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/>
  <mc:AlternateContent xmlns:mc="http://schemas.openxmlformats.org/markup-compatibility/2006">
    <mc:Choice Requires="x15">
      <x15ac:absPath xmlns:x15ac="http://schemas.microsoft.com/office/spreadsheetml/2010/11/ac" url="C:\Users\moeos\Documents\Saumya Lab\Publish\2023 PoPl Review\"/>
    </mc:Choice>
  </mc:AlternateContent>
  <xr:revisionPtr revIDLastSave="0" documentId="13_ncr:1_{55DFD6F5-9B3E-4F38-B2A7-021303FD54F9}" xr6:coauthVersionLast="47" xr6:coauthVersionMax="47" xr10:uidLastSave="{00000000-0000-0000-0000-000000000000}"/>
  <bookViews>
    <workbookView xWindow="-110" yWindow="-110" windowWidth="19420" windowHeight="11020" activeTab="2" xr2:uid="{00000000-000D-0000-FFFF-FFFF00000000}"/>
  </bookViews>
  <sheets>
    <sheet name="&gt;50 IDR" sheetId="3" r:id="rId1"/>
    <sheet name="dat1" sheetId="1" r:id="rId2"/>
    <sheet name="dat2" sheetId="2" r:id="rId3"/>
    <sheet name="Sheet2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6" roundtripDataChecksum="76szwkr35ESZUAhROm9MTNJ48eoSoTR2W/0XsKw+UmQ="/>
    </ext>
  </extLst>
</workbook>
</file>

<file path=xl/calcChain.xml><?xml version="1.0" encoding="utf-8"?>
<calcChain xmlns="http://schemas.openxmlformats.org/spreadsheetml/2006/main">
  <c r="M94" i="4" l="1"/>
  <c r="M93" i="4"/>
  <c r="M92" i="4"/>
  <c r="M91" i="4"/>
  <c r="M90" i="4"/>
  <c r="M89" i="4"/>
  <c r="M88" i="4"/>
  <c r="M87" i="4"/>
  <c r="M86" i="4"/>
  <c r="M85" i="4"/>
  <c r="M84" i="4"/>
  <c r="M83" i="4"/>
  <c r="M82" i="4"/>
  <c r="M81" i="4"/>
  <c r="M80" i="4"/>
  <c r="M79" i="4"/>
  <c r="M78" i="4"/>
  <c r="M77" i="4"/>
  <c r="M76" i="4"/>
  <c r="M75" i="4"/>
  <c r="M74" i="4"/>
  <c r="M73" i="4"/>
  <c r="M72" i="4"/>
  <c r="M71" i="4"/>
  <c r="M70" i="4"/>
  <c r="M69" i="4"/>
  <c r="M68" i="4"/>
  <c r="M67" i="4"/>
  <c r="M66" i="4"/>
  <c r="M65" i="4"/>
  <c r="M64" i="4"/>
  <c r="M63" i="4"/>
  <c r="M62" i="4"/>
  <c r="M61" i="4"/>
  <c r="M60" i="4"/>
  <c r="M59" i="4"/>
  <c r="M58" i="4"/>
  <c r="M57" i="4"/>
  <c r="M56" i="4"/>
  <c r="M55" i="4"/>
  <c r="M54" i="4"/>
  <c r="M53" i="4"/>
  <c r="M52" i="4"/>
  <c r="M51" i="4"/>
  <c r="M50" i="4"/>
  <c r="M49" i="4"/>
  <c r="M48" i="4"/>
  <c r="M47" i="4"/>
  <c r="M46" i="4"/>
  <c r="M45" i="4"/>
  <c r="M44" i="4"/>
  <c r="M43" i="4"/>
  <c r="M42" i="4"/>
  <c r="M41" i="4"/>
  <c r="M40" i="4"/>
  <c r="M39" i="4"/>
  <c r="M38" i="4"/>
  <c r="M37" i="4"/>
  <c r="M36" i="4"/>
  <c r="M35" i="4"/>
  <c r="M34" i="4"/>
  <c r="M33" i="4"/>
  <c r="M32" i="4"/>
  <c r="M31" i="4"/>
  <c r="M30" i="4"/>
  <c r="M29" i="4"/>
  <c r="M28" i="4"/>
  <c r="M27" i="4"/>
  <c r="M26" i="4"/>
  <c r="M25" i="4"/>
  <c r="M24" i="4"/>
  <c r="M23" i="4"/>
  <c r="M22" i="4"/>
  <c r="M21" i="4"/>
  <c r="M20" i="4"/>
  <c r="M19" i="4"/>
  <c r="M18" i="4"/>
  <c r="M17" i="4"/>
  <c r="M16" i="4"/>
  <c r="M15" i="4"/>
  <c r="M14" i="4"/>
  <c r="M13" i="4"/>
  <c r="M12" i="4"/>
  <c r="M11" i="4"/>
  <c r="M10" i="4"/>
  <c r="M9" i="4"/>
  <c r="M8" i="4"/>
  <c r="M7" i="4"/>
  <c r="M6" i="4"/>
  <c r="M5" i="4"/>
  <c r="M4" i="4"/>
  <c r="M3" i="4"/>
  <c r="M2" i="4"/>
  <c r="M1026" i="2"/>
  <c r="M513" i="2"/>
  <c r="M4670" i="2"/>
  <c r="M1397" i="2"/>
  <c r="M4669" i="2"/>
  <c r="M863" i="2"/>
  <c r="M1241" i="2"/>
  <c r="M4668" i="2"/>
  <c r="M512" i="2"/>
  <c r="M4667" i="2"/>
  <c r="M4666" i="2"/>
  <c r="M4665" i="2"/>
  <c r="M4664" i="2"/>
  <c r="M4663" i="2"/>
  <c r="M4662" i="2"/>
  <c r="M4661" i="2"/>
  <c r="M1656" i="2"/>
  <c r="M4660" i="2"/>
  <c r="M4659" i="2"/>
  <c r="M623" i="2"/>
  <c r="M4658" i="2"/>
  <c r="M4657" i="2"/>
  <c r="M1396" i="2"/>
  <c r="M406" i="2"/>
  <c r="M4656" i="2"/>
  <c r="M4655" i="2"/>
  <c r="M1326" i="2"/>
  <c r="M1630" i="2"/>
  <c r="M4654" i="2"/>
  <c r="M1569" i="2"/>
  <c r="M4653" i="2"/>
  <c r="M1325" i="2"/>
  <c r="M4652" i="2"/>
  <c r="M1090" i="2"/>
  <c r="M4651" i="2"/>
  <c r="M951" i="2"/>
  <c r="M4650" i="2"/>
  <c r="M4649" i="2"/>
  <c r="M4648" i="2"/>
  <c r="M4647" i="2"/>
  <c r="M715" i="2"/>
  <c r="M4646" i="2"/>
  <c r="M4645" i="2"/>
  <c r="M4644" i="2"/>
  <c r="M1767" i="2"/>
  <c r="M286" i="2"/>
  <c r="M4643" i="2"/>
  <c r="M4642" i="2"/>
  <c r="M1025" i="2"/>
  <c r="M4641" i="2"/>
  <c r="M1677" i="2"/>
  <c r="M4640" i="2"/>
  <c r="M4639" i="2"/>
  <c r="M950" i="2"/>
  <c r="M4638" i="2"/>
  <c r="M1596" i="2"/>
  <c r="M1272" i="2"/>
  <c r="M791" i="2"/>
  <c r="M4637" i="2"/>
  <c r="M4636" i="2"/>
  <c r="M4635" i="2"/>
  <c r="M4634" i="2"/>
  <c r="M4633" i="2"/>
  <c r="M1540" i="2"/>
  <c r="M4632" i="2"/>
  <c r="M4631" i="2"/>
  <c r="M4630" i="2"/>
  <c r="M4629" i="2"/>
  <c r="M1431" i="2"/>
  <c r="M1146" i="2"/>
  <c r="M4628" i="2"/>
  <c r="M4627" i="2"/>
  <c r="M4626" i="2"/>
  <c r="M4625" i="2"/>
  <c r="M4624" i="2"/>
  <c r="M4623" i="2"/>
  <c r="M1760" i="2"/>
  <c r="M4622" i="2"/>
  <c r="M4621" i="2"/>
  <c r="M4620" i="2"/>
  <c r="M4619" i="2"/>
  <c r="M4618" i="2"/>
  <c r="M1568" i="2"/>
  <c r="M4617" i="2"/>
  <c r="M285" i="2"/>
  <c r="M4616" i="2"/>
  <c r="M4615" i="2"/>
  <c r="M4614" i="2"/>
  <c r="M1458" i="2"/>
  <c r="M4613" i="2"/>
  <c r="M4612" i="2"/>
  <c r="M4611" i="2"/>
  <c r="M4610" i="2"/>
  <c r="M4609" i="2"/>
  <c r="M511" i="2"/>
  <c r="M4608" i="2"/>
  <c r="M4607" i="2"/>
  <c r="M4606" i="2"/>
  <c r="M4605" i="2"/>
  <c r="M4604" i="2"/>
  <c r="M1618" i="2"/>
  <c r="M4603" i="2"/>
  <c r="M4602" i="2"/>
  <c r="M4601" i="2"/>
  <c r="M4600" i="2"/>
  <c r="M4599" i="2"/>
  <c r="M4598" i="2"/>
  <c r="M405" i="2"/>
  <c r="M1324" i="2"/>
  <c r="M1364" i="2"/>
  <c r="M4597" i="2"/>
  <c r="M4596" i="2"/>
  <c r="M4595" i="2"/>
  <c r="M4594" i="2"/>
  <c r="M1669" i="2"/>
  <c r="M4593" i="2"/>
  <c r="M1617" i="2"/>
  <c r="M1720" i="2"/>
  <c r="M4592" i="2"/>
  <c r="M1687" i="2"/>
  <c r="M4591" i="2"/>
  <c r="M4590" i="2"/>
  <c r="M4589" i="2"/>
  <c r="M4588" i="2"/>
  <c r="M4587" i="2"/>
  <c r="M1625" i="2"/>
  <c r="M4586" i="2"/>
  <c r="M714" i="2"/>
  <c r="M1604" i="2"/>
  <c r="M4585" i="2"/>
  <c r="M4584" i="2"/>
  <c r="M284" i="2"/>
  <c r="M713" i="2"/>
  <c r="M1650" i="2"/>
  <c r="M4583" i="2"/>
  <c r="M1773" i="2"/>
  <c r="M4582" i="2"/>
  <c r="M4581" i="2"/>
  <c r="M1430" i="2"/>
  <c r="M510" i="2"/>
  <c r="M4580" i="2"/>
  <c r="M4579" i="2"/>
  <c r="M1089" i="2"/>
  <c r="M4578" i="2"/>
  <c r="M4577" i="2"/>
  <c r="M1024" i="2"/>
  <c r="M4576" i="2"/>
  <c r="M4575" i="2"/>
  <c r="M4574" i="2"/>
  <c r="M4573" i="2"/>
  <c r="M4572" i="2"/>
  <c r="M1429" i="2"/>
  <c r="M4571" i="2"/>
  <c r="M1395" i="2"/>
  <c r="M622" i="2"/>
  <c r="M4570" i="2"/>
  <c r="M4569" i="2"/>
  <c r="M4568" i="2"/>
  <c r="M4567" i="2"/>
  <c r="M404" i="2"/>
  <c r="M174" i="2"/>
  <c r="M4566" i="2"/>
  <c r="M4565" i="2"/>
  <c r="M4564" i="2"/>
  <c r="M4563" i="2"/>
  <c r="M949" i="2"/>
  <c r="M621" i="2"/>
  <c r="M90" i="2"/>
  <c r="M4562" i="2"/>
  <c r="M4561" i="2"/>
  <c r="M4560" i="2"/>
  <c r="M4559" i="2"/>
  <c r="M4558" i="2"/>
  <c r="M4557" i="2"/>
  <c r="M4556" i="2"/>
  <c r="M4555" i="2"/>
  <c r="M283" i="2"/>
  <c r="M4554" i="2"/>
  <c r="M620" i="2"/>
  <c r="M4553" i="2"/>
  <c r="M790" i="2"/>
  <c r="M4552" i="2"/>
  <c r="M4551" i="2"/>
  <c r="M4550" i="2"/>
  <c r="M89" i="2"/>
  <c r="M4549" i="2"/>
  <c r="M4548" i="2"/>
  <c r="M4547" i="2"/>
  <c r="M282" i="2"/>
  <c r="M1195" i="2"/>
  <c r="M1271" i="2"/>
  <c r="M4546" i="2"/>
  <c r="M4545" i="2"/>
  <c r="M4544" i="2"/>
  <c r="M619" i="2"/>
  <c r="M1145" i="2"/>
  <c r="M4543" i="2"/>
  <c r="M1394" i="2"/>
  <c r="M509" i="2"/>
  <c r="M618" i="2"/>
  <c r="M1194" i="2"/>
  <c r="M4542" i="2"/>
  <c r="M4541" i="2"/>
  <c r="M4540" i="2"/>
  <c r="M1088" i="2"/>
  <c r="M4539" i="2"/>
  <c r="M4538" i="2"/>
  <c r="M4537" i="2"/>
  <c r="M4536" i="2"/>
  <c r="M4535" i="2"/>
  <c r="M403" i="2"/>
  <c r="M4534" i="2"/>
  <c r="M4533" i="2"/>
  <c r="M4532" i="2"/>
  <c r="M948" i="2"/>
  <c r="M4531" i="2"/>
  <c r="M4530" i="2"/>
  <c r="M4529" i="2"/>
  <c r="M1637" i="2"/>
  <c r="M1751" i="2"/>
  <c r="M4528" i="2"/>
  <c r="M4527" i="2"/>
  <c r="M4526" i="2"/>
  <c r="M4525" i="2"/>
  <c r="M4524" i="2"/>
  <c r="M947" i="2"/>
  <c r="M1649" i="2"/>
  <c r="M4523" i="2"/>
  <c r="M4522" i="2"/>
  <c r="M4521" i="2"/>
  <c r="M4520" i="2"/>
  <c r="M4519" i="2"/>
  <c r="M4518" i="2"/>
  <c r="M4517" i="2"/>
  <c r="M4516" i="2"/>
  <c r="M712" i="2"/>
  <c r="M4515" i="2"/>
  <c r="M4514" i="2"/>
  <c r="M281" i="2"/>
  <c r="M402" i="2"/>
  <c r="M4513" i="2"/>
  <c r="M789" i="2"/>
  <c r="M280" i="2"/>
  <c r="M1503" i="2"/>
  <c r="M4512" i="2"/>
  <c r="M1636" i="2"/>
  <c r="M4511" i="2"/>
  <c r="M4510" i="2"/>
  <c r="M4509" i="2"/>
  <c r="M4508" i="2"/>
  <c r="M4507" i="2"/>
  <c r="M4506" i="2"/>
  <c r="M4505" i="2"/>
  <c r="M1624" i="2"/>
  <c r="M617" i="2"/>
  <c r="M4504" i="2"/>
  <c r="M4503" i="2"/>
  <c r="M616" i="2"/>
  <c r="M4502" i="2"/>
  <c r="M4501" i="2"/>
  <c r="M4500" i="2"/>
  <c r="M862" i="2"/>
  <c r="M4499" i="2"/>
  <c r="M4498" i="2"/>
  <c r="M946" i="2"/>
  <c r="M4497" i="2"/>
  <c r="M4496" i="2"/>
  <c r="M173" i="2"/>
  <c r="M172" i="2"/>
  <c r="M4495" i="2"/>
  <c r="M4494" i="2"/>
  <c r="M1144" i="2"/>
  <c r="M4493" i="2"/>
  <c r="M4492" i="2"/>
  <c r="M4491" i="2"/>
  <c r="M4490" i="2"/>
  <c r="M1193" i="2"/>
  <c r="M4489" i="2"/>
  <c r="M711" i="2"/>
  <c r="M945" i="2"/>
  <c r="M1087" i="2"/>
  <c r="M4488" i="2"/>
  <c r="M171" i="2"/>
  <c r="M4487" i="2"/>
  <c r="M4486" i="2"/>
  <c r="M4485" i="2"/>
  <c r="M4484" i="2"/>
  <c r="M4483" i="2"/>
  <c r="M4482" i="2"/>
  <c r="M279" i="2"/>
  <c r="M944" i="2"/>
  <c r="M4481" i="2"/>
  <c r="M1192" i="2"/>
  <c r="M4480" i="2"/>
  <c r="M4479" i="2"/>
  <c r="M1457" i="2"/>
  <c r="M4478" i="2"/>
  <c r="M4477" i="2"/>
  <c r="M1240" i="2"/>
  <c r="M4476" i="2"/>
  <c r="M4475" i="2"/>
  <c r="M278" i="2"/>
  <c r="M4474" i="2"/>
  <c r="M4473" i="2"/>
  <c r="M401" i="2"/>
  <c r="M4472" i="2"/>
  <c r="M788" i="2"/>
  <c r="M4471" i="2"/>
  <c r="M4470" i="2"/>
  <c r="M4469" i="2"/>
  <c r="M1739" i="2"/>
  <c r="M4468" i="2"/>
  <c r="M4467" i="2"/>
  <c r="M787" i="2"/>
  <c r="M4466" i="2"/>
  <c r="M4465" i="2"/>
  <c r="M4464" i="2"/>
  <c r="M4463" i="2"/>
  <c r="M1143" i="2"/>
  <c r="M4462" i="2"/>
  <c r="M4461" i="2"/>
  <c r="M4460" i="2"/>
  <c r="M4459" i="2"/>
  <c r="M1700" i="2"/>
  <c r="M4458" i="2"/>
  <c r="M4457" i="2"/>
  <c r="M1270" i="2"/>
  <c r="M4456" i="2"/>
  <c r="M4455" i="2"/>
  <c r="M4454" i="2"/>
  <c r="M786" i="2"/>
  <c r="M4453" i="2"/>
  <c r="M1643" i="2"/>
  <c r="M170" i="2"/>
  <c r="M4452" i="2"/>
  <c r="M4451" i="2"/>
  <c r="M4450" i="2"/>
  <c r="M4449" i="2"/>
  <c r="M4448" i="2"/>
  <c r="M4447" i="2"/>
  <c r="M785" i="2"/>
  <c r="M4446" i="2"/>
  <c r="M400" i="2"/>
  <c r="M4445" i="2"/>
  <c r="M4444" i="2"/>
  <c r="M4443" i="2"/>
  <c r="M1323" i="2"/>
  <c r="M4442" i="2"/>
  <c r="M399" i="2"/>
  <c r="M4441" i="2"/>
  <c r="M4440" i="2"/>
  <c r="M4439" i="2"/>
  <c r="M4438" i="2"/>
  <c r="M1629" i="2"/>
  <c r="M4437" i="2"/>
  <c r="M1502" i="2"/>
  <c r="M4436" i="2"/>
  <c r="M4435" i="2"/>
  <c r="M4434" i="2"/>
  <c r="M398" i="2"/>
  <c r="M4433" i="2"/>
  <c r="M1363" i="2"/>
  <c r="M4432" i="2"/>
  <c r="M4431" i="2"/>
  <c r="M4430" i="2"/>
  <c r="M4429" i="2"/>
  <c r="M4428" i="2"/>
  <c r="M4427" i="2"/>
  <c r="M4426" i="2"/>
  <c r="M710" i="2"/>
  <c r="M4425" i="2"/>
  <c r="M784" i="2"/>
  <c r="M4424" i="2"/>
  <c r="M4423" i="2"/>
  <c r="M4422" i="2"/>
  <c r="M4421" i="2"/>
  <c r="M4420" i="2"/>
  <c r="M1322" i="2"/>
  <c r="M615" i="2"/>
  <c r="M4419" i="2"/>
  <c r="M4418" i="2"/>
  <c r="M4417" i="2"/>
  <c r="M4416" i="2"/>
  <c r="M4415" i="2"/>
  <c r="M1587" i="2"/>
  <c r="M4414" i="2"/>
  <c r="M277" i="2"/>
  <c r="M1711" i="2"/>
  <c r="M4413" i="2"/>
  <c r="M1428" i="2"/>
  <c r="M276" i="2"/>
  <c r="M4412" i="2"/>
  <c r="M4411" i="2"/>
  <c r="M783" i="2"/>
  <c r="M4" i="2"/>
  <c r="M4410" i="2"/>
  <c r="M4409" i="2"/>
  <c r="M508" i="2"/>
  <c r="M4408" i="2"/>
  <c r="M4407" i="2"/>
  <c r="M88" i="2"/>
  <c r="M4406" i="2"/>
  <c r="M4405" i="2"/>
  <c r="M4404" i="2"/>
  <c r="M4403" i="2"/>
  <c r="M4402" i="2"/>
  <c r="M4401" i="2"/>
  <c r="M4400" i="2"/>
  <c r="M4399" i="2"/>
  <c r="M4398" i="2"/>
  <c r="M4397" i="2"/>
  <c r="M4396" i="2"/>
  <c r="M943" i="2"/>
  <c r="M507" i="2"/>
  <c r="M1239" i="2"/>
  <c r="M4395" i="2"/>
  <c r="M4394" i="2"/>
  <c r="M1427" i="2"/>
  <c r="M26" i="2"/>
  <c r="M4393" i="2"/>
  <c r="M4392" i="2"/>
  <c r="M614" i="2"/>
  <c r="M4391" i="2"/>
  <c r="M4390" i="2"/>
  <c r="M4389" i="2"/>
  <c r="M4388" i="2"/>
  <c r="M4387" i="2"/>
  <c r="M4386" i="2"/>
  <c r="M4385" i="2"/>
  <c r="M1501" i="2"/>
  <c r="M4384" i="2"/>
  <c r="M4383" i="2"/>
  <c r="M4382" i="2"/>
  <c r="M4381" i="2"/>
  <c r="M397" i="2"/>
  <c r="M4380" i="2"/>
  <c r="M4379" i="2"/>
  <c r="M4378" i="2"/>
  <c r="M942" i="2"/>
  <c r="M25" i="2"/>
  <c r="M4377" i="2"/>
  <c r="M4376" i="2"/>
  <c r="M4375" i="2"/>
  <c r="M4374" i="2"/>
  <c r="M4373" i="2"/>
  <c r="M4372" i="2"/>
  <c r="M1191" i="2"/>
  <c r="M1648" i="2"/>
  <c r="M4371" i="2"/>
  <c r="M4370" i="2"/>
  <c r="M4369" i="2"/>
  <c r="M782" i="2"/>
  <c r="M4368" i="2"/>
  <c r="M4367" i="2"/>
  <c r="M1362" i="2"/>
  <c r="M4366" i="2"/>
  <c r="M4365" i="2"/>
  <c r="M4364" i="2"/>
  <c r="M4363" i="2"/>
  <c r="M4362" i="2"/>
  <c r="M4361" i="2"/>
  <c r="M1269" i="2"/>
  <c r="M4360" i="2"/>
  <c r="M1456" i="2"/>
  <c r="M861" i="2"/>
  <c r="M4359" i="2"/>
  <c r="M1580" i="2"/>
  <c r="M1086" i="2"/>
  <c r="M4358" i="2"/>
  <c r="M4357" i="2"/>
  <c r="M506" i="2"/>
  <c r="M1500" i="2"/>
  <c r="M1023" i="2"/>
  <c r="M4356" i="2"/>
  <c r="M4355" i="2"/>
  <c r="M4354" i="2"/>
  <c r="M4353" i="2"/>
  <c r="M781" i="2"/>
  <c r="M396" i="2"/>
  <c r="M4352" i="2"/>
  <c r="M4351" i="2"/>
  <c r="M4350" i="2"/>
  <c r="M4349" i="2"/>
  <c r="M4348" i="2"/>
  <c r="M4347" i="2"/>
  <c r="M4346" i="2"/>
  <c r="M860" i="2"/>
  <c r="M4345" i="2"/>
  <c r="M4344" i="2"/>
  <c r="M395" i="2"/>
  <c r="M275" i="2"/>
  <c r="M1455" i="2"/>
  <c r="M4343" i="2"/>
  <c r="M4342" i="2"/>
  <c r="M4341" i="2"/>
  <c r="M1022" i="2"/>
  <c r="M1085" i="2"/>
  <c r="M4340" i="2"/>
  <c r="M4339" i="2"/>
  <c r="M4338" i="2"/>
  <c r="M4337" i="2"/>
  <c r="M4336" i="2"/>
  <c r="M1661" i="2"/>
  <c r="M4335" i="2"/>
  <c r="M169" i="2"/>
  <c r="M4334" i="2"/>
  <c r="M4333" i="2"/>
  <c r="M394" i="2"/>
  <c r="M1142" i="2"/>
  <c r="M4332" i="2"/>
  <c r="M1084" i="2"/>
  <c r="M4331" i="2"/>
  <c r="M4330" i="2"/>
  <c r="M4329" i="2"/>
  <c r="M1699" i="2"/>
  <c r="M1704" i="2"/>
  <c r="M168" i="2"/>
  <c r="M4328" i="2"/>
  <c r="M4327" i="2"/>
  <c r="M4326" i="2"/>
  <c r="M4325" i="2"/>
  <c r="M4324" i="2"/>
  <c r="M4323" i="2"/>
  <c r="M780" i="2"/>
  <c r="M4322" i="2"/>
  <c r="M4321" i="2"/>
  <c r="M4320" i="2"/>
  <c r="M1021" i="2"/>
  <c r="M4319" i="2"/>
  <c r="M4318" i="2"/>
  <c r="M4317" i="2"/>
  <c r="M4316" i="2"/>
  <c r="M4315" i="2"/>
  <c r="M1393" i="2"/>
  <c r="M1020" i="2"/>
  <c r="M4314" i="2"/>
  <c r="M613" i="2"/>
  <c r="M1238" i="2"/>
  <c r="M274" i="2"/>
  <c r="M4313" i="2"/>
  <c r="M1499" i="2"/>
  <c r="M4312" i="2"/>
  <c r="M4311" i="2"/>
  <c r="M24" i="2"/>
  <c r="M859" i="2"/>
  <c r="M4310" i="2"/>
  <c r="M4309" i="2"/>
  <c r="M4308" i="2"/>
  <c r="M4307" i="2"/>
  <c r="M4306" i="2"/>
  <c r="M4305" i="2"/>
  <c r="M1083" i="2"/>
  <c r="M4304" i="2"/>
  <c r="M4303" i="2"/>
  <c r="M4302" i="2"/>
  <c r="M4301" i="2"/>
  <c r="M612" i="2"/>
  <c r="M4300" i="2"/>
  <c r="M4299" i="2"/>
  <c r="M4298" i="2"/>
  <c r="M273" i="2"/>
  <c r="M4297" i="2"/>
  <c r="M87" i="2"/>
  <c r="M4296" i="2"/>
  <c r="M4295" i="2"/>
  <c r="M4294" i="2"/>
  <c r="M1426" i="2"/>
  <c r="M4293" i="2"/>
  <c r="M4292" i="2"/>
  <c r="M4291" i="2"/>
  <c r="M1019" i="2"/>
  <c r="M4290" i="2"/>
  <c r="M4289" i="2"/>
  <c r="M611" i="2"/>
  <c r="M4288" i="2"/>
  <c r="M4287" i="2"/>
  <c r="M779" i="2"/>
  <c r="M4286" i="2"/>
  <c r="M1559" i="2"/>
  <c r="M167" i="2"/>
  <c r="M941" i="2"/>
  <c r="M4285" i="2"/>
  <c r="M4284" i="2"/>
  <c r="M778" i="2"/>
  <c r="M4283" i="2"/>
  <c r="M4282" i="2"/>
  <c r="M4281" i="2"/>
  <c r="M4280" i="2"/>
  <c r="M4279" i="2"/>
  <c r="M4278" i="2"/>
  <c r="M4277" i="2"/>
  <c r="M4276" i="2"/>
  <c r="M4275" i="2"/>
  <c r="M4274" i="2"/>
  <c r="M4273" i="2"/>
  <c r="M4272" i="2"/>
  <c r="M4271" i="2"/>
  <c r="M1425" i="2"/>
  <c r="M4270" i="2"/>
  <c r="M940" i="2"/>
  <c r="M1668" i="2"/>
  <c r="M4269" i="2"/>
  <c r="M4268" i="2"/>
  <c r="M1660" i="2"/>
  <c r="M1321" i="2"/>
  <c r="M4267" i="2"/>
  <c r="M4266" i="2"/>
  <c r="M4265" i="2"/>
  <c r="M4264" i="2"/>
  <c r="M4263" i="2"/>
  <c r="M4262" i="2"/>
  <c r="M1539" i="2"/>
  <c r="M4261" i="2"/>
  <c r="M4260" i="2"/>
  <c r="M1714" i="2"/>
  <c r="M4259" i="2"/>
  <c r="M4258" i="2"/>
  <c r="M4257" i="2"/>
  <c r="M4256" i="2"/>
  <c r="M4255" i="2"/>
  <c r="M610" i="2"/>
  <c r="M4254" i="2"/>
  <c r="M1361" i="2"/>
  <c r="M4253" i="2"/>
  <c r="M4252" i="2"/>
  <c r="M4251" i="2"/>
  <c r="M4250" i="2"/>
  <c r="M4249" i="2"/>
  <c r="M4248" i="2"/>
  <c r="M858" i="2"/>
  <c r="M4247" i="2"/>
  <c r="M4246" i="2"/>
  <c r="M4245" i="2"/>
  <c r="M777" i="2"/>
  <c r="M4244" i="2"/>
  <c r="M166" i="2"/>
  <c r="M4243" i="2"/>
  <c r="M505" i="2"/>
  <c r="M609" i="2"/>
  <c r="M272" i="2"/>
  <c r="M4242" i="2"/>
  <c r="M4241" i="2"/>
  <c r="M4240" i="2"/>
  <c r="M4239" i="2"/>
  <c r="M4238" i="2"/>
  <c r="M4237" i="2"/>
  <c r="M4236" i="2"/>
  <c r="M1659" i="2"/>
  <c r="M4235" i="2"/>
  <c r="M4234" i="2"/>
  <c r="M4233" i="2"/>
  <c r="M4232" i="2"/>
  <c r="M4231" i="2"/>
  <c r="M1018" i="2"/>
  <c r="M1320" i="2"/>
  <c r="M4230" i="2"/>
  <c r="M4229" i="2"/>
  <c r="M4228" i="2"/>
  <c r="M4227" i="2"/>
  <c r="M4226" i="2"/>
  <c r="M4225" i="2"/>
  <c r="M271" i="2"/>
  <c r="M1360" i="2"/>
  <c r="M608" i="2"/>
  <c r="M4224" i="2"/>
  <c r="M4223" i="2"/>
  <c r="M1675" i="2"/>
  <c r="M270" i="2"/>
  <c r="M4222" i="2"/>
  <c r="M4221" i="2"/>
  <c r="M4220" i="2"/>
  <c r="M86" i="2"/>
  <c r="M4219" i="2"/>
  <c r="M4218" i="2"/>
  <c r="M4217" i="2"/>
  <c r="M4216" i="2"/>
  <c r="M4215" i="2"/>
  <c r="M4214" i="2"/>
  <c r="M4213" i="2"/>
  <c r="M4212" i="2"/>
  <c r="M4211" i="2"/>
  <c r="M4210" i="2"/>
  <c r="M709" i="2"/>
  <c r="M4209" i="2"/>
  <c r="M1082" i="2"/>
  <c r="M4208" i="2"/>
  <c r="M4207" i="2"/>
  <c r="M4206" i="2"/>
  <c r="M4205" i="2"/>
  <c r="M4204" i="2"/>
  <c r="M4203" i="2"/>
  <c r="M4202" i="2"/>
  <c r="M4201" i="2"/>
  <c r="M4200" i="2"/>
  <c r="M269" i="2"/>
  <c r="M4199" i="2"/>
  <c r="M4198" i="2"/>
  <c r="M1141" i="2"/>
  <c r="M4197" i="2"/>
  <c r="M4196" i="2"/>
  <c r="M4195" i="2"/>
  <c r="M4194" i="2"/>
  <c r="M4193" i="2"/>
  <c r="M4192" i="2"/>
  <c r="M1140" i="2"/>
  <c r="M4191" i="2"/>
  <c r="M165" i="2"/>
  <c r="M4190" i="2"/>
  <c r="M4189" i="2"/>
  <c r="M4188" i="2"/>
  <c r="M1558" i="2"/>
  <c r="M4187" i="2"/>
  <c r="M4186" i="2"/>
  <c r="M4185" i="2"/>
  <c r="M1454" i="2"/>
  <c r="M4184" i="2"/>
  <c r="M4183" i="2"/>
  <c r="M4182" i="2"/>
  <c r="M4181" i="2"/>
  <c r="M4180" i="2"/>
  <c r="M4179" i="2"/>
  <c r="M268" i="2"/>
  <c r="M4178" i="2"/>
  <c r="M4177" i="2"/>
  <c r="M393" i="2"/>
  <c r="M1017" i="2"/>
  <c r="M4176" i="2"/>
  <c r="M4175" i="2"/>
  <c r="M4174" i="2"/>
  <c r="M4173" i="2"/>
  <c r="M1478" i="2"/>
  <c r="M607" i="2"/>
  <c r="M1769" i="2"/>
  <c r="M1766" i="2"/>
  <c r="M4172" i="2"/>
  <c r="M4171" i="2"/>
  <c r="M4170" i="2"/>
  <c r="M4169" i="2"/>
  <c r="M4168" i="2"/>
  <c r="M4167" i="2"/>
  <c r="M4166" i="2"/>
  <c r="M4165" i="2"/>
  <c r="M1190" i="2"/>
  <c r="M4164" i="2"/>
  <c r="M4163" i="2"/>
  <c r="M504" i="2"/>
  <c r="M776" i="2"/>
  <c r="M4162" i="2"/>
  <c r="M4161" i="2"/>
  <c r="M4160" i="2"/>
  <c r="M4159" i="2"/>
  <c r="M4158" i="2"/>
  <c r="M4157" i="2"/>
  <c r="M4156" i="2"/>
  <c r="M4155" i="2"/>
  <c r="M4154" i="2"/>
  <c r="M4153" i="2"/>
  <c r="M4152" i="2"/>
  <c r="M4151" i="2"/>
  <c r="M4150" i="2"/>
  <c r="M1268" i="2"/>
  <c r="M1595" i="2"/>
  <c r="M4149" i="2"/>
  <c r="M4148" i="2"/>
  <c r="M1139" i="2"/>
  <c r="M1557" i="2"/>
  <c r="M4147" i="2"/>
  <c r="M1081" i="2"/>
  <c r="M4146" i="2"/>
  <c r="M4145" i="2"/>
  <c r="M939" i="2"/>
  <c r="M606" i="2"/>
  <c r="M4144" i="2"/>
  <c r="M4143" i="2"/>
  <c r="M1745" i="2"/>
  <c r="M4142" i="2"/>
  <c r="M4141" i="2"/>
  <c r="M4140" i="2"/>
  <c r="M1016" i="2"/>
  <c r="M4139" i="2"/>
  <c r="M4138" i="2"/>
  <c r="M4137" i="2"/>
  <c r="M4136" i="2"/>
  <c r="M1319" i="2"/>
  <c r="M1761" i="2"/>
  <c r="M4135" i="2"/>
  <c r="M4134" i="2"/>
  <c r="M4133" i="2"/>
  <c r="M1189" i="2"/>
  <c r="M392" i="2"/>
  <c r="M4132" i="2"/>
  <c r="M1684" i="2"/>
  <c r="M1318" i="2"/>
  <c r="M1642" i="2"/>
  <c r="M4131" i="2"/>
  <c r="M4130" i="2"/>
  <c r="M4129" i="2"/>
  <c r="M1188" i="2"/>
  <c r="M4128" i="2"/>
  <c r="M4127" i="2"/>
  <c r="M4126" i="2"/>
  <c r="M4125" i="2"/>
  <c r="M4124" i="2"/>
  <c r="M4123" i="2"/>
  <c r="M4122" i="2"/>
  <c r="M1187" i="2"/>
  <c r="M4121" i="2"/>
  <c r="M4120" i="2"/>
  <c r="M4119" i="2"/>
  <c r="M1317" i="2"/>
  <c r="M4118" i="2"/>
  <c r="M4117" i="2"/>
  <c r="M4116" i="2"/>
  <c r="M4115" i="2"/>
  <c r="M4114" i="2"/>
  <c r="M4113" i="2"/>
  <c r="M938" i="2"/>
  <c r="M1015" i="2"/>
  <c r="M391" i="2"/>
  <c r="M4112" i="2"/>
  <c r="M4111" i="2"/>
  <c r="M605" i="2"/>
  <c r="M937" i="2"/>
  <c r="M4110" i="2"/>
  <c r="M4109" i="2"/>
  <c r="M503" i="2"/>
  <c r="M4108" i="2"/>
  <c r="M4107" i="2"/>
  <c r="M4106" i="2"/>
  <c r="M267" i="2"/>
  <c r="M4105" i="2"/>
  <c r="M4104" i="2"/>
  <c r="M4103" i="2"/>
  <c r="M4102" i="2"/>
  <c r="M4101" i="2"/>
  <c r="M4100" i="2"/>
  <c r="M4099" i="2"/>
  <c r="M4098" i="2"/>
  <c r="M857" i="2"/>
  <c r="M4097" i="2"/>
  <c r="M4096" i="2"/>
  <c r="M4095" i="2"/>
  <c r="M4094" i="2"/>
  <c r="M4093" i="2"/>
  <c r="M4092" i="2"/>
  <c r="M1186" i="2"/>
  <c r="M4091" i="2"/>
  <c r="M4090" i="2"/>
  <c r="M4089" i="2"/>
  <c r="M4088" i="2"/>
  <c r="M1080" i="2"/>
  <c r="M4087" i="2"/>
  <c r="M4086" i="2"/>
  <c r="M4085" i="2"/>
  <c r="M4084" i="2"/>
  <c r="M4083" i="2"/>
  <c r="M4082" i="2"/>
  <c r="M4081" i="2"/>
  <c r="M4080" i="2"/>
  <c r="M4079" i="2"/>
  <c r="M4078" i="2"/>
  <c r="M4077" i="2"/>
  <c r="M4076" i="2"/>
  <c r="M4075" i="2"/>
  <c r="M856" i="2"/>
  <c r="M4074" i="2"/>
  <c r="M4073" i="2"/>
  <c r="M4072" i="2"/>
  <c r="M4071" i="2"/>
  <c r="M4070" i="2"/>
  <c r="M4069" i="2"/>
  <c r="M4068" i="2"/>
  <c r="M775" i="2"/>
  <c r="M4067" i="2"/>
  <c r="M4066" i="2"/>
  <c r="M4065" i="2"/>
  <c r="M502" i="2"/>
  <c r="M4064" i="2"/>
  <c r="M85" i="2"/>
  <c r="M4063" i="2"/>
  <c r="M164" i="2"/>
  <c r="M4062" i="2"/>
  <c r="M4061" i="2"/>
  <c r="M774" i="2"/>
  <c r="M4060" i="2"/>
  <c r="M1723" i="2"/>
  <c r="M4059" i="2"/>
  <c r="M4058" i="2"/>
  <c r="M4057" i="2"/>
  <c r="M4056" i="2"/>
  <c r="M4055" i="2"/>
  <c r="M4054" i="2"/>
  <c r="M604" i="2"/>
  <c r="M4053" i="2"/>
  <c r="M1392" i="2"/>
  <c r="M4052" i="2"/>
  <c r="M708" i="2"/>
  <c r="M4051" i="2"/>
  <c r="M4050" i="2"/>
  <c r="M4049" i="2"/>
  <c r="M4048" i="2"/>
  <c r="M4047" i="2"/>
  <c r="M1771" i="2"/>
  <c r="M936" i="2"/>
  <c r="M603" i="2"/>
  <c r="M4046" i="2"/>
  <c r="M84" i="2"/>
  <c r="M4045" i="2"/>
  <c r="M855" i="2"/>
  <c r="M4044" i="2"/>
  <c r="M4043" i="2"/>
  <c r="M1138" i="2"/>
  <c r="M4042" i="2"/>
  <c r="M4041" i="2"/>
  <c r="M163" i="2"/>
  <c r="M4040" i="2"/>
  <c r="M4039" i="2"/>
  <c r="M4038" i="2"/>
  <c r="M501" i="2"/>
  <c r="M935" i="2"/>
  <c r="M266" i="2"/>
  <c r="M4037" i="2"/>
  <c r="M4036" i="2"/>
  <c r="M4035" i="2"/>
  <c r="M4034" i="2"/>
  <c r="M4033" i="2"/>
  <c r="M4032" i="2"/>
  <c r="M4031" i="2"/>
  <c r="M4030" i="2"/>
  <c r="M4029" i="2"/>
  <c r="M4028" i="2"/>
  <c r="M4027" i="2"/>
  <c r="M1079" i="2"/>
  <c r="M4026" i="2"/>
  <c r="M4025" i="2"/>
  <c r="M4024" i="2"/>
  <c r="M83" i="2"/>
  <c r="M1538" i="2"/>
  <c r="M4023" i="2"/>
  <c r="M4022" i="2"/>
  <c r="M4021" i="2"/>
  <c r="M1616" i="2"/>
  <c r="M4020" i="2"/>
  <c r="M773" i="2"/>
  <c r="M4019" i="2"/>
  <c r="M4018" i="2"/>
  <c r="M4017" i="2"/>
  <c r="M1078" i="2"/>
  <c r="M4016" i="2"/>
  <c r="M854" i="2"/>
  <c r="M4015" i="2"/>
  <c r="M4014" i="2"/>
  <c r="M4013" i="2"/>
  <c r="M4012" i="2"/>
  <c r="M4011" i="2"/>
  <c r="M4010" i="2"/>
  <c r="M4009" i="2"/>
  <c r="M4008" i="2"/>
  <c r="M4007" i="2"/>
  <c r="M1453" i="2"/>
  <c r="M4006" i="2"/>
  <c r="M4005" i="2"/>
  <c r="M1137" i="2"/>
  <c r="M4004" i="2"/>
  <c r="M4003" i="2"/>
  <c r="M4002" i="2"/>
  <c r="M4001" i="2"/>
  <c r="M4000" i="2"/>
  <c r="M3999" i="2"/>
  <c r="M3998" i="2"/>
  <c r="M162" i="2"/>
  <c r="M602" i="2"/>
  <c r="M1316" i="2"/>
  <c r="M390" i="2"/>
  <c r="M3997" i="2"/>
  <c r="M1014" i="2"/>
  <c r="M3996" i="2"/>
  <c r="M3995" i="2"/>
  <c r="M3994" i="2"/>
  <c r="M1013" i="2"/>
  <c r="M3993" i="2"/>
  <c r="M707" i="2"/>
  <c r="M389" i="2"/>
  <c r="M3992" i="2"/>
  <c r="M3991" i="2"/>
  <c r="M3990" i="2"/>
  <c r="M265" i="2"/>
  <c r="M3989" i="2"/>
  <c r="M3988" i="2"/>
  <c r="M3987" i="2"/>
  <c r="M1594" i="2"/>
  <c r="M3986" i="2"/>
  <c r="M3985" i="2"/>
  <c r="M3984" i="2"/>
  <c r="M3983" i="2"/>
  <c r="M3982" i="2"/>
  <c r="M3981" i="2"/>
  <c r="M853" i="2"/>
  <c r="M1391" i="2"/>
  <c r="M3980" i="2"/>
  <c r="M3979" i="2"/>
  <c r="M3978" i="2"/>
  <c r="M772" i="2"/>
  <c r="M1390" i="2"/>
  <c r="M3977" i="2"/>
  <c r="M3976" i="2"/>
  <c r="M3975" i="2"/>
  <c r="M3974" i="2"/>
  <c r="M3973" i="2"/>
  <c r="M3972" i="2"/>
  <c r="M3971" i="2"/>
  <c r="M3970" i="2"/>
  <c r="M3969" i="2"/>
  <c r="M3968" i="2"/>
  <c r="M3967" i="2"/>
  <c r="M1389" i="2"/>
  <c r="M3966" i="2"/>
  <c r="M3965" i="2"/>
  <c r="M706" i="2"/>
  <c r="M3964" i="2"/>
  <c r="M3963" i="2"/>
  <c r="M3962" i="2"/>
  <c r="M3961" i="2"/>
  <c r="M3960" i="2"/>
  <c r="M705" i="2"/>
  <c r="M3959" i="2"/>
  <c r="M388" i="2"/>
  <c r="M3958" i="2"/>
  <c r="M3957" i="2"/>
  <c r="M1586" i="2"/>
  <c r="M264" i="2"/>
  <c r="M3956" i="2"/>
  <c r="M3955" i="2"/>
  <c r="M3954" i="2"/>
  <c r="M3953" i="2"/>
  <c r="M3952" i="2"/>
  <c r="M3951" i="2"/>
  <c r="M601" i="2"/>
  <c r="M3950" i="2"/>
  <c r="M3949" i="2"/>
  <c r="M3948" i="2"/>
  <c r="M3947" i="2"/>
  <c r="M3946" i="2"/>
  <c r="M3945" i="2"/>
  <c r="M3944" i="2"/>
  <c r="M3943" i="2"/>
  <c r="M3942" i="2"/>
  <c r="M3941" i="2"/>
  <c r="M3940" i="2"/>
  <c r="M3939" i="2"/>
  <c r="M3938" i="2"/>
  <c r="M3937" i="2"/>
  <c r="M387" i="2"/>
  <c r="M3936" i="2"/>
  <c r="M1136" i="2"/>
  <c r="M3935" i="2"/>
  <c r="M3934" i="2"/>
  <c r="M3933" i="2"/>
  <c r="M3932" i="2"/>
  <c r="M3931" i="2"/>
  <c r="M3930" i="2"/>
  <c r="M3929" i="2"/>
  <c r="M3928" i="2"/>
  <c r="M3927" i="2"/>
  <c r="M3926" i="2"/>
  <c r="M386" i="2"/>
  <c r="M3925" i="2"/>
  <c r="M1615" i="2"/>
  <c r="M263" i="2"/>
  <c r="M3924" i="2"/>
  <c r="M3923" i="2"/>
  <c r="M3922" i="2"/>
  <c r="M3921" i="2"/>
  <c r="M3920" i="2"/>
  <c r="M385" i="2"/>
  <c r="M3919" i="2"/>
  <c r="M3918" i="2"/>
  <c r="M3917" i="2"/>
  <c r="M3916" i="2"/>
  <c r="M3915" i="2"/>
  <c r="M600" i="2"/>
  <c r="M3914" i="2"/>
  <c r="M3913" i="2"/>
  <c r="M3912" i="2"/>
  <c r="M3911" i="2"/>
  <c r="M3910" i="2"/>
  <c r="M1237" i="2"/>
  <c r="M262" i="2"/>
  <c r="M3909" i="2"/>
  <c r="M3908" i="2"/>
  <c r="M1741" i="2"/>
  <c r="M3907" i="2"/>
  <c r="M3906" i="2"/>
  <c r="M3905" i="2"/>
  <c r="M261" i="2"/>
  <c r="M3904" i="2"/>
  <c r="M3903" i="2"/>
  <c r="M3902" i="2"/>
  <c r="M599" i="2"/>
  <c r="M3901" i="2"/>
  <c r="M771" i="2"/>
  <c r="M3900" i="2"/>
  <c r="M3899" i="2"/>
  <c r="M3898" i="2"/>
  <c r="M3897" i="2"/>
  <c r="M3896" i="2"/>
  <c r="M3895" i="2"/>
  <c r="M3894" i="2"/>
  <c r="M3893" i="2"/>
  <c r="M3892" i="2"/>
  <c r="M3891" i="2"/>
  <c r="M260" i="2"/>
  <c r="M3890" i="2"/>
  <c r="M3889" i="2"/>
  <c r="M3888" i="2"/>
  <c r="M3887" i="2"/>
  <c r="M1185" i="2"/>
  <c r="M3886" i="2"/>
  <c r="M3885" i="2"/>
  <c r="M3884" i="2"/>
  <c r="M3883" i="2"/>
  <c r="M3882" i="2"/>
  <c r="M3881" i="2"/>
  <c r="M852" i="2"/>
  <c r="M1635" i="2"/>
  <c r="M3880" i="2"/>
  <c r="M3879" i="2"/>
  <c r="M3878" i="2"/>
  <c r="M3877" i="2"/>
  <c r="M934" i="2"/>
  <c r="M1012" i="2"/>
  <c r="M3876" i="2"/>
  <c r="M1498" i="2"/>
  <c r="M3875" i="2"/>
  <c r="M3874" i="2"/>
  <c r="M1267" i="2"/>
  <c r="M3873" i="2"/>
  <c r="M500" i="2"/>
  <c r="M3872" i="2"/>
  <c r="M3871" i="2"/>
  <c r="M3870" i="2"/>
  <c r="M3869" i="2"/>
  <c r="M3868" i="2"/>
  <c r="M3867" i="2"/>
  <c r="M933" i="2"/>
  <c r="M3866" i="2"/>
  <c r="M3865" i="2"/>
  <c r="M3864" i="2"/>
  <c r="M3863" i="2"/>
  <c r="M3862" i="2"/>
  <c r="M1359" i="2"/>
  <c r="M3861" i="2"/>
  <c r="M3860" i="2"/>
  <c r="M3859" i="2"/>
  <c r="M3858" i="2"/>
  <c r="M3857" i="2"/>
  <c r="M3856" i="2"/>
  <c r="M1623" i="2"/>
  <c r="M932" i="2"/>
  <c r="M3855" i="2"/>
  <c r="M1521" i="2"/>
  <c r="M770" i="2"/>
  <c r="M3854" i="2"/>
  <c r="M3853" i="2"/>
  <c r="M1266" i="2"/>
  <c r="M384" i="2"/>
  <c r="M3852" i="2"/>
  <c r="M1388" i="2"/>
  <c r="M383" i="2"/>
  <c r="M1603" i="2"/>
  <c r="M3851" i="2"/>
  <c r="M1520" i="2"/>
  <c r="M1655" i="2"/>
  <c r="M3850" i="2"/>
  <c r="M1011" i="2"/>
  <c r="M3849" i="2"/>
  <c r="M82" i="2"/>
  <c r="M3848" i="2"/>
  <c r="M598" i="2"/>
  <c r="M1680" i="2"/>
  <c r="M3847" i="2"/>
  <c r="M3846" i="2"/>
  <c r="M1135" i="2"/>
  <c r="M3845" i="2"/>
  <c r="M769" i="2"/>
  <c r="M704" i="2"/>
  <c r="M3844" i="2"/>
  <c r="M1452" i="2"/>
  <c r="M3843" i="2"/>
  <c r="M1315" i="2"/>
  <c r="M1010" i="2"/>
  <c r="M3842" i="2"/>
  <c r="M382" i="2"/>
  <c r="M1236" i="2"/>
  <c r="M3841" i="2"/>
  <c r="M3840" i="2"/>
  <c r="M1451" i="2"/>
  <c r="M3839" i="2"/>
  <c r="M851" i="2"/>
  <c r="M1424" i="2"/>
  <c r="M931" i="2"/>
  <c r="M3838" i="2"/>
  <c r="M3837" i="2"/>
  <c r="M3836" i="2"/>
  <c r="M3835" i="2"/>
  <c r="M930" i="2"/>
  <c r="M3834" i="2"/>
  <c r="M3833" i="2"/>
  <c r="M1423" i="2"/>
  <c r="M3832" i="2"/>
  <c r="M3831" i="2"/>
  <c r="M3830" i="2"/>
  <c r="M3829" i="2"/>
  <c r="M3828" i="2"/>
  <c r="M3827" i="2"/>
  <c r="M3826" i="2"/>
  <c r="M3825" i="2"/>
  <c r="M3824" i="2"/>
  <c r="M3823" i="2"/>
  <c r="M259" i="2"/>
  <c r="M499" i="2"/>
  <c r="M1654" i="2"/>
  <c r="M3822" i="2"/>
  <c r="M498" i="2"/>
  <c r="M3821" i="2"/>
  <c r="M3820" i="2"/>
  <c r="M3819" i="2"/>
  <c r="M3818" i="2"/>
  <c r="M597" i="2"/>
  <c r="M3817" i="2"/>
  <c r="M3816" i="2"/>
  <c r="M850" i="2"/>
  <c r="M929" i="2"/>
  <c r="M3815" i="2"/>
  <c r="M3814" i="2"/>
  <c r="M3813" i="2"/>
  <c r="M381" i="2"/>
  <c r="M3812" i="2"/>
  <c r="M1077" i="2"/>
  <c r="M81" i="2"/>
  <c r="M3811" i="2"/>
  <c r="M3810" i="2"/>
  <c r="M3809" i="2"/>
  <c r="M3808" i="2"/>
  <c r="M1647" i="2"/>
  <c r="M1134" i="2"/>
  <c r="M3807" i="2"/>
  <c r="M1314" i="2"/>
  <c r="M1076" i="2"/>
  <c r="M1009" i="2"/>
  <c r="M3806" i="2"/>
  <c r="M596" i="2"/>
  <c r="M3805" i="2"/>
  <c r="M3804" i="2"/>
  <c r="M3803" i="2"/>
  <c r="M3802" i="2"/>
  <c r="M1758" i="2"/>
  <c r="M1075" i="2"/>
  <c r="M1497" i="2"/>
  <c r="M3801" i="2"/>
  <c r="M1593" i="2"/>
  <c r="M3800" i="2"/>
  <c r="M161" i="2"/>
  <c r="M258" i="2"/>
  <c r="M1477" i="2"/>
  <c r="M928" i="2"/>
  <c r="M3799" i="2"/>
  <c r="M3798" i="2"/>
  <c r="M1074" i="2"/>
  <c r="M3797" i="2"/>
  <c r="M3796" i="2"/>
  <c r="M1710" i="2"/>
  <c r="M703" i="2"/>
  <c r="M380" i="2"/>
  <c r="M1313" i="2"/>
  <c r="M257" i="2"/>
  <c r="M3795" i="2"/>
  <c r="M3794" i="2"/>
  <c r="M3793" i="2"/>
  <c r="M3792" i="2"/>
  <c r="M497" i="2"/>
  <c r="M3791" i="2"/>
  <c r="M3790" i="2"/>
  <c r="M3789" i="2"/>
  <c r="M379" i="2"/>
  <c r="M3788" i="2"/>
  <c r="M768" i="2"/>
  <c r="M1422" i="2"/>
  <c r="M1133" i="2"/>
  <c r="M3787" i="2"/>
  <c r="M3786" i="2"/>
  <c r="M702" i="2"/>
  <c r="M3785" i="2"/>
  <c r="M1622" i="2"/>
  <c r="M378" i="2"/>
  <c r="M3784" i="2"/>
  <c r="M3783" i="2"/>
  <c r="M3782" i="2"/>
  <c r="M3781" i="2"/>
  <c r="M3780" i="2"/>
  <c r="M256" i="2"/>
  <c r="M3779" i="2"/>
  <c r="M3778" i="2"/>
  <c r="M3777" i="2"/>
  <c r="M3776" i="2"/>
  <c r="M3775" i="2"/>
  <c r="M3774" i="2"/>
  <c r="M3773" i="2"/>
  <c r="M3772" i="2"/>
  <c r="M496" i="2"/>
  <c r="M849" i="2"/>
  <c r="M3771" i="2"/>
  <c r="M3770" i="2"/>
  <c r="M3769" i="2"/>
  <c r="M3768" i="2"/>
  <c r="M767" i="2"/>
  <c r="M3767" i="2"/>
  <c r="M3766" i="2"/>
  <c r="M23" i="2"/>
  <c r="M3765" i="2"/>
  <c r="M255" i="2"/>
  <c r="M3764" i="2"/>
  <c r="M3763" i="2"/>
  <c r="M3762" i="2"/>
  <c r="M595" i="2"/>
  <c r="M1450" i="2"/>
  <c r="M1567" i="2"/>
  <c r="M3761" i="2"/>
  <c r="M3760" i="2"/>
  <c r="M1008" i="2"/>
  <c r="M3759" i="2"/>
  <c r="M3758" i="2"/>
  <c r="M3757" i="2"/>
  <c r="M160" i="2"/>
  <c r="M594" i="2"/>
  <c r="M593" i="2"/>
  <c r="M3756" i="2"/>
  <c r="M3755" i="2"/>
  <c r="M1184" i="2"/>
  <c r="M495" i="2"/>
  <c r="M1387" i="2"/>
  <c r="M848" i="2"/>
  <c r="M3754" i="2"/>
  <c r="M254" i="2"/>
  <c r="M3753" i="2"/>
  <c r="M3752" i="2"/>
  <c r="M3751" i="2"/>
  <c r="M701" i="2"/>
  <c r="M3750" i="2"/>
  <c r="M3749" i="2"/>
  <c r="M3748" i="2"/>
  <c r="M3747" i="2"/>
  <c r="M3746" i="2"/>
  <c r="M3745" i="2"/>
  <c r="M3744" i="2"/>
  <c r="M3743" i="2"/>
  <c r="M3742" i="2"/>
  <c r="M700" i="2"/>
  <c r="M3741" i="2"/>
  <c r="M3740" i="2"/>
  <c r="M3739" i="2"/>
  <c r="M766" i="2"/>
  <c r="M3738" i="2"/>
  <c r="M3737" i="2"/>
  <c r="M3736" i="2"/>
  <c r="M592" i="2"/>
  <c r="M1519" i="2"/>
  <c r="M3735" i="2"/>
  <c r="M1518" i="2"/>
  <c r="M3734" i="2"/>
  <c r="M494" i="2"/>
  <c r="M3733" i="2"/>
  <c r="M699" i="2"/>
  <c r="M159" i="2"/>
  <c r="M1556" i="2"/>
  <c r="M377" i="2"/>
  <c r="M698" i="2"/>
  <c r="M493" i="2"/>
  <c r="M3732" i="2"/>
  <c r="M3731" i="2"/>
  <c r="M3730" i="2"/>
  <c r="M3729" i="2"/>
  <c r="M376" i="2"/>
  <c r="M3728" i="2"/>
  <c r="M3727" i="2"/>
  <c r="M3726" i="2"/>
  <c r="M3725" i="2"/>
  <c r="M3724" i="2"/>
  <c r="M3723" i="2"/>
  <c r="M3722" i="2"/>
  <c r="M3721" i="2"/>
  <c r="M3720" i="2"/>
  <c r="M3719" i="2"/>
  <c r="M3718" i="2"/>
  <c r="M1476" i="2"/>
  <c r="M3717" i="2"/>
  <c r="M3716" i="2"/>
  <c r="M3715" i="2"/>
  <c r="M3714" i="2"/>
  <c r="M3713" i="2"/>
  <c r="M3712" i="2"/>
  <c r="M492" i="2"/>
  <c r="M158" i="2"/>
  <c r="M591" i="2"/>
  <c r="M590" i="2"/>
  <c r="M3711" i="2"/>
  <c r="M3710" i="2"/>
  <c r="M491" i="2"/>
  <c r="M1475" i="2"/>
  <c r="M1312" i="2"/>
  <c r="M157" i="2"/>
  <c r="M3709" i="2"/>
  <c r="M3708" i="2"/>
  <c r="M375" i="2"/>
  <c r="M3707" i="2"/>
  <c r="M3706" i="2"/>
  <c r="M1183" i="2"/>
  <c r="M3705" i="2"/>
  <c r="M3704" i="2"/>
  <c r="M3703" i="2"/>
  <c r="M1566" i="2"/>
  <c r="M1007" i="2"/>
  <c r="M1537" i="2"/>
  <c r="M3702" i="2"/>
  <c r="M3701" i="2"/>
  <c r="M765" i="2"/>
  <c r="M3700" i="2"/>
  <c r="M3699" i="2"/>
  <c r="M3698" i="2"/>
  <c r="M156" i="2"/>
  <c r="M1386" i="2"/>
  <c r="M1006" i="2"/>
  <c r="M3697" i="2"/>
  <c r="M253" i="2"/>
  <c r="M3696" i="2"/>
  <c r="M3695" i="2"/>
  <c r="M847" i="2"/>
  <c r="M846" i="2"/>
  <c r="M1474" i="2"/>
  <c r="M3694" i="2"/>
  <c r="M3693" i="2"/>
  <c r="M3692" i="2"/>
  <c r="M3691" i="2"/>
  <c r="M3690" i="2"/>
  <c r="M3689" i="2"/>
  <c r="M3688" i="2"/>
  <c r="M3687" i="2"/>
  <c r="M3686" i="2"/>
  <c r="M3685" i="2"/>
  <c r="M3684" i="2"/>
  <c r="M3683" i="2"/>
  <c r="M3682" i="2"/>
  <c r="M3681" i="2"/>
  <c r="M252" i="2"/>
  <c r="M3680" i="2"/>
  <c r="M697" i="2"/>
  <c r="M927" i="2"/>
  <c r="M3679" i="2"/>
  <c r="M80" i="2"/>
  <c r="M3678" i="2"/>
  <c r="M1496" i="2"/>
  <c r="M3677" i="2"/>
  <c r="M1235" i="2"/>
  <c r="M1610" i="2"/>
  <c r="M3676" i="2"/>
  <c r="M1265" i="2"/>
  <c r="M374" i="2"/>
  <c r="M1132" i="2"/>
  <c r="M1536" i="2"/>
  <c r="M3675" i="2"/>
  <c r="M3674" i="2"/>
  <c r="M3673" i="2"/>
  <c r="M1005" i="2"/>
  <c r="M3672" i="2"/>
  <c r="M3671" i="2"/>
  <c r="M589" i="2"/>
  <c r="M1311" i="2"/>
  <c r="M251" i="2"/>
  <c r="M3670" i="2"/>
  <c r="M696" i="2"/>
  <c r="M3669" i="2"/>
  <c r="M1004" i="2"/>
  <c r="M1653" i="2"/>
  <c r="M3668" i="2"/>
  <c r="M3667" i="2"/>
  <c r="M1449" i="2"/>
  <c r="M3666" i="2"/>
  <c r="M3665" i="2"/>
  <c r="M3664" i="2"/>
  <c r="M3663" i="2"/>
  <c r="M845" i="2"/>
  <c r="M3662" i="2"/>
  <c r="M3661" i="2"/>
  <c r="M3660" i="2"/>
  <c r="M3659" i="2"/>
  <c r="M3658" i="2"/>
  <c r="M3657" i="2"/>
  <c r="M3656" i="2"/>
  <c r="M1264" i="2"/>
  <c r="M373" i="2"/>
  <c r="M1310" i="2"/>
  <c r="M3655" i="2"/>
  <c r="M1602" i="2"/>
  <c r="M3654" i="2"/>
  <c r="M3653" i="2"/>
  <c r="M155" i="2"/>
  <c r="M1003" i="2"/>
  <c r="M3652" i="2"/>
  <c r="M1555" i="2"/>
  <c r="M490" i="2"/>
  <c r="M926" i="2"/>
  <c r="M3651" i="2"/>
  <c r="M3650" i="2"/>
  <c r="M489" i="2"/>
  <c r="M250" i="2"/>
  <c r="M1131" i="2"/>
  <c r="M844" i="2"/>
  <c r="M3649" i="2"/>
  <c r="M3648" i="2"/>
  <c r="M3647" i="2"/>
  <c r="M3646" i="2"/>
  <c r="M3645" i="2"/>
  <c r="M3644" i="2"/>
  <c r="M3643" i="2"/>
  <c r="M3642" i="2"/>
  <c r="M3641" i="2"/>
  <c r="M3640" i="2"/>
  <c r="M3639" i="2"/>
  <c r="M488" i="2"/>
  <c r="M154" i="2"/>
  <c r="M3638" i="2"/>
  <c r="M3637" i="2"/>
  <c r="M3636" i="2"/>
  <c r="M3635" i="2"/>
  <c r="M3634" i="2"/>
  <c r="M3633" i="2"/>
  <c r="M1002" i="2"/>
  <c r="M3632" i="2"/>
  <c r="M249" i="2"/>
  <c r="M695" i="2"/>
  <c r="M3631" i="2"/>
  <c r="M248" i="2"/>
  <c r="M3630" i="2"/>
  <c r="M3629" i="2"/>
  <c r="M843" i="2"/>
  <c r="M3628" i="2"/>
  <c r="M3627" i="2"/>
  <c r="M3626" i="2"/>
  <c r="M153" i="2"/>
  <c r="M3625" i="2"/>
  <c r="M372" i="2"/>
  <c r="M3624" i="2"/>
  <c r="M3623" i="2"/>
  <c r="M1658" i="2"/>
  <c r="M79" i="2"/>
  <c r="M247" i="2"/>
  <c r="M1309" i="2"/>
  <c r="M3622" i="2"/>
  <c r="M925" i="2"/>
  <c r="M1234" i="2"/>
  <c r="M1233" i="2"/>
  <c r="M3621" i="2"/>
  <c r="M78" i="2"/>
  <c r="M1579" i="2"/>
  <c r="M3620" i="2"/>
  <c r="M487" i="2"/>
  <c r="M3619" i="2"/>
  <c r="M3618" i="2"/>
  <c r="M3617" i="2"/>
  <c r="M3616" i="2"/>
  <c r="M3615" i="2"/>
  <c r="M3614" i="2"/>
  <c r="M3613" i="2"/>
  <c r="M3612" i="2"/>
  <c r="M3611" i="2"/>
  <c r="M924" i="2"/>
  <c r="M1646" i="2"/>
  <c r="M3610" i="2"/>
  <c r="M3609" i="2"/>
  <c r="M3608" i="2"/>
  <c r="M22" i="2"/>
  <c r="M3607" i="2"/>
  <c r="M1001" i="2"/>
  <c r="M77" i="2"/>
  <c r="M486" i="2"/>
  <c r="M152" i="2"/>
  <c r="M923" i="2"/>
  <c r="M3606" i="2"/>
  <c r="M1609" i="2"/>
  <c r="M3605" i="2"/>
  <c r="M1232" i="2"/>
  <c r="M3604" i="2"/>
  <c r="M3603" i="2"/>
  <c r="M485" i="2"/>
  <c r="M3602" i="2"/>
  <c r="M3601" i="2"/>
  <c r="M3600" i="2"/>
  <c r="M3599" i="2"/>
  <c r="M3598" i="2"/>
  <c r="M3597" i="2"/>
  <c r="M3596" i="2"/>
  <c r="M3595" i="2"/>
  <c r="M1358" i="2"/>
  <c r="M3594" i="2"/>
  <c r="M3593" i="2"/>
  <c r="M3592" i="2"/>
  <c r="M3591" i="2"/>
  <c r="M3590" i="2"/>
  <c r="M3589" i="2"/>
  <c r="M3588" i="2"/>
  <c r="M694" i="2"/>
  <c r="M764" i="2"/>
  <c r="M3587" i="2"/>
  <c r="M3586" i="2"/>
  <c r="M3585" i="2"/>
  <c r="M76" i="2"/>
  <c r="M3584" i="2"/>
  <c r="M3583" i="2"/>
  <c r="M3582" i="2"/>
  <c r="M1357" i="2"/>
  <c r="M3581" i="2"/>
  <c r="M3580" i="2"/>
  <c r="M3579" i="2"/>
  <c r="M1750" i="2"/>
  <c r="M3578" i="2"/>
  <c r="M1601" i="2"/>
  <c r="M1730" i="2"/>
  <c r="M1709" i="2"/>
  <c r="M151" i="2"/>
  <c r="M1000" i="2"/>
  <c r="M3577" i="2"/>
  <c r="M75" i="2"/>
  <c r="M1554" i="2"/>
  <c r="M3576" i="2"/>
  <c r="M21" i="2"/>
  <c r="M3575" i="2"/>
  <c r="M1748" i="2"/>
  <c r="M693" i="2"/>
  <c r="M999" i="2"/>
  <c r="M3574" i="2"/>
  <c r="M3573" i="2"/>
  <c r="M3572" i="2"/>
  <c r="M588" i="2"/>
  <c r="M1448" i="2"/>
  <c r="M3571" i="2"/>
  <c r="M3570" i="2"/>
  <c r="M3569" i="2"/>
  <c r="M3568" i="2"/>
  <c r="M150" i="2"/>
  <c r="M922" i="2"/>
  <c r="M1182" i="2"/>
  <c r="M3567" i="2"/>
  <c r="M3566" i="2"/>
  <c r="M998" i="2"/>
  <c r="M3565" i="2"/>
  <c r="M484" i="2"/>
  <c r="M997" i="2"/>
  <c r="M74" i="2"/>
  <c r="M996" i="2"/>
  <c r="M371" i="2"/>
  <c r="M3564" i="2"/>
  <c r="M3563" i="2"/>
  <c r="M1692" i="2"/>
  <c r="M3562" i="2"/>
  <c r="M1130" i="2"/>
  <c r="M3561" i="2"/>
  <c r="M842" i="2"/>
  <c r="M1308" i="2"/>
  <c r="M3560" i="2"/>
  <c r="M1535" i="2"/>
  <c r="M3559" i="2"/>
  <c r="M995" i="2"/>
  <c r="M3558" i="2"/>
  <c r="M3557" i="2"/>
  <c r="M20" i="2"/>
  <c r="M3556" i="2"/>
  <c r="M1129" i="2"/>
  <c r="M3555" i="2"/>
  <c r="M3554" i="2"/>
  <c r="M3553" i="2"/>
  <c r="M3552" i="2"/>
  <c r="M3551" i="2"/>
  <c r="M483" i="2"/>
  <c r="M3550" i="2"/>
  <c r="M3549" i="2"/>
  <c r="M3548" i="2"/>
  <c r="M3547" i="2"/>
  <c r="M3546" i="2"/>
  <c r="M3545" i="2"/>
  <c r="M3544" i="2"/>
  <c r="M3543" i="2"/>
  <c r="M3542" i="2"/>
  <c r="M3541" i="2"/>
  <c r="M3540" i="2"/>
  <c r="M3539" i="2"/>
  <c r="M3538" i="2"/>
  <c r="M3537" i="2"/>
  <c r="M3536" i="2"/>
  <c r="M482" i="2"/>
  <c r="M3535" i="2"/>
  <c r="M587" i="2"/>
  <c r="M481" i="2"/>
  <c r="M3534" i="2"/>
  <c r="M3533" i="2"/>
  <c r="M1732" i="2"/>
  <c r="M3532" i="2"/>
  <c r="M3531" i="2"/>
  <c r="M763" i="2"/>
  <c r="M3530" i="2"/>
  <c r="M3529" i="2"/>
  <c r="M1263" i="2"/>
  <c r="M3528" i="2"/>
  <c r="M3527" i="2"/>
  <c r="M3526" i="2"/>
  <c r="M3525" i="2"/>
  <c r="M692" i="2"/>
  <c r="M3524" i="2"/>
  <c r="M921" i="2"/>
  <c r="M3523" i="2"/>
  <c r="M762" i="2"/>
  <c r="M3522" i="2"/>
  <c r="M3521" i="2"/>
  <c r="M3520" i="2"/>
  <c r="M3519" i="2"/>
  <c r="M691" i="2"/>
  <c r="M3518" i="2"/>
  <c r="M3517" i="2"/>
  <c r="M1495" i="2"/>
  <c r="M3516" i="2"/>
  <c r="M3515" i="2"/>
  <c r="M3514" i="2"/>
  <c r="M1307" i="2"/>
  <c r="M3513" i="2"/>
  <c r="M3512" i="2"/>
  <c r="M3511" i="2"/>
  <c r="M3510" i="2"/>
  <c r="M3509" i="2"/>
  <c r="M3508" i="2"/>
  <c r="M3507" i="2"/>
  <c r="M1698" i="2"/>
  <c r="M3506" i="2"/>
  <c r="M3505" i="2"/>
  <c r="M370" i="2"/>
  <c r="M1231" i="2"/>
  <c r="M3504" i="2"/>
  <c r="M1421" i="2"/>
  <c r="M3503" i="2"/>
  <c r="M920" i="2"/>
  <c r="M3502" i="2"/>
  <c r="M3501" i="2"/>
  <c r="M3500" i="2"/>
  <c r="M3499" i="2"/>
  <c r="M3498" i="2"/>
  <c r="M3497" i="2"/>
  <c r="M586" i="2"/>
  <c r="M3496" i="2"/>
  <c r="M1727" i="2"/>
  <c r="M3495" i="2"/>
  <c r="M919" i="2"/>
  <c r="M3494" i="2"/>
  <c r="M841" i="2"/>
  <c r="M3493" i="2"/>
  <c r="M3492" i="2"/>
  <c r="M3491" i="2"/>
  <c r="M3490" i="2"/>
  <c r="M3489" i="2"/>
  <c r="M3488" i="2"/>
  <c r="M3487" i="2"/>
  <c r="M3486" i="2"/>
  <c r="M3485" i="2"/>
  <c r="M3484" i="2"/>
  <c r="M3483" i="2"/>
  <c r="M3482" i="2"/>
  <c r="M1356" i="2"/>
  <c r="M3481" i="2"/>
  <c r="M149" i="2"/>
  <c r="M3480" i="2"/>
  <c r="M1592" i="2"/>
  <c r="M3479" i="2"/>
  <c r="M918" i="2"/>
  <c r="M585" i="2"/>
  <c r="M369" i="2"/>
  <c r="M3478" i="2"/>
  <c r="M3477" i="2"/>
  <c r="M73" i="2"/>
  <c r="M3476" i="2"/>
  <c r="M3475" i="2"/>
  <c r="M3474" i="2"/>
  <c r="M3473" i="2"/>
  <c r="M584" i="2"/>
  <c r="M368" i="2"/>
  <c r="M583" i="2"/>
  <c r="M3472" i="2"/>
  <c r="M1565" i="2"/>
  <c r="M1230" i="2"/>
  <c r="M480" i="2"/>
  <c r="M479" i="2"/>
  <c r="M3471" i="2"/>
  <c r="M3470" i="2"/>
  <c r="M3469" i="2"/>
  <c r="M3468" i="2"/>
  <c r="M3467" i="2"/>
  <c r="M840" i="2"/>
  <c r="M3466" i="2"/>
  <c r="M3465" i="2"/>
  <c r="M3464" i="2"/>
  <c r="M3463" i="2"/>
  <c r="M3462" i="2"/>
  <c r="M3461" i="2"/>
  <c r="M761" i="2"/>
  <c r="M3460" i="2"/>
  <c r="M3459" i="2"/>
  <c r="M1181" i="2"/>
  <c r="M3458" i="2"/>
  <c r="M3457" i="2"/>
  <c r="M246" i="2"/>
  <c r="M994" i="2"/>
  <c r="M3456" i="2"/>
  <c r="M1578" i="2"/>
  <c r="M3455" i="2"/>
  <c r="M1665" i="2"/>
  <c r="M3454" i="2"/>
  <c r="M3453" i="2"/>
  <c r="M3452" i="2"/>
  <c r="M3451" i="2"/>
  <c r="M3450" i="2"/>
  <c r="M1385" i="2"/>
  <c r="M3449" i="2"/>
  <c r="M3448" i="2"/>
  <c r="M3447" i="2"/>
  <c r="M1229" i="2"/>
  <c r="M3446" i="2"/>
  <c r="M3445" i="2"/>
  <c r="M3444" i="2"/>
  <c r="M1384" i="2"/>
  <c r="M917" i="2"/>
  <c r="M993" i="2"/>
  <c r="M582" i="2"/>
  <c r="M3443" i="2"/>
  <c r="M916" i="2"/>
  <c r="M3442" i="2"/>
  <c r="M478" i="2"/>
  <c r="M760" i="2"/>
  <c r="M3441" i="2"/>
  <c r="M3440" i="2"/>
  <c r="M148" i="2"/>
  <c r="M3439" i="2"/>
  <c r="M367" i="2"/>
  <c r="M690" i="2"/>
  <c r="M3438" i="2"/>
  <c r="M3437" i="2"/>
  <c r="M3436" i="2"/>
  <c r="M3435" i="2"/>
  <c r="M366" i="2"/>
  <c r="M3434" i="2"/>
  <c r="M3433" i="2"/>
  <c r="M3432" i="2"/>
  <c r="M3431" i="2"/>
  <c r="M689" i="2"/>
  <c r="M3430" i="2"/>
  <c r="M3429" i="2"/>
  <c r="M839" i="2"/>
  <c r="M3428" i="2"/>
  <c r="M1073" i="2"/>
  <c r="M1072" i="2"/>
  <c r="M3427" i="2"/>
  <c r="M3426" i="2"/>
  <c r="M3425" i="2"/>
  <c r="M245" i="2"/>
  <c r="M244" i="2"/>
  <c r="M3424" i="2"/>
  <c r="M915" i="2"/>
  <c r="M3423" i="2"/>
  <c r="M3422" i="2"/>
  <c r="M1128" i="2"/>
  <c r="M1383" i="2"/>
  <c r="M147" i="2"/>
  <c r="M1127" i="2"/>
  <c r="M3421" i="2"/>
  <c r="M3420" i="2"/>
  <c r="M1473" i="2"/>
  <c r="M3419" i="2"/>
  <c r="M146" i="2"/>
  <c r="M3418" i="2"/>
  <c r="M3417" i="2"/>
  <c r="M3416" i="2"/>
  <c r="M581" i="2"/>
  <c r="M3415" i="2"/>
  <c r="M3414" i="2"/>
  <c r="M3413" i="2"/>
  <c r="M3412" i="2"/>
  <c r="M3411" i="2"/>
  <c r="M3410" i="2"/>
  <c r="M3409" i="2"/>
  <c r="M3408" i="2"/>
  <c r="M1126" i="2"/>
  <c r="M3407" i="2"/>
  <c r="M914" i="2"/>
  <c r="M3406" i="2"/>
  <c r="M3405" i="2"/>
  <c r="M838" i="2"/>
  <c r="M3404" i="2"/>
  <c r="M3403" i="2"/>
  <c r="M3402" i="2"/>
  <c r="M913" i="2"/>
  <c r="M3401" i="2"/>
  <c r="M365" i="2"/>
  <c r="M3400" i="2"/>
  <c r="M759" i="2"/>
  <c r="M3399" i="2"/>
  <c r="M3398" i="2"/>
  <c r="M243" i="2"/>
  <c r="M72" i="2"/>
  <c r="M1517" i="2"/>
  <c r="M3397" i="2"/>
  <c r="M3396" i="2"/>
  <c r="M580" i="2"/>
  <c r="M3395" i="2"/>
  <c r="M3394" i="2"/>
  <c r="M3393" i="2"/>
  <c r="M3392" i="2"/>
  <c r="M3391" i="2"/>
  <c r="M3390" i="2"/>
  <c r="M3389" i="2"/>
  <c r="M3388" i="2"/>
  <c r="M688" i="2"/>
  <c r="M3387" i="2"/>
  <c r="M3386" i="2"/>
  <c r="M3385" i="2"/>
  <c r="M1577" i="2"/>
  <c r="M1753" i="2"/>
  <c r="M3384" i="2"/>
  <c r="M3383" i="2"/>
  <c r="M3382" i="2"/>
  <c r="M3381" i="2"/>
  <c r="M3380" i="2"/>
  <c r="M3379" i="2"/>
  <c r="M3378" i="2"/>
  <c r="M912" i="2"/>
  <c r="M3377" i="2"/>
  <c r="M3376" i="2"/>
  <c r="M242" i="2"/>
  <c r="M3375" i="2"/>
  <c r="M364" i="2"/>
  <c r="M3374" i="2"/>
  <c r="M241" i="2"/>
  <c r="M3373" i="2"/>
  <c r="M363" i="2"/>
  <c r="M3372" i="2"/>
  <c r="M3371" i="2"/>
  <c r="M758" i="2"/>
  <c r="M687" i="2"/>
  <c r="M1228" i="2"/>
  <c r="M477" i="2"/>
  <c r="M1762" i="2"/>
  <c r="M3370" i="2"/>
  <c r="M3369" i="2"/>
  <c r="M3368" i="2"/>
  <c r="M686" i="2"/>
  <c r="M3367" i="2"/>
  <c r="M3366" i="2"/>
  <c r="M3365" i="2"/>
  <c r="M3364" i="2"/>
  <c r="M3363" i="2"/>
  <c r="M3362" i="2"/>
  <c r="M476" i="2"/>
  <c r="M579" i="2"/>
  <c r="M240" i="2"/>
  <c r="M3361" i="2"/>
  <c r="M3360" i="2"/>
  <c r="M1420" i="2"/>
  <c r="M1628" i="2"/>
  <c r="M3359" i="2"/>
  <c r="M3358" i="2"/>
  <c r="M3357" i="2"/>
  <c r="M3356" i="2"/>
  <c r="M3355" i="2"/>
  <c r="M3354" i="2"/>
  <c r="M475" i="2"/>
  <c r="M3353" i="2"/>
  <c r="M3352" i="2"/>
  <c r="M3351" i="2"/>
  <c r="M3350" i="2"/>
  <c r="M1608" i="2"/>
  <c r="M685" i="2"/>
  <c r="M3349" i="2"/>
  <c r="M3348" i="2"/>
  <c r="M3347" i="2"/>
  <c r="M3346" i="2"/>
  <c r="M3345" i="2"/>
  <c r="M3344" i="2"/>
  <c r="M3343" i="2"/>
  <c r="M837" i="2"/>
  <c r="M836" i="2"/>
  <c r="M3342" i="2"/>
  <c r="M3341" i="2"/>
  <c r="M3340" i="2"/>
  <c r="M239" i="2"/>
  <c r="M3339" i="2"/>
  <c r="M3338" i="2"/>
  <c r="M3337" i="2"/>
  <c r="M3336" i="2"/>
  <c r="M3335" i="2"/>
  <c r="M3334" i="2"/>
  <c r="M145" i="2"/>
  <c r="M3333" i="2"/>
  <c r="M3332" i="2"/>
  <c r="M3331" i="2"/>
  <c r="M3330" i="2"/>
  <c r="M1306" i="2"/>
  <c r="M474" i="2"/>
  <c r="M3329" i="2"/>
  <c r="M3328" i="2"/>
  <c r="M3327" i="2"/>
  <c r="M1125" i="2"/>
  <c r="M3326" i="2"/>
  <c r="M3325" i="2"/>
  <c r="M3324" i="2"/>
  <c r="M578" i="2"/>
  <c r="M577" i="2"/>
  <c r="M3323" i="2"/>
  <c r="M3322" i="2"/>
  <c r="M3321" i="2"/>
  <c r="M684" i="2"/>
  <c r="M144" i="2"/>
  <c r="M1564" i="2"/>
  <c r="M71" i="2"/>
  <c r="M3320" i="2"/>
  <c r="M473" i="2"/>
  <c r="M362" i="2"/>
  <c r="M3319" i="2"/>
  <c r="M3318" i="2"/>
  <c r="M472" i="2"/>
  <c r="M3317" i="2"/>
  <c r="M3316" i="2"/>
  <c r="M1419" i="2"/>
  <c r="M992" i="2"/>
  <c r="M3315" i="2"/>
  <c r="M1071" i="2"/>
  <c r="M3314" i="2"/>
  <c r="M3313" i="2"/>
  <c r="M238" i="2"/>
  <c r="M3312" i="2"/>
  <c r="M3311" i="2"/>
  <c r="M3310" i="2"/>
  <c r="M471" i="2"/>
  <c r="M3309" i="2"/>
  <c r="M3308" i="2"/>
  <c r="M3307" i="2"/>
  <c r="M3306" i="2"/>
  <c r="M3305" i="2"/>
  <c r="M3304" i="2"/>
  <c r="M1305" i="2"/>
  <c r="M3303" i="2"/>
  <c r="M1124" i="2"/>
  <c r="M470" i="2"/>
  <c r="M3302" i="2"/>
  <c r="M3301" i="2"/>
  <c r="M3300" i="2"/>
  <c r="M3299" i="2"/>
  <c r="M3298" i="2"/>
  <c r="M3297" i="2"/>
  <c r="M3296" i="2"/>
  <c r="M237" i="2"/>
  <c r="M1534" i="2"/>
  <c r="M3295" i="2"/>
  <c r="M991" i="2"/>
  <c r="M1717" i="2"/>
  <c r="M3294" i="2"/>
  <c r="M469" i="2"/>
  <c r="M3293" i="2"/>
  <c r="M3292" i="2"/>
  <c r="M468" i="2"/>
  <c r="M143" i="2"/>
  <c r="M236" i="2"/>
  <c r="M3291" i="2"/>
  <c r="M3290" i="2"/>
  <c r="M576" i="2"/>
  <c r="M3289" i="2"/>
  <c r="M3288" i="2"/>
  <c r="M3287" i="2"/>
  <c r="M3286" i="2"/>
  <c r="M3285" i="2"/>
  <c r="M3284" i="2"/>
  <c r="M142" i="2"/>
  <c r="M1180" i="2"/>
  <c r="M235" i="2"/>
  <c r="M3283" i="2"/>
  <c r="M3282" i="2"/>
  <c r="M1585" i="2"/>
  <c r="M3281" i="2"/>
  <c r="M141" i="2"/>
  <c r="M3280" i="2"/>
  <c r="M683" i="2"/>
  <c r="M467" i="2"/>
  <c r="M1634" i="2"/>
  <c r="M3279" i="2"/>
  <c r="M682" i="2"/>
  <c r="M3278" i="2"/>
  <c r="M3277" i="2"/>
  <c r="M3276" i="2"/>
  <c r="M3275" i="2"/>
  <c r="M1355" i="2"/>
  <c r="M1304" i="2"/>
  <c r="M3274" i="2"/>
  <c r="M1227" i="2"/>
  <c r="M3273" i="2"/>
  <c r="M3272" i="2"/>
  <c r="M3271" i="2"/>
  <c r="M361" i="2"/>
  <c r="M3270" i="2"/>
  <c r="M575" i="2"/>
  <c r="M3269" i="2"/>
  <c r="M3268" i="2"/>
  <c r="M3267" i="2"/>
  <c r="M3266" i="2"/>
  <c r="M3265" i="2"/>
  <c r="M1447" i="2"/>
  <c r="M911" i="2"/>
  <c r="M3264" i="2"/>
  <c r="M3263" i="2"/>
  <c r="M466" i="2"/>
  <c r="M3262" i="2"/>
  <c r="M3261" i="2"/>
  <c r="M465" i="2"/>
  <c r="M835" i="2"/>
  <c r="M1303" i="2"/>
  <c r="M3260" i="2"/>
  <c r="M234" i="2"/>
  <c r="M990" i="2"/>
  <c r="M360" i="2"/>
  <c r="M1302" i="2"/>
  <c r="M3259" i="2"/>
  <c r="M3258" i="2"/>
  <c r="M3257" i="2"/>
  <c r="M3256" i="2"/>
  <c r="M3255" i="2"/>
  <c r="M3254" i="2"/>
  <c r="M3253" i="2"/>
  <c r="M757" i="2"/>
  <c r="M3252" i="2"/>
  <c r="M756" i="2"/>
  <c r="M3251" i="2"/>
  <c r="M3250" i="2"/>
  <c r="M3249" i="2"/>
  <c r="M3248" i="2"/>
  <c r="M3247" i="2"/>
  <c r="M1262" i="2"/>
  <c r="M3246" i="2"/>
  <c r="M3245" i="2"/>
  <c r="M3244" i="2"/>
  <c r="M3243" i="2"/>
  <c r="M910" i="2"/>
  <c r="M3242" i="2"/>
  <c r="M681" i="2"/>
  <c r="M1179" i="2"/>
  <c r="M3241" i="2"/>
  <c r="M464" i="2"/>
  <c r="M3240" i="2"/>
  <c r="M1446" i="2"/>
  <c r="M1301" i="2"/>
  <c r="M3239" i="2"/>
  <c r="M1757" i="2"/>
  <c r="M3238" i="2"/>
  <c r="M3237" i="2"/>
  <c r="M359" i="2"/>
  <c r="M1494" i="2"/>
  <c r="M3236" i="2"/>
  <c r="M3235" i="2"/>
  <c r="M3234" i="2"/>
  <c r="M3233" i="2"/>
  <c r="M3232" i="2"/>
  <c r="M3231" i="2"/>
  <c r="M140" i="2"/>
  <c r="M1563" i="2"/>
  <c r="M70" i="2"/>
  <c r="M3230" i="2"/>
  <c r="M3229" i="2"/>
  <c r="M3228" i="2"/>
  <c r="M1600" i="2"/>
  <c r="M3227" i="2"/>
  <c r="M3226" i="2"/>
  <c r="M1445" i="2"/>
  <c r="M3225" i="2"/>
  <c r="M1070" i="2"/>
  <c r="M3224" i="2"/>
  <c r="M1226" i="2"/>
  <c r="M989" i="2"/>
  <c r="M1225" i="2"/>
  <c r="M463" i="2"/>
  <c r="M462" i="2"/>
  <c r="M834" i="2"/>
  <c r="M3223" i="2"/>
  <c r="M1354" i="2"/>
  <c r="M3222" i="2"/>
  <c r="M3221" i="2"/>
  <c r="M3220" i="2"/>
  <c r="M3219" i="2"/>
  <c r="M3218" i="2"/>
  <c r="M3217" i="2"/>
  <c r="M3216" i="2"/>
  <c r="M358" i="2"/>
  <c r="M3215" i="2"/>
  <c r="M3214" i="2"/>
  <c r="M1069" i="2"/>
  <c r="M1599" i="2"/>
  <c r="M1645" i="2"/>
  <c r="M69" i="2"/>
  <c r="M461" i="2"/>
  <c r="M1178" i="2"/>
  <c r="M3213" i="2"/>
  <c r="M3212" i="2"/>
  <c r="M3211" i="2"/>
  <c r="M1224" i="2"/>
  <c r="M574" i="2"/>
  <c r="M3210" i="2"/>
  <c r="M3209" i="2"/>
  <c r="M3208" i="2"/>
  <c r="M68" i="2"/>
  <c r="M1664" i="2"/>
  <c r="M3207" i="2"/>
  <c r="M3206" i="2"/>
  <c r="M1068" i="2"/>
  <c r="M3205" i="2"/>
  <c r="M3204" i="2"/>
  <c r="M573" i="2"/>
  <c r="M3203" i="2"/>
  <c r="M572" i="2"/>
  <c r="M1744" i="2"/>
  <c r="M3202" i="2"/>
  <c r="M3201" i="2"/>
  <c r="M3200" i="2"/>
  <c r="M3199" i="2"/>
  <c r="M3198" i="2"/>
  <c r="M1353" i="2"/>
  <c r="M1640" i="2"/>
  <c r="M1223" i="2"/>
  <c r="M3197" i="2"/>
  <c r="M3196" i="2"/>
  <c r="M1123" i="2"/>
  <c r="M3195" i="2"/>
  <c r="M3194" i="2"/>
  <c r="M3193" i="2"/>
  <c r="M1122" i="2"/>
  <c r="M3192" i="2"/>
  <c r="M357" i="2"/>
  <c r="M3191" i="2"/>
  <c r="M3190" i="2"/>
  <c r="M3189" i="2"/>
  <c r="M755" i="2"/>
  <c r="M3188" i="2"/>
  <c r="M3187" i="2"/>
  <c r="M460" i="2"/>
  <c r="M3186" i="2"/>
  <c r="M3185" i="2"/>
  <c r="M3184" i="2"/>
  <c r="M1472" i="2"/>
  <c r="M1067" i="2"/>
  <c r="M3183" i="2"/>
  <c r="M3182" i="2"/>
  <c r="M3181" i="2"/>
  <c r="M3180" i="2"/>
  <c r="M3179" i="2"/>
  <c r="M754" i="2"/>
  <c r="M571" i="2"/>
  <c r="M3178" i="2"/>
  <c r="M3177" i="2"/>
  <c r="M3176" i="2"/>
  <c r="M1533" i="2"/>
  <c r="M3175" i="2"/>
  <c r="M3174" i="2"/>
  <c r="M3173" i="2"/>
  <c r="M3172" i="2"/>
  <c r="M909" i="2"/>
  <c r="M3171" i="2"/>
  <c r="M680" i="2"/>
  <c r="M3170" i="2"/>
  <c r="M3169" i="2"/>
  <c r="M3168" i="2"/>
  <c r="M3167" i="2"/>
  <c r="M459" i="2"/>
  <c r="M3166" i="2"/>
  <c r="M67" i="2"/>
  <c r="M3165" i="2"/>
  <c r="M1121" i="2"/>
  <c r="M753" i="2"/>
  <c r="M66" i="2"/>
  <c r="M3164" i="2"/>
  <c r="M3163" i="2"/>
  <c r="M988" i="2"/>
  <c r="M3162" i="2"/>
  <c r="M3161" i="2"/>
  <c r="M3160" i="2"/>
  <c r="M3159" i="2"/>
  <c r="M3158" i="2"/>
  <c r="M3157" i="2"/>
  <c r="M3156" i="2"/>
  <c r="M3155" i="2"/>
  <c r="M752" i="2"/>
  <c r="M1120" i="2"/>
  <c r="M3154" i="2"/>
  <c r="M3153" i="2"/>
  <c r="M3152" i="2"/>
  <c r="M3151" i="2"/>
  <c r="M3150" i="2"/>
  <c r="M3149" i="2"/>
  <c r="M3148" i="2"/>
  <c r="M1679" i="2"/>
  <c r="M1066" i="2"/>
  <c r="M1584" i="2"/>
  <c r="M3147" i="2"/>
  <c r="M3146" i="2"/>
  <c r="M3145" i="2"/>
  <c r="M3144" i="2"/>
  <c r="M3143" i="2"/>
  <c r="M3142" i="2"/>
  <c r="M3141" i="2"/>
  <c r="M233" i="2"/>
  <c r="M356" i="2"/>
  <c r="M3140" i="2"/>
  <c r="M3139" i="2"/>
  <c r="M139" i="2"/>
  <c r="M3138" i="2"/>
  <c r="M1065" i="2"/>
  <c r="M3137" i="2"/>
  <c r="M3136" i="2"/>
  <c r="M3135" i="2"/>
  <c r="M3134" i="2"/>
  <c r="M1738" i="2"/>
  <c r="M3133" i="2"/>
  <c r="M751" i="2"/>
  <c r="M65" i="2"/>
  <c r="M3132" i="2"/>
  <c r="M3131" i="2"/>
  <c r="M3130" i="2"/>
  <c r="M1177" i="2"/>
  <c r="M3129" i="2"/>
  <c r="M355" i="2"/>
  <c r="M3128" i="2"/>
  <c r="M1764" i="2"/>
  <c r="M1176" i="2"/>
  <c r="M3127" i="2"/>
  <c r="M570" i="2"/>
  <c r="M3126" i="2"/>
  <c r="M3125" i="2"/>
  <c r="M3124" i="2"/>
  <c r="M3123" i="2"/>
  <c r="M3122" i="2"/>
  <c r="M3121" i="2"/>
  <c r="M833" i="2"/>
  <c r="M750" i="2"/>
  <c r="M3120" i="2"/>
  <c r="M3119" i="2"/>
  <c r="M1352" i="2"/>
  <c r="M3118" i="2"/>
  <c r="M3117" i="2"/>
  <c r="M138" i="2"/>
  <c r="M3116" i="2"/>
  <c r="M1553" i="2"/>
  <c r="M3115" i="2"/>
  <c r="M3114" i="2"/>
  <c r="M1382" i="2"/>
  <c r="M679" i="2"/>
  <c r="M3113" i="2"/>
  <c r="M3112" i="2"/>
  <c r="M3111" i="2"/>
  <c r="M3110" i="2"/>
  <c r="M3109" i="2"/>
  <c r="M3108" i="2"/>
  <c r="M3107" i="2"/>
  <c r="M1418" i="2"/>
  <c r="M3106" i="2"/>
  <c r="M1493" i="2"/>
  <c r="M3105" i="2"/>
  <c r="M3104" i="2"/>
  <c r="M3103" i="2"/>
  <c r="M3102" i="2"/>
  <c r="M3101" i="2"/>
  <c r="M3100" i="2"/>
  <c r="M19" i="2"/>
  <c r="M569" i="2"/>
  <c r="M3099" i="2"/>
  <c r="M1222" i="2"/>
  <c r="M3098" i="2"/>
  <c r="M3097" i="2"/>
  <c r="M354" i="2"/>
  <c r="M1119" i="2"/>
  <c r="M568" i="2"/>
  <c r="M3096" i="2"/>
  <c r="M3095" i="2"/>
  <c r="M3094" i="2"/>
  <c r="M987" i="2"/>
  <c r="M3093" i="2"/>
  <c r="M3092" i="2"/>
  <c r="M3091" i="2"/>
  <c r="M3090" i="2"/>
  <c r="M3089" i="2"/>
  <c r="M3088" i="2"/>
  <c r="M3087" i="2"/>
  <c r="M1118" i="2"/>
  <c r="M3086" i="2"/>
  <c r="M3085" i="2"/>
  <c r="M458" i="2"/>
  <c r="M3084" i="2"/>
  <c r="M3083" i="2"/>
  <c r="M3082" i="2"/>
  <c r="M3081" i="2"/>
  <c r="M3080" i="2"/>
  <c r="M3079" i="2"/>
  <c r="M3078" i="2"/>
  <c r="M3077" i="2"/>
  <c r="M3076" i="2"/>
  <c r="M3075" i="2"/>
  <c r="M3074" i="2"/>
  <c r="M3073" i="2"/>
  <c r="M457" i="2"/>
  <c r="M3072" i="2"/>
  <c r="M3071" i="2"/>
  <c r="M3070" i="2"/>
  <c r="M3069" i="2"/>
  <c r="M567" i="2"/>
  <c r="M3068" i="2"/>
  <c r="M64" i="2"/>
  <c r="M3067" i="2"/>
  <c r="M1749" i="2"/>
  <c r="M1351" i="2"/>
  <c r="M353" i="2"/>
  <c r="M3066" i="2"/>
  <c r="M1117" i="2"/>
  <c r="M3065" i="2"/>
  <c r="M3064" i="2"/>
  <c r="M3063" i="2"/>
  <c r="M566" i="2"/>
  <c r="M3062" i="2"/>
  <c r="M3061" i="2"/>
  <c r="M3060" i="2"/>
  <c r="M3059" i="2"/>
  <c r="M3058" i="2"/>
  <c r="M3057" i="2"/>
  <c r="M986" i="2"/>
  <c r="M3056" i="2"/>
  <c r="M3055" i="2"/>
  <c r="M3054" i="2"/>
  <c r="M3053" i="2"/>
  <c r="M352" i="2"/>
  <c r="M3052" i="2"/>
  <c r="M3051" i="2"/>
  <c r="M3050" i="2"/>
  <c r="M3049" i="2"/>
  <c r="M1694" i="2"/>
  <c r="M3048" i="2"/>
  <c r="M3047" i="2"/>
  <c r="M3046" i="2"/>
  <c r="M3045" i="2"/>
  <c r="M3044" i="2"/>
  <c r="M3043" i="2"/>
  <c r="M3042" i="2"/>
  <c r="M3041" i="2"/>
  <c r="M63" i="2"/>
  <c r="M832" i="2"/>
  <c r="M3040" i="2"/>
  <c r="M3039" i="2"/>
  <c r="M3038" i="2"/>
  <c r="M3037" i="2"/>
  <c r="M3036" i="2"/>
  <c r="M3035" i="2"/>
  <c r="M3034" i="2"/>
  <c r="M1064" i="2"/>
  <c r="M3033" i="2"/>
  <c r="M1532" i="2"/>
  <c r="M3032" i="2"/>
  <c r="M1221" i="2"/>
  <c r="M3031" i="2"/>
  <c r="M3030" i="2"/>
  <c r="M3029" i="2"/>
  <c r="M137" i="2"/>
  <c r="M3028" i="2"/>
  <c r="M3027" i="2"/>
  <c r="M3026" i="2"/>
  <c r="M1300" i="2"/>
  <c r="M3025" i="2"/>
  <c r="M351" i="2"/>
  <c r="M3024" i="2"/>
  <c r="M3023" i="2"/>
  <c r="M3022" i="2"/>
  <c r="M1063" i="2"/>
  <c r="M1116" i="2"/>
  <c r="M1697" i="2"/>
  <c r="M3021" i="2"/>
  <c r="M1417" i="2"/>
  <c r="M3020" i="2"/>
  <c r="M3019" i="2"/>
  <c r="M3018" i="2"/>
  <c r="M3017" i="2"/>
  <c r="M3016" i="2"/>
  <c r="M3015" i="2"/>
  <c r="M3014" i="2"/>
  <c r="M1729" i="2"/>
  <c r="M3013" i="2"/>
  <c r="M678" i="2"/>
  <c r="M3012" i="2"/>
  <c r="M749" i="2"/>
  <c r="M3011" i="2"/>
  <c r="M565" i="2"/>
  <c r="M3010" i="2"/>
  <c r="M3009" i="2"/>
  <c r="M3008" i="2"/>
  <c r="M1299" i="2"/>
  <c r="M3007" i="2"/>
  <c r="M3006" i="2"/>
  <c r="M3005" i="2"/>
  <c r="M3004" i="2"/>
  <c r="M1552" i="2"/>
  <c r="M136" i="2"/>
  <c r="M3003" i="2"/>
  <c r="M3002" i="2"/>
  <c r="M564" i="2"/>
  <c r="M3001" i="2"/>
  <c r="M3000" i="2"/>
  <c r="M2999" i="2"/>
  <c r="M677" i="2"/>
  <c r="M135" i="2"/>
  <c r="M1350" i="2"/>
  <c r="M2998" i="2"/>
  <c r="M1531" i="2"/>
  <c r="M1492" i="2"/>
  <c r="M1491" i="2"/>
  <c r="M1416" i="2"/>
  <c r="M2997" i="2"/>
  <c r="M62" i="2"/>
  <c r="M2996" i="2"/>
  <c r="M1667" i="2"/>
  <c r="M2995" i="2"/>
  <c r="M350" i="2"/>
  <c r="M1062" i="2"/>
  <c r="M2994" i="2"/>
  <c r="M2993" i="2"/>
  <c r="M2992" i="2"/>
  <c r="M2991" i="2"/>
  <c r="M1261" i="2"/>
  <c r="M2990" i="2"/>
  <c r="M2989" i="2"/>
  <c r="M2988" i="2"/>
  <c r="M2987" i="2"/>
  <c r="M2986" i="2"/>
  <c r="M2985" i="2"/>
  <c r="M2984" i="2"/>
  <c r="M2983" i="2"/>
  <c r="M2982" i="2"/>
  <c r="M2981" i="2"/>
  <c r="M134" i="2"/>
  <c r="M2980" i="2"/>
  <c r="M2979" i="2"/>
  <c r="M2978" i="2"/>
  <c r="M232" i="2"/>
  <c r="M2977" i="2"/>
  <c r="M2976" i="2"/>
  <c r="M1061" i="2"/>
  <c r="M2975" i="2"/>
  <c r="M2974" i="2"/>
  <c r="M2973" i="2"/>
  <c r="M2972" i="2"/>
  <c r="M2971" i="2"/>
  <c r="M2970" i="2"/>
  <c r="M2969" i="2"/>
  <c r="M2968" i="2"/>
  <c r="M2967" i="2"/>
  <c r="M2966" i="2"/>
  <c r="M2965" i="2"/>
  <c r="M748" i="2"/>
  <c r="M985" i="2"/>
  <c r="M2964" i="2"/>
  <c r="M2963" i="2"/>
  <c r="M2962" i="2"/>
  <c r="M2961" i="2"/>
  <c r="M2960" i="2"/>
  <c r="M2959" i="2"/>
  <c r="M2958" i="2"/>
  <c r="M2957" i="2"/>
  <c r="M1516" i="2"/>
  <c r="M1381" i="2"/>
  <c r="M2956" i="2"/>
  <c r="M984" i="2"/>
  <c r="M133" i="2"/>
  <c r="M2955" i="2"/>
  <c r="M2954" i="2"/>
  <c r="M456" i="2"/>
  <c r="M2953" i="2"/>
  <c r="M2952" i="2"/>
  <c r="M2951" i="2"/>
  <c r="M2950" i="2"/>
  <c r="M2949" i="2"/>
  <c r="M1591" i="2"/>
  <c r="M2948" i="2"/>
  <c r="M747" i="2"/>
  <c r="M983" i="2"/>
  <c r="M1220" i="2"/>
  <c r="M231" i="2"/>
  <c r="M2947" i="2"/>
  <c r="M1674" i="2"/>
  <c r="M2946" i="2"/>
  <c r="M1349" i="2"/>
  <c r="M2945" i="2"/>
  <c r="M831" i="2"/>
  <c r="M2944" i="2"/>
  <c r="M982" i="2"/>
  <c r="M1415" i="2"/>
  <c r="M2943" i="2"/>
  <c r="M2942" i="2"/>
  <c r="M830" i="2"/>
  <c r="M676" i="2"/>
  <c r="M2941" i="2"/>
  <c r="M1551" i="2"/>
  <c r="M2940" i="2"/>
  <c r="M1348" i="2"/>
  <c r="M908" i="2"/>
  <c r="M2939" i="2"/>
  <c r="M1639" i="2"/>
  <c r="M2938" i="2"/>
  <c r="M2937" i="2"/>
  <c r="M2936" i="2"/>
  <c r="M349" i="2"/>
  <c r="M2935" i="2"/>
  <c r="M2934" i="2"/>
  <c r="M981" i="2"/>
  <c r="M907" i="2"/>
  <c r="M2933" i="2"/>
  <c r="M455" i="2"/>
  <c r="M2932" i="2"/>
  <c r="M2931" i="2"/>
  <c r="M1219" i="2"/>
  <c r="M2930" i="2"/>
  <c r="M2929" i="2"/>
  <c r="M2928" i="2"/>
  <c r="M1724" i="2"/>
  <c r="M454" i="2"/>
  <c r="M2927" i="2"/>
  <c r="M906" i="2"/>
  <c r="M453" i="2"/>
  <c r="M2926" i="2"/>
  <c r="M2925" i="2"/>
  <c r="M1115" i="2"/>
  <c r="M1218" i="2"/>
  <c r="M2924" i="2"/>
  <c r="M2923" i="2"/>
  <c r="M2922" i="2"/>
  <c r="M2921" i="2"/>
  <c r="M2920" i="2"/>
  <c r="M2919" i="2"/>
  <c r="M2918" i="2"/>
  <c r="M1260" i="2"/>
  <c r="M2917" i="2"/>
  <c r="M2916" i="2"/>
  <c r="M452" i="2"/>
  <c r="M2915" i="2"/>
  <c r="M230" i="2"/>
  <c r="M2914" i="2"/>
  <c r="M1550" i="2"/>
  <c r="M2913" i="2"/>
  <c r="M2912" i="2"/>
  <c r="M229" i="2"/>
  <c r="M2911" i="2"/>
  <c r="M2910" i="2"/>
  <c r="M2909" i="2"/>
  <c r="M132" i="2"/>
  <c r="M2908" i="2"/>
  <c r="M2907" i="2"/>
  <c r="M2906" i="2"/>
  <c r="M2905" i="2"/>
  <c r="M2904" i="2"/>
  <c r="M2903" i="2"/>
  <c r="M2902" i="2"/>
  <c r="M348" i="2"/>
  <c r="M980" i="2"/>
  <c r="M905" i="2"/>
  <c r="M2901" i="2"/>
  <c r="M2900" i="2"/>
  <c r="M2899" i="2"/>
  <c r="M2898" i="2"/>
  <c r="M2897" i="2"/>
  <c r="M61" i="2"/>
  <c r="M1217" i="2"/>
  <c r="M1598" i="2"/>
  <c r="M2896" i="2"/>
  <c r="M1414" i="2"/>
  <c r="M2895" i="2"/>
  <c r="M18" i="2"/>
  <c r="M2894" i="2"/>
  <c r="M2893" i="2"/>
  <c r="M2892" i="2"/>
  <c r="M2891" i="2"/>
  <c r="M17" i="2"/>
  <c r="M2890" i="2"/>
  <c r="M347" i="2"/>
  <c r="M2889" i="2"/>
  <c r="M2888" i="2"/>
  <c r="M2887" i="2"/>
  <c r="M2886" i="2"/>
  <c r="M2885" i="2"/>
  <c r="M2884" i="2"/>
  <c r="M2883" i="2"/>
  <c r="M2882" i="2"/>
  <c r="M2881" i="2"/>
  <c r="M2880" i="2"/>
  <c r="M829" i="2"/>
  <c r="M2879" i="2"/>
  <c r="M2878" i="2"/>
  <c r="M2877" i="2"/>
  <c r="M1347" i="2"/>
  <c r="M2876" i="2"/>
  <c r="M1114" i="2"/>
  <c r="M2875" i="2"/>
  <c r="M2874" i="2"/>
  <c r="M2873" i="2"/>
  <c r="M1444" i="2"/>
  <c r="M675" i="2"/>
  <c r="M2872" i="2"/>
  <c r="M1060" i="2"/>
  <c r="M2871" i="2"/>
  <c r="M828" i="2"/>
  <c r="M2870" i="2"/>
  <c r="M2869" i="2"/>
  <c r="M2868" i="2"/>
  <c r="M2867" i="2"/>
  <c r="M2866" i="2"/>
  <c r="M2865" i="2"/>
  <c r="M2864" i="2"/>
  <c r="M2863" i="2"/>
  <c r="M2862" i="2"/>
  <c r="M674" i="2"/>
  <c r="M2861" i="2"/>
  <c r="M1059" i="2"/>
  <c r="M131" i="2"/>
  <c r="M1216" i="2"/>
  <c r="M346" i="2"/>
  <c r="M2860" i="2"/>
  <c r="M2859" i="2"/>
  <c r="M1215" i="2"/>
  <c r="M2858" i="2"/>
  <c r="M1443" i="2"/>
  <c r="M1442" i="2"/>
  <c r="M2857" i="2"/>
  <c r="M130" i="2"/>
  <c r="M827" i="2"/>
  <c r="M1058" i="2"/>
  <c r="M2856" i="2"/>
  <c r="M345" i="2"/>
  <c r="M2855" i="2"/>
  <c r="M1716" i="2"/>
  <c r="M2854" i="2"/>
  <c r="M2853" i="2"/>
  <c r="M1702" i="2"/>
  <c r="M2852" i="2"/>
  <c r="M2851" i="2"/>
  <c r="M826" i="2"/>
  <c r="M2850" i="2"/>
  <c r="M2849" i="2"/>
  <c r="M2848" i="2"/>
  <c r="M2847" i="2"/>
  <c r="M1576" i="2"/>
  <c r="M2846" i="2"/>
  <c r="M2845" i="2"/>
  <c r="M2844" i="2"/>
  <c r="M1683" i="2"/>
  <c r="M2843" i="2"/>
  <c r="M2842" i="2"/>
  <c r="M2841" i="2"/>
  <c r="M904" i="2"/>
  <c r="M1175" i="2"/>
  <c r="M2840" i="2"/>
  <c r="M2839" i="2"/>
  <c r="M2838" i="2"/>
  <c r="M2837" i="2"/>
  <c r="M2836" i="2"/>
  <c r="M2835" i="2"/>
  <c r="M1298" i="2"/>
  <c r="M2834" i="2"/>
  <c r="M2833" i="2"/>
  <c r="M2832" i="2"/>
  <c r="M2831" i="2"/>
  <c r="M2830" i="2"/>
  <c r="M228" i="2"/>
  <c r="M2829" i="2"/>
  <c r="M2828" i="2"/>
  <c r="M2827" i="2"/>
  <c r="M563" i="2"/>
  <c r="M2826" i="2"/>
  <c r="M2825" i="2"/>
  <c r="M673" i="2"/>
  <c r="M2824" i="2"/>
  <c r="M2823" i="2"/>
  <c r="M60" i="2"/>
  <c r="M59" i="2"/>
  <c r="M2822" i="2"/>
  <c r="M825" i="2"/>
  <c r="M824" i="2"/>
  <c r="M2821" i="2"/>
  <c r="M129" i="2"/>
  <c r="M2820" i="2"/>
  <c r="M1380" i="2"/>
  <c r="M2819" i="2"/>
  <c r="M16" i="2"/>
  <c r="M2818" i="2"/>
  <c r="M746" i="2"/>
  <c r="M2817" i="2"/>
  <c r="M1174" i="2"/>
  <c r="M451" i="2"/>
  <c r="M2816" i="2"/>
  <c r="M2815" i="2"/>
  <c r="M2814" i="2"/>
  <c r="M2813" i="2"/>
  <c r="M562" i="2"/>
  <c r="M2812" i="2"/>
  <c r="M2811" i="2"/>
  <c r="M2810" i="2"/>
  <c r="M2809" i="2"/>
  <c r="M1678" i="2"/>
  <c r="M2808" i="2"/>
  <c r="M903" i="2"/>
  <c r="M2807" i="2"/>
  <c r="M2806" i="2"/>
  <c r="M2805" i="2"/>
  <c r="M2804" i="2"/>
  <c r="M2803" i="2"/>
  <c r="M979" i="2"/>
  <c r="M2802" i="2"/>
  <c r="M2801" i="2"/>
  <c r="M1346" i="2"/>
  <c r="M2800" i="2"/>
  <c r="M2799" i="2"/>
  <c r="M1113" i="2"/>
  <c r="M2798" i="2"/>
  <c r="M227" i="2"/>
  <c r="M2797" i="2"/>
  <c r="M1515" i="2"/>
  <c r="M2796" i="2"/>
  <c r="M2795" i="2"/>
  <c r="M2794" i="2"/>
  <c r="M2793" i="2"/>
  <c r="M2792" i="2"/>
  <c r="M2791" i="2"/>
  <c r="M2790" i="2"/>
  <c r="M344" i="2"/>
  <c r="M343" i="2"/>
  <c r="M978" i="2"/>
  <c r="M2789" i="2"/>
  <c r="M2788" i="2"/>
  <c r="M1621" i="2"/>
  <c r="M2787" i="2"/>
  <c r="M2786" i="2"/>
  <c r="M2785" i="2"/>
  <c r="M2784" i="2"/>
  <c r="M1112" i="2"/>
  <c r="M58" i="2"/>
  <c r="M1379" i="2"/>
  <c r="M2783" i="2"/>
  <c r="M2782" i="2"/>
  <c r="M450" i="2"/>
  <c r="M2781" i="2"/>
  <c r="M2780" i="2"/>
  <c r="M2779" i="2"/>
  <c r="M2778" i="2"/>
  <c r="M2777" i="2"/>
  <c r="M1562" i="2"/>
  <c r="M449" i="2"/>
  <c r="M2776" i="2"/>
  <c r="M2775" i="2"/>
  <c r="M2774" i="2"/>
  <c r="M57" i="2"/>
  <c r="M2773" i="2"/>
  <c r="M2772" i="2"/>
  <c r="M2771" i="2"/>
  <c r="M2770" i="2"/>
  <c r="M2769" i="2"/>
  <c r="M2768" i="2"/>
  <c r="M2767" i="2"/>
  <c r="M2766" i="2"/>
  <c r="M2765" i="2"/>
  <c r="M672" i="2"/>
  <c r="M2764" i="2"/>
  <c r="M342" i="2"/>
  <c r="M2763" i="2"/>
  <c r="M2762" i="2"/>
  <c r="M2761" i="2"/>
  <c r="M2760" i="2"/>
  <c r="M2759" i="2"/>
  <c r="M2758" i="2"/>
  <c r="M2757" i="2"/>
  <c r="M745" i="2"/>
  <c r="M2756" i="2"/>
  <c r="M2755" i="2"/>
  <c r="M2754" i="2"/>
  <c r="M2753" i="2"/>
  <c r="M1620" i="2"/>
  <c r="M341" i="2"/>
  <c r="M902" i="2"/>
  <c r="M2752" i="2"/>
  <c r="M744" i="2"/>
  <c r="M2751" i="2"/>
  <c r="M2750" i="2"/>
  <c r="M2749" i="2"/>
  <c r="M15" i="2"/>
  <c r="M2748" i="2"/>
  <c r="M1514" i="2"/>
  <c r="M1471" i="2"/>
  <c r="M2747" i="2"/>
  <c r="M2746" i="2"/>
  <c r="M226" i="2"/>
  <c r="M2745" i="2"/>
  <c r="M2744" i="2"/>
  <c r="M2743" i="2"/>
  <c r="M128" i="2"/>
  <c r="M2742" i="2"/>
  <c r="M2741" i="2"/>
  <c r="M2740" i="2"/>
  <c r="M2739" i="2"/>
  <c r="M2738" i="2"/>
  <c r="M1345" i="2"/>
  <c r="M1663" i="2"/>
  <c r="M2737" i="2"/>
  <c r="M127" i="2"/>
  <c r="M671" i="2"/>
  <c r="M2736" i="2"/>
  <c r="M2735" i="2"/>
  <c r="M2734" i="2"/>
  <c r="M2733" i="2"/>
  <c r="M2732" i="2"/>
  <c r="M2731" i="2"/>
  <c r="M2730" i="2"/>
  <c r="M743" i="2"/>
  <c r="M56" i="2"/>
  <c r="M2729" i="2"/>
  <c r="M2728" i="2"/>
  <c r="M2727" i="2"/>
  <c r="M2726" i="2"/>
  <c r="M1259" i="2"/>
  <c r="M2725" i="2"/>
  <c r="M2724" i="2"/>
  <c r="M2723" i="2"/>
  <c r="M2722" i="2"/>
  <c r="M2721" i="2"/>
  <c r="M2720" i="2"/>
  <c r="M2719" i="2"/>
  <c r="M2718" i="2"/>
  <c r="M977" i="2"/>
  <c r="M2717" i="2"/>
  <c r="M340" i="2"/>
  <c r="M2716" i="2"/>
  <c r="M1173" i="2"/>
  <c r="M2715" i="2"/>
  <c r="M2714" i="2"/>
  <c r="M2713" i="2"/>
  <c r="M2712" i="2"/>
  <c r="M2711" i="2"/>
  <c r="M670" i="2"/>
  <c r="M2710" i="2"/>
  <c r="M2709" i="2"/>
  <c r="M2708" i="2"/>
  <c r="M561" i="2"/>
  <c r="M2707" i="2"/>
  <c r="M2706" i="2"/>
  <c r="M2705" i="2"/>
  <c r="M2704" i="2"/>
  <c r="M2703" i="2"/>
  <c r="M2702" i="2"/>
  <c r="M1734" i="2"/>
  <c r="M2701" i="2"/>
  <c r="M560" i="2"/>
  <c r="M1258" i="2"/>
  <c r="M2700" i="2"/>
  <c r="M448" i="2"/>
  <c r="M339" i="2"/>
  <c r="M2699" i="2"/>
  <c r="M2698" i="2"/>
  <c r="M2697" i="2"/>
  <c r="M2696" i="2"/>
  <c r="M2695" i="2"/>
  <c r="M1172" i="2"/>
  <c r="M2694" i="2"/>
  <c r="M2693" i="2"/>
  <c r="M559" i="2"/>
  <c r="M1257" i="2"/>
  <c r="M2692" i="2"/>
  <c r="M2691" i="2"/>
  <c r="M2690" i="2"/>
  <c r="M2689" i="2"/>
  <c r="M2688" i="2"/>
  <c r="M1344" i="2"/>
  <c r="M1441" i="2"/>
  <c r="M2687" i="2"/>
  <c r="M2686" i="2"/>
  <c r="M2685" i="2"/>
  <c r="M1057" i="2"/>
  <c r="M823" i="2"/>
  <c r="M822" i="2"/>
  <c r="M126" i="2"/>
  <c r="M1256" i="2"/>
  <c r="M2684" i="2"/>
  <c r="M125" i="2"/>
  <c r="M1440" i="2"/>
  <c r="M2683" i="2"/>
  <c r="M2682" i="2"/>
  <c r="M2681" i="2"/>
  <c r="M447" i="2"/>
  <c r="M1297" i="2"/>
  <c r="M976" i="2"/>
  <c r="M2680" i="2"/>
  <c r="M2679" i="2"/>
  <c r="M2678" i="2"/>
  <c r="M2677" i="2"/>
  <c r="M2676" i="2"/>
  <c r="M2675" i="2"/>
  <c r="M2674" i="2"/>
  <c r="M2673" i="2"/>
  <c r="M338" i="2"/>
  <c r="M1255" i="2"/>
  <c r="M821" i="2"/>
  <c r="M124" i="2"/>
  <c r="M2672" i="2"/>
  <c r="M2671" i="2"/>
  <c r="M337" i="2"/>
  <c r="M2670" i="2"/>
  <c r="M2669" i="2"/>
  <c r="M1530" i="2"/>
  <c r="M2668" i="2"/>
  <c r="M2667" i="2"/>
  <c r="M1111" i="2"/>
  <c r="M2666" i="2"/>
  <c r="M1627" i="2"/>
  <c r="M2665" i="2"/>
  <c r="M2664" i="2"/>
  <c r="M2663" i="2"/>
  <c r="M2662" i="2"/>
  <c r="M2661" i="2"/>
  <c r="M1490" i="2"/>
  <c r="M1343" i="2"/>
  <c r="M2660" i="2"/>
  <c r="M2659" i="2"/>
  <c r="M55" i="2"/>
  <c r="M558" i="2"/>
  <c r="M1489" i="2"/>
  <c r="M2658" i="2"/>
  <c r="M2657" i="2"/>
  <c r="M2656" i="2"/>
  <c r="M2655" i="2"/>
  <c r="M2654" i="2"/>
  <c r="M2653" i="2"/>
  <c r="M2652" i="2"/>
  <c r="M446" i="2"/>
  <c r="M2651" i="2"/>
  <c r="M2650" i="2"/>
  <c r="M669" i="2"/>
  <c r="M336" i="2"/>
  <c r="M820" i="2"/>
  <c r="M819" i="2"/>
  <c r="M557" i="2"/>
  <c r="M2649" i="2"/>
  <c r="M2648" i="2"/>
  <c r="M2647" i="2"/>
  <c r="M975" i="2"/>
  <c r="M2646" i="2"/>
  <c r="M2645" i="2"/>
  <c r="M556" i="2"/>
  <c r="M2644" i="2"/>
  <c r="M2643" i="2"/>
  <c r="M1488" i="2"/>
  <c r="M2642" i="2"/>
  <c r="M225" i="2"/>
  <c r="M2641" i="2"/>
  <c r="M2640" i="2"/>
  <c r="M2639" i="2"/>
  <c r="M2638" i="2"/>
  <c r="M974" i="2"/>
  <c r="M1614" i="2"/>
  <c r="M2637" i="2"/>
  <c r="M2636" i="2"/>
  <c r="M2635" i="2"/>
  <c r="M445" i="2"/>
  <c r="M1056" i="2"/>
  <c r="M2634" i="2"/>
  <c r="M2633" i="2"/>
  <c r="M1171" i="2"/>
  <c r="M2632" i="2"/>
  <c r="M2631" i="2"/>
  <c r="M1673" i="2"/>
  <c r="M2630" i="2"/>
  <c r="M1254" i="2"/>
  <c r="M1735" i="2"/>
  <c r="M973" i="2"/>
  <c r="M335" i="2"/>
  <c r="M2629" i="2"/>
  <c r="M2628" i="2"/>
  <c r="M2627" i="2"/>
  <c r="M2626" i="2"/>
  <c r="M2625" i="2"/>
  <c r="M2624" i="2"/>
  <c r="M818" i="2"/>
  <c r="M742" i="2"/>
  <c r="M2623" i="2"/>
  <c r="M1607" i="2"/>
  <c r="M2622" i="2"/>
  <c r="M2621" i="2"/>
  <c r="M2620" i="2"/>
  <c r="M1214" i="2"/>
  <c r="M2619" i="2"/>
  <c r="M2618" i="2"/>
  <c r="M444" i="2"/>
  <c r="M2617" i="2"/>
  <c r="M2616" i="2"/>
  <c r="M2615" i="2"/>
  <c r="M555" i="2"/>
  <c r="M54" i="2"/>
  <c r="M2614" i="2"/>
  <c r="M2613" i="2"/>
  <c r="M2612" i="2"/>
  <c r="M2611" i="2"/>
  <c r="M668" i="2"/>
  <c r="M1633" i="2"/>
  <c r="M1765" i="2"/>
  <c r="M2610" i="2"/>
  <c r="M972" i="2"/>
  <c r="M2609" i="2"/>
  <c r="M1296" i="2"/>
  <c r="M224" i="2"/>
  <c r="M817" i="2"/>
  <c r="M2608" i="2"/>
  <c r="M2607" i="2"/>
  <c r="M2606" i="2"/>
  <c r="M1672" i="2"/>
  <c r="M1213" i="2"/>
  <c r="M2605" i="2"/>
  <c r="M2604" i="2"/>
  <c r="M2603" i="2"/>
  <c r="M816" i="2"/>
  <c r="M901" i="2"/>
  <c r="M900" i="2"/>
  <c r="M2602" i="2"/>
  <c r="M443" i="2"/>
  <c r="M1378" i="2"/>
  <c r="M1439" i="2"/>
  <c r="M2601" i="2"/>
  <c r="M1708" i="2"/>
  <c r="M1055" i="2"/>
  <c r="M554" i="2"/>
  <c r="M1295" i="2"/>
  <c r="M971" i="2"/>
  <c r="M2600" i="2"/>
  <c r="M2599" i="2"/>
  <c r="M2598" i="2"/>
  <c r="M2597" i="2"/>
  <c r="M2596" i="2"/>
  <c r="M1377" i="2"/>
  <c r="M2595" i="2"/>
  <c r="M2594" i="2"/>
  <c r="M667" i="2"/>
  <c r="M53" i="2"/>
  <c r="M2593" i="2"/>
  <c r="M1575" i="2"/>
  <c r="M2592" i="2"/>
  <c r="M1110" i="2"/>
  <c r="M223" i="2"/>
  <c r="M1212" i="2"/>
  <c r="M2591" i="2"/>
  <c r="M666" i="2"/>
  <c r="M2590" i="2"/>
  <c r="M665" i="2"/>
  <c r="M222" i="2"/>
  <c r="M2589" i="2"/>
  <c r="M741" i="2"/>
  <c r="M52" i="2"/>
  <c r="M2588" i="2"/>
  <c r="M899" i="2"/>
  <c r="M2587" i="2"/>
  <c r="M2586" i="2"/>
  <c r="M1713" i="2"/>
  <c r="M2585" i="2"/>
  <c r="M2584" i="2"/>
  <c r="M898" i="2"/>
  <c r="M2583" i="2"/>
  <c r="M2582" i="2"/>
  <c r="M2581" i="2"/>
  <c r="M123" i="2"/>
  <c r="M334" i="2"/>
  <c r="M221" i="2"/>
  <c r="M51" i="2"/>
  <c r="M2580" i="2"/>
  <c r="M2579" i="2"/>
  <c r="M1513" i="2"/>
  <c r="M1054" i="2"/>
  <c r="M2578" i="2"/>
  <c r="M2577" i="2"/>
  <c r="M1768" i="2"/>
  <c r="M815" i="2"/>
  <c r="M2576" i="2"/>
  <c r="M2575" i="2"/>
  <c r="M2574" i="2"/>
  <c r="M2573" i="2"/>
  <c r="M897" i="2"/>
  <c r="M2572" i="2"/>
  <c r="M1747" i="2"/>
  <c r="M122" i="2"/>
  <c r="M2571" i="2"/>
  <c r="M2570" i="2"/>
  <c r="M896" i="2"/>
  <c r="M2569" i="2"/>
  <c r="M1470" i="2"/>
  <c r="M1529" i="2"/>
  <c r="M2568" i="2"/>
  <c r="M220" i="2"/>
  <c r="M664" i="2"/>
  <c r="M1652" i="2"/>
  <c r="M2567" i="2"/>
  <c r="M1549" i="2"/>
  <c r="M442" i="2"/>
  <c r="M2566" i="2"/>
  <c r="M2565" i="2"/>
  <c r="M2564" i="2"/>
  <c r="M1342" i="2"/>
  <c r="M1170" i="2"/>
  <c r="M2563" i="2"/>
  <c r="M2562" i="2"/>
  <c r="M2561" i="2"/>
  <c r="M2560" i="2"/>
  <c r="M2559" i="2"/>
  <c r="M2558" i="2"/>
  <c r="M2557" i="2"/>
  <c r="M2556" i="2"/>
  <c r="M333" i="2"/>
  <c r="M2555" i="2"/>
  <c r="M2554" i="2"/>
  <c r="M1686" i="2"/>
  <c r="M2553" i="2"/>
  <c r="M895" i="2"/>
  <c r="M1512" i="2"/>
  <c r="M2552" i="2"/>
  <c r="M2551" i="2"/>
  <c r="M1109" i="2"/>
  <c r="M2550" i="2"/>
  <c r="M2549" i="2"/>
  <c r="M2548" i="2"/>
  <c r="M2547" i="2"/>
  <c r="M1376" i="2"/>
  <c r="M2546" i="2"/>
  <c r="M1294" i="2"/>
  <c r="M2545" i="2"/>
  <c r="M441" i="2"/>
  <c r="M2544" i="2"/>
  <c r="M1666" i="2"/>
  <c r="M740" i="2"/>
  <c r="M2543" i="2"/>
  <c r="M2542" i="2"/>
  <c r="M1108" i="2"/>
  <c r="M2541" i="2"/>
  <c r="M2540" i="2"/>
  <c r="M2539" i="2"/>
  <c r="M50" i="2"/>
  <c r="M2538" i="2"/>
  <c r="M1053" i="2"/>
  <c r="M3" i="2"/>
  <c r="M2537" i="2"/>
  <c r="M2536" i="2"/>
  <c r="M814" i="2"/>
  <c r="M2535" i="2"/>
  <c r="M2534" i="2"/>
  <c r="M2533" i="2"/>
  <c r="M553" i="2"/>
  <c r="M219" i="2"/>
  <c r="M2532" i="2"/>
  <c r="M2531" i="2"/>
  <c r="M2530" i="2"/>
  <c r="M2529" i="2"/>
  <c r="M2528" i="2"/>
  <c r="M2527" i="2"/>
  <c r="M1413" i="2"/>
  <c r="M2526" i="2"/>
  <c r="M49" i="2"/>
  <c r="M2525" i="2"/>
  <c r="M121" i="2"/>
  <c r="M663" i="2"/>
  <c r="M2524" i="2"/>
  <c r="M2523" i="2"/>
  <c r="M1293" i="2"/>
  <c r="M1052" i="2"/>
  <c r="M332" i="2"/>
  <c r="M2522" i="2"/>
  <c r="M1169" i="2"/>
  <c r="M2521" i="2"/>
  <c r="M2520" i="2"/>
  <c r="M2519" i="2"/>
  <c r="M2518" i="2"/>
  <c r="M2517" i="2"/>
  <c r="M813" i="2"/>
  <c r="M2516" i="2"/>
  <c r="M2515" i="2"/>
  <c r="M218" i="2"/>
  <c r="M1051" i="2"/>
  <c r="M2514" i="2"/>
  <c r="M1511" i="2"/>
  <c r="M120" i="2"/>
  <c r="M2513" i="2"/>
  <c r="M2512" i="2"/>
  <c r="M2511" i="2"/>
  <c r="M2510" i="2"/>
  <c r="M2509" i="2"/>
  <c r="M2508" i="2"/>
  <c r="M440" i="2"/>
  <c r="M894" i="2"/>
  <c r="M552" i="2"/>
  <c r="M2507" i="2"/>
  <c r="M2506" i="2"/>
  <c r="M2505" i="2"/>
  <c r="M551" i="2"/>
  <c r="M439" i="2"/>
  <c r="M2504" i="2"/>
  <c r="M2503" i="2"/>
  <c r="M812" i="2"/>
  <c r="M739" i="2"/>
  <c r="M2502" i="2"/>
  <c r="M119" i="2"/>
  <c r="M2501" i="2"/>
  <c r="M2500" i="2"/>
  <c r="M48" i="2"/>
  <c r="M217" i="2"/>
  <c r="M2499" i="2"/>
  <c r="M2498" i="2"/>
  <c r="M2497" i="2"/>
  <c r="M118" i="2"/>
  <c r="M2496" i="2"/>
  <c r="M2495" i="2"/>
  <c r="M2494" i="2"/>
  <c r="M2493" i="2"/>
  <c r="M2492" i="2"/>
  <c r="M1168" i="2"/>
  <c r="M1253" i="2"/>
  <c r="M1292" i="2"/>
  <c r="M2491" i="2"/>
  <c r="M811" i="2"/>
  <c r="M2490" i="2"/>
  <c r="M2489" i="2"/>
  <c r="M2488" i="2"/>
  <c r="M1211" i="2"/>
  <c r="M1707" i="2"/>
  <c r="M893" i="2"/>
  <c r="M2487" i="2"/>
  <c r="M2486" i="2"/>
  <c r="M1167" i="2"/>
  <c r="M2485" i="2"/>
  <c r="M1166" i="2"/>
  <c r="M2484" i="2"/>
  <c r="M892" i="2"/>
  <c r="M1412" i="2"/>
  <c r="M2483" i="2"/>
  <c r="M1341" i="2"/>
  <c r="M2482" i="2"/>
  <c r="M331" i="2"/>
  <c r="M438" i="2"/>
  <c r="M1469" i="2"/>
  <c r="M2481" i="2"/>
  <c r="M2480" i="2"/>
  <c r="M2479" i="2"/>
  <c r="M2478" i="2"/>
  <c r="M1574" i="2"/>
  <c r="M2477" i="2"/>
  <c r="M2476" i="2"/>
  <c r="M1632" i="2"/>
  <c r="M437" i="2"/>
  <c r="M1746" i="2"/>
  <c r="M2475" i="2"/>
  <c r="M1340" i="2"/>
  <c r="M2474" i="2"/>
  <c r="M1165" i="2"/>
  <c r="M2473" i="2"/>
  <c r="M2472" i="2"/>
  <c r="M1107" i="2"/>
  <c r="M2471" i="2"/>
  <c r="M1106" i="2"/>
  <c r="M2470" i="2"/>
  <c r="M2469" i="2"/>
  <c r="M2468" i="2"/>
  <c r="M1411" i="2"/>
  <c r="M436" i="2"/>
  <c r="M2467" i="2"/>
  <c r="M2466" i="2"/>
  <c r="M2465" i="2"/>
  <c r="M2464" i="2"/>
  <c r="M891" i="2"/>
  <c r="M2463" i="2"/>
  <c r="M2462" i="2"/>
  <c r="M1339" i="2"/>
  <c r="M117" i="2"/>
  <c r="M1291" i="2"/>
  <c r="M2461" i="2"/>
  <c r="M2460" i="2"/>
  <c r="M2459" i="2"/>
  <c r="M116" i="2"/>
  <c r="M2458" i="2"/>
  <c r="M330" i="2"/>
  <c r="M2457" i="2"/>
  <c r="M1548" i="2"/>
  <c r="M550" i="2"/>
  <c r="M810" i="2"/>
  <c r="M1742" i="2"/>
  <c r="M2456" i="2"/>
  <c r="M2455" i="2"/>
  <c r="M1583" i="2"/>
  <c r="M1105" i="2"/>
  <c r="M1375" i="2"/>
  <c r="M1050" i="2"/>
  <c r="M115" i="2"/>
  <c r="M329" i="2"/>
  <c r="M2454" i="2"/>
  <c r="M2453" i="2"/>
  <c r="M1338" i="2"/>
  <c r="M2452" i="2"/>
  <c r="M328" i="2"/>
  <c r="M970" i="2"/>
  <c r="M969" i="2"/>
  <c r="M2451" i="2"/>
  <c r="M14" i="2"/>
  <c r="M1487" i="2"/>
  <c r="M2450" i="2"/>
  <c r="M662" i="2"/>
  <c r="M890" i="2"/>
  <c r="M2449" i="2"/>
  <c r="M1759" i="2"/>
  <c r="M2448" i="2"/>
  <c r="M738" i="2"/>
  <c r="M2447" i="2"/>
  <c r="M1337" i="2"/>
  <c r="M549" i="2"/>
  <c r="M435" i="2"/>
  <c r="M661" i="2"/>
  <c r="M1336" i="2"/>
  <c r="M434" i="2"/>
  <c r="M2446" i="2"/>
  <c r="M660" i="2"/>
  <c r="M2445" i="2"/>
  <c r="M2444" i="2"/>
  <c r="M433" i="2"/>
  <c r="M2443" i="2"/>
  <c r="M216" i="2"/>
  <c r="M2442" i="2"/>
  <c r="M2441" i="2"/>
  <c r="M548" i="2"/>
  <c r="M2440" i="2"/>
  <c r="M2439" i="2"/>
  <c r="M2438" i="2"/>
  <c r="M2437" i="2"/>
  <c r="M1210" i="2"/>
  <c r="M215" i="2"/>
  <c r="M2436" i="2"/>
  <c r="M659" i="2"/>
  <c r="M2435" i="2"/>
  <c r="M658" i="2"/>
  <c r="M2434" i="2"/>
  <c r="M1164" i="2"/>
  <c r="M809" i="2"/>
  <c r="M1410" i="2"/>
  <c r="M737" i="2"/>
  <c r="M2433" i="2"/>
  <c r="M889" i="2"/>
  <c r="M2432" i="2"/>
  <c r="M114" i="2"/>
  <c r="M2431" i="2"/>
  <c r="M2430" i="2"/>
  <c r="M2429" i="2"/>
  <c r="M2428" i="2"/>
  <c r="M2427" i="2"/>
  <c r="M2426" i="2"/>
  <c r="M2425" i="2"/>
  <c r="M2424" i="2"/>
  <c r="M2423" i="2"/>
  <c r="M2422" i="2"/>
  <c r="M2421" i="2"/>
  <c r="M47" i="2"/>
  <c r="M1468" i="2"/>
  <c r="M327" i="2"/>
  <c r="M326" i="2"/>
  <c r="M2420" i="2"/>
  <c r="M2419" i="2"/>
  <c r="M547" i="2"/>
  <c r="M1163" i="2"/>
  <c r="M1409" i="2"/>
  <c r="M2418" i="2"/>
  <c r="M2417" i="2"/>
  <c r="M2416" i="2"/>
  <c r="M2415" i="2"/>
  <c r="M2414" i="2"/>
  <c r="M46" i="2"/>
  <c r="M808" i="2"/>
  <c r="M1528" i="2"/>
  <c r="M2413" i="2"/>
  <c r="M888" i="2"/>
  <c r="M1335" i="2"/>
  <c r="M1740" i="2"/>
  <c r="M2412" i="2"/>
  <c r="M1743" i="2"/>
  <c r="M432" i="2"/>
  <c r="M2411" i="2"/>
  <c r="M325" i="2"/>
  <c r="M1408" i="2"/>
  <c r="M1290" i="2"/>
  <c r="M2410" i="2"/>
  <c r="M887" i="2"/>
  <c r="M2409" i="2"/>
  <c r="M2408" i="2"/>
  <c r="M2407" i="2"/>
  <c r="M2406" i="2"/>
  <c r="M13" i="2"/>
  <c r="M2405" i="2"/>
  <c r="M12" i="2"/>
  <c r="M2404" i="2"/>
  <c r="M2403" i="2"/>
  <c r="M1374" i="2"/>
  <c r="M1641" i="2"/>
  <c r="M2402" i="2"/>
  <c r="M1438" i="2"/>
  <c r="M968" i="2"/>
  <c r="M2401" i="2"/>
  <c r="M2400" i="2"/>
  <c r="M2399" i="2"/>
  <c r="M113" i="2"/>
  <c r="M1547" i="2"/>
  <c r="M2398" i="2"/>
  <c r="M214" i="2"/>
  <c r="M2397" i="2"/>
  <c r="M2396" i="2"/>
  <c r="M1752" i="2"/>
  <c r="M2395" i="2"/>
  <c r="M2394" i="2"/>
  <c r="M2393" i="2"/>
  <c r="M546" i="2"/>
  <c r="M2392" i="2"/>
  <c r="M2391" i="2"/>
  <c r="M324" i="2"/>
  <c r="M2390" i="2"/>
  <c r="M2389" i="2"/>
  <c r="M1546" i="2"/>
  <c r="M2388" i="2"/>
  <c r="M2387" i="2"/>
  <c r="M2386" i="2"/>
  <c r="M2385" i="2"/>
  <c r="M807" i="2"/>
  <c r="M2384" i="2"/>
  <c r="M2383" i="2"/>
  <c r="M213" i="2"/>
  <c r="M2382" i="2"/>
  <c r="M967" i="2"/>
  <c r="M1682" i="2"/>
  <c r="M1049" i="2"/>
  <c r="M2381" i="2"/>
  <c r="M1510" i="2"/>
  <c r="M2380" i="2"/>
  <c r="M657" i="2"/>
  <c r="M886" i="2"/>
  <c r="M2379" i="2"/>
  <c r="M1289" i="2"/>
  <c r="M1597" i="2"/>
  <c r="M2378" i="2"/>
  <c r="M2377" i="2"/>
  <c r="M2376" i="2"/>
  <c r="M2375" i="2"/>
  <c r="M2" i="2"/>
  <c r="M885" i="2"/>
  <c r="M2374" i="2"/>
  <c r="M1048" i="2"/>
  <c r="M2373" i="2"/>
  <c r="M2372" i="2"/>
  <c r="M2371" i="2"/>
  <c r="M2370" i="2"/>
  <c r="M1373" i="2"/>
  <c r="M2369" i="2"/>
  <c r="M431" i="2"/>
  <c r="M2368" i="2"/>
  <c r="M2367" i="2"/>
  <c r="M1755" i="2"/>
  <c r="M2366" i="2"/>
  <c r="M2365" i="2"/>
  <c r="M212" i="2"/>
  <c r="M323" i="2"/>
  <c r="M2364" i="2"/>
  <c r="M1509" i="2"/>
  <c r="M211" i="2"/>
  <c r="M112" i="2"/>
  <c r="M2363" i="2"/>
  <c r="M2362" i="2"/>
  <c r="M884" i="2"/>
  <c r="M2361" i="2"/>
  <c r="M2360" i="2"/>
  <c r="M2359" i="2"/>
  <c r="M2358" i="2"/>
  <c r="M2357" i="2"/>
  <c r="M2356" i="2"/>
  <c r="M430" i="2"/>
  <c r="M2355" i="2"/>
  <c r="M322" i="2"/>
  <c r="M806" i="2"/>
  <c r="M2354" i="2"/>
  <c r="M1104" i="2"/>
  <c r="M2353" i="2"/>
  <c r="M805" i="2"/>
  <c r="M2352" i="2"/>
  <c r="M429" i="2"/>
  <c r="M1162" i="2"/>
  <c r="M736" i="2"/>
  <c r="M2351" i="2"/>
  <c r="M2350" i="2"/>
  <c r="M1372" i="2"/>
  <c r="M2349" i="2"/>
  <c r="M2348" i="2"/>
  <c r="M111" i="2"/>
  <c r="M1161" i="2"/>
  <c r="M1619" i="2"/>
  <c r="M2347" i="2"/>
  <c r="M735" i="2"/>
  <c r="M2346" i="2"/>
  <c r="M2345" i="2"/>
  <c r="M2344" i="2"/>
  <c r="M2343" i="2"/>
  <c r="M2342" i="2"/>
  <c r="M210" i="2"/>
  <c r="M1671" i="2"/>
  <c r="M2341" i="2"/>
  <c r="M2340" i="2"/>
  <c r="M2339" i="2"/>
  <c r="M656" i="2"/>
  <c r="M966" i="2"/>
  <c r="M321" i="2"/>
  <c r="M2338" i="2"/>
  <c r="M2337" i="2"/>
  <c r="M110" i="2"/>
  <c r="M2336" i="2"/>
  <c r="M2335" i="2"/>
  <c r="M2334" i="2"/>
  <c r="M1527" i="2"/>
  <c r="M2333" i="2"/>
  <c r="M1252" i="2"/>
  <c r="M209" i="2"/>
  <c r="M1670" i="2"/>
  <c r="M2332" i="2"/>
  <c r="M2331" i="2"/>
  <c r="M2330" i="2"/>
  <c r="M45" i="2"/>
  <c r="M2329" i="2"/>
  <c r="M883" i="2"/>
  <c r="M2328" i="2"/>
  <c r="M1467" i="2"/>
  <c r="M2327" i="2"/>
  <c r="M2326" i="2"/>
  <c r="M2325" i="2"/>
  <c r="M1722" i="2"/>
  <c r="M2324" i="2"/>
  <c r="M2323" i="2"/>
  <c r="M2322" i="2"/>
  <c r="M2321" i="2"/>
  <c r="M428" i="2"/>
  <c r="M2320" i="2"/>
  <c r="M965" i="2"/>
  <c r="M734" i="2"/>
  <c r="M2319" i="2"/>
  <c r="M2318" i="2"/>
  <c r="M2317" i="2"/>
  <c r="M2316" i="2"/>
  <c r="M2315" i="2"/>
  <c r="M109" i="2"/>
  <c r="M2314" i="2"/>
  <c r="M2313" i="2"/>
  <c r="M2312" i="2"/>
  <c r="M2311" i="2"/>
  <c r="M2310" i="2"/>
  <c r="M1047" i="2"/>
  <c r="M1644" i="2"/>
  <c r="M2309" i="2"/>
  <c r="M2308" i="2"/>
  <c r="M1696" i="2"/>
  <c r="M1719" i="2"/>
  <c r="M1638" i="2"/>
  <c r="M427" i="2"/>
  <c r="M1706" i="2"/>
  <c r="M1371" i="2"/>
  <c r="M2307" i="2"/>
  <c r="M1731" i="2"/>
  <c r="M2306" i="2"/>
  <c r="M1613" i="2"/>
  <c r="M2305" i="2"/>
  <c r="M2304" i="2"/>
  <c r="M2303" i="2"/>
  <c r="M1160" i="2"/>
  <c r="M1288" i="2"/>
  <c r="M2302" i="2"/>
  <c r="M2301" i="2"/>
  <c r="M655" i="2"/>
  <c r="M44" i="2"/>
  <c r="M2300" i="2"/>
  <c r="M2299" i="2"/>
  <c r="M2298" i="2"/>
  <c r="M2297" i="2"/>
  <c r="M1334" i="2"/>
  <c r="M2296" i="2"/>
  <c r="M320" i="2"/>
  <c r="M2295" i="2"/>
  <c r="M2294" i="2"/>
  <c r="M2293" i="2"/>
  <c r="M2292" i="2"/>
  <c r="M2291" i="2"/>
  <c r="M2290" i="2"/>
  <c r="M1526" i="2"/>
  <c r="M2289" i="2"/>
  <c r="M319" i="2"/>
  <c r="M208" i="2"/>
  <c r="M545" i="2"/>
  <c r="M544" i="2"/>
  <c r="M2288" i="2"/>
  <c r="M2287" i="2"/>
  <c r="M1437" i="2"/>
  <c r="M2286" i="2"/>
  <c r="M654" i="2"/>
  <c r="M2285" i="2"/>
  <c r="M2284" i="2"/>
  <c r="M653" i="2"/>
  <c r="M2283" i="2"/>
  <c r="M2282" i="2"/>
  <c r="M652" i="2"/>
  <c r="M804" i="2"/>
  <c r="M543" i="2"/>
  <c r="M2281" i="2"/>
  <c r="M2280" i="2"/>
  <c r="M2279" i="2"/>
  <c r="M2278" i="2"/>
  <c r="M1718" i="2"/>
  <c r="M2277" i="2"/>
  <c r="M2276" i="2"/>
  <c r="M1046" i="2"/>
  <c r="M2275" i="2"/>
  <c r="M882" i="2"/>
  <c r="M1525" i="2"/>
  <c r="M2274" i="2"/>
  <c r="M2273" i="2"/>
  <c r="M1407" i="2"/>
  <c r="M803" i="2"/>
  <c r="M318" i="2"/>
  <c r="M542" i="2"/>
  <c r="M541" i="2"/>
  <c r="M2272" i="2"/>
  <c r="M207" i="2"/>
  <c r="M2271" i="2"/>
  <c r="M2270" i="2"/>
  <c r="M2269" i="2"/>
  <c r="M2268" i="2"/>
  <c r="M2267" i="2"/>
  <c r="M1045" i="2"/>
  <c r="M2266" i="2"/>
  <c r="M1436" i="2"/>
  <c r="M108" i="2"/>
  <c r="M1691" i="2"/>
  <c r="M881" i="2"/>
  <c r="M1287" i="2"/>
  <c r="M2265" i="2"/>
  <c r="M317" i="2"/>
  <c r="M2264" i="2"/>
  <c r="M2263" i="2"/>
  <c r="M540" i="2"/>
  <c r="M1159" i="2"/>
  <c r="M2262" i="2"/>
  <c r="M1286" i="2"/>
  <c r="M2261" i="2"/>
  <c r="M2260" i="2"/>
  <c r="M2259" i="2"/>
  <c r="M2258" i="2"/>
  <c r="M1582" i="2"/>
  <c r="M539" i="2"/>
  <c r="M1333" i="2"/>
  <c r="M2257" i="2"/>
  <c r="M2256" i="2"/>
  <c r="M2255" i="2"/>
  <c r="M2254" i="2"/>
  <c r="M1209" i="2"/>
  <c r="M2253" i="2"/>
  <c r="M2252" i="2"/>
  <c r="M1406" i="2"/>
  <c r="M2251" i="2"/>
  <c r="M206" i="2"/>
  <c r="M316" i="2"/>
  <c r="M1631" i="2"/>
  <c r="M2250" i="2"/>
  <c r="M205" i="2"/>
  <c r="M2249" i="2"/>
  <c r="M2248" i="2"/>
  <c r="M107" i="2"/>
  <c r="M426" i="2"/>
  <c r="M2247" i="2"/>
  <c r="M2246" i="2"/>
  <c r="M651" i="2"/>
  <c r="M1486" i="2"/>
  <c r="M2245" i="2"/>
  <c r="M538" i="2"/>
  <c r="M650" i="2"/>
  <c r="M2244" i="2"/>
  <c r="M2243" i="2"/>
  <c r="M11" i="2"/>
  <c r="M2242" i="2"/>
  <c r="M733" i="2"/>
  <c r="M2241" i="2"/>
  <c r="M2240" i="2"/>
  <c r="M964" i="2"/>
  <c r="M2239" i="2"/>
  <c r="M2238" i="2"/>
  <c r="M315" i="2"/>
  <c r="M1466" i="2"/>
  <c r="M732" i="2"/>
  <c r="M2237" i="2"/>
  <c r="M2236" i="2"/>
  <c r="M314" i="2"/>
  <c r="M2235" i="2"/>
  <c r="M2234" i="2"/>
  <c r="M1370" i="2"/>
  <c r="M2233" i="2"/>
  <c r="M731" i="2"/>
  <c r="M649" i="2"/>
  <c r="M2232" i="2"/>
  <c r="M2231" i="2"/>
  <c r="M2230" i="2"/>
  <c r="M204" i="2"/>
  <c r="M2229" i="2"/>
  <c r="M1208" i="2"/>
  <c r="M2228" i="2"/>
  <c r="M2227" i="2"/>
  <c r="M2226" i="2"/>
  <c r="M2225" i="2"/>
  <c r="M2224" i="2"/>
  <c r="M1251" i="2"/>
  <c r="M537" i="2"/>
  <c r="M2223" i="2"/>
  <c r="M2222" i="2"/>
  <c r="M2221" i="2"/>
  <c r="M2220" i="2"/>
  <c r="M1561" i="2"/>
  <c r="M536" i="2"/>
  <c r="M1044" i="2"/>
  <c r="M648" i="2"/>
  <c r="M2219" i="2"/>
  <c r="M2218" i="2"/>
  <c r="M2217" i="2"/>
  <c r="M1508" i="2"/>
  <c r="M2216" i="2"/>
  <c r="M2215" i="2"/>
  <c r="M730" i="2"/>
  <c r="M1507" i="2"/>
  <c r="M2214" i="2"/>
  <c r="M1285" i="2"/>
  <c r="M2213" i="2"/>
  <c r="M106" i="2"/>
  <c r="M1043" i="2"/>
  <c r="M2212" i="2"/>
  <c r="M1465" i="2"/>
  <c r="M2211" i="2"/>
  <c r="M1158" i="2"/>
  <c r="M1042" i="2"/>
  <c r="M43" i="2"/>
  <c r="M2210" i="2"/>
  <c r="M1690" i="2"/>
  <c r="M2209" i="2"/>
  <c r="M2208" i="2"/>
  <c r="M1041" i="2"/>
  <c r="M42" i="2"/>
  <c r="M2207" i="2"/>
  <c r="M2206" i="2"/>
  <c r="M203" i="2"/>
  <c r="M963" i="2"/>
  <c r="M2205" i="2"/>
  <c r="M1485" i="2"/>
  <c r="M313" i="2"/>
  <c r="M2204" i="2"/>
  <c r="M425" i="2"/>
  <c r="M2203" i="2"/>
  <c r="M10" i="2"/>
  <c r="M2202" i="2"/>
  <c r="M1040" i="2"/>
  <c r="M2201" i="2"/>
  <c r="M2200" i="2"/>
  <c r="M1662" i="2"/>
  <c r="M2199" i="2"/>
  <c r="M2198" i="2"/>
  <c r="M1207" i="2"/>
  <c r="M2197" i="2"/>
  <c r="M1284" i="2"/>
  <c r="M312" i="2"/>
  <c r="M424" i="2"/>
  <c r="M2196" i="2"/>
  <c r="M802" i="2"/>
  <c r="M2195" i="2"/>
  <c r="M2194" i="2"/>
  <c r="M535" i="2"/>
  <c r="M1157" i="2"/>
  <c r="M2193" i="2"/>
  <c r="M311" i="2"/>
  <c r="M2192" i="2"/>
  <c r="M1156" i="2"/>
  <c r="M962" i="2"/>
  <c r="M2191" i="2"/>
  <c r="M2190" i="2"/>
  <c r="M41" i="2"/>
  <c r="M2189" i="2"/>
  <c r="M2188" i="2"/>
  <c r="M2187" i="2"/>
  <c r="M729" i="2"/>
  <c r="M801" i="2"/>
  <c r="M1689" i="2"/>
  <c r="M2186" i="2"/>
  <c r="M2185" i="2"/>
  <c r="M2184" i="2"/>
  <c r="M961" i="2"/>
  <c r="M1405" i="2"/>
  <c r="M728" i="2"/>
  <c r="M2183" i="2"/>
  <c r="M2182" i="2"/>
  <c r="M105" i="2"/>
  <c r="M1283" i="2"/>
  <c r="M1282" i="2"/>
  <c r="M2181" i="2"/>
  <c r="M2180" i="2"/>
  <c r="M534" i="2"/>
  <c r="M1369" i="2"/>
  <c r="M1606" i="2"/>
  <c r="M1605" i="2"/>
  <c r="M2179" i="2"/>
  <c r="M2178" i="2"/>
  <c r="M2177" i="2"/>
  <c r="M310" i="2"/>
  <c r="M1404" i="2"/>
  <c r="M2176" i="2"/>
  <c r="M1403" i="2"/>
  <c r="M1736" i="2"/>
  <c r="M960" i="2"/>
  <c r="M2175" i="2"/>
  <c r="M1206" i="2"/>
  <c r="M959" i="2"/>
  <c r="M2174" i="2"/>
  <c r="M309" i="2"/>
  <c r="M2173" i="2"/>
  <c r="M2172" i="2"/>
  <c r="M2171" i="2"/>
  <c r="M2170" i="2"/>
  <c r="M2169" i="2"/>
  <c r="M2168" i="2"/>
  <c r="M1281" i="2"/>
  <c r="M2167" i="2"/>
  <c r="M880" i="2"/>
  <c r="M879" i="2"/>
  <c r="M308" i="2"/>
  <c r="M1612" i="2"/>
  <c r="M2166" i="2"/>
  <c r="M2165" i="2"/>
  <c r="M1688" i="2"/>
  <c r="M1676" i="2"/>
  <c r="M2164" i="2"/>
  <c r="M2163" i="2"/>
  <c r="M2162" i="2"/>
  <c r="M1573" i="2"/>
  <c r="M2161" i="2"/>
  <c r="M2160" i="2"/>
  <c r="M2159" i="2"/>
  <c r="M1039" i="2"/>
  <c r="M1770" i="2"/>
  <c r="M1332" i="2"/>
  <c r="M104" i="2"/>
  <c r="M1402" i="2"/>
  <c r="M2158" i="2"/>
  <c r="M2157" i="2"/>
  <c r="M1401" i="2"/>
  <c r="M647" i="2"/>
  <c r="M1280" i="2"/>
  <c r="M2156" i="2"/>
  <c r="M2155" i="2"/>
  <c r="M2154" i="2"/>
  <c r="M1435" i="2"/>
  <c r="M2153" i="2"/>
  <c r="M202" i="2"/>
  <c r="M2152" i="2"/>
  <c r="M2151" i="2"/>
  <c r="M1331" i="2"/>
  <c r="M2150" i="2"/>
  <c r="M2149" i="2"/>
  <c r="M40" i="2"/>
  <c r="M533" i="2"/>
  <c r="M2148" i="2"/>
  <c r="M646" i="2"/>
  <c r="M2147" i="2"/>
  <c r="M2146" i="2"/>
  <c r="M2145" i="2"/>
  <c r="M1572" i="2"/>
  <c r="M2144" i="2"/>
  <c r="M2143" i="2"/>
  <c r="M2142" i="2"/>
  <c r="M532" i="2"/>
  <c r="M1205" i="2"/>
  <c r="M2141" i="2"/>
  <c r="M2140" i="2"/>
  <c r="M2139" i="2"/>
  <c r="M2138" i="2"/>
  <c r="M645" i="2"/>
  <c r="M2137" i="2"/>
  <c r="M2136" i="2"/>
  <c r="M1368" i="2"/>
  <c r="M1279" i="2"/>
  <c r="M2135" i="2"/>
  <c r="M2134" i="2"/>
  <c r="M2133" i="2"/>
  <c r="M800" i="2"/>
  <c r="M1155" i="2"/>
  <c r="M2132" i="2"/>
  <c r="M799" i="2"/>
  <c r="M423" i="2"/>
  <c r="M2131" i="2"/>
  <c r="M2130" i="2"/>
  <c r="M1726" i="2"/>
  <c r="M9" i="2"/>
  <c r="M1038" i="2"/>
  <c r="M1278" i="2"/>
  <c r="M1037" i="2"/>
  <c r="M1367" i="2"/>
  <c r="M1366" i="2"/>
  <c r="M307" i="2"/>
  <c r="M2129" i="2"/>
  <c r="M1277" i="2"/>
  <c r="M2128" i="2"/>
  <c r="M2127" i="2"/>
  <c r="M531" i="2"/>
  <c r="M1103" i="2"/>
  <c r="M306" i="2"/>
  <c r="M2126" i="2"/>
  <c r="M2125" i="2"/>
  <c r="M2124" i="2"/>
  <c r="M1703" i="2"/>
  <c r="M2123" i="2"/>
  <c r="M1524" i="2"/>
  <c r="M798" i="2"/>
  <c r="M1204" i="2"/>
  <c r="M2122" i="2"/>
  <c r="M2121" i="2"/>
  <c r="M305" i="2"/>
  <c r="M530" i="2"/>
  <c r="M2120" i="2"/>
  <c r="M1484" i="2"/>
  <c r="M2119" i="2"/>
  <c r="M2118" i="2"/>
  <c r="M2117" i="2"/>
  <c r="M1102" i="2"/>
  <c r="M1400" i="2"/>
  <c r="M644" i="2"/>
  <c r="M201" i="2"/>
  <c r="M1036" i="2"/>
  <c r="M2116" i="2"/>
  <c r="M2115" i="2"/>
  <c r="M2114" i="2"/>
  <c r="M727" i="2"/>
  <c r="M2113" i="2"/>
  <c r="M1101" i="2"/>
  <c r="M878" i="2"/>
  <c r="M2112" i="2"/>
  <c r="M2111" i="2"/>
  <c r="M2110" i="2"/>
  <c r="M1434" i="2"/>
  <c r="M2109" i="2"/>
  <c r="M797" i="2"/>
  <c r="M2108" i="2"/>
  <c r="M1365" i="2"/>
  <c r="M2107" i="2"/>
  <c r="M2106" i="2"/>
  <c r="M2105" i="2"/>
  <c r="M2104" i="2"/>
  <c r="M796" i="2"/>
  <c r="M2103" i="2"/>
  <c r="M877" i="2"/>
  <c r="M304" i="2"/>
  <c r="M2102" i="2"/>
  <c r="M2101" i="2"/>
  <c r="M2100" i="2"/>
  <c r="M2099" i="2"/>
  <c r="M200" i="2"/>
  <c r="M2098" i="2"/>
  <c r="M1725" i="2"/>
  <c r="M2097" i="2"/>
  <c r="M2096" i="2"/>
  <c r="M1701" i="2"/>
  <c r="M2095" i="2"/>
  <c r="M2094" i="2"/>
  <c r="M2093" i="2"/>
  <c r="M643" i="2"/>
  <c r="M2092" i="2"/>
  <c r="M2091" i="2"/>
  <c r="M2090" i="2"/>
  <c r="M2089" i="2"/>
  <c r="M2088" i="2"/>
  <c r="M199" i="2"/>
  <c r="M303" i="2"/>
  <c r="M2087" i="2"/>
  <c r="M2086" i="2"/>
  <c r="M1545" i="2"/>
  <c r="M1035" i="2"/>
  <c r="M642" i="2"/>
  <c r="M2085" i="2"/>
  <c r="M2084" i="2"/>
  <c r="M302" i="2"/>
  <c r="M2083" i="2"/>
  <c r="M2082" i="2"/>
  <c r="M641" i="2"/>
  <c r="M1728" i="2"/>
  <c r="M422" i="2"/>
  <c r="M2081" i="2"/>
  <c r="M2080" i="2"/>
  <c r="M1590" i="2"/>
  <c r="M1715" i="2"/>
  <c r="M640" i="2"/>
  <c r="M198" i="2"/>
  <c r="M876" i="2"/>
  <c r="M2079" i="2"/>
  <c r="M301" i="2"/>
  <c r="M2078" i="2"/>
  <c r="M639" i="2"/>
  <c r="M300" i="2"/>
  <c r="M2077" i="2"/>
  <c r="M1276" i="2"/>
  <c r="M2076" i="2"/>
  <c r="M2075" i="2"/>
  <c r="M2074" i="2"/>
  <c r="M1506" i="2"/>
  <c r="M2073" i="2"/>
  <c r="M1571" i="2"/>
  <c r="M2072" i="2"/>
  <c r="M2071" i="2"/>
  <c r="M2070" i="2"/>
  <c r="M2069" i="2"/>
  <c r="M2068" i="2"/>
  <c r="M299" i="2"/>
  <c r="M638" i="2"/>
  <c r="M529" i="2"/>
  <c r="M2067" i="2"/>
  <c r="M2066" i="2"/>
  <c r="M2065" i="2"/>
  <c r="M421" i="2"/>
  <c r="M2064" i="2"/>
  <c r="M2063" i="2"/>
  <c r="M2062" i="2"/>
  <c r="M875" i="2"/>
  <c r="M637" i="2"/>
  <c r="M1754" i="2"/>
  <c r="M1100" i="2"/>
  <c r="M298" i="2"/>
  <c r="M420" i="2"/>
  <c r="M2061" i="2"/>
  <c r="M2060" i="2"/>
  <c r="M2059" i="2"/>
  <c r="M2058" i="2"/>
  <c r="M2057" i="2"/>
  <c r="M2056" i="2"/>
  <c r="M1154" i="2"/>
  <c r="M1523" i="2"/>
  <c r="M2055" i="2"/>
  <c r="M528" i="2"/>
  <c r="M197" i="2"/>
  <c r="M103" i="2"/>
  <c r="M2054" i="2"/>
  <c r="M196" i="2"/>
  <c r="M874" i="2"/>
  <c r="M1203" i="2"/>
  <c r="M1250" i="2"/>
  <c r="M2053" i="2"/>
  <c r="M1560" i="2"/>
  <c r="M2052" i="2"/>
  <c r="M2051" i="2"/>
  <c r="M1330" i="2"/>
  <c r="M1763" i="2"/>
  <c r="M2050" i="2"/>
  <c r="M873" i="2"/>
  <c r="M2049" i="2"/>
  <c r="M636" i="2"/>
  <c r="M2048" i="2"/>
  <c r="M2047" i="2"/>
  <c r="M2046" i="2"/>
  <c r="M2045" i="2"/>
  <c r="M2044" i="2"/>
  <c r="M2043" i="2"/>
  <c r="M8" i="2"/>
  <c r="M2042" i="2"/>
  <c r="M2041" i="2"/>
  <c r="M2040" i="2"/>
  <c r="M2039" i="2"/>
  <c r="M726" i="2"/>
  <c r="M1202" i="2"/>
  <c r="M1201" i="2"/>
  <c r="M1433" i="2"/>
  <c r="M195" i="2"/>
  <c r="M527" i="2"/>
  <c r="M2038" i="2"/>
  <c r="M1099" i="2"/>
  <c r="M419" i="2"/>
  <c r="M2037" i="2"/>
  <c r="M2036" i="2"/>
  <c r="M795" i="2"/>
  <c r="M1705" i="2"/>
  <c r="M725" i="2"/>
  <c r="M1733" i="2"/>
  <c r="M1153" i="2"/>
  <c r="M39" i="2"/>
  <c r="M194" i="2"/>
  <c r="M2035" i="2"/>
  <c r="M297" i="2"/>
  <c r="M2034" i="2"/>
  <c r="M1505" i="2"/>
  <c r="M1200" i="2"/>
  <c r="M2033" i="2"/>
  <c r="M2032" i="2"/>
  <c r="M2031" i="2"/>
  <c r="M2030" i="2"/>
  <c r="M2029" i="2"/>
  <c r="M2028" i="2"/>
  <c r="M2027" i="2"/>
  <c r="M1098" i="2"/>
  <c r="M38" i="2"/>
  <c r="M635" i="2"/>
  <c r="M1626" i="2"/>
  <c r="M634" i="2"/>
  <c r="M2026" i="2"/>
  <c r="M102" i="2"/>
  <c r="M2025" i="2"/>
  <c r="M2024" i="2"/>
  <c r="M2023" i="2"/>
  <c r="M724" i="2"/>
  <c r="M2022" i="2"/>
  <c r="M2021" i="2"/>
  <c r="M2020" i="2"/>
  <c r="M2019" i="2"/>
  <c r="M2018" i="2"/>
  <c r="M296" i="2"/>
  <c r="M2017" i="2"/>
  <c r="M1756" i="2"/>
  <c r="M418" i="2"/>
  <c r="M872" i="2"/>
  <c r="M417" i="2"/>
  <c r="M871" i="2"/>
  <c r="M2016" i="2"/>
  <c r="M2015" i="2"/>
  <c r="M193" i="2"/>
  <c r="M1464" i="2"/>
  <c r="M416" i="2"/>
  <c r="M2014" i="2"/>
  <c r="M2013" i="2"/>
  <c r="M1097" i="2"/>
  <c r="M526" i="2"/>
  <c r="M2012" i="2"/>
  <c r="M2011" i="2"/>
  <c r="M192" i="2"/>
  <c r="M1152" i="2"/>
  <c r="M2010" i="2"/>
  <c r="M2009" i="2"/>
  <c r="M2008" i="2"/>
  <c r="M2007" i="2"/>
  <c r="M2006" i="2"/>
  <c r="M191" i="2"/>
  <c r="M525" i="2"/>
  <c r="M1463" i="2"/>
  <c r="M1737" i="2"/>
  <c r="M2005" i="2"/>
  <c r="M2004" i="2"/>
  <c r="M2003" i="2"/>
  <c r="M2002" i="2"/>
  <c r="M415" i="2"/>
  <c r="M524" i="2"/>
  <c r="M2001" i="2"/>
  <c r="M2000" i="2"/>
  <c r="M1999" i="2"/>
  <c r="M1399" i="2"/>
  <c r="M1693" i="2"/>
  <c r="M1695" i="2"/>
  <c r="M1998" i="2"/>
  <c r="M523" i="2"/>
  <c r="M1997" i="2"/>
  <c r="M1996" i="2"/>
  <c r="M101" i="2"/>
  <c r="M1151" i="2"/>
  <c r="M190" i="2"/>
  <c r="M1329" i="2"/>
  <c r="M1504" i="2"/>
  <c r="M723" i="2"/>
  <c r="M1432" i="2"/>
  <c r="M1995" i="2"/>
  <c r="M1994" i="2"/>
  <c r="M1993" i="2"/>
  <c r="M1992" i="2"/>
  <c r="M870" i="2"/>
  <c r="M37" i="2"/>
  <c r="M100" i="2"/>
  <c r="M189" i="2"/>
  <c r="M7" i="2"/>
  <c r="M1991" i="2"/>
  <c r="M1990" i="2"/>
  <c r="M722" i="2"/>
  <c r="M1989" i="2"/>
  <c r="M633" i="2"/>
  <c r="M794" i="2"/>
  <c r="M1988" i="2"/>
  <c r="M1987" i="2"/>
  <c r="M522" i="2"/>
  <c r="M1986" i="2"/>
  <c r="M1985" i="2"/>
  <c r="M521" i="2"/>
  <c r="M1984" i="2"/>
  <c r="M1275" i="2"/>
  <c r="M958" i="2"/>
  <c r="M721" i="2"/>
  <c r="M720" i="2"/>
  <c r="M1249" i="2"/>
  <c r="M1983" i="2"/>
  <c r="M1982" i="2"/>
  <c r="M1721" i="2"/>
  <c r="M1981" i="2"/>
  <c r="M188" i="2"/>
  <c r="M1462" i="2"/>
  <c r="M1274" i="2"/>
  <c r="M520" i="2"/>
  <c r="M1980" i="2"/>
  <c r="M1979" i="2"/>
  <c r="M1150" i="2"/>
  <c r="M1978" i="2"/>
  <c r="M1977" i="2"/>
  <c r="M1976" i="2"/>
  <c r="M519" i="2"/>
  <c r="M1149" i="2"/>
  <c r="M1034" i="2"/>
  <c r="M1975" i="2"/>
  <c r="M1974" i="2"/>
  <c r="M1973" i="2"/>
  <c r="M1972" i="2"/>
  <c r="M1971" i="2"/>
  <c r="M793" i="2"/>
  <c r="M1970" i="2"/>
  <c r="M414" i="2"/>
  <c r="M518" i="2"/>
  <c r="M1969" i="2"/>
  <c r="M413" i="2"/>
  <c r="M1968" i="2"/>
  <c r="M1483" i="2"/>
  <c r="M36" i="2"/>
  <c r="M1967" i="2"/>
  <c r="M1966" i="2"/>
  <c r="M1965" i="2"/>
  <c r="M35" i="2"/>
  <c r="M1964" i="2"/>
  <c r="M719" i="2"/>
  <c r="M1963" i="2"/>
  <c r="M1461" i="2"/>
  <c r="M1962" i="2"/>
  <c r="M869" i="2"/>
  <c r="M1961" i="2"/>
  <c r="M99" i="2"/>
  <c r="M1960" i="2"/>
  <c r="M1248" i="2"/>
  <c r="M718" i="2"/>
  <c r="M1959" i="2"/>
  <c r="M1657" i="2"/>
  <c r="M1958" i="2"/>
  <c r="M1247" i="2"/>
  <c r="M1957" i="2"/>
  <c r="M1956" i="2"/>
  <c r="M1955" i="2"/>
  <c r="M1954" i="2"/>
  <c r="M1544" i="2"/>
  <c r="M98" i="2"/>
  <c r="M1953" i="2"/>
  <c r="M1952" i="2"/>
  <c r="M517" i="2"/>
  <c r="M1951" i="2"/>
  <c r="M1950" i="2"/>
  <c r="M1949" i="2"/>
  <c r="M1948" i="2"/>
  <c r="M1947" i="2"/>
  <c r="M1946" i="2"/>
  <c r="M1945" i="2"/>
  <c r="M1944" i="2"/>
  <c r="M6" i="2"/>
  <c r="M187" i="2"/>
  <c r="M1246" i="2"/>
  <c r="M186" i="2"/>
  <c r="M1943" i="2"/>
  <c r="M1942" i="2"/>
  <c r="M1941" i="2"/>
  <c r="M1940" i="2"/>
  <c r="M1939" i="2"/>
  <c r="M295" i="2"/>
  <c r="M1938" i="2"/>
  <c r="M1482" i="2"/>
  <c r="M1937" i="2"/>
  <c r="M1936" i="2"/>
  <c r="M1935" i="2"/>
  <c r="M1934" i="2"/>
  <c r="M97" i="2"/>
  <c r="M1245" i="2"/>
  <c r="M1581" i="2"/>
  <c r="M632" i="2"/>
  <c r="M631" i="2"/>
  <c r="M1933" i="2"/>
  <c r="M717" i="2"/>
  <c r="M1033" i="2"/>
  <c r="M1032" i="2"/>
  <c r="M1932" i="2"/>
  <c r="M1931" i="2"/>
  <c r="M792" i="2"/>
  <c r="M1199" i="2"/>
  <c r="M1930" i="2"/>
  <c r="M1481" i="2"/>
  <c r="M1929" i="2"/>
  <c r="M1928" i="2"/>
  <c r="M1927" i="2"/>
  <c r="M1926" i="2"/>
  <c r="M1925" i="2"/>
  <c r="M1198" i="2"/>
  <c r="M1924" i="2"/>
  <c r="M412" i="2"/>
  <c r="M1923" i="2"/>
  <c r="M294" i="2"/>
  <c r="M1922" i="2"/>
  <c r="M957" i="2"/>
  <c r="M716" i="2"/>
  <c r="M185" i="2"/>
  <c r="M34" i="2"/>
  <c r="M96" i="2"/>
  <c r="M1031" i="2"/>
  <c r="M1328" i="2"/>
  <c r="M1543" i="2"/>
  <c r="M1921" i="2"/>
  <c r="M1920" i="2"/>
  <c r="M1919" i="2"/>
  <c r="M1918" i="2"/>
  <c r="M1917" i="2"/>
  <c r="M1916" i="2"/>
  <c r="M1915" i="2"/>
  <c r="M1914" i="2"/>
  <c r="M1913" i="2"/>
  <c r="M1912" i="2"/>
  <c r="M95" i="2"/>
  <c r="M1911" i="2"/>
  <c r="M411" i="2"/>
  <c r="M1244" i="2"/>
  <c r="M956" i="2"/>
  <c r="M1096" i="2"/>
  <c r="M1148" i="2"/>
  <c r="M1910" i="2"/>
  <c r="M1909" i="2"/>
  <c r="M1908" i="2"/>
  <c r="M410" i="2"/>
  <c r="M1907" i="2"/>
  <c r="M868" i="2"/>
  <c r="M5" i="2"/>
  <c r="M1906" i="2"/>
  <c r="M1905" i="2"/>
  <c r="M1904" i="2"/>
  <c r="M1095" i="2"/>
  <c r="M516" i="2"/>
  <c r="M1327" i="2"/>
  <c r="M94" i="2"/>
  <c r="M955" i="2"/>
  <c r="M1903" i="2"/>
  <c r="M184" i="2"/>
  <c r="M1902" i="2"/>
  <c r="M1901" i="2"/>
  <c r="M630" i="2"/>
  <c r="M1900" i="2"/>
  <c r="M1899" i="2"/>
  <c r="M867" i="2"/>
  <c r="M1898" i="2"/>
  <c r="M1897" i="2"/>
  <c r="M1651" i="2"/>
  <c r="M954" i="2"/>
  <c r="M1896" i="2"/>
  <c r="M1895" i="2"/>
  <c r="M1894" i="2"/>
  <c r="M1893" i="2"/>
  <c r="M1892" i="2"/>
  <c r="M1685" i="2"/>
  <c r="M1891" i="2"/>
  <c r="M1890" i="2"/>
  <c r="M1889" i="2"/>
  <c r="M1094" i="2"/>
  <c r="M1888" i="2"/>
  <c r="M1887" i="2"/>
  <c r="M33" i="2"/>
  <c r="M629" i="2"/>
  <c r="M1886" i="2"/>
  <c r="M1885" i="2"/>
  <c r="M1884" i="2"/>
  <c r="M1460" i="2"/>
  <c r="M1273" i="2"/>
  <c r="M1883" i="2"/>
  <c r="M1882" i="2"/>
  <c r="M293" i="2"/>
  <c r="M1881" i="2"/>
  <c r="M1880" i="2"/>
  <c r="M1879" i="2"/>
  <c r="M1878" i="2"/>
  <c r="M1877" i="2"/>
  <c r="M1876" i="2"/>
  <c r="M1875" i="2"/>
  <c r="M1874" i="2"/>
  <c r="M32" i="2"/>
  <c r="M1093" i="2"/>
  <c r="M1873" i="2"/>
  <c r="M1872" i="2"/>
  <c r="M1871" i="2"/>
  <c r="M1243" i="2"/>
  <c r="M1870" i="2"/>
  <c r="M1869" i="2"/>
  <c r="M1522" i="2"/>
  <c r="M1868" i="2"/>
  <c r="M953" i="2"/>
  <c r="M1242" i="2"/>
  <c r="M1867" i="2"/>
  <c r="M292" i="2"/>
  <c r="M1866" i="2"/>
  <c r="M1865" i="2"/>
  <c r="M1864" i="2"/>
  <c r="M1863" i="2"/>
  <c r="M1611" i="2"/>
  <c r="M1862" i="2"/>
  <c r="M1861" i="2"/>
  <c r="M1860" i="2"/>
  <c r="M1859" i="2"/>
  <c r="M1147" i="2"/>
  <c r="M1858" i="2"/>
  <c r="M291" i="2"/>
  <c r="M1857" i="2"/>
  <c r="M1856" i="2"/>
  <c r="M1855" i="2"/>
  <c r="M1092" i="2"/>
  <c r="M290" i="2"/>
  <c r="M1854" i="2"/>
  <c r="M93" i="2"/>
  <c r="M1853" i="2"/>
  <c r="M515" i="2"/>
  <c r="M1030" i="2"/>
  <c r="M1852" i="2"/>
  <c r="M628" i="2"/>
  <c r="M1851" i="2"/>
  <c r="M183" i="2"/>
  <c r="M1542" i="2"/>
  <c r="M1029" i="2"/>
  <c r="M1850" i="2"/>
  <c r="M627" i="2"/>
  <c r="M31" i="2"/>
  <c r="M289" i="2"/>
  <c r="M1398" i="2"/>
  <c r="M1849" i="2"/>
  <c r="M1480" i="2"/>
  <c r="M182" i="2"/>
  <c r="M1848" i="2"/>
  <c r="M1847" i="2"/>
  <c r="M1846" i="2"/>
  <c r="M952" i="2"/>
  <c r="M1845" i="2"/>
  <c r="M1844" i="2"/>
  <c r="M1843" i="2"/>
  <c r="M1842" i="2"/>
  <c r="M1589" i="2"/>
  <c r="M288" i="2"/>
  <c r="M1841" i="2"/>
  <c r="M1091" i="2"/>
  <c r="M1840" i="2"/>
  <c r="M866" i="2"/>
  <c r="M1839" i="2"/>
  <c r="M1838" i="2"/>
  <c r="M1837" i="2"/>
  <c r="M1836" i="2"/>
  <c r="M514" i="2"/>
  <c r="M1835" i="2"/>
  <c r="M1570" i="2"/>
  <c r="M1834" i="2"/>
  <c r="M287" i="2"/>
  <c r="M1833" i="2"/>
  <c r="M1832" i="2"/>
  <c r="M1831" i="2"/>
  <c r="M865" i="2"/>
  <c r="M1830" i="2"/>
  <c r="M1829" i="2"/>
  <c r="M1828" i="2"/>
  <c r="M1827" i="2"/>
  <c r="M1681" i="2"/>
  <c r="M1826" i="2"/>
  <c r="M626" i="2"/>
  <c r="M181" i="2"/>
  <c r="M1825" i="2"/>
  <c r="M1824" i="2"/>
  <c r="M1541" i="2"/>
  <c r="M1823" i="2"/>
  <c r="M180" i="2"/>
  <c r="M1822" i="2"/>
  <c r="M92" i="2"/>
  <c r="M1821" i="2"/>
  <c r="M1820" i="2"/>
  <c r="M1712" i="2"/>
  <c r="M1819" i="2"/>
  <c r="M1818" i="2"/>
  <c r="M1028" i="2"/>
  <c r="M1817" i="2"/>
  <c r="M1816" i="2"/>
  <c r="M1815" i="2"/>
  <c r="M1588" i="2"/>
  <c r="M1814" i="2"/>
  <c r="M625" i="2"/>
  <c r="M1459" i="2"/>
  <c r="M1813" i="2"/>
  <c r="M1812" i="2"/>
  <c r="M1811" i="2"/>
  <c r="M1810" i="2"/>
  <c r="M1809" i="2"/>
  <c r="M1808" i="2"/>
  <c r="M1807" i="2"/>
  <c r="M1806" i="2"/>
  <c r="M1805" i="2"/>
  <c r="M1197" i="2"/>
  <c r="M1804" i="2"/>
  <c r="M1803" i="2"/>
  <c r="M1802" i="2"/>
  <c r="M1801" i="2"/>
  <c r="M1800" i="2"/>
  <c r="M1799" i="2"/>
  <c r="M179" i="2"/>
  <c r="M1798" i="2"/>
  <c r="M1797" i="2"/>
  <c r="M409" i="2"/>
  <c r="M1479" i="2"/>
  <c r="M1796" i="2"/>
  <c r="M1795" i="2"/>
  <c r="M1794" i="2"/>
  <c r="M1793" i="2"/>
  <c r="M1792" i="2"/>
  <c r="M1196" i="2"/>
  <c r="M1791" i="2"/>
  <c r="M1790" i="2"/>
  <c r="M30" i="2"/>
  <c r="M1789" i="2"/>
  <c r="M1788" i="2"/>
  <c r="M1787" i="2"/>
  <c r="M1786" i="2"/>
  <c r="M624" i="2"/>
  <c r="M1785" i="2"/>
  <c r="M91" i="2"/>
  <c r="M178" i="2"/>
  <c r="M1784" i="2"/>
  <c r="M177" i="2"/>
  <c r="M1783" i="2"/>
  <c r="M408" i="2"/>
  <c r="M176" i="2"/>
  <c r="M1782" i="2"/>
  <c r="M175" i="2"/>
  <c r="M29" i="2"/>
  <c r="M1781" i="2"/>
  <c r="M1780" i="2"/>
  <c r="M1779" i="2"/>
  <c r="M864" i="2"/>
  <c r="M1027" i="2"/>
  <c r="M28" i="2"/>
  <c r="M1778" i="2"/>
  <c r="M1777" i="2"/>
  <c r="M1776" i="2"/>
  <c r="M1772" i="2"/>
  <c r="M407" i="2"/>
  <c r="M1775" i="2"/>
  <c r="M27" i="2"/>
  <c r="M1774" i="2"/>
  <c r="I94" i="3"/>
  <c r="I93" i="3"/>
  <c r="I92" i="3"/>
  <c r="I91" i="3"/>
  <c r="I90" i="3"/>
  <c r="I89" i="3"/>
  <c r="I88" i="3"/>
  <c r="I87" i="3"/>
  <c r="I86" i="3"/>
  <c r="I85" i="3"/>
  <c r="I84" i="3"/>
  <c r="I83" i="3"/>
  <c r="I82" i="3"/>
  <c r="I81" i="3"/>
  <c r="I80" i="3"/>
  <c r="I79" i="3"/>
  <c r="I78" i="3"/>
  <c r="I77" i="3"/>
  <c r="I76" i="3"/>
  <c r="I75" i="3"/>
  <c r="I74" i="3"/>
  <c r="I73" i="3"/>
  <c r="I72" i="3"/>
  <c r="I71" i="3"/>
  <c r="I70" i="3"/>
  <c r="I69" i="3"/>
  <c r="I68" i="3"/>
  <c r="I67" i="3"/>
  <c r="I66" i="3"/>
  <c r="I65" i="3"/>
  <c r="I64" i="3"/>
  <c r="I63" i="3"/>
  <c r="I62" i="3"/>
  <c r="I61" i="3"/>
  <c r="I60" i="3"/>
  <c r="I59" i="3"/>
  <c r="I58" i="3"/>
  <c r="I57" i="3"/>
  <c r="I56" i="3"/>
  <c r="I55" i="3"/>
  <c r="I54" i="3"/>
  <c r="I53" i="3"/>
  <c r="I52" i="3"/>
  <c r="I51" i="3"/>
  <c r="I50" i="3"/>
  <c r="I49" i="3"/>
  <c r="I48" i="3"/>
  <c r="I47" i="3"/>
  <c r="I46" i="3"/>
  <c r="I45" i="3"/>
  <c r="I44" i="3"/>
  <c r="I43" i="3"/>
  <c r="I42" i="3"/>
  <c r="I41" i="3"/>
  <c r="I40" i="3"/>
  <c r="I39" i="3"/>
  <c r="I38" i="3"/>
  <c r="I37" i="3"/>
  <c r="I36" i="3"/>
  <c r="I35" i="3"/>
  <c r="I34" i="3"/>
  <c r="I33" i="3"/>
  <c r="I32" i="3"/>
  <c r="I31" i="3"/>
  <c r="I30" i="3"/>
  <c r="I29" i="3"/>
  <c r="I28" i="3"/>
  <c r="I27" i="3"/>
  <c r="I26" i="3"/>
  <c r="I25" i="3"/>
  <c r="I24" i="3"/>
  <c r="I23" i="3"/>
  <c r="I22" i="3"/>
  <c r="I21" i="3"/>
  <c r="I20" i="3"/>
  <c r="I19" i="3"/>
  <c r="I18" i="3"/>
  <c r="I17" i="3"/>
  <c r="I16" i="3"/>
  <c r="I15" i="3"/>
  <c r="I14" i="3"/>
  <c r="I13" i="3"/>
  <c r="I12" i="3"/>
  <c r="I11" i="3"/>
  <c r="I10" i="3"/>
  <c r="I9" i="3"/>
  <c r="I8" i="3"/>
  <c r="I7" i="3"/>
  <c r="I6" i="3"/>
  <c r="I5" i="3"/>
  <c r="I4" i="3"/>
  <c r="I3" i="3"/>
  <c r="I2" i="3"/>
  <c r="I1" i="1"/>
  <c r="I4669" i="1"/>
  <c r="I4668" i="1"/>
  <c r="I4667" i="1"/>
  <c r="I4666" i="1"/>
  <c r="I4665" i="1"/>
  <c r="I4664" i="1"/>
  <c r="I4663" i="1"/>
  <c r="I4662" i="1"/>
  <c r="I4661" i="1"/>
  <c r="I4660" i="1"/>
  <c r="I4659" i="1"/>
  <c r="I4658" i="1"/>
  <c r="I4657" i="1"/>
  <c r="I4656" i="1"/>
  <c r="I4655" i="1"/>
  <c r="I4654" i="1"/>
  <c r="I4653" i="1"/>
  <c r="I4652" i="1"/>
  <c r="I4651" i="1"/>
  <c r="I4650" i="1"/>
  <c r="I4649" i="1"/>
  <c r="I4648" i="1"/>
  <c r="I4647" i="1"/>
  <c r="I4646" i="1"/>
  <c r="I4645" i="1"/>
  <c r="I4644" i="1"/>
  <c r="I4643" i="1"/>
  <c r="I4642" i="1"/>
  <c r="I4641" i="1"/>
  <c r="I4640" i="1"/>
  <c r="I4639" i="1"/>
  <c r="I4638" i="1"/>
  <c r="I4637" i="1"/>
  <c r="I4636" i="1"/>
  <c r="I4635" i="1"/>
  <c r="I4634" i="1"/>
  <c r="I4633" i="1"/>
  <c r="I4632" i="1"/>
  <c r="I4631" i="1"/>
  <c r="I4630" i="1"/>
  <c r="I4629" i="1"/>
  <c r="I4628" i="1"/>
  <c r="I4627" i="1"/>
  <c r="I4626" i="1"/>
  <c r="I4625" i="1"/>
  <c r="I4624" i="1"/>
  <c r="I4623" i="1"/>
  <c r="I4622" i="1"/>
  <c r="I4621" i="1"/>
  <c r="I4620" i="1"/>
  <c r="I4619" i="1"/>
  <c r="I4618" i="1"/>
  <c r="I4617" i="1"/>
  <c r="I4616" i="1"/>
  <c r="I4615" i="1"/>
  <c r="I4614" i="1"/>
  <c r="I4613" i="1"/>
  <c r="I4612" i="1"/>
  <c r="I4611" i="1"/>
  <c r="I4610" i="1"/>
  <c r="I4609" i="1"/>
  <c r="I4608" i="1"/>
  <c r="I4607" i="1"/>
  <c r="I4606" i="1"/>
  <c r="I4605" i="1"/>
  <c r="I4604" i="1"/>
  <c r="I4603" i="1"/>
  <c r="I4602" i="1"/>
  <c r="I4601" i="1"/>
  <c r="I4600" i="1"/>
  <c r="I4599" i="1"/>
  <c r="I4598" i="1"/>
  <c r="I4597" i="1"/>
  <c r="I4596" i="1"/>
  <c r="I4595" i="1"/>
  <c r="I4594" i="1"/>
  <c r="I4593" i="1"/>
  <c r="I4592" i="1"/>
  <c r="I4591" i="1"/>
  <c r="I4590" i="1"/>
  <c r="I4589" i="1"/>
  <c r="I4588" i="1"/>
  <c r="I4587" i="1"/>
  <c r="I4586" i="1"/>
  <c r="I4585" i="1"/>
  <c r="I4584" i="1"/>
  <c r="I4583" i="1"/>
  <c r="I4582" i="1"/>
  <c r="I4581" i="1"/>
  <c r="I4580" i="1"/>
  <c r="I4579" i="1"/>
  <c r="I4578" i="1"/>
  <c r="I4577" i="1"/>
  <c r="I4576" i="1"/>
  <c r="I4575" i="1"/>
  <c r="I4574" i="1"/>
  <c r="I4573" i="1"/>
  <c r="I4572" i="1"/>
  <c r="I4571" i="1"/>
  <c r="I4570" i="1"/>
  <c r="I4569" i="1"/>
  <c r="I4568" i="1"/>
  <c r="I4567" i="1"/>
  <c r="I4566" i="1"/>
  <c r="I4565" i="1"/>
  <c r="I4564" i="1"/>
  <c r="I4563" i="1"/>
  <c r="I4562" i="1"/>
  <c r="I4561" i="1"/>
  <c r="I4560" i="1"/>
  <c r="I4559" i="1"/>
  <c r="I4558" i="1"/>
  <c r="I4557" i="1"/>
  <c r="I4556" i="1"/>
  <c r="I4555" i="1"/>
  <c r="I4554" i="1"/>
  <c r="I4553" i="1"/>
  <c r="I4552" i="1"/>
  <c r="I4551" i="1"/>
  <c r="I4550" i="1"/>
  <c r="I4549" i="1"/>
  <c r="I4548" i="1"/>
  <c r="I4547" i="1"/>
  <c r="I4546" i="1"/>
  <c r="I4545" i="1"/>
  <c r="I4544" i="1"/>
  <c r="I4543" i="1"/>
  <c r="I4542" i="1"/>
  <c r="I4541" i="1"/>
  <c r="I4540" i="1"/>
  <c r="I4539" i="1"/>
  <c r="I4538" i="1"/>
  <c r="I4537" i="1"/>
  <c r="I4536" i="1"/>
  <c r="I4535" i="1"/>
  <c r="I4534" i="1"/>
  <c r="I4533" i="1"/>
  <c r="I4532" i="1"/>
  <c r="I4531" i="1"/>
  <c r="I4530" i="1"/>
  <c r="I4529" i="1"/>
  <c r="I4528" i="1"/>
  <c r="I4527" i="1"/>
  <c r="I4526" i="1"/>
  <c r="I4525" i="1"/>
  <c r="I4524" i="1"/>
  <c r="I4523" i="1"/>
  <c r="I4522" i="1"/>
  <c r="I4521" i="1"/>
  <c r="I4520" i="1"/>
  <c r="I4519" i="1"/>
  <c r="I4518" i="1"/>
  <c r="I4517" i="1"/>
  <c r="I4516" i="1"/>
  <c r="I4515" i="1"/>
  <c r="I4514" i="1"/>
  <c r="I4513" i="1"/>
  <c r="I4512" i="1"/>
  <c r="I4511" i="1"/>
  <c r="I4510" i="1"/>
  <c r="I4509" i="1"/>
  <c r="I4508" i="1"/>
  <c r="I4507" i="1"/>
  <c r="I4506" i="1"/>
  <c r="I4505" i="1"/>
  <c r="I4504" i="1"/>
  <c r="I4503" i="1"/>
  <c r="I4502" i="1"/>
  <c r="I4501" i="1"/>
  <c r="I4500" i="1"/>
  <c r="I4499" i="1"/>
  <c r="I4498" i="1"/>
  <c r="I4497" i="1"/>
  <c r="I4496" i="1"/>
  <c r="I4495" i="1"/>
  <c r="I4494" i="1"/>
  <c r="I4493" i="1"/>
  <c r="I4492" i="1"/>
  <c r="I4491" i="1"/>
  <c r="I4490" i="1"/>
  <c r="I4489" i="1"/>
  <c r="I4488" i="1"/>
  <c r="I4487" i="1"/>
  <c r="I4486" i="1"/>
  <c r="I4485" i="1"/>
  <c r="I4484" i="1"/>
  <c r="I4483" i="1"/>
  <c r="I4482" i="1"/>
  <c r="I4481" i="1"/>
  <c r="I4480" i="1"/>
  <c r="I4479" i="1"/>
  <c r="I4478" i="1"/>
  <c r="I4477" i="1"/>
  <c r="I4476" i="1"/>
  <c r="I4475" i="1"/>
  <c r="I4474" i="1"/>
  <c r="I4473" i="1"/>
  <c r="I4472" i="1"/>
  <c r="I4471" i="1"/>
  <c r="I4470" i="1"/>
  <c r="I4469" i="1"/>
  <c r="I4468" i="1"/>
  <c r="I4467" i="1"/>
  <c r="I4466" i="1"/>
  <c r="I4465" i="1"/>
  <c r="I4464" i="1"/>
  <c r="I4463" i="1"/>
  <c r="I4462" i="1"/>
  <c r="I4461" i="1"/>
  <c r="I4460" i="1"/>
  <c r="I4459" i="1"/>
  <c r="I4458" i="1"/>
  <c r="I4457" i="1"/>
  <c r="I4456" i="1"/>
  <c r="I4455" i="1"/>
  <c r="I4454" i="1"/>
  <c r="I4453" i="1"/>
  <c r="I4452" i="1"/>
  <c r="I4451" i="1"/>
  <c r="I4450" i="1"/>
  <c r="I4449" i="1"/>
  <c r="I4448" i="1"/>
  <c r="I4447" i="1"/>
  <c r="I4446" i="1"/>
  <c r="I4445" i="1"/>
  <c r="I4444" i="1"/>
  <c r="I4443" i="1"/>
  <c r="I4442" i="1"/>
  <c r="I4441" i="1"/>
  <c r="I4440" i="1"/>
  <c r="I4439" i="1"/>
  <c r="I4438" i="1"/>
  <c r="I4437" i="1"/>
  <c r="I4436" i="1"/>
  <c r="I4435" i="1"/>
  <c r="I4434" i="1"/>
  <c r="I4433" i="1"/>
  <c r="I4432" i="1"/>
  <c r="I4431" i="1"/>
  <c r="I4430" i="1"/>
  <c r="I4429" i="1"/>
  <c r="I4428" i="1"/>
  <c r="I4427" i="1"/>
  <c r="I4426" i="1"/>
  <c r="I4425" i="1"/>
  <c r="I4424" i="1"/>
  <c r="I4423" i="1"/>
  <c r="I4422" i="1"/>
  <c r="I4421" i="1"/>
  <c r="I4420" i="1"/>
  <c r="I4419" i="1"/>
  <c r="I4418" i="1"/>
  <c r="I4417" i="1"/>
  <c r="I4416" i="1"/>
  <c r="I4415" i="1"/>
  <c r="I4414" i="1"/>
  <c r="I4413" i="1"/>
  <c r="I4412" i="1"/>
  <c r="I4411" i="1"/>
  <c r="I4410" i="1"/>
  <c r="I4409" i="1"/>
  <c r="I4408" i="1"/>
  <c r="I4407" i="1"/>
  <c r="I4406" i="1"/>
  <c r="I4405" i="1"/>
  <c r="I4404" i="1"/>
  <c r="I4403" i="1"/>
  <c r="I4402" i="1"/>
  <c r="I4401" i="1"/>
  <c r="I4400" i="1"/>
  <c r="I4399" i="1"/>
  <c r="I4398" i="1"/>
  <c r="I4397" i="1"/>
  <c r="I4396" i="1"/>
  <c r="I4395" i="1"/>
  <c r="I4394" i="1"/>
  <c r="I4393" i="1"/>
  <c r="I4392" i="1"/>
  <c r="I4391" i="1"/>
  <c r="I4390" i="1"/>
  <c r="I4389" i="1"/>
  <c r="I4388" i="1"/>
  <c r="I4387" i="1"/>
  <c r="I4386" i="1"/>
  <c r="I4385" i="1"/>
  <c r="I4384" i="1"/>
  <c r="I4383" i="1"/>
  <c r="I4382" i="1"/>
  <c r="I4381" i="1"/>
  <c r="I4380" i="1"/>
  <c r="I4379" i="1"/>
  <c r="I4378" i="1"/>
  <c r="I4377" i="1"/>
  <c r="I4376" i="1"/>
  <c r="I4375" i="1"/>
  <c r="I4374" i="1"/>
  <c r="I4373" i="1"/>
  <c r="I4372" i="1"/>
  <c r="I4371" i="1"/>
  <c r="I4370" i="1"/>
  <c r="I4369" i="1"/>
  <c r="I4368" i="1"/>
  <c r="I4367" i="1"/>
  <c r="I4366" i="1"/>
  <c r="I4365" i="1"/>
  <c r="I4364" i="1"/>
  <c r="I4363" i="1"/>
  <c r="I4362" i="1"/>
  <c r="I4361" i="1"/>
  <c r="I4360" i="1"/>
  <c r="I4359" i="1"/>
  <c r="I4358" i="1"/>
  <c r="I4357" i="1"/>
  <c r="I4356" i="1"/>
  <c r="I4355" i="1"/>
  <c r="I4354" i="1"/>
  <c r="I4353" i="1"/>
  <c r="I4352" i="1"/>
  <c r="I4351" i="1"/>
  <c r="I4350" i="1"/>
  <c r="I4349" i="1"/>
  <c r="I4348" i="1"/>
  <c r="I4347" i="1"/>
  <c r="I4346" i="1"/>
  <c r="I4345" i="1"/>
  <c r="I4344" i="1"/>
  <c r="I4343" i="1"/>
  <c r="I4342" i="1"/>
  <c r="I4341" i="1"/>
  <c r="I4340" i="1"/>
  <c r="I4339" i="1"/>
  <c r="I4338" i="1"/>
  <c r="I4337" i="1"/>
  <c r="I4336" i="1"/>
  <c r="I4335" i="1"/>
  <c r="I4334" i="1"/>
  <c r="I4333" i="1"/>
  <c r="I4332" i="1"/>
  <c r="I4331" i="1"/>
  <c r="I4330" i="1"/>
  <c r="I4329" i="1"/>
  <c r="I4328" i="1"/>
  <c r="I4327" i="1"/>
  <c r="I4326" i="1"/>
  <c r="I4325" i="1"/>
  <c r="I4324" i="1"/>
  <c r="I4323" i="1"/>
  <c r="I4322" i="1"/>
  <c r="I4321" i="1"/>
  <c r="I4320" i="1"/>
  <c r="I4319" i="1"/>
  <c r="I4318" i="1"/>
  <c r="I4317" i="1"/>
  <c r="I4316" i="1"/>
  <c r="I4315" i="1"/>
  <c r="I4314" i="1"/>
  <c r="I4313" i="1"/>
  <c r="I4312" i="1"/>
  <c r="I4311" i="1"/>
  <c r="I4310" i="1"/>
  <c r="I4309" i="1"/>
  <c r="I4308" i="1"/>
  <c r="I4307" i="1"/>
  <c r="I4306" i="1"/>
  <c r="I4305" i="1"/>
  <c r="I4304" i="1"/>
  <c r="I4303" i="1"/>
  <c r="I4302" i="1"/>
  <c r="I4301" i="1"/>
  <c r="I4300" i="1"/>
  <c r="I4299" i="1"/>
  <c r="I4298" i="1"/>
  <c r="I4297" i="1"/>
  <c r="I4296" i="1"/>
  <c r="I4295" i="1"/>
  <c r="I4294" i="1"/>
  <c r="I4293" i="1"/>
  <c r="I4292" i="1"/>
  <c r="I4291" i="1"/>
  <c r="I4290" i="1"/>
  <c r="I4289" i="1"/>
  <c r="I4288" i="1"/>
  <c r="I4287" i="1"/>
  <c r="I4286" i="1"/>
  <c r="I4285" i="1"/>
  <c r="I4284" i="1"/>
  <c r="I4283" i="1"/>
  <c r="I4282" i="1"/>
  <c r="I4281" i="1"/>
  <c r="I4280" i="1"/>
  <c r="I4279" i="1"/>
  <c r="I4278" i="1"/>
  <c r="I4277" i="1"/>
  <c r="I4276" i="1"/>
  <c r="I4275" i="1"/>
  <c r="I4274" i="1"/>
  <c r="I4273" i="1"/>
  <c r="I4272" i="1"/>
  <c r="I4271" i="1"/>
  <c r="I4270" i="1"/>
  <c r="I4269" i="1"/>
  <c r="I4268" i="1"/>
  <c r="I4267" i="1"/>
  <c r="I4266" i="1"/>
  <c r="I4265" i="1"/>
  <c r="I4264" i="1"/>
  <c r="I4263" i="1"/>
  <c r="I4262" i="1"/>
  <c r="I4261" i="1"/>
  <c r="I4260" i="1"/>
  <c r="I4259" i="1"/>
  <c r="I4258" i="1"/>
  <c r="I4257" i="1"/>
  <c r="I4256" i="1"/>
  <c r="I4255" i="1"/>
  <c r="I4254" i="1"/>
  <c r="I4253" i="1"/>
  <c r="I4252" i="1"/>
  <c r="I4251" i="1"/>
  <c r="I4250" i="1"/>
  <c r="I4249" i="1"/>
  <c r="I4248" i="1"/>
  <c r="I4247" i="1"/>
  <c r="I4246" i="1"/>
  <c r="I4245" i="1"/>
  <c r="I4244" i="1"/>
  <c r="I4243" i="1"/>
  <c r="I4242" i="1"/>
  <c r="I4241" i="1"/>
  <c r="I4240" i="1"/>
  <c r="I4239" i="1"/>
  <c r="I4238" i="1"/>
  <c r="I4237" i="1"/>
  <c r="I4236" i="1"/>
  <c r="I4235" i="1"/>
  <c r="I4234" i="1"/>
  <c r="I4233" i="1"/>
  <c r="I4232" i="1"/>
  <c r="I4231" i="1"/>
  <c r="I4230" i="1"/>
  <c r="I4229" i="1"/>
  <c r="I4228" i="1"/>
  <c r="I4227" i="1"/>
  <c r="I4226" i="1"/>
  <c r="I4225" i="1"/>
  <c r="I4224" i="1"/>
  <c r="I4223" i="1"/>
  <c r="I4222" i="1"/>
  <c r="I4221" i="1"/>
  <c r="I4220" i="1"/>
  <c r="I4219" i="1"/>
  <c r="I4218" i="1"/>
  <c r="I4217" i="1"/>
  <c r="I4216" i="1"/>
  <c r="I4215" i="1"/>
  <c r="I4214" i="1"/>
  <c r="I4213" i="1"/>
  <c r="I4212" i="1"/>
  <c r="I4211" i="1"/>
  <c r="I4210" i="1"/>
  <c r="I4209" i="1"/>
  <c r="I4208" i="1"/>
  <c r="I4207" i="1"/>
  <c r="I4206" i="1"/>
  <c r="I4205" i="1"/>
  <c r="I4204" i="1"/>
  <c r="I4203" i="1"/>
  <c r="I4202" i="1"/>
  <c r="I4201" i="1"/>
  <c r="I4200" i="1"/>
  <c r="I4199" i="1"/>
  <c r="I4198" i="1"/>
  <c r="I4197" i="1"/>
  <c r="I4196" i="1"/>
  <c r="I4195" i="1"/>
  <c r="I4194" i="1"/>
  <c r="I4193" i="1"/>
  <c r="I4192" i="1"/>
  <c r="I4191" i="1"/>
  <c r="I4190" i="1"/>
  <c r="I4189" i="1"/>
  <c r="I4188" i="1"/>
  <c r="I4187" i="1"/>
  <c r="I4186" i="1"/>
  <c r="I4185" i="1"/>
  <c r="I4184" i="1"/>
  <c r="I4183" i="1"/>
  <c r="I4182" i="1"/>
  <c r="I4181" i="1"/>
  <c r="I4180" i="1"/>
  <c r="I4179" i="1"/>
  <c r="I4178" i="1"/>
  <c r="I4177" i="1"/>
  <c r="I4176" i="1"/>
  <c r="I4175" i="1"/>
  <c r="I4174" i="1"/>
  <c r="I4173" i="1"/>
  <c r="I4172" i="1"/>
  <c r="I4171" i="1"/>
  <c r="I4170" i="1"/>
  <c r="I4169" i="1"/>
  <c r="I4168" i="1"/>
  <c r="I4167" i="1"/>
  <c r="I4166" i="1"/>
  <c r="I4165" i="1"/>
  <c r="I4164" i="1"/>
  <c r="I4163" i="1"/>
  <c r="I4162" i="1"/>
  <c r="I4161" i="1"/>
  <c r="I4160" i="1"/>
  <c r="I4159" i="1"/>
  <c r="I4158" i="1"/>
  <c r="I4157" i="1"/>
  <c r="I4156" i="1"/>
  <c r="I4155" i="1"/>
  <c r="I4154" i="1"/>
  <c r="I4153" i="1"/>
  <c r="I4152" i="1"/>
  <c r="I4151" i="1"/>
  <c r="I4150" i="1"/>
  <c r="I4149" i="1"/>
  <c r="I4148" i="1"/>
  <c r="I4147" i="1"/>
  <c r="I4146" i="1"/>
  <c r="I4145" i="1"/>
  <c r="I4144" i="1"/>
  <c r="I4143" i="1"/>
  <c r="I4142" i="1"/>
  <c r="I4141" i="1"/>
  <c r="I4140" i="1"/>
  <c r="I4139" i="1"/>
  <c r="I4138" i="1"/>
  <c r="I4137" i="1"/>
  <c r="I4136" i="1"/>
  <c r="I4135" i="1"/>
  <c r="I4134" i="1"/>
  <c r="I4133" i="1"/>
  <c r="I4132" i="1"/>
  <c r="I4131" i="1"/>
  <c r="I4130" i="1"/>
  <c r="I4129" i="1"/>
  <c r="I4128" i="1"/>
  <c r="I4127" i="1"/>
  <c r="I4126" i="1"/>
  <c r="I4125" i="1"/>
  <c r="I4124" i="1"/>
  <c r="I4123" i="1"/>
  <c r="I4122" i="1"/>
  <c r="I4121" i="1"/>
  <c r="I4120" i="1"/>
  <c r="I4119" i="1"/>
  <c r="I4118" i="1"/>
  <c r="I4117" i="1"/>
  <c r="I4116" i="1"/>
  <c r="I4115" i="1"/>
  <c r="I4114" i="1"/>
  <c r="I4113" i="1"/>
  <c r="I4112" i="1"/>
  <c r="I4111" i="1"/>
  <c r="I4110" i="1"/>
  <c r="I4109" i="1"/>
  <c r="I4108" i="1"/>
  <c r="I4107" i="1"/>
  <c r="I4106" i="1"/>
  <c r="I4105" i="1"/>
  <c r="I4104" i="1"/>
  <c r="I4103" i="1"/>
  <c r="I4102" i="1"/>
  <c r="I4101" i="1"/>
  <c r="I4100" i="1"/>
  <c r="I4099" i="1"/>
  <c r="I4098" i="1"/>
  <c r="I4097" i="1"/>
  <c r="I4096" i="1"/>
  <c r="I4095" i="1"/>
  <c r="I4094" i="1"/>
  <c r="I4093" i="1"/>
  <c r="I4092" i="1"/>
  <c r="I4091" i="1"/>
  <c r="I4090" i="1"/>
  <c r="I4089" i="1"/>
  <c r="I4088" i="1"/>
  <c r="I4087" i="1"/>
  <c r="I4086" i="1"/>
  <c r="I4085" i="1"/>
  <c r="I4084" i="1"/>
  <c r="I4083" i="1"/>
  <c r="I4082" i="1"/>
  <c r="I4081" i="1"/>
  <c r="I4080" i="1"/>
  <c r="I4079" i="1"/>
  <c r="I4078" i="1"/>
  <c r="I4077" i="1"/>
  <c r="I4076" i="1"/>
  <c r="I4075" i="1"/>
  <c r="I4074" i="1"/>
  <c r="I4073" i="1"/>
  <c r="I4072" i="1"/>
  <c r="I4071" i="1"/>
  <c r="I4070" i="1"/>
  <c r="I4069" i="1"/>
  <c r="I4068" i="1"/>
  <c r="I4067" i="1"/>
  <c r="I4066" i="1"/>
  <c r="I4065" i="1"/>
  <c r="I4064" i="1"/>
  <c r="I4063" i="1"/>
  <c r="I4062" i="1"/>
  <c r="I4061" i="1"/>
  <c r="I4060" i="1"/>
  <c r="I4059" i="1"/>
  <c r="I4058" i="1"/>
  <c r="I4057" i="1"/>
  <c r="I4056" i="1"/>
  <c r="I4055" i="1"/>
  <c r="I4054" i="1"/>
  <c r="I4053" i="1"/>
  <c r="I4052" i="1"/>
  <c r="I4051" i="1"/>
  <c r="I4050" i="1"/>
  <c r="I4049" i="1"/>
  <c r="I4048" i="1"/>
  <c r="I4047" i="1"/>
  <c r="I4046" i="1"/>
  <c r="I4045" i="1"/>
  <c r="I4044" i="1"/>
  <c r="I4043" i="1"/>
  <c r="I4042" i="1"/>
  <c r="I4041" i="1"/>
  <c r="I4040" i="1"/>
  <c r="I4039" i="1"/>
  <c r="I4038" i="1"/>
  <c r="I4037" i="1"/>
  <c r="I4036" i="1"/>
  <c r="I4035" i="1"/>
  <c r="I4034" i="1"/>
  <c r="I4033" i="1"/>
  <c r="I4032" i="1"/>
  <c r="I4031" i="1"/>
  <c r="I4030" i="1"/>
  <c r="I4029" i="1"/>
  <c r="I4028" i="1"/>
  <c r="I4027" i="1"/>
  <c r="I4026" i="1"/>
  <c r="I4025" i="1"/>
  <c r="I4024" i="1"/>
  <c r="I4023" i="1"/>
  <c r="I4022" i="1"/>
  <c r="I4021" i="1"/>
  <c r="I4020" i="1"/>
  <c r="I4019" i="1"/>
  <c r="I4018" i="1"/>
  <c r="I4017" i="1"/>
  <c r="I4016" i="1"/>
  <c r="I4015" i="1"/>
  <c r="I4014" i="1"/>
  <c r="I4013" i="1"/>
  <c r="I4012" i="1"/>
  <c r="I4011" i="1"/>
  <c r="I4010" i="1"/>
  <c r="I4009" i="1"/>
  <c r="I4008" i="1"/>
  <c r="I4007" i="1"/>
  <c r="I4006" i="1"/>
  <c r="I4005" i="1"/>
  <c r="I4004" i="1"/>
  <c r="I4003" i="1"/>
  <c r="I4002" i="1"/>
  <c r="I4001" i="1"/>
  <c r="I4000" i="1"/>
  <c r="I3999" i="1"/>
  <c r="I3998" i="1"/>
  <c r="I3997" i="1"/>
  <c r="I3996" i="1"/>
  <c r="I3995" i="1"/>
  <c r="I3994" i="1"/>
  <c r="I3993" i="1"/>
  <c r="I3992" i="1"/>
  <c r="I3991" i="1"/>
  <c r="I3990" i="1"/>
  <c r="I3989" i="1"/>
  <c r="I3988" i="1"/>
  <c r="I3987" i="1"/>
  <c r="I3986" i="1"/>
  <c r="I3985" i="1"/>
  <c r="I3984" i="1"/>
  <c r="I3983" i="1"/>
  <c r="I3982" i="1"/>
  <c r="I3981" i="1"/>
  <c r="I3980" i="1"/>
  <c r="I3979" i="1"/>
  <c r="I3978" i="1"/>
  <c r="I3977" i="1"/>
  <c r="I3976" i="1"/>
  <c r="I3975" i="1"/>
  <c r="I3974" i="1"/>
  <c r="I3973" i="1"/>
  <c r="I3972" i="1"/>
  <c r="I3971" i="1"/>
  <c r="I3970" i="1"/>
  <c r="I3969" i="1"/>
  <c r="I3968" i="1"/>
  <c r="I3967" i="1"/>
  <c r="I3966" i="1"/>
  <c r="I3965" i="1"/>
  <c r="I3964" i="1"/>
  <c r="I3963" i="1"/>
  <c r="I3962" i="1"/>
  <c r="I3961" i="1"/>
  <c r="I3960" i="1"/>
  <c r="I3959" i="1"/>
  <c r="I3958" i="1"/>
  <c r="I3957" i="1"/>
  <c r="I3956" i="1"/>
  <c r="I3955" i="1"/>
  <c r="I3954" i="1"/>
  <c r="I3953" i="1"/>
  <c r="I3952" i="1"/>
  <c r="I3951" i="1"/>
  <c r="I3950" i="1"/>
  <c r="I3949" i="1"/>
  <c r="I3948" i="1"/>
  <c r="I3947" i="1"/>
  <c r="I3946" i="1"/>
  <c r="I3945" i="1"/>
  <c r="I3944" i="1"/>
  <c r="I3943" i="1"/>
  <c r="I3942" i="1"/>
  <c r="I3941" i="1"/>
  <c r="I3940" i="1"/>
  <c r="I3939" i="1"/>
  <c r="I3938" i="1"/>
  <c r="I3937" i="1"/>
  <c r="I3936" i="1"/>
  <c r="I3935" i="1"/>
  <c r="I3934" i="1"/>
  <c r="I3933" i="1"/>
  <c r="I3932" i="1"/>
  <c r="I3931" i="1"/>
  <c r="I3930" i="1"/>
  <c r="I3929" i="1"/>
  <c r="I3928" i="1"/>
  <c r="I3927" i="1"/>
  <c r="I3926" i="1"/>
  <c r="I3925" i="1"/>
  <c r="I3924" i="1"/>
  <c r="I3923" i="1"/>
  <c r="I3922" i="1"/>
  <c r="I3921" i="1"/>
  <c r="I3920" i="1"/>
  <c r="I3919" i="1"/>
  <c r="I3918" i="1"/>
  <c r="I3917" i="1"/>
  <c r="I3916" i="1"/>
  <c r="I3915" i="1"/>
  <c r="I3914" i="1"/>
  <c r="I3913" i="1"/>
  <c r="I3912" i="1"/>
  <c r="I3911" i="1"/>
  <c r="I3910" i="1"/>
  <c r="I3909" i="1"/>
  <c r="I3908" i="1"/>
  <c r="I3907" i="1"/>
  <c r="I3906" i="1"/>
  <c r="I3905" i="1"/>
  <c r="I3904" i="1"/>
  <c r="I3903" i="1"/>
  <c r="I3902" i="1"/>
  <c r="I3901" i="1"/>
  <c r="I3900" i="1"/>
  <c r="I3899" i="1"/>
  <c r="I3898" i="1"/>
  <c r="I3897" i="1"/>
  <c r="I3896" i="1"/>
  <c r="I3895" i="1"/>
  <c r="I3894" i="1"/>
  <c r="I3893" i="1"/>
  <c r="I3892" i="1"/>
  <c r="I3891" i="1"/>
  <c r="I3890" i="1"/>
  <c r="I3889" i="1"/>
  <c r="I3888" i="1"/>
  <c r="I3887" i="1"/>
  <c r="I3886" i="1"/>
  <c r="I3885" i="1"/>
  <c r="I3884" i="1"/>
  <c r="I3883" i="1"/>
  <c r="I3882" i="1"/>
  <c r="I3881" i="1"/>
  <c r="I3880" i="1"/>
  <c r="I3879" i="1"/>
  <c r="I3878" i="1"/>
  <c r="I3877" i="1"/>
  <c r="I3876" i="1"/>
  <c r="I3875" i="1"/>
  <c r="I3874" i="1"/>
  <c r="I3873" i="1"/>
  <c r="I3872" i="1"/>
  <c r="I3871" i="1"/>
  <c r="I3870" i="1"/>
  <c r="I3869" i="1"/>
  <c r="I3868" i="1"/>
  <c r="I3867" i="1"/>
  <c r="I3866" i="1"/>
  <c r="I3865" i="1"/>
  <c r="I3864" i="1"/>
  <c r="I3863" i="1"/>
  <c r="I3862" i="1"/>
  <c r="I3861" i="1"/>
  <c r="I3860" i="1"/>
  <c r="I3859" i="1"/>
  <c r="I3858" i="1"/>
  <c r="I3857" i="1"/>
  <c r="I3856" i="1"/>
  <c r="I3855" i="1"/>
  <c r="I3854" i="1"/>
  <c r="I3853" i="1"/>
  <c r="I3852" i="1"/>
  <c r="I3851" i="1"/>
  <c r="I3850" i="1"/>
  <c r="I3849" i="1"/>
  <c r="I3848" i="1"/>
  <c r="I3847" i="1"/>
  <c r="I3846" i="1"/>
  <c r="I3845" i="1"/>
  <c r="I3844" i="1"/>
  <c r="I3843" i="1"/>
  <c r="I3842" i="1"/>
  <c r="I3841" i="1"/>
  <c r="I3840" i="1"/>
  <c r="I3839" i="1"/>
  <c r="I3838" i="1"/>
  <c r="I3837" i="1"/>
  <c r="I3836" i="1"/>
  <c r="I3835" i="1"/>
  <c r="I3834" i="1"/>
  <c r="I3833" i="1"/>
  <c r="I3832" i="1"/>
  <c r="I3831" i="1"/>
  <c r="I3830" i="1"/>
  <c r="I3829" i="1"/>
  <c r="I3828" i="1"/>
  <c r="I3827" i="1"/>
  <c r="I3826" i="1"/>
  <c r="I3825" i="1"/>
  <c r="I3824" i="1"/>
  <c r="I3823" i="1"/>
  <c r="I3822" i="1"/>
  <c r="I3821" i="1"/>
  <c r="I3820" i="1"/>
  <c r="I3819" i="1"/>
  <c r="I3818" i="1"/>
  <c r="I3817" i="1"/>
  <c r="I3816" i="1"/>
  <c r="I3815" i="1"/>
  <c r="I3814" i="1"/>
  <c r="I3813" i="1"/>
  <c r="I3812" i="1"/>
  <c r="I3811" i="1"/>
  <c r="I3810" i="1"/>
  <c r="I3809" i="1"/>
  <c r="I3808" i="1"/>
  <c r="I3807" i="1"/>
  <c r="I3806" i="1"/>
  <c r="I3805" i="1"/>
  <c r="I3804" i="1"/>
  <c r="I3803" i="1"/>
  <c r="I3802" i="1"/>
  <c r="I3801" i="1"/>
  <c r="I3800" i="1"/>
  <c r="I3799" i="1"/>
  <c r="I3798" i="1"/>
  <c r="I3797" i="1"/>
  <c r="I3796" i="1"/>
  <c r="I3795" i="1"/>
  <c r="I3794" i="1"/>
  <c r="I3793" i="1"/>
  <c r="I3792" i="1"/>
  <c r="I3791" i="1"/>
  <c r="I3790" i="1"/>
  <c r="I3789" i="1"/>
  <c r="I3788" i="1"/>
  <c r="I3787" i="1"/>
  <c r="I3786" i="1"/>
  <c r="I3785" i="1"/>
  <c r="I3784" i="1"/>
  <c r="I3783" i="1"/>
  <c r="I3782" i="1"/>
  <c r="I3781" i="1"/>
  <c r="I3780" i="1"/>
  <c r="I3779" i="1"/>
  <c r="I3778" i="1"/>
  <c r="I3777" i="1"/>
  <c r="I3776" i="1"/>
  <c r="I3775" i="1"/>
  <c r="I3774" i="1"/>
  <c r="I3773" i="1"/>
  <c r="I3772" i="1"/>
  <c r="I3771" i="1"/>
  <c r="I3770" i="1"/>
  <c r="I3769" i="1"/>
  <c r="I3768" i="1"/>
  <c r="I3767" i="1"/>
  <c r="I3766" i="1"/>
  <c r="I3765" i="1"/>
  <c r="I3764" i="1"/>
  <c r="I3763" i="1"/>
  <c r="I3762" i="1"/>
  <c r="I3761" i="1"/>
  <c r="I3760" i="1"/>
  <c r="I3759" i="1"/>
  <c r="I3758" i="1"/>
  <c r="I3757" i="1"/>
  <c r="I3756" i="1"/>
  <c r="I3755" i="1"/>
  <c r="I3754" i="1"/>
  <c r="I3753" i="1"/>
  <c r="I3752" i="1"/>
  <c r="I3751" i="1"/>
  <c r="I3750" i="1"/>
  <c r="I3749" i="1"/>
  <c r="I3748" i="1"/>
  <c r="I3747" i="1"/>
  <c r="I3746" i="1"/>
  <c r="I3745" i="1"/>
  <c r="I3744" i="1"/>
  <c r="I3743" i="1"/>
  <c r="I3742" i="1"/>
  <c r="I3741" i="1"/>
  <c r="I3740" i="1"/>
  <c r="I3739" i="1"/>
  <c r="I3738" i="1"/>
  <c r="I3737" i="1"/>
  <c r="I3736" i="1"/>
  <c r="I3735" i="1"/>
  <c r="I3734" i="1"/>
  <c r="I3733" i="1"/>
  <c r="I3732" i="1"/>
  <c r="I3731" i="1"/>
  <c r="I3730" i="1"/>
  <c r="I3729" i="1"/>
  <c r="I3728" i="1"/>
  <c r="I3727" i="1"/>
  <c r="I3726" i="1"/>
  <c r="I3725" i="1"/>
  <c r="I3724" i="1"/>
  <c r="I3723" i="1"/>
  <c r="I3722" i="1"/>
  <c r="I3721" i="1"/>
  <c r="I3720" i="1"/>
  <c r="I3719" i="1"/>
  <c r="I3718" i="1"/>
  <c r="I3717" i="1"/>
  <c r="I3716" i="1"/>
  <c r="I3715" i="1"/>
  <c r="I3714" i="1"/>
  <c r="I3713" i="1"/>
  <c r="I3712" i="1"/>
  <c r="I3711" i="1"/>
  <c r="I3710" i="1"/>
  <c r="I3709" i="1"/>
  <c r="I3708" i="1"/>
  <c r="I3707" i="1"/>
  <c r="I3706" i="1"/>
  <c r="I3705" i="1"/>
  <c r="I3704" i="1"/>
  <c r="I3703" i="1"/>
  <c r="I3702" i="1"/>
  <c r="I3701" i="1"/>
  <c r="I3700" i="1"/>
  <c r="I3699" i="1"/>
  <c r="I3698" i="1"/>
  <c r="I3697" i="1"/>
  <c r="I3696" i="1"/>
  <c r="I3695" i="1"/>
  <c r="I3694" i="1"/>
  <c r="I3693" i="1"/>
  <c r="I3692" i="1"/>
  <c r="I3691" i="1"/>
  <c r="I3690" i="1"/>
  <c r="I3689" i="1"/>
  <c r="I3688" i="1"/>
  <c r="I3687" i="1"/>
  <c r="I3686" i="1"/>
  <c r="I3685" i="1"/>
  <c r="I3684" i="1"/>
  <c r="I3683" i="1"/>
  <c r="I3682" i="1"/>
  <c r="I3681" i="1"/>
  <c r="I3680" i="1"/>
  <c r="I3679" i="1"/>
  <c r="I3678" i="1"/>
  <c r="I3677" i="1"/>
  <c r="I3676" i="1"/>
  <c r="I3675" i="1"/>
  <c r="I3674" i="1"/>
  <c r="I3673" i="1"/>
  <c r="I3672" i="1"/>
  <c r="I3671" i="1"/>
  <c r="I3670" i="1"/>
  <c r="I3669" i="1"/>
  <c r="I3668" i="1"/>
  <c r="I3667" i="1"/>
  <c r="I3666" i="1"/>
  <c r="I3665" i="1"/>
  <c r="I3664" i="1"/>
  <c r="I3663" i="1"/>
  <c r="I3662" i="1"/>
  <c r="I3661" i="1"/>
  <c r="I3660" i="1"/>
  <c r="I3659" i="1"/>
  <c r="I3658" i="1"/>
  <c r="I3657" i="1"/>
  <c r="I3656" i="1"/>
  <c r="I3655" i="1"/>
  <c r="I3654" i="1"/>
  <c r="I3653" i="1"/>
  <c r="I3652" i="1"/>
  <c r="I3651" i="1"/>
  <c r="I3650" i="1"/>
  <c r="I3649" i="1"/>
  <c r="I3648" i="1"/>
  <c r="I3647" i="1"/>
  <c r="I3646" i="1"/>
  <c r="I3645" i="1"/>
  <c r="I3644" i="1"/>
  <c r="I3643" i="1"/>
  <c r="I3642" i="1"/>
  <c r="I3641" i="1"/>
  <c r="I3640" i="1"/>
  <c r="I3639" i="1"/>
  <c r="I3638" i="1"/>
  <c r="I3637" i="1"/>
  <c r="I3636" i="1"/>
  <c r="I3635" i="1"/>
  <c r="I3634" i="1"/>
  <c r="I3633" i="1"/>
  <c r="I3632" i="1"/>
  <c r="I3631" i="1"/>
  <c r="I3630" i="1"/>
  <c r="I3629" i="1"/>
  <c r="I3628" i="1"/>
  <c r="I3627" i="1"/>
  <c r="I3626" i="1"/>
  <c r="I3625" i="1"/>
  <c r="I3624" i="1"/>
  <c r="I3623" i="1"/>
  <c r="I3622" i="1"/>
  <c r="I3621" i="1"/>
  <c r="I3620" i="1"/>
  <c r="I3619" i="1"/>
  <c r="I3618" i="1"/>
  <c r="I3617" i="1"/>
  <c r="I3616" i="1"/>
  <c r="I3615" i="1"/>
  <c r="I3614" i="1"/>
  <c r="I3613" i="1"/>
  <c r="I3612" i="1"/>
  <c r="I3611" i="1"/>
  <c r="I3610" i="1"/>
  <c r="I3609" i="1"/>
  <c r="I3608" i="1"/>
  <c r="I3607" i="1"/>
  <c r="I3606" i="1"/>
  <c r="I3605" i="1"/>
  <c r="I3604" i="1"/>
  <c r="I3603" i="1"/>
  <c r="I3602" i="1"/>
  <c r="I3601" i="1"/>
  <c r="I3600" i="1"/>
  <c r="I3599" i="1"/>
  <c r="I3598" i="1"/>
  <c r="I3597" i="1"/>
  <c r="I3596" i="1"/>
  <c r="I3595" i="1"/>
  <c r="I3594" i="1"/>
  <c r="I3593" i="1"/>
  <c r="I3592" i="1"/>
  <c r="I3591" i="1"/>
  <c r="I3590" i="1"/>
  <c r="I3589" i="1"/>
  <c r="I3588" i="1"/>
  <c r="I3587" i="1"/>
  <c r="I3586" i="1"/>
  <c r="I3585" i="1"/>
  <c r="I3584" i="1"/>
  <c r="I3583" i="1"/>
  <c r="I3582" i="1"/>
  <c r="I3581" i="1"/>
  <c r="I3580" i="1"/>
  <c r="I3579" i="1"/>
  <c r="I3578" i="1"/>
  <c r="I3577" i="1"/>
  <c r="I3576" i="1"/>
  <c r="I3575" i="1"/>
  <c r="I3574" i="1"/>
  <c r="I3573" i="1"/>
  <c r="I3572" i="1"/>
  <c r="I3571" i="1"/>
  <c r="I3570" i="1"/>
  <c r="I3569" i="1"/>
  <c r="I3568" i="1"/>
  <c r="I3567" i="1"/>
  <c r="I3566" i="1"/>
  <c r="I3565" i="1"/>
  <c r="I3564" i="1"/>
  <c r="I3563" i="1"/>
  <c r="I3562" i="1"/>
  <c r="I3561" i="1"/>
  <c r="I3560" i="1"/>
  <c r="I3559" i="1"/>
  <c r="I3558" i="1"/>
  <c r="I3557" i="1"/>
  <c r="I3556" i="1"/>
  <c r="I3555" i="1"/>
  <c r="I3554" i="1"/>
  <c r="I3553" i="1"/>
  <c r="I3552" i="1"/>
  <c r="I3551" i="1"/>
  <c r="I3550" i="1"/>
  <c r="I3549" i="1"/>
  <c r="I3548" i="1"/>
  <c r="I3547" i="1"/>
  <c r="I3546" i="1"/>
  <c r="I3545" i="1"/>
  <c r="I3544" i="1"/>
  <c r="I3543" i="1"/>
  <c r="I3542" i="1"/>
  <c r="I3541" i="1"/>
  <c r="I3540" i="1"/>
  <c r="I3539" i="1"/>
  <c r="I3538" i="1"/>
  <c r="I3537" i="1"/>
  <c r="I3536" i="1"/>
  <c r="I3535" i="1"/>
  <c r="I3534" i="1"/>
  <c r="I3533" i="1"/>
  <c r="I3532" i="1"/>
  <c r="I3531" i="1"/>
  <c r="I3530" i="1"/>
  <c r="I3529" i="1"/>
  <c r="I3528" i="1"/>
  <c r="I3527" i="1"/>
  <c r="I3526" i="1"/>
  <c r="I3525" i="1"/>
  <c r="I3524" i="1"/>
  <c r="I3523" i="1"/>
  <c r="I3522" i="1"/>
  <c r="I3521" i="1"/>
  <c r="I3520" i="1"/>
  <c r="I3519" i="1"/>
  <c r="I3518" i="1"/>
  <c r="I3517" i="1"/>
  <c r="I3516" i="1"/>
  <c r="I3515" i="1"/>
  <c r="I3514" i="1"/>
  <c r="I3513" i="1"/>
  <c r="I3512" i="1"/>
  <c r="I3511" i="1"/>
  <c r="I3510" i="1"/>
  <c r="I3509" i="1"/>
  <c r="I3508" i="1"/>
  <c r="I3507" i="1"/>
  <c r="I3506" i="1"/>
  <c r="I3505" i="1"/>
  <c r="I3504" i="1"/>
  <c r="I3503" i="1"/>
  <c r="I3502" i="1"/>
  <c r="I3501" i="1"/>
  <c r="I3500" i="1"/>
  <c r="I3499" i="1"/>
  <c r="I3498" i="1"/>
  <c r="I3497" i="1"/>
  <c r="I3496" i="1"/>
  <c r="I3495" i="1"/>
  <c r="I3494" i="1"/>
  <c r="I3493" i="1"/>
  <c r="I3492" i="1"/>
  <c r="I3491" i="1"/>
  <c r="I3490" i="1"/>
  <c r="I3489" i="1"/>
  <c r="I3488" i="1"/>
  <c r="I3487" i="1"/>
  <c r="I3486" i="1"/>
  <c r="I3485" i="1"/>
  <c r="I3484" i="1"/>
  <c r="I3483" i="1"/>
  <c r="I3482" i="1"/>
  <c r="I3481" i="1"/>
  <c r="I3480" i="1"/>
  <c r="I3479" i="1"/>
  <c r="I3478" i="1"/>
  <c r="I3477" i="1"/>
  <c r="I3476" i="1"/>
  <c r="I3475" i="1"/>
  <c r="I3474" i="1"/>
  <c r="I3473" i="1"/>
  <c r="I3472" i="1"/>
  <c r="I3471" i="1"/>
  <c r="I3470" i="1"/>
  <c r="I3469" i="1"/>
  <c r="I3468" i="1"/>
  <c r="I3467" i="1"/>
  <c r="I3466" i="1"/>
  <c r="I3465" i="1"/>
  <c r="I3464" i="1"/>
  <c r="I3463" i="1"/>
  <c r="I3462" i="1"/>
  <c r="I3461" i="1"/>
  <c r="I3460" i="1"/>
  <c r="I3459" i="1"/>
  <c r="I3458" i="1"/>
  <c r="I3457" i="1"/>
  <c r="I3456" i="1"/>
  <c r="I3455" i="1"/>
  <c r="I3454" i="1"/>
  <c r="I3453" i="1"/>
  <c r="I3452" i="1"/>
  <c r="I3451" i="1"/>
  <c r="I3450" i="1"/>
  <c r="I3449" i="1"/>
  <c r="I3448" i="1"/>
  <c r="I3447" i="1"/>
  <c r="I3446" i="1"/>
  <c r="I3445" i="1"/>
  <c r="I3444" i="1"/>
  <c r="I3443" i="1"/>
  <c r="I3442" i="1"/>
  <c r="I3441" i="1"/>
  <c r="I3440" i="1"/>
  <c r="I3439" i="1"/>
  <c r="I3438" i="1"/>
  <c r="I3437" i="1"/>
  <c r="I3436" i="1"/>
  <c r="I3435" i="1"/>
  <c r="I3434" i="1"/>
  <c r="I3433" i="1"/>
  <c r="I3432" i="1"/>
  <c r="I3431" i="1"/>
  <c r="I3430" i="1"/>
  <c r="I3429" i="1"/>
  <c r="I3428" i="1"/>
  <c r="I3427" i="1"/>
  <c r="I3426" i="1"/>
  <c r="I3425" i="1"/>
  <c r="I3424" i="1"/>
  <c r="I3423" i="1"/>
  <c r="I3422" i="1"/>
  <c r="I3421" i="1"/>
  <c r="I3420" i="1"/>
  <c r="I3419" i="1"/>
  <c r="I3418" i="1"/>
  <c r="I3417" i="1"/>
  <c r="I3416" i="1"/>
  <c r="I3415" i="1"/>
  <c r="I3414" i="1"/>
  <c r="I3413" i="1"/>
  <c r="I3412" i="1"/>
  <c r="I3411" i="1"/>
  <c r="I3410" i="1"/>
  <c r="I3409" i="1"/>
  <c r="I3408" i="1"/>
  <c r="I3407" i="1"/>
  <c r="I3406" i="1"/>
  <c r="I3405" i="1"/>
  <c r="I3404" i="1"/>
  <c r="I3403" i="1"/>
  <c r="I3402" i="1"/>
  <c r="I3401" i="1"/>
  <c r="I3400" i="1"/>
  <c r="I3399" i="1"/>
  <c r="I3398" i="1"/>
  <c r="I3397" i="1"/>
  <c r="I3396" i="1"/>
  <c r="I3395" i="1"/>
  <c r="I3394" i="1"/>
  <c r="I3393" i="1"/>
  <c r="I3392" i="1"/>
  <c r="I3391" i="1"/>
  <c r="I3390" i="1"/>
  <c r="I3389" i="1"/>
  <c r="I3388" i="1"/>
  <c r="I3387" i="1"/>
  <c r="I3386" i="1"/>
  <c r="I3385" i="1"/>
  <c r="I3384" i="1"/>
  <c r="I3383" i="1"/>
  <c r="I3382" i="1"/>
  <c r="I3381" i="1"/>
  <c r="I3380" i="1"/>
  <c r="I3379" i="1"/>
  <c r="I3378" i="1"/>
  <c r="I3377" i="1"/>
  <c r="I3376" i="1"/>
  <c r="I3375" i="1"/>
  <c r="I3374" i="1"/>
  <c r="I3373" i="1"/>
  <c r="I3372" i="1"/>
  <c r="I3371" i="1"/>
  <c r="I3370" i="1"/>
  <c r="I3369" i="1"/>
  <c r="I3368" i="1"/>
  <c r="I3367" i="1"/>
  <c r="I3366" i="1"/>
  <c r="I3365" i="1"/>
  <c r="I3364" i="1"/>
  <c r="I3363" i="1"/>
  <c r="I3362" i="1"/>
  <c r="I3361" i="1"/>
  <c r="I3360" i="1"/>
  <c r="I3359" i="1"/>
  <c r="I3358" i="1"/>
  <c r="I3357" i="1"/>
  <c r="I3356" i="1"/>
  <c r="I3355" i="1"/>
  <c r="I3354" i="1"/>
  <c r="I3353" i="1"/>
  <c r="I3352" i="1"/>
  <c r="I3351" i="1"/>
  <c r="I3350" i="1"/>
  <c r="I3349" i="1"/>
  <c r="I3348" i="1"/>
  <c r="I3347" i="1"/>
  <c r="I3346" i="1"/>
  <c r="I3345" i="1"/>
  <c r="I3344" i="1"/>
  <c r="I3343" i="1"/>
  <c r="I3342" i="1"/>
  <c r="I3341" i="1"/>
  <c r="I3340" i="1"/>
  <c r="I3339" i="1"/>
  <c r="I3338" i="1"/>
  <c r="I3337" i="1"/>
  <c r="I3336" i="1"/>
  <c r="I3335" i="1"/>
  <c r="I3334" i="1"/>
  <c r="I3333" i="1"/>
  <c r="I3332" i="1"/>
  <c r="I3331" i="1"/>
  <c r="I3330" i="1"/>
  <c r="I3329" i="1"/>
  <c r="I3328" i="1"/>
  <c r="I3327" i="1"/>
  <c r="I3326" i="1"/>
  <c r="I3325" i="1"/>
  <c r="I3324" i="1"/>
  <c r="I3323" i="1"/>
  <c r="I3322" i="1"/>
  <c r="I3321" i="1"/>
  <c r="I3320" i="1"/>
  <c r="I3319" i="1"/>
  <c r="I3318" i="1"/>
  <c r="I3317" i="1"/>
  <c r="I3316" i="1"/>
  <c r="I3315" i="1"/>
  <c r="I3314" i="1"/>
  <c r="I3313" i="1"/>
  <c r="I3312" i="1"/>
  <c r="I3311" i="1"/>
  <c r="I3310" i="1"/>
  <c r="I3309" i="1"/>
  <c r="I3308" i="1"/>
  <c r="I3307" i="1"/>
  <c r="I3306" i="1"/>
  <c r="I3305" i="1"/>
  <c r="I3304" i="1"/>
  <c r="I3303" i="1"/>
  <c r="I3302" i="1"/>
  <c r="I3301" i="1"/>
  <c r="I3300" i="1"/>
  <c r="I3299" i="1"/>
  <c r="I3298" i="1"/>
  <c r="I3297" i="1"/>
  <c r="I3296" i="1"/>
  <c r="I3295" i="1"/>
  <c r="I3294" i="1"/>
  <c r="I3293" i="1"/>
  <c r="I3292" i="1"/>
  <c r="I3291" i="1"/>
  <c r="I3290" i="1"/>
  <c r="I3289" i="1"/>
  <c r="I3288" i="1"/>
  <c r="I3287" i="1"/>
  <c r="I3286" i="1"/>
  <c r="I3285" i="1"/>
  <c r="I3284" i="1"/>
  <c r="I3283" i="1"/>
  <c r="I3282" i="1"/>
  <c r="I3281" i="1"/>
  <c r="I3280" i="1"/>
  <c r="I3279" i="1"/>
  <c r="I3278" i="1"/>
  <c r="I3277" i="1"/>
  <c r="I3276" i="1"/>
  <c r="I3275" i="1"/>
  <c r="I3274" i="1"/>
  <c r="I3273" i="1"/>
  <c r="I3272" i="1"/>
  <c r="I3271" i="1"/>
  <c r="I3270" i="1"/>
  <c r="I3269" i="1"/>
  <c r="I3268" i="1"/>
  <c r="I3267" i="1"/>
  <c r="I3266" i="1"/>
  <c r="I3265" i="1"/>
  <c r="I3264" i="1"/>
  <c r="I3263" i="1"/>
  <c r="I3262" i="1"/>
  <c r="I3261" i="1"/>
  <c r="I3260" i="1"/>
  <c r="I3259" i="1"/>
  <c r="I3258" i="1"/>
  <c r="I3257" i="1"/>
  <c r="I3256" i="1"/>
  <c r="I3255" i="1"/>
  <c r="I3254" i="1"/>
  <c r="I3253" i="1"/>
  <c r="I3252" i="1"/>
  <c r="I3251" i="1"/>
  <c r="I3250" i="1"/>
  <c r="I3249" i="1"/>
  <c r="I3248" i="1"/>
  <c r="I3247" i="1"/>
  <c r="I3246" i="1"/>
  <c r="I3245" i="1"/>
  <c r="I3244" i="1"/>
  <c r="I3243" i="1"/>
  <c r="I3242" i="1"/>
  <c r="I3241" i="1"/>
  <c r="I3240" i="1"/>
  <c r="I3239" i="1"/>
  <c r="I3238" i="1"/>
  <c r="I3237" i="1"/>
  <c r="I3236" i="1"/>
  <c r="I3235" i="1"/>
  <c r="I3234" i="1"/>
  <c r="I3233" i="1"/>
  <c r="I3232" i="1"/>
  <c r="I3231" i="1"/>
  <c r="I3230" i="1"/>
  <c r="I3229" i="1"/>
  <c r="I3228" i="1"/>
  <c r="I3227" i="1"/>
  <c r="I3226" i="1"/>
  <c r="I3225" i="1"/>
  <c r="I3224" i="1"/>
  <c r="I3223" i="1"/>
  <c r="I3222" i="1"/>
  <c r="I3221" i="1"/>
  <c r="I3220" i="1"/>
  <c r="I3219" i="1"/>
  <c r="I3218" i="1"/>
  <c r="I3217" i="1"/>
  <c r="I3216" i="1"/>
  <c r="I3215" i="1"/>
  <c r="I3214" i="1"/>
  <c r="I3213" i="1"/>
  <c r="I3212" i="1"/>
  <c r="I3211" i="1"/>
  <c r="I3210" i="1"/>
  <c r="I3209" i="1"/>
  <c r="I3208" i="1"/>
  <c r="I3207" i="1"/>
  <c r="I3206" i="1"/>
  <c r="I3205" i="1"/>
  <c r="I3204" i="1"/>
  <c r="I3203" i="1"/>
  <c r="I3202" i="1"/>
  <c r="I3201" i="1"/>
  <c r="I3200" i="1"/>
  <c r="I3199" i="1"/>
  <c r="I3198" i="1"/>
  <c r="I3197" i="1"/>
  <c r="I3196" i="1"/>
  <c r="I3195" i="1"/>
  <c r="I3194" i="1"/>
  <c r="I3193" i="1"/>
  <c r="I3192" i="1"/>
  <c r="I3191" i="1"/>
  <c r="I3190" i="1"/>
  <c r="I3189" i="1"/>
  <c r="I3188" i="1"/>
  <c r="I3187" i="1"/>
  <c r="I3186" i="1"/>
  <c r="I3185" i="1"/>
  <c r="I3184" i="1"/>
  <c r="I3183" i="1"/>
  <c r="I3182" i="1"/>
  <c r="I3181" i="1"/>
  <c r="I3180" i="1"/>
  <c r="I3179" i="1"/>
  <c r="I3178" i="1"/>
  <c r="I3177" i="1"/>
  <c r="I3176" i="1"/>
  <c r="I3175" i="1"/>
  <c r="I3174" i="1"/>
  <c r="I3173" i="1"/>
  <c r="I3172" i="1"/>
  <c r="I3171" i="1"/>
  <c r="I3170" i="1"/>
  <c r="I3169" i="1"/>
  <c r="I3168" i="1"/>
  <c r="I3167" i="1"/>
  <c r="I3166" i="1"/>
  <c r="I3165" i="1"/>
  <c r="I3164" i="1"/>
  <c r="I3163" i="1"/>
  <c r="I3162" i="1"/>
  <c r="I3161" i="1"/>
  <c r="I3160" i="1"/>
  <c r="I3159" i="1"/>
  <c r="I3158" i="1"/>
  <c r="I3157" i="1"/>
  <c r="I3156" i="1"/>
  <c r="I3155" i="1"/>
  <c r="I3154" i="1"/>
  <c r="I3153" i="1"/>
  <c r="I3152" i="1"/>
  <c r="I3151" i="1"/>
  <c r="I3150" i="1"/>
  <c r="I3149" i="1"/>
  <c r="I3148" i="1"/>
  <c r="I3147" i="1"/>
  <c r="I3146" i="1"/>
  <c r="I3145" i="1"/>
  <c r="I3144" i="1"/>
  <c r="I3143" i="1"/>
  <c r="I3142" i="1"/>
  <c r="I3141" i="1"/>
  <c r="I3140" i="1"/>
  <c r="I3139" i="1"/>
  <c r="I3138" i="1"/>
  <c r="I3137" i="1"/>
  <c r="I3136" i="1"/>
  <c r="I3135" i="1"/>
  <c r="I3134" i="1"/>
  <c r="I3133" i="1"/>
  <c r="I3132" i="1"/>
  <c r="I3131" i="1"/>
  <c r="I3130" i="1"/>
  <c r="I3129" i="1"/>
  <c r="I3128" i="1"/>
  <c r="I3127" i="1"/>
  <c r="I3126" i="1"/>
  <c r="I3125" i="1"/>
  <c r="I3124" i="1"/>
  <c r="I3123" i="1"/>
  <c r="I3122" i="1"/>
  <c r="I3121" i="1"/>
  <c r="I3120" i="1"/>
  <c r="I3119" i="1"/>
  <c r="I3118" i="1"/>
  <c r="I3117" i="1"/>
  <c r="I3116" i="1"/>
  <c r="I3115" i="1"/>
  <c r="I3114" i="1"/>
  <c r="I3113" i="1"/>
  <c r="I3112" i="1"/>
  <c r="I3111" i="1"/>
  <c r="I3110" i="1"/>
  <c r="I3109" i="1"/>
  <c r="I3108" i="1"/>
  <c r="I3107" i="1"/>
  <c r="I3106" i="1"/>
  <c r="I3105" i="1"/>
  <c r="I3104" i="1"/>
  <c r="I3103" i="1"/>
  <c r="I3102" i="1"/>
  <c r="I3101" i="1"/>
  <c r="I3100" i="1"/>
  <c r="I3099" i="1"/>
  <c r="I3098" i="1"/>
  <c r="I3097" i="1"/>
  <c r="I3096" i="1"/>
  <c r="I3095" i="1"/>
  <c r="I3094" i="1"/>
  <c r="I3093" i="1"/>
  <c r="I3092" i="1"/>
  <c r="I3091" i="1"/>
  <c r="I3090" i="1"/>
  <c r="I3089" i="1"/>
  <c r="I3088" i="1"/>
  <c r="I3087" i="1"/>
  <c r="I3086" i="1"/>
  <c r="I3085" i="1"/>
  <c r="I3084" i="1"/>
  <c r="I3083" i="1"/>
  <c r="I3082" i="1"/>
  <c r="I3081" i="1"/>
  <c r="I3080" i="1"/>
  <c r="I3079" i="1"/>
  <c r="I3078" i="1"/>
  <c r="I3077" i="1"/>
  <c r="I3076" i="1"/>
  <c r="I3075" i="1"/>
  <c r="I3074" i="1"/>
  <c r="I3073" i="1"/>
  <c r="I3072" i="1"/>
  <c r="I3071" i="1"/>
  <c r="I3070" i="1"/>
  <c r="I3069" i="1"/>
  <c r="I3068" i="1"/>
  <c r="I3067" i="1"/>
  <c r="I3066" i="1"/>
  <c r="I3065" i="1"/>
  <c r="I3064" i="1"/>
  <c r="I3063" i="1"/>
  <c r="I3062" i="1"/>
  <c r="I3061" i="1"/>
  <c r="I3060" i="1"/>
  <c r="I3059" i="1"/>
  <c r="I3058" i="1"/>
  <c r="I3057" i="1"/>
  <c r="I3056" i="1"/>
  <c r="I3055" i="1"/>
  <c r="I3054" i="1"/>
  <c r="I3053" i="1"/>
  <c r="I3052" i="1"/>
  <c r="I3051" i="1"/>
  <c r="I3050" i="1"/>
  <c r="I3049" i="1"/>
  <c r="I3048" i="1"/>
  <c r="I3047" i="1"/>
  <c r="I3046" i="1"/>
  <c r="I3045" i="1"/>
  <c r="I3044" i="1"/>
  <c r="I3043" i="1"/>
  <c r="I3042" i="1"/>
  <c r="I3041" i="1"/>
  <c r="I3040" i="1"/>
  <c r="I3039" i="1"/>
  <c r="I3038" i="1"/>
  <c r="I3037" i="1"/>
  <c r="I3036" i="1"/>
  <c r="I3035" i="1"/>
  <c r="I3034" i="1"/>
  <c r="I3033" i="1"/>
  <c r="I3032" i="1"/>
  <c r="I3031" i="1"/>
  <c r="I3030" i="1"/>
  <c r="I3029" i="1"/>
  <c r="I3028" i="1"/>
  <c r="I3027" i="1"/>
  <c r="I3026" i="1"/>
  <c r="I3025" i="1"/>
  <c r="I3024" i="1"/>
  <c r="I3023" i="1"/>
  <c r="I3022" i="1"/>
  <c r="I3021" i="1"/>
  <c r="I3020" i="1"/>
  <c r="I3019" i="1"/>
  <c r="I3018" i="1"/>
  <c r="I3017" i="1"/>
  <c r="I3016" i="1"/>
  <c r="I3015" i="1"/>
  <c r="I3014" i="1"/>
  <c r="I3013" i="1"/>
  <c r="I3012" i="1"/>
  <c r="I3011" i="1"/>
  <c r="I3010" i="1"/>
  <c r="I3009" i="1"/>
  <c r="I3008" i="1"/>
  <c r="I3007" i="1"/>
  <c r="I3006" i="1"/>
  <c r="I3005" i="1"/>
  <c r="I3004" i="1"/>
  <c r="I3003" i="1"/>
  <c r="I3002" i="1"/>
  <c r="I3001" i="1"/>
  <c r="I3000" i="1"/>
  <c r="I2999" i="1"/>
  <c r="I2998" i="1"/>
  <c r="I2997" i="1"/>
  <c r="I2996" i="1"/>
  <c r="I2995" i="1"/>
  <c r="I2994" i="1"/>
  <c r="I2993" i="1"/>
  <c r="I2992" i="1"/>
  <c r="I2991" i="1"/>
  <c r="I2990" i="1"/>
  <c r="I2989" i="1"/>
  <c r="I2988" i="1"/>
  <c r="I2987" i="1"/>
  <c r="I2986" i="1"/>
  <c r="I2985" i="1"/>
  <c r="I2984" i="1"/>
  <c r="I2983" i="1"/>
  <c r="I2982" i="1"/>
  <c r="I2981" i="1"/>
  <c r="I2980" i="1"/>
  <c r="I2979" i="1"/>
  <c r="I2978" i="1"/>
  <c r="I2977" i="1"/>
  <c r="I2976" i="1"/>
  <c r="I2975" i="1"/>
  <c r="I2974" i="1"/>
  <c r="I2973" i="1"/>
  <c r="I2972" i="1"/>
  <c r="I2971" i="1"/>
  <c r="I2970" i="1"/>
  <c r="I2969" i="1"/>
  <c r="I2968" i="1"/>
  <c r="I2967" i="1"/>
  <c r="I2966" i="1"/>
  <c r="I2965" i="1"/>
  <c r="I2964" i="1"/>
  <c r="I2963" i="1"/>
  <c r="I2962" i="1"/>
  <c r="I2961" i="1"/>
  <c r="I2960" i="1"/>
  <c r="I2959" i="1"/>
  <c r="I2958" i="1"/>
  <c r="I2957" i="1"/>
  <c r="I2956" i="1"/>
  <c r="I2955" i="1"/>
  <c r="I2954" i="1"/>
  <c r="I2953" i="1"/>
  <c r="I2952" i="1"/>
  <c r="I2951" i="1"/>
  <c r="I2950" i="1"/>
  <c r="I2949" i="1"/>
  <c r="I2948" i="1"/>
  <c r="I2947" i="1"/>
  <c r="I2946" i="1"/>
  <c r="I2945" i="1"/>
  <c r="I2944" i="1"/>
  <c r="I2943" i="1"/>
  <c r="I2942" i="1"/>
  <c r="I2941" i="1"/>
  <c r="I2940" i="1"/>
  <c r="I2939" i="1"/>
  <c r="I2938" i="1"/>
  <c r="I2937" i="1"/>
  <c r="I2936" i="1"/>
  <c r="I2935" i="1"/>
  <c r="I2934" i="1"/>
  <c r="I2933" i="1"/>
  <c r="I2932" i="1"/>
  <c r="I2931" i="1"/>
  <c r="I2930" i="1"/>
  <c r="I2929" i="1"/>
  <c r="I2928" i="1"/>
  <c r="I2927" i="1"/>
  <c r="I2926" i="1"/>
  <c r="I2925" i="1"/>
  <c r="I2924" i="1"/>
  <c r="I2923" i="1"/>
  <c r="I2922" i="1"/>
  <c r="I2921" i="1"/>
  <c r="I2920" i="1"/>
  <c r="I2919" i="1"/>
  <c r="I2918" i="1"/>
  <c r="I2917" i="1"/>
  <c r="I2916" i="1"/>
  <c r="I2915" i="1"/>
  <c r="I2914" i="1"/>
  <c r="I2913" i="1"/>
  <c r="I2912" i="1"/>
  <c r="I2911" i="1"/>
  <c r="I2910" i="1"/>
  <c r="I2909" i="1"/>
  <c r="I2908" i="1"/>
  <c r="I2907" i="1"/>
  <c r="I2906" i="1"/>
  <c r="I2905" i="1"/>
  <c r="I2904" i="1"/>
  <c r="I2903" i="1"/>
  <c r="I2902" i="1"/>
  <c r="I2901" i="1"/>
  <c r="I2900" i="1"/>
  <c r="I2899" i="1"/>
  <c r="I2898" i="1"/>
  <c r="I2897" i="1"/>
  <c r="I2896" i="1"/>
  <c r="I2895" i="1"/>
  <c r="I2894" i="1"/>
  <c r="I2893" i="1"/>
  <c r="I2892" i="1"/>
  <c r="I2891" i="1"/>
  <c r="I2890" i="1"/>
  <c r="I2889" i="1"/>
  <c r="I2888" i="1"/>
  <c r="I2887" i="1"/>
  <c r="I2886" i="1"/>
  <c r="I2885" i="1"/>
  <c r="I2884" i="1"/>
  <c r="I2883" i="1"/>
  <c r="I2882" i="1"/>
  <c r="I2881" i="1"/>
  <c r="I2880" i="1"/>
  <c r="I2879" i="1"/>
  <c r="I2878" i="1"/>
  <c r="I2877" i="1"/>
  <c r="I2876" i="1"/>
  <c r="I2875" i="1"/>
  <c r="I2874" i="1"/>
  <c r="I2873" i="1"/>
  <c r="I2872" i="1"/>
  <c r="I2871" i="1"/>
  <c r="I2870" i="1"/>
  <c r="I2869" i="1"/>
  <c r="I2868" i="1"/>
  <c r="I2867" i="1"/>
  <c r="I2866" i="1"/>
  <c r="I2865" i="1"/>
  <c r="I2864" i="1"/>
  <c r="I2863" i="1"/>
  <c r="I2862" i="1"/>
  <c r="I2861" i="1"/>
  <c r="I2860" i="1"/>
  <c r="I2859" i="1"/>
  <c r="I2858" i="1"/>
  <c r="I2857" i="1"/>
  <c r="I2856" i="1"/>
  <c r="I2855" i="1"/>
  <c r="I2854" i="1"/>
  <c r="I2853" i="1"/>
  <c r="I2852" i="1"/>
  <c r="I2851" i="1"/>
  <c r="I2850" i="1"/>
  <c r="I2849" i="1"/>
  <c r="I2848" i="1"/>
  <c r="I2847" i="1"/>
  <c r="I2846" i="1"/>
  <c r="I2845" i="1"/>
  <c r="I2844" i="1"/>
  <c r="I2843" i="1"/>
  <c r="I2842" i="1"/>
  <c r="I2841" i="1"/>
  <c r="I2840" i="1"/>
  <c r="I2839" i="1"/>
  <c r="I2838" i="1"/>
  <c r="I2837" i="1"/>
  <c r="I2836" i="1"/>
  <c r="I2835" i="1"/>
  <c r="I2834" i="1"/>
  <c r="I2833" i="1"/>
  <c r="I2832" i="1"/>
  <c r="I2831" i="1"/>
  <c r="I2830" i="1"/>
  <c r="I2829" i="1"/>
  <c r="I2828" i="1"/>
  <c r="I2827" i="1"/>
  <c r="I2826" i="1"/>
  <c r="I2825" i="1"/>
  <c r="I2824" i="1"/>
  <c r="I2823" i="1"/>
  <c r="I2822" i="1"/>
  <c r="I2821" i="1"/>
  <c r="I2820" i="1"/>
  <c r="I2819" i="1"/>
  <c r="I2818" i="1"/>
  <c r="I2817" i="1"/>
  <c r="I2816" i="1"/>
  <c r="I2815" i="1"/>
  <c r="I2814" i="1"/>
  <c r="I2813" i="1"/>
  <c r="I2812" i="1"/>
  <c r="I2811" i="1"/>
  <c r="I2810" i="1"/>
  <c r="I2809" i="1"/>
  <c r="I2808" i="1"/>
  <c r="I2807" i="1"/>
  <c r="I2806" i="1"/>
  <c r="I2805" i="1"/>
  <c r="I2804" i="1"/>
  <c r="I2803" i="1"/>
  <c r="I2802" i="1"/>
  <c r="I2801" i="1"/>
  <c r="I2800" i="1"/>
  <c r="I2799" i="1"/>
  <c r="I2798" i="1"/>
  <c r="I2797" i="1"/>
  <c r="I2796" i="1"/>
  <c r="I2795" i="1"/>
  <c r="I2794" i="1"/>
  <c r="I2793" i="1"/>
  <c r="I2792" i="1"/>
  <c r="I2791" i="1"/>
  <c r="I2790" i="1"/>
  <c r="I2789" i="1"/>
  <c r="I2788" i="1"/>
  <c r="I2787" i="1"/>
  <c r="I2786" i="1"/>
  <c r="I2785" i="1"/>
  <c r="I2784" i="1"/>
  <c r="I2783" i="1"/>
  <c r="I2782" i="1"/>
  <c r="I2781" i="1"/>
  <c r="I2780" i="1"/>
  <c r="I2779" i="1"/>
  <c r="I2778" i="1"/>
  <c r="I2777" i="1"/>
  <c r="I2776" i="1"/>
  <c r="I2775" i="1"/>
  <c r="I2774" i="1"/>
  <c r="I2773" i="1"/>
  <c r="I2772" i="1"/>
  <c r="I2771" i="1"/>
  <c r="I2770" i="1"/>
  <c r="I2769" i="1"/>
  <c r="I2768" i="1"/>
  <c r="I2767" i="1"/>
  <c r="I2766" i="1"/>
  <c r="I2765" i="1"/>
  <c r="I2764" i="1"/>
  <c r="I2763" i="1"/>
  <c r="I2762" i="1"/>
  <c r="I2761" i="1"/>
  <c r="I2760" i="1"/>
  <c r="I2759" i="1"/>
  <c r="I2758" i="1"/>
  <c r="I2757" i="1"/>
  <c r="I2756" i="1"/>
  <c r="I2755" i="1"/>
  <c r="I2754" i="1"/>
  <c r="I2753" i="1"/>
  <c r="I2752" i="1"/>
  <c r="I2751" i="1"/>
  <c r="I2750" i="1"/>
  <c r="I2749" i="1"/>
  <c r="I2748" i="1"/>
  <c r="I2747" i="1"/>
  <c r="I2746" i="1"/>
  <c r="I2745" i="1"/>
  <c r="I2744" i="1"/>
  <c r="I2743" i="1"/>
  <c r="I2742" i="1"/>
  <c r="I2741" i="1"/>
  <c r="I2740" i="1"/>
  <c r="I2739" i="1"/>
  <c r="I2738" i="1"/>
  <c r="I2737" i="1"/>
  <c r="I2736" i="1"/>
  <c r="I2735" i="1"/>
  <c r="I2734" i="1"/>
  <c r="I2733" i="1"/>
  <c r="I2732" i="1"/>
  <c r="I2731" i="1"/>
  <c r="I2730" i="1"/>
  <c r="I2729" i="1"/>
  <c r="I2728" i="1"/>
  <c r="I2727" i="1"/>
  <c r="I2726" i="1"/>
  <c r="I2725" i="1"/>
  <c r="I2724" i="1"/>
  <c r="I2723" i="1"/>
  <c r="I2722" i="1"/>
  <c r="I2721" i="1"/>
  <c r="I2720" i="1"/>
  <c r="I2719" i="1"/>
  <c r="I2718" i="1"/>
  <c r="I2717" i="1"/>
  <c r="I2716" i="1"/>
  <c r="I2715" i="1"/>
  <c r="I2714" i="1"/>
  <c r="I2713" i="1"/>
  <c r="I2712" i="1"/>
  <c r="I2711" i="1"/>
  <c r="I2710" i="1"/>
  <c r="I2709" i="1"/>
  <c r="I2708" i="1"/>
  <c r="I2707" i="1"/>
  <c r="I2706" i="1"/>
  <c r="I2705" i="1"/>
  <c r="I2704" i="1"/>
  <c r="I2703" i="1"/>
  <c r="I2702" i="1"/>
  <c r="I2701" i="1"/>
  <c r="I2700" i="1"/>
  <c r="I2699" i="1"/>
  <c r="I2698" i="1"/>
  <c r="I2697" i="1"/>
  <c r="I2696" i="1"/>
  <c r="I2695" i="1"/>
  <c r="I2694" i="1"/>
  <c r="I2693" i="1"/>
  <c r="I2692" i="1"/>
  <c r="I2691" i="1"/>
  <c r="I2690" i="1"/>
  <c r="I2689" i="1"/>
  <c r="I2688" i="1"/>
  <c r="I2687" i="1"/>
  <c r="I2686" i="1"/>
  <c r="I2685" i="1"/>
  <c r="I2684" i="1"/>
  <c r="I2683" i="1"/>
  <c r="I2682" i="1"/>
  <c r="I2681" i="1"/>
  <c r="I2680" i="1"/>
  <c r="I2679" i="1"/>
  <c r="I2678" i="1"/>
  <c r="I2677" i="1"/>
  <c r="I2676" i="1"/>
  <c r="I2675" i="1"/>
  <c r="I2674" i="1"/>
  <c r="I2673" i="1"/>
  <c r="I2672" i="1"/>
  <c r="I2671" i="1"/>
  <c r="I2670" i="1"/>
  <c r="I2669" i="1"/>
  <c r="I2668" i="1"/>
  <c r="I2667" i="1"/>
  <c r="I2666" i="1"/>
  <c r="I2665" i="1"/>
  <c r="I2664" i="1"/>
  <c r="I2663" i="1"/>
  <c r="I2662" i="1"/>
  <c r="I2661" i="1"/>
  <c r="I2660" i="1"/>
  <c r="I2659" i="1"/>
  <c r="I2658" i="1"/>
  <c r="I2657" i="1"/>
  <c r="I2656" i="1"/>
  <c r="I2655" i="1"/>
  <c r="I2654" i="1"/>
  <c r="I2653" i="1"/>
  <c r="I2652" i="1"/>
  <c r="I2651" i="1"/>
  <c r="I2650" i="1"/>
  <c r="I2649" i="1"/>
  <c r="I2648" i="1"/>
  <c r="I2647" i="1"/>
  <c r="I2646" i="1"/>
  <c r="I2645" i="1"/>
  <c r="I2644" i="1"/>
  <c r="I2643" i="1"/>
  <c r="I2642" i="1"/>
  <c r="I2641" i="1"/>
  <c r="I2640" i="1"/>
  <c r="I2639" i="1"/>
  <c r="I2638" i="1"/>
  <c r="I2637" i="1"/>
  <c r="I2636" i="1"/>
  <c r="I2635" i="1"/>
  <c r="I2634" i="1"/>
  <c r="I2633" i="1"/>
  <c r="I2632" i="1"/>
  <c r="I2631" i="1"/>
  <c r="I2630" i="1"/>
  <c r="I2629" i="1"/>
  <c r="I2628" i="1"/>
  <c r="I2627" i="1"/>
  <c r="I2626" i="1"/>
  <c r="I2625" i="1"/>
  <c r="I2624" i="1"/>
  <c r="I2623" i="1"/>
  <c r="I2622" i="1"/>
  <c r="I2621" i="1"/>
  <c r="I2620" i="1"/>
  <c r="I2619" i="1"/>
  <c r="I2618" i="1"/>
  <c r="I2617" i="1"/>
  <c r="I2616" i="1"/>
  <c r="I2615" i="1"/>
  <c r="I2614" i="1"/>
  <c r="I2613" i="1"/>
  <c r="I2612" i="1"/>
  <c r="I2611" i="1"/>
  <c r="I2610" i="1"/>
  <c r="I2609" i="1"/>
  <c r="I2608" i="1"/>
  <c r="I2607" i="1"/>
  <c r="I2606" i="1"/>
  <c r="I2605" i="1"/>
  <c r="I2604" i="1"/>
  <c r="I2603" i="1"/>
  <c r="I2602" i="1"/>
  <c r="I2601" i="1"/>
  <c r="I2600" i="1"/>
  <c r="I2599" i="1"/>
  <c r="I2598" i="1"/>
  <c r="I2597" i="1"/>
  <c r="I2596" i="1"/>
  <c r="I2595" i="1"/>
  <c r="I2594" i="1"/>
  <c r="I2593" i="1"/>
  <c r="I2592" i="1"/>
  <c r="I2591" i="1"/>
  <c r="I2590" i="1"/>
  <c r="I2589" i="1"/>
  <c r="I2588" i="1"/>
  <c r="I2587" i="1"/>
  <c r="I2586" i="1"/>
  <c r="I2585" i="1"/>
  <c r="I2584" i="1"/>
  <c r="I2583" i="1"/>
  <c r="I2582" i="1"/>
  <c r="I2581" i="1"/>
  <c r="I2580" i="1"/>
  <c r="I2579" i="1"/>
  <c r="I2578" i="1"/>
  <c r="I2577" i="1"/>
  <c r="I2576" i="1"/>
  <c r="I2575" i="1"/>
  <c r="I2574" i="1"/>
  <c r="I2573" i="1"/>
  <c r="I2572" i="1"/>
  <c r="I2571" i="1"/>
  <c r="I2570" i="1"/>
  <c r="I2569" i="1"/>
  <c r="I2568" i="1"/>
  <c r="I2567" i="1"/>
  <c r="I2566" i="1"/>
  <c r="I2565" i="1"/>
  <c r="I2564" i="1"/>
  <c r="I2563" i="1"/>
  <c r="I2562" i="1"/>
  <c r="I2561" i="1"/>
  <c r="I2560" i="1"/>
  <c r="I2559" i="1"/>
  <c r="I2558" i="1"/>
  <c r="I2557" i="1"/>
  <c r="I2556" i="1"/>
  <c r="I2555" i="1"/>
  <c r="I2554" i="1"/>
  <c r="I2553" i="1"/>
  <c r="I2552" i="1"/>
  <c r="I2551" i="1"/>
  <c r="I2550" i="1"/>
  <c r="I2549" i="1"/>
  <c r="I2548" i="1"/>
  <c r="I2547" i="1"/>
  <c r="I2546" i="1"/>
  <c r="I2545" i="1"/>
  <c r="I2544" i="1"/>
  <c r="I2543" i="1"/>
  <c r="I2542" i="1"/>
  <c r="I2541" i="1"/>
  <c r="I2540" i="1"/>
  <c r="I2539" i="1"/>
  <c r="I2538" i="1"/>
  <c r="I2537" i="1"/>
  <c r="I2536" i="1"/>
  <c r="I2535" i="1"/>
  <c r="I2534" i="1"/>
  <c r="I2533" i="1"/>
  <c r="I2532" i="1"/>
  <c r="I2531" i="1"/>
  <c r="I2530" i="1"/>
  <c r="I2529" i="1"/>
  <c r="I2528" i="1"/>
  <c r="I2527" i="1"/>
  <c r="I2526" i="1"/>
  <c r="I2525" i="1"/>
  <c r="I2524" i="1"/>
  <c r="I2523" i="1"/>
  <c r="I2522" i="1"/>
  <c r="I2521" i="1"/>
  <c r="I2520" i="1"/>
  <c r="I2519" i="1"/>
  <c r="I2518" i="1"/>
  <c r="I2517" i="1"/>
  <c r="I2516" i="1"/>
  <c r="I2515" i="1"/>
  <c r="I2514" i="1"/>
  <c r="I2513" i="1"/>
  <c r="I2512" i="1"/>
  <c r="I2511" i="1"/>
  <c r="I2510" i="1"/>
  <c r="I2509" i="1"/>
  <c r="I2508" i="1"/>
  <c r="I2507" i="1"/>
  <c r="I2506" i="1"/>
  <c r="I2505" i="1"/>
  <c r="I2504" i="1"/>
  <c r="I2503" i="1"/>
  <c r="I2502" i="1"/>
  <c r="I2501" i="1"/>
  <c r="I2500" i="1"/>
  <c r="I2499" i="1"/>
  <c r="I2498" i="1"/>
  <c r="I2497" i="1"/>
  <c r="I2496" i="1"/>
  <c r="I2495" i="1"/>
  <c r="I2494" i="1"/>
  <c r="I2493" i="1"/>
  <c r="I2492" i="1"/>
  <c r="I2491" i="1"/>
  <c r="I2490" i="1"/>
  <c r="I2489" i="1"/>
  <c r="I2488" i="1"/>
  <c r="I2487" i="1"/>
  <c r="I2486" i="1"/>
  <c r="I2485" i="1"/>
  <c r="I2484" i="1"/>
  <c r="I2483" i="1"/>
  <c r="I2482" i="1"/>
  <c r="I2481" i="1"/>
  <c r="I2480" i="1"/>
  <c r="I2479" i="1"/>
  <c r="I2478" i="1"/>
  <c r="I2477" i="1"/>
  <c r="I2476" i="1"/>
  <c r="I2475" i="1"/>
  <c r="I2474" i="1"/>
  <c r="I2473" i="1"/>
  <c r="I2472" i="1"/>
  <c r="I2471" i="1"/>
  <c r="I2470" i="1"/>
  <c r="I2469" i="1"/>
  <c r="I2468" i="1"/>
  <c r="I2467" i="1"/>
  <c r="I2466" i="1"/>
  <c r="I2465" i="1"/>
  <c r="I2464" i="1"/>
  <c r="I2463" i="1"/>
  <c r="I2462" i="1"/>
  <c r="I2461" i="1"/>
  <c r="I2460" i="1"/>
  <c r="I2459" i="1"/>
  <c r="I2458" i="1"/>
  <c r="I2457" i="1"/>
  <c r="I2456" i="1"/>
  <c r="I2455" i="1"/>
  <c r="I2454" i="1"/>
  <c r="I2453" i="1"/>
  <c r="I2452" i="1"/>
  <c r="I2451" i="1"/>
  <c r="I2450" i="1"/>
  <c r="I2449" i="1"/>
  <c r="I2448" i="1"/>
  <c r="I2447" i="1"/>
  <c r="I2446" i="1"/>
  <c r="I2445" i="1"/>
  <c r="I2444" i="1"/>
  <c r="I2443" i="1"/>
  <c r="I2442" i="1"/>
  <c r="I2441" i="1"/>
  <c r="I2440" i="1"/>
  <c r="I2439" i="1"/>
  <c r="I2438" i="1"/>
  <c r="I2437" i="1"/>
  <c r="I2436" i="1"/>
  <c r="I2435" i="1"/>
  <c r="I2434" i="1"/>
  <c r="I2433" i="1"/>
  <c r="I2432" i="1"/>
  <c r="I2431" i="1"/>
  <c r="I2430" i="1"/>
  <c r="I2429" i="1"/>
  <c r="I2428" i="1"/>
  <c r="I2427" i="1"/>
  <c r="I2426" i="1"/>
  <c r="I2425" i="1"/>
  <c r="I2424" i="1"/>
  <c r="I2423" i="1"/>
  <c r="I2422" i="1"/>
  <c r="I2421" i="1"/>
  <c r="I2420" i="1"/>
  <c r="I2419" i="1"/>
  <c r="I2418" i="1"/>
  <c r="I2417" i="1"/>
  <c r="I2416" i="1"/>
  <c r="I2415" i="1"/>
  <c r="I2414" i="1"/>
  <c r="I2413" i="1"/>
  <c r="I2412" i="1"/>
  <c r="I2411" i="1"/>
  <c r="I2410" i="1"/>
  <c r="I2409" i="1"/>
  <c r="I2408" i="1"/>
  <c r="I2407" i="1"/>
  <c r="I2406" i="1"/>
  <c r="I2405" i="1"/>
  <c r="I2404" i="1"/>
  <c r="I2403" i="1"/>
  <c r="I2402" i="1"/>
  <c r="I2401" i="1"/>
  <c r="I2400" i="1"/>
  <c r="I2399" i="1"/>
  <c r="I2398" i="1"/>
  <c r="I2397" i="1"/>
  <c r="I2396" i="1"/>
  <c r="I2395" i="1"/>
  <c r="I2394" i="1"/>
  <c r="I2393" i="1"/>
  <c r="I2392" i="1"/>
  <c r="I2391" i="1"/>
  <c r="I2390" i="1"/>
  <c r="I2389" i="1"/>
  <c r="I2388" i="1"/>
  <c r="I2387" i="1"/>
  <c r="I2386" i="1"/>
  <c r="I2385" i="1"/>
  <c r="I2384" i="1"/>
  <c r="I2383" i="1"/>
  <c r="I2382" i="1"/>
  <c r="I2381" i="1"/>
  <c r="I2380" i="1"/>
  <c r="I2379" i="1"/>
  <c r="I2378" i="1"/>
  <c r="I2377" i="1"/>
  <c r="I2376" i="1"/>
  <c r="I2375" i="1"/>
  <c r="I2374" i="1"/>
  <c r="I2373" i="1"/>
  <c r="I2372" i="1"/>
  <c r="I2371" i="1"/>
  <c r="I2370" i="1"/>
  <c r="I2369" i="1"/>
  <c r="I2368" i="1"/>
  <c r="I2367" i="1"/>
  <c r="I2366" i="1"/>
  <c r="I2365" i="1"/>
  <c r="I2364" i="1"/>
  <c r="I2363" i="1"/>
  <c r="I2362" i="1"/>
  <c r="I2361" i="1"/>
  <c r="I2360" i="1"/>
  <c r="I2359" i="1"/>
  <c r="I2358" i="1"/>
  <c r="I2357" i="1"/>
  <c r="I2356" i="1"/>
  <c r="I2355" i="1"/>
  <c r="I2354" i="1"/>
  <c r="I2353" i="1"/>
  <c r="I2352" i="1"/>
  <c r="I2351" i="1"/>
  <c r="I2350" i="1"/>
  <c r="I2349" i="1"/>
  <c r="I2348" i="1"/>
  <c r="I2347" i="1"/>
  <c r="I2346" i="1"/>
  <c r="I2345" i="1"/>
  <c r="I2344" i="1"/>
  <c r="I2343" i="1"/>
  <c r="I2342" i="1"/>
  <c r="I2341" i="1"/>
  <c r="I2340" i="1"/>
  <c r="I2339" i="1"/>
  <c r="I2338" i="1"/>
  <c r="I2337" i="1"/>
  <c r="I2336" i="1"/>
  <c r="I2335" i="1"/>
  <c r="I2334" i="1"/>
  <c r="I2333" i="1"/>
  <c r="I2332" i="1"/>
  <c r="I2331" i="1"/>
  <c r="I2330" i="1"/>
  <c r="I2329" i="1"/>
  <c r="I2328" i="1"/>
  <c r="I2327" i="1"/>
  <c r="I2326" i="1"/>
  <c r="I2325" i="1"/>
  <c r="I2324" i="1"/>
  <c r="I2323" i="1"/>
  <c r="I2322" i="1"/>
  <c r="I2321" i="1"/>
  <c r="I2320" i="1"/>
  <c r="I2319" i="1"/>
  <c r="I2318" i="1"/>
  <c r="I2317" i="1"/>
  <c r="I2316" i="1"/>
  <c r="I2315" i="1"/>
  <c r="I2314" i="1"/>
  <c r="I2313" i="1"/>
  <c r="I2312" i="1"/>
  <c r="I2311" i="1"/>
  <c r="I2310" i="1"/>
  <c r="I2309" i="1"/>
  <c r="I2308" i="1"/>
  <c r="I2307" i="1"/>
  <c r="I2306" i="1"/>
  <c r="I2305" i="1"/>
  <c r="I2304" i="1"/>
  <c r="I2303" i="1"/>
  <c r="I2302" i="1"/>
  <c r="I2301" i="1"/>
  <c r="I2300" i="1"/>
  <c r="I2299" i="1"/>
  <c r="I2298" i="1"/>
  <c r="I2297" i="1"/>
  <c r="I2296" i="1"/>
  <c r="I2295" i="1"/>
  <c r="I2294" i="1"/>
  <c r="I2293" i="1"/>
  <c r="I2292" i="1"/>
  <c r="I2291" i="1"/>
  <c r="I2290" i="1"/>
  <c r="I2289" i="1"/>
  <c r="I2288" i="1"/>
  <c r="I2287" i="1"/>
  <c r="I2286" i="1"/>
  <c r="I2285" i="1"/>
  <c r="I2284" i="1"/>
  <c r="I2283" i="1"/>
  <c r="I2282" i="1"/>
  <c r="I2281" i="1"/>
  <c r="I2280" i="1"/>
  <c r="I2279" i="1"/>
  <c r="I2278" i="1"/>
  <c r="I2277" i="1"/>
  <c r="I2276" i="1"/>
  <c r="I2275" i="1"/>
  <c r="I2274" i="1"/>
  <c r="I2273" i="1"/>
  <c r="I2272" i="1"/>
  <c r="I2271" i="1"/>
  <c r="I2270" i="1"/>
  <c r="I2269" i="1"/>
  <c r="I2268" i="1"/>
  <c r="I2267" i="1"/>
  <c r="I2266" i="1"/>
  <c r="I2265" i="1"/>
  <c r="I2264" i="1"/>
  <c r="I2263" i="1"/>
  <c r="I2262" i="1"/>
  <c r="I2261" i="1"/>
  <c r="I2260" i="1"/>
  <c r="I2259" i="1"/>
  <c r="I2258" i="1"/>
  <c r="I2257" i="1"/>
  <c r="I2256" i="1"/>
  <c r="I2255" i="1"/>
  <c r="I2254" i="1"/>
  <c r="I2253" i="1"/>
  <c r="I2252" i="1"/>
  <c r="I2251" i="1"/>
  <c r="I2250" i="1"/>
  <c r="I2249" i="1"/>
  <c r="I2248" i="1"/>
  <c r="I2247" i="1"/>
  <c r="I2246" i="1"/>
  <c r="I2245" i="1"/>
  <c r="I2244" i="1"/>
  <c r="I2243" i="1"/>
  <c r="I2242" i="1"/>
  <c r="I2241" i="1"/>
  <c r="I2240" i="1"/>
  <c r="I2239" i="1"/>
  <c r="I2238" i="1"/>
  <c r="I2237" i="1"/>
  <c r="I2236" i="1"/>
  <c r="I2235" i="1"/>
  <c r="I2234" i="1"/>
  <c r="I2233" i="1"/>
  <c r="I2232" i="1"/>
  <c r="I2231" i="1"/>
  <c r="I2230" i="1"/>
  <c r="I2229" i="1"/>
  <c r="I2228" i="1"/>
  <c r="I2227" i="1"/>
  <c r="I2226" i="1"/>
  <c r="I2225" i="1"/>
  <c r="I2224" i="1"/>
  <c r="I2223" i="1"/>
  <c r="I2222" i="1"/>
  <c r="I2221" i="1"/>
  <c r="I2220" i="1"/>
  <c r="I2219" i="1"/>
  <c r="I2218" i="1"/>
  <c r="I2217" i="1"/>
  <c r="I2216" i="1"/>
  <c r="I2215" i="1"/>
  <c r="I2214" i="1"/>
  <c r="I2213" i="1"/>
  <c r="I2212" i="1"/>
  <c r="I2211" i="1"/>
  <c r="I2210" i="1"/>
  <c r="I2209" i="1"/>
  <c r="I2208" i="1"/>
  <c r="I2207" i="1"/>
  <c r="I2206" i="1"/>
  <c r="I2205" i="1"/>
  <c r="I2204" i="1"/>
  <c r="I2203" i="1"/>
  <c r="I2202" i="1"/>
  <c r="I2201" i="1"/>
  <c r="I2200" i="1"/>
  <c r="I2199" i="1"/>
  <c r="I2198" i="1"/>
  <c r="I2197" i="1"/>
  <c r="I2196" i="1"/>
  <c r="I2195" i="1"/>
  <c r="I2194" i="1"/>
  <c r="I2193" i="1"/>
  <c r="I2192" i="1"/>
  <c r="I2191" i="1"/>
  <c r="I2190" i="1"/>
  <c r="I2189" i="1"/>
  <c r="I2188" i="1"/>
  <c r="I2187" i="1"/>
  <c r="I2186" i="1"/>
  <c r="I2185" i="1"/>
  <c r="I2184" i="1"/>
  <c r="I2183" i="1"/>
  <c r="I2182" i="1"/>
  <c r="I2181" i="1"/>
  <c r="I2180" i="1"/>
  <c r="I2179" i="1"/>
  <c r="I2178" i="1"/>
  <c r="I2177" i="1"/>
  <c r="I2176" i="1"/>
  <c r="I2175" i="1"/>
  <c r="I2174" i="1"/>
  <c r="I2173" i="1"/>
  <c r="I2172" i="1"/>
  <c r="I2171" i="1"/>
  <c r="I2170" i="1"/>
  <c r="I2169" i="1"/>
  <c r="I2168" i="1"/>
  <c r="I2167" i="1"/>
  <c r="I2166" i="1"/>
  <c r="I2165" i="1"/>
  <c r="I2164" i="1"/>
  <c r="I2163" i="1"/>
  <c r="I2162" i="1"/>
  <c r="I2161" i="1"/>
  <c r="I2160" i="1"/>
  <c r="I2159" i="1"/>
  <c r="I2158" i="1"/>
  <c r="I2157" i="1"/>
  <c r="I2156" i="1"/>
  <c r="I2155" i="1"/>
  <c r="I2154" i="1"/>
  <c r="I2153" i="1"/>
  <c r="I2152" i="1"/>
  <c r="I2151" i="1"/>
  <c r="I2150" i="1"/>
  <c r="I2149" i="1"/>
  <c r="I2148" i="1"/>
  <c r="I2147" i="1"/>
  <c r="I2146" i="1"/>
  <c r="I2145" i="1"/>
  <c r="I2144" i="1"/>
  <c r="I2143" i="1"/>
  <c r="I2142" i="1"/>
  <c r="I2141" i="1"/>
  <c r="I2140" i="1"/>
  <c r="I2139" i="1"/>
  <c r="I2138" i="1"/>
  <c r="I2137" i="1"/>
  <c r="I2136" i="1"/>
  <c r="I2135" i="1"/>
  <c r="I2134" i="1"/>
  <c r="I2133" i="1"/>
  <c r="I2132" i="1"/>
  <c r="I2131" i="1"/>
  <c r="I2130" i="1"/>
  <c r="I2129" i="1"/>
  <c r="I2128" i="1"/>
  <c r="I2127" i="1"/>
  <c r="I2126" i="1"/>
  <c r="I2125" i="1"/>
  <c r="I2124" i="1"/>
  <c r="I2123" i="1"/>
  <c r="I2122" i="1"/>
  <c r="I2121" i="1"/>
  <c r="I2120" i="1"/>
  <c r="I2119" i="1"/>
  <c r="I2118" i="1"/>
  <c r="I2117" i="1"/>
  <c r="I2116" i="1"/>
  <c r="I2115" i="1"/>
  <c r="I2114" i="1"/>
  <c r="I2113" i="1"/>
  <c r="I2112" i="1"/>
  <c r="I2111" i="1"/>
  <c r="I2110" i="1"/>
  <c r="I2109" i="1"/>
  <c r="I2108" i="1"/>
  <c r="I2107" i="1"/>
  <c r="I2106" i="1"/>
  <c r="I2105" i="1"/>
  <c r="I2104" i="1"/>
  <c r="I2103" i="1"/>
  <c r="I2102" i="1"/>
  <c r="I2101" i="1"/>
  <c r="I2100" i="1"/>
  <c r="I2099" i="1"/>
  <c r="I2098" i="1"/>
  <c r="I2097" i="1"/>
  <c r="I2096" i="1"/>
  <c r="I2095" i="1"/>
  <c r="I2094" i="1"/>
  <c r="I2093" i="1"/>
  <c r="I2092" i="1"/>
  <c r="I2091" i="1"/>
  <c r="I2090" i="1"/>
  <c r="I2089" i="1"/>
  <c r="I2088" i="1"/>
  <c r="I2087" i="1"/>
  <c r="I2086" i="1"/>
  <c r="I2085" i="1"/>
  <c r="I2084" i="1"/>
  <c r="I2083" i="1"/>
  <c r="I2082" i="1"/>
  <c r="I2081" i="1"/>
  <c r="I2080" i="1"/>
  <c r="I2079" i="1"/>
  <c r="I2078" i="1"/>
  <c r="I2077" i="1"/>
  <c r="I2076" i="1"/>
  <c r="I2075" i="1"/>
  <c r="I2074" i="1"/>
  <c r="I2073" i="1"/>
  <c r="I2072" i="1"/>
  <c r="I2071" i="1"/>
  <c r="I2070" i="1"/>
  <c r="I2069" i="1"/>
  <c r="I2068" i="1"/>
  <c r="I2067" i="1"/>
  <c r="I2066" i="1"/>
  <c r="I2065" i="1"/>
  <c r="I2064" i="1"/>
  <c r="I2063" i="1"/>
  <c r="I2062" i="1"/>
  <c r="I2061" i="1"/>
  <c r="I2060" i="1"/>
  <c r="I2059" i="1"/>
  <c r="I2058" i="1"/>
  <c r="I2057" i="1"/>
  <c r="I2056" i="1"/>
  <c r="I2055" i="1"/>
  <c r="I2054" i="1"/>
  <c r="I2053" i="1"/>
  <c r="I2052" i="1"/>
  <c r="I2051" i="1"/>
  <c r="I2050" i="1"/>
  <c r="I2049" i="1"/>
  <c r="I2048" i="1"/>
  <c r="I2047" i="1"/>
  <c r="I2046" i="1"/>
  <c r="I2045" i="1"/>
  <c r="I2044" i="1"/>
  <c r="I2043" i="1"/>
  <c r="I2042" i="1"/>
  <c r="I2041" i="1"/>
  <c r="I2040" i="1"/>
  <c r="I2039" i="1"/>
  <c r="I2038" i="1"/>
  <c r="I2037" i="1"/>
  <c r="I2036" i="1"/>
  <c r="I2035" i="1"/>
  <c r="I2034" i="1"/>
  <c r="I2033" i="1"/>
  <c r="I2032" i="1"/>
  <c r="I2031" i="1"/>
  <c r="I2030" i="1"/>
  <c r="I2029" i="1"/>
  <c r="I2028" i="1"/>
  <c r="I2027" i="1"/>
  <c r="I2026" i="1"/>
  <c r="I2025" i="1"/>
  <c r="I2024" i="1"/>
  <c r="I2023" i="1"/>
  <c r="I2022" i="1"/>
  <c r="I2021" i="1"/>
  <c r="I2020" i="1"/>
  <c r="I2019" i="1"/>
  <c r="I2018" i="1"/>
  <c r="I2017" i="1"/>
  <c r="I2016" i="1"/>
  <c r="I2015" i="1"/>
  <c r="I2014" i="1"/>
  <c r="I2013" i="1"/>
  <c r="I2012" i="1"/>
  <c r="I2011" i="1"/>
  <c r="I2010" i="1"/>
  <c r="I2009" i="1"/>
  <c r="I2008" i="1"/>
  <c r="I2007" i="1"/>
  <c r="I2006" i="1"/>
  <c r="I2005" i="1"/>
  <c r="I2004" i="1"/>
  <c r="I2003" i="1"/>
  <c r="I2002" i="1"/>
  <c r="I2001" i="1"/>
  <c r="I2000" i="1"/>
  <c r="I1999" i="1"/>
  <c r="I1998" i="1"/>
  <c r="I1997" i="1"/>
  <c r="I1996" i="1"/>
  <c r="I1995" i="1"/>
  <c r="I1994" i="1"/>
  <c r="I1993" i="1"/>
  <c r="I1992" i="1"/>
  <c r="I1991" i="1"/>
  <c r="I1990" i="1"/>
  <c r="I1989" i="1"/>
  <c r="I1988" i="1"/>
  <c r="I1987" i="1"/>
  <c r="I1986" i="1"/>
  <c r="I1985" i="1"/>
  <c r="I1984" i="1"/>
  <c r="I1983" i="1"/>
  <c r="I1982" i="1"/>
  <c r="I1981" i="1"/>
  <c r="I1980" i="1"/>
  <c r="I1979" i="1"/>
  <c r="I1978" i="1"/>
  <c r="I1977" i="1"/>
  <c r="I1976" i="1"/>
  <c r="I1975" i="1"/>
  <c r="I1974" i="1"/>
  <c r="I1973" i="1"/>
  <c r="I1972" i="1"/>
  <c r="I1971" i="1"/>
  <c r="I1970" i="1"/>
  <c r="I1969" i="1"/>
  <c r="I1968" i="1"/>
  <c r="I1967" i="1"/>
  <c r="I1966" i="1"/>
  <c r="I1965" i="1"/>
  <c r="I1964" i="1"/>
  <c r="I1963" i="1"/>
  <c r="I1962" i="1"/>
  <c r="I1961" i="1"/>
  <c r="I1960" i="1"/>
  <c r="I1959" i="1"/>
  <c r="I1958" i="1"/>
  <c r="I1957" i="1"/>
  <c r="I1956" i="1"/>
  <c r="I1955" i="1"/>
  <c r="I1954" i="1"/>
  <c r="I1953" i="1"/>
  <c r="I1952" i="1"/>
  <c r="I1951" i="1"/>
  <c r="I1950" i="1"/>
  <c r="I1949" i="1"/>
  <c r="I1948" i="1"/>
  <c r="I1947" i="1"/>
  <c r="I1946" i="1"/>
  <c r="I1945" i="1"/>
  <c r="I1944" i="1"/>
  <c r="I1943" i="1"/>
  <c r="I1942" i="1"/>
  <c r="I1941" i="1"/>
  <c r="I1940" i="1"/>
  <c r="I1939" i="1"/>
  <c r="I1938" i="1"/>
  <c r="I1937" i="1"/>
  <c r="I1936" i="1"/>
  <c r="I1935" i="1"/>
  <c r="I1934" i="1"/>
  <c r="I1933" i="1"/>
  <c r="I1932" i="1"/>
  <c r="I1931" i="1"/>
  <c r="I1930" i="1"/>
  <c r="I1929" i="1"/>
  <c r="I1928" i="1"/>
  <c r="I1927" i="1"/>
  <c r="I1926" i="1"/>
  <c r="I1925" i="1"/>
  <c r="I1924" i="1"/>
  <c r="I1923" i="1"/>
  <c r="I1922" i="1"/>
  <c r="I1921" i="1"/>
  <c r="I1920" i="1"/>
  <c r="I1919" i="1"/>
  <c r="I1918" i="1"/>
  <c r="I1917" i="1"/>
  <c r="I1916" i="1"/>
  <c r="I1915" i="1"/>
  <c r="I1914" i="1"/>
  <c r="I1913" i="1"/>
  <c r="I1912" i="1"/>
  <c r="I1911" i="1"/>
  <c r="I1910" i="1"/>
  <c r="I1909" i="1"/>
  <c r="I1908" i="1"/>
  <c r="I1907" i="1"/>
  <c r="I1906" i="1"/>
  <c r="I1905" i="1"/>
  <c r="I1904" i="1"/>
  <c r="I1903" i="1"/>
  <c r="I1902" i="1"/>
  <c r="I1901" i="1"/>
  <c r="I1900" i="1"/>
  <c r="I1899" i="1"/>
  <c r="I1898" i="1"/>
  <c r="I1897" i="1"/>
  <c r="I1896" i="1"/>
  <c r="I1895" i="1"/>
  <c r="I1894" i="1"/>
  <c r="I1893" i="1"/>
  <c r="I1892" i="1"/>
  <c r="I1891" i="1"/>
  <c r="I1890" i="1"/>
  <c r="I1889" i="1"/>
  <c r="I1888" i="1"/>
  <c r="I1887" i="1"/>
  <c r="I1886" i="1"/>
  <c r="I1885" i="1"/>
  <c r="I1884" i="1"/>
  <c r="I1883" i="1"/>
  <c r="I1882" i="1"/>
  <c r="I1881" i="1"/>
  <c r="I1880" i="1"/>
  <c r="I1879" i="1"/>
  <c r="I1878" i="1"/>
  <c r="I1877" i="1"/>
  <c r="I1876" i="1"/>
  <c r="I1875" i="1"/>
  <c r="I1874" i="1"/>
  <c r="I1873" i="1"/>
  <c r="I1872" i="1"/>
  <c r="I1871" i="1"/>
  <c r="I1870" i="1"/>
  <c r="I1869" i="1"/>
  <c r="I1868" i="1"/>
  <c r="I1867" i="1"/>
  <c r="I1866" i="1"/>
  <c r="I1865" i="1"/>
  <c r="I1864" i="1"/>
  <c r="I1863" i="1"/>
  <c r="I1862" i="1"/>
  <c r="I1861" i="1"/>
  <c r="I1860" i="1"/>
  <c r="I1859" i="1"/>
  <c r="I1858" i="1"/>
  <c r="I1857" i="1"/>
  <c r="I1856" i="1"/>
  <c r="I1855" i="1"/>
  <c r="I1854" i="1"/>
  <c r="I1853" i="1"/>
  <c r="I1852" i="1"/>
  <c r="I1851" i="1"/>
  <c r="I1850" i="1"/>
  <c r="I1849" i="1"/>
  <c r="I1848" i="1"/>
  <c r="I1847" i="1"/>
  <c r="I1846" i="1"/>
  <c r="I1845" i="1"/>
  <c r="I1844" i="1"/>
  <c r="I1843" i="1"/>
  <c r="I1842" i="1"/>
  <c r="I1841" i="1"/>
  <c r="I1840" i="1"/>
  <c r="I1839" i="1"/>
  <c r="I1838" i="1"/>
  <c r="I1837" i="1"/>
  <c r="I1836" i="1"/>
  <c r="I1835" i="1"/>
  <c r="I1834" i="1"/>
  <c r="I1833" i="1"/>
  <c r="I1832" i="1"/>
  <c r="I1831" i="1"/>
  <c r="I1830" i="1"/>
  <c r="I1829" i="1"/>
  <c r="I1828" i="1"/>
  <c r="I1827" i="1"/>
  <c r="I1826" i="1"/>
  <c r="I1825" i="1"/>
  <c r="I1824" i="1"/>
  <c r="I1823" i="1"/>
  <c r="I1822" i="1"/>
  <c r="I1821" i="1"/>
  <c r="I1820" i="1"/>
  <c r="I1819" i="1"/>
  <c r="I1818" i="1"/>
  <c r="I1817" i="1"/>
  <c r="I1816" i="1"/>
  <c r="I1815" i="1"/>
  <c r="I1814" i="1"/>
  <c r="I1813" i="1"/>
  <c r="I1812" i="1"/>
  <c r="I1811" i="1"/>
  <c r="I1810" i="1"/>
  <c r="I1809" i="1"/>
  <c r="I1808" i="1"/>
  <c r="I1807" i="1"/>
  <c r="I1806" i="1"/>
  <c r="I1805" i="1"/>
  <c r="I1804" i="1"/>
  <c r="I1803" i="1"/>
  <c r="I1802" i="1"/>
  <c r="I1801" i="1"/>
  <c r="I1800" i="1"/>
  <c r="I1799" i="1"/>
  <c r="I1798" i="1"/>
  <c r="I1797" i="1"/>
  <c r="I1796" i="1"/>
  <c r="I1795" i="1"/>
  <c r="I1794" i="1"/>
  <c r="I1793" i="1"/>
  <c r="I1792" i="1"/>
  <c r="I1791" i="1"/>
  <c r="I1790" i="1"/>
  <c r="I1789" i="1"/>
  <c r="I1788" i="1"/>
  <c r="I1787" i="1"/>
  <c r="I1786" i="1"/>
  <c r="I1785" i="1"/>
  <c r="I1784" i="1"/>
  <c r="I1783" i="1"/>
  <c r="I1782" i="1"/>
  <c r="I1781" i="1"/>
  <c r="I1780" i="1"/>
  <c r="I1779" i="1"/>
  <c r="I1778" i="1"/>
  <c r="I1777" i="1"/>
  <c r="I1776" i="1"/>
  <c r="I1775" i="1"/>
  <c r="I1774" i="1"/>
  <c r="I1773" i="1"/>
  <c r="I1772" i="1"/>
  <c r="I1771" i="1"/>
  <c r="I1770" i="1"/>
  <c r="I1769" i="1"/>
  <c r="I1768" i="1"/>
  <c r="I1767" i="1"/>
  <c r="I1766" i="1"/>
  <c r="I1765" i="1"/>
  <c r="I1764" i="1"/>
  <c r="I1763" i="1"/>
  <c r="I1762" i="1"/>
  <c r="I1761" i="1"/>
  <c r="I1760" i="1"/>
  <c r="I1759" i="1"/>
  <c r="I1758" i="1"/>
  <c r="I1757" i="1"/>
  <c r="I1756" i="1"/>
  <c r="I1755" i="1"/>
  <c r="I1754" i="1"/>
  <c r="I1753" i="1"/>
  <c r="I1752" i="1"/>
  <c r="I1751" i="1"/>
  <c r="I1750" i="1"/>
  <c r="I1749" i="1"/>
  <c r="I1748" i="1"/>
  <c r="I1747" i="1"/>
  <c r="I1746" i="1"/>
  <c r="I1745" i="1"/>
  <c r="I1744" i="1"/>
  <c r="I1743" i="1"/>
  <c r="I1742" i="1"/>
  <c r="I1741" i="1"/>
  <c r="I1740" i="1"/>
  <c r="I1739" i="1"/>
  <c r="I1738" i="1"/>
  <c r="I1737" i="1"/>
  <c r="I1736" i="1"/>
  <c r="I1735" i="1"/>
  <c r="I1734" i="1"/>
  <c r="I1733" i="1"/>
  <c r="I1732" i="1"/>
  <c r="I1731" i="1"/>
  <c r="I1730" i="1"/>
  <c r="I1729" i="1"/>
  <c r="I1728" i="1"/>
  <c r="I1727" i="1"/>
  <c r="I1726" i="1"/>
  <c r="I1725" i="1"/>
  <c r="I1724" i="1"/>
  <c r="I1723" i="1"/>
  <c r="I1722" i="1"/>
  <c r="I1721" i="1"/>
  <c r="I1720" i="1"/>
  <c r="I1719" i="1"/>
  <c r="I1718" i="1"/>
  <c r="I1717" i="1"/>
  <c r="I1716" i="1"/>
  <c r="I1715" i="1"/>
  <c r="I1714" i="1"/>
  <c r="I1713" i="1"/>
  <c r="I1712" i="1"/>
  <c r="I1711" i="1"/>
  <c r="I1710" i="1"/>
  <c r="I1709" i="1"/>
  <c r="I1708" i="1"/>
  <c r="I1707" i="1"/>
  <c r="I1706" i="1"/>
  <c r="I1705" i="1"/>
  <c r="I1704" i="1"/>
  <c r="I1703" i="1"/>
  <c r="I1702" i="1"/>
  <c r="I1701" i="1"/>
  <c r="I1700" i="1"/>
  <c r="I1699" i="1"/>
  <c r="I1698" i="1"/>
  <c r="I1697" i="1"/>
  <c r="I1696" i="1"/>
  <c r="I1695" i="1"/>
  <c r="I1694" i="1"/>
  <c r="I1693" i="1"/>
  <c r="I1692" i="1"/>
  <c r="I1691" i="1"/>
  <c r="I1690" i="1"/>
  <c r="I1689" i="1"/>
  <c r="I1688" i="1"/>
  <c r="I1687" i="1"/>
  <c r="I1686" i="1"/>
  <c r="I1685" i="1"/>
  <c r="I1684" i="1"/>
  <c r="I1683" i="1"/>
  <c r="I1682" i="1"/>
  <c r="I1681" i="1"/>
  <c r="I1680" i="1"/>
  <c r="I1679" i="1"/>
  <c r="I1678" i="1"/>
  <c r="I1677" i="1"/>
  <c r="I1676" i="1"/>
  <c r="I1675" i="1"/>
  <c r="I1674" i="1"/>
  <c r="I1673" i="1"/>
  <c r="I1672" i="1"/>
  <c r="I1671" i="1"/>
  <c r="I1670" i="1"/>
  <c r="I1669" i="1"/>
  <c r="I1668" i="1"/>
  <c r="I1667" i="1"/>
  <c r="I1666" i="1"/>
  <c r="I1665" i="1"/>
  <c r="I1664" i="1"/>
  <c r="I1663" i="1"/>
  <c r="I1662" i="1"/>
  <c r="I1661" i="1"/>
  <c r="I1660" i="1"/>
  <c r="I1659" i="1"/>
  <c r="I1658" i="1"/>
  <c r="I1657" i="1"/>
  <c r="I1656" i="1"/>
  <c r="I1655" i="1"/>
  <c r="I1654" i="1"/>
  <c r="I1653" i="1"/>
  <c r="I1652" i="1"/>
  <c r="I1651" i="1"/>
  <c r="I1650" i="1"/>
  <c r="I1649" i="1"/>
  <c r="I1648" i="1"/>
  <c r="I1647" i="1"/>
  <c r="I1646" i="1"/>
  <c r="I1645" i="1"/>
  <c r="I1644" i="1"/>
  <c r="I1643" i="1"/>
  <c r="I1642" i="1"/>
  <c r="I1641" i="1"/>
  <c r="I1640" i="1"/>
  <c r="I1639" i="1"/>
  <c r="I1638" i="1"/>
  <c r="I1637" i="1"/>
  <c r="I1636" i="1"/>
  <c r="I1635" i="1"/>
  <c r="I1634" i="1"/>
  <c r="I1633" i="1"/>
  <c r="I1632" i="1"/>
  <c r="I1631" i="1"/>
  <c r="I1630" i="1"/>
  <c r="I1629" i="1"/>
  <c r="I1628" i="1"/>
  <c r="I1627" i="1"/>
  <c r="I1626" i="1"/>
  <c r="I1625" i="1"/>
  <c r="I1624" i="1"/>
  <c r="I1623" i="1"/>
  <c r="I1622" i="1"/>
  <c r="I1621" i="1"/>
  <c r="I1620" i="1"/>
  <c r="I1619" i="1"/>
  <c r="I1618" i="1"/>
  <c r="I1617" i="1"/>
  <c r="I1616" i="1"/>
  <c r="I1615" i="1"/>
  <c r="I1614" i="1"/>
  <c r="I1613" i="1"/>
  <c r="I1612" i="1"/>
  <c r="I1611" i="1"/>
  <c r="I1610" i="1"/>
  <c r="I1609" i="1"/>
  <c r="I1608" i="1"/>
  <c r="I1607" i="1"/>
  <c r="I1606" i="1"/>
  <c r="I1605" i="1"/>
  <c r="I1604" i="1"/>
  <c r="I1603" i="1"/>
  <c r="I1602" i="1"/>
  <c r="I1601" i="1"/>
  <c r="I1600" i="1"/>
  <c r="I1599" i="1"/>
  <c r="I1598" i="1"/>
  <c r="I1597" i="1"/>
  <c r="I1596" i="1"/>
  <c r="I1595" i="1"/>
  <c r="I1594" i="1"/>
  <c r="I1593" i="1"/>
  <c r="I1592" i="1"/>
  <c r="I1591" i="1"/>
  <c r="I1590" i="1"/>
  <c r="I1589" i="1"/>
  <c r="I1588" i="1"/>
  <c r="I1587" i="1"/>
  <c r="I1586" i="1"/>
  <c r="I1585" i="1"/>
  <c r="I1584" i="1"/>
  <c r="I1583" i="1"/>
  <c r="I1582" i="1"/>
  <c r="I1581" i="1"/>
  <c r="I1580" i="1"/>
  <c r="I1579" i="1"/>
  <c r="I1578" i="1"/>
  <c r="I1577" i="1"/>
  <c r="I1576" i="1"/>
  <c r="I1575" i="1"/>
  <c r="I1574" i="1"/>
  <c r="I1573" i="1"/>
  <c r="I1572" i="1"/>
  <c r="I1571" i="1"/>
  <c r="I1570" i="1"/>
  <c r="I1569" i="1"/>
  <c r="I1568" i="1"/>
  <c r="I1567" i="1"/>
  <c r="I1566" i="1"/>
  <c r="I1565" i="1"/>
  <c r="I1564" i="1"/>
  <c r="I1563" i="1"/>
  <c r="I1562" i="1"/>
  <c r="I1561" i="1"/>
  <c r="I1560" i="1"/>
  <c r="I1559" i="1"/>
  <c r="I1558" i="1"/>
  <c r="I1557" i="1"/>
  <c r="I1556" i="1"/>
  <c r="I1555" i="1"/>
  <c r="I1554" i="1"/>
  <c r="I1553" i="1"/>
  <c r="I1552" i="1"/>
  <c r="I1551" i="1"/>
  <c r="I1550" i="1"/>
  <c r="I1549" i="1"/>
  <c r="I1548" i="1"/>
  <c r="I1547" i="1"/>
  <c r="I1546" i="1"/>
  <c r="I1545" i="1"/>
  <c r="I1544" i="1"/>
  <c r="I1543" i="1"/>
  <c r="I1542" i="1"/>
  <c r="I1541" i="1"/>
  <c r="I1540" i="1"/>
  <c r="I1539" i="1"/>
  <c r="I1538" i="1"/>
  <c r="I1537" i="1"/>
  <c r="I1536" i="1"/>
  <c r="I1535" i="1"/>
  <c r="I1534" i="1"/>
  <c r="I1533" i="1"/>
  <c r="I1532" i="1"/>
  <c r="I1531" i="1"/>
  <c r="I1530" i="1"/>
  <c r="I1529" i="1"/>
  <c r="I1528" i="1"/>
  <c r="I1527" i="1"/>
  <c r="I1526" i="1"/>
  <c r="I1525" i="1"/>
  <c r="I1524" i="1"/>
  <c r="I1523" i="1"/>
  <c r="I1522" i="1"/>
  <c r="I1521" i="1"/>
  <c r="I1520" i="1"/>
  <c r="I1519" i="1"/>
  <c r="I1518" i="1"/>
  <c r="I1517" i="1"/>
  <c r="I1516" i="1"/>
  <c r="I1515" i="1"/>
  <c r="I1514" i="1"/>
  <c r="I1513" i="1"/>
  <c r="I1512" i="1"/>
  <c r="I1511" i="1"/>
  <c r="I1510" i="1"/>
  <c r="I1509" i="1"/>
  <c r="I1508" i="1"/>
  <c r="I1507" i="1"/>
  <c r="I1506" i="1"/>
  <c r="I1505" i="1"/>
  <c r="I1504" i="1"/>
  <c r="I1503" i="1"/>
  <c r="I1502" i="1"/>
  <c r="I1501" i="1"/>
  <c r="I1500" i="1"/>
  <c r="I1499" i="1"/>
  <c r="I1498" i="1"/>
  <c r="I1497" i="1"/>
  <c r="I1496" i="1"/>
  <c r="I1495" i="1"/>
  <c r="I1494" i="1"/>
  <c r="I1493" i="1"/>
  <c r="I1492" i="1"/>
  <c r="I1491" i="1"/>
  <c r="I1490" i="1"/>
  <c r="I1489" i="1"/>
  <c r="I1488" i="1"/>
  <c r="I1487" i="1"/>
  <c r="I1486" i="1"/>
  <c r="I1485" i="1"/>
  <c r="I1484" i="1"/>
  <c r="I1483" i="1"/>
  <c r="I1482" i="1"/>
  <c r="I1481" i="1"/>
  <c r="I1480" i="1"/>
  <c r="I1479" i="1"/>
  <c r="I1478" i="1"/>
  <c r="I1477" i="1"/>
  <c r="I1476" i="1"/>
  <c r="I1475" i="1"/>
  <c r="I1474" i="1"/>
  <c r="I1473" i="1"/>
  <c r="I1472" i="1"/>
  <c r="I1471" i="1"/>
  <c r="I1470" i="1"/>
  <c r="I1469" i="1"/>
  <c r="I1468" i="1"/>
  <c r="I1467" i="1"/>
  <c r="I1466" i="1"/>
  <c r="I1465" i="1"/>
  <c r="I1464" i="1"/>
  <c r="I1463" i="1"/>
  <c r="I1462" i="1"/>
  <c r="I1461" i="1"/>
  <c r="I1460" i="1"/>
  <c r="I1459" i="1"/>
  <c r="I1458" i="1"/>
  <c r="I1457" i="1"/>
  <c r="I1456" i="1"/>
  <c r="I1455" i="1"/>
  <c r="I1454" i="1"/>
  <c r="I1453" i="1"/>
  <c r="I1452" i="1"/>
  <c r="I1451" i="1"/>
  <c r="I1450" i="1"/>
  <c r="I1449" i="1"/>
  <c r="I1448" i="1"/>
  <c r="I1447" i="1"/>
  <c r="I1446" i="1"/>
  <c r="I1445" i="1"/>
  <c r="I1444" i="1"/>
  <c r="I1443" i="1"/>
  <c r="I1442" i="1"/>
  <c r="I1441" i="1"/>
  <c r="I1440" i="1"/>
  <c r="I1439" i="1"/>
  <c r="I1438" i="1"/>
  <c r="I1437" i="1"/>
  <c r="I1436" i="1"/>
  <c r="I1435" i="1"/>
  <c r="I1434" i="1"/>
  <c r="I1433" i="1"/>
  <c r="I1432" i="1"/>
  <c r="I1431" i="1"/>
  <c r="I1430" i="1"/>
  <c r="I1429" i="1"/>
  <c r="I1428" i="1"/>
  <c r="I1427" i="1"/>
  <c r="I1426" i="1"/>
  <c r="I1425" i="1"/>
  <c r="I1424" i="1"/>
  <c r="I1423" i="1"/>
  <c r="I1422" i="1"/>
  <c r="I1421" i="1"/>
  <c r="I1420" i="1"/>
  <c r="I1419" i="1"/>
  <c r="I1418" i="1"/>
  <c r="I1417" i="1"/>
  <c r="I1416" i="1"/>
  <c r="I1415" i="1"/>
  <c r="I1414" i="1"/>
  <c r="I1413" i="1"/>
  <c r="I1412" i="1"/>
  <c r="I1411" i="1"/>
  <c r="I1410" i="1"/>
  <c r="I1409" i="1"/>
  <c r="I1408" i="1"/>
  <c r="I1407" i="1"/>
  <c r="I1406" i="1"/>
  <c r="I1405" i="1"/>
  <c r="I1404" i="1"/>
  <c r="I1403" i="1"/>
  <c r="I1402" i="1"/>
  <c r="I1401" i="1"/>
  <c r="I1400" i="1"/>
  <c r="I1399" i="1"/>
  <c r="I1398" i="1"/>
  <c r="I1397" i="1"/>
  <c r="I1396" i="1"/>
  <c r="I1395" i="1"/>
  <c r="I1394" i="1"/>
  <c r="I1393" i="1"/>
  <c r="I1392" i="1"/>
  <c r="I1391" i="1"/>
  <c r="I1390" i="1"/>
  <c r="I1389" i="1"/>
  <c r="I1388" i="1"/>
  <c r="I1387" i="1"/>
  <c r="I1386" i="1"/>
  <c r="I1385" i="1"/>
  <c r="I1384" i="1"/>
  <c r="I1383" i="1"/>
  <c r="I1382" i="1"/>
  <c r="I1381" i="1"/>
  <c r="I1380" i="1"/>
  <c r="I1379" i="1"/>
  <c r="I1378" i="1"/>
  <c r="I1377" i="1"/>
  <c r="I1376" i="1"/>
  <c r="I1375" i="1"/>
  <c r="I1374" i="1"/>
  <c r="I1373" i="1"/>
  <c r="I1372" i="1"/>
  <c r="I1371" i="1"/>
  <c r="I1370" i="1"/>
  <c r="I1369" i="1"/>
  <c r="I1368" i="1"/>
  <c r="I1367" i="1"/>
  <c r="I1366" i="1"/>
  <c r="I1365" i="1"/>
  <c r="I1364" i="1"/>
  <c r="I1363" i="1"/>
  <c r="I1362" i="1"/>
  <c r="I1361" i="1"/>
  <c r="I1360" i="1"/>
  <c r="I1359" i="1"/>
  <c r="I1358" i="1"/>
  <c r="I1357" i="1"/>
  <c r="I1356" i="1"/>
  <c r="I1355" i="1"/>
  <c r="I1354" i="1"/>
  <c r="I1353" i="1"/>
  <c r="I1352" i="1"/>
  <c r="I1351" i="1"/>
  <c r="I1350" i="1"/>
  <c r="I1349" i="1"/>
  <c r="I1348" i="1"/>
  <c r="I1347" i="1"/>
  <c r="I1346" i="1"/>
  <c r="I1345" i="1"/>
  <c r="I1344" i="1"/>
  <c r="I1343" i="1"/>
  <c r="I1342" i="1"/>
  <c r="I1341" i="1"/>
  <c r="I1340" i="1"/>
  <c r="I1339" i="1"/>
  <c r="I1338" i="1"/>
  <c r="I1337" i="1"/>
  <c r="I1336" i="1"/>
  <c r="I1335" i="1"/>
  <c r="I1334" i="1"/>
  <c r="I1333" i="1"/>
  <c r="I1332" i="1"/>
  <c r="I1331" i="1"/>
  <c r="I1330" i="1"/>
  <c r="I1329" i="1"/>
  <c r="I1328" i="1"/>
  <c r="I1327" i="1"/>
  <c r="I1326" i="1"/>
  <c r="I1325" i="1"/>
  <c r="I1324" i="1"/>
  <c r="I1323" i="1"/>
  <c r="I1322" i="1"/>
  <c r="I1321" i="1"/>
  <c r="I1320" i="1"/>
  <c r="I1319" i="1"/>
  <c r="I1318" i="1"/>
  <c r="I1317" i="1"/>
  <c r="I1316" i="1"/>
  <c r="I1315" i="1"/>
  <c r="I1314" i="1"/>
  <c r="I1313" i="1"/>
  <c r="I1312" i="1"/>
  <c r="I1311" i="1"/>
  <c r="I1310" i="1"/>
  <c r="I1309" i="1"/>
  <c r="I1308" i="1"/>
  <c r="I1307" i="1"/>
  <c r="I1306" i="1"/>
  <c r="I1305" i="1"/>
  <c r="I1304" i="1"/>
  <c r="I1303" i="1"/>
  <c r="I1302" i="1"/>
  <c r="I1301" i="1"/>
  <c r="I1300" i="1"/>
  <c r="I1299" i="1"/>
  <c r="I1298" i="1"/>
  <c r="I1297" i="1"/>
  <c r="I1296" i="1"/>
  <c r="I1295" i="1"/>
  <c r="I1294" i="1"/>
  <c r="I1293" i="1"/>
  <c r="I1292" i="1"/>
  <c r="I1291" i="1"/>
  <c r="I1290" i="1"/>
  <c r="I1289" i="1"/>
  <c r="I1288" i="1"/>
  <c r="I1287" i="1"/>
  <c r="I1286" i="1"/>
  <c r="I1285" i="1"/>
  <c r="I1284" i="1"/>
  <c r="I1283" i="1"/>
  <c r="I1282" i="1"/>
  <c r="I1281" i="1"/>
  <c r="I1280" i="1"/>
  <c r="I1279" i="1"/>
  <c r="I1278" i="1"/>
  <c r="I1277" i="1"/>
  <c r="I1276" i="1"/>
  <c r="I1275" i="1"/>
  <c r="I1274" i="1"/>
  <c r="I1273" i="1"/>
  <c r="I1272" i="1"/>
  <c r="I1271" i="1"/>
  <c r="I1270" i="1"/>
  <c r="I1269" i="1"/>
  <c r="I1268" i="1"/>
  <c r="I1267" i="1"/>
  <c r="I1266" i="1"/>
  <c r="I1265" i="1"/>
  <c r="I1264" i="1"/>
  <c r="I1263" i="1"/>
  <c r="I1262" i="1"/>
  <c r="I1261" i="1"/>
  <c r="I1260" i="1"/>
  <c r="I1259" i="1"/>
  <c r="I1258" i="1"/>
  <c r="I1257" i="1"/>
  <c r="I1256" i="1"/>
  <c r="I1255" i="1"/>
  <c r="I1254" i="1"/>
  <c r="I1253" i="1"/>
  <c r="I1252" i="1"/>
  <c r="I1251" i="1"/>
  <c r="I1250" i="1"/>
  <c r="I1249" i="1"/>
  <c r="I1248" i="1"/>
  <c r="I1247" i="1"/>
  <c r="I1246" i="1"/>
  <c r="I1245" i="1"/>
  <c r="I1244" i="1"/>
  <c r="I1243" i="1"/>
  <c r="I1242" i="1"/>
  <c r="I1241" i="1"/>
  <c r="I1240" i="1"/>
  <c r="I1239" i="1"/>
  <c r="I1238" i="1"/>
  <c r="I1237" i="1"/>
  <c r="I1236" i="1"/>
  <c r="I1235" i="1"/>
  <c r="I1234" i="1"/>
  <c r="I1233" i="1"/>
  <c r="I1232" i="1"/>
  <c r="I1231" i="1"/>
  <c r="I1230" i="1"/>
  <c r="I1229" i="1"/>
  <c r="I1228" i="1"/>
  <c r="I1227" i="1"/>
  <c r="I1226" i="1"/>
  <c r="I1225" i="1"/>
  <c r="I1224" i="1"/>
  <c r="I1223" i="1"/>
  <c r="I1222" i="1"/>
  <c r="I1221" i="1"/>
  <c r="I1220" i="1"/>
  <c r="I1219" i="1"/>
  <c r="I1218" i="1"/>
  <c r="I1217" i="1"/>
  <c r="I1216" i="1"/>
  <c r="I1215" i="1"/>
  <c r="I1214" i="1"/>
  <c r="I1213" i="1"/>
  <c r="I1212" i="1"/>
  <c r="I1211" i="1"/>
  <c r="I1210" i="1"/>
  <c r="I1209" i="1"/>
  <c r="I1208" i="1"/>
  <c r="I1207" i="1"/>
  <c r="I1206" i="1"/>
  <c r="I1205" i="1"/>
  <c r="I1204" i="1"/>
  <c r="I1203" i="1"/>
  <c r="I1202" i="1"/>
  <c r="I1201" i="1"/>
  <c r="I1200" i="1"/>
  <c r="I1199" i="1"/>
  <c r="I1198" i="1"/>
  <c r="I1197" i="1"/>
  <c r="I1196" i="1"/>
  <c r="I1195" i="1"/>
  <c r="I1194" i="1"/>
  <c r="I1193" i="1"/>
  <c r="I1192" i="1"/>
  <c r="I1191" i="1"/>
  <c r="I1190" i="1"/>
  <c r="I1189" i="1"/>
  <c r="I1188" i="1"/>
  <c r="I1187" i="1"/>
  <c r="I1186" i="1"/>
  <c r="I1185" i="1"/>
  <c r="I1184" i="1"/>
  <c r="I1183" i="1"/>
  <c r="I1182" i="1"/>
  <c r="I1181" i="1"/>
  <c r="I1180" i="1"/>
  <c r="I1179" i="1"/>
  <c r="I1178" i="1"/>
  <c r="I1177" i="1"/>
  <c r="I1176" i="1"/>
  <c r="I1175" i="1"/>
  <c r="I1174" i="1"/>
  <c r="I1173" i="1"/>
  <c r="I1172" i="1"/>
  <c r="I1171" i="1"/>
  <c r="I1170" i="1"/>
  <c r="I1169" i="1"/>
  <c r="I1168" i="1"/>
  <c r="I1167" i="1"/>
  <c r="I1166" i="1"/>
  <c r="I1165" i="1"/>
  <c r="I1164" i="1"/>
  <c r="I1163" i="1"/>
  <c r="I1162" i="1"/>
  <c r="I1161" i="1"/>
  <c r="I1160" i="1"/>
  <c r="I1159" i="1"/>
  <c r="I1158" i="1"/>
  <c r="I1157" i="1"/>
  <c r="I1156" i="1"/>
  <c r="I1155" i="1"/>
  <c r="I1154" i="1"/>
  <c r="I1153" i="1"/>
  <c r="I1152" i="1"/>
  <c r="I1151" i="1"/>
  <c r="I1150" i="1"/>
  <c r="I1149" i="1"/>
  <c r="I1148" i="1"/>
  <c r="I1147" i="1"/>
  <c r="I1146" i="1"/>
  <c r="I1145" i="1"/>
  <c r="I1144" i="1"/>
  <c r="I1143" i="1"/>
  <c r="I1142" i="1"/>
  <c r="I1141" i="1"/>
  <c r="I1140" i="1"/>
  <c r="I1139" i="1"/>
  <c r="I1138" i="1"/>
  <c r="I1137" i="1"/>
  <c r="I1136" i="1"/>
  <c r="I1135" i="1"/>
  <c r="I1134" i="1"/>
  <c r="I1133" i="1"/>
  <c r="I1132" i="1"/>
  <c r="I1131" i="1"/>
  <c r="I1130" i="1"/>
  <c r="I1129" i="1"/>
  <c r="I1128" i="1"/>
  <c r="I1127" i="1"/>
  <c r="I1126" i="1"/>
  <c r="I1125" i="1"/>
  <c r="I1124" i="1"/>
  <c r="I1123" i="1"/>
  <c r="I1122" i="1"/>
  <c r="I1121" i="1"/>
  <c r="I1120" i="1"/>
  <c r="I1119" i="1"/>
  <c r="I1118" i="1"/>
  <c r="I1117" i="1"/>
  <c r="I1116" i="1"/>
  <c r="I1115" i="1"/>
  <c r="I1114" i="1"/>
  <c r="I1113" i="1"/>
  <c r="I1112" i="1"/>
  <c r="I1111" i="1"/>
  <c r="I1110" i="1"/>
  <c r="I1109" i="1"/>
  <c r="I1108" i="1"/>
  <c r="I1107" i="1"/>
  <c r="I1106" i="1"/>
  <c r="I1105" i="1"/>
  <c r="I1104" i="1"/>
  <c r="I1103" i="1"/>
  <c r="I1102" i="1"/>
  <c r="I1101" i="1"/>
  <c r="I1100" i="1"/>
  <c r="I1099" i="1"/>
  <c r="I1098" i="1"/>
  <c r="I1097" i="1"/>
  <c r="I1096" i="1"/>
  <c r="I1095" i="1"/>
  <c r="I1094" i="1"/>
  <c r="I1093" i="1"/>
  <c r="I1092" i="1"/>
  <c r="I1091" i="1"/>
  <c r="I1090" i="1"/>
  <c r="I1089" i="1"/>
  <c r="I1088" i="1"/>
  <c r="I1087" i="1"/>
  <c r="I1086" i="1"/>
  <c r="I1085" i="1"/>
  <c r="I1084" i="1"/>
  <c r="I1083" i="1"/>
  <c r="I1082" i="1"/>
  <c r="I1081" i="1"/>
  <c r="I1080" i="1"/>
  <c r="I1079" i="1"/>
  <c r="I1078" i="1"/>
  <c r="I1077" i="1"/>
  <c r="I1076" i="1"/>
  <c r="I1075" i="1"/>
  <c r="I1074" i="1"/>
  <c r="I1073" i="1"/>
  <c r="I1072" i="1"/>
  <c r="I1071" i="1"/>
  <c r="I1070" i="1"/>
  <c r="I1069" i="1"/>
  <c r="I1068" i="1"/>
  <c r="I1067" i="1"/>
  <c r="I1066" i="1"/>
  <c r="I1065" i="1"/>
  <c r="I1064" i="1"/>
  <c r="I1063" i="1"/>
  <c r="I1062" i="1"/>
  <c r="I1061" i="1"/>
  <c r="I1060" i="1"/>
  <c r="I1059" i="1"/>
  <c r="I1058" i="1"/>
  <c r="I1057" i="1"/>
  <c r="I1056" i="1"/>
  <c r="I1055" i="1"/>
  <c r="I1054" i="1"/>
  <c r="I1053" i="1"/>
  <c r="I1052" i="1"/>
  <c r="I1051" i="1"/>
  <c r="I1050" i="1"/>
  <c r="I1049" i="1"/>
  <c r="I1048" i="1"/>
  <c r="I1047" i="1"/>
  <c r="I1046" i="1"/>
  <c r="I1045" i="1"/>
  <c r="I1044" i="1"/>
  <c r="I1043" i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1023" i="1"/>
  <c r="I1022" i="1"/>
  <c r="I1021" i="1"/>
  <c r="I1020" i="1"/>
  <c r="I1019" i="1"/>
  <c r="I1018" i="1"/>
  <c r="I1017" i="1"/>
  <c r="I1016" i="1"/>
  <c r="I1015" i="1"/>
  <c r="I1014" i="1"/>
  <c r="I1013" i="1"/>
  <c r="I1012" i="1"/>
  <c r="I1011" i="1"/>
  <c r="I1010" i="1"/>
  <c r="I1009" i="1"/>
  <c r="I1008" i="1"/>
  <c r="I1007" i="1"/>
  <c r="I1006" i="1"/>
  <c r="I1005" i="1"/>
  <c r="I1004" i="1"/>
  <c r="I1003" i="1"/>
  <c r="I1002" i="1"/>
  <c r="I1001" i="1"/>
  <c r="I1000" i="1"/>
  <c r="I999" i="1"/>
  <c r="I998" i="1"/>
  <c r="I997" i="1"/>
  <c r="I996" i="1"/>
  <c r="I995" i="1"/>
  <c r="I994" i="1"/>
  <c r="I993" i="1"/>
  <c r="I992" i="1"/>
  <c r="I991" i="1"/>
  <c r="I990" i="1"/>
  <c r="I989" i="1"/>
  <c r="I988" i="1"/>
  <c r="I987" i="1"/>
  <c r="I986" i="1"/>
  <c r="I985" i="1"/>
  <c r="I984" i="1"/>
  <c r="I983" i="1"/>
  <c r="I982" i="1"/>
  <c r="I981" i="1"/>
  <c r="I980" i="1"/>
  <c r="I979" i="1"/>
  <c r="I978" i="1"/>
  <c r="I977" i="1"/>
  <c r="I976" i="1"/>
  <c r="I975" i="1"/>
  <c r="I974" i="1"/>
  <c r="I973" i="1"/>
  <c r="I972" i="1"/>
  <c r="I971" i="1"/>
  <c r="I970" i="1"/>
  <c r="I969" i="1"/>
  <c r="I968" i="1"/>
  <c r="I967" i="1"/>
  <c r="I966" i="1"/>
  <c r="I965" i="1"/>
  <c r="I964" i="1"/>
  <c r="I963" i="1"/>
  <c r="I962" i="1"/>
  <c r="I961" i="1"/>
  <c r="I960" i="1"/>
  <c r="I959" i="1"/>
  <c r="I958" i="1"/>
  <c r="I957" i="1"/>
  <c r="I956" i="1"/>
  <c r="I955" i="1"/>
  <c r="I954" i="1"/>
  <c r="I953" i="1"/>
  <c r="I952" i="1"/>
  <c r="I951" i="1"/>
  <c r="I950" i="1"/>
  <c r="I949" i="1"/>
  <c r="I948" i="1"/>
  <c r="I947" i="1"/>
  <c r="I946" i="1"/>
  <c r="I945" i="1"/>
  <c r="I944" i="1"/>
  <c r="I943" i="1"/>
  <c r="I942" i="1"/>
  <c r="I941" i="1"/>
  <c r="I940" i="1"/>
  <c r="I939" i="1"/>
  <c r="I938" i="1"/>
  <c r="I937" i="1"/>
  <c r="I936" i="1"/>
  <c r="I935" i="1"/>
  <c r="I934" i="1"/>
  <c r="I933" i="1"/>
  <c r="I932" i="1"/>
  <c r="I931" i="1"/>
  <c r="I930" i="1"/>
  <c r="I929" i="1"/>
  <c r="I928" i="1"/>
  <c r="I927" i="1"/>
  <c r="I926" i="1"/>
  <c r="I925" i="1"/>
  <c r="I924" i="1"/>
  <c r="I923" i="1"/>
  <c r="I922" i="1"/>
  <c r="I921" i="1"/>
  <c r="I920" i="1"/>
  <c r="I919" i="1"/>
  <c r="I918" i="1"/>
  <c r="I917" i="1"/>
  <c r="I916" i="1"/>
  <c r="I915" i="1"/>
  <c r="I914" i="1"/>
  <c r="I913" i="1"/>
  <c r="I912" i="1"/>
  <c r="I911" i="1"/>
  <c r="I910" i="1"/>
  <c r="I909" i="1"/>
  <c r="I908" i="1"/>
  <c r="I907" i="1"/>
  <c r="I906" i="1"/>
  <c r="I905" i="1"/>
  <c r="I904" i="1"/>
  <c r="I903" i="1"/>
  <c r="I902" i="1"/>
  <c r="I901" i="1"/>
  <c r="I900" i="1"/>
  <c r="I899" i="1"/>
  <c r="I898" i="1"/>
  <c r="I897" i="1"/>
  <c r="I896" i="1"/>
  <c r="I895" i="1"/>
  <c r="I894" i="1"/>
  <c r="I893" i="1"/>
  <c r="I892" i="1"/>
  <c r="I891" i="1"/>
  <c r="I890" i="1"/>
  <c r="I889" i="1"/>
  <c r="I888" i="1"/>
  <c r="I887" i="1"/>
  <c r="I886" i="1"/>
  <c r="I885" i="1"/>
  <c r="I884" i="1"/>
  <c r="I883" i="1"/>
  <c r="I882" i="1"/>
  <c r="I881" i="1"/>
  <c r="I880" i="1"/>
  <c r="I879" i="1"/>
  <c r="I878" i="1"/>
  <c r="I877" i="1"/>
  <c r="I876" i="1"/>
  <c r="I875" i="1"/>
  <c r="I874" i="1"/>
  <c r="I873" i="1"/>
  <c r="I872" i="1"/>
  <c r="I871" i="1"/>
  <c r="I870" i="1"/>
  <c r="I869" i="1"/>
  <c r="I868" i="1"/>
  <c r="I867" i="1"/>
  <c r="I866" i="1"/>
  <c r="I865" i="1"/>
  <c r="I864" i="1"/>
  <c r="I863" i="1"/>
  <c r="I862" i="1"/>
  <c r="I861" i="1"/>
  <c r="I860" i="1"/>
  <c r="I859" i="1"/>
  <c r="I858" i="1"/>
  <c r="I857" i="1"/>
  <c r="I856" i="1"/>
  <c r="I855" i="1"/>
  <c r="I854" i="1"/>
  <c r="I853" i="1"/>
  <c r="I852" i="1"/>
  <c r="I851" i="1"/>
  <c r="I850" i="1"/>
  <c r="I849" i="1"/>
  <c r="I848" i="1"/>
  <c r="I847" i="1"/>
  <c r="I846" i="1"/>
  <c r="I845" i="1"/>
  <c r="I844" i="1"/>
  <c r="I843" i="1"/>
  <c r="I842" i="1"/>
  <c r="I841" i="1"/>
  <c r="I840" i="1"/>
  <c r="I839" i="1"/>
  <c r="I838" i="1"/>
  <c r="I837" i="1"/>
  <c r="I836" i="1"/>
  <c r="I835" i="1"/>
  <c r="I834" i="1"/>
  <c r="I833" i="1"/>
  <c r="I832" i="1"/>
  <c r="I831" i="1"/>
  <c r="I830" i="1"/>
  <c r="I829" i="1"/>
  <c r="I828" i="1"/>
  <c r="I827" i="1"/>
  <c r="I826" i="1"/>
  <c r="I825" i="1"/>
  <c r="I824" i="1"/>
  <c r="I823" i="1"/>
  <c r="I822" i="1"/>
  <c r="I821" i="1"/>
  <c r="I820" i="1"/>
  <c r="I819" i="1"/>
  <c r="I818" i="1"/>
  <c r="I817" i="1"/>
  <c r="I816" i="1"/>
  <c r="I815" i="1"/>
  <c r="I814" i="1"/>
  <c r="I813" i="1"/>
  <c r="I812" i="1"/>
  <c r="I811" i="1"/>
  <c r="I810" i="1"/>
  <c r="I809" i="1"/>
  <c r="I808" i="1"/>
  <c r="I807" i="1"/>
  <c r="I806" i="1"/>
  <c r="I805" i="1"/>
  <c r="I804" i="1"/>
  <c r="I803" i="1"/>
  <c r="I802" i="1"/>
  <c r="I801" i="1"/>
  <c r="I800" i="1"/>
  <c r="I799" i="1"/>
  <c r="I798" i="1"/>
  <c r="I797" i="1"/>
  <c r="I796" i="1"/>
  <c r="I795" i="1"/>
  <c r="I794" i="1"/>
  <c r="I793" i="1"/>
  <c r="I792" i="1"/>
  <c r="I791" i="1"/>
  <c r="I790" i="1"/>
  <c r="I789" i="1"/>
  <c r="I788" i="1"/>
  <c r="I787" i="1"/>
  <c r="I786" i="1"/>
  <c r="I785" i="1"/>
  <c r="I784" i="1"/>
  <c r="I783" i="1"/>
  <c r="I782" i="1"/>
  <c r="I781" i="1"/>
  <c r="I780" i="1"/>
  <c r="I779" i="1"/>
  <c r="I778" i="1"/>
  <c r="I777" i="1"/>
  <c r="I776" i="1"/>
  <c r="I775" i="1"/>
  <c r="I774" i="1"/>
  <c r="I773" i="1"/>
  <c r="I772" i="1"/>
  <c r="I771" i="1"/>
  <c r="I770" i="1"/>
  <c r="I769" i="1"/>
  <c r="I768" i="1"/>
  <c r="I767" i="1"/>
  <c r="I766" i="1"/>
  <c r="I765" i="1"/>
  <c r="I764" i="1"/>
  <c r="I763" i="1"/>
  <c r="I762" i="1"/>
  <c r="I761" i="1"/>
  <c r="I760" i="1"/>
  <c r="I759" i="1"/>
  <c r="I758" i="1"/>
  <c r="I757" i="1"/>
  <c r="I756" i="1"/>
  <c r="I755" i="1"/>
  <c r="I754" i="1"/>
  <c r="I753" i="1"/>
  <c r="I752" i="1"/>
  <c r="I751" i="1"/>
  <c r="I750" i="1"/>
  <c r="I749" i="1"/>
  <c r="I748" i="1"/>
  <c r="I747" i="1"/>
  <c r="I746" i="1"/>
  <c r="I745" i="1"/>
  <c r="I744" i="1"/>
  <c r="I743" i="1"/>
  <c r="I742" i="1"/>
  <c r="I741" i="1"/>
  <c r="I740" i="1"/>
  <c r="I739" i="1"/>
  <c r="I738" i="1"/>
  <c r="I737" i="1"/>
  <c r="I736" i="1"/>
  <c r="I735" i="1"/>
  <c r="I734" i="1"/>
  <c r="I733" i="1"/>
  <c r="I732" i="1"/>
  <c r="I731" i="1"/>
  <c r="I730" i="1"/>
  <c r="I729" i="1"/>
  <c r="I728" i="1"/>
  <c r="I727" i="1"/>
  <c r="I726" i="1"/>
  <c r="I725" i="1"/>
  <c r="I724" i="1"/>
  <c r="I723" i="1"/>
  <c r="I722" i="1"/>
  <c r="I721" i="1"/>
  <c r="I720" i="1"/>
  <c r="I719" i="1"/>
  <c r="I718" i="1"/>
  <c r="I717" i="1"/>
  <c r="I716" i="1"/>
  <c r="I715" i="1"/>
  <c r="I714" i="1"/>
  <c r="I713" i="1"/>
  <c r="I712" i="1"/>
  <c r="I711" i="1"/>
  <c r="I710" i="1"/>
  <c r="I709" i="1"/>
  <c r="I708" i="1"/>
  <c r="I707" i="1"/>
  <c r="I706" i="1"/>
  <c r="I705" i="1"/>
  <c r="I704" i="1"/>
  <c r="I703" i="1"/>
  <c r="I702" i="1"/>
  <c r="I701" i="1"/>
  <c r="I700" i="1"/>
  <c r="I699" i="1"/>
  <c r="I698" i="1"/>
  <c r="I697" i="1"/>
  <c r="I696" i="1"/>
  <c r="I695" i="1"/>
  <c r="I694" i="1"/>
  <c r="I693" i="1"/>
  <c r="I692" i="1"/>
  <c r="I691" i="1"/>
  <c r="I690" i="1"/>
  <c r="I689" i="1"/>
  <c r="I688" i="1"/>
  <c r="I687" i="1"/>
  <c r="I686" i="1"/>
  <c r="I685" i="1"/>
  <c r="I684" i="1"/>
  <c r="I683" i="1"/>
  <c r="I682" i="1"/>
  <c r="I681" i="1"/>
  <c r="I680" i="1"/>
  <c r="I679" i="1"/>
  <c r="I678" i="1"/>
  <c r="I677" i="1"/>
  <c r="I676" i="1"/>
  <c r="I675" i="1"/>
  <c r="I674" i="1"/>
  <c r="I673" i="1"/>
  <c r="I672" i="1"/>
  <c r="I671" i="1"/>
  <c r="I670" i="1"/>
  <c r="I669" i="1"/>
  <c r="I668" i="1"/>
  <c r="I667" i="1"/>
  <c r="I666" i="1"/>
  <c r="I665" i="1"/>
  <c r="I664" i="1"/>
  <c r="I663" i="1"/>
  <c r="I662" i="1"/>
  <c r="I661" i="1"/>
  <c r="I660" i="1"/>
  <c r="I659" i="1"/>
  <c r="I658" i="1"/>
  <c r="I657" i="1"/>
  <c r="I656" i="1"/>
  <c r="I655" i="1"/>
  <c r="I654" i="1"/>
  <c r="I653" i="1"/>
  <c r="I652" i="1"/>
  <c r="I651" i="1"/>
  <c r="I650" i="1"/>
  <c r="I649" i="1"/>
  <c r="I648" i="1"/>
  <c r="I647" i="1"/>
  <c r="I646" i="1"/>
  <c r="I645" i="1"/>
  <c r="I644" i="1"/>
  <c r="I643" i="1"/>
  <c r="I642" i="1"/>
  <c r="I641" i="1"/>
  <c r="I640" i="1"/>
  <c r="I639" i="1"/>
  <c r="I638" i="1"/>
  <c r="I637" i="1"/>
  <c r="I636" i="1"/>
  <c r="I635" i="1"/>
  <c r="I634" i="1"/>
  <c r="I633" i="1"/>
  <c r="I632" i="1"/>
  <c r="I631" i="1"/>
  <c r="I630" i="1"/>
  <c r="I629" i="1"/>
  <c r="I628" i="1"/>
  <c r="I627" i="1"/>
  <c r="I626" i="1"/>
  <c r="I625" i="1"/>
  <c r="I624" i="1"/>
  <c r="I623" i="1"/>
  <c r="I622" i="1"/>
  <c r="I621" i="1"/>
  <c r="I620" i="1"/>
  <c r="I619" i="1"/>
  <c r="I618" i="1"/>
  <c r="I617" i="1"/>
  <c r="I616" i="1"/>
  <c r="I615" i="1"/>
  <c r="I614" i="1"/>
  <c r="I613" i="1"/>
  <c r="I612" i="1"/>
  <c r="I611" i="1"/>
  <c r="I610" i="1"/>
  <c r="I609" i="1"/>
  <c r="I608" i="1"/>
  <c r="I607" i="1"/>
  <c r="I606" i="1"/>
  <c r="I605" i="1"/>
  <c r="I604" i="1"/>
  <c r="I603" i="1"/>
  <c r="I602" i="1"/>
  <c r="I601" i="1"/>
  <c r="I600" i="1"/>
  <c r="I599" i="1"/>
  <c r="I598" i="1"/>
  <c r="I597" i="1"/>
  <c r="I596" i="1"/>
  <c r="I595" i="1"/>
  <c r="I594" i="1"/>
  <c r="I593" i="1"/>
  <c r="I592" i="1"/>
  <c r="I591" i="1"/>
  <c r="I590" i="1"/>
  <c r="I589" i="1"/>
  <c r="I588" i="1"/>
  <c r="I587" i="1"/>
  <c r="I586" i="1"/>
  <c r="I585" i="1"/>
  <c r="I584" i="1"/>
  <c r="I583" i="1"/>
  <c r="I582" i="1"/>
  <c r="I581" i="1"/>
  <c r="I580" i="1"/>
  <c r="I579" i="1"/>
  <c r="I578" i="1"/>
  <c r="I577" i="1"/>
  <c r="I576" i="1"/>
  <c r="I575" i="1"/>
  <c r="I574" i="1"/>
  <c r="I573" i="1"/>
  <c r="I572" i="1"/>
  <c r="I571" i="1"/>
  <c r="I570" i="1"/>
  <c r="I569" i="1"/>
  <c r="I568" i="1"/>
  <c r="I567" i="1"/>
  <c r="I566" i="1"/>
  <c r="I565" i="1"/>
  <c r="I564" i="1"/>
  <c r="I563" i="1"/>
  <c r="I562" i="1"/>
  <c r="I561" i="1"/>
  <c r="I560" i="1"/>
  <c r="I559" i="1"/>
  <c r="I558" i="1"/>
  <c r="I557" i="1"/>
  <c r="I556" i="1"/>
  <c r="I555" i="1"/>
  <c r="I554" i="1"/>
  <c r="I553" i="1"/>
  <c r="I552" i="1"/>
  <c r="I551" i="1"/>
  <c r="I550" i="1"/>
  <c r="I549" i="1"/>
  <c r="I548" i="1"/>
  <c r="I547" i="1"/>
  <c r="I546" i="1"/>
  <c r="I545" i="1"/>
  <c r="I544" i="1"/>
  <c r="I543" i="1"/>
  <c r="I542" i="1"/>
  <c r="I541" i="1"/>
  <c r="I540" i="1"/>
  <c r="I539" i="1"/>
  <c r="I538" i="1"/>
  <c r="I537" i="1"/>
  <c r="I536" i="1"/>
  <c r="I535" i="1"/>
  <c r="I534" i="1"/>
  <c r="I533" i="1"/>
  <c r="I532" i="1"/>
  <c r="I531" i="1"/>
  <c r="I530" i="1"/>
  <c r="I529" i="1"/>
  <c r="I528" i="1"/>
  <c r="I527" i="1"/>
  <c r="I526" i="1"/>
  <c r="I525" i="1"/>
  <c r="I524" i="1"/>
  <c r="I523" i="1"/>
  <c r="I522" i="1"/>
  <c r="I521" i="1"/>
  <c r="I520" i="1"/>
  <c r="I519" i="1"/>
  <c r="I518" i="1"/>
  <c r="I517" i="1"/>
  <c r="I516" i="1"/>
  <c r="I515" i="1"/>
  <c r="I514" i="1"/>
  <c r="I513" i="1"/>
  <c r="I512" i="1"/>
  <c r="I511" i="1"/>
  <c r="I510" i="1"/>
  <c r="I509" i="1"/>
  <c r="I508" i="1"/>
  <c r="I507" i="1"/>
  <c r="I506" i="1"/>
  <c r="I505" i="1"/>
  <c r="I504" i="1"/>
  <c r="I503" i="1"/>
  <c r="I502" i="1"/>
  <c r="I501" i="1"/>
  <c r="I500" i="1"/>
  <c r="I499" i="1"/>
  <c r="I498" i="1"/>
  <c r="I497" i="1"/>
  <c r="I496" i="1"/>
  <c r="I495" i="1"/>
  <c r="I494" i="1"/>
  <c r="I493" i="1"/>
  <c r="I492" i="1"/>
  <c r="I491" i="1"/>
  <c r="I490" i="1"/>
  <c r="I489" i="1"/>
  <c r="I488" i="1"/>
  <c r="I487" i="1"/>
  <c r="I486" i="1"/>
  <c r="I485" i="1"/>
  <c r="I484" i="1"/>
  <c r="I483" i="1"/>
  <c r="I482" i="1"/>
  <c r="I481" i="1"/>
  <c r="I480" i="1"/>
  <c r="I479" i="1"/>
  <c r="I478" i="1"/>
  <c r="I477" i="1"/>
  <c r="I476" i="1"/>
  <c r="I475" i="1"/>
  <c r="I474" i="1"/>
  <c r="I473" i="1"/>
  <c r="I472" i="1"/>
  <c r="I471" i="1"/>
  <c r="I470" i="1"/>
  <c r="I469" i="1"/>
  <c r="I468" i="1"/>
  <c r="I467" i="1"/>
  <c r="I466" i="1"/>
  <c r="I465" i="1"/>
  <c r="I464" i="1"/>
  <c r="I463" i="1"/>
  <c r="I462" i="1"/>
  <c r="I461" i="1"/>
  <c r="I460" i="1"/>
  <c r="I459" i="1"/>
  <c r="I458" i="1"/>
  <c r="I457" i="1"/>
  <c r="I456" i="1"/>
  <c r="I455" i="1"/>
  <c r="I454" i="1"/>
  <c r="I453" i="1"/>
  <c r="I452" i="1"/>
  <c r="I451" i="1"/>
  <c r="I450" i="1"/>
  <c r="I449" i="1"/>
  <c r="I448" i="1"/>
  <c r="I447" i="1"/>
  <c r="I446" i="1"/>
  <c r="I445" i="1"/>
  <c r="I444" i="1"/>
  <c r="I443" i="1"/>
  <c r="I442" i="1"/>
  <c r="I441" i="1"/>
  <c r="I440" i="1"/>
  <c r="I439" i="1"/>
  <c r="I438" i="1"/>
  <c r="I437" i="1"/>
  <c r="I436" i="1"/>
  <c r="I435" i="1"/>
  <c r="I434" i="1"/>
  <c r="I433" i="1"/>
  <c r="I432" i="1"/>
  <c r="I431" i="1"/>
  <c r="I430" i="1"/>
  <c r="I429" i="1"/>
  <c r="I428" i="1"/>
  <c r="I427" i="1"/>
  <c r="I426" i="1"/>
  <c r="I425" i="1"/>
  <c r="I424" i="1"/>
  <c r="I423" i="1"/>
  <c r="I422" i="1"/>
  <c r="I421" i="1"/>
  <c r="I420" i="1"/>
  <c r="I419" i="1"/>
  <c r="I418" i="1"/>
  <c r="I417" i="1"/>
  <c r="I416" i="1"/>
  <c r="I415" i="1"/>
  <c r="I414" i="1"/>
  <c r="I413" i="1"/>
  <c r="I412" i="1"/>
  <c r="I411" i="1"/>
  <c r="I410" i="1"/>
  <c r="I409" i="1"/>
  <c r="I408" i="1"/>
  <c r="I407" i="1"/>
  <c r="I406" i="1"/>
  <c r="I405" i="1"/>
  <c r="I404" i="1"/>
  <c r="I403" i="1"/>
  <c r="I402" i="1"/>
  <c r="I401" i="1"/>
  <c r="I400" i="1"/>
  <c r="I399" i="1"/>
  <c r="I398" i="1"/>
  <c r="I397" i="1"/>
  <c r="I396" i="1"/>
  <c r="I395" i="1"/>
  <c r="I394" i="1"/>
  <c r="I393" i="1"/>
  <c r="I392" i="1"/>
  <c r="I391" i="1"/>
  <c r="I390" i="1"/>
  <c r="I389" i="1"/>
  <c r="I388" i="1"/>
  <c r="I387" i="1"/>
  <c r="I386" i="1"/>
  <c r="I385" i="1"/>
  <c r="I384" i="1"/>
  <c r="I383" i="1"/>
  <c r="I382" i="1"/>
  <c r="I381" i="1"/>
  <c r="I380" i="1"/>
  <c r="I379" i="1"/>
  <c r="I378" i="1"/>
  <c r="I377" i="1"/>
  <c r="I376" i="1"/>
  <c r="I375" i="1"/>
  <c r="I374" i="1"/>
  <c r="I373" i="1"/>
  <c r="I372" i="1"/>
  <c r="I371" i="1"/>
  <c r="I370" i="1"/>
  <c r="I369" i="1"/>
  <c r="I368" i="1"/>
  <c r="I367" i="1"/>
  <c r="I366" i="1"/>
  <c r="I365" i="1"/>
  <c r="I364" i="1"/>
  <c r="I363" i="1"/>
  <c r="I362" i="1"/>
  <c r="I361" i="1"/>
  <c r="I360" i="1"/>
  <c r="I359" i="1"/>
  <c r="I358" i="1"/>
  <c r="I357" i="1"/>
  <c r="I356" i="1"/>
  <c r="I355" i="1"/>
  <c r="I354" i="1"/>
  <c r="I353" i="1"/>
  <c r="I352" i="1"/>
  <c r="I351" i="1"/>
  <c r="I350" i="1"/>
  <c r="I349" i="1"/>
  <c r="I348" i="1"/>
  <c r="I347" i="1"/>
  <c r="I346" i="1"/>
  <c r="I345" i="1"/>
  <c r="I344" i="1"/>
  <c r="I343" i="1"/>
  <c r="I342" i="1"/>
  <c r="I341" i="1"/>
  <c r="I340" i="1"/>
  <c r="I339" i="1"/>
  <c r="I338" i="1"/>
  <c r="I337" i="1"/>
  <c r="I336" i="1"/>
  <c r="I335" i="1"/>
  <c r="I334" i="1"/>
  <c r="I333" i="1"/>
  <c r="I332" i="1"/>
  <c r="I331" i="1"/>
  <c r="I330" i="1"/>
  <c r="I329" i="1"/>
  <c r="I328" i="1"/>
  <c r="I327" i="1"/>
  <c r="I326" i="1"/>
  <c r="I325" i="1"/>
  <c r="I324" i="1"/>
  <c r="I323" i="1"/>
  <c r="I322" i="1"/>
  <c r="I321" i="1"/>
  <c r="I320" i="1"/>
  <c r="I319" i="1"/>
  <c r="I318" i="1"/>
  <c r="I317" i="1"/>
  <c r="I316" i="1"/>
  <c r="I315" i="1"/>
  <c r="I314" i="1"/>
  <c r="I313" i="1"/>
  <c r="I312" i="1"/>
  <c r="I311" i="1"/>
  <c r="I310" i="1"/>
  <c r="I309" i="1"/>
  <c r="I308" i="1"/>
  <c r="I307" i="1"/>
  <c r="I306" i="1"/>
  <c r="I305" i="1"/>
  <c r="I304" i="1"/>
  <c r="I303" i="1"/>
  <c r="I302" i="1"/>
  <c r="I301" i="1"/>
  <c r="I300" i="1"/>
  <c r="I299" i="1"/>
  <c r="I298" i="1"/>
  <c r="I297" i="1"/>
  <c r="I296" i="1"/>
  <c r="I295" i="1"/>
  <c r="I294" i="1"/>
  <c r="I293" i="1"/>
  <c r="I292" i="1"/>
  <c r="I291" i="1"/>
  <c r="I290" i="1"/>
  <c r="I289" i="1"/>
  <c r="I288" i="1"/>
  <c r="I287" i="1"/>
  <c r="I286" i="1"/>
  <c r="I285" i="1"/>
  <c r="I284" i="1"/>
  <c r="I283" i="1"/>
  <c r="I282" i="1"/>
  <c r="I281" i="1"/>
  <c r="I280" i="1"/>
  <c r="I279" i="1"/>
  <c r="I278" i="1"/>
  <c r="I277" i="1"/>
  <c r="I276" i="1"/>
  <c r="I275" i="1"/>
  <c r="I274" i="1"/>
  <c r="I273" i="1"/>
  <c r="I272" i="1"/>
  <c r="I271" i="1"/>
  <c r="I270" i="1"/>
  <c r="I269" i="1"/>
  <c r="I268" i="1"/>
  <c r="I267" i="1"/>
  <c r="I266" i="1"/>
  <c r="I265" i="1"/>
  <c r="I264" i="1"/>
  <c r="I263" i="1"/>
  <c r="I262" i="1"/>
  <c r="I261" i="1"/>
  <c r="I260" i="1"/>
  <c r="I259" i="1"/>
  <c r="I258" i="1"/>
  <c r="I257" i="1"/>
  <c r="I256" i="1"/>
  <c r="I255" i="1"/>
  <c r="I254" i="1"/>
  <c r="I253" i="1"/>
  <c r="I252" i="1"/>
  <c r="I251" i="1"/>
  <c r="I250" i="1"/>
  <c r="I249" i="1"/>
  <c r="I248" i="1"/>
  <c r="I247" i="1"/>
  <c r="I246" i="1"/>
  <c r="I245" i="1"/>
  <c r="I244" i="1"/>
  <c r="I243" i="1"/>
  <c r="I242" i="1"/>
  <c r="I241" i="1"/>
  <c r="I240" i="1"/>
  <c r="I239" i="1"/>
  <c r="I238" i="1"/>
  <c r="I237" i="1"/>
  <c r="I236" i="1"/>
  <c r="I235" i="1"/>
  <c r="I234" i="1"/>
  <c r="I233" i="1"/>
  <c r="I232" i="1"/>
  <c r="I231" i="1"/>
  <c r="I230" i="1"/>
  <c r="I229" i="1"/>
  <c r="I228" i="1"/>
  <c r="I227" i="1"/>
  <c r="I226" i="1"/>
  <c r="I225" i="1"/>
  <c r="I224" i="1"/>
  <c r="I223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I3" i="1"/>
  <c r="I2" i="1"/>
</calcChain>
</file>

<file path=xl/sharedStrings.xml><?xml version="1.0" encoding="utf-8"?>
<sst xmlns="http://schemas.openxmlformats.org/spreadsheetml/2006/main" count="27572" uniqueCount="17415">
  <si>
    <t>num</t>
  </si>
  <si>
    <t>OS</t>
  </si>
  <si>
    <t>iupred</t>
  </si>
  <si>
    <t>res</t>
  </si>
  <si>
    <t>startend</t>
  </si>
  <si>
    <t xml:space="preserve">F5S2V5|F5S2V5_9ENTR Siroheme synthase OS=Enterobacter hormaechei ATCC 49162 </t>
  </si>
  <si>
    <t>([0.028107, 0.048328, 0.066181, 0.102787, 0.055536, 0.036378, 0.025762, 0.021816, 0.028695, 0.038042, 0.048328, 0.06312, 0.038858, 0.033407, 0.066181, 0.049374, 0.081712, 0.127496, 0.206376, 0.129801, 0.129801, 0.083462, 0.088832, 0.076542, 0.071867, 0.111485, 0.170161, 0.167087, 0.232838, 0.170161, 0.179055, 0.15284, 0.088832, 0.134866, 0.085092, 0.06312, 0.081712, 0.088832, 0.054297, 0.060549, 0.067594, 0.064632, 0.090864, 0.085092, 0.11371, 0.11371, 0.111485, 0.067594, 0.120615, 0.122885, 0.122885, 0.122885, 0.142424, 0.236433, 0.132295, 0.236433, 0.284882, 0.247041, 0.161087, 0.182256, 0.182256, 0.25406, 0.257454, 0.196879, 0.122885, 0.116183, 0.067594, 0.069024, 0.098513, 0.098513, 0.100716, 0.155435, 0.155435, 0.164327, 0.102787, 0.196879, 0.194234, 0.17593, 0.122885, 0.18812, 0.281712, 0.239899, 0.155435, 0.25031, 0.31487, 0.394753, 0.384043, 0.384043, 0.301917, 0.247041, 0.25406, 0.179055, 0.118441, 0.120615, 0.096677, 0.170161, 0.158265, 0.164327, 0.147574, 0.203355, 0.122885, 0.069024, 0.0704, 0.144935, 0.132295, 0.096677, 0.058088, 0.064632, 0.106997, 0.18812, 0.308712, 0.21291, 0.25406, 0.232838, 0.200174, 0.167087, 0.137348, 0.137348, 0.129801, 0.15284, 0.15008, 0.243554, 0.366687, 0.324872, 0.209395, 0.18812, 0.268042, 0.271506, 0.182256, 0.182256, 0.200174, 0.164327, 0.164327, 0.203355, 0.26085, 0.219301, 0.203355, 0.239899, 0.247041, 0.25031, 0.170161, 0.17593, 0.182256, 0.092881, 0.118441, 0.185198, 0.137348, 0.122885, 0.18812, 0.275179, 0.194234, 0.17593, 0.179055, 0.25031, 0.173081, 0.194234, 0.268042, 0.356642, 0.209395, 0.206376, 0.209395, 0.225814, 0.222385, 0.229226, 0.31487, 0.339168, 0.332115, 0.311707, 0.243554, 0.25406, 0.247041, 0.229226, 0.142424, 0.098513, 0.111485, 0.170161, 0.170161, 0.102787, 0.083462, 0.161087, 0.161087, 0.096677, 0.122885, 0.132295, 0.127496, 0.134866, 0.116183, 0.118441, 0.17593, 0.200174, 0.196879, 0.206376, 0.318242, 0.433034, 0.517562, 0.509769, 0.40511, 0.321458, 0.408655, 0.447574, 0.480142, 0.390993, 0.490133, 0.538167, 0.51388, 0.509769, 0.509769, 0.468512, 0.398279, 0.346032, 0.349426, 0.339168, 0.301917, 0.295083, 0.321458, 0.311707, 0.31487, 0.374039, 0.461924, 0.377384, 0.284882, 0.257454, 0.257454, 0.243554, 0.236433, 0.161087, 0.164327, 0.161087, 0.144935, 0.206376, 0.291804, 0.328603, 0.342579, 0.281712, 0.21291, 0.127496, 0.078022, 0.078022, 0.092881, 0.055536, 0.060549, 0.100716, 0.102787, 0.170161, 0.109221, 0.090864, 0.155435, 0.096677, 0.06312, 0.106997, 0.102787, 0.10481, 0.106997, 0.10481, 0.167087, 0.167087, 0.142424, 0.155435, 0.147574, 0.144935, 0.209395, 0.25031, 0.25031, 0.164327, 0.161087, 0.170161, 0.139895, 0.155435, 0.232838, 0.31487, 0.332115, 0.243554, 0.243554, 0.278302, 0.185198, 0.125101, 0.11371, 0.191378, 0.271506, 0.239899, 0.25031, 0.25031, 0.278302, 0.271506, 0.352862, 0.278302, 0.288399, 0.352862, 0.232838, 0.225814, 0.209395, 0.194234, 0.295083, 0.318242, 0.209395, 0.206376, 0.179055, 0.25406, 0.25406, 0.232838, 0.26085, 0.275179, 0.295083, 0.209395, 0.232838, 0.239899, 0.222385, 0.21291, 0.225814, 0.278302, 0.278302, 0.191378, 0.225814, 0.127496, 0.10481, 0.127496, 0.144935, 0.275179, 0.275179, 0.185198, 0.191378, 0.167087, 0.129801, 0.118441, 0.185198, 0.111485, 0.109221, 0.147574, 0.139895, 0.129801, 0.15284, 0.090864, 0.182256, 0.092881, 0.173081, 0.179055, 0.243554, 0.324872, 0.203355, 0.179055, 0.275179, 0.268042, 0.229226, 0.26085, 0.179055, 0.125101, 0.194234, 0.191378, 0.225814, 0.229226, 0.225814, 0.236433, 0.328603, 0.291804, 0.394753, 0.301917, 0.30533, 0.216401, 0.21291, 0.311707, 0.257454, 0.222385, 0.194234, 0.281712, 0.278302, 0.366687, 0.444081, 0.352862, 0.284882, 0.179055, 0.17593, 0.147574, 0.142424, 0.086953, 0.094817, 0.088832, 0.122885, 0.094817, 0.164327, 0.092881, 0.088832, 0.120615, 0.139895, 0.102787, 0.054297, 0.06312, 0.06312, 0.059222, 0.078022, 0.132295, 0.191378, 0.288399, 0.284882, 0.318242, 0.332115, 0.291804, 0.203355, 0.170161, 0.216401, 0.219301, 0.311707, 0.31487, 0.31487, 0.222385, 0.311707, 0.401658, 0.384043, 0.311707, 0.243554, 0.295083, 0.275179, 0.236433, 0.147574, 0.185198, 0.161087, 0.15008, 0.173081, 0.271506, 0.25406, 0.203355, 0.194234, 0.200174, 0.137348, 0.179055, 0.268042, 0.295083, 0.26085, 0.179055, 0.158265, 0.158265, 0.100716, 0.100716, 0.147574, 0.161087, 0.106997, 0.088832, 0.088832, 0.088832, 0.088832, 0.144935, 0.106997, 0.11371, 0.06184, 0.047319, 0.041405, 0.042364, 0.035586, 0.033407, 0.045352, 0.069024, 0.088832, 0.118441, 0.090864, 0.066181, 0.092881, 0.132295, 0.129801], '')</t>
  </si>
  <si>
    <t>[194, 195, 203, 204, 205, 206]</t>
  </si>
  <si>
    <t xml:space="preserve">F5RQY6|F5RQY6_9ENTR Fatty acid oxidation complex subunit alpha OS=Enterobacter hormaechei ATCC 49162 </t>
  </si>
  <si>
    <t>([0.216401, 0.278302, 0.247041, 0.155435, 0.090864, 0.111485, 0.137348, 0.179055, 0.209395, 0.15008, 0.102787, 0.085092, 0.090864, 0.051831, 0.030003, 0.031287, 0.050641, 0.096677, 0.096677, 0.074921, 0.074921, 0.041405, 0.024826, 0.016257, 0.029376, 0.042364, 0.056825, 0.054297, 0.048328, 0.029376, 0.056825, 0.096677, 0.086953, 0.086953, 0.158265, 0.206376, 0.191378, 0.125101, 0.100716, 0.170161, 0.127496, 0.111485, 0.18812, 0.219301, 0.25031, 0.25031, 0.216401, 0.116183, 0.132295, 0.132295, 0.196879, 0.185198, 0.203355, 0.206376, 0.185198, 0.182256, 0.137348, 0.081712, 0.073402, 0.088832, 0.090864, 0.158265, 0.15284, 0.122885, 0.122885, 0.106997, 0.054297, 0.054297, 0.094817, 0.066181, 0.074921, 0.038042, 0.040537, 0.043307, 0.036378, 0.022667, 0.022667, 0.022667, 0.019401, 0.019401, 0.014075, 0.017138, 0.018415, 0.021381, 0.027463, 0.020165, 0.03976, 0.076542, 0.067594, 0.038858, 0.048328, 0.022306, 0.032677, 0.034068, 0.028695, 0.038042, 0.032017, 0.034884, 0.060549, 0.0704, 0.132295, 0.203355, 0.10481, 0.11371, 0.06312, 0.073402, 0.132295, 0.073402, 0.067594, 0.096677, 0.10481, 0.11371, 0.200174, 0.147574, 0.116183, 0.069024, 0.106997, 0.194234, 0.182256, 0.129801, 0.222385, 0.142424, 0.086953, 0.090864, 0.059222, 0.098513, 0.085092, 0.045352, 0.086953, 0.050641, 0.051831, 0.086953, 0.100716, 0.109221, 0.11371, 0.137348, 0.127496, 0.129801, 0.076542, 0.096677, 0.155435, 0.147574, 0.203355, 0.18812, 0.268042, 0.203355, 0.164327, 0.182256, 0.271506, 0.164327, 0.243554, 0.275179, 0.268042, 0.167087, 0.155435, 0.196879, 0.229226, 0.332115, 0.291804, 0.295083, 0.26085, 0.206376, 0.21291, 0.216401, 0.271506, 0.18812, 0.301917, 0.243554, 0.132295, 0.11371, 0.173081, 0.173081, 0.173081, 0.185198, 0.18812, 0.185198, 0.194234, 0.17593, 0.182256, 0.191378, 0.284882, 0.284882, 0.225814, 0.21291, 0.142424, 0.120615, 0.200174, 0.182256, 0.206376, 0.232838, 0.264545, 0.328603, 0.346032, 0.349426, 0.25406, 0.257454, 0.275179, 0.30533, 0.26085, 0.185198, 0.185198, 0.109221, 0.067594, 0.120615, 0.127496, 0.167087, 0.147574, 0.147574, 0.144935, 0.21291, 0.196879, 0.209395, 0.116183, 0.102787, 0.086953, 0.137348, 0.200174, 0.191378, 0.225814, 0.25406, 0.243554, 0.288399, 0.414856, 0.414856, 0.41194, 0.318242, 0.352862, 0.447574, 0.339168, 0.359901, 0.318242, 0.408655, 0.359901, 0.444081, 0.342579, 0.380708, 0.291804, 0.257454, 0.247041, 0.21291, 0.179055, 0.191378, 0.144935, 0.127496, 0.196879, 0.170161, 0.243554, 0.239899, 0.257454, 0.25031, 0.268042, 0.268042, 0.295083, 0.239899, 0.243554, 0.31487, 0.243554, 0.332115, 0.370445, 0.278302, 0.295083, 0.298791, 0.335645, 0.346032, 0.342579, 0.25406, 0.284882, 0.295083, 0.30533, 0.301917, 0.370445, 0.257454, 0.288399, 0.179055, 0.278302, 0.288399, 0.324872, 0.394753, 0.295083, 0.222385, 0.346032, 0.25031, 0.25031, 0.295083, 0.328603, 0.335645, 0.436924, 0.40511, 0.40511, 0.36309, 0.271506, 0.232838, 0.311707, 0.219301, 0.196879, 0.122885, 0.122885, 0.122885, 0.127496, 0.125101, 0.125101, 0.102787, 0.158265, 0.185198, 0.147574, 0.142424, 0.137348, 0.079919, 0.098513, 0.094817, 0.111485, 0.120615, 0.182256, 0.18812, 0.308712, 0.41194, 0.509769, 0.461924, 0.422041, 0.346032, 0.374039, 0.440853, 0.41194, 0.41194, 0.321458, 0.318242, 0.318242, 0.308712, 0.387226, 0.291804, 0.264545, 0.179055, 0.25031, 0.236433, 0.203355, 0.11371, 0.111485, 0.102787, 0.081712, 0.120615, 0.120615, 0.129801, 0.109221, 0.127496, 0.137348, 0.134866, 0.17593, 0.191378, 0.18812, 0.191378, 0.200174, 0.232838, 0.243554, 0.232838, 0.203355, 0.239899, 0.332115, 0.308712, 0.281712, 0.342579, 0.232838, 0.219301, 0.301917, 0.332115, 0.339168, 0.247041, 0.352862, 0.339168, 0.324872, 0.324872, 0.236433, 0.324872, 0.318242, 0.318242, 0.31487, 0.271506, 0.264545, 0.25031, 0.21291, 0.158265, 0.161087, 0.236433, 0.225814, 0.219301, 0.25031, 0.182256, 0.182256, 0.182256, 0.109221, 0.109221, 0.109221, 0.100716, 0.100716, 0.102787, 0.111485, 0.120615, 0.132295, 0.092881, 0.06184, 0.100716, 0.142424, 0.098513, 0.064632, 0.120615, 0.125101, 0.122885, 0.170161, 0.182256, 0.167087, 0.25031, 0.219301, 0.158265, 0.182256, 0.144935, 0.15284, 0.216401, 0.219301, 0.295083, 0.352862, 0.346032, 0.335645, 0.390993, 0.472492, 0.549308, 0.458154, 0.359901, 0.30533, 0.30533, 0.384043, 0.394753, 0.398279, 0.436924, 0.41194, 0.529623, 0.465241, 0.447574, 0.454136, 0.356642, 0.31487, 0.318242, 0.318242, 0.236433, 0.203355, 0.191378, 0.209395, 0.291804, 0.387226, 0.30533, 0.243554, 0.232838, 0.191378, 0.194234, 0.10481, 0.090864, 0.083462, 0.161087, 0.111485, 0.106997, 0.167087, 0.158265, 0.185198, 0.170161, 0.179055, 0.196879, 0.139895, 0.069024, 0.064632, 0.059222, 0.129801, 0.17593, 0.182256, 0.216401, 0.222385, 0.349426, 0.472492, 0.366687, 0.30533, 0.374039, 0.298791, 0.229226, 0.236433, 0.132295, 0.17593, 0.239899, 0.219301, 0.247041, 0.339168, 0.332115, 0.339168, 0.352862, 0.271506, 0.194234, 0.139895, 0.142424, 0.137348, 0.090864, 0.173081, 0.203355, 0.118441, 0.092881, 0.096677, 0.125101, 0.203355, 0.173081, 0.116183, 0.06184, 0.096677, 0.051831, 0.026892, 0.022306, 0.019109, 0.017138, 0.024393, 0.040537, 0.023087, 0.014315, 0.020522, 0.018415, 0.018415, 0.029376, 0.06184, 0.046336, 0.043307, 0.041405, 0.036378, 0.06312, 0.120615, 0.069024, 0.096677, 0.185198, 0.209395, 0.222385, 0.219301, 0.222385, 0.129801, 0.222385, 0.257454, 0.257454, 0.278302, 0.25031, 0.182256, 0.111485, 0.129801, 0.134866, 0.092881, 0.102787, 0.098513, 0.059222, 0.092881, 0.122885, 0.092881, 0.094817, 0.085092, 0.137348, 0.147574, 0.203355, 0.125101, 0.125101, 0.10481, 0.073402, 0.086953, 0.081712, 0.155435, 0.243554, 0.236433, 0.257454, 0.339168, 0.332115, 0.4292, 0.318242, 0.311707, 0.352862, 0.321458, 0.236433, 0.278302, 0.229226, 0.17593, 0.134866, 0.179055, 0.17593, 0.21291, 0.21291, 0.209395, 0.182256, 0.185198, 0.182256, 0.236433, 0.222385, 0.147574, 0.139895, 0.129801, 0.073402, 0.067594, 0.042364, 0.073402, 0.076542, 0.102787, 0.164327, 0.268042, 0.257454, 0.288399, 0.308712, 0.30533, 0.414856, 0.436924, 0.436924, 0.458154, 0.41194, 0.380708, 0.40511, 0.414856, 0.541878, 0.562014, 0.472492, 0.557691, 0.58069, 0.480142, 0.468512, 0.490133, 0.529623, 0.525368, 0.525368, 0.505461, 0.401658, 0.41194, 0.408655, 0.40511, 0.408655, 0.356642, 0.301917, 0.342579, 0.328603, 0.281712, 0.31487, 0.308712, 0.370445, 0.311707, 0.291804, 0.301917, 0.30533, 0.209395, 0.158265, 0.158265, 0.102787, 0.120615, 0.127496, 0.129801, 0.120615, 0.066181, 0.067594, 0.094817, 0.11371, 0.134866, 0.147574, 0.203355, 0.257454, 0.239899, 0.243554, 0.301917, 0.21291, 0.142424, 0.122885, 0.17593, 0.118441, 0.167087, 0.144935, 0.155435, 0.164327, 0.090864, 0.147574, 0.216401, 0.247041, 0.216401, 0.109221, 0.127496, 0.06312, 0.047319, 0.047319, 0.066181, 0.048328, 0.078022, 0.116183, 0.161087, 0.158265, 0.147574, 0.096677, 0.185198, 0.125101, 0.088832, 0.17593, 0.191378, 0.116183, 0.127496, 0.15008, 0.179055, 0.182256, 0.301917, 0.30533, 0.200174, 0.209395, 0.219301, 0.247041, 0.268042, 0.298791, 0.219301, 0.308712, 0.394753, 0.377384, 0.387226, 0.41194, 0.394753, 0.387226, 0.509769, 0.521092, 0.414856, 0.390993, 0.418646, 0.356642, 0.366687, 0.483068, 0.490133, 0.525368, 0.490133, 0.494003, 0.422041, 0.505461, 0.476583, 0.374039, 0.377384, 0.42561, 0.394753, 0.377384, 0.342579, 0.291804, 0.229226, 0.321458, 0.4292, 0.36309, 0.380708, 0.468512, 0.401658], '')</t>
  </si>
  <si>
    <t>[316, 423, 433, 611, 612, 614, 615, 619, 620, 621, 622, 712, 713, 721, 725]</t>
  </si>
  <si>
    <t>(3</t>
  </si>
  <si>
    <t>10)</t>
  </si>
  <si>
    <t xml:space="preserve">F5RR54|F5RR54_9ENTR Bifunctional aspartokinase/homoserine dehydrogenase OS=Enterobacter hormaechei ATCC 49162 </t>
  </si>
  <si>
    <t>([0.191378, 0.247041, 0.298791, 0.200174, 0.243554, 0.278302, 0.167087, 0.194234, 0.219301, 0.247041, 0.268042, 0.219301, 0.18812, 0.268042, 0.288399, 0.318242, 0.247041, 0.18812, 0.120615, 0.147574, 0.098513, 0.081712, 0.078022, 0.040537, 0.055536, 0.054297, 0.06184, 0.069024, 0.069024, 0.071867, 0.090864, 0.090864, 0.158265, 0.155435, 0.11371, 0.116183, 0.074921, 0.111485, 0.15284, 0.196879, 0.191378, 0.257454, 0.295083, 0.30533, 0.41194, 0.461924, 0.36309, 0.243554, 0.342579, 0.243554, 0.155435, 0.127496, 0.074921, 0.069024, 0.092881, 0.122885, 0.191378, 0.26085, 0.179055, 0.209395, 0.209395, 0.216401, 0.225814, 0.158265, 0.161087, 0.158265, 0.15008, 0.15008, 0.239899, 0.243554, 0.243554, 0.339168, 0.339168, 0.454136, 0.36309, 0.257454, 0.222385, 0.206376, 0.132295, 0.132295, 0.161087, 0.161087, 0.167087, 0.106997, 0.132295, 0.134866, 0.129801, 0.076542, 0.073402, 0.073402, 0.060549, 0.054297, 0.054297, 0.058088, 0.055536, 0.055536, 0.11371, 0.134866, 0.081712, 0.116183, 0.158265, 0.078022, 0.055536, 0.055536, 0.086953, 0.10481, 0.051831, 0.055536, 0.10481, 0.15008, 0.102787, 0.0704, 0.116183, 0.125101, 0.078022, 0.044297, 0.078022, 0.073402, 0.073402, 0.137348, 0.109221, 0.071867, 0.120615, 0.161087, 0.15008, 0.090864, 0.071867, 0.106997, 0.085092, 0.049374, 0.034884, 0.058088, 0.10481, 0.074921, 0.066181, 0.066181, 0.11371, 0.094817, 0.073402, 0.03976, 0.020522, 0.034068, 0.051831, 0.051831, 0.0704, 0.033407, 0.032677, 0.041405, 0.041405, 0.056825, 0.085092, 0.120615, 0.096677, 0.096677, 0.191378, 0.196879, 0.196879, 0.194234, 0.239899, 0.275179, 0.281712, 0.366687, 0.264545, 0.332115, 0.247041, 0.15008, 0.268042, 0.366687, 0.281712, 0.222385, 0.144935, 0.155435, 0.185198, 0.25406, 0.247041, 0.206376, 0.194234, 0.170161, 0.106997, 0.06184, 0.064632, 0.11371, 0.056825, 0.05306, 0.041405, 0.071867, 0.122885, 0.127496, 0.100716, 0.164327, 0.264545, 0.342579, 0.268042, 0.182256, 0.092881, 0.092881, 0.090864, 0.102787, 0.17593, 0.239899, 0.324872, 0.229226, 0.229226, 0.31487, 0.422041, 0.433034, 0.339168, 0.342579, 0.298791, 0.243554, 0.21291, 0.196879, 0.134866, 0.18812, 0.268042, 0.284882, 0.291804, 0.203355, 0.116183, 0.116183, 0.125101, 0.076542, 0.109221, 0.109221, 0.086953, 0.047319, 0.045352, 0.069024, 0.073402, 0.111485, 0.173081, 0.196879, 0.142424, 0.196879, 0.209395, 0.18812, 0.182256, 0.111485, 0.118441, 0.225814, 0.15284, 0.088832, 0.132295, 0.098513, 0.10481, 0.164327, 0.216401, 0.216401, 0.264545, 0.173081, 0.122885, 0.125101, 0.076542, 0.096677, 0.081712, 0.092881, 0.073402, 0.0704, 0.120615, 0.158265, 0.129801, 0.203355, 0.200174, 0.206376, 0.321458, 0.239899, 0.225814, 0.25406, 0.25031, 0.247041, 0.236433, 0.278302, 0.194234, 0.284882, 0.229226, 0.26085, 0.15008, 0.206376, 0.209395, 0.209395, 0.278302, 0.288399, 0.291804, 0.377384, 0.366687, 0.339168, 0.408655, 0.311707, 0.332115, 0.332115, 0.25406, 0.26085, 0.216401, 0.301917, 0.291804, 0.380708, 0.380708, 0.433034, 0.433034, 0.422041, 0.349426, 0.318242, 0.30533, 0.30533, 0.31487, 0.328603, 0.225814, 0.147574, 0.158265, 0.083462, 0.090864, 0.069024, 0.120615, 0.098513, 0.120615, 0.102787, 0.098513, 0.102787, 0.132295, 0.069024, 0.120615, 0.109221, 0.088832, 0.092881, 0.088832, 0.088832, 0.045352, 0.090864, 0.155435, 0.15008, 0.158265, 0.144935, 0.243554, 0.206376, 0.281712, 0.182256, 0.203355, 0.239899, 0.155435, 0.125101, 0.155435, 0.158265, 0.173081, 0.203355, 0.21291, 0.225814, 0.21291, 0.311707, 0.216401, 0.137348, 0.222385, 0.196879, 0.132295, 0.079919, 0.098513, 0.079919, 0.132295, 0.088832, 0.046336, 0.085092, 0.098513, 0.125101, 0.073402, 0.109221, 0.06184, 0.032017, 0.031287, 0.034068, 0.027463, 0.047319, 0.046336, 0.055536, 0.109221, 0.179055, 0.179055, 0.173081, 0.125101, 0.116183, 0.170161, 0.236433, 0.147574, 0.127496, 0.088832, 0.098513, 0.081712, 0.116183, 0.125101, 0.118441, 0.090864, 0.109221, 0.069024, 0.122885, 0.098513, 0.106997, 0.122885, 0.120615, 0.122885, 0.132295, 0.137348, 0.132295, 0.066181, 0.060549, 0.074921, 0.132295, 0.118441, 0.137348, 0.161087, 0.232838, 0.268042, 0.222385, 0.232838, 0.194234, 0.196879, 0.116183, 0.111485, 0.088832, 0.161087, 0.170161, 0.239899, 0.147574, 0.15008, 0.170161, 0.194234, 0.161087, 0.10481, 0.10481, 0.102787, 0.100716, 0.098513, 0.098513, 0.158265, 0.158265, 0.264545, 0.170161, 0.17593, 0.173081, 0.179055, 0.100716, 0.092881, 0.096677, 0.161087, 0.100716, 0.085092, 0.125101, 0.122885, 0.194234, 0.281712, 0.281712, 0.185198, 0.185198, 0.092881, 0.055536, 0.028107, 0.014783, 0.024826, 0.044297, 0.043307, 0.047319, 0.045352, 0.046336, 0.042364, 0.041405, 0.037156, 0.044297, 0.051831, 0.035586, 0.016528, 0.014315, 0.014586, 0.028107, 0.029376, 0.033407, 0.055536, 0.055536, 0.111485, 0.092881, 0.090864, 0.094817, 0.086953, 0.076542, 0.083462, 0.03976, 0.023534, 0.026338, 0.038858, 0.035586, 0.041405, 0.056825, 0.071867, 0.071867, 0.06184, 0.056825, 0.085092, 0.046336, 0.047319, 0.05306, 0.034884, 0.03976, 0.038858, 0.022306, 0.049374, 0.037156, 0.076542, 0.127496, 0.17593, 0.127496, 0.106997, 0.079919, 0.059222, 0.06184, 0.067594, 0.078022, 0.067594, 0.044297, 0.086953, 0.155435, 0.15008, 0.25406, 0.257454, 0.25031, 0.247041, 0.134866, 0.094817, 0.049374, 0.03976, 0.046336, 0.067594, 0.079919, 0.185198, 0.206376, 0.200174, 0.196879, 0.109221, 0.085092, 0.083462, 0.041405, 0.040537, 0.024393, 0.022667, 0.017138, 0.016826, 0.032017, 0.073402, 0.071867, 0.111485, 0.144935, 0.158265, 0.111485, 0.06312, 0.05306, 0.044297, 0.034068, 0.031287, 0.056825, 0.090864, 0.067594, 0.116183, 0.073402, 0.064632, 0.060549, 0.06184, 0.0704, 0.059222, 0.031287, 0.046336, 0.059222, 0.046336, 0.042364, 0.074921, 0.137348, 0.139895, 0.243554, 0.185198, 0.185198, 0.200174, 0.120615, 0.216401, 0.232838, 0.271506, 0.243554, 0.271506, 0.295083, 0.284882, 0.295083, 0.377384, 0.408655, 0.301917, 0.247041, 0.167087, 0.182256, 0.15284, 0.147574, 0.10481, 0.173081, 0.155435, 0.147574, 0.155435, 0.18812, 0.125101, 0.158265, 0.271506, 0.25406, 0.194234, 0.182256, 0.191378, 0.127496, 0.076542, 0.158265, 0.232838, 0.324872, 0.324872, 0.352862, 0.26085, 0.247041, 0.219301, 0.170161, 0.164327, 0.247041, 0.137348, 0.10481, 0.096677, 0.098513, 0.100716, 0.090864, 0.094817, 0.047319, 0.048328, 0.041405, 0.021816, 0.023534, 0.012727, 0.012727, 0.013016, 0.021381, 0.023087, 0.033407, 0.028695, 0.030003, 0.032017, 0.033407, 0.045352, 0.050641, 0.05306, 0.041405, 0.038858, 0.041405, 0.083462, 0.134866, 0.155435, 0.239899, 0.247041, 0.394753, 0.394753, 0.42561, 0.414856, 0.414856, 0.390993, 0.422041, 0.387226, 0.377384, 0.454136, 0.545602, 0.454136, 0.408655, 0.433034, 0.529623, 0.4292, 0.352862, 0.264545, 0.268042, 0.229226, 0.206376, 0.191378, 0.158265, 0.132295, 0.081712, 0.129801, 0.0704, 0.127496, 0.173081, 0.173081, 0.18812, 0.122885, 0.167087, 0.142424, 0.164327, 0.167087, 0.167087, 0.167087, 0.281712, 0.332115, 0.36309, 0.30533, 0.30533, 0.349426, 0.349426, 0.444081, 0.359901, 0.468512, 0.454136, 0.311707, 0.203355, 0.209395, 0.288399, 0.298791, 0.380708, 0.380708, 0.298791, 0.390993, 0.480142, 0.454136, 0.444081, 0.370445, 0.447574, 0.422041, 0.318242, 0.332115, 0.30533, 0.342579, 0.342579, 0.356642, 0.42561, 0.545602, 0.436924, 0.356642, 0.275179, 0.25031, 0.155435, 0.173081, 0.142424, 0.122885, 0.06312, 0.086953, 0.111485, 0.11371, 0.120615, 0.185198, 0.147574, 0.164327, 0.134866, 0.127496, 0.078022, 0.106997, 0.088832, 0.098513, 0.139895, 0.243554, 0.264545, 0.356642, 0.458154, 0.40511, 0.384043, 0.461924, 0.366687, 0.311707, 0.332115, 0.26085, 0.278302, 0.318242, 0.26085, 0.222385, 0.196879, 0.173081, 0.173081, 0.196879, 0.257454, 0.17593, 0.094817, 0.081712, 0.086953, 0.076542, 0.144935, 0.109221, 0.088832, 0.085092, 0.129801, 0.106997, 0.185198, 0.173081, 0.139895, 0.196879, 0.288399, 0.332115, 0.356642, 0.356642, 0.324872, 0.332115, 0.394753, 0.390993, 0.408655, 0.394753, 0.394753, 0.275179, 0.36309, 0.422041, 0.42561, 0.40511, 0.40511, 0.291804, 0.209395, 0.21291, 0.185198, 0.164327, 0.125101, 0.158265, 0.116183, 0.111485, 0.081712, 0.076542, 0.137348], '')</t>
  </si>
  <si>
    <t>[661, 665, 722]</t>
  </si>
  <si>
    <t xml:space="preserve">F5RRH2|F5RRH2_9ENTR Bifunctional protein GlmU OS=Enterobacter hormaechei ATCC 49162 </t>
  </si>
  <si>
    <t>([0.015078, 0.017447, 0.019401, 0.028107, 0.040537, 0.055536, 0.076542, 0.102787, 0.094817, 0.06184, 0.078022, 0.111485, 0.11371, 0.127496, 0.127496, 0.10481, 0.086953, 0.088832, 0.137348, 0.125101, 0.179055, 0.257454, 0.291804, 0.36309, 0.318242, 0.25031, 0.264545, 0.264545, 0.194234, 0.15008, 0.25031, 0.216401, 0.173081, 0.26085, 0.194234, 0.125101, 0.179055, 0.225814, 0.219301, 0.225814, 0.247041, 0.284882, 0.206376, 0.147574, 0.0704, 0.090864, 0.139895, 0.132295, 0.127496, 0.191378, 0.209395, 0.132295, 0.155435, 0.182256, 0.182256, 0.142424, 0.216401, 0.232838, 0.275179, 0.288399, 0.200174, 0.278302, 0.179055, 0.194234, 0.179055, 0.278302, 0.247041, 0.264545, 0.278302, 0.200174, 0.18812, 0.268042, 0.346032, 0.352862, 0.324872, 0.281712, 0.374039, 0.380708, 0.339168, 0.295083, 0.318242, 0.298791, 0.18812, 0.284882, 0.359901, 0.458154, 0.465241, 0.51388, 0.394753, 0.30533, 0.346032, 0.268042, 0.179055, 0.179055, 0.185198, 0.15284, 0.219301, 0.142424, 0.079919, 0.096677, 0.078022, 0.0704, 0.129801, 0.144935, 0.147574, 0.139895, 0.081712, 0.073402, 0.076542, 0.111485, 0.167087, 0.236433, 0.328603, 0.41194, 0.414856, 0.311707, 0.380708, 0.264545, 0.268042, 0.36309, 0.298791, 0.298791, 0.203355, 0.209395, 0.301917, 0.335645, 0.339168, 0.418646, 0.335645, 0.31487, 0.342579, 0.26085, 0.229226, 0.219301, 0.239899, 0.25406, 0.339168, 0.356642, 0.366687, 0.454136, 0.447574, 0.422041, 0.418646, 0.525368, 0.517562, 0.497853, 0.472492, 0.436924, 0.447574, 0.549308, 0.570702, 0.585406, 0.699094, 0.707965, 0.59014, 0.575842, 0.585406, 0.483068, 0.483068, 0.56648, 0.557691, 0.465241, 0.476583, 0.454136, 0.408655, 0.414856, 0.418646, 0.377384, 0.418646, 0.377384, 0.356642, 0.335645, 0.232838, 0.164327, 0.158265, 0.229226, 0.15008, 0.144935, 0.232838, 0.229226, 0.236433, 0.209395, 0.301917, 0.377384, 0.480142, 0.4292, 0.342579, 0.257454, 0.291804, 0.288399, 0.239899, 0.167087, 0.147574, 0.203355, 0.25406, 0.185198, 0.194234, 0.288399, 0.275179, 0.257454, 0.26085, 0.173081, 0.17593, 0.144935, 0.10481, 0.098513, 0.179055, 0.219301, 0.30533, 0.21291, 0.206376, 0.30533, 0.398279, 0.436924, 0.465241, 0.42561, 0.51388, 0.51388, 0.494003, 0.414856, 0.42561, 0.332115, 0.41194, 0.436924, 0.387226, 0.465241, 0.454136, 0.335645, 0.291804, 0.301917, 0.387226, 0.398279, 0.390993, 0.356642, 0.36309, 0.36309, 0.346032, 0.257454, 0.173081, 0.15284, 0.219301, 0.155435, 0.196879, 0.129801, 0.132295, 0.203355, 0.219301, 0.194234, 0.271506, 0.25031, 0.25406, 0.17593, 0.161087, 0.15008, 0.182256, 0.106997, 0.11371, 0.182256, 0.25406, 0.332115, 0.370445, 0.308712, 0.387226, 0.328603, 0.418646, 0.4292, 0.4292, 0.335645, 0.281712, 0.203355, 0.311707, 0.298791, 0.387226, 0.324872, 0.335645, 0.25031, 0.324872, 0.328603, 0.318242, 0.26085, 0.257454, 0.167087, 0.222385, 0.21291, 0.295083, 0.203355, 0.139895, 0.081712, 0.11371, 0.185198, 0.26085, 0.18812, 0.122885, 0.11371, 0.167087, 0.170161, 0.164327, 0.182256, 0.111485, 0.111485, 0.18812, 0.127496, 0.194234, 0.147574, 0.100716, 0.11371, 0.185198, 0.21291, 0.298791, 0.222385, 0.222385, 0.194234, 0.222385, 0.222385, 0.232838, 0.147574, 0.137348, 0.243554, 0.142424, 0.185198, 0.185198, 0.098513, 0.155435, 0.185198, 0.236433, 0.268042, 0.271506, 0.185198, 0.144935, 0.158265, 0.225814, 0.18812, 0.222385, 0.194234, 0.271506, 0.275179, 0.26085, 0.206376, 0.191378, 0.25406, 0.278302, 0.271506, 0.321458, 0.321458, 0.21291, 0.216401, 0.239899, 0.219301, 0.298791, 0.370445, 0.324872, 0.324872, 0.36309, 0.284882, 0.349426, 0.278302, 0.194234, 0.288399, 0.356642, 0.308712, 0.356642, 0.281712, 0.281712, 0.318242, 0.324872, 0.342579, 0.352862, 0.275179, 0.275179, 0.247041, 0.247041, 0.281712, 0.203355, 0.200174, 0.191378, 0.196879, 0.194234, 0.275179, 0.275179, 0.236433, 0.275179, 0.25406, 0.239899, 0.239899, 0.236433, 0.155435, 0.139895, 0.129801, 0.206376, 0.219301, 0.194234, 0.122885, 0.085092, 0.134866, 0.129801, 0.209395, 0.203355, 0.295083, 0.21291, 0.164327, 0.167087, 0.18812, 0.142424, 0.229226, 0.182256, 0.17593, 0.26085, 0.339168, 0.284882, 0.278302, 0.191378, 0.219301, 0.284882, 0.339168, 0.346032, 0.352862, 0.284882, 0.284882, 0.281712, 0.36309, 0.36309, 0.36309, 0.342579, 0.414856, 0.42561, 0.41194, 0.359901, 0.275179, 0.278302, 0.342579, 0.281712, 0.394753, 0.433034, 0.401658, 0.40511, 0.394753, 0.394753, 0.450668, 0.380708, 0.370445, 0.370445, 0.465241, 0.433034, 0.414856, 0.398279, 0.377384, 0.433034, 0.480142, 0.562014, 0.545602, 0.521092, 0.604312, 0.521092, 0.490133, 0.585406, 0.562014], '')</t>
  </si>
  <si>
    <t>[87, 143, 144, 149, 150, 151, 152, 153, 154, 155, 156, 159, 160, 216, 217, 448, 449, 450, 451, 452, 454, 455]</t>
  </si>
  <si>
    <t>(7</t>
  </si>
  <si>
    <t xml:space="preserve">F5RT18|F5RT18_9ENTR Ribonuclease E OS=Enterobacter hormaechei ATCC 49162 </t>
  </si>
  <si>
    <t>([0.342579, 0.370445, 0.298791, 0.295083, 0.225814, 0.179055, 0.225814, 0.25406, 0.295083, 0.31487, 0.257454, 0.216401, 0.30533, 0.30533, 0.30533, 0.239899, 0.247041, 0.232838, 0.25406, 0.239899, 0.236433, 0.324872, 0.342579, 0.401658, 0.422041, 0.465241, 0.553315, 0.447574, 0.370445, 0.356642, 0.356642, 0.433034, 0.42561, 0.422041, 0.505461, 0.40511, 0.51388, 0.534167, 0.538167, 0.422041, 0.436924, 0.401658, 0.359901, 0.25406, 0.196879, 0.21291, 0.170161, 0.161087, 0.209395, 0.301917, 0.301917, 0.311707, 0.31487, 0.301917, 0.216401, 0.25031, 0.257454, 0.236433, 0.222385, 0.144935, 0.185198, 0.173081, 0.209395, 0.164327, 0.164327, 0.25406, 0.21291, 0.301917, 0.219301, 0.26085, 0.247041, 0.257454, 0.247041, 0.243554, 0.374039, 0.465241, 0.346032, 0.418646, 0.436924, 0.352862, 0.359901, 0.384043, 0.401658, 0.384043, 0.476583, 0.608892, 0.486429, 0.433034, 0.356642, 0.450668, 0.352862, 0.36309, 0.349426, 0.366687, 0.384043, 0.346032, 0.335645, 0.436924, 0.436924, 0.42561, 0.461924, 0.521092, 0.436924, 0.433034, 0.440853, 0.328603, 0.232838, 0.295083, 0.298791, 0.332115, 0.318242, 0.40511, 0.308712, 0.232838, 0.164327, 0.096677, 0.081712, 0.096677, 0.096677, 0.106997, 0.125101, 0.142424, 0.142424, 0.209395, 0.203355, 0.122885, 0.203355, 0.281712, 0.278302, 0.271506, 0.311707, 0.311707, 0.321458, 0.414856, 0.494003, 0.58069, 0.707965, 0.63748, 0.59508, 0.59508, 0.541878, 0.418646, 0.394753, 0.422041, 0.335645, 0.349426, 0.352862, 0.384043, 0.398279, 0.401658, 0.458154, 0.447574, 0.359901, 0.26085, 0.185198, 0.185198, 0.185198, 0.147574, 0.222385, 0.164327, 0.15284, 0.173081, 0.25406, 0.25031, 0.264545, 0.321458, 0.222385, 0.321458, 0.18812, 0.191378, 0.122885, 0.144935, 0.079919, 0.129801, 0.129801, 0.182256, 0.191378, 0.109221, 0.137348, 0.116183, 0.102787, 0.100716, 0.098513, 0.083462, 0.083462, 0.083462, 0.098513, 0.155435, 0.173081, 0.239899, 0.26085, 0.243554, 0.167087, 0.179055, 0.18812, 0.284882, 0.30533, 0.291804, 0.408655, 0.321458, 0.264545, 0.284882, 0.284882, 0.26085, 0.18812, 0.21291, 0.209395, 0.137348, 0.085092, 0.069024, 0.088832, 0.078022, 0.085092, 0.139895, 0.232838, 0.15284, 0.090864, 0.048328, 0.051831, 0.051831, 0.098513, 0.158265, 0.158265, 0.100716, 0.129801, 0.142424, 0.125101, 0.11371, 0.18812, 0.278302, 0.194234, 0.158265, 0.127496, 0.127496, 0.125101, 0.111485, 0.203355, 0.291804, 0.268042, 0.264545, 0.25031, 0.21291, 0.139895, 0.194234, 0.18812, 0.109221, 0.182256, 0.206376, 0.229226, 0.139895, 0.161087, 0.161087, 0.106997, 0.125101, 0.203355, 0.132295, 0.144935, 0.071867, 0.073402, 0.137348, 0.139895, 0.085092, 0.094817, 0.155435, 0.137348, 0.127496, 0.209395, 0.196879, 0.206376, 0.134866, 0.209395, 0.109221, 0.206376, 0.308712, 0.311707, 0.30533, 0.390993, 0.295083, 0.311707, 0.21291, 0.222385, 0.219301, 0.318242, 0.318242, 0.291804, 0.229226, 0.346032, 0.30533, 0.222385, 0.222385, 0.206376, 0.222385, 0.31487, 0.25406, 0.25031, 0.219301, 0.225814, 0.222385, 0.311707, 0.384043, 0.483068, 0.384043, 0.387226, 0.390993, 0.387226, 0.387226, 0.377384, 0.380708, 0.418646, 0.521092, 0.422041, 0.529623, 0.483068, 0.454136, 0.494003, 0.51388, 0.454136, 0.418646, 0.414856, 0.42561, 0.339168, 0.328603, 0.328603, 0.311707, 0.308712, 0.219301, 0.25031, 0.349426, 0.257454, 0.17593, 0.118441, 0.120615, 0.118441, 0.078022, 0.055536, 0.056825, 0.044297, 0.078022, 0.111485, 0.076542, 0.0704, 0.122885, 0.129801, 0.194234, 0.173081, 0.116183, 0.191378, 0.200174, 0.194234, 0.191378, 0.264545, 0.339168, 0.394753, 0.321458, 0.414856, 0.509769, 0.509769, 0.534167, 0.494003, 0.454136, 0.436924, 0.447574, 0.356642, 0.349426, 0.36309, 0.308712, 0.374039, 0.356642, 0.25031, 0.257454, 0.26085, 0.18812, 0.18812, 0.191378, 0.25031, 0.25406, 0.25406, 0.239899, 0.170161, 0.194234, 0.229226, 0.31487, 0.229226, 0.311707, 0.324872, 0.31487, 0.398279, 0.408655, 0.422041, 0.454136, 0.377384, 0.490133, 0.585406, 0.480142, 0.509769, 0.509769, 0.525368, 0.517562, 0.534167, 0.549308, 0.545602, 0.517562, 0.534167, 0.653063, 0.653063, 0.534167, 0.534167, 0.450668, 0.444081, 0.352862, 0.339168, 0.408655, 0.30533, 0.225814, 0.311707, 0.321458, 0.332115, 0.298791, 0.222385, 0.21291, 0.288399, 0.30533, 0.30533, 0.291804, 0.295083, 0.229226, 0.31487, 0.291804, 0.288399, 0.225814, 0.335645, 0.349426, 0.384043, 0.380708, 0.444081, 0.433034, 0.346032, 0.271506, 0.225814, 0.31487, 0.328603, 0.31487, 0.298791, 0.268042, 0.247041, 0.179055, 0.239899, 0.21291, 0.164327, 0.25031, 0.288399, 0.26085, 0.328603, 0.308712, 0.390993, 0.352862, 0.349426, 0.349426, 0.335645, 0.324872, 0.25406, 0.268042, 0.284882, 0.301917, 0.339168, 0.339168, 0.408655, 0.418646, 0.465241, 0.570702, 0.458154, 0.494003, 0.436924, 0.359901, 0.356642, 0.291804, 0.349426, 0.342579, 0.4292, 0.529623, 0.653063, 0.745909, 0.712013, 0.712013, 0.604312, 0.585406, 0.51388, 0.436924, 0.366687, 0.36309, 0.346032, 0.370445, 0.374039, 0.447574, 0.534167, 0.549308, 0.604312, 0.585406, 0.517562, 0.545602, 0.529623, 0.529623, 0.534167, 0.545602, 0.56648, 0.626927, 0.642678, 0.745909, 0.808535, 0.812494, 0.81615, 0.834292, 0.89662, 0.905695, 0.889439, 0.827927, 0.801317, 0.83125, 0.767246, 0.767246, 0.720929, 0.750527, 0.73685, 0.712013, 0.733139, 0.733139, 0.767246, 0.73685, 0.754692, 0.699094, 0.779859, 0.741537, 0.767246, 0.73685, 0.694846, 0.707965, 0.805026, 0.808535, 0.754692, 0.852992, 0.899122, 0.903857, 0.879233, 0.89662, 0.901269, 0.876521, 0.879233, 0.882776, 0.88723, 0.889439, 0.939629, 0.936162, 0.945666, 0.947281, 0.954657, 0.939629, 0.919029, 0.903857, 0.903857, 0.901269, 0.84206, 0.856457, 0.859585, 0.827927, 0.791621, 0.795062, 0.801317, 0.699094, 0.690604, 0.707965, 0.690604, 0.648219, 0.59508, 0.59508, 0.59917, 0.585406, 0.666105, 0.759478, 0.745909, 0.754692, 0.808535, 0.894241, 0.88723, 0.88723, 0.912647, 0.912647, 0.936162, 0.932927, 0.956248, 0.96342, 0.964893, 0.968436, 0.966441, 0.973328, 0.969315, 0.954657, 0.962114, 0.962114, 0.953422, 0.951925, 0.948786, 0.954657, 0.934618, 0.94331, 0.950334, 0.947281, 0.954657, 0.945666, 0.941505, 0.950334, 0.950334, 0.938133, 0.939629, 0.941505, 0.94331, 0.941505, 0.951925, 0.951925, 0.941505, 0.938133, 0.938133, 0.950334, 0.950334, 0.950334, 0.947281, 0.938133, 0.936162, 0.932927, 0.922952, 0.922952, 0.922952, 0.924947, 0.924947, 0.910643, 0.922952, 0.922952, 0.922952, 0.910643, 0.899122, 0.910643, 0.908098, 0.919029, 0.919029, 0.885302, 0.885302, 0.885302, 0.882776, 0.89662, 0.862302, 0.859585, 0.871313, 0.868118, 0.856457, 0.871313, 0.882776, 0.862302, 0.874069, 0.874069, 0.876521, 0.885302, 0.876521, 0.874069, 0.859585, 0.852992, 0.876521, 0.885302, 0.882776, 0.915074, 0.901269, 0.91684, 0.91684, 0.905695, 0.912647, 0.903857, 0.889439, 0.876521, 0.891961, 0.894241, 0.891961, 0.891961, 0.879233, 0.88723, 0.88723, 0.899122, 0.89662, 0.89662, 0.868118, 0.865454, 0.837511, 0.81615, 0.846163, 0.84206, 0.84206, 0.83125, 0.879233, 0.862302, 0.862302, 0.856457, 0.852992, 0.865454, 0.874069, 0.876521, 0.876521, 0.862302, 0.846163, 0.83125, 0.849326, 0.882776, 0.852992, 0.852992, 0.905695, 0.889439, 0.889439, 0.89662, 0.89662, 0.859585, 0.88723, 0.868118, 0.868118, 0.868118, 0.859585, 0.812494, 0.81615, 0.767246, 0.788093, 0.795062, 0.76285, 0.759478, 0.741537, 0.779859, 0.754692, 0.728858, 0.750527, 0.712013, 0.657645, 0.642678, 0.59508, 0.585406, 0.626927, 0.608892, 0.59917, 0.613573, 0.675549, 0.699094, 0.754692, 0.754692, 0.76285, 0.754692, 0.741537, 0.741537, 0.690604, 0.716283, 0.632174, 0.661982, 0.703578, 0.703578, 0.648219, 0.703578, 0.724957, 0.733139, 0.675549, 0.680603, 0.675549, 0.685117, 0.675549, 0.671169, 0.666105, 0.666105, 0.73685, 0.73685, 0.76285, 0.827927, 0.801317, 0.856457, 0.812494, 0.852992, 0.885302, 0.910643, 0.915074, 0.899122, 0.894241, 0.924947, 0.941505, 0.936162, 0.938133, 0.903857, 0.894241, 0.846163, 0.849326, 0.84206, 0.849326, 0.823549, 0.801317, 0.805026, 0.791621, 0.720929, 0.671169, 0.707965, 0.733139, 0.716283, 0.63748, 0.685117, 0.694846, 0.657645, 0.671169, 0.685117, 0.733139, 0.779859, 0.767246, 0.775545, 0.699094, 0.675549, 0.604312, 0.59508, 0.608892, 0.657645, 0.76285, 0.745909, 0.699094, 0.690604, 0.703578, 0.771762, 0.661982, 0.549308, 0.468512, 0.454136, 0.356642, 0.401658, 0.31487, 0.36309, 0.339168, 0.422041, 0.458154, 0.521092, 0.517562, 0.454136, 0.440853, 0.444081, 0.465241, 0.465241, 0.40511, 0.41194, 0.440853, 0.517562, 0.529623, 0.529623, 0.521092, 0.653063, 0.534167, 0.585406, 0.585406, 0.529623, 0.51388, 0.51388, 0.450668, 0.408655, 0.483068, 0.480142, 0.447574, 0.4292, 0.461924, 0.461924, 0.390993, 0.390993, 0.401658, 0.461924, 0.476583, 0.433034, 0.422041, 0.5017, 0.497853, 0.494003, 0.59508, 0.575842, 0.538167, 0.534167, 0.626927, 0.534167, 0.538167, 0.570702, 0.613573, 0.613573, 0.720929, 0.812494, 0.720929, 0.585406, 0.557691, 0.608892, 0.720929, 0.618285, 0.63748, 0.632174, 0.632174, 0.632174, 0.632174, 0.553315, 0.538167, 0.497853, 0.59917, 0.604312, 0.622677, 0.622677, 0.525368, 0.436924, 0.394753, 0.483068, 0.59917, 0.545602, 0.541878, 0.541878, 0.653063, 0.585406, 0.642678, 0.703578, 0.59014, 0.59014, 0.608892, 0.685117, 0.73685, 0.73685, 0.728858, 0.661982, 0.685117, 0.685117, 0.741537, 0.690604, 0.694846, 0.680603, 0.685117, 0.728858, 0.728858, 0.733139, 0.685117, 0.570702, 0.545602, 0.666105, 0.58069, 0.699094, 0.622677, 0.59917, 0.497853, 0.509769, 0.562014, 0.461924, 0.461924, 0.505461, 0.613573, 0.509769, 0.476583, 0.521092, 0.534167, 0.534167, 0.447574, 0.490133, 0.562014, 0.59014, 0.585406, 0.585406, 0.585406, 0.671169, 0.585406, 0.648219, 0.59014, 0.59014, 0.648219, 0.759478, 0.707965, 0.694846, 0.699094, 0.699094, 0.741537, 0.685117, 0.690604, 0.733139, 0.771762, 0.754692, 0.703578, 0.703578, 0.754692, 0.754692, 0.801317, 0.771762, 0.720929, 0.771762, 0.771762, 0.767246, 0.767246, 0.775545, 0.775545, 0.837511, 0.876521, 0.801317, 0.759478, 0.712013, 0.771762, 0.788093, 0.694846, 0.728858, 0.585406, 0.63748, 0.613573, 0.562014, 0.685117, 0.741537, 0.690604, 0.671169, 0.707965, 0.694846, 0.707965, 0.675549, 0.690604, 0.671169, 0.724957, 0.775545, 0.801317, 0.754692, 0.750527, 0.83125, 0.83125, 0.899122, 0.899122, 0.901269, 0.924947, 0.885302, 0.908098, 0.91684, 0.912647, 0.908098, 0.899122, 0.89662, 0.910643, 0.899122, 0.885302, 0.910643, 0.928747], '')</t>
  </si>
  <si>
    <t>[26, 34, 36, 37, 38, 85, 101, 135, 136, 137, 138, 139, 140, 309, 311, 315, 355, 356, 357, 392, 394, 395, 396, 397, 398, 399, 400, 401, 402, 403, 404, 405, 406, 469, 479, 480, 481, 482, 483, 484, 485, 486, 494, 495, 496, 497, 498, 499, 500, 501, 502, 503, 504, 505, 506, 507, 508, 509, 510, 511, 512, 513, 514, 515, 516, 517, 518, 519, 520, 521, 522, 523, 524, 525, 526, 527, 528, 529, 530, 531, 532, 533, 534, 535, 536, 537, 538, 539, 540, 541, 542, 543, 544, 545, 546, 547, 548, 549, 550, 551, 552, 553, 554, 555, 556, 557, 558, 559, 560, 561, 562, 563, 564, 565, 566, 567, 568, 569, 570, 571, 572, 573, 574, 575, 576, 577, 578, 579, 580, 581, 582, 583, 584, 585, 586, 587, 588, 589, 590, 591, 592, 593, 594, 595, 596, 597, 598, 599, 600, 601,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658, 659, 660, 661, 662, 663, 664, 665, 666, 667, 668, 669, 670, 671, 672, 673, 674, 675, 676, 677, 678, 679, 680, 681, 682, 683, 684, 685, 686, 687, 688, 689, 690, 691, 692, 693, 694, 695, 696, 697, 698, 699, 700, 701, 702, 703, 704, 705, 706, 707, 708, 709, 710, 711, 712, 713, 714, 715, 716, 717, 718, 719, 720, 721, 722, 723, 724, 725, 726, 727, 728, 729, 730, 731, 732, 733, 734, 735, 736, 737, 738, 739, 740, 741, 742, 743, 744, 745, 746, 747, 748, 749, 750, 751, 752, 753, 754, 755, 756, 757, 758, 759, 760, 761, 762, 763, 764, 765, 766, 767, 768, 769, 770, 771, 772, 773, 774, 775, 776, 777, 778, 779, 780, 781, 782, 783, 784, 785, 786, 787, 788, 789, 790, 791, 792, 793, 794, 795, 796, 797, 798, 799, 800, 801, 802, 803, 804, 805, 806, 807, 808, 809, 810, 811, 812, 813, 814, 815, 816, 817, 818, 819, 820, 821, 822, 823, 833, 834, 843, 844, 845, 846, 847, 848, 849, 850, 851, 852, 853, 869, 872, 873, 874, 875, 876, 877, 878, 879, 880, 881, 882, 883, 884, 885, 886, 887, 888, 889, 890, 891, 892, 893, 894, 895, 896, 898, 899, 900, 901, 902, 906, 907, 908, 909, 910, 911, 912, 913, 914, 915, 916, 917, 918, 919, 920, 921, 922, 923, 924, 925, 926, 927, 928, 929, 930, 931, 932, 933, 934, 935, 936, 937, 938, 939, 941, 942, 945, 946, 947, 949, 950, 951, 954, 955, 956, 957, 958, 959, 960, 961, 962, 963, 964, 965, 966, 967, 968, 969, 970, 971, 972, 973, 974, 975, 976, 977, 978, 979, 980, 981, 982, 983, 984, 985, 986, 987, 988, 989, 990, 991, 992, 993, 994, 995, 996, 997, 998, 999, 1000, 1001, 1002, 1003, 1004, 1005, 1006, 1007, 1008, 1009, 1010, 1011, 1012, 1013, 1014, 1015, 1016, 1017, 1018, 1019, 1020, 1021, 1022, 1023, 1024, 1025, 1026, 1027, 1028, 1029, 1030, 1031, 1032, 1033, 1034]</t>
  </si>
  <si>
    <t>(329</t>
  </si>
  <si>
    <t>371)</t>
  </si>
  <si>
    <t xml:space="preserve">F5RV25|F5RV25_9ENTR tRNA sulfurtransferase OS=Enterobacter hormaechei ATCC 49162 </t>
  </si>
  <si>
    <t>([0.007877, 0.011669, 0.009015, 0.01227, 0.017447, 0.025762, 0.036378, 0.028695, 0.038042, 0.026892, 0.034884, 0.022306, 0.014075, 0.025762, 0.026892, 0.026892, 0.028107, 0.051831, 0.116183, 0.056825, 0.05306, 0.10481, 0.066181, 0.066181, 0.066181, 0.067594, 0.037156, 0.037156, 0.060549, 0.064632, 0.066181, 0.055536, 0.073402, 0.081712, 0.081712, 0.139895, 0.127496, 0.122885, 0.127496, 0.076542, 0.134866, 0.090864, 0.081712, 0.106997, 0.173081, 0.17593, 0.17593, 0.271506, 0.271506, 0.26085, 0.170161, 0.257454, 0.194234, 0.26085, 0.328603, 0.30533, 0.209395, 0.324872, 0.318242, 0.225814, 0.324872, 0.318242, 0.298791, 0.30533, 0.339168, 0.25406, 0.170161, 0.170161, 0.109221, 0.116183, 0.120615, 0.132295, 0.155435, 0.139895, 0.147574, 0.15008, 0.144935, 0.225814, 0.222385, 0.15008, 0.134866, 0.122885, 0.120615, 0.164327, 0.098513, 0.06312, 0.11371, 0.11371, 0.106997, 0.161087, 0.161087, 0.096677, 0.15008, 0.127496, 0.219301, 0.219301, 0.125101, 0.098513, 0.06312, 0.060549, 0.069024, 0.129801, 0.120615, 0.120615, 0.139895, 0.21291, 0.281712, 0.284882, 0.257454, 0.26085, 0.257454, 0.167087, 0.26085, 0.18812, 0.196879, 0.196879, 0.125101, 0.158265, 0.219301, 0.288399, 0.291804, 0.271506, 0.288399, 0.298791, 0.301917, 0.236433, 0.25031, 0.257454, 0.219301, 0.324872, 0.257454, 0.25406, 0.25031, 0.25031, 0.328603, 0.346032, 0.349426, 0.36309, 0.440853, 0.370445, 0.384043, 0.295083, 0.390993, 0.291804, 0.291804, 0.301917, 0.374039, 0.359901, 0.268042, 0.206376, 0.137348, 0.137348, 0.137348, 0.209395, 0.200174, 0.120615, 0.109221, 0.10481, 0.092881, 0.086953, 0.129801, 0.060549, 0.125101, 0.069024, 0.116183, 0.116183, 0.111485, 0.11371, 0.120615, 0.132295, 0.132295, 0.206376, 0.191378, 0.122885, 0.122885, 0.122885, 0.191378, 0.098513, 0.102787, 0.167087, 0.164327, 0.11371, 0.206376, 0.179055, 0.182256, 0.15284, 0.090864, 0.069024, 0.064632, 0.06184, 0.094817, 0.100716, 0.100716, 0.111485, 0.182256, 0.116183, 0.074921, 0.038042, 0.038858, 0.03976, 0.023534, 0.023963, 0.036378, 0.029376, 0.023963, 0.041405, 0.058088, 0.05306, 0.067594, 0.042364, 0.042364, 0.044297, 0.046336, 0.037156, 0.060549, 0.033407, 0.032677, 0.027463, 0.059222, 0.116183, 0.05306, 0.090864, 0.090864, 0.092881, 0.116183, 0.137348, 0.088832, 0.081712, 0.073402, 0.047319, 0.060549, 0.033407, 0.034884, 0.026338, 0.035586, 0.042364, 0.046336, 0.050641, 0.096677, 0.096677, 0.054297, 0.064632, 0.071867, 0.071867, 0.045352, 0.046336, 0.048328, 0.074921, 0.078022, 0.120615, 0.173081, 0.142424, 0.161087, 0.092881, 0.170161, 0.158265, 0.109221, 0.132295, 0.132295, 0.134866, 0.102787, 0.142424, 0.219301, 0.200174, 0.142424, 0.173081, 0.179055, 0.173081, 0.106997, 0.100716, 0.085092, 0.090864, 0.111485, 0.098513, 0.109221, 0.118441, 0.116183, 0.15284, 0.155435, 0.142424, 0.139895, 0.173081, 0.142424, 0.142424, 0.144935, 0.209395, 0.25406, 0.155435, 0.164327, 0.264545, 0.179055, 0.243554, 0.158265, 0.118441, 0.196879, 0.278302, 0.200174, 0.200174, 0.200174, 0.239899, 0.243554, 0.167087, 0.100716, 0.147574, 0.173081, 0.109221, 0.06184, 0.059222, 0.106997, 0.109221, 0.098513, 0.173081, 0.182256, 0.185198, 0.18812, 0.18812, 0.11371, 0.147574, 0.144935, 0.129801, 0.073402, 0.125101, 0.200174, 0.301917, 0.318242, 0.185198, 0.239899, 0.321458, 0.328603, 0.291804, 0.31487, 0.335645, 0.243554, 0.185198, 0.268042, 0.284882, 0.191378, 0.271506, 0.288399, 0.295083, 0.339168, 0.4292, 0.342579, 0.324872, 0.281712, 0.200174, 0.295083, 0.295083, 0.291804, 0.196879, 0.239899, 0.179055, 0.179055, 0.268042, 0.339168, 0.349426, 0.311707, 0.41194, 0.30533, 0.311707, 0.225814, 0.127496, 0.134866, 0.196879, 0.147574, 0.118441, 0.147574, 0.167087, 0.167087, 0.173081, 0.268042, 0.170161, 0.209395, 0.125101, 0.111485, 0.111485, 0.06184, 0.098513, 0.092881, 0.173081, 0.17593, 0.275179, 0.359901, 0.359901, 0.301917, 0.301917, 0.387226, 0.346032, 0.346032, 0.380708, 0.311707, 0.298791, 0.387226, 0.268042, 0.356642, 0.332115, 0.328603, 0.4292, 0.465241, 0.374039, 0.284882, 0.295083, 0.194234, 0.185198, 0.170161, 0.170161, 0.243554, 0.243554, 0.318242, 0.31487, 0.321458, 0.380708, 0.414856, 0.328603, 0.440853, 0.370445, 0.414856, 0.401658, 0.321458, 0.328603, 0.346032, 0.36309, 0.349426, 0.352862, 0.390993, 0.288399, 0.281712, 0.25406, 0.164327, 0.158265, 0.155435, 0.144935, 0.083462, 0.069024, 0.125101, 0.073402, 0.122885, 0.11371, 0.111485, 0.15008, 0.144935, 0.137348, 0.127496, 0.079919, 0.074921, 0.041405, 0.090864, 0.132295, 0.142424, 0.15008, 0.129801, 0.122885, 0.116183, 0.129801, 0.132295, 0.100716, 0.100716, 0.058088, 0.033407, 0.032017, 0.038042, 0.036378, 0.059222, 0.050641, 0.0704, 0.132295, 0.125101, 0.106997, 0.074921, 0.046336, 0.067594, 0.100716, 0.083462, 0.071867, 0.100716, 0.078022, 0.074921, 0.116183, 0.164327, 0.247041, 0.219301, 0.15008], '')</t>
  </si>
  <si>
    <t>[]</t>
  </si>
  <si>
    <t xml:space="preserve">F5RV58|F5RV58_9ENTR Pyrimidine/purine nucleoside phosphorylase OS=Enterobacter hormaechei ATCC 49162 </t>
  </si>
  <si>
    <t>([0.194234, 0.139895, 0.167087, 0.196879, 0.132295, 0.161087, 0.092881, 0.120615, 0.142424, 0.164327, 0.182256, 0.225814, 0.301917, 0.295083, 0.268042, 0.25406, 0.173081, 0.257454, 0.301917, 0.268042, 0.236433, 0.264545, 0.324872, 0.356642, 0.271506, 0.359901, 0.25031, 0.359901, 0.359901, 0.328603, 0.352862, 0.324872, 0.339168, 0.359901, 0.31487, 0.356642, 0.298791, 0.301917, 0.295083, 0.356642, 0.366687, 0.321458, 0.311707, 0.25406, 0.167087, 0.182256, 0.200174, 0.30533, 0.328603, 0.324872, 0.380708, 0.26085, 0.284882, 0.206376, 0.118441, 0.144935, 0.116183, 0.161087, 0.219301, 0.173081, 0.094817, 0.122885, 0.129801, 0.142424, 0.191378, 0.26085, 0.328603, 0.321458, 0.216401, 0.200174, 0.132295, 0.120615, 0.15008, 0.132295, 0.200174, 0.31487, 0.324872, 0.352862, 0.264545, 0.18812, 0.179055, 0.284882, 0.18812, 0.179055, 0.147574, 0.127496, 0.10481, 0.086953, 0.058088, 0.10481, 0.076542, 0.111485, 0.078022, 0.102787, 0.102787], '')</t>
  </si>
  <si>
    <t xml:space="preserve">F5RVE9|F5RVE9_9ENTR Xanthine-guanine phosphoribosyltransferase OS=Enterobacter hormaechei ATCC 49162 </t>
  </si>
  <si>
    <t>([0.083462, 0.044297, 0.073402, 0.041405, 0.060549, 0.06184, 0.081712, 0.100716, 0.069024, 0.071867, 0.073402, 0.092881, 0.05306, 0.036378, 0.044297, 0.081712, 0.129801, 0.194234, 0.111485, 0.185198, 0.179055, 0.137348, 0.137348, 0.111485, 0.127496, 0.125101, 0.147574, 0.147574, 0.15008, 0.15008, 0.122885, 0.170161, 0.173081, 0.225814, 0.179055, 0.090864, 0.074921, 0.067594, 0.069024, 0.071867, 0.074921, 0.041405, 0.071867, 0.122885, 0.096677, 0.15284, 0.158265, 0.111485, 0.079919, 0.044297, 0.078022, 0.118441, 0.05306, 0.058088, 0.069024, 0.129801, 0.216401, 0.257454, 0.257454, 0.257454, 0.257454, 0.25406, 0.275179, 0.191378, 0.191378, 0.25406, 0.209395, 0.219301, 0.291804, 0.352862, 0.450668, 0.465241, 0.465241, 0.454136, 0.349426, 0.284882, 0.185198, 0.185198, 0.185198, 0.118441, 0.069024, 0.129801, 0.137348, 0.196879, 0.288399, 0.298791, 0.275179, 0.236433, 0.191378, 0.118441, 0.109221, 0.118441, 0.083462, 0.045352, 0.109221, 0.173081, 0.203355, 0.291804, 0.17593, 0.11371, 0.191378, 0.173081, 0.088832, 0.0704, 0.069024, 0.081712, 0.064632, 0.078022, 0.116183, 0.158265, 0.161087, 0.11371, 0.111485, 0.15284, 0.155435, 0.088832, 0.051831, 0.069024, 0.038858, 0.092881, 0.147574, 0.15008, 0.243554, 0.257454, 0.200174, 0.219301, 0.203355, 0.264545, 0.173081, 0.191378, 0.132295, 0.209395, 0.209395, 0.142424, 0.0704, 0.081712, 0.144935, 0.25406, 0.161087, 0.247041, 0.219301, 0.203355, 0.164327, 0.132295, 0.191378, 0.268042, 0.21291, 0.164327, 0.100716, 0.173081, 0.116183, 0.129801], '')</t>
  </si>
  <si>
    <t xml:space="preserve">F5RVU0|F5RVU0_9ENTR UDP-N-acetylmuramoyl-L-alanyl-D-glutamate--2,6-diaminopimelate ligase OS=Enterobacter hormaechei ATCC 49162 </t>
  </si>
  <si>
    <t>([0.164327, 0.098513, 0.15284, 0.191378, 0.229226, 0.179055, 0.17593, 0.173081, 0.203355, 0.225814, 0.268042, 0.225814, 0.216401, 0.132295, 0.134866, 0.090864, 0.071867, 0.118441, 0.122885, 0.11371, 0.116183, 0.179055, 0.25031, 0.239899, 0.239899, 0.155435, 0.134866, 0.191378, 0.225814, 0.196879, 0.125101, 0.096677, 0.155435, 0.247041, 0.247041, 0.25031, 0.288399, 0.268042, 0.185198, 0.15284, 0.164327, 0.167087, 0.15008, 0.164327, 0.182256, 0.15284, 0.243554, 0.352862, 0.311707, 0.324872, 0.268042, 0.359901, 0.41194, 0.366687, 0.377384, 0.444081, 0.40511, 0.472492, 0.497853, 0.494003, 0.436924, 0.335645, 0.366687, 0.377384, 0.284882, 0.278302, 0.328603, 0.324872, 0.232838, 0.236433, 0.18812, 0.200174, 0.170161, 0.15008, 0.185198, 0.100716, 0.058088, 0.094817, 0.085092, 0.15284, 0.232838, 0.332115, 0.414856, 0.332115, 0.321458, 0.321458, 0.243554, 0.219301, 0.158265, 0.236433, 0.232838, 0.268042, 0.359901, 0.387226, 0.387226, 0.390993, 0.505461, 0.632174, 0.622677, 0.604312, 0.465241, 0.42561, 0.380708, 0.380708, 0.370445, 0.342579, 0.433034, 0.418646, 0.339168, 0.408655, 0.422041, 0.4292, 0.418646, 0.377384, 0.31487, 0.278302, 0.268042, 0.268042, 0.196879, 0.191378, 0.196879, 0.275179, 0.236433, 0.191378, 0.182256, 0.268042, 0.236433, 0.225814, 0.342579, 0.42561, 0.447574, 0.440853, 0.440853, 0.447574, 0.476583, 0.549308, 0.56648, 0.494003, 0.5017, 0.505461, 0.517562, 0.5017, 0.440853, 0.444081, 0.5017, 0.5017, 0.42561, 0.465241, 0.486429, 0.458154, 0.450668, 0.401658, 0.394753, 0.281712, 0.281712, 0.257454, 0.216401, 0.26085, 0.26085, 0.25031, 0.308712, 0.30533, 0.301917, 0.288399, 0.301917, 0.335645, 0.342579, 0.418646, 0.384043, 0.342579, 0.308712, 0.232838, 0.257454, 0.158265, 0.232838, 0.203355, 0.229226, 0.21291, 0.118441, 0.167087, 0.179055, 0.120615, 0.11371, 0.11371, 0.17593, 0.236433, 0.158265, 0.158265, 0.094817, 0.137348, 0.155435, 0.185198, 0.216401, 0.236433, 0.342579, 0.271506, 0.31487, 0.288399, 0.311707, 0.41194, 0.308712, 0.216401, 0.209395, 0.132295, 0.129801, 0.127496, 0.127496, 0.191378, 0.18812, 0.275179, 0.281712, 0.25406, 0.161087, 0.122885, 0.118441, 0.096677, 0.170161, 0.161087, 0.200174, 0.173081, 0.173081, 0.264545, 0.342579, 0.324872, 0.342579, 0.36309, 0.356642, 0.271506, 0.298791, 0.301917, 0.275179, 0.200174, 0.200174, 0.225814, 0.31487, 0.257454, 0.30533, 0.30533, 0.295083, 0.18812, 0.26085, 0.291804, 0.308712, 0.236433, 0.332115, 0.414856, 0.394753, 0.291804, 0.291804, 0.26085, 0.222385, 0.191378, 0.271506, 0.236433, 0.31487, 0.216401, 0.264545, 0.25406, 0.239899, 0.239899, 0.301917, 0.295083, 0.173081, 0.158265, 0.127496, 0.109221, 0.106997, 0.111485, 0.11371, 0.173081, 0.18812, 0.209395, 0.291804, 0.185198, 0.264545, 0.247041, 0.342579, 0.26085, 0.21291, 0.21291, 0.191378, 0.125101, 0.129801, 0.15284, 0.15284, 0.271506, 0.216401, 0.15008, 0.092881, 0.139895, 0.088832, 0.069024, 0.071867, 0.03976, 0.042364, 0.032017, 0.020522, 0.020876, 0.019401, 0.028695, 0.023534, 0.023534, 0.049374, 0.028107, 0.025316, 0.025316, 0.024826, 0.034068, 0.064632, 0.102787, 0.073402, 0.127496, 0.173081, 0.122885, 0.118441, 0.179055, 0.196879, 0.236433, 0.25031, 0.284882, 0.161087, 0.194234, 0.191378, 0.209395, 0.288399, 0.36309, 0.394753, 0.394753, 0.36309, 0.284882, 0.225814, 0.318242, 0.21291, 0.158265, 0.216401, 0.308712, 0.339168, 0.356642, 0.36309, 0.268042, 0.346032, 0.447574, 0.414856, 0.366687, 0.352862, 0.324872, 0.298791, 0.264545, 0.179055, 0.243554, 0.222385, 0.25406, 0.243554, 0.332115, 0.281712, 0.191378, 0.120615, 0.069024, 0.032677, 0.03976, 0.03976, 0.035586, 0.035586, 0.046336, 0.076542, 0.073402, 0.086953, 0.102787, 0.102787, 0.158265, 0.185198, 0.182256, 0.17593, 0.17593, 0.15008, 0.139895, 0.18812, 0.284882, 0.359901, 0.352862, 0.321458, 0.414856, 0.321458, 0.359901, 0.281712, 0.219301, 0.216401, 0.229226, 0.243554, 0.26085, 0.295083, 0.26085, 0.349426, 0.40511, 0.42561, 0.494003, 0.604312, 0.613573, 0.486429, 0.387226, 0.509769, 0.562014, 0.454136, 0.472492, 0.408655, 0.476583, 0.51388, 0.422041, 0.422041, 0.380708, 0.366687, 0.328603, 0.301917, 0.291804, 0.216401, 0.147574, 0.134866, 0.134866, 0.15284, 0.200174, 0.301917, 0.26085, 0.191378, 0.281712, 0.366687, 0.366687, 0.284882, 0.281712, 0.366687, 0.324872, 0.366687, 0.387226, 0.398279, 0.440853, 0.380708, 0.380708, 0.366687, 0.271506, 0.243554, 0.243554, 0.271506, 0.25031, 0.288399, 0.36309, 0.366687, 0.268042, 0.30533, 0.308712, 0.281712, 0.268042, 0.30533, 0.291804, 0.271506, 0.182256, 0.182256, 0.161087, 0.219301, 0.308712, 0.387226, 0.352862, 0.366687, 0.342579, 0.318242, 0.308712, 0.219301, 0.144935, 0.219301, 0.15284, 0.170161, 0.200174, 0.17593, 0.144935, 0.122885, 0.100716, 0.142424, 0.102787, 0.158265, 0.120615, 0.074921, 0.050641], '')</t>
  </si>
  <si>
    <t>[96, 97, 98, 99, 135, 136, 138, 139, 140, 141, 144, 145, 396, 397, 400, 401, 406]</t>
  </si>
  <si>
    <t>3)</t>
  </si>
  <si>
    <t xml:space="preserve">F5RW13|F5RW13_9ENTR Bifunctional aspartokinase/homoserine dehydrogenase OS=Enterobacter hormaechei ATCC 49162 </t>
  </si>
  <si>
    <t>([0.074921, 0.076542, 0.125101, 0.120615, 0.17593, 0.216401, 0.129801, 0.086953, 0.111485, 0.085092, 0.085092, 0.116183, 0.06184, 0.054297, 0.106997, 0.106997, 0.206376, 0.17593, 0.179055, 0.179055, 0.179055, 0.26085, 0.219301, 0.173081, 0.209395, 0.127496, 0.0704, 0.134866, 0.17593, 0.206376, 0.243554, 0.278302, 0.167087, 0.268042, 0.374039, 0.36309, 0.275179, 0.18812, 0.18812, 0.155435, 0.083462, 0.096677, 0.090864, 0.147574, 0.102787, 0.096677, 0.147574, 0.236433, 0.25031, 0.25406, 0.137348, 0.194234, 0.206376, 0.206376, 0.196879, 0.200174, 0.158265, 0.264545, 0.349426, 0.284882, 0.206376, 0.275179, 0.264545, 0.17593, 0.102787, 0.18812, 0.18812, 0.118441, 0.090864, 0.090864, 0.092881, 0.164327, 0.164327, 0.15008, 0.142424, 0.170161, 0.094817, 0.096677, 0.090864, 0.046336, 0.088832, 0.137348, 0.170161, 0.106997, 0.194234, 0.194234, 0.203355, 0.118441, 0.161087, 0.200174, 0.111485, 0.134866, 0.134866, 0.071867, 0.041405, 0.090864, 0.071867, 0.0704, 0.086953, 0.046336, 0.048328, 0.047319, 0.064632, 0.038042, 0.076542, 0.073402, 0.125101, 0.060549, 0.125101, 0.125101, 0.096677, 0.102787, 0.056825, 0.030003, 0.048328, 0.081712, 0.088832, 0.088832, 0.090864, 0.090864, 0.085092, 0.118441, 0.066181, 0.048328, 0.06184, 0.047319, 0.028107, 0.017447, 0.034884, 0.026338, 0.032677, 0.03976, 0.0704, 0.127496, 0.144935, 0.144935, 0.100716, 0.048328, 0.05306, 0.11371, 0.076542, 0.15008, 0.17593, 0.185198, 0.144935, 0.144935, 0.100716, 0.147574, 0.225814, 0.127496, 0.092881, 0.10481, 0.106997, 0.109221, 0.069024, 0.11371, 0.060549, 0.076542, 0.147574, 0.134866, 0.118441, 0.170161, 0.15284, 0.090864, 0.125101, 0.164327, 0.191378, 0.25406, 0.170161, 0.194234, 0.284882, 0.387226, 0.366687, 0.328603, 0.232838, 0.216401, 0.170161, 0.257454, 0.288399, 0.164327, 0.170161, 0.139895, 0.134866, 0.142424, 0.247041, 0.278302, 0.308712, 0.328603, 0.247041, 0.275179, 0.185198, 0.120615, 0.109221, 0.109221, 0.142424, 0.219301, 0.30533, 0.356642, 0.268042, 0.268042, 0.349426, 0.308712, 0.281712, 0.206376, 0.170161, 0.127496, 0.073402, 0.044297, 0.03976, 0.055536, 0.090864, 0.078022, 0.076542, 0.088832, 0.050641, 0.027463, 0.029376, 0.032017, 0.020165, 0.038042, 0.038042, 0.031287, 0.021381, 0.032017, 0.030611, 0.041405, 0.06184, 0.111485, 0.18812, 0.134866, 0.185198, 0.185198, 0.236433, 0.328603, 0.229226, 0.236433, 0.321458, 0.31487, 0.26085, 0.324872, 0.21291, 0.229226, 0.311707, 0.374039, 0.324872, 0.436924, 0.342579, 0.311707, 0.21291, 0.116183, 0.161087, 0.11371, 0.102787, 0.086953, 0.050641, 0.083462, 0.155435, 0.161087, 0.167087, 0.134866, 0.134866, 0.243554, 0.155435, 0.116183, 0.147574, 0.102787, 0.096677, 0.094817, 0.11371, 0.109221, 0.125101, 0.076542, 0.094817, 0.098513, 0.147574, 0.21291, 0.219301, 0.219301, 0.222385, 0.185198, 0.295083, 0.295083, 0.275179, 0.278302, 0.229226, 0.216401, 0.288399, 0.275179, 0.321458, 0.308712, 0.4292, 0.534167, 0.666105, 0.557691, 0.585406, 0.497853, 0.494003, 0.483068, 0.36309, 0.352862, 0.394753, 0.281712, 0.291804, 0.291804, 0.335645, 0.387226, 0.352862, 0.278302, 0.278302, 0.247041, 0.225814, 0.206376, 0.219301, 0.203355, 0.243554, 0.21291, 0.278302, 0.243554, 0.179055, 0.264545, 0.225814, 0.185198, 0.229226, 0.225814, 0.158265, 0.106997, 0.106997, 0.106997, 0.158265, 0.158265, 0.222385, 0.236433, 0.236433, 0.129801, 0.129801, 0.109221, 0.073402, 0.042364, 0.030611, 0.051831, 0.055536, 0.071867, 0.088832, 0.109221, 0.118441, 0.102787, 0.182256, 0.134866, 0.161087, 0.109221, 0.0704, 0.043307, 0.049374, 0.054297, 0.096677, 0.106997, 0.10481, 0.094817, 0.15284, 0.200174, 0.194234, 0.18812, 0.158265, 0.096677, 0.109221, 0.109221, 0.196879, 0.11371, 0.111485, 0.066181, 0.142424, 0.129801, 0.185198, 0.17593, 0.18812, 0.118441, 0.06312, 0.111485, 0.209395, 0.129801, 0.158265, 0.090864, 0.092881, 0.127496, 0.200174, 0.11371, 0.083462, 0.046336, 0.050641, 0.090864, 0.098513, 0.055536, 0.094817, 0.102787, 0.088832, 0.06184, 0.106997, 0.179055, 0.096677, 0.079919, 0.132295, 0.074921, 0.129801, 0.102787, 0.092881, 0.044297, 0.038042, 0.037156, 0.047319, 0.048328, 0.038858, 0.06312, 0.079919, 0.086953, 0.043307, 0.047319, 0.032677, 0.020876, 0.016826, 0.016528, 0.013821, 0.014075, 0.023534, 0.023534, 0.028695, 0.031287, 0.064632, 0.125101, 0.086953, 0.106997, 0.116183, 0.092881, 0.058088, 0.076542, 0.078022, 0.147574, 0.147574, 0.200174, 0.284882, 0.324872, 0.422041, 0.377384, 0.370445, 0.298791, 0.225814, 0.232838, 0.219301, 0.191378, 0.122885, 0.111485, 0.122885, 0.18812, 0.271506, 0.349426, 0.264545, 0.161087, 0.161087, 0.090864, 0.055536, 0.029376, 0.018106, 0.018106, 0.018106, 0.018415, 0.028107, 0.027463, 0.026892, 0.026338, 0.026338, 0.026338, 0.030611, 0.030611, 0.029376, 0.018415, 0.018106, 0.026892, 0.051831, 0.048328, 0.096677, 0.106997, 0.106997, 0.161087, 0.161087, 0.229226, 0.239899, 0.15008, 0.225814, 0.15008, 0.15284, 0.122885, 0.137348, 0.21291, 0.125101, 0.100716, 0.164327, 0.164327, 0.164327, 0.134866, 0.078022, 0.041405, 0.078022, 0.142424, 0.096677, 0.100716, 0.100716, 0.054297, 0.111485, 0.060549, 0.11371, 0.122885, 0.10481, 0.161087, 0.137348, 0.229226, 0.17593, 0.17593, 0.18812, 0.164327, 0.18812, 0.288399, 0.41194, 0.295083, 0.295083, 0.281712, 0.271506, 0.275179, 0.278302, 0.173081, 0.257454, 0.164327, 0.10481, 0.17593, 0.185198, 0.139895, 0.134866, 0.134866, 0.074921, 0.074921, 0.111485, 0.073402, 0.035586, 0.019109, 0.03976, 0.022667, 0.03976, 0.038858, 0.038858, 0.069024, 0.100716, 0.066181, 0.092881, 0.142424, 0.147574, 0.083462, 0.116183, 0.116183, 0.100716, 0.10481, 0.094817, 0.085092, 0.127496, 0.120615, 0.182256, 0.122885, 0.132295, 0.132295, 0.158265, 0.173081, 0.167087, 0.194234, 0.232838, 0.278302, 0.275179, 0.268042, 0.349426, 0.349426, 0.349426, 0.377384, 0.374039, 0.380708, 0.377384, 0.298791, 0.401658, 0.31487, 0.349426, 0.384043, 0.377384, 0.339168, 0.321458, 0.321458, 0.318242, 0.342579, 0.222385, 0.147574, 0.094817, 0.102787, 0.129801, 0.134866, 0.147574, 0.222385, 0.191378, 0.182256, 0.182256, 0.216401, 0.229226, 0.173081, 0.216401, 0.232838, 0.161087, 0.173081, 0.18812, 0.127496, 0.081712, 0.164327, 0.206376, 0.288399, 0.288399, 0.298791, 0.200174, 0.281712, 0.278302, 0.194234, 0.191378, 0.271506, 0.15284, 0.142424, 0.216401, 0.200174, 0.18812, 0.18812, 0.179055, 0.090864, 0.085092, 0.0704, 0.064632, 0.074921, 0.045352, 0.045352, 0.045352, 0.074921, 0.056825, 0.056825, 0.071867, 0.071867, 0.081712, 0.116183, 0.185198, 0.185198, 0.158265, 0.134866, 0.200174, 0.216401, 0.243554, 0.332115, 0.36309, 0.370445, 0.394753, 0.517562, 0.51388, 0.534167, 0.534167, 0.59014, 0.604312, 0.604312, 0.604312, 0.58069, 0.58069, 0.585406, 0.509769, 0.509769, 0.541878, 0.538167, 0.433034, 0.436924, 0.346032, 0.346032, 0.275179, 0.25406, 0.236433, 0.236433, 0.200174, 0.200174, 0.206376, 0.129801, 0.206376, 0.139895, 0.139895, 0.173081, 0.100716, 0.098513, 0.067594, 0.078022, 0.102787, 0.109221, 0.109221, 0.206376, 0.25031, 0.335645, 0.229226, 0.225814, 0.216401, 0.219301, 0.219301, 0.216401, 0.229226, 0.21291, 0.301917, 0.191378, 0.15008, 0.200174, 0.275179, 0.281712, 0.298791, 0.275179, 0.257454, 0.349426, 0.324872, 0.324872, 0.194234, 0.271506, 0.222385, 0.216401, 0.158265, 0.134866, 0.118441, 0.144935, 0.139895, 0.144935, 0.264545, 0.298791, 0.321458, 0.243554, 0.25031, 0.209395, 0.129801, 0.144935, 0.134866, 0.134866, 0.096677, 0.194234, 0.243554, 0.288399, 0.295083, 0.295083, 0.264545, 0.268042, 0.232838, 0.232838, 0.139895, 0.10481, 0.118441, 0.083462, 0.132295, 0.196879, 0.21291, 0.308712, 0.40511, 0.321458, 0.225814, 0.311707, 0.222385, 0.200174, 0.200174, 0.200174, 0.281712, 0.356642, 0.328603, 0.308712, 0.281712, 0.26085, 0.206376, 0.191378, 0.257454, 0.164327, 0.10481, 0.100716, 0.11371, 0.055536, 0.111485, 0.111485, 0.078022, 0.0704, 0.071867, 0.064632, 0.038042, 0.033407, 0.024826, 0.030003, 0.056825, 0.076542, 0.100716, 0.167087, 0.139895, 0.11371, 0.17593, 0.194234, 0.100716, 0.067594, 0.120615, 0.059222, 0.060549, 0.090864, 0.15008, 0.096677, 0.096677, 0.090864, 0.088832, 0.064632, 0.06312, 0.037156, 0.026338, 0.032017, 0.022667, 0.021381, 0.020165, 0.014783, 0.016826, 0.031287, 0.029376, 0.016826], '')</t>
  </si>
  <si>
    <t>[291, 292, 293, 294, 657, 658, 659, 660, 661, 662, 663, 664, 665, 666, 667, 668, 669, 670, 671]</t>
  </si>
  <si>
    <t>(14</t>
  </si>
  <si>
    <t>18)</t>
  </si>
  <si>
    <t xml:space="preserve">F5RWQ5|F5RWQ5_9ENTR Bifunctional NAD(P)H-hydrate repair enzyme OS=Enterobacter hormaechei ATCC 49162 </t>
  </si>
  <si>
    <t>([0.694846, 0.703578, 0.517562, 0.59917, 0.626927, 0.642678, 0.509769, 0.408655, 0.436924, 0.418646, 0.447574, 0.509769, 0.414856, 0.40511, 0.394753, 0.356642, 0.440853, 0.444081, 0.468512, 0.422041, 0.359901, 0.40511, 0.40511, 0.41194, 0.377384, 0.278302, 0.288399, 0.291804, 0.288399, 0.301917, 0.25031, 0.194234, 0.200174, 0.275179, 0.243554, 0.243554, 0.295083, 0.243554, 0.216401, 0.109221, 0.137348, 0.11371, 0.088832, 0.086953, 0.109221, 0.092881, 0.090864, 0.106997, 0.179055, 0.239899, 0.219301, 0.311707, 0.26085, 0.167087, 0.10481, 0.076542, 0.051831, 0.044297, 0.055536, 0.066181, 0.137348, 0.137348, 0.18812, 0.216401, 0.232838, 0.278302, 0.209395, 0.243554, 0.155435, 0.125101, 0.144935, 0.090864, 0.073402, 0.090864, 0.122885, 0.170161, 0.247041, 0.229226, 0.229226, 0.167087, 0.17593, 0.106997, 0.059222, 0.049374, 0.029376, 0.031287, 0.031287, 0.064632, 0.094817, 0.161087, 0.120615, 0.144935, 0.236433, 0.291804, 0.318242, 0.349426, 0.295083, 0.264545, 0.346032, 0.370445, 0.401658, 0.301917, 0.298791, 0.390993, 0.387226, 0.472492, 0.444081, 0.346032, 0.232838, 0.239899, 0.17593, 0.291804, 0.271506, 0.155435, 0.094817, 0.066181, 0.083462, 0.144935, 0.182256, 0.127496, 0.120615, 0.098513, 0.094817, 0.10481, 0.10481, 0.125101, 0.076542, 0.044297, 0.081712, 0.15284, 0.144935, 0.109221, 0.067594, 0.06184, 0.094817, 0.164327, 0.243554, 0.222385, 0.222385, 0.15284, 0.18812, 0.15008, 0.139895, 0.144935, 0.209395, 0.196879, 0.173081, 0.268042, 0.321458, 0.328603, 0.352862, 0.324872, 0.447574, 0.4292, 0.366687, 0.374039, 0.26085, 0.275179, 0.173081, 0.191378, 0.25406, 0.284882, 0.229226, 0.271506, 0.335645, 0.349426, 0.359901, 0.390993, 0.349426, 0.387226, 0.418646, 0.384043, 0.436924, 0.374039, 0.346032, 0.4292, 0.4292, 0.483068, 0.476583, 0.59917, 0.480142, 0.486429, 0.384043, 0.380708, 0.394753, 0.342579, 0.318242, 0.346032, 0.346032, 0.291804, 0.203355, 0.182256, 0.182256, 0.164327, 0.161087, 0.25031, 0.239899, 0.206376, 0.17593, 0.173081, 0.173081, 0.155435, 0.155435, 0.161087, 0.25031, 0.25031, 0.25031, 0.25406, 0.15008, 0.167087, 0.25406, 0.247041, 0.167087, 0.144935, 0.147574, 0.182256, 0.191378, 0.18812, 0.25406, 0.222385, 0.232838, 0.222385, 0.243554, 0.25031, 0.31487, 0.308712, 0.335645, 0.335645, 0.342579, 0.436924, 0.324872, 0.236433, 0.356642, 0.472492, 0.497853, 0.494003, 0.517562, 0.51388, 0.505461, 0.505461, 0.618285, 0.608892, 0.626927, 0.720929, 0.707965, 0.73685, 0.632174, 0.553315, 0.545602, 0.436924, 0.42561, 0.521092, 0.63748, 0.59917, 0.557691, 0.56648, 0.538167, 0.5017, 0.468512, 0.380708, 0.374039, 0.339168, 0.342579, 0.335645, 0.346032, 0.318242, 0.298791, 0.301917, 0.356642, 0.380708, 0.476583, 0.450668, 0.450668, 0.359901, 0.295083, 0.291804, 0.222385, 0.173081, 0.179055, 0.196879, 0.278302, 0.298791, 0.342579, 0.25031, 0.281712, 0.295083, 0.232838, 0.173081, 0.25406, 0.232838, 0.291804, 0.318242, 0.356642, 0.278302, 0.324872, 0.324872, 0.332115, 0.408655, 0.40511, 0.408655, 0.444081, 0.458154, 0.447574, 0.356642, 0.458154, 0.436924, 0.40511, 0.408655, 0.517562, 0.41194, 0.408655, 0.422041, 0.328603, 0.257454, 0.278302, 0.225814, 0.284882, 0.311707, 0.298791, 0.298791, 0.291804, 0.275179, 0.271506, 0.264545, 0.257454, 0.243554, 0.229226, 0.203355, 0.257454, 0.173081, 0.275179, 0.298791, 0.225814, 0.30533, 0.370445, 0.332115, 0.414856, 0.41194, 0.414856, 0.377384, 0.377384, 0.291804, 0.291804, 0.247041, 0.257454, 0.31487, 0.229226, 0.239899, 0.185198, 0.137348, 0.17593, 0.098513, 0.10481, 0.173081, 0.170161, 0.161087, 0.247041, 0.25406, 0.264545, 0.229226, 0.17593, 0.17593, 0.26085, 0.284882, 0.321458, 0.342579, 0.370445, 0.476583, 0.4292, 0.483068, 0.58069, 0.51388, 0.525368, 0.525368, 0.41194, 0.398279, 0.335645, 0.30533, 0.318242, 0.216401, 0.236433, 0.328603, 0.42561, 0.414856, 0.298791, 0.209395, 0.179055, 0.15284, 0.147574, 0.173081, 0.132295, 0.090864, 0.144935, 0.216401, 0.127496, 0.182256, 0.179055, 0.179055, 0.179055, 0.116183, 0.122885, 0.106997, 0.10481, 0.079919, 0.076542, 0.129801, 0.144935, 0.083462, 0.083462, 0.078022, 0.083462, 0.142424, 0.167087, 0.17593, 0.173081, 0.173081, 0.109221, 0.118441, 0.137348, 0.158265, 0.222385, 0.275179, 0.271506, 0.236433, 0.236433, 0.239899, 0.225814, 0.284882, 0.342579, 0.366687, 0.380708, 0.30533, 0.209395, 0.243554, 0.229226, 0.15008, 0.15008, 0.225814, 0.185198, 0.142424, 0.090864, 0.081712, 0.109221, 0.111485, 0.085092, 0.127496, 0.078022, 0.045352, 0.050641, 0.051831, 0.043307, 0.023087, 0.027463, 0.045352, 0.024826, 0.018415, 0.025316, 0.047319, 0.046336, 0.045352, 0.06184, 0.083462, 0.092881, 0.086953, 0.051831, 0.0704, 0.043307, 0.074921, 0.071867, 0.064632, 0.083462, 0.102787, 0.161087, 0.158265, 0.100716, 0.137348, 0.194234, 0.239899, 0.155435, 0.090864, 0.066181, 0.086953, 0.06312, 0.060549, 0.060549, 0.067594, 0.056825, 0.076542, 0.094817, 0.167087, 0.122885, 0.067594, 0.071867, 0.049374, 0.074921, 0.129801, 0.170161, 0.139895, 0.109221, 0.15284, 0.239899, 0.321458, 0.288399, 0.387226, 0.349426, 0.308712, 0.394753], '')</t>
  </si>
  <si>
    <t>[0, 1, 2, 3, 4, 5, 6, 11, 179, 236, 237, 238, 239, 240, 241, 242, 243, 244, 245, 246, 247, 248, 251, 252, 253, 254, 255, 256, 257, 308, 370, 371, 372, 373]</t>
  </si>
  <si>
    <t>(12</t>
  </si>
  <si>
    <t>21)</t>
  </si>
  <si>
    <t xml:space="preserve">F5RXQ8|F5RXQ8_9ENTR Gamma-aminobutyraldehyde dehydrogenase OS=Enterobacter hormaechei ATCC 49162 </t>
  </si>
  <si>
    <t>([0.179055, 0.122885, 0.122885, 0.155435, 0.216401, 0.247041, 0.30533, 0.321458, 0.349426, 0.335645, 0.288399, 0.209395, 0.21291, 0.243554, 0.206376, 0.288399, 0.359901, 0.468512, 0.387226, 0.308712, 0.206376, 0.311707, 0.291804, 0.288399, 0.311707, 0.257454, 0.257454, 0.206376, 0.185198, 0.18812, 0.155435, 0.232838, 0.30533, 0.264545, 0.164327, 0.200174, 0.164327, 0.142424, 0.139895, 0.194234, 0.243554, 0.219301, 0.206376, 0.291804, 0.247041, 0.219301, 0.26085, 0.271506, 0.311707, 0.374039, 0.36309, 0.440853, 0.422041, 0.418646, 0.476583, 0.454136, 0.359901, 0.308712, 0.335645, 0.229226, 0.200174, 0.247041, 0.284882, 0.185198, 0.206376, 0.25031, 0.26085, 0.219301, 0.229226, 0.191378, 0.088832, 0.073402, 0.073402, 0.042364, 0.06184, 0.051831, 0.05306, 0.094817, 0.092881, 0.092881, 0.147574, 0.206376, 0.120615, 0.179055, 0.182256, 0.111485, 0.142424, 0.132295, 0.173081, 0.17593, 0.125101, 0.247041, 0.243554, 0.170161, 0.182256, 0.17593, 0.125101, 0.111485, 0.102787, 0.092881, 0.047319, 0.038858, 0.031287, 0.044297, 0.034884, 0.06312, 0.055536, 0.030003, 0.032677, 0.029376, 0.016021, 0.023087, 0.016257, 0.019109, 0.032677, 0.026892, 0.015344, 0.025316, 0.049374, 0.050641, 0.10481, 0.185198, 0.179055, 0.111485, 0.134866, 0.161087, 0.173081, 0.288399, 0.30533, 0.291804, 0.225814, 0.247041, 0.25031, 0.278302, 0.191378, 0.147574, 0.271506, 0.275179, 0.26085, 0.170161, 0.191378, 0.120615, 0.098513, 0.100716, 0.142424, 0.116183, 0.069024, 0.06312, 0.030003, 0.037156, 0.045352, 0.056825, 0.049374, 0.048328, 0.03976, 0.0704, 0.090864, 0.045352, 0.049374, 0.030611, 0.032017, 0.025762, 0.05306, 0.066181, 0.094817, 0.06312, 0.081712, 0.158265, 0.098513, 0.164327, 0.164327, 0.085092, 0.102787, 0.102787, 0.102787, 0.139895, 0.086953, 0.064632, 0.10481, 0.161087, 0.142424, 0.129801, 0.15284, 0.15008, 0.15008, 0.090864, 0.094817, 0.096677, 0.051831, 0.051831, 0.023963, 0.028695, 0.050641, 0.050641, 0.085092, 0.109221, 0.06184, 0.10481, 0.134866, 0.158265, 0.090864, 0.158265, 0.26085, 0.236433, 0.229226, 0.229226, 0.232838, 0.324872, 0.275179, 0.278302, 0.36309, 0.394753, 0.408655, 0.401658, 0.40511, 0.311707, 0.275179, 0.352862, 0.352862, 0.36309, 0.342579, 0.335645, 0.236433, 0.239899, 0.239899, 0.222385, 0.194234, 0.257454, 0.25031, 0.225814, 0.291804, 0.295083, 0.384043, 0.384043, 0.342579, 0.36309, 0.374039, 0.401658, 0.390993, 0.390993, 0.335645, 0.36309, 0.390993, 0.394753, 0.335645, 0.225814, 0.229226, 0.275179, 0.243554, 0.25406, 0.239899, 0.264545, 0.225814, 0.164327, 0.11371, 0.158265, 0.139895, 0.15284, 0.161087, 0.167087, 0.094817, 0.116183, 0.049374, 0.042364, 0.079919, 0.094817, 0.167087, 0.167087, 0.167087, 0.132295, 0.127496, 0.167087, 0.127496, 0.096677, 0.142424, 0.125101, 0.064632, 0.054297, 0.086953, 0.079919, 0.076542, 0.086953, 0.050641, 0.118441, 0.161087, 0.098513, 0.081712, 0.094817, 0.085092, 0.048328, 0.079919, 0.06312, 0.064632, 0.05306, 0.073402, 0.0704, 0.073402, 0.122885, 0.118441, 0.111485, 0.094817, 0.116183, 0.191378, 0.288399, 0.26085, 0.291804, 0.374039, 0.458154, 0.356642, 0.359901, 0.476583, 0.390993, 0.418646, 0.447574, 0.480142, 0.480142, 0.486429, 0.486429, 0.490133, 0.538167, 0.465241, 0.41194, 0.349426, 0.30533, 0.232838, 0.236433, 0.257454, 0.219301, 0.196879, 0.243554, 0.170161, 0.142424, 0.21291, 0.139895, 0.142424, 0.120615, 0.098513, 0.096677, 0.147574, 0.15008, 0.144935, 0.194234, 0.271506, 0.321458, 0.349426, 0.380708, 0.366687, 0.25406, 0.196879, 0.11371, 0.142424, 0.239899, 0.247041, 0.170161, 0.179055, 0.15008, 0.203355, 0.232838, 0.222385, 0.232838, 0.257454, 0.271506, 0.243554, 0.167087, 0.109221, 0.116183, 0.142424, 0.158265, 0.18812, 0.170161, 0.271506, 0.295083, 0.203355, 0.144935, 0.21291, 0.225814, 0.264545, 0.271506, 0.194234, 0.216401, 0.219301, 0.219301, 0.179055, 0.216401, 0.239899, 0.222385, 0.18812, 0.11371, 0.083462, 0.129801, 0.232838, 0.236433, 0.216401, 0.18812, 0.247041, 0.17593, 0.206376, 0.200174, 0.196879, 0.247041, 0.144935, 0.139895, 0.125101, 0.155435, 0.10481, 0.147574, 0.216401, 0.216401, 0.311707, 0.346032, 0.25031, 0.236433, 0.209395, 0.203355, 0.21291, 0.222385, 0.203355, 0.229226, 0.167087, 0.173081, 0.144935, 0.170161, 0.17593, 0.182256, 0.17593, 0.137348, 0.109221, 0.064632, 0.05306, 0.051831, 0.056825, 0.069024, 0.083462, 0.102787, 0.098513, 0.155435, 0.11371, 0.185198, 0.122885, 0.17593, 0.173081, 0.170161, 0.225814, 0.21291, 0.219301, 0.167087, 0.268042, 0.247041, 0.229226, 0.295083, 0.21291, 0.216401, 0.275179, 0.15284, 0.155435, 0.11371, 0.078022, 0.10481, 0.106997, 0.118441, 0.090864, 0.051831, 0.094817, 0.092881, 0.076542, 0.055536, 0.06184, 0.047319, 0.060549, 0.102787, 0.076542, 0.120615, 0.073402, 0.043307], '')</t>
  </si>
  <si>
    <t>[319]</t>
  </si>
  <si>
    <t xml:space="preserve">F5RY89|F5RY89_9ENTR Ribose-phosphate pyrophosphokinase OS=Enterobacter hormaechei ATCC 49162 </t>
  </si>
  <si>
    <t>([0.185198, 0.106997, 0.051831, 0.054297, 0.074921, 0.109221, 0.106997, 0.139895, 0.196879, 0.239899, 0.182256, 0.191378, 0.170161, 0.155435, 0.137348, 0.17593, 0.268042, 0.339168, 0.219301, 0.134866, 0.17593, 0.179055, 0.173081, 0.271506, 0.31487, 0.281712, 0.232838, 0.200174, 0.18812, 0.161087, 0.078022, 0.129801, 0.167087, 0.158265, 0.170161, 0.18812, 0.219301, 0.144935, 0.15008, 0.142424, 0.232838, 0.239899, 0.25406, 0.268042, 0.271506, 0.257454, 0.295083, 0.339168, 0.31487, 0.203355, 0.125101, 0.137348, 0.142424, 0.132295, 0.142424, 0.090864, 0.116183, 0.139895, 0.209395, 0.21291, 0.324872, 0.324872, 0.216401, 0.167087, 0.25406, 0.167087, 0.11371, 0.071867, 0.051831, 0.059222, 0.129801, 0.179055, 0.182256, 0.173081, 0.173081, 0.137348, 0.185198, 0.185198, 0.155435, 0.147574, 0.074921, 0.073402, 0.054297, 0.06184, 0.042364, 0.047319, 0.047319, 0.036378, 0.058088, 0.042364, 0.054297, 0.049374, 0.066181, 0.122885, 0.125101, 0.125101, 0.100716, 0.100716, 0.125101, 0.102787, 0.102787, 0.120615, 0.137348, 0.096677, 0.15284, 0.209395, 0.179055, 0.194234, 0.232838, 0.200174, 0.301917, 0.225814, 0.144935, 0.139895, 0.132295, 0.085092, 0.083462, 0.083462, 0.088832, 0.088832, 0.0704, 0.038858, 0.066181, 0.032677, 0.066181, 0.034068, 0.043307, 0.034884, 0.06184, 0.10481, 0.071867, 0.0704, 0.134866, 0.120615, 0.06184, 0.066181, 0.066181, 0.083462, 0.083462, 0.083462, 0.088832, 0.088832, 0.078022, 0.073402, 0.11371, 0.129801, 0.127496, 0.071867, 0.049374, 0.049374, 0.049374, 0.071867, 0.038042, 0.041405, 0.047319, 0.100716, 0.05306, 0.088832, 0.078022, 0.144935, 0.078022, 0.045352, 0.045352, 0.092881, 0.116183, 0.120615, 0.05306, 0.094817, 0.155435, 0.17593, 0.109221, 0.10481, 0.106997, 0.173081, 0.137348, 0.134866, 0.102787, 0.167087, 0.096677, 0.049374, 0.043307, 0.085092, 0.137348, 0.206376, 0.173081, 0.122885, 0.066181, 0.067594, 0.073402, 0.073402, 0.11371, 0.167087, 0.194234, 0.229226, 0.194234, 0.239899, 0.26085, 0.295083, 0.308712, 0.328603, 0.384043, 0.377384, 0.268042, 0.170161, 0.158265, 0.203355, 0.167087, 0.222385, 0.31487, 0.30533, 0.318242, 0.247041, 0.179055, 0.092881, 0.060549, 0.079919, 0.079919, 0.100716, 0.055536, 0.055536, 0.092881, 0.11371, 0.109221, 0.18812, 0.194234, 0.137348, 0.127496, 0.155435, 0.155435, 0.173081, 0.147574, 0.083462, 0.125101, 0.196879, 0.281712, 0.349426, 0.30533, 0.291804, 0.328603, 0.356642, 0.236433, 0.196879, 0.127496, 0.106997, 0.106997, 0.179055, 0.278302, 0.191378, 0.132295, 0.158265, 0.142424, 0.179055, 0.229226, 0.170161, 0.164327, 0.173081, 0.109221, 0.132295, 0.142424, 0.142424, 0.142424, 0.158265, 0.191378, 0.295083, 0.26085, 0.191378, 0.132295, 0.0704, 0.127496, 0.222385, 0.142424, 0.173081, 0.102787, 0.122885, 0.182256, 0.185198, 0.111485, 0.173081, 0.147574, 0.086953, 0.10481, 0.158265, 0.179055, 0.173081, 0.164327, 0.147574, 0.206376, 0.191378, 0.264545, 0.25406, 0.216401, 0.222385, 0.167087, 0.264545, 0.229226, 0.144935, 0.132295, 0.206376, 0.132295, 0.155435, 0.239899, 0.225814, 0.236433, 0.298791, 0.21291, 0.206376, 0.257454, 0.222385, 0.203355, 0.219301, 0.222385, 0.229226, 0.291804, 0.30533, 0.257454, 0.268042, 0.359901, 0.332115, 0.298791, 0.418646, 0.387226], '')</t>
  </si>
  <si>
    <t xml:space="preserve">F5S054|F5S054_9ENTR Dual-specificity RNA methyltransferase RlmN OS=Enterobacter hormaechei ATCC 49162 </t>
  </si>
  <si>
    <t>([0.366687, 0.268042, 0.349426, 0.342579, 0.288399, 0.356642, 0.394753, 0.40511, 0.440853, 0.458154, 0.468512, 0.42561, 0.436924, 0.352862, 0.352862, 0.422041, 0.335645, 0.342579, 0.335645, 0.332115, 0.401658, 0.387226, 0.461924, 0.444081, 0.370445, 0.332115, 0.298791, 0.298791, 0.275179, 0.26085, 0.271506, 0.271506, 0.374039, 0.264545, 0.332115, 0.380708, 0.377384, 0.458154, 0.387226, 0.36309, 0.349426, 0.257454, 0.264545, 0.191378, 0.182256, 0.196879, 0.206376, 0.209395, 0.206376, 0.247041, 0.155435, 0.155435, 0.167087, 0.122885, 0.206376, 0.219301, 0.173081, 0.173081, 0.161087, 0.161087, 0.125101, 0.127496, 0.203355, 0.222385, 0.225814, 0.219301, 0.311707, 0.335645, 0.311707, 0.311707, 0.225814, 0.321458, 0.284882, 0.30533, 0.346032, 0.281712, 0.209395, 0.298791, 0.301917, 0.311707, 0.370445, 0.447574, 0.450668, 0.450668, 0.454136, 0.545602, 0.461924, 0.447574, 0.422041, 0.418646, 0.328603, 0.380708, 0.318242, 0.342579, 0.324872, 0.318242, 0.380708, 0.377384, 0.377384, 0.370445, 0.301917, 0.21291, 0.144935, 0.170161, 0.170161, 0.179055, 0.179055, 0.257454, 0.229226, 0.318242, 0.268042, 0.268042, 0.229226, 0.291804, 0.295083, 0.291804, 0.219301, 0.219301, 0.209395, 0.170161, 0.106997, 0.164327, 0.17593, 0.243554, 0.125101, 0.074921, 0.0704, 0.069024, 0.056825, 0.071867, 0.073402, 0.116183, 0.098513, 0.15008, 0.15008, 0.158265, 0.094817, 0.137348, 0.092881, 0.144935, 0.182256, 0.17593, 0.100716, 0.15284, 0.164327, 0.203355, 0.200174, 0.200174, 0.167087, 0.170161, 0.158265, 0.094817, 0.06312, 0.120615, 0.094817, 0.078022, 0.071867, 0.079919, 0.083462, 0.122885, 0.127496, 0.118441, 0.21291, 0.209395, 0.219301, 0.219301, 0.219301, 0.232838, 0.203355, 0.200174, 0.225814, 0.200174, 0.284882, 0.36309, 0.398279, 0.342579, 0.288399, 0.301917, 0.284882, 0.281712, 0.295083, 0.219301, 0.161087, 0.164327, 0.21291, 0.170161, 0.17593, 0.155435, 0.179055, 0.137348, 0.173081, 0.185198, 0.125101, 0.125101, 0.059222, 0.048328, 0.049374, 0.083462, 0.076542, 0.129801, 0.125101, 0.079919, 0.122885, 0.111485, 0.092881, 0.116183, 0.142424, 0.129801, 0.144935, 0.125101, 0.219301, 0.182256, 0.109221, 0.203355, 0.206376, 0.225814, 0.225814, 0.318242, 0.281712, 0.200174, 0.206376, 0.15008, 0.182256, 0.11371, 0.15008, 0.092881, 0.088832, 0.05306, 0.056825, 0.0704, 0.125101, 0.11371, 0.142424, 0.185198, 0.109221, 0.111485, 0.182256, 0.196879, 0.118441, 0.100716, 0.18812, 0.111485, 0.167087, 0.194234, 0.271506, 0.209395, 0.311707, 0.219301, 0.321458, 0.321458, 0.25031, 0.15008, 0.118441, 0.111485, 0.092881, 0.155435, 0.155435, 0.088832, 0.048328, 0.096677, 0.139895, 0.120615, 0.203355, 0.164327, 0.17593, 0.18812, 0.278302, 0.264545, 0.291804, 0.281712, 0.191378, 0.308712, 0.30533, 0.275179, 0.239899, 0.222385, 0.225814, 0.229226, 0.25406, 0.346032, 0.332115, 0.335645, 0.339168, 0.342579, 0.377384, 0.335645, 0.324872, 0.339168, 0.257454, 0.291804, 0.301917, 0.308712, 0.21291, 0.295083, 0.36309, 0.40511, 0.525368, 0.444081, 0.436924, 0.418646, 0.418646, 0.332115, 0.25406, 0.278302, 0.17593, 0.182256, 0.239899, 0.144935, 0.158265, 0.229226, 0.229226, 0.247041, 0.243554, 0.321458, 0.324872, 0.318242, 0.31487, 0.295083, 0.36309, 0.366687, 0.366687, 0.36309, 0.444081, 0.42561, 0.394753, 0.490133, 0.418646, 0.31487, 0.384043, 0.366687, 0.288399, 0.318242, 0.191378, 0.278302, 0.281712, 0.206376, 0.155435, 0.155435, 0.144935, 0.147574, 0.15008, 0.219301, 0.216401, 0.216401, 0.236433, 0.239899, 0.216401, 0.247041, 0.25031, 0.281712, 0.284882, 0.288399, 0.264545, 0.359901, 0.359901, 0.301917, 0.30533, 0.366687, 0.366687, 0.374039, 0.366687, 0.366687, 0.370445, 0.295083, 0.291804, 0.366687, 0.359901, 0.356642, 0.394753, 0.465241, 0.480142, 0.465241, 0.465241, 0.465241, 0.41194, 0.40511, 0.461924, 0.483068, 0.461924, 0.444081, 0.422041, 0.40511, 0.380708, 0.352862, 0.433034, 0.408655, 0.387226, 0.352862], '')</t>
  </si>
  <si>
    <t>[85, 296]</t>
  </si>
  <si>
    <t xml:space="preserve">F5S085|F5S085_9ENTR Flavohemoprotein OS=Enterobacter hormaechei ATCC 49162 </t>
  </si>
  <si>
    <t>([0.167087, 0.164327, 0.21291, 0.132295, 0.203355, 0.142424, 0.100716, 0.078022, 0.116183, 0.142424, 0.167087, 0.232838, 0.311707, 0.21291, 0.25406, 0.206376, 0.209395, 0.194234, 0.139895, 0.147574, 0.21291, 0.173081, 0.111485, 0.088832, 0.15284, 0.139895, 0.239899, 0.342579, 0.321458, 0.298791, 0.311707, 0.219301, 0.106997, 0.118441, 0.147574, 0.139895, 0.179055, 0.182256, 0.291804, 0.401658, 0.384043, 0.394753, 0.454136, 0.585406, 0.661982, 0.608892, 0.490133, 0.346032, 0.339168, 0.398279, 0.31487, 0.264545, 0.324872, 0.346032, 0.301917, 0.342579, 0.359901, 0.257454, 0.264545, 0.275179, 0.182256, 0.206376, 0.170161, 0.100716, 0.059222, 0.06312, 0.06312, 0.069024, 0.144935, 0.132295, 0.094817, 0.132295, 0.164327, 0.185198, 0.278302, 0.31487, 0.31487, 0.196879, 0.298791, 0.194234, 0.17593, 0.288399, 0.278302, 0.318242, 0.30533, 0.40511, 0.288399, 0.25031, 0.318242, 0.298791, 0.30533, 0.311707, 0.26085, 0.219301, 0.232838, 0.15284, 0.161087, 0.17593, 0.236433, 0.137348, 0.206376, 0.239899, 0.21291, 0.206376, 0.209395, 0.239899, 0.155435, 0.247041, 0.288399, 0.18812, 0.191378, 0.185198, 0.236433, 0.229226, 0.26085, 0.191378, 0.194234, 0.158265, 0.155435, 0.137348, 0.142424, 0.092881, 0.085092, 0.083462, 0.085092, 0.064632, 0.102787, 0.100716, 0.054297, 0.06312, 0.127496, 0.134866, 0.118441, 0.137348, 0.206376, 0.219301, 0.284882, 0.36309, 0.295083, 0.298791, 0.36309, 0.468512, 0.557691, 0.509769, 0.398279, 0.380708, 0.321458, 0.243554, 0.342579, 0.42561, 0.436924, 0.447574, 0.433034, 0.458154, 0.433034, 0.356642, 0.257454, 0.264545, 0.26085, 0.25031, 0.25031, 0.155435, 0.161087, 0.18812, 0.155435, 0.271506, 0.271506, 0.366687, 0.468512, 0.380708, 0.356642, 0.36309, 0.247041, 0.25406, 0.288399, 0.31487, 0.40511, 0.398279, 0.308712, 0.311707, 0.352862, 0.247041, 0.268042, 0.247041, 0.25031, 0.332115, 0.318242, 0.21291, 0.232838, 0.209395, 0.284882, 0.332115, 0.229226, 0.321458, 0.324872, 0.203355, 0.200174, 0.125101, 0.206376, 0.284882, 0.278302, 0.374039, 0.480142, 0.575842, 0.575842, 0.541878, 0.418646, 0.414856, 0.440853, 0.380708, 0.311707, 0.298791, 0.281712, 0.387226, 0.40511, 0.394753, 0.494003, 0.51388, 0.534167, 0.521092, 0.529623, 0.436924, 0.332115, 0.324872, 0.335645, 0.281712, 0.25406, 0.346032, 0.288399, 0.377384, 0.414856, 0.398279, 0.342579, 0.346032, 0.25031, 0.206376, 0.185198, 0.209395, 0.17593, 0.239899, 0.25406, 0.15284, 0.142424, 0.170161, 0.144935, 0.096677, 0.15008, 0.17593, 0.191378, 0.25406, 0.281712, 0.206376, 0.291804, 0.275179, 0.18812, 0.26085, 0.257454, 0.284882, 0.194234, 0.216401, 0.225814, 0.219301, 0.356642, 0.41194, 0.374039, 0.370445, 0.387226, 0.284882, 0.295083, 0.284882, 0.200174, 0.147574, 0.200174, 0.170161, 0.257454, 0.342579, 0.342579, 0.342579, 0.352862, 0.352862, 0.36309, 0.257454, 0.15284, 0.132295, 0.144935, 0.18812, 0.232838, 0.291804, 0.374039, 0.370445, 0.298791, 0.384043, 0.380708, 0.275179, 0.271506, 0.268042, 0.284882, 0.222385, 0.25031, 0.243554, 0.225814, 0.18812, 0.247041, 0.352862, 0.264545, 0.321458, 0.352862, 0.219301, 0.209395, 0.182256, 0.17593, 0.239899, 0.155435, 0.102787, 0.18812, 0.142424, 0.158265, 0.144935, 0.222385, 0.236433, 0.243554, 0.324872, 0.324872, 0.321458, 0.291804, 0.380708, 0.229226, 0.239899, 0.352862, 0.374039, 0.401658, 0.31487, 0.26085, 0.36309, 0.384043, 0.380708, 0.483068, 0.450668, 0.472492, 0.447574, 0.40511, 0.275179, 0.268042, 0.271506, 0.332115, 0.36309, 0.311707, 0.447574, 0.318242, 0.219301, 0.139895, 0.086953, 0.142424, 0.209395, 0.144935, 0.191378, 0.10481, 0.0704, 0.078022, 0.033407, 0.028695, 0.028695, 0.059222, 0.067594, 0.048328, 0.026338, 0.028695, 0.023534, 0.021381, 0.028107, 0.059222, 0.088832, 0.15008, 0.164327, 0.083462, 0.122885, 0.078022, 0.170161, 0.139895, 0.06184, 0.118441, 0.161087, 0.185198, 0.182256, 0.118441, 0.120615, 0.144935, 0.11371, 0.155435, 0.129801, 0.164327, 0.120615, 0.092881, 0.059222, 0.033407, 0.056825], '')</t>
  </si>
  <si>
    <t>[43, 44, 45, 142, 143, 203, 204, 205, 217, 218, 219, 220]</t>
  </si>
  <si>
    <t>11)</t>
  </si>
  <si>
    <t xml:space="preserve">F5S0J9|F5S0J9_9ENTR Fatty acid oxidation complex subunit alpha OS=Enterobacter hormaechei ATCC 49162 </t>
  </si>
  <si>
    <t>([0.142424, 0.194234, 0.109221, 0.158265, 0.206376, 0.15284, 0.147574, 0.11371, 0.073402, 0.098513, 0.064632, 0.088832, 0.048328, 0.058088, 0.059222, 0.067594, 0.081712, 0.122885, 0.120615, 0.200174, 0.15008, 0.21291, 0.17593, 0.284882, 0.170161, 0.155435, 0.158265, 0.194234, 0.194234, 0.291804, 0.247041, 0.311707, 0.206376, 0.284882, 0.257454, 0.155435, 0.142424, 0.158265, 0.200174, 0.191378, 0.155435, 0.15284, 0.094817, 0.116183, 0.060549, 0.076542, 0.041405, 0.035586, 0.034068, 0.051831, 0.050641, 0.079919, 0.106997, 0.182256, 0.100716, 0.054297, 0.081712, 0.078022, 0.054297, 0.055536, 0.030611, 0.040537, 0.059222, 0.056825, 0.046336, 0.081712, 0.100716, 0.182256, 0.275179, 0.239899, 0.247041, 0.268042, 0.200174, 0.206376, 0.206376, 0.225814, 0.284882, 0.321458, 0.328603, 0.36309, 0.356642, 0.461924, 0.377384, 0.377384, 0.440853, 0.497853, 0.390993, 0.436924, 0.394753, 0.30533, 0.339168, 0.236433, 0.25406, 0.216401, 0.137348, 0.10481, 0.142424, 0.098513, 0.10481, 0.100716, 0.085092, 0.048328, 0.026892, 0.041405, 0.050641, 0.06312, 0.032017, 0.066181, 0.035586, 0.036378, 0.037156, 0.030611, 0.034068, 0.029376, 0.047319, 0.078022, 0.051831, 0.037156, 0.074921, 0.074921, 0.083462, 0.081712, 0.132295, 0.21291, 0.15284, 0.094817, 0.094817, 0.094817, 0.106997, 0.182256, 0.15008, 0.232838, 0.182256, 0.257454, 0.164327, 0.10481, 0.125101, 0.203355, 0.284882, 0.271506, 0.257454, 0.25406, 0.291804, 0.295083, 0.200174, 0.308712, 0.398279, 0.318242, 0.339168, 0.301917, 0.222385, 0.295083, 0.295083, 0.349426, 0.271506, 0.366687, 0.42561, 0.298791, 0.222385, 0.229226, 0.229226, 0.236433, 0.232838, 0.155435, 0.155435, 0.203355, 0.173081, 0.17593, 0.222385, 0.209395, 0.209395, 0.25031, 0.247041, 0.164327, 0.137348, 0.216401, 0.216401, 0.179055, 0.200174, 0.311707, 0.318242, 0.328603, 0.232838, 0.155435, 0.155435, 0.164327, 0.161087, 0.134866, 0.088832, 0.118441, 0.182256, 0.158265, 0.122885, 0.122885, 0.182256, 0.25031, 0.247041, 0.203355, 0.268042, 0.339168, 0.339168, 0.25031, 0.278302, 0.308712, 0.390993, 0.490133, 0.480142, 0.422041, 0.377384, 0.414856, 0.401658, 0.433034, 0.384043, 0.465241, 0.472492, 0.440853, 0.359901, 0.278302, 0.21291, 0.225814, 0.229226, 0.139895, 0.203355, 0.173081, 0.232838, 0.239899, 0.222385, 0.225814, 0.31487, 0.401658, 0.4292, 0.433034, 0.408655, 0.398279, 0.433034, 0.398279, 0.440853, 0.529623, 0.63748, 0.653063, 0.534167, 0.541878, 0.541878, 0.444081, 0.458154, 0.465241, 0.454136, 0.374039, 0.366687, 0.377384, 0.366687, 0.366687, 0.366687, 0.352862, 0.440853, 0.318242, 0.318242, 0.284882, 0.284882, 0.25031, 0.339168, 0.390993, 0.281712, 0.346032, 0.447574, 0.359901, 0.324872, 0.298791, 0.380708, 0.414856, 0.414856, 0.418646, 0.4292, 0.401658, 0.324872, 0.332115, 0.418646, 0.36309, 0.298791, 0.200174, 0.200174, 0.196879, 0.225814, 0.332115, 0.271506, 0.264545, 0.339168, 0.374039, 0.433034, 0.42561, 0.394753, 0.394753, 0.366687, 0.36309, 0.42561, 0.472492, 0.5017, 0.418646, 0.51388, 0.59508, 0.632174, 0.671169, 0.585406, 0.486429, 0.476583, 0.541878, 0.541878, 0.458154, 0.418646, 0.384043, 0.384043, 0.384043, 0.291804, 0.295083, 0.18812, 0.116183, 0.137348, 0.096677, 0.147574, 0.142424, 0.164327, 0.219301, 0.15284, 0.239899, 0.25406, 0.26085, 0.185198, 0.182256, 0.264545, 0.216401, 0.229226, 0.26085, 0.26085, 0.342579, 0.284882, 0.394753, 0.468512, 0.433034, 0.377384, 0.394753, 0.301917, 0.301917, 0.216401, 0.30533, 0.284882, 0.268042, 0.275179, 0.359901, 0.359901, 0.284882, 0.36309, 0.356642, 0.328603, 0.339168, 0.25406, 0.335645, 0.295083, 0.284882, 0.332115, 0.422041, 0.422041, 0.521092, 0.525368, 0.538167, 0.490133, 0.444081, 0.436924, 0.42561, 0.422041, 0.4292, 0.505461, 0.517562, 0.414856, 0.408655, 0.398279, 0.384043, 0.356642, 0.394753, 0.401658, 0.394753, 0.311707, 0.239899, 0.161087, 0.170161, 0.216401, 0.182256, 0.129801, 0.21291, 0.219301, 0.144935, 0.120615, 0.071867, 0.067594, 0.125101, 0.132295, 0.106997, 0.129801, 0.127496, 0.125101, 0.079919, 0.081712, 0.134866, 0.194234, 0.21291, 0.173081, 0.222385, 0.298791, 0.40511, 0.301917, 0.18812, 0.239899, 0.268042, 0.366687, 0.370445, 0.356642, 0.346032, 0.30533, 0.401658, 0.342579, 0.335645, 0.414856, 0.311707, 0.271506, 0.232838, 0.295083, 0.295083, 0.236433, 0.229226, 0.25406, 0.356642, 0.472492, 0.433034, 0.342579, 0.328603, 0.239899, 0.25031, 0.167087, 0.144935, 0.125101, 0.222385, 0.158265, 0.167087, 0.243554, 0.236433, 0.295083, 0.21291, 0.17593, 0.219301, 0.155435, 0.078022, 0.085092, 0.081712, 0.102787, 0.173081, 0.179055, 0.257454, 0.278302, 0.377384, 0.494003, 0.398279, 0.335645, 0.41194, 0.321458, 0.25406, 0.284882, 0.173081, 0.222385, 0.284882, 0.26085, 0.342579, 0.433034, 0.401658, 0.401658, 0.465241, 0.36309, 0.284882, 0.21291, 0.158265, 0.161087, 0.15284, 0.203355, 0.236433, 0.137348, 0.125101, 0.127496, 0.142424, 0.219301, 0.170161, 0.11371, 0.098513, 0.109221, 0.06312, 0.036378, 0.038042, 0.035586, 0.051831, 0.064632, 0.102787, 0.076542, 0.041405, 0.044297, 0.060549, 0.060549, 0.127496, 0.200174, 0.179055, 0.179055, 0.182256, 0.196879, 0.288399, 0.335645, 0.275179, 0.281712, 0.298791, 0.281712, 0.164327, 0.191378, 0.134866, 0.15008, 0.158265, 0.229226, 0.25031, 0.15284, 0.161087, 0.094817, 0.056825, 0.109221, 0.106997, 0.066181, 0.100716, 0.051831, 0.051831, 0.066181, 0.106997, 0.161087, 0.161087, 0.17593, 0.11371, 0.222385, 0.139895, 0.132295, 0.142424, 0.102787, 0.139895, 0.078022, 0.125101, 0.203355, 0.194234, 0.102787, 0.127496, 0.15008, 0.26085, 0.21291, 0.216401, 0.158265, 0.102787, 0.102787, 0.139895, 0.137348, 0.0704, 0.102787, 0.173081, 0.170161, 0.203355, 0.232838, 0.318242, 0.324872, 0.308712, 0.31487, 0.440853, 0.480142, 0.444081, 0.30533, 0.247041, 0.15284, 0.134866, 0.164327, 0.134866, 0.158265, 0.239899, 0.324872, 0.324872, 0.311707, 0.295083, 0.288399, 0.301917, 0.216401, 0.222385, 0.257454, 0.247041, 0.167087, 0.098513, 0.081712, 0.098513, 0.102787, 0.194234, 0.21291, 0.257454, 0.291804, 0.30533, 0.308712, 0.298791, 0.219301, 0.219301, 0.194234, 0.142424, 0.142424, 0.144935, 0.111485, 0.102787, 0.10481, 0.092881, 0.106997, 0.102787, 0.132295, 0.170161, 0.090864, 0.144935, 0.15008, 0.127496, 0.098513, 0.100716, 0.059222, 0.051831, 0.051831, 0.0704, 0.116183, 0.071867, 0.073402, 0.088832, 0.079919, 0.06312, 0.11371, 0.173081, 0.206376, 0.25406, 0.206376, 0.288399, 0.247041, 0.170161, 0.116183, 0.137348, 0.085092, 0.139895, 0.139895, 0.167087, 0.179055, 0.094817, 0.086953, 0.139895, 0.139895, 0.164327, 0.111485, 0.111485, 0.058088, 0.047319, 0.046336, 0.083462, 0.050641, 0.06184, 0.074921, 0.137348, 0.15008, 0.164327, 0.118441, 0.173081, 0.094817, 0.047319, 0.094817, 0.15008, 0.094817, 0.076542, 0.06312, 0.125101, 0.067594, 0.116183, 0.164327, 0.158265, 0.085092, 0.142424, 0.167087, 0.116183, 0.127496, 0.129801, 0.118441, 0.10481, 0.132295, 0.161087, 0.200174, 0.21291, 0.209395, 0.257454, 0.298791, 0.311707, 0.200174, 0.219301, 0.25406, 0.191378, 0.191378, 0.308712, 0.311707, 0.295083, 0.288399, 0.203355, 0.191378, 0.25031, 0.31487, 0.284882, 0.30533, 0.324872, 0.271506, 0.236433, 0.25406, 0.203355, 0.147574], '')</t>
  </si>
  <si>
    <t>[237, 238, 239, 240, 241, 242, 296, 298, 299, 300, 301, 302, 305, 306, 361, 362, 363, 370, 371]</t>
  </si>
  <si>
    <t>(5</t>
  </si>
  <si>
    <t>5)</t>
  </si>
  <si>
    <t xml:space="preserve">F5S0V7|F5S0V7_9ENTR Ribokinase OS=Enterobacter hormaechei ATCC 49162 </t>
  </si>
  <si>
    <t>([0.125101, 0.170161, 0.088832, 0.054297, 0.083462, 0.116183, 0.076542, 0.102787, 0.129801, 0.129801, 0.155435, 0.127496, 0.203355, 0.200174, 0.125101, 0.102787, 0.100716, 0.06312, 0.056825, 0.071867, 0.078022, 0.129801, 0.132295, 0.222385, 0.311707, 0.219301, 0.219301, 0.301917, 0.298791, 0.209395, 0.25031, 0.170161, 0.155435, 0.125101, 0.125101, 0.203355, 0.225814, 0.222385, 0.206376, 0.31487, 0.311707, 0.295083, 0.301917, 0.295083, 0.281712, 0.25031, 0.25406, 0.173081, 0.179055, 0.185198, 0.271506, 0.185198, 0.173081, 0.26085, 0.291804, 0.291804, 0.281712, 0.216401, 0.229226, 0.321458, 0.229226, 0.222385, 0.301917, 0.301917, 0.225814, 0.158265, 0.194234, 0.173081, 0.155435, 0.155435, 0.147574, 0.118441, 0.18812, 0.278302, 0.268042, 0.268042, 0.26085, 0.18812, 0.25031, 0.232838, 0.229226, 0.321458, 0.321458, 0.321458, 0.318242, 0.398279, 0.447574, 0.436924, 0.541878, 0.675549, 0.585406, 0.483068, 0.436924, 0.349426, 0.349426, 0.346032, 0.239899, 0.25031, 0.264545, 0.268042, 0.196879, 0.127496, 0.102787, 0.109221, 0.076542, 0.074921, 0.079919, 0.05306, 0.064632, 0.0704, 0.069024, 0.100716, 0.173081, 0.239899, 0.243554, 0.158265, 0.161087, 0.271506, 0.271506, 0.335645, 0.257454, 0.264545, 0.339168, 0.398279, 0.387226, 0.447574, 0.440853, 0.4292, 0.5017, 0.476583, 0.476583, 0.450668, 0.374039, 0.332115, 0.275179, 0.346032, 0.440853, 0.356642, 0.352862, 0.281712, 0.278302, 0.349426, 0.433034, 0.339168, 0.247041, 0.247041, 0.247041, 0.18812, 0.18812, 0.225814, 0.222385, 0.222385, 0.161087, 0.229226, 0.268042, 0.298791, 0.275179, 0.182256, 0.281712, 0.278302, 0.26085, 0.257454, 0.25406, 0.236433, 0.30533, 0.288399, 0.298791, 0.295083, 0.26085, 0.264545, 0.179055, 0.109221, 0.109221, 0.191378, 0.191378, 0.191378, 0.225814, 0.25031, 0.352862, 0.335645, 0.332115, 0.384043, 0.308712, 0.232838, 0.161087, 0.132295, 0.129801, 0.129801, 0.129801, 0.225814, 0.222385, 0.318242, 0.414856, 0.374039, 0.284882, 0.257454, 0.173081, 0.161087, 0.191378, 0.18812, 0.161087, 0.167087, 0.196879, 0.271506, 0.268042, 0.356642, 0.390993, 0.490133, 0.5017, 0.440853, 0.447574, 0.414856, 0.31487, 0.308712, 0.370445, 0.472492, 0.436924, 0.517562, 0.534167, 0.494003, 0.509769, 0.450668, 0.339168, 0.25406, 0.26085, 0.352862, 0.264545, 0.31487, 0.31487, 0.30533, 0.281712, 0.291804, 0.288399, 0.374039, 0.264545, 0.236433, 0.185198, 0.167087, 0.18812, 0.11371, 0.096677, 0.090864, 0.15008, 0.25031, 0.328603, 0.239899, 0.222385, 0.239899, 0.161087, 0.094817, 0.092881, 0.179055, 0.127496, 0.182256, 0.116183, 0.200174, 0.194234, 0.236433, 0.257454, 0.173081, 0.25031, 0.206376, 0.129801, 0.125101, 0.122885, 0.083462, 0.147574, 0.081712, 0.071867, 0.109221, 0.200174, 0.200174, 0.191378, 0.229226, 0.216401, 0.26085, 0.26085, 0.182256, 0.10481, 0.15008, 0.203355, 0.132295, 0.200174, 0.200174, 0.170161, 0.173081, 0.161087, 0.125101, 0.209395, 0.264545, 0.257454, 0.239899, 0.194234, 0.144935, 0.147574, 0.106997, 0.076542, 0.076542, 0.10481, 0.137348, 0.137348, 0.094817, 0.155435, 0.155435, 0.173081, 0.132295, 0.071867, 0.122885, 0.118441, 0.118441, 0.116183, 0.116183, 0.10481, 0.10481, 0.078022, 0.042364, 0.028107, 0.05306, 0.05306, 0.074921, 0.102787, 0.05306, 0.044297, 0.048328, 0.025316, 0.048328, 0.067594, 0.069024, 0.066181, 0.067594, 0.044297, 0.033407, 0.022306, 0.023963, 0.030611, 0.054297, 0.092881, 0.132295, 0.122885, 0.132295, 0.094817, 0.043307, 0.094817, 0.15284, 0.120615, 0.106997, 0.0704, 0.0704, 0.096677, 0.074921, 0.074921, 0.111485, 0.167087, 0.257454, 0.239899, 0.15284, 0.086953, 0.098513, 0.096677, 0.078022, 0.071867, 0.044297, 0.071867, 0.041405, 0.033407, 0.021816, 0.034068, 0.042364, 0.030611, 0.030611, 0.025762, 0.038858, 0.038858, 0.047319, 0.038858, 0.030611, 0.054297, 0.102787, 0.0704, 0.109221, 0.155435, 0.085092, 0.158265, 0.203355, 0.206376, 0.161087, 0.271506, 0.318242, 0.232838, 0.281712, 0.328603, 0.291804, 0.278302, 0.291804, 0.264545, 0.281712, 0.229226, 0.15284, 0.147574, 0.21291, 0.179055, 0.094817, 0.15008, 0.127496, 0.096677, 0.125101, 0.185198, 0.15008, 0.111485, 0.179055, 0.200174, 0.137348], '')</t>
  </si>
  <si>
    <t>[88, 89, 90, 128, 208, 217, 218, 220]</t>
  </si>
  <si>
    <t xml:space="preserve">F5S179|F5S179_9ENTR Siroheme synthase OS=Enterobacter hormaechei ATCC 49162 </t>
  </si>
  <si>
    <t>([0.01227, 0.023087, 0.034884, 0.071867, 0.049374, 0.032017, 0.024393, 0.0198, 0.025762, 0.037156, 0.048328, 0.066181, 0.031287, 0.044297, 0.088832, 0.071867, 0.125101, 0.132295, 0.132295, 0.083462, 0.085092, 0.090864, 0.079919, 0.066181, 0.05306, 0.069024, 0.125101, 0.125101, 0.194234, 0.164327, 0.102787, 0.125101, 0.125101, 0.17593, 0.219301, 0.111485, 0.122885, 0.134866, 0.222385, 0.264545, 0.278302, 0.384043, 0.390993, 0.318242, 0.284882, 0.196879, 0.167087, 0.094817, 0.122885, 0.096677, 0.125101, 0.194234, 0.173081, 0.158265, 0.161087, 0.090864, 0.185198, 0.170161, 0.155435, 0.090864, 0.085092, 0.15284, 0.120615, 0.092881, 0.144935, 0.17593, 0.257454, 0.332115, 0.42561, 0.366687, 0.324872, 0.332115, 0.25031, 0.173081, 0.182256, 0.219301, 0.318242, 0.335645, 0.25031, 0.196879, 0.291804, 0.18812, 0.116183, 0.071867, 0.109221, 0.102787, 0.071867, 0.047319, 0.049374, 0.048328, 0.085092, 0.15284, 0.085092, 0.078022, 0.079919, 0.06312, 0.034068, 0.032017, 0.025762, 0.046336, 0.069024, 0.073402, 0.118441, 0.219301, 0.26085, 0.15008, 0.129801, 0.203355, 0.203355, 0.125101, 0.125101, 0.137348, 0.11371, 0.109221, 0.185198, 0.222385, 0.170161, 0.170161, 0.203355, 0.21291, 0.209395, 0.134866, 0.129801, 0.147574, 0.102787, 0.127496, 0.209395, 0.236433, 0.209395, 0.278302, 0.278302, 0.18812, 0.170161, 0.182256, 0.275179, 0.179055, 0.203355, 0.298791, 0.380708, 0.257454, 0.25406, 0.25406, 0.271506, 0.278302, 0.295083, 0.324872, 0.349426, 0.332115, 0.229226, 0.167087, 0.179055, 0.25406, 0.291804, 0.194234, 0.182256, 0.179055, 0.26085, 0.164327, 0.134866, 0.137348, 0.142424, 0.116183, 0.120615, 0.15008, 0.144935, 0.144935, 0.158265, 0.167087, 0.147574, 0.21291, 0.318242, 0.301917, 0.219301, 0.203355, 0.318242, 0.328603, 0.339168, 0.257454, 0.370445, 0.408655, 0.447574, 0.538167, 0.575842, 0.575842, 0.613573, 0.613573, 0.613573, 0.490133, 0.394753, 0.346032, 0.311707, 0.30533, 0.278302, 0.366687, 0.486429, 0.472492, 0.472492, 0.433034, 0.525368, 0.433034, 0.339168, 0.311707, 0.229226, 0.229226, 0.219301, 0.147574, 0.155435, 0.100716, 0.10481, 0.173081, 0.257454, 0.291804, 0.301917, 0.264545, 0.200174, 0.098513, 0.056825, 0.056825, 0.071867, 0.042364, 0.046336, 0.081712, 0.081712, 0.132295, 0.081712, 0.081712, 0.142424, 0.085092, 0.074921, 0.120615, 0.116183, 0.116183, 0.116183, 0.120615, 0.179055, 0.161087, 0.18812, 0.209395, 0.200174, 0.18812, 0.264545, 0.301917, 0.295083, 0.301917, 0.308712, 0.394753, 0.324872, 0.346032, 0.440853, 0.538167, 0.553315, 0.562014, 0.56648, 0.618285, 0.549308, 0.450668, 0.450668, 0.490133, 0.529623, 0.494003, 0.494003, 0.465241, 0.494003, 0.486429, 0.472492, 0.398279, 0.332115, 0.401658, 0.281712, 0.268042, 0.26085, 0.247041, 0.25406, 0.278302, 0.173081, 0.134866, 0.120615, 0.18812, 0.219301, 0.247041, 0.278302, 0.30533, 0.352862, 0.271506, 0.284882, 0.25031, 0.288399, 0.321458, 0.339168, 0.394753, 0.398279, 0.332115, 0.366687, 0.25031, 0.222385, 0.257454, 0.275179, 0.41194, 0.41194, 0.318242, 0.321458, 0.291804, 0.243554, 0.222385, 0.278302, 0.203355, 0.236433, 0.236433, 0.179055, 0.142424, 0.164327, 0.102787, 0.17593, 0.090864, 0.167087, 0.164327, 0.229226, 0.311707, 0.17593, 0.15008, 0.239899, 0.236433, 0.200174, 0.232838, 0.139895, 0.11371, 0.167087, 0.164327, 0.200174, 0.196879, 0.219301, 0.194234, 0.295083, 0.257454, 0.346032, 0.377384, 0.264545, 0.271506, 0.179055, 0.278302, 0.31487, 0.222385, 0.194234, 0.271506, 0.264545, 0.374039, 0.454136, 0.450668, 0.36309, 0.324872, 0.328603, 0.236433, 0.222385, 0.209395, 0.216401, 0.173081, 0.142424, 0.203355, 0.164327, 0.257454, 0.170161, 0.161087, 0.26085, 0.298791, 0.203355, 0.132295, 0.134866, 0.132295, 0.129801, 0.203355, 0.247041, 0.30533, 0.40511, 0.450668, 0.486429, 0.41194, 0.42561, 0.36309, 0.30533, 0.332115, 0.324872, 0.414856, 0.422041, 0.40511, 0.324872, 0.42561, 0.529623, 0.525368, 0.447574, 0.41194, 0.31487, 0.301917, 0.335645, 0.243554, 0.247041, 0.225814, 0.209395, 0.209395, 0.275179, 0.278302, 0.247041, 0.239899, 0.25406, 0.219301, 0.247041, 0.275179, 0.295083, 0.257454, 0.173081, 0.155435, 0.132295, 0.15008, 0.15008, 0.167087, 0.18812, 0.129801, 0.127496, 0.127496, 0.15284, 0.15008, 0.229226, 0.179055, 0.155435, 0.086953, 0.05306, 0.044297, 0.060549, 0.049374, 0.060549, 0.111485, 0.17593, 0.26085, 0.328603, 0.216401, 0.200174, 0.232838, 0.295083, 0.219301, 0.21291, 0.222385, 0.147574, 0.125101, 0.170161, 0.170161, 0.239899, 0.342579, 0.30533, 0.268042, 0.229226, 0.18812, 0.129801, 0.090864], '')</t>
  </si>
  <si>
    <t>[181, 182, 183, 184, 185, 186, 198, 249, 250, 251, 252, 253, 254, 258, 386, 387]</t>
  </si>
  <si>
    <t xml:space="preserve">F5S193|F5S193_9ENTR CTP synthase OS=Enterobacter hormaechei ATCC 49162 </t>
  </si>
  <si>
    <t>([0.129801, 0.100716, 0.078022, 0.106997, 0.139895, 0.096677, 0.122885, 0.144935, 0.170161, 0.125101, 0.127496, 0.137348, 0.111485, 0.109221, 0.06312, 0.088832, 0.118441, 0.127496, 0.111485, 0.120615, 0.102787, 0.10481, 0.142424, 0.129801, 0.137348, 0.094817, 0.15284, 0.125101, 0.100716, 0.098513, 0.100716, 0.122885, 0.173081, 0.132295, 0.079919, 0.134866, 0.111485, 0.137348, 0.236433, 0.311707, 0.301917, 0.291804, 0.291804, 0.324872, 0.408655, 0.408655, 0.476583, 0.468512, 0.534167, 0.505461, 0.40511, 0.422041, 0.422041, 0.408655, 0.5017, 0.608892, 0.549308, 0.661982, 0.661982, 0.626927, 0.521092, 0.525368, 0.476583, 0.472492, 0.444081, 0.346032, 0.356642, 0.356642, 0.25031, 0.147574, 0.206376, 0.31487, 0.374039, 0.321458, 0.311707, 0.30533, 0.308712, 0.352862, 0.346032, 0.229226, 0.229226, 0.321458, 0.311707, 0.398279, 0.311707, 0.219301, 0.308712, 0.298791, 0.229226, 0.257454, 0.349426, 0.342579, 0.356642, 0.36309, 0.41194, 0.40511, 0.41194, 0.321458, 0.225814, 0.21291, 0.288399, 0.288399, 0.216401, 0.229226, 0.167087, 0.167087, 0.281712, 0.284882, 0.191378, 0.26085, 0.356642, 0.324872, 0.243554, 0.219301, 0.232838, 0.232838, 0.173081, 0.10481, 0.144935, 0.216401, 0.219301, 0.268042, 0.257454, 0.328603, 0.328603, 0.324872, 0.352862, 0.239899, 0.173081, 0.275179, 0.182256, 0.173081, 0.196879, 0.288399, 0.225814, 0.206376, 0.216401, 0.196879, 0.291804, 0.321458, 0.239899, 0.271506, 0.155435, 0.100716, 0.10481, 0.083462, 0.071867, 0.10481, 0.170161, 0.15284, 0.118441, 0.132295, 0.137348, 0.081712, 0.076542, 0.116183, 0.125101, 0.120615, 0.161087, 0.090864, 0.045352, 0.06312, 0.05306, 0.060549, 0.102787, 0.055536, 0.043307, 0.092881, 0.054297, 0.040537, 0.058088, 0.058088, 0.071867, 0.069024, 0.127496, 0.085092, 0.083462, 0.079919, 0.074921, 0.109221, 0.179055, 0.288399, 0.328603, 0.321458, 0.335645, 0.324872, 0.4292, 0.41194, 0.295083, 0.380708, 0.321458, 0.349426, 0.291804, 0.328603, 0.359901, 0.359901, 0.335645, 0.25406, 0.179055, 0.120615, 0.102787, 0.096677, 0.102787, 0.098513, 0.081712, 0.071867, 0.086953, 0.06312, 0.11371, 0.196879, 0.196879, 0.25031, 0.25031, 0.247041, 0.209395, 0.118441, 0.055536, 0.060549, 0.109221, 0.109221, 0.191378, 0.209395, 0.206376, 0.161087, 0.111485, 0.078022, 0.134866, 0.092881, 0.109221, 0.111485, 0.064632, 0.0704, 0.086953, 0.049374, 0.051831, 0.06184, 0.058088, 0.132295, 0.196879, 0.118441, 0.106997, 0.086953, 0.076542, 0.083462, 0.100716, 0.088832, 0.161087, 0.173081, 0.132295, 0.079919, 0.044297, 0.067594, 0.06184, 0.031287, 0.056825, 0.056825, 0.06312, 0.069024, 0.069024, 0.076542, 0.106997, 0.179055, 0.118441, 0.118441, 0.122885, 0.071867, 0.134866, 0.132295, 0.083462, 0.083462, 0.086953, 0.15008, 0.167087, 0.137348, 0.239899, 0.268042, 0.349426, 0.332115, 0.4292, 0.328603, 0.318242, 0.26085, 0.247041, 0.291804, 0.219301, 0.200174, 0.284882, 0.185198, 0.106997, 0.170161, 0.167087, 0.271506, 0.271506, 0.219301, 0.173081, 0.161087, 0.139895, 0.096677, 0.058088, 0.058088, 0.073402, 0.040537, 0.0704, 0.073402, 0.090864, 0.132295, 0.081712, 0.081712, 0.142424, 0.219301, 0.144935, 0.219301, 0.137348, 0.134866, 0.098513, 0.15008, 0.098513, 0.058088, 0.094817, 0.155435, 0.147574, 0.18812, 0.203355, 0.225814, 0.232838, 0.232838, 0.236433, 0.257454, 0.281712, 0.191378, 0.127496, 0.17593, 0.18812, 0.179055, 0.182256, 0.236433, 0.167087, 0.170161, 0.173081, 0.18812, 0.185198, 0.173081, 0.092881, 0.134866, 0.074921, 0.0704, 0.0704, 0.047319, 0.079919, 0.069024, 0.111485, 0.109221, 0.094817, 0.092881, 0.125101, 0.11371, 0.085092, 0.118441, 0.173081, 0.271506, 0.25031, 0.268042, 0.18812, 0.31487, 0.239899, 0.243554, 0.247041, 0.167087, 0.161087, 0.094817, 0.096677, 0.079919, 0.137348, 0.116183, 0.092881, 0.069024, 0.040537, 0.074921, 0.046336, 0.038858, 0.034884, 0.034884, 0.022306, 0.030611, 0.024826, 0.032677, 0.059222, 0.064632, 0.092881, 0.147574, 0.219301, 0.229226, 0.281712, 0.17593, 0.17593, 0.232838, 0.324872, 0.339168, 0.318242, 0.342579, 0.40511, 0.342579, 0.268042, 0.30533, 0.25406, 0.179055, 0.216401, 0.219301, 0.132295, 0.15284, 0.15284, 0.164327, 0.167087, 0.155435, 0.257454, 0.26085, 0.243554, 0.173081, 0.236433, 0.25031, 0.346032, 0.308712, 0.374039, 0.450668, 0.398279, 0.480142, 0.58069, 0.58069, 0.51388, 0.626927, 0.529623, 0.51388, 0.465241, 0.461924, 0.433034, 0.339168, 0.414856, 0.318242, 0.380708, 0.398279, 0.401658, 0.384043, 0.328603, 0.268042, 0.25406, 0.332115, 0.257454, 0.179055, 0.170161, 0.216401, 0.247041, 0.268042, 0.191378, 0.225814, 0.229226, 0.257454, 0.339168, 0.328603, 0.408655, 0.40511, 0.308712, 0.311707, 0.247041, 0.321458, 0.394753, 0.36309, 0.295083, 0.295083, 0.374039, 0.380708, 0.291804, 0.275179, 0.311707, 0.366687, 0.36309, 0.275179, 0.275179, 0.21291, 0.196879, 0.194234, 0.194234, 0.281712, 0.268042, 0.342579, 0.342579, 0.339168, 0.301917, 0.321458, 0.408655, 0.339168, 0.257454, 0.346032, 0.275179, 0.324872, 0.36309, 0.36309, 0.472492, 0.380708, 0.342579, 0.308712, 0.284882, 0.219301, 0.229226, 0.142424, 0.137348, 0.15284, 0.155435, 0.134866, 0.18812, 0.179055, 0.257454, 0.359901, 0.349426, 0.422041, 0.394753, 0.387226, 0.414856, 0.31487, 0.311707, 0.384043, 0.447574, 0.366687, 0.380708, 0.366687, 0.440853, 0.41194, 0.377384, 0.377384, 0.384043, 0.387226, 0.384043, 0.377384, 0.352862, 0.332115, 0.318242, 0.295083, 0.26085, 0.200174, 0.25406, 0.346032, 0.349426, 0.31487, 0.444081, 0.529623, 0.505461], '')</t>
  </si>
  <si>
    <t>[48, 49, 54, 55, 56, 57, 58, 59, 60, 61, 426, 427, 428, 429, 430, 431, 543, 544]</t>
  </si>
  <si>
    <t>9)</t>
  </si>
  <si>
    <t xml:space="preserve">F5S1Q7|F5S1Q7_9ENTR dITP/XTP pyrophosphatase OS=Enterobacter hormaechei ATCC 49162 </t>
  </si>
  <si>
    <t>([0.167087, 0.206376, 0.236433, 0.173081, 0.206376, 0.275179, 0.203355, 0.196879, 0.225814, 0.173081, 0.129801, 0.167087, 0.173081, 0.096677, 0.142424, 0.129801, 0.209395, 0.179055, 0.120615, 0.102787, 0.100716, 0.125101, 0.137348, 0.090864, 0.132295, 0.088832, 0.088832, 0.139895, 0.139895, 0.155435, 0.25031, 0.339168, 0.321458, 0.222385, 0.342579, 0.236433, 0.232838, 0.239899, 0.321458, 0.359901, 0.30533, 0.216401, 0.203355, 0.164327, 0.239899, 0.243554, 0.281712, 0.229226, 0.239899, 0.206376, 0.191378, 0.170161, 0.10481, 0.129801, 0.170161, 0.102787, 0.155435, 0.25406, 0.247041, 0.232838, 0.26085, 0.268042, 0.318242, 0.257454, 0.30533, 0.203355, 0.134866, 0.158265, 0.185198, 0.147574, 0.239899, 0.236433, 0.158265, 0.158265, 0.129801, 0.132295, 0.206376, 0.155435, 0.144935, 0.132295, 0.090864, 0.098513, 0.132295, 0.161087, 0.232838, 0.229226, 0.342579, 0.433034, 0.352862, 0.374039, 0.398279, 0.284882, 0.206376, 0.225814, 0.284882, 0.206376, 0.229226, 0.239899, 0.264545, 0.301917, 0.311707, 0.390993, 0.390993, 0.418646, 0.418646, 0.377384, 0.377384, 0.26085, 0.25406, 0.26085, 0.179055, 0.122885, 0.134866, 0.129801, 0.15284, 0.17593, 0.257454, 0.232838, 0.239899, 0.31487, 0.31487, 0.308712, 0.332115, 0.236433, 0.182256, 0.118441, 0.142424, 0.134866, 0.225814, 0.142424, 0.239899, 0.301917, 0.31487, 0.291804, 0.384043, 0.418646, 0.440853, 0.40511, 0.408655, 0.387226, 0.387226, 0.352862, 0.346032, 0.209395, 0.295083, 0.268042, 0.356642, 0.384043, 0.298791, 0.200174, 0.191378, 0.116183, 0.139895, 0.200174, 0.30533, 0.298791, 0.291804, 0.278302, 0.278302, 0.278302, 0.295083, 0.203355, 0.209395, 0.209395, 0.332115, 0.349426, 0.436924, 0.422041, 0.359901, 0.36309, 0.465241, 0.585406, 0.671169, 0.622677, 0.613573, 0.553315, 0.468512, 0.472492, 0.390993, 0.346032, 0.301917, 0.301917, 0.356642, 0.278302, 0.275179, 0.268042, 0.25031, 0.229226, 0.203355, 0.203355, 0.271506, 0.239899, 0.203355, 0.170161, 0.134866, 0.102787, 0.092881], '')</t>
  </si>
  <si>
    <t>[171, 172, 173, 174, 175]</t>
  </si>
  <si>
    <t xml:space="preserve">F5S1Y1|F5S1Y1_9ENTR Bifunctional protein HldE OS=Enterobacter hormaechei ATCC 49162 </t>
  </si>
  <si>
    <t>([0.281712, 0.321458, 0.257454, 0.239899, 0.191378, 0.15008, 0.182256, 0.222385, 0.182256, 0.17593, 0.132295, 0.17593, 0.179055, 0.158265, 0.090864, 0.086953, 0.073402, 0.079919, 0.155435, 0.142424, 0.137348, 0.100716, 0.100716, 0.167087, 0.216401, 0.25031, 0.342579, 0.278302, 0.295083, 0.298791, 0.268042, 0.346032, 0.268042, 0.284882, 0.380708, 0.380708, 0.490133, 0.509769, 0.472492, 0.497853, 0.497853, 0.5017, 0.570702, 0.534167, 0.51388, 0.422041, 0.422041, 0.352862, 0.433034, 0.308712, 0.342579, 0.408655, 0.328603, 0.398279, 0.349426, 0.346032, 0.436924, 0.418646, 0.318242, 0.25031, 0.219301, 0.147574, 0.15284, 0.179055, 0.127496, 0.127496, 0.194234, 0.194234, 0.196879, 0.18812, 0.247041, 0.196879, 0.196879, 0.284882, 0.288399, 0.236433, 0.200174, 0.21291, 0.15284, 0.239899, 0.239899, 0.236433, 0.26085, 0.264545, 0.164327, 0.18812, 0.17593, 0.11371, 0.161087, 0.194234, 0.200174, 0.26085, 0.349426, 0.257454, 0.257454, 0.25406, 0.25406, 0.284882, 0.206376, 0.196879, 0.185198, 0.247041, 0.26085, 0.332115, 0.324872, 0.356642, 0.335645, 0.335645, 0.321458, 0.30533, 0.191378, 0.203355, 0.18812, 0.182256, 0.170161, 0.17593, 0.182256, 0.194234, 0.206376, 0.301917, 0.398279, 0.433034, 0.352862, 0.349426, 0.356642, 0.346032, 0.332115, 0.422041, 0.4292, 0.480142, 0.384043, 0.490133, 0.486429, 0.377384, 0.377384, 0.454136, 0.356642, 0.291804, 0.278302, 0.264545, 0.243554, 0.147574, 0.10481, 0.161087, 0.15284, 0.118441, 0.073402, 0.106997, 0.106997, 0.067594, 0.086953, 0.142424, 0.122885, 0.066181, 0.120615, 0.074921, 0.074921, 0.120615, 0.164327, 0.206376, 0.206376, 0.139895, 0.25031, 0.21291, 0.147574, 0.086953, 0.11371, 0.206376, 0.225814, 0.229226, 0.301917, 0.308712, 0.200174, 0.247041, 0.335645, 0.239899, 0.31487, 0.342579, 0.31487, 0.328603, 0.278302, 0.200174, 0.275179, 0.275179, 0.352862, 0.349426, 0.440853, 0.447574, 0.30533, 0.332115, 0.301917, 0.225814, 0.182256, 0.281712, 0.25406, 0.185198, 0.264545, 0.275179, 0.295083, 0.349426, 0.36309, 0.36309, 0.374039, 0.390993, 0.356642, 0.339168, 0.387226, 0.380708, 0.271506, 0.288399, 0.236433, 0.284882, 0.247041, 0.301917, 0.225814, 0.232838, 0.275179, 0.203355, 0.134866, 0.079919, 0.073402, 0.064632, 0.10481, 0.170161, 0.158265, 0.155435, 0.129801, 0.161087, 0.109221, 0.118441, 0.191378, 0.25406, 0.232838, 0.332115, 0.278302, 0.390993, 0.311707, 0.352862, 0.394753, 0.509769, 0.59917, 0.59917, 0.553315, 0.562014, 0.562014, 0.480142, 0.390993, 0.440853, 0.36309, 0.450668, 0.534167, 0.490133, 0.450668, 0.468512, 0.483068, 0.450668, 0.324872, 0.401658, 0.324872, 0.284882, 0.219301, 0.185198, 0.185198, 0.144935, 0.118441, 0.085092, 0.125101, 0.209395, 0.196879, 0.185198, 0.196879, 0.216401, 0.216401, 0.155435, 0.090864, 0.045352, 0.056825, 0.10481, 0.088832, 0.106997, 0.139895, 0.161087, 0.137348, 0.092881, 0.102787, 0.122885, 0.142424, 0.092881, 0.085092, 0.088832, 0.139895, 0.132295, 0.081712, 0.098513, 0.17593, 0.170161, 0.288399, 0.236433, 0.243554, 0.288399, 0.284882, 0.247041, 0.25031, 0.308712, 0.374039, 0.401658, 0.418646, 0.433034, 0.509769, 0.401658, 0.390993, 0.324872, 0.281712, 0.352862, 0.374039, 0.349426, 0.465241, 0.36309, 0.440853, 0.352862, 0.308712, 0.278302, 0.31487, 0.284882, 0.25406, 0.25406, 0.281712, 0.271506, 0.26085, 0.281712, 0.384043, 0.318242, 0.321458, 0.321458, 0.321458, 0.31487, 0.301917, 0.216401, 0.196879, 0.21291, 0.191378, 0.15008, 0.216401, 0.21291, 0.239899, 0.281712, 0.21291, 0.216401, 0.139895, 0.088832, 0.066181, 0.071867, 0.088832, 0.125101, 0.147574, 0.086953, 0.079919, 0.086953, 0.125101, 0.142424, 0.079919, 0.092881, 0.125101, 0.079919, 0.102787, 0.10481, 0.106997, 0.129801, 0.129801, 0.21291, 0.284882, 0.31487, 0.222385, 0.25031, 0.25031, 0.275179, 0.36309, 0.36309, 0.384043, 0.321458, 0.41194, 0.545602, 0.525368, 0.58069, 0.680603, 0.661982, 0.618285, 0.497853, 0.465241, 0.384043, 0.377384, 0.352862, 0.275179, 0.370445, 0.349426, 0.284882, 0.281712, 0.194234, 0.142424, 0.079919, 0.120615, 0.060549, 0.05306, 0.096677, 0.092881, 0.094817, 0.116183, 0.139895, 0.21291, 0.194234, 0.18812, 0.164327, 0.185198, 0.182256, 0.109221, 0.15284, 0.219301, 0.139895, 0.139895, 0.137348, 0.18812, 0.185198, 0.284882, 0.281712, 0.185198, 0.173081, 0.194234, 0.179055, 0.179055, 0.111485, 0.147574, 0.222385, 0.25031, 0.268042, 0.370445, 0.380708, 0.264545, 0.222385, 0.31487, 0.398279, 0.465241, 0.483068, 0.414856, 0.387226, 0.31487, 0.318242, 0.332115, 0.203355, 0.203355, 0.206376, 0.298791, 0.271506, 0.275179, 0.281712, 0.275179, 0.271506, 0.25406, 0.257454, 0.281712, 0.26085, 0.179055, 0.185198, 0.164327, 0.164327, 0.191378, 0.257454, 0.31487, 0.281712, 0.370445, 0.332115, 0.288399, 0.257454, 0.301917, 0.264545, 0.209395, 0.15284], '')</t>
  </si>
  <si>
    <t>[37, 41, 42, 43, 44, 239, 240, 241, 242, 243, 244, 250, 308, 381, 382, 383, 384, 385, 386]</t>
  </si>
  <si>
    <t xml:space="preserve">F5S245|F5S245_9ENTR Putrescine aminotransferase OS=Enterobacter hormaechei ATCC 49162 </t>
  </si>
  <si>
    <t>([0.366687, 0.394753, 0.291804, 0.370445, 0.394753, 0.414856, 0.398279, 0.418646, 0.40511, 0.339168, 0.332115, 0.284882, 0.374039, 0.349426, 0.346032, 0.288399, 0.21291, 0.209395, 0.142424, 0.139895, 0.216401, 0.206376, 0.206376, 0.295083, 0.18812, 0.200174, 0.206376, 0.25031, 0.268042, 0.26085, 0.339168, 0.374039, 0.374039, 0.380708, 0.408655, 0.422041, 0.384043, 0.374039, 0.370445, 0.359901, 0.339168, 0.324872, 0.342579, 0.349426, 0.275179, 0.370445, 0.387226, 0.380708, 0.257454, 0.170161, 0.21291, 0.139895, 0.134866, 0.196879, 0.185198, 0.132295, 0.122885, 0.15008, 0.225814, 0.216401, 0.311707, 0.328603, 0.324872, 0.281712, 0.209395, 0.295083, 0.182256, 0.164327, 0.139895, 0.236433, 0.311707, 0.216401, 0.318242, 0.321458, 0.247041, 0.185198, 0.257454, 0.257454, 0.295083, 0.295083, 0.30533, 0.311707, 0.291804, 0.206376, 0.243554, 0.229226, 0.144935, 0.236433, 0.222385, 0.15284, 0.15284, 0.094817, 0.079919, 0.079919, 0.050641, 0.083462, 0.127496, 0.125101, 0.129801, 0.147574, 0.102787, 0.066181, 0.038858, 0.074921, 0.106997, 0.067594, 0.116183, 0.191378, 0.200174, 0.134866, 0.200174, 0.200174, 0.295083, 0.436924, 0.339168, 0.41194, 0.408655, 0.41194, 0.422041, 0.328603, 0.219301, 0.291804, 0.387226, 0.370445, 0.380708, 0.380708, 0.41194, 0.321458, 0.278302, 0.268042, 0.349426, 0.301917, 0.271506, 0.229226, 0.132295, 0.203355, 0.225814, 0.229226, 0.216401, 0.132295, 0.196879, 0.182256, 0.173081, 0.079919, 0.066181, 0.06312, 0.081712, 0.100716, 0.15284, 0.185198, 0.200174, 0.194234, 0.203355, 0.25406, 0.25031, 0.301917, 0.216401, 0.185198, 0.122885, 0.102787, 0.158265, 0.137348, 0.134866, 0.144935, 0.236433, 0.377384, 0.384043, 0.370445, 0.374039, 0.26085, 0.26085, 0.142424, 0.096677, 0.118441, 0.111485, 0.129801, 0.15284, 0.196879, 0.111485, 0.17593, 0.206376, 0.206376, 0.232838, 0.243554, 0.232838, 0.206376, 0.11371, 0.109221, 0.090864, 0.094817, 0.15008, 0.144935, 0.247041, 0.321458, 0.243554, 0.243554, 0.247041, 0.278302, 0.200174, 0.275179, 0.301917, 0.219301, 0.15008, 0.182256, 0.26085, 0.158265, 0.194234, 0.278302, 0.21291, 0.278302, 0.164327, 0.191378, 0.203355, 0.129801, 0.134866, 0.196879, 0.161087, 0.167087, 0.144935, 0.179055, 0.139895, 0.11371, 0.194234, 0.18812, 0.164327, 0.161087, 0.271506, 0.264545, 0.271506, 0.349426, 0.247041, 0.324872, 0.291804, 0.21291, 0.219301, 0.139895, 0.185198, 0.247041, 0.161087, 0.167087, 0.229226, 0.332115, 0.335645, 0.31487, 0.332115, 0.243554, 0.170161, 0.194234, 0.222385, 0.222385, 0.21291, 0.182256, 0.139895, 0.194234, 0.225814, 0.239899, 0.321458, 0.31487, 0.200174, 0.194234, 0.196879, 0.216401, 0.111485, 0.111485, 0.092881, 0.085092, 0.086953, 0.083462, 0.033407, 0.029376, 0.032017, 0.021381, 0.041405, 0.074921, 0.06184, 0.060549, 0.092881, 0.090864, 0.088832, 0.144935, 0.222385, 0.17593, 0.085092, 0.134866, 0.078022, 0.109221, 0.170161, 0.271506, 0.370445, 0.41194, 0.41194, 0.422041, 0.51388, 0.40511, 0.311707, 0.222385, 0.182256, 0.155435, 0.147574, 0.118441, 0.071867, 0.074921, 0.092881, 0.167087, 0.137348, 0.179055, 0.191378, 0.118441, 0.102787, 0.078022, 0.125101, 0.076542, 0.050641, 0.048328, 0.098513, 0.179055, 0.194234, 0.17593, 0.203355, 0.147574, 0.11371, 0.100716, 0.111485, 0.118441, 0.144935, 0.118441, 0.090864, 0.073402, 0.134866, 0.142424, 0.179055, 0.092881, 0.139895, 0.164327, 0.167087, 0.17593, 0.100716, 0.125101, 0.137348, 0.116183, 0.142424, 0.182256, 0.203355, 0.158265, 0.158265, 0.074921, 0.15008, 0.161087, 0.100716, 0.056825, 0.06184, 0.060549, 0.125101, 0.076542, 0.096677, 0.073402, 0.060549, 0.081712, 0.11371, 0.191378, 0.21291, 0.243554, 0.288399, 0.335645, 0.284882, 0.196879, 0.301917, 0.288399, 0.25031, 0.332115, 0.422041, 0.318242, 0.311707, 0.301917, 0.408655, 0.278302, 0.346032, 0.352862, 0.30533, 0.216401, 0.216401, 0.236433, 0.203355, 0.191378, 0.222385, 0.301917, 0.384043, 0.332115, 0.25406, 0.321458, 0.291804, 0.191378, 0.291804, 0.18812, 0.129801, 0.122885, 0.21291, 0.200174, 0.194234, 0.275179, 0.25031, 0.243554, 0.137348, 0.137348, 0.137348, 0.155435, 0.132295, 0.0704, 0.086953, 0.144935, 0.173081, 0.142424, 0.15284, 0.092881, 0.144935, 0.203355, 0.200174, 0.120615, 0.116183, 0.118441, 0.118441, 0.18812, 0.196879, 0.209395, 0.239899, 0.155435, 0.155435, 0.219301, 0.36309, 0.284882, 0.284882, 0.206376, 0.284882, 0.271506, 0.356642, 0.394753, 0.321458, 0.332115, 0.422041, 0.339168, 0.247041, 0.243554, 0.216401, 0.182256, 0.268042, 0.264545, 0.328603, 0.229226, 0.170161, 0.120615, 0.125101, 0.118441, 0.129801, 0.122885, 0.142424, 0.139895, 0.147574, 0.182256, 0.142424, 0.116183, 0.147574, 0.203355, 0.17593, 0.179055, 0.182256, 0.15008, 0.120615, 0.116183], '')</t>
  </si>
  <si>
    <t>[292]</t>
  </si>
  <si>
    <t xml:space="preserve">F5S303|F5S303_9ENTR Aspartate-semialdehyde dehydrogenase OS=Enterobacter hormaechei ATCC 49162 </t>
  </si>
  <si>
    <t>([0.059222, 0.051831, 0.037156, 0.054297, 0.073402, 0.056825, 0.037156, 0.035586, 0.050641, 0.06312, 0.059222, 0.051831, 0.06312, 0.069024, 0.102787, 0.11371, 0.111485, 0.185198, 0.158265, 0.164327, 0.164327, 0.194234, 0.179055, 0.15008, 0.083462, 0.085092, 0.127496, 0.196879, 0.25031, 0.161087, 0.161087, 0.21291, 0.243554, 0.191378, 0.200174, 0.200174, 0.10481, 0.182256, 0.170161, 0.200174, 0.291804, 0.291804, 0.257454, 0.232838, 0.342579, 0.461924, 0.42561, 0.321458, 0.335645, 0.236433, 0.346032, 0.311707, 0.21291, 0.239899, 0.239899, 0.129801, 0.139895, 0.155435, 0.096677, 0.064632, 0.064632, 0.040537, 0.044297, 0.042364, 0.074921, 0.076542, 0.037156, 0.048328, 0.096677, 0.100716, 0.102787, 0.048328, 0.076542, 0.127496, 0.079919, 0.098513, 0.182256, 0.170161, 0.25406, 0.25031, 0.324872, 0.318242, 0.291804, 0.194234, 0.122885, 0.134866, 0.10481, 0.15008, 0.144935, 0.137348, 0.071867, 0.120615, 0.161087, 0.129801, 0.142424, 0.232838, 0.203355, 0.11371, 0.067594, 0.038858, 0.041405, 0.043307, 0.056825, 0.067594, 0.122885, 0.203355, 0.203355, 0.173081, 0.132295, 0.137348, 0.147574, 0.225814, 0.15284, 0.200174, 0.216401, 0.203355, 0.134866, 0.15284, 0.239899, 0.219301, 0.239899, 0.321458, 0.308712, 0.281712, 0.281712, 0.275179, 0.200174, 0.18812, 0.170161, 0.21291, 0.139895, 0.102787, 0.102787, 0.102787, 0.096677, 0.090864, 0.054297, 0.045352, 0.038858, 0.03976, 0.085092, 0.078022, 0.051831, 0.060549, 0.032017, 0.032677, 0.032017, 0.032017, 0.026892, 0.047319, 0.034068, 0.060549, 0.064632, 0.054297, 0.090864, 0.090864, 0.088832, 0.142424, 0.200174, 0.225814, 0.219301, 0.173081, 0.247041, 0.332115, 0.229226, 0.232838, 0.301917, 0.311707, 0.339168, 0.366687, 0.370445, 0.374039, 0.370445, 0.40511, 0.433034, 0.370445, 0.342579, 0.346032, 0.366687, 0.308712, 0.281712, 0.295083, 0.366687, 0.339168, 0.318242, 0.370445, 0.36309, 0.278302, 0.281712, 0.229226, 0.247041, 0.239899, 0.321458, 0.25406, 0.25406, 0.26085, 0.239899, 0.275179, 0.271506, 0.25031, 0.335645, 0.384043, 0.291804, 0.291804, 0.26085, 0.271506, 0.311707, 0.301917, 0.384043, 0.308712, 0.436924, 0.335645, 0.308712, 0.311707, 0.380708, 0.295083, 0.203355, 0.321458, 0.232838, 0.155435, 0.167087, 0.167087, 0.155435, 0.158265, 0.139895, 0.203355, 0.194234, 0.191378, 0.298791, 0.298791, 0.377384, 0.359901, 0.352862, 0.377384, 0.380708, 0.387226, 0.440853, 0.553315, 0.521092, 0.642678, 0.754692, 0.622677, 0.529623, 0.494003, 0.59508, 0.545602, 0.545602, 0.553315, 0.447574, 0.480142, 0.414856, 0.408655, 0.390993, 0.40511, 0.339168, 0.278302, 0.268042, 0.209395, 0.194234, 0.170161, 0.10481, 0.10481, 0.118441, 0.182256, 0.203355, 0.206376, 0.209395, 0.120615, 0.120615, 0.118441, 0.094817, 0.085092, 0.078022, 0.076542, 0.127496, 0.129801, 0.179055, 0.11371, 0.209395, 0.21291, 0.179055, 0.268042, 0.281712, 0.271506, 0.18812, 0.167087, 0.139895, 0.161087, 0.264545, 0.291804, 0.291804, 0.268042, 0.346032, 0.288399, 0.229226, 0.25406, 0.324872, 0.339168, 0.42561, 0.401658, 0.308712, 0.377384, 0.324872, 0.311707, 0.40511, 0.40511, 0.433034, 0.494003, 0.465241, 0.42561, 0.332115, 0.42561, 0.450668, 0.461924, 0.440853, 0.509769, 0.480142, 0.5017, 0.4292, 0.4292, 0.418646, 0.433034, 0.422041, 0.458154, 0.380708, 0.377384, 0.4292, 0.422041, 0.422041, 0.461924, 0.394753, 0.377384, 0.370445, 0.342579, 0.232838, 0.318242, 0.25031, 0.247041, 0.219301, 0.288399, 0.206376, 0.139895, 0.127496, 0.127496, 0.109221, 0.142424, 0.142424, 0.194234, 0.125101, 0.10481, 0.096677, 0.137348, 0.134866, 0.134866, 0.164327, 0.182256, 0.155435, 0.185198, 0.158265, 0.127496, 0.096677, 0.137348, 0.194234, 0.295083, 0.26085, 0.268042, 0.278302], '')</t>
  </si>
  <si>
    <t>[237, 238, 239, 240, 241, 242, 244, 245, 246, 247, 315, 317]</t>
  </si>
  <si>
    <t xml:space="preserve">F5S3I6|F5S3I6_9ENTR Coenzyme A biosynthesis bifunctional protein CoaBC OS=Enterobacter hormaechei ATCC 49162 </t>
  </si>
  <si>
    <t>([0.022306, 0.034068, 0.024393, 0.036378, 0.049374, 0.066181, 0.038858, 0.03976, 0.03976, 0.026338, 0.034068, 0.047319, 0.076542, 0.083462, 0.085092, 0.069024, 0.073402, 0.074921, 0.042364, 0.086953, 0.147574, 0.236433, 0.236433, 0.271506, 0.288399, 0.219301, 0.229226, 0.264545, 0.264545, 0.203355, 0.31487, 0.335645, 0.324872, 0.288399, 0.278302, 0.332115, 0.291804, 0.18812, 0.191378, 0.311707, 0.21291, 0.191378, 0.116183, 0.127496, 0.129801, 0.078022, 0.120615, 0.116183, 0.094817, 0.142424, 0.167087, 0.161087, 0.155435, 0.158265, 0.100716, 0.060549, 0.083462, 0.182256, 0.247041, 0.206376, 0.196879, 0.25031, 0.216401, 0.26085, 0.243554, 0.284882, 0.257454, 0.281712, 0.196879, 0.295083, 0.26085, 0.239899, 0.206376, 0.206376, 0.134866, 0.15008, 0.139895, 0.078022, 0.051831, 0.079919, 0.079919, 0.071867, 0.071867, 0.098513, 0.076542, 0.041405, 0.032017, 0.06312, 0.034884, 0.048328, 0.03976, 0.03976, 0.05306, 0.054297, 0.05306, 0.100716, 0.088832, 0.106997, 0.17593, 0.21291, 0.109221, 0.088832, 0.050641, 0.051831, 0.049374, 0.102787, 0.147574, 0.206376, 0.147574, 0.17593, 0.15284, 0.129801, 0.155435, 0.164327, 0.155435, 0.155435, 0.155435, 0.247041, 0.271506, 0.167087, 0.167087, 0.268042, 0.30533, 0.352862, 0.390993, 0.398279, 0.374039, 0.418646, 0.301917, 0.380708, 0.418646, 0.401658, 0.433034, 0.398279, 0.440853, 0.486429, 0.387226, 0.288399, 0.182256, 0.144935, 0.229226, 0.257454, 0.26085, 0.295083, 0.324872, 0.318242, 0.318242, 0.281712, 0.200174, 0.281712, 0.281712, 0.206376, 0.288399, 0.352862, 0.352862, 0.352862, 0.308712, 0.311707, 0.408655, 0.545602, 0.553315, 0.562014, 0.422041, 0.339168, 0.356642, 0.311707, 0.281712, 0.232838, 0.229226, 0.311707, 0.203355, 0.18812, 0.284882, 0.219301, 0.200174, 0.216401, 0.139895, 0.18812, 0.275179, 0.182256, 0.161087, 0.155435, 0.120615, 0.125101, 0.182256, 0.142424, 0.17593, 0.236433, 0.275179, 0.318242, 0.332115, 0.480142, 0.394753, 0.374039, 0.480142, 0.398279, 0.390993, 0.380708, 0.278302, 0.275179, 0.366687, 0.366687, 0.458154, 0.505461, 0.618285, 0.613573, 0.59917, 0.59917, 0.444081, 0.408655, 0.311707, 0.257454, 0.196879, 0.247041, 0.203355, 0.147574, 0.203355, 0.203355, 0.298791, 0.352862, 0.359901, 0.284882, 0.278302, 0.200174, 0.144935, 0.147574, 0.144935, 0.206376, 0.15284, 0.243554, 0.196879, 0.288399, 0.321458, 0.384043, 0.384043, 0.31487, 0.281712, 0.295083, 0.295083, 0.21291, 0.25406, 0.182256, 0.247041, 0.247041, 0.298791, 0.281712, 0.301917, 0.264545, 0.25031, 0.284882, 0.25406, 0.271506, 0.278302, 0.239899, 0.219301, 0.219301, 0.328603, 0.40511, 0.40511, 0.41194, 0.408655, 0.291804, 0.268042, 0.26085, 0.185198, 0.185198, 0.232838, 0.158265, 0.164327, 0.158265, 0.116183, 0.139895, 0.167087, 0.170161, 0.200174, 0.122885, 0.122885, 0.122885, 0.094817, 0.088832, 0.047319, 0.081712, 0.144935, 0.229226, 0.229226, 0.31487, 0.359901, 0.308712, 0.377384, 0.318242, 0.30533, 0.359901, 0.291804, 0.318242, 0.31487, 0.346032, 0.440853, 0.384043, 0.311707, 0.311707, 0.311707, 0.335645, 0.308712, 0.284882, 0.196879, 0.196879, 0.191378, 0.18812, 0.268042, 0.298791, 0.301917, 0.243554, 0.21291, 0.278302, 0.182256, 0.147574, 0.106997, 0.109221, 0.17593, 0.247041, 0.291804, 0.225814, 0.30533, 0.346032, 0.295083, 0.346032, 0.349426, 0.349426, 0.335645, 0.332115, 0.301917, 0.384043, 0.444081, 0.529623, 0.444081, 0.562014, 0.505461, 0.447574, 0.356642, 0.328603, 0.324872, 0.321458, 0.324872, 0.308712, 0.219301, 0.298791, 0.328603, 0.335645, 0.324872, 0.229226, 0.243554, 0.239899, 0.247041, 0.25031, 0.25031, 0.30533, 0.219301, 0.30533, 0.311707, 0.284882, 0.222385, 0.219301, 0.216401, 0.275179, 0.281712, 0.356642, 0.298791, 0.222385, 0.247041, 0.179055, 0.288399, 0.271506, 0.268042, 0.271506, 0.200174, 0.129801, 0.147574, 0.222385, 0.222385, 0.225814, 0.25406, 0.349426, 0.349426, 0.26085, 0.206376, 0.206376, 0.206376, 0.18812, 0.264545, 0.239899, 0.311707, 0.31487, 0.31487, 0.31487, 0.281712, 0.335645, 0.398279, 0.380708, 0.342579, 0.30533, 0.377384, 0.468512, 0.433034, 0.387226], '')</t>
  </si>
  <si>
    <t>[159, 160, 161, 203, 204, 205, 206, 207, 333, 335, 336]</t>
  </si>
  <si>
    <t>(4</t>
  </si>
  <si>
    <t>7)</t>
  </si>
  <si>
    <t xml:space="preserve">F5RQV3|F5RQV3_9ENTR Ribosomal RNA large subunit methyltransferase J OS=Enterobacter hormaechei ATCC 49162 </t>
  </si>
  <si>
    <t>([0.139895, 0.209395, 0.257454, 0.25031, 0.301917, 0.247041, 0.182256, 0.206376, 0.239899, 0.275179, 0.232838, 0.288399, 0.366687, 0.288399, 0.291804, 0.203355, 0.216401, 0.216401, 0.247041, 0.239899, 0.284882, 0.284882, 0.281712, 0.275179, 0.335645, 0.216401, 0.206376, 0.209395, 0.144935, 0.15008, 0.15008, 0.21291, 0.179055, 0.182256, 0.229226, 0.31487, 0.401658, 0.30533, 0.318242, 0.321458, 0.324872, 0.308712, 0.321458, 0.31487, 0.291804, 0.275179, 0.377384, 0.461924, 0.553315, 0.675549, 0.553315, 0.458154, 0.465241, 0.494003, 0.401658, 0.401658, 0.398279, 0.311707, 0.271506, 0.271506, 0.359901, 0.374039, 0.384043, 0.291804, 0.318242, 0.31487, 0.31487, 0.236433, 0.243554, 0.275179, 0.18812, 0.182256, 0.257454, 0.185198, 0.132295, 0.219301, 0.247041, 0.15284, 0.247041, 0.366687, 0.370445, 0.356642, 0.359901, 0.268042, 0.342579, 0.232838, 0.182256, 0.196879, 0.275179, 0.26085, 0.257454, 0.25406, 0.25406, 0.222385, 0.284882, 0.359901, 0.264545, 0.182256, 0.284882, 0.281712, 0.291804, 0.284882, 0.284882, 0.194234, 0.281712, 0.200174, 0.284882, 0.377384, 0.264545, 0.271506, 0.301917, 0.271506, 0.36309, 0.342579, 0.401658, 0.318242, 0.225814, 0.30533, 0.387226, 0.398279, 0.281712, 0.281712, 0.264545, 0.278302, 0.374039, 0.36309, 0.414856, 0.408655, 0.328603, 0.42561, 0.418646, 0.359901, 0.374039, 0.36309, 0.387226, 0.370445, 0.465241, 0.461924, 0.461924, 0.433034, 0.418646, 0.440853, 0.461924, 0.497853, 0.414856, 0.398279, 0.401658, 0.42561, 0.433034, 0.41194, 0.328603, 0.25031, 0.194234, 0.191378, 0.219301, 0.328603, 0.229226, 0.232838, 0.222385, 0.225814, 0.26085, 0.278302, 0.271506, 0.25031, 0.194234, 0.196879, 0.139895, 0.144935, 0.147574, 0.086953, 0.15284, 0.225814, 0.308712, 0.308712, 0.298791, 0.268042, 0.144935, 0.194234, 0.191378, 0.281712, 0.288399, 0.194234, 0.158265, 0.164327, 0.085092, 0.059222, 0.106997, 0.106997, 0.069024, 0.040537, 0.071867, 0.054297, 0.05306, 0.029376, 0.051831, 0.050641, 0.03976, 0.044297, 0.051831, 0.054297, 0.032017, 0.032677, 0.048328, 0.059222, 0.100716, 0.109221, 0.17593, 0.15008, 0.132295, 0.120615, 0.196879, 0.122885, 0.15284, 0.090864, 0.129801, 0.088832, 0.088832, 0.129801, 0.216401, 0.216401, 0.21291, 0.30533, 0.291804, 0.321458, 0.271506, 0.275179, 0.335645, 0.335645, 0.335645, 0.380708, 0.370445, 0.295083, 0.295083, 0.295083, 0.40511, 0.461924, 0.42561, 0.42561, 0.311707, 0.31487, 0.281712, 0.281712, 0.222385, 0.236433, 0.25031, 0.225814, 0.142424, 0.18812, 0.11371, 0.066181, 0.086953, 0.142424, 0.203355, 0.209395, 0.142424, 0.142424, 0.100716, 0.17593, 0.179055, 0.264545, 0.25031, 0.247041, 0.247041, 0.222385, 0.209395, 0.122885, 0.106997, 0.122885, 0.122885, 0.21291, 0.278302, 0.25406, 0.229226, 0.191378, 0.264545, 0.324872, 0.257454, 0.271506, 0.229226, 0.17593], '')</t>
  </si>
  <si>
    <t>[48, 49, 50]</t>
  </si>
  <si>
    <t xml:space="preserve">F5RQV6|F5RQV6_9ENTR Cytoplasmic trehalase OS=Enterobacter hormaechei ATCC 49162 </t>
  </si>
  <si>
    <t>([0.476583, 0.36309, 0.422041, 0.284882, 0.339168, 0.264545, 0.264545, 0.311707, 0.356642, 0.298791, 0.30533, 0.243554, 0.359901, 0.356642, 0.352862, 0.394753, 0.401658, 0.401658, 0.31487, 0.328603, 0.232838, 0.232838, 0.328603, 0.281712, 0.311707, 0.311707, 0.366687, 0.408655, 0.418646, 0.418646, 0.534167, 0.570702, 0.642678, 0.517562, 0.529623, 0.521092, 0.408655, 0.51388, 0.468512, 0.553315, 0.59014, 0.666105, 0.545602, 0.534167, 0.608892, 0.690604, 0.680603, 0.694846, 0.549308, 0.436924, 0.436924, 0.328603, 0.203355, 0.25406, 0.324872, 0.247041, 0.257454, 0.328603, 0.298791, 0.308712, 0.232838, 0.129801, 0.127496, 0.200174, 0.191378, 0.158265, 0.185198, 0.092881, 0.116183, 0.196879, 0.206376, 0.167087, 0.264545, 0.359901, 0.301917, 0.321458, 0.41194, 0.31487, 0.328603, 0.25031, 0.18812, 0.185198, 0.275179, 0.209395, 0.185198, 0.17593, 0.134866, 0.120615, 0.200174, 0.167087, 0.144935, 0.216401, 0.139895, 0.132295, 0.086953, 0.094817, 0.079919, 0.032677, 0.036378, 0.038042, 0.069024, 0.102787, 0.085092, 0.043307, 0.046336, 0.059222, 0.0704, 0.11371, 0.0704, 0.073402, 0.074921, 0.090864, 0.047319, 0.066181, 0.059222, 0.106997, 0.139895, 0.155435, 0.182256, 0.236433, 0.144935, 0.132295, 0.15284, 0.247041, 0.278302, 0.370445, 0.356642, 0.257454, 0.134866, 0.239899, 0.182256, 0.120615, 0.111485, 0.17593, 0.247041, 0.275179, 0.278302, 0.264545, 0.25031, 0.243554, 0.275179, 0.229226, 0.229226, 0.209395, 0.144935, 0.144935, 0.11371, 0.06184, 0.116183, 0.232838, 0.182256, 0.15284, 0.15008, 0.100716, 0.122885, 0.11371, 0.098513, 0.085092, 0.036378, 0.037156, 0.073402, 0.064632, 0.078022, 0.044297, 0.020876, 0.037156, 0.06312, 0.040537, 0.033407, 0.028695, 0.019401, 0.014315, 0.024393, 0.024393, 0.029376, 0.028107, 0.026892, 0.026892, 0.026338, 0.06312, 0.069024, 0.036378, 0.021381, 0.037156, 0.045352, 0.074921, 0.058088, 0.06312, 0.125101, 0.122885, 0.106997, 0.069024, 0.071867, 0.040537, 0.079919, 0.090864, 0.045352, 0.047319, 0.044297, 0.027463, 0.029376, 0.030003, 0.05306, 0.096677, 0.092881, 0.139895, 0.11371, 0.078022, 0.044297, 0.040537, 0.081712, 0.094817, 0.200174, 0.308712, 0.422041, 0.346032, 0.247041, 0.31487, 0.229226, 0.194234, 0.219301, 0.209395, 0.132295, 0.066181, 0.066181, 0.078022, 0.079919, 0.137348, 0.161087, 0.222385, 0.225814, 0.209395, 0.209395, 0.185198, 0.098513, 0.049374, 0.079919, 0.142424, 0.102787, 0.158265, 0.155435, 0.222385, 0.129801, 0.170161, 0.167087, 0.076542, 0.050641, 0.050641, 0.049374, 0.060549, 0.0704, 0.067594, 0.047319, 0.028695, 0.018787, 0.034068, 0.064632, 0.048328, 0.028107, 0.045352, 0.045352, 0.051831, 0.032017, 0.054297, 0.048328, 0.118441, 0.225814, 0.278302, 0.264545, 0.185198, 0.144935, 0.142424, 0.139895, 0.137348, 0.118441, 0.18812, 0.185198, 0.164327, 0.196879, 0.298791, 0.335645, 0.332115, 0.370445, 0.444081, 0.450668, 0.380708, 0.271506, 0.275179, 0.281712, 0.225814, 0.318242, 0.408655, 0.366687, 0.366687, 0.450668, 0.575842, 0.56648, 0.545602, 0.59014, 0.618285, 0.626927, 0.604312, 0.538167, 0.436924, 0.41194, 0.422041, 0.458154, 0.534167, 0.490133, 0.483068, 0.521092, 0.480142, 0.468512, 0.497853, 0.390993, 0.401658, 0.311707, 0.30533, 0.311707, 0.275179, 0.147574, 0.086953, 0.074921, 0.111485, 0.203355, 0.191378, 0.17593, 0.17593, 0.164327, 0.185198, 0.118441, 0.129801, 0.15284, 0.161087, 0.173081, 0.17593, 0.111485, 0.209395, 0.142424, 0.15008, 0.100716, 0.191378, 0.243554, 0.155435, 0.096677, 0.041405, 0.048328, 0.031287, 0.058088, 0.066181, 0.058088, 0.059222, 0.054297, 0.056825, 0.033407, 0.029376, 0.050641, 0.081712, 0.066181, 0.111485, 0.11371, 0.173081, 0.173081, 0.203355, 0.284882, 0.374039, 0.401658, 0.30533, 0.370445, 0.370445, 0.366687, 0.370445, 0.444081, 0.480142, 0.454136, 0.529623, 0.505461, 0.505461, 0.447574, 0.465241, 0.447574, 0.349426, 0.271506, 0.167087, 0.173081, 0.206376, 0.206376, 0.295083, 0.398279, 0.349426, 0.243554, 0.239899, 0.275179, 0.18812, 0.185198, 0.116183, 0.118441, 0.129801, 0.158265, 0.182256, 0.111485, 0.100716, 0.102787, 0.086953, 0.144935, 0.118441, 0.092881, 0.081712, 0.044297, 0.030003, 0.05306, 0.055536, 0.032677, 0.021816, 0.038858, 0.027463, 0.044297, 0.047319, 0.049374, 0.049374, 0.064632, 0.090864, 0.118441, 0.179055, 0.203355, 0.203355, 0.239899, 0.239899, 0.18812, 0.264545, 0.295083, 0.26085, 0.26085, 0.271506, 0.332115, 0.359901, 0.401658, 0.4292, 0.342579, 0.264545, 0.222385, 0.216401, 0.257454, 0.155435, 0.173081, 0.257454, 0.26085, 0.268042, 0.308712, 0.271506, 0.284882, 0.308712, 0.342579, 0.436924, 0.529623, 0.414856, 0.36309, 0.390993, 0.311707, 0.408655, 0.384043, 0.370445, 0.339168, 0.243554, 0.349426, 0.335645, 0.225814, 0.222385, 0.219301, 0.129801, 0.21291, 0.216401, 0.229226, 0.200174, 0.125101, 0.125101, 0.216401, 0.26085, 0.158265, 0.203355, 0.111485, 0.185198, 0.137348, 0.102787, 0.15284, 0.15008, 0.106997, 0.196879, 0.194234, 0.111485, 0.109221, 0.106997, 0.102787, 0.092881, 0.092881, 0.142424, 0.090864, 0.049374, 0.051831, 0.083462, 0.054297, 0.102787, 0.06184, 0.098513, 0.15284, 0.155435, 0.15284, 0.232838, 0.216401, 0.239899, 0.335645, 0.433034, 0.440853, 0.436924, 0.461924, 0.370445, 0.40511, 0.408655, 0.509769, 0.497853, 0.505461, 0.5017, 0.509769, 0.486429, 0.521092, 0.538167, 0.545602, 0.476583, 0.390993, 0.387226, 0.36309, 0.284882, 0.206376, 0.209395, 0.142424, 0.074921, 0.132295, 0.122885, 0.206376, 0.170161, 0.134866, 0.109221, 0.170161, 0.137348, 0.225814, 0.185198, 0.132295, 0.096677, 0.122885], '')</t>
  </si>
  <si>
    <t>[30, 31, 32, 33, 34, 35, 37, 39, 40, 41, 42, 43, 44, 45, 46, 47, 48, 295, 296, 297, 298, 299, 300, 301, 302, 307, 310, 375, 376, 377, 454, 518, 520, 521, 522, 524, 525, 526]</t>
  </si>
  <si>
    <t>(9</t>
  </si>
  <si>
    <t>16)</t>
  </si>
  <si>
    <t xml:space="preserve">F5RQY0|F5RQY0_9ENTR Bifunctional ligase/repressor BirA OS=Enterobacter hormaechei ATCC 49162 </t>
  </si>
  <si>
    <t>([0.182256, 0.225814, 0.142424, 0.092881, 0.098513, 0.139895, 0.170161, 0.219301, 0.15008, 0.182256, 0.209395, 0.243554, 0.26085, 0.25406, 0.167087, 0.164327, 0.26085, 0.236433, 0.239899, 0.232838, 0.281712, 0.366687, 0.36309, 0.422041, 0.476583, 0.414856, 0.408655, 0.40511, 0.387226, 0.394753, 0.398279, 0.401658, 0.318242, 0.301917, 0.308712, 0.288399, 0.284882, 0.203355, 0.206376, 0.222385, 0.132295, 0.164327, 0.11371, 0.137348, 0.158265, 0.179055, 0.264545, 0.164327, 0.167087, 0.102787, 0.194234, 0.203355, 0.225814, 0.21291, 0.225814, 0.137348, 0.147574, 0.155435, 0.232838, 0.236433, 0.311707, 0.318242, 0.308712, 0.377384, 0.352862, 0.26085, 0.264545, 0.264545, 0.356642, 0.370445, 0.390993, 0.328603, 0.243554, 0.134866, 0.25031, 0.17593, 0.170161, 0.268042, 0.25406, 0.243554, 0.236433, 0.236433, 0.239899, 0.164327, 0.102787, 0.10481, 0.170161, 0.106997, 0.10481, 0.118441, 0.06312, 0.096677, 0.11371, 0.164327, 0.257454, 0.194234, 0.196879, 0.219301, 0.17593, 0.194234, 0.11371, 0.111485, 0.111485, 0.15284, 0.229226, 0.31487, 0.298791, 0.301917, 0.387226, 0.384043, 0.366687, 0.454136, 0.359901, 0.25406, 0.257454, 0.275179, 0.200174, 0.26085, 0.301917, 0.346032, 0.239899, 0.243554, 0.155435, 0.147574, 0.139895, 0.085092, 0.048328, 0.048328, 0.028107, 0.031287, 0.032677, 0.032677, 0.040537, 0.060549, 0.096677, 0.079919, 0.034884, 0.069024, 0.03976, 0.048328, 0.025762, 0.029376, 0.028107, 0.048328, 0.026892, 0.023087, 0.030003, 0.043307, 0.048328, 0.055536, 0.028107, 0.028107, 0.031287, 0.015694, 0.018415, 0.018106, 0.023087, 0.043307, 0.028107, 0.048328, 0.030611, 0.05306, 0.043307, 0.098513, 0.106997, 0.191378, 0.173081, 0.132295, 0.094817, 0.092881, 0.147574, 0.219301, 0.21291, 0.127496, 0.173081, 0.173081, 0.122885, 0.067594, 0.041405, 0.0704, 0.040537, 0.067594, 0.066181, 0.120615, 0.102787, 0.094817, 0.094817, 0.129801, 0.17593, 0.271506, 0.167087, 0.106997, 0.060549, 0.060549, 0.085092, 0.102787, 0.059222, 0.116183, 0.144935, 0.144935, 0.102787, 0.167087, 0.170161, 0.116183, 0.122885, 0.125101, 0.134866, 0.083462, 0.064632, 0.085092, 0.085092, 0.125101, 0.10481, 0.185198, 0.196879, 0.144935, 0.15284, 0.25406, 0.209395, 0.25031, 0.219301, 0.275179, 0.179055, 0.182256, 0.243554, 0.25031, 0.247041, 0.15284, 0.18812, 0.18812, 0.173081, 0.134866, 0.092881, 0.170161, 0.179055, 0.100716, 0.164327, 0.155435, 0.142424, 0.102787, 0.109221, 0.118441, 0.058088, 0.120615, 0.116183, 0.129801, 0.120615, 0.067594, 0.098513, 0.144935, 0.122885, 0.074921, 0.096677, 0.164327, 0.092881, 0.092881, 0.15284, 0.096677, 0.102787, 0.111485, 0.102787, 0.055536, 0.10481, 0.179055, 0.196879, 0.132295, 0.118441, 0.0704, 0.0704, 0.047319, 0.037156, 0.078022, 0.129801, 0.142424, 0.085092, 0.085092, 0.078022, 0.083462, 0.139895, 0.127496, 0.120615, 0.127496, 0.216401, 0.179055, 0.18812, 0.155435, 0.191378, 0.122885, 0.122885, 0.120615, 0.209395, 0.21291, 0.21291, 0.216401, 0.142424, 0.144935, 0.219301, 0.25406, 0.158265, 0.109221, 0.11371, 0.11371, 0.196879, 0.116183, 0.134866, 0.076542, 0.071867, 0.085092, 0.122885, 0.206376, 0.275179, 0.229226, 0.196879, 0.158265, 0.129801, 0.170161, 0.26085, 0.225814, 0.134866, 0.247041], '')</t>
  </si>
  <si>
    <t xml:space="preserve">F5RQY1|F5RQY1_9ENTR UDP-N-acetylenolpyruvoylglucosamine reductase OS=Enterobacter hormaechei ATCC 49162 </t>
  </si>
  <si>
    <t>([0.278302, 0.318242, 0.209395, 0.264545, 0.291804, 0.335645, 0.324872, 0.36309, 0.398279, 0.321458, 0.281712, 0.318242, 0.281712, 0.291804, 0.291804, 0.346032, 0.356642, 0.335645, 0.342579, 0.247041, 0.25031, 0.324872, 0.232838, 0.332115, 0.332115, 0.30533, 0.301917, 0.346032, 0.346032, 0.332115, 0.436924, 0.538167, 0.468512, 0.41194, 0.311707, 0.232838, 0.257454, 0.264545, 0.25031, 0.332115, 0.42561, 0.349426, 0.298791, 0.291804, 0.203355, 0.206376, 0.247041, 0.147574, 0.116183, 0.106997, 0.11371, 0.069024, 0.033407, 0.033407, 0.060549, 0.098513, 0.098513, 0.078022, 0.0704, 0.041405, 0.047319, 0.043307, 0.064632, 0.116183, 0.18812, 0.236433, 0.232838, 0.219301, 0.225814, 0.257454, 0.17593, 0.173081, 0.170161, 0.243554, 0.278302, 0.268042, 0.284882, 0.377384, 0.324872, 0.324872, 0.41194, 0.30533, 0.243554, 0.25406, 0.15284, 0.158265, 0.118441, 0.120615, 0.122885, 0.194234, 0.155435, 0.268042, 0.264545, 0.243554, 0.26085, 0.301917, 0.219301, 0.179055, 0.106997, 0.109221, 0.129801, 0.127496, 0.125101, 0.15284, 0.144935, 0.222385, 0.216401, 0.332115, 0.225814, 0.236433, 0.25031, 0.203355, 0.17593, 0.15284, 0.15008, 0.137348, 0.076542, 0.139895, 0.102787, 0.161087, 0.236433, 0.15284, 0.092881, 0.167087, 0.120615, 0.083462, 0.088832, 0.051831, 0.024826, 0.048328, 0.026892, 0.024826, 0.044297, 0.043307, 0.054297, 0.079919, 0.078022, 0.129801, 0.071867, 0.120615, 0.10481, 0.116183, 0.173081, 0.173081, 0.161087, 0.147574, 0.203355, 0.120615, 0.194234, 0.288399, 0.271506, 0.271506, 0.173081, 0.167087, 0.170161, 0.173081, 0.125101, 0.134866, 0.142424, 0.21291, 0.125101, 0.106997, 0.059222, 0.037156, 0.055536, 0.037156, 0.073402, 0.044297, 0.081712, 0.048328, 0.038042, 0.037156, 0.051831, 0.059222, 0.058088, 0.069024, 0.044297, 0.049374, 0.046336, 0.024826, 0.024393, 0.050641, 0.043307, 0.073402, 0.106997, 0.078022, 0.120615, 0.139895, 0.179055, 0.182256, 0.196879, 0.225814, 0.26085, 0.291804, 0.398279, 0.339168, 0.206376, 0.278302, 0.352862, 0.288399, 0.281712, 0.288399, 0.243554, 0.324872, 0.288399, 0.288399, 0.366687, 0.275179, 0.275179, 0.311707, 0.335645, 0.398279, 0.332115, 0.311707, 0.311707, 0.30533, 0.339168, 0.444081, 0.4292, 0.324872, 0.284882, 0.377384, 0.384043, 0.450668, 0.384043, 0.339168, 0.332115, 0.328603, 0.42561, 0.408655, 0.374039, 0.346032, 0.352862, 0.335645, 0.247041, 0.25406, 0.239899, 0.185198, 0.209395, 0.219301, 0.298791, 0.433034, 0.436924, 0.335645, 0.335645, 0.40511, 0.461924, 0.472492, 0.480142, 0.461924, 0.384043, 0.408655, 0.332115, 0.301917, 0.352862, 0.433034, 0.346032, 0.268042, 0.271506, 0.25031, 0.25406, 0.206376, 0.194234, 0.127496, 0.200174, 0.17593, 0.173081, 0.203355, 0.127496, 0.127496, 0.132295, 0.161087, 0.144935, 0.161087, 0.18812, 0.21291, 0.219301, 0.311707, 0.36309, 0.377384, 0.311707, 0.232838, 0.232838, 0.229226, 0.31487, 0.31487, 0.324872, 0.295083, 0.295083, 0.374039, 0.387226, 0.398279, 0.36309, 0.324872, 0.394753, 0.31487, 0.288399, 0.288399, 0.284882, 0.247041, 0.321458, 0.387226, 0.384043, 0.40511, 0.390993, 0.401658, 0.401658, 0.291804, 0.328603, 0.26085, 0.194234, 0.120615, 0.125101, 0.196879, 0.271506, 0.196879, 0.275179, 0.200174, 0.127496, 0.125101, 0.170161, 0.173081, 0.164327, 0.25031, 0.247041, 0.257454, 0.216401, 0.164327, 0.271506, 0.264545, 0.239899, 0.288399, 0.346032, 0.30533, 0.247041, 0.200174, 0.247041, 0.21291, 0.321458, 0.422041, 0.394753, 0.36309], '')</t>
  </si>
  <si>
    <t>[31]</t>
  </si>
  <si>
    <t xml:space="preserve">F5RQY2|F5RQY2_9ENTR Protoporphyrinogen IX dehydrogenase [quinone] OS=Enterobacter hormaechei ATCC 49162 </t>
  </si>
  <si>
    <t>([0.120615, 0.074921, 0.035586, 0.051831, 0.073402, 0.100716, 0.129801, 0.155435, 0.191378, 0.219301, 0.247041, 0.301917, 0.219301, 0.194234, 0.179055, 0.111485, 0.11371, 0.134866, 0.134866, 0.139895, 0.134866, 0.206376, 0.295083, 0.31487, 0.318242, 0.225814, 0.147574, 0.139895, 0.144935, 0.096677, 0.06312, 0.067594, 0.035586, 0.067594, 0.081712, 0.085092, 0.147574, 0.225814, 0.170161, 0.147574, 0.067594, 0.120615, 0.120615, 0.06312, 0.111485, 0.111485, 0.125101, 0.142424, 0.090864, 0.086953, 0.106997, 0.15008, 0.083462, 0.139895, 0.074921, 0.076542, 0.073402, 0.033407, 0.030611, 0.066181, 0.066181, 0.083462, 0.081712, 0.079919, 0.0704, 0.045352, 0.043307, 0.064632, 0.094817, 0.155435, 0.129801, 0.164327, 0.10481, 0.142424, 0.139895, 0.142424, 0.164327, 0.167087, 0.243554, 0.144935, 0.074921, 0.088832, 0.100716, 0.106997, 0.06312, 0.086953, 0.10481, 0.106997, 0.106997, 0.088832, 0.092881, 0.111485, 0.102787, 0.167087, 0.219301, 0.232838, 0.321458, 0.308712, 0.30533, 0.247041, 0.359901, 0.447574, 0.447574, 0.401658, 0.308712, 0.308712, 0.370445, 0.394753, 0.42561, 0.31487, 0.356642, 0.370445, 0.377384, 0.291804, 0.229226, 0.200174, 0.139895, 0.0704, 0.05306, 0.054297, 0.079919, 0.045352, 0.045352, 0.025762, 0.06184, 0.100716, 0.096677, 0.098513, 0.051831, 0.024826, 0.051831, 0.048328, 0.020876, 0.016257, 0.016826, 0.023087, 0.015078, 0.013613, 0.019109, 0.022667, 0.017447, 0.020876, 0.034884, 0.034884, 0.066181, 0.058088, 0.059222, 0.10481, 0.10481, 0.18812, 0.284882, 0.219301, 0.164327, 0.182256, 0.222385, 0.30533, 0.194234, 0.247041, 0.342579, 0.328603, 0.298791, 0.342579, 0.229226, 0.200174, 0.203355, 0.203355, 0.132295, 0.111485, 0.109221, 0.066181, 0.067594, 0.064632, 0.096677, 0.132295, 0.209395, 0.15284, 0.15008, 0.229226, 0.236433, 0.194234, 0.232838, 0.239899, 0.21291, 0.339168, 0.356642, 0.318242, 0.268042], '')</t>
  </si>
  <si>
    <t xml:space="preserve">F5RQY7|F5RQY7_9ENTR 3-ketoacyl-CoA thiolase OS=Enterobacter hormaechei ATCC 49162 </t>
  </si>
  <si>
    <t>([0.060549, 0.096677, 0.17593, 0.161087, 0.191378, 0.229226, 0.26085, 0.291804, 0.311707, 0.332115, 0.321458, 0.25406, 0.239899, 0.243554, 0.243554, 0.311707, 0.370445, 0.454136, 0.458154, 0.40511, 0.5017, 0.465241, 0.461924, 0.346032, 0.346032, 0.352862, 0.352862, 0.275179, 0.194234, 0.170161, 0.179055, 0.216401, 0.356642, 0.321458, 0.229226, 0.308712, 0.335645, 0.335645, 0.288399, 0.196879, 0.291804, 0.301917, 0.243554, 0.144935, 0.134866, 0.164327, 0.10481, 0.0704, 0.125101, 0.200174, 0.236433, 0.158265, 0.167087, 0.15284, 0.17593, 0.15284, 0.15284, 0.076542, 0.078022, 0.096677, 0.161087, 0.129801, 0.122885, 0.129801, 0.147574, 0.203355, 0.222385, 0.21291, 0.311707, 0.301917, 0.288399, 0.216401, 0.332115, 0.284882, 0.206376, 0.21291, 0.257454, 0.257454, 0.352862, 0.301917, 0.219301, 0.206376, 0.236433, 0.236433, 0.275179, 0.366687, 0.370445, 0.271506, 0.370445, 0.346032, 0.308712, 0.281712, 0.349426, 0.275179, 0.219301, 0.243554, 0.239899, 0.301917, 0.301917, 0.268042, 0.36309, 0.414856, 0.335645, 0.257454, 0.200174, 0.239899, 0.222385, 0.191378, 0.288399, 0.288399, 0.236433, 0.268042, 0.301917, 0.232838, 0.308712, 0.352862, 0.394753, 0.394753, 0.394753, 0.321458, 0.36309, 0.243554, 0.278302, 0.390993, 0.468512, 0.490133, 0.490133, 0.494003, 0.58069, 0.486429, 0.447574, 0.490133, 0.461924, 0.42561, 0.490133, 0.414856, 0.418646, 0.418646, 0.332115, 0.339168, 0.370445, 0.380708, 0.447574, 0.36309, 0.328603, 0.335645, 0.301917, 0.311707, 0.308712, 0.216401, 0.278302, 0.311707, 0.335645, 0.324872, 0.366687, 0.380708, 0.42561, 0.359901, 0.335645, 0.387226, 0.387226, 0.418646, 0.40511, 0.418646, 0.505461, 0.476583, 0.374039, 0.422041, 0.384043, 0.390993, 0.490133, 0.490133, 0.483068, 0.4292, 0.366687, 0.349426, 0.349426, 0.366687, 0.390993, 0.335645, 0.394753, 0.394753, 0.394753, 0.384043, 0.422041, 0.4292, 0.42561, 0.534167, 0.56648, 0.529623, 0.447574, 0.4292, 0.447574, 0.342579, 0.370445, 0.374039, 0.384043, 0.394753, 0.31487, 0.311707, 0.398279, 0.398279, 0.414856, 0.422041, 0.4292, 0.356642, 0.370445, 0.370445, 0.284882, 0.284882, 0.346032, 0.342579, 0.346032, 0.36309, 0.436924, 0.328603, 0.440853, 0.465241, 0.377384, 0.444081, 0.529623, 0.529623, 0.4292, 0.41194, 0.374039, 0.36309, 0.433034, 0.408655, 0.436924, 0.483068, 0.401658, 0.394753, 0.486429, 0.480142, 0.41194, 0.41194, 0.486429, 0.440853, 0.324872, 0.328603, 0.288399, 0.288399, 0.301917, 0.36309, 0.359901, 0.359901, 0.36309, 0.380708, 0.301917, 0.301917, 0.25406, 0.335645, 0.374039, 0.36309, 0.332115, 0.366687, 0.332115, 0.366687, 0.401658, 0.444081, 0.476583, 0.447574, 0.384043, 0.359901, 0.281712, 0.288399, 0.352862, 0.349426, 0.239899, 0.284882, 0.284882, 0.268042, 0.257454, 0.257454, 0.191378, 0.25406, 0.216401, 0.278302, 0.271506, 0.191378, 0.194234, 0.15008, 0.200174, 0.257454, 0.222385, 0.301917, 0.206376, 0.17593, 0.147574, 0.219301, 0.268042, 0.182256, 0.288399, 0.209395, 0.100716, 0.164327, 0.11371, 0.142424, 0.161087, 0.137348, 0.122885, 0.120615, 0.155435, 0.170161, 0.10481, 0.078022, 0.098513, 0.098513, 0.055536, 0.067594, 0.074921, 0.03976, 0.069024, 0.037156, 0.049374, 0.102787, 0.096677, 0.067594, 0.069024, 0.0704, 0.085092, 0.090864, 0.116183, 0.085092, 0.083462, 0.137348, 0.203355, 0.142424, 0.134866, 0.182256, 0.116183, 0.102787, 0.167087, 0.200174, 0.196879, 0.229226, 0.142424, 0.132295, 0.206376, 0.161087, 0.147574, 0.086953, 0.147574, 0.147574, 0.229226, 0.147574, 0.088832, 0.094817, 0.069024, 0.094817, 0.132295, 0.21291, 0.216401, 0.222385, 0.155435, 0.247041, 0.15008, 0.222385, 0.142424, 0.118441, 0.147574, 0.116183, 0.111485, 0.06184, 0.056825, 0.030611, 0.050641, 0.098513, 0.090864, 0.086953, 0.086953, 0.078022, 0.047319, 0.024393, 0.026338, 0.034884, 0.020876, 0.031287, 0.024826, 0.034884, 0.034884, 0.024393, 0.023963, 0.040537, 0.071867, 0.051831, 0.098513], '')</t>
  </si>
  <si>
    <t>[20, 128, 164, 187, 188, 189, 220, 221]</t>
  </si>
  <si>
    <t xml:space="preserve">F5RR08|F5RR08_9ENTR L-seryl-tRNA(Sec) selenium transferase OS=Enterobacter hormaechei ATCC 49162 </t>
  </si>
  <si>
    <t>([0.680603, 0.716283, 0.549308, 0.422041, 0.447574, 0.51388, 0.538167, 0.525368, 0.42561, 0.414856, 0.440853, 0.476583, 0.575842, 0.58069, 0.541878, 0.458154, 0.335645, 0.398279, 0.401658, 0.321458, 0.352862, 0.311707, 0.311707, 0.408655, 0.5017, 0.422041, 0.318242, 0.31487, 0.349426, 0.480142, 0.509769, 0.418646, 0.414856, 0.387226, 0.318242, 0.247041, 0.339168, 0.440853, 0.342579, 0.335645, 0.42561, 0.398279, 0.398279, 0.398279, 0.324872, 0.335645, 0.377384, 0.377384, 0.374039, 0.374039, 0.264545, 0.278302, 0.370445, 0.377384, 0.374039, 0.4292, 0.505461, 0.494003, 0.394753, 0.505461, 0.476583, 0.483068, 0.490133, 0.486429, 0.398279, 0.494003, 0.483068, 0.41194, 0.40511, 0.342579, 0.30533, 0.284882, 0.247041, 0.247041, 0.25406, 0.25031, 0.271506, 0.275179, 0.268042, 0.271506, 0.26085, 0.281712, 0.275179, 0.232838, 0.268042, 0.349426, 0.288399, 0.209395, 0.308712, 0.42561, 0.42561, 0.36309, 0.476583, 0.418646, 0.414856, 0.394753, 0.4292, 0.346032, 0.268042, 0.275179, 0.359901, 0.374039, 0.291804, 0.281712, 0.308712, 0.271506, 0.278302, 0.311707, 0.36309, 0.380708, 0.36309, 0.398279, 0.398279, 0.401658, 0.458154, 0.387226, 0.394753, 0.394753, 0.433034, 0.486429, 0.472492, 0.468512, 0.494003, 0.517562, 0.525368, 0.440853, 0.486429, 0.390993, 0.390993, 0.342579, 0.335645, 0.31487, 0.31487, 0.398279, 0.380708, 0.40511, 0.483068, 0.476583, 0.476583, 0.505461, 0.509769, 0.433034, 0.40511, 0.377384, 0.36309, 0.281712, 0.275179, 0.268042, 0.268042, 0.264545, 0.339168, 0.30533, 0.321458, 0.359901, 0.332115, 0.25031, 0.173081, 0.118441, 0.125101, 0.125101, 0.132295, 0.129801, 0.167087, 0.167087, 0.11371, 0.11371, 0.11371, 0.15008, 0.092881, 0.127496, 0.10481, 0.111485, 0.109221, 0.098513, 0.092881, 0.106997, 0.18812, 0.206376, 0.203355, 0.142424, 0.134866, 0.129801, 0.144935, 0.185198, 0.144935, 0.144935, 0.229226, 0.216401, 0.247041, 0.321458, 0.318242, 0.247041, 0.239899, 0.185198, 0.216401, 0.229226, 0.173081, 0.129801, 0.179055, 0.243554, 0.278302, 0.275179, 0.196879, 0.206376, 0.125101, 0.194234, 0.278302, 0.194234, 0.278302, 0.288399, 0.298791, 0.339168, 0.440853, 0.447574, 0.557691, 0.480142, 0.465241, 0.549308, 0.486429, 0.486429, 0.444081, 0.444081, 0.377384, 0.465241, 0.480142, 0.585406, 0.585406, 0.517562, 0.5017, 0.418646, 0.377384, 0.366687, 0.288399, 0.298791, 0.301917, 0.291804, 0.335645, 0.247041, 0.247041, 0.243554, 0.26085, 0.288399, 0.21291, 0.288399, 0.278302, 0.264545, 0.18812, 0.200174, 0.247041, 0.295083, 0.387226, 0.335645, 0.308712, 0.342579, 0.236433, 0.222385, 0.225814, 0.232838, 0.239899, 0.243554, 0.271506, 0.284882, 0.222385, 0.232838, 0.194234, 0.206376, 0.129801, 0.185198, 0.170161, 0.15284, 0.182256, 0.111485, 0.122885, 0.15284, 0.15008, 0.239899, 0.25031, 0.15008, 0.134866, 0.134866, 0.15284, 0.21291, 0.196879, 0.298791, 0.359901, 0.324872, 0.324872, 0.42561, 0.390993, 0.298791, 0.271506, 0.239899, 0.318242, 0.318242, 0.311707, 0.268042, 0.200174, 0.194234, 0.194234, 0.194234, 0.278302, 0.25406, 0.25406, 0.161087, 0.083462, 0.10481, 0.15008, 0.170161, 0.164327, 0.167087, 0.257454, 0.194234, 0.139895, 0.094817, 0.139895, 0.139895, 0.206376, 0.291804, 0.206376, 0.219301, 0.191378, 0.200174, 0.125101, 0.134866, 0.209395, 0.298791, 0.332115, 0.25031, 0.216401, 0.203355, 0.206376, 0.137348, 0.216401, 0.281712, 0.36309, 0.36309, 0.328603, 0.339168, 0.236433, 0.291804, 0.359901, 0.308712, 0.311707, 0.366687, 0.36309, 0.268042, 0.257454, 0.15008, 0.144935, 0.090864, 0.096677, 0.137348, 0.222385, 0.222385, 0.173081, 0.137348, 0.15008, 0.173081, 0.10481, 0.194234, 0.229226, 0.179055, 0.25406, 0.158265, 0.120615, 0.11371, 0.173081, 0.18812, 0.239899, 0.298791, 0.384043, 0.278302, 0.239899, 0.196879, 0.206376, 0.26085, 0.30533, 0.26085, 0.185198, 0.185198, 0.185198, 0.18812, 0.200174, 0.17593, 0.291804, 0.377384, 0.284882, 0.321458, 0.321458, 0.239899, 0.281712, 0.21291, 0.30533, 0.209395, 0.25406, 0.278302, 0.239899, 0.15008, 0.17593, 0.264545, 0.25406, 0.222385, 0.21291, 0.284882, 0.31487, 0.196879, 0.225814, 0.25031, 0.229226, 0.209395, 0.236433, 0.257454, 0.324872, 0.342579, 0.414856, 0.318242, 0.291804, 0.25031, 0.342579, 0.377384, 0.356642, 0.465241, 0.468512, 0.461924, 0.461924, 0.461924, 0.570702, 0.440853, 0.529623, 0.486429, 0.40511, 0.494003, 0.4292, 0.422041, 0.291804, 0.31487, 0.366687, 0.275179, 0.418646, 0.418646, 0.418646, 0.356642, 0.257454, 0.257454, 0.25406, 0.164327, 0.167087, 0.164327, 0.247041, 0.222385, 0.225814, 0.196879, 0.132295, 0.164327, 0.109221, 0.191378, 0.139895, 0.10481, 0.17593, 0.158265, 0.164327, 0.116183, 0.155435, 0.144935, 0.088832, 0.102787, 0.147574, 0.122885, 0.0704, 0.067594, 0.056825, 0.051831, 0.086953, 0.120615, 0.086953, 0.129801, 0.10481, 0.142424, 0.222385, 0.15284], '')</t>
  </si>
  <si>
    <t>[0, 1, 2, 5, 6, 7, 12, 13, 14, 24, 30, 56, 59, 123, 124, 139, 140, 214, 217, 225, 226, 227, 228, 426, 428]</t>
  </si>
  <si>
    <t>22)</t>
  </si>
  <si>
    <t xml:space="preserve">F5RR26|F5RR26_9ENTR tRNA (cytidine(34)-2'-O)-methyltransferase OS=Enterobacter hormaechei ATCC 49162 </t>
  </si>
  <si>
    <t>([0.026892, 0.060549, 0.116183, 0.167087, 0.209395, 0.247041, 0.295083, 0.219301, 0.161087, 0.18812, 0.142424, 0.129801, 0.173081, 0.173081, 0.257454, 0.318242, 0.291804, 0.401658, 0.298791, 0.271506, 0.173081, 0.17593, 0.170161, 0.170161, 0.125101, 0.122885, 0.06184, 0.060549, 0.050641, 0.092881, 0.098513, 0.155435, 0.21291, 0.164327, 0.155435, 0.15008, 0.125101, 0.219301, 0.144935, 0.225814, 0.139895, 0.209395, 0.311707, 0.182256, 0.164327, 0.17593, 0.122885, 0.155435, 0.15008, 0.25031, 0.236433, 0.239899, 0.15008, 0.127496, 0.167087, 0.090864, 0.054297, 0.073402, 0.059222, 0.111485, 0.10481, 0.203355, 0.219301, 0.200174, 0.264545, 0.15284, 0.155435, 0.139895, 0.203355, 0.209395, 0.21291, 0.216401, 0.21291, 0.335645, 0.335645, 0.36309, 0.476583, 0.534167, 0.440853, 0.472492, 0.349426, 0.366687, 0.352862, 0.335645, 0.346032, 0.295083, 0.321458, 0.30533, 0.281712, 0.271506, 0.291804, 0.308712, 0.31487, 0.308712, 0.284882, 0.232838, 0.26085, 0.232838, 0.271506, 0.25406, 0.179055, 0.284882, 0.236433, 0.15284, 0.17593, 0.139895, 0.243554, 0.342579, 0.387226, 0.41194, 0.41194, 0.298791, 0.308712, 0.257454, 0.209395, 0.232838, 0.324872, 0.301917, 0.328603, 0.321458, 0.356642, 0.454136, 0.36309, 0.394753, 0.494003, 0.436924, 0.40511, 0.387226, 0.308712, 0.247041, 0.275179, 0.182256, 0.284882, 0.222385, 0.161087, 0.206376, 0.196879, 0.122885, 0.125101, 0.0704, 0.083462, 0.11371, 0.086953, 0.083462, 0.050641, 0.047319, 0.058088, 0.069024, 0.05306, 0.06312, 0.076542, 0.094817, 0.15284, 0.10481, 0.102787, 0.219301, 0.167087], '')</t>
  </si>
  <si>
    <t>[77]</t>
  </si>
  <si>
    <t xml:space="preserve">F5RR27|F5RR27_9ENTR Ketol-acid reductoisomerase (NADP(+)) OS=Enterobacter hormaechei ATCC 49162 </t>
  </si>
  <si>
    <t>([0.076542, 0.120615, 0.170161, 0.11371, 0.11371, 0.15008, 0.106997, 0.129801, 0.155435, 0.116183, 0.139895, 0.096677, 0.096677, 0.076542, 0.129801, 0.225814, 0.229226, 0.134866, 0.17593, 0.17593, 0.247041, 0.21291, 0.206376, 0.127496, 0.127496, 0.155435, 0.147574, 0.21291, 0.216401, 0.158265, 0.173081, 0.106997, 0.132295, 0.155435, 0.122885, 0.118441, 0.092881, 0.088832, 0.155435, 0.118441, 0.120615, 0.127496, 0.147574, 0.092881, 0.161087, 0.196879, 0.191378, 0.206376, 0.206376, 0.203355, 0.191378, 0.264545, 0.26085, 0.328603, 0.247041, 0.295083, 0.219301, 0.25406, 0.243554, 0.26085, 0.311707, 0.216401, 0.185198, 0.200174, 0.278302, 0.268042, 0.275179, 0.271506, 0.173081, 0.179055, 0.179055, 0.222385, 0.219301, 0.31487, 0.328603, 0.41194, 0.342579, 0.414856, 0.349426, 0.349426, 0.342579, 0.288399, 0.384043, 0.4292, 0.339168, 0.257454, 0.288399, 0.324872, 0.298791, 0.398279, 0.318242, 0.26085, 0.229226, 0.232838, 0.15284, 0.147574, 0.17593, 0.284882, 0.284882, 0.352862, 0.366687, 0.359901, 0.461924, 0.384043, 0.308712, 0.387226, 0.472492, 0.377384, 0.377384, 0.440853, 0.349426, 0.390993, 0.450668, 0.529623, 0.517562, 0.575842, 0.534167, 0.418646, 0.40511, 0.318242, 0.308712, 0.308712, 0.308712, 0.196879, 0.271506, 0.247041, 0.18812, 0.200174, 0.200174, 0.18812, 0.17593, 0.25406, 0.206376, 0.209395, 0.194234, 0.206376, 0.158265, 0.18812, 0.203355, 0.15008, 0.196879, 0.147574, 0.120615, 0.142424, 0.225814, 0.15008, 0.257454, 0.318242, 0.308712, 0.390993, 0.324872, 0.308712, 0.318242, 0.418646, 0.328603, 0.324872, 0.311707, 0.394753, 0.288399, 0.349426, 0.346032, 0.41194, 0.480142, 0.4292, 0.318242, 0.298791, 0.30533, 0.278302, 0.311707, 0.321458, 0.31487, 0.394753, 0.4292, 0.40511, 0.387226, 0.5017, 0.505461, 0.472492, 0.440853, 0.454136, 0.42561, 0.483068, 0.422041, 0.328603, 0.377384, 0.4292, 0.42561, 0.5017, 0.494003, 0.461924, 0.447574, 0.436924, 0.390993, 0.359901, 0.301917, 0.225814, 0.225814, 0.225814, 0.264545, 0.191378, 0.209395, 0.206376, 0.232838, 0.196879, 0.275179, 0.301917, 0.346032, 0.291804, 0.247041, 0.247041, 0.271506, 0.278302, 0.281712, 0.225814, 0.155435, 0.15008, 0.216401, 0.164327, 0.106997, 0.11371, 0.167087, 0.225814, 0.257454, 0.164327, 0.15284, 0.109221, 0.059222, 0.059222, 0.094817, 0.074921, 0.050641, 0.049374, 0.05306, 0.050641, 0.088832, 0.15008, 0.243554, 0.216401, 0.164327, 0.209395, 0.219301, 0.243554, 0.173081, 0.116183, 0.18812, 0.170161, 0.232838, 0.247041, 0.257454, 0.268042, 0.264545, 0.324872, 0.328603, 0.281712, 0.200174, 0.18812, 0.191378, 0.161087, 0.185198, 0.196879, 0.225814, 0.137348, 0.116183, 0.137348, 0.21291, 0.200174, 0.216401, 0.216401, 0.308712, 0.321458, 0.288399, 0.36309, 0.275179, 0.25031, 0.247041, 0.222385, 0.200174, 0.120615, 0.120615, 0.137348, 0.216401, 0.142424, 0.200174, 0.243554, 0.200174, 0.155435, 0.132295, 0.229226, 0.155435, 0.079919, 0.067594, 0.076542, 0.079919, 0.102787, 0.111485, 0.142424, 0.155435, 0.116183, 0.179055, 0.182256, 0.179055, 0.092881, 0.147574, 0.155435, 0.15008, 0.18812, 0.185198, 0.185198, 0.164327, 0.15284, 0.219301, 0.219301, 0.243554, 0.257454, 0.288399, 0.268042, 0.17593, 0.17593, 0.26085, 0.170161, 0.170161, 0.170161, 0.298791, 0.301917, 0.301917, 0.291804, 0.339168, 0.352862, 0.271506, 0.281712, 0.384043, 0.384043, 0.40511, 0.40511, 0.291804, 0.31487, 0.321458, 0.398279, 0.390993, 0.390993, 0.525368, 0.541878, 0.541878, 0.408655, 0.295083, 0.308712, 0.311707, 0.30533, 0.271506, 0.298791, 0.229226, 0.147574, 0.147574, 0.094817, 0.058088, 0.102787, 0.076542, 0.076542, 0.05306, 0.109221, 0.06312, 0.044297, 0.020876, 0.020876, 0.038858, 0.060549, 0.035586, 0.040537, 0.040537, 0.06184, 0.060549, 0.046336, 0.092881, 0.129801, 0.164327, 0.196879, 0.127496, 0.088832, 0.102787, 0.15008, 0.081712, 0.134866, 0.17593, 0.200174, 0.209395, 0.134866, 0.106997, 0.132295, 0.129801, 0.134866, 0.083462, 0.116183, 0.182256, 0.15284, 0.132295, 0.083462, 0.056825, 0.11371, 0.147574, 0.139895, 0.096677, 0.106997, 0.06312, 0.054297, 0.100716, 0.085092, 0.11371, 0.196879, 0.147574, 0.137348, 0.142424, 0.142424, 0.109221, 0.058088, 0.06184, 0.035586, 0.048328, 0.059222, 0.033407, 0.055536, 0.030611, 0.027463, 0.038858, 0.078022, 0.038858, 0.026892, 0.026892, 0.034884, 0.018787, 0.032677, 0.026338, 0.023963, 0.045352, 0.043307, 0.081712, 0.085092, 0.116183, 0.081712, 0.094817, 0.155435, 0.127496, 0.161087, 0.170161, 0.18812, 0.179055, 0.243554, 0.301917, 0.203355, 0.196879, 0.298791, 0.216401, 0.264545, 0.291804, 0.239899, 0.232838, 0.239899, 0.229226, 0.271506, 0.387226, 0.328603, 0.332115, 0.328603, 0.298791, 0.366687, 0.359901, 0.342579, 0.295083, 0.284882, 0.370445, 0.284882, 0.225814, 0.308712, 0.308712, 0.239899, 0.271506, 0.36309, 0.271506, 0.236433, 0.170161, 0.127496, 0.200174, 0.155435, 0.137348, 0.173081, 0.15008, 0.116183, 0.094817, 0.15008, 0.116183, 0.088832, 0.155435], '')</t>
  </si>
  <si>
    <t>[113, 114, 115, 116, 175, 176, 187, 340, 341, 342]</t>
  </si>
  <si>
    <t xml:space="preserve">F5RR30|F5RR30_9ENTR Dihydroxy-acid dehydratase OS=Enterobacter hormaechei ATCC 49162 </t>
  </si>
  <si>
    <t>([0.557691, 0.575842, 0.608892, 0.653063, 0.570702, 0.538167, 0.549308, 0.517562, 0.541878, 0.51388, 0.440853, 0.398279, 0.370445, 0.339168, 0.444081, 0.433034, 0.387226, 0.42561, 0.42561, 0.384043, 0.387226, 0.271506, 0.271506, 0.264545, 0.281712, 0.243554, 0.191378, 0.164327, 0.142424, 0.094817, 0.122885, 0.185198, 0.161087, 0.158265, 0.203355, 0.111485, 0.078022, 0.120615, 0.116183, 0.111485, 0.092881, 0.088832, 0.102787, 0.111485, 0.118441, 0.059222, 0.100716, 0.158265, 0.122885, 0.122885, 0.142424, 0.15284, 0.164327, 0.185198, 0.196879, 0.155435, 0.257454, 0.31487, 0.281712, 0.219301, 0.185198, 0.25031, 0.268042, 0.239899, 0.243554, 0.236433, 0.229226, 0.200174, 0.147574, 0.229226, 0.30533, 0.335645, 0.229226, 0.185198, 0.229226, 0.206376, 0.247041, 0.243554, 0.247041, 0.209395, 0.200174, 0.147574, 0.147574, 0.081712, 0.179055, 0.170161, 0.170161, 0.275179, 0.229226, 0.216401, 0.17593, 0.17593, 0.17593, 0.200174, 0.25031, 0.196879, 0.164327, 0.116183, 0.122885, 0.102787, 0.129801, 0.118441, 0.164327, 0.17593, 0.216401, 0.155435, 0.111485, 0.058088, 0.029376, 0.047319, 0.083462, 0.054297, 0.055536, 0.054297, 0.047319, 0.041405, 0.094817, 0.116183, 0.132295, 0.081712, 0.079919, 0.06312, 0.116183, 0.086953, 0.083462, 0.06184, 0.081712, 0.071867, 0.15284, 0.170161, 0.111485, 0.055536, 0.0704, 0.06312, 0.06312, 0.10481, 0.122885, 0.081712, 0.094817, 0.096677, 0.144935, 0.170161, 0.203355, 0.200174, 0.203355, 0.196879, 0.291804, 0.281712, 0.284882, 0.173081, 0.225814, 0.232838, 0.349426, 0.335645, 0.278302, 0.295083, 0.268042, 0.203355, 0.161087, 0.155435, 0.179055, 0.155435, 0.170161, 0.194234, 0.194234, 0.209395, 0.209395, 0.209395, 0.232838, 0.332115, 0.41194, 0.4292, 0.525368, 0.447574, 0.557691, 0.648219, 0.626927, 0.626927, 0.538167, 0.694846, 0.680603, 0.545602, 0.585406, 0.56648, 0.418646, 0.418646, 0.480142, 0.444081, 0.324872, 0.30533, 0.257454, 0.268042, 0.25406, 0.203355, 0.271506, 0.155435, 0.098513, 0.100716, 0.137348, 0.194234, 0.111485, 0.106997, 0.125101, 0.125101, 0.134866, 0.25406, 0.25031, 0.264545, 0.298791, 0.398279, 0.324872, 0.284882, 0.247041, 0.25406, 0.295083, 0.257454, 0.370445, 0.454136, 0.450668, 0.440853, 0.401658, 0.377384, 0.308712, 0.394753, 0.366687, 0.352862, 0.318242, 0.324872, 0.236433, 0.185198, 0.203355, 0.203355, 0.278302, 0.301917, 0.30533, 0.21291, 0.161087, 0.167087, 0.173081, 0.182256, 0.182256, 0.219301, 0.31487, 0.359901, 0.275179, 0.339168, 0.346032, 0.359901, 0.271506, 0.324872, 0.384043, 0.359901, 0.40511, 0.374039, 0.278302, 0.295083, 0.390993, 0.450668, 0.401658, 0.390993, 0.311707, 0.311707, 0.26085, 0.232838, 0.232838, 0.30533, 0.268042, 0.264545, 0.257454, 0.349426, 0.380708, 0.321458, 0.25406, 0.288399, 0.243554, 0.271506, 0.219301, 0.182256, 0.182256, 0.219301, 0.236433, 0.278302, 0.284882, 0.278302, 0.31487, 0.239899, 0.247041, 0.21291, 0.21291, 0.219301, 0.137348, 0.139895, 0.18812, 0.185198, 0.179055, 0.247041, 0.31487, 0.288399, 0.352862, 0.398279, 0.308712, 0.21291, 0.243554, 0.170161, 0.222385, 0.25031, 0.352862, 0.352862, 0.40511, 0.401658, 0.308712, 0.401658, 0.356642, 0.377384, 0.461924, 0.398279, 0.40511, 0.408655, 0.436924, 0.398279, 0.380708, 0.398279, 0.390993, 0.390993, 0.366687, 0.318242, 0.278302, 0.295083, 0.216401, 0.209395, 0.216401, 0.268042, 0.26085, 0.219301, 0.137348, 0.139895, 0.191378, 0.196879, 0.144935, 0.164327, 0.17593, 0.129801, 0.118441, 0.179055, 0.120615, 0.185198, 0.185198, 0.219301, 0.222385, 0.298791, 0.21291, 0.222385, 0.264545, 0.182256, 0.264545, 0.278302, 0.232838, 0.161087, 0.155435, 0.203355, 0.219301, 0.216401, 0.247041, 0.264545, 0.26085, 0.332115, 0.295083, 0.271506, 0.232838, 0.185198, 0.182256, 0.291804, 0.25031, 0.236433, 0.239899, 0.229226, 0.291804, 0.332115, 0.422041, 0.390993, 0.298791, 0.291804, 0.291804, 0.332115, 0.311707, 0.318242, 0.243554, 0.288399, 0.394753, 0.318242, 0.359901, 0.374039, 0.349426, 0.380708, 0.352862, 0.454136, 0.454136, 0.36309, 0.275179, 0.264545, 0.291804, 0.311707, 0.328603, 0.321458, 0.281712, 0.275179, 0.275179, 0.352862, 0.352862, 0.342579, 0.418646, 0.328603, 0.288399, 0.219301, 0.15008, 0.111485, 0.098513, 0.106997, 0.096677, 0.129801, 0.144935, 0.15008, 0.216401, 0.132295, 0.079919, 0.067594, 0.109221, 0.111485, 0.096677, 0.088832, 0.06184, 0.067594, 0.116183, 0.137348, 0.122885, 0.125101, 0.185198, 0.111485, 0.106997, 0.182256, 0.247041, 0.194234, 0.179055, 0.132295, 0.129801, 0.219301, 0.278302, 0.298791, 0.30533, 0.356642, 0.328603, 0.328603, 0.328603, 0.288399, 0.209395, 0.21291, 0.284882, 0.291804, 0.380708, 0.318242, 0.26085, 0.247041, 0.278302, 0.298791, 0.298791, 0.324872, 0.247041, 0.17593, 0.164327, 0.096677, 0.096677, 0.116183, 0.191378, 0.170161, 0.196879, 0.271506, 0.387226, 0.387226, 0.359901, 0.380708, 0.461924, 0.494003, 0.394753, 0.318242, 0.339168, 0.40511, 0.472492, 0.436924, 0.436924, 0.4292, 0.517562, 0.461924, 0.461924, 0.346032, 0.352862, 0.346032, 0.318242, 0.206376, 0.182256, 0.144935, 0.085092, 0.079919, 0.102787, 0.15284, 0.225814, 0.118441, 0.116183, 0.111485, 0.179055, 0.257454, 0.268042, 0.264545, 0.219301, 0.222385, 0.219301, 0.219301, 0.236433, 0.209395, 0.284882, 0.349426, 0.444081, 0.497853, 0.461924, 0.447574, 0.450668, 0.447574, 0.56648, 0.476583, 0.450668, 0.377384, 0.295083, 0.311707, 0.324872, 0.401658, 0.414856, 0.422041, 0.346032, 0.356642, 0.339168, 0.352862, 0.239899, 0.26085, 0.298791, 0.324872, 0.324872, 0.25031, 0.264545, 0.182256, 0.25031, 0.200174, 0.278302, 0.366687, 0.359901, 0.366687, 0.288399, 0.25031, 0.298791, 0.374039, 0.356642, 0.454136, 0.41194, 0.509769, 0.486429, 0.483068, 0.483068, 0.483068, 0.59014, 0.56648, 0.632174, 0.534167, 0.642678, 0.690604, 0.671169, 0.666105, 0.648219, 0.767246, 0.801317, 0.849326, 0.788093, 0.784345, 0.648219, 0.653063, 0.534167, 0.51388, 0.480142, 0.398279, 0.374039, 0.359901, 0.291804, 0.291804, 0.377384, 0.374039, 0.308712, 0.324872, 0.308712, 0.30533, 0.268042, 0.209395, 0.191378, 0.26085, 0.25406, 0.346032, 0.366687, 0.366687, 0.370445, 0.398279, 0.461924, 0.476583, 0.461924, 0.541878, 0.562014, 0.538167, 0.517562, 0.545602, 0.5017, 0.486429], '')</t>
  </si>
  <si>
    <t>[0, 1, 2, 3, 4, 5, 6, 7, 8, 9, 172, 174, 175, 176, 177, 178, 179, 180, 181, 182, 183, 490, 526, 561, 566, 567, 568, 569, 570, 571, 572, 573, 574, 575, 576, 577, 578, 579, 580, 581, 582, 583, 609, 610, 611, 612, 613, 614]</t>
  </si>
  <si>
    <t>(17</t>
  </si>
  <si>
    <t>41)</t>
  </si>
  <si>
    <t xml:space="preserve">F5RR31|F5RR31_9ENTR Branched-chain-amino-acid aminotransferase OS=Enterobacter hormaechei ATCC 49162 </t>
  </si>
  <si>
    <t>([0.026892, 0.050641, 0.073402, 0.111485, 0.100716, 0.079919, 0.106997, 0.060549, 0.085092, 0.109221, 0.111485, 0.142424, 0.096677, 0.092881, 0.060549, 0.044297, 0.05306, 0.050641, 0.078022, 0.074921, 0.142424, 0.15284, 0.142424, 0.147574, 0.137348, 0.125101, 0.090864, 0.096677, 0.17593, 0.102787, 0.100716, 0.078022, 0.041405, 0.066181, 0.066181, 0.096677, 0.125101, 0.125101, 0.147574, 0.122885, 0.139895, 0.073402, 0.132295, 0.129801, 0.125101, 0.139895, 0.18812, 0.25406, 0.25031, 0.25406, 0.25406, 0.25406, 0.332115, 0.433034, 0.390993, 0.394753, 0.311707, 0.216401, 0.219301, 0.109221, 0.17593, 0.173081, 0.281712, 0.295083, 0.295083, 0.229226, 0.222385, 0.243554, 0.209395, 0.155435, 0.167087, 0.216401, 0.15284, 0.147574, 0.158265, 0.132295, 0.081712, 0.134866, 0.216401, 0.225814, 0.352862, 0.243554, 0.311707, 0.311707, 0.271506, 0.182256, 0.164327, 0.155435, 0.164327, 0.164327, 0.155435, 0.076542, 0.06184, 0.094817, 0.100716, 0.06312, 0.092881, 0.11371, 0.111485, 0.076542, 0.076542, 0.083462, 0.158265, 0.167087, 0.170161, 0.122885, 0.203355, 0.295083, 0.308712, 0.219301, 0.216401, 0.194234, 0.268042, 0.298791, 0.194234, 0.209395, 0.17593, 0.17593, 0.191378, 0.120615, 0.109221, 0.100716, 0.0704, 0.066181, 0.047319, 0.027463, 0.054297, 0.055536, 0.05306, 0.027463, 0.045352, 0.064632, 0.083462, 0.067594, 0.081712, 0.15284, 0.073402, 0.144935, 0.144935, 0.118441, 0.161087, 0.268042, 0.281712, 0.321458, 0.21291, 0.275179, 0.370445, 0.321458, 0.275179, 0.271506, 0.321458, 0.308712, 0.339168, 0.394753, 0.366687, 0.281712, 0.281712, 0.377384, 0.281712, 0.200174, 0.200174, 0.229226, 0.200174, 0.209395, 0.170161, 0.25406, 0.222385, 0.216401, 0.247041, 0.194234, 0.209395, 0.264545, 0.264545, 0.182256, 0.144935, 0.147574, 0.239899, 0.179055, 0.191378, 0.271506, 0.264545, 0.239899, 0.239899, 0.264545, 0.239899, 0.239899, 0.243554, 0.268042, 0.278302, 0.196879, 0.185198, 0.194234, 0.122885, 0.118441, 0.203355, 0.232838, 0.232838, 0.147574, 0.122885, 0.120615, 0.142424, 0.25406, 0.239899, 0.25031, 0.225814, 0.222385, 0.225814, 0.15008, 0.158265, 0.15008, 0.147574, 0.247041, 0.222385, 0.30533, 0.281712, 0.185198, 0.118441, 0.17593, 0.17593, 0.243554, 0.225814, 0.209395, 0.118441, 0.200174, 0.125101, 0.142424, 0.098513, 0.118441, 0.203355, 0.185198, 0.132295, 0.137348, 0.132295, 0.132295, 0.134866, 0.158265, 0.161087, 0.164327, 0.111485, 0.147574, 0.185198, 0.209395, 0.142424, 0.129801, 0.10481, 0.167087, 0.15008, 0.21291, 0.185198, 0.142424, 0.15008, 0.132295, 0.206376, 0.243554, 0.179055, 0.158265, 0.158265, 0.167087, 0.257454, 0.339168, 0.284882, 0.281712, 0.196879, 0.26085, 0.380708, 0.414856, 0.41194, 0.349426, 0.342579, 0.408655, 0.366687, 0.356642, 0.433034, 0.418646, 0.298791, 0.377384, 0.390993, 0.36309, 0.332115, 0.219301, 0.219301, 0.219301, 0.127496, 0.18812, 0.18812, 0.18812, 0.194234, 0.21291, 0.288399, 0.278302, 0.164327, 0.229226, 0.144935, 0.098513, 0.109221, 0.179055, 0.118441, 0.120615, 0.139895, 0.203355, 0.284882, 0.25406, 0.328603, 0.433034, 0.401658, 0.374039, 0.31487, 0.268042, 0.191378], '')</t>
  </si>
  <si>
    <t xml:space="preserve">F5RR39|F5RR39_9ENTR Vitamin B12 transporter BtuB OS=Enterobacter hormaechei ATCC 49162 </t>
  </si>
  <si>
    <t>([0.024393, 0.038042, 0.029376, 0.045352, 0.049374, 0.027463, 0.038042, 0.051831, 0.034068, 0.036378, 0.049374, 0.067594, 0.116183, 0.098513, 0.10481, 0.15008, 0.094817, 0.10481, 0.116183, 0.116183, 0.11371, 0.18812, 0.194234, 0.155435, 0.167087, 0.194234, 0.335645, 0.352862, 0.352862, 0.444081, 0.408655, 0.31487, 0.268042, 0.239899, 0.278302, 0.264545, 0.200174, 0.216401, 0.288399, 0.359901, 0.321458, 0.36309, 0.257454, 0.268042, 0.380708, 0.275179, 0.278302, 0.239899, 0.229226, 0.232838, 0.17593, 0.161087, 0.25031, 0.216401, 0.21291, 0.209395, 0.216401, 0.200174, 0.30533, 0.298791, 0.229226, 0.275179, 0.268042, 0.328603, 0.321458, 0.328603, 0.422041, 0.414856, 0.384043, 0.380708, 0.380708, 0.36309, 0.450668, 0.436924, 0.422041, 0.356642, 0.268042, 0.268042, 0.352862, 0.321458, 0.335645, 0.398279, 0.387226, 0.387226, 0.356642, 0.275179, 0.182256, 0.120615, 0.083462, 0.106997, 0.106997, 0.06184, 0.10481, 0.064632, 0.0704, 0.118441, 0.170161, 0.25031, 0.185198, 0.191378, 0.185198, 0.173081, 0.173081, 0.185198, 0.120615, 0.167087, 0.247041, 0.232838, 0.352862, 0.335645, 0.324872, 0.25031, 0.278302, 0.284882, 0.366687, 0.275179, 0.284882, 0.236433, 0.164327, 0.222385, 0.219301, 0.257454, 0.264545, 0.264545, 0.222385, 0.239899, 0.167087, 0.161087, 0.247041, 0.219301, 0.268042, 0.18812, 0.257454, 0.31487, 0.247041, 0.18812, 0.278302, 0.185198, 0.182256, 0.264545, 0.26085, 0.264545, 0.196879, 0.18812, 0.196879, 0.222385, 0.284882, 0.366687, 0.288399, 0.301917, 0.26085, 0.288399, 0.308712, 0.308712, 0.311707, 0.374039, 0.4292, 0.31487, 0.40511, 0.497853, 0.414856, 0.408655, 0.40511, 0.433034, 0.440853, 0.440853, 0.454136, 0.454136, 0.370445, 0.447574, 0.444081, 0.476583, 0.480142, 0.549308, 0.483068, 0.480142, 0.394753, 0.366687, 0.468512, 0.468512, 0.377384, 0.458154, 0.377384, 0.380708, 0.377384, 0.374039, 0.257454, 0.257454, 0.200174, 0.222385, 0.196879, 0.196879, 0.196879, 0.209395, 0.216401, 0.278302, 0.275179, 0.281712, 0.281712, 0.295083, 0.284882, 0.377384, 0.377384, 0.468512, 0.465241, 0.366687, 0.321458, 0.444081, 0.422041, 0.483068, 0.465241, 0.418646, 0.40511, 0.377384, 0.291804, 0.298791, 0.298791, 0.268042, 0.239899, 0.271506, 0.278302, 0.288399, 0.182256, 0.17593, 0.164327, 0.094817, 0.127496, 0.164327, 0.15008, 0.10481, 0.102787, 0.102787, 0.15284, 0.164327, 0.191378, 0.26085, 0.216401, 0.15284, 0.18812, 0.284882, 0.216401, 0.137348, 0.125101, 0.206376, 0.127496, 0.127496, 0.243554, 0.30533, 0.25406, 0.191378, 0.21291, 0.222385, 0.298791, 0.30533, 0.301917, 0.229226, 0.164327, 0.185198, 0.264545, 0.25406, 0.155435, 0.232838, 0.278302, 0.278302, 0.209395, 0.308712, 0.206376, 0.18812, 0.191378, 0.247041, 0.239899, 0.191378, 0.179055, 0.17593, 0.185198, 0.118441, 0.118441, 0.170161, 0.170161, 0.106997, 0.10481, 0.179055, 0.167087, 0.185198, 0.194234, 0.191378, 0.200174, 0.225814, 0.222385, 0.247041, 0.232838, 0.232838, 0.339168, 0.339168, 0.264545, 0.264545, 0.328603, 0.401658, 0.377384, 0.380708, 0.380708, 0.394753, 0.418646, 0.342579, 0.342579, 0.342579, 0.339168, 0.339168, 0.36309, 0.36309, 0.219301, 0.225814, 0.311707, 0.30533, 0.247041, 0.339168, 0.271506, 0.278302, 0.271506, 0.298791, 0.311707, 0.311707, 0.301917, 0.25031, 0.328603, 0.281712, 0.281712, 0.25406, 0.25406, 0.301917, 0.301917, 0.40511, 0.40511, 0.408655, 0.447574, 0.51388, 0.497853, 0.585406, 0.490133, 0.436924, 0.436924, 0.436924, 0.494003, 0.408655, 0.450668, 0.374039, 0.4292, 0.4292, 0.549308, 0.538167, 0.483068, 0.390993, 0.321458, 0.321458, 0.301917, 0.196879, 0.206376, 0.219301, 0.122885, 0.18812, 0.25406, 0.155435, 0.147574, 0.111485, 0.18812, 0.155435, 0.196879, 0.17593, 0.164327, 0.158265, 0.167087, 0.225814, 0.318242, 0.390993, 0.401658, 0.295083, 0.374039, 0.356642, 0.342579, 0.447574, 0.447574, 0.339168, 0.458154, 0.450668, 0.529623, 0.480142, 0.480142, 0.41194, 0.458154, 0.359901, 0.311707, 0.311707, 0.298791, 0.206376, 0.209395, 0.120615, 0.139895, 0.120615, 0.118441, 0.074921, 0.074921, 0.074921, 0.11371, 0.064632, 0.064632, 0.055536, 0.079919, 0.100716, 0.11371, 0.100716, 0.182256, 0.167087, 0.102787, 0.102787, 0.090864, 0.058088, 0.10481, 0.170161, 0.170161, 0.17593, 0.179055, 0.191378, 0.219301, 0.264545, 0.359901, 0.36309, 0.384043, 0.359901, 0.25031, 0.342579, 0.342579, 0.30533, 0.271506, 0.366687, 0.36309, 0.384043, 0.465241, 0.433034, 0.414856, 0.384043, 0.380708, 0.349426, 0.335645, 0.243554, 0.222385, 0.203355, 0.139895, 0.144935, 0.147574, 0.243554, 0.173081, 0.182256, 0.219301, 0.25031, 0.161087, 0.173081, 0.15008, 0.158265, 0.196879, 0.21291, 0.194234, 0.209395, 0.321458, 0.243554, 0.219301, 0.239899, 0.185198, 0.26085, 0.257454, 0.21291, 0.200174, 0.182256, 0.167087, 0.155435, 0.167087, 0.257454, 0.216401, 0.321458, 0.278302, 0.26085, 0.144935, 0.222385, 0.21291, 0.200174, 0.308712, 0.308712, 0.298791, 0.349426, 0.349426, 0.298791, 0.321458, 0.247041, 0.339168, 0.268042, 0.209395, 0.278302, 0.229226, 0.26085, 0.271506, 0.271506, 0.247041, 0.356642, 0.36309, 0.370445, 0.298791, 0.196879, 0.284882, 0.284882, 0.288399, 0.25406, 0.30533, 0.318242, 0.408655, 0.339168, 0.41194, 0.394753, 0.390993, 0.349426, 0.359901, 0.346032, 0.394753, 0.346032, 0.271506, 0.264545, 0.196879, 0.281712, 0.25031, 0.236433, 0.164327, 0.164327, 0.129801, 0.134866, 0.083462, 0.047319, 0.067594, 0.071867, 0.11371, 0.067594, 0.111485, 0.10481, 0.111485, 0.049374, 0.079919, 0.125101, 0.076542, 0.129801, 0.120615, 0.222385, 0.219301, 0.236433, 0.225814, 0.25031, 0.25031, 0.321458, 0.339168, 0.339168, 0.264545, 0.161087, 0.239899, 0.179055, 0.15008, 0.10481, 0.185198, 0.127496, 0.15008, 0.164327, 0.139895, 0.139895, 0.122885, 0.083462, 0.116183, 0.086953, 0.120615, 0.120615, 0.116183, 0.102787, 0.085092, 0.142424, 0.173081, 0.088832, 0.129801, 0.147574, 0.203355, 0.139895, 0.222385, 0.191378, 0.191378, 0.132295, 0.132295, 0.086953, 0.142424, 0.142424, 0.161087, 0.155435, 0.158265, 0.185198, 0.18812, 0.216401, 0.137348, 0.194234, 0.301917, 0.288399, 0.219301, 0.209395, 0.17593, 0.137348, 0.116183, 0.137348, 0.182256, 0.155435, 0.216401, 0.170161, 0.137348, 0.142424, 0.106997], '')</t>
  </si>
  <si>
    <t>[173, 335, 337, 348, 349, 384]</t>
  </si>
  <si>
    <t xml:space="preserve">F5RR46|F5RR46_9ENTR Acetylglutamate kinase OS=Enterobacter hormaechei ATCC 49162 </t>
  </si>
  <si>
    <t>([0.048328, 0.034068, 0.022667, 0.016021, 0.024393, 0.034068, 0.054297, 0.079919, 0.081712, 0.058088, 0.081712, 0.10481, 0.078022, 0.035586, 0.030611, 0.044297, 0.048328, 0.060549, 0.066181, 0.064632, 0.067594, 0.078022, 0.118441, 0.194234, 0.284882, 0.278302, 0.31487, 0.21291, 0.142424, 0.098513, 0.109221, 0.102787, 0.098513, 0.155435, 0.257454, 0.185198, 0.155435, 0.164327, 0.236433, 0.243554, 0.247041, 0.206376, 0.18812, 0.185198, 0.116183, 0.118441, 0.069024, 0.069024, 0.074921, 0.111485, 0.182256, 0.243554, 0.25031, 0.25031, 0.17593, 0.179055, 0.17593, 0.247041, 0.352862, 0.311707, 0.30533, 0.398279, 0.335645, 0.349426, 0.25406, 0.236433, 0.232838, 0.31487, 0.247041, 0.232838, 0.203355, 0.203355, 0.21291, 0.170161, 0.182256, 0.26085, 0.268042, 0.25031, 0.164327, 0.11371, 0.078022, 0.059222, 0.055536, 0.102787, 0.098513, 0.17593, 0.17593, 0.144935, 0.147574, 0.120615, 0.185198, 0.142424, 0.088832, 0.049374, 0.060549, 0.060549, 0.060549, 0.06184, 0.10481, 0.116183, 0.134866, 0.15008, 0.185198, 0.194234, 0.129801, 0.132295, 0.142424, 0.25031, 0.200174, 0.196879, 0.275179, 0.206376, 0.288399, 0.288399, 0.342579, 0.352862, 0.377384, 0.377384, 0.36309, 0.40511, 0.472492, 0.390993, 0.366687, 0.374039, 0.370445, 0.370445, 0.268042, 0.271506, 0.243554, 0.328603, 0.229226, 0.144935, 0.247041, 0.185198, 0.200174, 0.232838, 0.225814, 0.11371, 0.116183, 0.076542, 0.06184, 0.071867, 0.134866, 0.21291, 0.222385, 0.142424, 0.185198, 0.281712, 0.191378, 0.206376, 0.179055, 0.291804, 0.384043, 0.311707, 0.346032, 0.422041, 0.387226, 0.301917, 0.366687, 0.335645, 0.41194, 0.31487, 0.291804, 0.236433, 0.25031, 0.15284, 0.144935, 0.111485, 0.060549, 0.092881, 0.092881, 0.074921, 0.069024, 0.06312, 0.041405, 0.030003, 0.031287, 0.038042, 0.064632, 0.078022, 0.102787, 0.100716, 0.094817, 0.079919, 0.11371, 0.083462, 0.142424, 0.194234, 0.243554, 0.324872, 0.291804, 0.30533, 0.384043, 0.298791, 0.209395, 0.321458, 0.418646, 0.401658, 0.308712, 0.21291, 0.222385, 0.229226, 0.225814, 0.291804, 0.225814, 0.142424, 0.170161, 0.109221, 0.142424, 0.139895, 0.122885, 0.086953, 0.083462, 0.06312, 0.086953, 0.147574, 0.142424, 0.079919, 0.079919, 0.139895, 0.264545, 0.185198, 0.182256, 0.109221, 0.109221, 0.182256, 0.17593, 0.179055, 0.257454, 0.209395, 0.268042, 0.311707, 0.311707, 0.335645, 0.335645, 0.281712, 0.185198, 0.18812, 0.275179, 0.281712, 0.324872, 0.18812, 0.26085, 0.25031, 0.349426, 0.284882, 0.196879, 0.239899, 0.21291, 0.179055, 0.18812, 0.134866, 0.100716, 0.155435, 0.086953, 0.086953, 0.144935, 0.268042], '')</t>
  </si>
  <si>
    <t xml:space="preserve">F5RR47|F5RR47_9ENTR N-acetyl-gamma-glutamyl-phosphate reductase OS=Enterobacter hormaechei ATCC 49162 </t>
  </si>
  <si>
    <t>([0.05306, 0.027463, 0.030003, 0.043307, 0.044297, 0.074921, 0.049374, 0.038042, 0.049374, 0.032677, 0.026892, 0.038858, 0.0704, 0.064632, 0.076542, 0.129801, 0.167087, 0.236433, 0.15008, 0.185198, 0.155435, 0.096677, 0.167087, 0.137348, 0.137348, 0.137348, 0.127496, 0.196879, 0.281712, 0.298791, 0.36309, 0.436924, 0.414856, 0.324872, 0.225814, 0.194234, 0.206376, 0.170161, 0.167087, 0.291804, 0.298791, 0.243554, 0.324872, 0.318242, 0.321458, 0.25406, 0.30533, 0.206376, 0.239899, 0.147574, 0.144935, 0.200174, 0.158265, 0.158265, 0.25406, 0.25031, 0.25031, 0.26085, 0.222385, 0.225814, 0.21291, 0.200174, 0.216401, 0.232838, 0.170161, 0.170161, 0.129801, 0.0704, 0.098513, 0.083462, 0.11371, 0.106997, 0.102787, 0.090864, 0.090864, 0.081712, 0.158265, 0.100716, 0.069024, 0.170161, 0.173081, 0.081712, 0.047319, 0.060549, 0.043307, 0.069024, 0.066181, 0.090864, 0.102787, 0.060549, 0.064632, 0.045352, 0.044297, 0.037156, 0.047319, 0.023534, 0.023534, 0.014783, 0.025762, 0.035586, 0.028107, 0.021816, 0.021816, 0.020876, 0.028695, 0.035586, 0.020522, 0.018787, 0.027463, 0.020876, 0.044297, 0.040537, 0.078022, 0.079919, 0.098513, 0.137348, 0.161087, 0.098513, 0.164327, 0.15008, 0.116183, 0.078022, 0.054297, 0.111485, 0.118441, 0.085092, 0.098513, 0.094817, 0.158265, 0.132295, 0.25031, 0.243554, 0.158265, 0.144935, 0.164327, 0.116183, 0.109221, 0.109221, 0.106997, 0.074921, 0.049374, 0.073402, 0.111485, 0.116183, 0.064632, 0.127496, 0.155435, 0.118441, 0.170161, 0.182256, 0.137348, 0.122885, 0.074921, 0.125101, 0.147574, 0.078022, 0.054297, 0.054297, 0.076542, 0.132295, 0.096677, 0.086953, 0.079919, 0.045352, 0.076542, 0.142424, 0.066181, 0.076542, 0.06184, 0.041405, 0.042364, 0.060549, 0.064632, 0.106997, 0.109221, 0.060549, 0.100716, 0.164327, 0.127496, 0.15008, 0.15284, 0.222385, 0.275179, 0.225814, 0.222385, 0.222385, 0.222385, 0.318242, 0.179055, 0.158265, 0.264545, 0.182256, 0.206376, 0.129801, 0.139895, 0.161087, 0.144935, 0.147574, 0.100716, 0.06184, 0.067594, 0.066181, 0.069024, 0.086953, 0.106997, 0.203355, 0.225814, 0.134866, 0.142424, 0.25406, 0.349426, 0.243554, 0.31487, 0.284882, 0.390993, 0.311707, 0.194234, 0.173081, 0.179055, 0.275179, 0.390993, 0.291804, 0.291804, 0.284882, 0.17593, 0.200174, 0.17593, 0.158265, 0.161087, 0.096677, 0.10481, 0.10481, 0.098513, 0.102787, 0.0704, 0.064632, 0.056825, 0.100716, 0.209395, 0.203355, 0.122885, 0.125101, 0.194234, 0.21291, 0.225814, 0.268042, 0.232838, 0.25031, 0.185198, 0.167087, 0.25406, 0.243554, 0.203355, 0.206376, 0.170161, 0.275179, 0.268042, 0.387226, 0.301917, 0.203355, 0.209395, 0.194234, 0.116183, 0.127496, 0.111485, 0.106997, 0.106997, 0.127496, 0.094817, 0.086953, 0.161087, 0.164327, 0.106997, 0.085092, 0.144935, 0.106997, 0.118441, 0.060549, 0.026892, 0.050641, 0.044297, 0.043307, 0.036378, 0.054297, 0.031287, 0.033407, 0.035586, 0.06312, 0.054297, 0.038042, 0.037156, 0.024393, 0.015694, 0.019109, 0.023534, 0.026338, 0.049374, 0.044297, 0.051831, 0.055536, 0.049374, 0.088832, 0.073402, 0.120615, 0.120615, 0.182256, 0.144935, 0.111485, 0.102787, 0.059222, 0.079919, 0.144935, 0.127496, 0.185198, 0.120615, 0.139895, 0.06312, 0.071867, 0.073402, 0.127496, 0.203355, 0.17593, 0.109221, 0.076542, 0.074921, 0.074921, 0.055536, 0.054297, 0.055536, 0.037156, 0.059222, 0.059222, 0.034068, 0.069024], '')</t>
  </si>
  <si>
    <t xml:space="preserve">F5RR48|F5RR48_9ENTR Acetylornithine deacetylase OS=Enterobacter hormaechei ATCC 49162 </t>
  </si>
  <si>
    <t>([0.118441, 0.06184, 0.086953, 0.092881, 0.064632, 0.043307, 0.047319, 0.064632, 0.10481, 0.125101, 0.085092, 0.106997, 0.090864, 0.118441, 0.125101, 0.209395, 0.155435, 0.078022, 0.15284, 0.247041, 0.219301, 0.321458, 0.440853, 0.436924, 0.380708, 0.36309, 0.465241, 0.40511, 0.31487, 0.247041, 0.25406, 0.239899, 0.142424, 0.164327, 0.167087, 0.092881, 0.079919, 0.047319, 0.088832, 0.055536, 0.059222, 0.03976, 0.040537, 0.043307, 0.029376, 0.06184, 0.106997, 0.100716, 0.161087, 0.236433, 0.26085, 0.155435, 0.264545, 0.298791, 0.222385, 0.185198, 0.26085, 0.264545, 0.380708, 0.36309, 0.4292, 0.374039, 0.440853, 0.42561, 0.308712, 0.295083, 0.182256, 0.155435, 0.155435, 0.155435, 0.161087, 0.17593, 0.291804, 0.21291, 0.324872, 0.298791, 0.339168, 0.352862, 0.349426, 0.349426, 0.25406, 0.257454, 0.288399, 0.298791, 0.328603, 0.301917, 0.387226, 0.387226, 0.422041, 0.444081, 0.447574, 0.450668, 0.454136, 0.444081, 0.4292, 0.30533, 0.414856, 0.321458, 0.31487, 0.318242, 0.291804, 0.401658, 0.359901, 0.352862, 0.346032, 0.209395, 0.216401, 0.18812, 0.167087, 0.10481, 0.055536, 0.059222, 0.046336, 0.025762, 0.026338, 0.046336, 0.055536, 0.056825, 0.066181, 0.067594, 0.067594, 0.047319, 0.043307, 0.05306, 0.069024, 0.03976, 0.043307, 0.048328, 0.034884, 0.056825, 0.098513, 0.132295, 0.129801, 0.167087, 0.26085, 0.268042, 0.257454, 0.281712, 0.247041, 0.308712, 0.278302, 0.278302, 0.271506, 0.17593, 0.179055, 0.170161, 0.257454, 0.349426, 0.433034, 0.42561, 0.458154, 0.486429, 0.529623, 0.42561, 0.377384, 0.275179, 0.191378, 0.191378, 0.25031, 0.308712, 0.311707, 0.335645, 0.257454, 0.36309, 0.5017, 0.414856, 0.394753, 0.352862, 0.349426, 0.346032, 0.4292, 0.42561, 0.308712, 0.301917, 0.390993, 0.390993, 0.41194, 0.497853, 0.436924, 0.335645, 0.301917, 0.318242, 0.318242, 0.394753, 0.377384, 0.342579, 0.42561, 0.433034, 0.497853, 0.468512, 0.476583, 0.472492, 0.41194, 0.51388, 0.480142, 0.387226, 0.440853, 0.418646, 0.384043, 0.444081, 0.541878, 0.509769, 0.401658, 0.40511, 0.40511, 0.318242, 0.284882, 0.26085, 0.179055, 0.15284, 0.191378, 0.203355, 0.139895, 0.18812, 0.196879, 0.225814, 0.225814, 0.206376, 0.200174, 0.257454, 0.229226, 0.132295, 0.158265, 0.182256, 0.206376, 0.134866, 0.232838, 0.275179, 0.229226, 0.31487, 0.243554, 0.229226, 0.216401, 0.219301, 0.219301, 0.200174, 0.200174, 0.298791, 0.271506, 0.352862, 0.342579, 0.370445, 0.387226, 0.278302, 0.308712, 0.185198, 0.17593, 0.170161, 0.109221, 0.164327, 0.132295, 0.206376, 0.134866, 0.134866, 0.219301, 0.15284, 0.17593, 0.179055, 0.139895, 0.170161, 0.116183, 0.109221, 0.120615, 0.125101, 0.225814, 0.25031, 0.278302, 0.301917, 0.291804, 0.384043, 0.356642, 0.311707, 0.271506, 0.380708, 0.318242, 0.291804, 0.387226, 0.359901, 0.25406, 0.311707, 0.30533, 0.374039, 0.298791, 0.291804, 0.30533, 0.288399, 0.30533, 0.301917, 0.370445, 0.387226, 0.390993, 0.332115, 0.433034, 0.461924, 0.342579, 0.422041, 0.31487, 0.321458, 0.346032, 0.468512, 0.433034, 0.440853, 0.366687, 0.384043, 0.394753, 0.394753, 0.335645, 0.335645, 0.408655, 0.339168, 0.243554, 0.219301, 0.321458, 0.295083, 0.301917, 0.408655, 0.324872, 0.377384, 0.359901, 0.247041, 0.132295, 0.142424, 0.15008, 0.191378, 0.275179, 0.158265, 0.142424, 0.200174, 0.18812, 0.132295, 0.102787, 0.173081, 0.179055, 0.106997, 0.079919, 0.047319, 0.043307, 0.073402, 0.106997, 0.100716, 0.102787, 0.200174, 0.196879, 0.158265, 0.173081, 0.158265, 0.278302, 0.374039, 0.384043, 0.288399, 0.288399, 0.42561, 0.408655, 0.398279, 0.370445, 0.342579, 0.408655, 0.4292, 0.414856, 0.408655, 0.4292, 0.440853, 0.349426, 0.352862, 0.384043, 0.332115, 0.264545, 0.236433, 0.216401, 0.118441, 0.109221, 0.092881, 0.079919, 0.060549, 0.048328, 0.078022, 0.11371, 0.092881, 0.056825, 0.036378, 0.025762, 0.014315, 0.018415], '')</t>
  </si>
  <si>
    <t>[152, 164, 193, 200, 201]</t>
  </si>
  <si>
    <t xml:space="preserve">F5RR52|F5RR52_9ENTR Catalase-peroxidase OS=Enterobacter hormaechei ATCC 49162 </t>
  </si>
  <si>
    <t>([0.724957, 0.720929, 0.685117, 0.703578, 0.707965, 0.59508, 0.666105, 0.529623, 0.538167, 0.58069, 0.59508, 0.648219, 0.59014, 0.604312, 0.613573, 0.59508, 0.549308, 0.553315, 0.521092, 0.51388, 0.538167, 0.56648, 0.56648, 0.59508, 0.613573, 0.505461, 0.483068, 0.486429, 0.59917, 0.632174, 0.517562, 0.51388, 0.436924, 0.490133, 0.41194, 0.342579, 0.356642, 0.394753, 0.387226, 0.40511, 0.41194, 0.40511, 0.398279, 0.414856, 0.447574, 0.359901, 0.450668, 0.557691, 0.529623, 0.42561, 0.414856, 0.387226, 0.387226, 0.458154, 0.461924, 0.4292, 0.494003, 0.483068, 0.384043, 0.398279, 0.30533, 0.288399, 0.271506, 0.200174, 0.191378, 0.164327, 0.236433, 0.164327, 0.15284, 0.132295, 0.144935, 0.088832, 0.15284, 0.164327, 0.158265, 0.161087, 0.288399, 0.206376, 0.132295, 0.225814, 0.196879, 0.298791, 0.216401, 0.239899, 0.311707, 0.216401, 0.194234, 0.191378, 0.191378, 0.116183, 0.085092, 0.127496, 0.158265, 0.139895, 0.081712, 0.083462, 0.076542, 0.054297, 0.096677, 0.161087, 0.076542, 0.083462, 0.076542, 0.094817, 0.096677, 0.102787, 0.161087, 0.185198, 0.185198, 0.236433, 0.339168, 0.40511, 0.414856, 0.476583, 0.517562, 0.613573, 0.486429, 0.461924, 0.517562, 0.42561, 0.433034, 0.534167, 0.440853, 0.480142, 0.553315, 0.557691, 0.486429, 0.494003, 0.40511, 0.41194, 0.4292, 0.401658, 0.401658, 0.390993, 0.291804, 0.200174, 0.132295, 0.25406, 0.196879, 0.167087, 0.26085, 0.247041, 0.158265, 0.25031, 0.239899, 0.225814, 0.144935, 0.191378, 0.120615, 0.161087, 0.161087, 0.10481, 0.066181, 0.040537, 0.025762, 0.036378, 0.060549, 0.11371, 0.064632, 0.090864, 0.056825, 0.056825, 0.06184, 0.109221, 0.109221, 0.05306, 0.051831, 0.088832, 0.049374, 0.088832, 0.055536, 0.05306, 0.076542, 0.142424, 0.206376, 0.30533, 0.342579, 0.284882, 0.194234, 0.271506, 0.328603, 0.422041, 0.328603, 0.328603, 0.275179, 0.284882, 0.301917, 0.311707, 0.318242, 0.436924, 0.433034, 0.517562, 0.4292, 0.380708, 0.384043, 0.394753, 0.374039, 0.374039, 0.465241, 0.585406, 0.534167, 0.418646, 0.387226, 0.461924, 0.444081, 0.545602, 0.450668, 0.51388, 0.483068, 0.480142, 0.480142, 0.444081, 0.472492, 0.476583, 0.468512, 0.366687, 0.30533, 0.318242, 0.339168, 0.324872, 0.308712, 0.36309, 0.447574, 0.444081, 0.444081, 0.450668, 0.436924, 0.553315, 0.486429, 0.509769, 0.476583, 0.4292, 0.444081, 0.414856, 0.408655, 0.480142, 0.562014, 0.648219, 0.509769, 0.480142, 0.468512, 0.422041, 0.394753, 0.342579, 0.377384, 0.394753, 0.418646, 0.422041, 0.398279, 0.418646, 0.401658, 0.349426, 0.298791, 0.298791, 0.328603, 0.41194, 0.418646, 0.450668, 0.370445, 0.476583, 0.465241, 0.461924, 0.505461, 0.509769, 0.529623, 0.525368, 0.534167, 0.483068, 0.465241, 0.458154, 0.461924, 0.494003, 0.59014, 0.716283, 0.779859, 0.801317, 0.771762, 0.771762, 0.798249, 0.795062, 0.81615, 0.801317, 0.812494, 0.81615, 0.728858, 0.759478, 0.642678, 0.58069, 0.608892, 0.608892, 0.613573, 0.694846, 0.699094, 0.694846, 0.570702, 0.541878, 0.486429, 0.529623, 0.5017, 0.390993, 0.476583, 0.447574, 0.476583, 0.380708, 0.398279, 0.41194, 0.332115, 0.332115, 0.352862, 0.374039, 0.370445, 0.398279, 0.401658, 0.41194, 0.318242, 0.390993, 0.398279, 0.328603, 0.222385, 0.161087, 0.25406, 0.257454, 0.191378, 0.11371, 0.161087, 0.083462, 0.132295, 0.122885, 0.139895, 0.155435, 0.147574, 0.139895, 0.116183, 0.132295, 0.106997, 0.17593, 0.161087, 0.102787, 0.185198, 0.182256, 0.291804, 0.25031, 0.185198, 0.268042, 0.342579, 0.380708, 0.5017, 0.401658, 0.458154, 0.553315, 0.549308, 0.58069, 0.468512, 0.486429, 0.486429, 0.509769, 0.490133, 0.5017, 0.58069, 0.545602, 0.712013, 0.694846, 0.671169, 0.648219, 0.545602, 0.575842, 0.557691, 0.447574, 0.538167, 0.483068, 0.447574, 0.332115, 0.31487, 0.444081, 0.447574, 0.311707, 0.335645, 0.335645, 0.268042, 0.271506, 0.275179, 0.239899, 0.144935, 0.11371, 0.179055, 0.25031, 0.271506, 0.271506, 0.328603, 0.219301, 0.311707, 0.335645, 0.414856, 0.295083, 0.247041, 0.222385, 0.298791, 0.191378, 0.116183, 0.170161, 0.11371, 0.122885, 0.125101, 0.200174, 0.291804, 0.243554, 0.239899, 0.239899, 0.219301, 0.236433, 0.332115, 0.225814, 0.144935, 0.167087, 0.295083, 0.332115, 0.275179, 0.328603, 0.418646, 0.545602, 0.570702, 0.570702, 0.468512, 0.377384, 0.401658, 0.398279, 0.468512, 0.377384, 0.380708, 0.398279, 0.436924, 0.377384, 0.370445, 0.454136, 0.483068, 0.461924, 0.461924, 0.549308, 0.529623, 0.440853, 0.440853, 0.42561, 0.422041, 0.505461, 0.585406, 0.585406, 0.468512, 0.374039, 0.4292, 0.394753, 0.387226, 0.275179, 0.335645, 0.374039, 0.366687, 0.346032, 0.26085, 0.185198, 0.170161, 0.111485, 0.15284, 0.083462, 0.071867, 0.116183, 0.100716, 0.116183, 0.111485, 0.098513, 0.137348, 0.161087, 0.164327, 0.173081, 0.243554, 0.243554, 0.308712, 0.31487, 0.275179, 0.366687, 0.433034, 0.408655, 0.472492, 0.414856, 0.483068, 0.4292, 0.401658, 0.465241, 0.480142, 0.465241, 0.613573, 0.509769, 0.521092, 0.444081, 0.444081, 0.418646, 0.398279, 0.366687, 0.298791, 0.321458, 0.281712, 0.200174, 0.26085, 0.236433, 0.236433, 0.278302, 0.332115, 0.268042, 0.243554, 0.229226, 0.239899, 0.232838, 0.332115, 0.311707, 0.349426, 0.335645, 0.278302, 0.278302, 0.318242, 0.295083, 0.206376, 0.173081, 0.167087, 0.118441, 0.137348, 0.147574, 0.090864, 0.109221, 0.122885, 0.129801, 0.137348, 0.111485, 0.088832, 0.078022, 0.067594, 0.067594, 0.067594, 0.073402, 0.050641, 0.029376, 0.056825, 0.064632, 0.120615, 0.10481, 0.129801, 0.155435, 0.21291, 0.278302, 0.206376, 0.288399, 0.236433, 0.225814, 0.264545, 0.308712, 0.321458, 0.356642, 0.401658, 0.308712, 0.394753, 0.447574, 0.41194, 0.41194, 0.401658, 0.281712, 0.41194, 0.444081, 0.31487, 0.288399, 0.301917, 0.370445, 0.257454, 0.288399, 0.301917, 0.209395, 0.196879, 0.161087, 0.164327, 0.106997, 0.18812, 0.120615, 0.144935, 0.243554, 0.236433, 0.335645, 0.414856, 0.311707, 0.194234, 0.191378, 0.229226, 0.21291, 0.185198, 0.291804, 0.301917, 0.203355, 0.295083, 0.21291, 0.247041, 0.206376, 0.308712, 0.31487, 0.298791, 0.30533, 0.232838, 0.15284, 0.079919, 0.081712, 0.132295, 0.129801, 0.203355, 0.137348, 0.086953, 0.10481, 0.081712, 0.083462, 0.069024, 0.0704, 0.116183, 0.109221, 0.127496, 0.111485, 0.100716, 0.109221, 0.051831, 0.083462, 0.144935, 0.222385, 0.239899, 0.243554, 0.26085, 0.185198, 0.243554, 0.342579, 0.352862, 0.275179, 0.155435, 0.200174, 0.203355, 0.134866, 0.085092, 0.092881, 0.067594, 0.073402, 0.11371, 0.216401, 0.132295, 0.118441, 0.100716, 0.074921, 0.078022, 0.120615, 0.182256, 0.196879, 0.203355, 0.127496, 0.125101, 0.222385, 0.288399, 0.268042, 0.359901, 0.440853, 0.398279, 0.433034, 0.414856, 0.4292, 0.349426, 0.440853, 0.356642, 0.390993, 0.390993, 0.387226, 0.374039, 0.346032, 0.339168, 0.236433, 0.257454, 0.25406, 0.25031, 0.247041, 0.264545, 0.225814, 0.170161, 0.129801, 0.129801, 0.109221, 0.058088, 0.0704, 0.081712, 0.092881, 0.051831, 0.05306, 0.049374, 0.049374, 0.06312, 0.048328, 0.083462, 0.132295, 0.229226, 0.127496, 0.090864, 0.079919, 0.100716, 0.071867, 0.081712, 0.069024, 0.069024, 0.066181, 0.066181, 0.056825, 0.058088, 0.078022, 0.096677, 0.059222, 0.06312, 0.059222, 0.034068, 0.034884, 0.021816, 0.021381, 0.034068, 0.040537, 0.031287, 0.022306, 0.040537, 0.050641, 0.048328, 0.045352, 0.083462, 0.081712], '')</t>
  </si>
  <si>
    <t>[0, 1, 2, 3, 4, 5, 6, 7, 8, 9, 10, 11, 12, 13, 14, 15, 16, 17, 18, 19, 20, 21, 22, 23, 24, 25, 28, 29, 30, 31, 47, 48, 114, 115, 118, 121, 124, 125, 191, 199, 200, 205, 207, 227, 229, 236, 237, 238, 262, 263, 264, 265, 266, 272, 273, 274, 275, 276, 277, 278, 279, 280, 281, 282, 283, 284, 285, 286, 287, 288, 289, 290, 291, 292, 293, 294, 295, 297, 298, 346, 349, 350, 351, 355, 357, 358, 359, 360, 361, 362, 363, 364, 365, 366, 368, 419, 420, 421, 437, 438, 443, 444, 445, 488, 489, 490]</t>
  </si>
  <si>
    <t>(25</t>
  </si>
  <si>
    <t>25)</t>
  </si>
  <si>
    <t xml:space="preserve">F5RR59|F5RR59_9ENTR Primosomal protein N' OS=Enterobacter hormaechei ATCC 49162 </t>
  </si>
  <si>
    <t>([0.109221, 0.059222, 0.109221, 0.144935, 0.18812, 0.092881, 0.132295, 0.078022, 0.05306, 0.037156, 0.055536, 0.081712, 0.069024, 0.079919, 0.106997, 0.090864, 0.137348, 0.137348, 0.216401, 0.142424, 0.203355, 0.125101, 0.203355, 0.125101, 0.142424, 0.066181, 0.142424, 0.129801, 0.229226, 0.328603, 0.422041, 0.328603, 0.31487, 0.222385, 0.206376, 0.134866, 0.155435, 0.106997, 0.127496, 0.134866, 0.191378, 0.191378, 0.271506, 0.179055, 0.275179, 0.167087, 0.298791, 0.308712, 0.219301, 0.21291, 0.203355, 0.144935, 0.127496, 0.137348, 0.155435, 0.142424, 0.216401, 0.216401, 0.301917, 0.332115, 0.25031, 0.15284, 0.15284, 0.147574, 0.225814, 0.206376, 0.191378, 0.17593, 0.102787, 0.106997, 0.06312, 0.032677, 0.042364, 0.066181, 0.066181, 0.055536, 0.051831, 0.047319, 0.048328, 0.054297, 0.024826, 0.03976, 0.081712, 0.054297, 0.030003, 0.016257, 0.016021, 0.024393, 0.015344, 0.029376, 0.027463, 0.037156, 0.042364, 0.050641, 0.06312, 0.058088, 0.106997, 0.17593, 0.15008, 0.144935, 0.127496, 0.182256, 0.206376, 0.161087, 0.137348, 0.132295, 0.142424, 0.071867, 0.073402, 0.125101, 0.116183, 0.194234, 0.225814, 0.318242, 0.295083, 0.219301, 0.229226, 0.147574, 0.161087, 0.182256, 0.118441, 0.11371, 0.129801, 0.10481, 0.132295, 0.216401, 0.311707, 0.418646, 0.545602, 0.545602, 0.444081, 0.401658, 0.36309, 0.275179, 0.264545, 0.295083, 0.366687, 0.352862, 0.349426, 0.232838, 0.236433, 0.324872, 0.332115, 0.268042, 0.284882, 0.295083, 0.206376, 0.219301, 0.15008, 0.144935, 0.179055, 0.236433, 0.236433, 0.179055, 0.271506, 0.247041, 0.161087, 0.158265, 0.158265, 0.243554, 0.349426, 0.264545, 0.257454, 0.264545, 0.243554, 0.206376, 0.18812, 0.288399, 0.243554, 0.346032, 0.321458, 0.219301, 0.257454, 0.298791, 0.284882, 0.278302, 0.318242, 0.408655, 0.298791, 0.298791, 0.225814, 0.222385, 0.311707, 0.328603, 0.311707, 0.318242, 0.342579, 0.264545, 0.264545, 0.298791, 0.278302, 0.311707, 0.374039, 0.370445, 0.332115, 0.366687, 0.370445, 0.332115, 0.239899, 0.359901, 0.356642, 0.401658, 0.377384, 0.384043, 0.384043, 0.278302, 0.356642, 0.332115, 0.324872, 0.229226, 0.15008, 0.122885, 0.118441, 0.092881, 0.092881, 0.109221, 0.15284, 0.15284, 0.173081, 0.264545, 0.268042, 0.206376, 0.155435, 0.11371, 0.10481, 0.066181, 0.076542, 0.086953, 0.111485, 0.127496, 0.125101, 0.167087, 0.196879, 0.194234, 0.26085, 0.26085, 0.232838, 0.161087, 0.11371, 0.092881, 0.059222, 0.067594, 0.111485, 0.106997, 0.170161, 0.109221, 0.161087, 0.268042, 0.264545, 0.257454, 0.232838, 0.288399, 0.311707, 0.196879, 0.194234, 0.209395, 0.200174, 0.134866, 0.216401, 0.25406, 0.31487, 0.31487, 0.298791, 0.219301, 0.225814, 0.232838, 0.31487, 0.308712, 0.194234, 0.200174, 0.200174, 0.288399, 0.328603, 0.332115, 0.359901, 0.356642, 0.311707, 0.21291, 0.236433, 0.222385, 0.222385, 0.194234, 0.275179, 0.257454, 0.335645, 0.390993, 0.359901, 0.271506, 0.206376, 0.200174, 0.18812, 0.18812, 0.191378, 0.179055, 0.17593, 0.17593, 0.098513, 0.120615, 0.232838, 0.206376, 0.209395, 0.25406, 0.170161, 0.158265, 0.109221, 0.058088, 0.045352, 0.029376, 0.056825, 0.090864, 0.161087, 0.173081, 0.17593, 0.17593, 0.17593, 0.111485, 0.179055, 0.291804, 0.291804, 0.271506, 0.380708, 0.271506, 0.257454, 0.25406, 0.264545, 0.301917, 0.398279, 0.476583, 0.483068, 0.444081, 0.359901, 0.257454, 0.243554, 0.203355, 0.21291, 0.209395, 0.308712, 0.311707, 0.216401, 0.236433, 0.147574, 0.090864, 0.10481, 0.102787, 0.164327, 0.132295, 0.161087, 0.182256, 0.15008, 0.15008, 0.182256, 0.25406, 0.26085, 0.264545, 0.30533, 0.232838, 0.236433, 0.232838, 0.225814, 0.321458, 0.203355, 0.298791, 0.352862, 0.356642, 0.359901, 0.281712, 0.31487, 0.311707, 0.284882, 0.284882, 0.370445, 0.374039, 0.342579, 0.433034, 0.450668, 0.41194, 0.394753, 0.398279, 0.398279, 0.332115, 0.247041, 0.346032, 0.257454, 0.295083, 0.377384, 0.380708, 0.472492, 0.401658, 0.40511, 0.377384, 0.40511, 0.321458, 0.284882, 0.339168, 0.311707, 0.203355, 0.155435, 0.243554, 0.239899, 0.200174, 0.264545, 0.352862, 0.349426, 0.349426, 0.352862, 0.328603, 0.324872, 0.328603, 0.40511, 0.335645, 0.288399, 0.21291, 0.196879, 0.15284, 0.142424, 0.164327, 0.243554, 0.324872, 0.21291, 0.191378, 0.247041, 0.222385, 0.147574, 0.092881, 0.073402, 0.073402, 0.090864, 0.043307, 0.040537, 0.020522, 0.018106, 0.023963, 0.03976, 0.035586, 0.0704, 0.067594, 0.032017, 0.033407, 0.034884, 0.037156, 0.024393, 0.021381, 0.014315, 0.022667, 0.038042, 0.067594, 0.067594, 0.064632, 0.134866, 0.083462, 0.155435, 0.129801, 0.155435, 0.15284, 0.15284, 0.134866, 0.129801, 0.239899, 0.232838, 0.257454, 0.281712, 0.40511, 0.401658, 0.517562, 0.387226, 0.41194, 0.440853, 0.311707, 0.308712, 0.301917, 0.384043, 0.384043, 0.414856, 0.342579, 0.366687, 0.414856, 0.408655, 0.324872, 0.31487, 0.31487, 0.298791, 0.370445, 0.257454, 0.268042, 0.264545, 0.352862, 0.236433, 0.21291, 0.359901, 0.257454, 0.161087, 0.185198, 0.18812, 0.206376, 0.30533, 0.191378, 0.25406, 0.257454, 0.257454, 0.268042, 0.264545, 0.264545, 0.26085, 0.346032, 0.332115, 0.324872, 0.352862, 0.436924, 0.440853, 0.321458, 0.444081, 0.570702, 0.545602, 0.447574, 0.490133, 0.472492, 0.494003, 0.5017, 0.497853, 0.604312, 0.59508, 0.557691, 0.545602, 0.454136, 0.377384, 0.301917, 0.301917, 0.30533, 0.31487, 0.311707, 0.31487, 0.278302, 0.268042, 0.26085, 0.346032, 0.380708, 0.264545, 0.359901, 0.370445, 0.30533, 0.308712, 0.229226, 0.194234, 0.17593, 0.17593, 0.173081, 0.26085, 0.194234, 0.203355, 0.196879, 0.203355, 0.203355, 0.139895, 0.139895, 0.120615, 0.127496, 0.064632, 0.120615, 0.100716, 0.079919, 0.129801, 0.125101, 0.106997, 0.132295, 0.155435, 0.15008, 0.139895, 0.134866, 0.196879, 0.127496, 0.109221, 0.127496, 0.18812, 0.26085, 0.264545, 0.288399, 0.247041, 0.356642, 0.356642, 0.36309, 0.394753, 0.390993, 0.318242, 0.352862, 0.295083, 0.295083, 0.384043, 0.490133, 0.490133, 0.521092, 0.626927, 0.680603, 0.720929, 0.604312, 0.529623, 0.534167, 0.541878, 0.476583, 0.380708, 0.390993, 0.384043, 0.384043, 0.275179, 0.359901, 0.40511, 0.380708, 0.342579, 0.349426, 0.349426, 0.31487, 0.194234, 0.158265, 0.161087, 0.134866, 0.21291, 0.30533, 0.26085, 0.26085, 0.25406, 0.374039, 0.401658, 0.288399, 0.291804, 0.384043, 0.380708, 0.332115, 0.346032, 0.275179, 0.26085, 0.225814, 0.264545, 0.36309, 0.398279, 0.401658, 0.418646, 0.418646, 0.418646, 0.4292, 0.458154, 0.461924, 0.311707, 0.191378, 0.30533, 0.30533, 0.219301, 0.209395, 0.298791, 0.308712, 0.318242, 0.328603, 0.328603, 0.31487, 0.335645, 0.243554, 0.161087, 0.158265, 0.167087, 0.167087, 0.122885, 0.051831, 0.049374, 0.059222, 0.10481, 0.122885, 0.074921, 0.15284, 0.137348, 0.076542, 0.111485, 0.206376, 0.203355, 0.225814, 0.232838, 0.206376, 0.288399, 0.25406, 0.239899, 0.129801, 0.129801, 0.127496, 0.142424, 0.147574, 0.229226, 0.229226, 0.229226, 0.301917, 0.264545, 0.191378, 0.268042, 0.203355, 0.179055, 0.182256, 0.106997, 0.064632, 0.06184, 0.064632, 0.129801, 0.074921, 0.125101, 0.071867, 0.067594, 0.122885, 0.200174, 0.122885, 0.142424, 0.125101, 0.109221, 0.106997, 0.185198, 0.127496, 0.206376, 0.11371, 0.0704, 0.074921, 0.129801, 0.083462, 0.088832, 0.102787, 0.094817, 0.116183, 0.185198, 0.25406, 0.209395, 0.173081, 0.247041, 0.173081, 0.129801, 0.122885, 0.096677, 0.06312, 0.100716], '')</t>
  </si>
  <si>
    <t>[128, 129, 463, 511, 512, 517, 519, 520, 521, 522, 589, 590, 591, 592, 593, 594, 595, 596]</t>
  </si>
  <si>
    <t>17)</t>
  </si>
  <si>
    <t xml:space="preserve">F5RR68|F5RR68_9ENTR Glycerol kinase OS=Enterobacter hormaechei ATCC 49162 </t>
  </si>
  <si>
    <t>([0.139895, 0.18812, 0.232838, 0.278302, 0.31487, 0.342579, 0.36309, 0.377384, 0.374039, 0.332115, 0.295083, 0.301917, 0.311707, 0.295083, 0.31487, 0.298791, 0.398279, 0.398279, 0.401658, 0.422041, 0.444081, 0.42561, 0.42561, 0.414856, 0.42561, 0.324872, 0.342579, 0.346032, 0.281712, 0.222385, 0.30533, 0.356642, 0.41194, 0.398279, 0.308712, 0.232838, 0.271506, 0.26085, 0.342579, 0.42561, 0.390993, 0.465241, 0.390993, 0.301917, 0.284882, 0.268042, 0.366687, 0.349426, 0.346032, 0.42561, 0.433034, 0.342579, 0.36309, 0.278302, 0.200174, 0.264545, 0.31487, 0.278302, 0.288399, 0.200174, 0.17593, 0.203355, 0.200174, 0.278302, 0.288399, 0.288399, 0.268042, 0.191378, 0.196879, 0.134866, 0.132295, 0.206376, 0.268042, 0.247041, 0.318242, 0.401658, 0.4292, 0.377384, 0.342579, 0.243554, 0.332115, 0.328603, 0.342579, 0.339168, 0.339168, 0.408655, 0.461924, 0.40511, 0.394753, 0.401658, 0.454136, 0.374039, 0.30533, 0.209395, 0.222385, 0.161087, 0.15008, 0.139895, 0.191378, 0.243554, 0.349426, 0.257454, 0.209395, 0.209395, 0.21291, 0.139895, 0.139895, 0.11371, 0.182256, 0.268042, 0.222385, 0.257454, 0.346032, 0.31487, 0.349426, 0.332115, 0.387226, 0.374039, 0.387226, 0.387226, 0.311707, 0.239899, 0.257454, 0.321458, 0.335645, 0.243554, 0.232838, 0.236433, 0.25031, 0.239899, 0.232838, 0.209395, 0.194234, 0.11371, 0.120615, 0.109221, 0.120615, 0.122885, 0.100716, 0.10481, 0.102787, 0.158265, 0.203355, 0.275179, 0.26085, 0.206376, 0.288399, 0.374039, 0.377384, 0.387226, 0.301917, 0.225814, 0.191378, 0.196879, 0.288399, 0.30533, 0.390993, 0.384043, 0.301917, 0.284882, 0.196879, 0.127496, 0.125101, 0.102787, 0.096677, 0.102787, 0.118441, 0.120615, 0.086953, 0.086953, 0.055536, 0.094817, 0.15284, 0.158265, 0.161087, 0.164327, 0.194234, 0.185198, 0.179055, 0.26085, 0.301917, 0.301917, 0.291804, 0.30533, 0.264545, 0.268042, 0.268042, 0.191378, 0.209395, 0.185198, 0.191378, 0.25406, 0.243554, 0.203355, 0.216401, 0.219301, 0.185198, 0.144935, 0.15284, 0.098513, 0.116183, 0.142424, 0.179055, 0.229226, 0.15284, 0.25406, 0.264545, 0.200174, 0.275179, 0.25406, 0.335645, 0.328603, 0.339168, 0.281712, 0.222385, 0.295083, 0.298791, 0.328603, 0.414856, 0.321458, 0.401658, 0.366687, 0.36309, 0.390993, 0.4292, 0.51388, 0.480142, 0.377384, 0.476583, 0.394753, 0.370445, 0.370445, 0.288399, 0.243554, 0.301917, 0.40511, 0.414856, 0.414856, 0.380708, 0.342579, 0.349426, 0.247041, 0.247041, 0.26085, 0.185198, 0.127496, 0.086953, 0.085092, 0.15284, 0.125101, 0.147574, 0.144935, 0.142424, 0.219301, 0.25406, 0.161087, 0.15284, 0.147574, 0.139895, 0.109221, 0.0704, 0.085092, 0.098513, 0.074921, 0.074921, 0.125101, 0.179055, 0.26085, 0.26085, 0.206376, 0.155435, 0.194234, 0.219301, 0.25031, 0.25031, 0.243554, 0.257454, 0.182256, 0.185198, 0.191378, 0.182256, 0.247041, 0.216401, 0.291804, 0.370445, 0.359901, 0.352862, 0.377384, 0.295083, 0.308712, 0.247041, 0.278302, 0.200174, 0.222385, 0.200174, 0.161087, 0.118441, 0.10481, 0.132295, 0.10481, 0.100716, 0.134866, 0.158265, 0.15008, 0.161087, 0.085092, 0.051831, 0.054297, 0.050641, 0.086953, 0.060549, 0.10481, 0.076542, 0.074921, 0.064632, 0.0704, 0.0704, 0.054297, 0.109221, 0.137348, 0.182256, 0.111485, 0.071867, 0.059222, 0.10481, 0.094817, 0.102787, 0.155435, 0.164327, 0.158265, 0.15008, 0.18812, 0.137348, 0.129801, 0.144935, 0.102787, 0.116183, 0.116183, 0.111485, 0.109221, 0.106997, 0.055536, 0.096677, 0.142424, 0.196879, 0.116183, 0.0704, 0.11371, 0.137348, 0.073402, 0.055536, 0.051831, 0.051831, 0.064632, 0.066181, 0.048328, 0.073402, 0.033407, 0.044297, 0.088832, 0.083462, 0.055536, 0.102787, 0.10481, 0.137348, 0.116183, 0.120615, 0.120615, 0.111485, 0.074921, 0.137348, 0.102787, 0.116183, 0.116183, 0.083462, 0.118441, 0.129801, 0.139895, 0.222385, 0.21291, 0.225814, 0.167087, 0.155435, 0.158265, 0.134866, 0.096677, 0.098513, 0.137348, 0.225814, 0.225814, 0.257454, 0.164327, 0.239899, 0.144935, 0.147574, 0.200174, 0.15284, 0.229226, 0.161087, 0.161087, 0.167087, 0.155435, 0.18812, 0.206376, 0.167087, 0.206376, 0.268042, 0.158265, 0.122885, 0.088832, 0.096677, 0.048328, 0.090864, 0.092881, 0.161087, 0.098513, 0.071867, 0.120615, 0.129801, 0.179055, 0.120615, 0.132295, 0.127496, 0.17593, 0.25406, 0.216401, 0.200174, 0.200174, 0.239899, 0.332115, 0.346032, 0.25031, 0.359901, 0.321458, 0.295083, 0.196879, 0.200174, 0.25406, 0.25406, 0.170161, 0.15008, 0.15008, 0.139895, 0.078022, 0.034068, 0.032677, 0.054297, 0.032677, 0.031287, 0.05306, 0.028695, 0.036378, 0.0704, 0.069024, 0.069024, 0.055536, 0.056825, 0.10481, 0.118441, 0.127496, 0.116183, 0.127496, 0.209395, 0.209395, 0.225814, 0.339168, 0.339168, 0.335645, 0.436924, 0.418646, 0.418646, 0.414856, 0.398279, 0.295083, 0.298791, 0.324872, 0.291804, 0.370445, 0.349426, 0.332115, 0.25406, 0.349426, 0.346032, 0.288399, 0.206376, 0.271506, 0.167087, 0.167087, 0.170161, 0.161087, 0.179055, 0.17593, 0.232838, 0.219301, 0.291804, 0.264545, 0.232838, 0.335645, 0.31487, 0.291804, 0.298791, 0.380708], '')</t>
  </si>
  <si>
    <t>[225]</t>
  </si>
  <si>
    <t xml:space="preserve">F5RR73|F5RR73_9ENTR Triosephosphate isomerase OS=Enterobacter hormaechei ATCC 49162 </t>
  </si>
  <si>
    <t>([0.243554, 0.155435, 0.21291, 0.247041, 0.278302, 0.311707, 0.349426, 0.324872, 0.275179, 0.311707, 0.349426, 0.311707, 0.243554, 0.203355, 0.18812, 0.182256, 0.239899, 0.281712, 0.301917, 0.206376, 0.271506, 0.268042, 0.281712, 0.275179, 0.278302, 0.206376, 0.17593, 0.120615, 0.127496, 0.11371, 0.088832, 0.098513, 0.182256, 0.25031, 0.25031, 0.155435, 0.161087, 0.167087, 0.109221, 0.081712, 0.132295, 0.155435, 0.134866, 0.164327, 0.167087, 0.164327, 0.229226, 0.271506, 0.247041, 0.216401, 0.219301, 0.247041, 0.18812, 0.170161, 0.170161, 0.142424, 0.229226, 0.243554, 0.243554, 0.239899, 0.268042, 0.268042, 0.236433, 0.167087, 0.200174, 0.18812, 0.206376, 0.21291, 0.203355, 0.257454, 0.335645, 0.377384, 0.301917, 0.328603, 0.332115, 0.236433, 0.298791, 0.257454, 0.321458, 0.216401, 0.216401, 0.142424, 0.090864, 0.106997, 0.194234, 0.18812, 0.206376, 0.194234, 0.191378, 0.196879, 0.142424, 0.137348, 0.164327, 0.257454, 0.26085, 0.257454, 0.36309, 0.264545, 0.209395, 0.185198, 0.271506, 0.349426, 0.332115, 0.387226, 0.324872, 0.229226, 0.225814, 0.229226, 0.232838, 0.225814, 0.15008, 0.15284, 0.170161, 0.122885, 0.067594, 0.040537, 0.022667, 0.020165, 0.041405, 0.074921, 0.102787, 0.086953, 0.100716, 0.185198, 0.232838, 0.268042, 0.349426, 0.346032, 0.332115, 0.346032, 0.370445, 0.384043, 0.401658, 0.335645, 0.40511, 0.497853, 0.486429, 0.608892, 0.570702, 0.468512, 0.377384, 0.346032, 0.387226, 0.374039, 0.359901, 0.30533, 0.30533, 0.278302, 0.185198, 0.196879, 0.17593, 0.132295, 0.132295, 0.125101, 0.127496, 0.071867, 0.078022, 0.155435, 0.098513, 0.079919, 0.100716, 0.100716, 0.102787, 0.102787, 0.094817, 0.092881, 0.111485, 0.111485, 0.134866, 0.257454, 0.203355, 0.21291, 0.21291, 0.288399, 0.339168, 0.298791, 0.40511, 0.377384, 0.243554, 0.225814, 0.295083, 0.342579, 0.447574, 0.36309, 0.328603, 0.324872, 0.301917, 0.31487, 0.318242, 0.30533, 0.203355, 0.203355, 0.216401, 0.257454, 0.182256, 0.137348, 0.125101, 0.120615, 0.0704, 0.125101, 0.191378, 0.18812, 0.118441, 0.11371, 0.15008, 0.173081, 0.191378, 0.191378, 0.15008, 0.194234, 0.132295, 0.11371, 0.139895, 0.129801, 0.15008, 0.225814, 0.229226, 0.335645, 0.324872, 0.390993, 0.311707, 0.247041, 0.247041, 0.31487, 0.271506, 0.301917, 0.216401, 0.203355, 0.200174, 0.25031, 0.194234, 0.17593, 0.236433, 0.164327, 0.096677, 0.048328, 0.042364, 0.059222, 0.041405, 0.048328, 0.046336, 0.06312, 0.094817, 0.102787, 0.083462, 0.083462, 0.067594, 0.098513, 0.079919, 0.079919, 0.050641, 0.049374, 0.096677, 0.098513, 0.15008], '')</t>
  </si>
  <si>
    <t>[137, 138]</t>
  </si>
  <si>
    <t xml:space="preserve">F5RR75|F5RR75_9ENTR CDP-diacylglycerol pyrophosphatase OS=Enterobacter hormaechei ATCC 49162 </t>
  </si>
  <si>
    <t>([0.005249, 0.004315, 0.006194, 0.008895, 0.01227, 0.019109, 0.026892, 0.021381, 0.017797, 0.023534, 0.030611, 0.023087, 0.020165, 0.023534, 0.024393, 0.023963, 0.014315, 0.014315, 0.010221, 0.011342, 0.011518, 0.008156, 0.010372, 0.008804, 0.008276, 0.008075, 0.006078, 0.004483, 0.004161, 0.004483, 0.004483, 0.003997, 0.005378, 0.007555, 0.010672, 0.018106, 0.025762, 0.026338, 0.050641, 0.079919, 0.079919, 0.064632, 0.066181, 0.088832, 0.116183, 0.074921, 0.047319, 0.086953, 0.164327, 0.275179, 0.232838, 0.229226, 0.278302, 0.284882, 0.284882, 0.284882, 0.239899, 0.298791, 0.308712, 0.271506, 0.284882, 0.308712, 0.380708, 0.497853, 0.497853, 0.450668, 0.529623, 0.505461, 0.408655, 0.324872, 0.206376, 0.301917, 0.31487, 0.30533, 0.31487, 0.301917, 0.30533, 0.247041, 0.236433, 0.216401, 0.170161, 0.098513, 0.116183, 0.129801, 0.118441, 0.06184, 0.076542, 0.042364, 0.085092, 0.127496, 0.18812, 0.308712, 0.301917, 0.31487, 0.229226, 0.144935, 0.15008, 0.142424, 0.243554, 0.243554, 0.349426, 0.461924, 0.575842, 0.5017, 0.370445, 0.257454, 0.275179, 0.243554, 0.229226, 0.229226, 0.225814, 0.222385, 0.21291, 0.127496, 0.086953, 0.137348, 0.170161, 0.167087, 0.158265, 0.139895, 0.116183, 0.120615, 0.071867, 0.078022, 0.155435, 0.25031, 0.332115, 0.328603, 0.356642, 0.387226, 0.384043, 0.301917, 0.31487, 0.311707, 0.447574, 0.497853, 0.5017, 0.549308, 0.557691, 0.570702, 0.585406, 0.622677, 0.483068, 0.557691, 0.436924, 0.42561, 0.342579, 0.366687, 0.374039, 0.301917, 0.377384, 0.401658, 0.497853, 0.418646, 0.422041, 0.408655, 0.401658, 0.321458, 0.332115, 0.301917, 0.264545, 0.264545, 0.264545, 0.380708, 0.291804, 0.370445, 0.374039, 0.472492, 0.359901, 0.359901, 0.465241, 0.387226, 0.390993, 0.380708, 0.447574, 0.370445, 0.370445, 0.374039, 0.454136, 0.458154, 0.387226, 0.335645, 0.301917, 0.295083, 0.281712, 0.301917, 0.311707, 0.321458, 0.321458, 0.450668, 0.450668, 0.356642, 0.447574, 0.41194, 0.40511, 0.436924, 0.41194, 0.36309, 0.332115, 0.25406, 0.21291, 0.321458, 0.41194, 0.349426, 0.387226, 0.40511, 0.444081, 0.436924, 0.4292, 0.42561, 0.380708, 0.461924, 0.525368, 0.40511, 0.384043, 0.31487, 0.26085, 0.335645, 0.342579, 0.384043, 0.476583, 0.5017, 0.497853, 0.483068, 0.58069, 0.433034, 0.356642, 0.30533, 0.232838, 0.200174, 0.200174, 0.243554, 0.236433, 0.25031, 0.278302, 0.225814, 0.30533, 0.225814, 0.264545, 0.281712, 0.243554, 0.232838, 0.206376, 0.209395, 0.222385, 0.155435, 0.25406, 0.328603, 0.408655, 0.494003, 0.447574, 0.458154, 0.356642, 0.281712, 0.268042, 0.318242, 0.377384, 0.346032, 0.450668, 0.41194, 0.394753, 0.40511, 0.377384, 0.387226, 0.321458], '')</t>
  </si>
  <si>
    <t>[66, 67, 102, 103, 136, 137, 138, 139, 140, 141, 143, 212, 221, 224]</t>
  </si>
  <si>
    <t xml:space="preserve">F5RR77|F5RR77_9ENTR ATP-dependent 6-phosphofructokinase OS=Enterobacter hormaechei ATCC 49162 </t>
  </si>
  <si>
    <t>([0.00777, 0.01227, 0.00777, 0.006421, 0.00962, 0.009977, 0.010509, 0.015078, 0.010131, 0.013613, 0.009728, 0.010672, 0.009977, 0.010372, 0.016826, 0.028695, 0.030611, 0.035586, 0.022667, 0.016257, 0.014586, 0.012491, 0.011342, 0.012727, 0.020522, 0.011903, 0.00962, 0.011903, 0.011106, 0.020522, 0.018787, 0.041405, 0.040537, 0.10481, 0.167087, 0.125101, 0.134866, 0.094817, 0.118441, 0.10481, 0.142424, 0.225814, 0.164327, 0.11371, 0.194234, 0.161087, 0.191378, 0.194234, 0.194234, 0.21291, 0.21291, 0.139895, 0.147574, 0.125101, 0.050641, 0.050641, 0.03976, 0.020876, 0.028107, 0.034884, 0.035586, 0.020522, 0.020522, 0.018787, 0.016826, 0.018787, 0.024826, 0.032017, 0.040537, 0.024393, 0.023087, 0.014315, 0.025316, 0.022306, 0.0198, 0.038858, 0.025316, 0.045352, 0.088832, 0.060549, 0.034068, 0.067594, 0.118441, 0.118441, 0.18812, 0.288399, 0.158265, 0.090864, 0.088832, 0.122885, 0.147574, 0.137348, 0.122885, 0.137348, 0.15284, 0.137348, 0.139895, 0.209395, 0.229226, 0.219301, 0.182256, 0.271506, 0.284882, 0.21291, 0.182256, 0.116183, 0.125101, 0.229226, 0.271506, 0.268042, 0.26085, 0.298791, 0.295083, 0.321458, 0.298791, 0.239899, 0.268042, 0.200174, 0.134866, 0.071867, 0.0704, 0.118441, 0.125101, 0.106997, 0.158265, 0.120615, 0.155435, 0.137348, 0.106997, 0.132295, 0.137348, 0.085092, 0.090864, 0.10481, 0.132295, 0.122885, 0.079919, 0.158265, 0.155435, 0.137348, 0.206376, 0.134866, 0.161087, 0.15008, 0.158265, 0.096677, 0.164327, 0.209395, 0.222385, 0.17593, 0.173081, 0.173081, 0.26085, 0.264545, 0.161087, 0.206376, 0.134866, 0.225814, 0.127496, 0.10481, 0.179055, 0.15284, 0.158265, 0.132295, 0.139895, 0.094817, 0.109221, 0.116183, 0.090864, 0.049374, 0.092881, 0.096677, 0.059222, 0.056825, 0.056825, 0.102787, 0.100716, 0.161087, 0.167087, 0.247041, 0.36309, 0.356642, 0.308712, 0.390993, 0.311707, 0.243554, 0.324872, 0.324872, 0.275179, 0.30533, 0.387226, 0.291804, 0.216401, 0.298791, 0.308712, 0.21291, 0.21291, 0.139895, 0.116183, 0.094817, 0.076542, 0.041405, 0.034068, 0.055536, 0.054297, 0.05306, 0.088832, 0.041405, 0.041405, 0.034884, 0.023963, 0.028695, 0.056825, 0.060549, 0.0704, 0.034068, 0.059222, 0.058088, 0.109221, 0.139895, 0.10481, 0.086953, 0.118441, 0.155435, 0.100716, 0.100716, 0.134866, 0.118441, 0.129801, 0.155435, 0.203355, 0.264545, 0.225814, 0.200174, 0.264545, 0.21291, 0.232838, 0.17593, 0.147574, 0.079919, 0.078022, 0.139895, 0.196879, 0.15284, 0.083462, 0.142424, 0.102787, 0.127496, 0.142424, 0.139895, 0.139895, 0.139895, 0.085092, 0.051831, 0.060549, 0.06312, 0.085092, 0.139895, 0.18812, 0.216401, 0.318242, 0.318242, 0.301917, 0.268042, 0.356642, 0.377384, 0.284882, 0.346032, 0.342579, 0.243554, 0.339168, 0.370445, 0.374039, 0.458154, 0.553315, 0.570702, 0.557691, 0.575842, 0.465241, 0.480142, 0.480142, 0.374039, 0.284882, 0.25406, 0.284882, 0.275179, 0.30533, 0.384043, 0.356642, 0.264545, 0.31487, 0.222385, 0.236433, 0.164327, 0.10481, 0.06312, 0.055536, 0.055536, 0.047319, 0.083462, 0.076542, 0.076542, 0.074921, 0.085092, 0.102787, 0.06184, 0.066181, 0.088832, 0.098513, 0.118441, 0.122885, 0.102787, 0.170161, 0.161087, 0.247041, 0.247041, 0.25406, 0.247041, 0.222385, 0.144935, 0.158265, 0.170161, 0.142424, 0.216401, 0.284882, 0.31487, 0.301917, 0.291804, 0.275179, 0.268042, 0.182256, 0.185198, 0.25031, 0.164327, 0.134866, 0.127496, 0.191378, 0.191378, 0.120615, 0.118441, 0.161087, 0.125101, 0.094817, 0.096677, 0.074921, 0.051831, 0.026338, 0.049374, 0.031287], '')</t>
  </si>
  <si>
    <t>[274, 275, 276, 277]</t>
  </si>
  <si>
    <t xml:space="preserve">F5RR78|F5RR78_9ENTR Cation-efflux pump FieF OS=Enterobacter hormaechei ATCC 49162 </t>
  </si>
  <si>
    <t>([0.025762, 0.043307, 0.020876, 0.015078, 0.020165, 0.028695, 0.027463, 0.026892, 0.017797, 0.017797, 0.018106, 0.025762, 0.016021, 0.01227, 0.015078, 0.032677, 0.032017, 0.016257, 0.009728, 0.006795, 0.006894, 0.007031, 0.004899, 0.004577, 0.005086, 0.003804, 0.002705, 0.002276, 0.002581, 0.003607, 0.003963, 0.003555, 0.003431, 0.003109, 0.002581, 0.002581, 0.002349, 0.002014, 0.002194, 0.003109, 0.004208, 0.004358, 0.003405, 0.004835, 0.005223, 0.005249, 0.006421, 0.009015, 0.009096, 0.009096, 0.00962, 0.006894, 0.006533, 0.005223, 0.005872, 0.008409, 0.006619, 0.007555, 0.007555, 0.010372, 0.011106, 0.00962, 0.016826, 0.031287, 0.033407, 0.069024, 0.094817, 0.051831, 0.051831, 0.100716, 0.094817, 0.086953, 0.125101, 0.232838, 0.311707, 0.284882, 0.236433, 0.30533, 0.200174, 0.26085, 0.26085, 0.225814, 0.209395, 0.094817, 0.038858, 0.032017, 0.031287, 0.028695, 0.051831, 0.025762, 0.012727, 0.008276, 0.005318, 0.004388, 0.004161, 0.004161, 0.003997, 0.004646, 0.005249, 0.005223, 0.004208, 0.003997, 0.004483, 0.005249, 0.009015, 0.010926, 0.01204, 0.013437, 0.016021, 0.020165, 0.023534, 0.054297, 0.064632, 0.088832, 0.106997, 0.106997, 0.064632, 0.079919, 0.058088, 0.029376, 0.029376, 0.060549, 0.066181, 0.026892, 0.018106, 0.009483, 0.009015, 0.008804, 0.005503, 0.005086, 0.005223, 0.004775, 0.003864, 0.00389, 0.004976, 0.006482, 0.006482, 0.008895, 0.01227, 0.016021, 0.023534, 0.028695, 0.030003, 0.023087, 0.048328, 0.058088, 0.060549, 0.098513, 0.049374, 0.120615, 0.111485, 0.120615, 0.144935, 0.170161, 0.194234, 0.206376, 0.209395, 0.170161, 0.090864, 0.050641, 0.024826, 0.025316, 0.022667, 0.022667, 0.016528, 0.012727, 0.009865, 0.00962, 0.00962, 0.009401, 0.009187, 0.009294, 0.007645, 0.01078, 0.011342, 0.009294, 0.005932, 0.005249, 0.004358, 0.005932, 0.005683, 0.007877, 0.006245, 0.006194, 0.004513, 0.004513, 0.003757, 0.00515, 0.006374, 0.004646, 0.006533, 0.005623, 0.005623, 0.004646, 0.004646, 0.004689, 0.005011, 0.007645, 0.008723, 0.008895, 0.006421, 0.00962, 0.00962, 0.013265, 0.013437, 0.028107, 0.058088, 0.086953, 0.098513, 0.083462, 0.161087, 0.179055, 0.134866, 0.073402, 0.139895, 0.069024, 0.05306, 0.090864, 0.085092, 0.041405, 0.096677, 0.164327, 0.096677, 0.096677, 0.120615, 0.167087, 0.139895, 0.142424, 0.098513, 0.086953, 0.132295, 0.120615, 0.11371, 0.196879, 0.298791, 0.321458, 0.433034, 0.51388, 0.380708, 0.278302, 0.40511, 0.268042, 0.264545, 0.243554, 0.268042, 0.21291, 0.271506, 0.291804, 0.288399, 0.284882, 0.318242, 0.209395, 0.147574, 0.147574, 0.120615, 0.118441, 0.05306, 0.026338, 0.021816, 0.05306, 0.106997, 0.06184, 0.132295, 0.142424, 0.196879, 0.10481, 0.081712, 0.076542, 0.067594, 0.029376, 0.069024, 0.056825, 0.10481, 0.17593, 0.109221, 0.076542, 0.042364, 0.079919, 0.15008, 0.196879, 0.206376, 0.134866, 0.200174, 0.125101, 0.076542, 0.116183, 0.185198, 0.25406, 0.144935, 0.127496, 0.209395, 0.15008, 0.122885, 0.098513, 0.06312, 0.092881, 0.167087, 0.281712, 0.239899], '')</t>
  </si>
  <si>
    <t>[237]</t>
  </si>
  <si>
    <t xml:space="preserve">F5RR94|F5RR94_9ENTR Rhamnulokinase OS=Enterobacter hormaechei ATCC 49162 </t>
  </si>
  <si>
    <t>([0.019401, 0.030003, 0.034068, 0.048328, 0.067594, 0.086953, 0.106997, 0.085092, 0.083462, 0.058088, 0.060549, 0.079919, 0.042364, 0.090864, 0.054297, 0.060549, 0.06184, 0.085092, 0.102787, 0.086953, 0.085092, 0.085092, 0.083462, 0.111485, 0.086953, 0.085092, 0.083462, 0.042364, 0.051831, 0.0704, 0.0704, 0.047319, 0.049374, 0.090864, 0.092881, 0.158265, 0.15284, 0.134866, 0.096677, 0.096677, 0.088832, 0.092881, 0.092881, 0.098513, 0.073402, 0.054297, 0.06312, 0.05306, 0.118441, 0.081712, 0.074921, 0.129801, 0.203355, 0.120615, 0.118441, 0.120615, 0.076542, 0.045352, 0.098513, 0.147574, 0.142424, 0.15008, 0.139895, 0.137348, 0.139895, 0.161087, 0.155435, 0.142424, 0.100716, 0.094817, 0.164327, 0.092881, 0.088832, 0.060549, 0.111485, 0.064632, 0.040537, 0.035586, 0.035586, 0.034884, 0.032677, 0.031287, 0.056825, 0.066181, 0.11371, 0.073402, 0.073402, 0.076542, 0.094817, 0.111485, 0.10481, 0.058088, 0.106997, 0.116183, 0.161087, 0.147574, 0.232838, 0.308712, 0.394753, 0.394753, 0.342579, 0.318242, 0.318242, 0.291804, 0.191378, 0.170161, 0.239899, 0.161087, 0.243554, 0.206376, 0.291804, 0.30533, 0.311707, 0.225814, 0.219301, 0.216401, 0.219301, 0.216401, 0.134866, 0.142424, 0.129801, 0.100716, 0.139895, 0.078022, 0.098513, 0.164327, 0.120615, 0.066181, 0.118441, 0.0704, 0.0704, 0.051831, 0.028107, 0.032677, 0.067594, 0.071867, 0.079919, 0.096677, 0.109221, 0.111485, 0.073402, 0.15284, 0.222385, 0.144935, 0.21291, 0.200174, 0.170161, 0.173081, 0.182256, 0.106997, 0.194234, 0.21291, 0.155435, 0.155435, 0.206376, 0.11371, 0.10481, 0.058088, 0.049374, 0.043307, 0.081712, 0.088832, 0.083462, 0.044297, 0.076542, 0.050641, 0.054297, 0.069024, 0.096677, 0.155435, 0.239899, 0.216401, 0.21291, 0.225814, 0.25031, 0.268042, 0.275179, 0.291804, 0.380708, 0.390993, 0.401658, 0.291804, 0.349426, 0.359901, 0.465241, 0.359901, 0.377384, 0.342579, 0.232838, 0.268042, 0.26085, 0.225814, 0.219301, 0.236433, 0.311707, 0.271506, 0.158265, 0.239899, 0.229226, 0.25406, 0.243554, 0.232838, 0.359901, 0.346032, 0.335645, 0.275179, 0.264545, 0.342579, 0.370445, 0.374039, 0.288399, 0.219301, 0.278302, 0.291804, 0.264545, 0.278302, 0.398279, 0.414856, 0.447574, 0.377384, 0.288399, 0.25406, 0.194234, 0.144935, 0.142424, 0.132295, 0.194234, 0.284882, 0.257454, 0.25031, 0.321458, 0.342579, 0.324872, 0.271506, 0.257454, 0.284882, 0.191378, 0.17593, 0.26085, 0.225814, 0.301917, 0.335645, 0.335645, 0.301917, 0.25031, 0.25031, 0.243554, 0.229226, 0.229226, 0.173081, 0.173081, 0.134866, 0.147574, 0.222385, 0.158265, 0.182256, 0.15284, 0.219301, 0.219301, 0.25406, 0.167087, 0.161087, 0.179055, 0.216401, 0.288399, 0.339168, 0.268042, 0.243554, 0.216401, 0.222385, 0.222385, 0.232838, 0.321458, 0.384043, 0.384043, 0.486429, 0.433034, 0.461924, 0.465241, 0.458154, 0.328603, 0.422041, 0.352862, 0.275179, 0.257454, 0.295083, 0.232838, 0.275179, 0.30533, 0.25031, 0.158265, 0.161087, 0.098513, 0.100716, 0.088832, 0.059222, 0.034068, 0.040537, 0.040537, 0.043307, 0.047319, 0.049374, 0.05306, 0.085092, 0.083462, 0.102787, 0.078022, 0.081712, 0.059222, 0.047319, 0.090864, 0.155435, 0.25031, 0.328603, 0.232838, 0.225814, 0.257454, 0.239899, 0.25031, 0.134866, 0.076542, 0.03976, 0.076542, 0.090864, 0.086953, 0.15284, 0.142424, 0.170161, 0.147574, 0.147574, 0.182256, 0.191378, 0.132295, 0.116183, 0.096677, 0.15284, 0.127496, 0.173081, 0.17593, 0.179055, 0.25031, 0.298791, 0.291804, 0.17593, 0.167087, 0.132295, 0.120615, 0.116183, 0.137348, 0.167087, 0.288399, 0.275179, 0.243554, 0.346032, 0.311707, 0.366687, 0.288399, 0.291804, 0.271506, 0.257454, 0.161087, 0.111485, 0.144935, 0.225814, 0.25031, 0.196879, 0.155435, 0.098513, 0.05306, 0.035586, 0.060549, 0.027463, 0.017797, 0.017447, 0.016021, 0.01227, 0.009865, 0.014075, 0.01078, 0.01078, 0.018106, 0.030003, 0.071867, 0.033407, 0.032677, 0.059222, 0.041405, 0.073402, 0.0704, 0.079919, 0.096677, 0.086953, 0.144935, 0.122885, 0.129801, 0.122885, 0.196879, 0.155435, 0.100716, 0.170161, 0.17593, 0.11371, 0.055536, 0.036378, 0.078022, 0.066181, 0.029376, 0.050641, 0.028695, 0.05306, 0.054297, 0.035586, 0.029376, 0.029376, 0.074921, 0.040537, 0.043307, 0.033407, 0.054297, 0.094817, 0.05306, 0.049374, 0.090864, 0.109221, 0.129801, 0.0704, 0.090864, 0.111485, 0.094817, 0.158265, 0.096677, 0.15284, 0.229226, 0.182256, 0.179055, 0.158265, 0.17593, 0.170161, 0.21291, 0.127496, 0.125101, 0.191378, 0.134866, 0.086953, 0.147574, 0.125101, 0.203355, 0.203355, 0.284882, 0.229226, 0.229226, 0.31487, 0.194234, 0.179055, 0.295083, 0.298791, 0.324872, 0.275179, 0.26085, 0.264545, 0.278302, 0.239899, 0.25031, 0.225814, 0.298791, 0.257454, 0.295083, 0.182256, 0.179055, 0.185198, 0.264545, 0.264545, 0.182256, 0.291804, 0.288399, 0.271506, 0.194234, 0.081712, 0.139895, 0.118441, 0.085092, 0.129801, 0.132295, 0.10481, 0.161087, 0.127496, 0.132295, 0.096677, 0.203355], '')</t>
  </si>
  <si>
    <t xml:space="preserve">F5RR96|F5RR96_9ENTR Rhamnulose-1-phosphate aldolase OS=Enterobacter hormaechei ATCC 49162 </t>
  </si>
  <si>
    <t>([0.096677, 0.139895, 0.122885, 0.073402, 0.094817, 0.098513, 0.127496, 0.15008, 0.191378, 0.18812, 0.137348, 0.106997, 0.094817, 0.096677, 0.088832, 0.094817, 0.109221, 0.111485, 0.191378, 0.301917, 0.366687, 0.36309, 0.278302, 0.324872, 0.328603, 0.332115, 0.281712, 0.288399, 0.301917, 0.26085, 0.295083, 0.301917, 0.40511, 0.444081, 0.328603, 0.40511, 0.36309, 0.352862, 0.247041, 0.232838, 0.243554, 0.236433, 0.257454, 0.339168, 0.239899, 0.236433, 0.209395, 0.206376, 0.194234, 0.196879, 0.257454, 0.206376, 0.321458, 0.219301, 0.125101, 0.18812, 0.222385, 0.25031, 0.275179, 0.271506, 0.194234, 0.132295, 0.134866, 0.11371, 0.111485, 0.18812, 0.268042, 0.18812, 0.164327, 0.167087, 0.164327, 0.096677, 0.132295, 0.066181, 0.116183, 0.203355, 0.243554, 0.203355, 0.209395, 0.116183, 0.203355, 0.222385, 0.219301, 0.21291, 0.155435, 0.170161, 0.164327, 0.17593, 0.284882, 0.36309, 0.366687, 0.26085, 0.321458, 0.222385, 0.229226, 0.142424, 0.122885, 0.069024, 0.083462, 0.083462, 0.144935, 0.125101, 0.125101, 0.200174, 0.209395, 0.268042, 0.278302, 0.196879, 0.216401, 0.191378, 0.209395, 0.120615, 0.132295, 0.132295, 0.196879, 0.196879, 0.308712, 0.308712, 0.30533, 0.295083, 0.25406, 0.25031, 0.288399, 0.352862, 0.318242, 0.324872, 0.328603, 0.247041, 0.243554, 0.17593, 0.200174, 0.139895, 0.232838, 0.281712, 0.288399, 0.30533, 0.301917, 0.194234, 0.170161, 0.17593, 0.185198, 0.129801, 0.086953, 0.047319, 0.054297, 0.059222, 0.059222, 0.059222, 0.092881, 0.106997, 0.0704, 0.073402, 0.116183, 0.11371, 0.081712, 0.045352, 0.048328, 0.081712, 0.132295, 0.158265, 0.25406, 0.179055, 0.194234, 0.194234, 0.21291, 0.106997, 0.120615, 0.118441, 0.122885, 0.078022, 0.116183, 0.129801, 0.078022, 0.096677, 0.056825, 0.073402, 0.086953, 0.092881, 0.090864, 0.096677, 0.098513, 0.098513, 0.090864, 0.144935, 0.206376, 0.239899, 0.352862, 0.291804, 0.288399, 0.295083, 0.318242, 0.324872, 0.408655, 0.486429, 0.450668, 0.458154, 0.436924, 0.422041, 0.298791, 0.328603, 0.216401, 0.206376, 0.18812, 0.209395, 0.120615, 0.116183, 0.132295, 0.129801, 0.17593, 0.17593, 0.106997, 0.142424, 0.15008, 0.158265, 0.086953, 0.088832, 0.088832, 0.076542, 0.129801, 0.209395, 0.15284, 0.278302, 0.275179, 0.271506, 0.301917, 0.433034, 0.36309, 0.284882, 0.216401, 0.182256, 0.127496, 0.118441, 0.111485, 0.074921, 0.074921, 0.142424, 0.111485, 0.164327, 0.25031, 0.247041, 0.161087, 0.191378, 0.170161, 0.196879, 0.219301, 0.173081, 0.096677, 0.122885, 0.122885, 0.17593, 0.17593, 0.232838, 0.222385, 0.229226, 0.203355, 0.206376, 0.239899, 0.239899, 0.257454, 0.25031, 0.21291, 0.216401, 0.225814, 0.15284, 0.074921, 0.0704, 0.094817, 0.132295, 0.129801, 0.182256, 0.15008, 0.129801, 0.102787, 0.196879, 0.155435, 0.222385], '')</t>
  </si>
  <si>
    <t xml:space="preserve">F5RRA2|F5RRA2_9ENTR L-rhamnose mutarotase OS=Enterobacter hormaechei ATCC 49162 </t>
  </si>
  <si>
    <t>([0.069024, 0.125101, 0.17593, 0.179055, 0.21291, 0.264545, 0.311707, 0.219301, 0.222385, 0.243554, 0.264545, 0.301917, 0.394753, 0.42561, 0.342579, 0.26085, 0.390993, 0.465241, 0.42561, 0.42561, 0.465241, 0.390993, 0.291804, 0.281712, 0.281712, 0.281712, 0.268042, 0.229226, 0.328603, 0.349426, 0.257454, 0.243554, 0.170161, 0.092881, 0.048328, 0.088832, 0.161087, 0.125101, 0.111485, 0.185198, 0.11371, 0.083462, 0.060549, 0.086953, 0.090864, 0.071867, 0.079919, 0.046336, 0.059222, 0.058088, 0.064632, 0.127496, 0.139895, 0.122885, 0.21291, 0.271506, 0.200174, 0.179055, 0.21291, 0.229226, 0.225814, 0.243554, 0.257454, 0.380708, 0.401658, 0.288399, 0.239899, 0.225814, 0.308712, 0.25031, 0.257454, 0.25031, 0.179055, 0.144935, 0.26085, 0.243554, 0.281712, 0.359901, 0.394753, 0.394753, 0.384043, 0.394753, 0.394753, 0.454136, 0.447574, 0.465241, 0.490133, 0.622677, 0.648219, 0.56648, 0.497853, 0.398279, 0.311707, 0.349426, 0.377384, 0.332115, 0.311707, 0.268042, 0.209395, 0.167087, 0.118441, 0.090864, 0.048328, 0.064632], '')</t>
  </si>
  <si>
    <t>[87, 88, 89]</t>
  </si>
  <si>
    <t xml:space="preserve">F5RRC0|F5RRC0_9ENTR D-aminoacyl-tRNA deacylase OS=Enterobacter hormaechei ATCC 49162 </t>
  </si>
  <si>
    <t>([0.076542, 0.11371, 0.079919, 0.118441, 0.086953, 0.125101, 0.15284, 0.196879, 0.158265, 0.194234, 0.216401, 0.257454, 0.257454, 0.284882, 0.390993, 0.480142, 0.394753, 0.324872, 0.328603, 0.25031, 0.182256, 0.209395, 0.15284, 0.225814, 0.21291, 0.295083, 0.295083, 0.308712, 0.308712, 0.380708, 0.366687, 0.339168, 0.335645, 0.414856, 0.335645, 0.229226, 0.247041, 0.321458, 0.328603, 0.311707, 0.384043, 0.374039, 0.370445, 0.349426, 0.232838, 0.239899, 0.236433, 0.196879, 0.196879, 0.185198, 0.173081, 0.15008, 0.185198, 0.11371, 0.125101, 0.132295, 0.194234, 0.182256, 0.161087, 0.219301, 0.295083, 0.295083, 0.31487, 0.243554, 0.26085, 0.298791, 0.298791, 0.288399, 0.21291, 0.206376, 0.139895, 0.125101, 0.127496, 0.129801, 0.203355, 0.206376, 0.271506, 0.264545, 0.225814, 0.25031, 0.288399, 0.288399, 0.191378, 0.25406, 0.324872, 0.387226, 0.42561, 0.398279, 0.4292, 0.557691, 0.545602, 0.608892, 0.671169, 0.671169, 0.549308, 0.454136, 0.450668, 0.370445, 0.275179, 0.247041, 0.268042, 0.225814, 0.161087, 0.25406, 0.257454, 0.271506, 0.284882, 0.281712, 0.318242, 0.291804, 0.284882, 0.295083, 0.321458, 0.30533, 0.229226, 0.278302, 0.328603, 0.324872, 0.374039, 0.480142, 0.480142, 0.461924, 0.390993, 0.40511, 0.422041, 0.4292, 0.422041, 0.447574, 0.41194, 0.408655, 0.298791, 0.200174, 0.132295, 0.137348, 0.096677, 0.147574, 0.144935, 0.144935, 0.109221, 0.109221, 0.079919, 0.100716, 0.073402, 0.109221, 0.144935], '')</t>
  </si>
  <si>
    <t>[89, 90, 91, 92, 93, 94]</t>
  </si>
  <si>
    <t xml:space="preserve">F5RRD2|F5RRD2_9ENTR 50S ribosomal subunit assembly factor BipA OS=Enterobacter hormaechei ATCC 49162 </t>
  </si>
  <si>
    <t>([0.034884, 0.041405, 0.064632, 0.049374, 0.073402, 0.102787, 0.129801, 0.15284, 0.185198, 0.216401, 0.164327, 0.142424, 0.222385, 0.203355, 0.139895, 0.139895, 0.15008, 0.15008, 0.225814, 0.247041, 0.332115, 0.308712, 0.339168, 0.308712, 0.374039, 0.339168, 0.346032, 0.352862, 0.370445, 0.380708, 0.377384, 0.394753, 0.422041, 0.422041, 0.4292, 0.534167, 0.653063, 0.521092, 0.525368, 0.521092, 0.541878, 0.534167, 0.675549, 0.545602, 0.59014, 0.483068, 0.42561, 0.387226, 0.377384, 0.377384, 0.366687, 0.339168, 0.311707, 0.342579, 0.243554, 0.257454, 0.25031, 0.158265, 0.236433, 0.142424, 0.155435, 0.085092, 0.055536, 0.059222, 0.10481, 0.125101, 0.194234, 0.275179, 0.275179, 0.288399, 0.170161, 0.167087, 0.191378, 0.295083, 0.232838, 0.346032, 0.328603, 0.25406, 0.30533, 0.308712, 0.356642, 0.275179, 0.377384, 0.447574, 0.370445, 0.281712, 0.170161, 0.120615, 0.078022, 0.100716, 0.079919, 0.081712, 0.086953, 0.086953, 0.096677, 0.11371, 0.122885, 0.132295, 0.191378, 0.229226, 0.137348, 0.120615, 0.17593, 0.161087, 0.155435, 0.18812, 0.170161, 0.219301, 0.284882, 0.352862, 0.257454, 0.278302, 0.422041, 0.318242, 0.25406, 0.158265, 0.122885, 0.109221, 0.096677, 0.06184, 0.067594, 0.127496, 0.206376, 0.203355, 0.185198, 0.18812, 0.247041, 0.36309, 0.301917, 0.232838, 0.167087, 0.26085, 0.281712, 0.182256, 0.167087, 0.243554, 0.225814, 0.209395, 0.142424, 0.158265, 0.144935, 0.142424, 0.122885, 0.10481, 0.11371, 0.144935, 0.155435, 0.079919, 0.078022, 0.071867, 0.132295, 0.116183, 0.071867, 0.038042, 0.048328, 0.096677, 0.073402, 0.073402, 0.144935, 0.203355, 0.120615, 0.161087, 0.15284, 0.116183, 0.120615, 0.116183, 0.118441, 0.118441, 0.15008, 0.118441, 0.222385, 0.203355, 0.25406, 0.328603, 0.447574, 0.390993, 0.301917, 0.339168, 0.433034, 0.324872, 0.257454, 0.359901, 0.387226, 0.31487, 0.436924, 0.390993, 0.418646, 0.41194, 0.332115, 0.387226, 0.332115, 0.332115, 0.318242, 0.366687, 0.278302, 0.25406, 0.301917, 0.398279, 0.298791, 0.295083, 0.394753, 0.380708, 0.380708, 0.295083, 0.377384, 0.356642, 0.301917, 0.200174, 0.191378, 0.191378, 0.111485, 0.17593, 0.098513, 0.098513, 0.092881, 0.088832, 0.079919, 0.096677, 0.092881, 0.144935, 0.100716, 0.088832, 0.173081, 0.170161, 0.257454, 0.25406, 0.179055, 0.264545, 0.243554, 0.164327, 0.236433, 0.324872, 0.346032, 0.433034, 0.42561, 0.433034, 0.525368, 0.549308, 0.553315, 0.545602, 0.480142, 0.553315, 0.553315, 0.447574, 0.356642, 0.352862, 0.349426, 0.335645, 0.328603, 0.339168, 0.447574, 0.433034, 0.346032, 0.346032, 0.349426, 0.366687, 0.278302, 0.25406, 0.26085, 0.232838, 0.239899, 0.31487, 0.232838, 0.167087, 0.200174, 0.196879, 0.196879, 0.194234, 0.194234, 0.196879, 0.291804, 0.194234, 0.206376, 0.203355, 0.18812, 0.196879, 0.194234, 0.194234, 0.158265, 0.15284, 0.206376, 0.21291, 0.21291, 0.229226, 0.324872, 0.321458, 0.324872, 0.349426, 0.324872, 0.321458, 0.324872, 0.243554, 0.332115, 0.335645, 0.454136, 0.461924, 0.380708, 0.374039, 0.433034, 0.40511, 0.301917, 0.281712, 0.209395, 0.209395, 0.284882, 0.271506, 0.332115, 0.318242, 0.219301, 0.247041, 0.321458, 0.332115, 0.401658, 0.384043, 0.281712, 0.191378, 0.191378, 0.257454, 0.25031, 0.284882, 0.301917, 0.324872, 0.324872, 0.387226, 0.301917, 0.30533, 0.298791, 0.278302, 0.298791, 0.30533, 0.308712, 0.324872, 0.25406, 0.229226, 0.167087, 0.247041, 0.247041, 0.25406, 0.264545, 0.278302, 0.284882, 0.370445, 0.414856, 0.41194, 0.390993, 0.366687, 0.349426, 0.291804, 0.278302, 0.352862, 0.408655, 0.401658, 0.40511, 0.390993, 0.422041, 0.414856, 0.422041, 0.422041, 0.332115, 0.239899, 0.247041, 0.243554, 0.206376, 0.225814, 0.21291, 0.25406, 0.352862, 0.26085, 0.335645, 0.308712, 0.284882, 0.229226, 0.225814, 0.209395, 0.31487, 0.30533, 0.321458, 0.247041, 0.21291, 0.284882, 0.374039, 0.281712, 0.281712, 0.311707, 0.311707, 0.311707, 0.308712, 0.318242, 0.454136, 0.335645, 0.377384, 0.41194, 0.41194, 0.418646, 0.346032, 0.318242, 0.26085, 0.332115, 0.418646, 0.534167, 0.545602, 0.541878, 0.648219, 0.632174, 0.549308, 0.517562, 0.534167, 0.490133, 0.401658, 0.366687, 0.483068, 0.468512, 0.450668, 0.521092, 0.521092, 0.517562, 0.505461, 0.59917, 0.545602, 0.545602, 0.58069, 0.58069, 0.570702, 0.56648, 0.56648, 0.653063, 0.604312, 0.585406, 0.521092, 0.626927, 0.525368, 0.444081, 0.36309, 0.40511, 0.40511, 0.394753, 0.476583, 0.40511, 0.31487, 0.346032, 0.232838, 0.200174, 0.194234, 0.206376, 0.127496, 0.106997, 0.11371, 0.134866, 0.142424, 0.209395, 0.203355, 0.288399, 0.349426, 0.356642, 0.247041, 0.170161, 0.170161, 0.17593, 0.155435, 0.225814, 0.236433, 0.25031, 0.257454, 0.264545, 0.191378, 0.288399, 0.352862, 0.342579, 0.390993, 0.321458, 0.318242, 0.328603, 0.321458, 0.332115, 0.422041, 0.497853, 0.521092, 0.440853, 0.352862, 0.454136, 0.465241, 0.458154, 0.562014, 0.553315, 0.538167, 0.585406, 0.51388, 0.447574, 0.352862, 0.311707, 0.30533, 0.209395, 0.200174, 0.139895, 0.139895, 0.134866, 0.137348, 0.18812, 0.257454, 0.264545, 0.17593, 0.111485, 0.111485, 0.111485, 0.109221, 0.096677, 0.120615, 0.120615, 0.086953, 0.158265, 0.179055, 0.26085, 0.278302, 0.200174, 0.271506, 0.185198, 0.185198, 0.185198, 0.185198, 0.18812, 0.268042, 0.366687, 0.359901, 0.366687, 0.298791, 0.308712, 0.275179, 0.185198, 0.247041, 0.324872, 0.308712, 0.30533, 0.216401, 0.301917, 0.390993, 0.359901, 0.440853, 0.40511, 0.40511, 0.40511, 0.408655, 0.401658, 0.41194, 0.461924, 0.461924, 0.465241, 0.380708, 0.387226, 0.505461, 0.541878, 0.454136, 0.454136, 0.4292, 0.51388, 0.4292, 0.4292, 0.472492, 0.447574, 0.401658, 0.41194, 0.321458, 0.239899, 0.239899, 0.232838, 0.268042, 0.275179, 0.26085, 0.271506, 0.339168, 0.243554, 0.21291, 0.328603, 0.339168, 0.370445, 0.284882, 0.356642, 0.26085, 0.25031, 0.271506, 0.342579, 0.339168, 0.356642, 0.440853, 0.447574, 0.450668, 0.450668, 0.436924, 0.505461, 0.575842, 0.534167, 0.58069, 0.570702, 0.525368, 0.494003, 0.486429, 0.604312, 0.618285, 0.724957, 0.716283, 0.716283, 0.712013, 0.685117, 0.801317, 0.791621, 0.76285, 0.728858, 0.703578], '')</t>
  </si>
  <si>
    <t>[35, 36, 37, 38, 39, 40, 41, 42, 43, 44, 236, 237, 238, 239, 241, 242, 399, 400, 401, 402, 403, 404, 405, 406, 413, 414, 415, 416, 417, 418, 419, 420, 421, 422, 423, 424, 425, 426, 427, 428, 429, 430, 476, 482, 483, 484, 485, 486, 548, 549, 553, 587, 588, 589, 590, 591, 592, 595, 596, 597, 598, 599, 600, 601, 602, 603, 604, 605, 606]</t>
  </si>
  <si>
    <t xml:space="preserve">F5RRD6|F5RRD6_9ENTR Coproporphyrinogen-III oxidase OS=Enterobacter hormaechei ATCC 49162 </t>
  </si>
  <si>
    <t>([0.050641, 0.030003, 0.020165, 0.032677, 0.045352, 0.028107, 0.043307, 0.028107, 0.036378, 0.047319, 0.069024, 0.094817, 0.054297, 0.085092, 0.071867, 0.041405, 0.085092, 0.079919, 0.132295, 0.073402, 0.134866, 0.081712, 0.129801, 0.209395, 0.170161, 0.088832, 0.15008, 0.15008, 0.203355, 0.219301, 0.122885, 0.116183, 0.122885, 0.170161, 0.118441, 0.098513, 0.167087, 0.085092, 0.098513, 0.132295, 0.203355, 0.216401, 0.247041, 0.247041, 0.158265, 0.116183, 0.15284, 0.15008, 0.083462, 0.120615, 0.055536, 0.064632, 0.059222, 0.054297, 0.038042, 0.032677, 0.023534, 0.012727, 0.013016, 0.011342, 0.007645, 0.008075, 0.007315, 0.007315, 0.006039, 0.008075, 0.011106, 0.016528, 0.017797, 0.029376, 0.024393, 0.041405, 0.079919, 0.085092, 0.050641, 0.050641, 0.098513, 0.137348, 0.161087, 0.26085, 0.271506, 0.377384, 0.275179, 0.194234, 0.278302, 0.342579, 0.30533, 0.335645, 0.239899, 0.129801, 0.132295, 0.132295, 0.155435, 0.144935, 0.092881, 0.147574, 0.232838, 0.144935, 0.170161, 0.144935, 0.134866, 0.125101, 0.116183, 0.18812, 0.301917, 0.308712, 0.222385, 0.17593, 0.161087, 0.236433, 0.321458, 0.335645, 0.247041, 0.247041, 0.247041, 0.229226, 0.196879, 0.161087, 0.164327, 0.100716, 0.182256, 0.182256, 0.196879, 0.109221, 0.10481, 0.042364, 0.045352, 0.083462, 0.142424, 0.111485, 0.122885, 0.085092, 0.078022, 0.076542, 0.085092, 0.055536, 0.100716, 0.144935, 0.167087, 0.264545, 0.257454, 0.275179, 0.18812, 0.17593, 0.21291, 0.137348, 0.243554, 0.232838, 0.147574, 0.139895, 0.139895, 0.139895, 0.219301, 0.127496, 0.216401, 0.203355, 0.191378, 0.182256, 0.132295, 0.134866, 0.081712, 0.15008, 0.144935, 0.132295, 0.142424, 0.203355, 0.308712, 0.229226, 0.239899, 0.324872, 0.243554, 0.203355, 0.206376, 0.206376, 0.332115, 0.332115, 0.339168, 0.444081, 0.418646, 0.339168, 0.247041, 0.206376, 0.173081, 0.102787, 0.120615, 0.118441, 0.120615, 0.092881, 0.137348, 0.134866, 0.081712, 0.134866, 0.109221, 0.102787, 0.102787, 0.096677, 0.098513, 0.05306, 0.050641, 0.034884, 0.040537, 0.041405, 0.086953, 0.059222, 0.125101, 0.191378, 0.18812, 0.191378, 0.25406, 0.275179, 0.264545, 0.243554, 0.21291, 0.21291, 0.21291, 0.139895, 0.132295, 0.118441, 0.132295, 0.106997, 0.18812, 0.18812, 0.284882, 0.318242, 0.418646, 0.377384, 0.298791, 0.284882, 0.209395, 0.096677, 0.094817, 0.056825, 0.092881, 0.11371, 0.129801, 0.15284, 0.236433, 0.164327, 0.092881, 0.116183, 0.116183, 0.109221, 0.173081, 0.155435, 0.074921, 0.069024, 0.074921, 0.10481, 0.111485, 0.102787, 0.216401, 0.200174, 0.25406, 0.291804, 0.298791, 0.377384, 0.257454, 0.264545, 0.26085, 0.284882, 0.324872, 0.374039, 0.366687, 0.281712, 0.257454, 0.342579, 0.26085, 0.25406, 0.301917, 0.291804, 0.374039, 0.25031, 0.264545, 0.18812, 0.111485, 0.102787, 0.083462, 0.142424, 0.134866, 0.116183, 0.15284, 0.142424, 0.158265, 0.164327, 0.25406, 0.301917, 0.216401, 0.271506, 0.185198, 0.142424, 0.15008, 0.147574, 0.236433, 0.222385, 0.264545, 0.268042, 0.264545, 0.301917, 0.30533, 0.191378, 0.311707, 0.346032, 0.257454, 0.222385, 0.216401, 0.216401, 0.200174, 0.298791, 0.328603, 0.4292, 0.370445, 0.271506, 0.275179, 0.222385, 0.219301, 0.219301, 0.301917, 0.275179, 0.191378, 0.17593, 0.25031, 0.155435, 0.15284, 0.247041, 0.173081, 0.10481, 0.079919, 0.085092, 0.085092, 0.088832, 0.079919, 0.147574, 0.144935, 0.142424, 0.106997, 0.06184, 0.054297, 0.059222, 0.076542, 0.085092, 0.092881, 0.127496, 0.203355, 0.203355, 0.203355, 0.243554, 0.239899, 0.182256, 0.170161, 0.158265, 0.090864, 0.076542, 0.037156, 0.067594, 0.069024, 0.127496, 0.209395, 0.209395, 0.125101, 0.116183, 0.167087, 0.167087, 0.102787, 0.058088, 0.056825, 0.041405, 0.028695, 0.028695, 0.030611, 0.033407, 0.017447, 0.028107, 0.0198, 0.036378, 0.018415, 0.018415, 0.018415, 0.01204, 0.020522, 0.028107, 0.030611, 0.017447, 0.017447, 0.015694, 0.026338, 0.014586, 0.017138, 0.030003, 0.030003, 0.025762, 0.0198, 0.043307, 0.047319, 0.047319, 0.042364, 0.048328, 0.028107, 0.021381, 0.040537, 0.020876, 0.020876, 0.019401, 0.037156, 0.033407, 0.033407, 0.020876, 0.044297, 0.028107, 0.025762, 0.049374, 0.098513, 0.096677, 0.048328, 0.028695, 0.032677, 0.034068, 0.076542, 0.127496, 0.15008, 0.120615, 0.120615, 0.085092, 0.048328, 0.044297, 0.048328, 0.047319, 0.042364, 0.031287, 0.028695, 0.015078, 0.014586, 0.01227, 0.009728, 0.009483, 0.012727, 0.019109, 0.018415, 0.013016, 0.012727, 0.008723, 0.009096, 0.014075, 0.01227, 0.019109, 0.019109, 0.01204, 0.011903, 0.014783, 0.014315, 0.018415, 0.032017, 0.022306, 0.021381, 0.032677, 0.06184, 0.045352, 0.026892], '')</t>
  </si>
  <si>
    <t xml:space="preserve">F5RRE2|F5RRE2_9ENTR Stress response kinase A OS=Enterobacter hormaechei ATCC 49162 </t>
  </si>
  <si>
    <t>([0.158265, 0.203355, 0.298791, 0.352862, 0.387226, 0.301917, 0.278302, 0.321458, 0.31487, 0.25406, 0.173081, 0.222385, 0.21291, 0.206376, 0.129801, 0.144935, 0.182256, 0.18812, 0.298791, 0.295083, 0.203355, 0.295083, 0.328603, 0.206376, 0.209395, 0.203355, 0.200174, 0.25406, 0.25406, 0.278302, 0.288399, 0.311707, 0.301917, 0.182256, 0.185198, 0.278302, 0.298791, 0.387226, 0.370445, 0.380708, 0.374039, 0.349426, 0.275179, 0.17593, 0.25406, 0.142424, 0.086953, 0.142424, 0.155435, 0.147574, 0.147574, 0.118441, 0.18812, 0.155435, 0.275179, 0.275179, 0.182256, 0.17593, 0.17593, 0.191378, 0.185198, 0.194234, 0.194234, 0.232838, 0.30533, 0.321458, 0.346032, 0.349426, 0.281712, 0.26085, 0.268042, 0.200174, 0.342579, 0.271506, 0.271506, 0.229226, 0.25406, 0.25031, 0.236433, 0.127496, 0.127496, 0.139895, 0.139895, 0.239899, 0.185198, 0.116183, 0.109221, 0.173081, 0.26085, 0.332115, 0.209395, 0.127496, 0.116183, 0.079919, 0.081712, 0.048328, 0.0704, 0.056825, 0.055536, 0.058088, 0.118441, 0.10481, 0.100716, 0.047319, 0.050641, 0.071867, 0.127496, 0.134866, 0.079919, 0.079919, 0.083462, 0.127496, 0.21291, 0.196879, 0.161087, 0.196879, 0.301917, 0.182256, 0.118441, 0.18812, 0.182256, 0.111485, 0.11371, 0.111485, 0.206376, 0.194234, 0.216401, 0.203355, 0.18812, 0.281712, 0.164327, 0.106997, 0.116183, 0.102787, 0.21291, 0.284882, 0.222385, 0.229226, 0.25031, 0.346032, 0.359901, 0.268042, 0.268042, 0.185198, 0.191378, 0.216401, 0.209395, 0.225814, 0.167087, 0.092881, 0.096677, 0.182256, 0.247041, 0.243554, 0.167087, 0.083462, 0.098513, 0.173081, 0.147574, 0.132295, 0.122885, 0.11371, 0.18812, 0.164327, 0.161087, 0.15284, 0.106997, 0.116183, 0.11371, 0.161087, 0.17593, 0.098513, 0.100716, 0.083462, 0.06312, 0.10481, 0.147574, 0.081712, 0.038042, 0.043307, 0.081712, 0.088832, 0.049374, 0.040537, 0.0704, 0.067594, 0.06184, 0.041405, 0.038042, 0.035586, 0.038858, 0.046336, 0.081712, 0.06312, 0.078022, 0.129801, 0.078022, 0.054297, 0.043307, 0.079919, 0.088832, 0.085092, 0.096677, 0.096677, 0.059222, 0.046336, 0.088832, 0.051831, 0.100716, 0.111485, 0.092881, 0.081712, 0.090864, 0.098513, 0.139895, 0.116183, 0.071867, 0.129801, 0.21291, 0.229226, 0.142424, 0.106997, 0.060549, 0.028107, 0.055536, 0.111485, 0.173081, 0.161087, 0.216401, 0.225814, 0.225814, 0.243554, 0.209395, 0.268042, 0.17593, 0.164327, 0.196879, 0.17593, 0.098513, 0.102787, 0.144935, 0.147574, 0.200174, 0.30533, 0.278302, 0.26085, 0.288399, 0.164327, 0.179055, 0.203355, 0.194234, 0.200174, 0.132295, 0.147574, 0.079919, 0.081712, 0.079919, 0.092881, 0.092881, 0.144935, 0.111485, 0.098513, 0.164327, 0.074921, 0.043307, 0.047319, 0.025316, 0.013437, 0.021381, 0.011518, 0.008276, 0.006039, 0.00543, 0.006894, 0.005378, 0.007495, 0.010926, 0.011518, 0.009187, 0.008624, 0.009865, 0.010372, 0.013821, 0.009015, 0.017447, 0.013613, 0.014315, 0.026338, 0.048328, 0.066181, 0.137348, 0.129801, 0.11371, 0.11371, 0.132295, 0.239899, 0.139895, 0.127496, 0.116183, 0.069024, 0.142424, 0.134866, 0.155435, 0.096677, 0.17593, 0.102787, 0.120615, 0.203355, 0.21291, 0.232838, 0.239899, 0.144935, 0.247041, 0.271506, 0.295083, 0.30533, 0.247041, 0.239899, 0.219301, 0.182256, 0.284882, 0.243554, 0.18812, 0.142424, 0.200174, 0.173081, 0.243554, 0.366687], '')</t>
  </si>
  <si>
    <t xml:space="preserve">F5RRE4|F5RRE4_9ENTR Molybdenum cofactor guanylyltransferase OS=Enterobacter hormaechei ATCC 49162 </t>
  </si>
  <si>
    <t>([0.067594, 0.03976, 0.043307, 0.06184, 0.081712, 0.109221, 0.109221, 0.137348, 0.167087, 0.155435, 0.179055, 0.216401, 0.209395, 0.216401, 0.308712, 0.298791, 0.194234, 0.288399, 0.288399, 0.209395, 0.284882, 0.359901, 0.447574, 0.51388, 0.4292, 0.339168, 0.342579, 0.374039, 0.30533, 0.275179, 0.328603, 0.339168, 0.257454, 0.225814, 0.219301, 0.229226, 0.170161, 0.247041, 0.239899, 0.281712, 0.332115, 0.232838, 0.222385, 0.18812, 0.173081, 0.247041, 0.339168, 0.243554, 0.26085, 0.232838, 0.170161, 0.167087, 0.161087, 0.236433, 0.268042, 0.167087, 0.185198, 0.185198, 0.111485, 0.118441, 0.161087, 0.194234, 0.203355, 0.147574, 0.182256, 0.102787, 0.125101, 0.125101, 0.225814, 0.139895, 0.18812, 0.284882, 0.232838, 0.158265, 0.158265, 0.111485, 0.15008, 0.134866, 0.196879, 0.288399, 0.281712, 0.264545, 0.271506, 0.25406, 0.21291, 0.134866, 0.127496, 0.066181, 0.066181, 0.032677, 0.060549, 0.076542, 0.092881, 0.060549, 0.059222, 0.071867, 0.106997, 0.086953, 0.049374, 0.030611, 0.034068, 0.034884, 0.022306, 0.014586, 0.026892, 0.054297, 0.088832, 0.173081, 0.25031, 0.219301, 0.328603, 0.25406, 0.18812, 0.088832, 0.116183, 0.182256, 0.164327, 0.167087, 0.25031, 0.332115, 0.41194, 0.390993, 0.418646, 0.505461, 0.480142, 0.436924, 0.352862, 0.30533, 0.30533, 0.308712, 0.335645, 0.222385, 0.203355, 0.295083, 0.335645, 0.318242, 0.335645, 0.335645, 0.236433, 0.147574, 0.125101, 0.096677, 0.098513, 0.090864, 0.088832, 0.147574, 0.120615, 0.147574, 0.132295, 0.06184, 0.046336, 0.046336, 0.083462, 0.137348, 0.116183, 0.164327, 0.236433, 0.219301, 0.15008, 0.25031, 0.219301, 0.247041, 0.288399, 0.247041, 0.229226, 0.225814, 0.200174, 0.161087, 0.144935, 0.206376, 0.25406, 0.308712, 0.31487, 0.311707, 0.324872, 0.332115, 0.25031, 0.25406, 0.219301, 0.247041, 0.247041, 0.298791, 0.295083, 0.281712, 0.301917, 0.281712, 0.257454, 0.26085, 0.374039, 0.440853, 0.401658, 0.486429, 0.444081, 0.401658], '')</t>
  </si>
  <si>
    <t>[23, 123]</t>
  </si>
  <si>
    <t xml:space="preserve">F5RRE9|F5RRE9_9ENTR Ribokinase OS=Enterobacter hormaechei ATCC 49162 </t>
  </si>
  <si>
    <t>([0.111485, 0.15008, 0.086953, 0.127496, 0.125101, 0.173081, 0.219301, 0.158265, 0.116183, 0.147574, 0.109221, 0.15008, 0.161087, 0.090864, 0.137348, 0.144935, 0.167087, 0.232838, 0.318242, 0.387226, 0.401658, 0.414856, 0.41194, 0.51388, 0.51388, 0.458154, 0.450668, 0.370445, 0.422041, 0.40511, 0.390993, 0.472492, 0.444081, 0.433034, 0.497853, 0.468512, 0.468512, 0.401658, 0.335645, 0.284882, 0.243554, 0.30533, 0.301917, 0.30533, 0.291804, 0.25031, 0.346032, 0.247041, 0.281712, 0.216401, 0.225814, 0.200174, 0.144935, 0.158265, 0.158265, 0.200174, 0.206376, 0.21291, 0.25406, 0.318242, 0.374039, 0.41194, 0.349426, 0.349426, 0.346032, 0.359901, 0.311707, 0.271506, 0.359901, 0.408655, 0.525368, 0.517562, 0.476583, 0.450668, 0.408655, 0.447574, 0.359901, 0.346032, 0.26085, 0.18812, 0.164327, 0.142424, 0.155435, 0.216401, 0.222385, 0.222385, 0.155435, 0.200174, 0.155435, 0.094817, 0.046336, 0.028695, 0.055536, 0.0704, 0.139895, 0.164327, 0.155435, 0.225814, 0.167087, 0.15008, 0.206376, 0.155435, 0.170161, 0.127496, 0.127496, 0.102787, 0.111485, 0.137348, 0.137348, 0.139895, 0.225814, 0.332115, 0.422041, 0.41194, 0.374039, 0.374039, 0.346032, 0.332115, 0.318242, 0.384043, 0.380708, 0.291804, 0.349426, 0.332115, 0.332115, 0.352862, 0.352862, 0.257454, 0.206376, 0.203355, 0.291804, 0.200174, 0.209395, 0.18812, 0.219301, 0.219301, 0.216401, 0.247041, 0.17593, 0.111485, 0.094817, 0.134866, 0.182256, 0.203355, 0.132295, 0.132295, 0.125101, 0.164327, 0.25406, 0.346032, 0.387226, 0.377384, 0.394753, 0.308712, 0.225814, 0.203355, 0.30533, 0.25406, 0.288399, 0.321458, 0.40511, 0.366687, 0.311707, 0.342579, 0.36309, 0.480142, 0.418646, 0.318242, 0.268042, 0.173081, 0.111485, 0.11371, 0.06312, 0.051831, 0.083462, 0.164327, 0.164327, 0.15284, 0.18812, 0.17593, 0.17593, 0.196879, 0.26085, 0.26085, 0.271506, 0.25406, 0.147574, 0.222385, 0.243554, 0.295083, 0.394753, 0.480142, 0.480142, 0.613573, 0.703578, 0.653063, 0.59917, 0.545602, 0.486429, 0.370445, 0.321458, 0.271506, 0.26085, 0.284882, 0.370445, 0.359901, 0.271506, 0.366687, 0.377384, 0.377384, 0.271506, 0.173081, 0.170161, 0.098513, 0.092881, 0.109221, 0.129801, 0.129801, 0.10481, 0.078022, 0.118441, 0.137348, 0.15008, 0.15008, 0.134866, 0.15284, 0.15284, 0.232838, 0.229226, 0.161087, 0.257454, 0.342579, 0.332115, 0.318242, 0.335645, 0.332115, 0.30533, 0.216401, 0.229226, 0.30533, 0.295083, 0.298791, 0.271506, 0.339168, 0.335645, 0.342579, 0.222385, 0.236433, 0.236433, 0.209395, 0.196879, 0.116183, 0.120615, 0.17593, 0.116183, 0.106997, 0.120615, 0.142424, 0.21291, 0.17593, 0.144935, 0.229226, 0.268042, 0.268042, 0.185198, 0.173081, 0.094817, 0.142424, 0.139895, 0.118441, 0.120615, 0.161087, 0.196879, 0.125101, 0.127496, 0.142424, 0.219301, 0.196879, 0.194234, 0.200174, 0.196879, 0.243554, 0.268042, 0.257454, 0.219301, 0.342579, 0.275179, 0.377384, 0.401658, 0.41194, 0.352862, 0.387226, 0.433034, 0.356642, 0.349426, 0.374039, 0.450668, 0.458154, 0.458154, 0.450668, 0.433034, 0.450668, 0.414856, 0.346032, 0.321458, 0.390993, 0.301917, 0.384043, 0.349426], '')</t>
  </si>
  <si>
    <t>[23, 24, 70, 71, 193, 194, 195, 196, 197]</t>
  </si>
  <si>
    <t xml:space="preserve">F5RRF3|F5RRF3_9ENTR D-ribose pyranase OS=Enterobacter hormaechei ATCC 49162 </t>
  </si>
  <si>
    <t>([0.352862, 0.390993, 0.422041, 0.349426, 0.264545, 0.298791, 0.332115, 0.268042, 0.298791, 0.335645, 0.359901, 0.40511, 0.41194, 0.339168, 0.275179, 0.206376, 0.196879, 0.288399, 0.25031, 0.25031, 0.161087, 0.275179, 0.206376, 0.236433, 0.30533, 0.384043, 0.387226, 0.387226, 0.468512, 0.377384, 0.380708, 0.346032, 0.30533, 0.219301, 0.298791, 0.36309, 0.42561, 0.433034, 0.450668, 0.476583, 0.374039, 0.422041, 0.390993, 0.390993, 0.281712, 0.295083, 0.229226, 0.164327, 0.164327, 0.137348, 0.225814, 0.18812, 0.21291, 0.17593, 0.271506, 0.239899, 0.21291, 0.142424, 0.134866, 0.096677, 0.081712, 0.158265, 0.116183, 0.111485, 0.161087, 0.239899, 0.232838, 0.332115, 0.398279, 0.31487, 0.349426, 0.352862, 0.384043, 0.30533, 0.291804, 0.271506, 0.308712, 0.25031, 0.352862, 0.433034, 0.377384, 0.408655, 0.390993, 0.486429, 0.490133, 0.490133, 0.494003, 0.486429, 0.366687, 0.384043, 0.380708, 0.374039, 0.271506, 0.275179, 0.356642, 0.447574, 0.468512, 0.461924, 0.444081, 0.418646, 0.418646, 0.505461, 0.505461, 0.476583, 0.483068, 0.483068, 0.483068, 0.444081, 0.374039, 0.374039, 0.359901, 0.444081, 0.440853, 0.557691, 0.450668, 0.444081, 0.472492, 0.36309, 0.339168, 0.454136, 0.374039, 0.295083, 0.216401, 0.144935, 0.144935, 0.134866, 0.090864, 0.092881, 0.059222, 0.0704, 0.096677, 0.074921, 0.056825, 0.041405, 0.024393, 0.037156, 0.024826, 0.01204, 0.016826], '')</t>
  </si>
  <si>
    <t>[101, 102, 113]</t>
  </si>
  <si>
    <t xml:space="preserve">F5RRG5|F5RRG5_9ENTR ATP synthase subunit c OS=Enterobacter hormaechei ATCC 49162 </t>
  </si>
  <si>
    <t>([0.005249, 0.005318, 0.005378, 0.00543, 0.004611, 0.004388, 0.004161, 0.004921, 0.00407, 0.004208, 0.004315, 0.003671, 0.003276, 0.002581, 0.003246, 0.002057, 0.002529, 0.001541, 0.00231, 0.002194, 0.00231, 0.002727, 0.003246, 0.003804, 0.002976, 0.002727, 0.003864, 0.004689, 0.00407, 0.004899, 0.005992, 0.007315, 0.014315, 0.016528, 0.01204, 0.009015, 0.019401, 0.011106, 0.011903, 0.013016, 0.028695, 0.067594, 0.028695, 0.014075, 0.008156, 0.009483, 0.011106, 0.009401, 0.006533, 0.005799, 0.007259, 0.005992, 0.003864, 0.003864, 0.00292, 0.002761, 0.003512, 0.002349, 0.003298, 0.003298, 0.003109, 0.002057, 0.001249, 0.001417, 0.001709, 0.001649, 0.001906, 0.001748, 0.001533, 0.001743, 0.001906, 0.001344, 0.001249, 0.001533, 0.000833, 0.000799, 0.001103, 0.000893, 0.000983], '')</t>
  </si>
  <si>
    <t xml:space="preserve">F5RRG6|F5RRG6_9ENTR ATP synthase subunit b OS=Enterobacter hormaechei ATCC 49162 </t>
  </si>
  <si>
    <t>([0.257454, 0.158265, 0.164327, 0.094817, 0.064632, 0.045352, 0.030003, 0.025316, 0.020876, 0.016257, 0.015344, 0.016021, 0.014783, 0.011342, 0.008525, 0.007177, 0.008075, 0.013016, 0.012727, 0.011106, 0.009865, 0.009865, 0.009865, 0.011518, 0.018106, 0.028107, 0.047319, 0.083462, 0.129801, 0.122885, 0.173081, 0.232838, 0.26085, 0.182256, 0.239899, 0.308712, 0.356642, 0.335645, 0.298791, 0.352862, 0.377384, 0.401658, 0.444081, 0.444081, 0.444081, 0.359901, 0.335645, 0.335645, 0.308712, 0.308712, 0.366687, 0.401658, 0.401658, 0.408655, 0.40511, 0.4292, 0.42561, 0.422041, 0.40511, 0.380708, 0.418646, 0.394753, 0.40511, 0.321458, 0.321458, 0.222385, 0.321458, 0.352862, 0.318242, 0.36309, 0.342579, 0.370445, 0.359901, 0.346032, 0.346032, 0.346032, 0.268042, 0.284882, 0.324872, 0.298791, 0.324872, 0.284882, 0.324872, 0.288399, 0.370445, 0.461924, 0.58069, 0.557691, 0.557691, 0.59508, 0.476583, 0.408655, 0.418646, 0.42561, 0.398279, 0.398279, 0.454136, 0.557691, 0.450668, 0.447574, 0.447574, 0.465241, 0.490133, 0.468512, 0.494003, 0.454136, 0.444081, 0.440853, 0.450668, 0.366687, 0.366687, 0.450668, 0.534167, 0.458154, 0.4292, 0.384043, 0.311707, 0.321458, 0.247041, 0.31487, 0.30533, 0.311707, 0.311707, 0.311707, 0.243554, 0.179055, 0.21291, 0.21291, 0.206376, 0.144935, 0.222385, 0.236433, 0.219301, 0.194234, 0.271506, 0.295083, 0.380708, 0.374039, 0.332115, 0.41194, 0.42561, 0.352862, 0.311707, 0.281712, 0.295083, 0.295083, 0.349426, 0.31487, 0.298791, 0.268042, 0.318242, 0.271506, 0.222385, 0.216401, 0.206376, 0.139895], '')</t>
  </si>
  <si>
    <t>[86, 87, 88, 89, 97, 112]</t>
  </si>
  <si>
    <t xml:space="preserve">F5RRG8|F5RRG8_9ENTR ATP synthase subunit alpha OS=Enterobacter hormaechei ATCC 49162 </t>
  </si>
  <si>
    <t>([0.295083, 0.17593, 0.21291, 0.26085, 0.298791, 0.203355, 0.194234, 0.232838, 0.155435, 0.182256, 0.15008, 0.125101, 0.122885, 0.209395, 0.173081, 0.17593, 0.17593, 0.179055, 0.268042, 0.275179, 0.173081, 0.18812, 0.281712, 0.21291, 0.209395, 0.222385, 0.31487, 0.278302, 0.185198, 0.288399, 0.196879, 0.271506, 0.335645, 0.25031, 0.203355, 0.25406, 0.182256, 0.144935, 0.137348, 0.137348, 0.142424, 0.191378, 0.173081, 0.173081, 0.161087, 0.18812, 0.173081, 0.182256, 0.25031, 0.25406, 0.222385, 0.225814, 0.191378, 0.125101, 0.200174, 0.155435, 0.155435, 0.219301, 0.271506, 0.268042, 0.203355, 0.185198, 0.18812, 0.206376, 0.147574, 0.191378, 0.161087, 0.194234, 0.118441, 0.096677, 0.170161, 0.129801, 0.173081, 0.219301, 0.298791, 0.25406, 0.332115, 0.247041, 0.239899, 0.164327, 0.170161, 0.229226, 0.236433, 0.185198, 0.170161, 0.247041, 0.21291, 0.243554, 0.15008, 0.222385, 0.257454, 0.239899, 0.236433, 0.18812, 0.170161, 0.17593, 0.147574, 0.102787, 0.155435, 0.164327, 0.147574, 0.137348, 0.116183, 0.137348, 0.134866, 0.219301, 0.200174, 0.264545, 0.229226, 0.332115, 0.268042, 0.281712, 0.295083, 0.394753, 0.476583, 0.377384, 0.377384, 0.480142, 0.458154, 0.468512, 0.390993, 0.387226, 0.359901, 0.42561, 0.387226, 0.408655, 0.301917, 0.321458, 0.328603, 0.339168, 0.308712, 0.308712, 0.30533, 0.301917, 0.318242, 0.25406, 0.359901, 0.366687, 0.328603, 0.332115, 0.311707, 0.380708, 0.398279, 0.447574, 0.380708, 0.349426, 0.328603, 0.450668, 0.342579, 0.332115, 0.328603, 0.321458, 0.398279, 0.384043, 0.394753, 0.284882, 0.268042, 0.17593, 0.164327, 0.182256, 0.271506, 0.281712, 0.288399, 0.349426, 0.332115, 0.374039, 0.374039, 0.42561, 0.359901, 0.359901, 0.380708, 0.342579, 0.26085, 0.173081, 0.179055, 0.170161, 0.25031, 0.349426, 0.440853, 0.440853, 0.332115, 0.324872, 0.25031, 0.17593, 0.116183, 0.078022, 0.06184, 0.043307, 0.054297, 0.071867, 0.120615, 0.090864, 0.111485, 0.182256, 0.179055, 0.173081, 0.17593, 0.120615, 0.073402, 0.073402, 0.071867, 0.073402, 0.083462, 0.137348, 0.203355, 0.284882, 0.318242, 0.271506, 0.359901, 0.374039, 0.374039, 0.291804, 0.26085, 0.194234, 0.132295, 0.17593, 0.182256, 0.144935, 0.200174, 0.284882, 0.281712, 0.25406, 0.30533, 0.209395, 0.200174, 0.127496, 0.079919, 0.079919, 0.15284, 0.096677, 0.073402, 0.069024, 0.076542, 0.092881, 0.109221, 0.155435, 0.196879, 0.125101, 0.081712, 0.083462, 0.081712, 0.083462, 0.098513, 0.132295, 0.209395, 0.173081, 0.170161, 0.164327, 0.137348, 0.069024, 0.120615, 0.15284, 0.096677, 0.142424, 0.164327, 0.203355, 0.17593, 0.111485, 0.144935, 0.164327, 0.164327, 0.158265, 0.106997, 0.109221, 0.058088, 0.030611, 0.022667, 0.038858, 0.067594, 0.122885, 0.216401, 0.203355, 0.194234, 0.295083, 0.264545, 0.167087, 0.18812, 0.216401, 0.298791, 0.26085, 0.236433, 0.158265, 0.094817, 0.144935, 0.144935, 0.222385, 0.225814, 0.225814, 0.243554, 0.243554, 0.182256, 0.155435, 0.158265, 0.106997, 0.10481, 0.10481, 0.200174, 0.109221, 0.073402, 0.074921, 0.122885, 0.120615, 0.194234, 0.271506, 0.26085, 0.281712, 0.206376, 0.288399, 0.370445, 0.346032, 0.349426, 0.384043, 0.384043, 0.295083, 0.374039, 0.324872, 0.281712, 0.298791, 0.295083, 0.278302, 0.278302, 0.268042, 0.387226, 0.346032, 0.349426, 0.36309, 0.278302, 0.346032, 0.318242, 0.216401, 0.161087, 0.185198, 0.191378, 0.206376, 0.222385, 0.142424, 0.167087, 0.158265, 0.139895, 0.225814, 0.311707, 0.30533, 0.206376, 0.118441, 0.086953, 0.094817, 0.092881, 0.147574, 0.094817, 0.059222, 0.122885, 0.173081, 0.144935, 0.083462, 0.078022, 0.139895, 0.185198, 0.129801, 0.219301, 0.247041, 0.232838, 0.15008, 0.142424, 0.158265, 0.25406, 0.339168, 0.25406, 0.247041, 0.229226, 0.281712, 0.356642, 0.349426, 0.356642, 0.352862, 0.352862, 0.257454, 0.219301, 0.247041, 0.232838, 0.216401, 0.185198, 0.185198, 0.185198, 0.191378, 0.268042, 0.239899, 0.161087, 0.196879, 0.203355, 0.134866, 0.161087, 0.206376, 0.129801, 0.10481, 0.088832, 0.083462, 0.139895, 0.147574, 0.083462, 0.116183, 0.116183, 0.125101, 0.076542, 0.142424, 0.15284, 0.125101, 0.15008, 0.225814, 0.25031, 0.25031, 0.247041, 0.239899, 0.232838, 0.31487, 0.352862, 0.380708, 0.408655, 0.414856, 0.4292, 0.447574, 0.394753, 0.390993, 0.384043, 0.465241, 0.458154, 0.352862, 0.349426, 0.384043, 0.342579, 0.346032, 0.268042, 0.321458, 0.332115, 0.328603, 0.328603, 0.236433, 0.179055, 0.170161, 0.092881, 0.069024, 0.094817, 0.167087, 0.173081, 0.167087, 0.106997, 0.06184, 0.116183, 0.147574, 0.079919, 0.111485, 0.069024, 0.086953, 0.102787, 0.056825, 0.054297, 0.054297, 0.047319, 0.079919, 0.109221, 0.161087, 0.122885, 0.090864, 0.069024, 0.038858, 0.025316, 0.046336, 0.079919, 0.079919, 0.078022, 0.098513, 0.11371, 0.111485, 0.106997, 0.11371, 0.200174, 0.125101, 0.137348, 0.236433, 0.225814, 0.257454, 0.284882, 0.281712, 0.380708, 0.422041, 0.538167, 0.509769, 0.517562, 0.51388, 0.486429, 0.390993, 0.414856, 0.349426, 0.342579, 0.298791, 0.308712, 0.288399, 0.275179, 0.25406, 0.216401, 0.216401, 0.222385, 0.222385, 0.216401, 0.17593, 0.139895, 0.100716, 0.15284, 0.109221, 0.083462, 0.064632, 0.10481, 0.079919, 0.074921], '')</t>
  </si>
  <si>
    <t>[484, 485, 486, 487]</t>
  </si>
  <si>
    <t xml:space="preserve">F5RRH0|F5RRH0_9ENTR ATP synthase subunit beta OS=Enterobacter hormaechei ATCC 49162 </t>
  </si>
  <si>
    <t>([0.100716, 0.106997, 0.074921, 0.054297, 0.088832, 0.066181, 0.100716, 0.06312, 0.102787, 0.127496, 0.167087, 0.173081, 0.142424, 0.158265, 0.155435, 0.111485, 0.116183, 0.182256, 0.155435, 0.147574, 0.247041, 0.179055, 0.209395, 0.288399, 0.359901, 0.352862, 0.444081, 0.4292, 0.447574, 0.342579, 0.25406, 0.25406, 0.21291, 0.284882, 0.257454, 0.268042, 0.25406, 0.335645, 0.318242, 0.342579, 0.332115, 0.243554, 0.308712, 0.31487, 0.21291, 0.185198, 0.147574, 0.132295, 0.132295, 0.203355, 0.284882, 0.366687, 0.268042, 0.335645, 0.324872, 0.318242, 0.225814, 0.328603, 0.257454, 0.25031, 0.268042, 0.271506, 0.359901, 0.370445, 0.394753, 0.390993, 0.440853, 0.401658, 0.436924, 0.359901, 0.352862, 0.332115, 0.301917, 0.394753, 0.311707, 0.311707, 0.311707, 0.308712, 0.257454, 0.339168, 0.275179, 0.179055, 0.257454, 0.247041, 0.271506, 0.158265, 0.257454, 0.203355, 0.268042, 0.232838, 0.321458, 0.236433, 0.239899, 0.288399, 0.298791, 0.398279, 0.398279, 0.311707, 0.370445, 0.31487, 0.311707, 0.377384, 0.433034, 0.40511, 0.433034, 0.401658, 0.40511, 0.40511, 0.461924, 0.390993, 0.394753, 0.380708, 0.472492, 0.483068, 0.483068, 0.387226, 0.291804, 0.311707, 0.41194, 0.440853, 0.444081, 0.433034, 0.374039, 0.318242, 0.359901, 0.25031, 0.21291, 0.236433, 0.25406, 0.147574, 0.18812, 0.182256, 0.179055, 0.17593, 0.164327, 0.10481, 0.158265, 0.155435, 0.078022, 0.073402, 0.073402, 0.102787, 0.102787, 0.102787, 0.161087, 0.144935, 0.219301, 0.191378, 0.26085, 0.191378, 0.247041, 0.295083, 0.219301, 0.147574, 0.144935, 0.158265, 0.139895, 0.120615, 0.11371, 0.209395, 0.216401, 0.216401, 0.247041, 0.164327, 0.222385, 0.167087, 0.098513, 0.076542, 0.111485, 0.0704, 0.086953, 0.122885, 0.111485, 0.17593, 0.257454, 0.278302, 0.264545, 0.36309, 0.40511, 0.394753, 0.288399, 0.291804, 0.308712, 0.271506, 0.366687, 0.377384, 0.444081, 0.570702, 0.529623, 0.447574, 0.534167, 0.529623, 0.440853, 0.440853, 0.352862, 0.291804, 0.18812, 0.18812, 0.18812, 0.144935, 0.243554, 0.352862, 0.380708, 0.394753, 0.433034, 0.436924, 0.422041, 0.346032, 0.335645, 0.335645, 0.384043, 0.291804, 0.30533, 0.366687, 0.288399, 0.370445, 0.390993, 0.447574, 0.468512, 0.454136, 0.384043, 0.377384, 0.366687, 0.356642, 0.321458, 0.324872, 0.324872, 0.26085, 0.26085, 0.18812, 0.15284, 0.129801, 0.206376, 0.209395, 0.137348, 0.134866, 0.129801, 0.102787, 0.127496, 0.071867, 0.060549, 0.118441, 0.120615, 0.127496, 0.076542, 0.078022, 0.064632, 0.036378, 0.034068, 0.055536, 0.090864, 0.129801, 0.209395, 0.200174, 0.164327, 0.185198, 0.268042, 0.18812, 0.281712, 0.30533, 0.390993, 0.346032, 0.31487, 0.328603, 0.328603, 0.352862, 0.352862, 0.318242, 0.318242, 0.401658, 0.42561, 0.42561, 0.374039, 0.346032, 0.346032, 0.384043, 0.440853, 0.444081, 0.529623, 0.521092, 0.387226, 0.387226, 0.468512, 0.4292, 0.414856, 0.366687, 0.339168, 0.257454, 0.25406, 0.366687, 0.324872, 0.318242, 0.335645, 0.342579, 0.346032, 0.359901, 0.387226, 0.394753, 0.422041, 0.390993, 0.398279, 0.5017, 0.380708, 0.346032, 0.414856, 0.324872, 0.366687, 0.401658, 0.490133, 0.486429, 0.380708, 0.328603, 0.311707, 0.295083, 0.384043, 0.284882, 0.239899, 0.203355, 0.134866, 0.111485, 0.076542, 0.043307, 0.051831, 0.085092, 0.066181, 0.0704, 0.139895, 0.078022, 0.10481, 0.100716, 0.155435, 0.216401, 0.298791, 0.30533, 0.222385, 0.232838, 0.356642, 0.30533, 0.239899, 0.25406, 0.25406, 0.352862, 0.461924, 0.4292, 0.374039, 0.465241, 0.458154, 0.390993, 0.480142, 0.465241, 0.394753, 0.398279, 0.398279, 0.31487, 0.225814, 0.318242, 0.301917, 0.18812, 0.275179, 0.359901, 0.349426, 0.339168, 0.346032, 0.236433, 0.15284, 0.203355, 0.118441, 0.069024, 0.085092, 0.069024, 0.073402, 0.122885, 0.0704, 0.0704, 0.127496, 0.209395, 0.219301, 0.21291, 0.21291, 0.144935, 0.086953, 0.118441, 0.120615, 0.090864, 0.147574, 0.216401, 0.161087, 0.25031, 0.332115, 0.219301, 0.17593, 0.164327, 0.155435, 0.264545, 0.164327, 0.078022, 0.044297, 0.032677, 0.038858, 0.041405, 0.031287, 0.051831, 0.06312, 0.06312, 0.094817, 0.096677, 0.096677, 0.100716, 0.060549, 0.06184, 0.0704, 0.111485, 0.122885, 0.120615, 0.056825, 0.109221, 0.194234, 0.158265, 0.179055, 0.164327, 0.15008, 0.216401, 0.225814, 0.225814, 0.239899, 0.137348, 0.147574, 0.158265, 0.158265, 0.257454, 0.271506, 0.366687, 0.342579, 0.216401, 0.137348, 0.185198, 0.127496, 0.127496, 0.222385, 0.15008, 0.158265, 0.257454, 0.26085, 0.17593, 0.18812, 0.170161, 0.216401, 0.194234, 0.182256, 0.179055, 0.127496, 0.094817, 0.071867, 0.0704, 0.125101, 0.182256, 0.194234, 0.268042, 0.229226, 0.185198], '')</t>
  </si>
  <si>
    <t>[187, 188, 190, 191, 278, 279, 301]</t>
  </si>
  <si>
    <t xml:space="preserve">F5RRH3|F5RRH3_9ENTR Glutamine--fructose-6-phosphate aminotransferase [isomerizing] OS=Enterobacter hormaechei ATCC 49162 </t>
  </si>
  <si>
    <t>([0.132295, 0.194234, 0.122885, 0.132295, 0.185198, 0.129801, 0.096677, 0.071867, 0.102787, 0.127496, 0.096677, 0.118441, 0.167087, 0.111485, 0.18812, 0.167087, 0.164327, 0.185198, 0.161087, 0.191378, 0.182256, 0.164327, 0.15284, 0.158265, 0.158265, 0.10481, 0.116183, 0.179055, 0.225814, 0.225814, 0.229226, 0.31487, 0.284882, 0.295083, 0.366687, 0.271506, 0.352862, 0.349426, 0.271506, 0.356642, 0.346032, 0.281712, 0.31487, 0.281712, 0.281712, 0.278302, 0.346032, 0.384043, 0.349426, 0.390993, 0.390993, 0.398279, 0.422041, 0.374039, 0.374039, 0.377384, 0.458154, 0.472492, 0.480142, 0.472492, 0.447574, 0.454136, 0.538167, 0.521092, 0.447574, 0.505461, 0.545602, 0.541878, 0.575842, 0.632174, 0.657645, 0.632174, 0.648219, 0.604312, 0.728858, 0.680603, 0.694846, 0.733139, 0.733139, 0.648219, 0.759478, 0.808535, 0.808535, 0.694846, 0.613573, 0.666105, 0.613573, 0.608892, 0.613573, 0.613573, 0.483068, 0.359901, 0.374039, 0.370445, 0.377384, 0.384043, 0.447574, 0.352862, 0.31487, 0.324872, 0.41194, 0.321458, 0.301917, 0.268042, 0.349426, 0.41194, 0.387226, 0.465241, 0.352862, 0.278302, 0.278302, 0.384043, 0.486429, 0.480142, 0.476583, 0.486429, 0.401658, 0.284882, 0.346032, 0.356642, 0.257454, 0.182256, 0.271506, 0.179055, 0.219301, 0.15284, 0.134866, 0.222385, 0.21291, 0.318242, 0.390993, 0.311707, 0.291804, 0.291804, 0.257454, 0.191378, 0.116183, 0.161087, 0.21291, 0.161087, 0.182256, 0.268042, 0.25406, 0.239899, 0.342579, 0.301917, 0.298791, 0.321458, 0.318242, 0.257454, 0.179055, 0.142424, 0.222385, 0.222385, 0.21291, 0.247041, 0.339168, 0.414856, 0.42561, 0.374039, 0.377384, 0.321458, 0.288399, 0.36309, 0.36309, 0.36309, 0.387226, 0.509769, 0.468512, 0.398279, 0.377384, 0.458154, 0.41194, 0.401658, 0.366687, 0.370445, 0.374039, 0.356642, 0.25406, 0.167087, 0.21291, 0.288399, 0.321458, 0.352862, 0.278302, 0.25031, 0.17593, 0.11371, 0.116183, 0.094817, 0.139895, 0.203355, 0.200174, 0.182256, 0.116183, 0.078022, 0.047319, 0.047319, 0.048328, 0.090864, 0.155435, 0.11371, 0.094817, 0.098513, 0.06184, 0.10481, 0.120615, 0.179055, 0.25031, 0.158265, 0.225814, 0.161087, 0.092881, 0.100716, 0.179055, 0.25406, 0.349426, 0.447574, 0.440853, 0.356642, 0.349426, 0.335645, 0.4292, 0.480142, 0.374039, 0.458154, 0.447574, 0.461924, 0.380708, 0.390993, 0.374039, 0.380708, 0.41194, 0.521092, 0.517562, 0.505461, 0.509769, 0.480142, 0.374039, 0.36309, 0.436924, 0.36309, 0.332115, 0.332115, 0.308712, 0.41194, 0.311707, 0.232838, 0.239899, 0.328603, 0.349426, 0.447574, 0.40511, 0.352862, 0.349426, 0.349426, 0.359901, 0.281712, 0.31487, 0.398279, 0.398279, 0.30533, 0.384043, 0.422041, 0.41194, 0.433034, 0.349426, 0.444081, 0.444081, 0.422041, 0.4292, 0.31487, 0.301917, 0.301917, 0.394753, 0.366687, 0.366687, 0.374039, 0.374039, 0.288399, 0.288399, 0.284882, 0.30533, 0.321458, 0.321458, 0.239899, 0.229226, 0.21291, 0.15008, 0.196879, 0.134866, 0.122885, 0.191378, 0.191378, 0.15008, 0.15008, 0.17593, 0.164327, 0.127496, 0.142424, 0.209395, 0.21291, 0.15008, 0.127496, 0.06312, 0.067594, 0.111485, 0.066181, 0.090864, 0.125101, 0.102787, 0.185198, 0.125101, 0.127496, 0.088832, 0.15284, 0.086953, 0.071867, 0.071867, 0.096677, 0.071867, 0.073402, 0.042364, 0.0704, 0.120615, 0.200174, 0.158265, 0.111485, 0.173081, 0.203355, 0.216401, 0.278302, 0.170161, 0.206376, 0.122885, 0.179055, 0.10481, 0.167087, 0.200174, 0.200174, 0.182256, 0.30533, 0.308712, 0.359901, 0.370445, 0.380708, 0.298791, 0.301917, 0.332115, 0.25031, 0.247041, 0.158265, 0.158265, 0.229226, 0.284882, 0.291804, 0.284882, 0.281712, 0.200174, 0.194234, 0.194234, 0.127496, 0.094817, 0.050641, 0.038042, 0.038858, 0.024393, 0.050641, 0.06184, 0.074921, 0.120615, 0.071867, 0.079919, 0.081712, 0.092881, 0.081712, 0.139895, 0.086953, 0.118441, 0.116183, 0.096677, 0.100716, 0.158265, 0.155435, 0.239899, 0.321458, 0.324872, 0.298791, 0.26085, 0.196879, 0.170161, 0.170161, 0.257454, 0.318242, 0.284882, 0.158265, 0.164327, 0.164327, 0.25406, 0.200174, 0.291804, 0.25406, 0.167087, 0.106997, 0.106997, 0.064632, 0.040537, 0.028695, 0.05306, 0.030611, 0.038042, 0.047319, 0.028107, 0.026338, 0.026892, 0.0198, 0.042364, 0.032677, 0.031287, 0.0198, 0.037156, 0.038042, 0.064632, 0.059222, 0.066181, 0.086953, 0.139895, 0.127496, 0.161087, 0.137348, 0.139895, 0.200174, 0.196879, 0.284882, 0.18812, 0.206376, 0.301917, 0.25406, 0.203355, 0.203355, 0.284882, 0.275179, 0.264545, 0.25031, 0.247041, 0.335645, 0.291804, 0.206376, 0.257454, 0.268042, 0.311707, 0.278302, 0.243554, 0.25406, 0.25031, 0.359901, 0.346032, 0.339168, 0.288399, 0.264545, 0.182256, 0.173081, 0.161087, 0.164327, 0.173081, 0.284882, 0.17593, 0.239899, 0.229226, 0.229226, 0.134866, 0.142424, 0.247041, 0.216401, 0.129801, 0.127496, 0.071867, 0.067594, 0.078022, 0.069024, 0.134866, 0.127496, 0.069024, 0.073402, 0.059222, 0.06184, 0.045352, 0.045352, 0.029376, 0.045352, 0.055536, 0.109221, 0.054297, 0.054297, 0.0704, 0.120615, 0.144935, 0.144935, 0.122885, 0.06184, 0.06312, 0.069024, 0.100716, 0.18812, 0.144935, 0.203355, 0.127496, 0.086953, 0.100716, 0.079919, 0.079919, 0.098513, 0.094817, 0.173081, 0.194234, 0.118441, 0.0704, 0.066181, 0.11371, 0.079919, 0.134866, 0.222385, 0.222385, 0.164327, 0.170161, 0.229226, 0.137348, 0.196879, 0.26085, 0.328603, 0.40511, 0.436924, 0.328603, 0.225814, 0.134866, 0.078022, 0.066181, 0.090864, 0.086953, 0.086953, 0.158265, 0.134866, 0.132295, 0.059222, 0.088832, 0.078022, 0.069024, 0.118441, 0.129801, 0.120615, 0.125101, 0.069024, 0.036378, 0.066181, 0.085092, 0.167087, 0.239899, 0.278302, 0.332115, 0.339168, 0.268042, 0.161087, 0.161087, 0.18812, 0.203355, 0.132295, 0.076542, 0.081712, 0.045352, 0.049374, 0.036378, 0.038042, 0.040537, 0.043307, 0.030611, 0.023534, 0.020876, 0.013613, 0.017138, 0.009977, 0.006567, 0.008409, 0.01204, 0.015344, 0.014586, 0.016528, 0.035586, 0.0704, 0.078022, 0.125101, 0.116183, 0.118441, 0.088832, 0.144935, 0.225814, 0.185198, 0.284882, 0.200174, 0.298791, 0.308712, 0.387226, 0.486429, 0.476583, 0.458154, 0.422041, 0.370445, 0.468512, 0.41194, 0.359901], '')</t>
  </si>
  <si>
    <t>[62, 63, 65, 66, 67, 68, 69, 70, 71, 72, 73, 74, 75, 76, 77, 78, 79, 80, 81, 82, 83, 84, 85, 86, 87, 88, 89, 167, 233, 234, 235, 236]</t>
  </si>
  <si>
    <t>(24</t>
  </si>
  <si>
    <t>26)</t>
  </si>
  <si>
    <t xml:space="preserve">F5RRJ3|F5RRJ3_9ENTR DNA gyrase subunit B OS=Enterobacter hormaechei ATCC 49162 </t>
  </si>
  <si>
    <t>([0.422041, 0.356642, 0.268042, 0.295083, 0.321458, 0.25031, 0.291804, 0.284882, 0.247041, 0.278302, 0.295083, 0.335645, 0.366687, 0.352862, 0.31487, 0.318242, 0.225814, 0.222385, 0.229226, 0.232838, 0.318242, 0.335645, 0.387226, 0.468512, 0.472492, 0.390993, 0.476583, 0.476583, 0.468512, 0.465241, 0.356642, 0.380708, 0.318242, 0.222385, 0.236433, 0.284882, 0.339168, 0.339168, 0.349426, 0.359901, 0.324872, 0.239899, 0.203355, 0.203355, 0.209395, 0.155435, 0.222385, 0.229226, 0.147574, 0.129801, 0.129801, 0.222385, 0.134866, 0.191378, 0.222385, 0.222385, 0.222385, 0.25406, 0.278302, 0.271506, 0.194234, 0.222385, 0.311707, 0.349426, 0.349426, 0.342579, 0.408655, 0.328603, 0.349426, 0.436924, 0.497853, 0.472492, 0.476583, 0.613573, 0.626927, 0.694846, 0.680603, 0.58069, 0.575842, 0.622677, 0.58069, 0.690604, 0.59917, 0.486429, 0.440853, 0.444081, 0.377384, 0.298791, 0.384043, 0.321458, 0.318242, 0.318242, 0.394753, 0.284882, 0.26085, 0.25031, 0.239899, 0.243554, 0.219301, 0.21291, 0.182256, 0.209395, 0.191378, 0.25031, 0.25406, 0.295083, 0.291804, 0.295083, 0.374039, 0.308712, 0.339168, 0.278302, 0.219301, 0.236433, 0.31487, 0.225814, 0.219301, 0.219301, 0.21291, 0.216401, 0.236433, 0.219301, 0.164327, 0.10481, 0.111485, 0.170161, 0.179055, 0.179055, 0.229226, 0.155435, 0.209395, 0.209395, 0.281712, 0.257454, 0.170161, 0.203355, 0.288399, 0.288399, 0.216401, 0.25031, 0.335645, 0.291804, 0.401658, 0.384043, 0.440853, 0.36309, 0.366687, 0.352862, 0.359901, 0.370445, 0.465241, 0.454136, 0.458154, 0.447574, 0.545602, 0.608892, 0.51388, 0.505461, 0.398279, 0.36309, 0.36309, 0.352862, 0.301917, 0.284882, 0.370445, 0.291804, 0.359901, 0.366687, 0.30533, 0.301917, 0.308712, 0.196879, 0.216401, 0.139895, 0.144935, 0.088832, 0.066181, 0.081712, 0.079919, 0.147574, 0.158265, 0.137348, 0.147574, 0.147574, 0.134866, 0.0704, 0.081712, 0.086953, 0.078022, 0.11371, 0.076542, 0.069024, 0.081712, 0.073402, 0.076542, 0.073402, 0.125101, 0.185198, 0.21291, 0.222385, 0.236433, 0.31487, 0.324872, 0.318242, 0.40511, 0.30533, 0.41194, 0.41194, 0.41194, 0.414856, 0.414856, 0.394753, 0.394753, 0.447574, 0.342579, 0.359901, 0.370445, 0.281712, 0.209395, 0.219301, 0.209395, 0.209395, 0.206376, 0.196879, 0.219301, 0.15008, 0.247041, 0.271506, 0.366687, 0.278302, 0.182256, 0.120615, 0.10481, 0.106997, 0.127496, 0.225814, 0.281712, 0.271506, 0.356642, 0.356642, 0.346032, 0.291804, 0.291804, 0.239899, 0.21291, 0.127496, 0.196879, 0.120615, 0.109221, 0.10481, 0.158265, 0.15284, 0.232838, 0.349426, 0.36309, 0.284882, 0.194234, 0.142424, 0.074921, 0.076542, 0.129801, 0.139895, 0.122885, 0.134866, 0.191378, 0.21291, 0.295083, 0.281712, 0.374039, 0.36309, 0.366687, 0.288399, 0.366687, 0.356642, 0.239899, 0.225814, 0.278302, 0.332115, 0.366687, 0.480142, 0.476583, 0.465241, 0.377384, 0.472492, 0.414856, 0.324872, 0.298791, 0.295083, 0.295083, 0.308712, 0.301917, 0.219301, 0.295083, 0.318242, 0.31487, 0.394753, 0.387226, 0.356642, 0.384043, 0.387226, 0.384043, 0.384043, 0.387226, 0.472492, 0.4292, 0.458154, 0.562014, 0.59917, 0.5017, 0.42561, 0.387226, 0.328603, 0.346032, 0.346032, 0.291804, 0.288399, 0.257454, 0.291804, 0.359901, 0.394753, 0.414856, 0.31487, 0.318242, 0.308712, 0.311707, 0.346032, 0.339168, 0.335645, 0.332115, 0.332115, 0.352862, 0.380708, 0.444081, 0.521092, 0.461924, 0.521092, 0.529623, 0.570702, 0.468512, 0.472492, 0.447574, 0.465241, 0.541878, 0.557691, 0.570702, 0.480142, 0.40511, 0.408655, 0.408655, 0.335645, 0.339168, 0.324872, 0.339168, 0.349426, 0.374039, 0.4292, 0.440853, 0.414856, 0.440853, 0.418646, 0.349426, 0.284882, 0.271506, 0.298791, 0.206376, 0.132295, 0.194234, 0.229226, 0.203355, 0.196879, 0.247041, 0.31487, 0.394753, 0.356642, 0.318242, 0.288399, 0.281712, 0.247041, 0.278302, 0.288399, 0.339168, 0.401658, 0.461924, 0.465241, 0.461924, 0.545602, 0.618285, 0.517562, 0.562014, 0.509769, 0.476583, 0.505461, 0.42561, 0.450668, 0.476583, 0.5017, 0.422041, 0.398279, 0.436924, 0.36309, 0.366687, 0.40511, 0.401658, 0.408655, 0.440853, 0.41194, 0.339168, 0.366687, 0.447574, 0.36309, 0.352862, 0.30533, 0.243554, 0.328603, 0.291804, 0.301917, 0.30533, 0.349426, 0.377384, 0.36309, 0.433034, 0.390993, 0.377384, 0.384043, 0.374039, 0.339168, 0.384043, 0.461924, 0.461924, 0.461924, 0.557691, 0.626927, 0.613573, 0.59917, 0.622677, 0.525368, 0.51388, 0.509769, 0.538167, 0.450668, 0.374039, 0.387226, 0.352862, 0.366687, 0.352862, 0.324872, 0.324872, 0.21291, 0.222385, 0.222385, 0.179055, 0.111485, 0.132295, 0.203355, 0.291804, 0.271506, 0.284882, 0.257454, 0.264545, 0.18812, 0.18812, 0.264545, 0.222385, 0.209395, 0.194234, 0.137348, 0.158265, 0.098513, 0.170161, 0.164327, 0.17593, 0.219301, 0.216401, 0.225814, 0.257454, 0.257454, 0.239899, 0.225814, 0.26085, 0.17593, 0.26085, 0.346032, 0.257454, 0.203355, 0.194234, 0.164327, 0.232838, 0.25031, 0.301917, 0.31487, 0.25031, 0.25031, 0.232838, 0.318242, 0.311707, 0.194234, 0.18812, 0.194234, 0.194234, 0.129801, 0.132295, 0.129801, 0.0704, 0.06312, 0.064632, 0.111485, 0.142424, 0.11371, 0.125101, 0.161087, 0.092881, 0.092881, 0.096677, 0.098513, 0.096677, 0.096677, 0.111485, 0.066181, 0.038042, 0.051831, 0.088832, 0.167087, 0.18812, 0.209395, 0.225814, 0.308712, 0.236433, 0.222385, 0.257454, 0.225814, 0.203355, 0.301917, 0.380708, 0.374039, 0.288399, 0.206376, 0.194234, 0.268042, 0.359901, 0.454136, 0.458154, 0.408655, 0.387226, 0.366687, 0.359901, 0.458154, 0.374039, 0.414856, 0.335645, 0.31487, 0.239899, 0.257454, 0.25031, 0.209395, 0.203355, 0.206376, 0.295083, 0.275179, 0.278302, 0.268042, 0.257454, 0.257454, 0.328603, 0.291804, 0.206376, 0.268042, 0.257454, 0.356642, 0.414856, 0.418646, 0.465241, 0.549308, 0.450668, 0.384043, 0.41194, 0.42561, 0.401658, 0.41194, 0.414856, 0.40511, 0.41194, 0.40511, 0.394753, 0.281712, 0.311707, 0.380708, 0.374039, 0.387226, 0.366687, 0.332115, 0.332115, 0.346032, 0.339168, 0.394753, 0.380708, 0.301917, 0.278302, 0.398279, 0.30533, 0.25406, 0.17593, 0.173081, 0.206376, 0.25031, 0.257454, 0.26085, 0.278302, 0.288399, 0.288399, 0.219301, 0.222385, 0.318242, 0.301917, 0.31487, 0.342579, 0.356642, 0.440853, 0.444081, 0.328603, 0.342579, 0.436924, 0.529623, 0.444081, 0.349426, 0.342579, 0.4292, 0.349426, 0.349426, 0.384043, 0.36309, 0.450668, 0.454136, 0.444081, 0.433034, 0.42561, 0.4292, 0.390993, 0.377384, 0.288399, 0.401658, 0.398279, 0.390993, 0.390993, 0.480142, 0.521092, 0.538167, 0.534167, 0.63748, 0.5017, 0.5017, 0.549308, 0.454136, 0.390993, 0.377384, 0.31487, 0.30533, 0.308712, 0.41194, 0.42561, 0.461924, 0.461924, 0.538167, 0.545602, 0.454136, 0.476583, 0.422041, 0.418646, 0.414856, 0.418646, 0.414856, 0.342579, 0.318242, 0.394753, 0.486429, 0.509769, 0.486429, 0.486429, 0.468512, 0.387226, 0.324872, 0.390993, 0.30533, 0.301917, 0.301917, 0.370445, 0.268042, 0.328603, 0.321458, 0.247041, 0.167087, 0.271506, 0.339168, 0.342579, 0.318242, 0.194234, 0.125101, 0.196879, 0.196879, 0.209395, 0.295083, 0.342579, 0.321458, 0.401658, 0.433034, 0.359901, 0.349426, 0.422041, 0.339168, 0.346032, 0.42561, 0.483068, 0.394753, 0.394753, 0.288399, 0.236433, 0.271506, 0.339168, 0.339168, 0.349426, 0.332115, 0.308712, 0.324872, 0.26085, 0.257454, 0.155435, 0.216401, 0.222385, 0.15284, 0.229226, 0.222385, 0.15008, 0.170161, 0.25031, 0.209395, 0.318242, 0.422041, 0.497853, 0.51388, 0.422041, 0.324872, 0.349426, 0.366687, 0.374039, 0.418646, 0.4292, 0.545602, 0.549308, 0.562014, 0.657645, 0.653063, 0.604312, 0.59917, 0.58069, 0.494003, 0.534167, 0.454136, 0.41194, 0.41194, 0.380708, 0.377384, 0.454136, 0.418646, 0.418646, 0.418646, 0.370445, 0.264545, 0.243554, 0.239899, 0.167087, 0.15284, 0.164327, 0.196879, 0.247041, 0.196879, 0.268042, 0.295083, 0.342579, 0.339168, 0.308712, 0.236433, 0.232838, 0.268042, 0.30533, 0.308712, 0.275179, 0.271506, 0.359901, 0.324872, 0.291804, 0.384043, 0.332115, 0.339168, 0.25406, 0.25406, 0.295083, 0.25406, 0.185198, 0.167087, 0.147574, 0.139895, 0.229226, 0.321458, 0.26085], '')</t>
  </si>
  <si>
    <t>[73, 74, 75, 76, 77, 78, 79, 80, 81, 82, 154, 155, 156, 157, 306, 307, 308, 333, 335, 336, 337, 342, 343, 344, 385, 386, 387, 388, 389, 391, 395, 430, 431, 432, 433, 434, 435, 436, 437, 438, 571, 621, 644, 645, 646, 647, 648, 649, 650, 661, 662, 674, 737, 745, 746, 747, 748, 749, 750, 751, 752, 754]</t>
  </si>
  <si>
    <t xml:space="preserve">F5RRK5|F5RRK5_9ENTR D-galactonate dehydratase OS=Enterobacter hormaechei ATCC 49162 </t>
  </si>
  <si>
    <t>([0.037156, 0.079919, 0.144935, 0.173081, 0.10481, 0.090864, 0.050641, 0.033407, 0.043307, 0.029376, 0.041405, 0.06184, 0.067594, 0.129801, 0.125101, 0.083462, 0.100716, 0.094817, 0.048328, 0.096677, 0.109221, 0.206376, 0.127496, 0.060549, 0.069024, 0.120615, 0.15284, 0.219301, 0.30533, 0.31487, 0.342579, 0.342579, 0.301917, 0.26085, 0.17593, 0.173081, 0.25406, 0.225814, 0.225814, 0.335645, 0.232838, 0.142424, 0.0704, 0.106997, 0.185198, 0.182256, 0.206376, 0.185198, 0.206376, 0.134866, 0.137348, 0.206376, 0.120615, 0.085092, 0.111485, 0.11371, 0.088832, 0.043307, 0.078022, 0.06312, 0.058088, 0.058088, 0.055536, 0.092881, 0.092881, 0.086953, 0.098513, 0.047319, 0.032677, 0.025762, 0.045352, 0.034884, 0.019401, 0.026892, 0.048328, 0.025316, 0.041405, 0.059222, 0.088832, 0.051831, 0.035586, 0.038858, 0.042364, 0.076542, 0.079919, 0.078022, 0.050641, 0.023534, 0.043307, 0.06312, 0.100716, 0.064632, 0.043307, 0.083462, 0.058088, 0.042364, 0.076542, 0.071867, 0.037156, 0.029376, 0.049374, 0.094817, 0.086953, 0.085092, 0.083462, 0.069024, 0.038042, 0.060549, 0.06184, 0.036378, 0.044297, 0.037156, 0.064632, 0.109221, 0.120615, 0.164327, 0.219301, 0.155435, 0.094817, 0.170161, 0.236433, 0.158265, 0.142424, 0.155435, 0.158265, 0.158265, 0.196879, 0.196879, 0.196879, 0.179055, 0.264545, 0.275179, 0.167087, 0.15008, 0.092881, 0.083462, 0.102787, 0.064632, 0.111485, 0.194234, 0.142424, 0.142424, 0.155435, 0.096677, 0.098513, 0.170161, 0.17593, 0.161087, 0.21291, 0.147574, 0.26085, 0.239899, 0.196879, 0.232838, 0.25031, 0.352862, 0.268042, 0.232838, 0.301917, 0.194234, 0.179055, 0.239899, 0.206376, 0.17593, 0.264545, 0.26085, 0.268042, 0.179055, 0.200174, 0.134866, 0.196879, 0.11371, 0.125101, 0.081712, 0.127496, 0.118441, 0.109221, 0.111485, 0.132295, 0.102787, 0.194234, 0.161087, 0.122885, 0.142424, 0.173081, 0.106997, 0.056825, 0.049374, 0.100716, 0.050641, 0.11371, 0.132295, 0.127496, 0.118441, 0.232838, 0.15008, 0.079919, 0.046336, 0.081712, 0.092881, 0.132295, 0.073402, 0.054297, 0.054297, 0.06312, 0.106997, 0.142424, 0.243554, 0.158265, 0.083462, 0.164327, 0.144935, 0.073402, 0.109221, 0.122885, 0.11371, 0.18812, 0.298791, 0.298791, 0.308712, 0.203355, 0.15008, 0.182256, 0.264545, 0.318242, 0.298791, 0.243554, 0.173081, 0.15284, 0.239899, 0.219301, 0.209395, 0.120615, 0.185198, 0.216401, 0.137348, 0.076542, 0.081712, 0.064632, 0.11371, 0.094817, 0.092881, 0.092881, 0.066181, 0.038042, 0.036378, 0.043307, 0.06312, 0.071867, 0.071867, 0.073402, 0.118441, 0.10481, 0.191378, 0.122885, 0.129801, 0.206376, 0.209395, 0.11371, 0.134866, 0.079919, 0.064632, 0.11371, 0.109221, 0.147574, 0.243554, 0.200174, 0.102787, 0.102787, 0.11371, 0.096677, 0.055536, 0.056825, 0.067594, 0.069024, 0.073402, 0.081712, 0.041405, 0.0704, 0.144935, 0.090864, 0.127496, 0.094817, 0.078022, 0.085092, 0.06184, 0.031287, 0.038042, 0.046336, 0.046336, 0.036378, 0.028695, 0.048328, 0.058088, 0.051831, 0.042364, 0.045352, 0.020165, 0.036378, 0.041405, 0.038042, 0.066181, 0.06184, 0.10481, 0.074921, 0.090864, 0.079919, 0.139895, 0.134866, 0.194234, 0.15284, 0.275179, 0.257454, 0.179055, 0.194234, 0.102787, 0.081712, 0.120615, 0.219301, 0.200174, 0.200174, 0.200174, 0.11371, 0.086953, 0.066181, 0.125101, 0.122885, 0.206376, 0.111485, 0.058088, 0.056825, 0.081712, 0.041405, 0.055536, 0.090864, 0.098513, 0.179055, 0.164327, 0.167087, 0.111485, 0.127496, 0.066181, 0.066181, 0.144935, 0.191378, 0.225814, 0.155435, 0.096677, 0.109221, 0.127496, 0.216401, 0.216401, 0.196879, 0.25031, 0.318242, 0.335645, 0.219301, 0.219301, 0.311707, 0.342579, 0.324872, 0.219301, 0.30533, 0.288399, 0.284882, 0.328603, 0.332115, 0.390993, 0.41194, 0.36309, 0.468512, 0.380708, 0.366687, 0.339168, 0.352862, 0.301917, 0.257454, 0.346032, 0.321458, 0.275179, 0.191378, 0.298791], '')</t>
  </si>
  <si>
    <t xml:space="preserve">F5RRR0|F5RRR0_9ENTR Amine oxidase OS=Enterobacter hormaechei ATCC 49162 </t>
  </si>
  <si>
    <t>([0.398279, 0.4292, 0.398279, 0.298791, 0.284882, 0.200174, 0.194234, 0.15284, 0.15008, 0.109221, 0.090864, 0.081712, 0.069024, 0.041405, 0.041405, 0.041405, 0.050641, 0.069024, 0.036378, 0.038042, 0.036378, 0.034884, 0.033407, 0.047319, 0.066181, 0.083462, 0.109221, 0.088832, 0.155435, 0.147574, 0.232838, 0.298791, 0.366687, 0.311707, 0.408655, 0.36309, 0.257454, 0.225814, 0.26085, 0.374039, 0.339168, 0.349426, 0.268042, 0.284882, 0.278302, 0.209395, 0.179055, 0.225814, 0.25031, 0.127496, 0.164327, 0.094817, 0.078022, 0.076542, 0.134866, 0.127496, 0.129801, 0.132295, 0.090864, 0.109221, 0.066181, 0.096677, 0.106997, 0.167087, 0.132295, 0.134866, 0.219301, 0.222385, 0.139895, 0.122885, 0.222385, 0.222385, 0.30533, 0.366687, 0.284882, 0.275179, 0.191378, 0.229226, 0.271506, 0.366687, 0.30533, 0.30533, 0.268042, 0.232838, 0.247041, 0.291804, 0.278302, 0.247041, 0.182256, 0.179055, 0.275179, 0.275179, 0.278302, 0.17593, 0.090864, 0.158265, 0.164327, 0.179055, 0.092881, 0.144935, 0.120615, 0.170161, 0.15284, 0.200174, 0.21291, 0.203355, 0.106997, 0.116183, 0.092881, 0.173081, 0.25406, 0.222385, 0.239899, 0.243554, 0.384043, 0.387226, 0.390993, 0.349426, 0.332115, 0.444081, 0.40511, 0.422041, 0.436924, 0.436924, 0.422041, 0.422041, 0.390993, 0.433034, 0.390993, 0.370445, 0.288399, 0.284882, 0.257454, 0.222385, 0.191378, 0.173081, 0.15284, 0.137348, 0.18812, 0.284882, 0.284882, 0.31487, 0.200174, 0.18812, 0.284882, 0.203355, 0.167087, 0.127496, 0.155435, 0.194234, 0.308712, 0.394753, 0.394753, 0.394753, 0.394753, 0.352862, 0.26085, 0.377384, 0.281712, 0.18812, 0.11371, 0.122885, 0.122885, 0.209395, 0.185198, 0.120615, 0.196879, 0.196879, 0.308712, 0.339168, 0.335645, 0.275179, 0.275179, 0.194234, 0.158265, 0.134866, 0.122885, 0.196879, 0.18812, 0.281712, 0.349426, 0.342579, 0.243554, 0.25406, 0.25031, 0.275179, 0.275179, 0.275179, 0.216401, 0.182256, 0.191378, 0.179055, 0.196879, 0.116183, 0.118441, 0.170161, 0.129801, 0.21291, 0.232838, 0.15284, 0.15284, 0.158265, 0.21291, 0.30533, 0.291804, 0.26085, 0.194234, 0.185198, 0.11371, 0.18812, 0.203355, 0.111485, 0.127496, 0.134866, 0.15008, 0.236433, 0.247041, 0.243554, 0.15284, 0.139895, 0.225814, 0.229226, 0.25031, 0.288399, 0.185198, 0.161087, 0.167087, 0.167087, 0.167087, 0.239899, 0.219301, 0.206376, 0.31487, 0.21291, 0.216401, 0.295083, 0.311707, 0.295083, 0.394753, 0.418646, 0.318242, 0.311707, 0.318242, 0.318242, 0.225814, 0.332115, 0.295083, 0.321458, 0.288399, 0.275179, 0.288399, 0.298791, 0.298791, 0.30533, 0.390993, 0.301917, 0.284882, 0.268042, 0.288399, 0.284882, 0.346032, 0.349426, 0.264545, 0.25406, 0.164327, 0.164327, 0.158265, 0.144935, 0.090864, 0.167087, 0.196879, 0.191378, 0.194234, 0.203355, 0.206376, 0.134866, 0.129801, 0.118441, 0.111485, 0.122885, 0.069024, 0.076542, 0.132295, 0.134866, 0.098513, 0.125101, 0.139895, 0.096677, 0.164327, 0.164327, 0.167087, 0.236433, 0.229226, 0.21291, 0.139895, 0.139895, 0.200174, 0.206376, 0.247041, 0.26085, 0.229226, 0.342579, 0.268042, 0.191378, 0.295083, 0.291804, 0.342579, 0.324872, 0.390993, 0.408655, 0.490133, 0.505461, 0.40511, 0.42561, 0.433034, 0.521092, 0.525368, 0.529623, 0.557691, 0.557691, 0.545602, 0.476583, 0.436924, 0.497853, 0.608892, 0.483068, 0.575842, 0.447574, 0.444081, 0.458154, 0.458154, 0.476583, 0.447574, 0.529623, 0.529623, 0.436924, 0.444081, 0.346032, 0.349426, 0.41194, 0.41194, 0.36309, 0.36309, 0.370445, 0.278302, 0.264545, 0.352862, 0.239899, 0.335645, 0.31487, 0.301917, 0.196879, 0.185198, 0.122885, 0.139895, 0.132295, 0.196879, 0.142424, 0.21291, 0.232838, 0.18812, 0.11371, 0.144935, 0.203355, 0.15284, 0.247041, 0.155435, 0.155435, 0.264545, 0.26085, 0.366687, 0.359901, 0.433034, 0.4292, 0.525368, 0.447574, 0.40511, 0.324872, 0.401658, 0.401658, 0.377384, 0.352862, 0.440853, 0.440853, 0.390993, 0.377384, 0.311707, 0.42561, 0.328603, 0.31487, 0.31487, 0.335645, 0.356642, 0.284882, 0.284882, 0.173081, 0.15284, 0.111485, 0.167087, 0.134866, 0.079919, 0.049374, 0.085092, 0.083462, 0.083462, 0.116183, 0.109221, 0.15008, 0.098513, 0.155435, 0.158265, 0.094817, 0.085092, 0.078022, 0.144935, 0.092881, 0.118441, 0.182256, 0.278302, 0.278302, 0.31487, 0.342579, 0.447574, 0.433034, 0.444081, 0.41194, 0.342579, 0.377384, 0.301917, 0.36309, 0.380708, 0.377384, 0.377384, 0.401658, 0.41194, 0.295083, 0.374039, 0.433034, 0.40511, 0.433034, 0.387226, 0.394753, 0.374039, 0.377384, 0.377384, 0.339168, 0.288399, 0.318242, 0.291804, 0.264545, 0.271506, 0.257454, 0.173081, 0.216401, 0.191378, 0.206376, 0.31487, 0.225814, 0.219301, 0.243554, 0.232838, 0.30533, 0.209395, 0.288399, 0.25406, 0.281712, 0.318242, 0.339168, 0.370445, 0.450668, 0.59508, 0.570702, 0.570702, 0.716283, 0.653063, 0.575842, 0.480142, 0.461924, 0.454136, 0.40511, 0.408655, 0.398279, 0.321458, 0.398279, 0.41194, 0.332115, 0.31487, 0.219301, 0.206376, 0.125101, 0.129801, 0.066181, 0.046336, 0.024826, 0.022306, 0.040537, 0.06312, 0.090864, 0.090864, 0.100716, 0.137348, 0.088832, 0.094817, 0.11371, 0.116183, 0.092881, 0.15284, 0.144935, 0.15008, 0.236433, 0.308712, 0.243554, 0.328603, 0.384043, 0.42561, 0.440853, 0.422041, 0.40511, 0.408655, 0.370445, 0.450668, 0.461924, 0.517562, 0.505461, 0.505461, 0.497853, 0.541878, 0.549308, 0.553315, 0.648219, 0.521092, 0.549308, 0.626927, 0.545602, 0.465241, 0.538167, 0.525368, 0.538167, 0.465241, 0.40511, 0.444081, 0.440853, 0.433034, 0.465241, 0.476583, 0.505461, 0.436924, 0.342579, 0.342579, 0.247041, 0.257454, 0.268042, 0.275179, 0.232838, 0.308712, 0.324872, 0.321458, 0.318242, 0.25031, 0.335645, 0.401658, 0.398279, 0.321458, 0.264545, 0.236433, 0.182256, 0.185198, 0.284882, 0.374039, 0.30533, 0.394753, 0.418646, 0.505461, 0.497853, 0.51388, 0.505461, 0.570702, 0.59508, 0.59917, 0.675549, 0.661982, 0.642678, 0.59014, 0.712013, 0.716283, 0.759478, 0.823549, 0.720929, 0.694846, 0.59014, 0.680603, 0.685117, 0.671169, 0.680603, 0.703578, 0.707965, 0.680603, 0.703578, 0.657645, 0.538167, 0.549308, 0.59014, 0.59014, 0.653063, 0.538167, 0.613573, 0.517562, 0.436924, 0.529623, 0.534167, 0.622677, 0.618285, 0.613573, 0.613573, 0.608892, 0.585406, 0.562014, 0.59508, 0.59014, 0.63748, 0.694846, 0.680603, 0.529623, 0.549308, 0.476583, 0.476583, 0.505461, 0.480142, 0.529623, 0.529623, 0.517562, 0.521092, 0.51388, 0.549308, 0.472492, 0.436924, 0.436924, 0.480142, 0.458154, 0.440853, 0.318242, 0.346032, 0.370445, 0.465241, 0.465241, 0.433034, 0.433034, 0.318242, 0.401658, 0.418646, 0.356642, 0.352862, 0.264545, 0.229226, 0.216401, 0.26085, 0.295083, 0.236433, 0.15008, 0.129801, 0.132295, 0.209395, 0.15008, 0.132295, 0.144935, 0.139895, 0.239899, 0.271506, 0.275179, 0.298791, 0.31487, 0.380708, 0.374039, 0.377384, 0.444081, 0.444081, 0.447574, 0.433034, 0.494003, 0.604312, 0.685117, 0.685117, 0.694846, 0.716283, 0.724957, 0.707965, 0.575842, 0.557691, 0.59508, 0.716283, 0.699094, 0.699094, 0.690604, 0.608892, 0.73685, 0.712013, 0.716283, 0.724957, 0.745909, 0.685117, 0.622677, 0.486429, 0.444081, 0.440853, 0.509769, 0.509769, 0.497853, 0.604312, 0.59917, 0.549308, 0.517562, 0.497853, 0.465241, 0.483068, 0.575842, 0.447574, 0.461924, 0.380708, 0.328603, 0.339168, 0.387226, 0.447574, 0.447574, 0.436924, 0.42561, 0.42561, 0.359901, 0.295083, 0.288399, 0.31487, 0.26085, 0.291804, 0.203355, 0.142424, 0.134866, 0.134866, 0.219301, 0.219301, 0.284882, 0.264545, 0.25031, 0.239899, 0.216401, 0.308712, 0.370445, 0.394753, 0.384043, 0.4292, 0.483068, 0.476583, 0.422041, 0.541878, 0.497853, 0.653063, 0.81615, 0.801317, 0.767246], '')</t>
  </si>
  <si>
    <t>[311, 315, 316, 317, 318, 319, 320, 324, 326, 333, 334, 374, 470, 471, 472, 473, 474, 475, 522, 523, 524, 526, 527, 528, 529, 530, 531, 532, 533, 535, 536, 537, 545, 572, 574, 575, 576, 577, 578, 579, 580, 581, 582, 583, 584, 585, 586, 587, 588, 589, 590, 591, 592, 593, 594, 595, 596, 597, 598, 599, 600, 601, 602, 603, 604, 605, 606, 608, 609, 610, 611, 612, 613, 614, 615, 616, 617, 618, 619, 620, 621, 622, 623, 626, 628, 629, 630, 631, 632, 633, 679, 680, 681, 682, 683, 684, 685, 686, 687, 688, 689, 690, 691, 692, 693, 694, 695, 696, 697, 698, 699, 700, 704, 705, 707, 708, 709, 710, 714, 751, 753, 754, 755, 756]</t>
  </si>
  <si>
    <t>(32</t>
  </si>
  <si>
    <t>66)</t>
  </si>
  <si>
    <t xml:space="preserve">F5RRW4|F5RRW4_9ENTR ATP-dependent dethiobiotin synthetase BioD OS=Enterobacter hormaechei ATCC 49162 </t>
  </si>
  <si>
    <t>([0.067594, 0.106997, 0.139895, 0.10481, 0.134866, 0.161087, 0.196879, 0.161087, 0.134866, 0.155435, 0.182256, 0.182256, 0.185198, 0.125101, 0.129801, 0.194234, 0.219301, 0.284882, 0.247041, 0.247041, 0.239899, 0.225814, 0.219301, 0.164327, 0.194234, 0.196879, 0.129801, 0.125101, 0.203355, 0.200174, 0.17593, 0.170161, 0.196879, 0.271506, 0.342579, 0.349426, 0.387226, 0.5017, 0.553315, 0.59508, 0.497853, 0.497853, 0.51388, 0.51388, 0.608892, 0.604312, 0.5017, 0.525368, 0.436924, 0.408655, 0.472492, 0.433034, 0.433034, 0.433034, 0.349426, 0.366687, 0.264545, 0.291804, 0.170161, 0.170161, 0.144935, 0.15284, 0.164327, 0.182256, 0.109221, 0.085092, 0.060549, 0.098513, 0.155435, 0.25031, 0.26085, 0.26085, 0.328603, 0.26085, 0.229226, 0.318242, 0.301917, 0.384043, 0.264545, 0.257454, 0.257454, 0.200174, 0.264545, 0.173081, 0.088832, 0.15284, 0.191378, 0.271506, 0.191378, 0.147574, 0.144935, 0.078022, 0.078022, 0.090864, 0.132295, 0.106997, 0.116183, 0.122885, 0.083462, 0.094817, 0.086953, 0.090864, 0.15284, 0.161087, 0.239899, 0.321458, 0.222385, 0.209395, 0.209395, 0.209395, 0.203355, 0.203355, 0.30533, 0.222385, 0.203355, 0.232838, 0.216401, 0.200174, 0.209395, 0.179055, 0.17593, 0.21291, 0.203355, 0.222385, 0.222385, 0.147574, 0.173081, 0.200174, 0.120615, 0.096677, 0.106997, 0.086953, 0.079919, 0.037156, 0.069024, 0.079919, 0.066181, 0.076542, 0.038858, 0.037156, 0.071867, 0.090864, 0.079919, 0.041405, 0.038858, 0.029376, 0.054297, 0.035586, 0.028695, 0.043307, 0.060549, 0.10481, 0.155435, 0.090864, 0.18812, 0.111485, 0.050641, 0.050641, 0.038858, 0.047319, 0.034884, 0.037156, 0.045352, 0.040537, 0.079919, 0.090864, 0.111485, 0.060549, 0.060549, 0.116183, 0.079919, 0.059222, 0.059222, 0.030003, 0.027463, 0.025316, 0.027463, 0.029376, 0.029376, 0.056825, 0.088832, 0.060549, 0.067594, 0.069024, 0.15284, 0.083462, 0.042364, 0.042364, 0.086953, 0.058088, 0.0704, 0.069024, 0.046336, 0.049374, 0.094817, 0.142424, 0.144935, 0.216401, 0.308712, 0.332115, 0.236433, 0.203355, 0.301917, 0.17593, 0.098513, 0.090864, 0.086953, 0.137348, 0.111485, 0.046336, 0.085092, 0.0704, 0.096677, 0.094817, 0.06312, 0.038042, 0.055536, 0.047319, 0.026892, 0.017797, 0.013016, 0.016826, 0.015694, 0.011903, 0.016257, 0.025316, 0.015694, 0.024393, 0.016528, 0.014783, 0.032677], '')</t>
  </si>
  <si>
    <t>[37, 38, 39, 42, 43, 44, 45, 46, 47]</t>
  </si>
  <si>
    <t xml:space="preserve">F5RRY8|F5RRY8_9ENTR PqqA peptide cyclase OS=Enterobacter hormaechei ATCC 49162 </t>
  </si>
  <si>
    <t>([0.791621, 0.618285, 0.450668, 0.356642, 0.275179, 0.264545, 0.31487, 0.243554, 0.275179, 0.203355, 0.225814, 0.17593, 0.209395, 0.134866, 0.134866, 0.085092, 0.086953, 0.060549, 0.051831, 0.047319, 0.041405, 0.042364, 0.040537, 0.083462, 0.0704, 0.094817, 0.111485, 0.10481, 0.17593, 0.179055, 0.284882, 0.206376, 0.298791, 0.268042, 0.366687, 0.366687, 0.359901, 0.239899, 0.342579, 0.36309, 0.264545, 0.25406, 0.229226, 0.281712, 0.268042, 0.339168, 0.332115, 0.332115, 0.321458, 0.239899, 0.239899, 0.144935, 0.216401, 0.122885, 0.116183, 0.10481, 0.098513, 0.179055, 0.295083, 0.196879, 0.264545, 0.366687, 0.36309, 0.366687, 0.311707, 0.342579, 0.390993, 0.339168, 0.25031, 0.25406, 0.291804, 0.25031, 0.339168, 0.352862, 0.374039, 0.377384, 0.268042, 0.182256, 0.170161, 0.15284, 0.15284, 0.088832, 0.092881, 0.090864, 0.083462, 0.081712, 0.066181, 0.033407, 0.060549, 0.116183, 0.11371, 0.132295, 0.094817, 0.102787, 0.078022, 0.067594, 0.066181, 0.137348, 0.185198, 0.182256, 0.10481, 0.179055, 0.264545, 0.170161, 0.182256, 0.11371, 0.182256, 0.100716, 0.170161, 0.139895, 0.125101, 0.137348, 0.15284, 0.170161, 0.098513, 0.125101, 0.18812, 0.164327, 0.092881, 0.094817, 0.092881, 0.167087, 0.15284, 0.147574, 0.200174, 0.109221, 0.185198, 0.194234, 0.298791, 0.203355, 0.203355, 0.170161, 0.134866, 0.120615, 0.147574, 0.158265, 0.147574, 0.144935, 0.170161, 0.26085, 0.200174, 0.232838, 0.182256, 0.129801, 0.078022, 0.102787, 0.100716, 0.06312, 0.034068, 0.035586, 0.06184, 0.076542, 0.102787, 0.071867, 0.078022, 0.102787, 0.090864, 0.100716, 0.120615, 0.0704, 0.036378, 0.074921, 0.034068, 0.025762, 0.022667, 0.043307, 0.023534, 0.050641, 0.06312, 0.116183, 0.125101, 0.083462, 0.092881, 0.049374, 0.073402, 0.0704, 0.038042, 0.071867, 0.032677, 0.0198, 0.033407, 0.032017, 0.023534, 0.020522, 0.020165, 0.038042, 0.032677, 0.06184, 0.056825, 0.040537, 0.021816, 0.024393, 0.038858, 0.033407, 0.066181, 0.085092, 0.047319, 0.067594, 0.06184, 0.100716, 0.182256, 0.182256, 0.209395, 0.179055, 0.257454, 0.359901, 0.25406, 0.25406, 0.25406, 0.247041, 0.295083, 0.352862, 0.295083, 0.284882, 0.284882, 0.275179, 0.182256, 0.271506, 0.311707, 0.232838, 0.18812, 0.096677, 0.066181, 0.100716, 0.170161, 0.206376, 0.116183, 0.116183, 0.132295, 0.137348, 0.137348, 0.191378, 0.21291, 0.243554, 0.144935, 0.120615, 0.11371, 0.179055, 0.10481, 0.098513, 0.15284, 0.155435, 0.158265, 0.147574, 0.139895, 0.085092, 0.079919, 0.161087, 0.264545, 0.25031, 0.236433, 0.21291, 0.127496, 0.15284, 0.078022, 0.144935, 0.173081, 0.15008, 0.144935, 0.243554, 0.173081, 0.200174, 0.219301, 0.332115, 0.308712, 0.342579, 0.394753, 0.335645, 0.239899, 0.236433, 0.247041, 0.236433, 0.191378, 0.278302, 0.247041, 0.295083, 0.209395, 0.139895, 0.167087, 0.170161, 0.092881, 0.142424, 0.069024, 0.102787, 0.094817, 0.10481, 0.086953, 0.090864, 0.0704, 0.116183, 0.060549, 0.047319, 0.058088, 0.098513, 0.109221, 0.055536, 0.083462, 0.139895, 0.120615, 0.120615, 0.132295, 0.21291, 0.222385, 0.318242, 0.318242, 0.225814, 0.311707, 0.31487, 0.196879, 0.291804, 0.167087, 0.264545, 0.268042, 0.15284, 0.127496, 0.0704, 0.142424, 0.144935, 0.15284, 0.232838, 0.232838, 0.225814, 0.206376, 0.203355, 0.229226, 0.173081, 0.15008, 0.144935, 0.142424, 0.243554, 0.271506, 0.384043, 0.36309, 0.380708, 0.472492, 0.433034, 0.521092, 0.529623, 0.5017, 0.490133, 0.517562, 0.521092, 0.490133, 0.490133, 0.356642, 0.328603, 0.387226, 0.494003, 0.494003, 0.433034, 0.440853, 0.4292, 0.366687, 0.384043, 0.298791, 0.301917, 0.374039, 0.356642, 0.346032, 0.366687, 0.36309, 0.377384, 0.298791, 0.268042, 0.203355, 0.321458, 0.328603, 0.318242, 0.346032, 0.284882, 0.328603, 0.30533, 0.264545, 0.318242, 0.278302, 0.380708, 0.356642, 0.31487, 0.288399, 0.239899], '')</t>
  </si>
  <si>
    <t>[0, 1, 336, 337, 338, 340, 341]</t>
  </si>
  <si>
    <t xml:space="preserve">F5RS00|F5RS00_9ENTR Methylated-DNA--protein-cysteine methyltransferase OS=Enterobacter hormaechei ATCC 49162 </t>
  </si>
  <si>
    <t>([0.079919, 0.15284, 0.092881, 0.125101, 0.194234, 0.132295, 0.078022, 0.06312, 0.043307, 0.060549, 0.083462, 0.116183, 0.158265, 0.092881, 0.155435, 0.155435, 0.137348, 0.109221, 0.076542, 0.142424, 0.096677, 0.102787, 0.096677, 0.158265, 0.155435, 0.142424, 0.209395, 0.275179, 0.275179, 0.380708, 0.288399, 0.196879, 0.191378, 0.139895, 0.232838, 0.142424, 0.21291, 0.191378, 0.232838, 0.298791, 0.191378, 0.30533, 0.284882, 0.179055, 0.185198, 0.158265, 0.147574, 0.158265, 0.222385, 0.284882, 0.268042, 0.264545, 0.346032, 0.346032, 0.436924, 0.349426, 0.450668, 0.42561, 0.366687, 0.247041, 0.26085, 0.352862, 0.342579, 0.26085, 0.349426, 0.25031, 0.194234, 0.206376, 0.203355, 0.111485, 0.132295, 0.139895, 0.182256, 0.191378, 0.155435, 0.155435, 0.239899, 0.26085, 0.185198, 0.281712, 0.377384, 0.380708, 0.31487, 0.203355, 0.298791, 0.268042, 0.275179, 0.359901, 0.359901, 0.26085, 0.374039, 0.275179, 0.264545, 0.301917, 0.229226, 0.219301, 0.222385, 0.137348, 0.116183, 0.209395, 0.132295, 0.116183, 0.11371, 0.170161, 0.185198, 0.17593, 0.196879, 0.25031, 0.25406, 0.21291, 0.278302, 0.243554, 0.284882, 0.222385, 0.21291, 0.247041, 0.257454, 0.268042, 0.356642, 0.356642, 0.356642, 0.472492, 0.436924, 0.418646, 0.321458, 0.346032, 0.281712, 0.318242, 0.268042, 0.275179, 0.30533, 0.271506, 0.191378, 0.216401, 0.281712, 0.291804, 0.318242, 0.356642, 0.264545, 0.275179, 0.275179, 0.179055, 0.129801, 0.179055, 0.17593, 0.196879, 0.268042, 0.332115, 0.301917, 0.398279, 0.30533, 0.222385, 0.203355, 0.288399, 0.298791, 0.311707, 0.298791, 0.209395, 0.122885, 0.122885, 0.071867, 0.058088, 0.083462, 0.079919, 0.06312, 0.047319, 0.059222, 0.038042, 0.024826, 0.016528, 0.009401], '')</t>
  </si>
  <si>
    <t xml:space="preserve">F5RS19|F5RS19_9ENTR Fumarate hydratase class II OS=Enterobacter hormaechei ATCC 49162 </t>
  </si>
  <si>
    <t>([0.745909, 0.754692, 0.716283, 0.562014, 0.59917, 0.517562, 0.59508, 0.56648, 0.59917, 0.613573, 0.529623, 0.468512, 0.465241, 0.472492, 0.476583, 0.480142, 0.490133, 0.468512, 0.472492, 0.384043, 0.398279, 0.447574, 0.352862, 0.377384, 0.380708, 0.370445, 0.436924, 0.414856, 0.444081, 0.401658, 0.440853, 0.458154, 0.562014, 0.480142, 0.4292, 0.4292, 0.401658, 0.318242, 0.295083, 0.222385, 0.301917, 0.288399, 0.278302, 0.346032, 0.321458, 0.377384, 0.377384, 0.311707, 0.308712, 0.321458, 0.36309, 0.25031, 0.30533, 0.229226, 0.222385, 0.311707, 0.271506, 0.301917, 0.374039, 0.370445, 0.447574, 0.418646, 0.332115, 0.247041, 0.284882, 0.284882, 0.284882, 0.295083, 0.370445, 0.298791, 0.209395, 0.179055, 0.25031, 0.25031, 0.335645, 0.447574, 0.444081, 0.486429, 0.374039, 0.408655, 0.356642, 0.324872, 0.271506, 0.264545, 0.356642, 0.349426, 0.374039, 0.398279, 0.387226, 0.377384, 0.450668, 0.534167, 0.58069, 0.541878, 0.557691, 0.509769, 0.483068, 0.494003, 0.41194, 0.433034, 0.370445, 0.461924, 0.490133, 0.553315, 0.675549, 0.680603, 0.56648, 0.476583, 0.476583, 0.476583, 0.40511, 0.394753, 0.394753, 0.349426, 0.398279, 0.387226, 0.418646, 0.31487, 0.308712, 0.408655, 0.505461, 0.549308, 0.545602, 0.472492, 0.51388, 0.51388, 0.494003, 0.604312, 0.712013, 0.712013, 0.728858, 0.81615, 0.741537, 0.604312, 0.694846, 0.680603, 0.63748, 0.59508, 0.733139, 0.632174, 0.553315, 0.505461, 0.4292, 0.328603, 0.370445, 0.271506, 0.271506, 0.291804, 0.291804, 0.216401, 0.139895, 0.155435, 0.155435, 0.144935, 0.25031, 0.161087, 0.102787, 0.118441, 0.142424, 0.137348, 0.125101, 0.15284, 0.191378, 0.25031, 0.311707, 0.346032, 0.436924, 0.332115, 0.31487, 0.31487, 0.30533, 0.332115, 0.298791, 0.200174, 0.278302, 0.264545, 0.332115, 0.418646, 0.342579, 0.352862, 0.356642, 0.40511, 0.398279, 0.41194, 0.335645, 0.366687, 0.278302, 0.278302, 0.387226, 0.401658, 0.298791, 0.384043, 0.444081, 0.349426, 0.374039, 0.346032, 0.311707, 0.225814, 0.232838, 0.321458, 0.321458, 0.232838, 0.257454, 0.264545, 0.15008, 0.225814, 0.232838, 0.311707, 0.232838, 0.257454, 0.247041, 0.26085, 0.236433, 0.25406, 0.271506, 0.308712, 0.257454, 0.291804, 0.370445, 0.359901, 0.321458, 0.247041, 0.328603, 0.335645, 0.324872, 0.335645, 0.332115, 0.324872, 0.332115, 0.444081, 0.4292, 0.321458, 0.370445, 0.332115, 0.318242, 0.332115, 0.328603, 0.42561, 0.444081, 0.36309, 0.328603, 0.352862, 0.324872, 0.332115, 0.321458, 0.332115, 0.444081, 0.332115, 0.268042, 0.264545, 0.206376, 0.216401, 0.321458, 0.349426, 0.311707, 0.328603, 0.36309, 0.318242, 0.271506, 0.257454, 0.243554, 0.288399, 0.257454, 0.268042, 0.200174, 0.209395, 0.206376, 0.182256, 0.275179, 0.30533, 0.219301, 0.25031, 0.216401, 0.139895, 0.122885, 0.179055, 0.158265, 0.122885, 0.15008, 0.173081, 0.102787, 0.144935, 0.139895, 0.17593, 0.18812, 0.25406, 0.170161, 0.106997, 0.088832, 0.088832, 0.10481, 0.185198, 0.18812, 0.116183, 0.173081, 0.125101, 0.144935, 0.161087, 0.15284, 0.185198, 0.118441, 0.21291, 0.264545, 0.264545, 0.271506, 0.36309, 0.356642, 0.440853, 0.521092, 0.458154, 0.418646, 0.454136, 0.418646, 0.414856, 0.450668, 0.461924, 0.59508, 0.608892, 0.59508, 0.585406, 0.613573, 0.694846, 0.59917, 0.58069, 0.525368, 0.418646, 0.298791, 0.21291, 0.225814, 0.167087, 0.21291, 0.247041, 0.225814, 0.243554, 0.182256, 0.21291, 0.15008, 0.134866, 0.10481, 0.094817, 0.158265, 0.120615, 0.139895, 0.164327, 0.167087, 0.11371, 0.191378, 0.200174, 0.298791, 0.222385, 0.18812, 0.225814, 0.26085, 0.21291, 0.147574, 0.129801, 0.158265, 0.219301, 0.158265, 0.125101, 0.137348, 0.139895, 0.100716, 0.10481, 0.066181, 0.038042, 0.060549, 0.058088, 0.092881, 0.069024, 0.11371, 0.191378, 0.109221, 0.094817, 0.134866, 0.18812, 0.18812, 0.158265, 0.106997, 0.147574, 0.142424, 0.15008, 0.173081, 0.268042, 0.264545, 0.36309, 0.447574, 0.390993, 0.377384, 0.394753, 0.356642, 0.26085, 0.268042, 0.394753, 0.387226, 0.288399, 0.247041, 0.257454, 0.225814, 0.298791, 0.271506, 0.281712, 0.271506, 0.25031, 0.247041, 0.164327, 0.142424, 0.079919, 0.142424, 0.142424, 0.111485, 0.142424, 0.225814, 0.139895, 0.102787, 0.100716, 0.155435, 0.158265, 0.229226, 0.291804, 0.30533, 0.328603, 0.318242, 0.318242, 0.222385, 0.216401, 0.275179, 0.278302, 0.342579, 0.247041, 0.216401, 0.170161, 0.196879, 0.106997, 0.111485, 0.142424, 0.15008, 0.127496, 0.170161, 0.088832, 0.094817, 0.067594, 0.034884, 0.038858, 0.036378, 0.076542, 0.086953, 0.086953, 0.067594, 0.054297, 0.088832, 0.106997, 0.10481, 0.106997, 0.15284, 0.206376, 0.170161, 0.132295, 0.137348, 0.092881, 0.17593, 0.127496, 0.132295, 0.268042], '')</t>
  </si>
  <si>
    <t>[0, 1, 2, 3, 4, 5, 6, 7, 8, 9, 10, 32, 91, 92, 93, 94, 95, 103, 104, 105, 106, 120, 121, 122, 124, 125, 127, 128, 129, 130, 131, 132, 133, 134, 135, 136, 137, 138, 139, 140, 141, 308, 316, 317, 318, 319, 320, 321, 322, 323, 324]</t>
  </si>
  <si>
    <t>40)</t>
  </si>
  <si>
    <t xml:space="preserve">F5RS71|F5RS71_9ENTR Adenosine deaminase OS=Enterobacter hormaechei ATCC 49162 </t>
  </si>
  <si>
    <t>([0.129801, 0.170161, 0.206376, 0.243554, 0.164327, 0.209395, 0.239899, 0.288399, 0.203355, 0.225814, 0.219301, 0.268042, 0.370445, 0.264545, 0.179055, 0.191378, 0.194234, 0.164327, 0.239899, 0.243554, 0.15284, 0.25031, 0.173081, 0.182256, 0.116183, 0.209395, 0.173081, 0.18812, 0.182256, 0.191378, 0.209395, 0.247041, 0.158265, 0.088832, 0.182256, 0.26085, 0.185198, 0.278302, 0.209395, 0.219301, 0.209395, 0.311707, 0.318242, 0.436924, 0.440853, 0.440853, 0.335645, 0.366687, 0.236433, 0.15284, 0.229226, 0.209395, 0.129801, 0.209395, 0.196879, 0.167087, 0.11371, 0.161087, 0.125101, 0.111485, 0.088832, 0.088832, 0.047319, 0.044297, 0.029376, 0.018106, 0.028695, 0.043307, 0.028107, 0.047319, 0.038858, 0.045352, 0.049374, 0.046336, 0.049374, 0.102787, 0.085092, 0.106997, 0.106997, 0.142424, 0.216401, 0.167087, 0.167087, 0.161087, 0.10481, 0.139895, 0.129801, 0.129801, 0.067594, 0.102787, 0.147574, 0.25406, 0.15008, 0.116183, 0.167087, 0.122885, 0.120615, 0.144935, 0.182256, 0.116183, 0.129801, 0.085092, 0.122885, 0.122885, 0.139895, 0.139895, 0.139895, 0.18812, 0.134866, 0.15008, 0.167087, 0.139895, 0.094817, 0.15284, 0.203355, 0.232838, 0.194234, 0.185198, 0.194234, 0.100716, 0.173081, 0.098513, 0.155435, 0.155435, 0.15008, 0.137348, 0.120615, 0.106997, 0.073402, 0.088832, 0.15008, 0.129801, 0.137348, 0.109221, 0.111485, 0.111485, 0.090864, 0.118441, 0.074921, 0.03976, 0.086953, 0.090864, 0.079919, 0.083462, 0.083462, 0.048328, 0.047319, 0.069024, 0.0704, 0.118441, 0.155435, 0.164327, 0.102787, 0.100716, 0.158265, 0.096677, 0.092881, 0.064632, 0.064632, 0.10481, 0.182256, 0.18812, 0.10481, 0.173081, 0.083462, 0.122885, 0.194234, 0.281712, 0.225814, 0.132295, 0.083462, 0.076542, 0.074921, 0.067594, 0.069024, 0.081712, 0.118441, 0.109221, 0.185198, 0.185198, 0.185198, 0.10481, 0.096677, 0.094817, 0.100716, 0.127496, 0.109221, 0.090864, 0.090864, 0.167087, 0.236433, 0.295083, 0.295083, 0.324872, 0.454136, 0.444081, 0.356642, 0.298791, 0.308712, 0.268042, 0.209395, 0.209395, 0.324872, 0.229226, 0.324872, 0.288399, 0.377384, 0.370445, 0.308712, 0.311707, 0.295083, 0.324872, 0.288399, 0.284882, 0.219301, 0.139895, 0.158265, 0.25406, 0.335645, 0.301917, 0.243554, 0.301917, 0.318242, 0.194234, 0.196879, 0.170161, 0.216401, 0.206376, 0.206376, 0.206376, 0.206376, 0.127496, 0.142424, 0.200174, 0.142424, 0.102787, 0.155435, 0.139895, 0.139895, 0.083462, 0.10481, 0.17593, 0.203355, 0.196879, 0.229226, 0.291804, 0.318242, 0.21291, 0.179055, 0.191378, 0.288399, 0.321458, 0.321458, 0.298791, 0.308712, 0.281712, 0.281712, 0.295083, 0.30533, 0.295083, 0.318242, 0.222385, 0.18812, 0.18812, 0.11371, 0.179055, 0.209395, 0.225814, 0.324872, 0.387226, 0.349426, 0.275179, 0.247041, 0.339168, 0.275179, 0.281712, 0.298791, 0.298791, 0.288399, 0.298791, 0.206376, 0.288399, 0.284882, 0.284882, 0.26085, 0.384043, 0.377384, 0.342579, 0.328603, 0.232838, 0.200174, 0.222385, 0.308712, 0.30533, 0.216401, 0.281712, 0.271506, 0.328603, 0.422041, 0.318242, 0.311707, 0.40511, 0.30533, 0.414856, 0.356642, 0.356642, 0.225814, 0.144935, 0.173081, 0.203355, 0.308712, 0.328603, 0.324872, 0.311707, 0.278302, 0.281712, 0.284882, 0.298791, 0.321458, 0.243554, 0.30533, 0.203355, 0.179055, 0.232838, 0.18812, 0.25031, 0.25406, 0.349426, 0.440853, 0.408655, 0.318242, 0.247041, 0.167087], '')</t>
  </si>
  <si>
    <t xml:space="preserve">F5RS77|F5RS77_9ENTR Ion-translocating oxidoreductase complex subunit B OS=Enterobacter hormaechei ATCC 49162 </t>
  </si>
  <si>
    <t>([0.01078, 0.016826, 0.013437, 0.010221, 0.014075, 0.010926, 0.010131, 0.008156, 0.009865, 0.008624, 0.007645, 0.006567, 0.006533, 0.005503, 0.006482, 0.008156, 0.011106, 0.012727, 0.010926, 0.010926, 0.008525, 0.013437, 0.015078, 0.025316, 0.051831, 0.033407, 0.036378, 0.064632, 0.118441, 0.069024, 0.134866, 0.222385, 0.222385, 0.147574, 0.257454, 0.295083, 0.295083, 0.301917, 0.182256, 0.275179, 0.311707, 0.25031, 0.222385, 0.125101, 0.129801, 0.106997, 0.067594, 0.102787, 0.10481, 0.06184, 0.086953, 0.085092, 0.060549, 0.067594, 0.111485, 0.06184, 0.06184, 0.0704, 0.078022, 0.15284, 0.098513, 0.098513, 0.196879, 0.092881, 0.132295, 0.132295, 0.132295, 0.257454, 0.278302, 0.219301, 0.247041, 0.25406, 0.158265, 0.182256, 0.170161, 0.147574, 0.179055, 0.116183, 0.06184, 0.055536, 0.038042, 0.073402, 0.085092, 0.086953, 0.21291, 0.185198, 0.179055, 0.182256, 0.203355, 0.203355, 0.236433, 0.268042, 0.298791, 0.401658, 0.436924, 0.454136, 0.483068, 0.486429, 0.490133, 0.553315, 0.480142, 0.465241, 0.465241, 0.458154, 0.42561, 0.40511, 0.324872, 0.229226, 0.232838, 0.100716, 0.092881, 0.088832, 0.042364, 0.026338, 0.023963, 0.018106, 0.011903, 0.013821, 0.01204, 0.0198, 0.020522, 0.019401, 0.022306, 0.0198, 0.015694, 0.019109, 0.018106, 0.036378, 0.051831, 0.05306, 0.129801, 0.090864, 0.067594, 0.139895, 0.219301, 0.158265, 0.0704, 0.170161, 0.144935, 0.083462, 0.074921, 0.055536, 0.033407, 0.033407, 0.028695, 0.03976, 0.016257, 0.018787, 0.022667, 0.025316, 0.01204, 0.008804, 0.011669, 0.010672, 0.011903, 0.01227, 0.013016, 0.035586, 0.035586, 0.038042, 0.10481, 0.11371, 0.170161, 0.26085, 0.308712, 0.278302, 0.271506, 0.346032, 0.318242, 0.318242, 0.236433, 0.40511, 0.422041, 0.401658, 0.480142, 0.40511, 0.408655, 0.408655, 0.408655, 0.401658, 0.390993, 0.359901, 0.321458, 0.298791, 0.335645, 0.321458, 0.366687, 0.31487, 0.401658, 0.374039, 0.335645, 0.454136], '')</t>
  </si>
  <si>
    <t>[99]</t>
  </si>
  <si>
    <t xml:space="preserve">F5RS78|F5RS78_9ENTR Ion-translocating oxidoreductase complex subunit C OS=Enterobacter hormaechei ATCC 49162 </t>
  </si>
  <si>
    <t>([0.094817, 0.134866, 0.081712, 0.044297, 0.071867, 0.041405, 0.06312, 0.085092, 0.111485, 0.079919, 0.102787, 0.144935, 0.236433, 0.247041, 0.288399, 0.384043, 0.380708, 0.418646, 0.529623, 0.538167, 0.541878, 0.529623, 0.557691, 0.570702, 0.703578, 0.703578, 0.733139, 0.750527, 0.642678, 0.604312, 0.728858, 0.716283, 0.553315, 0.450668, 0.401658, 0.468512, 0.387226, 0.384043, 0.384043, 0.387226, 0.295083, 0.295083, 0.26085, 0.247041, 0.328603, 0.342579, 0.25031, 0.268042, 0.179055, 0.25406, 0.295083, 0.288399, 0.301917, 0.394753, 0.394753, 0.349426, 0.318242, 0.40511, 0.422041, 0.436924, 0.352862, 0.440853, 0.335645, 0.36309, 0.349426, 0.346032, 0.332115, 0.377384, 0.359901, 0.450668, 0.370445, 0.356642, 0.328603, 0.349426, 0.352862, 0.414856, 0.497853, 0.494003, 0.4292, 0.352862, 0.298791, 0.31487, 0.284882, 0.414856, 0.414856, 0.422041, 0.356642, 0.332115, 0.366687, 0.483068, 0.450668, 0.509769, 0.418646, 0.447574, 0.433034, 0.342579, 0.342579, 0.281712, 0.206376, 0.18812, 0.26085, 0.26085, 0.335645, 0.36309, 0.349426, 0.359901, 0.352862, 0.328603, 0.275179, 0.288399, 0.257454, 0.271506, 0.298791, 0.291804, 0.291804, 0.288399, 0.281712, 0.278302, 0.339168, 0.418646, 0.5017, 0.483068, 0.534167, 0.486429, 0.398279, 0.291804, 0.295083, 0.295083, 0.291804, 0.377384, 0.374039, 0.275179, 0.257454, 0.191378, 0.25406, 0.25031, 0.161087, 0.243554, 0.243554, 0.216401, 0.216401, 0.132295, 0.158265, 0.15008, 0.173081, 0.222385, 0.308712, 0.206376, 0.21291, 0.30533, 0.301917, 0.288399, 0.40511, 0.40511, 0.384043, 0.4292, 0.436924, 0.440853, 0.356642, 0.271506, 0.308712, 0.281712, 0.349426, 0.335645, 0.26085, 0.278302, 0.339168, 0.25406, 0.25406, 0.25031, 0.219301, 0.232838, 0.247041, 0.236433, 0.158265, 0.203355, 0.196879, 0.203355, 0.216401, 0.271506, 0.324872, 0.324872, 0.271506, 0.232838, 0.232838, 0.301917, 0.196879, 0.167087, 0.170161, 0.173081, 0.142424, 0.173081, 0.100716, 0.054297, 0.056825, 0.118441, 0.142424, 0.147574, 0.094817, 0.088832, 0.06312, 0.076542, 0.041405, 0.079919, 0.125101, 0.118441, 0.118441, 0.216401, 0.225814, 0.284882, 0.284882, 0.31487, 0.275179, 0.278302, 0.36309, 0.321458, 0.222385, 0.15008, 0.116183, 0.17593, 0.25406, 0.342579, 0.356642, 0.352862, 0.308712, 0.21291, 0.206376, 0.15008, 0.074921, 0.086953, 0.106997, 0.170161, 0.102787, 0.147574, 0.222385, 0.219301, 0.25031, 0.284882, 0.36309, 0.40511, 0.308712, 0.311707, 0.31487, 0.209395, 0.216401, 0.25031, 0.335645, 0.328603, 0.40511, 0.42561, 0.422041, 0.418646, 0.418646, 0.51388, 0.480142, 0.476583, 0.480142, 0.497853, 0.433034, 0.436924, 0.359901, 0.36309, 0.321458, 0.318242, 0.418646, 0.440853, 0.4292, 0.440853, 0.41194, 0.31487, 0.356642, 0.26085, 0.25406, 0.257454, 0.225814, 0.167087, 0.10481, 0.116183, 0.102787, 0.185198, 0.21291, 0.196879, 0.284882, 0.335645, 0.328603, 0.257454, 0.257454, 0.264545, 0.179055, 0.209395, 0.298791, 0.342579, 0.408655, 0.346032, 0.342579, 0.374039, 0.468512, 0.56648, 0.557691, 0.486429, 0.380708, 0.324872, 0.408655, 0.328603, 0.308712, 0.311707, 0.40511, 0.408655, 0.40511, 0.490133, 0.401658, 0.328603, 0.328603, 0.335645, 0.370445, 0.366687, 0.264545, 0.132295, 0.15284, 0.144935, 0.194234, 0.291804, 0.321458, 0.288399, 0.30533, 0.222385, 0.18812, 0.161087, 0.21291, 0.236433, 0.167087, 0.206376, 0.281712, 0.170161, 0.167087, 0.129801, 0.15008, 0.167087, 0.203355, 0.194234, 0.144935, 0.167087, 0.111485, 0.074921, 0.088832, 0.078022, 0.129801, 0.161087, 0.083462, 0.05306, 0.027463, 0.036378, 0.05306, 0.05306, 0.11371, 0.11371, 0.18812, 0.137348, 0.203355, 0.291804, 0.281712, 0.349426, 0.335645, 0.41194, 0.468512, 0.483068, 0.444081, 0.359901, 0.349426, 0.349426, 0.42561, 0.480142, 0.387226, 0.335645, 0.356642, 0.30533, 0.185198, 0.196879, 0.203355, 0.222385, 0.147574, 0.094817, 0.109221, 0.102787, 0.098513, 0.064632, 0.034068, 0.045352, 0.041405, 0.041405, 0.086953, 0.086953, 0.10481, 0.134866, 0.158265, 0.158265, 0.179055, 0.264545, 0.243554, 0.243554, 0.232838, 0.311707, 0.308712, 0.25406, 0.264545, 0.147574, 0.144935, 0.236433, 0.194234, 0.281712, 0.257454, 0.15008, 0.132295, 0.085092, 0.092881, 0.041405, 0.045352, 0.045352, 0.056825, 0.034068, 0.048328, 0.030003, 0.020522, 0.032677, 0.023087, 0.013265, 0.024826, 0.042364, 0.041405, 0.088832, 0.076542, 0.094817, 0.127496, 0.090864, 0.120615, 0.11371, 0.206376, 0.164327, 0.17593, 0.17593, 0.243554, 0.21291, 0.264545, 0.301917, 0.301917, 0.370445, 0.458154, 0.436924, 0.4292, 0.335645, 0.346032, 0.349426, 0.339168, 0.418646, 0.483068, 0.505461, 0.509769, 0.525368, 0.549308, 0.549308, 0.538167, 0.549308, 0.525368, 0.549308, 0.59014, 0.59014, 0.618285, 0.653063, 0.680603, 0.690604, 0.767246, 0.728858, 0.685117, 0.699094, 0.724957, 0.728858, 0.703578, 0.784345, 0.791621, 0.798249, 0.801317, 0.779859, 0.685117, 0.728858, 0.703578, 0.666105, 0.562014, 0.538167, 0.51388, 0.458154, 0.454136, 0.483068, 0.509769, 0.58069, 0.541878, 0.51388, 0.51388, 0.538167, 0.549308, 0.541878, 0.468512, 0.401658, 0.352862, 0.40511, 0.374039, 0.394753, 0.422041, 0.494003, 0.553315, 0.56648, 0.666105, 0.661982, 0.661982, 0.63748, 0.545602, 0.549308, 0.521092, 0.549308, 0.557691, 0.525368, 0.517562, 0.59014, 0.63748, 0.733139, 0.733139, 0.76285, 0.741537, 0.733139, 0.750527, 0.690604, 0.680603, 0.661982, 0.632174, 0.642678, 0.690604, 0.754692, 0.779859, 0.837511, 0.84206, 0.81615, 0.852992, 0.779859, 0.791621, 0.849326, 0.849326, 0.868118, 0.849326, 0.849326, 0.791621, 0.784345, 0.788093, 0.759478, 0.671169, 0.671169, 0.661982, 0.613573, 0.642678, 0.613573, 0.570702, 0.56648, 0.56648, 0.529623, 0.626927, 0.626927, 0.585406, 0.517562, 0.458154, 0.418646, 0.444081, 0.517562, 0.529623, 0.525368, 0.553315, 0.666105, 0.733139, 0.733139, 0.759478, 0.728858, 0.728858, 0.648219, 0.657645, 0.657645, 0.657645, 0.549308, 0.509769, 0.509769, 0.549308, 0.622677, 0.671169, 0.666105, 0.648219, 0.59917, 0.604312, 0.613573, 0.51388, 0.490133, 0.525368, 0.5017, 0.534167, 0.56648, 0.648219, 0.648219, 0.653063, 0.724957, 0.745909, 0.784345, 0.81615, 0.84206, 0.84206, 0.84206, 0.819762, 0.759478, 0.791621, 0.788093, 0.750527, 0.741537, 0.703578, 0.661982, 0.661982, 0.653063, 0.613573, 0.618285, 0.604312, 0.608892, 0.534167, 0.622677, 0.622677, 0.59917, 0.604312, 0.525368, 0.59014, 0.59014, 0.63748, 0.59917, 0.675549, 0.724957, 0.819762, 0.874069, 0.874069, 0.88723, 0.871313, 0.868118, 0.805026, 0.788093, 0.784345, 0.784345, 0.666105, 0.618285, 0.604312, 0.517562, 0.618285, 0.541878, 0.56648, 0.59508, 0.59917, 0.525368, 0.521092, 0.517562, 0.458154, 0.398279, 0.414856, 0.447574, 0.486429, 0.538167, 0.545602, 0.557691, 0.570702, 0.690604, 0.712013, 0.690604, 0.791621, 0.754692, 0.791621], '')</t>
  </si>
  <si>
    <t>[18, 19, 20, 21, 22, 23, 24, 25, 26, 27, 28, 29, 30, 31, 32, 91, 120, 122, 253, 297, 298, 455, 456, 457, 458, 459, 460, 461, 462, 463, 464, 465, 466, 467, 468, 469, 470, 471, 472, 473, 474, 475, 476, 477, 478, 479, 480, 481, 482, 483, 484, 485, 486, 487, 488, 492, 493, 494, 495, 496, 497, 498, 499, 508, 509, 510, 511, 512, 513, 514, 515, 516, 517, 518, 519, 520, 521, 522, 523, 524, 525, 526, 527, 528, 529, 530, 531, 532, 533, 534, 535, 536, 537, 538, 539, 540, 541, 542, 543, 544, 545, 546, 547, 548, 549, 550, 551, 552, 553, 554, 555, 556, 557, 558, 559, 560, 561, 562, 563, 564, 565, 569, 570, 571, 572, 573, 574, 575, 576, 577, 578, 579, 580, 581, 582, 583, 584, 585, 586, 587, 588, 589, 590, 591, 592, 593, 594, 596, 597, 598, 599, 600, 601,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663, 664, 665, 666, 667, 668, 669, 670, 671, 672]</t>
  </si>
  <si>
    <t>(61</t>
  </si>
  <si>
    <t>208)</t>
  </si>
  <si>
    <t xml:space="preserve">F5RS82|F5RS82_9ENTR Endonuclease III OS=Enterobacter hormaechei ATCC 49162 </t>
  </si>
  <si>
    <t>([0.225814, 0.275179, 0.185198, 0.225814, 0.281712, 0.318242, 0.359901, 0.422041, 0.450668, 0.5017, 0.525368, 0.575842, 0.58069, 0.490133, 0.483068, 0.377384, 0.384043, 0.476583, 0.541878, 0.521092, 0.642678, 0.529623, 0.444081, 0.433034, 0.401658, 0.321458, 0.236433, 0.15284, 0.127496, 0.102787, 0.086953, 0.069024, 0.069024, 0.066181, 0.0704, 0.06312, 0.079919, 0.083462, 0.083462, 0.055536, 0.111485, 0.085092, 0.085092, 0.085092, 0.085092, 0.122885, 0.122885, 0.161087, 0.247041, 0.257454, 0.31487, 0.31487, 0.318242, 0.281712, 0.196879, 0.278302, 0.200174, 0.268042, 0.18812, 0.203355, 0.232838, 0.164327, 0.18812, 0.264545, 0.25406, 0.25406, 0.219301, 0.291804, 0.229226, 0.216401, 0.139895, 0.06184, 0.064632, 0.074921, 0.088832, 0.120615, 0.120615, 0.194234, 0.137348, 0.120615, 0.111485, 0.116183, 0.109221, 0.111485, 0.066181, 0.069024, 0.073402, 0.079919, 0.078022, 0.137348, 0.134866, 0.203355, 0.321458, 0.239899, 0.268042, 0.284882, 0.321458, 0.30533, 0.264545, 0.298791, 0.308712, 0.321458, 0.284882, 0.281712, 0.30533, 0.390993, 0.40511, 0.486429, 0.472492, 0.458154, 0.461924, 0.4292, 0.440853, 0.359901, 0.359901, 0.25031, 0.247041, 0.243554, 0.21291, 0.142424, 0.164327, 0.155435, 0.164327, 0.196879, 0.18812, 0.142424, 0.100716, 0.15008, 0.155435, 0.161087, 0.102787, 0.051831, 0.06312, 0.038858, 0.059222, 0.094817, 0.15008, 0.147574, 0.142424, 0.092881, 0.147574, 0.167087, 0.247041, 0.219301, 0.222385, 0.247041, 0.288399, 0.36309, 0.291804, 0.295083, 0.301917, 0.384043, 0.408655, 0.324872, 0.384043, 0.324872, 0.25406, 0.275179, 0.239899, 0.247041, 0.247041, 0.275179, 0.191378, 0.200174, 0.118441, 0.11371, 0.161087, 0.096677, 0.055536, 0.050641, 0.028695, 0.026892, 0.026892, 0.044297, 0.042364, 0.046336, 0.034068, 0.030611, 0.022667, 0.026338, 0.024393, 0.054297, 0.054297, 0.041405, 0.040537, 0.078022, 0.03976, 0.024393, 0.024826, 0.042364, 0.073402, 0.073402, 0.037156, 0.03976, 0.023534, 0.038858, 0.03976, 0.078022, 0.088832, 0.059222, 0.0704, 0.056825, 0.038042, 0.029376, 0.047319, 0.034884, 0.024826, 0.045352, 0.067594, 0.10481, 0.066181], '')</t>
  </si>
  <si>
    <t>[9, 10, 11, 12, 18, 19, 20, 21]</t>
  </si>
  <si>
    <t xml:space="preserve">F5RS85|F5RS85_9ENTR Pyridoxal kinase PdxY OS=Enterobacter hormaechei ATCC 49162 </t>
  </si>
  <si>
    <t>([0.200174, 0.090864, 0.122885, 0.158265, 0.088832, 0.120615, 0.109221, 0.134866, 0.173081, 0.125101, 0.092881, 0.102787, 0.060549, 0.060549, 0.059222, 0.073402, 0.040537, 0.051831, 0.038858, 0.066181, 0.064632, 0.05306, 0.10481, 0.11371, 0.109221, 0.161087, 0.134866, 0.185198, 0.102787, 0.111485, 0.139895, 0.216401, 0.25406, 0.257454, 0.247041, 0.216401, 0.222385, 0.222385, 0.200174, 0.332115, 0.25406, 0.26085, 0.301917, 0.232838, 0.232838, 0.139895, 0.164327, 0.200174, 0.18812, 0.301917, 0.288399, 0.229226, 0.219301, 0.21291, 0.206376, 0.21291, 0.247041, 0.15284, 0.15008, 0.18812, 0.18812, 0.295083, 0.281712, 0.278302, 0.26085, 0.257454, 0.384043, 0.298791, 0.219301, 0.225814, 0.219301, 0.132295, 0.191378, 0.209395, 0.134866, 0.225814, 0.225814, 0.15284, 0.232838, 0.308712, 0.257454, 0.247041, 0.194234, 0.139895, 0.083462, 0.134866, 0.129801, 0.06312, 0.064632, 0.096677, 0.090864, 0.074921, 0.139895, 0.173081, 0.155435, 0.25406, 0.247041, 0.155435, 0.155435, 0.155435, 0.092881, 0.106997, 0.098513, 0.125101, 0.122885, 0.191378, 0.164327, 0.142424, 0.239899, 0.352862, 0.324872, 0.298791, 0.328603, 0.216401, 0.120615, 0.071867, 0.0704, 0.079919, 0.090864, 0.120615, 0.122885, 0.196879, 0.291804, 0.30533, 0.298791, 0.370445, 0.281712, 0.222385, 0.18812, 0.155435, 0.155435, 0.182256, 0.15008, 0.127496, 0.222385, 0.219301, 0.31487, 0.229226, 0.203355, 0.275179, 0.278302, 0.194234, 0.216401, 0.164327, 0.15008, 0.164327, 0.096677, 0.094817, 0.132295, 0.216401, 0.25406, 0.15008, 0.086953, 0.142424, 0.102787, 0.102787, 0.111485, 0.064632, 0.059222, 0.067594, 0.069024, 0.100716, 0.106997, 0.096677, 0.116183, 0.074921, 0.076542, 0.144935, 0.194234, 0.158265, 0.132295, 0.102787, 0.164327, 0.25031, 0.25406, 0.25406, 0.147574, 0.200174, 0.291804, 0.370445, 0.380708, 0.394753, 0.264545, 0.268042, 0.173081, 0.118441, 0.173081, 0.161087, 0.088832, 0.088832, 0.134866, 0.116183, 0.137348, 0.081712, 0.083462, 0.078022, 0.139895, 0.225814, 0.15008, 0.161087, 0.132295, 0.066181, 0.033407, 0.03976, 0.067594, 0.11371, 0.179055, 0.196879, 0.164327, 0.15284, 0.185198, 0.111485, 0.132295, 0.129801, 0.232838, 0.15284, 0.098513, 0.098513, 0.047319, 0.098513, 0.094817, 0.118441, 0.191378, 0.30533, 0.301917, 0.291804, 0.216401, 0.203355, 0.200174, 0.161087, 0.268042, 0.26085, 0.359901, 0.268042, 0.185198, 0.096677, 0.10481, 0.155435, 0.085092, 0.100716, 0.10481, 0.098513, 0.081712, 0.079919, 0.036378, 0.058088, 0.06312, 0.083462, 0.046336, 0.047319, 0.079919, 0.046336, 0.049374, 0.03976, 0.059222, 0.066181, 0.064632, 0.111485, 0.06184, 0.086953, 0.083462, 0.066181, 0.0704, 0.085092, 0.090864, 0.122885, 0.073402, 0.074921, 0.049374, 0.096677, 0.048328, 0.048328, 0.049374, 0.029376, 0.028695, 0.028107, 0.046336, 0.088832, 0.079919, 0.078022, 0.078022, 0.137348, 0.191378, 0.196879, 0.206376, 0.122885, 0.074921, 0.129801, 0.096677, 0.170161, 0.155435, 0.155435, 0.127496, 0.164327, 0.21291, 0.222385, 0.232838, 0.194234, 0.144935, 0.11371, 0.21291, 0.225814], '')</t>
  </si>
  <si>
    <t xml:space="preserve">F5RS86|F5RS86_9ENTR Tyrosine--tRNA ligase OS=Enterobacter hormaechei ATCC 49162 </t>
  </si>
  <si>
    <t>([0.191378, 0.232838, 0.284882, 0.200174, 0.25031, 0.30533, 0.332115, 0.356642, 0.284882, 0.239899, 0.232838, 0.278302, 0.191378, 0.185198, 0.275179, 0.324872, 0.374039, 0.342579, 0.26085, 0.219301, 0.318242, 0.408655, 0.328603, 0.288399, 0.380708, 0.366687, 0.384043, 0.295083, 0.268042, 0.264545, 0.236433, 0.185198, 0.17593, 0.139895, 0.142424, 0.161087, 0.15008, 0.11371, 0.142424, 0.206376, 0.158265, 0.144935, 0.088832, 0.139895, 0.164327, 0.096677, 0.064632, 0.064632, 0.066181, 0.047319, 0.047319, 0.050641, 0.083462, 0.085092, 0.085092, 0.085092, 0.054297, 0.043307, 0.05306, 0.050641, 0.050641, 0.109221, 0.071867, 0.100716, 0.06184, 0.03976, 0.069024, 0.102787, 0.069024, 0.118441, 0.182256, 0.179055, 0.17593, 0.179055, 0.18812, 0.328603, 0.31487, 0.243554, 0.268042, 0.236433, 0.203355, 0.219301, 0.18812, 0.247041, 0.194234, 0.284882, 0.352862, 0.374039, 0.384043, 0.418646, 0.342579, 0.352862, 0.458154, 0.450668, 0.384043, 0.384043, 0.346032, 0.257454, 0.366687, 0.366687, 0.408655, 0.374039, 0.324872, 0.359901, 0.257454, 0.257454, 0.25406, 0.15008, 0.144935, 0.083462, 0.079919, 0.127496, 0.127496, 0.11371, 0.161087, 0.144935, 0.116183, 0.098513, 0.170161, 0.182256, 0.11371, 0.11371, 0.094817, 0.058088, 0.045352, 0.088832, 0.116183, 0.118441, 0.15008, 0.086953, 0.144935, 0.076542, 0.042364, 0.040537, 0.043307, 0.030003, 0.05306, 0.06312, 0.076542, 0.035586, 0.032677, 0.038858, 0.038858, 0.076542, 0.118441, 0.071867, 0.078022, 0.096677, 0.098513, 0.122885, 0.139895, 0.134866, 0.239899, 0.324872, 0.236433, 0.239899, 0.328603, 0.335645, 0.346032, 0.356642, 0.465241, 0.384043, 0.447574, 0.324872, 0.318242, 0.370445, 0.346032, 0.328603, 0.239899, 0.236433, 0.182256, 0.161087, 0.173081, 0.164327, 0.098513, 0.161087, 0.079919, 0.066181, 0.03976, 0.022306, 0.022667, 0.021816, 0.020876, 0.020876, 0.03976, 0.026338, 0.023534, 0.026338, 0.029376, 0.031287, 0.028695, 0.050641, 0.083462, 0.081712, 0.086953, 0.086953, 0.083462, 0.167087, 0.125101, 0.182256, 0.26085, 0.25031, 0.17593, 0.268042, 0.185198, 0.18812, 0.25031, 0.25406, 0.257454, 0.243554, 0.339168, 0.349426, 0.359901, 0.301917, 0.191378, 0.179055, 0.185198, 0.18812, 0.125101, 0.225814, 0.147574, 0.094817, 0.096677, 0.15008, 0.122885, 0.200174, 0.196879, 0.200174, 0.196879, 0.173081, 0.17593, 0.161087, 0.15284, 0.155435, 0.216401, 0.321458, 0.295083, 0.31487, 0.222385, 0.206376, 0.185198, 0.301917, 0.380708, 0.370445, 0.380708, 0.40511, 0.436924, 0.349426, 0.339168, 0.239899, 0.264545, 0.275179, 0.179055, 0.106997, 0.058088, 0.06312, 0.064632, 0.06312, 0.100716, 0.144935, 0.225814, 0.155435, 0.076542, 0.078022, 0.041405, 0.024826, 0.024393, 0.011669, 0.010672, 0.011342, 0.011342, 0.014586, 0.014586, 0.016528, 0.030611, 0.059222, 0.032017, 0.034068, 0.034884, 0.020522, 0.026892, 0.028695, 0.049374, 0.094817, 0.090864, 0.17593, 0.25031, 0.26085, 0.356642, 0.436924, 0.472492, 0.59508, 0.604312, 0.608892, 0.604312, 0.509769, 0.41194, 0.472492, 0.468512, 0.521092, 0.541878, 0.525368, 0.494003, 0.398279, 0.321458, 0.335645, 0.321458, 0.342579, 0.359901, 0.370445, 0.321458, 0.257454, 0.232838, 0.229226, 0.209395, 0.291804, 0.271506, 0.346032, 0.342579, 0.328603, 0.236433, 0.196879, 0.206376, 0.21291, 0.291804, 0.278302, 0.271506, 0.278302, 0.18812, 0.167087, 0.182256, 0.222385, 0.257454, 0.185198, 0.225814, 0.247041, 0.179055, 0.225814, 0.232838, 0.271506, 0.275179, 0.288399, 0.422041, 0.370445, 0.308712, 0.324872, 0.359901, 0.380708, 0.36309, 0.440853, 0.41194, 0.408655, 0.356642, 0.311707, 0.4292, 0.384043, 0.301917, 0.318242, 0.356642, 0.342579, 0.349426, 0.275179, 0.346032, 0.349426, 0.384043, 0.444081, 0.42561, 0.476583, 0.433034, 0.436924, 0.4292, 0.465241, 0.377384, 0.4292, 0.465241, 0.468512, 0.472492, 0.468512, 0.538167, 0.444081, 0.458154, 0.440853, 0.541878, 0.525368, 0.494003, 0.468512, 0.483068, 0.521092, 0.529623, 0.468512, 0.476583, 0.384043, 0.384043, 0.472492, 0.509769, 0.525368, 0.509769, 0.461924, 0.458154, 0.454136, 0.538167, 0.436924, 0.440853, 0.352862, 0.288399, 0.278302, 0.301917, 0.291804, 0.25031, 0.225814, 0.318242, 0.232838, 0.257454, 0.18812, 0.134866, 0.078022, 0.03976, 0.038042, 0.046336, 0.06184, 0.047319, 0.035586, 0.049374, 0.034068, 0.045352, 0.06184, 0.042364, 0.026892], '')</t>
  </si>
  <si>
    <t>[291, 292, 293, 294, 295, 299, 300, 301, 378, 382, 383, 387, 388, 394, 395, 396, 400]</t>
  </si>
  <si>
    <t>4)</t>
  </si>
  <si>
    <t xml:space="preserve">F5RS87|F5RS87_9ENTR Pyridoxine/pyridoxamine 5'-phosphate oxidase OS=Enterobacter hormaechei ATCC 49162 </t>
  </si>
  <si>
    <t>([0.468512, 0.505461, 0.390993, 0.414856, 0.436924, 0.476583, 0.377384, 0.408655, 0.4292, 0.447574, 0.465241, 0.418646, 0.414856, 0.40511, 0.394753, 0.394753, 0.30533, 0.414856, 0.377384, 0.374039, 0.494003, 0.436924, 0.370445, 0.374039, 0.271506, 0.281712, 0.271506, 0.243554, 0.167087, 0.167087, 0.173081, 0.15008, 0.161087, 0.173081, 0.155435, 0.15008, 0.092881, 0.127496, 0.111485, 0.15008, 0.147574, 0.109221, 0.142424, 0.142424, 0.15284, 0.225814, 0.222385, 0.167087, 0.284882, 0.366687, 0.384043, 0.377384, 0.408655, 0.505461, 0.40511, 0.436924, 0.433034, 0.42561, 0.384043, 0.301917, 0.196879, 0.191378, 0.219301, 0.170161, 0.236433, 0.30533, 0.332115, 0.328603, 0.31487, 0.243554, 0.142424, 0.076542, 0.079919, 0.083462, 0.040537, 0.071867, 0.069024, 0.067594, 0.11371, 0.139895, 0.206376, 0.288399, 0.206376, 0.206376, 0.308712, 0.311707, 0.332115, 0.328603, 0.239899, 0.31487, 0.301917, 0.328603, 0.308712, 0.332115, 0.203355, 0.288399, 0.25031, 0.17593, 0.185198, 0.182256, 0.21291, 0.155435, 0.127496, 0.139895, 0.137348, 0.129801, 0.120615, 0.086953, 0.092881, 0.147574, 0.092881, 0.142424, 0.219301, 0.239899, 0.219301, 0.268042, 0.196879, 0.229226, 0.216401, 0.120615, 0.122885, 0.116183, 0.158265, 0.216401, 0.275179, 0.278302, 0.271506, 0.278302, 0.216401, 0.21291, 0.194234, 0.173081, 0.122885, 0.118441, 0.182256, 0.185198, 0.243554, 0.308712, 0.30533, 0.31487, 0.422041, 0.394753, 0.394753, 0.40511, 0.311707, 0.232838, 0.229226, 0.229226, 0.222385, 0.203355, 0.132295, 0.15284, 0.173081, 0.236433, 0.247041, 0.25031, 0.139895, 0.15008, 0.158265, 0.164327, 0.25031, 0.191378, 0.239899, 0.164327, 0.185198, 0.243554, 0.219301, 0.118441, 0.125101, 0.127496, 0.125101, 0.191378, 0.120615, 0.216401, 0.142424, 0.139895, 0.144935, 0.216401, 0.209395, 0.116183, 0.055536, 0.056825, 0.090864, 0.079919, 0.134866, 0.116183, 0.111485, 0.125101, 0.219301, 0.222385, 0.21291, 0.21291, 0.144935, 0.134866, 0.120615, 0.179055, 0.185198, 0.18812, 0.225814, 0.225814, 0.225814, 0.342579, 0.25031, 0.25406, 0.239899, 0.158265, 0.142424, 0.173081, 0.232838, 0.206376, 0.170161, 0.147574, 0.239899, 0.318242, 0.436924, 0.394753, 0.374039, 0.321458], '')</t>
  </si>
  <si>
    <t>[1, 53]</t>
  </si>
  <si>
    <t xml:space="preserve">F5RS89|F5RS89_9ENTR Anhydro-N-acetylmuramic acid kinase OS=Enterobacter hormaechei ATCC 49162 </t>
  </si>
  <si>
    <t>([0.10481, 0.144935, 0.194234, 0.236433, 0.15284, 0.209395, 0.239899, 0.18812, 0.236433, 0.191378, 0.15284, 0.118441, 0.100716, 0.085092, 0.047319, 0.054297, 0.11371, 0.203355, 0.170161, 0.173081, 0.179055, 0.182256, 0.185198, 0.15008, 0.15008, 0.15284, 0.139895, 0.083462, 0.158265, 0.081712, 0.15284, 0.15008, 0.229226, 0.179055, 0.203355, 0.318242, 0.318242, 0.203355, 0.125101, 0.161087, 0.144935, 0.116183, 0.118441, 0.116183, 0.139895, 0.144935, 0.142424, 0.147574, 0.147574, 0.120615, 0.203355, 0.10481, 0.158265, 0.161087, 0.161087, 0.17593, 0.106997, 0.096677, 0.098513, 0.158265, 0.127496, 0.132295, 0.109221, 0.086953, 0.098513, 0.078022, 0.047319, 0.047319, 0.037156, 0.036378, 0.028107, 0.028695, 0.051831, 0.059222, 0.058088, 0.058088, 0.054297, 0.106997, 0.109221, 0.191378, 0.116183, 0.092881, 0.127496, 0.134866, 0.158265, 0.098513, 0.125101, 0.182256, 0.275179, 0.31487, 0.332115, 0.281712, 0.278302, 0.291804, 0.308712, 0.229226, 0.318242, 0.332115, 0.268042, 0.298791, 0.284882, 0.387226, 0.414856, 0.454136, 0.454136, 0.458154, 0.553315, 0.562014, 0.575842, 0.575842, 0.458154, 0.461924, 0.529623, 0.525368, 0.509769, 0.476583, 0.476583, 0.483068, 0.387226, 0.346032, 0.311707, 0.324872, 0.209395, 0.25406, 0.247041, 0.339168, 0.359901, 0.298791, 0.257454, 0.164327, 0.158265, 0.247041, 0.324872, 0.356642, 0.324872, 0.352862, 0.264545, 0.268042, 0.295083, 0.335645, 0.301917, 0.301917, 0.291804, 0.370445, 0.284882, 0.200174, 0.173081, 0.161087, 0.229226, 0.18812, 0.291804, 0.291804, 0.291804, 0.236433, 0.173081, 0.127496, 0.11371, 0.109221, 0.161087, 0.137348, 0.096677, 0.15008, 0.158265, 0.094817, 0.11371, 0.142424, 0.144935, 0.102787, 0.122885, 0.102787, 0.161087, 0.173081, 0.120615, 0.118441, 0.15284, 0.129801, 0.216401, 0.209395, 0.30533, 0.332115, 0.332115, 0.440853, 0.42561, 0.324872, 0.370445, 0.384043, 0.401658, 0.387226, 0.390993, 0.264545, 0.264545, 0.264545, 0.229226, 0.298791, 0.298791, 0.328603, 0.328603, 0.328603, 0.321458, 0.335645, 0.275179, 0.281712, 0.17593, 0.182256, 0.26085, 0.311707, 0.295083, 0.321458, 0.349426, 0.346032, 0.356642, 0.387226, 0.295083, 0.21291, 0.222385, 0.229226, 0.132295, 0.142424, 0.132295, 0.142424, 0.155435, 0.10481, 0.050641, 0.078022, 0.056825, 0.0704, 0.054297, 0.067594, 0.066181, 0.098513, 0.170161, 0.25031, 0.21291, 0.31487, 0.295083, 0.179055, 0.182256, 0.164327, 0.239899, 0.15284, 0.085092, 0.078022, 0.142424, 0.247041, 0.194234, 0.243554, 0.209395, 0.144935, 0.144935, 0.147574, 0.092881, 0.073402, 0.088832, 0.094817, 0.092881, 0.11371, 0.209395, 0.173081, 0.278302, 0.194234, 0.298791, 0.401658, 0.298791, 0.308712, 0.271506, 0.291804, 0.318242, 0.232838, 0.335645, 0.321458, 0.332115, 0.352862, 0.30533, 0.194234, 0.185198, 0.173081, 0.236433, 0.161087, 0.209395, 0.200174, 0.200174, 0.127496, 0.076542, 0.083462, 0.079919, 0.096677, 0.142424, 0.139895, 0.21291, 0.229226, 0.243554, 0.158265, 0.158265, 0.196879, 0.243554, 0.243554, 0.167087, 0.142424, 0.17593, 0.100716, 0.06184, 0.122885, 0.18812, 0.26085, 0.352862, 0.281712, 0.288399, 0.295083, 0.308712, 0.328603, 0.339168, 0.275179, 0.356642, 0.328603, 0.359901, 0.390993, 0.408655, 0.51388, 0.505461, 0.562014, 0.632174, 0.63748, 0.553315, 0.440853, 0.401658, 0.291804, 0.284882, 0.247041, 0.158265, 0.147574, 0.142424, 0.086953, 0.086953, 0.086953, 0.092881, 0.116183, 0.11371, 0.111485, 0.06184, 0.094817, 0.083462, 0.067594, 0.116183, 0.134866, 0.194234, 0.219301, 0.328603, 0.377384, 0.401658, 0.4292, 0.352862, 0.346032, 0.384043, 0.324872, 0.222385, 0.342579, 0.278302, 0.284882, 0.308712, 0.387226, 0.352862, 0.36309, 0.436924, 0.42561, 0.408655, 0.422041, 0.40511, 0.352862, 0.370445, 0.346032, 0.408655, 0.51388, 0.486429, 0.517562], '')</t>
  </si>
  <si>
    <t>[106, 107, 108, 109, 112, 113, 114, 317, 318, 319, 320, 321, 322, 371, 373]</t>
  </si>
  <si>
    <t>12)</t>
  </si>
  <si>
    <t xml:space="preserve">F5RSA3|F5RSA3_9ENTR Ribonuclease T OS=Enterobacter hormaechei ATCC 49162 </t>
  </si>
  <si>
    <t>([0.194234, 0.257454, 0.295083, 0.170161, 0.200174, 0.232838, 0.142424, 0.090864, 0.137348, 0.111485, 0.092881, 0.071867, 0.078022, 0.046336, 0.049374, 0.06312, 0.047319, 0.096677, 0.046336, 0.049374, 0.069024, 0.098513, 0.096677, 0.102787, 0.158265, 0.102787, 0.06184, 0.137348, 0.144935, 0.102787, 0.127496, 0.116183, 0.185198, 0.11371, 0.161087, 0.11371, 0.116183, 0.15284, 0.167087, 0.275179, 0.173081, 0.134866, 0.094817, 0.109221, 0.109221, 0.132295, 0.203355, 0.203355, 0.182256, 0.158265, 0.185198, 0.15284, 0.25031, 0.278302, 0.243554, 0.271506, 0.311707, 0.271506, 0.264545, 0.167087, 0.179055, 0.301917, 0.40511, 0.436924, 0.318242, 0.281712, 0.167087, 0.170161, 0.25031, 0.167087, 0.281712, 0.311707, 0.384043, 0.370445, 0.370445, 0.401658, 0.384043, 0.380708, 0.380708, 0.30533, 0.384043, 0.394753, 0.26085, 0.264545, 0.264545, 0.264545, 0.298791, 0.377384, 0.281712, 0.173081, 0.25031, 0.203355, 0.125101, 0.120615, 0.109221, 0.090864, 0.116183, 0.111485, 0.125101, 0.158265, 0.222385, 0.155435, 0.134866, 0.219301, 0.173081, 0.129801, 0.161087, 0.11371, 0.116183, 0.182256, 0.301917, 0.278302, 0.324872, 0.281712, 0.291804, 0.298791, 0.295083, 0.225814, 0.236433, 0.179055, 0.147574, 0.120615, 0.158265, 0.182256, 0.182256, 0.182256, 0.26085, 0.219301, 0.281712, 0.308712, 0.321458, 0.342579, 0.264545, 0.26085, 0.401658, 0.284882, 0.219301, 0.229226, 0.229226, 0.236433, 0.281712, 0.278302, 0.281712, 0.229226, 0.203355, 0.206376, 0.161087, 0.142424, 0.142424, 0.147574, 0.161087, 0.155435, 0.092881, 0.109221, 0.106997, 0.086953, 0.134866, 0.118441, 0.069024, 0.134866, 0.109221, 0.10481, 0.074921, 0.074921, 0.06184, 0.066181, 0.066181, 0.109221, 0.139895, 0.182256, 0.182256, 0.164327, 0.134866, 0.122885, 0.106997, 0.11371, 0.118441, 0.155435, 0.232838, 0.321458, 0.284882, 0.332115, 0.25031, 0.225814, 0.173081, 0.298791, 0.209395, 0.155435, 0.161087, 0.15008, 0.111485, 0.109221, 0.111485, 0.083462, 0.132295, 0.219301, 0.137348, 0.158265, 0.088832, 0.106997, 0.083462, 0.100716, 0.092881, 0.164327, 0.232838, 0.328603, 0.225814, 0.321458, 0.377384, 0.349426, 0.321458, 0.401658, 0.384043, 0.359901, 0.447574, 0.422041, 0.398279, 0.538167, 0.444081], '')</t>
  </si>
  <si>
    <t>[217]</t>
  </si>
  <si>
    <t xml:space="preserve">F5RSD3|F5RSD3_9ENTR Major outer membrane lipoprotein Lpp OS=Enterobacter hormaechei ATCC 49162 </t>
  </si>
  <si>
    <t>([0.257454, 0.170161, 0.125101, 0.155435, 0.191378, 0.222385, 0.17593, 0.139895, 0.144935, 0.167087, 0.134866, 0.15284, 0.142424, 0.147574, 0.127496, 0.127496, 0.116183, 0.158265, 0.225814, 0.167087, 0.191378, 0.239899, 0.321458, 0.332115, 0.346032, 0.346032, 0.278302, 0.356642, 0.394753, 0.422041, 0.370445, 0.447574, 0.454136, 0.384043, 0.370445, 0.41194, 0.414856, 0.444081, 0.450668, 0.414856, 0.465241, 0.472492, 0.472492, 0.472492, 0.472492, 0.468512, 0.444081, 0.490133, 0.480142, 0.517562, 0.521092, 0.557691, 0.517562, 0.517562, 0.56648, 0.585406, 0.575842, 0.58069, 0.562014, 0.553315, 0.608892, 0.653063, 0.59917, 0.59917, 0.59917, 0.570702, 0.570702, 0.608892, 0.632174, 0.618285, 0.59014, 0.56648, 0.59508, 0.626927, 0.59508, 0.63748, 0.585406, 0.545602], '')</t>
  </si>
  <si>
    <t>[49, 50, 51, 52, 53, 54, 55, 56, 57, 58, 59, 60, 61, 62, 63, 64, 65, 66, 67, 68, 69, 70, 71, 72, 73, 74, 75, 76, 77]</t>
  </si>
  <si>
    <t>(28</t>
  </si>
  <si>
    <t>28)</t>
  </si>
  <si>
    <t xml:space="preserve">F5RSD6|F5RSD6_9ENTR Cysteine desulfurase OS=Enterobacter hormaechei ATCC 49162 </t>
  </si>
  <si>
    <t>([0.321458, 0.17593, 0.268042, 0.209395, 0.15284, 0.196879, 0.229226, 0.278302, 0.229226, 0.275179, 0.298791, 0.25406, 0.275179, 0.301917, 0.243554, 0.225814, 0.142424, 0.15284, 0.209395, 0.185198, 0.18812, 0.17593, 0.25031, 0.225814, 0.288399, 0.390993, 0.398279, 0.40511, 0.321458, 0.321458, 0.321458, 0.291804, 0.387226, 0.328603, 0.422041, 0.342579, 0.335645, 0.414856, 0.401658, 0.40511, 0.339168, 0.339168, 0.31487, 0.275179, 0.275179, 0.275179, 0.247041, 0.15284, 0.15284, 0.216401, 0.200174, 0.18812, 0.18812, 0.191378, 0.191378, 0.185198, 0.295083, 0.384043, 0.346032, 0.36309, 0.377384, 0.398279, 0.422041, 0.461924, 0.545602, 0.461924, 0.433034, 0.40511, 0.390993, 0.301917, 0.30533, 0.36309, 0.359901, 0.387226, 0.40511, 0.450668, 0.458154, 0.366687, 0.30533, 0.236433, 0.161087, 0.15008, 0.206376, 0.216401, 0.216401, 0.225814, 0.291804, 0.225814, 0.268042, 0.288399, 0.301917, 0.26085, 0.301917, 0.30533, 0.21291, 0.182256, 0.182256, 0.144935, 0.222385, 0.222385, 0.335645, 0.374039, 0.374039, 0.387226, 0.394753, 0.291804, 0.18812, 0.116183, 0.194234, 0.18812, 0.225814, 0.311707, 0.349426, 0.342579, 0.311707, 0.418646, 0.324872, 0.243554, 0.30533, 0.206376, 0.281712, 0.229226, 0.179055, 0.120615, 0.125101, 0.116183, 0.129801, 0.203355, 0.264545, 0.264545, 0.173081, 0.209395, 0.134866, 0.073402, 0.085092, 0.058088, 0.058088, 0.111485, 0.170161, 0.139895, 0.225814, 0.144935, 0.182256, 0.179055, 0.271506, 0.25031, 0.167087, 0.247041, 0.219301, 0.170161, 0.102787, 0.17593, 0.18812, 0.25406, 0.356642, 0.324872, 0.328603, 0.247041, 0.206376, 0.137348, 0.142424, 0.142424, 0.155435, 0.147574, 0.236433, 0.155435, 0.096677, 0.155435, 0.15008, 0.191378, 0.288399, 0.40511, 0.324872, 0.284882, 0.200174, 0.122885, 0.081712, 0.144935, 0.200174, 0.196879, 0.268042, 0.271506, 0.232838, 0.301917, 0.271506, 0.25406, 0.25406, 0.257454, 0.170161, 0.17593, 0.155435, 0.122885, 0.106997, 0.129801, 0.102787, 0.129801, 0.206376, 0.281712, 0.232838, 0.170161, 0.21291, 0.15008, 0.147574, 0.147574, 0.090864, 0.120615, 0.079919, 0.132295, 0.116183, 0.116183, 0.0704, 0.035586, 0.043307, 0.040537, 0.050641, 0.074921, 0.058088, 0.030611, 0.029376, 0.044297, 0.073402, 0.064632, 0.054297, 0.050641, 0.03976, 0.040537, 0.020876, 0.020876, 0.018787, 0.040537, 0.081712, 0.069024, 0.079919, 0.085092, 0.069024, 0.049374, 0.064632, 0.134866, 0.134866, 0.15284, 0.127496, 0.120615, 0.120615, 0.196879, 0.155435, 0.132295, 0.173081, 0.268042, 0.268042, 0.271506, 0.164327, 0.155435, 0.268042, 0.349426, 0.346032, 0.387226, 0.335645, 0.268042, 0.236433, 0.295083, 0.301917, 0.206376, 0.21291, 0.120615, 0.139895, 0.15008, 0.232838, 0.275179, 0.298791, 0.384043, 0.390993, 0.476583, 0.465241, 0.339168, 0.247041, 0.232838, 0.15008, 0.232838, 0.229226, 0.191378, 0.142424, 0.120615, 0.120615, 0.076542, 0.147574, 0.147574, 0.185198, 0.185198, 0.11371, 0.076542, 0.055536, 0.028695, 0.032017, 0.038042, 0.037156, 0.081712, 0.090864, 0.155435, 0.098513, 0.088832, 0.116183, 0.11371, 0.090864, 0.098513, 0.15284, 0.17593, 0.092881, 0.0704, 0.071867, 0.079919, 0.118441, 0.158265, 0.167087, 0.164327, 0.088832, 0.090864, 0.074921, 0.085092, 0.06312, 0.120615, 0.164327, 0.096677, 0.161087, 0.137348, 0.132295, 0.102787, 0.042364, 0.079919, 0.060549, 0.059222, 0.090864, 0.074921, 0.069024, 0.092881, 0.047319, 0.090864, 0.109221, 0.109221, 0.090864, 0.058088, 0.030003, 0.032017, 0.06184, 0.033407, 0.050641, 0.059222, 0.059222, 0.078022, 0.074921, 0.127496, 0.127496, 0.129801, 0.132295, 0.081712, 0.081712, 0.106997, 0.11371, 0.100716, 0.074921, 0.059222, 0.064632, 0.059222, 0.056825, 0.032677, 0.074921, 0.059222, 0.064632, 0.048328, 0.076542, 0.058088, 0.055536, 0.032017, 0.020522, 0.015078, 0.013821, 0.018106, 0.025762, 0.022667, 0.045352, 0.074921, 0.059222, 0.118441, 0.203355, 0.122885, 0.125101, 0.083462, 0.102787, 0.083462, 0.134866, 0.134866, 0.092881, 0.094817, 0.164327, 0.15284, 0.129801, 0.206376, 0.170161, 0.137348, 0.109221, 0.071867, 0.043307, 0.060549, 0.036378, 0.023534, 0.037156, 0.054297], '')</t>
  </si>
  <si>
    <t>[64]</t>
  </si>
  <si>
    <t xml:space="preserve">F5RSE4|F5RSE4_9ENTR 1,4-dihydroxy-2-naphthoyl-CoA hydrolase OS=Enterobacter hormaechei ATCC 49162 </t>
  </si>
  <si>
    <t>([0.058088, 0.034884, 0.060549, 0.064632, 0.066181, 0.086953, 0.090864, 0.127496, 0.161087, 0.155435, 0.127496, 0.15284, 0.158265, 0.167087, 0.17593, 0.111485, 0.134866, 0.109221, 0.106997, 0.164327, 0.092881, 0.109221, 0.17593, 0.17593, 0.21291, 0.167087, 0.182256, 0.179055, 0.173081, 0.139895, 0.196879, 0.196879, 0.206376, 0.284882, 0.366687, 0.36309, 0.458154, 0.454136, 0.618285, 0.480142, 0.483068, 0.490133, 0.40511, 0.401658, 0.387226, 0.374039, 0.4292, 0.41194, 0.377384, 0.308712, 0.257454, 0.196879, 0.275179, 0.271506, 0.191378, 0.194234, 0.185198, 0.129801, 0.109221, 0.088832, 0.098513, 0.059222, 0.058088, 0.102787, 0.109221, 0.109221, 0.120615, 0.142424, 0.142424, 0.142424, 0.139895, 0.209395, 0.161087, 0.161087, 0.109221, 0.179055, 0.155435, 0.164327, 0.225814, 0.170161, 0.167087, 0.25031, 0.268042, 0.352862, 0.342579, 0.324872, 0.324872, 0.243554, 0.236433, 0.236433, 0.21291, 0.191378, 0.18812, 0.243554, 0.155435, 0.216401, 0.182256, 0.206376, 0.200174, 0.194234, 0.284882, 0.291804, 0.229226, 0.206376, 0.21291, 0.139895, 0.15284, 0.098513, 0.088832, 0.096677, 0.10481, 0.173081, 0.264545, 0.268042, 0.216401, 0.21291, 0.134866, 0.158265, 0.158265, 0.155435, 0.102787, 0.10481, 0.106997, 0.132295, 0.155435, 0.109221, 0.15008, 0.116183, 0.158265, 0.216401, 0.17593, 0.129801, 0.098513, 0.066181, 0.044297, 0.073402], '')</t>
  </si>
  <si>
    <t>[38]</t>
  </si>
  <si>
    <t xml:space="preserve">F5RSF0|F5RSF0_9ENTR Putative phosphoenolpyruvate synthase regulatory protein OS=Enterobacter hormaechei ATCC 49162 </t>
  </si>
  <si>
    <t>([0.414856, 0.472492, 0.5017, 0.465241, 0.440853, 0.342579, 0.377384, 0.398279, 0.370445, 0.390993, 0.40511, 0.454136, 0.42561, 0.408655, 0.525368, 0.545602, 0.562014, 0.56648, 0.570702, 0.562014, 0.42561, 0.324872, 0.219301, 0.232838, 0.264545, 0.298791, 0.390993, 0.264545, 0.15284, 0.158265, 0.102787, 0.106997, 0.056825, 0.120615, 0.054297, 0.026892, 0.015078, 0.009401, 0.008409, 0.005623, 0.005623, 0.008409, 0.008075, 0.011669, 0.010926, 0.007877, 0.005378, 0.00543, 0.006078, 0.009187, 0.010372, 0.01204, 0.012491, 0.022667, 0.018106, 0.022667, 0.042364, 0.078022, 0.139895, 0.109221, 0.11371, 0.06184, 0.031287, 0.058088, 0.059222, 0.058088, 0.106997, 0.170161, 0.098513, 0.158265, 0.127496, 0.137348, 0.116183, 0.06184, 0.056825, 0.073402, 0.098513, 0.058088, 0.043307, 0.041405, 0.073402, 0.073402, 0.147574, 0.164327, 0.164327, 0.092881, 0.102787, 0.098513, 0.067594, 0.120615, 0.067594, 0.098513, 0.044297, 0.044297, 0.088832, 0.096677, 0.102787, 0.122885, 0.185198, 0.191378, 0.191378, 0.15284, 0.18812, 0.161087, 0.239899, 0.25031, 0.247041, 0.239899, 0.209395, 0.206376, 0.127496, 0.21291, 0.194234, 0.308712, 0.380708, 0.288399, 0.275179, 0.291804, 0.200174, 0.132295, 0.079919, 0.045352, 0.055536, 0.047319, 0.029376, 0.016257, 0.018106, 0.035586, 0.018415, 0.023087, 0.045352, 0.043307, 0.022667, 0.013265, 0.013437, 0.013437, 0.022306, 0.021381, 0.010221, 0.011518, 0.017797, 0.038858, 0.037156, 0.023963, 0.047319, 0.06184, 0.064632, 0.032677, 0.023534, 0.054297, 0.029376, 0.028695, 0.05306, 0.111485, 0.111485, 0.10481, 0.059222, 0.058088, 0.0704, 0.144935, 0.236433, 0.137348, 0.10481, 0.182256, 0.25406, 0.25031, 0.291804, 0.380708, 0.359901, 0.41194, 0.41194, 0.509769, 0.51388, 0.418646, 0.40511, 0.5017, 0.41194, 0.529623, 0.476583, 0.444081, 0.342579, 0.278302, 0.342579, 0.284882, 0.295083, 0.203355, 0.203355, 0.127496, 0.106997, 0.182256, 0.182256, 0.167087, 0.167087, 0.092881, 0.15284, 0.090864, 0.090864, 0.161087, 0.092881, 0.122885, 0.127496, 0.17593, 0.21291, 0.179055, 0.182256, 0.106997, 0.106997, 0.102787, 0.111485, 0.134866, 0.132295, 0.076542, 0.069024, 0.069024, 0.127496, 0.147574, 0.232838, 0.229226, 0.139895, 0.139895, 0.078022, 0.060549, 0.058088, 0.058088, 0.046336, 0.081712, 0.078022, 0.132295, 0.111485, 0.137348, 0.147574, 0.088832, 0.164327, 0.090864, 0.051831, 0.040537, 0.036378, 0.037156, 0.028695, 0.054297, 0.100716, 0.10481, 0.085092, 0.064632, 0.073402, 0.116183, 0.096677, 0.102787, 0.102787, 0.147574, 0.111485, 0.111485, 0.182256, 0.155435, 0.17593, 0.164327, 0.18812, 0.116183, 0.11371, 0.085092, 0.085092, 0.094817, 0.164327, 0.225814, 0.225814, 0.167087, 0.167087, 0.120615, 0.18812, 0.200174, 0.18812, 0.271506, 0.26085, 0.271506, 0.284882, 0.366687, 0.472492, 0.384043, 0.433034, 0.42561, 0.472492, 0.458154, 0.440853, 0.349426, 0.349426, 0.387226, 0.433034, 0.398279, 0.494003, 0.505461, 0.418646, 0.414856, 0.380708, 0.295083, 0.191378, 0.179055, 0.179055, 0.191378, 0.288399, 0.229226, 0.257454, 0.191378, 0.125101, 0.125101, 0.179055, 0.18812, 0.239899, 0.147574, 0.206376, 0.15008, 0.147574, 0.219301, 0.132295, 0.134866, 0.21291, 0.30533, 0.21291, 0.142424, 0.139895, 0.076542, 0.10481, 0.086953, 0.10481, 0.17593, 0.164327, 0.164327, 0.127496, 0.071867, 0.102787, 0.081712, 0.102787, 0.071867, 0.048328, 0.076542, 0.074921, 0.047319, 0.030003, 0.054297], '')</t>
  </si>
  <si>
    <t>[2, 14, 15, 16, 17, 18, 19, 171, 172, 175, 177, 289]</t>
  </si>
  <si>
    <t>6)</t>
  </si>
  <si>
    <t xml:space="preserve">F5RSF7|F5RSF7_9ENTR Protein adenylyltransferase SelO OS=Enterobacter hormaechei ATCC 49162 </t>
  </si>
  <si>
    <t>([0.137348, 0.216401, 0.134866, 0.216401, 0.257454, 0.155435, 0.092881, 0.122885, 0.125101, 0.092881, 0.111485, 0.170161, 0.167087, 0.278302, 0.200174, 0.318242, 0.324872, 0.321458, 0.324872, 0.339168, 0.25406, 0.147574, 0.132295, 0.216401, 0.203355, 0.17593, 0.200174, 0.278302, 0.284882, 0.308712, 0.311707, 0.31487, 0.194234, 0.219301, 0.164327, 0.247041, 0.161087, 0.083462, 0.106997, 0.132295, 0.219301, 0.30533, 0.408655, 0.380708, 0.370445, 0.288399, 0.21291, 0.295083, 0.321458, 0.332115, 0.342579, 0.342579, 0.26085, 0.387226, 0.356642, 0.342579, 0.335645, 0.447574, 0.476583, 0.433034, 0.414856, 0.328603, 0.229226, 0.225814, 0.257454, 0.257454, 0.332115, 0.324872, 0.324872, 0.26085, 0.147574, 0.122885, 0.18812, 0.278302, 0.167087, 0.170161, 0.21291, 0.219301, 0.185198, 0.264545, 0.203355, 0.127496, 0.116183, 0.196879, 0.216401, 0.229226, 0.170161, 0.102787, 0.209395, 0.219301, 0.288399, 0.408655, 0.444081, 0.356642, 0.352862, 0.324872, 0.324872, 0.232838, 0.232838, 0.236433, 0.209395, 0.298791, 0.298791, 0.384043, 0.414856, 0.301917, 0.284882, 0.342579, 0.384043, 0.356642, 0.352862, 0.352862, 0.332115, 0.298791, 0.31487, 0.222385, 0.328603, 0.321458, 0.41194, 0.328603, 0.321458, 0.36309, 0.359901, 0.359901, 0.324872, 0.291804, 0.401658, 0.374039, 0.335645, 0.374039, 0.342579, 0.25031, 0.25031, 0.170161, 0.222385, 0.295083, 0.377384, 0.377384, 0.352862, 0.264545, 0.346032, 0.264545, 0.185198, 0.194234, 0.271506, 0.30533, 0.31487, 0.332115, 0.295083, 0.308712, 0.30533, 0.349426, 0.444081, 0.390993, 0.497853, 0.465241, 0.458154, 0.4292, 0.380708, 0.321458, 0.31487, 0.31487, 0.335645, 0.370445, 0.377384, 0.377384, 0.366687, 0.275179, 0.236433, 0.191378, 0.216401, 0.216401, 0.11371, 0.118441, 0.15284, 0.071867, 0.040537, 0.022667, 0.026338, 0.035586, 0.067594, 0.134866, 0.142424, 0.196879, 0.170161, 0.15284, 0.167087, 0.109221, 0.15008, 0.158265, 0.173081, 0.15008, 0.092881, 0.170161, 0.155435, 0.155435, 0.144935, 0.25406, 0.346032, 0.264545, 0.281712, 0.278302, 0.264545, 0.284882, 0.295083, 0.352862, 0.264545, 0.185198, 0.185198, 0.11371, 0.05306, 0.094817, 0.118441, 0.111485, 0.074921, 0.06312, 0.06312, 0.137348, 0.096677, 0.096677, 0.116183, 0.060549, 0.045352, 0.03976, 0.016257, 0.016826, 0.014315, 0.016257, 0.023087, 0.019109, 0.032017, 0.064632, 0.066181, 0.040537, 0.05306, 0.088832, 0.111485, 0.120615, 0.125101, 0.111485, 0.11371, 0.090864, 0.094817, 0.11371, 0.067594, 0.147574, 0.067594, 0.086953, 0.073402, 0.073402, 0.173081, 0.122885, 0.127496, 0.06184, 0.054297, 0.078022, 0.074921, 0.038858, 0.03976, 0.043307, 0.060549, 0.034068, 0.032677, 0.036378, 0.03976, 0.067594, 0.064632, 0.137348, 0.074921, 0.142424, 0.142424, 0.118441, 0.120615, 0.118441, 0.120615, 0.196879, 0.203355, 0.206376, 0.335645, 0.295083, 0.196879, 0.200174, 0.206376, 0.182256, 0.264545, 0.164327, 0.182256, 0.179055, 0.10481, 0.147574, 0.147574, 0.144935, 0.088832, 0.147574, 0.179055, 0.182256, 0.10481, 0.10481, 0.06312, 0.055536, 0.055536, 0.048328, 0.05306, 0.096677, 0.158265, 0.088832, 0.155435, 0.144935, 0.086953, 0.15284, 0.196879, 0.132295, 0.083462, 0.086953, 0.086953, 0.079919, 0.092881, 0.155435, 0.100716, 0.092881, 0.06312, 0.074921, 0.134866, 0.122885, 0.069024, 0.083462, 0.085092, 0.060549, 0.06312, 0.118441, 0.122885, 0.109221, 0.155435, 0.243554, 0.339168, 0.359901, 0.26085, 0.271506, 0.284882, 0.352862, 0.352862, 0.291804, 0.268042, 0.173081, 0.142424, 0.18812, 0.185198, 0.284882, 0.328603, 0.324872, 0.324872, 0.222385, 0.232838, 0.225814, 0.216401, 0.118441, 0.102787, 0.129801, 0.132295, 0.120615, 0.129801, 0.200174, 0.284882, 0.324872, 0.422041, 0.465241, 0.472492, 0.476583, 0.454136, 0.494003, 0.41194, 0.390993, 0.494003, 0.505461, 0.401658, 0.31487, 0.436924, 0.436924, 0.486429, 0.549308, 0.433034, 0.433034, 0.444081, 0.356642, 0.243554, 0.206376, 0.185198, 0.137348, 0.132295, 0.116183, 0.088832, 0.090864, 0.100716, 0.100716, 0.102787, 0.191378, 0.191378, 0.18812, 0.206376, 0.206376, 0.236433, 0.332115, 0.332115, 0.324872, 0.447574, 0.521092, 0.541878, 0.541878, 0.570702, 0.59917, 0.685117, 0.661982, 0.724957, 0.626927, 0.517562, 0.494003, 0.494003, 0.468512, 0.384043, 0.352862, 0.352862, 0.342579, 0.328603, 0.243554, 0.25406, 0.257454, 0.268042, 0.288399, 0.321458, 0.387226, 0.387226, 0.268042, 0.295083, 0.339168, 0.321458, 0.394753, 0.394753, 0.30533, 0.41194, 0.41194, 0.41194, 0.324872, 0.321458, 0.346032, 0.458154, 0.349426, 0.318242, 0.352862, 0.332115, 0.332115, 0.339168, 0.339168, 0.342579, 0.281712, 0.268042, 0.332115, 0.370445, 0.414856, 0.509769, 0.401658, 0.483068, 0.497853, 0.575842, 0.497853, 0.505461, 0.408655, 0.505461, 0.461924, 0.450668, 0.458154, 0.42561, 0.394753, 0.36309, 0.440853, 0.497853, 0.480142, 0.472492, 0.384043, 0.288399, 0.219301], '')</t>
  </si>
  <si>
    <t>[373, 379, 405, 406, 407, 408, 409, 410, 411, 412, 413, 414, 458, 462, 464, 466]</t>
  </si>
  <si>
    <t xml:space="preserve">F5RSH0|F5RSH0_9ENTR Threonine--tRNA ligase OS=Enterobacter hormaechei ATCC 49162 </t>
  </si>
  <si>
    <t>([0.408655, 0.436924, 0.465241, 0.321458, 0.370445, 0.398279, 0.380708, 0.324872, 0.349426, 0.408655, 0.384043, 0.433034, 0.332115, 0.370445, 0.380708, 0.387226, 0.387226, 0.352862, 0.377384, 0.377384, 0.295083, 0.247041, 0.243554, 0.21291, 0.324872, 0.222385, 0.194234, 0.222385, 0.288399, 0.219301, 0.196879, 0.236433, 0.247041, 0.229226, 0.196879, 0.291804, 0.25031, 0.342579, 0.352862, 0.236433, 0.158265, 0.25406, 0.281712, 0.298791, 0.301917, 0.298791, 0.308712, 0.308712, 0.225814, 0.15008, 0.209395, 0.173081, 0.170161, 0.158265, 0.25406, 0.335645, 0.324872, 0.271506, 0.291804, 0.200174, 0.196879, 0.278302, 0.26085, 0.26085, 0.191378, 0.191378, 0.191378, 0.194234, 0.147574, 0.222385, 0.311707, 0.281712, 0.225814, 0.225814, 0.229226, 0.144935, 0.071867, 0.086953, 0.15008, 0.137348, 0.203355, 0.247041, 0.222385, 0.15008, 0.15008, 0.229226, 0.200174, 0.129801, 0.200174, 0.291804, 0.291804, 0.185198, 0.134866, 0.129801, 0.139895, 0.088832, 0.144935, 0.158265, 0.139895, 0.132295, 0.129801, 0.083462, 0.106997, 0.137348, 0.222385, 0.229226, 0.132295, 0.185198, 0.236433, 0.155435, 0.161087, 0.158265, 0.25406, 0.298791, 0.390993, 0.398279, 0.380708, 0.346032, 0.444081, 0.436924, 0.447574, 0.352862, 0.440853, 0.377384, 0.278302, 0.25406, 0.243554, 0.321458, 0.257454, 0.284882, 0.264545, 0.247041, 0.268042, 0.243554, 0.284882, 0.298791, 0.284882, 0.26085, 0.229226, 0.209395, 0.206376, 0.194234, 0.298791, 0.291804, 0.26085, 0.342579, 0.284882, 0.288399, 0.216401, 0.200174, 0.203355, 0.318242, 0.328603, 0.232838, 0.236433, 0.239899, 0.229226, 0.229226, 0.335645, 0.422041, 0.422041, 0.346032, 0.25406, 0.239899, 0.239899, 0.342579, 0.356642, 0.321458, 0.264545, 0.346032, 0.374039, 0.301917, 0.284882, 0.271506, 0.377384, 0.401658, 0.342579, 0.36309, 0.374039, 0.324872, 0.298791, 0.194234, 0.200174, 0.295083, 0.295083, 0.191378, 0.17593, 0.109221, 0.142424, 0.18812, 0.125101, 0.139895, 0.196879, 0.179055, 0.111485, 0.048328, 0.047319, 0.069024, 0.060549, 0.054297, 0.079919, 0.088832, 0.158265, 0.179055, 0.120615, 0.132295, 0.219301, 0.15284, 0.139895, 0.179055, 0.182256, 0.232838, 0.15284, 0.134866, 0.155435, 0.232838, 0.339168, 0.321458, 0.247041, 0.25406, 0.232838, 0.139895, 0.083462, 0.090864, 0.118441, 0.118441, 0.116183, 0.122885, 0.164327, 0.229226, 0.225814, 0.222385, 0.25406, 0.359901, 0.384043, 0.380708, 0.30533, 0.308712, 0.328603, 0.422041, 0.332115, 0.359901, 0.380708, 0.359901, 0.342579, 0.298791, 0.387226, 0.387226, 0.390993, 0.387226, 0.436924, 0.436924, 0.390993, 0.332115, 0.229226, 0.137348, 0.134866, 0.206376, 0.21291, 0.21291, 0.109221, 0.167087, 0.109221, 0.090864, 0.155435, 0.167087, 0.144935, 0.139895, 0.134866, 0.067594, 0.055536, 0.047319, 0.047319, 0.064632, 0.055536, 0.106997, 0.200174, 0.122885, 0.125101, 0.066181, 0.071867, 0.15008, 0.106997, 0.161087, 0.257454, 0.284882, 0.17593, 0.209395, 0.164327, 0.167087, 0.26085, 0.264545, 0.191378, 0.11371, 0.118441, 0.17593, 0.17593, 0.167087, 0.257454, 0.147574, 0.243554, 0.239899, 0.144935, 0.191378, 0.194234, 0.170161, 0.118441, 0.11371, 0.144935, 0.182256, 0.173081, 0.173081, 0.232838, 0.318242, 0.422041, 0.418646, 0.328603, 0.239899, 0.173081, 0.173081, 0.298791, 0.25406, 0.257454, 0.271506, 0.298791, 0.295083, 0.31487, 0.30533, 0.42561, 0.352862, 0.247041, 0.26085, 0.278302, 0.268042, 0.182256, 0.179055, 0.167087, 0.167087, 0.239899, 0.321458, 0.247041, 0.247041, 0.209395, 0.194234, 0.232838, 0.185198, 0.196879, 0.118441, 0.161087, 0.147574, 0.137348, 0.216401, 0.200174, 0.200174, 0.209395, 0.311707, 0.31487, 0.318242, 0.384043, 0.311707, 0.298791, 0.374039, 0.271506, 0.308712, 0.308712, 0.288399, 0.308712, 0.295083, 0.291804, 0.295083, 0.30533, 0.398279, 0.41194, 0.390993, 0.374039, 0.288399, 0.164327, 0.096677, 0.098513, 0.125101, 0.194234, 0.21291, 0.158265, 0.222385, 0.271506, 0.295083, 0.291804, 0.30533, 0.278302, 0.284882, 0.206376, 0.191378, 0.15284, 0.109221, 0.076542, 0.085092, 0.106997, 0.120615, 0.196879, 0.196879, 0.10481, 0.098513, 0.048328, 0.078022, 0.076542, 0.044297, 0.027463, 0.027463, 0.024826, 0.019109, 0.033407, 0.056825, 0.056825, 0.085092, 0.129801, 0.194234, 0.179055, 0.142424, 0.216401, 0.216401, 0.222385, 0.342579, 0.349426, 0.352862, 0.346032, 0.346032, 0.390993, 0.472492, 0.505461, 0.525368, 0.517562, 0.486429, 0.408655, 0.384043, 0.268042, 0.268042, 0.295083, 0.308712, 0.390993, 0.30533, 0.339168, 0.216401, 0.216401, 0.132295, 0.229226, 0.142424, 0.147574, 0.191378, 0.17593, 0.17593, 0.090864, 0.088832, 0.106997, 0.182256, 0.200174, 0.200174, 0.203355, 0.102787, 0.100716, 0.058088, 0.055536, 0.049374, 0.06184, 0.031287, 0.060549, 0.054297, 0.078022, 0.041405, 0.038858, 0.024393, 0.028695, 0.060549, 0.067594, 0.0704, 0.032677, 0.037156, 0.032017, 0.028107, 0.032677, 0.038042, 0.0704, 0.116183, 0.06312, 0.100716, 0.137348, 0.125101, 0.076542, 0.059222, 0.106997, 0.111485, 0.179055, 0.18812, 0.196879, 0.26085, 0.26085, 0.281712, 0.298791, 0.339168, 0.30533, 0.30533, 0.275179, 0.264545, 0.239899, 0.243554, 0.170161, 0.200174, 0.200174, 0.209395, 0.291804, 0.288399, 0.173081, 0.102787, 0.096677, 0.051831, 0.031287, 0.031287, 0.05306, 0.048328, 0.038042, 0.03976, 0.069024, 0.034884, 0.019401, 0.027463, 0.049374, 0.045352, 0.026338, 0.022306, 0.045352, 0.026338, 0.028107, 0.034884, 0.038042, 0.024826, 0.034068, 0.064632, 0.034884, 0.033407, 0.033407, 0.066181, 0.079919, 0.066181, 0.132295, 0.15008, 0.083462, 0.076542, 0.144935, 0.144935, 0.17593, 0.15008, 0.206376, 0.132295, 0.194234, 0.275179, 0.31487, 0.346032, 0.247041, 0.328603, 0.25031, 0.236433, 0.209395, 0.216401, 0.167087, 0.15284, 0.243554, 0.321458, 0.324872, 0.225814, 0.311707, 0.200174, 0.196879, 0.127496, 0.194234, 0.203355, 0.196879, 0.232838, 0.155435, 0.232838, 0.232838, 0.232838, 0.275179, 0.222385, 0.191378, 0.194234, 0.139895, 0.094817, 0.090864, 0.098513, 0.158265, 0.164327, 0.194234, 0.203355, 0.264545, 0.271506, 0.257454, 0.179055, 0.15008, 0.158265, 0.158265, 0.170161, 0.229226, 0.191378, 0.268042, 0.288399, 0.380708, 0.366687, 0.42561, 0.422041, 0.328603, 0.339168, 0.257454, 0.328603, 0.328603, 0.288399, 0.206376, 0.216401, 0.284882, 0.229226, 0.30533, 0.311707, 0.308712, 0.225814, 0.229226, 0.229226, 0.229226, 0.222385, 0.232838, 0.229226, 0.232838, 0.239899, 0.232838, 0.308712, 0.288399, 0.25406, 0.30533, 0.380708, 0.346032, 0.324872, 0.418646, 0.387226, 0.352862, 0.308712], '')</t>
  </si>
  <si>
    <t>[428, 429, 430]</t>
  </si>
  <si>
    <t xml:space="preserve">F5RSI2|F5RSI2_9ENTR Catalase OS=Enterobacter hormaechei ATCC 49162 </t>
  </si>
  <si>
    <t>([0.73685, 0.741537, 0.750527, 0.622677, 0.648219, 0.716283, 0.73685, 0.745909, 0.745909, 0.754692, 0.76285, 0.805026, 0.812494, 0.724957, 0.657645, 0.557691, 0.59014, 0.585406, 0.585406, 0.59014, 0.59917, 0.618285, 0.622677, 0.534167, 0.59014, 0.59014, 0.553315, 0.56648, 0.58069, 0.585406, 0.494003, 0.494003, 0.454136, 0.454136, 0.541878, 0.56648, 0.661982, 0.703578, 0.699094, 0.585406, 0.480142, 0.490133, 0.562014, 0.447574, 0.447574, 0.394753, 0.394753, 0.408655, 0.384043, 0.295083, 0.298791, 0.374039, 0.275179, 0.301917, 0.30533, 0.318242, 0.318242, 0.239899, 0.239899, 0.25406, 0.324872, 0.321458, 0.25031, 0.25031, 0.321458, 0.394753, 0.476583, 0.472492, 0.4292, 0.41194, 0.494003, 0.497853, 0.40511, 0.408655, 0.418646, 0.447574, 0.346032, 0.335645, 0.41194, 0.301917, 0.281712, 0.295083, 0.291804, 0.352862, 0.346032, 0.346032, 0.352862, 0.247041, 0.179055, 0.196879, 0.225814, 0.25031, 0.26085, 0.339168, 0.359901, 0.346032, 0.342579, 0.370445, 0.275179, 0.216401, 0.291804, 0.194234, 0.179055, 0.25406, 0.194234, 0.21291, 0.239899, 0.236433, 0.311707, 0.390993, 0.390993, 0.356642, 0.332115, 0.321458, 0.264545, 0.339168, 0.342579, 0.232838, 0.295083, 0.401658, 0.352862, 0.328603, 0.436924, 0.433034, 0.321458, 0.291804, 0.278302, 0.288399, 0.298791, 0.328603, 0.243554, 0.147574, 0.173081, 0.10481, 0.069024, 0.10481, 0.11371, 0.120615, 0.185198, 0.206376, 0.147574, 0.144935, 0.088832, 0.051831, 0.059222, 0.116183, 0.167087, 0.161087, 0.147574, 0.0704, 0.079919, 0.132295, 0.132295, 0.088832, 0.142424, 0.17593, 0.122885, 0.111485, 0.118441, 0.125101, 0.127496, 0.17593, 0.18812, 0.271506, 0.275179, 0.284882, 0.295083, 0.328603, 0.346032, 0.342579, 0.4292, 0.398279, 0.398279, 0.521092, 0.468512, 0.370445, 0.401658, 0.366687, 0.30533, 0.271506, 0.179055, 0.170161, 0.196879, 0.308712, 0.339168, 0.328603, 0.295083, 0.291804, 0.219301, 0.170161, 0.102787, 0.102787, 0.081712, 0.076542, 0.078022, 0.139895, 0.232838, 0.15284, 0.275179, 0.328603, 0.328603, 0.31487, 0.288399, 0.268042, 0.209395, 0.222385, 0.31487, 0.209395, 0.203355, 0.18812, 0.219301, 0.324872, 0.232838, 0.268042, 0.191378, 0.118441, 0.134866, 0.111485, 0.18812, 0.167087, 0.170161, 0.15284, 0.25031, 0.155435, 0.10481, 0.125101, 0.056825, 0.05306, 0.056825, 0.051831, 0.10481, 0.071867, 0.060549, 0.125101, 0.127496, 0.17593, 0.25031, 0.161087, 0.129801, 0.06184, 0.064632, 0.074921, 0.076542, 0.081712, 0.15008, 0.137348, 0.15008, 0.26085, 0.257454, 0.370445, 0.40511, 0.387226, 0.342579, 0.359901, 0.342579, 0.342579, 0.384043, 0.30533, 0.284882, 0.366687, 0.472492, 0.374039, 0.374039, 0.374039, 0.359901, 0.380708, 0.352862, 0.374039, 0.384043, 0.298791, 0.301917, 0.194234, 0.191378, 0.216401, 0.239899, 0.173081, 0.116183, 0.122885, 0.203355, 0.324872, 0.318242, 0.335645, 0.31487, 0.291804, 0.209395, 0.21291, 0.116183, 0.216401, 0.122885, 0.069024, 0.129801, 0.137348, 0.216401, 0.203355, 0.209395, 0.132295, 0.225814, 0.324872, 0.311707, 0.219301, 0.15008, 0.167087, 0.109221, 0.206376, 0.147574, 0.185198, 0.182256, 0.278302, 0.236433, 0.257454, 0.264545, 0.268042, 0.229226, 0.236433, 0.271506, 0.359901, 0.450668, 0.324872, 0.216401, 0.185198, 0.275179, 0.349426, 0.335645, 0.418646, 0.380708, 0.444081, 0.408655, 0.401658, 0.436924, 0.480142, 0.545602, 0.549308, 0.472492, 0.51388, 0.509769, 0.408655, 0.408655, 0.30533, 0.408655, 0.521092, 0.557691, 0.575842, 0.483068, 0.398279, 0.401658, 0.42561, 0.436924, 0.461924, 0.370445, 0.339168, 0.25406, 0.264545, 0.349426, 0.41194, 0.401658, 0.321458, 0.390993, 0.366687, 0.390993, 0.390993, 0.384043, 0.398279, 0.384043, 0.356642, 0.418646, 0.414856, 0.332115, 0.370445, 0.366687, 0.476583, 0.468512, 0.59917, 0.59917, 0.494003, 0.51388, 0.408655, 0.480142, 0.494003, 0.40511, 0.494003, 0.483068, 0.486429, 0.465241, 0.418646, 0.517562, 0.517562, 0.51388, 0.622677, 0.497853, 0.604312, 0.59508, 0.618285, 0.618285, 0.58069, 0.694846, 0.549308, 0.675549, 0.712013, 0.716283, 0.823549, 0.720929, 0.741537, 0.741537, 0.750527, 0.657645, 0.694846, 0.699094, 0.694846, 0.685117, 0.808535, 0.823549, 0.819762, 0.834292, 0.801317, 0.823549, 0.81615, 0.894241, 0.791621, 0.779859, 0.76285, 0.666105, 0.779859, 0.784345, 0.767246, 0.680603, 0.823549, 0.798249, 0.801317, 0.784345, 0.685117, 0.648219, 0.632174, 0.626927, 0.59014, 0.632174, 0.632174, 0.51388, 0.509769, 0.648219, 0.525368, 0.444081, 0.5017, 0.486429, 0.497853, 0.497853, 0.483068, 0.377384, 0.271506, 0.278302, 0.281712, 0.370445, 0.374039, 0.384043, 0.311707, 0.324872, 0.311707, 0.328603, 0.42561, 0.346032, 0.26085, 0.339168, 0.422041, 0.349426, 0.349426, 0.229226, 0.239899, 0.239899, 0.328603, 0.433034, 0.359901, 0.30533, 0.291804, 0.291804, 0.185198, 0.182256, 0.173081, 0.170161, 0.161087, 0.11371, 0.125101, 0.194234, 0.196879, 0.134866, 0.191378, 0.194234, 0.206376, 0.206376, 0.196879, 0.209395, 0.147574, 0.173081, 0.236433, 0.236433, 0.17593, 0.222385, 0.311707, 0.321458, 0.232838, 0.229226, 0.206376, 0.268042, 0.182256, 0.179055, 0.26085, 0.298791, 0.30533, 0.311707, 0.30533, 0.356642, 0.311707, 0.418646, 0.476583, 0.458154, 0.468512, 0.465241, 0.505461, 0.486429, 0.387226, 0.465241, 0.458154, 0.56648, 0.59917, 0.707965, 0.58069, 0.562014, 0.450668, 0.346032, 0.387226, 0.311707, 0.366687, 0.394753, 0.36309, 0.328603, 0.232838, 0.219301, 0.284882, 0.275179, 0.206376, 0.222385, 0.191378, 0.120615, 0.066181, 0.031287, 0.034068, 0.06312, 0.06312, 0.127496, 0.203355, 0.200174, 0.268042, 0.25406, 0.18812, 0.122885, 0.122885, 0.122885, 0.098513, 0.098513, 0.078022, 0.0704, 0.10481, 0.132295, 0.222385, 0.30533, 0.321458, 0.31487, 0.271506, 0.268042, 0.161087, 0.100716, 0.071867, 0.071867, 0.067594, 0.079919, 0.127496, 0.144935, 0.167087, 0.206376, 0.179055, 0.222385, 0.318242, 0.318242, 0.311707, 0.232838, 0.158265, 0.25406, 0.161087, 0.161087, 0.137348, 0.21291, 0.185198, 0.239899, 0.236433, 0.203355, 0.275179, 0.278302, 0.179055, 0.247041, 0.179055, 0.222385, 0.182256, 0.120615, 0.0704, 0.055536, 0.10481, 0.111485, 0.090864, 0.164327, 0.137348, 0.179055, 0.173081, 0.200174, 0.147574, 0.147574, 0.185198, 0.155435, 0.164327, 0.206376, 0.173081, 0.15008, 0.081712, 0.059222, 0.050641, 0.102787, 0.102787, 0.046336, 0.071867, 0.074921, 0.03976, 0.060549, 0.066181, 0.035586, 0.048328, 0.050641, 0.041405, 0.037156, 0.040537, 0.030003, 0.038042, 0.046336, 0.03976, 0.0704, 0.118441, 0.120615, 0.064632, 0.078022, 0.092881, 0.116183, 0.118441, 0.200174, 0.200174, 0.18812, 0.301917, 0.332115, 0.324872, 0.295083, 0.318242, 0.30533, 0.352862, 0.36309, 0.298791, 0.4292, 0.447574, 0.41194, 0.377384, 0.418646, 0.4292, 0.497853, 0.374039, 0.25031, 0.25031, 0.173081, 0.098513, 0.0704, 0.058088, 0.102787, 0.15008, 0.090864, 0.051831, 0.047319, 0.043307, 0.066181, 0.060549, 0.05306, 0.035586, 0.079919, 0.11371, 0.06184, 0.076542, 0.10481, 0.167087, 0.132295, 0.182256, 0.247041, 0.26085, 0.275179, 0.239899, 0.206376, 0.278302, 0.408655], '')</t>
  </si>
  <si>
    <t>[0, 1, 2, 3, 4, 5, 6, 7, 8, 9, 10, 11, 12, 13, 14, 15, 16, 17, 18, 19, 20, 21, 22, 23, 24, 25, 26, 27, 28, 29, 34, 35, 36, 37, 38, 39, 42, 173, 330, 331, 333, 334, 339, 340, 341, 371, 372, 374, 384, 385, 386, 387, 389, 390, 391, 392, 393, 394, 395, 396, 397, 398, 399, 400, 401, 402, 403, 404, 405, 406, 407, 408, 409, 410, 411, 412, 413, 414, 415, 416, 417, 418, 419, 420, 421, 422, 423, 424, 425, 426, 427, 428, 429, 430, 431, 432, 433, 434, 435, 436, 437, 438, 439, 441, 515, 520, 521, 522, 523, 524]</t>
  </si>
  <si>
    <t>(50</t>
  </si>
  <si>
    <t>102)</t>
  </si>
  <si>
    <t xml:space="preserve">F5RSI3|F5RSI3_9ENTR Chitooligosaccharide deacetylase OS=Enterobacter hormaechei ATCC 49162 </t>
  </si>
  <si>
    <t>([0.15008, 0.067594, 0.096677, 0.058088, 0.078022, 0.096677, 0.122885, 0.155435, 0.194234, 0.134866, 0.161087, 0.120615, 0.06184, 0.066181, 0.094817, 0.098513, 0.155435, 0.209395, 0.203355, 0.170161, 0.109221, 0.10481, 0.18812, 0.196879, 0.295083, 0.268042, 0.191378, 0.118441, 0.120615, 0.116183, 0.209395, 0.179055, 0.194234, 0.30533, 0.284882, 0.284882, 0.328603, 0.346032, 0.264545, 0.26085, 0.321458, 0.41194, 0.332115, 0.36309, 0.374039, 0.275179, 0.301917, 0.318242, 0.414856, 0.36309, 0.36309, 0.232838, 0.196879, 0.185198, 0.173081, 0.109221, 0.129801, 0.092881, 0.10481, 0.106997, 0.106997, 0.132295, 0.092881, 0.167087, 0.142424, 0.076542, 0.134866, 0.129801, 0.209395, 0.206376, 0.257454, 0.173081, 0.278302, 0.342579, 0.328603, 0.229226, 0.216401, 0.232838, 0.229226, 0.173081, 0.275179, 0.288399, 0.268042, 0.278302, 0.164327, 0.191378, 0.191378, 0.194234, 0.216401, 0.122885, 0.102787, 0.092881, 0.170161, 0.10481, 0.116183, 0.137348, 0.229226, 0.216401, 0.209395, 0.295083, 0.21291, 0.134866, 0.137348, 0.076542, 0.046336, 0.081712, 0.064632, 0.122885, 0.134866, 0.127496, 0.200174, 0.147574, 0.161087, 0.144935, 0.219301, 0.206376, 0.275179, 0.194234, 0.301917, 0.25406, 0.173081, 0.311707, 0.352862, 0.247041, 0.216401, 0.356642, 0.26085, 0.196879, 0.155435, 0.147574, 0.0704, 0.058088, 0.111485, 0.098513, 0.096677, 0.098513, 0.064632, 0.05306, 0.064632, 0.06184, 0.049374, 0.094817, 0.074921, 0.094817, 0.106997, 0.194234, 0.170161, 0.173081, 0.268042, 0.30533, 0.21291, 0.301917, 0.26085, 0.25406, 0.26085, 0.271506, 0.288399, 0.359901, 0.271506, 0.311707, 0.31487, 0.359901, 0.232838, 0.15284, 0.144935, 0.21291, 0.232838, 0.15008, 0.243554, 0.229226, 0.191378, 0.173081, 0.109221, 0.096677, 0.088832, 0.058088, 0.030611, 0.029376, 0.032677, 0.067594, 0.056825, 0.046336, 0.054297, 0.111485, 0.200174, 0.194234, 0.185198, 0.102787, 0.185198, 0.122885, 0.086953, 0.086953, 0.142424, 0.278302, 0.339168, 0.222385, 0.222385, 0.318242, 0.324872, 0.216401, 0.155435, 0.179055, 0.203355, 0.203355, 0.17593, 0.094817, 0.066181, 0.033407, 0.071867, 0.06312, 0.056825, 0.059222, 0.079919, 0.045352, 0.03976, 0.030611, 0.037156, 0.06184, 0.058088, 0.041405, 0.071867, 0.06312, 0.06312, 0.034884, 0.028695, 0.020165, 0.028695, 0.047319, 0.092881, 0.076542, 0.043307, 0.074921, 0.05306, 0.047319, 0.088832, 0.038042, 0.059222, 0.109221, 0.060549, 0.048328, 0.047319, 0.036378, 0.055536, 0.042364, 0.0704, 0.067594, 0.118441, 0.120615, 0.0704], '')</t>
  </si>
  <si>
    <t xml:space="preserve">F5RSJ0|F5RSJ0_9ENTR NH(3)-dependent NAD(+) synthetase OS=Enterobacter hormaechei ATCC 49162 </t>
  </si>
  <si>
    <t>([0.048328, 0.074921, 0.074921, 0.098513, 0.170161, 0.164327, 0.10481, 0.142424, 0.139895, 0.164327, 0.206376, 0.26085, 0.200174, 0.288399, 0.278302, 0.268042, 0.173081, 0.281712, 0.268042, 0.17593, 0.200174, 0.257454, 0.173081, 0.129801, 0.134866, 0.086953, 0.11371, 0.225814, 0.122885, 0.090864, 0.086953, 0.079919, 0.040537, 0.048328, 0.028695, 0.028695, 0.017447, 0.026338, 0.023963, 0.046336, 0.083462, 0.096677, 0.116183, 0.191378, 0.194234, 0.167087, 0.196879, 0.185198, 0.092881, 0.167087, 0.25406, 0.225814, 0.191378, 0.203355, 0.275179, 0.377384, 0.291804, 0.380708, 0.398279, 0.418646, 0.42561, 0.414856, 0.414856, 0.422041, 0.380708, 0.380708, 0.422041, 0.318242, 0.236433, 0.291804, 0.222385, 0.216401, 0.170161, 0.232838, 0.216401, 0.216401, 0.139895, 0.222385, 0.191378, 0.18812, 0.18812, 0.18812, 0.200174, 0.134866, 0.137348, 0.173081, 0.222385, 0.139895, 0.200174, 0.185198, 0.137348, 0.203355, 0.236433, 0.332115, 0.298791, 0.31487, 0.232838, 0.308712, 0.229226, 0.278302, 0.182256, 0.161087, 0.15284, 0.142424, 0.142424, 0.085092, 0.066181, 0.079919, 0.147574, 0.182256, 0.25031, 0.26085, 0.257454, 0.236433, 0.196879, 0.194234, 0.17593, 0.275179, 0.194234, 0.26085, 0.26085, 0.243554, 0.191378, 0.191378, 0.191378, 0.268042, 0.366687, 0.390993, 0.359901, 0.342579, 0.352862, 0.380708, 0.4292, 0.414856, 0.370445, 0.41194, 0.335645, 0.422041, 0.324872, 0.377384, 0.377384, 0.335645, 0.440853, 0.497853, 0.494003, 0.433034, 0.356642, 0.278302, 0.284882, 0.31487, 0.328603, 0.31487, 0.288399, 0.295083, 0.321458, 0.321458, 0.232838, 0.31487, 0.31487, 0.298791, 0.229226, 0.232838, 0.25406, 0.173081, 0.182256, 0.191378, 0.25031, 0.308712, 0.374039, 0.384043, 0.301917, 0.301917, 0.328603, 0.284882, 0.21291, 0.194234, 0.15284, 0.236433, 0.222385, 0.219301, 0.324872, 0.422041, 0.408655, 0.433034, 0.440853, 0.366687, 0.328603, 0.301917, 0.229226, 0.225814, 0.161087, 0.268042, 0.271506, 0.239899, 0.239899, 0.25406, 0.25031, 0.31487, 0.278302, 0.321458, 0.328603, 0.288399, 0.298791, 0.232838, 0.232838, 0.31487, 0.398279, 0.422041, 0.483068, 0.570702, 0.483068, 0.59917, 0.562014, 0.562014, 0.525368, 0.585406, 0.59917, 0.613573, 0.549308, 0.585406, 0.450668, 0.454136, 0.494003, 0.41194, 0.494003, 0.483068, 0.390993, 0.311707, 0.328603, 0.298791, 0.288399, 0.36309, 0.257454, 0.257454, 0.26085, 0.284882, 0.308712, 0.356642, 0.342579, 0.324872, 0.25031, 0.349426, 0.342579, 0.243554, 0.239899, 0.167087, 0.155435, 0.229226, 0.31487, 0.298791, 0.284882, 0.288399, 0.281712, 0.387226, 0.414856, 0.321458, 0.321458, 0.268042, 0.200174, 0.216401, 0.295083, 0.278302, 0.173081, 0.164327, 0.232838, 0.288399, 0.342579, 0.332115, 0.308712, 0.257454, 0.229226, 0.209395, 0.182256, 0.147574, 0.074921], '')</t>
  </si>
  <si>
    <t>[209, 211, 212, 213, 214, 215, 216, 217, 218, 219]</t>
  </si>
  <si>
    <t xml:space="preserve">F5RSJ4|F5RSJ4_9ENTR Succinylglutamate desuccinylase OS=Enterobacter hormaechei ATCC 49162 </t>
  </si>
  <si>
    <t>([0.139895, 0.209395, 0.268042, 0.346032, 0.332115, 0.349426, 0.366687, 0.41194, 0.433034, 0.468512, 0.486429, 0.56648, 0.541878, 0.41194, 0.497853, 0.465241, 0.486429, 0.461924, 0.440853, 0.534167, 0.56648, 0.549308, 0.458154, 0.359901, 0.349426, 0.295083, 0.311707, 0.346032, 0.335645, 0.335645, 0.335645, 0.236433, 0.219301, 0.147574, 0.239899, 0.161087, 0.18812, 0.127496, 0.216401, 0.222385, 0.222385, 0.120615, 0.118441, 0.167087, 0.26085, 0.257454, 0.352862, 0.31487, 0.31487, 0.236433, 0.25031, 0.15008, 0.179055, 0.173081, 0.17593, 0.116183, 0.11371, 0.170161, 0.219301, 0.15008, 0.088832, 0.083462, 0.122885, 0.134866, 0.076542, 0.073402, 0.038042, 0.035586, 0.028107, 0.022667, 0.020522, 0.01204, 0.014075, 0.013821, 0.009187, 0.013437, 0.022306, 0.044297, 0.058088, 0.056825, 0.056825, 0.086953, 0.098513, 0.125101, 0.111485, 0.17593, 0.098513, 0.100716, 0.069024, 0.098513, 0.109221, 0.10481, 0.179055, 0.229226, 0.25406, 0.229226, 0.229226, 0.219301, 0.182256, 0.085092, 0.085092, 0.144935, 0.086953, 0.098513, 0.096677, 0.094817, 0.102787, 0.191378, 0.281712, 0.349426, 0.346032, 0.311707, 0.41194, 0.291804, 0.209395, 0.268042, 0.377384, 0.308712, 0.236433, 0.25031, 0.324872, 0.236433, 0.129801, 0.200174, 0.17593, 0.142424, 0.147574, 0.158265, 0.147574, 0.139895, 0.071867, 0.074921, 0.050641, 0.049374, 0.056825, 0.098513, 0.090864, 0.078022, 0.067594, 0.098513, 0.079919, 0.092881, 0.102787, 0.191378, 0.155435, 0.15008, 0.092881, 0.092881, 0.054297, 0.029376, 0.036378, 0.076542, 0.074921, 0.125101, 0.125101, 0.225814, 0.134866, 0.134866, 0.164327, 0.222385, 0.129801, 0.094817, 0.100716, 0.096677, 0.058088, 0.090864, 0.098513, 0.161087, 0.164327, 0.15008, 0.247041, 0.191378, 0.118441, 0.081712, 0.040537, 0.038858, 0.034068, 0.071867, 0.083462, 0.083462, 0.100716, 0.18812, 0.164327, 0.164327, 0.264545, 0.236433, 0.236433, 0.161087, 0.200174, 0.194234, 0.170161, 0.161087, 0.164327, 0.164327, 0.219301, 0.25406, 0.26085, 0.173081, 0.182256, 0.096677, 0.096677, 0.092881, 0.076542, 0.092881, 0.106997, 0.05306, 0.109221, 0.111485, 0.179055, 0.173081, 0.109221, 0.203355, 0.196879, 0.122885, 0.161087, 0.194234, 0.275179, 0.268042, 0.359901, 0.31487, 0.31487, 0.308712, 0.284882, 0.229226, 0.229226, 0.17593, 0.291804, 0.219301, 0.185198, 0.200174, 0.209395, 0.324872, 0.324872, 0.324872, 0.465241, 0.529623, 0.42561, 0.349426, 0.349426, 0.239899, 0.268042, 0.284882, 0.219301, 0.257454, 0.349426, 0.339168, 0.374039, 0.370445, 0.436924, 0.461924, 0.447574, 0.401658, 0.257454, 0.26085, 0.182256, 0.167087, 0.11371, 0.142424, 0.229226, 0.229226, 0.335645, 0.25406, 0.335645, 0.288399, 0.288399, 0.308712, 0.284882, 0.281712, 0.291804, 0.295083, 0.229226, 0.147574, 0.111485, 0.17593, 0.182256, 0.268042, 0.271506, 0.328603, 0.366687, 0.335645, 0.239899, 0.206376, 0.219301, 0.222385, 0.335645, 0.324872, 0.301917, 0.433034, 0.335645, 0.26085, 0.185198, 0.147574, 0.247041, 0.339168, 0.398279, 0.380708, 0.301917, 0.275179, 0.155435, 0.15008, 0.096677, 0.167087, 0.167087, 0.232838, 0.15008, 0.125101, 0.079919, 0.085092, 0.076542, 0.106997, 0.155435, 0.196879, 0.288399, 0.222385, 0.17593, 0.118441, 0.090864, 0.122885, 0.118441, 0.232838, 0.179055], '')</t>
  </si>
  <si>
    <t>[11, 12, 19, 20, 21, 235]</t>
  </si>
  <si>
    <t xml:space="preserve">F5RSJ8|F5RSJ8_9ENTR Acetylornithine/succinyldiaminopimelate aminotransferase OS=Enterobacter hormaechei ATCC 49162 </t>
  </si>
  <si>
    <t>([0.236433, 0.311707, 0.209395, 0.18812, 0.167087, 0.239899, 0.191378, 0.122885, 0.122885, 0.173081, 0.170161, 0.18812, 0.109221, 0.111485, 0.134866, 0.134866, 0.132295, 0.132295, 0.129801, 0.120615, 0.200174, 0.191378, 0.11371, 0.111485, 0.144935, 0.196879, 0.185198, 0.243554, 0.346032, 0.394753, 0.26085, 0.206376, 0.243554, 0.236433, 0.291804, 0.26085, 0.321458, 0.236433, 0.206376, 0.137348, 0.15008, 0.129801, 0.079919, 0.127496, 0.203355, 0.167087, 0.167087, 0.17593, 0.15284, 0.096677, 0.088832, 0.173081, 0.222385, 0.144935, 0.26085, 0.301917, 0.318242, 0.291804, 0.349426, 0.380708, 0.335645, 0.229226, 0.268042, 0.356642, 0.356642, 0.366687, 0.398279, 0.284882, 0.26085, 0.30533, 0.408655, 0.433034, 0.387226, 0.335645, 0.422041, 0.324872, 0.288399, 0.268042, 0.295083, 0.243554, 0.164327, 0.281712, 0.339168, 0.339168, 0.225814, 0.196879, 0.203355, 0.200174, 0.232838, 0.137348, 0.067594, 0.036378, 0.032677, 0.038858, 0.064632, 0.05306, 0.098513, 0.098513, 0.106997, 0.122885, 0.161087, 0.209395, 0.132295, 0.15284, 0.094817, 0.147574, 0.17593, 0.155435, 0.092881, 0.11371, 0.203355, 0.318242, 0.394753, 0.275179, 0.275179, 0.247041, 0.281712, 0.257454, 0.284882, 0.271506, 0.173081, 0.144935, 0.144935, 0.129801, 0.127496, 0.203355, 0.203355, 0.116183, 0.120615, 0.194234, 0.225814, 0.222385, 0.142424, 0.076542, 0.144935, 0.102787, 0.120615, 0.096677, 0.098513, 0.098513, 0.109221, 0.196879, 0.257454, 0.194234, 0.295083, 0.311707, 0.308712, 0.229226, 0.308712, 0.332115, 0.257454, 0.284882, 0.311707, 0.401658, 0.42561, 0.42561, 0.494003, 0.465241, 0.433034, 0.335645, 0.349426, 0.346032, 0.236433, 0.243554, 0.332115, 0.301917, 0.284882, 0.298791, 0.328603, 0.275179, 0.25406, 0.342579, 0.31487, 0.288399, 0.194234, 0.247041, 0.182256, 0.116183, 0.096677, 0.158265, 0.278302, 0.219301, 0.222385, 0.301917, 0.318242, 0.318242, 0.349426, 0.291804, 0.222385, 0.332115, 0.384043, 0.387226, 0.390993, 0.356642, 0.247041, 0.25406, 0.301917, 0.359901, 0.366687, 0.436924, 0.436924, 0.324872, 0.288399, 0.288399, 0.298791, 0.278302, 0.291804, 0.264545, 0.264545, 0.232838, 0.132295, 0.086953, 0.086953, 0.092881, 0.074921, 0.15008, 0.219301, 0.206376, 0.15284, 0.219301, 0.216401, 0.200174, 0.278302, 0.377384, 0.288399, 0.194234, 0.164327, 0.092881, 0.088832, 0.129801, 0.120615, 0.185198, 0.222385, 0.216401, 0.225814, 0.301917, 0.225814, 0.15008, 0.15008, 0.21291, 0.185198, 0.17593, 0.144935, 0.090864, 0.079919, 0.125101, 0.196879, 0.132295, 0.236433, 0.21291, 0.206376, 0.268042, 0.229226, 0.21291, 0.21291, 0.191378, 0.196879, 0.25406, 0.225814, 0.194234, 0.18812, 0.158265, 0.129801, 0.161087, 0.170161, 0.170161, 0.17593, 0.182256, 0.281712, 0.257454, 0.328603, 0.236433, 0.264545, 0.298791, 0.390993, 0.418646, 0.324872, 0.271506, 0.284882, 0.356642, 0.321458, 0.288399, 0.356642, 0.40511, 0.324872, 0.308712, 0.321458, 0.219301, 0.134866, 0.147574, 0.147574, 0.167087, 0.278302, 0.209395, 0.137348, 0.137348, 0.11371, 0.122885, 0.144935, 0.139895, 0.170161, 0.239899, 0.275179, 0.194234, 0.106997, 0.10481, 0.18812, 0.182256, 0.18812, 0.288399, 0.239899, 0.15008, 0.134866, 0.118441, 0.170161, 0.26085, 0.247041, 0.170161, 0.139895, 0.139895, 0.15284, 0.086953, 0.086953, 0.081712, 0.079919, 0.147574, 0.137348, 0.073402, 0.038858, 0.067594, 0.040537, 0.058088, 0.060549, 0.045352, 0.056825, 0.066181, 0.030611, 0.020876, 0.034068, 0.066181, 0.054297, 0.046336, 0.049374, 0.026338, 0.026892, 0.047319, 0.055536, 0.076542, 0.102787, 0.170161, 0.173081, 0.239899, 0.155435, 0.200174, 0.167087, 0.086953, 0.042364, 0.069024, 0.10481, 0.086953, 0.096677, 0.074921, 0.048328, 0.086953, 0.079919, 0.066181, 0.078022, 0.056825, 0.040537, 0.027463, 0.018415, 0.017797, 0.0198, 0.033407, 0.045352, 0.042364, 0.073402, 0.134866, 0.158265, 0.094817, 0.125101, 0.125101, 0.100716, 0.125101, 0.0704, 0.109221, 0.086953, 0.078022, 0.096677, 0.102787, 0.170161, 0.206376, 0.206376, 0.127496, 0.116183, 0.102787, 0.134866, 0.11371, 0.085092, 0.067594, 0.109221, 0.074921, 0.048328, 0.100716, 0.100716, 0.191378], '')</t>
  </si>
  <si>
    <t xml:space="preserve">F5RSL9|F5RSL9_9ENTR DNA topoisomerase 3 OS=Enterobacter hormaechei ATCC 49162 </t>
  </si>
  <si>
    <t>([0.102787, 0.11371, 0.144935, 0.15284, 0.100716, 0.109221, 0.147574, 0.118441, 0.085092, 0.127496, 0.147574, 0.200174, 0.203355, 0.275179, 0.370445, 0.454136, 0.490133, 0.486429, 0.380708, 0.268042, 0.275179, 0.275179, 0.301917, 0.321458, 0.346032, 0.440853, 0.398279, 0.321458, 0.390993, 0.374039, 0.264545, 0.182256, 0.158265, 0.164327, 0.11371, 0.071867, 0.073402, 0.071867, 0.060549, 0.118441, 0.209395, 0.21291, 0.268042, 0.18812, 0.185198, 0.182256, 0.170161, 0.15284, 0.18812, 0.17593, 0.179055, 0.268042, 0.271506, 0.281712, 0.291804, 0.284882, 0.394753, 0.295083, 0.222385, 0.278302, 0.281712, 0.25031, 0.147574, 0.161087, 0.158265, 0.155435, 0.182256, 0.182256, 0.291804, 0.311707, 0.25031, 0.356642, 0.342579, 0.436924, 0.339168, 0.335645, 0.352862, 0.236433, 0.321458, 0.384043, 0.25031, 0.164327, 0.167087, 0.271506, 0.247041, 0.339168, 0.339168, 0.247041, 0.18812, 0.164327, 0.144935, 0.200174, 0.203355, 0.232838, 0.236433, 0.318242, 0.318242, 0.384043, 0.480142, 0.394753, 0.318242, 0.356642, 0.454136, 0.461924, 0.384043, 0.328603, 0.335645, 0.239899, 0.225814, 0.301917, 0.216401, 0.216401, 0.247041, 0.243554, 0.21291, 0.194234, 0.200174, 0.194234, 0.137348, 0.134866, 0.196879, 0.200174, 0.185198, 0.106997, 0.109221, 0.167087, 0.164327, 0.164327, 0.271506, 0.356642, 0.318242, 0.332115, 0.374039, 0.335645, 0.298791, 0.21291, 0.219301, 0.209395, 0.134866, 0.18812, 0.161087, 0.179055, 0.25406, 0.346032, 0.332115, 0.229226, 0.25031, 0.25031, 0.170161, 0.102787, 0.098513, 0.098513, 0.092881, 0.074921, 0.073402, 0.073402, 0.120615, 0.10481, 0.116183, 0.10481, 0.067594, 0.047319, 0.044297, 0.025762, 0.026338, 0.042364, 0.078022, 0.06312, 0.088832, 0.085092, 0.132295, 0.079919, 0.056825, 0.094817, 0.10481, 0.118441, 0.118441, 0.125101, 0.092881, 0.090864, 0.158265, 0.173081, 0.17593, 0.173081, 0.191378, 0.182256, 0.200174, 0.137348, 0.147574, 0.179055, 0.284882, 0.209395, 0.216401, 0.298791, 0.216401, 0.164327, 0.10481, 0.118441, 0.11371, 0.185198, 0.191378, 0.200174, 0.17593, 0.26085, 0.275179, 0.232838, 0.170161, 0.15284, 0.209395, 0.21291, 0.120615, 0.05306, 0.086953, 0.092881, 0.090864, 0.122885, 0.179055, 0.161087, 0.116183, 0.122885, 0.132295, 0.122885, 0.122885, 0.206376, 0.191378, 0.100716, 0.185198, 0.219301, 0.18812, 0.109221, 0.10481, 0.206376, 0.30533, 0.30533, 0.342579, 0.268042, 0.308712, 0.301917, 0.30533, 0.380708, 0.384043, 0.370445, 0.387226, 0.377384, 0.36309, 0.284882, 0.311707, 0.308712, 0.335645, 0.4292, 0.454136, 0.418646, 0.40511, 0.41194, 0.339168, 0.30533, 0.398279, 0.384043, 0.301917, 0.394753, 0.387226, 0.384043, 0.398279, 0.359901, 0.281712, 0.222385, 0.311707, 0.390993, 0.30533, 0.321458, 0.30533, 0.384043, 0.41194, 0.41194, 0.40511, 0.486429, 0.59508, 0.545602, 0.585406, 0.59508, 0.622677, 0.494003, 0.483068, 0.380708, 0.40511, 0.465241, 0.450668, 0.458154, 0.380708, 0.480142, 0.444081, 0.408655, 0.40511, 0.40511, 0.288399, 0.291804, 0.206376, 0.179055, 0.182256, 0.170161, 0.25406, 0.173081, 0.196879, 0.209395, 0.203355, 0.129801, 0.155435, 0.219301, 0.144935, 0.137348, 0.137348, 0.158265, 0.179055, 0.182256, 0.127496, 0.144935, 0.144935, 0.137348, 0.158265, 0.17593, 0.164327, 0.161087, 0.209395, 0.284882, 0.191378, 0.194234, 0.30533, 0.30533, 0.318242, 0.398279, 0.377384, 0.335645, 0.332115, 0.328603, 0.335645, 0.40511, 0.422041, 0.384043, 0.483068, 0.4292, 0.342579, 0.346032, 0.271506, 0.278302, 0.25031, 0.36309, 0.447574, 0.346032, 0.257454, 0.271506, 0.278302, 0.408655, 0.408655, 0.349426, 0.359901, 0.384043, 0.394753, 0.465241, 0.505461, 0.505461, 0.538167, 0.534167, 0.4292, 0.505461, 0.509769, 0.538167, 0.5017, 0.433034, 0.525368, 0.585406, 0.557691, 0.545602, 0.486429, 0.4292, 0.408655, 0.42561, 0.401658, 0.366687, 0.359901, 0.359901, 0.342579, 0.356642, 0.384043, 0.497853, 0.41194, 0.40511, 0.418646, 0.436924, 0.51388, 0.476583, 0.497853, 0.433034, 0.346032, 0.384043, 0.390993, 0.390993, 0.339168, 0.332115, 0.370445, 0.288399, 0.209395, 0.185198, 0.185198, 0.15008, 0.083462, 0.15008, 0.15008, 0.127496, 0.085092, 0.041405, 0.048328, 0.048328, 0.040537, 0.048328, 0.027463, 0.047319, 0.049374, 0.06312, 0.038858, 0.031287, 0.051831, 0.083462, 0.098513, 0.049374, 0.064632, 0.096677, 0.078022, 0.064632, 0.074921, 0.056825, 0.066181, 0.056825, 0.06184, 0.088832, 0.122885, 0.118441, 0.109221, 0.164327, 0.100716, 0.100716, 0.116183, 0.125101, 0.122885, 0.134866, 0.216401, 0.281712, 0.31487, 0.332115, 0.366687, 0.374039, 0.476583, 0.570702, 0.648219, 0.529623, 0.604312, 0.529623, 0.557691, 0.529623, 0.521092, 0.626927, 0.733139, 0.750527, 0.632174, 0.538167, 0.440853, 0.454136, 0.444081, 0.433034, 0.436924, 0.359901, 0.295083, 0.308712, 0.301917, 0.281712, 0.36309, 0.339168, 0.4292, 0.529623, 0.553315, 0.56648, 0.444081, 0.447574, 0.440853, 0.494003, 0.59014, 0.585406, 0.476583, 0.480142, 0.450668, 0.401658, 0.472492, 0.541878, 0.433034, 0.408655, 0.394753, 0.284882, 0.21291, 0.191378, 0.170161, 0.170161, 0.170161, 0.191378, 0.182256, 0.173081, 0.129801, 0.081712, 0.127496, 0.167087, 0.173081, 0.203355, 0.236433, 0.164327, 0.164327, 0.25031, 0.291804, 0.271506, 0.377384, 0.444081, 0.408655, 0.40511, 0.332115, 0.247041, 0.335645, 0.268042, 0.206376, 0.194234, 0.264545, 0.268042, 0.295083, 0.196879, 0.134866, 0.142424, 0.203355, 0.196879, 0.196879, 0.185198, 0.137348, 0.086953, 0.092881, 0.106997, 0.109221, 0.173081, 0.281712, 0.275179, 0.346032, 0.394753, 0.418646, 0.346032, 0.356642, 0.352862, 0.374039, 0.480142, 0.480142, 0.40511, 0.384043, 0.356642, 0.359901, 0.476583, 0.570702, 0.525368, 0.529623, 0.494003, 0.494003, 0.36309, 0.370445, 0.370445, 0.332115, 0.324872, 0.408655, 0.408655, 0.328603, 0.40511, 0.380708, 0.370445, 0.461924, 0.418646, 0.450668, 0.352862, 0.332115, 0.332115, 0.257454, 0.222385, 0.26085, 0.281712, 0.298791, 0.222385, 0.222385, 0.288399, 0.284882, 0.191378, 0.191378, 0.194234, 0.129801, 0.125101, 0.132295, 0.10481, 0.15284, 0.147574, 0.232838, 0.25406, 0.191378, 0.301917, 0.335645, 0.229226, 0.203355, 0.281712, 0.31487, 0.25406, 0.225814, 0.335645, 0.4292, 0.418646, 0.5017, 0.56648, 0.557691, 0.549308, 0.622677, 0.490133, 0.494003, 0.490133, 0.458154, 0.525368, 0.51388, 0.476583, 0.562014, 0.541878, 0.525368, 0.549308, 0.632174, 0.661982, 0.59014, 0.56648, 0.545602, 0.517562, 0.549308], '')</t>
  </si>
  <si>
    <t>[276, 277, 278, 279, 280, 358, 359, 360, 361, 363, 364, 365, 366, 368, 369, 370, 371, 388, 451, 452, 453, 454, 455, 456, 457, 458, 459, 460, 461, 462, 463, 477, 478, 479, 484, 485, 491, 558, 559, 560, 612, 613, 614, 615, 616, 621, 622, 624, 625, 626, 627, 628, 629, 630, 631, 632, 633, 634]</t>
  </si>
  <si>
    <t>30)</t>
  </si>
  <si>
    <t xml:space="preserve">F5RSM0|F5RSM0_9ENTR Selenide, water dikinase OS=Enterobacter hormaechei ATCC 49162 </t>
  </si>
  <si>
    <t>([0.264545, 0.298791, 0.328603, 0.356642, 0.335645, 0.359901, 0.295083, 0.321458, 0.264545, 0.281712, 0.216401, 0.25406, 0.288399, 0.257454, 0.179055, 0.111485, 0.196879, 0.196879, 0.203355, 0.129801, 0.118441, 0.196879, 0.222385, 0.239899, 0.206376, 0.232838, 0.142424, 0.144935, 0.15284, 0.25031, 0.264545, 0.26085, 0.182256, 0.106997, 0.111485, 0.167087, 0.271506, 0.25406, 0.25031, 0.349426, 0.454136, 0.418646, 0.387226, 0.295083, 0.185198, 0.232838, 0.155435, 0.25031, 0.328603, 0.31487, 0.291804, 0.281712, 0.284882, 0.284882, 0.352862, 0.359901, 0.359901, 0.349426, 0.243554, 0.15284, 0.11371, 0.125101, 0.094817, 0.078022, 0.127496, 0.216401, 0.232838, 0.219301, 0.236433, 0.137348, 0.137348, 0.134866, 0.081712, 0.11371, 0.147574, 0.15284, 0.155435, 0.125101, 0.069024, 0.122885, 0.21291, 0.170161, 0.079919, 0.109221, 0.129801, 0.118441, 0.11371, 0.090864, 0.18812, 0.111485, 0.161087, 0.137348, 0.081712, 0.111485, 0.081712, 0.059222, 0.056825, 0.032017, 0.048328, 0.054297, 0.059222, 0.056825, 0.055536, 0.125101, 0.173081, 0.225814, 0.147574, 0.125101, 0.132295, 0.118441, 0.129801, 0.094817, 0.129801, 0.200174, 0.225814, 0.318242, 0.298791, 0.268042, 0.271506, 0.25406, 0.335645, 0.291804, 0.284882, 0.278302, 0.21291, 0.116183, 0.081712, 0.137348, 0.161087, 0.161087, 0.147574, 0.129801, 0.216401, 0.164327, 0.194234, 0.219301, 0.25031, 0.264545, 0.194234, 0.264545, 0.164327, 0.125101, 0.100716, 0.10481, 0.170161, 0.142424, 0.155435, 0.216401, 0.222385, 0.247041, 0.25031, 0.185198, 0.268042, 0.26085, 0.30533, 0.268042, 0.25031, 0.185198, 0.281712, 0.349426, 0.352862, 0.359901, 0.390993, 0.377384, 0.271506, 0.191378, 0.268042, 0.332115, 0.332115, 0.239899, 0.21291, 0.129801, 0.18812, 0.134866, 0.079919, 0.078022, 0.083462, 0.064632, 0.092881, 0.085092, 0.10481, 0.10481, 0.102787, 0.064632, 0.106997, 0.21291, 0.318242, 0.31487, 0.225814, 0.194234, 0.200174, 0.173081, 0.271506, 0.295083, 0.298791, 0.346032, 0.247041, 0.247041, 0.247041, 0.229226, 0.161087, 0.139895, 0.139895, 0.185198, 0.232838, 0.144935, 0.102787, 0.090864, 0.050641, 0.098513, 0.098513, 0.109221, 0.125101, 0.100716, 0.0704, 0.109221, 0.147574, 0.167087, 0.167087, 0.196879, 0.109221, 0.167087, 0.127496, 0.079919, 0.094817, 0.118441, 0.132295, 0.155435, 0.17593, 0.196879, 0.116183, 0.122885, 0.173081, 0.15008, 0.17593, 0.15008, 0.15008, 0.116183, 0.170161, 0.116183, 0.073402, 0.078022, 0.081712, 0.142424, 0.15284, 0.185198, 0.17593, 0.17593, 0.206376, 0.185198, 0.185198, 0.288399, 0.301917, 0.206376, 0.155435, 0.132295, 0.122885, 0.118441, 0.118441, 0.074921, 0.134866, 0.196879, 0.288399, 0.291804, 0.284882, 0.349426, 0.324872, 0.229226, 0.278302, 0.243554, 0.155435, 0.21291, 0.196879, 0.116183, 0.158265, 0.236433, 0.291804, 0.332115, 0.370445, 0.42561, 0.465241, 0.346032, 0.349426, 0.359901, 0.271506, 0.18812, 0.122885, 0.127496, 0.247041, 0.284882, 0.295083, 0.390993, 0.390993, 0.384043, 0.384043, 0.342579, 0.264545, 0.209395, 0.185198, 0.161087, 0.173081, 0.225814, 0.275179, 0.298791, 0.257454, 0.356642, 0.370445, 0.461924, 0.408655, 0.384043, 0.346032, 0.30533, 0.332115, 0.232838, 0.232838, 0.225814, 0.31487, 0.31487, 0.356642, 0.394753, 0.295083, 0.26085, 0.257454, 0.21291, 0.137348, 0.173081, 0.132295, 0.185198, 0.17593, 0.206376, 0.194234, 0.257454, 0.247041, 0.147574, 0.26085, 0.17593, 0.257454, 0.222385, 0.284882, 0.247041, 0.257454, 0.342579, 0.31487, 0.25031, 0.339168, 0.418646, 0.366687], '')</t>
  </si>
  <si>
    <t xml:space="preserve">F5RSW8|F5RSW8_9ENTR tRNA-specific 2-thiouridylase MnmA OS=Enterobacter hormaechei ATCC 49162 </t>
  </si>
  <si>
    <t>([0.194234, 0.271506, 0.203355, 0.25406, 0.17593, 0.196879, 0.25031, 0.182256, 0.206376, 0.194234, 0.216401, 0.268042, 0.332115, 0.335645, 0.346032, 0.342579, 0.318242, 0.264545, 0.271506, 0.222385, 0.229226, 0.271506, 0.25031, 0.308712, 0.298791, 0.31487, 0.335645, 0.31487, 0.394753, 0.332115, 0.366687, 0.339168, 0.239899, 0.161087, 0.10481, 0.10481, 0.118441, 0.132295, 0.17593, 0.167087, 0.209395, 0.158265, 0.206376, 0.206376, 0.139895, 0.076542, 0.090864, 0.078022, 0.085092, 0.049374, 0.081712, 0.092881, 0.118441, 0.194234, 0.268042, 0.36309, 0.370445, 0.278302, 0.18812, 0.194234, 0.25031, 0.229226, 0.264545, 0.257454, 0.185198, 0.229226, 0.346032, 0.352862, 0.370445, 0.328603, 0.356642, 0.25406, 0.25031, 0.229226, 0.15008, 0.15008, 0.085092, 0.085092, 0.086953, 0.142424, 0.139895, 0.116183, 0.144935, 0.092881, 0.071867, 0.096677, 0.129801, 0.074921, 0.049374, 0.051831, 0.067594, 0.067594, 0.059222, 0.06184, 0.038858, 0.033407, 0.021381, 0.038858, 0.038858, 0.038858, 0.036378, 0.029376, 0.043307, 0.038858, 0.079919, 0.116183, 0.147574, 0.158265, 0.243554, 0.257454, 0.170161, 0.100716, 0.15284, 0.239899, 0.239899, 0.232838, 0.328603, 0.298791, 0.268042, 0.219301, 0.196879, 0.137348, 0.17593, 0.096677, 0.083462, 0.066181, 0.060549, 0.060549, 0.028695, 0.026338, 0.036378, 0.064632, 0.064632, 0.034884, 0.030611, 0.028107, 0.048328, 0.050641, 0.060549, 0.042364, 0.049374, 0.094817, 0.127496, 0.122885, 0.155435, 0.191378, 0.219301, 0.194234, 0.182256, 0.275179, 0.196879, 0.155435, 0.142424, 0.216401, 0.219301, 0.257454, 0.25406, 0.268042, 0.26085, 0.352862, 0.4292, 0.436924, 0.359901, 0.284882, 0.196879, 0.182256, 0.17593, 0.116183, 0.122885, 0.125101, 0.127496, 0.203355, 0.200174, 0.179055, 0.18812, 0.268042, 0.182256, 0.10481, 0.118441, 0.085092, 0.079919, 0.081712, 0.049374, 0.092881, 0.155435, 0.26085, 0.359901, 0.291804, 0.366687, 0.359901, 0.278302, 0.236433, 0.239899, 0.332115, 0.284882, 0.284882, 0.209395, 0.209395, 0.31487, 0.25406, 0.31487, 0.308712, 0.291804, 0.384043, 0.366687, 0.380708, 0.346032, 0.247041, 0.239899, 0.15008, 0.098513, 0.155435, 0.191378, 0.17593, 0.164327, 0.142424, 0.134866, 0.21291, 0.194234, 0.127496, 0.147574, 0.15008, 0.100716, 0.06312, 0.073402, 0.06312, 0.064632, 0.079919, 0.132295, 0.185198, 0.206376, 0.232838, 0.236433, 0.164327, 0.173081, 0.179055, 0.288399, 0.298791, 0.203355, 0.308712, 0.394753, 0.398279, 0.408655, 0.490133, 0.494003, 0.4292, 0.380708, 0.374039, 0.342579, 0.268042, 0.275179, 0.359901, 0.418646, 0.408655, 0.476583, 0.390993, 0.390993, 0.30533, 0.295083, 0.377384, 0.380708, 0.366687, 0.377384, 0.370445, 0.370445, 0.461924, 0.5017, 0.642678, 0.525368, 0.436924, 0.450668, 0.387226, 0.387226, 0.387226, 0.40511, 0.339168, 0.4292, 0.436924, 0.538167, 0.447574, 0.370445, 0.30533, 0.25031, 0.209395, 0.216401, 0.216401, 0.206376, 0.206376, 0.179055, 0.291804, 0.370445, 0.352862, 0.384043, 0.374039, 0.318242, 0.308712, 0.291804, 0.203355, 0.170161, 0.167087, 0.25031, 0.247041, 0.308712, 0.281712, 0.243554, 0.247041, 0.247041, 0.26085, 0.281712, 0.200174, 0.167087, 0.170161, 0.247041, 0.200174, 0.200174, 0.18812, 0.191378, 0.206376, 0.278302, 0.308712, 0.298791, 0.209395, 0.284882, 0.291804, 0.384043, 0.465241, 0.370445, 0.40511, 0.31487, 0.288399, 0.30533, 0.31487, 0.291804, 0.209395, 0.301917, 0.31487, 0.408655, 0.398279, 0.377384, 0.398279, 0.328603, 0.328603, 0.311707, 0.324872, 0.332115, 0.359901, 0.284882, 0.36309, 0.30533, 0.321458, 0.321458, 0.414856, 0.41194, 0.444081, 0.525368, 0.483068, 0.408655, 0.298791, 0.222385, 0.30533, 0.295083, 0.370445, 0.291804, 0.308712, 0.216401, 0.206376, 0.179055, 0.236433, 0.158265, 0.11371, 0.170161, 0.170161, 0.142424, 0.088832, 0.102787, 0.06184, 0.086953, 0.10481, 0.125101, 0.164327, 0.137348, 0.111485, 0.079919, 0.116183, 0.167087, 0.239899, 0.196879, 0.15284, 0.111485], '')</t>
  </si>
  <si>
    <t>[266, 267, 268, 278, 354]</t>
  </si>
  <si>
    <t xml:space="preserve">F5RSX0|F5RSX0_9ENTR Adenylosuccinate lyase OS=Enterobacter hormaechei ATCC 49162 </t>
  </si>
  <si>
    <t>([0.243554, 0.170161, 0.222385, 0.26085, 0.288399, 0.203355, 0.236433, 0.275179, 0.291804, 0.239899, 0.257454, 0.264545, 0.170161, 0.247041, 0.264545, 0.182256, 0.155435, 0.15008, 0.185198, 0.170161, 0.173081, 0.092881, 0.083462, 0.076542, 0.035586, 0.035586, 0.03976, 0.042364, 0.025762, 0.029376, 0.030611, 0.030611, 0.020876, 0.020876, 0.022667, 0.0198, 0.020165, 0.032677, 0.027463, 0.026338, 0.047319, 0.038858, 0.036378, 0.06184, 0.0704, 0.094817, 0.11371, 0.139895, 0.064632, 0.10481, 0.076542, 0.11371, 0.094817, 0.173081, 0.264545, 0.170161, 0.109221, 0.182256, 0.206376, 0.15008, 0.098513, 0.078022, 0.102787, 0.088832, 0.088832, 0.088832, 0.144935, 0.132295, 0.132295, 0.206376, 0.196879, 0.15008, 0.15008, 0.182256, 0.10481, 0.109221, 0.17593, 0.268042, 0.264545, 0.284882, 0.384043, 0.461924, 0.42561, 0.408655, 0.5017, 0.433034, 0.433034, 0.332115, 0.21291, 0.167087, 0.191378, 0.206376, 0.291804, 0.225814, 0.236433, 0.321458, 0.239899, 0.268042, 0.232838, 0.15284, 0.144935, 0.120615, 0.076542, 0.11371, 0.122885, 0.076542, 0.066181, 0.064632, 0.054297, 0.090864, 0.100716, 0.109221, 0.098513, 0.109221, 0.167087, 0.092881, 0.102787, 0.164327, 0.086953, 0.102787, 0.167087, 0.137348, 0.102787, 0.120615, 0.073402, 0.067594, 0.134866, 0.185198, 0.17593, 0.278302, 0.324872, 0.321458, 0.25031, 0.173081, 0.185198, 0.109221, 0.106997, 0.096677, 0.085092, 0.086953, 0.051831, 0.054297, 0.054297, 0.06184, 0.074921, 0.106997, 0.064632, 0.06184, 0.048328, 0.055536, 0.032017, 0.028695, 0.046336, 0.040537, 0.081712, 0.03976, 0.040537, 0.073402, 0.073402, 0.078022, 0.129801, 0.196879, 0.194234, 0.247041, 0.281712, 0.291804, 0.346032, 0.42561, 0.433034, 0.454136, 0.436924, 0.525368, 0.549308, 0.483068, 0.545602, 0.529623, 0.549308, 0.622677, 0.509769, 0.509769, 0.450668, 0.468512, 0.465241, 0.465241, 0.342579, 0.366687, 0.374039, 0.25406, 0.278302, 0.281712, 0.26085, 0.281712, 0.200174, 0.116183, 0.15008, 0.173081, 0.098513, 0.155435, 0.182256, 0.239899, 0.182256, 0.225814, 0.219301, 0.142424, 0.144935, 0.196879, 0.200174, 0.122885, 0.170161, 0.132295, 0.071867, 0.127496, 0.127496, 0.142424, 0.229226, 0.137348, 0.142424, 0.229226, 0.125101, 0.122885, 0.161087, 0.236433, 0.139895, 0.088832, 0.155435, 0.144935, 0.106997, 0.109221, 0.109221, 0.137348, 0.088832, 0.158265, 0.158265, 0.085092, 0.129801, 0.125101, 0.225814, 0.144935, 0.15008, 0.281712, 0.284882, 0.278302, 0.17593, 0.196879, 0.229226, 0.243554, 0.167087, 0.15008, 0.161087, 0.17593, 0.102787, 0.155435, 0.144935, 0.066181, 0.122885, 0.122885, 0.0704, 0.038858, 0.03976, 0.038042, 0.017447, 0.018787, 0.017447, 0.031287, 0.034884, 0.022667, 0.020165, 0.0198, 0.021816, 0.017138, 0.015694, 0.026892, 0.032017, 0.017138, 0.030611, 0.030003, 0.028107, 0.050641, 0.047319, 0.069024, 0.06312, 0.132295, 0.0704, 0.0704, 0.064632, 0.096677, 0.17593, 0.139895, 0.243554, 0.332115, 0.356642, 0.374039, 0.374039, 0.40511, 0.42561, 0.440853, 0.318242, 0.339168, 0.346032, 0.436924, 0.483068, 0.483068, 0.480142, 0.483068, 0.486429, 0.398279, 0.374039, 0.380708, 0.398279, 0.30533, 0.222385, 0.236433, 0.30533, 0.25406, 0.196879, 0.284882, 0.268042, 0.291804, 0.30533, 0.222385, 0.225814, 0.206376, 0.122885, 0.120615, 0.185198, 0.191378, 0.194234, 0.225814, 0.222385, 0.25031, 0.318242, 0.339168, 0.25031, 0.25031, 0.301917, 0.247041, 0.25031, 0.191378, 0.278302, 0.164327, 0.225814, 0.15008, 0.129801, 0.147574, 0.083462, 0.073402, 0.038858, 0.071867, 0.069024, 0.067594, 0.040537, 0.038042, 0.058088, 0.06312, 0.064632, 0.058088, 0.059222, 0.064632, 0.066181, 0.071867, 0.120615, 0.127496, 0.196879, 0.155435, 0.158265, 0.247041, 0.288399, 0.298791, 0.295083, 0.30533, 0.31487, 0.295083, 0.311707, 0.25031, 0.243554, 0.219301, 0.236433, 0.349426, 0.25031, 0.321458, 0.318242, 0.26085, 0.216401, 0.216401, 0.291804, 0.284882, 0.278302, 0.179055, 0.268042, 0.257454, 0.281712, 0.18812, 0.298791, 0.281712, 0.264545, 0.332115, 0.374039, 0.281712, 0.257454, 0.339168, 0.328603, 0.318242, 0.374039, 0.342579, 0.352862, 0.328603, 0.422041, 0.422041, 0.476583, 0.458154, 0.468512, 0.332115, 0.328603, 0.321458, 0.324872, 0.328603, 0.308712, 0.216401, 0.324872, 0.328603, 0.342579, 0.352862, 0.352862, 0.328603, 0.387226, 0.301917, 0.324872, 0.328603, 0.291804, 0.335645, 0.370445, 0.332115, 0.447574, 0.450668, 0.356642, 0.352862, 0.42561, 0.422041, 0.414856, 0.390993, 0.346032, 0.275179, 0.268042, 0.284882, 0.239899, 0.236433, 0.291804, 0.275179, 0.232838, 0.247041, 0.203355, 0.137348, 0.137348, 0.090864, 0.144935, 0.239899], '')</t>
  </si>
  <si>
    <t>[84, 171, 172, 174, 175, 176, 177, 178, 179]</t>
  </si>
  <si>
    <t xml:space="preserve">F5RSX6|F5RSX6_9ENTR Peptidase T OS=Enterobacter hormaechei ATCC 49162 </t>
  </si>
  <si>
    <t>([0.054297, 0.03976, 0.060549, 0.040537, 0.066181, 0.094817, 0.129801, 0.158265, 0.179055, 0.239899, 0.268042, 0.232838, 0.216401, 0.232838, 0.239899, 0.352862, 0.332115, 0.339168, 0.461924, 0.549308, 0.557691, 0.534167, 0.613573, 0.509769, 0.509769, 0.505461, 0.41194, 0.318242, 0.311707, 0.342579, 0.318242, 0.236433, 0.324872, 0.298791, 0.25031, 0.321458, 0.206376, 0.147574, 0.15284, 0.092881, 0.094817, 0.05306, 0.100716, 0.120615, 0.179055, 0.25406, 0.247041, 0.26085, 0.30533, 0.308712, 0.291804, 0.196879, 0.311707, 0.26085, 0.301917, 0.243554, 0.257454, 0.335645, 0.418646, 0.308712, 0.41194, 0.377384, 0.370445, 0.370445, 0.239899, 0.161087, 0.161087, 0.161087, 0.164327, 0.206376, 0.21291, 0.209395, 0.328603, 0.30533, 0.229226, 0.216401, 0.311707, 0.291804, 0.298791, 0.216401, 0.324872, 0.324872, 0.36309, 0.366687, 0.298791, 0.42561, 0.541878, 0.440853, 0.433034, 0.505461, 0.490133, 0.497853, 0.40511, 0.339168, 0.247041, 0.352862, 0.26085, 0.26085, 0.281712, 0.298791, 0.301917, 0.209395, 0.179055, 0.200174, 0.222385, 0.25406, 0.142424, 0.161087, 0.182256, 0.118441, 0.122885, 0.127496, 0.073402, 0.078022, 0.092881, 0.155435, 0.161087, 0.167087, 0.102787, 0.098513, 0.088832, 0.139895, 0.203355, 0.200174, 0.173081, 0.158265, 0.122885, 0.206376, 0.147574, 0.219301, 0.31487, 0.30533, 0.264545, 0.342579, 0.332115, 0.301917, 0.311707, 0.216401, 0.26085, 0.352862, 0.318242, 0.232838, 0.194234, 0.142424, 0.094817, 0.086953, 0.137348, 0.200174, 0.21291, 0.164327, 0.182256, 0.173081, 0.17593, 0.219301, 0.144935, 0.225814, 0.194234, 0.147574, 0.137348, 0.17593, 0.196879, 0.236433, 0.339168, 0.394753, 0.390993, 0.472492, 0.472492, 0.472492, 0.447574, 0.4292, 0.529623, 0.384043, 0.394753, 0.328603, 0.335645, 0.390993, 0.284882, 0.36309, 0.36309, 0.483068, 0.384043, 0.321458, 0.219301, 0.203355, 0.129801, 0.191378, 0.191378, 0.194234, 0.194234, 0.164327, 0.167087, 0.179055, 0.200174, 0.203355, 0.179055, 0.179055, 0.216401, 0.216401, 0.216401, 0.216401, 0.179055, 0.26085, 0.225814, 0.321458, 0.225814, 0.288399, 0.194234, 0.142424, 0.139895, 0.15008, 0.219301, 0.164327, 0.15284, 0.25406, 0.232838, 0.324872, 0.275179, 0.257454, 0.356642, 0.284882, 0.271506, 0.239899, 0.25406, 0.288399, 0.203355, 0.291804, 0.216401, 0.275179, 0.30533, 0.311707, 0.216401, 0.21291, 0.247041, 0.257454, 0.170161, 0.196879, 0.170161, 0.216401, 0.239899, 0.243554, 0.328603, 0.390993, 0.41194, 0.40511, 0.454136, 0.541878, 0.440853, 0.549308, 0.585406, 0.5017, 0.40511, 0.497853, 0.408655, 0.447574, 0.4292, 0.414856, 0.380708, 0.408655, 0.398279, 0.31487, 0.328603, 0.301917, 0.25406, 0.311707, 0.264545, 0.25031, 0.164327, 0.173081, 0.11371, 0.118441, 0.206376, 0.191378, 0.196879, 0.275179, 0.264545, 0.232838, 0.206376, 0.232838, 0.203355, 0.200174, 0.25406, 0.243554, 0.239899, 0.225814, 0.173081, 0.232838, 0.155435, 0.209395, 0.284882, 0.342579, 0.275179, 0.26085, 0.36309, 0.346032, 0.264545, 0.275179, 0.332115, 0.447574, 0.352862, 0.291804, 0.206376, 0.229226, 0.155435, 0.10481, 0.083462, 0.118441, 0.111485, 0.17593, 0.125101, 0.073402, 0.081712, 0.092881, 0.096677, 0.10481, 0.10481, 0.116183, 0.085092, 0.079919, 0.078022, 0.139895, 0.222385, 0.225814, 0.144935, 0.219301, 0.219301, 0.271506, 0.268042, 0.275179, 0.243554, 0.291804, 0.387226, 0.387226, 0.356642, 0.359901, 0.271506, 0.291804, 0.380708, 0.36309, 0.301917, 0.295083, 0.295083, 0.209395, 0.295083, 0.366687, 0.352862, 0.440853, 0.476583, 0.458154, 0.444081, 0.490133, 0.447574, 0.447574, 0.332115, 0.366687, 0.356642, 0.352862, 0.36309, 0.26085, 0.349426, 0.401658, 0.328603, 0.200174, 0.281712, 0.275179, 0.275179, 0.185198, 0.191378, 0.11371, 0.118441, 0.116183, 0.10481, 0.164327, 0.173081, 0.17593, 0.155435, 0.164327, 0.164327, 0.15284, 0.219301, 0.155435, 0.161087, 0.229226, 0.301917, 0.232838, 0.25031, 0.194234, 0.206376, 0.144935, 0.232838, 0.155435, 0.132295, 0.15008, 0.092881, 0.088832, 0.132295, 0.179055, 0.17593, 0.225814, 0.185198, 0.158265, 0.17593, 0.129801, 0.102787, 0.100716, 0.134866, 0.085092, 0.118441], '')</t>
  </si>
  <si>
    <t>[19, 20, 21, 22, 23, 24, 25, 86, 89, 170, 245, 247, 248, 249]</t>
  </si>
  <si>
    <t>(6</t>
  </si>
  <si>
    <t xml:space="preserve">F5RSY2|F5RSY2_9ENTR NAD-dependent protein deacylase OS=Enterobacter hormaechei ATCC 49162 </t>
  </si>
  <si>
    <t>([0.472492, 0.324872, 0.352862, 0.394753, 0.440853, 0.472492, 0.486429, 0.5017, 0.42561, 0.444081, 0.465241, 0.486429, 0.486429, 0.480142, 0.497853, 0.497853, 0.394753, 0.291804, 0.194234, 0.268042, 0.271506, 0.268042, 0.339168, 0.31487, 0.346032, 0.335645, 0.30533, 0.284882, 0.291804, 0.374039, 0.41194, 0.401658, 0.339168, 0.352862, 0.295083, 0.203355, 0.216401, 0.30533, 0.380708, 0.486429, 0.401658, 0.398279, 0.377384, 0.408655, 0.436924, 0.401658, 0.311707, 0.349426, 0.384043, 0.278302, 0.271506, 0.209395, 0.191378, 0.257454, 0.321458, 0.30533, 0.278302, 0.275179, 0.278302, 0.308712, 0.298791, 0.318242, 0.321458, 0.349426, 0.281712, 0.257454, 0.26085, 0.380708, 0.370445, 0.36309, 0.36309, 0.342579, 0.36309, 0.390993, 0.414856, 0.390993, 0.394753, 0.440853, 0.444081, 0.414856, 0.301917, 0.219301, 0.295083, 0.268042, 0.257454, 0.311707, 0.328603, 0.332115, 0.219301, 0.225814, 0.236433, 0.370445, 0.398279, 0.321458, 0.295083, 0.291804, 0.324872, 0.380708, 0.414856, 0.408655, 0.346032, 0.422041, 0.42561, 0.387226, 0.41194, 0.328603, 0.349426, 0.370445, 0.328603, 0.321458, 0.311707, 0.311707, 0.275179, 0.167087, 0.164327, 0.116183, 0.06312, 0.06184, 0.078022, 0.098513, 0.055536, 0.100716, 0.125101, 0.125101, 0.144935, 0.158265, 0.232838, 0.194234, 0.185198, 0.219301, 0.308712, 0.31487, 0.216401, 0.142424, 0.243554, 0.291804, 0.380708, 0.450668, 0.461924, 0.36309, 0.268042, 0.352862, 0.275179, 0.25406, 0.25406, 0.225814, 0.125101, 0.127496, 0.147574, 0.155435, 0.102787, 0.060549, 0.06184, 0.058088, 0.098513, 0.106997, 0.142424, 0.096677, 0.056825, 0.055536, 0.102787, 0.17593, 0.173081, 0.155435, 0.167087, 0.170161, 0.127496, 0.222385, 0.125101, 0.147574, 0.137348, 0.185198, 0.182256, 0.167087, 0.291804, 0.295083, 0.209395, 0.137348, 0.11371, 0.092881, 0.086953, 0.086953, 0.06312, 0.078022, 0.078022, 0.076542, 0.098513, 0.164327, 0.170161, 0.191378, 0.094817, 0.094817, 0.081712, 0.081712, 0.069024, 0.044297, 0.036378, 0.060549, 0.060549, 0.055536, 0.06312, 0.05306, 0.026338, 0.033407, 0.028695, 0.049374, 0.048328, 0.06184, 0.036378, 0.018106, 0.037156, 0.058088, 0.048328, 0.059222, 0.048328, 0.038042, 0.048328, 0.066181, 0.051831, 0.076542, 0.092881, 0.167087, 0.191378, 0.25031, 0.25031, 0.25031, 0.185198, 0.203355, 0.132295, 0.196879, 0.203355, 0.194234, 0.247041, 0.275179, 0.281712, 0.328603, 0.398279, 0.394753, 0.394753, 0.298791, 0.321458, 0.4292, 0.41194, 0.40511, 0.328603, 0.335645, 0.239899, 0.278302, 0.257454, 0.366687, 0.284882, 0.308712, 0.31487, 0.26085, 0.155435, 0.100716, 0.161087, 0.158265, 0.100716, 0.05306, 0.111485, 0.100716, 0.051831, 0.041405, 0.033407, 0.05306, 0.038858, 0.058088, 0.054297, 0.038858, 0.021816, 0.027463, 0.038042], '')</t>
  </si>
  <si>
    <t>[7]</t>
  </si>
  <si>
    <t xml:space="preserve">F5RSZ6|F5RSZ6_9ENTR Beta-hexosaminidase OS=Enterobacter hormaechei ATCC 49162 </t>
  </si>
  <si>
    <t>([0.118441, 0.18812, 0.264545, 0.288399, 0.349426, 0.25406, 0.179055, 0.17593, 0.206376, 0.278302, 0.209395, 0.170161, 0.25406, 0.243554, 0.225814, 0.129801, 0.076542, 0.074921, 0.071867, 0.118441, 0.116183, 0.078022, 0.073402, 0.0704, 0.092881, 0.090864, 0.164327, 0.164327, 0.185198, 0.200174, 0.100716, 0.111485, 0.161087, 0.170161, 0.100716, 0.158265, 0.21291, 0.271506, 0.380708, 0.36309, 0.384043, 0.377384, 0.384043, 0.30533, 0.219301, 0.161087, 0.096677, 0.096677, 0.170161, 0.196879, 0.179055, 0.268042, 0.335645, 0.275179, 0.278302, 0.366687, 0.268042, 0.295083, 0.349426, 0.349426, 0.247041, 0.243554, 0.236433, 0.239899, 0.349426, 0.394753, 0.398279, 0.490133, 0.480142, 0.356642, 0.311707, 0.288399, 0.209395, 0.144935, 0.206376, 0.200174, 0.222385, 0.352862, 0.359901, 0.339168, 0.356642, 0.387226, 0.352862, 0.374039, 0.468512, 0.40511, 0.436924, 0.359901, 0.264545, 0.225814, 0.30533, 0.328603, 0.374039, 0.418646, 0.41194, 0.384043, 0.339168, 0.328603, 0.222385, 0.232838, 0.15284, 0.139895, 0.122885, 0.120615, 0.132295, 0.085092, 0.059222, 0.06312, 0.079919, 0.129801, 0.164327, 0.120615, 0.120615, 0.092881, 0.098513, 0.100716, 0.118441, 0.161087, 0.15284, 0.229226, 0.139895, 0.219301, 0.232838, 0.349426, 0.41194, 0.377384, 0.359901, 0.418646, 0.328603, 0.366687, 0.328603, 0.295083, 0.384043, 0.384043, 0.30533, 0.247041, 0.335645, 0.335645, 0.281712, 0.284882, 0.295083, 0.359901, 0.356642, 0.298791, 0.284882, 0.257454, 0.264545, 0.349426, 0.370445, 0.454136, 0.374039, 0.444081, 0.472492, 0.472492, 0.472492, 0.562014, 0.585406, 0.58069, 0.538167, 0.604312, 0.59917, 0.585406, 0.618285, 0.648219, 0.712013, 0.754692, 0.750527, 0.759478, 0.791621, 0.798249, 0.827927, 0.926919, 0.88723, 0.891961, 0.812494, 0.812494, 0.812494, 0.871313, 0.876521, 0.865454, 0.852992, 0.791621, 0.653063, 0.657645, 0.622677, 0.51388, 0.394753, 0.390993, 0.390993, 0.370445, 0.366687, 0.25406, 0.243554, 0.243554, 0.155435, 0.194234, 0.219301, 0.222385, 0.225814, 0.164327, 0.134866, 0.078022, 0.11371, 0.21291, 0.161087, 0.167087, 0.271506, 0.356642, 0.387226, 0.349426, 0.339168, 0.339168, 0.418646, 0.440853, 0.480142, 0.461924, 0.42561, 0.394753, 0.4292, 0.366687, 0.352862, 0.436924, 0.557691, 0.575842, 0.468512, 0.534167, 0.41194, 0.394753, 0.390993, 0.30533, 0.25406, 0.161087, 0.161087, 0.167087, 0.147574, 0.094817, 0.161087, 0.194234, 0.209395, 0.203355, 0.236433, 0.284882, 0.209395, 0.164327, 0.15008, 0.216401, 0.137348, 0.206376, 0.209395, 0.209395, 0.264545, 0.356642, 0.433034, 0.433034, 0.346032, 0.349426, 0.398279, 0.401658, 0.36309, 0.359901, 0.324872, 0.271506, 0.219301, 0.236433, 0.200174, 0.21291, 0.222385, 0.311707, 0.335645, 0.318242, 0.291804, 0.225814, 0.206376, 0.17593, 0.11371, 0.179055, 0.179055, 0.132295, 0.129801, 0.21291, 0.132295, 0.164327, 0.209395, 0.295083, 0.352862, 0.359901, 0.352862, 0.356642, 0.278302, 0.18812, 0.194234, 0.219301, 0.281712, 0.281712, 0.236433, 0.31487, 0.30533, 0.30533, 0.401658, 0.321458, 0.257454, 0.356642, 0.339168, 0.342579, 0.328603, 0.232838, 0.298791, 0.298791, 0.222385, 0.311707, 0.377384, 0.370445, 0.288399, 0.301917, 0.275179, 0.295083, 0.308712, 0.321458, 0.311707, 0.206376, 0.295083, 0.298791, 0.291804, 0.295083, 0.288399, 0.26085, 0.275179, 0.247041, 0.216401, 0.257454, 0.21291, 0.216401, 0.18812, 0.268042, 0.209395, 0.21291, 0.321458], '')</t>
  </si>
  <si>
    <t>[155, 156, 157, 158, 159, 160, 161, 162, 163, 164, 165, 166, 167, 168, 169, 170, 171, 172, 173, 174, 175, 176, 177, 178, 179, 180, 181, 182, 183, 184, 185, 222, 223, 225]</t>
  </si>
  <si>
    <t>(30</t>
  </si>
  <si>
    <t xml:space="preserve">F5RT12|F5RT12_9ENTR Beta-ketoacyl-[acyl-carrier-protein] synthase III OS=Enterobacter hormaechei ATCC 49162 </t>
  </si>
  <si>
    <t>([0.096677, 0.059222, 0.116183, 0.142424, 0.18812, 0.15008, 0.185198, 0.216401, 0.25406, 0.243554, 0.278302, 0.229226, 0.335645, 0.324872, 0.288399, 0.301917, 0.387226, 0.390993, 0.384043, 0.398279, 0.422041, 0.436924, 0.4292, 0.335645, 0.342579, 0.339168, 0.401658, 0.394753, 0.301917, 0.298791, 0.356642, 0.349426, 0.440853, 0.324872, 0.298791, 0.301917, 0.398279, 0.394753, 0.414856, 0.418646, 0.342579, 0.318242, 0.398279, 0.440853, 0.5017, 0.401658, 0.418646, 0.377384, 0.346032, 0.444081, 0.444081, 0.380708, 0.291804, 0.308712, 0.352862, 0.352862, 0.384043, 0.264545, 0.268042, 0.239899, 0.26085, 0.332115, 0.25031, 0.243554, 0.200174, 0.134866, 0.158265, 0.098513, 0.098513, 0.125101, 0.122885, 0.118441, 0.118441, 0.18812, 0.173081, 0.179055, 0.127496, 0.155435, 0.236433, 0.191378, 0.167087, 0.092881, 0.094817, 0.106997, 0.116183, 0.18812, 0.229226, 0.209395, 0.271506, 0.219301, 0.209395, 0.206376, 0.137348, 0.194234, 0.161087, 0.088832, 0.120615, 0.147574, 0.102787, 0.083462, 0.085092, 0.06312, 0.086953, 0.079919, 0.06184, 0.060549, 0.032017, 0.033407, 0.033407, 0.033407, 0.033407, 0.028107, 0.030611, 0.055536, 0.024826, 0.020876, 0.036378, 0.033407, 0.048328, 0.048328, 0.038858, 0.046336, 0.043307, 0.043307, 0.026338, 0.033407, 0.019401, 0.032017, 0.031287, 0.059222, 0.038042, 0.038858, 0.038042, 0.035586, 0.034884, 0.036378, 0.06184, 0.079919, 0.083462, 0.092881, 0.116183, 0.161087, 0.173081, 0.167087, 0.122885, 0.116183, 0.088832, 0.142424, 0.155435, 0.182256, 0.139895, 0.191378, 0.239899, 0.209395, 0.134866, 0.078022, 0.125101, 0.122885, 0.098513, 0.109221, 0.116183, 0.137348, 0.137348, 0.076542, 0.076542, 0.129801, 0.21291, 0.324872, 0.247041, 0.236433, 0.206376, 0.257454, 0.257454, 0.295083, 0.268042, 0.349426, 0.465241, 0.380708, 0.288399, 0.295083, 0.18812, 0.196879, 0.17593, 0.15008, 0.247041, 0.346032, 0.281712, 0.288399, 0.31487, 0.408655, 0.40511, 0.436924, 0.328603, 0.243554, 0.158265, 0.25406, 0.216401, 0.164327, 0.239899, 0.335645, 0.352862, 0.374039, 0.229226, 0.216401, 0.185198, 0.147574, 0.100716, 0.15008, 0.158265, 0.079919, 0.060549, 0.06184, 0.034884, 0.041405, 0.078022, 0.144935, 0.144935, 0.11371, 0.15284, 0.129801, 0.129801, 0.122885, 0.109221, 0.203355, 0.206376, 0.243554, 0.243554, 0.229226, 0.232838, 0.137348, 0.139895, 0.118441, 0.139895, 0.222385, 0.301917, 0.26085, 0.25406, 0.167087, 0.247041, 0.144935, 0.10481, 0.096677, 0.073402, 0.129801, 0.102787, 0.100716, 0.120615, 0.086953, 0.139895, 0.106997, 0.173081, 0.21291, 0.288399, 0.264545, 0.196879, 0.134866, 0.11371, 0.111485, 0.111485, 0.118441, 0.191378, 0.284882, 0.284882, 0.332115, 0.328603, 0.359901, 0.332115, 0.30533, 0.387226, 0.321458, 0.398279, 0.335645, 0.346032, 0.222385, 0.219301, 0.301917, 0.332115, 0.328603, 0.321458, 0.414856, 0.40511, 0.40511, 0.30533, 0.30533, 0.288399, 0.281712, 0.295083, 0.236433, 0.203355, 0.132295, 0.116183, 0.10481, 0.122885, 0.073402, 0.142424, 0.134866, 0.120615, 0.071867, 0.11371, 0.066181, 0.06184, 0.060549, 0.049374, 0.05306, 0.034068, 0.034068, 0.018106, 0.013437, 0.016528, 0.018415, 0.024393, 0.035586, 0.021816, 0.020165, 0.040537, 0.026892, 0.017447], '')</t>
  </si>
  <si>
    <t>[44]</t>
  </si>
  <si>
    <t xml:space="preserve">F5RT13|F5RT13_9ENTR Phosphate acyltransferase OS=Enterobacter hormaechei ATCC 49162 </t>
  </si>
  <si>
    <t>([0.356642, 0.41194, 0.447574, 0.5017, 0.377384, 0.41194, 0.461924, 0.529623, 0.545602, 0.483068, 0.51388, 0.562014, 0.694846, 0.59014, 0.707965, 0.707965, 0.575842, 0.562014, 0.562014, 0.486429, 0.41194, 0.454136, 0.380708, 0.352862, 0.332115, 0.433034, 0.440853, 0.318242, 0.281712, 0.31487, 0.387226, 0.308712, 0.301917, 0.225814, 0.339168, 0.30533, 0.275179, 0.275179, 0.275179, 0.321458, 0.271506, 0.356642, 0.342579, 0.41194, 0.440853, 0.447574, 0.366687, 0.359901, 0.384043, 0.308712, 0.196879, 0.139895, 0.194234, 0.200174, 0.298791, 0.275179, 0.311707, 0.247041, 0.332115, 0.359901, 0.311707, 0.311707, 0.271506, 0.271506, 0.229226, 0.243554, 0.144935, 0.232838, 0.232838, 0.308712, 0.384043, 0.465241, 0.450668, 0.458154, 0.352862, 0.225814, 0.25031, 0.21291, 0.311707, 0.30533, 0.203355, 0.191378, 0.232838, 0.26085, 0.278302, 0.275179, 0.264545, 0.401658, 0.380708, 0.380708, 0.349426, 0.257454, 0.257454, 0.342579, 0.335645, 0.42561, 0.521092, 0.483068, 0.51388, 0.472492, 0.472492, 0.51388, 0.59014, 0.529623, 0.553315, 0.450668, 0.414856, 0.41194, 0.394753, 0.390993, 0.384043, 0.384043, 0.486429, 0.450668, 0.366687, 0.298791, 0.295083, 0.268042, 0.264545, 0.278302, 0.31487, 0.311707, 0.311707, 0.26085, 0.308712, 0.288399, 0.284882, 0.349426, 0.349426, 0.247041, 0.173081, 0.111485, 0.132295, 0.15284, 0.106997, 0.170161, 0.232838, 0.147574, 0.18812, 0.191378, 0.21291, 0.179055, 0.116183, 0.092881, 0.15284, 0.122885, 0.074921, 0.147574, 0.155435, 0.161087, 0.243554, 0.318242, 0.398279, 0.398279, 0.366687, 0.398279, 0.31487, 0.236433, 0.342579, 0.243554, 0.236433, 0.173081, 0.21291, 0.222385, 0.30533, 0.222385, 0.30533, 0.387226, 0.359901, 0.318242, 0.232838, 0.194234, 0.200174, 0.120615, 0.100716, 0.064632, 0.081712, 0.118441, 0.179055, 0.118441, 0.116183, 0.096677, 0.127496, 0.127496, 0.129801, 0.079919, 0.122885, 0.06312, 0.067594, 0.069024, 0.102787, 0.161087, 0.134866, 0.109221, 0.122885, 0.088832, 0.139895, 0.094817, 0.094817, 0.10481, 0.161087, 0.25031, 0.291804, 0.275179, 0.26085, 0.243554, 0.318242, 0.318242, 0.318242, 0.30533, 0.30533, 0.236433, 0.203355, 0.284882, 0.216401, 0.21291, 0.295083, 0.288399, 0.318242, 0.352862, 0.335645, 0.222385, 0.219301, 0.137348, 0.078022, 0.078022, 0.074921, 0.040537, 0.045352, 0.067594, 0.071867, 0.074921, 0.05306, 0.038042, 0.035586, 0.066181, 0.111485, 0.118441, 0.120615, 0.120615, 0.058088, 0.037156, 0.043307, 0.043307, 0.076542, 0.0704, 0.073402, 0.125101, 0.206376, 0.137348, 0.167087, 0.096677, 0.086953, 0.147574, 0.191378, 0.196879, 0.196879, 0.139895, 0.090864, 0.085092, 0.10481, 0.092881, 0.083462, 0.127496, 0.071867, 0.041405, 0.083462, 0.078022, 0.081712, 0.073402, 0.122885, 0.116183, 0.185198, 0.185198, 0.179055, 0.21291, 0.122885, 0.071867, 0.066181, 0.056825, 0.032677, 0.023963, 0.046336, 0.081712, 0.045352, 0.046336, 0.081712, 0.083462, 0.083462, 0.046336, 0.049374, 0.045352, 0.046336, 0.023534, 0.023534, 0.024393, 0.015344, 0.027463, 0.06184, 0.109221, 0.182256, 0.17593, 0.271506, 0.271506, 0.236433, 0.26085, 0.257454, 0.170161, 0.167087, 0.102787, 0.170161, 0.161087, 0.094817, 0.060549, 0.066181, 0.067594, 0.06312, 0.111485, 0.102787, 0.069024, 0.05306, 0.056825, 0.100716, 0.092881, 0.078022, 0.047319, 0.074921, 0.085092, 0.122885, 0.069024, 0.125101, 0.122885, 0.10481, 0.122885, 0.179055, 0.239899, 0.173081, 0.179055, 0.173081, 0.179055, 0.144935, 0.203355, 0.191378, 0.194234, 0.118441, 0.118441, 0.182256, 0.182256, 0.164327, 0.18812, 0.278302, 0.200174, 0.127496, 0.127496, 0.191378, 0.185198, 0.219301, 0.268042, 0.239899, 0.209395, 0.179055, 0.232838, 0.161087, 0.127496, 0.092881, 0.170161, 0.173081], '')</t>
  </si>
  <si>
    <t>[3, 7, 8, 10, 11, 12, 13, 14, 15, 16, 17, 18, 96, 98, 101, 102, 103, 104]</t>
  </si>
  <si>
    <t>(8</t>
  </si>
  <si>
    <t xml:space="preserve">F5RT41|F5RT41_9ENTR Dihydroorotase OS=Enterobacter hormaechei ATCC 49162 </t>
  </si>
  <si>
    <t>([0.394753, 0.436924, 0.356642, 0.40511, 0.4292, 0.472492, 0.408655, 0.335645, 0.352862, 0.281712, 0.308712, 0.356642, 0.377384, 0.377384, 0.359901, 0.370445, 0.356642, 0.301917, 0.301917, 0.25406, 0.257454, 0.31487, 0.311707, 0.387226, 0.328603, 0.25406, 0.232838, 0.301917, 0.318242, 0.264545, 0.349426, 0.257454, 0.26085, 0.232838, 0.239899, 0.15284, 0.158265, 0.158265, 0.236433, 0.206376, 0.196879, 0.142424, 0.102787, 0.122885, 0.122885, 0.100716, 0.111485, 0.134866, 0.15284, 0.15008, 0.209395, 0.21291, 0.243554, 0.257454, 0.229226, 0.182256, 0.182256, 0.243554, 0.155435, 0.15284, 0.191378, 0.278302, 0.25406, 0.219301, 0.203355, 0.164327, 0.17593, 0.264545, 0.203355, 0.179055, 0.239899, 0.247041, 0.144935, 0.206376, 0.21291, 0.167087, 0.155435, 0.239899, 0.209395, 0.209395, 0.139895, 0.134866, 0.142424, 0.216401, 0.21291, 0.21291, 0.271506, 0.349426, 0.339168, 0.30533, 0.321458, 0.321458, 0.311707, 0.311707, 0.318242, 0.308712, 0.390993, 0.370445, 0.25406, 0.318242, 0.384043, 0.436924, 0.42561, 0.332115, 0.239899, 0.349426, 0.308712, 0.295083, 0.25031, 0.236433, 0.308712, 0.301917, 0.301917, 0.301917, 0.41194, 0.398279, 0.311707, 0.318242, 0.384043, 0.40511, 0.408655, 0.40511, 0.342579, 0.301917, 0.41194, 0.433034, 0.321458, 0.374039, 0.359901, 0.342579, 0.349426, 0.339168, 0.243554, 0.243554, 0.200174, 0.225814, 0.15008, 0.139895, 0.090864, 0.092881, 0.15284, 0.161087, 0.132295, 0.216401, 0.264545, 0.206376, 0.284882, 0.275179, 0.264545, 0.17593, 0.125101, 0.122885, 0.125101, 0.21291, 0.185198, 0.225814, 0.11371, 0.109221, 0.185198, 0.257454, 0.191378, 0.155435, 0.155435, 0.247041, 0.164327, 0.164327, 0.203355, 0.196879, 0.209395, 0.225814, 0.318242, 0.349426, 0.335645, 0.275179, 0.194234, 0.129801, 0.142424, 0.243554, 0.247041, 0.236433, 0.236433, 0.301917, 0.349426, 0.301917, 0.239899, 0.339168, 0.239899, 0.167087, 0.167087, 0.25031, 0.222385, 0.232838, 0.332115, 0.25406, 0.229226, 0.26085, 0.335645, 0.324872, 0.229226, 0.324872, 0.346032, 0.349426, 0.352862, 0.26085, 0.25406, 0.17593, 0.170161, 0.26085, 0.335645, 0.335645, 0.288399, 0.206376, 0.139895, 0.125101, 0.18812, 0.203355, 0.232838, 0.295083, 0.288399, 0.295083, 0.194234, 0.102787, 0.056825, 0.066181, 0.064632, 0.048328, 0.096677, 0.090864, 0.094817, 0.050641, 0.050641, 0.0704, 0.125101, 0.15284, 0.096677, 0.096677, 0.155435, 0.096677, 0.054297, 0.044297, 0.073402, 0.129801, 0.116183, 0.206376, 0.179055, 0.229226, 0.203355, 0.134866, 0.134866, 0.129801, 0.209395, 0.206376, 0.167087, 0.179055, 0.206376, 0.26085, 0.257454, 0.239899, 0.321458, 0.387226, 0.436924, 0.408655, 0.40511, 0.418646, 0.390993, 0.295083, 0.295083, 0.408655, 0.394753, 0.281712, 0.284882, 0.243554, 0.275179, 0.311707, 0.25406, 0.17593, 0.17593, 0.173081, 0.102787, 0.086953, 0.090864, 0.055536, 0.032677, 0.037156, 0.076542, 0.060549, 0.118441, 0.116183, 0.0704, 0.134866, 0.232838, 0.125101, 0.164327, 0.118441, 0.058088, 0.035586, 0.059222, 0.041405, 0.045352, 0.083462, 0.116183, 0.11371, 0.083462, 0.090864, 0.081712, 0.042364, 0.066181, 0.03976, 0.051831, 0.092881, 0.090864, 0.044297, 0.05306, 0.05306, 0.037156, 0.086953, 0.155435, 0.155435, 0.239899, 0.219301, 0.232838, 0.15008, 0.164327, 0.239899, 0.332115, 0.25031, 0.30533, 0.200174, 0.268042, 0.268042, 0.271506, 0.268042, 0.30533, 0.308712, 0.318242, 0.295083, 0.200174, 0.173081, 0.17593, 0.18812, 0.196879, 0.134866, 0.182256, 0.102787, 0.118441, 0.083462, 0.129801, 0.144935, 0.191378, 0.161087, 0.125101, 0.094817, 0.069024, 0.100716, 0.15008, 0.086953, 0.182256, 0.275179], '')</t>
  </si>
  <si>
    <t xml:space="preserve">F5RT49|F5RT49_9ENTR Lipid A biosynthesis acyltransferase OS=Enterobacter hormaechei ATCC 49162 </t>
  </si>
  <si>
    <t>([0.069024, 0.034884, 0.048328, 0.088832, 0.11371, 0.055536, 0.031287, 0.021816, 0.030611, 0.019401, 0.024826, 0.036378, 0.0198, 0.019109, 0.0198, 0.011342, 0.007422, 0.008624, 0.006194, 0.005623, 0.006374, 0.006374, 0.009483, 0.006567, 0.006619, 0.005378, 0.005872, 0.005623, 0.007422, 0.006078, 0.008895, 0.009096, 0.009015, 0.009015, 0.008895, 0.013016, 0.01204, 0.017797, 0.030611, 0.059222, 0.058088, 0.037156, 0.0704, 0.059222, 0.122885, 0.083462, 0.129801, 0.127496, 0.203355, 0.111485, 0.15284, 0.161087, 0.092881, 0.102787, 0.10481, 0.074921, 0.034884, 0.078022, 0.094817, 0.06312, 0.058088, 0.100716, 0.139895, 0.15008, 0.15008, 0.147574, 0.185198, 0.139895, 0.161087, 0.132295, 0.236433, 0.247041, 0.137348, 0.232838, 0.216401, 0.239899, 0.295083, 0.359901, 0.332115, 0.247041, 0.25031, 0.264545, 0.257454, 0.257454, 0.191378, 0.161087, 0.090864, 0.041405, 0.029376, 0.045352, 0.074921, 0.074921, 0.069024, 0.100716, 0.076542, 0.076542, 0.059222, 0.06184, 0.094817, 0.06184, 0.090864, 0.122885, 0.118441, 0.116183, 0.083462, 0.118441, 0.161087, 0.194234, 0.301917, 0.418646, 0.328603, 0.335645, 0.298791, 0.311707, 0.377384, 0.414856, 0.414856, 0.461924, 0.366687, 0.271506, 0.25406, 0.284882, 0.219301, 0.21291, 0.122885, 0.10481, 0.102787, 0.050641, 0.088832, 0.05306, 0.050641, 0.073402, 0.069024, 0.06184, 0.028695, 0.026892, 0.0198, 0.021381, 0.026338, 0.054297, 0.090864, 0.092881, 0.092881, 0.094817, 0.048328, 0.096677, 0.179055, 0.185198, 0.275179, 0.271506, 0.387226, 0.321458, 0.268042, 0.278302, 0.247041, 0.271506, 0.284882, 0.342579, 0.339168, 0.370445, 0.342579, 0.295083, 0.377384, 0.377384, 0.450668, 0.570702, 0.56648, 0.476583, 0.374039, 0.377384, 0.366687, 0.335645, 0.41194, 0.41194, 0.398279, 0.483068, 0.521092, 0.408655, 0.40511, 0.359901, 0.275179, 0.275179, 0.318242, 0.318242, 0.339168, 0.26085, 0.200174, 0.120615, 0.086953, 0.125101, 0.134866, 0.142424, 0.142424, 0.142424, 0.129801, 0.132295, 0.15008, 0.206376, 0.295083, 0.295083, 0.26085, 0.239899, 0.182256, 0.206376, 0.120615, 0.056825, 0.0704, 0.0704, 0.134866, 0.236433, 0.232838, 0.179055, 0.17593, 0.182256, 0.179055, 0.281712, 0.284882, 0.161087, 0.11371, 0.069024, 0.056825, 0.085092, 0.118441, 0.167087, 0.144935, 0.209395, 0.288399, 0.232838, 0.239899, 0.25406, 0.147574, 0.125101, 0.170161, 0.164327, 0.161087, 0.155435, 0.173081, 0.179055, 0.281712, 0.328603, 0.414856, 0.346032, 0.359901, 0.332115, 0.25406, 0.21291, 0.167087, 0.206376, 0.311707, 0.387226, 0.281712, 0.356642, 0.444081, 0.444081, 0.36309, 0.281712, 0.291804, 0.236433, 0.239899, 0.243554, 0.25031, 0.216401, 0.318242, 0.200174, 0.232838, 0.321458, 0.370445, 0.36309, 0.284882, 0.278302, 0.264545, 0.288399, 0.229226, 0.164327, 0.088832, 0.120615, 0.203355, 0.206376, 0.25031, 0.144935, 0.109221, 0.055536, 0.03976, 0.037156, 0.071867, 0.094817, 0.042364, 0.041405, 0.073402, 0.109221, 0.11371, 0.122885, 0.170161, 0.18812, 0.257454, 0.335645, 0.366687, 0.232838, 0.191378, 0.15284, 0.232838, 0.257454, 0.356642, 0.444081, 0.433034, 0.408655, 0.380708, 0.58069], '')</t>
  </si>
  <si>
    <t>[165, 166, 176, 307]</t>
  </si>
  <si>
    <t xml:space="preserve">F5RT57|F5RT57_9ENTR O-acetyl-ADP-ribose deacetylase OS=Enterobacter hormaechei ATCC 49162 </t>
  </si>
  <si>
    <t>([0.41194, 0.291804, 0.339168, 0.380708, 0.318242, 0.359901, 0.308712, 0.349426, 0.301917, 0.239899, 0.203355, 0.243554, 0.216401, 0.161087, 0.161087, 0.243554, 0.229226, 0.21291, 0.219301, 0.206376, 0.206376, 0.191378, 0.271506, 0.200174, 0.209395, 0.268042, 0.225814, 0.203355, 0.200174, 0.264545, 0.31487, 0.346032, 0.332115, 0.390993, 0.4292, 0.335645, 0.25406, 0.275179, 0.321458, 0.311707, 0.31487, 0.321458, 0.264545, 0.271506, 0.346032, 0.342579, 0.356642, 0.380708, 0.490133, 0.384043, 0.408655, 0.468512, 0.497853, 0.509769, 0.444081, 0.366687, 0.359901, 0.447574, 0.346032, 0.342579, 0.4292, 0.444081, 0.352862, 0.444081, 0.40511, 0.390993, 0.346032, 0.271506, 0.191378, 0.17593, 0.271506, 0.179055, 0.15284, 0.182256, 0.125101, 0.088832, 0.134866, 0.206376, 0.196879, 0.291804, 0.328603, 0.335645, 0.342579, 0.394753, 0.384043, 0.328603, 0.25031, 0.301917, 0.377384, 0.433034, 0.335645, 0.332115, 0.41194, 0.324872, 0.21291, 0.281712, 0.288399, 0.25031, 0.219301, 0.236433, 0.232838, 0.225814, 0.142424, 0.125101, 0.155435, 0.111485, 0.15008, 0.132295, 0.139895, 0.109221, 0.078022, 0.132295, 0.134866, 0.125101, 0.142424, 0.137348, 0.132295, 0.127496, 0.173081, 0.200174, 0.203355, 0.167087, 0.142424, 0.194234, 0.200174, 0.125101, 0.132295, 0.109221, 0.203355, 0.182256, 0.15284, 0.15008, 0.155435, 0.088832, 0.055536, 0.081712, 0.086953, 0.085092, 0.164327, 0.111485, 0.132295, 0.132295, 0.15284, 0.127496, 0.094817, 0.047319, 0.054297, 0.036378, 0.027463, 0.027463, 0.030611, 0.049374, 0.092881, 0.071867, 0.132295, 0.127496, 0.073402, 0.125101, 0.129801, 0.066181, 0.051831, 0.044297, 0.044297, 0.047319, 0.069024, 0.120615, 0.17593, 0.134866, 0.18812, 0.278302, 0.236433, 0.185198, 0.142424, 0.109221, 0.11371, 0.073402, 0.125101, 0.229226], '')</t>
  </si>
  <si>
    <t>[53]</t>
  </si>
  <si>
    <t xml:space="preserve">F5RT69|F5RT69_9ENTR Glyoxylate/hydroxypyruvate reductase A OS=Enterobacter hormaechei ATCC 49162 </t>
  </si>
  <si>
    <t>([0.037156, 0.017138, 0.029376, 0.047319, 0.051831, 0.028695, 0.018106, 0.013613, 0.017797, 0.019401, 0.015344, 0.020876, 0.017138, 0.019401, 0.011342, 0.020876, 0.037156, 0.06312, 0.116183, 0.074921, 0.06184, 0.067594, 0.069024, 0.06184, 0.064632, 0.079919, 0.158265, 0.278302, 0.387226, 0.384043, 0.387226, 0.494003, 0.377384, 0.380708, 0.321458, 0.342579, 0.206376, 0.200174, 0.257454, 0.291804, 0.291804, 0.311707, 0.243554, 0.268042, 0.281712, 0.271506, 0.26085, 0.243554, 0.147574, 0.132295, 0.116183, 0.090864, 0.03976, 0.066181, 0.044297, 0.078022, 0.100716, 0.185198, 0.129801, 0.118441, 0.096677, 0.086953, 0.044297, 0.060549, 0.102787, 0.054297, 0.05306, 0.045352, 0.044297, 0.092881, 0.10481, 0.092881, 0.083462, 0.185198, 0.225814, 0.335645, 0.243554, 0.301917, 0.209395, 0.170161, 0.155435, 0.096677, 0.173081, 0.268042, 0.278302, 0.284882, 0.324872, 0.332115, 0.374039, 0.390993, 0.31487, 0.311707, 0.377384, 0.36309, 0.308712, 0.222385, 0.203355, 0.301917, 0.209395, 0.209395, 0.321458, 0.229226, 0.206376, 0.185198, 0.170161, 0.086953, 0.092881, 0.132295, 0.071867, 0.071867, 0.055536, 0.037156, 0.033407, 0.032677, 0.067594, 0.079919, 0.118441, 0.064632, 0.066181, 0.120615, 0.120615, 0.142424, 0.243554, 0.257454, 0.275179, 0.275179, 0.408655, 0.408655, 0.278302, 0.384043, 0.275179, 0.30533, 0.318242, 0.232838, 0.225814, 0.185198, 0.191378, 0.134866, 0.15008, 0.137348, 0.11371, 0.179055, 0.102787, 0.078022, 0.15284, 0.120615, 0.074921, 0.054297, 0.06184, 0.066181, 0.06312, 0.055536, 0.067594, 0.073402, 0.120615, 0.079919, 0.048328, 0.047319, 0.0704, 0.116183, 0.109221, 0.109221, 0.120615, 0.10481, 0.147574, 0.137348, 0.11371, 0.196879, 0.225814, 0.106997, 0.167087, 0.167087, 0.284882, 0.268042, 0.366687, 0.291804, 0.387226, 0.468512, 0.356642, 0.281712, 0.298791, 0.30533, 0.318242, 0.298791, 0.328603, 0.216401, 0.134866, 0.200174, 0.118441, 0.071867, 0.161087, 0.196879, 0.200174, 0.167087, 0.170161, 0.158265, 0.17593, 0.15008, 0.106997, 0.120615, 0.196879, 0.196879, 0.170161, 0.106997, 0.067594, 0.109221, 0.182256, 0.191378, 0.15284, 0.243554, 0.342579, 0.311707, 0.209395, 0.137348, 0.129801, 0.125101, 0.074921, 0.094817, 0.090864, 0.15284, 0.173081, 0.164327, 0.109221, 0.086953, 0.15284, 0.243554, 0.239899, 0.155435, 0.15284, 0.17593, 0.139895, 0.079919, 0.086953, 0.155435, 0.225814, 0.264545, 0.17593, 0.25031, 0.278302, 0.25406, 0.216401, 0.200174, 0.209395, 0.21291, 0.191378, 0.173081, 0.155435, 0.161087, 0.264545, 0.268042, 0.298791, 0.339168, 0.433034, 0.418646, 0.436924, 0.359901, 0.26085, 0.311707, 0.318242, 0.352862, 0.380708, 0.356642, 0.408655, 0.352862, 0.42561, 0.557691, 0.570702, 0.465241, 0.414856, 0.356642, 0.374039, 0.352862, 0.346032, 0.36309, 0.335645, 0.321458, 0.370445, 0.408655, 0.408655, 0.31487, 0.194234, 0.196879, 0.264545, 0.301917, 0.247041, 0.239899, 0.225814, 0.139895, 0.239899, 0.268042, 0.298791, 0.377384, 0.339168, 0.278302, 0.25406, 0.281712, 0.278302, 0.243554, 0.321458, 0.352862, 0.454136, 0.557691, 0.553315, 0.450668, 0.422041, 0.517562, 0.5017, 0.458154, 0.575842, 0.525368, 0.505461, 0.483068, 0.4292, 0.454136], '')</t>
  </si>
  <si>
    <t>[265, 266, 301, 302, 305, 306, 308, 309, 310]</t>
  </si>
  <si>
    <t xml:space="preserve">F5RT81|F5RT81_9ENTR Bifunctional protein PutA OS=Enterobacter hormaechei ATCC 49162 </t>
  </si>
  <si>
    <t>([0.408655, 0.465241, 0.447574, 0.486429, 0.5017, 0.557691, 0.56648, 0.468512, 0.480142, 0.509769, 0.494003, 0.5017, 0.509769, 0.538167, 0.433034, 0.444081, 0.468512, 0.476583, 0.585406, 0.613573, 0.585406, 0.480142, 0.380708, 0.398279, 0.401658, 0.380708, 0.275179, 0.185198, 0.278302, 0.200174, 0.129801, 0.164327, 0.185198, 0.118441, 0.137348, 0.206376, 0.209395, 0.232838, 0.225814, 0.134866, 0.15008, 0.257454, 0.25406, 0.374039, 0.352862, 0.271506, 0.219301, 0.278302, 0.380708, 0.339168, 0.401658, 0.490133, 0.490133, 0.494003, 0.608892, 0.608892, 0.570702, 0.51388, 0.5017, 0.472492, 0.480142, 0.465241, 0.465241, 0.56648, 0.538167, 0.58069, 0.724957, 0.694846, 0.622677, 0.648219, 0.545602, 0.541878, 0.549308, 0.538167, 0.444081, 0.342579, 0.359901, 0.398279, 0.422041, 0.349426, 0.377384, 0.440853, 0.390993, 0.342579, 0.243554, 0.239899, 0.232838, 0.17593, 0.18812, 0.257454, 0.236433, 0.308712, 0.352862, 0.342579, 0.346032, 0.408655, 0.418646, 0.418646, 0.380708, 0.301917, 0.288399, 0.30533, 0.318242, 0.318242, 0.339168, 0.342579, 0.370445, 0.387226, 0.384043, 0.40511, 0.380708, 0.352862, 0.390993, 0.342579, 0.342579, 0.328603, 0.275179, 0.311707, 0.18812, 0.222385, 0.219301, 0.271506, 0.268042, 0.257454, 0.203355, 0.203355, 0.298791, 0.275179, 0.257454, 0.291804, 0.332115, 0.359901, 0.387226, 0.377384, 0.377384, 0.370445, 0.346032, 0.359901, 0.398279, 0.490133, 0.401658, 0.401658, 0.444081, 0.447574, 0.339168, 0.418646, 0.342579, 0.328603, 0.31487, 0.328603, 0.335645, 0.36309, 0.301917, 0.271506, 0.196879, 0.191378, 0.134866, 0.098513, 0.122885, 0.127496, 0.109221, 0.106997, 0.106997, 0.100716, 0.050641, 0.120615, 0.129801, 0.194234, 0.170161, 0.17593, 0.170161, 0.164327, 0.139895, 0.129801, 0.090864, 0.144935, 0.179055, 0.243554, 0.236433, 0.26085, 0.257454, 0.284882, 0.377384, 0.359901, 0.366687, 0.461924, 0.436924, 0.332115, 0.328603, 0.359901, 0.352862, 0.384043, 0.374039, 0.321458, 0.295083, 0.31487, 0.324872, 0.284882, 0.25031, 0.346032, 0.243554, 0.229226, 0.155435, 0.090864, 0.086953, 0.083462, 0.083462, 0.078022, 0.083462, 0.055536, 0.054297, 0.056825, 0.047319, 0.051831, 0.096677, 0.147574, 0.216401, 0.132295, 0.155435, 0.18812, 0.179055, 0.196879, 0.209395, 0.295083, 0.288399, 0.308712, 0.301917, 0.30533, 0.301917, 0.380708, 0.465241, 0.5017, 0.408655, 0.308712, 0.301917, 0.284882, 0.31487, 0.236433, 0.332115, 0.291804, 0.25406, 0.21291, 0.298791, 0.206376, 0.164327, 0.243554, 0.349426, 0.36309, 0.25406, 0.194234, 0.203355, 0.182256, 0.170161, 0.25406, 0.25031, 0.21291, 0.225814, 0.196879, 0.182256, 0.144935, 0.191378, 0.191378, 0.232838, 0.229226, 0.229226, 0.288399, 0.298791, 0.281712, 0.268042, 0.268042, 0.335645, 0.239899, 0.243554, 0.147574, 0.15008, 0.194234, 0.15008, 0.134866, 0.17593, 0.222385, 0.222385, 0.139895, 0.170161, 0.142424, 0.118441, 0.194234, 0.15008, 0.15284, 0.127496, 0.076542, 0.111485, 0.071867, 0.122885, 0.0704, 0.127496, 0.129801, 0.134866, 0.127496, 0.132295, 0.098513, 0.069024, 0.081712, 0.132295, 0.102787, 0.125101, 0.158265, 0.147574, 0.173081, 0.161087, 0.116183, 0.116183, 0.161087, 0.219301, 0.25031, 0.339168, 0.236433, 0.222385, 0.170161, 0.25406, 0.164327, 0.194234, 0.247041, 0.164327, 0.170161, 0.232838, 0.232838, 0.139895, 0.142424, 0.142424, 0.118441, 0.200174, 0.196879, 0.18812, 0.191378, 0.111485, 0.086953, 0.161087, 0.17593, 0.179055, 0.109221, 0.206376, 0.203355, 0.158265, 0.236433, 0.229226, 0.127496, 0.132295, 0.134866, 0.079919, 0.064632, 0.079919, 0.079919, 0.081712, 0.081712, 0.045352, 0.0704, 0.051831, 0.050641, 0.024393, 0.046336, 0.066181, 0.059222, 0.066181, 0.090864, 0.100716, 0.098513, 0.098513, 0.102787, 0.098513, 0.158265, 0.118441, 0.127496, 0.069024, 0.067594, 0.0704, 0.122885, 0.071867, 0.079919, 0.034884, 0.071867, 0.078022, 0.109221, 0.056825, 0.040537, 0.050641, 0.022667, 0.024393, 0.041405, 0.020876, 0.036378, 0.018415, 0.020876, 0.011903, 0.0198, 0.026892, 0.015078, 0.016021, 0.026338, 0.042364, 0.054297, 0.058088, 0.023534, 0.014783, 0.014586, 0.018787, 0.01204, 0.014075, 0.008895, 0.009401, 0.00962, 0.008624, 0.013821, 0.0198, 0.034884, 0.032677, 0.040537, 0.071867, 0.038042, 0.028107, 0.016528, 0.024826, 0.013613, 0.017138, 0.024393, 0.043307, 0.032017, 0.032677, 0.028107, 0.055536, 0.050641, 0.098513, 0.069024, 0.069024, 0.069024, 0.054297, 0.058088, 0.041405, 0.046336, 0.079919, 0.06312, 0.125101, 0.122885, 0.120615, 0.200174, 0.142424, 0.086953, 0.111485, 0.17593, 0.281712, 0.196879, 0.127496, 0.122885, 0.21291, 0.15284, 0.15284, 0.116183, 0.064632, 0.0704, 0.034884, 0.028695, 0.049374, 0.043307, 0.025762, 0.026338, 0.022306, 0.022306, 0.045352, 0.047319, 0.027463, 0.016528, 0.015078, 0.028107, 0.028107, 0.014075, 0.016826, 0.017447, 0.028695, 0.054297, 0.054297, 0.096677, 0.125101, 0.074921, 0.06184, 0.085092, 0.081712, 0.047319, 0.078022, 0.038042, 0.028107, 0.047319, 0.090864, 0.161087, 0.085092, 0.047319, 0.116183, 0.137348, 0.139895, 0.083462, 0.086953, 0.054297, 0.058088, 0.032677, 0.033407, 0.043307, 0.05306, 0.071867, 0.120615, 0.127496, 0.222385, 0.185198, 0.120615, 0.127496, 0.125101, 0.139895, 0.222385, 0.194234, 0.196879, 0.134866, 0.179055, 0.179055, 0.284882, 0.271506, 0.275179, 0.370445, 0.370445, 0.40511, 0.366687, 0.374039, 0.264545, 0.158265, 0.200174, 0.31487, 0.232838, 0.219301, 0.291804, 0.291804, 0.31487, 0.321458, 0.311707, 0.268042, 0.219301, 0.147574, 0.096677, 0.10481, 0.098513, 0.098513, 0.050641, 0.05306, 0.059222, 0.116183, 0.17593, 0.179055, 0.167087, 0.236433, 0.239899, 0.139895, 0.092881, 0.088832, 0.086953, 0.081712, 0.109221, 0.147574, 0.232838, 0.318242, 0.308712, 0.335645, 0.25406, 0.349426, 0.450668, 0.352862, 0.275179, 0.25031, 0.298791, 0.31487, 0.247041, 0.257454, 0.332115, 0.335645, 0.342579, 0.335645, 0.390993, 0.390993, 0.346032, 0.342579, 0.356642, 0.433034, 0.41194, 0.401658, 0.384043, 0.288399, 0.394753, 0.468512, 0.534167, 0.509769, 0.387226, 0.42561, 0.342579, 0.401658, 0.465241, 0.465241, 0.394753, 0.346032, 0.377384, 0.380708, 0.374039, 0.352862, 0.288399, 0.291804, 0.384043, 0.356642, 0.436924, 0.328603, 0.339168, 0.236433, 0.21291, 0.311707, 0.356642, 0.444081, 0.408655, 0.328603, 0.284882, 0.359901, 0.36309, 0.36309, 0.390993, 0.359901, 0.284882, 0.271506, 0.271506, 0.271506, 0.271506, 0.194234, 0.275179, 0.25406, 0.236433, 0.271506, 0.229226, 0.206376, 0.229226, 0.15008, 0.147574, 0.18812, 0.194234, 0.275179, 0.203355, 0.222385, 0.271506, 0.349426, 0.450668, 0.398279, 0.408655, 0.472492, 0.483068, 0.384043, 0.401658, 0.538167, 0.497853, 0.553315, 0.604312, 0.549308, 0.707965, 0.699094, 0.58069, 0.570702, 0.468512, 0.468512, 0.444081, 0.444081, 0.414856, 0.408655, 0.461924, 0.42561, 0.408655, 0.408655, 0.521092, 0.517562, 0.450668, 0.394753, 0.394753, 0.374039, 0.349426, 0.257454, 0.359901, 0.440853, 0.408655, 0.534167, 0.505461, 0.414856, 0.291804, 0.288399, 0.288399, 0.298791, 0.356642, 0.346032, 0.440853, 0.414856, 0.377384, 0.377384, 0.366687, 0.264545, 0.275179, 0.298791, 0.339168, 0.298791, 0.216401, 0.167087, 0.116183, 0.206376, 0.31487, 0.4292, 0.422041, 0.422041, 0.387226, 0.271506, 0.173081, 0.158265, 0.096677, 0.067594, 0.050641, 0.086953, 0.158265, 0.118441, 0.120615, 0.139895, 0.170161, 0.142424, 0.21291, 0.264545, 0.21291, 0.122885, 0.096677, 0.137348, 0.085092, 0.083462, 0.155435, 0.209395, 0.147574, 0.25031, 0.236433, 0.225814, 0.239899, 0.139895, 0.098513, 0.081712, 0.085092, 0.083462, 0.102787, 0.102787, 0.106997, 0.139895, 0.132295, 0.170161, 0.164327, 0.25031, 0.264545, 0.25031, 0.275179, 0.377384, 0.271506, 0.370445, 0.490133, 0.40511, 0.422041, 0.447574, 0.384043, 0.380708, 0.40511, 0.390993, 0.40511, 0.281712, 0.295083, 0.311707, 0.264545, 0.164327, 0.081712, 0.081712, 0.076542, 0.083462, 0.038042, 0.054297, 0.044297, 0.029376, 0.026892, 0.034068, 0.042364, 0.078022, 0.085092, 0.069024, 0.074921, 0.040537, 0.064632, 0.050641, 0.109221, 0.106997, 0.194234, 0.301917, 0.301917, 0.335645, 0.239899, 0.236433, 0.232838, 0.232838, 0.271506, 0.356642, 0.291804, 0.335645, 0.243554, 0.155435, 0.098513, 0.161087, 0.203355, 0.232838, 0.170161, 0.170161, 0.167087, 0.147574, 0.094817, 0.058088, 0.048328, 0.049374, 0.054297, 0.081712, 0.100716, 0.094817, 0.094817, 0.179055, 0.17593, 0.194234, 0.275179, 0.324872, 0.301917, 0.25031, 0.26085, 0.328603, 0.311707, 0.356642, 0.359901, 0.36309, 0.436924, 0.42561, 0.444081, 0.497853, 0.356642, 0.36309, 0.36309, 0.36309, 0.349426, 0.36309, 0.370445, 0.339168, 0.370445, 0.295083, 0.298791, 0.301917, 0.30533, 0.301917, 0.196879, 0.167087, 0.239899, 0.239899, 0.164327, 0.239899, 0.239899, 0.352862, 0.342579, 0.346032, 0.384043, 0.384043, 0.398279, 0.384043, 0.328603, 0.298791, 0.398279, 0.490133, 0.476583, 0.472492, 0.4292, 0.541878, 0.545602, 0.5017, 0.408655, 0.4292, 0.4292, 0.465241, 0.461924, 0.433034, 0.356642, 0.324872, 0.335645, 0.308712, 0.328603, 0.356642, 0.324872, 0.321458, 0.25406, 0.185198, 0.161087, 0.191378, 0.158265, 0.111485, 0.139895, 0.21291, 0.25031, 0.236433, 0.239899, 0.239899, 0.194234, 0.271506, 0.236433, 0.15284, 0.147574, 0.147574, 0.137348, 0.127496, 0.074921, 0.116183, 0.179055, 0.216401, 0.158265, 0.158265, 0.257454, 0.25406, 0.26085, 0.21291, 0.209395, 0.17593, 0.118441, 0.17593, 0.173081, 0.173081, 0.21291, 0.18812, 0.26085, 0.26085, 0.332115, 0.374039, 0.366687, 0.366687, 0.390993, 0.450668, 0.480142, 0.387226, 0.387226, 0.387226, 0.476583, 0.387226, 0.414856, 0.538167, 0.465241, 0.380708, 0.414856, 0.418646, 0.465241, 0.418646, 0.494003, 0.461924, 0.509769, 0.422041, 0.4292, 0.40511, 0.41194, 0.328603, 0.414856, 0.414856, 0.374039, 0.36309, 0.422041, 0.418646, 0.380708, 0.447574, 0.585406, 0.494003, 0.418646, 0.408655, 0.408655, 0.346032, 0.374039, 0.380708, 0.480142, 0.461924, 0.465241, 0.468512, 0.529623, 0.521092, 0.534167, 0.476583, 0.483068, 0.525368, 0.525368, 0.538167, 0.4292, 0.332115, 0.4292, 0.58069, 0.58069, 0.525368, 0.5017, 0.517562, 0.418646, 0.377384, 0.377384, 0.264545, 0.26085, 0.30533, 0.225814, 0.209395, 0.295083, 0.301917, 0.232838, 0.147574, 0.139895, 0.257454, 0.257454, 0.155435, 0.139895, 0.094817, 0.102787, 0.164327, 0.094817, 0.158265, 0.185198, 0.196879, 0.30533, 0.219301, 0.219301, 0.268042, 0.196879, 0.127496, 0.125101, 0.182256, 0.194234, 0.206376, 0.155435, 0.209395, 0.284882, 0.194234, 0.25406, 0.236433, 0.239899, 0.247041, 0.232838, 0.170161, 0.167087, 0.161087, 0.232838, 0.139895, 0.17593, 0.257454, 0.352862, 0.247041, 0.21291, 0.30533, 0.225814, 0.264545, 0.26085, 0.278302, 0.328603, 0.328603, 0.339168, 0.332115, 0.42561, 0.349426, 0.332115, 0.257454, 0.264545, 0.264545, 0.370445, 0.318242, 0.239899, 0.229226, 0.291804, 0.257454, 0.185198, 0.247041, 0.179055, 0.18812, 0.203355, 0.144935, 0.144935, 0.203355, 0.216401, 0.203355, 0.203355, 0.284882, 0.349426, 0.342579, 0.339168, 0.356642, 0.394753, 0.4292, 0.4292, 0.454136, 0.56648, 0.549308, 0.461924, 0.444081, 0.352862, 0.318242, 0.342579, 0.264545, 0.236433, 0.232838, 0.232838, 0.346032, 0.349426, 0.366687, 0.324872, 0.25031, 0.216401, 0.158265, 0.194234, 0.132295, 0.11371, 0.092881, 0.147574, 0.232838, 0.281712, 0.380708, 0.298791, 0.41194, 0.42561, 0.472492, 0.42561, 0.433034, 0.335645, 0.328603, 0.288399, 0.25406, 0.257454, 0.268042, 0.339168, 0.366687, 0.36309, 0.408655, 0.380708, 0.298791, 0.196879, 0.222385, 0.134866, 0.179055, 0.158265, 0.229226, 0.21291, 0.278302, 0.284882, 0.271506, 0.271506, 0.271506, 0.239899, 0.284882, 0.278302, 0.278302, 0.164327, 0.232838, 0.236433, 0.18812, 0.232838, 0.328603, 0.301917, 0.390993, 0.42561, 0.418646, 0.401658, 0.324872, 0.21291, 0.232838, 0.311707, 0.346032, 0.384043, 0.480142, 0.534167, 0.529623, 0.534167, 0.661982, 0.541878, 0.534167, 0.534167, 0.525368, 0.562014, 0.59508, 0.622677, 0.608892, 0.517562, 0.433034, 0.433034, 0.444081, 0.377384, 0.394753, 0.374039, 0.380708, 0.387226, 0.384043, 0.356642, 0.264545, 0.191378, 0.284882, 0.196879, 0.247041, 0.25406, 0.191378, 0.200174, 0.161087, 0.170161, 0.229226, 0.229226, 0.324872, 0.324872, 0.275179, 0.17593, 0.194234, 0.194234, 0.203355, 0.164327, 0.127496, 0.200174, 0.26085, 0.271506, 0.268042, 0.268042, 0.291804, 0.324872, 0.236433, 0.301917, 0.291804, 0.26085, 0.275179, 0.257454, 0.291804, 0.366687, 0.36309, 0.321458, 0.203355, 0.167087, 0.18812, 0.236433, 0.239899, 0.216401, 0.137348, 0.137348, 0.139895, 0.147574, 0.170161, 0.15284, 0.137348, 0.118441, 0.094817, 0.081712, 0.047319, 0.060549, 0.06184, 0.118441, 0.118441, 0.21291, 0.25031, 0.17593, 0.200174, 0.206376, 0.161087, 0.155435, 0.243554, 0.281712, 0.209395, 0.15284, 0.216401, 0.200174, 0.225814, 0.288399, 0.349426, 0.346032, 0.271506, 0.271506, 0.194234, 0.200174, 0.185198, 0.098513, 0.129801, 0.129801, 0.116183, 0.191378, 0.278302, 0.271506, 0.182256, 0.164327, 0.120615, 0.158265, 0.161087, 0.102787, 0.060549, 0.046336, 0.092881, 0.134866, 0.132295, 0.118441, 0.111485, 0.073402, 0.15008, 0.182256, 0.158265, 0.134866, 0.102787, 0.096677, 0.088832, 0.155435, 0.200174, 0.281712, 0.17593, 0.15008, 0.229226, 0.222385, 0.288399, 0.243554, 0.219301, 0.194234, 0.271506, 0.243554, 0.308712, 0.257454, 0.209395, 0.219301, 0.232838], '')</t>
  </si>
  <si>
    <t>[4, 5, 6, 9, 11, 12, 13, 18, 19, 20, 54, 55, 56, 57, 58, 63, 64, 65, 66, 67, 68, 69, 70, 71, 72, 73, 231, 592, 593, 655, 657, 658, 659, 660, 661, 662, 663, 674, 675, 685, 686, 877, 878, 879, 947, 956, 970, 982, 983, 984, 987, 988, 989, 993, 994, 995, 996, 997, 1092, 1093, 1170, 1171, 1172, 1173, 1174, 1175, 1176, 1177, 1178, 1179, 1180, 1181, 1182]</t>
  </si>
  <si>
    <t>72)</t>
  </si>
  <si>
    <t xml:space="preserve">F5RT89|F5RT89_9ENTR FMN reductase (NADH) RutF OS=Enterobacter hormaechei ATCC 49162 </t>
  </si>
  <si>
    <t>([0.750527, 0.699094, 0.648219, 0.604312, 0.444081, 0.390993, 0.41194, 0.398279, 0.387226, 0.349426, 0.374039, 0.332115, 0.257454, 0.257454, 0.232838, 0.232838, 0.219301, 0.239899, 0.206376, 0.298791, 0.268042, 0.225814, 0.25406, 0.182256, 0.209395, 0.284882, 0.332115, 0.301917, 0.271506, 0.18812, 0.229226, 0.170161, 0.239899, 0.324872, 0.31487, 0.339168, 0.356642, 0.359901, 0.25406, 0.206376, 0.15284, 0.096677, 0.069024, 0.071867, 0.129801, 0.127496, 0.127496, 0.127496, 0.106997, 0.094817, 0.203355, 0.139895, 0.111485, 0.10481, 0.111485, 0.118441, 0.100716, 0.085092, 0.049374, 0.038858, 0.043307, 0.066181, 0.132295, 0.132295, 0.125101, 0.10481, 0.10481, 0.129801, 0.15008, 0.229226, 0.229226, 0.196879, 0.278302, 0.301917, 0.206376, 0.185198, 0.182256, 0.17593, 0.17593, 0.281712, 0.36309, 0.444081, 0.450668, 0.447574, 0.42561, 0.398279, 0.401658, 0.370445, 0.359901, 0.26085, 0.25406, 0.339168, 0.342579, 0.359901, 0.444081, 0.557691, 0.4292, 0.458154, 0.461924, 0.374039, 0.36309, 0.366687, 0.31487, 0.219301, 0.18812, 0.284882, 0.206376, 0.25031, 0.173081, 0.170161, 0.167087, 0.144935, 0.15008, 0.109221, 0.066181, 0.06184, 0.041405, 0.088832, 0.076542, 0.073402, 0.129801, 0.0704, 0.051831, 0.032017, 0.025316, 0.033407, 0.021381, 0.027463, 0.024393, 0.030003, 0.019109, 0.029376, 0.029376, 0.032017, 0.038042, 0.066181, 0.071867, 0.10481, 0.060549, 0.038858, 0.023963, 0.013016, 0.020876, 0.032677, 0.067594, 0.074921, 0.066181, 0.090864, 0.078022, 0.066181, 0.106997, 0.18812, 0.167087, 0.094817, 0.064632, 0.06312, 0.03976, 0.027463, 0.020165, 0.028695, 0.034884, 0.056825, 0.120615, 0.073402], '')</t>
  </si>
  <si>
    <t>[0, 1, 2, 3, 95]</t>
  </si>
  <si>
    <t xml:space="preserve">F5RTB9|F5RTB9_9ENTR Outer membrane protein A OS=Enterobacter hormaechei ATCC 49162 </t>
  </si>
  <si>
    <t>([0.642678, 0.666105, 0.618285, 0.486429, 0.465241, 0.377384, 0.366687, 0.318242, 0.311707, 0.25406, 0.25031, 0.301917, 0.191378, 0.155435, 0.147574, 0.092881, 0.092881, 0.090864, 0.078022, 0.090864, 0.11371, 0.11371, 0.120615, 0.15008, 0.219301, 0.170161, 0.155435, 0.155435, 0.203355, 0.229226, 0.298791, 0.25406, 0.25406, 0.268042, 0.295083, 0.311707, 0.268042, 0.298791, 0.298791, 0.328603, 0.356642, 0.243554, 0.164327, 0.161087, 0.15008, 0.147574, 0.15284, 0.25031, 0.291804, 0.30533, 0.30533, 0.342579, 0.422041, 0.422041, 0.538167, 0.538167, 0.538167, 0.56648, 0.56648, 0.517562, 0.51388, 0.486429, 0.461924, 0.56648, 0.549308, 0.444081, 0.461924, 0.483068, 0.483068, 0.505461, 0.390993, 0.339168, 0.30533, 0.203355, 0.222385, 0.155435, 0.158265, 0.083462, 0.139895, 0.088832, 0.067594, 0.067594, 0.079919, 0.106997, 0.132295, 0.074921, 0.129801, 0.118441, 0.173081, 0.173081, 0.10481, 0.18812, 0.236433, 0.209395, 0.209395, 0.18812, 0.206376, 0.222385, 0.31487, 0.247041, 0.339168, 0.332115, 0.339168, 0.308712, 0.356642, 0.243554, 0.339168, 0.25031, 0.284882, 0.216401, 0.209395, 0.284882, 0.288399, 0.219301, 0.264545, 0.311707, 0.225814, 0.26085, 0.247041, 0.179055, 0.232838, 0.222385, 0.25406, 0.196879, 0.147574, 0.15284, 0.194234, 0.209395, 0.298791, 0.264545, 0.332115, 0.324872, 0.229226, 0.191378, 0.264545, 0.26085, 0.328603, 0.422041, 0.436924, 0.440853, 0.521092, 0.454136, 0.454136, 0.545602, 0.541878, 0.525368, 0.497853, 0.529623, 0.51388, 0.454136, 0.476583, 0.374039, 0.349426, 0.384043, 0.414856, 0.414856, 0.418646, 0.318242, 0.288399, 0.278302, 0.275179, 0.196879, 0.271506, 0.18812, 0.170161, 0.142424, 0.173081, 0.209395, 0.219301, 0.147574, 0.196879, 0.191378, 0.278302, 0.278302, 0.324872, 0.26085, 0.26085, 0.18812, 0.268042, 0.332115, 0.339168, 0.352862, 0.433034, 0.374039, 0.390993, 0.377384, 0.408655, 0.472492, 0.398279, 0.384043, 0.384043, 0.384043, 0.268042, 0.268042, 0.30533, 0.311707, 0.390993, 0.40511, 0.436924, 0.472492, 0.377384, 0.30533, 0.264545, 0.295083, 0.308712, 0.414856, 0.387226, 0.486429, 0.458154, 0.56648, 0.59014, 0.626927, 0.642678, 0.784345, 0.775545, 0.767246, 0.626927, 0.608892, 0.505461, 0.534167, 0.490133, 0.58069, 0.585406, 0.529623, 0.394753, 0.433034, 0.301917, 0.339168, 0.301917, 0.301917, 0.271506, 0.185198, 0.232838, 0.25406, 0.268042, 0.275179, 0.281712, 0.387226, 0.356642, 0.352862, 0.374039, 0.384043, 0.295083, 0.271506, 0.346032, 0.450668, 0.366687, 0.468512, 0.468512, 0.398279, 0.440853, 0.468512, 0.545602, 0.570702, 0.529623, 0.51388, 0.447574, 0.377384, 0.308712, 0.268042, 0.339168, 0.225814, 0.222385, 0.311707, 0.398279, 0.311707, 0.30533, 0.377384, 0.390993, 0.352862, 0.349426, 0.346032, 0.324872, 0.328603, 0.247041, 0.247041, 0.26085, 0.31487, 0.377384, 0.408655, 0.490133, 0.490133, 0.534167, 0.461924, 0.458154, 0.377384, 0.390993, 0.332115, 0.328603, 0.308712, 0.335645, 0.335645, 0.356642, 0.321458, 0.332115, 0.398279, 0.31487, 0.301917, 0.335645, 0.339168, 0.36309, 0.328603, 0.332115, 0.40511, 0.465241, 0.461924, 0.59014, 0.604312, 0.690604, 0.690604, 0.694846, 0.694846, 0.699094, 0.666105, 0.716283, 0.618285, 0.613573, 0.76285, 0.767246, 0.694846, 0.653063, 0.557691, 0.497853, 0.509769, 0.414856, 0.349426, 0.308712, 0.308712, 0.384043, 0.384043, 0.387226, 0.328603, 0.339168, 0.339168, 0.342579, 0.271506, 0.324872, 0.328603, 0.216401, 0.209395, 0.25031, 0.219301, 0.229226, 0.31487, 0.308712, 0.418646, 0.458154, 0.458154, 0.408655, 0.370445, 0.346032, 0.31487, 0.36309, 0.318242, 0.40511, 0.352862, 0.422041, 0.401658], '')</t>
  </si>
  <si>
    <t>[0, 1, 2, 54, 55, 56, 57, 58, 59, 60, 63, 64, 69, 140, 143, 144, 145, 147, 148, 209, 210, 211, 212, 213, 214, 215, 216, 217, 218, 219, 221, 222, 223, 252, 253, 254, 255, 282, 306, 307, 308, 309, 310, 311, 312, 313, 314, 315, 316, 317, 318, 319, 320, 321, 323]</t>
  </si>
  <si>
    <t>(15</t>
  </si>
  <si>
    <t>53)</t>
  </si>
  <si>
    <t xml:space="preserve">F5RTC2|F5RTC2_9ENTR 3-hydroxydecanoyl-[acyl-carrier-protein] dehydratase OS=Enterobacter hormaechei ATCC 49162 </t>
  </si>
  <si>
    <t>([0.401658, 0.450668, 0.342579, 0.25031, 0.239899, 0.271506, 0.295083, 0.31487, 0.335645, 0.377384, 0.31487, 0.26085, 0.324872, 0.281712, 0.281712, 0.284882, 0.291804, 0.30533, 0.332115, 0.356642, 0.328603, 0.335645, 0.332115, 0.366687, 0.36309, 0.349426, 0.301917, 0.311707, 0.31487, 0.25031, 0.170161, 0.239899, 0.298791, 0.30533, 0.352862, 0.366687, 0.366687, 0.332115, 0.332115, 0.301917, 0.278302, 0.308712, 0.278302, 0.170161, 0.15284, 0.243554, 0.25406, 0.318242, 0.222385, 0.229226, 0.203355, 0.281712, 0.31487, 0.374039, 0.281712, 0.173081, 0.090864, 0.044297, 0.044297, 0.027463, 0.056825, 0.025762, 0.016021, 0.016021, 0.028695, 0.055536, 0.032017, 0.029376, 0.032677, 0.055536, 0.034068, 0.035586, 0.033407, 0.016826, 0.016826, 0.022306, 0.029376, 0.032677, 0.071867, 0.041405, 0.040537, 0.040537, 0.040537, 0.038858, 0.023087, 0.022306, 0.011342, 0.010509, 0.013265, 0.010926, 0.01204, 0.016826, 0.026338, 0.026338, 0.045352, 0.034068, 0.024826, 0.032677, 0.038042, 0.034884, 0.069024, 0.066181, 0.066181, 0.064632, 0.122885, 0.191378, 0.203355, 0.229226, 0.222385, 0.257454, 0.268042, 0.21291, 0.209395, 0.21291, 0.15008, 0.158265, 0.10481, 0.170161, 0.100716, 0.142424, 0.071867, 0.06184, 0.096677, 0.05306, 0.0704, 0.071867, 0.071867, 0.064632, 0.056825, 0.054297, 0.032017, 0.030003, 0.021381, 0.018106, 0.018787, 0.027463, 0.029376, 0.036378, 0.020522, 0.023087, 0.024826, 0.051831, 0.051831, 0.027463, 0.027463, 0.022667, 0.022306, 0.018106, 0.019401, 0.034884, 0.033407, 0.045352, 0.028107, 0.049374, 0.032677, 0.015694, 0.016528, 0.015344, 0.023963, 0.043307, 0.055536, 0.024826, 0.0198, 0.015694, 0.021816, 0.032677, 0.058088, 0.03976, 0.03976, 0.024393, 0.015344, 0.027463], '')</t>
  </si>
  <si>
    <t xml:space="preserve">F5RTD1|F5RTD1_9ENTR Dihydroorotate dehydrogenase (quinone) OS=Enterobacter hormaechei ATCC 49162 </t>
  </si>
  <si>
    <t>([0.011342, 0.0198, 0.014783, 0.023963, 0.046336, 0.073402, 0.098513, 0.098513, 0.125101, 0.161087, 0.109221, 0.134866, 0.125101, 0.21291, 0.196879, 0.216401, 0.284882, 0.284882, 0.200174, 0.236433, 0.31487, 0.42561, 0.444081, 0.444081, 0.401658, 0.342579, 0.25031, 0.179055, 0.209395, 0.219301, 0.216401, 0.25031, 0.271506, 0.390993, 0.377384, 0.398279, 0.41194, 0.422041, 0.342579, 0.398279, 0.387226, 0.311707, 0.311707, 0.185198, 0.257454, 0.298791, 0.359901, 0.356642, 0.42561, 0.346032, 0.30533, 0.264545, 0.332115, 0.222385, 0.219301, 0.216401, 0.196879, 0.257454, 0.26085, 0.25406, 0.196879, 0.206376, 0.25031, 0.167087, 0.257454, 0.229226, 0.179055, 0.15008, 0.129801, 0.129801, 0.194234, 0.142424, 0.179055, 0.11371, 0.170161, 0.167087, 0.118441, 0.11371, 0.137348, 0.127496, 0.225814, 0.324872, 0.346032, 0.377384, 0.472492, 0.490133, 0.521092, 0.613573, 0.618285, 0.657645, 0.525368, 0.529623, 0.541878, 0.450668, 0.570702, 0.534167, 0.545602, 0.632174, 0.521092, 0.398279, 0.408655, 0.380708, 0.332115, 0.301917, 0.203355, 0.203355, 0.203355, 0.139895, 0.116183, 0.074921, 0.129801, 0.222385, 0.15008, 0.158265, 0.232838, 0.229226, 0.196879, 0.182256, 0.179055, 0.222385, 0.31487, 0.200174, 0.209395, 0.243554, 0.182256, 0.200174, 0.18812, 0.106997, 0.179055, 0.111485, 0.158265, 0.144935, 0.147574, 0.21291, 0.291804, 0.281712, 0.301917, 0.301917, 0.321458, 0.339168, 0.366687, 0.356642, 0.472492, 0.468512, 0.387226, 0.377384, 0.366687, 0.295083, 0.346032, 0.349426, 0.440853, 0.377384, 0.298791, 0.257454, 0.182256, 0.147574, 0.139895, 0.0704, 0.06184, 0.045352, 0.027463, 0.030611, 0.018415, 0.017447, 0.016528, 0.032017, 0.056825, 0.10481, 0.185198, 0.216401, 0.134866, 0.139895, 0.194234, 0.194234, 0.232838, 0.232838, 0.26085, 0.281712, 0.332115, 0.342579, 0.384043, 0.465241, 0.370445, 0.377384, 0.377384, 0.342579, 0.219301, 0.203355, 0.209395, 0.179055, 0.18812, 0.271506, 0.232838, 0.155435, 0.236433, 0.194234, 0.185198, 0.194234, 0.191378, 0.216401, 0.209395, 0.142424, 0.158265, 0.170161, 0.21291, 0.15284, 0.179055, 0.17593, 0.15008, 0.164327, 0.179055, 0.106997, 0.102787, 0.081712, 0.147574, 0.155435, 0.116183, 0.116183, 0.116183, 0.071867, 0.058088, 0.10481, 0.15284, 0.076542, 0.074921, 0.094817, 0.147574, 0.158265, 0.158265, 0.200174, 0.170161, 0.106997, 0.102787, 0.083462, 0.132295, 0.127496, 0.120615, 0.194234, 0.194234, 0.200174, 0.278302, 0.311707, 0.206376, 0.142424, 0.225814, 0.291804, 0.247041, 0.232838, 0.236433, 0.268042, 0.268042, 0.288399, 0.321458, 0.41194, 0.447574, 0.346032, 0.335645, 0.324872, 0.324872, 0.450668, 0.359901, 0.36309, 0.275179, 0.36309, 0.440853, 0.440853, 0.465241, 0.40511, 0.308712, 0.301917, 0.328603, 0.222385, 0.206376, 0.206376, 0.229226, 0.147574, 0.225814, 0.222385, 0.236433, 0.147574, 0.147574, 0.127496, 0.067594, 0.11371, 0.073402, 0.071867, 0.067594, 0.032677, 0.066181, 0.120615, 0.074921, 0.049374, 0.071867, 0.056825, 0.074921, 0.074921, 0.129801, 0.106997, 0.088832, 0.067594, 0.118441, 0.076542, 0.137348, 0.142424, 0.094817, 0.15008, 0.088832, 0.051831, 0.094817, 0.086953, 0.044297, 0.038858, 0.037156, 0.046336, 0.056825, 0.067594, 0.073402, 0.041405, 0.028695, 0.035586, 0.051831, 0.028695, 0.023087, 0.023963, 0.046336, 0.040537, 0.030003, 0.043307, 0.064632, 0.047319, 0.035586, 0.06312, 0.109221, 0.196879, 0.161087, 0.125101], '')</t>
  </si>
  <si>
    <t>[86, 87, 88, 89, 90, 91, 92, 94, 95, 96, 97, 98]</t>
  </si>
  <si>
    <t xml:space="preserve">F5RTE6|F5RTE6_9ENTR Chromosome partition protein MukB OS=Enterobacter hormaechei ATCC 49162 </t>
  </si>
  <si>
    <t>([0.182256, 0.109221, 0.06312, 0.100716, 0.058088, 0.088832, 0.111485, 0.066181, 0.03976, 0.042364, 0.056825, 0.071867, 0.06312, 0.058088, 0.032017, 0.032677, 0.035586, 0.042364, 0.027463, 0.029376, 0.051831, 0.030003, 0.049374, 0.085092, 0.078022, 0.147574, 0.137348, 0.118441, 0.203355, 0.30533, 0.332115, 0.332115, 0.332115, 0.414856, 0.384043, 0.444081, 0.339168, 0.264545, 0.349426, 0.384043, 0.301917, 0.209395, 0.328603, 0.335645, 0.257454, 0.26085, 0.173081, 0.11371, 0.139895, 0.074921, 0.076542, 0.085092, 0.085092, 0.085092, 0.111485, 0.111485, 0.129801, 0.18812, 0.25406, 0.247041, 0.278302, 0.352862, 0.444081, 0.41194, 0.40511, 0.490133, 0.401658, 0.490133, 0.585406, 0.570702, 0.59917, 0.59508, 0.538167, 0.529623, 0.450668, 0.370445, 0.31487, 0.311707, 0.275179, 0.18812, 0.194234, 0.139895, 0.096677, 0.10481, 0.098513, 0.102787, 0.10481, 0.170161, 0.167087, 0.118441, 0.079919, 0.088832, 0.090864, 0.073402, 0.073402, 0.067594, 0.10481, 0.173081, 0.122885, 0.147574, 0.219301, 0.219301, 0.291804, 0.359901, 0.346032, 0.281712, 0.284882, 0.18812, 0.182256, 0.21291, 0.173081, 0.203355, 0.182256, 0.18812, 0.25031, 0.170161, 0.284882, 0.284882, 0.275179, 0.278302, 0.31487, 0.352862, 0.352862, 0.318242, 0.236433, 0.164327, 0.229226, 0.236433, 0.332115, 0.25031, 0.229226, 0.352862, 0.387226, 0.486429, 0.447574, 0.450668, 0.468512, 0.349426, 0.349426, 0.271506, 0.339168, 0.342579, 0.229226, 0.225814, 0.264545, 0.342579, 0.342579, 0.346032, 0.308712, 0.216401, 0.308712, 0.291804, 0.21291, 0.219301, 0.122885, 0.144935, 0.15008, 0.118441, 0.194234, 0.18812, 0.182256, 0.182256, 0.179055, 0.179055, 0.18812, 0.182256, 0.116183, 0.147574, 0.073402, 0.092881, 0.094817, 0.088832, 0.059222, 0.058088, 0.045352, 0.090864, 0.090864, 0.051831, 0.100716, 0.092881, 0.078022, 0.132295, 0.134866, 0.129801, 0.194234, 0.185198, 0.122885, 0.127496, 0.15284, 0.17593, 0.10481, 0.17593, 0.15008, 0.209395, 0.194234, 0.155435, 0.155435, 0.155435, 0.15284, 0.15284, 0.15284, 0.15284, 0.092881, 0.092881, 0.092881, 0.090864, 0.054297, 0.088832, 0.144935, 0.094817, 0.094817, 0.100716, 0.116183, 0.144935, 0.158265, 0.232838, 0.308712, 0.247041, 0.239899, 0.324872, 0.298791, 0.194234, 0.229226, 0.324872, 0.284882, 0.298791, 0.271506, 0.324872, 0.25031, 0.239899, 0.328603, 0.42561, 0.505461, 0.433034, 0.42561, 0.328603, 0.339168, 0.311707, 0.291804, 0.291804, 0.232838, 0.264545, 0.384043, 0.374039, 0.377384, 0.408655, 0.40511, 0.352862, 0.275179, 0.349426, 0.359901, 0.271506, 0.173081, 0.17593, 0.222385, 0.191378, 0.278302, 0.278302, 0.232838, 0.257454, 0.232838, 0.271506, 0.275179, 0.194234, 0.167087, 0.15284, 0.164327, 0.134866, 0.216401, 0.335645, 0.332115, 0.31487, 0.311707, 0.408655, 0.335645, 0.332115, 0.370445, 0.339168, 0.25406, 0.339168, 0.332115, 0.349426, 0.366687, 0.374039, 0.374039, 0.30533, 0.321458, 0.31487, 0.332115, 0.308712, 0.301917, 0.239899, 0.191378, 0.247041, 0.25031, 0.332115, 0.25031, 0.232838, 0.271506, 0.281712, 0.284882, 0.328603, 0.318242, 0.318242, 0.318242, 0.318242, 0.418646, 0.42561, 0.436924, 0.465241, 0.476583, 0.447574, 0.541878, 0.622677, 0.675549, 0.553315, 0.562014, 0.626927, 0.661982, 0.549308, 0.63748, 0.585406, 0.59508, 0.626927, 0.661982, 0.661982, 0.661982, 0.685117, 0.56648, 0.480142, 0.468512, 0.476583, 0.480142, 0.387226, 0.374039, 0.36309, 0.444081, 0.447574, 0.461924, 0.36309, 0.450668, 0.433034, 0.387226, 0.42561, 0.401658, 0.401658, 0.31487, 0.40511, 0.40511, 0.40511, 0.472492, 0.384043, 0.36309, 0.31487, 0.40511, 0.433034, 0.433034, 0.444081, 0.444081, 0.390993, 0.408655, 0.374039, 0.401658, 0.454136, 0.418646, 0.458154, 0.370445, 0.444081, 0.444081, 0.444081, 0.538167, 0.553315, 0.632174, 0.63748, 0.699094, 0.703578, 0.653063, 0.618285, 0.618285, 0.509769, 0.604312, 0.59917, 0.657645, 0.657645, 0.58069, 0.59014, 0.570702, 0.671169, 0.56648, 0.525368, 0.534167, 0.436924, 0.418646, 0.444081, 0.440853, 0.387226, 0.390993, 0.349426, 0.370445, 0.356642, 0.436924, 0.408655, 0.454136, 0.352862, 0.335645, 0.335645, 0.36309, 0.36309, 0.342579, 0.342579, 0.36309, 0.321458, 0.321458, 0.321458, 0.30533, 0.30533, 0.36309, 0.359901, 0.349426, 0.278302, 0.291804, 0.21291, 0.268042, 0.30533, 0.31487, 0.321458, 0.433034, 0.433034, 0.433034, 0.433034, 0.534167, 0.545602, 0.461924, 0.461924, 0.480142, 0.505461, 0.4292, 0.444081, 0.408655, 0.472492, 0.56648, 0.545602, 0.666105, 0.58069, 0.56648, 0.685117, 0.661982, 0.51388, 0.422041, 0.422041, 0.366687, 0.366687, 0.352862, 0.440853, 0.497853, 0.476583, 0.401658, 0.472492, 0.476583, 0.505461, 0.490133, 0.490133, 0.490133, 0.476583, 0.398279, 0.40511, 0.390993, 0.380708, 0.380708, 0.454136, 0.380708, 0.390993, 0.308712, 0.288399, 0.216401, 0.25031, 0.25031, 0.356642, 0.30533, 0.284882, 0.264545, 0.301917, 0.298791, 0.278302, 0.179055, 0.284882, 0.206376, 0.18812, 0.196879, 0.278302, 0.203355, 0.203355, 0.257454, 0.335645, 0.359901, 0.377384, 0.377384, 0.374039, 0.321458, 0.408655, 0.352862, 0.346032, 0.342579, 0.332115, 0.288399, 0.394753, 0.414856, 0.408655, 0.414856, 0.408655, 0.384043, 0.384043, 0.472492, 0.494003, 0.401658, 0.408655, 0.480142, 0.450668, 0.377384, 0.377384, 0.377384, 0.454136, 0.480142, 0.480142, 0.458154, 0.541878, 0.529623, 0.408655, 0.41194, 0.40511, 0.433034, 0.349426, 0.349426, 0.328603, 0.308712, 0.380708, 0.370445, 0.36309, 0.387226, 0.387226, 0.414856, 0.308712, 0.321458, 0.332115, 0.247041, 0.275179, 0.239899, 0.182256, 0.264545, 0.335645, 0.36309, 0.281712, 0.387226, 0.440853, 0.433034, 0.36309, 0.349426, 0.328603, 0.264545, 0.25031, 0.339168, 0.332115, 0.36309, 0.349426, 0.352862, 0.408655, 0.401658, 0.433034, 0.509769, 0.480142, 0.465241, 0.465241, 0.468512, 0.444081, 0.468512, 0.490133, 0.497853, 0.529623, 0.553315, 0.553315, 0.553315, 0.534167, 0.505461, 0.58069, 0.570702, 0.56648, 0.505461, 0.4292, 0.422041, 0.40511, 0.398279, 0.454136, 0.366687, 0.332115, 0.278302, 0.25406, 0.222385, 0.298791, 0.288399, 0.288399, 0.288399, 0.298791, 0.298791, 0.243554, 0.243554, 0.264545, 0.257454, 0.257454, 0.328603, 0.332115, 0.359901, 0.284882, 0.222385, 0.298791, 0.401658, 0.480142, 0.521092, 0.472492, 0.476583, 0.490133, 0.414856, 0.472492, 0.465241, 0.465241, 0.465241, 0.387226, 0.390993, 0.374039, 0.461924, 0.444081, 0.458154, 0.418646, 0.436924, 0.394753, 0.414856, 0.401658, 0.414856, 0.418646, 0.418646, 0.414856, 0.374039, 0.4292, 0.433034, 0.41194, 0.42561, 0.436924, 0.538167, 0.541878, 0.58069, 0.461924, 0.494003, 0.461924, 0.40511, 0.486429, 0.56648, 0.59014, 0.613573, 0.59014, 0.56648, 0.675549, 0.694846, 0.771762, 0.771762, 0.694846, 0.728858, 0.671169, 0.653063, 0.59014, 0.59014, 0.545602, 0.521092, 0.505461, 0.525368, 0.538167, 0.454136, 0.370445, 0.332115, 0.342579, 0.257454, 0.185198, 0.18812, 0.185198, 0.109221, 0.120615, 0.118441, 0.122885, 0.15284, 0.196879, 0.25406, 0.170161, 0.10481, 0.185198, 0.158265, 0.100716, 0.096677, 0.15284, 0.257454, 0.257454, 0.225814, 0.318242, 0.370445, 0.275179, 0.196879, 0.196879, 0.225814, 0.321458, 0.225814, 0.206376, 0.161087, 0.083462, 0.127496, 0.225814, 0.236433, 0.185198, 0.236433, 0.311707, 0.229226, 0.209395, 0.222385, 0.179055, 0.200174, 0.239899, 0.332115, 0.31487, 0.301917, 0.191378, 0.116183, 0.191378, 0.194234, 0.284882, 0.398279, 0.41194, 0.394753, 0.281712, 0.370445, 0.408655, 0.401658, 0.418646, 0.298791, 0.284882, 0.281712, 0.257454, 0.257454, 0.170161, 0.26085, 0.324872, 0.380708, 0.394753, 0.31487, 0.247041, 0.225814, 0.127496, 0.102787, 0.111485, 0.185198, 0.185198, 0.096677, 0.092881, 0.085092, 0.15284, 0.144935, 0.116183, 0.129801, 0.129801, 0.129801, 0.142424, 0.094817, 0.056825, 0.086953, 0.120615, 0.147574, 0.134866, 0.194234, 0.229226, 0.229226, 0.229226, 0.142424, 0.25406, 0.26085, 0.26085, 0.264545, 0.25031, 0.374039, 0.328603, 0.328603, 0.418646, 0.30533, 0.384043, 0.509769, 0.494003, 0.398279, 0.401658, 0.436924, 0.36309, 0.349426, 0.232838, 0.257454, 0.281712, 0.275179, 0.271506, 0.359901, 0.366687, 0.380708, 0.288399, 0.301917, 0.298791, 0.268042, 0.247041, 0.25031, 0.222385, 0.147574, 0.167087, 0.191378, 0.182256, 0.268042, 0.194234, 0.298791, 0.222385, 0.268042, 0.161087, 0.179055, 0.203355, 0.203355, 0.25406, 0.342579, 0.31487, 0.318242, 0.26085, 0.349426, 0.346032, 0.281712, 0.394753, 0.486429, 0.472492, 0.461924, 0.458154, 0.553315, 0.461924, 0.545602, 0.557691, 0.671169, 0.553315, 0.490133, 0.480142, 0.454136, 0.450668, 0.490133, 0.494003, 0.608892, 0.632174, 0.653063, 0.750527, 0.716283, 0.618285, 0.642678, 0.529623, 0.534167, 0.529623, 0.604312, 0.585406, 0.613573, 0.648219, 0.661982, 0.661982, 0.63748, 0.521092, 0.534167, 0.5017, 0.408655, 0.321458, 0.352862, 0.339168, 0.268042, 0.291804, 0.284882, 0.206376, 0.284882, 0.291804, 0.298791, 0.324872, 0.257454, 0.229226, 0.236433, 0.295083, 0.247041, 0.278302, 0.36309, 0.271506, 0.284882, 0.370445, 0.436924, 0.324872, 0.346032, 0.4292, 0.398279, 0.480142, 0.570702, 0.575842, 0.538167, 0.51388, 0.41194, 0.42561, 0.450668, 0.444081, 0.468512, 0.549308, 0.549308, 0.545602, 0.557691, 0.534167, 0.51388, 0.447574, 0.538167, 0.570702, 0.541878, 0.490133, 0.486429, 0.414856, 0.36309, 0.387226, 0.394753, 0.5017, 0.626927, 0.632174, 0.626927, 0.494003, 0.497853, 0.486429, 0.408655, 0.476583, 0.505461, 0.525368, 0.525368, 0.494003, 0.346032, 0.366687, 0.433034, 0.436924, 0.436924, 0.509769, 0.497853, 0.509769, 0.476583, 0.42561, 0.422041, 0.422041, 0.5017, 0.398279, 0.374039, 0.370445, 0.380708, 0.380708, 0.30533, 0.31487, 0.339168, 0.433034, 0.422041, 0.401658, 0.41194, 0.377384, 0.377384, 0.311707, 0.301917, 0.332115, 0.339168, 0.31487, 0.318242, 0.318242, 0.342579, 0.36309, 0.436924, 0.447574, 0.440853, 0.517562, 0.505461, 0.517562, 0.538167, 0.541878, 0.490133, 0.461924, 0.575842, 0.562014, 0.56648, 0.58069, 0.570702, 0.545602, 0.58069, 0.545602, 0.575842, 0.661982, 0.666105, 0.653063, 0.63748, 0.626927, 0.622677, 0.690604, 0.648219, 0.622677, 0.63748, 0.745909, 0.728858, 0.703578, 0.716283, 0.720929, 0.707965, 0.712013, 0.632174, 0.622677, 0.657645, 0.56648, 0.549308, 0.521092, 0.529623, 0.450668, 0.454136, 0.447574, 0.465241, 0.390993, 0.40511, 0.401658, 0.384043, 0.401658, 0.42561, 0.352862, 0.349426, 0.36309, 0.36309, 0.366687, 0.384043, 0.377384, 0.440853, 0.387226, 0.41194, 0.414856, 0.41194, 0.414856, 0.359901, 0.352862, 0.42561, 0.418646, 0.414856, 0.418646, 0.398279, 0.398279, 0.472492, 0.541878, 0.5017, 0.490133, 0.480142, 0.458154, 0.454136, 0.450668, 0.534167, 0.450668, 0.461924, 0.517562, 0.529623, 0.517562, 0.525368, 0.562014, 0.58069, 0.56648, 0.541878, 0.557691, 0.545602, 0.553315, 0.575842, 0.521092, 0.534167, 0.632174, 0.618285, 0.541878, 0.545602, 0.436924, 0.440853, 0.42561, 0.42561, 0.418646, 0.465241, 0.468512, 0.468512, 0.380708, 0.394753, 0.408655, 0.41194, 0.346032, 0.328603, 0.318242, 0.31487, 0.311707, 0.30533, 0.324872, 0.311707, 0.206376, 0.301917, 0.342579, 0.335645, 0.359901, 0.366687, 0.328603, 0.271506, 0.26085, 0.308712, 0.301917, 0.284882, 0.291804, 0.247041, 0.191378, 0.170161, 0.182256, 0.158265, 0.155435, 0.137348, 0.15008, 0.239899, 0.239899, 0.278302, 0.298791, 0.232838, 0.229226, 0.278302, 0.324872, 0.247041, 0.281712, 0.271506, 0.281712, 0.288399, 0.328603, 0.374039, 0.321458, 0.308712, 0.332115, 0.321458, 0.346032, 0.408655, 0.335645, 0.321458, 0.311707, 0.278302, 0.335645, 0.335645, 0.346032, 0.335645, 0.335645, 0.324872, 0.31487, 0.25031, 0.236433, 0.232838, 0.232838, 0.247041, 0.298791, 0.298791, 0.335645, 0.335645, 0.342579, 0.342579, 0.342579, 0.346032, 0.30533, 0.229226, 0.219301, 0.196879, 0.219301, 0.295083, 0.298791, 0.349426, 0.42561, 0.42561, 0.545602, 0.575842, 0.648219, 0.680603, 0.562014, 0.549308, 0.440853, 0.328603, 0.346032, 0.328603, 0.26085, 0.247041, 0.324872, 0.346032, 0.291804, 0.284882, 0.284882, 0.275179, 0.167087, 0.161087, 0.170161, 0.147574, 0.090864, 0.056825, 0.055536, 0.096677, 0.096677, 0.170161, 0.298791, 0.295083, 0.321458, 0.36309, 0.352862, 0.356642, 0.349426, 0.40511, 0.418646, 0.324872, 0.335645, 0.339168, 0.346032, 0.339168, 0.257454, 0.346032, 0.433034, 0.447574, 0.356642, 0.359901, 0.356642, 0.31487, 0.387226, 0.390993, 0.41194, 0.418646, 0.390993, 0.30533, 0.328603, 0.324872, 0.40511, 0.401658, 0.414856, 0.390993, 0.41194, 0.408655, 0.31487, 0.30533, 0.298791, 0.384043, 0.291804, 0.295083, 0.295083, 0.295083, 0.295083, 0.308712, 0.380708, 0.318242, 0.394753, 0.398279, 0.318242, 0.339168, 0.339168, 0.41194, 0.356642, 0.346032, 0.4292, 0.447574, 0.458154, 0.359901, 0.356642, 0.447574, 0.374039, 0.394753, 0.387226, 0.318242, 0.298791, 0.229226, 0.324872, 0.264545, 0.275179, 0.284882, 0.264545, 0.271506, 0.243554, 0.328603, 0.321458, 0.328603, 0.311707, 0.232838, 0.339168, 0.271506, 0.194234, 0.257454, 0.25406, 0.25406, 0.328603, 0.342579, 0.422041, 0.418646, 0.490133, 0.486429, 0.480142, 0.390993, 0.390993, 0.418646, 0.418646, 0.41194, 0.324872, 0.414856, 0.398279, 0.384043, 0.461924, 0.521092, 0.433034, 0.398279, 0.394753, 0.30533, 0.222385, 0.222385, 0.206376, 0.137348, 0.137348, 0.236433, 0.328603, 0.232838, 0.243554, 0.206376, 0.216401, 0.295083, 0.281712, 0.384043, 0.418646, 0.41194, 0.444081, 0.433034, 0.458154, 0.472492, 0.575842, 0.56648, 0.465241, 0.486429, 0.483068, 0.461924, 0.436924, 0.352862, 0.359901, 0.359901, 0.356642, 0.370445, 0.298791, 0.318242, 0.247041, 0.222385, 0.21291, 0.206376, 0.295083, 0.30533, 0.291804, 0.179055, 0.182256, 0.25406, 0.216401, 0.308712, 0.31487, 0.301917, 0.356642, 0.352862, 0.339168, 0.374039, 0.36309, 0.444081, 0.401658, 0.380708, 0.370445, 0.384043, 0.384043, 0.356642, 0.346032, 0.26085, 0.291804, 0.30533, 0.284882, 0.25031, 0.17593, 0.18812, 0.185198, 0.122885, 0.203355, 0.216401, 0.222385, 0.200174, 0.182256, 0.200174, 0.209395, 0.203355, 0.196879, 0.191378, 0.229226, 0.155435, 0.229226, 0.339168, 0.332115, 0.356642, 0.342579, 0.328603, 0.219301, 0.15008, 0.26085, 0.26085, 0.219301, 0.182256, 0.196879, 0.137348, 0.15284, 0.194234, 0.194234, 0.191378, 0.127496, 0.102787, 0.173081, 0.116183, 0.050641, 0.086953, 0.055536, 0.059222, 0.102787, 0.170161, 0.170161, 0.170161, 0.134866, 0.164327, 0.125101, 0.079919, 0.076542, 0.059222, 0.059222, 0.074921, 0.083462, 0.142424, 0.100716, 0.094817, 0.173081, 0.281712, 0.26085, 0.339168, 0.414856, 0.41194, 0.324872, 0.398279, 0.30533, 0.275179, 0.26085, 0.332115, 0.352862, 0.335645, 0.374039, 0.41194, 0.377384, 0.377384, 0.366687, 0.390993, 0.394753, 0.298791, 0.219301, 0.225814, 0.15008, 0.139895, 0.134866, 0.125101, 0.109221, 0.194234, 0.264545, 0.301917, 0.339168, 0.414856, 0.525368, 0.422041, 0.444081, 0.447574, 0.440853, 0.40511, 0.486429, 0.454136, 0.521092, 0.59014, 0.570702, 0.690604, 0.685117, 0.671169, 0.834292, 0.876521, 0.83125, 0.812494, 0.741537], '')</t>
  </si>
  <si>
    <t>[68, 69, 70, 71, 72, 73, 232, 312, 313, 314, 315, 316, 317, 318, 319, 320, 321, 322, 323, 324, 325, 326, 327, 328, 370, 371, 372, 373, 374, 375, 376, 377, 378, 379, 380, 381, 382, 383, 384, 385, 386, 387, 388, 389, 390, 430, 431, 435, 440, 441, 442, 443, 444, 445, 446, 447, 459, 525, 526, 568, 577, 578, 579, 580, 581, 582, 583, 584, 585, 586, 616, 646, 647, 648, 654, 655, 656, 657, 658, 659, 660, 661, 662, 663, 664, 665, 666, 667, 668, 669, 670, 671, 672, 673, 788, 836, 838, 839, 840, 841, 848, 849, 850, 851, 852, 853, 854, 855, 856, 857, 858, 859, 860, 861, 862, 863, 864, 865, 866, 867, 896, 897, 898, 899, 905, 906, 907, 908, 909, 910, 912, 913, 914, 921, 922, 923, 924, 930, 931, 932, 939, 941, 946, 973, 974, 975, 976, 977, 980, 981, 982, 983, 984, 985, 986, 987, 988, 989, 990, 991, 992, 993, 994, 995, 996, 997, 998, 999, 1000, 1001, 1002, 1003, 1004, 1005, 1006, 1007, 1008, 1009, 1010, 1011, 1012, 1045, 1046, 1052, 1055, 1056, 1057, 1058, 1059, 1060, 1061, 1062, 1063, 1064, 1065, 1066, 1067, 1068, 1069, 1070, 1071, 1072, 1169, 1170, 1171, 1172, 1173, 1174, 1300, 1325, 1326, 1463, 1471, 1472, 1473, 1474, 1475, 1476, 1477, 1478, 1479, 1480, 1481]</t>
  </si>
  <si>
    <t>180)</t>
  </si>
  <si>
    <t xml:space="preserve">F5RTF5|F5RTF5_9ENTR Tetraacyldisaccharide 4'-kinase OS=Enterobacter hormaechei ATCC 49162 </t>
  </si>
  <si>
    <t>([0.073402, 0.036378, 0.020876, 0.016257, 0.011518, 0.009096, 0.007495, 0.010509, 0.008804, 0.010672, 0.009015, 0.00777, 0.008075, 0.009187, 0.006701, 0.007555, 0.010672, 0.01078, 0.009483, 0.006482, 0.006533, 0.004577, 0.004611, 0.004577, 0.005734, 0.005734, 0.007645, 0.007422, 0.006795, 0.009483, 0.008525, 0.008525, 0.01204, 0.016826, 0.019401, 0.021381, 0.03976, 0.025316, 0.017138, 0.013821, 0.016257, 0.016528, 0.030003, 0.028695, 0.058088, 0.046336, 0.085092, 0.085092, 0.167087, 0.167087, 0.167087, 0.209395, 0.332115, 0.257454, 0.219301, 0.111485, 0.100716, 0.046336, 0.045352, 0.079919, 0.127496, 0.111485, 0.116183, 0.106997, 0.179055, 0.170161, 0.116183, 0.116183, 0.094817, 0.085092, 0.054297, 0.033407, 0.031287, 0.025762, 0.041405, 0.035586, 0.0704, 0.125101, 0.203355, 0.243554, 0.200174, 0.200174, 0.200174, 0.219301, 0.137348, 0.092881, 0.051831, 0.098513, 0.118441, 0.15284, 0.161087, 0.239899, 0.324872, 0.295083, 0.308712, 0.278302, 0.374039, 0.387226, 0.398279, 0.4292, 0.390993, 0.332115, 0.225814, 0.232838, 0.209395, 0.308712, 0.390993, 0.486429, 0.454136, 0.458154, 0.374039, 0.332115, 0.25406, 0.247041, 0.308712, 0.229226, 0.264545, 0.264545, 0.264545, 0.222385, 0.137348, 0.200174, 0.26085, 0.275179, 0.284882, 0.247041, 0.25031, 0.25031, 0.264545, 0.229226, 0.209395, 0.191378, 0.139895, 0.122885, 0.129801, 0.118441, 0.182256, 0.182256, 0.116183, 0.11371, 0.139895, 0.127496, 0.109221, 0.078022, 0.111485, 0.173081, 0.21291, 0.21291, 0.21291, 0.127496, 0.127496, 0.081712, 0.081712, 0.15008, 0.232838, 0.161087, 0.15008, 0.139895, 0.078022, 0.129801, 0.134866, 0.127496, 0.127496, 0.088832, 0.090864, 0.129801, 0.109221, 0.100716, 0.122885, 0.076542, 0.132295, 0.200174, 0.268042, 0.328603, 0.318242, 0.318242, 0.30533, 0.30533, 0.311707, 0.346032, 0.359901, 0.318242, 0.25406, 0.25406, 0.275179, 0.366687, 0.335645, 0.366687, 0.380708, 0.318242, 0.380708, 0.352862, 0.335645, 0.349426, 0.288399, 0.318242, 0.281712, 0.370445, 0.284882, 0.275179, 0.374039, 0.359901, 0.394753, 0.433034, 0.458154, 0.545602, 0.440853, 0.356642, 0.36309, 0.349426, 0.390993, 0.390993, 0.418646, 0.4292, 0.346032, 0.41194, 0.387226, 0.335645, 0.328603, 0.42561, 0.342579, 0.239899, 0.216401, 0.17593, 0.17593, 0.236433, 0.144935, 0.216401, 0.30533, 0.328603, 0.36309, 0.342579, 0.243554, 0.15284, 0.125101, 0.18812, 0.139895, 0.144935, 0.225814, 0.164327, 0.161087, 0.239899, 0.301917, 0.243554, 0.291804, 0.318242, 0.308712, 0.308712, 0.339168, 0.25031, 0.191378, 0.17593, 0.185198, 0.295083, 0.370445, 0.31487, 0.239899, 0.298791, 0.301917, 0.30533, 0.308712, 0.318242, 0.311707, 0.239899, 0.298791, 0.26085, 0.295083, 0.30533, 0.40511, 0.380708, 0.387226, 0.324872, 0.281712, 0.284882, 0.295083, 0.31487, 0.41194, 0.450668, 0.408655, 0.390993, 0.301917, 0.366687, 0.324872, 0.229226, 0.284882, 0.308712, 0.349426, 0.328603, 0.236433, 0.147574, 0.081712, 0.081712, 0.161087, 0.132295, 0.134866, 0.106997, 0.116183, 0.064632, 0.076542, 0.116183, 0.127496, 0.191378, 0.229226, 0.271506, 0.377384, 0.321458, 0.239899, 0.219301, 0.222385, 0.236433, 0.247041, 0.311707, 0.311707, 0.209395, 0.284882, 0.247041, 0.247041, 0.203355, 0.268042, 0.239899, 0.203355, 0.147574, 0.109221, 0.05306, 0.026892], '')</t>
  </si>
  <si>
    <t>[205]</t>
  </si>
  <si>
    <t xml:space="preserve">F5RTG0|F5RTG0_9ENTR Cytidylate kinase OS=Enterobacter hormaechei ATCC 49162 </t>
  </si>
  <si>
    <t>([0.005318, 0.007031, 0.00558, 0.007645, 0.00558, 0.004646, 0.005932, 0.00558, 0.004775, 0.004358, 0.00359, 0.004208, 0.0028, 0.002606, 0.002555, 0.002529, 0.002529, 0.002581, 0.002581, 0.003478, 0.002396, 0.003405, 0.00359, 0.00359, 0.003478, 0.004483, 0.006142, 0.004775, 0.006142, 0.006619, 0.008002, 0.013437, 0.009401, 0.016528, 0.026338, 0.026892, 0.028107, 0.041405, 0.079919, 0.078022, 0.078022, 0.102787, 0.098513, 0.092881, 0.094817, 0.073402, 0.05306, 0.026892, 0.044297, 0.049374, 0.081712, 0.10481, 0.078022, 0.129801, 0.109221, 0.074921, 0.11371, 0.125101, 0.102787, 0.054297, 0.055536, 0.029376, 0.054297, 0.05306, 0.06184, 0.11371, 0.137348, 0.185198, 0.281712, 0.281712, 0.26085, 0.268042, 0.173081, 0.142424, 0.137348, 0.139895, 0.191378, 0.194234, 0.179055, 0.21291, 0.219301, 0.222385, 0.222385, 0.222385, 0.144935, 0.071867, 0.076542, 0.076542, 0.094817, 0.078022, 0.040537, 0.023087, 0.022306, 0.025316, 0.024393, 0.0198, 0.014586, 0.015078, 0.015078, 0.009294, 0.010926, 0.018415, 0.018106, 0.021381, 0.021381, 0.023963, 0.034884, 0.033407, 0.037156, 0.042364, 0.043307, 0.047319, 0.056825, 0.069024, 0.064632, 0.094817, 0.098513, 0.17593, 0.134866, 0.173081, 0.194234, 0.191378, 0.102787, 0.064632, 0.102787, 0.102787, 0.161087, 0.191378, 0.206376, 0.122885, 0.122885, 0.098513, 0.098513, 0.090864, 0.081712, 0.134866, 0.167087, 0.203355, 0.137348, 0.209395, 0.200174, 0.281712, 0.194234, 0.298791, 0.377384, 0.387226, 0.394753, 0.31487, 0.291804, 0.291804, 0.352862, 0.308712, 0.377384, 0.483068, 0.497853, 0.454136, 0.42561, 0.30533, 0.332115, 0.394753, 0.324872, 0.318242, 0.321458, 0.387226, 0.308712, 0.216401, 0.200174, 0.182256, 0.25406, 0.275179, 0.26085, 0.179055, 0.196879, 0.21291, 0.17593, 0.278302, 0.308712, 0.25031, 0.264545, 0.200174, 0.216401, 0.288399, 0.284882, 0.281712, 0.278302, 0.36309, 0.458154, 0.390993, 0.328603, 0.209395, 0.25406, 0.264545, 0.349426, 0.394753, 0.308712, 0.332115, 0.203355, 0.118441, 0.120615, 0.206376, 0.209395, 0.200174, 0.200174, 0.219301, 0.219301, 0.243554, 0.21291, 0.21291, 0.275179, 0.335645, 0.422041, 0.301917, 0.301917, 0.247041, 0.216401, 0.301917, 0.301917, 0.398279, 0.398279, 0.483068, 0.398279, 0.440853, 0.335645, 0.346032, 0.324872, 0.232838, 0.167087, 0.194234, 0.196879, 0.129801, 0.132295, 0.164327, 0.232838, 0.236433, 0.332115, 0.318242, 0.318242, 0.31487, 0.328603, 0.42561, 0.398279, 0.401658, 0.359901, 0.505461, 0.408655, 0.346032, 0.465241, 0.517562, 0.529623, 0.525368, 0.608892, 0.509769, 0.42561, 0.349426, 0.346032, 0.332115, 0.349426, 0.339168, 0.264545, 0.257454, 0.179055, 0.209395, 0.288399, 0.247041, 0.134866, 0.209395, 0.278302, 0.21291, 0.167087, 0.170161, 0.102787, 0.102787, 0.155435, 0.222385, 0.301917, 0.209395, 0.185198, 0.11371, 0.096677, 0.127496, 0.098513, 0.142424, 0.109221, 0.076542, 0.100716, 0.161087, 0.11371, 0.083462, 0.073402], '')</t>
  </si>
  <si>
    <t>[243, 247, 248, 249, 250, 251]</t>
  </si>
  <si>
    <t xml:space="preserve">F5RTG1|F5RTG1_9ENTR 3-phosphoshikimate 1-carboxyvinyltransferase OS=Enterobacter hormaechei ATCC 49162 </t>
  </si>
  <si>
    <t>([0.284882, 0.216401, 0.271506, 0.298791, 0.335645, 0.229226, 0.275179, 0.206376, 0.278302, 0.298791, 0.318242, 0.352862, 0.328603, 0.271506, 0.349426, 0.352862, 0.436924, 0.394753, 0.281712, 0.30533, 0.264545, 0.229226, 0.26085, 0.179055, 0.158265, 0.164327, 0.25406, 0.25031, 0.339168, 0.236433, 0.170161, 0.179055, 0.18812, 0.127496, 0.116183, 0.122885, 0.116183, 0.122885, 0.155435, 0.164327, 0.232838, 0.318242, 0.31487, 0.271506, 0.359901, 0.359901, 0.271506, 0.275179, 0.236433, 0.158265, 0.21291, 0.225814, 0.232838, 0.147574, 0.18812, 0.191378, 0.182256, 0.191378, 0.191378, 0.182256, 0.25031, 0.25031, 0.167087, 0.216401, 0.229226, 0.225814, 0.25406, 0.342579, 0.339168, 0.366687, 0.414856, 0.339168, 0.408655, 0.398279, 0.450668, 0.505461, 0.557691, 0.468512, 0.480142, 0.387226, 0.284882, 0.200174, 0.196879, 0.284882, 0.232838, 0.295083, 0.295083, 0.268042, 0.219301, 0.222385, 0.264545, 0.216401, 0.26085, 0.222385, 0.194234, 0.15008, 0.086953, 0.06312, 0.100716, 0.094817, 0.155435, 0.26085, 0.243554, 0.185198, 0.111485, 0.139895, 0.137348, 0.15008, 0.206376, 0.243554, 0.203355, 0.170161, 0.264545, 0.298791, 0.366687, 0.301917, 0.377384, 0.461924, 0.458154, 0.394753, 0.394753, 0.349426, 0.257454, 0.352862, 0.4292, 0.51388, 0.5017, 0.468512, 0.458154, 0.321458, 0.335645, 0.291804, 0.21291, 0.21291, 0.219301, 0.203355, 0.31487, 0.232838, 0.264545, 0.380708, 0.366687, 0.356642, 0.30533, 0.387226, 0.384043, 0.370445, 0.264545, 0.275179, 0.30533, 0.295083, 0.401658, 0.318242, 0.422041, 0.436924, 0.4292, 0.414856, 0.394753, 0.31487, 0.401658, 0.36309, 0.335645, 0.31487, 0.232838, 0.324872, 0.288399, 0.21291, 0.144935, 0.200174, 0.200174, 0.173081, 0.206376, 0.127496, 0.15284, 0.164327, 0.232838, 0.232838, 0.243554, 0.179055, 0.155435, 0.155435, 0.092881, 0.085092, 0.15008, 0.236433, 0.15284, 0.127496, 0.191378, 0.268042, 0.342579, 0.247041, 0.191378, 0.17593, 0.167087, 0.203355, 0.109221, 0.106997, 0.058088, 0.041405, 0.0704, 0.127496, 0.067594, 0.116183, 0.079919, 0.05306, 0.031287, 0.06184, 0.102787, 0.109221, 0.111485, 0.051831, 0.094817, 0.155435, 0.078022, 0.088832, 0.055536, 0.096677, 0.092881, 0.122885, 0.161087, 0.161087, 0.092881, 0.17593, 0.17593, 0.275179, 0.335645, 0.414856, 0.298791, 0.203355, 0.137348, 0.15284, 0.232838, 0.232838, 0.203355, 0.308712, 0.374039, 0.41194, 0.40511, 0.311707, 0.239899, 0.15284, 0.120615, 0.164327, 0.15284, 0.127496, 0.060549, 0.059222, 0.054297, 0.094817, 0.155435, 0.155435, 0.134866, 0.092881, 0.086953, 0.106997, 0.06184, 0.060549, 0.076542, 0.083462, 0.142424, 0.17593, 0.268042, 0.298791, 0.346032, 0.257454, 0.295083, 0.275179, 0.247041, 0.264545, 0.200174, 0.127496, 0.200174, 0.200174, 0.219301, 0.21291, 0.18812, 0.209395, 0.15284, 0.155435, 0.086953, 0.085092, 0.134866, 0.134866, 0.071867, 0.038042, 0.055536, 0.034068, 0.0704, 0.088832, 0.079919, 0.134866, 0.134866, 0.125101, 0.106997, 0.083462, 0.090864, 0.083462, 0.129801, 0.144935, 0.147574, 0.229226, 0.155435, 0.17593, 0.17593, 0.247041, 0.301917, 0.291804, 0.36309, 0.275179, 0.239899, 0.247041, 0.194234, 0.247041, 0.158265, 0.109221, 0.147574, 0.134866, 0.170161, 0.161087, 0.206376, 0.200174, 0.129801, 0.200174, 0.182256, 0.109221, 0.074921, 0.096677, 0.073402, 0.073402, 0.083462, 0.096677, 0.109221, 0.132295, 0.164327, 0.243554, 0.264545, 0.191378, 0.170161, 0.134866, 0.109221, 0.109221, 0.122885, 0.122885, 0.120615, 0.109221, 0.122885, 0.200174, 0.164327, 0.268042, 0.203355, 0.288399, 0.31487, 0.291804, 0.308712, 0.308712, 0.209395, 0.209395, 0.31487, 0.264545, 0.311707, 0.377384, 0.40511, 0.349426, 0.42561, 0.339168, 0.359901, 0.311707, 0.284882, 0.339168, 0.229226, 0.291804, 0.275179, 0.158265, 0.170161, 0.155435, 0.147574, 0.232838, 0.271506, 0.239899, 0.281712, 0.200174, 0.094817, 0.076542, 0.056825, 0.040537, 0.058088, 0.031287, 0.06312, 0.081712, 0.071867, 0.142424, 0.100716, 0.100716, 0.111485, 0.064632, 0.064632, 0.078022, 0.076542, 0.064632, 0.079919, 0.086953, 0.132295, 0.225814, 0.134866, 0.232838, 0.298791, 0.232838, 0.206376, 0.229226, 0.232838, 0.155435, 0.111485, 0.155435, 0.096677, 0.15008, 0.222385, 0.15008, 0.106997, 0.092881, 0.118441, 0.092881, 0.094817, 0.076542, 0.055536, 0.106997, 0.059222, 0.037156, 0.071867], '')</t>
  </si>
  <si>
    <t>[75, 76, 125, 126]</t>
  </si>
  <si>
    <t xml:space="preserve">F5RTG2|F5RTG2_9ENTR Phosphoserine aminotransferase OS=Enterobacter hormaechei ATCC 49162 </t>
  </si>
  <si>
    <t>([0.155435, 0.15284, 0.134866, 0.085092, 0.142424, 0.139895, 0.182256, 0.147574, 0.106997, 0.125101, 0.155435, 0.164327, 0.200174, 0.200174, 0.281712, 0.311707, 0.21291, 0.335645, 0.257454, 0.271506, 0.271506, 0.164327, 0.18812, 0.229226, 0.311707, 0.216401, 0.209395, 0.21291, 0.209395, 0.288399, 0.295083, 0.281712, 0.311707, 0.298791, 0.257454, 0.142424, 0.139895, 0.225814, 0.158265, 0.203355, 0.209395, 0.229226, 0.278302, 0.298791, 0.291804, 0.308712, 0.264545, 0.30533, 0.30533, 0.288399, 0.209395, 0.219301, 0.147574, 0.173081, 0.173081, 0.209395, 0.222385, 0.30533, 0.229226, 0.216401, 0.15008, 0.083462, 0.074921, 0.090864, 0.079919, 0.079919, 0.073402, 0.137348, 0.144935, 0.0704, 0.096677, 0.15008, 0.086953, 0.167087, 0.088832, 0.096677, 0.055536, 0.060549, 0.06184, 0.098513, 0.15008, 0.25031, 0.342579, 0.308712, 0.321458, 0.232838, 0.17593, 0.18812, 0.161087, 0.15284, 0.167087, 0.125101, 0.10481, 0.142424, 0.118441, 0.155435, 0.102787, 0.155435, 0.25031, 0.216401, 0.203355, 0.203355, 0.127496, 0.074921, 0.094817, 0.10481, 0.182256, 0.182256, 0.106997, 0.134866, 0.116183, 0.179055, 0.200174, 0.232838, 0.200174, 0.21291, 0.239899, 0.219301, 0.225814, 0.17593, 0.15008, 0.144935, 0.173081, 0.216401, 0.298791, 0.31487, 0.194234, 0.196879, 0.179055, 0.26085, 0.26085, 0.301917, 0.275179, 0.30533, 0.216401, 0.196879, 0.185198, 0.120615, 0.118441, 0.137348, 0.173081, 0.25406, 0.26085, 0.15284, 0.196879, 0.194234, 0.106997, 0.147574, 0.081712, 0.129801, 0.147574, 0.15284, 0.164327, 0.203355, 0.137348, 0.206376, 0.308712, 0.318242, 0.342579, 0.342579, 0.25031, 0.243554, 0.191378, 0.200174, 0.206376, 0.194234, 0.194234, 0.288399, 0.229226, 0.236433, 0.236433, 0.219301, 0.225814, 0.132295, 0.132295, 0.170161, 0.170161, 0.155435, 0.088832, 0.127496, 0.144935, 0.127496, 0.073402, 0.073402, 0.067594, 0.090864, 0.098513, 0.098513, 0.10481, 0.10481, 0.167087, 0.191378, 0.161087, 0.139895, 0.139895, 0.132295, 0.118441, 0.085092, 0.049374, 0.058088, 0.060549, 0.098513, 0.170161, 0.17593, 0.134866, 0.137348, 0.158265, 0.125101, 0.127496, 0.116183, 0.182256, 0.125101, 0.129801, 0.15008, 0.090864, 0.090864, 0.096677, 0.092881, 0.134866, 0.15008, 0.132295, 0.142424, 0.137348, 0.137348, 0.219301, 0.298791, 0.25406, 0.155435, 0.194234, 0.200174, 0.232838, 0.268042, 0.342579, 0.200174, 0.173081, 0.164327, 0.161087, 0.094817, 0.155435, 0.15008, 0.137348, 0.15008, 0.071867, 0.066181, 0.032017, 0.018415, 0.018415, 0.025316, 0.050641, 0.046336, 0.044297, 0.023963, 0.017138, 0.017797, 0.025762, 0.033407, 0.06312, 0.060549, 0.111485, 0.120615, 0.132295, 0.200174, 0.229226, 0.359901, 0.278302, 0.291804, 0.284882, 0.288399, 0.206376, 0.132295, 0.139895, 0.139895, 0.194234, 0.236433, 0.127496, 0.096677, 0.092881, 0.102787, 0.179055, 0.116183, 0.086953, 0.086953, 0.090864, 0.120615, 0.111485, 0.173081, 0.257454, 0.301917, 0.318242, 0.318242, 0.444081, 0.318242, 0.332115, 0.247041, 0.206376, 0.324872, 0.418646, 0.4292, 0.328603, 0.328603, 0.41194, 0.36309, 0.236433, 0.155435, 0.158265, 0.167087, 0.167087, 0.086953, 0.094817, 0.071867, 0.109221, 0.051831, 0.109221, 0.081712, 0.081712, 0.098513, 0.094817, 0.096677, 0.088832, 0.100716, 0.064632, 0.058088, 0.096677, 0.139895, 0.21291, 0.170161, 0.15284, 0.092881, 0.10481, 0.134866, 0.134866, 0.102787, 0.194234, 0.120615, 0.155435, 0.229226, 0.167087, 0.170161, 0.144935, 0.086953, 0.132295, 0.191378, 0.106997, 0.085092, 0.066181, 0.069024, 0.042364, 0.047319, 0.088832, 0.155435, 0.15008, 0.173081, 0.194234, 0.137348, 0.196879, 0.155435, 0.129801, 0.173081, 0.139895, 0.139895, 0.225814, 0.173081], '')</t>
  </si>
  <si>
    <t xml:space="preserve">F5RTH4|F5RTH4_9ENTR Serine--tRNA ligase OS=Enterobacter hormaechei ATCC 49162 </t>
  </si>
  <si>
    <t>([0.59917, 0.653063, 0.622677, 0.521092, 0.509769, 0.545602, 0.553315, 0.480142, 0.476583, 0.483068, 0.486429, 0.5017, 0.483068, 0.465241, 0.356642, 0.352862, 0.366687, 0.450668, 0.454136, 0.374039, 0.352862, 0.295083, 0.219301, 0.247041, 0.31487, 0.321458, 0.301917, 0.298791, 0.308712, 0.26085, 0.281712, 0.232838, 0.243554, 0.339168, 0.352862, 0.436924, 0.352862, 0.42561, 0.394753, 0.408655, 0.465241, 0.494003, 0.51388, 0.58069, 0.575842, 0.553315, 0.575842, 0.490133, 0.5017, 0.585406, 0.653063, 0.626927, 0.675549, 0.648219, 0.63748, 0.63748, 0.626927, 0.608892, 0.608892, 0.685117, 0.56648, 0.570702, 0.468512, 0.476583, 0.422041, 0.436924, 0.440853, 0.359901, 0.444081, 0.450668, 0.450668, 0.390993, 0.40511, 0.440853, 0.42561, 0.418646, 0.387226, 0.390993, 0.398279, 0.398279, 0.295083, 0.295083, 0.31487, 0.366687, 0.370445, 0.346032, 0.324872, 0.339168, 0.328603, 0.30533, 0.219301, 0.191378, 0.185198, 0.209395, 0.21291, 0.158265, 0.191378, 0.219301, 0.216401, 0.295083, 0.222385, 0.321458, 0.328603, 0.321458, 0.339168, 0.335645, 0.436924, 0.458154, 0.454136, 0.570702, 0.521092, 0.63748, 0.575842, 0.685117, 0.626927, 0.483068, 0.59014, 0.549308, 0.585406, 0.56648, 0.585406, 0.538167, 0.509769, 0.468512, 0.483068, 0.422041, 0.408655, 0.408655, 0.401658, 0.328603, 0.318242, 0.308712, 0.298791, 0.380708, 0.301917, 0.311707, 0.387226, 0.387226, 0.30533, 0.281712, 0.18812, 0.15284, 0.219301, 0.18812, 0.222385, 0.200174, 0.185198, 0.196879, 0.18812, 0.182256, 0.232838, 0.134866, 0.144935, 0.100716, 0.071867, 0.11371, 0.111485, 0.137348, 0.081712, 0.111485, 0.10481, 0.120615, 0.139895, 0.15284, 0.15008, 0.139895, 0.127496, 0.203355, 0.116183, 0.092881, 0.056825, 0.064632, 0.076542, 0.111485, 0.161087, 0.209395, 0.232838, 0.229226, 0.219301, 0.222385, 0.247041, 0.264545, 0.349426, 0.26085, 0.206376, 0.264545, 0.257454, 0.203355, 0.139895, 0.243554, 0.278302, 0.366687, 0.36309, 0.366687, 0.281712, 0.281712, 0.268042, 0.25406, 0.268042, 0.194234, 0.308712, 0.301917, 0.179055, 0.155435, 0.232838, 0.308712, 0.200174, 0.182256, 0.257454, 0.324872, 0.308712, 0.339168, 0.247041, 0.25031, 0.342579, 0.450668, 0.414856, 0.418646, 0.418646, 0.40511, 0.497853, 0.370445, 0.349426, 0.377384, 0.311707, 0.342579, 0.339168, 0.384043, 0.521092, 0.447574, 0.476583, 0.398279, 0.370445, 0.465241, 0.374039, 0.288399, 0.268042, 0.30533, 0.31487, 0.225814, 0.15008, 0.147574, 0.247041, 0.284882, 0.374039, 0.380708, 0.377384, 0.288399, 0.311707, 0.21291, 0.281712, 0.219301, 0.295083, 0.291804, 0.308712, 0.30533, 0.26085, 0.257454, 0.247041, 0.243554, 0.30533, 0.390993, 0.380708, 0.271506, 0.26085, 0.247041, 0.335645, 0.311707, 0.390993, 0.398279, 0.40511, 0.324872, 0.349426, 0.318242, 0.318242, 0.298791, 0.281712, 0.398279, 0.398279, 0.339168, 0.335645, 0.328603, 0.275179, 0.284882, 0.295083, 0.239899, 0.239899, 0.26085, 0.271506, 0.291804, 0.288399, 0.328603, 0.408655, 0.387226, 0.346032, 0.36309, 0.366687, 0.440853, 0.436924, 0.444081, 0.5017, 0.458154, 0.509769, 0.570702, 0.486429, 0.490133, 0.575842, 0.494003, 0.384043, 0.370445, 0.278302, 0.311707, 0.257454, 0.243554, 0.268042, 0.308712, 0.268042, 0.179055, 0.137348, 0.137348, 0.137348, 0.144935, 0.139895, 0.129801, 0.071867, 0.102787, 0.134866, 0.074921, 0.116183, 0.17593, 0.100716, 0.158265, 0.086953, 0.15008, 0.111485, 0.06184, 0.050641, 0.073402, 0.098513, 0.164327, 0.167087, 0.173081, 0.100716, 0.120615, 0.129801, 0.144935, 0.144935, 0.164327, 0.161087, 0.164327, 0.167087, 0.203355, 0.116183, 0.182256, 0.096677, 0.142424, 0.203355, 0.26085, 0.225814, 0.219301, 0.219301, 0.182256, 0.17593, 0.182256, 0.182256, 0.170161, 0.243554, 0.243554, 0.25406, 0.339168, 0.339168, 0.335645, 0.394753, 0.418646, 0.349426, 0.454136, 0.454136, 0.401658, 0.414856, 0.414856, 0.450668, 0.444081, 0.390993, 0.366687, 0.387226, 0.387226, 0.384043, 0.394753, 0.31487, 0.25031, 0.222385, 0.167087, 0.106997, 0.116183, 0.182256, 0.155435, 0.161087, 0.098513, 0.129801, 0.127496, 0.127496, 0.127496, 0.076542, 0.127496, 0.088832, 0.15008, 0.158265, 0.116183, 0.069024, 0.109221, 0.17593, 0.129801, 0.15008, 0.216401, 0.203355, 0.200174, 0.295083, 0.18812, 0.191378, 0.219301, 0.18812, 0.164327, 0.139895, 0.200174, 0.158265, 0.236433, 0.161087, 0.116183, 0.155435, 0.243554], '')</t>
  </si>
  <si>
    <t>[0, 1, 2, 3, 4, 5, 6, 11, 42, 43, 44, 45, 46, 48, 49, 50, 51, 52, 53, 54, 55, 56, 57, 58, 59, 60, 61, 109, 110, 111, 112, 113, 114, 116, 117, 118, 119, 120, 121, 122, 228, 300, 302, 303, 306]</t>
  </si>
  <si>
    <t>(13</t>
  </si>
  <si>
    <t xml:space="preserve">F5RTJ6|F5RTJ6_9ENTR Hydroxylamine reductase OS=Enterobacter hormaechei ATCC 49162 </t>
  </si>
  <si>
    <t>([0.018106, 0.029376, 0.06184, 0.06184, 0.079919, 0.11371, 0.137348, 0.078022, 0.094817, 0.06312, 0.06312, 0.085092, 0.155435, 0.225814, 0.18812, 0.17593, 0.284882, 0.268042, 0.225814, 0.243554, 0.332115, 0.324872, 0.339168, 0.225814, 0.268042, 0.288399, 0.200174, 0.137348, 0.158265, 0.139895, 0.194234, 0.155435, 0.158265, 0.158265, 0.127496, 0.21291, 0.18812, 0.125101, 0.102787, 0.066181, 0.056825, 0.044297, 0.046336, 0.047319, 0.045352, 0.041405, 0.022306, 0.024393, 0.042364, 0.073402, 0.049374, 0.038858, 0.0704, 0.064632, 0.032677, 0.043307, 0.055536, 0.067594, 0.090864, 0.056825, 0.055536, 0.055536, 0.0704, 0.040537, 0.037156, 0.0704, 0.047319, 0.086953, 0.066181, 0.066181, 0.06312, 0.134866, 0.191378, 0.111485, 0.074921, 0.139895, 0.100716, 0.064632, 0.066181, 0.092881, 0.139895, 0.15284, 0.129801, 0.074921, 0.125101, 0.137348, 0.106997, 0.096677, 0.088832, 0.137348, 0.134866, 0.076542, 0.035586, 0.037156, 0.054297, 0.088832, 0.073402, 0.127496, 0.127496, 0.127496, 0.074921, 0.102787, 0.179055, 0.239899, 0.278302, 0.239899, 0.239899, 0.18812, 0.284882, 0.200174, 0.170161, 0.158265, 0.264545, 0.36309, 0.264545, 0.298791, 0.30533, 0.25406, 0.268042, 0.30533, 0.31487, 0.349426, 0.298791, 0.311707, 0.170161, 0.219301, 0.284882, 0.278302, 0.366687, 0.366687, 0.458154, 0.497853, 0.465241, 0.359901, 0.342579, 0.454136, 0.472492, 0.356642, 0.359901, 0.346032, 0.26085, 0.25031, 0.203355, 0.161087, 0.086953, 0.106997, 0.056825, 0.045352, 0.024826, 0.024826, 0.022667, 0.019109, 0.019109, 0.019109, 0.019109, 0.015344, 0.015344, 0.014783, 0.0198, 0.032677, 0.023087, 0.023534, 0.022667, 0.03976, 0.038042, 0.071867, 0.127496, 0.179055, 0.11371, 0.109221, 0.090864, 0.100716, 0.069024, 0.086953, 0.10481, 0.106997, 0.10481, 0.076542, 0.03976, 0.030003, 0.028695, 0.044297, 0.038042, 0.048328, 0.044297, 0.086953, 0.059222, 0.059222, 0.059222, 0.064632, 0.0704, 0.098513, 0.054297, 0.096677, 0.0704, 0.081712, 0.081712, 0.10481, 0.132295, 0.17593, 0.264545, 0.167087, 0.167087, 0.200174, 0.134866, 0.132295, 0.074921, 0.060549, 0.060549, 0.060549, 0.094817, 0.164327, 0.15008, 0.222385, 0.225814, 0.182256, 0.161087, 0.243554, 0.275179, 0.268042, 0.339168, 0.328603, 0.450668, 0.384043, 0.461924, 0.444081, 0.444081, 0.497853, 0.604312, 0.613573, 0.653063, 0.657645, 0.51388, 0.414856, 0.335645, 0.243554, 0.339168, 0.339168, 0.332115, 0.31487, 0.229226, 0.200174, 0.209395, 0.129801, 0.106997, 0.106997, 0.096677, 0.059222, 0.071867, 0.076542, 0.069024, 0.081712, 0.081712, 0.137348, 0.21291, 0.232838, 0.328603, 0.268042, 0.179055, 0.18812, 0.173081, 0.25031, 0.278302, 0.21291, 0.21291, 0.339168, 0.298791, 0.374039, 0.458154, 0.359901, 0.377384, 0.394753, 0.288399, 0.291804, 0.281712, 0.182256, 0.236433, 0.222385, 0.206376, 0.219301, 0.216401, 0.229226, 0.144935, 0.129801, 0.167087, 0.247041, 0.134866, 0.167087, 0.182256, 0.191378, 0.298791, 0.203355, 0.203355, 0.185198, 0.155435, 0.161087, 0.161087, 0.191378, 0.194234, 0.301917, 0.301917, 0.239899, 0.191378, 0.288399, 0.288399, 0.298791, 0.219301, 0.236433, 0.15284, 0.15284, 0.167087, 0.161087, 0.164327, 0.147574, 0.216401, 0.164327, 0.173081, 0.284882, 0.25406, 0.173081, 0.085092, 0.142424, 0.194234, 0.229226, 0.147574, 0.102787, 0.094817, 0.085092, 0.158265, 0.229226, 0.158265, 0.134866, 0.125101, 0.109221, 0.120615, 0.139895, 0.225814, 0.222385, 0.122885, 0.120615, 0.216401, 0.243554, 0.158265, 0.134866, 0.147574, 0.191378, 0.268042, 0.281712, 0.335645, 0.278302, 0.278302, 0.239899, 0.271506, 0.18812, 0.271506, 0.271506, 0.18812, 0.203355, 0.18812, 0.209395, 0.134866, 0.118441, 0.116183, 0.182256, 0.120615, 0.111485, 0.129801, 0.134866, 0.132295, 0.098513, 0.069024, 0.067594, 0.106997, 0.0704, 0.132295, 0.132295, 0.067594, 0.066181, 0.059222, 0.034068, 0.038042, 0.064632, 0.060549, 0.106997, 0.102787, 0.11371, 0.111485, 0.109221, 0.05306, 0.024826, 0.024393, 0.023087, 0.023087, 0.028107, 0.020165, 0.020165, 0.020165, 0.027463, 0.047319, 0.043307, 0.088832, 0.129801, 0.139895, 0.083462, 0.034884, 0.037156, 0.073402, 0.036378, 0.030003, 0.056825, 0.11371, 0.127496, 0.239899, 0.264545, 0.278302, 0.281712, 0.179055, 0.10481, 0.073402, 0.078022, 0.043307, 0.030003, 0.018415, 0.017447, 0.028695, 0.032017, 0.030611, 0.014586, 0.029376, 0.035586, 0.019401, 0.020876, 0.016528, 0.013821, 0.013265, 0.008409, 0.013016, 0.020876, 0.021381, 0.047319, 0.045352, 0.045352, 0.035586, 0.067594, 0.05306, 0.054297, 0.10481, 0.060549, 0.134866, 0.134866, 0.111485, 0.11371, 0.102787, 0.161087, 0.092881, 0.045352, 0.047319, 0.032017, 0.020876, 0.038858, 0.018106, 0.014783, 0.028107, 0.043307, 0.022667, 0.027463, 0.016826, 0.016021, 0.017138, 0.017138, 0.017138, 0.012727, 0.025316, 0.015344, 0.018415, 0.019109, 0.022306, 0.022306, 0.026892, 0.023534, 0.01204, 0.022306, 0.028695, 0.024393, 0.020165, 0.019401, 0.013613, 0.013016, 0.009015, 0.008525, 0.008276, 0.006039, 0.006078, 0.00543, 0.005503, 0.005503, 0.005872, 0.007422, 0.01078, 0.007555, 0.008276, 0.013821, 0.01227, 0.013821, 0.014783, 0.014783, 0.032017, 0.049374, 0.043307, 0.042364, 0.081712, 0.096677, 0.170161, 0.164327, 0.100716, 0.134866, 0.086953, 0.074921, 0.078022, 0.083462, 0.147574, 0.11371, 0.106997, 0.06184, 0.048328, 0.045352, 0.035586, 0.030003, 0.033407, 0.043307, 0.092881, 0.096677, 0.085092, 0.06184, 0.106997, 0.182256, 0.139895, 0.127496, 0.203355, 0.158265, 0.120615, 0.102787, 0.185198, 0.161087, 0.243554, 0.21291, 0.18812, 0.271506, 0.219301, 0.158265], '')</t>
  </si>
  <si>
    <t>[228, 229, 230, 231, 232]</t>
  </si>
  <si>
    <t xml:space="preserve">F5RTJ9|F5RTJ9_9ENTR Pyruvate dehydrogenase [ubiquinone] OS=Enterobacter hormaechei ATCC 49162 </t>
  </si>
  <si>
    <t>([0.102787, 0.147574, 0.090864, 0.142424, 0.18812, 0.185198, 0.21291, 0.17593, 0.200174, 0.229226, 0.173081, 0.137348, 0.134866, 0.088832, 0.088832, 0.127496, 0.155435, 0.179055, 0.194234, 0.284882, 0.311707, 0.232838, 0.222385, 0.318242, 0.295083, 0.206376, 0.243554, 0.239899, 0.271506, 0.271506, 0.275179, 0.275179, 0.380708, 0.298791, 0.324872, 0.346032, 0.352862, 0.346032, 0.352862, 0.454136, 0.465241, 0.401658, 0.454136, 0.4292, 0.311707, 0.288399, 0.335645, 0.324872, 0.298791, 0.349426, 0.321458, 0.321458, 0.321458, 0.308712, 0.394753, 0.447574, 0.335645, 0.298791, 0.229226, 0.142424, 0.109221, 0.096677, 0.137348, 0.092881, 0.109221, 0.21291, 0.239899, 0.281712, 0.203355, 0.239899, 0.15284, 0.11371, 0.116183, 0.179055, 0.11371, 0.06184, 0.06184, 0.058088, 0.071867, 0.109221, 0.191378, 0.222385, 0.167087, 0.194234, 0.225814, 0.158265, 0.118441, 0.0704, 0.055536, 0.078022, 0.078022, 0.074921, 0.142424, 0.132295, 0.132295, 0.21291, 0.225814, 0.209395, 0.298791, 0.295083, 0.203355, 0.11371, 0.11371, 0.17593, 0.158265, 0.216401, 0.318242, 0.356642, 0.465241, 0.41194, 0.335645, 0.332115, 0.444081, 0.30533, 0.30533, 0.311707, 0.200174, 0.185198, 0.203355, 0.142424, 0.098513, 0.161087, 0.25406, 0.275179, 0.275179, 0.275179, 0.18812, 0.18812, 0.18812, 0.122885, 0.122885, 0.179055, 0.11371, 0.083462, 0.129801, 0.132295, 0.127496, 0.17593, 0.216401, 0.132295, 0.206376, 0.271506, 0.275179, 0.209395, 0.185198, 0.118441, 0.076542, 0.088832, 0.046336, 0.051831, 0.074921, 0.129801, 0.106997, 0.144935, 0.109221, 0.129801, 0.106997, 0.090864, 0.125101, 0.194234, 0.278302, 0.232838, 0.239899, 0.247041, 0.318242, 0.222385, 0.194234, 0.25406, 0.284882, 0.387226, 0.370445, 0.401658, 0.390993, 0.366687, 0.40511, 0.51388, 0.483068, 0.534167, 0.59917, 0.59508, 0.468512, 0.458154, 0.486429, 0.394753, 0.352862, 0.359901, 0.377384, 0.387226, 0.394753, 0.332115, 0.30533, 0.291804, 0.278302, 0.18812, 0.243554, 0.164327, 0.11371, 0.079919, 0.073402, 0.06312, 0.055536, 0.054297, 0.045352, 0.046336, 0.064632, 0.079919, 0.078022, 0.142424, 0.139895, 0.092881, 0.17593, 0.094817, 0.078022, 0.071867, 0.118441, 0.085092, 0.134866, 0.139895, 0.247041, 0.161087, 0.11371, 0.116183, 0.15284, 0.116183, 0.120615, 0.142424, 0.139895, 0.15284, 0.137348, 0.15008, 0.232838, 0.129801, 0.236433, 0.284882, 0.318242, 0.225814, 0.321458, 0.26085, 0.291804, 0.219301, 0.31487, 0.380708, 0.298791, 0.239899, 0.324872, 0.209395, 0.209395, 0.209395, 0.18812, 0.10481, 0.155435, 0.142424, 0.18812, 0.144935, 0.144935, 0.100716, 0.179055, 0.173081, 0.161087, 0.102787, 0.081712, 0.047319, 0.047319, 0.079919, 0.15008, 0.078022, 0.17593, 0.106997, 0.111485, 0.090864, 0.090864, 0.049374, 0.060549, 0.078022, 0.106997, 0.081712, 0.094817, 0.050641, 0.028107, 0.051831, 0.049374, 0.085092, 0.079919, 0.086953, 0.10481, 0.090864, 0.170161, 0.085092, 0.142424, 0.116183, 0.139895, 0.232838, 0.321458, 0.222385, 0.225814, 0.17593, 0.179055, 0.118441, 0.120615, 0.191378, 0.182256, 0.185198, 0.179055, 0.264545, 0.257454, 0.15008, 0.127496, 0.109221, 0.111485, 0.069024, 0.10481, 0.06184, 0.037156, 0.043307, 0.076542, 0.071867, 0.096677, 0.125101, 0.194234, 0.278302, 0.17593, 0.109221, 0.18812, 0.185198, 0.161087, 0.100716, 0.161087, 0.196879, 0.139895, 0.219301, 0.311707, 0.243554, 0.335645, 0.414856, 0.390993, 0.284882, 0.295083, 0.301917, 0.206376, 0.170161, 0.170161, 0.308712, 0.387226, 0.387226, 0.387226, 0.387226, 0.374039, 0.377384, 0.401658, 0.529623, 0.41194, 0.31487, 0.31487, 0.324872, 0.346032, 0.25406, 0.335645, 0.328603, 0.203355, 0.25406, 0.295083, 0.308712, 0.281712, 0.25031, 0.155435, 0.081712, 0.100716, 0.11371, 0.118441, 0.064632, 0.056825, 0.106997, 0.200174, 0.232838, 0.158265, 0.085092, 0.122885, 0.100716, 0.102787, 0.11371, 0.085092, 0.079919, 0.056825, 0.058088, 0.0704, 0.120615, 0.222385, 0.225814, 0.216401, 0.137348, 0.191378, 0.191378, 0.10481, 0.090864, 0.090864, 0.129801, 0.206376, 0.200174, 0.200174, 0.206376, 0.275179, 0.31487, 0.352862, 0.41194, 0.366687, 0.288399, 0.284882, 0.247041, 0.236433, 0.288399, 0.374039, 0.342579, 0.380708, 0.521092, 0.51388, 0.525368, 0.458154, 0.390993, 0.401658, 0.387226, 0.301917, 0.328603, 0.380708, 0.342579, 0.324872, 0.247041, 0.328603, 0.288399, 0.236433, 0.200174, 0.225814, 0.236433, 0.167087, 0.085092, 0.074921, 0.047319, 0.034884, 0.056825, 0.066181, 0.079919, 0.060549, 0.118441, 0.0704, 0.064632, 0.035586, 0.023534, 0.030003, 0.016021, 0.021381, 0.037156, 0.048328, 0.031287, 0.017447, 0.032017, 0.026338, 0.018106, 0.021816, 0.020165, 0.021381, 0.020876, 0.020876, 0.028107, 0.022667, 0.038042, 0.020876, 0.021816, 0.034884, 0.059222, 0.116183, 0.11371, 0.118441, 0.0704, 0.111485, 0.18812, 0.200174, 0.321458, 0.281712, 0.281712, 0.328603, 0.21291, 0.222385, 0.243554, 0.243554, 0.185198, 0.185198, 0.191378, 0.284882, 0.275179, 0.170161, 0.17593, 0.11371, 0.116183, 0.182256, 0.147574, 0.139895, 0.15008, 0.092881, 0.185198, 0.229226, 0.191378, 0.196879, 0.239899, 0.222385, 0.222385, 0.179055, 0.15008, 0.15008, 0.15284, 0.15284, 0.275179, 0.200174, 0.185198, 0.109221, 0.118441, 0.092881, 0.058088, 0.031287, 0.038858, 0.034884, 0.036378, 0.051831, 0.050641, 0.038042, 0.020522, 0.031287, 0.079919, 0.10481, 0.100716, 0.090864, 0.050641, 0.046336, 0.078022, 0.106997, 0.158265, 0.144935, 0.118441, 0.17593, 0.164327, 0.120615, 0.098513, 0.047319, 0.041405, 0.060549, 0.040537, 0.041405, 0.033407, 0.026892, 0.024826, 0.046336, 0.051831, 0.106997, 0.060549, 0.031287, 0.045352, 0.025762, 0.021816, 0.042364, 0.045352, 0.086953, 0.092881, 0.069024, 0.118441, 0.098513, 0.102787, 0.15284, 0.229226, 0.200174, 0.173081, 0.142424, 0.11371, 0.071867, 0.037156], '')</t>
  </si>
  <si>
    <t>[175, 177, 178, 179, 349, 413, 414, 415]</t>
  </si>
  <si>
    <t xml:space="preserve">F5RTQ7|F5RTQ7_9ENTR serine-type D-Ala-D-Ala carboxypeptidase OS=Enterobacter hormaechei ATCC 49162 </t>
  </si>
  <si>
    <t>([0.264545, 0.311707, 0.342579, 0.370445, 0.284882, 0.318242, 0.342579, 0.275179, 0.268042, 0.257454, 0.281712, 0.321458, 0.278302, 0.196879, 0.132295, 0.10481, 0.079919, 0.081712, 0.086953, 0.106997, 0.098513, 0.06184, 0.06184, 0.051831, 0.042364, 0.079919, 0.085092, 0.088832, 0.116183, 0.164327, 0.21291, 0.185198, 0.219301, 0.288399, 0.301917, 0.387226, 0.465241, 0.553315, 0.653063, 0.58069, 0.440853, 0.356642, 0.390993, 0.398279, 0.332115, 0.328603, 0.30533, 0.291804, 0.281712, 0.25031, 0.144935, 0.106997, 0.144935, 0.118441, 0.100716, 0.120615, 0.120615, 0.161087, 0.155435, 0.118441, 0.196879, 0.318242, 0.36309, 0.40511, 0.308712, 0.41194, 0.440853, 0.349426, 0.308712, 0.31487, 0.377384, 0.36309, 0.332115, 0.247041, 0.243554, 0.247041, 0.247041, 0.161087, 0.139895, 0.118441, 0.182256, 0.167087, 0.083462, 0.100716, 0.06184, 0.111485, 0.116183, 0.092881, 0.106997, 0.137348, 0.094817, 0.094817, 0.161087, 0.229226, 0.26085, 0.179055, 0.139895, 0.167087, 0.239899, 0.257454, 0.324872, 0.295083, 0.21291, 0.308712, 0.311707, 0.390993, 0.377384, 0.298791, 0.298791, 0.25406, 0.17593, 0.229226, 0.268042, 0.268042, 0.268042, 0.31487, 0.342579, 0.374039, 0.311707, 0.311707, 0.311707, 0.196879, 0.243554, 0.321458, 0.31487, 0.257454, 0.179055, 0.116183, 0.17593, 0.21291, 0.318242, 0.414856, 0.4292, 0.36309, 0.298791, 0.203355, 0.164327, 0.15008, 0.129801, 0.185198, 0.116183, 0.074921, 0.100716, 0.092881, 0.092881, 0.100716, 0.147574, 0.219301, 0.206376, 0.125101, 0.122885, 0.079919, 0.058088, 0.059222, 0.0704, 0.060549, 0.085092, 0.109221, 0.167087, 0.127496, 0.118441, 0.127496, 0.173081, 0.21291, 0.216401, 0.219301, 0.122885, 0.116183, 0.118441, 0.147574, 0.225814, 0.225814, 0.222385, 0.271506, 0.229226, 0.268042, 0.352862, 0.394753, 0.281712, 0.281712, 0.36309, 0.335645, 0.422041, 0.42561, 0.374039, 0.342579, 0.264545, 0.288399, 0.288399, 0.284882, 0.31487, 0.232838, 0.161087, 0.236433, 0.236433, 0.203355, 0.200174, 0.21291, 0.216401, 0.229226, 0.203355, 0.129801, 0.155435, 0.15008, 0.158265, 0.18812, 0.232838, 0.203355, 0.284882, 0.182256, 0.196879, 0.236433, 0.229226, 0.311707, 0.318242, 0.346032, 0.422041, 0.390993, 0.394753, 0.380708, 0.387226, 0.339168, 0.339168, 0.335645, 0.335645, 0.328603, 0.271506, 0.264545, 0.311707, 0.31487, 0.422041, 0.370445, 0.356642, 0.444081, 0.440853, 0.433034, 0.401658, 0.359901, 0.359901, 0.318242, 0.318242, 0.311707, 0.401658, 0.41194, 0.356642, 0.332115, 0.318242, 0.352862, 0.346032, 0.418646, 0.41194, 0.418646, 0.422041, 0.4292, 0.352862, 0.271506, 0.268042, 0.203355, 0.179055, 0.120615, 0.139895, 0.142424, 0.21291, 0.203355, 0.284882, 0.346032, 0.291804, 0.298791, 0.225814, 0.236433, 0.239899, 0.236433, 0.247041, 0.278302, 0.200174, 0.200174, 0.284882, 0.200174, 0.26085, 0.216401, 0.291804, 0.191378, 0.111485, 0.122885, 0.125101, 0.079919, 0.081712, 0.155435, 0.096677, 0.164327, 0.179055, 0.173081, 0.15008, 0.142424, 0.079919, 0.086953, 0.129801, 0.129801, 0.203355, 0.147574, 0.155435, 0.085092, 0.15284, 0.25031, 0.229226, 0.219301, 0.298791, 0.225814, 0.206376, 0.206376, 0.21291, 0.161087, 0.158265, 0.191378, 0.164327, 0.264545, 0.318242, 0.26085, 0.25406, 0.17593, 0.268042, 0.352862, 0.465241, 0.468512, 0.377384, 0.374039, 0.390993, 0.291804, 0.352862, 0.311707, 0.390993, 0.288399, 0.318242, 0.229226, 0.222385, 0.264545, 0.291804, 0.30533, 0.281712, 0.284882, 0.339168, 0.339168, 0.25031, 0.243554, 0.229226, 0.318242, 0.328603, 0.25031, 0.268042, 0.278302, 0.311707, 0.229226, 0.335645, 0.216401, 0.308712, 0.21291, 0.21291, 0.18812, 0.17593, 0.25406, 0.170161, 0.209395, 0.18812, 0.268042, 0.30533, 0.219301, 0.155435, 0.100716, 0.120615, 0.185198, 0.155435, 0.102787, 0.179055, 0.182256, 0.298791, 0.298791, 0.278302, 0.161087, 0.15008, 0.15284, 0.098513, 0.096677, 0.096677, 0.046336, 0.032017, 0.016528, 0.021816, 0.032017, 0.024826, 0.031287, 0.029376, 0.020876, 0.016826, 0.016021, 0.014315, 0.009483, 0.006533, 0.009294, 0.011903, 0.009865, 0.008075, 0.009187, 0.010926, 0.008075, 0.010672, 0.01204, 0.016826, 0.015344], '')</t>
  </si>
  <si>
    <t>[37, 38, 39]</t>
  </si>
  <si>
    <t xml:space="preserve">F5RTR1|F5RTR1_9ENTR Ribosomal protein S12 methylthiotransferase RimO OS=Enterobacter hormaechei ATCC 49162 </t>
  </si>
  <si>
    <t>([0.541878, 0.374039, 0.30533, 0.335645, 0.257454, 0.288399, 0.209395, 0.271506, 0.288399, 0.321458, 0.271506, 0.239899, 0.257454, 0.247041, 0.328603, 0.324872, 0.243554, 0.15008, 0.134866, 0.155435, 0.164327, 0.167087, 0.268042, 0.346032, 0.346032, 0.339168, 0.356642, 0.380708, 0.291804, 0.324872, 0.31487, 0.30533, 0.380708, 0.380708, 0.352862, 0.346032, 0.311707, 0.328603, 0.321458, 0.25406, 0.247041, 0.332115, 0.236433, 0.229226, 0.127496, 0.078022, 0.134866, 0.122885, 0.147574, 0.147574, 0.132295, 0.144935, 0.216401, 0.137348, 0.139895, 0.139895, 0.078022, 0.096677, 0.147574, 0.194234, 0.179055, 0.17593, 0.182256, 0.281712, 0.281712, 0.380708, 0.398279, 0.30533, 0.247041, 0.281712, 0.342579, 0.236433, 0.15284, 0.15284, 0.194234, 0.17593, 0.147574, 0.232838, 0.239899, 0.15008, 0.173081, 0.264545, 0.194234, 0.182256, 0.194234, 0.191378, 0.142424, 0.132295, 0.21291, 0.191378, 0.191378, 0.191378, 0.311707, 0.390993, 0.390993, 0.339168, 0.356642, 0.4292, 0.349426, 0.264545, 0.36309, 0.366687, 0.284882, 0.352862, 0.352862, 0.247041, 0.194234, 0.281712, 0.352862, 0.359901, 0.444081, 0.440853, 0.450668, 0.450668, 0.342579, 0.268042, 0.349426, 0.257454, 0.191378, 0.278302, 0.374039, 0.36309, 0.359901, 0.356642, 0.349426, 0.268042, 0.349426, 0.436924, 0.41194, 0.422041, 0.308712, 0.284882, 0.196879, 0.122885, 0.10481, 0.116183, 0.173081, 0.185198, 0.257454, 0.222385, 0.209395, 0.196879, 0.191378, 0.122885, 0.17593, 0.100716, 0.094817, 0.051831, 0.025316, 0.028695, 0.028695, 0.038042, 0.046336, 0.078022, 0.137348, 0.086953, 0.098513, 0.100716, 0.092881, 0.106997, 0.111485, 0.102787, 0.111485, 0.073402, 0.076542, 0.060549, 0.127496, 0.173081, 0.257454, 0.352862, 0.247041, 0.219301, 0.271506, 0.239899, 0.239899, 0.167087, 0.247041, 0.324872, 0.243554, 0.167087, 0.10481, 0.10481, 0.106997, 0.102787, 0.158265, 0.239899, 0.275179, 0.229226, 0.17593, 0.17593, 0.122885, 0.196879, 0.164327, 0.155435, 0.182256, 0.182256, 0.243554, 0.239899, 0.129801, 0.120615, 0.196879, 0.257454, 0.359901, 0.384043, 0.308712, 0.295083, 0.295083, 0.291804, 0.284882, 0.30533, 0.30533, 0.284882, 0.18812, 0.268042, 0.275179, 0.191378, 0.161087, 0.161087, 0.100716, 0.18812, 0.18812, 0.096677, 0.100716, 0.092881, 0.046336, 0.069024, 0.038858, 0.024393, 0.014783, 0.020876, 0.018415, 0.020876, 0.034068, 0.038858, 0.037156, 0.038042, 0.042364, 0.030003, 0.035586, 0.036378, 0.028695, 0.041405, 0.090864, 0.086953, 0.085092, 0.083462, 0.050641, 0.106997, 0.096677, 0.102787, 0.094817, 0.096677, 0.098513, 0.060549, 0.096677, 0.090864, 0.071867, 0.106997, 0.196879, 0.170161, 0.167087, 0.132295, 0.15284, 0.086953, 0.0704, 0.0704, 0.116183, 0.206376, 0.182256, 0.264545, 0.278302, 0.278302, 0.36309, 0.339168, 0.342579, 0.30533, 0.298791, 0.239899, 0.232838, 0.21291, 0.127496, 0.196879, 0.291804, 0.209395, 0.222385, 0.288399, 0.308712, 0.229226, 0.209395, 0.137348, 0.132295, 0.18812, 0.185198, 0.109221, 0.06312, 0.069024, 0.083462, 0.044297, 0.094817, 0.098513, 0.10481, 0.191378, 0.209395, 0.21291, 0.311707, 0.278302, 0.25406, 0.206376, 0.209395, 0.132295, 0.216401, 0.134866, 0.083462, 0.074921, 0.15008, 0.196879, 0.257454, 0.17593, 0.291804, 0.25406, 0.185198, 0.17593, 0.120615, 0.059222, 0.050641, 0.027463, 0.054297, 0.06312, 0.051831, 0.094817, 0.15284, 0.122885, 0.216401, 0.271506, 0.291804, 0.288399, 0.236433, 0.216401, 0.31487, 0.308712, 0.25031, 0.352862, 0.36309, 0.436924, 0.476583, 0.476583, 0.59014, 0.608892, 0.553315, 0.521092, 0.517562, 0.5017, 0.4292, 0.390993, 0.42561, 0.335645, 0.328603, 0.418646, 0.454136, 0.359901, 0.349426, 0.394753, 0.374039, 0.349426, 0.257454, 0.332115, 0.352862, 0.328603, 0.247041, 0.26085, 0.339168, 0.342579, 0.278302, 0.295083, 0.25406, 0.17593, 0.179055, 0.182256, 0.18812, 0.129801, 0.206376, 0.222385, 0.264545, 0.25406, 0.239899, 0.239899, 0.236433, 0.206376, 0.219301, 0.257454, 0.229226, 0.257454, 0.219301, 0.328603, 0.42561, 0.41194, 0.509769, 0.613573, 0.562014, 0.476583, 0.465241, 0.370445, 0.366687, 0.352862, 0.36309, 0.398279, 0.490133, 0.418646, 0.422041, 0.458154, 0.490133, 0.534167, 0.433034, 0.384043, 0.335645, 0.257454, 0.324872, 0.243554, 0.257454, 0.288399, 0.324872, 0.418646, 0.517562, 0.42561, 0.444081, 0.352862, 0.268042, 0.26085, 0.328603, 0.324872, 0.216401, 0.191378, 0.15008, 0.194234, 0.25031, 0.239899, 0.291804, 0.278302, 0.342579, 0.281712, 0.219301], '')</t>
  </si>
  <si>
    <t>[0, 346, 347, 348, 349, 350, 351, 396, 397, 398, 411, 422]</t>
  </si>
  <si>
    <t xml:space="preserve">F5RTV7|F5RTV7_9ENTR ATP-dependent DNA helicase DinG OS=Enterobacter hormaechei ATCC 49162 </t>
  </si>
  <si>
    <t>([0.037156, 0.059222, 0.060549, 0.035586, 0.022667, 0.031287, 0.033407, 0.023534, 0.034068, 0.048328, 0.066181, 0.045352, 0.069024, 0.129801, 0.066181, 0.043307, 0.067594, 0.120615, 0.096677, 0.144935, 0.142424, 0.236433, 0.247041, 0.243554, 0.239899, 0.30533, 0.318242, 0.281712, 0.339168, 0.324872, 0.318242, 0.216401, 0.281712, 0.247041, 0.25031, 0.374039, 0.472492, 0.436924, 0.440853, 0.390993, 0.324872, 0.219301, 0.236433, 0.194234, 0.264545, 0.36309, 0.398279, 0.311707, 0.384043, 0.418646, 0.422041, 0.332115, 0.422041, 0.366687, 0.284882, 0.182256, 0.203355, 0.200174, 0.127496, 0.102787, 0.100716, 0.100716, 0.167087, 0.167087, 0.209395, 0.191378, 0.185198, 0.185198, 0.17593, 0.122885, 0.085092, 0.081712, 0.137348, 0.116183, 0.196879, 0.21291, 0.275179, 0.161087, 0.173081, 0.268042, 0.311707, 0.31487, 0.243554, 0.239899, 0.219301, 0.216401, 0.134866, 0.164327, 0.102787, 0.10481, 0.15008, 0.203355, 0.134866, 0.079919, 0.118441, 0.116183, 0.10481, 0.122885, 0.109221, 0.102787, 0.079919, 0.06312, 0.056825, 0.106997, 0.106997, 0.109221, 0.098513, 0.098513, 0.05306, 0.050641, 0.102787, 0.100716, 0.111485, 0.116183, 0.155435, 0.111485, 0.064632, 0.090864, 0.088832, 0.158265, 0.170161, 0.225814, 0.25406, 0.366687, 0.377384, 0.390993, 0.308712, 0.232838, 0.288399, 0.247041, 0.257454, 0.232838, 0.25031, 0.25406, 0.25031, 0.284882, 0.342579, 0.436924, 0.476583, 0.472492, 0.444081, 0.444081, 0.418646, 0.440853, 0.440853, 0.335645, 0.298791, 0.374039, 0.374039, 0.398279, 0.476583, 0.58069, 0.472492, 0.472492, 0.454136, 0.450668, 0.444081, 0.308712, 0.308712, 0.298791, 0.222385, 0.247041, 0.243554, 0.232838, 0.222385, 0.209395, 0.308712, 0.311707, 0.222385, 0.30533, 0.318242, 0.356642, 0.264545, 0.243554, 0.225814, 0.219301, 0.219301, 0.219301, 0.324872, 0.321458, 0.318242, 0.370445, 0.374039, 0.26085, 0.182256, 0.18812, 0.185198, 0.18812, 0.127496, 0.203355, 0.129801, 0.071867, 0.064632, 0.118441, 0.116183, 0.142424, 0.079919, 0.069024, 0.048328, 0.040537, 0.035586, 0.034884, 0.046336, 0.028107, 0.056825, 0.102787, 0.081712, 0.092881, 0.059222, 0.078022, 0.05306, 0.079919, 0.142424, 0.144935, 0.116183, 0.132295, 0.076542, 0.122885, 0.185198, 0.216401, 0.170161, 0.191378, 0.194234, 0.196879, 0.275179, 0.206376, 0.127496, 0.170161, 0.173081, 0.257454, 0.308712, 0.380708, 0.332115, 0.247041, 0.179055, 0.15284, 0.15284, 0.219301, 0.264545, 0.291804, 0.311707, 0.387226, 0.288399, 0.321458, 0.31487, 0.25406, 0.288399, 0.359901, 0.342579, 0.298791, 0.194234, 0.21291, 0.173081, 0.239899, 0.284882, 0.377384, 0.342579, 0.4292, 0.387226, 0.401658, 0.291804, 0.185198, 0.179055, 0.179055, 0.164327, 0.098513, 0.15008, 0.11371, 0.060549, 0.029376, 0.034068, 0.034068, 0.020876, 0.021816, 0.023087, 0.015694, 0.01204, 0.021381, 0.020876, 0.013437, 0.011106, 0.023087, 0.044297, 0.050641, 0.088832, 0.100716, 0.182256, 0.109221, 0.144935, 0.179055, 0.301917, 0.324872, 0.401658, 0.380708, 0.408655, 0.414856, 0.529623, 0.476583, 0.480142, 0.490133, 0.541878, 0.444081, 0.414856, 0.335645, 0.229226, 0.216401, 0.191378, 0.106997, 0.179055, 0.216401, 0.194234, 0.109221, 0.106997, 0.067594, 0.06184, 0.037156, 0.040537, 0.033407, 0.059222, 0.055536, 0.055536, 0.071867, 0.139895, 0.139895, 0.206376, 0.18812, 0.164327, 0.137348, 0.209395, 0.21291, 0.127496, 0.236433, 0.332115, 0.335645, 0.349426, 0.41194, 0.517562, 0.387226, 0.324872, 0.324872, 0.324872, 0.222385, 0.219301, 0.203355, 0.203355, 0.134866, 0.25031, 0.278302, 0.222385, 0.219301, 0.203355, 0.203355, 0.15284, 0.15008, 0.11371, 0.086953, 0.06312, 0.06184, 0.11371, 0.11371, 0.10481, 0.109221, 0.173081, 0.206376, 0.209395, 0.206376, 0.295083, 0.288399, 0.219301, 0.239899, 0.243554, 0.167087, 0.25031, 0.278302, 0.182256, 0.142424, 0.170161, 0.257454, 0.21291, 0.216401, 0.301917, 0.278302, 0.185198, 0.18812, 0.15284, 0.078022, 0.086953, 0.071867, 0.071867, 0.106997, 0.15284, 0.096677, 0.081712, 0.079919, 0.047319, 0.069024, 0.111485, 0.142424, 0.118441, 0.147574, 0.116183, 0.116183, 0.134866, 0.179055, 0.206376, 0.173081, 0.291804, 0.278302, 0.196879, 0.170161, 0.179055, 0.17593, 0.271506, 0.311707, 0.311707, 0.40511, 0.436924, 0.447574, 0.414856, 0.450668, 0.359901, 0.281712, 0.17593, 0.182256, 0.144935, 0.081712, 0.122885, 0.069024, 0.067594, 0.086953, 0.085092, 0.086953, 0.090864, 0.048328, 0.079919, 0.083462, 0.045352, 0.025316, 0.013613, 0.019401, 0.018787, 0.0198, 0.046336, 0.094817, 0.059222, 0.060549, 0.060549, 0.06184, 0.106997, 0.090864, 0.139895, 0.098513, 0.092881, 0.086953, 0.085092, 0.086953, 0.085092, 0.0704, 0.118441, 0.206376, 0.134866, 0.139895, 0.209395, 0.147574, 0.142424, 0.203355, 0.185198, 0.25406, 0.257454, 0.264545, 0.264545, 0.257454, 0.356642, 0.356642, 0.243554, 0.268042, 0.222385, 0.15008, 0.264545, 0.264545, 0.295083, 0.268042, 0.275179, 0.268042, 0.239899, 0.25406, 0.257454, 0.346032, 0.346032, 0.25031, 0.179055, 0.129801, 0.15284, 0.144935, 0.118441, 0.216401, 0.196879, 0.232838, 0.349426, 0.257454, 0.173081, 0.15284, 0.278302, 0.275179, 0.278302, 0.352862, 0.346032, 0.247041, 0.216401, 0.225814, 0.275179, 0.31487, 0.377384, 0.257454, 0.15008, 0.182256, 0.191378, 0.284882, 0.200174, 0.185198, 0.264545, 0.352862, 0.346032, 0.239899, 0.26085, 0.25031, 0.206376, 0.132295, 0.15008, 0.111485, 0.051831, 0.054297, 0.064632, 0.078022, 0.129801, 0.203355, 0.170161, 0.167087, 0.158265, 0.127496, 0.0704, 0.078022, 0.044297, 0.028695, 0.05306, 0.047319, 0.027463, 0.034068, 0.034068, 0.031287, 0.031287, 0.037156, 0.028695, 0.030611, 0.030003, 0.033407, 0.041405, 0.064632, 0.060549, 0.034068, 0.069024, 0.069024, 0.03976, 0.076542, 0.122885, 0.118441, 0.106997, 0.170161, 0.167087, 0.158265, 0.247041, 0.346032, 0.433034, 0.521092, 0.509769, 0.505461, 0.418646, 0.321458, 0.219301, 0.225814, 0.225814, 0.236433, 0.321458, 0.278302, 0.232838, 0.236433, 0.236433, 0.158265, 0.173081, 0.106997, 0.17593, 0.170161, 0.167087, 0.102787, 0.055536, 0.060549, 0.06312, 0.06312, 0.111485, 0.098513, 0.100716, 0.161087, 0.094817, 0.079919, 0.081712, 0.116183, 0.127496, 0.071867, 0.129801, 0.120615, 0.219301, 0.158265, 0.109221, 0.058088, 0.10481, 0.173081, 0.167087, 0.164327, 0.134866, 0.081712, 0.144935, 0.139895, 0.086953, 0.158265, 0.185198, 0.206376, 0.209395, 0.100716, 0.17593, 0.116183, 0.122885, 0.102787, 0.096677, 0.164327, 0.222385, 0.18812, 0.185198, 0.102787, 0.106997, 0.127496, 0.122885, 0.125101, 0.132295, 0.144935, 0.134866, 0.134866, 0.139895, 0.0704, 0.137348, 0.132295, 0.194234, 0.18812, 0.137348, 0.120615, 0.102787, 0.125101, 0.100716, 0.069024, 0.079919, 0.042364, 0.076542, 0.129801, 0.125101, 0.074921, 0.0704, 0.071867, 0.073402, 0.127496, 0.129801, 0.132295, 0.137348, 0.134866, 0.081712, 0.074921, 0.15008, 0.127496, 0.074921, 0.127496, 0.125101, 0.11371, 0.200174, 0.122885, 0.127496, 0.132295, 0.219301, 0.308712, 0.232838, 0.257454, 0.25031, 0.268042, 0.268042, 0.26085, 0.26085, 0.36309, 0.418646, 0.408655, 0.440853, 0.529623, 0.472492, 0.549308, 0.694846, 0.661982, 0.771762, 0.76285, 0.642678, 0.618285, 0.570702, 0.666105, 0.632174, 0.626927, 0.720929, 0.745909, 0.754692, 0.754692, 0.728858, 0.759478, 0.750527, 0.741537, 0.73685, 0.771762, 0.759478, 0.745909, 0.73685, 0.724957, 0.716283], '')</t>
  </si>
  <si>
    <t>[151, 296, 300, 336, 573, 574, 575, 697, 699, 700, 701, 702, 703, 704, 705, 706, 707, 708, 709, 710, 711, 712, 713, 714, 715, 716, 717, 718, 719, 720, 721, 722, 723, 724]</t>
  </si>
  <si>
    <t>33)</t>
  </si>
  <si>
    <t xml:space="preserve">F5RTX3|F5RTX3_9ENTR GTP 3',8-cyclase OS=Enterobacter hormaechei ATCC 49162 </t>
  </si>
  <si>
    <t>([0.18812, 0.222385, 0.120615, 0.064632, 0.043307, 0.031287, 0.042364, 0.031287, 0.040537, 0.030611, 0.041405, 0.050641, 0.041405, 0.025762, 0.026338, 0.022667, 0.021816, 0.013821, 0.016826, 0.019109, 0.014783, 0.010131, 0.011669, 0.020165, 0.036378, 0.034884, 0.056825, 0.0704, 0.11371, 0.11371, 0.127496, 0.125101, 0.132295, 0.191378, 0.268042, 0.161087, 0.182256, 0.182256, 0.200174, 0.196879, 0.288399, 0.30533, 0.384043, 0.352862, 0.288399, 0.291804, 0.374039, 0.346032, 0.209395, 0.209395, 0.222385, 0.203355, 0.196879, 0.191378, 0.191378, 0.191378, 0.225814, 0.308712, 0.225814, 0.291804, 0.288399, 0.275179, 0.349426, 0.384043, 0.384043, 0.36309, 0.359901, 0.36309, 0.398279, 0.394753, 0.4292, 0.418646, 0.418646, 0.339168, 0.30533, 0.264545, 0.203355, 0.268042, 0.278302, 0.377384, 0.384043, 0.384043, 0.298791, 0.288399, 0.264545, 0.185198, 0.232838, 0.173081, 0.17593, 0.17593, 0.295083, 0.264545, 0.179055, 0.25406, 0.301917, 0.301917, 0.328603, 0.394753, 0.328603, 0.288399, 0.288399, 0.179055, 0.179055, 0.264545, 0.236433, 0.225814, 0.225814, 0.264545, 0.301917, 0.216401, 0.222385, 0.155435, 0.15284, 0.173081, 0.179055, 0.209395, 0.161087, 0.167087, 0.144935, 0.196879, 0.236433, 0.134866, 0.229226, 0.206376, 0.137348, 0.164327, 0.167087, 0.257454, 0.25406, 0.281712, 0.26085, 0.243554, 0.321458, 0.257454, 0.291804, 0.291804, 0.298791, 0.298791, 0.301917, 0.301917, 0.281712, 0.170161, 0.275179, 0.243554, 0.268042, 0.243554, 0.243554, 0.239899, 0.167087, 0.164327, 0.116183, 0.206376, 0.216401, 0.15008, 0.134866, 0.132295, 0.127496, 0.127496, 0.139895, 0.144935, 0.167087, 0.18812, 0.301917, 0.206376, 0.236433, 0.239899, 0.232838, 0.15008, 0.129801, 0.10481, 0.06184, 0.092881, 0.10481, 0.100716, 0.142424, 0.139895, 0.17593, 0.111485, 0.106997, 0.081712, 0.044297, 0.047319, 0.026892, 0.020165, 0.037156, 0.037156, 0.035586, 0.079919, 0.132295, 0.155435, 0.264545, 0.26085, 0.158265, 0.129801, 0.127496, 0.129801, 0.200174, 0.120615, 0.191378, 0.194234, 0.268042, 0.288399, 0.191378, 0.278302, 0.318242, 0.318242, 0.229226, 0.15284, 0.139895, 0.137348, 0.139895, 0.069024, 0.071867, 0.137348, 0.15008, 0.096677, 0.096677, 0.102787, 0.164327, 0.164327, 0.167087, 0.196879, 0.298791, 0.356642, 0.370445, 0.298791, 0.182256, 0.185198, 0.268042, 0.30533, 0.311707, 0.219301, 0.339168, 0.422041, 0.436924, 0.335645, 0.422041, 0.339168, 0.243554, 0.21291, 0.247041, 0.158265, 0.170161, 0.142424, 0.170161, 0.086953, 0.076542, 0.122885, 0.191378, 0.120615, 0.106997, 0.100716, 0.10481, 0.094817, 0.06312, 0.056825, 0.096677, 0.064632, 0.109221, 0.144935, 0.109221, 0.088832, 0.092881, 0.048328, 0.028107, 0.015344, 0.028107, 0.049374, 0.059222, 0.059222, 0.067594, 0.066181, 0.03976, 0.067594, 0.071867, 0.064632, 0.038042, 0.042364, 0.067594, 0.0704, 0.071867, 0.127496, 0.137348, 0.216401, 0.278302, 0.281712, 0.401658, 0.374039, 0.366687, 0.281712, 0.281712, 0.359901, 0.324872, 0.328603, 0.335645, 0.324872, 0.40511, 0.486429, 0.483068, 0.480142, 0.472492, 0.394753, 0.30533, 0.291804, 0.295083, 0.318242, 0.408655, 0.394753, 0.422041, 0.342579, 0.4292, 0.440853, 0.436924, 0.384043, 0.465241, 0.377384, 0.301917, 0.301917, 0.30533, 0.271506, 0.239899, 0.21291, 0.30533, 0.380708, 0.356642, 0.31487, 0.284882, 0.229226, 0.179055], '')</t>
  </si>
  <si>
    <t xml:space="preserve">F5RTY5|F5RTY5_9ENTR UvrABC system protein B OS=Enterobacter hormaechei ATCC 49162 </t>
  </si>
  <si>
    <t>([0.11371, 0.15284, 0.239899, 0.271506, 0.30533, 0.352862, 0.394753, 0.447574, 0.490133, 0.472492, 0.401658, 0.450668, 0.454136, 0.384043, 0.377384, 0.51388, 0.525368, 0.525368, 0.534167, 0.553315, 0.59508, 0.642678, 0.59917, 0.56648, 0.585406, 0.59508, 0.486429, 0.394753, 0.366687, 0.281712, 0.31487, 0.398279, 0.398279, 0.398279, 0.468512, 0.454136, 0.318242, 0.324872, 0.311707, 0.26085, 0.26085, 0.194234, 0.185198, 0.182256, 0.194234, 0.120615, 0.122885, 0.182256, 0.281712, 0.288399, 0.308712, 0.236433, 0.161087, 0.137348, 0.161087, 0.179055, 0.167087, 0.281712, 0.194234, 0.247041, 0.247041, 0.243554, 0.222385, 0.222385, 0.25406, 0.257454, 0.291804, 0.275179, 0.295083, 0.158265, 0.079919, 0.125101, 0.196879, 0.288399, 0.288399, 0.191378, 0.196879, 0.129801, 0.06312, 0.069024, 0.085092, 0.060549, 0.032017, 0.059222, 0.059222, 0.034068, 0.032017, 0.05306, 0.060549, 0.043307, 0.051831, 0.067594, 0.069024, 0.060549, 0.054297, 0.073402, 0.116183, 0.051831, 0.051831, 0.116183, 0.164327, 0.17593, 0.225814, 0.31487, 0.229226, 0.332115, 0.444081, 0.433034, 0.308712, 0.308712, 0.349426, 0.390993, 0.458154, 0.339168, 0.339168, 0.30533, 0.298791, 0.284882, 0.359901, 0.36309, 0.25406, 0.281712, 0.264545, 0.295083, 0.308712, 0.30533, 0.219301, 0.139895, 0.090864, 0.129801, 0.116183, 0.0704, 0.090864, 0.076542, 0.071867, 0.040537, 0.051831, 0.027463, 0.029376, 0.038858, 0.081712, 0.147574, 0.078022, 0.046336, 0.027463, 0.024393, 0.028107, 0.034068, 0.030611, 0.048328, 0.034068, 0.036378, 0.06184, 0.06312, 0.059222, 0.060549, 0.059222, 0.064632, 0.116183, 0.111485, 0.085092, 0.03976, 0.021816, 0.035586, 0.059222, 0.058088, 0.048328, 0.071867, 0.054297, 0.098513, 0.058088, 0.10481, 0.096677, 0.100716, 0.106997, 0.142424, 0.191378, 0.170161, 0.164327, 0.15284, 0.158265, 0.194234, 0.173081, 0.25031, 0.18812, 0.18812, 0.275179, 0.324872, 0.236433, 0.236433, 0.236433, 0.229226, 0.127496, 0.158265, 0.125101, 0.127496, 0.122885, 0.15284, 0.275179, 0.229226, 0.206376, 0.134866, 0.125101, 0.15284, 0.170161, 0.161087, 0.088832, 0.092881, 0.092881, 0.15008, 0.164327, 0.170161, 0.25031, 0.278302, 0.243554, 0.194234, 0.100716, 0.10481, 0.120615, 0.067594, 0.088832, 0.106997, 0.170161, 0.120615, 0.191378, 0.179055, 0.191378, 0.206376, 0.206376, 0.18812, 0.094817, 0.15008, 0.081712, 0.049374, 0.102787, 0.098513, 0.164327, 0.268042, 0.179055, 0.102787, 0.173081, 0.194234, 0.18812, 0.203355, 0.271506, 0.173081, 0.120615, 0.185198, 0.247041, 0.203355, 0.222385, 0.349426, 0.25406, 0.339168, 0.335645, 0.318242, 0.239899, 0.203355, 0.21291, 0.291804, 0.352862, 0.335645, 0.239899, 0.170161, 0.100716, 0.086953, 0.155435, 0.229226, 0.21291, 0.167087, 0.134866, 0.134866, 0.134866, 0.216401, 0.216401, 0.222385, 0.209395, 0.301917, 0.321458, 0.321458, 0.339168, 0.236433, 0.257454, 0.243554, 0.339168, 0.380708, 0.374039, 0.374039, 0.377384, 0.30533, 0.384043, 0.380708, 0.30533, 0.291804, 0.281712, 0.206376, 0.30533, 0.318242, 0.225814, 0.232838, 0.216401, 0.139895, 0.167087, 0.155435, 0.232838, 0.209395, 0.247041, 0.311707, 0.298791, 0.298791, 0.349426, 0.377384, 0.490133, 0.575842, 0.483068, 0.377384, 0.476583, 0.380708, 0.291804, 0.401658, 0.370445, 0.390993, 0.476583, 0.476583, 0.398279, 0.332115, 0.25406, 0.264545, 0.25406, 0.25406, 0.236433, 0.203355, 0.185198, 0.098513, 0.11371, 0.179055, 0.194234, 0.185198, 0.26085, 0.30533, 0.203355, 0.222385, 0.209395, 0.222385, 0.291804, 0.335645, 0.394753, 0.476583, 0.480142, 0.472492, 0.390993, 0.324872, 0.408655, 0.321458, 0.408655, 0.275179, 0.257454, 0.268042, 0.298791, 0.298791, 0.301917, 0.30533, 0.324872, 0.335645, 0.31487, 0.352862, 0.346032, 0.346032, 0.25031, 0.25031, 0.26085, 0.232838, 0.31487, 0.275179, 0.278302, 0.247041, 0.384043, 0.401658, 0.486429, 0.366687, 0.291804, 0.25406, 0.328603, 0.288399, 0.284882, 0.321458, 0.291804, 0.335645, 0.271506, 0.390993, 0.295083, 0.295083, 0.384043, 0.366687, 0.398279, 0.486429, 0.529623, 0.4292, 0.349426, 0.352862, 0.450668, 0.461924, 0.458154, 0.447574, 0.51388, 0.51388, 0.483068, 0.401658, 0.308712, 0.398279, 0.41194, 0.398279, 0.288399, 0.31487, 0.243554, 0.232838, 0.25406, 0.17593, 0.209395, 0.284882, 0.281712, 0.203355, 0.278302, 0.356642, 0.284882, 0.173081, 0.167087, 0.179055, 0.170161, 0.236433, 0.196879, 0.158265, 0.247041, 0.311707, 0.203355, 0.288399, 0.31487, 0.271506, 0.275179, 0.225814, 0.155435, 0.155435, 0.225814, 0.144935, 0.142424, 0.203355, 0.275179, 0.239899, 0.194234, 0.298791, 0.318242, 0.264545, 0.284882, 0.298791, 0.247041, 0.25031, 0.25406, 0.257454, 0.271506, 0.335645, 0.4292, 0.494003, 0.414856, 0.394753, 0.401658, 0.31487, 0.328603, 0.342579, 0.384043, 0.328603, 0.321458, 0.321458, 0.339168, 0.346032, 0.321458, 0.374039, 0.472492, 0.374039, 0.271506, 0.26085, 0.268042, 0.182256, 0.182256, 0.173081, 0.179055, 0.264545, 0.243554, 0.247041, 0.182256, 0.116183, 0.129801, 0.122885, 0.067594, 0.109221, 0.060549, 0.038042, 0.044297, 0.043307, 0.073402, 0.076542, 0.083462, 0.066181, 0.127496, 0.139895, 0.15008, 0.15284, 0.090864, 0.111485, 0.090864, 0.081712, 0.081712, 0.125101, 0.106997, 0.179055, 0.164327, 0.25031, 0.328603, 0.239899, 0.158265, 0.155435, 0.229226, 0.232838, 0.257454, 0.225814, 0.147574, 0.134866, 0.137348, 0.209395, 0.194234, 0.216401, 0.295083, 0.346032, 0.31487, 0.339168, 0.346032, 0.288399, 0.291804, 0.291804, 0.380708, 0.433034, 0.356642, 0.281712, 0.196879, 0.200174, 0.206376, 0.278302, 0.278302, 0.278302, 0.308712, 0.394753, 0.370445, 0.349426, 0.370445, 0.374039, 0.295083, 0.281712, 0.352862, 0.346032, 0.359901, 0.36309, 0.384043, 0.465241, 0.557691, 0.661982, 0.671169, 0.671169, 0.671169, 0.675549, 0.685117, 0.653063, 0.661982, 0.716283, 0.745909, 0.63748, 0.680603, 0.823549, 0.83125, 0.81615, 0.716283, 0.720929, 0.720929, 0.720929, 0.632174, 0.529623, 0.541878, 0.444081, 0.356642, 0.335645, 0.335645, 0.321458, 0.318242, 0.318242, 0.222385, 0.200174, 0.284882, 0.284882, 0.243554, 0.216401, 0.21291, 0.295083, 0.281712, 0.284882, 0.284882, 0.324872, 0.394753, 0.387226, 0.408655, 0.422041, 0.458154, 0.553315, 0.56648, 0.562014, 0.476583, 0.545602, 0.490133, 0.497853, 0.534167, 0.534167, 0.538167, 0.461924, 0.468512, 0.476583, 0.476583, 0.398279, 0.444081, 0.450668, 0.377384, 0.450668, 0.517562, 0.51388, 0.483068, 0.450668, 0.454136, 0.545602, 0.541878, 0.648219, 0.661982, 0.517562, 0.529623, 0.458154, 0.545602, 0.549308, 0.517562, 0.497853, 0.604312, 0.483068, 0.480142, 0.575842, 0.570702, 0.490133, 0.509769, 0.538167, 0.483068, 0.480142, 0.468512, 0.42561, 0.339168, 0.25406, 0.308712, 0.281712, 0.374039, 0.342579, 0.308712, 0.30533, 0.301917, 0.26085, 0.332115, 0.295083, 0.239899, 0.18812, 0.26085], '')</t>
  </si>
  <si>
    <t>[15, 16, 17, 18, 19, 20, 21, 22, 23, 24, 25, 313, 396, 404, 405, 562, 563, 564, 565, 566, 567, 568, 569, 570, 571, 572, 573, 574, 575, 576, 577, 578, 579, 580, 581, 582, 583, 584, 609, 610, 611, 613, 616, 617, 618, 628, 629, 633, 634, 635, 636, 637, 638, 640, 641, 642, 644, 647, 648, 650, 651]</t>
  </si>
  <si>
    <t>(22</t>
  </si>
  <si>
    <t>37)</t>
  </si>
  <si>
    <t xml:space="preserve">F5RTY7|F5RTY7_9ENTR ATP-dependent dethiobiotin synthetase BioD OS=Enterobacter hormaechei ATCC 49162 </t>
  </si>
  <si>
    <t>([0.098513, 0.076542, 0.11371, 0.147574, 0.191378, 0.243554, 0.281712, 0.332115, 0.288399, 0.311707, 0.328603, 0.370445, 0.308712, 0.346032, 0.414856, 0.370445, 0.401658, 0.321458, 0.222385, 0.229226, 0.281712, 0.352862, 0.408655, 0.328603, 0.257454, 0.25406, 0.232838, 0.232838, 0.216401, 0.247041, 0.25031, 0.173081, 0.158265, 0.247041, 0.216401, 0.194234, 0.216401, 0.247041, 0.31487, 0.41194, 0.36309, 0.398279, 0.465241, 0.490133, 0.575842, 0.56648, 0.557691, 0.585406, 0.585406, 0.59917, 0.59508, 0.494003, 0.613573, 0.521092, 0.486429, 0.553315, 0.608892, 0.608892, 0.59917, 0.505461, 0.450668, 0.408655, 0.370445, 0.247041, 0.219301, 0.191378, 0.203355, 0.219301, 0.239899, 0.15008, 0.142424, 0.090864, 0.122885, 0.132295, 0.232838, 0.232838, 0.229226, 0.25406, 0.26085, 0.17593, 0.191378, 0.21291, 0.26085, 0.30533, 0.418646, 0.436924, 0.468512, 0.585406, 0.461924, 0.440853, 0.42561, 0.414856, 0.458154, 0.408655, 0.384043, 0.342579, 0.339168, 0.26085, 0.222385, 0.191378, 0.196879, 0.281712, 0.281712, 0.321458, 0.275179, 0.271506, 0.173081, 0.122885, 0.059222, 0.0704, 0.073402, 0.142424, 0.122885, 0.17593, 0.25406, 0.170161, 0.092881, 0.096677, 0.182256, 0.116183, 0.134866, 0.222385, 0.222385, 0.236433, 0.232838, 0.164327, 0.127496, 0.219301, 0.196879, 0.21291, 0.288399, 0.236433, 0.257454, 0.298791, 0.21291, 0.243554, 0.271506, 0.295083, 0.206376, 0.125101, 0.137348, 0.142424, 0.088832, 0.074921, 0.040537, 0.03976, 0.049374, 0.032017, 0.030611, 0.055536, 0.069024, 0.049374, 0.034884, 0.032017, 0.024826, 0.044297, 0.029376, 0.028695, 0.054297, 0.096677, 0.116183, 0.167087, 0.102787, 0.147574, 0.092881, 0.127496, 0.127496, 0.118441, 0.120615, 0.092881, 0.100716, 0.132295, 0.11371, 0.127496, 0.102787, 0.144935, 0.139895, 0.161087, 0.216401, 0.206376, 0.173081, 0.219301, 0.129801, 0.129801, 0.11371, 0.185198, 0.134866, 0.129801, 0.196879, 0.216401, 0.161087, 0.179055, 0.137348, 0.225814, 0.185198, 0.137348, 0.11371, 0.125101, 0.0704, 0.090864, 0.055536, 0.038042, 0.027463, 0.059222, 0.102787, 0.102787, 0.109221, 0.179055, 0.155435, 0.167087, 0.239899, 0.332115, 0.295083, 0.222385, 0.120615, 0.229226, 0.229226, 0.225814, 0.179055, 0.203355, 0.116183, 0.206376, 0.26085, 0.321458, 0.298791, 0.311707, 0.311707, 0.298791, 0.271506, 0.284882, 0.25031, 0.209395, 0.179055, 0.15008, 0.25406, 0.36309, 0.298791, 0.4292], '')</t>
  </si>
  <si>
    <t>[44, 45, 46, 47, 48, 49, 50, 52, 53, 55, 56, 57, 58, 59, 87]</t>
  </si>
  <si>
    <t xml:space="preserve">F5RTY9|F5RTY9_9ENTR 8-amino-7-oxononanoate synthase OS=Enterobacter hormaechei ATCC 49162 </t>
  </si>
  <si>
    <t>([0.147574, 0.206376, 0.268042, 0.301917, 0.328603, 0.31487, 0.30533, 0.346032, 0.332115, 0.243554, 0.268042, 0.232838, 0.225814, 0.321458, 0.247041, 0.21291, 0.229226, 0.324872, 0.311707, 0.275179, 0.301917, 0.384043, 0.271506, 0.179055, 0.185198, 0.185198, 0.225814, 0.257454, 0.25406, 0.284882, 0.281712, 0.216401, 0.295083, 0.191378, 0.191378, 0.25031, 0.324872, 0.321458, 0.219301, 0.144935, 0.170161, 0.106997, 0.106997, 0.196879, 0.284882, 0.31487, 0.324872, 0.225814, 0.167087, 0.158265, 0.134866, 0.139895, 0.206376, 0.206376, 0.311707, 0.284882, 0.298791, 0.288399, 0.185198, 0.275179, 0.295083, 0.291804, 0.377384, 0.377384, 0.366687, 0.356642, 0.318242, 0.31487, 0.332115, 0.394753, 0.394753, 0.332115, 0.444081, 0.436924, 0.390993, 0.398279, 0.440853, 0.401658, 0.31487, 0.42561, 0.444081, 0.483068, 0.398279, 0.370445, 0.384043, 0.288399, 0.209395, 0.21291, 0.127496, 0.216401, 0.219301, 0.191378, 0.200174, 0.127496, 0.064632, 0.044297, 0.041405, 0.038858, 0.023963, 0.033407, 0.024826, 0.024393, 0.031287, 0.043307, 0.034884, 0.019401, 0.028695, 0.03976, 0.023963, 0.034068, 0.026892, 0.026892, 0.035586, 0.066181, 0.109221, 0.122885, 0.142424, 0.125101, 0.134866, 0.229226, 0.182256, 0.206376, 0.200174, 0.18812, 0.21291, 0.196879, 0.203355, 0.25031, 0.247041, 0.298791, 0.332115, 0.25031, 0.247041, 0.271506, 0.222385, 0.232838, 0.236433, 0.298791, 0.328603, 0.206376, 0.179055, 0.264545, 0.278302, 0.288399, 0.26085, 0.229226, 0.318242, 0.311707, 0.30533, 0.268042, 0.26085, 0.182256, 0.26085, 0.26085, 0.257454, 0.21291, 0.200174, 0.281712, 0.194234, 0.203355, 0.225814, 0.225814, 0.155435, 0.15284, 0.155435, 0.182256, 0.15008, 0.073402, 0.120615, 0.086953, 0.142424, 0.173081, 0.268042, 0.268042, 0.232838, 0.232838, 0.222385, 0.194234, 0.167087, 0.164327, 0.161087, 0.26085, 0.298791, 0.335645, 0.328603, 0.31487, 0.328603, 0.41194, 0.497853, 0.401658, 0.359901, 0.257454, 0.191378, 0.18812, 0.203355, 0.206376, 0.185198, 0.271506, 0.209395, 0.243554, 0.26085, 0.264545, 0.243554, 0.25031, 0.301917, 0.301917, 0.295083, 0.284882, 0.268042, 0.275179, 0.281712, 0.377384, 0.476583, 0.557691, 0.465241, 0.454136, 0.529623, 0.538167, 0.447574, 0.461924, 0.394753, 0.394753, 0.398279, 0.284882, 0.268042, 0.25031, 0.25406, 0.15008, 0.15008, 0.10481, 0.122885, 0.194234, 0.158265, 0.127496, 0.085092, 0.078022, 0.049374, 0.038858, 0.038858, 0.079919, 0.086953, 0.109221, 0.170161, 0.098513, 0.118441, 0.079919, 0.083462, 0.042364, 0.071867, 0.071867, 0.116183, 0.071867, 0.040537, 0.028107, 0.033407, 0.055536, 0.092881, 0.118441, 0.142424, 0.158265, 0.111485, 0.170161, 0.170161, 0.111485, 0.158265, 0.158265, 0.216401, 0.185198, 0.288399, 0.232838, 0.243554, 0.173081, 0.164327, 0.243554, 0.332115, 0.349426, 0.352862, 0.356642, 0.359901, 0.342579, 0.308712, 0.332115, 0.298791, 0.321458, 0.30533, 0.301917, 0.398279, 0.408655, 0.342579, 0.352862, 0.433034, 0.318242, 0.384043, 0.476583, 0.480142, 0.387226, 0.387226, 0.387226, 0.301917, 0.328603, 0.209395, 0.209395, 0.142424, 0.173081, 0.185198, 0.264545, 0.298791, 0.281712, 0.247041, 0.247041, 0.243554, 0.278302, 0.31487, 0.225814, 0.164327, 0.164327, 0.264545, 0.264545, 0.247041, 0.328603, 0.298791, 0.321458, 0.295083, 0.291804, 0.25406, 0.25031, 0.222385, 0.142424, 0.142424, 0.182256, 0.271506, 0.264545, 0.243554, 0.203355, 0.225814, 0.30533, 0.275179, 0.17593, 0.164327, 0.194234, 0.225814, 0.264545, 0.281712, 0.339168, 0.461924, 0.494003, 0.494003, 0.497853, 0.59917, 0.5017, 0.483068, 0.398279, 0.408655, 0.318242, 0.436924, 0.483068, 0.447574, 0.490133, 0.613573, 0.666105, 0.626927, 0.59917, 0.480142, 0.570702, 0.541878, 0.422041, 0.339168, 0.342579, 0.346032, 0.268042, 0.359901, 0.295083, 0.377384, 0.30533, 0.394753, 0.366687, 0.370445, 0.377384, 0.339168, 0.295083, 0.21291, 0.170161, 0.120615, 0.200174, 0.139895], '')</t>
  </si>
  <si>
    <t>[213, 216, 217, 348, 349, 358, 359, 360, 361, 363, 364]</t>
  </si>
  <si>
    <t>8)</t>
  </si>
  <si>
    <t xml:space="preserve">F5RTZ0|F5RTZ0_9ENTR Biotin synthase OS=Enterobacter hormaechei ATCC 49162 </t>
  </si>
  <si>
    <t>([0.422041, 0.359901, 0.390993, 0.436924, 0.366687, 0.26085, 0.30533, 0.328603, 0.384043, 0.298791, 0.25406, 0.291804, 0.247041, 0.216401, 0.129801, 0.155435, 0.134866, 0.225814, 0.232838, 0.209395, 0.21291, 0.203355, 0.264545, 0.264545, 0.158265, 0.225814, 0.352862, 0.339168, 0.342579, 0.26085, 0.370445, 0.384043, 0.370445, 0.444081, 0.408655, 0.444081, 0.4292, 0.377384, 0.366687, 0.359901, 0.414856, 0.390993, 0.291804, 0.311707, 0.321458, 0.4292, 0.321458, 0.295083, 0.206376, 0.125101, 0.191378, 0.191378, 0.239899, 0.219301, 0.216401, 0.191378, 0.25406, 0.257454, 0.328603, 0.264545, 0.275179, 0.275179, 0.311707, 0.41194, 0.31487, 0.268042, 0.275179, 0.318242, 0.332115, 0.433034, 0.480142, 0.384043, 0.380708, 0.380708, 0.380708, 0.380708, 0.468512, 0.447574, 0.440853, 0.450668, 0.497853, 0.480142, 0.480142, 0.465241, 0.465241, 0.433034, 0.366687, 0.318242, 0.374039, 0.332115, 0.298791, 0.25406, 0.31487, 0.318242, 0.349426, 0.377384, 0.384043, 0.390993, 0.422041, 0.394753, 0.418646, 0.359901, 0.291804, 0.30533, 0.311707, 0.281712, 0.321458, 0.414856, 0.450668, 0.394753, 0.414856, 0.454136, 0.529623, 0.529623, 0.447574, 0.4292, 0.401658, 0.295083, 0.264545, 0.257454, 0.222385, 0.191378, 0.275179, 0.278302, 0.275179, 0.281712, 0.324872, 0.387226, 0.366687, 0.366687, 0.42561, 0.359901, 0.346032, 0.349426, 0.321458, 0.390993, 0.30533, 0.342579, 0.356642, 0.30533, 0.308712, 0.377384, 0.387226, 0.311707, 0.390993, 0.387226, 0.370445, 0.387226, 0.394753, 0.321458, 0.239899, 0.239899, 0.31487, 0.236433, 0.185198, 0.216401, 0.222385, 0.291804, 0.288399, 0.284882, 0.377384, 0.387226, 0.387226, 0.30533, 0.387226, 0.384043, 0.308712, 0.318242, 0.284882, 0.209395, 0.308712, 0.401658, 0.374039, 0.359901, 0.359901, 0.440853, 0.374039, 0.278302, 0.278302, 0.268042, 0.349426, 0.257454, 0.182256, 0.179055, 0.17593, 0.164327, 0.17593, 0.247041, 0.182256, 0.182256, 0.247041, 0.247041, 0.206376, 0.232838, 0.170161, 0.179055, 0.125101, 0.179055, 0.191378, 0.164327, 0.17593, 0.120615, 0.216401, 0.281712, 0.31487, 0.42561, 0.447574, 0.42561, 0.359901, 0.454136, 0.374039, 0.370445, 0.335645, 0.291804, 0.232838, 0.301917, 0.311707, 0.377384, 0.366687, 0.447574, 0.521092, 0.4292, 0.483068, 0.461924, 0.468512, 0.454136, 0.433034, 0.352862, 0.366687, 0.401658, 0.268042, 0.366687, 0.257454, 0.21291, 0.284882, 0.349426, 0.271506, 0.30533, 0.247041, 0.219301, 0.216401, 0.120615, 0.15008, 0.144935, 0.164327, 0.155435, 0.142424, 0.081712, 0.079919, 0.074921, 0.055536, 0.102787, 0.078022, 0.137348, 0.209395, 0.225814, 0.229226, 0.281712, 0.321458, 0.401658, 0.440853, 0.444081, 0.545602, 0.545602, 0.545602, 0.418646, 0.31487, 0.284882, 0.339168, 0.40511, 0.374039, 0.461924, 0.461924, 0.40511, 0.308712, 0.219301, 0.203355, 0.127496, 0.147574, 0.090864, 0.049374, 0.049374, 0.049374, 0.059222, 0.076542, 0.118441, 0.196879, 0.31487, 0.36309, 0.387226, 0.408655, 0.370445, 0.366687, 0.295083, 0.278302, 0.377384, 0.458154, 0.380708, 0.468512, 0.398279, 0.490133, 0.626927, 0.622677, 0.626927, 0.585406, 0.59508, 0.476583, 0.377384, 0.332115, 0.311707, 0.332115, 0.328603, 0.414856, 0.414856, 0.5017, 0.642678, 0.653063, 0.562014, 0.694846, 0.703578, 0.805026, 0.694846, 0.521092, 0.529623, 0.486429, 0.497853, 0.480142, 0.575842, 0.690604, 0.59014, 0.486429, 0.483068, 0.440853, 0.390993, 0.356642, 0.284882, 0.25031, 0.209395, 0.268042, 0.209395, 0.170161, 0.127496, 0.185198, 0.291804, 0.232838, 0.236433], '')</t>
  </si>
  <si>
    <t>[112, 113, 220, 262, 263, 264, 301, 302, 303, 304, 305, 314, 315, 316, 317, 318, 319, 320, 321, 322, 323, 327, 328, 329]</t>
  </si>
  <si>
    <t>20)</t>
  </si>
  <si>
    <t xml:space="preserve">F5RTZ1|F5RTZ1_9ENTR Adenosylmethionine-8-amino-7-oxononanoate aminotransferase OS=Enterobacter hormaechei ATCC 49162 </t>
  </si>
  <si>
    <t>([0.173081, 0.10481, 0.109221, 0.049374, 0.078022, 0.10481, 0.144935, 0.170161, 0.120615, 0.076542, 0.092881, 0.144935, 0.111485, 0.200174, 0.194234, 0.200174, 0.288399, 0.342579, 0.36309, 0.26085, 0.278302, 0.200174, 0.173081, 0.222385, 0.275179, 0.229226, 0.225814, 0.185198, 0.185198, 0.268042, 0.295083, 0.31487, 0.203355, 0.308712, 0.219301, 0.194234, 0.18812, 0.185198, 0.196879, 0.179055, 0.182256, 0.11371, 0.170161, 0.275179, 0.200174, 0.26085, 0.288399, 0.185198, 0.125101, 0.106997, 0.088832, 0.085092, 0.074921, 0.122885, 0.066181, 0.116183, 0.134866, 0.155435, 0.161087, 0.090864, 0.094817, 0.129801, 0.155435, 0.111485, 0.11371, 0.127496, 0.139895, 0.086953, 0.167087, 0.284882, 0.264545, 0.288399, 0.370445, 0.311707, 0.264545, 0.257454, 0.247041, 0.25031, 0.15008, 0.147574, 0.216401, 0.219301, 0.275179, 0.275179, 0.268042, 0.275179, 0.225814, 0.142424, 0.216401, 0.206376, 0.129801, 0.122885, 0.106997, 0.081712, 0.120615, 0.182256, 0.311707, 0.308712, 0.229226, 0.332115, 0.247041, 0.191378, 0.096677, 0.049374, 0.049374, 0.078022, 0.071867, 0.116183, 0.17593, 0.127496, 0.106997, 0.120615, 0.182256, 0.15284, 0.170161, 0.127496, 0.111485, 0.071867, 0.060549, 0.059222, 0.058088, 0.048328, 0.037156, 0.076542, 0.102787, 0.122885, 0.116183, 0.129801, 0.134866, 0.137348, 0.200174, 0.229226, 0.182256, 0.10481, 0.15284, 0.094817, 0.127496, 0.132295, 0.173081, 0.111485, 0.170161, 0.155435, 0.268042, 0.377384, 0.264545, 0.295083, 0.26085, 0.209395, 0.191378, 0.132295, 0.083462, 0.079919, 0.094817, 0.185198, 0.275179, 0.264545, 0.328603, 0.328603, 0.31487, 0.232838, 0.247041, 0.25031, 0.25031, 0.142424, 0.083462, 0.185198, 0.203355, 0.239899, 0.206376, 0.118441, 0.142424, 0.236433, 0.196879, 0.196879, 0.203355, 0.191378, 0.191378, 0.137348, 0.144935, 0.144935, 0.239899, 0.239899, 0.247041, 0.268042, 0.328603, 0.422041, 0.349426, 0.268042, 0.257454, 0.232838, 0.311707, 0.342579, 0.232838, 0.219301, 0.167087, 0.134866, 0.132295, 0.132295, 0.222385, 0.232838, 0.158265, 0.120615, 0.173081, 0.120615, 0.066181, 0.05306, 0.058088, 0.092881, 0.083462, 0.058088, 0.125101, 0.147574, 0.125101, 0.191378, 0.229226, 0.21291, 0.243554, 0.203355, 0.120615, 0.120615, 0.127496, 0.216401, 0.161087, 0.125101, 0.167087, 0.239899, 0.239899, 0.216401, 0.185198, 0.219301, 0.18812, 0.182256, 0.185198, 0.236433, 0.236433, 0.164327, 0.137348, 0.086953, 0.069024, 0.106997, 0.118441, 0.11371, 0.059222, 0.086953, 0.142424, 0.142424, 0.076542, 0.125101, 0.125101, 0.132295, 0.164327, 0.247041, 0.161087, 0.090864, 0.064632, 0.037156, 0.073402, 0.118441, 0.15284, 0.222385, 0.170161, 0.167087, 0.173081, 0.264545, 0.209395, 0.134866, 0.081712, 0.092881, 0.092881, 0.090864, 0.071867, 0.042364, 0.045352, 0.076542, 0.137348, 0.167087, 0.203355, 0.18812, 0.120615, 0.142424, 0.118441, 0.194234, 0.118441, 0.102787, 0.098513, 0.161087, 0.247041, 0.26085, 0.311707, 0.324872, 0.335645, 0.275179, 0.356642, 0.36309, 0.36309, 0.377384, 0.335645, 0.377384, 0.284882, 0.264545, 0.219301, 0.25406, 0.243554, 0.36309, 0.36309, 0.247041, 0.206376, 0.196879, 0.275179, 0.339168, 0.239899, 0.200174, 0.206376, 0.179055, 0.116183, 0.096677, 0.086953, 0.122885, 0.120615, 0.118441, 0.17593, 0.137348, 0.081712, 0.094817, 0.076542, 0.071867, 0.155435, 0.122885, 0.129801, 0.127496, 0.111485, 0.120615, 0.120615, 0.155435, 0.111485, 0.182256, 0.179055, 0.191378, 0.10481, 0.102787, 0.173081, 0.21291, 0.21291, 0.298791, 0.239899, 0.209395, 0.179055, 0.179055, 0.222385, 0.239899, 0.142424, 0.090864, 0.111485, 0.147574, 0.120615, 0.203355, 0.125101, 0.092881, 0.086953, 0.120615, 0.0704, 0.066181, 0.038858, 0.038042, 0.045352, 0.059222, 0.076542, 0.098513, 0.10481, 0.083462, 0.076542, 0.111485, 0.137348, 0.137348, 0.074921, 0.120615, 0.120615, 0.092881, 0.081712, 0.051831, 0.071867, 0.132295, 0.132295, 0.129801, 0.137348, 0.076542, 0.074921, 0.088832, 0.040537, 0.032677, 0.050641, 0.025762, 0.019401, 0.013437, 0.010221, 0.01227, 0.013821, 0.016021, 0.016257, 0.030003, 0.024826, 0.022667, 0.017797, 0.0198, 0.030611, 0.028695, 0.048328, 0.046336, 0.020876, 0.045352, 0.045352, 0.036378, 0.03976, 0.043307, 0.083462, 0.118441, 0.096677, 0.088832, 0.037156, 0.073402, 0.059222, 0.116183, 0.056825, 0.074921, 0.034068, 0.025762, 0.038042, 0.027463, 0.020876, 0.032017, 0.021381, 0.015078, 0.014075, 0.018787, 0.027463], '')</t>
  </si>
  <si>
    <t xml:space="preserve">F5RTZ4|F5RTZ4_9ENTR Urocanate hydratase OS=Enterobacter hormaechei ATCC 49162 </t>
  </si>
  <si>
    <t>([0.486429, 0.509769, 0.490133, 0.472492, 0.486429, 0.505461, 0.534167, 0.557691, 0.480142, 0.5017, 0.490133, 0.529623, 0.525368, 0.4292, 0.342579, 0.346032, 0.447574, 0.418646, 0.450668, 0.36309, 0.352862, 0.370445, 0.298791, 0.284882, 0.318242, 0.335645, 0.257454, 0.26085, 0.278302, 0.370445, 0.30533, 0.301917, 0.318242, 0.332115, 0.450668, 0.534167, 0.545602, 0.444081, 0.41194, 0.324872, 0.311707, 0.311707, 0.349426, 0.339168, 0.377384, 0.36309, 0.321458, 0.374039, 0.36309, 0.349426, 0.236433, 0.268042, 0.229226, 0.134866, 0.134866, 0.098513, 0.059222, 0.036378, 0.066181, 0.092881, 0.081712, 0.142424, 0.15284, 0.098513, 0.170161, 0.182256, 0.191378, 0.232838, 0.264545, 0.191378, 0.122885, 0.15008, 0.182256, 0.239899, 0.328603, 0.318242, 0.374039, 0.394753, 0.450668, 0.377384, 0.278302, 0.356642, 0.356642, 0.346032, 0.42561, 0.418646, 0.377384, 0.398279, 0.380708, 0.31487, 0.318242, 0.311707, 0.339168, 0.342579, 0.339168, 0.352862, 0.275179, 0.18812, 0.275179, 0.278302, 0.247041, 0.31487, 0.321458, 0.225814, 0.239899, 0.243554, 0.142424, 0.17593, 0.167087, 0.106997, 0.158265, 0.196879, 0.278302, 0.301917, 0.209395, 0.18812, 0.144935, 0.137348, 0.185198, 0.164327, 0.129801, 0.209395, 0.209395, 0.203355, 0.291804, 0.18812, 0.120615, 0.129801, 0.073402, 0.06312, 0.100716, 0.098513, 0.11371, 0.069024, 0.047319, 0.083462, 0.096677, 0.122885, 0.122885, 0.137348, 0.134866, 0.094817, 0.06184, 0.083462, 0.069024, 0.069024, 0.116183, 0.18812, 0.278302, 0.271506, 0.284882, 0.284882, 0.275179, 0.200174, 0.281712, 0.339168, 0.332115, 0.25031, 0.191378, 0.203355, 0.191378, 0.164327, 0.257454, 0.239899, 0.222385, 0.25031, 0.216401, 0.216401, 0.206376, 0.179055, 0.275179, 0.295083, 0.219301, 0.196879, 0.247041, 0.25406, 0.182256, 0.155435, 0.232838, 0.268042, 0.264545, 0.257454, 0.209395, 0.222385, 0.219301, 0.239899, 0.170161, 0.21291, 0.222385, 0.222385, 0.25031, 0.164327, 0.15008, 0.134866, 0.155435, 0.120615, 0.116183, 0.179055, 0.203355, 0.127496, 0.106997, 0.17593, 0.194234, 0.278302, 0.236433, 0.332115, 0.321458, 0.324872, 0.328603, 0.332115, 0.30533, 0.229226, 0.281712, 0.271506, 0.288399, 0.284882, 0.356642, 0.271506, 0.271506, 0.243554, 0.352862, 0.41194, 0.394753, 0.374039, 0.30533, 0.332115, 0.26085, 0.222385, 0.225814, 0.144935, 0.134866, 0.167087, 0.209395, 0.21291, 0.222385, 0.225814, 0.164327, 0.196879, 0.301917, 0.222385, 0.194234, 0.15284, 0.155435, 0.158265, 0.116183, 0.161087, 0.18812, 0.257454, 0.206376, 0.219301, 0.30533, 0.31487, 0.318242, 0.349426, 0.377384, 0.332115, 0.41194, 0.5017, 0.5017, 0.401658, 0.480142, 0.545602, 0.472492, 0.390993, 0.42561, 0.483068, 0.480142, 0.356642, 0.349426, 0.335645, 0.414856, 0.418646, 0.31487, 0.318242, 0.324872, 0.321458, 0.324872, 0.342579, 0.335645, 0.31487, 0.422041, 0.436924, 0.440853, 0.545602, 0.570702, 0.447574, 0.42561, 0.401658, 0.490133, 0.480142, 0.585406, 0.51388, 0.472492, 0.604312, 0.585406, 0.494003, 0.497853, 0.5017, 0.440853, 0.356642, 0.318242, 0.18812, 0.173081, 0.170161, 0.132295, 0.182256, 0.17593, 0.225814, 0.257454, 0.161087, 0.173081, 0.100716, 0.129801, 0.158265, 0.155435, 0.096677, 0.134866, 0.144935, 0.132295, 0.142424, 0.209395, 0.25031, 0.311707, 0.31487, 0.25406, 0.308712, 0.318242, 0.374039, 0.236433, 0.243554, 0.243554, 0.264545, 0.36309, 0.25406, 0.185198, 0.200174, 0.257454, 0.170161, 0.100716, 0.125101, 0.167087, 0.109221, 0.051831, 0.045352, 0.043307, 0.067594, 0.038042, 0.035586, 0.051831, 0.05306, 0.047319, 0.051831, 0.029376, 0.025316, 0.030003, 0.044297, 0.038042, 0.047319, 0.10481, 0.17593, 0.191378, 0.106997, 0.096677, 0.167087, 0.232838, 0.25031, 0.219301, 0.291804, 0.225814, 0.196879, 0.318242, 0.239899, 0.275179, 0.30533, 0.339168, 0.4292, 0.450668, 0.444081, 0.349426, 0.318242, 0.301917, 0.196879, 0.194234, 0.301917, 0.257454, 0.222385, 0.209395, 0.25406, 0.257454, 0.236433, 0.247041, 0.134866, 0.219301, 0.281712, 0.222385, 0.239899, 0.200174, 0.182256, 0.118441, 0.125101, 0.071867, 0.048328, 0.088832, 0.088832, 0.094817, 0.071867, 0.083462, 0.092881, 0.081712, 0.048328, 0.083462, 0.045352, 0.076542, 0.035586, 0.037156, 0.071867, 0.046336, 0.038042, 0.038042, 0.064632, 0.102787, 0.185198, 0.185198, 0.182256, 0.236433, 0.25031, 0.25406, 0.200174, 0.120615, 0.122885, 0.18812, 0.196879, 0.278302, 0.219301, 0.332115, 0.321458, 0.30533, 0.346032, 0.346032, 0.324872, 0.324872, 0.356642, 0.346032, 0.40511, 0.42561, 0.461924, 0.450668, 0.51388, 0.538167, 0.648219, 0.661982, 0.666105, 0.653063, 0.671169, 0.750527, 0.666105, 0.666105, 0.685117, 0.56648, 0.694846, 0.622677, 0.521092, 0.497853, 0.461924, 0.387226, 0.291804, 0.295083, 0.281712, 0.281712, 0.318242, 0.324872, 0.288399, 0.295083, 0.209395, 0.147574, 0.170161, 0.15008, 0.15284, 0.144935, 0.222385, 0.191378, 0.268042, 0.288399, 0.278302, 0.268042, 0.342579, 0.324872, 0.31487, 0.321458, 0.349426, 0.349426, 0.349426, 0.339168, 0.275179, 0.281712, 0.284882, 0.206376, 0.298791, 0.295083, 0.298791, 0.311707, 0.332115, 0.30533, 0.339168, 0.31487, 0.352862, 0.275179, 0.346032, 0.349426, 0.278302, 0.203355, 0.209395, 0.219301, 0.268042, 0.359901, 0.414856, 0.480142, 0.570702, 0.494003, 0.458154, 0.450668, 0.444081, 0.398279, 0.436924, 0.436924, 0.461924, 0.36309, 0.468512, 0.414856, 0.390993, 0.374039, 0.461924, 0.374039, 0.342579, 0.324872, 0.318242, 0.36309, 0.352862, 0.281712, 0.342579, 0.30533, 0.339168, 0.295083, 0.243554, 0.264545, 0.264545, 0.268042, 0.380708, 0.356642, 0.433034, 0.494003, 0.545602, 0.51388, 0.608892, 0.632174, 0.622677, 0.562014, 0.51388, 0.494003, 0.613573, 0.575842, 0.733139], '')</t>
  </si>
  <si>
    <t>[1, 5, 6, 7, 9, 11, 12, 35, 36, 257, 258, 261, 283, 284, 290, 291, 293, 294, 297, 447, 448, 449, 450, 451, 452, 453, 454, 455, 456, 457, 458, 459, 460, 461, 517, 551, 552, 553, 554, 555, 556, 557, 559, 560, 561]</t>
  </si>
  <si>
    <t xml:space="preserve">F5RTZ6|F5RTZ6_9ENTR Formimidoylglutamase OS=Enterobacter hormaechei ATCC 49162 </t>
  </si>
  <si>
    <t>([0.414856, 0.295083, 0.352862, 0.384043, 0.414856, 0.461924, 0.505461, 0.521092, 0.509769, 0.545602, 0.562014, 0.59917, 0.608892, 0.666105, 0.771762, 0.754692, 0.618285, 0.570702, 0.585406, 0.545602, 0.538167, 0.626927, 0.754692, 0.741537, 0.76285, 0.775545, 0.63748, 0.585406, 0.632174, 0.632174, 0.613573, 0.608892, 0.613573, 0.51388, 0.517562, 0.444081, 0.41194, 0.486429, 0.483068, 0.490133, 0.40511, 0.41194, 0.418646, 0.408655, 0.346032, 0.328603, 0.31487, 0.414856, 0.450668, 0.414856, 0.436924, 0.472492, 0.476583, 0.450668, 0.505461, 0.541878, 0.59917, 0.690604, 0.703578, 0.750527, 0.632174, 0.73685, 0.724957, 0.671169, 0.570702, 0.622677, 0.63748, 0.59508, 0.553315, 0.538167, 0.545602, 0.562014, 0.521092, 0.529623, 0.575842, 0.608892, 0.5017, 0.465241, 0.440853, 0.394753, 0.454136, 0.529623, 0.465241, 0.366687, 0.328603, 0.414856, 0.440853, 0.436924, 0.444081, 0.390993, 0.408655, 0.374039, 0.339168, 0.346032, 0.349426, 0.308712, 0.232838, 0.30533, 0.377384, 0.342579, 0.295083, 0.298791, 0.278302, 0.243554, 0.349426, 0.418646, 0.401658, 0.401658, 0.359901, 0.384043, 0.465241, 0.370445, 0.335645, 0.257454, 0.247041, 0.232838, 0.257454, 0.339168, 0.359901, 0.349426, 0.346032, 0.332115, 0.298791, 0.332115, 0.422041, 0.41194, 0.398279, 0.339168, 0.26085, 0.301917, 0.275179, 0.167087, 0.275179, 0.342579, 0.465241, 0.465241, 0.374039, 0.346032, 0.278302, 0.179055, 0.185198, 0.142424, 0.232838, 0.232838, 0.232838, 0.161087, 0.173081, 0.11371, 0.158265, 0.229226, 0.191378, 0.236433, 0.342579, 0.278302, 0.275179, 0.25406, 0.25406, 0.349426, 0.408655, 0.352862, 0.440853, 0.440853, 0.433034, 0.387226, 0.422041, 0.318242, 0.308712, 0.264545, 0.342579, 0.349426, 0.346032, 0.374039, 0.321458, 0.206376, 0.243554, 0.15008, 0.127496, 0.076542, 0.042364, 0.034068, 0.046336, 0.045352, 0.041405, 0.058088, 0.059222, 0.06184, 0.11371, 0.191378, 0.191378, 0.127496, 0.069024, 0.0704, 0.079919, 0.078022, 0.167087, 0.158265, 0.167087, 0.203355, 0.222385, 0.31487, 0.225814, 0.229226, 0.247041, 0.26085, 0.203355, 0.243554, 0.129801, 0.122885, 0.111485, 0.142424, 0.185198, 0.18812, 0.216401, 0.196879, 0.147574, 0.142424, 0.15284, 0.170161, 0.096677, 0.120615, 0.125101, 0.170161, 0.239899, 0.219301, 0.15008, 0.144935, 0.081712, 0.164327, 0.11371, 0.125101, 0.066181, 0.085092, 0.098513, 0.046336, 0.058088, 0.081712, 0.06312, 0.064632, 0.074921, 0.15008, 0.15008, 0.094817, 0.111485, 0.086953, 0.106997, 0.132295, 0.185198, 0.18812, 0.182256, 0.158265, 0.17593, 0.229226, 0.142424, 0.209395, 0.209395, 0.094817, 0.137348, 0.111485, 0.054297, 0.079919, 0.06312, 0.03976, 0.035586, 0.035586, 0.041405, 0.034068, 0.041405, 0.028107, 0.05306, 0.043307, 0.064632, 0.058088, 0.038858, 0.043307, 0.045352, 0.036378, 0.085092, 0.085092, 0.129801, 0.129801, 0.127496, 0.127496, 0.225814, 0.311707, 0.328603, 0.332115, 0.30533, 0.301917, 0.301917, 0.257454, 0.257454, 0.281712, 0.182256, 0.239899, 0.209395, 0.203355, 0.219301, 0.17593, 0.15008, 0.083462, 0.081712, 0.06184, 0.050641, 0.034884, 0.025762, 0.017797, 0.013016, 0.011518, 0.008723, 0.011106, 0.009728, 0.008525], '')</t>
  </si>
  <si>
    <t>[6, 7, 8, 9, 10, 11, 12, 13, 14, 15, 16, 17, 18, 19, 20, 21, 22, 23, 24, 25, 26, 27, 28, 29, 30, 31, 32, 33, 34, 54, 55, 56, 57, 58, 59, 60, 61, 62, 63, 64, 65, 66, 67, 68, 69, 70, 71, 72, 73, 74, 75, 76, 81]</t>
  </si>
  <si>
    <t xml:space="preserve">F5RTZ7|F5RTZ7_9ENTR Imidazolonepropionase OS=Enterobacter hormaechei ATCC 49162 </t>
  </si>
  <si>
    <t>([0.275179, 0.31487, 0.366687, 0.359901, 0.384043, 0.308712, 0.308712, 0.342579, 0.281712, 0.284882, 0.31487, 0.349426, 0.359901, 0.380708, 0.483068, 0.51388, 0.394753, 0.384043, 0.291804, 0.349426, 0.450668, 0.557691, 0.56648, 0.525368, 0.472492, 0.41194, 0.4292, 0.450668, 0.444081, 0.534167, 0.56648, 0.465241, 0.387226, 0.349426, 0.257454, 0.164327, 0.164327, 0.257454, 0.25406, 0.349426, 0.268042, 0.284882, 0.25406, 0.247041, 0.278302, 0.349426, 0.414856, 0.401658, 0.339168, 0.352862, 0.271506, 0.278302, 0.359901, 0.433034, 0.377384, 0.374039, 0.465241, 0.465241, 0.447574, 0.370445, 0.268042, 0.36309, 0.257454, 0.288399, 0.295083, 0.295083, 0.219301, 0.158265, 0.139895, 0.191378, 0.179055, 0.268042, 0.25031, 0.225814, 0.200174, 0.295083, 0.26085, 0.271506, 0.243554, 0.243554, 0.239899, 0.339168, 0.324872, 0.335645, 0.328603, 0.232838, 0.232838, 0.318242, 0.291804, 0.390993, 0.359901, 0.366687, 0.352862, 0.352862, 0.380708, 0.31487, 0.308712, 0.377384, 0.366687, 0.291804, 0.301917, 0.349426, 0.346032, 0.339168, 0.418646, 0.414856, 0.5017, 0.534167, 0.545602, 0.675549, 0.56648, 0.505461, 0.468512, 0.398279, 0.370445, 0.374039, 0.472492, 0.454136, 0.401658, 0.398279, 0.461924, 0.366687, 0.36309, 0.366687, 0.387226, 0.377384, 0.308712, 0.31487, 0.291804, 0.203355, 0.216401, 0.203355, 0.278302, 0.30533, 0.370445, 0.311707, 0.308712, 0.222385, 0.236433, 0.288399, 0.301917, 0.278302, 0.377384, 0.433034, 0.414856, 0.36309, 0.281712, 0.268042, 0.194234, 0.161087, 0.222385, 0.206376, 0.216401, 0.219301, 0.147574, 0.155435, 0.247041, 0.170161, 0.161087, 0.164327, 0.118441, 0.102787, 0.147574, 0.137348, 0.076542, 0.046336, 0.047319, 0.064632, 0.111485, 0.137348, 0.111485, 0.134866, 0.111485, 0.191378, 0.122885, 0.18812, 0.182256, 0.185198, 0.298791, 0.408655, 0.359901, 0.36309, 0.281712, 0.216401, 0.137348, 0.127496, 0.129801, 0.173081, 0.206376, 0.122885, 0.118441, 0.200174, 0.17593, 0.134866, 0.066181, 0.118441, 0.116183, 0.127496, 0.0704, 0.028107, 0.028695, 0.028695, 0.032017, 0.06184, 0.047319, 0.040537, 0.046336, 0.086953, 0.083462, 0.049374, 0.088832, 0.056825, 0.047319, 0.056825, 0.078022, 0.142424, 0.144935, 0.164327, 0.147574, 0.147574, 0.147574, 0.132295, 0.129801, 0.161087, 0.15008, 0.185198, 0.206376, 0.278302, 0.164327, 0.179055, 0.182256, 0.179055, 0.284882, 0.281712, 0.17593, 0.229226, 0.229226, 0.147574, 0.129801, 0.137348, 0.134866, 0.232838, 0.232838, 0.232838, 0.232838, 0.147574, 0.118441, 0.185198, 0.191378, 0.191378, 0.161087, 0.225814, 0.15284, 0.15284, 0.127496, 0.203355, 0.185198, 0.106997, 0.191378, 0.116183, 0.064632, 0.122885, 0.134866, 0.11371, 0.137348, 0.096677, 0.164327, 0.200174, 0.164327, 0.132295, 0.222385, 0.222385, 0.222385, 0.318242, 0.25031, 0.25406, 0.170161, 0.10481, 0.111485, 0.116183, 0.194234, 0.239899, 0.127496, 0.06312, 0.038858, 0.023963, 0.045352, 0.049374, 0.060549, 0.085092, 0.10481, 0.120615, 0.142424, 0.096677, 0.076542, 0.122885, 0.090864, 0.137348, 0.225814, 0.321458, 0.291804, 0.222385, 0.284882, 0.352862, 0.422041, 0.461924, 0.517562, 0.517562, 0.51388, 0.408655, 0.41194, 0.444081, 0.414856, 0.390993, 0.465241, 0.534167, 0.408655, 0.461924, 0.458154, 0.352862, 0.349426, 0.271506, 0.308712, 0.232838, 0.291804, 0.278302, 0.31487, 0.275179, 0.194234, 0.18812, 0.179055, 0.164327, 0.088832, 0.092881, 0.10481, 0.120615, 0.111485, 0.170161, 0.118441, 0.098513, 0.155435, 0.102787, 0.167087, 0.196879, 0.247041, 0.200174, 0.216401, 0.257454, 0.298791, 0.288399, 0.278302, 0.390993, 0.390993, 0.444081, 0.447574, 0.418646, 0.398279, 0.387226, 0.339168, 0.436924, 0.505461, 0.505461, 0.472492, 0.390993, 0.359901, 0.374039, 0.298791, 0.264545, 0.191378, 0.134866, 0.219301, 0.191378, 0.203355, 0.206376, 0.264545, 0.18812, 0.196879, 0.155435, 0.102787, 0.090864, 0.102787, 0.100716, 0.100716, 0.17593, 0.25406, 0.311707, 0.219301, 0.229226, 0.308712, 0.377384, 0.414856, 0.291804, 0.324872, 0.311707, 0.318242, 0.225814, 0.271506, 0.225814, 0.25031, 0.298791, 0.394753, 0.349426, 0.281712, 0.247041, 0.203355, 0.142424, 0.073402], '')</t>
  </si>
  <si>
    <t>[15, 21, 22, 23, 29, 30, 106, 107, 108, 109, 110, 111, 306, 307, 308, 315, 360, 361]</t>
  </si>
  <si>
    <t xml:space="preserve">F5RU09|F5RU09_9ENTR Galactokinase OS=Enterobacter hormaechei ATCC 49162 </t>
  </si>
  <si>
    <t>([0.196879, 0.196879, 0.26085, 0.291804, 0.17593, 0.206376, 0.147574, 0.209395, 0.203355, 0.232838, 0.26085, 0.239899, 0.167087, 0.257454, 0.232838, 0.25406, 0.25406, 0.25406, 0.182256, 0.196879, 0.196879, 0.219301, 0.243554, 0.247041, 0.25406, 0.36309, 0.377384, 0.377384, 0.356642, 0.398279, 0.394753, 0.288399, 0.288399, 0.284882, 0.30533, 0.257454, 0.196879, 0.129801, 0.134866, 0.120615, 0.118441, 0.182256, 0.194234, 0.125101, 0.11371, 0.069024, 0.055536, 0.050641, 0.086953, 0.088832, 0.090864, 0.092881, 0.170161, 0.167087, 0.247041, 0.155435, 0.15008, 0.15008, 0.200174, 0.200174, 0.200174, 0.203355, 0.21291, 0.295083, 0.295083, 0.308712, 0.40511, 0.328603, 0.332115, 0.243554, 0.243554, 0.200174, 0.229226, 0.147574, 0.147574, 0.15008, 0.209395, 0.308712, 0.335645, 0.374039, 0.370445, 0.36309, 0.346032, 0.346032, 0.243554, 0.264545, 0.25031, 0.229226, 0.271506, 0.206376, 0.288399, 0.278302, 0.225814, 0.203355, 0.284882, 0.349426, 0.359901, 0.349426, 0.346032, 0.239899, 0.225814, 0.216401, 0.271506, 0.288399, 0.194234, 0.21291, 0.191378, 0.18812, 0.18812, 0.26085, 0.257454, 0.295083, 0.295083, 0.374039, 0.335645, 0.335645, 0.25031, 0.236433, 0.236433, 0.222385, 0.301917, 0.30533, 0.225814, 0.275179, 0.200174, 0.25406, 0.25406, 0.335645, 0.342579, 0.281712, 0.170161, 0.239899, 0.21291, 0.139895, 0.088832, 0.111485, 0.069024, 0.137348, 0.086953, 0.094817, 0.094817, 0.096677, 0.100716, 0.098513, 0.074921, 0.067594, 0.088832, 0.129801, 0.137348, 0.144935, 0.17593, 0.288399, 0.295083, 0.295083, 0.275179, 0.291804, 0.281712, 0.278302, 0.257454, 0.25031, 0.239899, 0.164327, 0.164327, 0.170161, 0.25406, 0.203355, 0.200174, 0.185198, 0.164327, 0.102787, 0.092881, 0.109221, 0.100716, 0.100716, 0.10481, 0.158265, 0.15008, 0.098513, 0.100716, 0.098513, 0.096677, 0.098513, 0.158265, 0.120615, 0.111485, 0.111485, 0.170161, 0.219301, 0.164327, 0.219301, 0.219301, 0.257454, 0.257454, 0.25406, 0.21291, 0.179055, 0.147574, 0.161087, 0.15284, 0.15284, 0.15284, 0.232838, 0.239899, 0.15008, 0.216401, 0.219301, 0.219301, 0.15008, 0.125101, 0.173081, 0.144935, 0.225814, 0.125101, 0.134866, 0.139895, 0.161087, 0.18812, 0.264545, 0.335645, 0.335645, 0.440853, 0.433034, 0.433034, 0.390993, 0.5017, 0.401658, 0.298791, 0.301917, 0.387226, 0.490133, 0.458154, 0.380708, 0.366687, 0.465241, 0.384043, 0.380708, 0.301917, 0.308712, 0.308712, 0.203355, 0.295083, 0.275179, 0.203355, 0.179055, 0.21291, 0.225814, 0.247041, 0.356642, 0.384043, 0.311707, 0.21291, 0.25031, 0.321458, 0.321458, 0.247041, 0.31487, 0.321458, 0.318242, 0.232838, 0.222385, 0.339168, 0.339168, 0.31487, 0.380708, 0.414856, 0.342579, 0.339168, 0.390993, 0.352862, 0.318242, 0.352862, 0.342579, 0.308712, 0.308712, 0.30533, 0.377384, 0.298791, 0.284882, 0.366687, 0.414856, 0.408655, 0.408655, 0.318242, 0.321458, 0.291804, 0.301917, 0.36309, 0.359901, 0.359901, 0.387226, 0.359901, 0.390993, 0.476583, 0.521092, 0.418646, 0.436924, 0.346032, 0.4292, 0.370445, 0.40511, 0.436924, 0.359901, 0.356642, 0.440853, 0.394753, 0.359901, 0.36309, 0.284882, 0.216401, 0.236433, 0.21291, 0.247041, 0.170161, 0.161087, 0.161087, 0.25031, 0.232838, 0.311707, 0.243554, 0.308712, 0.243554, 0.243554, 0.318242, 0.308712, 0.301917, 0.271506, 0.332115, 0.31487, 0.31487, 0.311707, 0.257454, 0.257454, 0.182256, 0.196879, 0.229226, 0.232838, 0.257454, 0.18812, 0.137348, 0.219301, 0.194234, 0.15008, 0.15008, 0.158265, 0.137348, 0.098513, 0.147574, 0.142424, 0.147574, 0.139895, 0.203355, 0.232838, 0.257454, 0.335645, 0.394753, 0.281712, 0.257454, 0.26085, 0.339168, 0.308712, 0.191378, 0.164327, 0.161087, 0.15008, 0.118441, 0.139895, 0.194234, 0.219301, 0.194234, 0.185198, 0.278302, 0.182256, 0.185198, 0.164327, 0.134866, 0.111485, 0.158265, 0.134866, 0.086953, 0.059222, 0.106997, 0.185198], '')</t>
  </si>
  <si>
    <t>[224, 293]</t>
  </si>
  <si>
    <t xml:space="preserve">F5RU12|F5RU12_9ENTR 2,3-bisphosphoglycerate-dependent phosphoglycerate mutase OS=Enterobacter hormaechei ATCC 49162 </t>
  </si>
  <si>
    <t>([0.142424, 0.185198, 0.243554, 0.271506, 0.311707, 0.216401, 0.268042, 0.308712, 0.342579, 0.377384, 0.384043, 0.318242, 0.342579, 0.332115, 0.239899, 0.164327, 0.239899, 0.239899, 0.318242, 0.301917, 0.308712, 0.318242, 0.311707, 0.30533, 0.257454, 0.247041, 0.349426, 0.318242, 0.298791, 0.271506, 0.236433, 0.25031, 0.352862, 0.278302, 0.206376, 0.291804, 0.390993, 0.394753, 0.458154, 0.349426, 0.4292, 0.335645, 0.332115, 0.243554, 0.222385, 0.196879, 0.203355, 0.191378, 0.161087, 0.116183, 0.122885, 0.129801, 0.11371, 0.073402, 0.111485, 0.167087, 0.118441, 0.06184, 0.06312, 0.043307, 0.051831, 0.05306, 0.10481, 0.06312, 0.120615, 0.137348, 0.18812, 0.111485, 0.073402, 0.120615, 0.129801, 0.142424, 0.147574, 0.161087, 0.144935, 0.139895, 0.088832, 0.144935, 0.243554, 0.219301, 0.278302, 0.264545, 0.26085, 0.225814, 0.222385, 0.225814, 0.219301, 0.170161, 0.275179, 0.339168, 0.288399, 0.359901, 0.352862, 0.335645, 0.349426, 0.444081, 0.36309, 0.444081, 0.436924, 0.440853, 0.458154, 0.398279, 0.476583, 0.483068, 0.40511, 0.472492, 0.450668, 0.450668, 0.422041, 0.384043, 0.328603, 0.356642, 0.374039, 0.398279, 0.436924, 0.346032, 0.349426, 0.42561, 0.433034, 0.436924, 0.436924, 0.418646, 0.390993, 0.4292, 0.418646, 0.525368, 0.549308, 0.59917, 0.585406, 0.613573, 0.613573, 0.685117, 0.56648, 0.541878, 0.525368, 0.480142, 0.59014, 0.494003, 0.538167, 0.538167, 0.534167, 0.534167, 0.538167, 0.545602, 0.486429, 0.40511, 0.41194, 0.31487, 0.298791, 0.301917, 0.324872, 0.291804, 0.328603, 0.328603, 0.222385, 0.222385, 0.264545, 0.257454, 0.25406, 0.158265, 0.17593, 0.164327, 0.102787, 0.098513, 0.15284, 0.173081, 0.257454, 0.247041, 0.275179, 0.18812, 0.127496, 0.155435, 0.185198, 0.164327, 0.239899, 0.352862, 0.335645, 0.25406, 0.243554, 0.298791, 0.301917, 0.21291, 0.21291, 0.209395, 0.15284, 0.164327, 0.17593, 0.134866, 0.139895, 0.200174, 0.291804, 0.387226, 0.328603, 0.281712, 0.291804, 0.216401, 0.216401, 0.142424, 0.229226, 0.243554, 0.268042, 0.278302, 0.36309, 0.295083, 0.31487, 0.30533, 0.308712, 0.191378, 0.239899, 0.257454, 0.257454, 0.15284, 0.134866, 0.229226, 0.239899, 0.219301, 0.298791, 0.206376, 0.209395, 0.125101, 0.118441, 0.127496, 0.15008, 0.139895, 0.219301, 0.191378, 0.236433, 0.191378, 0.288399, 0.239899, 0.194234, 0.15284, 0.182256, 0.161087, 0.15008, 0.21291, 0.219301, 0.206376, 0.25406, 0.324872, 0.384043, 0.36309, 0.324872, 0.339168, 0.295083, 0.239899, 0.339168, 0.356642, 0.377384, 0.352862], '')</t>
  </si>
  <si>
    <t>[125, 126, 127, 128, 129, 130, 131, 132, 133, 134, 136, 138, 139, 140, 141, 142, 143]</t>
  </si>
  <si>
    <t xml:space="preserve">F5RU26|F5RU26_9ENTR Succinate--CoA ligase [ADP-forming] subunit alpha OS=Enterobacter hormaechei ATCC 49162 </t>
  </si>
  <si>
    <t>([0.132295, 0.071867, 0.048328, 0.074921, 0.096677, 0.055536, 0.074921, 0.094817, 0.116183, 0.142424, 0.164327, 0.200174, 0.122885, 0.179055, 0.25406, 0.359901, 0.356642, 0.332115, 0.232838, 0.196879, 0.129801, 0.182256, 0.271506, 0.349426, 0.30533, 0.243554, 0.342579, 0.335645, 0.271506, 0.278302, 0.298791, 0.298791, 0.288399, 0.384043, 0.377384, 0.384043, 0.36309, 0.36309, 0.318242, 0.401658, 0.349426, 0.472492, 0.408655, 0.308712, 0.308712, 0.349426, 0.349426, 0.36309, 0.390993, 0.42561, 0.356642, 0.349426, 0.318242, 0.332115, 0.332115, 0.301917, 0.301917, 0.264545, 0.26085, 0.278302, 0.203355, 0.196879, 0.122885, 0.200174, 0.26085, 0.281712, 0.185198, 0.164327, 0.15008, 0.142424, 0.167087, 0.155435, 0.088832, 0.122885, 0.100716, 0.06184, 0.083462, 0.066181, 0.079919, 0.047319, 0.067594, 0.067594, 0.071867, 0.06312, 0.054297, 0.038858, 0.033407, 0.0704, 0.118441, 0.076542, 0.085092, 0.086953, 0.086953, 0.144935, 0.106997, 0.079919, 0.129801, 0.083462, 0.094817, 0.064632, 0.098513, 0.06312, 0.11371, 0.194234, 0.239899, 0.236433, 0.257454, 0.257454, 0.200174, 0.137348, 0.203355, 0.203355, 0.206376, 0.206376, 0.222385, 0.25406, 0.271506, 0.18812, 0.25406, 0.291804, 0.356642, 0.390993, 0.394753, 0.370445, 0.26085, 0.291804, 0.209395, 0.236433, 0.257454, 0.291804, 0.374039, 0.295083, 0.268042, 0.25031, 0.356642, 0.324872, 0.318242, 0.318242, 0.398279, 0.308712, 0.216401, 0.219301, 0.200174, 0.281712, 0.284882, 0.374039, 0.295083, 0.384043, 0.328603, 0.321458, 0.291804, 0.225814, 0.298791, 0.308712, 0.321458, 0.298791, 0.31487, 0.229226, 0.295083, 0.200174, 0.278302, 0.356642, 0.356642, 0.356642, 0.278302, 0.216401, 0.206376, 0.206376, 0.200174, 0.288399, 0.278302, 0.342579, 0.321458, 0.36309, 0.346032, 0.342579, 0.346032, 0.236433, 0.247041, 0.264545, 0.278302, 0.203355, 0.185198, 0.122885, 0.069024, 0.118441, 0.185198, 0.200174, 0.311707, 0.324872, 0.335645, 0.342579, 0.278302, 0.284882, 0.191378, 0.164327, 0.106997, 0.100716, 0.185198, 0.185198, 0.173081, 0.247041, 0.328603, 0.30533, 0.40511, 0.521092, 0.534167, 0.472492, 0.42561, 0.366687, 0.264545, 0.185198, 0.161087, 0.203355, 0.291804, 0.288399, 0.328603, 0.401658, 0.436924, 0.352862, 0.370445, 0.370445, 0.284882, 0.203355, 0.203355, 0.182256, 0.116183, 0.10481, 0.10481, 0.15008, 0.170161, 0.25031, 0.318242, 0.332115, 0.281712, 0.268042, 0.342579, 0.301917, 0.30533, 0.243554, 0.225814, 0.21291, 0.185198, 0.271506, 0.346032, 0.366687, 0.366687, 0.440853, 0.398279, 0.447574, 0.436924, 0.436924, 0.346032, 0.321458, 0.284882, 0.236433, 0.264545, 0.216401, 0.219301, 0.219301, 0.18812, 0.257454, 0.339168, 0.30533, 0.311707, 0.318242, 0.243554, 0.21291, 0.222385, 0.17593, 0.161087, 0.161087, 0.139895, 0.147574, 0.167087, 0.196879, 0.194234, 0.106997, 0.125101, 0.127496, 0.109221, 0.137348, 0.116183, 0.086953, 0.116183, 0.083462, 0.059222, 0.098513, 0.098513], '')</t>
  </si>
  <si>
    <t>[205, 206]</t>
  </si>
  <si>
    <t xml:space="preserve">F5RU27|F5RU27_9ENTR Succinate--CoA ligase [ADP-forming] subunit beta OS=Enterobacter hormaechei ATCC 49162 </t>
  </si>
  <si>
    <t>([0.271506, 0.15284, 0.15284, 0.194234, 0.122885, 0.15008, 0.109221, 0.161087, 0.158265, 0.21291, 0.179055, 0.209395, 0.127496, 0.161087, 0.100716, 0.096677, 0.167087, 0.185198, 0.21291, 0.229226, 0.194234, 0.278302, 0.384043, 0.384043, 0.356642, 0.444081, 0.444081, 0.436924, 0.408655, 0.436924, 0.40511, 0.5017, 0.418646, 0.444081, 0.408655, 0.483068, 0.401658, 0.401658, 0.308712, 0.318242, 0.278302, 0.308712, 0.295083, 0.284882, 0.311707, 0.335645, 0.308712, 0.311707, 0.394753, 0.332115, 0.332115, 0.271506, 0.185198, 0.26085, 0.321458, 0.380708, 0.398279, 0.486429, 0.390993, 0.458154, 0.414856, 0.346032, 0.318242, 0.332115, 0.342579, 0.26085, 0.191378, 0.216401, 0.21291, 0.21291, 0.200174, 0.144935, 0.203355, 0.17593, 0.185198, 0.191378, 0.206376, 0.164327, 0.164327, 0.243554, 0.247041, 0.30533, 0.335645, 0.377384, 0.366687, 0.268042, 0.268042, 0.275179, 0.291804, 0.264545, 0.229226, 0.31487, 0.398279, 0.298791, 0.359901, 0.349426, 0.356642, 0.26085, 0.200174, 0.120615, 0.120615, 0.096677, 0.05306, 0.05306, 0.05306, 0.050641, 0.088832, 0.139895, 0.196879, 0.185198, 0.15284, 0.127496, 0.064632, 0.047319, 0.0704, 0.085092, 0.090864, 0.090864, 0.144935, 0.225814, 0.239899, 0.257454, 0.196879, 0.281712, 0.346032, 0.264545, 0.232838, 0.25031, 0.264545, 0.271506, 0.30533, 0.384043, 0.366687, 0.380708, 0.42561, 0.450668, 0.380708, 0.346032, 0.243554, 0.257454, 0.295083, 0.281712, 0.236433, 0.328603, 0.349426, 0.318242, 0.42561, 0.366687, 0.359901, 0.342579, 0.332115, 0.31487, 0.222385, 0.278302, 0.26085, 0.247041, 0.170161, 0.232838, 0.17593, 0.281712, 0.268042, 0.225814, 0.222385, 0.185198, 0.194234, 0.170161, 0.116183, 0.098513, 0.155435, 0.088832, 0.046336, 0.037156, 0.032677, 0.033407, 0.033407, 0.069024, 0.038858, 0.034884, 0.020876, 0.041405, 0.035586, 0.040537, 0.024393, 0.033407, 0.030611, 0.017138, 0.018415, 0.0198, 0.020165, 0.025316, 0.026892, 0.034068, 0.024393, 0.025762, 0.046336, 0.059222, 0.056825, 0.109221, 0.120615, 0.118441, 0.069024, 0.040537, 0.03976, 0.069024, 0.079919, 0.079919, 0.137348, 0.100716, 0.179055, 0.167087, 0.147574, 0.18812, 0.173081, 0.161087, 0.15284, 0.15284, 0.173081, 0.18812, 0.109221, 0.167087, 0.275179, 0.301917, 0.384043, 0.384043, 0.394753, 0.398279, 0.497853, 0.525368, 0.58069, 0.613573, 0.613573, 0.626927, 0.622677, 0.750527, 0.827927, 0.791621, 0.791621, 0.63748, 0.648219, 0.642678, 0.661982, 0.509769, 0.472492, 0.440853, 0.335645, 0.339168, 0.335645, 0.335645, 0.216401, 0.200174, 0.11371, 0.090864, 0.049374, 0.066181, 0.060549, 0.060549, 0.074921, 0.03976, 0.054297, 0.037156, 0.064632, 0.064632, 0.090864, 0.147574, 0.10481, 0.116183, 0.102787, 0.060549, 0.058088, 0.10481, 0.102787, 0.173081, 0.243554, 0.284882, 0.284882, 0.18812, 0.142424, 0.158265, 0.173081, 0.200174, 0.232838, 0.232838, 0.194234, 0.239899, 0.219301, 0.339168, 0.41194, 0.346032, 0.447574, 0.461924, 0.433034, 0.335645, 0.308712, 0.182256, 0.137348, 0.079919, 0.147574, 0.239899, 0.239899, 0.318242, 0.257454, 0.25406, 0.229226, 0.196879, 0.122885, 0.085092, 0.078022, 0.044297, 0.036378, 0.034068, 0.029376, 0.020876, 0.024826, 0.025316, 0.029376, 0.058088, 0.058088, 0.032017, 0.023963, 0.023963, 0.022306, 0.019401, 0.012491, 0.014075, 0.016826, 0.018106, 0.030003, 0.032017, 0.035586, 0.066181, 0.041405, 0.045352, 0.050641, 0.098513, 0.06312, 0.06184, 0.034884, 0.059222, 0.059222, 0.081712, 0.0704, 0.076542, 0.139895, 0.182256, 0.206376, 0.155435, 0.21291, 0.158265, 0.139895, 0.194234, 0.127496, 0.155435, 0.158265, 0.225814, 0.185198, 0.170161, 0.247041, 0.219301, 0.137348, 0.182256, 0.137348, 0.137348, 0.132295, 0.071867, 0.096677, 0.092881, 0.127496, 0.109221, 0.139895, 0.147574, 0.100716, 0.111485, 0.111485, 0.083462, 0.050641, 0.059222, 0.100716, 0.090864, 0.134866, 0.196879, 0.206376, 0.219301, 0.194234, 0.161087, 0.25406, 0.200174, 0.142424, 0.15008], '')</t>
  </si>
  <si>
    <t>[31, 227, 228, 229, 230, 231, 232, 233, 234, 235, 236, 237, 238, 239, 240, 241]</t>
  </si>
  <si>
    <t>15)</t>
  </si>
  <si>
    <t xml:space="preserve">F5RU31|F5RU31_9ENTR Succinate dehydrogenase flavoprotein subunit OS=Enterobacter hormaechei ATCC 49162 </t>
  </si>
  <si>
    <t>([0.17593, 0.134866, 0.086953, 0.116183, 0.118441, 0.144935, 0.17593, 0.173081, 0.200174, 0.18812, 0.21291, 0.222385, 0.203355, 0.206376, 0.18812, 0.173081, 0.167087, 0.158265, 0.25406, 0.239899, 0.281712, 0.342579, 0.324872, 0.377384, 0.30533, 0.26085, 0.26085, 0.257454, 0.225814, 0.144935, 0.209395, 0.21291, 0.243554, 0.271506, 0.352862, 0.346032, 0.36309, 0.36309, 0.324872, 0.339168, 0.339168, 0.324872, 0.243554, 0.321458, 0.288399, 0.335645, 0.335645, 0.335645, 0.352862, 0.408655, 0.517562, 0.5017, 0.509769, 0.517562, 0.418646, 0.436924, 0.339168, 0.40511, 0.36309, 0.301917, 0.298791, 0.301917, 0.243554, 0.318242, 0.311707, 0.370445, 0.408655, 0.390993, 0.308712, 0.295083, 0.30533, 0.311707, 0.301917, 0.26085, 0.173081, 0.281712, 0.173081, 0.222385, 0.139895, 0.167087, 0.257454, 0.239899, 0.271506, 0.349426, 0.324872, 0.243554, 0.173081, 0.179055, 0.191378, 0.281712, 0.284882, 0.232838, 0.222385, 0.142424, 0.194234, 0.179055, 0.158265, 0.243554, 0.203355, 0.311707, 0.324872, 0.318242, 0.324872, 0.216401, 0.125101, 0.15284, 0.229226, 0.339168, 0.219301, 0.298791, 0.284882, 0.291804, 0.324872, 0.321458, 0.414856, 0.281712, 0.380708, 0.380708, 0.398279, 0.490133, 0.440853, 0.398279, 0.40511, 0.40511, 0.458154, 0.521092, 0.480142, 0.447574, 0.42561, 0.534167, 0.541878, 0.541878, 0.534167, 0.505461, 0.433034, 0.342579, 0.447574, 0.454136, 0.377384, 0.264545, 0.264545, 0.308712, 0.346032, 0.264545, 0.25406, 0.295083, 0.321458, 0.352862, 0.384043, 0.298791, 0.200174, 0.196879, 0.219301, 0.144935, 0.102787, 0.132295, 0.132295, 0.137348, 0.086953, 0.096677, 0.155435, 0.155435, 0.122885, 0.122885, 0.182256, 0.161087, 0.111485, 0.076542, 0.073402, 0.040537, 0.069024, 0.10481, 0.066181, 0.032017, 0.032017, 0.066181, 0.081712, 0.125101, 0.132295, 0.144935, 0.144935, 0.090864, 0.046336, 0.055536, 0.042364, 0.044297, 0.043307, 0.066181, 0.066181, 0.041405, 0.060549, 0.06184, 0.071867, 0.111485, 0.155435, 0.225814, 0.209395, 0.139895, 0.085092, 0.079919, 0.11371, 0.161087, 0.247041, 0.356642, 0.328603, 0.366687, 0.284882, 0.324872, 0.324872, 0.384043, 0.468512, 0.497853, 0.4292, 0.4292, 0.394753, 0.394753, 0.31487, 0.31487, 0.366687, 0.454136, 0.380708, 0.41194, 0.346032, 0.352862, 0.349426, 0.339168, 0.349426, 0.390993, 0.291804, 0.298791, 0.200174, 0.196879, 0.229226, 0.295083, 0.295083, 0.25031, 0.25031, 0.328603, 0.298791, 0.324872, 0.268042, 0.25031, 0.164327, 0.225814, 0.232838, 0.222385, 0.179055, 0.167087, 0.196879, 0.30533, 0.291804, 0.390993, 0.295083, 0.18812, 0.122885, 0.129801, 0.194234, 0.225814, 0.222385, 0.271506, 0.278302, 0.243554, 0.281712, 0.36309, 0.359901, 0.25031, 0.225814, 0.339168, 0.349426, 0.321458, 0.301917, 0.31487, 0.243554, 0.308712, 0.387226, 0.468512, 0.472492, 0.41194, 0.346032, 0.321458, 0.30533, 0.301917, 0.31487, 0.318242, 0.216401, 0.232838, 0.239899, 0.271506, 0.26085, 0.25031, 0.284882, 0.284882, 0.194234, 0.281712, 0.308712, 0.339168, 0.25031, 0.232838, 0.324872, 0.394753, 0.394753, 0.387226, 0.308712, 0.387226, 0.342579, 0.440853, 0.422041, 0.42561, 0.422041, 0.401658, 0.422041, 0.352862, 0.271506, 0.374039, 0.359901, 0.36309, 0.25031, 0.366687, 0.366687, 0.25031, 0.173081, 0.21291, 0.147574, 0.216401, 0.216401, 0.308712, 0.196879, 0.167087, 0.247041, 0.185198, 0.196879, 0.209395, 0.21291, 0.291804, 0.291804, 0.321458, 0.232838, 0.349426, 0.257454, 0.17593, 0.291804, 0.380708, 0.281712, 0.370445, 0.288399, 0.26085, 0.222385, 0.321458, 0.352862, 0.264545, 0.359901, 0.359901, 0.324872, 0.324872, 0.339168, 0.321458, 0.298791, 0.36309, 0.25406, 0.324872, 0.349426, 0.324872, 0.332115, 0.42561, 0.418646, 0.521092, 0.570702, 0.529623, 0.461924, 0.377384, 0.497853, 0.465241, 0.377384, 0.281712, 0.318242, 0.247041, 0.247041, 0.25031, 0.194234, 0.243554, 0.161087, 0.158265, 0.15284, 0.098513, 0.096677, 0.096677, 0.074921, 0.074921, 0.10481, 0.096677, 0.15284, 0.129801, 0.137348, 0.203355, 0.225814, 0.179055, 0.247041, 0.17593, 0.118441, 0.134866, 0.088832, 0.139895, 0.18812, 0.167087, 0.167087, 0.161087, 0.106997, 0.127496, 0.076542, 0.083462, 0.142424, 0.142424, 0.086953, 0.0704, 0.076542, 0.127496, 0.18812, 0.155435, 0.155435, 0.203355, 0.275179, 0.346032, 0.352862, 0.370445, 0.40511, 0.490133, 0.40511, 0.494003, 0.461924, 0.545602, 0.454136, 0.458154, 0.454136, 0.461924, 0.497853, 0.480142, 0.377384, 0.387226, 0.414856, 0.505461, 0.505461, 0.5017, 0.534167, 0.541878, 0.538167, 0.570702, 0.483068, 0.59917, 0.490133, 0.509769, 0.5017, 0.562014, 0.458154, 0.472492, 0.58069, 0.468512, 0.447574, 0.557691, 0.545602, 0.557691, 0.440853, 0.444081, 0.377384, 0.281712, 0.257454, 0.264545, 0.225814, 0.291804, 0.25406, 0.308712, 0.295083, 0.298791, 0.321458, 0.324872, 0.328603, 0.324872, 0.342579, 0.36309, 0.332115, 0.257454, 0.239899, 0.352862, 0.346032, 0.335645, 0.4292, 0.450668, 0.41194, 0.40511, 0.324872, 0.356642, 0.387226, 0.418646, 0.422041, 0.418646, 0.505461, 0.390993, 0.390993, 0.468512, 0.486429, 0.5017, 0.525368, 0.549308, 0.447574, 0.387226, 0.472492, 0.408655, 0.40511, 0.436924, 0.380708, 0.4292, 0.433034, 0.433034, 0.408655, 0.318242, 0.30533, 0.298791, 0.377384, 0.342579, 0.335645, 0.30533, 0.321458, 0.284882, 0.264545, 0.346032, 0.422041, 0.408655, 0.468512, 0.465241, 0.433034, 0.505461, 0.525368, 0.505461, 0.401658, 0.42561, 0.422041, 0.472492, 0.472492, 0.486429, 0.517562, 0.521092, 0.557691, 0.557691, 0.541878, 0.480142, 0.390993, 0.384043, 0.384043, 0.324872, 0.239899, 0.196879, 0.222385, 0.239899, 0.243554, 0.346032, 0.346032, 0.41194, 0.384043, 0.374039, 0.374039, 0.36309, 0.308712, 0.308712, 0.271506, 0.387226, 0.483068, 0.570702, 0.490133, 0.490133, 0.604312, 0.694846, 0.653063, 0.653063, 0.680603, 0.675549, 0.56648, 0.553315, 0.59508, 0.494003, 0.483068, 0.472492, 0.461924, 0.509769, 0.476583, 0.490133, 0.454136, 0.377384, 0.352862, 0.436924], '')</t>
  </si>
  <si>
    <t>[50, 51, 52, 53, 125, 129, 130, 131, 132, 133, 365, 366, 367, 429, 439, 440, 441, 442, 443, 444, 445, 447, 449, 450, 451, 454, 457, 458, 459, 494, 499, 500, 501, 529, 530, 531, 538, 539, 540, 541, 542, 565, 568, 569, 570, 571, 572, 573, 574, 575, 576, 581]</t>
  </si>
  <si>
    <t>50)</t>
  </si>
  <si>
    <t xml:space="preserve">F5RU35|F5RU35_9ENTR Endonuclease 8 OS=Enterobacter hormaechei ATCC 49162 </t>
  </si>
  <si>
    <t>([0.626927, 0.671169, 0.680603, 0.529623, 0.575842, 0.486429, 0.472492, 0.380708, 0.398279, 0.422041, 0.436924, 0.497853, 0.380708, 0.374039, 0.377384, 0.278302, 0.158265, 0.147574, 0.129801, 0.069024, 0.096677, 0.116183, 0.066181, 0.066181, 0.132295, 0.060549, 0.102787, 0.116183, 0.194234, 0.129801, 0.085092, 0.088832, 0.076542, 0.132295, 0.085092, 0.086953, 0.132295, 0.147574, 0.26085, 0.291804, 0.398279, 0.374039, 0.366687, 0.422041, 0.346032, 0.232838, 0.352862, 0.342579, 0.229226, 0.222385, 0.308712, 0.380708, 0.291804, 0.291804, 0.200174, 0.182256, 0.173081, 0.173081, 0.278302, 0.268042, 0.182256, 0.111485, 0.111485, 0.073402, 0.040537, 0.067594, 0.0704, 0.042364, 0.045352, 0.076542, 0.083462, 0.088832, 0.086953, 0.167087, 0.167087, 0.25406, 0.352862, 0.352862, 0.278302, 0.179055, 0.173081, 0.185198, 0.268042, 0.182256, 0.257454, 0.380708, 0.352862, 0.444081, 0.517562, 0.472492, 0.40511, 0.311707, 0.21291, 0.129801, 0.106997, 0.086953, 0.081712, 0.081712, 0.043307, 0.076542, 0.102787, 0.060549, 0.096677, 0.120615, 0.200174, 0.200174, 0.122885, 0.085092, 0.081712, 0.083462, 0.120615, 0.10481, 0.10481, 0.170161, 0.25406, 0.18812, 0.216401, 0.25406, 0.25031, 0.281712, 0.182256, 0.225814, 0.278302, 0.271506, 0.155435, 0.15008, 0.125101, 0.194234, 0.291804, 0.216401, 0.21291, 0.155435, 0.268042, 0.268042, 0.179055, 0.179055, 0.281712, 0.284882, 0.144935, 0.137348, 0.21291, 0.298791, 0.295083, 0.21291, 0.209395, 0.298791, 0.206376, 0.155435, 0.098513, 0.094817, 0.144935, 0.122885, 0.073402, 0.043307, 0.06184, 0.10481, 0.06312, 0.050641, 0.05306, 0.06184, 0.035586, 0.032017, 0.021381, 0.022306, 0.025316, 0.016528, 0.009865, 0.015694, 0.017138, 0.027463, 0.016826, 0.014075, 0.019109, 0.038858, 0.067594, 0.081712, 0.067594, 0.109221, 0.11371, 0.060549, 0.10481, 0.173081, 0.18812, 0.26085, 0.170161, 0.268042, 0.318242, 0.339168, 0.321458, 0.390993, 0.356642, 0.356642, 0.298791, 0.239899, 0.15008, 0.17593, 0.17593, 0.132295, 0.132295, 0.071867, 0.129801, 0.137348, 0.132295, 0.122885, 0.078022, 0.086953, 0.083462, 0.106997, 0.182256, 0.18812, 0.18812, 0.216401, 0.301917, 0.356642, 0.301917, 0.278302, 0.247041, 0.144935, 0.219301, 0.161087, 0.147574, 0.139895, 0.134866, 0.11371, 0.111485, 0.161087, 0.225814, 0.134866, 0.134866, 0.127496, 0.069024, 0.069024, 0.067594, 0.044297, 0.030003, 0.054297, 0.111485, 0.092881, 0.179055, 0.109221, 0.155435, 0.25406, 0.25031, 0.278302, 0.196879, 0.122885, 0.066181, 0.032677, 0.073402, 0.069024, 0.034068, 0.069024, 0.055536, 0.042364, 0.05306, 0.078022, 0.055536, 0.03976, 0.037156, 0.024393, 0.03976, 0.027463, 0.018415], '')</t>
  </si>
  <si>
    <t>[0, 1, 2, 3, 4, 88]</t>
  </si>
  <si>
    <t xml:space="preserve">F5RU44|F5RU44_9ENTR Potassium-transporting ATPase ATP-binding subunit OS=Enterobacter hormaechei ATCC 49162 </t>
  </si>
  <si>
    <t>([0.15008, 0.200174, 0.116183, 0.079919, 0.111485, 0.147574, 0.144935, 0.096677, 0.086953, 0.111485, 0.109221, 0.096677, 0.10481, 0.10481, 0.059222, 0.054297, 0.120615, 0.147574, 0.167087, 0.271506, 0.167087, 0.144935, 0.155435, 0.271506, 0.271506, 0.222385, 0.120615, 0.083462, 0.094817, 0.069024, 0.0704, 0.085092, 0.127496, 0.073402, 0.040537, 0.074921, 0.079919, 0.05306, 0.029376, 0.038042, 0.0198, 0.028695, 0.021816, 0.0198, 0.017447, 0.025316, 0.034068, 0.040537, 0.073402, 0.111485, 0.196879, 0.164327, 0.170161, 0.094817, 0.158265, 0.209395, 0.17593, 0.10481, 0.122885, 0.125101, 0.092881, 0.100716, 0.071867, 0.046336, 0.048328, 0.030611, 0.019109, 0.01078, 0.014315, 0.015344, 0.009483, 0.008156, 0.009728, 0.008624, 0.009401, 0.008276, 0.009865, 0.011106, 0.017447, 0.017447, 0.027463, 0.038042, 0.067594, 0.092881, 0.182256, 0.173081, 0.155435, 0.225814, 0.335645, 0.298791, 0.284882, 0.387226, 0.42561, 0.374039, 0.295083, 0.346032, 0.377384, 0.352862, 0.264545, 0.264545, 0.288399, 0.324872, 0.352862, 0.247041, 0.278302, 0.236433, 0.25031, 0.298791, 0.31487, 0.31487, 0.318242, 0.352862, 0.324872, 0.332115, 0.380708, 0.40511, 0.436924, 0.433034, 0.436924, 0.545602, 0.468512, 0.377384, 0.25406, 0.18812, 0.308712, 0.271506, 0.298791, 0.298791, 0.243554, 0.147574, 0.173081, 0.173081, 0.155435, 0.179055, 0.191378, 0.120615, 0.116183, 0.132295, 0.134866, 0.134866, 0.10481, 0.15008, 0.147574, 0.239899, 0.332115, 0.30533, 0.30533, 0.209395, 0.206376, 0.298791, 0.414856, 0.374039, 0.401658, 0.42561, 0.352862, 0.229226, 0.298791, 0.41194, 0.387226, 0.384043, 0.384043, 0.4292, 0.318242, 0.352862, 0.339168, 0.243554, 0.257454, 0.288399, 0.384043, 0.384043, 0.384043, 0.271506, 0.18812, 0.222385, 0.203355, 0.196879, 0.206376, 0.147574, 0.074921, 0.079919, 0.051831, 0.051831, 0.030611, 0.067594, 0.102787, 0.102787, 0.173081, 0.173081, 0.096677, 0.055536, 0.058088, 0.058088, 0.079919, 0.074921, 0.060549, 0.042364, 0.045352, 0.090864, 0.134866, 0.182256, 0.182256, 0.247041, 0.247041, 0.311707, 0.311707, 0.31487, 0.324872, 0.328603, 0.219301, 0.295083, 0.291804, 0.284882, 0.18812, 0.144935, 0.147574, 0.122885, 0.125101, 0.109221, 0.100716, 0.056825, 0.045352, 0.022306, 0.013613, 0.009294, 0.008409, 0.008409, 0.006533, 0.006533, 0.004577, 0.004835, 0.006078, 0.005734, 0.00558, 0.006701, 0.006619, 0.009096, 0.011903, 0.015078, 0.020522, 0.013613, 0.021816, 0.018787, 0.038042, 0.042364, 0.043307, 0.028695, 0.022306, 0.016528, 0.010372, 0.011106, 0.011903, 0.007315, 0.007555, 0.008804, 0.010221, 0.016826, 0.010221, 0.010221, 0.009977, 0.008156, 0.007495, 0.007495, 0.009294, 0.006482, 0.008156, 0.008624, 0.01078, 0.012727, 0.016528, 0.026892, 0.043307, 0.050641, 0.050641, 0.096677, 0.060549, 0.06184, 0.036378, 0.037156, 0.029376, 0.031287, 0.055536, 0.098513, 0.102787, 0.10481, 0.122885, 0.139895, 0.170161, 0.170161, 0.170161, 0.216401, 0.15284, 0.161087, 0.134866, 0.137348, 0.079919, 0.056825, 0.056825, 0.090864, 0.167087, 0.196879, 0.196879, 0.118441, 0.122885, 0.069024, 0.086953, 0.142424, 0.129801, 0.167087, 0.167087, 0.167087, 0.167087, 0.137348, 0.074921, 0.142424, 0.191378, 0.31487, 0.408655, 0.324872, 0.335645, 0.339168, 0.339168, 0.342579, 0.352862, 0.31487, 0.422041, 0.390993, 0.346032, 0.352862, 0.257454, 0.291804, 0.295083, 0.200174, 0.278302, 0.384043, 0.366687, 0.41194, 0.41194, 0.433034, 0.509769, 0.5017, 0.494003, 0.394753, 0.31487, 0.311707, 0.257454, 0.21291, 0.247041, 0.288399, 0.281712, 0.268042, 0.281712, 0.196879, 0.288399, 0.332115, 0.324872, 0.31487, 0.239899, 0.216401, 0.200174, 0.129801, 0.137348, 0.116183, 0.200174, 0.173081, 0.200174, 0.321458, 0.25406, 0.26085, 0.222385, 0.229226, 0.342579, 0.332115, 0.384043, 0.380708, 0.370445, 0.278302, 0.281712, 0.26085, 0.26085, 0.271506, 0.359901, 0.311707, 0.257454, 0.25031, 0.349426, 0.414856, 0.377384, 0.41194, 0.414856, 0.418646, 0.318242, 0.31487, 0.311707, 0.359901, 0.271506, 0.284882, 0.346032, 0.346032, 0.450668, 0.436924, 0.444081, 0.339168, 0.408655, 0.541878, 0.557691, 0.483068, 0.494003, 0.509769, 0.494003, 0.414856, 0.461924, 0.562014, 0.483068, 0.450668, 0.440853, 0.549308, 0.529623, 0.529623, 0.521092, 0.549308, 0.458154, 0.377384, 0.408655, 0.342579, 0.321458, 0.30533, 0.346032, 0.346032, 0.268042, 0.268042, 0.332115, 0.25031, 0.170161, 0.206376, 0.158265, 0.155435, 0.155435, 0.096677, 0.076542, 0.074921, 0.058088, 0.094817, 0.083462, 0.125101, 0.161087, 0.15284, 0.088832, 0.090864, 0.088832, 0.106997, 0.170161, 0.167087, 0.194234, 0.278302, 0.216401, 0.295083, 0.301917, 0.222385, 0.275179, 0.25406, 0.257454, 0.257454, 0.271506, 0.370445, 0.377384, 0.281712, 0.281712, 0.346032, 0.346032, 0.30533, 0.25406, 0.219301, 0.194234, 0.247041, 0.216401, 0.301917, 0.236433, 0.239899, 0.31487, 0.25406, 0.26085, 0.25406, 0.278302, 0.232838, 0.225814, 0.25406, 0.352862, 0.31487, 0.342579, 0.288399, 0.284882, 0.288399, 0.225814, 0.264545, 0.257454, 0.194234, 0.206376, 0.236433, 0.247041, 0.232838, 0.339168, 0.339168, 0.268042, 0.216401, 0.203355, 0.203355, 0.170161, 0.161087, 0.18812, 0.194234, 0.288399, 0.335645, 0.377384, 0.509769, 0.461924, 0.359901, 0.418646, 0.418646, 0.41194, 0.401658, 0.328603, 0.281712, 0.288399, 0.318242, 0.301917, 0.356642, 0.349426, 0.349426, 0.342579, 0.356642, 0.311707, 0.257454, 0.243554, 0.30533, 0.229226, 0.26085, 0.36309, 0.349426, 0.264545, 0.31487, 0.209395, 0.301917, 0.339168, 0.4292, 0.505461, 0.570702, 0.553315, 0.454136, 0.352862, 0.370445, 0.284882, 0.25031, 0.298791, 0.191378, 0.167087, 0.200174, 0.216401, 0.155435, 0.120615, 0.134866, 0.132295, 0.21291, 0.196879, 0.196879, 0.106997, 0.092881, 0.092881, 0.041405, 0.073402, 0.069024, 0.044297, 0.078022, 0.132295, 0.078022, 0.11371, 0.118441, 0.060549, 0.024826, 0.026892, 0.024393, 0.017447, 0.0198, 0.015078, 0.012491, 0.007645, 0.009401, 0.007877, 0.007877, 0.008276, 0.009294, 0.016257, 0.011669, 0.011669, 0.009294, 0.008723, 0.010672, 0.008002, 0.009401, 0.017447, 0.012491, 0.023534, 0.046336, 0.046336, 0.045352, 0.059222, 0.098513, 0.06312, 0.043307, 0.03976, 0.060549, 0.028695, 0.014075, 0.01204, 0.01204, 0.011903, 0.011669, 0.007177, 0.006482, 0.005932, 0.00389, 0.003864, 0.002662, 0.002976, 0.001872, 0.001872, 0.001335, 0.001541, 0.002276, 0.002349, 0.002349, 0.001786, 0.00246, 0.003757, 0.003963, 0.00389, 0.003864, 0.004577, 0.005623, 0.006567, 0.006039, 0.00962, 0.016528, 0.035586, 0.015344, 0.014783, 0.009977, 0.00962, 0.009294, 0.006374, 0.008276, 0.008156, 0.008075, 0.005932, 0.004135, 0.006245, 0.00389, 0.003109, 0.003512, 0.002688, 0.003341, 0.003512, 0.002327, 0.002336, 0.00155, 0.001533, 0.001499, 0.002366, 0.002349, 0.001417, 0.00225, 0.001481, 0.001061, 0.001267, 0.001305, 0.001383, 0.000816, 0.001159, 0.001434, 0.000945, 0.001335, 0.000721, 0.00076], '')</t>
  </si>
  <si>
    <t>[119, 338, 339, 403, 404, 407, 411, 415, 416, 417, 418, 419, 513, 544, 545, 546]</t>
  </si>
  <si>
    <t xml:space="preserve">F5RU63|F5RU63_9ENTR Glucosamine-6-phosphate deaminase OS=Enterobacter hormaechei ATCC 49162 </t>
  </si>
  <si>
    <t>([0.225814, 0.164327, 0.209395, 0.25031, 0.144935, 0.147574, 0.15008, 0.182256, 0.21291, 0.158265, 0.132295, 0.185198, 0.182256, 0.17593, 0.271506, 0.222385, 0.200174, 0.225814, 0.243554, 0.278302, 0.232838, 0.222385, 0.295083, 0.31487, 0.203355, 0.247041, 0.196879, 0.222385, 0.147574, 0.164327, 0.25031, 0.311707, 0.298791, 0.301917, 0.41194, 0.311707, 0.346032, 0.42561, 0.328603, 0.30533, 0.271506, 0.222385, 0.155435, 0.167087, 0.116183, 0.209395, 0.271506, 0.321458, 0.321458, 0.42561, 0.335645, 0.328603, 0.222385, 0.222385, 0.219301, 0.144935, 0.164327, 0.164327, 0.10481, 0.18812, 0.15284, 0.182256, 0.275179, 0.243554, 0.170161, 0.209395, 0.139895, 0.161087, 0.185198, 0.200174, 0.18812, 0.275179, 0.291804, 0.398279, 0.30533, 0.308712, 0.366687, 0.318242, 0.275179, 0.387226, 0.377384, 0.433034, 0.318242, 0.196879, 0.298791, 0.36309, 0.298791, 0.387226, 0.275179, 0.301917, 0.25406, 0.268042, 0.25406, 0.158265, 0.170161, 0.182256, 0.116183, 0.125101, 0.21291, 0.268042, 0.232838, 0.257454, 0.25031, 0.268042, 0.384043, 0.346032, 0.359901, 0.349426, 0.346032, 0.447574, 0.324872, 0.374039, 0.377384, 0.359901, 0.359901, 0.349426, 0.4292, 0.418646, 0.401658, 0.401658, 0.298791, 0.332115, 0.222385, 0.125101, 0.158265, 0.15008, 0.17593, 0.111485, 0.164327, 0.170161, 0.167087, 0.25031, 0.236433, 0.142424, 0.122885, 0.106997, 0.111485, 0.125101, 0.225814, 0.196879, 0.200174, 0.284882, 0.203355, 0.25406, 0.359901, 0.408655, 0.414856, 0.418646, 0.394753, 0.394753, 0.387226, 0.298791, 0.30533, 0.30533, 0.401658, 0.436924, 0.562014, 0.476583, 0.42561, 0.408655, 0.436924, 0.440853, 0.332115, 0.301917, 0.342579, 0.342579, 0.346032, 0.278302, 0.288399, 0.387226, 0.324872, 0.349426, 0.42561, 0.328603, 0.295083, 0.203355, 0.203355, 0.144935, 0.196879, 0.167087, 0.15284, 0.158265, 0.100716, 0.118441, 0.21291, 0.17593, 0.194234, 0.200174, 0.200174, 0.158265, 0.090864, 0.085092, 0.047319, 0.028695, 0.049374, 0.049374, 0.055536, 0.051831, 0.064632, 0.069024, 0.085092, 0.05306, 0.05306, 0.073402, 0.100716, 0.06184, 0.083462, 0.073402, 0.0704, 0.0704, 0.092881, 0.158265, 0.194234, 0.167087, 0.247041, 0.164327, 0.191378, 0.179055, 0.118441, 0.144935, 0.086953, 0.106997, 0.194234, 0.185198, 0.18812, 0.158265, 0.158265, 0.102787, 0.066181, 0.064632, 0.106997, 0.120615, 0.11371, 0.142424, 0.191378, 0.200174, 0.209395, 0.209395, 0.216401, 0.295083, 0.295083, 0.295083, 0.284882, 0.170161, 0.094817, 0.122885, 0.185198, 0.167087, 0.239899, 0.284882, 0.291804, 0.288399, 0.167087, 0.167087, 0.158265, 0.122885, 0.090864, 0.125101, 0.102787, 0.132295, 0.106997, 0.078022, 0.122885, 0.094817, 0.161087, 0.308712], '')</t>
  </si>
  <si>
    <t>[156]</t>
  </si>
  <si>
    <t xml:space="preserve">F5RU69|F5RU69_9ENTR tRNA-2-methylthio-N(6)-dimethylallyladenosine synthase OS=Enterobacter hormaechei ATCC 49162 </t>
  </si>
  <si>
    <t>([0.191378, 0.11371, 0.158265, 0.15284, 0.200174, 0.247041, 0.170161, 0.203355, 0.229226, 0.257454, 0.278302, 0.281712, 0.25406, 0.26085, 0.191378, 0.194234, 0.194234, 0.281712, 0.284882, 0.288399, 0.384043, 0.298791, 0.390993, 0.30533, 0.342579, 0.339168, 0.342579, 0.40511, 0.401658, 0.41194, 0.387226, 0.394753, 0.36309, 0.31487, 0.239899, 0.239899, 0.328603, 0.328603, 0.25031, 0.247041, 0.167087, 0.170161, 0.26085, 0.25406, 0.30533, 0.311707, 0.31487, 0.301917, 0.271506, 0.17593, 0.170161, 0.144935, 0.090864, 0.127496, 0.18812, 0.170161, 0.236433, 0.155435, 0.100716, 0.15008, 0.15008, 0.216401, 0.225814, 0.236433, 0.247041, 0.200174, 0.132295, 0.078022, 0.078022, 0.078022, 0.139895, 0.137348, 0.11371, 0.122885, 0.106997, 0.10481, 0.179055, 0.191378, 0.264545, 0.332115, 0.26085, 0.185198, 0.18812, 0.18812, 0.164327, 0.137348, 0.222385, 0.21291, 0.225814, 0.236433, 0.21291, 0.161087, 0.090864, 0.15284, 0.229226, 0.264545, 0.271506, 0.191378, 0.179055, 0.179055, 0.122885, 0.206376, 0.295083, 0.264545, 0.182256, 0.191378, 0.21291, 0.137348, 0.206376, 0.268042, 0.257454, 0.335645, 0.394753, 0.534167, 0.461924, 0.370445, 0.374039, 0.301917, 0.380708, 0.275179, 0.308712, 0.398279, 0.284882, 0.284882, 0.311707, 0.288399, 0.288399, 0.291804, 0.268042, 0.298791, 0.311707, 0.339168, 0.339168, 0.311707, 0.291804, 0.356642, 0.450668, 0.447574, 0.483068, 0.380708, 0.418646, 0.387226, 0.295083, 0.346032, 0.346032, 0.349426, 0.377384, 0.380708, 0.377384, 0.374039, 0.271506, 0.268042, 0.161087, 0.106997, 0.086953, 0.054297, 0.064632, 0.031287, 0.032017, 0.037156, 0.071867, 0.118441, 0.129801, 0.139895, 0.167087, 0.15284, 0.17593, 0.216401, 0.216401, 0.236433, 0.239899, 0.239899, 0.139895, 0.225814, 0.222385, 0.257454, 0.335645, 0.225814, 0.281712, 0.243554, 0.257454, 0.257454, 0.182256, 0.164327, 0.243554, 0.182256, 0.194234, 0.111485, 0.083462, 0.078022, 0.076542, 0.132295, 0.142424, 0.247041, 0.203355, 0.185198, 0.209395, 0.200174, 0.295083, 0.332115, 0.278302, 0.281712, 0.281712, 0.352862, 0.36309, 0.349426, 0.414856, 0.298791, 0.349426, 0.447574, 0.36309, 0.275179, 0.257454, 0.239899, 0.170161, 0.167087, 0.236433, 0.167087, 0.173081, 0.161087, 0.098513, 0.167087, 0.15008, 0.094817, 0.086953, 0.041405, 0.043307, 0.045352, 0.086953, 0.098513, 0.106997, 0.134866, 0.216401, 0.129801, 0.200174, 0.278302, 0.31487, 0.26085, 0.257454, 0.257454, 0.191378, 0.18812, 0.173081, 0.18812, 0.275179, 0.311707, 0.440853, 0.349426, 0.278302, 0.281712, 0.185198, 0.102787, 0.127496, 0.069024, 0.155435, 0.094817, 0.096677, 0.06184, 0.106997, 0.167087, 0.170161, 0.222385, 0.243554, 0.170161, 0.170161, 0.102787, 0.069024, 0.06312, 0.098513, 0.170161, 0.170161, 0.275179, 0.291804, 0.209395, 0.308712, 0.194234, 0.275179, 0.257454, 0.324872, 0.236433, 0.232838, 0.21291, 0.147574, 0.200174, 0.298791, 0.257454, 0.335645, 0.40511, 0.41194, 0.335645, 0.31487, 0.236433, 0.225814, 0.295083, 0.387226, 0.268042, 0.278302, 0.219301, 0.222385, 0.129801, 0.229226, 0.236433, 0.26085, 0.349426, 0.324872, 0.321458, 0.356642, 0.257454, 0.243554, 0.229226, 0.318242, 0.271506, 0.349426, 0.268042, 0.191378, 0.18812, 0.301917, 0.311707, 0.387226, 0.281712, 0.394753, 0.298791, 0.295083, 0.200174, 0.194234, 0.132295, 0.079919, 0.03976, 0.076542, 0.059222, 0.059222, 0.069024, 0.085092, 0.092881, 0.173081, 0.219301, 0.194234, 0.18812, 0.219301, 0.15284, 0.257454, 0.257454, 0.257454, 0.288399, 0.384043, 0.398279, 0.521092, 0.613573, 0.73685, 0.750527, 0.779859, 0.690604, 0.541878, 0.454136, 0.374039, 0.349426, 0.387226, 0.41194, 0.324872, 0.366687, 0.444081, 0.444081, 0.408655, 0.486429, 0.42561, 0.31487, 0.301917, 0.284882, 0.288399, 0.268042, 0.185198, 0.191378, 0.275179, 0.288399, 0.374039, 0.444081, 0.359901, 0.275179, 0.216401, 0.30533, 0.295083, 0.295083, 0.288399, 0.308712, 0.288399, 0.31487, 0.335645, 0.308712, 0.324872, 0.25031, 0.278302, 0.356642, 0.349426, 0.349426, 0.42561, 0.4292, 0.444081, 0.517562, 0.534167, 0.538167, 0.538167, 0.433034, 0.436924, 0.436924, 0.450668, 0.494003, 0.5017, 0.557691, 0.5017, 0.490133, 0.575842, 0.468512, 0.401658, 0.418646, 0.346032, 0.346032, 0.257454, 0.18812, 0.203355, 0.203355, 0.191378, 0.191378, 0.291804, 0.284882, 0.209395, 0.196879, 0.173081, 0.161087, 0.139895, 0.15284, 0.147574, 0.161087, 0.257454, 0.328603, 0.324872, 0.36309, 0.356642, 0.359901, 0.414856, 0.332115, 0.370445, 0.450668, 0.454136, 0.472492, 0.476583, 0.562014, 0.497853, 0.414856, 0.42561, 0.480142, 0.553315, 0.553315, 0.538167, 0.458154, 0.461924, 0.458154, 0.486429, 0.486429, 0.497853, 0.505461, 0.509769, 0.450668, 0.450668, 0.472492, 0.422041, 0.394753, 0.374039, 0.422041, 0.505461, 0.480142, 0.465241, 0.422041, 0.401658, 0.377384], '')</t>
  </si>
  <si>
    <t>[113, 346, 347, 348, 349, 350, 351, 352, 397, 398, 399, 400, 406, 407, 408, 410, 445, 450, 451, 452, 459, 460, 468]</t>
  </si>
  <si>
    <t xml:space="preserve">F5RU88|F5RU88_9ENTR Peptidoglycan D,D-transpeptidase MrdA OS=Enterobacter hormaechei ATCC 49162 </t>
  </si>
  <si>
    <t>([0.18812, 0.167087, 0.229226, 0.268042, 0.25031, 0.170161, 0.096677, 0.073402, 0.092881, 0.116183, 0.111485, 0.086953, 0.056825, 0.081712, 0.037156, 0.035586, 0.034884, 0.03976, 0.022667, 0.013613, 0.013613, 0.013437, 0.016257, 0.010672, 0.007877, 0.006567, 0.007877, 0.013016, 0.01204, 0.008804, 0.009187, 0.00777, 0.010926, 0.009977, 0.008895, 0.014586, 0.009728, 0.010131, 0.016257, 0.016528, 0.028107, 0.050641, 0.049374, 0.049374, 0.086953, 0.15008, 0.25031, 0.284882, 0.179055, 0.26085, 0.25406, 0.173081, 0.284882, 0.18812, 0.243554, 0.339168, 0.335645, 0.422041, 0.414856, 0.31487, 0.30533, 0.216401, 0.216401, 0.219301, 0.236433, 0.216401, 0.21291, 0.222385, 0.142424, 0.194234, 0.122885, 0.209395, 0.281712, 0.257454, 0.257454, 0.21291, 0.194234, 0.120615, 0.125101, 0.098513, 0.129801, 0.232838, 0.324872, 0.31487, 0.243554, 0.232838, 0.25406, 0.182256, 0.167087, 0.25406, 0.295083, 0.298791, 0.298791, 0.26085, 0.173081, 0.268042, 0.346032, 0.271506, 0.298791, 0.291804, 0.25031, 0.311707, 0.288399, 0.284882, 0.291804, 0.268042, 0.225814, 0.179055, 0.144935, 0.134866, 0.129801, 0.134866, 0.209395, 0.167087, 0.196879, 0.281712, 0.284882, 0.284882, 0.243554, 0.318242, 0.311707, 0.311707, 0.324872, 0.257454, 0.247041, 0.247041, 0.356642, 0.31487, 0.352862, 0.476583, 0.414856, 0.42561, 0.352862, 0.318242, 0.356642, 0.257454, 0.229226, 0.170161, 0.185198, 0.298791, 0.222385, 0.222385, 0.209395, 0.209395, 0.271506, 0.209395, 0.216401, 0.144935, 0.209395, 0.203355, 0.137348, 0.182256, 0.17593, 0.232838, 0.191378, 0.132295, 0.247041, 0.203355, 0.257454, 0.243554, 0.203355, 0.200174, 0.203355, 0.311707, 0.219301, 0.144935, 0.196879, 0.127496, 0.127496, 0.129801, 0.129801, 0.120615, 0.134866, 0.139895, 0.137348, 0.206376, 0.21291, 0.196879, 0.268042, 0.194234, 0.203355, 0.225814, 0.311707, 0.30533, 0.295083, 0.281712, 0.335645, 0.356642, 0.352862, 0.387226, 0.356642, 0.36309, 0.458154, 0.450668, 0.352862, 0.352862, 0.339168, 0.324872, 0.308712, 0.219301, 0.311707, 0.30533, 0.232838, 0.155435, 0.167087, 0.179055, 0.194234, 0.15284, 0.144935, 0.206376, 0.247041, 0.284882, 0.278302, 0.196879, 0.200174, 0.301917, 0.239899, 0.26085, 0.275179, 0.291804, 0.394753, 0.384043, 0.380708, 0.461924, 0.476583, 0.374039, 0.366687, 0.440853, 0.440853, 0.4292, 0.447574, 0.370445, 0.394753, 0.422041, 0.509769, 0.461924, 0.444081, 0.517562, 0.51388, 0.517562, 0.422041, 0.328603, 0.332115, 0.26085, 0.268042, 0.25406, 0.335645, 0.25406, 0.257454, 0.342579, 0.271506, 0.170161, 0.247041, 0.225814, 0.134866, 0.083462, 0.085092, 0.086953, 0.083462, 0.076542, 0.094817, 0.122885, 0.134866, 0.079919, 0.088832, 0.083462, 0.139895, 0.167087, 0.236433, 0.232838, 0.222385, 0.298791, 0.30533, 0.216401, 0.209395, 0.247041, 0.264545, 0.295083, 0.257454, 0.284882, 0.284882, 0.229226, 0.271506, 0.356642, 0.458154, 0.440853, 0.328603, 0.257454, 0.243554, 0.243554, 0.158265, 0.158265, 0.158265, 0.225814, 0.311707, 0.232838, 0.268042, 0.328603, 0.25031, 0.21291, 0.200174, 0.21291, 0.318242, 0.321458, 0.298791, 0.311707, 0.311707, 0.356642, 0.4292, 0.414856, 0.384043, 0.480142, 0.490133, 0.494003, 0.436924, 0.335645, 0.447574, 0.480142, 0.447574, 0.529623, 0.63748, 0.541878, 0.521092, 0.521092, 0.41194, 0.349426, 0.295083, 0.311707, 0.370445, 0.328603, 0.25406, 0.281712, 0.247041, 0.239899, 0.182256, 0.164327, 0.243554, 0.21291, 0.200174, 0.229226, 0.225814, 0.155435, 0.120615, 0.129801, 0.129801, 0.203355, 0.164327, 0.109221, 0.161087, 0.106997, 0.142424, 0.209395, 0.206376, 0.25031, 0.243554, 0.301917, 0.291804, 0.291804, 0.301917, 0.191378, 0.185198, 0.185198, 0.164327, 0.264545, 0.247041, 0.222385, 0.216401, 0.239899, 0.352862, 0.281712, 0.36309, 0.335645, 0.332115, 0.257454, 0.257454, 0.275179, 0.275179, 0.339168, 0.349426, 0.342579, 0.339168, 0.239899, 0.158265, 0.268042, 0.209395, 0.194234, 0.116183, 0.127496, 0.15284, 0.144935, 0.129801, 0.134866, 0.137348, 0.090864, 0.142424, 0.139895, 0.073402, 0.056825, 0.066181, 0.060549, 0.031287, 0.06312, 0.064632, 0.116183, 0.10481, 0.081712, 0.098513, 0.170161, 0.10481, 0.142424, 0.090864, 0.125101, 0.127496, 0.137348, 0.200174, 0.200174, 0.18812, 0.295083, 0.288399, 0.31487, 0.318242, 0.422041, 0.433034, 0.4292, 0.422041, 0.346032, 0.444081, 0.436924, 0.328603, 0.408655, 0.390993, 0.497853, 0.42561, 0.311707, 0.311707, 0.31487, 0.328603, 0.324872, 0.239899, 0.311707, 0.229226, 0.229226, 0.161087, 0.15008, 0.25406, 0.257454, 0.239899, 0.158265, 0.161087, 0.232838, 0.236433, 0.264545, 0.170161, 0.271506, 0.318242, 0.31487, 0.311707, 0.278302, 0.225814, 0.257454, 0.161087, 0.15008, 0.096677, 0.158265, 0.164327, 0.15284, 0.111485, 0.137348, 0.21291, 0.158265, 0.203355, 0.200174, 0.120615, 0.120615, 0.122885, 0.158265, 0.15008, 0.109221, 0.139895, 0.18812, 0.232838, 0.30533, 0.377384, 0.398279, 0.408655, 0.30533, 0.225814, 0.301917, 0.384043, 0.390993, 0.472492, 0.472492, 0.497853, 0.51388, 0.608892, 0.604312, 0.505461, 0.509769, 0.58069, 0.557691, 0.440853, 0.349426, 0.370445, 0.288399, 0.321458, 0.295083, 0.401658, 0.483068, 0.418646, 0.298791, 0.298791, 0.222385, 0.17593, 0.164327, 0.225814, 0.25031, 0.25406, 0.335645, 0.335645, 0.308712, 0.31487, 0.41194, 0.40511, 0.288399, 0.346032, 0.370445, 0.342579, 0.359901, 0.264545, 0.308712, 0.342579, 0.31487, 0.346032, 0.370445, 0.359901, 0.352862, 0.332115, 0.291804, 0.308712, 0.243554, 0.17593, 0.170161, 0.11371, 0.191378, 0.257454, 0.298791, 0.318242, 0.352862, 0.229226, 0.339168, 0.311707, 0.384043, 0.41194, 0.356642, 0.328603, 0.349426, 0.356642, 0.278302, 0.311707, 0.311707, 0.384043, 0.483068, 0.408655, 0.440853, 0.447574, 0.450668, 0.339168, 0.291804, 0.31487, 0.318242, 0.321458, 0.36309, 0.380708, 0.401658, 0.4292, 0.433034, 0.352862, 0.318242, 0.349426, 0.268042, 0.182256, 0.194234, 0.206376, 0.278302, 0.321458, 0.288399, 0.311707, 0.436924, 0.436924, 0.349426, 0.440853, 0.4292, 0.332115, 0.25406, 0.243554, 0.318242, 0.264545, 0.25031, 0.288399, 0.346032, 0.339168, 0.36309, 0.271506, 0.25406, 0.268042, 0.284882, 0.324872, 0.332115, 0.324872, 0.281712, 0.370445, 0.342579, 0.359901, 0.458154, 0.549308, 0.505461, 0.454136, 0.509769, 0.557691, 0.505461, 0.517562, 0.642678, 0.728858, 0.808535, 0.812494, 0.795062, 0.771762, 0.741537, 0.724957, 0.671169, 0.801317, 0.733139, 0.791621], '')</t>
  </si>
  <si>
    <t>[234, 237, 238, 239, 319, 320, 321, 322, 323, 493, 494, 495, 496, 497, 498, 499, 614, 615, 617, 618, 619, 620, 621, 622, 623, 624, 625, 626, 627, 628, 629, 630, 631, 632]</t>
  </si>
  <si>
    <t xml:space="preserve">F5RU89|F5RU89_9ENTR Peptidoglycan glycosyltransferase MrdB OS=Enterobacter hormaechei ATCC 49162 </t>
  </si>
  <si>
    <t>([0.291804, 0.356642, 0.390993, 0.232838, 0.257454, 0.139895, 0.185198, 0.239899, 0.21291, 0.17593, 0.109221, 0.081712, 0.037156, 0.017138, 0.009483, 0.007422, 0.005011, 0.00359, 0.002688, 0.001786, 0.002623, 0.003276, 0.002194, 0.001597, 0.001602, 0.001172, 0.001692, 0.001417, 0.001305, 0.001481, 0.001872, 0.00283, 0.00283, 0.003963, 0.004611, 0.00543, 0.006619, 0.009977, 0.017797, 0.015344, 0.030003, 0.032017, 0.020522, 0.030611, 0.036378, 0.073402, 0.069024, 0.03976, 0.024826, 0.018106, 0.011669, 0.008075, 0.006421, 0.008002, 0.008409, 0.006795, 0.009187, 0.009401, 0.009294, 0.006795, 0.006795, 0.007422, 0.007091, 0.007315, 0.007259, 0.009977, 0.006619, 0.006619, 0.006039, 0.005992, 0.004689, 0.00515, 0.004611, 0.003821, 0.003177, 0.002138, 0.002349, 0.001748, 0.001211, 0.001271, 0.001434, 0.001335, 0.001232, 0.001, 0.000923, 0.001155, 0.001, 0.001541, 0.001936, 0.002881, 0.004208, 0.004513, 0.003727, 0.005623, 0.005503, 0.007877, 0.007495, 0.007315, 0.008723, 0.007091, 0.006988, 0.009015, 0.016528, 0.019401, 0.012491, 0.018415, 0.019109, 0.009865, 0.008409, 0.007031, 0.007555, 0.005086, 0.005872, 0.006421, 0.005249, 0.00777, 0.005011, 0.005086, 0.007177, 0.007259, 0.014075, 0.009096, 0.006795, 0.007555, 0.007645, 0.013016, 0.00962, 0.009483, 0.019109, 0.026892, 0.038042, 0.015694, 0.023963, 0.018106, 0.018415, 0.013016, 0.008002, 0.008156, 0.008409, 0.008804, 0.009096, 0.005872, 0.00543, 0.004899, 0.003924, 0.003212, 0.003298, 0.004976, 0.005223, 0.00359, 0.003478, 0.004135, 0.005872, 0.004689, 0.004736, 0.004431, 0.00558, 0.005623, 0.008624, 0.014075, 0.00777, 0.004921, 0.005378, 0.005378, 0.004689, 0.003821, 0.004358, 0.004247, 0.002688, 0.002529, 0.002581, 0.002581, 0.001692, 0.001159, 0.001687, 0.001623, 0.002117, 0.001743, 0.001906, 0.001335, 0.000906, 0.001267, 0.001675, 0.001417, 0.001391, 0.002435, 0.002396, 0.001623, 0.001112, 0.00103, 0.000537, 0.00052, 0.000412, 0.000713, 0.001288, 0.000773, 0.001335, 0.001541, 0.002194, 0.002881, 0.00316, 0.003478, 0.003366, 0.002623, 0.0028, 0.004315, 0.004315, 0.006567, 0.010221, 0.019401, 0.056825, 0.06184, 0.125101, 0.129801, 0.129801, 0.058088, 0.116183, 0.049374, 0.021816, 0.021816, 0.020876, 0.037156, 0.023963, 0.024826, 0.023087, 0.048328, 0.043307, 0.034884, 0.029376, 0.013821, 0.013016, 0.010926, 0.020876, 0.020876, 0.014075, 0.008624, 0.013613, 0.013821, 0.030611, 0.073402, 0.067594, 0.073402, 0.032677, 0.088832, 0.047319, 0.050641, 0.06312, 0.076542, 0.079919, 0.078022, 0.170161, 0.182256, 0.079919, 0.034068, 0.015078, 0.022306, 0.025762, 0.013821, 0.011106, 0.011669, 0.012727, 0.008002, 0.00777, 0.007877, 0.005378, 0.008624, 0.008525, 0.005249, 0.003727, 0.002581, 0.001778, 0.001481, 0.000893, 0.001, 0.001202, 0.001335, 0.00103, 0.000906, 0.001159, 0.001408, 0.001305, 0.000721, 0.000721, 0.000412, 0.000567, 0.000743, 0.00076, 0.001061, 0.001623, 0.002349, 0.003461, 0.003276, 0.003727, 0.005318, 0.005932, 0.006482, 0.008156, 0.012727, 0.023963, 0.018787, 0.013265, 0.008525, 0.008409, 0.008723, 0.008276, 0.007177, 0.005872, 0.004414, 0.003431, 0.002503, 0.002512, 0.001597, 0.002482, 0.002078, 0.00146, 0.001967, 0.002366, 0.001778, 0.001271, 0.001408, 0.001499, 0.001374, 0.001906, 0.002117, 0.003246, 0.003431, 0.004775, 0.004736, 0.004689, 0.007031, 0.006482, 0.006078, 0.009096, 0.009187, 0.009483, 0.008895, 0.005932, 0.004483, 0.004577, 0.005249, 0.004135, 0.005249, 0.004414, 0.004388, 0.003864, 0.002606, 0.003053, 0.002688, 0.002529, 0.003405, 0.003512, 0.004921, 0.005086, 0.005249, 0.004247, 0.003461, 0.004775, 0.007177, 0.009977, 0.010672, 0.011669, 0.01204, 0.009865, 0.018787, 0.014315, 0.029376, 0.051831, 0.074921, 0.054297, 0.173081], '')</t>
  </si>
  <si>
    <t xml:space="preserve">F5RU91|F5RU91_9ENTR serine-type D-Ala-D-Ala carboxypeptidase OS=Enterobacter hormaechei ATCC 49162 </t>
  </si>
  <si>
    <t>([0.137348, 0.191378, 0.164327, 0.158265, 0.106997, 0.137348, 0.167087, 0.161087, 0.116183, 0.096677, 0.094817, 0.102787, 0.085092, 0.042364, 0.041405, 0.066181, 0.054297, 0.069024, 0.051831, 0.106997, 0.155435, 0.088832, 0.090864, 0.0704, 0.085092, 0.139895, 0.106997, 0.06184, 0.092881, 0.144935, 0.142424, 0.200174, 0.247041, 0.194234, 0.311707, 0.278302, 0.335645, 0.366687, 0.26085, 0.21291, 0.134866, 0.074921, 0.132295, 0.066181, 0.120615, 0.120615, 0.116183, 0.147574, 0.164327, 0.085092, 0.0704, 0.120615, 0.106997, 0.10481, 0.139895, 0.139895, 0.139895, 0.132295, 0.139895, 0.239899, 0.359901, 0.40511, 0.490133, 0.390993, 0.505461, 0.490133, 0.444081, 0.401658, 0.40511, 0.472492, 0.450668, 0.418646, 0.30533, 0.288399, 0.291804, 0.291804, 0.232838, 0.271506, 0.225814, 0.21291, 0.200174, 0.092881, 0.11371, 0.132295, 0.203355, 0.21291, 0.142424, 0.127496, 0.164327, 0.098513, 0.098513, 0.182256, 0.257454, 0.311707, 0.222385, 0.179055, 0.21291, 0.257454, 0.271506, 0.339168, 0.278302, 0.173081, 0.278302, 0.275179, 0.247041, 0.243554, 0.155435, 0.18812, 0.15284, 0.094817, 0.155435, 0.185198, 0.173081, 0.127496, 0.167087, 0.18812, 0.25406, 0.18812, 0.191378, 0.194234, 0.10481, 0.092881, 0.17593, 0.173081, 0.111485, 0.120615, 0.074921, 0.132295, 0.164327, 0.268042, 0.359901, 0.377384, 0.308712, 0.247041, 0.225814, 0.185198, 0.206376, 0.147574, 0.216401, 0.129801, 0.100716, 0.132295, 0.203355, 0.194234, 0.209395, 0.30533, 0.26085, 0.239899, 0.173081, 0.173081, 0.116183, 0.085092, 0.083462, 0.102787, 0.086953, 0.088832, 0.106997, 0.11371, 0.085092, 0.078022, 0.088832, 0.106997, 0.134866, 0.137348, 0.142424, 0.071867, 0.071867, 0.090864, 0.11371, 0.164327, 0.164327, 0.161087, 0.206376, 0.167087, 0.185198, 0.271506, 0.342579, 0.25406, 0.281712, 0.359901, 0.332115, 0.418646, 0.42561, 0.374039, 0.346032, 0.26085, 0.281712, 0.268042, 0.275179, 0.30533, 0.222385, 0.15008, 0.225814, 0.225814, 0.194234, 0.209395, 0.222385, 0.225814, 0.225814, 0.225814, 0.15284, 0.106997, 0.10481, 0.109221, 0.137348, 0.17593, 0.15284, 0.232838, 0.139895, 0.139895, 0.164327, 0.161087, 0.239899, 0.247041, 0.243554, 0.318242, 0.284882, 0.284882, 0.268042, 0.278302, 0.203355, 0.196879, 0.298791, 0.311707, 0.291804, 0.216401, 0.209395, 0.25406, 0.257454, 0.36309, 0.268042, 0.264545, 0.349426, 0.346032, 0.335645, 0.335645, 0.332115, 0.324872, 0.284882, 0.288399, 0.281712, 0.374039, 0.387226, 0.321458, 0.281712, 0.281712, 0.328603, 0.321458, 0.398279, 0.390993, 0.401658, 0.447574, 0.454136, 0.374039, 0.291804, 0.288399, 0.257454, 0.194234, 0.164327, 0.191378, 0.191378, 0.278302, 0.268042, 0.243554, 0.301917, 0.328603, 0.332115, 0.377384, 0.377384, 0.377384, 0.374039, 0.359901, 0.394753, 0.31487, 0.31487, 0.40511, 0.308712, 0.335645, 0.295083, 0.328603, 0.225814, 0.139895, 0.15008, 0.15008, 0.179055, 0.194234, 0.222385, 0.15008, 0.137348, 0.11371, 0.10481, 0.10481, 0.116183, 0.06312, 0.083462, 0.127496, 0.134866, 0.247041, 0.185198, 0.191378, 0.109221, 0.185198, 0.284882, 0.284882, 0.284882, 0.349426, 0.308712, 0.271506, 0.271506, 0.275179, 0.239899, 0.243554, 0.247041, 0.236433, 0.26085, 0.200174, 0.134866, 0.127496, 0.06184, 0.111485, 0.185198, 0.288399, 0.288399, 0.243554, 0.225814, 0.229226, 0.15284, 0.17593, 0.15284, 0.222385, 0.142424, 0.142424, 0.086953, 0.094817, 0.094817, 0.15284, 0.25031, 0.247041, 0.243554, 0.298791, 0.298791, 0.21291, 0.222385, 0.216401, 0.271506, 0.288399, 0.216401, 0.232838, 0.236433, 0.271506, 0.18812, 0.291804, 0.243554, 0.335645, 0.232838, 0.232838, 0.232838, 0.21291, 0.30533, 0.219301, 0.25406, 0.232838, 0.31487, 0.335645, 0.25406, 0.179055, 0.118441, 0.10481, 0.161087, 0.173081, 0.100716, 0.191378, 0.191378, 0.30533, 0.30533, 0.281712, 0.167087, 0.167087, 0.167087, 0.098513, 0.096677, 0.098513, 0.051831, 0.030003, 0.024393, 0.024393, 0.028107, 0.021816, 0.036378, 0.033407, 0.017447, 0.015694, 0.013437, 0.009977, 0.008156, 0.006374, 0.007877, 0.010372, 0.008002, 0.006374, 0.007422, 0.009187, 0.006245], '')</t>
  </si>
  <si>
    <t xml:space="preserve">F5RU93|F5RU93_9ENTR Octanoyltransferase OS=Enterobacter hormaechei ATCC 49162 </t>
  </si>
  <si>
    <t>([0.058088, 0.088832, 0.056825, 0.085092, 0.147574, 0.096677, 0.139895, 0.203355, 0.164327, 0.191378, 0.222385, 0.236433, 0.281712, 0.278302, 0.281712, 0.179055, 0.271506, 0.36309, 0.387226, 0.387226, 0.401658, 0.497853, 0.505461, 0.613573, 0.653063, 0.622677, 0.76285, 0.618285, 0.450668, 0.444081, 0.370445, 0.384043, 0.41194, 0.370445, 0.398279, 0.318242, 0.318242, 0.318242, 0.308712, 0.349426, 0.356642, 0.311707, 0.295083, 0.288399, 0.25031, 0.232838, 0.222385, 0.137348, 0.142424, 0.196879, 0.278302, 0.342579, 0.335645, 0.239899, 0.356642, 0.25406, 0.229226, 0.342579, 0.339168, 0.346032, 0.346032, 0.339168, 0.366687, 0.377384, 0.311707, 0.346032, 0.236433, 0.236433, 0.31487, 0.4292, 0.472492, 0.476583, 0.483068, 0.401658, 0.454136, 0.328603, 0.332115, 0.346032, 0.257454, 0.268042, 0.179055, 0.17593, 0.179055, 0.179055, 0.170161, 0.158265, 0.15284, 0.17593, 0.17593, 0.194234, 0.106997, 0.071867, 0.0704, 0.03976, 0.035586, 0.051831, 0.096677, 0.144935, 0.155435, 0.167087, 0.167087, 0.247041, 0.17593, 0.15008, 0.164327, 0.100716, 0.158265, 0.094817, 0.147574, 0.125101, 0.111485, 0.200174, 0.268042, 0.229226, 0.321458, 0.374039, 0.387226, 0.374039, 0.301917, 0.278302, 0.278302, 0.264545, 0.275179, 0.308712, 0.335645, 0.222385, 0.232838, 0.232838, 0.239899, 0.222385, 0.17593, 0.179055, 0.090864, 0.092881, 0.109221, 0.100716, 0.073402, 0.06184, 0.032017, 0.049374, 0.085092, 0.076542, 0.06312, 0.033407, 0.047319, 0.026338, 0.05306, 0.064632, 0.0704, 0.0704, 0.074921, 0.142424, 0.073402, 0.134866, 0.134866, 0.076542, 0.085092, 0.158265, 0.098513, 0.173081, 0.102787, 0.086953, 0.134866, 0.125101, 0.203355, 0.15284, 0.247041, 0.239899, 0.219301, 0.209395, 0.298791, 0.185198, 0.109221, 0.200174, 0.203355, 0.167087, 0.264545, 0.278302, 0.257454, 0.352862, 0.26085, 0.352862, 0.414856, 0.349426, 0.31487, 0.216401, 0.264545, 0.264545, 0.158265, 0.147574, 0.120615, 0.0704, 0.085092, 0.134866, 0.134866, 0.15008, 0.185198, 0.106997, 0.100716, 0.05306, 0.027463, 0.059222, 0.046336, 0.030003, 0.035586, 0.048328, 0.0704, 0.05306, 0.034884, 0.066181, 0.102787, 0.106997, 0.17593], '')</t>
  </si>
  <si>
    <t>[22, 23, 24, 25, 26, 27]</t>
  </si>
  <si>
    <t xml:space="preserve">F5RU95|F5RU95_9ENTR Lipoyl synthase OS=Enterobacter hormaechei ATCC 49162 </t>
  </si>
  <si>
    <t>([0.339168, 0.377384, 0.243554, 0.291804, 0.332115, 0.321458, 0.356642, 0.380708, 0.370445, 0.36309, 0.311707, 0.271506, 0.298791, 0.243554, 0.219301, 0.301917, 0.301917, 0.30533, 0.298791, 0.30533, 0.31487, 0.387226, 0.352862, 0.380708, 0.298791, 0.298791, 0.324872, 0.342579, 0.352862, 0.298791, 0.291804, 0.359901, 0.352862, 0.328603, 0.311707, 0.339168, 0.301917, 0.366687, 0.394753, 0.387226, 0.380708, 0.295083, 0.295083, 0.321458, 0.318242, 0.394753, 0.359901, 0.332115, 0.275179, 0.268042, 0.349426, 0.387226, 0.384043, 0.387226, 0.394753, 0.468512, 0.384043, 0.308712, 0.311707, 0.324872, 0.298791, 0.295083, 0.271506, 0.284882, 0.298791, 0.298791, 0.271506, 0.311707, 0.243554, 0.179055, 0.182256, 0.18812, 0.179055, 0.185198, 0.225814, 0.225814, 0.142424, 0.164327, 0.18812, 0.120615, 0.111485, 0.111485, 0.0704, 0.071867, 0.06184, 0.059222, 0.096677, 0.06312, 0.0704, 0.0704, 0.071867, 0.071867, 0.048328, 0.040537, 0.040537, 0.048328, 0.047319, 0.10481, 0.088832, 0.118441, 0.196879, 0.206376, 0.206376, 0.291804, 0.401658, 0.42561, 0.436924, 0.433034, 0.454136, 0.398279, 0.51388, 0.648219, 0.534167, 0.570702, 0.618285, 0.575842, 0.545602, 0.458154, 0.4292, 0.398279, 0.366687, 0.284882, 0.200174, 0.232838, 0.222385, 0.158265, 0.142424, 0.134866, 0.139895, 0.21291, 0.170161, 0.161087, 0.164327, 0.236433, 0.26085, 0.225814, 0.271506, 0.298791, 0.278302, 0.25031, 0.346032, 0.301917, 0.281712, 0.36309, 0.332115, 0.25406, 0.31487, 0.321458, 0.318242, 0.311707, 0.332115, 0.418646, 0.332115, 0.321458, 0.243554, 0.257454, 0.291804, 0.203355, 0.147574, 0.268042, 0.301917, 0.194234, 0.291804, 0.374039, 0.366687, 0.359901, 0.447574, 0.447574, 0.40511, 0.324872, 0.332115, 0.225814, 0.15008, 0.225814, 0.203355, 0.291804, 0.30533, 0.328603, 0.41194, 0.414856, 0.284882, 0.291804, 0.394753, 0.408655, 0.332115, 0.346032, 0.394753, 0.324872, 0.352862, 0.380708, 0.380708, 0.284882, 0.366687, 0.461924, 0.394753, 0.422041, 0.444081, 0.418646, 0.36309, 0.36309, 0.332115, 0.447574, 0.324872, 0.324872, 0.236433, 0.311707, 0.219301, 0.142424, 0.206376, 0.182256, 0.10481, 0.161087, 0.257454, 0.229226, 0.216401, 0.30533, 0.308712, 0.200174, 0.225814, 0.26085, 0.247041, 0.339168, 0.328603, 0.366687, 0.328603, 0.346032, 0.349426, 0.352862, 0.433034, 0.433034, 0.436924, 0.570702, 0.538167, 0.538167, 0.480142, 0.394753, 0.380708, 0.31487, 0.359901, 0.332115, 0.335645, 0.26085, 0.26085, 0.26085, 0.339168, 0.374039, 0.374039, 0.380708, 0.414856, 0.339168, 0.332115, 0.25031, 0.239899, 0.281712, 0.179055, 0.185198, 0.278302, 0.291804, 0.352862, 0.390993, 0.394753, 0.390993, 0.390993, 0.418646, 0.356642, 0.370445, 0.366687, 0.335645, 0.268042, 0.30533, 0.408655, 0.408655, 0.5017, 0.394753, 0.387226, 0.497853, 0.534167, 0.51388, 0.458154, 0.468512, 0.444081, 0.401658, 0.374039, 0.408655, 0.380708, 0.335645, 0.324872, 0.332115, 0.398279, 0.436924, 0.366687, 0.342579, 0.36309, 0.243554, 0.288399, 0.281712, 0.268042, 0.311707, 0.21291, 0.243554, 0.203355, 0.236433, 0.232838, 0.271506, 0.284882, 0.284882, 0.390993, 0.398279, 0.41194, 0.377384, 0.401658, 0.450668, 0.433034, 0.380708, 0.486429, 0.553315, 0.529623, 0.505461, 0.480142, 0.661982, 0.632174], '')</t>
  </si>
  <si>
    <t>[110, 111, 112, 113, 114, 115, 116, 231, 232, 233, 272, 276, 277, 315, 316, 317, 319, 320]</t>
  </si>
  <si>
    <t xml:space="preserve">F5RUA0|F5RUA0_9ENTR Lipid A acyltransferase PagP OS=Enterobacter hormaechei ATCC 49162 </t>
  </si>
  <si>
    <t>([0.125101, 0.058088, 0.043307, 0.028107, 0.023534, 0.021381, 0.015344, 0.0198, 0.028107, 0.035586, 0.022667, 0.019109, 0.017138, 0.010509, 0.010672, 0.008723, 0.009096, 0.006567, 0.004646, 0.004736, 0.004736, 0.003671, 0.004921, 0.004611, 0.00543, 0.006421, 0.006245, 0.007645, 0.007422, 0.006482, 0.006894, 0.010509, 0.016528, 0.023087, 0.03976, 0.090864, 0.144935, 0.216401, 0.196879, 0.196879, 0.200174, 0.18812, 0.170161, 0.170161, 0.25031, 0.291804, 0.239899, 0.271506, 0.31487, 0.332115, 0.264545, 0.239899, 0.25031, 0.264545, 0.30533, 0.291804, 0.17593, 0.185198, 0.11371, 0.11371, 0.132295, 0.147574, 0.125101, 0.144935, 0.144935, 0.078022, 0.067594, 0.079919, 0.092881, 0.040537, 0.033407, 0.032677, 0.035586, 0.031287, 0.030611, 0.026892, 0.030003, 0.06184, 0.058088, 0.05306, 0.109221, 0.18812, 0.164327, 0.21291, 0.196879, 0.194234, 0.26085, 0.275179, 0.191378, 0.196879, 0.324872, 0.346032, 0.450668, 0.335645, 0.346032, 0.346032, 0.346032, 0.342579, 0.349426, 0.247041, 0.335645, 0.324872, 0.21291, 0.127496, 0.064632, 0.083462, 0.0704, 0.040537, 0.03976, 0.086953, 0.083462, 0.038042, 0.043307, 0.042364, 0.043307, 0.046336, 0.048328, 0.030003, 0.030003, 0.028695, 0.029376, 0.032677, 0.018106, 0.034884, 0.066181, 0.118441, 0.092881, 0.106997, 0.216401, 0.147574, 0.137348, 0.15008, 0.25406, 0.25406, 0.158265, 0.247041, 0.15008, 0.137348, 0.132295, 0.132295, 0.0704, 0.132295, 0.109221, 0.191378, 0.094817, 0.098513, 0.081712, 0.142424, 0.15284, 0.147574, 0.125101, 0.127496, 0.064632, 0.036378, 0.038858, 0.05306, 0.064632, 0.074921, 0.042364, 0.042364, 0.047319, 0.05306, 0.042364, 0.048328, 0.032677, 0.069024, 0.034884, 0.042364, 0.050641, 0.038858, 0.036378, 0.036378, 0.042364, 0.054297, 0.092881, 0.042364, 0.037156, 0.037156, 0.055536, 0.096677, 0.083462, 0.079919, 0.139895, 0.164327, 0.182256, 0.179055, 0.096677, 0.090864, 0.073402, 0.032017, 0.025762, 0.024393, 0.023087, 0.023087, 0.017138, 0.013265, 0.018106, 0.022667, 0.014783, 0.010926, 0.008409, 0.011518, 0.008075, 0.005623, 0.003963], '')</t>
  </si>
  <si>
    <t xml:space="preserve">F5RUB9|F5RUB9_9ENTR Enolase-phosphatase E1 OS=Enterobacter hormaechei ATCC 49162 </t>
  </si>
  <si>
    <t>([0.06312, 0.100716, 0.142424, 0.173081, 0.222385, 0.139895, 0.167087, 0.094817, 0.071867, 0.088832, 0.116183, 0.096677, 0.096677, 0.046336, 0.0704, 0.0704, 0.086953, 0.083462, 0.090864, 0.15284, 0.078022, 0.06312, 0.048328, 0.022667, 0.015344, 0.014783, 0.020522, 0.022306, 0.048328, 0.042364, 0.034068, 0.036378, 0.071867, 0.079919, 0.15284, 0.127496, 0.125101, 0.086953, 0.096677, 0.090864, 0.050641, 0.090864, 0.118441, 0.161087, 0.179055, 0.243554, 0.203355, 0.275179, 0.257454, 0.209395, 0.301917, 0.26085, 0.236433, 0.216401, 0.200174, 0.129801, 0.142424, 0.161087, 0.164327, 0.076542, 0.071867, 0.06312, 0.046336, 0.046336, 0.046336, 0.092881, 0.094817, 0.11371, 0.092881, 0.096677, 0.096677, 0.054297, 0.083462, 0.067594, 0.034068, 0.066181, 0.118441, 0.060549, 0.05306, 0.047319, 0.106997, 0.11371, 0.209395, 0.170161, 0.106997, 0.102787, 0.094817, 0.102787, 0.051831, 0.054297, 0.05306, 0.067594, 0.067594, 0.03976, 0.06184, 0.120615, 0.073402, 0.040537, 0.092881, 0.132295, 0.144935, 0.15284, 0.137348, 0.073402, 0.122885, 0.15008, 0.15008, 0.15008, 0.081712, 0.173081, 0.102787, 0.059222, 0.037156, 0.038858, 0.067594, 0.054297, 0.049374, 0.078022, 0.088832, 0.059222, 0.060549, 0.11371, 0.094817, 0.056825, 0.066181, 0.034068, 0.043307, 0.023534, 0.023087, 0.045352, 0.047319, 0.085092, 0.155435, 0.142424, 0.222385, 0.225814, 0.15008, 0.079919, 0.079919, 0.122885, 0.088832, 0.054297, 0.055536, 0.059222, 0.102787, 0.102787, 0.185198, 0.155435, 0.229226, 0.229226, 0.236433, 0.15284, 0.161087, 0.147574, 0.147574, 0.15284, 0.164327, 0.164327, 0.239899, 0.21291, 0.222385, 0.311707, 0.422041, 0.321458, 0.291804, 0.324872, 0.408655, 0.418646, 0.36309, 0.284882, 0.182256, 0.098513, 0.144935, 0.15008, 0.092881, 0.155435, 0.155435, 0.164327, 0.161087, 0.203355, 0.203355, 0.164327, 0.185198, 0.194234, 0.247041, 0.278302, 0.144935, 0.144935, 0.139895, 0.139895, 0.225814, 0.247041, 0.25031, 0.25031, 0.236433, 0.346032, 0.36309, 0.366687, 0.346032, 0.408655, 0.387226, 0.422041, 0.458154, 0.436924, 0.436924, 0.380708, 0.384043, 0.509769, 0.398279, 0.41194, 0.529623, 0.42561, 0.534167, 0.699094, 0.733139, 0.745909, 0.608892, 0.63748, 0.613573, 0.59917, 0.626927, 0.618285, 0.59508, 0.570702, 0.549308, 0.509769, 0.661982, 0.632174, 0.58069], '')</t>
  </si>
  <si>
    <t>[207, 210, 212, 213, 214, 215, 216, 217, 218, 219, 220, 221, 222, 223, 224, 225, 226, 227, 228]</t>
  </si>
  <si>
    <t>(16</t>
  </si>
  <si>
    <t xml:space="preserve">F5RUC0|F5RUC0_9ENTR Acireductone dioxygenase OS=Enterobacter hormaechei ATCC 49162 </t>
  </si>
  <si>
    <t>([0.216401, 0.219301, 0.25406, 0.311707, 0.349426, 0.268042, 0.185198, 0.222385, 0.247041, 0.278302, 0.308712, 0.318242, 0.295083, 0.328603, 0.321458, 0.291804, 0.384043, 0.490133, 0.40511, 0.408655, 0.380708, 0.366687, 0.390993, 0.328603, 0.308712, 0.194234, 0.291804, 0.380708, 0.284882, 0.26085, 0.229226, 0.229226, 0.25031, 0.291804, 0.191378, 0.275179, 0.301917, 0.301917, 0.318242, 0.380708, 0.398279, 0.444081, 0.422041, 0.356642, 0.342579, 0.321458, 0.408655, 0.295083, 0.311707, 0.40511, 0.40511, 0.349426, 0.349426, 0.349426, 0.25406, 0.275179, 0.247041, 0.264545, 0.25031, 0.222385, 0.158265, 0.144935, 0.129801, 0.090864, 0.137348, 0.15008, 0.111485, 0.125101, 0.132295, 0.118441, 0.100716, 0.125101, 0.203355, 0.219301, 0.239899, 0.318242, 0.352862, 0.352862, 0.25031, 0.25031, 0.219301, 0.308712, 0.18812, 0.125101, 0.206376, 0.216401, 0.278302, 0.366687, 0.366687, 0.458154, 0.483068, 0.529623, 0.534167, 0.450668, 0.41194, 0.288399, 0.191378, 0.161087, 0.200174, 0.284882, 0.268042, 0.295083, 0.216401, 0.216401, 0.229226, 0.142424, 0.127496, 0.078022, 0.076542, 0.083462, 0.092881, 0.054297, 0.026892, 0.026338, 0.026338, 0.017138, 0.020522, 0.043307, 0.06312, 0.060549, 0.064632, 0.043307, 0.025316, 0.042364, 0.055536, 0.10481, 0.144935, 0.147574, 0.225814, 0.25406, 0.239899, 0.144935, 0.11371, 0.203355, 0.15284, 0.209395, 0.291804, 0.387226, 0.394753, 0.41194, 0.288399, 0.281712, 0.335645, 0.328603, 0.328603, 0.308712, 0.173081, 0.206376, 0.216401, 0.239899, 0.229226, 0.229226, 0.225814, 0.268042, 0.222385, 0.281712, 0.173081, 0.182256, 0.164327, 0.15284, 0.122885, 0.144935, 0.120615, 0.15008, 0.203355, 0.127496, 0.225814, 0.332115, 0.232838, 0.196879, 0.147574, 0.111485, 0.088832, 0.132295, 0.170161, 0.173081, 0.125101, 0.232838, 0.185198, 0.139895], '')</t>
  </si>
  <si>
    <t>[91, 92]</t>
  </si>
  <si>
    <t xml:space="preserve">F5RUC1|F5RUC1_9ENTR Methylthioribose-1-phosphate isomerase OS=Enterobacter hormaechei ATCC 49162 </t>
  </si>
  <si>
    <t>([0.275179, 0.26085, 0.318242, 0.374039, 0.408655, 0.311707, 0.196879, 0.122885, 0.083462, 0.111485, 0.137348, 0.167087, 0.137348, 0.076542, 0.161087, 0.161087, 0.167087, 0.161087, 0.158265, 0.147574, 0.088832, 0.144935, 0.144935, 0.134866, 0.127496, 0.079919, 0.147574, 0.219301, 0.236433, 0.25406, 0.239899, 0.243554, 0.144935, 0.179055, 0.232838, 0.122885, 0.116183, 0.067594, 0.066181, 0.067594, 0.10481, 0.206376, 0.125101, 0.083462, 0.083462, 0.045352, 0.071867, 0.051831, 0.064632, 0.066181, 0.060549, 0.035586, 0.027463, 0.030611, 0.017797, 0.017797, 0.032677, 0.036378, 0.056825, 0.059222, 0.059222, 0.071867, 0.060549, 0.11371, 0.125101, 0.10481, 0.116183, 0.098513, 0.0704, 0.078022, 0.134866, 0.132295, 0.203355, 0.203355, 0.288399, 0.374039, 0.447574, 0.436924, 0.390993, 0.324872, 0.335645, 0.25031, 0.219301, 0.222385, 0.219301, 0.219301, 0.26085, 0.324872, 0.324872, 0.41194, 0.308712, 0.275179, 0.275179, 0.185198, 0.219301, 0.236433, 0.209395, 0.094817, 0.059222, 0.088832, 0.111485, 0.060549, 0.067594, 0.067594, 0.069024, 0.051831, 0.051831, 0.047319, 0.028107, 0.019401, 0.020522, 0.038858, 0.049374, 0.085092, 0.144935, 0.085092, 0.049374, 0.064632, 0.10481, 0.086953, 0.055536, 0.0704, 0.098513, 0.142424, 0.167087, 0.127496, 0.092881, 0.10481, 0.106997, 0.200174, 0.295083, 0.281712, 0.264545, 0.170161, 0.106997, 0.11371, 0.18812, 0.18812, 0.191378, 0.225814, 0.324872, 0.356642, 0.26085, 0.257454, 0.268042, 0.236433, 0.264545, 0.281712, 0.346032, 0.352862, 0.281712, 0.200174, 0.196879, 0.142424, 0.134866, 0.179055, 0.170161, 0.137348, 0.200174, 0.194234, 0.206376, 0.206376, 0.206376, 0.229226, 0.26085, 0.264545, 0.232838, 0.158265, 0.164327, 0.179055, 0.18812, 0.225814, 0.311707, 0.349426, 0.332115, 0.346032, 0.390993, 0.387226, 0.418646, 0.41194, 0.318242, 0.30533, 0.275179, 0.200174, 0.288399, 0.203355, 0.191378, 0.278302, 0.275179, 0.339168, 0.257454, 0.275179, 0.17593, 0.182256, 0.096677, 0.090864, 0.15284, 0.158265, 0.158265, 0.129801, 0.109221, 0.147574, 0.139895, 0.106997, 0.134866, 0.100716, 0.158265, 0.158265, 0.15008, 0.170161, 0.185198, 0.219301, 0.134866, 0.15008, 0.100716, 0.158265, 0.209395, 0.219301, 0.206376, 0.132295, 0.139895, 0.139895, 0.17593, 0.17593, 0.271506, 0.243554, 0.243554, 0.26085, 0.25406, 0.161087, 0.219301, 0.209395, 0.15008, 0.203355, 0.196879, 0.229226, 0.173081, 0.132295, 0.100716, 0.096677, 0.086953, 0.106997, 0.127496, 0.069024, 0.085092, 0.038858, 0.031287, 0.025316, 0.020165, 0.017797, 0.035586, 0.038042, 0.038858, 0.074921, 0.044297, 0.085092, 0.122885, 0.18812, 0.206376, 0.268042, 0.284882, 0.390993, 0.408655, 0.377384, 0.377384, 0.377384, 0.387226, 0.51388, 0.613573, 0.653063, 0.653063, 0.562014, 0.549308, 0.570702, 0.483068, 0.59014, 0.56648, 0.454136, 0.401658, 0.465241, 0.4292, 0.30533, 0.30533, 0.25406, 0.219301, 0.321458, 0.216401, 0.278302, 0.284882, 0.298791, 0.321458, 0.318242, 0.36309, 0.298791, 0.17593, 0.25406, 0.278302, 0.247041, 0.206376, 0.257454, 0.194234, 0.200174, 0.339168, 0.30533, 0.335645, 0.321458, 0.222385, 0.291804, 0.324872, 0.225814, 0.144935, 0.078022, 0.109221, 0.106997, 0.15284, 0.185198, 0.125101, 0.106997, 0.15008, 0.271506, 0.275179, 0.278302, 0.243554, 0.182256, 0.21291, 0.209395, 0.18812, 0.239899, 0.216401, 0.191378, 0.236433, 0.284882, 0.370445, 0.31487, 0.275179, 0.236433, 0.30533, 0.390993], '')</t>
  </si>
  <si>
    <t>[267, 268, 269, 270, 271, 272, 273, 275, 276]</t>
  </si>
  <si>
    <t xml:space="preserve">F5RUC2|F5RUC2_9ENTR Methylthioribose kinase OS=Enterobacter hormaechei ATCC 49162 </t>
  </si>
  <si>
    <t>([0.033407, 0.058088, 0.096677, 0.142424, 0.185198, 0.185198, 0.173081, 0.200174, 0.236433, 0.17593, 0.200174, 0.239899, 0.209395, 0.219301, 0.196879, 0.288399, 0.298791, 0.339168, 0.349426, 0.454136, 0.366687, 0.342579, 0.332115, 0.328603, 0.200174, 0.196879, 0.225814, 0.182256, 0.194234, 0.196879, 0.311707, 0.311707, 0.30533, 0.332115, 0.257454, 0.301917, 0.268042, 0.26085, 0.30533, 0.284882, 0.271506, 0.370445, 0.401658, 0.414856, 0.321458, 0.454136, 0.36309, 0.291804, 0.264545, 0.25031, 0.155435, 0.067594, 0.073402, 0.071867, 0.102787, 0.15284, 0.094817, 0.111485, 0.10481, 0.05306, 0.054297, 0.034068, 0.031287, 0.032677, 0.025316, 0.025316, 0.027463, 0.027463, 0.026892, 0.055536, 0.035586, 0.041405, 0.086953, 0.088832, 0.088832, 0.050641, 0.060549, 0.054297, 0.058088, 0.033407, 0.064632, 0.111485, 0.137348, 0.137348, 0.078022, 0.102787, 0.139895, 0.127496, 0.206376, 0.191378, 0.132295, 0.206376, 0.278302, 0.18812, 0.182256, 0.185198, 0.295083, 0.295083, 0.394753, 0.387226, 0.483068, 0.401658, 0.398279, 0.339168, 0.342579, 0.433034, 0.301917, 0.342579, 0.359901, 0.374039, 0.377384, 0.418646, 0.332115, 0.291804, 0.311707, 0.264545, 0.281712, 0.295083, 0.185198, 0.17593, 0.173081, 0.170161, 0.225814, 0.15284, 0.132295, 0.129801, 0.129801, 0.243554, 0.155435, 0.079919, 0.078022, 0.139895, 0.096677, 0.083462, 0.060549, 0.109221, 0.144935, 0.11371, 0.086953, 0.142424, 0.155435, 0.094817, 0.094817, 0.106997, 0.102787, 0.118441, 0.100716, 0.100716, 0.094817, 0.092881, 0.076542, 0.0704, 0.066181, 0.116183, 0.196879, 0.173081, 0.088832, 0.047319, 0.056825, 0.081712, 0.081712, 0.085092, 0.139895, 0.137348, 0.10481, 0.191378, 0.209395, 0.209395, 0.203355, 0.109221, 0.106997, 0.21291, 0.239899, 0.25406, 0.209395, 0.137348, 0.264545, 0.26085, 0.356642, 0.374039, 0.356642, 0.268042, 0.142424, 0.071867, 0.079919, 0.102787, 0.111485, 0.094817, 0.122885, 0.071867, 0.142424, 0.243554, 0.225814, 0.21291, 0.206376, 0.161087, 0.26085, 0.206376, 0.321458, 0.222385, 0.222385, 0.229226, 0.324872, 0.370445, 0.461924, 0.41194, 0.308712, 0.278302, 0.384043, 0.377384, 0.440853, 0.454136, 0.335645, 0.332115, 0.222385, 0.182256, 0.206376, 0.15284, 0.17593, 0.094817, 0.155435, 0.139895, 0.127496, 0.059222, 0.045352, 0.054297, 0.067594, 0.096677, 0.111485, 0.085092, 0.046336, 0.032017, 0.029376, 0.05306, 0.058088, 0.058088, 0.071867, 0.106997, 0.127496, 0.127496, 0.125101, 0.06312, 0.03976, 0.032677, 0.071867, 0.139895, 0.137348, 0.079919, 0.094817, 0.067594, 0.047319, 0.085092, 0.120615, 0.132295, 0.066181, 0.060549, 0.059222, 0.028107, 0.028695, 0.035586, 0.020876, 0.036378, 0.037156, 0.06184, 0.047319, 0.045352, 0.047319, 0.03976, 0.03976, 0.040537, 0.054297, 0.054297, 0.029376, 0.020876, 0.0198, 0.020165, 0.013437, 0.022306, 0.024826, 0.030611, 0.024826, 0.045352, 0.025316, 0.05306, 0.027463, 0.043307, 0.045352, 0.035586, 0.034884, 0.050641, 0.041405, 0.037156, 0.074921, 0.139895, 0.216401, 0.125101, 0.229226, 0.318242, 0.222385, 0.328603, 0.31487, 0.219301, 0.137348, 0.225814, 0.232838, 0.209395, 0.179055, 0.18812, 0.219301, 0.144935, 0.182256, 0.182256, 0.109221, 0.078022, 0.076542, 0.086953, 0.15008, 0.139895, 0.132295, 0.222385, 0.179055, 0.134866, 0.134866, 0.209395, 0.167087, 0.191378, 0.30533, 0.243554, 0.194234, 0.191378, 0.236433, 0.127496, 0.090864, 0.15284, 0.179055, 0.100716, 0.049374, 0.050641, 0.055536, 0.045352, 0.023963, 0.028695, 0.018415, 0.020165, 0.020522, 0.025762, 0.023534, 0.014315, 0.014586, 0.017138, 0.017138, 0.024826, 0.031287, 0.058088, 0.032017, 0.032017, 0.059222, 0.067594, 0.05306, 0.05306, 0.036378, 0.0704, 0.074921, 0.085092, 0.139895, 0.147574, 0.15284, 0.116183, 0.161087, 0.239899, 0.25031, 0.271506, 0.194234, 0.179055, 0.17593, 0.271506, 0.243554, 0.158265, 0.232838, 0.179055, 0.170161, 0.26085, 0.219301, 0.137348, 0.144935, 0.094817, 0.05306, 0.038858, 0.054297, 0.064632, 0.038042, 0.038858, 0.034068, 0.047319, 0.092881, 0.10481, 0.058088, 0.044297, 0.064632, 0.059222, 0.067594, 0.066181, 0.0704, 0.047319, 0.081712, 0.11371, 0.139895, 0.194234, 0.200174, 0.15284, 0.127496, 0.200174, 0.155435, 0.122885, 0.125101], '')</t>
  </si>
  <si>
    <t xml:space="preserve">F5RUF3|F5RUF3_9ENTR Betaine aldehyde dehydrogenase OS=Enterobacter hormaechei ATCC 49162 </t>
  </si>
  <si>
    <t>([0.271506, 0.332115, 0.366687, 0.394753, 0.311707, 0.349426, 0.374039, 0.36309, 0.390993, 0.41194, 0.42561, 0.454136, 0.458154, 0.36309, 0.408655, 0.436924, 0.342579, 0.342579, 0.366687, 0.40511, 0.494003, 0.58069, 0.59014, 0.517562, 0.440853, 0.490133, 0.483068, 0.422041, 0.461924, 0.42561, 0.398279, 0.398279, 0.398279, 0.408655, 0.525368, 0.440853, 0.444081, 0.529623, 0.483068, 0.384043, 0.433034, 0.418646, 0.390993, 0.366687, 0.418646, 0.494003, 0.538167, 0.529623, 0.5017, 0.390993, 0.387226, 0.387226, 0.346032, 0.356642, 0.308712, 0.26085, 0.335645, 0.318242, 0.321458, 0.346032, 0.321458, 0.225814, 0.225814, 0.25406, 0.225814, 0.173081, 0.185198, 0.11371, 0.071867, 0.118441, 0.21291, 0.243554, 0.284882, 0.335645, 0.346032, 0.295083, 0.301917, 0.284882, 0.206376, 0.225814, 0.232838, 0.236433, 0.328603, 0.335645, 0.339168, 0.36309, 0.398279, 0.295083, 0.380708, 0.483068, 0.490133, 0.468512, 0.476583, 0.398279, 0.398279, 0.291804, 0.308712, 0.346032, 0.349426, 0.398279, 0.394753, 0.321458, 0.324872, 0.332115, 0.239899, 0.161087, 0.142424, 0.167087, 0.173081, 0.109221, 0.116183, 0.092881, 0.056825, 0.060549, 0.090864, 0.083462, 0.147574, 0.127496, 0.144935, 0.090864, 0.109221, 0.11371, 0.167087, 0.239899, 0.132295, 0.15008, 0.147574, 0.179055, 0.179055, 0.25406, 0.359901, 0.359901, 0.308712, 0.387226, 0.30533, 0.239899, 0.209395, 0.200174, 0.196879, 0.170161, 0.21291, 0.139895, 0.132295, 0.073402, 0.088832, 0.096677, 0.144935, 0.144935, 0.116183, 0.0704, 0.03976, 0.034068, 0.027463, 0.037156, 0.046336, 0.056825, 0.049374, 0.049374, 0.040537, 0.071867, 0.078022, 0.076542, 0.102787, 0.054297, 0.048328, 0.037156, 0.081712, 0.076542, 0.147574, 0.122885, 0.191378, 0.311707, 0.229226, 0.239899, 0.236433, 0.134866, 0.15284, 0.15008, 0.147574, 0.200174, 0.125101, 0.066181, 0.083462, 0.125101, 0.167087, 0.268042, 0.206376, 0.203355, 0.219301, 0.194234, 0.194234, 0.102787, 0.090864, 0.100716, 0.055536, 0.085092, 0.137348, 0.096677, 0.15284, 0.15284, 0.15008, 0.239899, 0.332115, 0.335645, 0.21291, 0.170161, 0.17593, 0.264545, 0.239899, 0.25406, 0.257454, 0.232838, 0.311707, 0.298791, 0.298791, 0.380708, 0.243554, 0.25406, 0.324872, 0.324872, 0.291804, 0.236433, 0.225814, 0.225814, 0.21291, 0.30533, 0.324872, 0.275179, 0.222385, 0.229226, 0.196879, 0.167087, 0.216401, 0.247041, 0.25031, 0.232838, 0.232838, 0.36309, 0.288399, 0.295083, 0.25406, 0.342579, 0.295083, 0.295083, 0.295083, 0.295083, 0.298791, 0.398279, 0.356642, 0.30533, 0.209395, 0.127496, 0.161087, 0.203355, 0.17593, 0.18812, 0.194234, 0.206376, 0.125101, 0.15008, 0.122885, 0.164327, 0.090864, 0.122885, 0.100716, 0.079919, 0.069024, 0.073402, 0.031287, 0.026892, 0.045352, 0.076542, 0.139895, 0.139895, 0.090864, 0.0704, 0.067594, 0.116183, 0.106997, 0.170161, 0.200174, 0.173081, 0.092881, 0.106997, 0.15008, 0.155435, 0.179055, 0.206376, 0.191378, 0.26085, 0.332115, 0.225814, 0.25031, 0.268042, 0.243554, 0.229226, 0.243554, 0.257454, 0.25031, 0.191378, 0.185198, 0.185198, 0.170161, 0.268042, 0.298791, 0.264545, 0.30533, 0.236433, 0.144935, 0.158265, 0.206376, 0.243554, 0.356642, 0.342579, 0.222385, 0.229226, 0.342579, 0.366687, 0.284882, 0.281712, 0.236433, 0.271506, 0.275179, 0.352862, 0.36309, 0.394753, 0.332115, 0.281712, 0.359901, 0.370445, 0.278302, 0.225814, 0.209395, 0.203355, 0.18812, 0.31487, 0.335645, 0.301917, 0.308712, 0.36309, 0.301917, 0.324872, 0.216401, 0.21291, 0.209395, 0.209395, 0.155435, 0.139895, 0.167087, 0.167087, 0.264545, 0.342579, 0.275179, 0.291804, 0.301917, 0.30533, 0.25406, 0.161087, 0.118441, 0.118441, 0.144935, 0.203355, 0.222385, 0.203355, 0.209395, 0.219301, 0.142424, 0.200174, 0.291804, 0.31487, 0.281712, 0.278302, 0.203355, 0.247041, 0.236433, 0.247041, 0.264545, 0.219301, 0.200174, 0.26085, 0.318242, 0.225814, 0.185198, 0.239899, 0.264545, 0.182256, 0.179055, 0.170161, 0.179055, 0.170161, 0.164327, 0.21291, 0.225814, 0.271506, 0.25406, 0.25031, 0.229226, 0.18812, 0.268042, 0.377384, 0.384043, 0.36309, 0.335645, 0.374039, 0.295083, 0.342579, 0.394753, 0.387226, 0.40511, 0.324872, 0.324872, 0.284882, 0.278302, 0.182256, 0.21291, 0.291804, 0.264545, 0.264545, 0.291804, 0.25406, 0.173081, 0.167087, 0.164327, 0.17593, 0.194234, 0.239899, 0.264545, 0.216401, 0.147574, 0.144935, 0.132295, 0.137348, 0.164327, 0.100716, 0.155435, 0.170161, 0.170161, 0.167087, 0.144935, 0.161087, 0.15008, 0.25031, 0.191378, 0.182256, 0.257454, 0.15284, 0.173081, 0.170161, 0.243554, 0.318242, 0.321458, 0.398279, 0.387226, 0.408655, 0.497853, 0.497853, 0.408655, 0.370445, 0.40511, 0.352862, 0.342579, 0.384043, 0.26085, 0.324872, 0.339168, 0.278302, 0.359901, 0.370445, 0.291804, 0.30533, 0.239899, 0.339168, 0.298791, 0.298791, 0.268042, 0.167087, 0.17593, 0.232838, 0.196879, 0.118441, 0.158265, 0.125101, 0.102787, 0.155435, 0.122885, 0.086953, 0.11371, 0.090864, 0.06312, 0.106997], '')</t>
  </si>
  <si>
    <t>[21, 22, 23, 34, 37, 46, 47, 48]</t>
  </si>
  <si>
    <t xml:space="preserve">F5RUF4|F5RUF4_9ENTR Oxygen-dependent choline dehydrogenase OS=Enterobacter hormaechei ATCC 49162 </t>
  </si>
  <si>
    <t>([0.018787, 0.029376, 0.032677, 0.048328, 0.073402, 0.051831, 0.038858, 0.042364, 0.059222, 0.073402, 0.056825, 0.079919, 0.090864, 0.164327, 0.179055, 0.278302, 0.359901, 0.444081, 0.468512, 0.398279, 0.352862, 0.284882, 0.301917, 0.301917, 0.301917, 0.288399, 0.390993, 0.476583, 0.41194, 0.401658, 0.30533, 0.394753, 0.288399, 0.268042, 0.264545, 0.257454, 0.203355, 0.219301, 0.18812, 0.216401, 0.219301, 0.268042, 0.243554, 0.25406, 0.216401, 0.236433, 0.236433, 0.206376, 0.196879, 0.200174, 0.209395, 0.206376, 0.173081, 0.179055, 0.200174, 0.200174, 0.200174, 0.275179, 0.268042, 0.324872, 0.25406, 0.278302, 0.311707, 0.418646, 0.390993, 0.461924, 0.394753, 0.414856, 0.335645, 0.335645, 0.4292, 0.418646, 0.521092, 0.549308, 0.58069, 0.553315, 0.541878, 0.521092, 0.490133, 0.401658, 0.301917, 0.408655, 0.458154, 0.401658, 0.308712, 0.225814, 0.179055, 0.219301, 0.200174, 0.295083, 0.271506, 0.229226, 0.243554, 0.18812, 0.200174, 0.278302, 0.18812, 0.167087, 0.164327, 0.179055, 0.271506, 0.342579, 0.275179, 0.291804, 0.339168, 0.324872, 0.41194, 0.384043, 0.324872, 0.339168, 0.247041, 0.21291, 0.284882, 0.191378, 0.17593, 0.167087, 0.155435, 0.216401, 0.257454, 0.268042, 0.25031, 0.232838, 0.18812, 0.243554, 0.257454, 0.264545, 0.374039, 0.284882, 0.36309, 0.42561, 0.414856, 0.51388, 0.585406, 0.585406, 0.626927, 0.741537, 0.675549, 0.690604, 0.728858, 0.712013, 0.699094, 0.728858, 0.716283, 0.720929, 0.733139, 0.733139, 0.63748, 0.51388, 0.642678, 0.613573, 0.562014, 0.5017, 0.509769, 0.483068, 0.454136, 0.454136, 0.472492, 0.497853, 0.490133, 0.398279, 0.4292, 0.436924, 0.41194, 0.42561, 0.483068, 0.408655, 0.387226, 0.450668, 0.454136, 0.450668, 0.490133, 0.549308, 0.613573, 0.483068, 0.505461, 0.541878, 0.553315, 0.553315, 0.585406, 0.59014, 0.626927, 0.59508, 0.632174, 0.648219, 0.626927, 0.613573, 0.703578, 0.661982, 0.661982, 0.775545, 0.728858, 0.712013, 0.694846, 0.58069, 0.613573, 0.63748, 0.613573, 0.626927, 0.604312, 0.642678, 0.63748, 0.745909, 0.754692, 0.622677, 0.613573, 0.51388, 0.517562, 0.525368, 0.557691, 0.525368, 0.480142, 0.509769, 0.529623, 0.534167, 0.541878, 0.534167, 0.422041, 0.42561, 0.454136, 0.454136, 0.418646, 0.394753, 0.308712, 0.298791, 0.308712, 0.321458, 0.311707, 0.239899, 0.25031, 0.247041, 0.291804, 0.324872, 0.324872, 0.229226, 0.257454, 0.328603, 0.398279, 0.465241, 0.454136, 0.422041, 0.440853, 0.440853, 0.483068, 0.480142, 0.401658, 0.384043, 0.295083, 0.356642, 0.433034, 0.387226, 0.308712, 0.268042, 0.268042, 0.288399, 0.380708, 0.271506, 0.196879, 0.21291, 0.232838, 0.222385, 0.25406, 0.182256, 0.18812, 0.182256, 0.21291, 0.30533, 0.301917, 0.291804, 0.311707, 0.321458, 0.247041, 0.339168, 0.281712, 0.308712, 0.200174, 0.139895, 0.209395, 0.298791, 0.206376, 0.236433, 0.239899, 0.17593, 0.236433, 0.25031, 0.25031, 0.196879, 0.191378, 0.281712, 0.36309, 0.284882, 0.288399, 0.349426, 0.247041, 0.247041, 0.232838, 0.219301, 0.295083, 0.21291, 0.200174, 0.298791, 0.295083, 0.209395, 0.271506, 0.18812, 0.10481, 0.11371, 0.15284, 0.090864, 0.090864, 0.047319, 0.042364, 0.041405, 0.056825, 0.11371, 0.173081, 0.10481, 0.17593, 0.142424, 0.225814, 0.139895, 0.079919, 0.034884, 0.06184, 0.06312, 0.111485, 0.18812, 0.116183, 0.137348, 0.185198, 0.170161, 0.278302, 0.377384, 0.26085, 0.268042, 0.216401, 0.219301, 0.30533, 0.196879, 0.15008, 0.137348, 0.219301, 0.298791, 0.418646, 0.4292, 0.321458, 0.328603, 0.222385, 0.31487, 0.324872, 0.271506, 0.284882, 0.18812, 0.185198, 0.191378, 0.116183, 0.155435, 0.109221, 0.094817, 0.111485, 0.182256, 0.116183, 0.125101, 0.129801, 0.118441, 0.116183, 0.179055, 0.118441, 0.196879, 0.18812, 0.17593, 0.25406, 0.15008, 0.239899, 0.155435, 0.247041, 0.268042, 0.243554, 0.30533, 0.288399, 0.356642, 0.342579, 0.461924, 0.447574, 0.436924, 0.440853, 0.42561, 0.387226, 0.447574, 0.377384, 0.359901, 0.359901, 0.352862, 0.468512, 0.480142, 0.585406, 0.604312, 0.685117, 0.716283, 0.690604, 0.648219, 0.549308, 0.444081, 0.42561, 0.335645, 0.30533, 0.301917, 0.30533, 0.377384, 0.394753, 0.480142, 0.384043, 0.401658, 0.422041, 0.311707, 0.288399, 0.298791, 0.264545, 0.194234, 0.170161, 0.129801, 0.194234, 0.268042, 0.384043, 0.301917, 0.36309, 0.401658, 0.418646, 0.444081, 0.40511, 0.318242, 0.318242, 0.41194, 0.308712, 0.291804, 0.390993, 0.390993, 0.398279, 0.346032, 0.418646, 0.450668, 0.529623, 0.458154, 0.476583, 0.370445, 0.458154, 0.5017, 0.509769, 0.509769, 0.497853, 0.440853, 0.534167, 0.541878, 0.436924, 0.468512, 0.472492, 0.483068, 0.486429, 0.444081, 0.541878, 0.549308, 0.490133, 0.394753, 0.465241, 0.480142, 0.480142, 0.465241, 0.465241, 0.366687, 0.349426, 0.301917, 0.380708, 0.284882, 0.278302, 0.387226, 0.41194, 0.387226, 0.321458, 0.257454, 0.291804, 0.281712, 0.288399, 0.311707, 0.40511, 0.339168, 0.31487, 0.401658, 0.321458, 0.332115, 0.414856, 0.342579, 0.377384, 0.318242, 0.346032, 0.349426, 0.308712, 0.342579, 0.291804, 0.308712, 0.394753, 0.398279, 0.318242, 0.232838, 0.236433, 0.236433, 0.30533, 0.222385, 0.232838, 0.281712, 0.275179, 0.281712, 0.278302, 0.247041, 0.229226, 0.288399, 0.291804, 0.31487, 0.25406, 0.301917, 0.349426, 0.291804, 0.206376, 0.281712, 0.352862, 0.346032, 0.318242, 0.339168, 0.342579, 0.30533, 0.324872, 0.321458, 0.318242, 0.366687, 0.374039, 0.36309, 0.281712, 0.209395, 0.18812, 0.25406, 0.281712, 0.239899, 0.298791, 0.311707, 0.311707, 0.318242, 0.295083, 0.298791, 0.239899, 0.298791, 0.30533, 0.281712, 0.243554, 0.194234, 0.196879, 0.196879], '')</t>
  </si>
  <si>
    <t>[72, 73, 74, 75, 76, 77, 131, 132, 133, 134, 135, 136, 137, 138, 139, 140, 141, 142, 143, 144, 145, 146, 147, 148, 149, 150, 151, 152, 171, 172, 174, 175, 176, 177, 178, 179, 180, 181, 182, 183, 184, 185, 186, 187, 188, 189, 190, 191, 192, 193, 194, 195, 196, 197, 198, 199, 200, 201, 202, 203, 204, 205, 206, 207, 208, 209, 211, 212, 213, 214, 215, 394, 395, 396, 397, 398, 399, 400, 440, 445, 446, 447, 450, 451, 458, 459]</t>
  </si>
  <si>
    <t>(35</t>
  </si>
  <si>
    <t>65)</t>
  </si>
  <si>
    <t xml:space="preserve">F5RUS6|F5RUS6_9ENTR Bifunctional protein FolD OS=Enterobacter hormaechei ATCC 49162 </t>
  </si>
  <si>
    <t>([0.111485, 0.111485, 0.155435, 0.203355, 0.15008, 0.182256, 0.21291, 0.26085, 0.21291, 0.206376, 0.25031, 0.271506, 0.232838, 0.257454, 0.232838, 0.321458, 0.40511, 0.356642, 0.328603, 0.332115, 0.222385, 0.31487, 0.31487, 0.339168, 0.328603, 0.321458, 0.291804, 0.225814, 0.155435, 0.15008, 0.125101, 0.11371, 0.118441, 0.179055, 0.21291, 0.21291, 0.216401, 0.229226, 0.179055, 0.137348, 0.094817, 0.170161, 0.170161, 0.194234, 0.164327, 0.161087, 0.206376, 0.164327, 0.236433, 0.311707, 0.321458, 0.387226, 0.284882, 0.219301, 0.209395, 0.182256, 0.206376, 0.137348, 0.142424, 0.144935, 0.243554, 0.321458, 0.328603, 0.339168, 0.342579, 0.356642, 0.328603, 0.374039, 0.370445, 0.275179, 0.278302, 0.26085, 0.17593, 0.284882, 0.359901, 0.278302, 0.288399, 0.25406, 0.349426, 0.332115, 0.433034, 0.311707, 0.308712, 0.298791, 0.203355, 0.137348, 0.086953, 0.111485, 0.06312, 0.122885, 0.122885, 0.132295, 0.173081, 0.257454, 0.164327, 0.164327, 0.25031, 0.179055, 0.206376, 0.139895, 0.088832, 0.088832, 0.15008, 0.085092, 0.0704, 0.139895, 0.216401, 0.278302, 0.281712, 0.295083, 0.275179, 0.352862, 0.219301, 0.25406, 0.284882, 0.288399, 0.288399, 0.206376, 0.271506, 0.271506, 0.25406, 0.25406, 0.25031, 0.247041, 0.301917, 0.36309, 0.332115, 0.236433, 0.236433, 0.257454, 0.243554, 0.239899, 0.271506, 0.377384, 0.370445, 0.247041, 0.268042, 0.264545, 0.25031, 0.173081, 0.191378, 0.271506, 0.268042, 0.268042, 0.182256, 0.222385, 0.203355, 0.134866, 0.203355, 0.134866, 0.122885, 0.158265, 0.10481, 0.059222, 0.033407, 0.033407, 0.048328, 0.074921, 0.076542, 0.071867, 0.079919, 0.071867, 0.071867, 0.139895, 0.106997, 0.17593, 0.134866, 0.139895, 0.139895, 0.086953, 0.086953, 0.066181, 0.079919, 0.073402, 0.11371, 0.194234, 0.203355, 0.170161, 0.17593, 0.170161, 0.257454, 0.216401, 0.225814, 0.222385, 0.206376, 0.167087, 0.167087, 0.203355, 0.191378, 0.209395, 0.311707, 0.40511, 0.40511, 0.418646, 0.418646, 0.328603, 0.232838, 0.167087, 0.196879, 0.137348, 0.132295, 0.129801, 0.247041, 0.236433, 0.147574, 0.083462, 0.155435, 0.15284, 0.164327, 0.098513, 0.085092, 0.074921, 0.078022, 0.094817, 0.071867, 0.069024, 0.074921, 0.086953, 0.134866, 0.109221, 0.15284, 0.094817, 0.102787, 0.086953, 0.05306, 0.111485, 0.18812, 0.161087, 0.158265, 0.100716, 0.116183, 0.182256, 0.196879, 0.127496, 0.086953, 0.06184, 0.120615, 0.179055, 0.206376, 0.167087, 0.194234, 0.196879, 0.25406, 0.243554, 0.161087, 0.15284, 0.144935, 0.158265, 0.11371, 0.137348, 0.18812, 0.247041, 0.185198, 0.173081, 0.264545, 0.291804, 0.387226, 0.301917, 0.26085, 0.301917, 0.257454, 0.203355, 0.209395, 0.25406, 0.264545, 0.268042, 0.366687, 0.328603, 0.222385, 0.311707, 0.301917, 0.219301, 0.229226, 0.308712, 0.247041, 0.239899, 0.291804, 0.25406, 0.298791, 0.30533, 0.271506, 0.342579, 0.4292, 0.398279, 0.356642, 0.311707, 0.422041, 0.377384], '')</t>
  </si>
  <si>
    <t xml:space="preserve">F5RUT3|F5RUT3_9ENTR UDP-2,3-diacylglucosamine hydrolase OS=Enterobacter hormaechei ATCC 49162 </t>
  </si>
  <si>
    <t>([0.009096, 0.006988, 0.010372, 0.016021, 0.027463, 0.048328, 0.085092, 0.083462, 0.051831, 0.069024, 0.069024, 0.090864, 0.069024, 0.047319, 0.044297, 0.037156, 0.044297, 0.081712, 0.100716, 0.106997, 0.147574, 0.144935, 0.229226, 0.179055, 0.179055, 0.132295, 0.064632, 0.027463, 0.0198, 0.020522, 0.0198, 0.025316, 0.015344, 0.015078, 0.028695, 0.023534, 0.023963, 0.022667, 0.023087, 0.024826, 0.022667, 0.029376, 0.038042, 0.041405, 0.064632, 0.032677, 0.038858, 0.0704, 0.134866, 0.167087, 0.216401, 0.185198, 0.147574, 0.142424, 0.25406, 0.194234, 0.144935, 0.182256, 0.288399, 0.284882, 0.275179, 0.194234, 0.219301, 0.132295, 0.067594, 0.025762, 0.026338, 0.026892, 0.026892, 0.027463, 0.038858, 0.05306, 0.031287, 0.022667, 0.023087, 0.023087, 0.031287, 0.058088, 0.047319, 0.036378, 0.037156, 0.042364, 0.067594, 0.054297, 0.060549, 0.118441, 0.137348, 0.139895, 0.167087, 0.185198, 0.191378, 0.203355, 0.137348, 0.161087, 0.25406, 0.257454, 0.164327, 0.15008, 0.15008, 0.257454, 0.203355, 0.132295, 0.069024, 0.05306, 0.054297, 0.073402, 0.074921, 0.134866, 0.134866, 0.074921, 0.069024, 0.064632, 0.060549, 0.096677, 0.158265, 0.085092, 0.088832, 0.134866, 0.069024, 0.069024, 0.051831, 0.094817, 0.10481, 0.173081, 0.219301, 0.247041, 0.147574, 0.083462, 0.088832, 0.15008, 0.170161, 0.088832, 0.048328, 0.038858, 0.022306, 0.025762, 0.028107, 0.024393, 0.017797, 0.034884, 0.037156, 0.046336, 0.025762, 0.032017, 0.026338, 0.025762, 0.017138, 0.032017, 0.047319, 0.042364, 0.041405, 0.058088, 0.096677, 0.132295, 0.164327, 0.243554, 0.216401, 0.308712, 0.418646, 0.461924, 0.465241, 0.359901, 0.308712, 0.408655, 0.366687, 0.41194, 0.436924, 0.5017, 0.468512, 0.433034, 0.36309, 0.380708, 0.308712, 0.295083, 0.339168, 0.332115, 0.335645, 0.339168, 0.268042, 0.284882, 0.222385, 0.144935, 0.144935, 0.18812, 0.182256, 0.25406, 0.247041, 0.222385, 0.21291, 0.268042, 0.339168, 0.335645, 0.324872, 0.394753, 0.352862, 0.25031, 0.216401, 0.225814, 0.222385, 0.30533, 0.31487, 0.394753, 0.483068, 0.59917, 0.517562, 0.450668, 0.359901, 0.352862, 0.321458, 0.216401, 0.200174, 0.200174, 0.281712, 0.281712, 0.281712, 0.321458, 0.342579, 0.380708, 0.298791, 0.30533, 0.31487, 0.301917, 0.332115, 0.26085, 0.268042, 0.247041, 0.219301, 0.278302, 0.170161, 0.219301, 0.206376, 0.173081, 0.142424, 0.109221, 0.083462, 0.064632, 0.0704, 0.094817, 0.06184, 0.086953, 0.051831], '')</t>
  </si>
  <si>
    <t>[167, 203, 204]</t>
  </si>
  <si>
    <t xml:space="preserve">F5RUT5|F5RUT5_9ENTR N5-carboxyaminoimidazole ribonucleotide synthase OS=Enterobacter hormaechei ATCC 49162 </t>
  </si>
  <si>
    <t>([0.222385, 0.127496, 0.173081, 0.196879, 0.18812, 0.122885, 0.142424, 0.179055, 0.179055, 0.206376, 0.247041, 0.31487, 0.225814, 0.219301, 0.196879, 0.229226, 0.225814, 0.219301, 0.247041, 0.170161, 0.167087, 0.098513, 0.170161, 0.144935, 0.158265, 0.219301, 0.321458, 0.301917, 0.225814, 0.291804, 0.185198, 0.17593, 0.155435, 0.236433, 0.173081, 0.17593, 0.209395, 0.25406, 0.356642, 0.236433, 0.318242, 0.311707, 0.308712, 0.332115, 0.374039, 0.370445, 0.308712, 0.21291, 0.247041, 0.30533, 0.288399, 0.308712, 0.278302, 0.26085, 0.26085, 0.335645, 0.398279, 0.284882, 0.247041, 0.243554, 0.324872, 0.321458, 0.264545, 0.25406, 0.25406, 0.161087, 0.094817, 0.094817, 0.164327, 0.15008, 0.098513, 0.094817, 0.158265, 0.179055, 0.194234, 0.129801, 0.066181, 0.083462, 0.147574, 0.134866, 0.127496, 0.081712, 0.064632, 0.100716, 0.15284, 0.15008, 0.144935, 0.229226, 0.17593, 0.10481, 0.106997, 0.182256, 0.173081, 0.164327, 0.179055, 0.10481, 0.173081, 0.284882, 0.209395, 0.127496, 0.17593, 0.144935, 0.144935, 0.170161, 0.179055, 0.132295, 0.096677, 0.102787, 0.064632, 0.10481, 0.158265, 0.155435, 0.098513, 0.102787, 0.10481, 0.05306, 0.102787, 0.094817, 0.085092, 0.125101, 0.216401, 0.15284, 0.179055, 0.179055, 0.173081, 0.134866, 0.206376, 0.239899, 0.332115, 0.370445, 0.394753, 0.31487, 0.352862, 0.433034, 0.444081, 0.366687, 0.370445, 0.356642, 0.370445, 0.301917, 0.21291, 0.15008, 0.25406, 0.268042, 0.352862, 0.268042, 0.308712, 0.203355, 0.191378, 0.185198, 0.225814, 0.15008, 0.225814, 0.127496, 0.079919, 0.073402, 0.098513, 0.158265, 0.158265, 0.147574, 0.222385, 0.311707, 0.374039, 0.36309, 0.284882, 0.182256, 0.179055, 0.200174, 0.222385, 0.229226, 0.232838, 0.225814, 0.209395, 0.21291, 0.30533, 0.387226, 0.387226, 0.328603, 0.25031, 0.25031, 0.25406, 0.239899, 0.179055, 0.132295, 0.066181, 0.118441, 0.21291, 0.275179, 0.25406, 0.30533, 0.311707, 0.318242, 0.31487, 0.370445, 0.377384, 0.339168, 0.346032, 0.36309, 0.408655, 0.40511, 0.40511, 0.370445, 0.281712, 0.30533, 0.370445, 0.5017, 0.384043, 0.377384, 0.31487, 0.239899, 0.271506, 0.194234, 0.15284, 0.127496, 0.118441, 0.125101, 0.094817, 0.043307, 0.025762, 0.035586, 0.074921, 0.074921, 0.088832, 0.094817, 0.074921, 0.041405, 0.040537, 0.078022, 0.046336, 0.069024, 0.122885, 0.120615, 0.120615, 0.147574, 0.179055, 0.216401, 0.196879, 0.278302, 0.278302, 0.346032, 0.352862, 0.335645, 0.339168, 0.308712, 0.387226, 0.370445, 0.461924, 0.458154, 0.321458, 0.42561, 0.370445, 0.342579, 0.26085, 0.324872, 0.298791, 0.194234, 0.203355, 0.21291, 0.139895, 0.264545, 0.17593, 0.191378, 0.18812, 0.209395, 0.17593, 0.125101, 0.209395, 0.209395, 0.225814, 0.339168, 0.25406, 0.295083, 0.200174, 0.295083, 0.21291, 0.15284, 0.239899, 0.239899, 0.243554, 0.243554, 0.225814, 0.21291, 0.200174, 0.109221, 0.055536, 0.085092, 0.076542, 0.086953, 0.051831, 0.028107, 0.028107, 0.025316, 0.032677, 0.030611, 0.016528, 0.028107, 0.051831, 0.059222, 0.035586, 0.032677, 0.066181, 0.060549, 0.111485, 0.100716, 0.127496, 0.196879, 0.194234, 0.191378, 0.179055, 0.17593, 0.25031, 0.264545, 0.356642, 0.366687, 0.486429, 0.622677, 0.59917, 0.494003, 0.472492, 0.517562, 0.525368, 0.40511, 0.422041, 0.398279, 0.301917, 0.30533, 0.332115, 0.25406, 0.257454, 0.271506, 0.384043, 0.380708, 0.275179, 0.243554, 0.229226, 0.225814, 0.132295, 0.092881, 0.078022, 0.066181, 0.083462, 0.078022, 0.129801, 0.0704, 0.083462, 0.120615, 0.144935, 0.098513, 0.139895, 0.196879, 0.134866, 0.079919, 0.050641, 0.092881, 0.083462], '')</t>
  </si>
  <si>
    <t>[205, 315, 316, 319, 320]</t>
  </si>
  <si>
    <t xml:space="preserve">F5RUT6|F5RUT6_9ENTR tRNA 2-selenouridine synthase OS=Enterobacter hormaechei ATCC 49162 </t>
  </si>
  <si>
    <t>([0.275179, 0.275179, 0.311707, 0.359901, 0.398279, 0.461924, 0.384043, 0.311707, 0.349426, 0.308712, 0.328603, 0.332115, 0.352862, 0.26085, 0.281712, 0.182256, 0.147574, 0.243554, 0.243554, 0.243554, 0.281712, 0.380708, 0.377384, 0.349426, 0.264545, 0.264545, 0.164327, 0.268042, 0.271506, 0.229226, 0.295083, 0.311707, 0.352862, 0.342579, 0.422041, 0.377384, 0.444081, 0.41194, 0.394753, 0.40511, 0.342579, 0.291804, 0.257454, 0.288399, 0.332115, 0.40511, 0.42561, 0.525368, 0.458154, 0.509769, 0.465241, 0.461924, 0.370445, 0.352862, 0.342579, 0.342579, 0.295083, 0.264545, 0.332115, 0.332115, 0.342579, 0.436924, 0.534167, 0.557691, 0.525368, 0.505461, 0.422041, 0.401658, 0.359901, 0.298791, 0.324872, 0.418646, 0.387226, 0.465241, 0.390993, 0.359901, 0.366687, 0.476583, 0.562014, 0.549308, 0.458154, 0.366687, 0.281712, 0.196879, 0.161087, 0.185198, 0.185198, 0.26085, 0.26085, 0.288399, 0.377384, 0.384043, 0.284882, 0.308712, 0.318242, 0.36309, 0.298791, 0.21291, 0.182256, 0.182256, 0.18812, 0.268042, 0.281712, 0.374039, 0.370445, 0.4292, 0.352862, 0.271506, 0.275179, 0.264545, 0.26085, 0.179055, 0.170161, 0.222385, 0.158265, 0.15008, 0.182256, 0.278302, 0.328603, 0.25031, 0.243554, 0.185198, 0.191378, 0.191378, 0.191378, 0.284882, 0.25406, 0.335645, 0.414856, 0.447574, 0.422041, 0.36309, 0.377384, 0.298791, 0.324872, 0.398279, 0.308712, 0.308712, 0.301917, 0.335645, 0.414856, 0.40511, 0.472492, 0.387226, 0.370445, 0.298791, 0.288399, 0.298791, 0.291804, 0.232838, 0.209395, 0.236433, 0.209395, 0.291804, 0.291804, 0.30533, 0.30533, 0.31487, 0.284882, 0.288399, 0.278302, 0.271506, 0.275179, 0.264545, 0.339168, 0.308712, 0.370445, 0.366687, 0.36309, 0.278302, 0.346032, 0.366687, 0.374039, 0.377384, 0.36309, 0.454136, 0.41194, 0.408655, 0.380708, 0.418646, 0.42561, 0.42561, 0.349426, 0.321458, 0.257454, 0.275179, 0.295083, 0.209395, 0.21291, 0.203355, 0.295083, 0.26085, 0.200174, 0.18812, 0.170161, 0.118441, 0.067594, 0.086953, 0.092881, 0.182256, 0.170161, 0.155435, 0.127496, 0.125101, 0.144935, 0.196879, 0.196879, 0.281712, 0.281712, 0.31487, 0.332115, 0.247041, 0.191378, 0.21291, 0.229226, 0.328603, 0.356642, 0.414856, 0.408655, 0.370445, 0.387226, 0.298791, 0.239899, 0.209395, 0.229226, 0.247041, 0.257454, 0.275179, 0.164327, 0.257454, 0.144935, 0.129801, 0.122885, 0.206376, 0.206376, 0.127496, 0.127496, 0.173081, 0.209395, 0.127496, 0.074921, 0.066181, 0.111485, 0.125101, 0.092881, 0.116183, 0.109221, 0.050641, 0.040537, 0.071867, 0.054297, 0.05306, 0.055536, 0.10481, 0.10481, 0.090864, 0.147574, 0.074921, 0.066181, 0.049374, 0.049374, 0.098513, 0.102787, 0.058088, 0.044297, 0.088832, 0.102787, 0.096677, 0.116183, 0.058088, 0.058088, 0.038858, 0.066181, 0.059222, 0.049374, 0.025316, 0.030611, 0.018106, 0.03976, 0.038042, 0.021816, 0.031287, 0.035586, 0.016257, 0.028695, 0.041405, 0.024826, 0.016021, 0.016528, 0.022306, 0.038042, 0.025762, 0.037156, 0.045352, 0.054297, 0.06312, 0.100716, 0.10481, 0.170161, 0.109221, 0.122885, 0.232838, 0.229226, 0.206376, 0.206376, 0.196879, 0.122885, 0.122885, 0.164327, 0.179055, 0.132295, 0.092881, 0.144935, 0.179055, 0.096677, 0.047319, 0.046336, 0.059222, 0.040537, 0.022667, 0.033407, 0.018106, 0.018106, 0.013437, 0.014586, 0.026338, 0.025316, 0.044297, 0.085092, 0.098513, 0.047319, 0.055536, 0.05306, 0.050641, 0.047319, 0.090864, 0.088832, 0.094817, 0.090864, 0.0704, 0.102787, 0.118441, 0.102787, 0.054297, 0.106997, 0.096677, 0.083462, 0.0704, 0.0704, 0.046336, 0.036378, 0.056825, 0.074921, 0.137348, 0.118441, 0.083462], '')</t>
  </si>
  <si>
    <t>[47, 49, 62, 63, 64, 65, 78, 79]</t>
  </si>
  <si>
    <t xml:space="preserve">F5RUV3|F5RUV3_9ENTR Guanosine-inosine kinase OS=Enterobacter hormaechei ATCC 49162 </t>
  </si>
  <si>
    <t>([0.505461, 0.370445, 0.222385, 0.31487, 0.247041, 0.295083, 0.284882, 0.308712, 0.346032, 0.401658, 0.335645, 0.288399, 0.30533, 0.422041, 0.298791, 0.308712, 0.321458, 0.346032, 0.349426, 0.370445, 0.380708, 0.374039, 0.42561, 0.505461, 0.359901, 0.366687, 0.288399, 0.31487, 0.225814, 0.225814, 0.203355, 0.288399, 0.288399, 0.21291, 0.216401, 0.216401, 0.225814, 0.185198, 0.161087, 0.11371, 0.109221, 0.11371, 0.094817, 0.059222, 0.048328, 0.074921, 0.111485, 0.098513, 0.098513, 0.100716, 0.092881, 0.071867, 0.069024, 0.11371, 0.158265, 0.092881, 0.106997, 0.056825, 0.078022, 0.086953, 0.137348, 0.088832, 0.067594, 0.092881, 0.142424, 0.129801, 0.096677, 0.102787, 0.182256, 0.120615, 0.15284, 0.155435, 0.200174, 0.21291, 0.144935, 0.090864, 0.15008, 0.206376, 0.301917, 0.179055, 0.142424, 0.132295, 0.182256, 0.216401, 0.127496, 0.15008, 0.232838, 0.324872, 0.271506, 0.25406, 0.346032, 0.301917, 0.298791, 0.216401, 0.137348, 0.17593, 0.271506, 0.281712, 0.278302, 0.268042, 0.308712, 0.26085, 0.182256, 0.182256, 0.127496, 0.164327, 0.10481, 0.096677, 0.100716, 0.074921, 0.085092, 0.045352, 0.076542, 0.076542, 0.066181, 0.088832, 0.06312, 0.058088, 0.030003, 0.018787, 0.01227, 0.018106, 0.029376, 0.049374, 0.049374, 0.074921, 0.100716, 0.170161, 0.106997, 0.106997, 0.106997, 0.055536, 0.102787, 0.102787, 0.069024, 0.125101, 0.144935, 0.25031, 0.167087, 0.243554, 0.328603, 0.324872, 0.203355, 0.200174, 0.134866, 0.081712, 0.078022, 0.081712, 0.074921, 0.122885, 0.129801, 0.206376, 0.295083, 0.179055, 0.155435, 0.139895, 0.129801, 0.15284, 0.129801, 0.203355, 0.170161, 0.17593, 0.25031, 0.284882, 0.281712, 0.328603, 0.440853, 0.440853, 0.339168, 0.370445, 0.394753, 0.394753, 0.332115, 0.236433, 0.311707, 0.339168, 0.394753, 0.394753, 0.332115, 0.25406, 0.196879, 0.161087, 0.158265, 0.161087, 0.15008, 0.094817, 0.079919, 0.069024, 0.03976, 0.066181, 0.066181, 0.056825, 0.056825, 0.098513, 0.129801, 0.179055, 0.191378, 0.191378, 0.200174, 0.194234, 0.264545, 0.295083, 0.288399, 0.30533, 0.216401, 0.278302, 0.349426, 0.40511, 0.31487, 0.414856, 0.359901, 0.359901, 0.301917, 0.219301, 0.129801, 0.167087, 0.092881, 0.085092, 0.109221, 0.100716, 0.069024, 0.049374, 0.036378, 0.05306, 0.049374, 0.094817, 0.132295, 0.144935, 0.085092, 0.083462, 0.083462, 0.127496, 0.056825, 0.049374, 0.071867, 0.129801, 0.125101, 0.134866, 0.132295, 0.078022, 0.049374, 0.079919, 0.088832, 0.15008, 0.194234, 0.200174, 0.209395, 0.161087, 0.173081, 0.236433, 0.257454, 0.25406, 0.243554, 0.374039, 0.454136, 0.472492, 0.480142, 0.398279, 0.384043, 0.356642, 0.440853, 0.541878, 0.570702, 0.585406, 0.480142, 0.472492, 0.352862, 0.271506, 0.311707, 0.21291, 0.185198, 0.185198, 0.118441, 0.122885, 0.090864, 0.092881, 0.100716, 0.058088, 0.094817, 0.094817, 0.06312, 0.048328, 0.037156, 0.038042, 0.023534, 0.038858, 0.040537, 0.085092, 0.137348, 0.125101, 0.182256, 0.239899, 0.31487, 0.398279, 0.40511, 0.436924, 0.465241, 0.356642, 0.335645, 0.36309, 0.436924, 0.505461, 0.461924, 0.458154, 0.480142, 0.480142, 0.486429, 0.480142, 0.359901, 0.359901, 0.25406, 0.25406, 0.25406, 0.229226, 0.191378, 0.179055, 0.179055, 0.15284, 0.236433, 0.232838, 0.139895, 0.15008, 0.200174, 0.209395, 0.236433, 0.15008, 0.155435, 0.142424, 0.134866, 0.144935, 0.11371, 0.225814, 0.15008, 0.125101, 0.144935, 0.17593, 0.200174, 0.219301, 0.219301, 0.139895, 0.17593, 0.268042, 0.26085, 0.243554, 0.318242, 0.295083, 0.377384, 0.494003, 0.497853, 0.468512, 0.480142, 0.480142, 0.422041, 0.436924, 0.401658, 0.401658, 0.41194, 0.298791, 0.284882, 0.26085, 0.352862, 0.36309, 0.264545, 0.26085, 0.243554, 0.25031, 0.288399, 0.229226, 0.247041, 0.257454, 0.281712, 0.352862, 0.377384, 0.408655, 0.486429, 0.458154, 0.472492, 0.349426, 0.36309, 0.36309, 0.30533, 0.291804, 0.31487, 0.335645, 0.311707, 0.328603, 0.271506, 0.179055, 0.236433, 0.137348, 0.11371, 0.122885, 0.129801, 0.094817, 0.090864, 0.049374, 0.10481, 0.067594, 0.085092, 0.137348, 0.144935, 0.222385, 0.219301, 0.247041, 0.318242, 0.268042, 0.257454, 0.311707, 0.394753, 0.318242, 0.4292, 0.472492, 0.465241, 0.476583, 0.549308, 0.545602, 0.56648, 0.56648, 0.666105, 0.724957, 0.59917, 0.454136, 0.465241, 0.472492, 0.4292, 0.408655, 0.480142, 0.458154, 0.433034, 0.41194, 0.497853, 0.436924, 0.380708, 0.335645], '')</t>
  </si>
  <si>
    <t>[0, 23, 261, 262, 263, 301, 414, 415, 416, 417, 418, 419, 420]</t>
  </si>
  <si>
    <t xml:space="preserve">F5RUV4|F5RUV4_9ENTR Ferrochelatase OS=Enterobacter hormaechei ATCC 49162 </t>
  </si>
  <si>
    <t>([0.137348, 0.206376, 0.129801, 0.170161, 0.216401, 0.288399, 0.332115, 0.318242, 0.374039, 0.401658, 0.418646, 0.476583, 0.447574, 0.36309, 0.398279, 0.394753, 0.281712, 0.194234, 0.284882, 0.370445, 0.332115, 0.278302, 0.26085, 0.359901, 0.36309, 0.356642, 0.257454, 0.179055, 0.222385, 0.203355, 0.219301, 0.219301, 0.132295, 0.096677, 0.074921, 0.035586, 0.042364, 0.045352, 0.045352, 0.044297, 0.042364, 0.059222, 0.054297, 0.031287, 0.033407, 0.017447, 0.017447, 0.024826, 0.046336, 0.041405, 0.024826, 0.017797, 0.018106, 0.017797, 0.016528, 0.033407, 0.069024, 0.036378, 0.030611, 0.03976, 0.044297, 0.048328, 0.074921, 0.134866, 0.232838, 0.129801, 0.17593, 0.122885, 0.069024, 0.056825, 0.056825, 0.088832, 0.11371, 0.125101, 0.196879, 0.26085, 0.170161, 0.144935, 0.17593, 0.284882, 0.239899, 0.25406, 0.25406, 0.209395, 0.239899, 0.15008, 0.200174, 0.161087, 0.225814, 0.278302, 0.278302, 0.185198, 0.18812, 0.182256, 0.191378, 0.18812, 0.142424, 0.185198, 0.21291, 0.216401, 0.155435, 0.25406, 0.222385, 0.137348, 0.111485, 0.078022, 0.127496, 0.15284, 0.170161, 0.182256, 0.222385, 0.139895, 0.161087, 0.111485, 0.064632, 0.043307, 0.025762, 0.025316, 0.037156, 0.03976, 0.026892, 0.041405, 0.025316, 0.025316, 0.045352, 0.049374, 0.049374, 0.038042, 0.024393, 0.018787, 0.018787, 0.020522, 0.021381, 0.026338, 0.03976, 0.038042, 0.027463, 0.038858, 0.074921, 0.06184, 0.058088, 0.102787, 0.059222, 0.10481, 0.10481, 0.056825, 0.092881, 0.056825, 0.03976, 0.060549, 0.134866, 0.071867, 0.054297, 0.102787, 0.132295, 0.147574, 0.158265, 0.15008, 0.111485, 0.11371, 0.096677, 0.059222, 0.049374, 0.086953, 0.073402, 0.059222, 0.102787, 0.081712, 0.15284, 0.137348, 0.15284, 0.137348, 0.216401, 0.247041, 0.25406, 0.268042, 0.264545, 0.26085, 0.275179, 0.281712, 0.18812, 0.216401, 0.203355, 0.232838, 0.236433, 0.155435, 0.209395, 0.219301, 0.247041, 0.147574, 0.216401, 0.209395, 0.232838, 0.232838, 0.247041, 0.239899, 0.137348, 0.15008, 0.232838, 0.308712, 0.311707, 0.387226, 0.40511, 0.51388, 0.521092, 0.51388, 0.657645, 0.51388, 0.433034, 0.436924, 0.521092, 0.465241, 0.454136, 0.352862, 0.380708, 0.394753, 0.398279, 0.483068, 0.387226, 0.342579, 0.311707, 0.394753, 0.291804, 0.291804, 0.281712, 0.268042, 0.170161, 0.155435, 0.222385, 0.30533, 0.339168, 0.26085, 0.264545, 0.271506, 0.380708, 0.268042, 0.247041, 0.239899, 0.264545, 0.332115, 0.291804, 0.321458, 0.278302, 0.308712, 0.298791, 0.318242, 0.318242, 0.42561, 0.36309, 0.359901, 0.339168, 0.225814, 0.349426, 0.366687, 0.324872, 0.295083, 0.41194, 0.40511, 0.291804, 0.271506, 0.236433, 0.328603, 0.257454, 0.222385, 0.31487, 0.321458, 0.229226, 0.257454, 0.275179, 0.257454, 0.243554, 0.191378, 0.281712, 0.278302, 0.332115, 0.390993, 0.288399, 0.164327, 0.111485, 0.206376, 0.185198, 0.209395, 0.200174, 0.298791, 0.36309, 0.25406, 0.268042, 0.25031, 0.164327, 0.173081, 0.222385, 0.182256, 0.243554, 0.243554, 0.232838, 0.268042, 0.264545, 0.36309, 0.387226, 0.472492, 0.418646, 0.414856, 0.349426, 0.346032, 0.25406, 0.200174, 0.295083, 0.25031, 0.264545, 0.335645, 0.284882, 0.284882, 0.339168, 0.301917, 0.257454, 0.222385, 0.15284, 0.100716, 0.073402, 0.118441], '')</t>
  </si>
  <si>
    <t>[203, 204, 205, 206, 207, 210]</t>
  </si>
  <si>
    <t xml:space="preserve">F5RUV5|F5RUV5_9ENTR Adenylate kinase OS=Enterobacter hormaechei ATCC 49162 </t>
  </si>
  <si>
    <t>([0.059222, 0.086953, 0.11371, 0.144935, 0.185198, 0.232838, 0.222385, 0.264545, 0.182256, 0.129801, 0.122885, 0.167087, 0.158265, 0.15284, 0.225814, 0.216401, 0.332115, 0.349426, 0.291804, 0.257454, 0.268042, 0.301917, 0.31487, 0.284882, 0.196879, 0.194234, 0.15284, 0.155435, 0.098513, 0.170161, 0.25406, 0.291804, 0.275179, 0.295083, 0.301917, 0.301917, 0.387226, 0.366687, 0.321458, 0.41194, 0.418646, 0.324872, 0.295083, 0.295083, 0.301917, 0.390993, 0.384043, 0.339168, 0.308712, 0.387226, 0.401658, 0.414856, 0.339168, 0.275179, 0.182256, 0.239899, 0.170161, 0.125101, 0.11371, 0.147574, 0.15008, 0.086953, 0.122885, 0.158265, 0.161087, 0.196879, 0.147574, 0.15284, 0.232838, 0.298791, 0.196879, 0.125101, 0.071867, 0.120615, 0.167087, 0.15284, 0.203355, 0.278302, 0.346032, 0.271506, 0.288399, 0.301917, 0.352862, 0.390993, 0.352862, 0.301917, 0.284882, 0.359901, 0.328603, 0.31487, 0.236433, 0.346032, 0.359901, 0.450668, 0.359901, 0.298791, 0.324872, 0.308712, 0.21291, 0.216401, 0.239899, 0.239899, 0.236433, 0.281712, 0.196879, 0.15284, 0.134866, 0.144935, 0.134866, 0.098513, 0.069024, 0.11371, 0.102787, 0.147574, 0.098513, 0.161087, 0.191378, 0.232838, 0.219301, 0.31487, 0.301917, 0.301917, 0.194234, 0.196879, 0.120615, 0.170161, 0.155435, 0.222385, 0.247041, 0.281712, 0.352862, 0.349426, 0.366687, 0.366687, 0.359901, 0.4292, 0.4292, 0.390993, 0.42561, 0.418646, 0.436924, 0.450668, 0.436924, 0.525368, 0.521092, 0.618285, 0.618285, 0.759478, 0.754692, 0.724957, 0.694846, 0.724957, 0.801317, 0.712013, 0.707965, 0.707965, 0.690604, 0.58069, 0.59014, 0.59917, 0.509769, 0.5017, 0.497853, 0.549308, 0.549308, 0.509769, 0.553315, 0.483068, 0.390993, 0.384043, 0.301917, 0.21291, 0.206376, 0.194234, 0.271506, 0.247041, 0.268042, 0.247041, 0.31487, 0.387226, 0.380708, 0.450668, 0.366687, 0.335645, 0.356642, 0.295083, 0.328603, 0.295083, 0.370445, 0.440853, 0.414856, 0.433034, 0.486429, 0.486429, 0.433034, 0.418646, 0.418646, 0.418646, 0.374039, 0.384043, 0.36309, 0.288399, 0.232838, 0.301917, 0.30533, 0.291804, 0.332115, 0.298791, 0.271506, 0.229226, 0.206376, 0.203355, 0.25406, 0.25406], '')</t>
  </si>
  <si>
    <t>[143, 144, 145, 146, 147, 148, 149, 150, 151, 152, 153, 154, 155, 156, 157, 158, 159, 160, 161, 163, 164, 165, 166]</t>
  </si>
  <si>
    <t>(18</t>
  </si>
  <si>
    <t xml:space="preserve">F5RUX6|F5RUX6_9ENTR Beta-galactosidase OS=Enterobacter hormaechei ATCC 49162 </t>
  </si>
  <si>
    <t>([0.25406, 0.170161, 0.111485, 0.125101, 0.147574, 0.167087, 0.219301, 0.139895, 0.182256, 0.222385, 0.271506, 0.31487, 0.264545, 0.278302, 0.284882, 0.264545, 0.25031, 0.321458, 0.239899, 0.298791, 0.281712, 0.291804, 0.346032, 0.447574, 0.356642, 0.356642, 0.36309, 0.243554, 0.339168, 0.339168, 0.342579, 0.328603, 0.26085, 0.295083, 0.278302, 0.281712, 0.398279, 0.377384, 0.41194, 0.486429, 0.42561, 0.444081, 0.444081, 0.458154, 0.352862, 0.377384, 0.401658, 0.41194, 0.454136, 0.36309, 0.339168, 0.21291, 0.203355, 0.158265, 0.100716, 0.122885, 0.094817, 0.100716, 0.116183, 0.109221, 0.078022, 0.142424, 0.161087, 0.15008, 0.088832, 0.100716, 0.161087, 0.164327, 0.173081, 0.15284, 0.219301, 0.239899, 0.324872, 0.271506, 0.394753, 0.461924, 0.461924, 0.42561, 0.42561, 0.401658, 0.398279, 0.352862, 0.342579, 0.31487, 0.356642, 0.465241, 0.41194, 0.418646, 0.318242, 0.328603, 0.328603, 0.257454, 0.247041, 0.281712, 0.281712, 0.271506, 0.21291, 0.21291, 0.191378, 0.179055, 0.132295, 0.132295, 0.243554, 0.257454, 0.173081, 0.116183, 0.129801, 0.196879, 0.200174, 0.291804, 0.291804, 0.380708, 0.486429, 0.408655, 0.298791, 0.352862, 0.264545, 0.370445, 0.232838, 0.328603, 0.275179, 0.349426, 0.352862, 0.301917, 0.17593, 0.191378, 0.243554, 0.222385, 0.25031, 0.247041, 0.243554, 0.209395, 0.134866, 0.079919, 0.06184, 0.122885, 0.129801, 0.142424, 0.144935, 0.239899, 0.196879, 0.142424, 0.122885, 0.067594, 0.041405, 0.047319, 0.085092, 0.088832, 0.090864, 0.047319, 0.033407, 0.032677, 0.019401, 0.030611, 0.055536, 0.118441, 0.106997, 0.096677, 0.086953, 0.094817, 0.081712, 0.109221, 0.109221, 0.125101, 0.127496, 0.206376, 0.264545, 0.194234, 0.127496, 0.116183, 0.216401, 0.26085, 0.268042, 0.374039, 0.366687, 0.278302, 0.236433, 0.182256, 0.158265, 0.179055, 0.100716, 0.111485, 0.055536, 0.06312, 0.06184, 0.10481, 0.10481, 0.0704, 0.060549, 0.109221, 0.122885, 0.111485, 0.118441, 0.088832, 0.046336, 0.046336, 0.060549, 0.069024, 0.100716, 0.079919, 0.060549, 0.094817, 0.106997, 0.132295, 0.203355, 0.127496, 0.078022, 0.076542, 0.125101, 0.219301, 0.216401, 0.209395, 0.191378, 0.118441, 0.125101, 0.21291, 0.139895, 0.179055, 0.120615, 0.083462, 0.134866, 0.236433, 0.170161, 0.164327, 0.191378, 0.209395, 0.196879, 0.284882, 0.284882, 0.264545, 0.179055, 0.106997, 0.096677, 0.0704, 0.122885, 0.102787, 0.081712, 0.088832, 0.090864, 0.144935, 0.191378, 0.17593, 0.102787, 0.139895, 0.142424, 0.098513, 0.098513, 0.118441, 0.096677, 0.054297, 0.067594, 0.060549, 0.054297, 0.055536, 0.086953, 0.081712, 0.125101, 0.127496, 0.122885, 0.098513, 0.092881, 0.100716, 0.111485, 0.18812, 0.219301, 0.236433, 0.332115, 0.318242, 0.356642, 0.30533, 0.352862, 0.352862, 0.444081, 0.541878, 0.553315, 0.529623, 0.42561, 0.390993, 0.4292, 0.51388, 0.458154, 0.476583, 0.408655, 0.377384, 0.339168, 0.36309, 0.278302, 0.288399, 0.298791, 0.349426, 0.408655, 0.390993, 0.284882, 0.271506, 0.25406, 0.264545, 0.281712, 0.40511, 0.440853, 0.328603, 0.25406, 0.321458, 0.239899, 0.30533, 0.25406, 0.281712, 0.182256, 0.225814, 0.225814, 0.167087, 0.147574, 0.167087, 0.243554, 0.284882, 0.21291, 0.25031, 0.247041, 0.25406, 0.200174, 0.11371, 0.200174, 0.225814, 0.232838, 0.209395, 0.194234, 0.26085, 0.206376, 0.288399, 0.216401, 0.206376, 0.275179, 0.268042, 0.196879, 0.132295, 0.17593, 0.17593, 0.173081, 0.170161, 0.158265, 0.203355, 0.232838, 0.161087, 0.147574, 0.142424, 0.232838, 0.18812, 0.206376, 0.25406, 0.247041, 0.335645, 0.335645, 0.324872, 0.352862, 0.436924, 0.51388, 0.517562, 0.626927, 0.541878, 0.505461, 0.51388, 0.497853, 0.553315, 0.661982, 0.712013, 0.712013, 0.703578, 0.779859, 0.666105, 0.690604, 0.585406, 0.529623, 0.529623, 0.549308, 0.517562, 0.517562, 0.408655, 0.418646, 0.384043, 0.384043, 0.41194, 0.321458, 0.311707, 0.335645, 0.239899, 0.30533, 0.318242, 0.324872, 0.342579, 0.356642, 0.239899, 0.232838, 0.275179, 0.203355, 0.120615, 0.127496, 0.118441, 0.129801, 0.122885, 0.090864, 0.074921, 0.055536, 0.066181, 0.069024, 0.074921, 0.109221, 0.100716, 0.058088, 0.06312, 0.055536, 0.085092, 0.15284, 0.194234, 0.144935, 0.229226, 0.278302, 0.271506, 0.271506, 0.281712, 0.26085, 0.339168, 0.433034, 0.517562, 0.58069, 0.450668, 0.366687, 0.414856, 0.380708, 0.418646, 0.40511, 0.414856, 0.414856, 0.356642, 0.401658, 0.454136, 0.384043, 0.374039, 0.390993, 0.390993, 0.476583, 0.5017, 0.5017, 0.490133, 0.490133, 0.490133, 0.525368, 0.525368, 0.422041, 0.335645, 0.377384, 0.301917, 0.291804, 0.301917, 0.370445, 0.36309, 0.366687, 0.40511, 0.458154, 0.414856, 0.42561, 0.408655, 0.418646, 0.384043, 0.30533, 0.185198, 0.182256, 0.155435, 0.15008, 0.21291, 0.318242, 0.324872, 0.408655, 0.42561, 0.418646, 0.401658, 0.42561, 0.366687, 0.387226, 0.284882, 0.321458, 0.31487, 0.324872, 0.318242, 0.318242, 0.390993, 0.5017, 0.476583, 0.56648, 0.680603, 0.694846, 0.585406, 0.51388, 0.42561, 0.433034, 0.384043, 0.291804, 0.243554, 0.295083, 0.222385, 0.335645, 0.335645, 0.342579, 0.356642, 0.380708, 0.30533, 0.335645, 0.311707, 0.281712, 0.332115, 0.328603, 0.219301, 0.291804, 0.271506, 0.339168, 0.311707, 0.26085, 0.284882, 0.311707, 0.275179, 0.356642, 0.356642, 0.356642, 0.349426, 0.328603, 0.328603, 0.349426, 0.25031, 0.196879, 0.179055, 0.167087, 0.098513, 0.147574, 0.142424, 0.185198, 0.15008, 0.155435, 0.25406, 0.318242, 0.209395, 0.25406, 0.232838, 0.129801, 0.100716, 0.096677, 0.05306, 0.024826, 0.045352, 0.060549, 0.050641, 0.079919, 0.069024, 0.120615, 0.158265, 0.161087, 0.120615, 0.164327, 0.164327, 0.158265, 0.088832, 0.116183, 0.06312, 0.066181, 0.073402, 0.058088, 0.064632, 0.127496, 0.179055, 0.10481, 0.125101, 0.206376, 0.203355, 0.185198, 0.209395, 0.196879, 0.203355, 0.288399, 0.243554, 0.144935, 0.083462, 0.134866, 0.109221, 0.185198, 0.17593, 0.281712, 0.232838, 0.222385, 0.225814, 0.257454, 0.370445, 0.380708, 0.401658, 0.401658, 0.440853, 0.308712, 0.225814, 0.147574, 0.15284, 0.182256, 0.203355, 0.225814, 0.15284, 0.275179, 0.284882, 0.275179, 0.268042, 0.40511, 0.394753, 0.408655, 0.380708, 0.268042, 0.161087, 0.164327, 0.15008, 0.147574, 0.239899, 0.288399, 0.384043, 0.384043, 0.271506, 0.247041, 0.318242, 0.318242, 0.295083, 0.196879, 0.147574, 0.137348, 0.122885, 0.111485, 0.109221, 0.076542, 0.086953, 0.109221, 0.111485, 0.076542, 0.078022, 0.079919, 0.102787, 0.051831, 0.028695, 0.028695, 0.054297, 0.049374, 0.102787, 0.111485, 0.18812, 0.271506, 0.275179, 0.18812, 0.222385, 0.125101, 0.18812, 0.18812, 0.225814, 0.200174, 0.30533, 0.301917, 0.284882, 0.203355, 0.222385, 0.284882, 0.387226, 0.401658, 0.42561, 0.335645, 0.295083, 0.203355, 0.182256, 0.134866, 0.182256, 0.200174, 0.298791, 0.308712, 0.377384, 0.408655, 0.408655, 0.321458, 0.332115, 0.268042, 0.359901, 0.359901, 0.377384, 0.401658, 0.311707, 0.275179, 0.335645, 0.377384, 0.490133, 0.505461, 0.608892, 0.549308, 0.414856, 0.324872, 0.332115, 0.257454, 0.268042, 0.21291, 0.216401, 0.206376, 0.321458, 0.301917, 0.359901, 0.374039, 0.384043, 0.374039, 0.390993, 0.444081, 0.454136, 0.433034, 0.418646, 0.390993, 0.394753, 0.472492, 0.461924, 0.468512, 0.549308, 0.4292, 0.534167, 0.509769, 0.534167, 0.476583, 0.497853, 0.436924, 0.332115, 0.222385, 0.298791, 0.328603, 0.328603, 0.295083, 0.271506, 0.281712, 0.298791, 0.278302, 0.324872, 0.450668, 0.436924, 0.349426, 0.450668, 0.359901, 0.450668, 0.440853, 0.480142, 0.390993, 0.394753, 0.51388, 0.509769, 0.541878, 0.505461, 0.483068, 0.494003, 0.521092, 0.505461, 0.408655, 0.5017, 0.370445, 0.335645, 0.318242, 0.31487, 0.31487, 0.384043, 0.387226, 0.291804, 0.196879, 0.26085, 0.247041, 0.15008, 0.232838, 0.232838, 0.232838, 0.209395, 0.216401, 0.216401, 0.15284, 0.155435, 0.147574, 0.264545, 0.191378, 0.206376, 0.301917, 0.308712, 0.203355, 0.196879, 0.264545, 0.321458, 0.342579, 0.349426, 0.454136, 0.454136, 0.465241, 0.380708, 0.408655, 0.332115, 0.321458, 0.418646, 0.480142, 0.486429, 0.447574, 0.447574, 0.454136, 0.465241, 0.465241, 0.553315, 0.447574, 0.461924, 0.5017, 0.465241, 0.454136, 0.433034, 0.398279, 0.359901, 0.450668, 0.408655, 0.374039, 0.390993, 0.339168, 0.356642, 0.328603, 0.328603, 0.332115, 0.232838, 0.216401, 0.15008, 0.179055, 0.247041, 0.25406, 0.247041, 0.25406, 0.321458, 0.31487, 0.352862, 0.311707, 0.247041, 0.219301, 0.321458, 0.31487, 0.356642, 0.352862, 0.31487, 0.229226, 0.328603, 0.40511, 0.401658, 0.472492, 0.450668, 0.450668, 0.356642, 0.25031, 0.17593, 0.194234, 0.142424, 0.127496, 0.127496, 0.10481, 0.139895, 0.083462, 0.086953, 0.088832, 0.088832, 0.129801, 0.155435, 0.090864, 0.090864, 0.090864, 0.094817, 0.067594, 0.079919, 0.090864, 0.161087, 0.179055, 0.164327, 0.225814, 0.239899, 0.219301, 0.346032, 0.366687, 0.483068, 0.450668, 0.4292, 0.374039, 0.374039, 0.356642, 0.436924, 0.377384, 0.339168, 0.25031, 0.288399, 0.288399, 0.268042, 0.291804, 0.366687, 0.390993, 0.332115, 0.31487, 0.298791, 0.191378, 0.182256, 0.100716, 0.116183, 0.142424, 0.127496, 0.134866, 0.209395, 0.132295, 0.206376, 0.25031, 0.318242, 0.339168, 0.247041, 0.308712, 0.25406, 0.247041, 0.25031, 0.31487, 0.31487, 0.308712, 0.36309, 0.275179, 0.387226, 0.298791, 0.281712, 0.377384, 0.324872, 0.31487, 0.418646, 0.418646, 0.311707, 0.239899, 0.144935, 0.247041, 0.275179, 0.308712, 0.31487, 0.311707, 0.225814, 0.225814, 0.25406, 0.288399, 0.377384, 0.339168, 0.440853, 0.342579, 0.332115, 0.257454, 0.264545, 0.25406, 0.216401, 0.318242, 0.318242, 0.436924, 0.408655, 0.414856, 0.295083, 0.278302, 0.173081, 0.25031, 0.179055, 0.25406, 0.236433, 0.15008, 0.15284, 0.147574, 0.21291, 0.219301, 0.247041, 0.239899, 0.26085, 0.275179, 0.271506, 0.349426, 0.349426, 0.339168, 0.25406, 0.281712, 0.278302, 0.398279, 0.414856, 0.472492, 0.483068, 0.40511, 0.384043, 0.308712, 0.311707, 0.236433, 0.239899, 0.298791, 0.200174, 0.182256, 0.147574, 0.147574, 0.109221, 0.106997, 0.111485, 0.179055, 0.264545, 0.268042, 0.147574, 0.132295, 0.179055, 0.170161, 0.185198, 0.278302, 0.387226, 0.352862, 0.335645, 0.25031, 0.196879, 0.30533, 0.321458, 0.349426, 0.352862, 0.335645, 0.321458, 0.222385, 0.216401, 0.120615, 0.120615, 0.116183, 0.125101, 0.111485, 0.122885, 0.173081, 0.164327, 0.116183, 0.106997, 0.167087, 0.219301, 0.288399, 0.239899, 0.185198, 0.15008, 0.100716], '')</t>
  </si>
  <si>
    <t>[273, 274, 275, 279, 354, 355, 356, 357, 358, 359, 361, 362, 363, 364, 365, 366, 367, 368, 369, 370, 371, 372, 373, 374, 421, 422, 439, 440, 444, 445, 484, 486, 487, 488, 489, 490, 686, 687, 688, 713, 715, 716, 717, 742, 743, 744, 745, 748, 749, 751, 799, 802]</t>
  </si>
  <si>
    <t>23)</t>
  </si>
  <si>
    <t xml:space="preserve">F5RUZ3|F5RUZ3_9ENTR 7-cyano-7-deazaguanine synthase OS=Enterobacter hormaechei ATCC 49162 </t>
  </si>
  <si>
    <t>([0.073402, 0.11371, 0.164327, 0.196879, 0.239899, 0.281712, 0.21291, 0.15284, 0.100716, 0.127496, 0.125101, 0.090864, 0.094817, 0.098513, 0.069024, 0.109221, 0.173081, 0.167087, 0.278302, 0.194234, 0.137348, 0.142424, 0.069024, 0.069024, 0.040537, 0.038042, 0.038858, 0.06312, 0.102787, 0.170161, 0.137348, 0.182256, 0.17593, 0.185198, 0.125101, 0.167087, 0.158265, 0.158265, 0.147574, 0.122885, 0.122885, 0.170161, 0.10481, 0.191378, 0.15284, 0.229226, 0.196879, 0.18812, 0.185198, 0.132295, 0.083462, 0.109221, 0.064632, 0.116183, 0.064632, 0.058088, 0.078022, 0.086953, 0.045352, 0.064632, 0.051831, 0.086953, 0.088832, 0.086953, 0.090864, 0.109221, 0.116183, 0.137348, 0.081712, 0.102787, 0.100716, 0.185198, 0.185198, 0.161087, 0.17593, 0.284882, 0.377384, 0.332115, 0.308712, 0.390993, 0.332115, 0.42561, 0.444081, 0.447574, 0.418646, 0.352862, 0.387226, 0.374039, 0.374039, 0.476583, 0.356642, 0.342579, 0.203355, 0.129801, 0.206376, 0.122885, 0.10481, 0.081712, 0.060549, 0.034884, 0.029376, 0.030003, 0.026338, 0.017447, 0.016528, 0.025316, 0.042364, 0.028695, 0.020522, 0.013265, 0.013016, 0.019401, 0.021816, 0.021816, 0.040537, 0.040537, 0.073402, 0.035586, 0.042364, 0.0704, 0.069024, 0.098513, 0.167087, 0.090864, 0.129801, 0.142424, 0.185198, 0.092881, 0.078022, 0.109221, 0.147574, 0.090864, 0.098513, 0.137348, 0.200174, 0.132295, 0.137348, 0.081712, 0.147574, 0.120615, 0.102787, 0.164327, 0.155435, 0.15008, 0.147574, 0.078022, 0.083462, 0.074921, 0.167087, 0.15008, 0.122885, 0.092881, 0.094817, 0.096677, 0.092881, 0.092881, 0.147574, 0.142424, 0.142424, 0.122885, 0.098513, 0.098513, 0.109221, 0.054297, 0.032017, 0.06184, 0.11371, 0.06184, 0.066181, 0.038042, 0.043307, 0.056825, 0.096677, 0.167087, 0.158265, 0.106997, 0.129801, 0.056825, 0.030003, 0.05306, 0.06184, 0.059222, 0.069024, 0.06184, 0.11371, 0.164327, 0.086953, 0.086953, 0.142424, 0.064632, 0.074921, 0.086953, 0.03976, 0.03976, 0.021816, 0.021816, 0.028107, 0.029376, 0.058088, 0.066181, 0.066181, 0.066181, 0.06312, 0.040537, 0.035586, 0.035586, 0.035586, 0.06312, 0.06312, 0.042364, 0.073402, 0.074921, 0.078022, 0.127496, 0.129801, 0.18812, 0.182256, 0.21291, 0.200174, 0.144935, 0.206376, 0.179055, 0.158265, 0.229226, 0.291804, 0.30533, 0.268042, 0.243554, 0.26085, 0.236433, 0.291804], '')</t>
  </si>
  <si>
    <t xml:space="preserve">F5RUZ8|F5RUZ8_9ENTR Lon protease OS=Enterobacter hormaechei ATCC 49162 </t>
  </si>
  <si>
    <t>([0.538167, 0.63748, 0.51388, 0.40511, 0.476583, 0.384043, 0.40511, 0.440853, 0.384043, 0.332115, 0.291804, 0.236433, 0.257454, 0.229226, 0.18812, 0.137348, 0.081712, 0.090864, 0.056825, 0.05306, 0.031287, 0.058088, 0.045352, 0.078022, 0.120615, 0.102787, 0.098513, 0.096677, 0.06312, 0.059222, 0.096677, 0.120615, 0.164327, 0.118441, 0.122885, 0.15008, 0.216401, 0.295083, 0.25406, 0.243554, 0.31487, 0.30533, 0.236433, 0.21291, 0.203355, 0.203355, 0.216401, 0.278302, 0.284882, 0.346032, 0.440853, 0.440853, 0.5017, 0.538167, 0.494003, 0.497853, 0.505461, 0.41194, 0.311707, 0.324872, 0.346032, 0.377384, 0.465241, 0.465241, 0.465241, 0.461924, 0.374039, 0.281712, 0.318242, 0.288399, 0.200174, 0.185198, 0.111485, 0.111485, 0.118441, 0.170161, 0.167087, 0.106997, 0.158265, 0.191378, 0.125101, 0.125101, 0.137348, 0.132295, 0.125101, 0.15008, 0.147574, 0.196879, 0.271506, 0.173081, 0.209395, 0.295083, 0.222385, 0.30533, 0.288399, 0.288399, 0.284882, 0.298791, 0.366687, 0.264545, 0.328603, 0.377384, 0.436924, 0.390993, 0.40511, 0.398279, 0.308712, 0.321458, 0.352862, 0.390993, 0.5017, 0.41194, 0.41194, 0.51388, 0.509769, 0.51388, 0.505461, 0.525368, 0.433034, 0.352862, 0.401658, 0.398279, 0.433034, 0.41194, 0.356642, 0.342579, 0.436924, 0.414856, 0.418646, 0.418646, 0.30533, 0.203355, 0.275179, 0.194234, 0.191378, 0.185198, 0.167087, 0.098513, 0.11371, 0.191378, 0.278302, 0.281712, 0.216401, 0.216401, 0.243554, 0.257454, 0.271506, 0.264545, 0.288399, 0.284882, 0.295083, 0.41194, 0.472492, 0.476583, 0.476583, 0.436924, 0.458154, 0.472492, 0.476583, 0.414856, 0.352862, 0.349426, 0.384043, 0.490133, 0.41194, 0.401658, 0.40511, 0.366687, 0.377384, 0.454136, 0.454136, 0.444081, 0.349426, 0.308712, 0.324872, 0.374039, 0.401658, 0.401658, 0.335645, 0.433034, 0.472492, 0.494003, 0.41194, 0.458154, 0.339168, 0.346032, 0.321458, 0.370445, 0.36309, 0.321458, 0.342579, 0.335645, 0.346032, 0.324872, 0.40511, 0.321458, 0.284882, 0.291804, 0.219301, 0.291804, 0.271506, 0.25406, 0.179055, 0.236433, 0.236433, 0.31487, 0.318242, 0.342579, 0.359901, 0.401658, 0.401658, 0.398279, 0.390993, 0.377384, 0.468512, 0.450668, 0.541878, 0.521092, 0.418646, 0.408655, 0.408655, 0.42561, 0.440853, 0.490133, 0.490133, 0.450668, 0.374039, 0.447574, 0.447574, 0.465241, 0.380708, 0.41194, 0.408655, 0.380708, 0.390993, 0.390993, 0.366687, 0.387226, 0.486429, 0.59917, 0.716283, 0.712013, 0.666105, 0.549308, 0.59014, 0.59014, 0.618285, 0.613573, 0.618285, 0.585406, 0.541878, 0.632174, 0.59014, 0.618285, 0.661982, 0.661982, 0.608892, 0.642678, 0.613573, 0.59508, 0.549308, 0.545602, 0.5017, 0.541878, 0.541878, 0.553315, 0.553315, 0.476583, 0.56648, 0.517562, 0.509769, 0.541878, 0.58069, 0.58069, 0.545602, 0.517562, 0.51388, 0.51388, 0.521092, 0.444081, 0.384043, 0.408655, 0.398279, 0.339168, 0.25406, 0.328603, 0.229226, 0.203355, 0.216401, 0.225814, 0.200174, 0.26085, 0.167087, 0.155435, 0.161087, 0.161087, 0.185198, 0.179055, 0.15008, 0.147574, 0.196879, 0.264545, 0.196879, 0.203355, 0.291804, 0.346032, 0.346032, 0.447574, 0.398279, 0.387226, 0.387226, 0.454136, 0.433034, 0.549308, 0.440853, 0.465241, 0.387226, 0.394753, 0.394753, 0.394753, 0.390993, 0.401658, 0.398279, 0.387226, 0.311707, 0.31487, 0.25406, 0.179055, 0.15284, 0.167087, 0.243554, 0.236433, 0.232838, 0.170161, 0.167087, 0.247041, 0.170161, 0.239899, 0.225814, 0.25406, 0.232838, 0.164327, 0.116183, 0.071867, 0.081712, 0.122885, 0.137348, 0.239899, 0.308712, 0.268042, 0.324872, 0.311707, 0.31487, 0.31487, 0.298791, 0.284882, 0.295083, 0.380708, 0.291804, 0.264545, 0.229226, 0.284882, 0.36309, 0.418646, 0.497853, 0.56648, 0.465241, 0.346032, 0.318242, 0.278302, 0.311707, 0.232838, 0.232838, 0.222385, 0.164327, 0.232838, 0.247041, 0.247041, 0.216401, 0.31487, 0.25406, 0.257454, 0.284882, 0.281712, 0.284882, 0.281712, 0.288399, 0.295083, 0.295083, 0.291804, 0.332115, 0.324872, 0.436924, 0.436924, 0.436924, 0.42561, 0.332115, 0.335645, 0.318242, 0.31487, 0.275179, 0.36309, 0.295083, 0.295083, 0.225814, 0.225814, 0.236433, 0.264545, 0.271506, 0.25406, 0.182256, 0.120615, 0.155435, 0.142424, 0.085092, 0.092881, 0.142424, 0.185198, 0.17593, 0.179055, 0.222385, 0.216401, 0.219301, 0.281712, 0.295083, 0.390993, 0.359901, 0.346032, 0.284882, 0.284882, 0.308712, 0.401658, 0.414856, 0.324872, 0.318242, 0.444081, 0.447574, 0.461924, 0.51388, 0.444081, 0.408655, 0.291804, 0.332115, 0.339168, 0.352862, 0.257454, 0.158265, 0.200174, 0.142424, 0.17593, 0.170161, 0.25406, 0.164327, 0.222385, 0.311707, 0.232838, 0.17593, 0.088832, 0.054297, 0.040537, 0.064632, 0.078022, 0.155435, 0.155435, 0.120615, 0.122885, 0.116183, 0.203355, 0.164327, 0.25406, 0.167087, 0.170161, 0.170161, 0.247041, 0.206376, 0.21291, 0.21291, 0.161087, 0.26085, 0.243554, 0.278302, 0.268042, 0.185198, 0.179055, 0.191378, 0.232838, 0.236433, 0.324872, 0.21291, 0.257454, 0.144935, 0.18812, 0.264545, 0.264545, 0.271506, 0.225814, 0.142424, 0.229226, 0.31487, 0.324872, 0.31487, 0.328603, 0.328603, 0.42561, 0.387226, 0.291804, 0.278302, 0.229226, 0.243554, 0.346032, 0.25031, 0.346032, 0.31487, 0.332115, 0.332115, 0.324872, 0.380708, 0.374039, 0.278302, 0.278302, 0.182256, 0.185198, 0.170161, 0.111485, 0.06312, 0.079919, 0.127496, 0.142424, 0.142424, 0.132295, 0.079919, 0.127496, 0.125101, 0.111485, 0.111485, 0.10481, 0.116183, 0.079919, 0.132295, 0.179055, 0.118441, 0.132295, 0.206376, 0.203355, 0.25406, 0.268042, 0.25406, 0.264545, 0.170161, 0.132295, 0.083462, 0.129801, 0.129801, 0.129801, 0.129801, 0.118441, 0.122885, 0.064632, 0.078022, 0.045352, 0.050641, 0.083462, 0.132295, 0.142424, 0.092881, 0.118441, 0.147574, 0.098513, 0.058088, 0.096677, 0.106997, 0.173081, 0.164327, 0.096677, 0.102787, 0.10481, 0.10481, 0.098513, 0.139895, 0.200174, 0.298791, 0.298791, 0.311707, 0.301917, 0.225814, 0.30533, 0.301917, 0.264545, 0.346032, 0.422041, 0.342579, 0.377384, 0.281712, 0.284882, 0.401658, 0.328603, 0.40511, 0.401658, 0.41194, 0.36309, 0.278302, 0.271506, 0.17593, 0.179055, 0.182256, 0.21291, 0.144935, 0.098513, 0.164327, 0.158265, 0.155435, 0.222385, 0.247041, 0.257454, 0.257454, 0.164327, 0.225814, 0.225814, 0.229226, 0.15284, 0.216401, 0.308712, 0.239899, 0.295083, 0.284882, 0.295083, 0.324872, 0.31487, 0.387226, 0.324872, 0.298791, 0.225814, 0.236433, 0.182256, 0.196879, 0.194234, 0.247041, 0.239899, 0.216401, 0.229226, 0.30533, 0.232838, 0.216401, 0.191378, 0.232838, 0.26085, 0.257454, 0.164327, 0.170161, 0.179055, 0.203355, 0.232838, 0.321458, 0.229226, 0.301917, 0.298791, 0.30533, 0.271506, 0.301917, 0.349426, 0.332115, 0.30533, 0.390993, 0.42561, 0.517562, 0.517562, 0.480142, 0.5017, 0.632174, 0.707965, 0.685117, 0.570702, 0.538167, 0.490133, 0.5017, 0.5017, 0.545602, 0.458154, 0.458154, 0.4292, 0.335645, 0.264545, 0.298791, 0.291804, 0.271506, 0.308712, 0.229226, 0.232838, 0.17593, 0.185198, 0.155435, 0.134866, 0.179055, 0.209395, 0.236433, 0.328603, 0.232838, 0.268042, 0.264545, 0.328603, 0.324872, 0.408655, 0.422041, 0.339168, 0.370445, 0.275179, 0.239899, 0.301917, 0.225814, 0.25406, 0.257454, 0.318242, 0.271506, 0.225814, 0.191378, 0.170161, 0.164327, 0.247041, 0.236433, 0.311707, 0.222385, 0.222385, 0.222385, 0.222385, 0.222385, 0.122885, 0.222385, 0.15008, 0.164327, 0.243554, 0.243554, 0.225814, 0.243554, 0.243554, 0.332115, 0.377384, 0.318242, 0.339168, 0.349426, 0.36309, 0.301917, 0.301917, 0.278302, 0.284882, 0.275179, 0.359901, 0.356642, 0.335645, 0.454136, 0.374039, 0.356642, 0.36309, 0.271506, 0.278302, 0.374039, 0.295083, 0.203355, 0.298791, 0.196879, 0.161087, 0.100716, 0.15008, 0.236433, 0.281712, 0.298791, 0.374039, 0.36309, 0.418646, 0.414856, 0.31487, 0.311707, 0.321458, 0.288399, 0.374039, 0.335645, 0.295083, 0.339168, 0.408655, 0.374039, 0.454136, 0.472492, 0.59014, 0.549308, 0.5017], '')</t>
  </si>
  <si>
    <t>[0, 1, 2, 52, 53, 56, 110, 113, 114, 115, 116, 117, 216, 217, 239, 240, 241, 242, 243, 244, 245, 246, 247, 248, 249, 250, 251, 252, 253, 254, 255, 256, 257, 258, 259, 260, 261, 262, 263, 264, 265, 266, 268, 269, 270, 271, 272, 273, 274, 275, 276, 277, 278, 313, 365, 438, 664, 665, 667, 668, 669, 670, 671, 672, 674, 675, 676, 781, 782, 783]</t>
  </si>
  <si>
    <t>(27</t>
  </si>
  <si>
    <t xml:space="preserve">F5RV07|F5RV07_9ENTR Cytochrome bo(3) ubiquinol oxidase subunit 1 OS=Enterobacter hormaechei ATCC 49162 </t>
  </si>
  <si>
    <t>([0.011903, 0.006988, 0.009015, 0.014783, 0.025316, 0.015078, 0.010131, 0.009187, 0.00777, 0.009728, 0.007645, 0.008276, 0.011342, 0.007495, 0.005249, 0.005223, 0.005011, 0.007031, 0.005799, 0.005799, 0.005223, 0.003701, 0.005318, 0.003864, 0.002512, 0.00243, 0.002336, 0.002138, 0.002606, 0.003478, 0.002435, 0.003461, 0.002662, 0.00225, 0.002276, 0.003341, 0.005011, 0.003727, 0.002606, 0.003177, 0.00359, 0.003821, 0.005249, 0.00515, 0.007422, 0.011342, 0.007031, 0.010926, 0.011903, 0.009096, 0.005992, 0.007091, 0.004899, 0.005503, 0.00777, 0.007495, 0.005378, 0.00407, 0.003963, 0.003963, 0.00389, 0.00389, 0.003405, 0.002761, 0.003053, 0.002581, 0.001722, 0.002138, 0.001675, 0.002512, 0.003109, 0.004611, 0.005623, 0.007031, 0.006533, 0.005734, 0.008409, 0.009728, 0.013265, 0.028695, 0.045352, 0.044297, 0.019109, 0.022306, 0.034068, 0.036378, 0.046336, 0.092881, 0.064632, 0.111485, 0.116183, 0.058088, 0.022667, 0.022667, 0.022667, 0.043307, 0.058088, 0.033407, 0.021816, 0.015078, 0.008276, 0.006194, 0.004161, 0.004736, 0.005932, 0.004431, 0.004431, 0.003276, 0.002555, 0.002623, 0.002503, 0.001649, 0.001936, 0.00316, 0.002336, 0.002057, 0.00155, 0.001709, 0.001572, 0.00243, 0.002117, 0.003014, 0.00389, 0.005992, 0.008409, 0.007259, 0.008002, 0.004736, 0.007422, 0.006374, 0.006374, 0.006619, 0.010221, 0.008804, 0.008276, 0.006988, 0.006567, 0.005623, 0.005318, 0.005799, 0.004358, 0.006039, 0.004611, 0.003757, 0.002606, 0.001855, 0.002555, 0.002078, 0.00316, 0.002014, 0.003109, 0.003341, 0.003212, 0.003341, 0.003079, 0.002662, 0.004208, 0.005932, 0.009294, 0.006245, 0.005992, 0.006795, 0.004689, 0.006701, 0.011342, 0.011342, 0.017797, 0.016528, 0.016528, 0.0198, 0.018787, 0.018415, 0.036378, 0.036378, 0.018415, 0.043307, 0.033407, 0.034068, 0.015694, 0.009401, 0.009096, 0.008895, 0.008804, 0.009096, 0.008525, 0.005318, 0.007422, 0.007422, 0.005683, 0.008075, 0.007555, 0.013265, 0.008276, 0.007877, 0.007877, 0.007031, 0.007315, 0.006142, 0.003821, 0.004315, 0.006142, 0.006142, 0.006142, 0.007091, 0.008276, 0.008002, 0.010221, 0.011669, 0.011669, 0.013016, 0.013613, 0.00962, 0.005872, 0.008525, 0.006533, 0.007091, 0.008002, 0.004899, 0.007877, 0.008804, 0.010221, 0.009483, 0.009483, 0.011903, 0.009728, 0.014315, 0.009483, 0.007495, 0.004835, 0.003512, 0.003757, 0.003555, 0.0028, 0.004611, 0.003366, 0.002881, 0.002705, 0.002688, 0.004315, 0.002976, 0.00359, 0.00292, 0.002138, 0.00316, 0.002581, 0.00316, 0.003053, 0.002623, 0.002662, 0.003757, 0.00543, 0.005992, 0.00407, 0.004135, 0.00389, 0.005734, 0.008525, 0.006482, 0.008723, 0.008409, 0.014315, 0.012491, 0.015344, 0.019401, 0.009977, 0.010131, 0.010131, 0.006619, 0.007091, 0.007091, 0.006194, 0.004358, 0.004483, 0.006421, 0.011518, 0.012491, 0.008525, 0.005318, 0.004689, 0.003366, 0.002529, 0.001649, 0.002336, 0.002211, 0.001692, 0.002555, 0.002761, 0.001687, 0.00246, 0.003701, 0.003671, 0.003671, 0.004414, 0.004483, 0.00316, 0.002761, 0.002606, 0.003461, 0.005223, 0.00515, 0.004736, 0.006194, 0.005992, 0.005683, 0.007177, 0.00777, 0.005932, 0.00543, 0.007259, 0.007555, 0.005249, 0.006142, 0.004921, 0.005932, 0.004414, 0.004646, 0.004646, 0.002976, 0.002057, 0.00146, 0.00152, 0.001602, 0.001541, 0.002336, 0.001383, 0.000773, 0.001335, 0.001383, 0.002014, 0.002014, 0.001906, 0.002276, 0.002761, 0.003109, 0.00316, 0.003555, 0.003341, 0.002194, 0.003405, 0.003405, 0.004513, 0.006482, 0.007495, 0.005623, 0.004247, 0.005734, 0.006421, 0.006701, 0.008895, 0.008895, 0.007645, 0.00777, 0.006374, 0.00389, 0.005318, 0.003757, 0.003053, 0.002976, 0.004646, 0.003757, 0.003478, 0.003478, 0.003431, 0.004247, 0.004135, 0.005872, 0.004208, 0.005503, 0.004899, 0.004208, 0.003366, 0.003053, 0.002155, 0.00316, 0.003461, 0.003341, 0.00283, 0.00292, 0.003478, 0.003478, 0.002761, 0.004161, 0.003109, 0.00316, 0.00316, 0.003555, 0.003555, 0.005623, 0.004577, 0.003341, 0.002606, 0.002881, 0.003276, 0.004736, 0.004646, 0.005734, 0.005872, 0.005992, 0.006421, 0.005799, 0.005378, 0.009015, 0.009096, 0.008075, 0.005011, 0.003512, 0.00316, 0.002581, 0.002482, 0.002078, 0.002881, 0.004315, 0.003727, 0.003512, 0.002327, 0.002327, 0.002606, 0.001906, 0.002349, 0.001936, 0.002881, 0.002482, 0.00152, 0.001344, 0.002057, 0.00246, 0.003671, 0.003512, 0.003053, 0.002349, 0.003924, 0.004208, 0.003555, 0.00316, 0.004388, 0.00407, 0.004208, 0.003053, 0.00407, 0.005734, 0.009187, 0.006421, 0.008075, 0.014586, 0.018787, 0.015078, 0.011903, 0.00777, 0.007555, 0.007422, 0.007422, 0.004921, 0.004921, 0.003804, 0.003821, 0.003014, 0.003963, 0.002581, 0.003079, 0.003212, 0.002138, 0.001391, 0.001533, 0.00103, 0.001048, 0.00055, 0.000485, 0.000945, 0.001172, 0.001855, 0.002623, 0.003607, 0.003607, 0.003555, 0.005503, 0.008895, 0.008525, 0.010131, 0.022667, 0.036378, 0.015078, 0.026338, 0.069024, 0.078022, 0.081712, 0.055536, 0.0704, 0.083462, 0.064632, 0.096677, 0.092881, 0.074921, 0.060549, 0.06184, 0.034884, 0.025316, 0.016021, 0.028107, 0.015344, 0.008804, 0.006567, 0.01078, 0.007555, 0.005223, 0.006533, 0.006039, 0.004899, 0.00515, 0.005623, 0.004689, 0.004646, 0.004775, 0.005318, 0.006142, 0.006039, 0.008525, 0.009483, 0.013613, 0.008624, 0.013265, 0.023087, 0.038042, 0.03976, 0.041405, 0.079919, 0.074921, 0.15284, 0.281712, 0.25406, 0.281712, 0.275179, 0.271506, 0.268042, 0.264545, 0.247041, 0.380708, 0.394753, 0.422041, 0.284882, 0.278302, 0.281712, 0.158265, 0.125101, 0.069024, 0.078022, 0.088832, 0.081712, 0.045352, 0.040537, 0.094817, 0.081712, 0.161087, 0.139895, 0.064632, 0.034884, 0.041405, 0.025316, 0.022306, 0.022306, 0.047319, 0.102787, 0.106997, 0.179055, 0.122885, 0.182256, 0.275179, 0.275179, 0.308712, 0.398279, 0.30533, 0.301917, 0.321458, 0.216401, 0.247041, 0.31487, 0.444081, 0.418646, 0.490133, 0.486429, 0.465241, 0.433034, 0.433034, 0.321458, 0.284882, 0.30533, 0.275179, 0.225814, 0.11371, 0.083462, 0.090864, 0.11371, 0.048328, 0.043307, 0.036378, 0.031287, 0.032017, 0.017138, 0.010672, 0.009977, 0.007495, 0.00558, 0.004577, 0.00389, 0.004646, 0.004513, 0.004835, 0.00543, 0.004315, 0.00558, 0.006194, 0.004775, 0.004899, 0.00543, 0.005318, 0.005734, 0.004899, 0.004689, 0.005992, 0.008002, 0.005734, 0.00777, 0.01227, 0.022306, 0.0198, 0.024826, 0.021381, 0.016826, 0.011518, 0.022667, 0.017797, 0.016826, 0.030003, 0.028107, 0.054297, 0.054297, 0.051831, 0.098513, 0.15284, 0.167087, 0.167087, 0.161087, 0.158265, 0.158265, 0.088832, 0.132295, 0.118441, 0.182256, 0.288399, 0.26085, 0.232838, 0.318242, 0.324872, 0.31487, 0.370445, 0.328603, 0.311707, 0.408655, 0.36309, 0.321458, 0.275179, 0.247041, 0.418646, 0.366687], '')</t>
  </si>
  <si>
    <t xml:space="preserve">F5RV11|F5RV11_9ENTR L-fucose mutarotase OS=Enterobacter hormaechei ATCC 49162 </t>
  </si>
  <si>
    <t>([0.092881, 0.167087, 0.090864, 0.051831, 0.0704, 0.100716, 0.06312, 0.06184, 0.094817, 0.083462, 0.100716, 0.129801, 0.206376, 0.225814, 0.239899, 0.243554, 0.15008, 0.060549, 0.085092, 0.161087, 0.132295, 0.111485, 0.044297, 0.096677, 0.132295, 0.134866, 0.127496, 0.127496, 0.15284, 0.158265, 0.200174, 0.139895, 0.078022, 0.079919, 0.059222, 0.054297, 0.100716, 0.109221, 0.132295, 0.111485, 0.102787, 0.137348, 0.081712, 0.100716, 0.067594, 0.0704, 0.044297, 0.024393, 0.05306, 0.031287, 0.013821, 0.016021, 0.014586, 0.026892, 0.026338, 0.019109, 0.014783, 0.017447, 0.034884, 0.034068, 0.034068, 0.025762, 0.018787, 0.024826, 0.051831, 0.040537, 0.055536, 0.085092, 0.158265, 0.139895, 0.139895, 0.25406, 0.144935, 0.225814, 0.15008, 0.167087, 0.222385, 0.26085, 0.144935, 0.125101, 0.196879, 0.229226, 0.194234, 0.134866, 0.161087, 0.155435, 0.185198, 0.194234, 0.194234, 0.203355, 0.194234, 0.185198, 0.182256, 0.281712, 0.182256, 0.264545, 0.243554, 0.18812, 0.155435, 0.144935, 0.083462, 0.066181, 0.083462, 0.11371, 0.219301, 0.216401, 0.167087, 0.122885, 0.088832, 0.049374, 0.028107, 0.019109, 0.034884, 0.033407, 0.037156, 0.073402, 0.05306, 0.050641, 0.051831, 0.06312, 0.137348, 0.134866, 0.102787, 0.060549, 0.073402, 0.066181, 0.066181, 0.051831, 0.098513, 0.139895, 0.225814, 0.30533, 0.370445, 0.359901, 0.370445, 0.380708, 0.366687, 0.387226, 0.370445, 0.461924, 0.447574, 0.40511, 0.521092, 0.661982, 0.81615, 0.819762, 0.827927], '')</t>
  </si>
  <si>
    <t>[142, 143, 144, 145, 146]</t>
  </si>
  <si>
    <t xml:space="preserve">F5RV13|F5RV13_9ENTR L-fucose isomerase OS=Enterobacter hormaechei ATCC 49162 </t>
  </si>
  <si>
    <t>([0.25031, 0.170161, 0.209395, 0.284882, 0.239899, 0.185198, 0.225814, 0.25031, 0.278302, 0.301917, 0.291804, 0.31487, 0.268042, 0.268042, 0.356642, 0.359901, 0.311707, 0.401658, 0.394753, 0.408655, 0.486429, 0.458154, 0.541878, 0.505461, 0.447574, 0.5017, 0.545602, 0.541878, 0.505461, 0.472492, 0.394753, 0.349426, 0.349426, 0.42561, 0.418646, 0.321458, 0.328603, 0.40511, 0.414856, 0.284882, 0.271506, 0.271506, 0.328603, 0.268042, 0.321458, 0.243554, 0.191378, 0.155435, 0.129801, 0.164327, 0.18812, 0.164327, 0.161087, 0.142424, 0.125101, 0.106997, 0.137348, 0.15008, 0.15008, 0.109221, 0.167087, 0.096677, 0.10481, 0.100716, 0.137348, 0.067594, 0.129801, 0.179055, 0.155435, 0.182256, 0.125101, 0.122885, 0.142424, 0.21291, 0.167087, 0.173081, 0.15008, 0.182256, 0.18812, 0.111485, 0.083462, 0.05306, 0.055536, 0.047319, 0.041405, 0.047319, 0.092881, 0.055536, 0.056825, 0.085092, 0.088832, 0.147574, 0.092881, 0.147574, 0.164327, 0.236433, 0.200174, 0.182256, 0.116183, 0.096677, 0.092881, 0.15284, 0.239899, 0.342579, 0.370445, 0.370445, 0.380708, 0.370445, 0.42561, 0.352862, 0.291804, 0.200174, 0.15284, 0.196879, 0.167087, 0.092881, 0.078022, 0.078022, 0.127496, 0.196879, 0.21291, 0.311707, 0.301917, 0.219301, 0.243554, 0.191378, 0.106997, 0.088832, 0.05306, 0.034068, 0.049374, 0.090864, 0.15284, 0.127496, 0.161087, 0.196879, 0.243554, 0.275179, 0.31487, 0.335645, 0.298791, 0.206376, 0.236433, 0.209395, 0.30533, 0.21291, 0.264545, 0.394753, 0.390993, 0.394753, 0.41194, 0.41194, 0.308712, 0.268042, 0.324872, 0.284882, 0.275179, 0.222385, 0.196879, 0.132295, 0.098513, 0.118441, 0.144935, 0.122885, 0.144935, 0.132295, 0.185198, 0.096677, 0.050641, 0.051831, 0.058088, 0.096677, 0.096677, 0.122885, 0.142424, 0.11371, 0.132295, 0.081712, 0.11371, 0.132295, 0.185198, 0.139895, 0.098513, 0.134866, 0.142424, 0.15284, 0.085092, 0.043307, 0.092881, 0.147574, 0.086953, 0.078022, 0.078022, 0.059222, 0.088832, 0.059222, 0.085092, 0.071867, 0.079919, 0.102787, 0.079919, 0.083462, 0.15008, 0.137348, 0.129801, 0.125101, 0.116183, 0.129801, 0.232838, 0.219301, 0.219301, 0.225814, 0.216401, 0.229226, 0.295083, 0.308712, 0.398279, 0.298791, 0.349426, 0.332115, 0.295083, 0.257454, 0.26085, 0.15284, 0.196879, 0.209395, 0.185198, 0.18812, 0.173081, 0.158265, 0.085092, 0.085092, 0.155435, 0.25406, 0.239899, 0.232838, 0.191378, 0.15008, 0.236433, 0.134866, 0.200174, 0.225814, 0.318242, 0.324872, 0.440853, 0.490133, 0.486429, 0.490133, 0.454136, 0.472492, 0.387226, 0.497853, 0.517562, 0.497853, 0.398279, 0.31487, 0.257454, 0.257454, 0.239899, 0.167087, 0.179055, 0.179055, 0.191378, 0.144935, 0.102787, 0.102787, 0.090864, 0.090864, 0.132295, 0.15284, 0.155435, 0.206376, 0.185198, 0.132295, 0.134866, 0.200174, 0.219301, 0.284882, 0.332115, 0.380708, 0.359901, 0.447574, 0.352862, 0.352862, 0.370445, 0.335645, 0.298791, 0.295083, 0.284882, 0.155435, 0.167087, 0.243554, 0.284882, 0.308712, 0.356642, 0.26085, 0.271506, 0.342579, 0.332115, 0.225814, 0.26085, 0.356642, 0.356642, 0.465241, 0.458154, 0.458154, 0.570702, 0.575842, 0.490133, 0.41194, 0.534167, 0.517562, 0.517562, 0.40511, 0.422041, 0.321458, 0.433034, 0.42561, 0.335645, 0.328603, 0.433034, 0.4292, 0.321458, 0.264545, 0.200174, 0.17593, 0.200174, 0.200174, 0.232838, 0.318242, 0.394753, 0.308712, 0.318242, 0.318242, 0.359901, 0.321458, 0.374039, 0.288399, 0.194234, 0.271506, 0.275179, 0.18812, 0.129801, 0.21291, 0.271506, 0.328603, 0.324872, 0.335645, 0.236433, 0.139895, 0.11371, 0.122885, 0.134866, 0.127496, 0.129801, 0.102787, 0.0704, 0.086953, 0.155435, 0.264545, 0.26085, 0.203355, 0.298791, 0.335645, 0.275179, 0.278302, 0.275179, 0.311707, 0.295083, 0.295083, 0.398279, 0.42561, 0.414856, 0.447574, 0.465241, 0.461924, 0.575842, 0.59014, 0.497853, 0.465241, 0.366687, 0.291804, 0.356642, 0.332115, 0.332115, 0.390993, 0.36309, 0.339168, 0.25031, 0.264545, 0.349426, 0.349426, 0.324872, 0.346032, 0.384043, 0.359901, 0.370445, 0.342579, 0.440853, 0.529623, 0.521092, 0.666105, 0.771762, 0.661982, 0.657645, 0.694846, 0.699094, 0.613573, 0.657645, 0.653063, 0.648219, 0.666105, 0.675549, 0.724957, 0.671169, 0.648219, 0.622677, 0.517562, 0.458154, 0.414856, 0.387226, 0.398279, 0.366687, 0.278302, 0.284882, 0.318242, 0.264545, 0.209395, 0.291804, 0.301917, 0.281712, 0.179055, 0.164327, 0.155435, 0.144935, 0.167087, 0.094817, 0.106997, 0.15284, 0.232838, 0.161087, 0.120615, 0.120615, 0.118441, 0.18812, 0.257454, 0.173081, 0.219301, 0.179055, 0.182256, 0.134866, 0.222385, 0.324872, 0.268042, 0.275179, 0.194234, 0.127496, 0.21291, 0.219301, 0.170161, 0.161087, 0.284882, 0.30533, 0.222385, 0.236433, 0.161087, 0.139895, 0.206376, 0.185198, 0.196879, 0.191378, 0.173081, 0.185198, 0.125101, 0.194234, 0.203355, 0.291804, 0.311707, 0.311707, 0.321458, 0.301917, 0.225814, 0.206376, 0.278302, 0.356642, 0.349426, 0.440853, 0.461924, 0.447574, 0.356642, 0.472492, 0.480142, 0.549308, 0.433034, 0.408655, 0.356642, 0.359901, 0.346032, 0.324872, 0.332115, 0.321458, 0.398279, 0.480142, 0.494003, 0.370445, 0.366687, 0.374039, 0.301917, 0.206376, 0.196879, 0.222385, 0.158265, 0.134866, 0.137348, 0.132295, 0.219301, 0.216401, 0.200174, 0.196879, 0.275179, 0.209395, 0.139895, 0.147574, 0.102787, 0.090864, 0.158265, 0.116183, 0.109221, 0.129801, 0.225814, 0.137348, 0.120615, 0.161087, 0.120615, 0.096677, 0.161087, 0.125101, 0.092881, 0.088832, 0.054297, 0.06312, 0.06312, 0.066181, 0.046336, 0.066181, 0.0704, 0.049374, 0.085092, 0.094817, 0.094817, 0.054297, 0.064632, 0.058088, 0.054297, 0.10481, 0.127496, 0.111485, 0.083462, 0.134866, 0.116183, 0.173081, 0.155435, 0.164327, 0.243554, 0.31487, 0.342579, 0.332115, 0.408655, 0.398279, 0.275179, 0.298791, 0.352862, 0.356642, 0.480142, 0.494003, 0.36309, 0.359901, 0.408655, 0.4292, 0.321458, 0.349426, 0.346032, 0.321458, 0.356642, 0.318242, 0.264545, 0.206376, 0.173081, 0.125101, 0.083462, 0.164327, 0.125101], '')</t>
  </si>
  <si>
    <t>[22, 23, 25, 26, 27, 28, 252, 306, 307, 310, 311, 312, 376, 377, 399, 400, 401, 402, 403, 404, 405, 406, 407, 408, 409, 410, 411, 412, 413, 414, 415, 416, 417, 492]</t>
  </si>
  <si>
    <t>32)</t>
  </si>
  <si>
    <t xml:space="preserve">F5RV19|F5RV19_9ENTR L-fuculose phosphate aldolase OS=Enterobacter hormaechei ATCC 49162 </t>
  </si>
  <si>
    <t>([0.216401, 0.278302, 0.328603, 0.25406, 0.179055, 0.236433, 0.21291, 0.25406, 0.281712, 0.26085, 0.284882, 0.243554, 0.236433, 0.25031, 0.275179, 0.284882, 0.328603, 0.352862, 0.36309, 0.271506, 0.349426, 0.366687, 0.356642, 0.26085, 0.335645, 0.42561, 0.408655, 0.408655, 0.324872, 0.247041, 0.298791, 0.321458, 0.408655, 0.394753, 0.298791, 0.324872, 0.229226, 0.275179, 0.281712, 0.194234, 0.281712, 0.298791, 0.374039, 0.374039, 0.380708, 0.318242, 0.219301, 0.167087, 0.209395, 0.25406, 0.349426, 0.342579, 0.318242, 0.31487, 0.335645, 0.436924, 0.418646, 0.51388, 0.408655, 0.433034, 0.51388, 0.505461, 0.505461, 0.380708, 0.380708, 0.359901, 0.422041, 0.529623, 0.529623, 0.450668, 0.387226, 0.380708, 0.387226, 0.387226, 0.41194, 0.401658, 0.349426, 0.346032, 0.31487, 0.332115, 0.239899, 0.243554, 0.257454, 0.239899, 0.311707, 0.243554, 0.359901, 0.275179, 0.271506, 0.301917, 0.298791, 0.387226, 0.284882, 0.196879, 0.206376, 0.182256, 0.196879, 0.144935, 0.164327, 0.161087, 0.139895, 0.196879, 0.122885, 0.090864, 0.049374, 0.049374, 0.06184, 0.046336, 0.076542, 0.073402, 0.094817, 0.137348, 0.079919, 0.155435, 0.161087, 0.127496, 0.15008, 0.074921, 0.109221, 0.098513, 0.058088, 0.102787, 0.10481, 0.170161, 0.17593, 0.182256, 0.206376, 0.257454, 0.291804, 0.222385, 0.196879, 0.129801, 0.109221, 0.11371, 0.094817, 0.158265, 0.185198, 0.158265, 0.209395, 0.25031, 0.161087, 0.185198, 0.191378, 0.18812, 0.194234, 0.219301, 0.219301, 0.139895, 0.132295, 0.079919, 0.132295, 0.170161, 0.247041, 0.191378, 0.295083, 0.295083, 0.247041, 0.167087, 0.096677, 0.067594, 0.051831, 0.092881, 0.167087, 0.106997, 0.116183, 0.071867, 0.040537, 0.056825, 0.100716, 0.054297, 0.049374, 0.025316, 0.018787, 0.018415, 0.018106, 0.013613, 0.008895, 0.007645, 0.010926, 0.020876, 0.022667, 0.032677, 0.020165, 0.011342, 0.016257, 0.015694, 0.025762, 0.05306, 0.033407, 0.026338, 0.024393, 0.027463, 0.026338, 0.038042, 0.035586, 0.029376, 0.036378, 0.069024, 0.058088, 0.05306, 0.024393, 0.038042, 0.017447, 0.030003, 0.042364, 0.034068, 0.023534, 0.016021, 0.010672, 0.015078, 0.014075, 0.022667, 0.030003, 0.056825, 0.027463], '')</t>
  </si>
  <si>
    <t>[57, 60, 61, 62, 67, 68]</t>
  </si>
  <si>
    <t xml:space="preserve">F5RV28|F5RV28_9ENTR 1-deoxy-D-xylulose-5-phosphate synthase OS=Enterobacter hormaechei ATCC 49162 </t>
  </si>
  <si>
    <t>([0.054297, 0.060549, 0.038042, 0.030611, 0.047319, 0.064632, 0.086953, 0.120615, 0.158265, 0.116183, 0.134866, 0.106997, 0.066181, 0.15008, 0.144935, 0.239899, 0.268042, 0.18812, 0.30533, 0.271506, 0.18812, 0.203355, 0.236433, 0.332115, 0.311707, 0.30533, 0.308712, 0.21291, 0.134866, 0.076542, 0.132295, 0.132295, 0.144935, 0.21291, 0.18812, 0.18812, 0.170161, 0.173081, 0.25406, 0.132295, 0.11371, 0.17593, 0.239899, 0.155435, 0.142424, 0.222385, 0.164327, 0.17593, 0.182256, 0.264545, 0.281712, 0.239899, 0.167087, 0.229226, 0.15284, 0.106997, 0.06312, 0.069024, 0.0704, 0.083462, 0.085092, 0.106997, 0.116183, 0.071867, 0.0704, 0.036378, 0.038042, 0.037156, 0.033407, 0.058088, 0.060549, 0.076542, 0.051831, 0.10481, 0.10481, 0.167087, 0.147574, 0.155435, 0.15008, 0.147574, 0.125101, 0.216401, 0.219301, 0.206376, 0.196879, 0.281712, 0.387226, 0.291804, 0.356642, 0.370445, 0.366687, 0.356642, 0.384043, 0.390993, 0.36309, 0.394753, 0.288399, 0.40511, 0.384043, 0.380708, 0.377384, 0.394753, 0.390993, 0.398279, 0.311707, 0.408655, 0.346032, 0.26085, 0.349426, 0.284882, 0.271506, 0.278302, 0.278302, 0.278302, 0.36309, 0.359901, 0.239899, 0.346032, 0.284882, 0.387226, 0.298791, 0.301917, 0.200174, 0.17593, 0.116183, 0.158265, 0.129801, 0.194234, 0.271506, 0.291804, 0.366687, 0.366687, 0.374039, 0.377384, 0.384043, 0.384043, 0.318242, 0.342579, 0.278302, 0.222385, 0.222385, 0.318242, 0.31487, 0.374039, 0.311707, 0.384043, 0.380708, 0.41194, 0.352862, 0.324872, 0.203355, 0.209395, 0.182256, 0.139895, 0.144935, 0.147574, 0.122885, 0.170161, 0.243554, 0.219301, 0.30533, 0.339168, 0.335645, 0.301917, 0.25406, 0.281712, 0.194234, 0.15284, 0.164327, 0.206376, 0.247041, 0.366687, 0.311707, 0.342579, 0.298791, 0.288399, 0.298791, 0.339168, 0.278302, 0.268042, 0.324872, 0.25031, 0.232838, 0.232838, 0.278302, 0.281712, 0.31487, 0.408655, 0.41194, 0.324872, 0.31487, 0.301917, 0.284882, 0.243554, 0.158265, 0.239899, 0.236433, 0.155435, 0.15008, 0.219301, 0.219301, 0.243554, 0.318242, 0.30533, 0.232838, 0.137348, 0.200174, 0.225814, 0.158265, 0.257454, 0.36309, 0.281712, 0.281712, 0.301917, 0.30533, 0.318242, 0.31487, 0.318242, 0.401658, 0.414856, 0.41194, 0.418646, 0.335645, 0.335645, 0.339168, 0.36309, 0.408655, 0.349426, 0.380708, 0.440853, 0.41194, 0.30533, 0.284882, 0.30533, 0.30533, 0.30533, 0.377384, 0.275179, 0.281712, 0.182256, 0.109221, 0.096677, 0.11371, 0.127496, 0.134866, 0.137348, 0.167087, 0.225814, 0.225814, 0.137348, 0.139895, 0.090864, 0.100716, 0.179055, 0.167087, 0.100716, 0.15008, 0.161087, 0.219301, 0.21291, 0.318242, 0.324872, 0.324872, 0.295083, 0.384043, 0.387226, 0.281712, 0.206376, 0.200174, 0.182256, 0.209395, 0.216401, 0.284882, 0.339168, 0.332115, 0.332115, 0.408655, 0.31487, 0.318242, 0.390993, 0.352862, 0.359901, 0.433034, 0.447574, 0.476583, 0.356642, 0.346032, 0.342579, 0.418646, 0.380708, 0.398279, 0.468512, 0.458154, 0.346032, 0.359901, 0.36309, 0.36309, 0.36309, 0.461924, 0.370445, 0.26085, 0.318242, 0.298791, 0.298791, 0.288399, 0.26085, 0.346032, 0.295083, 0.433034, 0.4292, 0.36309, 0.42561, 0.394753, 0.308712, 0.30533, 0.291804, 0.301917, 0.203355, 0.134866, 0.088832, 0.15008, 0.225814, 0.170161, 0.144935, 0.142424, 0.15284, 0.164327, 0.129801, 0.10481, 0.066181, 0.05306, 0.064632, 0.066181, 0.081712, 0.11371, 0.158265, 0.167087, 0.17593, 0.264545, 0.346032, 0.414856, 0.346032, 0.278302, 0.332115, 0.25406, 0.257454, 0.239899, 0.222385, 0.173081, 0.281712, 0.342579, 0.390993, 0.359901, 0.247041, 0.229226, 0.200174, 0.216401, 0.139895, 0.100716, 0.116183, 0.127496, 0.127496, 0.137348, 0.137348, 0.122885, 0.122885, 0.100716, 0.085092, 0.085092, 0.096677, 0.066181, 0.036378, 0.032677, 0.06184, 0.066181, 0.059222, 0.10481, 0.086953, 0.096677, 0.096677, 0.049374, 0.024393, 0.024826, 0.031287, 0.023534, 0.014783, 0.030003, 0.038042, 0.037156, 0.020876, 0.037156, 0.049374, 0.054297, 0.032017, 0.032677, 0.066181, 0.044297, 0.030003, 0.025762, 0.042364, 0.050641, 0.049374, 0.109221, 0.073402, 0.040537, 0.040537, 0.056825, 0.028695, 0.031287, 0.03976, 0.059222, 0.05306, 0.026892, 0.026338, 0.044297, 0.035586, 0.035586, 0.05306, 0.0704, 0.125101, 0.120615, 0.132295, 0.200174, 0.144935, 0.11371, 0.191378, 0.21291, 0.25031, 0.225814, 0.139895, 0.139895, 0.111485, 0.06312, 0.132295, 0.200174, 0.161087, 0.134866, 0.0704, 0.054297, 0.05306, 0.06184, 0.059222, 0.060549, 0.0704, 0.094817, 0.196879, 0.122885, 0.191378, 0.200174, 0.268042, 0.26085, 0.167087, 0.247041, 0.339168, 0.21291, 0.206376, 0.164327, 0.239899, 0.352862, 0.398279, 0.42561, 0.31487, 0.281712, 0.194234, 0.179055, 0.098513, 0.106997, 0.164327, 0.161087, 0.164327, 0.173081, 0.17593, 0.264545, 0.18812, 0.206376, 0.216401, 0.219301, 0.346032, 0.25031, 0.25031, 0.25031, 0.142424, 0.222385, 0.170161, 0.236433, 0.229226, 0.324872, 0.21291, 0.15008, 0.15008, 0.139895, 0.170161, 0.25031, 0.275179, 0.342579, 0.25406, 0.308712, 0.209395, 0.120615, 0.196879, 0.100716, 0.100716, 0.170161, 0.100716, 0.139895, 0.170161, 0.18812, 0.164327, 0.209395, 0.275179, 0.21291, 0.185198, 0.200174, 0.21291, 0.129801, 0.139895, 0.170161, 0.206376, 0.216401, 0.229226, 0.232838, 0.301917, 0.301917, 0.18812, 0.200174, 0.236433, 0.232838, 0.142424, 0.179055, 0.225814, 0.229226, 0.219301, 0.167087, 0.098513, 0.092881, 0.118441, 0.092881, 0.125101, 0.120615, 0.18812, 0.268042, 0.191378, 0.158265, 0.111485, 0.203355, 0.191378, 0.21291, 0.200174, 0.291804, 0.247041, 0.144935, 0.116183, 0.173081, 0.25406, 0.301917, 0.298791, 0.339168, 0.366687, 0.278302, 0.288399, 0.301917, 0.219301, 0.203355, 0.243554, 0.278302, 0.281712, 0.359901, 0.339168, 0.291804, 0.206376, 0.278302, 0.301917, 0.257454, 0.271506, 0.191378, 0.219301, 0.147574, 0.17593, 0.18812, 0.264545, 0.15284, 0.078022, 0.144935, 0.225814, 0.26085, 0.301917, 0.301917, 0.31487, 0.335645, 0.335645, 0.40511, 0.332115, 0.418646, 0.401658, 0.387226, 0.384043, 0.401658, 0.454136, 0.384043, 0.374039, 0.264545, 0.394753, 0.461924, 0.422041, 0.311707, 0.311707, 0.311707, 0.21291, 0.134866, 0.100716, 0.100716, 0.081712, 0.081712, 0.055536, 0.092881, 0.0704, 0.11371, 0.071867, 0.069024, 0.066181], '')</t>
  </si>
  <si>
    <t xml:space="preserve">F5RV30|F5RV30_9ENTR Thiamine-monophosphate kinase OS=Enterobacter hormaechei ATCC 49162 </t>
  </si>
  <si>
    <t>([0.020165, 0.012491, 0.008002, 0.011669, 0.015344, 0.013265, 0.016826, 0.023087, 0.029376, 0.036378, 0.025762, 0.036378, 0.028695, 0.059222, 0.060549, 0.050641, 0.059222, 0.059222, 0.11371, 0.200174, 0.158265, 0.139895, 0.147574, 0.173081, 0.170161, 0.10481, 0.185198, 0.219301, 0.206376, 0.225814, 0.239899, 0.243554, 0.196879, 0.170161, 0.144935, 0.147574, 0.158265, 0.25406, 0.173081, 0.111485, 0.06312, 0.102787, 0.122885, 0.18812, 0.167087, 0.096677, 0.196879, 0.17593, 0.086953, 0.098513, 0.111485, 0.086953, 0.155435, 0.118441, 0.170161, 0.100716, 0.092881, 0.069024, 0.038858, 0.054297, 0.054297, 0.096677, 0.064632, 0.064632, 0.073402, 0.085092, 0.118441, 0.078022, 0.054297, 0.098513, 0.073402, 0.066181, 0.100716, 0.074921, 0.071867, 0.050641, 0.096677, 0.059222, 0.059222, 0.059222, 0.074921, 0.066181, 0.076542, 0.132295, 0.092881, 0.092881, 0.170161, 0.170161, 0.122885, 0.096677, 0.11371, 0.11371, 0.051831, 0.040537, 0.055536, 0.081712, 0.083462, 0.03976, 0.081712, 0.109221, 0.111485, 0.116183, 0.11371, 0.051831, 0.048328, 0.056825, 0.058088, 0.029376, 0.020876, 0.037156, 0.064632, 0.060549, 0.078022, 0.155435, 0.129801, 0.120615, 0.173081, 0.170161, 0.278302, 0.209395, 0.200174, 0.196879, 0.158265, 0.155435, 0.239899, 0.225814, 0.179055, 0.116183, 0.21291, 0.275179, 0.271506, 0.271506, 0.222385, 0.139895, 0.134866, 0.155435, 0.155435, 0.129801, 0.170161, 0.170161, 0.243554, 0.239899, 0.342579, 0.271506, 0.268042, 0.17593, 0.125101, 0.206376, 0.271506, 0.243554, 0.311707, 0.311707, 0.328603, 0.36309, 0.418646, 0.390993, 0.394753, 0.308712, 0.278302, 0.216401, 0.144935, 0.129801, 0.137348, 0.122885, 0.134866, 0.194234, 0.219301, 0.308712, 0.31487, 0.284882, 0.291804, 0.271506, 0.239899, 0.196879, 0.122885, 0.088832, 0.071867, 0.0704, 0.116183, 0.139895, 0.147574, 0.219301, 0.239899, 0.232838, 0.275179, 0.356642, 0.295083, 0.275179, 0.25031, 0.236433, 0.281712, 0.236433, 0.147574, 0.173081, 0.222385, 0.31487, 0.366687, 0.436924, 0.440853, 0.41194, 0.31487, 0.414856, 0.332115, 0.298791, 0.30533, 0.268042, 0.191378, 0.194234, 0.278302, 0.288399, 0.206376, 0.194234, 0.225814, 0.219301, 0.144935, 0.127496, 0.106997, 0.127496, 0.129801, 0.086953, 0.10481, 0.15008, 0.137348, 0.129801, 0.137348, 0.078022, 0.083462, 0.083462, 0.074921, 0.094817, 0.051831, 0.085092, 0.096677, 0.10481, 0.109221, 0.109221, 0.106997, 0.127496, 0.109221, 0.109221, 0.18812, 0.206376, 0.25031, 0.222385, 0.229226, 0.216401, 0.200174, 0.164327, 0.164327, 0.264545, 0.225814, 0.311707, 0.335645, 0.324872, 0.216401, 0.318242, 0.31487, 0.247041, 0.142424, 0.173081, 0.120615, 0.120615, 0.120615, 0.064632, 0.085092, 0.134866, 0.137348, 0.232838, 0.179055, 0.271506, 0.206376, 0.179055, 0.111485, 0.083462, 0.076542, 0.079919, 0.071867, 0.10481, 0.155435, 0.155435, 0.155435, 0.15008, 0.069024, 0.06184, 0.116183, 0.0704, 0.058088, 0.073402, 0.079919, 0.129801, 0.137348, 0.194234, 0.144935, 0.147574, 0.092881, 0.06184, 0.100716, 0.106997, 0.127496, 0.125101, 0.257454, 0.182256, 0.264545, 0.268042, 0.278302, 0.164327, 0.222385, 0.26085, 0.137348, 0.132295, 0.132295, 0.058088, 0.047319, 0.066181, 0.092881, 0.155435, 0.196879, 0.173081, 0.129801, 0.100716, 0.074921, 0.034068, 0.048328], '')</t>
  </si>
  <si>
    <t xml:space="preserve">F5RV33|F5RV33_9ENTR Riboflavin biosynthesis protein RibD OS=Enterobacter hormaechei ATCC 49162 </t>
  </si>
  <si>
    <t>([0.318242, 0.359901, 0.281712, 0.278302, 0.332115, 0.366687, 0.387226, 0.418646, 0.332115, 0.36309, 0.394753, 0.444081, 0.461924, 0.461924, 0.472492, 0.521092, 0.557691, 0.59917, 0.509769, 0.444081, 0.394753, 0.374039, 0.374039, 0.458154, 0.483068, 0.483068, 0.401658, 0.346032, 0.335645, 0.447574, 0.436924, 0.328603, 0.332115, 0.209395, 0.206376, 0.161087, 0.15008, 0.216401, 0.243554, 0.349426, 0.377384, 0.468512, 0.461924, 0.468512, 0.422041, 0.352862, 0.342579, 0.377384, 0.408655, 0.408655, 0.408655, 0.41194, 0.483068, 0.476583, 0.585406, 0.541878, 0.585406, 0.553315, 0.433034, 0.342579, 0.342579, 0.298791, 0.298791, 0.390993, 0.291804, 0.321458, 0.40511, 0.408655, 0.447574, 0.483068, 0.490133, 0.509769, 0.541878, 0.483068, 0.394753, 0.41194, 0.414856, 0.335645, 0.288399, 0.359901, 0.390993, 0.384043, 0.398279, 0.384043, 0.359901, 0.390993, 0.328603, 0.295083, 0.26085, 0.229226, 0.236433, 0.239899, 0.239899, 0.219301, 0.328603, 0.422041, 0.349426, 0.349426, 0.418646, 0.5017, 0.534167, 0.480142, 0.387226, 0.450668, 0.377384, 0.384043, 0.454136, 0.538167, 0.56648, 0.505461, 0.562014, 0.480142, 0.472492, 0.447574, 0.436924, 0.332115, 0.288399, 0.31487, 0.349426, 0.36309, 0.332115, 0.349426, 0.398279, 0.408655, 0.418646, 0.490133, 0.480142, 0.370445, 0.281712, 0.281712, 0.359901, 0.31487, 0.374039, 0.380708, 0.374039, 0.281712, 0.387226, 0.324872, 0.278302, 0.278302, 0.194234, 0.219301, 0.139895, 0.161087, 0.209395, 0.200174, 0.139895, 0.15008, 0.236433, 0.308712, 0.31487, 0.291804, 0.295083, 0.275179, 0.278302, 0.281712, 0.387226, 0.356642, 0.461924, 0.447574, 0.359901, 0.440853, 0.440853, 0.562014, 0.570702, 0.575842, 0.570702, 0.675549, 0.675549, 0.59014, 0.604312, 0.59508, 0.525368, 0.557691, 0.553315, 0.553315, 0.553315, 0.545602, 0.51388, 0.418646, 0.436924, 0.521092, 0.521092, 0.521092, 0.497853, 0.494003, 0.450668, 0.374039, 0.352862, 0.352862, 0.42561, 0.450668, 0.4292, 0.476583, 0.483068, 0.440853, 0.4292, 0.324872, 0.332115, 0.370445, 0.370445, 0.461924, 0.4292, 0.440853, 0.444081, 0.440853, 0.408655, 0.390993, 0.374039, 0.433034, 0.42561, 0.4292, 0.408655, 0.346032, 0.377384, 0.377384, 0.480142, 0.394753, 0.490133, 0.387226, 0.284882, 0.278302, 0.275179, 0.298791, 0.295083, 0.301917, 0.288399, 0.243554, 0.284882, 0.41194, 0.390993, 0.387226, 0.366687, 0.26085, 0.275179, 0.284882, 0.284882, 0.284882, 0.370445, 0.390993, 0.490133, 0.480142, 0.476583, 0.436924, 0.4292, 0.4292, 0.414856, 0.436924, 0.529623, 0.585406, 0.534167, 0.538167, 0.422041, 0.461924, 0.575842, 0.675549, 0.570702, 0.553315, 0.51388, 0.41194, 0.359901, 0.284882, 0.422041, 0.538167, 0.570702, 0.59917, 0.59014, 0.59508, 0.476583, 0.476583, 0.380708, 0.318242, 0.232838, 0.25031, 0.185198, 0.15008, 0.090864, 0.081712, 0.086953, 0.083462, 0.15008, 0.185198, 0.185198, 0.167087, 0.15284, 0.086953, 0.041405, 0.025762, 0.028695, 0.041405, 0.038042, 0.078022, 0.125101, 0.111485, 0.15284, 0.185198, 0.191378, 0.191378, 0.191378, 0.194234, 0.173081, 0.167087, 0.100716, 0.098513, 0.100716, 0.109221, 0.116183, 0.127496, 0.127496, 0.066181, 0.049374, 0.040537, 0.040537, 0.038042, 0.037156, 0.025762, 0.025762, 0.017447, 0.030611, 0.042364, 0.03976, 0.048328, 0.028107, 0.024393, 0.024826, 0.014315, 0.015344, 0.024826, 0.024393, 0.043307, 0.076542, 0.069024, 0.067594, 0.060549, 0.050641, 0.106997, 0.17593, 0.106997, 0.18812, 0.090864, 0.109221, 0.125101, 0.06312, 0.102787, 0.216401, 0.209395, 0.295083, 0.298791, 0.311707, 0.318242, 0.236433, 0.15284, 0.232838, 0.173081, 0.170161, 0.206376, 0.144935, 0.118441, 0.164327, 0.132295, 0.222385, 0.194234, 0.139895, 0.243554, 0.209395, 0.122885, 0.191378], '')</t>
  </si>
  <si>
    <t>[15, 16, 17, 18, 54, 55, 56, 57, 71, 72, 99, 100, 107, 108, 109, 110, 163, 164, 165, 166, 167, 168, 169, 170, 171, 172, 173, 174, 175, 176, 177, 178, 181, 182, 183, 248, 249, 250, 251, 254, 255, 256, 257, 258, 263, 264, 265, 266, 267]</t>
  </si>
  <si>
    <t>31)</t>
  </si>
  <si>
    <t xml:space="preserve">F5RV42|F5RV42_9ENTR Queuine tRNA-ribosyltransferase OS=Enterobacter hormaechei ATCC 49162 </t>
  </si>
  <si>
    <t>([0.394753, 0.380708, 0.408655, 0.433034, 0.458154, 0.480142, 0.394753, 0.342579, 0.257454, 0.295083, 0.31487, 0.359901, 0.301917, 0.342579, 0.342579, 0.433034, 0.461924, 0.4292, 0.324872, 0.281712, 0.311707, 0.247041, 0.278302, 0.284882, 0.194234, 0.194234, 0.200174, 0.21291, 0.268042, 0.366687, 0.31487, 0.321458, 0.352862, 0.440853, 0.529623, 0.436924, 0.454136, 0.387226, 0.418646, 0.529623, 0.541878, 0.517562, 0.5017, 0.418646, 0.328603, 0.4292, 0.436924, 0.433034, 0.394753, 0.398279, 0.311707, 0.257454, 0.17593, 0.144935, 0.15284, 0.139895, 0.209395, 0.209395, 0.164327, 0.127496, 0.120615, 0.088832, 0.076542, 0.125101, 0.194234, 0.194234, 0.185198, 0.185198, 0.102787, 0.147574, 0.167087, 0.147574, 0.229226, 0.311707, 0.346032, 0.239899, 0.161087, 0.15284, 0.144935, 0.209395, 0.25406, 0.264545, 0.239899, 0.26085, 0.196879, 0.109221, 0.170161, 0.111485, 0.109221, 0.194234, 0.158265, 0.142424, 0.225814, 0.158265, 0.158265, 0.147574, 0.229226, 0.311707, 0.243554, 0.229226, 0.137348, 0.132295, 0.137348, 0.26085, 0.164327, 0.232838, 0.335645, 0.346032, 0.465241, 0.377384, 0.264545, 0.26085, 0.278302, 0.31487, 0.414856, 0.40511, 0.387226, 0.324872, 0.342579, 0.324872, 0.346032, 0.356642, 0.370445, 0.278302, 0.247041, 0.332115, 0.332115, 0.25031, 0.17593, 0.122885, 0.122885, 0.122885, 0.200174, 0.206376, 0.127496, 0.118441, 0.144935, 0.083462, 0.129801, 0.098513, 0.167087, 0.085092, 0.155435, 0.085092, 0.120615, 0.116183, 0.111485, 0.10481, 0.129801, 0.196879, 0.194234, 0.275179, 0.295083, 0.278302, 0.167087, 0.196879, 0.18812, 0.155435, 0.243554, 0.209395, 0.25031, 0.236433, 0.236433, 0.236433, 0.332115, 0.278302, 0.298791, 0.311707, 0.308712, 0.359901, 0.31487, 0.278302, 0.179055, 0.257454, 0.185198, 0.200174, 0.243554, 0.25031, 0.25406, 0.191378, 0.122885, 0.125101, 0.132295, 0.15008, 0.142424, 0.147574, 0.15008, 0.139895, 0.092881, 0.094817, 0.088832, 0.066181, 0.076542, 0.15008, 0.098513, 0.15284, 0.137348, 0.134866, 0.134866, 0.079919, 0.100716, 0.122885, 0.11371, 0.106997, 0.109221, 0.092881, 0.060549, 0.098513, 0.106997, 0.173081, 0.170161, 0.182256, 0.26085, 0.284882, 0.264545, 0.335645, 0.26085, 0.284882, 0.291804, 0.284882, 0.31487, 0.243554, 0.328603, 0.342579, 0.264545, 0.370445, 0.366687, 0.433034, 0.4292, 0.444081, 0.41194, 0.332115, 0.243554, 0.200174, 0.232838, 0.182256, 0.182256, 0.257454, 0.359901, 0.356642, 0.366687, 0.346032, 0.387226, 0.370445, 0.352862, 0.374039, 0.346032, 0.374039, 0.36309, 0.284882, 0.264545, 0.229226, 0.209395, 0.288399, 0.229226, 0.17593, 0.196879, 0.229226, 0.232838, 0.206376, 0.206376, 0.17593, 0.247041, 0.31487, 0.301917, 0.308712, 0.291804, 0.191378, 0.142424, 0.15008, 0.225814, 0.219301, 0.196879, 0.243554, 0.232838, 0.25031, 0.308712, 0.352862, 0.295083, 0.284882, 0.284882, 0.271506, 0.30533, 0.311707, 0.30533, 0.308712, 0.335645, 0.335645, 0.447574, 0.51388, 0.521092, 0.40511, 0.414856, 0.374039, 0.352862, 0.359901, 0.339168, 0.339168, 0.339168, 0.288399, 0.295083, 0.295083, 0.275179, 0.196879, 0.132295, 0.129801, 0.129801, 0.073402, 0.118441, 0.116183, 0.060549, 0.059222, 0.118441, 0.071867, 0.086953, 0.134866, 0.111485, 0.194234, 0.134866, 0.134866, 0.206376, 0.139895, 0.139895, 0.170161, 0.173081, 0.239899, 0.167087, 0.109221, 0.170161, 0.167087, 0.111485, 0.164327, 0.132295, 0.122885, 0.127496, 0.182256, 0.182256, 0.185198, 0.125101, 0.18812, 0.185198, 0.179055, 0.25031, 0.179055, 0.179055, 0.243554, 0.15284, 0.173081, 0.247041, 0.236433, 0.144935, 0.142424, 0.179055, 0.206376, 0.219301, 0.284882, 0.288399, 0.295083, 0.264545, 0.370445, 0.387226, 0.30533, 0.321458, 0.268042, 0.339168, 0.311707, 0.288399, 0.380708, 0.42561, 0.401658, 0.374039, 0.505461, 0.63748, 0.59508, 0.56648], '')</t>
  </si>
  <si>
    <t>[34, 39, 40, 41, 42, 289, 290, 371, 372, 373, 374]</t>
  </si>
  <si>
    <t xml:space="preserve">F5RV61|F5RV61_9ENTR Shikimate kinase 1 OS=Enterobacter hormaechei ATCC 49162 </t>
  </si>
  <si>
    <t>([0.222385, 0.268042, 0.17593, 0.21291, 0.239899, 0.284882, 0.324872, 0.268042, 0.295083, 0.232838, 0.229226, 0.18812, 0.158265, 0.132295, 0.069024, 0.0704, 0.129801, 0.194234, 0.264545, 0.173081, 0.10481, 0.116183, 0.122885, 0.203355, 0.206376, 0.142424, 0.086953, 0.083462, 0.139895, 0.144935, 0.191378, 0.216401, 0.301917, 0.342579, 0.26085, 0.311707, 0.41194, 0.318242, 0.26085, 0.271506, 0.380708, 0.465241, 0.450668, 0.349426, 0.352862, 0.349426, 0.328603, 0.401658, 0.370445, 0.349426, 0.356642, 0.394753, 0.366687, 0.370445, 0.278302, 0.380708, 0.380708, 0.298791, 0.390993, 0.387226, 0.398279, 0.384043, 0.374039, 0.308712, 0.311707, 0.26085, 0.271506, 0.374039, 0.377384, 0.408655, 0.321458, 0.219301, 0.139895, 0.139895, 0.155435, 0.15008, 0.142424, 0.164327, 0.229226, 0.132295, 0.161087, 0.134866, 0.15284, 0.139895, 0.196879, 0.216401, 0.182256, 0.111485, 0.064632, 0.038042, 0.022667, 0.032017, 0.067594, 0.073402, 0.085092, 0.074921, 0.078022, 0.049374, 0.050641, 0.047319, 0.054297, 0.074921, 0.06312, 0.028695, 0.035586, 0.040537, 0.0704, 0.102787, 0.170161, 0.247041, 0.359901, 0.414856, 0.359901, 0.339168, 0.377384, 0.374039, 0.398279, 0.394753, 0.458154, 0.480142, 0.505461, 0.525368, 0.5017, 0.553315, 0.604312, 0.468512, 0.418646, 0.418646, 0.414856, 0.4292, 0.40511, 0.291804, 0.232838, 0.311707, 0.321458, 0.321458, 0.298791, 0.275179, 0.36309, 0.298791, 0.21291, 0.209395, 0.243554, 0.243554, 0.196879, 0.257454, 0.370445, 0.418646, 0.394753, 0.328603, 0.281712, 0.216401, 0.30533, 0.298791, 0.206376, 0.200174, 0.196879, 0.15008, 0.147574, 0.086953, 0.10481, 0.100716, 0.074921, 0.090864, 0.073402, 0.071867, 0.056825, 0.033407, 0.020876, 0.015694, 0.018415, 0.016257, 0.025316, 0.015078], '')</t>
  </si>
  <si>
    <t>[120, 121, 122, 123, 124]</t>
  </si>
  <si>
    <t xml:space="preserve">F5RV70|F5RV70_9ENTR D-alanine--D-alanine ligase OS=Enterobacter hormaechei ATCC 49162 </t>
  </si>
  <si>
    <t>([0.059222, 0.088832, 0.120615, 0.155435, 0.15284, 0.209395, 0.257454, 0.308712, 0.25406, 0.278302, 0.21291, 0.257454, 0.288399, 0.26085, 0.25031, 0.26085, 0.239899, 0.173081, 0.281712, 0.318242, 0.332115, 0.352862, 0.352862, 0.356642, 0.359901, 0.278302, 0.275179, 0.194234, 0.120615, 0.111485, 0.064632, 0.111485, 0.056825, 0.06312, 0.076542, 0.081712, 0.073402, 0.137348, 0.129801, 0.125101, 0.098513, 0.179055, 0.17593, 0.15008, 0.15008, 0.155435, 0.170161, 0.094817, 0.086953, 0.137348, 0.179055, 0.278302, 0.291804, 0.42561, 0.377384, 0.387226, 0.281712, 0.25406, 0.161087, 0.25406, 0.281712, 0.352862, 0.352862, 0.243554, 0.275179, 0.203355, 0.167087, 0.26085, 0.275179, 0.401658, 0.390993, 0.352862, 0.308712, 0.30533, 0.264545, 0.308712, 0.21291, 0.21291, 0.257454, 0.311707, 0.298791, 0.275179, 0.243554, 0.239899, 0.30533, 0.216401, 0.257454, 0.298791, 0.200174, 0.284882, 0.179055, 0.125101, 0.102787, 0.15284, 0.083462, 0.054297, 0.054297, 0.092881, 0.161087, 0.092881, 0.111485, 0.125101, 0.125101, 0.147574, 0.139895, 0.100716, 0.173081, 0.200174, 0.158265, 0.164327, 0.155435, 0.185198, 0.219301, 0.342579, 0.216401, 0.346032, 0.30533, 0.222385, 0.222385, 0.219301, 0.318242, 0.25031, 0.15284, 0.139895, 0.139895, 0.118441, 0.161087, 0.100716, 0.079919, 0.109221, 0.17593, 0.18812, 0.158265, 0.18812, 0.17593, 0.26085, 0.15008, 0.173081, 0.239899, 0.257454, 0.225814, 0.21291, 0.196879, 0.295083, 0.203355, 0.17593, 0.239899, 0.164327, 0.170161, 0.209395, 0.125101, 0.129801, 0.118441, 0.144935, 0.15008, 0.155435, 0.167087, 0.239899, 0.328603, 0.324872, 0.200174, 0.200174, 0.206376, 0.196879, 0.194234, 0.25031, 0.291804, 0.17593, 0.281712, 0.264545, 0.298791, 0.298791, 0.18812, 0.132295, 0.15284, 0.173081, 0.142424, 0.139895, 0.15008, 0.144935, 0.144935, 0.239899, 0.200174, 0.194234, 0.216401, 0.206376, 0.232838, 0.161087, 0.243554, 0.243554, 0.342579, 0.275179, 0.366687, 0.359901, 0.444081, 0.461924, 0.390993, 0.356642, 0.342579, 0.25031, 0.222385, 0.132295, 0.144935, 0.118441, 0.127496, 0.18812, 0.185198, 0.134866, 0.134866, 0.088832, 0.098513, 0.094817, 0.11371, 0.06184, 0.129801, 0.122885, 0.11371, 0.15008, 0.132295, 0.144935, 0.144935, 0.144935, 0.179055, 0.10481, 0.18812, 0.185198, 0.194234, 0.11371, 0.191378, 0.264545, 0.298791, 0.278302, 0.278302, 0.200174, 0.288399, 0.295083, 0.225814, 0.161087, 0.088832, 0.155435, 0.139895, 0.225814, 0.155435, 0.139895, 0.209395, 0.134866, 0.137348, 0.132295, 0.219301, 0.122885, 0.067594, 0.090864, 0.100716, 0.094817, 0.144935, 0.122885, 0.116183, 0.116183, 0.116183, 0.127496, 0.142424, 0.122885, 0.092881, 0.10481, 0.182256, 0.21291, 0.318242, 0.232838, 0.236433, 0.257454, 0.342579, 0.342579, 0.324872, 0.278302, 0.196879, 0.173081, 0.127496, 0.134866, 0.164327, 0.15008, 0.219301, 0.161087, 0.120615, 0.142424, 0.15008, 0.134866, 0.11371, 0.081712, 0.102787, 0.094817, 0.054297, 0.060549, 0.069024, 0.034884, 0.024826, 0.044297, 0.064632, 0.120615, 0.116183, 0.15284, 0.170161, 0.11371, 0.081712, 0.142424, 0.158265, 0.147574, 0.158265, 0.164327, 0.127496, 0.17593, 0.179055, 0.147574, 0.139895, 0.206376, 0.225814, 0.311707, 0.268042, 0.158265, 0.170161, 0.155435, 0.085092, 0.073402, 0.118441, 0.155435, 0.144935, 0.129801, 0.129801, 0.120615, 0.067594, 0.122885, 0.116183, 0.069024, 0.076542, 0.076542, 0.0704, 0.0704, 0.03976, 0.058088, 0.056825, 0.037156, 0.022667, 0.044297, 0.078022, 0.073402, 0.073402, 0.060549, 0.067594, 0.116183, 0.096677, 0.094817, 0.086953, 0.076542, 0.127496, 0.139895, 0.144935, 0.125101, 0.17593, 0.25031, 0.196879, 0.281712, 0.295083, 0.398279, 0.335645, 0.308712, 0.271506], '')</t>
  </si>
  <si>
    <t xml:space="preserve">F5RVD4|F5RVD4_9ENTR 6,7-dimethyl-8-ribityllumazine synthase OS=Enterobacter hormaechei ATCC 49162 </t>
  </si>
  <si>
    <t>([0.014586, 0.026338, 0.015694, 0.023963, 0.033407, 0.055536, 0.034884, 0.026892, 0.035586, 0.049374, 0.049374, 0.037156, 0.023963, 0.024393, 0.020522, 0.021816, 0.037156, 0.054297, 0.085092, 0.167087, 0.164327, 0.203355, 0.194234, 0.219301, 0.21291, 0.147574, 0.144935, 0.161087, 0.236433, 0.236433, 0.147574, 0.191378, 0.203355, 0.308712, 0.308712, 0.40511, 0.275179, 0.284882, 0.219301, 0.301917, 0.194234, 0.125101, 0.098513, 0.100716, 0.158265, 0.096677, 0.125101, 0.116183, 0.170161, 0.164327, 0.173081, 0.161087, 0.164327, 0.203355, 0.106997, 0.067594, 0.050641, 0.088832, 0.064632, 0.048328, 0.025316, 0.028107, 0.054297, 0.067594, 0.064632, 0.034068, 0.031287, 0.03976, 0.041405, 0.046336, 0.022667, 0.014783, 0.021381, 0.020522, 0.020522, 0.022667, 0.022667, 0.035586, 0.043307, 0.030003, 0.03976, 0.066181, 0.085092, 0.081712, 0.046336, 0.037156, 0.0704, 0.142424, 0.090864, 0.10481, 0.073402, 0.081712, 0.125101, 0.086953, 0.081712, 0.056825, 0.092881, 0.167087, 0.173081, 0.179055, 0.155435, 0.200174, 0.222385, 0.264545, 0.222385, 0.332115, 0.374039, 0.275179, 0.257454, 0.216401, 0.111485, 0.144935, 0.25406, 0.264545, 0.243554, 0.179055, 0.264545, 0.26085, 0.225814, 0.229226, 0.243554, 0.328603, 0.288399, 0.264545, 0.222385, 0.18812, 0.11371, 0.116183, 0.11371, 0.118441, 0.21291, 0.219301, 0.222385, 0.161087, 0.182256, 0.295083, 0.380708, 0.36309, 0.346032, 0.321458, 0.288399, 0.229226, 0.243554, 0.257454, 0.206376, 0.219301, 0.311707], '')</t>
  </si>
  <si>
    <t xml:space="preserve">F5RVE3|F5RVE3_9ENTR Glutamate 5-kinase OS=Enterobacter hormaechei ATCC 49162 </t>
  </si>
  <si>
    <t>([0.10481, 0.139895, 0.191378, 0.229226, 0.167087, 0.10481, 0.139895, 0.167087, 0.191378, 0.216401, 0.243554, 0.284882, 0.196879, 0.200174, 0.200174, 0.170161, 0.170161, 0.170161, 0.170161, 0.25406, 0.167087, 0.185198, 0.18812, 0.185198, 0.134866, 0.167087, 0.26085, 0.167087, 0.17593, 0.15008, 0.125101, 0.122885, 0.129801, 0.206376, 0.116183, 0.074921, 0.049374, 0.030003, 0.059222, 0.092881, 0.083462, 0.120615, 0.10481, 0.086953, 0.069024, 0.098513, 0.120615, 0.129801, 0.21291, 0.129801, 0.15284, 0.111485, 0.137348, 0.142424, 0.083462, 0.179055, 0.209395, 0.31487, 0.284882, 0.239899, 0.239899, 0.243554, 0.281712, 0.288399, 0.225814, 0.222385, 0.194234, 0.132295, 0.118441, 0.118441, 0.18812, 0.191378, 0.194234, 0.092881, 0.088832, 0.090864, 0.038858, 0.055536, 0.055536, 0.060549, 0.038042, 0.038042, 0.020876, 0.012727, 0.020165, 0.019401, 0.024826, 0.020165, 0.030611, 0.032677, 0.025316, 0.015694, 0.010131, 0.016021, 0.026892, 0.021381, 0.038858, 0.058088, 0.058088, 0.059222, 0.102787, 0.203355, 0.203355, 0.194234, 0.194234, 0.206376, 0.275179, 0.264545, 0.349426, 0.356642, 0.257454, 0.295083, 0.349426, 0.352862, 0.257454, 0.271506, 0.31487, 0.31487, 0.25406, 0.170161, 0.196879, 0.137348, 0.069024, 0.073402, 0.155435, 0.247041, 0.25031, 0.247041, 0.182256, 0.142424, 0.142424, 0.18812, 0.206376, 0.15008, 0.225814, 0.243554, 0.229226, 0.229226, 0.229226, 0.342579, 0.42561, 0.295083, 0.366687, 0.4292, 0.332115, 0.278302, 0.232838, 0.139895, 0.10481, 0.127496, 0.15284, 0.122885, 0.158265, 0.139895, 0.15008, 0.094817, 0.088832, 0.051831, 0.049374, 0.049374, 0.048328, 0.049374, 0.085092, 0.049374, 0.031287, 0.056825, 0.058088, 0.076542, 0.164327, 0.239899, 0.271506, 0.284882, 0.356642, 0.356642, 0.328603, 0.436924, 0.440853, 0.433034, 0.521092, 0.529623, 0.447574, 0.444081, 0.4292, 0.342579, 0.444081, 0.570702, 0.529623, 0.476583, 0.461924, 0.390993, 0.30533, 0.278302, 0.264545, 0.236433, 0.225814, 0.194234, 0.17593, 0.25406, 0.264545, 0.268042, 0.26085, 0.324872, 0.31487, 0.288399, 0.374039, 0.370445, 0.352862, 0.298791, 0.394753, 0.36309, 0.36309, 0.465241, 0.4292, 0.398279, 0.321458, 0.321458, 0.352862, 0.352862, 0.268042, 0.359901, 0.366687, 0.275179, 0.196879, 0.173081, 0.17593, 0.17593, 0.170161, 0.173081, 0.288399, 0.271506, 0.239899, 0.18812, 0.17593, 0.247041, 0.216401, 0.25031, 0.271506, 0.298791, 0.216401, 0.30533, 0.229226, 0.219301, 0.311707, 0.394753, 0.324872, 0.36309, 0.335645, 0.349426, 0.366687, 0.328603, 0.366687, 0.349426, 0.454136, 0.465241, 0.454136, 0.517562, 0.553315, 0.440853, 0.359901, 0.346032, 0.346032, 0.384043, 0.418646, 0.450668, 0.418646, 0.525368, 0.529623, 0.476583, 0.468512, 0.384043, 0.394753, 0.374039, 0.458154, 0.408655, 0.40511, 0.377384, 0.349426, 0.268042, 0.271506, 0.370445, 0.465241, 0.465241, 0.497853, 0.461924, 0.342579, 0.291804, 0.324872, 0.308712, 0.387226, 0.295083, 0.356642, 0.349426, 0.268042, 0.278302, 0.30533, 0.308712, 0.243554, 0.275179, 0.356642, 0.436924, 0.436924, 0.370445, 0.291804, 0.291804, 0.206376, 0.288399, 0.377384, 0.26085, 0.275179, 0.275179, 0.359901, 0.370445, 0.284882, 0.318242, 0.318242, 0.321458, 0.247041, 0.342579, 0.339168, 0.25406, 0.268042, 0.25406, 0.324872, 0.380708, 0.298791, 0.380708, 0.380708, 0.291804, 0.349426, 0.335645, 0.342579, 0.352862, 0.342579, 0.444081, 0.490133, 0.398279, 0.40511, 0.444081, 0.36309, 0.284882, 0.370445, 0.278302, 0.288399, 0.196879, 0.222385, 0.332115, 0.271506, 0.247041, 0.268042, 0.301917, 0.301917, 0.301917, 0.298791, 0.264545, 0.173081, 0.102787, 0.158265, 0.127496, 0.125101, 0.167087, 0.222385, 0.18812, 0.26085, 0.209395, 0.298791, 0.257454, 0.158265], '')</t>
  </si>
  <si>
    <t>[178, 179, 185, 186, 255, 256, 265, 266]</t>
  </si>
  <si>
    <t xml:space="preserve">F5RVF1|F5RVF1_9ENTR DNA polymerase IV OS=Enterobacter hormaechei ATCC 49162 </t>
  </si>
  <si>
    <t>([0.0704, 0.029376, 0.015078, 0.016826, 0.018415, 0.016021, 0.024393, 0.024393, 0.033407, 0.046336, 0.064632, 0.098513, 0.078022, 0.044297, 0.079919, 0.142424, 0.083462, 0.147574, 0.085092, 0.092881, 0.050641, 0.079919, 0.15284, 0.257454, 0.295083, 0.26085, 0.342579, 0.328603, 0.374039, 0.301917, 0.206376, 0.194234, 0.17593, 0.17593, 0.271506, 0.170161, 0.18812, 0.239899, 0.216401, 0.30533, 0.219301, 0.308712, 0.236433, 0.243554, 0.243554, 0.203355, 0.229226, 0.243554, 0.243554, 0.21291, 0.239899, 0.295083, 0.209395, 0.203355, 0.158265, 0.094817, 0.18812, 0.167087, 0.127496, 0.129801, 0.078022, 0.094817, 0.111485, 0.161087, 0.164327, 0.086953, 0.11371, 0.118441, 0.055536, 0.054297, 0.074921, 0.076542, 0.094817, 0.15284, 0.15284, 0.15008, 0.229226, 0.219301, 0.137348, 0.118441, 0.11371, 0.182256, 0.173081, 0.155435, 0.155435, 0.094817, 0.109221, 0.11371, 0.158265, 0.167087, 0.167087, 0.094817, 0.122885, 0.137348, 0.116183, 0.064632, 0.069024, 0.0704, 0.040537, 0.076542, 0.15008, 0.15008, 0.098513, 0.17593, 0.111485, 0.118441, 0.182256, 0.268042, 0.216401, 0.196879, 0.200174, 0.170161, 0.21291, 0.21291, 0.209395, 0.158265, 0.247041, 0.339168, 0.332115, 0.308712, 0.194234, 0.200174, 0.216401, 0.203355, 0.206376, 0.203355, 0.203355, 0.17593, 0.17593, 0.17593, 0.170161, 0.18812, 0.194234, 0.25406, 0.182256, 0.170161, 0.155435, 0.098513, 0.076542, 0.073402, 0.073402, 0.122885, 0.111485, 0.106997, 0.109221, 0.109221, 0.167087, 0.18812, 0.229226, 0.232838, 0.275179, 0.191378, 0.191378, 0.144935, 0.127496, 0.206376, 0.219301, 0.342579, 0.359901, 0.418646, 0.390993, 0.377384, 0.328603, 0.324872, 0.321458, 0.321458, 0.339168, 0.26085, 0.225814, 0.209395, 0.137348, 0.155435, 0.232838, 0.229226, 0.31487, 0.30533, 0.209395, 0.196879, 0.158265, 0.191378, 0.158265, 0.120615, 0.216401, 0.291804, 0.271506, 0.264545, 0.264545, 0.229226, 0.31487, 0.243554, 0.26085, 0.352862, 0.26085, 0.264545, 0.324872, 0.321458, 0.335645, 0.321458, 0.301917, 0.25031, 0.203355, 0.142424, 0.206376, 0.191378, 0.11371, 0.134866, 0.129801, 0.118441, 0.120615, 0.116183, 0.120615, 0.0704, 0.037156, 0.059222, 0.055536, 0.055536, 0.059222, 0.056825, 0.055536, 0.067594, 0.11371, 0.164327, 0.243554, 0.18812, 0.203355, 0.31487, 0.321458, 0.321458, 0.346032, 0.335645, 0.335645, 0.401658, 0.414856, 0.517562, 0.440853, 0.454136, 0.447574, 0.447574, 0.366687, 0.450668, 0.450668, 0.450668, 0.366687, 0.366687, 0.440853, 0.324872, 0.318242, 0.31487, 0.257454, 0.346032, 0.356642, 0.275179, 0.191378, 0.26085, 0.264545, 0.332115, 0.243554, 0.17593, 0.200174, 0.284882, 0.203355, 0.203355, 0.191378, 0.264545, 0.185198, 0.116183, 0.194234, 0.118441, 0.11371, 0.18812, 0.185198, 0.118441, 0.125101, 0.127496, 0.109221, 0.098513, 0.096677, 0.15284, 0.147574, 0.120615, 0.071867, 0.116183, 0.060549, 0.069024, 0.074921, 0.066181, 0.109221, 0.11371, 0.185198, 0.194234, 0.167087, 0.167087, 0.243554, 0.257454, 0.232838, 0.291804, 0.291804, 0.203355, 0.21291, 0.295083, 0.30533, 0.387226, 0.311707, 0.332115, 0.298791, 0.301917, 0.384043, 0.374039, 0.366687, 0.342579, 0.232838, 0.232838, 0.236433, 0.219301, 0.271506, 0.384043, 0.349426, 0.349426, 0.440853, 0.36309, 0.352862, 0.275179, 0.209395, 0.291804, 0.291804, 0.31487, 0.243554, 0.271506, 0.196879, 0.134866, 0.15284, 0.281712, 0.275179, 0.18812, 0.206376, 0.206376, 0.206376, 0.134866, 0.100716, 0.059222, 0.088832, 0.056825, 0.073402, 0.088832, 0.067594, 0.094817, 0.069024, 0.088832, 0.060549, 0.094817, 0.15008, 0.10481], '')</t>
  </si>
  <si>
    <t>[233]</t>
  </si>
  <si>
    <t xml:space="preserve">F5RVF3|F5RVF3_9ENTR Na(+)-translocating NADH-quinone reductase subunit F OS=Enterobacter hormaechei ATCC 49162 </t>
  </si>
  <si>
    <t>([0.01204, 0.009294, 0.007555, 0.007177, 0.006245, 0.006078, 0.005503, 0.006701, 0.008075, 0.007259, 0.006567, 0.005623, 0.004775, 0.005734, 0.007495, 0.008895, 0.009015, 0.008409, 0.008276, 0.009187, 0.014315, 0.013437, 0.022667, 0.024826, 0.022667, 0.022306, 0.035586, 0.034884, 0.035586, 0.040537, 0.074921, 0.147574, 0.222385, 0.26085, 0.298791, 0.209395, 0.247041, 0.25406, 0.374039, 0.408655, 0.398279, 0.408655, 0.41194, 0.31487, 0.298791, 0.387226, 0.486429, 0.387226, 0.480142, 0.468512, 0.465241, 0.450668, 0.332115, 0.232838, 0.167087, 0.164327, 0.243554, 0.21291, 0.129801, 0.106997, 0.125101, 0.127496, 0.118441, 0.118441, 0.109221, 0.170161, 0.167087, 0.092881, 0.15008, 0.102787, 0.102787, 0.064632, 0.06312, 0.118441, 0.191378, 0.25406, 0.25031, 0.264545, 0.21291, 0.222385, 0.25406, 0.264545, 0.284882, 0.203355, 0.203355, 0.30533, 0.219301, 0.222385, 0.31487, 0.311707, 0.398279, 0.370445, 0.433034, 0.454136, 0.433034, 0.339168, 0.339168, 0.26085, 0.219301, 0.206376, 0.298791, 0.206376, 0.173081, 0.11371, 0.179055, 0.18812, 0.194234, 0.25031, 0.236433, 0.170161, 0.182256, 0.11371, 0.155435, 0.173081, 0.173081, 0.116183, 0.118441, 0.118441, 0.132295, 0.15008, 0.229226, 0.15284, 0.222385, 0.161087, 0.232838, 0.182256, 0.118441, 0.111485, 0.137348, 0.15284, 0.232838, 0.21291, 0.264545, 0.243554, 0.144935, 0.088832, 0.132295, 0.229226, 0.161087, 0.209395, 0.15008, 0.155435, 0.170161, 0.179055, 0.284882, 0.271506, 0.342579, 0.414856, 0.352862, 0.370445, 0.257454, 0.247041, 0.225814, 0.25406, 0.247041, 0.25406, 0.25406, 0.271506, 0.182256, 0.268042, 0.18812, 0.288399, 0.26085, 0.318242, 0.30533, 0.229226, 0.203355, 0.120615, 0.10481, 0.155435, 0.076542, 0.147574, 0.10481, 0.139895, 0.15284, 0.167087, 0.161087, 0.225814, 0.18812, 0.275179, 0.179055, 0.278302, 0.247041, 0.173081, 0.185198, 0.118441, 0.092881, 0.106997, 0.098513, 0.079919, 0.071867, 0.142424, 0.092881, 0.127496, 0.122885, 0.125101, 0.096677, 0.102787, 0.10481, 0.102787, 0.051831, 0.088832, 0.06184, 0.054297, 0.109221, 0.056825, 0.106997, 0.196879, 0.21291, 0.311707, 0.377384, 0.298791, 0.206376, 0.225814, 0.155435, 0.15284, 0.092881, 0.106997, 0.111485, 0.094817, 0.118441, 0.216401, 0.247041, 0.311707, 0.356642, 0.278302, 0.401658, 0.390993, 0.342579, 0.352862, 0.384043, 0.384043, 0.401658, 0.436924, 0.480142, 0.575842, 0.450668, 0.440853, 0.339168, 0.418646, 0.366687, 0.352862, 0.352862, 0.332115, 0.321458, 0.301917, 0.30533, 0.284882, 0.194234, 0.219301, 0.196879, 0.196879, 0.106997, 0.15284, 0.209395, 0.120615, 0.06184, 0.094817, 0.144935, 0.247041, 0.257454, 0.349426, 0.328603, 0.321458, 0.268042, 0.194234, 0.111485, 0.102787, 0.100716, 0.164327, 0.170161, 0.144935, 0.129801, 0.182256, 0.155435, 0.158265, 0.21291, 0.318242, 0.346032, 0.342579, 0.25031, 0.142424, 0.142424, 0.182256, 0.106997, 0.137348, 0.191378, 0.222385, 0.301917, 0.298791, 0.288399, 0.284882, 0.308712, 0.222385, 0.271506, 0.194234, 0.100716, 0.074921, 0.076542, 0.064632, 0.067594, 0.109221, 0.132295, 0.122885, 0.125101, 0.147574, 0.083462, 0.043307, 0.078022, 0.083462, 0.096677, 0.049374, 0.058088, 0.069024, 0.0704, 0.058088, 0.11371, 0.206376, 0.31487, 0.339168, 0.380708, 0.275179, 0.281712, 0.25031, 0.239899, 0.161087, 0.179055, 0.203355, 0.298791, 0.298791, 0.311707, 0.308712, 0.447574, 0.444081, 0.433034, 0.529623, 0.447574, 0.450668, 0.436924, 0.324872, 0.301917, 0.295083, 0.295083, 0.209395, 0.308712, 0.328603, 0.324872, 0.275179, 0.25406, 0.278302, 0.278302, 0.155435, 0.086953, 0.0704, 0.0704, 0.06184, 0.069024, 0.109221, 0.125101, 0.139895, 0.239899, 0.167087, 0.185198, 0.185198, 0.167087, 0.132295, 0.079919, 0.118441, 0.206376, 0.335645, 0.264545, 0.206376, 0.318242, 0.374039, 0.352862, 0.271506, 0.203355, 0.173081, 0.155435, 0.083462, 0.0704, 0.0704, 0.069024, 0.059222, 0.079919, 0.158265, 0.21291, 0.308712, 0.318242, 0.21291, 0.144935, 0.125101, 0.173081, 0.17593, 0.111485, 0.132295, 0.179055, 0.229226, 0.209395, 0.236433, 0.30533, 0.288399, 0.239899, 0.318242, 0.284882, 0.352862, 0.281712], '')</t>
  </si>
  <si>
    <t>[235, 335]</t>
  </si>
  <si>
    <t xml:space="preserve">F5RVF4|F5RVF4_9ENTR Na(+)-translocating NADH-quinone reductase subunit E OS=Enterobacter hormaechei ATCC 49162 </t>
  </si>
  <si>
    <t>([0.001687, 0.001434, 0.000854, 0.00076, 0.001417, 0.002155, 0.002194, 0.002327, 0.001786, 0.001967, 0.00146, 0.001061, 0.000773, 0.000773, 0.000958, 0.001249, 0.001335, 0.001155, 0.001305, 0.001481, 0.000958, 0.001232, 0.001687, 0.00283, 0.00283, 0.002529, 0.002512, 0.002606, 0.001872, 0.002761, 0.00231, 0.003607, 0.004315, 0.005249, 0.003963, 0.005011, 0.004646, 0.003431, 0.003804, 0.00543, 0.004431, 0.005932, 0.004483, 0.004899, 0.003366, 0.004646, 0.004976, 0.003405, 0.003014, 0.003014, 0.003212, 0.002881, 0.00225, 0.002078, 0.002503, 0.003555, 0.003366, 0.003804, 0.00359, 0.003864, 0.004247, 0.006039, 0.004247, 0.005992, 0.003821, 0.00558, 0.003461, 0.002336, 0.003478, 0.003014, 0.003298, 0.003276, 0.003341, 0.003079, 0.004358, 0.003246, 0.002138, 0.001748, 0.001778, 0.001778, 0.001778, 0.001692, 0.001172, 0.001211, 0.001271, 0.001481, 0.000945, 0.001112, 0.001709, 0.001649, 0.001786, 0.001675, 0.001748, 0.0028, 0.00283, 0.002014, 0.002727, 0.003461, 0.0028, 0.003298, 0.003276, 0.002727, 0.001786, 0.003053, 0.003079, 0.001872, 0.002035, 0.002211, 0.003298, 0.002555, 0.002211, 0.00225, 0.002276, 0.001967, 0.002014, 0.002194, 0.00316, 0.001855, 0.001778, 0.002014, 0.002078, 0.00316, 0.004921, 0.004899, 0.004646, 0.004358, 0.006078, 0.007877, 0.01078, 0.007315, 0.006701, 0.00558, 0.008002, 0.007877, 0.008002, 0.008002, 0.010926, 0.007177, 0.01204, 0.009865, 0.010926, 0.007031, 0.005932, 0.003963, 0.004315, 0.004247, 0.005318, 0.004577, 0.004208, 0.003014, 0.003997, 0.005799, 0.008525, 0.006795, 0.011518, 0.007495, 0.006482, 0.006795, 0.007422, 0.008409, 0.010221, 0.013613, 0.013437, 0.018106, 0.034884, 0.030003, 0.026892, 0.0198, 0.028695, 0.013613, 0.013821, 0.014075, 0.013016, 0.012491, 0.010131, 0.008002, 0.010221, 0.008276, 0.00777, 0.006701, 0.004976, 0.005872, 0.003924, 0.00558, 0.005378, 0.004208, 0.006194, 0.004577, 0.00558, 0.004431, 0.005932, 0.007422, 0.005799, 0.004388, 0.003461, 0.004388, 0.004577, 0.004388], '')</t>
  </si>
  <si>
    <t xml:space="preserve">F5RVF5|F5RVF5_9ENTR Na(+)-translocating NADH-quinone reductase subunit D OS=Enterobacter hormaechei ATCC 49162 </t>
  </si>
  <si>
    <t>([0.284882, 0.321458, 0.209395, 0.111485, 0.05306, 0.067594, 0.109221, 0.060549, 0.036378, 0.034068, 0.048328, 0.071867, 0.111485, 0.049374, 0.049374, 0.025762, 0.023087, 0.026338, 0.014586, 0.012727, 0.013016, 0.009728, 0.00962, 0.011518, 0.011518, 0.016528, 0.010926, 0.010131, 0.018415, 0.034884, 0.024393, 0.025762, 0.025316, 0.016528, 0.0198, 0.01227, 0.016257, 0.016826, 0.015078, 0.020522, 0.013437, 0.022306, 0.017447, 0.011342, 0.014783, 0.020165, 0.013016, 0.0198, 0.018787, 0.013437, 0.008002, 0.007645, 0.007031, 0.005799, 0.004689, 0.006194, 0.008075, 0.009865, 0.006482, 0.010221, 0.013437, 0.020876, 0.012727, 0.023534, 0.020165, 0.01078, 0.009401, 0.017797, 0.013437, 0.01078, 0.008804, 0.009187, 0.01227, 0.01227, 0.009865, 0.011106, 0.007091, 0.005503, 0.004247, 0.006245, 0.005799, 0.00407, 0.003014, 0.003924, 0.003366, 0.003177, 0.003821, 0.003512, 0.003727, 0.004483, 0.005011, 0.007177, 0.01078, 0.008525, 0.008409, 0.008895, 0.007422, 0.008156, 0.010926, 0.009865, 0.006421, 0.004414, 0.006245, 0.009401, 0.007315, 0.005932, 0.006701, 0.006567, 0.009483, 0.008895, 0.007315, 0.008075, 0.006894, 0.004775, 0.005932, 0.005011, 0.006567, 0.008624, 0.014075, 0.016826, 0.016528, 0.024393, 0.050641, 0.020522, 0.014315, 0.021381, 0.043307, 0.035586, 0.050641, 0.056825, 0.054297, 0.034884, 0.029376, 0.0198, 0.038042, 0.028695, 0.020165, 0.011518, 0.009187, 0.008624, 0.005799, 0.008156, 0.006194, 0.004431, 0.006701, 0.008895, 0.005932, 0.004247, 0.005932, 0.005932, 0.005623, 0.005683, 0.005734, 0.00389, 0.005503, 0.00389, 0.00558, 0.006039, 0.005992, 0.009187, 0.009187, 0.009187, 0.009401, 0.018787, 0.035586, 0.033407, 0.016021, 0.016257, 0.016257, 0.019401, 0.021381, 0.021381, 0.011903, 0.010926, 0.01227, 0.008075, 0.010372, 0.010509, 0.016021, 0.023534, 0.011106, 0.006795, 0.006421, 0.004513, 0.004388, 0.003246, 0.002396, 0.002366, 0.00243, 0.002482, 0.001541, 0.001499, 0.00155, 0.001541, 0.002366, 0.00359, 0.005318, 0.006245, 0.005932, 0.006482, 0.007315, 0.013437, 0.020876, 0.033407, 0.058088, 0.044297, 0.081712, 0.144935, 0.26085, 0.394753, 0.562014, 0.823549], '')</t>
  </si>
  <si>
    <t>[210, 211]</t>
  </si>
  <si>
    <t xml:space="preserve">F5RVF6|F5RVF6_9ENTR Na(+)-translocating NADH-quinone reductase subunit C OS=Enterobacter hormaechei ATCC 49162 </t>
  </si>
  <si>
    <t>([0.328603, 0.359901, 0.398279, 0.301917, 0.219301, 0.173081, 0.134866, 0.098513, 0.078022, 0.058088, 0.047319, 0.035586, 0.030003, 0.018415, 0.033407, 0.0198, 0.013437, 0.009401, 0.008156, 0.008002, 0.011669, 0.010131, 0.008075, 0.00777, 0.00777, 0.010221, 0.016826, 0.015344, 0.023963, 0.037156, 0.067594, 0.106997, 0.164327, 0.194234, 0.185198, 0.194234, 0.284882, 0.352862, 0.422041, 0.468512, 0.377384, 0.295083, 0.295083, 0.295083, 0.264545, 0.342579, 0.26085, 0.18812, 0.271506, 0.281712, 0.271506, 0.216401, 0.219301, 0.216401, 0.26085, 0.352862, 0.271506, 0.239899, 0.203355, 0.142424, 0.0704, 0.102787, 0.173081, 0.203355, 0.179055, 0.21291, 0.185198, 0.268042, 0.225814, 0.161087, 0.158265, 0.10481, 0.127496, 0.127496, 0.125101, 0.127496, 0.073402, 0.090864, 0.120615, 0.139895, 0.209395, 0.349426, 0.352862, 0.332115, 0.243554, 0.349426, 0.352862, 0.356642, 0.275179, 0.324872, 0.311707, 0.295083, 0.387226, 0.4292, 0.4292, 0.394753, 0.377384, 0.465241, 0.51388, 0.41194, 0.4292, 0.384043, 0.349426, 0.384043, 0.401658, 0.534167, 0.486429, 0.480142, 0.418646, 0.497853, 0.534167, 0.642678, 0.653063, 0.653063, 0.525368, 0.486429, 0.545602, 0.454136, 0.366687, 0.291804, 0.311707, 0.298791, 0.342579, 0.359901, 0.36309, 0.346032, 0.311707, 0.281712, 0.295083, 0.398279, 0.342579, 0.284882, 0.209395, 0.243554, 0.155435, 0.139895, 0.161087, 0.158265, 0.236433, 0.239899, 0.225814, 0.288399, 0.25031, 0.200174, 0.118441, 0.094817, 0.05306, 0.035586, 0.045352, 0.026338, 0.025762, 0.038858, 0.06184, 0.096677, 0.076542, 0.129801, 0.144935, 0.142424, 0.132295, 0.081712, 0.129801, 0.129801, 0.079919, 0.109221, 0.142424, 0.216401, 0.257454, 0.36309, 0.458154, 0.486429, 0.486429, 0.476583, 0.468512, 0.476583, 0.414856, 0.433034, 0.440853, 0.549308, 0.570702, 0.472492, 0.570702, 0.529623, 0.657645, 0.63748, 0.541878, 0.529623, 0.521092, 0.497853, 0.4292, 0.321458, 0.332115, 0.418646, 0.433034, 0.433034, 0.42561, 0.525368, 0.476583, 0.387226, 0.346032, 0.271506, 0.295083, 0.288399, 0.31487, 0.30533, 0.377384, 0.433034, 0.468512, 0.472492, 0.490133, 0.58069, 0.541878, 0.497853, 0.418646, 0.418646, 0.414856, 0.328603, 0.291804, 0.318242, 0.366687, 0.377384, 0.36309, 0.433034, 0.436924, 0.447574, 0.447574, 0.41194, 0.42561, 0.390993, 0.390993, 0.278302, 0.278302, 0.278302, 0.222385, 0.243554, 0.229226, 0.25031, 0.25406, 0.25406, 0.161087, 0.185198, 0.209395, 0.191378, 0.129801, 0.125101, 0.122885, 0.086953, 0.125101, 0.129801, 0.132295, 0.118441, 0.142424, 0.139895, 0.239899, 0.321458, 0.346032, 0.324872, 0.281712, 0.342579, 0.318242, 0.4292, 0.408655, 0.321458, 0.458154, 0.58069], '')</t>
  </si>
  <si>
    <t>[98, 105, 110, 111, 112, 113, 114, 116, 177, 178, 180, 181, 182, 183, 184, 185, 186, 195, 209, 210, 263]</t>
  </si>
  <si>
    <t xml:space="preserve">F5RVF7|F5RVF7_9ENTR Na(+)-translocating NADH-quinone reductase subunit B OS=Enterobacter hormaechei ATCC 49162 </t>
  </si>
  <si>
    <t>([0.023963, 0.049374, 0.0704, 0.026892, 0.040537, 0.067594, 0.086953, 0.109221, 0.067594, 0.085092, 0.102787, 0.074921, 0.034068, 0.078022, 0.040537, 0.020165, 0.041405, 0.074921, 0.067594, 0.064632, 0.125101, 0.056825, 0.020876, 0.011342, 0.023087, 0.025762, 0.022667, 0.012727, 0.009096, 0.014586, 0.014586, 0.014315, 0.021816, 0.034884, 0.026892, 0.029376, 0.066181, 0.060549, 0.059222, 0.028107, 0.030611, 0.016021, 0.028695, 0.069024, 0.094817, 0.060549, 0.025762, 0.014586, 0.016528, 0.013613, 0.007555, 0.006619, 0.005223, 0.003864, 0.004689, 0.004358, 0.004483, 0.002976, 0.001936, 0.00231, 0.002529, 0.001623, 0.002503, 0.001855, 0.001855, 0.001602, 0.002155, 0.003053, 0.002976, 0.00407, 0.005086, 0.005503, 0.006039, 0.007555, 0.009728, 0.005932, 0.007031, 0.007555, 0.015078, 0.032017, 0.016826, 0.019109, 0.043307, 0.023087, 0.020165, 0.021381, 0.041405, 0.041405, 0.0198, 0.037156, 0.015694, 0.0198, 0.0198, 0.016826, 0.019109, 0.026892, 0.030003, 0.027463, 0.021816, 0.018415, 0.009187, 0.01204, 0.011903, 0.011903, 0.014586, 0.026892, 0.013613, 0.008723, 0.008075, 0.009294, 0.007422, 0.012491, 0.007877, 0.01204, 0.011903, 0.008075, 0.005318, 0.004899, 0.003478, 0.004835, 0.003555, 0.003671, 0.003405, 0.003924, 0.002976, 0.002276, 0.001533, 0.001675, 0.002435, 0.002503, 0.002014, 0.001748, 0.001872, 0.002117, 0.001434, 0.00103, 0.001249, 0.001344, 0.00146, 0.002194, 0.001967, 0.002688, 0.004358, 0.003821, 0.003864, 0.00543, 0.008525, 0.00777, 0.006701, 0.005223, 0.005318, 0.008075, 0.008002, 0.005223, 0.004577, 0.005683, 0.006142, 0.005086, 0.00558, 0.008804, 0.009728, 0.010131, 0.007177, 0.007259, 0.007315, 0.005249, 0.005011, 0.004431, 0.005932, 0.007315, 0.009977, 0.006619, 0.006619, 0.006194, 0.009015, 0.010509, 0.009015, 0.009096, 0.011518, 0.017447, 0.017138, 0.009015, 0.005734, 0.008075, 0.007259, 0.011106, 0.018106, 0.016826, 0.022667, 0.013821, 0.010672, 0.011106, 0.023087, 0.018415, 0.0198, 0.015344, 0.024826, 0.042364, 0.064632, 0.036378, 0.018415, 0.008895, 0.008276, 0.011342, 0.007091, 0.007877, 0.006533, 0.006701, 0.004775, 0.004577, 0.006795, 0.010672, 0.006894, 0.004775, 0.004208, 0.006078, 0.006078, 0.005318, 0.00558, 0.006421, 0.006374, 0.009096, 0.016528, 0.027463, 0.038858, 0.106997, 0.042364, 0.054297, 0.055536, 0.06184, 0.048328, 0.036378, 0.033407, 0.0704, 0.120615, 0.222385, 0.222385, 0.164327, 0.134866, 0.132295, 0.142424, 0.219301, 0.236433, 0.236433, 0.298791, 0.243554, 0.142424, 0.257454, 0.17593, 0.078022, 0.147574, 0.15008, 0.092881, 0.046336, 0.046336, 0.050641, 0.021816, 0.024393, 0.048328, 0.078022, 0.037156, 0.034068, 0.054297, 0.030003, 0.028695, 0.027463, 0.019109, 0.020876, 0.011903, 0.011106, 0.012727, 0.011669, 0.014315, 0.023087, 0.023087, 0.013265, 0.008276, 0.007555, 0.006894, 0.006988, 0.00558, 0.006619, 0.006533, 0.004577, 0.005932, 0.004414, 0.003405, 0.00407, 0.004835, 0.005086, 0.005734, 0.005623, 0.00558, 0.004513, 0.00407, 0.003963, 0.00558, 0.006619, 0.01078, 0.007315, 0.004899, 0.006482, 0.004976, 0.003757, 0.004899, 0.004736, 0.006795, 0.009294, 0.011518, 0.013437, 0.014783, 0.010926, 0.018787, 0.013437, 0.022667, 0.021381, 0.0198, 0.011669, 0.014075, 0.008723, 0.00962, 0.010509, 0.010131, 0.018787, 0.016257, 0.013265, 0.008002, 0.007495, 0.005992, 0.004736, 0.003014, 0.002976, 0.003804, 0.003963, 0.004921, 0.004899, 0.005011, 0.007177, 0.008525, 0.008624, 0.007645, 0.010509, 0.018787, 0.019401, 0.019401, 0.043307, 0.028695, 0.045352, 0.020522, 0.029376, 0.033407, 0.037156, 0.027463, 0.036378, 0.020522, 0.013437, 0.009187, 0.009187, 0.006482, 0.005249, 0.00543, 0.006374, 0.004736, 0.004736, 0.005011, 0.004431, 0.002976, 0.004414, 0.005623, 0.008525, 0.006701, 0.006245, 0.006245, 0.007645, 0.00558, 0.00515, 0.004208, 0.004414, 0.005872, 0.005932, 0.00543, 0.004646, 0.006482, 0.006039, 0.003864, 0.003701, 0.00283, 0.003177, 0.002327, 0.001597, 0.001675, 0.001778, 0.002396, 0.002396, 0.002727, 0.00389, 0.005503, 0.008723, 0.008624, 0.008409, 0.012727, 0.021381, 0.022306, 0.014586, 0.022306, 0.049374, 0.033407, 0.083462, 0.164327, 0.25406, 0.370445], '')</t>
  </si>
  <si>
    <t xml:space="preserve">F5RVG1|F5RVG1_9ENTR Phosphoheptose isomerase OS=Enterobacter hormaechei ATCC 49162 </t>
  </si>
  <si>
    <t>([0.161087, 0.236433, 0.222385, 0.21291, 0.275179, 0.311707, 0.232838, 0.222385, 0.26085, 0.17593, 0.132295, 0.158265, 0.25031, 0.243554, 0.200174, 0.291804, 0.288399, 0.291804, 0.25031, 0.15284, 0.243554, 0.232838, 0.185198, 0.182256, 0.155435, 0.088832, 0.050641, 0.0704, 0.092881, 0.086953, 0.086953, 0.139895, 0.118441, 0.106997, 0.096677, 0.118441, 0.076542, 0.078022, 0.074921, 0.054297, 0.088832, 0.086953, 0.083462, 0.098513, 0.120615, 0.17593, 0.173081, 0.257454, 0.26085, 0.21291, 0.219301, 0.225814, 0.196879, 0.25031, 0.275179, 0.200174, 0.206376, 0.264545, 0.346032, 0.26085, 0.349426, 0.377384, 0.377384, 0.384043, 0.422041, 0.418646, 0.321458, 0.440853, 0.398279, 0.346032, 0.352862, 0.26085, 0.359901, 0.401658, 0.31487, 0.295083, 0.384043, 0.291804, 0.298791, 0.216401, 0.236433, 0.225814, 0.216401, 0.216401, 0.125101, 0.102787, 0.060549, 0.109221, 0.094817, 0.067594, 0.059222, 0.071867, 0.122885, 0.071867, 0.044297, 0.076542, 0.06312, 0.038858, 0.067594, 0.069024, 0.122885, 0.173081, 0.182256, 0.122885, 0.069024, 0.078022, 0.078022, 0.079919, 0.074921, 0.073402, 0.122885, 0.206376, 0.216401, 0.21291, 0.268042, 0.342579, 0.257454, 0.206376, 0.268042, 0.239899, 0.158265, 0.120615, 0.100716, 0.078022, 0.120615, 0.203355, 0.288399, 0.288399, 0.335645, 0.332115, 0.264545, 0.185198, 0.194234, 0.118441, 0.122885, 0.142424, 0.134866, 0.196879, 0.278302, 0.275179, 0.30533, 0.349426, 0.390993, 0.422041, 0.461924, 0.422041, 0.41194, 0.324872, 0.349426, 0.301917, 0.30533, 0.301917, 0.41194, 0.414856, 0.398279, 0.387226, 0.308712, 0.278302, 0.278302, 0.284882, 0.219301, 0.236433, 0.295083, 0.200174, 0.209395, 0.129801, 0.15008, 0.096677, 0.094817, 0.088832, 0.088832, 0.050641, 0.045352, 0.040537, 0.022306, 0.023963, 0.026892, 0.046336, 0.06312, 0.045352, 0.028107, 0.042364, 0.030003, 0.020522, 0.028107, 0.0198, 0.028107, 0.020522, 0.025762, 0.041405, 0.024826, 0.042364], '')</t>
  </si>
  <si>
    <t xml:space="preserve">F5RVG2|F5RVG2_9ENTR Acyl-coenzyme A dehydrogenase OS=Enterobacter hormaechei ATCC 49162 </t>
  </si>
  <si>
    <t>([0.00231, 0.001778, 0.001499, 0.00231, 0.002194, 0.001808, 0.00146, 0.001267, 0.001597, 0.002117, 0.002057, 0.00246, 0.002155, 0.002336, 0.002396, 0.00243, 0.003431, 0.003478, 0.0028, 0.002014, 0.001855, 0.00225, 0.002211, 0.003177, 0.0028, 0.003276, 0.003341, 0.004899, 0.005623, 0.005223, 0.005249, 0.004976, 0.003727, 0.005223, 0.00515, 0.005011, 0.004135, 0.003177, 0.003431, 0.005011, 0.005086, 0.006245, 0.005086, 0.005318, 0.003864, 0.003276, 0.003864, 0.00359, 0.003727, 0.003478, 0.003924, 0.004247, 0.004835, 0.006567, 0.006374, 0.008895, 0.010672, 0.009483, 0.014586, 0.017797, 0.017797, 0.020165, 0.01227, 0.021381, 0.03976, 0.032017, 0.059222, 0.049374, 0.069024, 0.044297, 0.098513, 0.109221, 0.064632, 0.088832, 0.088832, 0.094817, 0.111485, 0.15284, 0.271506, 0.239899, 0.173081, 0.161087, 0.196879, 0.324872, 0.335645, 0.342579, 0.359901, 0.25406, 0.278302, 0.356642, 0.42561, 0.295083, 0.15008, 0.209395, 0.216401, 0.232838, 0.25031, 0.243554, 0.144935, 0.129801, 0.158265, 0.164327, 0.15284, 0.196879, 0.106997, 0.120615, 0.120615, 0.239899, 0.349426, 0.232838, 0.243554, 0.200174, 0.321458, 0.476583, 0.480142, 0.444081, 0.31487, 0.194234, 0.196879, 0.30533, 0.332115, 0.264545, 0.380708, 0.40511, 0.36309, 0.414856, 0.387226, 0.328603, 0.275179, 0.288399, 0.398279, 0.278302, 0.281712, 0.179055, 0.167087, 0.155435, 0.200174, 0.275179, 0.339168, 0.342579, 0.26085, 0.26085, 0.359901, 0.359901, 0.264545, 0.203355, 0.236433, 0.15284, 0.129801, 0.15008, 0.155435, 0.144935, 0.243554, 0.17593, 0.167087, 0.139895, 0.11371, 0.06312, 0.049374, 0.056825, 0.049374, 0.094817, 0.042364, 0.036378, 0.032677, 0.032017, 0.066181, 0.041405, 0.076542, 0.10481, 0.060549, 0.044297, 0.047319, 0.040537, 0.074921, 0.092881, 0.067594, 0.090864, 0.137348, 0.134866, 0.120615, 0.125101, 0.074921, 0.132295, 0.129801, 0.076542, 0.073402, 0.055536, 0.059222, 0.06184, 0.047319, 0.086953, 0.067594, 0.074921, 0.094817, 0.096677, 0.086953, 0.139895, 0.15284, 0.158265, 0.25406, 0.200174, 0.132295, 0.194234, 0.196879, 0.120615, 0.18812, 0.278302, 0.324872, 0.436924, 0.440853, 0.505461, 0.525368, 0.608892, 0.458154, 0.359901, 0.394753, 0.472492, 0.387226, 0.324872, 0.324872, 0.301917, 0.394753, 0.5017, 0.394753, 0.42561, 0.447574, 0.335645, 0.298791, 0.196879, 0.185198, 0.173081, 0.206376, 0.209395, 0.182256, 0.278302, 0.359901, 0.346032, 0.31487, 0.401658, 0.401658, 0.311707, 0.342579, 0.346032, 0.335645, 0.42561, 0.324872, 0.335645, 0.36309, 0.352862, 0.436924, 0.450668, 0.359901, 0.339168, 0.318242, 0.356642, 0.366687, 0.298791, 0.203355, 0.232838, 0.194234, 0.222385, 0.229226, 0.209395, 0.125101, 0.125101, 0.120615, 0.17593, 0.155435, 0.147574, 0.18812, 0.122885, 0.092881, 0.179055, 0.106997, 0.090864, 0.088832, 0.056825, 0.05306, 0.088832, 0.05306, 0.056825, 0.030611, 0.050641, 0.028695, 0.050641, 0.05306, 0.066181, 0.074921, 0.127496, 0.134866, 0.081712, 0.132295, 0.155435, 0.144935, 0.239899, 0.288399, 0.200174, 0.264545, 0.257454, 0.264545, 0.264545, 0.264545, 0.281712, 0.206376, 0.31487, 0.321458, 0.308712, 0.284882, 0.295083, 0.298791, 0.308712, 0.40511, 0.318242, 0.31487, 0.298791, 0.281712, 0.264545, 0.247041, 0.278302, 0.278302, 0.278302, 0.288399, 0.349426, 0.324872, 0.418646, 0.394753, 0.384043, 0.414856, 0.414856, 0.387226, 0.387226, 0.465241, 0.461924, 0.458154, 0.356642, 0.288399, 0.31487, 0.219301, 0.332115, 0.203355, 0.196879, 0.118441, 0.167087, 0.139895, 0.257454, 0.247041, 0.194234, 0.164327, 0.139895, 0.139895, 0.137348, 0.079919, 0.078022, 0.054297, 0.054297, 0.064632, 0.111485, 0.059222, 0.060549, 0.055536, 0.067594, 0.11371, 0.191378, 0.191378, 0.120615, 0.106997, 0.06184, 0.096677, 0.120615, 0.127496, 0.120615, 0.127496, 0.203355, 0.194234, 0.155435, 0.232838, 0.30533, 0.21291, 0.25031, 0.298791, 0.295083, 0.278302, 0.278302, 0.236433, 0.15008, 0.200174, 0.196879, 0.200174, 0.179055, 0.185198, 0.18812, 0.109221, 0.10481, 0.060549, 0.06312, 0.06184, 0.060549, 0.060549, 0.069024, 0.098513, 0.122885, 0.071867, 0.139895, 0.158265, 0.216401, 0.222385, 0.219301, 0.222385, 0.222385, 0.182256, 0.170161, 0.170161, 0.225814, 0.137348, 0.15008, 0.11371, 0.196879, 0.167087, 0.137348, 0.144935, 0.129801, 0.078022, 0.079919, 0.073402, 0.032677, 0.026892, 0.026338, 0.024393, 0.014075, 0.022306, 0.032017, 0.032677, 0.037156, 0.037156, 0.044297, 0.038858, 0.054297, 0.038042, 0.027463, 0.022667, 0.028695, 0.016021, 0.027463, 0.030003, 0.030003, 0.060549, 0.064632, 0.090864, 0.129801, 0.219301, 0.222385, 0.125101, 0.0704, 0.06312, 0.06312, 0.074921, 0.137348, 0.079919, 0.081712, 0.134866, 0.191378, 0.18812, 0.284882, 0.18812, 0.21291, 0.132295, 0.122885, 0.132295, 0.158265, 0.158265, 0.079919, 0.045352, 0.066181, 0.122885, 0.111485, 0.076542, 0.111485, 0.100716, 0.137348, 0.194234, 0.120615, 0.100716, 0.055536, 0.059222, 0.066181, 0.102787, 0.161087, 0.134866, 0.127496, 0.074921, 0.03976, 0.081712, 0.142424, 0.173081, 0.129801, 0.102787, 0.109221, 0.049374, 0.050641, 0.0704, 0.055536, 0.079919, 0.055536, 0.10481, 0.064632, 0.106997, 0.116183, 0.064632, 0.05306, 0.026892, 0.056825, 0.111485, 0.079919, 0.059222, 0.046336, 0.049374, 0.071867, 0.132295, 0.239899, 0.25406, 0.173081, 0.185198, 0.185198, 0.173081, 0.173081, 0.243554, 0.155435, 0.078022, 0.073402, 0.11371, 0.191378, 0.10481, 0.090864, 0.125101, 0.10481, 0.127496, 0.155435, 0.155435, 0.147574, 0.094817, 0.090864, 0.137348, 0.069024, 0.046336, 0.054297, 0.050641, 0.028107, 0.051831, 0.088832, 0.164327, 0.098513, 0.098513, 0.164327, 0.139895, 0.139895, 0.232838, 0.243554, 0.239899, 0.239899, 0.203355, 0.278302, 0.275179, 0.278302, 0.291804, 0.291804, 0.390993, 0.398279, 0.394753, 0.40511, 0.40511, 0.31487, 0.40511, 0.36309, 0.380708, 0.321458, 0.284882, 0.167087, 0.100716, 0.100716, 0.100716, 0.081712, 0.076542, 0.059222, 0.047319, 0.058088, 0.060549, 0.056825, 0.054297, 0.094817, 0.049374, 0.049374, 0.090864, 0.092881, 0.125101, 0.118441, 0.11371, 0.134866, 0.179055, 0.268042, 0.185198, 0.179055, 0.25031, 0.18812, 0.15284, 0.17593, 0.25406, 0.247041, 0.144935, 0.092881, 0.078022, 0.132295, 0.111485, 0.073402, 0.041405, 0.038858, 0.038042, 0.03976, 0.042364, 0.054297, 0.059222, 0.100716, 0.100716, 0.10481, 0.164327, 0.21291, 0.222385, 0.137348, 0.25031, 0.278302, 0.295083, 0.335645, 0.225814, 0.257454, 0.257454, 0.352862, 0.356642, 0.324872, 0.380708, 0.284882, 0.288399, 0.243554, 0.257454, 0.271506, 0.225814, 0.132295, 0.164327, 0.167087, 0.170161, 0.090864, 0.125101, 0.191378, 0.098513, 0.209395, 0.225814, 0.295083, 0.17593, 0.118441, 0.116183, 0.139895, 0.18812, 0.11371, 0.137348, 0.083462, 0.049374, 0.032017, 0.028107, 0.033407, 0.032677, 0.055536, 0.090864, 0.116183, 0.111485, 0.127496, 0.086953, 0.098513, 0.096677, 0.18812, 0.25406, 0.200174, 0.21291, 0.25406, 0.339168, 0.268042, 0.308712, 0.377384, 0.384043, 0.414856, 0.390993, 0.31487, 0.352862, 0.352862, 0.31487, 0.311707, 0.398279, 0.4292, 0.390993, 0.298791, 0.288399, 0.288399, 0.374039, 0.374039, 0.281712, 0.200174, 0.243554, 0.30533, 0.31487, 0.444081, 0.545602, 0.549308, 0.690604, 0.549308, 0.553315, 0.497853, 0.408655, 0.42561, 0.444081, 0.418646, 0.436924, 0.359901, 0.374039, 0.30533, 0.268042, 0.328603, 0.384043, 0.422041, 0.422041, 0.321458, 0.301917, 0.301917, 0.288399, 0.170161, 0.170161, 0.167087, 0.25031, 0.25031, 0.236433, 0.222385, 0.26085, 0.257454, 0.366687, 0.25031, 0.324872, 0.356642, 0.301917, 0.339168, 0.339168, 0.229226, 0.295083, 0.284882, 0.284882, 0.264545, 0.275179, 0.318242, 0.321458, 0.311707, 0.301917, 0.21291, 0.225814, 0.225814, 0.30533, 0.288399, 0.366687, 0.335645, 0.25406, 0.26085, 0.191378, 0.179055, 0.232838, 0.271506, 0.281712, 0.271506, 0.295083, 0.298791, 0.321458, 0.321458, 0.236433, 0.335645, 0.359901, 0.36309, 0.359901, 0.264545, 0.264545, 0.318242, 0.356642, 0.454136, 0.450668, 0.490133, 0.497853, 0.541878, 0.562014, 0.480142, 0.472492, 0.398279, 0.505461, 0.525368, 0.517562, 0.642678, 0.618285, 0.699094, 0.724957, 0.728858, 0.812494, 0.771762, 0.728858, 0.699094, 0.671169, 0.775545, 0.801317, 0.788093, 0.759478, 0.685117, 0.801317, 0.805026], '')</t>
  </si>
  <si>
    <t>[211, 212, 213, 223, 708, 709, 710, 711, 712, 789, 790, 794, 795, 796, 797, 798, 799, 800, 801, 802, 803, 804, 805, 806, 807, 808, 809, 810, 811, 812, 813]</t>
  </si>
  <si>
    <t>(19</t>
  </si>
  <si>
    <t xml:space="preserve">F5RVG5|F5RVG5_9ENTR Ribonuclease H OS=Enterobacter hormaechei ATCC 49162 </t>
  </si>
  <si>
    <t>([0.275179, 0.308712, 0.229226, 0.158265, 0.194234, 0.239899, 0.30533, 0.328603, 0.380708, 0.398279, 0.414856, 0.356642, 0.356642, 0.339168, 0.257454, 0.275179, 0.264545, 0.243554, 0.335645, 0.342579, 0.339168, 0.349426, 0.352862, 0.42561, 0.408655, 0.408655, 0.40511, 0.377384, 0.288399, 0.17593, 0.120615, 0.122885, 0.203355, 0.209395, 0.243554, 0.31487, 0.318242, 0.332115, 0.359901, 0.328603, 0.301917, 0.284882, 0.206376, 0.164327, 0.147574, 0.167087, 0.179055, 0.155435, 0.106997, 0.173081, 0.271506, 0.346032, 0.268042, 0.271506, 0.21291, 0.161087, 0.11371, 0.134866, 0.129801, 0.194234, 0.222385, 0.25406, 0.185198, 0.203355, 0.247041, 0.275179, 0.346032, 0.264545, 0.288399, 0.366687, 0.284882, 0.203355, 0.203355, 0.291804, 0.196879, 0.243554, 0.288399, 0.352862, 0.356642, 0.268042, 0.257454, 0.26085, 0.229226, 0.332115, 0.380708, 0.380708, 0.398279, 0.342579, 0.41194, 0.418646, 0.356642, 0.450668, 0.450668, 0.36309, 0.346032, 0.4292, 0.36309, 0.374039, 0.359901, 0.339168, 0.359901, 0.36309, 0.370445, 0.394753, 0.394753, 0.324872, 0.324872, 0.21291, 0.275179, 0.191378, 0.139895, 0.179055, 0.17593, 0.243554, 0.308712, 0.31487, 0.324872, 0.422041, 0.422041, 0.454136, 0.483068, 0.553315, 0.472492, 0.468512, 0.476583, 0.390993, 0.447574, 0.440853, 0.517562, 0.486429, 0.575842, 0.642678, 0.661982, 0.694846, 0.694846, 0.724957, 0.733139, 0.73685, 0.680603, 0.675549, 0.541878, 0.538167, 0.575842, 0.685117, 0.671169, 0.648219, 0.73685, 0.754692, 0.76285, 0.784345, 0.801317, 0.823549, 0.827927, 0.805026, 0.745909], '')</t>
  </si>
  <si>
    <t>[121, 128, 130, 131, 132, 133, 134, 135, 136, 137, 138, 139, 140, 141, 142, 143, 144, 145, 146, 147, 148, 149, 150, 151, 152, 153, 154]</t>
  </si>
  <si>
    <t xml:space="preserve">F5RVG7|F5RVG7_9ENTR Hydroxyacylglutathione hydrolase OS=Enterobacter hormaechei ATCC 49162 </t>
  </si>
  <si>
    <t>([0.046336, 0.081712, 0.043307, 0.026892, 0.017138, 0.014783, 0.011669, 0.010672, 0.015078, 0.021381, 0.030003, 0.038858, 0.035586, 0.038042, 0.038042, 0.022667, 0.026338, 0.028695, 0.03976, 0.081712, 0.086953, 0.076542, 0.058088, 0.120615, 0.120615, 0.132295, 0.17593, 0.225814, 0.206376, 0.18812, 0.196879, 0.191378, 0.194234, 0.11371, 0.185198, 0.298791, 0.408655, 0.447574, 0.346032, 0.239899, 0.161087, 0.144935, 0.144935, 0.164327, 0.137348, 0.206376, 0.308712, 0.311707, 0.278302, 0.366687, 0.374039, 0.281712, 0.295083, 0.308712, 0.324872, 0.225814, 0.17593, 0.15008, 0.10481, 0.18812, 0.264545, 0.26085, 0.281712, 0.222385, 0.142424, 0.147574, 0.173081, 0.134866, 0.158265, 0.219301, 0.229226, 0.236433, 0.301917, 0.275179, 0.268042, 0.356642, 0.458154, 0.422041, 0.36309, 0.390993, 0.387226, 0.394753, 0.509769, 0.476583, 0.450668, 0.465241, 0.377384, 0.268042, 0.298791, 0.179055, 0.191378, 0.098513, 0.092881, 0.06312, 0.031287, 0.025316, 0.024826, 0.026892, 0.040537, 0.060549, 0.094817, 0.081712, 0.081712, 0.0704, 0.042364, 0.038858, 0.033407, 0.032677, 0.056825, 0.055536, 0.122885, 0.06184, 0.076542, 0.038858, 0.032017, 0.064632, 0.085092, 0.085092, 0.043307, 0.022667, 0.022667, 0.021816, 0.022306, 0.013437, 0.013437, 0.020876, 0.023534, 0.023963, 0.047319, 0.047319, 0.050641, 0.050641, 0.100716, 0.161087, 0.225814, 0.229226, 0.239899, 0.222385, 0.147574, 0.225814, 0.332115, 0.25031, 0.264545, 0.232838, 0.25031, 0.278302, 0.243554, 0.335645, 0.447574, 0.359901, 0.275179, 0.185198, 0.096677, 0.0704, 0.066181, 0.092881, 0.092881, 0.088832, 0.054297, 0.090864, 0.092881, 0.074921, 0.120615, 0.058088, 0.056825, 0.078022, 0.06312, 0.045352, 0.025316, 0.029376, 0.048328, 0.088832, 0.15008, 0.200174, 0.15008, 0.158265, 0.15008, 0.15008, 0.086953, 0.085092, 0.083462, 0.050641, 0.06312, 0.071867, 0.079919, 0.096677, 0.094817, 0.096677, 0.161087, 0.247041, 0.21291, 0.203355, 0.127496, 0.147574, 0.125101, 0.129801, 0.078022, 0.073402, 0.134866, 0.222385, 0.311707, 0.324872, 0.30533, 0.321458, 0.222385, 0.206376, 0.137348, 0.164327, 0.170161, 0.167087, 0.170161, 0.147574, 0.15008, 0.15284, 0.081712, 0.127496, 0.191378, 0.185198, 0.120615, 0.118441, 0.116183, 0.116183, 0.120615, 0.125101, 0.073402, 0.125101, 0.243554, 0.335645, 0.30533, 0.30533, 0.194234, 0.158265, 0.106997, 0.06184, 0.10481, 0.161087, 0.15008, 0.15284, 0.236433, 0.335645, 0.219301, 0.209395, 0.182256, 0.144935, 0.196879, 0.26085, 0.219301, 0.15284, 0.111485, 0.109221, 0.076542, 0.164327], '')</t>
  </si>
  <si>
    <t>[82]</t>
  </si>
  <si>
    <t xml:space="preserve">F5RVH4|F5RVH4_9ENTR D,D-heptose 1,7-bisphosphate phosphatase OS=Enterobacter hormaechei ATCC 49162 </t>
  </si>
  <si>
    <t>([0.051831, 0.074921, 0.118441, 0.15008, 0.191378, 0.134866, 0.173081, 0.137348, 0.17593, 0.194234, 0.219301, 0.17593, 0.147574, 0.15008, 0.167087, 0.155435, 0.142424, 0.185198, 0.155435, 0.275179, 0.247041, 0.161087, 0.185198, 0.173081, 0.122885, 0.073402, 0.125101, 0.100716, 0.111485, 0.100716, 0.11371, 0.067594, 0.11371, 0.182256, 0.147574, 0.132295, 0.120615, 0.094817, 0.048328, 0.066181, 0.038042, 0.050641, 0.086953, 0.081712, 0.086953, 0.127496, 0.194234, 0.118441, 0.118441, 0.15284, 0.155435, 0.139895, 0.122885, 0.129801, 0.129801, 0.142424, 0.15284, 0.147574, 0.191378, 0.278302, 0.26085, 0.328603, 0.414856, 0.321458, 0.271506, 0.271506, 0.185198, 0.18812, 0.18812, 0.18812, 0.200174, 0.200174, 0.206376, 0.25031, 0.257454, 0.161087, 0.196879, 0.18812, 0.209395, 0.116183, 0.06312, 0.067594, 0.078022, 0.069024, 0.118441, 0.17593, 0.173081, 0.257454, 0.257454, 0.278302, 0.324872, 0.284882, 0.194234, 0.194234, 0.271506, 0.26085, 0.268042, 0.268042, 0.196879, 0.275179, 0.359901, 0.490133, 0.575842, 0.575842, 0.575842, 0.525368, 0.384043, 0.291804, 0.291804, 0.264545, 0.339168, 0.339168, 0.264545, 0.281712, 0.281712, 0.191378, 0.200174, 0.229226, 0.194234, 0.239899, 0.239899, 0.161087, 0.111485, 0.076542, 0.06312, 0.069024, 0.086953, 0.102787, 0.173081, 0.182256, 0.173081, 0.173081, 0.134866, 0.200174, 0.25031, 0.222385, 0.278302, 0.264545, 0.247041, 0.275179, 0.30533, 0.298791, 0.339168, 0.30533, 0.308712, 0.311707, 0.301917, 0.30533, 0.377384, 0.387226, 0.318242, 0.359901, 0.377384, 0.42561, 0.42561, 0.472492, 0.51388, 0.51388, 0.486429, 0.570702, 0.472492, 0.41194, 0.342579, 0.394753, 0.468512, 0.450668, 0.42561, 0.436924, 0.359901, 0.394753, 0.36309, 0.440853, 0.359901, 0.324872, 0.30533, 0.332115, 0.328603, 0.31487, 0.321458, 0.324872, 0.288399, 0.366687, 0.41194, 0.497853, 0.483068, 0.461924, 0.58069, 0.622677], '')</t>
  </si>
  <si>
    <t>[102, 103, 104, 105, 156, 157, 159, 186, 187]</t>
  </si>
  <si>
    <t xml:space="preserve">F5RVJ5|F5RVJ5_9ENTR UDP-3-O-(3-hydroxymyristoyl)glucosamine N-acyltransferase OS=Enterobacter hormaechei ATCC 49162 </t>
  </si>
  <si>
    <t>([0.194234, 0.26085, 0.170161, 0.236433, 0.222385, 0.291804, 0.216401, 0.257454, 0.281712, 0.328603, 0.346032, 0.408655, 0.278302, 0.209395, 0.21291, 0.206376, 0.26085, 0.222385, 0.173081, 0.25031, 0.239899, 0.239899, 0.225814, 0.275179, 0.25031, 0.25031, 0.219301, 0.308712, 0.203355, 0.209395, 0.106997, 0.085092, 0.047319, 0.085092, 0.15284, 0.236433, 0.147574, 0.185198, 0.275179, 0.321458, 0.236433, 0.247041, 0.247041, 0.173081, 0.21291, 0.185198, 0.216401, 0.18812, 0.127496, 0.147574, 0.086953, 0.164327, 0.209395, 0.298791, 0.31487, 0.196879, 0.229226, 0.219301, 0.179055, 0.155435, 0.144935, 0.185198, 0.185198, 0.11371, 0.118441, 0.073402, 0.090864, 0.096677, 0.142424, 0.125101, 0.116183, 0.185198, 0.111485, 0.085092, 0.079919, 0.054297, 0.074921, 0.064632, 0.0704, 0.051831, 0.058088, 0.06184, 0.079919, 0.118441, 0.191378, 0.288399, 0.321458, 0.332115, 0.332115, 0.209395, 0.268042, 0.31487, 0.308712, 0.366687, 0.366687, 0.271506, 0.328603, 0.398279, 0.394753, 0.450668, 0.553315, 0.436924, 0.42561, 0.4292, 0.40511, 0.328603, 0.264545, 0.209395, 0.200174, 0.158265, 0.25406, 0.25031, 0.219301, 0.142424, 0.18812, 0.219301, 0.30533, 0.222385, 0.137348, 0.079919, 0.096677, 0.102787, 0.170161, 0.122885, 0.078022, 0.041405, 0.06312, 0.094817, 0.15008, 0.092881, 0.06184, 0.037156, 0.045352, 0.067594, 0.122885, 0.11371, 0.111485, 0.066181, 0.096677, 0.116183, 0.17593, 0.185198, 0.173081, 0.102787, 0.10481, 0.122885, 0.200174, 0.144935, 0.122885, 0.083462, 0.085092, 0.155435, 0.236433, 0.17593, 0.196879, 0.118441, 0.109221, 0.125101, 0.206376, 0.134866, 0.100716, 0.067594, 0.067594, 0.066181, 0.11371, 0.164327, 0.142424, 0.079919, 0.118441, 0.118441, 0.182256, 0.26085, 0.161087, 0.139895, 0.125101, 0.088832, 0.155435, 0.173081, 0.161087, 0.15008, 0.232838, 0.26085, 0.26085, 0.25406, 0.170161, 0.196879, 0.196879, 0.17593, 0.25406, 0.264545, 0.200174, 0.118441, 0.073402, 0.127496, 0.142424, 0.222385, 0.194234, 0.206376, 0.122885, 0.11371, 0.096677, 0.05306, 0.083462, 0.127496, 0.076542, 0.139895, 0.122885, 0.11371, 0.15284, 0.096677, 0.100716, 0.158265, 0.243554, 0.243554, 0.170161, 0.15284, 0.15284, 0.206376, 0.134866, 0.137348, 0.086953, 0.116183, 0.191378, 0.18812, 0.116183, 0.191378, 0.116183, 0.092881, 0.096677, 0.122885, 0.139895, 0.092881, 0.050641, 0.046336, 0.086953, 0.147574, 0.155435, 0.127496, 0.090864, 0.109221, 0.170161, 0.243554, 0.173081, 0.106997, 0.079919, 0.109221, 0.100716, 0.161087, 0.122885, 0.118441, 0.069024, 0.100716, 0.144935, 0.139895, 0.090864, 0.066181, 0.037156, 0.034884, 0.041405, 0.050641, 0.06312, 0.043307, 0.026338, 0.041405, 0.069024, 0.090864, 0.085092, 0.098513, 0.058088, 0.06184, 0.067594, 0.111485, 0.076542, 0.078022, 0.090864, 0.147574, 0.17593, 0.21291, 0.216401, 0.185198, 0.155435, 0.125101, 0.179055, 0.288399, 0.196879, 0.206376, 0.222385, 0.295083, 0.271506, 0.288399, 0.275179, 0.264545, 0.271506, 0.328603, 0.243554, 0.339168, 0.247041, 0.264545, 0.332115, 0.342579, 0.380708, 0.384043, 0.352862, 0.356642, 0.321458, 0.414856, 0.377384, 0.324872, 0.209395, 0.158265, 0.179055, 0.275179, 0.18812, 0.194234, 0.21291, 0.25031, 0.222385, 0.311707, 0.311707, 0.196879, 0.194234, 0.167087, 0.15008, 0.232838, 0.232838, 0.236433, 0.15284, 0.191378, 0.232838, 0.328603, 0.40511, 0.433034, 0.408655, 0.494003, 0.461924, 0.42561, 0.468512, 0.440853, 0.414856, 0.374039, 0.509769], '')</t>
  </si>
  <si>
    <t>[100, 340]</t>
  </si>
  <si>
    <t xml:space="preserve">F5RVK0|F5RVK0_9ENTR Ditrans,polycis-undecaprenyl-diphosphate synthase ((2E,6E)-farnesyl-diphosphate specific) OS=Enterobacter hormaechei ATCC 49162 </t>
  </si>
  <si>
    <t>([0.525368, 0.549308, 0.585406, 0.458154, 0.480142, 0.465241, 0.356642, 0.377384, 0.408655, 0.433034, 0.418646, 0.454136, 0.42561, 0.4292, 0.41194, 0.352862, 0.349426, 0.447574, 0.447574, 0.380708, 0.377384, 0.268042, 0.239899, 0.209395, 0.30533, 0.318242, 0.342579, 0.356642, 0.359901, 0.324872, 0.239899, 0.275179, 0.191378, 0.142424, 0.122885, 0.069024, 0.098513, 0.096677, 0.10481, 0.129801, 0.106997, 0.118441, 0.194234, 0.25031, 0.25031, 0.247041, 0.247041, 0.185198, 0.275179, 0.247041, 0.194234, 0.239899, 0.247041, 0.25031, 0.239899, 0.203355, 0.206376, 0.185198, 0.120615, 0.120615, 0.109221, 0.194234, 0.129801, 0.132295, 0.109221, 0.078022, 0.076542, 0.0704, 0.109221, 0.11371, 0.088832, 0.139895, 0.102787, 0.094817, 0.090864, 0.096677, 0.137348, 0.225814, 0.26085, 0.339168, 0.328603, 0.222385, 0.225814, 0.284882, 0.281712, 0.194234, 0.281712, 0.288399, 0.284882, 0.18812, 0.173081, 0.229226, 0.206376, 0.301917, 0.278302, 0.275179, 0.366687, 0.380708, 0.384043, 0.390993, 0.401658, 0.40511, 0.422041, 0.414856, 0.328603, 0.346032, 0.342579, 0.308712, 0.268042, 0.284882, 0.284882, 0.295083, 0.298791, 0.318242, 0.203355, 0.239899, 0.243554, 0.158265, 0.155435, 0.147574, 0.092881, 0.083462, 0.083462, 0.086953, 0.071867, 0.134866, 0.132295, 0.15008, 0.182256, 0.222385, 0.21291, 0.216401, 0.142424, 0.137348, 0.173081, 0.281712, 0.278302, 0.281712, 0.377384, 0.384043, 0.398279, 0.440853, 0.36309, 0.359901, 0.458154, 0.494003, 0.387226, 0.311707, 0.342579, 0.346032, 0.346032, 0.257454, 0.31487, 0.436924, 0.370445, 0.349426, 0.25406, 0.185198, 0.18812, 0.170161, 0.164327, 0.15284, 0.17593, 0.271506, 0.275179, 0.25406, 0.167087, 0.25031, 0.324872, 0.264545, 0.173081, 0.100716, 0.094817, 0.118441, 0.058088, 0.074921, 0.042364, 0.06184, 0.102787, 0.102787, 0.066181, 0.033407, 0.034884, 0.037156, 0.023087, 0.014586, 0.009977, 0.017797, 0.019109, 0.010926, 0.019109, 0.035586, 0.06312, 0.125101, 0.06312, 0.120615, 0.137348, 0.182256, 0.132295, 0.118441, 0.158265, 0.142424, 0.203355, 0.203355, 0.179055, 0.264545, 0.332115, 0.41194, 0.271506, 0.26085, 0.366687, 0.359901, 0.359901, 0.384043, 0.374039, 0.483068, 0.480142, 0.486429, 0.490133, 0.58069, 0.570702, 0.59917, 0.754692, 0.791621, 0.771762, 0.791621, 0.741537, 0.76285, 0.784345], '')</t>
  </si>
  <si>
    <t>[0, 1, 2, 219, 220, 221, 222, 223, 224, 225, 226, 227, 228]</t>
  </si>
  <si>
    <t xml:space="preserve">F5RVK1|F5RVK1_9ENTR 1-deoxy-D-xylulose 5-phosphate reductoisomerase OS=Enterobacter hormaechei ATCC 49162 </t>
  </si>
  <si>
    <t>([0.271506, 0.308712, 0.200174, 0.232838, 0.147574, 0.179055, 0.216401, 0.161087, 0.200174, 0.167087, 0.137348, 0.161087, 0.170161, 0.173081, 0.281712, 0.291804, 0.366687, 0.349426, 0.359901, 0.295083, 0.257454, 0.229226, 0.161087, 0.182256, 0.158265, 0.239899, 0.232838, 0.236433, 0.25031, 0.239899, 0.30533, 0.339168, 0.275179, 0.284882, 0.281712, 0.155435, 0.092881, 0.100716, 0.090864, 0.090864, 0.158265, 0.18812, 0.127496, 0.161087, 0.161087, 0.164327, 0.17593, 0.191378, 0.196879, 0.278302, 0.275179, 0.243554, 0.275179, 0.346032, 0.26085, 0.25406, 0.318242, 0.321458, 0.225814, 0.342579, 0.356642, 0.318242, 0.31487, 0.328603, 0.359901, 0.4292, 0.480142, 0.401658, 0.311707, 0.295083, 0.275179, 0.278302, 0.31487, 0.281712, 0.243554, 0.219301, 0.236433, 0.232838, 0.281712, 0.328603, 0.243554, 0.236433, 0.257454, 0.196879, 0.301917, 0.30533, 0.236433, 0.191378, 0.222385, 0.271506, 0.185198, 0.134866, 0.132295, 0.106997, 0.109221, 0.129801, 0.142424, 0.085092, 0.125101, 0.15284, 0.120615, 0.158265, 0.127496, 0.069024, 0.11371, 0.088832, 0.085092, 0.125101, 0.158265, 0.132295, 0.102787, 0.111485, 0.137348, 0.147574, 0.170161, 0.21291, 0.21291, 0.21291, 0.225814, 0.200174, 0.122885, 0.182256, 0.206376, 0.167087, 0.155435, 0.122885, 0.155435, 0.132295, 0.092881, 0.081712, 0.118441, 0.173081, 0.243554, 0.239899, 0.229226, 0.161087, 0.094817, 0.116183, 0.122885, 0.185198, 0.179055, 0.281712, 0.288399, 0.298791, 0.346032, 0.359901, 0.284882, 0.278302, 0.30533, 0.288399, 0.324872, 0.339168, 0.374039, 0.268042, 0.30533, 0.311707, 0.401658, 0.398279, 0.359901, 0.332115, 0.288399, 0.30533, 0.206376, 0.219301, 0.216401, 0.257454, 0.342579, 0.380708, 0.30533, 0.308712, 0.298791, 0.191378, 0.120615, 0.10481, 0.185198, 0.17593, 0.170161, 0.161087, 0.268042, 0.167087, 0.257454, 0.308712, 0.298791, 0.41194, 0.311707, 0.301917, 0.308712, 0.229226, 0.295083, 0.332115, 0.295083, 0.390993, 0.505461, 0.622677, 0.626927, 0.59014, 0.497853, 0.497853, 0.5017, 0.5017, 0.657645, 0.521092, 0.497853, 0.450668, 0.422041, 0.509769, 0.505461, 0.401658, 0.480142, 0.414856, 0.458154, 0.494003, 0.461924, 0.433034, 0.384043, 0.335645, 0.377384, 0.454136, 0.450668, 0.370445, 0.356642, 0.25031, 0.268042, 0.288399, 0.295083, 0.298791, 0.200174, 0.139895, 0.125101, 0.134866, 0.164327, 0.15284, 0.134866, 0.15284, 0.158265, 0.155435, 0.206376, 0.144935, 0.096677, 0.058088, 0.094817, 0.102787, 0.182256, 0.257454, 0.182256, 0.137348, 0.134866, 0.21291, 0.247041, 0.288399, 0.278302, 0.209395, 0.222385, 0.264545, 0.264545, 0.25031, 0.225814, 0.139895, 0.164327, 0.243554, 0.247041, 0.243554, 0.232838, 0.25406, 0.268042, 0.291804, 0.374039, 0.380708, 0.41194, 0.366687, 0.401658, 0.398279, 0.505461, 0.454136, 0.41194, 0.311707, 0.346032, 0.422041, 0.5017, 0.465241, 0.450668, 0.538167, 0.538167, 0.447574, 0.41194, 0.433034, 0.390993, 0.401658, 0.288399, 0.191378, 0.271506, 0.219301, 0.216401, 0.209395, 0.170161, 0.196879, 0.191378, 0.161087, 0.164327, 0.191378, 0.264545, 0.173081, 0.185198, 0.185198, 0.155435, 0.185198, 0.111485, 0.109221, 0.098513, 0.11371, 0.144935, 0.116183, 0.182256, 0.158265, 0.085092, 0.147574, 0.147574, 0.247041, 0.257454, 0.209395, 0.158265, 0.15284, 0.25031, 0.209395, 0.137348, 0.232838, 0.17593, 0.209395, 0.30533, 0.324872, 0.342579, 0.377384, 0.349426, 0.356642, 0.356642, 0.359901, 0.264545, 0.271506, 0.281712, 0.281712, 0.222385, 0.25406, 0.147574, 0.147574, 0.182256, 0.179055, 0.142424, 0.144935, 0.109221, 0.109221, 0.059222, 0.088832, 0.058088, 0.054297, 0.055536, 0.05306, 0.085092, 0.144935, 0.085092, 0.079919, 0.085092, 0.167087, 0.173081, 0.278302, 0.206376, 0.209395, 0.31487, 0.278302, 0.222385, 0.275179, 0.196879, 0.284882, 0.30533, 0.374039, 0.422041, 0.401658, 0.346032, 0.31487, 0.271506, 0.346032, 0.342579, 0.328603, 0.225814, 0.222385, 0.219301, 0.203355, 0.158265, 0.144935, 0.120615, 0.161087, 0.161087, 0.200174, 0.158265, 0.116183, 0.083462, 0.081712, 0.060549, 0.10481, 0.15008], '')</t>
  </si>
  <si>
    <t>[192, 193, 194, 195, 198, 199, 200, 201, 205, 206, 272, 278, 281, 282]</t>
  </si>
  <si>
    <t xml:space="preserve">F5RVK3|F5RVK3_9ENTR Uridylate kinase OS=Enterobacter hormaechei ATCC 49162 </t>
  </si>
  <si>
    <t>([0.308712, 0.173081, 0.100716, 0.059222, 0.083462, 0.05306, 0.071867, 0.086953, 0.122885, 0.118441, 0.083462, 0.118441, 0.139895, 0.134866, 0.139895, 0.164327, 0.083462, 0.06312, 0.05306, 0.106997, 0.081712, 0.079919, 0.078022, 0.076542, 0.137348, 0.139895, 0.170161, 0.137348, 0.15284, 0.15284, 0.106997, 0.17593, 0.185198, 0.118441, 0.076542, 0.076542, 0.045352, 0.090864, 0.050641, 0.102787, 0.06184, 0.076542, 0.048328, 0.059222, 0.056825, 0.050641, 0.047319, 0.06184, 0.085092, 0.044297, 0.020165, 0.038042, 0.035586, 0.024826, 0.042364, 0.037156, 0.025762, 0.046336, 0.037156, 0.069024, 0.046336, 0.078022, 0.085092, 0.083462, 0.083462, 0.142424, 0.155435, 0.167087, 0.137348, 0.125101, 0.161087, 0.182256, 0.147574, 0.161087, 0.137348, 0.109221, 0.18812, 0.219301, 0.142424, 0.144935, 0.116183, 0.15284, 0.15284, 0.122885, 0.11371, 0.170161, 0.179055, 0.139895, 0.076542, 0.066181, 0.073402, 0.076542, 0.129801, 0.096677, 0.0704, 0.106997, 0.111485, 0.055536, 0.071867, 0.0704, 0.094817, 0.122885, 0.078022, 0.046336, 0.06312, 0.116183, 0.060549, 0.060549, 0.041405, 0.060549, 0.10481, 0.078022, 0.054297, 0.05306, 0.05306, 0.040537, 0.041405, 0.058088, 0.116183, 0.096677, 0.106997, 0.066181, 0.036378, 0.033407, 0.05306, 0.038858, 0.035586, 0.069024, 0.067594, 0.127496, 0.185198, 0.088832, 0.055536, 0.10481, 0.111485, 0.185198, 0.271506, 0.229226, 0.18812, 0.122885, 0.073402, 0.116183, 0.161087, 0.164327, 0.26085, 0.170161, 0.219301, 0.191378, 0.191378, 0.139895, 0.090864, 0.043307, 0.088832, 0.137348, 0.137348, 0.132295, 0.085092, 0.088832, 0.106997, 0.090864, 0.069024, 0.120615, 0.094817, 0.102787, 0.200174, 0.155435, 0.239899, 0.229226, 0.295083, 0.288399, 0.318242, 0.387226, 0.4292, 0.335645, 0.377384, 0.384043, 0.301917, 0.36309, 0.26085, 0.264545, 0.346032, 0.394753, 0.30533, 0.356642, 0.349426, 0.335645, 0.288399, 0.284882, 0.209395, 0.15008, 0.158265, 0.122885, 0.096677, 0.102787, 0.092881, 0.090864, 0.050641, 0.0704, 0.0704, 0.129801, 0.132295, 0.116183, 0.102787, 0.191378, 0.106997, 0.106997, 0.064632, 0.055536, 0.06184, 0.074921, 0.102787, 0.094817, 0.17593, 0.203355, 0.206376, 0.236433, 0.232838, 0.31487, 0.284882, 0.222385, 0.182256, 0.179055, 0.203355, 0.278302, 0.268042, 0.356642, 0.359901, 0.352862, 0.377384, 0.370445, 0.42561, 0.394753, 0.380708, 0.321458, 0.298791, 0.311707, 0.390993, 0.36309, 0.328603, 0.408655, 0.5017], '')</t>
  </si>
  <si>
    <t>[240]</t>
  </si>
  <si>
    <t xml:space="preserve">F5RVK6|F5RVK6_9ENTR Methionine aminopeptidase OS=Enterobacter hormaechei ATCC 49162 </t>
  </si>
  <si>
    <t>([0.25406, 0.332115, 0.349426, 0.318242, 0.346032, 0.284882, 0.271506, 0.295083, 0.318242, 0.25031, 0.243554, 0.243554, 0.288399, 0.308712, 0.222385, 0.324872, 0.301917, 0.209395, 0.200174, 0.209395, 0.111485, 0.125101, 0.106997, 0.129801, 0.15284, 0.106997, 0.15284, 0.185198, 0.185198, 0.200174, 0.196879, 0.239899, 0.275179, 0.179055, 0.155435, 0.243554, 0.232838, 0.185198, 0.182256, 0.118441, 0.10481, 0.196879, 0.268042, 0.275179, 0.216401, 0.158265, 0.216401, 0.18812, 0.116183, 0.0704, 0.06184, 0.060549, 0.056825, 0.054297, 0.047319, 0.098513, 0.088832, 0.083462, 0.094817, 0.088832, 0.078022, 0.073402, 0.037156, 0.037156, 0.041405, 0.033407, 0.033407, 0.019401, 0.023534, 0.038858, 0.038858, 0.047319, 0.088832, 0.094817, 0.106997, 0.185198, 0.100716, 0.06184, 0.060549, 0.098513, 0.161087, 0.25406, 0.173081, 0.194234, 0.194234, 0.111485, 0.170161, 0.173081, 0.264545, 0.196879, 0.129801, 0.194234, 0.182256, 0.182256, 0.106997, 0.098513, 0.100716, 0.170161, 0.257454, 0.264545, 0.247041, 0.209395, 0.11371, 0.11371, 0.11371, 0.10481, 0.164327, 0.179055, 0.25031, 0.164327, 0.15008, 0.225814, 0.25031, 0.239899, 0.155435, 0.15284, 0.147574, 0.10481, 0.098513, 0.100716, 0.109221, 0.11371, 0.088832, 0.102787, 0.106997, 0.132295, 0.083462, 0.083462, 0.055536, 0.034884, 0.058088, 0.116183, 0.116183, 0.06184, 0.06184, 0.06312, 0.109221, 0.116183, 0.10481, 0.100716, 0.079919, 0.059222, 0.035586, 0.06312, 0.100716, 0.086953, 0.071867, 0.127496, 0.111485, 0.15008, 0.203355, 0.122885, 0.10481, 0.073402, 0.083462, 0.083462, 0.144935, 0.088832, 0.05306, 0.088832, 0.090864, 0.106997, 0.076542, 0.125101, 0.118441, 0.085092, 0.086953, 0.125101, 0.125101, 0.164327, 0.17593, 0.18812, 0.225814, 0.155435, 0.21291, 0.191378, 0.196879, 0.155435, 0.236433, 0.324872, 0.324872, 0.321458, 0.26085, 0.284882, 0.206376, 0.21291, 0.268042, 0.370445, 0.328603, 0.31487, 0.196879, 0.173081, 0.10481, 0.161087, 0.264545, 0.225814, 0.247041, 0.25406, 0.25406, 0.243554, 0.243554, 0.161087, 0.164327, 0.147574, 0.203355, 0.284882, 0.239899, 0.239899, 0.25031, 0.284882, 0.191378, 0.295083, 0.229226, 0.30533, 0.295083, 0.257454, 0.30533, 0.366687, 0.359901, 0.308712, 0.311707, 0.275179, 0.374039, 0.284882, 0.384043, 0.384043, 0.384043, 0.346032, 0.291804, 0.222385, 0.229226, 0.335645, 0.342579, 0.40511, 0.342579, 0.356642, 0.284882, 0.239899, 0.243554, 0.167087, 0.243554, 0.232838, 0.271506, 0.271506, 0.366687, 0.271506, 0.301917, 0.271506, 0.278302, 0.264545, 0.328603, 0.332115, 0.25031, 0.257454, 0.232838, 0.281712, 0.232838, 0.298791, 0.318242, 0.284882, 0.370445, 0.346032, 0.324872, 0.271506], '')</t>
  </si>
  <si>
    <t xml:space="preserve">F5RVK7|F5RVK7_9ENTR Bifunctional uridylyltransferase/uridylyl-removing enzyme OS=Enterobacter hormaechei ATCC 49162 </t>
  </si>
  <si>
    <t>([0.008156, 0.005932, 0.008075, 0.006245, 0.008075, 0.01078, 0.010672, 0.013821, 0.0198, 0.015078, 0.01227, 0.018787, 0.018415, 0.023534, 0.024393, 0.034884, 0.05306, 0.067594, 0.100716, 0.067594, 0.161087, 0.170161, 0.18812, 0.209395, 0.332115, 0.346032, 0.366687, 0.440853, 0.458154, 0.476583, 0.59014, 0.613573, 0.454136, 0.461924, 0.480142, 0.608892, 0.685117, 0.541878, 0.541878, 0.505461, 0.585406, 0.538167, 0.422041, 0.521092, 0.454136, 0.433034, 0.370445, 0.311707, 0.222385, 0.116183, 0.094817, 0.090864, 0.071867, 0.079919, 0.066181, 0.05306, 0.044297, 0.018787, 0.035586, 0.027463, 0.041405, 0.032677, 0.032677, 0.051831, 0.060549, 0.078022, 0.045352, 0.032677, 0.046336, 0.059222, 0.116183, 0.122885, 0.142424, 0.132295, 0.125101, 0.132295, 0.142424, 0.100716, 0.118441, 0.11371, 0.132295, 0.074921, 0.059222, 0.031287, 0.041405, 0.0198, 0.018787, 0.016021, 0.027463, 0.025316, 0.020165, 0.020522, 0.020876, 0.012727, 0.0198, 0.020522, 0.013265, 0.010926, 0.011903, 0.019401, 0.018787, 0.011903, 0.019401, 0.034884, 0.069024, 0.0704, 0.074921, 0.073402, 0.17593, 0.106997, 0.098513, 0.161087, 0.096677, 0.096677, 0.088832, 0.06184, 0.06184, 0.055536, 0.066181, 0.096677, 0.092881, 0.088832, 0.092881, 0.111485, 0.125101, 0.134866, 0.127496, 0.17593, 0.185198, 0.15284, 0.15008, 0.15284, 0.158265, 0.164327, 0.092881, 0.158265, 0.155435, 0.155435, 0.142424, 0.15284, 0.106997, 0.106997, 0.06184, 0.118441, 0.06184, 0.058088, 0.050641, 0.047319, 0.035586, 0.032017, 0.034068, 0.034884, 0.038042, 0.038042, 0.045352, 0.045352, 0.024826, 0.049374, 0.088832, 0.098513, 0.090864, 0.144935, 0.088832, 0.155435, 0.094817, 0.122885, 0.125101, 0.137348, 0.083462, 0.073402, 0.086953, 0.086953, 0.139895, 0.074921, 0.038042, 0.030611, 0.055536, 0.102787, 0.059222, 0.048328, 0.049374, 0.024393, 0.014075, 0.025316, 0.014783, 0.023087, 0.026338, 0.024826, 0.013821, 0.01204, 0.019401, 0.018415, 0.018106, 0.010509, 0.00962, 0.017138, 0.028695, 0.031287, 0.028695, 0.022306, 0.014075, 0.0198, 0.033407, 0.059222, 0.033407, 0.06312, 0.064632, 0.0704, 0.078022, 0.142424, 0.236433, 0.236433, 0.236433, 0.222385, 0.25406, 0.370445, 0.339168, 0.349426, 0.332115, 0.247041, 0.377384, 0.408655, 0.454136, 0.521092, 0.534167, 0.505461, 0.494003, 0.476583, 0.465241, 0.486429, 0.483068, 0.497853, 0.408655, 0.390993, 0.408655, 0.40511, 0.401658, 0.408655, 0.31487, 0.321458, 0.291804, 0.206376, 0.268042, 0.243554, 0.200174, 0.194234, 0.173081, 0.179055, 0.155435, 0.164327, 0.137348, 0.079919, 0.081712, 0.147574, 0.129801, 0.081712, 0.142424, 0.073402, 0.071867, 0.060549, 0.033407, 0.076542, 0.125101, 0.125101, 0.142424, 0.142424, 0.155435, 0.278302, 0.18812, 0.229226, 0.236433, 0.179055, 0.182256, 0.17593, 0.100716, 0.074921, 0.055536, 0.051831, 0.060549, 0.055536, 0.056825, 0.083462, 0.046336, 0.042364, 0.029376, 0.029376, 0.020522, 0.0198, 0.017447, 0.017447, 0.016528, 0.016826, 0.022667, 0.023087, 0.014783, 0.013437, 0.021816, 0.042364, 0.047319, 0.048328, 0.051831, 0.069024, 0.067594, 0.120615, 0.116183, 0.116183, 0.118441, 0.106997, 0.109221, 0.118441, 0.200174, 0.196879, 0.196879, 0.216401, 0.332115, 0.346032, 0.472492, 0.476583, 0.447574, 0.401658, 0.486429, 0.494003, 0.450668, 0.36309, 0.346032, 0.284882, 0.374039, 0.352862, 0.433034, 0.349426, 0.346032, 0.346032, 0.25031, 0.25031, 0.247041, 0.179055, 0.161087, 0.092881, 0.090864, 0.066181, 0.03976, 0.040537, 0.042364, 0.071867, 0.079919, 0.048328, 0.06312, 0.034068, 0.038042, 0.033407, 0.054297, 0.059222, 0.055536, 0.116183, 0.102787, 0.118441, 0.083462, 0.142424, 0.222385, 0.225814, 0.194234, 0.318242, 0.225814, 0.209395, 0.239899, 0.342579, 0.339168, 0.275179, 0.366687, 0.264545, 0.288399, 0.291804, 0.291804, 0.295083, 0.17593, 0.094817, 0.042364, 0.076542, 0.081712, 0.096677, 0.096677, 0.161087, 0.088832, 0.090864, 0.090864, 0.069024, 0.030611, 0.030003, 0.058088, 0.042364, 0.048328, 0.048328, 0.051831, 0.047319, 0.047319, 0.048328, 0.106997, 0.182256, 0.11371, 0.058088, 0.047319, 0.046336, 0.059222, 0.060549, 0.102787, 0.102787, 0.078022, 0.15284, 0.232838, 0.200174, 0.239899, 0.308712, 0.30533, 0.203355, 0.206376, 0.209395, 0.324872, 0.225814, 0.164327, 0.155435, 0.15284, 0.179055, 0.182256, 0.15008, 0.222385, 0.225814, 0.147574, 0.122885, 0.073402, 0.073402, 0.067594, 0.038042, 0.038858, 0.038858, 0.081712, 0.081712, 0.06312, 0.034068, 0.060549, 0.088832, 0.161087, 0.167087, 0.085092, 0.092881, 0.085092, 0.086953, 0.086953, 0.144935, 0.25031, 0.275179, 0.191378, 0.120615, 0.170161, 0.100716, 0.079919, 0.079919, 0.085092, 0.045352, 0.0704, 0.069024, 0.038042, 0.023963, 0.042364, 0.081712, 0.051831, 0.073402, 0.032677, 0.034068, 0.0198, 0.010672, 0.014783, 0.020165, 0.023534, 0.028695, 0.033407, 0.043307, 0.03976, 0.036378, 0.088832, 0.048328, 0.049374, 0.059222, 0.0704, 0.038042, 0.036378, 0.026892, 0.027463, 0.06184, 0.028107, 0.042364, 0.096677, 0.10481, 0.132295, 0.225814, 0.219301, 0.291804, 0.284882, 0.275179, 0.301917, 0.203355, 0.222385, 0.158265, 0.229226, 0.185198, 0.155435, 0.173081, 0.26085, 0.161087, 0.161087, 0.275179, 0.328603, 0.335645, 0.232838, 0.137348, 0.079919, 0.043307, 0.036378, 0.031287, 0.018415, 0.009187, 0.013613, 0.020876, 0.018415, 0.015344, 0.025762, 0.058088, 0.046336, 0.047319, 0.086953, 0.090864, 0.090864, 0.074921, 0.043307, 0.044297, 0.081712, 0.118441, 0.196879, 0.229226, 0.194234, 0.194234, 0.31487, 0.196879, 0.170161, 0.271506, 0.21291, 0.209395, 0.209395, 0.139895, 0.147574, 0.144935, 0.134866, 0.144935, 0.15284, 0.219301, 0.222385, 0.142424, 0.144935, 0.0704, 0.038858, 0.038858, 0.067594, 0.067594, 0.137348, 0.098513, 0.054297, 0.076542, 0.074921, 0.048328, 0.088832, 0.069024, 0.073402, 0.071867, 0.064632, 0.064632, 0.034884, 0.06312, 0.111485, 0.15008, 0.268042, 0.288399, 0.264545, 0.271506, 0.278302, 0.170161, 0.225814, 0.318242, 0.359901, 0.298791, 0.370445, 0.370445, 0.408655, 0.414856, 0.414856, 0.335645, 0.321458, 0.318242, 0.225814, 0.164327, 0.086953, 0.046336, 0.073402, 0.085092, 0.071867, 0.071867, 0.079919, 0.056825, 0.045352, 0.044297, 0.074921, 0.076542, 0.076542, 0.041405, 0.019109, 0.021381, 0.035586, 0.019109, 0.034068, 0.06184, 0.092881, 0.090864, 0.094817, 0.088832, 0.139895, 0.100716, 0.055536, 0.051831, 0.071867, 0.086953, 0.090864, 0.083462, 0.081712, 0.045352, 0.076542, 0.144935, 0.134866, 0.111485, 0.206376, 0.21291, 0.21291, 0.243554, 0.332115, 0.384043, 0.380708, 0.380708, 0.461924, 0.486429, 0.613573, 0.648219, 0.63748, 0.632174, 0.517562, 0.517562, 0.59508, 0.494003, 0.472492, 0.384043, 0.335645, 0.324872, 0.275179, 0.275179, 0.257454, 0.170161, 0.216401, 0.232838, 0.232838, 0.21291, 0.196879, 0.200174, 0.209395, 0.137348, 0.067594, 0.098513, 0.092881, 0.064632, 0.106997, 0.106997, 0.182256, 0.17593, 0.100716, 0.086953, 0.081712, 0.073402, 0.122885, 0.134866, 0.134866, 0.134866, 0.096677, 0.134866, 0.069024, 0.064632, 0.092881, 0.170161, 0.18812, 0.127496, 0.125101, 0.129801, 0.147574, 0.144935, 0.15284, 0.257454, 0.321458, 0.359901, 0.328603, 0.25406, 0.155435, 0.092881, 0.086953, 0.164327, 0.196879, 0.288399, 0.295083, 0.318242, 0.328603, 0.335645, 0.42561, 0.525368, 0.436924, 0.335645, 0.25031, 0.21291, 0.206376, 0.232838, 0.209395, 0.239899, 0.349426, 0.335645, 0.339168, 0.239899, 0.194234, 0.164327, 0.132295, 0.085092, 0.076542, 0.079919, 0.046336, 0.047319, 0.043307, 0.071867, 0.142424, 0.142424, 0.247041, 0.182256, 0.158265, 0.161087, 0.142424, 0.129801, 0.132295, 0.109221, 0.191378, 0.21291, 0.232838, 0.301917, 0.377384, 0.36309, 0.324872, 0.370445, 0.370445, 0.377384, 0.275179, 0.182256, 0.196879, 0.129801, 0.194234, 0.219301, 0.219301, 0.247041, 0.232838, 0.349426, 0.370445, 0.36309, 0.352862, 0.36309, 0.352862, 0.349426, 0.398279, 0.4292, 0.374039, 0.36309, 0.25031, 0.359901, 0.356642, 0.440853, 0.545602, 0.5017, 0.377384, 0.377384, 0.384043, 0.384043, 0.352862, 0.332115, 0.346032, 0.384043, 0.414856, 0.4292, 0.465241, 0.447574, 0.440853, 0.549308, 0.59917, 0.712013, 0.703578, 0.703578, 0.680603, 0.666105, 0.557691, 0.685117, 0.585406, 0.585406, 0.59917, 0.622677, 0.680603, 0.680603, 0.5017, 0.380708, 0.40511, 0.374039, 0.380708, 0.387226, 0.387226, 0.346032, 0.370445, 0.374039, 0.352862, 0.278302, 0.291804, 0.311707, 0.219301, 0.264545, 0.17593, 0.179055, 0.17593, 0.275179, 0.268042, 0.291804, 0.295083, 0.236433, 0.225814, 0.167087, 0.164327, 0.167087, 0.122885, 0.069024, 0.059222, 0.118441, 0.118441, 0.111485, 0.109221, 0.173081, 0.129801, 0.200174, 0.196879, 0.167087, 0.134866, 0.079919, 0.132295, 0.203355, 0.147574, 0.155435, 0.225814, 0.219301, 0.15008, 0.219301, 0.324872, 0.275179, 0.17593, 0.173081, 0.109221, 0.15284, 0.158265, 0.206376, 0.209395, 0.203355, 0.222385, 0.203355, 0.206376, 0.216401, 0.222385, 0.318242, 0.229226, 0.225814, 0.155435, 0.222385, 0.15284, 0.15284, 0.229226, 0.321458, 0.321458, 0.41194, 0.41194, 0.380708, 0.324872, 0.328603, 0.374039, 0.394753, 0.422041, 0.509769, 0.494003, 0.461924, 0.433034, 0.517562, 0.486429, 0.59508, 0.553315, 0.666105, 0.626927, 0.58069, 0.557691], '')</t>
  </si>
  <si>
    <t>[30, 31, 35, 36, 37, 38, 39, 40, 41, 43, 223, 224, 225, 646, 647, 648, 649, 650, 651, 652, 715, 782, 783, 797, 798, 799, 800, 801, 802, 803, 804, 805, 806, 807, 808, 809, 810, 811, 812, 895, 899, 901, 902, 903, 904, 905, 906]</t>
  </si>
  <si>
    <t>38)</t>
  </si>
  <si>
    <t xml:space="preserve">F5RVL3|F5RVL3_9ENTR 5'-methylthioadenosine/S-adenosylhomocysteine nucleosidase OS=Enterobacter hormaechei ATCC 49162 </t>
  </si>
  <si>
    <t>([0.081712, 0.142424, 0.098513, 0.137348, 0.088832, 0.059222, 0.079919, 0.111485, 0.129801, 0.086953, 0.120615, 0.15284, 0.158265, 0.25406, 0.268042, 0.275179, 0.366687, 0.288399, 0.318242, 0.352862, 0.247041, 0.25031, 0.144935, 0.132295, 0.132295, 0.194234, 0.284882, 0.196879, 0.191378, 0.191378, 0.216401, 0.206376, 0.142424, 0.116183, 0.066181, 0.036378, 0.060549, 0.060549, 0.098513, 0.056825, 0.056825, 0.090864, 0.050641, 0.071867, 0.098513, 0.074921, 0.045352, 0.040537, 0.055536, 0.055536, 0.032677, 0.029376, 0.016826, 0.026892, 0.034884, 0.033407, 0.056825, 0.073402, 0.079919, 0.054297, 0.054297, 0.030611, 0.034068, 0.055536, 0.067594, 0.085092, 0.085092, 0.137348, 0.137348, 0.10481, 0.079919, 0.158265, 0.243554, 0.243554, 0.216401, 0.15284, 0.225814, 0.247041, 0.132295, 0.081712, 0.081712, 0.139895, 0.232838, 0.243554, 0.200174, 0.206376, 0.129801, 0.164327, 0.182256, 0.15284, 0.247041, 0.21291, 0.18812, 0.15284, 0.134866, 0.134866, 0.120615, 0.139895, 0.076542, 0.132295, 0.194234, 0.179055, 0.209395, 0.194234, 0.106997, 0.158265, 0.127496, 0.200174, 0.106997, 0.096677, 0.096677, 0.098513, 0.158265, 0.147574, 0.111485, 0.118441, 0.098513, 0.132295, 0.094817, 0.17593, 0.17593, 0.10481, 0.100716, 0.088832, 0.102787, 0.10481, 0.090864, 0.064632, 0.071867, 0.11371, 0.074921, 0.094817, 0.085092, 0.043307, 0.024826, 0.027463, 0.050641, 0.06184, 0.085092, 0.086953, 0.036378, 0.020876, 0.037156, 0.069024, 0.06312, 0.034068, 0.060549, 0.031287, 0.045352, 0.041405, 0.028107, 0.046336, 0.046336, 0.051831, 0.044297, 0.098513, 0.155435, 0.129801, 0.086953, 0.064632, 0.050641, 0.116183, 0.158265, 0.164327, 0.139895, 0.147574, 0.179055, 0.109221, 0.147574, 0.182256, 0.125101, 0.134866, 0.139895, 0.144935, 0.067594, 0.132295, 0.0704, 0.079919, 0.047319, 0.048328, 0.038042, 0.038858, 0.034068, 0.035586, 0.018106, 0.021381, 0.022306, 0.018106, 0.024826, 0.033407, 0.034068, 0.058088, 0.094817, 0.094817, 0.047319, 0.096677, 0.046336, 0.083462, 0.076542, 0.078022, 0.069024, 0.085092, 0.085092, 0.066181, 0.066181, 0.118441, 0.125101, 0.11371, 0.17593, 0.142424, 0.106997, 0.06312, 0.067594, 0.073402, 0.037156, 0.042364, 0.045352, 0.094817, 0.047319, 0.033407, 0.071867, 0.122885, 0.125101, 0.161087, 0.170161, 0.182256, 0.15284, 0.116183, 0.090864, 0.060549, 0.096677, 0.100716], '')</t>
  </si>
  <si>
    <t xml:space="preserve">F5RVL4|F5RVL4_9ENTR Vitamin B12-binding protein OS=Enterobacter hormaechei ATCC 49162 </t>
  </si>
  <si>
    <t>([0.025316, 0.015078, 0.010221, 0.008156, 0.006619, 0.007259, 0.010672, 0.011518, 0.009483, 0.008156, 0.006894, 0.007177, 0.006421, 0.007031, 0.009728, 0.007495, 0.007877, 0.008276, 0.006701, 0.009187, 0.011903, 0.01204, 0.021816, 0.041405, 0.086953, 0.088832, 0.090864, 0.035586, 0.037156, 0.054297, 0.100716, 0.100716, 0.129801, 0.185198, 0.102787, 0.085092, 0.085092, 0.15284, 0.144935, 0.129801, 0.129801, 0.120615, 0.079919, 0.088832, 0.102787, 0.094817, 0.137348, 0.134866, 0.243554, 0.17593, 0.222385, 0.225814, 0.257454, 0.21291, 0.191378, 0.17593, 0.21291, 0.291804, 0.25406, 0.271506, 0.295083, 0.318242, 0.30533, 0.308712, 0.203355, 0.147574, 0.085092, 0.10481, 0.15008, 0.158265, 0.170161, 0.102787, 0.058088, 0.076542, 0.05306, 0.051831, 0.094817, 0.090864, 0.098513, 0.10481, 0.106997, 0.17593, 0.164327, 0.109221, 0.194234, 0.275179, 0.216401, 0.301917, 0.298791, 0.179055, 0.167087, 0.161087, 0.236433, 0.25031, 0.281712, 0.281712, 0.206376, 0.222385, 0.194234, 0.125101, 0.144935, 0.076542, 0.083462, 0.081712, 0.083462, 0.06312, 0.06312, 0.092881, 0.055536, 0.056825, 0.109221, 0.064632, 0.098513, 0.11371, 0.098513, 0.098513, 0.191378, 0.268042, 0.281712, 0.311707, 0.384043, 0.359901, 0.384043, 0.370445, 0.339168, 0.384043, 0.414856, 0.414856, 0.41194, 0.41194, 0.422041, 0.4292, 0.418646, 0.418646, 0.36309, 0.377384, 0.377384, 0.352862, 0.342579, 0.219301, 0.222385, 0.229226, 0.26085, 0.359901, 0.359901, 0.387226, 0.41194, 0.335645, 0.236433, 0.185198, 0.268042, 0.158265, 0.142424, 0.219301, 0.243554, 0.301917, 0.301917, 0.203355, 0.203355, 0.21291, 0.30533, 0.301917, 0.298791, 0.291804, 0.17593, 0.179055, 0.191378, 0.191378, 0.194234, 0.209395, 0.30533, 0.311707, 0.346032, 0.346032, 0.356642, 0.36309, 0.349426, 0.349426, 0.352862, 0.318242, 0.321458, 0.31487, 0.31487, 0.225814, 0.26085, 0.26085, 0.291804, 0.278302, 0.203355, 0.271506, 0.356642, 0.359901, 0.352862, 0.352862, 0.264545, 0.236433, 0.225814, 0.216401, 0.328603, 0.4292, 0.4292, 0.335645, 0.271506, 0.203355, 0.219301, 0.194234, 0.295083, 0.236433, 0.232838, 0.31487, 0.232838, 0.264545, 0.25031, 0.173081, 0.247041, 0.332115, 0.264545, 0.182256, 0.191378, 0.167087, 0.167087, 0.120615, 0.18812, 0.173081, 0.268042, 0.268042, 0.185198, 0.15284, 0.109221, 0.120615, 0.109221, 0.185198, 0.098513, 0.05306, 0.094817, 0.090864, 0.076542, 0.129801, 0.225814, 0.21291, 0.142424, 0.090864, 0.090864, 0.078022, 0.111485, 0.092881, 0.139895, 0.132295, 0.100716, 0.142424, 0.132295, 0.079919, 0.06312, 0.11371, 0.185198, 0.182256, 0.179055, 0.209395, 0.21291, 0.161087, 0.134866, 0.185198, 0.243554, 0.321458, 0.324872, 0.332115, 0.301917, 0.26085, 0.387226], '')</t>
  </si>
  <si>
    <t xml:space="preserve">F5RVL8|F5RVL8_9ENTR Glutamate-1-semialdehyde 2,1-aminomutase OS=Enterobacter hormaechei ATCC 49162 </t>
  </si>
  <si>
    <t>([0.268042, 0.311707, 0.384043, 0.295083, 0.206376, 0.278302, 0.301917, 0.324872, 0.281712, 0.31487, 0.339168, 0.418646, 0.352862, 0.359901, 0.328603, 0.200174, 0.196879, 0.275179, 0.30533, 0.301917, 0.332115, 0.377384, 0.401658, 0.30533, 0.278302, 0.278302, 0.271506, 0.278302, 0.243554, 0.318242, 0.30533, 0.271506, 0.155435, 0.144935, 0.079919, 0.10481, 0.134866, 0.134866, 0.134866, 0.185198, 0.155435, 0.092881, 0.058088, 0.050641, 0.044297, 0.058088, 0.096677, 0.085092, 0.045352, 0.054297, 0.060549, 0.045352, 0.038042, 0.042364, 0.069024, 0.125101, 0.125101, 0.17593, 0.191378, 0.167087, 0.106997, 0.132295, 0.222385, 0.25406, 0.18812, 0.196879, 0.281712, 0.25031, 0.219301, 0.328603, 0.335645, 0.30533, 0.275179, 0.335645, 0.308712, 0.308712, 0.275179, 0.291804, 0.295083, 0.284882, 0.271506, 0.377384, 0.311707, 0.298791, 0.284882, 0.311707, 0.418646, 0.321458, 0.291804, 0.332115, 0.339168, 0.25406, 0.196879, 0.298791, 0.30533, 0.366687, 0.384043, 0.370445, 0.278302, 0.275179, 0.209395, 0.194234, 0.185198, 0.239899, 0.243554, 0.295083, 0.349426, 0.295083, 0.377384, 0.394753, 0.387226, 0.332115, 0.324872, 0.394753, 0.284882, 0.243554, 0.295083, 0.278302, 0.216401, 0.284882, 0.278302, 0.324872, 0.40511, 0.390993, 0.30533, 0.219301, 0.209395, 0.106997, 0.144935, 0.137348, 0.102787, 0.056825, 0.069024, 0.11371, 0.109221, 0.139895, 0.179055, 0.10481, 0.064632, 0.074921, 0.047319, 0.047319, 0.037156, 0.033407, 0.034068, 0.058088, 0.081712, 0.050641, 0.10481, 0.054297, 0.055536, 0.106997, 0.203355, 0.21291, 0.216401, 0.247041, 0.278302, 0.196879, 0.318242, 0.36309, 0.461924, 0.422041, 0.390993, 0.418646, 0.418646, 0.4292, 0.349426, 0.390993, 0.366687, 0.366687, 0.349426, 0.359901, 0.36309, 0.25406, 0.25031, 0.26085, 0.170161, 0.17593, 0.203355, 0.15008, 0.100716, 0.106997, 0.196879, 0.142424, 0.173081, 0.182256, 0.196879, 0.191378, 0.155435, 0.15284, 0.090864, 0.098513, 0.06312, 0.067594, 0.132295, 0.085092, 0.066181, 0.096677, 0.098513, 0.092881, 0.118441, 0.11371, 0.058088, 0.064632, 0.139895, 0.125101, 0.137348, 0.132295, 0.122885, 0.090864, 0.18812, 0.268042, 0.268042, 0.335645, 0.278302, 0.173081, 0.134866, 0.17593, 0.200174, 0.11371, 0.142424, 0.11371, 0.137348, 0.142424, 0.071867, 0.034068, 0.035586, 0.034884, 0.021816, 0.031287, 0.055536, 0.045352, 0.024393, 0.041405, 0.026892, 0.027463, 0.027463, 0.045352, 0.03976, 0.027463, 0.056825, 0.058088, 0.038858, 0.034884, 0.056825, 0.064632, 0.129801, 0.139895, 0.132295, 0.120615, 0.155435, 0.085092, 0.051831, 0.096677, 0.090864, 0.078022, 0.055536, 0.088832, 0.106997, 0.106997, 0.100716, 0.111485, 0.073402, 0.127496, 0.173081, 0.096677, 0.139895, 0.116183, 0.096677, 0.081712, 0.147574, 0.094817, 0.129801, 0.219301, 0.18812, 0.125101, 0.164327, 0.278302, 0.288399, 0.288399, 0.321458, 0.295083, 0.170161, 0.239899, 0.209395, 0.239899, 0.356642, 0.271506, 0.271506, 0.268042, 0.284882, 0.298791, 0.278302, 0.284882, 0.21291, 0.21291, 0.26085, 0.295083, 0.158265, 0.127496, 0.071867, 0.034068, 0.056825, 0.122885, 0.076542, 0.076542, 0.085092, 0.098513, 0.158265, 0.094817, 0.098513, 0.106997, 0.094817, 0.096677, 0.125101, 0.170161, 0.206376, 0.25031, 0.26085, 0.384043, 0.332115, 0.394753, 0.497853, 0.483068, 0.366687, 0.352862, 0.414856, 0.366687, 0.298791, 0.324872, 0.433034, 0.394753, 0.366687, 0.268042, 0.390993, 0.298791, 0.216401, 0.155435, 0.155435, 0.15008, 0.096677, 0.15284, 0.182256, 0.139895, 0.074921, 0.122885, 0.122885, 0.054297, 0.034068, 0.044297, 0.044297, 0.032677, 0.03976, 0.042364, 0.048328, 0.041405, 0.042364, 0.034068, 0.056825, 0.058088, 0.037156, 0.037156, 0.036378, 0.022306, 0.030611, 0.03976, 0.047319, 0.083462, 0.081712, 0.144935, 0.142424, 0.06312, 0.038858, 0.041405, 0.023534, 0.027463, 0.016528, 0.030003, 0.066181, 0.060549, 0.035586, 0.029376, 0.026338, 0.022667, 0.046336, 0.042364, 0.05306, 0.022306, 0.024826, 0.03976, 0.041405, 0.020165, 0.030611, 0.060549, 0.037156, 0.050641, 0.066181, 0.109221, 0.106997, 0.10481, 0.11371, 0.098513, 0.182256, 0.275179, 0.31487, 0.196879, 0.206376, 0.206376, 0.288399, 0.264545, 0.291804, 0.222385, 0.222385, 0.229226, 0.225814, 0.209395, 0.219301, 0.194234, 0.173081, 0.125101, 0.083462, 0.058088, 0.096677, 0.06184, 0.036378, 0.021381], '')</t>
  </si>
  <si>
    <t xml:space="preserve">F5RVM3|F5RVM3_9ENTR Penicillin-binding protein 1B OS=Enterobacter hormaechei ATCC 49162 </t>
  </si>
  <si>
    <t>([0.494003, 0.509769, 0.534167, 0.608892, 0.490133, 0.51388, 0.521092, 0.538167, 0.553315, 0.56648, 0.618285, 0.666105, 0.750527, 0.788093, 0.767246, 0.771762, 0.771762, 0.805026, 0.767246, 0.76285, 0.741537, 0.733139, 0.733139, 0.632174, 0.59508, 0.703578, 0.703578, 0.716283, 0.59917, 0.604312, 0.608892, 0.58069, 0.476583, 0.483068, 0.458154, 0.486429, 0.401658, 0.398279, 0.401658, 0.465241, 0.465241, 0.497853, 0.465241, 0.497853, 0.585406, 0.59014, 0.585406, 0.585406, 0.58069, 0.699094, 0.694846, 0.685117, 0.680603, 0.812494, 0.808535, 0.808535, 0.805026, 0.882776, 0.882776, 0.771762, 0.648219, 0.51388, 0.408655, 0.374039, 0.275179, 0.278302, 0.206376, 0.127496, 0.085092, 0.058088, 0.032017, 0.022667, 0.016826, 0.011903, 0.008156, 0.007555, 0.006039, 0.004736, 0.004835, 0.00407, 0.004414, 0.004689, 0.006482, 0.008525, 0.01078, 0.010672, 0.010672, 0.015078, 0.024393, 0.024393, 0.035586, 0.066181, 0.092881, 0.090864, 0.073402, 0.125101, 0.090864, 0.161087, 0.21291, 0.18812, 0.18812, 0.185198, 0.257454, 0.25031, 0.203355, 0.15284, 0.229226, 0.164327, 0.167087, 0.196879, 0.275179, 0.236433, 0.232838, 0.161087, 0.21291, 0.31487, 0.311707, 0.394753, 0.328603, 0.284882, 0.30533, 0.284882, 0.284882, 0.295083, 0.271506, 0.308712, 0.380708, 0.278302, 0.346032, 0.352862, 0.257454, 0.257454, 0.288399, 0.25031, 0.335645, 0.328603, 0.36309, 0.352862, 0.356642, 0.281712, 0.352862, 0.284882, 0.377384, 0.4292, 0.414856, 0.440853, 0.342579, 0.339168, 0.384043, 0.295083, 0.281712, 0.342579, 0.370445, 0.25406, 0.298791, 0.179055, 0.209395, 0.18812, 0.182256, 0.173081, 0.295083, 0.288399, 0.366687, 0.281712, 0.311707, 0.281712, 0.281712, 0.284882, 0.281712, 0.21291, 0.311707, 0.31487, 0.328603, 0.295083, 0.328603, 0.339168, 0.465241, 0.342579, 0.352862, 0.370445, 0.335645, 0.324872, 0.342579, 0.339168, 0.41194, 0.42561, 0.349426, 0.352862, 0.335645, 0.222385, 0.332115, 0.243554, 0.25031, 0.278302, 0.275179, 0.281712, 0.185198, 0.185198, 0.229226, 0.147574, 0.134866, 0.164327, 0.137348, 0.137348, 0.132295, 0.142424, 0.144935, 0.236433, 0.164327, 0.161087, 0.196879, 0.173081, 0.247041, 0.25406, 0.219301, 0.129801, 0.225814, 0.318242, 0.232838, 0.194234, 0.206376, 0.21291, 0.219301, 0.173081, 0.102787, 0.085092, 0.081712, 0.083462, 0.086953, 0.137348, 0.229226, 0.18812, 0.139895, 0.15284, 0.142424, 0.147574, 0.247041, 0.137348, 0.129801, 0.127496, 0.125101, 0.173081, 0.102787, 0.098513, 0.15008, 0.191378, 0.158265, 0.094817, 0.0704, 0.073402, 0.043307, 0.045352, 0.074921, 0.125101, 0.111485, 0.116183, 0.073402, 0.076542, 0.129801, 0.109221, 0.170161, 0.257454, 0.17593, 0.268042, 0.278302, 0.295083, 0.243554, 0.243554, 0.324872, 0.370445, 0.271506, 0.239899, 0.155435, 0.182256, 0.182256, 0.200174, 0.191378, 0.25406, 0.164327, 0.083462, 0.100716, 0.100716, 0.076542, 0.142424, 0.147574, 0.11371, 0.06184, 0.079919, 0.096677, 0.06312, 0.032677, 0.042364, 0.094817, 0.127496, 0.127496, 0.074921, 0.067594, 0.069024, 0.074921, 0.125101, 0.142424, 0.088832, 0.096677, 0.0704, 0.037156, 0.025762, 0.035586, 0.069024, 0.058088, 0.040537, 0.037156, 0.064632, 0.090864, 0.083462, 0.102787, 0.11371, 0.196879, 0.21291, 0.129801, 0.120615, 0.120615, 0.109221, 0.203355, 0.120615, 0.161087, 0.239899, 0.200174, 0.120615, 0.064632, 0.050641, 0.086953, 0.144935, 0.173081, 0.111485, 0.120615, 0.129801, 0.0704, 0.06312, 0.032677, 0.069024, 0.0704, 0.073402, 0.120615, 0.059222, 0.060549, 0.046336, 0.046336, 0.060549, 0.067594, 0.11371, 0.200174, 0.17593, 0.17593, 0.085092, 0.078022, 0.079919, 0.090864, 0.079919, 0.079919, 0.144935, 0.161087, 0.155435, 0.094817, 0.096677, 0.094817, 0.164327, 0.225814, 0.225814, 0.284882, 0.271506, 0.200174, 0.129801, 0.155435, 0.096677, 0.10481, 0.17593, 0.167087, 0.144935, 0.25031, 0.185198, 0.100716, 0.090864, 0.094817, 0.164327, 0.125101, 0.122885, 0.125101, 0.098513, 0.060549, 0.055536, 0.076542, 0.118441, 0.216401, 0.147574, 0.219301, 0.229226, 0.229226, 0.257454, 0.25031, 0.243554, 0.311707, 0.335645, 0.229226, 0.225814, 0.247041, 0.335645, 0.461924, 0.414856, 0.349426, 0.394753, 0.401658, 0.394753, 0.324872, 0.295083, 0.384043, 0.398279, 0.387226, 0.387226, 0.352862, 0.352862, 0.275179, 0.275179, 0.359901, 0.454136, 0.380708, 0.349426, 0.359901, 0.243554, 0.275179, 0.377384, 0.346032, 0.339168, 0.284882, 0.25031, 0.25406, 0.257454, 0.147574, 0.232838, 0.229226, 0.167087, 0.142424, 0.219301, 0.232838, 0.191378, 0.164327, 0.239899, 0.243554, 0.200174, 0.257454, 0.194234, 0.203355, 0.275179, 0.18812, 0.311707, 0.352862, 0.271506, 0.264545, 0.370445, 0.359901, 0.359901, 0.4292, 0.380708, 0.374039, 0.377384, 0.324872, 0.370445, 0.36309, 0.332115, 0.324872, 0.288399, 0.284882, 0.209395, 0.222385, 0.31487, 0.295083, 0.366687, 0.444081, 0.458154, 0.390993, 0.387226, 0.356642, 0.318242, 0.335645, 0.335645, 0.318242, 0.370445, 0.370445, 0.398279, 0.436924, 0.380708, 0.418646, 0.490133, 0.465241, 0.461924, 0.461924, 0.418646, 0.377384, 0.384043, 0.342579, 0.414856, 0.414856, 0.444081, 0.390993, 0.461924, 0.461924, 0.380708, 0.380708, 0.366687, 0.366687, 0.332115, 0.42561, 0.36309, 0.284882, 0.380708, 0.335645, 0.257454, 0.281712, 0.324872, 0.349426, 0.390993, 0.308712, 0.21291, 0.216401, 0.222385, 0.236433, 0.239899, 0.225814, 0.170161, 0.147574, 0.132295, 0.132295, 0.15284, 0.15284, 0.222385, 0.147574, 0.17593, 0.257454, 0.291804, 0.295083, 0.264545, 0.26085, 0.275179, 0.278302, 0.275179, 0.387226, 0.380708, 0.390993, 0.5017, 0.63748, 0.680603, 0.675549, 0.570702, 0.534167, 0.657645, 0.666105, 0.685117, 0.626927, 0.517562, 0.41194, 0.414856, 0.384043, 0.295083, 0.366687, 0.461924, 0.458154, 0.380708, 0.387226, 0.30533, 0.321458, 0.308712, 0.236433, 0.243554, 0.264545, 0.268042, 0.222385, 0.18812, 0.17593, 0.209395, 0.206376, 0.301917, 0.25406, 0.196879, 0.281712, 0.295083, 0.298791, 0.200174, 0.25406, 0.239899, 0.225814, 0.196879, 0.134866, 0.219301, 0.209395, 0.30533, 0.31487, 0.278302, 0.31487, 0.4292, 0.359901, 0.480142, 0.414856, 0.40511, 0.40511, 0.318242, 0.301917, 0.264545, 0.284882, 0.288399, 0.206376, 0.291804, 0.324872, 0.301917, 0.288399, 0.219301, 0.179055, 0.17593, 0.222385, 0.129801, 0.11371, 0.164327, 0.081712, 0.083462, 0.10481, 0.173081, 0.25031, 0.26085, 0.291804, 0.342579, 0.36309, 0.366687, 0.359901, 0.301917, 0.31487, 0.298791, 0.36309, 0.328603, 0.236433, 0.236433, 0.356642, 0.36309, 0.356642, 0.447574, 0.408655, 0.332115, 0.236433, 0.243554, 0.229226, 0.139895, 0.18812, 0.164327, 0.206376, 0.225814, 0.257454, 0.30533, 0.236433, 0.268042, 0.298791, 0.394753, 0.390993, 0.342579, 0.232838, 0.194234, 0.200174, 0.18812, 0.17593, 0.271506, 0.219301, 0.229226, 0.339168, 0.243554, 0.173081, 0.209395, 0.196879, 0.191378, 0.222385, 0.288399, 0.26085, 0.301917, 0.209395, 0.239899, 0.239899, 0.328603, 0.281712, 0.308712, 0.384043, 0.394753, 0.390993, 0.356642, 0.318242, 0.308712, 0.374039, 0.447574, 0.436924, 0.440853, 0.447574, 0.454136, 0.465241, 0.476583, 0.401658, 0.505461, 0.51388, 0.454136, 0.36309, 0.4292, 0.398279, 0.31487, 0.418646, 0.414856, 0.5017, 0.557691, 0.490133, 0.4292, 0.349426, 0.352862, 0.268042, 0.203355, 0.196879, 0.18812, 0.200174, 0.275179, 0.264545, 0.264545, 0.384043, 0.486429, 0.517562, 0.447574, 0.447574, 0.433034, 0.408655, 0.40511, 0.387226, 0.4292, 0.458154, 0.538167, 0.454136, 0.454136, 0.525368, 0.525368, 0.433034, 0.346032, 0.311707, 0.311707, 0.311707, 0.278302, 0.308712, 0.25031, 0.349426, 0.36309, 0.370445, 0.324872, 0.275179, 0.25031, 0.30533, 0.352862, 0.374039, 0.377384, 0.40511, 0.418646, 0.384043, 0.472492, 0.483068, 0.529623, 0.517562, 0.509769, 0.51388, 0.486429, 0.465241, 0.36309, 0.352862, 0.346032, 0.414856, 0.472492, 0.440853, 0.40511, 0.390993, 0.30533, 0.408655, 0.408655, 0.31487, 0.349426, 0.349426, 0.414856, 0.4292, 0.450668, 0.433034, 0.36309, 0.278302, 0.36309, 0.440853, 0.521092, 0.525368, 0.562014, 0.58069, 0.661982, 0.703578, 0.707965, 0.791621, 0.76285, 0.859585, 0.852992, 0.868118, 0.874069, 0.865454, 0.83125, 0.81615, 0.868118, 0.919029, 0.960642, 0.960642, 0.960642, 0.96342, 0.96342, 0.96342, 0.960642, 0.960642, 0.950334, 0.956248, 0.962114, 0.954657, 0.934618, 0.975609, 0.970265, 0.975134, 0.976226, 0.960642, 0.950334, 0.936162, 0.889439, 0.827927, 0.808535, 0.834292, 0.805026, 0.712013, 0.675549, 0.675549, 0.675549, 0.653063, 0.613573, 0.570702, 0.562014, 0.553315, 0.490133, 0.468512, 0.398279, 0.356642, 0.422041], '')</t>
  </si>
  <si>
    <t>[1, 2, 3, 5, 6, 7, 8, 9, 10, 11, 12, 13, 14, 15, 16, 17, 18, 19, 20, 21, 22, 23, 24, 25, 26, 27, 28, 29, 30, 31, 44, 45, 46, 47, 48, 49, 50, 51, 52, 53, 54, 55, 56, 57, 58, 59, 60, 61, 547, 548, 549, 550, 551, 552, 553, 554, 555, 556, 557, 699, 700, 708, 709, 724, 733, 736, 737, 761, 762, 763, 764, 789, 790, 791, 792, 793, 794, 795, 796, 797, 798, 799, 800, 801, 802, 803, 804, 805, 806, 807, 808, 809, 810, 811, 812, 813, 814, 815, 816, 817, 818, 819, 820, 821, 822, 823, 824, 825, 826, 827, 828, 829, 830, 831, 832, 833, 834, 835, 836, 837, 838, 839, 840]</t>
  </si>
  <si>
    <t>(51</t>
  </si>
  <si>
    <t>122)</t>
  </si>
  <si>
    <t xml:space="preserve">F5RVN1|F5RVN1_9ENTR 3-methyl-2-oxobutanoate hydroxymethyltransferase OS=Enterobacter hormaechei ATCC 49162 </t>
  </si>
  <si>
    <t>([0.271506, 0.179055, 0.216401, 0.268042, 0.332115, 0.352862, 0.370445, 0.398279, 0.291804, 0.278302, 0.30533, 0.257454, 0.268042, 0.206376, 0.120615, 0.125101, 0.116183, 0.116183, 0.096677, 0.125101, 0.11371, 0.071867, 0.059222, 0.047319, 0.050641, 0.049374, 0.049374, 0.028695, 0.030003, 0.040537, 0.038042, 0.023087, 0.026892, 0.025762, 0.034068, 0.064632, 0.035586, 0.067594, 0.051831, 0.10481, 0.085092, 0.092881, 0.142424, 0.243554, 0.288399, 0.268042, 0.25031, 0.17593, 0.295083, 0.216401, 0.284882, 0.26085, 0.359901, 0.436924, 0.349426, 0.30533, 0.21291, 0.298791, 0.30533, 0.352862, 0.31487, 0.31487, 0.311707, 0.318242, 0.311707, 0.268042, 0.301917, 0.264545, 0.268042, 0.161087, 0.147574, 0.090864, 0.129801, 0.125101, 0.071867, 0.144935, 0.090864, 0.125101, 0.100716, 0.054297, 0.042364, 0.054297, 0.100716, 0.111485, 0.111485, 0.092881, 0.056825, 0.05306, 0.0704, 0.092881, 0.122885, 0.191378, 0.203355, 0.167087, 0.158265, 0.200174, 0.167087, 0.239899, 0.291804, 0.284882, 0.311707, 0.339168, 0.236433, 0.225814, 0.203355, 0.194234, 0.194234, 0.21291, 0.122885, 0.074921, 0.100716, 0.129801, 0.081712, 0.120615, 0.118441, 0.069024, 0.090864, 0.106997, 0.132295, 0.102787, 0.085092, 0.15284, 0.10481, 0.118441, 0.102787, 0.106997, 0.064632, 0.079919, 0.079919, 0.139895, 0.236433, 0.229226, 0.222385, 0.225814, 0.243554, 0.196879, 0.17593, 0.167087, 0.144935, 0.081712, 0.098513, 0.098513, 0.085092, 0.129801, 0.194234, 0.191378, 0.200174, 0.25406, 0.219301, 0.31487, 0.318242, 0.196879, 0.106997, 0.116183, 0.182256, 0.142424, 0.161087, 0.232838, 0.155435, 0.17593, 0.236433, 0.206376, 0.275179, 0.225814, 0.239899, 0.158265, 0.100716, 0.059222, 0.041405, 0.06184, 0.036378, 0.022306, 0.046336, 0.059222, 0.06312, 0.032677, 0.032677, 0.051831, 0.066181, 0.06312, 0.058088, 0.083462, 0.083462, 0.049374, 0.06184, 0.031287, 0.069024, 0.074921, 0.066181, 0.111485, 0.05306, 0.083462, 0.10481, 0.085092, 0.137348, 0.078022, 0.137348, 0.17593, 0.173081, 0.179055, 0.17593, 0.106997, 0.059222, 0.056825, 0.100716, 0.109221, 0.15284, 0.064632, 0.098513, 0.098513, 0.10481, 0.173081, 0.173081, 0.209395, 0.132295, 0.15008, 0.209395, 0.116183, 0.085092, 0.085092, 0.086953, 0.078022, 0.078022, 0.125101, 0.17593, 0.142424, 0.129801, 0.170161, 0.232838, 0.236433, 0.295083, 0.25406, 0.185198, 0.185198, 0.191378, 0.18812, 0.094817, 0.079919, 0.167087, 0.134866, 0.158265, 0.15008, 0.247041, 0.26085, 0.164327, 0.17593, 0.203355, 0.229226, 0.236433, 0.284882, 0.284882, 0.206376, 0.247041, 0.301917, 0.275179, 0.236433, 0.324872, 0.422041, 0.447574, 0.390993, 0.486429, 0.418646, 0.390993], '')</t>
  </si>
  <si>
    <t xml:space="preserve">F5RVN2|F5RVN2_9ENTR Pantothenate synthetase OS=Enterobacter hormaechei ATCC 49162 </t>
  </si>
  <si>
    <t>([0.024393, 0.046336, 0.073402, 0.044297, 0.06312, 0.085092, 0.088832, 0.11371, 0.15008, 0.191378, 0.219301, 0.25031, 0.332115, 0.332115, 0.394753, 0.301917, 0.229226, 0.342579, 0.318242, 0.366687, 0.454136, 0.468512, 0.370445, 0.370445, 0.472492, 0.476583, 0.483068, 0.472492, 0.472492, 0.374039, 0.288399, 0.295083, 0.311707, 0.281712, 0.370445, 0.366687, 0.447574, 0.483068, 0.458154, 0.359901, 0.328603, 0.26085, 0.182256, 0.26085, 0.173081, 0.092881, 0.059222, 0.06184, 0.094817, 0.076542, 0.134866, 0.10481, 0.106997, 0.098513, 0.096677, 0.102787, 0.127496, 0.076542, 0.076542, 0.071867, 0.069024, 0.125101, 0.17593, 0.247041, 0.164327, 0.257454, 0.377384, 0.461924, 0.380708, 0.36309, 0.398279, 0.295083, 0.40511, 0.390993, 0.390993, 0.42561, 0.384043, 0.384043, 0.377384, 0.339168, 0.229226, 0.291804, 0.291804, 0.257454, 0.284882, 0.339168, 0.335645, 0.229226, 0.142424, 0.225814, 0.222385, 0.222385, 0.318242, 0.332115, 0.346032, 0.31487, 0.318242, 0.243554, 0.173081, 0.268042, 0.268042, 0.408655, 0.440853, 0.321458, 0.356642, 0.328603, 0.324872, 0.229226, 0.339168, 0.4292, 0.36309, 0.349426, 0.352862, 0.377384, 0.366687, 0.356642, 0.278302, 0.275179, 0.380708, 0.377384, 0.370445, 0.444081, 0.318242, 0.25031, 0.339168, 0.332115, 0.243554, 0.17593, 0.268042, 0.173081, 0.120615, 0.15284, 0.182256, 0.191378, 0.098513, 0.081712, 0.051831, 0.051831, 0.050641, 0.058088, 0.086953, 0.094817, 0.046336, 0.088832, 0.142424, 0.088832, 0.074921, 0.078022, 0.090864, 0.083462, 0.132295, 0.158265, 0.102787, 0.0704, 0.0704, 0.098513, 0.118441, 0.102787, 0.196879, 0.122885, 0.122885, 0.073402, 0.043307, 0.085092, 0.049374, 0.058088, 0.054297, 0.042364, 0.069024, 0.096677, 0.094817, 0.106997, 0.127496, 0.111485, 0.109221, 0.058088, 0.071867, 0.071867, 0.122885, 0.122885, 0.194234, 0.111485, 0.11371, 0.170161, 0.142424, 0.219301, 0.194234, 0.281712, 0.346032, 0.25031, 0.25031, 0.288399, 0.275179, 0.18812, 0.275179, 0.301917, 0.318242, 0.281712, 0.295083, 0.301917, 0.25406, 0.219301, 0.328603, 0.422041, 0.324872, 0.271506, 0.216401, 0.206376, 0.179055, 0.11371, 0.18812, 0.216401, 0.196879, 0.21291, 0.203355, 0.139895, 0.118441, 0.106997, 0.106997, 0.109221, 0.109221, 0.132295, 0.092881, 0.090864, 0.094817, 0.167087, 0.247041, 0.191378, 0.18812, 0.18812, 0.288399, 0.30533, 0.203355, 0.196879, 0.10481, 0.179055, 0.26085, 0.26085, 0.366687, 0.41194, 0.301917, 0.206376, 0.225814, 0.225814, 0.222385, 0.225814, 0.21291, 0.219301, 0.308712, 0.308712, 0.308712, 0.225814, 0.129801, 0.139895, 0.090864, 0.134866, 0.11371, 0.059222, 0.041405, 0.038042, 0.037156, 0.05306, 0.092881, 0.048328, 0.046336, 0.048328, 0.047319, 0.046336, 0.030003, 0.020522, 0.023087, 0.017447, 0.017447, 0.023534, 0.031287, 0.038858, 0.036378, 0.034884, 0.056825, 0.090864, 0.066181, 0.042364, 0.03976], '')</t>
  </si>
  <si>
    <t xml:space="preserve">F5RVN3|F5RVN3_9ENTR Aspartate 1-decarboxylase OS=Enterobacter hormaechei ATCC 49162 </t>
  </si>
  <si>
    <t>([0.100716, 0.137348, 0.096677, 0.122885, 0.090864, 0.120615, 0.161087, 0.155435, 0.191378, 0.137348, 0.167087, 0.125101, 0.209395, 0.206376, 0.209395, 0.18812, 0.243554, 0.155435, 0.167087, 0.179055, 0.278302, 0.17593, 0.111485, 0.170161, 0.144935, 0.173081, 0.167087, 0.098513, 0.0704, 0.073402, 0.132295, 0.139895, 0.194234, 0.11371, 0.122885, 0.073402, 0.067594, 0.086953, 0.096677, 0.096677, 0.096677, 0.088832, 0.158265, 0.239899, 0.137348, 0.161087, 0.194234, 0.120615, 0.161087, 0.164327, 0.125101, 0.098513, 0.098513, 0.120615, 0.185198, 0.17593, 0.25406, 0.25406, 0.164327, 0.225814, 0.155435, 0.155435, 0.155435, 0.132295, 0.109221, 0.161087, 0.170161, 0.116183, 0.164327, 0.196879, 0.21291, 0.239899, 0.284882, 0.185198, 0.129801, 0.081712, 0.048328, 0.03976, 0.069024, 0.060549, 0.03976, 0.047319, 0.034068, 0.034884, 0.045352, 0.06184, 0.083462, 0.064632, 0.098513, 0.122885, 0.0704, 0.11371, 0.139895, 0.129801, 0.142424, 0.170161, 0.164327, 0.147574, 0.18812, 0.185198, 0.298791, 0.374039, 0.4292, 0.42561, 0.422041, 0.408655, 0.398279, 0.346032, 0.374039, 0.339168, 0.25406, 0.36309, 0.284882, 0.271506, 0.206376, 0.239899, 0.247041, 0.318242, 0.418646, 0.377384, 0.359901, 0.318242, 0.271506, 0.216401, 0.247041, 0.216401], '')</t>
  </si>
  <si>
    <t xml:space="preserve">F5RVQ0|F5RVQ0_9ENTR Polyamine aminopropyltransferase OS=Enterobacter hormaechei ATCC 49162 </t>
  </si>
  <si>
    <t>([0.25406, 0.291804, 0.335645, 0.264545, 0.15008, 0.194234, 0.25406, 0.288399, 0.216401, 0.247041, 0.281712, 0.339168, 0.311707, 0.30533, 0.318242, 0.200174, 0.161087, 0.209395, 0.125101, 0.170161, 0.17593, 0.116183, 0.071867, 0.037156, 0.059222, 0.132295, 0.122885, 0.111485, 0.116183, 0.182256, 0.18812, 0.18812, 0.118441, 0.139895, 0.083462, 0.038042, 0.081712, 0.167087, 0.167087, 0.203355, 0.106997, 0.098513, 0.144935, 0.155435, 0.196879, 0.173081, 0.094817, 0.102787, 0.100716, 0.06184, 0.040537, 0.040537, 0.038858, 0.069024, 0.129801, 0.200174, 0.324872, 0.324872, 0.200174, 0.15284, 0.109221, 0.194234, 0.216401, 0.17593, 0.196879, 0.247041, 0.275179, 0.288399, 0.311707, 0.225814, 0.21291, 0.247041, 0.232838, 0.225814, 0.219301, 0.173081, 0.164327, 0.15284, 0.094817, 0.111485, 0.11371, 0.118441, 0.118441, 0.10481, 0.132295, 0.17593, 0.170161, 0.147574, 0.167087, 0.086953, 0.142424, 0.232838, 0.196879, 0.200174, 0.200174, 0.196879, 0.236433, 0.25406, 0.191378, 0.275179, 0.359901, 0.356642, 0.447574, 0.401658, 0.335645, 0.356642, 0.26085, 0.271506, 0.271506, 0.311707, 0.328603, 0.26085, 0.232838, 0.191378, 0.118441, 0.118441, 0.129801, 0.071867, 0.038858, 0.073402, 0.069024, 0.066181, 0.118441, 0.094817, 0.120615, 0.170161, 0.090864, 0.155435, 0.155435, 0.209395, 0.21291, 0.170161, 0.243554, 0.161087, 0.200174, 0.209395, 0.219301, 0.219301, 0.308712, 0.324872, 0.301917, 0.185198, 0.132295, 0.132295, 0.167087, 0.170161, 0.17593, 0.275179, 0.264545, 0.15008, 0.134866, 0.090864, 0.111485, 0.06312, 0.106997, 0.164327, 0.155435, 0.15008, 0.15008, 0.17593, 0.161087, 0.15008, 0.281712, 0.346032, 0.301917, 0.284882, 0.196879, 0.106997, 0.100716, 0.096677, 0.17593, 0.088832, 0.074921, 0.139895, 0.206376, 0.125101, 0.11371, 0.191378, 0.109221, 0.058088, 0.051831, 0.106997, 0.106997, 0.086953, 0.05306, 0.032017, 0.022306, 0.030003, 0.066181, 0.069024, 0.0704, 0.046336, 0.048328, 0.042364, 0.022306, 0.023534, 0.047319, 0.05306, 0.060549, 0.092881, 0.092881, 0.094817, 0.074921, 0.073402, 0.074921, 0.118441, 0.134866, 0.182256, 0.216401, 0.132295, 0.06184, 0.049374, 0.083462, 0.10481, 0.182256, 0.161087, 0.092881, 0.094817, 0.0704, 0.048328, 0.035586, 0.076542, 0.0704, 0.040537, 0.024393, 0.023963, 0.024393, 0.024826, 0.020165, 0.020165, 0.017447, 0.026892, 0.019109, 0.014586, 0.020876, 0.023534, 0.050641, 0.094817, 0.058088, 0.040537, 0.051831, 0.085092, 0.03976, 0.038042, 0.069024, 0.132295, 0.081712, 0.047319, 0.086953, 0.090864, 0.090864, 0.090864, 0.109221, 0.191378, 0.191378, 0.18812, 0.109221, 0.111485, 0.05306, 0.083462, 0.079919, 0.041405, 0.047319, 0.098513, 0.079919, 0.045352, 0.038042, 0.066181, 0.090864, 0.067594, 0.040537, 0.031287, 0.037156, 0.046336, 0.046336, 0.031287, 0.019109, 0.033407, 0.034068, 0.05306, 0.028695, 0.051831, 0.090864, 0.083462, 0.081712, 0.064632, 0.120615, 0.10481, 0.083462, 0.086953, 0.088832, 0.167087, 0.179055, 0.271506, 0.191378, 0.142424, 0.26085], '')</t>
  </si>
  <si>
    <t xml:space="preserve">F5RVQ1|F5RVQ1_9ENTR S-adenosylmethionine decarboxylase proenzyme OS=Enterobacter hormaechei ATCC 49162 </t>
  </si>
  <si>
    <t>([0.132295, 0.076542, 0.11371, 0.137348, 0.167087, 0.111485, 0.137348, 0.081712, 0.051831, 0.037156, 0.028695, 0.038858, 0.024393, 0.015344, 0.015694, 0.014075, 0.020876, 0.021816, 0.018787, 0.040537, 0.043307, 0.040537, 0.074921, 0.0704, 0.044297, 0.026892, 0.038042, 0.023963, 0.027463, 0.055536, 0.106997, 0.109221, 0.060549, 0.109221, 0.155435, 0.232838, 0.26085, 0.191378, 0.191378, 0.239899, 0.147574, 0.083462, 0.079919, 0.085092, 0.088832, 0.074921, 0.118441, 0.085092, 0.083462, 0.129801, 0.100716, 0.094817, 0.090864, 0.090864, 0.090864, 0.064632, 0.049374, 0.049374, 0.086953, 0.090864, 0.047319, 0.090864, 0.161087, 0.170161, 0.15008, 0.122885, 0.209395, 0.155435, 0.236433, 0.236433, 0.164327, 0.139895, 0.132295, 0.222385, 0.321458, 0.339168, 0.359901, 0.40511, 0.433034, 0.414856, 0.318242, 0.318242, 0.308712, 0.281712, 0.275179, 0.298791, 0.328603, 0.359901, 0.418646, 0.440853, 0.440853, 0.562014, 0.680603, 0.59508, 0.494003, 0.40511, 0.349426, 0.408655, 0.311707, 0.301917, 0.301917, 0.384043, 0.465241, 0.366687, 0.278302, 0.206376, 0.185198, 0.191378, 0.106997, 0.125101, 0.125101, 0.191378, 0.167087, 0.170161, 0.25406, 0.31487, 0.377384, 0.328603, 0.25031, 0.342579, 0.216401, 0.225814, 0.196879, 0.21291, 0.21291, 0.328603, 0.332115, 0.335645, 0.339168, 0.342579, 0.318242, 0.232838, 0.161087, 0.164327, 0.164327, 0.092881, 0.100716, 0.085092, 0.086953, 0.147574, 0.086953, 0.10481, 0.064632, 0.078022, 0.078022, 0.079919, 0.078022, 0.116183, 0.122885, 0.073402, 0.081712, 0.085092, 0.074921, 0.127496, 0.076542, 0.064632, 0.071867, 0.066181, 0.079919, 0.067594, 0.064632, 0.109221, 0.17593, 0.173081, 0.18812, 0.17593, 0.21291, 0.191378, 0.185198, 0.096677, 0.096677, 0.144935, 0.137348, 0.225814, 0.144935, 0.232838, 0.236433, 0.216401, 0.232838, 0.243554, 0.239899, 0.194234, 0.196879, 0.203355, 0.291804, 0.232838, 0.229226, 0.271506, 0.196879, 0.127496, 0.225814, 0.26085, 0.206376, 0.216401, 0.144935, 0.225814, 0.155435, 0.094817, 0.161087, 0.164327, 0.164327, 0.191378, 0.134866, 0.129801, 0.120615, 0.111485, 0.109221, 0.085092, 0.050641, 0.083462, 0.155435, 0.076542, 0.10481, 0.083462, 0.076542, 0.109221, 0.058088, 0.064632, 0.055536, 0.048328, 0.044297, 0.040537, 0.079919, 0.167087, 0.179055, 0.109221, 0.11371, 0.161087, 0.216401, 0.318242, 0.321458, 0.298791, 0.346032, 0.25406, 0.346032, 0.356642, 0.281712, 0.284882, 0.200174, 0.308712, 0.332115, 0.275179, 0.275179, 0.268042, 0.173081, 0.102787, 0.100716, 0.100716, 0.088832, 0.086953, 0.046336, 0.055536, 0.058088, 0.059222, 0.081712, 0.06184, 0.045352, 0.066181, 0.098513, 0.206376, 0.17593, 0.120615, 0.147574, 0.111485], '')</t>
  </si>
  <si>
    <t>[91, 92, 93]</t>
  </si>
  <si>
    <t xml:space="preserve">F5RVQ3|F5RVQ3_9ENTR Aconitate hydratase B OS=Enterobacter hormaechei ATCC 49162 </t>
  </si>
  <si>
    <t>([0.21291, 0.295083, 0.36309, 0.25406, 0.284882, 0.30533, 0.342579, 0.288399, 0.281712, 0.324872, 0.346032, 0.349426, 0.308712, 0.36309, 0.366687, 0.30533, 0.239899, 0.275179, 0.257454, 0.356642, 0.339168, 0.433034, 0.380708, 0.370445, 0.480142, 0.440853, 0.414856, 0.374039, 0.359901, 0.318242, 0.321458, 0.239899, 0.194234, 0.21291, 0.206376, 0.239899, 0.366687, 0.454136, 0.418646, 0.447574, 0.436924, 0.545602, 0.41194, 0.366687, 0.278302, 0.278302, 0.239899, 0.194234, 0.142424, 0.225814, 0.295083, 0.203355, 0.31487, 0.4292, 0.433034, 0.346032, 0.328603, 0.31487, 0.264545, 0.236433, 0.132295, 0.078022, 0.066181, 0.106997, 0.161087, 0.137348, 0.078022, 0.106997, 0.137348, 0.134866, 0.10481, 0.102787, 0.147574, 0.139895, 0.096677, 0.102787, 0.15008, 0.164327, 0.094817, 0.076542, 0.096677, 0.191378, 0.278302, 0.278302, 0.278302, 0.191378, 0.318242, 0.318242, 0.275179, 0.30533, 0.408655, 0.401658, 0.418646, 0.418646, 0.401658, 0.342579, 0.346032, 0.25406, 0.229226, 0.339168, 0.324872, 0.225814, 0.209395, 0.164327, 0.111485, 0.142424, 0.236433, 0.232838, 0.30533, 0.30533, 0.275179, 0.298791, 0.247041, 0.206376, 0.179055, 0.173081, 0.232838, 0.15008, 0.232838, 0.229226, 0.206376, 0.206376, 0.219301, 0.173081, 0.11371, 0.191378, 0.18812, 0.100716, 0.050641, 0.059222, 0.06312, 0.086953, 0.081712, 0.134866, 0.132295, 0.15008, 0.132295, 0.15284, 0.236433, 0.173081, 0.10481, 0.081712, 0.127496, 0.203355, 0.179055, 0.239899, 0.236433, 0.219301, 0.243554, 0.30533, 0.301917, 0.339168, 0.339168, 0.232838, 0.144935, 0.109221, 0.122885, 0.144935, 0.170161, 0.134866, 0.125101, 0.17593, 0.225814, 0.225814, 0.137348, 0.196879, 0.17593, 0.170161, 0.122885, 0.111485, 0.127496, 0.083462, 0.102787, 0.090864, 0.161087, 0.264545, 0.356642, 0.349426, 0.359901, 0.342579, 0.295083, 0.374039, 0.433034, 0.380708, 0.414856, 0.525368, 0.486429, 0.461924, 0.454136, 0.521092, 0.699094, 0.720929, 0.685117, 0.716283, 0.604312, 0.58069, 0.538167, 0.436924, 0.401658, 0.349426, 0.25406, 0.328603, 0.342579, 0.284882, 0.31487, 0.30533, 0.295083, 0.232838, 0.339168, 0.370445, 0.384043, 0.366687, 0.380708, 0.472492, 0.374039, 0.394753, 0.390993, 0.450668, 0.447574, 0.472492, 0.529623, 0.525368, 0.553315, 0.505461, 0.458154, 0.468512, 0.444081, 0.436924, 0.534167, 0.40511, 0.40511, 0.31487, 0.278302, 0.164327, 0.118441, 0.164327, 0.236433, 0.179055, 0.109221, 0.173081, 0.182256, 0.173081, 0.25031, 0.229226, 0.257454, 0.324872, 0.311707, 0.288399, 0.301917, 0.31487, 0.414856, 0.321458, 0.318242, 0.26085, 0.25031, 0.281712, 0.281712, 0.278302, 0.352862, 0.328603, 0.359901, 0.356642, 0.295083, 0.324872, 0.339168, 0.335645, 0.339168, 0.342579, 0.370445, 0.366687, 0.278302, 0.216401, 0.206376, 0.284882, 0.370445, 0.468512, 0.414856, 0.387226, 0.408655, 0.308712, 0.298791, 0.173081, 0.179055, 0.247041, 0.182256, 0.18812, 0.203355, 0.179055, 0.17593, 0.15284, 0.096677, 0.17593, 0.15284, 0.236433, 0.173081, 0.182256, 0.132295, 0.203355, 0.239899, 0.139895, 0.222385, 0.288399, 0.384043, 0.384043, 0.311707, 0.264545, 0.26085, 0.18812, 0.139895, 0.164327, 0.120615, 0.179055, 0.15008, 0.243554, 0.170161, 0.232838, 0.229226, 0.301917, 0.318242, 0.311707, 0.401658, 0.408655, 0.370445, 0.298791, 0.257454, 0.321458, 0.30533, 0.308712, 0.298791, 0.380708, 0.352862, 0.454136, 0.398279, 0.324872, 0.229226, 0.301917, 0.318242, 0.247041, 0.243554, 0.200174, 0.194234, 0.185198, 0.170161, 0.164327, 0.264545, 0.216401, 0.144935, 0.158265, 0.142424, 0.209395, 0.21291, 0.139895, 0.137348, 0.191378, 0.257454, 0.30533, 0.298791, 0.301917, 0.332115, 0.257454, 0.288399, 0.21291, 0.247041, 0.247041, 0.324872, 0.30533, 0.318242, 0.301917, 0.384043, 0.398279, 0.366687, 0.36309, 0.454136, 0.387226, 0.352862, 0.377384, 0.40511, 0.41194, 0.394753, 0.422041, 0.394753, 0.394753, 0.394753, 0.335645, 0.349426, 0.346032, 0.301917, 0.301917, 0.401658, 0.401658, 0.359901, 0.311707, 0.31487, 0.247041, 0.281712, 0.308712, 0.209395, 0.21291, 0.232838, 0.232838, 0.206376, 0.222385, 0.15008, 0.229226, 0.288399, 0.271506, 0.243554, 0.281712, 0.342579, 0.284882, 0.284882, 0.311707, 0.408655, 0.414856, 0.483068, 0.517562, 0.517562, 0.666105, 0.618285, 0.58069, 0.585406, 0.632174, 0.771762, 0.775545, 0.754692, 0.724957, 0.626927, 0.632174, 0.521092, 0.440853, 0.5017, 0.394753, 0.394753, 0.380708, 0.380708, 0.301917, 0.236433, 0.203355, 0.18812, 0.219301, 0.129801, 0.076542, 0.074921, 0.069024, 0.092881, 0.078022, 0.040537, 0.081712, 0.096677, 0.179055, 0.191378, 0.200174, 0.243554, 0.247041, 0.25406, 0.243554, 0.318242, 0.384043, 0.339168, 0.356642, 0.366687, 0.359901, 0.359901, 0.318242, 0.321458, 0.359901, 0.387226, 0.486429, 0.387226, 0.387226, 0.281712, 0.349426, 0.370445, 0.4292, 0.433034, 0.42561, 0.36309, 0.278302, 0.275179, 0.352862, 0.229226, 0.15008, 0.257454, 0.346032, 0.346032, 0.26085, 0.179055, 0.206376, 0.21291, 0.278302, 0.216401, 0.291804, 0.288399, 0.257454, 0.26085, 0.26085, 0.26085, 0.321458, 0.41194, 0.414856, 0.308712, 0.433034, 0.42561, 0.418646, 0.324872, 0.36309, 0.332115, 0.447574, 0.384043, 0.377384, 0.370445, 0.436924, 0.356642, 0.288399, 0.26085, 0.158265, 0.129801, 0.109221, 0.088832, 0.088832, 0.086953, 0.111485, 0.073402, 0.142424, 0.085092, 0.147574, 0.120615, 0.232838, 0.219301, 0.247041, 0.182256, 0.116183, 0.078022, 0.125101, 0.094817, 0.111485, 0.194234, 0.219301, 0.209395, 0.25406, 0.278302, 0.278302, 0.25406, 0.298791, 0.185198, 0.271506, 0.271506, 0.225814, 0.144935, 0.132295, 0.111485, 0.098513, 0.185198, 0.170161, 0.098513, 0.155435, 0.094817, 0.092881, 0.100716, 0.127496, 0.0704, 0.033407, 0.035586, 0.040537, 0.043307, 0.073402, 0.0704, 0.066181, 0.106997, 0.15008, 0.158265, 0.11371, 0.102787, 0.085092, 0.139895, 0.219301, 0.161087, 0.164327, 0.182256, 0.102787, 0.116183, 0.179055, 0.179055, 0.200174, 0.278302, 0.17593, 0.173081, 0.122885, 0.139895, 0.15008, 0.132295, 0.064632, 0.127496, 0.142424, 0.147574, 0.158265, 0.134866, 0.216401, 0.271506, 0.271506, 0.359901, 0.342579, 0.311707, 0.366687, 0.335645, 0.26085, 0.356642, 0.268042, 0.328603, 0.219301, 0.216401, 0.239899, 0.366687, 0.380708, 0.377384, 0.278302, 0.284882, 0.222385, 0.147574, 0.182256, 0.164327, 0.17593, 0.106997, 0.086953, 0.06312, 0.036378, 0.051831, 0.027463, 0.040537, 0.024393, 0.034884, 0.036378, 0.037156, 0.0198, 0.016528, 0.029376, 0.050641, 0.043307, 0.081712, 0.081712, 0.086953, 0.085092, 0.076542, 0.078022, 0.125101, 0.194234, 0.239899, 0.268042, 0.349426, 0.295083, 0.301917, 0.30533, 0.298791, 0.332115, 0.433034, 0.349426, 0.257454, 0.278302, 0.25406, 0.26085, 0.31487, 0.308712, 0.284882, 0.30533, 0.308712, 0.268042, 0.239899, 0.21291, 0.127496, 0.147574, 0.15008, 0.232838, 0.182256, 0.147574, 0.134866, 0.076542, 0.120615, 0.203355, 0.216401, 0.167087, 0.102787, 0.074921, 0.058088, 0.085092, 0.079919, 0.142424, 0.194234, 0.232838, 0.308712, 0.36309, 0.339168, 0.346032, 0.25406, 0.335645, 0.377384, 0.30533, 0.401658, 0.408655, 0.401658, 0.36309, 0.36309, 0.454136, 0.570702, 0.534167, 0.394753, 0.301917, 0.288399, 0.25406, 0.167087, 0.127496, 0.155435, 0.167087, 0.161087, 0.229226, 0.232838, 0.132295, 0.17593, 0.139895, 0.118441, 0.109221, 0.111485, 0.111485, 0.06312, 0.06184, 0.092881, 0.164327, 0.232838, 0.232838, 0.247041, 0.25031, 0.318242, 0.318242, 0.308712, 0.318242, 0.236433, 0.182256, 0.25406, 0.291804, 0.356642, 0.394753, 0.390993, 0.359901, 0.454136, 0.509769, 0.461924, 0.468512, 0.384043, 0.394753, 0.418646, 0.4292, 0.509769, 0.384043, 0.295083, 0.295083, 0.308712, 0.288399, 0.346032, 0.366687, 0.332115, 0.295083, 0.257454, 0.26085, 0.21291, 0.219301, 0.170161, 0.229226, 0.21291, 0.209395, 0.203355, 0.122885, 0.06312, 0.050641, 0.085092, 0.147574, 0.155435, 0.182256, 0.284882, 0.222385, 0.203355, 0.216401, 0.216401, 0.216401, 0.219301, 0.247041, 0.170161, 0.25031, 0.219301, 0.219301, 0.308712, 0.311707, 0.401658, 0.380708, 0.454136, 0.468512, 0.458154, 0.366687, 0.398279, 0.398279, 0.461924, 0.458154, 0.458154, 0.394753, 0.335645, 0.25406, 0.281712, 0.339168, 0.308712, 0.324872, 0.25031, 0.216401, 0.185198, 0.127496, 0.18812, 0.134866, 0.081712, 0.046336, 0.076542, 0.074921, 0.044297, 0.055536, 0.0704, 0.079919, 0.129801, 0.222385, 0.21291, 0.25406, 0.26085, 0.194234, 0.127496, 0.161087, 0.194234, 0.167087, 0.236433, 0.26085, 0.298791, 0.339168, 0.359901, 0.377384, 0.387226, 0.380708, 0.352862, 0.264545, 0.161087, 0.155435, 0.074921, 0.137348, 0.134866, 0.083462, 0.144935, 0.203355, 0.158265, 0.155435, 0.229226, 0.209395, 0.182256, 0.191378, 0.216401, 0.216401, 0.132295, 0.0704, 0.120615, 0.120615, 0.158265, 0.170161, 0.137348, 0.206376, 0.164327, 0.134866, 0.185198, 0.158265, 0.120615, 0.191378, 0.144935, 0.083462], '')</t>
  </si>
  <si>
    <t>[41, 185, 189, 190, 191, 192, 193, 194, 195, 196, 220, 221, 222, 223, 228, 415, 416, 417, 418, 419, 420, 421, 422, 423, 424, 425, 426, 427, 428, 430, 702, 703, 743, 750]</t>
  </si>
  <si>
    <t xml:space="preserve">F5RVS7|F5RVS7_9ENTR Protein translocase subunit SecA OS=Enterobacter hormaechei ATCC 49162 </t>
  </si>
  <si>
    <t>([0.020165, 0.032677, 0.049374, 0.079919, 0.109221, 0.139895, 0.179055, 0.129801, 0.158265, 0.182256, 0.17593, 0.203355, 0.278302, 0.332115, 0.271506, 0.359901, 0.374039, 0.278302, 0.291804, 0.349426, 0.418646, 0.4292, 0.461924, 0.433034, 0.384043, 0.394753, 0.394753, 0.30533, 0.384043, 0.387226, 0.390993, 0.436924, 0.359901, 0.36309, 0.36309, 0.42561, 0.422041, 0.458154, 0.56648, 0.433034, 0.433034, 0.436924, 0.42561, 0.31487, 0.359901, 0.394753, 0.377384, 0.390993, 0.480142, 0.398279, 0.408655, 0.408655, 0.318242, 0.308712, 0.342579, 0.384043, 0.352862, 0.239899, 0.243554, 0.173081, 0.21291, 0.216401, 0.26085, 0.229226, 0.308712, 0.295083, 0.298791, 0.236433, 0.137348, 0.127496, 0.161087, 0.15008, 0.155435, 0.134866, 0.21291, 0.132295, 0.132295, 0.102787, 0.120615, 0.139895, 0.18812, 0.206376, 0.15284, 0.090864, 0.118441, 0.129801, 0.129801, 0.088832, 0.076542, 0.120615, 0.132295, 0.129801, 0.129801, 0.129801, 0.216401, 0.222385, 0.284882, 0.271506, 0.352862, 0.352862, 0.366687, 0.339168, 0.390993, 0.377384, 0.486429, 0.444081, 0.339168, 0.264545, 0.342579, 0.398279, 0.352862, 0.346032, 0.384043, 0.377384, 0.366687, 0.30533, 0.295083, 0.236433, 0.179055, 0.179055, 0.18812, 0.194234, 0.229226, 0.147574, 0.147574, 0.10481, 0.134866, 0.203355, 0.288399, 0.243554, 0.291804, 0.377384, 0.384043, 0.384043, 0.418646, 0.342579, 0.301917, 0.311707, 0.271506, 0.25406, 0.243554, 0.268042, 0.264545, 0.191378, 0.275179, 0.264545, 0.30533, 0.25406, 0.257454, 0.247041, 0.200174, 0.21291, 0.17593, 0.191378, 0.167087, 0.137348, 0.200174, 0.321458, 0.278302, 0.30533, 0.394753, 0.366687, 0.414856, 0.324872, 0.394753, 0.31487, 0.398279, 0.394753, 0.447574, 0.461924, 0.480142, 0.476583, 0.444081, 0.370445, 0.352862, 0.301917, 0.232838, 0.232838, 0.225814, 0.268042, 0.311707, 0.275179, 0.203355, 0.194234, 0.308712, 0.318242, 0.418646, 0.414856, 0.346032, 0.346032, 0.328603, 0.301917, 0.311707, 0.31487, 0.342579, 0.301917, 0.308712, 0.321458, 0.335645, 0.342579, 0.271506, 0.318242, 0.346032, 0.359901, 0.288399, 0.17593, 0.170161, 0.170161, 0.15008, 0.200174, 0.194234, 0.229226, 0.170161, 0.161087, 0.098513, 0.15008, 0.173081, 0.275179, 0.30533, 0.311707, 0.30533, 0.366687, 0.356642, 0.374039, 0.422041, 0.414856, 0.497853, 0.476583, 0.390993, 0.4292, 0.42561, 0.335645, 0.219301, 0.324872, 0.41194, 0.418646, 0.339168, 0.332115, 0.31487, 0.36309, 0.339168, 0.346032, 0.356642, 0.356642, 0.349426, 0.394753, 0.374039, 0.390993, 0.401658, 0.486429, 0.476583, 0.490133, 0.472492, 0.570702, 0.461924, 0.472492, 0.585406, 0.680603, 0.653063, 0.622677, 0.613573, 0.541878, 0.534167, 0.436924, 0.444081, 0.450668, 0.436924, 0.549308, 0.450668, 0.387226, 0.359901, 0.278302, 0.288399, 0.40511, 0.321458, 0.308712, 0.232838, 0.194234, 0.216401, 0.243554, 0.173081, 0.137348, 0.203355, 0.206376, 0.284882, 0.295083, 0.278302, 0.206376, 0.137348, 0.203355, 0.298791, 0.308712, 0.40511, 0.30533, 0.25406, 0.25031, 0.295083, 0.36309, 0.390993, 0.308712, 0.311707, 0.370445, 0.377384, 0.278302, 0.257454, 0.229226, 0.216401, 0.191378, 0.191378, 0.17593, 0.179055, 0.147574, 0.155435, 0.102787, 0.170161, 0.132295, 0.134866, 0.116183, 0.109221, 0.111485, 0.161087, 0.170161, 0.142424, 0.106997, 0.106997, 0.074921, 0.092881, 0.100716, 0.118441, 0.182256, 0.281712, 0.271506, 0.281712, 0.232838, 0.30533, 0.298791, 0.374039, 0.447574, 0.41194, 0.418646, 0.422041, 0.422041, 0.321458, 0.390993, 0.480142, 0.541878, 0.538167, 0.549308, 0.494003, 0.483068, 0.494003, 0.494003, 0.4292, 0.436924, 0.384043, 0.384043, 0.394753, 0.418646, 0.436924, 0.553315, 0.557691, 0.454136, 0.42561, 0.509769, 0.414856, 0.414856, 0.339168, 0.41194, 0.40511, 0.349426, 0.257454, 0.236433, 0.164327, 0.147574, 0.15284, 0.222385, 0.147574, 0.118441, 0.106997, 0.078022, 0.076542, 0.073402, 0.122885, 0.122885, 0.129801, 0.200174, 0.21291, 0.284882, 0.17593, 0.182256, 0.164327, 0.26085, 0.264545, 0.257454, 0.257454, 0.232838, 0.164327, 0.247041, 0.278302, 0.21291, 0.191378, 0.137348, 0.161087, 0.161087, 0.196879, 0.18812, 0.216401, 0.164327, 0.125101, 0.209395, 0.18812, 0.298791, 0.257454, 0.291804, 0.387226, 0.394753, 0.335645, 0.335645, 0.291804, 0.291804, 0.374039, 0.41194, 0.497853, 0.454136, 0.370445, 0.366687, 0.342579, 0.232838, 0.194234, 0.295083, 0.308712, 0.232838, 0.222385, 0.278302, 0.243554, 0.239899, 0.291804, 0.366687, 0.450668, 0.497853, 0.529623, 0.440853, 0.387226, 0.301917, 0.308712, 0.394753, 0.298791, 0.324872, 0.31487, 0.414856, 0.390993, 0.377384, 0.480142, 0.414856, 0.335645, 0.335645, 0.342579, 0.390993, 0.298791, 0.301917, 0.288399, 0.225814, 0.291804, 0.288399, 0.346032, 0.356642, 0.36309, 0.384043, 0.308712, 0.40511, 0.356642, 0.359901, 0.268042, 0.26085, 0.298791, 0.356642, 0.377384, 0.335645, 0.328603, 0.332115, 0.268042, 0.247041, 0.288399, 0.26085, 0.346032, 0.264545, 0.288399, 0.25031, 0.284882, 0.298791, 0.291804, 0.236433, 0.216401, 0.311707, 0.31487, 0.30533, 0.281712, 0.264545, 0.295083, 0.281712, 0.366687, 0.440853, 0.384043, 0.339168, 0.288399, 0.288399, 0.374039, 0.342579, 0.284882, 0.324872, 0.36309, 0.374039, 0.394753, 0.394753, 0.40511, 0.311707, 0.36309, 0.401658, 0.433034, 0.436924, 0.472492, 0.483068, 0.483068, 0.483068, 0.490133, 0.59917, 0.5017, 0.5017, 0.472492, 0.585406, 0.468512, 0.51388, 0.433034, 0.497853, 0.545602, 0.538167, 0.608892, 0.51388, 0.418646, 0.359901, 0.356642, 0.321458, 0.30533, 0.216401, 0.308712, 0.257454, 0.173081, 0.247041, 0.25406, 0.291804, 0.284882, 0.380708, 0.380708, 0.444081, 0.440853, 0.42561, 0.335645, 0.370445, 0.444081, 0.545602, 0.483068, 0.483068, 0.483068, 0.483068, 0.545602, 0.529623, 0.626927, 0.745909, 0.745909, 0.750527, 0.703578, 0.703578, 0.690604, 0.675549, 0.671169, 0.541878, 0.454136, 0.454136, 0.447574, 0.398279, 0.398279, 0.490133, 0.465241, 0.384043, 0.352862, 0.377384, 0.298791, 0.209395, 0.179055, 0.182256, 0.182256, 0.200174, 0.147574, 0.147574, 0.147574, 0.127496, 0.179055, 0.25031, 0.321458, 0.243554, 0.281712, 0.239899, 0.225814, 0.284882, 0.36309, 0.408655, 0.390993, 0.390993, 0.497853, 0.534167, 0.575842, 0.450668, 0.390993, 0.461924, 0.454136, 0.4292, 0.384043, 0.394753, 0.414856, 0.394753, 0.490133, 0.476583, 0.5017, 0.444081, 0.418646, 0.418646, 0.394753, 0.4292, 0.408655, 0.40511, 0.318242, 0.275179, 0.366687, 0.444081, 0.359901, 0.288399, 0.321458, 0.31487, 0.342579, 0.339168, 0.301917, 0.268042, 0.291804, 0.301917, 0.374039, 0.352862, 0.339168, 0.328603, 0.243554, 0.264545, 0.264545, 0.352862, 0.352862, 0.370445, 0.366687, 0.366687, 0.366687, 0.36309, 0.380708, 0.377384, 0.377384, 0.374039, 0.394753, 0.394753, 0.394753, 0.30533, 0.328603, 0.339168, 0.278302, 0.339168, 0.433034, 0.433034, 0.356642, 0.264545, 0.243554, 0.209395, 0.291804, 0.281712, 0.284882, 0.321458, 0.321458, 0.229226, 0.324872, 0.352862, 0.352862, 0.346032, 0.346032, 0.346032, 0.356642, 0.40511, 0.311707, 0.30533, 0.219301, 0.291804, 0.398279, 0.328603, 0.366687, 0.370445, 0.444081, 0.356642, 0.374039, 0.384043, 0.480142, 0.342579, 0.321458, 0.232838, 0.243554, 0.243554, 0.264545, 0.17593, 0.194234, 0.311707, 0.194234, 0.196879, 0.194234, 0.185198, 0.271506, 0.291804, 0.291804, 0.222385, 0.301917, 0.318242, 0.318242, 0.311707, 0.335645, 0.31487, 0.408655, 0.384043, 0.380708, 0.268042, 0.36309, 0.377384, 0.342579, 0.377384, 0.468512, 0.394753, 0.321458, 0.301917, 0.257454, 0.236433, 0.324872, 0.335645, 0.264545, 0.194234, 0.191378, 0.247041, 0.271506, 0.222385, 0.206376, 0.275179, 0.36309, 0.25031, 0.257454, 0.271506, 0.352862, 0.281712, 0.31487, 0.318242, 0.339168, 0.359901, 0.295083, 0.295083, 0.284882, 0.275179, 0.229226, 0.216401, 0.25406, 0.247041, 0.206376, 0.216401, 0.209395, 0.179055, 0.288399, 0.191378, 0.142424, 0.129801, 0.18812, 0.216401, 0.216401, 0.21291, 0.15008, 0.206376, 0.196879, 0.129801, 0.170161, 0.278302, 0.281712, 0.275179, 0.298791, 0.36309, 0.390993, 0.422041, 0.370445, 0.352862, 0.4292, 0.517562, 0.529623, 0.418646, 0.414856, 0.465241, 0.36309, 0.408655, 0.398279, 0.366687, 0.380708, 0.41194, 0.408655, 0.346032, 0.328603, 0.216401, 0.232838, 0.17593, 0.11371, 0.179055, 0.18812, 0.139895, 0.132295, 0.127496, 0.155435, 0.161087, 0.139895, 0.216401, 0.209395, 0.26085, 0.295083, 0.374039, 0.30533, 0.311707, 0.356642, 0.332115, 0.42561, 0.422041, 0.486429, 0.570702, 0.56648, 0.575842, 0.675549, 0.642678, 0.666105, 0.741537, 0.642678, 0.690604, 0.703578, 0.703578, 0.675549, 0.671169, 0.56648, 0.648219, 0.648219, 0.694846, 0.73685, 0.73685, 0.741537, 0.728858, 0.745909, 0.716283, 0.675549, 0.632174, 0.63748, 0.534167, 0.505461, 0.557691, 0.59917, 0.59508, 0.63748, 0.642678, 0.632174, 0.716283, 0.642678, 0.622677, 0.618285, 0.626927, 0.626927, 0.657645, 0.538167, 0.56648, 0.490133, 0.517562, 0.541878, 0.56648, 0.653063, 0.675549, 0.59917, 0.58069, 0.553315, 0.458154, 0.461924, 0.461924, 0.465241, 0.461924, 0.465241, 0.447574, 0.414856, 0.380708, 0.318242, 0.40511, 0.332115, 0.433034, 0.40511, 0.370445, 0.332115], '')</t>
  </si>
  <si>
    <t>[38, 253, 256, 257, 258, 259, 260, 261, 262, 267, 345, 346, 347, 359, 360, 363, 440, 525, 526, 527, 529, 531, 534, 535, 536, 537, 559, 564, 565, 566, 567, 568, 569, 570, 571, 572, 573, 574, 575, 609, 610, 622, 795, 796, 833, 834, 835, 836, 837, 838, 839, 840, 841, 842, 843, 844, 845, 846, 847, 848, 849, 850, 851, 852, 853, 854, 855, 856, 857, 858, 859, 860, 861, 862, 863, 864, 865, 866, 867, 868, 869, 870, 871, 872, 873, 874, 875, 877, 878, 879, 880, 881, 882, 883, 884]</t>
  </si>
  <si>
    <t>(42</t>
  </si>
  <si>
    <t>86)</t>
  </si>
  <si>
    <t xml:space="preserve">F5RVS9|F5RVS9_9ENTR UDP-3-O-acyl-N-acetylglucosamine deacetylase OS=Enterobacter hormaechei ATCC 49162 </t>
  </si>
  <si>
    <t>([0.15284, 0.216401, 0.206376, 0.25406, 0.284882, 0.225814, 0.25406, 0.18812, 0.219301, 0.25406, 0.275179, 0.298791, 0.384043, 0.31487, 0.311707, 0.222385, 0.225814, 0.219301, 0.225814, 0.25031, 0.30533, 0.394753, 0.346032, 0.390993, 0.390993, 0.387226, 0.390993, 0.301917, 0.298791, 0.295083, 0.291804, 0.298791, 0.311707, 0.232838, 0.308712, 0.332115, 0.450668, 0.377384, 0.472492, 0.359901, 0.356642, 0.359901, 0.339168, 0.342579, 0.324872, 0.318242, 0.25406, 0.318242, 0.418646, 0.517562, 0.476583, 0.387226, 0.30533, 0.301917, 0.308712, 0.216401, 0.134866, 0.120615, 0.185198, 0.179055, 0.291804, 0.196879, 0.229226, 0.144935, 0.170161, 0.17593, 0.125101, 0.194234, 0.194234, 0.120615, 0.125101, 0.129801, 0.170161, 0.164327, 0.134866, 0.196879, 0.196879, 0.26085, 0.167087, 0.158265, 0.170161, 0.100716, 0.088832, 0.059222, 0.11371, 0.076542, 0.076542, 0.094817, 0.102787, 0.111485, 0.109221, 0.120615, 0.086953, 0.083462, 0.142424, 0.164327, 0.164327, 0.209395, 0.179055, 0.295083, 0.179055, 0.120615, 0.116183, 0.118441, 0.106997, 0.055536, 0.088832, 0.069024, 0.083462, 0.03976, 0.03976, 0.078022, 0.036378, 0.069024, 0.049374, 0.038042, 0.036378, 0.035586, 0.022306, 0.018415, 0.015344, 0.017138, 0.023534, 0.046336, 0.081712, 0.088832, 0.139895, 0.088832, 0.120615, 0.127496, 0.196879, 0.18812, 0.167087, 0.155435, 0.122885, 0.209395, 0.137348, 0.137348, 0.167087, 0.182256, 0.25031, 0.25406, 0.222385, 0.225814, 0.129801, 0.129801, 0.098513, 0.10481, 0.092881, 0.086953, 0.038042, 0.03976, 0.035586, 0.046336, 0.069024, 0.048328, 0.044297, 0.092881, 0.094817, 0.079919, 0.15284, 0.144935, 0.083462, 0.134866, 0.10481, 0.182256, 0.088832, 0.170161, 0.134866, 0.219301, 0.179055, 0.182256, 0.137348, 0.139895, 0.127496, 0.090864, 0.15008, 0.139895, 0.116183, 0.116183, 0.11371, 0.049374, 0.049374, 0.043307, 0.040537, 0.05306, 0.05306, 0.064632, 0.074921, 0.049374, 0.026338, 0.036378, 0.074921, 0.098513, 0.100716, 0.050641, 0.054297, 0.030611, 0.031287, 0.038858, 0.038858, 0.018106, 0.038858, 0.023534, 0.03976, 0.030003, 0.020876, 0.013613, 0.023087, 0.021381, 0.021381, 0.036378, 0.021816, 0.013821, 0.014783, 0.016528, 0.028695, 0.048328, 0.048328, 0.047319, 0.022667, 0.026338, 0.060549, 0.064632, 0.050641, 0.03976, 0.069024, 0.100716, 0.142424, 0.10481, 0.056825, 0.111485, 0.090864, 0.079919, 0.134866, 0.132295, 0.067594, 0.030003, 0.022667, 0.023963, 0.024393, 0.049374, 0.047319, 0.025316, 0.013821, 0.026338, 0.033407, 0.016826, 0.018106, 0.015694, 0.01078, 0.016826, 0.016021, 0.018787, 0.031287, 0.024826, 0.014586, 0.025316, 0.059222, 0.078022, 0.073402, 0.03976, 0.045352, 0.033407, 0.037156, 0.036378, 0.029376, 0.035586, 0.083462, 0.090864, 0.088832, 0.098513, 0.111485, 0.06184, 0.038042, 0.040537, 0.023534, 0.047319, 0.046336, 0.048328, 0.038858, 0.081712, 0.079919, 0.090864, 0.06312, 0.081712, 0.067594, 0.081712, 0.066181, 0.074921, 0.069024, 0.066181, 0.081712, 0.03976, 0.060549, 0.079919, 0.060549, 0.116183, 0.079919, 0.058088, 0.034884, 0.034884, 0.019401, 0.033407, 0.015344], '')</t>
  </si>
  <si>
    <t>[49]</t>
  </si>
  <si>
    <t xml:space="preserve">F5RVT3|F5RVT3_9ENTR D-alanine--D-alanine ligase OS=Enterobacter hormaechei ATCC 49162 </t>
  </si>
  <si>
    <t>([0.03976, 0.069024, 0.098513, 0.098513, 0.15284, 0.18812, 0.25031, 0.200174, 0.225814, 0.170161, 0.206376, 0.239899, 0.275179, 0.229226, 0.203355, 0.225814, 0.179055, 0.209395, 0.288399, 0.308712, 0.311707, 0.335645, 0.324872, 0.324872, 0.288399, 0.278302, 0.239899, 0.222385, 0.328603, 0.26085, 0.356642, 0.384043, 0.380708, 0.401658, 0.36309, 0.408655, 0.40511, 0.5017, 0.553315, 0.458154, 0.549308, 0.51388, 0.450668, 0.450668, 0.339168, 0.422041, 0.408655, 0.41194, 0.298791, 0.173081, 0.209395, 0.129801, 0.111485, 0.111485, 0.098513, 0.144935, 0.134866, 0.209395, 0.21291, 0.200174, 0.291804, 0.206376, 0.25031, 0.288399, 0.206376, 0.229226, 0.236433, 0.164327, 0.116183, 0.200174, 0.25031, 0.318242, 0.301917, 0.301917, 0.301917, 0.301917, 0.301917, 0.236433, 0.182256, 0.144935, 0.147574, 0.118441, 0.111485, 0.102787, 0.081712, 0.142424, 0.209395, 0.120615, 0.185198, 0.278302, 0.271506, 0.225814, 0.122885, 0.127496, 0.129801, 0.132295, 0.111485, 0.111485, 0.100716, 0.15008, 0.122885, 0.102787, 0.147574, 0.15008, 0.102787, 0.106997, 0.058088, 0.06184, 0.10481, 0.10481, 0.118441, 0.06184, 0.118441, 0.116183, 0.185198, 0.111485, 0.109221, 0.139895, 0.139895, 0.15008, 0.132295, 0.196879, 0.222385, 0.118441, 0.164327, 0.196879, 0.15008, 0.229226, 0.144935, 0.17593, 0.122885, 0.060549, 0.078022, 0.066181, 0.134866, 0.132295, 0.200174, 0.222385, 0.206376, 0.206376, 0.271506, 0.191378, 0.182256, 0.147574, 0.229226, 0.25406, 0.21291, 0.31487, 0.308712, 0.359901, 0.25406, 0.339168, 0.346032, 0.387226, 0.408655, 0.339168, 0.25406, 0.222385, 0.127496, 0.106997, 0.051831, 0.055536, 0.085092, 0.094817, 0.134866, 0.15284, 0.106997, 0.098513, 0.049374, 0.058088, 0.0704, 0.059222, 0.030611, 0.05306, 0.064632, 0.071867, 0.100716, 0.083462, 0.106997, 0.122885, 0.122885, 0.185198, 0.111485, 0.11371, 0.116183, 0.116183, 0.056825, 0.049374, 0.10481, 0.173081, 0.088832, 0.086953, 0.086953, 0.15008, 0.182256, 0.15284, 0.129801, 0.074921, 0.076542, 0.038858, 0.067594, 0.044297, 0.066181, 0.090864, 0.088832, 0.042364, 0.022306, 0.038858, 0.074921, 0.0704, 0.076542, 0.142424, 0.085092, 0.076542, 0.047319, 0.047319, 0.047319, 0.047319, 0.042364, 0.100716, 0.142424, 0.106997, 0.179055, 0.182256, 0.182256, 0.206376, 0.21291, 0.308712, 0.308712, 0.206376, 0.129801, 0.073402, 0.067594, 0.098513, 0.109221, 0.167087, 0.092881, 0.067594, 0.067594, 0.076542, 0.064632, 0.078022, 0.051831, 0.051831, 0.043307, 0.029376, 0.028107, 0.031287, 0.022667, 0.014075, 0.024826, 0.038042, 0.073402, 0.076542, 0.098513, 0.088832, 0.044297, 0.038858, 0.038858, 0.044297, 0.055536, 0.06184, 0.066181, 0.120615, 0.142424, 0.147574, 0.18812, 0.182256, 0.247041, 0.288399, 0.377384, 0.271506, 0.200174, 0.21291, 0.173081, 0.137348, 0.206376, 0.301917, 0.398279, 0.454136, 0.4292, 0.414856, 0.401658, 0.278302, 0.281712, 0.257454, 0.173081, 0.155435, 0.100716, 0.102787, 0.059222, 0.034884, 0.069024, 0.111485, 0.073402, 0.096677, 0.096677, 0.098513, 0.079919, 0.058088, 0.059222, 0.042364, 0.046336, 0.032677, 0.071867, 0.048328], '')</t>
  </si>
  <si>
    <t>[37, 38, 40, 41]</t>
  </si>
  <si>
    <t xml:space="preserve">F5RVT4|F5RVT4_9ENTR UDP-N-acetylmuramate--L-alanine ligase OS=Enterobacter hormaechei ATCC 49162 </t>
  </si>
  <si>
    <t>([0.422041, 0.291804, 0.216401, 0.301917, 0.359901, 0.328603, 0.359901, 0.390993, 0.328603, 0.356642, 0.390993, 0.335645, 0.335645, 0.219301, 0.147574, 0.137348, 0.132295, 0.155435, 0.15284, 0.200174, 0.194234, 0.158265, 0.243554, 0.311707, 0.194234, 0.15284, 0.206376, 0.144935, 0.088832, 0.11371, 0.118441, 0.122885, 0.196879, 0.111485, 0.203355, 0.185198, 0.18812, 0.278302, 0.278302, 0.295083, 0.239899, 0.209395, 0.278302, 0.291804, 0.321458, 0.339168, 0.380708, 0.374039, 0.454136, 0.450668, 0.450668, 0.436924, 0.332115, 0.332115, 0.394753, 0.390993, 0.390993, 0.298791, 0.196879, 0.206376, 0.206376, 0.298791, 0.359901, 0.346032, 0.349426, 0.25031, 0.318242, 0.321458, 0.278302, 0.268042, 0.284882, 0.25031, 0.185198, 0.200174, 0.203355, 0.232838, 0.194234, 0.194234, 0.284882, 0.356642, 0.356642, 0.359901, 0.380708, 0.374039, 0.26085, 0.182256, 0.216401, 0.185198, 0.182256, 0.232838, 0.200174, 0.271506, 0.243554, 0.342579, 0.342579, 0.25031, 0.25406, 0.291804, 0.349426, 0.370445, 0.359901, 0.26085, 0.216401, 0.209395, 0.122885, 0.158265, 0.222385, 0.15284, 0.185198, 0.182256, 0.161087, 0.118441, 0.092881, 0.106997, 0.071867, 0.106997, 0.182256, 0.185198, 0.179055, 0.206376, 0.194234, 0.243554, 0.335645, 0.374039, 0.318242, 0.359901, 0.335645, 0.328603, 0.444081, 0.342579, 0.243554, 0.21291, 0.328603, 0.324872, 0.398279, 0.342579, 0.356642, 0.380708, 0.380708, 0.268042, 0.203355, 0.206376, 0.200174, 0.191378, 0.118441, 0.096677, 0.122885, 0.147574, 0.125101, 0.125101, 0.139895, 0.222385, 0.222385, 0.203355, 0.155435, 0.155435, 0.239899, 0.225814, 0.196879, 0.120615, 0.142424, 0.127496, 0.098513, 0.111485, 0.092881, 0.158265, 0.239899, 0.243554, 0.284882, 0.288399, 0.288399, 0.247041, 0.164327, 0.196879, 0.127496, 0.209395, 0.243554, 0.196879, 0.139895, 0.118441, 0.120615, 0.129801, 0.209395, 0.25406, 0.15008, 0.196879, 0.158265, 0.15008, 0.155435, 0.118441, 0.147574, 0.15284, 0.167087, 0.257454, 0.25031, 0.342579, 0.219301, 0.209395, 0.268042, 0.25031, 0.275179, 0.377384, 0.450668, 0.332115, 0.225814, 0.332115, 0.206376, 0.161087, 0.158265, 0.164327, 0.132295, 0.15008, 0.078022, 0.081712, 0.074921, 0.074921, 0.059222, 0.078022, 0.054297, 0.031287, 0.034068, 0.037156, 0.036378, 0.044297, 0.058088, 0.056825, 0.050641, 0.116183, 0.11371, 0.064632, 0.073402, 0.120615, 0.064632, 0.125101, 0.194234, 0.206376, 0.132295, 0.161087, 0.229226, 0.182256, 0.25031, 0.209395, 0.200174, 0.206376, 0.185198, 0.222385, 0.324872, 0.264545, 0.239899, 0.257454, 0.36309, 0.339168, 0.257454, 0.318242, 0.332115, 0.268042, 0.257454, 0.31487, 0.321458, 0.31487, 0.408655, 0.30533, 0.422041, 0.342579, 0.295083, 0.281712, 0.324872, 0.324872, 0.387226, 0.41194, 0.394753, 0.291804, 0.284882, 0.30533, 0.318242, 0.222385, 0.30533, 0.275179, 0.335645, 0.321458, 0.318242, 0.318242, 0.440853, 0.40511, 0.40511, 0.447574, 0.422041, 0.380708, 0.342579, 0.318242, 0.232838, 0.288399, 0.30533, 0.275179, 0.346032, 0.359901, 0.458154, 0.444081, 0.380708, 0.356642, 0.366687, 0.387226, 0.356642, 0.25406, 0.200174, 0.278302, 0.232838, 0.185198, 0.225814, 0.25406, 0.179055, 0.25406, 0.281712, 0.352862, 0.380708, 0.370445, 0.349426, 0.225814, 0.236433, 0.225814, 0.15008, 0.142424, 0.142424, 0.094817, 0.185198, 0.185198, 0.203355, 0.268042, 0.284882, 0.278302, 0.278302, 0.380708, 0.401658, 0.401658, 0.401658, 0.374039, 0.342579, 0.271506, 0.31487, 0.31487, 0.433034, 0.422041, 0.422041, 0.408655, 0.521092, 0.521092, 0.632174, 0.63748, 0.509769, 0.604312, 0.549308, 0.557691, 0.461924, 0.422041, 0.390993, 0.356642, 0.384043, 0.390993, 0.468512, 0.433034, 0.454136, 0.465241, 0.557691, 0.570702, 0.476583, 0.40511, 0.332115, 0.236433, 0.129801, 0.194234, 0.21291, 0.247041, 0.239899, 0.239899, 0.25031, 0.278302, 0.311707, 0.311707, 0.356642, 0.278302, 0.288399, 0.264545, 0.257454, 0.167087, 0.134866, 0.21291, 0.21291, 0.17593, 0.264545, 0.380708, 0.301917, 0.281712, 0.284882, 0.209395, 0.222385, 0.18812, 0.125101, 0.129801, 0.090864, 0.048328, 0.067594, 0.096677, 0.090864, 0.092881, 0.167087, 0.222385, 0.139895, 0.222385, 0.301917, 0.275179, 0.271506, 0.335645, 0.321458, 0.318242, 0.318242, 0.328603, 0.359901, 0.447574, 0.346032, 0.408655, 0.497853, 0.529623, 0.562014, 0.557691, 0.468512, 0.472492, 0.472492, 0.476583, 0.366687, 0.30533, 0.36309, 0.36309, 0.394753, 0.366687, 0.380708, 0.394753, 0.433034, 0.450668, 0.408655, 0.418646, 0.390993, 0.42561, 0.36309, 0.284882, 0.295083, 0.356642, 0.356642, 0.335645, 0.342579, 0.332115, 0.31487, 0.196879, 0.200174, 0.170161, 0.170161, 0.158265, 0.225814, 0.170161, 0.158265, 0.185198, 0.173081, 0.173081, 0.144935, 0.203355, 0.196879, 0.167087, 0.182256, 0.10481, 0.094817, 0.096677, 0.15008, 0.25031, 0.349426, 0.342579, 0.352862, 0.401658, 0.41194, 0.418646, 0.51388, 0.517562, 0.517562, 0.618285, 0.653063, 0.63748, 0.613573, 0.741537, 0.784345, 0.745909, 0.88723, 0.89662, 0.971072], '')</t>
  </si>
  <si>
    <t>[344, 345, 346, 347, 348, 349, 350, 351, 362, 363, 421, 422, 423, 478, 479, 480, 481, 482, 483, 484, 485, 486, 487, 488, 489, 490]</t>
  </si>
  <si>
    <t xml:space="preserve">F5RVT5|F5RVT5_9ENTR UDP-N-acetylglucosamine--N-acetylmuramyl-(pentapeptide) pyrophosphoryl-undecaprenol N-acetylglucosamine transferase OS=Enterobacter hormaechei ATCC 49162 </t>
  </si>
  <si>
    <t>([0.225814, 0.268042, 0.30533, 0.349426, 0.377384, 0.398279, 0.42561, 0.356642, 0.25406, 0.311707, 0.332115, 0.284882, 0.236433, 0.158265, 0.111485, 0.109221, 0.109221, 0.109221, 0.109221, 0.173081, 0.229226, 0.26085, 0.170161, 0.182256, 0.118441, 0.122885, 0.0704, 0.038042, 0.060549, 0.125101, 0.085092, 0.090864, 0.161087, 0.144935, 0.219301, 0.219301, 0.222385, 0.137348, 0.155435, 0.229226, 0.219301, 0.209395, 0.209395, 0.206376, 0.209395, 0.185198, 0.18812, 0.170161, 0.167087, 0.173081, 0.094817, 0.116183, 0.109221, 0.059222, 0.085092, 0.078022, 0.100716, 0.094817, 0.090864, 0.142424, 0.100716, 0.054297, 0.029376, 0.017797, 0.025316, 0.028107, 0.032677, 0.032017, 0.034068, 0.031287, 0.033407, 0.050641, 0.028695, 0.029376, 0.058088, 0.045352, 0.046336, 0.036378, 0.020165, 0.027463, 0.026892, 0.034068, 0.030003, 0.056825, 0.120615, 0.15008, 0.083462, 0.085092, 0.046336, 0.086953, 0.127496, 0.118441, 0.142424, 0.129801, 0.079919, 0.074921, 0.090864, 0.109221, 0.129801, 0.21291, 0.173081, 0.144935, 0.118441, 0.134866, 0.129801, 0.06184, 0.058088, 0.047319, 0.092881, 0.102787, 0.066181, 0.049374, 0.05306, 0.056825, 0.118441, 0.18812, 0.18812, 0.111485, 0.076542, 0.078022, 0.043307, 0.083462, 0.109221, 0.132295, 0.137348, 0.083462, 0.120615, 0.122885, 0.127496, 0.090864, 0.142424, 0.206376, 0.225814, 0.179055, 0.17593, 0.142424, 0.0704, 0.085092, 0.15008, 0.15008, 0.079919, 0.164327, 0.158265, 0.122885, 0.129801, 0.137348, 0.147574, 0.170161, 0.179055, 0.301917, 0.26085, 0.25406, 0.182256, 0.268042, 0.236433, 0.15008, 0.15008, 0.164327, 0.164327, 0.098513, 0.142424, 0.25406, 0.191378, 0.191378, 0.144935, 0.11371, 0.167087, 0.239899, 0.26085, 0.243554, 0.243554, 0.243554, 0.243554, 0.247041, 0.155435, 0.155435, 0.170161, 0.196879, 0.284882, 0.25406, 0.349426, 0.318242, 0.271506, 0.308712, 0.209395, 0.209395, 0.25406, 0.264545, 0.268042, 0.206376, 0.239899, 0.21291, 0.216401, 0.185198, 0.222385, 0.30533, 0.291804, 0.36309, 0.380708, 0.352862, 0.281712, 0.281712, 0.196879, 0.158265, 0.164327, 0.26085, 0.346032, 0.332115, 0.321458, 0.31487, 0.332115, 0.30533, 0.308712, 0.384043, 0.346032, 0.394753, 0.401658, 0.458154, 0.352862, 0.308712, 0.346032, 0.436924, 0.4292, 0.529623, 0.675549, 0.671169, 0.675549, 0.675549, 0.575842, 0.59014, 0.613573, 0.51388, 0.41194, 0.422041, 0.433034, 0.468512, 0.422041, 0.387226, 0.390993, 0.394753, 0.398279, 0.311707, 0.264545, 0.281712, 0.206376, 0.125101, 0.079919, 0.049374, 0.049374, 0.078022, 0.074921, 0.056825, 0.064632, 0.116183, 0.069024, 0.060549, 0.086953, 0.059222, 0.059222, 0.059222, 0.090864, 0.106997, 0.10481, 0.15008, 0.116183, 0.109221, 0.088832, 0.090864, 0.158265, 0.088832, 0.092881, 0.096677, 0.11371, 0.194234, 0.18812, 0.26085, 0.271506, 0.164327, 0.17593, 0.21291, 0.21291, 0.164327, 0.194234, 0.191378, 0.179055, 0.200174, 0.25406, 0.356642, 0.394753, 0.332115, 0.433034, 0.339168, 0.222385, 0.243554, 0.232838, 0.268042, 0.268042, 0.161087, 0.25406, 0.298791, 0.301917, 0.301917, 0.31487, 0.257454, 0.342579, 0.328603, 0.25031, 0.25031, 0.247041, 0.200174, 0.239899, 0.243554, 0.349426, 0.387226, 0.284882, 0.194234, 0.182256, 0.142424, 0.206376, 0.209395, 0.232838, 0.191378, 0.21291, 0.25031, 0.281712, 0.243554, 0.155435, 0.26085, 0.301917, 0.268042, 0.349426, 0.356642, 0.356642, 0.271506, 0.30533, 0.387226, 0.494003, 0.401658, 0.440853, 0.380708, 0.342579, 0.31487, 0.352862, 0.324872, 0.332115, 0.30533, 0.31487, 0.40511, 0.339168, 0.295083, 0.308712, 0.264545, 0.18812, 0.147574], '')</t>
  </si>
  <si>
    <t>[223, 224, 225, 226, 227, 228, 229, 230, 231]</t>
  </si>
  <si>
    <t xml:space="preserve">F5RVT6|F5RVT6_9ENTR Probable peptidoglycan glycosyltransferase FtsW OS=Enterobacter hormaechei ATCC 49162 </t>
  </si>
  <si>
    <t>([0.042364, 0.064632, 0.029376, 0.056825, 0.076542, 0.030003, 0.041405, 0.023963, 0.015694, 0.012727, 0.009187, 0.00777, 0.004921, 0.007177, 0.006245, 0.006142, 0.005734, 0.005683, 0.00543, 0.004135, 0.004135, 0.003298, 0.003246, 0.004483, 0.004247, 0.004358, 0.006795, 0.006619, 0.009977, 0.016528, 0.013821, 0.014586, 0.019109, 0.020522, 0.020522, 0.026892, 0.06184, 0.028107, 0.013437, 0.014075, 0.012491, 0.018106, 0.013016, 0.013265, 0.008276, 0.006894, 0.005932, 0.00407, 0.004161, 0.002606, 0.001786, 0.00225, 0.002435, 0.003014, 0.004358, 0.003671, 0.00359, 0.00283, 0.004388, 0.005011, 0.007259, 0.011518, 0.011106, 0.011342, 0.009401, 0.017138, 0.022667, 0.034884, 0.030003, 0.016257, 0.016528, 0.024826, 0.037156, 0.067594, 0.067594, 0.069024, 0.045352, 0.022306, 0.016528, 0.008723, 0.008002, 0.006894, 0.004358, 0.003607, 0.00359, 0.00359, 0.00283, 0.001872, 0.001748, 0.001967, 0.002761, 0.003053, 0.003757, 0.003109, 0.003053, 0.001808, 0.001271, 0.001855, 0.002727, 0.003821, 0.005318, 0.00777, 0.007645, 0.010221, 0.008276, 0.008002, 0.007877, 0.009483, 0.009401, 0.006078, 0.007091, 0.004899, 0.004899, 0.003177, 0.002881, 0.002035, 0.00243, 0.002606, 0.002512, 0.002482, 0.002503, 0.001855, 0.001906, 0.002276, 0.002349, 0.003298, 0.004736, 0.003821, 0.002606, 0.003341, 0.003079, 0.003607, 0.00558, 0.005378, 0.008002, 0.006988, 0.01078, 0.0198, 0.024393, 0.028695, 0.013016, 0.014075, 0.023963, 0.011669, 0.011518, 0.008895, 0.005683, 0.004689, 0.004689, 0.004835, 0.004921, 0.008276, 0.005734, 0.003727, 0.004135, 0.004135, 0.006078, 0.004513, 0.004358, 0.005318, 0.003804, 0.005992, 0.006039, 0.006142, 0.006245, 0.006421, 0.009401, 0.009401, 0.007555, 0.01227, 0.027463, 0.025316, 0.023087, 0.027463, 0.026338, 0.023087, 0.014075, 0.008525, 0.010131, 0.006482, 0.004358, 0.004135, 0.00292, 0.00246, 0.002396, 0.003727, 0.003821, 0.002727, 0.004247, 0.006245, 0.004736, 0.003405, 0.00316, 0.002276, 0.001906, 0.002155, 0.003212, 0.004315, 0.004358, 0.004358, 0.00515, 0.005223, 0.004775, 0.004775, 0.004736, 0.004646, 0.003757, 0.003607, 0.00359, 0.002529, 0.002482, 0.002117, 0.001855, 0.002194, 0.002138, 0.002276, 0.002881, 0.002349, 0.002276, 0.00225, 0.002482, 0.002555, 0.002727, 0.003246, 0.003246, 0.002581, 0.001748, 0.001434, 0.001267, 0.001936, 0.003109, 0.002155, 0.003341, 0.003341, 0.003757, 0.005318, 0.005872, 0.006039, 0.007091, 0.004646, 0.004689, 0.004976, 0.006245, 0.005799, 0.008276, 0.013613, 0.030003, 0.025316, 0.051831, 0.067594, 0.058088, 0.022667, 0.048328, 0.023087, 0.05306, 0.056825, 0.054297, 0.046336, 0.029376, 0.023087, 0.023534, 0.047319, 0.043307, 0.035586, 0.086953, 0.042364, 0.020165, 0.017138, 0.041405, 0.041405, 0.021381, 0.021381, 0.047319, 0.044297, 0.051831, 0.049374, 0.047319, 0.023534, 0.058088, 0.038858, 0.024826, 0.073402, 0.086953, 0.064632, 0.06184, 0.058088, 0.111485, 0.092881, 0.044297, 0.018415, 0.018106, 0.018106, 0.010372, 0.009728, 0.010926, 0.020165, 0.01078, 0.01078, 0.01078, 0.006619, 0.009977, 0.011342, 0.007315, 0.004835, 0.004921, 0.003701, 0.002555, 0.002117, 0.002482, 0.002396, 0.002482, 0.001906, 0.002435, 0.002349, 0.002366, 0.001855, 0.001434, 0.002078, 0.001434, 0.002194, 0.003079, 0.003079, 0.003512, 0.003298, 0.004775, 0.003997, 0.005734, 0.008002, 0.00962, 0.008409, 0.013821, 0.028107, 0.022306, 0.016021, 0.026338, 0.018787, 0.023087, 0.017797, 0.018106, 0.018415, 0.010672, 0.006894, 0.006894, 0.005249, 0.007495, 0.006142, 0.006142, 0.004611, 0.004835, 0.003804, 0.005503, 0.004899, 0.004358, 0.00558, 0.007555, 0.007177, 0.006194, 0.006988, 0.010221, 0.010221, 0.016826, 0.016826, 0.037156, 0.0198, 0.054297, 0.025316, 0.017447, 0.031287, 0.026338, 0.023963, 0.03976, 0.038858, 0.050641, 0.032677, 0.022306, 0.012491, 0.01227, 0.020876, 0.018787, 0.013821, 0.008723, 0.007177, 0.006567, 0.004577, 0.004513, 0.004208, 0.00407, 0.005799, 0.00407, 0.006078, 0.006374, 0.006482, 0.004646, 0.005011, 0.007091, 0.008804, 0.014586, 0.015078, 0.008525, 0.008525, 0.010221, 0.017447, 0.022667, 0.054297, 0.090864, 0.15284, 0.127496, 0.219301, 0.182256, 0.31487, 0.25406, 0.203355, 0.161087, 0.324872], '')</t>
  </si>
  <si>
    <t xml:space="preserve">F5RVT7|F5RVT7_9ENTR UDP-N-acetylmuramoylalanine--D-glutamate ligase OS=Enterobacter hormaechei ATCC 49162 </t>
  </si>
  <si>
    <t>([0.056825, 0.028107, 0.043307, 0.026892, 0.038042, 0.025762, 0.038858, 0.051831, 0.035586, 0.047319, 0.038042, 0.031287, 0.043307, 0.020522, 0.020165, 0.01227, 0.010672, 0.01078, 0.010926, 0.011106, 0.016528, 0.035586, 0.069024, 0.044297, 0.06184, 0.069024, 0.122885, 0.118441, 0.079919, 0.132295, 0.158265, 0.257454, 0.324872, 0.225814, 0.349426, 0.454136, 0.450668, 0.525368, 0.553315, 0.56648, 0.56648, 0.59014, 0.545602, 0.549308, 0.529623, 0.570702, 0.545602, 0.440853, 0.447574, 0.541878, 0.56648, 0.433034, 0.311707, 0.229226, 0.278302, 0.225814, 0.243554, 0.247041, 0.132295, 0.076542, 0.058088, 0.088832, 0.094817, 0.090864, 0.0704, 0.096677, 0.058088, 0.046336, 0.083462, 0.096677, 0.086953, 0.044297, 0.074921, 0.102787, 0.137348, 0.137348, 0.185198, 0.144935, 0.216401, 0.239899, 0.332115, 0.271506, 0.203355, 0.173081, 0.18812, 0.139895, 0.18812, 0.18812, 0.127496, 0.078022, 0.064632, 0.074921, 0.102787, 0.106997, 0.106997, 0.155435, 0.111485, 0.06312, 0.06312, 0.034068, 0.055536, 0.046336, 0.085092, 0.137348, 0.134866, 0.122885, 0.200174, 0.185198, 0.200174, 0.318242, 0.40511, 0.318242, 0.229226, 0.264545, 0.278302, 0.275179, 0.209395, 0.30533, 0.339168, 0.342579, 0.444081, 0.4292, 0.444081, 0.377384, 0.36309, 0.301917, 0.301917, 0.301917, 0.301917, 0.278302, 0.268042, 0.179055, 0.291804, 0.321458, 0.243554, 0.18812, 0.15008, 0.116183, 0.127496, 0.147574, 0.173081, 0.111485, 0.127496, 0.073402, 0.06184, 0.041405, 0.037156, 0.043307, 0.025762, 0.023963, 0.043307, 0.022306, 0.038858, 0.019401, 0.026338, 0.045352, 0.06184, 0.100716, 0.158265, 0.092881, 0.098513, 0.083462, 0.11371, 0.081712, 0.111485, 0.185198, 0.164327, 0.167087, 0.158265, 0.173081, 0.179055, 0.200174, 0.318242, 0.318242, 0.359901, 0.352862, 0.349426, 0.25031, 0.284882, 0.179055, 0.25031, 0.167087, 0.203355, 0.243554, 0.18812, 0.222385, 0.185198, 0.239899, 0.318242, 0.225814, 0.298791, 0.229226, 0.134866, 0.139895, 0.142424, 0.15008, 0.139895, 0.094817, 0.098513, 0.054297, 0.071867, 0.081712, 0.109221, 0.109221, 0.106997, 0.147574, 0.090864, 0.116183, 0.109221, 0.134866, 0.144935, 0.142424, 0.191378, 0.247041, 0.236433, 0.232838, 0.271506, 0.191378, 0.167087, 0.243554, 0.196879, 0.25406, 0.155435, 0.196879, 0.15284, 0.144935, 0.179055, 0.170161, 0.173081, 0.139895, 0.125101, 0.179055, 0.182256, 0.196879, 0.222385, 0.232838, 0.225814, 0.137348, 0.139895, 0.222385, 0.167087, 0.275179, 0.275179, 0.387226, 0.374039, 0.352862, 0.278302, 0.284882, 0.311707, 0.308712, 0.408655, 0.356642, 0.31487, 0.229226, 0.219301, 0.219301, 0.21291, 0.216401, 0.328603, 0.31487, 0.31487, 0.390993, 0.359901, 0.284882, 0.236433, 0.206376, 0.191378, 0.239899, 0.155435, 0.182256, 0.18812, 0.147574, 0.132295, 0.158265, 0.155435, 0.18812, 0.191378, 0.179055, 0.173081, 0.158265, 0.170161, 0.167087, 0.134866, 0.10481, 0.164327, 0.196879, 0.132295, 0.200174, 0.225814, 0.225814, 0.229226, 0.229226, 0.26085, 0.216401, 0.229226, 0.236433, 0.179055, 0.118441, 0.132295, 0.137348, 0.147574, 0.216401, 0.161087, 0.18812, 0.170161, 0.102787, 0.106997, 0.196879, 0.191378, 0.194234, 0.239899, 0.275179, 0.281712, 0.216401, 0.318242, 0.308712, 0.387226, 0.433034, 0.483068, 0.433034, 0.349426, 0.349426, 0.349426, 0.335645, 0.339168, 0.374039, 0.476583, 0.458154, 0.454136, 0.377384, 0.387226, 0.342579, 0.26085, 0.179055, 0.232838, 0.232838, 0.243554, 0.236433, 0.219301, 0.247041, 0.247041, 0.332115, 0.209395, 0.209395, 0.284882, 0.200174, 0.257454, 0.264545, 0.179055, 0.116183, 0.185198, 0.17593, 0.257454, 0.346032, 0.359901, 0.359901, 0.284882, 0.194234, 0.129801, 0.067594, 0.067594, 0.081712, 0.081712, 0.15008, 0.15008, 0.167087, 0.167087, 0.144935, 0.116183, 0.125101, 0.18812, 0.209395, 0.225814, 0.164327, 0.132295, 0.196879, 0.206376, 0.284882, 0.390993, 0.476583, 0.56648, 0.59014, 0.604312, 0.557691, 0.521092, 0.521092, 0.422041, 0.414856, 0.418646, 0.486429, 0.575842, 0.5017, 0.458154, 0.480142, 0.545602, 0.59508, 0.538167, 0.458154, 0.384043, 0.295083, 0.288399, 0.356642, 0.31487, 0.222385, 0.225814, 0.257454, 0.18812, 0.271506, 0.366687, 0.288399, 0.247041, 0.26085, 0.216401, 0.236433, 0.209395, 0.209395, 0.200174, 0.239899, 0.222385, 0.18812, 0.264545, 0.264545, 0.158265, 0.158265, 0.225814, 0.271506, 0.196879, 0.268042, 0.232838, 0.194234, 0.284882, 0.26085, 0.216401, 0.324872, 0.268042, 0.21291, 0.17593, 0.134866], '')</t>
  </si>
  <si>
    <t>[37, 38, 39, 40, 41, 42, 43, 44, 45, 46, 49, 50, 380, 381, 382, 383, 384, 385, 390, 391, 394, 395, 396]</t>
  </si>
  <si>
    <t xml:space="preserve">F5RVT8|F5RVT8_9ENTR Phospho-N-acetylmuramoyl-pentapeptide-transferase OS=Enterobacter hormaechei ATCC 49162 </t>
  </si>
  <si>
    <t>([0.003366, 0.002482, 0.001872, 0.002581, 0.003478, 0.002503, 0.003461, 0.003246, 0.002482, 0.003079, 0.002581, 0.00231, 0.003276, 0.002662, 0.00389, 0.004689, 0.00389, 0.00292, 0.003014, 0.003014, 0.002727, 0.0028, 0.00359, 0.003727, 0.002503, 0.001709, 0.002688, 0.001786, 0.001623, 0.002138, 0.002155, 0.003298, 0.004513, 0.003607, 0.003924, 0.003431, 0.00389, 0.003821, 0.004921, 0.005011, 0.004921, 0.006701, 0.004247, 0.004736, 0.006619, 0.008075, 0.009015, 0.009187, 0.016257, 0.034068, 0.050641, 0.060549, 0.059222, 0.056825, 0.079919, 0.067594, 0.086953, 0.085092, 0.167087, 0.158265, 0.164327, 0.298791, 0.31487, 0.394753, 0.398279, 0.387226, 0.352862, 0.370445, 0.25031, 0.134866, 0.134866, 0.10481, 0.042364, 0.021816, 0.014075, 0.014315, 0.019401, 0.011106, 0.007422, 0.00515, 0.004483, 0.00316, 0.00316, 0.003014, 0.003804, 0.004135, 0.002976, 0.003276, 0.002727, 0.003366, 0.003607, 0.002503, 0.002976, 0.003298, 0.003109, 0.003177, 0.003212, 0.00292, 0.003997, 0.003963, 0.003997, 0.004577, 0.004315, 0.003109, 0.003276, 0.003246, 0.002057, 0.003014, 0.003821, 0.004208, 0.003864, 0.004976, 0.007091, 0.007177, 0.009977, 0.016826, 0.026338, 0.014783, 0.014783, 0.01204, 0.022667, 0.023534, 0.024393, 0.028107, 0.020876, 0.011342, 0.008624, 0.013821, 0.009483, 0.006533, 0.007495, 0.006988, 0.006795, 0.005249, 0.004483, 0.00292, 0.002512, 0.001748, 0.001743, 0.001778, 0.001778, 0.001722, 0.002503, 0.002555, 0.003757, 0.006078, 0.007315, 0.009483, 0.010509, 0.009483, 0.010509, 0.009096, 0.016528, 0.008895, 0.007259, 0.008525, 0.016257, 0.013016, 0.015344, 0.034068, 0.071867, 0.046336, 0.045352, 0.022306, 0.010131, 0.006533, 0.004247, 0.003478, 0.002396, 0.001808, 0.001778, 0.00146, 0.001434, 0.000833, 0.00103, 0.001649, 0.001692, 0.001602, 0.00231, 0.002435, 0.001649, 0.001687, 0.001687, 0.001743, 0.002662, 0.003997, 0.003997, 0.006039, 0.008624, 0.008525, 0.008525, 0.008276, 0.01078, 0.0198, 0.045352, 0.044297, 0.019109, 0.011342, 0.009483, 0.008895, 0.010509, 0.008624, 0.006988, 0.006988, 0.00515, 0.004358, 0.003246, 0.003924, 0.003924, 0.003924, 0.005872, 0.00558, 0.008723, 0.006701, 0.005318, 0.005378, 0.004899, 0.005249, 0.006894, 0.005503, 0.006078, 0.004358, 0.004646, 0.005503, 0.007555, 0.008895, 0.010372, 0.020522, 0.014315, 0.009294, 0.006374, 0.004611, 0.004689, 0.004646, 0.006245, 0.005011, 0.003727, 0.005318, 0.006567, 0.006619, 0.006795, 0.006194, 0.005872, 0.005872, 0.004208, 0.002727, 0.003405, 0.003555, 0.00231, 0.003478, 0.00389, 0.005734, 0.005683, 0.004431, 0.003512, 0.003963, 0.005932, 0.005872, 0.005872, 0.006567, 0.004646, 0.005683, 0.003997, 0.006039, 0.008723, 0.01078, 0.01204, 0.011106, 0.006894, 0.006894, 0.005503, 0.004775, 0.003405, 0.003212, 0.004835, 0.006078, 0.006567, 0.004208, 0.003963, 0.00283, 0.002211, 0.002211, 0.002117, 0.003014, 0.003053, 0.002336, 0.001675, 0.001808, 0.001383, 0.002276, 0.003405, 0.002662, 0.003478, 0.003727, 0.003671, 0.002512, 0.002503, 0.001692, 0.002623, 0.003727, 0.003431, 0.004513, 0.004513, 0.005503, 0.005503, 0.005683, 0.007555, 0.008075, 0.006894, 0.009483, 0.007091, 0.005932, 0.00962, 0.006421, 0.008624, 0.013821, 0.025762, 0.013016, 0.023534, 0.012491, 0.013016, 0.028107, 0.014315, 0.034068, 0.038042, 0.046336, 0.045352, 0.024393, 0.023534, 0.030611, 0.030611, 0.019401, 0.013821, 0.007495, 0.007495, 0.007555, 0.005249, 0.004483, 0.004483, 0.003276, 0.003298, 0.00225, 0.002276, 0.002211, 0.001687, 0.001649, 0.000945, 0.000983, 0.000958, 0.00155, 0.001675, 0.001288, 0.001602, 0.001855, 0.002349, 0.002976, 0.002211, 0.002761, 0.002662, 0.003671], '')</t>
  </si>
  <si>
    <t xml:space="preserve">F5RVT9|F5RVT9_9ENTR UDP-N-acetylmuramoyl-tripeptide--D-alanyl-D-alanine ligase OS=Enterobacter hormaechei ATCC 49162 </t>
  </si>
  <si>
    <t>([0.054297, 0.038042, 0.024393, 0.037156, 0.05306, 0.056825, 0.038858, 0.056825, 0.071867, 0.092881, 0.118441, 0.085092, 0.15008, 0.086953, 0.167087, 0.139895, 0.155435, 0.161087, 0.161087, 0.196879, 0.229226, 0.264545, 0.328603, 0.346032, 0.342579, 0.311707, 0.339168, 0.349426, 0.257454, 0.164327, 0.111485, 0.088832, 0.090864, 0.086953, 0.147574, 0.15008, 0.182256, 0.15008, 0.155435, 0.127496, 0.125101, 0.132295, 0.069024, 0.058088, 0.090864, 0.092881, 0.092881, 0.092881, 0.158265, 0.243554, 0.342579, 0.377384, 0.408655, 0.461924, 0.380708, 0.30533, 0.216401, 0.209395, 0.318242, 0.30533, 0.25406, 0.257454, 0.158265, 0.268042, 0.21291, 0.243554, 0.243554, 0.18812, 0.137348, 0.083462, 0.074921, 0.081712, 0.102787, 0.10481, 0.076542, 0.10481, 0.088832, 0.129801, 0.144935, 0.088832, 0.074921, 0.10481, 0.056825, 0.067594, 0.064632, 0.11371, 0.094817, 0.060549, 0.129801, 0.18812, 0.25406, 0.191378, 0.129801, 0.10481, 0.06312, 0.109221, 0.127496, 0.21291, 0.216401, 0.194234, 0.275179, 0.308712, 0.339168, 0.359901, 0.42561, 0.447574, 0.401658, 0.398279, 0.436924, 0.370445, 0.275179, 0.194234, 0.257454, 0.332115, 0.288399, 0.370445, 0.377384, 0.384043, 0.30533, 0.21291, 0.222385, 0.194234, 0.18812, 0.200174, 0.182256, 0.194234, 0.18812, 0.229226, 0.144935, 0.167087, 0.139895, 0.25406, 0.295083, 0.301917, 0.209395, 0.203355, 0.206376, 0.127496, 0.127496, 0.200174, 0.308712, 0.311707, 0.359901, 0.275179, 0.232838, 0.257454, 0.164327, 0.170161, 0.102787, 0.170161, 0.147574, 0.21291, 0.185198, 0.229226, 0.222385, 0.324872, 0.318242, 0.291804, 0.291804, 0.288399, 0.222385, 0.200174, 0.127496, 0.118441, 0.191378, 0.247041, 0.328603, 0.390993, 0.342579, 0.349426, 0.291804, 0.332115, 0.332115, 0.247041, 0.21291, 0.18812, 0.147574, 0.229226, 0.182256, 0.284882, 0.281712, 0.239899, 0.239899, 0.318242, 0.236433, 0.209395, 0.179055, 0.118441, 0.116183, 0.134866, 0.173081, 0.225814, 0.21291, 0.222385, 0.216401, 0.158265, 0.18812, 0.209395, 0.137348, 0.236433, 0.222385, 0.236433, 0.335645, 0.247041, 0.219301, 0.209395, 0.196879, 0.206376, 0.236433, 0.275179, 0.288399, 0.328603, 0.342579, 0.257454, 0.161087, 0.25406, 0.25406, 0.268042, 0.264545, 0.25031, 0.139895, 0.132295, 0.122885, 0.125101, 0.200174, 0.232838, 0.232838, 0.278302, 0.164327, 0.191378, 0.209395, 0.209395, 0.173081, 0.139895, 0.225814, 0.30533, 0.301917, 0.284882, 0.268042, 0.239899, 0.339168, 0.447574, 0.352862, 0.36309, 0.295083, 0.301917, 0.291804, 0.390993, 0.384043, 0.5017, 0.534167, 0.384043, 0.377384, 0.321458, 0.359901, 0.352862, 0.390993, 0.384043, 0.494003, 0.51388, 0.447574, 0.454136, 0.377384, 0.390993, 0.301917, 0.401658, 0.311707, 0.349426, 0.339168, 0.342579, 0.346032, 0.332115, 0.349426, 0.311707, 0.408655, 0.370445, 0.284882, 0.219301, 0.185198, 0.161087, 0.127496, 0.134866, 0.125101, 0.139895, 0.179055, 0.196879, 0.164327, 0.209395, 0.179055, 0.18812, 0.158265, 0.129801, 0.071867, 0.120615, 0.147574, 0.139895, 0.10481, 0.139895, 0.17593, 0.134866, 0.158265, 0.158265, 0.17593, 0.206376, 0.247041, 0.281712, 0.264545, 0.164327, 0.225814, 0.147574, 0.15284, 0.116183, 0.11371, 0.203355, 0.216401, 0.209395, 0.142424, 0.142424, 0.10481, 0.106997, 0.173081, 0.173081, 0.125101, 0.185198, 0.129801, 0.142424, 0.096677, 0.147574, 0.239899, 0.173081, 0.268042, 0.219301, 0.271506, 0.236433, 0.225814, 0.155435, 0.100716, 0.155435, 0.25031, 0.295083, 0.318242, 0.30533, 0.21291, 0.311707, 0.232838, 0.229226, 0.158265, 0.158265, 0.158265, 0.170161, 0.170161, 0.137348, 0.182256, 0.142424, 0.194234, 0.196879, 0.281712, 0.36309, 0.387226, 0.328603, 0.295083, 0.275179, 0.209395, 0.311707, 0.239899, 0.301917, 0.356642, 0.390993, 0.422041, 0.42561, 0.377384, 0.377384, 0.408655, 0.301917, 0.398279, 0.408655, 0.321458, 0.219301, 0.219301, 0.170161, 0.196879, 0.275179, 0.182256, 0.247041, 0.232838, 0.271506, 0.185198, 0.164327, 0.206376, 0.209395, 0.209395, 0.264545, 0.229226, 0.229226, 0.332115, 0.332115, 0.219301, 0.25406, 0.352862, 0.349426, 0.384043, 0.356642, 0.271506, 0.26085, 0.281712, 0.284882, 0.236433, 0.321458, 0.291804, 0.203355, 0.155435, 0.129801, 0.132295, 0.182256, 0.191378, 0.106997, 0.066181, 0.132295, 0.111485, 0.064632, 0.043307, 0.042364, 0.050641, 0.083462, 0.139895, 0.125101, 0.10481, 0.139895, 0.122885, 0.161087, 0.25031, 0.275179, 0.239899, 0.229226, 0.206376, 0.134866, 0.216401, 0.301917, 0.30533, 0.366687, 0.450668, 0.440853, 0.42561, 0.414856, 0.394753, 0.374039, 0.349426, 0.36309, 0.380708, 0.40511, 0.339168, 0.264545], '')</t>
  </si>
  <si>
    <t>[249, 250, 259]</t>
  </si>
  <si>
    <t xml:space="preserve">F5RVU1|F5RVU1_9ENTR Peptidoglycan D,D-transpeptidase FtsI OS=Enterobacter hormaechei ATCC 49162 </t>
  </si>
  <si>
    <t>([0.418646, 0.440853, 0.480142, 0.517562, 0.553315, 0.585406, 0.549308, 0.58069, 0.450668, 0.390993, 0.408655, 0.349426, 0.346032, 0.264545, 0.268042, 0.209395, 0.134866, 0.088832, 0.15284, 0.10481, 0.047319, 0.027463, 0.017447, 0.014315, 0.009401, 0.009096, 0.006142, 0.005249, 0.00389, 0.00543, 0.006619, 0.00543, 0.006533, 0.004899, 0.005318, 0.006039, 0.005932, 0.005799, 0.006421, 0.007031, 0.009015, 0.010926, 0.01078, 0.011669, 0.013613, 0.022667, 0.022306, 0.046336, 0.06184, 0.109221, 0.106997, 0.06184, 0.096677, 0.076542, 0.144935, 0.229226, 0.158265, 0.243554, 0.346032, 0.374039, 0.342579, 0.335645, 0.335645, 0.328603, 0.40511, 0.414856, 0.40511, 0.40511, 0.394753, 0.436924, 0.468512, 0.380708, 0.440853, 0.370445, 0.436924, 0.356642, 0.377384, 0.380708, 0.384043, 0.346032, 0.257454, 0.161087, 0.137348, 0.17593, 0.295083, 0.291804, 0.295083, 0.206376, 0.21291, 0.219301, 0.191378, 0.167087, 0.247041, 0.191378, 0.26085, 0.182256, 0.25406, 0.236433, 0.301917, 0.200174, 0.229226, 0.295083, 0.308712, 0.335645, 0.339168, 0.278302, 0.191378, 0.179055, 0.222385, 0.247041, 0.158265, 0.191378, 0.200174, 0.129801, 0.179055, 0.173081, 0.25031, 0.182256, 0.182256, 0.158265, 0.264545, 0.295083, 0.324872, 0.414856, 0.414856, 0.301917, 0.25031, 0.25406, 0.179055, 0.191378, 0.164327, 0.26085, 0.191378, 0.194234, 0.311707, 0.349426, 0.318242, 0.295083, 0.370445, 0.278302, 0.222385, 0.209395, 0.182256, 0.120615, 0.118441, 0.074921, 0.161087, 0.239899, 0.243554, 0.328603, 0.278302, 0.281712, 0.278302, 0.352862, 0.339168, 0.30533, 0.295083, 0.247041, 0.191378, 0.21291, 0.291804, 0.374039, 0.387226, 0.324872, 0.408655, 0.380708, 0.468512, 0.356642, 0.271506, 0.352862, 0.236433, 0.318242, 0.335645, 0.26085, 0.26085, 0.257454, 0.275179, 0.275179, 0.271506, 0.370445, 0.335645, 0.278302, 0.291804, 0.278302, 0.342579, 0.232838, 0.271506, 0.264545, 0.243554, 0.25406, 0.26085, 0.366687, 0.374039, 0.390993, 0.454136, 0.458154, 0.461924, 0.36309, 0.30533, 0.390993, 0.374039, 0.384043, 0.450668, 0.349426, 0.352862, 0.356642, 0.398279, 0.301917, 0.318242, 0.4292, 0.418646, 0.414856, 0.414856, 0.408655, 0.390993, 0.390993, 0.387226, 0.356642, 0.41194, 0.483068, 0.494003, 0.418646, 0.377384, 0.298791, 0.377384, 0.291804, 0.301917, 0.377384, 0.465241, 0.374039, 0.374039, 0.433034, 0.356642, 0.298791, 0.21291, 0.203355, 0.219301, 0.142424, 0.17593, 0.21291, 0.182256, 0.122885, 0.161087, 0.109221, 0.17593, 0.173081, 0.225814, 0.229226, 0.21291, 0.209395, 0.284882, 0.243554, 0.21291, 0.21291, 0.21291, 0.301917, 0.239899, 0.196879, 0.278302, 0.264545, 0.268042, 0.232838, 0.219301, 0.216401, 0.281712, 0.239899, 0.243554, 0.271506, 0.288399, 0.288399, 0.206376, 0.219301, 0.278302, 0.349426, 0.436924, 0.394753, 0.352862, 0.41194, 0.450668, 0.41194, 0.41194, 0.40511, 0.436924, 0.480142, 0.51388, 0.56648, 0.613573, 0.613573, 0.505461, 0.476583, 0.490133, 0.51388, 0.390993, 0.374039, 0.394753, 0.377384, 0.483068, 0.521092, 0.458154, 0.447574, 0.51388, 0.480142, 0.40511, 0.374039, 0.374039, 0.377384, 0.332115, 0.25406, 0.264545, 0.356642, 0.346032, 0.247041, 0.243554, 0.359901, 0.36309, 0.342579, 0.352862, 0.291804, 0.206376, 0.281712, 0.288399, 0.167087, 0.229226, 0.203355, 0.268042, 0.21291, 0.219301, 0.247041, 0.332115, 0.339168, 0.239899, 0.243554, 0.342579, 0.339168, 0.291804, 0.278302, 0.182256, 0.173081, 0.25031, 0.247041, 0.239899, 0.161087, 0.25406, 0.219301, 0.243554, 0.170161, 0.268042, 0.25031, 0.25031, 0.243554, 0.239899, 0.268042, 0.268042, 0.194234, 0.25406, 0.288399, 0.203355, 0.257454, 0.185198, 0.144935, 0.17593, 0.194234, 0.271506, 0.264545, 0.232838, 0.216401, 0.229226, 0.232838, 0.243554, 0.164327, 0.164327, 0.158265, 0.127496, 0.127496, 0.118441, 0.118441, 0.118441, 0.15008, 0.185198, 0.271506, 0.222385, 0.264545, 0.161087, 0.111485, 0.111485, 0.144935, 0.219301, 0.281712, 0.268042, 0.182256, 0.179055, 0.203355, 0.206376, 0.308712, 0.318242, 0.408655, 0.308712, 0.311707, 0.356642, 0.257454, 0.257454, 0.346032, 0.311707, 0.401658, 0.359901, 0.36309, 0.239899, 0.229226, 0.15284, 0.15008, 0.15008, 0.185198, 0.11371, 0.11371, 0.132295, 0.076542, 0.076542, 0.085092, 0.067594, 0.066181, 0.076542, 0.03976, 0.029376, 0.038858, 0.021381, 0.040537, 0.03976, 0.044297, 0.045352, 0.043307, 0.025316, 0.044297, 0.0704, 0.06312, 0.059222, 0.028107, 0.049374, 0.045352, 0.050641, 0.069024, 0.076542, 0.134866, 0.15008, 0.203355, 0.191378, 0.301917, 0.31487, 0.247041, 0.222385, 0.25031, 0.359901, 0.450668, 0.346032, 0.25031, 0.346032, 0.352862, 0.377384, 0.301917, 0.308712, 0.324872, 0.264545, 0.25406, 0.225814, 0.229226, 0.173081, 0.111485, 0.118441, 0.109221, 0.155435, 0.25406, 0.225814, 0.15008, 0.147574, 0.196879, 0.232838, 0.144935, 0.137348, 0.194234, 0.173081, 0.17593, 0.144935, 0.158265, 0.086953, 0.085092, 0.134866, 0.161087, 0.247041, 0.18812, 0.18812, 0.18812, 0.134866, 0.134866, 0.216401, 0.232838, 0.268042, 0.308712, 0.30533, 0.219301, 0.232838, 0.318242, 0.219301, 0.219301, 0.219301, 0.21291, 0.225814, 0.182256, 0.182256, 0.120615, 0.120615, 0.142424, 0.118441, 0.170161, 0.182256, 0.182256, 0.179055, 0.10481, 0.081712, 0.086953, 0.100716, 0.06312, 0.042364, 0.044297, 0.083462, 0.11371, 0.209395, 0.21291, 0.216401, 0.216401, 0.281712, 0.225814, 0.129801, 0.155435, 0.15284, 0.120615, 0.0704, 0.066181, 0.100716, 0.142424, 0.155435, 0.132295, 0.182256, 0.209395, 0.21291, 0.161087, 0.147574, 0.125101, 0.079919, 0.060549, 0.066181, 0.0704, 0.090864, 0.161087, 0.098513, 0.111485, 0.155435, 0.225814, 0.18812, 0.15008, 0.106997, 0.158265, 0.239899, 0.264545, 0.295083, 0.380708, 0.444081, 0.352862, 0.298791, 0.281712, 0.374039, 0.374039, 0.356642, 0.422041, 0.40511, 0.505461, 0.480142, 0.444081, 0.444081, 0.480142, 0.557691, 0.59917, 0.570702, 0.56648, 0.517562, 0.505461, 0.483068, 0.4292, 0.585406, 0.716283], '')</t>
  </si>
  <si>
    <t>[3, 4, 5, 6, 7, 284, 285, 286, 287, 288, 291, 297, 300, 573, 578, 579, 580, 581, 582, 583, 586, 587]</t>
  </si>
  <si>
    <t>19)</t>
  </si>
  <si>
    <t xml:space="preserve">F5RVU7|F5RVU7_9ENTR Acetolactate synthase small subunit OS=Enterobacter hormaechei ATCC 49162 </t>
  </si>
  <si>
    <t>([0.054297, 0.092881, 0.129801, 0.164327, 0.161087, 0.106997, 0.137348, 0.161087, 0.127496, 0.086953, 0.106997, 0.078022, 0.041405, 0.034068, 0.06184, 0.098513, 0.096677, 0.092881, 0.155435, 0.15008, 0.15008, 0.142424, 0.079919, 0.083462, 0.05306, 0.051831, 0.111485, 0.11371, 0.122885, 0.18812, 0.311707, 0.318242, 0.31487, 0.418646, 0.450668, 0.414856, 0.422041, 0.324872, 0.408655, 0.401658, 0.422041, 0.408655, 0.414856, 0.468512, 0.458154, 0.458154, 0.401658, 0.377384, 0.374039, 0.268042, 0.271506, 0.232838, 0.229226, 0.229226, 0.236433, 0.232838, 0.185198, 0.122885, 0.209395, 0.147574, 0.085092, 0.129801, 0.086953, 0.081712, 0.106997, 0.064632, 0.100716, 0.164327, 0.15284, 0.127496, 0.139895, 0.085092, 0.094817, 0.092881, 0.161087, 0.10481, 0.088832, 0.088832, 0.088832, 0.081712, 0.071867, 0.122885, 0.100716, 0.15284, 0.15008, 0.088832, 0.144935, 0.147574, 0.155435, 0.167087, 0.134866, 0.194234, 0.264545, 0.26085, 0.271506, 0.268042, 0.247041, 0.179055, 0.257454, 0.324872, 0.335645, 0.339168, 0.243554, 0.288399, 0.216401, 0.222385, 0.335645, 0.339168, 0.25031, 0.164327, 0.158265, 0.161087, 0.167087, 0.109221, 0.085092, 0.079919, 0.078022, 0.134866, 0.236433, 0.232838, 0.158265, 0.164327, 0.219301, 0.209395, 0.132295, 0.167087, 0.164327, 0.092881, 0.090864, 0.161087, 0.167087, 0.137348, 0.191378, 0.116183, 0.125101, 0.15284, 0.10481, 0.081712, 0.079919, 0.074921, 0.076542, 0.083462, 0.049374, 0.059222, 0.06312, 0.10481, 0.122885, 0.118441, 0.182256, 0.179055, 0.102787, 0.127496, 0.15008, 0.164327, 0.222385, 0.271506, 0.229226, 0.291804, 0.301917, 0.275179, 0.239899, 0.203355, 0.281712, 0.374039], '')</t>
  </si>
  <si>
    <t xml:space="preserve">F5RVV0|F5RVV0_9ENTR 2-isopropylmalate synthase OS=Enterobacter hormaechei ATCC 49162 </t>
  </si>
  <si>
    <t>([0.129801, 0.071867, 0.10481, 0.15008, 0.182256, 0.236433, 0.275179, 0.264545, 0.194234, 0.225814, 0.219301, 0.25031, 0.170161, 0.164327, 0.109221, 0.155435, 0.232838, 0.31487, 0.339168, 0.328603, 0.236433, 0.200174, 0.203355, 0.173081, 0.102787, 0.11371, 0.102787, 0.081712, 0.098513, 0.109221, 0.111485, 0.088832, 0.074921, 0.137348, 0.092881, 0.142424, 0.076542, 0.085092, 0.056825, 0.098513, 0.094817, 0.185198, 0.209395, 0.30533, 0.225814, 0.328603, 0.311707, 0.243554, 0.284882, 0.291804, 0.275179, 0.232838, 0.298791, 0.335645, 0.236433, 0.298791, 0.308712, 0.414856, 0.380708, 0.380708, 0.311707, 0.311707, 0.200174, 0.173081, 0.161087, 0.196879, 0.129801, 0.142424, 0.194234, 0.200174, 0.125101, 0.203355, 0.170161, 0.144935, 0.118441, 0.200174, 0.206376, 0.125101, 0.122885, 0.081712, 0.100716, 0.164327, 0.139895, 0.122885, 0.142424, 0.088832, 0.134866, 0.196879, 0.100716, 0.06184, 0.046336, 0.083462, 0.078022, 0.137348, 0.134866, 0.164327, 0.090864, 0.076542, 0.132295, 0.132295, 0.120615, 0.142424, 0.129801, 0.158265, 0.17593, 0.185198, 0.288399, 0.216401, 0.134866, 0.243554, 0.332115, 0.328603, 0.257454, 0.17593, 0.125101, 0.102787, 0.098513, 0.158265, 0.155435, 0.15008, 0.164327, 0.158265, 0.167087, 0.17593, 0.179055, 0.196879, 0.206376, 0.109221, 0.158265, 0.170161, 0.170161, 0.17593, 0.179055, 0.239899, 0.324872, 0.366687, 0.468512, 0.387226, 0.40511, 0.450668, 0.36309, 0.318242, 0.41194, 0.339168, 0.26085, 0.268042, 0.301917, 0.25031, 0.268042, 0.278302, 0.321458, 0.298791, 0.257454, 0.291804, 0.298791, 0.21291, 0.216401, 0.122885, 0.216401, 0.203355, 0.203355, 0.219301, 0.25031, 0.167087, 0.232838, 0.26085, 0.275179, 0.206376, 0.257454, 0.236433, 0.229226, 0.275179, 0.194234, 0.15008, 0.155435, 0.147574, 0.147574, 0.083462, 0.142424, 0.125101, 0.083462, 0.094817, 0.144935, 0.090864, 0.155435, 0.15008, 0.155435, 0.083462, 0.094817, 0.085092, 0.106997, 0.11371, 0.109221, 0.179055, 0.268042, 0.271506, 0.191378, 0.271506, 0.281712, 0.243554, 0.182256, 0.239899, 0.222385, 0.185198, 0.18812, 0.155435, 0.134866, 0.11371, 0.182256, 0.229226, 0.225814, 0.26085, 0.25406, 0.26085, 0.194234, 0.203355, 0.191378, 0.243554, 0.209395, 0.301917, 0.328603, 0.308712, 0.308712, 0.318242, 0.352862, 0.40511, 0.433034, 0.476583, 0.461924, 0.454136, 0.401658, 0.422041, 0.472492, 0.40511, 0.311707, 0.335645, 0.291804, 0.209395, 0.239899, 0.216401, 0.209395, 0.21291, 0.30533, 0.225814, 0.173081, 0.179055, 0.15284, 0.161087, 0.158265, 0.229226, 0.155435, 0.239899, 0.229226, 0.219301, 0.298791, 0.298791, 0.243554, 0.278302, 0.36309, 0.366687, 0.440853, 0.440853, 0.374039, 0.36309, 0.461924, 0.414856, 0.332115, 0.40511, 0.356642, 0.384043, 0.291804, 0.40511, 0.36309, 0.366687, 0.359901, 0.311707, 0.311707, 0.342579, 0.335645, 0.335645, 0.332115, 0.295083, 0.191378, 0.225814, 0.236433, 0.222385, 0.308712, 0.377384, 0.284882, 0.332115, 0.311707, 0.408655, 0.374039, 0.346032, 0.25406, 0.25406, 0.295083, 0.380708, 0.461924, 0.476583, 0.380708, 0.401658, 0.346032, 0.408655, 0.440853, 0.461924, 0.480142, 0.480142, 0.401658, 0.483068, 0.394753, 0.394753, 0.394753, 0.335645, 0.408655, 0.41194, 0.42561, 0.335645, 0.335645, 0.318242, 0.308712, 0.394753, 0.377384, 0.461924, 0.468512, 0.436924, 0.339168, 0.318242, 0.324872, 0.408655, 0.370445, 0.465241, 0.472492, 0.418646, 0.483068, 0.384043, 0.472492, 0.472492, 0.557691, 0.56648, 0.472492, 0.483068, 0.444081, 0.458154, 0.468512, 0.418646, 0.366687, 0.440853, 0.414856, 0.311707, 0.232838, 0.268042, 0.179055, 0.142424, 0.185198, 0.182256, 0.257454, 0.243554, 0.239899, 0.182256, 0.100716, 0.170161, 0.102787, 0.137348, 0.081712, 0.085092, 0.111485, 0.116183, 0.090864, 0.056825, 0.06184, 0.106997, 0.106997, 0.170161, 0.203355, 0.209395, 0.232838, 0.275179, 0.295083, 0.295083, 0.25406, 0.356642, 0.264545, 0.356642, 0.264545, 0.239899, 0.225814, 0.194234, 0.278302, 0.30533, 0.40511, 0.490133, 0.472492, 0.490133, 0.390993, 0.349426, 0.335645, 0.288399, 0.25031, 0.173081, 0.161087, 0.182256, 0.155435, 0.164327, 0.15284, 0.232838, 0.349426, 0.264545, 0.321458, 0.281712, 0.295083, 0.275179, 0.247041, 0.264545, 0.25031, 0.349426, 0.374039, 0.40511, 0.374039, 0.384043, 0.422041, 0.346032, 0.346032, 0.384043, 0.42561, 0.346032, 0.349426, 0.332115, 0.352862, 0.36309, 0.408655, 0.31487, 0.352862, 0.31487, 0.318242, 0.243554, 0.173081, 0.170161, 0.090864, 0.137348, 0.081712, 0.098513, 0.132295, 0.191378, 0.179055, 0.21291, 0.288399, 0.271506, 0.281712, 0.31487, 0.236433, 0.216401, 0.301917, 0.229226, 0.301917, 0.206376, 0.222385, 0.222385, 0.243554, 0.243554, 0.243554, 0.321458, 0.31487, 0.342579, 0.25406, 0.271506, 0.257454, 0.200174, 0.203355, 0.134866, 0.137348, 0.206376, 0.219301, 0.144935, 0.147574, 0.15008, 0.222385, 0.281712, 0.31487, 0.298791, 0.349426, 0.301917, 0.243554, 0.26085, 0.203355, 0.225814, 0.222385, 0.239899, 0.222385, 0.161087, 0.229226, 0.225814, 0.196879, 0.196879, 0.21291, 0.284882, 0.268042, 0.281712, 0.206376, 0.239899, 0.243554, 0.268042, 0.275179, 0.342579, 0.342579, 0.398279, 0.486429, 0.490133, 0.494003, 0.585406, 0.699094, 0.703578, 0.661982, 0.690604, 0.661982, 0.745909, 0.720929, 0.716283, 0.685117, 0.808535, 0.798249, 0.795062, 0.801317], '')</t>
  </si>
  <si>
    <t>[338, 339, 509, 510, 511, 512, 513, 514, 515, 516, 517, 518, 519, 520, 521, 522]</t>
  </si>
  <si>
    <t xml:space="preserve">F5RVV1|F5RVV1_9ENTR 3-isopropylmalate dehydrogenase OS=Enterobacter hormaechei ATCC 49162 </t>
  </si>
  <si>
    <t>([0.139895, 0.185198, 0.243554, 0.281712, 0.194234, 0.225814, 0.291804, 0.339168, 0.291804, 0.275179, 0.271506, 0.321458, 0.295083, 0.216401, 0.206376, 0.243554, 0.164327, 0.26085, 0.257454, 0.25406, 0.332115, 0.301917, 0.30533, 0.191378, 0.167087, 0.209395, 0.206376, 0.11371, 0.106997, 0.158265, 0.191378, 0.219301, 0.125101, 0.155435, 0.161087, 0.161087, 0.216401, 0.203355, 0.161087, 0.118441, 0.17593, 0.182256, 0.185198, 0.179055, 0.291804, 0.346032, 0.308712, 0.339168, 0.42561, 0.418646, 0.414856, 0.352862, 0.366687, 0.465241, 0.366687, 0.454136, 0.465241, 0.436924, 0.545602, 0.549308, 0.58069, 0.480142, 0.36309, 0.359901, 0.359901, 0.288399, 0.26085, 0.339168, 0.335645, 0.335645, 0.239899, 0.25031, 0.318242, 0.219301, 0.247041, 0.359901, 0.31487, 0.30533, 0.349426, 0.36309, 0.408655, 0.476583, 0.562014, 0.666105, 0.557691, 0.472492, 0.58069, 0.486429, 0.486429, 0.458154, 0.465241, 0.461924, 0.440853, 0.356642, 0.332115, 0.30533, 0.288399, 0.232838, 0.232838, 0.247041, 0.194234, 0.179055, 0.116183, 0.066181, 0.092881, 0.144935, 0.142424, 0.132295, 0.206376, 0.120615, 0.076542, 0.086953, 0.098513, 0.100716, 0.134866, 0.229226, 0.158265, 0.129801, 0.170161, 0.182256, 0.158265, 0.10481, 0.111485, 0.111485, 0.118441, 0.06184, 0.041405, 0.069024, 0.0704, 0.038858, 0.078022, 0.125101, 0.109221, 0.106997, 0.06312, 0.038858, 0.037156, 0.067594, 0.094817, 0.109221, 0.102787, 0.100716, 0.18812, 0.182256, 0.257454, 0.335645, 0.42561, 0.494003, 0.509769, 0.486429, 0.545602, 0.418646, 0.4292, 0.433034, 0.541878, 0.56648, 0.58069, 0.575842, 0.557691, 0.408655, 0.42561, 0.335645, 0.352862, 0.335645, 0.25406, 0.225814, 0.225814, 0.142424, 0.122885, 0.056825, 0.064632, 0.076542, 0.122885, 0.11371, 0.10481, 0.096677, 0.139895, 0.219301, 0.21291, 0.155435, 0.264545, 0.247041, 0.247041, 0.243554, 0.239899, 0.288399, 0.328603, 0.26085, 0.26085, 0.30533, 0.41194, 0.390993, 0.308712, 0.257454, 0.167087, 0.170161, 0.18812, 0.120615, 0.079919, 0.081712, 0.134866, 0.076542, 0.06312, 0.10481, 0.10481, 0.060549, 0.090864, 0.092881, 0.090864, 0.161087, 0.090864, 0.092881, 0.094817, 0.125101, 0.122885, 0.127496, 0.137348, 0.129801, 0.173081, 0.243554, 0.206376, 0.200174, 0.206376, 0.158265, 0.161087, 0.161087, 0.278302, 0.243554, 0.243554, 0.209395, 0.203355, 0.225814, 0.15284, 0.094817, 0.076542, 0.129801, 0.21291, 0.134866, 0.0704, 0.085092, 0.088832, 0.067594, 0.037156, 0.06312, 0.118441, 0.137348, 0.085092, 0.056825, 0.044297, 0.023534, 0.047319, 0.043307, 0.064632, 0.085092, 0.134866, 0.161087, 0.098513, 0.11371, 0.173081, 0.232838, 0.232838, 0.144935, 0.225814, 0.328603, 0.352862, 0.339168, 0.209395, 0.275179, 0.222385, 0.17593, 0.284882, 0.311707, 0.278302, 0.278302, 0.31487, 0.31487, 0.318242, 0.444081, 0.42561, 0.332115, 0.332115, 0.328603, 0.41194, 0.408655, 0.295083, 0.236433, 0.247041, 0.387226, 0.298791, 0.346032, 0.450668, 0.335645, 0.216401, 0.25031, 0.170161, 0.144935, 0.090864, 0.067594, 0.032017, 0.028695, 0.028695, 0.035586, 0.022306, 0.025316, 0.0198, 0.033407, 0.046336, 0.034884, 0.022667, 0.042364, 0.041405, 0.022306, 0.046336, 0.083462, 0.067594, 0.064632, 0.085092, 0.137348, 0.17593, 0.173081, 0.200174, 0.318242, 0.311707, 0.328603, 0.311707, 0.356642, 0.352862, 0.352862, 0.30533, 0.349426, 0.339168, 0.370445, 0.472492, 0.40511, 0.359901, 0.332115, 0.42561, 0.42561, 0.444081, 0.517562, 0.56648, 0.529623, 0.517562, 0.4292, 0.408655, 0.377384, 0.370445, 0.281712, 0.203355, 0.25406, 0.275179, 0.275179, 0.216401, 0.182256, 0.191378, 0.200174, 0.247041, 0.216401, 0.173081, 0.120615, 0.067594, 0.0704, 0.048328], '')</t>
  </si>
  <si>
    <t>[58, 59, 60, 82, 83, 84, 86, 148, 150, 154, 155, 156, 157, 158, 339, 340, 341, 342]</t>
  </si>
  <si>
    <t>13)</t>
  </si>
  <si>
    <t xml:space="preserve">F5RVV2|F5RVV2_9ENTR 3-isopropylmalate dehydratase large subunit OS=Enterobacter hormaechei ATCC 49162 </t>
  </si>
  <si>
    <t>([0.106997, 0.11371, 0.155435, 0.122885, 0.098513, 0.064632, 0.098513, 0.102787, 0.15008, 0.18812, 0.232838, 0.275179, 0.324872, 0.257454, 0.182256, 0.167087, 0.170161, 0.167087, 0.173081, 0.243554, 0.275179, 0.206376, 0.236433, 0.25031, 0.25406, 0.31487, 0.401658, 0.414856, 0.454136, 0.398279, 0.284882, 0.278302, 0.271506, 0.170161, 0.243554, 0.288399, 0.377384, 0.454136, 0.444081, 0.472492, 0.40511, 0.483068, 0.56648, 0.59917, 0.570702, 0.648219, 0.648219, 0.51388, 0.450668, 0.444081, 0.4292, 0.553315, 0.549308, 0.56648, 0.585406, 0.58069, 0.622677, 0.63748, 0.648219, 0.63748, 0.613573, 0.585406, 0.59917, 0.545602, 0.51388, 0.51388, 0.541878, 0.490133, 0.585406, 0.632174, 0.521092, 0.585406, 0.525368, 0.529623, 0.538167, 0.521092, 0.433034, 0.42561, 0.42561, 0.349426, 0.366687, 0.374039, 0.352862, 0.339168, 0.30533, 0.321458, 0.25031, 0.15008, 0.191378, 0.147574, 0.15284, 0.232838, 0.25406, 0.200174, 0.200174, 0.182256, 0.179055, 0.194234, 0.206376, 0.142424, 0.173081, 0.158265, 0.170161, 0.284882, 0.298791, 0.356642, 0.26085, 0.339168, 0.352862, 0.374039, 0.450668, 0.401658, 0.394753, 0.281712, 0.311707, 0.216401, 0.216401, 0.301917, 0.366687, 0.366687, 0.433034, 0.440853, 0.447574, 0.42561, 0.401658, 0.359901, 0.271506, 0.346032, 0.311707, 0.311707, 0.25406, 0.167087, 0.196879, 0.129801, 0.191378, 0.25406, 0.339168, 0.36309, 0.291804, 0.311707, 0.311707, 0.247041, 0.203355, 0.17593, 0.170161, 0.182256, 0.209395, 0.222385, 0.222385, 0.26085, 0.328603, 0.36309, 0.42561, 0.42561, 0.51388, 0.472492, 0.465241, 0.380708, 0.380708, 0.380708, 0.352862, 0.339168, 0.390993, 0.433034, 0.433034, 0.461924, 0.447574, 0.359901, 0.440853, 0.41194, 0.394753, 0.408655, 0.318242, 0.288399, 0.21291, 0.185198, 0.147574, 0.096677, 0.15008, 0.127496, 0.179055, 0.182256, 0.185198, 0.164327, 0.18812, 0.216401, 0.18812, 0.18812, 0.278302, 0.21291, 0.185198, 0.21291, 0.122885, 0.127496, 0.17593, 0.264545, 0.264545, 0.268042, 0.359901, 0.332115, 0.264545, 0.257454, 0.222385, 0.25031, 0.278302, 0.284882, 0.25031, 0.25031, 0.179055, 0.116183, 0.170161, 0.194234, 0.15008, 0.161087, 0.25406, 0.216401, 0.206376, 0.203355, 0.278302, 0.236433, 0.264545, 0.264545, 0.206376, 0.21291, 0.219301, 0.236433, 0.25406, 0.295083, 0.295083, 0.275179, 0.359901, 0.257454, 0.229226, 0.25031, 0.328603, 0.311707, 0.271506, 0.278302, 0.278302, 0.318242, 0.339168, 0.339168, 0.42561, 0.505461, 0.433034, 0.41194, 0.41194, 0.359901, 0.295083, 0.264545, 0.271506, 0.194234, 0.278302, 0.342579, 0.271506, 0.264545, 0.268042, 0.356642, 0.370445, 0.398279, 0.335645, 0.264545, 0.173081, 0.17593, 0.170161, 0.196879, 0.134866, 0.129801, 0.098513, 0.147574, 0.144935, 0.247041, 0.335645, 0.26085, 0.225814, 0.335645, 0.356642, 0.291804, 0.281712, 0.196879, 0.196879, 0.229226, 0.321458, 0.454136, 0.436924, 0.444081, 0.444081, 0.42561, 0.418646, 0.433034, 0.433034, 0.480142, 0.458154, 0.349426, 0.468512, 0.517562, 0.517562, 0.472492, 0.538167, 0.42561, 0.465241, 0.480142, 0.509769, 0.4292, 0.418646, 0.418646, 0.377384, 0.440853, 0.494003, 0.521092, 0.59508, 0.545602, 0.444081, 0.418646, 0.41194, 0.349426, 0.335645, 0.229226, 0.25031, 0.281712, 0.384043, 0.352862, 0.366687, 0.264545, 0.332115, 0.324872, 0.268042, 0.295083, 0.219301, 0.264545, 0.239899, 0.191378, 0.139895, 0.139895, 0.164327, 0.243554, 0.196879, 0.203355, 0.284882, 0.291804, 0.26085, 0.185198, 0.26085, 0.243554, 0.243554, 0.236433, 0.196879, 0.225814, 0.203355, 0.295083, 0.206376, 0.185198, 0.236433, 0.324872, 0.401658, 0.394753, 0.335645, 0.390993, 0.414856, 0.408655, 0.346032, 0.359901, 0.41194, 0.321458, 0.25031, 0.268042, 0.298791, 0.324872, 0.349426, 0.377384, 0.390993, 0.408655, 0.433034, 0.41194, 0.42561, 0.398279, 0.414856, 0.450668, 0.494003, 0.461924, 0.387226, 0.465241, 0.447574, 0.398279, 0.374039, 0.352862, 0.4292, 0.370445, 0.366687, 0.275179, 0.288399, 0.18812, 0.247041, 0.179055, 0.232838, 0.219301, 0.164327, 0.15008, 0.147574, 0.081712, 0.050641, 0.069024, 0.051831, 0.055536, 0.094817, 0.170161, 0.247041, 0.164327, 0.194234, 0.225814, 0.318242, 0.31487, 0.398279, 0.301917, 0.346032, 0.31487, 0.324872, 0.41194, 0.422041, 0.454136, 0.562014, 0.538167, 0.585406, 0.622677, 0.613573, 0.618285, 0.604312, 0.59917, 0.699094, 0.685117, 0.648219, 0.666105, 0.657645, 0.553315, 0.604312, 0.642678, 0.685117, 0.642678, 0.608892, 0.562014, 0.529623, 0.490133, 0.575842, 0.525368, 0.465241, 0.472492, 0.458154, 0.472492, 0.377384, 0.356642, 0.366687, 0.288399, 0.284882, 0.275179, 0.275179, 0.328603, 0.308712, 0.25031, 0.25031, 0.25031, 0.25406, 0.25406, 0.257454, 0.26085, 0.264545, 0.328603], '')</t>
  </si>
  <si>
    <t>[42, 43, 44, 45, 46, 47, 51, 52, 53, 54, 55, 56, 57, 58, 59, 60, 61, 62, 63, 64, 65, 66, 68, 69, 70, 71, 72, 73, 74, 75, 154, 243, 295, 296, 298, 302, 309, 310, 311, 420, 421, 422, 423, 424, 425, 426, 427, 428, 429, 430, 431, 432, 433, 434, 435, 436, 437, 438, 439, 440, 442, 443]</t>
  </si>
  <si>
    <t>(20</t>
  </si>
  <si>
    <t>59)</t>
  </si>
  <si>
    <t xml:space="preserve">F5RVW4|F5RVW4_9ENTR L-ribulose-5-phosphate 4-epimerase OS=Enterobacter hormaechei ATCC 49162 </t>
  </si>
  <si>
    <t>([0.232838, 0.229226, 0.295083, 0.21291, 0.216401, 0.158265, 0.222385, 0.25031, 0.281712, 0.321458, 0.268042, 0.239899, 0.318242, 0.225814, 0.222385, 0.206376, 0.209395, 0.222385, 0.158265, 0.21291, 0.26085, 0.18812, 0.219301, 0.209395, 0.308712, 0.328603, 0.40511, 0.298791, 0.206376, 0.15284, 0.088832, 0.132295, 0.206376, 0.200174, 0.278302, 0.216401, 0.321458, 0.232838, 0.225814, 0.225814, 0.191378, 0.219301, 0.25031, 0.264545, 0.268042, 0.209395, 0.161087, 0.118441, 0.129801, 0.209395, 0.18812, 0.284882, 0.295083, 0.268042, 0.291804, 0.232838, 0.229226, 0.239899, 0.328603, 0.339168, 0.390993, 0.422041, 0.450668, 0.476583, 0.454136, 0.458154, 0.5017, 0.608892, 0.694846, 0.771762, 0.771762, 0.779859, 0.657645, 0.534167, 0.541878, 0.490133, 0.447574, 0.545602, 0.525368, 0.436924, 0.422041, 0.433034, 0.356642, 0.268042, 0.271506, 0.278302, 0.268042, 0.26085, 0.232838, 0.225814, 0.200174, 0.203355, 0.196879, 0.185198, 0.243554, 0.239899, 0.236433, 0.339168, 0.318242, 0.311707, 0.311707, 0.339168, 0.311707, 0.398279, 0.461924, 0.465241, 0.461924, 0.461924, 0.433034, 0.447574, 0.356642, 0.284882, 0.18812, 0.271506, 0.36309, 0.311707, 0.332115, 0.288399, 0.291804, 0.284882, 0.209395, 0.247041, 0.222385, 0.264545, 0.229226, 0.25031, 0.170161, 0.17593, 0.17593, 0.219301, 0.129801, 0.225814, 0.236433, 0.349426, 0.349426, 0.346032, 0.440853, 0.349426, 0.346032, 0.281712, 0.301917, 0.380708, 0.324872, 0.342579, 0.324872, 0.36309, 0.342579, 0.346032, 0.346032, 0.318242, 0.271506, 0.374039, 0.308712, 0.4292, 0.408655, 0.346032, 0.271506, 0.200174, 0.264545, 0.339168, 0.401658, 0.377384, 0.401658, 0.401658, 0.349426, 0.257454, 0.247041, 0.243554, 0.335645, 0.291804, 0.339168, 0.377384, 0.335645, 0.31487, 0.291804, 0.301917, 0.332115, 0.328603, 0.328603, 0.243554, 0.268042, 0.288399, 0.225814, 0.17593, 0.185198, 0.170161, 0.26085, 0.185198, 0.111485, 0.06312, 0.076542, 0.071867, 0.038858, 0.03976, 0.0704, 0.074921, 0.041405, 0.060549, 0.106997, 0.11371, 0.185198, 0.17593, 0.158265, 0.147574, 0.109221, 0.194234, 0.229226, 0.229226, 0.21291, 0.232838, 0.311707, 0.301917, 0.291804, 0.370445, 0.370445, 0.335645, 0.298791, 0.284882, 0.167087, 0.155435, 0.206376, 0.173081, 0.137348, 0.109221, 0.15008, 0.206376, 0.155435, 0.129801, 0.098513, 0.179055, 0.278302], '')</t>
  </si>
  <si>
    <t>[66, 67, 68, 69, 70, 71, 72, 73, 74, 77, 78]</t>
  </si>
  <si>
    <t xml:space="preserve">F5RVX0|F5RVX0_9ENTR Chaperone SurA OS=Enterobacter hormaechei ATCC 49162 </t>
  </si>
  <si>
    <t>([0.045352, 0.051831, 0.05306, 0.038858, 0.043307, 0.067594, 0.092881, 0.120615, 0.074921, 0.078022, 0.079919, 0.127496, 0.132295, 0.081712, 0.088832, 0.096677, 0.094817, 0.102787, 0.137348, 0.182256, 0.129801, 0.129801, 0.164327, 0.206376, 0.275179, 0.232838, 0.158265, 0.096677, 0.10481, 0.182256, 0.222385, 0.185198, 0.161087, 0.155435, 0.144935, 0.173081, 0.158265, 0.161087, 0.161087, 0.191378, 0.147574, 0.219301, 0.291804, 0.275179, 0.264545, 0.239899, 0.30533, 0.377384, 0.472492, 0.370445, 0.40511, 0.401658, 0.490133, 0.444081, 0.454136, 0.454136, 0.497853, 0.51388, 0.51388, 0.490133, 0.408655, 0.509769, 0.497853, 0.41194, 0.328603, 0.291804, 0.332115, 0.339168, 0.247041, 0.179055, 0.179055, 0.15284, 0.118441, 0.109221, 0.132295, 0.129801, 0.167087, 0.161087, 0.10481, 0.102787, 0.100716, 0.158265, 0.161087, 0.170161, 0.25031, 0.257454, 0.308712, 0.298791, 0.268042, 0.271506, 0.308712, 0.408655, 0.311707, 0.318242, 0.321458, 0.321458, 0.335645, 0.384043, 0.298791, 0.374039, 0.41194, 0.525368, 0.529623, 0.480142, 0.465241, 0.461924, 0.553315, 0.450668, 0.418646, 0.366687, 0.476583, 0.505461, 0.398279, 0.497853, 0.447574, 0.422041, 0.422041, 0.328603, 0.318242, 0.418646, 0.418646, 0.298791, 0.284882, 0.278302, 0.318242, 0.288399, 0.21291, 0.142424, 0.209395, 0.25031, 0.264545, 0.25031, 0.264545, 0.36309, 0.374039, 0.384043, 0.41194, 0.408655, 0.490133, 0.418646, 0.41194, 0.321458, 0.332115, 0.370445, 0.377384, 0.377384, 0.342579, 0.433034, 0.490133, 0.40511, 0.366687, 0.4292, 0.436924, 0.352862, 0.339168, 0.339168, 0.41194, 0.422041, 0.436924, 0.40511, 0.476583, 0.476583, 0.59014, 0.58069, 0.545602, 0.450668, 0.436924, 0.521092, 0.418646, 0.370445, 0.366687, 0.4292, 0.352862, 0.380708, 0.461924, 0.476583, 0.5017, 0.497853, 0.486429, 0.483068, 0.525368, 0.494003, 0.461924, 0.418646, 0.476583, 0.480142, 0.570702, 0.58069, 0.525368, 0.63748, 0.707965, 0.707965, 0.570702, 0.699094, 0.661982, 0.608892, 0.59508, 0.562014, 0.557691, 0.575842, 0.575842, 0.458154, 0.486429, 0.51388, 0.454136, 0.458154, 0.356642, 0.36309, 0.275179, 0.301917, 0.271506, 0.308712, 0.398279, 0.472492, 0.433034, 0.346032, 0.370445, 0.366687, 0.356642, 0.36309, 0.324872, 0.31487, 0.321458, 0.324872, 0.324872, 0.324872, 0.36309, 0.461924, 0.380708, 0.505461, 0.505461, 0.454136, 0.352862, 0.321458, 0.321458, 0.324872, 0.324872, 0.324872, 0.328603, 0.301917, 0.288399, 0.308712, 0.308712, 0.408655, 0.328603, 0.264545, 0.346032, 0.374039, 0.278302, 0.356642, 0.31487, 0.31487, 0.324872, 0.414856, 0.346032, 0.349426, 0.295083, 0.295083, 0.291804, 0.225814, 0.264545, 0.281712, 0.209395, 0.21291, 0.200174, 0.291804, 0.349426, 0.36309, 0.335645, 0.335645, 0.332115, 0.271506, 0.271506, 0.349426, 0.288399, 0.390993, 0.349426, 0.433034, 0.525368, 0.444081, 0.4292, 0.335645, 0.321458, 0.440853, 0.433034, 0.472492, 0.374039, 0.342579, 0.328603, 0.324872, 0.418646, 0.433034, 0.472492, 0.472492, 0.4292, 0.494003, 0.398279, 0.440853, 0.450668, 0.359901, 0.41194, 0.461924, 0.562014, 0.468512, 0.4292, 0.4292, 0.390993, 0.472492, 0.509769, 0.509769, 0.398279, 0.398279, 0.384043, 0.384043, 0.352862, 0.380708, 0.394753, 0.374039, 0.356642, 0.356642, 0.444081, 0.509769, 0.541878, 0.529623, 0.59917, 0.618285, 0.642678, 0.642678, 0.642678, 0.653063, 0.545602, 0.675549, 0.541878, 0.509769, 0.509769, 0.509769, 0.517562, 0.422041, 0.433034, 0.440853, 0.461924, 0.42561, 0.291804, 0.295083, 0.30533, 0.308712, 0.216401, 0.173081, 0.173081, 0.11371, 0.118441, 0.179055, 0.179055, 0.278302, 0.268042, 0.291804, 0.291804, 0.318242, 0.339168, 0.440853, 0.433034, 0.398279, 0.321458, 0.42561, 0.332115, 0.332115, 0.284882, 0.288399, 0.339168, 0.264545, 0.30533, 0.298791, 0.298791, 0.301917, 0.298791, 0.278302, 0.288399, 0.311707, 0.278302, 0.346032, 0.311707, 0.288399, 0.30533, 0.40511, 0.41194, 0.509769, 0.468512, 0.447574, 0.534167, 0.472492, 0.480142, 0.41194, 0.418646, 0.418646, 0.414856, 0.298791, 0.352862, 0.359901, 0.374039, 0.349426, 0.31487, 0.339168, 0.275179, 0.219301, 0.239899, 0.243554, 0.257454, 0.284882, 0.352862, 0.346032, 0.359901, 0.335645, 0.377384, 0.36309, 0.30533, 0.232838, 0.332115, 0.346032, 0.311707, 0.271506, 0.275179, 0.275179, 0.247041, 0.332115, 0.359901, 0.298791, 0.232838, 0.161087], '')</t>
  </si>
  <si>
    <t>[57, 58, 61, 101, 102, 106, 111, 162, 163, 164, 167, 176, 180, 186, 187, 188, 189, 190, 191, 192, 193, 194, 195, 196, 197, 198, 199, 200, 203, 229, 230, 278, 302, 308, 309, 321, 322, 323, 324, 325, 326, 327, 328, 329, 330, 331, 332, 333, 334, 335, 336, 385, 388]</t>
  </si>
  <si>
    <t xml:space="preserve">F5RVX1|F5RVX1_9ENTR 4-hydroxythreonine-4-phosphate dehydrogenase OS=Enterobacter hormaechei ATCC 49162 </t>
  </si>
  <si>
    <t>([0.398279, 0.465241, 0.549308, 0.517562, 0.538167, 0.408655, 0.433034, 0.490133, 0.534167, 0.454136, 0.398279, 0.366687, 0.374039, 0.26085, 0.225814, 0.232838, 0.298791, 0.366687, 0.377384, 0.398279, 0.295083, 0.318242, 0.216401, 0.132295, 0.10481, 0.060549, 0.096677, 0.106997, 0.073402, 0.069024, 0.069024, 0.064632, 0.100716, 0.109221, 0.170161, 0.170161, 0.147574, 0.094817, 0.058088, 0.102787, 0.050641, 0.094817, 0.049374, 0.088832, 0.081712, 0.078022, 0.15284, 0.106997, 0.06184, 0.085092, 0.081712, 0.134866, 0.206376, 0.229226, 0.185198, 0.21291, 0.247041, 0.281712, 0.324872, 0.408655, 0.414856, 0.41194, 0.394753, 0.394753, 0.301917, 0.380708, 0.390993, 0.390993, 0.40511, 0.476583, 0.422041, 0.450668, 0.374039, 0.298791, 0.298791, 0.328603, 0.318242, 0.225814, 0.222385, 0.264545, 0.284882, 0.288399, 0.374039, 0.366687, 0.352862, 0.36309, 0.291804, 0.384043, 0.36309, 0.359901, 0.328603, 0.36309, 0.301917, 0.295083, 0.380708, 0.352862, 0.268042, 0.167087, 0.25406, 0.25031, 0.264545, 0.142424, 0.111485, 0.092881, 0.05306, 0.05306, 0.086953, 0.132295, 0.139895, 0.088832, 0.144935, 0.167087, 0.167087, 0.134866, 0.125101, 0.122885, 0.132295, 0.17593, 0.257454, 0.161087, 0.185198, 0.090864, 0.17593, 0.203355, 0.236433, 0.328603, 0.450668, 0.335645, 0.229226, 0.222385, 0.31487, 0.31487, 0.321458, 0.324872, 0.394753, 0.525368, 0.509769, 0.418646, 0.380708, 0.346032, 0.408655, 0.298791, 0.380708, 0.380708, 0.401658, 0.370445, 0.324872, 0.30533, 0.342579, 0.422041, 0.321458, 0.229226, 0.236433, 0.243554, 0.243554, 0.167087, 0.167087, 0.102787, 0.147574, 0.179055, 0.132295, 0.185198, 0.275179, 0.271506, 0.17593, 0.161087, 0.209395, 0.26085, 0.182256, 0.167087, 0.194234, 0.295083, 0.271506, 0.17593, 0.170161, 0.100716, 0.100716, 0.085092, 0.144935, 0.158265, 0.116183, 0.200174, 0.182256, 0.167087, 0.106997, 0.17593, 0.102787, 0.10481, 0.10481, 0.18812, 0.268042, 0.196879, 0.11371, 0.127496, 0.139895, 0.139895, 0.142424, 0.225814, 0.257454, 0.257454, 0.21291, 0.298791, 0.308712, 0.301917, 0.30533, 0.422041, 0.377384, 0.472492, 0.447574, 0.458154, 0.450668, 0.352862, 0.436924, 0.534167, 0.5017, 0.480142, 0.517562, 0.534167, 0.42561, 0.414856, 0.436924, 0.422041, 0.42561, 0.370445, 0.366687, 0.366687, 0.318242, 0.366687, 0.278302, 0.275179, 0.25031, 0.257454, 0.264545, 0.284882, 0.243554, 0.352862, 0.454136, 0.332115, 0.291804, 0.390993, 0.401658, 0.374039, 0.321458, 0.229226, 0.275179, 0.291804, 0.257454, 0.311707, 0.275179, 0.291804, 0.203355, 0.17593, 0.120615, 0.11371, 0.096677, 0.127496, 0.129801, 0.122885, 0.125101, 0.25031, 0.170161, 0.088832, 0.086953, 0.086953, 0.155435, 0.142424, 0.069024, 0.085092, 0.079919, 0.098513, 0.096677, 0.167087, 0.118441, 0.15284, 0.161087, 0.155435, 0.088832, 0.100716, 0.051831, 0.050641, 0.041405, 0.069024, 0.116183, 0.076542, 0.147574, 0.139895, 0.139895, 0.243554, 0.21291, 0.139895, 0.15008, 0.139895, 0.109221, 0.179055, 0.18812, 0.268042, 0.268042, 0.318242, 0.298791, 0.332115, 0.42561, 0.422041, 0.308712, 0.21291, 0.288399, 0.239899, 0.155435, 0.167087, 0.100716, 0.098513, 0.088832, 0.079919, 0.100716, 0.067594, 0.042364, 0.042364, 0.044297, 0.049374, 0.047319, 0.032677, 0.040537, 0.030003, 0.021381, 0.035586, 0.060549, 0.038858, 0.036378, 0.064632], '')</t>
  </si>
  <si>
    <t>[2, 3, 4, 8, 135, 136, 213, 214, 216, 217]</t>
  </si>
  <si>
    <t xml:space="preserve">F5RVX2|F5RVX2_9ENTR Ribosomal RNA small subunit methyltransferase A OS=Enterobacter hormaechei ATCC 49162 </t>
  </si>
  <si>
    <t>([0.472492, 0.5017, 0.517562, 0.545602, 0.40511, 0.4292, 0.465241, 0.5017, 0.398279, 0.332115, 0.370445, 0.418646, 0.422041, 0.301917, 0.232838, 0.209395, 0.21291, 0.203355, 0.127496, 0.079919, 0.127496, 0.125101, 0.071867, 0.079919, 0.096677, 0.182256, 0.179055, 0.170161, 0.170161, 0.236433, 0.271506, 0.185198, 0.191378, 0.109221, 0.191378, 0.291804, 0.384043, 0.284882, 0.25406, 0.31487, 0.298791, 0.30533, 0.352862, 0.483068, 0.394753, 0.359901, 0.366687, 0.374039, 0.288399, 0.288399, 0.335645, 0.295083, 0.377384, 0.284882, 0.284882, 0.301917, 0.185198, 0.196879, 0.288399, 0.332115, 0.278302, 0.328603, 0.288399, 0.275179, 0.158265, 0.232838, 0.243554, 0.225814, 0.25031, 0.219301, 0.137348, 0.122885, 0.219301, 0.21291, 0.200174, 0.301917, 0.191378, 0.182256, 0.182256, 0.18812, 0.18812, 0.239899, 0.225814, 0.271506, 0.219301, 0.321458, 0.196879, 0.191378, 0.203355, 0.11371, 0.203355, 0.30533, 0.308712, 0.232838, 0.232838, 0.328603, 0.349426, 0.359901, 0.461924, 0.377384, 0.247041, 0.232838, 0.281712, 0.239899, 0.26085, 0.209395, 0.209395, 0.229226, 0.229226, 0.219301, 0.328603, 0.247041, 0.18812, 0.102787, 0.134866, 0.085092, 0.038858, 0.032677, 0.030611, 0.031287, 0.054297, 0.092881, 0.051831, 0.038042, 0.071867, 0.045352, 0.085092, 0.037156, 0.05306, 0.031287, 0.032017, 0.026338, 0.050641, 0.042364, 0.056825, 0.060549, 0.102787, 0.120615, 0.078022, 0.116183, 0.109221, 0.118441, 0.15284, 0.236433, 0.264545, 0.219301, 0.17593, 0.173081, 0.284882, 0.247041, 0.328603, 0.247041, 0.203355, 0.155435, 0.229226, 0.203355, 0.116183, 0.073402, 0.129801, 0.129801, 0.090864, 0.10481, 0.059222, 0.032017, 0.035586, 0.023534, 0.033407, 0.0704, 0.069024, 0.054297, 0.044297, 0.046336, 0.085092, 0.129801, 0.17593, 0.167087, 0.18812, 0.295083, 0.366687, 0.31487, 0.318242, 0.346032, 0.328603, 0.31487, 0.328603, 0.335645, 0.40511, 0.380708, 0.36309, 0.321458, 0.377384, 0.398279, 0.414856, 0.321458, 0.298791, 0.288399, 0.206376, 0.281712, 0.200174, 0.134866, 0.158265, 0.222385, 0.196879, 0.200174, 0.284882, 0.366687, 0.308712, 0.194234, 0.206376, 0.209395, 0.26085, 0.243554, 0.335645, 0.321458, 0.298791, 0.30533, 0.30533, 0.384043, 0.301917, 0.366687, 0.465241, 0.387226, 0.271506, 0.374039, 0.301917, 0.30533, 0.225814, 0.185198, 0.268042, 0.264545, 0.182256, 0.17593, 0.10481, 0.111485, 0.120615, 0.167087, 0.132295, 0.127496, 0.10481, 0.173081, 0.18812, 0.109221, 0.164327, 0.203355, 0.206376, 0.284882, 0.18812, 0.179055, 0.25031, 0.206376, 0.170161, 0.25406, 0.173081, 0.17593, 0.164327, 0.122885, 0.158265, 0.164327, 0.179055, 0.232838, 0.219301, 0.219301, 0.30533, 0.284882, 0.328603, 0.291804, 0.25031, 0.332115, 0.408655, 0.380708, 0.480142, 0.51388, 0.458154], '')</t>
  </si>
  <si>
    <t>[1, 2, 3, 7, 271]</t>
  </si>
  <si>
    <t xml:space="preserve">F5RVX7|F5RVX7_9ENTR Glutathione-regulated potassium-efflux system ancillary protein KefF OS=Enterobacter hormaechei ATCC 49162 </t>
  </si>
  <si>
    <t>([0.009187, 0.014783, 0.021816, 0.031287, 0.043307, 0.047319, 0.071867, 0.092881, 0.11371, 0.098513, 0.069024, 0.106997, 0.167087, 0.219301, 0.308712, 0.408655, 0.422041, 0.472492, 0.490133, 0.390993, 0.521092, 0.394753, 0.380708, 0.380708, 0.295083, 0.194234, 0.232838, 0.216401, 0.125101, 0.147574, 0.206376, 0.182256, 0.17593, 0.096677, 0.127496, 0.085092, 0.067594, 0.096677, 0.096677, 0.094817, 0.158265, 0.120615, 0.120615, 0.118441, 0.118441, 0.161087, 0.278302, 0.179055, 0.111485, 0.139895, 0.06312, 0.06184, 0.120615, 0.129801, 0.164327, 0.158265, 0.129801, 0.085092, 0.100716, 0.090864, 0.098513, 0.102787, 0.071867, 0.073402, 0.076542, 0.044297, 0.027463, 0.015694, 0.027463, 0.048328, 0.049374, 0.047319, 0.042364, 0.043307, 0.037156, 0.025762, 0.020876, 0.021381, 0.040537, 0.040537, 0.03976, 0.033407, 0.031287, 0.045352, 0.045352, 0.049374, 0.086953, 0.158265, 0.236433, 0.144935, 0.111485, 0.086953, 0.142424, 0.100716, 0.106997, 0.109221, 0.196879, 0.225814, 0.332115, 0.349426, 0.349426, 0.346032, 0.229226, 0.229226, 0.17593, 0.26085, 0.222385, 0.127496, 0.147574, 0.15284, 0.132295, 0.18812, 0.225814, 0.173081, 0.206376, 0.209395, 0.229226, 0.147574, 0.15284, 0.129801, 0.120615, 0.10481, 0.06184, 0.06312, 0.034068, 0.060549, 0.033407, 0.043307, 0.047319, 0.023087, 0.026892, 0.067594, 0.028695, 0.037156, 0.047319, 0.054297, 0.030003, 0.025762, 0.022667, 0.015078, 0.011342, 0.011903, 0.014586, 0.025762, 0.051831, 0.049374, 0.051831, 0.076542, 0.074921, 0.11371, 0.17593, 0.144935, 0.06184, 0.122885, 0.147574, 0.185198, 0.122885, 0.122885, 0.134866, 0.147574, 0.21291, 0.318242, 0.275179, 0.25406, 0.243554, 0.243554, 0.311707, 0.281712, 0.288399, 0.25031, 0.257454, 0.229226, 0.206376, 0.349426, 0.321458, 0.264545], '')</t>
  </si>
  <si>
    <t>[20]</t>
  </si>
  <si>
    <t xml:space="preserve">F5RVY0|F5RVY0_9ENTR Carbamoyl-phosphate synthase large chain OS=Enterobacter hormaechei ATCC 49162 </t>
  </si>
  <si>
    <t>([0.281712, 0.185198, 0.118441, 0.15008, 0.147574, 0.17593, 0.239899, 0.17593, 0.142424, 0.10481, 0.122885, 0.158265, 0.116183, 0.076542, 0.090864, 0.046336, 0.046336, 0.044297, 0.046336, 0.045352, 0.06312, 0.109221, 0.142424, 0.15008, 0.144935, 0.144935, 0.092881, 0.078022, 0.142424, 0.21291, 0.295083, 0.206376, 0.194234, 0.167087, 0.164327, 0.094817, 0.116183, 0.111485, 0.182256, 0.18812, 0.216401, 0.216401, 0.21291, 0.167087, 0.200174, 0.216401, 0.257454, 0.370445, 0.390993, 0.335645, 0.284882, 0.301917, 0.359901, 0.370445, 0.342579, 0.339168, 0.440853, 0.541878, 0.440853, 0.444081, 0.349426, 0.339168, 0.30533, 0.232838, 0.31487, 0.342579, 0.25406, 0.164327, 0.155435, 0.137348, 0.185198, 0.21291, 0.229226, 0.275179, 0.232838, 0.264545, 0.268042, 0.275179, 0.25406, 0.298791, 0.291804, 0.370445, 0.36309, 0.436924, 0.472492, 0.390993, 0.40511, 0.40511, 0.458154, 0.352862, 0.380708, 0.278302, 0.298791, 0.268042, 0.264545, 0.295083, 0.291804, 0.291804, 0.284882, 0.298791, 0.236433, 0.236433, 0.179055, 0.17593, 0.139895, 0.106997, 0.164327, 0.134866, 0.209395, 0.209395, 0.301917, 0.25406, 0.25406, 0.247041, 0.239899, 0.200174, 0.222385, 0.298791, 0.374039, 0.346032, 0.31487, 0.318242, 0.332115, 0.335645, 0.298791, 0.298791, 0.370445, 0.359901, 0.308712, 0.301917, 0.25031, 0.25031, 0.284882, 0.335645, 0.31487, 0.324872, 0.352862, 0.257454, 0.216401, 0.222385, 0.232838, 0.206376, 0.321458, 0.332115, 0.366687, 0.31487, 0.321458, 0.275179, 0.257454, 0.308712, 0.321458, 0.339168, 0.324872, 0.229226, 0.291804, 0.219301, 0.15008, 0.098513, 0.147574, 0.196879, 0.200174, 0.118441, 0.15008, 0.109221, 0.094817, 0.111485, 0.17593, 0.196879, 0.25406, 0.281712, 0.232838, 0.194234, 0.173081, 0.179055, 0.257454, 0.25031, 0.349426, 0.332115, 0.4292, 0.458154, 0.346032, 0.264545, 0.380708, 0.370445, 0.401658, 0.324872, 0.339168, 0.25031, 0.25031, 0.284882, 0.295083, 0.36309, 0.41194, 0.422041, 0.335645, 0.264545, 0.25031, 0.25031, 0.346032, 0.247041, 0.155435, 0.222385, 0.219301, 0.194234, 0.216401, 0.144935, 0.232838, 0.18812, 0.288399, 0.225814, 0.144935, 0.139895, 0.15284, 0.134866, 0.206376, 0.295083, 0.380708, 0.295083, 0.196879, 0.129801, 0.139895, 0.142424, 0.142424, 0.144935, 0.167087, 0.155435, 0.144935, 0.139895, 0.142424, 0.102787, 0.142424, 0.127496, 0.132295, 0.127496, 0.129801, 0.134866, 0.127496, 0.073402, 0.120615, 0.134866, 0.173081, 0.26085, 0.30533, 0.318242, 0.408655, 0.30533, 0.30533, 0.418646, 0.398279, 0.450668, 0.401658, 0.414856, 0.414856, 0.374039, 0.366687, 0.377384, 0.332115, 0.332115, 0.377384, 0.339168, 0.339168, 0.295083, 0.264545, 0.31487, 0.225814, 0.216401, 0.236433, 0.25031, 0.243554, 0.25031, 0.225814, 0.311707, 0.311707, 0.328603, 0.374039, 0.275179, 0.268042, 0.236433, 0.247041, 0.311707, 0.335645, 0.401658, 0.483068, 0.486429, 0.384043, 0.387226, 0.324872, 0.308712, 0.308712, 0.268042, 0.278302, 0.311707, 0.31487, 0.239899, 0.301917, 0.291804, 0.394753, 0.394753, 0.4292, 0.339168, 0.281712, 0.288399, 0.275179, 0.247041, 0.25031, 0.324872, 0.308712, 0.401658, 0.401658, 0.356642, 0.387226, 0.31487, 0.25406, 0.222385, 0.284882, 0.209395, 0.182256, 0.129801, 0.132295, 0.096677, 0.15284, 0.120615, 0.127496, 0.144935, 0.11371, 0.092881, 0.100716, 0.179055, 0.096677, 0.155435, 0.179055, 0.185198, 0.247041, 0.278302, 0.342579, 0.318242, 0.394753, 0.321458, 0.40511, 0.436924, 0.529623, 0.433034, 0.525368, 0.418646, 0.339168, 0.346032, 0.384043, 0.366687, 0.275179, 0.387226, 0.384043, 0.281712, 0.291804, 0.185198, 0.194234, 0.161087, 0.106997, 0.090864, 0.158265, 0.122885, 0.109221, 0.116183, 0.179055, 0.109221, 0.179055, 0.247041, 0.318242, 0.281712, 0.278302, 0.359901, 0.26085, 0.257454, 0.377384, 0.295083, 0.366687, 0.321458, 0.236433, 0.342579, 0.370445, 0.377384, 0.418646, 0.414856, 0.422041, 0.422041, 0.414856, 0.418646, 0.40511, 0.366687, 0.31487, 0.318242, 0.318242, 0.301917, 0.31487, 0.232838, 0.301917, 0.301917, 0.339168, 0.42561, 0.311707, 0.321458, 0.349426, 0.335645, 0.25406, 0.236433, 0.158265, 0.247041, 0.239899, 0.281712, 0.324872, 0.377384, 0.295083, 0.301917, 0.384043, 0.278302, 0.339168, 0.335645, 0.380708, 0.291804, 0.284882, 0.40511, 0.366687, 0.332115, 0.308712, 0.394753, 0.390993, 0.387226, 0.291804, 0.203355, 0.106997, 0.083462, 0.10481, 0.144935, 0.073402, 0.073402, 0.10481, 0.109221, 0.066181, 0.059222, 0.067594, 0.071867, 0.069024, 0.054297, 0.026892, 0.034884, 0.0198, 0.020876, 0.038858, 0.03976, 0.071867, 0.116183, 0.078022, 0.038042, 0.028107, 0.037156, 0.041405, 0.028695, 0.031287, 0.060549, 0.036378, 0.037156, 0.034884, 0.021381, 0.034068, 0.074921, 0.067594, 0.074921, 0.060549, 0.060549, 0.06184, 0.058088, 0.034884, 0.067594, 0.125101, 0.122885, 0.179055, 0.144935, 0.225814, 0.125101, 0.0704, 0.109221, 0.106997, 0.067594, 0.10481, 0.090864, 0.079919, 0.081712, 0.06184, 0.060549, 0.058088, 0.079919, 0.074921, 0.076542, 0.059222, 0.056825, 0.056825, 0.044297, 0.054297, 0.034068, 0.06312, 0.116183, 0.100716, 0.155435, 0.155435, 0.15284, 0.15284, 0.102787, 0.098513, 0.185198, 0.222385, 0.144935, 0.17593, 0.120615, 0.182256, 0.239899, 0.18812, 0.191378, 0.206376, 0.200174, 0.196879, 0.21291, 0.206376, 0.161087, 0.125101, 0.164327, 0.185198, 0.109221, 0.167087, 0.179055, 0.182256, 0.179055, 0.225814, 0.15008, 0.191378, 0.129801, 0.109221, 0.158265, 0.158265, 0.185198, 0.200174, 0.281712, 0.18812, 0.196879, 0.247041, 0.288399, 0.352862, 0.335645, 0.384043, 0.394753, 0.380708, 0.384043, 0.366687, 0.311707, 0.356642, 0.328603, 0.328603, 0.328603, 0.318242, 0.398279, 0.41194, 0.41194, 0.390993, 0.390993, 0.374039, 0.418646, 0.40511, 0.291804, 0.311707, 0.275179, 0.275179, 0.206376, 0.129801, 0.085092, 0.100716, 0.125101, 0.147574, 0.216401, 0.15284, 0.132295, 0.086953, 0.0704, 0.073402, 0.081712, 0.132295, 0.086953, 0.088832, 0.094817, 0.096677, 0.0704, 0.092881, 0.092881, 0.088832, 0.15008, 0.25031, 0.324872, 0.332115, 0.30533, 0.30533, 0.387226, 0.4292, 0.4292, 0.447574, 0.436924, 0.42561, 0.444081, 0.521092, 0.42561, 0.346032, 0.324872, 0.374039, 0.465241, 0.390993, 0.483068, 0.394753, 0.384043, 0.380708, 0.31487, 0.301917, 0.318242, 0.232838, 0.164327, 0.229226, 0.147574, 0.158265, 0.147574, 0.161087, 0.155435, 0.216401, 0.229226, 0.247041, 0.173081, 0.158265, 0.144935, 0.137348, 0.196879, 0.18812, 0.185198, 0.268042, 0.268042, 0.236433, 0.243554, 0.271506, 0.275179, 0.321458, 0.222385, 0.25406, 0.194234, 0.17593, 0.17593, 0.173081, 0.278302, 0.275179, 0.179055, 0.25406, 0.264545, 0.264545, 0.288399, 0.295083, 0.236433, 0.225814, 0.25031, 0.318242, 0.31487, 0.339168, 0.384043, 0.458154, 0.465241, 0.490133, 0.408655, 0.414856, 0.494003, 0.42561, 0.42561, 0.538167, 0.534167, 0.436924, 0.422041, 0.308712, 0.284882, 0.321458, 0.444081, 0.394753, 0.414856, 0.414856, 0.40511, 0.321458, 0.335645, 0.284882, 0.203355, 0.332115, 0.291804, 0.25031, 0.216401, 0.30533, 0.281712, 0.25406, 0.324872, 0.359901, 0.349426, 0.359901, 0.271506, 0.275179, 0.219301, 0.15008, 0.120615, 0.11371, 0.191378, 0.185198, 0.139895, 0.155435, 0.086953, 0.106997, 0.127496, 0.17593, 0.134866, 0.116183, 0.15284, 0.096677, 0.054297, 0.055536, 0.06312, 0.116183, 0.076542, 0.139895, 0.127496, 0.182256, 0.185198, 0.096677, 0.048328, 0.085092, 0.134866, 0.17593, 0.120615, 0.122885, 0.081712, 0.100716, 0.132295, 0.132295, 0.182256, 0.281712, 0.295083, 0.196879, 0.118441, 0.155435, 0.139895, 0.122885, 0.073402, 0.083462, 0.15008, 0.216401, 0.15008, 0.158265, 0.127496, 0.200174, 0.137348, 0.21291, 0.182256, 0.102787, 0.06184, 0.083462, 0.067594, 0.11371, 0.144935, 0.155435, 0.086953, 0.048328, 0.094817, 0.15008, 0.078022, 0.054297, 0.074921, 0.120615, 0.060549, 0.10481, 0.098513, 0.122885, 0.109221, 0.085092, 0.15008, 0.206376, 0.191378, 0.209395, 0.194234, 0.196879, 0.203355, 0.291804, 0.295083, 0.324872, 0.291804, 0.298791, 0.346032, 0.239899, 0.232838, 0.332115, 0.332115, 0.229226, 0.271506, 0.291804, 0.288399, 0.236433, 0.232838, 0.243554, 0.229226, 0.164327, 0.200174, 0.257454, 0.17593, 0.225814, 0.109221, 0.147574, 0.15008, 0.147574, 0.161087, 0.161087, 0.158265, 0.086953, 0.122885, 0.127496, 0.073402, 0.122885, 0.081712, 0.067594, 0.040537, 0.038042, 0.069024, 0.071867, 0.083462, 0.088832, 0.06184, 0.076542, 0.038042, 0.073402, 0.044297, 0.078022, 0.094817, 0.096677, 0.132295, 0.137348, 0.129801, 0.196879, 0.132295, 0.26085, 0.18812, 0.191378, 0.196879, 0.17593, 0.139895, 0.132295, 0.191378, 0.194234, 0.30533, 0.31487, 0.264545, 0.335645, 0.25031, 0.191378, 0.158265, 0.191378, 0.158265, 0.129801, 0.10481, 0.155435, 0.134866, 0.236433, 0.222385, 0.194234, 0.206376, 0.239899, 0.232838, 0.170161, 0.26085, 0.229226, 0.324872, 0.268042, 0.185198, 0.284882, 0.349426, 0.291804, 0.200174, 0.268042, 0.232838, 0.264545, 0.281712, 0.203355, 0.139895, 0.139895, 0.191378, 0.10481, 0.111485, 0.111485, 0.088832, 0.10481, 0.10481, 0.06184, 0.116183, 0.21291, 0.122885, 0.06184, 0.106997, 0.203355, 0.21291, 0.247041, 0.25406, 0.239899, 0.318242, 0.387226, 0.483068, 0.380708, 0.454136, 0.436924, 0.370445, 0.476583, 0.447574, 0.458154, 0.42561, 0.380708, 0.36309, 0.414856, 0.390993, 0.36309, 0.328603, 0.288399, 0.332115, 0.25031, 0.25031, 0.243554, 0.257454, 0.247041, 0.321458, 0.321458, 0.321458, 0.390993, 0.390993, 0.384043, 0.384043, 0.458154, 0.408655, 0.318242, 0.349426, 0.384043, 0.422041, 0.440853, 0.468512, 0.468512, 0.553315, 0.575842, 0.585406, 0.490133, 0.422041, 0.42561, 0.380708, 0.352862, 0.324872, 0.321458, 0.247041, 0.170161, 0.194234, 0.275179, 0.349426, 0.25031, 0.328603, 0.247041, 0.243554, 0.216401, 0.21291, 0.225814, 0.209395, 0.206376, 0.239899, 0.222385, 0.158265, 0.158265, 0.182256, 0.222385, 0.196879, 0.271506, 0.264545, 0.281712, 0.30533, 0.311707, 0.335645, 0.26085, 0.349426, 0.335645, 0.301917, 0.311707, 0.311707, 0.311707, 0.311707, 0.374039, 0.476583, 0.454136, 0.549308, 0.562014, 0.549308, 0.486429, 0.486429, 0.608892, 0.585406, 0.562014, 0.461924, 0.549308, 0.525368, 0.42561, 0.346032, 0.422041, 0.414856, 0.40511, 0.377384, 0.366687, 0.339168, 0.335645, 0.390993, 0.298791, 0.301917, 0.301917, 0.384043, 0.387226, 0.298791, 0.219301, 0.21291, 0.301917, 0.298791, 0.352862, 0.356642, 0.450668, 0.356642, 0.352862, 0.284882, 0.332115, 0.257454, 0.257454, 0.25031, 0.284882, 0.288399, 0.288399, 0.278302, 0.278302, 0.185198, 0.229226, 0.311707, 0.278302, 0.239899, 0.21291, 0.167087, 0.247041, 0.209395, 0.295083, 0.264545, 0.328603, 0.328603, 0.408655, 0.339168, 0.25406, 0.25031, 0.268042, 0.264545, 0.281712, 0.247041, 0.356642, 0.356642, 0.36309, 0.308712, 0.342579, 0.370445, 0.433034, 0.401658, 0.414856, 0.384043, 0.401658, 0.374039, 0.321458, 0.288399, 0.352862, 0.476583], '')</t>
  </si>
  <si>
    <t>[57, 340, 342, 604, 672, 673, 943, 944, 945, 991, 992, 993, 996, 997, 998, 1000, 1001]</t>
  </si>
  <si>
    <t>(2</t>
  </si>
  <si>
    <t xml:space="preserve">F5RVY1|F5RVY1_9ENTR Carbamoyl-phosphate synthase small chain OS=Enterobacter hormaechei ATCC 49162 </t>
  </si>
  <si>
    <t>([0.06312, 0.085092, 0.116183, 0.116183, 0.078022, 0.05306, 0.042364, 0.030611, 0.047319, 0.067594, 0.083462, 0.111485, 0.118441, 0.05306, 0.051831, 0.050641, 0.086953, 0.060549, 0.034068, 0.051831, 0.069024, 0.122885, 0.127496, 0.127496, 0.127496, 0.137348, 0.203355, 0.288399, 0.30533, 0.219301, 0.122885, 0.132295, 0.132295, 0.125101, 0.179055, 0.271506, 0.271506, 0.191378, 0.229226, 0.339168, 0.25406, 0.206376, 0.203355, 0.216401, 0.25406, 0.284882, 0.271506, 0.271506, 0.25031, 0.324872, 0.298791, 0.332115, 0.324872, 0.232838, 0.239899, 0.196879, 0.225814, 0.232838, 0.219301, 0.209395, 0.200174, 0.222385, 0.301917, 0.301917, 0.301917, 0.232838, 0.200174, 0.291804, 0.311707, 0.332115, 0.321458, 0.41194, 0.490133, 0.418646, 0.51388, 0.472492, 0.575842, 0.529623, 0.433034, 0.461924, 0.377384, 0.36309, 0.444081, 0.36309, 0.394753, 0.301917, 0.25031, 0.25406, 0.239899, 0.232838, 0.125101, 0.125101, 0.134866, 0.132295, 0.203355, 0.21291, 0.170161, 0.161087, 0.161087, 0.158265, 0.144935, 0.216401, 0.216401, 0.206376, 0.301917, 0.182256, 0.196879, 0.25406, 0.200174, 0.17593, 0.173081, 0.18812, 0.200174, 0.194234, 0.18812, 0.164327, 0.098513, 0.158265, 0.161087, 0.106997, 0.111485, 0.170161, 0.194234, 0.191378, 0.18812, 0.15284, 0.239899, 0.311707, 0.342579, 0.356642, 0.301917, 0.209395, 0.268042, 0.257454, 0.26085, 0.275179, 0.200174, 0.291804, 0.257454, 0.264545, 0.264545, 0.31487, 0.236433, 0.236433, 0.236433, 0.209395, 0.236433, 0.200174, 0.111485, 0.0704, 0.109221, 0.11371, 0.185198, 0.209395, 0.179055, 0.179055, 0.111485, 0.147574, 0.134866, 0.17593, 0.122885, 0.191378, 0.219301, 0.268042, 0.268042, 0.243554, 0.18812, 0.18812, 0.134866, 0.225814, 0.31487, 0.31487, 0.390993, 0.284882, 0.291804, 0.239899, 0.247041, 0.321458, 0.359901, 0.281712, 0.295083, 0.374039, 0.335645, 0.324872, 0.387226, 0.387226, 0.414856, 0.529623, 0.440853, 0.585406, 0.454136, 0.444081, 0.380708, 0.321458, 0.387226, 0.291804, 0.384043, 0.257454, 0.26085, 0.219301, 0.298791, 0.268042, 0.257454, 0.206376, 0.142424, 0.120615, 0.085092, 0.05306, 0.032017, 0.058088, 0.047319, 0.092881, 0.05306, 0.079919, 0.0704, 0.086953, 0.10481, 0.067594, 0.15284, 0.132295, 0.170161, 0.17593, 0.173081, 0.139895, 0.236433, 0.328603, 0.268042, 0.225814, 0.301917, 0.321458, 0.321458, 0.352862, 0.366687, 0.454136, 0.36309, 0.339168, 0.257454, 0.318242, 0.390993, 0.356642, 0.418646, 0.40511, 0.408655, 0.444081, 0.447574, 0.458154, 0.36309, 0.436924, 0.418646, 0.394753, 0.352862, 0.352862, 0.295083, 0.203355, 0.203355, 0.284882, 0.288399, 0.291804, 0.31487, 0.308712, 0.321458, 0.21291, 0.243554, 0.182256, 0.086953, 0.10481, 0.051831, 0.050641, 0.029376, 0.055536, 0.066181, 0.122885, 0.071867, 0.051831, 0.073402, 0.046336, 0.03976, 0.076542, 0.118441, 0.088832, 0.094817, 0.090864, 0.098513, 0.081712, 0.090864, 0.158265, 0.085092, 0.137348, 0.209395, 0.288399, 0.288399, 0.284882, 0.278302, 0.359901, 0.468512, 0.433034, 0.51388, 0.553315, 0.465241, 0.472492, 0.517562, 0.51388, 0.51388, 0.51388, 0.480142, 0.433034, 0.440853, 0.529623, 0.549308, 0.562014, 0.562014, 0.562014, 0.447574, 0.408655, 0.342579, 0.321458, 0.408655, 0.384043, 0.377384, 0.422041, 0.444081, 0.40511, 0.40511, 0.324872, 0.394753, 0.366687, 0.454136, 0.454136, 0.480142, 0.458154, 0.370445, 0.268042, 0.275179, 0.380708, 0.408655, 0.390993, 0.401658, 0.380708, 0.328603, 0.328603, 0.374039, 0.346032, 0.380708, 0.366687, 0.480142, 0.444081, 0.398279, 0.394753, 0.284882, 0.30533, 0.308712, 0.387226, 0.529623, 0.541878, 0.51388, 0.505461, 0.648219, 0.618285, 0.661982, 0.771762, 0.779859, 0.73685, 0.703578, 0.733139, 0.63748, 0.476583, 0.51388, 0.666105, 0.538167, 0.575842, 0.575842, 0.494003, 0.408655, 0.394753, 0.398279, 0.332115, 0.342579, 0.311707, 0.31487, 0.264545, 0.257454, 0.222385, 0.222385, 0.219301, 0.155435, 0.206376, 0.30533, 0.26085, 0.203355, 0.328603, 0.433034], '')</t>
  </si>
  <si>
    <t>[74, 76, 77, 187, 189, 296, 297, 300, 301, 302, 303, 307, 308, 309, 310, 311, 352, 353, 354, 355, 356, 357, 358, 359, 360, 361, 362, 363, 364, 366, 367, 368, 369, 370]</t>
  </si>
  <si>
    <t xml:space="preserve">F5RVY3|F5RVY3_9ENTR 4-hydroxy-tetrahydrodipicolinate reductase OS=Enterobacter hormaechei ATCC 49162 </t>
  </si>
  <si>
    <t>([0.137348, 0.179055, 0.17593, 0.209395, 0.243554, 0.278302, 0.264545, 0.288399, 0.31487, 0.349426, 0.288399, 0.243554, 0.243554, 0.196879, 0.200174, 0.120615, 0.203355, 0.167087, 0.243554, 0.271506, 0.284882, 0.281712, 0.196879, 0.222385, 0.194234, 0.167087, 0.100716, 0.142424, 0.144935, 0.164327, 0.15008, 0.222385, 0.30533, 0.206376, 0.158265, 0.182256, 0.229226, 0.229226, 0.232838, 0.216401, 0.239899, 0.222385, 0.222385, 0.30533, 0.275179, 0.301917, 0.346032, 0.444081, 0.414856, 0.335645, 0.318242, 0.25031, 0.264545, 0.264545, 0.352862, 0.352862, 0.377384, 0.380708, 0.298791, 0.328603, 0.346032, 0.335645, 0.318242, 0.36309, 0.298791, 0.229226, 0.15284, 0.155435, 0.081712, 0.086953, 0.134866, 0.161087, 0.25031, 0.232838, 0.236433, 0.158265, 0.206376, 0.196879, 0.15008, 0.182256, 0.102787, 0.064632, 0.060549, 0.125101, 0.122885, 0.17593, 0.271506, 0.356642, 0.301917, 0.342579, 0.247041, 0.243554, 0.209395, 0.194234, 0.194234, 0.109221, 0.185198, 0.236433, 0.194234, 0.275179, 0.301917, 0.422041, 0.458154, 0.36309, 0.36309, 0.36309, 0.335645, 0.339168, 0.342579, 0.408655, 0.387226, 0.444081, 0.359901, 0.288399, 0.182256, 0.155435, 0.222385, 0.219301, 0.116183, 0.139895, 0.096677, 0.098513, 0.060549, 0.078022, 0.088832, 0.066181, 0.036378, 0.042364, 0.025762, 0.016257, 0.016257, 0.025316, 0.025316, 0.035586, 0.051831, 0.067594, 0.064632, 0.078022, 0.076542, 0.081712, 0.085092, 0.132295, 0.081712, 0.134866, 0.078022, 0.078022, 0.109221, 0.144935, 0.155435, 0.236433, 0.318242, 0.30533, 0.30533, 0.271506, 0.30533, 0.281712, 0.377384, 0.418646, 0.418646, 0.41194, 0.480142, 0.384043, 0.342579, 0.387226, 0.36309, 0.468512, 0.505461, 0.398279, 0.398279, 0.295083, 0.257454, 0.21291, 0.21291, 0.216401, 0.291804, 0.200174, 0.225814, 0.203355, 0.129801, 0.111485, 0.073402, 0.048328, 0.083462, 0.10481, 0.147574, 0.147574, 0.139895, 0.170161, 0.243554, 0.295083, 0.394753, 0.359901, 0.436924, 0.42561, 0.433034, 0.335645, 0.422041, 0.31487, 0.278302, 0.366687, 0.332115, 0.401658, 0.465241, 0.461924, 0.461924, 0.349426, 0.288399, 0.278302, 0.291804, 0.301917, 0.284882, 0.25031, 0.271506, 0.137348, 0.118441, 0.118441, 0.118441, 0.118441, 0.222385, 0.26085, 0.194234, 0.278302, 0.18812, 0.225814, 0.236433, 0.225814, 0.284882, 0.352862, 0.356642, 0.339168, 0.288399, 0.288399, 0.216401, 0.232838, 0.356642, 0.384043, 0.349426, 0.380708, 0.384043, 0.366687, 0.332115, 0.318242, 0.21291, 0.222385, 0.216401, 0.209395, 0.209395, 0.239899, 0.25406, 0.25031, 0.173081, 0.125101, 0.127496, 0.173081, 0.203355, 0.196879, 0.147574, 0.111485, 0.161087, 0.100716, 0.106997, 0.127496, 0.125101, 0.170161, 0.219301, 0.194234, 0.167087, 0.137348, 0.106997, 0.071867, 0.049374, 0.079919, 0.167087], '')</t>
  </si>
  <si>
    <t>[166]</t>
  </si>
  <si>
    <t xml:space="preserve">F5RVZ3|F5RVZ3_9ENTR 4-hydroxy-3-methylbut-2-enyl diphosphate reductase OS=Enterobacter hormaechei ATCC 49162 </t>
  </si>
  <si>
    <t>([0.040537, 0.028695, 0.031287, 0.045352, 0.033407, 0.051831, 0.069024, 0.0704, 0.046336, 0.059222, 0.041405, 0.033407, 0.035586, 0.0704, 0.102787, 0.10481, 0.139895, 0.076542, 0.036378, 0.037156, 0.030611, 0.076542, 0.069024, 0.048328, 0.031287, 0.050641, 0.048328, 0.054297, 0.044297, 0.05306, 0.055536, 0.10481, 0.158265, 0.086953, 0.05306, 0.041405, 0.081712, 0.074921, 0.078022, 0.132295, 0.147574, 0.173081, 0.15008, 0.200174, 0.200174, 0.167087, 0.10481, 0.111485, 0.106997, 0.094817, 0.139895, 0.147574, 0.092881, 0.109221, 0.18812, 0.25406, 0.291804, 0.194234, 0.127496, 0.127496, 0.067594, 0.060549, 0.049374, 0.050641, 0.06184, 0.071867, 0.134866, 0.216401, 0.173081, 0.11371, 0.179055, 0.191378, 0.191378, 0.225814, 0.196879, 0.185198, 0.185198, 0.225814, 0.225814, 0.31487, 0.332115, 0.335645, 0.346032, 0.349426, 0.352862, 0.288399, 0.384043, 0.298791, 0.222385, 0.264545, 0.324872, 0.26085, 0.25406, 0.203355, 0.247041, 0.194234, 0.167087, 0.167087, 0.134866, 0.203355, 0.194234, 0.257454, 0.36309, 0.366687, 0.41194, 0.40511, 0.387226, 0.281712, 0.278302, 0.346032, 0.342579, 0.318242, 0.387226, 0.390993, 0.454136, 0.454136, 0.454136, 0.5017, 0.505461, 0.545602, 0.51388, 0.517562, 0.529623, 0.444081, 0.42561, 0.422041, 0.458154, 0.56648, 0.675549, 0.784345, 0.750527, 0.642678, 0.58069, 0.5017, 0.51388, 0.480142, 0.497853, 0.59917, 0.59014, 0.517562, 0.40511, 0.440853, 0.359901, 0.366687, 0.380708, 0.374039, 0.374039, 0.356642, 0.31487, 0.31487, 0.239899, 0.264545, 0.243554, 0.288399, 0.356642, 0.349426, 0.356642, 0.324872, 0.236433, 0.222385, 0.225814, 0.335645, 0.342579, 0.42561, 0.41194, 0.490133, 0.436924, 0.346032, 0.339168, 0.339168, 0.268042, 0.342579, 0.349426, 0.450668, 0.377384, 0.40511, 0.390993, 0.30533, 0.239899, 0.311707, 0.349426, 0.40511, 0.387226, 0.390993, 0.401658, 0.318242, 0.239899, 0.216401, 0.271506, 0.268042, 0.30533, 0.387226, 0.387226, 0.387226, 0.40511, 0.483068, 0.384043, 0.384043, 0.444081, 0.4292, 0.40511, 0.387226, 0.398279, 0.377384, 0.377384, 0.298791, 0.318242, 0.31487, 0.332115, 0.298791, 0.291804, 0.281712, 0.264545, 0.278302, 0.271506, 0.25406, 0.291804, 0.352862, 0.366687, 0.387226, 0.387226, 0.384043, 0.384043, 0.298791, 0.298791, 0.291804, 0.346032, 0.380708, 0.454136, 0.51388, 0.549308, 0.517562, 0.414856, 0.349426, 0.257454, 0.268042, 0.281712, 0.243554, 0.25031, 0.25031, 0.17593, 0.25406, 0.295083, 0.25031, 0.25031, 0.21291, 0.200174, 0.216401, 0.216401, 0.191378, 0.142424, 0.118441, 0.134866, 0.161087, 0.236433, 0.288399, 0.275179, 0.236433, 0.264545, 0.229226, 0.25031, 0.349426, 0.26085, 0.17593, 0.144935, 0.219301, 0.291804, 0.232838, 0.15008, 0.15008, 0.167087, 0.158265, 0.219301, 0.232838, 0.271506, 0.26085, 0.288399, 0.284882, 0.324872, 0.298791, 0.264545, 0.264545, 0.173081, 0.268042, 0.339168, 0.401658, 0.41194, 0.414856, 0.497853, 0.494003, 0.458154, 0.366687, 0.461924, 0.384043, 0.408655, 0.4292, 0.447574, 0.366687, 0.36309, 0.257454, 0.301917, 0.335645, 0.295083, 0.394753, 0.308712, 0.328603, 0.311707, 0.268042, 0.222385, 0.179055, 0.25031, 0.301917, 0.41194, 0.359901, 0.447574, 0.349426], '')</t>
  </si>
  <si>
    <t>[117, 118, 119, 120, 121, 122, 127, 128, 129, 130, 131, 132, 133, 134, 137, 138, 139, 229, 230, 231]</t>
  </si>
  <si>
    <t xml:space="preserve">F5RVZ5|F5RVZ5_9ENTR Lipoprotein signal peptidase OS=Enterobacter hormaechei ATCC 49162 </t>
  </si>
  <si>
    <t>([0.047319, 0.021816, 0.011342, 0.008156, 0.006078, 0.005378, 0.004775, 0.004388, 0.003997, 0.003405, 0.00283, 0.00243, 0.002529, 0.001687, 0.001602, 0.002396, 0.003014, 0.001906, 0.001271, 0.000799, 0.000799, 0.000816, 0.001318, 0.001172, 0.001417, 0.001391, 0.001786, 0.002503, 0.003341, 0.003298, 0.005011, 0.004976, 0.004646, 0.004976, 0.007031, 0.004899, 0.005223, 0.003607, 0.005378, 0.005318, 0.006533, 0.009728, 0.009865, 0.006245, 0.010221, 0.010131, 0.014315, 0.007877, 0.007422, 0.004646, 0.004358, 0.003461, 0.004976, 0.007645, 0.006894, 0.007031, 0.007422, 0.007315, 0.011518, 0.008156, 0.007645, 0.005799, 0.004976, 0.004775, 0.004835, 0.004358, 0.003555, 0.003997, 0.004414, 0.003607, 0.004315, 0.004646, 0.003821, 0.003298, 0.002555, 0.001748, 0.001481, 0.001408, 0.001374, 0.001335, 0.001808, 0.002512, 0.003924, 0.004611, 0.004689, 0.004689, 0.005623, 0.008624, 0.005932, 0.007422, 0.006421, 0.007315, 0.006619, 0.006619, 0.005318, 0.006795, 0.010131, 0.010672, 0.010672, 0.010509, 0.011669, 0.007422, 0.005503, 0.00558, 0.00543, 0.003821, 0.003997, 0.003804, 0.003607, 0.003405, 0.003014, 0.003341, 0.00389, 0.004513, 0.004577, 0.006795, 0.004513, 0.003246, 0.0028, 0.003997, 0.004247, 0.003053, 0.004247, 0.004358, 0.003671, 0.003727, 0.003478, 0.004835, 0.003555, 0.003177, 0.004899, 0.006194, 0.007031, 0.004835, 0.004646, 0.005011, 0.004775, 0.006421, 0.008075, 0.007315, 0.005318, 0.003997, 0.003804, 0.004161, 0.006194, 0.004646, 0.003276, 0.005318, 0.005086, 0.008075, 0.008075, 0.006619, 0.006795, 0.008723, 0.014586, 0.013821, 0.017447, 0.013821, 0.014075, 0.014315, 0.023534, 0.043307, 0.0704, 0.158265, 0.096677, 0.071867], '')</t>
  </si>
  <si>
    <t xml:space="preserve">F5RVZ6|F5RVZ6_9ENTR Isoleucine--tRNA ligase OS=Enterobacter hormaechei ATCC 49162 </t>
  </si>
  <si>
    <t>([0.271506, 0.335645, 0.374039, 0.401658, 0.284882, 0.349426, 0.321458, 0.349426, 0.370445, 0.398279, 0.339168, 0.359901, 0.356642, 0.352862, 0.465241, 0.494003, 0.490133, 0.450668, 0.458154, 0.414856, 0.505461, 0.380708, 0.370445, 0.374039, 0.380708, 0.494003, 0.390993, 0.342579, 0.339168, 0.268042, 0.18812, 0.26085, 0.26085, 0.236433, 0.229226, 0.209395, 0.185198, 0.182256, 0.21291, 0.288399, 0.216401, 0.144935, 0.158265, 0.155435, 0.155435, 0.15008, 0.167087, 0.264545, 0.257454, 0.229226, 0.31487, 0.387226, 0.384043, 0.332115, 0.36309, 0.288399, 0.291804, 0.291804, 0.291804, 0.236433, 0.243554, 0.339168, 0.335645, 0.332115, 0.328603, 0.324872, 0.247041, 0.15008, 0.090864, 0.15284, 0.173081, 0.161087, 0.161087, 0.106997, 0.139895, 0.139895, 0.129801, 0.132295, 0.132295, 0.15284, 0.129801, 0.085092, 0.102787, 0.158265, 0.147574, 0.155435, 0.094817, 0.147574, 0.216401, 0.196879, 0.225814, 0.15284, 0.167087, 0.109221, 0.164327, 0.137348, 0.15008, 0.25031, 0.26085, 0.164327, 0.142424, 0.219301, 0.30533, 0.278302, 0.295083, 0.384043, 0.271506, 0.356642, 0.324872, 0.298791, 0.394753, 0.26085, 0.342579, 0.298791, 0.374039, 0.295083, 0.356642, 0.356642, 0.247041, 0.203355, 0.278302, 0.281712, 0.298791, 0.209395, 0.219301, 0.203355, 0.219301, 0.328603, 0.295083, 0.332115, 0.25406, 0.164327, 0.264545, 0.185198, 0.209395, 0.161087, 0.158265, 0.158265, 0.15284, 0.158265, 0.182256, 0.206376, 0.229226, 0.134866, 0.120615, 0.118441, 0.094817, 0.092881, 0.046336, 0.054297, 0.05306, 0.11371, 0.15008, 0.155435, 0.15284, 0.094817, 0.134866, 0.17593, 0.111485, 0.10481, 0.161087, 0.102787, 0.060549, 0.050641, 0.098513, 0.155435, 0.15008, 0.116183, 0.106997, 0.185198, 0.18812, 0.158265, 0.139895, 0.18812, 0.127496, 0.194234, 0.194234, 0.129801, 0.106997, 0.179055, 0.118441, 0.118441, 0.182256, 0.232838, 0.155435, 0.125101, 0.137348, 0.116183, 0.196879, 0.142424, 0.161087, 0.096677, 0.067594, 0.074921, 0.060549, 0.094817, 0.092881, 0.17593, 0.247041, 0.222385, 0.219301, 0.232838, 0.206376, 0.118441, 0.15284, 0.196879, 0.164327, 0.158265, 0.196879, 0.18812, 0.219301, 0.127496, 0.200174, 0.257454, 0.243554, 0.142424, 0.137348, 0.083462, 0.083462, 0.085092, 0.096677, 0.088832, 0.132295, 0.182256, 0.200174, 0.182256, 0.137348, 0.137348, 0.076542, 0.038858, 0.038042, 0.049374, 0.090864, 0.111485, 0.078022, 0.083462, 0.098513, 0.118441, 0.164327, 0.147574, 0.15008, 0.179055, 0.111485, 0.109221, 0.051831, 0.092881, 0.094817, 0.173081, 0.134866, 0.236433, 0.236433, 0.200174, 0.125101, 0.083462, 0.074921, 0.073402, 0.078022, 0.129801, 0.109221, 0.111485, 0.069024, 0.038858, 0.028107, 0.041405, 0.040537, 0.079919, 0.046336, 0.031287, 0.031287, 0.06312, 0.036378, 0.038042, 0.044297, 0.076542, 0.092881, 0.090864, 0.088832, 0.085092, 0.094817, 0.05306, 0.064632, 0.064632, 0.064632, 0.106997, 0.132295, 0.092881, 0.079919, 0.132295, 0.196879, 0.15008, 0.092881, 0.15284, 0.15008, 0.122885, 0.125101, 0.078022, 0.0704, 0.122885, 0.139895, 0.066181, 0.067594, 0.073402, 0.054297, 0.100716, 0.066181, 0.076542, 0.096677, 0.056825, 0.032677, 0.030003, 0.03976, 0.067594, 0.038042, 0.069024, 0.051831, 0.055536, 0.092881, 0.094817, 0.100716, 0.083462, 0.134866, 0.15008, 0.137348, 0.243554, 0.200174, 0.268042, 0.239899, 0.268042, 0.359901, 0.480142, 0.490133, 0.490133, 0.394753, 0.480142, 0.377384, 0.472492, 0.366687, 0.398279, 0.301917, 0.298791, 0.209395, 0.26085, 0.236433, 0.209395, 0.216401, 0.278302, 0.209395, 0.209395, 0.243554, 0.25406, 0.225814, 0.216401, 0.125101, 0.132295, 0.144935, 0.225814, 0.232838, 0.225814, 0.257454, 0.321458, 0.236433, 0.335645, 0.318242, 0.324872, 0.366687, 0.291804, 0.161087, 0.219301, 0.194234, 0.179055, 0.17593, 0.11371, 0.0704, 0.086953, 0.15008, 0.100716, 0.060549, 0.059222, 0.11371, 0.094817, 0.116183, 0.158265, 0.096677, 0.058088, 0.096677, 0.060549, 0.100716, 0.179055, 0.147574, 0.182256, 0.167087, 0.158265, 0.15008, 0.25031, 0.247041, 0.173081, 0.132295, 0.196879, 0.194234, 0.179055, 0.185198, 0.209395, 0.158265, 0.161087, 0.142424, 0.142424, 0.173081, 0.161087, 0.18812, 0.239899, 0.144935, 0.083462, 0.058088, 0.10481, 0.069024, 0.109221, 0.167087, 0.25406, 0.26085, 0.18812, 0.18812, 0.196879, 0.182256, 0.26085, 0.257454, 0.352862, 0.377384, 0.318242, 0.308712, 0.284882, 0.21291, 0.31487, 0.318242, 0.298791, 0.324872, 0.377384, 0.271506, 0.264545, 0.278302, 0.25406, 0.321458, 0.247041, 0.247041, 0.229226, 0.196879, 0.219301, 0.203355, 0.196879, 0.268042, 0.301917, 0.308712, 0.271506, 0.194234, 0.209395, 0.288399, 0.25031, 0.25031, 0.335645, 0.335645, 0.229226, 0.257454, 0.209395, 0.31487, 0.264545, 0.26085, 0.216401, 0.173081, 0.144935, 0.132295, 0.134866, 0.127496, 0.122885, 0.21291, 0.291804, 0.291804, 0.288399, 0.324872, 0.321458, 0.335645, 0.25031, 0.359901, 0.275179, 0.295083, 0.278302, 0.332115, 0.278302, 0.339168, 0.444081, 0.497853, 0.444081, 0.461924, 0.387226, 0.394753, 0.387226, 0.298791, 0.390993, 0.377384, 0.25406, 0.158265, 0.164327, 0.164327, 0.164327, 0.216401, 0.25031, 0.247041, 0.167087, 0.15284, 0.17593, 0.161087, 0.17593, 0.209395, 0.206376, 0.275179, 0.17593, 0.185198, 0.25406, 0.18812, 0.236433, 0.339168, 0.436924, 0.346032, 0.440853, 0.370445, 0.298791, 0.203355, 0.203355, 0.271506, 0.352862, 0.342579, 0.366687, 0.352862, 0.374039, 0.359901, 0.295083, 0.332115, 0.324872, 0.271506, 0.324872, 0.324872, 0.332115, 0.222385, 0.281712, 0.275179, 0.328603, 0.398279, 0.480142, 0.476583, 0.440853, 0.346032, 0.271506, 0.281712, 0.288399, 0.288399, 0.298791, 0.366687, 0.422041, 0.408655, 0.472492, 0.374039, 0.236433, 0.182256, 0.281712, 0.301917, 0.222385, 0.18812, 0.139895, 0.158265, 0.15284, 0.164327, 0.209395, 0.281712, 0.268042, 0.26085, 0.236433, 0.264545, 0.164327, 0.161087, 0.17593, 0.129801, 0.142424, 0.239899, 0.281712, 0.281712, 0.179055, 0.25406, 0.232838, 0.324872, 0.324872, 0.335645, 0.359901, 0.394753, 0.394753, 0.346032, 0.349426, 0.374039, 0.335645, 0.346032, 0.352862, 0.349426, 0.41194, 0.433034, 0.42561, 0.461924, 0.476583, 0.618285, 0.534167, 0.553315, 0.557691, 0.553315, 0.450668, 0.447574, 0.422041, 0.436924, 0.398279, 0.321458, 0.324872, 0.247041, 0.225814, 0.170161, 0.134866, 0.132295, 0.182256, 0.191378, 0.094817, 0.088832, 0.083462, 0.129801, 0.129801, 0.100716, 0.0704, 0.111485, 0.118441, 0.147574, 0.086953, 0.086953, 0.134866, 0.137348, 0.17593, 0.243554, 0.311707, 0.339168, 0.247041, 0.243554, 0.239899, 0.25031, 0.25031, 0.26085, 0.25031, 0.26085, 0.291804, 0.247041, 0.170161, 0.102787, 0.076542, 0.134866, 0.129801, 0.139895, 0.137348, 0.083462, 0.10481, 0.118441, 0.079919, 0.139895, 0.142424, 0.109221, 0.122885, 0.120615, 0.132295, 0.139895, 0.179055, 0.139895, 0.17593, 0.194234, 0.194234, 0.229226, 0.219301, 0.206376, 0.167087, 0.118441, 0.21291, 0.147574, 0.10481, 0.147574, 0.125101, 0.098513, 0.134866, 0.203355, 0.21291, 0.118441, 0.071867, 0.064632, 0.069024, 0.056825, 0.092881, 0.147574, 0.079919, 0.085092, 0.076542, 0.090864, 0.144935, 0.100716, 0.100716, 0.129801, 0.127496, 0.090864, 0.079919, 0.071867, 0.030611, 0.0198, 0.032677, 0.028107, 0.032017, 0.028107, 0.051831, 0.045352, 0.022667, 0.023087, 0.013613, 0.026892, 0.017447, 0.010509, 0.014075, 0.020876, 0.018787, 0.020876, 0.020165, 0.028107, 0.024393, 0.048328, 0.060549, 0.064632, 0.111485, 0.066181, 0.073402, 0.071867, 0.0704, 0.137348, 0.158265, 0.25031, 0.247041, 0.301917, 0.298791, 0.191378, 0.182256, 0.116183, 0.090864, 0.170161, 0.139895, 0.102787, 0.0704, 0.081712, 0.041405, 0.032017, 0.03976, 0.059222, 0.034884, 0.026892, 0.026892, 0.020522, 0.0198, 0.016257, 0.020165, 0.037156, 0.043307, 0.023963, 0.041405, 0.027463, 0.015694, 0.021816, 0.035586, 0.059222, 0.060549, 0.122885, 0.15008, 0.106997, 0.059222, 0.050641, 0.069024, 0.0704, 0.155435, 0.086953, 0.060549, 0.06312, 0.056825, 0.058088, 0.051831, 0.056825, 0.059222, 0.100716, 0.081712, 0.085092, 0.088832, 0.074921, 0.051831, 0.058088, 0.111485, 0.134866, 0.15284, 0.085092, 0.092881, 0.090864, 0.098513, 0.10481, 0.088832, 0.059222, 0.098513, 0.182256, 0.18812, 0.21291, 0.225814, 0.219301, 0.161087, 0.090864, 0.122885, 0.158265, 0.125101, 0.11371, 0.116183, 0.196879, 0.284882, 0.264545, 0.191378, 0.271506, 0.352862, 0.356642, 0.342579, 0.366687, 0.339168, 0.321458, 0.324872, 0.318242, 0.247041, 0.219301, 0.275179, 0.275179, 0.298791, 0.346032, 0.275179, 0.275179, 0.232838, 0.232838, 0.167087, 0.222385, 0.196879, 0.134866, 0.134866, 0.209395, 0.209395, 0.167087, 0.158265, 0.125101, 0.086953, 0.090864, 0.098513, 0.120615, 0.106997, 0.086953, 0.066181, 0.100716, 0.085092, 0.085092, 0.096677, 0.094817, 0.078022, 0.102787, 0.134866, 0.134866, 0.109221, 0.10481, 0.139895, 0.15008, 0.25406, 0.30533, 0.398279, 0.398279, 0.318242, 0.311707, 0.311707, 0.268042, 0.268042, 0.268042, 0.268042, 0.18812, 0.268042, 0.288399, 0.243554, 0.281712, 0.281712, 0.324872, 0.308712, 0.247041, 0.275179, 0.264545, 0.179055, 0.111485, 0.17593, 0.170161, 0.182256, 0.18812, 0.268042, 0.219301, 0.271506, 0.30533, 0.321458, 0.298791, 0.318242, 0.356642, 0.318242, 0.332115, 0.236433, 0.15284, 0.232838, 0.196879, 0.120615, 0.144935, 0.206376, 0.206376, 0.229226, 0.200174, 0.194234, 0.194234, 0.243554, 0.268042, 0.25406, 0.30533, 0.321458, 0.209395, 0.17593, 0.17593, 0.142424, 0.194234, 0.281712, 0.257454, 0.225814, 0.339168, 0.401658, 0.377384, 0.324872], '')</t>
  </si>
  <si>
    <t>[20, 604, 605, 606, 607, 608]</t>
  </si>
  <si>
    <t xml:space="preserve">F5RVZ7|F5RVZ7_9ENTR Riboflavin biosynthesis protein OS=Enterobacter hormaechei ATCC 49162 </t>
  </si>
  <si>
    <t>([0.071867, 0.11371, 0.111485, 0.185198, 0.225814, 0.26085, 0.194234, 0.147574, 0.098513, 0.127496, 0.083462, 0.102787, 0.111485, 0.090864, 0.161087, 0.161087, 0.10481, 0.179055, 0.173081, 0.161087, 0.247041, 0.257454, 0.216401, 0.164327, 0.081712, 0.083462, 0.083462, 0.074921, 0.116183, 0.18812, 0.191378, 0.291804, 0.301917, 0.25406, 0.370445, 0.359901, 0.268042, 0.380708, 0.298791, 0.222385, 0.155435, 0.125101, 0.066181, 0.037156, 0.073402, 0.15284, 0.15008, 0.182256, 0.182256, 0.196879, 0.120615, 0.055536, 0.044297, 0.040537, 0.056825, 0.056825, 0.055536, 0.125101, 0.081712, 0.127496, 0.118441, 0.18812, 0.219301, 0.229226, 0.349426, 0.349426, 0.31487, 0.216401, 0.185198, 0.185198, 0.106997, 0.147574, 0.271506, 0.301917, 0.30533, 0.216401, 0.225814, 0.144935, 0.078022, 0.055536, 0.032677, 0.032017, 0.030003, 0.015694, 0.026892, 0.026892, 0.024826, 0.013437, 0.018106, 0.015344, 0.015694, 0.026338, 0.026338, 0.024826, 0.027463, 0.014783, 0.014783, 0.014075, 0.024393, 0.022306, 0.022667, 0.023963, 0.043307, 0.046336, 0.055536, 0.05306, 0.032677, 0.034884, 0.034884, 0.025316, 0.025316, 0.028107, 0.026892, 0.034884, 0.035586, 0.016826, 0.032677, 0.024826, 0.024826, 0.0198, 0.032677, 0.056825, 0.092881, 0.092881, 0.094817, 0.079919, 0.046336, 0.042364, 0.023963, 0.050641, 0.085092, 0.083462, 0.125101, 0.073402, 0.076542, 0.03976, 0.083462, 0.03976, 0.088832, 0.055536, 0.071867, 0.071867, 0.076542, 0.058088, 0.06184, 0.028107, 0.036378, 0.069024, 0.116183, 0.182256, 0.120615, 0.122885, 0.098513, 0.098513, 0.161087, 0.155435, 0.203355, 0.142424, 0.247041, 0.243554, 0.281712, 0.185198, 0.158265, 0.161087, 0.200174, 0.203355, 0.219301, 0.301917, 0.295083, 0.257454, 0.275179, 0.356642, 0.264545, 0.247041, 0.247041, 0.25031, 0.281712, 0.196879, 0.278302, 0.185198, 0.179055, 0.209395, 0.298791, 0.26085, 0.179055, 0.17593, 0.167087, 0.264545, 0.222385, 0.139895, 0.170161, 0.155435, 0.155435, 0.15284, 0.236433, 0.134866, 0.161087, 0.139895, 0.21291, 0.219301, 0.222385, 0.26085, 0.17593, 0.17593, 0.243554, 0.324872, 0.247041, 0.247041, 0.275179, 0.236433, 0.318242, 0.321458, 0.25031, 0.167087, 0.222385, 0.158265, 0.284882, 0.179055, 0.147574, 0.17593, 0.100716, 0.170161, 0.15284, 0.229226, 0.268042, 0.161087, 0.096677, 0.144935, 0.100716, 0.066181, 0.111485, 0.064632, 0.064632, 0.10481, 0.167087, 0.225814, 0.301917, 0.219301, 0.26085, 0.291804, 0.222385, 0.308712, 0.318242, 0.311707, 0.229226, 0.206376, 0.25031, 0.342579, 0.257454, 0.243554, 0.281712, 0.200174, 0.219301, 0.191378, 0.191378, 0.122885, 0.060549, 0.058088, 0.088832, 0.111485, 0.06184, 0.098513, 0.064632, 0.034068, 0.0198, 0.032677, 0.029376, 0.045352, 0.023534, 0.03976, 0.074921, 0.076542, 0.122885, 0.179055, 0.118441, 0.11371, 0.179055, 0.173081, 0.179055, 0.191378, 0.116183, 0.18812, 0.15284, 0.222385, 0.216401, 0.271506, 0.271506, 0.284882, 0.295083, 0.298791, 0.308712, 0.26085, 0.25031, 0.25406, 0.15284, 0.15284, 0.15008, 0.090864, 0.129801, 0.100716, 0.074921, 0.111485, 0.086953, 0.086953, 0.059222, 0.10481, 0.10481, 0.071867], '')</t>
  </si>
  <si>
    <t xml:space="preserve">F5RW01|F5RW01_9ENTR Chaperone protein DnaJ OS=Enterobacter hormaechei ATCC 49162 </t>
  </si>
  <si>
    <t>([0.335645, 0.40511, 0.447574, 0.332115, 0.229226, 0.284882, 0.225814, 0.179055, 0.203355, 0.170161, 0.229226, 0.26085, 0.328603, 0.295083, 0.311707, 0.390993, 0.40511, 0.4292, 0.321458, 0.356642, 0.377384, 0.356642, 0.25406, 0.239899, 0.332115, 0.352862, 0.311707, 0.339168, 0.40511, 0.31487, 0.384043, 0.384043, 0.401658, 0.398279, 0.440853, 0.444081, 0.42561, 0.42561, 0.40511, 0.494003, 0.468512, 0.490133, 0.490133, 0.585406, 0.483068, 0.472492, 0.570702, 0.517562, 0.557691, 0.585406, 0.675549, 0.549308, 0.521092, 0.450668, 0.377384, 0.370445, 0.359901, 0.335645, 0.346032, 0.342579, 0.328603, 0.332115, 0.295083, 0.239899, 0.25406, 0.359901, 0.284882, 0.268042, 0.346032, 0.328603, 0.288399, 0.229226, 0.328603, 0.328603, 0.384043, 0.454136, 0.414856, 0.408655, 0.433034, 0.414856, 0.422041, 0.332115, 0.356642, 0.377384, 0.461924, 0.450668, 0.346032, 0.4292, 0.4292, 0.418646, 0.418646, 0.454136, 0.454136, 0.440853, 0.436924, 0.370445, 0.288399, 0.31487, 0.328603, 0.278302, 0.194234, 0.194234, 0.291804, 0.229226, 0.155435, 0.155435, 0.155435, 0.232838, 0.239899, 0.239899, 0.247041, 0.284882, 0.278302, 0.339168, 0.31487, 0.311707, 0.374039, 0.436924, 0.444081, 0.370445, 0.4292, 0.4292, 0.440853, 0.40511, 0.476583, 0.497853, 0.5017, 0.436924, 0.450668, 0.461924, 0.440853, 0.384043, 0.377384, 0.370445, 0.339168, 0.36309, 0.352862, 0.370445, 0.332115, 0.328603, 0.332115, 0.359901, 0.450668, 0.377384, 0.418646, 0.4292, 0.377384, 0.384043, 0.398279, 0.268042, 0.26085, 0.281712, 0.332115, 0.324872, 0.30533, 0.349426, 0.324872, 0.328603, 0.31487, 0.390993, 0.422041, 0.497853, 0.465241, 0.346032, 0.447574, 0.436924, 0.301917, 0.42561, 0.41194, 0.468512, 0.604312, 0.608892, 0.541878, 0.553315, 0.525368, 0.557691, 0.58069, 0.608892, 0.5017, 0.41194, 0.377384, 0.284882, 0.284882, 0.291804, 0.384043, 0.225814, 0.257454, 0.380708, 0.25406, 0.264545, 0.26085, 0.264545, 0.25406, 0.308712, 0.232838, 0.191378, 0.185198, 0.185198, 0.216401, 0.185198, 0.275179, 0.295083, 0.229226, 0.229226, 0.219301, 0.25406, 0.370445, 0.339168, 0.281712, 0.41194, 0.40511, 0.41194, 0.40511, 0.41194, 0.342579, 0.41194, 0.4292, 0.4292, 0.349426, 0.349426, 0.447574, 0.436924, 0.387226, 0.525368, 0.517562, 0.517562, 0.517562, 0.525368, 0.447574, 0.509769, 0.42561, 0.40511, 0.398279, 0.41194, 0.40511, 0.486429, 0.461924, 0.517562, 0.534167, 0.63748, 0.59014, 0.59014, 0.63748, 0.680603, 0.661982, 0.666105, 0.58069, 0.476583, 0.414856, 0.494003, 0.4292, 0.505461, 0.472492, 0.468512, 0.461924, 0.476583, 0.440853, 0.394753, 0.31487, 0.31487, 0.311707, 0.324872, 0.346032, 0.324872, 0.356642, 0.295083, 0.206376, 0.17593, 0.26085, 0.257454, 0.284882, 0.268042, 0.275179, 0.239899, 0.219301, 0.196879, 0.167087, 0.164327, 0.164327, 0.239899, 0.225814, 0.229226, 0.155435, 0.164327, 0.118441, 0.134866, 0.191378, 0.200174, 0.30533, 0.295083, 0.356642, 0.264545, 0.346032, 0.271506, 0.352862, 0.30533, 0.356642, 0.380708, 0.414856, 0.490133, 0.5017, 0.505461, 0.497853, 0.575842, 0.486429, 0.450668, 0.418646, 0.390993, 0.461924, 0.454136, 0.447574, 0.447574, 0.444081, 0.42561, 0.497853, 0.440853, 0.517562, 0.483068, 0.483068, 0.447574, 0.450668, 0.444081, 0.447574, 0.377384, 0.31487, 0.30533, 0.394753, 0.332115, 0.295083, 0.236433, 0.247041, 0.257454, 0.295083, 0.295083, 0.298791, 0.229226, 0.301917, 0.311707, 0.30533, 0.311707, 0.332115, 0.328603, 0.26085, 0.182256, 0.239899, 0.318242, 0.318242, 0.324872, 0.394753, 0.454136, 0.418646, 0.408655, 0.401658, 0.401658, 0.468512, 0.468512, 0.557691, 0.538167, 0.538167, 0.541878, 0.575842, 0.585406, 0.575842, 0.666105, 0.759478, 0.642678, 0.51388, 0.613573, 0.608892, 0.521092, 0.517562, 0.632174, 0.517562, 0.422041, 0.394753, 0.394753, 0.328603, 0.321458, 0.328603, 0.295083, 0.271506, 0.206376, 0.17593, 0.144935, 0.120615, 0.092881, 0.155435, 0.257454, 0.200174], '')</t>
  </si>
  <si>
    <t>[43, 46, 47, 48, 49, 50, 51, 52, 126, 170, 171, 172, 173, 174, 175, 176, 177, 178, 223, 224, 225, 226, 227, 229, 237, 238, 239, 240, 241, 242, 243, 244, 245, 246, 251, 300, 301, 303, 316, 356, 357, 358, 359, 360, 361, 362, 363, 364, 365, 366, 367, 368, 369, 370, 371, 372]</t>
  </si>
  <si>
    <t>55)</t>
  </si>
  <si>
    <t xml:space="preserve">F5RW21|F5RW21_9ENTR Probable phosphoglycerate mutase GpmB OS=Enterobacter hormaechei ATCC 49162 </t>
  </si>
  <si>
    <t>([0.155435, 0.206376, 0.25406, 0.170161, 0.219301, 0.229226, 0.275179, 0.291804, 0.30533, 0.257454, 0.284882, 0.30533, 0.380708, 0.377384, 0.444081, 0.525368, 0.666105, 0.648219, 0.671169, 0.680603, 0.671169, 0.661982, 0.58069, 0.585406, 0.707965, 0.671169, 0.570702, 0.562014, 0.509769, 0.497853, 0.59917, 0.585406, 0.553315, 0.538167, 0.545602, 0.454136, 0.458154, 0.342579, 0.418646, 0.414856, 0.349426, 0.281712, 0.278302, 0.335645, 0.339168, 0.26085, 0.281712, 0.36309, 0.366687, 0.42561, 0.450668, 0.444081, 0.42561, 0.440853, 0.366687, 0.281712, 0.324872, 0.332115, 0.387226, 0.298791, 0.295083, 0.271506, 0.356642, 0.291804, 0.298791, 0.21291, 0.295083, 0.328603, 0.328603, 0.247041, 0.236433, 0.243554, 0.167087, 0.194234, 0.179055, 0.257454, 0.278302, 0.225814, 0.225814, 0.247041, 0.318242, 0.349426, 0.349426, 0.346032, 0.414856, 0.328603, 0.41194, 0.41194, 0.384043, 0.40511, 0.497853, 0.5017, 0.390993, 0.465241, 0.447574, 0.476583, 0.398279, 0.398279, 0.486429, 0.472492, 0.483068, 0.509769, 0.483068, 0.58069, 0.557691, 0.458154, 0.59014, 0.604312, 0.585406, 0.59917, 0.58069, 0.529623, 0.538167, 0.685117, 0.585406, 0.59508, 0.509769, 0.59508, 0.63748, 0.626927, 0.59014, 0.549308, 0.444081, 0.40511, 0.418646, 0.342579, 0.342579, 0.30533, 0.209395, 0.239899, 0.200174, 0.200174, 0.222385, 0.209395, 0.225814, 0.225814, 0.155435, 0.155435, 0.161087, 0.185198, 0.185198, 0.137348, 0.137348, 0.137348, 0.158265, 0.088832, 0.092881, 0.10481, 0.109221, 0.17593, 0.090864, 0.066181, 0.066181, 0.038858, 0.050641, 0.034884, 0.033407, 0.046336, 0.076542, 0.071867, 0.067594, 0.040537, 0.064632, 0.045352, 0.0704, 0.073402, 0.081712, 0.127496, 0.109221, 0.109221, 0.096677, 0.094817, 0.155435, 0.094817, 0.158265, 0.144935, 0.167087, 0.219301, 0.15284, 0.090864, 0.081712, 0.086953, 0.137348, 0.079919, 0.090864, 0.066181, 0.069024, 0.088832, 0.074921, 0.127496, 0.137348, 0.085092, 0.139895, 0.132295, 0.134866, 0.139895, 0.10481, 0.127496, 0.125101, 0.134866, 0.21291, 0.25406, 0.173081, 0.182256, 0.275179, 0.311707, 0.356642, 0.31487, 0.324872, 0.335645, 0.30533, 0.257454, 0.366687, 0.339168, 0.298791], '')</t>
  </si>
  <si>
    <t>[15, 16, 17, 18, 19, 20, 21, 22, 23, 24, 25, 26, 27, 28, 30, 31, 32, 33, 34, 91, 101, 103, 104, 106, 107, 108, 109, 110, 111, 112, 113, 114, 115, 116, 117, 118, 119, 120, 121]</t>
  </si>
  <si>
    <t xml:space="preserve">F5RW22|F5RW22_9ENTR Inosine/xanthosine triphosphatase OS=Enterobacter hormaechei ATCC 49162 </t>
  </si>
  <si>
    <t>([0.007495, 0.005734, 0.007495, 0.009728, 0.013265, 0.010509, 0.009401, 0.010131, 0.013437, 0.017797, 0.016021, 0.013821, 0.021381, 0.033407, 0.071867, 0.076542, 0.15284, 0.170161, 0.170161, 0.203355, 0.125101, 0.225814, 0.30533, 0.232838, 0.161087, 0.158265, 0.209395, 0.185198, 0.236433, 0.25031, 0.170161, 0.139895, 0.196879, 0.219301, 0.25031, 0.236433, 0.173081, 0.170161, 0.090864, 0.118441, 0.10481, 0.116183, 0.109221, 0.086953, 0.15284, 0.222385, 0.229226, 0.194234, 0.324872, 0.324872, 0.318242, 0.433034, 0.436924, 0.433034, 0.41194, 0.4292, 0.450668, 0.525368, 0.517562, 0.58069, 0.562014, 0.562014, 0.653063, 0.661982, 0.745909, 0.632174, 0.59014, 0.604312, 0.653063, 0.604312, 0.538167, 0.490133, 0.42561, 0.570702, 0.585406, 0.549308, 0.541878, 0.40511, 0.30533, 0.239899, 0.236433, 0.158265, 0.200174, 0.173081, 0.167087, 0.10481, 0.161087, 0.206376, 0.196879, 0.196879, 0.21291, 0.144935, 0.170161, 0.125101, 0.0704, 0.042364, 0.030611, 0.032017, 0.06184, 0.106997, 0.173081, 0.21291, 0.295083, 0.278302, 0.328603, 0.298791, 0.384043, 0.370445, 0.321458, 0.332115, 0.281712, 0.298791, 0.324872, 0.356642, 0.465241, 0.450668, 0.436924, 0.436924, 0.436924, 0.433034, 0.36309, 0.339168, 0.349426, 0.352862, 0.370445, 0.321458, 0.271506, 0.275179, 0.30533, 0.268042, 0.225814, 0.308712, 0.288399, 0.284882, 0.268042, 0.25031, 0.25031, 0.342579, 0.447574, 0.342579, 0.352862, 0.418646, 0.414856, 0.414856, 0.414856, 0.370445, 0.318242, 0.40511, 0.339168, 0.21291, 0.288399, 0.291804, 0.295083, 0.278302, 0.281712, 0.281712, 0.275179, 0.352862, 0.339168, 0.25031, 0.243554, 0.25031, 0.264545, 0.239899, 0.161087, 0.098513, 0.069024, 0.094817, 0.05306, 0.078022, 0.161087, 0.083462, 0.100716, 0.106997, 0.090864, 0.088832, 0.046336, 0.046336, 0.035586, 0.027463, 0.032677, 0.048328, 0.032677, 0.021381, 0.019109, 0.023534, 0.036378, 0.06312], '')</t>
  </si>
  <si>
    <t>[57, 58, 59, 60, 61, 62, 63, 64, 65, 66, 67, 68, 69, 70, 73, 74, 75, 76]</t>
  </si>
  <si>
    <t xml:space="preserve">F5RW25|F5RW25_9ENTR Energy-dependent translational throttle protein EttA OS=Enterobacter hormaechei ATCC 49162 </t>
  </si>
  <si>
    <t>([0.076542, 0.111485, 0.144935, 0.10481, 0.079919, 0.129801, 0.191378, 0.21291, 0.243554, 0.278302, 0.216401, 0.17593, 0.196879, 0.200174, 0.21291, 0.281712, 0.288399, 0.281712, 0.219301, 0.127496, 0.147574, 0.206376, 0.179055, 0.179055, 0.161087, 0.219301, 0.137348, 0.073402, 0.076542, 0.046336, 0.048328, 0.083462, 0.111485, 0.116183, 0.102787, 0.170161, 0.17593, 0.17593, 0.116183, 0.194234, 0.206376, 0.15008, 0.129801, 0.15284, 0.094817, 0.170161, 0.17593, 0.25406, 0.243554, 0.26085, 0.339168, 0.339168, 0.311707, 0.339168, 0.370445, 0.387226, 0.414856, 0.408655, 0.398279, 0.476583, 0.384043, 0.476583, 0.422041, 0.374039, 0.40511, 0.509769, 0.505461, 0.534167, 0.525368, 0.534167, 0.534167, 0.570702, 0.56648, 0.622677, 0.632174, 0.505461, 0.490133, 0.476583, 0.476583, 0.497853, 0.517562, 0.653063, 0.613573, 0.642678, 0.745909, 0.728858, 0.626927, 0.521092, 0.5017, 0.461924, 0.465241, 0.447574, 0.41194, 0.318242, 0.321458, 0.328603, 0.332115, 0.247041, 0.206376, 0.203355, 0.18812, 0.15284, 0.15284, 0.203355, 0.281712, 0.25406, 0.25031, 0.209395, 0.288399, 0.268042, 0.21291, 0.264545, 0.243554, 0.25406, 0.346032, 0.335645, 0.311707, 0.291804, 0.394753, 0.436924, 0.349426, 0.342579, 0.380708, 0.335645, 0.308712, 0.308712, 0.335645, 0.324872, 0.444081, 0.349426, 0.366687, 0.384043, 0.42561, 0.374039, 0.377384, 0.352862, 0.328603, 0.308712, 0.41194, 0.370445, 0.271506, 0.346032, 0.359901, 0.380708, 0.422041, 0.321458, 0.321458, 0.298791, 0.288399, 0.194234, 0.25031, 0.25031, 0.236433, 0.222385, 0.308712, 0.291804, 0.318242, 0.332115, 0.342579, 0.31487, 0.278302, 0.335645, 0.275179, 0.291804, 0.239899, 0.158265, 0.17593, 0.106997, 0.132295, 0.132295, 0.236433, 0.268042, 0.225814, 0.225814, 0.158265, 0.100716, 0.106997, 0.10481, 0.134866, 0.15008, 0.173081, 0.236433, 0.179055, 0.264545, 0.301917, 0.328603, 0.40511, 0.418646, 0.476583, 0.36309, 0.291804, 0.271506, 0.247041, 0.182256, 0.182256, 0.26085, 0.349426, 0.239899, 0.239899, 0.206376, 0.206376, 0.147574, 0.102787, 0.144935, 0.085092, 0.102787, 0.100716, 0.106997, 0.139895, 0.100716, 0.102787, 0.10481, 0.102787, 0.120615, 0.147574, 0.194234, 0.194234, 0.109221, 0.120615, 0.071867, 0.074921, 0.044297, 0.067594, 0.090864, 0.102787, 0.167087, 0.164327, 0.100716, 0.116183, 0.067594, 0.116183, 0.191378, 0.275179, 0.18812, 0.17593, 0.229226, 0.158265, 0.100716, 0.182256, 0.268042, 0.339168, 0.335645, 0.422041, 0.401658, 0.332115, 0.30533, 0.30533, 0.311707, 0.374039, 0.335645, 0.447574, 0.447574, 0.422041, 0.387226, 0.458154, 0.447574, 0.444081, 0.553315, 0.541878, 0.545602, 0.529623, 0.549308, 0.454136, 0.454136, 0.366687, 0.387226, 0.401658, 0.401658, 0.398279, 0.398279, 0.394753, 0.387226, 0.370445, 0.401658, 0.42561, 0.4292, 0.444081, 0.444081, 0.422041, 0.5017, 0.41194, 0.390993, 0.370445, 0.352862, 0.352862, 0.465241, 0.447574, 0.468512, 0.468512, 0.472492, 0.509769, 0.433034, 0.440853, 0.440853, 0.422041, 0.436924, 0.458154, 0.458154, 0.476583, 0.51388, 0.444081, 0.4292, 0.377384, 0.422041, 0.56648, 0.557691, 0.517562, 0.608892, 0.5017, 0.490133, 0.497853, 0.480142, 0.5017, 0.433034, 0.454136, 0.401658, 0.398279, 0.398279, 0.321458, 0.30533, 0.288399, 0.359901, 0.374039, 0.450668, 0.42561, 0.387226, 0.31487, 0.271506, 0.209395, 0.291804, 0.298791, 0.219301, 0.232838, 0.200174, 0.257454, 0.191378, 0.281712, 0.271506, 0.26085, 0.311707, 0.25031, 0.203355, 0.206376, 0.21291, 0.15008, 0.142424, 0.17593, 0.25031, 0.318242, 0.36309, 0.356642, 0.346032, 0.414856, 0.414856, 0.433034, 0.342579, 0.398279, 0.335645, 0.31487, 0.311707, 0.332115, 0.41194, 0.476583, 0.486429, 0.613573, 0.720929, 0.720929, 0.675549, 0.661982, 0.553315, 0.59014, 0.5017, 0.505461, 0.517562, 0.517562, 0.529623, 0.63748, 0.541878, 0.545602, 0.575842, 0.5017, 0.51388, 0.51388, 0.398279, 0.387226, 0.359901, 0.324872, 0.295083, 0.301917, 0.311707, 0.390993, 0.380708, 0.461924, 0.394753, 0.288399, 0.298791, 0.374039, 0.31487, 0.387226, 0.41194, 0.41194, 0.390993, 0.390993, 0.295083, 0.356642, 0.352862, 0.257454, 0.284882, 0.324872, 0.321458, 0.324872, 0.291804, 0.332115, 0.324872, 0.380708, 0.450668, 0.346032, 0.268042, 0.332115, 0.324872, 0.222385, 0.232838, 0.209395, 0.194234, 0.281712, 0.318242, 0.332115, 0.4292, 0.4292, 0.408655, 0.398279, 0.318242, 0.356642, 0.335645, 0.26085, 0.264545, 0.295083, 0.380708, 0.461924, 0.458154, 0.461924, 0.575842, 0.476583, 0.604312, 0.521092, 0.490133, 0.476583, 0.390993, 0.30533, 0.318242, 0.264545, 0.271506, 0.335645, 0.346032, 0.268042, 0.268042, 0.196879, 0.134866, 0.139895, 0.137348, 0.170161, 0.173081, 0.18812, 0.268042, 0.18812, 0.268042, 0.209395, 0.229226, 0.308712, 0.30533, 0.284882, 0.318242, 0.239899, 0.25406, 0.25406, 0.288399, 0.284882, 0.281712, 0.366687, 0.257454, 0.278302, 0.243554, 0.179055, 0.147574, 0.120615, 0.132295, 0.078022, 0.127496, 0.120615, 0.120615, 0.179055, 0.106997, 0.069024, 0.067594, 0.064632, 0.058088, 0.03976, 0.055536, 0.092881, 0.086953, 0.098513, 0.048328, 0.049374, 0.042364, 0.055536, 0.069024, 0.106997, 0.167087, 0.161087, 0.11371, 0.118441, 0.064632, 0.06312, 0.122885, 0.185198, 0.191378, 0.111485, 0.179055, 0.216401, 0.139895, 0.147574, 0.229226, 0.225814, 0.216401, 0.291804, 0.271506, 0.275179, 0.182256, 0.182256, 0.164327, 0.222385, 0.185198, 0.206376, 0.321458, 0.342579, 0.335645, 0.31487, 0.332115, 0.318242, 0.222385, 0.295083, 0.275179, 0.173081, 0.219301, 0.219301, 0.200174, 0.185198, 0.15284, 0.206376, 0.179055, 0.179055, 0.139895, 0.139895, 0.219301, 0.15284], '')</t>
  </si>
  <si>
    <t>[65, 66, 67, 68, 69, 70, 71, 72, 73, 74, 75, 80, 81, 82, 83, 84, 85, 86, 87, 88, 257, 258, 259, 260, 261, 279, 290, 299, 304, 305, 306, 307, 308, 312, 364, 365, 366, 367, 368, 369, 370, 371, 372, 373, 374, 375, 376, 377, 378, 379, 380, 381, 382, 441, 443, 444]</t>
  </si>
  <si>
    <t>52)</t>
  </si>
  <si>
    <t xml:space="preserve">F5RW32|F5RW32_9ENTR Lipoate-protein ligase A OS=Enterobacter hormaechei ATCC 49162 </t>
  </si>
  <si>
    <t>([0.42561, 0.308712, 0.339168, 0.25031, 0.17593, 0.122885, 0.147574, 0.17593, 0.200174, 0.137348, 0.164327, 0.219301, 0.200174, 0.120615, 0.127496, 0.081712, 0.064632, 0.045352, 0.058088, 0.078022, 0.045352, 0.026338, 0.023087, 0.023087, 0.03976, 0.05306, 0.10481, 0.090864, 0.092881, 0.100716, 0.170161, 0.122885, 0.066181, 0.066181, 0.079919, 0.042364, 0.071867, 0.092881, 0.111485, 0.106997, 0.102787, 0.118441, 0.137348, 0.161087, 0.161087, 0.155435, 0.164327, 0.147574, 0.182256, 0.203355, 0.118441, 0.120615, 0.173081, 0.170161, 0.275179, 0.352862, 0.440853, 0.440853, 0.394753, 0.433034, 0.440853, 0.436924, 0.509769, 0.505461, 0.59508, 0.505461, 0.476583, 0.505461, 0.490133, 0.480142, 0.444081, 0.549308, 0.545602, 0.5017, 0.529623, 0.408655, 0.408655, 0.414856, 0.339168, 0.374039, 0.374039, 0.366687, 0.288399, 0.182256, 0.239899, 0.15008, 0.18812, 0.185198, 0.185198, 0.185198, 0.216401, 0.229226, 0.155435, 0.158265, 0.182256, 0.236433, 0.25406, 0.247041, 0.247041, 0.298791, 0.216401, 0.155435, 0.098513, 0.161087, 0.225814, 0.15284, 0.257454, 0.264545, 0.21291, 0.21291, 0.161087, 0.139895, 0.11371, 0.18812, 0.161087, 0.158265, 0.15284, 0.225814, 0.239899, 0.239899, 0.194234, 0.216401, 0.216401, 0.291804, 0.284882, 0.342579, 0.433034, 0.422041, 0.454136, 0.538167, 0.538167, 0.538167, 0.529623, 0.562014, 0.545602, 0.549308, 0.465241, 0.468512, 0.486429, 0.480142, 0.472492, 0.56648, 0.642678, 0.720929, 0.59014, 0.59014, 0.557691, 0.545602, 0.553315, 0.465241, 0.394753, 0.324872, 0.394753, 0.370445, 0.377384, 0.30533, 0.339168, 0.414856, 0.339168, 0.301917, 0.308712, 0.222385, 0.15008, 0.161087, 0.18812, 0.284882, 0.278302, 0.268042, 0.26085, 0.182256, 0.264545, 0.308712, 0.377384, 0.36309, 0.308712, 0.30533, 0.377384, 0.30533, 0.30533, 0.380708, 0.40511, 0.332115, 0.390993, 0.483068, 0.390993, 0.301917, 0.311707, 0.236433, 0.170161, 0.203355, 0.288399, 0.191378, 0.222385, 0.232838, 0.247041, 0.328603, 0.236433, 0.170161, 0.239899, 0.216401, 0.158265, 0.158265, 0.225814, 0.225814, 0.127496, 0.109221, 0.134866, 0.127496, 0.120615, 0.182256, 0.167087, 0.158265, 0.17593, 0.15008, 0.127496, 0.127496, 0.078022, 0.079919, 0.122885, 0.134866, 0.164327, 0.232838, 0.243554, 0.26085, 0.295083, 0.318242, 0.458154, 0.497853, 0.380708, 0.440853, 0.454136, 0.444081, 0.339168, 0.374039, 0.390993, 0.4292, 0.41194, 0.494003, 0.476583, 0.497853, 0.359901, 0.36309, 0.239899, 0.236433, 0.216401, 0.182256, 0.288399, 0.229226, 0.125101, 0.209395, 0.232838, 0.144935, 0.086953, 0.170161, 0.209395, 0.206376, 0.111485, 0.098513, 0.054297, 0.102787, 0.092881, 0.11371, 0.116183, 0.134866, 0.134866, 0.066181, 0.083462, 0.044297, 0.059222, 0.11371, 0.118441, 0.116183, 0.11371, 0.185198, 0.164327, 0.158265, 0.17593, 0.194234, 0.125101, 0.216401, 0.225814, 0.219301, 0.196879, 0.194234, 0.308712, 0.278302, 0.418646, 0.31487, 0.40511, 0.359901, 0.281712, 0.25031, 0.225814, 0.301917, 0.206376, 0.229226, 0.222385, 0.142424, 0.142424, 0.15008, 0.134866, 0.106997, 0.120615, 0.155435, 0.088832, 0.079919, 0.102787, 0.096677, 0.10481, 0.102787, 0.102787, 0.10481, 0.073402, 0.056825, 0.067594, 0.059222, 0.067594, 0.074921, 0.132295, 0.222385, 0.332115, 0.36309, 0.30533, 0.278302, 0.288399, 0.288399, 0.268042, 0.225814, 0.125101, 0.118441, 0.092881, 0.111485, 0.15008, 0.164327, 0.209395, 0.173081, 0.257454, 0.194234, 0.144935, 0.10481, 0.067594, 0.042364, 0.023963, 0.038042, 0.027463], '')</t>
  </si>
  <si>
    <t>[62, 63, 64, 65, 67, 71, 72, 73, 74, 129, 130, 131, 132, 133, 134, 135, 141, 142, 143, 144, 145, 146, 147, 148]</t>
  </si>
  <si>
    <t xml:space="preserve">F5RW34|F5RW34_9ENTR Purine nucleoside phosphorylase DeoD-type OS=Enterobacter hormaechei ATCC 49162 </t>
  </si>
  <si>
    <t>([0.384043, 0.422041, 0.278302, 0.26085, 0.298791, 0.243554, 0.200174, 0.147574, 0.137348, 0.185198, 0.206376, 0.25031, 0.311707, 0.222385, 0.200174, 0.170161, 0.25031, 0.243554, 0.196879, 0.15284, 0.206376, 0.216401, 0.122885, 0.137348, 0.179055, 0.17593, 0.17593, 0.239899, 0.335645, 0.311707, 0.291804, 0.30533, 0.236433, 0.216401, 0.295083, 0.243554, 0.194234, 0.191378, 0.10481, 0.170161, 0.196879, 0.18812, 0.109221, 0.191378, 0.268042, 0.257454, 0.25406, 0.232838, 0.225814, 0.15008, 0.167087, 0.155435, 0.147574, 0.200174, 0.155435, 0.155435, 0.125101, 0.222385, 0.225814, 0.268042, 0.264545, 0.185198, 0.10481, 0.182256, 0.182256, 0.203355, 0.127496, 0.074921, 0.132295, 0.134866, 0.102787, 0.132295, 0.090864, 0.088832, 0.088832, 0.069024, 0.03976, 0.0704, 0.037156, 0.035586, 0.056825, 0.036378, 0.06184, 0.090864, 0.056825, 0.059222, 0.038042, 0.069024, 0.076542, 0.073402, 0.03976, 0.085092, 0.090864, 0.090864, 0.060549, 0.034068, 0.059222, 0.076542, 0.071867, 0.086953, 0.055536, 0.058088, 0.092881, 0.094817, 0.11371, 0.116183, 0.118441, 0.158265, 0.094817, 0.142424, 0.078022, 0.129801, 0.129801, 0.127496, 0.185198, 0.15008, 0.196879, 0.170161, 0.142424, 0.120615, 0.15008, 0.125101, 0.125101, 0.092881, 0.060549, 0.064632, 0.102787, 0.078022, 0.049374, 0.088832, 0.069024, 0.106997, 0.10481, 0.081712, 0.045352, 0.042364, 0.055536, 0.071867, 0.0704, 0.120615, 0.100716, 0.094817, 0.182256, 0.111485, 0.073402, 0.111485, 0.086953, 0.085092, 0.06184, 0.046336, 0.024393, 0.030003, 0.047319, 0.055536, 0.067594, 0.120615, 0.096677, 0.073402, 0.073402, 0.060549, 0.043307, 0.076542, 0.076542, 0.038858, 0.066181, 0.074921, 0.042364, 0.05306, 0.032677, 0.064632, 0.096677, 0.182256, 0.15284, 0.10481, 0.090864, 0.05306, 0.027463, 0.034884, 0.047319, 0.036378, 0.044297, 0.069024, 0.028695, 0.028695, 0.042364, 0.042364, 0.059222, 0.060549, 0.06312, 0.055536, 0.031287, 0.043307, 0.024826, 0.030611, 0.040537, 0.042364, 0.043307, 0.081712, 0.085092, 0.129801, 0.17593, 0.222385, 0.206376, 0.324872, 0.295083, 0.295083, 0.324872, 0.359901, 0.468512, 0.468512, 0.58069, 0.521092, 0.529623, 0.63748, 0.570702, 0.458154, 0.444081, 0.440853, 0.401658, 0.311707, 0.335645, 0.311707, 0.225814, 0.15008, 0.088832, 0.109221, 0.142424, 0.118441, 0.094817, 0.069024, 0.05306, 0.038042, 0.0704, 0.047319, 0.031287, 0.033407, 0.058088, 0.042364, 0.079919], '')</t>
  </si>
  <si>
    <t>[210, 211, 212, 213, 214]</t>
  </si>
  <si>
    <t xml:space="preserve">F5RW36|F5RW36_9ENTR Phosphopentomutase OS=Enterobacter hormaechei ATCC 49162 </t>
  </si>
  <si>
    <t>([0.086953, 0.042364, 0.064632, 0.041405, 0.059222, 0.064632, 0.086953, 0.127496, 0.161087, 0.161087, 0.206376, 0.239899, 0.15284, 0.15284, 0.182256, 0.21291, 0.284882, 0.31487, 0.380708, 0.458154, 0.370445, 0.370445, 0.472492, 0.387226, 0.444081, 0.465241, 0.468512, 0.394753, 0.349426, 0.332115, 0.36309, 0.359901, 0.332115, 0.447574, 0.454136, 0.444081, 0.5017, 0.494003, 0.497853, 0.521092, 0.436924, 0.521092, 0.436924, 0.472492, 0.575842, 0.509769, 0.494003, 0.521092, 0.509769, 0.538167, 0.461924, 0.401658, 0.374039, 0.377384, 0.370445, 0.380708, 0.380708, 0.380708, 0.390993, 0.390993, 0.352862, 0.349426, 0.318242, 0.370445, 0.335645, 0.288399, 0.377384, 0.374039, 0.387226, 0.433034, 0.458154, 0.472492, 0.472492, 0.480142, 0.480142, 0.380708, 0.332115, 0.247041, 0.219301, 0.216401, 0.236433, 0.170161, 0.243554, 0.264545, 0.291804, 0.284882, 0.332115, 0.324872, 0.356642, 0.346032, 0.374039, 0.352862, 0.321458, 0.40511, 0.324872, 0.324872, 0.414856, 0.384043, 0.509769, 0.480142, 0.401658, 0.281712, 0.374039, 0.288399, 0.291804, 0.206376, 0.132295, 0.122885, 0.127496, 0.106997, 0.122885, 0.129801, 0.127496, 0.118441, 0.125101, 0.196879, 0.243554, 0.17593, 0.161087, 0.142424, 0.185198, 0.185198, 0.222385, 0.222385, 0.308712, 0.281712, 0.377384, 0.401658, 0.433034, 0.422041, 0.335645, 0.243554, 0.236433, 0.25031, 0.268042, 0.239899, 0.225814, 0.203355, 0.278302, 0.356642, 0.288399, 0.216401, 0.216401, 0.284882, 0.281712, 0.206376, 0.232838, 0.243554, 0.335645, 0.308712, 0.271506, 0.349426, 0.4292, 0.42561, 0.408655, 0.529623, 0.440853, 0.339168, 0.25406, 0.26085, 0.25031, 0.281712, 0.374039, 0.447574, 0.370445, 0.257454, 0.346032, 0.264545, 0.219301, 0.129801, 0.129801, 0.170161, 0.194234, 0.191378, 0.111485, 0.116183, 0.058088, 0.102787, 0.170161, 0.17593, 0.109221, 0.122885, 0.092881, 0.049374, 0.056825, 0.050641, 0.081712, 0.074921, 0.134866, 0.170161, 0.17593, 0.17593, 0.17593, 0.158265, 0.155435, 0.170161, 0.179055, 0.179055, 0.167087, 0.170161, 0.185198, 0.18812, 0.15008, 0.216401, 0.332115, 0.21291, 0.21291, 0.239899, 0.25031, 0.222385, 0.179055, 0.25406, 0.26085, 0.15008, 0.158265, 0.158265, 0.239899, 0.225814, 0.321458, 0.318242, 0.324872, 0.398279, 0.394753, 0.394753, 0.332115, 0.318242, 0.458154, 0.585406, 0.549308, 0.575842, 0.59508, 0.549308, 0.461924, 0.461924, 0.56648, 0.465241, 0.398279, 0.40511, 0.42561, 0.40511, 0.414856, 0.41194, 0.414856, 0.436924, 0.401658, 0.465241, 0.380708, 0.349426, 0.30533, 0.257454, 0.196879, 0.200174, 0.18812, 0.185198, 0.15284, 0.170161, 0.173081, 0.229226, 0.15008, 0.137348, 0.137348, 0.125101, 0.086953, 0.074921, 0.092881, 0.134866, 0.137348, 0.125101, 0.129801, 0.120615, 0.122885, 0.079919, 0.079919, 0.109221, 0.17593, 0.132295, 0.120615, 0.196879, 0.167087, 0.236433, 0.25031, 0.232838, 0.243554, 0.31487, 0.318242, 0.349426, 0.268042, 0.209395, 0.191378, 0.18812, 0.222385, 0.200174, 0.236433, 0.236433, 0.170161, 0.173081, 0.247041, 0.257454, 0.158265, 0.18812, 0.196879, 0.179055, 0.203355, 0.209395, 0.15008, 0.134866, 0.132295, 0.127496, 0.15008, 0.21291, 0.209395, 0.137348, 0.239899, 0.222385, 0.129801, 0.222385, 0.216401, 0.21291, 0.144935, 0.25406, 0.275179, 0.196879, 0.164327, 0.179055, 0.11371, 0.11371, 0.132295, 0.147574, 0.229226, 0.26085, 0.206376, 0.139895, 0.139895, 0.078022, 0.125101, 0.182256, 0.179055, 0.179055, 0.179055, 0.18812, 0.164327, 0.173081, 0.25031, 0.200174, 0.185198, 0.257454, 0.318242, 0.324872, 0.301917, 0.295083, 0.288399, 0.390993, 0.465241, 0.465241, 0.59917, 0.525368, 0.472492, 0.40511, 0.31487, 0.31487, 0.418646, 0.40511, 0.308712, 0.298791, 0.422041, 0.422041, 0.422041, 0.339168, 0.335645, 0.332115, 0.324872, 0.349426, 0.332115, 0.229226, 0.284882, 0.257454, 0.239899, 0.318242, 0.394753, 0.494003, 0.41194, 0.349426, 0.349426, 0.318242, 0.222385, 0.194234, 0.194234, 0.194234, 0.281712, 0.236433, 0.264545, 0.17593, 0.161087, 0.15008, 0.219301, 0.209395, 0.120615, 0.155435, 0.129801, 0.094817, 0.071867, 0.102787, 0.098513, 0.078022, 0.134866, 0.257454, 0.209395], '')</t>
  </si>
  <si>
    <t>[36, 39, 41, 44, 45, 47, 48, 49, 98, 155, 227, 228, 229, 230, 231, 234, 354, 355]</t>
  </si>
  <si>
    <t>14)</t>
  </si>
  <si>
    <t xml:space="preserve">F5RW37|F5RW37_9ENTR Thymidine phosphorylase OS=Enterobacter hormaechei ATCC 49162 </t>
  </si>
  <si>
    <t>([0.038042, 0.023087, 0.036378, 0.051831, 0.0704, 0.098513, 0.132295, 0.158265, 0.185198, 0.179055, 0.129801, 0.161087, 0.167087, 0.25406, 0.268042, 0.247041, 0.356642, 0.335645, 0.268042, 0.170161, 0.161087, 0.239899, 0.239899, 0.239899, 0.25406, 0.264545, 0.268042, 0.194234, 0.194234, 0.216401, 0.25031, 0.352862, 0.268042, 0.225814, 0.179055, 0.100716, 0.137348, 0.10481, 0.18812, 0.203355, 0.185198, 0.100716, 0.100716, 0.170161, 0.132295, 0.125101, 0.092881, 0.109221, 0.17593, 0.179055, 0.109221, 0.109221, 0.056825, 0.100716, 0.094817, 0.092881, 0.120615, 0.144935, 0.18812, 0.182256, 0.268042, 0.377384, 0.414856, 0.324872, 0.324872, 0.275179, 0.271506, 0.31487, 0.194234, 0.182256, 0.111485, 0.173081, 0.170161, 0.288399, 0.200174, 0.179055, 0.216401, 0.25406, 0.25031, 0.239899, 0.243554, 0.243554, 0.239899, 0.236433, 0.324872, 0.321458, 0.349426, 0.356642, 0.356642, 0.356642, 0.30533, 0.30533, 0.295083, 0.328603, 0.25406, 0.271506, 0.301917, 0.26085, 0.209395, 0.209395, 0.209395, 0.125101, 0.074921, 0.094817, 0.109221, 0.06312, 0.060549, 0.090864, 0.090864, 0.090864, 0.090864, 0.116183, 0.182256, 0.18812, 0.155435, 0.191378, 0.264545, 0.206376, 0.25031, 0.301917, 0.21291, 0.239899, 0.301917, 0.298791, 0.298791, 0.335645, 0.31487, 0.328603, 0.236433, 0.137348, 0.167087, 0.26085, 0.271506, 0.271506, 0.271506, 0.164327, 0.170161, 0.17593, 0.17593, 0.098513, 0.098513, 0.173081, 0.10481, 0.127496, 0.147574, 0.100716, 0.058088, 0.066181, 0.060549, 0.11371, 0.206376, 0.17593, 0.167087, 0.098513, 0.079919, 0.096677, 0.15008, 0.155435, 0.142424, 0.222385, 0.209395, 0.134866, 0.102787, 0.15284, 0.158265, 0.225814, 0.173081, 0.264545, 0.318242, 0.328603, 0.247041, 0.25406, 0.25406, 0.164327, 0.278302, 0.225814, 0.120615, 0.15008, 0.116183, 0.120615, 0.067594, 0.076542, 0.106997, 0.127496, 0.118441, 0.069024, 0.050641, 0.10481, 0.098513, 0.071867, 0.074921, 0.090864, 0.049374, 0.032677, 0.045352, 0.038858, 0.043307, 0.074921, 0.046336, 0.058088, 0.058088, 0.102787, 0.134866, 0.090864, 0.074921, 0.096677, 0.161087, 0.120615, 0.118441, 0.071867, 0.120615, 0.127496, 0.127496, 0.127496, 0.15008, 0.203355, 0.164327, 0.144935, 0.102787, 0.147574, 0.100716, 0.100716, 0.111485, 0.132295, 0.191378, 0.222385, 0.132295, 0.129801, 0.21291, 0.196879, 0.247041, 0.170161, 0.094817, 0.120615, 0.200174, 0.191378, 0.185198, 0.225814, 0.25031, 0.232838, 0.200174, 0.271506, 0.271506, 0.219301, 0.219301, 0.268042, 0.232838, 0.236433, 0.257454, 0.18812, 0.185198, 0.239899, 0.288399, 0.30533, 0.308712, 0.18812, 0.155435, 0.15008, 0.137348, 0.216401, 0.203355, 0.243554, 0.25406, 0.291804, 0.332115, 0.257454, 0.142424, 0.185198, 0.185198, 0.170161, 0.191378, 0.158265, 0.086953, 0.073402, 0.073402, 0.078022, 0.116183, 0.118441, 0.122885, 0.125101, 0.106997, 0.179055, 0.11371, 0.085092, 0.067594, 0.0704, 0.125101, 0.185198, 0.194234, 0.222385, 0.219301, 0.229226, 0.26085, 0.264545, 0.339168, 0.374039, 0.288399, 0.25406, 0.346032, 0.346032, 0.346032, 0.346032, 0.31487, 0.36309, 0.418646, 0.335645, 0.216401, 0.203355, 0.236433, 0.179055, 0.155435, 0.129801, 0.129801, 0.142424, 0.206376, 0.191378, 0.26085, 0.328603, 0.422041, 0.301917, 0.229226, 0.25406, 0.271506, 0.21291, 0.21291, 0.191378, 0.18812, 0.219301, 0.257454, 0.26085, 0.271506, 0.295083, 0.25031, 0.284882, 0.268042, 0.239899, 0.185198, 0.094817, 0.076542, 0.074921, 0.139895, 0.209395, 0.18812, 0.100716, 0.122885, 0.144935, 0.125101, 0.164327, 0.243554, 0.209395, 0.209395, 0.209395, 0.179055, 0.247041, 0.206376, 0.185198, 0.161087, 0.161087, 0.243554, 0.232838, 0.222385, 0.219301, 0.200174, 0.203355, 0.308712, 0.384043, 0.352862, 0.384043, 0.436924, 0.42561, 0.339168, 0.349426, 0.288399, 0.36309, 0.30533, 0.346032, 0.275179, 0.335645, 0.40511, 0.366687, 0.377384, 0.384043, 0.311707, 0.311707, 0.318242, 0.318242, 0.243554, 0.288399, 0.284882, 0.288399, 0.291804, 0.408655, 0.321458, 0.384043, 0.324872, 0.30533, 0.31487, 0.384043, 0.377384, 0.377384, 0.436924, 0.436924, 0.433034, 0.422041, 0.440853, 0.436924, 0.40511, 0.436924, 0.418646, 0.390993, 0.318242, 0.308712, 0.247041, 0.295083, 0.247041, 0.30533, 0.311707, 0.31487, 0.356642, 0.356642, 0.31487, 0.328603, 0.380708, 0.380708, 0.472492, 0.494003, 0.483068, 0.458154, 0.394753, 0.40511, 0.436924, 0.41194, 0.422041, 0.472492, 0.486429, 0.570702, 0.553315, 0.661982, 0.626927, 0.59014, 0.58069, 0.626927, 0.534167, 0.468512], '')</t>
  </si>
  <si>
    <t>[435, 436, 437, 438, 439, 440, 441, 442]</t>
  </si>
  <si>
    <t xml:space="preserve">F5RW38|F5RW38_9ENTR Deoxyribose-phosphate aldolase OS=Enterobacter hormaechei ATCC 49162 </t>
  </si>
  <si>
    <t>([0.098513, 0.142424, 0.086953, 0.059222, 0.085092, 0.118441, 0.17593, 0.216401, 0.239899, 0.26085, 0.203355, 0.158265, 0.15284, 0.182256, 0.109221, 0.17593, 0.185198, 0.236433, 0.243554, 0.243554, 0.196879, 0.257454, 0.264545, 0.268042, 0.346032, 0.311707, 0.301917, 0.275179, 0.185198, 0.18812, 0.164327, 0.164327, 0.236433, 0.158265, 0.15008, 0.229226, 0.132295, 0.206376, 0.194234, 0.118441, 0.173081, 0.216401, 0.222385, 0.222385, 0.308712, 0.31487, 0.366687, 0.36309, 0.298791, 0.291804, 0.26085, 0.209395, 0.209395, 0.216401, 0.308712, 0.311707, 0.298791, 0.384043, 0.408655, 0.332115, 0.41194, 0.41194, 0.40511, 0.359901, 0.31487, 0.243554, 0.158265, 0.085092, 0.049374, 0.090864, 0.15008, 0.098513, 0.092881, 0.173081, 0.10481, 0.081712, 0.098513, 0.098513, 0.098513, 0.047319, 0.071867, 0.083462, 0.081712, 0.076542, 0.096677, 0.139895, 0.203355, 0.216401, 0.308712, 0.30533, 0.239899, 0.243554, 0.284882, 0.380708, 0.359901, 0.346032, 0.41194, 0.418646, 0.422041, 0.42561, 0.529623, 0.549308, 0.433034, 0.444081, 0.359901, 0.321458, 0.21291, 0.17593, 0.26085, 0.264545, 0.356642, 0.352862, 0.318242, 0.298791, 0.264545, 0.170161, 0.268042, 0.203355, 0.206376, 0.229226, 0.158265, 0.158265, 0.10481, 0.120615, 0.058088, 0.120615, 0.085092, 0.137348, 0.137348, 0.078022, 0.044297, 0.036378, 0.044297, 0.058088, 0.111485, 0.139895, 0.158265, 0.158265, 0.109221, 0.111485, 0.060549, 0.060549, 0.054297, 0.066181, 0.060549, 0.106997, 0.094817, 0.129801, 0.081712, 0.079919, 0.106997, 0.142424, 0.17593, 0.127496, 0.071867, 0.037156, 0.033407, 0.033407, 0.020522, 0.022306, 0.023087, 0.038858, 0.059222, 0.069024, 0.048328, 0.076542, 0.090864, 0.092881, 0.092881, 0.088832, 0.06312, 0.078022, 0.090864, 0.0704, 0.102787, 0.179055, 0.17593, 0.182256, 0.161087, 0.232838, 0.288399, 0.268042, 0.225814, 0.239899, 0.132295, 0.132295, 0.132295, 0.122885, 0.109221, 0.134866, 0.203355, 0.284882, 0.216401, 0.257454, 0.219301, 0.232838, 0.185198, 0.271506, 0.308712, 0.414856, 0.418646, 0.414856, 0.418646, 0.359901, 0.311707, 0.380708, 0.490133, 0.42561, 0.332115, 0.335645, 0.342579, 0.30533, 0.308712, 0.308712, 0.271506, 0.332115, 0.324872, 0.291804, 0.284882, 0.15008, 0.132295, 0.158265, 0.158265, 0.155435, 0.236433, 0.206376, 0.247041, 0.232838, 0.264545, 0.370445, 0.377384, 0.332115, 0.384043, 0.401658, 0.36309, 0.284882, 0.257454, 0.170161, 0.200174, 0.21291, 0.339168, 0.264545, 0.137348, 0.164327, 0.139895, 0.15008, 0.137348, 0.111485, 0.116183, 0.137348, 0.127496, 0.127496, 0.090864, 0.085092, 0.03976, 0.078022, 0.106997, 0.127496, 0.196879, 0.158265, 0.098513, 0.074921, 0.120615, 0.139895, 0.088832, 0.106997, 0.085092, 0.085092, 0.10481, 0.10481, 0.10481, 0.109221, 0.102787, 0.167087, 0.161087, 0.232838, 0.229226, 0.257454, 0.170161, 0.147574, 0.194234, 0.247041, 0.25406, 0.225814, 0.301917, 0.390993, 0.366687, 0.387226, 0.517562], '')</t>
  </si>
  <si>
    <t>[100, 101, 288]</t>
  </si>
  <si>
    <t xml:space="preserve">F5RW83|F5RW83_9ENTR 4-hydroxy-2-oxo-heptane-1,7-dioate aldolase OS=Enterobacter hormaechei ATCC 49162 </t>
  </si>
  <si>
    <t>([0.11371, 0.15284, 0.15008, 0.191378, 0.229226, 0.30533, 0.342579, 0.25031, 0.281712, 0.216401, 0.158265, 0.127496, 0.125101, 0.096677, 0.098513, 0.088832, 0.106997, 0.11371, 0.11371, 0.11371, 0.147574, 0.147574, 0.092881, 0.092881, 0.092881, 0.076542, 0.06184, 0.029376, 0.06184, 0.032677, 0.033407, 0.034884, 0.032677, 0.036378, 0.064632, 0.069024, 0.071867, 0.058088, 0.129801, 0.139895, 0.164327, 0.100716, 0.170161, 0.257454, 0.194234, 0.122885, 0.15008, 0.158265, 0.17593, 0.167087, 0.225814, 0.21291, 0.264545, 0.390993, 0.275179, 0.30533, 0.284882, 0.288399, 0.356642, 0.25406, 0.173081, 0.17593, 0.275179, 0.264545, 0.167087, 0.271506, 0.377384, 0.401658, 0.318242, 0.418646, 0.308712, 0.339168, 0.447574, 0.390993, 0.271506, 0.387226, 0.284882, 0.284882, 0.243554, 0.222385, 0.301917, 0.288399, 0.203355, 0.120615, 0.144935, 0.191378, 0.122885, 0.118441, 0.10481, 0.132295, 0.139895, 0.247041, 0.216401, 0.206376, 0.206376, 0.26085, 0.173081, 0.239899, 0.209395, 0.25031, 0.239899, 0.144935, 0.25406, 0.370445, 0.408655, 0.377384, 0.318242, 0.390993, 0.380708, 0.295083, 0.324872, 0.30533, 0.25406, 0.200174, 0.173081, 0.257454, 0.257454, 0.328603, 0.332115, 0.275179, 0.278302, 0.278302, 0.278302, 0.275179, 0.264545, 0.200174, 0.127496, 0.216401, 0.222385, 0.194234, 0.278302, 0.298791, 0.268042, 0.26085, 0.278302, 0.239899, 0.161087, 0.129801, 0.137348, 0.076542, 0.144935, 0.139895, 0.142424, 0.18812, 0.134866, 0.071867, 0.127496, 0.21291, 0.132295, 0.15008, 0.185198, 0.102787, 0.05306, 0.073402, 0.060549, 0.102787, 0.15008, 0.158265, 0.243554, 0.232838, 0.26085, 0.147574, 0.079919, 0.078022, 0.122885, 0.120615, 0.206376, 0.134866, 0.125101, 0.164327, 0.15284, 0.116183, 0.191378, 0.167087, 0.125101, 0.182256, 0.17593, 0.206376, 0.288399, 0.281712, 0.31487, 0.40511, 0.440853, 0.557691, 0.521092, 0.450668, 0.384043, 0.387226, 0.486429, 0.450668, 0.390993, 0.339168, 0.390993, 0.295083, 0.318242, 0.352862, 0.321458, 0.30533, 0.271506, 0.225814, 0.25031, 0.21291, 0.120615, 0.111485, 0.081712, 0.079919, 0.106997, 0.194234, 0.185198, 0.109221, 0.109221, 0.182256, 0.21291, 0.125101, 0.129801, 0.219301, 0.142424, 0.167087, 0.142424, 0.142424, 0.094817, 0.048328, 0.03976, 0.045352, 0.076542, 0.060549, 0.085092, 0.083462, 0.078022, 0.042364, 0.042364, 0.042364, 0.043307, 0.042364, 0.06184, 0.120615, 0.086953, 0.086953, 0.071867, 0.071867, 0.071867, 0.073402, 0.06184, 0.088832, 0.142424, 0.17593, 0.17593, 0.170161, 0.161087, 0.098513, 0.173081, 0.268042, 0.31487, 0.308712, 0.311707, 0.278302, 0.167087, 0.173081, 0.232838, 0.239899, 0.25406, 0.219301, 0.332115, 0.450668, 0.390993, 0.342579, 0.236433], '')</t>
  </si>
  <si>
    <t>[183, 184]</t>
  </si>
  <si>
    <t xml:space="preserve">F5RW87|F5RW87_9ENTR 4-hydroxyphenylacetate 3-monooxygenase reductase component OS=Enterobacter hormaechei ATCC 49162 </t>
  </si>
  <si>
    <t>([0.529623, 0.494003, 0.458154, 0.433034, 0.454136, 0.374039, 0.394753, 0.377384, 0.36309, 0.321458, 0.346032, 0.324872, 0.257454, 0.257454, 0.247041, 0.243554, 0.232838, 0.321458, 0.284882, 0.380708, 0.377384, 0.264545, 0.291804, 0.243554, 0.278302, 0.247041, 0.328603, 0.298791, 0.264545, 0.196879, 0.25406, 0.185198, 0.247041, 0.321458, 0.321458, 0.346032, 0.356642, 0.356642, 0.257454, 0.25406, 0.194234, 0.11371, 0.122885, 0.129801, 0.167087, 0.167087, 0.194234, 0.161087, 0.15284, 0.219301, 0.346032, 0.281712, 0.239899, 0.239899, 0.222385, 0.222385, 0.194234, 0.164327, 0.10481, 0.102787, 0.083462, 0.127496, 0.15008, 0.155435, 0.155435, 0.18812, 0.200174, 0.206376, 0.26085, 0.21291, 0.167087, 0.120615, 0.17593, 0.281712, 0.173081, 0.15008, 0.139895, 0.11371, 0.120615, 0.182256, 0.229226, 0.264545, 0.216401, 0.301917, 0.408655, 0.40511, 0.291804, 0.239899, 0.155435, 0.139895, 0.137348, 0.10481, 0.129801, 0.127496, 0.120615, 0.232838, 0.185198, 0.158265, 0.200174, 0.216401, 0.161087, 0.127496, 0.15008, 0.182256, 0.137348, 0.073402, 0.058088, 0.109221, 0.079919, 0.144935, 0.142424, 0.243554, 0.243554, 0.203355, 0.21291, 0.155435, 0.139895, 0.222385, 0.170161, 0.161087, 0.144935, 0.206376, 0.203355, 0.144935, 0.079919, 0.058088, 0.06312, 0.088832, 0.049374, 0.085092, 0.079919, 0.045352, 0.023087, 0.023534, 0.028695, 0.026892, 0.047319, 0.043307, 0.042364, 0.073402, 0.043307, 0.023534, 0.013265, 0.011669, 0.016826, 0.032017, 0.056825, 0.042364, 0.038858, 0.085092, 0.051831, 0.036378, 0.049374, 0.096677, 0.120615, 0.132295, 0.109221, 0.078022, 0.049374, 0.037156, 0.029376, 0.041405, 0.06312, 0.109221, 0.196879, 0.158265, 0.118441, 0.081712, 0.191378], '')</t>
  </si>
  <si>
    <t>[0]</t>
  </si>
  <si>
    <t xml:space="preserve">F5RWH2|F5RWH2_9ENTR UDP-N-acetylmuramate--L-alanyl-gamma-D-glutamyl-meso-2,6-diaminoheptandioate ligase OS=Enterobacter hormaechei ATCC 49162 </t>
  </si>
  <si>
    <t>([0.023534, 0.013016, 0.013265, 0.019109, 0.027463, 0.0198, 0.022306, 0.022306, 0.017797, 0.019109, 0.024826, 0.033407, 0.020165, 0.034884, 0.034884, 0.071867, 0.081712, 0.085092, 0.144935, 0.206376, 0.219301, 0.179055, 0.291804, 0.271506, 0.173081, 0.200174, 0.311707, 0.291804, 0.335645, 0.42561, 0.370445, 0.281712, 0.30533, 0.387226, 0.398279, 0.398279, 0.284882, 0.352862, 0.26085, 0.17593, 0.18812, 0.17593, 0.120615, 0.125101, 0.147574, 0.239899, 0.222385, 0.125101, 0.182256, 0.206376, 0.209395, 0.321458, 0.422041, 0.311707, 0.25031, 0.158265, 0.096677, 0.158265, 0.167087, 0.21291, 0.25406, 0.25031, 0.25031, 0.352862, 0.346032, 0.408655, 0.318242, 0.239899, 0.349426, 0.291804, 0.196879, 0.118441, 0.11371, 0.10481, 0.17593, 0.15284, 0.26085, 0.25031, 0.206376, 0.196879, 0.225814, 0.301917, 0.308712, 0.209395, 0.137348, 0.125101, 0.11371, 0.098513, 0.100716, 0.049374, 0.06184, 0.100716, 0.167087, 0.086953, 0.055536, 0.034068, 0.049374, 0.026892, 0.041405, 0.055536, 0.059222, 0.058088, 0.048328, 0.043307, 0.083462, 0.144935, 0.155435, 0.122885, 0.216401, 0.239899, 0.298791, 0.30533, 0.200174, 0.127496, 0.132295, 0.206376, 0.243554, 0.194234, 0.26085, 0.200174, 0.196879, 0.219301, 0.222385, 0.127496, 0.086953, 0.048328, 0.046336, 0.044297, 0.034884, 0.042364, 0.055536, 0.071867, 0.034068, 0.069024, 0.074921, 0.125101, 0.092881, 0.109221, 0.10481, 0.10481, 0.185198, 0.185198, 0.18812, 0.10481, 0.109221, 0.109221, 0.111485, 0.122885, 0.102787, 0.161087, 0.15008, 0.085092, 0.085092, 0.098513, 0.076542, 0.060549, 0.030611, 0.03976, 0.03976, 0.067594, 0.066181, 0.059222, 0.030003, 0.017447, 0.031287, 0.032677, 0.029376, 0.06184, 0.05306, 0.066181, 0.034884, 0.019109, 0.020522, 0.020522, 0.036378, 0.025316, 0.055536, 0.054297, 0.05306, 0.054297, 0.046336, 0.049374, 0.029376, 0.028695, 0.046336, 0.050641, 0.05306, 0.088832, 0.060549, 0.036378, 0.037156, 0.064632, 0.116183, 0.100716, 0.094817, 0.088832, 0.090864, 0.05306, 0.106997, 0.059222, 0.038858, 0.058088, 0.054297, 0.100716, 0.185198, 0.17593, 0.102787, 0.10481, 0.060549, 0.088832, 0.161087, 0.161087, 0.173081, 0.098513, 0.191378, 0.120615, 0.118441, 0.196879, 0.268042, 0.185198, 0.239899, 0.268042, 0.236433, 0.164327, 0.092881, 0.092881, 0.10481, 0.182256, 0.288399, 0.288399, 0.194234, 0.179055, 0.185198, 0.18812, 0.275179, 0.268042, 0.26085, 0.278302, 0.236433, 0.225814, 0.311707, 0.25406, 0.30533, 0.275179, 0.36309, 0.42561, 0.42561, 0.42561, 0.318242, 0.318242, 0.335645, 0.318242, 0.232838, 0.222385, 0.209395, 0.225814, 0.222385, 0.25406, 0.239899, 0.284882, 0.219301, 0.222385, 0.219301, 0.206376, 0.158265, 0.106997, 0.125101, 0.139895, 0.132295, 0.222385, 0.173081, 0.243554, 0.342579, 0.4292, 0.335645, 0.301917, 0.257454, 0.170161, 0.206376, 0.182256, 0.147574, 0.203355, 0.209395, 0.232838, 0.236433, 0.25406, 0.236433, 0.271506, 0.225814, 0.229226, 0.194234, 0.203355, 0.209395, 0.173081, 0.111485, 0.173081, 0.216401, 0.15008, 0.15008, 0.182256, 0.182256, 0.203355, 0.203355, 0.194234, 0.17593, 0.194234, 0.17593, 0.25031, 0.219301, 0.264545, 0.225814, 0.264545, 0.288399, 0.209395, 0.243554, 0.264545, 0.170161, 0.173081, 0.284882, 0.268042, 0.229226, 0.26085, 0.271506, 0.30533, 0.318242, 0.377384, 0.268042, 0.271506, 0.247041, 0.257454, 0.158265, 0.158265, 0.129801, 0.079919, 0.118441, 0.11371, 0.161087, 0.191378, 0.179055, 0.164327, 0.275179, 0.271506, 0.264545, 0.170161, 0.088832, 0.0704, 0.055536, 0.056825, 0.106997, 0.15008, 0.147574, 0.222385, 0.26085, 0.295083, 0.339168, 0.339168, 0.298791, 0.295083, 0.268042, 0.196879, 0.203355, 0.206376, 0.247041, 0.167087, 0.225814, 0.342579, 0.374039, 0.356642, 0.440853, 0.422041, 0.356642, 0.366687, 0.387226, 0.30533, 0.191378, 0.155435, 0.094817, 0.132295, 0.158265, 0.26085, 0.342579, 0.243554, 0.268042, 0.179055, 0.275179, 0.236433, 0.17593, 0.194234, 0.209395, 0.185198, 0.191378, 0.191378, 0.125101, 0.06184, 0.100716, 0.21291, 0.268042, 0.36309, 0.264545, 0.229226, 0.191378, 0.191378, 0.216401, 0.194234, 0.209395, 0.129801, 0.158265, 0.194234, 0.144935, 0.144935, 0.118441, 0.111485, 0.111485, 0.139895, 0.236433, 0.257454, 0.219301, 0.264545, 0.264545, 0.25406, 0.17593, 0.144935, 0.111485, 0.158265, 0.158265, 0.216401, 0.298791, 0.216401, 0.203355, 0.239899, 0.21291, 0.288399, 0.298791, 0.328603, 0.281712, 0.18812, 0.170161, 0.170161, 0.100716, 0.079919, 0.137348, 0.206376, 0.243554, 0.25031, 0.257454, 0.216401, 0.239899, 0.216401, 0.308712, 0.284882, 0.257454, 0.352862, 0.31487, 0.264545, 0.225814, 0.324872, 0.447574], '')</t>
  </si>
  <si>
    <t xml:space="preserve">F5RWJ6|F5RWJ6_9ENTR Inorganic pyrophosphatase OS=Enterobacter hormaechei ATCC 49162 </t>
  </si>
  <si>
    <t>([0.257454, 0.164327, 0.239899, 0.311707, 0.366687, 0.271506, 0.194234, 0.155435, 0.129801, 0.090864, 0.125101, 0.098513, 0.11371, 0.144935, 0.225814, 0.185198, 0.264545, 0.264545, 0.21291, 0.206376, 0.139895, 0.137348, 0.127496, 0.122885, 0.10481, 0.10481, 0.17593, 0.26085, 0.291804, 0.271506, 0.25031, 0.167087, 0.268042, 0.243554, 0.167087, 0.122885, 0.144935, 0.137348, 0.100716, 0.129801, 0.069024, 0.069024, 0.071867, 0.081712, 0.079919, 0.046336, 0.041405, 0.023087, 0.014586, 0.018415, 0.028107, 0.060549, 0.055536, 0.049374, 0.030003, 0.069024, 0.090864, 0.096677, 0.109221, 0.088832, 0.125101, 0.161087, 0.167087, 0.102787, 0.173081, 0.164327, 0.275179, 0.18812, 0.298791, 0.30533, 0.308712, 0.335645, 0.328603, 0.408655, 0.346032, 0.335645, 0.321458, 0.25406, 0.236433, 0.236433, 0.239899, 0.225814, 0.225814, 0.225814, 0.284882, 0.21291, 0.21291, 0.203355, 0.308712, 0.25406, 0.332115, 0.335645, 0.324872, 0.295083, 0.288399, 0.275179, 0.298791, 0.271506, 0.278302, 0.30533, 0.278302, 0.346032, 0.339168, 0.321458, 0.401658, 0.401658, 0.465241, 0.366687, 0.36309, 0.346032, 0.291804, 0.288399, 0.281712, 0.206376, 0.25031, 0.268042, 0.268042, 0.356642, 0.401658, 0.387226, 0.281712, 0.278302, 0.239899, 0.264545, 0.26085, 0.232838, 0.239899, 0.129801, 0.116183, 0.118441, 0.118441, 0.11371, 0.11371, 0.11371, 0.102787, 0.106997, 0.096677, 0.15008, 0.127496, 0.064632, 0.071867, 0.111485, 0.081712, 0.106997, 0.096677, 0.092881, 0.116183, 0.127496, 0.196879, 0.321458, 0.281712, 0.257454, 0.342579, 0.321458, 0.324872, 0.324872, 0.225814, 0.209395, 0.209395, 0.127496, 0.219301, 0.278302, 0.26085, 0.298791, 0.278302, 0.271506, 0.346032, 0.311707, 0.271506, 0.275179, 0.225814, 0.222385, 0.222385, 0.194234, 0.191378, 0.127496], '')</t>
  </si>
  <si>
    <t xml:space="preserve">F5RWM8|F5RWM8_9ENTR L-ribulose-5-phosphate 4-epimerase UlaF OS=Enterobacter hormaechei ATCC 49162 </t>
  </si>
  <si>
    <t>([0.074921, 0.127496, 0.106997, 0.155435, 0.100716, 0.161087, 0.194234, 0.127496, 0.15284, 0.111485, 0.090864, 0.122885, 0.100716, 0.10481, 0.094817, 0.094817, 0.096677, 0.060549, 0.088832, 0.142424, 0.074921, 0.096677, 0.090864, 0.137348, 0.134866, 0.203355, 0.11371, 0.076542, 0.096677, 0.055536, 0.088832, 0.155435, 0.15008, 0.257454, 0.191378, 0.26085, 0.173081, 0.173081, 0.203355, 0.164327, 0.203355, 0.229226, 0.229226, 0.239899, 0.179055, 0.122885, 0.085092, 0.094817, 0.144935, 0.132295, 0.225814, 0.232838, 0.216401, 0.161087, 0.11371, 0.179055, 0.203355, 0.288399, 0.185198, 0.21291, 0.288399, 0.275179, 0.335645, 0.339168, 0.332115, 0.346032, 0.414856, 0.480142, 0.461924, 0.418646, 0.418646, 0.30533, 0.31487, 0.301917, 0.271506, 0.366687, 0.342579, 0.264545, 0.271506, 0.366687, 0.301917, 0.209395, 0.21291, 0.222385, 0.209395, 0.203355, 0.236433, 0.229226, 0.203355, 0.288399, 0.288399, 0.275179, 0.335645, 0.335645, 0.308712, 0.40511, 0.291804, 0.264545, 0.257454, 0.288399, 0.257454, 0.239899, 0.301917, 0.308712, 0.308712, 0.308712, 0.281712, 0.284882, 0.191378, 0.129801, 0.067594, 0.081712, 0.15008, 0.109221, 0.122885, 0.096677, 0.100716, 0.158265, 0.158265, 0.164327, 0.144935, 0.179055, 0.229226, 0.25031, 0.185198, 0.200174, 0.200174, 0.25031, 0.15008, 0.257454, 0.284882, 0.40511, 0.408655, 0.394753, 0.483068, 0.394753, 0.377384, 0.288399, 0.308712, 0.342579, 0.342579, 0.335645, 0.346032, 0.380708, 0.377384, 0.472492, 0.366687, 0.370445, 0.356642, 0.483068, 0.458154, 0.458154, 0.384043, 0.321458, 0.225814, 0.239899, 0.301917, 0.384043, 0.497853, 0.370445, 0.36309, 0.342579, 0.339168, 0.318242, 0.324872, 0.275179, 0.25031, 0.342579, 0.311707, 0.243554, 0.219301, 0.229226, 0.284882, 0.281712, 0.281712, 0.328603, 0.335645, 0.356642, 0.295083, 0.243554, 0.346032, 0.298791, 0.374039, 0.281712, 0.203355, 0.167087, 0.194234, 0.191378, 0.116183, 0.144935, 0.222385, 0.232838, 0.15008, 0.185198, 0.239899, 0.216401, 0.275179, 0.268042, 0.158265, 0.147574, 0.129801, 0.139895, 0.173081, 0.194234, 0.191378, 0.222385, 0.247041, 0.239899, 0.236433, 0.321458, 0.335645, 0.321458, 0.284882, 0.275179, 0.173081, 0.173081, 0.268042, 0.25031, 0.21291, 0.288399, 0.349426, 0.384043, 0.342579, 0.321458, 0.291804, 0.414856, 0.476583, 0.450668], '')</t>
  </si>
  <si>
    <t xml:space="preserve">F5RWP5|F5RWP5_9ENTR Adenylosuccinate synthetase OS=Enterobacter hormaechei ATCC 49162 </t>
  </si>
  <si>
    <t>([0.040537, 0.025316, 0.038858, 0.058088, 0.056825, 0.074921, 0.106997, 0.142424, 0.11371, 0.090864, 0.071867, 0.054297, 0.081712, 0.078022, 0.079919, 0.076542, 0.137348, 0.142424, 0.15008, 0.139895, 0.196879, 0.278302, 0.359901, 0.26085, 0.194234, 0.236433, 0.161087, 0.092881, 0.090864, 0.144935, 0.206376, 0.239899, 0.324872, 0.243554, 0.173081, 0.116183, 0.200174, 0.129801, 0.127496, 0.116183, 0.116183, 0.122885, 0.134866, 0.111485, 0.185198, 0.26085, 0.26085, 0.264545, 0.284882, 0.18812, 0.18812, 0.182256, 0.222385, 0.222385, 0.321458, 0.321458, 0.30533, 0.311707, 0.318242, 0.219301, 0.257454, 0.26085, 0.247041, 0.15284, 0.118441, 0.122885, 0.122885, 0.127496, 0.137348, 0.196879, 0.291804, 0.18812, 0.118441, 0.109221, 0.116183, 0.109221, 0.106997, 0.118441, 0.067594, 0.111485, 0.209395, 0.15284, 0.127496, 0.079919, 0.109221, 0.170161, 0.179055, 0.134866, 0.122885, 0.173081, 0.10481, 0.111485, 0.18812, 0.278302, 0.278302, 0.173081, 0.206376, 0.203355, 0.275179, 0.370445, 0.374039, 0.257454, 0.206376, 0.161087, 0.239899, 0.295083, 0.264545, 0.191378, 0.264545, 0.182256, 0.11371, 0.11371, 0.111485, 0.06312, 0.064632, 0.042364, 0.06312, 0.030003, 0.049374, 0.031287, 0.023534, 0.023087, 0.043307, 0.071867, 0.098513, 0.096677, 0.085092, 0.085092, 0.120615, 0.081712, 0.076542, 0.129801, 0.206376, 0.206376, 0.291804, 0.281712, 0.349426, 0.284882, 0.366687, 0.394753, 0.433034, 0.374039, 0.390993, 0.384043, 0.384043, 0.349426, 0.31487, 0.318242, 0.352862, 0.352862, 0.301917, 0.398279, 0.332115, 0.318242, 0.321458, 0.239899, 0.142424, 0.15284, 0.232838, 0.203355, 0.179055, 0.120615, 0.161087, 0.164327, 0.15008, 0.096677, 0.139895, 0.185198, 0.129801, 0.100716, 0.11371, 0.111485, 0.11371, 0.17593, 0.094817, 0.096677, 0.096677, 0.122885, 0.125101, 0.066181, 0.047319, 0.043307, 0.069024, 0.094817, 0.069024, 0.046336, 0.083462, 0.049374, 0.046336, 0.069024, 0.060549, 0.031287, 0.059222, 0.06184, 0.036378, 0.056825, 0.042364, 0.040537, 0.050641, 0.049374, 0.056825, 0.058088, 0.06184, 0.074921, 0.050641, 0.041405, 0.042364, 0.041405, 0.048328, 0.044297, 0.049374, 0.045352, 0.047319, 0.046336, 0.046336, 0.059222, 0.078022, 0.090864, 0.15284, 0.179055, 0.179055, 0.164327, 0.185198, 0.144935, 0.081712, 0.118441, 0.164327, 0.191378, 0.191378, 0.25406, 0.257454, 0.17593, 0.173081, 0.25406, 0.164327, 0.161087, 0.191378, 0.18812, 0.200174, 0.127496, 0.155435, 0.092881, 0.116183, 0.164327, 0.196879, 0.301917, 0.295083, 0.301917, 0.339168, 0.295083, 0.291804, 0.284882, 0.298791, 0.342579, 0.339168, 0.422041, 0.41194, 0.408655, 0.328603, 0.321458, 0.444081, 0.40511, 0.40511, 0.408655, 0.41194, 0.324872, 0.264545, 0.17593, 0.170161, 0.10481, 0.076542, 0.074921, 0.06184, 0.055536, 0.069024, 0.069024, 0.069024, 0.046336, 0.047319, 0.064632, 0.066181, 0.066181, 0.034068, 0.071867, 0.109221, 0.118441, 0.125101, 0.098513, 0.164327, 0.182256, 0.271506, 0.352862, 0.384043, 0.31487, 0.324872, 0.25406, 0.239899, 0.25406, 0.31487, 0.328603, 0.380708, 0.281712, 0.247041, 0.321458, 0.295083, 0.295083, 0.275179, 0.349426, 0.450668, 0.436924, 0.408655, 0.41194, 0.41194, 0.30533, 0.332115, 0.418646, 0.461924, 0.41194, 0.374039, 0.311707, 0.298791, 0.275179, 0.346032, 0.291804, 0.328603, 0.25031, 0.25406, 0.25406, 0.185198, 0.18812, 0.191378, 0.120615, 0.076542, 0.047319, 0.085092, 0.122885, 0.074921, 0.094817, 0.096677, 0.073402, 0.111485, 0.116183, 0.074921, 0.083462, 0.132295, 0.088832, 0.129801, 0.076542, 0.049374, 0.055536, 0.056825, 0.032677, 0.058088, 0.073402, 0.134866, 0.139895, 0.147574, 0.206376, 0.216401, 0.21291, 0.291804, 0.288399, 0.291804, 0.398279, 0.332115, 0.284882, 0.31487, 0.335645, 0.42561, 0.408655, 0.490133, 0.490133, 0.5017, 0.529623, 0.613573, 0.486429, 0.390993, 0.408655, 0.422041, 0.374039, 0.468512, 0.465241, 0.366687, 0.359901, 0.349426, 0.433034, 0.468512, 0.398279, 0.390993, 0.324872, 0.401658, 0.401658, 0.390993, 0.465241, 0.450668, 0.339168, 0.447574, 0.549308, 0.5017, 0.468512, 0.418646, 0.398279, 0.311707, 0.321458, 0.311707, 0.284882, 0.203355, 0.21291, 0.321458, 0.239899, 0.301917, 0.332115, 0.25406, 0.291804, 0.21291, 0.222385, 0.219301, 0.127496, 0.120615, 0.142424, 0.164327, 0.26085, 0.268042, 0.339168, 0.422041, 0.454136, 0.472492, 0.521092, 0.42561, 0.335645, 0.408655, 0.414856, 0.42561, 0.390993, 0.374039, 0.433034, 0.40511, 0.476583, 0.562014, 0.545602, 0.521092, 0.497853, 0.433034, 0.387226, 0.374039, 0.328603], '')</t>
  </si>
  <si>
    <t>[372, 373, 374, 397, 398, 427, 438, 439, 440]</t>
  </si>
  <si>
    <t xml:space="preserve">F5RWQ1|F5RWQ1_9ENTR tRNA dimethylallyltransferase OS=Enterobacter hormaechei ATCC 49162 </t>
  </si>
  <si>
    <t>([0.408655, 0.370445, 0.236433, 0.122885, 0.076542, 0.069024, 0.088832, 0.139895, 0.173081, 0.164327, 0.18812, 0.222385, 0.216401, 0.209395, 0.243554, 0.164327, 0.137348, 0.094817, 0.109221, 0.109221, 0.088832, 0.088832, 0.071867, 0.078022, 0.182256, 0.196879, 0.264545, 0.185198, 0.090864, 0.086953, 0.071867, 0.079919, 0.079919, 0.066181, 0.036378, 0.025316, 0.023963, 0.029376, 0.056825, 0.037156, 0.071867, 0.038042, 0.038858, 0.064632, 0.090864, 0.071867, 0.134866, 0.127496, 0.167087, 0.275179, 0.295083, 0.281712, 0.264545, 0.232838, 0.236433, 0.356642, 0.461924, 0.575842, 0.480142, 0.394753, 0.450668, 0.339168, 0.356642, 0.374039, 0.398279, 0.398279, 0.418646, 0.349426, 0.239899, 0.275179, 0.225814, 0.17593, 0.275179, 0.170161, 0.196879, 0.222385, 0.206376, 0.170161, 0.109221, 0.144935, 0.236433, 0.18812, 0.25031, 0.352862, 0.239899, 0.216401, 0.216401, 0.17593, 0.206376, 0.301917, 0.206376, 0.271506, 0.216401, 0.132295, 0.164327, 0.167087, 0.170161, 0.164327, 0.158265, 0.155435, 0.111485, 0.049374, 0.06184, 0.06184, 0.031287, 0.034068, 0.036378, 0.045352, 0.032017, 0.032017, 0.03976, 0.042364, 0.042364, 0.073402, 0.102787, 0.164327, 0.191378, 0.209395, 0.139895, 0.167087, 0.219301, 0.308712, 0.321458, 0.346032, 0.390993, 0.494003, 0.553315, 0.497853, 0.517562, 0.648219, 0.653063, 0.476583, 0.59917, 0.472492, 0.387226, 0.42561, 0.408655, 0.387226, 0.284882, 0.377384, 0.401658, 0.339168, 0.356642, 0.490133, 0.398279, 0.356642, 0.31487, 0.31487, 0.339168, 0.225814, 0.216401, 0.25031, 0.370445, 0.370445, 0.476583, 0.59014, 0.570702, 0.472492, 0.458154, 0.541878, 0.486429, 0.377384, 0.490133, 0.40511, 0.26085, 0.222385, 0.167087, 0.18812, 0.216401, 0.219301, 0.318242, 0.225814, 0.203355, 0.203355, 0.122885, 0.10481, 0.102787, 0.111485, 0.17593, 0.179055, 0.194234, 0.196879, 0.196879, 0.206376, 0.182256, 0.295083, 0.332115, 0.422041, 0.4292, 0.318242, 0.298791, 0.203355, 0.26085, 0.284882, 0.243554, 0.324872, 0.311707, 0.318242, 0.225814, 0.15284, 0.15284, 0.147574, 0.164327, 0.164327, 0.15008, 0.247041, 0.225814, 0.194234, 0.196879, 0.196879, 0.271506, 0.21291, 0.278302, 0.301917, 0.284882, 0.206376, 0.222385, 0.203355, 0.203355, 0.216401, 0.295083, 0.268042, 0.179055, 0.109221, 0.15284, 0.134866, 0.129801, 0.147574, 0.161087, 0.158265, 0.158265, 0.200174, 0.243554, 0.298791, 0.298791, 0.200174, 0.295083, 0.21291, 0.173081, 0.164327, 0.144935, 0.147574, 0.173081, 0.216401, 0.21291, 0.236433, 0.161087, 0.098513, 0.098513, 0.161087, 0.173081, 0.10481, 0.094817, 0.067594, 0.059222, 0.064632, 0.086953, 0.059222, 0.049374, 0.073402, 0.071867, 0.081712, 0.056825, 0.044297, 0.058088, 0.106997, 0.111485, 0.116183, 0.161087, 0.144935, 0.134866, 0.129801, 0.129801, 0.137348, 0.127496, 0.0704, 0.06184, 0.079919, 0.06184, 0.120615, 0.127496, 0.083462, 0.125101, 0.100716, 0.069024, 0.071867, 0.074921, 0.078022, 0.127496, 0.170161, 0.179055, 0.194234, 0.167087, 0.164327, 0.167087, 0.281712, 0.301917, 0.222385, 0.236433, 0.278302, 0.200174, 0.196879, 0.278302, 0.196879, 0.275179, 0.374039, 0.342579, 0.321458, 0.281712, 0.257454, 0.191378, 0.15008, 0.11371, 0.106997, 0.17593, 0.120615], '')</t>
  </si>
  <si>
    <t>[57, 126, 128, 129, 130, 132, 155, 156, 159]</t>
  </si>
  <si>
    <t xml:space="preserve">F5RWQ6|F5RWQ6_9ENTR Epoxyqueuosine reductase OS=Enterobacter hormaechei ATCC 49162 </t>
  </si>
  <si>
    <t>([0.332115, 0.394753, 0.4292, 0.311707, 0.349426, 0.394753, 0.268042, 0.295083, 0.288399, 0.321458, 0.264545, 0.308712, 0.200174, 0.203355, 0.179055, 0.194234, 0.185198, 0.17593, 0.170161, 0.164327, 0.239899, 0.275179, 0.185198, 0.182256, 0.243554, 0.236433, 0.232838, 0.384043, 0.387226, 0.335645, 0.335645, 0.387226, 0.275179, 0.30533, 0.298791, 0.298791, 0.374039, 0.278302, 0.374039, 0.370445, 0.370445, 0.324872, 0.328603, 0.295083, 0.257454, 0.257454, 0.26085, 0.25406, 0.222385, 0.185198, 0.222385, 0.21291, 0.21291, 0.328603, 0.436924, 0.433034, 0.440853, 0.346032, 0.36309, 0.387226, 0.387226, 0.380708, 0.335645, 0.324872, 0.374039, 0.321458, 0.346032, 0.278302, 0.275179, 0.232838, 0.284882, 0.222385, 0.147574, 0.196879, 0.167087, 0.155435, 0.129801, 0.102787, 0.083462, 0.11371, 0.094817, 0.098513, 0.056825, 0.094817, 0.100716, 0.170161, 0.25406, 0.17593, 0.239899, 0.15008, 0.132295, 0.120615, 0.196879, 0.18812, 0.137348, 0.102787, 0.092881, 0.111485, 0.137348, 0.147574, 0.170161, 0.170161, 0.102787, 0.102787, 0.102787, 0.100716, 0.083462, 0.049374, 0.085092, 0.083462, 0.090864, 0.132295, 0.142424, 0.15008, 0.155435, 0.191378, 0.281712, 0.281712, 0.18812, 0.129801, 0.209395, 0.137348, 0.144935, 0.125101, 0.191378, 0.216401, 0.116183, 0.078022, 0.134866, 0.134866, 0.111485, 0.196879, 0.125101, 0.069024, 0.073402, 0.125101, 0.134866, 0.073402, 0.06184, 0.118441, 0.167087, 0.139895, 0.209395, 0.129801, 0.219301, 0.132295, 0.118441, 0.206376, 0.268042, 0.25406, 0.25031, 0.200174, 0.111485, 0.11371, 0.17593, 0.158265, 0.167087, 0.120615, 0.191378, 0.216401, 0.116183, 0.060549, 0.038042, 0.023087, 0.038042, 0.043307, 0.049374, 0.028107, 0.017447, 0.018787, 0.012491, 0.014315, 0.014075, 0.025762, 0.025316, 0.027463, 0.028107, 0.030611, 0.024826, 0.028107, 0.031287, 0.06184, 0.060549, 0.116183, 0.17593, 0.096677, 0.058088, 0.078022, 0.066181, 0.090864, 0.088832, 0.086953, 0.037156, 0.076542, 0.067594, 0.116183, 0.090864, 0.05306, 0.029376, 0.049374, 0.05306, 0.026338, 0.027463, 0.035586, 0.038042, 0.032677, 0.06312, 0.092881, 0.058088, 0.066181, 0.079919, 0.040537, 0.040537, 0.085092, 0.040537, 0.043307, 0.024393, 0.032677, 0.058088, 0.071867, 0.037156, 0.037156, 0.076542, 0.081712, 0.064632, 0.056825, 0.081712, 0.049374, 0.030003, 0.060549, 0.109221, 0.10481, 0.111485, 0.106997, 0.10481, 0.098513, 0.096677, 0.173081, 0.088832, 0.094817, 0.066181, 0.067594, 0.029376, 0.032017, 0.017138, 0.032677, 0.032677, 0.016257, 0.025762, 0.046336, 0.025762, 0.026338, 0.030611, 0.060549, 0.118441, 0.127496, 0.122885, 0.111485, 0.120615, 0.191378, 0.17593, 0.232838, 0.232838, 0.328603, 0.275179, 0.390993, 0.390993, 0.318242, 0.328603, 0.346032, 0.25406, 0.247041, 0.21291, 0.127496, 0.116183, 0.11371, 0.088832, 0.098513, 0.054297, 0.026892, 0.028107, 0.020165, 0.024393, 0.046336, 0.047319, 0.055536, 0.03976, 0.023087, 0.035586, 0.058088, 0.030611, 0.05306, 0.096677, 0.067594, 0.109221, 0.06184, 0.032677, 0.035586, 0.067594, 0.083462, 0.118441, 0.081712, 0.10481, 0.058088, 0.055536, 0.059222, 0.051831, 0.073402, 0.067594, 0.078022, 0.088832, 0.127496, 0.134866, 0.081712, 0.139895, 0.132295, 0.137348, 0.219301, 0.229226, 0.209395, 0.26085, 0.291804, 0.366687, 0.390993, 0.51388, 0.414856, 0.318242, 0.356642, 0.335645, 0.436924, 0.335645, 0.332115, 0.26085, 0.229226, 0.229226, 0.203355, 0.232838, 0.324872, 0.225814, 0.239899, 0.25406, 0.25031, 0.26085, 0.232838, 0.239899, 0.155435, 0.173081, 0.264545, 0.18812, 0.18812, 0.118441, 0.216401, 0.206376, 0.30533, 0.332115, 0.408655, 0.339168, 0.264545, 0.247041, 0.268042, 0.170161, 0.17593, 0.191378, 0.185198, 0.127496, 0.144935, 0.18812, 0.264545, 0.185198, 0.225814, 0.191378, 0.26085, 0.194234, 0.164327, 0.132295, 0.094817, 0.076542, 0.134866, 0.194234], '')</t>
  </si>
  <si>
    <t>[324]</t>
  </si>
  <si>
    <t xml:space="preserve">F5RWQ9|F5RWQ9_9ENTR Phosphatidylserine decarboxylase proenzyme OS=Enterobacter hormaechei ATCC 49162 </t>
  </si>
  <si>
    <t>([0.754692, 0.784345, 0.724957, 0.741537, 0.59014, 0.476583, 0.517562, 0.529623, 0.408655, 0.422041, 0.349426, 0.394753, 0.281712, 0.288399, 0.18812, 0.109221, 0.069024, 0.078022, 0.069024, 0.037156, 0.019401, 0.0198, 0.019109, 0.022667, 0.014075, 0.018415, 0.029376, 0.014315, 0.014315, 0.022306, 0.022306, 0.036378, 0.036378, 0.050641, 0.046336, 0.040537, 0.042364, 0.073402, 0.059222, 0.034884, 0.038858, 0.040537, 0.073402, 0.041405, 0.021381, 0.023534, 0.027463, 0.016826, 0.018787, 0.018787, 0.015694, 0.016528, 0.013265, 0.013265, 0.016826, 0.014315, 0.028107, 0.047319, 0.055536, 0.059222, 0.102787, 0.125101, 0.200174, 0.118441, 0.185198, 0.298791, 0.25031, 0.268042, 0.374039, 0.346032, 0.232838, 0.232838, 0.225814, 0.30533, 0.219301, 0.206376, 0.247041, 0.247041, 0.185198, 0.161087, 0.179055, 0.111485, 0.144935, 0.15008, 0.243554, 0.271506, 0.281712, 0.332115, 0.232838, 0.158265, 0.222385, 0.366687, 0.401658, 0.408655, 0.377384, 0.394753, 0.295083, 0.281712, 0.278302, 0.257454, 0.25406, 0.222385, 0.209395, 0.209395, 0.21291, 0.21291, 0.185198, 0.100716, 0.086953, 0.147574, 0.173081, 0.21291, 0.185198, 0.21291, 0.219301, 0.137348, 0.191378, 0.196879, 0.216401, 0.173081, 0.173081, 0.109221, 0.088832, 0.155435, 0.155435, 0.086953, 0.047319, 0.035586, 0.054297, 0.100716, 0.055536, 0.033407, 0.033407, 0.037156, 0.038042, 0.036378, 0.032677, 0.027463, 0.050641, 0.048328, 0.033407, 0.034068, 0.060549, 0.086953, 0.086953, 0.086953, 0.088832, 0.142424, 0.179055, 0.15284, 0.144935, 0.182256, 0.321458, 0.25406, 0.25406, 0.25406, 0.167087, 0.196879, 0.225814, 0.236433, 0.18812, 0.191378, 0.185198, 0.129801, 0.132295, 0.132295, 0.132295, 0.137348, 0.073402, 0.073402, 0.0704, 0.076542, 0.098513, 0.048328, 0.078022, 0.059222, 0.06312, 0.116183, 0.125101, 0.147574, 0.142424, 0.11371, 0.100716, 0.142424, 0.196879, 0.182256, 0.200174, 0.191378, 0.203355, 0.219301, 0.158265, 0.147574, 0.071867, 0.078022, 0.134866, 0.142424, 0.088832, 0.083462, 0.092881, 0.109221, 0.074921, 0.073402, 0.0704, 0.083462, 0.067594, 0.067594, 0.051831, 0.048328, 0.026338, 0.026892, 0.049374, 0.076542, 0.071867, 0.15284, 0.15284, 0.100716, 0.048328, 0.081712, 0.083462, 0.071867, 0.05306, 0.069024, 0.078022, 0.155435, 0.225814, 0.31487, 0.318242, 0.288399, 0.194234, 0.278302, 0.342579, 0.25031, 0.264545, 0.264545, 0.275179, 0.239899, 0.308712, 0.42561, 0.480142, 0.494003, 0.486429, 0.59508, 0.509769, 0.450668, 0.342579, 0.268042, 0.239899, 0.239899, 0.311707, 0.418646, 0.390993, 0.398279, 0.486429, 0.370445, 0.454136, 0.342579, 0.370445, 0.366687, 0.356642, 0.275179, 0.179055, 0.185198, 0.125101, 0.100716, 0.102787, 0.182256, 0.26085, 0.26085, 0.194234, 0.196879, 0.120615, 0.100716, 0.109221, 0.125101, 0.144935, 0.167087, 0.239899, 0.164327, 0.167087, 0.111485, 0.167087, 0.236433, 0.155435, 0.225814, 0.335645, 0.390993, 0.281712, 0.25406, 0.200174, 0.264545, 0.26085, 0.356642, 0.359901, 0.25031, 0.209395, 0.295083, 0.308712, 0.324872, 0.342579, 0.321458, 0.418646, 0.384043, 0.42561, 0.433034, 0.461924, 0.472492, 0.458154, 0.570702, 0.5017, 0.562014, 0.541878, 0.553315, 0.534167, 0.632174, 0.733139, 0.759478, 0.788093, 0.661982, 0.562014, 0.671169, 0.724957, 0.671169, 0.690604, 0.671169, 0.788093, 0.754692, 0.724957, 0.690604, 0.653063, 0.767246, 0.784345, 0.808535, 0.775545, 0.767246, 0.720929, 0.759478], '')</t>
  </si>
  <si>
    <t>[0, 1, 2, 3, 4, 6, 7, 241, 242, 307, 308, 309, 310, 311, 312, 313, 314, 315, 316, 317, 318, 319, 320, 321, 322, 323, 324, 325, 326, 327, 328, 329, 330, 331, 332, 333, 334, 335]</t>
  </si>
  <si>
    <t xml:space="preserve">F5RWR2|F5RWR2_9ENTR Elongation factor P--(R)-beta-lysine ligase OS=Enterobacter hormaechei ATCC 49162 </t>
  </si>
  <si>
    <t>([0.490133, 0.51388, 0.401658, 0.465241, 0.5017, 0.418646, 0.342579, 0.366687, 0.387226, 0.377384, 0.370445, 0.332115, 0.295083, 0.25031, 0.26085, 0.209395, 0.203355, 0.31487, 0.196879, 0.098513, 0.083462, 0.10481, 0.10481, 0.161087, 0.100716, 0.059222, 0.10481, 0.11371, 0.125101, 0.132295, 0.173081, 0.122885, 0.144935, 0.179055, 0.216401, 0.17593, 0.257454, 0.196879, 0.200174, 0.318242, 0.342579, 0.366687, 0.278302, 0.216401, 0.243554, 0.194234, 0.288399, 0.275179, 0.335645, 0.209395, 0.15008, 0.132295, 0.229226, 0.278302, 0.275179, 0.26085, 0.301917, 0.295083, 0.31487, 0.321458, 0.232838, 0.222385, 0.158265, 0.18812, 0.257454, 0.225814, 0.366687, 0.366687, 0.264545, 0.268042, 0.335645, 0.394753, 0.390993, 0.288399, 0.21291, 0.194234, 0.173081, 0.164327, 0.102787, 0.132295, 0.144935, 0.158265, 0.161087, 0.239899, 0.206376, 0.129801, 0.127496, 0.109221, 0.048328, 0.086953, 0.094817, 0.132295, 0.15008, 0.122885, 0.182256, 0.25031, 0.275179, 0.298791, 0.308712, 0.422041, 0.440853, 0.295083, 0.36309, 0.414856, 0.321458, 0.418646, 0.384043, 0.298791, 0.298791, 0.440853, 0.440853, 0.335645, 0.328603, 0.275179, 0.222385, 0.219301, 0.155435, 0.127496, 0.139895, 0.144935, 0.085092, 0.081712, 0.164327, 0.106997, 0.086953, 0.144935, 0.139895, 0.185198, 0.200174, 0.21291, 0.118441, 0.102787, 0.185198, 0.15008, 0.200174, 0.291804, 0.216401, 0.291804, 0.239899, 0.239899, 0.229226, 0.264545, 0.15008, 0.147574, 0.206376, 0.281712, 0.194234, 0.200174, 0.182256, 0.264545, 0.284882, 0.295083, 0.321458, 0.278302, 0.318242, 0.295083, 0.295083, 0.384043, 0.311707, 0.394753, 0.398279, 0.324872, 0.328603, 0.422041, 0.40511, 0.335645, 0.349426, 0.352862, 0.332115, 0.433034, 0.356642, 0.301917, 0.390993, 0.398279, 0.440853, 0.444081, 0.461924, 0.450668, 0.450668, 0.541878, 0.465241, 0.374039, 0.447574, 0.398279, 0.349426, 0.25406, 0.332115, 0.219301, 0.298791, 0.236433, 0.236433, 0.335645, 0.366687, 0.275179, 0.271506, 0.25031, 0.25031, 0.229226, 0.275179, 0.268042, 0.158265, 0.167087, 0.161087, 0.155435, 0.129801, 0.222385, 0.295083, 0.291804, 0.401658, 0.370445, 0.433034, 0.332115, 0.271506, 0.268042, 0.264545, 0.257454, 0.271506, 0.275179, 0.295083, 0.264545, 0.25031, 0.291804, 0.328603, 0.4292, 0.418646, 0.422041, 0.401658, 0.359901, 0.281712, 0.173081, 0.191378, 0.194234, 0.18812, 0.229226, 0.15008, 0.206376, 0.219301, 0.219301, 0.118441, 0.11371, 0.120615, 0.078022, 0.122885, 0.15008, 0.118441, 0.118441, 0.219301, 0.21291, 0.291804, 0.380708, 0.480142, 0.377384, 0.390993, 0.490133, 0.483068, 0.59917, 0.622677, 0.59508, 0.58069, 0.741537, 0.694846, 0.666105, 0.771762, 0.661982, 0.699094, 0.741537, 0.759478, 0.784345, 0.661982, 0.666105, 0.661982, 0.675549, 0.712013, 0.58069, 0.59508, 0.545602, 0.436924, 0.440853, 0.418646, 0.42561, 0.324872, 0.390993, 0.408655, 0.335645, 0.414856, 0.380708, 0.301917, 0.268042, 0.158265, 0.239899, 0.164327, 0.170161, 0.164327, 0.164327, 0.17593, 0.139895, 0.10481, 0.144935, 0.092881, 0.111485, 0.092881, 0.164327, 0.142424, 0.083462, 0.127496, 0.137348, 0.092881, 0.083462, 0.083462, 0.073402, 0.074921, 0.073402, 0.073402, 0.071867, 0.100716, 0.120615, 0.118441, 0.158265, 0.15284, 0.21291, 0.179055, 0.179055, 0.122885, 0.078022, 0.132295], '')</t>
  </si>
  <si>
    <t>[1, 4, 179, 255, 256, 257, 258, 259, 260, 261, 262, 263, 264, 265, 266, 267, 268, 269, 270, 271, 272, 273, 274, 275]</t>
  </si>
  <si>
    <t xml:space="preserve">F5RWR3|F5RWR3_9ENTR Fumarate reductase flavoprotein subunit OS=Enterobacter hormaechei ATCC 49162 </t>
  </si>
  <si>
    <t>([0.073402, 0.106997, 0.11371, 0.147574, 0.182256, 0.182256, 0.21291, 0.158265, 0.185198, 0.185198, 0.18812, 0.158265, 0.129801, 0.111485, 0.173081, 0.173081, 0.17593, 0.170161, 0.275179, 0.311707, 0.342579, 0.414856, 0.339168, 0.339168, 0.26085, 0.185198, 0.206376, 0.203355, 0.225814, 0.134866, 0.182256, 0.164327, 0.236433, 0.26085, 0.284882, 0.31487, 0.239899, 0.239899, 0.203355, 0.194234, 0.18812, 0.21291, 0.21291, 0.26085, 0.26085, 0.278302, 0.328603, 0.342579, 0.352862, 0.414856, 0.541878, 0.497853, 0.42561, 0.447574, 0.346032, 0.346032, 0.232838, 0.295083, 0.332115, 0.36309, 0.278302, 0.25031, 0.25031, 0.25406, 0.291804, 0.225814, 0.203355, 0.158265, 0.167087, 0.170161, 0.179055, 0.118441, 0.081712, 0.164327, 0.081712, 0.079919, 0.051831, 0.10481, 0.106997, 0.06184, 0.074921, 0.11371, 0.147574, 0.11371, 0.116183, 0.116183, 0.120615, 0.206376, 0.298791, 0.18812, 0.17593, 0.109221, 0.185198, 0.161087, 0.15284, 0.25031, 0.359901, 0.461924, 0.468512, 0.465241, 0.549308, 0.444081, 0.450668, 0.366687, 0.414856, 0.41194, 0.291804, 0.377384, 0.356642, 0.295083, 0.387226, 0.301917, 0.401658, 0.370445, 0.472492, 0.374039, 0.264545, 0.236433, 0.182256, 0.182256, 0.182256, 0.185198, 0.247041, 0.137348, 0.18812, 0.147574, 0.092881, 0.167087, 0.170161, 0.11371, 0.079919, 0.086953, 0.144935, 0.129801, 0.078022, 0.081712, 0.074921, 0.167087, 0.203355, 0.158265, 0.161087, 0.161087, 0.085092, 0.090864, 0.18812, 0.185198, 0.137348, 0.15284, 0.098513, 0.100716, 0.100716, 0.116183, 0.073402, 0.074921, 0.079919, 0.127496, 0.116183, 0.17593, 0.15008, 0.139895, 0.139895, 0.090864, 0.076542, 0.109221, 0.109221, 0.071867, 0.055536, 0.120615, 0.164327, 0.247041, 0.167087, 0.185198, 0.275179, 0.257454, 0.25406, 0.216401, 0.225814, 0.206376, 0.182256, 0.134866, 0.10481, 0.142424, 0.200174, 0.225814, 0.275179, 0.236433, 0.281712, 0.328603, 0.25031, 0.158265, 0.155435, 0.139895, 0.200174, 0.191378, 0.281712, 0.278302, 0.308712, 0.219301, 0.18812, 0.25031, 0.30533, 0.359901, 0.387226, 0.332115, 0.332115, 0.284882, 0.284882, 0.209395, 0.209395, 0.271506, 0.370445, 0.30533, 0.436924, 0.349426, 0.346032, 0.342579, 0.298791, 0.31487, 0.291804, 0.291804, 0.301917, 0.206376, 0.200174, 0.229226, 0.284882, 0.284882, 0.25406, 0.311707, 0.387226, 0.387226, 0.384043, 0.301917, 0.288399, 0.209395, 0.295083, 0.308712, 0.298791, 0.275179, 0.257454, 0.356642, 0.433034, 0.418646, 0.517562, 0.4292, 0.321458, 0.257454, 0.271506, 0.346032, 0.324872, 0.324872, 0.232838, 0.239899, 0.232838, 0.239899, 0.298791, 0.301917, 0.196879, 0.196879, 0.222385, 0.219301, 0.25031, 0.25031, 0.257454, 0.288399, 0.298791, 0.370445, 0.447574, 0.465241, 0.465241, 0.461924, 0.461924, 0.465241, 0.422041, 0.538167, 0.538167, 0.517562, 0.538167, 0.661982, 0.680603, 0.733139, 0.661982, 0.622677, 0.618285, 0.570702, 0.436924, 0.41194, 0.418646, 0.414856, 0.291804, 0.298791, 0.284882, 0.284882, 0.380708, 0.42561, 0.328603, 0.401658, 0.41194, 0.414856, 0.41194, 0.398279, 0.41194, 0.41194, 0.349426, 0.342579, 0.298791, 0.401658, 0.422041, 0.422041, 0.408655, 0.436924, 0.433034, 0.454136, 0.450668, 0.436924, 0.359901, 0.370445, 0.387226, 0.380708, 0.281712, 0.308712, 0.216401, 0.142424, 0.122885, 0.179055, 0.122885, 0.155435, 0.144935, 0.185198, 0.118441, 0.083462, 0.125101, 0.088832, 0.085092, 0.10481, 0.076542, 0.11371, 0.17593, 0.18812, 0.125101, 0.209395, 0.137348, 0.216401, 0.321458, 0.414856, 0.374039, 0.450668, 0.394753, 0.40511, 0.398279, 0.486429, 0.549308, 0.465241, 0.549308, 0.545602, 0.521092, 0.608892, 0.632174, 0.509769, 0.490133, 0.59508, 0.549308, 0.525368, 0.525368, 0.490133, 0.41194, 0.346032, 0.31487, 0.342579, 0.335645, 0.380708, 0.301917, 0.301917, 0.377384, 0.30533, 0.298791, 0.219301, 0.21291, 0.203355, 0.257454, 0.25406, 0.243554, 0.179055, 0.25031, 0.25406, 0.264545, 0.332115, 0.352862, 0.349426, 0.418646, 0.349426, 0.281712, 0.30533, 0.209395, 0.206376, 0.26085, 0.232838, 0.278302, 0.268042, 0.284882, 0.301917, 0.268042, 0.239899, 0.328603, 0.324872, 0.298791, 0.264545, 0.271506, 0.311707, 0.332115, 0.335645, 0.377384, 0.444081, 0.5017, 0.585406, 0.549308, 0.468512, 0.509769, 0.509769, 0.517562, 0.440853, 0.414856, 0.454136, 0.42561, 0.42561, 0.42561, 0.450668, 0.408655, 0.394753, 0.433034, 0.366687, 0.298791, 0.332115, 0.332115, 0.349426, 0.374039, 0.41194, 0.505461, 0.505461, 0.444081, 0.433034, 0.490133, 0.440853, 0.4292, 0.494003, 0.494003, 0.468512, 0.468512, 0.468512, 0.472492, 0.436924, 0.525368, 0.613573, 0.59917, 0.483068, 0.468512, 0.390993, 0.30533, 0.281712, 0.278302, 0.401658, 0.414856, 0.346032, 0.394753, 0.40511, 0.394753, 0.384043, 0.356642, 0.36309, 0.433034, 0.36309, 0.36309, 0.36309, 0.281712, 0.291804, 0.394753, 0.390993, 0.370445, 0.447574, 0.447574, 0.387226, 0.346032, 0.257454, 0.335645, 0.366687, 0.36309, 0.370445, 0.36309, 0.366687, 0.271506, 0.284882, 0.359901, 0.387226, 0.311707, 0.318242, 0.232838, 0.219301, 0.161087, 0.26085, 0.206376, 0.209395, 0.271506, 0.275179, 0.284882, 0.291804, 0.236433, 0.209395, 0.222385, 0.155435, 0.179055, 0.243554, 0.239899, 0.236433, 0.209395, 0.209395, 0.25031, 0.318242, 0.308712, 0.390993, 0.377384, 0.436924, 0.436924, 0.40511, 0.41194, 0.490133, 0.472492, 0.458154, 0.483068, 0.483068, 0.570702, 0.505461, 0.534167, 0.541878, 0.538167, 0.56648, 0.661982, 0.622677, 0.642678, 0.534167, 0.447574, 0.440853, 0.454136, 0.454136, 0.41194, 0.384043, 0.281712, 0.284882, 0.352862, 0.324872, 0.318242, 0.31487, 0.398279, 0.394753, 0.377384, 0.31487, 0.31487, 0.236433, 0.284882, 0.278302, 0.31487, 0.377384, 0.308712, 0.30533, 0.30533, 0.301917, 0.359901, 0.490133, 0.465241, 0.454136, 0.476583, 0.418646, 0.346032, 0.346032, 0.321458, 0.335645, 0.380708, 0.387226, 0.444081, 0.422041, 0.422041, 0.465241, 0.465241, 0.570702, 0.557691, 0.534167, 0.632174, 0.585406, 0.525368, 0.538167, 0.534167, 0.521092, 0.585406, 0.707965, 0.694846, 0.728858, 0.694846, 0.73685], '')</t>
  </si>
  <si>
    <t>[50, 100, 242, 273, 274, 275, 276, 277, 278, 279, 280, 281, 282, 283, 350, 352, 353, 354, 355, 356, 357, 359, 360, 361, 362, 412, 413, 414, 416, 417, 418, 436, 437, 450, 451, 452, 528, 529, 530, 531, 532, 533, 534, 535, 536, 537, 581, 582, 583, 584, 585, 586, 587, 588, 589, 590, 591, 592, 593, 594, 595]</t>
  </si>
  <si>
    <t>60)</t>
  </si>
  <si>
    <t xml:space="preserve">F5RWT0|F5RWT0_9ENTR Isoaspartyl dipeptidase OS=Enterobacter hormaechei ATCC 49162 </t>
  </si>
  <si>
    <t>([0.074921, 0.109221, 0.158265, 0.161087, 0.200174, 0.144935, 0.094817, 0.098513, 0.15008, 0.194234, 0.229226, 0.185198, 0.17593, 0.278302, 0.191378, 0.26085, 0.264545, 0.17593, 0.092881, 0.076542, 0.120615, 0.203355, 0.200174, 0.122885, 0.102787, 0.085092, 0.092881, 0.173081, 0.194234, 0.173081, 0.155435, 0.15008, 0.191378, 0.196879, 0.203355, 0.295083, 0.31487, 0.401658, 0.390993, 0.51388, 0.570702, 0.570702, 0.585406, 0.494003, 0.562014, 0.642678, 0.642678, 0.63748, 0.525368, 0.440853, 0.465241, 0.465241, 0.356642, 0.295083, 0.298791, 0.301917, 0.30533, 0.209395, 0.203355, 0.209395, 0.11371, 0.098513, 0.100716, 0.092881, 0.144935, 0.18812, 0.161087, 0.185198, 0.278302, 0.342579, 0.433034, 0.401658, 0.408655, 0.557691, 0.707965, 0.608892, 0.59508, 0.497853, 0.570702, 0.534167, 0.534167, 0.562014, 0.525368, 0.494003, 0.494003, 0.401658, 0.387226, 0.414856, 0.352862, 0.257454, 0.25406, 0.170161, 0.109221, 0.10481, 0.090864, 0.085092, 0.122885, 0.083462, 0.134866, 0.137348, 0.167087, 0.271506, 0.352862, 0.384043, 0.332115, 0.25406, 0.311707, 0.301917, 0.308712, 0.374039, 0.408655, 0.328603, 0.4292, 0.525368, 0.553315, 0.541878, 0.4292, 0.4292, 0.465241, 0.377384, 0.342579, 0.26085, 0.232838, 0.21291, 0.18812, 0.182256, 0.257454, 0.209395, 0.247041, 0.239899, 0.271506, 0.30533, 0.295083, 0.281712, 0.271506, 0.25031, 0.167087, 0.275179, 0.275179, 0.31487, 0.332115, 0.328603, 0.324872, 0.225814, 0.236433, 0.264545, 0.26085, 0.173081, 0.243554, 0.155435, 0.155435, 0.086953, 0.069024, 0.069024, 0.066181, 0.071867, 0.076542, 0.134866, 0.120615, 0.120615, 0.092881, 0.161087, 0.161087, 0.25031, 0.356642, 0.356642, 0.278302, 0.339168, 0.447574, 0.41194, 0.444081, 0.414856, 0.497853, 0.534167, 0.657645, 0.56648, 0.549308, 0.538167, 0.444081, 0.36309, 0.36309, 0.359901, 0.324872, 0.324872, 0.311707, 0.209395, 0.196879, 0.216401, 0.15284, 0.15008, 0.118441, 0.139895, 0.173081, 0.161087, 0.194234, 0.191378, 0.179055, 0.118441, 0.132295, 0.232838, 0.232838, 0.161087, 0.196879, 0.125101, 0.092881, 0.100716, 0.17593, 0.15008, 0.21291, 0.25031, 0.275179, 0.356642, 0.36309, 0.349426, 0.268042, 0.158265, 0.18812, 0.275179, 0.359901, 0.271506, 0.25031, 0.332115, 0.380708, 0.384043, 0.444081, 0.444081, 0.324872, 0.321458, 0.321458, 0.278302, 0.26085, 0.239899, 0.158265, 0.129801, 0.132295, 0.219301, 0.301917, 0.264545, 0.17593, 0.100716, 0.158265, 0.085092, 0.088832, 0.111485, 0.102787, 0.0704, 0.111485, 0.21291, 0.239899, 0.203355, 0.247041, 0.301917, 0.257454, 0.352862, 0.352862, 0.257454, 0.209395, 0.216401, 0.18812, 0.275179, 0.390993, 0.346032, 0.454136, 0.377384, 0.408655, 0.298791, 0.40511, 0.408655, 0.30533, 0.278302, 0.26085, 0.247041, 0.275179, 0.31487, 0.308712, 0.349426, 0.444081, 0.472492, 0.472492, 0.545602, 0.557691, 0.414856, 0.458154, 0.41194, 0.497853, 0.458154, 0.604312, 0.486429, 0.418646, 0.505461, 0.398279, 0.486429, 0.418646, 0.390993, 0.380708, 0.271506, 0.278302, 0.275179, 0.196879, 0.125101, 0.11371, 0.111485, 0.129801, 0.127496, 0.161087, 0.096677, 0.064632, 0.058088, 0.094817, 0.083462, 0.086953, 0.090864, 0.111485, 0.100716, 0.132295, 0.147574, 0.216401, 0.132295, 0.081712, 0.158265, 0.137348, 0.129801, 0.122885, 0.196879, 0.132295, 0.10481, 0.179055, 0.144935, 0.092881, 0.092881, 0.096677, 0.10481, 0.167087, 0.132295, 0.203355, 0.182256, 0.102787, 0.102787, 0.18812, 0.271506, 0.170161, 0.284882, 0.247041, 0.264545, 0.155435, 0.147574, 0.122885, 0.090864, 0.173081, 0.26085, 0.271506, 0.271506, 0.247041, 0.161087, 0.164327, 0.179055, 0.129801, 0.125101, 0.125101, 0.100716, 0.100716, 0.147574, 0.142424, 0.139895, 0.086953, 0.155435, 0.239899, 0.30533, 0.271506, 0.194234, 0.122885, 0.076542, 0.122885, 0.125101, 0.206376, 0.120615, 0.118441, 0.144935, 0.206376, 0.209395, 0.18812, 0.155435, 0.132295, 0.096677, 0.094817, 0.134866, 0.102787], '')</t>
  </si>
  <si>
    <t>[39, 40, 41, 42, 44, 45, 46, 47, 48, 73, 74, 75, 76, 78, 79, 80, 81, 82, 113, 114, 115, 173, 174, 175, 176, 177, 279, 280, 286, 289]</t>
  </si>
  <si>
    <t xml:space="preserve">F5RWT1|F5RWT1_9ENTR Chaperonin GroEL OS=Enterobacter hormaechei ATCC 49162 </t>
  </si>
  <si>
    <t>([0.31487, 0.298791, 0.346032, 0.284882, 0.311707, 0.291804, 0.232838, 0.271506, 0.291804, 0.25031, 0.288399, 0.26085, 0.216401, 0.216401, 0.225814, 0.191378, 0.191378, 0.194234, 0.229226, 0.236433, 0.158265, 0.147574, 0.206376, 0.196879, 0.25406, 0.264545, 0.311707, 0.321458, 0.257454, 0.191378, 0.257454, 0.243554, 0.30533, 0.275179, 0.301917, 0.264545, 0.328603, 0.394753, 0.308712, 0.374039, 0.366687, 0.454136, 0.454136, 0.352862, 0.356642, 0.301917, 0.268042, 0.26085, 0.339168, 0.31487, 0.40511, 0.318242, 0.339168, 0.349426, 0.447574, 0.349426, 0.398279, 0.374039, 0.339168, 0.422041, 0.387226, 0.398279, 0.359901, 0.301917, 0.359901, 0.377384, 0.377384, 0.374039, 0.370445, 0.346032, 0.401658, 0.394753, 0.483068, 0.433034, 0.394753, 0.394753, 0.509769, 0.486429, 0.480142, 0.517562, 0.529623, 0.529623, 0.525368, 0.490133, 0.480142, 0.454136, 0.444081, 0.480142, 0.42561, 0.339168, 0.349426, 0.398279, 0.384043, 0.298791, 0.318242, 0.318242, 0.26085, 0.222385, 0.196879, 0.191378, 0.161087, 0.164327, 0.222385, 0.191378, 0.26085, 0.257454, 0.278302, 0.268042, 0.291804, 0.291804, 0.387226, 0.374039, 0.324872, 0.268042, 0.311707, 0.321458, 0.321458, 0.321458, 0.374039, 0.422041, 0.349426, 0.370445, 0.332115, 0.219301, 0.25406, 0.182256, 0.288399, 0.239899, 0.239899, 0.257454, 0.342579, 0.318242, 0.298791, 0.243554, 0.278302, 0.31487, 0.25406, 0.278302, 0.346032, 0.239899, 0.219301, 0.264545, 0.284882, 0.311707, 0.40511, 0.42561, 0.497853, 0.394753, 0.450668, 0.436924, 0.346032, 0.26085, 0.239899, 0.291804, 0.342579, 0.335645, 0.342579, 0.398279, 0.332115, 0.324872, 0.401658, 0.422041, 0.450668, 0.374039, 0.284882, 0.275179, 0.18812, 0.200174, 0.281712, 0.278302, 0.295083, 0.370445, 0.374039, 0.42561, 0.418646, 0.472492, 0.422041, 0.418646, 0.359901, 0.356642, 0.380708, 0.384043, 0.324872, 0.339168, 0.298791, 0.40511, 0.398279, 0.465241, 0.349426, 0.25406, 0.26085, 0.288399, 0.203355, 0.185198, 0.100716, 0.098513, 0.083462, 0.161087, 0.167087, 0.236433, 0.301917, 0.25031, 0.191378, 0.243554, 0.161087, 0.281712, 0.268042, 0.301917, 0.203355, 0.203355, 0.206376, 0.139895, 0.094817, 0.170161, 0.25406, 0.335645, 0.232838, 0.243554, 0.219301, 0.127496, 0.120615, 0.137348, 0.134866, 0.125101, 0.134866, 0.147574, 0.081712, 0.092881, 0.06184, 0.076542, 0.109221, 0.155435, 0.196879, 0.225814, 0.200174, 0.247041, 0.179055, 0.203355, 0.129801, 0.071867, 0.10481, 0.116183, 0.111485, 0.090864, 0.158265, 0.129801, 0.203355, 0.25031, 0.158265, 0.158265, 0.225814, 0.179055, 0.134866, 0.111485, 0.120615, 0.134866, 0.090864, 0.139895, 0.194234, 0.196879, 0.216401, 0.236433, 0.155435, 0.125101, 0.155435, 0.094817, 0.090864, 0.066181, 0.100716, 0.155435, 0.10481, 0.098513, 0.167087, 0.222385, 0.288399, 0.268042, 0.225814, 0.225814, 0.155435, 0.161087, 0.25031, 0.229226, 0.209395, 0.288399, 0.232838, 0.271506, 0.335645, 0.346032, 0.384043, 0.278302, 0.196879, 0.298791, 0.31487, 0.31487, 0.232838, 0.232838, 0.21291, 0.26085, 0.21291, 0.311707, 0.301917, 0.257454, 0.356642, 0.30533, 0.311707, 0.40511, 0.31487, 0.31487, 0.321458, 0.284882, 0.342579, 0.433034, 0.359901, 0.278302, 0.179055, 0.275179, 0.271506, 0.311707, 0.30533, 0.394753, 0.387226, 0.30533, 0.243554, 0.247041, 0.324872, 0.243554, 0.225814, 0.324872, 0.342579, 0.308712, 0.311707, 0.229226, 0.236433, 0.298791, 0.36309, 0.384043, 0.370445, 0.377384, 0.278302, 0.268042, 0.25031, 0.247041, 0.25031, 0.352862, 0.356642, 0.328603, 0.40511, 0.41194, 0.408655, 0.311707, 0.352862, 0.380708, 0.486429, 0.480142, 0.40511, 0.408655, 0.494003, 0.5017, 0.4292, 0.494003, 0.486429, 0.418646, 0.387226, 0.476583, 0.458154, 0.377384, 0.380708, 0.311707, 0.225814, 0.209395, 0.229226, 0.21291, 0.191378, 0.15284, 0.164327, 0.25031, 0.18812, 0.18812, 0.161087, 0.21291, 0.26085, 0.257454, 0.321458, 0.318242, 0.321458, 0.26085, 0.335645, 0.377384, 0.41194, 0.418646, 0.444081, 0.483068, 0.494003, 0.525368, 0.521092, 0.483068, 0.401658, 0.483068, 0.480142, 0.509769, 0.450668, 0.366687, 0.346032, 0.349426, 0.377384, 0.374039, 0.374039, 0.328603, 0.239899, 0.206376, 0.281712, 0.200174, 0.196879, 0.164327, 0.158265, 0.125101, 0.125101, 0.170161, 0.10481, 0.100716, 0.085092, 0.127496, 0.18812, 0.232838, 0.25031, 0.26085, 0.278302, 0.278302, 0.301917, 0.295083, 0.349426, 0.288399, 0.321458, 0.281712, 0.31487, 0.291804, 0.324872, 0.377384, 0.349426, 0.461924, 0.380708, 0.41194, 0.414856, 0.321458, 0.247041, 0.232838, 0.236433, 0.196879, 0.25031, 0.278302, 0.380708, 0.422041, 0.490133, 0.458154, 0.465241, 0.4292, 0.472492, 0.525368, 0.433034, 0.461924, 0.390993, 0.458154, 0.480142, 0.461924, 0.56648, 0.521092, 0.51388, 0.401658, 0.444081, 0.418646, 0.366687, 0.352862, 0.339168, 0.359901, 0.328603, 0.384043, 0.42561, 0.374039, 0.281712, 0.359901, 0.268042, 0.295083, 0.219301, 0.137348, 0.155435, 0.17593, 0.275179, 0.278302, 0.308712, 0.308712, 0.346032, 0.380708, 0.339168, 0.243554, 0.232838, 0.229226, 0.203355, 0.167087, 0.209395, 0.229226, 0.182256, 0.268042, 0.203355, 0.239899, 0.225814, 0.219301, 0.194234, 0.209395, 0.155435, 0.167087, 0.116183, 0.118441, 0.127496, 0.118441, 0.203355, 0.18812, 0.275179, 0.324872, 0.324872, 0.352862, 0.436924, 0.401658, 0.401658, 0.444081, 0.458154, 0.545602, 0.525368, 0.461924, 0.42561, 0.490133, 0.486429, 0.545602, 0.529623, 0.454136, 0.497853, 0.454136, 0.408655, 0.366687, 0.324872, 0.339168, 0.278302, 0.225814, 0.281712, 0.25406, 0.268042, 0.281712, 0.25406, 0.219301], '')</t>
  </si>
  <si>
    <t>[76, 79, 80, 81, 82, 357, 393, 394, 399, 457, 464, 465, 466, 525, 526, 531, 532]</t>
  </si>
  <si>
    <t xml:space="preserve">F5RWT8|F5RWT8_9ENTR Thiol:disulfide interchange protein DsbD OS=Enterobacter hormaechei ATCC 49162 </t>
  </si>
  <si>
    <t>([0.005378, 0.004646, 0.004483, 0.005872, 0.007645, 0.00962, 0.008804, 0.006894, 0.007422, 0.009187, 0.008156, 0.006533, 0.007555, 0.006567, 0.007259, 0.011106, 0.020876, 0.019401, 0.035586, 0.029376, 0.029376, 0.06184, 0.086953, 0.139895, 0.147574, 0.120615, 0.06184, 0.064632, 0.064632, 0.086953, 0.040537, 0.073402, 0.15008, 0.15008, 0.185198, 0.158265, 0.170161, 0.106997, 0.109221, 0.059222, 0.125101, 0.118441, 0.106997, 0.086953, 0.078022, 0.085092, 0.10481, 0.118441, 0.102787, 0.127496, 0.069024, 0.137348, 0.127496, 0.129801, 0.081712, 0.076542, 0.046336, 0.043307, 0.088832, 0.076542, 0.122885, 0.100716, 0.182256, 0.122885, 0.17593, 0.155435, 0.086953, 0.092881, 0.125101, 0.225814, 0.271506, 0.36309, 0.384043, 0.295083, 0.284882, 0.370445, 0.387226, 0.494003, 0.370445, 0.243554, 0.278302, 0.278302, 0.301917, 0.308712, 0.284882, 0.185198, 0.21291, 0.30533, 0.295083, 0.25031, 0.21291, 0.179055, 0.203355, 0.127496, 0.21291, 0.15008, 0.142424, 0.132295, 0.096677, 0.194234, 0.284882, 0.284882, 0.257454, 0.268042, 0.167087, 0.26085, 0.288399, 0.295083, 0.191378, 0.196879, 0.288399, 0.21291, 0.25031, 0.239899, 0.278302, 0.268042, 0.225814, 0.144935, 0.085092, 0.122885, 0.132295, 0.15008, 0.155435, 0.179055, 0.118441, 0.127496, 0.144935, 0.132295, 0.132295, 0.232838, 0.158265, 0.155435, 0.194234, 0.191378, 0.144935, 0.170161, 0.200174, 0.222385, 0.328603, 0.422041, 0.387226, 0.380708, 0.36309, 0.318242, 0.328603, 0.324872, 0.401658, 0.366687, 0.483068, 0.472492, 0.472492, 0.549308, 0.585406, 0.58069, 0.570702, 0.618285, 0.648219, 0.486429, 0.63748, 0.450668, 0.450668, 0.41194, 0.295083, 0.18812, 0.18812, 0.111485, 0.098513, 0.049374, 0.050641, 0.022667, 0.023087, 0.011669, 0.009977, 0.006078, 0.007031, 0.009015, 0.006988, 0.00515, 0.00515, 0.005223, 0.006567, 0.004921, 0.006194, 0.006194, 0.006142, 0.006795, 0.009294, 0.008895, 0.009728, 0.007031, 0.009977, 0.009977, 0.016257, 0.020876, 0.047319, 0.024393, 0.0198, 0.033407, 0.041405, 0.079919, 0.049374, 0.034884, 0.036378, 0.017138, 0.022306, 0.020522, 0.011903, 0.008002, 0.008804, 0.01204, 0.019401, 0.015078, 0.016021, 0.009977, 0.010131, 0.006795, 0.009865, 0.008624, 0.005992, 0.006795, 0.004899, 0.004414, 0.004577, 0.005249, 0.006142, 0.006078, 0.009015, 0.009096, 0.014783, 0.011518, 0.011518, 0.009728, 0.009728, 0.006619, 0.009483, 0.009187, 0.017797, 0.009865, 0.008525, 0.008409, 0.005734, 0.007645, 0.006988, 0.009096, 0.008895, 0.007555, 0.005799, 0.004135, 0.00407, 0.002881, 0.003701, 0.002555, 0.00292, 0.002761, 0.002512, 0.00246, 0.001692, 0.000906, 0.001434, 0.001335, 0.001906, 0.001967, 0.002276, 0.003109, 0.003109, 0.002512, 0.003366, 0.005011, 0.007555, 0.007422, 0.011518, 0.009015, 0.008723, 0.008723, 0.011518, 0.024393, 0.025762, 0.05306, 0.120615, 0.111485, 0.196879, 0.147574, 0.247041, 0.209395, 0.139895, 0.06312, 0.094817, 0.06184, 0.056825, 0.038858, 0.036378, 0.025316, 0.049374, 0.05306, 0.024826, 0.015694, 0.014315, 0.016826, 0.011518, 0.01227, 0.013437, 0.010672, 0.016021, 0.009401, 0.009294, 0.01078, 0.011518, 0.009015, 0.007422, 0.00515, 0.004135, 0.005086, 0.006039, 0.005992, 0.008525, 0.015344, 0.01204, 0.008276, 0.005086, 0.006245, 0.005992, 0.005734, 0.006988, 0.004414, 0.004388, 0.003177, 0.002512, 0.003212, 0.003177, 0.004388, 0.005223, 0.007555, 0.006142, 0.006619, 0.004775, 0.003431, 0.002336, 0.002503, 0.003555, 0.003864, 0.002555, 0.002581, 0.002705, 0.002623, 0.002662, 0.002761, 0.004388, 0.006374, 0.007177, 0.01078, 0.013016, 0.010672, 0.008804, 0.016528, 0.014586, 0.017138, 0.035586, 0.079919, 0.106997, 0.044297, 0.078022, 0.083462, 0.050641, 0.023087, 0.013265, 0.019109, 0.0198, 0.0198, 0.012727, 0.00777, 0.005623, 0.003727, 0.005378, 0.006421, 0.004247, 0.003276, 0.004135, 0.004315, 0.003276, 0.002705, 0.003997, 0.00283, 0.004208, 0.003864, 0.003997, 0.004736, 0.004513, 0.004513, 0.004135, 0.004135, 0.005318, 0.004921, 0.004577, 0.004315, 0.003212, 0.003924, 0.003431, 0.002482, 0.001748, 0.002349, 0.00231, 0.00231, 0.0028, 0.0028, 0.003924, 0.004611, 0.003924, 0.003924, 0.00543, 0.003997, 0.00407, 0.004646, 0.004976, 0.005503, 0.004135, 0.00407, 0.00407, 0.006039, 0.007495, 0.007091, 0.005683, 0.00777, 0.006795, 0.007877, 0.008804, 0.006194, 0.007177, 0.01078, 0.009187, 0.008075, 0.007315, 0.009728, 0.009294, 0.018106, 0.020165, 0.029376, 0.059222, 0.079919, 0.081712, 0.085092, 0.15008, 0.139895, 0.155435, 0.096677, 0.102787, 0.086953, 0.086953, 0.083462, 0.085092, 0.096677, 0.129801, 0.264545, 0.170161, 0.191378, 0.155435, 0.196879, 0.144935, 0.116183, 0.116183, 0.090864, 0.11371, 0.11371, 0.191378, 0.209395, 0.26085, 0.209395, 0.125101, 0.225814, 0.142424, 0.0704, 0.094817, 0.096677, 0.047319, 0.058088, 0.032017, 0.027463, 0.022667, 0.041405, 0.059222, 0.026338, 0.037156, 0.037156, 0.0198, 0.020522, 0.009728, 0.013613, 0.018106, 0.03976, 0.038042, 0.043307, 0.088832, 0.109221, 0.083462, 0.086953, 0.129801, 0.203355, 0.239899, 0.239899, 0.164327, 0.094817, 0.18812, 0.147574, 0.161087, 0.191378, 0.191378, 0.278302, 0.298791, 0.301917, 0.236433, 0.236433, 0.324872, 0.318242, 0.291804, 0.239899, 0.25031, 0.25406, 0.247041, 0.170161, 0.25031, 0.268042, 0.275179, 0.271506, 0.222385, 0.243554, 0.31487, 0.225814, 0.18812, 0.100716, 0.047319, 0.06312, 0.069024, 0.064632, 0.066181, 0.086953, 0.15008, 0.225814, 0.264545, 0.26085, 0.346032, 0.332115, 0.328603, 0.41194, 0.408655, 0.380708, 0.31487, 0.324872, 0.384043, 0.461924, 0.545602, 0.545602, 0.541878, 0.490133, 0.490133, 0.41194, 0.398279, 0.394753, 0.390993, 0.359901, 0.394753, 0.370445, 0.346032, 0.401658, 0.377384, 0.352862, 0.476583, 0.5017, 0.458154, 0.486429, 0.454136], '')</t>
  </si>
  <si>
    <t>[151, 152, 153, 154, 155, 156, 158, 548, 549, 550, 565]</t>
  </si>
  <si>
    <t xml:space="preserve">F5RWX9|F5RWX9_9ENTR Acetyl-coenzyme A synthetase OS=Enterobacter hormaechei ATCC 49162 </t>
  </si>
  <si>
    <t>([0.450668, 0.497853, 0.398279, 0.390993, 0.436924, 0.450668, 0.374039, 0.308712, 0.257454, 0.278302, 0.324872, 0.374039, 0.390993, 0.291804, 0.374039, 0.390993, 0.394753, 0.308712, 0.30533, 0.387226, 0.356642, 0.30533, 0.291804, 0.359901, 0.408655, 0.40511, 0.380708, 0.356642, 0.339168, 0.408655, 0.42561, 0.41194, 0.398279, 0.384043, 0.394753, 0.301917, 0.301917, 0.21291, 0.219301, 0.206376, 0.219301, 0.142424, 0.216401, 0.219301, 0.164327, 0.139895, 0.139895, 0.161087, 0.25406, 0.239899, 0.21291, 0.222385, 0.209395, 0.219301, 0.161087, 0.225814, 0.222385, 0.206376, 0.209395, 0.194234, 0.21291, 0.200174, 0.291804, 0.284882, 0.196879, 0.271506, 0.18812, 0.15284, 0.127496, 0.137348, 0.15284, 0.111485, 0.10481, 0.106997, 0.102787, 0.088832, 0.074921, 0.137348, 0.139895, 0.216401, 0.321458, 0.321458, 0.311707, 0.284882, 0.196879, 0.203355, 0.125101, 0.21291, 0.239899, 0.281712, 0.284882, 0.335645, 0.422041, 0.418646, 0.414856, 0.41194, 0.505461, 0.450668, 0.4292, 0.335645, 0.335645, 0.339168, 0.239899, 0.239899, 0.271506, 0.366687, 0.384043, 0.394753, 0.380708, 0.278302, 0.236433, 0.232838, 0.200174, 0.134866, 0.076542, 0.064632, 0.0704, 0.067594, 0.066181, 0.067594, 0.116183, 0.116183, 0.111485, 0.125101, 0.083462, 0.0704, 0.037156, 0.030611, 0.038858, 0.046336, 0.0704, 0.056825, 0.06312, 0.102787, 0.137348, 0.182256, 0.15284, 0.125101, 0.102787, 0.106997, 0.090864, 0.058088, 0.049374, 0.046336, 0.040537, 0.060549, 0.06184, 0.06312, 0.116183, 0.139895, 0.083462, 0.06312, 0.048328, 0.040537, 0.037156, 0.023534, 0.027463, 0.049374, 0.066181, 0.069024, 0.079919, 0.078022, 0.120615, 0.139895, 0.085092, 0.098513, 0.10481, 0.120615, 0.194234, 0.191378, 0.191378, 0.173081, 0.194234, 0.21291, 0.219301, 0.194234, 0.30533, 0.324872, 0.295083, 0.21291, 0.243554, 0.271506, 0.298791, 0.298791, 0.298791, 0.295083, 0.384043, 0.291804, 0.288399, 0.275179, 0.288399, 0.225814, 0.31487, 0.390993, 0.444081, 0.352862, 0.377384, 0.377384, 0.387226, 0.398279, 0.394753, 0.401658, 0.4292, 0.342579, 0.349426, 0.36309, 0.384043, 0.268042, 0.284882, 0.203355, 0.200174, 0.191378, 0.26085, 0.247041, 0.225814, 0.25406, 0.25031, 0.268042, 0.173081, 0.15008, 0.155435, 0.21291, 0.206376, 0.222385, 0.225814, 0.137348, 0.076542, 0.111485, 0.191378, 0.17593, 0.179055, 0.200174, 0.206376, 0.17593, 0.173081, 0.194234, 0.206376, 0.291804, 0.288399, 0.40511, 0.42561, 0.422041, 0.377384, 0.387226, 0.346032, 0.450668, 0.562014, 0.720929, 0.613573, 0.476583, 0.472492, 0.480142, 0.36309, 0.359901, 0.387226, 0.390993, 0.366687, 0.36309, 0.366687, 0.349426, 0.352862, 0.328603, 0.311707, 0.298791, 0.209395, 0.236433, 0.222385, 0.216401, 0.194234, 0.271506, 0.284882, 0.288399, 0.308712, 0.311707, 0.281712, 0.257454, 0.26085, 0.268042, 0.167087, 0.164327, 0.102787, 0.06184, 0.033407, 0.036378, 0.028695, 0.046336, 0.055536, 0.054297, 0.056825, 0.034068, 0.0198, 0.0198, 0.020165, 0.028695, 0.042364, 0.054297, 0.045352, 0.044297, 0.024393, 0.032017, 0.033407, 0.059222, 0.079919, 0.137348, 0.071867, 0.078022, 0.048328, 0.022667, 0.022667, 0.024393, 0.024826, 0.037156, 0.041405, 0.067594, 0.055536, 0.067594, 0.064632, 0.055536, 0.040537, 0.038042, 0.06312, 0.06312, 0.043307, 0.054297, 0.059222, 0.06312, 0.120615, 0.185198, 0.30533, 0.275179, 0.25031, 0.278302, 0.222385, 0.311707, 0.25406, 0.222385, 0.232838, 0.222385, 0.291804, 0.352862, 0.394753, 0.380708, 0.301917, 0.281712, 0.161087, 0.158265, 0.209395, 0.209395, 0.209395, 0.164327, 0.125101, 0.125101, 0.142424, 0.147574, 0.106997, 0.125101, 0.18812, 0.17593, 0.194234, 0.196879, 0.164327, 0.144935, 0.155435, 0.229226, 0.308712, 0.42561, 0.422041, 0.447574, 0.418646, 0.332115, 0.359901, 0.359901, 0.284882, 0.311707, 0.380708, 0.370445, 0.401658, 0.401658, 0.42561, 0.335645, 0.349426, 0.40511, 0.509769, 0.461924, 0.374039, 0.390993, 0.295083, 0.200174, 0.137348, 0.134866, 0.194234, 0.134866, 0.200174, 0.288399, 0.30533, 0.301917, 0.288399, 0.31487, 0.236433, 0.17593, 0.26085, 0.257454, 0.15284, 0.083462, 0.10481, 0.170161, 0.170161, 0.25031, 0.349426, 0.436924, 0.349426, 0.318242, 0.321458, 0.324872, 0.342579, 0.284882, 0.318242, 0.394753, 0.342579, 0.40511, 0.461924, 0.374039, 0.359901, 0.42561, 0.521092, 0.505461, 0.476583, 0.458154, 0.450668, 0.476583, 0.377384, 0.377384, 0.422041, 0.436924, 0.447574, 0.447574, 0.465241, 0.359901, 0.298791, 0.335645, 0.339168, 0.346032, 0.42561, 0.444081, 0.494003, 0.505461, 0.534167, 0.56648, 0.529623, 0.545602, 0.529623, 0.657645, 0.791621, 0.694846, 0.694846, 0.575842, 0.476583, 0.51388, 0.604312, 0.56648, 0.59014, 0.58069, 0.570702, 0.538167, 0.521092, 0.494003, 0.40511, 0.288399, 0.288399, 0.328603, 0.318242, 0.318242, 0.311707, 0.206376, 0.301917, 0.370445, 0.450668, 0.418646, 0.311707, 0.311707, 0.401658, 0.278302, 0.268042, 0.264545, 0.247041, 0.170161, 0.096677, 0.144935, 0.232838, 0.243554, 0.232838, 0.21291, 0.18812, 0.191378, 0.298791, 0.298791, 0.298791, 0.298791, 0.298791, 0.308712, 0.219301, 0.15008, 0.243554, 0.25406, 0.243554, 0.225814, 0.321458, 0.433034, 0.374039, 0.295083, 0.295083, 0.232838, 0.257454, 0.264545, 0.271506, 0.25406, 0.167087, 0.158265, 0.161087, 0.216401, 0.318242, 0.328603, 0.422041, 0.414856, 0.387226, 0.31487, 0.318242, 0.30533, 0.295083, 0.384043, 0.458154, 0.36309, 0.398279, 0.414856, 0.390993, 0.36309, 0.311707, 0.328603, 0.328603, 0.243554, 0.298791, 0.288399, 0.377384, 0.281712, 0.278302, 0.301917, 0.387226, 0.422041, 0.342579, 0.257454, 0.206376, 0.139895, 0.155435, 0.179055, 0.109221, 0.132295, 0.15008, 0.200174, 0.271506, 0.284882, 0.390993, 0.359901, 0.387226, 0.390993, 0.394753, 0.31487, 0.318242, 0.321458, 0.291804, 0.366687, 0.465241, 0.387226, 0.414856, 0.472492, 0.461924, 0.570702, 0.465241, 0.461924, 0.490133, 0.394753, 0.352862, 0.328603, 0.359901, 0.339168, 0.268042, 0.268042, 0.359901, 0.26085, 0.25406, 0.321458, 0.324872, 0.236433, 0.36309, 0.418646, 0.42561, 0.4292, 0.41194, 0.497853, 0.494003, 0.377384, 0.422041, 0.447574, 0.440853, 0.328603, 0.247041, 0.30533, 0.374039, 0.284882, 0.352862, 0.321458, 0.311707, 0.321458, 0.408655, 0.380708, 0.398279, 0.31487, 0.318242, 0.332115, 0.339168, 0.342579, 0.436924, 0.394753, 0.370445, 0.380708, 0.494003, 0.58069, 0.51388, 0.458154, 0.56648, 0.59508, 0.534167, 0.447574, 0.454136, 0.461924, 0.458154, 0.458154, 0.51388, 0.4292, 0.394753, 0.356642, 0.384043, 0.377384, 0.436924, 0.447574, 0.414856, 0.359901, 0.332115, 0.384043, 0.440853, 0.394753, 0.366687, 0.476583], '')</t>
  </si>
  <si>
    <t>[96, 246, 247, 248, 382, 424, 425, 445, 446, 447, 448, 449, 450, 451, 452, 453, 454, 455, 457, 458, 459, 460, 461, 462, 463, 464, 575, 625, 626, 628, 629, 630, 636]</t>
  </si>
  <si>
    <t>(10</t>
  </si>
  <si>
    <t xml:space="preserve">F5RWZ3|F5RWZ3_9ENTR UvrABC system protein A OS=Enterobacter hormaechei ATCC 49162 </t>
  </si>
  <si>
    <t>([0.440853, 0.476583, 0.525368, 0.41194, 0.433034, 0.472492, 0.380708, 0.418646, 0.349426, 0.284882, 0.222385, 0.284882, 0.278302, 0.288399, 0.370445, 0.281712, 0.26085, 0.200174, 0.147574, 0.17593, 0.17593, 0.111485, 0.109221, 0.100716, 0.158265, 0.161087, 0.147574, 0.225814, 0.21291, 0.21291, 0.268042, 0.247041, 0.229226, 0.232838, 0.158265, 0.10481, 0.137348, 0.219301, 0.278302, 0.349426, 0.346032, 0.349426, 0.346032, 0.281712, 0.298791, 0.298791, 0.219301, 0.222385, 0.196879, 0.132295, 0.173081, 0.196879, 0.311707, 0.200174, 0.134866, 0.196879, 0.196879, 0.194234, 0.196879, 0.194234, 0.21291, 0.219301, 0.164327, 0.247041, 0.318242, 0.219301, 0.232838, 0.311707, 0.232838, 0.26085, 0.370445, 0.370445, 0.284882, 0.275179, 0.291804, 0.377384, 0.387226, 0.461924, 0.494003, 0.483068, 0.486429, 0.461924, 0.465241, 0.570702, 0.557691, 0.549308, 0.671169, 0.570702, 0.570702, 0.685117, 0.56648, 0.538167, 0.585406, 0.585406, 0.59508, 0.724957, 0.59917, 0.494003, 0.497853, 0.418646, 0.335645, 0.26085, 0.225814, 0.21291, 0.134866, 0.134866, 0.144935, 0.164327, 0.219301, 0.155435, 0.179055, 0.268042, 0.271506, 0.268042, 0.291804, 0.311707, 0.225814, 0.278302, 0.328603, 0.335645, 0.418646, 0.433034, 0.51388, 0.553315, 0.525368, 0.529623, 0.538167, 0.541878, 0.440853, 0.366687, 0.436924, 0.414856, 0.436924, 0.444081, 0.436924, 0.494003, 0.458154, 0.461924, 0.461924, 0.41194, 0.328603, 0.298791, 0.390993, 0.308712, 0.219301, 0.236433, 0.31487, 0.30533, 0.284882, 0.342579, 0.436924, 0.440853, 0.436924, 0.394753, 0.387226, 0.311707, 0.335645, 0.349426, 0.349426, 0.349426, 0.422041, 0.509769, 0.541878, 0.422041, 0.422041, 0.505461, 0.483068, 0.461924, 0.384043, 0.401658, 0.401658, 0.401658, 0.335645, 0.232838, 0.25406, 0.179055, 0.247041, 0.239899, 0.257454, 0.36309, 0.380708, 0.308712, 0.311707, 0.236433, 0.324872, 0.398279, 0.390993, 0.418646, 0.4292, 0.42561, 0.4292, 0.366687, 0.291804, 0.268042, 0.374039, 0.359901, 0.328603, 0.321458, 0.25031, 0.216401, 0.203355, 0.219301, 0.222385, 0.185198, 0.26085, 0.247041, 0.185198, 0.167087, 0.179055, 0.173081, 0.155435, 0.15284, 0.21291, 0.243554, 0.247041, 0.25031, 0.179055, 0.278302, 0.281712, 0.342579, 0.352862, 0.30533, 0.229226, 0.236433, 0.26085, 0.264545, 0.236433, 0.318242, 0.359901, 0.311707, 0.308712, 0.384043, 0.380708, 0.390993, 0.342579, 0.342579, 0.216401, 0.291804, 0.264545, 0.275179, 0.170161, 0.142424, 0.100716, 0.170161, 0.15284, 0.092881, 0.086953, 0.06184, 0.056825, 0.041405, 0.048328, 0.056825, 0.040537, 0.040537, 0.044297, 0.0704, 0.0704, 0.0704, 0.0704, 0.042364, 0.042364, 0.090864, 0.127496, 0.173081, 0.15008, 0.194234, 0.196879, 0.222385, 0.318242, 0.229226, 0.278302, 0.281712, 0.18812, 0.268042, 0.191378, 0.179055, 0.194234, 0.18812, 0.18812, 0.196879, 0.335645, 0.332115, 0.318242, 0.229226, 0.185198, 0.194234, 0.232838, 0.349426, 0.335645, 0.25031, 0.335645, 0.247041, 0.216401, 0.298791, 0.298791, 0.332115, 0.236433, 0.219301, 0.30533, 0.31487, 0.31487, 0.281712, 0.268042, 0.281712, 0.236433, 0.229226, 0.142424, 0.071867, 0.066181, 0.047319, 0.049374, 0.049374, 0.079919, 0.059222, 0.048328, 0.05306, 0.06312, 0.060549, 0.060549, 0.030611, 0.06184, 0.038858, 0.044297, 0.038042, 0.042364, 0.043307, 0.06312, 0.10481, 0.122885, 0.111485, 0.11371, 0.179055, 0.134866, 0.134866, 0.194234, 0.167087, 0.102787, 0.066181, 0.058088, 0.059222, 0.109221, 0.10481, 0.144935, 0.144935, 0.17593, 0.100716, 0.185198, 0.125101, 0.127496, 0.120615, 0.102787, 0.129801, 0.127496, 0.17593, 0.179055, 0.185198, 0.25031, 0.318242, 0.335645, 0.444081, 0.444081, 0.450668, 0.480142, 0.374039, 0.370445, 0.359901, 0.374039, 0.281712, 0.390993, 0.40511, 0.454136, 0.497853, 0.486429, 0.480142, 0.390993, 0.390993, 0.394753, 0.394753, 0.408655, 0.468512, 0.465241, 0.436924, 0.370445, 0.342579, 0.465241, 0.461924, 0.384043, 0.414856, 0.497853, 0.384043, 0.288399, 0.321458, 0.324872, 0.324872, 0.321458, 0.339168, 0.308712, 0.30533, 0.229226, 0.229226, 0.229226, 0.239899, 0.268042, 0.247041, 0.247041, 0.236433, 0.239899, 0.291804, 0.318242, 0.324872, 0.370445, 0.349426, 0.291804, 0.288399, 0.301917, 0.311707, 0.356642, 0.30533, 0.328603, 0.408655, 0.31487, 0.31487, 0.31487, 0.281712, 0.36309, 0.278302, 0.275179, 0.271506, 0.275179, 0.243554, 0.239899, 0.203355, 0.203355, 0.278302, 0.278302, 0.185198, 0.179055, 0.137348, 0.206376, 0.17593, 0.179055, 0.257454, 0.229226, 0.225814, 0.17593, 0.155435, 0.247041, 0.247041, 0.182256, 0.139895, 0.161087, 0.170161, 0.185198, 0.288399, 0.281712, 0.268042, 0.268042, 0.271506, 0.247041, 0.173081, 0.125101, 0.127496, 0.086953, 0.100716, 0.06184, 0.111485, 0.079919, 0.044297, 0.047319, 0.041405, 0.069024, 0.069024, 0.06312, 0.088832, 0.098513, 0.100716, 0.060549, 0.098513, 0.098513, 0.170161, 0.257454, 0.291804, 0.284882, 0.352862, 0.264545, 0.346032, 0.25031, 0.301917, 0.384043, 0.384043, 0.374039, 0.374039, 0.342579, 0.342579, 0.291804, 0.209395, 0.203355, 0.216401, 0.18812, 0.125101, 0.086953, 0.047319, 0.06184, 0.06312, 0.078022, 0.134866, 0.078022, 0.127496, 0.092881, 0.100716, 0.100716, 0.167087, 0.179055, 0.216401, 0.232838, 0.318242, 0.30533, 0.225814, 0.288399, 0.324872, 0.324872, 0.324872, 0.422041, 0.328603, 0.318242, 0.298791, 0.21291, 0.301917, 0.318242, 0.408655, 0.328603, 0.225814, 0.164327, 0.106997, 0.106997, 0.106997, 0.109221, 0.182256, 0.268042, 0.239899, 0.147574, 0.222385, 0.257454, 0.216401, 0.30533, 0.31487, 0.232838, 0.222385, 0.236433, 0.139895, 0.132295, 0.222385, 0.311707, 0.346032, 0.41194, 0.328603, 0.324872, 0.311707, 0.295083, 0.295083, 0.26085, 0.291804, 0.257454, 0.30533, 0.332115, 0.332115, 0.243554, 0.30533, 0.41194, 0.311707, 0.377384, 0.352862, 0.25406, 0.291804, 0.339168, 0.346032, 0.332115, 0.328603, 0.328603, 0.342579, 0.25406, 0.288399, 0.352862, 0.380708, 0.359901, 0.36309, 0.352862, 0.342579, 0.36309, 0.288399, 0.41194, 0.440853, 0.480142, 0.557691, 0.447574, 0.401658, 0.374039, 0.468512, 0.497853, 0.521092, 0.505461, 0.529623, 0.483068, 0.480142, 0.401658, 0.41194, 0.408655, 0.384043, 0.480142, 0.461924, 0.549308, 0.521092, 0.444081, 0.4292, 0.440853, 0.440853, 0.472492, 0.422041, 0.418646, 0.308712, 0.321458, 0.264545, 0.324872, 0.324872, 0.236433, 0.318242, 0.247041, 0.173081, 0.203355, 0.200174, 0.147574, 0.137348, 0.129801, 0.191378, 0.194234, 0.179055, 0.236433, 0.236433, 0.239899, 0.164327, 0.239899, 0.219301, 0.288399, 0.216401, 0.196879, 0.318242, 0.232838, 0.275179, 0.36309, 0.36309, 0.335645, 0.321458, 0.332115, 0.332115, 0.30533, 0.308712, 0.239899, 0.21291, 0.219301, 0.321458, 0.370445, 0.387226, 0.295083, 0.295083, 0.374039, 0.390993, 0.370445, 0.450668, 0.40511, 0.40511, 0.40511, 0.339168, 0.422041, 0.40511, 0.349426, 0.301917, 0.30533, 0.301917, 0.339168, 0.332115, 0.301917, 0.359901, 0.25406, 0.335645, 0.332115, 0.328603, 0.433034, 0.42561, 0.422041, 0.509769, 0.529623, 0.490133, 0.608892, 0.497853, 0.509769, 0.575842, 0.59917, 0.472492, 0.562014, 0.59014, 0.505461, 0.509769, 0.494003, 0.497853, 0.398279, 0.366687, 0.359901, 0.271506, 0.298791, 0.31487, 0.30533, 0.278302, 0.301917, 0.298791, 0.377384, 0.288399, 0.295083, 0.380708, 0.480142, 0.476583, 0.346032, 0.40511, 0.30533, 0.298791, 0.311707, 0.408655, 0.436924, 0.440853, 0.505461, 0.387226, 0.384043, 0.359901, 0.275179, 0.288399, 0.288399, 0.295083, 0.380708, 0.31487, 0.209395, 0.206376, 0.15284, 0.257454, 0.229226, 0.332115, 0.225814, 0.21291, 0.243554, 0.25406, 0.179055, 0.118441, 0.137348, 0.15008, 0.109221, 0.179055, 0.179055, 0.116183, 0.10481, 0.10481, 0.142424, 0.206376, 0.144935, 0.203355, 0.191378, 0.232838, 0.232838, 0.25031, 0.339168, 0.225814, 0.21291, 0.209395, 0.281712, 0.339168, 0.30533, 0.390993, 0.30533, 0.298791, 0.394753, 0.339168, 0.264545, 0.281712, 0.25031, 0.335645, 0.243554, 0.257454, 0.25406, 0.222385, 0.301917, 0.301917, 0.281712, 0.18812, 0.275179, 0.25031, 0.18812, 0.222385, 0.191378, 0.18812, 0.161087, 0.147574, 0.194234, 0.191378, 0.18812, 0.219301, 0.147574, 0.18812, 0.185198, 0.125101, 0.144935, 0.092881, 0.086953, 0.098513, 0.109221, 0.10481, 0.078022, 0.11371, 0.096677, 0.116183, 0.15284, 0.182256, 0.18812, 0.129801, 0.194234, 0.18812, 0.182256, 0.271506, 0.275179, 0.271506, 0.332115, 0.271506, 0.342579, 0.257454, 0.308712, 0.387226, 0.408655, 0.40511, 0.40511, 0.390993, 0.387226, 0.414856, 0.414856, 0.41194, 0.5017, 0.505461, 0.422041, 0.342579, 0.243554, 0.194234, 0.196879, 0.216401, 0.31487, 0.324872, 0.41194, 0.440853, 0.36309, 0.349426, 0.332115, 0.30533, 0.321458, 0.236433, 0.247041, 0.247041, 0.173081, 0.109221, 0.11371, 0.122885, 0.122885, 0.194234, 0.278302, 0.18812, 0.170161, 0.15008, 0.15284, 0.15008, 0.158265, 0.236433, 0.15008, 0.179055, 0.147574, 0.083462, 0.15284, 0.15284, 0.155435, 0.15284, 0.236433, 0.167087, 0.147574, 0.21291, 0.21291, 0.182256, 0.271506, 0.182256, 0.106997, 0.0704, 0.074921, 0.040537, 0.03976, 0.088832, 0.144935, 0.200174, 0.291804, 0.268042, 0.268042, 0.25406, 0.335645, 0.346032, 0.324872, 0.335645, 0.278302, 0.275179, 0.301917, 0.298791, 0.433034, 0.549308, 0.648219, 0.545602, 0.618285, 0.648219, 0.51388, 0.51388, 0.483068, 0.483068, 0.490133, 0.497853, 0.468512, 0.461924, 0.342579, 0.349426, 0.422041, 0.529623, 0.444081, 0.36309, 0.335645, 0.271506, 0.222385, 0.18812, 0.229226, 0.229226, 0.167087, 0.222385, 0.15284, 0.147574], '')</t>
  </si>
  <si>
    <t>[2, 83, 84, 85, 86, 87, 88, 89, 90, 91, 92, 93, 94, 95, 96, 122, 123, 124, 125, 126, 127, 161, 162, 165, 593, 599, 600, 601, 610, 611, 689, 690, 692, 694, 695, 696, 698, 699, 700, 701, 728, 840, 841, 911, 912, 913, 914, 915, 916, 917, 927]</t>
  </si>
  <si>
    <t xml:space="preserve">F5RX02|F5RX02_9ENTR tRNA-dihydrouridine(20/20a) synthase OS=Enterobacter hormaechei ATCC 49162 </t>
  </si>
  <si>
    <t>([0.339168, 0.374039, 0.401658, 0.264545, 0.295083, 0.21291, 0.209395, 0.275179, 0.25406, 0.196879, 0.232838, 0.170161, 0.247041, 0.26085, 0.243554, 0.243554, 0.134866, 0.132295, 0.088832, 0.088832, 0.044297, 0.054297, 0.059222, 0.035586, 0.0704, 0.071867, 0.116183, 0.142424, 0.074921, 0.059222, 0.05306, 0.050641, 0.111485, 0.083462, 0.05306, 0.054297, 0.055536, 0.109221, 0.090864, 0.098513, 0.11371, 0.170161, 0.167087, 0.15284, 0.222385, 0.232838, 0.147574, 0.094817, 0.074921, 0.069024, 0.109221, 0.196879, 0.209395, 0.21291, 0.25031, 0.342579, 0.278302, 0.243554, 0.170161, 0.203355, 0.203355, 0.281712, 0.278302, 0.278302, 0.291804, 0.321458, 0.281712, 0.342579, 0.342579, 0.339168, 0.447574, 0.342579, 0.288399, 0.268042, 0.170161, 0.147574, 0.137348, 0.206376, 0.232838, 0.311707, 0.209395, 0.301917, 0.321458, 0.243554, 0.25406, 0.170161, 0.155435, 0.132295, 0.155435, 0.139895, 0.191378, 0.179055, 0.291804, 0.321458, 0.26085, 0.356642, 0.398279, 0.377384, 0.318242, 0.209395, 0.209395, 0.275179, 0.170161, 0.098513, 0.125101, 0.118441, 0.18812, 0.15284, 0.206376, 0.139895, 0.173081, 0.127496, 0.137348, 0.069024, 0.040537, 0.059222, 0.044297, 0.032677, 0.032677, 0.045352, 0.06184, 0.042364, 0.051831, 0.066181, 0.129801, 0.116183, 0.120615, 0.078022, 0.092881, 0.098513, 0.15284, 0.137348, 0.158265, 0.094817, 0.179055, 0.271506, 0.288399, 0.332115, 0.374039, 0.284882, 0.291804, 0.25031, 0.232838, 0.15008, 0.216401, 0.109221, 0.096677, 0.098513, 0.144935, 0.106997, 0.102787, 0.102787, 0.155435, 0.155435, 0.25031, 0.15284, 0.158265, 0.120615, 0.059222, 0.035586, 0.037156, 0.032677, 0.051831, 0.083462, 0.139895, 0.106997, 0.11371, 0.118441, 0.111485, 0.106997, 0.094817, 0.094817, 0.11371, 0.11371, 0.127496, 0.120615, 0.194234, 0.194234, 0.155435, 0.278302, 0.387226, 0.387226, 0.401658, 0.339168, 0.370445, 0.377384, 0.342579, 0.342579, 0.436924, 0.352862, 0.352862, 0.433034, 0.444081, 0.308712, 0.339168, 0.318242, 0.225814, 0.232838, 0.17593, 0.25406, 0.15008, 0.137348, 0.203355, 0.194234, 0.200174, 0.182256, 0.182256, 0.164327, 0.26085, 0.264545, 0.31487, 0.31487, 0.284882, 0.275179, 0.298791, 0.288399, 0.291804, 0.332115, 0.335645, 0.384043, 0.318242, 0.36309, 0.288399, 0.291804, 0.291804, 0.394753, 0.356642, 0.268042, 0.366687, 0.366687, 0.380708, 0.41194, 0.328603, 0.281712, 0.25031, 0.342579, 0.26085, 0.271506, 0.311707, 0.318242, 0.232838, 0.191378, 0.229226, 0.229226, 0.247041, 0.247041, 0.203355, 0.239899, 0.339168, 0.332115, 0.349426, 0.257454, 0.232838, 0.25406, 0.271506, 0.298791, 0.26085, 0.284882, 0.18812, 0.216401, 0.127496, 0.127496, 0.232838, 0.236433, 0.31487, 0.219301, 0.222385, 0.264545, 0.257454, 0.257454, 0.167087, 0.092881, 0.134866, 0.161087, 0.142424, 0.203355, 0.203355, 0.236433, 0.232838, 0.243554, 0.21291, 0.219301, 0.200174, 0.200174, 0.200174, 0.116183, 0.203355, 0.200174, 0.164327, 0.161087, 0.167087, 0.147574, 0.216401, 0.21291, 0.132295, 0.137348, 0.132295, 0.147574, 0.155435, 0.167087, 0.247041, 0.243554, 0.295083, 0.401658, 0.356642, 0.366687, 0.366687, 0.352862, 0.291804, 0.239899, 0.257454, 0.247041, 0.324872, 0.243554, 0.243554, 0.25031, 0.268042, 0.232838, 0.225814, 0.21291, 0.239899, 0.206376, 0.185198, 0.185198, 0.158265, 0.158265, 0.118441, 0.185198, 0.127496, 0.170161, 0.268042], '')</t>
  </si>
  <si>
    <t xml:space="preserve">F5RX10|F5RX10_9ENTR LexA repressor OS=Enterobacter hormaechei ATCC 49162 </t>
  </si>
  <si>
    <t>([0.529623, 0.374039, 0.4292, 0.332115, 0.239899, 0.275179, 0.321458, 0.36309, 0.288399, 0.31487, 0.349426, 0.387226, 0.390993, 0.380708, 0.497853, 0.525368, 0.525368, 0.525368, 0.480142, 0.486429, 0.374039, 0.41194, 0.529623, 0.51388, 0.505461, 0.618285, 0.490133, 0.476583, 0.465241, 0.613573, 0.626927, 0.575842, 0.529623, 0.545602, 0.608892, 0.575842, 0.440853, 0.433034, 0.401658, 0.346032, 0.301917, 0.394753, 0.418646, 0.408655, 0.339168, 0.335645, 0.349426, 0.359901, 0.291804, 0.295083, 0.257454, 0.219301, 0.25031, 0.278302, 0.26085, 0.164327, 0.155435, 0.158265, 0.102787, 0.081712, 0.142424, 0.17593, 0.18812, 0.196879, 0.196879, 0.179055, 0.301917, 0.206376, 0.225814, 0.295083, 0.295083, 0.222385, 0.225814, 0.196879, 0.196879, 0.209395, 0.332115, 0.25031, 0.25031, 0.301917, 0.377384, 0.374039, 0.370445, 0.268042, 0.275179, 0.275179, 0.374039, 0.25406, 0.339168, 0.339168, 0.349426, 0.384043, 0.454136, 0.454136, 0.377384, 0.370445, 0.394753, 0.359901, 0.414856, 0.51388, 0.4292, 0.339168, 0.247041, 0.232838, 0.25406, 0.239899, 0.243554, 0.200174, 0.284882, 0.247041, 0.31487, 0.31487, 0.191378, 0.191378, 0.139895, 0.15284, 0.167087, 0.137348, 0.147574, 0.106997, 0.058088, 0.092881, 0.098513, 0.164327, 0.164327, 0.236433, 0.239899, 0.25406, 0.21291, 0.206376, 0.25031, 0.25031, 0.243554, 0.264545, 0.191378, 0.209395, 0.26085, 0.243554, 0.155435, 0.155435, 0.247041, 0.342579, 0.298791, 0.380708, 0.295083, 0.295083, 0.278302, 0.18812, 0.173081, 0.232838, 0.243554, 0.232838, 0.243554, 0.25031, 0.247041, 0.324872, 0.311707, 0.257454, 0.295083, 0.408655, 0.408655, 0.408655, 0.41194, 0.377384, 0.370445, 0.483068, 0.390993, 0.324872, 0.342579, 0.359901, 0.278302, 0.271506, 0.284882, 0.278302, 0.271506, 0.236433, 0.232838, 0.222385, 0.321458, 0.288399, 0.191378, 0.155435, 0.096677, 0.088832, 0.11371, 0.06312, 0.049374, 0.096677, 0.144935, 0.216401, 0.129801, 0.132295, 0.111485, 0.079919, 0.059222, 0.042364, 0.074921, 0.05306, 0.092881, 0.056825, 0.037156, 0.06312], '')</t>
  </si>
  <si>
    <t>[0, 15, 16, 17, 22, 23, 24, 25, 29, 30, 31, 32, 33, 34, 35, 99]</t>
  </si>
  <si>
    <t xml:space="preserve">F5RX14|F5RX14_9ENTR 4-hydroxybenzoate octaprenyltransferase OS=Enterobacter hormaechei ATCC 49162 </t>
  </si>
  <si>
    <t>([0.034884, 0.035586, 0.016826, 0.022306, 0.030611, 0.018787, 0.017138, 0.022306, 0.030611, 0.042364, 0.055536, 0.094817, 0.03976, 0.078022, 0.06184, 0.060549, 0.029376, 0.015694, 0.009096, 0.006194, 0.009728, 0.016528, 0.011518, 0.011669, 0.010131, 0.007091, 0.006894, 0.006421, 0.005734, 0.005683, 0.006039, 0.005932, 0.004247, 0.006567, 0.007177, 0.005799, 0.005683, 0.005378, 0.005378, 0.006533, 0.007177, 0.004358, 0.003366, 0.003997, 0.005683, 0.004976, 0.004899, 0.004976, 0.005249, 0.005992, 0.005086, 0.004208, 0.004208, 0.004513, 0.003341, 0.002396, 0.003478, 0.004976, 0.004921, 0.006039, 0.007031, 0.009294, 0.018106, 0.013016, 0.016826, 0.016826, 0.024826, 0.029376, 0.060549, 0.088832, 0.094817, 0.094817, 0.129801, 0.127496, 0.194234, 0.167087, 0.268042, 0.243554, 0.229226, 0.36309, 0.318242, 0.31487, 0.31487, 0.31487, 0.486429, 0.4292, 0.4292, 0.318242, 0.298791, 0.158265, 0.102787, 0.059222, 0.038858, 0.021816, 0.012491, 0.007495, 0.010926, 0.006194, 0.004577, 0.003366, 0.002529, 0.002396, 0.002366, 0.001623, 0.001687, 0.001602, 0.00152, 0.00155, 0.00155, 0.001533, 0.001675, 0.002194, 0.002117, 0.002529, 0.0028, 0.002727, 0.003405, 0.002435, 0.003276, 0.003298, 0.003512, 0.00316, 0.004611, 0.003014, 0.003461, 0.003341, 0.003276, 0.002688, 0.002688, 0.003804, 0.003757, 0.005683, 0.005932, 0.005932, 0.005223, 0.004208, 0.005872, 0.005799, 0.007091, 0.005223, 0.007091, 0.006533, 0.009728, 0.005932, 0.010509, 0.010372, 0.008804, 0.005503, 0.006988, 0.005872, 0.004611, 0.006421, 0.006245, 0.006039, 0.006039, 0.008804, 0.009015, 0.008895, 0.008409, 0.006701, 0.007495, 0.006374, 0.005872, 0.004247, 0.005318, 0.005086, 0.004358, 0.003555, 0.003864, 0.003864, 0.003405, 0.003804, 0.002662, 0.002581, 0.002705, 0.003607, 0.002327, 0.002705, 0.00231, 0.002078, 0.003053, 0.004208, 0.00515, 0.008276, 0.013613, 0.00962, 0.009187, 0.008804, 0.013821, 0.012491, 0.016257, 0.025762, 0.036378, 0.058088, 0.023963, 0.01204, 0.006795, 0.010131, 0.012727, 0.017138, 0.031287, 0.030003, 0.015344, 0.008723, 0.005683, 0.005378, 0.005378, 0.003757, 0.005734, 0.004431, 0.005683, 0.004358, 0.003177, 0.002606, 0.002155, 0.002512, 0.002727, 0.003757, 0.002623, 0.002606, 0.002688, 0.001748, 0.001808, 0.002623, 0.002688, 0.00407, 0.002976, 0.003701, 0.003461, 0.002349, 0.00225, 0.002503, 0.002503, 0.002482, 0.002211, 0.002662, 0.003341, 0.003053, 0.002435, 0.00231, 0.001936, 0.001305, 0.001936, 0.001872, 0.001936, 0.001936, 0.001267, 0.001533, 0.001778, 0.00283, 0.004388, 0.006039, 0.006533, 0.007422, 0.008895, 0.007259, 0.008723, 0.007422, 0.006795, 0.006619, 0.01204, 0.016528, 0.038042, 0.017797, 0.010926, 0.010509, 0.010509, 0.01227, 0.009294, 0.005872, 0.004208, 0.003864, 0.002688, 0.00225, 0.002138, 0.002529, 0.0028, 0.001967, 0.002336, 0.00292, 0.003512, 0.002623, 0.001872, 0.001318, 0.001541, 0.001649, 0.001155, 0.001434, 0.001533], '')</t>
  </si>
  <si>
    <t xml:space="preserve">F5RX17|F5RX17_9ENTR Maltoporin OS=Enterobacter hormaechei ATCC 49162 </t>
  </si>
  <si>
    <t>([0.069024, 0.098513, 0.125101, 0.094817, 0.155435, 0.109221, 0.109221, 0.088832, 0.092881, 0.0704, 0.073402, 0.078022, 0.125101, 0.083462, 0.051831, 0.045352, 0.038042, 0.064632, 0.067594, 0.106997, 0.088832, 0.098513, 0.109221, 0.06312, 0.088832, 0.071867, 0.067594, 0.066181, 0.096677, 0.109221, 0.164327, 0.125101, 0.147574, 0.092881, 0.144935, 0.209395, 0.21291, 0.239899, 0.232838, 0.281712, 0.288399, 0.324872, 0.318242, 0.200174, 0.30533, 0.281712, 0.284882, 0.377384, 0.374039, 0.384043, 0.387226, 0.380708, 0.36309, 0.359901, 0.356642, 0.352862, 0.36309, 0.384043, 0.31487, 0.332115, 0.318242, 0.216401, 0.179055, 0.264545, 0.281712, 0.268042, 0.21291, 0.209395, 0.216401, 0.268042, 0.196879, 0.129801, 0.132295, 0.229226, 0.229226, 0.328603, 0.324872, 0.311707, 0.194234, 0.17593, 0.092881, 0.098513, 0.167087, 0.203355, 0.137348, 0.18812, 0.120615, 0.185198, 0.134866, 0.125101, 0.120615, 0.179055, 0.271506, 0.288399, 0.18812, 0.206376, 0.18812, 0.196879, 0.196879, 0.328603, 0.390993, 0.387226, 0.374039, 0.390993, 0.349426, 0.422041, 0.390993, 0.497853, 0.5017, 0.56648, 0.585406, 0.480142, 0.390993, 0.401658, 0.30533, 0.31487, 0.328603, 0.335645, 0.324872, 0.335645, 0.229226, 0.179055, 0.25031, 0.25406, 0.222385, 0.25031, 0.15284, 0.137348, 0.137348, 0.132295, 0.134866, 0.139895, 0.155435, 0.216401, 0.167087, 0.17593, 0.26085, 0.142424, 0.090864, 0.055536, 0.031287, 0.054297, 0.058088, 0.066181, 0.066181, 0.085092, 0.088832, 0.134866, 0.203355, 0.132295, 0.15008, 0.164327, 0.098513, 0.144935, 0.094817, 0.120615, 0.098513, 0.092881, 0.15008, 0.15284, 0.219301, 0.229226, 0.194234, 0.239899, 0.247041, 0.243554, 0.209395, 0.203355, 0.25031, 0.243554, 0.318242, 0.301917, 0.288399, 0.335645, 0.328603, 0.30533, 0.278302, 0.394753, 0.390993, 0.414856, 0.468512, 0.483068, 0.575842, 0.632174, 0.666105, 0.562014, 0.468512, 0.483068, 0.497853, 0.422041, 0.370445, 0.401658, 0.41194, 0.42561, 0.398279, 0.298791, 0.408655, 0.380708, 0.36309, 0.284882, 0.247041, 0.271506, 0.185198, 0.203355, 0.194234, 0.203355, 0.311707, 0.398279, 0.384043, 0.377384, 0.349426, 0.42561, 0.311707, 0.301917, 0.236433, 0.301917, 0.311707, 0.301917, 0.349426, 0.352862, 0.444081, 0.394753, 0.4292, 0.525368, 0.509769, 0.41194, 0.311707, 0.203355, 0.222385, 0.25406, 0.25406, 0.308712, 0.284882, 0.356642, 0.366687, 0.42561, 0.318242, 0.332115, 0.232838, 0.243554, 0.21291, 0.225814, 0.298791, 0.268042, 0.278302, 0.264545, 0.308712, 0.356642, 0.42561, 0.408655, 0.278302, 0.288399, 0.308712, 0.21291, 0.173081, 0.11371, 0.125101, 0.129801, 0.191378, 0.291804, 0.298791, 0.324872, 0.257454, 0.264545, 0.26085, 0.25406, 0.25406, 0.295083, 0.339168, 0.271506, 0.30533, 0.418646, 0.408655, 0.418646, 0.517562, 0.490133, 0.585406, 0.58069, 0.707965, 0.707965, 0.707965, 0.626927, 0.509769, 0.562014, 0.494003, 0.414856, 0.414856, 0.408655, 0.414856, 0.390993, 0.387226, 0.352862, 0.264545, 0.236433, 0.247041, 0.243554, 0.229226, 0.229226, 0.15284, 0.111485, 0.06312, 0.046336, 0.06312, 0.083462, 0.047319, 0.074921, 0.125101, 0.074921, 0.083462, 0.081712, 0.100716, 0.164327, 0.173081, 0.25406, 0.281712, 0.268042, 0.288399, 0.288399, 0.191378, 0.26085, 0.257454, 0.349426, 0.349426, 0.346032, 0.42561, 0.468512, 0.356642, 0.339168, 0.328603, 0.31487, 0.349426, 0.268042, 0.209395, 0.194234, 0.182256, 0.120615, 0.076542, 0.076542, 0.096677, 0.158265, 0.094817, 0.132295, 0.137348, 0.134866, 0.134866, 0.109221, 0.155435, 0.236433, 0.239899, 0.332115, 0.342579, 0.308712, 0.387226, 0.433034, 0.450668, 0.356642, 0.4292, 0.436924, 0.418646, 0.394753, 0.366687, 0.483068, 0.490133, 0.394753, 0.461924, 0.444081, 0.450668, 0.447574, 0.447574, 0.374039, 0.281712, 0.268042, 0.264545, 0.284882, 0.268042, 0.185198, 0.268042, 0.222385, 0.194234, 0.17593, 0.247041, 0.173081, 0.142424, 0.127496, 0.122885, 0.120615, 0.147574, 0.142424, 0.081712, 0.085092, 0.073402, 0.106997, 0.116183, 0.127496, 0.11371, 0.125101, 0.185198, 0.173081, 0.219301, 0.219301, 0.243554, 0.236433, 0.339168, 0.31487, 0.301917, 0.295083, 0.281712, 0.271506, 0.275179, 0.352862, 0.328603, 0.418646, 0.440853, 0.332115, 0.31487, 0.295083, 0.308712, 0.311707, 0.346032, 0.352862, 0.465241, 0.384043, 0.387226, 0.288399, 0.339168, 0.332115, 0.436924, 0.398279, 0.40511, 0.339168, 0.268042, 0.206376, 0.191378, 0.167087, 0.243554, 0.222385, 0.206376, 0.170161, 0.127496, 0.086953, 0.055536, 0.030003], '')</t>
  </si>
  <si>
    <t>[108, 109, 110, 182, 183, 184, 185, 223, 224, 274, 276, 277, 278, 279, 280, 281, 282, 283]</t>
  </si>
  <si>
    <t xml:space="preserve">F5RX28|F5RX28_9ENTR Glucose-6-phosphate isomerase OS=Enterobacter hormaechei ATCC 49162 </t>
  </si>
  <si>
    <t>([0.613573, 0.440853, 0.490133, 0.468512, 0.377384, 0.422041, 0.433034, 0.461924, 0.359901, 0.387226, 0.418646, 0.370445, 0.370445, 0.36309, 0.380708, 0.366687, 0.247041, 0.222385, 0.21291, 0.144935, 0.094817, 0.094817, 0.155435, 0.147574, 0.144935, 0.219301, 0.203355, 0.125101, 0.120615, 0.196879, 0.111485, 0.100716, 0.137348, 0.142424, 0.074921, 0.11371, 0.116183, 0.118441, 0.11371, 0.069024, 0.074921, 0.139895, 0.088832, 0.090864, 0.085092, 0.109221, 0.10481, 0.06312, 0.118441, 0.132295, 0.147574, 0.243554, 0.167087, 0.167087, 0.161087, 0.179055, 0.185198, 0.196879, 0.194234, 0.196879, 0.268042, 0.346032, 0.342579, 0.465241, 0.387226, 0.36309, 0.356642, 0.328603, 0.328603, 0.324872, 0.30533, 0.25406, 0.155435, 0.225814, 0.25406, 0.278302, 0.356642, 0.26085, 0.257454, 0.339168, 0.370445, 0.394753, 0.384043, 0.384043, 0.339168, 0.356642, 0.301917, 0.30533, 0.268042, 0.324872, 0.25031, 0.25406, 0.30533, 0.41194, 0.408655, 0.422041, 0.408655, 0.447574, 0.444081, 0.346032, 0.278302, 0.281712, 0.264545, 0.25031, 0.25406, 0.219301, 0.247041, 0.359901, 0.370445, 0.370445, 0.41194, 0.461924, 0.398279, 0.308712, 0.324872, 0.321458, 0.271506, 0.264545, 0.232838, 0.209395, 0.291804, 0.374039, 0.342579, 0.264545, 0.194234, 0.185198, 0.247041, 0.295083, 0.173081, 0.155435, 0.21291, 0.125101, 0.147574, 0.200174, 0.275179, 0.229226, 0.161087, 0.194234, 0.203355, 0.15008, 0.194234, 0.206376, 0.127496, 0.147574, 0.144935, 0.21291, 0.216401, 0.21291, 0.206376, 0.222385, 0.225814, 0.257454, 0.243554, 0.206376, 0.15284, 0.158265, 0.194234, 0.247041, 0.170161, 0.170161, 0.25406, 0.219301, 0.203355, 0.295083, 0.295083, 0.295083, 0.30533, 0.264545, 0.268042, 0.164327, 0.17593, 0.173081, 0.155435, 0.191378, 0.229226, 0.288399, 0.291804, 0.275179, 0.216401, 0.264545, 0.281712, 0.18812, 0.191378, 0.191378, 0.179055, 0.125101, 0.200174, 0.216401, 0.278302, 0.278302, 0.387226, 0.36309, 0.257454, 0.167087, 0.164327, 0.137348, 0.132295, 0.127496, 0.129801, 0.109221, 0.132295, 0.120615, 0.182256, 0.284882, 0.291804, 0.25031, 0.318242, 0.318242, 0.257454, 0.239899, 0.229226, 0.194234, 0.278302, 0.394753, 0.387226, 0.335645, 0.278302, 0.278302, 0.284882, 0.247041, 0.359901, 0.36309, 0.380708, 0.36309, 0.339168, 0.271506, 0.284882, 0.278302, 0.26085, 0.179055, 0.15008, 0.129801, 0.094817, 0.090864, 0.088832, 0.161087, 0.268042, 0.352862, 0.321458, 0.25031, 0.284882, 0.30533, 0.182256, 0.164327, 0.100716, 0.106997, 0.158265, 0.158265, 0.173081, 0.134866, 0.132295, 0.17593, 0.109221, 0.100716, 0.109221, 0.056825, 0.034068, 0.033407, 0.034068, 0.043307, 0.035586, 0.034068, 0.018415, 0.020522, 0.020165, 0.028107, 0.016528, 0.016257, 0.01204, 0.010926, 0.00962, 0.011106, 0.007555, 0.011518, 0.014075, 0.013613, 0.013016, 0.018787, 0.020165, 0.011342, 0.008895, 0.015078, 0.010221, 0.010131, 0.015694, 0.016257, 0.016257, 0.025762, 0.021816, 0.026338, 0.029376, 0.049374, 0.081712, 0.067594, 0.067594, 0.102787, 0.10481, 0.161087, 0.179055, 0.18812, 0.298791, 0.374039, 0.264545, 0.380708, 0.401658, 0.318242, 0.229226, 0.232838, 0.158265, 0.118441, 0.155435, 0.090864, 0.049374, 0.026338, 0.059222, 0.067594, 0.031287, 0.016257, 0.019109, 0.014075, 0.013821, 0.014586, 0.015344, 0.020522, 0.011342, 0.010131, 0.017797, 0.016257, 0.020165, 0.037156, 0.033407, 0.024393, 0.041405, 0.078022, 0.073402, 0.055536, 0.041405, 0.046336, 0.046336, 0.050641, 0.069024, 0.059222, 0.06312, 0.038858, 0.055536, 0.094817, 0.170161, 0.147574, 0.239899, 0.139895, 0.085092, 0.164327, 0.209395, 0.229226, 0.229226, 0.359901, 0.359901, 0.321458, 0.440853, 0.458154, 0.458154, 0.447574, 0.447574, 0.465241, 0.4292, 0.318242, 0.219301, 0.206376, 0.225814, 0.257454, 0.36309, 0.440853, 0.440853, 0.444081, 0.444081, 0.440853, 0.398279, 0.318242, 0.291804, 0.295083, 0.308712, 0.209395, 0.206376, 0.219301, 0.194234, 0.284882, 0.366687, 0.42561, 0.356642, 0.366687, 0.264545, 0.275179, 0.164327, 0.092881, 0.074921, 0.081712, 0.067594, 0.046336, 0.096677, 0.158265, 0.158265, 0.26085, 0.25406, 0.25031, 0.247041, 0.247041, 0.239899, 0.271506, 0.311707, 0.295083, 0.182256, 0.25031, 0.25031, 0.25406, 0.232838, 0.236433, 0.222385, 0.257454, 0.366687, 0.332115, 0.25406, 0.209395, 0.10481, 0.173081, 0.173081, 0.158265, 0.164327, 0.182256, 0.111485, 0.076542, 0.142424, 0.232838, 0.257454, 0.161087, 0.264545, 0.384043, 0.42561, 0.414856, 0.40511, 0.398279, 0.458154, 0.521092, 0.557691, 0.59508, 0.604312, 0.613573, 0.534167, 0.461924, 0.472492, 0.42561, 0.490133, 0.40511, 0.284882, 0.284882, 0.377384, 0.387226, 0.374039, 0.390993, 0.394753, 0.41194, 0.398279, 0.281712, 0.225814, 0.147574, 0.219301, 0.225814, 0.147574, 0.206376, 0.301917, 0.170161, 0.268042, 0.18812, 0.25406, 0.328603, 0.225814, 0.147574, 0.116183, 0.069024, 0.032017, 0.034068, 0.032017, 0.032017, 0.031287, 0.026892, 0.047319, 0.051831, 0.047319, 0.069024, 0.038042, 0.019109, 0.03976, 0.023534, 0.020522, 0.020876, 0.013613, 0.022667, 0.041405, 0.025762, 0.045352, 0.05306, 0.051831, 0.030003, 0.031287, 0.051831, 0.111485, 0.06312, 0.048328, 0.051831, 0.060549, 0.059222, 0.058088, 0.066181, 0.122885, 0.137348, 0.134866, 0.239899, 0.239899, 0.219301, 0.298791, 0.206376, 0.281712, 0.26085, 0.349426, 0.356642, 0.356642, 0.339168, 0.433034, 0.480142, 0.465241, 0.380708, 0.387226, 0.490133, 0.450668, 0.342579, 0.433034, 0.398279, 0.288399, 0.278302, 0.25406, 0.257454, 0.328603, 0.295083, 0.275179, 0.243554, 0.196879, 0.167087, 0.132295, 0.092881, 0.05306], '')</t>
  </si>
  <si>
    <t>[0, 441, 442, 443, 444, 445, 446]</t>
  </si>
  <si>
    <t xml:space="preserve">F5RX36|F5RX36_9ENTR Methionine synthase OS=Enterobacter hormaechei ATCC 49162 </t>
  </si>
  <si>
    <t>([0.40511, 0.288399, 0.339168, 0.401658, 0.418646, 0.332115, 0.264545, 0.219301, 0.164327, 0.200174, 0.222385, 0.264545, 0.225814, 0.225814, 0.239899, 0.271506, 0.17593, 0.17593, 0.25406, 0.17593, 0.200174, 0.122885, 0.18812, 0.194234, 0.185198, 0.200174, 0.182256, 0.25031, 0.311707, 0.41194, 0.398279, 0.298791, 0.271506, 0.318242, 0.225814, 0.257454, 0.219301, 0.308712, 0.219301, 0.21291, 0.301917, 0.318242, 0.408655, 0.422041, 0.328603, 0.243554, 0.179055, 0.203355, 0.206376, 0.200174, 0.21291, 0.21291, 0.25406, 0.203355, 0.191378, 0.295083, 0.185198, 0.25031, 0.25031, 0.298791, 0.219301, 0.134866, 0.139895, 0.111485, 0.10481, 0.137348, 0.209395, 0.18812, 0.203355, 0.222385, 0.232838, 0.209395, 0.219301, 0.179055, 0.264545, 0.264545, 0.26085, 0.342579, 0.26085, 0.219301, 0.21291, 0.268042, 0.377384, 0.271506, 0.31487, 0.275179, 0.321458, 0.308712, 0.308712, 0.36309, 0.31487, 0.328603, 0.232838, 0.236433, 0.236433, 0.247041, 0.216401, 0.182256, 0.173081, 0.173081, 0.170161, 0.194234, 0.194234, 0.129801, 0.173081, 0.170161, 0.229226, 0.132295, 0.137348, 0.179055, 0.17593, 0.206376, 0.219301, 0.31487, 0.295083, 0.436924, 0.41194, 0.359901, 0.328603, 0.30533, 0.387226, 0.359901, 0.284882, 0.318242, 0.418646, 0.454136, 0.454136, 0.4292, 0.534167, 0.490133, 0.521092, 0.436924, 0.42561, 0.42561, 0.42561, 0.370445, 0.346032, 0.36309, 0.483068, 0.509769, 0.4292, 0.4292, 0.505461, 0.494003, 0.5017, 0.359901, 0.366687, 0.370445, 0.291804, 0.222385, 0.222385, 0.196879, 0.196879, 0.200174, 0.191378, 0.179055, 0.247041, 0.225814, 0.185198, 0.100716, 0.083462, 0.173081, 0.173081, 0.161087, 0.239899, 0.247041, 0.275179, 0.182256, 0.11371, 0.11371, 0.179055, 0.21291, 0.185198, 0.167087, 0.182256, 0.167087, 0.109221, 0.111485, 0.098513, 0.11371, 0.147574, 0.173081, 0.096677, 0.056825, 0.047319, 0.032677, 0.028107, 0.054297, 0.10481, 0.086953, 0.158265, 0.118441, 0.0704, 0.102787, 0.11371, 0.11371, 0.066181, 0.129801, 0.073402, 0.071867, 0.044297, 0.054297, 0.064632, 0.111485, 0.111485, 0.137348, 0.200174, 0.182256, 0.158265, 0.139895, 0.229226, 0.21291, 0.167087, 0.239899, 0.236433, 0.335645, 0.328603, 0.418646, 0.408655, 0.465241, 0.398279, 0.394753, 0.40511, 0.40511, 0.321458, 0.401658, 0.398279, 0.349426, 0.408655, 0.377384, 0.295083, 0.295083, 0.185198, 0.26085, 0.185198, 0.196879, 0.11371, 0.090864, 0.051831, 0.043307, 0.064632, 0.129801, 0.225814, 0.144935, 0.144935, 0.222385, 0.144935, 0.100716, 0.129801, 0.129801, 0.096677, 0.15008, 0.15008, 0.167087, 0.142424, 0.236433, 0.147574, 0.15008, 0.127496, 0.200174, 0.173081, 0.147574, 0.161087, 0.15008, 0.191378, 0.194234, 0.118441, 0.216401, 0.291804, 0.25031, 0.137348, 0.203355, 0.225814, 0.15008, 0.239899, 0.196879, 0.185198, 0.243554, 0.346032, 0.418646, 0.377384, 0.377384, 0.346032, 0.324872, 0.232838, 0.268042, 0.288399, 0.284882, 0.222385, 0.232838, 0.264545, 0.366687, 0.268042, 0.17593, 0.271506, 0.179055, 0.194234, 0.182256, 0.209395, 0.129801, 0.074921, 0.092881, 0.116183, 0.142424, 0.158265, 0.257454, 0.26085, 0.164327, 0.216401, 0.219301, 0.167087, 0.167087, 0.167087, 0.229226, 0.243554, 0.206376, 0.284882, 0.264545, 0.298791, 0.328603, 0.41194, 0.494003, 0.408655, 0.433034, 0.447574, 0.332115, 0.342579, 0.275179, 0.324872, 0.271506, 0.295083, 0.25031, 0.25031, 0.25406, 0.203355, 0.284882, 0.342579, 0.264545, 0.349426, 0.236433, 0.203355, 0.219301, 0.243554, 0.321458, 0.209395, 0.11371, 0.125101, 0.109221, 0.109221, 0.127496, 0.216401, 0.219301, 0.308712, 0.31487, 0.25406, 0.342579, 0.318242, 0.288399, 0.339168, 0.328603, 0.311707, 0.308712, 0.291804, 0.196879, 0.129801, 0.191378, 0.30533, 0.390993, 0.377384, 0.349426, 0.352862, 0.349426, 0.318242, 0.225814, 0.232838, 0.229226, 0.191378, 0.194234, 0.203355, 0.243554, 0.182256, 0.298791, 0.301917, 0.301917, 0.352862, 0.447574, 0.366687, 0.264545, 0.257454, 0.179055, 0.278302, 0.243554, 0.236433, 0.281712, 0.36309, 0.321458, 0.30533, 0.346032, 0.31487, 0.318242, 0.281712, 0.318242, 0.271506, 0.203355, 0.203355, 0.142424, 0.083462, 0.144935, 0.144935, 0.083462, 0.116183, 0.111485, 0.142424, 0.158265, 0.155435, 0.098513, 0.098513, 0.155435, 0.098513, 0.139895, 0.078022, 0.076542, 0.05306, 0.0704, 0.106997, 0.106997, 0.179055, 0.17593, 0.17593, 0.18812, 0.18812, 0.232838, 0.225814, 0.21291, 0.116183, 0.10481, 0.116183, 0.083462, 0.090864, 0.134866, 0.109221, 0.173081, 0.134866, 0.147574, 0.147574, 0.147574, 0.090864, 0.094817, 0.127496, 0.116183, 0.182256, 0.26085, 0.17593, 0.194234, 0.200174, 0.18812, 0.127496, 0.185198, 0.268042, 0.225814, 0.222385, 0.225814, 0.164327, 0.236433, 0.301917, 0.203355, 0.203355, 0.25406, 0.222385, 0.191378, 0.139895, 0.085092, 0.067594, 0.085092, 0.040537, 0.041405, 0.088832, 0.094817, 0.090864, 0.094817, 0.094817, 0.10481, 0.111485, 0.164327, 0.182256, 0.185198, 0.264545, 0.179055, 0.222385, 0.173081, 0.170161, 0.232838, 0.301917, 0.30533, 0.239899, 0.342579, 0.243554, 0.142424, 0.21291, 0.232838, 0.239899, 0.200174, 0.18812, 0.098513, 0.118441, 0.122885, 0.137348, 0.15008, 0.15008, 0.081712, 0.073402, 0.120615, 0.139895, 0.147574, 0.111485, 0.10481, 0.086953, 0.098513, 0.139895, 0.139895, 0.125101, 0.066181, 0.116183, 0.127496, 0.222385, 0.206376, 0.191378, 0.109221, 0.083462, 0.147574, 0.232838, 0.236433, 0.15008, 0.127496, 0.100716, 0.109221, 0.209395, 0.25031, 0.236433, 0.264545, 0.25406, 0.275179, 0.275179, 0.288399, 0.278302, 0.243554, 0.158265, 0.094817, 0.155435, 0.182256, 0.173081, 0.116183, 0.196879, 0.291804, 0.229226, 0.26085, 0.225814, 0.209395, 0.116183, 0.17593, 0.179055, 0.191378, 0.185198, 0.298791, 0.200174, 0.191378, 0.236433, 0.291804, 0.288399, 0.288399, 0.26085, 0.196879, 0.167087, 0.109221, 0.06184, 0.058088, 0.049374, 0.059222, 0.055536, 0.116183, 0.120615, 0.098513, 0.098513, 0.074921, 0.06312, 0.058088, 0.03976, 0.038042, 0.038858, 0.066181, 0.071867, 0.050641, 0.064632, 0.071867, 0.0704, 0.122885, 0.200174, 0.15008, 0.25031, 0.229226, 0.239899, 0.161087, 0.185198, 0.18812, 0.191378, 0.137348, 0.222385, 0.301917, 0.222385, 0.173081, 0.111485, 0.111485, 0.167087, 0.185198, 0.281712, 0.377384, 0.332115, 0.324872, 0.4292, 0.390993, 0.380708, 0.278302, 0.374039, 0.301917, 0.257454, 0.301917, 0.36309, 0.257454, 0.236433, 0.30533, 0.387226, 0.468512, 0.454136, 0.476583, 0.497853, 0.483068, 0.444081, 0.486429, 0.408655, 0.40511, 0.418646, 0.4292, 0.538167, 0.422041, 0.505461, 0.505461, 0.387226, 0.408655, 0.433034, 0.433034, 0.42561, 0.422041, 0.346032, 0.359901, 0.26085, 0.247041, 0.170161, 0.139895, 0.127496, 0.179055, 0.10481, 0.102787, 0.132295, 0.064632, 0.067594, 0.074921, 0.094817, 0.173081, 0.167087, 0.243554, 0.264545, 0.236433, 0.236433, 0.324872, 0.321458, 0.377384, 0.346032, 0.42561, 0.534167, 0.444081, 0.461924, 0.483068, 0.387226, 0.384043, 0.490133, 0.642678, 0.517562, 0.472492, 0.472492, 0.461924, 0.41194, 0.40511, 0.370445, 0.308712, 0.301917, 0.30533, 0.25406, 0.185198, 0.18812, 0.170161, 0.25406, 0.229226, 0.264545, 0.25031, 0.161087, 0.191378, 0.170161, 0.182256, 0.155435, 0.139895, 0.142424, 0.147574, 0.137348, 0.137348, 0.164327, 0.158265, 0.15284, 0.196879, 0.229226, 0.203355, 0.122885, 0.073402, 0.085092, 0.125101, 0.122885, 0.118441, 0.106997, 0.085092, 0.127496, 0.17593, 0.194234, 0.18812, 0.21291, 0.216401, 0.284882, 0.328603, 0.332115, 0.324872, 0.318242, 0.318242, 0.257454, 0.31487, 0.408655, 0.321458, 0.284882, 0.384043, 0.486429, 0.398279, 0.440853, 0.454136, 0.366687, 0.349426, 0.346032, 0.359901, 0.271506, 0.203355, 0.191378, 0.134866, 0.092881, 0.069024, 0.109221, 0.127496, 0.161087, 0.164327, 0.15008, 0.170161, 0.106997, 0.056825, 0.096677, 0.054297, 0.048328, 0.055536, 0.044297, 0.030003, 0.034068, 0.048328, 0.081712, 0.079919, 0.0704, 0.064632, 0.10481, 0.10481, 0.120615, 0.116183, 0.120615, 0.132295, 0.129801, 0.173081, 0.268042, 0.179055, 0.17593, 0.17593, 0.167087, 0.200174, 0.268042, 0.164327, 0.125101, 0.120615, 0.144935, 0.222385, 0.225814, 0.243554, 0.247041, 0.247041, 0.185198, 0.182256, 0.185198, 0.15008, 0.173081, 0.17593, 0.216401, 0.31487, 0.321458, 0.408655, 0.40511, 0.308712, 0.390993, 0.390993, 0.414856, 0.308712, 0.232838, 0.229226, 0.219301, 0.206376, 0.209395, 0.278302, 0.271506, 0.335645, 0.359901, 0.335645, 0.332115, 0.374039, 0.328603, 0.264545, 0.25406, 0.173081, 0.284882, 0.284882, 0.384043, 0.271506, 0.346032, 0.422041, 0.545602, 0.549308, 0.476583, 0.418646, 0.349426, 0.352862, 0.366687, 0.339168, 0.36309, 0.356642, 0.356642, 0.318242, 0.380708, 0.321458, 0.346032, 0.328603, 0.295083, 0.203355, 0.206376, 0.206376, 0.219301, 0.196879, 0.200174, 0.26085, 0.352862, 0.4292, 0.31487, 0.243554, 0.247041, 0.247041, 0.25031, 0.247041, 0.30533, 0.318242, 0.298791, 0.374039, 0.380708, 0.349426, 0.42561, 0.422041, 0.433034, 0.42561, 0.422041, 0.41194, 0.408655, 0.394753, 0.414856, 0.521092, 0.608892, 0.685117, 0.728858, 0.642678, 0.642678, 0.549308, 0.545602, 0.622677, 0.570702, 0.562014, 0.657645, 0.680603, 0.791621, 0.685117, 0.648219, 0.51388, 0.525368, 0.4292, 0.433034, 0.401658, 0.321458, 0.321458, 0.321458, 0.321458, 0.321458, 0.298791, 0.377384, 0.36309, 0.31487, 0.339168, 0.284882, 0.284882, 0.278302, 0.21291, 0.291804, 0.295083, 0.394753, 0.30533, 0.414856, 0.418646, 0.346032, 0.422041, 0.433034, 0.321458, 0.21291, 0.278302, 0.203355, 0.203355, 0.232838, 0.206376, 0.118441, 0.134866, 0.132295, 0.069024, 0.096677, 0.059222, 0.058088, 0.059222, 0.094817, 0.05306, 0.06312, 0.096677, 0.059222, 0.032677, 0.058088, 0.098513, 0.100716, 0.129801, 0.088832, 0.074921, 0.147574, 0.257454, 0.264545, 0.25406, 0.349426, 0.271506, 0.239899, 0.26085, 0.268042, 0.243554, 0.339168, 0.31487, 0.284882, 0.288399, 0.377384, 0.359901, 0.275179, 0.26085, 0.291804, 0.366687, 0.359901, 0.321458, 0.229226, 0.268042, 0.30533, 0.308712, 0.384043, 0.4292, 0.370445, 0.36309, 0.308712, 0.182256, 0.206376, 0.209395, 0.301917, 0.284882, 0.222385, 0.301917, 0.311707, 0.346032, 0.264545, 0.284882, 0.222385, 0.209395, 0.191378, 0.170161, 0.18812, 0.191378, 0.247041, 0.31487, 0.318242, 0.335645, 0.366687, 0.30533, 0.271506, 0.257454, 0.264545, 0.332115, 0.247041, 0.232838, 0.236433, 0.31487, 0.30533, 0.41194, 0.5017, 0.440853, 0.4292, 0.301917, 0.268042, 0.284882, 0.194234, 0.132295, 0.120615, 0.161087, 0.194234, 0.158265, 0.11371, 0.096677, 0.11371, 0.173081, 0.118441, 0.109221, 0.100716, 0.092881, 0.0704, 0.078022, 0.069024, 0.040537, 0.081712, 0.083462, 0.03976, 0.059222, 0.06312, 0.106997, 0.127496, 0.118441, 0.139895, 0.206376, 0.25031, 0.229226, 0.209395, 0.209395, 0.185198, 0.194234, 0.173081, 0.11371, 0.11371, 0.155435, 0.243554, 0.247041, 0.284882, 0.401658, 0.332115, 0.408655, 0.394753, 0.311707, 0.271506, 0.288399, 0.268042, 0.222385, 0.142424, 0.142424, 0.216401, 0.243554, 0.161087, 0.158265, 0.278302, 0.236433, 0.161087, 0.129801, 0.139895, 0.078022, 0.044297, 0.081712, 0.085092, 0.085092, 0.096677, 0.120615, 0.158265, 0.118441, 0.137348, 0.125101, 0.144935, 0.081712, 0.0704, 0.096677, 0.125101, 0.125101, 0.155435, 0.179055, 0.200174, 0.196879, 0.301917, 0.398279, 0.318242, 0.216401, 0.216401, 0.298791, 0.31487, 0.225814, 0.30533, 0.298791, 0.31487, 0.311707, 0.4292, 0.42561, 0.483068, 0.468512, 0.352862, 0.366687, 0.418646, 0.349426, 0.366687, 0.366687, 0.349426, 0.436924, 0.549308, 0.545602, 0.525368, 0.517562, 0.529623, 0.408655, 0.401658, 0.408655, 0.332115, 0.318242, 0.288399, 0.278302, 0.25406, 0.346032, 0.321458, 0.352862, 0.380708, 0.346032, 0.247041, 0.25406, 0.268042, 0.243554, 0.15284, 0.132295, 0.098513, 0.088832, 0.17593, 0.185198, 0.232838, 0.311707, 0.239899, 0.298791, 0.281712, 0.206376, 0.132295, 0.067594, 0.066181, 0.088832, 0.106997, 0.173081, 0.167087, 0.147574, 0.088832, 0.090864, 0.090864, 0.083462, 0.132295, 0.122885, 0.076542, 0.098513, 0.094817, 0.144935, 0.155435, 0.100716, 0.191378, 0.288399, 0.301917, 0.284882, 0.21291, 0.182256, 0.167087, 0.173081, 0.139895, 0.21291, 0.264545, 0.281712, 0.359901, 0.324872, 0.332115, 0.408655, 0.295083, 0.232838, 0.196879, 0.209395, 0.298791, 0.206376, 0.200174, 0.196879, 0.229226, 0.278302, 0.298791, 0.281712, 0.25406, 0.281712, 0.257454, 0.298791, 0.275179, 0.21291, 0.26085, 0.18812, 0.15008], '')</t>
  </si>
  <si>
    <t>[128, 130, 139, 142, 144, 642, 644, 645, 678, 685, 686, 842, 843, 889, 890, 891, 892, 893, 894, 895, 896, 897, 898, 899, 900, 901, 902, 903, 904, 905, 906, 1024, 1136, 1137, 1138, 1139, 1140]</t>
  </si>
  <si>
    <t xml:space="preserve">F5RX38|F5RX38_9ENTR Isocitrate dehydrogenase kinase/phosphatase OS=Enterobacter hormaechei ATCC 49162 </t>
  </si>
  <si>
    <t>([0.045352, 0.074921, 0.040537, 0.024826, 0.038858, 0.054297, 0.026892, 0.038858, 0.041405, 0.056825, 0.038858, 0.051831, 0.051831, 0.023534, 0.014075, 0.025316, 0.015344, 0.026338, 0.044297, 0.081712, 0.083462, 0.083462, 0.086953, 0.144935, 0.122885, 0.125101, 0.122885, 0.200174, 0.200174, 0.122885, 0.116183, 0.167087, 0.109221, 0.120615, 0.144935, 0.200174, 0.155435, 0.225814, 0.229226, 0.229226, 0.147574, 0.173081, 0.098513, 0.050641, 0.054297, 0.11371, 0.10481, 0.067594, 0.083462, 0.045352, 0.064632, 0.040537, 0.051831, 0.088832, 0.046336, 0.081712, 0.06184, 0.043307, 0.045352, 0.044297, 0.047319, 0.083462, 0.083462, 0.164327, 0.257454, 0.222385, 0.236433, 0.132295, 0.122885, 0.069024, 0.116183, 0.116183, 0.170161, 0.161087, 0.15008, 0.147574, 0.155435, 0.219301, 0.222385, 0.137348, 0.15284, 0.15284, 0.088832, 0.109221, 0.088832, 0.03976, 0.051831, 0.026892, 0.048328, 0.092881, 0.15008, 0.076542, 0.055536, 0.06184, 0.060549, 0.038042, 0.038858, 0.023534, 0.023087, 0.023087, 0.0198, 0.017447, 0.016826, 0.027463, 0.022667, 0.014315, 0.027463, 0.030003, 0.059222, 0.069024, 0.035586, 0.018106, 0.020876, 0.020522, 0.018415, 0.018415, 0.030003, 0.064632, 0.109221, 0.109221, 0.17593, 0.173081, 0.164327, 0.170161, 0.10481, 0.125101, 0.194234, 0.222385, 0.122885, 0.096677, 0.098513, 0.167087, 0.167087, 0.142424, 0.284882, 0.291804, 0.295083, 0.284882, 0.144935, 0.147574, 0.147574, 0.090864, 0.109221, 0.109221, 0.100716, 0.116183, 0.055536, 0.060549, 0.05306, 0.051831, 0.073402, 0.040537, 0.038042, 0.045352, 0.116183, 0.045352, 0.048328, 0.054297, 0.05306, 0.092881, 0.083462, 0.086953, 0.083462, 0.144935, 0.083462, 0.045352, 0.069024, 0.098513, 0.090864, 0.047319, 0.094817, 0.088832, 0.127496, 0.060549, 0.109221, 0.074921, 0.167087, 0.102787, 0.050641, 0.049374, 0.066181, 0.064632, 0.059222, 0.06184, 0.064632, 0.078022, 0.116183, 0.132295, 0.170161, 0.106997, 0.090864, 0.043307, 0.038042, 0.051831, 0.11371, 0.090864, 0.092881, 0.038858, 0.035586, 0.05306, 0.056825, 0.051831, 0.030003, 0.020522, 0.038042, 0.041405, 0.064632, 0.064632, 0.032017, 0.019401, 0.038858, 0.03976, 0.043307, 0.024826, 0.026892, 0.016257, 0.018787, 0.022306, 0.048328, 0.088832, 0.11371, 0.111485, 0.125101, 0.125101, 0.090864, 0.055536, 0.049374, 0.054297, 0.042364, 0.041405, 0.069024, 0.060549, 0.122885, 0.161087, 0.264545, 0.203355, 0.291804, 0.200174, 0.142424, 0.064632, 0.06184, 0.025762, 0.021381, 0.019109, 0.032017, 0.036378, 0.026892, 0.019401, 0.012727, 0.01078, 0.014315, 0.016021, 0.009865, 0.011342, 0.011342, 0.009294, 0.007555, 0.006194, 0.009096, 0.008002, 0.009015, 0.009015, 0.017447, 0.013016, 0.008895, 0.009865, 0.016021, 0.031287, 0.044297, 0.074921, 0.111485, 0.15008, 0.076542, 0.074921, 0.047319, 0.047319, 0.032677, 0.059222, 0.058088, 0.055536, 0.10481, 0.170161, 0.139895, 0.122885, 0.203355, 0.311707, 0.281712, 0.182256, 0.185198, 0.196879, 0.109221, 0.079919, 0.071867, 0.066181, 0.076542, 0.10481, 0.129801, 0.17593, 0.185198, 0.278302, 0.278302, 0.167087, 0.100716, 0.137348, 0.116183, 0.129801, 0.118441, 0.067594, 0.125101, 0.125101, 0.083462, 0.100716, 0.129801, 0.074921, 0.092881, 0.069024, 0.069024, 0.037156, 0.055536, 0.051831, 0.021816, 0.022306, 0.046336, 0.05306, 0.022667, 0.026892, 0.015694, 0.010131, 0.015344, 0.016528, 0.016257, 0.011518, 0.013821, 0.020522, 0.037156, 0.058088, 0.132295, 0.096677, 0.158265, 0.11371, 0.092881, 0.179055, 0.11371, 0.11371, 0.142424, 0.185198, 0.11371, 0.17593, 0.179055, 0.125101, 0.11371, 0.129801, 0.232838, 0.281712, 0.25031, 0.173081, 0.17593, 0.161087, 0.164327, 0.139895, 0.17593, 0.216401, 0.222385, 0.311707, 0.200174, 0.25031, 0.328603, 0.31487, 0.232838, 0.232838, 0.318242, 0.318242, 0.308712, 0.31487, 0.21291, 0.222385, 0.324872, 0.295083, 0.206376, 0.206376, 0.206376, 0.125101, 0.0704, 0.049374, 0.047319, 0.109221, 0.079919, 0.073402, 0.118441, 0.170161, 0.167087, 0.164327, 0.179055, 0.106997, 0.100716, 0.179055, 0.167087, 0.085092, 0.069024, 0.069024, 0.090864, 0.109221, 0.109221, 0.10481, 0.081712, 0.085092, 0.074921, 0.090864, 0.069024, 0.05306, 0.066181, 0.067594, 0.069024, 0.036378, 0.032017, 0.019401, 0.0198, 0.021816, 0.037156, 0.064632, 0.111485, 0.120615, 0.10481, 0.10481, 0.170161, 0.268042, 0.222385, 0.15008, 0.170161, 0.225814, 0.203355, 0.182256, 0.281712, 0.239899, 0.243554, 0.339168, 0.440853, 0.335645, 0.295083, 0.268042, 0.219301, 0.229226, 0.142424, 0.088832, 0.170161, 0.17593, 0.173081, 0.161087, 0.161087, 0.078022, 0.066181, 0.127496, 0.06312, 0.059222, 0.045352, 0.083462, 0.083462, 0.073402, 0.125101, 0.139895, 0.111485, 0.088832, 0.040537, 0.038042, 0.083462, 0.038042, 0.041405, 0.041405, 0.031287, 0.032677, 0.036378, 0.029376, 0.028695, 0.066181, 0.041405, 0.069024, 0.032017, 0.032677, 0.036378, 0.021816, 0.026338, 0.047319, 0.083462, 0.15284, 0.155435, 0.167087, 0.268042, 0.268042, 0.264545, 0.264545, 0.342579, 0.4292, 0.490133, 0.505461, 0.374039, 0.349426, 0.335645, 0.380708, 0.384043, 0.394753, 0.483068, 0.468512, 0.377384, 0.247041, 0.278302, 0.380708, 0.370445, 0.247041, 0.225814, 0.206376, 0.185198, 0.125101, 0.074921, 0.058088, 0.054297, 0.122885, 0.18812, 0.129801, 0.18812, 0.209395, 0.125101, 0.064632, 0.064632, 0.10481, 0.147574, 0.125101, 0.096677, 0.096677, 0.116183, 0.06312, 0.06312, 0.10481, 0.158265, 0.15284, 0.096677, 0.086953, 0.078022, 0.048328, 0.086953, 0.090864, 0.074921, 0.078022, 0.142424, 0.139895, 0.134866, 0.155435, 0.120615, 0.15008, 0.147574, 0.164327, 0.182256, 0.167087, 0.120615, 0.116183, 0.179055, 0.281712, 0.301917, 0.288399, 0.264545, 0.158265, 0.102787, 0.100716, 0.081712, 0.083462, 0.086953, 0.083462, 0.100716, 0.081712, 0.079919, 0.071867, 0.106997, 0.18812, 0.216401, 0.281712, 0.268042, 0.25406, 0.232838, 0.182256, 0.161087, 0.271506, 0.384043, 0.483068, 0.480142], '')</t>
  </si>
  <si>
    <t>[493]</t>
  </si>
  <si>
    <t xml:space="preserve">F5RX41|F5RX41_9ENTR Homoserine O-succinyltransferase OS=Enterobacter hormaechei ATCC 49162 </t>
  </si>
  <si>
    <t>([0.36309, 0.271506, 0.332115, 0.203355, 0.137348, 0.164327, 0.21291, 0.26085, 0.301917, 0.25031, 0.173081, 0.139895, 0.094817, 0.164327, 0.179055, 0.243554, 0.225814, 0.191378, 0.17593, 0.257454, 0.232838, 0.275179, 0.25031, 0.229226, 0.366687, 0.36309, 0.36309, 0.278302, 0.182256, 0.10481, 0.094817, 0.185198, 0.167087, 0.164327, 0.182256, 0.167087, 0.164327, 0.100716, 0.129801, 0.137348, 0.144935, 0.15008, 0.142424, 0.127496, 0.076542, 0.060549, 0.059222, 0.034068, 0.051831, 0.094817, 0.15284, 0.26085, 0.167087, 0.257454, 0.219301, 0.203355, 0.127496, 0.137348, 0.142424, 0.078022, 0.071867, 0.035586, 0.035586, 0.028107, 0.056825, 0.111485, 0.11371, 0.179055, 0.281712, 0.291804, 0.30533, 0.281712, 0.264545, 0.352862, 0.257454, 0.342579, 0.346032, 0.324872, 0.229226, 0.247041, 0.349426, 0.236433, 0.342579, 0.342579, 0.278302, 0.278302, 0.271506, 0.291804, 0.311707, 0.182256, 0.185198, 0.161087, 0.118441, 0.06184, 0.038858, 0.071867, 0.067594, 0.049374, 0.122885, 0.122885, 0.179055, 0.098513, 0.129801, 0.134866, 0.06312, 0.122885, 0.132295, 0.083462, 0.06184, 0.032017, 0.033407, 0.038042, 0.040537, 0.038858, 0.069024, 0.11371, 0.071867, 0.040537, 0.055536, 0.022667, 0.032677, 0.031287, 0.059222, 0.090864, 0.051831, 0.109221, 0.098513, 0.094817, 0.083462, 0.048328, 0.055536, 0.0704, 0.027463, 0.021816, 0.025316, 0.028695, 0.022306, 0.028107, 0.028107, 0.027463, 0.032017, 0.023087, 0.014586, 0.014075, 0.009483, 0.015078, 0.014075, 0.015694, 0.015694, 0.024393, 0.049374, 0.081712, 0.122885, 0.139895, 0.161087, 0.222385, 0.15008, 0.109221, 0.144935, 0.216401, 0.196879, 0.203355, 0.209395, 0.291804, 0.318242, 0.40511, 0.346032, 0.275179, 0.179055, 0.179055, 0.182256, 0.185198, 0.092881, 0.102787, 0.17593, 0.182256, 0.096677, 0.086953, 0.122885, 0.127496, 0.127496, 0.127496, 0.191378, 0.179055, 0.158265, 0.144935, 0.074921, 0.10481, 0.137348, 0.219301, 0.142424, 0.086953, 0.083462, 0.170161, 0.098513, 0.094817, 0.098513, 0.118441, 0.200174, 0.15008, 0.079919, 0.069024, 0.081712, 0.085092, 0.158265, 0.194234, 0.185198, 0.311707, 0.257454, 0.200174, 0.125101, 0.10481, 0.15008, 0.147574, 0.137348, 0.225814, 0.216401, 0.203355, 0.203355, 0.161087, 0.142424, 0.158265, 0.185198, 0.170161, 0.161087, 0.167087, 0.17593, 0.106997, 0.106997, 0.144935, 0.216401, 0.298791, 0.332115, 0.332115, 0.335645, 0.359901, 0.268042, 0.164327, 0.167087, 0.257454, 0.225814, 0.359901, 0.394753, 0.394753, 0.318242, 0.342579, 0.342579, 0.332115, 0.36309, 0.384043, 0.271506, 0.298791, 0.209395, 0.179055, 0.225814, 0.222385, 0.219301, 0.31487, 0.454136, 0.480142, 0.486429, 0.557691, 0.56648, 0.59917, 0.557691, 0.666105, 0.483068, 0.454136, 0.440853, 0.490133, 0.465241, 0.585406, 0.476583, 0.490133, 0.494003, 0.472492, 0.497853, 0.349426, 0.268042, 0.26085, 0.161087, 0.094817, 0.064632, 0.032677, 0.038042, 0.026892, 0.026892, 0.0704, 0.043307, 0.047319, 0.031287, 0.030003, 0.025316, 0.029376, 0.050641, 0.116183, 0.116183, 0.067594, 0.155435, 0.196879, 0.155435, 0.209395, 0.275179, 0.318242, 0.40511, 0.346032, 0.450668, 0.414856, 0.335645], '')</t>
  </si>
  <si>
    <t>[261, 262, 263, 264, 265, 271]</t>
  </si>
  <si>
    <t xml:space="preserve">F5RX47|F5RX47_9ENTR Endonuclease V OS=Enterobacter hormaechei ATCC 49162 </t>
  </si>
  <si>
    <t>([0.109221, 0.17593, 0.10481, 0.10481, 0.137348, 0.167087, 0.127496, 0.081712, 0.102787, 0.139895, 0.17593, 0.216401, 0.125101, 0.21291, 0.257454, 0.275179, 0.394753, 0.4292, 0.465241, 0.356642, 0.243554, 0.339168, 0.321458, 0.377384, 0.422041, 0.349426, 0.349426, 0.301917, 0.41194, 0.42561, 0.40511, 0.390993, 0.41194, 0.4292, 0.422041, 0.408655, 0.359901, 0.295083, 0.222385, 0.161087, 0.182256, 0.191378, 0.18812, 0.111485, 0.158265, 0.147574, 0.137348, 0.15008, 0.17593, 0.109221, 0.11371, 0.06184, 0.060549, 0.033407, 0.044297, 0.040537, 0.022667, 0.023087, 0.029376, 0.040537, 0.049374, 0.092881, 0.086953, 0.047319, 0.10481, 0.086953, 0.042364, 0.042364, 0.037156, 0.030611, 0.048328, 0.047319, 0.047319, 0.059222, 0.074921, 0.05306, 0.031287, 0.047319, 0.046336, 0.023087, 0.023963, 0.032677, 0.016528, 0.028107, 0.056825, 0.046336, 0.055536, 0.120615, 0.120615, 0.071867, 0.073402, 0.047319, 0.046336, 0.086953, 0.073402, 0.090864, 0.086953, 0.142424, 0.167087, 0.222385, 0.321458, 0.30533, 0.206376, 0.298791, 0.232838, 0.194234, 0.191378, 0.167087, 0.081712, 0.139895, 0.137348, 0.158265, 0.158265, 0.158265, 0.106997, 0.125101, 0.129801, 0.129801, 0.132295, 0.086953, 0.060549, 0.06184, 0.06312, 0.10481, 0.059222, 0.058088, 0.071867, 0.059222, 0.028695, 0.064632, 0.074921, 0.073402, 0.120615, 0.144935, 0.144935, 0.225814, 0.203355, 0.170161, 0.170161, 0.144935, 0.225814, 0.173081, 0.10481, 0.102787, 0.10481, 0.173081, 0.257454, 0.264545, 0.203355, 0.288399, 0.17593, 0.106997, 0.102787, 0.10481, 0.122885, 0.116183, 0.083462, 0.081712, 0.06184, 0.116183, 0.155435, 0.081712, 0.0704, 0.0704, 0.060549, 0.06312, 0.064632, 0.058088, 0.051831, 0.060549, 0.0704, 0.10481, 0.164327, 0.25406, 0.225814, 0.15008, 0.129801, 0.088832, 0.060549, 0.10481, 0.094817, 0.049374, 0.069024, 0.139895, 0.222385, 0.15008, 0.142424, 0.083462, 0.098513, 0.106997, 0.17593, 0.18812, 0.222385, 0.134866, 0.118441, 0.144935, 0.196879, 0.164327, 0.225814, 0.288399, 0.271506, 0.268042, 0.374039, 0.380708, 0.268042, 0.179055, 0.281712, 0.194234, 0.295083, 0.281712, 0.182256, 0.170161, 0.182256, 0.158265, 0.222385, 0.225814, 0.185198, 0.185198, 0.232838, 0.236433, 0.203355, 0.173081, 0.134866], '')</t>
  </si>
  <si>
    <t xml:space="preserve">F5RX48|F5RX48_9ENTR Uroporphyrinogen decarboxylase OS=Enterobacter hormaechei ATCC 49162 </t>
  </si>
  <si>
    <t>([0.257454, 0.243554, 0.164327, 0.106997, 0.137348, 0.185198, 0.25031, 0.206376, 0.247041, 0.206376, 0.239899, 0.31487, 0.243554, 0.132295, 0.167087, 0.137348, 0.127496, 0.127496, 0.106997, 0.179055, 0.25031, 0.167087, 0.129801, 0.219301, 0.31487, 0.225814, 0.209395, 0.155435, 0.219301, 0.206376, 0.236433, 0.243554, 0.185198, 0.247041, 0.366687, 0.301917, 0.301917, 0.30533, 0.21291, 0.182256, 0.17593, 0.18812, 0.247041, 0.342579, 0.232838, 0.18812, 0.21291, 0.232838, 0.200174, 0.200174, 0.137348, 0.170161, 0.185198, 0.144935, 0.144935, 0.134866, 0.142424, 0.200174, 0.132295, 0.209395, 0.243554, 0.216401, 0.132295, 0.102787, 0.046336, 0.076542, 0.100716, 0.086953, 0.047319, 0.074921, 0.03976, 0.078022, 0.076542, 0.05306, 0.066181, 0.066181, 0.038858, 0.071867, 0.035586, 0.032017, 0.016021, 0.020876, 0.025762, 0.044297, 0.081712, 0.15008, 0.173081, 0.164327, 0.142424, 0.216401, 0.209395, 0.328603, 0.209395, 0.196879, 0.225814, 0.268042, 0.232838, 0.324872, 0.257454, 0.349426, 0.444081, 0.472492, 0.483068, 0.377384, 0.408655, 0.401658, 0.433034, 0.422041, 0.418646, 0.56648, 0.461924, 0.465241, 0.332115, 0.356642, 0.308712, 0.321458, 0.288399, 0.257454, 0.247041, 0.321458, 0.21291, 0.219301, 0.30533, 0.298791, 0.30533, 0.275179, 0.257454, 0.25031, 0.167087, 0.194234, 0.111485, 0.106997, 0.10481, 0.096677, 0.139895, 0.179055, 0.167087, 0.225814, 0.191378, 0.194234, 0.120615, 0.167087, 0.170161, 0.100716, 0.066181, 0.073402, 0.085092, 0.086953, 0.074921, 0.116183, 0.094817, 0.15008, 0.200174, 0.111485, 0.209395, 0.15008, 0.088832, 0.086953, 0.0704, 0.100716, 0.073402, 0.067594, 0.067594, 0.073402, 0.15284, 0.122885, 0.15008, 0.081712, 0.081712, 0.067594, 0.03976, 0.023963, 0.025762, 0.031287, 0.038858, 0.030003, 0.045352, 0.081712, 0.055536, 0.059222, 0.048328, 0.035586, 0.040537, 0.055536, 0.038858, 0.034884, 0.033407, 0.040537, 0.056825, 0.058088, 0.058088, 0.102787, 0.161087, 0.106997, 0.083462, 0.079919, 0.049374, 0.055536, 0.058088, 0.047319, 0.045352, 0.074921, 0.088832, 0.088832, 0.085092, 0.100716, 0.094817, 0.164327, 0.098513, 0.125101, 0.132295, 0.085092, 0.078022, 0.045352, 0.037156, 0.026892, 0.035586, 0.071867, 0.064632, 0.034884, 0.042364, 0.046336, 0.046336, 0.040537, 0.040537, 0.03976, 0.046336, 0.050641, 0.054297, 0.098513, 0.094817, 0.088832, 0.116183, 0.139895, 0.15284, 0.25031, 0.26085, 0.196879, 0.200174, 0.203355, 0.291804, 0.356642, 0.342579, 0.356642, 0.342579, 0.342579, 0.359901, 0.308712, 0.25031, 0.200174, 0.173081, 0.17593, 0.173081, 0.17593, 0.155435, 0.18812, 0.118441, 0.182256, 0.206376, 0.21291, 0.129801, 0.134866, 0.139895, 0.15008, 0.083462, 0.125101, 0.203355, 0.158265, 0.18812, 0.229226, 0.26085, 0.225814, 0.219301, 0.232838, 0.298791, 0.219301, 0.222385, 0.225814, 0.236433, 0.321458, 0.321458, 0.377384, 0.384043, 0.41194, 0.401658, 0.450668, 0.398279, 0.295083, 0.298791, 0.308712, 0.342579, 0.311707, 0.377384, 0.291804, 0.298791, 0.318242, 0.40511, 0.370445, 0.454136, 0.450668, 0.366687, 0.278302, 0.321458, 0.311707, 0.179055, 0.179055, 0.229226, 0.311707, 0.422041, 0.454136, 0.447574, 0.349426, 0.275179, 0.288399, 0.295083, 0.278302, 0.268042, 0.25031, 0.229226, 0.236433, 0.239899, 0.335645, 0.352862, 0.387226, 0.422041, 0.553315, 0.562014, 0.521092, 0.521092, 0.440853, 0.339168, 0.278302, 0.359901, 0.440853, 0.36309, 0.447574, 0.447574, 0.359901, 0.359901, 0.418646, 0.4292, 0.321458, 0.31487, 0.374039, 0.31487, 0.25406, 0.206376, 0.170161, 0.167087, 0.132295, 0.167087, 0.271506, 0.335645, 0.257454], '')</t>
  </si>
  <si>
    <t>[109, 325, 326, 327, 328]</t>
  </si>
  <si>
    <t xml:space="preserve">F5RX49|F5RX49_9ENTR NAD-capped RNA hydrolase NudC OS=Enterobacter hormaechei ATCC 49162 </t>
  </si>
  <si>
    <t>([0.21291, 0.109221, 0.056825, 0.036378, 0.028695, 0.038858, 0.049374, 0.073402, 0.096677, 0.118441, 0.083462, 0.06184, 0.032017, 0.03976, 0.0704, 0.120615, 0.118441, 0.071867, 0.085092, 0.041405, 0.073402, 0.060549, 0.092881, 0.170161, 0.167087, 0.134866, 0.147574, 0.092881, 0.055536, 0.054297, 0.056825, 0.11371, 0.158265, 0.155435, 0.129801, 0.076542, 0.076542, 0.076542, 0.069024, 0.060549, 0.11371, 0.120615, 0.161087, 0.132295, 0.067594, 0.066181, 0.076542, 0.074921, 0.134866, 0.164327, 0.158265, 0.15008, 0.134866, 0.167087, 0.21291, 0.219301, 0.30533, 0.236433, 0.219301, 0.328603, 0.25406, 0.170161, 0.170161, 0.144935, 0.21291, 0.243554, 0.332115, 0.328603, 0.216401, 0.216401, 0.161087, 0.144935, 0.147574, 0.139895, 0.132295, 0.11371, 0.118441, 0.0704, 0.088832, 0.100716, 0.049374, 0.041405, 0.071867, 0.066181, 0.067594, 0.06184, 0.051831, 0.030611, 0.054297, 0.058088, 0.032677, 0.059222, 0.069024, 0.071867, 0.056825, 0.055536, 0.100716, 0.094817, 0.155435, 0.185198, 0.18812, 0.191378, 0.25406, 0.216401, 0.142424, 0.090864, 0.092881, 0.158265, 0.155435, 0.15008, 0.257454, 0.332115, 0.236433, 0.15284, 0.170161, 0.216401, 0.144935, 0.10481, 0.122885, 0.074921, 0.041405, 0.022667, 0.027463, 0.027463, 0.021381, 0.034884, 0.058088, 0.06312, 0.069024, 0.11371, 0.0704, 0.037156, 0.023087, 0.034068, 0.066181, 0.054297, 0.054297, 0.090864, 0.10481, 0.086953, 0.15008, 0.225814, 0.225814, 0.291804, 0.328603, 0.349426, 0.275179, 0.25031, 0.232838, 0.129801, 0.090864, 0.158265, 0.173081, 0.25031, 0.295083, 0.295083, 0.21291, 0.222385, 0.236433, 0.209395, 0.155435, 0.125101, 0.122885, 0.206376, 0.15008, 0.11371, 0.17593, 0.271506, 0.295083, 0.295083, 0.318242, 0.377384, 0.298791, 0.359901, 0.370445, 0.271506, 0.26085, 0.25031, 0.179055, 0.17593, 0.203355, 0.275179, 0.328603, 0.222385, 0.229226, 0.18812, 0.25406, 0.196879, 0.182256, 0.120615, 0.094817, 0.158265, 0.139895, 0.111485, 0.088832, 0.0704, 0.127496, 0.073402, 0.139895, 0.191378, 0.182256, 0.200174, 0.122885, 0.073402, 0.083462, 0.078022, 0.155435, 0.134866, 0.185198, 0.118441, 0.118441, 0.161087, 0.129801, 0.161087, 0.161087, 0.125101, 0.142424, 0.073402, 0.139895, 0.139895, 0.085092, 0.102787, 0.055536, 0.058088, 0.102787, 0.191378, 0.203355, 0.196879, 0.21291, 0.139895, 0.185198, 0.257454, 0.232838, 0.194234, 0.118441, 0.219301, 0.321458, 0.339168, 0.370445, 0.324872, 0.268042, 0.298791, 0.26085, 0.311707, 0.414856, 0.291804, 0.281712, 0.225814, 0.200174, 0.161087, 0.203355, 0.206376, 0.182256, 0.155435, 0.222385, 0.324872, 0.25031], '')</t>
  </si>
  <si>
    <t xml:space="preserve">F5RX51|F5RX51_9ENTR Phosphomethylpyrimidine synthase OS=Enterobacter hormaechei ATCC 49162 </t>
  </si>
  <si>
    <t>([0.741537, 0.750527, 0.720929, 0.750527, 0.724957, 0.750527, 0.771762, 0.653063, 0.562014, 0.59917, 0.618285, 0.56648, 0.58069, 0.58069, 0.58069, 0.557691, 0.538167, 0.575842, 0.59014, 0.59014, 0.570702, 0.553315, 0.476583, 0.42561, 0.346032, 0.36309, 0.356642, 0.349426, 0.444081, 0.490133, 0.490133, 0.41194, 0.480142, 0.408655, 0.440853, 0.414856, 0.433034, 0.538167, 0.42561, 0.408655, 0.342579, 0.339168, 0.374039, 0.447574, 0.450668, 0.450668, 0.450668, 0.450668, 0.450668, 0.433034, 0.468512, 0.468512, 0.585406, 0.604312, 0.685117, 0.657645, 0.703578, 0.716283, 0.716283, 0.775545, 0.712013, 0.827927, 0.767246, 0.626927, 0.63748, 0.728858, 0.812494, 0.812494, 0.84206, 0.76285, 0.771762, 0.767246, 0.791621, 0.754692, 0.671169, 0.632174, 0.521092, 0.521092, 0.450668, 0.450668, 0.486429, 0.549308, 0.440853, 0.476583, 0.553315, 0.465241, 0.458154, 0.468512, 0.5017, 0.366687, 0.370445, 0.377384, 0.346032, 0.311707, 0.321458, 0.390993, 0.342579, 0.42561, 0.42561, 0.41194, 0.401658, 0.328603, 0.324872, 0.394753, 0.418646, 0.398279, 0.390993, 0.401658, 0.398279, 0.384043, 0.483068, 0.480142, 0.447574, 0.483068, 0.5017, 0.490133, 0.40511, 0.494003, 0.494003, 0.408655, 0.476583, 0.384043, 0.450668, 0.458154, 0.384043, 0.311707, 0.346032, 0.450668, 0.440853, 0.42561, 0.384043, 0.384043, 0.433034, 0.458154, 0.440853, 0.352862, 0.291804, 0.370445, 0.370445, 0.284882, 0.36309, 0.295083, 0.359901, 0.346032, 0.356642, 0.4292, 0.42561, 0.359901, 0.339168, 0.374039, 0.387226, 0.384043, 0.401658, 0.332115, 0.25406, 0.236433, 0.229226, 0.284882, 0.288399, 0.288399, 0.324872, 0.318242, 0.387226, 0.42561, 0.42561, 0.335645, 0.328603, 0.401658, 0.476583, 0.40511, 0.301917, 0.281712, 0.225814, 0.219301, 0.31487, 0.418646, 0.444081, 0.538167, 0.549308, 0.4292, 0.422041, 0.4292, 0.418646, 0.346032, 0.356642, 0.374039, 0.465241, 0.390993, 0.401658, 0.414856, 0.490133, 0.468512, 0.414856, 0.497853, 0.497853, 0.509769, 0.414856, 0.387226, 0.349426, 0.349426, 0.440853, 0.41194, 0.356642, 0.284882, 0.390993, 0.335645, 0.335645, 0.247041, 0.332115, 0.324872, 0.328603, 0.328603, 0.422041, 0.497853, 0.538167, 0.490133, 0.394753, 0.374039, 0.401658, 0.422041, 0.4292, 0.339168, 0.284882, 0.298791, 0.370445, 0.278302, 0.31487, 0.278302, 0.366687, 0.275179, 0.275179, 0.257454, 0.243554, 0.216401, 0.144935, 0.132295, 0.155435, 0.225814, 0.222385, 0.232838, 0.257454, 0.264545, 0.291804, 0.387226, 0.447574, 0.366687, 0.366687, 0.257454, 0.284882, 0.284882, 0.36309, 0.264545, 0.25406, 0.222385, 0.26085, 0.339168, 0.264545, 0.225814, 0.239899, 0.239899, 0.222385, 0.219301, 0.203355, 0.264545, 0.164327, 0.106997, 0.167087, 0.243554, 0.349426, 0.342579, 0.349426, 0.25406, 0.271506, 0.18812, 0.206376, 0.203355, 0.191378, 0.278302, 0.247041, 0.26085, 0.257454, 0.257454, 0.25406, 0.18812, 0.219301, 0.219301, 0.21291, 0.219301, 0.179055, 0.106997, 0.120615, 0.106997, 0.129801, 0.203355, 0.288399, 0.209395, 0.173081, 0.191378, 0.179055, 0.161087, 0.147574, 0.139895, 0.15284, 0.125101, 0.100716, 0.081712, 0.144935, 0.232838, 0.15008, 0.111485, 0.191378, 0.182256, 0.158265, 0.236433, 0.232838, 0.232838, 0.25406, 0.291804, 0.18812, 0.098513, 0.164327, 0.094817, 0.158265, 0.122885, 0.144935, 0.179055, 0.118441, 0.064632, 0.059222, 0.055536, 0.06312, 0.067594, 0.049374, 0.06312, 0.046336, 0.042364, 0.040537, 0.035586, 0.034884, 0.06312, 0.073402, 0.046336, 0.081712, 0.079919, 0.096677, 0.096677, 0.137348, 0.137348, 0.17593, 0.158265, 0.236433, 0.196879, 0.111485, 0.086953, 0.083462, 0.096677, 0.096677, 0.109221, 0.191378, 0.194234, 0.111485, 0.111485, 0.094817, 0.109221, 0.111485, 0.056825, 0.054297, 0.06312, 0.06184, 0.048328, 0.066181, 0.03976, 0.046336, 0.06312, 0.088832, 0.049374, 0.055536, 0.037156, 0.034068, 0.018415, 0.017138, 0.018787, 0.030003, 0.058088, 0.050641, 0.029376, 0.056825, 0.0704, 0.060549, 0.100716, 0.096677, 0.083462, 0.147574, 0.18812, 0.222385, 0.264545, 0.384043, 0.339168, 0.418646, 0.308712, 0.366687, 0.390993, 0.394753, 0.390993, 0.384043, 0.301917, 0.387226, 0.414856, 0.301917, 0.308712, 0.30533, 0.30533, 0.278302, 0.167087, 0.216401, 0.125101, 0.125101, 0.073402, 0.096677, 0.060549, 0.090864, 0.064632, 0.064632, 0.10481, 0.125101, 0.120615, 0.185198, 0.134866, 0.139895, 0.170161, 0.179055, 0.147574, 0.15008, 0.179055, 0.278302, 0.264545, 0.321458, 0.31487, 0.40511, 0.41194, 0.394753, 0.461924, 0.553315, 0.42561, 0.42561, 0.422041, 0.390993, 0.422041, 0.377384, 0.25031, 0.301917, 0.206376, 0.247041, 0.356642, 0.275179, 0.278302, 0.275179, 0.332115, 0.243554, 0.196879, 0.203355, 0.284882, 0.173081, 0.185198, 0.278302, 0.179055, 0.167087, 0.191378, 0.167087, 0.191378, 0.288399, 0.257454, 0.311707, 0.271506, 0.167087, 0.243554, 0.15284, 0.081712, 0.076542, 0.069024, 0.0704, 0.045352, 0.027463, 0.028107, 0.015078, 0.011342, 0.019401, 0.022306, 0.021816, 0.024393, 0.03976, 0.024826, 0.029376, 0.021816, 0.033407, 0.059222, 0.056825, 0.116183, 0.209395, 0.15284, 0.239899, 0.281712, 0.318242, 0.318242, 0.339168, 0.444081, 0.401658, 0.390993, 0.288399, 0.264545, 0.21291, 0.21291, 0.26085, 0.232838, 0.321458, 0.219301, 0.185198, 0.185198, 0.164327, 0.155435, 0.236433, 0.239899, 0.200174, 0.216401, 0.216401, 0.295083, 0.301917, 0.414856, 0.390993, 0.42561, 0.454136, 0.480142, 0.450668, 0.483068, 0.40511, 0.41194, 0.387226, 0.418646, 0.332115, 0.352862, 0.36309, 0.352862, 0.247041, 0.284882, 0.191378, 0.232838, 0.161087, 0.158265, 0.17593, 0.116183, 0.147574, 0.127496, 0.132295, 0.132295, 0.073402, 0.134866, 0.127496, 0.232838, 0.232838, 0.243554, 0.25031, 0.25406, 0.257454, 0.359901, 0.349426, 0.422041, 0.390993, 0.440853, 0.433034, 0.301917, 0.308712, 0.301917, 0.291804, 0.191378, 0.216401, 0.346032, 0.339168, 0.225814, 0.125101, 0.120615, 0.15008, 0.127496, 0.074921, 0.066181, 0.073402, 0.083462, 0.060549, 0.088832, 0.11371, 0.06312, 0.102787, 0.15284, 0.134866, 0.182256, 0.278302, 0.209395, 0.200174, 0.15284, 0.247041, 0.311707, 0.284882, 0.332115, 0.298791, 0.370445, 0.390993, 0.377384, 0.257454, 0.31487, 0.284882, 0.271506, 0.36309, 0.390993, 0.436924, 0.390993, 0.284882, 0.209395, 0.278302, 0.25406, 0.332115, 0.349426, 0.359901, 0.366687, 0.339168, 0.359901, 0.342579, 0.291804, 0.26085, 0.377384, 0.346032, 0.359901, 0.332115], '')</t>
  </si>
  <si>
    <t>[0, 1, 2, 3, 4, 5, 6, 7, 8, 9, 10, 11, 12, 13, 14, 15, 16, 17, 18, 19, 20, 21, 37, 52, 53, 54, 55, 56, 57, 58, 59, 60, 61, 62, 63, 64, 65, 66, 67, 68, 69, 70, 71, 72, 73, 74, 75, 76, 77, 81, 84, 88, 114, 177, 178, 195, 214, 442]</t>
  </si>
  <si>
    <t>48)</t>
  </si>
  <si>
    <t xml:space="preserve">F5RX52|F5RX52_9ENTR Thiamine-phosphate synthase OS=Enterobacter hormaechei ATCC 49162 </t>
  </si>
  <si>
    <t>([0.206376, 0.232838, 0.142424, 0.179055, 0.11371, 0.073402, 0.125101, 0.094817, 0.073402, 0.098513, 0.120615, 0.100716, 0.17593, 0.090864, 0.03976, 0.030611, 0.06184, 0.028107, 0.014075, 0.023087, 0.016021, 0.031287, 0.021381, 0.034884, 0.036378, 0.036378, 0.067594, 0.030611, 0.046336, 0.038858, 0.035586, 0.038858, 0.060549, 0.05306, 0.116183, 0.206376, 0.25406, 0.196879, 0.301917, 0.36309, 0.359901, 0.324872, 0.257454, 0.301917, 0.281712, 0.179055, 0.239899, 0.15008, 0.232838, 0.232838, 0.328603, 0.239899, 0.239899, 0.21291, 0.21291, 0.129801, 0.060549, 0.029376, 0.050641, 0.049374, 0.034068, 0.017138, 0.024826, 0.022667, 0.022667, 0.017797, 0.030003, 0.036378, 0.067594, 0.055536, 0.032017, 0.033407, 0.037156, 0.035586, 0.024826, 0.025316, 0.046336, 0.10481, 0.18812, 0.109221, 0.111485, 0.185198, 0.298791, 0.311707, 0.311707, 0.356642, 0.394753, 0.301917, 0.298791, 0.301917, 0.298791, 0.390993, 0.298791, 0.366687, 0.275179, 0.359901, 0.288399, 0.278302, 0.268042, 0.26085, 0.36309, 0.359901, 0.308712, 0.318242, 0.209395, 0.311707, 0.225814, 0.229226, 0.239899, 0.21291, 0.170161, 0.196879, 0.229226, 0.318242, 0.232838, 0.229226, 0.203355, 0.191378, 0.191378, 0.194234, 0.132295, 0.064632, 0.074921, 0.100716, 0.094817, 0.167087, 0.15284, 0.225814, 0.216401, 0.339168, 0.370445, 0.370445, 0.41194, 0.384043, 0.384043, 0.384043, 0.486429, 0.534167, 0.534167, 0.494003, 0.483068, 0.570702, 0.622677, 0.56648, 0.562014, 0.454136, 0.414856, 0.433034, 0.328603, 0.408655, 0.374039, 0.30533, 0.308712, 0.179055, 0.173081, 0.173081, 0.167087, 0.161087, 0.096677, 0.17593, 0.206376, 0.179055, 0.206376, 0.247041, 0.18812, 0.122885, 0.21291, 0.25031, 0.236433, 0.26085, 0.222385, 0.219301, 0.196879, 0.200174, 0.229226, 0.170161, 0.170161, 0.229226, 0.15008, 0.229226, 0.216401, 0.185198, 0.185198, 0.167087, 0.122885, 0.182256, 0.229226, 0.179055, 0.179055, 0.15284, 0.219301, 0.147574, 0.092881, 0.164327, 0.122885, 0.147574, 0.203355, 0.17593, 0.203355, 0.311707, 0.332115, 0.324872, 0.356642, 0.370445, 0.328603, 0.408655, 0.370445, 0.387226, 0.40511, 0.370445, 0.390993, 0.342579, 0.461924], '')</t>
  </si>
  <si>
    <t>[137, 138, 141, 142, 143, 144]</t>
  </si>
  <si>
    <t xml:space="preserve">F5RX60|F5RX60_9ENTR DNA-directed RNA polymerase subunit beta' OS=Enterobacter hormaechei ATCC 49162 </t>
  </si>
  <si>
    <t>([0.067594, 0.100716, 0.132295, 0.170161, 0.209395, 0.247041, 0.15284, 0.179055, 0.179055, 0.137348, 0.155435, 0.118441, 0.10481, 0.064632, 0.085092, 0.129801, 0.15008, 0.239899, 0.284882, 0.209395, 0.236433, 0.225814, 0.137348, 0.137348, 0.071867, 0.069024, 0.069024, 0.090864, 0.088832, 0.10481, 0.179055, 0.18812, 0.264545, 0.206376, 0.298791, 0.229226, 0.232838, 0.21291, 0.120615, 0.139895, 0.232838, 0.239899, 0.243554, 0.346032, 0.349426, 0.374039, 0.268042, 0.179055, 0.206376, 0.206376, 0.139895, 0.06312, 0.060549, 0.069024, 0.076542, 0.0704, 0.127496, 0.074921, 0.078022, 0.092881, 0.056825, 0.028107, 0.026892, 0.025762, 0.015694, 0.015078, 0.023087, 0.026338, 0.043307, 0.050641, 0.050641, 0.085092, 0.111485, 0.067594, 0.033407, 0.056825, 0.055536, 0.032017, 0.056825, 0.034068, 0.064632, 0.071867, 0.122885, 0.127496, 0.137348, 0.206376, 0.155435, 0.155435, 0.225814, 0.25031, 0.247041, 0.219301, 0.222385, 0.284882, 0.281712, 0.380708, 0.284882, 0.264545, 0.346032, 0.374039, 0.450668, 0.408655, 0.476583, 0.390993, 0.284882, 0.182256, 0.125101, 0.173081, 0.17593, 0.120615, 0.127496, 0.129801, 0.15008, 0.096677, 0.098513, 0.102787, 0.059222, 0.060549, 0.074921, 0.06312, 0.06312, 0.037156, 0.042364, 0.045352, 0.045352, 0.088832, 0.15284, 0.167087, 0.116183, 0.071867, 0.06184, 0.055536, 0.055536, 0.033407, 0.037156, 0.025316, 0.024393, 0.041405, 0.069024, 0.066181, 0.066181, 0.058088, 0.100716, 0.06312, 0.066181, 0.102787, 0.102787, 0.109221, 0.096677, 0.094817, 0.155435, 0.26085, 0.264545, 0.271506, 0.271506, 0.26085, 0.332115, 0.387226, 0.298791, 0.308712, 0.321458, 0.243554, 0.239899, 0.236433, 0.328603, 0.21291, 0.225814, 0.194234, 0.185198, 0.236433, 0.31487, 0.281712, 0.281712, 0.243554, 0.155435, 0.239899, 0.291804, 0.206376, 0.161087, 0.225814, 0.216401, 0.17593, 0.284882, 0.203355, 0.209395, 0.206376, 0.324872, 0.26085, 0.298791, 0.31487, 0.26085, 0.25406, 0.295083, 0.298791, 0.239899, 0.342579, 0.349426, 0.384043, 0.480142, 0.570702, 0.59917, 0.608892, 0.648219, 0.622677, 0.724957, 0.703578, 0.58069, 0.575842, 0.648219, 0.613573, 0.494003, 0.585406, 0.5017, 0.40511, 0.401658, 0.461924, 0.346032, 0.268042, 0.271506, 0.257454, 0.26085, 0.26085, 0.243554, 0.284882, 0.308712, 0.209395, 0.191378, 0.185198, 0.120615, 0.127496, 0.094817, 0.10481, 0.132295, 0.142424, 0.147574, 0.167087, 0.222385, 0.332115, 0.321458, 0.30533, 0.339168, 0.268042, 0.196879, 0.236433, 0.139895, 0.137348, 0.225814, 0.25406, 0.332115, 0.308712, 0.278302, 0.346032, 0.422041, 0.390993, 0.377384, 0.465241, 0.433034, 0.318242, 0.236433, 0.30533, 0.308712, 0.21291, 0.200174, 0.275179, 0.236433, 0.324872, 0.332115, 0.332115, 0.257454, 0.264545, 0.359901, 0.308712, 0.225814, 0.229226, 0.15284, 0.196879, 0.161087, 0.185198, 0.257454, 0.247041, 0.167087, 0.122885, 0.167087, 0.26085, 0.25031, 0.25406, 0.239899, 0.200174, 0.137348, 0.209395, 0.209395, 0.185198, 0.196879, 0.275179, 0.243554, 0.243554, 0.194234, 0.222385, 0.206376, 0.203355, 0.291804, 0.380708, 0.444081, 0.444081, 0.398279, 0.295083, 0.301917, 0.298791, 0.328603, 0.418646, 0.41194, 0.40511, 0.465241, 0.444081, 0.444081, 0.476583, 0.465241, 0.517562, 0.521092, 0.468512, 0.374039, 0.377384, 0.374039, 0.380708, 0.390993, 0.418646, 0.525368, 0.398279, 0.401658, 0.41194, 0.41194, 0.324872, 0.243554, 0.21291, 0.298791, 0.295083, 0.225814, 0.311707, 0.25406, 0.25031, 0.284882, 0.377384, 0.374039, 0.30533, 0.206376, 0.203355, 0.144935, 0.142424, 0.275179, 0.18812, 0.11371, 0.10481, 0.102787, 0.170161, 0.179055, 0.122885, 0.122885, 0.109221, 0.127496, 0.203355, 0.203355, 0.173081, 0.147574, 0.090864, 0.139895, 0.147574, 0.074921, 0.118441, 0.142424, 0.06184, 0.058088, 0.055536, 0.055536, 0.094817, 0.051831, 0.05306, 0.047319, 0.048328, 0.083462, 0.038858, 0.031287, 0.032017, 0.042364, 0.028107, 0.049374, 0.038042, 0.054297, 0.106997, 0.106997, 0.0704, 0.088832, 0.164327, 0.25406, 0.268042, 0.281712, 0.335645, 0.257454, 0.271506, 0.173081, 0.182256, 0.173081, 0.129801, 0.132295, 0.137348, 0.155435, 0.088832, 0.109221, 0.139895, 0.142424, 0.164327, 0.137348, 0.127496, 0.069024, 0.073402, 0.069024, 0.050641, 0.073402, 0.118441, 0.10481, 0.18812, 0.179055, 0.191378, 0.271506, 0.170161, 0.164327, 0.196879, 0.182256, 0.194234, 0.206376, 0.142424, 0.071867, 0.060549, 0.11371, 0.17593, 0.164327, 0.137348, 0.094817, 0.083462, 0.045352, 0.081712, 0.094817, 0.054297, 0.058088, 0.036378, 0.055536, 0.042364, 0.028107, 0.064632, 0.046336, 0.041405, 0.032677, 0.060549, 0.109221, 0.106997, 0.11371, 0.088832, 0.090864, 0.106997, 0.10481, 0.116183, 0.132295, 0.067594, 0.120615, 0.111485, 0.182256, 0.185198, 0.222385, 0.232838, 0.239899, 0.239899, 0.225814, 0.30533, 0.209395, 0.17593, 0.134866, 0.129801, 0.170161, 0.209395, 0.291804, 0.194234, 0.182256, 0.158265, 0.264545, 0.222385, 0.321458, 0.301917, 0.352862, 0.374039, 0.36309, 0.25031, 0.21291, 0.243554, 0.275179, 0.370445, 0.422041, 0.387226, 0.318242, 0.222385, 0.206376, 0.127496, 0.127496, 0.122885, 0.096677, 0.085092, 0.10481, 0.10481, 0.066181, 0.037156, 0.033407, 0.049374, 0.088832, 0.129801, 0.122885, 0.120615, 0.088832, 0.05306, 0.047319, 0.078022, 0.127496, 0.147574, 0.222385, 0.335645, 0.390993, 0.450668, 0.447574, 0.349426, 0.239899, 0.318242, 0.352862, 0.335645, 0.284882, 0.25031, 0.25031, 0.155435, 0.161087, 0.167087, 0.232838, 0.25031, 0.243554, 0.182256, 0.161087, 0.098513, 0.090864, 0.125101, 0.06184, 0.069024, 0.120615, 0.209395, 0.222385, 0.271506, 0.275179, 0.380708, 0.308712, 0.243554, 0.295083, 0.298791, 0.342579, 0.335645, 0.321458, 0.318242, 0.401658, 0.40511, 0.509769, 0.4292, 0.408655, 0.51388, 0.454136, 0.370445, 0.278302, 0.170161, 0.129801, 0.078022, 0.045352, 0.10481, 0.147574, 0.173081, 0.10481, 0.118441, 0.06184, 0.102787, 0.06184, 0.036378, 0.037156, 0.037156, 0.047319, 0.028107, 0.026892, 0.032017, 0.054297, 0.073402, 0.074921, 0.094817, 0.15284, 0.173081, 0.092881, 0.102787, 0.106997, 0.120615, 0.059222, 0.116183, 0.0704, 0.073402, 0.106997, 0.06184, 0.056825, 0.083462, 0.142424, 0.100716, 0.06184, 0.033407, 0.034068, 0.064632, 0.069024, 0.073402, 0.073402, 0.071867, 0.069024, 0.066181, 0.051831, 0.074921, 0.042364, 0.059222, 0.079919, 0.083462, 0.132295, 0.134866, 0.092881, 0.088832, 0.088832, 0.139895, 0.15008, 0.185198, 0.18812, 0.147574, 0.098513, 0.074921, 0.15284, 0.161087, 0.161087, 0.25406, 0.291804, 0.398279, 0.346032, 0.298791, 0.295083, 0.31487, 0.284882, 0.339168, 0.30533, 0.394753, 0.324872, 0.380708, 0.390993, 0.291804, 0.342579, 0.4292, 0.529623, 0.387226, 0.380708, 0.384043, 0.384043, 0.291804, 0.203355, 0.291804, 0.339168, 0.335645, 0.335645, 0.374039, 0.257454, 0.301917, 0.278302, 0.278302, 0.225814, 0.219301, 0.219301, 0.134866, 0.100716, 0.076542, 0.116183, 0.118441, 0.127496, 0.132295, 0.147574, 0.209395, 0.200174, 0.200174, 0.167087, 0.120615, 0.125101, 0.216401, 0.137348, 0.147574, 0.209395, 0.31487, 0.30533, 0.324872, 0.332115, 0.377384, 0.41194, 0.461924, 0.447574, 0.366687, 0.380708, 0.472492, 0.483068, 0.497853, 0.465241, 0.509769, 0.447574, 0.447574, 0.436924, 0.440853, 0.342579, 0.301917, 0.243554, 0.209395, 0.288399, 0.370445, 0.359901, 0.324872, 0.311707, 0.311707, 0.380708, 0.332115, 0.284882, 0.284882, 0.194234, 0.257454, 0.264545, 0.288399, 0.247041, 0.247041, 0.295083, 0.377384, 0.41194, 0.374039, 0.377384, 0.335645, 0.328603, 0.366687, 0.408655, 0.408655, 0.41194, 0.328603, 0.278302, 0.324872, 0.321458, 0.440853, 0.356642, 0.352862, 0.401658, 0.444081, 0.346032, 0.380708, 0.401658, 0.401658, 0.398279, 0.440853, 0.408655, 0.335645, 0.311707, 0.21291, 0.134866, 0.081712, 0.132295, 0.203355, 0.191378, 0.182256, 0.129801, 0.196879, 0.185198, 0.21291, 0.137348, 0.191378, 0.200174, 0.191378, 0.167087, 0.167087, 0.155435, 0.21291, 0.26085, 0.26085, 0.346032, 0.440853, 0.444081, 0.36309, 0.36309, 0.352862, 0.352862, 0.30533, 0.247041, 0.264545, 0.206376, 0.25406, 0.288399, 0.284882, 0.203355, 0.17593, 0.18812, 0.196879, 0.206376, 0.243554, 0.243554, 0.161087, 0.161087, 0.239899, 0.232838, 0.247041, 0.247041, 0.167087, 0.243554, 0.268042, 0.26085, 0.356642, 0.324872, 0.236433, 0.243554, 0.318242, 0.374039, 0.447574, 0.377384, 0.356642, 0.36309, 0.390993, 0.398279, 0.398279, 0.40511, 0.486429, 0.40511, 0.328603, 0.414856, 0.408655, 0.380708, 0.380708, 0.31487, 0.394753, 0.490133, 0.387226, 0.31487, 0.311707, 0.335645, 0.394753, 0.40511, 0.356642, 0.328603, 0.328603, 0.25406, 0.18812, 0.219301, 0.281712, 0.366687, 0.374039, 0.295083, 0.281712, 0.284882, 0.328603, 0.318242, 0.225814, 0.219301, 0.30533, 0.236433, 0.137348, 0.15008, 0.127496, 0.155435, 0.147574, 0.167087, 0.243554, 0.301917, 0.209395, 0.206376, 0.147574, 0.144935, 0.21291, 0.229226, 0.170161, 0.155435, 0.092881, 0.15284, 0.239899, 0.239899, 0.219301, 0.291804, 0.219301, 0.167087, 0.137348, 0.144935, 0.127496, 0.076542, 0.076542, 0.109221, 0.118441, 0.106997, 0.088832, 0.090864, 0.125101, 0.17593, 0.118441, 0.122885, 0.122885, 0.116183, 0.109221, 0.194234, 0.173081, 0.155435, 0.229226, 0.200174, 0.129801, 0.17593, 0.219301, 0.229226, 0.229226, 0.15008, 0.216401, 0.257454, 0.288399, 0.291804, 0.288399, 0.374039, 0.377384, 0.374039, 0.352862, 0.356642, 0.346032, 0.278302, 0.36309, 0.284882, 0.342579, 0.418646, 0.418646, 0.414856, 0.408655, 0.41194, 0.461924, 0.436924, 0.390993, 0.377384, 0.377384, 0.370445, 0.284882, 0.370445, 0.30533, 0.328603, 0.335645, 0.324872, 0.422041, 0.41194, 0.414856, 0.41194, 0.335645, 0.36309, 0.401658, 0.374039, 0.366687, 0.390993, 0.359901, 0.332115, 0.321458, 0.321458, 0.298791, 0.374039, 0.356642, 0.342579, 0.295083, 0.229226, 0.236433, 0.239899, 0.243554, 0.328603, 0.339168, 0.4292, 0.356642, 0.342579, 0.298791, 0.225814, 0.236433, 0.311707, 0.278302, 0.268042, 0.275179, 0.30533, 0.30533, 0.328603, 0.401658, 0.374039, 0.42561, 0.36309, 0.401658, 0.31487, 0.308712, 0.278302, 0.203355, 0.25031, 0.225814, 0.298791, 0.374039, 0.377384, 0.356642, 0.472492, 0.483068, 0.418646, 0.387226, 0.390993, 0.374039, 0.390993, 0.483068, 0.422041, 0.454136, 0.4292, 0.433034, 0.447574, 0.51388, 0.59917, 0.648219, 0.648219, 0.703578, 0.622677, 0.509769, 0.51388, 0.51388, 0.440853, 0.505461, 0.538167, 0.436924, 0.359901, 0.342579, 0.25031, 0.31487, 0.356642, 0.31487, 0.318242, 0.318242, 0.281712, 0.281712, 0.281712, 0.232838, 0.203355, 0.26085, 0.349426, 0.349426, 0.342579, 0.418646, 0.346032, 0.349426, 0.447574, 0.450668, 0.447574, 0.549308, 0.465241, 0.390993, 0.359901, 0.36309, 0.36309, 0.366687, 0.328603, 0.346032, 0.42561, 0.42561, 0.4292, 0.422041, 0.418646, 0.401658, 0.398279, 0.394753, 0.387226, 0.422041, 0.472492, 0.394753, 0.384043, 0.377384, 0.377384, 0.447574, 0.497853, 0.494003, 0.497853, 0.541878, 0.534167, 0.468512, 0.390993, 0.311707, 0.342579, 0.342579, 0.359901, 0.359901, 0.40511, 0.440853, 0.377384, 0.414856, 0.40511, 0.324872, 0.332115, 0.4292, 0.418646, 0.436924, 0.401658, 0.324872, 0.25406, 0.25406, 0.236433, 0.321458, 0.41194, 0.380708, 0.318242, 0.324872, 0.236433, 0.268042, 0.236433, 0.268042, 0.268042, 0.359901, 0.374039, 0.42561, 0.384043, 0.301917, 0.346032, 0.380708, 0.476583, 0.545602, 0.534167, 0.63748, 0.626927, 0.59917, 0.608892, 0.58069, 0.575842, 0.685117, 0.685117, 0.58069, 0.622677, 0.59508, 0.509769, 0.570702, 0.622677, 0.529623, 0.51388, 0.490133, 0.454136, 0.433034, 0.42561, 0.458154, 0.447574, 0.454136, 0.497853, 0.458154, 0.458154, 0.370445, 0.342579, 0.349426, 0.339168, 0.308712, 0.31487, 0.298791, 0.239899, 0.229226, 0.21291, 0.30533, 0.288399, 0.324872, 0.339168, 0.335645, 0.30533, 0.308712, 0.288399, 0.25406, 0.200174, 0.216401, 0.209395, 0.243554, 0.264545, 0.281712, 0.295083, 0.295083, 0.377384, 0.472492, 0.5017, 0.521092, 0.534167, 0.553315, 0.505461, 0.41194, 0.447574, 0.440853, 0.349426, 0.349426, 0.359901, 0.36309, 0.440853, 0.458154, 0.352862, 0.332115, 0.401658, 0.398279, 0.390993, 0.324872, 0.324872, 0.288399, 0.366687, 0.36309, 0.288399, 0.25406, 0.335645, 0.31487, 0.321458, 0.447574, 0.465241, 0.42561, 0.549308, 0.545602, 0.648219, 0.661982, 0.541878, 0.538167, 0.436924, 0.436924, 0.505461, 0.42561, 0.440853, 0.408655, 0.332115, 0.40511, 0.465241, 0.384043, 0.291804, 0.225814, 0.206376, 0.206376, 0.173081, 0.15008, 0.15008, 0.098513, 0.100716, 0.15008, 0.098513, 0.158265, 0.164327, 0.116183, 0.158265, 0.096677, 0.120615, 0.179055, 0.167087, 0.179055, 0.173081, 0.26085, 0.26085, 0.170161, 0.111485, 0.155435, 0.155435, 0.127496, 0.118441, 0.173081, 0.173081, 0.219301, 0.219301, 0.147574, 0.209395, 0.229226, 0.284882, 0.271506, 0.264545, 0.271506, 0.268042, 0.257454, 0.170161, 0.243554, 0.324872, 0.401658, 0.418646, 0.346032, 0.387226, 0.387226, 0.394753, 0.394753, 0.356642, 0.346032, 0.346032, 0.311707, 0.311707, 0.335645, 0.346032, 0.264545, 0.275179, 0.239899, 0.349426, 0.4292, 0.414856, 0.328603, 0.31487, 0.278302, 0.352862, 0.239899, 0.291804, 0.288399, 0.30533, 0.291804, 0.216401, 0.298791, 0.239899, 0.232838, 0.232838, 0.196879, 0.275179, 0.18812, 0.18812, 0.182256, 0.194234, 0.200174, 0.18812, 0.120615, 0.139895, 0.11371, 0.164327, 0.18812, 0.11371, 0.111485, 0.182256, 0.264545, 0.271506, 0.356642, 0.284882, 0.209395, 0.247041, 0.26085, 0.308712, 0.308712, 0.239899, 0.196879, 0.196879, 0.288399, 0.374039, 0.384043, 0.4292, 0.380708, 0.380708, 0.480142, 0.394753, 0.374039, 0.384043, 0.387226, 0.328603, 0.308712, 0.324872, 0.318242, 0.301917, 0.257454, 0.203355, 0.30533, 0.30533, 0.30533, 0.31487, 0.31487, 0.229226, 0.191378, 0.191378, 0.203355, 0.216401, 0.301917, 0.30533, 0.26085, 0.243554, 0.30533, 0.384043, 0.414856, 0.387226, 0.387226, 0.483068, 0.486429, 0.486429, 0.486429, 0.458154, 0.486429, 0.5017, 0.521092, 0.562014, 0.622677, 0.632174, 0.626927, 0.575842, 0.575842, 0.575842, 0.58069, 0.494003, 0.468512, 0.517562, 0.468512, 0.390993, 0.387226, 0.433034, 0.394753, 0.349426, 0.380708, 0.342579, 0.328603, 0.401658, 0.408655, 0.458154, 0.422041, 0.390993, 0.40511, 0.384043, 0.398279, 0.374039, 0.454136, 0.480142, 0.422041, 0.541878], '')</t>
  </si>
  <si>
    <t>[199, 200, 201, 202, 203, 204, 205, 206, 207, 208, 209, 211, 212, 317, 318, 326, 562, 565, 656, 707, 1011, 1012, 1013, 1014, 1015, 1016, 1017, 1018, 1019, 1021, 1022, 1047, 1075, 1076, 1117, 1118, 1119, 1120, 1121, 1122, 1123, 1124, 1125, 1126, 1127, 1128, 1129, 1130, 1131, 1132, 1133, 1134, 1174, 1175, 1176, 1177, 1178, 1206, 1207, 1208, 1209, 1210, 1211, 1214, 1372, 1373, 1374, 1375, 1376, 1377, 1378, 1379, 1380, 1381, 1384, 1406]</t>
  </si>
  <si>
    <t>51)</t>
  </si>
  <si>
    <t xml:space="preserve">F5RX61|F5RX61_9ENTR DNA-directed RNA polymerase subunit beta OS=Enterobacter hormaechei ATCC 49162 </t>
  </si>
  <si>
    <t>([0.318242, 0.288399, 0.209395, 0.139895, 0.170161, 0.116183, 0.15284, 0.191378, 0.21291, 0.232838, 0.25406, 0.203355, 0.200174, 0.194234, 0.291804, 0.25406, 0.257454, 0.236433, 0.318242, 0.346032, 0.335645, 0.239899, 0.196879, 0.284882, 0.278302, 0.30533, 0.311707, 0.222385, 0.144935, 0.147574, 0.092881, 0.098513, 0.102787, 0.11371, 0.120615, 0.056825, 0.116183, 0.109221, 0.059222, 0.034068, 0.031287, 0.032017, 0.054297, 0.106997, 0.10481, 0.167087, 0.15008, 0.147574, 0.219301, 0.216401, 0.225814, 0.284882, 0.25031, 0.225814, 0.206376, 0.206376, 0.243554, 0.139895, 0.170161, 0.18812, 0.278302, 0.264545, 0.182256, 0.170161, 0.147574, 0.15008, 0.15008, 0.155435, 0.155435, 0.161087, 0.164327, 0.106997, 0.127496, 0.096677, 0.173081, 0.11371, 0.11371, 0.17593, 0.308712, 0.21291, 0.194234, 0.200174, 0.142424, 0.216401, 0.229226, 0.170161, 0.164327, 0.102787, 0.094817, 0.15008, 0.098513, 0.158265, 0.147574, 0.147574, 0.18812, 0.21291, 0.209395, 0.206376, 0.137348, 0.11371, 0.102787, 0.182256, 0.109221, 0.109221, 0.06312, 0.035586, 0.056825, 0.05306, 0.096677, 0.081712, 0.094817, 0.15008, 0.144935, 0.222385, 0.158265, 0.179055, 0.167087, 0.164327, 0.161087, 0.236433, 0.25031, 0.349426, 0.281712, 0.284882, 0.311707, 0.394753, 0.494003, 0.387226, 0.418646, 0.318242, 0.311707, 0.291804, 0.291804, 0.301917, 0.298791, 0.377384, 0.271506, 0.191378, 0.194234, 0.21291, 0.200174, 0.200174, 0.200174, 0.268042, 0.275179, 0.225814, 0.161087, 0.147574, 0.232838, 0.132295, 0.206376, 0.239899, 0.229226, 0.247041, 0.236433, 0.167087, 0.088832, 0.088832, 0.139895, 0.21291, 0.209395, 0.200174, 0.194234, 0.179055, 0.18812, 0.257454, 0.342579, 0.414856, 0.418646, 0.401658, 0.422041, 0.335645, 0.26085, 0.278302, 0.219301, 0.21291, 0.203355, 0.222385, 0.36309, 0.271506, 0.271506, 0.26085, 0.268042, 0.167087, 0.111485, 0.109221, 0.056825, 0.060549, 0.030611, 0.031287, 0.038858, 0.059222, 0.10481, 0.173081, 0.100716, 0.064632, 0.042364, 0.0704, 0.069024, 0.060549, 0.096677, 0.096677, 0.094817, 0.088832, 0.102787, 0.185198, 0.158265, 0.264545, 0.179055, 0.200174, 0.127496, 0.106997, 0.092881, 0.051831, 0.051831, 0.05306, 0.10481, 0.158265, 0.173081, 0.268042, 0.179055, 0.116183, 0.125101, 0.076542, 0.040537, 0.034884, 0.031287, 0.036378, 0.023087, 0.022667, 0.019401, 0.033407, 0.020522, 0.023963, 0.042364, 0.042364, 0.0704, 0.038042, 0.038858, 0.029376, 0.029376, 0.028695, 0.032677, 0.038042, 0.0704, 0.132295, 0.147574, 0.137348, 0.139895, 0.206376, 0.298791, 0.377384, 0.36309, 0.342579, 0.349426, 0.257454, 0.25406, 0.229226, 0.332115, 0.321458, 0.352862, 0.278302, 0.284882, 0.284882, 0.268042, 0.25031, 0.25406, 0.332115, 0.328603, 0.239899, 0.232838, 0.200174, 0.222385, 0.222385, 0.247041, 0.236433, 0.335645, 0.239899, 0.281712, 0.264545, 0.271506, 0.281712, 0.264545, 0.332115, 0.401658, 0.30533, 0.321458, 0.257454, 0.295083, 0.236433, 0.339168, 0.25406, 0.200174, 0.182256, 0.182256, 0.26085, 0.203355, 0.167087, 0.216401, 0.196879, 0.21291, 0.137348, 0.090864, 0.15284, 0.173081, 0.170161, 0.257454, 0.243554, 0.321458, 0.21291, 0.194234, 0.134866, 0.229226, 0.288399, 0.328603, 0.295083, 0.31487, 0.301917, 0.328603, 0.278302, 0.291804, 0.206376, 0.206376, 0.243554, 0.229226, 0.144935, 0.147574, 0.15008, 0.15008, 0.139895, 0.21291, 0.288399, 0.342579, 0.229226, 0.271506, 0.268042, 0.219301, 0.125101, 0.194234, 0.203355, 0.291804, 0.206376, 0.295083, 0.377384, 0.40511, 0.447574, 0.450668, 0.370445, 0.356642, 0.370445, 0.377384, 0.311707, 0.311707, 0.257454, 0.346032, 0.36309, 0.36309, 0.454136, 0.58069, 0.562014, 0.461924, 0.454136, 0.509769, 0.422041, 0.356642, 0.370445, 0.257454, 0.257454, 0.328603, 0.298791, 0.25406, 0.239899, 0.335645, 0.339168, 0.418646, 0.447574, 0.447574, 0.447574, 0.4292, 0.436924, 0.41194, 0.465241, 0.476583, 0.505461, 0.5017, 0.458154, 0.458154, 0.562014, 0.562014, 0.454136, 0.380708, 0.41194, 0.436924, 0.41194, 0.40511, 0.311707, 0.284882, 0.182256, 0.17593, 0.161087, 0.106997, 0.125101, 0.139895, 0.111485, 0.106997, 0.090864, 0.173081, 0.155435, 0.147574, 0.144935, 0.164327, 0.25406, 0.26085, 0.26085, 0.173081, 0.191378, 0.268042, 0.26085, 0.339168, 0.257454, 0.206376, 0.268042, 0.264545, 0.281712, 0.318242, 0.243554, 0.268042, 0.271506, 0.216401, 0.18812, 0.26085, 0.335645, 0.264545, 0.179055, 0.173081, 0.17593, 0.161087, 0.170161, 0.170161, 0.167087, 0.243554, 0.332115, 0.271506, 0.281712, 0.281712, 0.194234, 0.281712, 0.366687, 0.278302, 0.339168, 0.380708, 0.380708, 0.380708, 0.377384, 0.458154, 0.450668, 0.472492, 0.476583, 0.476583, 0.444081, 0.418646, 0.4292, 0.4292, 0.509769, 0.398279, 0.384043, 0.40511, 0.398279, 0.318242, 0.335645, 0.328603, 0.257454, 0.275179, 0.275179, 0.332115, 0.275179, 0.268042, 0.342579, 0.339168, 0.247041, 0.278302, 0.225814, 0.21291, 0.209395, 0.132295, 0.225814, 0.236433, 0.219301, 0.18812, 0.288399, 0.359901, 0.374039, 0.40511, 0.311707, 0.328603, 0.324872, 0.384043, 0.418646, 0.324872, 0.332115, 0.384043, 0.359901, 0.377384, 0.370445, 0.377384, 0.359901, 0.257454, 0.247041, 0.328603, 0.359901, 0.339168, 0.25031, 0.243554, 0.284882, 0.268042, 0.225814, 0.264545, 0.278302, 0.25406, 0.346032, 0.377384, 0.324872, 0.352862, 0.4292, 0.349426, 0.342579, 0.447574, 0.549308, 0.545602, 0.541878, 0.450668, 0.440853, 0.494003, 0.414856, 0.40511, 0.541878, 0.58069, 0.56648, 0.468512, 0.465241, 0.450668, 0.436924, 0.517562, 0.486429, 0.472492, 0.450668, 0.458154, 0.390993, 0.394753, 0.408655, 0.346032, 0.433034, 0.465241, 0.497853, 0.59508, 0.5017, 0.468512, 0.465241, 0.401658, 0.401658, 0.4292, 0.349426, 0.349426, 0.356642, 0.414856, 0.4292, 0.538167, 0.557691, 0.657645, 0.549308, 0.538167, 0.521092, 0.433034, 0.41194, 0.40511, 0.324872, 0.401658, 0.339168, 0.268042, 0.298791, 0.384043, 0.356642, 0.450668, 0.454136, 0.366687, 0.335645, 0.219301, 0.155435, 0.144935, 0.139895, 0.239899, 0.167087, 0.236433, 0.308712, 0.232838, 0.243554, 0.332115, 0.332115, 0.332115, 0.349426, 0.384043, 0.384043, 0.398279, 0.308712, 0.291804, 0.295083, 0.222385, 0.321458, 0.374039, 0.275179, 0.288399, 0.275179, 0.352862, 0.366687, 0.295083, 0.298791, 0.216401, 0.179055, 0.18812, 0.219301, 0.291804, 0.284882, 0.281712, 0.194234, 0.281712, 0.291804, 0.384043, 0.458154, 0.461924, 0.384043, 0.40511, 0.40511, 0.401658, 0.324872, 0.25406, 0.339168, 0.321458, 0.401658, 0.42561, 0.408655, 0.436924, 0.440853, 0.440853, 0.4292, 0.4292, 0.31487, 0.30533, 0.288399, 0.30533, 0.308712, 0.346032, 0.418646, 0.324872, 0.275179, 0.36309, 0.359901, 0.352862, 0.433034, 0.440853, 0.450668, 0.394753, 0.335645, 0.318242, 0.257454, 0.25406, 0.295083, 0.398279, 0.318242, 0.239899, 0.257454, 0.155435, 0.144935, 0.147574, 0.216401, 0.268042, 0.268042, 0.298791, 0.308712, 0.301917, 0.268042, 0.18812, 0.21291, 0.271506, 0.239899, 0.311707, 0.278302, 0.31487, 0.31487, 0.398279, 0.450668, 0.359901, 0.497853, 0.59917, 0.486429, 0.480142, 0.436924, 0.436924, 0.461924, 0.486429, 0.41194, 0.380708, 0.450668, 0.494003, 0.494003, 0.486429, 0.497853, 0.538167, 0.497853, 0.436924, 0.401658, 0.370445, 0.444081, 0.408655, 0.401658, 0.414856, 0.422041, 0.422041, 0.346032, 0.324872, 0.284882, 0.356642, 0.41194, 0.414856, 0.414856, 0.356642, 0.401658, 0.298791, 0.239899, 0.281712, 0.311707, 0.339168, 0.394753, 0.301917, 0.239899, 0.170161, 0.216401, 0.158265, 0.191378, 0.268042, 0.308712, 0.332115, 0.301917, 0.219301, 0.257454, 0.247041, 0.324872, 0.288399, 0.366687, 0.346032, 0.349426, 0.295083, 0.21291, 0.225814, 0.232838, 0.298791, 0.370445, 0.298791, 0.366687, 0.352862, 0.335645, 0.332115, 0.321458, 0.366687, 0.458154, 0.346032, 0.268042, 0.26085, 0.298791, 0.264545, 0.380708, 0.291804, 0.311707, 0.394753, 0.311707, 0.384043, 0.394753, 0.436924, 0.454136, 0.468512, 0.468512, 0.465241, 0.468512, 0.398279, 0.31487, 0.278302, 0.366687, 0.450668, 0.472492, 0.461924, 0.505461, 0.486429, 0.486429, 0.549308, 0.570702, 0.570702, 0.541878, 0.440853, 0.40511, 0.476583, 0.465241, 0.433034, 0.4292, 0.352862, 0.387226, 0.366687, 0.366687, 0.384043, 0.301917, 0.281712, 0.278302, 0.194234, 0.191378, 0.173081, 0.191378, 0.185198, 0.257454, 0.206376, 0.209395, 0.158265, 0.15284, 0.161087, 0.185198, 0.139895, 0.139895, 0.167087, 0.275179, 0.318242, 0.284882, 0.271506, 0.268042, 0.278302, 0.275179, 0.268042, 0.284882, 0.271506, 0.278302, 0.203355, 0.257454, 0.25406, 0.25406, 0.25406, 0.229226, 0.25031, 0.31487, 0.36309, 0.284882, 0.264545, 0.284882, 0.30533, 0.414856, 0.328603, 0.324872, 0.384043, 0.394753, 0.394753, 0.422041, 0.414856, 0.42561, 0.454136, 0.553315, 0.604312, 0.56648, 0.490133, 0.472492, 0.454136, 0.390993, 0.483068, 0.5017, 0.465241, 0.450668, 0.352862, 0.370445, 0.288399, 0.229226, 0.219301, 0.271506, 0.25406, 0.182256, 0.247041, 0.247041, 0.229226, 0.268042, 0.206376, 0.200174, 0.144935, 0.155435, 0.209395, 0.139895, 0.132295, 0.158265, 0.147574, 0.219301, 0.295083, 0.380708, 0.468512, 0.384043, 0.418646, 0.436924, 0.521092, 0.529623, 0.517562, 0.433034, 0.335645, 0.414856, 0.468512, 0.450668, 0.349426, 0.359901, 0.444081, 0.42561, 0.36309, 0.377384, 0.387226, 0.308712, 0.288399, 0.298791, 0.377384, 0.370445, 0.26085, 0.236433, 0.164327, 0.206376, 0.298791, 0.380708, 0.324872, 0.352862, 0.440853, 0.553315, 0.483068, 0.380708, 0.408655, 0.366687, 0.374039, 0.298791, 0.271506, 0.288399, 0.264545, 0.278302, 0.278302, 0.291804, 0.311707, 0.366687, 0.342579, 0.31487, 0.30533, 0.346032, 0.275179, 0.288399, 0.200174, 0.275179, 0.370445, 0.332115, 0.40511, 0.321458, 0.374039, 0.472492, 0.440853, 0.436924, 0.414856, 0.42561, 0.408655, 0.394753, 0.418646, 0.414856, 0.349426, 0.36309, 0.30533, 0.301917, 0.298791, 0.356642, 0.342579, 0.257454, 0.18812, 0.18812, 0.25406, 0.185198, 0.125101, 0.129801, 0.096677, 0.066181, 0.040537, 0.058088, 0.058088, 0.055536, 0.034068, 0.059222, 0.050641, 0.090864, 0.132295, 0.081712, 0.102787, 0.098513, 0.098513, 0.196879, 0.191378, 0.206376, 0.284882, 0.271506, 0.219301, 0.288399, 0.288399, 0.349426, 0.298791, 0.301917, 0.31487, 0.387226, 0.390993, 0.408655, 0.40511, 0.42561, 0.509769, 0.422041, 0.440853, 0.525368, 0.408655, 0.390993, 0.387226, 0.401658, 0.408655, 0.497853, 0.5017, 0.5017, 0.494003, 0.59917, 0.608892, 0.480142, 0.480142, 0.465241, 0.465241, 0.377384, 0.377384, 0.342579, 0.41194, 0.398279, 0.390993, 0.461924, 0.398279, 0.394753, 0.394753, 0.476583, 0.476583, 0.476583, 0.476583, 0.454136, 0.480142, 0.465241, 0.497853, 0.40511, 0.40511, 0.324872, 0.335645, 0.321458, 0.281712, 0.203355, 0.142424, 0.125101, 0.086953, 0.139895, 0.132295, 0.132295, 0.079919, 0.078022, 0.090864, 0.137348, 0.164327, 0.134866, 0.11371, 0.144935, 0.209395, 0.209395, 0.308712, 0.374039, 0.390993, 0.458154, 0.545602, 0.557691, 0.490133, 0.570702, 0.570702, 0.476583, 0.483068, 0.642678, 0.521092, 0.494003, 0.505461, 0.468512, 0.509769, 0.562014, 0.608892, 0.575842, 0.59917, 0.585406, 0.59014, 0.618285, 0.541878, 0.553315, 0.534167, 0.562014, 0.476583, 0.494003, 0.648219, 0.529623, 0.486429, 0.509769, 0.538167, 0.534167, 0.56648, 0.490133, 0.490133, 0.394753, 0.418646, 0.41194, 0.328603, 0.247041, 0.222385, 0.291804, 0.295083, 0.298791, 0.359901, 0.408655, 0.366687, 0.30533, 0.377384, 0.377384, 0.359901, 0.321458, 0.328603, 0.324872, 0.271506, 0.271506, 0.328603, 0.295083, 0.209395, 0.291804, 0.377384, 0.374039, 0.380708, 0.380708, 0.390993, 0.359901, 0.387226, 0.332115, 0.359901, 0.380708, 0.281712, 0.275179, 0.284882, 0.278302, 0.25406, 0.25031, 0.247041, 0.200174, 0.229226, 0.311707, 0.324872, 0.25031, 0.243554, 0.247041, 0.225814, 0.229226, 0.271506, 0.203355, 0.295083, 0.295083, 0.185198, 0.284882, 0.384043, 0.390993, 0.40511, 0.366687, 0.380708, 0.374039, 0.374039, 0.346032, 0.359901, 0.359901, 0.346032, 0.342579, 0.328603, 0.328603, 0.359901, 0.380708, 0.370445, 0.328603, 0.328603, 0.461924, 0.390993, 0.281712, 0.275179, 0.257454, 0.291804, 0.36309, 0.377384, 0.422041, 0.468512, 0.356642, 0.339168, 0.436924, 0.356642, 0.284882, 0.291804, 0.25031, 0.21291, 0.298791, 0.25031, 0.278302, 0.247041, 0.31487, 0.414856, 0.408655, 0.321458, 0.356642, 0.284882, 0.170161, 0.206376, 0.191378, 0.278302, 0.288399, 0.268042, 0.36309, 0.450668, 0.339168, 0.436924, 0.440853, 0.476583, 0.490133, 0.458154, 0.387226, 0.384043, 0.301917, 0.26085, 0.264545, 0.222385, 0.225814, 0.318242, 0.232838, 0.247041, 0.25031, 0.17593, 0.125101, 0.122885, 0.122885, 0.196879, 0.15008, 0.15008, 0.106997, 0.15008, 0.147574, 0.206376, 0.206376, 0.291804, 0.243554, 0.328603, 0.291804, 0.301917, 0.31487, 0.401658, 0.398279, 0.42561, 0.42561, 0.494003, 0.483068, 0.465241, 0.444081, 0.494003, 0.384043, 0.41194, 0.414856, 0.422041, 0.414856, 0.31487, 0.311707, 0.418646, 0.374039, 0.468512, 0.468512, 0.356642, 0.318242, 0.236433, 0.222385, 0.271506, 0.18812, 0.18812, 0.170161, 0.170161, 0.100716, 0.179055, 0.120615, 0.127496, 0.134866, 0.106997, 0.125101, 0.129801, 0.079919, 0.098513, 0.088832, 0.137348, 0.236433, 0.200174, 0.288399, 0.264545, 0.295083, 0.387226, 0.380708, 0.366687, 0.308712, 0.390993, 0.398279, 0.390993, 0.318242, 0.311707, 0.349426, 0.436924, 0.433034, 0.509769, 0.472492, 0.486429, 0.509769, 0.494003, 0.517562, 0.538167, 0.562014, 0.56648, 0.444081, 0.461924, 0.440853, 0.450668, 0.384043, 0.366687, 0.468512, 0.447574, 0.433034, 0.436924, 0.349426, 0.346032, 0.257454, 0.311707, 0.216401, 0.203355, 0.142424, 0.196879, 0.179055, 0.179055, 0.15008, 0.222385, 0.182256, 0.222385, 0.281712, 0.352862, 0.332115, 0.264545, 0.374039, 0.335645], '')</t>
  </si>
  <si>
    <t>[358, 359, 362, 383, 384, 387, 388, 463, 527, 528, 529, 535, 536, 537, 542, 554, 555, 566, 567, 568, 569, 570, 571, 692, 706, 789, 792, 793, 794, 795, 859, 860, 861, 867, 898, 899, 900, 927, 1010, 1013, 1020, 1021, 1023, 1024, 1074, 1075, 1077, 1078, 1081, 1082, 1084, 1086, 1087, 1088, 1089, 1090, 1091, 1092, 1093, 1094, 1095, 1096, 1097, 1100, 1101, 1103, 1104, 1105, 1106, 1314, 1317, 1319, 1320, 1321, 1322]</t>
  </si>
  <si>
    <t>(11</t>
  </si>
  <si>
    <t>62)</t>
  </si>
  <si>
    <t xml:space="preserve">F5RXI6|F5RXI6_9ENTR D-alanyl-D-alanine dipeptidase OS=Enterobacter hormaechei ATCC 49162 </t>
  </si>
  <si>
    <t>([0.328603, 0.359901, 0.394753, 0.25406, 0.332115, 0.359901, 0.281712, 0.308712, 0.229226, 0.275179, 0.21291, 0.25031, 0.139895, 0.10481, 0.092881, 0.076542, 0.078022, 0.137348, 0.139895, 0.132295, 0.185198, 0.216401, 0.25031, 0.167087, 0.179055, 0.167087, 0.167087, 0.216401, 0.18812, 0.203355, 0.127496, 0.132295, 0.139895, 0.222385, 0.271506, 0.239899, 0.243554, 0.232838, 0.194234, 0.203355, 0.17593, 0.179055, 0.179055, 0.090864, 0.15008, 0.155435, 0.122885, 0.102787, 0.074921, 0.073402, 0.118441, 0.11371, 0.173081, 0.106997, 0.071867, 0.044297, 0.028107, 0.036378, 0.030003, 0.0198, 0.031287, 0.045352, 0.050641, 0.056825, 0.081712, 0.090864, 0.127496, 0.161087, 0.120615, 0.109221, 0.139895, 0.120615, 0.120615, 0.142424, 0.225814, 0.31487, 0.401658, 0.401658, 0.328603, 0.291804, 0.40511, 0.342579, 0.284882, 0.185198, 0.170161, 0.194234, 0.191378, 0.216401, 0.196879, 0.278302, 0.377384, 0.366687, 0.366687, 0.356642, 0.342579, 0.264545, 0.236433, 0.142424, 0.185198, 0.257454, 0.342579, 0.324872, 0.401658, 0.444081, 0.472492, 0.387226, 0.40511, 0.342579, 0.346032, 0.318242, 0.318242, 0.206376, 0.216401, 0.271506, 0.311707, 0.298791, 0.380708, 0.377384, 0.458154, 0.505461, 0.458154, 0.332115, 0.332115, 0.349426, 0.332115, 0.332115, 0.447574, 0.461924, 0.541878, 0.505461, 0.562014, 0.557691, 0.728858, 0.707965, 0.562014, 0.521092, 0.433034, 0.4292, 0.401658, 0.342579, 0.298791, 0.324872, 0.4292, 0.4292, 0.401658, 0.295083, 0.298791, 0.268042, 0.158265, 0.139895, 0.161087, 0.167087, 0.094817, 0.046336, 0.046336, 0.038858, 0.074921, 0.078022, 0.085092, 0.109221, 0.137348, 0.155435, 0.158265, 0.088832, 0.106997, 0.066181, 0.081712, 0.127496, 0.134866, 0.229226, 0.137348, 0.122885, 0.067594, 0.0704, 0.15008, 0.158265, 0.268042, 0.236433, 0.311707, 0.206376, 0.170161, 0.164327, 0.158265, 0.132295, 0.206376, 0.139895, 0.200174, 0.278302, 0.21291, 0.147574], '')</t>
  </si>
  <si>
    <t>[119, 128, 129, 130, 131, 132, 133, 134, 135]</t>
  </si>
  <si>
    <t xml:space="preserve">F5RXK0|F5RXK0_9ENTR NAD-dependent malic enzyme OS=Enterobacter hormaechei ATCC 49162 </t>
  </si>
  <si>
    <t>([0.346032, 0.222385, 0.134866, 0.206376, 0.132295, 0.132295, 0.161087, 0.216401, 0.173081, 0.127496, 0.092881, 0.129801, 0.060549, 0.064632, 0.038858, 0.03976, 0.045352, 0.045352, 0.046336, 0.046336, 0.038042, 0.032017, 0.055536, 0.074921, 0.069024, 0.127496, 0.15008, 0.147574, 0.127496, 0.100716, 0.170161, 0.170161, 0.098513, 0.182256, 0.102787, 0.102787, 0.18812, 0.18812, 0.134866, 0.090864, 0.100716, 0.127496, 0.142424, 0.155435, 0.206376, 0.203355, 0.161087, 0.17593, 0.17593, 0.15008, 0.144935, 0.079919, 0.137348, 0.137348, 0.142424, 0.21291, 0.18812, 0.164327, 0.158265, 0.236433, 0.21291, 0.21291, 0.200174, 0.291804, 0.191378, 0.11371, 0.064632, 0.076542, 0.076542, 0.043307, 0.056825, 0.125101, 0.206376, 0.206376, 0.308712, 0.308712, 0.222385, 0.225814, 0.15284, 0.144935, 0.081712, 0.092881, 0.090864, 0.098513, 0.098513, 0.098513, 0.173081, 0.271506, 0.225814, 0.17593, 0.291804, 0.21291, 0.127496, 0.073402, 0.071867, 0.076542, 0.076542, 0.083462, 0.15284, 0.196879, 0.167087, 0.179055, 0.264545, 0.25406, 0.142424, 0.142424, 0.236433, 0.139895, 0.076542, 0.098513, 0.125101, 0.106997, 0.155435, 0.232838, 0.25406, 0.15008, 0.076542, 0.073402, 0.067594, 0.071867, 0.096677, 0.116183, 0.167087, 0.161087, 0.127496, 0.232838, 0.243554, 0.147574, 0.15284, 0.236433, 0.25406, 0.185198, 0.21291, 0.225814, 0.222385, 0.301917, 0.318242, 0.401658, 0.328603, 0.328603, 0.25031, 0.17593, 0.185198, 0.196879, 0.18812, 0.247041, 0.232838, 0.142424, 0.144935, 0.219301, 0.134866, 0.125101, 0.191378, 0.17593, 0.164327, 0.102787, 0.094817, 0.15284, 0.122885, 0.17593, 0.173081, 0.268042, 0.247041, 0.239899, 0.219301, 0.144935, 0.132295, 0.079919, 0.081712, 0.139895, 0.120615, 0.127496, 0.127496, 0.118441, 0.064632, 0.064632, 0.129801, 0.109221, 0.06312, 0.088832, 0.051831, 0.109221, 0.060549, 0.069024, 0.03976, 0.045352, 0.050641, 0.050641, 0.088832, 0.155435, 0.158265, 0.194234, 0.281712, 0.194234, 0.125101, 0.209395, 0.222385, 0.222385, 0.173081, 0.17593, 0.134866, 0.206376, 0.10481, 0.15284, 0.209395, 0.328603, 0.31487, 0.291804, 0.298791, 0.30533, 0.308712, 0.31487, 0.219301, 0.132295, 0.216401, 0.200174, 0.132295, 0.134866, 0.125101, 0.11371, 0.11371, 0.15284, 0.129801, 0.15008, 0.144935, 0.144935, 0.122885, 0.069024, 0.144935, 0.15284, 0.094817, 0.048328, 0.024826, 0.045352, 0.03976, 0.042364, 0.090864, 0.071867, 0.051831, 0.049374, 0.090864, 0.158265, 0.125101, 0.120615, 0.206376, 0.134866, 0.079919, 0.085092, 0.147574, 0.0704, 0.064632, 0.109221, 0.194234, 0.191378, 0.122885, 0.209395, 0.109221, 0.106997, 0.203355, 0.25031, 0.158265, 0.170161, 0.158265, 0.194234, 0.203355, 0.144935, 0.161087, 0.25031, 0.173081, 0.173081, 0.264545, 0.182256, 0.10481, 0.078022, 0.11371, 0.170161, 0.167087, 0.239899, 0.196879, 0.18812, 0.173081, 0.268042, 0.17593, 0.17593, 0.106997, 0.134866, 0.155435, 0.139895, 0.092881, 0.074921, 0.042364, 0.041405, 0.059222, 0.102787, 0.120615, 0.120615, 0.122885, 0.081712, 0.098513, 0.0704, 0.059222, 0.066181, 0.066181, 0.066181, 0.038042, 0.055536, 0.055536, 0.059222, 0.106997, 0.15284, 0.268042, 0.356642, 0.268042, 0.295083, 0.311707, 0.328603, 0.275179, 0.247041, 0.31487, 0.31487, 0.401658, 0.359901, 0.243554, 0.206376, 0.225814, 0.324872, 0.352862, 0.243554, 0.236433, 0.155435, 0.098513, 0.092881, 0.098513, 0.161087, 0.137348, 0.15284, 0.147574, 0.15008, 0.11371, 0.137348, 0.076542, 0.079919, 0.125101, 0.206376, 0.161087, 0.161087, 0.158265, 0.155435, 0.247041, 0.264545, 0.359901, 0.359901, 0.346032, 0.346032, 0.257454, 0.301917, 0.275179, 0.275179, 0.366687, 0.468512, 0.36309, 0.384043, 0.374039, 0.281712, 0.200174, 0.295083, 0.291804, 0.216401, 0.219301, 0.232838, 0.155435, 0.144935, 0.247041, 0.268042, 0.17593, 0.179055, 0.10481, 0.102787, 0.06184, 0.056825, 0.050641, 0.081712, 0.137348, 0.139895, 0.142424, 0.129801, 0.125101, 0.196879, 0.281712, 0.196879, 0.120615, 0.173081, 0.191378, 0.139895, 0.132295, 0.196879, 0.278302, 0.295083, 0.31487, 0.380708, 0.414856, 0.324872, 0.25406, 0.216401, 0.247041, 0.25031, 0.352862, 0.356642, 0.370445, 0.359901, 0.447574, 0.541878, 0.465241, 0.465241, 0.468512, 0.476583, 0.51388, 0.521092, 0.626927, 0.490133, 0.401658, 0.339168, 0.332115, 0.40511, 0.454136, 0.422041, 0.505461, 0.476583, 0.380708, 0.284882, 0.25031, 0.257454, 0.26085, 0.324872, 0.339168, 0.264545, 0.271506, 0.275179, 0.196879, 0.125101, 0.129801, 0.200174, 0.243554, 0.335645, 0.247041, 0.147574, 0.173081, 0.109221, 0.111485, 0.179055, 0.179055, 0.216401, 0.219301, 0.219301, 0.139895, 0.0704, 0.0704, 0.078022, 0.064632, 0.055536, 0.090864, 0.090864, 0.094817, 0.056825, 0.033407, 0.047319, 0.083462, 0.069024, 0.098513, 0.11371, 0.109221, 0.096677, 0.092881, 0.094817, 0.106997, 0.144935, 0.147574, 0.203355, 0.17593, 0.15284, 0.229226, 0.25031, 0.339168, 0.257454, 0.295083, 0.380708, 0.41194, 0.41194, 0.440853, 0.384043, 0.321458, 0.332115, 0.4292, 0.42561, 0.4292, 0.408655, 0.366687, 0.384043, 0.339168, 0.370445, 0.418646, 0.335645, 0.31487, 0.324872, 0.321458, 0.352862, 0.349426, 0.281712, 0.278302, 0.25406, 0.30533, 0.281712, 0.239899, 0.137348, 0.116183, 0.069024, 0.069024, 0.109221, 0.122885, 0.158265, 0.144935, 0.139895, 0.222385, 0.222385, 0.15008, 0.196879, 0.137348, 0.139895, 0.196879, 0.200174, 0.167087, 0.209395, 0.26085, 0.206376, 0.324872, 0.366687, 0.401658, 0.311707, 0.328603, 0.387226, 0.433034, 0.31487, 0.209395, 0.164327, 0.191378, 0.275179, 0.21291, 0.284882, 0.284882, 0.18812, 0.194234, 0.229226, 0.222385, 0.25406, 0.25031, 0.209395, 0.173081, 0.17593, 0.25031, 0.200174, 0.15284, 0.109221, 0.200174, 0.31487, 0.352862], '')</t>
  </si>
  <si>
    <t>[411, 416, 417, 418, 426]</t>
  </si>
  <si>
    <t xml:space="preserve">F5RXM6|F5RXM6_9ENTR Lipid A biosynthesis acyltransferase OS=Enterobacter hormaechei ATCC 49162 </t>
  </si>
  <si>
    <t>([0.022306, 0.013613, 0.018106, 0.033407, 0.043307, 0.023534, 0.014586, 0.011342, 0.014315, 0.010131, 0.010926, 0.014315, 0.009187, 0.008409, 0.01078, 0.007259, 0.004976, 0.005992, 0.006194, 0.006701, 0.007555, 0.008409, 0.013613, 0.009015, 0.009096, 0.006795, 0.007177, 0.00777, 0.01078, 0.011518, 0.021816, 0.024393, 0.024393, 0.023534, 0.027463, 0.031287, 0.030003, 0.050641, 0.055536, 0.049374, 0.042364, 0.021816, 0.046336, 0.037156, 0.073402, 0.038858, 0.078022, 0.074921, 0.111485, 0.106997, 0.096677, 0.102787, 0.059222, 0.06312, 0.06312, 0.041405, 0.020876, 0.044297, 0.056825, 0.056825, 0.060549, 0.118441, 0.200174, 0.18812, 0.18812, 0.206376, 0.275179, 0.173081, 0.179055, 0.219301, 0.219301, 0.236433, 0.125101, 0.216401, 0.200174, 0.225814, 0.291804, 0.36309, 0.335645, 0.26085, 0.21291, 0.219301, 0.216401, 0.21291, 0.122885, 0.10481, 0.045352, 0.022667, 0.0198, 0.040537, 0.038858, 0.0198, 0.018106, 0.023534, 0.021381, 0.021816, 0.032677, 0.016826, 0.021381, 0.014783, 0.022667, 0.040537, 0.020522, 0.020522, 0.020165, 0.025762, 0.034068, 0.078022, 0.129801, 0.225814, 0.170161, 0.17593, 0.291804, 0.291804, 0.36309, 0.301917, 0.232838, 0.161087, 0.182256, 0.182256, 0.203355, 0.194234, 0.106997, 0.118441, 0.118441, 0.071867, 0.10481, 0.056825, 0.05306, 0.054297, 0.055536, 0.037156, 0.018106, 0.018106, 0.014586, 0.009728, 0.014075, 0.017138, 0.027463, 0.028107, 0.028107, 0.025316, 0.015078, 0.027463, 0.056825, 0.059222, 0.109221, 0.109221, 0.15008, 0.090864, 0.064632, 0.069024, 0.06184, 0.073402, 0.079919, 0.109221, 0.173081, 0.161087, 0.185198, 0.116183, 0.185198, 0.182256, 0.257454, 0.352862, 0.366687, 0.288399, 0.191378, 0.18812, 0.17593, 0.122885, 0.200174, 0.196879, 0.191378, 0.295083, 0.332115, 0.225814, 0.219301, 0.194234, 0.122885, 0.125101, 0.206376, 0.222385, 0.239899, 0.144935, 0.088832, 0.043307, 0.030611, 0.044297, 0.050641, 0.05306, 0.100716, 0.100716, 0.096677, 0.096677, 0.096677, 0.134866, 0.229226, 0.229226, 0.196879, 0.185198, 0.132295, 0.147574, 0.073402, 0.034068, 0.051831, 0.059222, 0.137348, 0.229226, 0.232838, 0.17593, 0.17593, 0.179055, 0.147574, 0.236433, 0.232838, 0.147574, 0.11371, 0.06312, 0.042364, 0.064632, 0.120615, 0.144935, 0.125101, 0.243554, 0.318242, 0.284882, 0.271506, 0.271506, 0.167087, 0.144935, 0.194234, 0.194234, 0.191378, 0.219301, 0.194234, 0.203355, 0.298791, 0.346032, 0.4292, 0.401658, 0.41194, 0.339168, 0.291804, 0.216401, 0.127496, 0.158265, 0.219301, 0.219301, 0.191378, 0.298791, 0.36309, 0.257454, 0.268042, 0.268042, 0.268042, 0.30533, 0.298791, 0.268042, 0.264545, 0.203355, 0.264545, 0.257454, 0.349426, 0.384043, 0.476583, 0.562014, 0.517562, 0.4292, 0.529623, 0.534167, 0.494003, 0.4292, 0.468512, 0.414856, 0.387226, 0.41194, 0.418646, 0.433034, 0.374039, 0.339168, 0.301917, 0.25406, 0.25406, 0.243554, 0.288399, 0.17593, 0.173081, 0.200174, 0.281712, 0.298791, 0.30533, 0.335645, 0.41194, 0.480142, 0.529623, 0.570702, 0.440853, 0.42561, 0.41194, 0.5017, 0.541878, 0.694846, 0.694846, 0.728858, 0.724957, 0.724957, 0.812494, 0.819762, 0.819762, 0.707965, 0.671169, 0.618285, 0.618285, 0.608892, 0.486429, 0.476583, 0.483068, 0.59508, 0.59917, 0.59917, 0.517562, 0.538167, 0.538167, 0.622677, 0.562014, 0.545602, 0.529623, 0.545602, 0.521092, 0.494003, 0.657645, 0.632174, 0.675549], '')</t>
  </si>
  <si>
    <t>[265, 266, 268, 269, 294, 295, 299, 300, 301, 302, 303, 304, 305, 306, 307, 308, 309, 310, 311, 312, 313, 317, 318, 319, 320, 321, 322, 323, 324, 325, 326, 327, 328, 330, 331, 332]</t>
  </si>
  <si>
    <t xml:space="preserve">F5RXS2|F5RXS2_9ENTR tRNA-cytidine(32) 2-sulfurtransferase OS=Enterobacter hormaechei ATCC 49162 </t>
  </si>
  <si>
    <t>([0.699094, 0.720929, 0.562014, 0.613573, 0.490133, 0.529623, 0.538167, 0.454136, 0.476583, 0.486429, 0.497853, 0.458154, 0.450668, 0.444081, 0.444081, 0.374039, 0.356642, 0.454136, 0.41194, 0.339168, 0.31487, 0.311707, 0.21291, 0.301917, 0.257454, 0.25406, 0.25031, 0.268042, 0.339168, 0.346032, 0.349426, 0.271506, 0.31487, 0.25406, 0.17593, 0.111485, 0.158265, 0.155435, 0.144935, 0.164327, 0.247041, 0.275179, 0.18812, 0.288399, 0.247041, 0.203355, 0.295083, 0.203355, 0.132295, 0.134866, 0.134866, 0.085092, 0.142424, 0.167087, 0.222385, 0.275179, 0.380708, 0.31487, 0.328603, 0.232838, 0.236433, 0.158265, 0.111485, 0.144935, 0.096677, 0.122885, 0.122885, 0.120615, 0.191378, 0.264545, 0.271506, 0.288399, 0.36309, 0.257454, 0.281712, 0.295083, 0.332115, 0.219301, 0.209395, 0.225814, 0.339168, 0.25406, 0.25406, 0.328603, 0.370445, 0.356642, 0.342579, 0.352862, 0.356642, 0.268042, 0.268042, 0.182256, 0.111485, 0.120615, 0.21291, 0.194234, 0.18812, 0.116183, 0.179055, 0.170161, 0.102787, 0.092881, 0.161087, 0.229226, 0.142424, 0.155435, 0.236433, 0.236433, 0.298791, 0.291804, 0.380708, 0.288399, 0.370445, 0.349426, 0.243554, 0.232838, 0.222385, 0.144935, 0.222385, 0.225814, 0.308712, 0.291804, 0.21291, 0.127496, 0.129801, 0.206376, 0.155435, 0.15008, 0.161087, 0.10481, 0.100716, 0.079919, 0.142424, 0.139895, 0.137348, 0.191378, 0.129801, 0.125101, 0.194234, 0.191378, 0.191378, 0.203355, 0.295083, 0.291804, 0.298791, 0.308712, 0.308712, 0.26085, 0.161087, 0.096677, 0.161087, 0.134866, 0.088832, 0.048328, 0.049374, 0.081712, 0.098513, 0.122885, 0.122885, 0.120615, 0.098513, 0.11371, 0.125101, 0.116183, 0.118441, 0.15008, 0.142424, 0.144935, 0.222385, 0.321458, 0.398279, 0.387226, 0.342579, 0.384043, 0.390993, 0.394753, 0.422041, 0.342579, 0.352862, 0.268042, 0.18812, 0.222385, 0.209395, 0.182256, 0.194234, 0.194234, 0.243554, 0.243554, 0.147574, 0.139895, 0.15008, 0.134866, 0.132295, 0.17593, 0.144935, 0.247041, 0.173081, 0.096677, 0.17593, 0.132295, 0.216401, 0.225814, 0.15008, 0.139895, 0.139895, 0.142424, 0.239899, 0.232838, 0.161087, 0.268042, 0.264545, 0.264545, 0.229226, 0.158265, 0.182256, 0.288399, 0.222385, 0.219301, 0.298791, 0.278302, 0.264545, 0.264545, 0.339168, 0.422041, 0.324872, 0.359901, 0.349426, 0.31487, 0.222385, 0.318242, 0.311707, 0.278302, 0.170161, 0.229226, 0.284882, 0.247041, 0.25031, 0.298791, 0.31487, 0.25031, 0.271506, 0.370445, 0.356642, 0.281712, 0.257454, 0.36309, 0.264545, 0.278302, 0.206376, 0.18812, 0.18812, 0.106997, 0.127496, 0.216401, 0.147574, 0.179055, 0.21291, 0.203355, 0.194234, 0.271506, 0.271506, 0.182256, 0.191378, 0.194234, 0.278302, 0.318242, 0.225814, 0.271506, 0.164327, 0.25031, 0.342579, 0.342579, 0.461924, 0.384043, 0.41194, 0.458154, 0.458154, 0.490133, 0.461924, 0.465241, 0.356642, 0.433034, 0.534167, 0.541878, 0.553315, 0.570702, 0.570702, 0.648219, 0.694846, 0.694846, 0.699094, 0.724957, 0.59917, 0.56648, 0.570702, 0.545602, 0.505461, 0.4292, 0.414856, 0.377384, 0.366687, 0.444081, 0.41194, 0.356642, 0.31487, 0.264545, 0.209395, 0.155435, 0.147574, 0.098513, 0.191378], '')</t>
  </si>
  <si>
    <t>[0, 1, 2, 3, 5, 6, 282, 283, 284, 285, 286, 287, 288, 289, 290, 291, 292, 293, 294, 295, 296]</t>
  </si>
  <si>
    <t xml:space="preserve">F5RXV2|F5RXV2_9ENTR Murein peptide amidase A OS=Enterobacter hormaechei ATCC 49162 </t>
  </si>
  <si>
    <t>([0.164327, 0.243554, 0.194234, 0.243554, 0.179055, 0.132295, 0.158265, 0.191378, 0.127496, 0.158265, 0.155435, 0.161087, 0.239899, 0.236433, 0.236433, 0.264545, 0.36309, 0.465241, 0.472492, 0.465241, 0.553315, 0.494003, 0.374039, 0.461924, 0.483068, 0.570702, 0.675549, 0.703578, 0.699094, 0.712013, 0.703578, 0.741537, 0.767246, 0.632174, 0.529623, 0.529623, 0.468512, 0.5017, 0.414856, 0.321458, 0.225814, 0.142424, 0.185198, 0.257454, 0.257454, 0.243554, 0.219301, 0.219301, 0.206376, 0.216401, 0.301917, 0.301917, 0.232838, 0.170161, 0.185198, 0.229226, 0.229226, 0.264545, 0.236433, 0.311707, 0.394753, 0.51388, 0.653063, 0.604312, 0.632174, 0.521092, 0.444081, 0.476583, 0.390993, 0.390993, 0.291804, 0.271506, 0.194234, 0.257454, 0.339168, 0.339168, 0.359901, 0.384043, 0.384043, 0.311707, 0.30533, 0.295083, 0.281712, 0.268042, 0.216401, 0.15008, 0.137348, 0.18812, 0.134866, 0.206376, 0.236433, 0.332115, 0.359901, 0.342579, 0.359901, 0.275179, 0.352862, 0.281712, 0.25031, 0.216401, 0.301917, 0.281712, 0.278302, 0.284882, 0.225814, 0.295083, 0.295083, 0.380708, 0.370445, 0.440853, 0.324872, 0.324872, 0.295083, 0.264545, 0.366687, 0.26085, 0.335645, 0.30533, 0.384043, 0.40511, 0.436924, 0.36309, 0.291804, 0.291804, 0.196879, 0.264545, 0.247041, 0.318242, 0.281712, 0.298791, 0.308712, 0.40511, 0.387226, 0.349426, 0.318242, 0.229226, 0.239899, 0.25031, 0.278302, 0.288399, 0.268042, 0.291804, 0.352862, 0.444081, 0.465241, 0.613573, 0.622677, 0.632174, 0.657645, 0.661982, 0.538167, 0.41194, 0.4292, 0.335645, 0.31487, 0.370445, 0.447574, 0.444081, 0.436924, 0.465241, 0.42561, 0.332115, 0.247041, 0.18812, 0.18812, 0.096677, 0.078022, 0.076542, 0.086953, 0.049374, 0.049374, 0.045352, 0.049374, 0.050641, 0.088832, 0.161087, 0.161087, 0.158265, 0.236433, 0.216401, 0.127496, 0.147574, 0.243554, 0.21291, 0.194234, 0.17593, 0.291804, 0.271506, 0.164327, 0.125101, 0.127496, 0.167087, 0.179055, 0.200174, 0.194234, 0.179055, 0.111485, 0.120615, 0.069024, 0.074921, 0.088832, 0.161087, 0.161087, 0.147574, 0.134866, 0.206376, 0.222385, 0.132295, 0.088832, 0.139895, 0.170161, 0.167087, 0.147574, 0.147574, 0.191378, 0.116183, 0.073402, 0.106997, 0.090864, 0.170161, 0.083462, 0.096677, 0.096677, 0.056825, 0.056825, 0.106997, 0.11371, 0.129801, 0.185198, 0.268042, 0.311707, 0.291804, 0.275179, 0.18812, 0.26085, 0.239899, 0.298791, 0.380708, 0.394753, 0.339168, 0.239899, 0.346032, 0.222385, 0.206376, 0.311707, 0.328603, 0.324872, 0.288399, 0.243554, 0.243554, 0.219301, 0.164327, 0.139895, 0.229226, 0.321458, 0.298791, 0.308712], '')</t>
  </si>
  <si>
    <t>[20, 25, 26, 27, 28, 29, 30, 31, 32, 33, 34, 35, 37, 61, 62, 63, 64, 65, 145, 146, 147, 148, 149, 150]</t>
  </si>
  <si>
    <t xml:space="preserve">F5RXY2|F5RXY2_9ENTR Enoyl-[acyl-carrier-protein] reductase [NADH] OS=Enterobacter hormaechei ATCC 49162 </t>
  </si>
  <si>
    <t>([0.016528, 0.024826, 0.037156, 0.051831, 0.071867, 0.045352, 0.030611, 0.024393, 0.034068, 0.043307, 0.034884, 0.037156, 0.034068, 0.06184, 0.033407, 0.060549, 0.034068, 0.034884, 0.024826, 0.024826, 0.028107, 0.03976, 0.043307, 0.034884, 0.026892, 0.026892, 0.049374, 0.098513, 0.144935, 0.11371, 0.129801, 0.11371, 0.11371, 0.056825, 0.059222, 0.055536, 0.06184, 0.11371, 0.147574, 0.232838, 0.15008, 0.229226, 0.26085, 0.25031, 0.216401, 0.284882, 0.30533, 0.185198, 0.137348, 0.111485, 0.15008, 0.078022, 0.132295, 0.158265, 0.264545, 0.170161, 0.200174, 0.116183, 0.122885, 0.073402, 0.079919, 0.090864, 0.071867, 0.081712, 0.085092, 0.144935, 0.127496, 0.06312, 0.137348, 0.161087, 0.15284, 0.071867, 0.098513, 0.116183, 0.067594, 0.054297, 0.096677, 0.116183, 0.11371, 0.120615, 0.17593, 0.086953, 0.142424, 0.170161, 0.081712, 0.048328, 0.044297, 0.044297, 0.045352, 0.040537, 0.020876, 0.022667, 0.056825, 0.0704, 0.066181, 0.125101, 0.092881, 0.100716, 0.122885, 0.21291, 0.106997, 0.071867, 0.15008, 0.11371, 0.076542, 0.155435, 0.222385, 0.229226, 0.225814, 0.209395, 0.209395, 0.232838, 0.236433, 0.209395, 0.225814, 0.137348, 0.127496, 0.196879, 0.111485, 0.11371, 0.05306, 0.066181, 0.081712, 0.058088, 0.059222, 0.090864, 0.086953, 0.050641, 0.047319, 0.038858, 0.06184, 0.035586, 0.069024, 0.102787, 0.096677, 0.071867, 0.100716, 0.060549, 0.035586, 0.0704, 0.03976, 0.079919, 0.064632, 0.046336, 0.059222, 0.059222, 0.069024, 0.071867, 0.092881, 0.050641, 0.078022, 0.109221, 0.098513, 0.098513, 0.05306, 0.040537, 0.049374, 0.035586, 0.048328, 0.081712, 0.06312, 0.106997, 0.06312, 0.129801, 0.170161, 0.182256, 0.15284, 0.139895, 0.074921, 0.0704, 0.098513, 0.086953, 0.066181, 0.092881, 0.085092, 0.147574, 0.206376, 0.206376, 0.222385, 0.268042, 0.200174, 0.247041, 0.21291, 0.206376, 0.185198, 0.185198, 0.173081, 0.268042, 0.173081, 0.275179, 0.328603, 0.281712, 0.236433, 0.236433, 0.281712, 0.278302, 0.161087, 0.144935, 0.158265, 0.125101, 0.125101, 0.179055, 0.134866, 0.102787, 0.139895, 0.147574, 0.116183, 0.134866, 0.090864, 0.10481, 0.10481, 0.118441, 0.111485, 0.142424, 0.179055, 0.18812, 0.137348, 0.225814, 0.142424, 0.147574, 0.264545, 0.191378, 0.185198, 0.236433, 0.321458, 0.321458, 0.278302, 0.25406, 0.155435, 0.129801, 0.185198, 0.191378, 0.102787, 0.173081, 0.137348, 0.127496, 0.069024, 0.102787, 0.094817, 0.179055, 0.11371, 0.0704, 0.11371, 0.078022, 0.079919, 0.078022, 0.094817, 0.06184, 0.122885, 0.118441, 0.147574, 0.122885, 0.088832, 0.15008, 0.167087, 0.132295, 0.15008, 0.15284, 0.15284, 0.137348, 0.098513, 0.125101, 0.158265, 0.120615, 0.158265, 0.11371, 0.088832, 0.066181, 0.144935], '')</t>
  </si>
  <si>
    <t xml:space="preserve">F5RXZ2|F5RXZ2_9ENTR Orotidine 5'-phosphate decarboxylase OS=Enterobacter hormaechei ATCC 49162 </t>
  </si>
  <si>
    <t>([0.447574, 0.359901, 0.401658, 0.436924, 0.458154, 0.525368, 0.450668, 0.387226, 0.335645, 0.324872, 0.26085, 0.311707, 0.206376, 0.219301, 0.301917, 0.298791, 0.308712, 0.278302, 0.239899, 0.161087, 0.132295, 0.098513, 0.096677, 0.10481, 0.100716, 0.056825, 0.048328, 0.092881, 0.134866, 0.196879, 0.170161, 0.25031, 0.161087, 0.25406, 0.17593, 0.164327, 0.161087, 0.170161, 0.164327, 0.102787, 0.173081, 0.132295, 0.134866, 0.191378, 0.203355, 0.216401, 0.216401, 0.15008, 0.127496, 0.132295, 0.076542, 0.11371, 0.120615, 0.18812, 0.191378, 0.15008, 0.158265, 0.11371, 0.048328, 0.037156, 0.083462, 0.047319, 0.078022, 0.078022, 0.081712, 0.069024, 0.034884, 0.079919, 0.127496, 0.129801, 0.127496, 0.167087, 0.167087, 0.134866, 0.092881, 0.076542, 0.127496, 0.100716, 0.122885, 0.232838, 0.232838, 0.222385, 0.239899, 0.158265, 0.229226, 0.167087, 0.167087, 0.191378, 0.164327, 0.132295, 0.127496, 0.122885, 0.144935, 0.122885, 0.144935, 0.170161, 0.167087, 0.200174, 0.203355, 0.203355, 0.18812, 0.288399, 0.257454, 0.243554, 0.271506, 0.339168, 0.295083, 0.281712, 0.352862, 0.359901, 0.359901, 0.398279, 0.31487, 0.232838, 0.179055, 0.155435, 0.129801, 0.161087, 0.109221, 0.078022, 0.098513, 0.098513, 0.0704, 0.090864, 0.158265, 0.216401, 0.194234, 0.222385, 0.225814, 0.232838, 0.147574, 0.17593, 0.100716, 0.164327, 0.161087, 0.243554, 0.308712, 0.342579, 0.335645, 0.41194, 0.465241, 0.480142, 0.483068, 0.436924, 0.394753, 0.380708, 0.298791, 0.295083, 0.387226, 0.398279, 0.31487, 0.398279, 0.318242, 0.398279, 0.390993, 0.408655, 0.342579, 0.236433, 0.268042, 0.236433, 0.243554, 0.295083, 0.243554, 0.182256, 0.264545, 0.194234, 0.18812, 0.268042, 0.281712, 0.194234, 0.179055, 0.25406, 0.268042, 0.243554, 0.229226, 0.161087, 0.164327, 0.229226, 0.335645, 0.332115, 0.275179, 0.268042, 0.281712, 0.281712, 0.342579, 0.339168, 0.41194, 0.418646, 0.418646, 0.41194, 0.505461, 0.509769, 0.509769, 0.40511, 0.480142, 0.490133, 0.632174, 0.73685, 0.741537, 0.661982, 0.557691, 0.680603, 0.63748, 0.585406, 0.545602, 0.562014, 0.461924, 0.468512, 0.401658, 0.31487, 0.301917, 0.295083, 0.328603, 0.26085, 0.352862, 0.390993, 0.359901, 0.295083, 0.288399, 0.31487, 0.31487, 0.408655, 0.380708, 0.339168, 0.339168, 0.374039, 0.281712, 0.377384, 0.374039, 0.433034, 0.447574, 0.447574, 0.444081, 0.40511, 0.440853, 0.414856, 0.387226, 0.398279, 0.408655, 0.374039, 0.295083, 0.301917, 0.239899, 0.243554, 0.328603], '')</t>
  </si>
  <si>
    <t>[5, 190, 191, 192, 196, 197, 198, 199, 200, 201, 202, 203, 204, 205]</t>
  </si>
  <si>
    <t xml:space="preserve">F5RXZ6|F5RXZ6_9ENTR GTP cyclohydrolase-2 OS=Enterobacter hormaechei ATCC 49162 </t>
  </si>
  <si>
    <t>([0.680603, 0.51388, 0.570702, 0.608892, 0.626927, 0.585406, 0.613573, 0.505461, 0.517562, 0.529623, 0.468512, 0.465241, 0.483068, 0.447574, 0.447574, 0.366687, 0.384043, 0.380708, 0.529623, 0.41194, 0.377384, 0.390993, 0.366687, 0.271506, 0.232838, 0.173081, 0.196879, 0.109221, 0.185198, 0.203355, 0.139895, 0.170161, 0.203355, 0.18812, 0.222385, 0.236433, 0.318242, 0.219301, 0.191378, 0.102787, 0.129801, 0.069024, 0.06312, 0.125101, 0.116183, 0.134866, 0.185198, 0.194234, 0.30533, 0.321458, 0.239899, 0.236433, 0.26085, 0.25031, 0.18812, 0.179055, 0.170161, 0.182256, 0.15284, 0.116183, 0.179055, 0.236433, 0.352862, 0.324872, 0.236433, 0.219301, 0.219301, 0.15008, 0.139895, 0.078022, 0.066181, 0.055536, 0.090864, 0.046336, 0.050641, 0.045352, 0.050641, 0.042364, 0.031287, 0.034884, 0.058088, 0.056825, 0.032677, 0.025762, 0.034068, 0.06312, 0.118441, 0.116183, 0.179055, 0.129801, 0.142424, 0.085092, 0.088832, 0.092881, 0.167087, 0.167087, 0.26085, 0.239899, 0.268042, 0.308712, 0.298791, 0.298791, 0.21291, 0.219301, 0.257454, 0.239899, 0.142424, 0.139895, 0.120615, 0.071867, 0.088832, 0.086953, 0.142424, 0.225814, 0.229226, 0.229226, 0.144935, 0.137348, 0.144935, 0.098513, 0.102787, 0.142424, 0.15284, 0.229226, 0.318242, 0.222385, 0.225814, 0.209395, 0.185198, 0.185198, 0.278302, 0.321458, 0.408655, 0.408655, 0.288399, 0.288399, 0.203355, 0.203355, 0.164327, 0.167087, 0.200174, 0.102787, 0.120615, 0.069024, 0.03976, 0.037156, 0.041405, 0.044297, 0.098513, 0.078022, 0.094817, 0.05306, 0.028107, 0.029376, 0.030003, 0.064632, 0.076542, 0.125101, 0.196879, 0.164327, 0.170161, 0.125101, 0.142424, 0.15008, 0.236433, 0.288399, 0.288399, 0.26085, 0.264545, 0.164327, 0.167087, 0.182256, 0.26085, 0.275179, 0.301917, 0.209395, 0.127496, 0.0704, 0.0704, 0.071867, 0.118441, 0.129801, 0.203355, 0.301917, 0.264545, 0.26085, 0.209395, 0.144935, 0.232838, 0.229226, 0.318242, 0.356642, 0.308712, 0.308712, 0.342579, 0.301917, 0.390993, 0.401658, 0.387226, 0.390993, 0.408655, 0.377384, 0.318242, 0.298791, 0.25406, 0.26085, 0.216401, 0.298791, 0.394753, 0.352862, 0.301917], '')</t>
  </si>
  <si>
    <t>[0, 1, 2, 3, 4, 5, 6, 7, 8, 9, 18]</t>
  </si>
  <si>
    <t xml:space="preserve">F5RY01|F5RY01_9ENTR DNA topoisomerase 1 OS=Enterobacter hormaechei ATCC 49162 </t>
  </si>
  <si>
    <t>([0.321458, 0.318242, 0.349426, 0.346032, 0.374039, 0.401658, 0.332115, 0.370445, 0.390993, 0.328603, 0.284882, 0.308712, 0.321458, 0.328603, 0.268042, 0.275179, 0.268042, 0.335645, 0.387226, 0.377384, 0.328603, 0.298791, 0.335645, 0.26085, 0.288399, 0.295083, 0.222385, 0.324872, 0.311707, 0.31487, 0.390993, 0.458154, 0.433034, 0.418646, 0.408655, 0.490133, 0.545602, 0.585406, 0.59014, 0.59014, 0.59508, 0.666105, 0.671169, 0.653063, 0.750527, 0.716283, 0.707965, 0.788093, 0.788093, 0.784345, 0.784345, 0.791621, 0.798249, 0.827927, 0.827927, 0.805026, 0.728858, 0.661982, 0.707965, 0.703578, 0.666105, 0.661982, 0.59014, 0.604312, 0.648219, 0.534167, 0.58069, 0.604312, 0.494003, 0.472492, 0.450668, 0.461924, 0.374039, 0.374039, 0.31487, 0.243554, 0.291804, 0.359901, 0.41194, 0.408655, 0.40511, 0.380708, 0.321458, 0.390993, 0.384043, 0.278302, 0.36309, 0.359901, 0.275179, 0.335645, 0.339168, 0.36309, 0.324872, 0.414856, 0.418646, 0.394753, 0.387226, 0.288399, 0.268042, 0.271506, 0.271506, 0.196879, 0.257454, 0.31487, 0.30533, 0.298791, 0.377384, 0.352862, 0.264545, 0.31487, 0.247041, 0.25406, 0.179055, 0.200174, 0.200174, 0.139895, 0.142424, 0.209395, 0.284882, 0.31487, 0.31487, 0.308712, 0.377384, 0.291804, 0.291804, 0.281712, 0.222385, 0.167087, 0.111485, 0.185198, 0.21291, 0.222385, 0.216401, 0.291804, 0.311707, 0.284882, 0.264545, 0.335645, 0.346032, 0.321458, 0.219301, 0.216401, 0.219301, 0.25406, 0.335645, 0.342579, 0.275179, 0.346032, 0.321458, 0.4292, 0.408655, 0.339168, 0.433034, 0.40511, 0.41194, 0.408655, 0.40511, 0.480142, 0.480142, 0.359901, 0.346032, 0.458154, 0.444081, 0.380708, 0.288399, 0.288399, 0.203355, 0.25031, 0.17593, 0.25406, 0.278302, 0.209395, 0.200174, 0.11371, 0.127496, 0.120615, 0.078022, 0.079919, 0.079919, 0.085092, 0.100716, 0.122885, 0.102787, 0.109221, 0.15008, 0.15008, 0.155435, 0.225814, 0.194234, 0.232838, 0.17593, 0.147574, 0.147574, 0.155435, 0.185198, 0.194234, 0.196879, 0.268042, 0.288399, 0.30533, 0.219301, 0.295083, 0.271506, 0.196879, 0.142424, 0.170161, 0.236433, 0.232838, 0.142424, 0.116183, 0.137348, 0.137348, 0.144935, 0.18812, 0.26085, 0.26085, 0.257454, 0.264545, 0.281712, 0.284882, 0.278302, 0.366687, 0.342579, 0.291804, 0.418646, 0.40511, 0.384043, 0.31487, 0.30533, 0.418646, 0.538167, 0.538167, 0.632174, 0.622677, 0.699094, 0.541878, 0.626927, 0.661982, 0.666105, 0.648219, 0.648219, 0.657645, 0.661982, 0.703578, 0.750527, 0.680603, 0.741537, 0.653063, 0.703578, 0.604312, 0.505461, 0.509769, 0.497853, 0.461924, 0.465241, 0.349426, 0.465241, 0.401658, 0.301917, 0.301917, 0.291804, 0.301917, 0.30533, 0.291804, 0.311707, 0.356642, 0.384043, 0.41194, 0.468512, 0.529623, 0.622677, 0.685117, 0.707965, 0.58069, 0.517562, 0.521092, 0.632174, 0.622677, 0.613573, 0.724957, 0.724957, 0.690604, 0.642678, 0.622677, 0.63748, 0.59508, 0.5017, 0.505461, 0.418646, 0.42561, 0.335645, 0.328603, 0.346032, 0.321458, 0.384043, 0.4292, 0.387226, 0.36309, 0.370445, 0.436924, 0.356642, 0.264545, 0.301917, 0.301917, 0.301917, 0.216401, 0.15284, 0.21291, 0.142424, 0.179055, 0.179055, 0.236433, 0.25406, 0.257454, 0.25406, 0.301917, 0.271506, 0.30533, 0.339168, 0.339168, 0.308712, 0.318242, 0.418646, 0.36309, 0.332115, 0.332115, 0.414856, 0.40511, 0.324872, 0.422041, 0.472492, 0.483068, 0.377384, 0.36309, 0.359901, 0.356642, 0.257454, 0.25406, 0.288399, 0.281712, 0.271506, 0.328603, 0.401658, 0.398279, 0.349426, 0.380708, 0.374039, 0.370445, 0.472492, 0.570702, 0.553315, 0.557691, 0.557691, 0.657645, 0.661982, 0.685117, 0.657645, 0.661982, 0.754692, 0.754692, 0.741537, 0.754692, 0.63748, 0.618285, 0.529623, 0.549308, 0.549308, 0.570702, 0.570702, 0.472492, 0.454136, 0.468512, 0.414856, 0.414856, 0.414856, 0.418646, 0.377384, 0.414856, 0.490133, 0.414856, 0.298791, 0.311707, 0.232838, 0.21291, 0.129801, 0.17593, 0.25031, 0.182256, 0.125101, 0.109221, 0.116183, 0.127496, 0.096677, 0.122885, 0.134866, 0.134866, 0.125101, 0.090864, 0.090864, 0.092881, 0.139895, 0.216401, 0.142424, 0.203355, 0.219301, 0.321458, 0.295083, 0.284882, 0.394753, 0.349426, 0.377384, 0.366687, 0.349426, 0.359901, 0.356642, 0.324872, 0.352862, 0.281712, 0.291804, 0.281712, 0.185198, 0.191378, 0.18812, 0.161087, 0.164327, 0.209395, 0.158265, 0.15284, 0.17593, 0.147574, 0.170161, 0.170161, 0.229226, 0.236433, 0.271506, 0.281712, 0.291804, 0.288399, 0.370445, 0.366687, 0.401658, 0.505461, 0.433034, 0.444081, 0.549308, 0.545602, 0.562014, 0.661982, 0.604312, 0.557691, 0.5017, 0.517562, 0.525368, 0.450668, 0.387226, 0.41194, 0.370445, 0.370445, 0.377384, 0.264545, 0.342579, 0.301917, 0.335645, 0.4292, 0.387226, 0.387226, 0.281712, 0.271506, 0.271506, 0.318242, 0.31487, 0.31487, 0.31487, 0.301917, 0.390993, 0.374039, 0.356642, 0.377384, 0.359901, 0.359901, 0.390993, 0.390993, 0.394753, 0.390993, 0.356642, 0.390993, 0.311707, 0.394753, 0.394753, 0.308712, 0.264545, 0.264545, 0.342579, 0.328603, 0.349426, 0.342579, 0.414856, 0.40511, 0.328603, 0.278302, 0.271506, 0.291804, 0.301917, 0.31487, 0.281712, 0.281712, 0.182256, 0.182256, 0.182256, 0.194234, 0.26085, 0.301917, 0.30533, 0.311707, 0.311707, 0.243554, 0.239899, 0.25031, 0.247041, 0.26085, 0.328603, 0.30533, 0.374039, 0.264545, 0.25031, 0.268042, 0.203355, 0.275179, 0.366687, 0.311707, 0.30533, 0.219301, 0.25406, 0.225814, 0.222385, 0.271506, 0.339168, 0.342579, 0.332115, 0.268042, 0.346032, 0.346032, 0.31487, 0.281712, 0.377384, 0.377384, 0.352862, 0.398279, 0.440853, 0.335645, 0.408655, 0.390993, 0.433034, 0.359901, 0.390993, 0.380708, 0.31487, 0.21291, 0.203355, 0.209395, 0.191378, 0.185198, 0.179055, 0.239899, 0.196879, 0.209395, 0.200174, 0.18812, 0.222385, 0.200174, 0.298791, 0.335645, 0.352862, 0.418646, 0.486429, 0.476583, 0.450668, 0.480142, 0.622677, 0.63748, 0.642678, 0.724957, 0.657645, 0.553315, 0.545602, 0.63748, 0.525368, 0.545602, 0.458154, 0.472492, 0.483068, 0.370445, 0.339168, 0.324872, 0.30533, 0.278302, 0.278302, 0.236433, 0.298791, 0.271506, 0.239899, 0.232838, 0.264545, 0.308712, 0.324872, 0.236433, 0.179055, 0.239899, 0.132295, 0.222385, 0.191378, 0.122885, 0.18812, 0.137348, 0.137348, 0.170161, 0.185198, 0.200174, 0.268042, 0.158265, 0.15008, 0.173081, 0.170161, 0.118441, 0.122885, 0.116183, 0.144935, 0.222385, 0.239899, 0.359901, 0.374039, 0.332115, 0.352862, 0.380708, 0.398279, 0.339168, 0.321458, 0.324872, 0.31487, 0.318242, 0.414856, 0.436924, 0.433034, 0.436924, 0.480142, 0.414856, 0.480142, 0.505461, 0.468512, 0.450668, 0.450668, 0.301917, 0.339168, 0.390993, 0.25031, 0.295083, 0.356642, 0.321458, 0.30533, 0.308712, 0.30533, 0.25406, 0.191378, 0.139895, 0.139895, 0.179055, 0.225814, 0.225814, 0.239899, 0.191378, 0.191378, 0.147574, 0.142424, 0.144935, 0.155435, 0.288399, 0.31487, 0.31487, 0.200174, 0.225814, 0.21291, 0.144935, 0.18812, 0.179055, 0.247041, 0.25406, 0.222385, 0.243554, 0.161087, 0.170161, 0.164327, 0.161087, 0.196879, 0.257454, 0.268042, 0.257454, 0.281712, 0.191378, 0.147574, 0.288399, 0.164327, 0.17593, 0.247041, 0.15284, 0.206376, 0.194234, 0.191378, 0.17593, 0.167087, 0.18812, 0.182256, 0.222385, 0.225814, 0.229226, 0.219301, 0.21291, 0.21291, 0.129801, 0.167087, 0.18812, 0.096677, 0.196879, 0.194234, 0.206376, 0.339168, 0.229226, 0.225814, 0.222385, 0.25406, 0.25031, 0.30533, 0.247041, 0.21291, 0.21291, 0.222385, 0.308712, 0.318242, 0.278302, 0.328603, 0.377384, 0.42561, 0.541878, 0.545602, 0.541878, 0.562014, 0.494003, 0.675549, 0.59508, 0.618285, 0.622677, 0.538167, 0.575842, 0.529623, 0.618285, 0.608892, 0.59508, 0.608892, 0.562014, 0.525368, 0.450668, 0.374039, 0.284882, 0.288399, 0.288399, 0.284882, 0.236433, 0.268042, 0.243554, 0.25406, 0.15008, 0.102787, 0.129801, 0.100716, 0.185198, 0.182256, 0.116183, 0.134866, 0.125101, 0.139895, 0.203355, 0.301917, 0.356642, 0.414856, 0.394753, 0.41194, 0.349426, 0.321458, 0.349426, 0.356642, 0.342579, 0.352862, 0.41194, 0.342579, 0.36309, 0.36309, 0.356642, 0.384043, 0.384043, 0.401658, 0.398279, 0.339168, 0.328603, 0.239899, 0.18812, 0.18812, 0.170161, 0.206376, 0.284882, 0.291804, 0.295083, 0.36309, 0.476583, 0.483068, 0.59917, 0.618285, 0.59917, 0.604312, 0.622677, 0.521092, 0.509769, 0.418646, 0.483068, 0.480142, 0.56648, 0.661982, 0.685117, 0.694846, 0.73685, 0.59508, 0.51388, 0.476583, 0.447574, 0.4292, 0.418646, 0.42561, 0.418646, 0.414856, 0.390993, 0.450668, 0.509769, 0.418646, 0.51388, 0.494003, 0.398279, 0.308712, 0.247041, 0.257454, 0.25031, 0.229226, 0.219301, 0.216401, 0.239899, 0.264545, 0.25031, 0.25031, 0.21291, 0.182256, 0.161087, 0.155435, 0.120615, 0.088832, 0.142424, 0.111485, 0.098513, 0.18812], '')</t>
  </si>
  <si>
    <t>[36, 37, 38, 39, 40, 41, 42, 43, 44, 45, 46, 47, 48, 49, 50, 51, 52, 53, 54, 55, 56, 57, 58, 59, 60, 61, 62, 63, 64, 65, 66, 67, 230, 231, 232, 233, 234, 235, 236, 237, 238, 239, 240, 241, 242, 243, 244, 245, 246, 247, 248, 249, 250, 251, 269, 270, 271, 272, 273, 274, 275, 276, 277, 278, 279, 280, 281, 282, 283, 284, 285, 286, 287, 349, 350, 351, 352, 353, 354, 355, 356, 357, 358, 359, 360, 361, 362, 363, 364, 365, 366, 367, 368, 441, 444, 445, 446, 447, 448, 449, 450, 451, 452, 578, 579, 580, 581, 582, 583, 584, 585, 586, 587, 647, 741, 742, 743, 744, 746, 747, 748, 749, 750, 751, 752, 753, 754, 755, 756, 757, 758, 813, 814, 815, 816, 817, 818, 819, 823, 824, 825, 826, 827, 828, 829, 839, 841]</t>
  </si>
  <si>
    <t>(31</t>
  </si>
  <si>
    <t xml:space="preserve">F5RY05|F5RY05_9ENTR Corrinoid adenosyltransferase OS=Enterobacter hormaechei ATCC 49162 </t>
  </si>
  <si>
    <t>([0.879233, 0.874069, 0.745909, 0.750527, 0.775545, 0.788093, 0.703578, 0.724957, 0.703578, 0.712013, 0.642678, 0.59508, 0.570702, 0.534167, 0.529623, 0.538167, 0.541878, 0.534167, 0.534167, 0.458154, 0.394753, 0.318242, 0.264545, 0.243554, 0.25031, 0.239899, 0.247041, 0.30533, 0.291804, 0.311707, 0.308712, 0.370445, 0.433034, 0.42561, 0.418646, 0.31487, 0.308712, 0.301917, 0.281712, 0.284882, 0.352862, 0.384043, 0.398279, 0.458154, 0.570702, 0.56648, 0.570702, 0.549308, 0.480142, 0.486429, 0.422041, 0.349426, 0.349426, 0.247041, 0.196879, 0.21291, 0.311707, 0.324872, 0.229226, 0.288399, 0.295083, 0.301917, 0.339168, 0.398279, 0.408655, 0.324872, 0.25031, 0.257454, 0.295083, 0.36309, 0.36309, 0.359901, 0.454136, 0.349426, 0.454136, 0.468512, 0.440853, 0.414856, 0.408655, 0.5017, 0.36309, 0.356642, 0.268042, 0.264545, 0.271506, 0.268042, 0.352862, 0.4292, 0.4292, 0.401658, 0.40511, 0.408655, 0.444081, 0.40511, 0.436924, 0.349426, 0.384043, 0.349426, 0.284882, 0.295083, 0.298791, 0.370445, 0.356642, 0.444081, 0.394753, 0.30533, 0.298791, 0.295083, 0.328603, 0.311707, 0.222385, 0.222385, 0.182256, 0.15008, 0.111485, 0.10481, 0.167087, 0.203355, 0.185198, 0.275179, 0.170161, 0.137348, 0.11371, 0.100716, 0.059222, 0.079919, 0.074921, 0.045352, 0.05306, 0.025316, 0.028695, 0.055536, 0.034068, 0.025762, 0.043307, 0.060549, 0.060549, 0.055536, 0.05306, 0.088832, 0.10481, 0.147574, 0.17593, 0.243554, 0.278302, 0.339168, 0.243554, 0.271506, 0.356642, 0.324872, 0.401658, 0.384043, 0.295083, 0.356642, 0.433034, 0.42561, 0.366687, 0.370445, 0.394753, 0.301917, 0.281712, 0.26085, 0.295083, 0.229226, 0.219301, 0.236433, 0.182256, 0.257454, 0.352862, 0.281712, 0.275179, 0.278302, 0.247041, 0.203355, 0.216401, 0.194234, 0.182256, 0.179055, 0.247041, 0.196879, 0.288399, 0.225814, 0.21291, 0.132295, 0.194234, 0.122885, 0.088832, 0.125101, 0.10481, 0.064632, 0.081712, 0.064632, 0.048328, 0.043307, 0.098513, 0.058088], '')</t>
  </si>
  <si>
    <t>[0, 1, 2, 3, 4, 5, 6, 7, 8, 9, 10, 11, 12, 13, 14, 15, 16, 17, 18, 44, 45, 46, 47, 79]</t>
  </si>
  <si>
    <t xml:space="preserve">F5RY24|F5RY24_9ENTR Anthranilate phosphoribosyltransferase OS=Enterobacter hormaechei ATCC 49162 </t>
  </si>
  <si>
    <t>([0.024393, 0.040537, 0.020876, 0.033407, 0.020876, 0.032677, 0.023534, 0.024826, 0.038042, 0.054297, 0.03976, 0.056825, 0.056825, 0.054297, 0.098513, 0.161087, 0.25031, 0.268042, 0.18812, 0.106997, 0.106997, 0.100716, 0.106997, 0.194234, 0.129801, 0.239899, 0.194234, 0.291804, 0.335645, 0.236433, 0.139895, 0.232838, 0.232838, 0.18812, 0.15008, 0.161087, 0.120615, 0.122885, 0.18812, 0.281712, 0.308712, 0.321458, 0.268042, 0.17593, 0.173081, 0.268042, 0.232838, 0.298791, 0.281712, 0.236433, 0.349426, 0.447574, 0.454136, 0.408655, 0.494003, 0.440853, 0.380708, 0.461924, 0.472492, 0.374039, 0.257454, 0.335645, 0.4292, 0.42561, 0.525368, 0.521092, 0.490133, 0.40511, 0.40511, 0.318242, 0.26085, 0.225814, 0.142424, 0.074921, 0.055536, 0.055536, 0.098513, 0.139895, 0.096677, 0.046336, 0.051831, 0.102787, 0.079919, 0.040537, 0.054297, 0.051831, 0.028107, 0.019109, 0.030611, 0.027463, 0.040537, 0.071867, 0.085092, 0.085092, 0.086953, 0.144935, 0.144935, 0.142424, 0.111485, 0.132295, 0.21291, 0.191378, 0.18812, 0.225814, 0.342579, 0.342579, 0.356642, 0.42561, 0.458154, 0.356642, 0.31487, 0.346032, 0.268042, 0.278302, 0.384043, 0.5017, 0.408655, 0.444081, 0.374039, 0.374039, 0.380708, 0.284882, 0.384043, 0.36309, 0.278302, 0.196879, 0.196879, 0.18812, 0.225814, 0.17593, 0.30533, 0.301917, 0.301917, 0.301917, 0.278302, 0.179055, 0.164327, 0.209395, 0.182256, 0.15284, 0.196879, 0.194234, 0.25031, 0.179055, 0.15008, 0.194234, 0.194234, 0.196879, 0.206376, 0.21291, 0.275179, 0.26085, 0.291804, 0.222385, 0.222385, 0.21291, 0.268042, 0.264545, 0.191378, 0.200174, 0.335645, 0.335645, 0.335645, 0.281712, 0.268042, 0.308712, 0.335645, 0.418646, 0.414856, 0.374039, 0.356642, 0.308712, 0.209395, 0.229226, 0.308712, 0.401658, 0.321458, 0.380708, 0.278302, 0.352862, 0.264545, 0.243554, 0.219301, 0.15008, 0.25406, 0.346032, 0.346032, 0.359901, 0.352862, 0.275179, 0.318242, 0.349426, 0.339168, 0.339168, 0.339168, 0.328603, 0.243554, 0.229226, 0.219301, 0.284882, 0.324872, 0.408655, 0.318242, 0.321458, 0.41194, 0.401658, 0.41194, 0.401658, 0.398279, 0.401658, 0.40511, 0.291804, 0.257454, 0.31487, 0.328603, 0.243554, 0.247041, 0.324872, 0.440853, 0.346032, 0.374039, 0.398279, 0.41194, 0.5017, 0.418646, 0.380708, 0.339168, 0.295083, 0.219301, 0.15284, 0.144935, 0.182256, 0.275179, 0.21291, 0.239899, 0.30533, 0.390993, 0.384043, 0.418646, 0.408655, 0.51388, 0.422041, 0.356642, 0.335645, 0.298791, 0.346032, 0.380708, 0.380708, 0.332115, 0.328603, 0.414856, 0.4292, 0.4292, 0.40511, 0.505461, 0.398279, 0.433034, 0.414856, 0.454136, 0.433034, 0.335645, 0.349426, 0.332115, 0.332115, 0.346032, 0.288399, 0.25031, 0.247041, 0.281712, 0.356642, 0.436924, 0.4292, 0.418646, 0.447574, 0.490133, 0.450668, 0.468512, 0.444081, 0.349426, 0.311707, 0.308712, 0.36309, 0.324872, 0.401658, 0.324872, 0.247041, 0.30533, 0.339168, 0.30533, 0.219301, 0.219301, 0.147574, 0.137348, 0.092881, 0.076542, 0.0704, 0.074921, 0.127496, 0.127496, 0.206376, 0.206376, 0.142424, 0.164327, 0.164327, 0.194234, 0.295083, 0.356642, 0.387226, 0.414856, 0.461924, 0.458154, 0.374039, 0.42561, 0.390993, 0.349426, 0.380708, 0.288399, 0.291804, 0.209395, 0.216401, 0.179055, 0.191378, 0.222385, 0.247041, 0.25406, 0.247041, 0.257454, 0.278302, 0.247041, 0.17593, 0.17593, 0.268042, 0.268042, 0.298791, 0.264545, 0.295083, 0.18812, 0.200174, 0.10481, 0.137348, 0.144935, 0.17593, 0.098513, 0.125101, 0.116183, 0.111485, 0.055536, 0.054297, 0.049374, 0.048328, 0.06312, 0.0704, 0.041405, 0.071867, 0.079919, 0.129801, 0.129801, 0.222385, 0.308712, 0.422041, 0.468512, 0.352862, 0.243554, 0.349426, 0.278302, 0.191378, 0.18812, 0.335645, 0.25406, 0.161087, 0.203355, 0.275179, 0.21291, 0.288399, 0.31487, 0.332115, 0.236433, 0.284882, 0.206376, 0.122885, 0.120615, 0.076542, 0.071867, 0.137348, 0.15008, 0.225814, 0.225814, 0.170161, 0.090864, 0.167087, 0.164327, 0.132295, 0.122885, 0.15284, 0.094817, 0.078022, 0.042364, 0.043307, 0.051831, 0.048328, 0.088832, 0.090864, 0.111485, 0.155435, 0.109221, 0.058088, 0.054297, 0.090864, 0.129801, 0.194234, 0.132295, 0.225814, 0.278302, 0.191378, 0.182256, 0.182256, 0.18812, 0.219301, 0.332115, 0.342579, 0.352862, 0.284882, 0.25406, 0.30533, 0.25031, 0.335645, 0.422041, 0.408655, 0.4292, 0.36309, 0.284882, 0.342579, 0.232838, 0.225814, 0.21291, 0.232838, 0.281712, 0.239899, 0.284882, 0.15008, 0.142424, 0.142424, 0.206376, 0.275179, 0.170161, 0.257454, 0.25406, 0.25031, 0.222385, 0.137348, 0.167087, 0.243554, 0.222385, 0.328603, 0.352862, 0.458154, 0.461924, 0.51388, 0.549308, 0.553315, 0.562014, 0.472492, 0.58069, 0.56648, 0.440853, 0.450668, 0.450668, 0.436924, 0.422041, 0.450668, 0.562014, 0.562014, 0.525368, 0.545602, 0.557691, 0.480142, 0.42561, 0.335645, 0.288399, 0.257454, 0.257454, 0.291804, 0.342579, 0.295083, 0.216401, 0.257454, 0.335645, 0.243554, 0.26085, 0.257454, 0.281712, 0.281712, 0.321458, 0.278302, 0.264545, 0.21291, 0.26085, 0.264545, 0.342579, 0.374039, 0.342579, 0.25406, 0.335645, 0.30533, 0.268042, 0.342579, 0.384043, 0.384043, 0.436924, 0.394753, 0.311707, 0.30533, 0.284882, 0.206376, 0.291804, 0.268042, 0.222385, 0.185198, 0.185198, 0.173081, 0.170161, 0.200174, 0.25031, 0.206376, 0.247041, 0.311707, 0.281712, 0.243554, 0.209395, 0.209395, 0.209395], '')</t>
  </si>
  <si>
    <t>[64, 65, 115, 223, 240, 254, 457, 458, 459, 460, 462, 463, 470, 471, 472, 473, 474]</t>
  </si>
  <si>
    <t xml:space="preserve">F5RY25|F5RY25_9ENTR Multifunctional fusion protein OS=Enterobacter hormaechei ATCC 49162 </t>
  </si>
  <si>
    <t>([0.06184, 0.090864, 0.090864, 0.054297, 0.033407, 0.025316, 0.038858, 0.03976, 0.054297, 0.067594, 0.090864, 0.122885, 0.122885, 0.139895, 0.120615, 0.161087, 0.185198, 0.098513, 0.167087, 0.247041, 0.291804, 0.203355, 0.122885, 0.170161, 0.247041, 0.332115, 0.408655, 0.398279, 0.311707, 0.206376, 0.219301, 0.17593, 0.094817, 0.094817, 0.078022, 0.11371, 0.137348, 0.142424, 0.216401, 0.109221, 0.056825, 0.028107, 0.050641, 0.056825, 0.046336, 0.047319, 0.038858, 0.037156, 0.044297, 0.092881, 0.161087, 0.15284, 0.122885, 0.125101, 0.118441, 0.129801, 0.170161, 0.086953, 0.092881, 0.137348, 0.209395, 0.301917, 0.301917, 0.25406, 0.332115, 0.239899, 0.155435, 0.182256, 0.18812, 0.161087, 0.137348, 0.137348, 0.11371, 0.100716, 0.167087, 0.111485, 0.056825, 0.054297, 0.122885, 0.122885, 0.102787, 0.071867, 0.034068, 0.066181, 0.081712, 0.079919, 0.0704, 0.134866, 0.069024, 0.038042, 0.046336, 0.036378, 0.023963, 0.028695, 0.054297, 0.030003, 0.038858, 0.086953, 0.088832, 0.098513, 0.049374, 0.028695, 0.032017, 0.066181, 0.069024, 0.033407, 0.0198, 0.023087, 0.023087, 0.058088, 0.059222, 0.051831, 0.045352, 0.037156, 0.021816, 0.018106, 0.030611, 0.019109, 0.010509, 0.010672, 0.008409, 0.012727, 0.016826, 0.016528, 0.010672, 0.007259, 0.009401, 0.009294, 0.013613, 0.009401, 0.006194, 0.008723, 0.008723, 0.013821, 0.025762, 0.025762, 0.031287, 0.034068, 0.038858, 0.067594, 0.050641, 0.03976, 0.030003, 0.038042, 0.06184, 0.06184, 0.118441, 0.118441, 0.191378, 0.134866, 0.120615, 0.200174, 0.206376, 0.134866, 0.120615, 0.120615, 0.21291, 0.229226, 0.236433, 0.239899, 0.26085, 0.295083, 0.332115, 0.271506, 0.232838, 0.15284, 0.257454, 0.209395, 0.243554, 0.17593, 0.17593, 0.26085, 0.161087, 0.155435, 0.232838, 0.229226, 0.232838, 0.137348, 0.120615, 0.120615, 0.118441, 0.10481, 0.058088, 0.079919, 0.081712, 0.109221, 0.173081, 0.164327, 0.191378, 0.203355, 0.18812, 0.225814, 0.26085, 0.359901, 0.257454, 0.243554, 0.216401, 0.196879, 0.216401, 0.229226, 0.15008, 0.147574, 0.147574, 0.25406, 0.236433, 0.324872, 0.216401, 0.232838, 0.222385, 0.15008, 0.120615, 0.196879, 0.164327, 0.137348, 0.15284, 0.155435, 0.158265, 0.196879, 0.111485, 0.139895, 0.142424, 0.203355, 0.191378, 0.125101, 0.06312, 0.06184, 0.06312, 0.096677, 0.073402, 0.059222, 0.11371, 0.144935, 0.15284, 0.229226, 0.155435, 0.15008, 0.196879, 0.170161, 0.111485, 0.196879, 0.225814, 0.155435, 0.098513, 0.118441, 0.179055, 0.291804, 0.30533, 0.301917, 0.264545, 0.229226, 0.264545, 0.164327, 0.164327, 0.15008, 0.15284, 0.236433, 0.239899, 0.236433, 0.278302, 0.31487, 0.284882, 0.200174, 0.284882, 0.332115, 0.414856, 0.384043, 0.271506, 0.173081, 0.173081, 0.236433, 0.216401, 0.137348, 0.122885, 0.076542, 0.086953, 0.076542, 0.073402, 0.083462, 0.102787, 0.078022, 0.06312, 0.083462, 0.15008, 0.15008, 0.18812, 0.161087, 0.191378, 0.281712, 0.298791, 0.26085, 0.232838, 0.284882, 0.342579, 0.490133, 0.465241, 0.447574, 0.356642, 0.284882, 0.243554, 0.179055, 0.118441, 0.170161, 0.170161, 0.127496, 0.127496, 0.067594, 0.088832, 0.098513, 0.064632, 0.081712, 0.085092, 0.102787, 0.102787, 0.134866, 0.090864, 0.092881, 0.092881, 0.094817, 0.139895, 0.118441, 0.120615, 0.219301, 0.147574, 0.144935, 0.167087, 0.170161, 0.278302, 0.281712, 0.275179, 0.311707, 0.264545, 0.206376, 0.222385, 0.222385, 0.139895, 0.167087, 0.25406, 0.194234, 0.194234, 0.170161, 0.232838, 0.30533, 0.203355, 0.295083, 0.196879, 0.132295, 0.120615, 0.086953, 0.083462, 0.078022, 0.06184, 0.100716, 0.139895, 0.132295, 0.098513, 0.185198, 0.155435, 0.15008, 0.219301, 0.216401, 0.26085, 0.147574, 0.096677, 0.134866, 0.127496, 0.127496, 0.139895, 0.088832, 0.118441, 0.120615, 0.120615, 0.182256, 0.182256, 0.206376, 0.206376, 0.288399, 0.264545, 0.298791, 0.191378, 0.194234, 0.194234, 0.182256, 0.18812, 0.173081, 0.206376, 0.203355, 0.308712, 0.308712, 0.308712, 0.308712, 0.308712, 0.243554, 0.158265, 0.102787, 0.085092, 0.079919, 0.079919, 0.043307, 0.042364, 0.106997, 0.10481, 0.17593, 0.116183, 0.127496, 0.21291, 0.179055, 0.155435, 0.139895, 0.200174, 0.281712, 0.18812, 0.15284, 0.206376, 0.206376, 0.301917, 0.225814, 0.243554, 0.243554, 0.324872, 0.26085, 0.243554, 0.225814, 0.219301, 0.335645, 0.398279, 0.288399, 0.318242, 0.36309, 0.332115, 0.324872, 0.324872, 0.321458, 0.321458, 0.321458, 0.339168, 0.222385, 0.328603, 0.321458, 0.243554, 0.25031, 0.284882, 0.185198, 0.164327, 0.132295, 0.085092, 0.067594, 0.106997, 0.083462, 0.05306, 0.050641, 0.034884, 0.022667], '')</t>
  </si>
  <si>
    <t xml:space="preserve">F5RY86|F5RY86_9ENTR Glutamyl-tRNA reductase OS=Enterobacter hormaechei ATCC 49162 </t>
  </si>
  <si>
    <t>([0.0704, 0.111485, 0.11371, 0.191378, 0.147574, 0.17593, 0.122885, 0.144935, 0.191378, 0.209395, 0.173081, 0.21291, 0.116183, 0.17593, 0.284882, 0.321458, 0.41194, 0.324872, 0.436924, 0.339168, 0.318242, 0.239899, 0.243554, 0.275179, 0.164327, 0.15284, 0.134866, 0.209395, 0.25031, 0.196879, 0.147574, 0.216401, 0.206376, 0.321458, 0.26085, 0.167087, 0.102787, 0.096677, 0.158265, 0.098513, 0.167087, 0.18812, 0.271506, 0.275179, 0.196879, 0.194234, 0.194234, 0.219301, 0.155435, 0.139895, 0.179055, 0.247041, 0.247041, 0.26085, 0.185198, 0.25031, 0.328603, 0.380708, 0.301917, 0.206376, 0.278302, 0.164327, 0.109221, 0.064632, 0.06184, 0.059222, 0.100716, 0.167087, 0.106997, 0.164327, 0.164327, 0.164327, 0.173081, 0.10481, 0.094817, 0.158265, 0.15284, 0.085092, 0.059222, 0.050641, 0.094817, 0.096677, 0.179055, 0.271506, 0.359901, 0.318242, 0.339168, 0.332115, 0.321458, 0.321458, 0.275179, 0.257454, 0.17593, 0.139895, 0.206376, 0.209395, 0.129801, 0.137348, 0.206376, 0.209395, 0.247041, 0.164327, 0.161087, 0.164327, 0.182256, 0.17593, 0.129801, 0.120615, 0.122885, 0.122885, 0.134866, 0.158265, 0.161087, 0.194234, 0.127496, 0.111485, 0.116183, 0.179055, 0.17593, 0.17593, 0.25031, 0.324872, 0.324872, 0.321458, 0.281712, 0.243554, 0.25406, 0.26085, 0.356642, 0.352862, 0.318242, 0.278302, 0.284882, 0.281712, 0.308712, 0.308712, 0.335645, 0.257454, 0.232838, 0.225814, 0.222385, 0.161087, 0.15008, 0.232838, 0.25031, 0.288399, 0.298791, 0.194234, 0.278302, 0.236433, 0.236433, 0.236433, 0.278302, 0.271506, 0.206376, 0.182256, 0.185198, 0.158265, 0.194234, 0.161087, 0.170161, 0.111485, 0.139895, 0.142424, 0.142424, 0.078022, 0.037156, 0.038042, 0.069024, 0.03976, 0.047319, 0.050641, 0.038858, 0.06312, 0.040537, 0.036378, 0.025762, 0.033407, 0.040537, 0.040537, 0.06184, 0.064632, 0.11371, 0.076542, 0.083462, 0.046336, 0.05306, 0.085092, 0.079919, 0.085092, 0.085092, 0.085092, 0.088832, 0.144935, 0.137348, 0.134866, 0.203355, 0.284882, 0.321458, 0.229226, 0.170161, 0.144935, 0.144935, 0.139895, 0.225814, 0.216401, 0.31487, 0.390993, 0.390993, 0.398279, 0.311707, 0.31487, 0.284882, 0.278302, 0.281712, 0.21291, 0.284882, 0.257454, 0.275179, 0.236433, 0.239899, 0.301917, 0.247041, 0.232838, 0.243554, 0.15008, 0.158265, 0.158265, 0.155435, 0.116183, 0.109221, 0.173081, 0.219301, 0.264545, 0.167087, 0.092881, 0.081712, 0.081712, 0.098513, 0.096677, 0.120615, 0.191378, 0.25406, 0.25406, 0.284882, 0.185198, 0.18812, 0.179055, 0.164327, 0.164327, 0.216401, 0.155435, 0.158265, 0.182256, 0.147574, 0.15008, 0.229226, 0.321458, 0.318242, 0.31487, 0.318242, 0.356642, 0.390993, 0.328603, 0.332115, 0.216401, 0.239899, 0.342579, 0.25406, 0.229226, 0.167087, 0.225814, 0.291804, 0.291804, 0.222385, 0.271506, 0.394753, 0.41194, 0.342579, 0.346032, 0.349426, 0.25031, 0.219301, 0.200174, 0.200174, 0.200174, 0.203355, 0.191378, 0.179055, 0.200174, 0.239899, 0.321458, 0.206376, 0.219301, 0.206376, 0.194234, 0.11371, 0.094817, 0.092881, 0.147574, 0.092881, 0.079919, 0.137348, 0.15284, 0.139895, 0.139895, 0.185198, 0.236433, 0.25406, 0.26085, 0.301917, 0.30533, 0.298791, 0.291804, 0.216401, 0.232838, 0.324872, 0.4292, 0.436924, 0.422041, 0.42561, 0.408655, 0.408655, 0.374039, 0.284882, 0.209395, 0.232838, 0.232838, 0.268042, 0.335645, 0.26085, 0.291804, 0.291804, 0.288399, 0.288399, 0.352862, 0.349426, 0.26085, 0.239899, 0.232838, 0.239899, 0.200174, 0.311707, 0.346032, 0.308712, 0.398279, 0.497853, 0.517562, 0.461924, 0.458154, 0.433034, 0.497853, 0.472492, 0.374039, 0.342579, 0.408655, 0.332115, 0.332115, 0.422041, 0.42561, 0.42561, 0.436924, 0.436924, 0.42561, 0.390993, 0.370445, 0.346032, 0.335645, 0.339168, 0.339168, 0.308712, 0.239899, 0.236433, 0.185198, 0.264545, 0.30533, 0.321458, 0.321458, 0.222385, 0.225814, 0.200174, 0.236433, 0.225814, 0.25031, 0.243554, 0.191378, 0.281712, 0.31487, 0.288399, 0.25031, 0.321458, 0.359901, 0.458154, 0.480142, 0.59014, 0.604312, 0.58069, 0.494003, 0.59508, 0.604312, 0.497853, 0.521092, 0.490133, 0.486429, 0.41194, 0.414856, 0.418646, 0.4292, 0.40511, 0.41194, 0.418646, 0.40511, 0.359901, 0.332115, 0.281712, 0.222385, 0.155435, 0.120615], '')</t>
  </si>
  <si>
    <t>[347, 394, 395, 396, 398, 399, 401]</t>
  </si>
  <si>
    <t xml:space="preserve">F5RY88|F5RY88_9ENTR 4-diphosphocytidyl-2-C-methyl-D-erythritol kinase OS=Enterobacter hormaechei ATCC 49162 </t>
  </si>
  <si>
    <t>([0.339168, 0.394753, 0.291804, 0.182256, 0.122885, 0.076542, 0.049374, 0.067594, 0.085092, 0.116183, 0.142424, 0.147574, 0.191378, 0.18812, 0.109221, 0.18812, 0.158265, 0.098513, 0.086953, 0.106997, 0.064632, 0.055536, 0.056825, 0.047319, 0.059222, 0.102787, 0.100716, 0.164327, 0.170161, 0.17593, 0.094817, 0.092881, 0.06184, 0.067594, 0.085092, 0.15008, 0.161087, 0.167087, 0.243554, 0.243554, 0.15008, 0.155435, 0.170161, 0.098513, 0.182256, 0.278302, 0.200174, 0.308712, 0.308712, 0.229226, 0.194234, 0.288399, 0.301917, 0.408655, 0.394753, 0.275179, 0.185198, 0.122885, 0.116183, 0.096677, 0.073402, 0.129801, 0.122885, 0.122885, 0.15284, 0.161087, 0.137348, 0.164327, 0.15284, 0.129801, 0.185198, 0.216401, 0.216401, 0.132295, 0.147574, 0.116183, 0.179055, 0.268042, 0.332115, 0.298791, 0.346032, 0.281712, 0.284882, 0.278302, 0.377384, 0.418646, 0.408655, 0.31487, 0.380708, 0.339168, 0.374039, 0.377384, 0.377384, 0.291804, 0.377384, 0.346032, 0.377384, 0.377384, 0.377384, 0.387226, 0.387226, 0.342579, 0.444081, 0.374039, 0.387226, 0.308712, 0.281712, 0.200174, 0.295083, 0.264545, 0.222385, 0.144935, 0.142424, 0.088832, 0.144935, 0.090864, 0.094817, 0.098513, 0.106997, 0.120615, 0.066181, 0.067594, 0.067594, 0.038042, 0.058088, 0.058088, 0.090864, 0.064632, 0.106997, 0.083462, 0.088832, 0.098513, 0.191378, 0.139895, 0.122885, 0.083462, 0.134866, 0.127496, 0.122885, 0.094817, 0.0704, 0.060549, 0.060549, 0.083462, 0.134866, 0.094817, 0.15008, 0.158265, 0.15284, 0.096677, 0.120615, 0.134866, 0.134866, 0.120615, 0.194234, 0.328603, 0.41194, 0.41194, 0.324872, 0.232838, 0.185198, 0.137348, 0.173081, 0.200174, 0.209395, 0.209395, 0.209395, 0.206376, 0.120615, 0.219301, 0.308712, 0.332115, 0.236433, 0.209395, 0.116183, 0.094817, 0.083462, 0.088832, 0.098513, 0.098513, 0.161087, 0.232838, 0.332115, 0.40511, 0.440853, 0.339168, 0.335645, 0.394753, 0.30533, 0.390993, 0.366687, 0.275179, 0.164327, 0.236433, 0.243554, 0.370445, 0.26085, 0.243554, 0.222385, 0.225814, 0.225814, 0.25031, 0.268042, 0.167087, 0.137348, 0.111485, 0.155435, 0.15284, 0.083462, 0.137348, 0.155435, 0.102787, 0.173081, 0.222385, 0.15284, 0.15284, 0.137348, 0.15284, 0.098513, 0.054297, 0.056825, 0.051831, 0.038858, 0.043307, 0.076542, 0.088832, 0.054297, 0.060549, 0.06312, 0.129801, 0.137348, 0.106997, 0.100716, 0.06184, 0.037156, 0.047319, 0.088832, 0.046336, 0.088832, 0.147574, 0.239899, 0.229226, 0.298791, 0.301917, 0.264545, 0.278302, 0.219301, 0.222385, 0.229226, 0.232838, 0.200174, 0.222385, 0.18812, 0.173081, 0.161087, 0.257454, 0.288399, 0.170161, 0.206376, 0.170161, 0.158265, 0.15008, 0.122885, 0.15008, 0.179055, 0.179055, 0.196879, 0.182256, 0.268042, 0.26085, 0.225814, 0.179055, 0.098513, 0.122885, 0.203355, 0.288399, 0.30533, 0.200174, 0.301917, 0.346032, 0.356642, 0.339168, 0.311707, 0.321458, 0.278302, 0.232838, 0.203355, 0.125101, 0.206376], '')</t>
  </si>
  <si>
    <t xml:space="preserve">F5RYB5|F5RYB5_9ENTR FMN dependent NADH:quinone oxidoreductase OS=Enterobacter hormaechei ATCC 49162 </t>
  </si>
  <si>
    <t>([0.032677, 0.020522, 0.023534, 0.035586, 0.023534, 0.033407, 0.049374, 0.064632, 0.083462, 0.109221, 0.078022, 0.096677, 0.109221, 0.066181, 0.051831, 0.056825, 0.098513, 0.167087, 0.094817, 0.094817, 0.109221, 0.18812, 0.278302, 0.318242, 0.284882, 0.390993, 0.408655, 0.301917, 0.311707, 0.239899, 0.229226, 0.335645, 0.25406, 0.206376, 0.257454, 0.384043, 0.490133, 0.370445, 0.394753, 0.436924, 0.352862, 0.349426, 0.339168, 0.352862, 0.264545, 0.225814, 0.21291, 0.170161, 0.182256, 0.17593, 0.275179, 0.275179, 0.275179, 0.321458, 0.387226, 0.328603, 0.311707, 0.311707, 0.40511, 0.380708, 0.461924, 0.575842, 0.517562, 0.422041, 0.370445, 0.36309, 0.4292, 0.444081, 0.494003, 0.490133, 0.390993, 0.321458, 0.346032, 0.239899, 0.284882, 0.216401, 0.308712, 0.324872, 0.222385, 0.142424, 0.088832, 0.046336, 0.044297, 0.044297, 0.096677, 0.090864, 0.090864, 0.100716, 0.044297, 0.042364, 0.040537, 0.090864, 0.116183, 0.109221, 0.109221, 0.100716, 0.132295, 0.076542, 0.034068, 0.060549, 0.06312, 0.06312, 0.090864, 0.083462, 0.083462, 0.069024, 0.056825, 0.102787, 0.047319, 0.096677, 0.049374, 0.094817, 0.088832, 0.094817, 0.086953, 0.173081, 0.196879, 0.185198, 0.18812, 0.225814, 0.203355, 0.288399, 0.352862, 0.387226, 0.352862, 0.291804, 0.219301, 0.203355, 0.203355, 0.311707, 0.31487, 0.40511, 0.394753, 0.275179, 0.264545, 0.26085, 0.243554, 0.229226, 0.26085, 0.352862, 0.440853, 0.359901, 0.288399, 0.257454, 0.291804, 0.232838, 0.288399, 0.36309, 0.366687, 0.25031, 0.170161, 0.167087, 0.090864, 0.049374, 0.090864, 0.047319, 0.050641, 0.049374, 0.029376, 0.026338, 0.013613, 0.009294, 0.008409, 0.009401, 0.011903, 0.010131, 0.009865, 0.010131, 0.007091, 0.009401, 0.018106, 0.033407, 0.021816, 0.033407, 0.064632, 0.06312, 0.090864, 0.094817, 0.090864, 0.147574, 0.109221, 0.194234, 0.225814, 0.30533, 0.25031, 0.232838, 0.232838, 0.243554, 0.209395, 0.268042, 0.236433, 0.182256, 0.137348, 0.179055, 0.191378, 0.15284, 0.129801, 0.139895, 0.094817, 0.06184, 0.034884], '')</t>
  </si>
  <si>
    <t>[61, 62]</t>
  </si>
  <si>
    <t xml:space="preserve">F5RYM4|F5RYM4_9ENTR Periplasmic trehalase OS=Enterobacter hormaechei ATCC 49162 </t>
  </si>
  <si>
    <t>([0.200174, 0.127496, 0.170161, 0.11371, 0.118441, 0.081712, 0.085092, 0.111485, 0.116183, 0.086953, 0.054297, 0.071867, 0.085092, 0.090864, 0.073402, 0.042364, 0.056825, 0.05306, 0.043307, 0.03976, 0.042364, 0.076542, 0.147574, 0.125101, 0.18812, 0.229226, 0.321458, 0.349426, 0.342579, 0.40511, 0.5017, 0.521092, 0.436924, 0.4292, 0.4292, 0.490133, 0.494003, 0.374039, 0.490133, 0.541878, 0.447574, 0.450668, 0.436924, 0.374039, 0.398279, 0.321458, 0.196879, 0.209395, 0.222385, 0.239899, 0.203355, 0.196879, 0.173081, 0.216401, 0.30533, 0.271506, 0.17593, 0.281712, 0.387226, 0.370445, 0.36309, 0.461924, 0.359901, 0.366687, 0.30533, 0.225814, 0.278302, 0.401658, 0.271506, 0.257454, 0.196879, 0.21291, 0.203355, 0.321458, 0.366687, 0.352862, 0.384043, 0.335645, 0.318242, 0.239899, 0.236433, 0.216401, 0.102787, 0.11371, 0.122885, 0.15284, 0.239899, 0.161087, 0.092881, 0.102787, 0.125101, 0.155435, 0.158265, 0.164327, 0.17593, 0.158265, 0.096677, 0.064632, 0.15008, 0.164327, 0.26085, 0.268042, 0.291804, 0.401658, 0.384043, 0.359901, 0.4292, 0.408655, 0.433034, 0.541878, 0.671169, 0.525368, 0.408655, 0.418646, 0.356642, 0.257454, 0.264545, 0.352862, 0.422041, 0.398279, 0.380708, 0.356642, 0.324872, 0.324872, 0.324872, 0.288399, 0.30533, 0.281712, 0.21291, 0.219301, 0.229226, 0.144935, 0.239899, 0.346032, 0.342579, 0.311707, 0.328603, 0.264545, 0.295083, 0.295083, 0.295083, 0.278302, 0.173081, 0.194234, 0.196879, 0.15008, 0.170161, 0.096677, 0.048328, 0.085092, 0.134866, 0.066181, 0.055536, 0.047319, 0.036378, 0.0198, 0.035586, 0.032017, 0.03976, 0.037156, 0.036378, 0.035586, 0.034884, 0.034068, 0.037156, 0.032017, 0.028695, 0.05306, 0.100716, 0.144935, 0.098513, 0.106997, 0.18812, 0.18812, 0.167087, 0.132295, 0.209395, 0.142424, 0.216401, 0.247041, 0.132295, 0.137348, 0.129801, 0.086953, 0.18812, 0.191378, 0.200174, 0.291804, 0.281712, 0.268042, 0.229226, 0.203355, 0.137348, 0.125101, 0.209395, 0.229226, 0.335645, 0.349426, 0.454136, 0.339168, 0.232838, 0.342579, 0.264545, 0.229226, 0.25406, 0.243554, 0.161087, 0.106997, 0.085092, 0.090864, 0.085092, 0.147574, 0.216401, 0.295083, 0.275179, 0.21291, 0.206376, 0.18812, 0.100716, 0.079919, 0.167087, 0.281712, 0.236433, 0.324872, 0.366687, 0.436924, 0.332115, 0.384043, 0.366687, 0.281712, 0.232838, 0.26085, 0.25406, 0.232838, 0.232838, 0.257454, 0.25406, 0.278302, 0.308712, 0.401658, 0.42561, 0.374039, 0.370445, 0.41194, 0.387226, 0.339168, 0.271506, 0.352862, 0.301917, 0.401658, 0.525368, 0.59014, 0.56648, 0.483068, 0.436924, 0.440853, 0.4292, 0.418646, 0.301917, 0.284882, 0.291804, 0.271506, 0.30533, 0.295083, 0.332115, 0.335645, 0.422041, 0.494003, 0.5017, 0.468512, 0.387226, 0.387226, 0.394753, 0.346032, 0.418646, 0.490133, 0.458154, 0.458154, 0.570702, 0.720929, 0.745909, 0.745909, 0.745909, 0.771762, 0.745909, 0.703578, 0.728858, 0.585406, 0.468512, 0.465241, 0.59508, 0.59508, 0.575842, 0.562014, 0.604312, 0.570702, 0.541878, 0.56648, 0.575842, 0.444081, 0.440853, 0.30533, 0.295083, 0.298791, 0.264545, 0.194234, 0.161087, 0.155435, 0.229226, 0.346032, 0.366687, 0.352862, 0.352862, 0.359901, 0.36309, 0.308712, 0.324872, 0.346032, 0.349426, 0.346032, 0.374039, 0.31487, 0.450668, 0.401658, 0.41194, 0.342579, 0.454136, 0.468512, 0.390993, 0.349426, 0.219301, 0.200174, 0.17593, 0.25406, 0.25031, 0.185198, 0.191378, 0.17593, 0.173081, 0.155435, 0.15284, 0.236433, 0.301917, 0.275179, 0.328603, 0.328603, 0.398279, 0.36309, 0.384043, 0.4292, 0.480142, 0.585406, 0.483068, 0.534167, 0.490133, 0.422041, 0.472492, 0.541878, 0.541878, 0.541878, 0.585406, 0.585406, 0.538167, 0.480142, 0.490133, 0.483068, 0.476583, 0.401658, 0.339168, 0.352862, 0.387226, 0.374039, 0.390993, 0.483068, 0.387226, 0.318242, 0.36309, 0.394753, 0.308712, 0.339168, 0.268042, 0.25031, 0.25406, 0.278302, 0.311707, 0.239899, 0.239899, 0.25031, 0.335645, 0.342579, 0.328603, 0.295083, 0.271506, 0.232838, 0.167087, 0.15284, 0.268042, 0.219301, 0.134866, 0.164327, 0.15284, 0.194234, 0.17593, 0.173081, 0.182256, 0.191378, 0.247041, 0.225814, 0.222385, 0.209395, 0.225814, 0.203355, 0.203355, 0.203355, 0.203355, 0.271506, 0.366687, 0.332115, 0.332115, 0.346032, 0.398279, 0.436924, 0.461924, 0.486429, 0.40511, 0.390993, 0.380708, 0.380708, 0.408655, 0.318242, 0.335645, 0.387226, 0.41194, 0.450668, 0.486429, 0.4292, 0.444081, 0.42561, 0.458154, 0.553315, 0.653063, 0.553315, 0.486429, 0.525368, 0.454136, 0.553315, 0.472492, 0.414856, 0.394753, 0.339168, 0.433034, 0.418646, 0.352862, 0.36309, 0.366687, 0.268042, 0.349426, 0.346032, 0.380708, 0.346032, 0.281712, 0.26085, 0.301917, 0.335645, 0.25406, 0.321458, 0.232838, 0.311707, 0.271506, 0.229226, 0.275179, 0.275179, 0.219301, 0.298791, 0.291804, 0.281712, 0.281712, 0.295083, 0.288399, 0.295083, 0.295083, 0.342579, 0.298791, 0.281712, 0.284882, 0.332115, 0.247041, 0.339168, 0.281712, 0.370445, 0.436924, 0.444081, 0.433034, 0.490133, 0.483068, 0.480142, 0.480142, 0.585406, 0.56648, 0.58069, 0.465241, 0.505461, 0.440853, 0.521092, 0.608892, 0.59014, 0.490133, 0.59508, 0.490133, 0.553315, 0.570702, 0.575842, 0.51388, 0.51388, 0.444081, 0.440853, 0.408655, 0.342579, 0.359901, 0.324872, 0.264545, 0.275179, 0.275179, 0.332115, 0.339168, 0.31487, 0.349426, 0.359901, 0.377384, 0.447574, 0.398279, 0.418646, 0.4292, 0.494003, 0.5017, 0.618285, 0.59508, 0.608892, 0.707965, 0.707965, 0.767246, 0.76285, 0.823549, 0.819762, 0.805026, 0.779859, 0.795062, 0.728858, 0.795062, 0.784345, 0.784345, 0.837511, 0.798249, 0.779859, 0.754692, 0.73685, 0.671169, 0.699094, 0.733139, 0.694846], '')</t>
  </si>
  <si>
    <t>[30, 31, 39, 109, 110, 111, 250, 251, 252, 268, 278, 279, 280, 281, 282, 283, 284, 285, 286, 287, 290, 291, 292, 293, 294, 295, 296, 297, 298, 351, 353, 357, 358, 359, 360, 361, 362, 439, 440, 441, 443, 445, 497, 498, 499, 501, 503, 504, 505, 507, 509, 510, 511, 512, 513, 534, 535, 536, 537, 538, 539, 540, 541, 542, 543, 544, 545, 546, 547, 548, 549, 550, 551, 552, 553, 554, 555, 556, 557, 558, 559]</t>
  </si>
  <si>
    <t>80)</t>
  </si>
  <si>
    <t xml:space="preserve">F5RYP2|F5RYP2_9ENTR Formate-dependent phosphoribosylglycinamide formyltransferase OS=Enterobacter hormaechei ATCC 49162 </t>
  </si>
  <si>
    <t>([0.281712, 0.370445, 0.25031, 0.155435, 0.18812, 0.122885, 0.060549, 0.098513, 0.060549, 0.074921, 0.098513, 0.139895, 0.11371, 0.182256, 0.122885, 0.056825, 0.035586, 0.017447, 0.023087, 0.017797, 0.032017, 0.018106, 0.009187, 0.008409, 0.011669, 0.011669, 0.011342, 0.011518, 0.008804, 0.013821, 0.014075, 0.009187, 0.008804, 0.010372, 0.008723, 0.008276, 0.013437, 0.023087, 0.033407, 0.025316, 0.034068, 0.034068, 0.041405, 0.067594, 0.083462, 0.047319, 0.047319, 0.088832, 0.167087, 0.222385, 0.137348, 0.137348, 0.21291, 0.232838, 0.158265, 0.161087, 0.155435, 0.173081, 0.098513, 0.127496, 0.158265, 0.090864, 0.088832, 0.088832, 0.127496, 0.142424, 0.137348, 0.116183, 0.074921, 0.081712, 0.073402, 0.0704, 0.069024, 0.076542, 0.054297, 0.102787, 0.102787, 0.137348, 0.127496, 0.127496, 0.098513, 0.098513, 0.161087, 0.134866, 0.118441, 0.067594, 0.058088, 0.111485, 0.10481, 0.096677, 0.096677, 0.094817, 0.173081, 0.147574, 0.083462, 0.06312, 0.055536, 0.038858, 0.028695, 0.022667, 0.038042, 0.054297, 0.051831, 0.06312, 0.085092, 0.076542, 0.078022, 0.092881, 0.102787, 0.144935, 0.142424, 0.144935, 0.122885, 0.066181, 0.066181, 0.118441, 0.194234, 0.15284, 0.158265, 0.179055, 0.182256, 0.106997, 0.10481, 0.11371, 0.106997, 0.098513, 0.18812, 0.25406, 0.257454, 0.164327, 0.17593, 0.191378, 0.147574, 0.182256, 0.236433, 0.236433, 0.222385, 0.134866, 0.173081, 0.21291, 0.291804, 0.321458, 0.433034, 0.41194, 0.308712, 0.288399, 0.288399, 0.196879, 0.170161, 0.200174, 0.284882, 0.271506, 0.26085, 0.301917, 0.206376, 0.271506, 0.311707, 0.31487, 0.40511, 0.30533, 0.342579, 0.222385, 0.196879, 0.179055, 0.194234, 0.278302, 0.25031, 0.222385, 0.206376, 0.164327, 0.203355, 0.161087, 0.100716, 0.179055, 0.191378, 0.191378, 0.164327, 0.094817, 0.116183, 0.071867, 0.074921, 0.044297, 0.085092, 0.122885, 0.081712, 0.060549, 0.06312, 0.074921, 0.088832, 0.158265, 0.225814, 0.216401, 0.25031, 0.318242, 0.194234, 0.111485, 0.17593, 0.18812, 0.278302, 0.239899, 0.324872, 0.324872, 0.42561, 0.42561, 0.356642, 0.339168, 0.387226, 0.298791, 0.268042, 0.275179, 0.278302, 0.284882, 0.288399, 0.278302, 0.247041, 0.352862, 0.408655, 0.41194, 0.394753, 0.328603, 0.247041, 0.17593, 0.275179, 0.26085, 0.200174, 0.170161, 0.247041, 0.137348, 0.229226, 0.158265, 0.170161, 0.102787, 0.106997, 0.06312, 0.036378, 0.046336, 0.029376, 0.034884, 0.028695, 0.019401, 0.030611, 0.05306, 0.050641, 0.046336, 0.023087, 0.021816, 0.035586, 0.046336, 0.051831, 0.047319, 0.094817, 0.083462, 0.144935, 0.155435, 0.247041, 0.332115, 0.342579, 0.318242, 0.318242, 0.370445, 0.440853, 0.335645, 0.342579, 0.450668, 0.454136, 0.59508, 0.642678, 0.618285, 0.534167, 0.538167, 0.497853, 0.40511, 0.374039, 0.366687, 0.311707, 0.30533, 0.324872, 0.219301, 0.281712, 0.281712, 0.257454, 0.268042, 0.288399, 0.194234, 0.142424, 0.081712, 0.078022, 0.100716, 0.059222, 0.073402, 0.073402, 0.044297, 0.078022, 0.06184, 0.069024, 0.048328, 0.023534, 0.014586, 0.016021, 0.019109, 0.020876, 0.023963, 0.015694, 0.014075, 0.012491, 0.014586, 0.025762, 0.017138, 0.017138, 0.035586, 0.034884, 0.076542, 0.15008, 0.161087, 0.236433, 0.216401, 0.271506, 0.30533, 0.384043, 0.366687, 0.275179, 0.257454, 0.247041, 0.332115, 0.332115, 0.444081, 0.465241, 0.328603, 0.374039, 0.288399, 0.257454, 0.191378, 0.158265, 0.129801, 0.06312, 0.034884, 0.034884, 0.025762, 0.051831, 0.031287, 0.055536, 0.098513, 0.056825, 0.054297, 0.051831, 0.051831, 0.051831, 0.059222, 0.096677, 0.096677, 0.155435, 0.127496, 0.129801, 0.074921, 0.05306, 0.127496, 0.200174, 0.129801, 0.206376, 0.173081, 0.247041, 0.26085, 0.18812, 0.288399, 0.179055, 0.182256, 0.281712, 0.206376, 0.191378, 0.219301, 0.216401, 0.15008, 0.17593, 0.206376, 0.295083, 0.291804, 0.264545, 0.185198, 0.275179, 0.182256, 0.100716, 0.094817, 0.085092, 0.158265, 0.167087, 0.179055, 0.179055, 0.167087, 0.232838, 0.216401, 0.222385, 0.17593, 0.243554, 0.179055, 0.182256, 0.118441, 0.158265, 0.158265, 0.222385, 0.236433, 0.335645, 0.377384, 0.380708, 0.398279, 0.328603, 0.243554, 0.311707, 0.30533, 0.275179, 0.278302, 0.275179, 0.239899, 0.295083, 0.295083, 0.332115, 0.291804, 0.387226, 0.346032, 0.346032, 0.346032, 0.308712, 0.271506, 0.324872, 0.301917, 0.25406, 0.264545, 0.328603, 0.346032, 0.301917, 0.318242], '')</t>
  </si>
  <si>
    <t>[265, 266, 267, 268, 269]</t>
  </si>
  <si>
    <t xml:space="preserve">F5RYR7|F5RYR7_9ENTR Peptidoglycan D,D-transpeptidase FtsI OS=Enterobacter hormaechei ATCC 49162 </t>
  </si>
  <si>
    <t>([0.281712, 0.339168, 0.380708, 0.26085, 0.30533, 0.342579, 0.380708, 0.401658, 0.433034, 0.324872, 0.352862, 0.418646, 0.486429, 0.472492, 0.356642, 0.298791, 0.209395, 0.194234, 0.139895, 0.125101, 0.10481, 0.058088, 0.026338, 0.017447, 0.030003, 0.017447, 0.014315, 0.008624, 0.006421, 0.004689, 0.006567, 0.006533, 0.004775, 0.004775, 0.003671, 0.003924, 0.004483, 0.004414, 0.004388, 0.005318, 0.007645, 0.008895, 0.014075, 0.015694, 0.015694, 0.016021, 0.027463, 0.035586, 0.076542, 0.10481, 0.173081, 0.170161, 0.102787, 0.15284, 0.191378, 0.216401, 0.278302, 0.17593, 0.275179, 0.335645, 0.36309, 0.335645, 0.324872, 0.278302, 0.275179, 0.275179, 0.281712, 0.275179, 0.275179, 0.268042, 0.30533, 0.335645, 0.247041, 0.308712, 0.236433, 0.219301, 0.219301, 0.278302, 0.301917, 0.308712, 0.308712, 0.209395, 0.129801, 0.106997, 0.137348, 0.247041, 0.318242, 0.318242, 0.247041, 0.155435, 0.167087, 0.167087, 0.142424, 0.222385, 0.18812, 0.257454, 0.158265, 0.229226, 0.196879, 0.264545, 0.164327, 0.200174, 0.239899, 0.247041, 0.247041, 0.25031, 0.191378, 0.118441, 0.118441, 0.102787, 0.164327, 0.092881, 0.088832, 0.092881, 0.05306, 0.067594, 0.066181, 0.127496, 0.069024, 0.076542, 0.076542, 0.142424, 0.161087, 0.194234, 0.281712, 0.311707, 0.194234, 0.144935, 0.15008, 0.090864, 0.132295, 0.134866, 0.219301, 0.164327, 0.167087, 0.284882, 0.31487, 0.328603, 0.30533, 0.401658, 0.291804, 0.206376, 0.203355, 0.179055, 0.109221, 0.106997, 0.066181, 0.15008, 0.232838, 0.229226, 0.328603, 0.271506, 0.271506, 0.275179, 0.352862, 0.342579, 0.308712, 0.30533, 0.196879, 0.147574, 0.17593, 0.239899, 0.324872, 0.321458, 0.257454, 0.311707, 0.288399, 0.384043, 0.268042, 0.179055, 0.264545, 0.15284, 0.232838, 0.247041, 0.155435, 0.15284, 0.155435, 0.167087, 0.167087, 0.179055, 0.275179, 0.243554, 0.206376, 0.222385, 0.21291, 0.278302, 0.203355, 0.243554, 0.236433, 0.332115, 0.342579, 0.346032, 0.458154, 0.447574, 0.40511, 0.5017, 0.422041, 0.418646, 0.328603, 0.268042, 0.352862, 0.335645, 0.346032, 0.41194, 0.311707, 0.31487, 0.321458, 0.359901, 0.284882, 0.295083, 0.295083, 0.295083, 0.295083, 0.311707, 0.247041, 0.247041, 0.281712, 0.281712, 0.31487, 0.366687, 0.440853, 0.454136, 0.370445, 0.370445, 0.288399, 0.370445, 0.284882, 0.288399, 0.370445, 0.433034, 0.339168, 0.339168, 0.42561, 0.335645, 0.324872, 0.408655, 0.447574, 0.384043, 0.370445, 0.346032, 0.387226, 0.352862, 0.278302, 0.335645, 0.225814, 0.321458, 0.31487, 0.377384, 0.380708, 0.36309, 0.366687, 0.414856, 0.40511, 0.335645, 0.346032, 0.257454, 0.257454, 0.167087, 0.200174, 0.284882, 0.275179, 0.281712, 0.222385, 0.209395, 0.209395, 0.275179, 0.232838, 0.239899, 0.173081, 0.18812, 0.196879, 0.118441, 0.144935, 0.173081, 0.243554, 0.332115, 0.41194, 0.418646, 0.509769, 0.468512, 0.468512, 0.387226, 0.380708, 0.476583, 0.450668, 0.480142, 0.529623, 0.562014, 0.529623, 0.549308, 0.509769, 0.505461, 0.642678, 0.497853, 0.480142, 0.505461, 0.490133, 0.490133, 0.476583, 0.408655, 0.4292, 0.461924, 0.461924, 0.387226, 0.298791, 0.366687, 0.370445, 0.328603, 0.25031, 0.288399, 0.384043, 0.387226, 0.295083, 0.225814, 0.339168, 0.352862, 0.332115, 0.328603, 0.264545, 0.17593, 0.247041, 0.257454, 0.222385, 0.335645, 0.308712, 0.387226, 0.332115, 0.339168, 0.366687, 0.447574, 0.436924, 0.332115, 0.332115, 0.42561, 0.422041, 0.41194, 0.288399, 0.18812, 0.219301, 0.30533, 0.308712, 0.301917, 0.25406, 0.26085, 0.225814, 0.225814, 0.15008, 0.243554, 0.225814, 0.222385, 0.222385, 0.236433, 0.328603, 0.328603, 0.25031, 0.311707, 0.311707, 0.321458, 0.41194, 0.298791, 0.247041, 0.288399, 0.31487, 0.291804, 0.301917, 0.301917, 0.308712, 0.308712, 0.308712, 0.321458, 0.236433, 0.232838, 0.232838, 0.134866, 0.134866, 0.109221, 0.111485, 0.122885, 0.18812, 0.194234, 0.275179, 0.219301, 0.264545, 0.155435, 0.219301, 0.206376, 0.222385, 0.301917, 0.349426, 0.335645, 0.25031, 0.257454, 0.291804, 0.288399, 0.398279, 0.394753, 0.394753, 0.288399, 0.268042, 0.278302, 0.191378, 0.203355, 0.288399, 0.25406, 0.342579, 0.229226, 0.196879, 0.100716, 0.100716, 0.071867, 0.0704, 0.0704, 0.086953, 0.047319, 0.046336, 0.054297, 0.032677, 0.0704, 0.079919, 0.064632, 0.06184, 0.067594, 0.034884, 0.027463, 0.034884, 0.0198, 0.037156, 0.045352, 0.050641, 0.050641, 0.049374, 0.056825, 0.098513, 0.147574, 0.134866, 0.129801, 0.06312, 0.109221, 0.10481, 0.098513, 0.127496, 0.147574, 0.232838, 0.257454, 0.200174, 0.194234, 0.278302, 0.284882, 0.216401, 0.257454, 0.257454, 0.366687, 0.366687, 0.268042, 0.173081, 0.257454, 0.278302, 0.298791, 0.311707, 0.311707, 0.356642, 0.295083, 0.284882, 0.257454, 0.257454, 0.31487, 0.232838, 0.264545, 0.257454, 0.321458, 0.370445, 0.370445, 0.257454, 0.236433, 0.295083, 0.332115, 0.26085, 0.247041, 0.328603, 0.216401, 0.216401, 0.196879, 0.21291, 0.120615, 0.120615, 0.179055, 0.209395, 0.301917, 0.239899, 0.239899, 0.239899, 0.158265, 0.170161, 0.278302, 0.284882, 0.31487, 0.36309, 0.339168, 0.264545, 0.268042, 0.359901, 0.264545, 0.264545, 0.264545, 0.264545, 0.278302, 0.232838, 0.229226, 0.161087, 0.161087, 0.185198, 0.158265, 0.247041, 0.247041, 0.25406, 0.25406, 0.155435, 0.122885, 0.132295, 0.134866, 0.085092, 0.058088, 0.059222, 0.096677, 0.129801, 0.229226, 0.232838, 0.281712, 0.284882, 0.321458, 0.268042, 0.164327, 0.191378, 0.18812, 0.147574, 0.088832, 0.088832, 0.137348, 0.182256, 0.196879, 0.164327, 0.225814, 0.308712, 0.30533, 0.247041, 0.225814, 0.216401, 0.15008, 0.088832, 0.092881, 0.069024, 0.132295, 0.216401, 0.158265, 0.158265, 0.206376, 0.288399, 0.281712, 0.232838, 0.236433, 0.264545, 0.384043, 0.380708, 0.380708, 0.483068, 0.450668, 0.366687, 0.291804, 0.30533, 0.387226, 0.390993, 0.497853, 0.440853, 0.36309, 0.342579, 0.359901, 0.359901, 0.335645, 0.359901, 0.422041, 0.374039, 0.394753, 0.352862, 0.324872, 0.271506, 0.219301, 0.301917, 0.414856, 0.505461], '')</t>
  </si>
  <si>
    <t>[195, 278, 286, 287, 288, 289, 290, 291, 292, 295, 588]</t>
  </si>
  <si>
    <t xml:space="preserve">F5RYU0|F5RYU0_9ENTR KHG/KDPG aldolase OS=Enterobacter hormaechei ATCC 49162 </t>
  </si>
  <si>
    <t>([0.301917, 0.18812, 0.247041, 0.298791, 0.324872, 0.394753, 0.324872, 0.264545, 0.324872, 0.271506, 0.200174, 0.173081, 0.118441, 0.118441, 0.170161, 0.106997, 0.116183, 0.120615, 0.120615, 0.067594, 0.100716, 0.137348, 0.179055, 0.167087, 0.129801, 0.078022, 0.040537, 0.050641, 0.079919, 0.064632, 0.06312, 0.116183, 0.116183, 0.109221, 0.116183, 0.076542, 0.134866, 0.0704, 0.067594, 0.090864, 0.11371, 0.064632, 0.066181, 0.064632, 0.073402, 0.073402, 0.0704, 0.111485, 0.111485, 0.06312, 0.050641, 0.079919, 0.088832, 0.088832, 0.167087, 0.161087, 0.194234, 0.116183, 0.109221, 0.106997, 0.081712, 0.100716, 0.147574, 0.120615, 0.092881, 0.088832, 0.088832, 0.161087, 0.164327, 0.125101, 0.170161, 0.222385, 0.161087, 0.147574, 0.232838, 0.170161, 0.15284, 0.15008, 0.243554, 0.225814, 0.194234, 0.142424, 0.139895, 0.155435, 0.216401, 0.216401, 0.21291, 0.271506, 0.291804, 0.196879, 0.194234, 0.225814, 0.173081, 0.206376, 0.206376, 0.206376, 0.239899, 0.239899, 0.182256, 0.203355, 0.225814, 0.170161, 0.295083, 0.295083, 0.173081, 0.173081, 0.268042, 0.18812, 0.167087, 0.158265, 0.158265, 0.203355, 0.134866, 0.161087, 0.158265, 0.164327, 0.081712, 0.081712, 0.047319, 0.086953, 0.081712, 0.071867, 0.125101, 0.054297, 0.028107, 0.064632, 0.051831, 0.056825, 0.0704, 0.076542, 0.066181, 0.111485, 0.144935, 0.21291, 0.185198, 0.144935, 0.142424, 0.196879, 0.125101, 0.167087, 0.170161, 0.17593, 0.179055, 0.182256, 0.295083, 0.332115, 0.298791, 0.229226, 0.147574, 0.206376, 0.203355, 0.203355, 0.206376, 0.122885, 0.125101, 0.179055, 0.225814, 0.222385, 0.167087, 0.25031, 0.301917, 0.209395, 0.116183, 0.170161, 0.109221, 0.098513, 0.142424, 0.096677, 0.109221, 0.109221, 0.050641, 0.048328, 0.048328, 0.047319, 0.050641, 0.030611, 0.017138, 0.024826, 0.019401, 0.038042, 0.030611, 0.017138, 0.034068, 0.046336, 0.056825, 0.10481, 0.064632, 0.073402, 0.111485, 0.10481, 0.164327, 0.243554, 0.164327, 0.137348, 0.139895, 0.229226, 0.275179, 0.275179, 0.264545, 0.298791, 0.247041, 0.275179, 0.370445, 0.328603, 0.346032, 0.321458, 0.281712, 0.36309, 0.31487, 0.281712, 0.398279, 0.356642, 0.332115], '')</t>
  </si>
  <si>
    <t xml:space="preserve">F5RYU2|F5RYU2_9ENTR Glucose-6-phosphate 1-dehydrogenase OS=Enterobacter hormaechei ATCC 49162 </t>
  </si>
  <si>
    <t>([0.321458, 0.216401, 0.167087, 0.106997, 0.056825, 0.076542, 0.078022, 0.096677, 0.118441, 0.144935, 0.109221, 0.111485, 0.127496, 0.17593, 0.167087, 0.100716, 0.059222, 0.088832, 0.081712, 0.059222, 0.050641, 0.051831, 0.051831, 0.083462, 0.132295, 0.191378, 0.191378, 0.225814, 0.155435, 0.158265, 0.182256, 0.264545, 0.298791, 0.301917, 0.219301, 0.155435, 0.225814, 0.247041, 0.21291, 0.21291, 0.264545, 0.36309, 0.264545, 0.352862, 0.332115, 0.356642, 0.356642, 0.271506, 0.264545, 0.36309, 0.301917, 0.206376, 0.200174, 0.209395, 0.18812, 0.194234, 0.288399, 0.291804, 0.25406, 0.222385, 0.219301, 0.264545, 0.25031, 0.257454, 0.257454, 0.278302, 0.257454, 0.209395, 0.206376, 0.209395, 0.194234, 0.179055, 0.232838, 0.232838, 0.21291, 0.167087, 0.25031, 0.139895, 0.085092, 0.161087, 0.125101, 0.134866, 0.083462, 0.092881, 0.155435, 0.102787, 0.092881, 0.076542, 0.06312, 0.11371, 0.10481, 0.066181, 0.10481, 0.116183, 0.094817, 0.058088, 0.098513, 0.098513, 0.191378, 0.278302, 0.26085, 0.278302, 0.275179, 0.25406, 0.25406, 0.167087, 0.134866, 0.118441, 0.116183, 0.232838, 0.26085, 0.264545, 0.352862, 0.25031, 0.232838, 0.239899, 0.236433, 0.164327, 0.15008, 0.139895, 0.079919, 0.083462, 0.134866, 0.111485, 0.173081, 0.102787, 0.173081, 0.243554, 0.264545, 0.332115, 0.271506, 0.232838, 0.173081, 0.118441, 0.170161, 0.185198, 0.203355, 0.318242, 0.308712, 0.31487, 0.318242, 0.401658, 0.31487, 0.271506, 0.30533, 0.311707, 0.390993, 0.398279, 0.339168, 0.356642, 0.332115, 0.370445, 0.31487, 0.377384, 0.465241, 0.394753, 0.271506, 0.295083, 0.281712, 0.288399, 0.298791, 0.229226, 0.15008, 0.219301, 0.167087, 0.167087, 0.170161, 0.106997, 0.056825, 0.096677, 0.088832, 0.092881, 0.090864, 0.090864, 0.054297, 0.051831, 0.060549, 0.071867, 0.05306, 0.028695, 0.046336, 0.022667, 0.028107, 0.05306, 0.055536, 0.058088, 0.028695, 0.0198, 0.035586, 0.067594, 0.035586, 0.038858, 0.038042, 0.036378, 0.058088, 0.058088, 0.056825, 0.098513, 0.109221, 0.137348, 0.137348, 0.142424, 0.17593, 0.179055, 0.179055, 0.194234, 0.209395, 0.311707, 0.295083, 0.295083, 0.281712, 0.380708, 0.278302, 0.264545, 0.18812, 0.10481, 0.173081, 0.170161, 0.144935, 0.200174, 0.194234, 0.239899, 0.229226, 0.301917, 0.295083, 0.196879, 0.194234, 0.264545, 0.268042, 0.268042, 0.179055, 0.185198, 0.120615, 0.129801, 0.085092, 0.11371, 0.127496, 0.10481, 0.081712, 0.094817, 0.111485, 0.127496, 0.15008, 0.158265, 0.094817, 0.122885, 0.164327, 0.164327, 0.15008, 0.092881, 0.142424, 0.222385, 0.185198, 0.26085, 0.275179, 0.342579, 0.311707, 0.308712, 0.332115, 0.36309, 0.284882, 0.25031, 0.216401, 0.144935, 0.144935, 0.21291, 0.203355, 0.247041, 0.17593, 0.17593, 0.271506, 0.271506, 0.271506, 0.232838, 0.232838, 0.301917, 0.311707, 0.291804, 0.380708, 0.356642, 0.36309, 0.342579, 0.321458, 0.335645, 0.422041, 0.41194, 0.41194, 0.352862, 0.370445, 0.440853, 0.359901, 0.271506, 0.284882, 0.288399, 0.366687, 0.374039, 0.346032, 0.352862, 0.436924, 0.4292, 0.458154, 0.468512, 0.59508, 0.642678, 0.63748, 0.509769, 0.447574, 0.42561, 0.408655, 0.377384, 0.311707, 0.40511, 0.401658, 0.398279, 0.398279, 0.284882, 0.284882, 0.209395, 0.173081, 0.179055, 0.129801, 0.155435, 0.079919, 0.047319, 0.026892, 0.025762, 0.049374, 0.073402, 0.085092, 0.132295, 0.085092, 0.144935, 0.120615, 0.179055, 0.120615, 0.11371, 0.203355, 0.15008, 0.18812, 0.158265, 0.10481, 0.081712, 0.064632, 0.129801, 0.222385, 0.308712, 0.232838, 0.243554, 0.170161, 0.098513, 0.096677, 0.158265, 0.132295, 0.088832, 0.094817, 0.147574, 0.094817, 0.106997, 0.155435, 0.219301, 0.271506, 0.271506, 0.377384, 0.301917, 0.281712, 0.179055, 0.179055, 0.281712, 0.278302, 0.370445, 0.476583, 0.418646, 0.418646, 0.339168, 0.444081, 0.356642, 0.271506, 0.359901, 0.324872, 0.257454, 0.275179, 0.281712, 0.281712, 0.288399, 0.366687, 0.36309, 0.436924, 0.444081, 0.335645, 0.332115, 0.324872, 0.328603, 0.380708, 0.291804, 0.384043, 0.295083, 0.370445, 0.359901, 0.342579, 0.359901, 0.42561, 0.291804, 0.301917, 0.387226, 0.380708, 0.377384, 0.301917, 0.284882, 0.281712, 0.339168, 0.239899, 0.247041, 0.232838, 0.167087, 0.167087, 0.102787, 0.170161, 0.17593, 0.225814, 0.219301, 0.21291, 0.139895, 0.239899, 0.206376, 0.137348, 0.074921, 0.05306, 0.085092, 0.092881, 0.092881, 0.116183, 0.134866, 0.134866, 0.15284, 0.203355, 0.185198, 0.25406, 0.15284, 0.106997, 0.139895, 0.144935, 0.088832, 0.144935, 0.15008, 0.15284, 0.134866, 0.200174, 0.236433, 0.257454, 0.275179, 0.275179, 0.239899, 0.335645, 0.31487, 0.335645, 0.271506, 0.380708, 0.366687, 0.472492, 0.545602, 0.4292, 0.436924, 0.562014, 0.490133, 0.454136, 0.472492, 0.517562, 0.517562, 0.5017, 0.40511, 0.401658, 0.377384, 0.408655, 0.380708, 0.377384, 0.339168, 0.328603, 0.332115, 0.366687, 0.26085, 0.275179, 0.349426, 0.324872, 0.26085, 0.30533, 0.301917, 0.275179, 0.324872, 0.321458, 0.346032, 0.461924], '')</t>
  </si>
  <si>
    <t>[302, 303, 304, 305, 459, 462, 466, 467, 468]</t>
  </si>
  <si>
    <t xml:space="preserve">F5RYU5|F5RYU5_9ENTR Lipid A biosynthesis acyltransferase OS=Enterobacter hormaechei ATCC 49162 </t>
  </si>
  <si>
    <t>([0.222385, 0.158265, 0.096677, 0.127496, 0.173081, 0.129801, 0.158265, 0.185198, 0.129801, 0.129801, 0.15284, 0.185198, 0.15284, 0.225814, 0.308712, 0.281712, 0.281712, 0.278302, 0.36309, 0.370445, 0.328603, 0.31487, 0.291804, 0.387226, 0.30533, 0.21291, 0.182256, 0.139895, 0.074921, 0.15008, 0.185198, 0.185198, 0.18812, 0.26085, 0.229226, 0.247041, 0.243554, 0.291804, 0.26085, 0.17593, 0.109221, 0.134866, 0.127496, 0.164327, 0.086953, 0.147574, 0.229226, 0.301917, 0.384043, 0.51388, 0.447574, 0.394753, 0.36309, 0.318242, 0.268042, 0.271506, 0.268042, 0.182256, 0.144935, 0.106997, 0.173081, 0.25406, 0.275179, 0.281712, 0.324872, 0.339168, 0.264545, 0.271506, 0.301917, 0.206376, 0.203355, 0.139895, 0.17593, 0.203355, 0.167087, 0.216401, 0.167087, 0.096677, 0.167087, 0.203355, 0.239899, 0.239899, 0.239899, 0.222385, 0.219301, 0.232838, 0.318242, 0.318242, 0.219301, 0.127496, 0.116183, 0.071867, 0.155435, 0.155435, 0.155435, 0.142424, 0.129801, 0.144935, 0.225814, 0.142424, 0.15284, 0.167087, 0.129801, 0.078022, 0.054297, 0.041405, 0.037156, 0.040537, 0.06312, 0.116183, 0.200174, 0.236433, 0.275179, 0.21291, 0.170161, 0.092881, 0.164327, 0.17593, 0.25031, 0.243554, 0.342579, 0.31487, 0.26085, 0.206376, 0.301917, 0.239899, 0.206376, 0.120615, 0.120615, 0.125101, 0.078022, 0.076542, 0.102787, 0.122885, 0.074921, 0.102787, 0.185198, 0.185198, 0.111485, 0.100716, 0.083462, 0.076542, 0.085092, 0.144935, 0.236433, 0.15008, 0.25406, 0.346032, 0.342579, 0.243554, 0.25406, 0.318242, 0.25406, 0.25406, 0.268042, 0.380708, 0.281712, 0.17593, 0.179055, 0.167087, 0.100716, 0.071867, 0.083462, 0.079919, 0.081712, 0.085092, 0.139895, 0.139895, 0.139895, 0.247041, 0.328603, 0.31487, 0.321458, 0.284882, 0.219301, 0.21291, 0.125101, 0.118441, 0.182256, 0.18812, 0.18812, 0.281712, 0.339168, 0.321458, 0.232838, 0.247041, 0.21291, 0.139895, 0.139895, 0.122885, 0.071867, 0.055536, 0.055536, 0.034068, 0.046336, 0.0704, 0.056825, 0.111485, 0.139895, 0.102787, 0.116183, 0.127496, 0.067594, 0.092881, 0.06184, 0.058088, 0.050641, 0.06184, 0.10481, 0.10481, 0.10481, 0.161087, 0.134866, 0.134866, 0.120615, 0.17593, 0.127496, 0.144935, 0.164327, 0.243554, 0.284882, 0.26085, 0.342579, 0.374039, 0.271506, 0.335645, 0.401658, 0.401658, 0.40511, 0.40511, 0.40511, 0.324872, 0.301917, 0.380708, 0.380708, 0.42561, 0.433034, 0.505461, 0.521092, 0.4292, 0.414856, 0.394753, 0.318242, 0.25406, 0.332115, 0.433034, 0.42561, 0.447574, 0.454136, 0.465241, 0.374039, 0.374039, 0.335645, 0.284882, 0.21291, 0.209395, 0.179055, 0.111485, 0.102787, 0.100716, 0.139895, 0.129801, 0.196879, 0.275179, 0.342579, 0.346032, 0.332115, 0.356642, 0.275179, 0.257454, 0.243554, 0.328603, 0.332115, 0.370445, 0.342579, 0.440853, 0.444081, 0.521092, 0.59917, 0.59508, 0.570702, 0.557691, 0.549308, 0.490133, 0.465241, 0.42561, 0.387226, 0.335645], '')</t>
  </si>
  <si>
    <t>[49, 237, 238, 277, 278, 279, 280, 281, 282]</t>
  </si>
  <si>
    <t xml:space="preserve">F5RYV0|F5RYV0_9ENTR Holliday junction branch migration complex subunit RuvB OS=Enterobacter hormaechei ATCC 49162 </t>
  </si>
  <si>
    <t>([0.191378, 0.25031, 0.144935, 0.196879, 0.284882, 0.332115, 0.377384, 0.311707, 0.257454, 0.298791, 0.321458, 0.328603, 0.324872, 0.301917, 0.374039, 0.352862, 0.264545, 0.26085, 0.342579, 0.359901, 0.298791, 0.203355, 0.196879, 0.30533, 0.324872, 0.301917, 0.216401, 0.200174, 0.275179, 0.356642, 0.298791, 0.321458, 0.257454, 0.247041, 0.158265, 0.142424, 0.122885, 0.164327, 0.239899, 0.144935, 0.127496, 0.203355, 0.31487, 0.281712, 0.185198, 0.173081, 0.164327, 0.15284, 0.096677, 0.051831, 0.023963, 0.031287, 0.033407, 0.076542, 0.144935, 0.15284, 0.142424, 0.164327, 0.200174, 0.21291, 0.21291, 0.18812, 0.200174, 0.11371, 0.088832, 0.125101, 0.120615, 0.134866, 0.173081, 0.25406, 0.278302, 0.401658, 0.311707, 0.275179, 0.25031, 0.257454, 0.346032, 0.346032, 0.387226, 0.30533, 0.209395, 0.31487, 0.342579, 0.298791, 0.394753, 0.483068, 0.422041, 0.377384, 0.324872, 0.321458, 0.232838, 0.31487, 0.31487, 0.31487, 0.339168, 0.36309, 0.356642, 0.374039, 0.301917, 0.185198, 0.155435, 0.15008, 0.144935, 0.164327, 0.118441, 0.120615, 0.106997, 0.109221, 0.129801, 0.182256, 0.158265, 0.173081, 0.182256, 0.18812, 0.203355, 0.118441, 0.055536, 0.067594, 0.049374, 0.060549, 0.11371, 0.209395, 0.21291, 0.209395, 0.122885, 0.209395, 0.129801, 0.10481, 0.102787, 0.100716, 0.092881, 0.137348, 0.229226, 0.182256, 0.139895, 0.196879, 0.281712, 0.281712, 0.243554, 0.185198, 0.232838, 0.142424, 0.158265, 0.278302, 0.161087, 0.247041, 0.158265, 0.161087, 0.194234, 0.25406, 0.264545, 0.25406, 0.25031, 0.18812, 0.219301, 0.25031, 0.173081, 0.179055, 0.271506, 0.308712, 0.31487, 0.301917, 0.398279, 0.359901, 0.21291, 0.324872, 0.222385, 0.236433, 0.342579, 0.339168, 0.284882, 0.291804, 0.173081, 0.106997, 0.139895, 0.092881, 0.11371, 0.185198, 0.111485, 0.120615, 0.098513, 0.094817, 0.06184, 0.056825, 0.055536, 0.11371, 0.092881, 0.15284, 0.137348, 0.100716, 0.102787, 0.102787, 0.098513, 0.147574, 0.229226, 0.232838, 0.324872, 0.291804, 0.247041, 0.219301, 0.225814, 0.155435, 0.21291, 0.278302, 0.271506, 0.278302, 0.275179, 0.308712, 0.321458, 0.447574, 0.483068, 0.387226, 0.447574, 0.447574, 0.486429, 0.394753, 0.291804, 0.268042, 0.264545, 0.225814, 0.335645, 0.328603, 0.295083, 0.295083, 0.318242, 0.25406, 0.25031, 0.257454, 0.268042, 0.26085, 0.232838, 0.158265, 0.243554, 0.243554, 0.239899, 0.161087, 0.209395, 0.264545, 0.281712, 0.25406, 0.243554, 0.25406, 0.206376, 0.229226, 0.275179, 0.18812, 0.264545, 0.236433, 0.25031, 0.239899, 0.142424, 0.142424, 0.142424, 0.116183, 0.144935, 0.134866, 0.209395, 0.161087, 0.120615, 0.066181, 0.067594, 0.073402, 0.03976, 0.055536, 0.092881, 0.043307, 0.034068, 0.032017, 0.03976, 0.044297, 0.028107, 0.056825, 0.030611, 0.059222, 0.081712, 0.044297, 0.038042, 0.032677, 0.046336, 0.045352, 0.078022, 0.102787, 0.164327, 0.243554, 0.25031, 0.26085, 0.278302, 0.401658, 0.41194, 0.342579, 0.225814, 0.311707, 0.346032, 0.339168, 0.25031, 0.158265, 0.25031, 0.295083, 0.324872, 0.247041, 0.25406, 0.268042, 0.247041, 0.239899, 0.278302, 0.25406, 0.247041, 0.332115, 0.275179, 0.232838, 0.308712, 0.318242, 0.298791, 0.229226, 0.216401, 0.308712, 0.398279, 0.271506, 0.257454, 0.167087, 0.275179, 0.394753, 0.414856, 0.387226, 0.332115, 0.335645, 0.31487, 0.291804, 0.271506, 0.295083, 0.30533, 0.26085, 0.332115, 0.308712, 0.324872, 0.494003], '')</t>
  </si>
  <si>
    <t xml:space="preserve">F5RYV2|F5RYV2_9ENTR Crossover junction endodeoxyribonuclease RuvC OS=Enterobacter hormaechei ATCC 49162 </t>
  </si>
  <si>
    <t>([0.05306, 0.085092, 0.051831, 0.078022, 0.102787, 0.06312, 0.081712, 0.059222, 0.038042, 0.051831, 0.067594, 0.054297, 0.054297, 0.10481, 0.179055, 0.182256, 0.191378, 0.203355, 0.116183, 0.094817, 0.096677, 0.096677, 0.06312, 0.055536, 0.056825, 0.060549, 0.10481, 0.067594, 0.118441, 0.209395, 0.129801, 0.15284, 0.222385, 0.232838, 0.144935, 0.142424, 0.144935, 0.078022, 0.078022, 0.109221, 0.109221, 0.069024, 0.0704, 0.11371, 0.116183, 0.06184, 0.06184, 0.06312, 0.051831, 0.047319, 0.05306, 0.10481, 0.047319, 0.024393, 0.019401, 0.019109, 0.020876, 0.038042, 0.044297, 0.03976, 0.03976, 0.032677, 0.05306, 0.059222, 0.041405, 0.083462, 0.147574, 0.118441, 0.066181, 0.129801, 0.074921, 0.059222, 0.055536, 0.078022, 0.15284, 0.179055, 0.196879, 0.15284, 0.086953, 0.086953, 0.132295, 0.134866, 0.109221, 0.118441, 0.111485, 0.147574, 0.079919, 0.098513, 0.078022, 0.069024, 0.074921, 0.074921, 0.06184, 0.048328, 0.06312, 0.06312, 0.040537, 0.066181, 0.083462, 0.147574, 0.15008, 0.122885, 0.144935, 0.129801, 0.118441, 0.11371, 0.085092, 0.155435, 0.132295, 0.191378, 0.301917, 0.216401, 0.311707, 0.356642, 0.356642, 0.275179, 0.278302, 0.352862, 0.268042, 0.179055, 0.17593, 0.161087, 0.26085, 0.229226, 0.342579, 0.380708, 0.387226, 0.387226, 0.387226, 0.349426, 0.31487, 0.324872, 0.36309, 0.271506, 0.222385, 0.170161, 0.206376, 0.122885, 0.122885, 0.209395, 0.229226, 0.243554, 0.26085, 0.225814, 0.268042, 0.268042, 0.203355, 0.164327, 0.200174, 0.15284, 0.182256, 0.229226, 0.216401, 0.257454, 0.264545, 0.311707, 0.324872, 0.328603, 0.436924, 0.42561, 0.418646, 0.40511, 0.398279, 0.458154, 0.440853, 0.414856, 0.377384, 0.394753, 0.422041, 0.387226, 0.418646, 0.390993, 0.328603], '')</t>
  </si>
  <si>
    <t xml:space="preserve">F5RYV5|F5RYV5_9ENTR Aspartate--tRNA ligase OS=Enterobacter hormaechei ATCC 49162 </t>
  </si>
  <si>
    <t>([0.25031, 0.291804, 0.328603, 0.264545, 0.295083, 0.332115, 0.366687, 0.31487, 0.346032, 0.281712, 0.225814, 0.25406, 0.173081, 0.120615, 0.120615, 0.182256, 0.25031, 0.243554, 0.247041, 0.25031, 0.25406, 0.247041, 0.17593, 0.11371, 0.092881, 0.056825, 0.055536, 0.043307, 0.06312, 0.06312, 0.102787, 0.167087, 0.164327, 0.17593, 0.179055, 0.179055, 0.134866, 0.078022, 0.043307, 0.042364, 0.088832, 0.092881, 0.088832, 0.120615, 0.185198, 0.257454, 0.257454, 0.247041, 0.196879, 0.179055, 0.173081, 0.185198, 0.116183, 0.11371, 0.185198, 0.25406, 0.15008, 0.142424, 0.15284, 0.25406, 0.191378, 0.167087, 0.164327, 0.173081, 0.144935, 0.139895, 0.137348, 0.203355, 0.209395, 0.301917, 0.328603, 0.339168, 0.247041, 0.339168, 0.318242, 0.31487, 0.275179, 0.349426, 0.4292, 0.517562, 0.476583, 0.454136, 0.461924, 0.398279, 0.31487, 0.349426, 0.356642, 0.387226, 0.311707, 0.311707, 0.216401, 0.144935, 0.147574, 0.216401, 0.179055, 0.21291, 0.179055, 0.137348, 0.18812, 0.118441, 0.122885, 0.142424, 0.225814, 0.219301, 0.21291, 0.301917, 0.332115, 0.346032, 0.349426, 0.398279, 0.390993, 0.390993, 0.476583, 0.374039, 0.374039, 0.318242, 0.225814, 0.26085, 0.26085, 0.222385, 0.30533, 0.328603, 0.342579, 0.295083, 0.264545, 0.342579, 0.324872, 0.243554, 0.225814, 0.222385, 0.25031, 0.225814, 0.30533, 0.219301, 0.311707, 0.31487, 0.321458, 0.339168, 0.328603, 0.408655, 0.30533, 0.278302, 0.25031, 0.247041, 0.284882, 0.31487, 0.196879, 0.134866, 0.209395, 0.142424, 0.147574, 0.15284, 0.206376, 0.179055, 0.185198, 0.185198, 0.182256, 0.225814, 0.298791, 0.332115, 0.349426, 0.458154, 0.461924, 0.450668, 0.450668, 0.359901, 0.281712, 0.321458, 0.433034, 0.42561, 0.509769, 0.4292, 0.42561, 0.387226, 0.422041, 0.5017, 0.384043, 0.30533, 0.30533, 0.222385, 0.219301, 0.219301, 0.219301, 0.278302, 0.295083, 0.209395, 0.191378, 0.264545, 0.339168, 0.229226, 0.161087, 0.137348, 0.158265, 0.158265, 0.164327, 0.086953, 0.094817, 0.167087, 0.164327, 0.116183, 0.18812, 0.100716, 0.06312, 0.06184, 0.034884, 0.017138, 0.025316, 0.05306, 0.059222, 0.056825, 0.055536, 0.088832, 0.090864, 0.118441, 0.116183, 0.122885, 0.247041, 0.25406, 0.155435, 0.243554, 0.346032, 0.247041, 0.339168, 0.335645, 0.352862, 0.418646, 0.538167, 0.422041, 0.377384, 0.370445, 0.332115, 0.4292, 0.447574, 0.40511, 0.394753, 0.41194, 0.328603, 0.257454, 0.257454, 0.339168, 0.25031, 0.173081, 0.25031, 0.239899, 0.225814, 0.127496, 0.134866, 0.142424, 0.17593, 0.206376, 0.200174, 0.167087, 0.167087, 0.098513, 0.144935, 0.15284, 0.074921, 0.134866, 0.102787, 0.073402, 0.092881, 0.076542, 0.094817, 0.10481, 0.085092, 0.147574, 0.236433, 0.222385, 0.134866, 0.18812, 0.191378, 0.203355, 0.264545, 0.281712, 0.374039, 0.288399, 0.275179, 0.398279, 0.398279, 0.447574, 0.505461, 0.41194, 0.454136, 0.5017, 0.41194, 0.41194, 0.408655, 0.321458, 0.25406, 0.339168, 0.30533, 0.239899, 0.243554, 0.15008, 0.10481, 0.064632, 0.056825, 0.047319, 0.042364, 0.042364, 0.045352, 0.043307, 0.079919, 0.144935, 0.132295, 0.191378, 0.219301, 0.15008, 0.196879, 0.232838, 0.164327, 0.191378, 0.191378, 0.209395, 0.31487, 0.346032, 0.384043, 0.461924, 0.40511, 0.40511, 0.366687, 0.394753, 0.394753, 0.291804, 0.268042, 0.284882, 0.18812, 0.191378, 0.268042, 0.191378, 0.139895, 0.206376, 0.132295, 0.11371, 0.090864, 0.074921, 0.071867, 0.086953, 0.06184, 0.086953, 0.047319, 0.027463, 0.027463, 0.017797, 0.031287, 0.033407, 0.031287, 0.047319, 0.046336, 0.042364, 0.050641, 0.102787, 0.106997, 0.106997, 0.182256, 0.182256, 0.247041, 0.191378, 0.164327, 0.239899, 0.170161, 0.185198, 0.284882, 0.26085, 0.335645, 0.243554, 0.167087, 0.185198, 0.185198, 0.120615, 0.074921, 0.137348, 0.122885, 0.127496, 0.200174, 0.167087, 0.182256, 0.161087, 0.219301, 0.26085, 0.219301, 0.236433, 0.209395, 0.11371, 0.132295, 0.102787, 0.17593, 0.247041, 0.222385, 0.247041, 0.271506, 0.284882, 0.229226, 0.239899, 0.203355, 0.164327, 0.191378, 0.15284, 0.090864, 0.092881, 0.051831, 0.066181, 0.0704, 0.132295, 0.216401, 0.232838, 0.182256, 0.182256, 0.109221, 0.116183, 0.127496, 0.196879, 0.264545, 0.288399, 0.191378, 0.191378, 0.268042, 0.191378, 0.142424, 0.15284, 0.094817, 0.158265, 0.088832, 0.170161, 0.132295, 0.071867, 0.076542, 0.134866, 0.134866, 0.203355, 0.219301, 0.206376, 0.18812, 0.122885, 0.132295, 0.17593, 0.167087, 0.142424, 0.216401, 0.339168, 0.298791, 0.390993, 0.377384, 0.529623, 0.483068, 0.549308, 0.63748, 0.618285, 0.562014, 0.509769, 0.541878, 0.42561, 0.422041, 0.390993, 0.444081, 0.476583, 0.538167, 0.622677, 0.58069, 0.497853, 0.42561, 0.553315, 0.51388, 0.408655, 0.384043, 0.346032, 0.271506, 0.225814, 0.232838, 0.264545, 0.196879, 0.196879, 0.21291, 0.219301, 0.25031, 0.281712, 0.243554, 0.161087, 0.142424, 0.102787, 0.15008, 0.17593, 0.167087, 0.21291, 0.271506, 0.275179, 0.335645, 0.40511, 0.4292, 0.311707, 0.311707, 0.324872, 0.222385, 0.288399, 0.203355, 0.216401, 0.239899, 0.257454, 0.346032, 0.359901, 0.450668, 0.472492, 0.468512, 0.36309, 0.339168, 0.278302, 0.191378, 0.118441, 0.122885, 0.147574, 0.170161, 0.164327, 0.15284, 0.222385, 0.229226, 0.349426, 0.370445, 0.349426, 0.30533, 0.281712, 0.191378, 0.170161, 0.083462, 0.086953, 0.102787, 0.111485, 0.194234, 0.194234, 0.275179, 0.222385, 0.182256, 0.182256, 0.196879, 0.291804, 0.298791, 0.30533, 0.284882, 0.173081, 0.173081, 0.21291, 0.155435, 0.15008, 0.147574, 0.15008, 0.179055, 0.239899, 0.236433, 0.239899, 0.284882, 0.243554, 0.25406, 0.257454, 0.25406, 0.209395, 0.216401, 0.232838, 0.18812, 0.206376, 0.291804, 0.18812, 0.147574, 0.21291, 0.328603, 0.324872, 0.394753, 0.278302, 0.25406, 0.268042, 0.182256, 0.209395, 0.161087, 0.206376, 0.206376, 0.219301, 0.25031, 0.236433, 0.236433, 0.291804, 0.25406, 0.264545, 0.349426, 0.36309, 0.328603, 0.264545, 0.278302, 0.288399, 0.377384, 0.398279, 0.332115, 0.447574], '')</t>
  </si>
  <si>
    <t>[79, 170, 175, 226, 280, 283, 443, 445, 446, 447, 448, 449, 450, 456, 457, 458, 461, 462]</t>
  </si>
  <si>
    <t xml:space="preserve">F5RZ19|F5RZ19_9ENTR Protein phosphatase CheZ OS=Enterobacter hormaechei ATCC 49162 </t>
  </si>
  <si>
    <t>([0.741537, 0.775545, 0.784345, 0.846163, 0.852992, 0.871313, 0.771762, 0.661982, 0.63748, 0.63748, 0.545602, 0.585406, 0.632174, 0.517562, 0.486429, 0.505461, 0.5017, 0.433034, 0.390993, 0.468512, 0.450668, 0.359901, 0.346032, 0.36309, 0.25406, 0.25406, 0.170161, 0.257454, 0.346032, 0.346032, 0.275179, 0.332115, 0.346032, 0.321458, 0.370445, 0.384043, 0.366687, 0.318242, 0.4292, 0.447574, 0.408655, 0.401658, 0.494003, 0.494003, 0.394753, 0.486429, 0.387226, 0.401658, 0.321458, 0.321458, 0.308712, 0.394753, 0.394753, 0.384043, 0.384043, 0.380708, 0.380708, 0.398279, 0.458154, 0.335645, 0.335645, 0.36309, 0.298791, 0.30533, 0.281712, 0.36309, 0.359901, 0.490133, 0.570702, 0.675549, 0.680603, 0.694846, 0.642678, 0.703578, 0.680603, 0.716283, 0.720929, 0.685117, 0.661982, 0.59508, 0.707965, 0.685117, 0.675549, 0.626927, 0.622677, 0.685117, 0.545602, 0.4292, 0.408655, 0.414856, 0.440853, 0.342579, 0.384043, 0.339168, 0.298791, 0.318242, 0.291804, 0.308712, 0.332115, 0.281712, 0.291804, 0.295083, 0.31487, 0.328603, 0.422041, 0.414856, 0.311707, 0.328603, 0.4292, 0.42561, 0.346032, 0.349426, 0.436924, 0.42561, 0.509769, 0.538167, 0.41194, 0.444081, 0.465241, 0.418646, 0.509769, 0.494003, 0.408655, 0.41194, 0.318242, 0.295083, 0.25406, 0.31487, 0.40511, 0.418646, 0.30533, 0.380708, 0.356642, 0.278302, 0.278302, 0.275179, 0.284882, 0.321458, 0.232838, 0.21291, 0.229226, 0.191378, 0.232838, 0.324872, 0.243554, 0.247041, 0.284882, 0.332115, 0.275179, 0.281712, 0.26085, 0.370445, 0.284882, 0.196879, 0.243554, 0.179055, 0.120615, 0.071867, 0.118441, 0.194234, 0.132295, 0.170161, 0.21291, 0.281712, 0.243554, 0.284882, 0.359901, 0.390993, 0.36309, 0.440853, 0.440853, 0.461924, 0.468512, 0.553315, 0.549308, 0.490133, 0.58069, 0.685117, 0.819762, 0.808535, 0.699094, 0.812494, 0.779859, 0.759478, 0.699094, 0.694846, 0.724957, 0.648219, 0.509769, 0.490133, 0.5017, 0.490133, 0.490133, 0.483068, 0.41194, 0.509769, 0.632174, 0.51388, 0.4292, 0.408655, 0.401658, 0.401658, 0.390993, 0.281712, 0.25406, 0.236433, 0.236433, 0.203355, 0.25406, 0.308712, 0.31487, 0.275179, 0.219301, 0.147574], '')</t>
  </si>
  <si>
    <t>[0, 1, 2, 3, 4, 5, 6, 7, 8, 9, 10, 11, 12, 13, 15, 16, 68, 69, 70, 71, 72, 73, 74, 75, 76, 77, 78, 79, 80, 81, 82, 83, 84, 85, 86, 114, 115, 120, 173, 174, 176, 177, 178, 179, 180, 181, 182, 183, 184, 185, 186, 187, 188, 190, 195, 196, 197]</t>
  </si>
  <si>
    <t>34)</t>
  </si>
  <si>
    <t xml:space="preserve">F5RZ21|F5RZ21_9ENTR Protein-glutamate methylesterase/protein-glutamine glutaminase OS=Enterobacter hormaechei ATCC 49162 </t>
  </si>
  <si>
    <t>([0.142424, 0.191378, 0.185198, 0.120615, 0.111485, 0.142424, 0.18812, 0.122885, 0.11371, 0.142424, 0.185198, 0.142424, 0.079919, 0.086953, 0.155435, 0.155435, 0.219301, 0.31487, 0.264545, 0.352862, 0.298791, 0.219301, 0.18812, 0.222385, 0.275179, 0.346032, 0.352862, 0.370445, 0.384043, 0.36309, 0.324872, 0.308712, 0.414856, 0.433034, 0.324872, 0.321458, 0.321458, 0.216401, 0.219301, 0.295083, 0.284882, 0.264545, 0.25031, 0.288399, 0.200174, 0.243554, 0.155435, 0.164327, 0.109221, 0.196879, 0.268042, 0.257454, 0.264545, 0.25031, 0.232838, 0.335645, 0.225814, 0.155435, 0.268042, 0.25406, 0.15008, 0.116183, 0.167087, 0.167087, 0.164327, 0.275179, 0.222385, 0.321458, 0.232838, 0.209395, 0.147574, 0.100716, 0.129801, 0.125101, 0.076542, 0.142424, 0.132295, 0.229226, 0.308712, 0.291804, 0.311707, 0.295083, 0.342579, 0.257454, 0.346032, 0.308712, 0.196879, 0.257454, 0.15284, 0.21291, 0.247041, 0.219301, 0.298791, 0.18812, 0.132295, 0.206376, 0.200174, 0.229226, 0.243554, 0.170161, 0.167087, 0.088832, 0.158265, 0.167087, 0.243554, 0.203355, 0.161087, 0.206376, 0.11371, 0.179055, 0.194234, 0.191378, 0.170161, 0.137348, 0.25406, 0.318242, 0.243554, 0.247041, 0.225814, 0.185198, 0.264545, 0.268042, 0.328603, 0.324872, 0.225814, 0.200174, 0.203355, 0.288399, 0.318242, 0.447574, 0.408655, 0.359901, 0.366687, 0.490133, 0.486429, 0.476583, 0.394753, 0.465241, 0.4292, 0.418646, 0.483068, 0.401658, 0.321458, 0.352862, 0.356642, 0.454136, 0.486429, 0.440853, 0.359901, 0.298791, 0.185198, 0.216401, 0.216401, 0.25031, 0.225814, 0.26085, 0.25406, 0.342579, 0.356642, 0.356642, 0.268042, 0.247041, 0.335645, 0.349426, 0.275179, 0.284882, 0.298791, 0.216401, 0.318242, 0.31487, 0.377384, 0.465241, 0.497853, 0.529623, 0.433034, 0.352862, 0.264545, 0.271506, 0.278302, 0.278302, 0.268042, 0.387226, 0.41194, 0.398279, 0.356642, 0.440853, 0.433034, 0.408655, 0.380708, 0.324872, 0.422041, 0.433034, 0.352862, 0.335645, 0.339168, 0.352862, 0.356642, 0.461924, 0.36309, 0.349426, 0.275179, 0.31487, 0.301917, 0.239899, 0.26085, 0.377384, 0.366687, 0.377384, 0.384043, 0.42561, 0.377384, 0.387226, 0.377384, 0.472492, 0.4292, 0.328603, 0.318242, 0.359901, 0.374039, 0.461924, 0.472492, 0.549308, 0.557691, 0.494003, 0.549308, 0.444081, 0.433034, 0.444081, 0.42561, 0.414856, 0.447574, 0.545602, 0.408655, 0.422041, 0.321458, 0.349426, 0.359901, 0.458154, 0.5017, 0.472492, 0.505461, 0.525368, 0.450668, 0.447574, 0.494003, 0.486429, 0.585406, 0.626927, 0.618285, 0.529623, 0.549308, 0.509769, 0.414856, 0.414856, 0.41194, 0.505461, 0.436924, 0.497853, 0.486429, 0.483068, 0.454136, 0.422041, 0.398279, 0.480142, 0.436924, 0.36309, 0.352862, 0.281712, 0.173081, 0.11371, 0.167087, 0.15284, 0.17593, 0.247041, 0.356642, 0.356642, 0.352862, 0.390993, 0.390993, 0.387226, 0.339168, 0.291804, 0.264545, 0.219301, 0.219301, 0.257454, 0.295083, 0.291804, 0.324872, 0.321458, 0.41194, 0.31487, 0.288399, 0.339168, 0.349426, 0.356642, 0.311707, 0.318242, 0.281712, 0.243554, 0.185198, 0.137348, 0.200174, 0.18812, 0.257454, 0.25406, 0.26085, 0.26085, 0.179055, 0.216401, 0.26085, 0.25031, 0.332115, 0.295083, 0.284882, 0.295083, 0.209395, 0.179055, 0.191378, 0.17593, 0.236433, 0.311707, 0.342579, 0.346032, 0.398279, 0.377384, 0.324872, 0.222385, 0.222385, 0.31487, 0.21291, 0.257454, 0.229226, 0.229226, 0.30533, 0.275179, 0.170161, 0.239899, 0.216401, 0.17593, 0.229226, 0.200174, 0.155435, 0.200174, 0.164327, 0.118441, 0.076542, 0.081712, 0.139895], '')</t>
  </si>
  <si>
    <t>[173, 221, 222, 224, 231, 238, 240, 241, 246, 247, 248, 249, 250, 251, 255]</t>
  </si>
  <si>
    <t xml:space="preserve">F5RZE0|F5RZE0_9ENTR serine-type D-Ala-D-Ala carboxypeptidase OS=Enterobacter hormaechei ATCC 49162 </t>
  </si>
  <si>
    <t>([0.023963, 0.016528, 0.019109, 0.028107, 0.03976, 0.026892, 0.037156, 0.049374, 0.05306, 0.03976, 0.042364, 0.044297, 0.050641, 0.06184, 0.035586, 0.064632, 0.060549, 0.102787, 0.144935, 0.21291, 0.25031, 0.366687, 0.422041, 0.36309, 0.380708, 0.349426, 0.440853, 0.440853, 0.346032, 0.311707, 0.311707, 0.301917, 0.342579, 0.232838, 0.206376, 0.295083, 0.284882, 0.408655, 0.321458, 0.206376, 0.200174, 0.144935, 0.120615, 0.15008, 0.247041, 0.232838, 0.281712, 0.291804, 0.295083, 0.40511, 0.505461, 0.56648, 0.618285, 0.497853, 0.622677, 0.613573, 0.505461, 0.465241, 0.454136, 0.553315, 0.541878, 0.465241, 0.433034, 0.444081, 0.433034, 0.384043, 0.295083, 0.291804, 0.278302, 0.281712, 0.271506, 0.155435, 0.182256, 0.21291, 0.308712, 0.31487, 0.225814, 0.247041, 0.288399, 0.219301, 0.219301, 0.311707, 0.387226, 0.422041, 0.308712, 0.278302, 0.30533, 0.390993, 0.394753, 0.4292, 0.359901, 0.247041, 0.346032, 0.346032, 0.311707, 0.298791, 0.206376, 0.257454, 0.209395, 0.139895, 0.191378, 0.209395, 0.209395, 0.209395, 0.243554, 0.281712, 0.311707, 0.25406, 0.25031, 0.25406, 0.15008, 0.206376, 0.31487, 0.301917, 0.225814, 0.155435, 0.11371, 0.185198, 0.222385, 0.332115, 0.422041, 0.436924, 0.387226, 0.321458, 0.25031, 0.222385, 0.209395, 0.18812, 0.25406, 0.25406, 0.18812, 0.236433, 0.236433, 0.239899, 0.25031, 0.36309, 0.458154, 0.41194, 0.339168, 0.342579, 0.30533, 0.25406, 0.257454, 0.291804, 0.271506, 0.268042, 0.311707, 0.387226, 0.328603, 0.332115, 0.25031, 0.308712, 0.339168, 0.346032, 0.349426, 0.229226, 0.21291, 0.203355, 0.247041, 0.308712, 0.30533, 0.264545, 0.308712, 0.271506, 0.298791, 0.384043, 0.461924, 0.444081, 0.444081, 0.534167, 0.490133, 0.483068, 0.490133, 0.401658, 0.374039, 0.311707, 0.339168, 0.318242, 0.31487, 0.349426, 0.264545, 0.18812, 0.268042, 0.257454, 0.298791, 0.298791, 0.31487, 0.200174, 0.127496, 0.132295, 0.106997, 0.071867, 0.122885, 0.127496, 0.191378, 0.21291, 0.194234, 0.275179, 0.182256, 0.194234, 0.216401, 0.216401, 0.301917, 0.308712, 0.321458, 0.318242, 0.281712, 0.278302, 0.380708, 0.387226, 0.30533, 0.247041, 0.346032, 0.342579, 0.332115, 0.295083, 0.308712, 0.328603, 0.332115, 0.4292, 0.339168, 0.335645, 0.422041, 0.418646, 0.41194, 0.401658, 0.387226, 0.390993, 0.352862, 0.356642, 0.332115, 0.42561, 0.444081, 0.352862, 0.332115, 0.328603, 0.342579, 0.268042, 0.335645, 0.328603, 0.339168, 0.418646, 0.418646, 0.339168, 0.257454, 0.229226, 0.173081, 0.127496, 0.102787, 0.120615, 0.102787, 0.185198, 0.173081, 0.275179, 0.352862, 0.377384, 0.377384, 0.414856, 0.490133, 0.494003, 0.465241, 0.450668, 0.447574, 0.370445, 0.370445, 0.458154, 0.384043, 0.447574, 0.521092, 0.575842, 0.59014, 0.494003, 0.494003, 0.5017, 0.401658, 0.41194, 0.328603, 0.25031, 0.239899, 0.243554, 0.236433, 0.26085, 0.26085, 0.203355, 0.281712, 0.356642, 0.359901, 0.458154, 0.370445, 0.268042, 0.17593, 0.164327, 0.268042, 0.26085, 0.268042, 0.339168, 0.243554, 0.30533, 0.301917, 0.298791, 0.288399, 0.295083, 0.301917, 0.311707, 0.271506, 0.182256, 0.120615, 0.098513, 0.059222, 0.120615, 0.194234, 0.284882, 0.291804, 0.222385, 0.257454, 0.26085, 0.170161, 0.25031, 0.247041, 0.324872, 0.236433, 0.17593, 0.142424, 0.142424, 0.137348, 0.222385, 0.324872, 0.318242, 0.352862, 0.408655, 0.408655, 0.318242, 0.295083, 0.257454, 0.324872, 0.301917, 0.284882, 0.30533, 0.308712, 0.339168, 0.25406, 0.349426, 0.332115, 0.278302, 0.278302, 0.275179, 0.284882, 0.271506, 0.295083, 0.225814, 0.229226, 0.206376, 0.196879, 0.25406, 0.196879, 0.139895, 0.134866, 0.085092, 0.129801, 0.127496, 0.081712, 0.144935, 0.137348, 0.206376, 0.298791, 0.206376, 0.125101, 0.118441, 0.116183, 0.100716, 0.142424, 0.164327, 0.096677, 0.106997, 0.090864, 0.144935, 0.196879, 0.127496, 0.170161, 0.137348, 0.11371, 0.144935, 0.109221, 0.083462, 0.060549, 0.03976, 0.064632, 0.139895], '')</t>
  </si>
  <si>
    <t>[50, 51, 52, 54, 55, 56, 59, 60, 169, 268, 269, 270, 273]</t>
  </si>
  <si>
    <t>2)</t>
  </si>
  <si>
    <t xml:space="preserve">F5RZE7|F5RZE7_9ENTR ATP phosphoribosyltransferase OS=Enterobacter hormaechei ATCC 49162 </t>
  </si>
  <si>
    <t>([0.048328, 0.083462, 0.11371, 0.15008, 0.185198, 0.203355, 0.139895, 0.170161, 0.206376, 0.239899, 0.268042, 0.284882, 0.390993, 0.298791, 0.206376, 0.179055, 0.179055, 0.200174, 0.209395, 0.21291, 0.239899, 0.239899, 0.239899, 0.164327, 0.164327, 0.170161, 0.191378, 0.271506, 0.18812, 0.111485, 0.088832, 0.051831, 0.045352, 0.044297, 0.083462, 0.111485, 0.158265, 0.100716, 0.15008, 0.088832, 0.092881, 0.090864, 0.10481, 0.096677, 0.161087, 0.167087, 0.167087, 0.090864, 0.116183, 0.182256, 0.18812, 0.155435, 0.203355, 0.239899, 0.222385, 0.155435, 0.129801, 0.109221, 0.11371, 0.109221, 0.106997, 0.102787, 0.102787, 0.161087, 0.173081, 0.118441, 0.067594, 0.0704, 0.134866, 0.120615, 0.073402, 0.073402, 0.11371, 0.129801, 0.120615, 0.100716, 0.15284, 0.209395, 0.216401, 0.308712, 0.346032, 0.433034, 0.447574, 0.339168, 0.332115, 0.236433, 0.298791, 0.377384, 0.278302, 0.271506, 0.158265, 0.232838, 0.31487, 0.222385, 0.222385, 0.15284, 0.179055, 0.109221, 0.092881, 0.086953, 0.102787, 0.055536, 0.060549, 0.109221, 0.164327, 0.090864, 0.155435, 0.155435, 0.191378, 0.243554, 0.203355, 0.219301, 0.232838, 0.232838, 0.311707, 0.311707, 0.30533, 0.275179, 0.36309, 0.398279, 0.30533, 0.301917, 0.374039, 0.281712, 0.185198, 0.209395, 0.30533, 0.209395, 0.139895, 0.122885, 0.15284, 0.17593, 0.257454, 0.182256, 0.191378, 0.111485, 0.111485, 0.182256, 0.144935, 0.086953, 0.051831, 0.094817, 0.074921, 0.073402, 0.081712, 0.147574, 0.102787, 0.086953, 0.170161, 0.243554, 0.203355, 0.194234, 0.132295, 0.11371, 0.173081, 0.142424, 0.155435, 0.102787, 0.109221, 0.106997, 0.118441, 0.182256, 0.182256, 0.182256, 0.155435, 0.222385, 0.137348, 0.209395, 0.21291, 0.191378, 0.194234, 0.15284, 0.15284, 0.239899, 0.206376, 0.209395, 0.17593, 0.179055, 0.170161, 0.158265, 0.229226, 0.295083, 0.26085, 0.179055, 0.116183, 0.078022, 0.078022, 0.127496, 0.125101, 0.144935, 0.147574, 0.122885, 0.161087, 0.17593, 0.137348, 0.191378, 0.182256, 0.25031, 0.257454, 0.257454, 0.275179, 0.271506, 0.194234, 0.15008, 0.229226, 0.308712, 0.308712, 0.308712, 0.308712, 0.225814, 0.144935, 0.137348, 0.137348, 0.164327, 0.164327, 0.191378, 0.191378, 0.11371, 0.06184, 0.081712, 0.116183, 0.109221, 0.092881, 0.173081, 0.26085, 0.268042, 0.268042, 0.278302, 0.288399, 0.308712, 0.308712, 0.308712, 0.271506, 0.219301, 0.144935, 0.158265, 0.155435, 0.132295, 0.229226, 0.321458, 0.387226, 0.433034, 0.332115, 0.284882, 0.284882, 0.194234, 0.15284, 0.15284, 0.243554, 0.229226, 0.219301, 0.288399, 0.30533, 0.308712, 0.356642, 0.450668, 0.384043, 0.31487, 0.349426, 0.332115, 0.352862, 0.328603, 0.236433, 0.229226, 0.209395, 0.196879, 0.288399, 0.284882, 0.301917, 0.288399, 0.196879, 0.18812, 0.164327, 0.15284, 0.179055, 0.182256, 0.179055, 0.21291, 0.194234, 0.127496, 0.083462, 0.043307, 0.050641, 0.047319, 0.100716, 0.17593, 0.134866, 0.10481, 0.142424, 0.106997, 0.088832, 0.127496, 0.102787, 0.100716, 0.15284, 0.120615, 0.120615, 0.083462, 0.054297], '')</t>
  </si>
  <si>
    <t xml:space="preserve">F5RZE8|F5RZE8_9ENTR Histidinol dehydrogenase OS=Enterobacter hormaechei ATCC 49162 </t>
  </si>
  <si>
    <t>([0.158265, 0.120615, 0.158265, 0.209395, 0.209395, 0.25406, 0.291804, 0.31487, 0.359901, 0.298791, 0.247041, 0.25031, 0.25031, 0.380708, 0.342579, 0.264545, 0.339168, 0.394753, 0.380708, 0.480142, 0.465241, 0.377384, 0.444081, 0.440853, 0.433034, 0.398279, 0.36309, 0.370445, 0.291804, 0.196879, 0.288399, 0.374039, 0.332115, 0.328603, 0.26085, 0.288399, 0.36309, 0.377384, 0.418646, 0.390993, 0.291804, 0.295083, 0.398279, 0.30533, 0.30533, 0.271506, 0.324872, 0.25406, 0.25031, 0.324872, 0.408655, 0.41194, 0.335645, 0.401658, 0.377384, 0.324872, 0.332115, 0.271506, 0.26085, 0.216401, 0.25031, 0.349426, 0.26085, 0.209395, 0.298791, 0.268042, 0.31487, 0.318242, 0.422041, 0.321458, 0.324872, 0.335645, 0.335645, 0.311707, 0.30533, 0.342579, 0.387226, 0.346032, 0.380708, 0.30533, 0.30533, 0.229226, 0.206376, 0.301917, 0.243554, 0.26085, 0.298791, 0.179055, 0.18812, 0.18812, 0.232838, 0.243554, 0.222385, 0.134866, 0.216401, 0.18812, 0.129801, 0.167087, 0.137348, 0.179055, 0.25031, 0.200174, 0.298791, 0.301917, 0.219301, 0.31487, 0.216401, 0.219301, 0.332115, 0.25406, 0.25406, 0.295083, 0.318242, 0.257454, 0.308712, 0.301917, 0.268042, 0.332115, 0.236433, 0.219301, 0.127496, 0.147574, 0.219301, 0.185198, 0.18812, 0.219301, 0.25031, 0.25031, 0.15008, 0.144935, 0.209395, 0.144935, 0.088832, 0.059222, 0.05306, 0.054297, 0.056825, 0.10481, 0.086953, 0.142424, 0.139895, 0.185198, 0.155435, 0.100716, 0.106997, 0.102787, 0.083462, 0.043307, 0.042364, 0.048328, 0.048328, 0.056825, 0.106997, 0.196879, 0.15008, 0.191378, 0.243554, 0.257454, 0.147574, 0.11371, 0.06312, 0.088832, 0.088832, 0.086953, 0.086953, 0.049374, 0.050641, 0.051831, 0.085092, 0.11371, 0.109221, 0.06184, 0.048328, 0.025316, 0.020876, 0.035586, 0.035586, 0.032677, 0.023534, 0.023087, 0.038042, 0.055536, 0.040537, 0.041405, 0.022667, 0.037156, 0.066181, 0.076542, 0.116183, 0.06312, 0.096677, 0.155435, 0.17593, 0.196879, 0.26085, 0.179055, 0.100716, 0.122885, 0.139895, 0.167087, 0.264545, 0.229226, 0.179055, 0.18812, 0.222385, 0.349426, 0.31487, 0.30533, 0.288399, 0.298791, 0.318242, 0.284882, 0.298791, 0.374039, 0.268042, 0.291804, 0.380708, 0.450668, 0.418646, 0.291804, 0.311707, 0.268042, 0.332115, 0.390993, 0.461924, 0.486429, 0.468512, 0.529623, 0.458154, 0.370445, 0.291804, 0.271506, 0.239899, 0.247041, 0.243554, 0.324872, 0.275179, 0.281712, 0.349426, 0.401658, 0.390993, 0.30533, 0.308712, 0.271506, 0.324872, 0.243554, 0.139895, 0.139895, 0.132295, 0.164327, 0.26085, 0.335645, 0.42561, 0.497853, 0.497853, 0.497853, 0.51388, 0.476583, 0.380708, 0.268042, 0.17593, 0.278302, 0.380708, 0.433034, 0.401658, 0.401658, 0.450668, 0.505461, 0.5017, 0.490133, 0.454136, 0.433034, 0.444081, 0.41194, 0.31487, 0.321458, 0.324872, 0.324872, 0.311707, 0.370445, 0.468512, 0.468512, 0.5017, 0.465241, 0.418646, 0.472492, 0.458154, 0.465241, 0.497853, 0.521092, 0.486429, 0.472492, 0.472492, 0.42561, 0.454136, 0.521092, 0.414856, 0.335645, 0.264545, 0.311707, 0.342579, 0.342579, 0.342579, 0.321458, 0.335645, 0.291804, 0.191378, 0.164327, 0.120615, 0.120615, 0.120615, 0.15008, 0.142424, 0.144935, 0.200174, 0.222385, 0.229226, 0.229226, 0.222385, 0.196879, 0.236433, 0.243554, 0.225814, 0.31487, 0.271506, 0.257454, 0.342579, 0.349426, 0.31487, 0.41194, 0.41194, 0.311707, 0.30533, 0.387226, 0.356642, 0.321458, 0.295083, 0.229226, 0.206376, 0.21291, 0.298791, 0.298791, 0.200174, 0.200174, 0.222385, 0.275179, 0.271506, 0.229226, 0.308712, 0.384043, 0.288399, 0.26085, 0.346032, 0.339168, 0.346032, 0.387226, 0.394753, 0.335645, 0.31487, 0.454136, 0.545602, 0.454136, 0.440853, 0.450668, 0.458154, 0.418646, 0.401658, 0.324872, 0.352862, 0.349426, 0.257454, 0.339168, 0.288399, 0.26085, 0.275179, 0.173081, 0.170161, 0.158265, 0.21291, 0.26085, 0.225814, 0.167087, 0.25406, 0.271506, 0.275179, 0.264545, 0.271506, 0.284882, 0.359901, 0.257454, 0.225814, 0.301917, 0.222385, 0.271506, 0.295083, 0.284882, 0.301917, 0.311707, 0.318242, 0.243554, 0.243554, 0.21291, 0.243554, 0.25406, 0.239899, 0.239899, 0.247041, 0.216401, 0.200174, 0.196879, 0.311707, 0.31487, 0.26085, 0.342579, 0.298791, 0.301917, 0.239899, 0.298791, 0.25031, 0.17593, 0.243554, 0.295083, 0.332115, 0.335645, 0.291804, 0.26085, 0.324872, 0.295083, 0.308712, 0.271506, 0.247041, 0.18812, 0.191378, 0.25031], '')</t>
  </si>
  <si>
    <t>[227, 256, 267, 268, 282, 289, 295, 360]</t>
  </si>
  <si>
    <t xml:space="preserve">F5RZF0|F5RZF0_9ENTR Histidine biosynthesis bifunctional protein HisB OS=Enterobacter hormaechei ATCC 49162 </t>
  </si>
  <si>
    <t>([0.092881, 0.132295, 0.173081, 0.111485, 0.0704, 0.092881, 0.134866, 0.191378, 0.25406, 0.278302, 0.31487, 0.239899, 0.257454, 0.179055, 0.196879, 0.291804, 0.257454, 0.374039, 0.454136, 0.352862, 0.321458, 0.196879, 0.21291, 0.239899, 0.342579, 0.36309, 0.275179, 0.288399, 0.194234, 0.106997, 0.066181, 0.058088, 0.069024, 0.060549, 0.086953, 0.066181, 0.064632, 0.073402, 0.064632, 0.03976, 0.044297, 0.042364, 0.049374, 0.045352, 0.03976, 0.038042, 0.06312, 0.106997, 0.050641, 0.078022, 0.127496, 0.206376, 0.21291, 0.18812, 0.225814, 0.247041, 0.247041, 0.26085, 0.243554, 0.26085, 0.342579, 0.440853, 0.480142, 0.59917, 0.494003, 0.444081, 0.394753, 0.394753, 0.335645, 0.342579, 0.346032, 0.342579, 0.342579, 0.342579, 0.366687, 0.308712, 0.191378, 0.229226, 0.232838, 0.281712, 0.194234, 0.129801, 0.0704, 0.086953, 0.079919, 0.10481, 0.15284, 0.161087, 0.158265, 0.225814, 0.232838, 0.239899, 0.170161, 0.158265, 0.15284, 0.26085, 0.284882, 0.324872, 0.311707, 0.216401, 0.219301, 0.311707, 0.394753, 0.377384, 0.264545, 0.236433, 0.291804, 0.229226, 0.232838, 0.15008, 0.144935, 0.203355, 0.170161, 0.25031, 0.25031, 0.173081, 0.102787, 0.06312, 0.092881, 0.100716, 0.155435, 0.155435, 0.144935, 0.15008, 0.155435, 0.229226, 0.179055, 0.144935, 0.182256, 0.216401, 0.26085, 0.25031, 0.17593, 0.179055, 0.167087, 0.109221, 0.17593, 0.15284, 0.239899, 0.239899, 0.239899, 0.243554, 0.225814, 0.232838, 0.142424, 0.191378, 0.155435, 0.155435, 0.17593, 0.17593, 0.179055, 0.144935, 0.147574, 0.216401, 0.239899, 0.25031, 0.324872, 0.236433, 0.324872, 0.31487, 0.257454, 0.268042, 0.26085, 0.349426, 0.342579, 0.433034, 0.480142, 0.525368, 0.648219, 0.538167, 0.521092, 0.444081, 0.525368, 0.454136, 0.359901, 0.281712, 0.278302, 0.278302, 0.384043, 0.380708, 0.380708, 0.444081, 0.418646, 0.339168, 0.332115, 0.328603, 0.332115, 0.257454, 0.25031, 0.144935, 0.129801, 0.129801, 0.179055, 0.15008, 0.132295, 0.219301, 0.308712, 0.219301, 0.196879, 0.185198, 0.18812, 0.18812, 0.185198, 0.10481, 0.161087, 0.127496, 0.137348, 0.085092, 0.122885, 0.086953, 0.15284, 0.247041, 0.243554, 0.170161, 0.132295, 0.132295, 0.132295, 0.122885, 0.191378, 0.219301, 0.216401, 0.164327, 0.179055, 0.182256, 0.291804, 0.295083, 0.257454, 0.216401, 0.219301, 0.219301, 0.291804, 0.271506, 0.191378, 0.18812, 0.18812, 0.247041, 0.25031, 0.25031, 0.247041, 0.247041, 0.243554, 0.243554, 0.222385, 0.219301, 0.216401, 0.125101, 0.125101, 0.106997, 0.088832, 0.088832, 0.111485, 0.081712, 0.096677, 0.164327, 0.111485, 0.11371, 0.111485, 0.170161, 0.116183, 0.098513, 0.081712, 0.081712, 0.048328, 0.079919, 0.074921, 0.074921, 0.170161, 0.170161, 0.18812, 0.26085, 0.243554, 0.209395, 0.21291, 0.216401, 0.11371, 0.170161, 0.158265, 0.194234, 0.196879, 0.203355, 0.225814, 0.264545, 0.182256, 0.264545, 0.268042, 0.284882, 0.243554, 0.15284, 0.164327, 0.243554, 0.132295, 0.120615, 0.122885, 0.144935, 0.088832, 0.167087, 0.100716, 0.167087, 0.127496, 0.125101, 0.11371, 0.116183, 0.0704, 0.118441, 0.073402, 0.0704, 0.066181, 0.083462, 0.120615, 0.109221, 0.116183, 0.206376, 0.318242, 0.318242, 0.318242, 0.335645, 0.352862, 0.444081, 0.36309, 0.288399, 0.288399, 0.339168, 0.222385, 0.301917, 0.301917, 0.387226, 0.30533, 0.30533, 0.318242, 0.291804, 0.206376, 0.200174, 0.142424, 0.15008, 0.15008, 0.147574, 0.17593, 0.106997, 0.127496, 0.18812, 0.295083, 0.295083, 0.324872, 0.377384, 0.301917, 0.278302, 0.247041, 0.31487, 0.288399, 0.239899, 0.247041, 0.342579, 0.30533, 0.380708, 0.324872], '')</t>
  </si>
  <si>
    <t>[63, 167, 168, 169, 170, 172]</t>
  </si>
  <si>
    <t xml:space="preserve">F5RZF1|F5RZF1_9ENTR Imidazole glycerol phosphate synthase subunit HisH OS=Enterobacter hormaechei ATCC 49162 </t>
  </si>
  <si>
    <t>([0.047319, 0.079919, 0.048328, 0.076542, 0.106997, 0.079919, 0.11371, 0.139895, 0.142424, 0.098513, 0.098513, 0.118441, 0.111485, 0.164327, 0.142424, 0.239899, 0.352862, 0.275179, 0.203355, 0.206376, 0.284882, 0.328603, 0.349426, 0.450668, 0.374039, 0.30533, 0.295083, 0.281712, 0.247041, 0.291804, 0.377384, 0.328603, 0.222385, 0.15008, 0.17593, 0.26085, 0.17593, 0.147574, 0.209395, 0.239899, 0.25031, 0.216401, 0.17593, 0.118441, 0.118441, 0.173081, 0.15008, 0.219301, 0.239899, 0.275179, 0.281712, 0.200174, 0.216401, 0.339168, 0.339168, 0.219301, 0.219301, 0.257454, 0.170161, 0.167087, 0.203355, 0.222385, 0.191378, 0.147574, 0.182256, 0.102787, 0.054297, 0.056825, 0.055536, 0.036378, 0.038042, 0.020522, 0.020522, 0.030003, 0.027463, 0.047319, 0.083462, 0.096677, 0.129801, 0.209395, 0.21291, 0.200174, 0.122885, 0.185198, 0.185198, 0.122885, 0.194234, 0.200174, 0.194234, 0.216401, 0.278302, 0.284882, 0.295083, 0.408655, 0.408655, 0.36309, 0.366687, 0.384043, 0.36309, 0.342579, 0.257454, 0.278302, 0.196879, 0.295083, 0.281712, 0.321458, 0.401658, 0.301917, 0.40511, 0.5017, 0.408655, 0.295083, 0.311707, 0.377384, 0.31487, 0.31487, 0.370445, 0.366687, 0.271506, 0.164327, 0.17593, 0.25406, 0.142424, 0.236433, 0.219301, 0.216401, 0.225814, 0.144935, 0.139895, 0.074921, 0.037156, 0.037156, 0.067594, 0.055536, 0.030611, 0.030611, 0.023963, 0.026338, 0.018106, 0.030611, 0.064632, 0.032677, 0.034884, 0.035586, 0.025316, 0.024826, 0.015078, 0.019109, 0.019109, 0.034884, 0.071867, 0.11371, 0.086953, 0.090864, 0.073402, 0.106997, 0.086953, 0.122885, 0.100716, 0.158265, 0.158265, 0.081712, 0.081712, 0.076542, 0.086953, 0.11371, 0.054297, 0.098513, 0.109221, 0.200174, 0.206376, 0.18812, 0.216401, 0.298791, 0.26085, 0.295083, 0.295083, 0.374039, 0.284882, 0.206376, 0.18812, 0.18812, 0.185198, 0.200174, 0.222385, 0.232838, 0.196879, 0.288399, 0.26085, 0.196879, 0.144935, 0.11371, 0.086953, 0.06312, 0.060549, 0.056825], '')</t>
  </si>
  <si>
    <t>[109]</t>
  </si>
  <si>
    <t xml:space="preserve">F5RZF3|F5RZF3_9ENTR Imidazole glycerol phosphate synthase subunit HisF OS=Enterobacter hormaechei ATCC 49162 </t>
  </si>
  <si>
    <t>([0.021381, 0.016257, 0.023534, 0.03976, 0.055536, 0.083462, 0.060549, 0.046336, 0.058088, 0.073402, 0.056825, 0.078022, 0.071867, 0.086953, 0.096677, 0.098513, 0.17593, 0.17593, 0.085092, 0.125101, 0.21291, 0.122885, 0.122885, 0.147574, 0.074921, 0.060549, 0.054297, 0.081712, 0.071867, 0.059222, 0.066181, 0.11371, 0.10481, 0.161087, 0.173081, 0.179055, 0.106997, 0.06312, 0.058088, 0.059222, 0.064632, 0.033407, 0.06312, 0.081712, 0.067594, 0.120615, 0.155435, 0.161087, 0.161087, 0.185198, 0.155435, 0.15284, 0.134866, 0.134866, 0.10481, 0.06312, 0.046336, 0.081712, 0.083462, 0.129801, 0.219301, 0.15008, 0.15284, 0.158265, 0.120615, 0.144935, 0.078022, 0.047319, 0.030611, 0.026338, 0.040537, 0.06312, 0.033407, 0.033407, 0.034068, 0.046336, 0.078022, 0.100716, 0.086953, 0.109221, 0.125101, 0.069024, 0.060549, 0.100716, 0.048328, 0.085092, 0.056825, 0.118441, 0.164327, 0.15008, 0.17593, 0.109221, 0.118441, 0.185198, 0.219301, 0.191378, 0.142424, 0.11371, 0.116183, 0.164327, 0.203355, 0.137348, 0.137348, 0.219301, 0.216401, 0.232838, 0.203355, 0.247041, 0.229226, 0.142424, 0.216401, 0.158265, 0.247041, 0.173081, 0.109221, 0.060549, 0.048328, 0.085092, 0.059222, 0.058088, 0.048328, 0.026338, 0.023534, 0.043307, 0.034068, 0.028695, 0.051831, 0.06312, 0.055536, 0.032017, 0.064632, 0.041405, 0.067594, 0.067594, 0.058088, 0.102787, 0.144935, 0.209395, 0.229226, 0.31487, 0.298791, 0.298791, 0.377384, 0.394753, 0.387226, 0.4292, 0.377384, 0.390993, 0.394753, 0.311707, 0.414856, 0.332115, 0.332115, 0.328603, 0.335645, 0.359901, 0.36309, 0.359901, 0.346032, 0.324872, 0.295083, 0.295083, 0.308712, 0.225814, 0.247041, 0.161087, 0.161087, 0.200174, 0.15284, 0.158265, 0.25031, 0.247041, 0.324872, 0.324872, 0.318242, 0.311707, 0.380708, 0.281712, 0.298791, 0.21291, 0.229226, 0.271506, 0.18812, 0.167087, 0.243554, 0.243554, 0.324872, 0.288399, 0.257454, 0.219301, 0.21291, 0.147574, 0.167087, 0.10481, 0.094817, 0.079919, 0.074921, 0.074921, 0.127496, 0.100716, 0.161087, 0.15284, 0.118441, 0.200174, 0.209395, 0.127496, 0.116183, 0.127496, 0.127496, 0.102787, 0.15284, 0.158265, 0.191378, 0.170161, 0.185198, 0.278302, 0.30533, 0.281712, 0.200174, 0.179055, 0.179055, 0.182256, 0.127496, 0.090864, 0.086953, 0.083462, 0.155435, 0.158265, 0.090864, 0.116183, 0.129801, 0.129801, 0.134866, 0.098513, 0.090864, 0.139895, 0.078022, 0.047319, 0.047319, 0.085092, 0.100716, 0.118441, 0.076542, 0.122885, 0.127496, 0.120615, 0.081712, 0.049374, 0.067594, 0.092881, 0.067594, 0.096677, 0.076542, 0.049374, 0.076542, 0.056825, 0.034884, 0.06184], '')</t>
  </si>
  <si>
    <t xml:space="preserve">F5RZF4|F5RZF4_9ENTR Histidine biosynthesis bifunctional protein HisIE OS=Enterobacter hormaechei ATCC 49162 </t>
  </si>
  <si>
    <t>([0.458154, 0.324872, 0.390993, 0.408655, 0.436924, 0.468512, 0.486429, 0.408655, 0.339168, 0.398279, 0.349426, 0.318242, 0.328603, 0.328603, 0.308712, 0.278302, 0.209395, 0.203355, 0.225814, 0.239899, 0.25406, 0.173081, 0.229226, 0.144935, 0.15008, 0.090864, 0.071867, 0.076542, 0.125101, 0.203355, 0.15008, 0.142424, 0.170161, 0.222385, 0.222385, 0.158265, 0.18812, 0.243554, 0.25031, 0.243554, 0.170161, 0.225814, 0.200174, 0.139895, 0.200174, 0.196879, 0.284882, 0.308712, 0.298791, 0.295083, 0.203355, 0.15008, 0.216401, 0.236433, 0.243554, 0.26085, 0.339168, 0.324872, 0.328603, 0.332115, 0.239899, 0.229226, 0.239899, 0.31487, 0.356642, 0.356642, 0.278302, 0.278302, 0.318242, 0.324872, 0.247041, 0.328603, 0.433034, 0.444081, 0.450668, 0.377384, 0.284882, 0.222385, 0.161087, 0.116183, 0.122885, 0.236433, 0.222385, 0.21291, 0.275179, 0.335645, 0.26085, 0.342579, 0.332115, 0.298791, 0.291804, 0.370445, 0.356642, 0.268042, 0.158265, 0.155435, 0.239899, 0.288399, 0.342579, 0.418646, 0.486429, 0.370445, 0.264545, 0.243554, 0.17593, 0.092881, 0.092881, 0.094817, 0.102787, 0.111485, 0.0704, 0.043307, 0.037156, 0.042364, 0.0704, 0.125101, 0.122885, 0.094817, 0.116183, 0.142424, 0.15284, 0.147574, 0.232838, 0.222385, 0.328603, 0.377384, 0.454136, 0.377384, 0.374039, 0.332115, 0.324872, 0.398279, 0.476583, 0.497853, 0.476583, 0.390993, 0.377384, 0.384043, 0.40511, 0.339168, 0.30533, 0.30533, 0.324872, 0.328603, 0.352862, 0.370445, 0.398279, 0.380708, 0.380708, 0.436924, 0.433034, 0.440853, 0.380708, 0.384043, 0.401658, 0.401658, 0.509769, 0.557691, 0.468512, 0.480142, 0.557691, 0.58069, 0.529623, 0.509769, 0.521092, 0.5017, 0.458154, 0.384043, 0.408655, 0.41194, 0.36309, 0.332115, 0.26085, 0.243554, 0.247041, 0.243554, 0.25031, 0.247041, 0.161087, 0.239899, 0.173081, 0.164327, 0.15284, 0.129801, 0.083462, 0.086953, 0.139895, 0.106997, 0.155435, 0.164327, 0.219301, 0.295083, 0.342579, 0.394753, 0.458154, 0.436924, 0.40511, 0.377384, 0.328603, 0.408655, 0.36309, 0.454136, 0.418646], '')</t>
  </si>
  <si>
    <t>[156, 157, 160, 161, 162, 163, 164, 165]</t>
  </si>
  <si>
    <t xml:space="preserve">F5RZG0|F5RZG0_9ENTR 6-phosphogluconate dehydrogenase, decarboxylating OS=Enterobacter hormaechei ATCC 49162 </t>
  </si>
  <si>
    <t>([0.222385, 0.21291, 0.158265, 0.15284, 0.185198, 0.219301, 0.268042, 0.203355, 0.200174, 0.15008, 0.185198, 0.147574, 0.155435, 0.158265, 0.15284, 0.142424, 0.144935, 0.15008, 0.15008, 0.206376, 0.15284, 0.109221, 0.137348, 0.191378, 0.222385, 0.225814, 0.232838, 0.216401, 0.301917, 0.346032, 0.444081, 0.366687, 0.374039, 0.328603, 0.346032, 0.356642, 0.390993, 0.480142, 0.465241, 0.534167, 0.447574, 0.447574, 0.604312, 0.472492, 0.387226, 0.394753, 0.324872, 0.311707, 0.335645, 0.229226, 0.155435, 0.158265, 0.21291, 0.21291, 0.26085, 0.25031, 0.275179, 0.239899, 0.243554, 0.173081, 0.120615, 0.120615, 0.139895, 0.078022, 0.132295, 0.17593, 0.167087, 0.196879, 0.200174, 0.191378, 0.301917, 0.332115, 0.284882, 0.203355, 0.295083, 0.278302, 0.194234, 0.161087, 0.18812, 0.118441, 0.120615, 0.191378, 0.26085, 0.291804, 0.370445, 0.295083, 0.243554, 0.167087, 0.206376, 0.206376, 0.194234, 0.194234, 0.229226, 0.167087, 0.15284, 0.147574, 0.155435, 0.236433, 0.161087, 0.137348, 0.21291, 0.301917, 0.288399, 0.31487, 0.239899, 0.225814, 0.278302, 0.380708, 0.465241, 0.349426, 0.359901, 0.264545, 0.17593, 0.170161, 0.271506, 0.370445, 0.301917, 0.288399, 0.278302, 0.36309, 0.380708, 0.401658, 0.387226, 0.356642, 0.257454, 0.324872, 0.321458, 0.387226, 0.36309, 0.281712, 0.342579, 0.36309, 0.461924, 0.549308, 0.56648, 0.545602, 0.575842, 0.618285, 0.509769, 0.538167, 0.450668, 0.36309, 0.308712, 0.342579, 0.288399, 0.288399, 0.301917, 0.295083, 0.182256, 0.155435, 0.203355, 0.185198, 0.134866, 0.15284, 0.164327, 0.15008, 0.17593, 0.18812, 0.158265, 0.179055, 0.164327, 0.161087, 0.147574, 0.170161, 0.173081, 0.264545, 0.342579, 0.30533, 0.31487, 0.401658, 0.349426, 0.318242, 0.370445, 0.36309, 0.278302, 0.268042, 0.281712, 0.257454, 0.15008, 0.225814, 0.206376, 0.203355, 0.298791, 0.339168, 0.352862, 0.239899, 0.155435, 0.134866, 0.17593, 0.15284, 0.096677, 0.15008, 0.137348, 0.094817, 0.111485, 0.15284, 0.15284, 0.094817, 0.100716, 0.106997, 0.092881, 0.155435, 0.17593, 0.185198, 0.15284, 0.122885, 0.203355, 0.288399, 0.219301, 0.203355, 0.25406, 0.25031, 0.264545, 0.332115, 0.41194, 0.440853, 0.36309, 0.377384, 0.454136, 0.359901, 0.359901, 0.275179, 0.278302, 0.173081, 0.158265, 0.219301, 0.264545, 0.161087, 0.086953, 0.158265, 0.147574, 0.125101, 0.203355, 0.21291, 0.239899, 0.236433, 0.209395, 0.206376, 0.129801, 0.090864, 0.155435, 0.167087, 0.167087, 0.100716, 0.173081, 0.185198, 0.164327, 0.129801, 0.21291, 0.30533, 0.298791, 0.311707, 0.318242, 0.295083, 0.18812, 0.17593, 0.173081, 0.191378, 0.264545, 0.342579, 0.318242, 0.318242, 0.298791, 0.377384, 0.476583, 0.497853, 0.390993, 0.414856, 0.36309, 0.264545, 0.278302, 0.295083, 0.288399, 0.222385, 0.139895, 0.18812, 0.182256, 0.118441, 0.064632, 0.064632, 0.064632, 0.06312, 0.056825, 0.10481, 0.111485, 0.100716, 0.05306, 0.073402, 0.06184, 0.100716, 0.155435, 0.10481, 0.055536, 0.055536, 0.083462, 0.179055, 0.21291, 0.18812, 0.26085, 0.384043, 0.352862, 0.356642, 0.458154, 0.458154, 0.401658, 0.41194, 0.30533, 0.30533, 0.352862, 0.380708, 0.31487, 0.321458, 0.390993, 0.444081, 0.356642, 0.275179, 0.158265, 0.15008, 0.173081, 0.109221, 0.058088, 0.069024, 0.040537, 0.030003, 0.032677, 0.03976, 0.018415, 0.033407, 0.055536, 0.028695, 0.030003, 0.037156, 0.029376, 0.028695, 0.038858, 0.076542, 0.137348, 0.229226, 0.147574, 0.164327, 0.167087, 0.247041, 0.167087, 0.243554, 0.295083, 0.196879, 0.167087, 0.275179, 0.191378, 0.100716, 0.164327, 0.134866, 0.161087, 0.134866, 0.079919, 0.040537, 0.036378, 0.026338, 0.025316, 0.023087, 0.013016, 0.022306, 0.0198, 0.019401, 0.020165, 0.020165, 0.027463, 0.020165, 0.016826, 0.031287, 0.0704, 0.054297, 0.067594, 0.037156, 0.045352, 0.090864, 0.092881, 0.051831, 0.037156, 0.028107, 0.071867, 0.071867, 0.033407, 0.033407, 0.064632, 0.034068, 0.024826, 0.034068, 0.067594, 0.047319, 0.045352, 0.044297, 0.044297, 0.025316, 0.047319, 0.066181, 0.037156, 0.041405, 0.058088, 0.058088, 0.056825, 0.029376, 0.054297, 0.120615, 0.120615, 0.06184, 0.129801, 0.10481, 0.11371, 0.106997, 0.088832, 0.081712, 0.059222, 0.058088, 0.06312, 0.048328, 0.024826, 0.022306, 0.038042, 0.046336, 0.045352, 0.059222, 0.073402, 0.054297, 0.030611, 0.018415, 0.038858, 0.025762, 0.045352, 0.021816, 0.013016, 0.026338, 0.021381, 0.028695, 0.037156, 0.067594, 0.047319, 0.03976, 0.0704, 0.048328, 0.050641, 0.092881, 0.050641, 0.06312, 0.079919, 0.127496, 0.219301, 0.18812, 0.247041, 0.225814, 0.247041, 0.219301, 0.21291, 0.25406, 0.268042, 0.167087, 0.092881, 0.170161, 0.26085, 0.243554, 0.264545, 0.232838, 0.196879, 0.295083, 0.271506, 0.232838, 0.18812, 0.122885], '')</t>
  </si>
  <si>
    <t>[39, 42, 133, 134, 135, 136, 137, 138, 139]</t>
  </si>
  <si>
    <t xml:space="preserve">F5RZI0|F5RZI0_9ENTR GDP-L-fucose synthase OS=Enterobacter hormaechei ATCC 49162 </t>
  </si>
  <si>
    <t>([0.11371, 0.155435, 0.191378, 0.164327, 0.11371, 0.137348, 0.167087, 0.158265, 0.106997, 0.081712, 0.102787, 0.139895, 0.076542, 0.083462, 0.083462, 0.085092, 0.144935, 0.26085, 0.26085, 0.311707, 0.243554, 0.15284, 0.100716, 0.10481, 0.144935, 0.21291, 0.229226, 0.25031, 0.196879, 0.301917, 0.288399, 0.194234, 0.196879, 0.288399, 0.271506, 0.225814, 0.155435, 0.164327, 0.170161, 0.142424, 0.067594, 0.085092, 0.144935, 0.225814, 0.225814, 0.139895, 0.144935, 0.139895, 0.083462, 0.085092, 0.045352, 0.064632, 0.090864, 0.067594, 0.067594, 0.042364, 0.05306, 0.081712, 0.043307, 0.025316, 0.040537, 0.088832, 0.118441, 0.122885, 0.064632, 0.074921, 0.106997, 0.109221, 0.05306, 0.047319, 0.047319, 0.090864, 0.122885, 0.116183, 0.111485, 0.06312, 0.109221, 0.111485, 0.125101, 0.125101, 0.111485, 0.139895, 0.106997, 0.081712, 0.081712, 0.085092, 0.074921, 0.100716, 0.060549, 0.127496, 0.196879, 0.203355, 0.120615, 0.056825, 0.044297, 0.058088, 0.100716, 0.090864, 0.058088, 0.030003, 0.030611, 0.064632, 0.060549, 0.056825, 0.058088, 0.054297, 0.098513, 0.111485, 0.058088, 0.073402, 0.076542, 0.074921, 0.139895, 0.139895, 0.158265, 0.25031, 0.25031, 0.26085, 0.179055, 0.271506, 0.324872, 0.422041, 0.408655, 0.4292, 0.5017, 0.440853, 0.41194, 0.311707, 0.25406, 0.342579, 0.284882, 0.236433, 0.236433, 0.142424, 0.21291, 0.21291, 0.137348, 0.155435, 0.147574, 0.142424, 0.134866, 0.164327, 0.167087, 0.092881, 0.088832, 0.076542, 0.142424, 0.098513, 0.161087, 0.18812, 0.137348, 0.173081, 0.222385, 0.229226, 0.328603, 0.25031, 0.239899, 0.31487, 0.31487, 0.321458, 0.4292, 0.433034, 0.318242, 0.308712, 0.42561, 0.41194, 0.422041, 0.408655, 0.509769, 0.440853, 0.359901, 0.450668, 0.468512, 0.36309, 0.281712, 0.271506, 0.352862, 0.339168, 0.346032, 0.339168, 0.308712, 0.301917, 0.26085, 0.387226, 0.398279, 0.346032, 0.374039, 0.370445, 0.311707, 0.25031, 0.25031, 0.225814, 0.203355, 0.225814, 0.30533, 0.387226, 0.414856, 0.374039, 0.483068, 0.497853, 0.374039, 0.324872, 0.321458, 0.288399, 0.281712, 0.281712, 0.271506, 0.222385, 0.18812, 0.222385, 0.281712, 0.26085, 0.366687, 0.30533, 0.268042, 0.281712, 0.200174, 0.185198, 0.219301, 0.236433, 0.164327, 0.161087, 0.239899, 0.25406, 0.328603, 0.321458, 0.324872, 0.390993, 0.377384, 0.321458, 0.346032, 0.346032, 0.349426, 0.359901, 0.36309, 0.408655, 0.398279, 0.480142, 0.408655, 0.418646, 0.335645, 0.40511, 0.4292, 0.414856, 0.414856, 0.324872, 0.295083, 0.295083, 0.275179, 0.229226, 0.284882, 0.298791, 0.239899, 0.26085, 0.25406, 0.219301, 0.216401, 0.21291, 0.206376, 0.206376, 0.144935, 0.118441, 0.118441, 0.164327, 0.173081, 0.155435, 0.257454, 0.288399, 0.278302, 0.278302, 0.390993, 0.408655, 0.390993, 0.370445, 0.349426, 0.356642, 0.384043, 0.390993, 0.380708, 0.30533, 0.366687, 0.433034, 0.461924, 0.454136, 0.377384, 0.278302, 0.278302, 0.264545, 0.194234, 0.18812, 0.118441, 0.109221, 0.118441, 0.122885, 0.122885, 0.167087, 0.158265, 0.219301, 0.137348, 0.144935, 0.127496, 0.069024, 0.03976, 0.073402, 0.078022, 0.142424, 0.219301, 0.21291, 0.116183, 0.158265, 0.161087, 0.21291, 0.170161, 0.137348, 0.109221, 0.15284, 0.144935, 0.11371, 0.078022, 0.139895, 0.094817], '')</t>
  </si>
  <si>
    <t>[124, 168]</t>
  </si>
  <si>
    <t xml:space="preserve">F5RZJ3|F5RZJ3_9ENTR dCTP deaminase OS=Enterobacter hormaechei ATCC 49162 </t>
  </si>
  <si>
    <t>([0.100716, 0.059222, 0.096677, 0.147574, 0.18812, 0.206376, 0.144935, 0.173081, 0.118441, 0.15008, 0.203355, 0.222385, 0.268042, 0.384043, 0.374039, 0.377384, 0.380708, 0.278302, 0.380708, 0.36309, 0.324872, 0.433034, 0.450668, 0.447574, 0.36309, 0.349426, 0.275179, 0.36309, 0.374039, 0.461924, 0.335645, 0.291804, 0.311707, 0.173081, 0.142424, 0.203355, 0.182256, 0.196879, 0.257454, 0.278302, 0.164327, 0.142424, 0.142424, 0.127496, 0.120615, 0.173081, 0.206376, 0.291804, 0.298791, 0.30533, 0.239899, 0.352862, 0.332115, 0.295083, 0.318242, 0.332115, 0.321458, 0.26085, 0.209395, 0.239899, 0.219301, 0.352862, 0.352862, 0.278302, 0.278302, 0.295083, 0.311707, 0.284882, 0.30533, 0.264545, 0.147574, 0.132295, 0.081712, 0.098513, 0.139895, 0.219301, 0.222385, 0.155435, 0.191378, 0.15284, 0.132295, 0.085092, 0.079919, 0.071867, 0.118441, 0.18812, 0.122885, 0.118441, 0.069024, 0.076542, 0.076542, 0.15284, 0.158265, 0.17593, 0.179055, 0.085092, 0.049374, 0.048328, 0.083462, 0.094817, 0.15284, 0.17593, 0.161087, 0.134866, 0.225814, 0.139895, 0.142424, 0.129801, 0.100716, 0.11371, 0.094817, 0.074921, 0.073402, 0.102787, 0.147574, 0.139895, 0.15008, 0.229226, 0.25406, 0.25031, 0.158265, 0.158265, 0.161087, 0.229226, 0.173081, 0.125101, 0.125101, 0.134866, 0.116183, 0.073402, 0.118441, 0.096677, 0.144935, 0.134866, 0.098513, 0.118441, 0.073402, 0.106997, 0.059222, 0.046336, 0.056825, 0.111485, 0.088832, 0.069024, 0.03976, 0.071867, 0.088832, 0.088832, 0.079919, 0.078022, 0.164327, 0.182256, 0.134866, 0.139895, 0.142424, 0.247041, 0.185198, 0.281712, 0.30533, 0.42561, 0.332115, 0.311707, 0.30533, 0.339168, 0.394753, 0.497853, 0.461924, 0.494003, 0.476583, 0.476583, 0.626927, 0.626927, 0.604312, 0.724957, 0.675549, 0.58069, 0.505461, 0.541878, 0.525368, 0.4292, 0.40511, 0.505461, 0.505461, 0.494003, 0.483068, 0.447574, 0.414856, 0.433034, 0.41194, 0.545602, 0.529623, 0.483068, 0.422041], '')</t>
  </si>
  <si>
    <t>[170, 171, 172, 173, 174, 175, 176, 177, 178, 181, 182, 189, 190]</t>
  </si>
  <si>
    <t xml:space="preserve">F5RZJ4|F5RZJ4_9ENTR Uridine kinase OS=Enterobacter hormaechei ATCC 49162 </t>
  </si>
  <si>
    <t>([0.225814, 0.275179, 0.194234, 0.196879, 0.236433, 0.232838, 0.268042, 0.264545, 0.291804, 0.311707, 0.328603, 0.366687, 0.281712, 0.18812, 0.167087, 0.167087, 0.167087, 0.100716, 0.094817, 0.129801, 0.206376, 0.203355, 0.200174, 0.291804, 0.324872, 0.26085, 0.288399, 0.295083, 0.339168, 0.342579, 0.257454, 0.264545, 0.200174, 0.194234, 0.30533, 0.349426, 0.359901, 0.352862, 0.352862, 0.346032, 0.342579, 0.332115, 0.42561, 0.42561, 0.408655, 0.31487, 0.380708, 0.346032, 0.349426, 0.346032, 0.342579, 0.36309, 0.359901, 0.4292, 0.538167, 0.414856, 0.40511, 0.398279, 0.4292, 0.521092, 0.59014, 0.549308, 0.553315, 0.545602, 0.549308, 0.454136, 0.458154, 0.349426, 0.394753, 0.384043, 0.284882, 0.298791, 0.335645, 0.257454, 0.247041, 0.236433, 0.318242, 0.324872, 0.291804, 0.182256, 0.194234, 0.144935, 0.200174, 0.137348, 0.081712, 0.081712, 0.079919, 0.086953, 0.170161, 0.167087, 0.170161, 0.247041, 0.236433, 0.278302, 0.374039, 0.380708, 0.295083, 0.295083, 0.194234, 0.232838, 0.349426, 0.328603, 0.41194, 0.31487, 0.298791, 0.298791, 0.21291, 0.308712, 0.374039, 0.275179, 0.191378, 0.118441, 0.0704, 0.0704, 0.0704, 0.05306, 0.050641, 0.050641, 0.050641, 0.096677, 0.088832, 0.059222, 0.066181, 0.033407, 0.051831, 0.051831, 0.044297, 0.049374, 0.047319, 0.049374, 0.100716, 0.098513, 0.164327, 0.164327, 0.116183, 0.064632, 0.06184, 0.06312, 0.106997, 0.06312, 0.056825, 0.056825, 0.074921, 0.043307, 0.094817, 0.100716, 0.161087, 0.264545, 0.332115, 0.321458, 0.278302, 0.257454, 0.342579, 0.26085, 0.311707, 0.335645, 0.433034, 0.377384, 0.387226, 0.384043, 0.483068, 0.40511, 0.40511, 0.42561, 0.461924, 0.332115, 0.225814, 0.232838, 0.139895, 0.081712, 0.086953, 0.129801, 0.122885, 0.122885, 0.18812, 0.144935, 0.144935, 0.142424, 0.142424, 0.079919, 0.050641, 0.058088, 0.094817, 0.094817, 0.078022, 0.096677, 0.191378, 0.281712, 0.18812, 0.264545, 0.264545, 0.26085, 0.15284, 0.088832, 0.088832, 0.067594, 0.116183, 0.079919, 0.076542, 0.137348, 0.120615, 0.096677, 0.086953, 0.069024, 0.054297, 0.040537, 0.030003, 0.020165, 0.014315, 0.019401, 0.017138, 0.025762, 0.015344], '')</t>
  </si>
  <si>
    <t>[54, 59, 60, 61, 62, 63, 64]</t>
  </si>
  <si>
    <t xml:space="preserve">F5RZL2|F5RZL2_9ENTR Hydroxyethylthiazole kinase OS=Enterobacter hormaechei ATCC 49162 </t>
  </si>
  <si>
    <t>([0.398279, 0.436924, 0.476583, 0.318242, 0.349426, 0.384043, 0.41194, 0.42561, 0.486429, 0.40511, 0.4292, 0.476583, 0.387226, 0.31487, 0.308712, 0.311707, 0.41194, 0.324872, 0.257454, 0.264545, 0.339168, 0.308712, 0.311707, 0.271506, 0.401658, 0.324872, 0.236433, 0.158265, 0.134866, 0.066181, 0.11371, 0.088832, 0.083462, 0.158265, 0.164327, 0.132295, 0.081712, 0.041405, 0.074921, 0.094817, 0.102787, 0.11371, 0.173081, 0.18812, 0.225814, 0.125101, 0.15284, 0.196879, 0.200174, 0.200174, 0.298791, 0.268042, 0.216401, 0.147574, 0.067594, 0.088832, 0.071867, 0.106997, 0.185198, 0.102787, 0.129801, 0.094817, 0.102787, 0.127496, 0.092881, 0.090864, 0.167087, 0.164327, 0.196879, 0.281712, 0.284882, 0.182256, 0.229226, 0.311707, 0.36309, 0.394753, 0.380708, 0.418646, 0.422041, 0.418646, 0.553315, 0.450668, 0.418646, 0.298791, 0.308712, 0.377384, 0.301917, 0.275179, 0.243554, 0.239899, 0.206376, 0.161087, 0.216401, 0.11371, 0.116183, 0.142424, 0.200174, 0.11371, 0.078022, 0.083462, 0.083462, 0.038858, 0.040537, 0.060549, 0.060549, 0.055536, 0.054297, 0.066181, 0.066181, 0.054297, 0.056825, 0.066181, 0.11371, 0.111485, 0.194234, 0.206376, 0.125101, 0.074921, 0.118441, 0.122885, 0.096677, 0.088832, 0.118441, 0.179055, 0.15008, 0.219301, 0.216401, 0.18812, 0.216401, 0.18812, 0.291804, 0.284882, 0.295083, 0.298791, 0.342579, 0.311707, 0.257454, 0.346032, 0.398279, 0.349426, 0.4292, 0.4292, 0.398279, 0.444081, 0.41194, 0.36309, 0.332115, 0.339168, 0.335645, 0.342579, 0.418646, 0.370445, 0.308712, 0.239899, 0.170161, 0.116183, 0.144935, 0.170161, 0.18812, 0.161087, 0.247041, 0.26085, 0.206376, 0.25031, 0.25031, 0.281712, 0.374039, 0.414856, 0.414856, 0.418646, 0.418646, 0.342579, 0.346032, 0.40511, 0.465241, 0.549308, 0.680603, 0.557691, 0.521092, 0.505461, 0.59014, 0.497853, 0.418646, 0.509769, 0.509769, 0.490133, 0.390993, 0.346032, 0.26085, 0.25406, 0.21291, 0.155435, 0.158265, 0.158265, 0.137348, 0.079919, 0.040537, 0.032017, 0.032677, 0.051831, 0.048328, 0.050641, 0.079919, 0.073402, 0.081712, 0.083462, 0.069024, 0.129801, 0.129801, 0.167087, 0.100716, 0.120615, 0.094817, 0.111485, 0.132295, 0.161087, 0.21291, 0.30533, 0.30533, 0.324872, 0.257454, 0.191378, 0.179055, 0.182256, 0.25406, 0.247041, 0.232838, 0.301917, 0.291804, 0.321458, 0.25031, 0.31487, 0.352862, 0.42561, 0.352862, 0.281712, 0.284882, 0.288399, 0.216401, 0.137348, 0.158265, 0.122885, 0.196879, 0.216401, 0.216401, 0.164327, 0.137348, 0.116183, 0.071867, 0.056825, 0.042364, 0.074921, 0.073402, 0.035586, 0.032017, 0.069024], '')</t>
  </si>
  <si>
    <t>[80, 175, 176, 177, 178, 179, 180, 183, 184]</t>
  </si>
  <si>
    <t xml:space="preserve">F5RZM4|F5RZM4_9ENTR Methionine--tRNA ligase OS=Enterobacter hormaechei ATCC 49162 </t>
  </si>
  <si>
    <t>([0.359901, 0.264545, 0.203355, 0.247041, 0.17593, 0.179055, 0.127496, 0.185198, 0.127496, 0.132295, 0.164327, 0.206376, 0.182256, 0.118441, 0.15284, 0.098513, 0.088832, 0.127496, 0.118441, 0.073402, 0.083462, 0.132295, 0.127496, 0.18812, 0.158265, 0.239899, 0.206376, 0.179055, 0.109221, 0.182256, 0.127496, 0.129801, 0.132295, 0.102787, 0.161087, 0.158265, 0.232838, 0.25406, 0.18812, 0.239899, 0.216401, 0.134866, 0.078022, 0.106997, 0.10481, 0.129801, 0.10481, 0.147574, 0.247041, 0.308712, 0.332115, 0.352862, 0.30533, 0.229226, 0.268042, 0.236433, 0.25031, 0.26085, 0.173081, 0.229226, 0.15284, 0.247041, 0.349426, 0.458154, 0.5017, 0.450668, 0.366687, 0.366687, 0.387226, 0.349426, 0.346032, 0.328603, 0.422041, 0.458154, 0.553315, 0.562014, 0.618285, 0.483068, 0.440853, 0.521092, 0.414856, 0.505461, 0.433034, 0.40511, 0.295083, 0.295083, 0.342579, 0.324872, 0.349426, 0.328603, 0.370445, 0.366687, 0.352862, 0.346032, 0.366687, 0.366687, 0.366687, 0.370445, 0.394753, 0.418646, 0.436924, 0.465241, 0.377384, 0.359901, 0.36309, 0.454136, 0.370445, 0.352862, 0.465241, 0.476583, 0.480142, 0.374039, 0.30533, 0.301917, 0.301917, 0.281712, 0.275179, 0.203355, 0.185198, 0.268042, 0.200174, 0.116183, 0.182256, 0.278302, 0.384043, 0.374039, 0.377384, 0.418646, 0.328603, 0.239899, 0.257454, 0.271506, 0.366687, 0.339168, 0.288399, 0.268042, 0.275179, 0.275179, 0.25406, 0.284882, 0.264545, 0.247041, 0.324872, 0.308712, 0.308712, 0.301917, 0.321458, 0.229226, 0.264545, 0.374039, 0.458154, 0.342579, 0.349426, 0.291804, 0.308712, 0.366687, 0.349426, 0.349426, 0.25406, 0.339168, 0.335645, 0.349426, 0.458154, 0.390993, 0.324872, 0.31487, 0.328603, 0.30533, 0.390993, 0.328603, 0.26085, 0.243554, 0.324872, 0.281712, 0.342579, 0.450668, 0.390993, 0.374039, 0.366687, 0.472492, 0.468512, 0.458154, 0.447574, 0.321458, 0.295083, 0.26085, 0.25406, 0.158265, 0.18812, 0.18812, 0.144935, 0.18812, 0.206376, 0.167087, 0.127496, 0.120615, 0.086953, 0.066181, 0.085092, 0.085092, 0.074921, 0.078022, 0.059222, 0.037156, 0.078022, 0.155435, 0.264545, 0.194234, 0.239899, 0.222385, 0.219301, 0.281712, 0.298791, 0.301917, 0.243554, 0.206376, 0.232838, 0.257454, 0.359901, 0.278302, 0.298791, 0.321458, 0.219301, 0.26085, 0.264545, 0.243554, 0.222385, 0.219301, 0.25031, 0.301917, 0.196879, 0.116183, 0.15008, 0.0704, 0.0704, 0.081712, 0.17593, 0.170161, 0.15008, 0.167087, 0.243554, 0.222385, 0.125101, 0.116183, 0.059222, 0.064632, 0.035586, 0.022306, 0.021816, 0.021816, 0.021816, 0.023534, 0.047319, 0.024826, 0.037156, 0.034068, 0.051831, 0.021381, 0.019401, 0.024826, 0.013821, 0.010221, 0.01078, 0.017447, 0.032677, 0.06312, 0.096677, 0.170161, 0.185198, 0.170161, 0.102787, 0.092881, 0.161087, 0.088832, 0.083462, 0.111485, 0.106997, 0.116183, 0.206376, 0.219301, 0.17593, 0.275179, 0.247041, 0.147574, 0.144935, 0.071867, 0.040537, 0.038858, 0.037156, 0.060549, 0.036378, 0.05306, 0.026892, 0.013016, 0.020876, 0.03976, 0.023963, 0.013016, 0.008276, 0.009401, 0.008156, 0.007555, 0.005503, 0.007555, 0.01078, 0.010926, 0.022306, 0.018106, 0.017797, 0.017447, 0.019401, 0.032677, 0.05306, 0.055536, 0.054297, 0.037156, 0.036378, 0.064632, 0.074921, 0.094817, 0.079919, 0.064632, 0.096677, 0.158265, 0.120615, 0.118441, 0.088832, 0.078022, 0.15284, 0.15008, 0.15284, 0.129801, 0.129801, 0.058088, 0.058088, 0.120615, 0.144935, 0.144935, 0.147574, 0.142424, 0.125101, 0.134866, 0.185198, 0.085092, 0.088832, 0.090864, 0.096677, 0.127496, 0.078022, 0.081712, 0.046336, 0.026338, 0.016021, 0.016021, 0.025762, 0.043307, 0.025762, 0.030611, 0.030611, 0.029376, 0.032677, 0.060549, 0.058088, 0.034884, 0.079919, 0.044297, 0.060549, 0.033407, 0.038042, 0.0704, 0.033407, 0.040537, 0.079919, 0.134866, 0.090864, 0.118441, 0.100716, 0.173081, 0.109221, 0.073402, 0.081712, 0.137348, 0.086953, 0.054297, 0.102787, 0.055536, 0.078022, 0.069024, 0.118441, 0.116183, 0.090864, 0.173081, 0.129801, 0.069024, 0.058088, 0.086953, 0.078022, 0.046336, 0.046336, 0.083462, 0.083462, 0.044297, 0.044297, 0.055536, 0.096677, 0.050641, 0.074921, 0.096677, 0.118441, 0.132295, 0.071867, 0.048328, 0.047319, 0.10481, 0.088832, 0.111485, 0.118441, 0.100716, 0.161087, 0.129801, 0.109221, 0.111485, 0.17593, 0.194234, 0.191378, 0.102787, 0.182256, 0.206376, 0.196879, 0.185198, 0.086953, 0.144935, 0.225814, 0.200174, 0.118441, 0.21291, 0.225814, 0.134866, 0.127496, 0.127496, 0.090864, 0.090864, 0.139895, 0.094817, 0.0704, 0.094817, 0.161087, 0.086953, 0.058088, 0.06312, 0.06312, 0.134866, 0.11371, 0.139895, 0.100716, 0.118441, 0.079919, 0.059222, 0.10481, 0.142424, 0.185198, 0.271506, 0.298791, 0.301917, 0.342579, 0.387226, 0.288399, 0.301917, 0.366687, 0.346032, 0.275179, 0.264545, 0.216401, 0.25031, 0.142424, 0.232838, 0.264545, 0.219301, 0.243554, 0.182256, 0.109221, 0.076542, 0.079919, 0.047319, 0.025316, 0.028695, 0.033407, 0.037156, 0.020876, 0.030003, 0.058088, 0.048328, 0.045352, 0.048328, 0.045352, 0.066181, 0.067594, 0.071867, 0.073402, 0.043307, 0.073402, 0.127496, 0.17593, 0.106997, 0.179055, 0.173081, 0.191378, 0.137348, 0.120615, 0.191378, 0.170161, 0.191378, 0.194234, 0.127496, 0.147574, 0.155435, 0.17593, 0.109221, 0.139895, 0.247041, 0.219301, 0.203355, 0.173081, 0.098513, 0.092881, 0.096677, 0.155435, 0.085092, 0.11371, 0.15008, 0.144935, 0.144935, 0.079919, 0.144935, 0.191378, 0.125101, 0.081712, 0.094817, 0.118441, 0.106997, 0.100716, 0.200174, 0.219301, 0.182256, 0.26085, 0.321458, 0.281712, 0.25406, 0.318242, 0.335645, 0.308712, 0.318242, 0.308712, 0.414856, 0.308712, 0.308712, 0.40511, 0.486429, 0.505461, 0.440853, 0.454136, 0.476583, 0.468512, 0.352862, 0.433034, 0.321458, 0.366687, 0.408655, 0.328603, 0.328603, 0.291804, 0.291804, 0.298791, 0.21291, 0.185198, 0.200174, 0.203355, 0.127496, 0.069024, 0.06184, 0.120615, 0.094817, 0.092881, 0.045352, 0.054297, 0.056825, 0.11371, 0.10481, 0.10481, 0.18812, 0.144935, 0.094817, 0.139895, 0.081712, 0.137348, 0.086953, 0.139895, 0.102787, 0.164327, 0.25031, 0.25031, 0.229226, 0.26085, 0.257454, 0.295083, 0.26085, 0.247041, 0.247041, 0.164327, 0.155435, 0.158265, 0.203355, 0.194234, 0.229226, 0.321458, 0.346032, 0.444081, 0.359901, 0.366687, 0.278302, 0.278302, 0.26085, 0.278302, 0.288399, 0.206376, 0.243554, 0.281712, 0.25031, 0.26085, 0.275179, 0.243554, 0.278302, 0.30533, 0.387226, 0.318242, 0.308712, 0.17593, 0.167087, 0.15008, 0.219301, 0.324872, 0.324872, 0.291804, 0.21291, 0.17593, 0.209395, 0.209395, 0.278302, 0.342579, 0.328603, 0.41194, 0.433034, 0.41194, 0.324872, 0.229226, 0.191378, 0.127496, 0.21291, 0.247041, 0.342579, 0.356642, 0.339168, 0.30533, 0.335645, 0.440853, 0.476583, 0.525368, 0.58069, 0.494003, 0.454136, 0.436924, 0.418646, 0.40511, 0.36309, 0.458154, 0.59917, 0.73685, 0.871313, 0.871313, 0.805026], '')</t>
  </si>
  <si>
    <t>[64, 74, 75, 76, 79, 81, 558, 666, 667, 675, 676, 677, 678, 679]</t>
  </si>
  <si>
    <t xml:space="preserve">F5RZN5|F5RZN5_9ENTR Quinone-dependent D-lactate dehydrogenase OS=Enterobacter hormaechei ATCC 49162 </t>
  </si>
  <si>
    <t>([0.56648, 0.377384, 0.26085, 0.31487, 0.366687, 0.284882, 0.308712, 0.332115, 0.26085, 0.219301, 0.243554, 0.281712, 0.281712, 0.288399, 0.268042, 0.18812, 0.18812, 0.18812, 0.216401, 0.17593, 0.170161, 0.200174, 0.278302, 0.366687, 0.268042, 0.25031, 0.328603, 0.332115, 0.222385, 0.30533, 0.366687, 0.370445, 0.377384, 0.380708, 0.384043, 0.436924, 0.440853, 0.40511, 0.335645, 0.239899, 0.170161, 0.200174, 0.196879, 0.229226, 0.155435, 0.158265, 0.173081, 0.11371, 0.064632, 0.127496, 0.088832, 0.054297, 0.05306, 0.03976, 0.024393, 0.016528, 0.016528, 0.021381, 0.026892, 0.038858, 0.032677, 0.038042, 0.019401, 0.016528, 0.017138, 0.022667, 0.030003, 0.028695, 0.050641, 0.088832, 0.051831, 0.079919, 0.139895, 0.142424, 0.164327, 0.247041, 0.342579, 0.384043, 0.414856, 0.414856, 0.42561, 0.42561, 0.529623, 0.63748, 0.694846, 0.553315, 0.521092, 0.458154, 0.356642, 0.349426, 0.356642, 0.356642, 0.352862, 0.25031, 0.264545, 0.264545, 0.179055, 0.15284, 0.090864, 0.055536, 0.054297, 0.050641, 0.086953, 0.092881, 0.096677, 0.06184, 0.066181, 0.081712, 0.073402, 0.15284, 0.15284, 0.15284, 0.229226, 0.158265, 0.158265, 0.15008, 0.100716, 0.173081, 0.167087, 0.216401, 0.219301, 0.206376, 0.243554, 0.170161, 0.15284, 0.144935, 0.216401, 0.332115, 0.36309, 0.472492, 0.374039, 0.288399, 0.284882, 0.278302, 0.359901, 0.36309, 0.275179, 0.352862, 0.30533, 0.308712, 0.278302, 0.275179, 0.278302, 0.243554, 0.239899, 0.164327, 0.173081, 0.167087, 0.137348, 0.134866, 0.132295, 0.182256, 0.191378, 0.142424, 0.15284, 0.15284, 0.222385, 0.346032, 0.318242, 0.268042, 0.275179, 0.349426, 0.40511, 0.40511, 0.335645, 0.321458, 0.384043, 0.370445, 0.281712, 0.288399, 0.308712, 0.321458, 0.321458, 0.390993, 0.374039, 0.36309, 0.288399, 0.229226, 0.206376, 0.236433, 0.236433, 0.232838, 0.142424, 0.17593, 0.116183, 0.167087, 0.196879, 0.225814, 0.26085, 0.356642, 0.359901, 0.26085, 0.17593, 0.17593, 0.179055, 0.17593, 0.182256, 0.264545, 0.335645, 0.321458, 0.257454, 0.332115, 0.342579, 0.444081, 0.447574, 0.465241, 0.480142, 0.553315, 0.562014, 0.521092, 0.5017, 0.490133, 0.553315, 0.661982, 0.675549, 0.690604, 0.795062, 0.685117, 0.562014, 0.553315, 0.553315, 0.549308, 0.553315, 0.553315, 0.447574, 0.454136, 0.486429, 0.483068, 0.483068, 0.509769, 0.476583, 0.476583, 0.384043, 0.42561, 0.390993, 0.387226, 0.414856, 0.41194, 0.497853, 0.5017, 0.387226, 0.40511, 0.472492, 0.472492, 0.465241, 0.472492, 0.4292, 0.458154, 0.444081, 0.359901, 0.301917, 0.271506, 0.170161, 0.222385, 0.158265, 0.182256, 0.116183, 0.098513, 0.096677, 0.047319, 0.096677, 0.147574, 0.147574, 0.142424, 0.137348, 0.15284, 0.229226, 0.196879, 0.11371, 0.0704, 0.069024, 0.081712, 0.120615, 0.222385, 0.268042, 0.359901, 0.377384, 0.394753, 0.311707, 0.311707, 0.440853, 0.324872, 0.352862, 0.332115, 0.335645, 0.264545, 0.17593, 0.139895, 0.206376, 0.203355, 0.288399, 0.366687, 0.288399, 0.31487, 0.239899, 0.200174, 0.17593, 0.17593, 0.147574, 0.179055, 0.17593, 0.161087, 0.239899, 0.167087, 0.098513, 0.100716, 0.098513, 0.132295, 0.164327, 0.15284, 0.161087, 0.158265, 0.155435, 0.229226, 0.200174, 0.155435, 0.116183, 0.086953, 0.047319, 0.086953, 0.106997, 0.064632, 0.066181, 0.066181, 0.109221, 0.179055, 0.139895, 0.236433, 0.155435, 0.073402, 0.034884, 0.067594, 0.048328, 0.048328, 0.048328, 0.047319, 0.098513, 0.155435, 0.167087, 0.196879, 0.122885, 0.139895, 0.206376, 0.147574, 0.142424, 0.083462, 0.040537, 0.054297, 0.054297, 0.109221, 0.10481, 0.196879, 0.196879, 0.243554, 0.142424, 0.111485, 0.122885, 0.116183, 0.067594, 0.083462, 0.120615, 0.132295, 0.059222, 0.073402, 0.092881, 0.092881, 0.092881, 0.203355, 0.225814, 0.194234, 0.155435, 0.264545, 0.264545, 0.155435, 0.155435, 0.268042, 0.308712, 0.191378, 0.21291, 0.291804, 0.284882, 0.185198, 0.170161, 0.194234, 0.161087, 0.144935, 0.122885, 0.194234, 0.173081, 0.155435, 0.096677, 0.10481, 0.118441, 0.096677, 0.191378, 0.18812, 0.100716, 0.060549, 0.116183, 0.102787, 0.049374, 0.023963, 0.03976, 0.0704, 0.098513, 0.10481, 0.139895, 0.167087, 0.083462, 0.037156, 0.030611, 0.034068, 0.042364, 0.045352, 0.06312, 0.06312, 0.064632, 0.125101, 0.194234, 0.167087, 0.085092, 0.106997, 0.200174, 0.206376, 0.106997, 0.109221, 0.088832, 0.073402, 0.073402, 0.127496, 0.206376, 0.155435, 0.219301, 0.129801, 0.120615, 0.090864, 0.05306, 0.05306, 0.05306, 0.060549, 0.079919, 0.111485, 0.18812, 0.194234, 0.125101, 0.158265, 0.161087, 0.122885, 0.15008, 0.092881, 0.092881, 0.067594, 0.116183, 0.118441, 0.21291, 0.206376, 0.236433, 0.321458, 0.21291, 0.122885, 0.122885, 0.11371, 0.10481, 0.11371, 0.127496, 0.209395, 0.209395, 0.243554, 0.321458, 0.311707, 0.321458, 0.288399, 0.370445, 0.366687, 0.288399, 0.185198, 0.109221, 0.109221, 0.102787, 0.102787, 0.15284, 0.086953, 0.048328, 0.055536, 0.024393, 0.021381, 0.020876, 0.035586, 0.020522, 0.013821, 0.010672, 0.014783, 0.0198, 0.0198, 0.014783, 0.023087, 0.034068, 0.06184, 0.05306, 0.032017, 0.06184, 0.086953, 0.15284, 0.196879, 0.185198, 0.26085, 0.18812, 0.120615, 0.118441, 0.200174, 0.278302, 0.335645, 0.318242, 0.335645, 0.25031, 0.339168, 0.30533, 0.346032, 0.349426, 0.390993, 0.40511, 0.408655, 0.398279, 0.311707, 0.268042, 0.335645, 0.335645, 0.436924, 0.534167, 0.529623, 0.436924, 0.433034, 0.444081, 0.36309, 0.271506, 0.352862, 0.321458, 0.36309, 0.356642, 0.380708, 0.366687, 0.444081, 0.444081, 0.398279, 0.490133, 0.626927, 0.632174, 0.562014, 0.529623, 0.51388, 0.51388, 0.608892, 0.613573, 0.613573, 0.745909, 0.745909, 0.608892, 0.613573, 0.608892, 0.59508, 0.534167, 0.545602, 0.525368, 0.541878, 0.608892, 0.59508, 0.58069, 0.58069, 0.699094, 0.666105, 0.632174, 0.63748, 0.648219, 0.557691, 0.483068, 0.497853, 0.632174, 0.791621, 0.712013, 0.703578, 0.720929, 0.632174, 0.604312, 0.59014, 0.553315, 0.521092, 0.497853, 0.454136, 0.433034, 0.390993, 0.401658, 0.414856], '')</t>
  </si>
  <si>
    <t>[0, 82, 83, 84, 85, 86, 207, 208, 209, 210, 212, 213, 214, 215, 216, 217, 218, 219, 220, 221, 222, 223, 229, 239, 528, 529, 545, 546, 547, 548, 549, 550, 551, 552, 553, 554, 555, 556, 557, 558, 559, 560, 561, 562, 563, 564, 565, 566, 567, 568, 569, 570, 571, 572, 573, 576, 577, 578, 579, 580, 581, 582, 583, 584, 585]</t>
  </si>
  <si>
    <t>54)</t>
  </si>
  <si>
    <t xml:space="preserve">F5RZP2|F5RZP2_9ENTR tRNA-dihydrouridine(16) synthase OS=Enterobacter hormaechei ATCC 49162 </t>
  </si>
  <si>
    <t>([0.081712, 0.048328, 0.081712, 0.109221, 0.071867, 0.055536, 0.071867, 0.10481, 0.074921, 0.054297, 0.073402, 0.100716, 0.0704, 0.11371, 0.185198, 0.17593, 0.219301, 0.127496, 0.092881, 0.055536, 0.059222, 0.098513, 0.079919, 0.045352, 0.045352, 0.049374, 0.049374, 0.055536, 0.038858, 0.03976, 0.040537, 0.046336, 0.045352, 0.0704, 0.066181, 0.029376, 0.030003, 0.026892, 0.026892, 0.028107, 0.05306, 0.054297, 0.029376, 0.059222, 0.094817, 0.100716, 0.142424, 0.194234, 0.191378, 0.25406, 0.332115, 0.41194, 0.390993, 0.295083, 0.232838, 0.229226, 0.275179, 0.370445, 0.295083, 0.295083, 0.377384, 0.352862, 0.25031, 0.366687, 0.384043, 0.288399, 0.206376, 0.182256, 0.200174, 0.203355, 0.15008, 0.129801, 0.127496, 0.102787, 0.11371, 0.137348, 0.088832, 0.132295, 0.127496, 0.122885, 0.185198, 0.132295, 0.137348, 0.142424, 0.127496, 0.073402, 0.132295, 0.129801, 0.179055, 0.164327, 0.15284, 0.116183, 0.094817, 0.10481, 0.122885, 0.170161, 0.194234, 0.271506, 0.271506, 0.243554, 0.339168, 0.26085, 0.243554, 0.225814, 0.318242, 0.335645, 0.4292, 0.349426, 0.346032, 0.229226, 0.225814, 0.225814, 0.278302, 0.335645, 0.295083, 0.264545, 0.26085, 0.275179, 0.247041, 0.18812, 0.243554, 0.232838, 0.318242, 0.318242, 0.352862, 0.278302, 0.257454, 0.185198, 0.257454, 0.281712, 0.36309, 0.291804, 0.291804, 0.236433, 0.25406, 0.281712, 0.311707, 0.328603, 0.31487, 0.349426, 0.318242, 0.298791, 0.216401, 0.18812, 0.278302, 0.219301, 0.222385, 0.222385, 0.291804, 0.264545, 0.321458, 0.295083, 0.377384, 0.390993, 0.401658, 0.332115, 0.271506, 0.278302, 0.264545, 0.264545, 0.264545, 0.356642, 0.356642, 0.458154, 0.483068, 0.377384, 0.40511, 0.436924, 0.440853, 0.436924, 0.377384, 0.390993, 0.332115, 0.328603, 0.291804, 0.284882, 0.339168, 0.41194, 0.321458, 0.321458, 0.318242, 0.311707, 0.236433, 0.225814, 0.144935, 0.170161, 0.194234, 0.127496, 0.127496, 0.129801, 0.127496, 0.209395, 0.129801, 0.127496, 0.129801, 0.092881, 0.158265, 0.161087, 0.129801, 0.203355, 0.182256, 0.134866, 0.085092, 0.132295, 0.134866, 0.209395, 0.185198, 0.182256, 0.278302, 0.275179, 0.203355, 0.173081, 0.102787, 0.164327, 0.243554, 0.232838, 0.295083, 0.203355, 0.216401, 0.182256, 0.203355, 0.243554, 0.222385, 0.30533, 0.301917, 0.229226, 0.167087, 0.164327, 0.147574, 0.147574, 0.17593, 0.264545, 0.295083, 0.342579, 0.374039, 0.284882, 0.31487, 0.349426, 0.366687, 0.288399, 0.349426, 0.239899, 0.15284, 0.232838, 0.232838, 0.158265, 0.219301, 0.281712, 0.203355, 0.295083, 0.281712, 0.278302, 0.243554, 0.257454, 0.298791, 0.264545, 0.278302, 0.170161, 0.164327, 0.167087, 0.200174, 0.200174, 0.194234, 0.275179, 0.275179, 0.179055, 0.179055, 0.173081, 0.111485, 0.109221, 0.100716, 0.102787, 0.10481, 0.06184, 0.06184, 0.06312, 0.05306, 0.051831, 0.086953, 0.050641, 0.038858, 0.047319, 0.05306, 0.051831, 0.051831, 0.050641, 0.056825, 0.098513, 0.100716, 0.161087, 0.209395, 0.219301, 0.144935, 0.118441, 0.185198, 0.129801, 0.073402, 0.090864, 0.144935, 0.144935, 0.219301, 0.301917, 0.271506, 0.232838, 0.311707, 0.288399, 0.25031, 0.342579, 0.301917, 0.257454, 0.216401], '')</t>
  </si>
  <si>
    <t xml:space="preserve">F5RZP5|F5RZP5_9ENTR Cytidine deaminase OS=Enterobacter hormaechei ATCC 49162 </t>
  </si>
  <si>
    <t>([0.196879, 0.109221, 0.106997, 0.170161, 0.222385, 0.147574, 0.191378, 0.21291, 0.206376, 0.147574, 0.144935, 0.219301, 0.15008, 0.0704, 0.055536, 0.127496, 0.076542, 0.098513, 0.058088, 0.147574, 0.125101, 0.069024, 0.0704, 0.090864, 0.06184, 0.060549, 0.11371, 0.069024, 0.073402, 0.092881, 0.094817, 0.11371, 0.098513, 0.122885, 0.200174, 0.232838, 0.142424, 0.216401, 0.229226, 0.359901, 0.291804, 0.239899, 0.295083, 0.271506, 0.232838, 0.18812, 0.11371, 0.127496, 0.118441, 0.094817, 0.074921, 0.106997, 0.06184, 0.046336, 0.059222, 0.045352, 0.050641, 0.051831, 0.046336, 0.041405, 0.019401, 0.025316, 0.028107, 0.034068, 0.058088, 0.038042, 0.05306, 0.092881, 0.074921, 0.083462, 0.098513, 0.120615, 0.147574, 0.139895, 0.096677, 0.046336, 0.056825, 0.051831, 0.096677, 0.076542, 0.085092, 0.086953, 0.047319, 0.073402, 0.060549, 0.076542, 0.10481, 0.134866, 0.144935, 0.15008, 0.15008, 0.158265, 0.132295, 0.147574, 0.25031, 0.342579, 0.42561, 0.332115, 0.332115, 0.321458, 0.335645, 0.216401, 0.25031, 0.332115, 0.332115, 0.390993, 0.380708, 0.394753, 0.298791, 0.284882, 0.25031, 0.225814, 0.225814, 0.196879, 0.18812, 0.10481, 0.109221, 0.155435, 0.155435, 0.158265, 0.158265, 0.11371, 0.18812, 0.278302, 0.17593, 0.144935, 0.134866, 0.155435, 0.122885, 0.194234, 0.191378, 0.216401, 0.225814, 0.247041, 0.229226, 0.222385, 0.225814, 0.232838, 0.134866, 0.243554, 0.243554, 0.239899, 0.298791, 0.328603, 0.31487, 0.4292, 0.387226, 0.374039, 0.36309, 0.349426, 0.26085, 0.295083, 0.308712, 0.356642, 0.225814, 0.301917, 0.332115, 0.418646, 0.422041, 0.42561, 0.418646, 0.332115, 0.324872, 0.366687, 0.257454, 0.179055, 0.139895, 0.219301, 0.247041, 0.257454, 0.36309, 0.444081, 0.41194, 0.30533, 0.30533, 0.332115, 0.332115, 0.298791, 0.31487, 0.271506, 0.271506, 0.243554, 0.356642, 0.324872, 0.288399, 0.278302, 0.324872, 0.335645, 0.288399, 0.278302, 0.25031, 0.229226, 0.232838, 0.236433, 0.36309, 0.301917, 0.374039, 0.374039, 0.370445, 0.387226, 0.414856, 0.494003, 0.433034, 0.377384, 0.328603, 0.384043, 0.377384, 0.408655, 0.458154, 0.486429, 0.476583, 0.384043, 0.281712, 0.284882, 0.275179, 0.239899, 0.243554, 0.21291, 0.239899, 0.257454, 0.194234, 0.167087, 0.092881, 0.142424, 0.196879, 0.281712, 0.179055, 0.30533, 0.339168, 0.243554, 0.264545, 0.26085, 0.318242, 0.342579, 0.349426, 0.275179, 0.196879, 0.284882, 0.236433, 0.222385, 0.209395, 0.158265, 0.200174, 0.219301, 0.239899, 0.222385, 0.134866, 0.216401, 0.185198, 0.129801, 0.122885, 0.067594, 0.054297, 0.079919, 0.073402, 0.054297, 0.098513, 0.127496, 0.15284, 0.15284, 0.083462, 0.092881, 0.088832, 0.088832, 0.122885, 0.102787, 0.074921, 0.109221, 0.102787, 0.060549, 0.074921, 0.10481, 0.100716, 0.120615, 0.060549, 0.106997, 0.10481, 0.056825, 0.038858, 0.032017, 0.035586, 0.038858, 0.020876, 0.030611, 0.021381, 0.020165, 0.014783, 0.013821, 0.012727, 0.009294, 0.011106, 0.008525, 0.007645, 0.009401], '')</t>
  </si>
  <si>
    <t xml:space="preserve">F5RZQ2|F5RZQ2_9ENTR GTP cyclohydrolase 1 OS=Enterobacter hormaechei ATCC 49162 </t>
  </si>
  <si>
    <t>([0.209395, 0.26085, 0.332115, 0.321458, 0.247041, 0.196879, 0.196879, 0.225814, 0.25406, 0.196879, 0.243554, 0.288399, 0.31487, 0.232838, 0.31487, 0.342579, 0.377384, 0.291804, 0.332115, 0.384043, 0.380708, 0.454136, 0.465241, 0.41194, 0.444081, 0.529623, 0.59917, 0.642678, 0.534167, 0.440853, 0.494003, 0.468512, 0.468512, 0.394753, 0.483068, 0.5017, 0.374039, 0.30533, 0.380708, 0.284882, 0.182256, 0.271506, 0.182256, 0.179055, 0.137348, 0.132295, 0.139895, 0.15284, 0.15284, 0.147574, 0.191378, 0.236433, 0.243554, 0.271506, 0.31487, 0.311707, 0.203355, 0.26085, 0.298791, 0.25031, 0.247041, 0.26085, 0.257454, 0.359901, 0.257454, 0.232838, 0.232838, 0.222385, 0.139895, 0.147574, 0.144935, 0.147574, 0.144935, 0.073402, 0.071867, 0.069024, 0.037156, 0.0704, 0.055536, 0.031287, 0.043307, 0.081712, 0.120615, 0.092881, 0.079919, 0.092881, 0.179055, 0.194234, 0.164327, 0.179055, 0.173081, 0.194234, 0.225814, 0.222385, 0.243554, 0.216401, 0.144935, 0.229226, 0.225814, 0.298791, 0.318242, 0.318242, 0.311707, 0.318242, 0.25406, 0.194234, 0.26085, 0.170161, 0.161087, 0.191378, 0.25406, 0.219301, 0.288399, 0.219301, 0.18812, 0.194234, 0.122885, 0.219301, 0.21291, 0.219301, 0.219301, 0.222385, 0.134866, 0.129801, 0.076542, 0.142424, 0.194234, 0.120615, 0.203355, 0.200174, 0.129801, 0.090864, 0.111485, 0.058088, 0.044297, 0.043307, 0.076542, 0.132295, 0.129801, 0.137348, 0.090864, 0.094817, 0.147574, 0.229226, 0.155435, 0.229226, 0.239899, 0.247041, 0.25406, 0.164327, 0.161087, 0.209395, 0.194234, 0.191378, 0.298791, 0.318242, 0.264545, 0.257454, 0.25406, 0.232838, 0.239899, 0.239899, 0.206376, 0.137348, 0.129801, 0.127496, 0.129801, 0.10481, 0.069024, 0.120615, 0.120615, 0.076542, 0.060549, 0.100716, 0.081712, 0.085092, 0.137348, 0.15284, 0.161087, 0.164327, 0.132295, 0.122885, 0.173081, 0.173081, 0.232838, 0.239899, 0.324872, 0.321458, 0.349426, 0.332115, 0.321458, 0.40511, 0.398279, 0.36309, 0.36309, 0.390993, 0.377384, 0.380708, 0.461924, 0.454136, 0.458154, 0.490133, 0.5017, 0.394753, 0.342579, 0.349426, 0.318242, 0.25406, 0.26085, 0.275179, 0.370445, 0.387226, 0.366687, 0.436924, 0.545602, 0.529623, 0.517562, 0.505461, 0.483068, 0.436924, 0.408655, 0.359901], '')</t>
  </si>
  <si>
    <t>[25, 26, 27, 28, 35, 202, 214, 215, 216, 217]</t>
  </si>
  <si>
    <t xml:space="preserve">F5RZR9|F5RZR9_9ENTR Lipid A 1-diphosphate synthase OS=Enterobacter hormaechei ATCC 49162 </t>
  </si>
  <si>
    <t>([0.004611, 0.006795, 0.007091, 0.007315, 0.009401, 0.006988, 0.007259, 0.005872, 0.004431, 0.003512, 0.004161, 0.003555, 0.002396, 0.00155, 0.001722, 0.002327, 0.002194, 0.002435, 0.003512, 0.003298, 0.003298, 0.003109, 0.003276, 0.002606, 0.00316, 0.003079, 0.004358, 0.003555, 0.003366, 0.004899, 0.004976, 0.003461, 0.005011, 0.007645, 0.010131, 0.006421, 0.006533, 0.006374, 0.006421, 0.006795, 0.00962, 0.009187, 0.010509, 0.006421, 0.006619, 0.005086, 0.004646, 0.003405, 0.004689, 0.007495, 0.008075, 0.014075, 0.023534, 0.010672, 0.010372, 0.012491, 0.015078, 0.017797, 0.010221, 0.007259, 0.006039, 0.005683, 0.008723, 0.00962, 0.009728, 0.011669, 0.010221, 0.011669, 0.010221, 0.006701, 0.004577, 0.004431, 0.004689, 0.00543, 0.008723, 0.008723, 0.008723, 0.011518, 0.01204, 0.021816, 0.020876, 0.014315, 0.01078, 0.007177, 0.009187, 0.009096, 0.008156, 0.009728, 0.006795, 0.007422, 0.011903, 0.016826, 0.010672, 0.006567, 0.004513, 0.004611, 0.004646, 0.003366, 0.002881, 0.002976, 0.0028, 0.0028, 0.003298, 0.004976, 0.005378, 0.005503, 0.007877, 0.009187, 0.011342, 0.023534, 0.046336, 0.021816, 0.026892, 0.020165, 0.049374, 0.116183, 0.050641, 0.051831, 0.109221, 0.085092, 0.074921, 0.090864, 0.094817, 0.0704, 0.056825, 0.048328, 0.056825, 0.059222, 0.081712, 0.088832, 0.056825, 0.056825, 0.120615, 0.129801, 0.25031, 0.109221, 0.118441, 0.21291, 0.206376, 0.196879, 0.281712, 0.232838, 0.164327, 0.164327, 0.167087, 0.094817, 0.083462, 0.05306, 0.049374, 0.020876, 0.015078, 0.010926, 0.011669, 0.007315, 0.004736, 0.004775, 0.007422, 0.006894, 0.006078, 0.003963, 0.00359, 0.002529, 0.002662, 0.002327, 0.00231, 0.00225, 0.00243, 0.002761, 0.002482, 0.001597, 0.00225, 0.001687, 0.002623, 0.002662, 0.003014, 0.003757, 0.002662, 0.002606, 0.00231, 0.002555, 0.002705, 0.002276, 0.003276, 0.003757, 0.003701, 0.004513, 0.004835, 0.006245, 0.008075, 0.007422, 0.012727, 0.012727, 0.016257, 0.009015, 0.006142, 0.008075, 0.006795, 0.011518, 0.007495, 0.006701, 0.004899, 0.005872, 0.008624, 0.009096, 0.006194, 0.009015, 0.010672, 0.017138, 0.010131, 0.010672, 0.018106, 0.010131, 0.007177, 0.009865, 0.016826, 0.015694, 0.009401, 0.017797, 0.015078, 0.028695, 0.020165, 0.038858, 0.06184, 0.033407, 0.021816, 0.046336, 0.048328, 0.035586, 0.025762, 0.042364, 0.030003, 0.022306, 0.040537, 0.10481, 0.071867, 0.045352, 0.122885], '')</t>
  </si>
  <si>
    <t xml:space="preserve">F5RZU6|F5RZU6_9ENTR Phosphotransferase RcsD OS=Enterobacter hormaechei ATCC 49162 </t>
  </si>
  <si>
    <t>([0.720929, 0.472492, 0.490133, 0.366687, 0.264545, 0.332115, 0.356642, 0.374039, 0.291804, 0.31487, 0.339168, 0.275179, 0.17593, 0.109221, 0.064632, 0.034068, 0.020165, 0.014075, 0.01204, 0.007877, 0.006078, 0.004976, 0.007091, 0.006245, 0.008525, 0.009187, 0.007091, 0.005872, 0.006039, 0.008002, 0.007091, 0.005799, 0.008723, 0.013821, 0.01227, 0.01227, 0.018415, 0.032017, 0.047319, 0.069024, 0.064632, 0.11371, 0.098513, 0.066181, 0.092881, 0.051831, 0.079919, 0.102787, 0.125101, 0.079919, 0.079919, 0.094817, 0.137348, 0.071867, 0.076542, 0.144935, 0.127496, 0.132295, 0.0704, 0.058088, 0.060549, 0.055536, 0.055536, 0.055536, 0.045352, 0.045352, 0.088832, 0.049374, 0.041405, 0.041405, 0.05306, 0.066181, 0.055536, 0.056825, 0.098513, 0.090864, 0.088832, 0.185198, 0.182256, 0.191378, 0.229226, 0.247041, 0.359901, 0.352862, 0.356642, 0.447574, 0.444081, 0.440853, 0.468512, 0.408655, 0.349426, 0.295083, 0.284882, 0.311707, 0.342579, 0.352862, 0.356642, 0.349426, 0.335645, 0.349426, 0.40511, 0.311707, 0.203355, 0.109221, 0.111485, 0.170161, 0.173081, 0.173081, 0.161087, 0.191378, 0.281712, 0.284882, 0.384043, 0.321458, 0.328603, 0.30533, 0.298791, 0.21291, 0.21291, 0.206376, 0.120615, 0.090864, 0.155435, 0.239899, 0.275179, 0.173081, 0.179055, 0.155435, 0.164327, 0.170161, 0.144935, 0.170161, 0.15284, 0.137348, 0.139895, 0.083462, 0.046336, 0.028107, 0.054297, 0.055536, 0.06184, 0.11371, 0.18812, 0.17593, 0.144935, 0.144935, 0.173081, 0.125101, 0.142424, 0.132295, 0.085092, 0.144935, 0.078022, 0.142424, 0.155435, 0.129801, 0.196879, 0.281712, 0.36309, 0.25031, 0.239899, 0.25031, 0.243554, 0.232838, 0.182256, 0.222385, 0.301917, 0.298791, 0.301917, 0.31487, 0.311707, 0.384043, 0.349426, 0.401658, 0.4292, 0.380708, 0.384043, 0.398279, 0.414856, 0.384043, 0.505461, 0.483068, 0.384043, 0.390993, 0.408655, 0.468512, 0.483068, 0.483068, 0.454136, 0.509769, 0.494003, 0.414856, 0.414856, 0.418646, 0.366687, 0.321458, 0.243554, 0.332115, 0.328603, 0.318242, 0.342579, 0.239899, 0.164327, 0.236433, 0.15284, 0.137348, 0.142424, 0.129801, 0.069024, 0.139895, 0.15008, 0.182256, 0.257454, 0.25406, 0.17593, 0.216401, 0.247041, 0.288399, 0.209395, 0.170161, 0.086953, 0.094817, 0.096677, 0.203355, 0.122885, 0.196879, 0.209395, 0.134866, 0.076542, 0.17593, 0.194234, 0.194234, 0.134866, 0.161087, 0.102787, 0.173081, 0.196879, 0.106997, 0.158265, 0.144935, 0.18812, 0.339168, 0.339168, 0.440853, 0.401658, 0.505461, 0.505461, 0.505461, 0.56648, 0.690604, 0.653063, 0.653063, 0.632174, 0.699094, 0.648219, 0.784345, 0.771762, 0.73685, 0.871313, 0.865454, 0.876521, 0.83125, 0.675549, 0.657645, 0.494003, 0.51388, 0.509769, 0.494003, 0.476583, 0.414856, 0.436924, 0.335645, 0.271506, 0.271506, 0.257454, 0.179055, 0.173081, 0.170161, 0.200174, 0.194234, 0.164327, 0.225814, 0.17593, 0.200174, 0.111485, 0.21291, 0.142424, 0.167087, 0.088832, 0.090864, 0.158265, 0.086953, 0.120615, 0.086953, 0.094817, 0.100716, 0.100716, 0.100716, 0.111485, 0.059222, 0.034068, 0.025316, 0.032017, 0.032017, 0.028695, 0.034884, 0.034884, 0.029376, 0.023963, 0.029376, 0.018106, 0.014783, 0.014783, 0.015344, 0.015344, 0.009015, 0.008895, 0.008804, 0.008409, 0.008075, 0.007645, 0.010372, 0.009483, 0.008723, 0.01204, 0.018415, 0.030003, 0.029376, 0.05306, 0.058088, 0.096677, 0.158265, 0.185198, 0.196879, 0.225814, 0.281712, 0.394753, 0.398279, 0.486429, 0.505461, 0.517562, 0.545602, 0.545602, 0.59508, 0.480142, 0.483068, 0.450668, 0.356642, 0.36309, 0.380708, 0.380708, 0.288399, 0.18812, 0.18812, 0.18812, 0.118441, 0.167087, 0.100716, 0.096677, 0.06184, 0.031287, 0.018415, 0.032017, 0.033407, 0.054297, 0.098513, 0.079919, 0.106997, 0.17593, 0.167087, 0.102787, 0.074921, 0.129801, 0.225814, 0.229226, 0.203355, 0.26085, 0.236433, 0.339168, 0.247041, 0.229226, 0.359901, 0.447574, 0.346032, 0.349426, 0.257454, 0.25406, 0.301917, 0.194234, 0.194234, 0.164327, 0.200174, 0.206376, 0.219301, 0.209395, 0.219301, 0.321458, 0.356642, 0.271506, 0.173081, 0.264545, 0.324872, 0.295083, 0.191378, 0.295083, 0.295083, 0.398279, 0.308712, 0.209395, 0.321458, 0.225814, 0.257454, 0.295083, 0.219301, 0.209395, 0.206376, 0.200174, 0.142424, 0.122885, 0.179055, 0.271506, 0.271506, 0.308712, 0.216401, 0.21291, 0.127496, 0.069024, 0.06312, 0.116183, 0.182256, 0.182256, 0.271506, 0.284882, 0.209395, 0.229226, 0.161087, 0.17593, 0.170161, 0.229226, 0.173081, 0.17593, 0.179055, 0.15008, 0.147574, 0.225814, 0.236433, 0.243554, 0.342579, 0.342579, 0.346032, 0.346032, 0.342579, 0.342579, 0.328603, 0.374039, 0.433034, 0.40511, 0.359901, 0.366687, 0.384043, 0.384043, 0.384043, 0.390993, 0.398279, 0.291804, 0.295083, 0.390993, 0.51388, 0.408655, 0.408655, 0.394753, 0.301917, 0.264545, 0.271506, 0.275179, 0.209395, 0.206376, 0.318242, 0.26085, 0.25406, 0.243554, 0.366687, 0.377384, 0.366687, 0.390993, 0.5017, 0.408655, 0.401658, 0.366687, 0.458154, 0.4292, 0.436924, 0.534167, 0.472492, 0.394753, 0.387226, 0.398279, 0.352862, 0.352862, 0.454136, 0.359901, 0.36309, 0.243554, 0.203355, 0.216401, 0.191378, 0.120615, 0.200174, 0.21291, 0.222385, 0.142424, 0.092881, 0.083462, 0.085092, 0.139895, 0.232838, 0.236433, 0.236433, 0.206376, 0.196879, 0.116183, 0.194234, 0.194234, 0.196879, 0.144935, 0.139895, 0.17593, 0.191378, 0.129801, 0.147574, 0.15008, 0.170161, 0.18812, 0.225814, 0.167087, 0.100716, 0.078022, 0.074921, 0.120615, 0.203355, 0.134866, 0.219301, 0.142424, 0.083462, 0.081712, 0.147574, 0.15008, 0.142424, 0.127496, 0.21291, 0.155435, 0.15284, 0.219301, 0.31487, 0.275179, 0.342579, 0.4292, 0.444081, 0.444081, 0.458154, 0.4292, 0.42561, 0.414856, 0.497853, 0.486429, 0.494003, 0.450668, 0.40511, 0.318242, 0.311707, 0.284882, 0.229226, 0.191378, 0.132295, 0.122885, 0.127496, 0.129801, 0.137348, 0.078022, 0.079919, 0.073402, 0.050641, 0.086953, 0.05306, 0.060549, 0.069024, 0.11371, 0.137348, 0.167087, 0.26085, 0.349426, 0.346032, 0.436924, 0.472492, 0.538167, 0.444081, 0.444081, 0.332115, 0.31487, 0.311707, 0.225814, 0.239899, 0.332115, 0.328603, 0.42561, 0.41194, 0.41194, 0.414856, 0.346032, 0.335645, 0.335645, 0.247041, 0.25031, 0.25406, 0.170161, 0.17593, 0.158265, 0.182256, 0.185198, 0.125101, 0.209395, 0.301917, 0.298791, 0.301917, 0.295083, 0.288399, 0.288399, 0.275179, 0.271506, 0.328603, 0.30533, 0.301917, 0.36309, 0.278302, 0.271506, 0.25031, 0.155435, 0.179055, 0.100716, 0.185198, 0.271506, 0.182256, 0.15284, 0.142424, 0.132295, 0.088832, 0.085092, 0.085092, 0.134866, 0.085092, 0.094817, 0.067594, 0.059222, 0.059222, 0.092881, 0.100716, 0.173081, 0.194234, 0.271506, 0.346032, 0.332115, 0.239899, 0.318242, 0.264545, 0.275179, 0.219301, 0.288399, 0.25406, 0.229226, 0.203355, 0.291804, 0.31487, 0.40511, 0.433034, 0.476583, 0.494003, 0.494003, 0.51388, 0.604312, 0.509769, 0.42561, 0.444081, 0.545602, 0.476583, 0.497853, 0.436924, 0.472492, 0.418646, 0.461924, 0.422041, 0.458154, 0.444081, 0.40511, 0.414856, 0.311707, 0.284882, 0.288399, 0.18812, 0.125101, 0.090864, 0.134866, 0.206376, 0.132295, 0.139895, 0.200174, 0.161087, 0.216401, 0.216401, 0.275179, 0.194234, 0.173081, 0.173081, 0.203355, 0.216401, 0.216401, 0.295083, 0.225814, 0.191378, 0.275179, 0.342579, 0.422041, 0.328603, 0.332115, 0.332115, 0.21291, 0.137348, 0.232838, 0.247041, 0.288399, 0.321458, 0.394753, 0.497853, 0.408655, 0.380708, 0.342579, 0.321458, 0.328603, 0.328603, 0.281712, 0.206376, 0.196879, 0.194234, 0.308712, 0.311707, 0.422041, 0.534167, 0.549308, 0.534167, 0.509769, 0.401658, 0.366687, 0.401658, 0.390993, 0.480142, 0.394753, 0.41194, 0.349426, 0.359901, 0.328603, 0.418646, 0.465241, 0.465241, 0.465241, 0.422041, 0.374039, 0.346032, 0.36309, 0.401658, 0.342579, 0.275179, 0.374039, 0.295083, 0.17593, 0.194234, 0.206376, 0.295083, 0.219301, 0.257454, 0.25406, 0.380708, 0.387226, 0.324872, 0.247041, 0.25406, 0.278302, 0.339168, 0.25031, 0.229226, 0.257454, 0.335645, 0.433034, 0.436924, 0.486429, 0.613573, 0.486429, 0.468512, 0.42561, 0.509769, 0.541878, 0.444081, 0.339168, 0.31487, 0.324872, 0.30533, 0.219301, 0.236433, 0.206376, 0.222385, 0.257454, 0.271506, 0.275179, 0.18812, 0.170161, 0.191378, 0.11371, 0.11371, 0.116183, 0.15284, 0.155435, 0.132295, 0.173081, 0.26085, 0.278302, 0.243554, 0.318242, 0.356642, 0.26085, 0.225814, 0.301917, 0.275179, 0.225814, 0.216401, 0.281712, 0.206376, 0.206376, 0.284882, 0.298791, 0.185198, 0.142424, 0.118441, 0.088832, 0.116183, 0.067594, 0.038858, 0.096677, 0.11371, 0.129801, 0.200174, 0.155435, 0.100716, 0.109221, 0.134866, 0.079919, 0.092881, 0.15284, 0.100716, 0.056825, 0.085092, 0.179055, 0.196879, 0.247041, 0.295083, 0.281712, 0.356642, 0.328603, 0.318242, 0.311707, 0.232838, 0.142424, 0.209395, 0.295083, 0.179055, 0.185198, 0.236433, 0.144935, 0.096677, 0.144935, 0.225814, 0.155435, 0.085092, 0.071867, 0.049374, 0.047319, 0.035586, 0.025762, 0.041405, 0.023534, 0.017447, 0.024826, 0.046336], '')</t>
  </si>
  <si>
    <t>[0, 180, 189, 245, 246, 247, 248, 249, 250, 251, 252, 253, 254, 255, 256, 257, 258, 259, 260, 261, 262, 263, 265, 266, 339, 340, 341, 342, 343, 467, 485, 492, 594, 677, 678, 679, 682, 745, 746, 747, 748, 793, 797, 798]</t>
  </si>
  <si>
    <t xml:space="preserve">F5RZU8|F5RZU8_9ENTR Sensor histidine kinase RcsC OS=Enterobacter hormaechei ATCC 49162 </t>
  </si>
  <si>
    <t>([0.013821, 0.020876, 0.015694, 0.022306, 0.030611, 0.020522, 0.015344, 0.010131, 0.012727, 0.013613, 0.010926, 0.011518, 0.008276, 0.008276, 0.008409, 0.007259, 0.005623, 0.006194, 0.005011, 0.004483, 0.003405, 0.003405, 0.003366, 0.003405, 0.002396, 0.001722, 0.001709, 0.001786, 0.0028, 0.002555, 0.002194, 0.002727, 0.003212, 0.004135, 0.005503, 0.006482, 0.009977, 0.009483, 0.013821, 0.021381, 0.028107, 0.023087, 0.045352, 0.025762, 0.038858, 0.081712, 0.147574, 0.239899, 0.275179, 0.268042, 0.298791, 0.295083, 0.203355, 0.206376, 0.200174, 0.194234, 0.225814, 0.219301, 0.25031, 0.209395, 0.200174, 0.200174, 0.232838, 0.219301, 0.219301, 0.142424, 0.122885, 0.127496, 0.132295, 0.155435, 0.086953, 0.094817, 0.134866, 0.229226, 0.236433, 0.239899, 0.15008, 0.094817, 0.074921, 0.064632, 0.083462, 0.083462, 0.073402, 0.132295, 0.144935, 0.225814, 0.328603, 0.377384, 0.291804, 0.30533, 0.318242, 0.295083, 0.301917, 0.36309, 0.264545, 0.144935, 0.170161, 0.264545, 0.349426, 0.387226, 0.414856, 0.418646, 0.390993, 0.349426, 0.339168, 0.324872, 0.291804, 0.173081, 0.158265, 0.219301, 0.191378, 0.11371, 0.222385, 0.209395, 0.11371, 0.179055, 0.179055, 0.083462, 0.060549, 0.060549, 0.032677, 0.024826, 0.024826, 0.032677, 0.047319, 0.024393, 0.024393, 0.025316, 0.045352, 0.026892, 0.028695, 0.018787, 0.034068, 0.030003, 0.020876, 0.021381, 0.014075, 0.016528, 0.031287, 0.044297, 0.050641, 0.094817, 0.11371, 0.078022, 0.055536, 0.042364, 0.090864, 0.046336, 0.055536, 0.038858, 0.066181, 0.067594, 0.085092, 0.094817, 0.066181, 0.109221, 0.170161, 0.264545, 0.359901, 0.328603, 0.236433, 0.216401, 0.203355, 0.203355, 0.264545, 0.324872, 0.346032, 0.25406, 0.298791, 0.295083, 0.284882, 0.281712, 0.281712, 0.291804, 0.291804, 0.366687, 0.366687, 0.387226, 0.36309, 0.356642, 0.394753, 0.490133, 0.408655, 0.301917, 0.271506, 0.194234, 0.17593, 0.194234, 0.278302, 0.366687, 0.36309, 0.41194, 0.418646, 0.342579, 0.374039, 0.25031, 0.139895, 0.073402, 0.054297, 0.032677, 0.034068, 0.037156, 0.023087, 0.021381, 0.023963, 0.048328, 0.088832, 0.088832, 0.045352, 0.048328, 0.033407, 0.020165, 0.016021, 0.016021, 0.013437, 0.014315, 0.025316, 0.054297, 0.05306, 0.06184, 0.078022, 0.081712, 0.074921, 0.054297, 0.046336, 0.086953, 0.102787, 0.092881, 0.096677, 0.094817, 0.102787, 0.094817, 0.155435, 0.167087, 0.179055, 0.17593, 0.098513, 0.098513, 0.102787, 0.18812, 0.191378, 0.236433, 0.25031, 0.15284, 0.170161, 0.284882, 0.185198, 0.137348, 0.139895, 0.161087, 0.264545, 0.25031, 0.295083, 0.203355, 0.281712, 0.194234, 0.308712, 0.4292, 0.414856, 0.281712, 0.222385, 0.232838, 0.25031, 0.219301, 0.311707, 0.295083, 0.182256, 0.271506, 0.206376, 0.216401, 0.191378, 0.179055, 0.086953, 0.086953, 0.164327, 0.096677, 0.096677, 0.048328, 0.040537, 0.040537, 0.085092, 0.060549, 0.067594, 0.071867, 0.071867, 0.071867, 0.083462, 0.158265, 0.088832, 0.102787, 0.05306, 0.05306, 0.028695, 0.071867, 0.044297, 0.043307, 0.078022, 0.078022, 0.079919, 0.088832, 0.088832, 0.048328, 0.088832, 0.03976, 0.0198, 0.01204, 0.008525, 0.013265, 0.011106, 0.011342, 0.010509, 0.010672, 0.011342, 0.011342, 0.009015, 0.009096, 0.008804, 0.006795, 0.00777, 0.007877, 0.005249, 0.004689, 0.004775, 0.004414, 0.005872, 0.006894, 0.007031, 0.010221, 0.009728, 0.011106, 0.011106, 0.010131, 0.009865, 0.010509, 0.014075, 0.017797, 0.021816, 0.023087, 0.029376, 0.037156, 0.067594, 0.074921, 0.102787, 0.182256, 0.21291, 0.225814, 0.268042, 0.239899, 0.236433, 0.236433, 0.236433, 0.236433, 0.275179, 0.339168, 0.308712, 0.308712, 0.324872, 0.284882, 0.275179, 0.209395, 0.142424, 0.081712, 0.083462, 0.076542, 0.074921, 0.074921, 0.074921, 0.071867, 0.147574, 0.147574, 0.085092, 0.047319, 0.086953, 0.144935, 0.18812, 0.116183, 0.116183, 0.100716, 0.164327, 0.100716, 0.102787, 0.167087, 0.219301, 0.216401, 0.222385, 0.222385, 0.232838, 0.236433, 0.239899, 0.232838, 0.219301, 0.225814, 0.324872, 0.332115, 0.219301, 0.127496, 0.139895, 0.167087, 0.164327, 0.155435, 0.170161, 0.271506, 0.15284, 0.127496, 0.216401, 0.144935, 0.085092, 0.079919, 0.074921, 0.078022, 0.079919, 0.083462, 0.15284, 0.088832, 0.088832, 0.090864, 0.155435, 0.127496, 0.085092, 0.086953, 0.083462, 0.129801, 0.073402, 0.142424, 0.216401, 0.219301, 0.30533, 0.321458, 0.288399, 0.200174, 0.129801, 0.083462, 0.047319, 0.028695, 0.054297, 0.034068, 0.06312, 0.05306, 0.106997, 0.106997, 0.102787, 0.086953, 0.094817, 0.164327, 0.164327, 0.094817, 0.088832, 0.086953, 0.109221, 0.106997, 0.179055, 0.219301, 0.25406, 0.352862, 0.42561, 0.380708, 0.447574, 0.450668, 0.480142, 0.476583, 0.549308, 0.51388, 0.4292, 0.328603, 0.284882, 0.291804, 0.30533, 0.298791, 0.291804, 0.339168, 0.284882, 0.281712, 0.318242, 0.380708, 0.281712, 0.194234, 0.222385, 0.142424, 0.083462, 0.083462, 0.090864, 0.054297, 0.073402, 0.083462, 0.083462, 0.102787, 0.102787, 0.15284, 0.167087, 0.100716, 0.109221, 0.173081, 0.170161, 0.111485, 0.100716, 0.161087, 0.158265, 0.106997, 0.179055, 0.232838, 0.200174, 0.200174, 0.295083, 0.281712, 0.36309, 0.447574, 0.352862, 0.26085, 0.17593, 0.164327, 0.155435, 0.074921, 0.074921, 0.081712, 0.0704, 0.037156, 0.038858, 0.032677, 0.051831, 0.049374, 0.033407, 0.046336, 0.041405, 0.042364, 0.044297, 0.025762, 0.025762, 0.023963, 0.045352, 0.096677, 0.096677, 0.179055, 0.161087, 0.161087, 0.179055, 0.271506, 0.377384, 0.291804, 0.374039, 0.387226, 0.390993, 0.390993, 0.295083, 0.264545, 0.26085, 0.170161, 0.170161, 0.200174, 0.209395, 0.134866, 0.071867, 0.071867, 0.06312, 0.132295, 0.076542, 0.06312, 0.034068, 0.018415, 0.017138, 0.011342, 0.007555, 0.008002, 0.013265, 0.021381, 0.017138, 0.018787, 0.018415, 0.032017, 0.016021, 0.028107, 0.043307, 0.074921, 0.090864, 0.073402, 0.071867, 0.071867, 0.076542, 0.134866, 0.15008, 0.142424, 0.243554, 0.352862, 0.247041, 0.139895, 0.129801, 0.200174, 0.144935, 0.142424, 0.134866, 0.120615, 0.118441, 0.127496, 0.067594, 0.054297, 0.040537, 0.022667, 0.025316, 0.015078, 0.014586, 0.014586, 0.014783, 0.015078, 0.011903, 0.018787, 0.034884, 0.020165, 0.011903, 0.014586, 0.014586, 0.014783, 0.018415, 0.018106, 0.017797, 0.032017, 0.032017, 0.034884, 0.06312, 0.054297, 0.11371, 0.092881, 0.137348, 0.236433, 0.170161, 0.144935, 0.147574, 0.079919, 0.071867, 0.129801, 0.147574, 0.134866, 0.069024, 0.111485, 0.073402, 0.067594, 0.067594, 0.067594, 0.069024, 0.073402, 0.127496, 0.116183, 0.0704, 0.074921, 0.066181, 0.10481, 0.15284, 0.092881, 0.15284, 0.17593, 0.139895, 0.0704, 0.083462, 0.173081, 0.164327, 0.15008, 0.090864, 0.086953, 0.069024, 0.083462, 0.083462, 0.081712, 0.083462, 0.098513, 0.092881, 0.06184, 0.064632, 0.067594, 0.127496, 0.15008, 0.225814, 0.219301, 0.308712, 0.394753, 0.380708, 0.275179, 0.366687, 0.366687, 0.370445, 0.324872, 0.390993, 0.295083, 0.203355, 0.191378, 0.243554, 0.243554, 0.21291, 0.232838, 0.196879, 0.179055, 0.158265, 0.161087, 0.139895, 0.147574, 0.147574, 0.085092, 0.158265, 0.164327, 0.243554, 0.239899, 0.247041, 0.137348, 0.139895, 0.194234, 0.139895, 0.164327, 0.17593, 0.236433, 0.206376, 0.161087, 0.164327, 0.170161, 0.090864, 0.083462, 0.081712, 0.079919, 0.109221, 0.066181, 0.06312, 0.064632, 0.066181, 0.106997, 0.127496, 0.194234, 0.161087, 0.219301, 0.219301, 0.129801, 0.170161, 0.173081, 0.264545, 0.271506, 0.291804, 0.41194, 0.468512, 0.476583, 0.490133, 0.490133, 0.490133, 0.394753, 0.401658, 0.414856, 0.349426, 0.440853, 0.476583, 0.58069, 0.59917, 0.562014, 0.557691, 0.494003, 0.494003, 0.480142, 0.472492, 0.377384, 0.30533, 0.295083, 0.17593, 0.111485, 0.137348, 0.203355, 0.288399, 0.196879, 0.185198, 0.164327, 0.173081, 0.088832, 0.088832, 0.079919, 0.096677, 0.196879, 0.222385, 0.167087, 0.094817, 0.064632, 0.092881, 0.132295, 0.116183, 0.179055, 0.25406, 0.284882, 0.288399, 0.308712, 0.31487, 0.232838, 0.321458, 0.209395, 0.219301, 0.17593, 0.17593, 0.109221, 0.051831, 0.051831, 0.050641, 0.10481, 0.092881, 0.10481, 0.11371, 0.158265, 0.194234, 0.18812, 0.137348, 0.142424, 0.088832, 0.088832, 0.120615, 0.120615, 0.21291, 0.308712, 0.352862, 0.275179, 0.335645, 0.42561, 0.359901, 0.436924, 0.440853, 0.545602, 0.486429, 0.440853, 0.352862, 0.264545, 0.203355, 0.17593, 0.182256, 0.257454, 0.339168, 0.401658, 0.308712, 0.288399, 0.271506, 0.25031, 0.25031, 0.200174, 0.173081, 0.243554, 0.239899, 0.15284, 0.142424, 0.170161, 0.129801, 0.200174, 0.194234, 0.26085, 0.243554, 0.229226, 0.222385, 0.194234, 0.173081, 0.268042, 0.257454, 0.194234, 0.206376, 0.257454, 0.25406, 0.295083, 0.219301, 0.142424, 0.21291, 0.21291, 0.225814, 0.311707, 0.219301, 0.31487, 0.216401, 0.232838, 0.161087, 0.155435, 0.191378, 0.129801, 0.132295, 0.109221, 0.18812, 0.18812, 0.185198, 0.278302, 0.264545, 0.247041, 0.328603, 0.25031, 0.25406, 0.25031, 0.243554, 0.243554, 0.229226, 0.328603, 0.311707, 0.387226, 0.30533, 0.298791, 0.284882, 0.308712, 0.281712, 0.18812, 0.173081, 0.15008, 0.144935, 0.125101, 0.200174, 0.17593, 0.179055, 0.147574, 0.155435, 0.170161, 0.26085, 0.268042, 0.26085, 0.26085, 0.18812, 0.281712, 0.278302, 0.349426, 0.281712, 0.352862, 0.418646, 0.335645, 0.321458, 0.318242, 0.349426, 0.374039, 0.335645, 0.414856, 0.370445, 0.36309, 0.288399, 0.216401, 0.209395, 0.21291, 0.298791, 0.298791, 0.284882, 0.219301, 0.155435, 0.158265, 0.161087, 0.161087, 0.179055, 0.25406, 0.25031, 0.219301, 0.18812, 0.25406, 0.225814, 0.281712, 0.243554, 0.288399, 0.356642, 0.328603, 0.291804, 0.247041, 0.339168, 0.298791], '')</t>
  </si>
  <si>
    <t>[460, 461, 743, 744, 745, 746, 813]</t>
  </si>
  <si>
    <t xml:space="preserve">F5RZU9|F5RZU9_9ENTR DNA gyrase subunit A OS=Enterobacter hormaechei ATCC 49162 </t>
  </si>
  <si>
    <t>([0.239899, 0.308712, 0.194234, 0.25406, 0.308712, 0.356642, 0.278302, 0.301917, 0.324872, 0.349426, 0.281712, 0.25031, 0.26085, 0.167087, 0.21291, 0.196879, 0.196879, 0.132295, 0.134866, 0.088832, 0.073402, 0.11371, 0.085092, 0.088832, 0.096677, 0.092881, 0.055536, 0.096677, 0.102787, 0.100716, 0.059222, 0.100716, 0.185198, 0.125101, 0.200174, 0.232838, 0.284882, 0.216401, 0.200174, 0.203355, 0.232838, 0.191378, 0.200174, 0.173081, 0.17593, 0.15284, 0.155435, 0.222385, 0.129801, 0.132295, 0.132295, 0.173081, 0.109221, 0.088832, 0.127496, 0.127496, 0.10481, 0.106997, 0.106997, 0.118441, 0.185198, 0.225814, 0.21291, 0.127496, 0.17593, 0.25031, 0.170161, 0.161087, 0.17593, 0.284882, 0.268042, 0.284882, 0.31487, 0.370445, 0.311707, 0.225814, 0.236433, 0.278302, 0.191378, 0.191378, 0.25406, 0.209395, 0.173081, 0.243554, 0.359901, 0.25406, 0.26085, 0.264545, 0.264545, 0.155435, 0.118441, 0.074921, 0.046336, 0.049374, 0.059222, 0.096677, 0.155435, 0.155435, 0.079919, 0.129801, 0.182256, 0.111485, 0.155435, 0.179055, 0.179055, 0.155435, 0.222385, 0.191378, 0.239899, 0.18812, 0.275179, 0.229226, 0.31487, 0.401658, 0.298791, 0.30533, 0.209395, 0.185198, 0.170161, 0.191378, 0.167087, 0.170161, 0.275179, 0.185198, 0.15008, 0.118441, 0.125101, 0.094817, 0.129801, 0.15008, 0.21291, 0.216401, 0.243554, 0.25031, 0.139895, 0.161087, 0.167087, 0.25406, 0.200174, 0.21291, 0.295083, 0.332115, 0.349426, 0.324872, 0.321458, 0.398279, 0.440853, 0.370445, 0.40511, 0.414856, 0.422041, 0.398279, 0.308712, 0.40511, 0.401658, 0.422041, 0.40511, 0.328603, 0.328603, 0.418646, 0.408655, 0.414856, 0.40511, 0.301917, 0.278302, 0.295083, 0.264545, 0.21291, 0.239899, 0.291804, 0.275179, 0.185198, 0.216401, 0.328603, 0.30533, 0.30533, 0.301917, 0.390993, 0.476583, 0.398279, 0.318242, 0.324872, 0.321458, 0.268042, 0.268042, 0.271506, 0.25406, 0.17593, 0.225814, 0.271506, 0.281712, 0.284882, 0.288399, 0.264545, 0.161087, 0.173081, 0.161087, 0.164327, 0.129801, 0.129801, 0.18812, 0.18812, 0.206376, 0.206376, 0.291804, 0.384043, 0.318242, 0.42561, 0.521092, 0.476583, 0.433034, 0.332115, 0.236433, 0.324872, 0.321458, 0.401658, 0.377384, 0.377384, 0.377384, 0.4292, 0.4292, 0.390993, 0.398279, 0.36309, 0.374039, 0.342579, 0.328603, 0.42561, 0.387226, 0.298791, 0.247041, 0.196879, 0.275179, 0.328603, 0.318242, 0.288399, 0.308712, 0.247041, 0.264545, 0.318242, 0.311707, 0.264545, 0.288399, 0.377384, 0.377384, 0.370445, 0.387226, 0.401658, 0.31487, 0.239899, 0.25406, 0.342579, 0.444081, 0.352862, 0.414856, 0.332115, 0.374039, 0.284882, 0.36309, 0.342579, 0.342579, 0.328603, 0.275179, 0.194234, 0.196879, 0.196879, 0.127496, 0.098513, 0.100716, 0.100716, 0.111485, 0.158265, 0.158265, 0.144935, 0.219301, 0.134866, 0.21291, 0.203355, 0.185198, 0.17593, 0.15284, 0.111485, 0.111485, 0.182256, 0.278302, 0.268042, 0.278302, 0.359901, 0.394753, 0.384043, 0.436924, 0.505461, 0.414856, 0.332115, 0.247041, 0.26085, 0.243554, 0.229226, 0.232838, 0.328603, 0.298791, 0.257454, 0.342579, 0.356642, 0.278302, 0.196879, 0.122885, 0.127496, 0.137348, 0.078022, 0.046336, 0.058088, 0.06184, 0.11371, 0.173081, 0.173081, 0.173081, 0.18812, 0.191378, 0.111485, 0.10481, 0.071867, 0.120615, 0.100716, 0.06184, 0.079919, 0.071867, 0.132295, 0.129801, 0.120615, 0.200174, 0.311707, 0.308712, 0.209395, 0.173081, 0.179055, 0.179055, 0.173081, 0.25031, 0.161087, 0.17593, 0.179055, 0.239899, 0.137348, 0.109221, 0.155435, 0.18812, 0.271506, 0.25406, 0.25406, 0.185198, 0.120615, 0.106997, 0.10481, 0.167087, 0.203355, 0.118441, 0.10481, 0.111485, 0.060549, 0.102787, 0.164327, 0.139895, 0.155435, 0.264545, 0.328603, 0.30533, 0.301917, 0.216401, 0.144935, 0.144935, 0.182256, 0.170161, 0.139895, 0.094817, 0.081712, 0.044297, 0.067594, 0.139895, 0.073402, 0.132295, 0.164327, 0.096677, 0.06312, 0.071867, 0.038042, 0.021816, 0.024826, 0.022667, 0.032677, 0.069024, 0.069024, 0.100716, 0.137348, 0.170161, 0.206376, 0.232838, 0.288399, 0.318242, 0.21291, 0.236433, 0.200174, 0.161087, 0.284882, 0.268042, 0.268042, 0.264545, 0.36309, 0.387226, 0.318242, 0.321458, 0.264545, 0.222385, 0.122885, 0.155435, 0.137348, 0.139895, 0.144935, 0.17593, 0.185198, 0.243554, 0.291804, 0.308712, 0.352862, 0.332115, 0.335645, 0.239899, 0.342579, 0.377384, 0.374039, 0.342579, 0.370445, 0.324872, 0.342579, 0.444081, 0.4292, 0.447574, 0.390993, 0.311707, 0.21291, 0.21291, 0.25406, 0.288399, 0.308712, 0.247041, 0.239899, 0.321458, 0.318242, 0.222385, 0.200174, 0.122885, 0.196879, 0.127496, 0.194234, 0.196879, 0.122885, 0.127496, 0.122885, 0.122885, 0.200174, 0.295083, 0.298791, 0.281712, 0.194234, 0.122885, 0.15284, 0.158265, 0.120615, 0.185198, 0.281712, 0.18812, 0.191378, 0.216401, 0.308712, 0.209395, 0.194234, 0.291804, 0.203355, 0.137348, 0.209395, 0.125101, 0.074921, 0.067594, 0.0704, 0.098513, 0.167087, 0.147574, 0.086953, 0.118441, 0.134866, 0.083462, 0.081712, 0.122885, 0.122885, 0.127496, 0.129801, 0.161087, 0.092881, 0.100716, 0.144935, 0.15008, 0.232838, 0.209395, 0.209395, 0.216401, 0.257454, 0.232838, 0.232838, 0.31487, 0.356642, 0.257454, 0.328603, 0.387226, 0.41194, 0.398279, 0.384043, 0.483068, 0.377384, 0.476583, 0.454136, 0.483068, 0.480142, 0.390993, 0.408655, 0.418646, 0.398279, 0.398279, 0.418646, 0.36309, 0.288399, 0.206376, 0.301917, 0.209395, 0.236433, 0.229226, 0.232838, 0.232838, 0.15284, 0.167087, 0.15008, 0.161087, 0.15284, 0.173081, 0.170161, 0.26085, 0.257454, 0.194234, 0.191378, 0.158265, 0.222385, 0.281712, 0.342579, 0.332115, 0.414856, 0.408655, 0.40511, 0.390993, 0.390993, 0.444081, 0.486429, 0.486429, 0.476583, 0.465241, 0.444081, 0.549308, 0.549308, 0.42561, 0.418646, 0.414856, 0.436924, 0.349426, 0.278302, 0.222385, 0.196879, 0.206376, 0.222385, 0.225814, 0.243554, 0.25406, 0.196879, 0.15284, 0.116183, 0.109221, 0.11371, 0.10481, 0.092881, 0.088832, 0.15008, 0.155435, 0.098513, 0.056825, 0.076542, 0.120615, 0.120615, 0.090864, 0.088832, 0.050641, 0.059222, 0.060549, 0.047319, 0.079919, 0.125101, 0.170161, 0.232838, 0.225814, 0.225814, 0.229226, 0.264545, 0.18812, 0.203355, 0.288399, 0.30533, 0.257454, 0.295083, 0.278302, 0.366687, 0.324872, 0.418646, 0.401658, 0.387226, 0.328603, 0.339168, 0.311707, 0.229226, 0.182256, 0.21291, 0.155435, 0.158265, 0.144935, 0.142424, 0.206376, 0.206376, 0.284882, 0.298791, 0.278302, 0.295083, 0.182256, 0.182256, 0.144935, 0.142424, 0.120615, 0.18812, 0.179055, 0.21291, 0.232838, 0.308712, 0.275179, 0.349426, 0.318242, 0.229226, 0.321458, 0.321458, 0.209395, 0.209395, 0.275179, 0.295083, 0.356642, 0.461924, 0.465241, 0.497853, 0.401658, 0.349426, 0.318242, 0.257454, 0.26085, 0.243554, 0.257454, 0.275179, 0.264545, 0.301917, 0.394753, 0.308712, 0.21291, 0.311707, 0.25031, 0.26085, 0.158265, 0.167087, 0.167087, 0.191378, 0.191378, 0.281712, 0.380708, 0.346032, 0.380708, 0.295083, 0.281712, 0.271506, 0.225814, 0.200174, 0.194234, 0.17593, 0.18812, 0.206376, 0.209395, 0.179055, 0.170161, 0.257454, 0.26085, 0.232838, 0.17593, 0.179055, 0.144935, 0.116183, 0.158265, 0.18812, 0.268042, 0.332115, 0.339168, 0.370445, 0.335645, 0.339168, 0.342579, 0.321458, 0.377384, 0.298791, 0.36309, 0.366687, 0.36309, 0.36309, 0.394753, 0.394753, 0.328603, 0.359901, 0.31487, 0.236433, 0.179055, 0.200174, 0.229226, 0.219301, 0.236433, 0.298791, 0.268042, 0.191378, 0.196879, 0.209395, 0.225814, 0.264545, 0.271506, 0.264545, 0.257454, 0.185198, 0.243554, 0.298791, 0.295083, 0.377384, 0.4292, 0.51388, 0.480142, 0.494003, 0.422041, 0.447574, 0.458154, 0.480142, 0.575842, 0.675549, 0.666105, 0.759478, 0.754692, 0.750527, 0.661982, 0.553315, 0.661982, 0.553315, 0.549308, 0.486429, 0.486429, 0.541878, 0.51388, 0.521092, 0.505461, 0.59917, 0.483068, 0.418646, 0.4292, 0.401658, 0.349426, 0.359901, 0.295083, 0.301917, 0.31487, 0.352862, 0.444081, 0.447574, 0.450668, 0.440853, 0.480142, 0.401658, 0.387226, 0.408655, 0.374039, 0.374039, 0.377384, 0.366687, 0.370445, 0.36309, 0.390993, 0.440853, 0.377384, 0.440853, 0.444081, 0.359901, 0.387226, 0.321458, 0.26085, 0.335645, 0.349426, 0.380708, 0.461924, 0.461924, 0.447574, 0.414856, 0.346032, 0.275179, 0.271506, 0.31487, 0.328603, 0.301917, 0.328603, 0.401658, 0.418646, 0.408655, 0.42561, 0.366687, 0.42561, 0.41194, 0.418646, 0.418646, 0.356642, 0.328603, 0.346032, 0.384043, 0.384043, 0.472492, 0.56648, 0.690604, 0.728858, 0.63748, 0.690604, 0.666105, 0.553315, 0.549308, 0.541878, 0.618285, 0.622677, 0.59508, 0.716283, 0.707965, 0.741537, 0.819762, 0.862302, 0.767246, 0.694846, 0.808535, 0.81615, 0.805026, 0.805026, 0.791621, 0.874069, 0.874069, 0.88723, 0.919029, 0.894241, 0.905695, 0.915074, 0.932927, 0.951925, 0.951925, 0.954657, 0.950334, 0.94331, 0.934618, 0.971713, 0.979741, 0.970265, 0.9657, 0.966441, 0.959312], '')</t>
  </si>
  <si>
    <t>[208, 291, 564, 565, 747, 754, 755, 756, 757, 758, 759, 760, 761, 762, 763, 764, 767, 768, 769, 770, 771, 834, 835, 836, 837, 838, 839, 840, 841, 842, 843, 844, 845, 846, 847, 848, 849, 850, 851, 852, 853, 854, 855, 856, 857, 858, 859, 860, 861, 862, 863, 864, 865, 866, 867, 868, 869, 870, 871, 872, 873, 874, 875, 876, 877]</t>
  </si>
  <si>
    <t>(43</t>
  </si>
  <si>
    <t>64)</t>
  </si>
  <si>
    <t xml:space="preserve">F5RZV0|F5RZV0_9ENTR Ubiquinone biosynthesis O-methyltransferase OS=Enterobacter hormaechei ATCC 49162 </t>
  </si>
  <si>
    <t>([0.622677, 0.490133, 0.541878, 0.570702, 0.622677, 0.671169, 0.538167, 0.517562, 0.529623, 0.422041, 0.458154, 0.468512, 0.394753, 0.398279, 0.380708, 0.380708, 0.288399, 0.173081, 0.247041, 0.196879, 0.209395, 0.200174, 0.284882, 0.170161, 0.161087, 0.170161, 0.102787, 0.167087, 0.185198, 0.122885, 0.219301, 0.232838, 0.182256, 0.236433, 0.18812, 0.18812, 0.118441, 0.125101, 0.17593, 0.179055, 0.25031, 0.232838, 0.232838, 0.216401, 0.25031, 0.155435, 0.134866, 0.194234, 0.185198, 0.137348, 0.139895, 0.142424, 0.081712, 0.129801, 0.083462, 0.132295, 0.129801, 0.206376, 0.206376, 0.161087, 0.127496, 0.142424, 0.139895, 0.11371, 0.096677, 0.144935, 0.257454, 0.257454, 0.232838, 0.247041, 0.243554, 0.328603, 0.31487, 0.298791, 0.311707, 0.352862, 0.349426, 0.239899, 0.257454, 0.366687, 0.36309, 0.401658, 0.318242, 0.291804, 0.328603, 0.278302, 0.284882, 0.239899, 0.167087, 0.206376, 0.196879, 0.26085, 0.18812, 0.196879, 0.209395, 0.21291, 0.158265, 0.111485, 0.203355, 0.200174, 0.182256, 0.194234, 0.200174, 0.281712, 0.308712, 0.281712, 0.328603, 0.321458, 0.349426, 0.401658, 0.387226, 0.394753, 0.295083, 0.374039, 0.298791, 0.298791, 0.291804, 0.311707, 0.339168, 0.346032, 0.291804, 0.206376, 0.288399, 0.278302, 0.194234, 0.219301, 0.257454, 0.31487, 0.324872, 0.321458, 0.288399, 0.222385, 0.21291, 0.284882, 0.200174, 0.236433, 0.298791, 0.21291, 0.225814, 0.264545, 0.281712, 0.318242, 0.398279, 0.387226, 0.321458, 0.281712, 0.15284, 0.144935, 0.129801, 0.073402, 0.079919, 0.118441, 0.17593, 0.17593, 0.200174, 0.247041, 0.18812, 0.127496, 0.155435, 0.185198, 0.137348, 0.081712, 0.081712, 0.0704, 0.074921, 0.060549, 0.081712, 0.098513, 0.098513, 0.073402, 0.086953, 0.094817, 0.092881, 0.085092, 0.088832, 0.092881, 0.116183, 0.134866, 0.196879, 0.236433, 0.158265, 0.137348, 0.18812, 0.21291, 0.21291, 0.21291, 0.232838, 0.219301, 0.295083, 0.200174, 0.182256, 0.25406, 0.229226, 0.236433, 0.15008, 0.096677, 0.094817, 0.096677, 0.147574, 0.15008, 0.118441, 0.21291, 0.298791, 0.222385, 0.200174, 0.137348, 0.134866, 0.222385, 0.219301, 0.222385, 0.324872, 0.387226, 0.26085, 0.25406, 0.17593, 0.236433, 0.335645, 0.335645, 0.257454, 0.25406, 0.191378, 0.247041, 0.155435, 0.125101, 0.122885, 0.122885, 0.206376, 0.196879, 0.15008, 0.219301, 0.229226, 0.225814, 0.200174, 0.298791, 0.275179, 0.342579, 0.356642, 0.291804, 0.26085, 0.324872, 0.278302, 0.356642], '')</t>
  </si>
  <si>
    <t>[0, 2, 3, 4, 5, 6, 7, 8]</t>
  </si>
  <si>
    <t xml:space="preserve">F5RZV7|F5RZV7_9ENTR Glutamate--tRNA ligase OS=Enterobacter hormaechei ATCC 49162 </t>
  </si>
  <si>
    <t>([0.288399, 0.332115, 0.366687, 0.25031, 0.17593, 0.203355, 0.167087, 0.194234, 0.222385, 0.219301, 0.236433, 0.295083, 0.275179, 0.281712, 0.196879, 0.191378, 0.116183, 0.142424, 0.096677, 0.0704, 0.0704, 0.058088, 0.060549, 0.059222, 0.106997, 0.17593, 0.10481, 0.111485, 0.073402, 0.0704, 0.05306, 0.060549, 0.060549, 0.073402, 0.120615, 0.132295, 0.144935, 0.232838, 0.301917, 0.408655, 0.461924, 0.480142, 0.458154, 0.374039, 0.390993, 0.366687, 0.281712, 0.342579, 0.401658, 0.476583, 0.444081, 0.534167, 0.41194, 0.335645, 0.339168, 0.26085, 0.308712, 0.194234, 0.206376, 0.222385, 0.219301, 0.222385, 0.137348, 0.088832, 0.147574, 0.139895, 0.155435, 0.21291, 0.158265, 0.158265, 0.15284, 0.118441, 0.118441, 0.17593, 0.191378, 0.125101, 0.191378, 0.225814, 0.291804, 0.206376, 0.147574, 0.127496, 0.109221, 0.17593, 0.247041, 0.155435, 0.144935, 0.094817, 0.058088, 0.06312, 0.059222, 0.059222, 0.109221, 0.098513, 0.071867, 0.10481, 0.137348, 0.086953, 0.074921, 0.102787, 0.170161, 0.232838, 0.222385, 0.196879, 0.18812, 0.21291, 0.311707, 0.311707, 0.42561, 0.509769, 0.509769, 0.521092, 0.529623, 0.5017, 0.422041, 0.490133, 0.480142, 0.517562, 0.608892, 0.618285, 0.618285, 0.59014, 0.541878, 0.557691, 0.604312, 0.63748, 0.675549, 0.545602, 0.486429, 0.401658, 0.40511, 0.394753, 0.359901, 0.370445, 0.408655, 0.51388, 0.534167, 0.538167, 0.529623, 0.468512, 0.394753, 0.281712, 0.295083, 0.324872, 0.366687, 0.281712, 0.26085, 0.229226, 0.342579, 0.321458, 0.390993, 0.298791, 0.390993, 0.42561, 0.4292, 0.414856, 0.324872, 0.324872, 0.332115, 0.257454, 0.239899, 0.236433, 0.328603, 0.31487, 0.311707, 0.30533, 0.380708, 0.384043, 0.414856, 0.390993, 0.387226, 0.384043, 0.384043, 0.298791, 0.225814, 0.161087, 0.109221, 0.173081, 0.17593, 0.094817, 0.15284, 0.18812, 0.275179, 0.203355, 0.209395, 0.206376, 0.15008, 0.098513, 0.096677, 0.079919, 0.085092, 0.142424, 0.137348, 0.15284, 0.243554, 0.311707, 0.377384, 0.468512, 0.450668, 0.458154, 0.480142, 0.483068, 0.436924, 0.342579, 0.418646, 0.387226, 0.308712, 0.377384, 0.4292, 0.461924, 0.398279, 0.41194, 0.339168, 0.25406, 0.30533, 0.291804, 0.216401, 0.209395, 0.147574, 0.092881, 0.092881, 0.144935, 0.144935, 0.225814, 0.30533, 0.301917, 0.321458, 0.31487, 0.301917, 0.324872, 0.291804, 0.349426, 0.321458, 0.356642, 0.377384, 0.40511, 0.339168, 0.359901, 0.374039, 0.328603, 0.408655, 0.40511, 0.414856, 0.40511, 0.30533, 0.222385, 0.25406, 0.275179, 0.332115, 0.25031, 0.17593, 0.191378, 0.125101, 0.074921, 0.060549, 0.086953, 0.051831, 0.078022, 0.050641, 0.038042, 0.064632, 0.066181, 0.066181, 0.066181, 0.073402, 0.073402, 0.06184, 0.049374, 0.043307, 0.059222, 0.106997, 0.134866, 0.073402, 0.134866, 0.132295, 0.102787, 0.10481, 0.10481, 0.116183, 0.203355, 0.173081, 0.17593, 0.173081, 0.164327, 0.134866, 0.120615, 0.164327, 0.164327, 0.179055, 0.18812, 0.179055, 0.164327, 0.134866, 0.139895, 0.069024, 0.069024, 0.144935, 0.144935, 0.219301, 0.132295, 0.078022, 0.125101, 0.129801, 0.102787, 0.111485, 0.15284, 0.167087, 0.122885, 0.158265, 0.125101, 0.125101, 0.069024, 0.041405, 0.076542, 0.066181, 0.125101, 0.122885, 0.125101, 0.132295, 0.111485, 0.191378, 0.194234, 0.18812, 0.18812, 0.225814, 0.219301, 0.191378, 0.203355, 0.308712, 0.288399, 0.288399, 0.295083, 0.301917, 0.318242, 0.301917, 0.321458, 0.236433, 0.321458, 0.324872, 0.308712, 0.268042, 0.25031, 0.342579, 0.25031, 0.239899, 0.26085, 0.173081, 0.15008, 0.139895, 0.125101, 0.134866, 0.15284, 0.085092, 0.073402, 0.06184, 0.071867, 0.129801, 0.111485, 0.118441, 0.090864, 0.048328, 0.079919, 0.0704, 0.071867, 0.102787, 0.088832, 0.076542, 0.127496, 0.15284, 0.086953, 0.086953, 0.155435, 0.111485, 0.158265, 0.257454, 0.356642, 0.370445, 0.275179, 0.398279, 0.324872, 0.288399, 0.390993, 0.390993, 0.414856, 0.324872, 0.359901, 0.36309, 0.281712, 0.291804, 0.301917, 0.288399, 0.295083, 0.236433, 0.318242, 0.359901, 0.298791, 0.295083, 0.275179, 0.328603, 0.229226, 0.298791, 0.335645, 0.342579, 0.30533, 0.321458, 0.418646, 0.324872, 0.370445, 0.370445, 0.366687, 0.318242, 0.414856, 0.40511, 0.370445, 0.356642, 0.31487, 0.41194, 0.324872, 0.318242, 0.281712, 0.339168, 0.271506, 0.301917, 0.295083, 0.298791, 0.284882, 0.281712, 0.359901, 0.377384, 0.436924, 0.352862, 0.394753, 0.324872, 0.335645, 0.335645, 0.346032, 0.346032, 0.232838, 0.311707, 0.311707, 0.370445, 0.394753, 0.458154, 0.387226, 0.359901, 0.384043, 0.301917, 0.30533, 0.301917, 0.243554, 0.191378, 0.271506, 0.167087, 0.15284, 0.129801, 0.196879, 0.191378, 0.229226, 0.311707, 0.321458, 0.339168, 0.318242, 0.298791, 0.275179, 0.324872, 0.332115, 0.30533, 0.401658, 0.349426, 0.324872, 0.332115], '')</t>
  </si>
  <si>
    <t>[51, 109, 110, 111, 112, 113, 117, 118, 119, 120, 121, 122, 123, 124, 125, 126, 127, 135, 136, 137, 138]</t>
  </si>
  <si>
    <t xml:space="preserve">F5RZW3|F5RZW3_9ENTR DNA ligase OS=Enterobacter hormaechei ATCC 49162 </t>
  </si>
  <si>
    <t>([0.472492, 0.480142, 0.521092, 0.557691, 0.461924, 0.468512, 0.483068, 0.497853, 0.534167, 0.454136, 0.398279, 0.346032, 0.328603, 0.264545, 0.311707, 0.308712, 0.268042, 0.284882, 0.374039, 0.298791, 0.31487, 0.398279, 0.384043, 0.390993, 0.298791, 0.380708, 0.384043, 0.311707, 0.284882, 0.257454, 0.356642, 0.356642, 0.42561, 0.447574, 0.436924, 0.486429, 0.447574, 0.483068, 0.450668, 0.468512, 0.557691, 0.444081, 0.352862, 0.384043, 0.401658, 0.5017, 0.486429, 0.534167, 0.642678, 0.699094, 0.699094, 0.59508, 0.699094, 0.675549, 0.671169, 0.801317, 0.694846, 0.724957, 0.685117, 0.549308, 0.509769, 0.505461, 0.517562, 0.604312, 0.59917, 0.575842, 0.490133, 0.525368, 0.458154, 0.377384, 0.366687, 0.298791, 0.370445, 0.380708, 0.342579, 0.225814, 0.206376, 0.295083, 0.308712, 0.332115, 0.335645, 0.26085, 0.229226, 0.194234, 0.21291, 0.203355, 0.182256, 0.185198, 0.164327, 0.196879, 0.264545, 0.194234, 0.26085, 0.25031, 0.182256, 0.25031, 0.36309, 0.278302, 0.264545, 0.15284, 0.106997, 0.129801, 0.196879, 0.15284, 0.236433, 0.158265, 0.173081, 0.182256, 0.173081, 0.144935, 0.096677, 0.102787, 0.096677, 0.064632, 0.038042, 0.060549, 0.06184, 0.058088, 0.06184, 0.051831, 0.067594, 0.096677, 0.120615, 0.094817, 0.15284, 0.15008, 0.216401, 0.216401, 0.21291, 0.295083, 0.324872, 0.387226, 0.401658, 0.494003, 0.480142, 0.585406, 0.575842, 0.575842, 0.497853, 0.56648, 0.613573, 0.58069, 0.58069, 0.58069, 0.509769, 0.538167, 0.458154, 0.450668, 0.359901, 0.352862, 0.346032, 0.342579, 0.352862, 0.25406, 0.278302, 0.332115, 0.321458, 0.232838, 0.232838, 0.229226, 0.229226, 0.219301, 0.31487, 0.257454, 0.185198, 0.18812, 0.185198, 0.271506, 0.247041, 0.324872, 0.225814, 0.239899, 0.225814, 0.142424, 0.225814, 0.206376, 0.243554, 0.219301, 0.295083, 0.281712, 0.352862, 0.356642, 0.356642, 0.342579, 0.342579, 0.342579, 0.394753, 0.374039, 0.398279, 0.418646, 0.4292, 0.509769, 0.465241, 0.436924, 0.529623, 0.51388, 0.414856, 0.398279, 0.436924, 0.356642, 0.366687, 0.394753, 0.390993, 0.298791, 0.311707, 0.342579, 0.444081, 0.472492, 0.494003, 0.374039, 0.387226, 0.275179, 0.203355, 0.170161, 0.125101, 0.127496, 0.086953, 0.142424, 0.088832, 0.050641, 0.092881, 0.088832, 0.073402, 0.079919, 0.085092, 0.098513, 0.125101, 0.134866, 0.139895, 0.0704, 0.118441, 0.109221, 0.120615, 0.134866, 0.196879, 0.182256, 0.17593, 0.25031, 0.161087, 0.243554, 0.236433, 0.257454, 0.185198, 0.182256, 0.185198, 0.26085, 0.164327, 0.161087, 0.096677, 0.060549, 0.109221, 0.10481, 0.129801, 0.209395, 0.264545, 0.18812, 0.209395, 0.185198, 0.096677, 0.098513, 0.100716, 0.158265, 0.088832, 0.144935, 0.155435, 0.155435, 0.155435, 0.25031, 0.25406, 0.25031, 0.321458, 0.203355, 0.216401, 0.11371, 0.111485, 0.132295, 0.132295, 0.142424, 0.098513, 0.17593, 0.18812, 0.194234, 0.196879, 0.182256, 0.147574, 0.081712, 0.079919, 0.086953, 0.074921, 0.03976, 0.0704, 0.034884, 0.043307, 0.033407, 0.059222, 0.045352, 0.055536, 0.085092, 0.074921, 0.111485, 0.071867, 0.094817, 0.043307, 0.042364, 0.036378, 0.054297, 0.076542, 0.076542, 0.076542, 0.074921, 0.10481, 0.111485, 0.111485, 0.11371, 0.129801, 0.144935, 0.116183, 0.10481, 0.054297, 0.098513, 0.078022, 0.120615, 0.137348, 0.247041, 0.25406, 0.335645, 0.219301, 0.257454, 0.284882, 0.200174, 0.170161, 0.196879, 0.118441, 0.219301, 0.318242, 0.257454, 0.247041, 0.247041, 0.206376, 0.31487, 0.239899, 0.229226, 0.164327, 0.170161, 0.170161, 0.147574, 0.17593, 0.182256, 0.17593, 0.158265, 0.196879, 0.236433, 0.25406, 0.25031, 0.209395, 0.179055, 0.167087, 0.164327, 0.15008, 0.170161, 0.106997, 0.158265, 0.243554, 0.308712, 0.239899, 0.167087, 0.122885, 0.11371, 0.17593, 0.147574, 0.139895, 0.170161, 0.111485, 0.060549, 0.125101, 0.15008, 0.10481, 0.116183, 0.122885, 0.134866, 0.094817, 0.164327, 0.161087, 0.164327, 0.167087, 0.26085, 0.301917, 0.401658, 0.41194, 0.414856, 0.414856, 0.328603, 0.332115, 0.301917, 0.418646, 0.359901, 0.36309, 0.356642, 0.458154, 0.380708, 0.366687, 0.436924, 0.422041, 0.433034, 0.349426, 0.366687, 0.332115, 0.295083, 0.298791, 0.288399, 0.301917, 0.301917, 0.321458, 0.31487, 0.414856, 0.30533, 0.339168, 0.328603, 0.40511, 0.295083, 0.271506, 0.271506, 0.268042, 0.236433, 0.232838, 0.301917, 0.281712, 0.298791, 0.36309, 0.268042, 0.264545, 0.257454, 0.18812, 0.191378, 0.182256, 0.182256, 0.257454, 0.219301, 0.191378, 0.200174, 0.21291, 0.308712, 0.387226, 0.356642, 0.387226, 0.387226, 0.384043, 0.301917, 0.200174, 0.209395, 0.298791, 0.219301, 0.155435, 0.264545, 0.324872, 0.339168, 0.25406, 0.191378, 0.225814, 0.264545, 0.288399, 0.321458, 0.321458, 0.243554, 0.17593, 0.185198, 0.11371, 0.122885, 0.164327, 0.243554, 0.225814, 0.147574, 0.222385, 0.288399, 0.194234, 0.209395, 0.191378, 0.243554, 0.30533, 0.328603, 0.31487, 0.284882, 0.284882, 0.281712, 0.374039, 0.390993, 0.318242, 0.41194, 0.374039, 0.321458, 0.342579, 0.318242, 0.370445, 0.356642, 0.366687, 0.458154, 0.450668, 0.346032, 0.349426, 0.349426, 0.21291, 0.15008, 0.092881, 0.092881, 0.05306, 0.048328, 0.047319, 0.071867, 0.074921, 0.060549, 0.100716, 0.098513, 0.098513, 0.120615, 0.10481, 0.079919, 0.076542, 0.042364, 0.069024, 0.067594, 0.038858, 0.038042, 0.06312, 0.111485, 0.079919, 0.134866, 0.116183, 0.118441, 0.132295, 0.116183, 0.137348, 0.144935, 0.074921, 0.096677, 0.106997, 0.076542, 0.100716, 0.096677, 0.106997, 0.15284, 0.191378, 0.209395, 0.31487, 0.222385, 0.155435, 0.170161, 0.134866, 0.164327, 0.25406, 0.170161, 0.106997, 0.139895, 0.0704, 0.066181, 0.049374, 0.050641, 0.098513, 0.090864, 0.102787, 0.15284, 0.139895, 0.088832, 0.074921, 0.074921, 0.127496, 0.116183, 0.10481, 0.142424, 0.142424, 0.132295, 0.116183, 0.196879, 0.120615, 0.243554, 0.31487, 0.384043, 0.291804, 0.203355, 0.144935, 0.144935, 0.118441, 0.118441, 0.18812, 0.18812, 0.200174, 0.203355, 0.321458, 0.295083, 0.243554, 0.232838, 0.225814, 0.332115, 0.247041, 0.257454, 0.144935, 0.179055, 0.147574, 0.206376, 0.191378, 0.257454, 0.25031, 0.200174, 0.179055, 0.161087, 0.268042, 0.268042, 0.236433, 0.196879, 0.275179, 0.30533, 0.222385, 0.167087, 0.134866, 0.125101, 0.179055, 0.229226, 0.21291, 0.15284, 0.129801, 0.203355, 0.203355, 0.137348, 0.21291, 0.206376, 0.200174, 0.196879, 0.196879, 0.15284, 0.111485, 0.076542, 0.064632, 0.109221, 0.173081, 0.17593, 0.225814, 0.225814, 0.26085, 0.26085, 0.25031, 0.25031, 0.243554, 0.21291, 0.291804, 0.308712, 0.229226, 0.236433, 0.144935, 0.147574, 0.158265, 0.139895, 0.232838, 0.281712, 0.25031, 0.25031, 0.25406, 0.26085, 0.257454, 0.182256, 0.122885, 0.191378, 0.236433, 0.216401, 0.225814, 0.191378, 0.144935, 0.206376, 0.17593, 0.271506, 0.203355, 0.278302, 0.41194], '')</t>
  </si>
  <si>
    <t>[2, 3, 8, 40, 45, 47, 48, 49, 50, 51, 52, 53, 54, 55, 56, 57, 58, 59, 60, 61, 62, 63, 64, 65, 67, 135, 136, 137, 139, 140, 141, 142, 143, 144, 145, 191, 194, 195]</t>
  </si>
  <si>
    <t xml:space="preserve">F5RZX0|F5RZX0_9ENTR Phosphoenolpyruvate-protein phosphotransferase OS=Enterobacter hormaechei ATCC 49162 </t>
  </si>
  <si>
    <t>([0.10481, 0.109221, 0.056825, 0.079919, 0.098513, 0.100716, 0.069024, 0.048328, 0.034884, 0.042364, 0.06312, 0.081712, 0.15008, 0.092881, 0.06184, 0.06184, 0.111485, 0.125101, 0.116183, 0.085092, 0.049374, 0.085092, 0.085092, 0.161087, 0.15008, 0.109221, 0.137348, 0.216401, 0.318242, 0.335645, 0.366687, 0.335645, 0.222385, 0.132295, 0.203355, 0.268042, 0.342579, 0.298791, 0.298791, 0.281712, 0.295083, 0.346032, 0.356642, 0.295083, 0.301917, 0.284882, 0.26085, 0.236433, 0.236433, 0.206376, 0.243554, 0.222385, 0.25031, 0.356642, 0.335645, 0.332115, 0.356642, 0.387226, 0.408655, 0.440853, 0.440853, 0.346032, 0.275179, 0.284882, 0.374039, 0.366687, 0.301917, 0.366687, 0.288399, 0.191378, 0.219301, 0.264545, 0.288399, 0.288399, 0.191378, 0.31487, 0.328603, 0.324872, 0.21291, 0.144935, 0.109221, 0.078022, 0.078022, 0.137348, 0.129801, 0.125101, 0.116183, 0.164327, 0.196879, 0.25406, 0.356642, 0.301917, 0.26085, 0.209395, 0.196879, 0.308712, 0.219301, 0.132295, 0.132295, 0.209395, 0.308712, 0.30533, 0.394753, 0.458154, 0.380708, 0.390993, 0.418646, 0.335645, 0.377384, 0.380708, 0.433034, 0.342579, 0.288399, 0.308712, 0.36309, 0.346032, 0.295083, 0.335645, 0.440853, 0.346032, 0.342579, 0.346032, 0.288399, 0.284882, 0.30533, 0.380708, 0.278302, 0.179055, 0.25031, 0.25031, 0.158265, 0.086953, 0.137348, 0.137348, 0.125101, 0.06312, 0.036378, 0.048328, 0.034068, 0.032017, 0.041405, 0.024393, 0.023534, 0.045352, 0.05306, 0.035586, 0.021816, 0.022306, 0.024393, 0.021381, 0.017138, 0.031287, 0.030611, 0.032677, 0.071867, 0.085092, 0.161087, 0.25406, 0.206376, 0.298791, 0.209395, 0.25031, 0.257454, 0.26085, 0.239899, 0.155435, 0.142424, 0.219301, 0.196879, 0.17593, 0.206376, 0.25031, 0.206376, 0.288399, 0.278302, 0.236433, 0.239899, 0.219301, 0.222385, 0.26085, 0.25406, 0.25031, 0.209395, 0.268042, 0.25031, 0.26085, 0.25031, 0.352862, 0.275179, 0.414856, 0.480142, 0.377384, 0.295083, 0.321458, 0.332115, 0.332115, 0.339168, 0.264545, 0.271506, 0.26085, 0.26085, 0.194234, 0.275179, 0.31487, 0.359901, 0.377384, 0.298791, 0.298791, 0.191378, 0.191378, 0.170161, 0.170161, 0.191378, 0.268042, 0.281712, 0.209395, 0.15284, 0.098513, 0.098513, 0.100716, 0.125101, 0.122885, 0.185198, 0.206376, 0.137348, 0.073402, 0.076542, 0.125101, 0.125101, 0.194234, 0.275179, 0.194234, 0.229226, 0.321458, 0.31487, 0.239899, 0.275179, 0.349426, 0.450668, 0.51388, 0.468512, 0.450668, 0.370445, 0.328603, 0.30533, 0.295083, 0.380708, 0.374039, 0.291804, 0.408655, 0.384043, 0.298791, 0.374039, 0.288399, 0.281712, 0.275179, 0.346032, 0.384043, 0.311707, 0.308712, 0.25406, 0.216401, 0.173081, 0.25406, 0.200174, 0.206376, 0.291804, 0.236433, 0.216401, 0.30533, 0.209395, 0.25031, 0.332115, 0.298791, 0.390993, 0.374039, 0.387226, 0.380708, 0.342579, 0.422041, 0.40511, 0.401658, 0.468512, 0.41194, 0.311707, 0.394753, 0.401658, 0.41194, 0.374039, 0.295083, 0.182256, 0.206376, 0.206376, 0.203355, 0.243554, 0.200174, 0.132295, 0.147574, 0.15284, 0.191378, 0.191378, 0.206376, 0.281712, 0.179055, 0.229226, 0.284882, 0.206376, 0.191378, 0.15284, 0.182256, 0.229226, 0.349426, 0.356642, 0.281712, 0.284882, 0.275179, 0.311707, 0.366687, 0.268042, 0.179055, 0.116183, 0.102787, 0.098513, 0.076542, 0.15284, 0.111485, 0.132295, 0.203355, 0.222385, 0.243554, 0.328603, 0.275179, 0.291804, 0.232838, 0.26085, 0.275179, 0.173081, 0.194234, 0.216401, 0.298791, 0.398279, 0.480142, 0.525368, 0.401658, 0.349426, 0.339168, 0.332115, 0.324872, 0.295083, 0.21291, 0.216401, 0.129801, 0.173081, 0.118441, 0.196879, 0.222385, 0.203355, 0.324872, 0.209395, 0.142424, 0.127496, 0.122885, 0.122885, 0.067594, 0.122885, 0.164327, 0.102787, 0.106997, 0.106997, 0.106997, 0.158265, 0.137348, 0.122885, 0.144935, 0.170161, 0.100716, 0.100716, 0.06184, 0.042364, 0.035586, 0.073402, 0.059222, 0.031287, 0.017447, 0.025316, 0.017797, 0.023087, 0.043307, 0.046336, 0.047319, 0.047319, 0.027463, 0.032017, 0.06184, 0.069024, 0.040537, 0.079919, 0.047319, 0.046336, 0.058088, 0.122885, 0.11371, 0.085092, 0.142424, 0.229226, 0.247041, 0.31487, 0.295083, 0.243554, 0.209395, 0.222385, 0.271506, 0.356642, 0.271506, 0.295083, 0.18812, 0.275179, 0.18812, 0.229226, 0.25031, 0.275179, 0.271506, 0.284882, 0.339168, 0.308712, 0.268042, 0.257454, 0.173081, 0.15008, 0.173081, 0.281712, 0.182256, 0.142424, 0.139895, 0.232838, 0.15284, 0.243554, 0.147574, 0.120615, 0.15008, 0.134866, 0.120615, 0.120615, 0.109221, 0.137348, 0.096677, 0.122885, 0.125101, 0.122885, 0.15008, 0.092881, 0.074921, 0.085092, 0.111485, 0.111485, 0.100716, 0.158265, 0.158265, 0.219301, 0.236433, 0.236433, 0.332115, 0.247041, 0.15284, 0.15284, 0.170161, 0.216401, 0.209395, 0.229226, 0.321458, 0.247041, 0.247041, 0.288399, 0.275179, 0.179055, 0.173081, 0.182256, 0.120615, 0.066181, 0.090864, 0.127496, 0.127496, 0.127496, 0.170161, 0.281712, 0.268042, 0.229226, 0.179055, 0.185198, 0.155435, 0.129801, 0.132295, 0.203355, 0.216401, 0.216401, 0.275179, 0.278302, 0.278302, 0.370445, 0.458154, 0.414856, 0.454136, 0.370445, 0.284882, 0.236433, 0.142424, 0.142424, 0.122885, 0.196879, 0.122885, 0.132295, 0.179055, 0.144935, 0.144935, 0.102787, 0.161087, 0.161087, 0.098513, 0.092881, 0.045352, 0.056825, 0.0704, 0.038042, 0.06312, 0.100716, 0.096677, 0.092881, 0.092881, 0.125101, 0.127496, 0.206376, 0.111485, 0.111485, 0.203355, 0.17593, 0.203355, 0.147574, 0.111485, 0.15284, 0.170161, 0.264545, 0.203355, 0.134866, 0.182256, 0.194234, 0.232838, 0.324872, 0.418646, 0.4292, 0.440853, 0.349426, 0.30533, 0.418646, 0.31487, 0.239899, 0.281712, 0.284882, 0.247041, 0.239899, 0.291804, 0.291804, 0.278302, 0.311707, 0.30533, 0.268042, 0.232838, 0.173081, 0.142424, 0.11371, 0.081712, 0.049374, 0.078022, 0.078022, 0.050641, 0.085092], '')</t>
  </si>
  <si>
    <t>[239, 342]</t>
  </si>
  <si>
    <t xml:space="preserve">F5RZY3|F5RZY3_9ENTR Oxygen-dependent coproporphyrinogen-III oxidase OS=Enterobacter hormaechei ATCC 49162 </t>
  </si>
  <si>
    <t>([0.352862, 0.257454, 0.239899, 0.298791, 0.219301, 0.271506, 0.31487, 0.311707, 0.247041, 0.18812, 0.229226, 0.268042, 0.191378, 0.142424, 0.118441, 0.118441, 0.116183, 0.173081, 0.229226, 0.243554, 0.139895, 0.243554, 0.335645, 0.380708, 0.339168, 0.332115, 0.335645, 0.321458, 0.366687, 0.418646, 0.509769, 0.494003, 0.497853, 0.59508, 0.622677, 0.653063, 0.685117, 0.58069, 0.486429, 0.483068, 0.476583, 0.608892, 0.59014, 0.476583, 0.352862, 0.398279, 0.505461, 0.461924, 0.461924, 0.377384, 0.414856, 0.30533, 0.298791, 0.291804, 0.225814, 0.225814, 0.229226, 0.243554, 0.278302, 0.31487, 0.342579, 0.301917, 0.295083, 0.264545, 0.346032, 0.42561, 0.401658, 0.384043, 0.436924, 0.450668, 0.433034, 0.398279, 0.51388, 0.51388, 0.418646, 0.370445, 0.390993, 0.359901, 0.30533, 0.332115, 0.311707, 0.281712, 0.229226, 0.179055, 0.15008, 0.142424, 0.191378, 0.191378, 0.203355, 0.203355, 0.10481, 0.116183, 0.155435, 0.158265, 0.155435, 0.229226, 0.308712, 0.30533, 0.268042, 0.30533, 0.194234, 0.155435, 0.10481, 0.139895, 0.206376, 0.26085, 0.298791, 0.268042, 0.247041, 0.243554, 0.243554, 0.295083, 0.26085, 0.147574, 0.076542, 0.081712, 0.086953, 0.10481, 0.049374, 0.078022, 0.048328, 0.100716, 0.206376, 0.18812, 0.129801, 0.120615, 0.06312, 0.058088, 0.06312, 0.078022, 0.06184, 0.034884, 0.048328, 0.045352, 0.078022, 0.15284, 0.155435, 0.129801, 0.125101, 0.222385, 0.142424, 0.142424, 0.083462, 0.083462, 0.071867, 0.129801, 0.137348, 0.243554, 0.170161, 0.090864, 0.102787, 0.116183, 0.094817, 0.094817, 0.164327, 0.092881, 0.054297, 0.054297, 0.069024, 0.038042, 0.018787, 0.017447, 0.017138, 0.026338, 0.020876, 0.041405, 0.042364, 0.041405, 0.044297, 0.06184, 0.116183, 0.059222, 0.06312, 0.116183, 0.073402, 0.037156, 0.036378, 0.064632, 0.064632, 0.036378, 0.073402, 0.147574, 0.257454, 0.349426, 0.239899, 0.264545, 0.278302, 0.243554, 0.129801, 0.118441, 0.06184, 0.044297, 0.069024, 0.055536, 0.036378, 0.06312, 0.134866, 0.236433, 0.127496, 0.125101, 0.200174, 0.164327, 0.094817, 0.048328, 0.054297, 0.069024, 0.043307, 0.046336, 0.050641, 0.094817, 0.090864, 0.182256, 0.232838, 0.25031, 0.191378, 0.25406, 0.191378, 0.167087, 0.179055, 0.281712, 0.291804, 0.173081, 0.209395, 0.219301, 0.21291, 0.179055, 0.239899, 0.30533, 0.278302, 0.200174, 0.158265, 0.179055, 0.090864, 0.094817, 0.054297, 0.066181, 0.030611, 0.048328, 0.048328, 0.044297, 0.049374, 0.026892, 0.027463, 0.025762, 0.025762, 0.048328, 0.055536, 0.06184, 0.06184, 0.06184, 0.111485, 0.164327, 0.15284, 0.182256, 0.111485, 0.134866, 0.182256, 0.247041, 0.271506, 0.311707, 0.225814, 0.161087, 0.225814, 0.225814, 0.236433, 0.232838, 0.216401, 0.134866, 0.142424, 0.164327, 0.167087, 0.173081, 0.167087, 0.170161, 0.268042, 0.36309, 0.380708, 0.359901, 0.324872, 0.288399, 0.275179, 0.25031, 0.232838, 0.25406, 0.301917, 0.278302, 0.377384, 0.26085, 0.284882, 0.247041, 0.191378, 0.173081, 0.132295, 0.102787, 0.081712, 0.044297, 0.026338, 0.022667, 0.018787], '')</t>
  </si>
  <si>
    <t>[30, 33, 34, 35, 36, 37, 41, 42, 46, 72, 73]</t>
  </si>
  <si>
    <t xml:space="preserve">F5RZZ3|F5RZZ3_9ENTR Succinyl-diaminopimelate desuccinylase OS=Enterobacter hormaechei ATCC 49162 </t>
  </si>
  <si>
    <t>([0.318242, 0.21291, 0.139895, 0.170161, 0.200174, 0.278302, 0.30533, 0.229226, 0.257454, 0.31487, 0.349426, 0.401658, 0.374039, 0.450668, 0.342579, 0.422041, 0.476583, 0.366687, 0.414856, 0.321458, 0.324872, 0.30533, 0.30533, 0.380708, 0.359901, 0.284882, 0.25406, 0.158265, 0.243554, 0.185198, 0.173081, 0.164327, 0.127496, 0.15284, 0.083462, 0.127496, 0.122885, 0.147574, 0.236433, 0.284882, 0.268042, 0.164327, 0.144935, 0.139895, 0.142424, 0.164327, 0.25406, 0.25031, 0.374039, 0.374039, 0.356642, 0.308712, 0.206376, 0.216401, 0.206376, 0.311707, 0.31487, 0.318242, 0.247041, 0.17593, 0.194234, 0.271506, 0.359901, 0.398279, 0.461924, 0.476583, 0.472492, 0.366687, 0.284882, 0.278302, 0.301917, 0.418646, 0.342579, 0.465241, 0.529623, 0.534167, 0.444081, 0.433034, 0.433034, 0.497853, 0.529623, 0.41194, 0.339168, 0.339168, 0.324872, 0.352862, 0.31487, 0.288399, 0.387226, 0.4292, 0.418646, 0.384043, 0.352862, 0.377384, 0.332115, 0.278302, 0.236433, 0.26085, 0.203355, 0.173081, 0.15008, 0.194234, 0.271506, 0.268042, 0.209395, 0.18812, 0.200174, 0.229226, 0.288399, 0.288399, 0.324872, 0.324872, 0.335645, 0.335645, 0.332115, 0.332115, 0.25406, 0.21291, 0.194234, 0.257454, 0.281712, 0.31487, 0.31487, 0.335645, 0.41194, 0.472492, 0.472492, 0.461924, 0.468512, 0.436924, 0.433034, 0.370445, 0.374039, 0.30533, 0.25031, 0.346032, 0.346032, 0.377384, 0.414856, 0.476583, 0.465241, 0.480142, 0.490133, 0.472492, 0.374039, 0.41194, 0.318242, 0.271506, 0.194234, 0.134866, 0.132295, 0.142424, 0.219301, 0.219301, 0.278302, 0.342579, 0.342579, 0.30533, 0.318242, 0.356642, 0.390993, 0.328603, 0.257454, 0.236433, 0.247041, 0.321458, 0.311707, 0.40511, 0.483068, 0.570702, 0.545602, 0.557691, 0.454136, 0.436924, 0.356642, 0.36309, 0.264545, 0.25031, 0.308712, 0.30533, 0.31487, 0.30533, 0.370445, 0.366687, 0.339168, 0.232838, 0.264545, 0.264545, 0.185198, 0.161087, 0.170161, 0.257454, 0.278302, 0.284882, 0.275179, 0.352862, 0.318242, 0.377384, 0.40511, 0.366687, 0.349426, 0.349426, 0.366687, 0.278302, 0.281712, 0.308712, 0.31487, 0.298791, 0.196879, 0.288399, 0.31487, 0.30533, 0.30533, 0.291804, 0.25031, 0.15284, 0.179055, 0.232838, 0.268042, 0.236433, 0.236433, 0.328603, 0.229226, 0.18812, 0.281712, 0.257454, 0.25406, 0.311707, 0.295083, 0.401658, 0.387226, 0.387226, 0.401658, 0.401658, 0.318242, 0.335645, 0.476583, 0.440853, 0.418646, 0.328603, 0.229226, 0.203355, 0.203355, 0.185198, 0.222385, 0.122885, 0.196879, 0.116183, 0.134866, 0.139895, 0.147574, 0.092881, 0.096677, 0.094817, 0.098513, 0.11371, 0.109221, 0.090864, 0.074921, 0.071867, 0.078022, 0.085092, 0.10481, 0.058088, 0.066181, 0.069024, 0.129801, 0.073402, 0.142424, 0.085092, 0.083462, 0.03976, 0.071867, 0.037156, 0.038042, 0.019109, 0.014315, 0.014586, 0.014315, 0.016826, 0.017447, 0.030611, 0.026892, 0.019109, 0.033407, 0.06184, 0.055536, 0.054297, 0.098513, 0.05306, 0.060549, 0.064632, 0.094817, 0.058088, 0.067594, 0.067594, 0.100716, 0.102787, 0.139895, 0.142424, 0.081712, 0.083462, 0.076542, 0.083462, 0.139895, 0.158265, 0.155435, 0.092881, 0.05306, 0.055536, 0.100716, 0.147574, 0.137348, 0.170161, 0.232838, 0.318242, 0.30533, 0.339168, 0.321458, 0.26085, 0.222385, 0.321458, 0.264545, 0.243554, 0.301917, 0.311707, 0.206376, 0.139895, 0.232838, 0.229226, 0.219301, 0.243554, 0.173081, 0.185198, 0.15008, 0.155435, 0.083462, 0.083462, 0.081712, 0.085092, 0.158265, 0.203355, 0.15008, 0.127496, 0.137348, 0.137348, 0.111485, 0.173081, 0.158265, 0.147574, 0.15008, 0.090864, 0.059222, 0.096677, 0.067594, 0.045352, 0.044297, 0.085092, 0.044297, 0.033407, 0.0704, 0.066181, 0.033407, 0.030611, 0.040537, 0.028695, 0.027463, 0.025762, 0.018106, 0.025316, 0.017797, 0.025762, 0.043307, 0.041405, 0.025762], '')</t>
  </si>
  <si>
    <t>[74, 75, 80, 169, 170, 171]</t>
  </si>
  <si>
    <t xml:space="preserve">F5RZZ6|F5RZZ6_9ENTR tRNA(Met) cytidine acetyltransferase TmcA OS=Enterobacter hormaechei ATCC 49162 </t>
  </si>
  <si>
    <t>([0.023087, 0.041405, 0.055536, 0.086953, 0.118441, 0.142424, 0.158265, 0.17593, 0.122885, 0.096677, 0.078022, 0.056825, 0.100716, 0.102787, 0.209395, 0.21291, 0.236433, 0.216401, 0.301917, 0.194234, 0.179055, 0.281712, 0.243554, 0.164327, 0.090864, 0.049374, 0.049374, 0.058088, 0.064632, 0.06312, 0.118441, 0.173081, 0.268042, 0.170161, 0.100716, 0.047319, 0.024393, 0.022306, 0.049374, 0.050641, 0.111485, 0.111485, 0.10481, 0.106997, 0.106997, 0.173081, 0.268042, 0.185198, 0.106997, 0.10481, 0.170161, 0.158265, 0.085092, 0.045352, 0.088832, 0.129801, 0.164327, 0.144935, 0.142424, 0.11371, 0.100716, 0.079919, 0.086953, 0.041405, 0.054297, 0.064632, 0.066181, 0.054297, 0.045352, 0.0704, 0.058088, 0.034068, 0.030003, 0.060549, 0.111485, 0.066181, 0.074921, 0.094817, 0.182256, 0.167087, 0.120615, 0.074921, 0.051831, 0.028695, 0.034884, 0.021816, 0.03976, 0.050641, 0.028695, 0.059222, 0.045352, 0.027463, 0.040537, 0.045352, 0.042364, 0.049374, 0.094817, 0.083462, 0.106997, 0.100716, 0.060549, 0.102787, 0.094817, 0.134866, 0.219301, 0.301917, 0.339168, 0.324872, 0.324872, 0.342579, 0.318242, 0.394753, 0.538167, 0.575842, 0.436924, 0.370445, 0.342579, 0.328603, 0.247041, 0.170161, 0.173081, 0.264545, 0.182256, 0.247041, 0.219301, 0.219301, 0.196879, 0.239899, 0.194234, 0.098513, 0.118441, 0.078022, 0.074921, 0.067594, 0.069024, 0.132295, 0.216401, 0.142424, 0.137348, 0.155435, 0.247041, 0.182256, 0.182256, 0.298791, 0.342579, 0.281712, 0.301917, 0.298791, 0.191378, 0.232838, 0.359901, 0.398279, 0.494003, 0.494003, 0.5017, 0.538167, 0.553315, 0.517562, 0.648219, 0.675549, 0.750527, 0.73685, 0.703578, 0.570702, 0.553315, 0.5017, 0.505461, 0.380708, 0.422041, 0.480142, 0.494003, 0.4292, 0.468512, 0.401658, 0.370445, 0.321458, 0.222385, 0.216401, 0.191378, 0.203355, 0.18812, 0.219301, 0.196879, 0.295083, 0.380708, 0.36309, 0.36309, 0.366687, 0.42561, 0.418646, 0.418646, 0.30533, 0.25406, 0.264545, 0.332115, 0.268042, 0.311707, 0.377384, 0.366687, 0.366687, 0.271506, 0.206376, 0.209395, 0.182256, 0.206376, 0.179055, 0.182256, 0.206376, 0.257454, 0.295083, 0.30533, 0.278302, 0.268042, 0.31487, 0.30533, 0.18812, 0.247041, 0.232838, 0.25031, 0.264545, 0.185198, 0.25031, 0.216401, 0.173081, 0.173081, 0.17593, 0.216401, 0.18812, 0.120615, 0.086953, 0.069024, 0.06312, 0.100716, 0.173081, 0.219301, 0.191378, 0.31487, 0.25406, 0.17593, 0.094817, 0.058088, 0.125101, 0.137348, 0.196879, 0.206376, 0.206376, 0.109221, 0.122885, 0.144935, 0.25031, 0.25031, 0.196879, 0.219301, 0.209395, 0.129801, 0.096677, 0.11371, 0.102787, 0.088832, 0.167087, 0.25406, 0.25031, 0.158265, 0.086953, 0.109221, 0.134866, 0.164327, 0.185198, 0.167087, 0.167087, 0.076542, 0.142424, 0.21291, 0.200174, 0.203355, 0.284882, 0.318242, 0.209395, 0.139895, 0.164327, 0.139895, 0.0704, 0.066181, 0.092881, 0.15008, 0.071867, 0.067594, 0.064632, 0.056825, 0.050641, 0.049374, 0.048328, 0.044297, 0.025762, 0.024393, 0.025316, 0.030611, 0.017797, 0.034068, 0.030611, 0.042364, 0.034884, 0.073402, 0.074921, 0.111485, 0.06312, 0.144935, 0.142424, 0.081712, 0.092881, 0.076542, 0.085092, 0.129801, 0.074921, 0.076542, 0.037156, 0.038042, 0.033407, 0.050641, 0.030003, 0.032017, 0.042364, 0.051831, 0.050641, 0.098513, 0.092881, 0.15284, 0.15008, 0.106997, 0.17593, 0.158265, 0.194234, 0.182256, 0.137348, 0.182256, 0.291804, 0.42561, 0.374039, 0.26085, 0.308712, 0.390993, 0.490133, 0.51388, 0.480142, 0.483068, 0.380708, 0.332115, 0.328603, 0.247041, 0.216401, 0.236433, 0.236433, 0.155435, 0.102787, 0.142424, 0.144935, 0.125101, 0.06312, 0.079919, 0.15284, 0.139895, 0.167087, 0.100716, 0.088832, 0.064632, 0.064632, 0.094817, 0.090864, 0.074921, 0.116183, 0.167087, 0.182256, 0.26085, 0.356642, 0.436924, 0.352862, 0.352862, 0.284882, 0.349426, 0.349426, 0.311707, 0.318242, 0.222385, 0.31487, 0.216401, 0.308712, 0.311707, 0.284882, 0.236433, 0.170161, 0.102787, 0.083462, 0.074921, 0.081712, 0.076542, 0.076542, 0.090864, 0.11371, 0.185198, 0.222385, 0.15008, 0.170161, 0.167087, 0.196879, 0.137348, 0.125101, 0.100716, 0.098513, 0.058088, 0.096677, 0.170161, 0.281712, 0.342579, 0.328603, 0.328603, 0.247041, 0.185198, 0.239899, 0.239899, 0.209395, 0.132295, 0.182256, 0.161087, 0.167087, 0.194234, 0.257454, 0.36309, 0.422041, 0.335645, 0.42561, 0.398279, 0.41194, 0.295083, 0.301917, 0.301917, 0.288399, 0.366687, 0.366687, 0.390993, 0.377384, 0.291804, 0.346032, 0.308712, 0.335645, 0.36309, 0.36309, 0.359901, 0.370445, 0.339168, 0.436924, 0.465241, 0.40511, 0.398279, 0.494003, 0.486429, 0.401658, 0.318242, 0.318242, 0.377384, 0.356642, 0.352862, 0.444081, 0.486429, 0.56648, 0.450668, 0.335645, 0.328603, 0.268042, 0.25406, 0.155435, 0.147574, 0.081712, 0.139895, 0.139895, 0.142424, 0.088832, 0.079919, 0.129801, 0.069024, 0.036378, 0.045352, 0.049374, 0.029376, 0.026892, 0.014075, 0.017447, 0.017447, 0.012727, 0.017447, 0.014586, 0.026892, 0.025762, 0.049374, 0.046336, 0.049374, 0.038042, 0.064632, 0.116183, 0.118441, 0.139895, 0.139895, 0.137348, 0.11371, 0.144935, 0.125101, 0.147574, 0.132295, 0.232838, 0.21291, 0.216401, 0.264545, 0.236433, 0.239899, 0.236433, 0.25031, 0.161087, 0.118441, 0.129801, 0.139895, 0.120615, 0.185198, 0.291804, 0.284882, 0.229226, 0.185198, 0.206376, 0.295083, 0.342579, 0.308712, 0.332115, 0.25406, 0.239899, 0.239899, 0.142424, 0.15284, 0.144935, 0.229226, 0.31487, 0.216401, 0.236433, 0.200174, 0.203355, 0.200174, 0.179055, 0.155435, 0.243554, 0.219301, 0.216401, 0.170161, 0.182256, 0.232838, 0.318242, 0.328603, 0.25031, 0.271506, 0.275179, 0.18812, 0.155435, 0.155435, 0.132295, 0.094817, 0.0704, 0.056825, 0.051831, 0.059222, 0.096677, 0.043307, 0.049374, 0.049374, 0.083462, 0.051831, 0.045352, 0.036378, 0.020876, 0.041405, 0.069024, 0.036378, 0.036378, 0.042364, 0.034884, 0.048328, 0.060549, 0.100716, 0.142424, 0.090864, 0.11371, 0.137348, 0.164327, 0.164327, 0.164327, 0.167087, 0.194234, 0.232838, 0.26085, 0.356642, 0.356642, 0.36309, 0.461924, 0.4292, 0.436924, 0.476583, 0.549308, 0.509769, 0.458154, 0.339168, 0.401658, 0.366687, 0.278302, 0.352862, 0.374039, 0.384043, 0.390993, 0.398279, 0.384043, 0.356642, 0.26085, 0.271506, 0.264545, 0.17593, 0.291804, 0.191378, 0.21291, 0.206376, 0.225814, 0.301917, 0.398279, 0.335645, 0.335645, 0.390993, 0.40511, 0.298791, 0.206376, 0.216401, 0.147574, 0.158265, 0.098513, 0.083462, 0.081712, 0.069024, 0.094817, 0.071867, 0.118441, 0.069024, 0.05306, 0.03976, 0.028107, 0.016528, 0.024393], '')</t>
  </si>
  <si>
    <t>[112, 113, 154, 155, 156, 157, 158, 159, 160, 161, 162, 163, 164, 165, 166, 342, 463, 601, 602]</t>
  </si>
  <si>
    <t xml:space="preserve">F5S000|F5S000_9ENTR 4-hydroxy-tetrahydrodipicolinate synthase OS=Enterobacter hormaechei ATCC 49162 </t>
  </si>
  <si>
    <t>([0.03976, 0.088832, 0.085092, 0.127496, 0.191378, 0.216401, 0.243554, 0.284882, 0.239899, 0.185198, 0.216401, 0.247041, 0.346032, 0.301917, 0.301917, 0.295083, 0.30533, 0.281712, 0.324872, 0.311707, 0.374039, 0.308712, 0.247041, 0.291804, 0.278302, 0.26085, 0.264545, 0.236433, 0.155435, 0.155435, 0.225814, 0.164327, 0.164327, 0.170161, 0.209395, 0.21291, 0.243554, 0.31487, 0.366687, 0.359901, 0.370445, 0.366687, 0.433034, 0.486429, 0.497853, 0.505461, 0.497853, 0.509769, 0.480142, 0.5017, 0.529623, 0.447574, 0.517562, 0.436924, 0.454136, 0.370445, 0.342579, 0.328603, 0.328603, 0.36309, 0.275179, 0.384043, 0.321458, 0.239899, 0.191378, 0.170161, 0.173081, 0.173081, 0.139895, 0.200174, 0.225814, 0.268042, 0.311707, 0.328603, 0.374039, 0.268042, 0.342579, 0.295083, 0.288399, 0.298791, 0.298791, 0.278302, 0.257454, 0.324872, 0.408655, 0.433034, 0.349426, 0.281712, 0.284882, 0.236433, 0.155435, 0.185198, 0.129801, 0.155435, 0.167087, 0.125101, 0.125101, 0.134866, 0.203355, 0.229226, 0.225814, 0.229226, 0.356642, 0.342579, 0.257454, 0.164327, 0.173081, 0.257454, 0.216401, 0.21291, 0.26085, 0.25406, 0.216401, 0.30533, 0.30533, 0.278302, 0.374039, 0.377384, 0.401658, 0.408655, 0.288399, 0.206376, 0.127496, 0.120615, 0.083462, 0.158265, 0.25031, 0.243554, 0.243554, 0.346032, 0.271506, 0.311707, 0.36309, 0.31487, 0.324872, 0.342579, 0.342579, 0.264545, 0.346032, 0.31487, 0.219301, 0.30533, 0.384043, 0.40511, 0.390993, 0.468512, 0.339168, 0.25031, 0.247041, 0.158265, 0.158265, 0.247041, 0.206376, 0.247041, 0.324872, 0.301917, 0.196879, 0.191378, 0.257454, 0.194234, 0.194234, 0.284882, 0.196879, 0.196879, 0.284882, 0.206376, 0.144935, 0.219301, 0.318242, 0.332115, 0.318242, 0.232838, 0.144935, 0.111485, 0.106997, 0.106997, 0.106997, 0.17593, 0.15008, 0.15284, 0.182256, 0.116183, 0.116183, 0.10481, 0.083462, 0.079919, 0.076542, 0.111485, 0.111485, 0.11371, 0.106997, 0.132295, 0.129801, 0.194234, 0.206376, 0.21291, 0.18812, 0.191378, 0.129801, 0.129801, 0.106997, 0.127496, 0.206376, 0.164327, 0.232838, 0.278302, 0.229226, 0.236433, 0.236433, 0.161087, 0.129801, 0.109221, 0.132295, 0.206376, 0.21291, 0.17593, 0.179055, 0.222385, 0.182256, 0.25031, 0.21291, 0.158265, 0.164327, 0.167087, 0.203355, 0.158265, 0.125101, 0.182256, 0.17593, 0.182256, 0.271506, 0.301917, 0.247041, 0.17593, 0.125101, 0.134866, 0.26085, 0.264545, 0.281712, 0.216401, 0.247041, 0.243554, 0.339168, 0.236433, 0.194234, 0.132295, 0.200174, 0.25406, 0.144935, 0.219301, 0.142424, 0.092881, 0.074921, 0.129801, 0.229226, 0.301917, 0.196879, 0.170161, 0.098513, 0.098513, 0.134866, 0.11371, 0.196879, 0.118441, 0.194234, 0.236433, 0.311707, 0.308712, 0.288399, 0.398279, 0.301917, 0.318242, 0.352862, 0.380708, 0.346032, 0.25406, 0.247041, 0.339168, 0.301917, 0.387226, 0.271506, 0.225814, 0.196879, 0.139895, 0.206376, 0.173081, 0.132295, 0.102787, 0.076542, 0.05306, 0.026892, 0.05306], '')</t>
  </si>
  <si>
    <t>[45, 47, 49, 50, 52]</t>
  </si>
  <si>
    <t xml:space="preserve">F5S004|F5S004_9ENTR Beta-barrel assembly-enhancing protease OS=Enterobacter hormaechei ATCC 49162 </t>
  </si>
  <si>
    <t>([0.03976, 0.067594, 0.038042, 0.022306, 0.023087, 0.023963, 0.019109, 0.026338, 0.021381, 0.027463, 0.038858, 0.032677, 0.037156, 0.044297, 0.032017, 0.025762, 0.020165, 0.021816, 0.020522, 0.034884, 0.06184, 0.076542, 0.040537, 0.088832, 0.167087, 0.155435, 0.18812, 0.268042, 0.271506, 0.308712, 0.308712, 0.295083, 0.377384, 0.384043, 0.346032, 0.288399, 0.408655, 0.461924, 0.472492, 0.422041, 0.436924, 0.374039, 0.374039, 0.483068, 0.349426, 0.243554, 0.222385, 0.232838, 0.236433, 0.15284, 0.191378, 0.191378, 0.191378, 0.155435, 0.275179, 0.191378, 0.194234, 0.209395, 0.209395, 0.219301, 0.185198, 0.106997, 0.094817, 0.102787, 0.050641, 0.049374, 0.100716, 0.147574, 0.085092, 0.078022, 0.098513, 0.098513, 0.056825, 0.036378, 0.036378, 0.030003, 0.041405, 0.083462, 0.074921, 0.044297, 0.035586, 0.067594, 0.139895, 0.109221, 0.106997, 0.096677, 0.096677, 0.050641, 0.027463, 0.054297, 0.059222, 0.088832, 0.098513, 0.094817, 0.15284, 0.155435, 0.079919, 0.081712, 0.037156, 0.019401, 0.029376, 0.028695, 0.030003, 0.016528, 0.021816, 0.013437, 0.025762, 0.048328, 0.069024, 0.076542, 0.034884, 0.032677, 0.017447, 0.015344, 0.028107, 0.028107, 0.040537, 0.081712, 0.109221, 0.127496, 0.191378, 0.191378, 0.132295, 0.096677, 0.120615, 0.179055, 0.281712, 0.185198, 0.185198, 0.219301, 0.232838, 0.349426, 0.356642, 0.458154, 0.465241, 0.359901, 0.31487, 0.298791, 0.268042, 0.209395, 0.31487, 0.359901, 0.374039, 0.447574, 0.494003, 0.549308, 0.509769, 0.521092, 0.534167, 0.541878, 0.414856, 0.418646, 0.41194, 0.370445, 0.284882, 0.281712, 0.366687, 0.308712, 0.222385, 0.17593, 0.191378, 0.142424, 0.111485, 0.10481, 0.125101, 0.132295, 0.102787, 0.125101, 0.079919, 0.11371, 0.090864, 0.109221, 0.164327, 0.164327, 0.194234, 0.196879, 0.170161, 0.173081, 0.264545, 0.349426, 0.447574, 0.480142, 0.480142, 0.418646, 0.418646, 0.278302, 0.271506, 0.311707, 0.321458, 0.377384, 0.42561, 0.468512, 0.585406, 0.538167, 0.553315, 0.553315, 0.545602, 0.585406, 0.480142, 0.486429, 0.414856, 0.328603, 0.339168, 0.384043, 0.472492, 0.476583, 0.483068, 0.490133, 0.517562, 0.517562, 0.472492, 0.418646, 0.444081, 0.4292, 0.359901, 0.275179, 0.288399, 0.377384, 0.30533, 0.318242, 0.318242, 0.390993, 0.440853, 0.436924, 0.342579, 0.342579, 0.342579, 0.450668, 0.476583, 0.476583, 0.483068, 0.42561, 0.387226, 0.281712, 0.284882, 0.390993, 0.505461, 0.408655, 0.444081, 0.541878, 0.63748, 0.622677, 0.51388, 0.545602, 0.557691, 0.63748, 0.642678, 0.657645, 0.657645, 0.56648, 0.538167, 0.534167, 0.59014, 0.690604, 0.819762, 0.741537, 0.648219, 0.521092, 0.632174, 0.585406, 0.562014, 0.58069, 0.59508, 0.56648, 0.476583, 0.4292, 0.433034, 0.4292, 0.352862, 0.352862, 0.387226, 0.301917, 0.288399, 0.295083, 0.21291, 0.194234, 0.25406, 0.31487, 0.380708, 0.380708, 0.390993, 0.318242, 0.311707, 0.298791, 0.408655, 0.414856, 0.377384, 0.418646, 0.390993, 0.380708, 0.352862, 0.349426, 0.422041, 0.436924, 0.401658, 0.486429, 0.486429, 0.486429, 0.505461, 0.472492, 0.4292, 0.433034, 0.42561, 0.418646, 0.433034, 0.390993, 0.387226, 0.472492, 0.4292, 0.418646, 0.509769, 0.509769, 0.509769, 0.509769, 0.408655, 0.486429, 0.497853, 0.454136, 0.454136, 0.436924, 0.440853, 0.394753, 0.394753, 0.517562, 0.444081, 0.359901, 0.36309, 0.436924, 0.394753, 0.461924, 0.51388, 0.517562, 0.59917, 0.483068, 0.408655, 0.414856, 0.418646, 0.332115, 0.332115, 0.335645, 0.349426, 0.284882, 0.366687, 0.281712, 0.243554, 0.321458, 0.387226, 0.41194, 0.384043, 0.41194, 0.390993, 0.346032, 0.243554, 0.216401, 0.311707, 0.311707, 0.380708, 0.36309, 0.408655, 0.433034, 0.444081, 0.339168, 0.4292, 0.4292, 0.525368, 0.58069, 0.494003, 0.414856, 0.42561, 0.377384, 0.387226, 0.298791, 0.301917, 0.40511, 0.36309, 0.288399, 0.288399, 0.298791, 0.301917, 0.324872, 0.335645, 0.36309, 0.450668, 0.461924, 0.418646, 0.339168, 0.301917, 0.278302, 0.278302, 0.284882, 0.359901, 0.268042, 0.346032, 0.278302, 0.278302, 0.318242, 0.394753, 0.486429, 0.490133, 0.505461, 0.525368, 0.51388, 0.366687, 0.384043, 0.295083, 0.25031, 0.288399, 0.291804, 0.349426, 0.436924, 0.418646, 0.42561, 0.4292, 0.422041, 0.545602, 0.525368, 0.525368, 0.538167, 0.534167, 0.433034, 0.398279, 0.352862, 0.356642, 0.42561, 0.422041, 0.5017, 0.497853, 0.5017, 0.41194, 0.414856, 0.401658, 0.40511, 0.31487, 0.40511, 0.41194, 0.370445, 0.284882, 0.268042, 0.18812, 0.120615, 0.179055, 0.203355, 0.206376, 0.206376, 0.232838, 0.225814, 0.170161, 0.243554, 0.194234, 0.264545, 0.291804, 0.216401, 0.222385, 0.308712, 0.268042, 0.26085, 0.21291, 0.31487, 0.284882, 0.359901, 0.342579, 0.359901, 0.36309, 0.31487, 0.31487, 0.311707, 0.225814, 0.295083, 0.298791, 0.377384, 0.284882, 0.284882, 0.40511, 0.321458, 0.328603, 0.352862, 0.324872, 0.387226, 0.349426, 0.356642, 0.332115, 0.42561, 0.377384, 0.342579, 0.433034, 0.40511, 0.374039], '')</t>
  </si>
  <si>
    <t>[145, 146, 147, 148, 149, 192, 193, 194, 195, 196, 197, 208, 209, 236, 239, 240, 241, 242, 243, 244, 245, 246, 247, 248, 249, 250, 251, 252, 253, 254, 255, 256, 257, 258, 259, 260, 261, 262, 263, 298, 310, 311, 312, 313, 323, 330, 331, 332, 364, 365, 399, 400, 401, 414, 415, 416, 417, 418, 425, 427]</t>
  </si>
  <si>
    <t xml:space="preserve">F5S012|F5S012_9ENTR Uracil phosphoribosyltransferase OS=Enterobacter hormaechei ATCC 49162 </t>
  </si>
  <si>
    <t>([0.324872, 0.219301, 0.268042, 0.30533, 0.339168, 0.374039, 0.284882, 0.324872, 0.380708, 0.370445, 0.308712, 0.236433, 0.239899, 0.216401, 0.243554, 0.271506, 0.288399, 0.291804, 0.295083, 0.384043, 0.384043, 0.41194, 0.458154, 0.458154, 0.366687, 0.301917, 0.30533, 0.328603, 0.31487, 0.298791, 0.349426, 0.356642, 0.387226, 0.465241, 0.472492, 0.505461, 0.394753, 0.370445, 0.284882, 0.247041, 0.243554, 0.25031, 0.257454, 0.301917, 0.216401, 0.301917, 0.377384, 0.370445, 0.440853, 0.332115, 0.324872, 0.311707, 0.308712, 0.342579, 0.346032, 0.349426, 0.281712, 0.359901, 0.36309, 0.36309, 0.318242, 0.324872, 0.225814, 0.225814, 0.191378, 0.284882, 0.284882, 0.284882, 0.203355, 0.209395, 0.321458, 0.332115, 0.321458, 0.332115, 0.370445, 0.275179, 0.278302, 0.342579, 0.236433, 0.247041, 0.324872, 0.4292, 0.349426, 0.450668, 0.366687, 0.408655, 0.408655, 0.311707, 0.301917, 0.380708, 0.370445, 0.359901, 0.257454, 0.268042, 0.264545, 0.191378, 0.30533, 0.206376, 0.137348, 0.229226, 0.18812, 0.18812, 0.106997, 0.155435, 0.122885, 0.147574, 0.15008, 0.142424, 0.161087, 0.102787, 0.11371, 0.118441, 0.079919, 0.158265, 0.15284, 0.185198, 0.25031, 0.142424, 0.222385, 0.236433, 0.170161, 0.196879, 0.120615, 0.116183, 0.116183, 0.15008, 0.196879, 0.200174, 0.209395, 0.194234, 0.295083, 0.311707, 0.232838, 0.332115, 0.216401, 0.125101, 0.15284, 0.147574, 0.155435, 0.106997, 0.155435, 0.225814, 0.144935, 0.243554, 0.352862, 0.352862, 0.301917, 0.25031, 0.155435, 0.102787, 0.111485, 0.109221, 0.109221, 0.129801, 0.064632, 0.090864, 0.173081, 0.164327, 0.167087, 0.243554, 0.271506, 0.182256, 0.147574, 0.236433, 0.139895, 0.137348, 0.085092, 0.06312, 0.073402, 0.118441, 0.142424, 0.200174, 0.137348, 0.118441, 0.147574, 0.137348, 0.158265, 0.102787, 0.060549, 0.038858, 0.023087, 0.019401, 0.026338, 0.026338, 0.030003, 0.06184, 0.055536, 0.049374, 0.069024, 0.056825, 0.033407, 0.048328, 0.047319, 0.054297, 0.054297, 0.066181, 0.129801, 0.085092, 0.147574, 0.147574, 0.129801, 0.206376, 0.243554, 0.281712, 0.243554, 0.229226, 0.216401, 0.219301, 0.229226, 0.275179, 0.332115, 0.4292, 0.401658, 0.31487, 0.257454, 0.161087, 0.164327, 0.147574, 0.137348, 0.118441, 0.200174, 0.25406, 0.243554, 0.295083, 0.288399, 0.264545, 0.15008, 0.139895, 0.147574, 0.219301, 0.185198, 0.137348, 0.111485, 0.088832, 0.137348, 0.216401, 0.321458, 0.239899, 0.206376, 0.321458], '')</t>
  </si>
  <si>
    <t>[35]</t>
  </si>
  <si>
    <t xml:space="preserve">F5S016|F5S016_9ENTR Phosphoribosylglycinamide formyltransferase OS=Enterobacter hormaechei ATCC 49162 </t>
  </si>
  <si>
    <t>([0.029376, 0.044297, 0.064632, 0.102787, 0.059222, 0.088832, 0.086953, 0.054297, 0.034884, 0.049374, 0.050641, 0.042364, 0.043307, 0.044297, 0.081712, 0.129801, 0.111485, 0.196879, 0.288399, 0.301917, 0.209395, 0.196879, 0.173081, 0.122885, 0.059222, 0.10481, 0.106997, 0.132295, 0.185198, 0.291804, 0.25031, 0.179055, 0.243554, 0.161087, 0.164327, 0.167087, 0.137348, 0.225814, 0.229226, 0.203355, 0.209395, 0.209395, 0.239899, 0.239899, 0.318242, 0.394753, 0.30533, 0.311707, 0.278302, 0.308712, 0.311707, 0.232838, 0.31487, 0.31487, 0.40511, 0.40511, 0.370445, 0.295083, 0.30533, 0.288399, 0.339168, 0.243554, 0.271506, 0.25031, 0.301917, 0.206376, 0.25031, 0.308712, 0.206376, 0.209395, 0.243554, 0.243554, 0.284882, 0.247041, 0.182256, 0.116183, 0.086953, 0.102787, 0.118441, 0.086953, 0.085092, 0.042364, 0.041405, 0.064632, 0.073402, 0.054297, 0.047319, 0.028107, 0.028107, 0.049374, 0.034068, 0.023534, 0.021816, 0.032677, 0.029376, 0.026338, 0.049374, 0.034068, 0.035586, 0.074921, 0.094817, 0.058088, 0.060549, 0.122885, 0.120615, 0.058088, 0.085092, 0.158265, 0.147574, 0.17593, 0.179055, 0.271506, 0.295083, 0.308712, 0.243554, 0.247041, 0.349426, 0.352862, 0.444081, 0.454136, 0.440853, 0.461924, 0.557691, 0.675549, 0.648219, 0.653063, 0.680603, 0.648219, 0.505461, 0.521092, 0.529623, 0.538167, 0.553315, 0.468512, 0.472492, 0.549308, 0.666105, 0.680603, 0.56648, 0.465241, 0.366687, 0.359901, 0.311707, 0.301917, 0.232838, 0.25406, 0.18812, 0.15284, 0.164327, 0.268042, 0.352862, 0.356642, 0.359901, 0.356642, 0.458154, 0.370445, 0.377384, 0.394753, 0.356642, 0.356642, 0.458154, 0.562014, 0.557691, 0.622677, 0.632174, 0.690604, 0.525368, 0.5017, 0.685117, 0.549308, 0.476583, 0.387226, 0.377384, 0.25031, 0.139895, 0.086953, 0.142424, 0.137348, 0.118441, 0.076542, 0.127496, 0.094817, 0.085092, 0.086953, 0.078022, 0.069024, 0.0704, 0.066181, 0.073402, 0.067594, 0.11371, 0.116183, 0.158265, 0.10481, 0.21291, 0.352862, 0.4292, 0.422041, 0.339168, 0.324872, 0.387226, 0.387226, 0.447574, 0.436924, 0.401658, 0.377384, 0.380708, 0.387226, 0.509769, 0.622677, 0.56648, 0.538167, 0.661982], '')</t>
  </si>
  <si>
    <t>[122, 123, 124, 125, 126, 127, 128, 129, 130, 131, 132, 135, 136, 137, 138, 161, 162, 163, 164, 165, 166, 167, 168, 169, 208, 209, 210, 211, 212]</t>
  </si>
  <si>
    <t xml:space="preserve">F5S017|F5S017_9ENTR Polyphosphate kinase OS=Enterobacter hormaechei ATCC 49162 </t>
  </si>
  <si>
    <t>([0.26085, 0.15008, 0.18812, 0.085092, 0.05306, 0.056825, 0.030611, 0.046336, 0.067594, 0.081712, 0.064632, 0.046336, 0.048328, 0.048328, 0.037156, 0.030611, 0.056825, 0.096677, 0.158265, 0.161087, 0.18812, 0.111485, 0.111485, 0.116183, 0.21291, 0.26085, 0.284882, 0.284882, 0.185198, 0.173081, 0.106997, 0.098513, 0.158265, 0.167087, 0.170161, 0.122885, 0.15008, 0.15008, 0.078022, 0.045352, 0.041405, 0.021816, 0.036378, 0.031287, 0.024393, 0.026892, 0.0198, 0.020165, 0.038042, 0.066181, 0.035586, 0.035586, 0.034068, 0.033407, 0.032677, 0.031287, 0.059222, 0.056825, 0.029376, 0.067594, 0.111485, 0.111485, 0.167087, 0.164327, 0.275179, 0.21291, 0.127496, 0.203355, 0.203355, 0.127496, 0.137348, 0.216401, 0.30533, 0.324872, 0.284882, 0.275179, 0.229226, 0.232838, 0.239899, 0.346032, 0.219301, 0.229226, 0.229226, 0.15284, 0.098513, 0.106997, 0.18812, 0.191378, 0.120615, 0.071867, 0.134866, 0.102787, 0.086953, 0.086953, 0.147574, 0.191378, 0.116183, 0.0704, 0.038042, 0.020522, 0.020876, 0.044297, 0.041405, 0.043307, 0.041405, 0.0704, 0.051831, 0.05306, 0.098513, 0.170161, 0.271506, 0.142424, 0.106997, 0.125101, 0.127496, 0.0704, 0.031287, 0.058088, 0.11371, 0.116183, 0.116183, 0.10481, 0.10481, 0.10481, 0.054297, 0.100716, 0.120615, 0.083462, 0.042364, 0.022667, 0.023087, 0.020876, 0.049374, 0.092881, 0.100716, 0.056825, 0.06184, 0.134866, 0.066181, 0.037156, 0.064632, 0.120615, 0.127496, 0.0704, 0.074921, 0.079919, 0.043307, 0.029376, 0.034884, 0.067594, 0.067594, 0.033407, 0.033407, 0.030611, 0.032017, 0.032017, 0.031287, 0.055536, 0.028695, 0.050641, 0.051831, 0.030003, 0.031287, 0.017447, 0.034068, 0.032677, 0.06184, 0.10481, 0.081712, 0.147574, 0.132295, 0.116183, 0.129801, 0.144935, 0.086953, 0.094817, 0.109221, 0.196879, 0.18812, 0.301917, 0.328603, 0.41194, 0.5017, 0.483068, 0.63748, 0.534167, 0.433034, 0.332115, 0.247041, 0.328603, 0.311707, 0.222385, 0.25406, 0.324872, 0.216401, 0.247041, 0.137348, 0.122885, 0.116183, 0.064632, 0.025762, 0.025762, 0.026338, 0.014075, 0.008804, 0.008156, 0.007031, 0.009977, 0.012727, 0.012727, 0.013265, 0.010509, 0.010372, 0.016021, 0.012491, 0.019401, 0.020876, 0.037156, 0.034884, 0.034884, 0.050641, 0.11371, 0.064632, 0.067594, 0.081712, 0.109221, 0.100716, 0.179055, 0.132295, 0.170161, 0.219301, 0.203355, 0.155435, 0.191378, 0.203355, 0.170161, 0.129801, 0.170161, 0.164327, 0.164327, 0.096677, 0.116183, 0.118441, 0.191378, 0.11371, 0.191378, 0.222385, 0.239899, 0.25406, 0.229226, 0.216401, 0.139895, 0.096677, 0.092881, 0.139895, 0.127496, 0.209395, 0.209395, 0.236433, 0.243554, 0.21291, 0.25031, 0.185198, 0.182256, 0.139895, 0.142424, 0.137348, 0.170161, 0.158265, 0.081712, 0.127496, 0.073402, 0.147574, 0.206376, 0.200174, 0.191378, 0.191378, 0.111485, 0.085092, 0.085092, 0.081712, 0.098513, 0.132295, 0.11371, 0.102787, 0.147574, 0.120615, 0.120615, 0.120615, 0.055536, 0.05306, 0.049374, 0.040537, 0.048328, 0.054297, 0.06312, 0.060549, 0.060549, 0.088832, 0.164327, 0.085092, 0.055536, 0.06184, 0.06184, 0.132295, 0.078022, 0.085092, 0.173081, 0.106997, 0.102787, 0.203355, 0.206376, 0.111485, 0.116183, 0.102787, 0.094817, 0.0704, 0.0704, 0.078022, 0.096677, 0.040537, 0.074921, 0.094817, 0.047319, 0.047319, 0.043307, 0.078022, 0.069024, 0.042364, 0.041405, 0.023087, 0.013613, 0.013437, 0.030611, 0.035586, 0.034884, 0.035586, 0.035586, 0.038042, 0.034884, 0.022306, 0.026338, 0.026892, 0.019109, 0.019109, 0.019109, 0.019109, 0.016021, 0.015344, 0.01204, 0.0198, 0.040537, 0.083462, 0.098513, 0.046336, 0.069024, 0.037156, 0.035586, 0.042364, 0.044297, 0.024393, 0.021816, 0.038042, 0.023087, 0.033407, 0.06184, 0.06184, 0.055536, 0.069024, 0.038042, 0.045352, 0.045352, 0.031287, 0.021816, 0.019109, 0.033407, 0.032677, 0.048328, 0.048328, 0.096677, 0.086953, 0.15008, 0.236433, 0.167087, 0.243554, 0.203355, 0.142424, 0.092881, 0.100716, 0.054297, 0.106997, 0.147574, 0.144935, 0.086953, 0.116183, 0.200174, 0.206376, 0.206376, 0.257454, 0.167087, 0.155435, 0.078022, 0.06312, 0.06184, 0.096677, 0.050641, 0.083462, 0.134866, 0.164327, 0.155435, 0.173081, 0.164327, 0.132295, 0.076542, 0.078022, 0.076542, 0.056825, 0.06312, 0.078022, 0.038042, 0.0704, 0.037156, 0.081712, 0.081712, 0.081712, 0.046336, 0.040537, 0.022667, 0.012727, 0.014783, 0.015078, 0.022667, 0.023963, 0.037156, 0.0704, 0.144935, 0.098513, 0.078022, 0.066181, 0.038042, 0.055536, 0.058088, 0.058088, 0.055536, 0.071867, 0.071867, 0.134866, 0.134866, 0.225814, 0.339168, 0.346032, 0.349426, 0.31487, 0.301917, 0.209395, 0.132295, 0.134866, 0.196879, 0.185198, 0.182256, 0.179055, 0.134866, 0.134866, 0.185198, 0.194234, 0.158265, 0.161087, 0.085092, 0.170161, 0.170161, 0.170161, 0.116183, 0.111485, 0.137348, 0.090864, 0.081712, 0.144935, 0.071867, 0.037156, 0.071867, 0.078022, 0.155435, 0.161087, 0.15284, 0.209395, 0.139895, 0.167087, 0.085092, 0.155435, 0.092881, 0.047319, 0.024826, 0.024826, 0.024393, 0.028695, 0.048328, 0.106997, 0.096677, 0.182256, 0.275179, 0.173081, 0.096677, 0.047319, 0.083462, 0.064632, 0.028695, 0.048328, 0.048328, 0.111485, 0.058088, 0.078022, 0.142424, 0.185198, 0.264545, 0.281712, 0.247041, 0.15284, 0.142424, 0.142424, 0.139895, 0.078022, 0.139895, 0.142424, 0.21291, 0.129801, 0.17593, 0.281712, 0.185198, 0.132295, 0.127496, 0.203355, 0.236433, 0.142424, 0.118441, 0.116183, 0.106997, 0.060549, 0.066181, 0.051831, 0.041405, 0.041405, 0.076542, 0.073402, 0.122885, 0.081712, 0.161087, 0.100716, 0.100716, 0.100716, 0.088832, 0.045352, 0.044297, 0.044297, 0.060549, 0.064632, 0.060549, 0.034884, 0.034068, 0.069024, 0.092881, 0.066181, 0.0704, 0.0704, 0.038858, 0.038858, 0.066181, 0.059222, 0.049374, 0.045352, 0.051831, 0.049374, 0.090864, 0.049374, 0.032017, 0.046336, 0.067594, 0.040537, 0.040537, 0.079919, 0.067594, 0.067594, 0.118441, 0.071867, 0.044297, 0.044297, 0.021816, 0.021816, 0.021816, 0.031287, 0.031287, 0.05306, 0.096677, 0.096677, 0.11371, 0.111485, 0.059222, 0.060549, 0.098513, 0.134866, 0.132295, 0.064632, 0.046336, 0.048328, 0.074921, 0.129801, 0.129801, 0.236433, 0.155435, 0.144935, 0.100716, 0.111485, 0.069024, 0.054297, 0.044297, 0.081712, 0.074921, 0.073402, 0.076542, 0.090864, 0.111485, 0.059222, 0.120615, 0.161087, 0.15284, 0.088832, 0.046336, 0.090864, 0.046336, 0.041405, 0.045352, 0.046336, 0.024393, 0.018787, 0.023087, 0.030003, 0.026338, 0.029376, 0.05306, 0.03976, 0.032017, 0.020876, 0.020876, 0.022306, 0.020876, 0.022667, 0.022667, 0.03976, 0.040537, 0.073402, 0.081712, 0.048328, 0.10481, 0.164327, 0.275179, 0.288399, 0.271506, 0.257454, 0.324872, 0.257454, 0.288399, 0.291804, 0.380708, 0.384043, 0.339168, 0.25031, 0.170161, 0.268042, 0.191378, 0.111485, 0.11371, 0.173081, 0.155435, 0.139895, 0.15284, 0.179055, 0.170161, 0.15284, 0.134866, 0.11371, 0.147574, 0.127496, 0.100716, 0.066181, 0.116183, 0.118441, 0.209395], '')</t>
  </si>
  <si>
    <t>[182, 184, 185]</t>
  </si>
  <si>
    <t xml:space="preserve">F5S038|F5S038_9ENTR Inosine-5'-monophosphate dehydrogenase OS=Enterobacter hormaechei ATCC 49162 </t>
  </si>
  <si>
    <t>([0.059222, 0.098513, 0.142424, 0.109221, 0.074921, 0.054297, 0.045352, 0.078022, 0.081712, 0.109221, 0.132295, 0.158265, 0.173081, 0.111485, 0.209395, 0.25031, 0.257454, 0.209395, 0.247041, 0.25031, 0.243554, 0.356642, 0.356642, 0.264545, 0.335645, 0.408655, 0.494003, 0.465241, 0.4292, 0.377384, 0.380708, 0.291804, 0.318242, 0.352862, 0.349426, 0.318242, 0.275179, 0.243554, 0.239899, 0.239899, 0.324872, 0.257454, 0.25406, 0.264545, 0.31487, 0.311707, 0.239899, 0.206376, 0.206376, 0.182256, 0.185198, 0.15008, 0.236433, 0.219301, 0.25031, 0.332115, 0.247041, 0.275179, 0.203355, 0.155435, 0.15284, 0.144935, 0.21291, 0.182256, 0.167087, 0.120615, 0.132295, 0.196879, 0.225814, 0.288399, 0.328603, 0.422041, 0.387226, 0.380708, 0.36309, 0.298791, 0.291804, 0.374039, 0.380708, 0.5017, 0.608892, 0.59917, 0.497853, 0.414856, 0.450668, 0.454136, 0.59917, 0.58069, 0.59014, 0.5017, 0.447574, 0.465241, 0.458154, 0.534167, 0.541878, 0.458154, 0.541878, 0.562014, 0.494003, 0.480142, 0.436924, 0.36309, 0.366687, 0.472492, 0.545602, 0.562014, 0.553315, 0.414856, 0.384043, 0.380708, 0.36309, 0.480142, 0.384043, 0.318242, 0.31487, 0.321458, 0.40511, 0.408655, 0.40511, 0.398279, 0.339168, 0.366687, 0.359901, 0.275179, 0.271506, 0.268042, 0.25406, 0.26085, 0.295083, 0.31487, 0.219301, 0.236433, 0.21291, 0.281712, 0.268042, 0.275179, 0.268042, 0.295083, 0.219301, 0.209395, 0.219301, 0.203355, 0.182256, 0.264545, 0.377384, 0.366687, 0.380708, 0.380708, 0.298791, 0.301917, 0.308712, 0.342579, 0.40511, 0.408655, 0.398279, 0.486429, 0.480142, 0.476583, 0.447574, 0.450668, 0.390993, 0.384043, 0.440853, 0.465241, 0.4292, 0.408655, 0.422041, 0.40511, 0.40511, 0.418646, 0.494003, 0.483068, 0.521092, 0.447574, 0.377384, 0.318242, 0.31487, 0.281712, 0.295083, 0.194234, 0.264545, 0.247041, 0.311707, 0.332115, 0.311707, 0.25406, 0.247041, 0.179055, 0.179055, 0.18812, 0.15284, 0.15008, 0.15008, 0.147574, 0.219301, 0.278302, 0.332115, 0.359901, 0.394753, 0.352862, 0.377384, 0.359901, 0.444081, 0.454136, 0.468512, 0.494003, 0.59508, 0.490133, 0.56648, 0.494003, 0.483068, 0.56648, 0.525368, 0.461924, 0.486429, 0.444081, 0.440853, 0.414856, 0.380708, 0.380708, 0.422041, 0.51388, 0.521092, 0.444081, 0.440853, 0.401658, 0.324872, 0.264545, 0.31487, 0.284882, 0.342579, 0.284882, 0.321458, 0.288399, 0.271506, 0.200174, 0.15284, 0.164327, 0.191378, 0.194234, 0.196879, 0.182256, 0.182256, 0.182256, 0.25406, 0.239899, 0.206376, 0.200174, 0.271506, 0.301917, 0.243554, 0.25031, 0.328603, 0.324872, 0.390993, 0.436924, 0.51388, 0.505461, 0.534167, 0.545602, 0.454136, 0.450668, 0.366687, 0.271506, 0.264545, 0.247041, 0.257454, 0.257454, 0.30533, 0.30533, 0.298791, 0.352862, 0.346032, 0.295083, 0.291804, 0.25406, 0.209395, 0.182256, 0.284882, 0.219301, 0.203355, 0.209395, 0.200174, 0.25031, 0.271506, 0.271506, 0.21291, 0.200174, 0.185198, 0.209395, 0.236433, 0.236433, 0.268042, 0.194234, 0.15284, 0.158265, 0.191378, 0.275179, 0.222385, 0.15284, 0.18812, 0.185198, 0.196879, 0.191378, 0.164327, 0.257454, 0.271506, 0.247041, 0.26085, 0.308712, 0.25031, 0.216401, 0.236433, 0.203355, 0.222385, 0.321458, 0.281712, 0.194234, 0.209395, 0.288399, 0.356642, 0.342579, 0.264545, 0.359901, 0.298791, 0.278302, 0.209395, 0.216401, 0.295083, 0.284882, 0.232838, 0.301917, 0.206376, 0.194234, 0.222385, 0.298791, 0.200174, 0.200174, 0.275179, 0.219301, 0.15284, 0.122885, 0.10481, 0.161087, 0.111485, 0.132295, 0.173081, 0.147574, 0.11371, 0.079919, 0.078022, 0.127496, 0.100716, 0.111485, 0.088832, 0.086953, 0.083462, 0.147574, 0.194234, 0.196879, 0.264545, 0.335645, 0.387226, 0.339168, 0.366687, 0.321458, 0.268042, 0.308712, 0.366687, 0.408655, 0.472492, 0.387226, 0.380708, 0.418646, 0.41194, 0.450668, 0.454136, 0.41194, 0.387226, 0.366687, 0.288399, 0.25031, 0.222385, 0.173081, 0.25031, 0.222385, 0.298791, 0.390993, 0.380708, 0.401658, 0.401658, 0.31487, 0.308712, 0.324872, 0.328603, 0.4292, 0.433034, 0.40511, 0.408655, 0.42561, 0.418646, 0.422041, 0.36309, 0.4292, 0.486429, 0.483068, 0.40511, 0.4292, 0.42561, 0.4292, 0.352862, 0.318242, 0.318242, 0.408655, 0.394753, 0.394753, 0.301917, 0.291804, 0.342579, 0.298791, 0.206376, 0.219301, 0.308712, 0.384043, 0.311707, 0.288399, 0.288399, 0.295083, 0.281712, 0.284882, 0.206376, 0.229226, 0.257454, 0.271506, 0.278302, 0.281712, 0.203355, 0.275179, 0.284882, 0.18812, 0.275179, 0.281712, 0.203355, 0.196879, 0.191378, 0.222385, 0.196879, 0.216401, 0.203355, 0.15008, 0.15284, 0.155435, 0.18812, 0.18812, 0.232838, 0.225814, 0.164327, 0.243554, 0.26085, 0.257454, 0.342579, 0.275179, 0.352862, 0.4292, 0.366687, 0.36309, 0.295083, 0.328603, 0.311707, 0.414856, 0.472492, 0.5017, 0.59917, 0.494003, 0.505461, 0.458154, 0.458154, 0.534167, 0.509769, 0.476583, 0.458154, 0.433034, 0.490133, 0.458154, 0.42561, 0.494003, 0.465241, 0.59917], '')</t>
  </si>
  <si>
    <t>[79, 80, 81, 86, 87, 88, 89, 93, 94, 96, 97, 104, 105, 106, 172, 206, 208, 211, 212, 221, 222, 256, 257, 258, 259, 471, 472, 474, 477, 478, 487]</t>
  </si>
  <si>
    <t xml:space="preserve">F5S055|F5S055_9ENTR Nucleoside diphosphate kinase OS=Enterobacter hormaechei ATCC 49162 </t>
  </si>
  <si>
    <t>([0.043307, 0.094817, 0.144935, 0.142424, 0.10481, 0.10481, 0.127496, 0.167087, 0.132295, 0.096677, 0.118441, 0.144935, 0.109221, 0.100716, 0.074921, 0.074921, 0.035586, 0.081712, 0.081712, 0.118441, 0.18812, 0.10481, 0.083462, 0.045352, 0.035586, 0.055536, 0.071867, 0.071867, 0.051831, 0.046336, 0.079919, 0.047319, 0.050641, 0.055536, 0.118441, 0.15008, 0.127496, 0.216401, 0.196879, 0.116183, 0.079919, 0.066181, 0.142424, 0.15008, 0.247041, 0.31487, 0.311707, 0.335645, 0.236433, 0.173081, 0.264545, 0.26085, 0.26085, 0.18812, 0.275179, 0.155435, 0.118441, 0.147574, 0.144935, 0.144935, 0.275179, 0.281712, 0.247041, 0.167087, 0.161087, 0.100716, 0.060549, 0.069024, 0.055536, 0.120615, 0.216401, 0.182256, 0.127496, 0.206376, 0.271506, 0.257454, 0.36309, 0.408655, 0.31487, 0.236433, 0.236433, 0.179055, 0.268042, 0.342579, 0.440853, 0.454136, 0.538167, 0.604312, 0.483068, 0.450668, 0.433034, 0.4292, 0.374039, 0.440853, 0.394753, 0.40511, 0.308712, 0.281712, 0.281712, 0.359901, 0.335645, 0.342579, 0.394753, 0.398279, 0.387226, 0.36309, 0.359901, 0.349426, 0.377384, 0.468512, 0.497853, 0.4292, 0.440853, 0.529623, 0.497853, 0.5017, 0.490133, 0.632174, 0.56648, 0.525368, 0.418646, 0.42561, 0.318242, 0.275179, 0.281712, 0.281712, 0.295083, 0.229226, 0.164327, 0.200174, 0.185198, 0.196879, 0.25406, 0.209395, 0.18812, 0.185198, 0.185198, 0.158265, 0.106997, 0.155435, 0.15284, 0.268042, 0.41194], '')</t>
  </si>
  <si>
    <t>[86, 87, 113, 115, 117, 118, 119]</t>
  </si>
  <si>
    <t xml:space="preserve">F5S067|F5S067_9ENTR Peptidase B OS=Enterobacter hormaechei ATCC 49162 </t>
  </si>
  <si>
    <t>([0.31487, 0.374039, 0.461924, 0.447574, 0.476583, 0.465241, 0.472492, 0.394753, 0.414856, 0.450668, 0.458154, 0.472492, 0.476583, 0.370445, 0.390993, 0.346032, 0.36309, 0.450668, 0.458154, 0.549308, 0.468512, 0.472492, 0.380708, 0.346032, 0.291804, 0.291804, 0.31487, 0.31487, 0.40511, 0.41194, 0.318242, 0.328603, 0.275179, 0.196879, 0.295083, 0.288399, 0.339168, 0.308712, 0.288399, 0.275179, 0.196879, 0.278302, 0.278302, 0.278302, 0.278302, 0.281712, 0.271506, 0.271506, 0.222385, 0.21291, 0.137348, 0.216401, 0.216401, 0.30533, 0.380708, 0.284882, 0.301917, 0.328603, 0.359901, 0.359901, 0.366687, 0.359901, 0.328603, 0.239899, 0.229226, 0.206376, 0.281712, 0.206376, 0.200174, 0.257454, 0.291804, 0.359901, 0.346032, 0.349426, 0.324872, 0.318242, 0.328603, 0.335645, 0.243554, 0.21291, 0.229226, 0.161087, 0.247041, 0.284882, 0.349426, 0.436924, 0.468512, 0.461924, 0.575842, 0.494003, 0.509769, 0.472492, 0.472492, 0.390993, 0.398279, 0.328603, 0.257454, 0.342579, 0.243554, 0.275179, 0.291804, 0.291804, 0.370445, 0.281712, 0.278302, 0.275179, 0.308712, 0.271506, 0.291804, 0.291804, 0.291804, 0.278302, 0.311707, 0.335645, 0.42561, 0.335645, 0.390993, 0.483068, 0.468512, 0.529623, 0.525368, 0.545602, 0.447574, 0.36309, 0.377384, 0.366687, 0.332115, 0.275179, 0.298791, 0.298791, 0.278302, 0.318242, 0.31487, 0.194234, 0.179055, 0.106997, 0.164327, 0.182256, 0.167087, 0.185198, 0.219301, 0.200174, 0.191378, 0.281712, 0.370445, 0.447574, 0.352862, 0.335645, 0.359901, 0.281712, 0.264545, 0.275179, 0.247041, 0.247041, 0.332115, 0.332115, 0.41194, 0.42561, 0.4292, 0.465241, 0.480142, 0.408655, 0.41194, 0.335645, 0.288399, 0.203355, 0.203355, 0.209395, 0.291804, 0.328603, 0.41194, 0.408655, 0.414856, 0.472492, 0.494003, 0.461924, 0.5017, 0.440853, 0.321458, 0.291804, 0.182256, 0.100716, 0.100716, 0.15008, 0.21291, 0.236433, 0.229226, 0.225814, 0.209395, 0.209395, 0.185198, 0.17593, 0.17593, 0.102787, 0.10481, 0.058088, 0.067594, 0.059222, 0.085092, 0.127496, 0.085092, 0.111485, 0.17593, 0.232838, 0.200174, 0.200174, 0.203355, 0.295083, 0.25031, 0.346032, 0.328603, 0.288399, 0.257454, 0.264545, 0.268042, 0.268042, 0.342579, 0.311707, 0.222385, 0.18812, 0.127496, 0.179055, 0.134866, 0.129801, 0.134866, 0.158265, 0.10481, 0.111485, 0.100716, 0.129801, 0.094817, 0.094817, 0.071867, 0.049374, 0.029376, 0.030611, 0.019109, 0.016528, 0.020876, 0.036378, 0.034068, 0.045352, 0.055536, 0.096677, 0.100716, 0.078022, 0.040537, 0.067594, 0.037156, 0.037156, 0.038042, 0.032017, 0.019401, 0.031287, 0.030611, 0.05306, 0.092881, 0.142424, 0.170161, 0.170161, 0.11371, 0.161087, 0.161087, 0.129801, 0.139895, 0.134866, 0.170161, 0.239899, 0.264545, 0.342579, 0.352862, 0.26085, 0.288399, 0.295083, 0.25406, 0.356642, 0.349426, 0.25406, 0.170161, 0.182256, 0.142424, 0.129801, 0.092881, 0.144935, 0.182256, 0.200174, 0.219301, 0.139895, 0.10481, 0.051831, 0.056825, 0.040537, 0.055536, 0.085092, 0.083462, 0.106997, 0.098513, 0.083462, 0.111485, 0.179055, 0.17593, 0.179055, 0.179055, 0.206376, 0.200174, 0.209395, 0.106997, 0.094817, 0.125101, 0.127496, 0.111485, 0.10481, 0.069024, 0.090864, 0.094817, 0.15008, 0.090864, 0.074921, 0.074921, 0.092881, 0.055536, 0.032017, 0.032017, 0.05306, 0.043307, 0.032677, 0.025316, 0.054297, 0.056825, 0.081712, 0.155435, 0.155435, 0.096677, 0.179055, 0.109221, 0.125101, 0.078022, 0.106997, 0.147574, 0.094817, 0.098513, 0.155435, 0.225814, 0.275179, 0.196879, 0.26085, 0.291804, 0.335645, 0.206376, 0.167087, 0.167087, 0.086953, 0.17593, 0.275179, 0.281712, 0.332115, 0.295083, 0.346032, 0.349426, 0.229226, 0.374039, 0.339168, 0.335645, 0.308712, 0.288399, 0.380708, 0.311707, 0.288399, 0.271506, 0.271506, 0.216401, 0.191378, 0.275179, 0.155435, 0.102787, 0.116183, 0.147574, 0.085092, 0.10481, 0.142424, 0.225814, 0.120615, 0.090864, 0.092881, 0.064632, 0.071867, 0.042364, 0.050641, 0.050641, 0.05306, 0.056825, 0.096677, 0.098513, 0.079919, 0.129801, 0.132295, 0.129801, 0.134866, 0.137348, 0.129801, 0.092881, 0.094817, 0.134866, 0.206376, 0.203355, 0.209395, 0.200174, 0.209395, 0.21291, 0.25406, 0.18812, 0.257454, 0.271506, 0.194234, 0.15284, 0.185198, 0.21291, 0.209395, 0.173081, 0.243554, 0.222385, 0.232838, 0.203355, 0.209395, 0.167087, 0.132295, 0.21291, 0.170161], '')</t>
  </si>
  <si>
    <t>[19, 88, 90, 119, 120, 121, 176]</t>
  </si>
  <si>
    <t xml:space="preserve">F5S074|F5S074_9ENTR Cysteine desulfurase IscS OS=Enterobacter hormaechei ATCC 49162 </t>
  </si>
  <si>
    <t>([0.055536, 0.035586, 0.022306, 0.017138, 0.026338, 0.018415, 0.024826, 0.027463, 0.038042, 0.050641, 0.076542, 0.069024, 0.122885, 0.144935, 0.196879, 0.232838, 0.200174, 0.247041, 0.288399, 0.25406, 0.291804, 0.275179, 0.278302, 0.291804, 0.370445, 0.288399, 0.387226, 0.387226, 0.4292, 0.324872, 0.318242, 0.301917, 0.390993, 0.356642, 0.324872, 0.321458, 0.380708, 0.41194, 0.398279, 0.301917, 0.335645, 0.281712, 0.275179, 0.318242, 0.41194, 0.42561, 0.476583, 0.401658, 0.41194, 0.31487, 0.387226, 0.390993, 0.390993, 0.374039, 0.321458, 0.295083, 0.30533, 0.225814, 0.167087, 0.164327, 0.229226, 0.239899, 0.36309, 0.359901, 0.41194, 0.311707, 0.232838, 0.167087, 0.225814, 0.219301, 0.298791, 0.298791, 0.301917, 0.308712, 0.295083, 0.384043, 0.42561, 0.332115, 0.380708, 0.359901, 0.356642, 0.384043, 0.346032, 0.284882, 0.291804, 0.17593, 0.170161, 0.239899, 0.335645, 0.324872, 0.321458, 0.321458, 0.356642, 0.268042, 0.173081, 0.17593, 0.167087, 0.155435, 0.232838, 0.284882, 0.370445, 0.370445, 0.342579, 0.311707, 0.26085, 0.26085, 0.366687, 0.380708, 0.370445, 0.387226, 0.308712, 0.328603, 0.339168, 0.349426, 0.433034, 0.41194, 0.422041, 0.356642, 0.366687, 0.275179, 0.17593, 0.147574, 0.179055, 0.21291, 0.275179, 0.366687, 0.356642, 0.271506, 0.26085, 0.268042, 0.179055, 0.25406, 0.25406, 0.170161, 0.167087, 0.147574, 0.21291, 0.167087, 0.229226, 0.232838, 0.328603, 0.418646, 0.366687, 0.257454, 0.185198, 0.18812, 0.111485, 0.092881, 0.155435, 0.167087, 0.170161, 0.26085, 0.278302, 0.179055, 0.257454, 0.182256, 0.15284, 0.185198, 0.225814, 0.15008, 0.122885, 0.120615, 0.071867, 0.116183, 0.191378, 0.216401, 0.155435, 0.236433, 0.243554, 0.236433, 0.301917, 0.209395, 0.132295, 0.073402, 0.127496, 0.088832, 0.134866, 0.161087, 0.158265, 0.158265, 0.236433, 0.203355, 0.196879, 0.275179, 0.196879, 0.209395, 0.170161, 0.239899, 0.161087, 0.191378, 0.196879, 0.132295, 0.196879, 0.209395, 0.30533, 0.216401, 0.247041, 0.243554, 0.179055, 0.179055, 0.167087, 0.170161, 0.225814, 0.15008, 0.092881, 0.144935, 0.147574, 0.216401, 0.206376, 0.200174, 0.196879, 0.161087, 0.158265, 0.098513, 0.096677, 0.090864, 0.142424, 0.170161, 0.194234, 0.291804, 0.196879, 0.200174, 0.122885, 0.137348, 0.182256, 0.275179, 0.232838, 0.209395, 0.209395, 0.209395, 0.291804, 0.301917, 0.349426, 0.433034, 0.529623, 0.557691, 0.557691, 0.562014, 0.562014, 0.534167, 0.440853, 0.575842, 0.494003, 0.613573, 0.604312, 0.534167, 0.450668, 0.490133, 0.440853, 0.440853, 0.461924, 0.433034, 0.335645, 0.318242, 0.229226, 0.200174, 0.239899, 0.257454, 0.271506, 0.232838, 0.243554, 0.328603, 0.31487, 0.342579, 0.308712, 0.298791, 0.30533, 0.370445, 0.380708, 0.335645, 0.339168, 0.335645, 0.366687, 0.377384, 0.268042, 0.366687, 0.394753, 0.332115, 0.311707, 0.30533, 0.308712, 0.308712, 0.321458, 0.243554, 0.194234, 0.15284, 0.161087, 0.232838, 0.243554, 0.161087, 0.25031, 0.264545, 0.25031, 0.219301, 0.328603, 0.450668, 0.352862, 0.275179, 0.349426, 0.288399, 0.281712, 0.21291, 0.209395, 0.125101, 0.125101, 0.209395, 0.291804, 0.295083, 0.295083, 0.206376, 0.206376, 0.161087, 0.132295, 0.083462, 0.098513, 0.086953, 0.049374, 0.071867, 0.079919, 0.074921, 0.109221, 0.109221, 0.191378, 0.158265, 0.182256, 0.25031, 0.232838, 0.206376, 0.194234, 0.129801, 0.209395, 0.321458, 0.356642, 0.295083, 0.311707, 0.232838, 0.216401, 0.268042, 0.209395, 0.275179, 0.232838, 0.243554, 0.25031, 0.268042, 0.21291, 0.239899, 0.229226, 0.229226, 0.25406, 0.173081, 0.236433, 0.127496, 0.106997, 0.064632, 0.111485, 0.147574, 0.127496, 0.137348, 0.167087, 0.26085, 0.278302, 0.332115, 0.232838, 0.229226, 0.137348, 0.216401, 0.161087, 0.158265, 0.100716, 0.069024, 0.109221, 0.122885, 0.209395, 0.134866, 0.203355, 0.196879, 0.134866, 0.222385, 0.225814, 0.144935, 0.129801, 0.139895, 0.076542, 0.066181, 0.071867, 0.098513, 0.046336, 0.079919, 0.088832, 0.144935, 0.142424, 0.155435, 0.088832, 0.098513, 0.158265, 0.092881, 0.109221, 0.088832, 0.088832, 0.079919, 0.127496, 0.109221, 0.071867, 0.102787, 0.17593, 0.127496, 0.132295, 0.239899, 0.209395, 0.15284, 0.11371], '')</t>
  </si>
  <si>
    <t>[234, 235, 236, 237, 238, 239, 241, 243, 244, 245]</t>
  </si>
  <si>
    <t xml:space="preserve">F5S083|F5S083_9ENTR Serine hydroxymethyltransferase OS=Enterobacter hormaechei ATCC 49162 </t>
  </si>
  <si>
    <t>([0.179055, 0.257454, 0.247041, 0.311707, 0.243554, 0.15284, 0.194234, 0.191378, 0.173081, 0.219301, 0.25031, 0.311707, 0.377384, 0.321458, 0.321458, 0.311707, 0.380708, 0.387226, 0.476583, 0.418646, 0.422041, 0.436924, 0.335645, 0.339168, 0.321458, 0.41194, 0.534167, 0.433034, 0.472492, 0.521092, 0.538167, 0.529623, 0.436924, 0.394753, 0.472492, 0.440853, 0.440853, 0.414856, 0.394753, 0.398279, 0.401658, 0.387226, 0.472492, 0.553315, 0.490133, 0.458154, 0.458154, 0.440853, 0.444081, 0.468512, 0.465241, 0.42561, 0.42561, 0.40511, 0.370445, 0.356642, 0.387226, 0.308712, 0.328603, 0.247041, 0.179055, 0.268042, 0.185198, 0.127496, 0.144935, 0.229226, 0.18812, 0.144935, 0.094817, 0.164327, 0.142424, 0.122885, 0.122885, 0.137348, 0.142424, 0.127496, 0.127496, 0.109221, 0.173081, 0.094817, 0.129801, 0.191378, 0.125101, 0.200174, 0.291804, 0.275179, 0.26085, 0.332115, 0.36309, 0.458154, 0.40511, 0.41194, 0.339168, 0.31487, 0.225814, 0.21291, 0.318242, 0.288399, 0.236433, 0.15008, 0.239899, 0.298791, 0.281712, 0.36309, 0.356642, 0.26085, 0.179055, 0.17593, 0.137348, 0.147574, 0.086953, 0.086953, 0.086953, 0.15284, 0.17593, 0.243554, 0.25406, 0.25031, 0.291804, 0.366687, 0.450668, 0.465241, 0.370445, 0.387226, 0.264545, 0.26085, 0.321458, 0.398279, 0.321458, 0.278302, 0.281712, 0.271506, 0.216401, 0.232838, 0.15284, 0.15284, 0.090864, 0.155435, 0.170161, 0.167087, 0.164327, 0.164327, 0.083462, 0.132295, 0.0704, 0.142424, 0.15284, 0.116183, 0.096677, 0.147574, 0.247041, 0.200174, 0.284882, 0.394753, 0.370445, 0.461924, 0.497853, 0.59917, 0.517562, 0.398279, 0.30533, 0.308712, 0.308712, 0.288399, 0.275179, 0.332115, 0.219301, 0.206376, 0.25406, 0.200174, 0.147574, 0.147574, 0.106997, 0.088832, 0.076542, 0.05306, 0.058088, 0.055536, 0.032017, 0.035586, 0.0704, 0.122885, 0.071867, 0.073402, 0.118441, 0.064632, 0.048328, 0.045352, 0.030003, 0.033407, 0.042364, 0.051831, 0.049374, 0.058088, 0.058088, 0.058088, 0.047319, 0.024826, 0.018106, 0.024826, 0.030003, 0.018787, 0.011342, 0.020876, 0.023087, 0.032677, 0.03976, 0.079919, 0.155435, 0.185198, 0.179055, 0.164327, 0.139895, 0.137348, 0.200174, 0.239899, 0.247041, 0.335645, 0.4292, 0.468512, 0.414856, 0.384043, 0.450668, 0.59917, 0.570702, 0.545602, 0.509769, 0.490133, 0.366687, 0.275179, 0.275179, 0.264545, 0.328603, 0.394753, 0.398279, 0.41194, 0.42561, 0.339168, 0.236433, 0.236433, 0.232838, 0.232838, 0.284882, 0.288399, 0.229226, 0.164327, 0.092881, 0.111485, 0.17593, 0.229226, 0.324872, 0.356642, 0.352862, 0.387226, 0.308712, 0.25406, 0.247041, 0.167087, 0.155435, 0.209395, 0.179055, 0.179055, 0.225814, 0.15284, 0.129801, 0.098513, 0.139895, 0.25406, 0.194234, 0.158265, 0.200174, 0.216401, 0.236433, 0.144935, 0.125101, 0.137348, 0.102787, 0.10481, 0.161087, 0.26085, 0.225814, 0.229226, 0.229226, 0.275179, 0.311707, 0.339168, 0.390993, 0.352862, 0.271506, 0.318242, 0.298791, 0.185198, 0.10481, 0.102787, 0.18812, 0.18812, 0.167087, 0.25406, 0.182256, 0.122885, 0.116183, 0.161087, 0.185198, 0.194234, 0.191378, 0.232838, 0.247041, 0.203355, 0.147574, 0.137348, 0.079919, 0.122885, 0.139895, 0.147574, 0.144935, 0.139895, 0.15008, 0.158265, 0.164327, 0.216401, 0.278302, 0.291804, 0.26085, 0.275179, 0.236433, 0.194234, 0.118441, 0.109221, 0.167087, 0.229226, 0.318242, 0.308712, 0.30533, 0.31487, 0.390993, 0.380708, 0.394753, 0.380708, 0.390993, 0.414856, 0.433034, 0.444081, 0.458154, 0.490133, 0.480142, 0.545602, 0.465241, 0.480142, 0.490133, 0.486429, 0.517562, 0.408655, 0.505461, 0.401658, 0.468512, 0.450668, 0.486429, 0.436924, 0.374039, 0.447574, 0.418646, 0.408655, 0.394753, 0.257454, 0.257454, 0.271506, 0.209395, 0.328603, 0.328603, 0.318242, 0.328603, 0.25406, 0.31487, 0.308712, 0.318242, 0.288399, 0.216401, 0.196879, 0.170161, 0.158265, 0.158265, 0.167087, 0.102787, 0.11371, 0.203355, 0.216401, 0.17593, 0.15008, 0.085092, 0.132295, 0.137348, 0.088832, 0.137348, 0.158265, 0.158265, 0.173081, 0.139895, 0.206376, 0.127496, 0.120615, 0.158265, 0.15284, 0.079919, 0.155435, 0.10481, 0.060549, 0.046336, 0.044297, 0.051831, 0.074921, 0.051831, 0.038042, 0.046336, 0.033407, 0.023087, 0.016021, 0.018106], '')</t>
  </si>
  <si>
    <t>[26, 29, 30, 31, 43, 157, 158, 223, 224, 225, 226, 345, 350, 352]</t>
  </si>
  <si>
    <t xml:space="preserve">F5S090|F5S090_9ENTR Phosphoribosylformylglycinamidine synthase OS=Enterobacter hormaechei ATCC 49162 </t>
  </si>
  <si>
    <t>([0.179055, 0.219301, 0.209395, 0.106997, 0.139895, 0.085092, 0.122885, 0.147574, 0.106997, 0.078022, 0.079919, 0.100716, 0.06312, 0.06184, 0.088832, 0.118441, 0.122885, 0.074921, 0.090864, 0.049374, 0.059222, 0.106997, 0.06184, 0.042364, 0.071867, 0.078022, 0.079919, 0.048328, 0.050641, 0.041405, 0.056825, 0.076542, 0.043307, 0.096677, 0.073402, 0.106997, 0.078022, 0.078022, 0.109221, 0.102787, 0.164327, 0.167087, 0.109221, 0.191378, 0.196879, 0.247041, 0.229226, 0.243554, 0.225814, 0.222385, 0.239899, 0.275179, 0.291804, 0.374039, 0.278302, 0.308712, 0.275179, 0.36309, 0.356642, 0.422041, 0.408655, 0.390993, 0.390993, 0.374039, 0.271506, 0.275179, 0.222385, 0.229226, 0.342579, 0.422041, 0.458154, 0.562014, 0.570702, 0.4292, 0.4292, 0.557691, 0.440853, 0.440853, 0.433034, 0.42561, 0.359901, 0.36309, 0.377384, 0.281712, 0.332115, 0.42561, 0.529623, 0.486429, 0.480142, 0.359901, 0.356642, 0.335645, 0.243554, 0.25031, 0.342579, 0.264545, 0.25031, 0.356642, 0.359901, 0.291804, 0.26085, 0.203355, 0.125101, 0.076542, 0.147574, 0.147574, 0.142424, 0.137348, 0.127496, 0.125101, 0.206376, 0.182256, 0.182256, 0.170161, 0.167087, 0.144935, 0.161087, 0.122885, 0.10481, 0.118441, 0.109221, 0.132295, 0.219301, 0.30533, 0.339168, 0.288399, 0.335645, 0.335645, 0.264545, 0.239899, 0.257454, 0.239899, 0.191378, 0.194234, 0.31487, 0.275179, 0.311707, 0.377384, 0.328603, 0.25406, 0.236433, 0.321458, 0.321458, 0.318242, 0.352862, 0.36309, 0.4292, 0.346032, 0.36309, 0.42561, 0.472492, 0.472492, 0.394753, 0.398279, 0.380708, 0.380708, 0.408655, 0.394753, 0.41194, 0.465241, 0.490133, 0.401658, 0.41194, 0.377384, 0.380708, 0.268042, 0.291804, 0.185198, 0.247041, 0.158265, 0.142424, 0.127496, 0.100716, 0.170161, 0.257454, 0.275179, 0.179055, 0.191378, 0.120615, 0.069024, 0.086953, 0.147574, 0.196879, 0.102787, 0.081712, 0.074921, 0.074921, 0.081712, 0.129801, 0.137348, 0.239899, 0.278302, 0.374039, 0.31487, 0.31487, 0.222385, 0.132295, 0.167087, 0.085092, 0.125101, 0.203355, 0.170161, 0.170161, 0.194234, 0.321458, 0.394753, 0.328603, 0.408655, 0.398279, 0.398279, 0.301917, 0.173081, 0.173081, 0.142424, 0.229226, 0.129801, 0.132295, 0.142424, 0.185198, 0.291804, 0.335645, 0.339168, 0.380708, 0.401658, 0.398279, 0.377384, 0.295083, 0.264545, 0.264545, 0.222385, 0.158265, 0.225814, 0.342579, 0.332115, 0.321458, 0.324872, 0.440853, 0.529623, 0.675549, 0.675549, 0.680603, 0.570702, 0.465241, 0.447574, 0.390993, 0.30533, 0.298791, 0.387226, 0.505461, 0.483068, 0.494003, 0.517562, 0.480142, 0.483068, 0.480142, 0.517562, 0.521092, 0.436924, 0.433034, 0.398279, 0.288399, 0.18812, 0.222385, 0.308712, 0.308712, 0.349426, 0.414856, 0.422041, 0.408655, 0.301917, 0.339168, 0.268042, 0.332115, 0.387226, 0.387226, 0.414856, 0.390993, 0.377384, 0.366687, 0.291804, 0.26085, 0.349426, 0.387226, 0.4292, 0.422041, 0.4292, 0.418646, 0.447574, 0.476583, 0.486429, 0.56648, 0.472492, 0.585406, 0.618285, 0.486429, 0.497853, 0.468512, 0.472492, 0.447574, 0.534167, 0.632174, 0.680603, 0.694846, 0.771762, 0.771762, 0.671169, 0.666105, 0.666105, 0.685117, 0.653063, 0.608892, 0.653063, 0.741537, 0.741537, 0.712013, 0.791621, 0.750527, 0.784345, 0.801317, 0.801317, 0.798249, 0.712013, 0.632174, 0.632174, 0.509769, 0.494003, 0.505461, 0.505461, 0.505461, 0.41194, 0.408655, 0.356642, 0.380708, 0.380708, 0.288399, 0.30533, 0.342579, 0.380708, 0.26085, 0.288399, 0.324872, 0.335645, 0.311707, 0.366687, 0.359901, 0.486429, 0.505461, 0.58069, 0.490133, 0.414856, 0.5017, 0.476583, 0.480142, 0.461924, 0.380708, 0.440853, 0.4292, 0.433034, 0.401658, 0.529623, 0.42561, 0.408655, 0.398279, 0.468512, 0.444081, 0.359901, 0.339168, 0.328603, 0.346032, 0.332115, 0.394753, 0.384043, 0.444081, 0.494003, 0.40511, 0.494003, 0.538167, 0.433034, 0.324872, 0.321458, 0.298791, 0.288399, 0.301917, 0.321458, 0.339168, 0.308712, 0.41194, 0.401658, 0.394753, 0.384043, 0.476583, 0.494003, 0.51388, 0.401658, 0.422041, 0.494003, 0.394753, 0.401658, 0.483068, 0.63748, 0.534167, 0.486429, 0.5017, 0.454136, 0.433034, 0.440853, 0.414856, 0.401658, 0.408655, 0.321458, 0.31487, 0.284882, 0.281712, 0.271506, 0.281712, 0.301917, 0.298791, 0.384043, 0.394753, 0.321458, 0.222385, 0.236433, 0.271506, 0.318242, 0.339168, 0.264545, 0.191378, 0.206376, 0.144935, 0.137348, 0.206376, 0.239899, 0.243554, 0.194234, 0.194234, 0.182256, 0.167087, 0.11371, 0.116183, 0.102787, 0.161087, 0.191378, 0.222385, 0.225814, 0.25406, 0.222385, 0.268042, 0.346032, 0.40511, 0.494003, 0.494003, 0.51388, 0.444081, 0.486429, 0.444081, 0.450668, 0.433034, 0.401658, 0.480142, 0.414856, 0.4292, 0.42561, 0.468512, 0.509769, 0.545602, 0.56648, 0.56648, 0.626927, 0.622677, 0.618285, 0.497853, 0.509769, 0.517562, 0.480142, 0.380708, 0.480142, 0.458154, 0.472492, 0.40511, 0.418646, 0.40511, 0.387226, 0.408655, 0.366687, 0.366687, 0.370445, 0.275179, 0.236433, 0.137348, 0.088832, 0.092881, 0.161087, 0.106997, 0.094817, 0.116183, 0.17593, 0.161087, 0.106997, 0.170161, 0.264545, 0.222385, 0.268042, 0.301917, 0.308712, 0.257454, 0.191378, 0.161087, 0.247041, 0.321458, 0.418646, 0.497853, 0.494003, 0.476583, 0.545602, 0.436924, 0.476583, 0.398279, 0.394753, 0.490133, 0.408655, 0.324872, 0.352862, 0.398279, 0.380708, 0.398279, 0.480142, 0.51388, 0.51388, 0.538167, 0.458154, 0.476583, 0.401658, 0.308712, 0.225814, 0.239899, 0.356642, 0.346032, 0.436924, 0.461924, 0.440853, 0.436924, 0.454136, 0.377384, 0.342579, 0.264545, 0.203355, 0.182256, 0.219301, 0.229226, 0.132295, 0.225814, 0.144935, 0.129801, 0.216401, 0.31487, 0.229226, 0.144935, 0.139895, 0.125101, 0.125101, 0.125101, 0.170161, 0.257454, 0.247041, 0.247041, 0.247041, 0.191378, 0.216401, 0.219301, 0.185198, 0.264545, 0.243554, 0.335645, 0.444081, 0.433034, 0.339168, 0.422041, 0.422041, 0.42561, 0.447574, 0.436924, 0.444081, 0.36309, 0.342579, 0.440853, 0.476583, 0.585406, 0.575842, 0.59508, 0.483068, 0.553315, 0.461924, 0.458154, 0.380708, 0.298791, 0.225814, 0.301917, 0.291804, 0.374039, 0.408655, 0.390993, 0.349426, 0.352862, 0.450668, 0.450668, 0.377384, 0.370445, 0.346032, 0.4292, 0.408655, 0.458154, 0.394753, 0.468512, 0.450668, 0.480142, 0.476583, 0.575842, 0.570702, 0.59014, 0.58069, 0.444081, 0.454136, 0.42561, 0.418646, 0.440853, 0.398279, 0.398279, 0.401658, 0.390993, 0.332115, 0.257454, 0.288399, 0.236433, 0.268042, 0.243554, 0.209395, 0.257454, 0.264545, 0.264545, 0.26085, 0.161087, 0.170161, 0.118441, 0.170161, 0.10481, 0.094817, 0.120615, 0.170161, 0.164327, 0.118441, 0.170161, 0.247041, 0.206376, 0.225814, 0.194234, 0.222385, 0.298791, 0.335645, 0.281712, 0.222385, 0.21291, 0.352862, 0.346032, 0.418646, 0.321458, 0.447574, 0.384043, 0.342579, 0.356642, 0.281712, 0.318242, 0.25031, 0.257454, 0.295083, 0.324872, 0.324872, 0.247041, 0.247041, 0.236433, 0.185198, 0.158265, 0.161087, 0.147574, 0.196879, 0.155435, 0.21291, 0.122885, 0.170161, 0.21291, 0.203355, 0.275179, 0.335645, 0.339168, 0.30533, 0.222385, 0.179055, 0.191378, 0.170161, 0.139895, 0.118441, 0.191378, 0.25031, 0.25406, 0.161087, 0.161087, 0.139895, 0.161087, 0.25031, 0.219301, 0.134866, 0.137348, 0.142424, 0.0704, 0.086953, 0.086953, 0.139895, 0.21291, 0.127496, 0.209395, 0.25406, 0.191378, 0.185198, 0.21291, 0.134866, 0.194234, 0.15008, 0.203355, 0.17593, 0.170161, 0.127496, 0.158265, 0.129801, 0.102787, 0.142424, 0.161087, 0.191378, 0.216401, 0.206376, 0.318242, 0.332115, 0.284882, 0.377384, 0.30533, 0.21291, 0.324872, 0.298791, 0.318242, 0.31487, 0.31487, 0.239899, 0.324872, 0.384043, 0.436924, 0.387226, 0.349426, 0.384043, 0.349426, 0.232838, 0.232838, 0.142424, 0.137348, 0.096677, 0.120615, 0.127496, 0.203355, 0.179055, 0.219301, 0.281712, 0.243554, 0.275179, 0.295083, 0.291804, 0.278302, 0.257454, 0.243554, 0.321458, 0.308712, 0.335645, 0.418646, 0.440853, 0.545602, 0.538167, 0.690604, 0.585406, 0.690604, 0.690604, 0.741537, 0.613573, 0.613573, 0.553315, 0.480142, 0.422041, 0.433034, 0.394753, 0.284882, 0.346032, 0.335645, 0.247041, 0.271506, 0.281712, 0.196879, 0.18812, 0.194234, 0.182256, 0.158265, 0.158265, 0.191378, 0.167087, 0.167087, 0.118441, 0.18812, 0.271506, 0.377384, 0.384043, 0.387226, 0.414856, 0.366687, 0.284882, 0.26085, 0.25031, 0.161087, 0.219301, 0.216401, 0.206376, 0.206376, 0.284882, 0.25031, 0.144935, 0.137348, 0.17593, 0.247041, 0.209395, 0.127496, 0.098513, 0.096677, 0.076542, 0.073402, 0.118441, 0.18812, 0.194234, 0.182256, 0.275179, 0.271506, 0.311707, 0.281712, 0.288399, 0.206376, 0.232838, 0.328603, 0.26085, 0.26085, 0.26085, 0.206376, 0.284882, 0.311707, 0.194234, 0.173081, 0.271506, 0.239899, 0.147574, 0.229226, 0.203355, 0.125101, 0.085092, 0.055536, 0.071867, 0.064632, 0.098513, 0.058088, 0.031287, 0.03976, 0.028107, 0.028695, 0.05306, 0.051831, 0.05306, 0.111485, 0.179055, 0.167087, 0.125101, 0.129801, 0.081712, 0.100716, 0.098513, 0.120615, 0.158265, 0.120615, 0.102787, 0.051831, 0.090864, 0.144935, 0.17593, 0.182256, 0.173081, 0.11371, 0.129801, 0.111485, 0.111485, 0.064632, 0.055536, 0.098513, 0.100716, 0.147574, 0.158265, 0.25406, 0.281712, 0.182256, 0.194234, 0.196879, 0.229226, 0.132295, 0.142424, 0.15284, 0.239899, 0.161087, 0.219301, 0.17593, 0.147574, 0.081712, 0.147574, 0.120615, 0.116183, 0.155435, 0.134866, 0.129801, 0.118441, 0.129801, 0.170161, 0.139895, 0.179055, 0.229226, 0.247041, 0.158265, 0.125101, 0.118441, 0.191378, 0.191378, 0.147574, 0.17593, 0.275179, 0.18812, 0.18812, 0.196879, 0.147574, 0.109221, 0.100716, 0.100716, 0.078022, 0.06312, 0.100716, 0.088832, 0.11371, 0.17593, 0.155435, 0.129801, 0.071867, 0.078022, 0.066181, 0.118441, 0.134866, 0.132295, 0.170161, 0.173081, 0.090864, 0.15008, 0.243554, 0.243554, 0.243554, 0.278302, 0.349426, 0.257454, 0.25406, 0.206376, 0.139895, 0.15284, 0.185198, 0.291804, 0.278302, 0.31487, 0.216401, 0.225814, 0.185198, 0.222385, 0.281712, 0.30533, 0.301917, 0.295083, 0.30533, 0.346032, 0.359901, 0.268042, 0.321458, 0.335645, 0.384043, 0.494003, 0.604312, 0.661982, 0.59014, 0.575842, 0.534167, 0.661982, 0.661982, 0.728858, 0.728858, 0.775545, 0.862302, 0.775545, 0.775545, 0.680603, 0.622677, 0.490133, 0.59508, 0.497853, 0.494003, 0.390993, 0.384043, 0.398279, 0.398279, 0.342579, 0.321458, 0.321458, 0.346032, 0.243554, 0.155435, 0.125101, 0.10481, 0.106997, 0.147574, 0.134866, 0.219301, 0.222385, 0.243554, 0.216401, 0.26085, 0.17593, 0.25406, 0.26085, 0.25406, 0.243554, 0.264545, 0.301917, 0.324872, 0.288399, 0.321458, 0.422041, 0.414856, 0.384043, 0.356642, 0.359901, 0.26085, 0.225814, 0.222385, 0.26085, 0.291804, 0.247041, 0.339168, 0.31487, 0.219301, 0.216401, 0.164327, 0.219301, 0.17593, 0.17593, 0.185198, 0.170161, 0.100716, 0.106997, 0.125101, 0.139895, 0.167087, 0.264545, 0.185198, 0.200174, 0.239899, 0.142424, 0.247041, 0.209395, 0.164327, 0.17593, 0.144935, 0.129801, 0.129801, 0.158265, 0.088832, 0.083462, 0.076542, 0.122885, 0.15008, 0.10481, 0.066181, 0.06312, 0.05306, 0.088832, 0.092881, 0.085092, 0.092881, 0.071867, 0.083462, 0.132295, 0.116183, 0.083462, 0.0704, 0.074921, 0.073402, 0.137348, 0.094817, 0.158265, 0.167087, 0.170161, 0.132295, 0.21291, 0.222385, 0.147574, 0.076542, 0.0704, 0.069024, 0.144935, 0.179055, 0.18812, 0.122885, 0.164327, 0.161087, 0.264545, 0.18812, 0.125101, 0.137348, 0.194234, 0.132295, 0.129801, 0.094817, 0.147574, 0.132295, 0.134866, 0.158265, 0.26085, 0.275179, 0.196879, 0.10481, 0.120615, 0.116183, 0.179055, 0.222385, 0.278302, 0.18812, 0.291804, 0.366687, 0.247041, 0.182256, 0.257454, 0.257454, 0.30533, 0.339168, 0.352862, 0.342579, 0.31487, 0.335645, 0.288399, 0.366687, 0.346032, 0.311707, 0.232838, 0.17593, 0.17593, 0.147574, 0.236433, 0.21291, 0.209395, 0.349426, 0.41194, 0.335645, 0.25031, 0.167087, 0.179055, 0.170161, 0.142424, 0.182256, 0.170161, 0.194234, 0.203355, 0.275179, 0.30533, 0.30533, 0.346032, 0.268042, 0.328603, 0.324872, 0.318242, 0.335645, 0.308712, 0.321458, 0.339168, 0.4292, 0.447574, 0.433034, 0.440853, 0.454136, 0.494003, 0.494003, 0.418646, 0.384043, 0.433034, 0.324872, 0.418646, 0.440853, 0.505461, 0.51388, 0.433034, 0.370445, 0.335645, 0.257454, 0.247041, 0.206376, 0.144935, 0.206376, 0.222385, 0.129801, 0.15008, 0.170161, 0.120615, 0.18812, 0.222385, 0.222385, 0.206376, 0.222385, 0.203355, 0.21291, 0.236433, 0.321458, 0.387226, 0.408655, 0.465241, 0.480142, 0.608892, 0.58069, 0.58069, 0.538167, 0.585406, 0.59508, 0.59508, 0.694846, 0.680603, 0.671169, 0.653063, 0.699094, 0.671169, 0.59508, 0.545602, 0.480142, 0.497853, 0.5017, 0.538167, 0.58069, 0.56648, 0.490133, 0.468512, 0.458154, 0.486429, 0.486429, 0.476583, 0.490133, 0.480142, 0.387226, 0.390993, 0.422041, 0.5017, 0.505461, 0.486429, 0.521092, 0.575842, 0.549308, 0.541878, 0.541878, 0.4292, 0.398279, 0.458154, 0.486429, 0.394753, 0.384043, 0.458154, 0.440853, 0.422041, 0.422041, 0.534167, 0.450668, 0.42561, 0.390993, 0.356642, 0.447574, 0.422041, 0.380708, 0.335645, 0.30533, 0.222385, 0.328603, 0.349426], '')</t>
  </si>
  <si>
    <t>[71, 72, 75, 86, 237, 238, 239, 240, 241, 248, 251, 255, 256, 290, 292, 293, 299, 300, 301, 302, 303, 304, 305, 306, 307, 308, 309, 310, 311, 312, 313, 314, 315, 316, 317, 318, 319, 320, 321, 322, 323, 324, 326, 327, 328, 346, 347, 350, 359, 376, 392, 399, 400, 402, 451, 463, 464, 465, 466, 467, 468, 469, 471, 472, 513, 526, 527, 528, 586, 587, 588, 590, 616, 617, 618, 619, 780, 781, 782, 783, 784, 785, 786, 787, 788, 789, 995, 996, 997, 998, 999, 1000, 1001, 1002, 1003, 1004, 1005, 1006, 1007, 1008, 1009, 1011, 1204, 1205, 1232, 1233, 1234, 1235, 1236, 1237, 1238, 1239, 1240, 1241, 1242, 1243, 1244, 1245, 1246, 1249, 1250, 1251, 1252, 1264, 1265, 1267, 1268, 1269, 1270, 1271, 1282]</t>
  </si>
  <si>
    <t xml:space="preserve">F5S091|F5S091_9ENTR Membrane-bound lytic murein transglycosylase F OS=Enterobacter hormaechei ATCC 49162 </t>
  </si>
  <si>
    <t>([0.004899, 0.006567, 0.005011, 0.004646, 0.006194, 0.005223, 0.004577, 0.00407, 0.004414, 0.004247, 0.004577, 0.003963, 0.00292, 0.003276, 0.004388, 0.003246, 0.004899, 0.003405, 0.003177, 0.004208, 0.005623, 0.007031, 0.007495, 0.01204, 0.018415, 0.010509, 0.014075, 0.019401, 0.018415, 0.023963, 0.042364, 0.054297, 0.096677, 0.191378, 0.094817, 0.096677, 0.116183, 0.094817, 0.185198, 0.206376, 0.209395, 0.209395, 0.281712, 0.173081, 0.090864, 0.05306, 0.111485, 0.147574, 0.102787, 0.196879, 0.191378, 0.173081, 0.179055, 0.102787, 0.094817, 0.094817, 0.100716, 0.094817, 0.106997, 0.058088, 0.083462, 0.088832, 0.050641, 0.020522, 0.028695, 0.059222, 0.059222, 0.030003, 0.027463, 0.033407, 0.029376, 0.017797, 0.019401, 0.013016, 0.023087, 0.016021, 0.026892, 0.025762, 0.049374, 0.023963, 0.047319, 0.06184, 0.033407, 0.029376, 0.066181, 0.088832, 0.046336, 0.086953, 0.147574, 0.161087, 0.229226, 0.196879, 0.298791, 0.18812, 0.173081, 0.142424, 0.173081, 0.170161, 0.100716, 0.058088, 0.064632, 0.064632, 0.06184, 0.116183, 0.206376, 0.194234, 0.182256, 0.284882, 0.191378, 0.196879, 0.209395, 0.209395, 0.278302, 0.271506, 0.291804, 0.301917, 0.335645, 0.301917, 0.301917, 0.401658, 0.483068, 0.5017, 0.414856, 0.342579, 0.321458, 0.25406, 0.257454, 0.26085, 0.167087, 0.243554, 0.271506, 0.236433, 0.236433, 0.134866, 0.111485, 0.182256, 0.167087, 0.170161, 0.247041, 0.257454, 0.257454, 0.167087, 0.232838, 0.206376, 0.25031, 0.288399, 0.356642, 0.356642, 0.291804, 0.308712, 0.219301, 0.196879, 0.21291, 0.142424, 0.209395, 0.209395, 0.129801, 0.203355, 0.216401, 0.200174, 0.185198, 0.118441, 0.219301, 0.229226, 0.243554, 0.275179, 0.144935, 0.147574, 0.102787, 0.158265, 0.25406, 0.339168, 0.243554, 0.232838, 0.318242, 0.324872, 0.374039, 0.377384, 0.301917, 0.301917, 0.318242, 0.26085, 0.332115, 0.308712, 0.284882, 0.359901, 0.278302, 0.356642, 0.275179, 0.339168, 0.239899, 0.179055, 0.196879, 0.275179, 0.209395, 0.182256, 0.109221, 0.098513, 0.098513, 0.079919, 0.076542, 0.069024, 0.067594, 0.0704, 0.079919, 0.094817, 0.056825, 0.079919, 0.06184, 0.085092, 0.049374, 0.094817, 0.074921, 0.069024, 0.076542, 0.127496, 0.15284, 0.271506, 0.206376, 0.291804, 0.301917, 0.185198, 0.191378, 0.268042, 0.18812, 0.167087, 0.161087, 0.257454, 0.295083, 0.36309, 0.324872, 0.408655, 0.366687, 0.40511, 0.366687, 0.268042, 0.26085, 0.155435, 0.067594, 0.109221, 0.092881, 0.100716, 0.196879, 0.21291, 0.216401, 0.301917, 0.291804, 0.200174, 0.167087, 0.15284, 0.096677, 0.155435, 0.17593, 0.194234, 0.142424, 0.11371, 0.179055, 0.167087, 0.271506, 0.394753, 0.394753, 0.311707, 0.414856, 0.311707, 0.229226, 0.232838, 0.232838, 0.222385, 0.308712, 0.225814, 0.161087, 0.229226, 0.185198, 0.116183, 0.132295, 0.200174, 0.21291, 0.139895, 0.170161, 0.179055, 0.106997, 0.10481, 0.219301, 0.134866, 0.118441, 0.18812, 0.167087, 0.098513, 0.085092, 0.090864, 0.185198, 0.179055, 0.196879, 0.137348, 0.185198, 0.11371, 0.0704, 0.090864, 0.127496, 0.06184, 0.056825, 0.054297, 0.054297, 0.050641, 0.083462, 0.158265, 0.078022, 0.090864, 0.132295, 0.167087, 0.134866, 0.120615, 0.18812, 0.206376, 0.30533, 0.318242, 0.335645, 0.41194, 0.440853, 0.384043, 0.422041, 0.380708, 0.394753, 0.380708, 0.352862, 0.370445, 0.370445, 0.440853, 0.440853, 0.465241, 0.366687, 0.394753, 0.308712, 0.308712, 0.284882, 0.281712, 0.281712, 0.352862, 0.328603, 0.346032, 0.436924, 0.483068, 0.440853, 0.521092, 0.517562, 0.525368, 0.476583, 0.483068, 0.418646, 0.328603, 0.339168, 0.436924, 0.387226, 0.4292, 0.401658, 0.380708, 0.321458, 0.352862, 0.359901, 0.390993, 0.308712, 0.328603, 0.349426, 0.433034, 0.454136, 0.454136, 0.366687, 0.295083, 0.182256, 0.239899, 0.243554, 0.206376, 0.170161, 0.137348, 0.18812, 0.17593, 0.182256, 0.158265, 0.11371, 0.10481, 0.078022, 0.0704, 0.064632, 0.047319, 0.047319, 0.034884, 0.021816, 0.037156, 0.060549, 0.111485, 0.134866, 0.194234, 0.219301, 0.26085, 0.380708, 0.380708, 0.422041, 0.321458, 0.408655, 0.454136, 0.387226, 0.4292, 0.525368, 0.505461, 0.458154, 0.490133, 0.440853, 0.444081, 0.440853, 0.483068, 0.483068, 0.490133, 0.387226, 0.301917, 0.295083, 0.264545, 0.173081, 0.179055, 0.18812, 0.191378, 0.109221, 0.132295, 0.137348, 0.129801, 0.132295, 0.21291, 0.161087, 0.15284, 0.194234, 0.122885, 0.079919, 0.090864, 0.092881, 0.102787, 0.164327, 0.15284, 0.094817, 0.155435, 0.090864, 0.15008, 0.096677, 0.111485, 0.129801, 0.074921, 0.046336, 0.026338, 0.026338, 0.031287, 0.06184, 0.073402, 0.134866, 0.161087, 0.15284, 0.15284, 0.200174, 0.209395, 0.225814, 0.236433, 0.196879, 0.301917, 0.298791, 0.288399, 0.380708, 0.311707, 0.335645, 0.384043, 0.490133, 0.486429, 0.509769, 0.401658, 0.422041, 0.41194, 0.468512, 0.4292, 0.349426, 0.377384, 0.281712, 0.194234, 0.298791, 0.219301, 0.147574, 0.129801, 0.118441, 0.100716, 0.125101, 0.15284, 0.194234, 0.15008, 0.073402, 0.071867, 0.116183, 0.102787, 0.102787, 0.05306, 0.066181, 0.109221, 0.127496, 0.216401, 0.203355, 0.118441, 0.147574, 0.206376, 0.167087, 0.295083, 0.298791, 0.324872, 0.332115, 0.295083, 0.298791, 0.408655, 0.366687, 0.346032, 0.321458, 0.281712, 0.380708, 0.332115], '')</t>
  </si>
  <si>
    <t>[121, 343, 344, 345, 402, 403, 468]</t>
  </si>
  <si>
    <t xml:space="preserve">F5S095|F5S095_9ENTR N-acetylmuramic acid 6-phosphate etherase OS=Enterobacter hormaechei ATCC 49162 </t>
  </si>
  <si>
    <t>([0.346032, 0.401658, 0.494003, 0.534167, 0.56648, 0.525368, 0.56648, 0.476583, 0.51388, 0.490133, 0.42561, 0.465241, 0.461924, 0.465241, 0.490133, 0.414856, 0.4292, 0.51388, 0.509769, 0.380708, 0.384043, 0.390993, 0.390993, 0.370445, 0.366687, 0.281712, 0.25406, 0.209395, 0.209395, 0.170161, 0.142424, 0.200174, 0.219301, 0.219301, 0.219301, 0.236433, 0.332115, 0.328603, 0.288399, 0.281712, 0.352862, 0.275179, 0.281712, 0.236433, 0.194234, 0.158265, 0.243554, 0.275179, 0.229226, 0.298791, 0.295083, 0.356642, 0.359901, 0.335645, 0.236433, 0.222385, 0.120615, 0.086953, 0.125101, 0.125101, 0.127496, 0.155435, 0.216401, 0.196879, 0.229226, 0.18812, 0.21291, 0.144935, 0.111485, 0.182256, 0.161087, 0.18812, 0.21291, 0.144935, 0.17593, 0.298791, 0.398279, 0.380708, 0.408655, 0.346032, 0.414856, 0.42561, 0.414856, 0.339168, 0.281712, 0.216401, 0.288399, 0.216401, 0.194234, 0.236433, 0.219301, 0.247041, 0.284882, 0.257454, 0.308712, 0.196879, 0.109221, 0.100716, 0.15008, 0.106997, 0.170161, 0.139895, 0.109221, 0.127496, 0.203355, 0.275179, 0.332115, 0.342579, 0.335645, 0.422041, 0.476583, 0.494003, 0.517562, 0.390993, 0.390993, 0.447574, 0.440853, 0.534167, 0.450668, 0.490133, 0.525368, 0.505461, 0.529623, 0.476583, 0.384043, 0.301917, 0.284882, 0.21291, 0.17593, 0.216401, 0.219301, 0.196879, 0.18812, 0.179055, 0.291804, 0.203355, 0.132295, 0.125101, 0.11371, 0.170161, 0.106997, 0.144935, 0.083462, 0.060549, 0.102787, 0.155435, 0.222385, 0.222385, 0.219301, 0.26085, 0.301917, 0.236433, 0.21291, 0.132295, 0.129801, 0.06312, 0.120615, 0.196879, 0.284882, 0.291804, 0.332115, 0.321458, 0.268042, 0.366687, 0.332115, 0.295083, 0.257454, 0.164327, 0.144935, 0.139895, 0.134866, 0.155435, 0.155435, 0.129801, 0.200174, 0.229226, 0.335645, 0.291804, 0.182256, 0.191378, 0.18812, 0.158265, 0.247041, 0.284882, 0.200174, 0.26085, 0.295083, 0.321458, 0.418646, 0.418646, 0.525368, 0.521092, 0.401658, 0.40511, 0.390993, 0.408655, 0.335645, 0.225814, 0.26085, 0.346032, 0.335645, 0.308712, 0.275179, 0.203355, 0.196879, 0.179055, 0.179055, 0.17593, 0.127496, 0.0704, 0.090864, 0.092881, 0.056825, 0.073402, 0.071867, 0.122885, 0.092881, 0.116183, 0.155435, 0.161087, 0.164327, 0.118441, 0.137348, 0.106997, 0.10481, 0.11371, 0.203355, 0.17593, 0.116183, 0.173081, 0.222385, 0.158265, 0.122885, 0.203355, 0.203355, 0.275179, 0.257454, 0.264545, 0.25406, 0.298791, 0.311707, 0.318242, 0.352862, 0.374039, 0.458154, 0.458154, 0.366687, 0.366687, 0.408655, 0.497853, 0.505461, 0.56648, 0.671169, 0.632174, 0.608892, 0.703578, 0.653063, 0.538167, 0.483068, 0.450668, 0.349426, 0.247041, 0.236433, 0.264545, 0.170161, 0.17593, 0.206376, 0.25031, 0.21291, 0.179055, 0.179055, 0.144935, 0.137348, 0.081712, 0.134866, 0.111485, 0.098513, 0.127496, 0.200174, 0.17593, 0.144935, 0.232838, 0.284882, 0.25031, 0.17593, 0.271506, 0.275179, 0.31487, 0.324872, 0.332115, 0.346032, 0.311707, 0.324872, 0.284882, 0.366687, 0.311707, 0.324872, 0.26085], '')</t>
  </si>
  <si>
    <t>[3, 4, 5, 6, 8, 17, 18, 112, 117, 120, 121, 122, 190, 191, 250, 251, 252, 253, 254, 255, 256, 257]</t>
  </si>
  <si>
    <t xml:space="preserve">F5S099|F5S099_9ENTR Pyridoxine 5'-phosphate synthase OS=Enterobacter hormaechei ATCC 49162 </t>
  </si>
  <si>
    <t>([0.085092, 0.127496, 0.078022, 0.086953, 0.120615, 0.085092, 0.106997, 0.142424, 0.144935, 0.167087, 0.191378, 0.222385, 0.222385, 0.137348, 0.232838, 0.311707, 0.418646, 0.359901, 0.433034, 0.394753, 0.450668, 0.342579, 0.25406, 0.30533, 0.349426, 0.352862, 0.401658, 0.401658, 0.36309, 0.394753, 0.398279, 0.311707, 0.311707, 0.271506, 0.359901, 0.239899, 0.232838, 0.216401, 0.281712, 0.271506, 0.295083, 0.321458, 0.335645, 0.422041, 0.461924, 0.444081, 0.440853, 0.40511, 0.40511, 0.346032, 0.26085, 0.26085, 0.356642, 0.356642, 0.339168, 0.342579, 0.4292, 0.4292, 0.374039, 0.377384, 0.298791, 0.318242, 0.284882, 0.342579, 0.275179, 0.271506, 0.288399, 0.298791, 0.332115, 0.25406, 0.342579, 0.339168, 0.311707, 0.209395, 0.216401, 0.301917, 0.288399, 0.318242, 0.328603, 0.26085, 0.17593, 0.173081, 0.100716, 0.085092, 0.122885, 0.18812, 0.182256, 0.164327, 0.158265, 0.203355, 0.219301, 0.219301, 0.30533, 0.352862, 0.440853, 0.42561, 0.342579, 0.356642, 0.26085, 0.222385, 0.321458, 0.418646, 0.422041, 0.51388, 0.585406, 0.497853, 0.480142, 0.494003, 0.461924, 0.359901, 0.332115, 0.398279, 0.311707, 0.278302, 0.271506, 0.243554, 0.243554, 0.236433, 0.158265, 0.155435, 0.182256, 0.120615, 0.06184, 0.059222, 0.059222, 0.049374, 0.066181, 0.033407, 0.032677, 0.042364, 0.043307, 0.043307, 0.035586, 0.050641, 0.050641, 0.049374, 0.040537, 0.040537, 0.058088, 0.116183, 0.098513, 0.056825, 0.10481, 0.11371, 0.185198, 0.182256, 0.203355, 0.125101, 0.132295, 0.109221, 0.106997, 0.144935, 0.144935, 0.17593, 0.209395, 0.206376, 0.219301, 0.291804, 0.264545, 0.291804, 0.278302, 0.288399, 0.394753, 0.380708, 0.380708, 0.339168, 0.328603, 0.301917, 0.356642, 0.454136, 0.390993, 0.349426, 0.349426, 0.352862, 0.264545, 0.247041, 0.200174, 0.179055, 0.120615, 0.15008, 0.129801, 0.111485, 0.182256, 0.161087, 0.100716, 0.167087, 0.120615, 0.134866, 0.167087, 0.142424, 0.137348, 0.185198, 0.137348, 0.137348, 0.11371, 0.109221, 0.134866, 0.222385, 0.185198, 0.26085, 0.271506, 0.216401, 0.236433, 0.142424, 0.139895, 0.219301, 0.182256, 0.182256, 0.102787, 0.090864, 0.137348, 0.11371, 0.092881, 0.120615, 0.142424, 0.167087, 0.164327, 0.137348, 0.139895, 0.144935, 0.090864, 0.079919, 0.15008, 0.109221, 0.179055, 0.191378, 0.118441, 0.11371, 0.120615, 0.216401, 0.18812, 0.191378, 0.239899, 0.288399, 0.31487, 0.291804, 0.275179, 0.359901, 0.335645, 0.271506, 0.291804, 0.374039, 0.339168], '')</t>
  </si>
  <si>
    <t>[103, 104]</t>
  </si>
  <si>
    <t xml:space="preserve">F5S0A3|F5S0A3_9ENTR Elongation factor 4 OS=Enterobacter hormaechei ATCC 49162 </t>
  </si>
  <si>
    <t>([0.054297, 0.085092, 0.050641, 0.081712, 0.11371, 0.137348, 0.161087, 0.18812, 0.216401, 0.161087, 0.185198, 0.229226, 0.236433, 0.15284, 0.155435, 0.164327, 0.096677, 0.111485, 0.109221, 0.167087, 0.167087, 0.191378, 0.200174, 0.284882, 0.295083, 0.25031, 0.222385, 0.196879, 0.209395, 0.15284, 0.15284, 0.167087, 0.155435, 0.127496, 0.209395, 0.209395, 0.222385, 0.30533, 0.41194, 0.41194, 0.41194, 0.41194, 0.418646, 0.318242, 0.308712, 0.25406, 0.301917, 0.335645, 0.301917, 0.298791, 0.278302, 0.374039, 0.275179, 0.268042, 0.271506, 0.257454, 0.352862, 0.324872, 0.349426, 0.332115, 0.25031, 0.264545, 0.268042, 0.271506, 0.25406, 0.182256, 0.225814, 0.219301, 0.25406, 0.318242, 0.31487, 0.332115, 0.335645, 0.318242, 0.328603, 0.278302, 0.301917, 0.225814, 0.229226, 0.203355, 0.200174, 0.206376, 0.173081, 0.222385, 0.147574, 0.26085, 0.346032, 0.301917, 0.216401, 0.120615, 0.085092, 0.055536, 0.092881, 0.0704, 0.127496, 0.134866, 0.200174, 0.129801, 0.200174, 0.170161, 0.185198, 0.18812, 0.185198, 0.185198, 0.219301, 0.219301, 0.132295, 0.137348, 0.137348, 0.173081, 0.271506, 0.298791, 0.380708, 0.281712, 0.332115, 0.271506, 0.196879, 0.229226, 0.232838, 0.144935, 0.179055, 0.161087, 0.096677, 0.167087, 0.127496, 0.144935, 0.182256, 0.229226, 0.239899, 0.301917, 0.356642, 0.332115, 0.30533, 0.257454, 0.359901, 0.356642, 0.335645, 0.418646, 0.398279, 0.377384, 0.390993, 0.377384, 0.301917, 0.40511, 0.356642, 0.444081, 0.42561, 0.42561, 0.390993, 0.370445, 0.25406, 0.232838, 0.206376, 0.257454, 0.295083, 0.275179, 0.191378, 0.271506, 0.191378, 0.203355, 0.30533, 0.301917, 0.219301, 0.324872, 0.30533, 0.257454, 0.18812, 0.170161, 0.21291, 0.191378, 0.225814, 0.342579, 0.374039, 0.42561, 0.433034, 0.440853, 0.476583, 0.56648, 0.534167, 0.666105, 0.517562, 0.51388, 0.553315, 0.562014, 0.444081, 0.359901, 0.458154, 0.529623, 0.450668, 0.332115, 0.436924, 0.41194, 0.295083, 0.185198, 0.170161, 0.122885, 0.078022, 0.064632, 0.035586, 0.029376, 0.023534, 0.023087, 0.020876, 0.025762, 0.041405, 0.074921, 0.102787, 0.090864, 0.086953, 0.134866, 0.236433, 0.21291, 0.132295, 0.196879, 0.209395, 0.17593, 0.232838, 0.30533, 0.301917, 0.390993, 0.394753, 0.31487, 0.41194, 0.390993, 0.394753, 0.390993, 0.308712, 0.342579, 0.264545, 0.173081, 0.179055, 0.194234, 0.191378, 0.288399, 0.229226, 0.30533, 0.339168, 0.346032, 0.356642, 0.271506, 0.25031, 0.232838, 0.31487, 0.318242, 0.281712, 0.268042, 0.182256, 0.182256, 0.129801, 0.129801, 0.191378, 0.116183, 0.092881, 0.10481, 0.055536, 0.049374, 0.046336, 0.038042, 0.045352, 0.026892, 0.045352, 0.050641, 0.088832, 0.051831, 0.048328, 0.073402, 0.060549, 0.10481, 0.170161, 0.26085, 0.308712, 0.352862, 0.433034, 0.40511, 0.308712, 0.4292, 0.517562, 0.398279, 0.422041, 0.380708, 0.377384, 0.370445, 0.387226, 0.390993, 0.41194, 0.318242, 0.288399, 0.318242, 0.239899, 0.134866, 0.134866, 0.111485, 0.102787, 0.106997, 0.137348, 0.219301, 0.125101, 0.137348, 0.247041, 0.155435, 0.161087, 0.236433, 0.216401, 0.125101, 0.120615, 0.161087, 0.167087, 0.194234, 0.127496, 0.203355, 0.324872, 0.26085, 0.321458, 0.243554, 0.147574, 0.085092, 0.088832, 0.167087, 0.170161, 0.158265, 0.25406, 0.26085, 0.219301, 0.170161, 0.243554, 0.144935, 0.15008, 0.127496, 0.127496, 0.122885, 0.11371, 0.054297, 0.03976, 0.040537, 0.040537, 0.048328, 0.081712, 0.056825, 0.05306, 0.026338, 0.016528, 0.017447, 0.018787, 0.021816, 0.020876, 0.023963, 0.046336, 0.054297, 0.060549, 0.067594, 0.0704, 0.076542, 0.090864, 0.085092, 0.090864, 0.15008, 0.191378, 0.219301, 0.268042, 0.182256, 0.206376, 0.209395, 0.222385, 0.144935, 0.161087, 0.247041, 0.232838, 0.232838, 0.206376, 0.31487, 0.229226, 0.222385, 0.137348, 0.144935, 0.232838, 0.222385, 0.243554, 0.275179, 0.236433, 0.15284, 0.239899, 0.332115, 0.332115, 0.324872, 0.408655, 0.295083, 0.295083, 0.308712, 0.222385, 0.225814, 0.225814, 0.324872, 0.324872, 0.380708, 0.472492, 0.377384, 0.380708, 0.311707, 0.229226, 0.161087, 0.268042, 0.247041, 0.236433, 0.209395, 0.129801, 0.120615, 0.209395, 0.142424, 0.073402, 0.129801, 0.081712, 0.044297, 0.020876, 0.040537, 0.048328, 0.041405, 0.069024, 0.043307, 0.059222, 0.10481, 0.179055, 0.122885, 0.076542, 0.038858, 0.081712, 0.132295, 0.142424, 0.137348, 0.134866, 0.185198, 0.111485, 0.182256, 0.17593, 0.278302, 0.173081, 0.203355, 0.173081, 0.147574, 0.225814, 0.155435, 0.100716, 0.055536, 0.078022, 0.06184, 0.054297, 0.058088, 0.059222, 0.031287, 0.029376, 0.046336, 0.059222, 0.100716, 0.098513, 0.155435, 0.088832, 0.127496, 0.109221, 0.083462, 0.10481, 0.058088, 0.098513, 0.078022, 0.127496, 0.122885, 0.125101, 0.222385, 0.182256, 0.182256, 0.278302, 0.247041, 0.182256, 0.182256, 0.127496, 0.132295, 0.090864, 0.094817, 0.067594, 0.073402, 0.120615, 0.120615, 0.18812, 0.122885, 0.216401, 0.18812, 0.118441, 0.17593, 0.109221, 0.076542, 0.078022, 0.076542, 0.102787, 0.158265, 0.164327, 0.196879, 0.219301, 0.200174, 0.281712, 0.36309, 0.356642, 0.366687, 0.275179, 0.203355, 0.281712, 0.278302, 0.271506, 0.356642, 0.394753, 0.394753, 0.398279, 0.42561, 0.422041, 0.414856, 0.414856, 0.295083, 0.332115, 0.21291, 0.271506, 0.179055, 0.191378, 0.158265, 0.129801, 0.125101, 0.17593, 0.182256, 0.191378, 0.147574, 0.088832, 0.0704, 0.120615, 0.18812, 0.164327, 0.111485, 0.106997, 0.109221, 0.122885, 0.122885, 0.196879, 0.239899, 0.26085, 0.17593, 0.179055, 0.209395, 0.232838, 0.161087, 0.147574, 0.132295, 0.209395, 0.229226, 0.26085, 0.264545, 0.268042, 0.268042, 0.339168, 0.257454, 0.17593, 0.26085, 0.257454, 0.264545, 0.25406, 0.324872, 0.401658, 0.436924, 0.440853, 0.517562, 0.58069, 0.59014, 0.608892, 0.521092, 0.59917, 0.618285, 0.521092, 0.521092, 0.433034, 0.461924, 0.557691, 0.675549, 0.626927, 0.505461, 0.422041, 0.394753, 0.308712, 0.236433, 0.25406, 0.18812, 0.17593, 0.209395, 0.209395, 0.200174, 0.278302, 0.278302, 0.271506, 0.31487, 0.288399, 0.356642, 0.291804, 0.25406, 0.21291, 0.21291, 0.31487, 0.40511, 0.418646], '')</t>
  </si>
  <si>
    <t>[177, 178, 179, 180, 181, 182, 183, 187, 276, 563, 564, 565, 566, 567, 568, 569, 570, 571, 574, 575, 576, 577]</t>
  </si>
  <si>
    <t xml:space="preserve">F5S0B5|F5S0B5_9ENTR Glycerol-3-phosphate dehydrogenase OS=Enterobacter hormaechei ATCC 49162 </t>
  </si>
  <si>
    <t>([0.525368, 0.562014, 0.433034, 0.468512, 0.497853, 0.570702, 0.59014, 0.465241, 0.483068, 0.5017, 0.450668, 0.398279, 0.398279, 0.31487, 0.30533, 0.288399, 0.278302, 0.243554, 0.25031, 0.247041, 0.243554, 0.271506, 0.185198, 0.236433, 0.229226, 0.232838, 0.125101, 0.10481, 0.116183, 0.116183, 0.111485, 0.098513, 0.15284, 0.164327, 0.243554, 0.173081, 0.116183, 0.129801, 0.155435, 0.158265, 0.170161, 0.127496, 0.109221, 0.17593, 0.200174, 0.173081, 0.170161, 0.257454, 0.288399, 0.380708, 0.384043, 0.387226, 0.387226, 0.308712, 0.377384, 0.370445, 0.450668, 0.505461, 0.486429, 0.390993, 0.356642, 0.284882, 0.374039, 0.41194, 0.377384, 0.398279, 0.4292, 0.390993, 0.398279, 0.414856, 0.318242, 0.225814, 0.203355, 0.301917, 0.390993, 0.398279, 0.31487, 0.236433, 0.268042, 0.268042, 0.275179, 0.275179, 0.339168, 0.339168, 0.247041, 0.21291, 0.21291, 0.247041, 0.281712, 0.291804, 0.271506, 0.278302, 0.268042, 0.21291, 0.200174, 0.127496, 0.142424, 0.229226, 0.318242, 0.324872, 0.243554, 0.298791, 0.225814, 0.236433, 0.236433, 0.332115, 0.291804, 0.18812, 0.164327, 0.137348, 0.076542, 0.081712, 0.109221, 0.155435, 0.229226, 0.144935, 0.225814, 0.167087, 0.167087, 0.137348, 0.078022, 0.132295, 0.182256, 0.21291, 0.209395, 0.173081, 0.167087, 0.26085, 0.264545, 0.275179, 0.335645, 0.422041, 0.349426, 0.390993, 0.454136, 0.42561, 0.4292, 0.332115, 0.36309, 0.31487, 0.278302, 0.36309, 0.288399, 0.288399, 0.36309, 0.349426, 0.390993, 0.321458, 0.332115, 0.450668, 0.324872, 0.291804, 0.209395, 0.281712, 0.239899, 0.182256, 0.219301, 0.268042, 0.264545, 0.278302, 0.278302, 0.342579, 0.36309, 0.436924, 0.401658, 0.359901, 0.374039, 0.275179, 0.257454, 0.257454, 0.222385, 0.335645, 0.339168, 0.356642, 0.356642, 0.384043, 0.328603, 0.229226, 0.264545, 0.370445, 0.356642, 0.401658, 0.408655, 0.321458, 0.31487, 0.31487, 0.281712, 0.271506, 0.295083, 0.275179, 0.278302, 0.247041, 0.25406, 0.164327, 0.239899, 0.25031, 0.257454, 0.342579, 0.454136, 0.36309, 0.26085, 0.229226, 0.191378, 0.132295, 0.132295, 0.090864, 0.096677, 0.120615, 0.100716, 0.144935, 0.155435, 0.083462, 0.100716, 0.100716, 0.164327, 0.090864, 0.067594, 0.071867, 0.041405, 0.030611, 0.056825, 0.058088, 0.0704, 0.047319, 0.071867, 0.085092, 0.067594, 0.076542, 0.076542, 0.090864, 0.090864, 0.15284, 0.167087, 0.106997, 0.058088, 0.033407, 0.06312, 0.079919, 0.071867, 0.0704, 0.092881, 0.092881, 0.155435, 0.109221, 0.111485, 0.120615, 0.144935, 0.182256, 0.15284, 0.179055, 0.209395, 0.209395, 0.216401, 0.271506, 0.359901, 0.359901, 0.36309, 0.288399, 0.31487, 0.311707, 0.41194, 0.40511, 0.301917, 0.295083, 0.271506, 0.271506, 0.25406, 0.264545, 0.332115, 0.335645, 0.295083, 0.264545, 0.196879, 0.196879, 0.147574, 0.142424, 0.225814, 0.219301, 0.295083, 0.196879, 0.209395, 0.203355, 0.142424, 0.225814, 0.194234, 0.295083, 0.401658, 0.339168, 0.339168, 0.247041, 0.170161, 0.139895, 0.137348, 0.206376, 0.196879, 0.301917, 0.298791, 0.209395, 0.271506, 0.295083, 0.295083, 0.25031, 0.219301, 0.295083, 0.295083, 0.328603, 0.225814, 0.142424, 0.196879, 0.164327, 0.164327, 0.209395, 0.291804, 0.225814, 0.21291, 0.247041, 0.158265, 0.116183, 0.155435, 0.182256, 0.161087, 0.225814, 0.271506, 0.332115, 0.318242, 0.31487, 0.31487, 0.41194, 0.436924, 0.433034, 0.465241, 0.562014, 0.497853, 0.444081, 0.4292, 0.349426, 0.324872, 0.408655, 0.440853, 0.486429, 0.486429, 0.490133, 0.476583, 0.440853, 0.414856, 0.414856, 0.318242, 0.236433, 0.229226, 0.206376, 0.21291, 0.209395, 0.209395, 0.288399, 0.268042, 0.308712, 0.387226, 0.298791, 0.295083, 0.247041, 0.203355, 0.17593, 0.17593, 0.10481, 0.106997, 0.10481, 0.111485, 0.161087, 0.182256, 0.11371, 0.173081, 0.164327, 0.111485, 0.111485, 0.120615, 0.185198, 0.219301, 0.247041, 0.229226, 0.179055, 0.25406, 0.257454, 0.291804, 0.281712, 0.349426, 0.301917, 0.328603, 0.318242, 0.342579, 0.40511, 0.5017, 0.5017, 0.509769, 0.622677, 0.622677, 0.613573, 0.51388, 0.51388, 0.476583, 0.497853, 0.472492, 0.465241, 0.418646, 0.444081, 0.418646, 0.480142, 0.480142, 0.447574, 0.447574, 0.447574, 0.41194, 0.328603, 0.243554, 0.239899, 0.225814, 0.225814, 0.229226, 0.301917, 0.301917, 0.335645, 0.418646, 0.41194, 0.339168, 0.41194, 0.390993, 0.418646, 0.384043, 0.380708, 0.377384, 0.377384, 0.374039, 0.324872, 0.342579, 0.321458, 0.335645, 0.229226, 0.243554, 0.209395, 0.161087, 0.161087, 0.118441, 0.116183, 0.194234, 0.209395, 0.21291, 0.129801, 0.11371, 0.083462, 0.139895, 0.147574, 0.098513, 0.102787, 0.116183, 0.164327, 0.275179, 0.18812, 0.219301, 0.21291, 0.170161, 0.216401, 0.209395, 0.229226, 0.232838, 0.216401, 0.219301, 0.216401, 0.281712, 0.30533, 0.36309, 0.236433, 0.232838, 0.30533, 0.311707, 0.298791, 0.185198, 0.158265, 0.129801, 0.185198, 0.158265, 0.200174, 0.206376, 0.144935, 0.100716, 0.100716, 0.100716, 0.076542, 0.078022, 0.076542, 0.079919, 0.079919, 0.15284, 0.15284, 0.155435, 0.142424, 0.139895, 0.209395, 0.236433, 0.268042, 0.268042, 0.298791, 0.225814, 0.158265, 0.229226, 0.31487, 0.30533, 0.219301, 0.311707, 0.308712, 0.25406, 0.25031, 0.278302, 0.222385, 0.196879, 0.122885, 0.122885, 0.191378, 0.191378, 0.127496, 0.182256, 0.196879, 0.185198, 0.288399, 0.264545, 0.26085, 0.239899, 0.164327, 0.194234, 0.129801, 0.127496, 0.18812, 0.125101, 0.049374, 0.0704, 0.049374, 0.096677, 0.094817, 0.098513, 0.11371, 0.17593, 0.182256, 0.182256, 0.122885, 0.096677, 0.144935, 0.118441, 0.098513, 0.147574, 0.182256, 0.264545, 0.232838, 0.194234, 0.291804], '')</t>
  </si>
  <si>
    <t>[0, 1, 5, 6, 9, 57, 331, 390, 391, 392, 393, 394, 395, 396, 397]</t>
  </si>
  <si>
    <t xml:space="preserve">F5S0C6|F5S0C6_9ENTR o-succinylbenzoate synthase OS=Enterobacter hormaechei ATCC 49162 </t>
  </si>
  <si>
    <t>([0.023963, 0.05306, 0.051831, 0.085092, 0.088832, 0.118441, 0.098513, 0.081712, 0.060549, 0.071867, 0.102787, 0.122885, 0.122885, 0.122885, 0.137348, 0.132295, 0.17593, 0.291804, 0.301917, 0.288399, 0.18812, 0.206376, 0.179055, 0.144935, 0.127496, 0.161087, 0.158265, 0.229226, 0.278302, 0.377384, 0.387226, 0.271506, 0.281712, 0.311707, 0.30533, 0.281712, 0.301917, 0.225814, 0.239899, 0.236433, 0.229226, 0.31487, 0.295083, 0.318242, 0.408655, 0.332115, 0.332115, 0.352862, 0.301917, 0.318242, 0.268042, 0.236433, 0.247041, 0.206376, 0.161087, 0.15284, 0.18812, 0.090864, 0.161087, 0.078022, 0.076542, 0.161087, 0.161087, 0.209395, 0.167087, 0.185198, 0.236433, 0.144935, 0.15284, 0.194234, 0.144935, 0.196879, 0.225814, 0.278302, 0.291804, 0.209395, 0.308712, 0.206376, 0.30533, 0.206376, 0.271506, 0.196879, 0.15284, 0.167087, 0.125101, 0.158265, 0.134866, 0.155435, 0.155435, 0.155435, 0.155435, 0.167087, 0.120615, 0.129801, 0.086953, 0.100716, 0.158265, 0.134866, 0.243554, 0.170161, 0.170161, 0.206376, 0.291804, 0.332115, 0.346032, 0.444081, 0.447574, 0.366687, 0.26085, 0.318242, 0.209395, 0.129801, 0.15008, 0.15008, 0.11371, 0.219301, 0.229226, 0.281712, 0.301917, 0.206376, 0.257454, 0.328603, 0.229226, 0.222385, 0.15284, 0.132295, 0.074921, 0.035586, 0.069024, 0.106997, 0.085092, 0.129801, 0.209395, 0.216401, 0.203355, 0.182256, 0.106997, 0.116183, 0.060549, 0.036378, 0.032677, 0.045352, 0.038042, 0.038042, 0.048328, 0.081712, 0.047319, 0.081712, 0.088832, 0.076542, 0.054297, 0.090864, 0.076542, 0.074921, 0.071867, 0.074921, 0.064632, 0.102787, 0.11371, 0.11371, 0.173081, 0.219301, 0.21291, 0.26085, 0.239899, 0.179055, 0.164327, 0.15284, 0.10481, 0.17593, 0.206376, 0.257454, 0.155435, 0.182256, 0.167087, 0.167087, 0.120615, 0.167087, 0.085092, 0.040537, 0.079919, 0.092881, 0.134866, 0.083462, 0.073402, 0.147574, 0.173081, 0.18812, 0.295083, 0.359901, 0.346032, 0.281712, 0.206376, 0.271506, 0.271506, 0.295083, 0.30533, 0.401658, 0.335645, 0.418646, 0.41194, 0.359901, 0.243554, 0.222385, 0.308712, 0.311707, 0.21291, 0.21291, 0.216401, 0.17593, 0.191378, 0.106997, 0.109221, 0.109221, 0.111485, 0.094817, 0.092881, 0.106997, 0.106997, 0.10481, 0.122885, 0.170161, 0.139895, 0.161087, 0.086953, 0.076542, 0.096677, 0.164327, 0.10481, 0.096677, 0.118441, 0.109221, 0.122885, 0.155435, 0.257454, 0.216401, 0.243554, 0.247041, 0.222385, 0.164327, 0.225814, 0.203355, 0.203355, 0.275179, 0.311707, 0.380708, 0.384043, 0.264545, 0.264545, 0.321458, 0.25031, 0.167087, 0.167087, 0.243554, 0.225814, 0.147574, 0.225814, 0.225814, 0.203355, 0.125101, 0.179055, 0.132295, 0.158265, 0.194234, 0.122885, 0.122885, 0.139895, 0.081712, 0.116183, 0.092881, 0.06312, 0.055536, 0.100716, 0.125101, 0.137348, 0.144935, 0.164327, 0.179055, 0.185198, 0.120615, 0.203355, 0.206376, 0.206376, 0.209395, 0.129801, 0.173081, 0.209395, 0.18812, 0.284882, 0.225814, 0.167087, 0.243554, 0.339168, 0.247041, 0.247041, 0.236433, 0.225814, 0.301917, 0.179055, 0.206376, 0.232838, 0.142424, 0.15008, 0.161087, 0.155435, 0.203355, 0.15284, 0.164327, 0.222385, 0.137348, 0.209395, 0.281712, 0.26085, 0.222385, 0.298791, 0.222385, 0.18812, 0.158265, 0.116183, 0.203355, 0.109221], '')</t>
  </si>
  <si>
    <t xml:space="preserve">F5S0C7|F5S0C7_9ENTR 1,4-dihydroxy-2-naphthoyl-CoA synthase OS=Enterobacter hormaechei ATCC 49162 </t>
  </si>
  <si>
    <t>([0.094817, 0.17593, 0.134866, 0.196879, 0.118441, 0.161087, 0.203355, 0.144935, 0.173081, 0.21291, 0.239899, 0.200174, 0.275179, 0.366687, 0.257454, 0.247041, 0.15284, 0.15284, 0.182256, 0.257454, 0.30533, 0.346032, 0.311707, 0.295083, 0.247041, 0.335645, 0.243554, 0.236433, 0.239899, 0.25031, 0.236433, 0.268042, 0.359901, 0.298791, 0.288399, 0.374039, 0.339168, 0.324872, 0.324872, 0.36309, 0.278302, 0.311707, 0.236433, 0.236433, 0.332115, 0.318242, 0.243554, 0.335645, 0.301917, 0.30533, 0.264545, 0.271506, 0.209395, 0.200174, 0.17593, 0.182256, 0.185198, 0.216401, 0.239899, 0.232838, 0.15284, 0.155435, 0.100716, 0.090864, 0.094817, 0.081712, 0.120615, 0.179055, 0.185198, 0.209395, 0.257454, 0.194234, 0.118441, 0.139895, 0.134866, 0.209395, 0.209395, 0.206376, 0.200174, 0.216401, 0.219301, 0.278302, 0.366687, 0.349426, 0.4292, 0.422041, 0.328603, 0.321458, 0.335645, 0.328603, 0.298791, 0.324872, 0.4292, 0.521092, 0.521092, 0.433034, 0.447574, 0.370445, 0.275179, 0.291804, 0.25406, 0.26085, 0.264545, 0.264545, 0.275179, 0.281712, 0.288399, 0.288399, 0.308712, 0.291804, 0.311707, 0.281712, 0.219301, 0.18812, 0.15284, 0.109221, 0.144935, 0.137348, 0.116183, 0.179055, 0.106997, 0.182256, 0.170161, 0.167087, 0.158265, 0.173081, 0.109221, 0.109221, 0.144935, 0.098513, 0.054297, 0.047319, 0.042364, 0.064632, 0.046336, 0.049374, 0.060549, 0.081712, 0.086953, 0.125101, 0.076542, 0.069024, 0.067594, 0.073402, 0.076542, 0.073402, 0.129801, 0.194234, 0.137348, 0.167087, 0.200174, 0.196879, 0.196879, 0.275179, 0.268042, 0.268042, 0.295083, 0.295083, 0.278302, 0.179055, 0.173081, 0.219301, 0.321458, 0.25031, 0.185198, 0.179055, 0.191378, 0.158265, 0.161087, 0.191378, 0.196879, 0.21291, 0.239899, 0.15284, 0.092881, 0.060549, 0.054297, 0.056825, 0.073402, 0.040537, 0.078022, 0.083462, 0.106997, 0.118441, 0.15284, 0.139895, 0.15008, 0.116183, 0.118441, 0.076542, 0.06184, 0.064632, 0.060549, 0.066181, 0.076542, 0.155435, 0.15008, 0.209395, 0.216401, 0.142424, 0.239899, 0.229226, 0.275179, 0.271506, 0.194234, 0.222385, 0.219301, 0.122885, 0.155435, 0.170161, 0.200174, 0.185198, 0.185198, 0.18812, 0.247041, 0.339168, 0.268042, 0.318242, 0.275179, 0.264545, 0.243554, 0.161087, 0.158265, 0.125101, 0.10481, 0.094817, 0.098513, 0.132295, 0.232838, 0.142424, 0.139895, 0.170161, 0.25406, 0.216401, 0.206376, 0.144935, 0.129801, 0.170161, 0.134866, 0.17593, 0.173081, 0.275179, 0.321458, 0.328603, 0.321458, 0.281712, 0.268042, 0.173081, 0.170161, 0.164327, 0.268042, 0.268042, 0.268042, 0.268042, 0.308712, 0.30533, 0.380708, 0.377384, 0.339168, 0.31487, 0.352862, 0.366687, 0.356642, 0.377384, 0.380708, 0.447574, 0.534167, 0.534167, 0.648219, 0.690604, 0.562014, 0.541878, 0.517562, 0.534167, 0.562014, 0.534167, 0.525368, 0.51388, 0.483068, 0.505461, 0.657645, 0.622677, 0.58069, 0.56648, 0.549308], '')</t>
  </si>
  <si>
    <t>[93, 94, 266, 267, 268, 269, 270, 271, 272, 273, 274, 275, 276, 277, 279, 280, 281, 282, 283, 284]</t>
  </si>
  <si>
    <t xml:space="preserve">F5S0C9|F5S0C9_9ENTR 2-succinyl-5-enolpyruvyl-6-hydroxy-3-cyclohexene-1-carboxylate synthase OS=Enterobacter hormaechei ATCC 49162 </t>
  </si>
  <si>
    <t>([0.111485, 0.164327, 0.116183, 0.066181, 0.041405, 0.067594, 0.069024, 0.047319, 0.066181, 0.085092, 0.109221, 0.134866, 0.092881, 0.144935, 0.15284, 0.10481, 0.132295, 0.069024, 0.054297, 0.06312, 0.116183, 0.137348, 0.134866, 0.18812, 0.284882, 0.401658, 0.298791, 0.339168, 0.339168, 0.301917, 0.271506, 0.232838, 0.25406, 0.335645, 0.335645, 0.298791, 0.264545, 0.25031, 0.352862, 0.394753, 0.370445, 0.380708, 0.275179, 0.281712, 0.301917, 0.298791, 0.271506, 0.275179, 0.268042, 0.359901, 0.30533, 0.30533, 0.25031, 0.232838, 0.147574, 0.120615, 0.144935, 0.179055, 0.264545, 0.26085, 0.222385, 0.243554, 0.17593, 0.25031, 0.179055, 0.096677, 0.06312, 0.066181, 0.109221, 0.109221, 0.109221, 0.147574, 0.122885, 0.161087, 0.170161, 0.173081, 0.120615, 0.139895, 0.167087, 0.109221, 0.06184, 0.085092, 0.059222, 0.090864, 0.06312, 0.100716, 0.167087, 0.247041, 0.236433, 0.164327, 0.100716, 0.058088, 0.041405, 0.066181, 0.067594, 0.067594, 0.111485, 0.21291, 0.21291, 0.26085, 0.264545, 0.268042, 0.26085, 0.209395, 0.21291, 0.275179, 0.278302, 0.288399, 0.243554, 0.164327, 0.239899, 0.335645, 0.447574, 0.545602, 0.440853, 0.359901, 0.321458, 0.321458, 0.295083, 0.295083, 0.25031, 0.342579, 0.436924, 0.356642, 0.436924, 0.346032, 0.401658, 0.387226, 0.40511, 0.436924, 0.541878, 0.562014, 0.450668, 0.454136, 0.422041, 0.509769, 0.529623, 0.465241, 0.401658, 0.394753, 0.370445, 0.311707, 0.31487, 0.308712, 0.346032, 0.311707, 0.408655, 0.349426, 0.271506, 0.232838, 0.222385, 0.216401, 0.206376, 0.209395, 0.182256, 0.132295, 0.142424, 0.158265, 0.264545, 0.225814, 0.206376, 0.216401, 0.332115, 0.232838, 0.144935, 0.167087, 0.219301, 0.17593, 0.206376, 0.308712, 0.318242, 0.328603, 0.239899, 0.21291, 0.206376, 0.216401, 0.311707, 0.308712, 0.295083, 0.268042, 0.387226, 0.324872, 0.225814, 0.21291, 0.291804, 0.408655, 0.401658, 0.418646, 0.366687, 0.275179, 0.25031, 0.26085, 0.264545, 0.352862, 0.377384, 0.384043, 0.390993, 0.377384, 0.346032, 0.42561, 0.4292, 0.401658, 0.509769, 0.509769, 0.390993, 0.295083, 0.196879, 0.191378, 0.167087, 0.243554, 0.31487, 0.328603, 0.25406, 0.18812, 0.120615, 0.109221, 0.173081, 0.15008, 0.129801, 0.144935, 0.132295, 0.11371, 0.129801, 0.120615, 0.185198, 0.196879, 0.271506, 0.335645, 0.36309, 0.264545, 0.247041, 0.264545, 0.26085, 0.239899, 0.30533, 0.295083, 0.346032, 0.257454, 0.18812, 0.222385, 0.243554, 0.203355, 0.15008, 0.134866, 0.134866, 0.142424, 0.219301, 0.243554, 0.295083, 0.196879, 0.318242, 0.271506, 0.243554, 0.25406, 0.25406, 0.170161, 0.179055, 0.155435, 0.243554, 0.30533, 0.295083, 0.26085, 0.26085, 0.349426, 0.366687, 0.278302, 0.25031, 0.25031, 0.222385, 0.200174, 0.200174, 0.125101, 0.127496, 0.147574, 0.083462, 0.137348, 0.203355, 0.278302, 0.18812, 0.182256, 0.206376, 0.209395, 0.216401, 0.196879, 0.125101, 0.118441, 0.11371, 0.129801, 0.109221, 0.127496, 0.081712, 0.137348, 0.219301, 0.295083, 0.301917, 0.284882, 0.191378, 0.127496, 0.086953, 0.15284, 0.17593, 0.102787, 0.11371, 0.122885, 0.185198, 0.182256, 0.18812, 0.308712, 0.278302, 0.301917, 0.298791, 0.36309, 0.356642, 0.318242, 0.301917, 0.203355, 0.236433, 0.321458, 0.42561, 0.398279, 0.401658, 0.366687, 0.370445, 0.271506, 0.284882, 0.203355, 0.295083, 0.311707, 0.25031, 0.295083, 0.295083, 0.288399, 0.301917, 0.332115, 0.247041, 0.222385, 0.239899, 0.275179, 0.18812, 0.203355, 0.264545, 0.167087, 0.144935, 0.219301, 0.311707, 0.264545, 0.25406, 0.271506, 0.155435, 0.18812, 0.179055, 0.15284, 0.161087, 0.10481, 0.096677, 0.134866, 0.081712, 0.118441, 0.15284, 0.206376, 0.17593, 0.129801, 0.173081, 0.203355, 0.203355, 0.118441, 0.137348, 0.236433, 0.137348, 0.134866, 0.15284, 0.125101, 0.15284, 0.147574, 0.219301, 0.132295, 0.085092, 0.11371, 0.116183, 0.11371, 0.134866, 0.079919, 0.090864, 0.071867, 0.069024, 0.03976, 0.041405, 0.046336, 0.034884, 0.031287, 0.055536, 0.045352, 0.031287, 0.036378, 0.029376, 0.028107, 0.025762, 0.06312, 0.06184, 0.033407, 0.030003, 0.034068, 0.060549, 0.092881, 0.118441, 0.116183, 0.185198, 0.182256, 0.182256, 0.209395, 0.232838, 0.15008, 0.144935, 0.232838, 0.173081, 0.173081, 0.173081, 0.196879, 0.179055, 0.243554, 0.308712, 0.30533, 0.257454, 0.257454, 0.25031, 0.291804, 0.206376, 0.17593, 0.17593, 0.111485, 0.111485, 0.191378, 0.196879, 0.196879, 0.161087, 0.118441, 0.081712, 0.090864, 0.079919, 0.081712, 0.067594, 0.046336, 0.038858, 0.027463, 0.016826, 0.017447, 0.017138, 0.023087, 0.027463, 0.040537, 0.079919, 0.038042, 0.022306, 0.022667, 0.013613, 0.011106, 0.01204, 0.021381, 0.021381, 0.040537, 0.037156, 0.045352, 0.085092, 0.055536, 0.045352, 0.078022, 0.044297, 0.023963, 0.036378, 0.03976, 0.06184, 0.051831, 0.10481, 0.173081, 0.26085, 0.380708, 0.461924, 0.414856, 0.308712, 0.203355, 0.15284, 0.182256, 0.191378, 0.194234, 0.222385, 0.349426, 0.236433, 0.346032, 0.444081, 0.377384, 0.335645, 0.271506, 0.219301, 0.127496, 0.11371, 0.064632, 0.056825, 0.030611, 0.069024, 0.120615, 0.222385, 0.288399, 0.271506, 0.164327, 0.167087, 0.203355, 0.122885, 0.239899, 0.225814, 0.191378, 0.142424, 0.185198, 0.219301, 0.229226, 0.236433, 0.239899, 0.335645, 0.370445, 0.465241, 0.422041, 0.4292, 0.30533, 0.18812, 0.191378, 0.203355, 0.125101, 0.096677, 0.17593, 0.173081, 0.161087, 0.206376, 0.295083, 0.247041, 0.247041, 0.281712, 0.298791, 0.30533, 0.301917, 0.185198, 0.118441, 0.120615, 0.120615, 0.132295, 0.216401, 0.203355, 0.209395, 0.26085, 0.318242, 0.275179, 0.222385, 0.196879, 0.147574, 0.11371, 0.11371, 0.074921, 0.048328], '')</t>
  </si>
  <si>
    <t>[113, 130, 131, 135, 136, 202, 203]</t>
  </si>
  <si>
    <t xml:space="preserve">F5S0D0|F5S0D0_9ENTR Isochorismate synthase MenF OS=Enterobacter hormaechei ATCC 49162 </t>
  </si>
  <si>
    <t>([0.010131, 0.015344, 0.024393, 0.041405, 0.025316, 0.027463, 0.042364, 0.044297, 0.030003, 0.049374, 0.050641, 0.069024, 0.086953, 0.092881, 0.090864, 0.173081, 0.25406, 0.161087, 0.26085, 0.17593, 0.17593, 0.147574, 0.179055, 0.102787, 0.102787, 0.182256, 0.182256, 0.085092, 0.109221, 0.21291, 0.109221, 0.111485, 0.05306, 0.023963, 0.023963, 0.027463, 0.030003, 0.029376, 0.038042, 0.0198, 0.038042, 0.043307, 0.044297, 0.0198, 0.018106, 0.018106, 0.018415, 0.021381, 0.043307, 0.041405, 0.035586, 0.071867, 0.096677, 0.109221, 0.155435, 0.132295, 0.118441, 0.11371, 0.11371, 0.111485, 0.167087, 0.134866, 0.06184, 0.137348, 0.216401, 0.236433, 0.196879, 0.179055, 0.158265, 0.161087, 0.15284, 0.073402, 0.037156, 0.033407, 0.064632, 0.076542, 0.098513, 0.111485, 0.092881, 0.094817, 0.164327, 0.194234, 0.194234, 0.216401, 0.137348, 0.144935, 0.147574, 0.182256, 0.164327, 0.100716, 0.111485, 0.139895, 0.216401, 0.311707, 0.318242, 0.243554, 0.167087, 0.083462, 0.074921, 0.109221, 0.106997, 0.058088, 0.032017, 0.018787, 0.032017, 0.051831, 0.048328, 0.071867, 0.067594, 0.051831, 0.090864, 0.086953, 0.03976, 0.046336, 0.024826, 0.025762, 0.022667, 0.020522, 0.038042, 0.073402, 0.06184, 0.06184, 0.060549, 0.055536, 0.11371, 0.125101, 0.106997, 0.106997, 0.137348, 0.11371, 0.100716, 0.127496, 0.060549, 0.059222, 0.064632, 0.120615, 0.067594, 0.11371, 0.203355, 0.182256, 0.144935, 0.167087, 0.10481, 0.164327, 0.291804, 0.191378, 0.17593, 0.147574, 0.161087, 0.086953, 0.069024, 0.125101, 0.127496, 0.232838, 0.324872, 0.318242, 0.339168, 0.444081, 0.450668, 0.476583, 0.525368, 0.447574, 0.328603, 0.394753, 0.31487, 0.194234, 0.275179, 0.291804, 0.328603, 0.324872, 0.4292, 0.505461, 0.408655, 0.370445, 0.359901, 0.359901, 0.366687, 0.222385, 0.222385, 0.222385, 0.139895, 0.088832, 0.098513, 0.137348, 0.15008, 0.200174, 0.295083, 0.308712, 0.236433, 0.271506, 0.182256, 0.179055, 0.179055, 0.291804, 0.25031, 0.268042, 0.239899, 0.15284, 0.229226, 0.147574, 0.125101, 0.15284, 0.185198, 0.264545, 0.284882, 0.268042, 0.21291, 0.219301, 0.139895, 0.206376, 0.129801, 0.129801, 0.127496, 0.066181, 0.029376, 0.037156, 0.023534, 0.015344, 0.025762, 0.025762, 0.042364, 0.055536, 0.055536, 0.034068, 0.021816, 0.022667, 0.025762, 0.044297, 0.050641, 0.090864, 0.081712, 0.085092, 0.078022, 0.073402, 0.134866, 0.206376, 0.236433, 0.301917, 0.328603, 0.239899, 0.26085, 0.268042, 0.268042, 0.268042, 0.288399, 0.342579, 0.342579, 0.349426, 0.281712, 0.222385, 0.209395, 0.219301, 0.295083, 0.40511, 0.418646, 0.422041, 0.433034, 0.40511, 0.40511, 0.480142, 0.476583, 0.480142, 0.483068, 0.370445, 0.311707, 0.359901, 0.398279, 0.40511, 0.41194, 0.476583, 0.517562, 0.525368, 0.51388, 0.534167, 0.534167, 0.486429, 0.401658, 0.332115, 0.295083, 0.298791, 0.31487, 0.311707, 0.21291, 0.209395, 0.301917, 0.301917, 0.339168, 0.328603, 0.229226, 0.222385, 0.219301, 0.216401, 0.137348, 0.15008, 0.098513, 0.054297, 0.079919, 0.111485, 0.164327, 0.164327, 0.100716, 0.090864, 0.094817, 0.158265, 0.15008, 0.111485, 0.179055, 0.173081, 0.111485, 0.170161, 0.158265, 0.100716, 0.059222, 0.054297, 0.051831, 0.085092, 0.088832, 0.042364, 0.054297, 0.064632, 0.100716, 0.167087, 0.182256, 0.264545, 0.196879, 0.134866, 0.18812, 0.118441, 0.074921, 0.125101, 0.158265, 0.170161, 0.229226, 0.288399, 0.324872, 0.295083, 0.284882, 0.281712, 0.401658, 0.384043, 0.356642, 0.321458, 0.288399, 0.268042, 0.275179, 0.25406, 0.247041, 0.222385, 0.31487, 0.328603, 0.335645, 0.335645, 0.225814, 0.264545, 0.278302, 0.349426, 0.275179, 0.194234, 0.25031, 0.216401, 0.222385, 0.194234, 0.219301, 0.164327, 0.111485, 0.102787, 0.206376, 0.298791, 0.324872, 0.311707, 0.387226, 0.271506, 0.158265, 0.18812, 0.15284, 0.098513, 0.086953, 0.15008, 0.196879, 0.209395, 0.15008, 0.142424, 0.17593, 0.185198, 0.239899, 0.236433, 0.229226, 0.129801, 0.073402, 0.060549, 0.06184, 0.048328, 0.096677, 0.094817, 0.094817, 0.109221, 0.17593, 0.182256, 0.196879, 0.25406, 0.278302, 0.352862, 0.374039, 0.264545, 0.257454, 0.298791, 0.298791, 0.321458, 0.414856, 0.494003, 0.494003, 0.461924, 0.494003, 0.40511, 0.483068, 0.557691, 0.468512, 0.387226, 0.311707, 0.291804, 0.278302, 0.239899, 0.203355, 0.164327, 0.239899, 0.200174, 0.15008, 0.222385, 0.164327, 0.116183, 0.086953], '')</t>
  </si>
  <si>
    <t>[160, 171, 270, 271, 272, 273, 274, 415]</t>
  </si>
  <si>
    <t xml:space="preserve">F5S0D5|F5S0D5_9ENTR NADH-quinone oxidoreductase subunit N OS=Enterobacter hormaechei ATCC 49162 </t>
  </si>
  <si>
    <t>([0.01078, 0.007259, 0.011903, 0.008156, 0.006245, 0.004689, 0.004315, 0.00515, 0.004315, 0.005378, 0.004835, 0.004577, 0.003478, 0.003864, 0.003109, 0.001967, 0.001872, 0.001211, 0.00146, 0.001481, 0.001709, 0.002512, 0.003701, 0.003366, 0.003053, 0.002976, 0.004483, 0.004976, 0.005249, 0.005223, 0.004976, 0.004921, 0.004513, 0.005799, 0.005223, 0.006619, 0.008156, 0.006988, 0.007315, 0.006421, 0.009401, 0.006421, 0.004414, 0.002705, 0.002138, 0.003298, 0.004611, 0.003821, 0.004388, 0.003671, 0.004315, 0.004483, 0.004483, 0.006567, 0.007422, 0.007495, 0.005932, 0.006988, 0.006142, 0.009483, 0.013821, 0.008723, 0.010926, 0.014586, 0.016826, 0.014586, 0.016021, 0.014783, 0.010672, 0.00777, 0.006374, 0.00543, 0.004483, 0.005799, 0.003963, 0.00316, 0.004513, 0.004483, 0.004611, 0.00389, 0.003276, 0.002336, 0.003671, 0.002976, 0.002529, 0.00389, 0.00543, 0.003727, 0.003924, 0.005872, 0.008276, 0.013437, 0.030003, 0.049374, 0.020876, 0.020876, 0.014783, 0.008723, 0.008002, 0.00543, 0.005799, 0.005734, 0.007031, 0.004483, 0.006374, 0.009096, 0.005503, 0.003997, 0.004135, 0.003431, 0.003431, 0.002727, 0.002881, 0.002581, 0.001649, 0.002327, 0.002761, 0.0028, 0.002581, 0.00246, 0.003405, 0.003431, 0.004358, 0.003607, 0.003512, 0.003555, 0.002555, 0.004208, 0.004208, 0.003821, 0.004414, 0.003079, 0.002435, 0.002336, 0.00155, 0.001936, 0.001417, 0.001687, 0.002512, 0.00389, 0.00543, 0.00543, 0.005734, 0.005734, 0.006894, 0.010372, 0.006988, 0.010131, 0.006078, 0.009015, 0.009483, 0.006619, 0.009483, 0.013265, 0.010509, 0.014586, 0.018415, 0.042364, 0.017138, 0.009728, 0.006701, 0.004315, 0.004358, 0.004135, 0.003298, 0.002662, 0.001906, 0.001936, 0.001623, 0.002512, 0.002512, 0.003607, 0.005223, 0.003804, 0.004358, 0.003298, 0.003177, 0.002688, 0.001872, 0.003014, 0.004135, 0.005623, 0.006194, 0.006194, 0.009865, 0.011903, 0.015344, 0.0198, 0.040537, 0.069024, 0.078022, 0.034884, 0.018106, 0.00962, 0.012727, 0.012727, 0.014783, 0.020165, 0.019109, 0.025762, 0.013265, 0.009015, 0.009015, 0.008895, 0.008895, 0.005249, 0.005378, 0.004577, 0.00543, 0.00389, 0.002705, 0.002705, 0.002503, 0.003555, 0.00359, 0.00292, 0.003109, 0.004736, 0.004976, 0.004611, 0.003924, 0.005932, 0.00777, 0.006619, 0.011342, 0.009483, 0.023087, 0.013821, 0.025316, 0.027463, 0.023534, 0.020876, 0.013437, 0.032017, 0.023534, 0.046336, 0.102787, 0.044297, 0.026338, 0.012727, 0.009977, 0.017447, 0.010509, 0.007877, 0.007495, 0.006988, 0.005932, 0.003555, 0.003405, 0.00243, 0.001967, 0.003431, 0.003671, 0.004208, 0.004247, 0.004835, 0.005378, 0.004611, 0.005011, 0.006039, 0.006619, 0.008075, 0.005799, 0.007555, 0.006894, 0.005872, 0.004921, 0.004483, 0.005318, 0.007315, 0.007259, 0.005932, 0.003512, 0.004483, 0.004736, 0.003341, 0.002705, 0.002211, 0.001748, 0.002396, 0.002435, 0.003298, 0.004414, 0.004247, 0.004358, 0.006374, 0.006482, 0.005318, 0.008276, 0.007259, 0.007177, 0.01078, 0.010509, 0.021381, 0.021381, 0.010926, 0.018787, 0.014075, 0.010221, 0.010131, 0.007422, 0.006142, 0.004315, 0.00283, 0.003555, 0.002482, 0.002482, 0.003431, 0.004646, 0.005086, 0.005992, 0.005992, 0.004835, 0.00777, 0.008156, 0.006194, 0.008895, 0.006567, 0.006619, 0.006567, 0.008075, 0.010926, 0.008525, 0.008409, 0.007555, 0.008804, 0.013821, 0.008276, 0.008276, 0.007031, 0.004135, 0.004921, 0.003864, 0.003671, 0.003366, 0.002327, 0.00246, 0.002435, 0.003212, 0.004835, 0.004775, 0.005734, 0.005734, 0.009294, 0.017138, 0.030003, 0.034068, 0.034068, 0.035586, 0.016257, 0.020876, 0.025762, 0.027463, 0.047319, 0.040537, 0.017797, 0.016826, 0.023963, 0.025316, 0.031287, 0.013265, 0.013265, 0.012491, 0.010221, 0.006701, 0.005223, 0.006245, 0.004513, 0.003757, 0.004315, 0.004611, 0.004611, 0.004646, 0.003963, 0.003997, 0.003864, 0.006482, 0.007645, 0.008156, 0.005623, 0.005086, 0.004835, 0.004736, 0.004736, 0.005623, 0.004736, 0.004208, 0.003177, 0.002976, 0.00316, 0.00292, 0.003997, 0.003177, 0.004431, 0.004414, 0.004414, 0.004513, 0.002881, 0.00246, 0.001623, 0.00246, 0.002155, 0.003298, 0.003607, 0.0028, 0.001906, 0.003053, 0.004208, 0.004689, 0.004577, 0.005249, 0.004899, 0.003512, 0.003276, 0.00225, 0.001743, 0.001786, 0.001967, 0.002503, 0.002727, 0.003804, 0.002581, 0.002138, 0.001434, 0.001906, 0.002211, 0.003431, 0.003512, 0.003671, 0.003053, 0.004483, 0.004611, 0.006894, 0.008723, 0.016528, 0.034884, 0.081712, 0.034884, 0.067594, 0.042364, 0.074921, 0.056825, 0.11371, 0.206376, 0.194234, 0.125101, 0.096677, 0.038858, 0.017447, 0.016257, 0.023087, 0.011342, 0.007259, 0.00515, 0.004247, 0.002662, 0.001602, 0.00152, 0.001675, 0.001061, 0.001743, 0.001748, 0.002349, 0.001572, 0.000983, 0.001692, 0.00152, 0.001499, 0.00231, 0.003405, 0.002881, 0.002688, 0.004208, 0.004161, 0.004414, 0.005223, 0.006533, 0.009294, 0.007645, 0.009294, 0.014586, 0.009096, 0.006795, 0.004483, 0.006194], '')</t>
  </si>
  <si>
    <t xml:space="preserve">F5S0D8|F5S0D8_9ENTR NADH-quinone oxidoreductase subunit K OS=Enterobacter hormaechei ATCC 49162 </t>
  </si>
  <si>
    <t>([0.004388, 0.004611, 0.003405, 0.002662, 0.002014, 0.001786, 0.001533, 0.002057, 0.001687, 0.002349, 0.0028, 0.002366, 0.002606, 0.001533, 0.002349, 0.00231, 0.002366, 0.001597, 0.001602, 0.00155, 0.001906, 0.00152, 0.001159, 0.001722, 0.001692, 0.00283, 0.002529, 0.003109, 0.002117, 0.003212, 0.002581, 0.002623, 0.003298, 0.003053, 0.003864, 0.002512, 0.001808, 0.001318, 0.001623, 0.002366, 0.003555, 0.003053, 0.002976, 0.004315, 0.004414, 0.006567, 0.006421, 0.009728, 0.013016, 0.015694, 0.010926, 0.008804, 0.005872, 0.004736, 0.005932, 0.004577, 0.006894, 0.006374, 0.007259, 0.007259, 0.006374, 0.006894, 0.008525, 0.013821, 0.008276, 0.008002, 0.005223, 0.004388, 0.003177, 0.002155, 0.001967, 0.00243, 0.002366, 0.003478, 0.004899, 0.005734, 0.008895, 0.009096, 0.016826, 0.011669, 0.016257, 0.010672, 0.010221, 0.012727, 0.008723, 0.015344, 0.018106, 0.017797, 0.023963, 0.048328, 0.083462, 0.147574, 0.118441, 0.21291, 0.182256, 0.15008, 0.116183, 0.085092, 0.056825, 0.030611], '')</t>
  </si>
  <si>
    <t xml:space="preserve">F5S0E0|F5S0E0_9ENTR NADH-quinone oxidoreductase subunit I OS=Enterobacter hormaechei ATCC 49162 </t>
  </si>
  <si>
    <t>([0.022667, 0.038042, 0.060549, 0.045352, 0.06184, 0.078022, 0.05306, 0.035586, 0.038042, 0.028695, 0.036378, 0.027463, 0.024393, 0.034068, 0.018415, 0.014783, 0.022667, 0.036378, 0.059222, 0.06312, 0.120615, 0.100716, 0.054297, 0.060549, 0.098513, 0.109221, 0.127496, 0.139895, 0.137348, 0.102787, 0.179055, 0.200174, 0.278302, 0.200174, 0.225814, 0.332115, 0.359901, 0.288399, 0.232838, 0.147574, 0.147574, 0.15008, 0.18812, 0.295083, 0.284882, 0.268042, 0.25031, 0.247041, 0.30533, 0.275179, 0.295083, 0.239899, 0.120615, 0.127496, 0.137348, 0.0704, 0.058088, 0.040537, 0.056825, 0.038858, 0.076542, 0.049374, 0.050641, 0.023087, 0.013613, 0.013016, 0.009401, 0.009865, 0.009096, 0.008156, 0.014586, 0.020876, 0.018106, 0.038858, 0.036378, 0.060549, 0.0704, 0.049374, 0.085092, 0.111485, 0.122885, 0.056825, 0.079919, 0.048328, 0.10481, 0.090864, 0.090864, 0.137348, 0.066181, 0.041405, 0.026892, 0.013437, 0.012727, 0.011903, 0.007422, 0.007877, 0.008409, 0.010372, 0.009294, 0.009294, 0.009015, 0.014586, 0.021381, 0.014586, 0.023534, 0.015078, 0.027463, 0.032017, 0.035586, 0.038858, 0.0704, 0.085092, 0.161087, 0.173081, 0.167087, 0.268042, 0.247041, 0.243554, 0.288399, 0.332115, 0.25406, 0.167087, 0.17593, 0.194234, 0.284882, 0.288399, 0.291804, 0.209395, 0.132295, 0.120615, 0.200174, 0.206376, 0.275179, 0.268042, 0.173081, 0.278302, 0.301917, 0.219301, 0.21291, 0.122885, 0.116183, 0.15008, 0.196879, 0.155435, 0.161087, 0.125101, 0.096677, 0.094817, 0.15284, 0.21291, 0.203355, 0.222385, 0.191378, 0.191378, 0.216401, 0.268042, 0.26085, 0.25031, 0.352862, 0.318242, 0.40511, 0.521092, 0.447574, 0.490133, 0.458154, 0.450668, 0.480142, 0.436924, 0.440853, 0.454136, 0.447574, 0.444081, 0.408655, 0.40511, 0.390993, 0.342579, 0.366687, 0.311707, 0.268042, 0.194234], '')</t>
  </si>
  <si>
    <t>[161]</t>
  </si>
  <si>
    <t xml:space="preserve">F5S0E2|F5S0E2_9ENTR NADH-quinone oxidoreductase OS=Enterobacter hormaechei ATCC 49162 </t>
  </si>
  <si>
    <t>([0.144935, 0.222385, 0.127496, 0.18812, 0.15284, 0.18812, 0.21291, 0.21291, 0.25406, 0.281712, 0.232838, 0.200174, 0.295083, 0.30533, 0.203355, 0.139895, 0.203355, 0.147574, 0.194234, 0.125101, 0.134866, 0.092881, 0.094817, 0.096677, 0.045352, 0.028695, 0.016826, 0.016826, 0.022667, 0.018106, 0.012491, 0.018106, 0.026338, 0.017797, 0.020165, 0.038042, 0.027463, 0.028107, 0.047319, 0.022667, 0.030611, 0.020876, 0.032017, 0.028695, 0.028695, 0.058088, 0.127496, 0.179055, 0.196879, 0.179055, 0.203355, 0.271506, 0.268042, 0.271506, 0.25031, 0.200174, 0.18812, 0.30533, 0.173081, 0.134866, 0.243554, 0.291804, 0.31487, 0.291804, 0.295083, 0.384043, 0.377384, 0.268042, 0.225814, 0.206376, 0.139895, 0.142424, 0.15008, 0.167087, 0.182256, 0.219301, 0.268042, 0.318242, 0.216401, 0.356642, 0.41194, 0.408655, 0.328603, 0.30533, 0.352862, 0.239899, 0.179055, 0.144935, 0.239899, 0.318242, 0.311707, 0.41194, 0.398279, 0.401658, 0.247041, 0.257454, 0.232838, 0.122885, 0.127496, 0.229226, 0.225814, 0.206376, 0.21291, 0.142424, 0.182256, 0.11371, 0.196879, 0.275179, 0.278302, 0.278302, 0.219301, 0.194234, 0.173081, 0.17593, 0.158265, 0.284882, 0.164327, 0.21291, 0.346032, 0.239899, 0.222385, 0.139895, 0.144935, 0.134866, 0.25406, 0.26085, 0.321458, 0.311707, 0.308712, 0.352862, 0.356642, 0.346032, 0.377384, 0.401658, 0.311707, 0.264545, 0.264545, 0.356642, 0.370445, 0.342579, 0.436924, 0.436924, 0.40511, 0.342579, 0.328603, 0.203355, 0.137348, 0.142424, 0.067594, 0.047319, 0.045352, 0.026338, 0.023963, 0.023534, 0.021381, 0.022667, 0.027463, 0.029376, 0.030003, 0.029376, 0.036378, 0.023534, 0.023534, 0.038042, 0.034068, 0.038858, 0.073402, 0.111485, 0.118441, 0.229226, 0.225814, 0.161087, 0.15008, 0.219301, 0.222385, 0.239899, 0.328603, 0.356642, 0.349426, 0.356642, 0.278302, 0.284882, 0.349426, 0.359901, 0.31487, 0.390993, 0.390993, 0.42561, 0.370445, 0.31487, 0.321458, 0.308712, 0.247041, 0.366687, 0.370445, 0.370445, 0.298791, 0.196879, 0.196879, 0.203355, 0.196879, 0.264545, 0.25031, 0.25406, 0.25406, 0.349426, 0.275179, 0.284882, 0.281712, 0.342579, 0.284882, 0.278302, 0.308712, 0.454136, 0.332115, 0.30533, 0.332115, 0.380708, 0.408655, 0.288399, 0.295083, 0.308712, 0.196879, 0.196879, 0.139895, 0.129801, 0.066181, 0.111485, 0.109221, 0.10481, 0.125101, 0.206376, 0.216401, 0.247041, 0.164327, 0.25031, 0.288399, 0.191378, 0.191378, 0.257454, 0.298791, 0.298791, 0.295083, 0.40511, 0.332115, 0.41194, 0.41194, 0.541878, 0.465241, 0.468512, 0.476583, 0.374039, 0.284882, 0.203355, 0.125101, 0.196879, 0.200174, 0.191378, 0.257454, 0.173081, 0.173081, 0.170161, 0.158265, 0.102787, 0.071867, 0.120615, 0.073402, 0.071867, 0.074921, 0.106997, 0.120615, 0.116183, 0.17593, 0.295083, 0.308712, 0.41194, 0.398279, 0.394753, 0.394753, 0.40511, 0.517562, 0.418646, 0.414856, 0.422041, 0.418646, 0.490133, 0.450668, 0.545602, 0.557691, 0.51388, 0.483068, 0.458154, 0.461924, 0.42561, 0.366687, 0.436924, 0.349426, 0.281712, 0.284882, 0.291804, 0.281712, 0.271506, 0.359901, 0.377384, 0.291804, 0.366687, 0.278302, 0.30533, 0.291804, 0.318242, 0.346032, 0.342579, 0.339168, 0.25406, 0.295083, 0.321458, 0.321458, 0.30533, 0.349426, 0.271506, 0.264545, 0.278302, 0.200174, 0.144935, 0.194234, 0.243554, 0.25406, 0.349426, 0.257454, 0.182256, 0.161087, 0.161087, 0.120615, 0.100716, 0.167087, 0.155435, 0.167087, 0.164327, 0.264545, 0.295083, 0.288399, 0.295083, 0.200174, 0.21291, 0.196879, 0.196879, 0.164327, 0.096677, 0.088832, 0.164327, 0.236433, 0.225814, 0.147574, 0.232838, 0.268042, 0.298791, 0.268042, 0.17593, 0.170161, 0.170161, 0.10481, 0.179055, 0.173081, 0.170161, 0.243554, 0.298791, 0.232838, 0.219301, 0.236433, 0.161087, 0.15008, 0.164327, 0.179055, 0.182256, 0.179055, 0.182256, 0.155435, 0.182256, 0.232838, 0.229226, 0.18812, 0.243554, 0.15008, 0.127496, 0.139895, 0.129801, 0.155435, 0.18812, 0.196879, 0.26085, 0.339168, 0.339168, 0.291804, 0.278302, 0.380708, 0.339168, 0.298791, 0.26085, 0.232838, 0.271506, 0.271506, 0.229226, 0.229226, 0.332115, 0.278302, 0.359901, 0.264545, 0.225814, 0.225814, 0.206376, 0.132295, 0.144935, 0.083462, 0.100716, 0.10481, 0.094817, 0.096677, 0.11371, 0.144935, 0.203355, 0.127496, 0.0704, 0.0704, 0.088832, 0.088832, 0.094817, 0.096677, 0.17593, 0.209395, 0.243554, 0.247041, 0.349426, 0.349426, 0.349426, 0.318242, 0.281712, 0.203355, 0.239899, 0.158265, 0.102787, 0.067594, 0.137348, 0.161087, 0.243554, 0.25031, 0.247041, 0.284882, 0.271506, 0.17593, 0.167087, 0.094817, 0.129801, 0.067594, 0.050641, 0.100716, 0.100716, 0.0704, 0.122885, 0.127496, 0.21291, 0.278302, 0.349426, 0.278302, 0.278302, 0.281712, 0.182256, 0.18812, 0.219301, 0.232838, 0.232838, 0.247041, 0.36309, 0.394753, 0.422041, 0.468512, 0.384043, 0.321458, 0.342579, 0.342579, 0.295083, 0.196879, 0.170161, 0.137348, 0.137348, 0.194234, 0.179055, 0.298791, 0.200174, 0.122885, 0.06312, 0.106997, 0.098513, 0.094817, 0.102787, 0.125101, 0.11371, 0.164327, 0.219301, 0.30533, 0.196879, 0.142424, 0.229226, 0.229226, 0.200174, 0.200174, 0.21291, 0.15008, 0.100716, 0.161087, 0.216401, 0.222385, 0.222385, 0.222385, 0.219301, 0.206376, 0.206376, 0.222385, 0.161087, 0.18812, 0.118441, 0.203355, 0.264545, 0.164327, 0.167087, 0.196879, 0.196879, 0.132295, 0.200174, 0.232838, 0.144935, 0.170161, 0.170161, 0.167087, 0.137348, 0.076542, 0.076542, 0.090864, 0.081712, 0.122885, 0.074921, 0.127496, 0.137348, 0.139895, 0.144935, 0.170161, 0.185198, 0.139895, 0.216401, 0.203355, 0.200174, 0.264545, 0.232838, 0.335645, 0.308712, 0.281712, 0.311707, 0.25031, 0.173081, 0.194234, 0.206376, 0.30533, 0.200174, 0.191378, 0.222385, 0.318242, 0.288399, 0.268042, 0.324872, 0.271506, 0.275179, 0.209395, 0.25406, 0.25406, 0.209395, 0.158265, 0.216401, 0.281712, 0.31487, 0.436924, 0.324872, 0.247041, 0.194234, 0.216401, 0.127496, 0.137348, 0.137348, 0.173081, 0.173081, 0.209395, 0.209395, 0.132295, 0.155435, 0.155435, 0.185198, 0.185198, 0.281712, 0.196879, 0.142424, 0.106997, 0.086953, 0.122885, 0.15008, 0.182256, 0.147574, 0.200174, 0.206376, 0.196879, 0.194234, 0.194234, 0.194234, 0.167087, 0.167087, 0.216401, 0.216401, 0.232838, 0.268042, 0.25406, 0.311707, 0.390993, 0.480142, 0.370445, 0.295083, 0.335645, 0.278302, 0.295083, 0.335645, 0.352862, 0.324872, 0.225814, 0.144935, 0.147574, 0.200174, 0.30533, 0.298791, 0.222385, 0.17593, 0.116183, 0.129801, 0.15008, 0.076542, 0.078022, 0.079919, 0.096677, 0.094817, 0.134866, 0.142424, 0.139895, 0.116183, 0.139895, 0.164327, 0.268042, 0.25406, 0.25406, 0.257454, 0.191378, 0.26085, 0.194234, 0.275179, 0.275179, 0.200174, 0.311707, 0.318242, 0.359901, 0.356642, 0.36309, 0.339168, 0.359901, 0.291804, 0.308712, 0.301917, 0.288399, 0.301917, 0.308712, 0.232838, 0.196879, 0.264545, 0.17593, 0.275179, 0.281712, 0.243554, 0.301917, 0.318242, 0.324872, 0.36309, 0.440853, 0.324872, 0.346032, 0.328603, 0.387226, 0.377384, 0.390993, 0.472492, 0.36309, 0.335645, 0.41194, 0.450668, 0.476583, 0.570702, 0.562014, 0.447574, 0.465241, 0.494003, 0.461924, 0.450668, 0.454136, 0.418646, 0.521092, 0.5017, 0.613573, 0.521092, 0.509769, 0.4292, 0.433034, 0.529623, 0.59014, 0.59014, 0.59014, 0.585406, 0.59917, 0.622677, 0.745909, 0.767246, 0.76285, 0.724957, 0.58069, 0.58069, 0.5017, 0.5017, 0.486429, 0.486429, 0.59014, 0.613573, 0.712013, 0.728858, 0.745909, 0.707965, 0.690604, 0.707965, 0.666105, 0.642678, 0.648219, 0.545602, 0.56648, 0.447574, 0.465241, 0.468512, 0.468512, 0.626927, 0.63748, 0.557691, 0.562014, 0.549308, 0.56648, 0.56648, 0.525368, 0.394753, 0.41194, 0.4292, 0.301917, 0.321458, 0.301917, 0.301917, 0.311707, 0.288399, 0.390993, 0.408655, 0.4292, 0.454136, 0.4292, 0.4292, 0.549308, 0.56648, 0.575842, 0.472492, 0.454136, 0.401658, 0.422041, 0.42561, 0.401658, 0.5017, 0.5017, 0.525368, 0.51388, 0.497853, 0.51388, 0.40511, 0.308712, 0.394753, 0.398279, 0.328603, 0.352862, 0.31487, 0.284882, 0.182256, 0.257454, 0.229226, 0.321458, 0.418646, 0.40511, 0.436924, 0.346032, 0.332115, 0.25406, 0.222385, 0.332115, 0.216401, 0.216401, 0.318242, 0.236433, 0.139895, 0.196879, 0.170161, 0.209395, 0.229226, 0.25031, 0.229226, 0.275179, 0.257454, 0.236433, 0.26085, 0.194234, 0.182256, 0.194234, 0.278302, 0.30533, 0.232838, 0.359901, 0.476583, 0.5017, 0.483068, 0.497853, 0.494003, 0.408655, 0.401658, 0.41194, 0.461924, 0.486429, 0.436924, 0.40511, 0.408655, 0.291804, 0.359901, 0.394753, 0.390993, 0.352862, 0.352862, 0.366687, 0.349426, 0.247041, 0.191378, 0.182256, 0.26085, 0.170161, 0.264545, 0.25406, 0.236433, 0.275179, 0.170161, 0.194234, 0.147574, 0.17593, 0.179055, 0.109221, 0.096677, 0.088832, 0.120615, 0.122885, 0.088832, 0.081712, 0.11371, 0.134866, 0.239899, 0.173081, 0.268042, 0.167087, 0.194234, 0.144935, 0.139895, 0.179055, 0.206376, 0.291804, 0.170161, 0.21291, 0.332115, 0.352862, 0.268042, 0.21291, 0.209395, 0.26085, 0.268042, 0.216401, 0.236433, 0.232838, 0.219301, 0.232838, 0.342579, 0.278302, 0.321458, 0.284882, 0.308712, 0.25031, 0.219301, 0.301917, 0.31487, 0.243554, 0.311707, 0.41194, 0.440853, 0.408655], '')</t>
  </si>
  <si>
    <t>[247, 280, 287, 288, 289, 697, 698, 706, 707, 708, 709, 710, 713, 714, 715, 716, 717, 718, 719, 720, 721, 722, 723, 724, 725, 726, 727, 730, 731, 732, 733, 734, 735, 736, 737, 738, 739, 740, 741, 742, 747, 748, 749, 750, 751, 752, 753, 754, 770, 771, 772, 779, 780, 781, 782, 784, 828]</t>
  </si>
  <si>
    <t xml:space="preserve">F5S0E5|F5S0E5_9ENTR NADH-quinone oxidoreductase subunit C/D OS=Enterobacter hormaechei ATCC 49162 </t>
  </si>
  <si>
    <t>([0.387226, 0.444081, 0.42561, 0.408655, 0.271506, 0.318242, 0.352862, 0.374039, 0.401658, 0.418646, 0.352862, 0.401658, 0.476583, 0.494003, 0.408655, 0.359901, 0.356642, 0.366687, 0.366687, 0.359901, 0.401658, 0.387226, 0.25406, 0.284882, 0.342579, 0.465241, 0.42561, 0.301917, 0.311707, 0.236433, 0.25031, 0.308712, 0.30533, 0.295083, 0.268042, 0.335645, 0.359901, 0.387226, 0.30533, 0.324872, 0.216401, 0.144935, 0.144935, 0.247041, 0.26085, 0.243554, 0.164327, 0.122885, 0.236433, 0.170161, 0.173081, 0.167087, 0.10481, 0.060549, 0.06184, 0.059222, 0.034068, 0.06312, 0.051831, 0.094817, 0.074921, 0.102787, 0.11371, 0.071867, 0.036378, 0.034068, 0.019401, 0.030003, 0.05306, 0.034884, 0.055536, 0.092881, 0.086953, 0.10481, 0.161087, 0.167087, 0.164327, 0.236433, 0.222385, 0.229226, 0.134866, 0.25031, 0.291804, 0.311707, 0.398279, 0.398279, 0.394753, 0.41194, 0.308712, 0.206376, 0.247041, 0.170161, 0.098513, 0.100716, 0.098513, 0.10481, 0.098513, 0.111485, 0.118441, 0.111485, 0.066181, 0.083462, 0.042364, 0.048328, 0.038042, 0.032017, 0.038858, 0.038858, 0.064632, 0.134866, 0.222385, 0.18812, 0.25406, 0.257454, 0.284882, 0.374039, 0.284882, 0.295083, 0.278302, 0.200174, 0.109221, 0.194234, 0.247041, 0.298791, 0.318242, 0.268042, 0.18812, 0.278302, 0.278302, 0.278302, 0.271506, 0.155435, 0.209395, 0.17593, 0.147574, 0.129801, 0.098513, 0.158265, 0.079919, 0.085092, 0.134866, 0.222385, 0.222385, 0.203355, 0.155435, 0.147574, 0.247041, 0.268042, 0.206376, 0.167087, 0.17593, 0.191378, 0.308712, 0.179055, 0.225814, 0.342579, 0.332115, 0.40511, 0.321458, 0.433034, 0.418646, 0.422041, 0.328603, 0.328603, 0.311707, 0.387226, 0.359901, 0.370445, 0.472492, 0.408655, 0.465241, 0.461924, 0.332115, 0.346032, 0.387226, 0.387226, 0.377384, 0.356642, 0.321458, 0.422041, 0.436924, 0.359901, 0.370445, 0.422041, 0.414856, 0.41194, 0.335645, 0.36309, 0.25406, 0.225814, 0.359901, 0.370445, 0.352862, 0.349426, 0.335645, 0.366687, 0.356642, 0.356642, 0.384043, 0.394753, 0.394753, 0.398279, 0.5017, 0.486429, 0.4292, 0.36309, 0.288399, 0.291804, 0.295083, 0.324872, 0.332115, 0.332115, 0.321458, 0.30533, 0.440853, 0.436924, 0.454136, 0.450668, 0.458154, 0.42561, 0.311707, 0.288399, 0.196879, 0.118441, 0.069024, 0.139895, 0.11371, 0.203355, 0.281712, 0.288399, 0.387226, 0.301917, 0.21291, 0.209395, 0.155435, 0.094817, 0.111485, 0.137348, 0.086953, 0.086953, 0.056825, 0.106997, 0.10481, 0.161087, 0.232838, 0.284882, 0.288399, 0.36309, 0.30533, 0.30533, 0.301917, 0.278302, 0.377384, 0.440853, 0.318242, 0.384043, 0.447574, 0.321458, 0.222385, 0.335645, 0.236433, 0.339168, 0.352862, 0.356642, 0.271506, 0.288399, 0.219301, 0.127496, 0.132295, 0.173081, 0.120615, 0.0704, 0.076542, 0.078022, 0.058088, 0.134866, 0.074921, 0.048328, 0.050641, 0.073402, 0.03976, 0.083462, 0.078022, 0.040537, 0.033407, 0.060549, 0.029376, 0.059222, 0.066181, 0.076542, 0.078022, 0.11371, 0.11371, 0.11371, 0.066181, 0.049374, 0.040537, 0.049374, 0.056825, 0.056825, 0.067594, 0.11371, 0.056825, 0.026338, 0.047319, 0.031287, 0.033407, 0.059222, 0.055536, 0.048328, 0.023534, 0.013265, 0.009096, 0.011903, 0.011669, 0.00962, 0.00962, 0.010131, 0.014586, 0.013016, 0.020876, 0.017797, 0.012491, 0.021381, 0.054297, 0.034884, 0.031287, 0.015344, 0.013265, 0.008276, 0.01227, 0.020165, 0.036378, 0.071867, 0.071867, 0.038042, 0.043307, 0.081712, 0.042364, 0.026338, 0.046336, 0.037156, 0.025762, 0.037156, 0.035586, 0.015344, 0.021816, 0.031287, 0.06312, 0.092881, 0.144935, 0.073402, 0.033407, 0.032677, 0.017797, 0.017797, 0.029376, 0.034884, 0.026338, 0.045352, 0.073402, 0.037156, 0.054297, 0.094817, 0.088832, 0.044297, 0.100716, 0.100716, 0.079919, 0.045352, 0.037156, 0.051831, 0.048328, 0.058088, 0.06184, 0.056825, 0.042364, 0.051831, 0.079919, 0.098513, 0.058088, 0.044297, 0.079919, 0.035586, 0.03976, 0.03976, 0.064632, 0.049374, 0.028695, 0.050641, 0.096677, 0.096677, 0.050641, 0.06184, 0.109221, 0.10481, 0.185198, 0.225814, 0.209395, 0.21291, 0.161087, 0.216401, 0.219301, 0.139895, 0.229226, 0.18812, 0.18812, 0.232838, 0.236433, 0.239899, 0.257454, 0.15008, 0.15284, 0.239899, 0.335645, 0.339168, 0.311707, 0.318242, 0.236433, 0.222385, 0.194234, 0.264545, 0.298791, 0.243554, 0.346032, 0.236433, 0.275179, 0.21291, 0.196879, 0.219301, 0.281712, 0.26085, 0.398279, 0.298791, 0.291804, 0.288399, 0.191378, 0.232838, 0.239899, 0.219301, 0.229226, 0.161087, 0.167087, 0.120615, 0.21291, 0.15008, 0.25406, 0.247041, 0.31487, 0.257454, 0.26085, 0.295083, 0.229226, 0.129801, 0.216401, 0.216401, 0.161087, 0.216401, 0.137348, 0.127496, 0.161087, 0.167087, 0.278302, 0.191378, 0.247041, 0.229226, 0.291804, 0.21291, 0.209395, 0.139895, 0.129801, 0.142424, 0.144935, 0.144935, 0.15284, 0.158265, 0.170161, 0.18812, 0.25031, 0.342579, 0.346032, 0.433034, 0.311707, 0.295083, 0.339168, 0.352862, 0.342579, 0.374039, 0.370445, 0.374039, 0.461924, 0.585406, 0.604312, 0.626927, 0.716283, 0.827927, 0.812494, 0.805026, 0.759478, 0.73685, 0.716283, 0.604312, 0.59014, 0.73685, 0.642678, 0.570702, 0.562014, 0.557691, 0.41194, 0.414856, 0.422041, 0.349426, 0.321458, 0.185198, 0.161087, 0.191378, 0.122885, 0.098513, 0.11371, 0.147574, 0.147574, 0.164327, 0.239899, 0.129801, 0.132295, 0.161087, 0.161087, 0.170161, 0.147574, 0.247041, 0.321458, 0.311707, 0.291804, 0.30533, 0.41194, 0.321458, 0.206376, 0.194234, 0.236433, 0.206376, 0.25031, 0.239899, 0.222385, 0.229226, 0.301917, 0.291804, 0.239899, 0.321458, 0.311707, 0.342579, 0.271506, 0.278302, 0.281712, 0.394753, 0.380708, 0.275179, 0.335645, 0.42561, 0.422041, 0.4292, 0.444081, 0.342579, 0.370445, 0.342579, 0.308712, 0.264545, 0.268042, 0.36309, 0.359901, 0.275179, 0.209395, 0.275179, 0.288399, 0.206376, 0.118441, 0.083462, 0.090864, 0.067594, 0.069024, 0.11371, 0.06184, 0.06312, 0.054297, 0.030003, 0.027463, 0.032677, 0.060549, 0.038042, 0.040537, 0.042364, 0.055536, 0.066181, 0.050641, 0.033407, 0.045352, 0.064632, 0.081712, 0.139895, 0.209395, 0.155435], '')</t>
  </si>
  <si>
    <t>[202, 491, 492, 493, 494, 495, 496, 497, 498, 499, 500, 501, 502, 503, 504, 505, 506, 507]</t>
  </si>
  <si>
    <t xml:space="preserve">F5S0E6|F5S0E6_9ENTR NADH-quinone oxidoreductase subunit B OS=Enterobacter hormaechei ATCC 49162 </t>
  </si>
  <si>
    <t>([0.311707, 0.346032, 0.40511, 0.447574, 0.486429, 0.505461, 0.398279, 0.447574, 0.377384, 0.40511, 0.418646, 0.476583, 0.480142, 0.494003, 0.422041, 0.509769, 0.517562, 0.545602, 0.545602, 0.557691, 0.538167, 0.545602, 0.476583, 0.468512, 0.454136, 0.440853, 0.377384, 0.377384, 0.30533, 0.380708, 0.366687, 0.291804, 0.301917, 0.278302, 0.324872, 0.332115, 0.321458, 0.324872, 0.25031, 0.268042, 0.26085, 0.158265, 0.142424, 0.196879, 0.182256, 0.194234, 0.194234, 0.173081, 0.167087, 0.232838, 0.147574, 0.155435, 0.132295, 0.118441, 0.074921, 0.090864, 0.076542, 0.047319, 0.023963, 0.022306, 0.036378, 0.024826, 0.031287, 0.032677, 0.032677, 0.017447, 0.017138, 0.014586, 0.016257, 0.027463, 0.025762, 0.032017, 0.024826, 0.050641, 0.025762, 0.042364, 0.034068, 0.064632, 0.071867, 0.078022, 0.116183, 0.085092, 0.116183, 0.185198, 0.179055, 0.185198, 0.264545, 0.275179, 0.225814, 0.239899, 0.185198, 0.122885, 0.147574, 0.173081, 0.179055, 0.203355, 0.120615, 0.147574, 0.134866, 0.147574, 0.191378, 0.21291, 0.185198, 0.120615, 0.109221, 0.111485, 0.064632, 0.042364, 0.042364, 0.073402, 0.074921, 0.069024, 0.111485, 0.15008, 0.15008, 0.081712, 0.090864, 0.10481, 0.098513, 0.076542, 0.098513, 0.098513, 0.050641, 0.06184, 0.109221, 0.10481, 0.102787, 0.158265, 0.203355, 0.116183, 0.120615, 0.094817, 0.085092, 0.076542, 0.043307, 0.029376, 0.059222, 0.086953, 0.096677, 0.10481, 0.134866, 0.071867, 0.051831, 0.098513, 0.079919, 0.081712, 0.054297, 0.029376, 0.018415, 0.026892, 0.049374, 0.026338, 0.054297, 0.116183, 0.116183, 0.185198, 0.26085, 0.219301, 0.142424, 0.161087, 0.155435, 0.134866, 0.155435, 0.191378, 0.111485, 0.102787, 0.098513, 0.155435, 0.247041, 0.247041, 0.222385, 0.222385, 0.324872, 0.301917, 0.275179, 0.301917, 0.196879, 0.18812, 0.134866, 0.155435, 0.139895, 0.132295, 0.170161, 0.25406, 0.291804, 0.308712, 0.295083, 0.284882, 0.236433, 0.243554, 0.284882, 0.291804, 0.295083, 0.295083, 0.295083, 0.311707, 0.284882, 0.359901, 0.356642, 0.458154, 0.545602, 0.626927, 0.521092, 0.472492, 0.398279, 0.41194, 0.490133, 0.509769, 0.505461, 0.557691, 0.575842, 0.657645, 0.661982, 0.553315, 0.521092, 0.505461, 0.472492, 0.454136, 0.440853, 0.418646, 0.394753, 0.342579, 0.311707, 0.4292], '')</t>
  </si>
  <si>
    <t>[5, 15, 16, 17, 18, 19, 20, 21, 200, 201, 202, 207, 208, 209, 210, 211, 212, 213, 214, 215]</t>
  </si>
  <si>
    <t xml:space="preserve">F5S0F1|F5S0F1_9ENTR 5'-deoxynucleotidase HMPREF9086_3201 OS=Enterobacter hormaechei ATCC 49162 </t>
  </si>
  <si>
    <t>([0.10481, 0.147574, 0.086953, 0.122885, 0.076542, 0.046336, 0.071867, 0.096677, 0.054297, 0.085092, 0.059222, 0.060549, 0.06184, 0.064632, 0.040537, 0.038042, 0.081712, 0.167087, 0.209395, 0.139895, 0.216401, 0.232838, 0.236433, 0.321458, 0.232838, 0.332115, 0.356642, 0.311707, 0.271506, 0.318242, 0.257454, 0.356642, 0.366687, 0.281712, 0.232838, 0.278302, 0.18812, 0.179055, 0.179055, 0.161087, 0.225814, 0.127496, 0.127496, 0.120615, 0.127496, 0.137348, 0.139895, 0.170161, 0.209395, 0.247041, 0.222385, 0.222385, 0.142424, 0.106997, 0.144935, 0.142424, 0.102787, 0.17593, 0.18812, 0.15008, 0.15008, 0.161087, 0.203355, 0.125101, 0.129801, 0.125101, 0.18812, 0.11371, 0.158265, 0.15008, 0.17593, 0.194234, 0.219301, 0.21291, 0.18812, 0.225814, 0.257454, 0.356642, 0.25406, 0.21291, 0.25406, 0.271506, 0.170161, 0.229226, 0.281712, 0.185198, 0.200174, 0.191378, 0.185198, 0.134866, 0.137348, 0.122885, 0.17593, 0.11371, 0.111485, 0.21291, 0.167087, 0.116183, 0.132295, 0.222385, 0.271506, 0.179055, 0.164327, 0.264545, 0.179055, 0.116183, 0.200174, 0.216401, 0.147574, 0.147574, 0.185198, 0.191378, 0.18812, 0.196879, 0.196879, 0.291804, 0.298791, 0.352862, 0.444081, 0.40511, 0.387226, 0.291804, 0.301917, 0.301917, 0.295083, 0.352862, 0.483068, 0.433034, 0.318242, 0.324872, 0.384043, 0.288399, 0.191378, 0.179055, 0.116183, 0.118441, 0.125101, 0.125101, 0.069024, 0.060549, 0.051831, 0.051831, 0.094817, 0.15284, 0.17593, 0.088832, 0.067594, 0.036378, 0.036378, 0.058088, 0.090864, 0.10481, 0.10481, 0.182256, 0.179055, 0.257454, 0.257454, 0.257454, 0.209395, 0.284882, 0.278302, 0.30533, 0.321458, 0.324872, 0.281712, 0.278302, 0.308712, 0.278302, 0.328603, 0.366687, 0.308712, 0.203355, 0.15008, 0.25406, 0.229226, 0.144935, 0.142424, 0.139895, 0.127496, 0.094817, 0.109221, 0.125101, 0.074921, 0.066181, 0.06184, 0.081712, 0.073402, 0.142424, 0.164327, 0.167087, 0.134866, 0.170161, 0.268042, 0.324872, 0.25406, 0.219301, 0.352862, 0.31487, 0.433034], '')</t>
  </si>
  <si>
    <t xml:space="preserve">F5S0F7|F5S0F7_9ENTR Acetate kinase OS=Enterobacter hormaechei ATCC 49162 </t>
  </si>
  <si>
    <t>([0.016257, 0.024393, 0.036378, 0.050641, 0.069024, 0.043307, 0.058088, 0.033407, 0.034884, 0.024826, 0.019109, 0.024826, 0.020876, 0.013613, 0.014315, 0.023087, 0.037156, 0.073402, 0.060549, 0.060549, 0.054297, 0.086953, 0.049374, 0.040537, 0.048328, 0.030003, 0.025762, 0.028107, 0.031287, 0.047319, 0.096677, 0.134866, 0.129801, 0.090864, 0.15008, 0.083462, 0.083462, 0.06184, 0.058088, 0.10481, 0.167087, 0.167087, 0.182256, 0.288399, 0.288399, 0.232838, 0.222385, 0.335645, 0.295083, 0.384043, 0.321458, 0.268042, 0.308712, 0.301917, 0.418646, 0.384043, 0.387226, 0.401658, 0.321458, 0.216401, 0.155435, 0.170161, 0.17593, 0.098513, 0.050641, 0.050641, 0.067594, 0.116183, 0.137348, 0.179055, 0.11371, 0.132295, 0.132295, 0.134866, 0.085092, 0.076542, 0.076542, 0.074921, 0.067594, 0.139895, 0.225814, 0.206376, 0.137348, 0.139895, 0.216401, 0.298791, 0.356642, 0.342579, 0.25031, 0.225814, 0.203355, 0.284882, 0.222385, 0.191378, 0.109221, 0.185198, 0.191378, 0.219301, 0.247041, 0.167087, 0.173081, 0.167087, 0.167087, 0.225814, 0.232838, 0.232838, 0.203355, 0.182256, 0.100716, 0.144935, 0.161087, 0.10481, 0.11371, 0.17593, 0.268042, 0.324872, 0.321458, 0.229226, 0.155435, 0.21291, 0.216401, 0.17593, 0.194234, 0.25406, 0.179055, 0.167087, 0.167087, 0.11371, 0.134866, 0.243554, 0.196879, 0.170161, 0.268042, 0.257454, 0.257454, 0.173081, 0.173081, 0.120615, 0.10481, 0.179055, 0.185198, 0.236433, 0.167087, 0.158265, 0.194234, 0.278302, 0.239899, 0.271506, 0.398279, 0.390993, 0.377384, 0.366687, 0.288399, 0.182256, 0.155435, 0.090864, 0.15284, 0.111485, 0.155435, 0.173081, 0.098513, 0.094817, 0.127496, 0.225814, 0.216401, 0.15008, 0.15008, 0.191378, 0.100716, 0.088832, 0.06312, 0.066181, 0.11371, 0.179055, 0.26085, 0.298791, 0.275179, 0.167087, 0.191378, 0.194234, 0.288399, 0.398279, 0.366687, 0.31487, 0.301917, 0.243554, 0.229226, 0.232838, 0.222385, 0.342579, 0.281712, 0.332115, 0.349426, 0.291804, 0.298791, 0.216401, 0.139895, 0.236433, 0.236433, 0.301917, 0.219301, 0.206376, 0.196879, 0.222385, 0.25031, 0.25406, 0.25406, 0.328603, 0.284882, 0.206376, 0.182256, 0.25406, 0.225814, 0.203355, 0.179055, 0.122885, 0.196879, 0.281712, 0.278302, 0.318242, 0.308712, 0.308712, 0.31487, 0.328603, 0.25406, 0.278302, 0.275179, 0.26085, 0.203355, 0.191378, 0.271506, 0.271506, 0.26085, 0.264545, 0.26085, 0.359901, 0.332115, 0.332115, 0.356642, 0.324872, 0.284882, 0.206376, 0.17593, 0.17593, 0.098513, 0.15284, 0.144935, 0.15284, 0.15008, 0.196879, 0.196879, 0.200174, 0.144935, 0.147574, 0.15284, 0.096677, 0.096677, 0.155435, 0.120615, 0.06184, 0.078022, 0.127496, 0.216401, 0.324872, 0.31487, 0.318242, 0.239899, 0.225814, 0.15008, 0.225814, 0.25031, 0.232838, 0.239899, 0.301917, 0.301917, 0.21291, 0.301917, 0.206376, 0.158265, 0.209395, 0.295083, 0.301917, 0.216401, 0.170161, 0.18812, 0.18812, 0.232838, 0.31487, 0.288399, 0.36309, 0.356642, 0.30533, 0.328603, 0.332115, 0.271506, 0.179055, 0.182256, 0.182256, 0.268042, 0.247041, 0.196879, 0.185198, 0.11371, 0.11371, 0.132295, 0.120615, 0.071867, 0.090864, 0.0704, 0.051831, 0.042364, 0.044297, 0.05306, 0.067594, 0.038042, 0.060549, 0.085092, 0.096677, 0.054297, 0.026892, 0.046336, 0.056825, 0.056825, 0.055536, 0.092881, 0.106997, 0.11371, 0.155435, 0.127496, 0.120615, 0.132295, 0.164327, 0.17593, 0.116183, 0.116183, 0.11371, 0.106997, 0.125101, 0.109221, 0.170161, 0.209395, 0.134866, 0.134866, 0.071867, 0.137348, 0.098513, 0.090864, 0.086953, 0.118441, 0.142424, 0.185198, 0.170161, 0.142424, 0.106997, 0.167087, 0.092881, 0.144935, 0.142424, 0.147574, 0.216401, 0.132295, 0.116183, 0.18812, 0.18812, 0.311707, 0.288399, 0.356642, 0.349426, 0.377384, 0.321458, 0.239899, 0.173081, 0.167087, 0.225814, 0.264545, 0.278302, 0.401658, 0.42561, 0.346032, 0.284882, 0.203355, 0.271506, 0.370445, 0.366687, 0.335645, 0.324872, 0.332115, 0.239899, 0.247041, 0.185198, 0.18812, 0.25031, 0.295083, 0.370445, 0.30533, 0.268042, 0.216401, 0.155435, 0.100716, 0.170161], '')</t>
  </si>
  <si>
    <t xml:space="preserve">F5S0H8|F5S0H8_9ENTR Amidophosphoribosyltransferase OS=Enterobacter hormaechei ATCC 49162 </t>
  </si>
  <si>
    <t>([0.010672, 0.022306, 0.018415, 0.030003, 0.048328, 0.066181, 0.044297, 0.030611, 0.043307, 0.046336, 0.035586, 0.049374, 0.058088, 0.035586, 0.067594, 0.10481, 0.11371, 0.17593, 0.219301, 0.232838, 0.30533, 0.318242, 0.284882, 0.268042, 0.17593, 0.170161, 0.109221, 0.179055, 0.232838, 0.236433, 0.281712, 0.278302, 0.173081, 0.239899, 0.236433, 0.229226, 0.222385, 0.185198, 0.196879, 0.185198, 0.116183, 0.096677, 0.122885, 0.129801, 0.142424, 0.127496, 0.134866, 0.179055, 0.17593, 0.209395, 0.164327, 0.164327, 0.243554, 0.264545, 0.271506, 0.349426, 0.356642, 0.311707, 0.339168, 0.239899, 0.236433, 0.324872, 0.318242, 0.31487, 0.21291, 0.308712, 0.418646, 0.366687, 0.394753, 0.387226, 0.380708, 0.418646, 0.370445, 0.359901, 0.465241, 0.414856, 0.433034, 0.450668, 0.384043, 0.295083, 0.31487, 0.332115, 0.321458, 0.422041, 0.321458, 0.41194, 0.291804, 0.291804, 0.239899, 0.209395, 0.219301, 0.229226, 0.229226, 0.278302, 0.196879, 0.18812, 0.232838, 0.18812, 0.167087, 0.288399, 0.295083, 0.366687, 0.356642, 0.359901, 0.247041, 0.236433, 0.257454, 0.36309, 0.359901, 0.450668, 0.490133, 0.490133, 0.387226, 0.401658, 0.398279, 0.494003, 0.486429, 0.480142, 0.517562, 0.529623, 0.414856, 0.414856, 0.324872, 0.335645, 0.247041, 0.222385, 0.298791, 0.278302, 0.278302, 0.194234, 0.196879, 0.206376, 0.11371, 0.185198, 0.179055, 0.106997, 0.122885, 0.076542, 0.081712, 0.067594, 0.06312, 0.118441, 0.116183, 0.102787, 0.079919, 0.111485, 0.142424, 0.142424, 0.120615, 0.11371, 0.18812, 0.182256, 0.111485, 0.127496, 0.127496, 0.120615, 0.161087, 0.079919, 0.109221, 0.058088, 0.046336, 0.035586, 0.024826, 0.024393, 0.027463, 0.032677, 0.040537, 0.059222, 0.055536, 0.044297, 0.034068, 0.016528, 0.016528, 0.026892, 0.056825, 0.060549, 0.060549, 0.041405, 0.073402, 0.106997, 0.10481, 0.10481, 0.076542, 0.098513, 0.155435, 0.232838, 0.243554, 0.161087, 0.161087, 0.206376, 0.271506, 0.301917, 0.41194, 0.42561, 0.328603, 0.26085, 0.185198, 0.158265, 0.239899, 0.25406, 0.222385, 0.239899, 0.271506, 0.264545, 0.278302, 0.288399, 0.200174, 0.191378, 0.167087, 0.185198, 0.094817, 0.055536, 0.054297, 0.060549, 0.034068, 0.047319, 0.071867, 0.106997, 0.142424, 0.118441, 0.067594, 0.038042, 0.032677, 0.042364, 0.085092, 0.076542, 0.071867, 0.134866, 0.079919, 0.079919, 0.074921, 0.144935, 0.236433, 0.167087, 0.129801, 0.196879, 0.243554, 0.243554, 0.179055, 0.164327, 0.206376, 0.308712, 0.321458, 0.324872, 0.209395, 0.206376, 0.137348, 0.094817, 0.049374, 0.044297, 0.074921, 0.0704, 0.085092, 0.081712, 0.129801, 0.083462, 0.044297, 0.043307, 0.035586, 0.032017, 0.032017, 0.020165, 0.011342, 0.016528, 0.022667, 0.043307, 0.026338, 0.049374, 0.06184, 0.10481, 0.194234, 0.219301, 0.147574, 0.127496, 0.129801, 0.127496, 0.147574, 0.196879, 0.185198, 0.200174, 0.191378, 0.200174, 0.275179, 0.278302, 0.284882, 0.232838, 0.243554, 0.243554, 0.173081, 0.132295, 0.155435, 0.092881, 0.111485, 0.185198, 0.191378, 0.179055, 0.127496, 0.206376, 0.158265, 0.134866, 0.074921, 0.144935, 0.083462, 0.066181, 0.106997, 0.060549, 0.06184, 0.06184, 0.090864, 0.15284, 0.15284, 0.129801, 0.209395, 0.185198, 0.098513, 0.06312, 0.06184, 0.102787, 0.096677, 0.098513, 0.078022, 0.129801, 0.120615, 0.194234, 0.134866, 0.085092, 0.111485, 0.203355, 0.191378, 0.206376, 0.191378, 0.191378, 0.191378, 0.179055, 0.173081, 0.271506, 0.268042, 0.268042, 0.25406, 0.25031, 0.247041, 0.324872, 0.295083, 0.308712, 0.298791, 0.366687, 0.468512, 0.398279, 0.366687, 0.380708, 0.36309, 0.36309, 0.380708, 0.298791, 0.21291, 0.155435, 0.164327, 0.239899, 0.243554, 0.167087, 0.118441, 0.185198, 0.17593, 0.209395, 0.206376, 0.209395, 0.257454, 0.25406, 0.271506, 0.191378, 0.194234, 0.164327, 0.132295, 0.182256, 0.281712, 0.335645, 0.408655, 0.366687, 0.349426, 0.342579, 0.359901, 0.349426, 0.268042, 0.236433, 0.229226, 0.194234, 0.167087, 0.182256, 0.185198, 0.185198, 0.264545, 0.155435, 0.219301, 0.264545, 0.200174, 0.127496, 0.15008, 0.090864, 0.118441, 0.098513, 0.127496, 0.18812, 0.232838, 0.332115, 0.377384, 0.295083, 0.243554, 0.247041, 0.222385, 0.206376, 0.291804, 0.308712, 0.346032, 0.321458, 0.321458, 0.30533, 0.377384, 0.390993, 0.394753, 0.298791, 0.332115, 0.271506, 0.275179, 0.30533, 0.209395, 0.129801, 0.118441, 0.191378, 0.229226, 0.15008, 0.164327, 0.17593, 0.106997, 0.096677, 0.098513, 0.074921, 0.085092, 0.083462, 0.064632, 0.120615, 0.196879, 0.232838, 0.275179, 0.182256, 0.191378, 0.281712, 0.26085, 0.380708, 0.30533, 0.295083, 0.308712, 0.196879, 0.196879, 0.275179, 0.271506, 0.185198, 0.15284, 0.216401, 0.216401, 0.26085, 0.179055, 0.182256, 0.161087, 0.158265, 0.167087, 0.098513, 0.102787, 0.118441, 0.06184, 0.100716, 0.100716, 0.090864, 0.158265, 0.158265, 0.173081, 0.271506, 0.31487, 0.374039, 0.335645, 0.275179, 0.271506, 0.25406, 0.25031, 0.25031, 0.257454, 0.25031, 0.352862, 0.339168, 0.332115, 0.440853, 0.384043, 0.380708, 0.480142, 0.51388, 0.494003, 0.461924, 0.42561, 0.444081, 0.436924, 0.458154, 0.541878, 0.5017, 0.657645, 0.608892, 0.553315], '')</t>
  </si>
  <si>
    <t>[118, 119, 493, 500, 501, 502, 503, 504]</t>
  </si>
  <si>
    <t xml:space="preserve">F5S0I2|F5S0I2_9ENTR Acetyl-coenzyme A carboxylase carboxyl transferase subunit beta OS=Enterobacter hormaechei ATCC 49162 </t>
  </si>
  <si>
    <t>([0.164327, 0.21291, 0.298791, 0.332115, 0.356642, 0.377384, 0.374039, 0.394753, 0.335645, 0.387226, 0.41194, 0.4292, 0.377384, 0.377384, 0.450668, 0.444081, 0.359901, 0.433034, 0.433034, 0.349426, 0.339168, 0.42561, 0.366687, 0.271506, 0.182256, 0.185198, 0.164327, 0.191378, 0.132295, 0.203355, 0.17593, 0.179055, 0.120615, 0.167087, 0.200174, 0.127496, 0.15008, 0.225814, 0.15008, 0.155435, 0.236433, 0.239899, 0.203355, 0.25031, 0.291804, 0.380708, 0.356642, 0.380708, 0.377384, 0.447574, 0.359901, 0.359901, 0.349426, 0.349426, 0.264545, 0.328603, 0.422041, 0.394753, 0.394753, 0.401658, 0.335645, 0.346032, 0.268042, 0.291804, 0.295083, 0.332115, 0.26085, 0.298791, 0.332115, 0.321458, 0.332115, 0.349426, 0.275179, 0.275179, 0.243554, 0.318242, 0.321458, 0.308712, 0.308712, 0.308712, 0.284882, 0.342579, 0.339168, 0.418646, 0.342579, 0.318242, 0.301917, 0.349426, 0.346032, 0.31487, 0.332115, 0.328603, 0.384043, 0.476583, 0.476583, 0.618285, 0.575842, 0.483068, 0.40511, 0.346032, 0.31487, 0.408655, 0.408655, 0.40511, 0.324872, 0.408655, 0.454136, 0.418646, 0.483068, 0.408655, 0.349426, 0.30533, 0.268042, 0.239899, 0.132295, 0.144935, 0.071867, 0.085092, 0.067594, 0.086953, 0.122885, 0.144935, 0.144935, 0.120615, 0.116183, 0.170161, 0.118441, 0.073402, 0.090864, 0.06184, 0.092881, 0.069024, 0.055536, 0.069024, 0.069024, 0.090864, 0.090864, 0.179055, 0.155435, 0.182256, 0.232838, 0.247041, 0.26085, 0.196879, 0.268042, 0.194234, 0.122885, 0.120615, 0.092881, 0.092881, 0.090864, 0.088832, 0.164327, 0.219301, 0.18812, 0.216401, 0.243554, 0.236433, 0.243554, 0.239899, 0.236433, 0.185198, 0.17593, 0.10481, 0.122885, 0.109221, 0.134866, 0.179055, 0.243554, 0.359901, 0.359901, 0.356642, 0.324872, 0.243554, 0.209395, 0.239899, 0.200174, 0.25031, 0.26085, 0.247041, 0.278302, 0.278302, 0.349426, 0.243554, 0.236433, 0.275179, 0.196879, 0.161087, 0.200174, 0.216401, 0.239899, 0.25031, 0.247041, 0.281712, 0.36309, 0.324872, 0.328603, 0.335645, 0.321458, 0.196879, 0.167087, 0.137348, 0.137348, 0.116183, 0.21291, 0.222385, 0.232838, 0.21291, 0.26085, 0.271506, 0.284882, 0.25406, 0.209395, 0.173081, 0.109221, 0.109221, 0.088832, 0.073402, 0.088832, 0.106997, 0.191378, 0.158265, 0.122885, 0.203355, 0.216401, 0.209395, 0.219301, 0.209395, 0.321458, 0.352862, 0.25406, 0.25406, 0.288399, 0.321458, 0.298791, 0.398279, 0.398279, 0.51388, 0.575842, 0.458154, 0.352862, 0.264545, 0.352862, 0.440853, 0.422041, 0.380708, 0.278302, 0.366687, 0.328603, 0.222385, 0.164327, 0.239899, 0.21291, 0.21291, 0.232838, 0.298791, 0.288399, 0.209395, 0.206376, 0.125101, 0.182256, 0.25406, 0.25406, 0.164327, 0.144935, 0.139895, 0.109221, 0.15008, 0.144935, 0.116183, 0.209395, 0.247041, 0.275179, 0.284882, 0.281712, 0.281712, 0.335645, 0.36309, 0.444081, 0.465241, 0.557691, 0.509769, 0.436924, 0.454136, 0.575842, 0.63748, 0.661982, 0.784345, 0.849326, 0.856457, 0.89662, 0.874069, 0.899122, 0.876521, 0.865454, 0.827927, 0.801317, 0.767246, 0.699094, 0.685117, 0.618285], '')</t>
  </si>
  <si>
    <t>[95, 96, 237, 238, 280, 281, 284, 285, 286, 287, 288, 289, 290, 291, 292, 293, 294, 295, 296, 297, 298, 299, 300]</t>
  </si>
  <si>
    <t xml:space="preserve">F5S0I4|F5S0I4_9ENTR tRNA pseudouridine synthase A OS=Enterobacter hormaechei ATCC 49162 </t>
  </si>
  <si>
    <t>([0.59014, 0.447574, 0.433034, 0.339168, 0.370445, 0.288399, 0.328603, 0.25031, 0.284882, 0.308712, 0.328603, 0.359901, 0.278302, 0.185198, 0.243554, 0.147574, 0.147574, 0.15008, 0.132295, 0.194234, 0.196879, 0.144935, 0.21291, 0.232838, 0.25031, 0.257454, 0.346032, 0.335645, 0.342579, 0.342579, 0.342579, 0.318242, 0.239899, 0.321458, 0.418646, 0.356642, 0.422041, 0.4292, 0.444081, 0.465241, 0.366687, 0.356642, 0.356642, 0.25406, 0.18812, 0.219301, 0.21291, 0.203355, 0.206376, 0.301917, 0.26085, 0.264545, 0.225814, 0.311707, 0.31487, 0.311707, 0.374039, 0.408655, 0.328603, 0.257454, 0.232838, 0.21291, 0.222385, 0.291804, 0.398279, 0.447574, 0.41194, 0.408655, 0.41194, 0.414856, 0.377384, 0.377384, 0.281712, 0.349426, 0.264545, 0.264545, 0.200174, 0.21291, 0.179055, 0.25031, 0.232838, 0.25406, 0.356642, 0.356642, 0.268042, 0.232838, 0.196879, 0.257454, 0.170161, 0.120615, 0.11371, 0.11371, 0.090864, 0.17593, 0.179055, 0.264545, 0.161087, 0.219301, 0.179055, 0.206376, 0.106997, 0.167087, 0.122885, 0.127496, 0.100716, 0.161087, 0.185198, 0.161087, 0.161087, 0.167087, 0.167087, 0.106997, 0.073402, 0.116183, 0.10481, 0.098513, 0.055536, 0.109221, 0.125101, 0.127496, 0.085092, 0.100716, 0.100716, 0.125101, 0.120615, 0.096677, 0.100716, 0.102787, 0.090864, 0.049374, 0.094817, 0.158265, 0.155435, 0.247041, 0.203355, 0.209395, 0.21291, 0.25031, 0.257454, 0.232838, 0.229226, 0.264545, 0.356642, 0.281712, 0.191378, 0.122885, 0.173081, 0.179055, 0.185198, 0.301917, 0.281712, 0.278302, 0.247041, 0.219301, 0.21291, 0.21291, 0.142424, 0.15008, 0.132295, 0.134866, 0.132295, 0.155435, 0.191378, 0.206376, 0.185198, 0.268042, 0.370445, 0.301917, 0.239899, 0.229226, 0.137348, 0.25406, 0.182256, 0.182256, 0.295083, 0.196879, 0.222385, 0.26085, 0.158265, 0.161087, 0.102787, 0.069024, 0.073402, 0.038858, 0.032677, 0.051831, 0.056825, 0.041405, 0.030611, 0.026892, 0.026892, 0.049374, 0.033407, 0.033407, 0.034068, 0.037156, 0.038858, 0.025316, 0.030611, 0.056825, 0.049374, 0.056825, 0.096677, 0.058088, 0.102787, 0.083462, 0.100716, 0.092881, 0.118441, 0.239899, 0.324872, 0.321458, 0.21291, 0.17593, 0.209395, 0.222385, 0.137348, 0.142424, 0.173081, 0.147574, 0.147574, 0.239899, 0.288399, 0.281712, 0.264545, 0.236433, 0.236433, 0.206376, 0.21291, 0.17593, 0.15284, 0.118441, 0.129801, 0.219301, 0.222385, 0.161087, 0.092881, 0.102787, 0.161087, 0.129801, 0.164327, 0.092881, 0.100716, 0.106997, 0.10481, 0.085092, 0.111485, 0.078022, 0.111485, 0.106997, 0.15008, 0.173081, 0.155435, 0.142424, 0.164327, 0.164327, 0.15008, 0.15008, 0.182256, 0.194234, 0.236433, 0.196879, 0.284882, 0.222385, 0.179055, 0.144935, 0.268042, 0.209395, 0.318242, 0.225814], '')</t>
  </si>
  <si>
    <t xml:space="preserve">F5S0I6|F5S0I6_9ENTR Erythronate-4-phosphate dehydrogenase OS=Enterobacter hormaechei ATCC 49162 </t>
  </si>
  <si>
    <t>([0.11371, 0.111485, 0.147574, 0.21291, 0.142424, 0.073402, 0.096677, 0.120615, 0.083462, 0.102787, 0.137348, 0.116183, 0.116183, 0.158265, 0.167087, 0.264545, 0.247041, 0.225814, 0.25031, 0.196879, 0.196879, 0.219301, 0.25406, 0.271506, 0.167087, 0.257454, 0.380708, 0.349426, 0.359901, 0.41194, 0.328603, 0.271506, 0.275179, 0.278302, 0.308712, 0.308712, 0.284882, 0.284882, 0.216401, 0.194234, 0.301917, 0.236433, 0.225814, 0.15284, 0.142424, 0.216401, 0.200174, 0.191378, 0.164327, 0.15008, 0.100716, 0.11371, 0.139895, 0.206376, 0.179055, 0.18812, 0.225814, 0.216401, 0.225814, 0.30533, 0.298791, 0.216401, 0.257454, 0.349426, 0.440853, 0.356642, 0.275179, 0.275179, 0.284882, 0.318242, 0.321458, 0.342579, 0.40511, 0.298791, 0.288399, 0.291804, 0.25406, 0.31487, 0.31487, 0.236433, 0.236433, 0.206376, 0.18812, 0.155435, 0.102787, 0.066181, 0.120615, 0.116183, 0.081712, 0.038858, 0.047319, 0.047319, 0.049374, 0.029376, 0.047319, 0.028695, 0.028695, 0.038042, 0.030611, 0.032017, 0.050641, 0.024393, 0.024393, 0.024826, 0.028695, 0.045352, 0.067594, 0.064632, 0.074921, 0.106997, 0.118441, 0.081712, 0.079919, 0.088832, 0.142424, 0.17593, 0.191378, 0.216401, 0.200174, 0.196879, 0.122885, 0.129801, 0.216401, 0.236433, 0.232838, 0.25406, 0.21291, 0.144935, 0.137348, 0.118441, 0.118441, 0.191378, 0.173081, 0.11371, 0.100716, 0.10481, 0.122885, 0.203355, 0.196879, 0.194234, 0.206376, 0.298791, 0.288399, 0.301917, 0.321458, 0.40511, 0.398279, 0.318242, 0.398279, 0.366687, 0.374039, 0.387226, 0.401658, 0.401658, 0.418646, 0.517562, 0.529623, 0.398279, 0.374039, 0.31487, 0.229226, 0.225814, 0.125101, 0.127496, 0.125101, 0.139895, 0.086953, 0.040537, 0.079919, 0.090864, 0.106997, 0.200174, 0.120615, 0.106997, 0.173081, 0.155435, 0.15008, 0.085092, 0.118441, 0.118441, 0.182256, 0.264545, 0.25031, 0.268042, 0.26085, 0.25031, 0.144935, 0.21291, 0.291804, 0.298791, 0.284882, 0.200174, 0.111485, 0.109221, 0.120615, 0.098513, 0.100716, 0.096677, 0.155435, 0.21291, 0.15008, 0.094817, 0.10481, 0.116183, 0.164327, 0.147574, 0.094817, 0.096677, 0.096677, 0.0704, 0.041405, 0.041405, 0.06312, 0.102787, 0.179055, 0.173081, 0.129801, 0.200174, 0.147574, 0.10481, 0.049374, 0.078022, 0.078022, 0.040537, 0.041405, 0.06184, 0.081712, 0.158265, 0.239899, 0.167087, 0.257454, 0.278302, 0.239899, 0.191378, 0.127496, 0.129801, 0.120615, 0.134866, 0.139895, 0.139895, 0.191378, 0.278302, 0.239899, 0.30533, 0.308712, 0.26085, 0.225814, 0.134866, 0.116183, 0.064632, 0.118441, 0.109221, 0.15008, 0.147574, 0.216401, 0.291804, 0.284882, 0.291804, 0.366687, 0.291804, 0.239899, 0.257454, 0.219301, 0.164327, 0.161087, 0.219301, 0.144935, 0.083462, 0.139895, 0.137348, 0.243554, 0.236433, 0.25031, 0.191378, 0.191378, 0.125101, 0.132295, 0.132295, 0.078022, 0.042364, 0.079919, 0.132295, 0.144935, 0.185198, 0.161087, 0.158265, 0.185198, 0.200174, 0.301917, 0.216401, 0.21291, 0.182256, 0.200174, 0.122885, 0.182256, 0.219301, 0.275179, 0.271506, 0.182256, 0.264545, 0.346032, 0.229226, 0.194234, 0.170161, 0.096677, 0.129801, 0.074921, 0.079919, 0.096677, 0.092881, 0.15008, 0.155435, 0.167087, 0.120615, 0.122885, 0.069024, 0.06312, 0.076542, 0.047319, 0.069024, 0.0704, 0.038042, 0.081712, 0.120615, 0.129801, 0.109221, 0.164327, 0.25406, 0.164327, 0.225814, 0.229226, 0.236433, 0.144935, 0.092881, 0.122885, 0.191378, 0.278302, 0.298791, 0.194234, 0.26085, 0.288399, 0.203355, 0.206376, 0.125101, 0.098513, 0.056825, 0.120615, 0.118441, 0.098513, 0.137348, 0.116183, 0.098513, 0.098513, 0.102787, 0.092881, 0.083462, 0.067594, 0.038042, 0.034068, 0.030003, 0.033407, 0.028107, 0.030611, 0.056825, 0.088832, 0.137348, 0.170161, 0.167087, 0.137348, 0.137348, 0.137348, 0.134866, 0.134866, 0.102787, 0.158265, 0.243554, 0.200174, 0.206376], '')</t>
  </si>
  <si>
    <t>[155, 156]</t>
  </si>
  <si>
    <t xml:space="preserve">F5S0J0|F5S0J0_9ENTR tRNA 5-methylaminomethyl-2-thiouridine biosynthesis bifunctional protein MnmC OS=Enterobacter hormaechei ATCC 49162 </t>
  </si>
  <si>
    <t>([0.10481, 0.137348, 0.194234, 0.257454, 0.25031, 0.170161, 0.216401, 0.281712, 0.275179, 0.31487, 0.25031, 0.30533, 0.161087, 0.25406, 0.196879, 0.281712, 0.281712, 0.291804, 0.394753, 0.31487, 0.40511, 0.476583, 0.490133, 0.356642, 0.349426, 0.387226, 0.408655, 0.301917, 0.164327, 0.185198, 0.18812, 0.281712, 0.281712, 0.41194, 0.308712, 0.349426, 0.352862, 0.352862, 0.342579, 0.21291, 0.216401, 0.127496, 0.078022, 0.081712, 0.164327, 0.170161, 0.158265, 0.147574, 0.225814, 0.346032, 0.346032, 0.21291, 0.232838, 0.15284, 0.144935, 0.25031, 0.225814, 0.206376, 0.129801, 0.067594, 0.083462, 0.081712, 0.137348, 0.225814, 0.206376, 0.206376, 0.102787, 0.109221, 0.17593, 0.185198, 0.11371, 0.129801, 0.132295, 0.067594, 0.10481, 0.064632, 0.026338, 0.030003, 0.026338, 0.022306, 0.047319, 0.078022, 0.056825, 0.06312, 0.049374, 0.043307, 0.040537, 0.102787, 0.109221, 0.090864, 0.090864, 0.090864, 0.090864, 0.164327, 0.161087, 0.15284, 0.129801, 0.144935, 0.132295, 0.074921, 0.161087, 0.155435, 0.073402, 0.173081, 0.11371, 0.132295, 0.132295, 0.132295, 0.11371, 0.060549, 0.067594, 0.06184, 0.088832, 0.078022, 0.090864, 0.142424, 0.078022, 0.182256, 0.281712, 0.200174, 0.291804, 0.268042, 0.164327, 0.25031, 0.232838, 0.335645, 0.243554, 0.281712, 0.264545, 0.271506, 0.25031, 0.295083, 0.295083, 0.31487, 0.236433, 0.222385, 0.236433, 0.281712, 0.243554, 0.222385, 0.222385, 0.18812, 0.125101, 0.219301, 0.247041, 0.236433, 0.216401, 0.239899, 0.225814, 0.170161, 0.161087, 0.179055, 0.085092, 0.051831, 0.055536, 0.098513, 0.054297, 0.058088, 0.088832, 0.05306, 0.055536, 0.098513, 0.142424, 0.142424, 0.144935, 0.144935, 0.142424, 0.118441, 0.182256, 0.191378, 0.278302, 0.206376, 0.298791, 0.377384, 0.36309, 0.25031, 0.167087, 0.257454, 0.247041, 0.142424, 0.196879, 0.225814, 0.194234, 0.196879, 0.291804, 0.321458, 0.321458, 0.281712, 0.219301, 0.203355, 0.219301, 0.219301, 0.196879, 0.106997, 0.118441, 0.173081, 0.236433, 0.295083, 0.281712, 0.194234, 0.278302, 0.298791, 0.298791, 0.324872, 0.301917, 0.291804, 0.179055, 0.15284, 0.18812, 0.185198, 0.191378, 0.158265, 0.139895, 0.216401, 0.222385, 0.170161, 0.18812, 0.222385, 0.25031, 0.17593, 0.275179, 0.31487, 0.291804, 0.26085, 0.15284, 0.179055, 0.142424, 0.209395, 0.232838, 0.232838, 0.339168, 0.335645, 0.222385, 0.25031, 0.247041, 0.352862, 0.41194, 0.42561, 0.384043, 0.295083, 0.311707, 0.298791, 0.298791, 0.281712, 0.298791, 0.42561, 0.4292, 0.384043, 0.356642, 0.268042, 0.295083, 0.264545, 0.278302, 0.36309, 0.356642, 0.264545, 0.158265, 0.137348, 0.129801, 0.161087, 0.275179, 0.335645, 0.335645, 0.311707, 0.356642, 0.356642, 0.275179, 0.239899, 0.239899, 0.203355, 0.295083, 0.264545, 0.298791, 0.196879, 0.196879, 0.196879, 0.26085, 0.291804, 0.236433, 0.232838, 0.158265, 0.111485, 0.069024, 0.03976, 0.041405, 0.041405, 0.038042, 0.030611, 0.03976, 0.044297, 0.0704, 0.040537, 0.021381, 0.014315, 0.019401, 0.024393, 0.028107, 0.028107, 0.059222, 0.083462, 0.086953, 0.142424, 0.142424, 0.209395, 0.295083, 0.30533, 0.301917, 0.308712, 0.408655, 0.366687, 0.349426, 0.247041, 0.36309, 0.380708, 0.370445, 0.394753, 0.380708, 0.36309, 0.408655, 0.408655, 0.408655, 0.318242, 0.209395, 0.25031, 0.15284, 0.081712, 0.094817, 0.078022, 0.060549, 0.029376, 0.036378, 0.030611, 0.047319, 0.038042, 0.064632, 0.064632, 0.034884, 0.038858, 0.038042, 0.020876, 0.020522, 0.017138, 0.026338, 0.025762, 0.026892, 0.05306, 0.11371, 0.051831, 0.035586, 0.044297, 0.059222, 0.059222, 0.122885, 0.088832, 0.088832, 0.048328, 0.090864, 0.17593, 0.161087, 0.161087, 0.25031, 0.225814, 0.291804, 0.200174, 0.31487, 0.308712, 0.268042, 0.167087, 0.25406, 0.25406, 0.25031, 0.229226, 0.257454, 0.271506, 0.324872, 0.232838, 0.298791, 0.284882, 0.232838, 0.173081, 0.182256, 0.147574, 0.147574, 0.155435, 0.182256, 0.15284, 0.164327, 0.203355, 0.298791, 0.30533, 0.324872, 0.342579, 0.436924, 0.401658, 0.298791, 0.332115, 0.42561, 0.366687, 0.377384, 0.308712, 0.408655, 0.318242, 0.349426, 0.339168, 0.232838, 0.216401, 0.161087, 0.173081, 0.142424, 0.15284, 0.094817, 0.142424, 0.111485, 0.090864, 0.060549, 0.079919, 0.066181, 0.038858, 0.058088, 0.058088, 0.102787, 0.086953, 0.139895, 0.088832, 0.073402, 0.092881, 0.15008, 0.147574, 0.125101, 0.147574, 0.132295, 0.15008, 0.161087, 0.185198, 0.144935, 0.196879, 0.236433, 0.264545, 0.36309, 0.398279, 0.301917, 0.324872, 0.247041, 0.25031, 0.232838, 0.236433, 0.31487, 0.311707, 0.408655, 0.380708, 0.352862, 0.281712, 0.349426, 0.30533, 0.30533, 0.321458, 0.264545, 0.191378, 0.170161, 0.164327, 0.161087, 0.25031, 0.243554, 0.236433, 0.232838, 0.335645, 0.26085, 0.21291, 0.219301, 0.222385, 0.268042, 0.298791, 0.298791, 0.321458, 0.288399, 0.203355, 0.291804, 0.295083, 0.366687, 0.390993, 0.387226, 0.328603, 0.321458, 0.31487, 0.318242, 0.352862, 0.318242, 0.394753, 0.458154, 0.461924, 0.380708, 0.36309, 0.356642, 0.356642, 0.328603, 0.394753, 0.4292, 0.324872, 0.278302, 0.194234, 0.209395, 0.200174, 0.17593, 0.120615, 0.120615, 0.206376, 0.18812, 0.222385, 0.281712, 0.25031, 0.257454, 0.328603, 0.335645, 0.342579, 0.318242, 0.236433, 0.229226, 0.26085, 0.332115, 0.349426, 0.444081, 0.4292, 0.4292, 0.541878, 0.648219, 0.661982, 0.570702, 0.575842, 0.461924, 0.4292, 0.447574, 0.408655, 0.42561, 0.4292, 0.433034, 0.553315, 0.680603, 0.680603, 0.724957, 0.728858, 0.741537, 0.626927, 0.653063, 0.517562, 0.390993, 0.418646, 0.408655, 0.414856, 0.377384, 0.366687, 0.339168, 0.318242, 0.366687, 0.291804, 0.301917, 0.229226, 0.219301, 0.225814, 0.222385, 0.222385, 0.196879, 0.268042, 0.247041, 0.229226, 0.275179, 0.380708, 0.247041, 0.216401, 0.25031, 0.278302, 0.390993, 0.42561, 0.352862, 0.359901, 0.387226, 0.342579, 0.401658, 0.414856, 0.335645, 0.366687, 0.374039, 0.311707, 0.324872, 0.401658, 0.40511, 0.394753, 0.408655, 0.454136, 0.394753, 0.398279, 0.408655, 0.321458, 0.291804, 0.377384, 0.356642, 0.387226, 0.433034, 0.436924, 0.398279, 0.401658, 0.370445, 0.332115, 0.450668, 0.380708, 0.321458, 0.349426, 0.436924, 0.349426, 0.311707, 0.36309, 0.284882, 0.271506, 0.339168, 0.295083, 0.278302, 0.268042, 0.268042, 0.25031, 0.179055, 0.127496, 0.173081, 0.15008, 0.200174, 0.120615, 0.109221, 0.15008, 0.137348, 0.088832, 0.086953, 0.132295, 0.134866, 0.200174, 0.173081, 0.173081, 0.25406, 0.268042, 0.298791, 0.209395, 0.239899, 0.232838, 0.335645, 0.335645, 0.298791, 0.275179, 0.268042, 0.311707, 0.335645, 0.247041, 0.31487, 0.418646, 0.458154, 0.483068, 0.401658, 0.342579, 0.284882, 0.271506, 0.25406, 0.158265, 0.173081, 0.147574, 0.21291, 0.200174, 0.196879, 0.196879, 0.18812, 0.236433, 0.239899, 0.21291, 0.275179, 0.229226, 0.158265, 0.116183, 0.085092, 0.125101, 0.219301], '')</t>
  </si>
  <si>
    <t>[523, 524, 525, 526, 527, 535, 536, 537, 538, 539, 540, 541, 542, 543]</t>
  </si>
  <si>
    <t xml:space="preserve">F5S0J4|F5S0J4_9ENTR Penicillin-insensitive murein endopeptidase OS=Enterobacter hormaechei ATCC 49162 </t>
  </si>
  <si>
    <t>([0.024393, 0.016826, 0.019109, 0.028107, 0.040537, 0.043307, 0.059222, 0.085092, 0.085092, 0.086953, 0.109221, 0.173081, 0.098513, 0.102787, 0.102787, 0.0704, 0.125101, 0.158265, 0.271506, 0.288399, 0.288399, 0.374039, 0.458154, 0.458154, 0.468512, 0.468512, 0.40511, 0.40511, 0.359901, 0.288399, 0.318242, 0.324872, 0.288399, 0.31487, 0.209395, 0.144935, 0.229226, 0.196879, 0.200174, 0.142424, 0.129801, 0.185198, 0.116183, 0.125101, 0.147574, 0.147574, 0.155435, 0.15008, 0.158265, 0.129801, 0.185198, 0.191378, 0.182256, 0.194234, 0.275179, 0.377384, 0.458154, 0.352862, 0.278302, 0.264545, 0.30533, 0.4292, 0.401658, 0.40511, 0.311707, 0.229226, 0.127496, 0.0704, 0.137348, 0.132295, 0.120615, 0.147574, 0.15284, 0.158265, 0.102787, 0.100716, 0.102787, 0.056825, 0.106997, 0.120615, 0.120615, 0.118441, 0.074921, 0.040537, 0.038858, 0.066181, 0.118441, 0.170161, 0.257454, 0.209395, 0.239899, 0.295083, 0.295083, 0.284882, 0.275179, 0.232838, 0.239899, 0.229226, 0.318242, 0.321458, 0.384043, 0.380708, 0.384043, 0.433034, 0.529623, 0.648219, 0.538167, 0.534167, 0.5017, 0.51388, 0.461924, 0.318242, 0.264545, 0.275179, 0.194234, 0.222385, 0.335645, 0.324872, 0.328603, 0.229226, 0.222385, 0.25031, 0.225814, 0.232838, 0.15284, 0.094817, 0.094817, 0.179055, 0.182256, 0.216401, 0.142424, 0.225814, 0.25031, 0.271506, 0.26085, 0.318242, 0.295083, 0.298791, 0.295083, 0.288399, 0.328603, 0.271506, 0.247041, 0.275179, 0.26085, 0.243554, 0.321458, 0.349426, 0.328603, 0.239899, 0.264545, 0.342579, 0.301917, 0.30533, 0.370445, 0.298791, 0.30533, 0.271506, 0.281712, 0.291804, 0.30533, 0.377384, 0.377384, 0.40511, 0.40511, 0.324872, 0.328603, 0.275179, 0.25406, 0.271506, 0.328603, 0.25406, 0.257454, 0.298791, 0.390993, 0.321458, 0.30533, 0.25406, 0.291804, 0.257454, 0.247041, 0.239899, 0.243554, 0.301917, 0.308712, 0.222385, 0.236433, 0.328603, 0.384043, 0.318242, 0.288399, 0.335645, 0.321458, 0.225814, 0.225814, 0.209395, 0.278302, 0.346032, 0.418646, 0.384043, 0.40511, 0.342579, 0.332115, 0.25031, 0.247041, 0.15008, 0.257454, 0.301917, 0.31487, 0.31487, 0.298791, 0.308712, 0.18812, 0.284882, 0.394753, 0.394753, 0.418646, 0.352862, 0.401658, 0.42561, 0.480142, 0.483068, 0.56648, 0.58069, 0.545602, 0.562014, 0.56648, 0.545602, 0.490133, 0.494003, 0.494003, 0.480142, 0.374039, 0.480142, 0.497853, 0.465241, 0.450668, 0.447574, 0.529623, 0.505461, 0.476583, 0.444081, 0.461924, 0.461924, 0.450668, 0.553315, 0.553315, 0.707965, 0.724957, 0.83125, 0.741537, 0.775545, 0.885302, 0.941505, 0.862302, 0.852992, 0.856457, 0.798249, 0.703578, 0.712013, 0.716283, 0.716283, 0.653063, 0.541878, 0.51388, 0.497853, 0.486429, 0.461924, 0.408655, 0.349426, 0.281712, 0.346032, 0.268042, 0.179055], '')</t>
  </si>
  <si>
    <t>[104, 105, 106, 107, 108, 109, 222, 223, 224, 225, 226, 227, 238, 239, 245, 246, 247, 248, 249, 250, 251, 252, 253, 254, 255, 256, 257, 258, 259, 260, 261, 262, 263, 264]</t>
  </si>
  <si>
    <t xml:space="preserve">F5S0J5|F5S0J5_9ENTR Chorismate synthase OS=Enterobacter hormaechei ATCC 49162 </t>
  </si>
  <si>
    <t>([0.342579, 0.281712, 0.324872, 0.36309, 0.268042, 0.298791, 0.346032, 0.370445, 0.394753, 0.414856, 0.359901, 0.359901, 0.311707, 0.311707, 0.232838, 0.170161, 0.185198, 0.191378, 0.182256, 0.182256, 0.298791, 0.335645, 0.390993, 0.321458, 0.328603, 0.349426, 0.352862, 0.349426, 0.324872, 0.332115, 0.257454, 0.339168, 0.370445, 0.450668, 0.374039, 0.454136, 0.529623, 0.59917, 0.59014, 0.63748, 0.707965, 0.661982, 0.613573, 0.613573, 0.604312, 0.59014, 0.690604, 0.694846, 0.680603, 0.716283, 0.724957, 0.84206, 0.837511, 0.837511, 0.767246, 0.837511, 0.745909, 0.648219, 0.648219, 0.642678, 0.521092, 0.42561, 0.436924, 0.436924, 0.433034, 0.517562, 0.517562, 0.51388, 0.505461, 0.5017, 0.418646, 0.40511, 0.295083, 0.216401, 0.144935, 0.206376, 0.219301, 0.295083, 0.377384, 0.384043, 0.384043, 0.444081, 0.553315, 0.545602, 0.458154, 0.454136, 0.422041, 0.342579, 0.339168, 0.342579, 0.284882, 0.268042, 0.268042, 0.377384, 0.450668, 0.534167, 0.486429, 0.483068, 0.398279, 0.394753, 0.301917, 0.318242, 0.328603, 0.311707, 0.225814, 0.30533, 0.21291, 0.239899, 0.324872, 0.25031, 0.239899, 0.295083, 0.387226, 0.387226, 0.349426, 0.352862, 0.349426, 0.352862, 0.342579, 0.440853, 0.440853, 0.494003, 0.447574, 0.4292, 0.380708, 0.433034, 0.408655, 0.505461, 0.476583, 0.387226, 0.444081, 0.440853, 0.436924, 0.352862, 0.278302, 0.291804, 0.30533, 0.295083, 0.247041, 0.25031, 0.164327, 0.116183, 0.083462, 0.100716, 0.100716, 0.092881, 0.066181, 0.079919, 0.085092, 0.079919, 0.125101, 0.15284, 0.098513, 0.125101, 0.125101, 0.161087, 0.094817, 0.083462, 0.092881, 0.088832, 0.094817, 0.158265, 0.155435, 0.243554, 0.170161, 0.182256, 0.284882, 0.268042, 0.173081, 0.106997, 0.111485, 0.118441, 0.092881, 0.155435, 0.125101, 0.127496, 0.158265, 0.203355, 0.139895, 0.139895, 0.222385, 0.139895, 0.10481, 0.147574, 0.132295, 0.129801, 0.120615, 0.094817, 0.179055, 0.268042, 0.356642, 0.387226, 0.295083, 0.321458, 0.281712, 0.281712, 0.295083, 0.288399, 0.25406, 0.275179, 0.232838, 0.225814, 0.311707, 0.284882, 0.318242, 0.291804, 0.374039, 0.30533, 0.308712, 0.308712, 0.346032, 0.275179, 0.182256, 0.275179, 0.278302, 0.225814, 0.243554, 0.278302, 0.284882, 0.264545, 0.298791, 0.335645, 0.291804, 0.209395, 0.239899, 0.203355, 0.155435, 0.164327, 0.200174, 0.144935, 0.129801, 0.10481, 0.100716, 0.185198, 0.106997, 0.10481, 0.17593, 0.164327, 0.111485, 0.11371, 0.122885, 0.100716, 0.079919, 0.058088, 0.096677, 0.118441, 0.120615, 0.200174, 0.200174, 0.232838, 0.31487, 0.339168, 0.25406, 0.328603, 0.30533, 0.366687, 0.366687, 0.25406, 0.271506, 0.374039, 0.370445, 0.447574, 0.486429, 0.517562, 0.626927, 0.521092, 0.433034, 0.4292, 0.414856, 0.321458, 0.321458, 0.311707, 0.291804, 0.394753, 0.401658, 0.318242, 0.264545, 0.232838, 0.346032, 0.247041, 0.219301, 0.139895, 0.134866, 0.185198, 0.191378, 0.194234, 0.278302, 0.275179, 0.284882, 0.219301, 0.335645, 0.335645, 0.342579, 0.349426, 0.25031, 0.247041, 0.332115, 0.387226, 0.418646, 0.42561, 0.541878, 0.497853, 0.626927, 0.58069, 0.444081, 0.444081, 0.444081, 0.440853, 0.538167, 0.541878, 0.642678, 0.648219, 0.562014, 0.476583, 0.468512, 0.468512, 0.461924, 0.4292, 0.390993, 0.42561, 0.318242, 0.271506, 0.356642, 0.30533, 0.308712, 0.311707, 0.278302, 0.200174, 0.144935, 0.090864, 0.0704, 0.071867, 0.06184, 0.051831, 0.046336, 0.048328, 0.090864, 0.090864, 0.090864, 0.142424, 0.125101, 0.170161, 0.203355, 0.134866, 0.164327, 0.196879, 0.288399, 0.229226, 0.342579, 0.414856, 0.414856, 0.433034, 0.398279, 0.366687, 0.454136, 0.553315, 0.529623, 0.486429, 0.458154, 0.483068, 0.436924], '')</t>
  </si>
  <si>
    <t>[36, 37, 38, 39, 40, 41, 42, 43, 44, 45, 46, 47, 48, 49, 50, 51, 52, 53, 54, 55, 56, 57, 58, 59, 60, 65, 66, 67, 68, 69, 82, 83, 95, 127, 263, 264, 265, 300, 302, 303, 308, 309, 310, 311, 312, 355, 356]</t>
  </si>
  <si>
    <t>24)</t>
  </si>
  <si>
    <t xml:space="preserve">F5S0K0|F5S0K0_9ENTR 3-ketoacyl-CoA thiolase OS=Enterobacter hormaechei ATCC 49162 </t>
  </si>
  <si>
    <t>([0.243554, 0.288399, 0.352862, 0.394753, 0.284882, 0.275179, 0.191378, 0.147574, 0.17593, 0.200174, 0.147574, 0.18812, 0.194234, 0.216401, 0.15008, 0.196879, 0.17593, 0.268042, 0.321458, 0.321458, 0.284882, 0.173081, 0.182256, 0.167087, 0.096677, 0.191378, 0.18812, 0.203355, 0.295083, 0.206376, 0.203355, 0.291804, 0.247041, 0.170161, 0.094817, 0.167087, 0.216401, 0.17593, 0.102787, 0.102787, 0.100716, 0.122885, 0.229226, 0.139895, 0.164327, 0.288399, 0.275179, 0.239899, 0.216401, 0.219301, 0.318242, 0.229226, 0.167087, 0.116183, 0.170161, 0.247041, 0.182256, 0.111485, 0.144935, 0.18812, 0.25031, 0.264545, 0.225814, 0.239899, 0.346032, 0.216401, 0.158265, 0.147574, 0.225814, 0.225814, 0.147574, 0.085092, 0.139895, 0.209395, 0.31487, 0.278302, 0.281712, 0.281712, 0.36309, 0.36309, 0.418646, 0.349426, 0.236433, 0.271506, 0.17593, 0.164327, 0.26085, 0.26085, 0.194234, 0.15008, 0.243554, 0.31487, 0.298791, 0.308712, 0.268042, 0.200174, 0.206376, 0.206376, 0.209395, 0.173081, 0.182256, 0.170161, 0.129801, 0.179055, 0.15008, 0.209395, 0.216401, 0.134866, 0.164327, 0.191378, 0.222385, 0.137348, 0.116183, 0.196879, 0.18812, 0.191378, 0.271506, 0.30533, 0.291804, 0.359901, 0.324872, 0.225814, 0.257454, 0.25031, 0.284882, 0.25406, 0.25406, 0.247041, 0.346032, 0.264545, 0.268042, 0.271506, 0.275179, 0.229226, 0.170161, 0.185198, 0.185198, 0.185198, 0.182256, 0.155435, 0.158265, 0.225814, 0.311707, 0.281712, 0.339168, 0.339168, 0.328603, 0.324872, 0.25031, 0.15008, 0.219301, 0.25406, 0.179055, 0.264545, 0.268042, 0.335645, 0.332115, 0.288399, 0.239899, 0.278302, 0.247041, 0.278302, 0.301917, 0.268042, 0.21291, 0.21291, 0.232838, 0.222385, 0.222385, 0.301917, 0.401658, 0.332115, 0.332115, 0.370445, 0.36309, 0.447574, 0.447574, 0.40511, 0.497853, 0.553315, 0.480142, 0.509769, 0.472492, 0.444081, 0.384043, 0.440853, 0.384043, 0.374039, 0.465241, 0.486429, 0.497853, 0.51388, 0.618285, 0.56648, 0.525368, 0.494003, 0.494003, 0.494003, 0.525368, 0.517562, 0.517562, 0.472492, 0.472492, 0.444081, 0.436924, 0.497853, 0.394753, 0.480142, 0.494003, 0.486429, 0.461924, 0.370445, 0.359901, 0.359901, 0.408655, 0.422041, 0.414856, 0.408655, 0.374039, 0.284882, 0.216401, 0.236433, 0.346032, 0.284882, 0.31487, 0.335645, 0.398279, 0.42561, 0.422041, 0.42561, 0.433034, 0.450668, 0.549308, 0.450668, 0.440853, 0.422041, 0.486429, 0.529623, 0.529623, 0.476583, 0.545602, 0.63748, 0.480142, 0.414856, 0.505461, 0.422041, 0.40511, 0.40511, 0.450668, 0.342579, 0.335645, 0.328603, 0.311707, 0.301917, 0.387226, 0.390993, 0.328603, 0.328603, 0.301917, 0.271506, 0.359901, 0.387226, 0.380708, 0.517562, 0.465241, 0.472492, 0.575842, 0.575842, 0.5017, 0.505461, 0.604312, 0.51388, 0.42561, 0.356642, 0.311707, 0.31487, 0.332115, 0.390993, 0.387226, 0.384043, 0.41194, 0.418646, 0.339168, 0.339168, 0.21291, 0.295083, 0.324872, 0.236433, 0.236433, 0.17593, 0.132295, 0.155435, 0.203355, 0.191378, 0.232838, 0.170161, 0.170161, 0.132295, 0.078022, 0.083462, 0.067594, 0.035586, 0.034068, 0.060549, 0.045352, 0.048328, 0.028695, 0.023534, 0.047319, 0.038858, 0.036378, 0.059222, 0.060549, 0.076542, 0.083462, 0.081712, 0.096677, 0.100716, 0.120615, 0.164327, 0.155435, 0.139895, 0.232838, 0.147574, 0.139895, 0.179055, 0.17593, 0.25406, 0.179055, 0.088832, 0.11371, 0.155435, 0.161087, 0.17593, 0.122885, 0.102787, 0.102787, 0.134866, 0.137348, 0.137348, 0.102787, 0.085092, 0.144935, 0.096677, 0.164327, 0.10481, 0.076542, 0.102787, 0.098513, 0.17593, 0.264545, 0.15284, 0.161087, 0.158265, 0.15008, 0.125101, 0.142424, 0.167087, 0.196879, 0.155435, 0.15284, 0.194234, 0.232838, 0.219301, 0.308712, 0.225814, 0.318242, 0.374039, 0.40511, 0.40511, 0.264545, 0.275179, 0.31487, 0.26085, 0.257454, 0.243554, 0.308712, 0.298791, 0.264545, 0.164327, 0.194234, 0.194234, 0.264545, 0.15284, 0.127496, 0.090864, 0.139895, 0.129801, 0.098513, 0.100716, 0.076542, 0.086953, 0.083462, 0.134866, 0.216401, 0.139895, 0.144935, 0.167087, 0.173081, 0.203355, 0.308712, 0.308712, 0.30533, 0.268042, 0.380708, 0.301917, 0.335645, 0.243554, 0.185198, 0.222385, 0.194234, 0.173081, 0.229226, 0.191378, 0.179055, 0.170161, 0.173081, 0.167087, 0.122885, 0.164327, 0.132295, 0.088832, 0.05306, 0.06184, 0.049374, 0.059222, 0.096677, 0.078022, 0.111485, 0.139895, 0.106997, 0.109221, 0.15008, 0.15284, 0.161087, 0.125101], '')</t>
  </si>
  <si>
    <t>[179, 181, 191, 192, 193, 194, 198, 199, 200, 232, 237, 238, 240, 241, 244, 263, 266, 267, 268, 269, 270, 271]</t>
  </si>
  <si>
    <t xml:space="preserve">F5S0K5|F5S0K5_9ENTR Lipid A biosynthesis acyltransferase OS=Enterobacter hormaechei ATCC 49162 </t>
  </si>
  <si>
    <t>([0.031287, 0.043307, 0.083462, 0.10481, 0.051831, 0.026338, 0.014783, 0.020522, 0.013437, 0.009401, 0.011669, 0.00962, 0.010131, 0.007555, 0.005872, 0.004135, 0.004513, 0.003366, 0.002705, 0.00316, 0.003405, 0.004835, 0.003607, 0.003607, 0.002976, 0.003109, 0.004315, 0.004315, 0.003212, 0.004483, 0.006482, 0.006482, 0.006482, 0.006421, 0.007877, 0.009865, 0.016528, 0.027463, 0.048328, 0.034884, 0.019109, 0.034884, 0.029376, 0.060549, 0.054297, 0.085092, 0.085092, 0.071867, 0.15008, 0.243554, 0.257454, 0.170161, 0.17593, 0.179055, 0.125101, 0.06184, 0.090864, 0.090864, 0.045352, 0.051831, 0.092881, 0.167087, 0.173081, 0.173081, 0.182256, 0.182256, 0.11371, 0.118441, 0.118441, 0.125101, 0.132295, 0.059222, 0.111485, 0.102787, 0.10481, 0.15008, 0.216401, 0.167087, 0.10481, 0.120615, 0.116183, 0.142424, 0.137348, 0.100716, 0.083462, 0.038042, 0.018106, 0.016257, 0.031287, 0.038858, 0.03976, 0.036378, 0.049374, 0.047319, 0.049374, 0.044297, 0.021816, 0.029376, 0.023534, 0.043307, 0.078022, 0.041405, 0.041405, 0.044297, 0.033407, 0.041405, 0.086953, 0.142424, 0.25406, 0.15008, 0.155435, 0.15008, 0.15284, 0.21291, 0.155435, 0.120615, 0.15284, 0.196879, 0.191378, 0.194234, 0.18812, 0.10481, 0.137348, 0.129801, 0.073402, 0.134866, 0.079919, 0.081712, 0.098513, 0.094817, 0.109221, 0.078022, 0.076542, 0.045352, 0.030003, 0.050641, 0.079919, 0.092881, 0.106997, 0.090864, 0.137348, 0.073402, 0.142424, 0.203355, 0.206376, 0.30533, 0.291804, 0.346032, 0.268042, 0.219301, 0.229226, 0.194234, 0.17593, 0.18812, 0.275179, 0.339168, 0.328603, 0.301917, 0.298791, 0.342579, 0.370445, 0.377384, 0.486429, 0.450668, 0.374039, 0.288399, 0.275179, 0.278302, 0.318242, 0.41194, 0.374039, 0.36309, 0.468512, 0.486429, 0.40511, 0.398279, 0.366687, 0.284882, 0.284882, 0.328603, 0.328603, 0.342579, 0.301917, 0.236433, 0.170161, 0.122885, 0.167087, 0.191378, 0.194234, 0.196879, 0.191378, 0.17593, 0.173081, 0.196879, 0.243554, 0.308712, 0.30533, 0.335645, 0.311707, 0.281712, 0.30533, 0.200174, 0.106997, 0.10481, 0.10481, 0.185198, 0.298791, 0.26085, 0.203355, 0.206376, 0.203355, 0.206376, 0.308712, 0.31487, 0.182256, 0.129801, 0.079919, 0.078022, 0.081712, 0.096677, 0.116183, 0.096677, 0.15008, 0.219301, 0.203355, 0.191378, 0.194234, 0.137348, 0.194234, 0.182256, 0.125101, 0.125101, 0.116183, 0.096677, 0.098513, 0.182256, 0.236433, 0.321458, 0.222385, 0.222385, 0.222385, 0.229226, 0.155435, 0.179055, 0.232838, 0.291804, 0.324872, 0.288399, 0.36309, 0.25406, 0.328603, 0.401658, 0.40511, 0.418646, 0.447574, 0.450668, 0.418646, 0.387226, 0.394753, 0.387226, 0.298791, 0.390993, 0.384043, 0.401658, 0.318242, 0.308712, 0.18812, 0.247041, 0.194234, 0.142424, 0.232838, 0.179055, 0.18812, 0.200174, 0.200174, 0.122885, 0.069024, 0.044297, 0.040537, 0.038858, 0.076542, 0.125101, 0.058088, 0.056825, 0.088832, 0.144935, 0.15284, 0.179055, 0.164327, 0.26085, 0.275179, 0.271506, 0.222385, 0.118441, 0.064632, 0.045352, 0.0704, 0.096677, 0.155435, 0.173081, 0.142424, 0.111485, 0.081712, 0.179055, 0.142424], '')</t>
  </si>
  <si>
    <t xml:space="preserve">F5S0Q9|F5S0Q9_9ENTR ATP-dependent RNA helicase SrmB OS=Enterobacter hormaechei ATCC 49162 </t>
  </si>
  <si>
    <t>([0.236433, 0.301917, 0.374039, 0.401658, 0.321458, 0.247041, 0.295083, 0.288399, 0.229226, 0.281712, 0.30533, 0.328603, 0.321458, 0.281712, 0.281712, 0.275179, 0.408655, 0.414856, 0.366687, 0.352862, 0.342579, 0.390993, 0.349426, 0.298791, 0.209395, 0.318242, 0.4292, 0.387226, 0.335645, 0.436924, 0.41194, 0.414856, 0.433034, 0.366687, 0.398279, 0.390993, 0.387226, 0.321458, 0.349426, 0.384043, 0.476583, 0.472492, 0.5017, 0.529623, 0.570702, 0.653063, 0.56648, 0.433034, 0.380708, 0.380708, 0.390993, 0.324872, 0.243554, 0.243554, 0.311707, 0.311707, 0.229226, 0.243554, 0.170161, 0.173081, 0.167087, 0.158265, 0.147574, 0.147574, 0.15008, 0.17593, 0.236433, 0.264545, 0.26085, 0.26085, 0.25406, 0.15008, 0.21291, 0.324872, 0.321458, 0.31487, 0.414856, 0.414856, 0.374039, 0.447574, 0.422041, 0.356642, 0.335645, 0.366687, 0.370445, 0.342579, 0.30533, 0.291804, 0.21291, 0.271506, 0.321458, 0.418646, 0.509769, 0.509769, 0.387226, 0.390993, 0.30533, 0.25406, 0.342579, 0.281712, 0.324872, 0.31487, 0.380708, 0.342579, 0.295083, 0.203355, 0.203355, 0.216401, 0.200174, 0.25031, 0.301917, 0.268042, 0.161087, 0.155435, 0.170161, 0.257454, 0.26085, 0.356642, 0.298791, 0.229226, 0.257454, 0.222385, 0.229226, 0.232838, 0.301917, 0.321458, 0.335645, 0.288399, 0.288399, 0.196879, 0.147574, 0.129801, 0.196879, 0.311707, 0.324872, 0.203355, 0.200174, 0.137348, 0.125101, 0.173081, 0.173081, 0.247041, 0.281712, 0.194234, 0.120615, 0.071867, 0.076542, 0.132295, 0.173081, 0.170161, 0.243554, 0.298791, 0.222385, 0.209395, 0.164327, 0.155435, 0.155435, 0.132295, 0.191378, 0.200174, 0.15008, 0.216401, 0.206376, 0.132295, 0.179055, 0.26085, 0.359901, 0.359901, 0.335645, 0.26085, 0.247041, 0.264545, 0.30533, 0.390993, 0.349426, 0.30533, 0.203355, 0.30533, 0.30533, 0.301917, 0.216401, 0.31487, 0.298791, 0.298791, 0.356642, 0.298791, 0.291804, 0.284882, 0.179055, 0.164327, 0.275179, 0.278302, 0.18812, 0.118441, 0.122885, 0.15008, 0.25031, 0.288399, 0.301917, 0.264545, 0.257454, 0.311707, 0.30533, 0.335645, 0.332115, 0.36309, 0.436924, 0.458154, 0.444081, 0.549308, 0.570702, 0.458154, 0.468512, 0.570702, 0.545602, 0.444081, 0.356642, 0.31487, 0.352862, 0.342579, 0.422041, 0.342579, 0.380708, 0.377384, 0.339168, 0.278302, 0.281712, 0.21291, 0.134866, 0.137348, 0.144935, 0.098513, 0.102787, 0.098513, 0.100716, 0.182256, 0.268042, 0.324872, 0.339168, 0.359901, 0.36309, 0.268042, 0.288399, 0.179055, 0.129801, 0.127496, 0.17593, 0.161087, 0.247041, 0.318242, 0.264545, 0.268042, 0.352862, 0.349426, 0.328603, 0.324872, 0.284882, 0.196879, 0.216401, 0.222385, 0.203355, 0.196879, 0.196879, 0.268042, 0.380708, 0.384043, 0.311707, 0.236433, 0.247041, 0.232838, 0.247041, 0.278302, 0.247041, 0.247041, 0.264545, 0.284882, 0.275179, 0.311707, 0.401658, 0.40511, 0.308712, 0.332115, 0.332115, 0.339168, 0.332115, 0.321458, 0.380708, 0.461924, 0.480142, 0.486429, 0.4292, 0.346032, 0.321458, 0.321458, 0.318242, 0.384043, 0.328603, 0.311707, 0.281712, 0.275179, 0.275179, 0.281712, 0.284882, 0.209395, 0.31487, 0.30533, 0.247041, 0.25031, 0.268042, 0.271506, 0.185198, 0.25406, 0.232838, 0.291804, 0.288399, 0.311707, 0.311707, 0.374039, 0.394753, 0.414856, 0.422041, 0.349426, 0.359901, 0.380708, 0.461924, 0.356642, 0.356642, 0.418646, 0.422041, 0.40511, 0.465241, 0.529623, 0.51388, 0.63748, 0.63748, 0.675549, 0.545602, 0.521092, 0.444081, 0.447574, 0.387226, 0.328603, 0.40511, 0.450668, 0.450668, 0.450668, 0.553315, 0.483068, 0.418646, 0.352862, 0.366687, 0.366687, 0.318242, 0.31487, 0.318242, 0.247041, 0.200174, 0.264545, 0.284882, 0.384043, 0.318242, 0.380708, 0.414856, 0.414856, 0.387226, 0.30533, 0.30533, 0.288399, 0.288399, 0.352862, 0.444081, 0.436924, 0.436924, 0.517562, 0.497853, 0.525368, 0.622677, 0.694846, 0.694846, 0.675549, 0.63748, 0.724957, 0.724957, 0.784345, 0.784345, 0.837511, 0.894241, 0.885302, 0.827927, 0.868118, 0.865454, 0.84206, 0.819762, 0.81615, 0.819762, 0.837511, 0.808535, 0.808535, 0.808535, 0.808535, 0.827927, 0.827927, 0.856457, 0.859585, 0.784345, 0.779859, 0.798249, 0.801317, 0.84206, 0.89662, 0.905695, 0.908098, 0.905695, 0.924947, 0.889439, 0.88723, 0.88723, 0.891961, 0.891961, 0.894241, 0.910643, 0.912647, 0.912647, 0.88723, 0.874069, 0.922952, 0.919029, 0.910643, 0.908098, 0.89662, 0.88723, 0.885302, 0.885302, 0.882776, 0.868118, 0.919029, 0.919029, 0.919029, 0.91684, 0.915074, 0.915074, 0.882776], '')</t>
  </si>
  <si>
    <t>[42, 43, 44, 45, 46, 92, 93, 209, 210, 213, 214, 331, 332, 333, 334, 335, 336, 337, 346, 373,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441]</t>
  </si>
  <si>
    <t>(66</t>
  </si>
  <si>
    <t xml:space="preserve">F5S0S6|F5S0S6_9ENTR Bifunctional chorismate mutase/prephenate dehydratase OS=Enterobacter hormaechei ATCC 49162 </t>
  </si>
  <si>
    <t>([0.4292, 0.328603, 0.366687, 0.243554, 0.281712, 0.275179, 0.196879, 0.232838, 0.278302, 0.30533, 0.243554, 0.18812, 0.158265, 0.076542, 0.040537, 0.030611, 0.025762, 0.045352, 0.079919, 0.064632, 0.066181, 0.056825, 0.047319, 0.050641, 0.060549, 0.060549, 0.073402, 0.102787, 0.100716, 0.05306, 0.054297, 0.092881, 0.155435, 0.17593, 0.295083, 0.30533, 0.332115, 0.328603, 0.229226, 0.236433, 0.264545, 0.366687, 0.398279, 0.509769, 0.40511, 0.387226, 0.401658, 0.398279, 0.339168, 0.243554, 0.342579, 0.25031, 0.25406, 0.243554, 0.216401, 0.191378, 0.275179, 0.18812, 0.191378, 0.25406, 0.25406, 0.173081, 0.094817, 0.096677, 0.092881, 0.092881, 0.079919, 0.078022, 0.045352, 0.043307, 0.042364, 0.044297, 0.081712, 0.079919, 0.051831, 0.035586, 0.034884, 0.034884, 0.066181, 0.050641, 0.035586, 0.020165, 0.035586, 0.069024, 0.0704, 0.03976, 0.074921, 0.142424, 0.139895, 0.225814, 0.356642, 0.461924, 0.444081, 0.401658, 0.401658, 0.374039, 0.4292, 0.308712, 0.206376, 0.196879, 0.26085, 0.342579, 0.433034, 0.418646, 0.324872, 0.31487, 0.41194, 0.311707, 0.284882, 0.247041, 0.232838, 0.206376, 0.129801, 0.111485, 0.11371, 0.11371, 0.194234, 0.129801, 0.243554, 0.349426, 0.236433, 0.132295, 0.144935, 0.142424, 0.144935, 0.144935, 0.127496, 0.120615, 0.10481, 0.10481, 0.134866, 0.081712, 0.038042, 0.071867, 0.090864, 0.071867, 0.079919, 0.078022, 0.15008, 0.144935, 0.111485, 0.21291, 0.21291, 0.173081, 0.120615, 0.079919, 0.155435, 0.111485, 0.127496, 0.236433, 0.268042, 0.25031, 0.332115, 0.444081, 0.398279, 0.298791, 0.380708, 0.377384, 0.30533, 0.219301, 0.225814, 0.17593, 0.10481, 0.173081, 0.206376, 0.278302, 0.342579, 0.229226, 0.31487, 0.21291, 0.144935, 0.139895, 0.158265, 0.102787, 0.106997, 0.074921, 0.15284, 0.085092, 0.085092, 0.132295, 0.132295, 0.081712, 0.085092, 0.094817, 0.088832, 0.085092, 0.079919, 0.085092, 0.147574, 0.096677, 0.147574, 0.209395, 0.134866, 0.134866, 0.209395, 0.144935, 0.147574, 0.122885, 0.196879, 0.21291, 0.209395, 0.328603, 0.284882, 0.370445, 0.444081, 0.359901, 0.356642, 0.366687, 0.25031, 0.161087, 0.247041, 0.25406, 0.167087, 0.284882, 0.271506, 0.17593, 0.236433, 0.229226, 0.25406, 0.164327, 0.144935, 0.155435, 0.129801, 0.225814, 0.219301, 0.185198, 0.236433, 0.203355, 0.222385, 0.324872, 0.342579, 0.301917, 0.301917, 0.359901, 0.339168, 0.328603, 0.458154, 0.4292, 0.458154, 0.40511, 0.465241, 0.374039, 0.352862, 0.352862, 0.370445, 0.342579, 0.374039, 0.401658, 0.41194, 0.308712, 0.225814, 0.291804, 0.239899, 0.239899, 0.203355, 0.125101, 0.142424, 0.120615, 0.15284, 0.142424, 0.144935, 0.182256, 0.264545, 0.271506, 0.278302, 0.271506, 0.209395, 0.216401, 0.216401, 0.15008, 0.161087, 0.182256, 0.120615, 0.158265, 0.158265, 0.216401, 0.268042, 0.164327, 0.17593, 0.11371, 0.173081, 0.216401, 0.206376, 0.147574, 0.167087, 0.139895, 0.129801, 0.21291, 0.21291, 0.144935, 0.167087, 0.194234, 0.225814, 0.311707, 0.342579, 0.346032, 0.352862, 0.352862, 0.444081, 0.401658, 0.390993, 0.324872, 0.324872, 0.291804, 0.281712, 0.17593, 0.147574, 0.094817, 0.092881, 0.096677, 0.155435, 0.239899, 0.196879, 0.147574, 0.116183, 0.120615, 0.116183, 0.0704, 0.094817, 0.092881, 0.11371, 0.200174, 0.17593, 0.170161, 0.194234, 0.284882, 0.398279, 0.366687, 0.465241, 0.480142, 0.42561, 0.311707, 0.21291, 0.209395, 0.31487, 0.281712, 0.278302, 0.247041, 0.342579, 0.239899, 0.257454, 0.25406, 0.191378, 0.284882, 0.232838, 0.239899, 0.225814, 0.167087, 0.179055, 0.164327, 0.164327, 0.129801, 0.216401, 0.318242, 0.301917, 0.295083, 0.366687, 0.359901, 0.356642, 0.342579, 0.359901, 0.26085, 0.264545, 0.232838, 0.15284, 0.21291, 0.209395, 0.225814, 0.264545, 0.278302, 0.206376, 0.219301, 0.232838, 0.25031, 0.264545, 0.295083, 0.264545, 0.232838, 0.206376, 0.219301, 0.18812, 0.239899, 0.321458, 0.288399, 0.352862, 0.494003], '')</t>
  </si>
  <si>
    <t>[43]</t>
  </si>
  <si>
    <t xml:space="preserve">F5S0U3|F5S0U3_9ENTR NAD kinase OS=Enterobacter hormaechei ATCC 49162 </t>
  </si>
  <si>
    <t>([0.25031, 0.288399, 0.328603, 0.232838, 0.271506, 0.30533, 0.203355, 0.142424, 0.173081, 0.203355, 0.229226, 0.275179, 0.191378, 0.281712, 0.281712, 0.342579, 0.433034, 0.436924, 0.444081, 0.328603, 0.318242, 0.236433, 0.158265, 0.155435, 0.15284, 0.10481, 0.102787, 0.185198, 0.308712, 0.308712, 0.308712, 0.342579, 0.339168, 0.398279, 0.30533, 0.308712, 0.356642, 0.349426, 0.356642, 0.311707, 0.335645, 0.247041, 0.321458, 0.308712, 0.225814, 0.239899, 0.301917, 0.30533, 0.295083, 0.17593, 0.185198, 0.127496, 0.083462, 0.051831, 0.069024, 0.118441, 0.118441, 0.067594, 0.054297, 0.050641, 0.0704, 0.069024, 0.120615, 0.071867, 0.132295, 0.200174, 0.203355, 0.206376, 0.21291, 0.209395, 0.30533, 0.206376, 0.247041, 0.291804, 0.271506, 0.25406, 0.257454, 0.257454, 0.311707, 0.349426, 0.26085, 0.216401, 0.229226, 0.161087, 0.173081, 0.173081, 0.173081, 0.247041, 0.243554, 0.25031, 0.216401, 0.137348, 0.206376, 0.206376, 0.167087, 0.25031, 0.257454, 0.170161, 0.139895, 0.164327, 0.094817, 0.161087, 0.118441, 0.170161, 0.170161, 0.155435, 0.155435, 0.094817, 0.096677, 0.098513, 0.090864, 0.118441, 0.118441, 0.118441, 0.074921, 0.05306, 0.055536, 0.058088, 0.058088, 0.076542, 0.092881, 0.164327, 0.167087, 0.216401, 0.222385, 0.301917, 0.394753, 0.311707, 0.366687, 0.370445, 0.298791, 0.21291, 0.222385, 0.308712, 0.31487, 0.328603, 0.321458, 0.31487, 0.321458, 0.40511, 0.390993, 0.25031, 0.158265, 0.090864, 0.125101, 0.098513, 0.098513, 0.060549, 0.066181, 0.085092, 0.081712, 0.132295, 0.144935, 0.134866, 0.132295, 0.132295, 0.129801, 0.206376, 0.21291, 0.164327, 0.102787, 0.111485, 0.21291, 0.225814, 0.247041, 0.15008, 0.182256, 0.206376, 0.278302, 0.346032, 0.268042, 0.225814, 0.216401, 0.25406, 0.161087, 0.182256, 0.100716, 0.182256, 0.127496, 0.074921, 0.050641, 0.096677, 0.100716, 0.050641, 0.03976, 0.050641, 0.044297, 0.042364, 0.036378, 0.037156, 0.037156, 0.06312, 0.078022, 0.043307, 0.030611, 0.031287, 0.026892, 0.055536, 0.059222, 0.094817, 0.15284, 0.229226, 0.222385, 0.179055, 0.182256, 0.284882, 0.225814, 0.332115, 0.301917, 0.288399, 0.288399, 0.321458, 0.219301, 0.144935, 0.225814, 0.342579, 0.4292, 0.342579, 0.349426, 0.288399, 0.196879, 0.203355, 0.129801, 0.085092, 0.120615, 0.158265, 0.083462, 0.161087, 0.164327, 0.194234, 0.120615, 0.118441, 0.079919, 0.137348, 0.236433, 0.15284, 0.086953, 0.050641, 0.094817, 0.088832, 0.11371, 0.17593, 0.17593, 0.17593, 0.243554, 0.137348, 0.167087, 0.167087, 0.142424, 0.139895, 0.137348, 0.216401, 0.232838, 0.275179, 0.185198, 0.179055, 0.17593, 0.236433, 0.25031, 0.247041, 0.243554, 0.247041, 0.167087, 0.137348, 0.134866, 0.155435, 0.155435, 0.164327, 0.291804, 0.298791, 0.318242, 0.324872, 0.257454, 0.164327, 0.094817, 0.155435, 0.142424, 0.155435, 0.167087, 0.15284, 0.142424, 0.086953, 0.086953, 0.088832, 0.06312, 0.109221, 0.109221, 0.17593, 0.173081, 0.096677, 0.092881, 0.047319, 0.022667, 0.036378, 0.067594, 0.069024, 0.067594, 0.064632, 0.102787, 0.056825, 0.098513, 0.046336, 0.079919, 0.074921, 0.125101, 0.125101, 0.064632, 0.041405, 0.032017, 0.022667, 0.031287, 0.023534, 0.033407, 0.067594, 0.041405, 0.025762, 0.043307], '')</t>
  </si>
  <si>
    <t xml:space="preserve">F5S112|F5S112_9ENTR 2-isopropylmalate synthase OS=Enterobacter hormaechei ATCC 49162 </t>
  </si>
  <si>
    <t>([0.56648, 0.422041, 0.509769, 0.538167, 0.433034, 0.454136, 0.370445, 0.433034, 0.461924, 0.472492, 0.480142, 0.401658, 0.525368, 0.525368, 0.534167, 0.5017, 0.440853, 0.4292, 0.4292, 0.494003, 0.517562, 0.476583, 0.458154, 0.346032, 0.339168, 0.422041, 0.433034, 0.433034, 0.394753, 0.394753, 0.408655, 0.4292, 0.553315, 0.486429, 0.390993, 0.352862, 0.36309, 0.480142, 0.440853, 0.458154, 0.480142, 0.418646, 0.418646, 0.521092, 0.517562, 0.534167, 0.414856, 0.298791, 0.387226, 0.308712, 0.219301, 0.144935, 0.144935, 0.090864, 0.109221, 0.092881, 0.10481, 0.106997, 0.051831, 0.069024, 0.043307, 0.038042, 0.023963, 0.030003, 0.030003, 0.043307, 0.03976, 0.081712, 0.155435, 0.158265, 0.139895, 0.219301, 0.200174, 0.137348, 0.185198, 0.191378, 0.216401, 0.147574, 0.147574, 0.236433, 0.236433, 0.288399, 0.229226, 0.36309, 0.339168, 0.352862, 0.31487, 0.321458, 0.229226, 0.232838, 0.167087, 0.18812, 0.182256, 0.288399, 0.321458, 0.321458, 0.321458, 0.41194, 0.41194, 0.31487, 0.295083, 0.271506, 0.288399, 0.264545, 0.243554, 0.229226, 0.144935, 0.191378, 0.191378, 0.243554, 0.225814, 0.295083, 0.349426, 0.349426, 0.275179, 0.295083, 0.219301, 0.134866, 0.132295, 0.17593, 0.257454, 0.232838, 0.271506, 0.185198, 0.182256, 0.164327, 0.161087, 0.161087, 0.118441, 0.060549, 0.0704, 0.060549, 0.06312, 0.071867, 0.056825, 0.090864, 0.055536, 0.06184, 0.116183, 0.064632, 0.064632, 0.064632, 0.074921, 0.051831, 0.090864, 0.158265, 0.10481, 0.067594, 0.109221, 0.158265, 0.179055, 0.10481, 0.137348, 0.137348, 0.15284, 0.200174, 0.209395, 0.298791, 0.359901, 0.25031, 0.342579, 0.281712, 0.291804, 0.21291, 0.236433, 0.26085, 0.281712, 0.374039, 0.349426, 0.257454, 0.155435, 0.239899, 0.352862, 0.36309, 0.36309, 0.25031, 0.196879, 0.118441, 0.125101, 0.078022, 0.071867, 0.076542, 0.109221, 0.067594, 0.096677, 0.109221, 0.054297, 0.026892, 0.026892, 0.06184, 0.058088, 0.092881, 0.073402, 0.066181, 0.064632, 0.047319, 0.055536, 0.038858, 0.069024, 0.037156, 0.073402, 0.116183, 0.111485, 0.090864, 0.142424, 0.120615, 0.106997, 0.173081, 0.288399, 0.291804, 0.203355, 0.222385, 0.222385, 0.264545, 0.275179, 0.173081, 0.219301, 0.209395, 0.194234, 0.102787, 0.155435, 0.132295, 0.086953, 0.079919, 0.11371, 0.100716, 0.139895, 0.15284, 0.10481, 0.043307, 0.025762, 0.037156, 0.044297, 0.051831, 0.056825, 0.05306, 0.092881, 0.090864, 0.147574, 0.236433, 0.356642, 0.359901, 0.308712, 0.387226, 0.387226, 0.366687, 0.387226, 0.318242, 0.281712, 0.284882, 0.366687, 0.418646, 0.422041, 0.461924, 0.480142, 0.447574, 0.390993, 0.401658, 0.390993, 0.281712, 0.209395, 0.120615, 0.120615, 0.170161, 0.194234, 0.21291, 0.236433, 0.225814, 0.298791, 0.332115, 0.328603, 0.257454, 0.206376, 0.155435, 0.182256, 0.11371, 0.098513, 0.11371, 0.106997, 0.066181, 0.076542, 0.118441, 0.209395, 0.209395, 0.139895, 0.137348, 0.142424, 0.15284, 0.096677, 0.10481, 0.054297, 0.078022, 0.155435, 0.191378, 0.25406, 0.25031, 0.268042, 0.236433, 0.288399, 0.284882, 0.30533, 0.408655, 0.418646, 0.308712, 0.318242, 0.40511, 0.335645, 0.339168, 0.278302, 0.352862, 0.370445, 0.472492, 0.476583, 0.497853, 0.436924, 0.40511, 0.40511, 0.465241, 0.450668, 0.41194, 0.321458, 0.384043, 0.349426, 0.25031, 0.346032, 0.335645, 0.324872, 0.398279, 0.377384, 0.447574, 0.422041, 0.318242, 0.31487, 0.311707, 0.284882, 0.278302, 0.311707, 0.288399, 0.288399, 0.356642, 0.408655, 0.509769, 0.525368, 0.549308, 0.553315, 0.575842, 0.534167, 0.575842, 0.476583, 0.394753, 0.414856, 0.380708, 0.468512, 0.505461, 0.517562, 0.529623, 0.553315, 0.541878, 0.468512, 0.476583, 0.394753, 0.374039, 0.342579, 0.271506, 0.200174, 0.291804, 0.219301, 0.264545, 0.229226, 0.321458, 0.390993, 0.359901, 0.418646, 0.401658, 0.374039, 0.366687, 0.332115, 0.311707, 0.243554, 0.257454, 0.268042, 0.359901, 0.359901, 0.387226, 0.447574, 0.447574, 0.447574, 0.4292, 0.450668, 0.454136, 0.42561, 0.356642, 0.36309, 0.374039, 0.387226, 0.288399, 0.288399, 0.318242, 0.422041, 0.433034, 0.521092, 0.517562, 0.521092, 0.51388, 0.521092, 0.51388, 0.608892, 0.618285, 0.716283, 0.690604, 0.648219, 0.680603, 0.779859, 0.784345, 0.745909, 0.632174, 0.632174, 0.648219, 0.538167, 0.42561, 0.483068, 0.476583, 0.465241, 0.366687, 0.366687, 0.281712, 0.225814, 0.222385, 0.196879, 0.229226, 0.225814, 0.167087, 0.147574, 0.092881, 0.088832, 0.100716, 0.094817, 0.161087, 0.15008, 0.225814, 0.318242, 0.324872, 0.332115, 0.346032, 0.4292, 0.433034, 0.42561, 0.486429, 0.40511, 0.4292, 0.370445, 0.359901, 0.394753, 0.390993, 0.468512, 0.468512, 0.472492, 0.56648, 0.575842, 0.58069, 0.56648, 0.480142, 0.486429, 0.483068, 0.476583, 0.476583, 0.483068, 0.58069, 0.486429, 0.490133, 0.483068, 0.483068, 0.465241, 0.5017, 0.538167, 0.538167, 0.447574, 0.440853, 0.440853, 0.339168, 0.278302, 0.288399, 0.339168, 0.366687, 0.268042, 0.203355, 0.134866, 0.125101, 0.132295, 0.127496, 0.196879, 0.21291, 0.243554, 0.268042, 0.21291, 0.209395, 0.219301, 0.298791, 0.298791, 0.308712, 0.401658, 0.465241, 0.444081, 0.408655, 0.346032, 0.359901, 0.339168, 0.418646, 0.346032, 0.257454, 0.232838, 0.229226, 0.225814, 0.219301, 0.219301, 0.295083, 0.291804, 0.182256, 0.179055, 0.132295, 0.127496, 0.079919, 0.085092, 0.085092, 0.129801, 0.10481, 0.142424, 0.21291, 0.18812, 0.25031, 0.25031, 0.359901, 0.328603, 0.243554, 0.155435, 0.161087, 0.144935, 0.10481, 0.17593, 0.173081, 0.229226, 0.200174, 0.26085, 0.219301, 0.196879, 0.15284, 0.191378, 0.191378, 0.15284, 0.15008, 0.11371], '')</t>
  </si>
  <si>
    <t>[0, 2, 3, 12, 13, 14, 15, 20, 32, 43, 44, 45, 341, 342, 343, 344, 345, 346, 347, 353, 354, 355, 356, 357, 400, 401, 402, 403, 404, 405, 406, 407, 408, 409, 410, 411, 412, 413, 414, 415, 416, 417, 418, 457, 458, 459, 460, 467, 473, 474, 475]</t>
  </si>
  <si>
    <t>42)</t>
  </si>
  <si>
    <t xml:space="preserve">F5S119|F5S119_9ENTR Alanine--tRNA ligase OS=Enterobacter hormaechei ATCC 49162 </t>
  </si>
  <si>
    <t>([0.476583, 0.298791, 0.209395, 0.25031, 0.137348, 0.073402, 0.096677, 0.116183, 0.137348, 0.164327, 0.185198, 0.232838, 0.182256, 0.132295, 0.116183, 0.111485, 0.127496, 0.11371, 0.11371, 0.073402, 0.079919, 0.10481, 0.203355, 0.281712, 0.308712, 0.42561, 0.458154, 0.380708, 0.275179, 0.278302, 0.291804, 0.264545, 0.25406, 0.271506, 0.342579, 0.384043, 0.275179, 0.278302, 0.288399, 0.308712, 0.26085, 0.158265, 0.147574, 0.085092, 0.086953, 0.0704, 0.067594, 0.118441, 0.106997, 0.18812, 0.185198, 0.15008, 0.17593, 0.179055, 0.21291, 0.21291, 0.196879, 0.243554, 0.191378, 0.185198, 0.216401, 0.324872, 0.408655, 0.401658, 0.480142, 0.486429, 0.497853, 0.418646, 0.422041, 0.534167, 0.476583, 0.480142, 0.41194, 0.41194, 0.380708, 0.384043, 0.359901, 0.356642, 0.42561, 0.380708, 0.278302, 0.321458, 0.278302, 0.196879, 0.203355, 0.219301, 0.120615, 0.11371, 0.098513, 0.090864, 0.088832, 0.073402, 0.037156, 0.064632, 0.060549, 0.074921, 0.066181, 0.043307, 0.051831, 0.028695, 0.047319, 0.049374, 0.050641, 0.03976, 0.03976, 0.040537, 0.038042, 0.083462, 0.092881, 0.098513, 0.050641, 0.051831, 0.054297, 0.120615, 0.120615, 0.139895, 0.129801, 0.094817, 0.083462, 0.051831, 0.094817, 0.078022, 0.079919, 0.079919, 0.129801, 0.203355, 0.209395, 0.222385, 0.185198, 0.10481, 0.182256, 0.21291, 0.127496, 0.209395, 0.17593, 0.200174, 0.137348, 0.142424, 0.147574, 0.257454, 0.30533, 0.321458, 0.370445, 0.394753, 0.30533, 0.295083, 0.21291, 0.209395, 0.203355, 0.232838, 0.321458, 0.31487, 0.359901, 0.486429, 0.370445, 0.352862, 0.332115, 0.401658, 0.408655, 0.377384, 0.257454, 0.281712, 0.216401, 0.225814, 0.308712, 0.380708, 0.390993, 0.494003, 0.422041, 0.414856, 0.433034, 0.374039, 0.377384, 0.422041, 0.31487, 0.30533, 0.236433, 0.25031, 0.229226, 0.222385, 0.335645, 0.422041, 0.324872, 0.278302, 0.278302, 0.268042, 0.291804, 0.318242, 0.288399, 0.352862, 0.321458, 0.31487, 0.401658, 0.408655, 0.390993, 0.486429, 0.59917, 0.604312, 0.494003, 0.529623, 0.440853, 0.335645, 0.356642, 0.352862, 0.387226, 0.288399, 0.247041, 0.232838, 0.122885, 0.129801, 0.127496, 0.158265, 0.125101, 0.118441, 0.109221, 0.11371, 0.081712, 0.096677, 0.185198, 0.179055, 0.18812, 0.257454, 0.377384, 0.366687, 0.384043, 0.454136, 0.570702, 0.626927, 0.549308, 0.685117, 0.553315, 0.59014, 0.56648, 0.5017, 0.458154, 0.42561, 0.352862, 0.311707, 0.311707, 0.281712, 0.301917, 0.281712, 0.288399, 0.268042, 0.182256, 0.257454, 0.170161, 0.17593, 0.11371, 0.081712, 0.081712, 0.139895, 0.078022, 0.046336, 0.076542, 0.078022, 0.06312, 0.078022, 0.137348, 0.085092, 0.088832, 0.129801, 0.10481, 0.109221, 0.111485, 0.116183, 0.111485, 0.182256, 0.167087, 0.243554, 0.26085, 0.257454, 0.18812, 0.182256, 0.229226, 0.247041, 0.278302, 0.257454, 0.281712, 0.271506, 0.278302, 0.243554, 0.15008, 0.11371, 0.064632, 0.050641, 0.090864, 0.085092, 0.051831, 0.030003, 0.038042, 0.064632, 0.071867, 0.120615, 0.200174, 0.225814, 0.21291, 0.134866, 0.15008, 0.092881, 0.090864, 0.129801, 0.088832, 0.094817, 0.147574, 0.219301, 0.219301, 0.134866, 0.134866, 0.194234, 0.281712, 0.257454, 0.222385, 0.139895, 0.127496, 0.098513, 0.096677, 0.102787, 0.173081, 0.142424, 0.129801, 0.081712, 0.079919, 0.083462, 0.096677, 0.096677, 0.120615, 0.086953, 0.088832, 0.088832, 0.056825, 0.046336, 0.042364, 0.05306, 0.071867, 0.071867, 0.090864, 0.102787, 0.058088, 0.054297, 0.102787, 0.18812, 0.278302, 0.25406, 0.346032, 0.349426, 0.366687, 0.342579, 0.359901, 0.366687, 0.359901, 0.436924, 0.483068, 0.5017, 0.517562, 0.56648, 0.450668, 0.414856, 0.394753, 0.486429, 0.41194, 0.4292, 0.414856, 0.401658, 0.352862, 0.311707, 0.295083, 0.203355, 0.196879, 0.268042, 0.36309, 0.288399, 0.25031, 0.229226, 0.144935, 0.127496, 0.120615, 0.209395, 0.247041, 0.17593, 0.179055, 0.25031, 0.25031, 0.264545, 0.236433, 0.216401, 0.239899, 0.239899, 0.239899, 0.243554, 0.243554, 0.158265, 0.229226, 0.164327, 0.203355, 0.216401, 0.232838, 0.161087, 0.161087, 0.132295, 0.206376, 0.144935, 0.102787, 0.090864, 0.096677, 0.111485, 0.203355, 0.137348, 0.194234, 0.209395, 0.21291, 0.222385, 0.271506, 0.271506, 0.275179, 0.25406, 0.291804, 0.25406, 0.30533, 0.31487, 0.36309, 0.36309, 0.422041, 0.483068, 0.483068, 0.436924, 0.436924, 0.444081, 0.534167, 0.545602, 0.626927, 0.494003, 0.472492, 0.476583, 0.490133, 0.521092, 0.51388, 0.517562, 0.517562, 0.468512, 0.447574, 0.36309, 0.366687, 0.370445, 0.349426, 0.352862, 0.398279, 0.301917, 0.275179, 0.275179, 0.200174, 0.216401, 0.328603, 0.257454, 0.257454, 0.17593, 0.25031, 0.236433, 0.278302, 0.243554, 0.324872, 0.301917, 0.291804, 0.182256, 0.134866, 0.161087, 0.161087, 0.142424, 0.203355, 0.161087, 0.167087, 0.236433, 0.15008, 0.137348, 0.173081, 0.196879, 0.281712, 0.291804, 0.264545, 0.194234, 0.196879, 0.129801, 0.100716, 0.158265, 0.247041, 0.311707, 0.339168, 0.236433, 0.173081, 0.173081, 0.239899, 0.232838, 0.232838, 0.311707, 0.321458, 0.288399, 0.288399, 0.288399, 0.268042, 0.295083, 0.366687, 0.349426, 0.422041, 0.5017, 0.505461, 0.509769, 0.398279, 0.359901, 0.359901, 0.447574, 0.41194, 0.394753, 0.40511, 0.41194, 0.42561, 0.41194, 0.390993, 0.390993, 0.394753, 0.370445, 0.291804, 0.278302, 0.366687, 0.380708, 0.380708, 0.36309, 0.284882, 0.324872, 0.324872, 0.42561, 0.422041, 0.40511, 0.40511, 0.328603, 0.321458, 0.324872, 0.324872, 0.342579, 0.356642, 0.31487, 0.356642, 0.374039, 0.380708, 0.384043, 0.346032, 0.346032, 0.352862, 0.401658, 0.468512, 0.380708, 0.384043, 0.308712, 0.401658, 0.414856, 0.480142, 0.454136, 0.440853, 0.454136, 0.440853, 0.398279, 0.440853, 0.394753, 0.433034, 0.349426, 0.339168, 0.374039, 0.311707, 0.236433, 0.264545, 0.268042, 0.36309, 0.298791, 0.349426, 0.346032, 0.332115, 0.332115, 0.359901, 0.281712, 0.209395, 0.298791, 0.335645, 0.321458, 0.291804, 0.243554, 0.324872, 0.219301, 0.219301, 0.179055, 0.25031, 0.268042, 0.170161, 0.170161, 0.203355, 0.203355, 0.191378, 0.225814, 0.229226, 0.239899, 0.232838, 0.298791, 0.26085, 0.194234, 0.206376, 0.271506, 0.268042, 0.203355, 0.31487, 0.284882, 0.398279, 0.311707, 0.301917, 0.401658, 0.40511, 0.349426, 0.414856, 0.332115, 0.311707, 0.31487, 0.318242, 0.339168, 0.308712, 0.339168, 0.324872, 0.321458, 0.321458, 0.374039, 0.436924, 0.422041, 0.450668, 0.440853, 0.5017, 0.468512, 0.440853, 0.349426, 0.332115, 0.295083, 0.390993, 0.377384, 0.291804, 0.281712, 0.349426, 0.377384, 0.308712, 0.387226, 0.311707, 0.229226, 0.257454, 0.232838, 0.232838, 0.239899, 0.15008, 0.170161, 0.200174, 0.236433, 0.236433, 0.268042, 0.271506, 0.257454, 0.26085, 0.356642, 0.328603, 0.321458, 0.321458, 0.390993, 0.387226, 0.461924, 0.450668, 0.450668, 0.398279, 0.298791, 0.291804, 0.308712, 0.243554, 0.236433, 0.236433, 0.311707, 0.377384, 0.384043, 0.356642, 0.324872, 0.311707, 0.275179, 0.271506, 0.271506, 0.185198, 0.196879, 0.167087, 0.18812, 0.191378, 0.268042, 0.380708, 0.380708, 0.440853, 0.414856, 0.390993, 0.377384, 0.298791, 0.31487, 0.281712, 0.311707, 0.339168, 0.349426, 0.418646, 0.342579, 0.359901, 0.458154, 0.356642, 0.352862, 0.422041, 0.339168, 0.264545, 0.247041, 0.247041, 0.281712, 0.366687, 0.398279, 0.408655, 0.408655, 0.394753, 0.436924, 0.42561, 0.359901, 0.349426, 0.281712, 0.328603, 0.236433, 0.232838, 0.321458, 0.352862, 0.349426, 0.433034, 0.42561, 0.447574, 0.444081, 0.450668, 0.370445, 0.370445, 0.36309, 0.36309, 0.36309, 0.36309, 0.370445, 0.408655, 0.380708, 0.418646, 0.454136, 0.557691, 0.549308, 0.517562, 0.525368, 0.440853, 0.440853, 0.529623, 0.509769, 0.480142, 0.398279, 0.494003, 0.394753, 0.387226, 0.465241, 0.401658, 0.384043, 0.301917, 0.25031, 0.21291, 0.239899, 0.25031, 0.161087, 0.137348, 0.158265, 0.102787, 0.170161, 0.206376, 0.200174, 0.182256, 0.142424, 0.196879, 0.191378, 0.25031, 0.191378, 0.203355, 0.281712, 0.209395, 0.284882, 0.374039, 0.444081, 0.36309, 0.349426, 0.4292, 0.465241, 0.398279, 0.374039, 0.291804, 0.179055, 0.158265, 0.185198, 0.194234, 0.167087, 0.17593, 0.196879, 0.257454, 0.182256, 0.170161, 0.173081, 0.106997, 0.083462, 0.081712, 0.086953, 0.088832, 0.086953, 0.090864, 0.092881, 0.158265, 0.229226, 0.308712, 0.271506, 0.264545, 0.298791, 0.324872, 0.321458, 0.25031, 0.167087, 0.222385, 0.196879, 0.206376, 0.268042, 0.298791, 0.30533, 0.308712, 0.301917, 0.301917, 0.284882, 0.346032, 0.339168, 0.321458, 0.321458, 0.4292, 0.447574, 0.444081, 0.414856, 0.40511, 0.450668, 0.549308, 0.545602, 0.59014, 0.699094, 0.694846, 0.642678, 0.59014, 0.56648, 0.622677, 0.58069, 0.545602, 0.458154, 0.42561, 0.4292, 0.356642, 0.335645, 0.321458, 0.284882, 0.247041, 0.243554, 0.243554, 0.243554, 0.173081, 0.142424, 0.109221, 0.109221, 0.109221, 0.109221, 0.158265, 0.088832, 0.088832, 0.086953, 0.144935], '')</t>
  </si>
  <si>
    <t>[69, 196, 197, 199, 226, 227, 228, 229, 230, 231, 232, 233, 353, 354, 355, 428, 429, 430, 435, 436, 437, 438, 503, 504, 505, 630, 746, 747, 748, 749, 752, 753, 842, 843, 844, 845, 846, 847, 848, 849, 850, 851, 852]</t>
  </si>
  <si>
    <t xml:space="preserve">F5S129|F5S129_9ENTR Anaerobic nitric oxide reductase flavorubredoxin OS=Enterobacter hormaechei ATCC 49162 </t>
  </si>
  <si>
    <t>([0.031287, 0.024826, 0.038042, 0.064632, 0.085092, 0.118441, 0.06184, 0.092881, 0.076542, 0.094817, 0.118441, 0.083462, 0.083462, 0.134866, 0.203355, 0.281712, 0.203355, 0.191378, 0.182256, 0.185198, 0.182256, 0.291804, 0.349426, 0.349426, 0.25406, 0.268042, 0.26085, 0.295083, 0.196879, 0.182256, 0.185198, 0.194234, 0.298791, 0.298791, 0.308712, 0.247041, 0.158265, 0.161087, 0.170161, 0.170161, 0.191378, 0.200174, 0.194234, 0.191378, 0.111485, 0.170161, 0.158265, 0.179055, 0.158265, 0.179055, 0.271506, 0.284882, 0.185198, 0.182256, 0.185198, 0.191378, 0.173081, 0.25406, 0.25031, 0.25406, 0.26085, 0.236433, 0.236433, 0.161087, 0.106997, 0.127496, 0.081712, 0.086953, 0.073402, 0.116183, 0.17593, 0.179055, 0.173081, 0.247041, 0.222385, 0.225814, 0.182256, 0.182256, 0.179055, 0.278302, 0.18812, 0.147574, 0.216401, 0.137348, 0.144935, 0.239899, 0.321458, 0.40511, 0.422041, 0.349426, 0.291804, 0.194234, 0.179055, 0.17593, 0.191378, 0.191378, 0.127496, 0.15284, 0.222385, 0.15008, 0.144935, 0.216401, 0.25031, 0.243554, 0.321458, 0.390993, 0.390993, 0.40511, 0.288399, 0.275179, 0.243554, 0.321458, 0.401658, 0.335645, 0.324872, 0.31487, 0.342579, 0.4292, 0.42561, 0.342579, 0.433034, 0.335645, 0.335645, 0.356642, 0.36309, 0.36309, 0.387226, 0.278302, 0.179055, 0.185198, 0.127496, 0.239899, 0.25031, 0.278302, 0.295083, 0.216401, 0.206376, 0.120615, 0.134866, 0.139895, 0.206376, 0.158265, 0.194234, 0.194234, 0.116183, 0.088832, 0.094817, 0.086953, 0.147574, 0.191378, 0.232838, 0.209395, 0.106997, 0.102787, 0.092881, 0.129801, 0.173081, 0.100716, 0.179055, 0.167087, 0.15008, 0.088832, 0.074921, 0.10481, 0.120615, 0.18812, 0.158265, 0.085092, 0.090864, 0.090864, 0.125101, 0.127496, 0.203355, 0.324872, 0.332115, 0.346032, 0.25031, 0.17593, 0.30533, 0.318242, 0.229226, 0.25406, 0.346032, 0.328603, 0.225814, 0.17593, 0.18812, 0.18812, 0.209395, 0.200174, 0.216401, 0.109221, 0.15008, 0.142424, 0.079919, 0.05306, 0.046336, 0.094817, 0.167087, 0.090864, 0.085092, 0.147574, 0.085092, 0.050641, 0.092881, 0.083462, 0.10481, 0.058088, 0.11371, 0.125101, 0.129801, 0.083462, 0.096677, 0.079919, 0.083462, 0.132295, 0.179055, 0.17593, 0.10481, 0.071867, 0.066181, 0.064632, 0.066181, 0.118441, 0.206376, 0.209395, 0.328603, 0.229226, 0.25031, 0.239899, 0.222385, 0.134866, 0.111485, 0.170161, 0.116183, 0.094817, 0.078022, 0.085092, 0.047319, 0.078022, 0.129801, 0.222385, 0.219301, 0.129801, 0.125101, 0.06312, 0.031287, 0.017447, 0.030003, 0.047319, 0.032017, 0.05306, 0.102787, 0.170161, 0.179055, 0.278302, 0.264545, 0.25406, 0.216401, 0.318242, 0.278302, 0.179055, 0.144935, 0.15284, 0.229226, 0.147574, 0.236433, 0.356642, 0.384043, 0.384043, 0.408655, 0.465241, 0.401658, 0.359901, 0.281712, 0.275179, 0.191378, 0.137348, 0.179055, 0.15284, 0.122885, 0.144935, 0.216401, 0.25406, 0.243554, 0.257454, 0.356642, 0.281712, 0.185198, 0.25031, 0.25406, 0.167087, 0.086953, 0.125101, 0.147574, 0.203355, 0.206376, 0.229226, 0.257454, 0.185198, 0.247041, 0.284882, 0.284882, 0.295083, 0.247041, 0.257454, 0.257454, 0.185198, 0.209395, 0.25406, 0.278302, 0.268042, 0.247041, 0.328603, 0.328603, 0.25406, 0.196879, 0.209395, 0.288399, 0.328603, 0.401658, 0.398279, 0.31487, 0.318242, 0.209395, 0.25031, 0.247041, 0.232838, 0.295083, 0.301917, 0.339168, 0.281712, 0.182256, 0.26085, 0.284882, 0.288399, 0.366687, 0.339168, 0.321458, 0.308712, 0.346032, 0.31487, 0.25406, 0.346032, 0.346032, 0.370445, 0.370445, 0.359901, 0.359901, 0.291804, 0.332115, 0.349426, 0.352862, 0.458154, 0.356642, 0.377384, 0.339168, 0.335645, 0.346032, 0.346032, 0.271506, 0.268042, 0.268042, 0.324872, 0.229226, 0.225814, 0.332115, 0.349426, 0.275179, 0.288399, 0.335645, 0.25031, 0.25031, 0.196879, 0.122885, 0.200174, 0.194234, 0.225814, 0.229226, 0.301917, 0.318242, 0.318242, 0.298791, 0.318242, 0.332115, 0.332115, 0.311707, 0.209395, 0.173081, 0.275179, 0.18812, 0.239899, 0.332115, 0.321458, 0.377384, 0.505461, 0.480142, 0.497853, 0.476583, 0.414856, 0.394753, 0.408655, 0.490133, 0.517562, 0.458154, 0.422041, 0.529623, 0.529623, 0.59014, 0.666105, 0.59014, 0.703578, 0.626927, 0.626927, 0.525368, 0.557691, 0.557691, 0.472492, 0.41194, 0.450668, 0.401658, 0.422041, 0.335645, 0.229226, 0.247041, 0.229226, 0.185198, 0.098513, 0.127496, 0.167087, 0.161087, 0.122885, 0.120615, 0.15284, 0.164327, 0.164327, 0.173081, 0.164327, 0.203355, 0.209395, 0.222385, 0.328603, 0.339168, 0.42561, 0.454136, 0.436924, 0.541878, 0.557691, 0.728858, 0.733139, 0.703578, 0.545602, 0.553315, 0.42561, 0.433034, 0.42561, 0.380708, 0.366687, 0.275179, 0.332115, 0.349426, 0.342579, 0.288399, 0.191378, 0.18812, 0.281712, 0.219301, 0.179055, 0.239899, 0.232838, 0.191378, 0.17593, 0.239899, 0.288399, 0.394753, 0.339168, 0.284882, 0.414856, 0.394753, 0.483068, 0.450668, 0.440853], '')</t>
  </si>
  <si>
    <t>[395, 403, 406, 407, 408, 409, 410, 411, 412, 413, 414, 415, 416, 446, 447, 448, 449, 450, 451, 452]</t>
  </si>
  <si>
    <t xml:space="preserve">F5S132|F5S132_9ENTR Carbamoyltransferase HypF OS=Enterobacter hormaechei ATCC 49162 </t>
  </si>
  <si>
    <t>([0.21291, 0.26085, 0.295083, 0.232838, 0.284882, 0.318242, 0.268042, 0.298791, 0.21291, 0.236433, 0.295083, 0.229226, 0.179055, 0.155435, 0.158265, 0.098513, 0.122885, 0.11371, 0.185198, 0.122885, 0.173081, 0.116183, 0.098513, 0.100716, 0.15008, 0.102787, 0.050641, 0.079919, 0.081712, 0.144935, 0.158265, 0.134866, 0.161087, 0.147574, 0.173081, 0.161087, 0.161087, 0.161087, 0.164327, 0.155435, 0.225814, 0.225814, 0.31487, 0.236433, 0.243554, 0.206376, 0.268042, 0.298791, 0.288399, 0.295083, 0.301917, 0.179055, 0.200174, 0.284882, 0.288399, 0.318242, 0.321458, 0.324872, 0.36309, 0.359901, 0.284882, 0.298791, 0.301917, 0.30533, 0.436924, 0.328603, 0.356642, 0.26085, 0.346032, 0.352862, 0.264545, 0.278302, 0.408655, 0.352862, 0.229226, 0.281712, 0.236433, 0.236433, 0.30533, 0.291804, 0.308712, 0.380708, 0.370445, 0.339168, 0.291804, 0.278302, 0.384043, 0.401658, 0.422041, 0.359901, 0.380708, 0.468512, 0.414856, 0.380708, 0.41194, 0.390993, 0.444081, 0.494003, 0.370445, 0.30533, 0.281712, 0.284882, 0.25406, 0.25031, 0.288399, 0.346032, 0.332115, 0.346032, 0.328603, 0.398279, 0.356642, 0.328603, 0.222385, 0.278302, 0.206376, 0.137348, 0.25031, 0.118441, 0.139895, 0.243554, 0.191378, 0.21291, 0.222385, 0.25406, 0.164327, 0.158265, 0.092881, 0.059222, 0.051831, 0.044297, 0.037156, 0.081712, 0.045352, 0.088832, 0.074921, 0.15284, 0.194234, 0.194234, 0.31487, 0.281712, 0.26085, 0.384043, 0.288399, 0.288399, 0.219301, 0.196879, 0.167087, 0.26085, 0.21291, 0.232838, 0.264545, 0.308712, 0.191378, 0.284882, 0.281712, 0.30533, 0.25406, 0.291804, 0.288399, 0.291804, 0.225814, 0.25031, 0.225814, 0.335645, 0.335645, 0.352862, 0.447574, 0.36309, 0.36309, 0.497853, 0.356642, 0.352862, 0.359901, 0.472492, 0.398279, 0.40511, 0.291804, 0.318242, 0.281712, 0.281712, 0.298791, 0.36309, 0.339168, 0.335645, 0.328603, 0.308712, 0.380708, 0.401658, 0.490133, 0.390993, 0.380708, 0.476583, 0.447574, 0.36309, 0.36309, 0.440853, 0.349426, 0.440853, 0.447574, 0.476583, 0.476583, 0.377384, 0.349426, 0.349426, 0.31487, 0.308712, 0.308712, 0.219301, 0.219301, 0.247041, 0.219301, 0.219301, 0.179055, 0.15284, 0.111485, 0.109221, 0.092881, 0.092881, 0.098513, 0.109221, 0.116183, 0.098513, 0.098513, 0.090864, 0.111485, 0.10481, 0.106997, 0.11371, 0.170161, 0.170161, 0.182256, 0.281712, 0.308712, 0.390993, 0.450668, 0.622677, 0.509769, 0.51388, 0.525368, 0.480142, 0.370445, 0.384043, 0.42561, 0.483068, 0.585406, 0.59917, 0.59508, 0.632174, 0.642678, 0.653063, 0.538167, 0.538167, 0.545602, 0.51388, 0.4292, 0.433034, 0.40511, 0.480142, 0.480142, 0.517562, 0.59508, 0.59014, 0.486429, 0.390993, 0.4292, 0.447574, 0.42561, 0.476583, 0.359901, 0.264545, 0.288399, 0.346032, 0.229226, 0.25406, 0.271506, 0.359901, 0.268042, 0.236433, 0.271506, 0.298791, 0.243554, 0.222385, 0.318242, 0.311707, 0.387226, 0.311707, 0.247041, 0.173081, 0.225814, 0.278302, 0.366687, 0.366687, 0.311707, 0.4292, 0.398279, 0.301917, 0.203355, 0.26085, 0.257454, 0.194234, 0.125101, 0.200174, 0.194234, 0.21291, 0.203355, 0.144935, 0.170161, 0.206376, 0.288399, 0.257454, 0.298791, 0.209395, 0.185198, 0.26085, 0.247041, 0.278302, 0.390993, 0.444081, 0.390993, 0.436924, 0.476583, 0.622677, 0.622677, 0.58069, 0.5017, 0.626927, 0.73685, 0.685117, 0.675549, 0.699094, 0.575842, 0.525368, 0.653063, 0.653063, 0.517562, 0.4292, 0.31487, 0.281712, 0.318242, 0.40511, 0.414856, 0.318242, 0.209395, 0.209395, 0.236433, 0.232838, 0.225814, 0.222385, 0.301917, 0.232838, 0.182256, 0.281712, 0.311707, 0.311707, 0.308712, 0.384043, 0.374039, 0.377384, 0.377384, 0.366687, 0.335645, 0.318242, 0.40511, 0.377384, 0.298791, 0.328603, 0.380708, 0.339168, 0.236433, 0.158265, 0.144935, 0.206376, 0.167087, 0.167087, 0.085092, 0.085092, 0.109221, 0.109221, 0.194234, 0.225814, 0.191378, 0.147574, 0.090864, 0.094817, 0.167087, 0.200174, 0.191378, 0.144935, 0.164327, 0.257454, 0.349426, 0.321458, 0.203355, 0.158265, 0.111485, 0.18812, 0.191378, 0.185198, 0.284882, 0.222385, 0.142424, 0.11371, 0.173081, 0.271506, 0.26085, 0.164327, 0.18812, 0.182256, 0.147574, 0.147574, 0.147574, 0.158265, 0.257454, 0.281712, 0.384043, 0.418646, 0.433034, 0.342579, 0.324872, 0.311707, 0.308712, 0.288399, 0.374039, 0.380708, 0.324872, 0.339168, 0.454136, 0.36309, 0.25406, 0.30533, 0.200174, 0.200174, 0.209395, 0.229226, 0.288399, 0.206376, 0.17593, 0.096677, 0.173081, 0.15284, 0.15008, 0.203355, 0.284882, 0.179055, 0.167087, 0.17593, 0.161087, 0.161087, 0.161087, 0.222385, 0.170161, 0.291804, 0.291804, 0.264545, 0.164327, 0.196879, 0.194234, 0.275179, 0.374039, 0.298791, 0.247041, 0.243554, 0.206376, 0.203355, 0.275179, 0.275179, 0.278302, 0.25406, 0.21291, 0.203355, 0.155435, 0.209395, 0.209395, 0.206376, 0.200174, 0.196879, 0.200174, 0.185198, 0.182256, 0.17593, 0.232838, 0.328603, 0.275179, 0.196879, 0.182256, 0.137348, 0.144935, 0.106997, 0.137348, 0.158265, 0.170161, 0.243554, 0.232838, 0.21291, 0.222385, 0.232838, 0.318242, 0.26085, 0.26085, 0.164327, 0.164327, 0.164327, 0.170161, 0.134866, 0.137348, 0.15008, 0.164327, 0.167087, 0.155435, 0.090864, 0.100716, 0.088832, 0.100716, 0.118441, 0.073402, 0.064632, 0.060549, 0.035586, 0.051831, 0.073402, 0.085092, 0.071867, 0.043307, 0.046336, 0.088832, 0.142424, 0.161087, 0.144935, 0.120615, 0.173081, 0.247041, 0.236433, 0.380708, 0.278302, 0.278302, 0.366687, 0.284882, 0.206376, 0.26085, 0.225814, 0.158265, 0.142424, 0.142424, 0.127496, 0.073402, 0.090864, 0.100716, 0.054297, 0.096677, 0.118441, 0.076542, 0.094817, 0.100716, 0.086953, 0.15284, 0.139895, 0.092881, 0.155435, 0.219301, 0.257454, 0.268042, 0.288399, 0.40511, 0.346032, 0.36309, 0.398279, 0.374039, 0.328603, 0.349426, 0.335645, 0.31487, 0.414856, 0.295083, 0.281712, 0.247041, 0.26085, 0.278302, 0.308712, 0.295083, 0.298791, 0.18812, 0.182256, 0.25031, 0.144935, 0.127496, 0.206376, 0.203355, 0.144935, 0.144935, 0.116183, 0.102787, 0.066181, 0.064632, 0.064632, 0.067594, 0.083462, 0.071867, 0.071867, 0.045352, 0.051831, 0.05306, 0.109221, 0.092881, 0.081712, 0.074921, 0.134866, 0.074921, 0.098513, 0.120615, 0.085092, 0.132295, 0.164327, 0.236433, 0.236433, 0.301917, 0.288399, 0.281712, 0.284882, 0.295083, 0.4292, 0.346032, 0.356642, 0.25406, 0.291804, 0.291804, 0.401658, 0.418646, 0.418646, 0.374039, 0.318242, 0.291804, 0.225814, 0.219301, 0.232838, 0.147574, 0.106997, 0.109221, 0.060549, 0.055536, 0.045352, 0.03976, 0.074921, 0.071867, 0.132295, 0.122885, 0.122885, 0.064632, 0.050641, 0.044297, 0.054297, 0.098513, 0.155435, 0.161087, 0.132295, 0.127496, 0.206376, 0.203355, 0.191378, 0.298791, 0.21291, 0.21291, 0.173081, 0.142424, 0.142424, 0.109221, 0.111485, 0.127496, 0.132295, 0.147574, 0.164327, 0.167087, 0.167087, 0.134866, 0.125101, 0.074921, 0.071867, 0.071867, 0.120615, 0.085092, 0.044297, 0.078022, 0.100716, 0.116183, 0.0704, 0.038858, 0.046336, 0.038858, 0.038042, 0.038042, 0.038042, 0.067594, 0.034884, 0.0198, 0.028107, 0.056825, 0.056825, 0.06184, 0.034884, 0.020876, 0.016257, 0.032677, 0.031287, 0.028695, 0.017797, 0.036378, 0.05306, 0.055536, 0.0704, 0.073402, 0.106997, 0.06184, 0.059222, 0.051831, 0.090864, 0.100716, 0.078022, 0.10481, 0.066181, 0.094817, 0.129801, 0.196879, 0.161087, 0.161087, 0.106997, 0.167087, 0.15008, 0.170161, 0.096677, 0.074921, 0.058088, 0.055536, 0.086953, 0.069024, 0.137348, 0.106997, 0.069024, 0.066181, 0.096677], '')</t>
  </si>
  <si>
    <t>[235, 236, 237, 238, 244, 245, 246, 247, 248, 249, 250, 251, 252, 253, 259, 260, 261, 321, 322, 323, 324, 325, 326, 327, 328, 329, 330, 331, 332, 333, 334]</t>
  </si>
  <si>
    <t xml:space="preserve">F5S166|F5S166_9ENTR RNA polymerase sigma factor RpoS OS=Enterobacter hormaechei ATCC 49162 </t>
  </si>
  <si>
    <t>([0.408655, 0.465241, 0.517562, 0.557691, 0.534167, 0.575842, 0.447574, 0.480142, 0.517562, 0.549308, 0.562014, 0.562014, 0.58069, 0.538167, 0.414856, 0.418646, 0.517562, 0.517562, 0.557691, 0.465241, 0.384043, 0.476583, 0.480142, 0.480142, 0.509769, 0.541878, 0.538167, 0.694846, 0.694846, 0.562014, 0.517562, 0.534167, 0.585406, 0.585406, 0.521092, 0.549308, 0.534167, 0.521092, 0.534167, 0.534167, 0.648219, 0.745909, 0.707965, 0.59508, 0.480142, 0.450668, 0.418646, 0.418646, 0.41194, 0.318242, 0.318242, 0.264545, 0.25031, 0.25031, 0.158265, 0.225814, 0.225814, 0.225814, 0.25031, 0.173081, 0.129801, 0.129801, 0.106997, 0.125101, 0.18812, 0.278302, 0.203355, 0.158265, 0.083462, 0.066181, 0.100716, 0.144935, 0.191378, 0.122885, 0.106997, 0.170161, 0.17593, 0.185198, 0.161087, 0.134866, 0.191378, 0.26085, 0.239899, 0.236433, 0.147574, 0.147574, 0.137348, 0.203355, 0.200174, 0.291804, 0.239899, 0.191378, 0.144935, 0.161087, 0.158265, 0.147574, 0.137348, 0.122885, 0.116183, 0.137348, 0.147574, 0.144935, 0.155435, 0.106997, 0.109221, 0.11371, 0.064632, 0.067594, 0.037156, 0.035586, 0.041405, 0.074921, 0.111485, 0.170161, 0.11371, 0.182256, 0.137348, 0.088832, 0.090864, 0.122885, 0.081712, 0.081712, 0.086953, 0.044297, 0.078022, 0.111485, 0.182256, 0.25031, 0.243554, 0.216401, 0.291804, 0.179055, 0.170161, 0.17593, 0.106997, 0.144935, 0.15008, 0.125101, 0.109221, 0.069024, 0.076542, 0.120615, 0.118441, 0.071867, 0.142424, 0.129801, 0.092881, 0.050641, 0.044297, 0.047319, 0.100716, 0.111485, 0.185198, 0.191378, 0.116183, 0.167087, 0.127496, 0.144935, 0.167087, 0.278302, 0.281712, 0.232838, 0.216401, 0.219301, 0.225814, 0.225814, 0.17593, 0.134866, 0.137348, 0.15284, 0.147574, 0.122885, 0.111485, 0.125101, 0.074921, 0.125101, 0.134866, 0.196879, 0.109221, 0.17593, 0.17593, 0.264545, 0.356642, 0.36309, 0.328603, 0.418646, 0.418646, 0.394753, 0.450668, 0.549308, 0.575842, 0.472492, 0.505461, 0.509769, 0.538167, 0.562014, 0.56648, 0.570702, 0.5017, 0.604312, 0.58069, 0.541878, 0.444081, 0.398279, 0.31487, 0.356642, 0.356642, 0.332115, 0.335645, 0.370445, 0.359901, 0.284882, 0.374039, 0.374039, 0.414856, 0.301917, 0.370445, 0.366687, 0.366687, 0.4292, 0.440853, 0.447574, 0.450668, 0.454136, 0.387226, 0.476583, 0.380708, 0.291804, 0.281712, 0.370445, 0.374039, 0.366687, 0.440853, 0.444081, 0.440853, 0.440853, 0.538167, 0.545602, 0.549308, 0.553315, 0.562014, 0.557691, 0.58069, 0.618285, 0.699094, 0.788093, 0.788093, 0.871313, 0.868118, 0.83125, 0.81615, 0.680603, 0.585406, 0.465241, 0.465241, 0.5017, 0.476583, 0.444081, 0.4292, 0.42561, 0.40511, 0.408655, 0.342579, 0.26085, 0.232838, 0.239899, 0.232838, 0.144935, 0.144935, 0.15284, 0.147574, 0.155435, 0.18812, 0.268042, 0.342579, 0.31487, 0.284882, 0.200174, 0.232838, 0.25031, 0.185198, 0.200174, 0.179055, 0.247041, 0.236433, 0.26085, 0.200174, 0.219301, 0.298791, 0.30533, 0.36309, 0.370445, 0.352862, 0.4292, 0.335645, 0.36309, 0.318242, 0.318242, 0.394753, 0.308712, 0.284882, 0.328603, 0.25031, 0.25031, 0.25031, 0.25406, 0.182256, 0.26085, 0.25406, 0.275179, 0.264545, 0.200174, 0.275179, 0.206376, 0.209395, 0.268042, 0.191378, 0.167087, 0.147574, 0.15284, 0.194234, 0.179055, 0.164327, 0.216401, 0.200174, 0.15284, 0.21291, 0.288399, 0.232838, 0.182256], '')</t>
  </si>
  <si>
    <t>[2, 3, 4, 5, 8, 9, 10, 11, 12, 13, 16, 17, 18, 24, 25, 26, 27, 28, 29, 30, 31, 32, 33, 34, 35, 36, 37, 38, 39, 40, 41, 42, 43, 189, 190, 192, 193, 194, 195, 196, 197, 198, 199, 200, 201, 236, 237, 238, 239, 240, 241, 242, 243, 244, 245, 246, 247, 248, 249, 250, 251, 252, 255]</t>
  </si>
  <si>
    <t xml:space="preserve">F5S169|F5S169_9ENTR Protein-L-isoaspartate O-methyltransferase OS=Enterobacter hormaechei ATCC 49162 </t>
  </si>
  <si>
    <t>([0.161087, 0.206376, 0.127496, 0.158265, 0.164327, 0.196879, 0.232838, 0.164327, 0.18812, 0.225814, 0.264545, 0.30533, 0.30533, 0.222385, 0.236433, 0.216401, 0.206376, 0.182256, 0.17593, 0.191378, 0.30533, 0.288399, 0.298791, 0.387226, 0.291804, 0.25031, 0.26085, 0.268042, 0.335645, 0.236433, 0.236433, 0.232838, 0.222385, 0.271506, 0.25031, 0.25406, 0.291804, 0.30533, 0.30533, 0.216401, 0.318242, 0.196879, 0.203355, 0.194234, 0.196879, 0.301917, 0.374039, 0.275179, 0.264545, 0.291804, 0.42561, 0.324872, 0.288399, 0.219301, 0.219301, 0.31487, 0.271506, 0.264545, 0.346032, 0.284882, 0.284882, 0.268042, 0.268042, 0.271506, 0.301917, 0.311707, 0.30533, 0.291804, 0.311707, 0.225814, 0.236433, 0.127496, 0.206376, 0.243554, 0.31487, 0.339168, 0.346032, 0.291804, 0.288399, 0.284882, 0.346032, 0.342579, 0.243554, 0.30533, 0.30533, 0.18812, 0.120615, 0.125101, 0.134866, 0.132295, 0.15284, 0.142424, 0.158265, 0.167087, 0.155435, 0.090864, 0.088832, 0.088832, 0.088832, 0.088832, 0.045352, 0.054297, 0.081712, 0.127496, 0.142424, 0.132295, 0.129801, 0.185198, 0.182256, 0.111485, 0.17593, 0.15008, 0.155435, 0.232838, 0.155435, 0.161087, 0.25406, 0.25031, 0.25406, 0.346032, 0.352862, 0.454136, 0.349426, 0.384043, 0.390993, 0.298791, 0.311707, 0.374039, 0.370445, 0.335645, 0.458154, 0.335645, 0.440853, 0.40511, 0.298791, 0.278302, 0.209395, 0.209395, 0.18812, 0.158265, 0.185198, 0.206376, 0.216401, 0.219301, 0.247041, 0.216401, 0.284882, 0.194234, 0.142424, 0.147574, 0.17593, 0.088832, 0.170161, 0.167087, 0.194234, 0.288399, 0.288399, 0.271506, 0.194234, 0.142424, 0.194234, 0.111485, 0.092881, 0.090864, 0.164327, 0.142424, 0.167087, 0.120615, 0.118441, 0.185198, 0.179055, 0.118441, 0.185198, 0.173081, 0.158265, 0.158265, 0.155435, 0.25406, 0.229226, 0.206376, 0.200174, 0.179055, 0.257454, 0.185198, 0.182256, 0.15008, 0.096677, 0.090864, 0.083462, 0.094817, 0.116183, 0.0704, 0.0704, 0.071867, 0.076542, 0.083462, 0.046336, 0.038858, 0.028107, 0.044297, 0.067594, 0.106997, 0.074921, 0.050641, 0.0704, 0.045352, 0.038858, 0.058088], '')</t>
  </si>
  <si>
    <t xml:space="preserve">F5S170|F5S170_9ENTR 5'/3'-nucleotidase SurE OS=Enterobacter hormaechei ATCC 49162 </t>
  </si>
  <si>
    <t>([0.158265, 0.209395, 0.203355, 0.295083, 0.324872, 0.236433, 0.288399, 0.321458, 0.257454, 0.25406, 0.275179, 0.311707, 0.229226, 0.318242, 0.414856, 0.387226, 0.356642, 0.356642, 0.281712, 0.284882, 0.222385, 0.25031, 0.216401, 0.281712, 0.257454, 0.264545, 0.36309, 0.352862, 0.342579, 0.422041, 0.418646, 0.418646, 0.42561, 0.51388, 0.422041, 0.40511, 0.433034, 0.486429, 0.472492, 0.545602, 0.436924, 0.509769, 0.59508, 0.497853, 0.468512, 0.349426, 0.36309, 0.36309, 0.356642, 0.366687, 0.278302, 0.281712, 0.219301, 0.222385, 0.18812, 0.268042, 0.268042, 0.384043, 0.370445, 0.380708, 0.308712, 0.321458, 0.216401, 0.142424, 0.236433, 0.170161, 0.281712, 0.232838, 0.15008, 0.127496, 0.122885, 0.225814, 0.257454, 0.352862, 0.349426, 0.324872, 0.264545, 0.196879, 0.167087, 0.161087, 0.092881, 0.15284, 0.182256, 0.281712, 0.394753, 0.408655, 0.394753, 0.384043, 0.42561, 0.521092, 0.490133, 0.401658, 0.281712, 0.281712, 0.247041, 0.243554, 0.25031, 0.284882, 0.318242, 0.291804, 0.26085, 0.366687, 0.352862, 0.384043, 0.387226, 0.278302, 0.268042, 0.243554, 0.278302, 0.239899, 0.164327, 0.194234, 0.216401, 0.301917, 0.225814, 0.236433, 0.229226, 0.291804, 0.321458, 0.352862, 0.295083, 0.339168, 0.328603, 0.301917, 0.271506, 0.239899, 0.26085, 0.264545, 0.278302, 0.243554, 0.196879, 0.196879, 0.219301, 0.25031, 0.17593, 0.247041, 0.236433, 0.257454, 0.284882, 0.200174, 0.196879, 0.288399, 0.275179, 0.264545, 0.209395, 0.164327, 0.196879, 0.173081, 0.17593, 0.200174, 0.229226, 0.318242, 0.31487, 0.346032, 0.295083, 0.387226, 0.40511, 0.318242, 0.295083, 0.264545, 0.25406, 0.25406, 0.18812, 0.194234, 0.194234, 0.200174, 0.275179, 0.264545, 0.349426, 0.339168, 0.4292, 0.370445, 0.370445, 0.465241, 0.377384, 0.366687, 0.387226, 0.380708, 0.486429, 0.505461, 0.541878, 0.657645, 0.657645, 0.750527, 0.750527, 0.648219, 0.642678, 0.525368, 0.436924, 0.436924, 0.468512, 0.468512, 0.497853, 0.497853, 0.480142, 0.454136, 0.562014, 0.497853, 0.483068, 0.497853, 0.497853, 0.472492, 0.486429, 0.380708, 0.346032, 0.31487, 0.332115, 0.4292, 0.545602, 0.661982, 0.549308, 0.454136, 0.422041, 0.366687, 0.356642, 0.390993, 0.398279, 0.380708, 0.352862, 0.36309, 0.257454, 0.25031, 0.219301, 0.137348, 0.225814, 0.225814, 0.247041, 0.318242, 0.25031, 0.179055, 0.179055, 0.271506, 0.239899, 0.173081, 0.239899, 0.229226, 0.155435, 0.225814, 0.17593, 0.239899, 0.203355, 0.295083, 0.206376, 0.203355, 0.264545, 0.239899, 0.239899, 0.21291, 0.164327, 0.196879, 0.243554, 0.200174, 0.134866], '')</t>
  </si>
  <si>
    <t>[33, 39, 41, 42, 89, 179, 180, 181, 182, 183, 184, 185, 186, 187, 196, 208, 209, 210]</t>
  </si>
  <si>
    <t xml:space="preserve">F5S172|F5S172_9ENTR 2-C-methyl-D-erythritol 2,4-cyclodiphosphate synthase OS=Enterobacter hormaechei ATCC 49162 </t>
  </si>
  <si>
    <t>([0.122885, 0.054297, 0.078022, 0.106997, 0.161087, 0.191378, 0.268042, 0.185198, 0.127496, 0.085092, 0.10481, 0.134866, 0.088832, 0.15284, 0.090864, 0.109221, 0.059222, 0.132295, 0.122885, 0.179055, 0.109221, 0.076542, 0.122885, 0.125101, 0.125101, 0.118441, 0.118441, 0.100716, 0.118441, 0.164327, 0.173081, 0.17593, 0.15008, 0.139895, 0.142424, 0.236433, 0.173081, 0.191378, 0.106997, 0.106997, 0.088832, 0.125101, 0.167087, 0.125101, 0.120615, 0.127496, 0.069024, 0.067594, 0.06312, 0.056825, 0.034068, 0.074921, 0.076542, 0.096677, 0.164327, 0.18812, 0.15284, 0.098513, 0.155435, 0.229226, 0.200174, 0.239899, 0.271506, 0.30533, 0.414856, 0.328603, 0.232838, 0.328603, 0.352862, 0.321458, 0.324872, 0.436924, 0.401658, 0.298791, 0.308712, 0.268042, 0.229226, 0.26085, 0.268042, 0.278302, 0.194234, 0.222385, 0.222385, 0.161087, 0.167087, 0.100716, 0.167087, 0.164327, 0.096677, 0.0704, 0.094817, 0.127496, 0.15008, 0.144935, 0.191378, 0.111485, 0.161087, 0.167087, 0.100716, 0.206376, 0.21291, 0.26085, 0.26085, 0.18812, 0.158265, 0.088832, 0.111485, 0.120615, 0.200174, 0.206376, 0.236433, 0.155435, 0.191378, 0.132295, 0.142424, 0.182256, 0.200174, 0.179055, 0.122885, 0.196879, 0.139895, 0.132295, 0.170161, 0.173081, 0.25406, 0.352862, 0.359901, 0.390993, 0.264545, 0.257454, 0.342579, 0.346032, 0.414856, 0.42561, 0.461924, 0.36309, 0.321458, 0.31487, 0.321458, 0.359901, 0.298791, 0.301917, 0.216401, 0.144935, 0.098513, 0.085092, 0.071867, 0.100716, 0.100716, 0.158265, 0.129801, 0.109221, 0.085092, 0.066181, 0.040537, 0.028107, 0.046336, 0.042364, 0.064632], '')</t>
  </si>
  <si>
    <t xml:space="preserve">F5S176|F5S176_9ENTR Adenylyl-sulfate kinase OS=Enterobacter hormaechei ATCC 49162 </t>
  </si>
  <si>
    <t>([0.30533, 0.40511, 0.444081, 0.525368, 0.450668, 0.483068, 0.422041, 0.41194, 0.444081, 0.458154, 0.490133, 0.538167, 0.472492, 0.509769, 0.505461, 0.5017, 0.480142, 0.468512, 0.472492, 0.472492, 0.490133, 0.380708, 0.239899, 0.239899, 0.209395, 0.191378, 0.185198, 0.243554, 0.268042, 0.26085, 0.26085, 0.243554, 0.243554, 0.257454, 0.225814, 0.225814, 0.196879, 0.132295, 0.142424, 0.203355, 0.236433, 0.236433, 0.339168, 0.461924, 0.461924, 0.461924, 0.480142, 0.480142, 0.486429, 0.398279, 0.318242, 0.243554, 0.25031, 0.243554, 0.311707, 0.349426, 0.284882, 0.301917, 0.387226, 0.377384, 0.284882, 0.239899, 0.318242, 0.321458, 0.232838, 0.225814, 0.134866, 0.185198, 0.194234, 0.196879, 0.295083, 0.366687, 0.444081, 0.450668, 0.465241, 0.370445, 0.352862, 0.41194, 0.352862, 0.349426, 0.36309, 0.377384, 0.422041, 0.422041, 0.332115, 0.380708, 0.352862, 0.472492, 0.444081, 0.436924, 0.342579, 0.271506, 0.21291, 0.144935, 0.139895, 0.11371, 0.100716, 0.060549, 0.06184, 0.11371, 0.116183, 0.102787, 0.127496, 0.155435, 0.15284, 0.229226, 0.232838, 0.194234, 0.179055, 0.216401, 0.209395, 0.222385, 0.284882, 0.356642, 0.447574, 0.433034, 0.349426, 0.366687, 0.468512, 0.401658, 0.264545, 0.194234, 0.209395, 0.243554, 0.264545, 0.191378, 0.164327, 0.120615, 0.116183, 0.129801, 0.100716, 0.100716, 0.15284, 0.185198, 0.173081, 0.164327, 0.109221, 0.129801, 0.196879, 0.182256, 0.21291, 0.311707, 0.349426, 0.339168, 0.342579, 0.225814, 0.298791, 0.335645, 0.311707, 0.390993, 0.380708, 0.321458, 0.335645, 0.324872, 0.225814, 0.158265, 0.167087, 0.216401, 0.324872, 0.342579, 0.349426, 0.41194, 0.433034, 0.370445, 0.377384, 0.281712, 0.374039, 0.384043, 0.384043, 0.505461, 0.41194, 0.339168, 0.440853, 0.444081, 0.356642, 0.349426, 0.4292, 0.42561, 0.370445, 0.25031, 0.25031, 0.170161, 0.086953, 0.078022, 0.127496, 0.129801, 0.209395, 0.127496, 0.073402, 0.066181, 0.06184, 0.083462, 0.10481, 0.076542, 0.05306, 0.078022, 0.10481, 0.078022, 0.049374, 0.083462, 0.142424], '')</t>
  </si>
  <si>
    <t>[3, 11, 13, 14, 15, 169]</t>
  </si>
  <si>
    <t xml:space="preserve">F5S177|F5S177_9ENTR Sulfate adenylyltransferase subunit 1 OS=Enterobacter hormaechei ATCC 49162 </t>
  </si>
  <si>
    <t>([0.349426, 0.41194, 0.433034, 0.458154, 0.384043, 0.433034, 0.418646, 0.352862, 0.288399, 0.318242, 0.311707, 0.349426, 0.346032, 0.271506, 0.264545, 0.346032, 0.301917, 0.219301, 0.21291, 0.203355, 0.164327, 0.158265, 0.092881, 0.092881, 0.092881, 0.094817, 0.088832, 0.109221, 0.161087, 0.222385, 0.216401, 0.243554, 0.167087, 0.100716, 0.15008, 0.155435, 0.100716, 0.098513, 0.15284, 0.158265, 0.247041, 0.318242, 0.328603, 0.324872, 0.25031, 0.268042, 0.335645, 0.335645, 0.247041, 0.247041, 0.25406, 0.179055, 0.182256, 0.268042, 0.356642, 0.356642, 0.352862, 0.433034, 0.521092, 0.509769, 0.5017, 0.51388, 0.509769, 0.517562, 0.618285, 0.608892, 0.59508, 0.486429, 0.447574, 0.447574, 0.36309, 0.301917, 0.387226, 0.380708, 0.284882, 0.288399, 0.257454, 0.278302, 0.281712, 0.291804, 0.301917, 0.298791, 0.203355, 0.209395, 0.122885, 0.129801, 0.144935, 0.118441, 0.120615, 0.139895, 0.144935, 0.125101, 0.173081, 0.170161, 0.18812, 0.26085, 0.25031, 0.278302, 0.158265, 0.096677, 0.049374, 0.038858, 0.041405, 0.073402, 0.090864, 0.147574, 0.144935, 0.216401, 0.25406, 0.25031, 0.25406, 0.332115, 0.454136, 0.414856, 0.384043, 0.370445, 0.374039, 0.346032, 0.349426, 0.465241, 0.483068, 0.59917, 0.534167, 0.490133, 0.398279, 0.281712, 0.203355, 0.129801, 0.125101, 0.098513, 0.15284, 0.144935, 0.147574, 0.094817, 0.0704, 0.090864, 0.094817, 0.096677, 0.11371, 0.11371, 0.11371, 0.167087, 0.086953, 0.083462, 0.098513, 0.164327, 0.164327, 0.161087, 0.243554, 0.155435, 0.17593, 0.182256, 0.120615, 0.081712, 0.081712, 0.111485, 0.069024, 0.071867, 0.067594, 0.05306, 0.059222, 0.033407, 0.022306, 0.046336, 0.046336, 0.046336, 0.049374, 0.067594, 0.111485, 0.055536, 0.102787, 0.11371, 0.064632, 0.106997, 0.161087, 0.219301, 0.170161, 0.155435, 0.15008, 0.081712, 0.085092, 0.086953, 0.147574, 0.134866, 0.15008, 0.225814, 0.243554, 0.15008, 0.18812, 0.116183, 0.206376, 0.109221, 0.066181, 0.137348, 0.085092, 0.079919, 0.066181, 0.066181, 0.122885, 0.118441, 0.219301, 0.268042, 0.185198, 0.15284, 0.229226, 0.206376, 0.206376, 0.164327, 0.257454, 0.209395, 0.335645, 0.239899, 0.268042, 0.332115, 0.298791, 0.418646, 0.4292, 0.370445, 0.366687, 0.366687, 0.295083, 0.194234, 0.196879, 0.275179, 0.229226, 0.247041, 0.15284, 0.161087, 0.185198, 0.120615, 0.098513, 0.086953, 0.158265, 0.239899, 0.278302, 0.239899, 0.200174, 0.106997, 0.203355, 0.219301, 0.206376, 0.194234, 0.206376, 0.203355, 0.191378, 0.298791, 0.295083, 0.30533, 0.31487, 0.206376, 0.271506, 0.342579, 0.216401, 0.209395, 0.203355, 0.179055, 0.142424, 0.125101, 0.219301, 0.18812, 0.225814, 0.158265, 0.232838, 0.232838, 0.222385, 0.232838, 0.194234, 0.127496, 0.191378, 0.120615, 0.142424, 0.17593, 0.173081, 0.281712, 0.21291, 0.229226, 0.222385, 0.278302, 0.216401, 0.191378, 0.185198, 0.137348, 0.137348, 0.15008, 0.125101, 0.134866, 0.129801, 0.144935, 0.134866, 0.15284, 0.232838, 0.288399, 0.25406, 0.222385, 0.222385, 0.311707, 0.264545, 0.196879, 0.232838, 0.239899, 0.200174, 0.134866, 0.206376, 0.291804, 0.301917, 0.31487, 0.31487, 0.222385, 0.206376, 0.288399, 0.275179, 0.271506, 0.216401, 0.142424, 0.11371, 0.122885, 0.090864, 0.111485, 0.179055, 0.179055, 0.17593, 0.209395, 0.26085, 0.196879, 0.18812, 0.173081, 0.229226, 0.21291, 0.236433, 0.25031, 0.18812, 0.132295, 0.073402, 0.100716, 0.134866, 0.21291, 0.203355, 0.271506, 0.185198, 0.17593, 0.144935, 0.219301, 0.257454, 0.284882, 0.275179, 0.281712, 0.18812, 0.209395, 0.129801, 0.158265, 0.147574, 0.200174, 0.26085, 0.352862, 0.384043, 0.384043, 0.359901, 0.281712, 0.26085, 0.346032, 0.243554, 0.281712, 0.17593, 0.17593, 0.122885, 0.203355, 0.116183, 0.200174, 0.219301, 0.225814, 0.268042, 0.271506, 0.275179, 0.295083, 0.216401, 0.219301, 0.271506, 0.18812, 0.295083, 0.194234, 0.206376, 0.301917, 0.203355, 0.311707, 0.219301, 0.222385, 0.222385, 0.232838, 0.225814, 0.125101, 0.206376, 0.219301, 0.25406, 0.17593, 0.11371, 0.10481, 0.11371, 0.125101, 0.125101, 0.10481, 0.17593, 0.17593, 0.209395, 0.232838, 0.236433, 0.321458, 0.394753, 0.295083, 0.288399, 0.179055, 0.191378, 0.194234, 0.173081, 0.086953, 0.147574, 0.219301, 0.236433, 0.229226, 0.137348, 0.21291, 0.179055, 0.170161, 0.132295, 0.0704, 0.106997, 0.11371, 0.137348, 0.147574, 0.194234, 0.291804, 0.366687, 0.461924, 0.377384, 0.384043, 0.472492, 0.483068, 0.359901, 0.433034, 0.394753, 0.359901, 0.374039, 0.318242, 0.332115, 0.284882, 0.366687, 0.339168, 0.236433, 0.144935, 0.134866, 0.15284, 0.15008, 0.096677, 0.120615, 0.17593, 0.098513, 0.100716, 0.074921, 0.137348, 0.147574, 0.106997, 0.120615, 0.111485, 0.179055, 0.161087, 0.216401, 0.17593, 0.17593, 0.239899, 0.295083, 0.268042, 0.239899, 0.194234, 0.332115, 0.222385], '')</t>
  </si>
  <si>
    <t>[58, 59, 60, 61, 62, 63, 64, 65, 66, 121, 122]</t>
  </si>
  <si>
    <t xml:space="preserve">F5S178|F5S178_9ENTR Sulfate adenylyltransferase subunit 2 OS=Enterobacter hormaechei ATCC 49162 </t>
  </si>
  <si>
    <t>([0.447574, 0.328603, 0.387226, 0.366687, 0.414856, 0.436924, 0.346032, 0.374039, 0.298791, 0.232838, 0.264545, 0.328603, 0.257454, 0.21291, 0.18812, 0.200174, 0.173081, 0.167087, 0.179055, 0.284882, 0.216401, 0.161087, 0.194234, 0.10481, 0.125101, 0.067594, 0.067594, 0.116183, 0.116183, 0.182256, 0.264545, 0.196879, 0.147574, 0.137348, 0.167087, 0.129801, 0.102787, 0.18812, 0.18812, 0.15284, 0.0704, 0.058088, 0.092881, 0.118441, 0.203355, 0.137348, 0.236433, 0.139895, 0.161087, 0.100716, 0.06312, 0.064632, 0.064632, 0.085092, 0.137348, 0.134866, 0.109221, 0.127496, 0.066181, 0.066181, 0.085092, 0.127496, 0.127496, 0.116183, 0.060549, 0.059222, 0.098513, 0.085092, 0.164327, 0.125101, 0.18812, 0.239899, 0.15284, 0.209395, 0.15008, 0.15284, 0.098513, 0.125101, 0.086953, 0.161087, 0.161087, 0.164327, 0.222385, 0.324872, 0.318242, 0.36309, 0.339168, 0.291804, 0.291804, 0.206376, 0.243554, 0.268042, 0.185198, 0.21291, 0.209395, 0.275179, 0.26085, 0.311707, 0.384043, 0.444081, 0.447574, 0.454136, 0.356642, 0.281712, 0.271506, 0.275179, 0.346032, 0.374039, 0.328603, 0.324872, 0.422041, 0.380708, 0.275179, 0.394753, 0.458154, 0.356642, 0.356642, 0.25031, 0.284882, 0.257454, 0.229226, 0.129801, 0.125101, 0.194234, 0.21291, 0.209395, 0.200174, 0.194234, 0.206376, 0.301917, 0.301917, 0.284882, 0.308712, 0.36309, 0.349426, 0.36309, 0.461924, 0.377384, 0.394753, 0.387226, 0.308712, 0.328603, 0.450668, 0.444081, 0.335645, 0.356642, 0.356642, 0.25406, 0.25406, 0.268042, 0.25031, 0.264545, 0.278302, 0.275179, 0.328603, 0.342579, 0.25031, 0.158265, 0.229226, 0.335645, 0.247041, 0.36309, 0.370445, 0.377384, 0.301917, 0.418646, 0.418646, 0.42561, 0.557691, 0.549308, 0.433034, 0.4292, 0.356642, 0.247041, 0.281712, 0.17593, 0.167087, 0.25406, 0.25406, 0.26085, 0.264545, 0.275179, 0.275179, 0.196879, 0.106997, 0.179055, 0.10481, 0.067594, 0.038858, 0.022306, 0.023963, 0.042364, 0.026892, 0.041405, 0.048328, 0.027463, 0.056825, 0.034068, 0.019401, 0.022306, 0.018787, 0.015344, 0.024826, 0.022667, 0.043307, 0.056825, 0.031287, 0.059222, 0.090864, 0.15284, 0.225814, 0.182256, 0.111485, 0.142424, 0.111485, 0.109221, 0.158265, 0.142424, 0.219301, 0.295083, 0.298791, 0.328603, 0.275179, 0.275179, 0.308712, 0.284882, 0.352862, 0.374039, 0.284882, 0.288399, 0.275179, 0.281712, 0.278302, 0.295083, 0.318242, 0.25406, 0.318242, 0.318242, 0.225814, 0.219301, 0.179055, 0.15284, 0.170161, 0.164327, 0.164327, 0.144935, 0.122885, 0.079919, 0.125101, 0.185198, 0.191378, 0.170161, 0.170161, 0.209395, 0.18812, 0.225814, 0.342579, 0.268042, 0.179055, 0.275179, 0.284882, 0.301917, 0.324872, 0.225814, 0.311707, 0.311707, 0.318242, 0.342579, 0.42561, 0.401658, 0.408655, 0.408655, 0.42561, 0.349426, 0.25406, 0.356642, 0.31487, 0.31487, 0.40511, 0.461924, 0.447574, 0.433034, 0.4292, 0.541878, 0.521092, 0.509769, 0.490133, 0.472492, 0.480142, 0.465241, 0.387226, 0.288399, 0.26085, 0.247041, 0.298791, 0.380708, 0.335645, 0.321458, 0.268042, 0.222385, 0.229226, 0.182256], '')</t>
  </si>
  <si>
    <t>[168, 169, 283, 284, 285]</t>
  </si>
  <si>
    <t xml:space="preserve">F5S181|F5S181_9ENTR Phosphoadenosine 5'-phosphosulfate reductase OS=Enterobacter hormaechei ATCC 49162 </t>
  </si>
  <si>
    <t>([0.081712, 0.041405, 0.088832, 0.111485, 0.078022, 0.122885, 0.142424, 0.088832, 0.06184, 0.06312, 0.044297, 0.046336, 0.054297, 0.090864, 0.164327, 0.127496, 0.21291, 0.125101, 0.167087, 0.243554, 0.15008, 0.15008, 0.200174, 0.18812, 0.191378, 0.257454, 0.167087, 0.147574, 0.144935, 0.191378, 0.144935, 0.243554, 0.291804, 0.185198, 0.209395, 0.194234, 0.239899, 0.155435, 0.173081, 0.096677, 0.100716, 0.164327, 0.147574, 0.094817, 0.083462, 0.045352, 0.049374, 0.064632, 0.066181, 0.081712, 0.096677, 0.098513, 0.088832, 0.048328, 0.055536, 0.049374, 0.051831, 0.025762, 0.043307, 0.081712, 0.144935, 0.083462, 0.102787, 0.069024, 0.076542, 0.045352, 0.090864, 0.092881, 0.118441, 0.139895, 0.125101, 0.076542, 0.064632, 0.078022, 0.139895, 0.203355, 0.120615, 0.118441, 0.109221, 0.06312, 0.055536, 0.055536, 0.059222, 0.049374, 0.085092, 0.142424, 0.139895, 0.132295, 0.071867, 0.074921, 0.042364, 0.073402, 0.079919, 0.092881, 0.073402, 0.055536, 0.054297, 0.10481, 0.098513, 0.15284, 0.21291, 0.116183, 0.109221, 0.18812, 0.155435, 0.139895, 0.085092, 0.142424, 0.139895, 0.142424, 0.071867, 0.132295, 0.139895, 0.200174, 0.219301, 0.239899, 0.271506, 0.179055, 0.179055, 0.17593, 0.132295, 0.167087, 0.239899, 0.15284, 0.15284, 0.17593, 0.127496, 0.21291, 0.239899, 0.203355, 0.301917, 0.398279, 0.356642, 0.268042, 0.264545, 0.342579, 0.243554, 0.257454, 0.318242, 0.311707, 0.321458, 0.308712, 0.191378, 0.191378, 0.281712, 0.185198, 0.185198, 0.243554, 0.243554, 0.222385, 0.26085, 0.247041, 0.25031, 0.271506, 0.328603, 0.328603, 0.232838, 0.346032, 0.271506, 0.219301, 0.191378, 0.134866, 0.229226, 0.328603, 0.356642, 0.295083, 0.275179, 0.278302, 0.219301, 0.142424, 0.158265, 0.102787, 0.06184, 0.067594, 0.036378, 0.045352, 0.050641, 0.081712, 0.0704, 0.0704, 0.067594, 0.081712, 0.0704, 0.041405, 0.045352, 0.044297, 0.066181, 0.122885, 0.079919, 0.11371, 0.106997, 0.092881, 0.170161, 0.173081, 0.098513, 0.179055, 0.17593, 0.167087, 0.109221, 0.066181, 0.092881, 0.109221, 0.106997, 0.17593, 0.25406, 0.25031, 0.257454, 0.264545, 0.25406, 0.328603, 0.232838, 0.328603, 0.352862, 0.328603, 0.370445, 0.444081, 0.444081, 0.444081, 0.447574, 0.553315, 0.653063, 0.525368, 0.483068, 0.483068, 0.398279, 0.387226, 0.384043, 0.387226, 0.318242, 0.328603, 0.25406, 0.352862, 0.352862, 0.328603, 0.30533, 0.318242, 0.321458, 0.288399, 0.25031, 0.206376, 0.167087, 0.134866, 0.239899, 0.380708], '')</t>
  </si>
  <si>
    <t>[219, 220, 221]</t>
  </si>
  <si>
    <t xml:space="preserve">F5S182|F5S182_9ENTR Sulfite reductase [NADPH] hemoprotein beta-component OS=Enterobacter hormaechei ATCC 49162 </t>
  </si>
  <si>
    <t>([0.529623, 0.59014, 0.613573, 0.622677, 0.5017, 0.525368, 0.549308, 0.529623, 0.56648, 0.58069, 0.549308, 0.585406, 0.490133, 0.486429, 0.490133, 0.5017, 0.374039, 0.298791, 0.264545, 0.335645, 0.398279, 0.377384, 0.335645, 0.346032, 0.352862, 0.352862, 0.36309, 0.359901, 0.387226, 0.295083, 0.298791, 0.332115, 0.335645, 0.31487, 0.301917, 0.301917, 0.291804, 0.390993, 0.370445, 0.295083, 0.219301, 0.147574, 0.219301, 0.155435, 0.15284, 0.147574, 0.185198, 0.111485, 0.118441, 0.125101, 0.191378, 0.191378, 0.194234, 0.200174, 0.219301, 0.219301, 0.196879, 0.206376, 0.194234, 0.268042, 0.356642, 0.444081, 0.529623, 0.444081, 0.570702, 0.604312, 0.604312, 0.657645, 0.73685, 0.675549, 0.553315, 0.465241, 0.461924, 0.380708, 0.377384, 0.380708, 0.41194, 0.436924, 0.422041, 0.339168, 0.284882, 0.275179, 0.268042, 0.271506, 0.359901, 0.239899, 0.219301, 0.196879, 0.127496, 0.15008, 0.17593, 0.155435, 0.200174, 0.203355, 0.284882, 0.295083, 0.374039, 0.26085, 0.182256, 0.182256, 0.257454, 0.257454, 0.25031, 0.173081, 0.173081, 0.173081, 0.271506, 0.271506, 0.298791, 0.278302, 0.281712, 0.185198, 0.284882, 0.308712, 0.222385, 0.15008, 0.137348, 0.132295, 0.21291, 0.232838, 0.229226, 0.264545, 0.284882, 0.288399, 0.377384, 0.339168, 0.247041, 0.25406, 0.239899, 0.179055, 0.275179, 0.18812, 0.295083, 0.264545, 0.191378, 0.243554, 0.321458, 0.298791, 0.31487, 0.311707, 0.335645, 0.352862, 0.318242, 0.394753, 0.328603, 0.239899, 0.203355, 0.284882, 0.281712, 0.295083, 0.390993, 0.301917, 0.398279, 0.387226, 0.4292, 0.42561, 0.458154, 0.42561, 0.468512, 0.42561, 0.332115, 0.384043, 0.271506, 0.243554, 0.225814, 0.284882, 0.278302, 0.346032, 0.356642, 0.359901, 0.268042, 0.164327, 0.275179, 0.26085, 0.264545, 0.25406, 0.301917, 0.209395, 0.209395, 0.21291, 0.158265, 0.15008, 0.088832, 0.164327, 0.196879, 0.21291, 0.21291, 0.236433, 0.21291, 0.200174, 0.203355, 0.288399, 0.384043, 0.370445, 0.398279, 0.311707, 0.236433, 0.264545, 0.359901, 0.394753, 0.291804, 0.30533, 0.433034, 0.51388, 0.5017, 0.387226, 0.366687, 0.374039, 0.440853, 0.408655, 0.346032, 0.26085, 0.284882, 0.298791, 0.291804, 0.275179, 0.36309, 0.356642, 0.366687, 0.281712, 0.284882, 0.342579, 0.433034, 0.41194, 0.377384, 0.394753, 0.394753, 0.342579, 0.31487, 0.232838, 0.268042, 0.339168, 0.433034, 0.40511, 0.366687, 0.288399, 0.219301, 0.21291, 0.196879, 0.203355, 0.203355, 0.137348, 0.11371, 0.106997, 0.102787, 0.125101, 0.074921, 0.132295, 0.118441, 0.142424, 0.21291, 0.236433, 0.236433, 0.216401, 0.209395, 0.222385, 0.209395, 0.239899, 0.229226, 0.332115, 0.295083, 0.366687, 0.450668, 0.408655, 0.408655, 0.311707, 0.232838, 0.335645, 0.26085, 0.349426, 0.339168, 0.342579, 0.264545, 0.225814, 0.17593, 0.158265, 0.164327, 0.216401, 0.185198, 0.139895, 0.139895, 0.164327, 0.17593, 0.164327, 0.26085, 0.170161, 0.264545, 0.352862, 0.321458, 0.40511, 0.398279, 0.394753, 0.384043, 0.476583, 0.472492, 0.538167, 0.575842, 0.557691, 0.490133, 0.56648, 0.545602, 0.549308, 0.541878, 0.461924, 0.465241, 0.394753, 0.5017, 0.509769, 0.394753, 0.390993, 0.398279, 0.40511, 0.346032, 0.36309, 0.349426, 0.374039, 0.349426, 0.346032, 0.268042, 0.346032, 0.243554, 0.335645, 0.356642, 0.278302, 0.339168, 0.366687, 0.346032, 0.346032, 0.239899, 0.346032, 0.349426, 0.332115, 0.321458, 0.387226, 0.370445, 0.295083, 0.298791, 0.232838, 0.17593, 0.25031, 0.25406, 0.271506, 0.268042, 0.247041, 0.339168, 0.25031, 0.225814, 0.236433, 0.232838, 0.257454, 0.164327, 0.106997, 0.116183, 0.125101, 0.122885, 0.120615, 0.122885, 0.078022, 0.139895, 0.120615, 0.144935, 0.144935, 0.206376, 0.229226, 0.15008, 0.137348, 0.222385, 0.219301, 0.219301, 0.15008, 0.222385, 0.243554, 0.295083, 0.281712, 0.194234, 0.196879, 0.196879, 0.275179, 0.359901, 0.26085, 0.339168, 0.236433, 0.243554, 0.222385, 0.206376, 0.295083, 0.308712, 0.225814, 0.158265, 0.173081, 0.216401, 0.203355, 0.216401, 0.268042, 0.284882, 0.356642, 0.36309, 0.36309, 0.335645, 0.321458, 0.332115, 0.349426, 0.436924, 0.349426, 0.346032, 0.335645, 0.339168, 0.332115, 0.40511, 0.401658, 0.4292, 0.465241, 0.436924, 0.436924, 0.408655, 0.422041, 0.436924, 0.4292, 0.447574, 0.486429, 0.490133, 0.545602, 0.5017, 0.40511, 0.422041, 0.450668, 0.349426, 0.366687, 0.370445, 0.295083, 0.398279, 0.349426, 0.31487, 0.311707, 0.346032, 0.359901, 0.308712, 0.308712, 0.308712, 0.196879, 0.125101, 0.147574, 0.173081, 0.118441, 0.18812, 0.257454, 0.25406, 0.288399, 0.275179, 0.236433, 0.232838, 0.137348, 0.219301, 0.243554, 0.278302, 0.308712, 0.209395, 0.268042, 0.26085, 0.278302, 0.377384, 0.377384, 0.284882, 0.25406, 0.349426, 0.275179, 0.275179, 0.281712, 0.271506, 0.284882, 0.321458, 0.40511, 0.40511, 0.394753, 0.390993, 0.359901, 0.332115, 0.335645, 0.281712, 0.288399, 0.194234, 0.194234, 0.196879, 0.196879, 0.229226, 0.229226, 0.268042, 0.284882, 0.284882, 0.352862, 0.232838, 0.232838, 0.158265, 0.229226, 0.158265, 0.164327, 0.18812, 0.222385, 0.295083, 0.239899, 0.225814, 0.318242, 0.308712, 0.30533, 0.394753, 0.387226, 0.359901, 0.284882, 0.25406, 0.268042, 0.284882, 0.295083, 0.298791, 0.387226, 0.414856, 0.51388, 0.42561, 0.342579, 0.346032, 0.349426, 0.346032, 0.356642, 0.281712, 0.206376, 0.206376, 0.185198, 0.185198, 0.134866, 0.194234, 0.194234, 0.194234, 0.182256, 0.275179, 0.200174, 0.191378, 0.179055, 0.167087, 0.15008, 0.219301, 0.219301, 0.134866, 0.216401, 0.15008, 0.200174, 0.25031, 0.332115, 0.25031, 0.17593, 0.257454, 0.31487, 0.25406, 0.164327, 0.173081, 0.185198, 0.219301, 0.209395, 0.206376, 0.127496, 0.132295, 0.139895, 0.11371, 0.170161, 0.132295, 0.164327, 0.142424, 0.139895, 0.106997, 0.164327, 0.25406, 0.222385], '')</t>
  </si>
  <si>
    <t>[0, 1, 2, 3, 4, 5, 6, 7, 8, 9, 10, 11, 15, 62, 64, 65, 66, 67, 68, 69, 70, 203, 204, 295, 296, 297, 299, 300, 301, 302, 306, 307, 421, 422, 515]</t>
  </si>
  <si>
    <t xml:space="preserve">F5S183|F5S183_9ENTR Sulfite reductase [NADPH] flavoprotein alpha-component OS=Enterobacter hormaechei ATCC 49162 </t>
  </si>
  <si>
    <t>([0.553315, 0.661982, 0.5017, 0.549308, 0.632174, 0.685117, 0.707965, 0.585406, 0.553315, 0.575842, 0.490133, 0.545602, 0.5017, 0.461924, 0.458154, 0.486429, 0.472492, 0.335645, 0.335645, 0.356642, 0.444081, 0.541878, 0.418646, 0.476583, 0.370445, 0.268042, 0.243554, 0.236433, 0.225814, 0.161087, 0.096677, 0.15284, 0.122885, 0.090864, 0.118441, 0.118441, 0.127496, 0.134866, 0.222385, 0.194234, 0.11371, 0.090864, 0.085092, 0.11371, 0.129801, 0.236433, 0.311707, 0.284882, 0.216401, 0.328603, 0.335645, 0.458154, 0.42561, 0.366687, 0.450668, 0.356642, 0.257454, 0.243554, 0.182256, 0.17593, 0.21291, 0.284882, 0.31487, 0.328603, 0.328603, 0.332115, 0.298791, 0.225814, 0.225814, 0.311707, 0.26085, 0.275179, 0.243554, 0.288399, 0.398279, 0.308712, 0.308712, 0.370445, 0.342579, 0.370445, 0.291804, 0.298791, 0.222385, 0.236433, 0.15008, 0.125101, 0.132295, 0.111485, 0.161087, 0.200174, 0.111485, 0.129801, 0.109221, 0.10481, 0.100716, 0.050641, 0.0704, 0.109221, 0.144935, 0.164327, 0.106997, 0.106997, 0.064632, 0.066181, 0.038858, 0.054297, 0.079919, 0.076542, 0.096677, 0.096677, 0.098513, 0.164327, 0.185198, 0.324872, 0.298791, 0.308712, 0.418646, 0.418646, 0.356642, 0.308712, 0.229226, 0.321458, 0.398279, 0.356642, 0.342579, 0.30533, 0.332115, 0.328603, 0.318242, 0.278302, 0.311707, 0.288399, 0.209395, 0.209395, 0.179055, 0.21291, 0.170161, 0.086953, 0.086953, 0.088832, 0.055536, 0.092881, 0.054297, 0.056825, 0.118441, 0.185198, 0.284882, 0.206376, 0.225814, 0.142424, 0.094817, 0.050641, 0.055536, 0.088832, 0.079919, 0.076542, 0.079919, 0.049374, 0.102787, 0.120615, 0.164327, 0.18812, 0.164327, 0.25031, 0.179055, 0.167087, 0.139895, 0.155435, 0.229226, 0.147574, 0.167087, 0.278302, 0.342579, 0.268042, 0.281712, 0.25406, 0.275179, 0.200174, 0.318242, 0.222385, 0.232838, 0.21291, 0.26085, 0.264545, 0.219301, 0.311707, 0.225814, 0.25031, 0.206376, 0.203355, 0.194234, 0.209395, 0.21291, 0.158265, 0.15008, 0.134866, 0.134866, 0.122885, 0.122885, 0.134866, 0.196879, 0.203355, 0.236433, 0.298791, 0.298791, 0.335645, 0.295083, 0.356642, 0.298791, 0.332115, 0.311707, 0.374039, 0.440853, 0.4292, 0.42561, 0.525368, 0.553315, 0.483068, 0.497853, 0.58069, 0.534167, 0.585406, 0.465241, 0.465241, 0.422041, 0.465241, 0.4292, 0.490133, 0.433034, 0.505461, 0.472492, 0.497853, 0.440853, 0.433034, 0.36309, 0.444081, 0.436924, 0.41194, 0.41194, 0.41194, 0.408655, 0.40511, 0.387226, 0.472492, 0.483068, 0.483068, 0.480142, 0.444081, 0.401658, 0.486429, 0.394753, 0.436924, 0.349426, 0.444081, 0.370445, 0.436924, 0.436924, 0.42561, 0.440853, 0.450668, 0.440853, 0.352862, 0.366687, 0.387226, 0.390993, 0.387226, 0.370445, 0.281712, 0.346032, 0.288399, 0.194234, 0.196879, 0.191378, 0.291804, 0.291804, 0.398279, 0.370445, 0.281712, 0.219301, 0.21291, 0.308712, 0.232838, 0.25406, 0.264545, 0.161087, 0.10481, 0.05306, 0.038042, 0.060549, 0.060549, 0.092881, 0.170161, 0.278302, 0.209395, 0.203355, 0.139895, 0.129801, 0.15008, 0.21291, 0.281712, 0.209395, 0.222385, 0.222385, 0.284882, 0.288399, 0.335645, 0.332115, 0.436924, 0.414856, 0.42561, 0.318242, 0.328603, 0.232838, 0.206376, 0.206376, 0.21291, 0.281712, 0.232838, 0.243554, 0.167087, 0.11371, 0.18812, 0.173081, 0.170161, 0.15008, 0.142424, 0.10481, 0.170161, 0.155435, 0.247041, 0.257454, 0.36309, 0.26085, 0.26085, 0.284882, 0.271506, 0.191378, 0.18812, 0.225814, 0.206376, 0.268042, 0.324872, 0.225814, 0.219301, 0.30533, 0.25031, 0.216401, 0.268042, 0.271506, 0.288399, 0.318242, 0.209395, 0.15284, 0.243554, 0.288399, 0.191378, 0.26085, 0.219301, 0.216401, 0.232838, 0.21291, 0.247041, 0.17593, 0.268042, 0.229226, 0.243554, 0.295083, 0.239899, 0.179055, 0.173081, 0.10481, 0.051831, 0.090864, 0.158265, 0.092881, 0.120615, 0.200174, 0.200174, 0.222385, 0.144935, 0.120615, 0.083462, 0.067594, 0.111485, 0.100716, 0.127496, 0.098513, 0.129801, 0.142424, 0.243554, 0.236433, 0.339168, 0.349426, 0.356642, 0.236433, 0.324872, 0.247041, 0.219301, 0.164327, 0.17593, 0.257454, 0.173081, 0.275179, 0.21291, 0.229226, 0.236433, 0.219301, 0.216401, 0.194234, 0.229226, 0.209395, 0.216401, 0.170161, 0.232838, 0.229226, 0.21291, 0.137348, 0.167087, 0.17593, 0.236433, 0.236433, 0.257454, 0.366687, 0.366687, 0.461924, 0.461924, 0.387226, 0.387226, 0.349426, 0.25031, 0.194234, 0.206376, 0.203355, 0.247041, 0.26085, 0.278302, 0.275179, 0.349426, 0.291804, 0.308712, 0.284882, 0.366687, 0.380708, 0.380708, 0.374039, 0.398279, 0.31487, 0.301917, 0.268042, 0.25031, 0.356642, 0.476583, 0.461924, 0.472492, 0.458154, 0.359901, 0.318242, 0.461924, 0.359901, 0.436924, 0.377384, 0.298791, 0.247041, 0.225814, 0.219301, 0.203355, 0.15284, 0.18812, 0.281712, 0.332115, 0.390993, 0.418646, 0.390993, 0.380708, 0.384043, 0.288399, 0.291804, 0.21291, 0.106997, 0.191378, 0.209395, 0.268042, 0.374039, 0.311707, 0.308712, 0.31487, 0.335645, 0.26085, 0.209395, 0.127496, 0.125101, 0.100716, 0.090864, 0.048328, 0.054297, 0.046336, 0.047319, 0.05306, 0.096677, 0.182256, 0.182256, 0.122885, 0.060549, 0.064632, 0.111485, 0.064632, 0.06312, 0.034068, 0.056825, 0.050641, 0.086953, 0.076542, 0.122885, 0.118441, 0.191378, 0.194234, 0.196879, 0.219301, 0.200174, 0.15008, 0.144935, 0.15284, 0.203355, 0.200174, 0.185198, 0.206376, 0.298791, 0.291804, 0.346032, 0.384043, 0.398279, 0.30533, 0.308712, 0.200174, 0.125101, 0.139895, 0.137348, 0.144935, 0.17593, 0.257454, 0.239899, 0.15008, 0.096677, 0.071867, 0.120615, 0.134866, 0.106997, 0.106997, 0.096677, 0.088832, 0.069024, 0.109221, 0.191378, 0.139895, 0.236433, 0.328603, 0.288399, 0.194234, 0.122885, 0.15008, 0.106997, 0.106997, 0.15284, 0.222385, 0.173081, 0.173081, 0.164327, 0.15284, 0.15008, 0.139895, 0.185198, 0.21291, 0.194234, 0.191378, 0.268042, 0.15008, 0.088832, 0.100716, 0.170161, 0.173081, 0.147574, 0.147574, 0.229226, 0.236433, 0.206376, 0.232838, 0.232838, 0.21291, 0.268042, 0.194234, 0.147574, 0.118441, 0.092881, 0.088832, 0.066181, 0.044297, 0.085092, 0.134866, 0.106997, 0.067594, 0.118441], '')</t>
  </si>
  <si>
    <t>[0, 1, 2, 3, 4, 5, 6, 7, 8, 9, 11, 12, 21, 215, 216, 219, 220, 221, 229]</t>
  </si>
  <si>
    <t xml:space="preserve">F5S188|F5S188_9ENTR 7-carboxy-7-deazaguanine synthase OS=Enterobacter hormaechei ATCC 49162 </t>
  </si>
  <si>
    <t>([0.173081, 0.100716, 0.142424, 0.17593, 0.236433, 0.268042, 0.17593, 0.111485, 0.137348, 0.161087, 0.134866, 0.191378, 0.158265, 0.185198, 0.092881, 0.096677, 0.090864, 0.048328, 0.064632, 0.120615, 0.060549, 0.0704, 0.083462, 0.079919, 0.041405, 0.031287, 0.019401, 0.018787, 0.035586, 0.035586, 0.034068, 0.048328, 0.040537, 0.028695, 0.049374, 0.088832, 0.086953, 0.074921, 0.129801, 0.125101, 0.137348, 0.17593, 0.15008, 0.134866, 0.074921, 0.134866, 0.102787, 0.106997, 0.164327, 0.15284, 0.15284, 0.155435, 0.17593, 0.170161, 0.257454, 0.243554, 0.170161, 0.243554, 0.243554, 0.236433, 0.232838, 0.191378, 0.264545, 0.281712, 0.278302, 0.298791, 0.278302, 0.275179, 0.275179, 0.298791, 0.298791, 0.301917, 0.308712, 0.203355, 0.21291, 0.179055, 0.179055, 0.257454, 0.200174, 0.170161, 0.111485, 0.116183, 0.134866, 0.122885, 0.127496, 0.219301, 0.209395, 0.164327, 0.232838, 0.321458, 0.243554, 0.222385, 0.247041, 0.173081, 0.257454, 0.268042, 0.216401, 0.15008, 0.167087, 0.21291, 0.278302, 0.356642, 0.268042, 0.264545, 0.170161, 0.161087, 0.086953, 0.155435, 0.225814, 0.222385, 0.21291, 0.295083, 0.321458, 0.30533, 0.324872, 0.318242, 0.203355, 0.278302, 0.356642, 0.335645, 0.346032, 0.25406, 0.196879, 0.284882, 0.232838, 0.328603, 0.352862, 0.42561, 0.356642, 0.36309, 0.339168, 0.335645, 0.332115, 0.335645, 0.239899, 0.30533, 0.25406, 0.278302, 0.278302, 0.284882, 0.264545, 0.185198, 0.284882, 0.335645, 0.308712, 0.374039, 0.390993, 0.281712, 0.281712, 0.339168, 0.359901, 0.332115, 0.339168, 0.332115, 0.275179, 0.356642, 0.356642, 0.335645, 0.4292, 0.40511, 0.318242, 0.352862, 0.447574, 0.352862, 0.278302, 0.281712, 0.278302, 0.18812, 0.268042, 0.278302, 0.291804, 0.257454, 0.318242, 0.311707, 0.264545, 0.243554, 0.225814, 0.15008, 0.225814, 0.239899, 0.191378, 0.268042, 0.264545, 0.247041, 0.332115, 0.418646, 0.418646, 0.418646, 0.497853, 0.414856, 0.318242, 0.225814, 0.243554, 0.239899, 0.161087, 0.144935, 0.18812, 0.206376, 0.288399, 0.196879, 0.170161, 0.170161, 0.170161, 0.147574, 0.15284, 0.15008, 0.144935, 0.161087, 0.10481, 0.067594, 0.11371, 0.120615, 0.161087, 0.129801, 0.10481, 0.15284, 0.203355, 0.200174, 0.170161, 0.127496, 0.209395, 0.170161, 0.25406], '')</t>
  </si>
  <si>
    <t xml:space="preserve">F5S192|F5S192_9ENTR Enolase OS=Enterobacter hormaechei ATCC 49162 </t>
  </si>
  <si>
    <t>([0.225814, 0.142424, 0.088832, 0.132295, 0.167087, 0.206376, 0.232838, 0.275179, 0.339168, 0.366687, 0.321458, 0.370445, 0.335645, 0.356642, 0.370445, 0.447574, 0.370445, 0.450668, 0.529623, 0.529623, 0.414856, 0.335645, 0.41194, 0.458154, 0.414856, 0.380708, 0.342579, 0.384043, 0.374039, 0.335645, 0.298791, 0.36309, 0.352862, 0.380708, 0.36309, 0.436924, 0.440853, 0.490133, 0.390993, 0.414856, 0.342579, 0.450668, 0.534167, 0.534167, 0.59508, 0.63748, 0.685117, 0.73685, 0.562014, 0.517562, 0.517562, 0.553315, 0.545602, 0.468512, 0.398279, 0.394753, 0.356642, 0.275179, 0.301917, 0.349426, 0.264545, 0.349426, 0.339168, 0.359901, 0.278302, 0.236433, 0.25406, 0.219301, 0.142424, 0.167087, 0.196879, 0.200174, 0.21291, 0.18812, 0.247041, 0.332115, 0.352862, 0.352862, 0.41194, 0.328603, 0.374039, 0.440853, 0.342579, 0.308712, 0.191378, 0.288399, 0.236433, 0.232838, 0.26085, 0.349426, 0.433034, 0.447574, 0.447574, 0.436924, 0.480142, 0.380708, 0.36309, 0.31487, 0.356642, 0.332115, 0.335645, 0.25031, 0.219301, 0.243554, 0.284882, 0.295083, 0.25406, 0.342579, 0.301917, 0.30533, 0.268042, 0.219301, 0.182256, 0.155435, 0.129801, 0.122885, 0.196879, 0.164327, 0.222385, 0.144935, 0.098513, 0.173081, 0.26085, 0.203355, 0.229226, 0.25031, 0.247041, 0.288399, 0.271506, 0.308712, 0.342579, 0.366687, 0.394753, 0.328603, 0.36309, 0.349426, 0.384043, 0.324872, 0.401658, 0.321458, 0.356642, 0.468512, 0.356642, 0.25031, 0.346032, 0.370445, 0.342579, 0.444081, 0.444081, 0.41194, 0.418646, 0.398279, 0.41194, 0.346032, 0.458154, 0.366687, 0.42561, 0.414856, 0.380708, 0.301917, 0.257454, 0.31487, 0.335645, 0.359901, 0.444081, 0.394753, 0.398279, 0.41194, 0.308712, 0.291804, 0.352862, 0.30533, 0.232838, 0.225814, 0.247041, 0.229226, 0.31487, 0.321458, 0.236433, 0.232838, 0.284882, 0.384043, 0.288399, 0.222385, 0.278302, 0.222385, 0.185198, 0.182256, 0.15008, 0.21291, 0.21291, 0.15284, 0.18812, 0.25406, 0.216401, 0.196879, 0.196879, 0.21291, 0.21291, 0.271506, 0.370445, 0.268042, 0.222385, 0.335645, 0.380708, 0.308712, 0.366687, 0.440853, 0.461924, 0.458154, 0.490133, 0.461924, 0.42561, 0.384043, 0.31487, 0.264545, 0.298791, 0.324872, 0.281712, 0.194234, 0.18812, 0.164327, 0.222385, 0.25031, 0.142424, 0.15008, 0.15008, 0.15008, 0.142424, 0.144935, 0.106997, 0.094817, 0.069024, 0.090864, 0.083462, 0.129801, 0.144935, 0.144935, 0.10481, 0.125101, 0.194234, 0.118441, 0.085092, 0.096677, 0.106997, 0.170161, 0.142424, 0.134866, 0.092881, 0.059222, 0.043307, 0.074921, 0.083462, 0.129801, 0.164327, 0.194234, 0.15284, 0.120615, 0.144935, 0.170161, 0.191378, 0.18812, 0.185198, 0.271506, 0.288399, 0.17593, 0.118441, 0.139895, 0.225814, 0.209395, 0.295083, 0.318242, 0.332115, 0.222385, 0.264545, 0.170161, 0.127496, 0.15284, 0.167087, 0.185198, 0.196879, 0.173081, 0.098513, 0.18812, 0.203355, 0.196879, 0.308712, 0.311707, 0.301917, 0.288399, 0.268042, 0.232838, 0.167087, 0.167087, 0.25031, 0.206376, 0.229226, 0.216401, 0.21291, 0.31487, 0.281712, 0.185198, 0.200174, 0.200174, 0.137348, 0.118441, 0.127496, 0.127496, 0.122885, 0.06184, 0.041405, 0.079919, 0.102787, 0.167087, 0.147574, 0.090864, 0.060549, 0.083462, 0.147574, 0.147574, 0.086953, 0.10481, 0.161087, 0.15008, 0.15008, 0.15284, 0.164327, 0.155435, 0.092881, 0.096677, 0.109221, 0.147574, 0.081712, 0.081712, 0.085092, 0.055536, 0.090864, 0.142424, 0.094817, 0.085092, 0.098513, 0.155435, 0.088832, 0.078022, 0.067594, 0.067594, 0.092881, 0.0704, 0.059222, 0.090864, 0.15008, 0.194234, 0.203355, 0.222385, 0.21291, 0.179055, 0.194234, 0.129801, 0.129801, 0.203355, 0.200174, 0.182256, 0.179055, 0.275179, 0.30533, 0.352862, 0.444081, 0.422041, 0.461924, 0.408655, 0.387226, 0.387226, 0.332115, 0.30533, 0.321458, 0.31487, 0.349426, 0.380708, 0.433034, 0.433034, 0.433034, 0.352862, 0.346032, 0.349426, 0.328603, 0.324872, 0.275179, 0.26085, 0.298791, 0.295083, 0.387226, 0.422041, 0.349426, 0.401658, 0.42561, 0.408655, 0.422041, 0.4292, 0.380708, 0.328603, 0.339168, 0.243554, 0.342579, 0.366687, 0.335645, 0.26085, 0.257454, 0.311707, 0.308712, 0.271506, 0.30533, 0.219301, 0.222385, 0.284882, 0.318242, 0.321458, 0.418646, 0.328603, 0.31487, 0.387226, 0.483068, 0.444081, 0.521092, 0.490133, 0.454136, 0.476583, 0.570702, 0.562014, 0.51388, 0.5017, 0.541878, 0.444081], '')</t>
  </si>
  <si>
    <t>[18, 19, 42, 43, 44, 45, 46, 47, 48, 49, 50, 51, 52, 422, 426, 427, 428, 429, 430]</t>
  </si>
  <si>
    <t xml:space="preserve">F5S1A7|F5S1A7_9ENTR NADPH-dependent 7-cyano-7-deazaguanine reductase OS=Enterobacter hormaechei ATCC 49162 </t>
  </si>
  <si>
    <t>([0.352862, 0.243554, 0.284882, 0.196879, 0.232838, 0.26085, 0.284882, 0.31487, 0.349426, 0.281712, 0.298791, 0.356642, 0.366687, 0.366687, 0.359901, 0.31487, 0.31487, 0.225814, 0.182256, 0.268042, 0.264545, 0.200174, 0.31487, 0.308712, 0.387226, 0.301917, 0.321458, 0.321458, 0.328603, 0.349426, 0.356642, 0.359901, 0.268042, 0.26085, 0.31487, 0.31487, 0.318242, 0.243554, 0.352862, 0.318242, 0.25031, 0.25031, 0.31487, 0.295083, 0.209395, 0.122885, 0.194234, 0.118441, 0.074921, 0.078022, 0.037156, 0.06184, 0.030611, 0.031287, 0.034068, 0.034068, 0.030003, 0.035586, 0.036378, 0.036378, 0.078022, 0.078022, 0.066181, 0.044297, 0.040537, 0.0704, 0.094817, 0.10481, 0.10481, 0.17593, 0.100716, 0.137348, 0.137348, 0.17593, 0.26085, 0.17593, 0.147574, 0.170161, 0.167087, 0.232838, 0.196879, 0.10481, 0.142424, 0.106997, 0.094817, 0.058088, 0.064632, 0.090864, 0.03976, 0.071867, 0.069024, 0.11371, 0.127496, 0.067594, 0.106997, 0.096677, 0.085092, 0.129801, 0.129801, 0.092881, 0.102787, 0.109221, 0.200174, 0.137348, 0.219301, 0.295083, 0.384043, 0.291804, 0.291804, 0.374039, 0.275179, 0.239899, 0.243554, 0.25031, 0.374039, 0.295083, 0.30533, 0.339168, 0.321458, 0.222385, 0.203355, 0.191378, 0.120615, 0.116183, 0.191378, 0.11371, 0.127496, 0.118441, 0.18812, 0.219301, 0.164327, 0.216401, 0.239899, 0.137348, 0.134866, 0.125101, 0.182256, 0.102787, 0.092881, 0.100716, 0.167087, 0.247041, 0.264545, 0.257454, 0.275179, 0.194234, 0.291804, 0.271506, 0.191378, 0.196879, 0.092881, 0.15008, 0.17593, 0.18812, 0.200174, 0.137348, 0.144935, 0.15008, 0.216401, 0.275179, 0.264545, 0.25406, 0.247041, 0.179055, 0.203355, 0.196879, 0.271506, 0.264545, 0.191378, 0.209395, 0.194234, 0.301917, 0.225814, 0.15284, 0.142424, 0.225814, 0.318242, 0.206376, 0.132295, 0.100716, 0.118441, 0.116183, 0.118441, 0.142424, 0.200174, 0.164327, 0.158265, 0.147574, 0.102787, 0.164327, 0.15284, 0.161087, 0.10481, 0.155435, 0.225814, 0.26085, 0.26085, 0.17593, 0.281712, 0.352862, 0.444081, 0.436924, 0.359901, 0.278302, 0.243554, 0.164327, 0.18812, 0.137348, 0.137348, 0.109221, 0.102787, 0.15284, 0.147574, 0.225814, 0.243554, 0.147574, 0.125101, 0.137348, 0.206376, 0.118441, 0.085092, 0.083462, 0.083462, 0.085092, 0.074921, 0.083462, 0.134866, 0.137348, 0.194234, 0.191378, 0.191378, 0.116183, 0.120615, 0.142424, 0.142424, 0.129801, 0.15008, 0.147574, 0.100716, 0.060549, 0.096677, 0.132295, 0.079919, 0.083462, 0.125101, 0.203355, 0.194234, 0.18812, 0.185198, 0.182256, 0.125101, 0.219301, 0.349426, 0.239899, 0.21291, 0.206376, 0.225814, 0.308712, 0.318242, 0.278302, 0.291804, 0.339168, 0.321458, 0.40511, 0.401658, 0.401658, 0.328603, 0.268042, 0.26085, 0.346032, 0.321458, 0.387226, 0.352862, 0.295083, 0.401658, 0.380708, 0.346032, 0.295083, 0.25031, 0.194234], '')</t>
  </si>
  <si>
    <t xml:space="preserve">F5S1B2|F5S1B2_9ENTR Ribosomal RNA large subunit methyltransferase M OS=Enterobacter hormaechei ATCC 49162 </t>
  </si>
  <si>
    <t>([0.056825, 0.024826, 0.045352, 0.060549, 0.094817, 0.064632, 0.067594, 0.0704, 0.096677, 0.069024, 0.090864, 0.118441, 0.106997, 0.092881, 0.116183, 0.161087, 0.229226, 0.332115, 0.346032, 0.243554, 0.21291, 0.122885, 0.185198, 0.167087, 0.120615, 0.106997, 0.17593, 0.21291, 0.21291, 0.196879, 0.194234, 0.134866, 0.086953, 0.046336, 0.06184, 0.043307, 0.026338, 0.028695, 0.031287, 0.050641, 0.10481, 0.086953, 0.170161, 0.194234, 0.129801, 0.155435, 0.161087, 0.161087, 0.094817, 0.132295, 0.067594, 0.11371, 0.161087, 0.144935, 0.164327, 0.081712, 0.111485, 0.17593, 0.17593, 0.125101, 0.06184, 0.038042, 0.037156, 0.034884, 0.03976, 0.03976, 0.029376, 0.028107, 0.027463, 0.027463, 0.027463, 0.066181, 0.073402, 0.079919, 0.129801, 0.127496, 0.229226, 0.288399, 0.206376, 0.144935, 0.173081, 0.239899, 0.225814, 0.275179, 0.275179, 0.194234, 0.209395, 0.30533, 0.30533, 0.295083, 0.377384, 0.36309, 0.257454, 0.239899, 0.167087, 0.182256, 0.196879, 0.164327, 0.15284, 0.236433, 0.311707, 0.328603, 0.36309, 0.440853, 0.447574, 0.36309, 0.387226, 0.450668, 0.318242, 0.243554, 0.239899, 0.236433, 0.129801, 0.203355, 0.147574, 0.229226, 0.142424, 0.196879, 0.194234, 0.155435, 0.092881, 0.085092, 0.083462, 0.069024, 0.071867, 0.042364, 0.042364, 0.058088, 0.064632, 0.071867, 0.127496, 0.134866, 0.161087, 0.26085, 0.25031, 0.346032, 0.257454, 0.275179, 0.275179, 0.222385, 0.15284, 0.132295, 0.081712, 0.06312, 0.090864, 0.092881, 0.088832, 0.094817, 0.048328, 0.037156, 0.0704, 0.034068, 0.032017, 0.015694, 0.016826, 0.017797, 0.016528, 0.024826, 0.036378, 0.044297, 0.038858, 0.040537, 0.06312, 0.109221, 0.079919, 0.078022, 0.076542, 0.073402, 0.111485, 0.106997, 0.144935, 0.122885, 0.21291, 0.18812, 0.308712, 0.298791, 0.288399, 0.275179, 0.271506, 0.194234, 0.167087, 0.191378, 0.308712, 0.36309, 0.332115, 0.30533, 0.271506, 0.216401, 0.18812, 0.125101, 0.236433, 0.185198, 0.216401, 0.222385, 0.161087, 0.147574, 0.161087, 0.161087, 0.10481, 0.083462, 0.142424, 0.142424, 0.170161, 0.086953, 0.066181, 0.054297, 0.111485, 0.0704, 0.100716, 0.155435, 0.15284, 0.15284, 0.179055, 0.170161, 0.088832, 0.158265, 0.085092, 0.083462, 0.050641, 0.058088, 0.069024, 0.06312, 0.067594, 0.067594, 0.0704, 0.056825, 0.081712, 0.076542, 0.086953, 0.092881, 0.118441, 0.182256, 0.185198, 0.144935, 0.122885, 0.216401, 0.206376, 0.225814, 0.173081, 0.26085, 0.328603, 0.328603, 0.342579, 0.275179, 0.328603, 0.324872, 0.308712, 0.308712, 0.324872, 0.398279, 0.387226, 0.271506, 0.264545, 0.15284, 0.18812, 0.243554, 0.243554, 0.239899, 0.332115, 0.394753, 0.298791, 0.291804, 0.194234, 0.15284, 0.15284, 0.100716, 0.185198, 0.219301, 0.170161, 0.170161, 0.161087, 0.182256, 0.264545, 0.268042, 0.308712, 0.291804, 0.239899, 0.155435, 0.129801, 0.106997, 0.098513, 0.090864, 0.055536, 0.0704, 0.096677, 0.137348, 0.11371, 0.071867, 0.088832, 0.132295, 0.127496, 0.081712, 0.035586, 0.044297, 0.026338, 0.038858, 0.026892, 0.036378, 0.046336, 0.06184, 0.071867, 0.069024, 0.069024, 0.118441, 0.170161, 0.116183, 0.11371, 0.196879, 0.275179, 0.203355, 0.173081, 0.100716, 0.100716, 0.179055, 0.179055, 0.264545, 0.185198, 0.271506, 0.25031, 0.295083, 0.298791, 0.219301, 0.236433, 0.311707, 0.311707, 0.222385, 0.291804, 0.271506, 0.257454, 0.25406, 0.257454, 0.18812, 0.278302, 0.366687, 0.352862, 0.352862, 0.349426, 0.370445, 0.370445, 0.30533, 0.30533, 0.222385, 0.291804, 0.271506, 0.194234, 0.106997, 0.147574, 0.125101, 0.102787, 0.106997, 0.102787, 0.15284, 0.229226, 0.236433, 0.232838, 0.232838, 0.200174, 0.170161, 0.203355, 0.167087, 0.203355, 0.173081, 0.247041, 0.225814, 0.196879, 0.339168], '')</t>
  </si>
  <si>
    <t xml:space="preserve">F5S1C2|F5S1C2_9ENTR RecBCD enzyme subunit RecD OS=Enterobacter hormaechei ATCC 49162 </t>
  </si>
  <si>
    <t>([0.074921, 0.132295, 0.17593, 0.206376, 0.15008, 0.098513, 0.120615, 0.15008, 0.102787, 0.137348, 0.106997, 0.137348, 0.06312, 0.066181, 0.050641, 0.035586, 0.032677, 0.046336, 0.066181, 0.064632, 0.081712, 0.15008, 0.116183, 0.073402, 0.060549, 0.055536, 0.079919, 0.069024, 0.056825, 0.058088, 0.030611, 0.049374, 0.046336, 0.109221, 0.109221, 0.134866, 0.17593, 0.271506, 0.301917, 0.264545, 0.173081, 0.106997, 0.109221, 0.078022, 0.118441, 0.137348, 0.139895, 0.111485, 0.086953, 0.11371, 0.194234, 0.275179, 0.281712, 0.321458, 0.342579, 0.30533, 0.206376, 0.194234, 0.191378, 0.132295, 0.10481, 0.137348, 0.137348, 0.067594, 0.11371, 0.125101, 0.137348, 0.147574, 0.219301, 0.200174, 0.18812, 0.182256, 0.132295, 0.076542, 0.059222, 0.05306, 0.081712, 0.142424, 0.118441, 0.076542, 0.120615, 0.247041, 0.275179, 0.377384, 0.476583, 0.480142, 0.433034, 0.461924, 0.444081, 0.335645, 0.342579, 0.346032, 0.335645, 0.418646, 0.505461, 0.418646, 0.308712, 0.225814, 0.239899, 0.271506, 0.257454, 0.173081, 0.144935, 0.15284, 0.15008, 0.086953, 0.088832, 0.071867, 0.046336, 0.079919, 0.074921, 0.066181, 0.06312, 0.0704, 0.066181, 0.071867, 0.100716, 0.196879, 0.200174, 0.225814, 0.15284, 0.239899, 0.342579, 0.278302, 0.271506, 0.179055, 0.257454, 0.25406, 0.328603, 0.281712, 0.295083, 0.394753, 0.422041, 0.321458, 0.308712, 0.298791, 0.288399, 0.332115, 0.268042, 0.356642, 0.332115, 0.321458, 0.31487, 0.295083, 0.298791, 0.268042, 0.321458, 0.298791, 0.229226, 0.200174, 0.203355, 0.196879, 0.196879, 0.275179, 0.281712, 0.278302, 0.216401, 0.137348, 0.125101, 0.147574, 0.142424, 0.161087, 0.247041, 0.25031, 0.25406, 0.31487, 0.349426, 0.387226, 0.422041, 0.418646, 0.414856, 0.494003, 0.40511, 0.328603, 0.301917, 0.366687, 0.291804, 0.264545, 0.36309, 0.288399, 0.288399, 0.288399, 0.268042, 0.275179, 0.264545, 0.194234, 0.194234, 0.11371, 0.106997, 0.06184, 0.078022, 0.076542, 0.096677, 0.158265, 0.229226, 0.257454, 0.257454, 0.30533, 0.366687, 0.356642, 0.352862, 0.36309, 0.380708, 0.359901, 0.271506, 0.271506, 0.342579, 0.311707, 0.374039, 0.384043, 0.480142, 0.422041, 0.490133, 0.370445, 0.366687, 0.377384, 0.394753, 0.433034, 0.377384, 0.377384, 0.295083, 0.271506, 0.30533, 0.284882, 0.301917, 0.352862, 0.349426, 0.356642, 0.30533, 0.346032, 0.339168, 0.25406, 0.25406, 0.216401, 0.268042, 0.268042, 0.298791, 0.275179, 0.268042, 0.356642, 0.390993, 0.390993, 0.505461, 0.370445, 0.380708, 0.328603, 0.359901, 0.374039, 0.40511, 0.40511, 0.401658, 0.318242, 0.41194, 0.4292, 0.349426, 0.31487, 0.243554, 0.219301, 0.239899, 0.209395, 0.200174, 0.167087, 0.155435, 0.164327, 0.173081, 0.170161, 0.170161, 0.144935, 0.134866, 0.111485, 0.111485, 0.060549, 0.106997, 0.081712, 0.073402, 0.144935, 0.236433, 0.308712, 0.264545, 0.247041, 0.216401, 0.161087, 0.111485, 0.122885, 0.111485, 0.185198, 0.182256, 0.225814, 0.271506, 0.196879, 0.167087, 0.239899, 0.271506, 0.281712, 0.281712, 0.359901, 0.291804, 0.194234, 0.125101, 0.147574, 0.158265, 0.137348, 0.120615, 0.21291, 0.203355, 0.179055, 0.167087, 0.100716, 0.094817, 0.050641, 0.085092, 0.085092, 0.0704, 0.102787, 0.074921, 0.094817, 0.106997, 0.079919, 0.098513, 0.15284, 0.096677, 0.092881, 0.15284, 0.147574, 0.142424, 0.147574, 0.18812, 0.222385, 0.324872, 0.328603, 0.422041, 0.454136, 0.418646, 0.414856, 0.414856, 0.414856, 0.324872, 0.30533, 0.401658, 0.4292, 0.346032, 0.328603, 0.243554, 0.167087, 0.26085, 0.25406, 0.332115, 0.225814, 0.191378, 0.096677, 0.092881, 0.088832, 0.078022, 0.116183, 0.137348, 0.081712, 0.098513, 0.158265, 0.102787, 0.076542, 0.064632, 0.088832, 0.106997, 0.17593, 0.25031, 0.239899, 0.26085, 0.26085, 0.349426, 0.321458, 0.444081, 0.444081, 0.450668, 0.370445, 0.271506, 0.284882, 0.374039, 0.374039, 0.264545, 0.349426, 0.394753, 0.342579, 0.387226, 0.450668, 0.433034, 0.433034, 0.352862, 0.349426, 0.346032, 0.342579, 0.387226, 0.398279, 0.31487, 0.318242, 0.349426, 0.422041, 0.328603, 0.346032, 0.36309, 0.436924, 0.349426, 0.342579, 0.42561, 0.324872, 0.339168, 0.342579, 0.243554, 0.243554, 0.236433, 0.158265, 0.11371, 0.109221, 0.102787, 0.161087, 0.15284, 0.185198, 0.247041, 0.339168, 0.332115, 0.257454, 0.206376, 0.264545, 0.232838, 0.144935, 0.219301, 0.222385, 0.15008, 0.25031, 0.25406, 0.182256, 0.191378, 0.225814, 0.15008, 0.142424, 0.155435, 0.158265, 0.182256, 0.086953, 0.079919, 0.050641, 0.078022, 0.125101, 0.090864, 0.11371, 0.206376, 0.203355, 0.127496, 0.209395, 0.209395, 0.206376, 0.209395, 0.225814, 0.257454, 0.332115, 0.332115, 0.318242, 0.232838, 0.21291, 0.311707, 0.342579, 0.440853, 0.440853, 0.436924, 0.521092, 0.401658, 0.30533, 0.318242, 0.398279, 0.384043, 0.408655, 0.418646, 0.465241, 0.444081, 0.433034, 0.433034, 0.447574, 0.465241, 0.557691, 0.509769, 0.4292, 0.398279, 0.284882, 0.182256, 0.196879, 0.200174, 0.311707, 0.308712, 0.298791, 0.21291, 0.191378, 0.10481, 0.161087, 0.18812, 0.271506, 0.284882, 0.291804, 0.196879, 0.182256, 0.129801, 0.081712, 0.0704, 0.071867, 0.0704, 0.15284, 0.15008, 0.15008, 0.137348, 0.15284, 0.15008, 0.222385, 0.185198, 0.268042, 0.288399, 0.288399, 0.281712, 0.18812, 0.216401, 0.308712, 0.31487, 0.394753, 0.517562, 0.613573, 0.476583, 0.538167, 0.468512, 0.468512, 0.398279, 0.40511, 0.472492, 0.472492, 0.483068, 0.562014, 0.553315, 0.529623, 0.418646, 0.436924, 0.534167, 0.468512, 0.433034, 0.349426, 0.25406, 0.173081, 0.225814, 0.342579, 0.380708, 0.328603, 0.318242, 0.414856, 0.346032, 0.281712, 0.291804, 0.284882, 0.291804, 0.21291, 0.15284, 0.164327, 0.161087, 0.137348, 0.098513, 0.120615, 0.179055, 0.229226, 0.30533, 0.281712, 0.271506, 0.182256, 0.257454, 0.182256, 0.096677, 0.118441, 0.17593, 0.182256, 0.179055, 0.122885, 0.120615, 0.170161, 0.257454, 0.219301, 0.161087, 0.21291, 0.209395, 0.209395, 0.247041, 0.264545, 0.25406, 0.25406, 0.332115, 0.339168, 0.339168, 0.422041, 0.42561, 0.332115, 0.216401, 0.229226, 0.291804, 0.30533, 0.281712, 0.247041, 0.25031, 0.328603, 0.339168, 0.298791, 0.271506, 0.219301, 0.158265, 0.118441], '')</t>
  </si>
  <si>
    <t>[94, 242, 463, 477, 478, 520, 521, 523, 531, 532, 533, 536]</t>
  </si>
  <si>
    <t xml:space="preserve">F5S1C3|F5S1C3_9ENTR RecBCD enzyme subunit RecB OS=Enterobacter hormaechei ATCC 49162 </t>
  </si>
  <si>
    <t>([0.545602, 0.56648, 0.4292, 0.51388, 0.401658, 0.433034, 0.450668, 0.494003, 0.505461, 0.42561, 0.342579, 0.398279, 0.356642, 0.352862, 0.311707, 0.346032, 0.332115, 0.298791, 0.380708, 0.377384, 0.25031, 0.342579, 0.247041, 0.301917, 0.232838, 0.236433, 0.147574, 0.090864, 0.078022, 0.046336, 0.046336, 0.049374, 0.043307, 0.030003, 0.030611, 0.036378, 0.03976, 0.030611, 0.024826, 0.013821, 0.013265, 0.020522, 0.023963, 0.025316, 0.030003, 0.023534, 0.045352, 0.092881, 0.092881, 0.055536, 0.06184, 0.067594, 0.120615, 0.060549, 0.109221, 0.122885, 0.100716, 0.076542, 0.098513, 0.098513, 0.200174, 0.129801, 0.127496, 0.102787, 0.161087, 0.096677, 0.142424, 0.122885, 0.116183, 0.111485, 0.17593, 0.26085, 0.243554, 0.229226, 0.247041, 0.209395, 0.122885, 0.086953, 0.102787, 0.102787, 0.129801, 0.122885, 0.203355, 0.219301, 0.25406, 0.179055, 0.179055, 0.158265, 0.161087, 0.090864, 0.094817, 0.102787, 0.100716, 0.096677, 0.083462, 0.15284, 0.17593, 0.264545, 0.359901, 0.332115, 0.295083, 0.291804, 0.179055, 0.10481, 0.058088, 0.026892, 0.038042, 0.078022, 0.090864, 0.096677, 0.129801, 0.21291, 0.219301, 0.17593, 0.264545, 0.225814, 0.122885, 0.129801, 0.0704, 0.069024, 0.083462, 0.049374, 0.028107, 0.060549, 0.098513, 0.132295, 0.129801, 0.15008, 0.081712, 0.092881, 0.073402, 0.047319, 0.048328, 0.041405, 0.051831, 0.043307, 0.038858, 0.03976, 0.041405, 0.079919, 0.083462, 0.048328, 0.059222, 0.106997, 0.109221, 0.125101, 0.147574, 0.239899, 0.164327, 0.236433, 0.144935, 0.17593, 0.25406, 0.164327, 0.147574, 0.155435, 0.106997, 0.100716, 0.17593, 0.15284, 0.15008, 0.094817, 0.092881, 0.17593, 0.100716, 0.098513, 0.085092, 0.094817, 0.051831, 0.076542, 0.086953, 0.127496, 0.081712, 0.096677, 0.132295, 0.094817, 0.048328, 0.088832, 0.155435, 0.18812, 0.206376, 0.216401, 0.209395, 0.216401, 0.179055, 0.232838, 0.15284, 0.170161, 0.15284, 0.144935, 0.106997, 0.10481, 0.122885, 0.185198, 0.161087, 0.21291, 0.229226, 0.243554, 0.243554, 0.239899, 0.236433, 0.25406, 0.268042, 0.324872, 0.42561, 0.447574, 0.483068, 0.483068, 0.444081, 0.450668, 0.538167, 0.653063, 0.657645, 0.648219, 0.521092, 0.476583, 0.414856, 0.480142, 0.472492, 0.450668, 0.4292, 0.311707, 0.278302, 0.26085, 0.281712, 0.173081, 0.173081, 0.179055, 0.257454, 0.216401, 0.219301, 0.243554, 0.167087, 0.164327, 0.15008, 0.15284, 0.142424, 0.170161, 0.18812, 0.268042, 0.295083, 0.239899, 0.335645, 0.332115, 0.311707, 0.311707, 0.311707, 0.311707, 0.288399, 0.295083, 0.374039, 0.380708, 0.370445, 0.450668, 0.339168, 0.284882, 0.377384, 0.454136, 0.36309, 0.349426, 0.324872, 0.229226, 0.284882, 0.288399, 0.311707, 0.335645, 0.349426, 0.440853, 0.433034, 0.352862, 0.36309, 0.271506, 0.291804, 0.298791, 0.278302, 0.295083, 0.387226, 0.374039, 0.281712, 0.359901, 0.374039, 0.390993, 0.390993, 0.335645, 0.301917, 0.301917, 0.284882, 0.281712, 0.288399, 0.257454, 0.356642, 0.346032, 0.349426, 0.257454, 0.278302, 0.31487, 0.401658, 0.422041, 0.349426, 0.349426, 0.288399, 0.25031, 0.182256, 0.284882, 0.339168, 0.281712, 0.18812, 0.173081, 0.17593, 0.209395, 0.155435, 0.147574, 0.086953, 0.144935, 0.209395, 0.116183, 0.088832, 0.050641, 0.042364, 0.067594, 0.100716, 0.120615, 0.139895, 0.222385, 0.139895, 0.15284, 0.236433, 0.291804, 0.247041, 0.209395, 0.173081, 0.268042, 0.264545, 0.342579, 0.321458, 0.30533, 0.394753, 0.436924, 0.436924, 0.433034, 0.339168, 0.374039, 0.414856, 0.374039, 0.278302, 0.356642, 0.359901, 0.264545, 0.301917, 0.384043, 0.384043, 0.30533, 0.288399, 0.291804, 0.31487, 0.335645, 0.346032, 0.356642, 0.31487, 0.31487, 0.284882, 0.384043, 0.346032, 0.25406, 0.284882, 0.374039, 0.370445, 0.264545, 0.380708, 0.298791, 0.25406, 0.243554, 0.239899, 0.25031, 0.271506, 0.15008, 0.15284, 0.155435, 0.15008, 0.182256, 0.295083, 0.339168, 0.352862, 0.288399, 0.370445, 0.288399, 0.17593, 0.179055, 0.284882, 0.170161, 0.139895, 0.161087, 0.206376, 0.308712, 0.328603, 0.321458, 0.444081, 0.398279, 0.301917, 0.206376, 0.129801, 0.06312, 0.059222, 0.056825, 0.122885, 0.122885, 0.203355, 0.281712, 0.200174, 0.122885, 0.167087, 0.167087, 0.167087, 0.155435, 0.122885, 0.109221, 0.06184, 0.029376, 0.037156, 0.034884, 0.045352, 0.076542, 0.109221, 0.10481, 0.096677, 0.088832, 0.059222, 0.035586, 0.035586, 0.06184, 0.060549, 0.074921, 0.086953, 0.094817, 0.096677, 0.125101, 0.064632, 0.10481, 0.185198, 0.15284, 0.271506, 0.31487, 0.275179, 0.236433, 0.26085, 0.257454, 0.17593, 0.25406, 0.288399, 0.232838, 0.134866, 0.219301, 0.209395, 0.25406, 0.257454, 0.257454, 0.21291, 0.203355, 0.167087, 0.090864, 0.118441, 0.109221, 0.06184, 0.098513, 0.074921, 0.037156, 0.046336, 0.046336, 0.041405, 0.049374, 0.069024, 0.155435, 0.155435, 0.170161, 0.179055, 0.170161, 0.102787, 0.120615, 0.118441, 0.161087, 0.196879, 0.182256, 0.170161, 0.25031, 0.158265, 0.271506, 0.390993, 0.328603, 0.352862, 0.36309, 0.25031, 0.18812, 0.098513, 0.056825, 0.059222, 0.071867, 0.078022, 0.132295, 0.073402, 0.144935, 0.086953, 0.111485, 0.122885, 0.066181, 0.071867, 0.090864, 0.069024, 0.042364, 0.041405, 0.060549, 0.058088, 0.083462, 0.125101, 0.167087, 0.26085, 0.15284, 0.15284, 0.147574, 0.081712, 0.090864, 0.088832, 0.111485, 0.134866, 0.10481, 0.17593, 0.170161, 0.216401, 0.219301, 0.185198, 0.142424, 0.074921, 0.073402, 0.106997, 0.142424, 0.17593, 0.144935, 0.239899, 0.278302, 0.196879, 0.291804, 0.346032, 0.346032, 0.390993, 0.295083, 0.335645, 0.271506, 0.18812, 0.118441, 0.134866, 0.200174, 0.275179, 0.384043, 0.40511, 0.374039, 0.324872, 0.229226, 0.170161, 0.15284, 0.137348, 0.170161, 0.109221, 0.137348, 0.085092, 0.045352, 0.088832, 0.046336, 0.088832, 0.144935, 0.147574, 0.088832, 0.054297, 0.056825, 0.058088, 0.048328, 0.06312, 0.074921, 0.085092, 0.076542, 0.086953, 0.085092, 0.059222, 0.111485, 0.088832, 0.15284, 0.243554, 0.194234, 0.203355, 0.098513, 0.059222, 0.051831, 0.098513, 0.134866, 0.094817, 0.051831, 0.046336, 0.054297, 0.06184, 0.088832, 0.179055, 0.179055, 0.179055, 0.179055, 0.158265, 0.182256, 0.15284, 0.083462, 0.090864, 0.147574, 0.239899, 0.291804, 0.295083, 0.288399, 0.229226, 0.308712, 0.366687, 0.384043, 0.359901, 0.25031, 0.271506, 0.229226, 0.144935, 0.147574, 0.232838, 0.257454, 0.271506, 0.31487, 0.377384, 0.291804, 0.30533, 0.284882, 0.25031, 0.271506, 0.284882, 0.384043, 0.264545, 0.225814, 0.243554, 0.15284, 0.229226, 0.232838, 0.25031, 0.219301, 0.21291, 0.206376, 0.185198, 0.17593, 0.111485, 0.10481, 0.167087, 0.129801, 0.090864, 0.127496, 0.194234, 0.111485, 0.081712, 0.158265, 0.206376, 0.191378, 0.284882, 0.196879, 0.161087, 0.179055, 0.30533, 0.26085, 0.182256, 0.167087, 0.164327, 0.225814, 0.264545, 0.291804, 0.342579, 0.422041, 0.422041, 0.318242, 0.414856, 0.465241, 0.36309, 0.288399, 0.301917, 0.203355, 0.295083, 0.339168, 0.239899, 0.15284, 0.191378, 0.288399, 0.288399, 0.291804, 0.301917, 0.308712, 0.222385, 0.222385, 0.229226, 0.25406, 0.346032, 0.311707, 0.219301, 0.243554, 0.318242, 0.200174, 0.206376, 0.185198, 0.17593, 0.264545, 0.25406, 0.219301, 0.21291, 0.271506, 0.281712, 0.271506, 0.278302, 0.332115, 0.31487, 0.31487, 0.30533, 0.308712, 0.298791, 0.370445, 0.352862, 0.374039, 0.486429, 0.604312, 0.63748, 0.626927, 0.509769, 0.541878, 0.585406, 0.468512, 0.366687, 0.359901, 0.271506, 0.26085, 0.284882, 0.284882, 0.284882, 0.281712, 0.191378, 0.236433, 0.164327, 0.278302, 0.185198, 0.134866, 0.066181, 0.03976, 0.048328, 0.040537, 0.034884, 0.028107, 0.054297, 0.047319, 0.043307, 0.050641, 0.051831, 0.055536, 0.059222, 0.049374, 0.024393, 0.024393, 0.023534, 0.043307, 0.033407, 0.06312, 0.098513, 0.096677, 0.161087, 0.116183, 0.147574, 0.155435, 0.18812, 0.111485, 0.17593, 0.179055, 0.21291, 0.222385, 0.219301, 0.209395, 0.17593, 0.295083, 0.295083, 0.264545, 0.268042, 0.25031, 0.247041, 0.236433, 0.268042, 0.229226, 0.271506, 0.346032, 0.346032, 0.328603, 0.328603, 0.25031, 0.170161, 0.139895, 0.111485, 0.06312, 0.067594, 0.096677, 0.085092, 0.096677, 0.059222, 0.055536, 0.03976, 0.035586, 0.022667, 0.037156, 0.029376, 0.023534, 0.026338, 0.030003, 0.016826, 0.025762, 0.041405, 0.0704, 0.10481, 0.132295, 0.200174, 0.200174, 0.209395, 0.225814, 0.288399, 0.40511, 0.288399, 0.366687, 0.281712, 0.359901, 0.328603, 0.30533, 0.332115, 0.291804, 0.275179, 0.295083, 0.311707, 0.308712, 0.318242, 0.332115, 0.352862, 0.349426, 0.359901, 0.328603, 0.288399, 0.295083, 0.203355, 0.308712, 0.229226, 0.236433, 0.161087, 0.200174, 0.281712, 0.203355, 0.142424, 0.216401, 0.318242, 0.318242, 0.239899, 0.21291, 0.132295, 0.109221, 0.069024, 0.079919, 0.094817, 0.067594, 0.081712, 0.139895, 0.15284, 0.222385, 0.295083, 0.281712, 0.275179, 0.25031, 0.30533, 0.398279, 0.370445, 0.394753, 0.356642, 0.450668, 0.490133, 0.490133, 0.505461, 0.56648, 0.51388, 0.534167, 0.525368, 0.490133, 0.472492, 0.394753, 0.31487, 0.298791, 0.41194, 0.41194, 0.339168, 0.359901, 0.281712, 0.311707, 0.275179, 0.206376, 0.196879, 0.191378, 0.191378, 0.191378, 0.225814, 0.232838, 0.222385, 0.321458, 0.31487, 0.239899, 0.278302, 0.370445, 0.41194, 0.318242, 0.278302, 0.41194, 0.414856, 0.398279, 0.408655, 0.324872, 0.436924, 0.41194, 0.380708, 0.468512, 0.390993, 0.380708, 0.398279, 0.328603, 0.239899, 0.216401, 0.318242, 0.377384, 0.370445, 0.275179, 0.359901, 0.422041, 0.387226, 0.40511, 0.377384, 0.398279, 0.480142, 0.468512, 0.468512, 0.490133, 0.525368, 0.613573, 0.613573, 0.468512, 0.454136, 0.538167, 0.575842, 0.465241, 0.321458, 0.335645, 0.440853, 0.352862, 0.339168, 0.229226, 0.225814, 0.328603, 0.328603, 0.268042, 0.26085, 0.30533, 0.328603, 0.196879, 0.137348, 0.132295, 0.219301, 0.26085, 0.182256, 0.18812, 0.26085, 0.370445, 0.352862, 0.236433, 0.332115, 0.284882, 0.390993, 0.278302, 0.291804, 0.288399, 0.288399, 0.206376, 0.194234, 0.179055, 0.173081, 0.15284, 0.164327, 0.144935, 0.109221, 0.111485, 0.111485, 0.094817, 0.11371, 0.066181, 0.116183, 0.120615, 0.15008, 0.15284, 0.147574, 0.139895, 0.0704, 0.10481, 0.17593, 0.109221, 0.111485, 0.167087, 0.247041, 0.247041, 0.271506, 0.370445, 0.380708, 0.390993, 0.370445, 0.356642, 0.321458, 0.229226, 0.137348, 0.15008, 0.100716, 0.158265, 0.158265, 0.264545, 0.182256, 0.170161, 0.216401, 0.229226, 0.229226, 0.155435, 0.155435, 0.134866, 0.076542, 0.066181, 0.058088, 0.085092, 0.071867, 0.15284, 0.271506, 0.264545, 0.229226, 0.264545, 0.295083, 0.222385, 0.222385, 0.342579, 0.25031, 0.298791, 0.161087, 0.18812, 0.281712, 0.196879, 0.236433, 0.321458, 0.36309, 0.275179, 0.26085, 0.264545, 0.144935, 0.0704, 0.129801, 0.078022, 0.06312, 0.029376, 0.046336, 0.036378, 0.032677, 0.058088, 0.05306, 0.06184, 0.034068, 0.019109, 0.017797, 0.017797, 0.01078, 0.013821, 0.021816, 0.023963, 0.012727, 0.014783, 0.024393, 0.025316, 0.049374, 0.074921, 0.167087, 0.139895, 0.079919, 0.076542, 0.085092, 0.094817, 0.134866, 0.170161, 0.216401, 0.271506, 0.222385, 0.268042, 0.284882, 0.232838, 0.216401, 0.339168, 0.328603, 0.342579, 0.232838, 0.232838, 0.15008, 0.147574, 0.111485, 0.111485, 0.111485, 0.059222, 0.043307, 0.030611, 0.041405, 0.051831, 0.034068, 0.024393, 0.033407, 0.030003, 0.042364, 0.023534, 0.019401, 0.036378, 0.019401, 0.032017, 0.016826, 0.030611, 0.029376, 0.050641, 0.042364, 0.03976, 0.069024, 0.055536, 0.054297, 0.030611, 0.019109, 0.017138, 0.017138, 0.017138, 0.017138, 0.01204, 0.020522, 0.020165, 0.016021, 0.028107, 0.034068, 0.06312, 0.059222, 0.054297, 0.030003, 0.030003, 0.030003, 0.031287, 0.048328, 0.10481, 0.179055, 0.219301, 0.359901, 0.352862, 0.26085, 0.271506, 0.339168, 0.268042, 0.311707, 0.366687, 0.275179, 0.137348, 0.111485, 0.090864, 0.102787, 0.173081, 0.31487, 0.335645, 0.271506, 0.239899, 0.185198, 0.15284, 0.161087, 0.118441, 0.179055, 0.268042, 0.219301, 0.18812, 0.25031, 0.191378], '')</t>
  </si>
  <si>
    <t>[0, 1, 3, 8, 210, 211, 212, 213, 214, 721, 722, 723, 724, 725, 726, 878, 879, 880, 881, 882, 940, 941, 942, 945, 946]</t>
  </si>
  <si>
    <t xml:space="preserve">F5S1D1|F5S1D1_9ENTR Thymidylate synthase OS=Enterobacter hormaechei ATCC 49162 </t>
  </si>
  <si>
    <t>([0.085092, 0.051831, 0.081712, 0.125101, 0.161087, 0.196879, 0.264545, 0.288399, 0.324872, 0.352862, 0.370445, 0.414856, 0.422041, 0.414856, 0.517562, 0.618285, 0.509769, 0.604312, 0.553315, 0.450668, 0.458154, 0.51388, 0.626927, 0.56648, 0.541878, 0.4292, 0.440853, 0.328603, 0.342579, 0.346032, 0.339168, 0.247041, 0.275179, 0.194234, 0.144935, 0.144935, 0.144935, 0.206376, 0.203355, 0.209395, 0.30533, 0.219301, 0.219301, 0.206376, 0.167087, 0.111485, 0.182256, 0.185198, 0.182256, 0.11371, 0.058088, 0.029376, 0.032677, 0.028695, 0.047319, 0.071867, 0.071867, 0.074921, 0.051831, 0.045352, 0.038042, 0.023534, 0.037156, 0.041405, 0.046336, 0.083462, 0.092881, 0.092881, 0.049374, 0.043307, 0.076542, 0.144935, 0.144935, 0.18812, 0.185198, 0.196879, 0.200174, 0.196879, 0.196879, 0.173081, 0.194234, 0.31487, 0.332115, 0.239899, 0.225814, 0.21291, 0.209395, 0.17593, 0.179055, 0.229226, 0.225814, 0.25031, 0.236433, 0.366687, 0.408655, 0.398279, 0.380708, 0.359901, 0.275179, 0.275179, 0.370445, 0.284882, 0.257454, 0.324872, 0.359901, 0.31487, 0.328603, 0.328603, 0.346032, 0.342579, 0.384043, 0.5017, 0.5017, 0.509769, 0.472492, 0.458154, 0.450668, 0.366687, 0.291804, 0.311707, 0.298791, 0.26085, 0.239899, 0.25031, 0.185198, 0.247041, 0.30533, 0.209395, 0.209395, 0.295083, 0.25406, 0.21291, 0.134866, 0.096677, 0.106997, 0.066181, 0.06312, 0.054297, 0.045352, 0.038042, 0.06184, 0.030611, 0.020522, 0.025762, 0.020522, 0.032677, 0.032677, 0.028695, 0.028695, 0.026338, 0.017138, 0.023534, 0.017447, 0.016528, 0.020876, 0.017447, 0.027463, 0.018415, 0.023087, 0.031287, 0.032017, 0.018415, 0.037156, 0.03976, 0.071867, 0.041405, 0.041405, 0.024393, 0.021816, 0.035586, 0.020522, 0.028107, 0.016528, 0.016528, 0.019401, 0.017447, 0.014315, 0.011669, 0.015078, 0.015078, 0.023087, 0.026892, 0.048328, 0.027463, 0.05306, 0.028695, 0.060549, 0.060549, 0.049374, 0.038858, 0.020876, 0.038042, 0.045352, 0.076542, 0.134866, 0.191378, 0.191378, 0.15284, 0.11371, 0.132295, 0.129801, 0.116183, 0.142424, 0.147574, 0.236433, 0.225814, 0.284882, 0.196879, 0.200174, 0.222385, 0.291804, 0.398279, 0.41194, 0.440853, 0.436924, 0.390993, 0.291804, 0.324872, 0.408655, 0.414856, 0.349426, 0.247041, 0.247041, 0.295083, 0.271506, 0.284882, 0.291804, 0.291804, 0.291804, 0.161087, 0.25406, 0.155435, 0.155435, 0.069024, 0.06184, 0.067594, 0.037156, 0.076542, 0.035586, 0.041405, 0.073402, 0.060549, 0.11371, 0.137348, 0.134866, 0.161087, 0.137348, 0.076542, 0.076542, 0.109221, 0.232838, 0.158265, 0.225814, 0.147574, 0.236433, 0.196879, 0.161087, 0.275179, 0.219301, 0.31487, 0.257454, 0.219301, 0.349426, 0.291804], '')</t>
  </si>
  <si>
    <t>[14, 15, 16, 17, 18, 21, 22, 23, 24, 111, 112, 113]</t>
  </si>
  <si>
    <t xml:space="preserve">F5S1D9|F5S1D9_9ENTR Bifunctional protein Aas OS=Enterobacter hormaechei ATCC 49162 </t>
  </si>
  <si>
    <t>([0.001808, 0.00152, 0.001335, 0.000906, 0.001434, 0.001271, 0.001722, 0.001649, 0.002336, 0.00292, 0.003701, 0.004483, 0.006533, 0.009187, 0.006245, 0.006795, 0.011342, 0.01227, 0.011669, 0.013265, 0.016021, 0.009483, 0.016826, 0.036378, 0.096677, 0.092881, 0.109221, 0.106997, 0.081712, 0.037156, 0.03976, 0.038042, 0.020876, 0.011518, 0.008895, 0.011669, 0.01204, 0.007259, 0.004976, 0.005378, 0.005378, 0.007422, 0.012727, 0.008624, 0.00515, 0.004414, 0.003478, 0.003298, 0.003298, 0.004736, 0.004736, 0.004577, 0.004736, 0.006374, 0.006039, 0.006039, 0.005872, 0.008409, 0.008804, 0.008804, 0.008075, 0.012727, 0.008409, 0.00543, 0.007259, 0.007315, 0.006421, 0.009401, 0.00962, 0.010131, 0.011518, 0.021816, 0.022667, 0.024393, 0.017797, 0.026892, 0.027463, 0.038858, 0.037156, 0.042364, 0.050641, 0.050641, 0.023087, 0.023087, 0.045352, 0.046336, 0.106997, 0.173081, 0.173081, 0.194234, 0.122885, 0.055536, 0.023534, 0.026892, 0.024826, 0.034068, 0.047319, 0.048328, 0.047319, 0.029376, 0.060549, 0.100716, 0.098513, 0.102787, 0.144935, 0.144935, 0.074921, 0.038042, 0.040537, 0.034068, 0.046336, 0.079919, 0.071867, 0.096677, 0.066181, 0.048328, 0.048328, 0.047319, 0.096677, 0.078022, 0.132295, 0.079919, 0.048328, 0.058088, 0.056825, 0.078022, 0.040537, 0.081712, 0.15008, 0.116183, 0.122885, 0.086953, 0.090864, 0.092881, 0.0704, 0.088832, 0.111485, 0.06184, 0.06312, 0.059222, 0.042364, 0.025316, 0.040537, 0.0704, 0.06184, 0.067594, 0.032017, 0.0704, 0.067594, 0.036378, 0.048328, 0.025316, 0.046336, 0.024826, 0.030003, 0.076542, 0.090864, 0.092881, 0.155435, 0.094817, 0.111485, 0.142424, 0.232838, 0.243554, 0.200174, 0.219301, 0.31487, 0.390993, 0.374039, 0.380708, 0.486429, 0.486429, 0.59917, 0.483068, 0.545602, 0.661982, 0.642678, 0.549308, 0.444081, 0.450668, 0.557691, 0.42561, 0.4292, 0.356642, 0.356642, 0.356642, 0.335645, 0.288399, 0.284882, 0.206376, 0.206376, 0.225814, 0.225814, 0.239899, 0.339168, 0.288399, 0.194234, 0.196879, 0.239899, 0.239899, 0.158265, 0.147574, 0.194234, 0.247041, 0.194234, 0.18812, 0.139895, 0.132295, 0.139895, 0.167087, 0.236433, 0.243554, 0.161087, 0.090864, 0.088832, 0.090864, 0.086953, 0.164327, 0.081712, 0.085092, 0.161087, 0.243554, 0.25406, 0.194234, 0.18812, 0.281712, 0.191378, 0.200174, 0.206376, 0.243554, 0.247041, 0.167087, 0.081712, 0.078022, 0.134866, 0.127496, 0.071867, 0.073402, 0.071867, 0.139895, 0.074921, 0.06184, 0.060549, 0.06184, 0.111485, 0.118441, 0.120615, 0.11371, 0.179055, 0.106997, 0.081712, 0.045352, 0.092881, 0.185198, 0.219301, 0.219301, 0.137348, 0.216401, 0.271506, 0.225814, 0.161087, 0.167087, 0.090864, 0.090864, 0.069024, 0.043307, 0.038858, 0.038858, 0.071867, 0.071867, 0.0704, 0.111485, 0.147574, 0.098513, 0.0704, 0.092881, 0.048328, 0.088832, 0.073402, 0.088832, 0.069024, 0.106997, 0.173081, 0.194234, 0.191378, 0.219301, 0.257454, 0.170161, 0.173081, 0.147574, 0.122885, 0.203355, 0.106997, 0.139895, 0.17593, 0.15284, 0.073402, 0.134866, 0.127496, 0.155435, 0.164327, 0.132295, 0.078022, 0.085092, 0.142424, 0.144935, 0.147574, 0.106997, 0.10481, 0.10481, 0.071867, 0.106997, 0.111485, 0.194234, 0.109221, 0.111485, 0.173081, 0.206376, 0.206376, 0.125101, 0.079919, 0.035586, 0.03976, 0.078022, 0.074921, 0.040537, 0.040537, 0.032017, 0.060549, 0.069024, 0.069024, 0.098513, 0.064632, 0.06312, 0.059222, 0.058088, 0.028695, 0.015694, 0.012491, 0.010509, 0.017447, 0.015694, 0.017797, 0.023087, 0.024826, 0.023963, 0.024393, 0.0198, 0.025762, 0.016257, 0.024826, 0.025316, 0.034068, 0.050641, 0.054297, 0.056825, 0.109221, 0.158265, 0.158265, 0.17593, 0.127496, 0.059222, 0.111485, 0.17593, 0.219301, 0.18812, 0.200174, 0.295083, 0.328603, 0.346032, 0.422041, 0.422041, 0.335645, 0.25031, 0.216401, 0.191378, 0.179055, 0.170161, 0.194234, 0.194234, 0.196879, 0.25406, 0.394753, 0.311707, 0.335645, 0.342579, 0.25031, 0.229226, 0.232838, 0.147574, 0.10481, 0.111485, 0.049374, 0.083462, 0.106997, 0.120615, 0.129801, 0.132295, 0.06312, 0.048328, 0.086953, 0.125101, 0.086953, 0.094817, 0.085092, 0.034068, 0.031287, 0.056825, 0.025762, 0.025316, 0.025762, 0.032677, 0.0198, 0.043307, 0.023087, 0.014075, 0.013437, 0.014783, 0.009728, 0.010926, 0.014075, 0.014586, 0.014586, 0.026892, 0.015344, 0.013613, 0.016021, 0.010221, 0.011903, 0.022667, 0.026338, 0.026338, 0.025316, 0.022306, 0.022306, 0.021816, 0.028695, 0.033407, 0.031287, 0.032017, 0.036378, 0.0198, 0.021381, 0.026338, 0.025762, 0.025762, 0.059222, 0.066181, 0.0704, 0.028107, 0.028695, 0.025316, 0.045352, 0.048328, 0.042364, 0.024393, 0.045352, 0.079919, 0.036378, 0.025762, 0.046336, 0.034884, 0.051831, 0.05306, 0.06184, 0.030611, 0.05306, 0.024393, 0.019109, 0.032017, 0.042364, 0.042364, 0.023087, 0.016021, 0.010672, 0.016257, 0.025762, 0.021381, 0.022306, 0.038042, 0.028107, 0.029376, 0.067594, 0.081712, 0.079919, 0.066181, 0.125101, 0.066181, 0.071867, 0.15284, 0.158265, 0.219301, 0.120615, 0.196879, 0.185198, 0.25031, 0.191378, 0.122885, 0.167087, 0.15008, 0.092881, 0.15008, 0.094817, 0.092881, 0.10481, 0.06312, 0.050641, 0.058088, 0.067594, 0.081712, 0.076542, 0.038858, 0.043307, 0.059222, 0.0704, 0.092881, 0.076542, 0.109221, 0.170161, 0.179055, 0.179055, 0.278302, 0.206376, 0.278302, 0.268042, 0.164327, 0.155435, 0.209395, 0.182256, 0.173081, 0.25406, 0.219301, 0.311707, 0.216401, 0.206376, 0.15284, 0.137348, 0.18812, 0.219301, 0.144935, 0.137348, 0.144935, 0.137348, 0.194234, 0.196879, 0.132295, 0.216401, 0.216401, 0.185198, 0.185198, 0.295083, 0.295083, 0.26085, 0.222385, 0.318242, 0.401658, 0.346032, 0.335645, 0.301917, 0.236433, 0.346032, 0.339168, 0.36309, 0.36309, 0.298791, 0.219301, 0.31487, 0.278302, 0.394753, 0.408655, 0.380708, 0.366687, 0.366687, 0.366687, 0.418646, 0.408655, 0.42561, 0.447574, 0.553315, 0.56648, 0.661982, 0.521092, 0.418646, 0.398279, 0.408655, 0.476583, 0.59014, 0.465241, 0.4292, 0.394753, 0.281712, 0.324872, 0.321458, 0.318242, 0.384043, 0.271506, 0.206376, 0.200174, 0.179055, 0.173081, 0.164327, 0.164327, 0.216401, 0.295083, 0.281712, 0.17593, 0.15284, 0.139895, 0.142424, 0.173081, 0.173081, 0.288399, 0.239899, 0.170161, 0.164327, 0.109221, 0.203355, 0.232838, 0.167087, 0.268042, 0.268042, 0.194234, 0.170161, 0.203355, 0.185198, 0.134866, 0.222385, 0.222385, 0.247041, 0.328603, 0.321458, 0.332115, 0.288399, 0.328603, 0.328603, 0.264545, 0.335645, 0.318242, 0.366687, 0.40511, 0.387226, 0.374039, 0.450668, 0.497853, 0.458154, 0.41194, 0.414856, 0.339168, 0.271506, 0.26085, 0.278302, 0.321458, 0.31487, 0.356642, 0.275179, 0.328603, 0.387226, 0.408655, 0.380708, 0.295083, 0.247041, 0.243554, 0.170161, 0.147574, 0.134866, 0.170161, 0.247041, 0.308712, 0.295083, 0.4292, 0.436924, 0.349426, 0.311707, 0.247041, 0.268042, 0.339168, 0.356642, 0.275179, 0.257454, 0.196879, 0.191378, 0.25406, 0.268042, 0.275179, 0.335645, 0.271506, 0.179055, 0.170161, 0.173081, 0.25031, 0.209395, 0.229226, 0.31487, 0.239899, 0.239899, 0.209395, 0.147574, 0.134866, 0.206376, 0.185198, 0.206376, 0.298791, 0.318242, 0.281712, 0.377384, 0.349426, 0.42561, 0.529623, 0.494003, 0.480142, 0.461924, 0.450668, 0.387226, 0.349426, 0.468512, 0.557691, 0.521092, 0.675549, 0.671169], '')</t>
  </si>
  <si>
    <t>[172, 174, 175, 176, 177, 180, 578, 579, 580, 581, 586, 707, 715, 716, 717, 718]</t>
  </si>
  <si>
    <t xml:space="preserve">F5S1E6|F5S1E6_9ENTR Diaminopimelate decarboxylase OS=Enterobacter hormaechei ATCC 49162 </t>
  </si>
  <si>
    <t>([0.716283, 0.73685, 0.767246, 0.59508, 0.632174, 0.59014, 0.622677, 0.657645, 0.538167, 0.447574, 0.458154, 0.40511, 0.433034, 0.436924, 0.422041, 0.308712, 0.278302, 0.301917, 0.324872, 0.239899, 0.15008, 0.090864, 0.048328, 0.049374, 0.071867, 0.0704, 0.047319, 0.028107, 0.025762, 0.051831, 0.088832, 0.050641, 0.074921, 0.050641, 0.034884, 0.032017, 0.0704, 0.034068, 0.059222, 0.029376, 0.030003, 0.054297, 0.041405, 0.064632, 0.06312, 0.076542, 0.060549, 0.0704, 0.106997, 0.118441, 0.060549, 0.06312, 0.066181, 0.047319, 0.058088, 0.060549, 0.048328, 0.045352, 0.102787, 0.100716, 0.15008, 0.155435, 0.155435, 0.194234, 0.232838, 0.222385, 0.164327, 0.18812, 0.17593, 0.17593, 0.179055, 0.179055, 0.191378, 0.275179, 0.324872, 0.243554, 0.295083, 0.301917, 0.301917, 0.179055, 0.179055, 0.206376, 0.271506, 0.243554, 0.318242, 0.308712, 0.318242, 0.356642, 0.268042, 0.284882, 0.182256, 0.170161, 0.225814, 0.219301, 0.147574, 0.102787, 0.173081, 0.206376, 0.203355, 0.209395, 0.229226, 0.191378, 0.161087, 0.109221, 0.132295, 0.137348, 0.079919, 0.078022, 0.051831, 0.109221, 0.10481, 0.200174, 0.167087, 0.191378, 0.179055, 0.18812, 0.291804, 0.236433, 0.147574, 0.185198, 0.18812, 0.18812, 0.21291, 0.222385, 0.222385, 0.219301, 0.236433, 0.324872, 0.324872, 0.418646, 0.31487, 0.295083, 0.200174, 0.225814, 0.15008, 0.161087, 0.26085, 0.243554, 0.182256, 0.268042, 0.25406, 0.239899, 0.335645, 0.335645, 0.339168, 0.408655, 0.414856, 0.390993, 0.401658, 0.390993, 0.390993, 0.486429, 0.618285, 0.733139, 0.728858, 0.837511, 0.823549, 0.680603, 0.553315, 0.58069, 0.545602, 0.557691, 0.509769, 0.545602, 0.509769, 0.465241, 0.377384, 0.394753, 0.31487, 0.222385, 0.236433, 0.236433, 0.134866, 0.134866, 0.079919, 0.079919, 0.044297, 0.029376, 0.050641, 0.050641, 0.092881, 0.085092, 0.081712, 0.059222, 0.047319, 0.058088, 0.069024, 0.078022, 0.073402, 0.06184, 0.102787, 0.098513, 0.058088, 0.116183, 0.116183, 0.129801, 0.088832, 0.147574, 0.17593, 0.142424, 0.161087, 0.155435, 0.203355, 0.142424, 0.142424, 0.15284, 0.081712, 0.081712, 0.132295, 0.132295, 0.137348, 0.15284, 0.125101, 0.122885, 0.109221, 0.085092, 0.125101, 0.179055, 0.17593, 0.132295, 0.167087, 0.147574, 0.173081, 0.094817, 0.139895, 0.236433, 0.222385, 0.352862, 0.374039, 0.328603, 0.222385, 0.321458, 0.311707, 0.352862, 0.454136, 0.356642, 0.295083, 0.291804, 0.209395, 0.127496, 0.200174, 0.170161, 0.225814, 0.196879, 0.30533, 0.301917, 0.194234, 0.167087, 0.127496, 0.118441, 0.085092, 0.142424, 0.137348, 0.109221, 0.066181, 0.06184, 0.064632, 0.129801, 0.074921, 0.139895, 0.257454, 0.257454, 0.288399, 0.206376, 0.137348, 0.085092, 0.069024, 0.132295, 0.132295, 0.155435, 0.10481, 0.106997, 0.073402, 0.058088, 0.078022, 0.078022, 0.081712, 0.137348, 0.081712, 0.139895, 0.139895, 0.090864, 0.090864, 0.090864, 0.170161, 0.25406, 0.21291, 0.185198, 0.106997, 0.076542, 0.085092, 0.10481, 0.164327, 0.132295, 0.164327, 0.167087, 0.15284, 0.120615, 0.120615, 0.196879, 0.200174, 0.147574, 0.118441, 0.118441, 0.118441, 0.0704, 0.071867, 0.137348, 0.118441, 0.191378, 0.243554, 0.155435, 0.155435, 0.132295, 0.239899, 0.225814, 0.21291, 0.308712, 0.268042, 0.191378, 0.173081, 0.147574, 0.206376, 0.291804, 0.200174, 0.219301, 0.31487, 0.243554, 0.17593, 0.229226, 0.219301, 0.284882, 0.281712, 0.247041, 0.295083, 0.281712, 0.281712, 0.295083, 0.216401, 0.18812, 0.278302, 0.278302, 0.321458, 0.308712, 0.308712, 0.401658, 0.380708, 0.301917, 0.387226, 0.468512, 0.5017, 0.5017, 0.384043, 0.505461, 0.608892, 0.5017, 0.497853, 0.538167, 0.521092, 0.626927, 0.661982, 0.538167, 0.480142, 0.384043, 0.370445, 0.384043, 0.394753, 0.394753, 0.436924, 0.328603, 0.318242, 0.291804, 0.288399, 0.332115, 0.301917, 0.284882, 0.366687, 0.284882, 0.264545, 0.264545, 0.25031, 0.374039, 0.374039, 0.335645, 0.450668, 0.468512, 0.384043, 0.298791, 0.194234, 0.236433, 0.335645, 0.335645, 0.30533, 0.275179, 0.31487, 0.239899, 0.158265, 0.147574, 0.225814, 0.21291, 0.222385, 0.229226, 0.125101, 0.200174, 0.295083, 0.191378, 0.116183, 0.144935, 0.142424, 0.257454, 0.173081, 0.116183, 0.094817, 0.116183, 0.11371, 0.088832, 0.122885, 0.185198, 0.15008, 0.116183, 0.083462, 0.047319], '')</t>
  </si>
  <si>
    <t>[0, 1, 2, 3, 4, 5, 6, 7, 8, 152, 153, 154, 155, 156, 157, 158, 159, 160, 161, 162, 163, 164, 350, 351, 353, 354, 355, 357, 358, 359, 360, 361]</t>
  </si>
  <si>
    <t xml:space="preserve">F5S1I8|F5S1I8_9ENTR Isopentenyl-diphosphate Delta-isomerase OS=Enterobacter hormaechei ATCC 49162 </t>
  </si>
  <si>
    <t>([0.11371, 0.167087, 0.222385, 0.264545, 0.291804, 0.243554, 0.18812, 0.219301, 0.25406, 0.288399, 0.328603, 0.352862, 0.268042, 0.321458, 0.288399, 0.271506, 0.278302, 0.332115, 0.40511, 0.494003, 0.59508, 0.483068, 0.472492, 0.380708, 0.352862, 0.26085, 0.31487, 0.387226, 0.298791, 0.216401, 0.127496, 0.122885, 0.106997, 0.17593, 0.196879, 0.236433, 0.158265, 0.098513, 0.06184, 0.06312, 0.059222, 0.049374, 0.0704, 0.040537, 0.066181, 0.074921, 0.127496, 0.111485, 0.066181, 0.125101, 0.18812, 0.219301, 0.134866, 0.161087, 0.170161, 0.164327, 0.106997, 0.109221, 0.170161, 0.243554, 0.26085, 0.275179, 0.25406, 0.291804, 0.390993, 0.370445, 0.380708, 0.40511, 0.440853, 0.509769, 0.398279, 0.311707, 0.370445, 0.458154, 0.370445, 0.352862, 0.25406, 0.335645, 0.352862, 0.352862, 0.324872, 0.318242, 0.225814, 0.26085, 0.26085, 0.170161, 0.196879, 0.216401, 0.132295, 0.109221, 0.144935, 0.229226, 0.206376, 0.206376, 0.129801, 0.191378, 0.21291, 0.288399, 0.284882, 0.374039, 0.366687, 0.394753, 0.298791, 0.321458, 0.332115, 0.328603, 0.4292, 0.342579, 0.232838, 0.339168, 0.30533, 0.182256, 0.147574, 0.216401, 0.21291, 0.247041, 0.257454, 0.25031, 0.284882, 0.191378, 0.147574, 0.094817, 0.098513, 0.147574, 0.216401, 0.21291, 0.15008, 0.111485, 0.185198, 0.173081, 0.158265, 0.144935, 0.17593, 0.194234, 0.144935, 0.161087, 0.191378, 0.122885, 0.06312, 0.056825, 0.083462, 0.059222, 0.109221, 0.086953, 0.094817, 0.100716, 0.055536, 0.0704, 0.046336, 0.041405, 0.090864, 0.051831, 0.0704, 0.0704, 0.078022, 0.142424, 0.111485, 0.137348, 0.182256, 0.25031, 0.247041, 0.295083, 0.370445, 0.268042, 0.291804, 0.25406, 0.137348, 0.179055, 0.17593, 0.281712, 0.26085, 0.206376, 0.271506, 0.281712, 0.335645, 0.295083, 0.232838, 0.239899, 0.185198, 0.185198], '')</t>
  </si>
  <si>
    <t>[20, 69]</t>
  </si>
  <si>
    <t xml:space="preserve">F5S1M4|F5S1M4_9ENTR Phosphoglycerate kinase OS=Enterobacter hormaechei ATCC 49162 </t>
  </si>
  <si>
    <t>([0.092881, 0.094817, 0.127496, 0.158265, 0.18812, 0.144935, 0.081712, 0.05306, 0.069024, 0.0704, 0.092881, 0.071867, 0.078022, 0.078022, 0.161087, 0.118441, 0.139895, 0.137348, 0.129801, 0.194234, 0.132295, 0.203355, 0.232838, 0.239899, 0.216401, 0.216401, 0.191378, 0.295083, 0.359901, 0.359901, 0.308712, 0.332115, 0.414856, 0.308712, 0.384043, 0.271506, 0.30533, 0.232838, 0.222385, 0.229226, 0.232838, 0.268042, 0.257454, 0.196879, 0.161087, 0.134866, 0.139895, 0.219301, 0.229226, 0.185198, 0.182256, 0.26085, 0.26085, 0.26085, 0.366687, 0.349426, 0.444081, 0.384043, 0.480142, 0.5017, 0.509769, 0.390993, 0.422041, 0.346032, 0.332115, 0.398279, 0.398279, 0.328603, 0.342579, 0.25031, 0.25031, 0.247041, 0.257454, 0.219301, 0.147574, 0.137348, 0.139895, 0.15284, 0.173081, 0.161087, 0.096677, 0.058088, 0.11371, 0.120615, 0.11371, 0.116183, 0.098513, 0.139895, 0.142424, 0.142424, 0.158265, 0.200174, 0.216401, 0.206376, 0.222385, 0.225814, 0.167087, 0.120615, 0.060549, 0.100716, 0.109221, 0.116183, 0.164327, 0.090864, 0.092881, 0.147574, 0.21291, 0.219301, 0.219301, 0.278302, 0.275179, 0.349426, 0.394753, 0.387226, 0.308712, 0.295083, 0.366687, 0.42561, 0.401658, 0.450668, 0.40511, 0.311707, 0.30533, 0.31487, 0.359901, 0.236433, 0.182256, 0.155435, 0.15008, 0.129801, 0.069024, 0.06312, 0.06184, 0.045352, 0.046336, 0.076542, 0.06312, 0.067594, 0.056825, 0.096677, 0.120615, 0.147574, 0.209395, 0.191378, 0.179055, 0.236433, 0.236433, 0.271506, 0.31487, 0.239899, 0.239899, 0.275179, 0.247041, 0.236433, 0.30533, 0.216401, 0.147574, 0.147574, 0.147574, 0.191378, 0.127496, 0.134866, 0.109221, 0.067594, 0.116183, 0.11371, 0.098513, 0.118441, 0.134866, 0.139895, 0.225814, 0.229226, 0.30533, 0.370445, 0.342579, 0.247041, 0.295083, 0.288399, 0.25406, 0.239899, 0.219301, 0.301917, 0.275179, 0.243554, 0.321458, 0.328603, 0.324872, 0.278302, 0.36309, 0.30533, 0.209395, 0.185198, 0.21291, 0.144935, 0.118441, 0.134866, 0.116183, 0.116183, 0.191378, 0.264545, 0.191378, 0.122885, 0.085092, 0.088832, 0.127496, 0.127496, 0.073402, 0.064632, 0.111485, 0.111485, 0.086953, 0.094817, 0.073402, 0.060549, 0.102787, 0.102787, 0.111485, 0.18812, 0.155435, 0.147574, 0.134866, 0.196879, 0.200174, 0.179055, 0.196879, 0.173081, 0.185198, 0.18812, 0.158265, 0.158265, 0.173081, 0.243554, 0.298791, 0.332115, 0.281712, 0.194234, 0.194234, 0.194234, 0.127496, 0.194234, 0.120615, 0.15284, 0.10481, 0.196879, 0.291804, 0.281712, 0.243554, 0.232838, 0.243554, 0.278302, 0.271506, 0.271506, 0.196879, 0.203355, 0.222385, 0.308712, 0.356642, 0.36309, 0.321458, 0.398279, 0.298791, 0.380708, 0.342579, 0.339168, 0.31487, 0.321458, 0.216401, 0.278302, 0.291804, 0.384043, 0.440853, 0.447574, 0.328603, 0.349426, 0.36309, 0.25031, 0.243554, 0.288399, 0.21291, 0.243554, 0.206376, 0.301917, 0.301917, 0.219301, 0.25406, 0.264545, 0.167087, 0.173081, 0.170161, 0.170161, 0.125101, 0.10481, 0.102787, 0.102787, 0.10481, 0.06184, 0.11371, 0.11371, 0.129801, 0.129801, 0.129801, 0.106997, 0.05306, 0.064632, 0.056825, 0.086953, 0.081712, 0.074921, 0.125101, 0.125101, 0.116183, 0.144935, 0.170161, 0.100716, 0.116183, 0.155435, 0.229226, 0.18812, 0.120615, 0.079919, 0.129801, 0.127496, 0.203355, 0.275179, 0.155435, 0.25406, 0.139895, 0.109221, 0.194234, 0.194234, 0.203355, 0.216401, 0.216401, 0.125101, 0.167087, 0.196879, 0.15008, 0.15008, 0.111485, 0.102787, 0.122885, 0.067594, 0.055536, 0.05306, 0.060549, 0.066181, 0.066181, 0.064632, 0.044297, 0.043307, 0.045352, 0.045352, 0.042364, 0.03976, 0.056825, 0.035586, 0.024826, 0.049374, 0.023534, 0.025316, 0.056825, 0.055536, 0.090864, 0.0704, 0.036378, 0.048328, 0.069024, 0.044297, 0.06312, 0.086953, 0.048328, 0.054297, 0.06312, 0.06312, 0.050641, 0.059222, 0.106997, 0.15008, 0.111485, 0.179055, 0.232838, 0.17593, 0.147574, 0.127496, 0.185198, 0.295083, 0.18812], '')</t>
  </si>
  <si>
    <t>[59, 60]</t>
  </si>
  <si>
    <t xml:space="preserve">F5S1M5|F5S1M5_9ENTR D-erythrose-4-phosphate dehydrogenase OS=Enterobacter hormaechei ATCC 49162 </t>
  </si>
  <si>
    <t>([0.064632, 0.086953, 0.048328, 0.069024, 0.086953, 0.125101, 0.096677, 0.078022, 0.094817, 0.096677, 0.0704, 0.050641, 0.051831, 0.081712, 0.085092, 0.125101, 0.142424, 0.194234, 0.194234, 0.122885, 0.219301, 0.164327, 0.122885, 0.173081, 0.106997, 0.120615, 0.122885, 0.109221, 0.132295, 0.142424, 0.142424, 0.191378, 0.278302, 0.225814, 0.200174, 0.209395, 0.142424, 0.090864, 0.109221, 0.058088, 0.106997, 0.106997, 0.15284, 0.21291, 0.239899, 0.324872, 0.206376, 0.170161, 0.164327, 0.194234, 0.134866, 0.155435, 0.185198, 0.200174, 0.232838, 0.278302, 0.278302, 0.278302, 0.25406, 0.191378, 0.275179, 0.275179, 0.271506, 0.239899, 0.15284, 0.15008, 0.106997, 0.122885, 0.144935, 0.243554, 0.247041, 0.311707, 0.225814, 0.232838, 0.216401, 0.142424, 0.155435, 0.086953, 0.142424, 0.25406, 0.232838, 0.232838, 0.167087, 0.167087, 0.139895, 0.161087, 0.102787, 0.15284, 0.161087, 0.161087, 0.147574, 0.098513, 0.058088, 0.100716, 0.098513, 0.100716, 0.173081, 0.15284, 0.236433, 0.25031, 0.206376, 0.298791, 0.216401, 0.295083, 0.26085, 0.321458, 0.359901, 0.440853, 0.4292, 0.447574, 0.356642, 0.25406, 0.31487, 0.408655, 0.440853, 0.4292, 0.4292, 0.414856, 0.418646, 0.332115, 0.324872, 0.324872, 0.324872, 0.346032, 0.271506, 0.194234, 0.194234, 0.161087, 0.173081, 0.18812, 0.25031, 0.346032, 0.366687, 0.36309, 0.328603, 0.31487, 0.318242, 0.318242, 0.229226, 0.164327, 0.239899, 0.243554, 0.247041, 0.239899, 0.229226, 0.298791, 0.408655, 0.422041, 0.40511, 0.308712, 0.21291, 0.239899, 0.164327, 0.161087, 0.161087, 0.118441, 0.064632, 0.066181, 0.0704, 0.100716, 0.086953, 0.088832, 0.046336, 0.06184, 0.060549, 0.096677, 0.094817, 0.060549, 0.058088, 0.098513, 0.094817, 0.158265, 0.132295, 0.158265, 0.206376, 0.21291, 0.308712, 0.401658, 0.401658, 0.324872, 0.264545, 0.356642, 0.328603, 0.332115, 0.324872, 0.356642, 0.366687, 0.278302, 0.349426, 0.352862, 0.349426, 0.447574, 0.41194, 0.384043, 0.414856, 0.461924, 0.454136, 0.356642, 0.26085, 0.281712, 0.281712, 0.380708, 0.374039, 0.401658, 0.401658, 0.36309, 0.301917, 0.291804, 0.288399, 0.284882, 0.281712, 0.194234, 0.10481, 0.144935, 0.17593, 0.096677, 0.096677, 0.10481, 0.167087, 0.15008, 0.139895, 0.170161, 0.098513, 0.079919, 0.05306, 0.092881, 0.074921, 0.106997, 0.109221, 0.109221, 0.116183, 0.076542, 0.129801, 0.194234, 0.102787, 0.102787, 0.116183, 0.10481, 0.066181, 0.066181, 0.085092, 0.074921, 0.088832, 0.173081, 0.142424, 0.196879, 0.167087, 0.158265, 0.147574, 0.098513, 0.173081, 0.100716, 0.088832, 0.049374, 0.066181, 0.111485, 0.088832, 0.125101, 0.134866, 0.191378, 0.161087, 0.129801, 0.134866, 0.139895, 0.069024, 0.069024, 0.073402, 0.049374, 0.081712, 0.079919, 0.0704, 0.079919, 0.079919, 0.088832, 0.144935, 0.092881, 0.098513, 0.059222, 0.078022, 0.074921, 0.078022, 0.11371, 0.200174, 0.194234, 0.167087, 0.164327, 0.164327, 0.164327, 0.25031, 0.25406, 0.243554, 0.339168, 0.311707, 0.324872, 0.390993, 0.390993, 0.4292, 0.418646, 0.444081, 0.335645, 0.332115, 0.328603, 0.209395, 0.144935, 0.088832, 0.067594, 0.120615, 0.185198, 0.194234, 0.120615, 0.118441, 0.054297, 0.043307, 0.046336, 0.073402, 0.058088, 0.032677, 0.042364, 0.043307, 0.079919, 0.081712, 0.067594, 0.050641, 0.074921, 0.094817, 0.155435, 0.219301, 0.118441, 0.111485, 0.083462, 0.120615, 0.098513, 0.173081, 0.179055, 0.132295, 0.102787, 0.111485, 0.18812, 0.134866], '')</t>
  </si>
  <si>
    <t xml:space="preserve">F5S1N0|F5S1N0_9ENTR L-aspartate dehydrogenase OS=Enterobacter hormaechei ATCC 49162 </t>
  </si>
  <si>
    <t>([0.018787, 0.019401, 0.021381, 0.033407, 0.034884, 0.026892, 0.018106, 0.028695, 0.038858, 0.026892, 0.044297, 0.045352, 0.045352, 0.028695, 0.036378, 0.024826, 0.043307, 0.047319, 0.025762, 0.033407, 0.026892, 0.033407, 0.048328, 0.060549, 0.06184, 0.079919, 0.100716, 0.144935, 0.071867, 0.074921, 0.144935, 0.122885, 0.079919, 0.079919, 0.134866, 0.137348, 0.164327, 0.185198, 0.229226, 0.236433, 0.31487, 0.349426, 0.384043, 0.377384, 0.346032, 0.264545, 0.222385, 0.264545, 0.30533, 0.440853, 0.444081, 0.339168, 0.264545, 0.284882, 0.308712, 0.219301, 0.219301, 0.284882, 0.275179, 0.31487, 0.370445, 0.291804, 0.26085, 0.232838, 0.139895, 0.167087, 0.25031, 0.30533, 0.203355, 0.125101, 0.100716, 0.092881, 0.15008, 0.139895, 0.225814, 0.132295, 0.161087, 0.134866, 0.076542, 0.071867, 0.071867, 0.086953, 0.109221, 0.078022, 0.059222, 0.118441, 0.118441, 0.086953, 0.043307, 0.090864, 0.155435, 0.155435, 0.094817, 0.055536, 0.076542, 0.058088, 0.100716, 0.120615, 0.173081, 0.185198, 0.194234, 0.120615, 0.074921, 0.090864, 0.15008, 0.15284, 0.098513, 0.083462, 0.102787, 0.098513, 0.094817, 0.090864, 0.05306, 0.076542, 0.109221, 0.111485, 0.132295, 0.15008, 0.15008, 0.15284, 0.155435, 0.167087, 0.243554, 0.26085, 0.271506, 0.182256, 0.216401, 0.281712, 0.308712, 0.30533, 0.394753, 0.418646, 0.387226, 0.472492, 0.414856, 0.447574, 0.476583, 0.476583, 0.359901, 0.328603, 0.349426, 0.440853, 0.339168, 0.247041, 0.324872, 0.236433, 0.342579, 0.25031, 0.191378, 0.18812, 0.209395, 0.182256, 0.15008, 0.125101, 0.066181, 0.058088, 0.064632, 0.064632, 0.064632, 0.092881, 0.111485, 0.11371, 0.088832, 0.118441, 0.18812, 0.116183, 0.098513, 0.11371, 0.147574, 0.216401, 0.191378, 0.185198, 0.155435, 0.134866, 0.161087, 0.268042, 0.308712, 0.26085, 0.185198, 0.185198, 0.21291, 0.155435, 0.139895, 0.139895, 0.173081, 0.191378, 0.278302, 0.387226, 0.284882, 0.328603, 0.236433, 0.232838, 0.161087, 0.232838, 0.298791, 0.298791, 0.298791, 0.36309, 0.398279, 0.494003, 0.505461, 0.517562, 0.613573, 0.517562, 0.570702, 0.480142, 0.480142, 0.472492, 0.390993, 0.349426, 0.339168, 0.440853, 0.359901, 0.440853, 0.352862, 0.332115, 0.288399, 0.278302, 0.281712, 0.203355, 0.222385, 0.147574, 0.118441, 0.109221, 0.179055, 0.200174, 0.264545, 0.25406, 0.25031, 0.335645, 0.36309, 0.335645, 0.288399, 0.31487, 0.298791, 0.346032, 0.26085, 0.339168, 0.308712, 0.239899, 0.318242, 0.30533, 0.301917, 0.301917, 0.225814, 0.209395, 0.155435, 0.132295, 0.100716, 0.079919, 0.056825, 0.081712, 0.078022, 0.074921, 0.120615, 0.088832], '')</t>
  </si>
  <si>
    <t>[200, 201, 202, 203, 204]</t>
  </si>
  <si>
    <t xml:space="preserve">F5S1P4|F5S1P4_9ENTR Biosynthetic arginine decarboxylase OS=Enterobacter hormaechei ATCC 49162 </t>
  </si>
  <si>
    <t>([0.390993, 0.418646, 0.447574, 0.401658, 0.30533, 0.332115, 0.366687, 0.281712, 0.321458, 0.25031, 0.243554, 0.179055, 0.090864, 0.083462, 0.134866, 0.170161, 0.137348, 0.083462, 0.090864, 0.056825, 0.056825, 0.074921, 0.045352, 0.044297, 0.06184, 0.059222, 0.059222, 0.035586, 0.03976, 0.043307, 0.081712, 0.116183, 0.216401, 0.264545, 0.291804, 0.291804, 0.243554, 0.335645, 0.356642, 0.356642, 0.339168, 0.291804, 0.281712, 0.281712, 0.216401, 0.21291, 0.271506, 0.275179, 0.356642, 0.398279, 0.380708, 0.366687, 0.349426, 0.335645, 0.318242, 0.31487, 0.268042, 0.216401, 0.125101, 0.118441, 0.055536, 0.109221, 0.137348, 0.079919, 0.078022, 0.122885, 0.125101, 0.15008, 0.090864, 0.083462, 0.102787, 0.054297, 0.060549, 0.045352, 0.036378, 0.030003, 0.025762, 0.032017, 0.043307, 0.086953, 0.15008, 0.25031, 0.144935, 0.134866, 0.132295, 0.216401, 0.206376, 0.21291, 0.134866, 0.118441, 0.069024, 0.044297, 0.044297, 0.048328, 0.032677, 0.041405, 0.054297, 0.059222, 0.06184, 0.079919, 0.079919, 0.073402, 0.047319, 0.046336, 0.050641, 0.090864, 0.048328, 0.027463, 0.026338, 0.047319, 0.092881, 0.161087, 0.25031, 0.25406, 0.225814, 0.236433, 0.247041, 0.284882, 0.268042, 0.26085, 0.257454, 0.222385, 0.232838, 0.216401, 0.275179, 0.229226, 0.167087, 0.167087, 0.219301, 0.225814, 0.194234, 0.196879, 0.155435, 0.142424, 0.216401, 0.219301, 0.232838, 0.137348, 0.109221, 0.071867, 0.079919, 0.078022, 0.054297, 0.051831, 0.094817, 0.120615, 0.15284, 0.137348, 0.129801, 0.158265, 0.088832, 0.088832, 0.050641, 0.034068, 0.031287, 0.033407, 0.034068, 0.042364, 0.078022, 0.127496, 0.185198, 0.118441, 0.0704, 0.0704, 0.043307, 0.022667, 0.023963, 0.022667, 0.030003, 0.060549, 0.06312, 0.060549, 0.060549, 0.059222, 0.069024, 0.03976, 0.038858, 0.041405, 0.042364, 0.046336, 0.044297, 0.024393, 0.041405, 0.045352, 0.043307, 0.083462, 0.144935, 0.078022, 0.074921, 0.06184, 0.058088, 0.043307, 0.081712, 0.058088, 0.086953, 0.132295, 0.21291, 0.196879, 0.18812, 0.216401, 0.203355, 0.120615, 0.196879, 0.18812, 0.257454, 0.352862, 0.31487, 0.328603, 0.422041, 0.42561, 0.5017, 0.387226, 0.414856, 0.324872, 0.377384, 0.374039, 0.384043, 0.384043, 0.318242, 0.229226, 0.239899, 0.158265, 0.185198, 0.194234, 0.122885, 0.073402, 0.074921, 0.085092, 0.076542, 0.074921, 0.074921, 0.043307, 0.092881, 0.094817, 0.094817, 0.120615, 0.088832, 0.048328, 0.049374, 0.03976, 0.073402, 0.040537, 0.0704, 0.106997, 0.100716, 0.137348, 0.182256, 0.191378, 0.109221, 0.109221, 0.118441, 0.069024, 0.098513, 0.096677, 0.096677, 0.111485, 0.106997, 0.185198, 0.268042, 0.229226, 0.332115, 0.222385, 0.229226, 0.173081, 0.18812, 0.118441, 0.15008, 0.17593, 0.106997, 0.17593, 0.125101, 0.125101, 0.129801, 0.158265, 0.100716, 0.055536, 0.090864, 0.06312, 0.056825, 0.058088, 0.0704, 0.043307, 0.083462, 0.094817, 0.147574, 0.083462, 0.144935, 0.139895, 0.147574, 0.216401, 0.21291, 0.288399, 0.275179, 0.370445, 0.288399, 0.36309, 0.401658, 0.398279, 0.377384, 0.377384, 0.298791, 0.308712, 0.40511, 0.318242, 0.356642, 0.352862, 0.450668, 0.356642, 0.275179, 0.173081, 0.155435, 0.098513, 0.096677, 0.10481, 0.083462, 0.083462, 0.094817, 0.144935, 0.137348, 0.209395, 0.139895, 0.236433, 0.225814, 0.239899, 0.328603, 0.295083, 0.209395, 0.206376, 0.301917, 0.377384, 0.483068, 0.505461, 0.575842, 0.505461, 0.497853, 0.497853, 0.59014, 0.56648, 0.549308, 0.486429, 0.408655, 0.436924, 0.40511, 0.414856, 0.311707, 0.229226, 0.291804, 0.311707, 0.321458, 0.298791, 0.301917, 0.31487, 0.25031, 0.278302, 0.352862, 0.324872, 0.356642, 0.384043, 0.414856, 0.384043, 0.454136, 0.549308, 0.59014, 0.632174, 0.608892, 0.707965, 0.707965, 0.720929, 0.788093, 0.720929, 0.59917, 0.626927, 0.608892, 0.570702, 0.58069, 0.585406, 0.56648, 0.557691, 0.545602, 0.545602, 0.58069, 0.570702, 0.549308, 0.56648, 0.529623, 0.454136, 0.450668, 0.553315, 0.4292, 0.356642, 0.390993, 0.509769, 0.486429, 0.494003, 0.56648, 0.570702, 0.461924, 0.497853, 0.517562, 0.41194, 0.380708, 0.318242, 0.318242, 0.236433, 0.243554, 0.243554, 0.321458, 0.335645, 0.21291, 0.318242, 0.31487, 0.332115, 0.339168, 0.332115, 0.298791, 0.232838, 0.200174, 0.298791, 0.31487, 0.225814, 0.216401, 0.15284, 0.216401, 0.179055, 0.200174, 0.200174, 0.219301, 0.167087, 0.17593, 0.271506, 0.288399, 0.288399, 0.288399, 0.295083, 0.301917, 0.335645, 0.433034, 0.4292, 0.40511, 0.380708, 0.486429, 0.497853, 0.494003, 0.5017, 0.570702, 0.557691, 0.585406, 0.585406, 0.653063, 0.570702, 0.549308, 0.549308, 0.642678, 0.56648, 0.4292, 0.366687, 0.366687, 0.268042, 0.291804, 0.219301, 0.134866, 0.125101, 0.18812, 0.216401, 0.229226, 0.222385, 0.271506, 0.15008, 0.137348, 0.088832, 0.122885, 0.15008, 0.088832, 0.047319, 0.074921, 0.090864, 0.081712, 0.092881, 0.109221, 0.125101, 0.18812, 0.21291, 0.206376, 0.200174, 0.216401, 0.219301, 0.225814, 0.247041, 0.349426, 0.318242, 0.335645, 0.243554, 0.155435, 0.239899, 0.257454, 0.232838, 0.222385, 0.318242, 0.284882, 0.384043, 0.359901, 0.328603, 0.324872, 0.328603, 0.332115, 0.271506, 0.17593, 0.170161, 0.179055, 0.200174, 0.229226, 0.209395, 0.26085, 0.346032, 0.335645, 0.380708, 0.408655, 0.436924, 0.458154, 0.483068, 0.370445, 0.384043, 0.447574, 0.575842, 0.56648, 0.622677, 0.788093, 0.808535, 0.694846, 0.694846, 0.525368, 0.40511, 0.447574, 0.408655, 0.401658, 0.366687, 0.318242, 0.298791, 0.370445, 0.247041, 0.15008, 0.232838, 0.229226, 0.155435, 0.129801, 0.129801, 0.066181, 0.025316, 0.034068, 0.06312, 0.064632, 0.144935, 0.21291, 0.191378, 0.275179, 0.203355, 0.134866, 0.15284, 0.073402, 0.076542, 0.142424, 0.21291, 0.21291, 0.144935, 0.209395, 0.158265, 0.170161, 0.170161, 0.278302, 0.295083, 0.30533, 0.301917, 0.291804, 0.328603, 0.332115, 0.284882, 0.374039, 0.440853, 0.4292, 0.59014, 0.450668, 0.366687, 0.380708, 0.301917, 0.387226, 0.394753, 0.447574, 0.398279, 0.401658, 0.321458, 0.308712, 0.295083, 0.185198, 0.161087, 0.170161, 0.247041, 0.209395, 0.17593, 0.229226, 0.311707, 0.284882, 0.291804, 0.377384, 0.380708, 0.4292, 0.332115, 0.311707, 0.342579, 0.374039, 0.342579, 0.346032, 0.370445, 0.387226, 0.384043, 0.42561, 0.374039, 0.36309, 0.349426, 0.284882, 0.278302, 0.18812, 0.194234, 0.18812, 0.109221, 0.11371, 0.147574, 0.239899, 0.200174, 0.161087, 0.122885, 0.200174, 0.264545, 0.191378, 0.122885, 0.232838, 0.147574, 0.15008], '')</t>
  </si>
  <si>
    <t>[210, 331, 332, 333, 336, 337, 338, 361, 362, 363, 364, 365, 366, 367, 368, 369, 370, 371, 372, 373, 374, 375, 376, 377, 378, 379, 380, 381, 382, 383, 384, 387, 391, 394, 395, 398, 443, 444, 445, 446, 447, 448, 449, 450, 451, 452, 453, 523, 524, 525, 526, 527, 528, 529, 530, 579]</t>
  </si>
  <si>
    <t>(23</t>
  </si>
  <si>
    <t xml:space="preserve">F5S1P5|F5S1P5_9ENTR S-adenosylmethionine synthase OS=Enterobacter hormaechei ATCC 49162 </t>
  </si>
  <si>
    <t>([0.222385, 0.268042, 0.339168, 0.366687, 0.398279, 0.468512, 0.505461, 0.51388, 0.436924, 0.42561, 0.458154, 0.505461, 0.450668, 0.461924, 0.476583, 0.529623, 0.575842, 0.480142, 0.497853, 0.447574, 0.374039, 0.36309, 0.335645, 0.324872, 0.339168, 0.370445, 0.324872, 0.284882, 0.291804, 0.308712, 0.30533, 0.219301, 0.232838, 0.31487, 0.229226, 0.161087, 0.179055, 0.239899, 0.31487, 0.268042, 0.232838, 0.232838, 0.247041, 0.275179, 0.264545, 0.271506, 0.164327, 0.17593, 0.203355, 0.206376, 0.236433, 0.182256, 0.194234, 0.185198, 0.118441, 0.203355, 0.284882, 0.21291, 0.21291, 0.21291, 0.257454, 0.321458, 0.335645, 0.394753, 0.414856, 0.339168, 0.318242, 0.31487, 0.25031, 0.25031, 0.25031, 0.291804, 0.339168, 0.398279, 0.284882, 0.380708, 0.332115, 0.324872, 0.40511, 0.332115, 0.30533, 0.232838, 0.161087, 0.216401, 0.194234, 0.116183, 0.17593, 0.167087, 0.25406, 0.31487, 0.346032, 0.359901, 0.264545, 0.311707, 0.318242, 0.422041, 0.346032, 0.390993, 0.377384, 0.349426, 0.436924, 0.497853, 0.480142, 0.59508, 0.604312, 0.642678, 0.712013, 0.712013, 0.741537, 0.741537, 0.741537, 0.59014, 0.529623, 0.505461, 0.494003, 0.394753, 0.366687, 0.433034, 0.42561, 0.450668, 0.483068, 0.480142, 0.380708, 0.380708, 0.324872, 0.349426, 0.318242, 0.377384, 0.31487, 0.301917, 0.209395, 0.185198, 0.26085, 0.291804, 0.31487, 0.25031, 0.346032, 0.374039, 0.377384, 0.335645, 0.335645, 0.268042, 0.25031, 0.30533, 0.390993, 0.4292, 0.401658, 0.349426, 0.349426, 0.332115, 0.25031, 0.335645, 0.398279, 0.408655, 0.380708, 0.454136, 0.521092, 0.525368, 0.461924, 0.458154, 0.387226, 0.380708, 0.356642, 0.374039, 0.398279, 0.387226, 0.380708, 0.298791, 0.31487, 0.284882, 0.288399, 0.380708, 0.352862, 0.26085, 0.18812, 0.147574, 0.15284, 0.158265, 0.155435, 0.21291, 0.182256, 0.295083, 0.301917, 0.308712, 0.30533, 0.30533, 0.298791, 0.30533, 0.30533, 0.377384, 0.394753, 0.444081, 0.36309, 0.352862, 0.433034, 0.517562, 0.509769, 0.422041, 0.41194, 0.433034, 0.36309, 0.311707, 0.324872, 0.311707, 0.41194, 0.31487, 0.222385, 0.229226, 0.225814, 0.275179, 0.268042, 0.243554, 0.17593, 0.147574, 0.118441, 0.11371, 0.122885, 0.191378, 0.271506, 0.278302, 0.15284, 0.15284, 0.147574, 0.125101, 0.122885, 0.129801, 0.164327, 0.239899, 0.25406, 0.18812, 0.216401, 0.139895, 0.147574, 0.236433, 0.335645, 0.408655, 0.311707, 0.196879, 0.137348, 0.147574, 0.15008, 0.158265, 0.21291, 0.298791, 0.257454, 0.222385, 0.194234, 0.229226, 0.229226, 0.216401, 0.281712, 0.25031, 0.225814, 0.219301, 0.216401, 0.209395, 0.229226, 0.346032, 0.4292, 0.490133, 0.40511, 0.41194, 0.509769, 0.509769, 0.476583, 0.483068, 0.418646, 0.387226, 0.352862, 0.352862, 0.26085, 0.194234, 0.196879, 0.295083, 0.308712, 0.222385, 0.170161, 0.134866, 0.094817, 0.096677, 0.059222, 0.074921, 0.074921, 0.074921, 0.048328, 0.067594, 0.046336, 0.090864, 0.073402, 0.088832, 0.047319, 0.0704, 0.06184, 0.074921, 0.050641, 0.038042, 0.073402, 0.129801, 0.155435, 0.182256, 0.11371, 0.142424, 0.118441, 0.122885, 0.125101, 0.098513, 0.085092, 0.147574, 0.15284, 0.209395, 0.15008, 0.268042, 0.298791, 0.408655, 0.422041, 0.40511, 0.447574, 0.342579, 0.232838, 0.167087, 0.170161, 0.275179, 0.21291, 0.17593, 0.170161, 0.10481, 0.191378, 0.222385, 0.137348, 0.122885, 0.076542, 0.067594, 0.060549, 0.045352, 0.023963, 0.023534, 0.023087, 0.014315, 0.022667, 0.045352, 0.03976, 0.021816, 0.021381, 0.045352, 0.092881, 0.0704, 0.096677, 0.054297, 0.043307, 0.079919, 0.038858, 0.066181, 0.11371, 0.118441, 0.155435, 0.132295, 0.147574, 0.132295, 0.219301, 0.21291, 0.191378, 0.291804, 0.380708, 0.328603, 0.275179, 0.182256, 0.137348, 0.158265, 0.257454, 0.222385, 0.18812, 0.301917, 0.21291, 0.206376, 0.164327, 0.134866, 0.219301, 0.158265, 0.25406, 0.194234, 0.167087, 0.122885, 0.076542, 0.054297], '')</t>
  </si>
  <si>
    <t>[6, 7, 11, 15, 16, 103, 104, 105, 106, 107, 108, 109, 110, 111, 112, 113, 156, 157, 195, 196, 262, 263]</t>
  </si>
  <si>
    <t xml:space="preserve">F5S1V3|F5S1V3_9ENTR DNA topoisomerase 4 subunit A OS=Enterobacter hormaechei ATCC 49162 </t>
  </si>
  <si>
    <t>([0.144935, 0.222385, 0.10481, 0.142424, 0.203355, 0.25406, 0.239899, 0.158265, 0.116183, 0.15008, 0.098513, 0.139895, 0.102787, 0.05306, 0.051831, 0.038042, 0.023963, 0.024826, 0.043307, 0.043307, 0.044297, 0.05306, 0.022306, 0.025762, 0.024393, 0.023534, 0.020876, 0.016528, 0.028695, 0.058088, 0.034884, 0.074921, 0.074921, 0.106997, 0.111485, 0.111485, 0.102787, 0.118441, 0.078022, 0.074921, 0.10481, 0.10481, 0.088832, 0.11371, 0.194234, 0.167087, 0.164327, 0.139895, 0.206376, 0.118441, 0.098513, 0.139895, 0.127496, 0.10481, 0.10481, 0.17593, 0.173081, 0.264545, 0.311707, 0.30533, 0.229226, 0.206376, 0.284882, 0.191378, 0.268042, 0.284882, 0.31487, 0.308712, 0.352862, 0.356642, 0.436924, 0.374039, 0.278302, 0.298791, 0.301917, 0.247041, 0.182256, 0.173081, 0.132295, 0.102787, 0.158265, 0.257454, 0.155435, 0.158265, 0.158265, 0.161087, 0.078022, 0.092881, 0.058088, 0.035586, 0.038858, 0.047319, 0.078022, 0.139895, 0.134866, 0.086953, 0.116183, 0.137348, 0.225814, 0.291804, 0.335645, 0.349426, 0.318242, 0.433034, 0.321458, 0.390993, 0.352862, 0.40511, 0.377384, 0.36309, 0.433034, 0.440853, 0.444081, 0.4292, 0.352862, 0.339168, 0.444081, 0.356642, 0.359901, 0.349426, 0.275179, 0.18812, 0.106997, 0.109221, 0.122885, 0.144935, 0.173081, 0.21291, 0.26085, 0.268042, 0.298791, 0.30533, 0.185198, 0.134866, 0.155435, 0.236433, 0.147574, 0.161087, 0.243554, 0.278302, 0.219301, 0.295083, 0.390993, 0.5017, 0.494003, 0.433034, 0.433034, 0.461924, 0.418646, 0.418646, 0.339168, 0.4292, 0.4292, 0.447574, 0.436924, 0.332115, 0.332115, 0.433034, 0.4292, 0.436924, 0.4292, 0.387226, 0.346032, 0.264545, 0.236433, 0.203355, 0.216401, 0.298791, 0.288399, 0.229226, 0.257454, 0.36309, 0.339168, 0.339168, 0.346032, 0.418646, 0.521092, 0.440853, 0.41194, 0.401658, 0.370445, 0.346032, 0.349426, 0.380708, 0.374039, 0.295083, 0.352862, 0.390993, 0.418646, 0.398279, 0.494003, 0.465241, 0.36309, 0.370445, 0.374039, 0.380708, 0.30533, 0.301917, 0.284882, 0.25031, 0.268042, 0.295083, 0.349426, 0.444081, 0.352862, 0.454136, 0.553315, 0.549308, 0.505461, 0.490133, 0.408655, 0.318242, 0.321458, 0.398279, 0.384043, 0.342579, 0.433034, 0.418646, 0.40511, 0.483068, 0.454136, 0.356642, 0.366687, 0.349426, 0.339168, 0.42561, 0.394753, 0.390993, 0.311707, 0.339168, 0.288399, 0.370445, 0.4292, 0.359901, 0.257454, 0.268042, 0.291804, 0.291804, 0.387226, 0.390993, 0.370445, 0.390993, 0.414856, 0.31487, 0.308712, 0.281712, 0.203355, 0.232838, 0.236433, 0.308712, 0.243554, 0.281712, 0.281712, 0.281712, 0.342579, 0.380708, 0.295083, 0.308712, 0.301917, 0.206376, 0.182256, 0.206376, 0.278302, 0.308712, 0.394753, 0.401658, 0.4292, 0.51388, 0.394753, 0.418646, 0.377384, 0.377384, 0.380708, 0.384043, 0.324872, 0.321458, 0.390993, 0.480142, 0.468512, 0.465241, 0.570702, 0.622677, 0.63748, 0.666105, 0.720929, 0.716283, 0.585406, 0.505461, 0.41194, 0.4292, 0.4292, 0.454136, 0.525368, 0.538167, 0.521092, 0.541878, 0.553315, 0.505461, 0.505461, 0.517562, 0.440853, 0.401658, 0.40511, 0.398279, 0.284882, 0.179055, 0.161087, 0.247041, 0.318242, 0.41194, 0.390993, 0.370445, 0.377384, 0.377384, 0.278302, 0.278302, 0.25406, 0.26085, 0.209395, 0.21291, 0.17593, 0.155435, 0.182256, 0.106997, 0.106997, 0.167087, 0.25406, 0.311707, 0.278302, 0.200174, 0.194234, 0.295083, 0.203355, 0.134866, 0.139895, 0.139895, 0.090864, 0.161087, 0.155435, 0.134866, 0.076542, 0.079919, 0.073402, 0.0704, 0.111485, 0.11371, 0.120615, 0.083462, 0.066181, 0.073402, 0.106997, 0.064632, 0.064632, 0.11371, 0.170161, 0.102787, 0.173081, 0.247041, 0.17593, 0.109221, 0.196879, 0.268042, 0.21291, 0.328603, 0.247041, 0.179055, 0.182256, 0.173081, 0.164327, 0.111485, 0.078022, 0.071867, 0.06312, 0.034884, 0.036378, 0.022667, 0.038042, 0.038042, 0.025762, 0.022667, 0.038858, 0.023087, 0.015078, 0.022306, 0.022306, 0.040537, 0.069024, 0.069024, 0.085092, 0.132295, 0.229226, 0.271506, 0.216401, 0.288399, 0.370445, 0.346032, 0.328603, 0.324872, 0.225814, 0.291804, 0.390993, 0.390993, 0.490133, 0.562014, 0.585406, 0.545602, 0.444081, 0.356642, 0.356642, 0.243554, 0.243554, 0.142424, 0.15284, 0.229226, 0.179055, 0.158265, 0.158265, 0.182256, 0.18812, 0.284882, 0.257454, 0.243554, 0.158265, 0.142424, 0.164327, 0.164327, 0.194234, 0.291804, 0.380708, 0.291804, 0.380708, 0.380708, 0.476583, 0.476583, 0.476583, 0.58069, 0.517562, 0.541878, 0.613573, 0.497853, 0.41194, 0.414856, 0.418646, 0.521092, 0.529623, 0.521092, 0.483068, 0.486429, 0.480142, 0.390993, 0.394753, 0.380708, 0.377384, 0.380708, 0.308712, 0.31487, 0.281712, 0.370445, 0.332115, 0.366687, 0.42561, 0.40511, 0.4292, 0.440853, 0.440853, 0.444081, 0.440853, 0.468512, 0.490133, 0.408655, 0.497853, 0.613573, 0.613573, 0.642678, 0.648219, 0.720929, 0.699094, 0.703578, 0.657645, 0.707965, 0.712013, 0.754692, 0.871313, 0.849326, 0.76285, 0.791621, 0.798249, 0.819762, 0.859585, 0.759478, 0.84206, 0.745909, 0.653063, 0.562014, 0.545602, 0.541878, 0.570702, 0.58069, 0.490133, 0.454136, 0.440853, 0.422041, 0.387226, 0.370445, 0.394753, 0.468512, 0.444081, 0.359901, 0.352862, 0.295083, 0.387226, 0.384043, 0.390993, 0.450668, 0.433034, 0.42561, 0.41194, 0.41194, 0.422041, 0.525368, 0.483068, 0.483068, 0.458154, 0.458154, 0.40511, 0.401658, 0.394753, 0.380708, 0.461924, 0.461924, 0.505461, 0.505461, 0.444081, 0.490133, 0.387226, 0.387226, 0.40511, 0.40511, 0.40511, 0.394753, 0.394753, 0.494003, 0.40511, 0.401658, 0.342579, 0.41194, 0.447574, 0.359901, 0.370445, 0.291804, 0.31487, 0.298791, 0.236433, 0.295083, 0.318242, 0.440853, 0.529623, 0.541878, 0.58069, 0.490133, 0.494003, 0.494003, 0.490133, 0.505461, 0.541878, 0.553315, 0.575842, 0.575842, 0.690604, 0.642678, 0.750527, 0.626927, 0.648219, 0.690604, 0.642678, 0.541878, 0.476583, 0.497853, 0.444081, 0.42561, 0.51388, 0.529623, 0.525368, 0.444081, 0.440853, 0.398279, 0.444081, 0.41194, 0.394753, 0.359901, 0.390993, 0.288399, 0.349426, 0.229226, 0.147574, 0.125101, 0.18812, 0.132295, 0.125101, 0.155435, 0.094817, 0.059222, 0.051831, 0.055536, 0.096677, 0.15284, 0.158265, 0.182256, 0.182256, 0.144935, 0.116183, 0.069024, 0.120615, 0.076542, 0.167087, 0.257454, 0.335645, 0.301917, 0.414856, 0.339168, 0.295083, 0.40511, 0.505461, 0.422041, 0.332115, 0.232838, 0.247041, 0.288399, 0.30533, 0.308712, 0.349426, 0.394753, 0.401658, 0.324872, 0.374039, 0.257454, 0.25406, 0.216401, 0.219301, 0.209395, 0.278302, 0.281712, 0.179055, 0.129801, 0.116183, 0.21291, 0.236433, 0.222385, 0.219301, 0.142424, 0.167087, 0.173081, 0.139895, 0.206376, 0.281712, 0.308712, 0.394753, 0.387226, 0.4292, 0.454136, 0.366687, 0.281712, 0.321458, 0.311707, 0.370445, 0.472492, 0.408655, 0.490133, 0.458154, 0.418646, 0.494003, 0.461924, 0.458154, 0.553315, 0.549308, 0.468512, 0.436924, 0.447574, 0.370445, 0.26085, 0.191378, 0.196879, 0.31487, 0.332115, 0.436924, 0.40511, 0.408655, 0.359901, 0.349426, 0.291804, 0.328603, 0.268042, 0.268042, 0.25031, 0.243554, 0.239899, 0.232838, 0.26085, 0.182256, 0.25406, 0.384043, 0.472492, 0.575842, 0.454136, 0.436924, 0.422041, 0.359901, 0.291804, 0.370445, 0.377384, 0.465241, 0.461924, 0.529623, 0.529623, 0.534167, 0.538167, 0.458154, 0.525368, 0.525368, 0.622677, 0.529623, 0.509769, 0.494003, 0.394753, 0.480142, 0.461924, 0.401658, 0.476583, 0.458154, 0.461924, 0.447574, 0.483068, 0.486429, 0.486429, 0.490133, 0.486429, 0.461924, 0.549308, 0.59014, 0.59508, 0.59917, 0.712013, 0.685117, 0.675549, 0.788093, 0.767246, 0.76285, 0.846163, 0.827927, 0.928747, 0.924947, 0.928747], '')</t>
  </si>
  <si>
    <t>[143, 176, 206, 207, 208, 267, 280, 281, 282, 283, 284, 285, 286, 287, 292, 293, 294, 295, 296, 297, 298, 299, 403, 404, 405, 435, 436, 437, 438, 443, 444, 445, 471, 472, 473, 474, 475, 476, 477, 478, 479, 480, 481, 482, 483, 484, 485, 486, 487, 488, 489, 490, 491, 492, 493, 494, 495, 496, 497, 519, 530, 531, 556, 557, 558, 563, 564, 565, 566, 567, 568, 569, 570, 571, 572, 573, 574, 575, 580, 581, 582, 622, 673, 674, 702, 712, 713, 714, 715, 717, 718, 719, 720, 721, 737, 738, 739, 740, 741, 742, 743, 744, 745, 746, 747, 748, 749, 750, 751]</t>
  </si>
  <si>
    <t>(26</t>
  </si>
  <si>
    <t>58)</t>
  </si>
  <si>
    <t xml:space="preserve">F5S1W4|F5S1W4_9ENTR DNA topoisomerase 4 subunit B OS=Enterobacter hormaechei ATCC 49162 </t>
  </si>
  <si>
    <t>([0.465241, 0.390993, 0.30533, 0.349426, 0.377384, 0.30533, 0.356642, 0.418646, 0.366687, 0.387226, 0.408655, 0.440853, 0.465241, 0.447574, 0.408655, 0.408655, 0.40511, 0.444081, 0.440853, 0.472492, 0.562014, 0.58069, 0.675549, 0.775545, 0.675549, 0.675549, 0.779859, 0.775545, 0.657645, 0.626927, 0.642678, 0.657645, 0.661982, 0.534167, 0.549308, 0.608892, 0.680603, 0.56648, 0.521092, 0.51388, 0.51388, 0.483068, 0.444081, 0.4292, 0.356642, 0.444081, 0.384043, 0.291804, 0.206376, 0.275179, 0.332115, 0.332115, 0.324872, 0.324872, 0.31487, 0.318242, 0.243554, 0.191378, 0.275179, 0.308712, 0.308712, 0.298791, 0.324872, 0.298791, 0.328603, 0.332115, 0.332115, 0.31487, 0.398279, 0.509769, 0.51388, 0.562014, 0.549308, 0.472492, 0.505461, 0.562014, 0.476583, 0.557691, 0.56648, 0.465241, 0.380708, 0.30533, 0.308712, 0.229226, 0.268042, 0.209395, 0.271506, 0.26085, 0.335645, 0.225814, 0.196879, 0.194234, 0.179055, 0.18812, 0.170161, 0.15008, 0.096677, 0.137348, 0.127496, 0.18812, 0.191378, 0.268042, 0.342579, 0.281712, 0.359901, 0.275179, 0.298791, 0.239899, 0.185198, 0.196879, 0.275179, 0.203355, 0.191378, 0.18812, 0.17593, 0.196879, 0.196879, 0.239899, 0.25031, 0.191378, 0.18812, 0.257454, 0.26085, 0.26085, 0.324872, 0.264545, 0.26085, 0.275179, 0.247041, 0.281712, 0.170161, 0.203355, 0.288399, 0.288399, 0.30533, 0.301917, 0.301917, 0.298791, 0.366687, 0.278302, 0.349426, 0.291804, 0.229226, 0.219301, 0.225814, 0.147574, 0.200174, 0.275179, 0.25406, 0.349426, 0.380708, 0.490133, 0.483068, 0.468512, 0.40511, 0.390993, 0.288399, 0.26085, 0.281712, 0.281712, 0.374039, 0.359901, 0.31487, 0.271506, 0.281712, 0.271506, 0.380708, 0.374039, 0.275179, 0.278302, 0.203355, 0.194234, 0.18812, 0.120615, 0.125101, 0.173081, 0.11371, 0.132295, 0.200174, 0.15008, 0.139895, 0.111485, 0.079919, 0.092881, 0.10481, 0.118441, 0.120615, 0.069024, 0.076542, 0.086953, 0.092881, 0.071867, 0.0704, 0.076542, 0.122885, 0.081712, 0.086953, 0.144935, 0.222385, 0.239899, 0.275179, 0.275179, 0.209395, 0.264545, 0.257454, 0.356642, 0.318242, 0.318242, 0.301917, 0.298791, 0.394753, 0.301917, 0.332115, 0.25031, 0.25406, 0.225814, 0.229226, 0.229226, 0.219301, 0.142424, 0.155435, 0.155435, 0.100716, 0.194234, 0.21291, 0.291804, 0.308712, 0.209395, 0.155435, 0.229226, 0.229226, 0.132295, 0.216401, 0.295083, 0.390993, 0.380708, 0.422041, 0.458154, 0.384043, 0.394753, 0.380708, 0.321458, 0.239899, 0.243554, 0.137348, 0.078022, 0.098513, 0.088832, 0.161087, 0.216401, 0.229226, 0.147574, 0.164327, 0.158265, 0.170161, 0.155435, 0.090864, 0.055536, 0.0704, 0.06184, 0.033407, 0.073402, 0.088832, 0.086953, 0.085092, 0.142424, 0.209395, 0.191378, 0.17593, 0.125101, 0.132295, 0.120615, 0.120615, 0.179055, 0.179055, 0.167087, 0.111485, 0.118441, 0.17593, 0.142424, 0.182256, 0.26085, 0.243554, 0.142424, 0.139895, 0.222385, 0.142424, 0.139895, 0.142424, 0.088832, 0.081712, 0.092881, 0.090864, 0.144935, 0.10481, 0.100716, 0.06184, 0.100716, 0.134866, 0.137348, 0.170161, 0.129801, 0.076542, 0.076542, 0.139895, 0.137348, 0.109221, 0.109221, 0.076542, 0.042364, 0.071867, 0.078022, 0.06184, 0.051831, 0.054297, 0.086953, 0.109221, 0.170161, 0.098513, 0.098513, 0.090864, 0.088832, 0.15284, 0.232838, 0.236433, 0.236433, 0.243554, 0.271506, 0.356642, 0.418646, 0.509769, 0.4292, 0.468512, 0.444081, 0.370445, 0.301917, 0.288399, 0.25406, 0.185198, 0.222385, 0.25031, 0.26085, 0.222385, 0.129801, 0.137348, 0.079919, 0.046336, 0.047319, 0.051831, 0.054297, 0.060549, 0.038042, 0.066181, 0.066181, 0.066181, 0.132295, 0.158265, 0.102787, 0.086953, 0.134866, 0.161087, 0.142424, 0.081712, 0.096677, 0.170161, 0.142424, 0.216401, 0.301917, 0.380708, 0.288399, 0.281712, 0.239899, 0.278302, 0.268042, 0.295083, 0.26085, 0.185198, 0.21291, 0.288399, 0.31487, 0.219301, 0.25406, 0.278302, 0.36309, 0.398279, 0.370445, 0.318242, 0.346032, 0.346032, 0.342579, 0.342579, 0.31487, 0.356642, 0.298791, 0.30533, 0.275179, 0.346032, 0.422041, 0.339168, 0.352862, 0.356642, 0.440853, 0.450668, 0.366687, 0.26085, 0.155435, 0.127496, 0.203355, 0.170161, 0.179055, 0.182256, 0.229226, 0.257454, 0.243554, 0.324872, 0.295083, 0.324872, 0.324872, 0.281712, 0.366687, 0.366687, 0.370445, 0.384043, 0.278302, 0.370445, 0.447574, 0.436924, 0.468512, 0.486429, 0.398279, 0.384043, 0.384043, 0.41194, 0.318242, 0.236433, 0.25031, 0.284882, 0.194234, 0.200174, 0.170161, 0.167087, 0.158265, 0.164327, 0.164327, 0.185198, 0.116183, 0.118441, 0.191378, 0.232838, 0.216401, 0.236433, 0.25031, 0.264545, 0.179055, 0.271506, 0.288399, 0.247041, 0.158265, 0.247041, 0.15008, 0.216401, 0.25031, 0.26085, 0.25031, 0.243554, 0.318242, 0.321458, 0.352862, 0.36309, 0.275179, 0.26085, 0.243554, 0.232838, 0.219301, 0.222385, 0.155435, 0.139895, 0.109221, 0.15284, 0.161087, 0.216401, 0.216401, 0.18812, 0.18812, 0.18812, 0.122885, 0.120615, 0.116183, 0.100716, 0.096677, 0.098513, 0.06184, 0.064632, 0.055536, 0.034884, 0.031287, 0.034884, 0.058088, 0.096677, 0.060549, 0.056825, 0.056825, 0.032677, 0.022667, 0.020876, 0.022667, 0.035586, 0.036378, 0.041405, 0.051831, 0.034068, 0.047319, 0.047319, 0.096677, 0.134866, 0.134866, 0.15008, 0.203355, 0.134866, 0.137348, 0.158265, 0.158265, 0.179055, 0.268042, 0.268042, 0.191378, 0.116183, 0.100716, 0.059222, 0.088832, 0.092881, 0.142424, 0.173081, 0.239899, 0.185198, 0.15284, 0.167087, 0.170161, 0.185198, 0.278302, 0.194234, 0.264545, 0.26085, 0.26085, 0.239899, 0.30533, 0.384043, 0.505461, 0.549308, 0.570702, 0.58069, 0.557691, 0.4292, 0.41194, 0.414856, 0.36309, 0.36309, 0.436924, 0.486429, 0.483068, 0.51388, 0.56648, 0.59014, 0.5017, 0.505461, 0.525368, 0.529623, 0.538167, 0.418646, 0.41194, 0.509769, 0.51388, 0.521092, 0.657645, 0.657645, 0.557691, 0.575842, 0.59508, 0.490133, 0.534167, 0.42561, 0.390993, 0.4292, 0.4292, 0.51388, 0.525368, 0.525368, 0.529623, 0.529623, 0.653063, 0.613573, 0.497853, 0.454136, 0.458154, 0.4292, 0.366687, 0.377384, 0.418646, 0.40511, 0.480142, 0.468512, 0.570702, 0.58069, 0.585406, 0.570702, 0.557691, 0.56648, 0.444081, 0.374039, 0.377384, 0.374039, 0.394753, 0.454136, 0.494003, 0.465241, 0.476583, 0.557691, 0.549308, 0.585406, 0.56648, 0.557691, 0.545602, 0.525368, 0.497853, 0.465241, 0.447574, 0.4292, 0.377384, 0.525368, 0.653063], '')</t>
  </si>
  <si>
    <t>[20, 21, 22, 23, 24, 25, 26, 27, 28, 29, 30, 31, 32, 33, 34, 35, 36, 37, 38, 39, 40, 69, 70, 71, 72, 74, 75, 77, 78, 330, 547, 548, 549, 550, 551, 560, 561, 562, 563, 564, 565, 566, 567, 570, 571, 572, 573, 574, 575, 576, 577, 579, 584, 585, 586, 587, 588, 589, 590, 601, 602, 603, 604, 605, 606, 616, 617, 618, 619, 620, 621, 622, 628, 629]</t>
  </si>
  <si>
    <t xml:space="preserve">F5S1X9|F5S1X9_9ENTR 3,4-dihydroxy-2-butanone 4-phosphate synthase OS=Enterobacter hormaechei ATCC 49162 </t>
  </si>
  <si>
    <t>([0.321458, 0.36309, 0.40511, 0.444081, 0.465241, 0.40511, 0.454136, 0.480142, 0.465241, 0.40511, 0.4292, 0.433034, 0.349426, 0.342579, 0.359901, 0.4292, 0.505461, 0.5017, 0.440853, 0.509769, 0.450668, 0.370445, 0.377384, 0.380708, 0.394753, 0.40511, 0.465241, 0.465241, 0.472492, 0.525368, 0.618285, 0.618285, 0.613573, 0.613573, 0.497853, 0.447574, 0.42561, 0.447574, 0.458154, 0.486429, 0.529623, 0.525368, 0.648219, 0.653063, 0.59917, 0.541878, 0.454136, 0.461924, 0.359901, 0.349426, 0.335645, 0.335645, 0.328603, 0.359901, 0.356642, 0.390993, 0.339168, 0.295083, 0.203355, 0.127496, 0.155435, 0.167087, 0.239899, 0.219301, 0.209395, 0.247041, 0.281712, 0.278302, 0.281712, 0.284882, 0.321458, 0.284882, 0.257454, 0.200174, 0.219301, 0.30533, 0.374039, 0.454136, 0.534167, 0.59508, 0.575842, 0.56648, 0.545602, 0.521092, 0.414856, 0.422041, 0.352862, 0.349426, 0.342579, 0.352862, 0.398279, 0.335645, 0.370445, 0.398279, 0.394753, 0.380708, 0.377384, 0.366687, 0.301917, 0.301917, 0.301917, 0.370445, 0.380708, 0.374039, 0.301917, 0.40511, 0.40511, 0.40511, 0.398279, 0.454136, 0.40511, 0.352862, 0.356642, 0.359901, 0.359901, 0.390993, 0.380708, 0.408655, 0.41194, 0.480142, 0.40511, 0.436924, 0.461924, 0.486429, 0.486429, 0.58069, 0.505461, 0.398279, 0.494003, 0.414856, 0.444081, 0.440853, 0.538167, 0.613573, 0.59917, 0.59917, 0.557691, 0.480142, 0.450668, 0.450668, 0.444081, 0.521092, 0.521092, 0.525368, 0.509769, 0.480142, 0.480142, 0.454136, 0.570702, 0.454136, 0.472492, 0.476583, 0.4292, 0.390993, 0.356642, 0.26085, 0.257454, 0.346032, 0.394753, 0.390993, 0.332115, 0.268042, 0.194234, 0.206376, 0.139895, 0.129801, 0.161087, 0.164327, 0.243554, 0.236433, 0.311707, 0.335645, 0.30533, 0.384043, 0.384043, 0.418646, 0.545602, 0.465241, 0.346032, 0.377384, 0.278302, 0.30533, 0.377384, 0.380708, 0.366687, 0.454136, 0.414856, 0.440853, 0.374039, 0.311707, 0.318242, 0.232838, 0.271506, 0.30533, 0.232838, 0.203355, 0.191378, 0.106997, 0.167087, 0.257454, 0.225814, 0.332115, 0.377384, 0.374039, 0.447574, 0.41194, 0.401658, 0.414856, 0.359901, 0.401658, 0.450668, 0.422041, 0.517562, 0.483068, 0.447574, 0.553315, 0.666105], '')</t>
  </si>
  <si>
    <t>[16, 17, 19, 29, 30, 31, 32, 33, 40, 41, 42, 43, 44, 45, 78, 79, 80, 81, 82, 83, 125, 126, 132, 133, 134, 135, 136, 141, 142, 143, 144, 148, 176, 212, 215, 216]</t>
  </si>
  <si>
    <t xml:space="preserve">F5S1Y2|F5S1Y2_9ENTR Bifunctional glutamine synthetase adenylyltransferase/adenylyl-removing enzyme OS=Enterobacter hormaechei ATCC 49162 </t>
  </si>
  <si>
    <t>([0.243554, 0.295083, 0.346032, 0.278302, 0.229226, 0.284882, 0.301917, 0.229226, 0.291804, 0.332115, 0.346032, 0.295083, 0.298791, 0.359901, 0.359901, 0.36309, 0.271506, 0.349426, 0.359901, 0.359901, 0.332115, 0.440853, 0.4292, 0.349426, 0.332115, 0.298791, 0.170161, 0.17593, 0.271506, 0.139895, 0.086953, 0.090864, 0.158265, 0.129801, 0.100716, 0.098513, 0.086953, 0.139895, 0.164327, 0.164327, 0.094817, 0.066181, 0.0704, 0.06312, 0.058088, 0.106997, 0.170161, 0.25406, 0.288399, 0.301917, 0.414856, 0.458154, 0.472492, 0.476583, 0.380708, 0.440853, 0.444081, 0.366687, 0.346032, 0.321458, 0.206376, 0.219301, 0.298791, 0.298791, 0.295083, 0.291804, 0.291804, 0.271506, 0.225814, 0.17593, 0.164327, 0.179055, 0.229226, 0.219301, 0.132295, 0.185198, 0.185198, 0.134866, 0.144935, 0.155435, 0.155435, 0.147574, 0.209395, 0.203355, 0.185198, 0.15284, 0.203355, 0.132295, 0.144935, 0.132295, 0.134866, 0.067594, 0.050641, 0.043307, 0.035586, 0.034884, 0.047319, 0.030003, 0.029376, 0.048328, 0.056825, 0.06184, 0.116183, 0.127496, 0.083462, 0.094817, 0.142424, 0.102787, 0.144935, 0.167087, 0.167087, 0.164327, 0.264545, 0.295083, 0.206376, 0.15284, 0.167087, 0.134866, 0.182256, 0.232838, 0.25406, 0.15008, 0.083462, 0.047319, 0.038042, 0.054297, 0.032677, 0.020522, 0.033407, 0.038858, 0.019109, 0.032677, 0.040537, 0.047319, 0.028107, 0.046336, 0.090864, 0.142424, 0.167087, 0.134866, 0.167087, 0.161087, 0.288399, 0.288399, 0.301917, 0.243554, 0.18812, 0.26085, 0.291804, 0.298791, 0.278302, 0.288399, 0.288399, 0.281712, 0.179055, 0.268042, 0.185198, 0.179055, 0.090864, 0.086953, 0.127496, 0.11371, 0.064632, 0.056825, 0.056825, 0.055536, 0.047319, 0.066181, 0.033407, 0.05306, 0.058088, 0.06312, 0.109221, 0.106997, 0.111485, 0.158265, 0.147574, 0.225814, 0.206376, 0.308712, 0.324872, 0.236433, 0.236433, 0.332115, 0.288399, 0.380708, 0.352862, 0.349426, 0.387226, 0.486429, 0.359901, 0.346032, 0.346032, 0.335645, 0.25406, 0.164327, 0.167087, 0.142424, 0.086953, 0.096677, 0.106997, 0.120615, 0.196879, 0.196879, 0.194234, 0.225814, 0.125101, 0.161087, 0.17593, 0.167087, 0.120615, 0.196879, 0.161087, 0.15008, 0.094817, 0.147574, 0.257454, 0.161087, 0.185198, 0.278302, 0.264545, 0.25406, 0.25406, 0.164327, 0.106997, 0.059222, 0.058088, 0.059222, 0.074921, 0.109221, 0.066181, 0.109221, 0.109221, 0.081712, 0.047319, 0.090864, 0.100716, 0.088832, 0.167087, 0.164327, 0.164327, 0.086953, 0.096677, 0.076542, 0.076542, 0.094817, 0.127496, 0.085092, 0.155435, 0.15284, 0.17593, 0.173081, 0.134866, 0.127496, 0.209395, 0.301917, 0.298791, 0.295083, 0.25031, 0.170161, 0.147574, 0.15284, 0.271506, 0.173081, 0.173081, 0.225814, 0.222385, 0.17593, 0.239899, 0.278302, 0.200174, 0.147574, 0.132295, 0.155435, 0.15284, 0.088832, 0.049374, 0.049374, 0.023087, 0.027463, 0.030003, 0.020876, 0.020522, 0.019109, 0.019109, 0.019109, 0.024826, 0.024826, 0.042364, 0.044297, 0.028107, 0.031287, 0.040537, 0.079919, 0.088832, 0.058088, 0.096677, 0.158265, 0.144935, 0.25031, 0.167087, 0.232838, 0.335645, 0.339168, 0.247041, 0.335645, 0.25031, 0.236433, 0.243554, 0.247041, 0.247041, 0.194234, 0.275179, 0.318242, 0.229226, 0.229226, 0.194234, 0.125101, 0.086953, 0.096677, 0.06184, 0.05306, 0.058088, 0.030611, 0.016528, 0.026338, 0.026892, 0.048328, 0.045352, 0.060549, 0.074921, 0.073402, 0.076542, 0.086953, 0.079919, 0.132295, 0.122885, 0.142424, 0.144935, 0.239899, 0.236433, 0.219301, 0.332115, 0.291804, 0.291804, 0.394753, 0.414856, 0.324872, 0.324872, 0.25031, 0.155435, 0.158265, 0.170161, 0.25406, 0.25406, 0.225814, 0.247041, 0.25406, 0.25406, 0.328603, 0.30533, 0.298791, 0.301917, 0.216401, 0.147574, 0.15284, 0.139895, 0.122885, 0.125101, 0.132295, 0.216401, 0.216401, 0.116183, 0.11371, 0.111485, 0.060549, 0.078022, 0.076542, 0.079919, 0.139895, 0.155435, 0.15284, 0.158265, 0.158265, 0.275179, 0.384043, 0.480142, 0.505461, 0.4292, 0.538167, 0.505461, 0.468512, 0.549308, 0.553315, 0.517562, 0.398279, 0.497853, 0.454136, 0.450668, 0.366687, 0.366687, 0.370445, 0.247041, 0.216401, 0.275179, 0.158265, 0.164327, 0.170161, 0.147574, 0.147574, 0.15008, 0.142424, 0.161087, 0.15008, 0.203355, 0.229226, 0.275179, 0.257454, 0.275179, 0.185198, 0.15008, 0.15284, 0.155435, 0.185198, 0.132295, 0.15284, 0.243554, 0.247041, 0.247041, 0.257454, 0.359901, 0.342579, 0.377384, 0.387226, 0.42561, 0.42561, 0.335645, 0.401658, 0.433034, 0.447574, 0.418646, 0.521092, 0.525368, 0.42561, 0.387226, 0.490133, 0.497853, 0.458154, 0.36309, 0.359901, 0.377384, 0.370445, 0.380708, 0.377384, 0.374039, 0.401658, 0.359901, 0.359901, 0.335645, 0.31487, 0.232838, 0.346032, 0.366687, 0.359901, 0.414856, 0.529623, 0.51388, 0.490133, 0.447574, 0.465241, 0.42561, 0.328603, 0.225814, 0.194234, 0.196879, 0.106997, 0.079919, 0.071867, 0.129801, 0.094817, 0.102787, 0.158265, 0.15284, 0.125101, 0.067594, 0.081712, 0.106997, 0.100716, 0.109221, 0.147574, 0.21291, 0.179055, 0.17593, 0.271506, 0.308712, 0.216401, 0.291804, 0.335645, 0.414856, 0.318242, 0.321458, 0.308712, 0.324872, 0.271506, 0.225814, 0.318242, 0.30533, 0.291804, 0.311707, 0.284882, 0.328603, 0.25031, 0.349426, 0.352862, 0.342579, 0.318242, 0.370445, 0.377384, 0.377384, 0.298791, 0.298791, 0.377384, 0.380708, 0.275179, 0.275179, 0.349426, 0.339168, 0.359901, 0.349426, 0.25031, 0.196879, 0.179055, 0.167087, 0.086953, 0.139895, 0.15284, 0.083462, 0.122885, 0.144935, 0.102787, 0.100716, 0.15284, 0.15284, 0.094817, 0.090864, 0.132295, 0.076542, 0.05306, 0.041405, 0.032677, 0.056825, 0.11371, 0.081712, 0.086953, 0.116183, 0.125101, 0.11371, 0.132295, 0.088832, 0.086953, 0.056825, 0.116183, 0.0704, 0.040537, 0.03976, 0.079919, 0.088832, 0.086953, 0.078022, 0.102787, 0.144935, 0.158265, 0.137348, 0.106997, 0.092881, 0.118441, 0.129801, 0.134866, 0.182256, 0.219301, 0.236433, 0.301917, 0.17593, 0.25406, 0.352862, 0.461924, 0.359901, 0.339168, 0.433034, 0.42561, 0.324872, 0.206376, 0.191378, 0.125101, 0.222385, 0.335645, 0.349426, 0.328603, 0.339168, 0.390993, 0.390993, 0.387226, 0.328603, 0.447574, 0.414856, 0.31487, 0.291804, 0.387226, 0.271506, 0.26085, 0.36309, 0.414856, 0.517562, 0.472492, 0.458154, 0.418646, 0.324872, 0.275179, 0.225814, 0.179055, 0.173081, 0.096677, 0.074921, 0.125101, 0.116183, 0.083462, 0.164327, 0.11371, 0.079919, 0.155435, 0.10481, 0.098513, 0.129801, 0.122885, 0.096677, 0.158265, 0.086953, 0.079919, 0.078022, 0.106997, 0.109221, 0.055536, 0.055536, 0.073402, 0.060549, 0.037156, 0.041405, 0.033407, 0.058088, 0.06312, 0.031287, 0.032017, 0.034884, 0.024393, 0.016528, 0.022667, 0.020876, 0.023534, 0.040537, 0.05306, 0.059222, 0.0704, 0.125101, 0.132295, 0.102787, 0.132295, 0.185198, 0.271506, 0.271506, 0.25406, 0.288399, 0.291804, 0.332115, 0.25406, 0.232838, 0.30533, 0.239899, 0.247041, 0.335645, 0.247041, 0.239899, 0.206376, 0.120615, 0.132295, 0.129801, 0.155435, 0.083462, 0.085092, 0.074921, 0.081712, 0.048328, 0.051831, 0.06184, 0.041405, 0.031287, 0.028107, 0.028107, 0.055536, 0.036378, 0.047319, 0.067594, 0.0704, 0.045352, 0.069024, 0.06312, 0.116183, 0.116183, 0.206376, 0.203355, 0.222385, 0.134866, 0.216401, 0.206376, 0.288399, 0.384043, 0.384043, 0.377384, 0.291804, 0.275179, 0.25031, 0.191378, 0.229226, 0.216401, 0.203355, 0.206376, 0.203355, 0.127496, 0.067594, 0.060549, 0.06184, 0.054297, 0.098513, 0.092881, 0.092881, 0.094817, 0.054297, 0.064632, 0.066181, 0.120615, 0.085092, 0.142424, 0.144935, 0.134866, 0.086953, 0.139895, 0.203355, 0.203355, 0.284882, 0.366687, 0.339168, 0.335645, 0.301917, 0.216401, 0.161087, 0.164327, 0.164327, 0.243554, 0.339168, 0.40511, 0.288399, 0.324872, 0.321458, 0.26085, 0.278302, 0.349426, 0.366687, 0.349426, 0.321458, 0.21291, 0.243554, 0.167087, 0.179055, 0.216401, 0.30533, 0.339168, 0.257454, 0.196879, 0.18812, 0.15284, 0.170161, 0.206376, 0.173081, 0.106997, 0.173081, 0.167087, 0.203355, 0.200174, 0.125101, 0.142424, 0.239899, 0.247041, 0.25031, 0.243554, 0.219301, 0.142424, 0.158265, 0.229226, 0.268042, 0.21291, 0.206376, 0.216401, 0.281712, 0.377384, 0.465241, 0.480142, 0.472492, 0.440853, 0.433034, 0.433034, 0.447574, 0.447574, 0.450668, 0.494003, 0.486429, 0.529623, 0.585406, 0.585406, 0.613573, 0.642678, 0.675549, 0.716283, 0.680603, 0.680603, 0.534167, 0.541878, 0.541878, 0.529623, 0.534167, 0.521092, 0.63748, 0.613573, 0.483068, 0.480142, 0.458154, 0.458154, 0.418646, 0.461924, 0.480142, 0.468512, 0.476583, 0.4292, 0.436924, 0.468512, 0.380708, 0.472492, 0.370445, 0.278302, 0.284882, 0.288399, 0.209395, 0.139895, 0.10481, 0.120615, 0.074921, 0.122885, 0.11371, 0.129801, 0.129801, 0.118441, 0.139895, 0.134866, 0.134866, 0.134866, 0.125101, 0.11371, 0.106997, 0.185198, 0.275179, 0.21291, 0.200174, 0.206376, 0.209395, 0.278302, 0.275179, 0.275179, 0.25031, 0.278302, 0.288399, 0.288399, 0.216401, 0.161087, 0.170161, 0.25406, 0.257454, 0.278302, 0.352862, 0.359901, 0.332115, 0.247041, 0.308712, 0.308712, 0.366687, 0.356642, 0.349426, 0.4292, 0.4292, 0.444081, 0.447574, 0.444081, 0.36309, 0.447574, 0.480142, 0.398279, 0.366687, 0.284882, 0.278302, 0.311707, 0.311707, 0.36309, 0.444081, 0.444081, 0.387226, 0.387226, 0.394753, 0.398279, 0.321458, 0.295083, 0.301917, 0.301917, 0.301917, 0.366687, 0.342579, 0.346032, 0.356642, 0.374039, 0.450668, 0.444081, 0.328603, 0.328603, 0.284882, 0.18812, 0.122885, 0.120615, 0.144935, 0.247041, 0.173081, 0.17593, 0.278302, 0.268042, 0.264545, 0.18812, 0.170161, 0.164327, 0.129801, 0.161087, 0.129801, 0.100716, 0.074921, 0.139895, 0.096677, 0.073402], '')</t>
  </si>
  <si>
    <t>[387, 389, 390, 392, 393, 394, 441, 442, 465, 466, 612, 814, 815, 816, 817, 818, 819, 820, 821, 822, 823, 824, 825, 826, 827, 828, 829, 830]</t>
  </si>
  <si>
    <t>27)</t>
  </si>
  <si>
    <t xml:space="preserve">F5S1Y5|F5S1Y5_9ENTR Multifunctional CCA protein OS=Enterobacter hormaechei ATCC 49162 </t>
  </si>
  <si>
    <t>([0.096677, 0.15008, 0.15008, 0.102787, 0.0704, 0.092881, 0.066181, 0.109221, 0.090864, 0.106997, 0.137348, 0.167087, 0.185198, 0.10481, 0.120615, 0.129801, 0.129801, 0.129801, 0.109221, 0.132295, 0.216401, 0.236433, 0.194234, 0.191378, 0.179055, 0.264545, 0.232838, 0.31487, 0.196879, 0.271506, 0.291804, 0.21291, 0.216401, 0.203355, 0.318242, 0.268042, 0.359901, 0.359901, 0.25031, 0.200174, 0.196879, 0.196879, 0.179055, 0.203355, 0.236433, 0.339168, 0.346032, 0.288399, 0.257454, 0.257454, 0.21291, 0.196879, 0.268042, 0.284882, 0.284882, 0.271506, 0.384043, 0.349426, 0.41194, 0.529623, 0.521092, 0.525368, 0.486429, 0.374039, 0.380708, 0.318242, 0.216401, 0.17593, 0.229226, 0.295083, 0.387226, 0.352862, 0.36309, 0.278302, 0.278302, 0.291804, 0.30533, 0.225814, 0.158265, 0.155435, 0.15284, 0.243554, 0.164327, 0.170161, 0.194234, 0.200174, 0.232838, 0.239899, 0.243554, 0.284882, 0.26085, 0.268042, 0.342579, 0.335645, 0.418646, 0.31487, 0.21291, 0.21291, 0.264545, 0.25406, 0.257454, 0.264545, 0.264545, 0.356642, 0.359901, 0.366687, 0.346032, 0.387226, 0.461924, 0.408655, 0.318242, 0.30533, 0.288399, 0.18812, 0.18812, 0.216401, 0.275179, 0.257454, 0.247041, 0.291804, 0.390993, 0.418646, 0.335645, 0.321458, 0.243554, 0.161087, 0.232838, 0.179055, 0.147574, 0.147574, 0.125101, 0.164327, 0.147574, 0.144935, 0.139895, 0.122885, 0.100716, 0.073402, 0.134866, 0.0704, 0.06184, 0.034068, 0.023534, 0.040537, 0.047319, 0.073402, 0.094817, 0.079919, 0.071867, 0.069024, 0.071867, 0.118441, 0.11371, 0.134866, 0.144935, 0.196879, 0.225814, 0.247041, 0.243554, 0.264545, 0.374039, 0.295083, 0.384043, 0.447574, 0.458154, 0.436924, 0.366687, 0.298791, 0.328603, 0.42561, 0.472492, 0.486429, 0.534167, 0.545602, 0.450668, 0.450668, 0.486429, 0.483068, 0.476583, 0.613573, 0.608892, 0.529623, 0.5017, 0.384043, 0.366687, 0.284882, 0.209395, 0.268042, 0.380708, 0.308712, 0.291804, 0.26085, 0.167087, 0.15284, 0.125101, 0.125101, 0.060549, 0.0704, 0.079919, 0.040537, 0.034884, 0.026892, 0.023963, 0.023087, 0.045352, 0.026892, 0.048328, 0.067594, 0.083462, 0.066181, 0.10481, 0.051831, 0.06184, 0.120615, 0.134866, 0.11371, 0.179055, 0.298791, 0.268042, 0.18812, 0.275179, 0.275179, 0.21291, 0.257454, 0.380708, 0.291804, 0.356642, 0.288399, 0.288399, 0.232838, 0.225814, 0.15008, 0.247041, 0.275179, 0.264545, 0.185198, 0.281712, 0.209395, 0.200174, 0.11371, 0.161087, 0.167087, 0.10481, 0.11371, 0.142424, 0.142424, 0.144935, 0.15008, 0.179055, 0.206376, 0.161087, 0.200174, 0.311707, 0.311707, 0.298791, 0.203355, 0.173081, 0.194234, 0.25031, 0.25406, 0.36309, 0.366687, 0.359901, 0.444081, 0.557691, 0.525368, 0.521092, 0.541878, 0.534167, 0.447574, 0.377384, 0.472492, 0.472492, 0.352862, 0.281712, 0.281712, 0.356642, 0.370445, 0.339168, 0.278302, 0.308712, 0.321458, 0.324872, 0.236433, 0.229226, 0.209395, 0.158265, 0.137348, 0.18812, 0.125101, 0.137348, 0.167087, 0.167087, 0.088832, 0.144935, 0.216401, 0.137348, 0.085092, 0.139895, 0.147574, 0.120615, 0.120615, 0.067594, 0.038858, 0.069024, 0.083462, 0.0704, 0.118441, 0.085092, 0.059222, 0.098513, 0.090864, 0.058088, 0.055536, 0.118441, 0.0704, 0.069024, 0.098513, 0.094817, 0.090864, 0.086953, 0.182256, 0.167087, 0.239899, 0.25406, 0.264545, 0.247041, 0.191378, 0.167087, 0.170161, 0.229226, 0.229226, 0.31487, 0.394753, 0.390993, 0.318242, 0.398279, 0.394753, 0.41194, 0.51388, 0.521092, 0.418646, 0.394753, 0.36309, 0.366687, 0.436924, 0.335645, 0.352862, 0.447574, 0.476583, 0.557691, 0.465241, 0.387226, 0.377384, 0.40511, 0.377384, 0.349426, 0.36309, 0.298791, 0.281712, 0.275179, 0.247041, 0.284882, 0.308712, 0.335645, 0.332115, 0.332115, 0.356642, 0.264545, 0.26085, 0.232838, 0.243554, 0.219301, 0.291804, 0.298791, 0.321458, 0.321458, 0.328603, 0.31487, 0.384043, 0.414856, 0.335645, 0.36309, 0.422041, 0.384043, 0.370445, 0.291804, 0.291804, 0.332115, 0.332115, 0.308712, 0.271506, 0.185198, 0.278302, 0.288399, 0.281712, 0.243554, 0.21291, 0.321458, 0.335645, 0.356642, 0.346032, 0.433034, 0.408655, 0.394753, 0.384043, 0.370445, 0.454136, 0.42561, 0.433034, 0.51388, 0.529623, 0.653063], '')</t>
  </si>
  <si>
    <t>[59, 60, 61, 172, 173, 179, 180, 181, 182, 264, 265, 266, 267, 268, 339, 340, 350, 410, 411, 412]</t>
  </si>
  <si>
    <t xml:space="preserve">F5S1Y6|F5S1Y6_9ENTR Undecaprenyl-diphosphatase OS=Enterobacter hormaechei ATCC 49162 </t>
  </si>
  <si>
    <t>([0.015694, 0.009096, 0.006482, 0.008624, 0.007177, 0.006194, 0.008624, 0.010509, 0.008276, 0.010372, 0.014783, 0.009977, 0.006795, 0.007315, 0.006482, 0.006482, 0.006482, 0.009865, 0.016528, 0.026892, 0.024826, 0.016257, 0.015694, 0.017447, 0.017138, 0.027463, 0.023963, 0.011518, 0.011342, 0.009977, 0.010509, 0.009483, 0.019109, 0.040537, 0.025316, 0.045352, 0.050641, 0.021816, 0.023087, 0.014586, 0.009865, 0.008002, 0.013437, 0.014315, 0.023534, 0.023963, 0.013265, 0.013613, 0.020165, 0.013016, 0.017447, 0.010131, 0.008525, 0.005378, 0.003727, 0.004358, 0.004358, 0.003053, 0.003053, 0.002761, 0.002606, 0.00243, 0.003431, 0.002366, 0.003246, 0.002155, 0.002155, 0.003079, 0.003053, 0.003757, 0.004921, 0.006482, 0.009401, 0.011518, 0.026338, 0.05306, 0.051831, 0.050641, 0.102787, 0.120615, 0.129801, 0.132295, 0.134866, 0.134866, 0.137348, 0.074921, 0.090864, 0.090864, 0.06312, 0.06184, 0.06184, 0.044297, 0.024826, 0.013821, 0.008895, 0.008075, 0.005799, 0.004431, 0.003079, 0.003014, 0.004247, 0.004247, 0.004161, 0.005799, 0.005799, 0.005872, 0.005378, 0.00777, 0.008804, 0.007177, 0.011342, 0.007315, 0.007091, 0.006482, 0.007422, 0.007495, 0.005799, 0.006194, 0.008075, 0.013821, 0.008002, 0.00543, 0.003821, 0.003864, 0.003405, 0.002976, 0.004388, 0.004921, 0.003461, 0.003177, 0.004736, 0.004577, 0.006078, 0.008002, 0.013016, 0.012491, 0.024826, 0.041405, 0.034068, 0.037156, 0.03976, 0.064632, 0.132295, 0.120615, 0.219301, 0.275179, 0.271506, 0.122885, 0.142424, 0.137348, 0.134866, 0.076542, 0.030611, 0.031287, 0.018106, 0.010131, 0.010131, 0.006245, 0.004513, 0.007031, 0.006619, 0.004247, 0.004976, 0.004921, 0.007091, 0.006894, 0.005734, 0.006795, 0.007259, 0.008895, 0.014315, 0.014315, 0.014075, 0.015694, 0.010672, 0.014075, 0.015344, 0.019401, 0.040537, 0.036378, 0.022306, 0.016826, 0.037156, 0.046336, 0.017797, 0.017797, 0.009096, 0.007177, 0.004775, 0.005932, 0.004483, 0.004921, 0.00407, 0.00407, 0.004646, 0.005683, 0.004835, 0.006619, 0.005799, 0.003963, 0.006078, 0.004921, 0.003997, 0.00407, 0.003701, 0.003997, 0.004247, 0.004315, 0.004247, 0.006194, 0.005503, 0.007177, 0.006894, 0.005872, 0.008002, 0.008002, 0.005086, 0.005086, 0.003757, 0.004388, 0.003963, 0.002688, 0.003924, 0.004921, 0.003276, 0.002366, 0.002555, 0.002138, 0.002349, 0.002396, 0.001936, 0.001778, 0.001786, 0.001786, 0.001649, 0.000936, 0.001335, 0.001417, 0.001142, 0.001541, 0.001597, 0.001722, 0.002503, 0.001434, 0.001159, 0.002057, 0.001709, 0.001936, 0.001533, 0.001434, 0.002155, 0.001499, 0.00146, 0.00103, 0.00076, 0.001155, 0.001417, 0.000906, 0.000876, 0.000923, 0.00061, 0.000266, 0.000232, 0.000142, 0.000189, 0.000228, 9.4e-05, 0.000146, 0.000107, 0.000137, 0.00015, 6e-05, 9.4e-05], '')</t>
  </si>
  <si>
    <t xml:space="preserve">F5S1Y8|F5S1Y8_9ENTR Glycerol-3-phosphate acyltransferase OS=Enterobacter hormaechei ATCC 49162 </t>
  </si>
  <si>
    <t>([0.005503, 0.005872, 0.004315, 0.003512, 0.003298, 0.004161, 0.005011, 0.004247, 0.005086, 0.006039, 0.006194, 0.005378, 0.003963, 0.003671, 0.003963, 0.004646, 0.003177, 0.002761, 0.003298, 0.003298, 0.004775, 0.006894, 0.008895, 0.015344, 0.033407, 0.054297, 0.054297, 0.054297, 0.10481, 0.11371, 0.137348, 0.170161, 0.225814, 0.342579, 0.433034, 0.42561, 0.308712, 0.42561, 0.356642, 0.352862, 0.461924, 0.436924, 0.414856, 0.339168, 0.284882, 0.17593, 0.139895, 0.088832, 0.044297, 0.022667, 0.010926, 0.010509, 0.007877, 0.006374, 0.006142, 0.005992, 0.006374, 0.006245, 0.006619, 0.007259, 0.005683, 0.005683, 0.004899, 0.003431, 0.003431, 0.002727, 0.003555, 0.003212, 0.004208, 0.006374, 0.005932, 0.006619, 0.004577, 0.005872, 0.005872, 0.004208, 0.003727, 0.003246, 0.003924, 0.003276, 0.003366, 0.003405, 0.003431, 0.003804, 0.003997, 0.003512, 0.005318, 0.004247, 0.003757, 0.002503, 0.002336, 0.002366, 0.00316, 0.004358, 0.004388, 0.006142, 0.008895, 0.00777, 0.009977, 0.012727, 0.013016, 0.010221, 0.015078, 0.012727, 0.008723, 0.011518, 0.021381, 0.01078, 0.016257, 0.0198, 0.045352, 0.023534, 0.056825, 0.055536, 0.034068, 0.024826, 0.0198, 0.020165, 0.033407, 0.024826, 0.013821, 0.010221, 0.0198, 0.011669, 0.009096, 0.009015, 0.009977, 0.009096, 0.008624, 0.008276, 0.011342, 0.007259, 0.010509, 0.008895, 0.006194, 0.006078, 0.006988, 0.006894, 0.004899, 0.003512, 0.00407, 0.005932, 0.005318, 0.003607, 0.003821, 0.003864, 0.003963, 0.002688, 0.002705, 0.004247, 0.004431, 0.003109, 0.004358, 0.00292, 0.003555, 0.003821, 0.004736, 0.004135, 0.003366, 0.004483, 0.00515, 0.004208, 0.002881, 0.00316, 0.003341, 0.004208, 0.005318, 0.006894, 0.011518, 0.01204, 0.007315, 0.007315, 0.01227, 0.007877, 0.009096, 0.008409, 0.011342, 0.01227, 0.018106, 0.035586, 0.038858, 0.030003, 0.032017, 0.064632, 0.125101, 0.127496, 0.129801, 0.139895, 0.15008, 0.147574, 0.139895, 0.25031, 0.268042, 0.281712, 0.374039, 0.465241, 0.450668, 0.436924, 0.40511, 0.366687, 0.335645, 0.30533, 0.450668, 0.661982], '')</t>
  </si>
  <si>
    <t>[203]</t>
  </si>
  <si>
    <t xml:space="preserve">F5S1Z2|F5S1Z2_9ENTR Urease subunit alpha OS=Enterobacter hormaechei ATCC 49162 </t>
  </si>
  <si>
    <t>([0.243554, 0.216401, 0.122885, 0.155435, 0.232838, 0.275179, 0.311707, 0.335645, 0.374039, 0.384043, 0.332115, 0.370445, 0.31487, 0.264545, 0.36309, 0.36309, 0.390993, 0.295083, 0.26085, 0.264545, 0.31487, 0.232838, 0.298791, 0.408655, 0.422041, 0.301917, 0.301917, 0.206376, 0.129801, 0.118441, 0.139895, 0.219301, 0.161087, 0.232838, 0.173081, 0.158265, 0.158265, 0.139895, 0.203355, 0.203355, 0.203355, 0.179055, 0.26085, 0.236433, 0.185198, 0.170161, 0.26085, 0.25406, 0.346032, 0.401658, 0.41194, 0.356642, 0.359901, 0.454136, 0.398279, 0.4292, 0.444081, 0.36309, 0.301917, 0.229226, 0.301917, 0.394753, 0.366687, 0.275179, 0.200174, 0.182256, 0.196879, 0.194234, 0.142424, 0.134866, 0.106997, 0.0704, 0.079919, 0.058088, 0.054297, 0.048328, 0.071867, 0.044297, 0.073402, 0.111485, 0.170161, 0.167087, 0.102787, 0.069024, 0.092881, 0.098513, 0.139895, 0.122885, 0.100716, 0.142424, 0.147574, 0.25031, 0.328603, 0.257454, 0.298791, 0.31487, 0.394753, 0.332115, 0.401658, 0.321458, 0.349426, 0.268042, 0.268042, 0.321458, 0.384043, 0.422041, 0.51388, 0.447574, 0.370445, 0.374039, 0.342579, 0.359901, 0.324872, 0.301917, 0.301917, 0.229226, 0.203355, 0.179055, 0.232838, 0.225814, 0.225814, 0.209395, 0.295083, 0.301917, 0.247041, 0.281712, 0.219301, 0.129801, 0.118441, 0.21291, 0.25406, 0.295083, 0.239899, 0.268042, 0.298791, 0.349426, 0.332115, 0.264545, 0.295083, 0.291804, 0.232838, 0.321458, 0.311707, 0.268042, 0.185198, 0.264545, 0.25406, 0.311707, 0.401658, 0.480142, 0.480142, 0.436924, 0.394753, 0.42561, 0.40511, 0.387226, 0.387226, 0.480142, 0.557691, 0.472492, 0.483068, 0.59917, 0.585406, 0.622677, 0.59014, 0.575842, 0.486429, 0.458154, 0.461924, 0.418646, 0.339168, 0.321458, 0.324872, 0.324872, 0.346032, 0.346032, 0.26085, 0.321458, 0.257454, 0.257454, 0.25031, 0.243554, 0.144935, 0.094817, 0.076542, 0.106997, 0.17593, 0.257454, 0.284882, 0.284882, 0.324872, 0.440853, 0.444081, 0.444081, 0.394753, 0.380708, 0.40511, 0.5017, 0.387226, 0.418646, 0.387226, 0.468512, 0.440853, 0.444081, 0.525368, 0.447574, 0.444081, 0.36309, 0.359901, 0.387226, 0.401658, 0.321458, 0.288399, 0.243554, 0.275179, 0.384043, 0.352862, 0.298791, 0.206376, 0.291804, 0.229226, 0.25406, 0.182256, 0.232838, 0.257454, 0.229226, 0.335645, 0.370445, 0.414856, 0.4292, 0.321458, 0.324872, 0.342579, 0.318242, 0.271506, 0.271506, 0.239899, 0.281712, 0.311707, 0.311707, 0.311707, 0.436924, 0.436924, 0.517562, 0.387226, 0.387226, 0.444081, 0.4292, 0.40511, 0.36309, 0.321458, 0.374039, 0.278302, 0.335645, 0.359901, 0.436924, 0.436924, 0.356642, 0.342579, 0.342579, 0.321458, 0.31487, 0.295083, 0.318242, 0.321458, 0.387226, 0.444081, 0.414856, 0.40511, 0.401658, 0.450668, 0.517562, 0.562014, 0.557691, 0.468512, 0.472492, 0.447574, 0.36309, 0.418646, 0.422041, 0.450668, 0.570702, 0.480142, 0.394753, 0.401658, 0.401658, 0.433034, 0.436924, 0.447574, 0.480142, 0.483068, 0.4292, 0.4292, 0.328603, 0.414856, 0.440853, 0.444081, 0.476583, 0.472492, 0.509769, 0.534167, 0.497853, 0.40511, 0.497853, 0.545602, 0.42561, 0.390993, 0.332115, 0.247041, 0.243554, 0.21291, 0.142424, 0.219301, 0.216401, 0.31487, 0.229226, 0.264545, 0.278302, 0.281712, 0.30533, 0.271506, 0.155435, 0.132295, 0.219301, 0.209395, 0.239899, 0.236433, 0.271506, 0.328603, 0.4292, 0.4292, 0.342579, 0.394753, 0.356642, 0.349426, 0.346032, 0.366687, 0.311707, 0.295083, 0.295083, 0.271506, 0.295083, 0.366687, 0.291804, 0.268042, 0.18812, 0.194234, 0.271506, 0.275179, 0.281712, 0.26085, 0.271506, 0.321458, 0.311707, 0.339168, 0.318242, 0.247041, 0.308712, 0.41194, 0.346032, 0.257454, 0.257454, 0.26085, 0.295083, 0.308712, 0.324872, 0.346032, 0.311707, 0.31487, 0.318242, 0.264545, 0.264545, 0.185198, 0.225814, 0.268042, 0.268042, 0.236433, 0.219301, 0.247041, 0.243554, 0.324872, 0.41194, 0.497853, 0.517562, 0.521092, 0.657645, 0.648219, 0.585406, 0.626927, 0.541878, 0.538167, 0.59508, 0.480142, 0.480142, 0.433034, 0.4292, 0.328603, 0.36309, 0.356642, 0.342579, 0.352862, 0.301917, 0.21291, 0.216401, 0.206376, 0.194234, 0.118441, 0.092881, 0.17593, 0.18812, 0.185198, 0.18812, 0.185198, 0.196879, 0.278302, 0.275179, 0.275179, 0.374039, 0.284882, 0.342579, 0.339168, 0.229226, 0.196879, 0.216401, 0.137348, 0.132295, 0.15284, 0.203355, 0.142424, 0.076542, 0.069024, 0.069024, 0.069024, 0.083462, 0.116183, 0.109221, 0.078022, 0.05306, 0.05306, 0.088832, 0.10481, 0.078022, 0.078022, 0.096677, 0.092881, 0.132295, 0.15284, 0.106997, 0.127496, 0.219301, 0.236433, 0.25031, 0.284882, 0.288399, 0.17593, 0.229226, 0.229226, 0.342579, 0.414856, 0.444081, 0.374039, 0.380708, 0.321458, 0.41194, 0.468512, 0.5017, 0.422041, 0.390993, 0.398279, 0.318242, 0.30533, 0.359901, 0.31487, 0.349426, 0.356642, 0.41194, 0.390993, 0.387226, 0.281712, 0.278302, 0.15284, 0.155435, 0.147574, 0.243554, 0.206376, 0.15284, 0.191378, 0.26085, 0.26085, 0.288399, 0.278302, 0.30533, 0.346032, 0.387226, 0.298791, 0.30533, 0.25031, 0.25406, 0.247041, 0.298791, 0.298791, 0.370445, 0.370445, 0.301917, 0.298791, 0.332115, 0.291804, 0.291804, 0.328603, 0.26085, 0.264545, 0.352862, 0.291804, 0.295083, 0.243554, 0.236433, 0.229226, 0.324872, 0.328603, 0.247041, 0.291804, 0.311707, 0.356642, 0.335645, 0.408655, 0.332115, 0.346032, 0.422041, 0.42561, 0.42561, 0.401658, 0.422041, 0.356642, 0.398279, 0.31487, 0.374039, 0.465241, 0.480142, 0.387226, 0.288399, 0.380708, 0.370445, 0.359901, 0.377384, 0.436924, 0.450668, 0.458154, 0.36309, 0.394753, 0.346032, 0.311707, 0.418646, 0.40511, 0.384043, 0.275179, 0.271506, 0.161087, 0.137348, 0.100716, 0.134866, 0.185198, 0.147574, 0.118441, 0.073402, 0.037156, 0.033407, 0.017138], '')</t>
  </si>
  <si>
    <t>[106, 158, 161, 162, 163, 164, 165, 197, 204, 243, 271, 272, 273, 281, 299, 300, 304, 383, 384, 385, 386, 387, 388, 389, 390, 391, 465]</t>
  </si>
  <si>
    <t xml:space="preserve">F5S200|F5S200_9ENTR tRNA N6-adenosine threonylcarbamoyltransferase OS=Enterobacter hormaechei ATCC 49162 </t>
  </si>
  <si>
    <t>([0.142424, 0.222385, 0.275179, 0.30533, 0.200174, 0.191378, 0.120615, 0.076542, 0.106997, 0.142424, 0.18812, 0.222385, 0.222385, 0.206376, 0.21291, 0.185198, 0.295083, 0.288399, 0.200174, 0.120615, 0.170161, 0.170161, 0.102787, 0.096677, 0.055536, 0.102787, 0.100716, 0.18812, 0.185198, 0.170161, 0.158265, 0.092881, 0.060549, 0.074921, 0.142424, 0.139895, 0.137348, 0.127496, 0.120615, 0.200174, 0.301917, 0.229226, 0.216401, 0.281712, 0.295083, 0.311707, 0.342579, 0.291804, 0.179055, 0.284882, 0.25031, 0.216401, 0.200174, 0.268042, 0.26085, 0.200174, 0.284882, 0.232838, 0.232838, 0.229226, 0.219301, 0.232838, 0.203355, 0.216401, 0.18812, 0.125101, 0.155435, 0.073402, 0.129801, 0.182256, 0.170161, 0.232838, 0.264545, 0.268042, 0.203355, 0.179055, 0.179055, 0.116183, 0.118441, 0.078022, 0.078022, 0.060549, 0.056825, 0.0704, 0.06312, 0.078022, 0.120615, 0.088832, 0.127496, 0.06184, 0.06184, 0.034068, 0.030611, 0.020876, 0.042364, 0.054297, 0.030003, 0.047319, 0.05306, 0.090864, 0.137348, 0.106997, 0.147574, 0.142424, 0.203355, 0.134866, 0.081712, 0.067594, 0.137348, 0.129801, 0.15008, 0.200174, 0.311707, 0.308712, 0.41194, 0.41194, 0.41194, 0.390993, 0.390993, 0.349426, 0.284882, 0.25031, 0.216401, 0.129801, 0.088832, 0.086953, 0.142424, 0.216401, 0.25031, 0.225814, 0.288399, 0.291804, 0.179055, 0.167087, 0.109221, 0.092881, 0.074921, 0.051831, 0.10481, 0.083462, 0.088832, 0.147574, 0.111485, 0.109221, 0.167087, 0.25031, 0.25031, 0.161087, 0.173081, 0.179055, 0.147574, 0.111485, 0.170161, 0.278302, 0.247041, 0.203355, 0.209395, 0.203355, 0.298791, 0.268042, 0.264545, 0.281712, 0.179055, 0.257454, 0.257454, 0.268042, 0.15284, 0.185198, 0.275179, 0.26085, 0.281712, 0.275179, 0.222385, 0.222385, 0.196879, 0.191378, 0.271506, 0.225814, 0.247041, 0.243554, 0.281712, 0.30533, 0.387226, 0.476583, 0.366687, 0.387226, 0.268042, 0.401658, 0.366687, 0.401658, 0.36309, 0.332115, 0.384043, 0.472492, 0.509769, 0.51388, 0.472492, 0.51388, 0.433034, 0.418646, 0.308712, 0.30533, 0.284882, 0.206376, 0.200174, 0.311707, 0.268042, 0.346032, 0.281712, 0.291804, 0.26085, 0.216401, 0.216401, 0.216401, 0.222385, 0.200174, 0.206376, 0.284882, 0.291804, 0.41194, 0.418646, 0.538167, 0.497853, 0.509769, 0.505461, 0.476583, 0.472492, 0.557691, 0.476583, 0.529623, 0.529623, 0.486429, 0.51388, 0.444081, 0.440853, 0.436924, 0.349426, 0.30533, 0.225814, 0.206376, 0.134866, 0.129801, 0.127496, 0.129801, 0.079919, 0.134866, 0.173081, 0.17593, 0.203355, 0.203355, 0.185198, 0.179055, 0.144935, 0.144935, 0.164327, 0.134866, 0.129801, 0.191378, 0.170161, 0.247041, 0.219301, 0.301917, 0.30533, 0.311707, 0.268042, 0.342579, 0.30533, 0.288399, 0.209395, 0.185198, 0.298791, 0.264545, 0.225814, 0.31487, 0.374039, 0.41194, 0.444081, 0.444081, 0.458154, 0.461924, 0.359901, 0.298791, 0.257454, 0.257454, 0.281712, 0.370445, 0.268042, 0.225814, 0.232838, 0.31487, 0.352862, 0.339168, 0.346032, 0.346032, 0.25031, 0.222385, 0.139895, 0.118441, 0.118441, 0.086953, 0.085092, 0.15284, 0.167087, 0.200174, 0.173081, 0.144935, 0.11371, 0.200174, 0.239899, 0.239899, 0.161087, 0.15284, 0.111485, 0.132295, 0.11371, 0.17593, 0.232838, 0.328603, 0.271506, 0.30533, 0.26085, 0.288399, 0.298791, 0.291804, 0.311707, 0.352862, 0.321458, 0.332115, 0.301917, 0.311707, 0.278302, 0.346032, 0.318242, 0.377384, 0.346032, 0.418646, 0.387226], '')</t>
  </si>
  <si>
    <t>[194, 195, 197, 221, 223, 224, 227, 229, 230, 232]</t>
  </si>
  <si>
    <t xml:space="preserve">F5S203|F5S203_9ENTR RNA polymerase sigma factor RpoD OS=Enterobacter hormaechei ATCC 49162 </t>
  </si>
  <si>
    <t>([0.73685, 0.59917, 0.5017, 0.541878, 0.545602, 0.56648, 0.562014, 0.622677, 0.653063, 0.666105, 0.58069, 0.525368, 0.505461, 0.418646, 0.387226, 0.374039, 0.30533, 0.308712, 0.318242, 0.390993, 0.335645, 0.440853, 0.534167, 0.63748, 0.529623, 0.476583, 0.494003, 0.517562, 0.509769, 0.509769, 0.42561, 0.525368, 0.642678, 0.538167, 0.534167, 0.56648, 0.5017, 0.483068, 0.483068, 0.483068, 0.444081, 0.521092, 0.394753, 0.380708, 0.298791, 0.339168, 0.422041, 0.42561, 0.398279, 0.41194, 0.42561, 0.480142, 0.476583, 0.476583, 0.480142, 0.483068, 0.401658, 0.408655, 0.51388, 0.509769, 0.490133, 0.538167, 0.549308, 0.666105, 0.685117, 0.791621, 0.846163, 0.795062, 0.795062, 0.849326, 0.784345, 0.733139, 0.733139, 0.716283, 0.608892, 0.613573, 0.712013, 0.801317, 0.76285, 0.767246, 0.76285, 0.788093, 0.680603, 0.671169, 0.63748, 0.618285, 0.59917, 0.59917, 0.685117, 0.570702, 0.521092, 0.525368, 0.480142, 0.480142, 0.450668, 0.545602, 0.604312, 0.604312, 0.608892, 0.613573, 0.618285, 0.534167, 0.440853, 0.525368, 0.5017, 0.553315, 0.549308, 0.575842, 0.472492, 0.458154, 0.447574, 0.447574, 0.447574, 0.490133, 0.444081, 0.490133, 0.483068, 0.517562, 0.444081, 0.447574, 0.517562, 0.433034, 0.51388, 0.525368, 0.521092, 0.486429, 0.436924, 0.461924, 0.366687, 0.476583, 0.480142, 0.534167, 0.483068, 0.51388, 0.468512, 0.476583, 0.387226, 0.394753, 0.401658, 0.40511, 0.414856, 0.384043, 0.384043, 0.394753, 0.433034, 0.450668, 0.534167, 0.534167, 0.486429, 0.486429, 0.447574, 0.440853, 0.394753, 0.390993, 0.390993, 0.461924, 0.433034, 0.444081, 0.433034, 0.458154, 0.538167, 0.494003, 0.538167, 0.632174, 0.618285, 0.613573, 0.553315, 0.56648, 0.59917, 0.59508, 0.690604, 0.690604, 0.59014, 0.680603, 0.767246, 0.784345, 0.694846, 0.801317, 0.865454, 0.865454, 0.849326, 0.808535, 0.846163, 0.834292, 0.827927, 0.827927, 0.862302, 0.891961, 0.876521, 0.885302, 0.908098, 0.915074, 0.921076, 0.954657, 0.959312, 0.959312, 0.951925, 0.975609, 0.977651, 0.977651, 0.976226, 0.97245, 0.959312, 0.959312, 0.966441, 0.967676, 0.928747, 0.908098, 0.889439, 0.891961, 0.868118, 0.750527, 0.703578, 0.712013, 0.59917, 0.56648, 0.570702, 0.58069, 0.476583, 0.483068, 0.408655, 0.40511, 0.390993, 0.472492, 0.465241, 0.359901, 0.324872, 0.377384, 0.380708, 0.398279, 0.366687, 0.380708, 0.480142, 0.480142, 0.444081, 0.497853, 0.521092, 0.534167, 0.541878, 0.553315, 0.465241, 0.509769, 0.440853, 0.450668, 0.458154, 0.398279, 0.377384, 0.380708, 0.408655, 0.332115, 0.318242, 0.268042, 0.21291, 0.247041, 0.25031, 0.281712, 0.209395, 0.209395, 0.134866, 0.086953, 0.094817, 0.142424, 0.15284, 0.191378, 0.182256, 0.127496, 0.15284, 0.216401, 0.236433, 0.219301, 0.25406, 0.257454, 0.324872, 0.387226, 0.366687, 0.370445, 0.291804, 0.31487, 0.284882, 0.346032, 0.339168, 0.332115, 0.264545, 0.275179, 0.301917, 0.25031, 0.298791, 0.291804, 0.339168, 0.328603, 0.328603, 0.394753, 0.308712, 0.229226, 0.222385, 0.144935, 0.086953, 0.132295, 0.185198, 0.21291, 0.229226, 0.301917, 0.359901, 0.42561, 0.418646, 0.311707, 0.271506, 0.291804, 0.288399, 0.229226, 0.161087, 0.144935, 0.11371, 0.200174, 0.271506, 0.298791, 0.278302, 0.374039, 0.377384, 0.374039, 0.281712, 0.281712, 0.281712, 0.216401, 0.206376, 0.209395, 0.30533, 0.339168, 0.332115, 0.356642, 0.380708, 0.377384, 0.408655, 0.436924, 0.335645, 0.342579, 0.31487, 0.328603, 0.335645, 0.335645, 0.342579, 0.42561, 0.414856, 0.328603, 0.398279, 0.31487, 0.311707, 0.318242, 0.31487, 0.311707, 0.31487, 0.232838, 0.328603, 0.324872, 0.328603, 0.377384, 0.370445, 0.284882, 0.366687, 0.366687, 0.332115, 0.328603, 0.298791, 0.301917, 0.387226, 0.356642, 0.440853, 0.433034, 0.433034, 0.472492, 0.408655, 0.41194, 0.472492, 0.468512, 0.384043, 0.384043, 0.339168, 0.281712, 0.284882, 0.288399, 0.203355, 0.206376, 0.203355, 0.229226, 0.15008, 0.15284, 0.18812, 0.18812, 0.18812, 0.120615, 0.15008, 0.125101, 0.074921, 0.090864, 0.051831, 0.05306, 0.055536, 0.096677, 0.139895, 0.216401, 0.15008, 0.219301, 0.170161, 0.144935, 0.144935, 0.200174, 0.142424, 0.139895, 0.139895, 0.079919, 0.134866, 0.079919, 0.137348, 0.203355, 0.200174, 0.196879, 0.271506, 0.173081, 0.170161, 0.173081, 0.10481, 0.142424, 0.144935, 0.127496, 0.085092, 0.05306, 0.060549, 0.094817, 0.078022, 0.048328, 0.090864, 0.083462, 0.137348, 0.088832, 0.078022, 0.079919, 0.137348, 0.122885, 0.191378, 0.194234, 0.125101, 0.18812, 0.139895, 0.158265, 0.194234, 0.301917, 0.349426, 0.275179, 0.278302, 0.30533, 0.301917, 0.308712, 0.308712, 0.225814, 0.318242, 0.339168, 0.25031, 0.243554, 0.264545, 0.281712, 0.243554, 0.243554, 0.257454, 0.352862, 0.288399, 0.349426, 0.339168, 0.387226, 0.5017, 0.494003, 0.525368, 0.657645, 0.657645, 0.549308, 0.622677, 0.626927, 0.622677, 0.694846, 0.585406, 0.545602, 0.570702, 0.63748, 0.750527, 0.728858, 0.604312, 0.642678, 0.632174, 0.553315, 0.450668, 0.41194, 0.324872, 0.271506, 0.25406, 0.25031, 0.36309, 0.31487, 0.301917, 0.278302, 0.321458, 0.408655, 0.472492, 0.359901, 0.349426, 0.346032, 0.356642, 0.447574, 0.458154, 0.465241, 0.541878, 0.545602, 0.553315, 0.671169, 0.570702, 0.486429, 0.486429, 0.458154, 0.549308, 0.553315, 0.5017, 0.505461, 0.418646, 0.418646, 0.422041, 0.42561, 0.42561, 0.401658, 0.394753, 0.398279, 0.41194, 0.41194, 0.414856, 0.40511, 0.380708, 0.458154, 0.549308, 0.545602, 0.545602, 0.476583, 0.398279, 0.454136, 0.447574, 0.454136, 0.42561, 0.483068, 0.472492, 0.486429, 0.486429, 0.472492, 0.408655, 0.324872, 0.31487, 0.366687, 0.36309, 0.291804, 0.318242, 0.236433, 0.232838, 0.209395, 0.281712, 0.356642, 0.384043, 0.384043, 0.465241, 0.387226, 0.422041, 0.444081, 0.374039, 0.398279, 0.398279, 0.468512, 0.440853, 0.454136, 0.41194, 0.42561, 0.517562, 0.529623, 0.618285, 0.509769, 0.521092, 0.525368, 0.436924, 0.440853, 0.41194, 0.398279, 0.447574, 0.359901, 0.335645, 0.384043, 0.30533, 0.30533, 0.295083, 0.4292, 0.42561, 0.476583, 0.472492, 0.497853, 0.42561, 0.359901, 0.4292, 0.440853, 0.328603, 0.332115, 0.321458, 0.346032, 0.328603, 0.328603, 0.387226, 0.374039, 0.359901, 0.436924, 0.422041, 0.387226, 0.284882, 0.236433], '')</t>
  </si>
  <si>
    <t>[0, 1, 2, 3, 4, 5, 6, 7, 8, 9, 10, 11, 12, 22, 23, 24, 27, 28, 29, 31, 32, 33, 34, 35, 36, 41, 58, 59, 61, 62, 63, 64, 65, 66, 67, 68, 69, 70, 71, 72, 73, 74, 75, 76, 77, 78, 79, 80, 81, 82, 83, 84, 85, 86, 87, 88, 89, 90, 91, 95, 96, 97, 98, 99, 100, 101, 103, 104, 105, 106, 107, 117, 120, 122, 123, 124, 131, 133, 146, 147, 160,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236, 237, 238, 239, 241, 468, 470, 471, 472, 473, 474, 475, 476, 477, 478, 479, 480, 481, 482, 483, 484, 485, 486, 487, 508, 509, 510, 511, 512, 516, 517, 518, 519, 534, 535, 536, 574, 575, 576, 577, 578, 579]</t>
  </si>
  <si>
    <t>(55</t>
  </si>
  <si>
    <t>136)</t>
  </si>
  <si>
    <t xml:space="preserve">F5S277|F5S277_9ENTR ATP-dependent zinc metalloprotease FtsH OS=Enterobacter hormaechei ATCC 49162 </t>
  </si>
  <si>
    <t>([0.048328, 0.030611, 0.023963, 0.016021, 0.018106, 0.015078, 0.013265, 0.010672, 0.010926, 0.013821, 0.01227, 0.008624, 0.008895, 0.008409, 0.006245, 0.006795, 0.007495, 0.007031, 0.009728, 0.014075, 0.023087, 0.043307, 0.071867, 0.106997, 0.118441, 0.15008, 0.127496, 0.179055, 0.271506, 0.200174, 0.132295, 0.200174, 0.335645, 0.257454, 0.271506, 0.401658, 0.41194, 0.394753, 0.324872, 0.31487, 0.332115, 0.284882, 0.288399, 0.196879, 0.21291, 0.288399, 0.278302, 0.394753, 0.30533, 0.308712, 0.352862, 0.447574, 0.436924, 0.418646, 0.505461, 0.490133, 0.494003, 0.483068, 0.374039, 0.454136, 0.458154, 0.346032, 0.291804, 0.318242, 0.342579, 0.339168, 0.352862, 0.380708, 0.356642, 0.366687, 0.271506, 0.352862, 0.359901, 0.281712, 0.200174, 0.196879, 0.194234, 0.196879, 0.137348, 0.216401, 0.15008, 0.098513, 0.167087, 0.264545, 0.264545, 0.36309, 0.366687, 0.370445, 0.370445, 0.374039, 0.377384, 0.380708, 0.339168, 0.324872, 0.321458, 0.298791, 0.203355, 0.206376, 0.122885, 0.098513, 0.120615, 0.142424, 0.137348, 0.086953, 0.049374, 0.023963, 0.020522, 0.013613, 0.008804, 0.006142, 0.004577, 0.004388, 0.004976, 0.005503, 0.005683, 0.006619, 0.009865, 0.014783, 0.015078, 0.024826, 0.048328, 0.038858, 0.048328, 0.066181, 0.085092, 0.132295, 0.116183, 0.116183, 0.161087, 0.243554, 0.318242, 0.387226, 0.490133, 0.486429, 0.401658, 0.401658, 0.450668, 0.450668, 0.458154, 0.370445, 0.366687, 0.370445, 0.384043, 0.275179, 0.275179, 0.321458, 0.25406, 0.324872, 0.324872, 0.268042, 0.278302, 0.298791, 0.295083, 0.291804, 0.342579, 0.440853, 0.359901, 0.346032, 0.352862, 0.257454, 0.275179, 0.295083, 0.191378, 0.118441, 0.206376, 0.25406, 0.278302, 0.346032, 0.380708, 0.275179, 0.349426, 0.332115, 0.229226, 0.264545, 0.271506, 0.247041, 0.15284, 0.25031, 0.243554, 0.225814, 0.243554, 0.232838, 0.182256, 0.209395, 0.295083, 0.324872, 0.342579, 0.308712, 0.318242, 0.31487, 0.418646, 0.414856, 0.332115, 0.332115, 0.298791, 0.295083, 0.268042, 0.271506, 0.206376, 0.21291, 0.229226, 0.268042, 0.342579, 0.311707, 0.414856, 0.318242, 0.18812, 0.167087, 0.109221, 0.10481, 0.10481, 0.111485, 0.11371, 0.109221, 0.122885, 0.158265, 0.139895, 0.098513, 0.109221, 0.132295, 0.090864, 0.081712, 0.083462, 0.086953, 0.129801, 0.0704, 0.127496, 0.219301, 0.185198, 0.170161, 0.182256, 0.191378, 0.164327, 0.15008, 0.229226, 0.268042, 0.222385, 0.288399, 0.318242, 0.298791, 0.216401, 0.185198, 0.116183, 0.144935, 0.155435, 0.096677, 0.15284, 0.132295, 0.081712, 0.098513, 0.167087, 0.167087, 0.158265, 0.182256, 0.161087, 0.170161, 0.125101, 0.144935, 0.120615, 0.170161, 0.257454, 0.356642, 0.476583, 0.58069, 0.585406, 0.585406, 0.716283, 0.58069, 0.632174, 0.741537, 0.699094, 0.585406, 0.486429, 0.505461, 0.461924, 0.509769, 0.505461, 0.483068, 0.5017, 0.497853, 0.51388, 0.521092, 0.505461, 0.398279, 0.308712, 0.222385, 0.134866, 0.106997, 0.144935, 0.144935, 0.142424, 0.170161, 0.284882, 0.366687, 0.278302, 0.229226, 0.229226, 0.264545, 0.339168, 0.239899, 0.164327, 0.155435, 0.170161, 0.170161, 0.25031, 0.232838, 0.311707, 0.401658, 0.447574, 0.41194, 0.335645, 0.26085, 0.26085, 0.15008, 0.170161, 0.247041, 0.264545, 0.25406, 0.219301, 0.25031, 0.349426, 0.447574, 0.36309, 0.25031, 0.25031, 0.18812, 0.301917, 0.257454, 0.257454, 0.243554, 0.243554, 0.342579, 0.324872, 0.301917, 0.418646, 0.394753, 0.298791, 0.377384, 0.349426, 0.321458, 0.236433, 0.144935, 0.116183, 0.179055, 0.25406, 0.268042, 0.366687, 0.356642, 0.291804, 0.295083, 0.295083, 0.335645, 0.31487, 0.31487, 0.31487, 0.295083, 0.206376, 0.225814, 0.229226, 0.275179, 0.275179, 0.332115, 0.339168, 0.268042, 0.239899, 0.209395, 0.200174, 0.170161, 0.182256, 0.275179, 0.271506, 0.200174, 0.164327, 0.158265, 0.194234, 0.158265, 0.161087, 0.139895, 0.209395, 0.196879, 0.155435, 0.179055, 0.21291, 0.295083, 0.30533, 0.301917, 0.295083, 0.295083, 0.268042, 0.268042, 0.271506, 0.275179, 0.346032, 0.380708, 0.311707, 0.311707, 0.390993, 0.387226, 0.465241, 0.461924, 0.461924, 0.509769, 0.51388, 0.509769, 0.476583, 0.476583, 0.525368, 0.585406, 0.545602, 0.58069, 0.575842, 0.534167, 0.436924, 0.349426, 0.384043, 0.450668, 0.40511, 0.332115, 0.349426, 0.394753, 0.394753, 0.401658, 0.418646, 0.349426, 0.352862, 0.377384, 0.401658, 0.398279, 0.298791, 0.243554, 0.275179, 0.264545, 0.295083, 0.380708, 0.440853, 0.359901, 0.356642, 0.370445, 0.447574, 0.311707, 0.196879, 0.125101, 0.142424, 0.129801, 0.185198, 0.185198, 0.161087, 0.147574, 0.139895, 0.18812, 0.271506, 0.239899, 0.247041, 0.247041, 0.170161, 0.209395, 0.288399, 0.301917, 0.284882, 0.278302, 0.384043, 0.40511, 0.398279, 0.36309, 0.346032, 0.349426, 0.26085, 0.264545, 0.36309, 0.377384, 0.321458, 0.239899, 0.158265, 0.15008, 0.129801, 0.209395, 0.206376, 0.15008, 0.142424, 0.219301, 0.219301, 0.185198, 0.264545, 0.36309, 0.374039, 0.291804, 0.288399, 0.301917, 0.301917, 0.295083, 0.291804, 0.295083, 0.349426, 0.440853, 0.454136, 0.447574, 0.366687, 0.366687, 0.444081, 0.342579, 0.335645, 0.236433, 0.268042, 0.278302, 0.264545, 0.179055, 0.257454, 0.295083, 0.281712, 0.232838, 0.15284, 0.125101, 0.203355, 0.243554, 0.26085, 0.25031, 0.301917, 0.308712, 0.209395, 0.139895, 0.225814, 0.225814, 0.324872, 0.268042, 0.232838, 0.232838, 0.288399, 0.284882, 0.26085, 0.30533, 0.380708, 0.480142, 0.529623, 0.517562, 0.476583, 0.454136, 0.380708, 0.291804, 0.36309, 0.472492, 0.575842, 0.509769, 0.509769, 0.483068, 0.480142, 0.4292, 0.450668, 0.476583, 0.494003, 0.40511, 0.440853, 0.436924, 0.401658, 0.384043, 0.394753, 0.346032, 0.288399, 0.370445, 0.454136, 0.454136, 0.40511, 0.401658, 0.384043, 0.328603, 0.356642, 0.422041, 0.465241, 0.444081, 0.458154, 0.42561, 0.440853, 0.408655, 0.40511, 0.349426, 0.366687, 0.356642, 0.356642, 0.433034, 0.40511, 0.42561, 0.433034, 0.394753, 0.394753, 0.480142, 0.480142, 0.440853, 0.418646, 0.447574, 0.450668, 0.454136, 0.422041, 0.483068, 0.557691, 0.604312, 0.690604, 0.671169, 0.541878, 0.653063, 0.657645, 0.720929, 0.685117, 0.632174, 0.733139, 0.733139, 0.733139, 0.808535, 0.852992, 0.879233, 0.891961, 0.894241, 0.889439, 0.939629, 0.939629, 0.912647, 0.912647, 0.921076, 0.938133, 0.959312, 0.957673, 0.957673, 0.959312, 0.957673, 0.9657, 0.97245, 0.97245, 0.976962, 0.976962, 0.976962, 0.975609, 0.967676, 0.967676, 0.970265, 0.967676, 0.948786, 0.957673, 0.950334, 0.948786, 0.934618, 0.962114, 0.960642, 0.957673, 0.941505, 0.945666, 0.947281, 0.922952, 0.915074, 0.876521], '')</t>
  </si>
  <si>
    <t>[54, 263, 264, 265, 266, 267, 268, 269, 270, 271, 273, 275, 276, 278, 280, 281, 282, 401, 402, 403, 406, 407, 408, 409, 410, 411, 532, 533, 540, 541, 542, 592, 593, 594, 595, 596, 597, 598, 599, 600, 601, 602, 603, 604, 605, 606, 607, 608, 609, 610, 611, 612, 613, 614, 615, 616, 617, 618, 619, 620, 621, 622, 623, 624, 625, 626, 627, 628, 629, 630, 631, 632, 633, 634, 635, 636, 637, 638, 639, 640, 641, 642, 643, 644, 645, 646]</t>
  </si>
  <si>
    <t>(54</t>
  </si>
  <si>
    <t>85)</t>
  </si>
  <si>
    <t xml:space="preserve">F5S284|F5S284_9ENTR GTPase Obg OS=Enterobacter hormaechei ATCC 49162 </t>
  </si>
  <si>
    <t>([0.170161, 0.147574, 0.161087, 0.200174, 0.243554, 0.275179, 0.30533, 0.339168, 0.359901, 0.308712, 0.281712, 0.308712, 0.239899, 0.311707, 0.359901, 0.366687, 0.349426, 0.295083, 0.229226, 0.324872, 0.380708, 0.42561, 0.472492, 0.534167, 0.538167, 0.529623, 0.529623, 0.534167, 0.525368, 0.525368, 0.622677, 0.690604, 0.685117, 0.788093, 0.733139, 0.642678, 0.545602, 0.56648, 0.642678, 0.728858, 0.694846, 0.703578, 0.622677, 0.63748, 0.59014, 0.51388, 0.450668, 0.458154, 0.374039, 0.374039, 0.291804, 0.301917, 0.295083, 0.298791, 0.21291, 0.26085, 0.308712, 0.377384, 0.370445, 0.387226, 0.398279, 0.398279, 0.390993, 0.465241, 0.461924, 0.461924, 0.529623, 0.521092, 0.521092, 0.618285, 0.613573, 0.724957, 0.712013, 0.712013, 0.712013, 0.754692, 0.759478, 0.699094, 0.675549, 0.604312, 0.657645, 0.56648, 0.553315, 0.557691, 0.545602, 0.486429, 0.41194, 0.41194, 0.497853, 0.494003, 0.497853, 0.5017, 0.51388, 0.517562, 0.486429, 0.483068, 0.545602, 0.509769, 0.59917, 0.59917, 0.675549, 0.626927, 0.716283, 0.720929, 0.632174, 0.59014, 0.59014, 0.653063, 0.63748, 0.618285, 0.622677, 0.51388, 0.525368, 0.509769, 0.436924, 0.468512, 0.480142, 0.476583, 0.509769, 0.414856, 0.414856, 0.41194, 0.41194, 0.342579, 0.349426, 0.418646, 0.450668, 0.545602, 0.575842, 0.59917, 0.59508, 0.59917, 0.671169, 0.657645, 0.666105, 0.788093, 0.788093, 0.779859, 0.775545, 0.775545, 0.871313, 0.798249, 0.812494, 0.720929, 0.801317, 0.699094, 0.657645, 0.557691, 0.440853, 0.41194, 0.40511, 0.346032, 0.342579, 0.342579, 0.271506, 0.268042, 0.203355, 0.239899, 0.243554, 0.219301, 0.21291, 0.206376, 0.284882, 0.275179, 0.25406, 0.164327, 0.236433, 0.239899, 0.247041, 0.321458, 0.318242, 0.284882, 0.339168, 0.374039, 0.401658, 0.41194, 0.384043, 0.418646, 0.291804, 0.31487, 0.239899, 0.247041, 0.25406, 0.17593, 0.125101, 0.236433, 0.31487, 0.236433, 0.264545, 0.26085, 0.196879, 0.222385, 0.216401, 0.222385, 0.203355, 0.219301, 0.284882, 0.311707, 0.203355, 0.232838, 0.144935, 0.206376, 0.209395, 0.127496, 0.219301, 0.278302, 0.170161, 0.102787, 0.170161, 0.170161, 0.196879, 0.225814, 0.239899, 0.275179, 0.232838, 0.219301, 0.134866, 0.134866, 0.078022, 0.139895, 0.109221, 0.094817, 0.111485, 0.106997, 0.109221, 0.100716, 0.102787, 0.11371, 0.182256, 0.116183, 0.069024, 0.047319, 0.059222, 0.030611, 0.018106, 0.023087, 0.013821, 0.023087, 0.027463, 0.026892, 0.029376, 0.058088, 0.098513, 0.109221, 0.127496, 0.137348, 0.137348, 0.147574, 0.170161, 0.167087, 0.15008, 0.15008, 0.147574, 0.144935, 0.239899, 0.247041, 0.25031, 0.339168, 0.232838, 0.203355, 0.31487, 0.295083, 0.209395, 0.185198, 0.185198, 0.15008, 0.243554, 0.21291, 0.132295, 0.100716, 0.069024, 0.06312, 0.116183, 0.17593, 0.111485, 0.111485, 0.11371, 0.081712, 0.092881, 0.147574, 0.127496, 0.129801, 0.118441, 0.203355, 0.203355, 0.182256, 0.170161, 0.134866, 0.125101, 0.127496, 0.173081, 0.247041, 0.324872, 0.281712, 0.295083, 0.291804, 0.295083, 0.394753, 0.418646, 0.311707, 0.236433, 0.185198, 0.109221, 0.125101, 0.098513, 0.100716, 0.106997, 0.132295, 0.100716, 0.118441, 0.129801, 0.137348, 0.137348, 0.096677, 0.085092, 0.046336, 0.088832, 0.05306, 0.038042, 0.042364, 0.038858, 0.041405, 0.042364, 0.079919, 0.085092, 0.118441, 0.094817, 0.066181, 0.066181, 0.085092, 0.094817, 0.15008, 0.144935, 0.122885, 0.200174, 0.288399, 0.401658, 0.370445, 0.374039, 0.433034, 0.328603, 0.401658, 0.394753, 0.494003, 0.490133, 0.387226, 0.349426, 0.390993, 0.465241, 0.465241, 0.40511, 0.401658, 0.401658, 0.346032, 0.380708, 0.346032, 0.332115, 0.332115, 0.36309, 0.440853, 0.440853, 0.56648, 0.509769, 0.63748, 0.632174, 0.632174, 0.642678, 0.671169, 0.728858, 0.733139, 0.73685, 0.856457, 0.856457, 0.84206, 0.862302, 0.865454, 0.788093, 0.680603, 0.545602, 0.5017, 0.472492, 0.436924, 0.401658, 0.483068, 0.444081, 0.40511, 0.356642, 0.458154, 0.408655, 0.342579, 0.275179], '')</t>
  </si>
  <si>
    <t>[23, 24, 25, 26, 27, 28, 29, 30, 31, 32, 33, 34, 35, 36, 37, 38, 39, 40, 41, 42, 43, 44, 45, 66, 67, 68, 69, 70, 71, 72, 73, 74, 75, 76, 77, 78, 79, 80, 81, 82, 83, 84, 91, 92, 93, 96, 97, 98, 99, 100, 101, 102, 103, 104, 105, 106, 107, 108, 109, 110, 111, 112, 113, 118, 127, 128, 129, 130, 131, 132, 133, 134, 135, 136, 137, 138, 139, 140, 141, 142, 143, 144, 145, 146, 147, 361, 362, 363, 364, 365, 366, 367, 368, 369, 370, 371, 372, 373, 374, 375, 376, 377, 378, 379]</t>
  </si>
  <si>
    <t xml:space="preserve">F5S290|F5S290_9ENTR UDP-N-acetylglucosamine 1-carboxyvinyltransferase OS=Enterobacter hormaechei ATCC 49162 </t>
  </si>
  <si>
    <t>([0.468512, 0.342579, 0.387226, 0.414856, 0.461924, 0.384043, 0.414856, 0.324872, 0.346032, 0.366687, 0.352862, 0.390993, 0.387226, 0.356642, 0.436924, 0.349426, 0.454136, 0.349426, 0.268042, 0.142424, 0.116183, 0.094817, 0.094817, 0.05306, 0.043307, 0.043307, 0.074921, 0.086953, 0.098513, 0.111485, 0.06184, 0.079919, 0.086953, 0.050641, 0.076542, 0.088832, 0.088832, 0.071867, 0.134866, 0.127496, 0.225814, 0.268042, 0.30533, 0.352862, 0.440853, 0.384043, 0.281712, 0.264545, 0.239899, 0.225814, 0.209395, 0.311707, 0.301917, 0.219301, 0.308712, 0.278302, 0.295083, 0.380708, 0.380708, 0.295083, 0.30533, 0.196879, 0.200174, 0.164327, 0.194234, 0.206376, 0.219301, 0.318242, 0.332115, 0.216401, 0.301917, 0.271506, 0.295083, 0.200174, 0.288399, 0.191378, 0.132295, 0.120615, 0.127496, 0.10481, 0.155435, 0.203355, 0.295083, 0.194234, 0.15284, 0.129801, 0.073402, 0.111485, 0.125101, 0.069024, 0.086953, 0.0704, 0.088832, 0.036378, 0.066181, 0.06184, 0.102787, 0.155435, 0.109221, 0.102787, 0.074921, 0.090864, 0.109221, 0.106997, 0.129801, 0.167087, 0.118441, 0.182256, 0.155435, 0.132295, 0.236433, 0.232838, 0.281712, 0.191378, 0.30533, 0.21291, 0.122885, 0.122885, 0.067594, 0.116183, 0.116183, 0.116183, 0.094817, 0.078022, 0.088832, 0.074921, 0.088832, 0.092881, 0.10481, 0.139895, 0.137348, 0.066181, 0.067594, 0.060549, 0.083462, 0.079919, 0.092881, 0.17593, 0.173081, 0.26085, 0.161087, 0.161087, 0.232838, 0.203355, 0.239899, 0.142424, 0.161087, 0.137348, 0.219301, 0.200174, 0.129801, 0.129801, 0.144935, 0.200174, 0.173081, 0.21291, 0.15008, 0.219301, 0.129801, 0.106997, 0.10481, 0.139895, 0.118441, 0.127496, 0.094817, 0.071867, 0.139895, 0.191378, 0.232838, 0.229226, 0.15008, 0.132295, 0.147574, 0.216401, 0.18812, 0.18812, 0.179055, 0.268042, 0.295083, 0.408655, 0.352862, 0.288399, 0.332115, 0.377384, 0.335645, 0.436924, 0.370445, 0.268042, 0.206376, 0.170161, 0.102787, 0.170161, 0.225814, 0.203355, 0.125101, 0.15008, 0.179055, 0.18812, 0.167087, 0.147574, 0.142424, 0.222385, 0.203355, 0.196879, 0.118441, 0.158265, 0.147574, 0.17593, 0.275179, 0.342579, 0.288399, 0.374039, 0.374039, 0.401658, 0.339168, 0.335645, 0.335645, 0.271506, 0.182256, 0.21291, 0.216401, 0.206376, 0.129801, 0.225814, 0.225814, 0.31487, 0.301917, 0.206376, 0.191378, 0.122885, 0.100716, 0.137348, 0.116183, 0.069024, 0.0704, 0.10481, 0.170161, 0.167087, 0.15008, 0.164327, 0.096677, 0.090864, 0.096677, 0.134866, 0.127496, 0.147574, 0.155435, 0.155435, 0.170161, 0.26085, 0.295083, 0.26085, 0.209395, 0.209395, 0.291804, 0.206376, 0.209395, 0.219301, 0.196879, 0.281712, 0.318242, 0.390993, 0.30533, 0.31487, 0.26085, 0.25031, 0.236433, 0.236433, 0.15284, 0.15008, 0.142424, 0.102787, 0.158265, 0.200174, 0.236433, 0.239899, 0.335645, 0.332115, 0.356642, 0.380708, 0.346032, 0.308712, 0.308712, 0.324872, 0.30533, 0.398279, 0.36309, 0.377384, 0.370445, 0.490133, 0.557691, 0.447574, 0.585406, 0.575842, 0.642678, 0.58069, 0.59917, 0.545602, 0.557691, 0.408655, 0.422041, 0.366687, 0.349426, 0.349426, 0.332115, 0.268042, 0.229226, 0.278302, 0.243554, 0.247041, 0.209395, 0.15008, 0.161087, 0.139895, 0.15008, 0.144935, 0.111485, 0.055536, 0.076542, 0.074921, 0.137348, 0.071867, 0.098513, 0.164327, 0.109221, 0.203355, 0.284882, 0.232838, 0.139895, 0.139895, 0.111485, 0.111485, 0.164327, 0.25031, 0.21291, 0.21291, 0.134866, 0.225814, 0.328603, 0.318242, 0.31487, 0.25406, 0.271506, 0.236433, 0.239899, 0.30533, 0.206376, 0.206376, 0.288399, 0.291804, 0.291804, 0.324872, 0.298791, 0.339168, 0.271506, 0.268042, 0.219301, 0.311707, 0.30533, 0.222385, 0.209395, 0.17593, 0.236433, 0.295083, 0.36309, 0.275179, 0.21291, 0.196879, 0.155435, 0.158265, 0.167087, 0.10481, 0.088832, 0.118441, 0.109221, 0.164327, 0.203355, 0.170161, 0.11371, 0.11371, 0.17593, 0.11371, 0.078022, 0.081712, 0.056825, 0.060549, 0.100716, 0.142424, 0.134866, 0.173081, 0.173081, 0.158265, 0.25406, 0.291804, 0.268042, 0.182256, 0.173081, 0.137348, 0.122885, 0.170161, 0.134866, 0.142424, 0.139895, 0.232838, 0.225814, 0.243554, 0.225814, 0.222385, 0.243554, 0.31487, 0.268042, 0.239899, 0.321458, 0.268042, 0.222385, 0.196879, 0.295083, 0.26085, 0.281712], '')</t>
  </si>
  <si>
    <t>[290, 292, 293, 294, 295, 296, 297, 298]</t>
  </si>
  <si>
    <t xml:space="preserve">F5S299|F5S299_9ENTR 3-deoxy-D-manno-octulosonate 8-phosphate phosphatase KdsC OS=Enterobacter hormaechei ATCC 49162 </t>
  </si>
  <si>
    <t>([0.447574, 0.472492, 0.359901, 0.332115, 0.366687, 0.281712, 0.196879, 0.216401, 0.281712, 0.232838, 0.257454, 0.264545, 0.271506, 0.222385, 0.18812, 0.15284, 0.185198, 0.15284, 0.164327, 0.203355, 0.134866, 0.164327, 0.10481, 0.10481, 0.074921, 0.043307, 0.078022, 0.090864, 0.100716, 0.078022, 0.078022, 0.045352, 0.059222, 0.060549, 0.074921, 0.056825, 0.038858, 0.022667, 0.021816, 0.018787, 0.018787, 0.034068, 0.032017, 0.06312, 0.118441, 0.118441, 0.182256, 0.142424, 0.111485, 0.111485, 0.076542, 0.116183, 0.191378, 0.185198, 0.10481, 0.10481, 0.098513, 0.167087, 0.182256, 0.191378, 0.125101, 0.122885, 0.118441, 0.118441, 0.058088, 0.058088, 0.066181, 0.054297, 0.036378, 0.03976, 0.038858, 0.059222, 0.059222, 0.05306, 0.043307, 0.078022, 0.046336, 0.056825, 0.06312, 0.109221, 0.132295, 0.137348, 0.147574, 0.15284, 0.096677, 0.158265, 0.079919, 0.125101, 0.15284, 0.161087, 0.164327, 0.170161, 0.170161, 0.179055, 0.179055, 0.225814, 0.225814, 0.271506, 0.268042, 0.209395, 0.111485, 0.109221, 0.182256, 0.100716, 0.055536, 0.092881, 0.092881, 0.096677, 0.090864, 0.046336, 0.064632, 0.139895, 0.147574, 0.158265, 0.100716, 0.081712, 0.042364, 0.027463, 0.034884, 0.059222, 0.079919, 0.090864, 0.048328, 0.048328, 0.047319, 0.10481, 0.0704, 0.055536, 0.078022, 0.090864, 0.109221, 0.129801, 0.06184, 0.054297, 0.027463, 0.034884, 0.027463, 0.038858, 0.067594, 0.055536, 0.05306, 0.06184, 0.06184, 0.067594, 0.033407, 0.074921, 0.059222, 0.073402, 0.100716, 0.071867, 0.040537, 0.067594, 0.0704, 0.066181, 0.067594, 0.118441, 0.139895, 0.194234, 0.222385, 0.182256, 0.15008, 0.147574, 0.137348, 0.15008, 0.164327, 0.268042, 0.15008, 0.092881, 0.067594, 0.035586, 0.05306, 0.086953, 0.081712, 0.079919, 0.083462, 0.088832, 0.102787, 0.085092, 0.085092, 0.085092, 0.111485, 0.164327, 0.092881, 0.066181, 0.085092, 0.111485, 0.079919, 0.125101, 0.18812, 0.278302, 0.384043, 0.41194, 0.36309], '')</t>
  </si>
  <si>
    <t xml:space="preserve">F5S2A8|F5S2A8_9ENTR Biosynthetic peptidoglycan transglycosylase OS=Enterobacter hormaechei ATCC 49162 </t>
  </si>
  <si>
    <t>([0.100716, 0.139895, 0.167087, 0.090864, 0.049374, 0.028107, 0.037156, 0.020165, 0.017138, 0.012727, 0.011106, 0.00962, 0.009015, 0.007177, 0.004976, 0.005223, 0.005378, 0.004976, 0.004976, 0.003727, 0.004577, 0.004358, 0.003014, 0.003014, 0.003053, 0.003053, 0.004414, 0.003607, 0.005734, 0.004835, 0.006482, 0.007315, 0.008075, 0.007555, 0.008804, 0.016021, 0.026338, 0.027463, 0.015694, 0.014783, 0.021381, 0.015078, 0.015078, 0.029376, 0.031287, 0.06184, 0.05306, 0.045352, 0.035586, 0.019401, 0.033407, 0.033407, 0.038858, 0.066181, 0.047319, 0.035586, 0.030611, 0.023963, 0.023534, 0.034884, 0.020165, 0.023087, 0.050641, 0.051831, 0.038858, 0.038858, 0.020165, 0.034884, 0.022306, 0.023963, 0.030611, 0.030611, 0.034068, 0.038042, 0.038042, 0.071867, 0.05306, 0.067594, 0.098513, 0.092881, 0.06184, 0.116183, 0.056825, 0.049374, 0.058088, 0.06312, 0.050641, 0.050641, 0.069024, 0.109221, 0.155435, 0.106997, 0.137348, 0.125101, 0.129801, 0.134866, 0.132295, 0.236433, 0.222385, 0.222385, 0.219301, 0.243554, 0.236433, 0.36309, 0.318242, 0.387226, 0.4292, 0.36309, 0.461924, 0.454136, 0.465241, 0.509769, 0.541878, 0.529623, 0.549308, 0.433034, 0.301917, 0.216401, 0.134866, 0.132295, 0.125101, 0.125101, 0.182256, 0.111485, 0.071867, 0.086953, 0.090864, 0.088832, 0.092881, 0.10481, 0.083462, 0.078022, 0.042364, 0.071867, 0.040537, 0.038042, 0.045352, 0.102787, 0.173081, 0.203355, 0.11371, 0.111485, 0.11371, 0.118441, 0.191378, 0.17593, 0.11371, 0.118441, 0.078022, 0.071867, 0.037156, 0.049374, 0.027463, 0.040537, 0.042364, 0.036378, 0.036378, 0.059222, 0.054297, 0.034068, 0.026338, 0.049374, 0.033407, 0.035586, 0.030003, 0.025762, 0.044297, 0.081712, 0.076542, 0.06312, 0.06184, 0.106997, 0.100716, 0.191378, 0.191378, 0.17593, 0.281712, 0.196879, 0.196879, 0.158265, 0.21291, 0.335645, 0.30533, 0.342579, 0.25031, 0.196879, 0.196879, 0.17593, 0.120615, 0.074921, 0.158265, 0.271506, 0.301917, 0.216401, 0.18812, 0.122885, 0.127496, 0.109221, 0.170161, 0.137348, 0.196879, 0.196879, 0.18812, 0.129801, 0.102787, 0.161087, 0.229226, 0.257454, 0.291804, 0.321458, 0.298791, 0.17593, 0.127496, 0.106997, 0.17593, 0.134866, 0.229226, 0.232838, 0.179055, 0.182256, 0.209395, 0.191378, 0.194234, 0.106997, 0.147574, 0.219301, 0.222385, 0.239899, 0.247041, 0.158265, 0.147574, 0.219301, 0.295083, 0.321458, 0.301917, 0.26085, 0.295083, 0.268042, 0.216401, 0.321458, 0.284882], '')</t>
  </si>
  <si>
    <t>[111, 112, 113, 114]</t>
  </si>
  <si>
    <t xml:space="preserve">F5S2B3|F5S2B3_9ENTR Probable cytosol aminopeptidase OS=Enterobacter hormaechei ATCC 49162 </t>
  </si>
  <si>
    <t>([0.517562, 0.534167, 0.562014, 0.575842, 0.59014, 0.557691, 0.458154, 0.377384, 0.324872, 0.281712, 0.30533, 0.264545, 0.164327, 0.264545, 0.291804, 0.352862, 0.352862, 0.275179, 0.275179, 0.301917, 0.191378, 0.158265, 0.170161, 0.170161, 0.116183, 0.122885, 0.137348, 0.137348, 0.206376, 0.278302, 0.342579, 0.264545, 0.243554, 0.339168, 0.30533, 0.200174, 0.139895, 0.142424, 0.206376, 0.206376, 0.18812, 0.194234, 0.225814, 0.219301, 0.21291, 0.318242, 0.308712, 0.31487, 0.40511, 0.332115, 0.25406, 0.185198, 0.264545, 0.352862, 0.295083, 0.349426, 0.440853, 0.454136, 0.380708, 0.384043, 0.390993, 0.380708, 0.380708, 0.301917, 0.232838, 0.167087, 0.144935, 0.094817, 0.094817, 0.088832, 0.142424, 0.206376, 0.284882, 0.203355, 0.203355, 0.275179, 0.243554, 0.236433, 0.219301, 0.288399, 0.295083, 0.225814, 0.155435, 0.229226, 0.298791, 0.374039, 0.370445, 0.380708, 0.461924, 0.384043, 0.398279, 0.398279, 0.401658, 0.390993, 0.468512, 0.436924, 0.436924, 0.408655, 0.342579, 0.339168, 0.243554, 0.170161, 0.229226, 0.318242, 0.236433, 0.247041, 0.182256, 0.257454, 0.243554, 0.239899, 0.324872, 0.318242, 0.232838, 0.142424, 0.142424, 0.100716, 0.118441, 0.116183, 0.116183, 0.116183, 0.18812, 0.284882, 0.332115, 0.328603, 0.328603, 0.408655, 0.321458, 0.30533, 0.30533, 0.209395, 0.21291, 0.206376, 0.139895, 0.206376, 0.308712, 0.31487, 0.377384, 0.374039, 0.380708, 0.440853, 0.509769, 0.5017, 0.529623, 0.480142, 0.483068, 0.468512, 0.436924, 0.454136, 0.436924, 0.450668, 0.490133, 0.51388, 0.51388, 0.613573, 0.618285, 0.626927, 0.525368, 0.529623, 0.529623, 0.51388, 0.490133, 0.494003, 0.458154, 0.346032, 0.42561, 0.433034, 0.433034, 0.394753, 0.4292, 0.447574, 0.408655, 0.444081, 0.41194, 0.324872, 0.318242, 0.288399, 0.25031, 0.321458, 0.324872, 0.257454, 0.257454, 0.257454, 0.219301, 0.278302, 0.387226, 0.390993, 0.301917, 0.225814, 0.308712, 0.30533, 0.352862, 0.295083, 0.25031, 0.222385, 0.301917, 0.311707, 0.308712, 0.342579, 0.352862, 0.268042, 0.311707, 0.321458, 0.284882, 0.229226, 0.200174, 0.173081, 0.17593, 0.191378, 0.18812, 0.182256, 0.21291, 0.182256, 0.182256, 0.247041, 0.295083, 0.30533, 0.30533, 0.298791, 0.288399, 0.298791, 0.298791, 0.321458, 0.271506, 0.311707, 0.401658, 0.308712, 0.236433, 0.194234, 0.194234, 0.271506, 0.275179, 0.264545, 0.328603, 0.4292, 0.444081, 0.444081, 0.436924, 0.349426, 0.349426, 0.352862, 0.275179, 0.264545, 0.288399, 0.236433, 0.222385, 0.219301, 0.31487, 0.422041, 0.458154, 0.545602, 0.570702, 0.517562, 0.529623, 0.562014, 0.450668, 0.377384, 0.281712, 0.216401, 0.284882, 0.321458, 0.311707, 0.298791, 0.387226, 0.268042, 0.374039, 0.377384, 0.377384, 0.359901, 0.239899, 0.239899, 0.142424, 0.127496, 0.179055, 0.17593, 0.164327, 0.239899, 0.26085, 0.352862, 0.436924, 0.398279, 0.398279, 0.308712, 0.40511, 0.352862, 0.366687, 0.342579, 0.30533, 0.278302, 0.247041, 0.271506, 0.182256, 0.264545, 0.203355, 0.142424, 0.142424, 0.100716, 0.069024, 0.073402, 0.076542, 0.03976, 0.056825, 0.034884, 0.076542, 0.038858, 0.055536, 0.064632, 0.038042, 0.047319, 0.03976, 0.030003, 0.037156, 0.064632, 0.03976, 0.0704, 0.096677, 0.073402, 0.11371, 0.158265, 0.185198, 0.164327, 0.209395, 0.125101, 0.18812, 0.18812, 0.271506, 0.281712, 0.281712, 0.288399, 0.301917, 0.374039, 0.41194, 0.447574, 0.447574, 0.549308, 0.529623, 0.450668, 0.525368, 0.422041, 0.346032, 0.356642, 0.366687, 0.414856, 0.476583, 0.5017, 0.465241, 0.468512, 0.366687, 0.366687, 0.366687, 0.268042, 0.275179, 0.247041, 0.170161, 0.179055, 0.100716, 0.06312, 0.106997, 0.092881, 0.071867, 0.132295, 0.15008, 0.161087, 0.125101, 0.10481, 0.05306, 0.059222, 0.038858, 0.05306, 0.083462, 0.081712, 0.142424, 0.129801, 0.155435, 0.15008, 0.102787, 0.111485, 0.134866, 0.071867, 0.0704, 0.132295, 0.118441, 0.055536, 0.049374, 0.060549, 0.051831, 0.069024, 0.06312, 0.098513, 0.120615, 0.120615, 0.216401, 0.137348, 0.118441, 0.142424, 0.239899, 0.219301, 0.216401, 0.243554, 0.295083, 0.298791, 0.318242, 0.324872, 0.387226, 0.377384, 0.390993, 0.476583, 0.490133, 0.40511, 0.394753, 0.311707, 0.335645, 0.222385, 0.30533, 0.346032, 0.36309, 0.239899, 0.335645, 0.444081, 0.458154, 0.40511, 0.4292, 0.40511, 0.40511, 0.328603, 0.30533, 0.301917, 0.268042, 0.268042, 0.36309, 0.275179, 0.352862, 0.318242, 0.394753, 0.433034, 0.418646, 0.398279, 0.472492, 0.370445, 0.356642, 0.31487, 0.394753, 0.291804, 0.191378, 0.118441, 0.173081, 0.196879, 0.10481, 0.134866, 0.155435, 0.144935, 0.137348, 0.144935, 0.088832, 0.074921, 0.06184, 0.036378, 0.038858, 0.027463, 0.03976, 0.038042, 0.048328, 0.03976, 0.03976, 0.078022, 0.125101, 0.147574, 0.15008, 0.219301, 0.21291, 0.216401, 0.194234, 0.295083, 0.284882, 0.374039, 0.440853, 0.374039, 0.433034, 0.342579, 0.352862, 0.377384, 0.394753, 0.291804, 0.247041, 0.25406, 0.264545, 0.264545, 0.239899, 0.239899, 0.17593, 0.185198, 0.185198, 0.219301, 0.229226, 0.206376, 0.182256, 0.122885, 0.15008, 0.147574, 0.206376, 0.281712, 0.25031, 0.182256, 0.308712], '')</t>
  </si>
  <si>
    <t>[0, 1, 2, 3, 4, 5, 140, 141, 142, 151, 152, 153, 154, 155, 156, 157, 158, 159, 249, 250, 251, 252, 253, 333, 334, 336, 343]</t>
  </si>
  <si>
    <t xml:space="preserve">F5S2B5|F5S2B5_9ENTR Valine--tRNA ligase OS=Enterobacter hormaechei ATCC 49162 </t>
  </si>
  <si>
    <t>([0.604312, 0.666105, 0.73685, 0.608892, 0.468512, 0.51388, 0.534167, 0.4292, 0.468512, 0.497853, 0.529623, 0.585406, 0.458154, 0.374039, 0.366687, 0.486429, 0.486429, 0.461924, 0.468512, 0.468512, 0.541878, 0.521092, 0.521092, 0.490133, 0.476583, 0.509769, 0.42561, 0.387226, 0.418646, 0.433034, 0.447574, 0.465241, 0.472492, 0.51388, 0.618285, 0.632174, 0.59508, 0.497853, 0.494003, 0.447574, 0.436924, 0.436924, 0.418646, 0.318242, 0.328603, 0.42561, 0.490133, 0.490133, 0.490133, 0.575842, 0.541878, 0.468512, 0.370445, 0.356642, 0.318242, 0.328603, 0.321458, 0.281712, 0.359901, 0.359901, 0.390993, 0.398279, 0.401658, 0.349426, 0.335645, 0.332115, 0.298791, 0.298791, 0.366687, 0.41194, 0.401658, 0.377384, 0.418646, 0.414856, 0.398279, 0.494003, 0.494003, 0.458154, 0.444081, 0.374039, 0.384043, 0.384043, 0.366687, 0.295083, 0.349426, 0.42561, 0.42561, 0.458154, 0.458154, 0.450668, 0.447574, 0.440853, 0.465241, 0.468512, 0.447574, 0.472492, 0.465241, 0.461924, 0.476583, 0.440853, 0.422041, 0.418646, 0.422041, 0.356642, 0.328603, 0.359901, 0.284882, 0.268042, 0.236433, 0.243554, 0.247041, 0.243554, 0.25031, 0.25406, 0.179055, 0.268042, 0.257454, 0.275179, 0.229226, 0.247041, 0.335645, 0.332115, 0.324872, 0.339168, 0.41194, 0.450668, 0.444081, 0.444081, 0.461924, 0.483068, 0.486429, 0.483068, 0.384043, 0.387226, 0.346032, 0.422041, 0.4292, 0.436924, 0.349426, 0.387226, 0.401658, 0.380708, 0.398279, 0.394753, 0.390993, 0.335645, 0.298791, 0.236433, 0.324872, 0.236433, 0.161087, 0.15008, 0.158265, 0.25031, 0.17593, 0.144935, 0.086953, 0.078022, 0.078022, 0.120615, 0.11371, 0.067594, 0.055536, 0.085092, 0.049374, 0.047319, 0.081712, 0.137348, 0.125101, 0.125101, 0.18812, 0.247041, 0.17593, 0.170161, 0.170161, 0.170161, 0.247041, 0.275179, 0.291804, 0.301917, 0.298791, 0.31487, 0.390993, 0.444081, 0.4292, 0.529623, 0.486429, 0.356642, 0.36309, 0.36309, 0.36309, 0.275179, 0.324872, 0.324872, 0.298791, 0.301917, 0.377384, 0.342579, 0.390993, 0.387226, 0.352862, 0.36309, 0.356642, 0.349426, 0.36309, 0.281712, 0.209395, 0.191378, 0.229226, 0.203355, 0.288399, 0.298791, 0.374039, 0.374039, 0.468512, 0.497853, 0.418646, 0.342579, 0.370445, 0.380708, 0.384043, 0.408655, 0.346032, 0.321458, 0.268042, 0.275179, 0.384043, 0.472492, 0.541878, 0.653063, 0.675549, 0.557691, 0.545602, 0.562014, 0.444081, 0.349426, 0.346032, 0.41194, 0.380708, 0.321458, 0.25406, 0.173081, 0.200174, 0.179055, 0.147574, 0.209395, 0.191378, 0.161087, 0.094817, 0.109221, 0.055536, 0.038858, 0.066181, 0.071867, 0.074921, 0.120615, 0.158265, 0.167087, 0.142424, 0.25031, 0.301917, 0.36309, 0.450668, 0.418646, 0.440853, 0.444081, 0.422041, 0.342579, 0.356642, 0.472492, 0.414856, 0.5017, 0.585406, 0.465241, 0.468512, 0.465241, 0.380708, 0.42561, 0.352862, 0.387226, 0.370445, 0.374039, 0.374039, 0.380708, 0.298791, 0.387226, 0.408655, 0.328603, 0.42561, 0.335645, 0.229226, 0.26085, 0.164327, 0.164327, 0.26085, 0.26085, 0.170161, 0.243554, 0.247041, 0.308712, 0.278302, 0.301917, 0.239899, 0.164327, 0.164327, 0.243554, 0.206376, 0.247041, 0.346032, 0.349426, 0.436924, 0.534167, 0.454136, 0.472492, 0.458154, 0.458154, 0.458154, 0.458154, 0.490133, 0.444081, 0.458154, 0.374039, 0.366687, 0.42561, 0.422041, 0.42561, 0.408655, 0.308712, 0.278302, 0.236433, 0.209395, 0.203355, 0.164327, 0.15008, 0.167087, 0.142424, 0.122885, 0.076542, 0.134866, 0.096677, 0.069024, 0.06312, 0.074921, 0.041405, 0.047319, 0.090864, 0.049374, 0.048328, 0.11371, 0.129801, 0.164327, 0.111485, 0.120615, 0.098513, 0.182256, 0.161087, 0.18812, 0.229226, 0.284882, 0.275179, 0.30533, 0.324872, 0.264545, 0.26085, 0.359901, 0.374039, 0.31487, 0.311707, 0.324872, 0.31487, 0.328603, 0.216401, 0.209395, 0.147574, 0.18812, 0.142424, 0.232838, 0.170161, 0.098513, 0.088832, 0.083462, 0.098513, 0.122885, 0.120615, 0.200174, 0.164327, 0.098513, 0.137348, 0.219301, 0.216401, 0.200174, 0.125101, 0.21291, 0.196879, 0.200174, 0.239899, 0.26085, 0.25406, 0.225814, 0.328603, 0.366687, 0.332115, 0.21291, 0.139895, 0.18812, 0.102787, 0.090864, 0.122885, 0.120615, 0.064632, 0.067594, 0.074921, 0.066181, 0.044297, 0.048328, 0.0704, 0.054297, 0.060549, 0.031287, 0.030003, 0.015344, 0.014783, 0.017447, 0.026892, 0.031287, 0.038042, 0.059222, 0.042364, 0.024393, 0.023963, 0.045352, 0.047319, 0.044297, 0.090864, 0.083462, 0.076542, 0.050641, 0.056825, 0.048328, 0.090864, 0.17593, 0.291804, 0.30533, 0.25031, 0.25031, 0.349426, 0.339168, 0.380708, 0.494003, 0.51388, 0.5017, 0.461924, 0.454136, 0.384043, 0.346032, 0.324872, 0.422041, 0.505461, 0.51388, 0.549308, 0.557691, 0.461924, 0.352862, 0.346032, 0.418646, 0.328603, 0.206376, 0.18812, 0.17593, 0.144935, 0.144935, 0.078022, 0.096677, 0.045352, 0.067594, 0.081712, 0.081712, 0.090864, 0.044297, 0.049374, 0.050641, 0.049374, 0.078022, 0.139895, 0.116183, 0.067594, 0.116183, 0.216401, 0.129801, 0.127496, 0.170161, 0.257454, 0.352862, 0.288399, 0.352862, 0.295083, 0.288399, 0.377384, 0.271506, 0.380708, 0.275179, 0.185198, 0.102787, 0.05306, 0.026338, 0.0198, 0.028695, 0.028107, 0.020876, 0.024826, 0.020876, 0.014315, 0.014586, 0.01204, 0.016257, 0.01204, 0.011342, 0.011106, 0.011342, 0.021381, 0.020876, 0.034068, 0.05306, 0.120615, 0.21291, 0.25031, 0.359901, 0.281712, 0.288399, 0.332115, 0.349426, 0.298791, 0.301917, 0.301917, 0.342579, 0.268042, 0.295083, 0.366687, 0.377384, 0.374039, 0.374039, 0.366687, 0.377384, 0.380708, 0.30533, 0.288399, 0.342579, 0.308712, 0.40511, 0.41194, 0.414856, 0.414856, 0.4292, 0.472492, 0.5017, 0.414856, 0.5017, 0.545602, 0.483068, 0.480142, 0.476583, 0.377384, 0.374039, 0.278302, 0.298791, 0.356642, 0.278302, 0.200174, 0.219301, 0.219301, 0.21291, 0.203355, 0.268042, 0.352862, 0.311707, 0.239899, 0.335645, 0.359901, 0.414856, 0.394753, 0.36309, 0.377384, 0.458154, 0.377384, 0.458154, 0.440853, 0.418646, 0.509769, 0.632174, 0.604312, 0.632174, 0.5017, 0.534167, 0.545602, 0.534167, 0.483068, 0.545602, 0.525368, 0.483068, 0.468512, 0.562014, 0.604312, 0.545602, 0.454136, 0.538167, 0.42561, 0.4292, 0.349426, 0.318242, 0.275179, 0.200174, 0.164327, 0.26085, 0.229226, 0.219301, 0.216401, 0.30533, 0.209395, 0.222385, 0.144935, 0.15008, 0.120615, 0.11371, 0.127496, 0.129801, 0.144935, 0.239899, 0.155435, 0.222385, 0.26085, 0.18812, 0.196879, 0.229226, 0.225814, 0.155435, 0.090864, 0.098513, 0.079919, 0.125101, 0.11371, 0.109221, 0.073402, 0.056825, 0.045352, 0.050641, 0.085092, 0.085092, 0.088832, 0.158265, 0.167087, 0.106997, 0.185198, 0.15284, 0.15284, 0.158265, 0.229226, 0.339168, 0.288399, 0.318242, 0.236433, 0.236433, 0.25031, 0.281712, 0.366687, 0.401658, 0.295083, 0.203355, 0.122885, 0.098513, 0.102787, 0.049374, 0.083462, 0.088832, 0.167087, 0.109221, 0.10481, 0.086953, 0.03976, 0.049374, 0.049374, 0.071867, 0.041405, 0.074921, 0.086953, 0.044297, 0.044297, 0.040537, 0.073402, 0.071867, 0.071867, 0.05306, 0.10481, 0.056825, 0.029376, 0.016257, 0.026338, 0.014315, 0.017138, 0.018415, 0.020165, 0.020522, 0.013437, 0.014586, 0.014783, 0.009865, 0.009865, 0.007259, 0.011518, 0.008002, 0.00962, 0.010672, 0.014315, 0.010372, 0.012491, 0.021381, 0.03976, 0.034884, 0.074921, 0.081712, 0.118441, 0.122885, 0.064632, 0.125101, 0.179055, 0.179055, 0.26085, 0.374039, 0.476583, 0.36309, 0.36309, 0.40511, 0.339168, 0.216401, 0.301917, 0.349426, 0.247041, 0.164327, 0.158265, 0.092881, 0.069024, 0.081712, 0.090864, 0.090864, 0.054297, 0.067594, 0.032017, 0.019401, 0.019109, 0.020165, 0.036378, 0.035586, 0.020165, 0.032017, 0.055536, 0.031287, 0.030611, 0.034884, 0.034884, 0.029376, 0.051831, 0.035586, 0.038858, 0.025762, 0.049374, 0.090864, 0.040537, 0.06312, 0.06312, 0.064632, 0.0704, 0.032677, 0.073402, 0.10481, 0.048328, 0.054297, 0.067594, 0.056825, 0.083462, 0.096677, 0.122885, 0.129801, 0.179055, 0.142424, 0.167087, 0.132295, 0.134866, 0.225814, 0.284882, 0.291804, 0.194234, 0.161087, 0.275179, 0.21291, 0.158265, 0.196879, 0.161087, 0.132295, 0.155435, 0.170161, 0.15008, 0.139895, 0.111485, 0.147574, 0.144935, 0.158265, 0.11371, 0.088832, 0.102787, 0.090864, 0.147574, 0.257454, 0.182256, 0.191378, 0.144935, 0.15008, 0.137348, 0.158265, 0.222385, 0.179055, 0.170161, 0.275179, 0.247041, 0.247041, 0.164327, 0.194234, 0.182256, 0.200174, 0.239899, 0.222385, 0.236433, 0.25406, 0.229226, 0.209395, 0.122885, 0.18812, 0.281712, 0.332115, 0.30533, 0.301917, 0.264545, 0.281712, 0.268042, 0.203355, 0.239899, 0.239899, 0.161087, 0.191378, 0.271506, 0.275179, 0.268042, 0.25406, 0.236433, 0.264545, 0.298791, 0.387226, 0.318242, 0.318242, 0.346032, 0.284882, 0.194234, 0.295083, 0.278302, 0.247041, 0.359901, 0.268042, 0.25406, 0.25031, 0.25031, 0.21291, 0.17593, 0.164327, 0.106997, 0.060549, 0.051831, 0.079919, 0.085092, 0.109221, 0.11371, 0.0704, 0.102787, 0.170161, 0.098513, 0.081712, 0.098513, 0.096677, 0.106997, 0.142424, 0.219301, 0.129801, 0.161087, 0.129801, 0.139895, 0.129801, 0.206376, 0.194234, 0.120615, 0.122885, 0.144935, 0.132295, 0.132295, 0.132295, 0.142424, 0.232838, 0.26085, 0.167087, 0.10481, 0.132295, 0.15284, 0.132295, 0.222385, 0.229226, 0.268042, 0.185198, 0.18812, 0.164327, 0.161087, 0.268042, 0.25406, 0.271506, 0.275179, 0.275179, 0.232838, 0.194234, 0.102787, 0.085092, 0.161087, 0.194234, 0.216401, 0.229226, 0.25406, 0.144935, 0.074921, 0.102787, 0.158265, 0.25406, 0.25406, 0.18812, 0.10481, 0.085092, 0.06312, 0.036378, 0.048328, 0.06184, 0.059222, 0.098513, 0.096677, 0.066181, 0.064632, 0.048328, 0.028107, 0.019109], '')</t>
  </si>
  <si>
    <t>[0, 1, 2, 3, 5, 6, 10, 11, 20, 21, 22, 25, 33, 34, 35, 36, 49, 50, 185, 228, 229, 230, 231, 232, 233, 271, 272, 311, 449, 450, 457, 458, 459, 460, 554, 556, 557, 587, 588, 589, 590, 591, 592, 593, 594, 596, 597, 600, 601, 602, 604]</t>
  </si>
  <si>
    <t>44)</t>
  </si>
  <si>
    <t xml:space="preserve">F5S2D0|F5S2D0_9ENTR Propionate kinase OS=Enterobacter hormaechei ATCC 49162 </t>
  </si>
  <si>
    <t>([0.008525, 0.007555, 0.010372, 0.014586, 0.020522, 0.028107, 0.022306, 0.028695, 0.018415, 0.023534, 0.020165, 0.015078, 0.028107, 0.020165, 0.032017, 0.025762, 0.025762, 0.044297, 0.064632, 0.058088, 0.083462, 0.083462, 0.125101, 0.0704, 0.056825, 0.06312, 0.06312, 0.055536, 0.06184, 0.129801, 0.147574, 0.209395, 0.264545, 0.144935, 0.10481, 0.125101, 0.081712, 0.134866, 0.122885, 0.147574, 0.25031, 0.318242, 0.232838, 0.239899, 0.247041, 0.247041, 0.232838, 0.243554, 0.356642, 0.25031, 0.264545, 0.236433, 0.206376, 0.155435, 0.225814, 0.284882, 0.194234, 0.229226, 0.139895, 0.158265, 0.094817, 0.094817, 0.074921, 0.118441, 0.125101, 0.125101, 0.118441, 0.11371, 0.106997, 0.06184, 0.090864, 0.044297, 0.024393, 0.030003, 0.055536, 0.0704, 0.048328, 0.071867, 0.092881, 0.15284, 0.134866, 0.225814, 0.129801, 0.066181, 0.066181, 0.0704, 0.120615, 0.161087, 0.100716, 0.056825, 0.094817, 0.132295, 0.225814, 0.25031, 0.161087, 0.179055, 0.185198, 0.185198, 0.219301, 0.225814, 0.167087, 0.164327, 0.179055, 0.182256, 0.26085, 0.295083, 0.18812, 0.194234, 0.200174, 0.196879, 0.26085, 0.264545, 0.161087, 0.144935, 0.203355, 0.232838, 0.232838, 0.194234, 0.25406, 0.278302, 0.268042, 0.25406, 0.155435, 0.155435, 0.232838, 0.203355, 0.185198, 0.278302, 0.206376, 0.167087, 0.18812, 0.125101, 0.127496, 0.203355, 0.206376, 0.118441, 0.173081, 0.161087, 0.200174, 0.18812, 0.142424, 0.164327, 0.25031, 0.328603, 0.206376, 0.137348, 0.118441, 0.111485, 0.06184, 0.11371, 0.078022, 0.118441, 0.129801, 0.060549, 0.066181, 0.074921, 0.088832, 0.086953, 0.05306, 0.049374, 0.066181, 0.045352, 0.037156, 0.018415, 0.022667, 0.038858, 0.0704, 0.122885, 0.125101, 0.194234, 0.100716, 0.116183, 0.096677, 0.167087, 0.281712, 0.229226, 0.209395, 0.301917, 0.219301, 0.206376, 0.209395, 0.139895, 0.216401, 0.247041, 0.380708, 0.390993, 0.390993, 0.380708, 0.301917, 0.232838, 0.15284, 0.206376, 0.278302, 0.225814, 0.216401, 0.219301, 0.25406, 0.219301, 0.209395, 0.203355, 0.203355, 0.179055, 0.191378, 0.194234, 0.17593, 0.158265, 0.161087, 0.161087, 0.11371, 0.185198, 0.257454, 0.342579, 0.328603, 0.324872, 0.366687, 0.374039, 0.394753, 0.308712, 0.359901, 0.359901, 0.366687, 0.377384, 0.366687, 0.433034, 0.436924, 0.42561, 0.349426, 0.328603, 0.339168, 0.339168, 0.335645, 0.216401, 0.216401, 0.225814, 0.18812, 0.196879, 0.109221, 0.050641, 0.071867, 0.067594, 0.071867, 0.125101, 0.17593, 0.222385, 0.222385, 0.120615, 0.132295, 0.203355, 0.132295, 0.139895, 0.196879, 0.137348, 0.17593, 0.185198, 0.21291, 0.275179, 0.30533, 0.408655, 0.418646, 0.370445, 0.356642, 0.26085, 0.25031, 0.25031, 0.161087, 0.161087, 0.268042, 0.257454, 0.170161, 0.25406, 0.203355, 0.134866, 0.206376, 0.268042, 0.225814, 0.15284, 0.144935, 0.161087, 0.161087, 0.247041, 0.346032, 0.346032, 0.40511, 0.377384, 0.295083, 0.352862, 0.264545, 0.275179, 0.275179, 0.25406, 0.191378, 0.225814, 0.308712, 0.225814, 0.196879, 0.225814, 0.318242, 0.222385, 0.17593, 0.17593, 0.17593, 0.134866, 0.11371, 0.134866, 0.098513, 0.164327, 0.18812, 0.191378, 0.194234, 0.185198, 0.219301, 0.219301, 0.125101, 0.129801, 0.179055, 0.206376, 0.129801, 0.122885, 0.209395, 0.25031, 0.25031, 0.182256, 0.137348, 0.098513, 0.098513, 0.161087, 0.096677, 0.06312, 0.0704, 0.074921, 0.079919, 0.069024, 0.102787, 0.129801, 0.064632, 0.064632, 0.035586, 0.069024, 0.03976, 0.038042, 0.038858, 0.032677, 0.049374, 0.090864, 0.127496, 0.076542, 0.088832, 0.142424, 0.196879, 0.232838, 0.21291, 0.219301, 0.311707, 0.247041, 0.219301, 0.324872, 0.335645, 0.447574, 0.436924, 0.525368, 0.517562, 0.465241, 0.465241, 0.401658, 0.356642, 0.321458, 0.318242, 0.318242, 0.328603, 0.342579, 0.394753, 0.414856, 0.398279, 0.359901, 0.328603, 0.394753, 0.308712, 0.308712, 0.257454, 0.17593, 0.182256, 0.111485, 0.129801, 0.155435, 0.15008, 0.182256, 0.275179, 0.332115, 0.268042, 0.225814, 0.137348, 0.102787, 0.074921, 0.058088, 0.058088, 0.088832, 0.086953, 0.132295, 0.094817, 0.094817, 0.161087, 0.116183], '')</t>
  </si>
  <si>
    <t>[359, 360]</t>
  </si>
  <si>
    <t xml:space="preserve">F5S2D2|F5S2D2_9ENTR L-threonine dehydratase catabolic TdcB OS=Enterobacter hormaechei ATCC 49162 </t>
  </si>
  <si>
    <t>([0.090864, 0.129801, 0.073402, 0.10481, 0.0704, 0.116183, 0.094817, 0.120615, 0.086953, 0.116183, 0.142424, 0.111485, 0.11371, 0.185198, 0.232838, 0.236433, 0.222385, 0.225814, 0.232838, 0.236433, 0.225814, 0.30533, 0.225814, 0.225814, 0.222385, 0.30533, 0.271506, 0.291804, 0.318242, 0.40511, 0.390993, 0.398279, 0.387226, 0.301917, 0.295083, 0.342579, 0.342579, 0.264545, 0.25406, 0.318242, 0.366687, 0.291804, 0.196879, 0.200174, 0.284882, 0.18812, 0.196879, 0.209395, 0.209395, 0.196879, 0.194234, 0.200174, 0.185198, 0.271506, 0.243554, 0.243554, 0.155435, 0.15284, 0.222385, 0.194234, 0.118441, 0.116183, 0.173081, 0.191378, 0.264545, 0.268042, 0.288399, 0.278302, 0.278302, 0.288399, 0.291804, 0.281712, 0.278302, 0.278302, 0.275179, 0.311707, 0.25406, 0.301917, 0.222385, 0.225814, 0.225814, 0.321458, 0.321458, 0.328603, 0.374039, 0.384043, 0.380708, 0.394753, 0.387226, 0.295083, 0.328603, 0.236433, 0.209395, 0.170161, 0.11371, 0.11371, 0.098513, 0.147574, 0.170161, 0.232838, 0.173081, 0.147574, 0.122885, 0.134866, 0.106997, 0.127496, 0.098513, 0.120615, 0.164327, 0.164327, 0.236433, 0.17593, 0.21291, 0.21291, 0.257454, 0.349426, 0.36309, 0.359901, 0.349426, 0.31487, 0.339168, 0.339168, 0.339168, 0.295083, 0.271506, 0.30533, 0.328603, 0.374039, 0.239899, 0.25406, 0.268042, 0.278302, 0.257454, 0.257454, 0.284882, 0.21291, 0.206376, 0.21291, 0.219301, 0.158265, 0.206376, 0.155435, 0.232838, 0.295083, 0.384043, 0.291804, 0.200174, 0.118441, 0.134866, 0.25031, 0.161087, 0.161087, 0.167087, 0.278302, 0.308712, 0.243554, 0.222385, 0.194234, 0.170161, 0.26085, 0.324872, 0.311707, 0.26085, 0.239899, 0.164327, 0.17593, 0.17593, 0.18812, 0.291804, 0.275179, 0.161087, 0.161087, 0.164327, 0.102787, 0.094817, 0.102787, 0.100716, 0.100716, 0.081712, 0.100716, 0.054297, 0.054297, 0.050641, 0.086953, 0.086953, 0.085092, 0.042364, 0.059222, 0.096677, 0.046336, 0.033407, 0.06184, 0.086953, 0.043307, 0.066181, 0.060549, 0.031287, 0.051831, 0.109221, 0.167087, 0.081712, 0.147574, 0.088832, 0.051831, 0.051831, 0.033407, 0.06184, 0.109221, 0.147574, 0.158265, 0.17593, 0.21291, 0.200174, 0.196879, 0.25406, 0.222385, 0.222385, 0.229226, 0.225814, 0.167087, 0.155435, 0.264545, 0.167087, 0.164327, 0.257454, 0.264545, 0.332115, 0.25031, 0.257454, 0.232838, 0.229226, 0.209395, 0.170161, 0.18812, 0.219301, 0.18812, 0.236433, 0.167087, 0.247041, 0.239899, 0.308712, 0.30533, 0.278302, 0.278302, 0.377384, 0.26085, 0.278302, 0.18812, 0.191378, 0.185198, 0.209395, 0.127496, 0.142424, 0.185198, 0.185198, 0.11371, 0.111485, 0.058088, 0.058088, 0.058088, 0.066181, 0.058088, 0.069024, 0.038042, 0.0704, 0.071867, 0.132295, 0.094817, 0.094817, 0.118441, 0.066181, 0.031287, 0.059222, 0.096677, 0.092881, 0.083462, 0.094817, 0.094817, 0.164327, 0.25031, 0.243554, 0.18812, 0.173081, 0.127496, 0.132295, 0.106997, 0.06312, 0.050641, 0.050641, 0.051831, 0.037156, 0.067594, 0.11371, 0.106997, 0.060549, 0.06184, 0.067594, 0.06312, 0.056825, 0.055536, 0.047319, 0.049374, 0.060549, 0.066181, 0.05306, 0.056825, 0.040537, 0.038042, 0.047319, 0.058088, 0.098513, 0.167087, 0.100716, 0.111485, 0.064632, 0.111485, 0.102787, 0.06312, 0.10481, 0.17593, 0.102787, 0.111485, 0.106997, 0.056825, 0.035586, 0.058088, 0.078022, 0.109221, 0.155435, 0.129801, 0.109221, 0.088832, 0.06184, 0.10481, 0.0704, 0.127496, 0.092881], '')</t>
  </si>
  <si>
    <t xml:space="preserve">F5S2D7|F5S2D7_9ENTR 2-hydroxy-3-oxopropionate reductase OS=Enterobacter hormaechei ATCC 49162 </t>
  </si>
  <si>
    <t>([0.017447, 0.011106, 0.01204, 0.016826, 0.023534, 0.043307, 0.042364, 0.056825, 0.071867, 0.096677, 0.0704, 0.050641, 0.046336, 0.066181, 0.066181, 0.055536, 0.058088, 0.067594, 0.081712, 0.054297, 0.056825, 0.066181, 0.122885, 0.158265, 0.164327, 0.182256, 0.127496, 0.109221, 0.086953, 0.102787, 0.064632, 0.06184, 0.090864, 0.074921, 0.090864, 0.074921, 0.15284, 0.155435, 0.194234, 0.264545, 0.339168, 0.387226, 0.36309, 0.318242, 0.216401, 0.182256, 0.18812, 0.236433, 0.247041, 0.301917, 0.206376, 0.185198, 0.182256, 0.219301, 0.21291, 0.142424, 0.200174, 0.18812, 0.182256, 0.25031, 0.25406, 0.182256, 0.21291, 0.239899, 0.209395, 0.271506, 0.222385, 0.194234, 0.203355, 0.271506, 0.25031, 0.222385, 0.219301, 0.328603, 0.31487, 0.321458, 0.40511, 0.40511, 0.387226, 0.301917, 0.200174, 0.134866, 0.11371, 0.127496, 0.083462, 0.125101, 0.15284, 0.139895, 0.118441, 0.125101, 0.0704, 0.058088, 0.10481, 0.182256, 0.191378, 0.120615, 0.147574, 0.170161, 0.118441, 0.073402, 0.120615, 0.142424, 0.200174, 0.291804, 0.209395, 0.278302, 0.232838, 0.155435, 0.26085, 0.26085, 0.264545, 0.278302, 0.31487, 0.308712, 0.298791, 0.298791, 0.4292, 0.42561, 0.366687, 0.308712, 0.408655, 0.408655, 0.454136, 0.374039, 0.380708, 0.380708, 0.311707, 0.288399, 0.366687, 0.346032, 0.398279, 0.36309, 0.394753, 0.328603, 0.229226, 0.25031, 0.229226, 0.120615, 0.069024, 0.092881, 0.098513, 0.069024, 0.0704, 0.05306, 0.069024, 0.054297, 0.081712, 0.106997, 0.106997, 0.073402, 0.079919, 0.076542, 0.076542, 0.109221, 0.090864, 0.161087, 0.122885, 0.116183, 0.203355, 0.229226, 0.222385, 0.30533, 0.268042, 0.232838, 0.281712, 0.339168, 0.30533, 0.216401, 0.155435, 0.185198, 0.170161, 0.173081, 0.096677, 0.079919, 0.055536, 0.074921, 0.076542, 0.109221, 0.090864, 0.048328, 0.078022, 0.043307, 0.034884, 0.06184, 0.076542, 0.056825, 0.049374, 0.049374, 0.096677, 0.167087, 0.209395, 0.209395, 0.144935, 0.142424, 0.182256, 0.182256, 0.142424, 0.147574, 0.125101, 0.147574, 0.15008, 0.118441, 0.179055, 0.21291, 0.21291, 0.155435, 0.120615, 0.132295, 0.155435, 0.144935, 0.096677, 0.111485, 0.134866, 0.132295, 0.173081, 0.170161, 0.21291, 0.318242, 0.196879, 0.203355, 0.243554, 0.318242, 0.236433, 0.25406, 0.158265, 0.161087, 0.147574, 0.229226, 0.132295, 0.161087, 0.173081, 0.134866, 0.086953, 0.125101, 0.147574, 0.120615, 0.120615, 0.118441, 0.111485, 0.21291, 0.206376, 0.122885, 0.122885, 0.185198, 0.191378, 0.203355, 0.225814, 0.225814, 0.222385, 0.284882, 0.25031, 0.173081, 0.209395, 0.271506, 0.209395, 0.203355, 0.298791, 0.25031, 0.164327, 0.170161, 0.129801, 0.144935, 0.196879, 0.129801, 0.15284, 0.147574, 0.18812, 0.167087, 0.26085, 0.25406, 0.25406, 0.206376, 0.239899, 0.219301, 0.118441, 0.085092, 0.129801, 0.120615, 0.092881, 0.122885, 0.118441, 0.098513, 0.106997, 0.060549, 0.085092, 0.092881, 0.071867, 0.073402, 0.051831, 0.035586, 0.025316, 0.023963, 0.034068, 0.032677, 0.043307, 0.090864], '')</t>
  </si>
  <si>
    <t xml:space="preserve">F5S2D8|F5S2D8_9ENTR 5-keto-4-deoxy-D-glucarate aldolase OS=Enterobacter hormaechei ATCC 49162 </t>
  </si>
  <si>
    <t>([0.155435, 0.142424, 0.137348, 0.074921, 0.074921, 0.073402, 0.092881, 0.127496, 0.081712, 0.109221, 0.073402, 0.100716, 0.06184, 0.030611, 0.026892, 0.040537, 0.047319, 0.032017, 0.032017, 0.03976, 0.046336, 0.046336, 0.06312, 0.090864, 0.102787, 0.073402, 0.092881, 0.05306, 0.038858, 0.074921, 0.032017, 0.067594, 0.035586, 0.030611, 0.035586, 0.020876, 0.028107, 0.050641, 0.071867, 0.066181, 0.044297, 0.098513, 0.106997, 0.111485, 0.05306, 0.081712, 0.147574, 0.073402, 0.071867, 0.106997, 0.11371, 0.129801, 0.092881, 0.132295, 0.127496, 0.182256, 0.271506, 0.25406, 0.25406, 0.229226, 0.196879, 0.26085, 0.164327, 0.102787, 0.092881, 0.106997, 0.127496, 0.127496, 0.239899, 0.359901, 0.359901, 0.275179, 0.275179, 0.219301, 0.247041, 0.342579, 0.25406, 0.164327, 0.182256, 0.106997, 0.109221, 0.066181, 0.028695, 0.050641, 0.038858, 0.022667, 0.020522, 0.020522, 0.011106, 0.008156, 0.008156, 0.007495, 0.010509, 0.019109, 0.038858, 0.032017, 0.020876, 0.020876, 0.030003, 0.017797, 0.025316, 0.021381, 0.045352, 0.085092, 0.042364, 0.10481, 0.196879, 0.311707, 0.281712, 0.298791, 0.374039, 0.352862, 0.271506, 0.247041, 0.158265, 0.139895, 0.173081, 0.239899, 0.301917, 0.349426, 0.380708, 0.301917, 0.335645, 0.335645, 0.26085, 0.387226, 0.370445, 0.243554, 0.127496, 0.10481, 0.18812, 0.185198, 0.196879, 0.268042, 0.281712, 0.26085, 0.271506, 0.179055, 0.111485, 0.088832, 0.088832, 0.064632, 0.139895, 0.137348, 0.076542, 0.127496, 0.109221, 0.06184, 0.122885, 0.229226, 0.191378, 0.191378, 0.161087, 0.088832, 0.074921, 0.055536, 0.10481, 0.106997, 0.17593, 0.18812, 0.271506, 0.257454, 0.257454, 0.137348, 0.092881, 0.15284, 0.170161, 0.167087, 0.25031, 0.15008, 0.116183, 0.142424, 0.109221, 0.066181, 0.116183, 0.142424, 0.102787, 0.096677, 0.096677, 0.078022, 0.120615, 0.11371, 0.137348, 0.229226, 0.271506, 0.356642, 0.356642, 0.295083, 0.209395, 0.209395, 0.311707, 0.257454, 0.18812, 0.18812, 0.308712, 0.275179, 0.268042, 0.324872, 0.335645, 0.321458, 0.356642, 0.394753, 0.318242, 0.284882, 0.18812, 0.17593, 0.139895, 0.164327, 0.134866, 0.225814, 0.185198, 0.185198, 0.236433, 0.349426, 0.387226, 0.284882, 0.229226, 0.25031, 0.206376, 0.196879, 0.167087, 0.173081, 0.076542, 0.076542, 0.06184, 0.069024, 0.11371, 0.132295, 0.118441, 0.10481, 0.092881, 0.074921, 0.034884, 0.044297, 0.034068, 0.026892, 0.051831, 0.098513, 0.086953, 0.081712, 0.067594, 0.088832, 0.071867, 0.0704, 0.106997, 0.127496, 0.161087, 0.137348, 0.116183, 0.085092, 0.132295, 0.10481, 0.142424, 0.26085, 0.21291, 0.229226], '')</t>
  </si>
  <si>
    <t xml:space="preserve">F5S2G5|F5S2G5_9ENTR ATP-dependent RNA helicase DeaD OS=Enterobacter hormaechei ATCC 49162 </t>
  </si>
  <si>
    <t>([0.161087, 0.203355, 0.129801, 0.161087, 0.155435, 0.229226, 0.15284, 0.109221, 0.15284, 0.15008, 0.111485, 0.147574, 0.18812, 0.10481, 0.18812, 0.100716, 0.106997, 0.100716, 0.21291, 0.247041, 0.264545, 0.25031, 0.26085, 0.311707, 0.335645, 0.301917, 0.173081, 0.298791, 0.387226, 0.281712, 0.232838, 0.318242, 0.301917, 0.291804, 0.387226, 0.318242, 0.332115, 0.311707, 0.278302, 0.21291, 0.222385, 0.196879, 0.291804, 0.281712, 0.31487, 0.291804, 0.370445, 0.436924, 0.370445, 0.25406, 0.339168, 0.335645, 0.374039, 0.291804, 0.209395, 0.206376, 0.288399, 0.271506, 0.284882, 0.356642, 0.401658, 0.308712, 0.298791, 0.268042, 0.301917, 0.311707, 0.219301, 0.139895, 0.11371, 0.083462, 0.132295, 0.158265, 0.243554, 0.206376, 0.308712, 0.30533, 0.26085, 0.182256, 0.288399, 0.203355, 0.147574, 0.15284, 0.196879, 0.167087, 0.203355, 0.18812, 0.100716, 0.170161, 0.243554, 0.318242, 0.36309, 0.394753, 0.359901, 0.281712, 0.295083, 0.203355, 0.219301, 0.219301, 0.209395, 0.127496, 0.185198, 0.21291, 0.203355, 0.232838, 0.185198, 0.18812, 0.118441, 0.216401, 0.147574, 0.15008, 0.125101, 0.098513, 0.100716, 0.10481, 0.155435, 0.173081, 0.247041, 0.225814, 0.191378, 0.203355, 0.295083, 0.301917, 0.332115, 0.324872, 0.324872, 0.332115, 0.236433, 0.318242, 0.31487, 0.311707, 0.308712, 0.335645, 0.418646, 0.42561, 0.332115, 0.342579, 0.225814, 0.219301, 0.30533, 0.288399, 0.356642, 0.356642, 0.264545, 0.167087, 0.10481, 0.111485, 0.185198, 0.229226, 0.229226, 0.236433, 0.284882, 0.200174, 0.200174, 0.164327, 0.158265, 0.139895, 0.076542, 0.137348, 0.144935, 0.098513, 0.170161, 0.17593, 0.109221, 0.142424, 0.173081, 0.26085, 0.164327, 0.182256, 0.222385, 0.21291, 0.206376, 0.25031, 0.346032, 0.318242, 0.275179, 0.173081, 0.278302, 0.339168, 0.332115, 0.284882, 0.390993, 0.390993, 0.352862, 0.356642, 0.390993, 0.418646, 0.321458, 0.422041, 0.387226, 0.366687, 0.26085, 0.219301, 0.209395, 0.216401, 0.281712, 0.366687, 0.490133, 0.418646, 0.444081, 0.346032, 0.394753, 0.359901, 0.346032, 0.30533, 0.401658, 0.41194, 0.408655, 0.541878, 0.545602, 0.447574, 0.450668, 0.58069, 0.632174, 0.525368, 0.401658, 0.366687, 0.291804, 0.194234, 0.26085, 0.225814, 0.308712, 0.295083, 0.30533, 0.318242, 0.359901, 0.268042, 0.196879, 0.196879, 0.092881, 0.051831, 0.100716, 0.083462, 0.086953, 0.092881, 0.081712, 0.155435, 0.129801, 0.158265, 0.158265, 0.096677, 0.064632, 0.043307, 0.043307, 0.042364, 0.037156, 0.048328, 0.069024, 0.109221, 0.067594, 0.134866, 0.144935, 0.116183, 0.144935, 0.11371, 0.064632, 0.129801, 0.120615, 0.142424, 0.167087, 0.173081, 0.268042, 0.370445, 0.408655, 0.387226, 0.298791, 0.31487, 0.30533, 0.342579, 0.301917, 0.398279, 0.394753, 0.433034, 0.380708, 0.366687, 0.40511, 0.5017, 0.497853, 0.418646, 0.4292, 0.422041, 0.42561, 0.408655, 0.414856, 0.444081, 0.465241, 0.465241, 0.458154, 0.374039, 0.288399, 0.236433, 0.196879, 0.196879, 0.229226, 0.247041, 0.222385, 0.18812, 0.173081, 0.164327, 0.164327, 0.161087, 0.116183, 0.18812, 0.185198, 0.111485, 0.111485, 0.0704, 0.076542, 0.048328, 0.088832, 0.088832, 0.15008, 0.106997, 0.122885, 0.096677, 0.147574, 0.170161, 0.206376, 0.216401, 0.147574, 0.158265, 0.158265, 0.21291, 0.125101, 0.127496, 0.196879, 0.203355, 0.284882, 0.342579, 0.377384, 0.36309, 0.436924, 0.398279, 0.490133, 0.447574, 0.450668, 0.36309, 0.284882, 0.17593, 0.125101, 0.200174, 0.281712, 0.264545, 0.284882, 0.374039, 0.366687, 0.301917, 0.219301, 0.21291, 0.232838, 0.182256, 0.194234, 0.194234, 0.232838, 0.206376, 0.21291, 0.173081, 0.25406, 0.25031, 0.387226, 0.465241, 0.4292, 0.422041, 0.352862, 0.380708, 0.401658, 0.384043, 0.468512, 0.472492, 0.408655, 0.398279, 0.486429, 0.461924, 0.461924, 0.380708, 0.41194, 0.414856, 0.398279, 0.370445, 0.436924, 0.398279, 0.332115, 0.370445, 0.380708, 0.468512, 0.359901, 0.352862, 0.380708, 0.380708, 0.458154, 0.461924, 0.465241, 0.483068, 0.422041, 0.422041, 0.472492, 0.401658, 0.339168, 0.433034, 0.465241, 0.41194, 0.4292, 0.529623, 0.450668, 0.414856, 0.40511, 0.480142, 0.476583, 0.476583, 0.40511, 0.40511, 0.458154, 0.454136, 0.450668, 0.458154, 0.450668, 0.450668, 0.5017, 0.497853, 0.422041, 0.40511, 0.461924, 0.4292, 0.40511, 0.465241, 0.494003, 0.480142, 0.480142, 0.40511, 0.328603, 0.339168, 0.366687, 0.422041, 0.422041, 0.390993, 0.494003, 0.494003, 0.5017, 0.562014, 0.648219, 0.724957, 0.73685, 0.648219, 0.661982, 0.653063, 0.63748, 0.642678, 0.666105, 0.648219, 0.622677, 0.728858, 0.791621, 0.73685, 0.699094, 0.699094, 0.716283, 0.690604, 0.724957, 0.728858, 0.690604, 0.741537, 0.741537, 0.741537, 0.846163, 0.849326, 0.856457, 0.871313, 0.859585, 0.852992, 0.865454, 0.928747, 0.928747, 0.928747, 0.951925, 0.947281, 0.938133, 0.947281, 0.936162, 0.928747, 0.938133, 0.926919, 0.908098, 0.91684, 0.903857, 0.903857, 0.862302, 0.775545, 0.754692, 0.685117, 0.690604, 0.613573, 0.608892, 0.59014, 0.608892, 0.570702, 0.585406, 0.534167, 0.529623, 0.483068, 0.480142, 0.483068, 0.444081, 0.390993, 0.387226, 0.394753, 0.335645, 0.384043, 0.465241, 0.472492, 0.549308, 0.549308, 0.545602, 0.549308, 0.56648, 0.549308, 0.472492, 0.414856, 0.472492, 0.480142, 0.476583, 0.486429, 0.422041, 0.414856, 0.468512, 0.472492, 0.497853, 0.570702, 0.604312, 0.529623, 0.525368, 0.465241, 0.497853, 0.557691, 0.557691, 0.541878, 0.59508, 0.690604, 0.745909, 0.690604, 0.608892, 0.703578, 0.720929, 0.707965, 0.795062, 0.775545, 0.779859, 0.754692, 0.685117, 0.59917, 0.680603, 0.680603, 0.788093, 0.733139, 0.745909, 0.728858, 0.759478, 0.653063, 0.570702, 0.585406, 0.642678, 0.694846, 0.690604, 0.716283, 0.784345, 0.808535, 0.819762, 0.801317, 0.81615, 0.868118, 0.905695, 0.894241, 0.891961, 0.868118, 0.879233, 0.874069, 0.876521, 0.862302, 0.846163, 0.891961, 0.889439, 0.889439, 0.894241, 0.879233, 0.849326, 0.862302, 0.83125, 0.823549, 0.834292, 0.83125, 0.83125, 0.823549, 0.837511, 0.846163, 0.874069, 0.865454, 0.859585, 0.795062, 0.798249, 0.871313, 0.871313, 0.865454, 0.862302, 0.868118, 0.879233, 0.874069, 0.874069, 0.89662, 0.89662, 0.891961, 0.889439, 0.88723, 0.894241, 0.899122, 0.901269, 0.876521, 0.876521, 0.876521, 0.885302, 0.885302, 0.882776, 0.874069, 0.874069, 0.876521, 0.874069, 0.865454, 0.868118, 0.862302, 0.805026, 0.805026, 0.805026, 0.795062], '')</t>
  </si>
  <si>
    <t>[207, 208, 211, 212, 213, 275, 401, 416, 436, 437, 438, 439, 440, 441, 442, 443, 444, 445, 446, 447, 448, 449, 450, 451, 452, 453, 454, 455, 456, 457, 458, 459, 460, 461, 462, 463, 464, 465, 466, 467, 468, 469, 470, 471, 472, 473, 474, 475, 476, 477, 478, 479, 480, 481, 482, 483, 484, 485, 486, 487, 488, 489, 490, 491, 492, 493, 494, 495, 496, 508, 509, 510, 511, 512, 513, 525, 526, 527, 528, 531, 532, 533, 534, 535, 536, 537, 538, 539, 540, 541, 542, 543, 544, 545, 546, 547, 548, 549, 550, 551, 552, 553, 554, 555, 556, 557, 558, 559, 560, 561, 562, 563, 564, 565, 566, 567, 568, 569, 570, 571, 572, 573, 574, 575, 576, 577, 578, 579, 580, 581, 582, 583, 584, 585, 586, 587, 588, 589, 590, 591, 592, 593, 594, 595, 596, 597, 598, 599, 600, 601, 602, 603, 604, 605, 606, 607, 608, 609, 610, 611, 612, 613, 614, 615, 616, 617, 618, 619, 620, 621, 622, 623, 624, 625, 626, 627, 628, 629]</t>
  </si>
  <si>
    <t>(98</t>
  </si>
  <si>
    <t>177)</t>
  </si>
  <si>
    <t xml:space="preserve">F5S2G7|F5S2G7_9ENTR Polyribonucleotide nucleotidyltransferase OS=Enterobacter hormaechei ATCC 49162 </t>
  </si>
  <si>
    <t>([0.066181, 0.100716, 0.144935, 0.191378, 0.239899, 0.182256, 0.222385, 0.164327, 0.206376, 0.243554, 0.268042, 0.268042, 0.308712, 0.264545, 0.236433, 0.324872, 0.359901, 0.36309, 0.339168, 0.414856, 0.332115, 0.387226, 0.311707, 0.30533, 0.257454, 0.264545, 0.349426, 0.352862, 0.401658, 0.318242, 0.206376, 0.144935, 0.182256, 0.15284, 0.122885, 0.120615, 0.120615, 0.139895, 0.132295, 0.129801, 0.147574, 0.236433, 0.278302, 0.359901, 0.374039, 0.311707, 0.191378, 0.203355, 0.125101, 0.155435, 0.155435, 0.264545, 0.239899, 0.239899, 0.328603, 0.41194, 0.418646, 0.31487, 0.288399, 0.26085, 0.291804, 0.291804, 0.17593, 0.203355, 0.194234, 0.182256, 0.182256, 0.185198, 0.164327, 0.247041, 0.257454, 0.328603, 0.318242, 0.447574, 0.440853, 0.436924, 0.4292, 0.440853, 0.549308, 0.490133, 0.433034, 0.398279, 0.40511, 0.414856, 0.291804, 0.308712, 0.311707, 0.450668, 0.483068, 0.480142, 0.509769, 0.40511, 0.298791, 0.328603, 0.31487, 0.31487, 0.191378, 0.134866, 0.129801, 0.139895, 0.147574, 0.232838, 0.196879, 0.122885, 0.158265, 0.25406, 0.170161, 0.111485, 0.094817, 0.092881, 0.100716, 0.100716, 0.161087, 0.18812, 0.173081, 0.185198, 0.203355, 0.216401, 0.216401, 0.17593, 0.129801, 0.116183, 0.111485, 0.139895, 0.219301, 0.219301, 0.185198, 0.17593, 0.243554, 0.167087, 0.232838, 0.222385, 0.120615, 0.139895, 0.120615, 0.120615, 0.100716, 0.109221, 0.109221, 0.164327, 0.164327, 0.170161, 0.25406, 0.182256, 0.209395, 0.137348, 0.094817, 0.122885, 0.206376, 0.21291, 0.209395, 0.15008, 0.094817, 0.167087, 0.167087, 0.275179, 0.268042, 0.284882, 0.268042, 0.278302, 0.271506, 0.31487, 0.346032, 0.346032, 0.332115, 0.349426, 0.352862, 0.377384, 0.295083, 0.247041, 0.243554, 0.335645, 0.42561, 0.480142, 0.436924, 0.332115, 0.236433, 0.196879, 0.125101, 0.127496, 0.194234, 0.216401, 0.173081, 0.191378, 0.129801, 0.129801, 0.118441, 0.200174, 0.288399, 0.36309, 0.352862, 0.268042, 0.257454, 0.21291, 0.17593, 0.142424, 0.118441, 0.182256, 0.222385, 0.31487, 0.298791, 0.30533, 0.291804, 0.25031, 0.170161, 0.161087, 0.243554, 0.257454, 0.15284, 0.147574, 0.158265, 0.127496, 0.139895, 0.134866, 0.173081, 0.209395, 0.278302, 0.377384, 0.41194, 0.394753, 0.288399, 0.301917, 0.209395, 0.21291, 0.31487, 0.398279, 0.465241, 0.433034, 0.433034, 0.549308, 0.505461, 0.401658, 0.497853, 0.545602, 0.545602, 0.454136, 0.458154, 0.433034, 0.36309, 0.301917, 0.324872, 0.41194, 0.387226, 0.398279, 0.390993, 0.370445, 0.328603, 0.281712, 0.298791, 0.200174, 0.194234, 0.232838, 0.301917, 0.295083, 0.339168, 0.339168, 0.324872, 0.324872, 0.356642, 0.370445, 0.408655, 0.328603, 0.243554, 0.243554, 0.321458, 0.339168, 0.26085, 0.291804, 0.342579, 0.356642, 0.36309, 0.291804, 0.25406, 0.278302, 0.284882, 0.284882, 0.298791, 0.295083, 0.332115, 0.301917, 0.380708, 0.384043, 0.36309, 0.450668, 0.476583, 0.390993, 0.298791, 0.370445, 0.339168, 0.284882, 0.291804, 0.36309, 0.444081, 0.408655, 0.328603, 0.311707, 0.295083, 0.284882, 0.30533, 0.219301, 0.222385, 0.209395, 0.206376, 0.324872, 0.318242, 0.219301, 0.311707, 0.387226, 0.374039, 0.41194, 0.494003, 0.486429, 0.461924, 0.366687, 0.422041, 0.486429, 0.414856, 0.422041, 0.366687, 0.418646, 0.505461, 0.534167, 0.465241, 0.377384, 0.377384, 0.377384, 0.468512, 0.468512, 0.468512, 0.476583, 0.433034, 0.36309, 0.257454, 0.295083, 0.370445, 0.374039, 0.387226, 0.472492, 0.476583, 0.509769, 0.440853, 0.370445, 0.377384, 0.408655, 0.494003, 0.380708, 0.384043, 0.384043, 0.346032, 0.346032, 0.352862, 0.352862, 0.436924, 0.450668, 0.359901, 0.370445, 0.390993, 0.295083, 0.25406, 0.243554, 0.288399, 0.36309, 0.433034, 0.433034, 0.465241, 0.356642, 0.356642, 0.25406, 0.257454, 0.200174, 0.209395, 0.118441, 0.164327, 0.185198, 0.182256, 0.26085, 0.191378, 0.17593, 0.268042, 0.308712, 0.308712, 0.25406, 0.191378, 0.182256, 0.17593, 0.203355, 0.298791, 0.374039, 0.480142, 0.486429, 0.490133, 0.480142, 0.613573, 0.562014, 0.525368, 0.534167, 0.497853, 0.56648, 0.56648, 0.541878, 0.465241, 0.387226, 0.394753, 0.394753, 0.356642, 0.390993, 0.377384, 0.349426, 0.359901, 0.352862, 0.229226, 0.346032, 0.25406, 0.257454, 0.194234, 0.194234, 0.206376, 0.17593, 0.182256, 0.196879, 0.127496, 0.182256, 0.275179, 0.30533, 0.377384, 0.414856, 0.380708, 0.359901, 0.394753, 0.342579, 0.31487, 0.422041, 0.318242, 0.349426, 0.339168, 0.374039, 0.374039, 0.352862, 0.387226, 0.301917, 0.239899, 0.342579, 0.301917, 0.281712, 0.21291, 0.232838, 0.158265, 0.15284, 0.127496, 0.106997, 0.090864, 0.090864, 0.088832, 0.078022, 0.094817, 0.074921, 0.090864, 0.05306, 0.059222, 0.071867, 0.129801, 0.161087, 0.158265, 0.196879, 0.122885, 0.122885, 0.067594, 0.069024, 0.0704, 0.092881, 0.067594, 0.06184, 0.074921, 0.081712, 0.147574, 0.185198, 0.232838, 0.161087, 0.232838, 0.311707, 0.278302, 0.271506, 0.182256, 0.167087, 0.111485, 0.158265, 0.216401, 0.284882, 0.370445, 0.380708, 0.36309, 0.36309, 0.450668, 0.418646, 0.324872, 0.318242, 0.271506, 0.271506, 0.264545, 0.26085, 0.167087, 0.219301, 0.203355, 0.216401, 0.225814, 0.284882, 0.335645, 0.25406, 0.216401, 0.225814, 0.155435, 0.134866, 0.134866, 0.139895, 0.173081, 0.219301, 0.200174, 0.232838, 0.191378, 0.275179, 0.200174, 0.295083, 0.194234, 0.127496, 0.194234, 0.132295, 0.11371, 0.111485, 0.185198, 0.185198, 0.109221, 0.164327, 0.161087, 0.271506, 0.264545, 0.25031, 0.291804, 0.209395, 0.216401, 0.268042, 0.17593, 0.219301, 0.243554, 0.328603, 0.324872, 0.339168, 0.41194, 0.36309, 0.335645, 0.236433, 0.281712, 0.40511, 0.40511, 0.433034, 0.311707, 0.30533, 0.318242, 0.239899, 0.247041, 0.239899, 0.21291, 0.308712, 0.339168, 0.30533, 0.236433, 0.239899, 0.229226, 0.196879, 0.196879, 0.209395, 0.311707, 0.318242, 0.288399, 0.278302, 0.291804, 0.384043, 0.30533, 0.311707, 0.295083, 0.390993, 0.40511, 0.422041, 0.422041, 0.4292, 0.356642, 0.418646, 0.42561, 0.398279, 0.398279, 0.494003, 0.5017, 0.483068, 0.483068, 0.468512, 0.440853, 0.4292, 0.339168, 0.401658, 0.30533, 0.390993, 0.377384, 0.288399, 0.295083, 0.311707, 0.229226, 0.30533, 0.284882, 0.380708, 0.328603, 0.374039, 0.301917, 0.288399, 0.291804, 0.200174, 0.139895, 0.173081, 0.179055, 0.247041, 0.209395, 0.295083, 0.295083, 0.219301, 0.232838, 0.229226, 0.144935, 0.21291, 0.185198, 0.139895, 0.088832, 0.122885, 0.071867, 0.109221, 0.109221, 0.111485, 0.158265, 0.243554, 0.232838, 0.164327, 0.122885, 0.185198, 0.120615, 0.122885, 0.18812, 0.182256, 0.147574, 0.232838, 0.222385, 0.243554, 0.26085, 0.339168, 0.352862, 0.36309, 0.370445, 0.380708, 0.308712, 0.243554, 0.229226, 0.206376, 0.284882, 0.352862, 0.352862, 0.36309, 0.398279, 0.324872, 0.387226, 0.349426, 0.264545, 0.291804, 0.229226, 0.308712, 0.288399, 0.30533, 0.366687, 0.356642, 0.268042, 0.335645, 0.332115, 0.332115, 0.278302, 0.271506, 0.278302, 0.236433, 0.308712, 0.288399, 0.356642, 0.370445, 0.440853, 0.557691, 0.509769, 0.553315, 0.505461, 0.549308, 0.557691, 0.525368, 0.56648, 0.63748, 0.604312, 0.728858, 0.728858, 0.819762, 0.83125, 0.834292, 0.862302, 0.852992, 0.837511, 0.834292, 0.827927, 0.819762, 0.767246, 0.805026, 0.849326, 0.889439], '')</t>
  </si>
  <si>
    <t>[78, 90, 229, 230, 233, 234, 320, 321, 339, 392, 393, 394, 395, 397, 398, 399, 590, 687, 688, 689, 690, 691, 692, 693, 694, 695, 696, 697, 698, 699, 700, 701, 702, 703, 704, 705, 706, 707, 708, 709, 710, 711]</t>
  </si>
  <si>
    <t xml:space="preserve">F5S2G8|F5S2G8_9ENTR tRNA pseudouridine synthase B OS=Enterobacter hormaechei ATCC 49162 </t>
  </si>
  <si>
    <t>([0.798249, 0.819762, 0.823549, 0.728858, 0.608892, 0.51388, 0.436924, 0.468512, 0.483068, 0.545602, 0.570702, 0.608892, 0.570702, 0.570702, 0.529623, 0.541878, 0.549308, 0.480142, 0.408655, 0.418646, 0.408655, 0.40511, 0.394753, 0.398279, 0.370445, 0.36309, 0.447574, 0.490133, 0.497853, 0.5017, 0.4292, 0.418646, 0.42561, 0.454136, 0.450668, 0.422041, 0.335645, 0.335645, 0.42561, 0.42561, 0.387226, 0.390993, 0.450668, 0.422041, 0.349426, 0.461924, 0.458154, 0.374039, 0.328603, 0.31487, 0.321458, 0.321458, 0.328603, 0.31487, 0.21291, 0.21291, 0.25406, 0.247041, 0.173081, 0.094817, 0.15008, 0.173081, 0.179055, 0.173081, 0.200174, 0.194234, 0.164327, 0.185198, 0.173081, 0.21291, 0.209395, 0.137348, 0.161087, 0.164327, 0.164327, 0.264545, 0.271506, 0.264545, 0.342579, 0.422041, 0.468512, 0.468512, 0.465241, 0.465241, 0.408655, 0.349426, 0.440853, 0.454136, 0.517562, 0.666105, 0.618285, 0.626927, 0.585406, 0.585406, 0.534167, 0.549308, 0.557691, 0.458154, 0.461924, 0.42561, 0.387226, 0.335645, 0.335645, 0.339168, 0.219301, 0.278302, 0.335645, 0.332115, 0.321458, 0.243554, 0.219301, 0.216401, 0.243554, 0.346032, 0.311707, 0.264545, 0.25031, 0.209395, 0.209395, 0.196879, 0.15284, 0.185198, 0.26085, 0.243554, 0.236433, 0.268042, 0.18812, 0.206376, 0.129801, 0.10481, 0.161087, 0.161087, 0.216401, 0.116183, 0.125101, 0.10481, 0.191378, 0.18812, 0.236433, 0.284882, 0.288399, 0.401658, 0.301917, 0.311707, 0.247041, 0.173081, 0.268042, 0.268042, 0.17593, 0.15284, 0.111485, 0.111485, 0.106997, 0.120615, 0.194234, 0.194234, 0.278302, 0.167087, 0.185198, 0.109221, 0.142424, 0.100716, 0.085092, 0.096677, 0.092881, 0.134866, 0.203355, 0.194234, 0.191378, 0.182256, 0.288399, 0.384043, 0.298791, 0.206376, 0.203355, 0.219301, 0.142424, 0.129801, 0.21291, 0.191378, 0.194234, 0.179055, 0.173081, 0.170161, 0.206376, 0.206376, 0.15284, 0.094817, 0.051831, 0.054297, 0.092881, 0.092881, 0.054297, 0.078022, 0.090864, 0.083462, 0.073402, 0.069024, 0.083462, 0.048328, 0.056825, 0.090864, 0.0704, 0.071867, 0.076542, 0.058088, 0.06312, 0.096677, 0.102787, 0.167087, 0.209395, 0.144935, 0.100716, 0.173081, 0.209395, 0.243554, 0.25031, 0.222385, 0.318242, 0.288399, 0.31487, 0.268042, 0.298791, 0.308712, 0.390993, 0.301917, 0.301917, 0.298791, 0.321458, 0.321458, 0.243554, 0.236433, 0.342579, 0.370445, 0.366687, 0.359901, 0.422041, 0.380708, 0.384043, 0.387226, 0.278302, 0.349426, 0.311707, 0.216401, 0.257454, 0.170161, 0.271506, 0.271506, 0.268042, 0.239899, 0.321458, 0.335645, 0.288399, 0.161087, 0.191378, 0.18812, 0.185198, 0.170161, 0.225814, 0.191378, 0.17593, 0.295083, 0.275179, 0.342579, 0.377384, 0.398279, 0.398279, 0.387226, 0.468512, 0.377384, 0.311707, 0.30533, 0.301917, 0.398279, 0.534167, 0.541878, 0.549308, 0.575842, 0.557691, 0.521092, 0.472492, 0.380708, 0.370445, 0.318242, 0.321458, 0.370445, 0.298791, 0.398279, 0.377384, 0.398279, 0.480142, 0.553315, 0.483068, 0.529623, 0.549308, 0.525368, 0.525368, 0.42561, 0.346032, 0.281712, 0.308712, 0.321458, 0.450668, 0.374039, 0.444081, 0.41194, 0.374039, 0.401658, 0.359901, 0.332115, 0.281712, 0.243554, 0.209395, 0.275179, 0.278302, 0.179055], '')</t>
  </si>
  <si>
    <t>[0, 1, 2, 3, 4, 5, 9, 10, 11, 12, 13, 14, 15, 16, 29, 88, 89, 90, 91, 92, 93, 94, 95, 96, 274, 275, 276, 277, 278, 279, 291, 293, 294, 295, 296]</t>
  </si>
  <si>
    <t xml:space="preserve">F5S2I3|F5S2I3_9ENTR Cell division protein ZapE OS=Enterobacter hormaechei ATCC 49162 </t>
  </si>
  <si>
    <t>([0.525368, 0.40511, 0.390993, 0.30533, 0.335645, 0.377384, 0.40511, 0.433034, 0.454136, 0.483068, 0.534167, 0.59014, 0.59014, 0.497853, 0.604312, 0.608892, 0.58069, 0.549308, 0.480142, 0.490133, 0.608892, 0.497853, 0.608892, 0.648219, 0.63748, 0.517562, 0.517562, 0.534167, 0.444081, 0.36309, 0.328603, 0.295083, 0.321458, 0.284882, 0.356642, 0.31487, 0.247041, 0.243554, 0.268042, 0.328603, 0.31487, 0.232838, 0.30533, 0.271506, 0.236433, 0.209395, 0.301917, 0.288399, 0.196879, 0.191378, 0.264545, 0.288399, 0.284882, 0.268042, 0.328603, 0.324872, 0.26085, 0.339168, 0.298791, 0.335645, 0.268042, 0.264545, 0.342579, 0.264545, 0.200174, 0.18812, 0.194234, 0.191378, 0.194234, 0.206376, 0.288399, 0.284882, 0.288399, 0.288399, 0.278302, 0.144935, 0.088832, 0.120615, 0.118441, 0.11371, 0.045352, 0.038858, 0.042364, 0.041405, 0.041405, 0.092881, 0.116183, 0.206376, 0.206376, 0.203355, 0.281712, 0.281712, 0.200174, 0.200174, 0.11371, 0.111485, 0.196879, 0.167087, 0.167087, 0.100716, 0.122885, 0.15284, 0.239899, 0.243554, 0.26085, 0.26085, 0.229226, 0.200174, 0.125101, 0.134866, 0.134866, 0.125101, 0.127496, 0.200174, 0.229226, 0.25031, 0.264545, 0.173081, 0.21291, 0.219301, 0.308712, 0.308712, 0.26085, 0.26085, 0.21291, 0.21291, 0.301917, 0.301917, 0.264545, 0.264545, 0.18812, 0.100716, 0.10481, 0.111485, 0.05306, 0.020876, 0.023534, 0.021381, 0.03976, 0.033407, 0.042364, 0.042364, 0.034884, 0.054297, 0.031287, 0.022667, 0.020522, 0.020165, 0.012491, 0.014075, 0.022306, 0.027463, 0.034068, 0.017138, 0.013437, 0.024826, 0.051831, 0.043307, 0.045352, 0.025762, 0.030611, 0.024826, 0.024826, 0.030003, 0.043307, 0.040537, 0.088832, 0.109221, 0.11371, 0.194234, 0.158265, 0.090864, 0.106997, 0.179055, 0.288399, 0.229226, 0.247041, 0.243554, 0.308712, 0.301917, 0.271506, 0.25031, 0.31487, 0.278302, 0.18812, 0.182256, 0.243554, 0.127496, 0.10481, 0.109221, 0.098513, 0.10481, 0.185198, 0.111485, 0.078022, 0.085092, 0.094817, 0.092881, 0.074921, 0.092881, 0.060549, 0.129801, 0.120615, 0.094817, 0.067594, 0.118441, 0.118441, 0.081712, 0.147574, 0.158265, 0.122885, 0.122885, 0.11371, 0.055536, 0.058088, 0.074921, 0.083462, 0.073402, 0.074921, 0.074921, 0.078022, 0.122885, 0.094817, 0.164327, 0.185198, 0.222385, 0.236433, 0.229226, 0.225814, 0.125101, 0.067594, 0.067594, 0.038042, 0.054297, 0.10481, 0.144935, 0.173081, 0.142424, 0.225814, 0.225814, 0.225814, 0.247041, 0.206376, 0.158265, 0.17593, 0.088832, 0.127496, 0.118441, 0.118441, 0.216401, 0.239899, 0.359901, 0.401658, 0.40511, 0.444081, 0.370445, 0.42561, 0.408655, 0.418646, 0.4292, 0.328603, 0.332115, 0.232838, 0.268042, 0.243554, 0.200174, 0.308712, 0.209395, 0.144935, 0.100716, 0.088832, 0.127496, 0.10481, 0.098513, 0.170161, 0.167087, 0.243554, 0.139895, 0.074921, 0.059222, 0.032017, 0.054297, 0.06312, 0.056825, 0.026892, 0.056825, 0.071867, 0.043307, 0.059222, 0.055536, 0.040537, 0.040537, 0.032017, 0.03976, 0.025762, 0.019401, 0.020522, 0.022667, 0.023963, 0.033407, 0.044297, 0.076542, 0.085092, 0.073402, 0.118441, 0.206376, 0.11371, 0.060549, 0.078022, 0.059222, 0.064632, 0.139895, 0.142424, 0.109221, 0.050641, 0.086953, 0.109221, 0.102787, 0.055536, 0.094817, 0.071867, 0.042364, 0.027463, 0.024826, 0.024826, 0.028107, 0.019401, 0.046336, 0.048328, 0.031287, 0.059222, 0.050641, 0.025762, 0.024826, 0.05306, 0.10481, 0.092881, 0.056825, 0.055536, 0.03976, 0.044297, 0.034884, 0.055536, 0.083462, 0.05306, 0.037156, 0.033407, 0.050641, 0.024393, 0.044297, 0.088832, 0.06184, 0.111485, 0.182256, 0.185198, 0.196879, 0.109221, 0.064632, 0.106997, 0.10481, 0.21291, 0.194234, 0.271506, 0.288399, 0.275179, 0.324872, 0.40511, 0.387226, 0.374039, 0.472492, 0.444081, 0.394753, 0.444081, 0.408655], '')</t>
  </si>
  <si>
    <t>[0, 10, 11, 12, 14, 15, 16, 17, 20, 22, 23, 24, 25, 26, 27]</t>
  </si>
  <si>
    <t xml:space="preserve">F5S2J9|F5S2J9_9ENTR dTTP/UTP pyrophosphatase OS=Enterobacter hormaechei ATCC 49162 </t>
  </si>
  <si>
    <t>([0.342579, 0.380708, 0.408655, 0.447574, 0.490133, 0.40511, 0.332115, 0.321458, 0.352862, 0.288399, 0.311707, 0.268042, 0.26085, 0.158265, 0.243554, 0.321458, 0.30533, 0.264545, 0.268042, 0.268042, 0.179055, 0.158265, 0.173081, 0.170161, 0.158265, 0.125101, 0.200174, 0.271506, 0.318242, 0.311707, 0.359901, 0.366687, 0.440853, 0.349426, 0.390993, 0.374039, 0.374039, 0.384043, 0.422041, 0.41194, 0.433034, 0.525368, 0.472492, 0.461924, 0.433034, 0.436924, 0.398279, 0.349426, 0.275179, 0.191378, 0.222385, 0.25406, 0.264545, 0.182256, 0.295083, 0.295083, 0.21291, 0.21291, 0.257454, 0.301917, 0.311707, 0.203355, 0.15008, 0.109221, 0.064632, 0.085092, 0.083462, 0.137348, 0.111485, 0.109221, 0.17593, 0.142424, 0.170161, 0.158265, 0.247041, 0.182256, 0.26085, 0.346032, 0.31487, 0.31487, 0.298791, 0.25406, 0.26085, 0.324872, 0.42561, 0.472492, 0.461924, 0.461924, 0.447574, 0.529623, 0.648219, 0.626927, 0.545602, 0.468512, 0.476583, 0.4292, 0.398279, 0.352862, 0.268042, 0.271506, 0.318242, 0.318242, 0.359901, 0.359901, 0.295083, 0.203355, 0.25406, 0.179055, 0.118441, 0.078022, 0.048328, 0.049374, 0.05306, 0.05306, 0.0704, 0.034068, 0.041405, 0.041405, 0.030611, 0.054297, 0.071867, 0.073402, 0.081712, 0.045352, 0.06184, 0.092881, 0.090864, 0.047319, 0.064632, 0.10481, 0.147574, 0.219301, 0.243554, 0.185198, 0.264545, 0.25031, 0.321458, 0.318242, 0.349426, 0.342579, 0.328603, 0.222385, 0.21291, 0.191378, 0.196879, 0.222385, 0.222385, 0.219301, 0.203355, 0.173081, 0.170161, 0.170161, 0.090864, 0.079919, 0.100716, 0.092881, 0.056825, 0.0704, 0.059222, 0.047319, 0.05306, 0.05306, 0.056825, 0.066181, 0.041405, 0.047319, 0.055536, 0.059222, 0.058088, 0.127496, 0.118441, 0.074921, 0.078022, 0.144935, 0.0704, 0.076542, 0.076542, 0.076542, 0.076542, 0.109221, 0.15008, 0.206376, 0.222385, 0.318242, 0.200174, 0.291804, 0.346032, 0.30533, 0.275179, 0.346032, 0.298791, 0.374039, 0.458154, 0.436924, 0.394753, 0.575842, 0.529623], '')</t>
  </si>
  <si>
    <t>[41, 89, 90, 91, 92, 195, 196]</t>
  </si>
  <si>
    <t xml:space="preserve">F5S2K5|F5S2K5_9ENTR Protein-methionine-sulfoxide reductase catalytic subunit MsrP OS=Enterobacter hormaechei ATCC 49162 </t>
  </si>
  <si>
    <t>([0.447574, 0.476583, 0.494003, 0.541878, 0.553315, 0.494003, 0.387226, 0.370445, 0.31487, 0.356642, 0.377384, 0.418646, 0.440853, 0.359901, 0.291804, 0.288399, 0.324872, 0.257454, 0.243554, 0.194234, 0.185198, 0.21291, 0.21291, 0.196879, 0.127496, 0.129801, 0.118441, 0.194234, 0.257454, 0.30533, 0.264545, 0.264545, 0.236433, 0.222385, 0.229226, 0.229226, 0.239899, 0.179055, 0.15284, 0.147574, 0.219301, 0.232838, 0.26085, 0.264545, 0.31487, 0.377384, 0.352862, 0.454136, 0.450668, 0.418646, 0.414856, 0.468512, 0.390993, 0.418646, 0.30533, 0.377384, 0.444081, 0.468512, 0.549308, 0.685117, 0.553315, 0.570702, 0.570702, 0.557691, 0.472492, 0.444081, 0.370445, 0.398279, 0.398279, 0.414856, 0.418646, 0.440853, 0.352862, 0.4292, 0.433034, 0.444081, 0.458154, 0.476583, 0.335645, 0.268042, 0.281712, 0.278302, 0.264545, 0.182256, 0.191378, 0.26085, 0.232838, 0.31487, 0.342579, 0.288399, 0.247041, 0.257454, 0.232838, 0.295083, 0.288399, 0.243554, 0.332115, 0.324872, 0.318242, 0.454136, 0.447574, 0.433034, 0.465241, 0.458154, 0.444081, 0.447574, 0.450668, 0.497853, 0.4292, 0.374039, 0.394753, 0.447574, 0.356642, 0.387226, 0.308712, 0.318242, 0.356642, 0.359901, 0.36309, 0.281712, 0.257454, 0.366687, 0.359901, 0.328603, 0.359901, 0.374039, 0.380708, 0.398279, 0.380708, 0.352862, 0.288399, 0.288399, 0.216401, 0.291804, 0.222385, 0.239899, 0.243554, 0.222385, 0.137348, 0.129801, 0.15284, 0.109221, 0.073402, 0.086953, 0.090864, 0.051831, 0.083462, 0.037156, 0.038858, 0.024393, 0.03976, 0.0704, 0.044297, 0.036378, 0.031287, 0.030003, 0.030003, 0.030003, 0.040537, 0.081712, 0.079919, 0.11371, 0.134866, 0.17593, 0.092881, 0.118441, 0.161087, 0.086953, 0.173081, 0.155435, 0.222385, 0.142424, 0.125101, 0.206376, 0.291804, 0.332115, 0.359901, 0.444081, 0.433034, 0.422041, 0.414856, 0.4292, 0.414856, 0.332115, 0.257454, 0.352862, 0.418646, 0.42561, 0.458154, 0.458154, 0.352862, 0.380708, 0.380708, 0.346032, 0.339168, 0.332115, 0.236433, 0.281712, 0.182256, 0.18812, 0.18812, 0.167087, 0.125101, 0.122885, 0.232838, 0.236433, 0.239899, 0.164327, 0.102787, 0.164327, 0.106997, 0.182256, 0.11371, 0.116183, 0.161087, 0.147574, 0.125101, 0.122885, 0.142424, 0.232838, 0.232838, 0.232838, 0.264545, 0.275179, 0.301917, 0.18812, 0.264545, 0.179055, 0.26085, 0.275179, 0.291804, 0.247041, 0.239899, 0.209395, 0.30533, 0.194234, 0.194234, 0.222385, 0.21291, 0.18812, 0.164327, 0.094817, 0.058088, 0.055536, 0.038042, 0.032017, 0.034068, 0.036378, 0.06312, 0.066181, 0.100716, 0.102787, 0.206376, 0.216401, 0.318242, 0.209395, 0.339168, 0.264545, 0.232838, 0.298791, 0.324872, 0.339168, 0.444081, 0.418646, 0.422041, 0.408655, 0.308712, 0.359901, 0.366687, 0.301917, 0.298791, 0.324872, 0.298791, 0.209395, 0.21291, 0.203355, 0.339168, 0.321458, 0.295083, 0.318242, 0.36309, 0.30533, 0.301917, 0.30533, 0.394753, 0.284882, 0.301917, 0.40511, 0.433034, 0.418646, 0.486429, 0.444081, 0.332115, 0.342579, 0.342579, 0.328603, 0.328603, 0.31487, 0.342579, 0.454136, 0.377384, 0.284882, 0.209395, 0.216401, 0.203355, 0.129801, 0.194234, 0.288399, 0.298791, 0.239899, 0.209395, 0.206376, 0.161087, 0.15284, 0.144935, 0.203355, 0.137348, 0.147574, 0.086953, 0.074921, 0.078022, 0.134866, 0.11371, 0.173081, 0.134866, 0.109221, 0.161087, 0.161087, 0.120615, 0.081712, 0.106997, 0.102787, 0.071867], '')</t>
  </si>
  <si>
    <t>[3, 4, 58, 59, 60, 61, 62, 63]</t>
  </si>
  <si>
    <t xml:space="preserve">F5S2K7|F5S2K7_9ENTR 3-dehydroquinate dehydratase OS=Enterobacter hormaechei ATCC 49162 </t>
  </si>
  <si>
    <t>([0.016826, 0.025762, 0.055536, 0.090864, 0.054297, 0.083462, 0.079919, 0.05306, 0.069024, 0.090864, 0.111485, 0.161087, 0.219301, 0.229226, 0.232838, 0.26085, 0.247041, 0.352862, 0.346032, 0.42561, 0.422041, 0.422041, 0.447574, 0.31487, 0.229226, 0.335645, 0.321458, 0.271506, 0.356642, 0.36309, 0.377384, 0.339168, 0.278302, 0.247041, 0.142424, 0.15284, 0.167087, 0.179055, 0.10481, 0.185198, 0.185198, 0.164327, 0.164327, 0.142424, 0.243554, 0.278302, 0.288399, 0.196879, 0.25406, 0.167087, 0.094817, 0.088832, 0.11371, 0.078022, 0.081712, 0.15008, 0.11371, 0.170161, 0.170161, 0.26085, 0.182256, 0.185198, 0.209395, 0.122885, 0.073402, 0.036378, 0.049374, 0.05306, 0.074921, 0.074921, 0.066181, 0.122885, 0.118441, 0.118441, 0.194234, 0.132295, 0.102787, 0.0704, 0.071867, 0.071867, 0.055536, 0.049374, 0.026338, 0.037156, 0.043307, 0.074921, 0.073402, 0.081712, 0.032017, 0.022306, 0.030611, 0.034884, 0.034884, 0.019401, 0.018787, 0.020522, 0.020165, 0.025316, 0.037156, 0.037156, 0.03976, 0.060549, 0.051831, 0.092881, 0.116183, 0.173081, 0.173081, 0.185198, 0.096677, 0.179055, 0.281712, 0.170161, 0.229226, 0.191378, 0.278302, 0.206376, 0.118441, 0.116183, 0.111485, 0.076542, 0.073402, 0.050641, 0.044297, 0.090864, 0.050641, 0.047319, 0.025762, 0.021816, 0.020522, 0.038042, 0.040537, 0.030003, 0.034068, 0.042364, 0.054297, 0.029376, 0.045352, 0.092881, 0.139895, 0.142424, 0.203355, 0.179055, 0.18812, 0.15008, 0.122885, 0.191378, 0.161087, 0.257454, 0.275179, 0.414856], '')</t>
  </si>
  <si>
    <t xml:space="preserve">F5S2L4|F5S2L4_9ENTR tRNA-dihydrouridine synthase B OS=Enterobacter hormaechei ATCC 49162 </t>
  </si>
  <si>
    <t>([0.505461, 0.398279, 0.30533, 0.298791, 0.291804, 0.359901, 0.339168, 0.332115, 0.352862, 0.291804, 0.321458, 0.374039, 0.377384, 0.486429, 0.384043, 0.384043, 0.384043, 0.291804, 0.298791, 0.203355, 0.206376, 0.170161, 0.236433, 0.281712, 0.30533, 0.25406, 0.232838, 0.203355, 0.232838, 0.247041, 0.291804, 0.25031, 0.236433, 0.232838, 0.216401, 0.342579, 0.346032, 0.278302, 0.264545, 0.342579, 0.440853, 0.436924, 0.476583, 0.480142, 0.51388, 0.4292, 0.521092, 0.472492, 0.476583, 0.483068, 0.401658, 0.450668, 0.5017, 0.534167, 0.529623, 0.42561, 0.401658, 0.398279, 0.394753, 0.5017, 0.401658, 0.370445, 0.356642, 0.356642, 0.295083, 0.318242, 0.41194, 0.42561, 0.42561, 0.461924, 0.465241, 0.5017, 0.458154, 0.444081, 0.332115, 0.342579, 0.36309, 0.377384, 0.370445, 0.433034, 0.394753, 0.486429, 0.4292, 0.349426, 0.359901, 0.339168, 0.318242, 0.271506, 0.257454, 0.206376, 0.264545, 0.222385, 0.25031, 0.278302, 0.21291, 0.301917, 0.295083, 0.356642, 0.26085, 0.229226, 0.229226, 0.26085, 0.219301, 0.222385, 0.225814, 0.222385, 0.216401, 0.236433, 0.281712, 0.291804, 0.311707, 0.278302, 0.308712, 0.225814, 0.15284, 0.216401, 0.179055, 0.127496, 0.088832, 0.142424, 0.142424, 0.100716, 0.109221, 0.088832, 0.161087, 0.17593, 0.173081, 0.17593, 0.15008, 0.086953, 0.083462, 0.125101, 0.125101, 0.076542, 0.127496, 0.219301, 0.229226, 0.264545, 0.324872, 0.401658, 0.321458, 0.284882, 0.36309, 0.26085, 0.295083, 0.271506, 0.25031, 0.21291, 0.311707, 0.328603, 0.328603, 0.324872, 0.229226, 0.236433, 0.288399, 0.200174, 0.182256, 0.102787, 0.102787, 0.100716, 0.094817, 0.15284, 0.209395, 0.170161, 0.170161, 0.129801, 0.066181, 0.118441, 0.137348, 0.137348, 0.10481, 0.179055, 0.111485, 0.18812, 0.179055, 0.132295, 0.206376, 0.170161, 0.191378, 0.185198, 0.194234, 0.194234, 0.134866, 0.132295, 0.094817, 0.179055, 0.17593, 0.18812, 0.155435, 0.167087, 0.155435, 0.191378, 0.111485, 0.185198, 0.182256, 0.209395, 0.216401, 0.21291, 0.21291, 0.281712, 0.25031, 0.182256, 0.11371, 0.173081, 0.109221, 0.182256, 0.155435, 0.209395, 0.30533, 0.30533, 0.206376, 0.17593, 0.102787, 0.167087, 0.161087, 0.129801, 0.092881, 0.158265, 0.158265, 0.182256, 0.209395, 0.147574, 0.134866, 0.120615, 0.111485, 0.191378, 0.118441, 0.125101, 0.15008, 0.085092, 0.060549, 0.111485, 0.139895, 0.216401, 0.232838, 0.158265, 0.118441, 0.118441, 0.132295, 0.079919, 0.098513, 0.046336, 0.073402, 0.134866, 0.161087, 0.161087, 0.147574, 0.147574, 0.085092, 0.049374, 0.085092, 0.142424, 0.090864, 0.085092, 0.094817, 0.049374, 0.086953, 0.15008, 0.179055, 0.094817, 0.155435, 0.139895, 0.18812, 0.21291, 0.196879, 0.179055, 0.179055, 0.11371, 0.15284, 0.225814, 0.30533, 0.311707, 0.236433, 0.30533, 0.203355, 0.118441, 0.120615, 0.125101, 0.127496, 0.127496, 0.173081, 0.200174, 0.200174, 0.243554, 0.26085, 0.155435, 0.232838, 0.229226, 0.324872, 0.243554, 0.264545, 0.239899, 0.15284, 0.229226, 0.239899, 0.318242, 0.401658, 0.509769, 0.509769, 0.401658, 0.41194, 0.414856, 0.295083, 0.298791, 0.257454, 0.164327, 0.164327, 0.182256, 0.200174, 0.122885, 0.191378, 0.15284, 0.15284, 0.216401, 0.170161, 0.132295, 0.129801, 0.102787, 0.064632, 0.037156, 0.066181], '')</t>
  </si>
  <si>
    <t>[0, 44, 46, 52, 53, 54, 59, 71, 297, 298]</t>
  </si>
  <si>
    <t xml:space="preserve">F5S2M4|F5S2M4_9ENTR Shikimate dehydrogenase (NADP(+)) OS=Enterobacter hormaechei ATCC 49162 </t>
  </si>
  <si>
    <t>([0.11371, 0.116183, 0.155435, 0.18812, 0.21291, 0.243554, 0.318242, 0.243554, 0.17593, 0.203355, 0.243554, 0.200174, 0.098513, 0.076542, 0.144935, 0.185198, 0.161087, 0.281712, 0.18812, 0.185198, 0.155435, 0.278302, 0.216401, 0.21291, 0.216401, 0.155435, 0.096677, 0.06312, 0.127496, 0.139895, 0.147574, 0.111485, 0.092881, 0.098513, 0.147574, 0.137348, 0.071867, 0.132295, 0.118441, 0.109221, 0.049374, 0.051831, 0.032677, 0.059222, 0.058088, 0.056825, 0.088832, 0.122885, 0.158265, 0.085092, 0.137348, 0.083462, 0.125101, 0.125101, 0.200174, 0.191378, 0.203355, 0.26085, 0.142424, 0.144935, 0.158265, 0.229226, 0.229226, 0.288399, 0.200174, 0.206376, 0.232838, 0.232838, 0.232838, 0.219301, 0.203355, 0.164327, 0.232838, 0.167087, 0.206376, 0.222385, 0.209395, 0.118441, 0.137348, 0.239899, 0.158265, 0.268042, 0.31487, 0.301917, 0.278302, 0.281712, 0.18812, 0.164327, 0.17593, 0.219301, 0.229226, 0.332115, 0.366687, 0.268042, 0.301917, 0.284882, 0.185198, 0.17593, 0.275179, 0.18812, 0.21291, 0.301917, 0.191378, 0.179055, 0.092881, 0.049374, 0.083462, 0.170161, 0.167087, 0.079919, 0.074921, 0.037156, 0.020165, 0.012727, 0.013016, 0.013016, 0.017138, 0.028107, 0.028695, 0.021816, 0.037156, 0.031287, 0.031287, 0.035586, 0.021381, 0.024826, 0.059222, 0.034068, 0.016528, 0.016528, 0.019109, 0.0198, 0.022667, 0.031287, 0.034884, 0.067594, 0.036378, 0.047319, 0.051831, 0.051831, 0.067594, 0.033407, 0.032677, 0.032677, 0.040537, 0.083462, 0.161087, 0.076542, 0.106997, 0.144935, 0.088832, 0.074921, 0.056825, 0.090864, 0.118441, 0.170161, 0.161087, 0.182256, 0.182256, 0.144935, 0.094817, 0.074921, 0.086953, 0.094817, 0.100716, 0.071867, 0.049374, 0.042364, 0.078022, 0.111485, 0.066181, 0.120615, 0.139895, 0.11371, 0.060549, 0.06184, 0.049374, 0.054297, 0.083462, 0.078022, 0.096677, 0.079919, 0.106997, 0.173081, 0.185198, 0.098513, 0.194234, 0.194234, 0.11371, 0.137348, 0.096677, 0.182256, 0.100716, 0.094817, 0.144935, 0.229226, 0.219301, 0.158265, 0.076542, 0.06184, 0.032677, 0.034884, 0.050641, 0.022667, 0.013016, 0.01227, 0.020876, 0.017138, 0.020522, 0.03976, 0.03976, 0.023534, 0.014586, 0.025316, 0.026892, 0.017138, 0.020165, 0.021381, 0.041405, 0.090864, 0.090864, 0.158265, 0.15008, 0.11371, 0.179055, 0.295083, 0.284882, 0.194234, 0.194234, 0.158265, 0.092881, 0.047319, 0.100716, 0.179055, 0.144935, 0.200174, 0.281712, 0.222385, 0.15008, 0.085092, 0.048328, 0.033407, 0.035586, 0.034884, 0.03976, 0.027463, 0.031287, 0.030611, 0.034068, 0.040537, 0.066181, 0.073402, 0.06184, 0.073402, 0.067594, 0.046336, 0.055536, 0.059222, 0.085092, 0.071867, 0.127496, 0.173081, 0.236433, 0.206376, 0.179055, 0.232838, 0.321458, 0.25031, 0.219301, 0.301917, 0.219301, 0.127496], '')</t>
  </si>
  <si>
    <t xml:space="preserve">F5S2N1|F5S2N1_9ENTR Ribosomal RNA small subunit methyltransferase B OS=Enterobacter hormaechei ATCC 49162 </t>
  </si>
  <si>
    <t>([0.422041, 0.454136, 0.4292, 0.342579, 0.387226, 0.414856, 0.342579, 0.25406, 0.291804, 0.318242, 0.335645, 0.374039, 0.370445, 0.281712, 0.278302, 0.281712, 0.291804, 0.203355, 0.229226, 0.301917, 0.243554, 0.275179, 0.275179, 0.308712, 0.301917, 0.291804, 0.30533, 0.380708, 0.5017, 0.490133, 0.461924, 0.374039, 0.288399, 0.288399, 0.387226, 0.301917, 0.219301, 0.18812, 0.271506, 0.167087, 0.083462, 0.139895, 0.144935, 0.086953, 0.085092, 0.134866, 0.079919, 0.078022, 0.037156, 0.020522, 0.012491, 0.015694, 0.025316, 0.024826, 0.020522, 0.019109, 0.031287, 0.059222, 0.096677, 0.094817, 0.147574, 0.225814, 0.229226, 0.222385, 0.31487, 0.243554, 0.25031, 0.247041, 0.161087, 0.179055, 0.225814, 0.25031, 0.236433, 0.139895, 0.137348, 0.170161, 0.109221, 0.066181, 0.056825, 0.073402, 0.073402, 0.03976, 0.047319, 0.058088, 0.060549, 0.049374, 0.067594, 0.037156, 0.058088, 0.102787, 0.173081, 0.142424, 0.21291, 0.209395, 0.288399, 0.308712, 0.281712, 0.268042, 0.352862, 0.342579, 0.366687, 0.374039, 0.384043, 0.352862, 0.321458, 0.229226, 0.167087, 0.203355, 0.288399, 0.243554, 0.158265, 0.15284, 0.222385, 0.120615, 0.125101, 0.142424, 0.209395, 0.239899, 0.346032, 0.352862, 0.271506, 0.161087, 0.137348, 0.219301, 0.125101, 0.10481, 0.173081, 0.26085, 0.257454, 0.225814, 0.291804, 0.264545, 0.182256, 0.17593, 0.31487, 0.318242, 0.219301, 0.142424, 0.083462, 0.085092, 0.076542, 0.078022, 0.127496, 0.15008, 0.122885, 0.129801, 0.173081, 0.17593, 0.18812, 0.102787, 0.122885, 0.132295, 0.15284, 0.203355, 0.21291, 0.164327, 0.164327, 0.275179, 0.366687, 0.450668, 0.465241, 0.5017, 0.557691, 0.447574, 0.377384, 0.401658, 0.433034, 0.418646, 0.401658, 0.40511, 0.51388, 0.517562, 0.51388, 0.618285, 0.675549, 0.622677, 0.534167, 0.436924, 0.398279, 0.311707, 0.236433, 0.219301, 0.203355, 0.219301, 0.318242, 0.349426, 0.352862, 0.42561, 0.308712, 0.318242, 0.311707, 0.284882, 0.257454, 0.164327, 0.196879, 0.194234, 0.194234, 0.225814, 0.298791, 0.243554, 0.298791, 0.377384, 0.339168, 0.30533, 0.36309, 0.301917, 0.339168, 0.31487, 0.236433, 0.374039, 0.366687, 0.26085, 0.298791, 0.332115, 0.4292, 0.30533, 0.236433, 0.264545, 0.268042, 0.284882, 0.370445, 0.366687, 0.366687, 0.366687, 0.401658, 0.370445, 0.349426, 0.311707, 0.339168, 0.324872, 0.219301, 0.225814, 0.356642, 0.346032, 0.339168, 0.339168, 0.440853, 0.517562, 0.4292, 0.41194, 0.408655, 0.324872, 0.271506, 0.25031, 0.25031, 0.271506, 0.271506, 0.352862, 0.387226, 0.387226, 0.483068, 0.570702, 0.465241, 0.356642, 0.370445, 0.30533, 0.281712, 0.301917, 0.284882, 0.339168, 0.422041, 0.352862, 0.394753, 0.447574, 0.408655, 0.440853, 0.346032, 0.352862, 0.366687, 0.380708, 0.370445, 0.288399, 0.284882, 0.356642, 0.374039, 0.264545, 0.335645, 0.366687, 0.25406, 0.25406, 0.271506, 0.18812, 0.247041, 0.247041, 0.268042, 0.301917, 0.301917, 0.30533, 0.291804, 0.288399, 0.278302, 0.295083, 0.374039, 0.370445, 0.380708, 0.476583, 0.557691, 0.553315, 0.447574, 0.440853, 0.450668, 0.468512, 0.562014, 0.553315, 0.483068, 0.5017, 0.525368, 0.433034, 0.422041, 0.356642, 0.356642, 0.332115, 0.356642, 0.268042, 0.275179, 0.247041, 0.216401, 0.239899, 0.179055, 0.18812, 0.268042, 0.26085, 0.25031, 0.278302, 0.291804, 0.30533, 0.288399, 0.206376, 0.209395, 0.271506, 0.339168, 0.339168, 0.356642, 0.332115, 0.339168, 0.335645, 0.374039, 0.298791, 0.271506, 0.339168, 0.342579, 0.359901, 0.36309, 0.374039, 0.264545, 0.18812, 0.271506, 0.25406, 0.264545, 0.243554, 0.284882, 0.288399, 0.203355, 0.203355, 0.222385, 0.30533, 0.311707, 0.301917, 0.301917, 0.271506, 0.179055, 0.225814, 0.216401, 0.147574, 0.137348, 0.155435, 0.15284, 0.173081, 0.203355, 0.291804, 0.394753, 0.359901, 0.370445, 0.461924, 0.387226, 0.332115, 0.308712, 0.216401, 0.15008, 0.209395, 0.26085, 0.346032, 0.401658, 0.40511, 0.465241, 0.465241, 0.447574, 0.525368, 0.497853, 0.490133, 0.480142, 0.472492, 0.505461, 0.505461, 0.486429, 0.622677, 0.657645, 0.575842, 0.720929, 0.81615, 0.728858, 0.775545, 0.775545, 0.707965, 0.716283, 0.759478, 0.759478, 0.852992, 0.856457, 0.741537, 0.618285, 0.509769, 0.486429, 0.447574, 0.359901, 0.284882, 0.247041, 0.239899, 0.295083, 0.257454, 0.216401, 0.281712, 0.206376, 0.170161, 0.164327, 0.11371, 0.069024, 0.042364], '')</t>
  </si>
  <si>
    <t>[28, 161, 162, 170, 171, 172, 173, 174, 175, 176, 237, 251, 296, 297, 302, 303, 305, 306, 387, 392, 393, 395, 396, 397, 398, 399, 400, 401, 402, 403, 404, 405, 406, 407, 408, 409, 410, 411]</t>
  </si>
  <si>
    <t xml:space="preserve">F5S2N8|F5S2N8_9ENTR DNA-directed RNA polymerase subunit alpha OS=Enterobacter hormaechei ATCC 49162 </t>
  </si>
  <si>
    <t>([0.321458, 0.356642, 0.257454, 0.194234, 0.247041, 0.161087, 0.21291, 0.25031, 0.203355, 0.229226, 0.257454, 0.295083, 0.298791, 0.271506, 0.264545, 0.264545, 0.264545, 0.173081, 0.288399, 0.401658, 0.324872, 0.308712, 0.308712, 0.390993, 0.352862, 0.339168, 0.444081, 0.433034, 0.342579, 0.41194, 0.422041, 0.390993, 0.301917, 0.295083, 0.321458, 0.243554, 0.229226, 0.15008, 0.222385, 0.209395, 0.155435, 0.264545, 0.243554, 0.182256, 0.158265, 0.191378, 0.196879, 0.206376, 0.142424, 0.229226, 0.15008, 0.147574, 0.170161, 0.185198, 0.125101, 0.132295, 0.222385, 0.222385, 0.30533, 0.311707, 0.308712, 0.349426, 0.318242, 0.25406, 0.328603, 0.370445, 0.450668, 0.356642, 0.26085, 0.346032, 0.243554, 0.257454, 0.170161, 0.179055, 0.164327, 0.229226, 0.222385, 0.139895, 0.182256, 0.127496, 0.120615, 0.081712, 0.078022, 0.076542, 0.111485, 0.116183, 0.11371, 0.071867, 0.073402, 0.073402, 0.0704, 0.073402, 0.122885, 0.182256, 0.173081, 0.25031, 0.173081, 0.173081, 0.281712, 0.243554, 0.318242, 0.291804, 0.332115, 0.339168, 0.25406, 0.268042, 0.264545, 0.26085, 0.324872, 0.422041, 0.436924, 0.444081, 0.440853, 0.36309, 0.36309, 0.394753, 0.401658, 0.497853, 0.433034, 0.31487, 0.308712, 0.308712, 0.25406, 0.288399, 0.288399, 0.390993, 0.390993, 0.356642, 0.31487, 0.229226, 0.219301, 0.257454, 0.232838, 0.232838, 0.288399, 0.229226, 0.206376, 0.194234, 0.18812, 0.239899, 0.324872, 0.324872, 0.25031, 0.36309, 0.328603, 0.321458, 0.281712, 0.26085, 0.203355, 0.239899, 0.328603, 0.342579, 0.384043, 0.40511, 0.51388, 0.51388, 0.63748, 0.521092, 0.534167, 0.521092, 0.447574, 0.366687, 0.374039, 0.454136, 0.394753, 0.352862, 0.275179, 0.301917, 0.339168, 0.359901, 0.366687, 0.359901, 0.257454, 0.216401, 0.142424, 0.139895, 0.100716, 0.090864, 0.127496, 0.109221, 0.109221, 0.118441, 0.191378, 0.264545, 0.239899, 0.278302, 0.356642, 0.356642, 0.366687, 0.328603, 0.318242, 0.243554, 0.173081, 0.268042, 0.268042, 0.359901, 0.356642, 0.433034, 0.418646, 0.454136, 0.394753, 0.414856, 0.517562, 0.51388, 0.521092, 0.5017, 0.40511, 0.384043, 0.454136, 0.414856, 0.398279, 0.486429, 0.461924, 0.465241, 0.42561, 0.465241, 0.461924, 0.374039, 0.374039, 0.346032, 0.243554, 0.264545, 0.264545, 0.164327, 0.147574, 0.147574, 0.118441, 0.17593, 0.191378, 0.225814, 0.264545, 0.225814, 0.209395, 0.308712, 0.398279, 0.41194, 0.433034, 0.436924, 0.414856, 0.414856, 0.476583, 0.486429, 0.476583, 0.387226, 0.450668, 0.494003, 0.414856, 0.494003, 0.521092, 0.4292, 0.414856, 0.324872, 0.398279, 0.342579, 0.31487, 0.301917, 0.284882, 0.268042, 0.191378, 0.209395, 0.18812, 0.142424, 0.225814, 0.275179, 0.264545, 0.281712, 0.179055, 0.161087, 0.155435, 0.15284, 0.15284, 0.100716, 0.161087, 0.142424, 0.206376, 0.229226, 0.173081, 0.209395, 0.134866, 0.127496, 0.182256, 0.200174, 0.257454, 0.257454, 0.206376, 0.291804, 0.278302, 0.339168, 0.42561, 0.346032, 0.342579, 0.436924, 0.41194, 0.390993, 0.418646, 0.346032, 0.26085, 0.301917, 0.284882, 0.346032, 0.42561, 0.359901, 0.349426, 0.236433, 0.229226, 0.281712, 0.268042, 0.200174, 0.222385, 0.232838, 0.21291, 0.236433, 0.25406, 0.31487, 0.324872, 0.225814, 0.264545, 0.346032, 0.384043, 0.36309, 0.356642, 0.328603, 0.398279, 0.370445, 0.458154, 0.4292, 0.440853, 0.433034, 0.56648], '')</t>
  </si>
  <si>
    <t>[154, 155, 156, 157, 158, 159, 202, 203, 204, 205, 248, 328]</t>
  </si>
  <si>
    <t xml:space="preserve">F5S2S8|F5S2S8_9ENTR Glutathione-regulated potassium-efflux system ancillary protein KefG OS=Enterobacter hormaechei ATCC 49162 </t>
  </si>
  <si>
    <t>([0.018415, 0.020522, 0.030611, 0.059222, 0.094817, 0.118441, 0.15284, 0.194234, 0.216401, 0.17593, 0.173081, 0.232838, 0.236433, 0.167087, 0.10481, 0.076542, 0.076542, 0.134866, 0.182256, 0.271506, 0.370445, 0.377384, 0.408655, 0.4292, 0.328603, 0.318242, 0.25406, 0.243554, 0.243554, 0.170161, 0.15284, 0.15008, 0.137348, 0.079919, 0.137348, 0.216401, 0.185198, 0.098513, 0.047319, 0.06312, 0.033407, 0.036378, 0.033407, 0.038042, 0.037156, 0.064632, 0.034884, 0.031287, 0.032017, 0.031287, 0.051831, 0.098513, 0.079919, 0.045352, 0.054297, 0.021816, 0.021816, 0.044297, 0.106997, 0.111485, 0.056825, 0.10481, 0.048328, 0.086953, 0.049374, 0.054297, 0.03976, 0.040537, 0.040537, 0.041405, 0.043307, 0.021381, 0.013016, 0.019401, 0.033407, 0.033407, 0.041405, 0.038042, 0.038858, 0.033407, 0.027463, 0.049374, 0.047319, 0.088832, 0.059222, 0.094817, 0.081712, 0.106997, 0.185198, 0.185198, 0.158265, 0.144935, 0.25406, 0.243554, 0.127496, 0.127496, 0.17593, 0.194234, 0.122885, 0.127496, 0.132295, 0.236433, 0.257454, 0.284882, 0.298791, 0.359901, 0.328603, 0.229226, 0.21291, 0.196879, 0.291804, 0.324872, 0.232838, 0.247041, 0.339168, 0.359901, 0.384043, 0.332115, 0.394753, 0.5017, 0.401658, 0.308712, 0.301917, 0.308712, 0.170161, 0.170161, 0.106997, 0.132295, 0.185198, 0.158265, 0.122885, 0.073402, 0.071867, 0.088832, 0.079919, 0.038042, 0.05306, 0.044297, 0.071867, 0.042364, 0.023534, 0.027463, 0.025762, 0.014315, 0.011106, 0.020165, 0.018415, 0.033407, 0.034068, 0.047319, 0.059222, 0.069024, 0.06312, 0.05306, 0.073402, 0.071867, 0.120615, 0.155435, 0.137348, 0.064632, 0.109221, 0.185198, 0.144935, 0.158265, 0.236433, 0.264545, 0.291804, 0.209395, 0.216401, 0.185198, 0.167087, 0.167087, 0.194234, 0.25406, 0.264545, 0.239899, 0.219301, 0.225814, 0.196879, 0.200174, 0.321458, 0.284882, 0.216401], '')</t>
  </si>
  <si>
    <t>[119]</t>
  </si>
  <si>
    <t xml:space="preserve">F5S2U7|F5S2U7_9ENTR Acetylornithine/succinyldiaminopimelate aminotransferase OS=Enterobacter hormaechei ATCC 49162 </t>
  </si>
  <si>
    <t>([0.812494, 0.759478, 0.58069, 0.613573, 0.622677, 0.585406, 0.613573, 0.480142, 0.509769, 0.549308, 0.490133, 0.450668, 0.356642, 0.387226, 0.30533, 0.200174, 0.209395, 0.268042, 0.229226, 0.229226, 0.129801, 0.067594, 0.096677, 0.111485, 0.102787, 0.10481, 0.125101, 0.120615, 0.200174, 0.191378, 0.122885, 0.102787, 0.161087, 0.25031, 0.232838, 0.31487, 0.422041, 0.476583, 0.346032, 0.31487, 0.298791, 0.295083, 0.346032, 0.31487, 0.377384, 0.301917, 0.271506, 0.206376, 0.209395, 0.185198, 0.120615, 0.167087, 0.26085, 0.18812, 0.17593, 0.18812, 0.164327, 0.096677, 0.058088, 0.111485, 0.132295, 0.079919, 0.147574, 0.17593, 0.18812, 0.18812, 0.288399, 0.321458, 0.30533, 0.206376, 0.239899, 0.324872, 0.321458, 0.332115, 0.335645, 0.225814, 0.203355, 0.247041, 0.346032, 0.436924, 0.398279, 0.346032, 0.433034, 0.352862, 0.349426, 0.335645, 0.332115, 0.229226, 0.15284, 0.232838, 0.298791, 0.298791, 0.191378, 0.167087, 0.173081, 0.236433, 0.281712, 0.196879, 0.10481, 0.071867, 0.064632, 0.076542, 0.125101, 0.125101, 0.206376, 0.179055, 0.185198, 0.206376, 0.291804, 0.346032, 0.225814, 0.25031, 0.170161, 0.243554, 0.278302, 0.167087, 0.098513, 0.122885, 0.18812, 0.298791, 0.339168, 0.328603, 0.328603, 0.359901, 0.264545, 0.239899, 0.275179, 0.257454, 0.161087, 0.100716, 0.102787, 0.10481, 0.109221, 0.179055, 0.17593, 0.094817, 0.161087, 0.243554, 0.275179, 0.268042, 0.158265, 0.083462, 0.085092, 0.058088, 0.046336, 0.055536, 0.056825, 0.054297, 0.060549, 0.120615, 0.179055, 0.125101, 0.209395, 0.216401, 0.206376, 0.137348, 0.232838, 0.26085, 0.257454, 0.284882, 0.257454, 0.377384, 0.40511, 0.31487, 0.380708, 0.318242, 0.414856, 0.301917, 0.31487, 0.311707, 0.200174, 0.206376, 0.268042, 0.206376, 0.194234, 0.164327, 0.206376, 0.170161, 0.15284, 0.164327, 0.142424, 0.173081, 0.102787, 0.137348, 0.15284, 0.106997, 0.106997, 0.102787, 0.216401, 0.132295, 0.134866, 0.203355, 0.222385, 0.25406, 0.321458, 0.26085, 0.295083, 0.324872, 0.335645, 0.328603, 0.349426, 0.370445, 0.25406, 0.26085, 0.30533, 0.366687, 0.349426, 0.422041, 0.422041, 0.308712, 0.301917, 0.298791, 0.321458, 0.298791, 0.31487, 0.281712, 0.268042, 0.185198, 0.158265, 0.102787, 0.106997, 0.102787, 0.058088, 0.125101, 0.118441, 0.109221, 0.085092, 0.137348, 0.132295, 0.120615, 0.185198, 0.288399, 0.194234, 0.094817, 0.078022, 0.038858, 0.037156, 0.06312, 0.058088, 0.085092, 0.109221, 0.10481, 0.111485, 0.173081, 0.098513, 0.10481, 0.106997, 0.134866, 0.11371, 0.109221, 0.086953, 0.050641, 0.047319, 0.079919, 0.15008, 0.092881, 0.18812, 0.164327, 0.161087, 0.219301, 0.158265, 0.144935, 0.147574, 0.127496, 0.125101, 0.209395, 0.200174, 0.167087, 0.167087, 0.167087, 0.090864, 0.11371, 0.122885, 0.122885, 0.122885, 0.125101, 0.219301, 0.18812, 0.26085, 0.170161, 0.196879, 0.264545, 0.359901, 0.390993, 0.298791, 0.25406, 0.167087, 0.222385, 0.18812, 0.161087, 0.18812, 0.268042, 0.229226, 0.18812, 0.200174, 0.125101, 0.0704, 0.076542, 0.079919, 0.096677, 0.173081, 0.120615, 0.0704, 0.064632, 0.050641, 0.055536, 0.073402, 0.098513, 0.116183, 0.170161, 0.206376, 0.134866, 0.083462, 0.066181, 0.127496, 0.122885, 0.125101, 0.21291, 0.203355, 0.122885, 0.106997, 0.11371, 0.182256, 0.158265, 0.170161, 0.118441, 0.090864, 0.085092, 0.118441, 0.067594, 0.069024, 0.06312, 0.079919, 0.15284, 0.139895, 0.086953, 0.047319, 0.083462, 0.060549, 0.069024, 0.0704, 0.064632, 0.0704, 0.0704, 0.076542, 0.071867, 0.109221, 0.203355, 0.173081, 0.158265, 0.26085, 0.15008, 0.092881, 0.127496, 0.10481, 0.142424, 0.18812, 0.284882, 0.30533, 0.339168, 0.247041, 0.295083, 0.229226, 0.125101, 0.125101, 0.17593, 0.173081, 0.206376, 0.209395, 0.17593, 0.137348, 0.129801, 0.132295, 0.173081, 0.196879, 0.229226, 0.179055, 0.15008, 0.096677, 0.094817, 0.102787, 0.15284, 0.196879, 0.170161, 0.271506, 0.268042, 0.298791, 0.209395, 0.185198, 0.179055, 0.142424, 0.15008, 0.125101, 0.191378, 0.155435, 0.109221, 0.106997, 0.10481, 0.10481, 0.155435, 0.139895, 0.111485, 0.090864, 0.064632, 0.106997, 0.0704, 0.047319, 0.034068, 0.059222, 0.035586, 0.022306], '')</t>
  </si>
  <si>
    <t>[0, 1, 2, 3, 4, 5, 6, 8, 9]</t>
  </si>
  <si>
    <t xml:space="preserve">F5S2V7|F5S2V7_9ENTR Tryptophan--tRNA ligase OS=Enterobacter hormaechei ATCC 49162 </t>
  </si>
  <si>
    <t>([0.132295, 0.216401, 0.25031, 0.281712, 0.339168, 0.25031, 0.281712, 0.206376, 0.232838, 0.268042, 0.196879, 0.206376, 0.200174, 0.179055, 0.096677, 0.161087, 0.225814, 0.232838, 0.17593, 0.173081, 0.161087, 0.164327, 0.15284, 0.164327, 0.098513, 0.085092, 0.079919, 0.045352, 0.041405, 0.023534, 0.013821, 0.015694, 0.020876, 0.013437, 0.015344, 0.0198, 0.01227, 0.011903, 0.016826, 0.024393, 0.025762, 0.038858, 0.043307, 0.046336, 0.041405, 0.045352, 0.047319, 0.083462, 0.118441, 0.196879, 0.203355, 0.308712, 0.380708, 0.281712, 0.335645, 0.26085, 0.203355, 0.209395, 0.179055, 0.134866, 0.132295, 0.073402, 0.073402, 0.073402, 0.073402, 0.073402, 0.120615, 0.120615, 0.073402, 0.043307, 0.028107, 0.051831, 0.046336, 0.044297, 0.049374, 0.073402, 0.134866, 0.209395, 0.26085, 0.301917, 0.308712, 0.308712, 0.291804, 0.247041, 0.144935, 0.139895, 0.088832, 0.049374, 0.049374, 0.049374, 0.049374, 0.076542, 0.079919, 0.048328, 0.048328, 0.074921, 0.048328, 0.043307, 0.047319, 0.029376, 0.026892, 0.050641, 0.049374, 0.096677, 0.096677, 0.155435, 0.086953, 0.139895, 0.236433, 0.247041, 0.25031, 0.374039, 0.346032, 0.324872, 0.328603, 0.222385, 0.232838, 0.191378, 0.216401, 0.15008, 0.182256, 0.155435, 0.122885, 0.106997, 0.116183, 0.083462, 0.050641, 0.055536, 0.033407, 0.032017, 0.030003, 0.059222, 0.058088, 0.047319, 0.058088, 0.066181, 0.127496, 0.129801, 0.209395, 0.191378, 0.247041, 0.335645, 0.374039, 0.324872, 0.370445, 0.281712, 0.36309, 0.447574, 0.545602, 0.541878, 0.494003, 0.5017, 0.486429, 0.36309, 0.440853, 0.380708, 0.366687, 0.288399, 0.275179, 0.275179, 0.203355, 0.122885, 0.11371, 0.074921, 0.142424, 0.142424, 0.236433, 0.144935, 0.086953, 0.096677, 0.155435, 0.179055, 0.173081, 0.147574, 0.25031, 0.17593, 0.170161, 0.239899, 0.247041, 0.17593, 0.17593, 0.264545, 0.374039, 0.374039, 0.433034, 0.366687, 0.352862, 0.318242, 0.4292, 0.534167, 0.509769, 0.534167, 0.534167, 0.553315, 0.613573, 0.529623, 0.505461, 0.549308, 0.468512, 0.472492, 0.575842, 0.570702, 0.570702, 0.562014, 0.56648, 0.5017, 0.476583, 0.472492, 0.472492, 0.394753, 0.380708, 0.370445, 0.328603, 0.268042, 0.257454, 0.25406, 0.31487, 0.41194, 0.422041, 0.538167, 0.680603, 0.575842, 0.490133, 0.458154, 0.380708, 0.390993, 0.394753, 0.468512, 0.486429, 0.486429, 0.541878, 0.549308, 0.480142, 0.509769, 0.604312, 0.51388, 0.42561, 0.436924, 0.342579, 0.26085, 0.229226, 0.200174, 0.200174, 0.268042, 0.264545, 0.352862, 0.342579, 0.321458, 0.342579, 0.339168, 0.275179, 0.308712, 0.30533, 0.374039, 0.271506, 0.268042, 0.335645, 0.401658, 0.36309, 0.366687, 0.436924, 0.447574, 0.380708, 0.436924, 0.433034, 0.444081, 0.374039, 0.346032, 0.440853, 0.384043, 0.31487, 0.387226, 0.374039, 0.349426, 0.271506, 0.377384, 0.377384, 0.311707, 0.328603, 0.366687, 0.450668, 0.374039, 0.374039, 0.444081, 0.370445, 0.370445, 0.374039, 0.444081, 0.480142, 0.447574, 0.370445, 0.359901, 0.366687, 0.36309, 0.332115, 0.366687, 0.356642, 0.356642, 0.42561, 0.387226, 0.387226, 0.380708, 0.4292, 0.414856, 0.387226, 0.465241, 0.436924, 0.422041, 0.42561, 0.422041, 0.374039, 0.468512, 0.51388, 0.440853, 0.366687, 0.440853, 0.447574, 0.370445, 0.352862, 0.25406, 0.219301, 0.203355, 0.203355, 0.26085, 0.232838, 0.236433, 0.206376, 0.206376, 0.173081, 0.129801, 0.092881, 0.129801, 0.102787, 0.094817], '')</t>
  </si>
  <si>
    <t>[148, 149, 151, 189, 190, 191, 192, 193, 194, 195, 196, 197, 200, 201, 202, 203, 204, 205, 219, 220, 221, 230, 231, 233, 234, 235, 312]</t>
  </si>
  <si>
    <t xml:space="preserve">F5S2V8|F5S2V8_9ENTR Phosphoglycolate phosphatase OS=Enterobacter hormaechei ATCC 49162 </t>
  </si>
  <si>
    <t>([0.21291, 0.109221, 0.164327, 0.10481, 0.15008, 0.18812, 0.225814, 0.170161, 0.137348, 0.173081, 0.200174, 0.200174, 0.225814, 0.232838, 0.232838, 0.229226, 0.243554, 0.30533, 0.247041, 0.257454, 0.328603, 0.324872, 0.342579, 0.243554, 0.301917, 0.206376, 0.219301, 0.142424, 0.247041, 0.247041, 0.209395, 0.21291, 0.25406, 0.236433, 0.225814, 0.239899, 0.173081, 0.18812, 0.129801, 0.11371, 0.109221, 0.111485, 0.132295, 0.173081, 0.268042, 0.222385, 0.222385, 0.173081, 0.268042, 0.225814, 0.26085, 0.203355, 0.206376, 0.116183, 0.086953, 0.086953, 0.137348, 0.206376, 0.194234, 0.26085, 0.352862, 0.359901, 0.339168, 0.335645, 0.335645, 0.335645, 0.408655, 0.486429, 0.570702, 0.549308, 0.476583, 0.525368, 0.642678, 0.59014, 0.73685, 0.653063, 0.707965, 0.690604, 0.685117, 0.716283, 0.76285, 0.775545, 0.754692, 0.63748, 0.529623, 0.557691, 0.538167, 0.444081, 0.335645, 0.31487, 0.311707, 0.271506, 0.173081, 0.185198, 0.229226, 0.222385, 0.247041, 0.229226, 0.25406, 0.239899, 0.219301, 0.120615, 0.0704, 0.036378, 0.081712, 0.142424, 0.100716, 0.085092, 0.15284, 0.26085, 0.170161, 0.173081, 0.25031, 0.25406, 0.239899, 0.194234, 0.182256, 0.247041, 0.147574, 0.158265, 0.098513, 0.098513, 0.116183, 0.122885, 0.219301, 0.200174, 0.182256, 0.278302, 0.318242, 0.332115, 0.21291, 0.225814, 0.196879, 0.26085, 0.257454, 0.17593, 0.219301, 0.200174, 0.132295, 0.225814, 0.120615, 0.164327, 0.158265, 0.155435, 0.125101, 0.118441, 0.073402, 0.043307, 0.023963, 0.023087, 0.019401, 0.041405, 0.0704, 0.055536, 0.049374, 0.092881, 0.142424, 0.125101, 0.173081, 0.25406, 0.271506, 0.384043, 0.447574, 0.370445, 0.377384, 0.408655, 0.339168, 0.377384, 0.468512, 0.534167, 0.440853, 0.436924, 0.335645, 0.291804, 0.390993, 0.342579, 0.349426, 0.275179, 0.200174, 0.088832, 0.055536, 0.045352, 0.043307, 0.034068, 0.056825, 0.100716, 0.167087, 0.142424, 0.106997, 0.086953, 0.074921, 0.120615, 0.100716, 0.134866, 0.161087, 0.088832, 0.129801, 0.11371, 0.120615, 0.185198, 0.209395, 0.288399, 0.196879, 0.18812, 0.118441, 0.129801, 0.069024, 0.06312, 0.129801, 0.167087, 0.116183, 0.144935, 0.090864, 0.109221, 0.147574, 0.170161, 0.25406, 0.158265, 0.111485, 0.085092, 0.094817, 0.155435, 0.074921, 0.127496, 0.137348, 0.144935, 0.083462, 0.167087, 0.139895, 0.074921, 0.090864, 0.100716, 0.094817, 0.15284, 0.15284, 0.15284, 0.129801, 0.129801, 0.206376, 0.194234, 0.321458, 0.318242, 0.332115, 0.436924, 0.422041, 0.384043, 0.465241, 0.56648, 0.497853, 0.534167, 0.694846, 0.685117, 0.859585], '')</t>
  </si>
  <si>
    <t>[68, 69, 71, 72, 73, 74, 75, 76, 77, 78, 79, 80, 81, 82, 83, 84, 85, 86, 169, 247, 249, 250, 251, 252]</t>
  </si>
  <si>
    <t xml:space="preserve">F5S2V9|F5S2V9_9ENTR Ribulose-phosphate 3-epimerase OS=Enterobacter hormaechei ATCC 49162 </t>
  </si>
  <si>
    <t>([0.064632, 0.032017, 0.020165, 0.030003, 0.032017, 0.049374, 0.026338, 0.027463, 0.038858, 0.026892, 0.034884, 0.056825, 0.059222, 0.086953, 0.069024, 0.060549, 0.102787, 0.102787, 0.147574, 0.144935, 0.122885, 0.096677, 0.17593, 0.191378, 0.132295, 0.161087, 0.074921, 0.158265, 0.127496, 0.090864, 0.164327, 0.17593, 0.158265, 0.081712, 0.048328, 0.074921, 0.081712, 0.056825, 0.102787, 0.067594, 0.083462, 0.102787, 0.092881, 0.054297, 0.047319, 0.074921, 0.058088, 0.0704, 0.067594, 0.118441, 0.086953, 0.079919, 0.038042, 0.03976, 0.060549, 0.116183, 0.051831, 0.050641, 0.058088, 0.055536, 0.060549, 0.045352, 0.023963, 0.032677, 0.064632, 0.073402, 0.078022, 0.100716, 0.098513, 0.060549, 0.067594, 0.134866, 0.067594, 0.100716, 0.078022, 0.079919, 0.064632, 0.096677, 0.090864, 0.079919, 0.042364, 0.078022, 0.050641, 0.081712, 0.100716, 0.094817, 0.118441, 0.109221, 0.122885, 0.203355, 0.203355, 0.185198, 0.179055, 0.298791, 0.239899, 0.291804, 0.236433, 0.15008, 0.17593, 0.196879, 0.30533, 0.401658, 0.328603, 0.447574, 0.40511, 0.370445, 0.26085, 0.225814, 0.129801, 0.125101, 0.144935, 0.179055, 0.173081, 0.196879, 0.120615, 0.196879, 0.111485, 0.11371, 0.200174, 0.125101, 0.071867, 0.049374, 0.054297, 0.079919, 0.046336, 0.06312, 0.040537, 0.03976, 0.035586, 0.043307, 0.030003, 0.024826, 0.020165, 0.020876, 0.020876, 0.034884, 0.018106, 0.030611, 0.05306, 0.054297, 0.096677, 0.074921, 0.055536, 0.06312, 0.0704, 0.125101, 0.067594, 0.11371, 0.179055, 0.179055, 0.26085, 0.324872, 0.25406, 0.324872, 0.311707, 0.284882, 0.194234, 0.31487, 0.335645, 0.339168, 0.321458, 0.229226, 0.352862, 0.356642, 0.324872, 0.222385, 0.236433, 0.25406, 0.25406, 0.25406, 0.342579, 0.271506, 0.247041, 0.247041, 0.257454, 0.271506, 0.182256, 0.271506, 0.278302, 0.173081, 0.147574, 0.127496, 0.173081, 0.164327, 0.216401, 0.225814, 0.275179, 0.158265, 0.164327, 0.129801, 0.127496, 0.129801, 0.158265, 0.098513, 0.076542, 0.076542, 0.076542, 0.15284, 0.161087, 0.090864, 0.147574, 0.167087, 0.137348, 0.096677, 0.102787, 0.134866, 0.098513, 0.120615, 0.206376, 0.291804, 0.239899, 0.209395, 0.203355, 0.167087, 0.264545, 0.377384, 0.36309, 0.328603, 0.275179, 0.236433, 0.31487, 0.291804, 0.268042, 0.335645, 0.458154, 0.408655, 0.346032], '')</t>
  </si>
  <si>
    <t xml:space="preserve">F5S2W2|F5S2W2_9ENTR 3-dehydroquinate synthase OS=Enterobacter hormaechei ATCC 49162 </t>
  </si>
  <si>
    <t>([0.295083, 0.332115, 0.219301, 0.318242, 0.203355, 0.243554, 0.155435, 0.15008, 0.147574, 0.170161, 0.127496, 0.083462, 0.078022, 0.083462, 0.182256, 0.144935, 0.206376, 0.111485, 0.111485, 0.137348, 0.0704, 0.067594, 0.05306, 0.092881, 0.078022, 0.15008, 0.120615, 0.167087, 0.127496, 0.102787, 0.106997, 0.182256, 0.311707, 0.301917, 0.206376, 0.144935, 0.209395, 0.137348, 0.158265, 0.161087, 0.142424, 0.225814, 0.167087, 0.200174, 0.206376, 0.127496, 0.074921, 0.10481, 0.137348, 0.179055, 0.243554, 0.173081, 0.158265, 0.092881, 0.098513, 0.158265, 0.129801, 0.058088, 0.056825, 0.120615, 0.196879, 0.185198, 0.196879, 0.275179, 0.182256, 0.17593, 0.25406, 0.25031, 0.236433, 0.164327, 0.125101, 0.134866, 0.200174, 0.142424, 0.11371, 0.109221, 0.088832, 0.081712, 0.086953, 0.15008, 0.120615, 0.137348, 0.139895, 0.122885, 0.120615, 0.203355, 0.21291, 0.219301, 0.216401, 0.134866, 0.164327, 0.158265, 0.147574, 0.142424, 0.200174, 0.239899, 0.167087, 0.194234, 0.291804, 0.284882, 0.284882, 0.284882, 0.142424, 0.116183, 0.094817, 0.074921, 0.067594, 0.034884, 0.035586, 0.06312, 0.106997, 0.085092, 0.144935, 0.073402, 0.038858, 0.040537, 0.033407, 0.067594, 0.0704, 0.066181, 0.067594, 0.036378, 0.036378, 0.081712, 0.064632, 0.086953, 0.106997, 0.106997, 0.122885, 0.116183, 0.11371, 0.111485, 0.170161, 0.139895, 0.17593, 0.284882, 0.278302, 0.414856, 0.291804, 0.281712, 0.271506, 0.370445, 0.422041, 0.324872, 0.31487, 0.352862, 0.225814, 0.147574, 0.15284, 0.25031, 0.219301, 0.219301, 0.161087, 0.10481, 0.086953, 0.139895, 0.078022, 0.083462, 0.038858, 0.038858, 0.038858, 0.041405, 0.022306, 0.034884, 0.050641, 0.051831, 0.074921, 0.086953, 0.120615, 0.116183, 0.090864, 0.066181, 0.054297, 0.094817, 0.094817, 0.081712, 0.074921, 0.0704, 0.064632, 0.06184, 0.060549, 0.036378, 0.038042, 0.066181, 0.060549, 0.037156, 0.019109, 0.017797, 0.017447, 0.013265, 0.014783, 0.016826, 0.028695, 0.027463, 0.025762, 0.032017, 0.034068, 0.020522, 0.036378, 0.021816, 0.041405, 0.071867, 0.125101, 0.096677, 0.076542, 0.054297, 0.060549, 0.073402, 0.038042, 0.069024, 0.120615, 0.067594, 0.036378, 0.038858, 0.030003, 0.027463, 0.027463, 0.055536, 0.06184, 0.040537, 0.058088, 0.043307, 0.047319, 0.051831, 0.064632, 0.094817, 0.122885, 0.196879, 0.194234, 0.284882, 0.25031, 0.173081, 0.161087, 0.239899, 0.144935, 0.216401, 0.222385, 0.268042, 0.144935, 0.200174, 0.271506, 0.268042, 0.203355, 0.209395, 0.161087, 0.179055, 0.127496, 0.118441, 0.066181, 0.111485, 0.118441, 0.081712, 0.081712, 0.137348, 0.127496, 0.216401, 0.18812, 0.129801, 0.100716, 0.155435, 0.155435, 0.122885, 0.100716, 0.139895, 0.102787, 0.10481, 0.090864, 0.096677, 0.098513, 0.191378, 0.191378, 0.11371, 0.185198, 0.278302, 0.167087, 0.170161, 0.179055, 0.229226, 0.318242, 0.359901, 0.36309, 0.36309, 0.311707, 0.291804, 0.301917, 0.25406, 0.203355, 0.206376, 0.239899, 0.206376, 0.185198, 0.122885, 0.222385, 0.164327, 0.158265, 0.26085, 0.291804, 0.271506, 0.268042, 0.209395, 0.200174, 0.203355, 0.21291, 0.271506, 0.264545, 0.21291, 0.324872, 0.418646, 0.384043, 0.352862, 0.384043, 0.40511, 0.490133, 0.458154, 0.458154, 0.374039, 0.349426, 0.318242, 0.324872, 0.268042, 0.311707, 0.229226, 0.200174, 0.127496, 0.17593, 0.194234, 0.243554, 0.132295, 0.125101, 0.15284, 0.185198, 0.203355, 0.132295, 0.134866, 0.132295, 0.18812, 0.196879, 0.257454, 0.271506, 0.271506, 0.247041, 0.182256, 0.179055, 0.239899, 0.291804, 0.173081, 0.219301, 0.264545, 0.298791, 0.31487, 0.321458, 0.288399, 0.243554, 0.295083, 0.264545, 0.236433, 0.203355, 0.264545, 0.182256, 0.129801, 0.078022, 0.11371], '')</t>
  </si>
  <si>
    <t xml:space="preserve">F5S2W3|F5S2W3_9ENTR Shikimate kinase 1 OS=Enterobacter hormaechei ATCC 49162 </t>
  </si>
  <si>
    <t>([0.158265, 0.268042, 0.268042, 0.30533, 0.30533, 0.335645, 0.349426, 0.377384, 0.40511, 0.349426, 0.370445, 0.387226, 0.414856, 0.335645, 0.321458, 0.335645, 0.328603, 0.332115, 0.4292, 0.480142, 0.557691, 0.465241, 0.356642, 0.387226, 0.390993, 0.422041, 0.422041, 0.444081, 0.366687, 0.370445, 0.433034, 0.422041, 0.436924, 0.433034, 0.486429, 0.521092, 0.454136, 0.450668, 0.4292, 0.359901, 0.295083, 0.298791, 0.318242, 0.398279, 0.394753, 0.401658, 0.401658, 0.401658, 0.308712, 0.374039, 0.377384, 0.377384, 0.398279, 0.398279, 0.387226, 0.349426, 0.264545, 0.335645, 0.346032, 0.36309, 0.4292, 0.534167, 0.51388, 0.59508, 0.58069, 0.490133, 0.418646, 0.339168, 0.31487, 0.41194, 0.418646, 0.41194, 0.418646, 0.41194, 0.339168, 0.342579, 0.401658, 0.472492, 0.472492, 0.468512, 0.541878, 0.545602, 0.525368, 0.454136, 0.454136, 0.4292, 0.497853, 0.570702, 0.585406, 0.538167, 0.461924, 0.390993, 0.318242, 0.324872, 0.332115, 0.401658, 0.332115, 0.342579, 0.339168, 0.332115, 0.257454, 0.247041, 0.225814, 0.239899, 0.31487, 0.301917, 0.335645, 0.332115, 0.321458, 0.370445, 0.465241, 0.454136, 0.454136, 0.538167, 0.461924, 0.465241, 0.465241, 0.59917, 0.626927, 0.626927, 0.63748, 0.653063, 0.585406, 0.608892, 0.575842, 0.490133, 0.480142, 0.480142, 0.497853, 0.5017, 0.529623, 0.525368, 0.525368, 0.529623, 0.534167, 0.622677, 0.509769, 0.483068, 0.454136, 0.359901, 0.377384, 0.295083, 0.342579, 0.418646, 0.418646, 0.447574, 0.521092, 0.545602, 0.51388, 0.494003, 0.447574, 0.377384, 0.321458, 0.40511, 0.476583, 0.384043, 0.298791, 0.390993, 0.394753, 0.318242, 0.387226, 0.380708, 0.472492, 0.465241, 0.436924, 0.40511, 0.370445, 0.342579, 0.308712, 0.30533, 0.281712, 0.335645, 0.401658], '')</t>
  </si>
  <si>
    <t>[20, 35, 61, 62, 63, 64, 80, 81, 82, 87, 88, 89, 113, 117, 118, 119, 120, 121, 122, 123, 124, 129, 130, 131, 132, 133, 134, 135, 136, 146, 147, 148]</t>
  </si>
  <si>
    <t xml:space="preserve">F5S2X0|F5S2X0_9ENTR Penicillin-binding protein 1A OS=Enterobacter hormaechei ATCC 49162 </t>
  </si>
  <si>
    <t>([0.002349, 0.00225, 0.002349, 0.002435, 0.002138, 0.001906, 0.001722, 0.002349, 0.002581, 0.003276, 0.00389, 0.003431, 0.002512, 0.003671, 0.003512, 0.002555, 0.003512, 0.003512, 0.003671, 0.005249, 0.00777, 0.009294, 0.008804, 0.012727, 0.019109, 0.022306, 0.030611, 0.060549, 0.033407, 0.045352, 0.050641, 0.030611, 0.06184, 0.064632, 0.069024, 0.066181, 0.139895, 0.106997, 0.18812, 0.18812, 0.096677, 0.079919, 0.059222, 0.118441, 0.098513, 0.100716, 0.088832, 0.086953, 0.064632, 0.120615, 0.06312, 0.056825, 0.10481, 0.100716, 0.173081, 0.167087, 0.167087, 0.164327, 0.125101, 0.125101, 0.111485, 0.203355, 0.21291, 0.15284, 0.164327, 0.191378, 0.11371, 0.147574, 0.120615, 0.147574, 0.11371, 0.096677, 0.049374, 0.033407, 0.035586, 0.038858, 0.041405, 0.079919, 0.069024, 0.060549, 0.030003, 0.064632, 0.060549, 0.058088, 0.109221, 0.055536, 0.050641, 0.100716, 0.083462, 0.132295, 0.0704, 0.041405, 0.094817, 0.137348, 0.137348, 0.132295, 0.073402, 0.05306, 0.029376, 0.014783, 0.029376, 0.054297, 0.048328, 0.038042, 0.037156, 0.040537, 0.069024, 0.049374, 0.040537, 0.073402, 0.03976, 0.083462, 0.179055, 0.185198, 0.144935, 0.15008, 0.15284, 0.243554, 0.173081, 0.155435, 0.182256, 0.185198, 0.216401, 0.229226, 0.271506, 0.281712, 0.185198, 0.147574, 0.182256, 0.182256, 0.102787, 0.17593, 0.185198, 0.118441, 0.055536, 0.056825, 0.056825, 0.030003, 0.027463, 0.031287, 0.071867, 0.132295, 0.078022, 0.037156, 0.032677, 0.032677, 0.033407, 0.067594, 0.048328, 0.026892, 0.030611, 0.032677, 0.019109, 0.010926, 0.017138, 0.032677, 0.030611, 0.021816, 0.022667, 0.021816, 0.022306, 0.020522, 0.016021, 0.015344, 0.024826, 0.016826, 0.016826, 0.013016, 0.010131, 0.013265, 0.022667, 0.013821, 0.014075, 0.012491, 0.0198, 0.017797, 0.020876, 0.021381, 0.040537, 0.076542, 0.044297, 0.083462, 0.046336, 0.059222, 0.116183, 0.086953, 0.109221, 0.11371, 0.081712, 0.079919, 0.100716, 0.054297, 0.100716, 0.161087, 0.232838, 0.264545, 0.268042, 0.243554, 0.225814, 0.229226, 0.247041, 0.25406, 0.167087, 0.25031, 0.173081, 0.170161, 0.216401, 0.219301, 0.219301, 0.278302, 0.318242, 0.324872, 0.4292, 0.328603, 0.264545, 0.219301, 0.191378, 0.194234, 0.144935, 0.170161, 0.158265, 0.147574, 0.216401, 0.216401, 0.139895, 0.209395, 0.206376, 0.173081, 0.216401, 0.139895, 0.179055, 0.173081, 0.139895, 0.129801, 0.185198, 0.26085, 0.281712, 0.194234, 0.206376, 0.222385, 0.318242, 0.236433, 0.222385, 0.194234, 0.30533, 0.408655, 0.321458, 0.281712, 0.206376, 0.194234, 0.247041, 0.264545, 0.185198, 0.15284, 0.155435, 0.170161, 0.120615, 0.122885, 0.196879, 0.196879, 0.247041, 0.18812, 0.21291, 0.209395, 0.247041, 0.144935, 0.132295, 0.222385, 0.25031, 0.332115, 0.247041, 0.295083, 0.281712, 0.36309, 0.352862, 0.352862, 0.278302, 0.247041, 0.311707, 0.31487, 0.243554, 0.232838, 0.281712, 0.339168, 0.284882, 0.295083, 0.394753, 0.370445, 0.324872, 0.342579, 0.384043, 0.447574, 0.377384, 0.366687, 0.380708, 0.483068, 0.42561, 0.440853, 0.549308, 0.450668, 0.458154, 0.476583, 0.468512, 0.476583, 0.480142, 0.450668, 0.436924, 0.42561, 0.483068, 0.509769, 0.51388, 0.436924, 0.390993, 0.349426, 0.342579, 0.271506, 0.257454, 0.324872, 0.370445, 0.328603, 0.318242, 0.321458, 0.36309, 0.359901, 0.349426, 0.271506, 0.356642, 0.374039, 0.374039, 0.271506, 0.271506, 0.229226, 0.21291, 0.31487, 0.414856, 0.328603, 0.387226, 0.414856, 0.324872, 0.324872, 0.380708, 0.450668, 0.377384, 0.31487, 0.324872, 0.335645, 0.387226, 0.394753, 0.41194, 0.414856, 0.505461, 0.480142, 0.447574, 0.497853, 0.4292, 0.384043, 0.450668, 0.465241, 0.436924, 0.521092, 0.521092, 0.422041, 0.450668, 0.433034, 0.497853, 0.447574, 0.450668, 0.480142, 0.40511, 0.377384, 0.281712, 0.243554, 0.271506, 0.36309, 0.295083, 0.335645, 0.374039, 0.41194, 0.401658, 0.321458, 0.324872, 0.328603, 0.422041, 0.42561, 0.541878, 0.541878, 0.59917, 0.505461, 0.509769, 0.604312, 0.521092, 0.557691, 0.604312, 0.608892, 0.56648, 0.707965, 0.716283, 0.608892, 0.486429, 0.422041, 0.505461, 0.509769, 0.444081, 0.414856, 0.42561, 0.366687, 0.284882, 0.203355, 0.191378, 0.167087, 0.161087, 0.161087, 0.243554, 0.25031, 0.18812, 0.196879, 0.185198, 0.155435, 0.158265, 0.179055, 0.232838, 0.155435, 0.158265, 0.239899, 0.247041, 0.243554, 0.271506, 0.328603, 0.346032, 0.380708, 0.380708, 0.291804, 0.291804, 0.26085, 0.247041, 0.206376, 0.209395, 0.127496, 0.155435, 0.232838, 0.291804, 0.295083, 0.275179, 0.275179, 0.247041, 0.209395, 0.203355, 0.209395, 0.206376, 0.191378, 0.232838, 0.268042, 0.278302, 0.342579, 0.339168, 0.349426, 0.366687, 0.349426, 0.490133, 0.370445, 0.278302, 0.18812, 0.191378, 0.264545, 0.219301, 0.182256, 0.219301, 0.216401, 0.209395, 0.158265, 0.236433, 0.161087, 0.129801, 0.182256, 0.11371, 0.069024, 0.069024, 0.127496, 0.085092, 0.085092, 0.090864, 0.142424, 0.229226, 0.144935, 0.182256, 0.17593, 0.21291, 0.170161, 0.167087, 0.164327, 0.257454, 0.167087, 0.25406, 0.31487, 0.31487, 0.418646, 0.5017, 0.521092, 0.468512, 0.557691, 0.41194, 0.472492, 0.472492, 0.5017, 0.497853, 0.486429, 0.4292, 0.436924, 0.483068, 0.480142, 0.394753, 0.374039, 0.480142, 0.465241, 0.433034, 0.444081, 0.359901, 0.295083, 0.219301, 0.18812, 0.182256, 0.247041, 0.236433, 0.243554, 0.182256, 0.225814, 0.219301, 0.239899, 0.25031, 0.15008, 0.127496, 0.170161, 0.18812, 0.106997, 0.067594, 0.073402, 0.069024, 0.055536, 0.083462, 0.058088, 0.106997, 0.085092, 0.111485, 0.15008, 0.090864, 0.073402, 0.100716, 0.106997, 0.170161, 0.155435, 0.170161, 0.173081, 0.134866, 0.122885, 0.194234, 0.243554, 0.229226, 0.137348, 0.232838, 0.268042, 0.291804, 0.275179, 0.239899, 0.200174, 0.191378, 0.275179, 0.25406, 0.247041, 0.17593, 0.132295, 0.11371, 0.185198, 0.21291, 0.291804, 0.194234, 0.129801, 0.106997, 0.120615, 0.232838, 0.147574, 0.069024, 0.066181, 0.060549, 0.088832, 0.06312, 0.0704, 0.076542, 0.142424, 0.15008, 0.209395, 0.247041, 0.209395, 0.134866, 0.073402, 0.081712, 0.125101, 0.185198, 0.281712, 0.257454, 0.15008, 0.200174, 0.225814, 0.342579, 0.36309, 0.291804, 0.394753, 0.288399, 0.308712, 0.222385, 0.144935, 0.086953, 0.086953, 0.139895, 0.21291, 0.342579, 0.321458, 0.349426, 0.36309, 0.271506, 0.196879, 0.301917, 0.339168, 0.41194, 0.398279, 0.339168, 0.436924, 0.436924, 0.458154, 0.398279, 0.380708, 0.461924, 0.570702, 0.59917, 0.575842, 0.58069, 0.553315, 0.468512, 0.444081, 0.370445, 0.465241, 0.56648, 0.585406, 0.58069, 0.497853, 0.497853, 0.553315, 0.5017, 0.494003, 0.58069, 0.585406, 0.59014, 0.521092, 0.483068, 0.472492, 0.468512, 0.461924, 0.422041, 0.517562, 0.570702, 0.541878, 0.480142, 0.5017, 0.476583, 0.40511, 0.408655, 0.387226, 0.380708, 0.440853, 0.352862, 0.339168, 0.278302, 0.281712, 0.268042, 0.288399, 0.275179, 0.25031, 0.182256, 0.21291, 0.206376, 0.200174, 0.209395, 0.155435, 0.134866, 0.144935, 0.222385, 0.298791, 0.222385, 0.232838, 0.206376, 0.284882, 0.291804, 0.30533, 0.377384, 0.4292, 0.440853, 0.444081, 0.486429, 0.490133, 0.494003, 0.490133, 0.483068, 0.59508, 0.613573, 0.613573, 0.59508, 0.545602, 0.549308, 0.657645, 0.648219, 0.648219, 0.657645, 0.653063, 0.750527, 0.745909, 0.791621, 0.76285, 0.666105, 0.529623, 0.618285, 0.608892, 0.509769, 0.509769, 0.529623, 0.626927, 0.549308, 0.483068, 0.494003, 0.486429, 0.42561, 0.346032, 0.271506, 0.264545, 0.185198, 0.200174, 0.219301, 0.209395, 0.232838, 0.308712, 0.41194, 0.342579, 0.342579, 0.422041, 0.422041, 0.390993, 0.366687, 0.418646, 0.480142, 0.454136, 0.380708, 0.4292, 0.525368, 0.632174, 0.538167, 0.648219, 0.626927, 0.5017, 0.51388, 0.521092, 0.525368, 0.480142, 0.549308, 0.541878, 0.517562, 0.525368, 0.557691, 0.562014, 0.476583, 0.486429, 0.486429, 0.476583, 0.450668, 0.4292, 0.394753, 0.418646, 0.352862, 0.366687, 0.454136, 0.384043, 0.414856, 0.4292, 0.468512, 0.509769, 0.444081, 0.468512, 0.494003, 0.494003, 0.557691, 0.671169, 0.585406, 0.549308, 0.661982, 0.632174, 0.661982, 0.59508, 0.680603, 0.76285, 0.741537, 0.741537, 0.801317, 0.779859, 0.675549, 0.626927, 0.59917, 0.694846, 0.694846, 0.661982, 0.608892, 0.562014, 0.534167, 0.622677, 0.58069, 0.476583, 0.458154, 0.468512, 0.545602, 0.538167, 0.549308, 0.59508, 0.59917, 0.59917, 0.59917, 0.661982, 0.613573, 0.608892, 0.632174, 0.553315, 0.549308, 0.557691, 0.585406, 0.529623, 0.436924, 0.541878, 0.671169, 0.76285, 0.76285, 0.767246, 0.771762, 0.784345, 0.671169, 0.557691, 0.534167, 0.505461, 0.51388, 0.575842, 0.549308, 0.497853, 0.570702, 0.541878, 0.505461, 0.436924], '')</t>
  </si>
  <si>
    <t>[298, 309, 310, 350, 359, 360, 384, 385, 386, 387, 388, 389, 390, 391, 392, 393, 394, 395, 396, 397, 400, 401, 496, 497, 499, 503, 631, 632, 633, 634, 635, 640, 641, 642, 645, 646, 648, 649, 650, 651, 657, 658, 659, 661, 701, 702, 703, 704, 705, 706, 707, 708, 709, 710, 711, 712, 713, 714, 715, 716, 717, 718, 719, 720, 721, 722, 723, 724, 750, 751, 752, 753, 754, 755, 756, 757, 758, 760, 761, 762, 763, 764, 765, 781, 786, 787, 788, 789, 790, 791, 792, 793, 794, 795, 796, 797, 798, 799, 800, 801, 802, 803, 804, 805, 806, 807, 808, 809, 810, 814, 815, 816, 817, 818, 819, 820, 821, 822, 823, 824, 825, 826, 827, 828, 829, 831, 832, 833, 834, 835, 836, 837, 838, 839, 840, 841, 842, 843, 844, 846, 847, 848]</t>
  </si>
  <si>
    <t>108)</t>
  </si>
  <si>
    <t xml:space="preserve">F5S2X7|F5S2X7_9ENTR Phosphoenolpyruvate carboxykinase (ATP) OS=Enterobacter hormaechei ATCC 49162 </t>
  </si>
  <si>
    <t>([0.450668, 0.465241, 0.454136, 0.36309, 0.394753, 0.318242, 0.346032, 0.377384, 0.339168, 0.370445, 0.40511, 0.387226, 0.339168, 0.308712, 0.308712, 0.335645, 0.41194, 0.328603, 0.30533, 0.295083, 0.216401, 0.206376, 0.222385, 0.26085, 0.346032, 0.268042, 0.356642, 0.384043, 0.352862, 0.328603, 0.332115, 0.318242, 0.291804, 0.359901, 0.440853, 0.42561, 0.335645, 0.25031, 0.332115, 0.339168, 0.257454, 0.328603, 0.380708, 0.288399, 0.247041, 0.179055, 0.257454, 0.247041, 0.216401, 0.167087, 0.147574, 0.137348, 0.137348, 0.203355, 0.18812, 0.219301, 0.21291, 0.281712, 0.349426, 0.264545, 0.17593, 0.194234, 0.191378, 0.222385, 0.311707, 0.339168, 0.401658, 0.390993, 0.398279, 0.398279, 0.401658, 0.41194, 0.318242, 0.291804, 0.30533, 0.301917, 0.271506, 0.271506, 0.264545, 0.264545, 0.36309, 0.450668, 0.529623, 0.525368, 0.553315, 0.458154, 0.450668, 0.483068, 0.5017, 0.494003, 0.394753, 0.483068, 0.59014, 0.604312, 0.626927, 0.618285, 0.525368, 0.458154, 0.465241, 0.458154, 0.476583, 0.384043, 0.370445, 0.359901, 0.359901, 0.321458, 0.321458, 0.225814, 0.132295, 0.076542, 0.079919, 0.118441, 0.059222, 0.038042, 0.064632, 0.056825, 0.060549, 0.083462, 0.122885, 0.122885, 0.125101, 0.071867, 0.11371, 0.079919, 0.078022, 0.043307, 0.026892, 0.044297, 0.090864, 0.100716, 0.134866, 0.076542, 0.098513, 0.147574, 0.206376, 0.118441, 0.096677, 0.088832, 0.111485, 0.083462, 0.042364, 0.025762, 0.043307, 0.054297, 0.079919, 0.083462, 0.161087, 0.25031, 0.170161, 0.170161, 0.225814, 0.161087, 0.243554, 0.26085, 0.291804, 0.196879, 0.222385, 0.225814, 0.196879, 0.196879, 0.236433, 0.31487, 0.390993, 0.318242, 0.288399, 0.298791, 0.324872, 0.324872, 0.222385, 0.301917, 0.30533, 0.311707, 0.414856, 0.335645, 0.31487, 0.30533, 0.422041, 0.51388, 0.465241, 0.422041, 0.387226, 0.278302, 0.311707, 0.232838, 0.308712, 0.324872, 0.31487, 0.206376, 0.203355, 0.206376, 0.142424, 0.132295, 0.122885, 0.122885, 0.118441, 0.06312, 0.064632, 0.058088, 0.06184, 0.090864, 0.137348, 0.15008, 0.247041, 0.200174, 0.179055, 0.173081, 0.111485, 0.090864, 0.147574, 0.079919, 0.081712, 0.079919, 0.096677, 0.058088, 0.055536, 0.096677, 0.106997, 0.090864, 0.088832, 0.064632, 0.079919, 0.05306, 0.055536, 0.046336, 0.06312, 0.083462, 0.085092, 0.139895, 0.164327, 0.158265, 0.25406, 0.275179, 0.328603, 0.236433, 0.219301, 0.137348, 0.137348, 0.137348, 0.155435, 0.158265, 0.194234, 0.196879, 0.26085, 0.268042, 0.298791, 0.21291, 0.271506, 0.275179, 0.26085, 0.298791, 0.291804, 0.281712, 0.339168, 0.288399, 0.271506, 0.366687, 0.476583, 0.483068, 0.59917, 0.604312, 0.59917, 0.486429, 0.494003, 0.509769, 0.51388, 0.509769, 0.529623, 0.422041, 0.4292, 0.31487, 0.30533, 0.311707, 0.311707, 0.239899, 0.232838, 0.281712, 0.275179, 0.271506, 0.185198, 0.170161, 0.109221, 0.106997, 0.191378, 0.200174, 0.167087, 0.17593, 0.203355, 0.271506, 0.291804, 0.182256, 0.284882, 0.236433, 0.167087, 0.167087, 0.232838, 0.328603, 0.332115, 0.264545, 0.18812, 0.288399, 0.298791, 0.318242, 0.324872, 0.243554, 0.225814, 0.225814, 0.216401, 0.18812, 0.179055, 0.17593, 0.284882, 0.182256, 0.216401, 0.298791, 0.271506, 0.264545, 0.25031, 0.281712, 0.374039, 0.465241, 0.450668, 0.440853, 0.440853, 0.433034, 0.408655, 0.444081, 0.390993, 0.298791, 0.301917, 0.222385, 0.321458, 0.328603, 0.352862, 0.284882, 0.271506, 0.332115, 0.278302, 0.281712, 0.271506, 0.225814, 0.216401, 0.216401, 0.18812, 0.25031, 0.247041, 0.275179, 0.170161, 0.15284, 0.158265, 0.158265, 0.203355, 0.194234, 0.155435, 0.137348, 0.18812, 0.142424, 0.073402, 0.125101, 0.15284, 0.11371, 0.127496, 0.127496, 0.078022, 0.094817, 0.076542, 0.076542, 0.118441, 0.179055, 0.288399, 0.278302, 0.278302, 0.200174, 0.129801, 0.147574, 0.243554, 0.144935, 0.200174, 0.25031, 0.21291, 0.120615, 0.142424, 0.147574, 0.15008, 0.243554, 0.243554, 0.278302, 0.216401, 0.209395, 0.225814, 0.243554, 0.335645, 0.366687, 0.480142, 0.454136, 0.458154, 0.42561, 0.468512, 0.359901, 0.390993, 0.370445, 0.42561, 0.352862, 0.275179, 0.268042, 0.170161, 0.170161, 0.194234, 0.26085, 0.271506, 0.167087, 0.122885, 0.132295, 0.076542, 0.045352, 0.060549, 0.059222, 0.071867, 0.085092, 0.164327, 0.137348, 0.155435, 0.179055, 0.247041, 0.335645, 0.308712, 0.295083, 0.216401, 0.134866, 0.142424, 0.137348, 0.21291, 0.158265, 0.15284, 0.209395, 0.288399, 0.352862, 0.352862, 0.352862, 0.30533, 0.291804, 0.236433, 0.232838, 0.243554, 0.281712, 0.268042, 0.295083, 0.301917, 0.298791, 0.370445, 0.328603, 0.243554, 0.170161, 0.271506, 0.257454, 0.25406, 0.17593, 0.185198, 0.203355, 0.173081, 0.275179, 0.281712, 0.264545, 0.275179, 0.18812, 0.21291, 0.182256, 0.109221, 0.179055, 0.185198, 0.15284, 0.11371, 0.203355, 0.284882, 0.291804, 0.21291, 0.25031, 0.324872, 0.25406, 0.25406, 0.288399, 0.268042, 0.18812, 0.216401, 0.222385, 0.332115, 0.298791, 0.346032, 0.454136, 0.349426, 0.433034, 0.458154, 0.59014, 0.570702, 0.585406, 0.458154, 0.545602, 0.534167, 0.525368, 0.557691, 0.570702, 0.562014, 0.472492, 0.529623, 0.613573, 0.505461, 0.377384, 0.295083, 0.30533, 0.311707, 0.301917, 0.318242, 0.318242, 0.200174, 0.185198, 0.185198, 0.278302, 0.308712, 0.257454, 0.268042, 0.268042, 0.222385, 0.158265, 0.17593, 0.196879, 0.179055, 0.25031, 0.380708, 0.450668, 0.356642, 0.321458, 0.41194, 0.370445, 0.356642, 0.447574, 0.418646, 0.377384, 0.339168, 0.247041, 0.25406], '')</t>
  </si>
  <si>
    <t>[82, 83, 84, 88, 92, 93, 94, 95, 96, 177, 258, 259, 260, 263, 264, 265, 266, 491, 492, 493, 495, 496, 497, 498, 499, 500, 502, 503, 504]</t>
  </si>
  <si>
    <t xml:space="preserve">F5S2Y6|F5S2Y6_9ENTR Pimeloyl-[acyl-carrier protein] methyl ester esterase OS=Enterobacter hormaechei ATCC 49162 </t>
  </si>
  <si>
    <t>([0.074921, 0.106997, 0.155435, 0.100716, 0.127496, 0.079919, 0.06312, 0.041405, 0.029376, 0.037156, 0.047319, 0.034884, 0.034884, 0.0198, 0.035586, 0.055536, 0.11371, 0.071867, 0.038858, 0.059222, 0.034884, 0.019109, 0.018415, 0.019109, 0.034068, 0.020522, 0.029376, 0.042364, 0.076542, 0.066181, 0.071867, 0.040537, 0.073402, 0.040537, 0.046336, 0.047319, 0.032017, 0.034884, 0.055536, 0.049374, 0.051831, 0.083462, 0.142424, 0.142424, 0.132295, 0.06312, 0.11371, 0.11371, 0.094817, 0.094817, 0.111485, 0.11371, 0.194234, 0.164327, 0.222385, 0.308712, 0.298791, 0.324872, 0.21291, 0.225814, 0.308712, 0.278302, 0.31487, 0.324872, 0.328603, 0.298791, 0.335645, 0.239899, 0.185198, 0.222385, 0.134866, 0.206376, 0.125101, 0.120615, 0.147574, 0.106997, 0.06312, 0.051831, 0.076542, 0.132295, 0.069024, 0.069024, 0.047319, 0.037156, 0.035586, 0.044297, 0.060549, 0.088832, 0.10481, 0.167087, 0.144935, 0.15284, 0.090864, 0.155435, 0.10481, 0.086953, 0.142424, 0.196879, 0.25406, 0.185198, 0.098513, 0.161087, 0.161087, 0.232838, 0.257454, 0.229226, 0.11371, 0.122885, 0.127496, 0.109221, 0.10481, 0.144935, 0.236433, 0.26085, 0.173081, 0.209395, 0.239899, 0.139895, 0.144935, 0.122885, 0.18812, 0.21291, 0.21291, 0.26085, 0.281712, 0.15284, 0.185198, 0.288399, 0.264545, 0.191378, 0.30533, 0.308712, 0.167087, 0.096677, 0.122885, 0.122885, 0.15008, 0.15284, 0.222385, 0.219301, 0.229226, 0.239899, 0.335645, 0.30533, 0.284882, 0.278302, 0.41194, 0.374039, 0.370445, 0.370445, 0.356642, 0.335645, 0.346032, 0.472492, 0.486429, 0.42561, 0.51388, 0.41194, 0.433034, 0.436924, 0.465241, 0.472492, 0.380708, 0.390993, 0.349426, 0.268042, 0.275179, 0.26085, 0.295083, 0.21291, 0.222385, 0.21291, 0.142424, 0.134866, 0.106997, 0.106997, 0.182256, 0.120615, 0.18812, 0.179055, 0.239899, 0.139895, 0.109221, 0.158265, 0.088832, 0.142424, 0.155435, 0.167087, 0.167087, 0.102787, 0.164327, 0.102787, 0.100716, 0.164327, 0.098513, 0.073402, 0.122885, 0.116183, 0.116183, 0.076542, 0.083462, 0.067594, 0.111485, 0.086953, 0.056825, 0.11371, 0.064632, 0.060549, 0.055536, 0.044297, 0.046336, 0.023963, 0.045352, 0.092881, 0.088832, 0.15008, 0.219301, 0.137348, 0.090864, 0.098513, 0.125101, 0.102787, 0.086953, 0.073402, 0.11371, 0.139895, 0.139895, 0.116183, 0.10481, 0.094817, 0.11371, 0.200174, 0.275179, 0.26085, 0.137348, 0.098513, 0.100716, 0.085092, 0.085092, 0.125101, 0.179055, 0.111485, 0.06184, 0.073402, 0.098513, 0.079919, 0.096677, 0.085092, 0.173081, 0.295083, 0.275179, 0.247041, 0.185198, 0.191378, 0.139895, 0.25031, 0.30533, 0.275179, 0.284882, 0.398279], '')</t>
  </si>
  <si>
    <t xml:space="preserve">F5S2Z2|F5S2Z2_9ENTR HTH-type transcriptional regulator MalT OS=Enterobacter hormaechei ATCC 49162 </t>
  </si>
  <si>
    <t>([0.203355, 0.257454, 0.161087, 0.21291, 0.25406, 0.291804, 0.232838, 0.182256, 0.209395, 0.25406, 0.281712, 0.225814, 0.219301, 0.275179, 0.243554, 0.161087, 0.155435, 0.232838, 0.203355, 0.200174, 0.185198, 0.137348, 0.134866, 0.132295, 0.102787, 0.058088, 0.035586, 0.058088, 0.086953, 0.102787, 0.074921, 0.074921, 0.071867, 0.120615, 0.144935, 0.147574, 0.236433, 0.155435, 0.090864, 0.109221, 0.11371, 0.049374, 0.088832, 0.073402, 0.127496, 0.15008, 0.225814, 0.308712, 0.209395, 0.216401, 0.098513, 0.069024, 0.066181, 0.067594, 0.071867, 0.078022, 0.074921, 0.078022, 0.144935, 0.236433, 0.25031, 0.257454, 0.377384, 0.288399, 0.288399, 0.284882, 0.194234, 0.125101, 0.064632, 0.094817, 0.076542, 0.086953, 0.15284, 0.161087, 0.21291, 0.209395, 0.209395, 0.21291, 0.206376, 0.134866, 0.085092, 0.083462, 0.074921, 0.081712, 0.106997, 0.102787, 0.067594, 0.120615, 0.194234, 0.291804, 0.324872, 0.268042, 0.335645, 0.324872, 0.229226, 0.26085, 0.247041, 0.15284, 0.078022, 0.074921, 0.116183, 0.106997, 0.049374, 0.028107, 0.028107, 0.025762, 0.026892, 0.047319, 0.023087, 0.023087, 0.022667, 0.026338, 0.026338, 0.018787, 0.013437, 0.014586, 0.009728, 0.010221, 0.016826, 0.018787, 0.019401, 0.011903, 0.011518, 0.021381, 0.040537, 0.045352, 0.05306, 0.036378, 0.033407, 0.074921, 0.071867, 0.059222, 0.047319, 0.041405, 0.037156, 0.033407, 0.051831, 0.094817, 0.090864, 0.102787, 0.185198, 0.194234, 0.196879, 0.295083, 0.203355, 0.134866, 0.073402, 0.064632, 0.109221, 0.10481, 0.102787, 0.06184, 0.094817, 0.098513, 0.11371, 0.200174, 0.196879, 0.173081, 0.185198, 0.111485, 0.090864, 0.050641, 0.046336, 0.086953, 0.088832, 0.086953, 0.074921, 0.125101, 0.118441, 0.122885, 0.122885, 0.118441, 0.194234, 0.100716, 0.081712, 0.066181, 0.069024, 0.120615, 0.147574, 0.147574, 0.196879, 0.196879, 0.278302, 0.164327, 0.078022, 0.081712, 0.088832, 0.15008, 0.079919, 0.147574, 0.142424, 0.17593, 0.098513, 0.102787, 0.142424, 0.164327, 0.295083, 0.284882, 0.281712, 0.271506, 0.170161, 0.137348, 0.144935, 0.147574, 0.191378, 0.278302, 0.271506, 0.225814, 0.200174, 0.298791, 0.26085, 0.182256, 0.158265, 0.167087, 0.090864, 0.092881, 0.054297, 0.047319, 0.040537, 0.040537, 0.044297, 0.086953, 0.142424, 0.129801, 0.15008, 0.216401, 0.247041, 0.25031, 0.366687, 0.366687, 0.352862, 0.377384, 0.377384, 0.339168, 0.433034, 0.433034, 0.476583, 0.545602, 0.545602, 0.59014, 0.486429, 0.472492, 0.468512, 0.36309, 0.281712, 0.179055, 0.182256, 0.196879, 0.134866, 0.085092, 0.106997, 0.109221, 0.074921, 0.134866, 0.094817, 0.090864, 0.158265, 0.142424, 0.167087, 0.090864, 0.05306, 0.05306, 0.054297, 0.049374, 0.085092, 0.085092, 0.076542, 0.069024, 0.060549, 0.074921, 0.132295, 0.132295, 0.116183, 0.102787, 0.055536, 0.06312, 0.06312, 0.03976, 0.042364, 0.042364, 0.048328, 0.092881, 0.158265, 0.164327, 0.17593, 0.11371, 0.191378, 0.191378, 0.21291, 0.236433, 0.179055, 0.185198, 0.170161, 0.203355, 0.295083, 0.295083, 0.247041, 0.167087, 0.236433, 0.222385, 0.185198, 0.284882, 0.278302, 0.264545, 0.264545, 0.271506, 0.239899, 0.127496, 0.194234, 0.102787, 0.092881, 0.18812, 0.10481, 0.051831, 0.049374, 0.047319, 0.038858, 0.047319, 0.078022, 0.081712, 0.081712, 0.067594, 0.069024, 0.028695, 0.032677, 0.018787, 0.014783, 0.023963, 0.058088, 0.032677, 0.076542, 0.081712, 0.034884, 0.06184, 0.118441, 0.098513, 0.086953, 0.144935, 0.243554, 0.247041, 0.129801, 0.111485, 0.137348, 0.137348, 0.25031, 0.129801, 0.239899, 0.264545, 0.311707, 0.264545, 0.264545, 0.229226, 0.216401, 0.288399, 0.206376, 0.194234, 0.196879, 0.222385, 0.264545, 0.219301, 0.219301, 0.30533, 0.257454, 0.275179, 0.278302, 0.185198, 0.216401, 0.118441, 0.129801, 0.116183, 0.116183, 0.10481, 0.106997, 0.06312, 0.035586, 0.067594, 0.078022, 0.090864, 0.100716, 0.054297, 0.067594, 0.03976, 0.028695, 0.056825, 0.0704, 0.06312, 0.066181, 0.106997, 0.15008, 0.083462, 0.102787, 0.059222, 0.134866, 0.129801, 0.129801, 0.15008, 0.155435, 0.167087, 0.200174, 0.173081, 0.173081, 0.118441, 0.118441, 0.118441, 0.111485, 0.083462, 0.041405, 0.042364, 0.033407, 0.042364, 0.073402, 0.064632, 0.129801, 0.109221, 0.060549, 0.100716, 0.179055, 0.11371, 0.11371, 0.096677, 0.06184, 0.06184, 0.078022, 0.122885, 0.167087, 0.17593, 0.209395, 0.346032, 0.387226, 0.450668, 0.436924, 0.461924, 0.40511, 0.414856, 0.436924, 0.553315, 0.458154, 0.436924, 0.509769, 0.517562, 0.384043, 0.486429, 0.557691, 0.486429, 0.486429, 0.486429, 0.472492, 0.387226, 0.339168, 0.284882, 0.278302, 0.295083, 0.275179, 0.328603, 0.352862, 0.356642, 0.366687, 0.433034, 0.450668, 0.440853, 0.328603, 0.422041, 0.370445, 0.324872, 0.387226, 0.30533, 0.346032, 0.352862, 0.335645, 0.398279, 0.40511, 0.36309, 0.36309, 0.243554, 0.144935, 0.118441, 0.100716, 0.049374, 0.037156, 0.027463, 0.031287, 0.05306, 0.03976, 0.050641, 0.081712, 0.10481, 0.118441, 0.064632, 0.058088, 0.066181, 0.05306, 0.094817, 0.120615, 0.06312, 0.134866, 0.209395, 0.209395, 0.144935, 0.225814, 0.209395, 0.200174, 0.196879, 0.203355, 0.278302, 0.295083, 0.295083, 0.243554, 0.288399, 0.366687, 0.356642, 0.42561, 0.444081, 0.366687, 0.243554, 0.335645, 0.232838, 0.219301, 0.144935, 0.129801, 0.129801, 0.132295, 0.094817, 0.096677, 0.096677, 0.090864, 0.090864, 0.050641, 0.036378, 0.021816, 0.0198, 0.021381, 0.020876, 0.010926, 0.010221, 0.017797, 0.015078, 0.021816, 0.013821, 0.023534, 0.049374, 0.051831, 0.098513, 0.164327, 0.139895, 0.069024, 0.071867, 0.037156, 0.036378, 0.059222, 0.127496, 0.15008, 0.147574, 0.086953, 0.173081, 0.26085, 0.170161, 0.225814, 0.216401, 0.328603, 0.328603, 0.200174, 0.125101, 0.064632, 0.06184, 0.03976, 0.078022, 0.064632, 0.111485, 0.116183, 0.071867, 0.032677, 0.026892, 0.014783, 0.023534, 0.021381, 0.013265, 0.022667, 0.0198, 0.020876, 0.022306, 0.020165, 0.023963, 0.035586, 0.06184, 0.066181, 0.120615, 0.073402, 0.092881, 0.060549, 0.059222, 0.098513, 0.17593, 0.109221, 0.196879, 0.236433, 0.243554, 0.335645, 0.332115, 0.229226, 0.257454, 0.17593, 0.111485, 0.155435, 0.106997, 0.06312, 0.03976, 0.03976, 0.043307, 0.038042, 0.033407, 0.049374, 0.048328, 0.050641, 0.109221, 0.060549, 0.05306, 0.056825, 0.046336, 0.042364, 0.083462, 0.083462, 0.076542, 0.142424, 0.15284, 0.15284, 0.247041, 0.328603, 0.236433, 0.222385, 0.229226, 0.335645, 0.36309, 0.377384, 0.284882, 0.275179, 0.36309, 0.359901, 0.236433, 0.196879, 0.203355, 0.203355, 0.179055, 0.275179, 0.264545, 0.203355, 0.284882, 0.203355, 0.116183, 0.118441, 0.102787, 0.10481, 0.078022, 0.081712, 0.079919, 0.142424, 0.144935, 0.15008, 0.139895, 0.209395, 0.247041, 0.264545, 0.15008, 0.106997, 0.096677, 0.094817, 0.147574, 0.185198, 0.25406, 0.384043, 0.483068, 0.486429, 0.454136, 0.505461, 0.51388, 0.521092, 0.394753, 0.30533, 0.30533, 0.30533, 0.335645, 0.257454, 0.236433, 0.36309, 0.356642, 0.335645, 0.328603, 0.25406, 0.222385, 0.137348, 0.067594, 0.036378, 0.073402, 0.094817, 0.043307, 0.042364, 0.051831, 0.086953, 0.147574, 0.085092, 0.056825, 0.032017, 0.067594, 0.073402, 0.038042, 0.078022, 0.096677, 0.109221, 0.139895, 0.134866, 0.21291, 0.21291, 0.295083, 0.209395, 0.170161, 0.268042, 0.264545, 0.15284, 0.191378, 0.17593, 0.284882, 0.264545, 0.268042, 0.179055, 0.106997, 0.18812, 0.182256, 0.109221, 0.058088, 0.032677, 0.035586, 0.031287, 0.055536, 0.055536, 0.096677, 0.127496, 0.137348, 0.116183, 0.185198, 0.164327, 0.118441, 0.06184, 0.06184, 0.111485, 0.15284, 0.15008, 0.142424, 0.081712, 0.118441, 0.196879, 0.30533, 0.308712, 0.332115, 0.219301, 0.144935, 0.142424, 0.134866, 0.067594, 0.050641, 0.026338, 0.029376, 0.047319, 0.086953, 0.096677, 0.074921, 0.074921, 0.129801, 0.129801, 0.129801, 0.142424, 0.134866, 0.081712, 0.041405, 0.042364, 0.047319, 0.094817, 0.100716, 0.054297, 0.129801, 0.196879, 0.200174, 0.200174, 0.200174, 0.200174, 0.264545, 0.271506, 0.298791, 0.291804, 0.191378, 0.191378, 0.194234, 0.203355, 0.196879, 0.308712, 0.308712, 0.408655, 0.40511, 0.390993, 0.497853, 0.465241, 0.339168, 0.40511, 0.408655, 0.295083, 0.291804, 0.308712, 0.352862, 0.239899, 0.17593, 0.278302, 0.366687, 0.281712, 0.182256, 0.295083, 0.288399, 0.318242, 0.318242, 0.232838, 0.271506, 0.271506, 0.182256, 0.194234, 0.219301, 0.21291, 0.321458, 0.346032, 0.247041, 0.236433, 0.349426, 0.42561, 0.42561, 0.308712, 0.40511, 0.422041, 0.31487, 0.308712, 0.18812, 0.106997, 0.100716, 0.081712, 0.076542, 0.076542, 0.137348, 0.15008, 0.155435, 0.158265, 0.076542, 0.11371, 0.109221, 0.11371, 0.067594, 0.051831, 0.069024, 0.055536, 0.074921, 0.132295, 0.137348, 0.129801, 0.21291, 0.308712, 0.321458, 0.225814, 0.318242, 0.335645, 0.232838, 0.147574, 0.147574, 0.232838, 0.17593, 0.179055, 0.11371, 0.161087, 0.191378, 0.264545, 0.298791, 0.332115, 0.301917, 0.222385, 0.324872, 0.332115, 0.298791, 0.291804, 0.390993, 0.30533, 0.206376, 0.291804, 0.339168, 0.298791, 0.295083, 0.295083, 0.295083, 0.295083, 0.298791, 0.26085, 0.232838, 0.194234, 0.15284, 0.147574, 0.196879, 0.147574, 0.098513, 0.090864], '')</t>
  </si>
  <si>
    <t>[237, 238, 239, 435, 438, 439, 442, 672, 673, 674]</t>
  </si>
  <si>
    <t xml:space="preserve">F5S300|F5S300_9ENTR Glucose-1-phosphate adenylyltransferase OS=Enterobacter hormaechei ATCC 49162 </t>
  </si>
  <si>
    <t>([0.020876, 0.037156, 0.059222, 0.094817, 0.127496, 0.194234, 0.127496, 0.122885, 0.083462, 0.085092, 0.106997, 0.134866, 0.137348, 0.158265, 0.090864, 0.086953, 0.155435, 0.155435, 0.161087, 0.15284, 0.090864, 0.096677, 0.074921, 0.073402, 0.066181, 0.066181, 0.05306, 0.098513, 0.122885, 0.122885, 0.147574, 0.15008, 0.083462, 0.147574, 0.0704, 0.125101, 0.122885, 0.096677, 0.147574, 0.200174, 0.25031, 0.264545, 0.359901, 0.275179, 0.275179, 0.271506, 0.271506, 0.164327, 0.161087, 0.092881, 0.090864, 0.092881, 0.042364, 0.06312, 0.032677, 0.06184, 0.067594, 0.044297, 0.030611, 0.032677, 0.026892, 0.032677, 0.028695, 0.028107, 0.059222, 0.032677, 0.032677, 0.020876, 0.023534, 0.023963, 0.045352, 0.046336, 0.046336, 0.094817, 0.118441, 0.196879, 0.122885, 0.073402, 0.111485, 0.185198, 0.102787, 0.109221, 0.111485, 0.182256, 0.102787, 0.100716, 0.090864, 0.045352, 0.071867, 0.137348, 0.142424, 0.106997, 0.191378, 0.196879, 0.109221, 0.069024, 0.0704, 0.071867, 0.066181, 0.074921, 0.060549, 0.116183, 0.118441, 0.118441, 0.079919, 0.15008, 0.147574, 0.268042, 0.390993, 0.295083, 0.194234, 0.185198, 0.222385, 0.21291, 0.170161, 0.288399, 0.324872, 0.247041, 0.339168, 0.444081, 0.42561, 0.366687, 0.36309, 0.264545, 0.17593, 0.239899, 0.236433, 0.155435, 0.15284, 0.120615, 0.21291, 0.216401, 0.139895, 0.098513, 0.056825, 0.041405, 0.032677, 0.03976, 0.067594, 0.064632, 0.034884, 0.019109, 0.030611, 0.031287, 0.059222, 0.059222, 0.059222, 0.058088, 0.078022, 0.042364, 0.030611, 0.029376, 0.051831, 0.059222, 0.100716, 0.15284, 0.225814, 0.225814, 0.225814, 0.15008, 0.155435, 0.170161, 0.225814, 0.161087, 0.094817, 0.10481, 0.122885, 0.144935, 0.102787, 0.11371, 0.196879, 0.25031, 0.239899, 0.216401, 0.17593, 0.158265, 0.116183, 0.088832, 0.10481, 0.071867, 0.125101, 0.122885, 0.185198, 0.225814, 0.291804, 0.295083, 0.185198, 0.26085, 0.137348, 0.139895, 0.182256, 0.155435, 0.206376, 0.17593, 0.21291, 0.349426, 0.377384, 0.444081, 0.440853, 0.472492, 0.541878, 0.545602, 0.562014, 0.549308, 0.521092, 0.529623, 0.534167, 0.604312, 0.585406, 0.666105, 0.741537, 0.604312, 0.5017, 0.41194, 0.332115, 0.335645, 0.278302, 0.264545, 0.17593, 0.15008, 0.076542, 0.088832, 0.049374, 0.027463, 0.031287, 0.038042, 0.041405, 0.076542, 0.086953, 0.096677, 0.144935, 0.155435, 0.225814, 0.31487, 0.370445, 0.497853, 0.370445, 0.401658, 0.380708, 0.486429, 0.486429, 0.5017, 0.505461, 0.59014, 0.585406, 0.562014, 0.525368, 0.480142, 0.465241, 0.4292, 0.387226, 0.271506, 0.232838, 0.229226, 0.257454, 0.158265, 0.170161, 0.194234, 0.194234, 0.127496, 0.081712, 0.142424, 0.209395, 0.196879, 0.229226, 0.321458, 0.288399, 0.31487, 0.374039, 0.281712, 0.225814, 0.25406, 0.359901, 0.324872, 0.328603, 0.308712, 0.335645, 0.328603, 0.377384, 0.291804, 0.284882, 0.335645, 0.291804, 0.301917, 0.206376, 0.194234, 0.120615, 0.120615, 0.10481, 0.060549, 0.109221, 0.203355, 0.219301, 0.137348, 0.200174, 0.167087, 0.098513, 0.164327, 0.158265, 0.18812, 0.182256, 0.301917, 0.225814, 0.25031, 0.243554, 0.318242, 0.264545, 0.359901, 0.387226, 0.308712, 0.394753, 0.414856, 0.356642, 0.332115, 0.30533, 0.229226, 0.281712, 0.384043, 0.36309, 0.349426, 0.342579, 0.436924, 0.40511, 0.490133, 0.461924, 0.461924, 0.387226, 0.436924, 0.418646, 0.339168, 0.359901, 0.332115, 0.308712, 0.339168, 0.257454, 0.284882, 0.26085, 0.247041, 0.232838, 0.236433, 0.179055, 0.129801, 0.092881, 0.098513, 0.096677, 0.081712, 0.046336, 0.03976, 0.043307, 0.042364, 0.047319, 0.069024, 0.040537, 0.042364, 0.041405, 0.037156, 0.035586, 0.064632, 0.038042, 0.041405, 0.041405, 0.051831, 0.05306, 0.046336, 0.026338, 0.031287, 0.049374, 0.054297, 0.056825, 0.032017, 0.032677, 0.047319, 0.048328, 0.048328, 0.044297, 0.026338, 0.049374, 0.085092, 0.046336, 0.051831, 0.028107, 0.030611, 0.035586, 0.043307, 0.041405, 0.047319, 0.023963, 0.026338, 0.041405, 0.079919, 0.098513, 0.067594, 0.040537, 0.041405, 0.074921, 0.081712, 0.11371, 0.120615, 0.129801, 0.206376, 0.239899, 0.321458, 0.308712, 0.209395, 0.161087, 0.236433, 0.298791, 0.390993, 0.370445, 0.359901, 0.275179, 0.236433, 0.21291, 0.225814, 0.236433, 0.222385, 0.222385, 0.229226, 0.142424, 0.134866, 0.129801, 0.090864, 0.090864, 0.05306, 0.098513, 0.158265, 0.167087, 0.164327, 0.134866, 0.106997, 0.086953, 0.125101, 0.161087, 0.236433, 0.30533, 0.25406, 0.219301, 0.167087], '')</t>
  </si>
  <si>
    <t>[200, 201, 202, 203, 204, 205, 206, 207, 208, 209, 210, 211, 212, 241, 242, 243, 244, 245, 246]</t>
  </si>
  <si>
    <t xml:space="preserve">F5S302|F5S302_9ENTR 1,4-alpha-glucan branching enzyme GlgB OS=Enterobacter hormaechei ATCC 49162 </t>
  </si>
  <si>
    <t>([0.497853, 0.401658, 0.291804, 0.342579, 0.328603, 0.243554, 0.170161, 0.170161, 0.200174, 0.222385, 0.147574, 0.155435, 0.15284, 0.170161, 0.116183, 0.118441, 0.074921, 0.044297, 0.079919, 0.06312, 0.06184, 0.056825, 0.088832, 0.161087, 0.129801, 0.15284, 0.155435, 0.25406, 0.219301, 0.21291, 0.191378, 0.222385, 0.173081, 0.194234, 0.173081, 0.25406, 0.26085, 0.342579, 0.36309, 0.257454, 0.236433, 0.161087, 0.179055, 0.200174, 0.185198, 0.216401, 0.216401, 0.295083, 0.275179, 0.275179, 0.281712, 0.318242, 0.311707, 0.41194, 0.318242, 0.229226, 0.264545, 0.257454, 0.236433, 0.301917, 0.298791, 0.25031, 0.335645, 0.321458, 0.229226, 0.191378, 0.21291, 0.206376, 0.203355, 0.206376, 0.281712, 0.308712, 0.18812, 0.268042, 0.158265, 0.225814, 0.225814, 0.194234, 0.144935, 0.090864, 0.045352, 0.088832, 0.164327, 0.179055, 0.18812, 0.26085, 0.216401, 0.122885, 0.129801, 0.139895, 0.164327, 0.088832, 0.073402, 0.073402, 0.076542, 0.161087, 0.090864, 0.090864, 0.10481, 0.158265, 0.191378, 0.30533, 0.278302, 0.173081, 0.102787, 0.055536, 0.050641, 0.092881, 0.15284, 0.15284, 0.144935, 0.076542, 0.132295, 0.155435, 0.164327, 0.173081, 0.155435, 0.158265, 0.239899, 0.21291, 0.196879, 0.216401, 0.216401, 0.25406, 0.318242, 0.41194, 0.5017, 0.418646, 0.41194, 0.41194, 0.41194, 0.408655, 0.387226, 0.366687, 0.281712, 0.278302, 0.236433, 0.257454, 0.349426, 0.321458, 0.359901, 0.359901, 0.324872, 0.311707, 0.243554, 0.222385, 0.216401, 0.225814, 0.200174, 0.206376, 0.127496, 0.064632, 0.0704, 0.132295, 0.144935, 0.194234, 0.288399, 0.339168, 0.271506, 0.25406, 0.196879, 0.182256, 0.179055, 0.25031, 0.26085, 0.324872, 0.30533, 0.191378, 0.191378, 0.216401, 0.118441, 0.122885, 0.236433, 0.229226, 0.200174, 0.200174, 0.216401, 0.222385, 0.209395, 0.17593, 0.106997, 0.167087, 0.094817, 0.10481, 0.074921, 0.041405, 0.043307, 0.06184, 0.132295, 0.125101, 0.18812, 0.209395, 0.288399, 0.182256, 0.17593, 0.196879, 0.209395, 0.222385, 0.137348, 0.11371, 0.096677, 0.179055, 0.158265, 0.275179, 0.182256, 0.216401, 0.324872, 0.328603, 0.36309, 0.324872, 0.318242, 0.239899, 0.247041, 0.191378, 0.278302, 0.196879, 0.225814, 0.229226, 0.203355, 0.236433, 0.200174, 0.324872, 0.30533, 0.342579, 0.346032, 0.422041, 0.42561, 0.41194, 0.370445, 0.377384, 0.394753, 0.284882, 0.374039, 0.42561, 0.521092, 0.42561, 0.509769, 0.414856, 0.30533, 0.318242, 0.31487, 0.370445, 0.268042, 0.275179, 0.257454, 0.142424, 0.142424, 0.137348, 0.120615, 0.144935, 0.142424, 0.158265, 0.278302, 0.161087, 0.102787, 0.051831, 0.086953, 0.048328, 0.0704, 0.134866, 0.076542, 0.098513, 0.106997, 0.18812, 0.120615, 0.083462, 0.182256, 0.11371, 0.100716, 0.102787, 0.048328, 0.034068, 0.032017, 0.016021, 0.030611, 0.060549, 0.060549, 0.069024, 0.073402, 0.045352, 0.047319, 0.047319, 0.06184, 0.064632, 0.055536, 0.106997, 0.078022, 0.0704, 0.127496, 0.142424, 0.073402, 0.144935, 0.11371, 0.120615, 0.236433, 0.236433, 0.247041, 0.243554, 0.144935, 0.191378, 0.298791, 0.278302, 0.352862, 0.328603, 0.196879, 0.203355, 0.18812, 0.291804, 0.288399, 0.298791, 0.185198, 0.291804, 0.200174, 0.179055, 0.10481, 0.094817, 0.076542, 0.06312, 0.100716, 0.142424, 0.142424, 0.127496, 0.073402, 0.083462, 0.060549, 0.074921, 0.043307, 0.044297, 0.022306, 0.014783, 0.016257, 0.032017, 0.031287, 0.026892, 0.064632, 0.10481, 0.10481, 0.127496, 0.076542, 0.067594, 0.046336, 0.046336, 0.050641, 0.042364, 0.041405, 0.06184, 0.109221, 0.167087, 0.098513, 0.116183, 0.179055, 0.15008, 0.144935, 0.164327, 0.301917, 0.268042, 0.291804, 0.284882, 0.191378, 0.295083, 0.339168, 0.440853, 0.356642, 0.352862, 0.476583, 0.380708, 0.301917, 0.203355, 0.219301, 0.216401, 0.308712, 0.281712, 0.281712, 0.308712, 0.232838, 0.206376, 0.225814, 0.129801, 0.078022, 0.092881, 0.098513, 0.096677, 0.076542, 0.090864, 0.047319, 0.022667, 0.022667, 0.041405, 0.0704, 0.032017, 0.058088, 0.033407, 0.037156, 0.033407, 0.018106, 0.023963, 0.017447, 0.017138, 0.024393, 0.027463, 0.034068, 0.032677, 0.022306, 0.016257, 0.015344, 0.023963, 0.049374, 0.046336, 0.03976, 0.03976, 0.076542, 0.085092, 0.139895, 0.147574, 0.088832, 0.086953, 0.109221, 0.164327, 0.173081, 0.122885, 0.170161, 0.196879, 0.191378, 0.264545, 0.359901, 0.370445, 0.398279, 0.359901, 0.370445, 0.394753, 0.291804, 0.216401, 0.191378, 0.203355, 0.191378, 0.318242, 0.398279, 0.288399, 0.194234, 0.17593, 0.284882, 0.298791, 0.236433, 0.264545, 0.243554, 0.203355, 0.225814, 0.216401, 0.18812, 0.239899, 0.239899, 0.366687, 0.447574, 0.461924, 0.461924, 0.335645, 0.346032, 0.356642, 0.374039, 0.454136, 0.444081, 0.450668, 0.458154, 0.490133, 0.408655, 0.408655, 0.436924, 0.408655, 0.401658, 0.346032, 0.26085, 0.15284, 0.137348, 0.071867, 0.073402, 0.03976, 0.083462, 0.034068, 0.024393, 0.034068, 0.037156, 0.03976, 0.020522, 0.018787, 0.013016, 0.013437, 0.013265, 0.009187, 0.013821, 0.016021, 0.021381, 0.021381, 0.037156, 0.042364, 0.046336, 0.03976, 0.066181, 0.069024, 0.137348, 0.118441, 0.129801, 0.06184, 0.060549, 0.06312, 0.035586, 0.036378, 0.056825, 0.030611, 0.054297, 0.058088, 0.05306, 0.038042, 0.056825, 0.034884, 0.037156, 0.041405, 0.043307, 0.043307, 0.042364, 0.048328, 0.055536, 0.035586, 0.069024, 0.0704, 0.11371, 0.173081, 0.264545, 0.167087, 0.182256, 0.182256, 0.164327, 0.111485, 0.225814, 0.281712, 0.370445, 0.370445, 0.332115, 0.349426, 0.356642, 0.229226, 0.18812, 0.26085, 0.239899, 0.239899, 0.21291, 0.125101, 0.066181, 0.069024, 0.055536, 0.067594, 0.030003, 0.026338, 0.017797, 0.017797, 0.017797, 0.017447, 0.015078, 0.017797, 0.010672, 0.006988, 0.008804, 0.00962, 0.00962, 0.015078, 0.009096, 0.009096, 0.015694, 0.028695, 0.026892, 0.06312, 0.040537, 0.098513, 0.106997, 0.209395, 0.191378, 0.185198, 0.116183, 0.118441, 0.094817, 0.147574, 0.182256, 0.158265, 0.167087, 0.155435, 0.125101, 0.236433, 0.281712, 0.15284, 0.147574, 0.147574, 0.137348, 0.18812, 0.191378, 0.196879, 0.127496, 0.086953, 0.086953, 0.147574, 0.088832, 0.191378, 0.129801, 0.203355, 0.194234, 0.179055, 0.173081, 0.191378, 0.18812, 0.15284, 0.18812, 0.18812, 0.209395, 0.137348, 0.196879, 0.098513, 0.102787, 0.18812, 0.158265, 0.164327, 0.085092, 0.147574, 0.071867, 0.073402, 0.048328, 0.06184, 0.066181, 0.071867, 0.071867, 0.078022, 0.059222, 0.094817, 0.069024, 0.030611, 0.035586, 0.018106, 0.024393, 0.022667, 0.018787, 0.034068, 0.033407, 0.058088, 0.055536, 0.118441, 0.194234, 0.170161, 0.15284, 0.106997, 0.088832, 0.090864, 0.090864, 0.069024, 0.071867, 0.122885, 0.161087, 0.239899, 0.346032, 0.418646, 0.422041, 0.339168, 0.324872, 0.216401, 0.247041, 0.170161, 0.167087, 0.167087, 0.275179, 0.359901, 0.422041, 0.328603, 0.324872, 0.328603, 0.359901, 0.278302, 0.26085, 0.328603, 0.30533, 0.308712, 0.257454, 0.257454, 0.26085, 0.268042, 0.377384, 0.370445, 0.465241, 0.4292, 0.418646, 0.40511, 0.40511, 0.41194, 0.447574, 0.394753, 0.394753, 0.476583, 0.570702, 0.562014, 0.465241, 0.472492, 0.472492, 0.509769, 0.517562, 0.622677, 0.661982, 0.675549, 0.675549, 0.553315, 0.575842, 0.480142, 0.472492, 0.384043, 0.408655, 0.517562, 0.494003, 0.476583, 0.486429, 0.398279, 0.288399, 0.295083, 0.222385, 0.222385, 0.239899, 0.239899, 0.26085, 0.206376, 0.170161, 0.144935, 0.194234, 0.167087, 0.229226, 0.185198, 0.268042, 0.182256, 0.102787], '')</t>
  </si>
  <si>
    <t>[126, 234, 236, 692, 693, 697, 698, 699, 700, 701, 702, 703, 704, 709]</t>
  </si>
  <si>
    <t xml:space="preserve">F5S311|F5S311_9ENTR Glutathione hydrolase proenzyme OS=Enterobacter hormaechei ATCC 49162 </t>
  </si>
  <si>
    <t>([0.046336, 0.025316, 0.027463, 0.030003, 0.021816, 0.020522, 0.022306, 0.030003, 0.03976, 0.054297, 0.034068, 0.051831, 0.048328, 0.03976, 0.026338, 0.026892, 0.069024, 0.134866, 0.10481, 0.132295, 0.219301, 0.288399, 0.31487, 0.352862, 0.281712, 0.36309, 0.349426, 0.408655, 0.436924, 0.454136, 0.384043, 0.387226, 0.390993, 0.497853, 0.465241, 0.509769, 0.461924, 0.433034, 0.40511, 0.440853, 0.4292, 0.335645, 0.271506, 0.335645, 0.275179, 0.390993, 0.359901, 0.349426, 0.295083, 0.278302, 0.281712, 0.281712, 0.384043, 0.311707, 0.288399, 0.268042, 0.18812, 0.21291, 0.225814, 0.216401, 0.216401, 0.271506, 0.301917, 0.268042, 0.281712, 0.311707, 0.268042, 0.236433, 0.281712, 0.247041, 0.243554, 0.137348, 0.164327, 0.106997, 0.127496, 0.081712, 0.137348, 0.206376, 0.243554, 0.239899, 0.21291, 0.21291, 0.21291, 0.170161, 0.225814, 0.209395, 0.239899, 0.271506, 0.225814, 0.21291, 0.229226, 0.161087, 0.264545, 0.298791, 0.374039, 0.418646, 0.486429, 0.476583, 0.476583, 0.447574, 0.398279, 0.342579, 0.359901, 0.239899, 0.324872, 0.349426, 0.311707, 0.284882, 0.318242, 0.42561, 0.490133, 0.509769, 0.604312, 0.604312, 0.613573, 0.56648, 0.444081, 0.370445, 0.384043, 0.390993, 0.398279, 0.4292, 0.538167, 0.562014, 0.716283, 0.707965, 0.675549, 0.720929, 0.754692, 0.613573, 0.618285, 0.59917, 0.653063, 0.549308, 0.509769, 0.497853, 0.538167, 0.671169, 0.801317, 0.788093, 0.775545, 0.680603, 0.642678, 0.618285, 0.458154, 0.447574, 0.370445, 0.349426, 0.278302, 0.298791, 0.370445, 0.278302, 0.275179, 0.268042, 0.30533, 0.366687, 0.291804, 0.308712, 0.301917, 0.206376, 0.158265, 0.167087, 0.26085, 0.26085, 0.182256, 0.284882, 0.21291, 0.26085, 0.291804, 0.380708, 0.359901, 0.271506, 0.301917, 0.247041, 0.257454, 0.301917, 0.239899, 0.243554, 0.206376, 0.219301, 0.288399, 0.278302, 0.25406, 0.222385, 0.173081, 0.25031, 0.247041, 0.335645, 0.30533, 0.225814, 0.239899, 0.25406, 0.356642, 0.433034, 0.505461, 0.490133, 0.476583, 0.472492, 0.461924, 0.387226, 0.288399, 0.271506, 0.356642, 0.359901, 0.374039, 0.497853, 0.414856, 0.41194, 0.387226, 0.447574, 0.541878, 0.497853, 0.408655, 0.335645, 0.335645, 0.31487, 0.328603, 0.257454, 0.257454, 0.332115, 0.4292, 0.447574, 0.472492, 0.380708, 0.298791, 0.25031, 0.236433, 0.324872, 0.328603, 0.36309, 0.377384, 0.335645, 0.236433, 0.222385, 0.281712, 0.26085, 0.236433, 0.15008, 0.18812, 0.225814, 0.247041, 0.167087, 0.206376, 0.206376, 0.298791, 0.339168, 0.384043, 0.356642, 0.356642, 0.359901, 0.324872, 0.236433, 0.18812, 0.291804, 0.374039, 0.349426, 0.36309, 0.31487, 0.370445, 0.418646, 0.31487, 0.298791, 0.356642, 0.321458, 0.321458, 0.30533, 0.366687, 0.384043, 0.308712, 0.295083, 0.295083, 0.301917, 0.291804, 0.374039, 0.366687, 0.284882, 0.328603, 0.25406, 0.236433, 0.268042, 0.209395, 0.328603, 0.359901, 0.418646, 0.483068, 0.465241, 0.465241, 0.444081, 0.332115, 0.422041, 0.346032, 0.288399, 0.301917, 0.311707, 0.239899, 0.25031, 0.26085, 0.17593, 0.25031, 0.359901, 0.26085, 0.311707, 0.243554, 0.222385, 0.18812, 0.111485, 0.111485, 0.059222, 0.059222, 0.094817, 0.074921, 0.127496, 0.15008, 0.106997, 0.17593, 0.18812, 0.142424, 0.182256, 0.275179, 0.225814, 0.236433, 0.328603, 0.31487, 0.324872, 0.229226, 0.209395, 0.324872, 0.328603, 0.4292, 0.454136, 0.36309, 0.318242, 0.30533, 0.349426, 0.422041, 0.418646, 0.380708, 0.359901, 0.384043, 0.301917, 0.36309, 0.25406, 0.278302, 0.247041, 0.203355, 0.295083, 0.339168, 0.31487, 0.284882, 0.203355, 0.158265, 0.229226, 0.30533, 0.229226, 0.18812, 0.17593, 0.179055, 0.196879, 0.275179, 0.200174, 0.275179, 0.236433, 0.298791, 0.275179, 0.332115, 0.408655, 0.401658, 0.408655, 0.328603, 0.366687, 0.483068, 0.51388, 0.51388, 0.436924, 0.490133, 0.557691, 0.444081, 0.444081, 0.529623, 0.525368, 0.653063, 0.63748, 0.653063, 0.703578, 0.570702, 0.534167, 0.468512, 0.40511, 0.398279, 0.480142, 0.486429, 0.454136, 0.468512, 0.444081, 0.458154, 0.458154, 0.36309, 0.458154, 0.349426, 0.352862, 0.268042, 0.264545, 0.264545, 0.264545, 0.164327, 0.257454, 0.26085, 0.321458, 0.30533, 0.236433, 0.21291, 0.203355, 0.216401, 0.203355, 0.232838, 0.21291, 0.17593, 0.167087, 0.17593, 0.271506, 0.284882, 0.321458, 0.321458, 0.328603, 0.225814, 0.324872, 0.301917, 0.291804, 0.321458, 0.401658, 0.398279, 0.458154, 0.472492, 0.398279, 0.31487, 0.31487, 0.321458, 0.335645, 0.40511, 0.394753, 0.394753, 0.349426, 0.401658, 0.36309, 0.295083, 0.394753, 0.42561, 0.450668, 0.450668, 0.42561, 0.458154, 0.444081, 0.41194, 0.401658, 0.42561, 0.51388, 0.549308, 0.657645, 0.626927, 0.549308, 0.483068, 0.468512, 0.51388, 0.5017, 0.525368, 0.604312, 0.5017, 0.398279, 0.342579, 0.352862, 0.346032, 0.31487, 0.418646, 0.418646, 0.418646, 0.454136, 0.461924, 0.346032, 0.264545, 0.346032, 0.408655, 0.40511, 0.332115, 0.332115, 0.295083, 0.239899, 0.179055, 0.271506, 0.339168, 0.31487, 0.321458, 0.222385, 0.222385, 0.161087, 0.170161, 0.125101, 0.106997, 0.116183, 0.15284, 0.229226, 0.236433, 0.206376, 0.295083, 0.374039, 0.26085, 0.30533, 0.370445, 0.444081, 0.346032, 0.275179, 0.390993, 0.390993, 0.51388, 0.436924, 0.480142, 0.40511, 0.486429, 0.51388, 0.497853, 0.422041, 0.418646, 0.440853, 0.483068, 0.454136, 0.374039, 0.472492, 0.394753, 0.318242, 0.321458, 0.418646, 0.497853, 0.465241, 0.461924, 0.440853, 0.454136, 0.42561, 0.4292, 0.408655, 0.42561, 0.401658, 0.468512, 0.472492, 0.436924, 0.4292, 0.436924, 0.51388, 0.433034, 0.476583, 0.486429, 0.472492, 0.494003, 0.5017, 0.505461, 0.465241, 0.394753, 0.352862, 0.380708, 0.414856, 0.414856, 0.408655, 0.468512, 0.505461, 0.5017, 0.436924, 0.444081, 0.444081, 0.36309, 0.450668, 0.454136, 0.521092, 0.42561, 0.374039, 0.339168, 0.311707, 0.31487, 0.380708, 0.497853, 0.472492, 0.490133, 0.468512, 0.418646], '')</t>
  </si>
  <si>
    <t>[35, 111, 112, 113, 114, 115, 122, 123, 124, 125, 126, 127, 128, 129, 130, 131, 132, 133, 134, 136, 137, 138, 139, 140, 141, 142, 143, 194, 210, 371, 372, 375, 378, 379, 380, 381, 382, 383, 384, 385, 455, 456, 457, 458, 459, 462, 463, 464, 465, 466, 512, 517, 545, 551, 552, 561, 562, 569]</t>
  </si>
  <si>
    <t xml:space="preserve">F5S327|F5S327_9ENTR RNA polymerase sigma factor RpoH OS=Enterobacter hormaechei ATCC 49162 </t>
  </si>
  <si>
    <t>([0.21291, 0.308712, 0.225814, 0.26085, 0.31487, 0.222385, 0.278302, 0.301917, 0.219301, 0.15008, 0.170161, 0.182256, 0.144935, 0.158265, 0.15008, 0.10481, 0.118441, 0.083462, 0.081712, 0.10481, 0.142424, 0.179055, 0.164327, 0.247041, 0.25031, 0.247041, 0.243554, 0.196879, 0.209395, 0.308712, 0.31487, 0.328603, 0.26085, 0.298791, 0.281712, 0.278302, 0.298791, 0.281712, 0.298791, 0.356642, 0.349426, 0.390993, 0.288399, 0.185198, 0.109221, 0.106997, 0.102787, 0.102787, 0.122885, 0.056825, 0.035586, 0.040537, 0.040537, 0.047319, 0.038042, 0.038042, 0.040537, 0.038858, 0.030611, 0.038042, 0.025316, 0.024826, 0.015078, 0.028695, 0.054297, 0.078022, 0.081712, 0.046336, 0.046336, 0.048328, 0.10481, 0.155435, 0.232838, 0.144935, 0.206376, 0.158265, 0.129801, 0.118441, 0.170161, 0.139895, 0.137348, 0.216401, 0.122885, 0.206376, 0.209395, 0.216401, 0.185198, 0.179055, 0.194234, 0.284882, 0.196879, 0.132295, 0.132295, 0.06184, 0.090864, 0.060549, 0.106997, 0.073402, 0.041405, 0.048328, 0.06312, 0.069024, 0.03976, 0.083462, 0.083462, 0.038042, 0.023534, 0.021816, 0.020876, 0.033407, 0.019109, 0.029376, 0.026338, 0.018787, 0.035586, 0.028107, 0.036378, 0.036378, 0.073402, 0.122885, 0.106997, 0.132295, 0.120615, 0.18812, 0.120615, 0.056825, 0.050641, 0.083462, 0.085092, 0.085092, 0.076542, 0.142424, 0.144935, 0.225814, 0.284882, 0.203355, 0.271506, 0.196879, 0.106997, 0.11371, 0.120615, 0.144935, 0.147574, 0.106997, 0.116183, 0.147574, 0.185198, 0.264545, 0.243554, 0.339168, 0.264545, 0.268042, 0.200174, 0.203355, 0.194234, 0.194234, 0.288399, 0.222385, 0.31487, 0.436924, 0.387226, 0.390993, 0.380708, 0.359901, 0.394753, 0.359901, 0.374039, 0.450668, 0.483068, 0.458154, 0.450668, 0.42561, 0.433034, 0.461924, 0.461924, 0.440853, 0.450668, 0.447574, 0.525368, 0.505461, 0.490133, 0.541878, 0.525368, 0.538167, 0.59014, 0.59014, 0.59014, 0.671169, 0.575842, 0.480142, 0.422041, 0.339168, 0.454136, 0.454136, 0.486429, 0.490133, 0.517562, 0.525368, 0.414856, 0.387226, 0.422041, 0.42561, 0.342579, 0.352862, 0.356642, 0.328603, 0.374039, 0.30533, 0.281712, 0.346032, 0.436924, 0.505461, 0.570702, 0.575842, 0.557691, 0.483068, 0.483068, 0.387226, 0.356642, 0.42561, 0.461924, 0.454136, 0.380708, 0.465241, 0.472492, 0.450668, 0.444081, 0.444081, 0.557691, 0.468512, 0.390993, 0.370445, 0.370445, 0.380708, 0.281712, 0.219301, 0.301917, 0.31487, 0.422041, 0.454136, 0.468512, 0.461924, 0.461924, 0.465241, 0.472492, 0.476583, 0.414856, 0.394753, 0.394753, 0.377384, 0.36309, 0.436924, 0.394753, 0.414856, 0.40511, 0.521092, 0.59014, 0.509769, 0.480142, 0.483068, 0.401658, 0.433034, 0.422041, 0.4292, 0.476583, 0.433034, 0.401658, 0.461924, 0.408655, 0.384043, 0.377384, 0.440853, 0.36309, 0.433034, 0.41194, 0.414856, 0.374039, 0.36309, 0.40511, 0.398279, 0.349426, 0.418646, 0.359901, 0.339168, 0.278302], '')</t>
  </si>
  <si>
    <t>[178, 179, 181, 182, 183, 184, 185, 186, 187, 188, 196, 197, 211, 212, 213, 214, 228, 255, 256, 257]</t>
  </si>
  <si>
    <t xml:space="preserve">F5S331|F5S331_9ENTR Signal recognition particle receptor FtsY OS=Enterobacter hormaechei ATCC 49162 </t>
  </si>
  <si>
    <t>([0.387226, 0.308712, 0.271506, 0.324872, 0.26085, 0.311707, 0.36309, 0.359901, 0.40511, 0.422041, 0.458154, 0.472492, 0.497853, 0.521092, 0.494003, 0.538167, 0.59508, 0.648219, 0.626927, 0.716283, 0.728858, 0.653063, 0.76285, 0.834292, 0.81615, 0.885302, 0.871313, 0.879233, 0.908098, 0.905695, 0.926919, 0.876521, 0.882776, 0.879233, 0.876521, 0.891961, 0.83125, 0.750527, 0.754692, 0.750527, 0.775545, 0.856457, 0.919029, 0.901269, 0.89662, 0.901269, 0.882776, 0.901269, 0.89662, 0.823549, 0.83125, 0.801317, 0.788093, 0.750527, 0.759478, 0.795062, 0.733139, 0.724957, 0.812494, 0.720929, 0.750527, 0.750527, 0.720929, 0.59917, 0.604312, 0.618285, 0.618285, 0.690604, 0.622677, 0.632174, 0.745909, 0.759478, 0.680603, 0.699094, 0.626927, 0.626927, 0.618285, 0.622677, 0.716283, 0.716283, 0.775545, 0.795062, 0.76285, 0.754692, 0.808535, 0.741537, 0.73685, 0.754692, 0.750527, 0.801317, 0.694846, 0.703578, 0.58069, 0.703578, 0.798249, 0.876521, 0.795062, 0.745909, 0.827927, 0.837511, 0.834292, 0.784345, 0.745909, 0.73685, 0.771762, 0.805026, 0.808535, 0.788093, 0.759478, 0.759478, 0.76285, 0.745909, 0.707965, 0.76285, 0.745909, 0.707965, 0.707965, 0.798249, 0.754692, 0.76285, 0.642678, 0.529623, 0.63748, 0.618285, 0.545602, 0.549308, 0.553315, 0.661982, 0.63748, 0.632174, 0.521092, 0.521092, 0.653063, 0.685117, 0.608892, 0.59917, 0.648219, 0.648219, 0.657645, 0.653063, 0.648219, 0.724957, 0.798249, 0.754692, 0.685117, 0.745909, 0.699094, 0.694846, 0.63748, 0.63748, 0.685117, 0.791621, 0.741537, 0.613573, 0.490133, 0.497853, 0.414856, 0.42561, 0.339168, 0.339168, 0.42561, 0.40511, 0.40511, 0.422041, 0.461924, 0.51388, 0.447574, 0.398279, 0.380708, 0.418646, 0.440853, 0.440853, 0.398279, 0.454136, 0.538167, 0.613573, 0.724957, 0.805026, 0.653063, 0.613573, 0.557691, 0.509769, 0.4292, 0.42561, 0.387226, 0.366687, 0.311707, 0.31487, 0.359901, 0.370445, 0.332115, 0.349426, 0.339168, 0.284882, 0.25031, 0.236433, 0.257454, 0.15008, 0.092881, 0.15284, 0.164327, 0.111485, 0.11371, 0.170161, 0.173081, 0.17593, 0.111485, 0.179055, 0.264545, 0.298791, 0.209395, 0.142424, 0.139895, 0.144935, 0.144935, 0.155435, 0.173081, 0.173081, 0.18812, 0.191378, 0.122885, 0.158265, 0.264545, 0.206376, 0.206376, 0.158265, 0.18812, 0.281712, 0.271506, 0.247041, 0.219301, 0.209395, 0.219301, 0.209395, 0.203355, 0.200174, 0.191378, 0.18812, 0.185198, 0.232838, 0.308712, 0.390993, 0.408655, 0.398279, 0.387226, 0.380708, 0.465241, 0.418646, 0.42561, 0.387226, 0.31487, 0.239899, 0.324872, 0.328603, 0.236433, 0.216401, 0.308712, 0.31487, 0.271506, 0.271506, 0.31487, 0.225814, 0.158265, 0.142424, 0.134866, 0.139895, 0.15008, 0.15284, 0.209395, 0.127496, 0.158265, 0.15284, 0.243554, 0.239899, 0.318242, 0.370445, 0.418646, 0.298791, 0.216401, 0.161087, 0.102787, 0.078022, 0.086953, 0.139895, 0.109221, 0.122885, 0.17593, 0.116183, 0.10481, 0.081712, 0.137348, 0.132295, 0.21291, 0.125101, 0.125101, 0.125101, 0.092881, 0.060549, 0.11371, 0.173081, 0.158265, 0.25031, 0.288399, 0.36309, 0.36309, 0.4292, 0.418646, 0.352862, 0.390993, 0.311707, 0.288399, 0.25406, 0.247041, 0.25406, 0.349426, 0.25406, 0.26085, 0.31487, 0.311707, 0.284882, 0.209395, 0.332115, 0.321458, 0.232838, 0.232838, 0.173081, 0.111485, 0.109221, 0.164327, 0.194234, 0.288399, 0.328603, 0.268042, 0.308712, 0.229226, 0.144935, 0.203355, 0.209395, 0.25406, 0.288399, 0.31487, 0.349426, 0.346032, 0.335645, 0.387226, 0.380708, 0.377384, 0.370445, 0.271506, 0.275179, 0.236433, 0.144935, 0.139895, 0.18812, 0.132295, 0.182256, 0.268042, 0.301917, 0.30533, 0.219301, 0.225814, 0.161087, 0.120615, 0.066181, 0.054297, 0.071867, 0.073402, 0.092881, 0.155435, 0.25406, 0.164327, 0.200174, 0.301917, 0.291804, 0.321458, 0.36309, 0.278302, 0.236433, 0.25031, 0.25406, 0.236433, 0.222385, 0.291804, 0.288399, 0.308712, 0.342579, 0.26085, 0.219301, 0.247041, 0.243554, 0.158265, 0.247041, 0.257454, 0.25406, 0.225814, 0.264545, 0.264545, 0.374039, 0.321458, 0.271506, 0.170161, 0.257454, 0.17593, 0.18812, 0.243554, 0.311707, 0.311707, 0.384043, 0.4292, 0.447574, 0.418646, 0.418646, 0.408655, 0.401658, 0.359901, 0.387226, 0.26085, 0.155435, 0.147574, 0.247041, 0.247041, 0.268042, 0.26085, 0.26085, 0.25406, 0.288399, 0.200174, 0.200174, 0.127496, 0.122885, 0.111485, 0.076542, 0.137348, 0.137348, 0.132295, 0.132295, 0.129801, 0.203355, 0.30533, 0.225814, 0.134866, 0.085092, 0.129801, 0.085092, 0.120615, 0.122885, 0.129801, 0.116183, 0.11371, 0.11371, 0.134866, 0.081712, 0.137348, 0.078022, 0.044297, 0.043307, 0.033407, 0.034884, 0.03976, 0.038858, 0.034068, 0.067594, 0.134866, 0.079919, 0.122885, 0.17593, 0.094817, 0.085092, 0.134866, 0.139895, 0.225814, 0.109221, 0.111485, 0.122885, 0.167087, 0.167087, 0.092881, 0.116183, 0.116183, 0.116183, 0.120615, 0.170161, 0.129801, 0.100716, 0.147574, 0.120615, 0.067594, 0.127496, 0.100716, 0.098513, 0.06184], '')</t>
  </si>
  <si>
    <t>[13,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165, 174, 175, 176, 177, 178, 179, 180, 181]</t>
  </si>
  <si>
    <t>(138</t>
  </si>
  <si>
    <t>139)</t>
  </si>
  <si>
    <t xml:space="preserve">F5S387|F5S387_9ENTR Glyoxylate/hydroxypyruvate reductase B OS=Enterobacter hormaechei ATCC 49162 </t>
  </si>
  <si>
    <t>([0.054297, 0.116183, 0.164327, 0.216401, 0.15284, 0.200174, 0.229226, 0.26085, 0.200174, 0.247041, 0.291804, 0.335645, 0.222385, 0.196879, 0.142424, 0.196879, 0.281712, 0.288399, 0.374039, 0.390993, 0.342579, 0.418646, 0.418646, 0.4292, 0.422041, 0.440853, 0.398279, 0.41194, 0.414856, 0.465241, 0.454136, 0.408655, 0.284882, 0.374039, 0.366687, 0.40511, 0.414856, 0.414856, 0.401658, 0.324872, 0.308712, 0.387226, 0.387226, 0.370445, 0.352862, 0.284882, 0.352862, 0.349426, 0.311707, 0.225814, 0.17593, 0.185198, 0.209395, 0.284882, 0.342579, 0.342579, 0.288399, 0.275179, 0.243554, 0.324872, 0.401658, 0.408655, 0.339168, 0.339168, 0.25406, 0.257454, 0.222385, 0.222385, 0.268042, 0.185198, 0.268042, 0.284882, 0.275179, 0.247041, 0.203355, 0.18812, 0.161087, 0.239899, 0.25406, 0.196879, 0.127496, 0.079919, 0.060549, 0.094817, 0.100716, 0.173081, 0.17593, 0.239899, 0.158265, 0.15008, 0.275179, 0.275179, 0.275179, 0.236433, 0.271506, 0.359901, 0.26085, 0.25031, 0.222385, 0.137348, 0.155435, 0.155435, 0.225814, 0.271506, 0.232838, 0.225814, 0.194234, 0.134866, 0.111485, 0.17593, 0.122885, 0.092881, 0.100716, 0.142424, 0.118441, 0.111485, 0.090864, 0.144935, 0.191378, 0.132295, 0.206376, 0.268042, 0.346032, 0.25406, 0.247041, 0.308712, 0.31487, 0.219301, 0.173081, 0.232838, 0.164327, 0.229226, 0.194234, 0.182256, 0.182256, 0.239899, 0.25031, 0.194234, 0.194234, 0.109221, 0.132295, 0.125101, 0.102787, 0.102787, 0.170161, 0.102787, 0.083462, 0.046336, 0.071867, 0.085092, 0.0704, 0.116183, 0.111485, 0.134866, 0.134866, 0.069024, 0.0704, 0.032677, 0.06184, 0.047319, 0.10481, 0.090864, 0.05306, 0.037156, 0.040537, 0.033407, 0.060549, 0.059222, 0.10481, 0.125101, 0.194234, 0.243554, 0.200174, 0.219301, 0.271506, 0.264545, 0.264545, 0.278302, 0.359901, 0.346032, 0.288399, 0.18812, 0.298791, 0.298791, 0.40511, 0.401658, 0.346032, 0.264545, 0.281712, 0.298791, 0.264545, 0.275179, 0.15284, 0.127496, 0.074921, 0.038858, 0.022306, 0.025762, 0.028695, 0.020876, 0.021816, 0.042364, 0.073402, 0.069024, 0.11371, 0.111485, 0.06312, 0.060549, 0.102787, 0.092881, 0.083462, 0.083462, 0.03976, 0.090864, 0.132295, 0.155435, 0.229226, 0.321458, 0.40511, 0.346032, 0.342579, 0.229226, 0.139895, 0.137348, 0.111485, 0.111485, 0.106997, 0.167087, 0.284882, 0.216401, 0.158265, 0.167087, 0.21291, 0.318242, 0.271506, 0.191378, 0.147574, 0.164327, 0.142424, 0.086953, 0.11371, 0.194234, 0.295083, 0.40511, 0.301917, 0.339168, 0.308712, 0.278302, 0.281712, 0.173081, 0.247041, 0.25031, 0.142424, 0.144935, 0.15284, 0.196879, 0.308712, 0.318242, 0.328603, 0.295083, 0.390993, 0.377384, 0.394753, 0.318242, 0.222385, 0.321458, 0.281712, 0.342579, 0.387226, 0.321458, 0.339168, 0.298791, 0.284882, 0.422041, 0.408655, 0.301917, 0.281712, 0.25031, 0.301917, 0.278302, 0.349426, 0.356642, 0.366687, 0.335645, 0.321458, 0.41194, 0.370445, 0.374039, 0.311707, 0.308712, 0.342579, 0.339168, 0.380708, 0.476583, 0.36309, 0.271506, 0.335645, 0.311707, 0.236433, 0.268042, 0.26085, 0.25406, 0.173081, 0.179055, 0.179055, 0.281712, 0.200174, 0.173081, 0.209395, 0.271506, 0.278302, 0.216401, 0.298791, 0.295083, 0.26085, 0.318242, 0.398279, 0.41194, 0.42561, 0.51388, 0.494003, 0.472492, 0.447574, 0.557691], '')</t>
  </si>
  <si>
    <t>[319, 323]</t>
  </si>
  <si>
    <t xml:space="preserve">F5S393|F5S393_9ENTR 3-octaprenyl-4-hydroxybenzoate carboxy-lyase OS=Enterobacter hormaechei ATCC 49162 </t>
  </si>
  <si>
    <t>([0.06184, 0.100716, 0.046336, 0.032677, 0.036378, 0.026892, 0.020876, 0.032017, 0.041405, 0.059222, 0.073402, 0.102787, 0.111485, 0.100716, 0.15284, 0.11371, 0.122885, 0.132295, 0.155435, 0.102787, 0.164327, 0.194234, 0.11371, 0.137348, 0.21291, 0.206376, 0.291804, 0.380708, 0.275179, 0.25031, 0.247041, 0.25031, 0.239899, 0.243554, 0.247041, 0.219301, 0.311707, 0.30533, 0.414856, 0.352862, 0.346032, 0.26085, 0.137348, 0.232838, 0.318242, 0.335645, 0.370445, 0.36309, 0.25406, 0.349426, 0.342579, 0.36309, 0.298791, 0.21291, 0.206376, 0.219301, 0.17593, 0.098513, 0.098513, 0.085092, 0.120615, 0.179055, 0.25031, 0.291804, 0.25406, 0.170161, 0.147574, 0.125101, 0.125101, 0.21291, 0.219301, 0.268042, 0.17593, 0.243554, 0.295083, 0.298791, 0.284882, 0.377384, 0.418646, 0.418646, 0.41194, 0.301917, 0.225814, 0.203355, 0.167087, 0.125101, 0.185198, 0.194234, 0.257454, 0.268042, 0.288399, 0.30533, 0.291804, 0.359901, 0.247041, 0.275179, 0.359901, 0.281712, 0.170161, 0.239899, 0.239899, 0.167087, 0.271506, 0.356642, 0.281712, 0.384043, 0.476583, 0.41194, 0.324872, 0.308712, 0.26085, 0.26085, 0.236433, 0.236433, 0.232838, 0.26085, 0.26085, 0.25406, 0.30533, 0.440853, 0.349426, 0.36309, 0.454136, 0.422041, 0.349426, 0.370445, 0.387226, 0.380708, 0.454136, 0.509769, 0.4292, 0.476583, 0.366687, 0.366687, 0.366687, 0.281712, 0.387226, 0.301917, 0.264545, 0.298791, 0.18812, 0.17593, 0.191378, 0.194234, 0.206376, 0.239899, 0.291804, 0.308712, 0.225814, 0.142424, 0.167087, 0.144935, 0.137348, 0.134866, 0.134866, 0.092881, 0.158265, 0.137348, 0.21291, 0.278302, 0.271506, 0.349426, 0.461924, 0.4292, 0.422041, 0.422041, 0.370445, 0.398279, 0.284882, 0.271506, 0.349426, 0.352862, 0.454136, 0.374039, 0.36309, 0.36309, 0.422041, 0.42561, 0.418646, 0.339168, 0.225814, 0.194234, 0.194234, 0.11371, 0.073402, 0.069024, 0.064632, 0.102787, 0.102787, 0.164327, 0.225814, 0.161087, 0.164327, 0.088832, 0.147574, 0.239899, 0.15284, 0.098513, 0.102787, 0.090864, 0.139895, 0.239899, 0.275179, 0.295083, 0.377384, 0.352862, 0.384043, 0.321458, 0.321458, 0.26085, 0.232838, 0.185198, 0.26085, 0.219301, 0.335645, 0.352862, 0.308712, 0.408655, 0.414856, 0.321458, 0.352862, 0.328603, 0.236433, 0.243554, 0.25406, 0.196879, 0.321458, 0.308712, 0.377384, 0.301917, 0.359901, 0.40511, 0.394753, 0.366687, 0.288399, 0.247041, 0.222385, 0.17593, 0.111485, 0.167087, 0.236433, 0.243554, 0.26085, 0.328603, 0.342579, 0.25031, 0.247041, 0.209395, 0.134866, 0.078022, 0.122885, 0.132295, 0.129801, 0.137348, 0.173081, 0.209395, 0.26085, 0.229226, 0.30533, 0.356642, 0.380708, 0.288399, 0.216401, 0.15284, 0.161087, 0.144935, 0.129801, 0.118441, 0.139895, 0.209395, 0.295083, 0.31487, 0.222385, 0.179055, 0.281712, 0.281712, 0.346032, 0.346032, 0.281712, 0.281712, 0.328603, 0.30533, 0.401658, 0.468512, 0.458154, 0.342579, 0.356642, 0.465241, 0.480142, 0.476583, 0.480142, 0.356642, 0.36309, 0.374039, 0.291804, 0.275179, 0.18812, 0.194234, 0.170161, 0.173081, 0.179055, 0.173081, 0.173081, 0.185198, 0.196879, 0.25406, 0.257454, 0.158265, 0.137348, 0.191378, 0.182256, 0.102787, 0.196879, 0.17593, 0.236433, 0.374039, 0.390993, 0.476583, 0.486429, 0.517562, 0.59014, 0.497853, 0.40511, 0.408655, 0.318242, 0.275179, 0.222385, 0.324872, 0.440853, 0.377384, 0.268042, 0.194234, 0.311707, 0.219301, 0.144935, 0.155435, 0.129801, 0.118441, 0.054297, 0.056825, 0.054297, 0.038858, 0.038858, 0.071867, 0.034884, 0.030003, 0.021816, 0.042364, 0.046336, 0.046336, 0.071867, 0.096677, 0.139895, 0.0704, 0.116183, 0.118441, 0.094817, 0.067594, 0.042364, 0.090864, 0.056825, 0.047319, 0.076542, 0.122885, 0.064632, 0.109221, 0.182256, 0.25406, 0.200174, 0.170161, 0.15008, 0.106997, 0.120615, 0.092881, 0.158265, 0.116183, 0.10481, 0.122885, 0.094817, 0.083462, 0.078022, 0.11371, 0.06184, 0.048328, 0.024393, 0.044297, 0.050641, 0.025316, 0.018787, 0.014315, 0.010926, 0.008895, 0.011669, 0.015694, 0.020876, 0.014783, 0.022306, 0.033407, 0.032677, 0.0704, 0.066181, 0.073402, 0.071867, 0.098513, 0.078022, 0.079919, 0.064632, 0.038858, 0.079919, 0.120615, 0.179055, 0.191378, 0.26085, 0.275179, 0.236433, 0.219301, 0.295083, 0.288399, 0.25031, 0.17593, 0.116183, 0.200174, 0.200174, 0.194234, 0.281712, 0.278302, 0.380708, 0.308712, 0.30533, 0.308712, 0.196879, 0.17593, 0.216401, 0.232838, 0.15284, 0.17593, 0.182256, 0.106997, 0.10481, 0.147574, 0.216401, 0.232838, 0.216401, 0.137348, 0.139895, 0.102787, 0.167087, 0.167087, 0.257454, 0.257454, 0.275179, 0.384043, 0.42561, 0.433034, 0.41194, 0.472492, 0.494003, 0.40511, 0.494003, 0.486429, 0.521092, 0.444081, 0.490133, 0.483068, 0.59508, 0.622677, 0.626927, 0.545602, 0.538167, 0.51388, 0.608892, 0.476583, 0.486429, 0.444081, 0.36309, 0.275179, 0.284882, 0.284882, 0.288399, 0.264545, 0.196879, 0.139895, 0.21291, 0.225814, 0.236433, 0.219301, 0.173081, 0.21291, 0.247041, 0.216401, 0.216401, 0.200174, 0.271506, 0.225814, 0.225814, 0.311707, 0.418646, 0.374039], '')</t>
  </si>
  <si>
    <t>[129, 319, 320, 460, 464, 465, 466, 467, 468, 469, 470]</t>
  </si>
  <si>
    <t xml:space="preserve">F5S399|F5S399_9ENTR Probable protein kinase UbiB OS=Enterobacter hormaechei ATCC 49162 </t>
  </si>
  <si>
    <t>([0.058088, 0.030611, 0.022667, 0.031287, 0.049374, 0.026892, 0.019109, 0.025762, 0.018106, 0.024393, 0.018415, 0.024826, 0.024826, 0.013016, 0.008723, 0.009401, 0.013821, 0.011669, 0.011342, 0.011342, 0.019401, 0.020876, 0.045352, 0.03976, 0.03976, 0.020876, 0.020522, 0.033407, 0.032017, 0.064632, 0.034068, 0.030611, 0.015344, 0.011903, 0.023087, 0.044297, 0.034884, 0.036378, 0.047319, 0.054297, 0.10481, 0.106997, 0.109221, 0.092881, 0.134866, 0.137348, 0.137348, 0.232838, 0.155435, 0.139895, 0.076542, 0.142424, 0.25406, 0.275179, 0.318242, 0.31487, 0.225814, 0.134866, 0.076542, 0.078022, 0.034884, 0.033407, 0.033407, 0.046336, 0.024393, 0.029376, 0.032017, 0.056825, 0.056825, 0.106997, 0.0704, 0.060549, 0.069024, 0.076542, 0.144935, 0.079919, 0.054297, 0.090864, 0.182256, 0.182256, 0.158265, 0.17593, 0.102787, 0.102787, 0.137348, 0.21291, 0.147574, 0.120615, 0.144935, 0.078022, 0.076542, 0.139895, 0.25031, 0.21291, 0.158265, 0.15008, 0.239899, 0.281712, 0.17593, 0.173081, 0.275179, 0.271506, 0.328603, 0.4292, 0.436924, 0.324872, 0.366687, 0.342579, 0.380708, 0.36309, 0.359901, 0.243554, 0.25031, 0.247041, 0.155435, 0.18812, 0.11371, 0.120615, 0.134866, 0.142424, 0.118441, 0.111485, 0.111485, 0.137348, 0.076542, 0.059222, 0.116183, 0.06184, 0.111485, 0.11371, 0.088832, 0.164327, 0.182256, 0.17593, 0.17593, 0.298791, 0.291804, 0.387226, 0.387226, 0.284882, 0.301917, 0.232838, 0.232838, 0.18812, 0.11371, 0.182256, 0.232838, 0.236433, 0.21291, 0.137348, 0.15284, 0.120615, 0.071867, 0.118441, 0.098513, 0.100716, 0.0704, 0.069024, 0.03976, 0.021381, 0.019401, 0.028695, 0.030611, 0.025316, 0.038858, 0.035586, 0.023963, 0.023963, 0.021816, 0.022306, 0.022306, 0.022306, 0.037156, 0.067594, 0.067594, 0.078022, 0.040537, 0.050641, 0.06312, 0.060549, 0.116183, 0.127496, 0.085092, 0.137348, 0.173081, 0.106997, 0.203355, 0.275179, 0.25406, 0.173081, 0.173081, 0.271506, 0.25406, 0.158265, 0.170161, 0.109221, 0.066181, 0.111485, 0.127496, 0.106997, 0.147574, 0.147574, 0.182256, 0.161087, 0.173081, 0.096677, 0.161087, 0.144935, 0.158265, 0.074921, 0.137348, 0.225814, 0.216401, 0.225814, 0.275179, 0.17593, 0.17593, 0.191378, 0.219301, 0.216401, 0.15008, 0.111485, 0.102787, 0.129801, 0.132295, 0.085092, 0.144935, 0.155435, 0.173081, 0.127496, 0.185198, 0.118441, 0.085092, 0.090864, 0.074921, 0.054297, 0.054297, 0.092881, 0.079919, 0.079919, 0.045352, 0.071867, 0.129801, 0.086953, 0.051831, 0.076542, 0.066181, 0.071867, 0.066181, 0.064632, 0.085092, 0.118441, 0.185198, 0.185198, 0.170161, 0.106997, 0.111485, 0.15284, 0.164327, 0.247041, 0.222385, 0.225814, 0.239899, 0.167087, 0.134866, 0.10481, 0.132295, 0.216401, 0.144935, 0.074921, 0.067594, 0.071867, 0.067594, 0.029376, 0.0198, 0.0198, 0.026338, 0.049374, 0.045352, 0.040537, 0.049374, 0.049374, 0.083462, 0.044297, 0.032677, 0.042364, 0.085092, 0.044297, 0.046336, 0.069024, 0.158265, 0.17593, 0.17593, 0.200174, 0.308712, 0.332115, 0.247041, 0.281712, 0.182256, 0.236433, 0.170161, 0.15008, 0.088832, 0.051831, 0.090864, 0.170161, 0.15284, 0.167087, 0.247041, 0.25031, 0.268042, 0.236433, 0.216401, 0.127496, 0.06312, 0.05306, 0.102787, 0.179055, 0.092881, 0.092881, 0.069024, 0.05306, 0.024826, 0.047319, 0.074921, 0.079919, 0.043307, 0.074921, 0.067594, 0.042364, 0.031287, 0.031287, 0.018787, 0.018787, 0.020522, 0.038042, 0.046336, 0.042364, 0.020165, 0.025762, 0.055536, 0.079919, 0.167087, 0.291804, 0.291804, 0.219301, 0.222385, 0.332115, 0.216401, 0.236433, 0.194234, 0.194234, 0.111485, 0.179055, 0.18812, 0.18812, 0.125101, 0.139895, 0.155435, 0.170161, 0.134866, 0.125101, 0.102787, 0.11371, 0.060549, 0.054297, 0.094817, 0.048328, 0.043307, 0.043307, 0.040537, 0.085092, 0.066181, 0.069024, 0.040537, 0.042364, 0.03976, 0.029376, 0.029376, 0.026338, 0.03976, 0.081712, 0.071867, 0.035586, 0.033407, 0.047319, 0.05306, 0.031287, 0.059222, 0.071867, 0.15008, 0.088832, 0.059222, 0.054297, 0.05306, 0.094817, 0.085092, 0.147574, 0.167087, 0.094817, 0.050641, 0.038042, 0.043307, 0.045352, 0.060549, 0.056825, 0.069024, 0.066181, 0.058088, 0.030611, 0.031287, 0.030611, 0.029376, 0.049374, 0.048328, 0.041405, 0.038858, 0.042364, 0.033407, 0.058088, 0.118441, 0.102787, 0.092881, 0.092881, 0.090864, 0.071867, 0.038042, 0.038858, 0.040537, 0.074921, 0.083462, 0.071867, 0.036378, 0.078022, 0.060549, 0.060549, 0.078022, 0.076542, 0.0704, 0.047319, 0.047319, 0.043307, 0.090864, 0.15284, 0.164327, 0.085092, 0.085092, 0.083462, 0.090864, 0.085092, 0.06184, 0.116183, 0.120615, 0.120615, 0.120615, 0.15008, 0.147574, 0.147574, 0.085092, 0.092881, 0.15284, 0.090864, 0.081712, 0.085092, 0.081712, 0.069024, 0.15008, 0.161087, 0.257454, 0.243554, 0.239899, 0.236433, 0.219301, 0.21291, 0.21291, 0.161087, 0.15008, 0.243554, 0.225814, 0.335645, 0.321458, 0.321458, 0.41194, 0.339168, 0.328603, 0.339168, 0.339168, 0.328603, 0.422041, 0.41194, 0.311707, 0.222385, 0.158265, 0.15284, 0.086953, 0.155435, 0.155435, 0.161087, 0.090864, 0.090864, 0.049374, 0.049374, 0.051831, 0.055536, 0.049374, 0.028695, 0.017138, 0.010672, 0.010926, 0.010926, 0.012727, 0.023087, 0.021381, 0.046336, 0.034068, 0.049374, 0.056825, 0.071867, 0.034884, 0.034884, 0.047319, 0.071867, 0.06184, 0.06184, 0.038042, 0.044297, 0.050641, 0.046336, 0.047319, 0.036378, 0.038858, 0.017447, 0.016257, 0.030611, 0.030003, 0.038042, 0.038858, 0.024393, 0.017797, 0.026892, 0.040537, 0.042364, 0.038042, 0.033407, 0.020876, 0.027463], '')</t>
  </si>
  <si>
    <t xml:space="preserve">F5S3A1|F5S3A1_9ENTR Ubiquinone/menaquinone biosynthesis C-methyltransferase UbiE OS=Enterobacter hormaechei ATCC 49162 </t>
  </si>
  <si>
    <t>([0.377384, 0.40511, 0.247041, 0.301917, 0.332115, 0.275179, 0.264545, 0.291804, 0.281712, 0.31487, 0.332115, 0.342579, 0.41194, 0.366687, 0.301917, 0.275179, 0.268042, 0.203355, 0.11371, 0.116183, 0.11371, 0.147574, 0.127496, 0.194234, 0.182256, 0.109221, 0.158265, 0.132295, 0.10481, 0.134866, 0.132295, 0.079919, 0.074921, 0.073402, 0.046336, 0.069024, 0.047319, 0.046336, 0.071867, 0.085092, 0.047319, 0.046336, 0.071867, 0.042364, 0.051831, 0.030003, 0.056825, 0.034884, 0.05306, 0.067594, 0.041405, 0.040537, 0.071867, 0.092881, 0.100716, 0.185198, 0.134866, 0.137348, 0.139895, 0.085092, 0.11371, 0.179055, 0.182256, 0.182256, 0.288399, 0.288399, 0.288399, 0.288399, 0.324872, 0.324872, 0.21291, 0.278302, 0.278302, 0.191378, 0.139895, 0.129801, 0.137348, 0.194234, 0.271506, 0.271506, 0.288399, 0.25406, 0.17593, 0.15008, 0.15284, 0.092881, 0.096677, 0.161087, 0.155435, 0.15008, 0.092881, 0.170161, 0.139895, 0.134866, 0.206376, 0.288399, 0.291804, 0.18812, 0.191378, 0.203355, 0.125101, 0.173081, 0.173081, 0.185198, 0.21291, 0.222385, 0.243554, 0.247041, 0.155435, 0.111485, 0.15008, 0.194234, 0.209395, 0.216401, 0.229226, 0.196879, 0.116183, 0.139895, 0.120615, 0.139895, 0.134866, 0.225814, 0.236433, 0.194234, 0.268042, 0.203355, 0.120615, 0.17593, 0.100716, 0.164327, 0.127496, 0.118441, 0.086953, 0.079919, 0.106997, 0.064632, 0.083462, 0.142424, 0.118441, 0.219301, 0.18812, 0.15284, 0.088832, 0.086953, 0.161087, 0.125101, 0.11371, 0.182256, 0.125101, 0.129801, 0.129801, 0.257454, 0.257454, 0.339168, 0.339168, 0.243554, 0.229226, 0.164327, 0.098513, 0.111485, 0.051831, 0.05306, 0.064632, 0.127496, 0.073402, 0.040537, 0.056825, 0.116183, 0.067594, 0.102787, 0.158265, 0.134866, 0.064632, 0.0704, 0.058088, 0.032017, 0.055536, 0.044297, 0.069024, 0.074921, 0.038858, 0.096677, 0.096677, 0.056825, 0.045352, 0.088832, 0.094817, 0.059222, 0.03976, 0.074921, 0.079919, 0.064632, 0.088832, 0.147574, 0.083462, 0.102787, 0.102787, 0.060549, 0.098513, 0.109221, 0.155435, 0.15008, 0.129801, 0.096677, 0.158265, 0.185198, 0.179055, 0.271506, 0.349426, 0.390993, 0.291804, 0.278302, 0.278302, 0.21291, 0.173081, 0.275179, 0.281712, 0.335645, 0.440853, 0.352862, 0.349426, 0.366687, 0.390993, 0.408655, 0.36309, 0.243554, 0.232838, 0.17593, 0.170161, 0.134866, 0.127496, 0.142424, 0.098513, 0.100716, 0.079919, 0.109221, 0.098513, 0.094817, 0.064632, 0.058088, 0.056825, 0.038858, 0.026892, 0.033407, 0.021816, 0.031287, 0.064632, 0.03976, 0.044297, 0.026892, 0.024826], '')</t>
  </si>
  <si>
    <t xml:space="preserve">F5S3B3|F5S3B3_9ENTR 5-methyltetrahydropteroyltriglutamate--homocysteine methyltransferase OS=Enterobacter hormaechei ATCC 49162 </t>
  </si>
  <si>
    <t>([0.122885, 0.0704, 0.111485, 0.139895, 0.090864, 0.059222, 0.086953, 0.116183, 0.083462, 0.111485, 0.142424, 0.182256, 0.182256, 0.155435, 0.236433, 0.179055, 0.194234, 0.308712, 0.281712, 0.278302, 0.30533, 0.308712, 0.291804, 0.31487, 0.318242, 0.339168, 0.4292, 0.339168, 0.328603, 0.408655, 0.408655, 0.318242, 0.30533, 0.30533, 0.31487, 0.321458, 0.418646, 0.422041, 0.324872, 0.219301, 0.191378, 0.271506, 0.281712, 0.356642, 0.324872, 0.328603, 0.40511, 0.41194, 0.41194, 0.339168, 0.318242, 0.243554, 0.324872, 0.324872, 0.339168, 0.281712, 0.268042, 0.229226, 0.225814, 0.318242, 0.318242, 0.349426, 0.359901, 0.352862, 0.377384, 0.380708, 0.356642, 0.346032, 0.271506, 0.356642, 0.352862, 0.301917, 0.394753, 0.324872, 0.332115, 0.328603, 0.301917, 0.281712, 0.206376, 0.134866, 0.139895, 0.229226, 0.164327, 0.098513, 0.094817, 0.100716, 0.094817, 0.066181, 0.038858, 0.034884, 0.034068, 0.06184, 0.067594, 0.067594, 0.085092, 0.081712, 0.076542, 0.147574, 0.182256, 0.275179, 0.374039, 0.366687, 0.36309, 0.36309, 0.454136, 0.356642, 0.359901, 0.366687, 0.366687, 0.335645, 0.41194, 0.31487, 0.301917, 0.359901, 0.328603, 0.349426, 0.328603, 0.359901, 0.359901, 0.346032, 0.359901, 0.387226, 0.356642, 0.332115, 0.374039, 0.335645, 0.440853, 0.390993, 0.390993, 0.472492, 0.480142, 0.370445, 0.483068, 0.486429, 0.509769, 0.408655, 0.41194, 0.342579, 0.268042, 0.194234, 0.222385, 0.225814, 0.106997, 0.081712, 0.094817, 0.111485, 0.134866, 0.129801, 0.083462, 0.078022, 0.044297, 0.094817, 0.098513, 0.092881, 0.092881, 0.047319, 0.048328, 0.05306, 0.106997, 0.086953, 0.142424, 0.129801, 0.100716, 0.116183, 0.142424, 0.086953, 0.086953, 0.079919, 0.079919, 0.10481, 0.102787, 0.196879, 0.125101, 0.137348, 0.076542, 0.074921, 0.15284, 0.167087, 0.161087, 0.085092, 0.078022, 0.037156, 0.0198, 0.023963, 0.03976, 0.030611, 0.05306, 0.05306, 0.06184, 0.06184, 0.047319, 0.054297, 0.042364, 0.038858, 0.067594, 0.0704, 0.03976, 0.035586, 0.06184, 0.031287, 0.032017, 0.0704, 0.085092, 0.079919, 0.076542, 0.081712, 0.081712, 0.047319, 0.024826, 0.024393, 0.014586, 0.027463, 0.024826, 0.024393, 0.042364, 0.022667, 0.03976, 0.035586, 0.020876, 0.020165, 0.019401, 0.035586, 0.032017, 0.06312, 0.094817, 0.055536, 0.033407, 0.029376, 0.056825, 0.060549, 0.066181, 0.116183, 0.094817, 0.049374, 0.029376, 0.031287, 0.049374, 0.022306, 0.041405, 0.079919, 0.064632, 0.069024, 0.069024, 0.050641, 0.023087, 0.028695, 0.051831, 0.083462, 0.094817, 0.083462, 0.083462, 0.038858, 0.021816, 0.026892, 0.055536, 0.056825, 0.024393, 0.032677, 0.071867, 0.046336, 0.038858, 0.058088, 0.11371, 0.058088, 0.076542, 0.137348, 0.071867, 0.073402, 0.059222, 0.051831, 0.066181, 0.073402, 0.129801, 0.206376, 0.122885, 0.116183, 0.125101, 0.236433, 0.142424, 0.092881, 0.139895, 0.134866, 0.111485, 0.106997, 0.191378, 0.122885, 0.122885, 0.222385, 0.137348, 0.158265, 0.239899, 0.200174, 0.182256, 0.209395, 0.182256, 0.288399, 0.194234, 0.182256, 0.10481, 0.170161, 0.209395, 0.216401, 0.139895, 0.098513, 0.100716, 0.094817, 0.137348, 0.144935, 0.088832, 0.086953, 0.086953, 0.074921, 0.085092, 0.088832, 0.074921, 0.100716, 0.088832, 0.094817, 0.134866, 0.219301, 0.142424, 0.164327, 0.170161, 0.167087, 0.170161, 0.161087, 0.155435, 0.158265, 0.158265, 0.147574, 0.147574, 0.109221, 0.111485, 0.102787, 0.164327, 0.109221, 0.098513, 0.060549, 0.064632, 0.078022, 0.071867, 0.15008, 0.092881, 0.090864, 0.096677, 0.137348, 0.094817, 0.102787, 0.111485, 0.098513, 0.098513, 0.17593, 0.264545, 0.30533, 0.247041, 0.25031, 0.31487, 0.222385, 0.203355, 0.26085, 0.161087, 0.147574, 0.078022, 0.139895, 0.132295, 0.142424, 0.155435, 0.219301, 0.139895, 0.120615, 0.078022, 0.079919, 0.073402, 0.06312, 0.050641, 0.044297, 0.049374, 0.049374, 0.092881, 0.167087, 0.191378, 0.271506, 0.268042, 0.268042, 0.25406, 0.26085, 0.229226, 0.216401, 0.185198, 0.291804, 0.229226, 0.318242, 0.370445, 0.366687, 0.356642, 0.384043, 0.461924, 0.454136, 0.450668, 0.387226, 0.387226, 0.394753, 0.450668, 0.450668, 0.476583, 0.490133, 0.483068, 0.59508, 0.497853, 0.5017, 0.444081, 0.447574, 0.444081, 0.444081, 0.444081, 0.461924, 0.450668, 0.468512, 0.454136, 0.465241, 0.529623, 0.557691, 0.447574, 0.42561, 0.387226, 0.440853, 0.40511, 0.418646, 0.401658, 0.494003, 0.509769, 0.509769, 0.604312, 0.476583, 0.51388, 0.436924, 0.458154, 0.436924, 0.324872, 0.36309, 0.366687, 0.377384, 0.352862, 0.359901, 0.352862, 0.41194, 0.318242, 0.374039, 0.370445, 0.40511, 0.401658, 0.418646, 0.36309, 0.36309, 0.468512, 0.377384, 0.454136, 0.342579, 0.377384, 0.377384, 0.342579, 0.332115, 0.328603, 0.335645, 0.339168, 0.342579, 0.321458, 0.436924, 0.41194, 0.318242, 0.311707, 0.308712, 0.301917, 0.30533, 0.288399, 0.295083, 0.380708, 0.308712, 0.384043, 0.384043, 0.465241, 0.387226, 0.332115, 0.342579, 0.339168, 0.42561, 0.41194, 0.359901, 0.352862, 0.271506, 0.359901, 0.30533, 0.222385, 0.167087, 0.239899, 0.268042, 0.268042, 0.239899, 0.324872, 0.324872, 0.324872, 0.359901, 0.40511, 0.401658, 0.401658, 0.308712, 0.200174, 0.203355, 0.291804, 0.291804, 0.284882, 0.284882, 0.346032, 0.324872, 0.321458, 0.219301, 0.222385, 0.222385, 0.257454, 0.247041, 0.164327, 0.106997, 0.106997, 0.125101, 0.111485, 0.10481, 0.164327, 0.247041, 0.182256, 0.120615, 0.116183, 0.206376, 0.222385, 0.161087, 0.191378, 0.170161, 0.268042, 0.271506, 0.196879, 0.18812, 0.17593, 0.295083, 0.377384, 0.398279, 0.311707, 0.40511, 0.332115, 0.349426, 0.264545, 0.301917, 0.359901, 0.278302, 0.222385, 0.200174, 0.264545, 0.239899, 0.332115, 0.339168, 0.321458, 0.414856, 0.352862, 0.352862, 0.324872, 0.271506, 0.161087, 0.247041, 0.239899, 0.335645, 0.25406, 0.356642, 0.295083, 0.216401, 0.229226, 0.167087, 0.158265, 0.086953, 0.167087, 0.15284, 0.158265, 0.17593, 0.102787, 0.147574, 0.144935, 0.158265, 0.196879, 0.196879, 0.167087, 0.155435, 0.142424, 0.127496, 0.10481, 0.10481, 0.144935, 0.137348, 0.206376, 0.219301, 0.346032, 0.25406, 0.232838, 0.229226, 0.139895, 0.216401, 0.191378, 0.173081, 0.158265, 0.096677, 0.155435, 0.118441, 0.076542, 0.076542, 0.078022, 0.100716, 0.179055, 0.229226, 0.288399, 0.21291, 0.191378, 0.191378, 0.257454, 0.200174, 0.21291, 0.21291, 0.185198, 0.203355, 0.229226, 0.243554, 0.236433, 0.247041, 0.301917, 0.295083, 0.200174, 0.298791, 0.18812, 0.173081, 0.10481, 0.137348, 0.182256, 0.111485, 0.090864, 0.05306, 0.096677, 0.069024, 0.098513, 0.0704, 0.06312, 0.060549, 0.059222, 0.11371, 0.109221, 0.137348, 0.142424, 0.209395, 0.203355, 0.291804, 0.25406, 0.25031, 0.147574, 0.116183, 0.216401, 0.137348, 0.216401, 0.222385, 0.170161, 0.161087, 0.232838, 0.257454, 0.185198, 0.15008, 0.120615, 0.069024, 0.0704, 0.098513, 0.111485, 0.071867, 0.043307, 0.058088, 0.05306, 0.106997, 0.164327, 0.147574, 0.229226, 0.219301, 0.219301, 0.271506, 0.324872, 0.225814, 0.15008, 0.247041, 0.271506, 0.196879, 0.301917, 0.30533, 0.229226, 0.229226, 0.203355, 0.318242, 0.321458, 0.42561, 0.321458, 0.31487, 0.346032, 0.359901, 0.298791, 0.191378, 0.239899, 0.147574, 0.219301, 0.301917, 0.311707, 0.324872, 0.366687, 0.377384, 0.352862, 0.398279, 0.401658, 0.398279, 0.284882, 0.291804, 0.247041, 0.25031, 0.173081, 0.142424, 0.137348, 0.167087, 0.225814, 0.222385, 0.298791, 0.219301, 0.25031, 0.194234, 0.203355, 0.257454, 0.155435, 0.096677, 0.096677, 0.090864, 0.179055, 0.271506, 0.179055, 0.203355, 0.206376, 0.278302, 0.291804, 0.291804, 0.318242, 0.25406, 0.271506, 0.301917, 0.390993, 0.352862, 0.356642, 0.311707, 0.239899, 0.295083, 0.387226, 0.414856, 0.342579, 0.328603, 0.291804, 0.342579, 0.356642, 0.447574, 0.370445, 0.356642, 0.374039, 0.349426, 0.42561, 0.374039, 0.328603, 0.298791, 0.278302, 0.284882, 0.288399, 0.380708, 0.394753, 0.346032], '')</t>
  </si>
  <si>
    <t>[134, 407, 409, 420, 421, 430, 431, 432, 434]</t>
  </si>
  <si>
    <t xml:space="preserve">F5S3C1|F5S3C1_9ENTR Phospholipase A1 OS=Enterobacter hormaechei ATCC 49162 </t>
  </si>
  <si>
    <t>([0.009015, 0.008276, 0.009294, 0.00777, 0.011903, 0.009728, 0.013016, 0.014315, 0.010926, 0.01204, 0.016257, 0.024393, 0.020165, 0.020165, 0.020876, 0.034068, 0.038858, 0.051831, 0.085092, 0.15008, 0.17593, 0.229226, 0.268042, 0.239899, 0.321458, 0.295083, 0.377384, 0.288399, 0.236433, 0.301917, 0.349426, 0.291804, 0.191378, 0.232838, 0.25031, 0.335645, 0.352862, 0.346032, 0.436924, 0.324872, 0.31487, 0.232838, 0.129801, 0.17593, 0.147574, 0.161087, 0.164327, 0.182256, 0.173081, 0.194234, 0.144935, 0.078022, 0.106997, 0.179055, 0.173081, 0.15008, 0.167087, 0.098513, 0.096677, 0.079919, 0.170161, 0.144935, 0.147574, 0.225814, 0.194234, 0.200174, 0.200174, 0.11371, 0.100716, 0.179055, 0.25031, 0.308712, 0.398279, 0.387226, 0.387226, 0.40511, 0.349426, 0.332115, 0.30533, 0.30533, 0.229226, 0.206376, 0.161087, 0.209395, 0.125101, 0.147574, 0.132295, 0.06312, 0.120615, 0.125101, 0.0704, 0.038858, 0.047319, 0.058088, 0.064632, 0.058088, 0.035586, 0.032017, 0.033407, 0.058088, 0.050641, 0.049374, 0.051831, 0.094817, 0.106997, 0.185198, 0.088832, 0.090864, 0.17593, 0.120615, 0.116183, 0.194234, 0.264545, 0.264545, 0.25406, 0.236433, 0.236433, 0.321458, 0.288399, 0.284882, 0.328603, 0.335645, 0.436924, 0.346032, 0.349426, 0.384043, 0.401658, 0.433034, 0.436924, 0.346032, 0.422041, 0.318242, 0.278302, 0.284882, 0.298791, 0.196879, 0.219301, 0.129801, 0.094817, 0.170161, 0.092881, 0.085092, 0.051831, 0.047319, 0.086953, 0.055536, 0.051831, 0.032677, 0.05306, 0.06184, 0.10481, 0.100716, 0.191378, 0.21291, 0.222385, 0.209395, 0.291804, 0.268042, 0.387226, 0.444081, 0.447574, 0.56648, 0.557691, 0.657645, 0.549308, 0.549308, 0.622677, 0.529623, 0.5017, 0.505461, 0.608892, 0.494003, 0.447574, 0.40511, 0.418646, 0.418646, 0.414856, 0.433034, 0.324872, 0.26085, 0.17593, 0.18812, 0.142424, 0.139895, 0.164327, 0.139895, 0.079919, 0.056825, 0.055536, 0.092881, 0.088832, 0.090864, 0.15284, 0.206376, 0.25031, 0.271506, 0.268042, 0.18812, 0.179055, 0.284882, 0.257454, 0.268042, 0.247041, 0.225814, 0.158265, 0.144935, 0.167087, 0.236433, 0.236433, 0.295083, 0.216401, 0.229226, 0.158265, 0.144935, 0.144935, 0.111485, 0.064632, 0.036378, 0.06184, 0.048328, 0.047319, 0.078022, 0.11371, 0.069024, 0.122885, 0.102787, 0.10481, 0.164327, 0.167087, 0.147574, 0.147574, 0.21291, 0.173081, 0.26085, 0.18812, 0.173081, 0.137348, 0.185198, 0.182256, 0.209395, 0.185198, 0.196879, 0.196879, 0.185198, 0.206376, 0.196879, 0.236433, 0.15008, 0.15284, 0.164327, 0.185198, 0.125101, 0.127496, 0.147574, 0.085092, 0.129801, 0.144935, 0.21291, 0.144935, 0.139895, 0.127496, 0.109221, 0.116183, 0.058088, 0.064632, 0.096677, 0.096677, 0.15008, 0.161087, 0.15284, 0.098513, 0.132295, 0.139895, 0.098513, 0.060549, 0.109221, 0.120615, 0.06184, 0.029376, 0.038042, 0.054297, 0.037156, 0.054297, 0.035586, 0.071867, 0.044297, 0.028695, 0.018415, 0.011342], '')</t>
  </si>
  <si>
    <t>[161, 162, 163, 164, 165, 166, 167, 168, 169, 170]</t>
  </si>
  <si>
    <t xml:space="preserve">F5S3C9|F5S3C9_9ENTR Diaminopimelate epimerase OS=Enterobacter hormaechei ATCC 49162 </t>
  </si>
  <si>
    <t>([0.288399, 0.324872, 0.219301, 0.257454, 0.308712, 0.346032, 0.229226, 0.21291, 0.173081, 0.137348, 0.167087, 0.179055, 0.116183, 0.11371, 0.15008, 0.194234, 0.129801, 0.132295, 0.069024, 0.0704, 0.111485, 0.120615, 0.074921, 0.076542, 0.076542, 0.0704, 0.03976, 0.0704, 0.094817, 0.137348, 0.196879, 0.137348, 0.161087, 0.164327, 0.158265, 0.076542, 0.074921, 0.122885, 0.144935, 0.170161, 0.120615, 0.067594, 0.067594, 0.129801, 0.229226, 0.147574, 0.15284, 0.257454, 0.291804, 0.203355, 0.21291, 0.120615, 0.173081, 0.10481, 0.15284, 0.094817, 0.096677, 0.098513, 0.074921, 0.127496, 0.18812, 0.247041, 0.328603, 0.247041, 0.216401, 0.196879, 0.206376, 0.196879, 0.182256, 0.173081, 0.219301, 0.21291, 0.239899, 0.139895, 0.191378, 0.191378, 0.170161, 0.21291, 0.200174, 0.158265, 0.15008, 0.15008, 0.096677, 0.092881, 0.144935, 0.142424, 0.137348, 0.216401, 0.142424, 0.134866, 0.092881, 0.109221, 0.11371, 0.15284, 0.268042, 0.295083, 0.295083, 0.366687, 0.366687, 0.284882, 0.366687, 0.301917, 0.308712, 0.398279, 0.398279, 0.398279, 0.321458, 0.257454, 0.243554, 0.264545, 0.275179, 0.308712, 0.308712, 0.311707, 0.370445, 0.370445, 0.264545, 0.278302, 0.339168, 0.40511, 0.458154, 0.394753, 0.494003, 0.377384, 0.366687, 0.328603, 0.328603, 0.40511, 0.440853, 0.458154, 0.525368, 0.521092, 0.465241, 0.380708, 0.339168, 0.30533, 0.268042, 0.346032, 0.346032, 0.324872, 0.332115, 0.301917, 0.291804, 0.170161, 0.271506, 0.206376, 0.179055, 0.170161, 0.147574, 0.170161, 0.164327, 0.194234, 0.194234, 0.185198, 0.203355, 0.158265, 0.167087, 0.142424, 0.173081, 0.173081, 0.120615, 0.118441, 0.170161, 0.21291, 0.278302, 0.216401, 0.291804, 0.36309, 0.284882, 0.311707, 0.342579, 0.271506, 0.167087, 0.173081, 0.26085, 0.328603, 0.42561, 0.422041, 0.380708, 0.398279, 0.40511, 0.468512, 0.433034, 0.433034, 0.377384, 0.40511, 0.366687, 0.31487, 0.31487, 0.332115, 0.271506, 0.236433, 0.301917, 0.401658, 0.390993, 0.30533, 0.298791, 0.203355, 0.203355, 0.239899, 0.134866, 0.134866, 0.134866, 0.155435, 0.127496, 0.191378, 0.209395, 0.318242, 0.36309, 0.324872, 0.301917, 0.36309, 0.366687, 0.366687, 0.318242, 0.222385, 0.278302, 0.25031, 0.264545, 0.236433, 0.232838, 0.321458, 0.216401, 0.216401, 0.222385, 0.25031, 0.17593, 0.10481, 0.081712, 0.086953, 0.11371, 0.127496, 0.127496, 0.086953, 0.096677, 0.069024, 0.139895, 0.161087, 0.185198, 0.243554, 0.194234, 0.271506, 0.18812, 0.243554, 0.161087, 0.15284, 0.155435, 0.200174, 0.278302, 0.311707, 0.324872, 0.225814, 0.203355, 0.173081, 0.247041, 0.229226, 0.342579, 0.284882, 0.298791, 0.30533, 0.239899, 0.229226, 0.225814, 0.311707, 0.239899, 0.239899, 0.25031, 0.173081, 0.17593, 0.15008, 0.120615, 0.076542, 0.111485, 0.173081, 0.179055, 0.129801, 0.096677, 0.045352], '')</t>
  </si>
  <si>
    <t>[130, 131]</t>
  </si>
  <si>
    <t xml:space="preserve">F5S3D4|F5S3D4_9ENTR Porphobilinogen deaminase OS=Enterobacter hormaechei ATCC 49162 </t>
  </si>
  <si>
    <t>([0.118441, 0.15284, 0.081712, 0.085092, 0.122885, 0.147574, 0.185198, 0.21291, 0.278302, 0.21291, 0.209395, 0.173081, 0.094817, 0.15008, 0.120615, 0.122885, 0.088832, 0.100716, 0.092881, 0.088832, 0.129801, 0.127496, 0.142424, 0.200174, 0.167087, 0.161087, 0.173081, 0.167087, 0.109221, 0.088832, 0.096677, 0.125101, 0.125101, 0.15284, 0.173081, 0.17593, 0.122885, 0.203355, 0.264545, 0.268042, 0.271506, 0.209395, 0.203355, 0.122885, 0.15284, 0.219301, 0.25031, 0.164327, 0.142424, 0.209395, 0.155435, 0.216401, 0.200174, 0.281712, 0.346032, 0.232838, 0.164327, 0.167087, 0.158265, 0.173081, 0.11371, 0.116183, 0.10481, 0.147574, 0.147574, 0.086953, 0.090864, 0.079919, 0.125101, 0.122885, 0.129801, 0.109221, 0.092881, 0.060549, 0.06184, 0.06184, 0.083462, 0.15008, 0.21291, 0.15284, 0.170161, 0.182256, 0.182256, 0.155435, 0.21291, 0.30533, 0.387226, 0.288399, 0.278302, 0.200174, 0.167087, 0.170161, 0.167087, 0.134866, 0.200174, 0.194234, 0.206376, 0.247041, 0.284882, 0.271506, 0.349426, 0.284882, 0.247041, 0.173081, 0.281712, 0.257454, 0.239899, 0.164327, 0.25031, 0.25406, 0.25031, 0.328603, 0.288399, 0.30533, 0.41194, 0.370445, 0.370445, 0.359901, 0.284882, 0.18812, 0.191378, 0.191378, 0.219301, 0.328603, 0.311707, 0.308712, 0.291804, 0.30533, 0.318242, 0.31487, 0.236433, 0.291804, 0.295083, 0.321458, 0.401658, 0.401658, 0.444081, 0.366687, 0.301917, 0.275179, 0.335645, 0.335645, 0.247041, 0.243554, 0.239899, 0.332115, 0.271506, 0.275179, 0.275179, 0.342579, 0.25406, 0.332115, 0.356642, 0.264545, 0.278302, 0.295083, 0.257454, 0.26085, 0.257454, 0.328603, 0.390993, 0.308712, 0.219301, 0.219301, 0.200174, 0.147574, 0.120615, 0.170161, 0.11371, 0.10481, 0.10481, 0.10481, 0.10481, 0.069024, 0.120615, 0.120615, 0.111485, 0.066181, 0.059222, 0.067594, 0.05306, 0.03976, 0.088832, 0.17593, 0.26085, 0.21291, 0.278302, 0.229226, 0.268042, 0.318242, 0.26085, 0.268042, 0.352862, 0.352862, 0.40511, 0.332115, 0.318242, 0.232838, 0.332115, 0.264545, 0.318242, 0.268042, 0.352862, 0.328603, 0.264545, 0.247041, 0.332115, 0.339168, 0.390993, 0.281712, 0.232838, 0.268042, 0.30533, 0.219301, 0.229226, 0.268042, 0.339168, 0.352862, 0.458154, 0.414856, 0.433034, 0.433034, 0.447574, 0.433034, 0.390993, 0.433034, 0.433034, 0.394753, 0.359901, 0.398279, 0.486429, 0.562014, 0.505461, 0.483068, 0.570702, 0.557691, 0.465241, 0.461924, 0.384043, 0.408655, 0.346032, 0.40511, 0.414856, 0.398279, 0.374039, 0.418646, 0.328603, 0.346032, 0.370445, 0.41194, 0.418646, 0.332115, 0.25406, 0.257454, 0.232838, 0.209395, 0.144935, 0.15284, 0.142424, 0.170161, 0.170161, 0.271506, 0.271506, 0.271506, 0.356642, 0.359901, 0.281712, 0.349426, 0.339168, 0.356642, 0.332115, 0.308712, 0.380708, 0.465241, 0.59014, 0.613573, 0.675549, 0.73685, 0.83125, 0.805026, 0.759478, 0.716283, 0.618285, 0.622677, 0.529623, 0.490133, 0.541878, 0.642678, 0.562014, 0.483068, 0.476583, 0.494003, 0.505461, 0.476583, 0.476583, 0.458154, 0.366687, 0.288399, 0.291804, 0.291804, 0.26085, 0.25031, 0.26085, 0.318242, 0.332115, 0.440853, 0.505461, 0.461924, 0.42561, 0.483068, 0.553315, 0.525368, 0.494003, 0.472492, 0.486429, 0.480142, 0.418646, 0.545602], '')</t>
  </si>
  <si>
    <t>[231, 232, 234, 235, 274, 275, 276, 277, 278, 279, 280, 281, 282, 283, 284, 286, 287, 288, 292, 306, 310, 311, 317]</t>
  </si>
  <si>
    <t xml:space="preserve">F5S3E2|F5S3E2_9ENTR TDP-N-acetylfucosamine:lipid II N-acetylfucosaminyltransferase OS=Enterobacter hormaechei ATCC 49162 </t>
  </si>
  <si>
    <t>([0.040537, 0.022667, 0.048328, 0.067594, 0.086953, 0.125101, 0.167087, 0.200174, 0.158265, 0.109221, 0.129801, 0.081712, 0.037156, 0.048328, 0.086953, 0.158265, 0.092881, 0.129801, 0.196879, 0.196879, 0.206376, 0.229226, 0.324872, 0.26085, 0.264545, 0.284882, 0.155435, 0.11371, 0.071867, 0.069024, 0.122885, 0.125101, 0.229226, 0.36309, 0.349426, 0.25031, 0.225814, 0.291804, 0.291804, 0.222385, 0.25031, 0.21291, 0.11371, 0.109221, 0.074921, 0.076542, 0.032017, 0.036378, 0.058088, 0.092881, 0.142424, 0.118441, 0.098513, 0.051831, 0.049374, 0.049374, 0.074921, 0.050641, 0.03976, 0.03976, 0.066181, 0.043307, 0.055536, 0.081712, 0.086953, 0.15008, 0.142424, 0.268042, 0.370445, 0.219301, 0.120615, 0.056825, 0.069024, 0.085092, 0.161087, 0.078022, 0.083462, 0.10481, 0.155435, 0.139895, 0.092881, 0.051831, 0.05306, 0.029376, 0.020876, 0.0198, 0.0198, 0.020876, 0.01204, 0.01204, 0.026892, 0.055536, 0.125101, 0.060549, 0.059222, 0.028107, 0.06184, 0.031287, 0.017138, 0.017138, 0.023963, 0.047319, 0.048328, 0.031287, 0.060549, 0.069024, 0.069024, 0.067594, 0.067594, 0.06312, 0.06312, 0.024393, 0.025762, 0.015078, 0.015344, 0.009977, 0.019109, 0.01204, 0.019401, 0.035586, 0.021381, 0.020876, 0.021816, 0.030003, 0.058088, 0.034068, 0.05306, 0.034068, 0.022667, 0.01227, 0.017447, 0.018106, 0.035586, 0.035586, 0.064632, 0.074921, 0.137348, 0.06312, 0.050641, 0.041405, 0.041405, 0.076542, 0.094817, 0.10481, 0.125101, 0.083462, 0.125101, 0.122885, 0.194234, 0.17593, 0.200174, 0.144935, 0.069024, 0.083462, 0.085092, 0.081712, 0.106997, 0.106997, 0.21291, 0.295083, 0.232838, 0.247041, 0.239899, 0.155435, 0.109221, 0.118441, 0.179055, 0.15008, 0.098513, 0.090864, 0.161087, 0.243554, 0.339168, 0.36309, 0.339168, 0.232838, 0.15008, 0.129801, 0.125101, 0.111485, 0.132295, 0.206376, 0.203355, 0.196879, 0.284882, 0.332115, 0.332115, 0.321458, 0.284882, 0.321458, 0.291804, 0.18812, 0.185198, 0.155435, 0.17593, 0.170161, 0.275179, 0.374039, 0.328603, 0.328603, 0.324872, 0.339168, 0.268042, 0.271506, 0.200174, 0.144935, 0.088832, 0.100716, 0.076542, 0.118441, 0.083462, 0.125101, 0.170161, 0.185198, 0.229226, 0.311707, 0.284882, 0.191378, 0.111485, 0.216401, 0.236433, 0.161087, 0.15284, 0.225814, 0.219301, 0.288399, 0.275179, 0.31487, 0.196879, 0.137348, 0.137348, 0.185198, 0.173081, 0.216401, 0.132295, 0.122885, 0.064632, 0.045352, 0.078022, 0.144935, 0.134866, 0.073402, 0.125101, 0.06184, 0.06312, 0.066181, 0.037156, 0.037156, 0.037156, 0.037156, 0.045352, 0.044297, 0.054297, 0.028695, 0.028695, 0.028695, 0.028107, 0.029376, 0.025316, 0.015344, 0.008895, 0.008075, 0.01078, 0.010509, 0.019401, 0.018415, 0.010672, 0.016528, 0.027463, 0.0198, 0.020522, 0.020165, 0.013265, 0.008895, 0.012727, 0.010372, 0.015694, 0.011106, 0.020522, 0.023963, 0.027463, 0.032017, 0.042364, 0.042364, 0.045352, 0.047319, 0.059222, 0.049374, 0.025762, 0.025762, 0.049374, 0.064632, 0.090864, 0.164327, 0.26085, 0.247041, 0.18812, 0.216401, 0.216401, 0.116183, 0.094817, 0.144935, 0.219301, 0.219301, 0.229226, 0.132295, 0.132295, 0.069024, 0.155435, 0.182256, 0.118441, 0.106997, 0.15008, 0.147574, 0.139895, 0.129801, 0.137348, 0.137348, 0.118441, 0.10481, 0.116183, 0.219301, 0.21291, 0.225814, 0.209395, 0.120615, 0.206376, 0.100716, 0.076542, 0.066181, 0.122885, 0.191378, 0.120615, 0.060549, 0.078022, 0.090864, 0.048328, 0.044297, 0.078022, 0.06184, 0.06184, 0.094817, 0.047319, 0.038858, 0.034884, 0.035586, 0.073402, 0.074921, 0.125101, 0.203355, 0.182256, 0.127496, 0.094817, 0.147574, 0.232838, 0.191378, 0.116183, 0.225814, 0.194234], '')</t>
  </si>
  <si>
    <t xml:space="preserve">F5S3E5|F5S3E5_9ENTR dTDP-fucosamine acetyltransferase OS=Enterobacter hormaechei ATCC 49162 </t>
  </si>
  <si>
    <t>([0.158265, 0.196879, 0.120615, 0.17593, 0.100716, 0.147574, 0.173081, 0.17593, 0.109221, 0.067594, 0.073402, 0.081712, 0.116183, 0.17593, 0.155435, 0.088832, 0.100716, 0.090864, 0.050641, 0.074921, 0.134866, 0.132295, 0.116183, 0.21291, 0.173081, 0.18812, 0.185198, 0.203355, 0.203355, 0.321458, 0.318242, 0.339168, 0.318242, 0.18812, 0.219301, 0.239899, 0.232838, 0.31487, 0.291804, 0.374039, 0.291804, 0.308712, 0.264545, 0.308712, 0.271506, 0.291804, 0.390993, 0.284882, 0.182256, 0.219301, 0.179055, 0.196879, 0.216401, 0.257454, 0.356642, 0.328603, 0.222385, 0.308712, 0.206376, 0.170161, 0.18812, 0.275179, 0.257454, 0.216401, 0.216401, 0.142424, 0.144935, 0.078022, 0.139895, 0.15284, 0.15008, 0.170161, 0.26085, 0.216401, 0.200174, 0.232838, 0.229226, 0.311707, 0.335645, 0.418646, 0.461924, 0.440853, 0.454136, 0.450668, 0.541878, 0.4292, 0.56648, 0.538167, 0.538167, 0.525368, 0.613573, 0.553315, 0.529623, 0.494003, 0.436924, 0.41194, 0.271506, 0.239899, 0.281712, 0.26085, 0.26085, 0.185198, 0.185198, 0.17593, 0.196879, 0.11371, 0.109221, 0.074921, 0.109221, 0.185198, 0.196879, 0.196879, 0.232838, 0.257454, 0.179055, 0.170161, 0.167087, 0.281712, 0.209395, 0.129801, 0.142424, 0.155435, 0.229226, 0.170161, 0.164327, 0.137348, 0.222385, 0.209395, 0.247041, 0.219301, 0.147574, 0.096677, 0.056825, 0.037156, 0.0198, 0.037156, 0.058088, 0.056825, 0.05306, 0.096677, 0.167087, 0.092881, 0.090864, 0.109221, 0.085092, 0.055536, 0.054297, 0.029376, 0.059222, 0.055536, 0.030611, 0.051831, 0.085092, 0.144935, 0.216401, 0.291804, 0.288399, 0.229226, 0.26085, 0.179055, 0.11371, 0.088832, 0.147574, 0.139895, 0.139895, 0.194234, 0.26085, 0.278302, 0.366687, 0.281712, 0.236433, 0.335645, 0.291804, 0.247041, 0.161087, 0.155435, 0.109221, 0.088832, 0.161087, 0.170161, 0.26085, 0.346032, 0.30533, 0.301917, 0.30533, 0.21291, 0.257454, 0.191378, 0.147574, 0.15008, 0.236433, 0.225814, 0.216401, 0.26085, 0.295083, 0.349426, 0.308712, 0.31487, 0.349426, 0.332115, 0.219301, 0.134866, 0.111485, 0.158265, 0.161087, 0.129801, 0.206376, 0.127496, 0.191378, 0.191378, 0.191378, 0.15284, 0.118441, 0.067594, 0.034068, 0.018415, 0.022306, 0.020522, 0.027463, 0.020522, 0.015344, 0.022667, 0.033407, 0.030611, 0.021381, 0.014586, 0.012727], '')</t>
  </si>
  <si>
    <t>[84, 86, 87, 88, 89, 90, 91, 92]</t>
  </si>
  <si>
    <t xml:space="preserve">F5S3E6|F5S3E6_9ENTR UDP-N-acetyl-D-mannosamine dehydrogenase OS=Enterobacter hormaechei ATCC 49162 </t>
  </si>
  <si>
    <t>([0.030611, 0.048328, 0.028107, 0.018106, 0.025316, 0.018106, 0.030611, 0.044297, 0.046336, 0.047319, 0.048328, 0.032017, 0.025762, 0.051831, 0.050641, 0.051831, 0.088832, 0.094817, 0.096677, 0.096677, 0.096677, 0.106997, 0.116183, 0.11371, 0.200174, 0.170161, 0.264545, 0.203355, 0.139895, 0.185198, 0.222385, 0.170161, 0.288399, 0.324872, 0.324872, 0.342579, 0.239899, 0.25406, 0.161087, 0.164327, 0.247041, 0.281712, 0.366687, 0.268042, 0.384043, 0.370445, 0.335645, 0.257454, 0.284882, 0.346032, 0.295083, 0.216401, 0.328603, 0.31487, 0.31487, 0.209395, 0.122885, 0.200174, 0.164327, 0.247041, 0.324872, 0.311707, 0.311707, 0.222385, 0.328603, 0.278302, 0.291804, 0.328603, 0.308712, 0.232838, 0.158265, 0.158265, 0.158265, 0.167087, 0.173081, 0.200174, 0.196879, 0.275179, 0.271506, 0.321458, 0.328603, 0.339168, 0.359901, 0.346032, 0.377384, 0.288399, 0.225814, 0.147574, 0.191378, 0.247041, 0.298791, 0.352862, 0.377384, 0.450668, 0.324872, 0.288399, 0.288399, 0.324872, 0.247041, 0.239899, 0.216401, 0.209395, 0.164327, 0.088832, 0.05306, 0.040537, 0.038858, 0.078022, 0.120615, 0.111485, 0.132295, 0.185198, 0.155435, 0.161087, 0.137348, 0.222385, 0.275179, 0.25031, 0.284882, 0.335645, 0.349426, 0.275179, 0.196879, 0.194234, 0.291804, 0.324872, 0.408655, 0.517562, 0.51388, 0.4292, 0.418646, 0.31487, 0.311707, 0.387226, 0.394753, 0.390993, 0.380708, 0.384043, 0.380708, 0.384043, 0.433034, 0.335645, 0.4292, 0.422041, 0.422041, 0.311707, 0.257454, 0.288399, 0.278302, 0.26085, 0.278302, 0.196879, 0.328603, 0.298791, 0.301917, 0.225814, 0.222385, 0.167087, 0.167087, 0.102787, 0.073402, 0.064632, 0.116183, 0.122885, 0.191378, 0.155435, 0.158265, 0.232838, 0.203355, 0.158265, 0.164327, 0.25406, 0.268042, 0.155435, 0.155435, 0.125101, 0.17593, 0.179055, 0.239899, 0.236433, 0.232838, 0.229226, 0.229226, 0.144935, 0.071867, 0.043307, 0.074921, 0.125101, 0.137348, 0.081712, 0.067594, 0.041405, 0.037156, 0.060549, 0.10481, 0.10481, 0.129801, 0.111485, 0.142424, 0.120615, 0.060549, 0.100716, 0.10481, 0.111485, 0.191378, 0.298791, 0.380708, 0.268042, 0.264545, 0.264545, 0.291804, 0.366687, 0.349426, 0.311707, 0.203355, 0.179055, 0.18812, 0.194234, 0.144935, 0.132295, 0.096677, 0.10481, 0.055536, 0.078022, 0.079919, 0.074921, 0.0704, 0.041405, 0.081712, 0.05306, 0.028695, 0.047319, 0.026892, 0.026892, 0.031287, 0.034068, 0.034068, 0.034068, 0.030611, 0.054297, 0.064632, 0.106997, 0.120615, 0.21291, 0.164327, 0.096677, 0.096677, 0.11371, 0.179055, 0.194234, 0.257454, 0.271506, 0.257454, 0.339168, 0.42561, 0.328603, 0.328603, 0.328603, 0.257454, 0.271506, 0.295083, 0.191378, 0.11371, 0.102787, 0.066181, 0.092881, 0.155435, 0.155435, 0.155435, 0.170161, 0.155435, 0.134866, 0.18812, 0.122885, 0.073402, 0.071867, 0.129801, 0.17593, 0.196879, 0.281712, 0.203355, 0.18812, 0.278302, 0.380708, 0.461924, 0.56648, 0.613573, 0.5017, 0.42561, 0.308712, 0.301917, 0.30533, 0.271506, 0.271506, 0.324872, 0.418646, 0.352862, 0.318242, 0.356642, 0.268042, 0.167087, 0.200174, 0.167087, 0.155435, 0.15284, 0.155435, 0.132295, 0.109221, 0.167087, 0.239899, 0.239899, 0.229226, 0.139895, 0.170161, 0.106997, 0.064632, 0.06184, 0.054297, 0.055536, 0.025762, 0.046336, 0.096677, 0.122885, 0.085092, 0.092881, 0.098513, 0.058088, 0.058088, 0.078022, 0.078022, 0.085092, 0.122885, 0.098513, 0.179055, 0.129801, 0.17593, 0.298791, 0.264545, 0.26085, 0.264545, 0.377384, 0.298791, 0.275179, 0.26085, 0.352862, 0.356642, 0.352862, 0.356642, 0.291804, 0.21291, 0.232838, 0.232838, 0.271506, 0.216401, 0.203355, 0.264545, 0.203355, 0.219301, 0.257454, 0.346032, 0.288399, 0.25406, 0.332115, 0.332115, 0.257454, 0.264545, 0.170161, 0.170161, 0.219301, 0.200174, 0.271506, 0.26085, 0.203355, 0.125101, 0.17593, 0.17593, 0.17593, 0.268042, 0.179055, 0.111485, 0.078022, 0.079919, 0.055536, 0.037156, 0.037156, 0.06312, 0.064632, 0.088832, 0.042364, 0.049374, 0.069024, 0.042364, 0.03976, 0.046336, 0.085092, 0.083462, 0.05306, 0.06312, 0.064632, 0.100716, 0.090864, 0.090864, 0.100716, 0.167087, 0.229226, 0.219301, 0.216401, 0.147574, 0.109221, 0.196879, 0.17593, 0.179055, 0.219301, 0.196879, 0.170161, 0.129801, 0.129801, 0.179055, 0.142424, 0.090864], '')</t>
  </si>
  <si>
    <t>[127, 128, 285, 286, 287]</t>
  </si>
  <si>
    <t xml:space="preserve">F5S3E7|F5S3E7_9ENTR UDP-N-acetylglucosamine 2-epimerase OS=Enterobacter hormaechei ATCC 49162 </t>
  </si>
  <si>
    <t>([0.129801, 0.203355, 0.191378, 0.111485, 0.137348, 0.129801, 0.127496, 0.185198, 0.129801, 0.102787, 0.125101, 0.127496, 0.079919, 0.098513, 0.158265, 0.164327, 0.257454, 0.380708, 0.284882, 0.301917, 0.268042, 0.229226, 0.15008, 0.122885, 0.142424, 0.15284, 0.158265, 0.194234, 0.167087, 0.25031, 0.342579, 0.301917, 0.25406, 0.349426, 0.390993, 0.318242, 0.225814, 0.203355, 0.127496, 0.118441, 0.106997, 0.074921, 0.051831, 0.094817, 0.15008, 0.132295, 0.134866, 0.100716, 0.10481, 0.060549, 0.047319, 0.040537, 0.06312, 0.10481, 0.10481, 0.098513, 0.090864, 0.15008, 0.161087, 0.155435, 0.26085, 0.191378, 0.281712, 0.257454, 0.155435, 0.155435, 0.26085, 0.170161, 0.243554, 0.257454, 0.257454, 0.209395, 0.232838, 0.203355, 0.11371, 0.10481, 0.122885, 0.196879, 0.137348, 0.083462, 0.086953, 0.055536, 0.086953, 0.086953, 0.15284, 0.229226, 0.225814, 0.216401, 0.30533, 0.243554, 0.185198, 0.281712, 0.359901, 0.26085, 0.229226, 0.311707, 0.209395, 0.116183, 0.116183, 0.167087, 0.144935, 0.247041, 0.247041, 0.243554, 0.247041, 0.15284, 0.161087, 0.132295, 0.127496, 0.074921, 0.11371, 0.139895, 0.134866, 0.144935, 0.147574, 0.106997, 0.125101, 0.243554, 0.225814, 0.247041, 0.264545, 0.374039, 0.311707, 0.390993, 0.390993, 0.394753, 0.401658, 0.390993, 0.422041, 0.422041, 0.422041, 0.390993, 0.349426, 0.264545, 0.25406, 0.225814, 0.281712, 0.311707, 0.288399, 0.41194, 0.394753, 0.374039, 0.356642, 0.398279, 0.398279, 0.318242, 0.232838, 0.318242, 0.328603, 0.339168, 0.25031, 0.332115, 0.374039, 0.408655, 0.494003, 0.398279, 0.401658, 0.36309, 0.342579, 0.339168, 0.335645, 0.328603, 0.264545, 0.179055, 0.182256, 0.147574, 0.144935, 0.137348, 0.073402, 0.042364, 0.038042, 0.073402, 0.073402, 0.044297, 0.025762, 0.022306, 0.042364, 0.081712, 0.134866, 0.074921, 0.079919, 0.060549, 0.064632, 0.056825, 0.085092, 0.066181, 0.076542, 0.073402, 0.147574, 0.144935, 0.132295, 0.142424, 0.144935, 0.144935, 0.203355, 0.288399, 0.324872, 0.219301, 0.15008, 0.092881, 0.161087, 0.15284, 0.182256, 0.161087, 0.236433, 0.284882, 0.311707, 0.209395, 0.301917, 0.268042, 0.380708, 0.359901, 0.36309, 0.359901, 0.264545, 0.203355, 0.209395, 0.17593, 0.185198, 0.239899, 0.321458, 0.222385, 0.196879, 0.170161, 0.182256, 0.196879, 0.196879, 0.206376, 0.243554, 0.25031, 0.167087, 0.116183, 0.132295, 0.142424, 0.092881, 0.158265, 0.144935, 0.15008, 0.200174, 0.295083, 0.25406, 0.236433, 0.342579, 0.398279, 0.359901, 0.366687, 0.346032, 0.243554, 0.158265, 0.219301, 0.216401, 0.243554, 0.324872, 0.42561, 0.324872, 0.311707, 0.225814, 0.219301, 0.222385, 0.222385, 0.216401, 0.295083, 0.209395, 0.129801, 0.129801, 0.10481, 0.064632, 0.034884, 0.036378, 0.049374, 0.054297, 0.054297, 0.0704, 0.032677, 0.019401, 0.017797, 0.018415, 0.030611, 0.059222, 0.05306, 0.044297, 0.043307, 0.023087, 0.041405, 0.076542, 0.0704, 0.11371, 0.185198, 0.288399, 0.284882, 0.318242, 0.30533, 0.328603, 0.291804, 0.318242, 0.332115, 0.384043, 0.458154, 0.465241, 0.461924, 0.472492, 0.486429, 0.483068, 0.626927, 0.63748, 0.58069, 0.486429, 0.525368, 0.468512, 0.468512, 0.570702, 0.494003, 0.490133, 0.377384, 0.377384, 0.458154, 0.538167, 0.604312, 0.648219, 0.618285, 0.59508, 0.476583, 0.398279, 0.418646, 0.40511, 0.324872, 0.359901, 0.422041, 0.332115, 0.281712, 0.284882, 0.288399, 0.366687, 0.387226, 0.483068, 0.465241, 0.472492, 0.436924, 0.387226, 0.359901, 0.359901, 0.342579, 0.433034, 0.51388, 0.529623, 0.422041, 0.490133, 0.490133, 0.497853, 0.608892, 0.680603, 0.59508, 0.58069, 0.553315, 0.444081, 0.349426, 0.440853, 0.40511, 0.356642, 0.384043, 0.384043, 0.40511, 0.422041, 0.359901, 0.356642, 0.25031, 0.311707, 0.284882, 0.247041, 0.21291, 0.170161, 0.164327, 0.203355, 0.161087, 0.129801, 0.219301], '')</t>
  </si>
  <si>
    <t>[303, 304, 305, 307, 310, 316, 317, 318, 319, 320, 343, 344, 349, 350, 351, 352, 353]</t>
  </si>
  <si>
    <t xml:space="preserve">F5S3E9|F5S3E9_9ENTR Undecaprenyl-phosphate alpha-N-acetylglucosaminyl 1-phosphate transferase OS=Enterobacter hormaechei ATCC 49162 </t>
  </si>
  <si>
    <t>([0.005734, 0.007495, 0.005378, 0.003727, 0.003053, 0.00231, 0.003079, 0.003924, 0.003727, 0.002881, 0.002503, 0.001906, 0.001267, 0.00152, 0.002327, 0.002276, 0.001936, 0.00225, 0.002194, 0.002057, 0.002035, 0.00283, 0.002014, 0.002211, 0.003461, 0.004775, 0.008156, 0.008276, 0.005011, 0.006533, 0.010509, 0.019109, 0.041405, 0.092881, 0.122885, 0.055536, 0.025316, 0.055536, 0.034884, 0.0198, 0.018415, 0.036378, 0.018415, 0.035586, 0.034884, 0.016257, 0.01227, 0.010509, 0.006567, 0.008409, 0.00515, 0.005318, 0.003431, 0.003478, 0.002366, 0.002035, 0.003079, 0.003079, 0.001906, 0.001936, 0.002881, 0.0028, 0.00246, 0.003109, 0.002194, 0.002014, 0.002014, 0.002014, 0.001572, 0.002014, 0.002503, 0.002976, 0.001936, 0.002366, 0.001572, 0.001722, 0.002078, 0.001675, 0.001649, 0.002512, 0.003757, 0.003478, 0.002327, 0.002727, 0.002276, 0.003177, 0.003405, 0.004775, 0.003607, 0.004513, 0.004483, 0.004646, 0.004646, 0.006894, 0.00777, 0.009865, 0.008895, 0.008895, 0.006988, 0.006988, 0.00543, 0.004358, 0.003276, 0.003804, 0.003607, 0.005011, 0.003671, 0.003405, 0.002349, 0.003701, 0.00359, 0.002976, 0.0028, 0.002581, 0.001872, 0.001417, 0.001649, 0.002688, 0.002014, 0.003177, 0.003177, 0.00292, 0.002482, 0.003276, 0.004646, 0.003109, 0.00316, 0.002881, 0.002688, 0.002688, 0.002727, 0.001906, 0.001743, 0.001533, 0.001675, 0.001572, 0.002194, 0.001808, 0.001112, 0.001649, 0.001305, 0.001202, 0.001649, 0.001967, 0.00146, 0.001408, 0.00231, 0.00152, 0.002529, 0.003821, 0.003804, 0.002529, 0.003671, 0.005503, 0.004414, 0.005734, 0.007877, 0.006894, 0.008075, 0.007422, 0.007091, 0.007177, 0.00777, 0.007422, 0.006421, 0.005992, 0.00407, 0.003079, 0.002881, 0.002881, 0.00292, 0.004388, 0.004358, 0.004358, 0.00316, 0.004414, 0.003701, 0.002662, 0.003014, 0.001936, 0.002662, 0.00225, 0.001748, 0.002336, 0.002035, 0.002078, 0.002078, 0.003276, 0.003053, 0.003276, 0.002581, 0.001748, 0.001748, 0.001786, 0.001786, 0.002035, 0.001383, 0.001687, 0.002503, 0.003053, 0.00316, 0.003607, 0.003405, 0.00316, 0.00292, 0.003366, 0.004736, 0.005932, 0.005378, 0.007877, 0.013016, 0.009977, 0.010131, 0.00962, 0.008895, 0.009294, 0.009294, 0.009294, 0.006482, 0.004775, 0.003366, 0.003431, 0.003671, 0.004835, 0.00777, 0.010221, 0.010221, 0.009865, 0.012727, 0.01227, 0.014315, 0.008409, 0.013265, 0.028695, 0.017138, 0.042364, 0.029376, 0.024393, 0.025316, 0.024826, 0.021816, 0.034068, 0.035586, 0.035586, 0.016826, 0.011342, 0.011106, 0.008804, 0.006533, 0.00558, 0.004135, 0.003177, 0.00316, 0.003276, 0.003079, 0.0028, 0.0028, 0.003366, 0.004689, 0.00543, 0.007555, 0.013437, 0.009187, 0.014783, 0.014783, 0.029376, 0.047319, 0.048328, 0.071867, 0.06184, 0.081712, 0.15008, 0.118441, 0.127496, 0.085092, 0.085092, 0.129801, 0.122885, 0.051831, 0.055536, 0.081712, 0.088832, 0.081712, 0.142424, 0.067594, 0.034068, 0.018106, 0.010221, 0.010131, 0.007177, 0.009096, 0.008002, 0.007091, 0.007177, 0.007259, 0.007877, 0.006701, 0.005683, 0.005683, 0.006701, 0.005799, 0.00515, 0.005249, 0.00359, 0.003607, 0.005318, 0.004577, 0.004577, 0.006795, 0.006988, 0.006701, 0.005992, 0.005683, 0.004611, 0.004976, 0.004976, 0.003864, 0.003212, 0.003212, 0.0028, 0.00246, 0.001855, 0.001748, 0.001155, 0.001709, 0.001335, 0.001103, 0.001211, 0.001722, 0.001675, 0.001383, 0.001344, 0.001786, 0.001687, 0.002117, 0.002705, 0.002503, 0.002623, 0.003757, 0.005249, 0.004315, 0.006482, 0.010221, 0.013613, 0.018415, 0.019401, 0.042364, 0.067594, 0.125101, 0.116183, 0.118441, 0.164327, 0.291804, 0.291804, 0.268042, 0.318242, 0.321458, 0.450668, 0.570702, 0.545602, 0.521092, 0.699094, 0.671169, 0.642678, 0.608892, 0.741537, 0.716283], '')</t>
  </si>
  <si>
    <t>[358, 359, 360, 361, 362, 363, 364, 365, 366]</t>
  </si>
  <si>
    <t xml:space="preserve">F5S3F0|F5S3F0_9ENTR Transcription termination factor Rho OS=Enterobacter hormaechei ATCC 49162 </t>
  </si>
  <si>
    <t>([0.408655, 0.436924, 0.490133, 0.387226, 0.295083, 0.332115, 0.25406, 0.284882, 0.324872, 0.359901, 0.346032, 0.380708, 0.288399, 0.387226, 0.394753, 0.390993, 0.444081, 0.447574, 0.40511, 0.394753, 0.356642, 0.436924, 0.444081, 0.346032, 0.346032, 0.332115, 0.298791, 0.301917, 0.225814, 0.206376, 0.206376, 0.247041, 0.216401, 0.295083, 0.278302, 0.268042, 0.268042, 0.30533, 0.222385, 0.164327, 0.167087, 0.179055, 0.167087, 0.116183, 0.122885, 0.196879, 0.216401, 0.17593, 0.264545, 0.349426, 0.352862, 0.243554, 0.236433, 0.173081, 0.120615, 0.120615, 0.120615, 0.094817, 0.094817, 0.15008, 0.239899, 0.167087, 0.109221, 0.092881, 0.132295, 0.222385, 0.219301, 0.30533, 0.295083, 0.203355, 0.144935, 0.144935, 0.268042, 0.268042, 0.377384, 0.370445, 0.374039, 0.374039, 0.30533, 0.308712, 0.232838, 0.232838, 0.31487, 0.390993, 0.42561, 0.433034, 0.311707, 0.30533, 0.298791, 0.377384, 0.370445, 0.436924, 0.468512, 0.468512, 0.465241, 0.465241, 0.557691, 0.575842, 0.575842, 0.59917, 0.465241, 0.517562, 0.4292, 0.342579, 0.339168, 0.268042, 0.271506, 0.370445, 0.30533, 0.318242, 0.236433, 0.332115, 0.328603, 0.328603, 0.308712, 0.321458, 0.308712, 0.308712, 0.30533, 0.301917, 0.298791, 0.321458, 0.247041, 0.339168, 0.433034, 0.356642, 0.4292, 0.450668, 0.359901, 0.433034, 0.390993, 0.490133, 0.480142, 0.480142, 0.366687, 0.352862, 0.308712, 0.321458, 0.321458, 0.311707, 0.324872, 0.41194, 0.494003, 0.63748, 0.632174, 0.632174, 0.632174, 0.63748, 0.557691, 0.661982, 0.56648, 0.505461, 0.5017, 0.422041, 0.398279, 0.476583, 0.51388, 0.454136, 0.440853, 0.440853, 0.440853, 0.436924, 0.436924, 0.436924, 0.349426, 0.257454, 0.185198, 0.232838, 0.25406, 0.308712, 0.308712, 0.342579, 0.418646, 0.41194, 0.5017, 0.497853, 0.418646, 0.311707, 0.408655, 0.418646, 0.332115, 0.308712, 0.30533, 0.308712, 0.219301, 0.268042, 0.271506, 0.346032, 0.387226, 0.387226, 0.366687, 0.30533, 0.268042, 0.191378, 0.167087, 0.11371, 0.085092, 0.083462, 0.076542, 0.076542, 0.074921, 0.127496, 0.173081, 0.17593, 0.182256, 0.203355, 0.236433, 0.328603, 0.284882, 0.281712, 0.25406, 0.173081, 0.173081, 0.229226, 0.30533, 0.349426, 0.346032, 0.359901, 0.40511, 0.5017, 0.5017, 0.377384, 0.387226, 0.370445, 0.390993, 0.349426, 0.414856, 0.408655, 0.40511, 0.374039, 0.374039, 0.308712, 0.356642, 0.436924, 0.401658, 0.339168, 0.236433, 0.318242, 0.380708, 0.377384, 0.374039, 0.36309, 0.390993, 0.31487, 0.31487, 0.291804, 0.318242, 0.31487, 0.324872, 0.243554, 0.219301, 0.134866, 0.122885, 0.090864, 0.086953, 0.109221, 0.094817, 0.158265, 0.147574, 0.096677, 0.096677, 0.098513, 0.081712, 0.079919, 0.127496, 0.122885, 0.078022, 0.05306, 0.066181, 0.050641, 0.079919, 0.134866, 0.203355, 0.216401, 0.216401, 0.216401, 0.21291, 0.298791, 0.225814, 0.229226, 0.281712, 0.321458, 0.295083, 0.243554, 0.335645, 0.318242, 0.342579, 0.401658, 0.465241, 0.328603, 0.25031, 0.25031, 0.222385, 0.196879, 0.26085, 0.352862, 0.281712, 0.295083, 0.308712, 0.377384, 0.370445, 0.398279, 0.30533, 0.339168, 0.335645, 0.243554, 0.216401, 0.194234, 0.173081, 0.116183, 0.127496, 0.219301, 0.225814, 0.25406, 0.284882, 0.281712, 0.232838, 0.301917, 0.301917, 0.225814, 0.15284, 0.090864, 0.096677, 0.164327, 0.086953, 0.142424, 0.21291, 0.247041, 0.239899, 0.281712, 0.321458, 0.422041, 0.332115, 0.335645, 0.25406, 0.25406, 0.257454, 0.291804, 0.203355, 0.164327, 0.236433, 0.31487, 0.408655, 0.328603, 0.21291, 0.349426, 0.321458, 0.236433, 0.232838, 0.15008, 0.15008, 0.182256, 0.170161, 0.247041, 0.243554, 0.328603, 0.324872, 0.339168, 0.359901, 0.36309, 0.31487, 0.308712, 0.31487, 0.328603, 0.408655, 0.538167, 0.414856, 0.465241, 0.553315, 0.509769, 0.505461, 0.408655, 0.332115, 0.332115, 0.324872, 0.243554, 0.170161, 0.17593, 0.191378, 0.147574, 0.216401, 0.308712, 0.222385, 0.219301, 0.182256, 0.137348, 0.137348, 0.122885, 0.0704, 0.043307, 0.059222, 0.10481, 0.102787, 0.137348, 0.11371, 0.118441, 0.173081, 0.25031, 0.257454, 0.225814, 0.268042, 0.173081, 0.090864, 0.147574, 0.118441, 0.109221, 0.129801, 0.118441, 0.200174, 0.25031, 0.311707, 0.275179, 0.25406, 0.324872, 0.335645, 0.359901, 0.321458, 0.295083, 0.247041], '')</t>
  </si>
  <si>
    <t>[96, 97, 98, 99, 101, 143, 144, 145, 146, 147, 148, 149, 150, 151, 152, 156, 174, 219, 220, 365, 368, 369, 370]</t>
  </si>
  <si>
    <t xml:space="preserve">F5S3F2|F5S3F2_9ENTR ATP-dependent RNA helicase RhlB OS=Enterobacter hormaechei ATCC 49162 </t>
  </si>
  <si>
    <t>([0.444081, 0.472492, 0.51388, 0.370445, 0.359901, 0.281712, 0.324872, 0.390993, 0.41194, 0.359901, 0.288399, 0.346032, 0.318242, 0.239899, 0.257454, 0.25031, 0.324872, 0.321458, 0.196879, 0.194234, 0.209395, 0.239899, 0.243554, 0.268042, 0.281712, 0.318242, 0.366687, 0.278302, 0.21291, 0.142424, 0.229226, 0.239899, 0.219301, 0.173081, 0.216401, 0.196879, 0.200174, 0.209395, 0.15284, 0.216401, 0.206376, 0.200174, 0.243554, 0.25031, 0.216401, 0.30533, 0.295083, 0.324872, 0.401658, 0.436924, 0.483068, 0.41194, 0.387226, 0.298791, 0.380708, 0.41194, 0.414856, 0.301917, 0.301917, 0.278302, 0.225814, 0.15284, 0.144935, 0.17593, 0.196879, 0.167087, 0.100716, 0.081712, 0.086953, 0.090864, 0.088832, 0.071867, 0.096677, 0.182256, 0.295083, 0.298791, 0.264545, 0.179055, 0.194234, 0.147574, 0.196879, 0.31487, 0.398279, 0.40511, 0.418646, 0.295083, 0.295083, 0.318242, 0.36309, 0.257454, 0.257454, 0.225814, 0.30533, 0.257454, 0.264545, 0.264545, 0.17593, 0.17593, 0.268042, 0.324872, 0.370445, 0.401658, 0.275179, 0.271506, 0.182256, 0.161087, 0.161087, 0.161087, 0.142424, 0.132295, 0.209395, 0.21291, 0.243554, 0.15284, 0.191378, 0.173081, 0.15284, 0.155435, 0.182256, 0.120615, 0.090864, 0.098513, 0.098513, 0.161087, 0.109221, 0.18812, 0.11371, 0.116183, 0.081712, 0.139895, 0.147574, 0.15284, 0.144935, 0.147574, 0.155435, 0.088832, 0.094817, 0.050641, 0.071867, 0.071867, 0.116183, 0.194234, 0.182256, 0.111485, 0.122885, 0.11371, 0.106997, 0.15284, 0.147574, 0.239899, 0.17593, 0.116183, 0.071867, 0.041405, 0.044297, 0.081712, 0.116183, 0.118441, 0.185198, 0.17593, 0.11371, 0.11371, 0.06184, 0.059222, 0.054297, 0.027463, 0.046336, 0.049374, 0.033407, 0.059222, 0.028695, 0.026338, 0.021816, 0.032677, 0.055536, 0.038858, 0.043307, 0.043307, 0.033407, 0.037156, 0.050641, 0.085092, 0.046336, 0.085092, 0.067594, 0.076542, 0.069024, 0.0704, 0.054297, 0.100716, 0.060549, 0.11371, 0.109221, 0.18812, 0.134866, 0.134866, 0.182256, 0.094817, 0.096677, 0.058088, 0.059222, 0.058088, 0.046336, 0.086953, 0.086953, 0.090864, 0.158265, 0.17593, 0.122885, 0.155435, 0.102787, 0.17593, 0.206376, 0.308712, 0.321458, 0.387226, 0.401658, 0.387226, 0.476583, 0.5017, 0.517562, 0.497853, 0.505461, 0.575842, 0.458154, 0.332115, 0.275179, 0.291804, 0.380708, 0.461924, 0.465241, 0.557691, 0.538167, 0.454136, 0.433034, 0.335645, 0.25406, 0.257454, 0.264545, 0.182256, 0.120615, 0.206376, 0.222385, 0.222385, 0.120615, 0.219301, 0.335645, 0.418646, 0.359901, 0.275179, 0.179055, 0.090864, 0.0704, 0.076542, 0.102787, 0.10481, 0.167087, 0.239899, 0.161087, 0.167087, 0.25406, 0.25406, 0.142424, 0.132295, 0.122885, 0.139895, 0.100716, 0.081712, 0.088832, 0.10481, 0.167087, 0.243554, 0.288399, 0.31487, 0.222385, 0.15008, 0.158265, 0.158265, 0.173081, 0.185198, 0.147574, 0.15284, 0.222385, 0.324872, 0.318242, 0.239899, 0.318242, 0.268042, 0.216401, 0.219301, 0.232838, 0.144935, 0.155435, 0.203355, 0.206376, 0.295083, 0.298791, 0.301917, 0.225814, 0.15284, 0.161087, 0.164327, 0.161087, 0.17593, 0.134866, 0.125101, 0.170161, 0.170161, 0.247041, 0.25406, 0.25031, 0.167087, 0.295083, 0.264545, 0.216401, 0.222385, 0.216401, 0.236433, 0.144935, 0.219301, 0.21291, 0.275179, 0.222385, 0.247041, 0.243554, 0.30533, 0.25031, 0.284882, 0.295083, 0.21291, 0.229226, 0.229226, 0.301917, 0.194234, 0.216401, 0.268042, 0.268042, 0.264545, 0.31487, 0.387226, 0.377384, 0.436924, 0.4292, 0.505461, 0.480142, 0.476583, 0.387226, 0.468512, 0.380708, 0.352862, 0.346032, 0.41194, 0.418646, 0.346032, 0.401658, 0.328603, 0.346032, 0.268042, 0.295083, 0.275179, 0.219301, 0.229226, 0.26085, 0.18812, 0.125101, 0.122885, 0.127496, 0.191378, 0.129801, 0.216401, 0.257454, 0.342579, 0.332115, 0.247041, 0.335645, 0.384043, 0.465241, 0.4292, 0.436924, 0.335645, 0.359901, 0.450668, 0.370445, 0.390993, 0.5017, 0.63748, 0.632174, 0.622677, 0.534167, 0.648219, 0.604312, 0.618285, 0.622677, 0.622677, 0.724957, 0.724957, 0.690604, 0.712013, 0.745909, 0.827927, 0.889439, 0.889439, 0.885302, 0.91684, 0.912647, 0.89662, 0.885302, 0.88723, 0.889439, 0.934618, 0.93079, 0.932927, 0.919029, 0.921076, 0.922952, 0.924947, 0.921076, 0.922952, 0.903857, 0.903857, 0.901269, 0.905695], '')</t>
  </si>
  <si>
    <t>[2, 219, 220, 222, 223, 231, 232, 343, 384, 385, 386, 387, 388, 389, 390, 391, 392, 393, 394, 395, 396, 397, 398, 399, 400, 401, 402, 403, 404, 405, 406, 407, 408, 409, 410, 411, 412, 413, 414, 415, 416, 417, 418, 419, 420, 421]</t>
  </si>
  <si>
    <t>(37</t>
  </si>
  <si>
    <t>45)</t>
  </si>
  <si>
    <t xml:space="preserve">F5S3F4|F5S3F4_9ENTR ATP-dependent DNA helicase Rep OS=Enterobacter hormaechei ATCC 49162 </t>
  </si>
  <si>
    <t>([0.483068, 0.538167, 0.384043, 0.31487, 0.349426, 0.366687, 0.436924, 0.36309, 0.295083, 0.247041, 0.194234, 0.200174, 0.18812, 0.232838, 0.219301, 0.18812, 0.191378, 0.182256, 0.17593, 0.173081, 0.144935, 0.127496, 0.122885, 0.21291, 0.275179, 0.182256, 0.158265, 0.139895, 0.134866, 0.127496, 0.182256, 0.257454, 0.216401, 0.219301, 0.167087, 0.17593, 0.15008, 0.155435, 0.161087, 0.096677, 0.078022, 0.098513, 0.111485, 0.111485, 0.054297, 0.056825, 0.106997, 0.127496, 0.100716, 0.137348, 0.219301, 0.229226, 0.200174, 0.268042, 0.288399, 0.380708, 0.308712, 0.339168, 0.342579, 0.339168, 0.342579, 0.370445, 0.40511, 0.472492, 0.486429, 0.570702, 0.570702, 0.549308, 0.461924, 0.454136, 0.394753, 0.387226, 0.374039, 0.301917, 0.308712, 0.295083, 0.206376, 0.264545, 0.185198, 0.182256, 0.111485, 0.106997, 0.109221, 0.109221, 0.120615, 0.06184, 0.06184, 0.048328, 0.029376, 0.048328, 0.047319, 0.081712, 0.081712, 0.086953, 0.086953, 0.081712, 0.047319, 0.041405, 0.043307, 0.078022, 0.076542, 0.134866, 0.216401, 0.158265, 0.132295, 0.071867, 0.074921, 0.090864, 0.120615, 0.118441, 0.122885, 0.161087, 0.161087, 0.102787, 0.055536, 0.118441, 0.120615, 0.191378, 0.295083, 0.219301, 0.142424, 0.085092, 0.086953, 0.086953, 0.076542, 0.05306, 0.088832, 0.147574, 0.088832, 0.079919, 0.142424, 0.074921, 0.067594, 0.074921, 0.127496, 0.129801, 0.096677, 0.094817, 0.11371, 0.096677, 0.147574, 0.194234, 0.247041, 0.209395, 0.203355, 0.257454, 0.346032, 0.346032, 0.356642, 0.447574, 0.458154, 0.440853, 0.454136, 0.349426, 0.30533, 0.298791, 0.31487, 0.268042, 0.264545, 0.15008, 0.111485, 0.111485, 0.111485, 0.129801, 0.125101, 0.122885, 0.120615, 0.081712, 0.090864, 0.05306, 0.031287, 0.031287, 0.017138, 0.030003, 0.06312, 0.044297, 0.024393, 0.022667, 0.022306, 0.026892, 0.047319, 0.047319, 0.026338, 0.019401, 0.020165, 0.024393, 0.027463, 0.036378, 0.06312, 0.036378, 0.055536, 0.10481, 0.096677, 0.098513, 0.098513, 0.100716, 0.158265, 0.158265, 0.229226, 0.236433, 0.132295, 0.078022, 0.086953, 0.15008, 0.239899, 0.155435, 0.164327, 0.158265, 0.15284, 0.15284, 0.216401, 0.219301, 0.209395, 0.142424, 0.25406, 0.170161, 0.109221, 0.111485, 0.118441, 0.073402, 0.081712, 0.132295, 0.209395, 0.275179, 0.236433, 0.219301, 0.196879, 0.196879, 0.134866, 0.088832, 0.081712, 0.083462, 0.088832, 0.090864, 0.15008, 0.139895, 0.134866, 0.125101, 0.125101, 0.10481, 0.164327, 0.222385, 0.194234, 0.185198, 0.216401, 0.25406, 0.271506, 0.298791, 0.222385, 0.298791, 0.278302, 0.275179, 0.264545, 0.264545, 0.15284, 0.170161, 0.147574, 0.15284, 0.229226, 0.170161, 0.18812, 0.191378, 0.125101, 0.155435, 0.161087, 0.15008, 0.092881, 0.081712, 0.134866, 0.18812, 0.182256, 0.26085, 0.179055, 0.116183, 0.109221, 0.173081, 0.125101, 0.161087, 0.158265, 0.098513, 0.086953, 0.125101, 0.137348, 0.225814, 0.243554, 0.243554, 0.170161, 0.147574, 0.158265, 0.158265, 0.158265, 0.100716, 0.051831, 0.088832, 0.15008, 0.094817, 0.111485, 0.083462, 0.074921, 0.129801, 0.206376, 0.21291, 0.236433, 0.161087, 0.094817, 0.078022, 0.06312, 0.10481, 0.200174, 0.200174, 0.21291, 0.219301, 0.311707, 0.394753, 0.408655, 0.394753, 0.414856, 0.422041, 0.505461, 0.517562, 0.42561, 0.328603, 0.384043, 0.390993, 0.465241, 0.436924, 0.374039, 0.418646, 0.401658, 0.390993, 0.390993, 0.295083, 0.288399, 0.284882, 0.229226, 0.191378, 0.122885, 0.116183, 0.066181, 0.067594, 0.06312, 0.111485, 0.182256, 0.216401, 0.209395, 0.203355, 0.247041, 0.203355, 0.200174, 0.200174, 0.161087, 0.096677, 0.125101, 0.132295, 0.137348, 0.21291, 0.158265, 0.268042, 0.264545, 0.346032, 0.26085, 0.257454, 0.243554, 0.236433, 0.232838, 0.232838, 0.137348, 0.109221, 0.194234, 0.179055, 0.209395, 0.26085, 0.25406, 0.291804, 0.284882, 0.191378, 0.125101, 0.173081, 0.090864, 0.090864, 0.090864, 0.10481, 0.064632, 0.067594, 0.073402, 0.085092, 0.088832, 0.167087, 0.275179, 0.275179, 0.247041, 0.125101, 0.073402, 0.122885, 0.076542, 0.050641, 0.090864, 0.15008, 0.200174, 0.281712, 0.359901, 0.377384, 0.356642, 0.440853, 0.4292, 0.387226, 0.36309, 0.281712, 0.288399, 0.278302, 0.200174, 0.225814, 0.352862, 0.31487, 0.291804, 0.328603, 0.394753, 0.380708, 0.387226, 0.352862, 0.352862, 0.278302, 0.161087, 0.243554, 0.21291, 0.21291, 0.144935, 0.144935, 0.17593, 0.164327, 0.109221, 0.167087, 0.17593, 0.167087, 0.196879, 0.229226, 0.275179, 0.264545, 0.271506, 0.173081, 0.182256, 0.164327, 0.167087, 0.275179, 0.264545, 0.191378, 0.200174, 0.30533, 0.194234, 0.164327, 0.167087, 0.257454, 0.200174, 0.200174, 0.191378, 0.194234, 0.167087, 0.182256, 0.182256, 0.194234, 0.31487, 0.247041, 0.243554, 0.291804, 0.225814, 0.222385, 0.339168, 0.257454, 0.17593, 0.278302, 0.356642, 0.271506, 0.264545, 0.229226, 0.239899, 0.243554, 0.209395, 0.170161, 0.092881, 0.106997, 0.100716, 0.081712, 0.10481, 0.120615, 0.167087, 0.216401, 0.200174, 0.170161, 0.26085, 0.30533, 0.298791, 0.257454, 0.332115, 0.335645, 0.366687, 0.359901, 0.370445, 0.408655, 0.380708, 0.472492, 0.342579, 0.298791, 0.30533, 0.346032, 0.308712, 0.203355, 0.225814, 0.25406, 0.278302, 0.275179, 0.232838, 0.25406, 0.308712, 0.346032, 0.298791, 0.366687, 0.281712, 0.281712, 0.36309, 0.401658, 0.339168, 0.458154, 0.486429, 0.374039, 0.36309, 0.324872, 0.390993, 0.387226, 0.349426, 0.31487, 0.318242, 0.387226, 0.380708, 0.380708, 0.349426, 0.401658, 0.408655, 0.5017, 0.468512, 0.472492, 0.549308, 0.549308, 0.549308, 0.476583, 0.557691, 0.562014, 0.562014, 0.575842, 0.534167, 0.58069, 0.613573, 0.59508, 0.517562, 0.534167, 0.408655, 0.440853, 0.339168, 0.264545, 0.170161, 0.132295, 0.085092, 0.083462, 0.100716, 0.10481, 0.170161, 0.200174, 0.132295, 0.134866, 0.158265, 0.179055, 0.182256, 0.191378, 0.191378, 0.18812, 0.185198, 0.295083, 0.275179, 0.370445, 0.370445, 0.468512, 0.570702, 0.675549, 0.661982, 0.694846, 0.58069, 0.534167, 0.440853, 0.454136, 0.538167, 0.418646, 0.422041, 0.408655, 0.384043, 0.387226, 0.458154, 0.465241, 0.374039, 0.370445, 0.26085, 0.328603, 0.25031, 0.182256, 0.161087, 0.182256, 0.182256, 0.236433, 0.264545, 0.268042, 0.332115, 0.342579, 0.349426, 0.284882, 0.284882, 0.339168, 0.346032, 0.387226, 0.374039, 0.436924, 0.332115, 0.36309, 0.284882, 0.366687, 0.349426, 0.390993, 0.380708, 0.401658, 0.42561, 0.349426, 0.352862, 0.247041, 0.247041, 0.321458, 0.394753, 0.394753, 0.352862, 0.278302, 0.170161, 0.17593, 0.164327, 0.264545, 0.342579, 0.40511, 0.36309, 0.444081, 0.401658, 0.398279, 0.394753, 0.356642, 0.440853, 0.450668, 0.541878, 0.541878, 0.444081, 0.418646, 0.40511, 0.387226, 0.377384, 0.436924, 0.422041, 0.42561, 0.408655, 0.408655, 0.408655, 0.444081, 0.418646, 0.408655, 0.384043, 0.352862, 0.359901, 0.311707, 0.374039, 0.380708, 0.324872, 0.440853], '')</t>
  </si>
  <si>
    <t>[1, 65, 66, 67, 318, 319, 537, 540, 541, 542, 544, 545, 546, 547, 548, 549, 550, 551, 552, 553, 580, 581, 582, 583, 584, 585, 588, 650, 651]</t>
  </si>
  <si>
    <t xml:space="preserve">F5S3F7|F5S3F7_9ENTR Glycerol-3-phosphate dehydrogenase [NAD(P)+] OS=Enterobacter hormaechei ATCC 49162 </t>
  </si>
  <si>
    <t>([0.111485, 0.147574, 0.142424, 0.179055, 0.209395, 0.127496, 0.155435, 0.191378, 0.185198, 0.132295, 0.129801, 0.096677, 0.102787, 0.055536, 0.0704, 0.064632, 0.088832, 0.088832, 0.122885, 0.125101, 0.127496, 0.15008, 0.090864, 0.060549, 0.060549, 0.06312, 0.125101, 0.147574, 0.142424, 0.173081, 0.164327, 0.164327, 0.264545, 0.170161, 0.268042, 0.30533, 0.31487, 0.30533, 0.239899, 0.25031, 0.17593, 0.206376, 0.167087, 0.164327, 0.288399, 0.301917, 0.222385, 0.247041, 0.118441, 0.142424, 0.147574, 0.236433, 0.182256, 0.102787, 0.10481, 0.111485, 0.106997, 0.106997, 0.06184, 0.073402, 0.0704, 0.088832, 0.06312, 0.102787, 0.142424, 0.118441, 0.111485, 0.17593, 0.085092, 0.100716, 0.045352, 0.026892, 0.018787, 0.038858, 0.071867, 0.122885, 0.0704, 0.034068, 0.031287, 0.06312, 0.049374, 0.026892, 0.033407, 0.064632, 0.042364, 0.051831, 0.066181, 0.035586, 0.025316, 0.048328, 0.067594, 0.129801, 0.15284, 0.216401, 0.109221, 0.073402, 0.038858, 0.048328, 0.10481, 0.10481, 0.090864, 0.079919, 0.15008, 0.122885, 0.129801, 0.219301, 0.219301, 0.191378, 0.18812, 0.144935, 0.15284, 0.194234, 0.125101, 0.125101, 0.125101, 0.225814, 0.264545, 0.268042, 0.30533, 0.30533, 0.271506, 0.179055, 0.301917, 0.194234, 0.194234, 0.122885, 0.066181, 0.066181, 0.064632, 0.137348, 0.222385, 0.120615, 0.090864, 0.137348, 0.185198, 0.111485, 0.079919, 0.078022, 0.132295, 0.076542, 0.092881, 0.118441, 0.164327, 0.074921, 0.127496, 0.092881, 0.11371, 0.185198, 0.194234, 0.206376, 0.185198, 0.15008, 0.15008, 0.179055, 0.191378, 0.179055, 0.182256, 0.225814, 0.275179, 0.191378, 0.196879, 0.170161, 0.11371, 0.137348, 0.222385, 0.222385, 0.206376, 0.247041, 0.182256, 0.10481, 0.096677, 0.096677, 0.144935, 0.257454, 0.161087, 0.092881, 0.085092, 0.096677, 0.096677, 0.05306, 0.090864, 0.147574, 0.118441, 0.122885, 0.120615, 0.129801, 0.088832, 0.100716, 0.081712, 0.073402, 0.127496, 0.106997, 0.100716, 0.06312, 0.058088, 0.118441, 0.18812, 0.120615, 0.173081, 0.092881, 0.147574, 0.125101, 0.134866, 0.132295, 0.18812, 0.196879, 0.158265, 0.144935, 0.144935, 0.17593, 0.26085, 0.26085, 0.21291, 0.219301, 0.275179, 0.236433, 0.225814, 0.229226, 0.232838, 0.232838, 0.352862, 0.321458, 0.275179, 0.26085, 0.26085, 0.268042, 0.295083, 0.298791, 0.387226, 0.374039, 0.335645, 0.328603, 0.298791, 0.349426, 0.339168, 0.243554, 0.278302, 0.288399, 0.209395, 0.229226, 0.164327, 0.15284, 0.118441, 0.185198, 0.196879, 0.239899, 0.239899, 0.203355, 0.236433, 0.239899, 0.342579, 0.377384, 0.281712, 0.311707, 0.308712, 0.281712, 0.281712, 0.281712, 0.281712, 0.352862, 0.41194, 0.5017, 0.4292, 0.51388, 0.505461, 0.461924, 0.461924, 0.472492, 0.468512, 0.380708, 0.370445, 0.377384, 0.311707, 0.349426, 0.370445, 0.401658, 0.346032, 0.4292, 0.440853, 0.440853, 0.444081, 0.461924, 0.390993, 0.458154, 0.480142, 0.401658, 0.40511, 0.401658, 0.387226, 0.298791, 0.377384, 0.321458, 0.324872, 0.356642, 0.458154, 0.359901, 0.374039, 0.476583, 0.486429, 0.398279, 0.308712, 0.321458, 0.25031, 0.243554, 0.167087, 0.102787, 0.15284, 0.17593, 0.17593, 0.15284, 0.236433, 0.25406, 0.284882, 0.247041, 0.209395, 0.185198, 0.194234, 0.132295, 0.120615, 0.111485, 0.147574, 0.216401, 0.203355, 0.268042, 0.346032, 0.42561, 0.505461, 0.509769, 0.525368, 0.497853, 0.517562, 0.497853, 0.465241, 0.480142, 0.497853, 0.59917, 0.562014, 0.699094, 0.837511], '')</t>
  </si>
  <si>
    <t>[261, 263, 264, 326, 327, 328, 330, 335, 336, 337, 338]</t>
  </si>
  <si>
    <t xml:space="preserve">F5S3G1|F5S3G1_9ENTR 2,3-bisphosphoglycerate-independent phosphoglycerate mutase OS=Enterobacter hormaechei ATCC 49162 </t>
  </si>
  <si>
    <t>([0.164327, 0.094817, 0.060549, 0.094817, 0.122885, 0.074921, 0.098513, 0.06312, 0.083462, 0.118441, 0.147574, 0.191378, 0.203355, 0.278302, 0.288399, 0.26085, 0.179055, 0.081712, 0.11371, 0.137348, 0.200174, 0.268042, 0.384043, 0.398279, 0.342579, 0.352862, 0.414856, 0.335645, 0.335645, 0.301917, 0.281712, 0.275179, 0.295083, 0.291804, 0.288399, 0.196879, 0.144935, 0.236433, 0.311707, 0.298791, 0.324872, 0.239899, 0.25406, 0.161087, 0.216401, 0.182256, 0.200174, 0.239899, 0.324872, 0.436924, 0.422041, 0.422041, 0.436924, 0.401658, 0.41194, 0.342579, 0.422041, 0.529623, 0.444081, 0.490133, 0.408655, 0.408655, 0.468512, 0.444081, 0.521092, 0.42561, 0.447574, 0.318242, 0.321458, 0.328603, 0.232838, 0.284882, 0.288399, 0.194234, 0.200174, 0.129801, 0.196879, 0.125101, 0.118441, 0.185198, 0.17593, 0.257454, 0.158265, 0.102787, 0.085092, 0.090864, 0.179055, 0.243554, 0.257454, 0.247041, 0.236433, 0.288399, 0.219301, 0.225814, 0.30533, 0.264545, 0.268042, 0.219301, 0.278302, 0.278302, 0.25406, 0.219301, 0.158265, 0.268042, 0.288399, 0.275179, 0.26085, 0.155435, 0.096677, 0.15284, 0.127496, 0.127496, 0.147574, 0.144935, 0.144935, 0.144935, 0.17593, 0.25406, 0.295083, 0.332115, 0.247041, 0.206376, 0.206376, 0.229226, 0.164327, 0.264545, 0.222385, 0.194234, 0.243554, 0.342579, 0.342579, 0.370445, 0.339168, 0.359901, 0.422041, 0.324872, 0.236433, 0.158265, 0.15008, 0.122885, 0.060549, 0.064632, 0.088832, 0.10481, 0.129801, 0.191378, 0.182256, 0.298791, 0.36309, 0.390993, 0.370445, 0.339168, 0.335645, 0.36309, 0.342579, 0.264545, 0.370445, 0.4292, 0.398279, 0.408655, 0.447574, 0.562014, 0.529623, 0.480142, 0.450668, 0.36309, 0.352862, 0.339168, 0.301917, 0.26085, 0.200174, 0.173081, 0.200174, 0.132295, 0.081712, 0.081712, 0.132295, 0.066181, 0.044297, 0.073402, 0.049374, 0.048328, 0.049374, 0.102787, 0.132295, 0.155435, 0.15284, 0.158265, 0.161087, 0.111485, 0.127496, 0.196879, 0.194234, 0.120615, 0.194234, 0.191378, 0.122885, 0.129801, 0.134866, 0.185198, 0.209395, 0.25031, 0.26085, 0.158265, 0.167087, 0.081712, 0.067594, 0.122885, 0.096677, 0.066181, 0.11371, 0.083462, 0.044297, 0.06184, 0.090864, 0.071867, 0.0704, 0.098513, 0.092881, 0.158265, 0.203355, 0.219301, 0.229226, 0.225814, 0.236433, 0.161087, 0.257454, 0.257454, 0.257454, 0.222385, 0.209395, 0.18812, 0.18812, 0.284882, 0.264545, 0.311707, 0.308712, 0.408655, 0.408655, 0.384043, 0.332115, 0.332115, 0.324872, 0.318242, 0.308712, 0.384043, 0.370445, 0.298791, 0.222385, 0.182256, 0.25406, 0.222385, 0.222385, 0.222385, 0.21291, 0.209395, 0.167087, 0.191378, 0.200174, 0.155435, 0.185198, 0.219301, 0.173081, 0.092881, 0.06184, 0.064632, 0.074921, 0.127496, 0.106997, 0.196879, 0.236433, 0.134866, 0.200174, 0.200174, 0.219301, 0.200174, 0.15008, 0.125101, 0.122885, 0.067594, 0.118441, 0.060549, 0.037156, 0.050641, 0.059222, 0.090864, 0.094817, 0.056825, 0.043307, 0.0704, 0.0704, 0.041405, 0.088832, 0.086953, 0.111485, 0.076542, 0.067594, 0.059222, 0.106997, 0.134866, 0.17593, 0.164327, 0.185198, 0.284882, 0.281712, 0.366687, 0.257454, 0.236433, 0.346032, 0.291804, 0.284882, 0.243554, 0.31487, 0.31487, 0.356642, 0.31487, 0.390993, 0.436924, 0.447574, 0.41194, 0.298791, 0.324872, 0.349426, 0.436924, 0.433034, 0.41194, 0.318242, 0.394753, 0.398279, 0.311707, 0.401658, 0.335645, 0.264545, 0.17593, 0.17593, 0.164327, 0.173081, 0.120615, 0.125101, 0.196879, 0.229226, 0.206376, 0.200174, 0.182256, 0.194234, 0.18812, 0.194234, 0.203355, 0.164327, 0.106997, 0.164327, 0.158265, 0.284882, 0.377384, 0.42561, 0.384043, 0.390993, 0.30533, 0.384043, 0.288399, 0.288399, 0.288399, 0.41194, 0.380708, 0.380708, 0.359901, 0.318242, 0.339168, 0.342579, 0.422041, 0.525368, 0.505461, 0.4292, 0.339168, 0.318242, 0.349426, 0.295083, 0.31487, 0.401658, 0.384043, 0.454136, 0.352862, 0.339168, 0.324872, 0.284882, 0.209395, 0.142424, 0.17593, 0.094817, 0.173081, 0.179055, 0.158265, 0.179055, 0.21291, 0.21291, 0.239899, 0.275179, 0.359901, 0.339168, 0.281712, 0.247041, 0.278302, 0.335645, 0.295083, 0.229226, 0.301917, 0.352862, 0.370445, 0.384043, 0.447574, 0.342579, 0.346032, 0.356642, 0.271506, 0.247041, 0.324872, 0.339168, 0.271506, 0.236433, 0.229226, 0.257454, 0.236433, 0.236433, 0.268042, 0.229226, 0.288399, 0.295083, 0.335645, 0.321458, 0.225814, 0.17593, 0.25031, 0.206376, 0.216401, 0.295083, 0.356642, 0.342579, 0.301917, 0.390993, 0.433034, 0.401658, 0.433034, 0.517562, 0.525368, 0.490133, 0.570702, 0.570702, 0.59014, 0.534167, 0.642678, 0.745909, 0.808535, 0.808535, 0.849326, 0.84206, 0.750527, 0.788093, 0.699094, 0.775545, 0.653063, 0.529623, 0.468512, 0.40511, 0.384043, 0.370445, 0.394753, 0.390993, 0.328603, 0.311707, 0.31487, 0.243554, 0.264545, 0.288399, 0.278302, 0.268042, 0.185198, 0.257454, 0.243554, 0.222385, 0.167087, 0.264545, 0.349426, 0.401658, 0.390993, 0.398279, 0.308712, 0.275179, 0.271506, 0.295083, 0.335645, 0.278302, 0.374039, 0.374039, 0.401658, 0.366687, 0.380708, 0.454136, 0.447574, 0.465241, 0.476583, 0.40511, 0.291804, 0.222385, 0.284882, 0.339168, 0.311707, 0.370445, 0.394753, 0.370445, 0.401658, 0.324872, 0.4292, 0.342579, 0.257454], '')</t>
  </si>
  <si>
    <t>[57, 64, 161, 162, 370, 371, 442, 443, 445, 446, 447, 448, 449, 450, 451, 452, 453, 454, 455, 456, 457, 458, 459, 460]</t>
  </si>
  <si>
    <t xml:space="preserve">F5S3G6|F5S3G6_9ENTR L-threonine 3-dehydrogenase OS=Enterobacter hormaechei ATCC 49162 </t>
  </si>
  <si>
    <t>([0.31487, 0.346032, 0.26085, 0.191378, 0.18812, 0.225814, 0.268042, 0.229226, 0.284882, 0.31487, 0.359901, 0.40511, 0.352862, 0.374039, 0.450668, 0.454136, 0.465241, 0.465241, 0.390993, 0.339168, 0.324872, 0.239899, 0.239899, 0.308712, 0.387226, 0.387226, 0.30533, 0.196879, 0.247041, 0.225814, 0.225814, 0.15284, 0.142424, 0.125101, 0.074921, 0.078022, 0.046336, 0.046336, 0.079919, 0.078022, 0.122885, 0.129801, 0.191378, 0.194234, 0.132295, 0.147574, 0.122885, 0.206376, 0.275179, 0.216401, 0.155435, 0.147574, 0.194234, 0.21291, 0.196879, 0.222385, 0.216401, 0.311707, 0.239899, 0.173081, 0.247041, 0.170161, 0.161087, 0.173081, 0.182256, 0.196879, 0.170161, 0.222385, 0.116183, 0.139895, 0.122885, 0.167087, 0.179055, 0.185198, 0.120615, 0.194234, 0.25031, 0.271506, 0.25031, 0.31487, 0.291804, 0.301917, 0.291804, 0.291804, 0.281712, 0.17593, 0.236433, 0.25031, 0.167087, 0.268042, 0.264545, 0.346032, 0.349426, 0.346032, 0.342579, 0.321458, 0.232838, 0.236433, 0.225814, 0.236433, 0.17593, 0.25406, 0.185198, 0.271506, 0.209395, 0.216401, 0.308712, 0.335645, 0.321458, 0.321458, 0.216401, 0.191378, 0.206376, 0.129801, 0.074921, 0.050641, 0.049374, 0.10481, 0.086953, 0.041405, 0.042364, 0.051831, 0.026892, 0.03976, 0.023963, 0.043307, 0.043307, 0.045352, 0.022667, 0.022667, 0.043307, 0.090864, 0.066181, 0.048328, 0.086953, 0.086953, 0.067594, 0.122885, 0.122885, 0.078022, 0.142424, 0.144935, 0.142424, 0.17593, 0.182256, 0.275179, 0.21291, 0.137348, 0.132295, 0.118441, 0.127496, 0.073402, 0.045352, 0.074921, 0.102787, 0.111485, 0.125101, 0.142424, 0.094817, 0.078022, 0.144935, 0.122885, 0.116183, 0.164327, 0.147574, 0.144935, 0.085092, 0.079919, 0.106997, 0.086953, 0.134866, 0.088832, 0.118441, 0.161087, 0.164327, 0.102787, 0.094817, 0.11371, 0.17593, 0.243554, 0.179055, 0.129801, 0.094817, 0.100716, 0.086953, 0.096677, 0.102787, 0.182256, 0.129801, 0.158265, 0.116183, 0.137348, 0.118441, 0.116183, 0.118441, 0.116183, 0.127496, 0.127496, 0.102787, 0.10481, 0.100716, 0.120615, 0.11371, 0.191378, 0.127496, 0.120615, 0.170161, 0.182256, 0.164327, 0.170161, 0.17593, 0.271506, 0.200174, 0.236433, 0.298791, 0.318242, 0.229226, 0.281712, 0.232838, 0.311707, 0.324872, 0.324872, 0.247041, 0.332115, 0.25031, 0.321458, 0.232838, 0.26085, 0.18812, 0.18812, 0.281712, 0.239899, 0.26085, 0.366687, 0.384043, 0.243554, 0.222385, 0.321458, 0.275179, 0.232838, 0.236433, 0.222385, 0.17593, 0.298791, 0.288399, 0.356642, 0.356642, 0.450668, 0.332115, 0.349426, 0.30533, 0.21291, 0.25031, 0.139895, 0.139895, 0.194234, 0.308712, 0.31487, 0.26085, 0.308712, 0.308712, 0.308712, 0.206376, 0.264545, 0.25031, 0.185198, 0.118441, 0.059222, 0.059222, 0.102787, 0.074921, 0.049374, 0.051831, 0.050641, 0.088832, 0.041405, 0.018787, 0.018787, 0.018106, 0.026338, 0.020165, 0.018106, 0.019109, 0.034884, 0.018106, 0.010926, 0.015078, 0.018415, 0.028695, 0.024393, 0.015344, 0.015344, 0.031287, 0.054297, 0.055536, 0.031287, 0.059222, 0.064632, 0.06312, 0.078022, 0.03976, 0.031287, 0.066181, 0.055536, 0.05306, 0.050641, 0.096677, 0.056825, 0.081712, 0.116183, 0.0704, 0.132295, 0.216401, 0.203355, 0.116183, 0.120615, 0.161087, 0.116183, 0.185198, 0.182256, 0.155435, 0.25031, 0.332115, 0.328603, 0.335645, 0.264545, 0.291804, 0.200174, 0.284882, 0.17593, 0.164327, 0.271506, 0.225814, 0.182256, 0.15284, 0.247041, 0.203355, 0.216401, 0.257454, 0.216401, 0.182256, 0.137348], '')</t>
  </si>
  <si>
    <t xml:space="preserve">F5S3G7|F5S3G7_9ENTR 2-amino-3-ketobutyrate coenzyme A ligase OS=Enterobacter hormaechei ATCC 49162 </t>
  </si>
  <si>
    <t>([0.209395, 0.271506, 0.17593, 0.225814, 0.264545, 0.25031, 0.284882, 0.271506, 0.318242, 0.335645, 0.275179, 0.206376, 0.196879, 0.222385, 0.236433, 0.339168, 0.346032, 0.268042, 0.25406, 0.335645, 0.288399, 0.308712, 0.31487, 0.36309, 0.36309, 0.275179, 0.308712, 0.239899, 0.239899, 0.229226, 0.229226, 0.30533, 0.414856, 0.352862, 0.239899, 0.225814, 0.129801, 0.120615, 0.155435, 0.161087, 0.173081, 0.127496, 0.069024, 0.060549, 0.043307, 0.032677, 0.060549, 0.060549, 0.11371, 0.15284, 0.088832, 0.054297, 0.044297, 0.034884, 0.043307, 0.073402, 0.073402, 0.137348, 0.185198, 0.225814, 0.219301, 0.216401, 0.30533, 0.284882, 0.284882, 0.335645, 0.335645, 0.324872, 0.25406, 0.219301, 0.116183, 0.116183, 0.111485, 0.132295, 0.161087, 0.203355, 0.21291, 0.203355, 0.209395, 0.243554, 0.25031, 0.164327, 0.179055, 0.196879, 0.298791, 0.216401, 0.219301, 0.25031, 0.15008, 0.137348, 0.132295, 0.18812, 0.291804, 0.390993, 0.359901, 0.268042, 0.173081, 0.100716, 0.100716, 0.096677, 0.056825, 0.025316, 0.046336, 0.032017, 0.031287, 0.030611, 0.051831, 0.036378, 0.019109, 0.041405, 0.073402, 0.043307, 0.032017, 0.027463, 0.021381, 0.030003, 0.055536, 0.074921, 0.078022, 0.045352, 0.045352, 0.086953, 0.134866, 0.076542, 0.100716, 0.096677, 0.079919, 0.081712, 0.079919, 0.094817, 0.085092, 0.079919, 0.090864, 0.15008, 0.094817, 0.06312, 0.054297, 0.040537, 0.049374, 0.086953, 0.073402, 0.076542, 0.03976, 0.03976, 0.071867, 0.071867, 0.074921, 0.073402, 0.049374, 0.098513, 0.098513, 0.106997, 0.090864, 0.132295, 0.079919, 0.129801, 0.232838, 0.203355, 0.239899, 0.26085, 0.225814, 0.332115, 0.295083, 0.387226, 0.42561, 0.349426, 0.257454, 0.167087, 0.173081, 0.239899, 0.225814, 0.308712, 0.222385, 0.155435, 0.15284, 0.191378, 0.203355, 0.179055, 0.15284, 0.090864, 0.064632, 0.083462, 0.049374, 0.060549, 0.059222, 0.037156, 0.033407, 0.060549, 0.060549, 0.060549, 0.06184, 0.056825, 0.032677, 0.051831, 0.083462, 0.048328, 0.041405, 0.030611, 0.021381, 0.032677, 0.06312, 0.078022, 0.074921, 0.10481, 0.071867, 0.073402, 0.055536, 0.06184, 0.056825, 0.106997, 0.139895, 0.129801, 0.132295, 0.203355, 0.194234, 0.236433, 0.339168, 0.308712, 0.278302, 0.352862, 0.278302, 0.229226, 0.225814, 0.219301, 0.191378, 0.26085, 0.17593, 0.191378, 0.264545, 0.264545, 0.25406, 0.161087, 0.161087, 0.164327, 0.139895, 0.085092, 0.079919, 0.0704, 0.10481, 0.155435, 0.144935, 0.200174, 0.15284, 0.164327, 0.137348, 0.164327, 0.155435, 0.236433, 0.349426, 0.271506, 0.206376, 0.216401, 0.21291, 0.142424, 0.142424, 0.182256, 0.264545, 0.264545, 0.271506, 0.335645, 0.236433, 0.158265, 0.085092, 0.147574, 0.15008, 0.17593, 0.132295, 0.111485, 0.134866, 0.100716, 0.088832, 0.090864, 0.066181, 0.092881, 0.15284, 0.090864, 0.083462, 0.054297, 0.031287, 0.034068, 0.021816, 0.025762, 0.050641, 0.102787, 0.102787, 0.076542, 0.085092, 0.086953, 0.106997, 0.094817, 0.118441, 0.120615, 0.10481, 0.10481, 0.137348, 0.11371, 0.185198, 0.120615, 0.094817, 0.158265, 0.158265, 0.194234, 0.219301, 0.203355, 0.17593, 0.147574, 0.17593, 0.088832, 0.15284, 0.092881, 0.0704, 0.069024, 0.096677, 0.170161, 0.206376, 0.167087, 0.122885, 0.069024, 0.139895, 0.167087, 0.132295, 0.0704, 0.0704, 0.096677, 0.078022, 0.06184, 0.047319, 0.038042, 0.081712, 0.076542, 0.066181, 0.066181, 0.067594, 0.090864, 0.047319, 0.047319, 0.059222, 0.116183, 0.18812, 0.096677, 0.081712, 0.066181, 0.120615, 0.122885, 0.058088, 0.035586, 0.027463, 0.054297, 0.040537, 0.023963, 0.028695, 0.059222, 0.073402, 0.076542, 0.055536, 0.100716, 0.051831, 0.05306, 0.051831, 0.054297, 0.073402, 0.132295, 0.164327, 0.129801, 0.137348, 0.232838, 0.377384, 0.509769, 0.486429, 0.465241, 0.575842, 0.538167, 0.497853, 0.414856, 0.422041, 0.422041, 0.308712, 0.414856, 0.414856, 0.311707, 0.301917, 0.346032, 0.359901, 0.301917, 0.339168, 0.25406, 0.167087, 0.120615, 0.088832, 0.066181, 0.102787, 0.071867, 0.051831, 0.049374, 0.073402, 0.043307, 0.040537, 0.098513], '')</t>
  </si>
  <si>
    <t>[367, 370, 371]</t>
  </si>
  <si>
    <t xml:space="preserve">F5S3G8|F5S3G8_9ENTR ADP-L-glycero-D-manno-heptose-6-epimerase OS=Enterobacter hormaechei ATCC 49162 </t>
  </si>
  <si>
    <t>([0.010672, 0.015694, 0.022667, 0.035586, 0.023087, 0.016528, 0.020522, 0.021381, 0.015694, 0.021381, 0.029376, 0.038042, 0.06312, 0.06312, 0.098513, 0.10481, 0.06312, 0.037156, 0.030611, 0.020876, 0.043307, 0.079919, 0.046336, 0.043307, 0.044297, 0.078022, 0.134866, 0.134866, 0.090864, 0.10481, 0.106997, 0.056825, 0.038858, 0.043307, 0.043307, 0.045352, 0.023963, 0.032017, 0.06184, 0.054297, 0.060549, 0.060549, 0.054297, 0.111485, 0.127496, 0.059222, 0.034068, 0.0198, 0.022667, 0.025762, 0.028695, 0.021816, 0.036378, 0.066181, 0.071867, 0.06184, 0.056825, 0.11371, 0.081712, 0.088832, 0.118441, 0.094817, 0.042364, 0.044297, 0.043307, 0.038858, 0.064632, 0.071867, 0.120615, 0.109221, 0.182256, 0.232838, 0.295083, 0.194234, 0.185198, 0.158265, 0.257454, 0.17593, 0.120615, 0.147574, 0.139895, 0.182256, 0.278302, 0.30533, 0.321458, 0.21291, 0.21291, 0.243554, 0.335645, 0.25406, 0.173081, 0.167087, 0.100716, 0.055536, 0.06312, 0.067594, 0.069024, 0.083462, 0.086953, 0.137348, 0.098513, 0.055536, 0.030003, 0.022667, 0.038858, 0.034884, 0.049374, 0.040537, 0.044297, 0.022667, 0.038042, 0.066181, 0.064632, 0.11371, 0.167087, 0.257454, 0.132295, 0.079919, 0.079919, 0.127496, 0.10481, 0.209395, 0.200174, 0.301917, 0.349426, 0.380708, 0.295083, 0.339168, 0.30533, 0.209395, 0.295083, 0.206376, 0.203355, 0.196879, 0.106997, 0.066181, 0.029376, 0.067594, 0.127496, 0.066181, 0.043307, 0.043307, 0.041405, 0.043307, 0.022667, 0.024393, 0.023963, 0.032677, 0.033407, 0.049374, 0.094817, 0.058088, 0.067594, 0.069024, 0.034884, 0.071867, 0.0704, 0.0704, 0.069024, 0.03976, 0.040537, 0.06184, 0.073402, 0.069024, 0.127496, 0.194234, 0.167087, 0.144935, 0.173081, 0.158265, 0.122885, 0.094817, 0.144935, 0.144935, 0.120615, 0.120615, 0.122885, 0.122885, 0.232838, 0.225814, 0.30533, 0.308712, 0.324872, 0.31487, 0.311707, 0.311707, 0.308712, 0.339168, 0.342579, 0.257454, 0.158265, 0.219301, 0.25031, 0.25031, 0.328603, 0.36309, 0.36309, 0.356642, 0.444081, 0.444081, 0.321458, 0.243554, 0.239899, 0.167087, 0.15284, 0.164327, 0.10481, 0.088832, 0.06184, 0.041405, 0.078022, 0.096677, 0.045352, 0.022667, 0.013613, 0.013821, 0.015078, 0.028695, 0.020165, 0.0198, 0.018415, 0.021381, 0.016257, 0.029376, 0.025316, 0.025316, 0.024826, 0.037156, 0.045352, 0.044297, 0.074921, 0.067594, 0.054297, 0.111485, 0.170161, 0.203355, 0.158265, 0.155435, 0.132295, 0.191378, 0.127496, 0.106997, 0.10481, 0.194234, 0.17593, 0.25031, 0.25031, 0.239899, 0.164327, 0.179055, 0.129801, 0.0704, 0.088832, 0.088832, 0.098513, 0.125101, 0.173081, 0.134866, 0.122885, 0.147574, 0.142424, 0.134866, 0.170161, 0.229226, 0.132295, 0.139895, 0.15284, 0.129801, 0.139895, 0.142424, 0.132295, 0.225814, 0.225814, 0.196879, 0.278302, 0.216401, 0.209395, 0.134866, 0.21291, 0.209395, 0.243554, 0.142424, 0.216401, 0.206376, 0.173081, 0.247041, 0.26085, 0.243554, 0.209395, 0.203355, 0.30533, 0.206376, 0.15284, 0.196879, 0.122885, 0.088832, 0.116183, 0.116183, 0.196879, 0.158265, 0.139895, 0.094817, 0.161087, 0.139895, 0.109221, 0.142424, 0.147574, 0.098513, 0.0704, 0.102787], '')</t>
  </si>
  <si>
    <t xml:space="preserve">F5S3H9|F5S3H9_9ENTR 3-deoxy-D-manno-octulosonic acid transferase OS=Enterobacter hormaechei ATCC 49162 </t>
  </si>
  <si>
    <t>([0.003821, 0.003212, 0.004577, 0.006619, 0.005799, 0.005623, 0.004315, 0.00389, 0.004835, 0.004483, 0.004208, 0.003727, 0.003671, 0.004689, 0.006194, 0.008723, 0.007315, 0.009015, 0.01078, 0.010372, 0.016826, 0.030611, 0.059222, 0.024393, 0.018106, 0.032677, 0.051831, 0.06312, 0.109221, 0.056825, 0.064632, 0.111485, 0.194234, 0.194234, 0.137348, 0.111485, 0.120615, 0.155435, 0.137348, 0.092881, 0.098513, 0.054297, 0.05306, 0.051831, 0.074921, 0.092881, 0.054297, 0.05306, 0.109221, 0.116183, 0.122885, 0.147574, 0.120615, 0.058088, 0.064632, 0.056825, 0.046336, 0.041405, 0.031287, 0.018787, 0.035586, 0.064632, 0.116183, 0.06312, 0.073402, 0.11371, 0.064632, 0.116183, 0.060549, 0.059222, 0.034884, 0.066181, 0.086953, 0.079919, 0.15008, 0.15284, 0.243554, 0.308712, 0.30533, 0.352862, 0.450668, 0.370445, 0.321458, 0.31487, 0.380708, 0.236433, 0.236433, 0.332115, 0.318242, 0.349426, 0.346032, 0.422041, 0.339168, 0.232838, 0.194234, 0.209395, 0.111485, 0.109221, 0.06312, 0.074921, 0.045352, 0.035586, 0.043307, 0.066181, 0.067594, 0.040537, 0.051831, 0.058088, 0.058088, 0.036378, 0.060549, 0.069024, 0.0704, 0.064632, 0.079919, 0.078022, 0.043307, 0.06312, 0.066181, 0.120615, 0.109221, 0.098513, 0.06184, 0.094817, 0.094817, 0.071867, 0.081712, 0.134866, 0.102787, 0.056825, 0.090864, 0.071867, 0.06312, 0.06184, 0.058088, 0.102787, 0.106997, 0.106997, 0.076542, 0.059222, 0.06184, 0.047319, 0.083462, 0.096677, 0.081712, 0.079919, 0.10481, 0.17593, 0.15284, 0.185198, 0.268042, 0.170161, 0.200174, 0.200174, 0.122885, 0.203355, 0.182256, 0.158265, 0.182256, 0.278302, 0.311707, 0.21291, 0.161087, 0.158265, 0.239899, 0.155435, 0.15008, 0.090864, 0.050641, 0.051831, 0.041405, 0.044297, 0.090864, 0.096677, 0.100716, 0.170161, 0.144935, 0.118441, 0.21291, 0.147574, 0.083462, 0.067594, 0.066181, 0.11371, 0.066181, 0.066181, 0.118441, 0.122885, 0.203355, 0.206376, 0.206376, 0.170161, 0.167087, 0.155435, 0.144935, 0.081712, 0.079919, 0.048328, 0.06184, 0.034068, 0.071867, 0.083462, 0.10481, 0.200174, 0.209395, 0.209395, 0.179055, 0.15284, 0.139895, 0.111485, 0.120615, 0.147574, 0.132295, 0.125101, 0.125101, 0.132295, 0.120615, 0.098513, 0.209395, 0.200174, 0.291804, 0.301917, 0.301917, 0.191378, 0.096677, 0.074921, 0.134866, 0.158265, 0.191378, 0.200174, 0.239899, 0.311707, 0.318242, 0.42561, 0.394753, 0.301917, 0.196879, 0.216401, 0.26085, 0.196879, 0.206376, 0.206376, 0.209395, 0.196879, 0.21291, 0.321458, 0.356642, 0.236433, 0.268042, 0.268042, 0.173081, 0.102787, 0.060549, 0.030611, 0.017138, 0.014075, 0.028107, 0.051831, 0.092881, 0.106997, 0.139895, 0.134866, 0.069024, 0.064632, 0.116183, 0.155435, 0.144935, 0.158265, 0.225814, 0.137348, 0.139895, 0.216401, 0.30533, 0.394753, 0.374039, 0.465241, 0.422041, 0.394753, 0.30533, 0.298791, 0.264545, 0.243554, 0.247041, 0.374039, 0.281712, 0.30533, 0.332115, 0.335645, 0.31487, 0.356642, 0.440853, 0.359901, 0.295083, 0.200174, 0.203355, 0.321458, 0.332115, 0.40511, 0.401658, 0.51388, 0.422041, 0.387226, 0.30533, 0.219301, 0.127496, 0.206376, 0.10481, 0.090864, 0.094817, 0.055536, 0.044297, 0.021381, 0.021381, 0.032677, 0.059222, 0.058088, 0.031287, 0.020165, 0.027463, 0.026892, 0.024393, 0.042364, 0.054297, 0.100716, 0.191378, 0.196879, 0.21291, 0.339168, 0.339168, 0.301917, 0.390993, 0.387226, 0.401658, 0.509769, 0.4292, 0.339168, 0.301917, 0.390993, 0.497853, 0.483068, 0.490133, 0.370445, 0.384043, 0.264545, 0.247041, 0.225814, 0.216401, 0.142424, 0.098513, 0.116183, 0.081712, 0.085092, 0.109221, 0.155435, 0.137348, 0.200174, 0.206376, 0.161087, 0.167087, 0.094817, 0.094817, 0.098513, 0.155435, 0.155435, 0.264545, 0.196879, 0.129801, 0.209395, 0.298791, 0.257454, 0.257454, 0.349426, 0.257454, 0.167087, 0.200174, 0.200174, 0.216401, 0.311707, 0.308712, 0.301917, 0.288399, 0.182256, 0.106997, 0.127496, 0.120615, 0.120615, 0.147574, 0.144935, 0.164327, 0.098513, 0.090864, 0.090864, 0.092881, 0.161087, 0.247041, 0.239899, 0.196879, 0.111485, 0.106997, 0.17593, 0.109221, 0.106997, 0.191378, 0.194234, 0.127496, 0.132295, 0.158265, 0.116183, 0.109221, 0.116183, 0.17593, 0.26085, 0.257454, 0.25406, 0.216401, 0.179055, 0.15284, 0.155435, 0.222385, 0.182256, 0.147574, 0.229226, 0.339168, 0.281712], '')</t>
  </si>
  <si>
    <t>[299, 333]</t>
  </si>
  <si>
    <t xml:space="preserve">F5S3I1|F5S3I1_9ENTR Phosphopantetheine adenylyltransferase OS=Enterobacter hormaechei ATCC 49162 </t>
  </si>
  <si>
    <t>([0.088832, 0.142424, 0.225814, 0.132295, 0.173081, 0.225814, 0.257454, 0.288399, 0.206376, 0.247041, 0.17593, 0.137348, 0.144935, 0.142424, 0.116183, 0.118441, 0.194234, 0.247041, 0.116183, 0.127496, 0.122885, 0.155435, 0.083462, 0.038042, 0.058088, 0.029376, 0.021816, 0.018106, 0.017797, 0.036378, 0.033407, 0.064632, 0.118441, 0.132295, 0.098513, 0.058088, 0.076542, 0.042364, 0.064632, 0.15008, 0.144935, 0.094817, 0.158265, 0.161087, 0.21291, 0.158265, 0.26085, 0.26085, 0.200174, 0.173081, 0.15284, 0.090864, 0.106997, 0.116183, 0.060549, 0.092881, 0.122885, 0.073402, 0.129801, 0.056825, 0.048328, 0.050641, 0.044297, 0.030003, 0.044297, 0.060549, 0.050641, 0.038858, 0.049374, 0.073402, 0.100716, 0.106997, 0.147574, 0.137348, 0.0704, 0.064632, 0.030611, 0.050641, 0.081712, 0.045352, 0.100716, 0.083462, 0.048328, 0.0704, 0.100716, 0.056825, 0.059222, 0.064632, 0.088832, 0.064632, 0.086953, 0.044297, 0.032017, 0.041405, 0.027463, 0.056825, 0.100716, 0.17593, 0.10481, 0.078022, 0.158265, 0.170161, 0.122885, 0.196879, 0.229226, 0.15008, 0.15284, 0.078022, 0.116183, 0.122885, 0.155435, 0.147574, 0.25031, 0.173081, 0.167087, 0.109221, 0.05306, 0.051831, 0.049374, 0.088832, 0.066181, 0.032677, 0.030003, 0.06312, 0.034068, 0.028107, 0.046336, 0.10481, 0.182256, 0.225814, 0.206376, 0.142424, 0.144935, 0.137348, 0.127496, 0.073402, 0.179055, 0.200174, 0.216401, 0.15008, 0.155435, 0.25031, 0.295083, 0.196879, 0.142424, 0.222385, 0.26085, 0.170161, 0.167087, 0.139895, 0.116183, 0.085092, 0.118441, 0.085092, 0.059222, 0.134866, 0.219301, 0.134866, 0.216401], '')</t>
  </si>
  <si>
    <t xml:space="preserve">F5S3I2|F5S3I2_9ENTR Formamidopyrimidine-DNA glycosylase OS=Enterobacter hormaechei ATCC 49162 </t>
  </si>
  <si>
    <t>([0.648219, 0.653063, 0.675549, 0.505461, 0.545602, 0.608892, 0.622677, 0.509769, 0.447574, 0.468512, 0.458154, 0.505461, 0.380708, 0.284882, 0.374039, 0.321458, 0.243554, 0.247041, 0.222385, 0.225814, 0.229226, 0.225814, 0.155435, 0.147574, 0.132295, 0.144935, 0.085092, 0.085092, 0.147574, 0.21291, 0.132295, 0.15008, 0.122885, 0.129801, 0.194234, 0.203355, 0.225814, 0.318242, 0.318242, 0.247041, 0.232838, 0.170161, 0.191378, 0.264545, 0.264545, 0.359901, 0.328603, 0.301917, 0.222385, 0.144935, 0.085092, 0.155435, 0.098513, 0.132295, 0.206376, 0.209395, 0.11371, 0.064632, 0.030611, 0.025762, 0.042364, 0.025316, 0.038042, 0.027463, 0.028695, 0.030003, 0.034068, 0.020522, 0.034884, 0.032017, 0.031287, 0.055536, 0.055536, 0.100716, 0.050641, 0.058088, 0.047319, 0.102787, 0.170161, 0.25406, 0.356642, 0.356642, 0.374039, 0.380708, 0.335645, 0.278302, 0.239899, 0.239899, 0.335645, 0.342579, 0.436924, 0.454136, 0.359901, 0.342579, 0.232838, 0.324872, 0.308712, 0.359901, 0.342579, 0.339168, 0.219301, 0.21291, 0.182256, 0.147574, 0.085092, 0.073402, 0.111485, 0.137348, 0.147574, 0.081712, 0.086953, 0.086953, 0.129801, 0.209395, 0.155435, 0.164327, 0.134866, 0.129801, 0.067594, 0.069024, 0.083462, 0.173081, 0.200174, 0.15008, 0.247041, 0.342579, 0.422041, 0.298791, 0.308712, 0.268042, 0.36309, 0.26085, 0.179055, 0.17593, 0.17593, 0.236433, 0.239899, 0.239899, 0.232838, 0.31487, 0.311707, 0.288399, 0.30533, 0.18812, 0.268042, 0.298791, 0.18812, 0.144935, 0.21291, 0.209395, 0.25031, 0.239899, 0.25031, 0.271506, 0.209395, 0.194234, 0.142424, 0.209395, 0.25031, 0.173081, 0.109221, 0.094817, 0.088832, 0.079919, 0.134866, 0.086953, 0.037156, 0.059222, 0.083462, 0.102787, 0.058088, 0.055536, 0.066181, 0.116183, 0.161087, 0.15284, 0.132295, 0.179055, 0.179055, 0.111485, 0.170161, 0.222385, 0.257454, 0.271506, 0.164327, 0.17593, 0.17593, 0.200174, 0.170161, 0.196879, 0.144935, 0.144935, 0.139895, 0.102787, 0.067594, 0.040537, 0.040537, 0.048328, 0.048328, 0.028695, 0.050641, 0.054297, 0.064632, 0.06184, 0.058088, 0.111485, 0.066181, 0.102787, 0.167087, 0.134866, 0.085092, 0.127496, 0.191378, 0.203355, 0.225814, 0.284882, 0.387226, 0.461924, 0.374039, 0.281712, 0.335645, 0.328603, 0.332115, 0.25406, 0.264545, 0.200174, 0.125101, 0.182256, 0.18812, 0.173081, 0.268042, 0.349426, 0.370445, 0.26085, 0.25406, 0.225814, 0.129801, 0.109221, 0.111485, 0.203355, 0.216401, 0.170161, 0.139895, 0.134866, 0.200174, 0.194234, 0.219301, 0.311707, 0.318242, 0.281712, 0.288399, 0.194234, 0.120615, 0.048328, 0.10481, 0.102787, 0.060549, 0.125101, 0.125101, 0.102787, 0.069024, 0.096677, 0.134866, 0.137348, 0.106997, 0.081712, 0.058088, 0.056825, 0.035586], '')</t>
  </si>
  <si>
    <t>[0, 1, 2, 3, 4, 5, 6, 7, 11]</t>
  </si>
  <si>
    <t xml:space="preserve">F5S3I7|F5S3I7_9ENTR Deoxyuridine 5'-triphosphate nucleotidohydrolase OS=Enterobacter hormaechei ATCC 49162 </t>
  </si>
  <si>
    <t>([0.050641, 0.111485, 0.15008, 0.106997, 0.137348, 0.194234, 0.243554, 0.15284, 0.21291, 0.155435, 0.21291, 0.26085, 0.206376, 0.179055, 0.18812, 0.288399, 0.271506, 0.342579, 0.311707, 0.408655, 0.40511, 0.408655, 0.281712, 0.281712, 0.318242, 0.257454, 0.15008, 0.15284, 0.271506, 0.203355, 0.219301, 0.206376, 0.127496, 0.179055, 0.243554, 0.236433, 0.203355, 0.21291, 0.219301, 0.170161, 0.102787, 0.200174, 0.191378, 0.281712, 0.196879, 0.200174, 0.173081, 0.264545, 0.161087, 0.125101, 0.161087, 0.26085, 0.239899, 0.243554, 0.243554, 0.182256, 0.127496, 0.090864, 0.050641, 0.060549, 0.102787, 0.170161, 0.142424, 0.083462, 0.083462, 0.137348, 0.158265, 0.247041, 0.243554, 0.268042, 0.229226, 0.142424, 0.118441, 0.125101, 0.125101, 0.100716, 0.122885, 0.111485, 0.109221, 0.185198, 0.155435, 0.167087, 0.098513, 0.106997, 0.170161, 0.182256, 0.11371, 0.092881, 0.059222, 0.059222, 0.059222, 0.050641, 0.094817, 0.092881, 0.086953, 0.15008, 0.225814, 0.225814, 0.200174, 0.301917, 0.196879, 0.216401, 0.236433, 0.332115, 0.346032, 0.346032, 0.236433, 0.291804, 0.342579, 0.374039, 0.30533, 0.271506, 0.295083, 0.318242, 0.25406, 0.185198, 0.18812, 0.147574, 0.164327, 0.161087, 0.164327, 0.167087, 0.100716, 0.067594, 0.073402, 0.031287, 0.034884, 0.051831, 0.067594, 0.069024, 0.088832, 0.129801, 0.243554, 0.311707, 0.275179, 0.232838, 0.30533, 0.295083, 0.324872, 0.30533, 0.418646, 0.408655, 0.483068, 0.557691, 0.59014, 0.549308, 0.724957, 0.690604, 0.73685, 0.712013, 0.661982, 0.642678], '')</t>
  </si>
  <si>
    <t>[143, 144, 145, 146, 147, 148, 149, 150, 151]</t>
  </si>
  <si>
    <t xml:space="preserve">F5S3J0|F5S3J0_9ENTR Ribonuclease PH OS=Enterobacter hormaechei ATCC 49162 </t>
  </si>
  <si>
    <t>([0.754692, 0.771762, 0.834292, 0.733139, 0.750527, 0.632174, 0.657645, 0.671169, 0.694846, 0.58069, 0.604312, 0.632174, 0.642678, 0.557691, 0.570702, 0.570702, 0.56648, 0.5017, 0.454136, 0.387226, 0.390993, 0.359901, 0.352862, 0.324872, 0.387226, 0.380708, 0.394753, 0.318242, 0.236433, 0.229226, 0.288399, 0.281712, 0.206376, 0.209395, 0.25031, 0.232838, 0.182256, 0.21291, 0.271506, 0.243554, 0.225814, 0.21291, 0.295083, 0.30533, 0.295083, 0.298791, 0.298791, 0.275179, 0.268042, 0.352862, 0.318242, 0.359901, 0.271506, 0.346032, 0.30533, 0.216401, 0.25406, 0.318242, 0.25406, 0.25406, 0.356642, 0.433034, 0.444081, 0.454136, 0.414856, 0.42561, 0.433034, 0.40511, 0.454136, 0.538167, 0.529623, 0.557691, 0.549308, 0.666105, 0.661982, 0.707965, 0.801317, 0.720929, 0.733139, 0.666105, 0.671169, 0.657645, 0.553315, 0.458154, 0.418646, 0.454136, 0.418646, 0.328603, 0.36309, 0.36309, 0.339168, 0.284882, 0.295083, 0.21291, 0.21291, 0.219301, 0.15284, 0.147574, 0.18812, 0.10481, 0.170161, 0.10481, 0.10481, 0.10481, 0.167087, 0.127496, 0.132295, 0.111485, 0.10481, 0.106997, 0.106997, 0.132295, 0.17593, 0.164327, 0.239899, 0.243554, 0.243554, 0.288399, 0.291804, 0.18812, 0.288399, 0.278302, 0.328603, 0.243554, 0.257454, 0.219301, 0.219301, 0.185198, 0.25406, 0.30533, 0.222385, 0.26085, 0.243554, 0.17593, 0.132295, 0.106997, 0.090864, 0.086953, 0.100716, 0.06184, 0.100716, 0.100716, 0.109221, 0.155435, 0.196879, 0.25031, 0.275179, 0.318242, 0.288399, 0.25031, 0.247041, 0.264545, 0.257454, 0.203355, 0.275179, 0.25031, 0.219301, 0.257454, 0.257454, 0.284882, 0.332115, 0.26085, 0.185198, 0.185198, 0.098513, 0.134866, 0.085092, 0.058088, 0.081712, 0.125101, 0.147574, 0.144935, 0.167087, 0.18812, 0.25031, 0.268042, 0.318242, 0.387226, 0.311707, 0.25031, 0.196879, 0.232838, 0.332115, 0.418646, 0.401658, 0.483068, 0.366687, 0.36309, 0.454136, 0.366687, 0.36309, 0.356642, 0.394753, 0.394753, 0.394753, 0.384043, 0.398279, 0.472492, 0.359901, 0.433034, 0.509769, 0.58069, 0.608892, 0.483068, 0.394753, 0.401658, 0.324872, 0.339168, 0.401658, 0.301917, 0.332115, 0.324872, 0.324872, 0.318242, 0.26085, 0.26085, 0.268042, 0.158265, 0.088832, 0.164327, 0.164327, 0.164327, 0.137348, 0.098513, 0.129801, 0.127496, 0.144935, 0.219301, 0.275179, 0.281712, 0.342579, 0.356642, 0.332115, 0.311707, 0.288399, 0.394753, 0.321458, 0.284882], '')</t>
  </si>
  <si>
    <t>[0, 1, 2, 3, 4, 5, 6, 7, 8, 9, 10, 11, 12, 13, 14, 15, 16, 17, 69, 70, 71, 72, 73, 74, 75, 76, 77, 78, 79, 80, 81, 82, 200, 201, 202]</t>
  </si>
  <si>
    <t xml:space="preserve">F5S3Y2|F5S3Y2_9ENTR Ribonuclease H OS=Enterobacter hormaechei ATCC 49162 </t>
  </si>
  <si>
    <t>([0.865454, 0.865454, 0.690604, 0.720929, 0.733139, 0.73685, 0.741537, 0.745909, 0.720929, 0.741537, 0.642678, 0.685117, 0.680603, 0.685117, 0.694846, 0.703578, 0.666105, 0.707965, 0.694846, 0.699094, 0.56648, 0.56648, 0.56648, 0.728858, 0.653063, 0.585406, 0.59508, 0.490133, 0.505461, 0.557691, 0.557691, 0.58069, 0.570702, 0.56648, 0.5017, 0.494003, 0.436924, 0.349426, 0.339168, 0.339168, 0.328603, 0.414856, 0.335645, 0.271506, 0.247041, 0.30533, 0.377384, 0.370445, 0.458154, 0.472492, 0.447574, 0.440853, 0.41194, 0.41194, 0.346032, 0.349426, 0.284882, 0.339168, 0.339168, 0.346032, 0.346032, 0.349426, 0.356642, 0.444081, 0.517562, 0.447574, 0.433034, 0.41194, 0.41194, 0.321458, 0.301917, 0.298791, 0.298791, 0.387226, 0.398279, 0.476583, 0.534167, 0.570702, 0.562014, 0.642678, 0.59014, 0.59014, 0.562014, 0.483068, 0.408655, 0.384043, 0.380708, 0.387226, 0.390993, 0.324872, 0.418646, 0.324872, 0.352862, 0.271506, 0.281712, 0.222385, 0.15284, 0.10481, 0.129801, 0.125101, 0.15008, 0.173081, 0.182256, 0.127496, 0.125101, 0.179055, 0.206376, 0.271506, 0.229226, 0.225814, 0.222385, 0.139895, 0.182256, 0.161087, 0.236433, 0.142424, 0.182256, 0.247041, 0.321458, 0.318242, 0.222385, 0.155435, 0.161087, 0.15008, 0.236433, 0.308712, 0.30533, 0.321458, 0.268042, 0.308712, 0.31487, 0.332115, 0.42561, 0.387226, 0.288399, 0.291804, 0.387226, 0.311707, 0.31487, 0.281712, 0.26085, 0.332115, 0.40511, 0.401658, 0.408655, 0.408655, 0.352862, 0.352862, 0.225814, 0.281712, 0.182256, 0.132295, 0.17593, 0.17593, 0.243554, 0.31487, 0.311707, 0.31487, 0.387226, 0.390993, 0.42561, 0.454136, 0.436924, 0.370445, 0.370445, 0.370445, 0.284882, 0.31487, 0.321458, 0.346032, 0.321458, 0.401658, 0.356642, 0.349426, 0.324872, 0.301917, 0.321458, 0.278302, 0.301917, 0.301917, 0.301917, 0.291804, 0.284882, 0.243554, 0.308712, 0.209395, 0.144935, 0.203355, 0.239899, 0.243554, 0.31487, 0.339168, 0.339168, 0.4292, 0.41194, 0.418646, 0.4292, 0.408655, 0.450668, 0.387226, 0.352862, 0.30533], '')</t>
  </si>
  <si>
    <t>[0, 1, 2, 3, 4, 5, 6, 7, 8, 9, 10, 11, 12, 13, 14, 15, 16, 17, 18, 19, 20, 21, 22, 23, 24, 25, 26, 28, 29, 30, 31, 32, 33, 34, 64, 76, 77, 78, 79, 80, 81, 82]</t>
  </si>
  <si>
    <t xml:space="preserve">F5S3Z1|F5S3Z1_9ENTR Thymidylate synthase OS=Enterobacter hormaechei ATCC 49162 </t>
  </si>
  <si>
    <t>([0.009977, 0.016528, 0.009977, 0.014586, 0.022667, 0.030611, 0.045352, 0.026338, 0.028107, 0.035586, 0.045352, 0.060549, 0.032677, 0.047319, 0.083462, 0.096677, 0.067594, 0.129801, 0.200174, 0.219301, 0.139895, 0.147574, 0.142424, 0.243554, 0.179055, 0.164327, 0.142424, 0.137348, 0.243554, 0.275179, 0.281712, 0.281712, 0.291804, 0.380708, 0.414856, 0.414856, 0.476583, 0.476583, 0.458154, 0.366687, 0.36309, 0.480142, 0.461924, 0.370445, 0.288399, 0.308712, 0.229226, 0.264545, 0.264545, 0.257454, 0.25406, 0.191378, 0.216401, 0.142424, 0.086953, 0.083462, 0.085092, 0.085092, 0.102787, 0.0704, 0.127496, 0.11371, 0.092881, 0.11371, 0.11371, 0.116183, 0.102787, 0.173081, 0.109221, 0.118441, 0.06312, 0.038858, 0.034068, 0.028107, 0.047319, 0.085092, 0.086953, 0.094817, 0.055536, 0.0704, 0.054297, 0.029376, 0.049374, 0.05306, 0.047319, 0.081712, 0.090864, 0.127496, 0.0704, 0.06184, 0.059222, 0.094817, 0.081712, 0.111485, 0.118441, 0.127496, 0.132295, 0.132295, 0.129801, 0.134866, 0.132295, 0.25031, 0.271506, 0.194234, 0.18812, 0.173081, 0.179055, 0.144935, 0.142424, 0.21291, 0.21291, 0.219301, 0.25406, 0.36309, 0.387226, 0.295083, 0.222385, 0.206376, 0.203355, 0.194234, 0.284882, 0.200174, 0.116183, 0.158265, 0.232838, 0.155435, 0.164327, 0.164327, 0.161087, 0.161087, 0.179055, 0.271506, 0.26085, 0.173081, 0.164327, 0.122885, 0.203355, 0.26085, 0.182256, 0.118441, 0.122885, 0.078022, 0.127496, 0.203355, 0.21291, 0.206376, 0.225814, 0.167087, 0.102787, 0.182256, 0.17593, 0.17593, 0.116183, 0.118441, 0.194234, 0.129801, 0.18812, 0.167087, 0.102787, 0.120615, 0.182256, 0.185198, 0.164327, 0.158265, 0.15008, 0.15284, 0.18812, 0.25406, 0.318242, 0.390993, 0.384043, 0.311707, 0.219301, 0.222385, 0.225814, 0.194234, 0.173081, 0.17593, 0.132295, 0.206376, 0.278302, 0.200174, 0.206376, 0.295083, 0.268042, 0.26085, 0.167087, 0.167087, 0.18812, 0.127496, 0.132295, 0.074921, 0.085092, 0.073402, 0.118441, 0.067594, 0.038858, 0.074921, 0.069024, 0.111485, 0.064632, 0.060549, 0.050641, 0.050641, 0.050641, 0.06312, 0.036378, 0.067594, 0.042364, 0.029376, 0.046336, 0.049374, 0.055536, 0.081712, 0.090864, 0.096677, 0.15284, 0.268042, 0.264545, 0.264545, 0.25031, 0.335645, 0.349426, 0.465241, 0.36309, 0.268042, 0.281712, 0.384043, 0.335645, 0.291804, 0.247041, 0.164327, 0.100716, 0.179055, 0.173081, 0.271506, 0.26085, 0.268042, 0.170161, 0.182256, 0.200174, 0.21291, 0.179055, 0.102787, 0.109221, 0.185198, 0.18812, 0.182256, 0.106997, 0.158265, 0.229226, 0.298791, 0.295083, 0.295083, 0.288399, 0.291804, 0.206376, 0.132295, 0.088832, 0.158265, 0.147574, 0.132295, 0.083462, 0.111485, 0.182256, 0.092881, 0.055536, 0.096677, 0.071867, 0.139895, 0.058088, 0.06312, 0.036378, 0.05306, 0.092881, 0.044297, 0.045352, 0.042364, 0.042364, 0.067594, 0.059222, 0.029376, 0.018106, 0.022306, 0.020876, 0.012491, 0.023963, 0.036378, 0.034068, 0.034068, 0.023963, 0.051831, 0.03976, 0.034068, 0.026338, 0.025316, 0.023963, 0.023963, 0.020522, 0.036378, 0.023087, 0.023087, 0.027463, 0.024826, 0.032017, 0.034884, 0.060549, 0.041405, 0.047319, 0.050641, 0.043307, 0.059222, 0.066181, 0.044297, 0.0704, 0.102787, 0.10481, 0.209395, 0.232838, 0.374039, 0.359901, 0.450668, 0.454136, 0.56648, 0.73685, 0.626927, 0.525368, 0.433034, 0.359901, 0.36309, 0.356642, 0.447574, 0.321458, 0.271506, 0.380708, 0.335645, 0.349426, 0.366687, 0.225814, 0.196879, 0.098513, 0.11371, 0.102787, 0.066181, 0.067594, 0.035586, 0.035586, 0.058088, 0.050641, 0.10481, 0.102787, 0.059222, 0.060549, 0.060549, 0.041405, 0.035586, 0.03976, 0.042364, 0.024826, 0.044297, 0.028695, 0.043307, 0.029376, 0.021816, 0.026892, 0.017797, 0.022306, 0.027463, 0.018415, 0.035586, 0.023534], '')</t>
  </si>
  <si>
    <t>[323, 324, 325, 326]</t>
  </si>
  <si>
    <t xml:space="preserve">F5RQU8|F5RQU8_9ENTR Phosphate transporter OS=Enterobacter hormaechei ATCC 49162 </t>
  </si>
  <si>
    <t>([0.002276, 0.003478, 0.004513, 0.003461, 0.002662, 0.002194, 0.001722, 0.001434, 0.001572, 0.001374, 0.001318, 0.000923, 0.001069, 0.000648, 0.00052, 0.000631, 0.000906, 0.00076, 0.000743, 0.000747, 0.001267, 0.000648, 0.000575, 0.000648, 0.001172, 0.001481, 0.002366, 0.002881, 0.003212, 0.003212, 0.004611, 0.004646, 0.005011, 0.004577, 0.006619, 0.01204, 0.018106, 0.01078, 0.014315, 0.030003, 0.028695, 0.015344, 0.028107, 0.017447, 0.010372, 0.007877, 0.007877, 0.006374, 0.005683, 0.004736, 0.005872, 0.003671, 0.003079, 0.004414, 0.004835, 0.003366, 0.002327, 0.002581, 0.003246, 0.002194, 0.002194, 0.00152, 0.001872, 0.001481, 0.001675, 0.00146, 0.001344, 0.00155, 0.001481, 0.001335, 0.00246, 0.00243, 0.00389, 0.004315, 0.003079, 0.0028, 0.004208, 0.004513, 0.004513, 0.004513, 0.006421, 0.006482, 0.008723, 0.006894, 0.008895, 0.008525, 0.009865, 0.008409, 0.008409, 0.008624, 0.008895, 0.00558, 0.004646, 0.003924, 0.003963, 0.003963, 0.00407, 0.00407, 0.003864, 0.00389, 0.00407, 0.003014, 0.002155, 0.001383, 0.002014, 0.001597, 0.00225, 0.002512, 0.003821, 0.003821, 0.004577, 0.006421, 0.00962, 0.007645, 0.006245, 0.009187, 0.012727, 0.012727, 0.007645, 0.011518, 0.007645, 0.007422, 0.007495, 0.011903, 0.026892, 0.021381, 0.022306, 0.014075, 0.018787, 0.019109, 0.020522, 0.020522, 0.013437, 0.009015, 0.015078, 0.022306, 0.012491, 0.016826, 0.016826, 0.038858, 0.040537, 0.048328, 0.024393, 0.046336, 0.021381, 0.010221, 0.01227, 0.021381, 0.016257, 0.009294, 0.006482, 0.006194, 0.006894, 0.006374, 0.006421, 0.006194, 0.00515, 0.005734, 0.004388, 0.005378, 0.004835, 0.004736, 0.004513, 0.004577, 0.003298, 0.003405, 0.003727, 0.003821, 0.003963, 0.003997, 0.004208, 0.005872, 0.006142, 0.005799, 0.008409, 0.011518, 0.01204, 0.016826, 0.026892, 0.023534, 0.030611, 0.017447, 0.018415, 0.040537, 0.06312, 0.147574, 0.25406, 0.374039, 0.370445, 0.36309, 0.483068, 0.604312, 0.608892, 0.59014, 0.58069, 0.618285, 0.657645, 0.5017, 0.450668, 0.447574, 0.58069, 0.465241, 0.541878, 0.436924, 0.311707, 0.257454, 0.236433, 0.196879, 0.106997, 0.10481, 0.069024, 0.051831, 0.026338, 0.025762, 0.026892, 0.026892, 0.018787, 0.017138, 0.034884, 0.06184, 0.064632, 0.06184, 0.109221, 0.076542, 0.129801, 0.132295, 0.155435, 0.127496, 0.094817, 0.111485, 0.066181, 0.058088, 0.071867, 0.090864, 0.074921, 0.085092, 0.0704, 0.086953, 0.040537, 0.024826, 0.017138, 0.017138, 0.013821, 0.014783, 0.020522, 0.020522, 0.034068, 0.029376, 0.041405, 0.03976, 0.064632, 0.111485, 0.18812, 0.191378, 0.271506, 0.275179, 0.182256, 0.225814, 0.243554, 0.288399, 0.366687, 0.444081, 0.342579, 0.281712, 0.281712, 0.328603, 0.339168, 0.374039, 0.476583, 0.384043, 0.401658, 0.394753, 0.387226, 0.352862, 0.352862, 0.342579, 0.308712, 0.384043, 0.384043, 0.288399, 0.264545, 0.284882, 0.278302, 0.398279, 0.51388, 0.497853, 0.483068, 0.436924, 0.41194, 0.408655, 0.450668, 0.570702, 0.56648, 0.59508, 0.494003, 0.494003, 0.4292, 0.5017, 0.525368, 0.472492, 0.58069, 0.657645, 0.521092, 0.534167, 0.465241, 0.366687, 0.384043, 0.394753, 0.390993, 0.387226, 0.377384, 0.370445, 0.257454, 0.225814, 0.219301, 0.239899, 0.25406, 0.318242, 0.216401, 0.200174, 0.232838, 0.147574, 0.147574, 0.15008, 0.158265, 0.194234, 0.284882, 0.264545, 0.268042, 0.219301, 0.225814, 0.236433, 0.194234, 0.229226, 0.185198, 0.125101, 0.127496, 0.116183, 0.120615, 0.144935, 0.139895, 0.147574, 0.219301, 0.194234, 0.229226, 0.206376, 0.132295, 0.15284, 0.173081, 0.116183, 0.191378, 0.158265, 0.161087, 0.25406, 0.295083, 0.380708, 0.366687, 0.377384, 0.374039, 0.36309, 0.346032, 0.339168, 0.324872, 0.335645, 0.356642, 0.308712, 0.321458, 0.40511, 0.281712, 0.281712, 0.243554, 0.200174, 0.264545, 0.167087, 0.098513, 0.056825, 0.029376, 0.037156, 0.049374, 0.032677, 0.026338, 0.025762, 0.021381, 0.013613, 0.012727, 0.009977, 0.014075, 0.013613, 0.010509, 0.010221, 0.009401, 0.00962, 0.011106, 0.010131, 0.01078, 0.013613, 0.022667, 0.040537, 0.028107, 0.033407, 0.058088, 0.071867, 0.064632, 0.076542, 0.129801, 0.132295, 0.209395, 0.167087, 0.167087, 0.122885, 0.167087, 0.17593, 0.26085, 0.203355, 0.196879, 0.225814, 0.271506, 0.21291, 0.21291, 0.275179, 0.239899, 0.15284, 0.15284, 0.15284, 0.15284, 0.088832, 0.069024, 0.0704, 0.048328, 0.048328, 0.090864, 0.083462, 0.094817, 0.06184, 0.085092, 0.086953, 0.11371, 0.109221, 0.098513, 0.05306, 0.067594, 0.085092, 0.129801, 0.083462, 0.120615, 0.120615, 0.203355, 0.18812, 0.109221, 0.134866, 0.139895, 0.137348, 0.179055, 0.15008, 0.127496, 0.134866, 0.139895, 0.137348, 0.139895, 0.134866, 0.219301, 0.229226, 0.139895, 0.079919, 0.085092, 0.083462, 0.046336, 0.028107, 0.019401, 0.036378, 0.030003, 0.034068, 0.026338, 0.026892, 0.015694, 0.015694, 0.00962, 0.009294, 0.009096, 0.008804, 0.008276, 0.005734, 0.004315, 0.004358, 0.005799, 0.005223, 0.005992, 0.006039, 0.005623, 0.006795, 0.00558, 0.006533, 0.004736, 0.004483, 0.003512, 0.004161, 0.004835, 0.005992, 0.004388], '')</t>
  </si>
  <si>
    <t>[191, 192, 193, 194, 195, 196, 197, 200, 202, 284, 291, 292, 293, 297, 298, 300, 301, 302, 303]</t>
  </si>
  <si>
    <t xml:space="preserve">F5RQV1|F5RQV1_9ENTR Ribosomal RNA small subunit methyltransferase J OS=Enterobacter hormaechei ATCC 49162 </t>
  </si>
  <si>
    <t>([0.109221, 0.142424, 0.191378, 0.219301, 0.209395, 0.142424, 0.173081, 0.139895, 0.100716, 0.100716, 0.100716, 0.127496, 0.079919, 0.132295, 0.116183, 0.191378, 0.26085, 0.264545, 0.26085, 0.26085, 0.275179, 0.222385, 0.191378, 0.158265, 0.100716, 0.083462, 0.109221, 0.11371, 0.170161, 0.21291, 0.247041, 0.196879, 0.21291, 0.21291, 0.21291, 0.295083, 0.275179, 0.278302, 0.288399, 0.308712, 0.298791, 0.203355, 0.284882, 0.321458, 0.26085, 0.232838, 0.232838, 0.284882, 0.170161, 0.11371, 0.134866, 0.129801, 0.173081, 0.127496, 0.170161, 0.17593, 0.179055, 0.179055, 0.170161, 0.081712, 0.06312, 0.064632, 0.106997, 0.106997, 0.109221, 0.196879, 0.275179, 0.275179, 0.232838, 0.342579, 0.377384, 0.31487, 0.31487, 0.25031, 0.288399, 0.318242, 0.318242, 0.222385, 0.15284, 0.182256, 0.301917, 0.236433, 0.17593, 0.185198, 0.158265, 0.167087, 0.129801, 0.15284, 0.139895, 0.161087, 0.164327, 0.200174, 0.232838, 0.137348, 0.158265, 0.102787, 0.086953, 0.086953, 0.102787, 0.164327, 0.096677, 0.090864, 0.090864, 0.132295, 0.100716, 0.073402, 0.076542, 0.092881, 0.102787, 0.191378, 0.137348, 0.094817, 0.074921, 0.074921, 0.092881, 0.085092, 0.144935, 0.179055, 0.17593, 0.164327, 0.139895, 0.194234, 0.194234, 0.173081, 0.147574, 0.191378, 0.30533, 0.30533, 0.209395, 0.196879, 0.196879, 0.173081, 0.161087, 0.200174, 0.243554, 0.324872, 0.321458, 0.324872, 0.236433, 0.15284, 0.232838, 0.229226, 0.229226, 0.229226, 0.239899, 0.278302, 0.236433, 0.137348, 0.132295, 0.222385, 0.142424, 0.122885, 0.229226, 0.311707, 0.328603, 0.328603, 0.26085, 0.278302, 0.179055, 0.179055, 0.281712, 0.30533, 0.301917, 0.191378, 0.219301, 0.308712, 0.301917, 0.342579, 0.422041, 0.414856, 0.374039, 0.384043, 0.311707, 0.281712, 0.275179, 0.26085, 0.206376, 0.275179, 0.271506, 0.25031, 0.342579, 0.332115, 0.219301, 0.194234, 0.30533, 0.30533, 0.311707, 0.232838, 0.232838, 0.203355, 0.216401, 0.247041, 0.247041, 0.236433, 0.209395, 0.239899, 0.194234, 0.236433, 0.247041, 0.236433, 0.318242, 0.31487, 0.31487, 0.394753, 0.394753, 0.332115, 0.236433, 0.222385, 0.30533, 0.324872, 0.370445, 0.268042, 0.236433, 0.349426, 0.461924, 0.41194, 0.356642, 0.401658, 0.332115, 0.295083, 0.377384, 0.41194, 0.422041, 0.394753, 0.328603, 0.401658, 0.472492, 0.545602, 0.553315, 0.557691, 0.525368, 0.390993, 0.5017, 0.433034, 0.31487, 0.219301, 0.324872, 0.352862, 0.366687, 0.414856, 0.42561, 0.401658, 0.370445, 0.321458, 0.328603, 0.394753, 0.356642, 0.308712, 0.264545], '')</t>
  </si>
  <si>
    <t>[227, 228, 229, 230, 232]</t>
  </si>
  <si>
    <t xml:space="preserve">F5RQV2|F5RQV2_9ENTR oligopeptidase A OS=Enterobacter hormaechei ATCC 49162 </t>
  </si>
  <si>
    <t>([0.029376, 0.034068, 0.016826, 0.018106, 0.027463, 0.044297, 0.071867, 0.05306, 0.038858, 0.054297, 0.079919, 0.048328, 0.047319, 0.034068, 0.040537, 0.096677, 0.083462, 0.137348, 0.232838, 0.142424, 0.092881, 0.102787, 0.134866, 0.232838, 0.206376, 0.144935, 0.15284, 0.116183, 0.125101, 0.194234, 0.196879, 0.170161, 0.206376, 0.222385, 0.321458, 0.219301, 0.194234, 0.281712, 0.26085, 0.200174, 0.30533, 0.377384, 0.291804, 0.21291, 0.18812, 0.26085, 0.324872, 0.271506, 0.328603, 0.308712, 0.308712, 0.191378, 0.209395, 0.301917, 0.209395, 0.132295, 0.206376, 0.232838, 0.18812, 0.185198, 0.26085, 0.182256, 0.200174, 0.275179, 0.275179, 0.222385, 0.216401, 0.21291, 0.161087, 0.073402, 0.120615, 0.134866, 0.173081, 0.155435, 0.144935, 0.144935, 0.222385, 0.209395, 0.134866, 0.196879, 0.236433, 0.216401, 0.308712, 0.311707, 0.219301, 0.281712, 0.377384, 0.349426, 0.268042, 0.370445, 0.494003, 0.505461, 0.394753, 0.490133, 0.414856, 0.339168, 0.414856, 0.418646, 0.339168, 0.398279, 0.41194, 0.295083, 0.239899, 0.21291, 0.206376, 0.288399, 0.308712, 0.291804, 0.247041, 0.25031, 0.225814, 0.194234, 0.125101, 0.182256, 0.173081, 0.17593, 0.239899, 0.26085, 0.239899, 0.342579, 0.349426, 0.264545, 0.339168, 0.418646, 0.342579, 0.346032, 0.349426, 0.301917, 0.308712, 0.370445, 0.444081, 0.447574, 0.41194, 0.51388, 0.534167, 0.483068, 0.483068, 0.483068, 0.483068, 0.377384, 0.377384, 0.298791, 0.374039, 0.401658, 0.298791, 0.374039, 0.288399, 0.311707, 0.332115, 0.346032, 0.346032, 0.36309, 0.308712, 0.366687, 0.271506, 0.26085, 0.30533, 0.298791, 0.278302, 0.236433, 0.335645, 0.247041, 0.318242, 0.339168, 0.268042, 0.352862, 0.36309, 0.450668, 0.335645, 0.342579, 0.335645, 0.359901, 0.291804, 0.281712, 0.298791, 0.349426, 0.356642, 0.298791, 0.380708, 0.298791, 0.332115, 0.328603, 0.324872, 0.247041, 0.232838, 0.318242, 0.339168, 0.321458, 0.332115, 0.339168, 0.311707, 0.298791, 0.243554, 0.335645, 0.422041, 0.408655, 0.408655, 0.332115, 0.342579, 0.31487, 0.394753, 0.380708, 0.359901, 0.447574, 0.5017, 0.521092, 0.472492, 0.447574, 0.468512, 0.461924, 0.56648, 0.604312, 0.483068, 0.454136, 0.349426, 0.335645, 0.268042, 0.308712, 0.295083, 0.359901, 0.384043, 0.328603, 0.264545, 0.324872, 0.25406, 0.25031, 0.232838, 0.182256, 0.132295, 0.127496, 0.127496, 0.122885, 0.10481, 0.122885, 0.170161, 0.25406, 0.268042, 0.30533, 0.203355, 0.281712, 0.216401, 0.142424, 0.21291, 0.291804, 0.25031, 0.284882, 0.31487, 0.324872, 0.422041, 0.494003, 0.51388, 0.517562, 0.472492, 0.5017, 0.58069, 0.468512, 0.465241, 0.458154, 0.494003, 0.648219, 0.570702, 0.557691, 0.63748, 0.666105, 0.549308, 0.472492, 0.472492, 0.401658, 0.380708, 0.374039, 0.394753, 0.284882, 0.243554, 0.284882, 0.209395, 0.15284, 0.243554, 0.134866, 0.137348, 0.137348, 0.066181, 0.081712, 0.11371, 0.127496, 0.11371, 0.118441, 0.15008, 0.17593, 0.236433, 0.203355, 0.173081, 0.173081, 0.257454, 0.31487, 0.31487, 0.401658, 0.41194, 0.332115, 0.454136, 0.328603, 0.25406, 0.342579, 0.387226, 0.291804, 0.271506, 0.264545, 0.332115, 0.332115, 0.318242, 0.356642, 0.408655, 0.436924, 0.436924, 0.414856, 0.398279, 0.308712, 0.268042, 0.342579, 0.342579, 0.321458, 0.40511, 0.374039, 0.339168, 0.318242, 0.370445, 0.41194, 0.311707, 0.318242, 0.284882, 0.301917, 0.284882, 0.196879, 0.209395, 0.222385, 0.137348, 0.132295, 0.132295, 0.134866, 0.076542, 0.073402, 0.074921, 0.096677, 0.170161, 0.206376, 0.206376, 0.247041, 0.232838, 0.264545, 0.179055, 0.232838, 0.147574, 0.137348, 0.209395, 0.209395, 0.191378, 0.216401, 0.200174, 0.311707, 0.25406, 0.229226, 0.346032, 0.359901, 0.359901, 0.359901, 0.318242, 0.26085, 0.264545, 0.264545, 0.264545, 0.239899, 0.257454, 0.278302, 0.216401, 0.200174, 0.185198, 0.11371, 0.109221, 0.11371, 0.056825, 0.098513, 0.15284, 0.127496, 0.127496, 0.116183, 0.122885, 0.15008, 0.137348, 0.132295, 0.090864, 0.076542, 0.144935, 0.155435, 0.222385, 0.219301, 0.222385, 0.134866, 0.116183, 0.194234, 0.127496, 0.120615, 0.122885, 0.15284, 0.15284, 0.15284, 0.167087, 0.10481, 0.096677, 0.15284, 0.144935, 0.116183, 0.125101, 0.074921, 0.066181, 0.037156, 0.030611, 0.026892, 0.051831, 0.111485, 0.111485, 0.164327, 0.239899, 0.232838, 0.222385, 0.200174, 0.109221, 0.076542, 0.129801, 0.139895, 0.090864, 0.06184, 0.120615, 0.203355, 0.239899, 0.222385, 0.298791, 0.36309, 0.401658, 0.408655, 0.398279, 0.30533, 0.324872, 0.324872, 0.352862, 0.288399, 0.288399, 0.301917, 0.264545, 0.26085, 0.179055, 0.264545, 0.21291, 0.222385, 0.203355, 0.275179, 0.216401, 0.219301, 0.25031, 0.232838, 0.257454, 0.222385, 0.219301, 0.116183, 0.122885, 0.100716, 0.15008, 0.18812, 0.209395, 0.203355, 0.203355, 0.194234, 0.096677, 0.17593, 0.179055, 0.100716, 0.085092, 0.120615, 0.125101, 0.074921, 0.074921, 0.060549, 0.055536, 0.054297, 0.116183, 0.106997, 0.064632, 0.0704, 0.064632, 0.081712, 0.139895, 0.090864, 0.127496, 0.225814, 0.15284, 0.134866, 0.236433, 0.173081, 0.203355, 0.120615, 0.196879, 0.179055, 0.129801, 0.182256, 0.179055, 0.200174, 0.200174, 0.301917, 0.173081, 0.132295, 0.170161, 0.179055, 0.15008, 0.11371, 0.06184, 0.120615, 0.139895, 0.147574, 0.179055, 0.094817, 0.142424, 0.066181, 0.044297, 0.066181, 0.059222, 0.096677, 0.03976, 0.047319, 0.044297, 0.094817, 0.137348, 0.142424, 0.078022, 0.164327, 0.232838, 0.352862, 0.243554, 0.137348, 0.139895, 0.158265, 0.18812, 0.137348, 0.209395, 0.268042, 0.264545, 0.278302, 0.179055, 0.298791, 0.243554, 0.209395, 0.164327, 0.073402, 0.034068, 0.034884, 0.028107, 0.032017, 0.016528, 0.031287, 0.026338, 0.024826, 0.015694, 0.011342, 0.019401, 0.01227, 0.013821, 0.009483, 0.009015, 0.01204, 0.012491, 0.008895, 0.009728, 0.013613, 0.030003, 0.059222, 0.10481, 0.090864, 0.079919, 0.081712, 0.03976, 0.098513, 0.100716, 0.102787, 0.164327, 0.170161, 0.200174, 0.196879, 0.281712, 0.301917, 0.264545, 0.209395, 0.26085, 0.179055, 0.179055, 0.164327, 0.173081, 0.179055, 0.118441, 0.125101, 0.191378, 0.164327, 0.173081, 0.161087, 0.21291, 0.139895, 0.122885, 0.18812, 0.125101, 0.064632, 0.047319, 0.076542, 0.094817, 0.076542, 0.109221, 0.074921, 0.076542, 0.033407, 0.017797, 0.032017, 0.017447, 0.011518, 0.01204, 0.009294, 0.009865, 0.008624, 0.009483, 0.008723, 0.007877, 0.011342, 0.017138, 0.011342, 0.010926, 0.010672, 0.009977, 0.012491, 0.016257, 0.017797, 0.032017, 0.034068, 0.017447, 0.034068, 0.059222, 0.132295, 0.164327, 0.155435, 0.232838, 0.318242, 0.229226, 0.17593, 0.17593, 0.216401, 0.243554, 0.161087, 0.173081, 0.281712, 0.268042, 0.25031, 0.225814, 0.243554, 0.356642, 0.509769, 0.444081, 0.468512, 0.359901, 0.239899, 0.229226, 0.209395, 0.125101, 0.216401, 0.311707, 0.298791, 0.30533, 0.42561, 0.541878, 0.433034, 0.450668, 0.414856, 0.36309, 0.278302, 0.278302, 0.257454, 0.139895, 0.182256, 0.102787, 0.161087, 0.268042, 0.25031, 0.229226, 0.328603, 0.311707, 0.281712, 0.25406, 0.191378, 0.120615, 0.073402, 0.137348], '')</t>
  </si>
  <si>
    <t>[91, 133, 134, 204, 205, 210, 211, 250, 251, 253, 254, 259, 260, 261, 262, 263, 264, 657, 670]</t>
  </si>
  <si>
    <t xml:space="preserve">F5RQV4|F5RQV4_9ENTR Glutathione-disulfide reductase OS=Enterobacter hormaechei ATCC 49162 </t>
  </si>
  <si>
    <t>([0.027463, 0.03976, 0.055536, 0.074921, 0.094817, 0.116183, 0.076542, 0.074921, 0.092881, 0.066181, 0.086953, 0.125101, 0.100716, 0.081712, 0.060549, 0.06312, 0.058088, 0.116183, 0.173081, 0.134866, 0.173081, 0.116183, 0.073402, 0.086953, 0.0704, 0.073402, 0.086953, 0.083462, 0.100716, 0.096677, 0.158265, 0.096677, 0.06184, 0.083462, 0.0704, 0.092881, 0.100716, 0.071867, 0.076542, 0.078022, 0.125101, 0.106997, 0.132295, 0.132295, 0.120615, 0.120615, 0.100716, 0.098513, 0.106997, 0.11371, 0.134866, 0.109221, 0.109221, 0.155435, 0.116183, 0.096677, 0.096677, 0.17593, 0.243554, 0.137348, 0.134866, 0.073402, 0.11371, 0.15284, 0.232838, 0.15284, 0.191378, 0.222385, 0.120615, 0.194234, 0.120615, 0.111485, 0.132295, 0.127496, 0.076542, 0.083462, 0.139895, 0.147574, 0.129801, 0.100716, 0.100716, 0.060549, 0.122885, 0.118441, 0.067594, 0.066181, 0.11371, 0.106997, 0.059222, 0.120615, 0.118441, 0.132295, 0.073402, 0.073402, 0.122885, 0.200174, 0.243554, 0.179055, 0.185198, 0.127496, 0.092881, 0.161087, 0.236433, 0.132295, 0.10481, 0.173081, 0.092881, 0.058088, 0.06184, 0.090864, 0.083462, 0.081712, 0.0704, 0.137348, 0.094817, 0.102787, 0.096677, 0.102787, 0.155435, 0.086953, 0.134866, 0.182256, 0.18812, 0.194234, 0.21291, 0.170161, 0.10481, 0.161087, 0.229226, 0.219301, 0.25406, 0.257454, 0.281712, 0.370445, 0.352862, 0.450668, 0.454136, 0.36309, 0.374039, 0.366687, 0.4292, 0.444081, 0.384043, 0.374039, 0.281712, 0.384043, 0.468512, 0.585406, 0.626927, 0.486429, 0.377384, 0.401658, 0.308712, 0.311707, 0.281712, 0.194234, 0.196879, 0.203355, 0.295083, 0.200174, 0.173081, 0.129801, 0.076542, 0.132295, 0.111485, 0.179055, 0.10481, 0.060549, 0.046336, 0.030611, 0.0704, 0.081712, 0.059222, 0.102787, 0.056825, 0.038858, 0.073402, 0.060549, 0.030611, 0.030611, 0.038042, 0.049374, 0.071867, 0.111485, 0.067594, 0.042364, 0.028695, 0.049374, 0.083462, 0.10481, 0.125101, 0.132295, 0.132295, 0.155435, 0.155435, 0.127496, 0.21291, 0.229226, 0.158265, 0.15284, 0.109221, 0.139895, 0.137348, 0.102787, 0.066181, 0.122885, 0.15008, 0.170161, 0.182256, 0.194234, 0.209395, 0.239899, 0.239899, 0.332115, 0.25031, 0.257454, 0.370445, 0.370445, 0.308712, 0.324872, 0.447574, 0.51388, 0.465241, 0.390993, 0.41194, 0.472492, 0.461924, 0.5017, 0.562014, 0.545602, 0.538167, 0.4292, 0.440853, 0.324872, 0.335645, 0.335645, 0.349426, 0.356642, 0.342579, 0.374039, 0.440853, 0.418646, 0.433034, 0.390993, 0.472492, 0.468512, 0.394753, 0.291804, 0.236433, 0.194234, 0.122885, 0.122885, 0.18812, 0.196879, 0.308712, 0.26085, 0.349426, 0.342579, 0.342579, 0.239899, 0.25406, 0.182256, 0.147574, 0.122885, 0.179055, 0.167087, 0.173081, 0.239899, 0.335645, 0.436924, 0.490133, 0.59014, 0.59014, 0.490133, 0.384043, 0.295083, 0.264545, 0.271506, 0.25031, 0.147574, 0.25031, 0.25031, 0.335645, 0.359901, 0.328603, 0.352862, 0.352862, 0.335645, 0.264545, 0.229226, 0.167087, 0.15008, 0.164327, 0.173081, 0.257454, 0.339168, 0.370445, 0.370445, 0.374039, 0.30533, 0.41194, 0.433034, 0.359901, 0.328603, 0.271506, 0.30533, 0.247041, 0.247041, 0.328603, 0.41194, 0.359901, 0.418646, 0.436924, 0.4292, 0.339168, 0.236433, 0.247041, 0.284882, 0.335645, 0.349426, 0.433034, 0.447574, 0.418646, 0.401658, 0.440853, 0.41194, 0.436924, 0.480142, 0.394753, 0.422041, 0.422041, 0.436924, 0.377384, 0.26085, 0.25406, 0.332115, 0.465241, 0.486429, 0.390993, 0.394753, 0.370445, 0.298791, 0.278302, 0.196879, 0.278302, 0.284882, 0.398279, 0.408655, 0.366687, 0.458154, 0.447574, 0.454136, 0.4292, 0.490133, 0.626927, 0.642678, 0.653063, 0.529623, 0.490133, 0.509769, 0.418646, 0.408655, 0.476583, 0.447574, 0.422041, 0.422041, 0.374039, 0.308712, 0.21291, 0.247041, 0.21291, 0.142424, 0.137348, 0.209395, 0.21291, 0.209395, 0.209395, 0.225814, 0.216401, 0.225814, 0.247041, 0.328603, 0.26085, 0.200174, 0.161087, 0.194234, 0.18812, 0.243554, 0.291804, 0.394753, 0.387226, 0.335645, 0.339168, 0.335645, 0.257454, 0.257454, 0.25031, 0.164327, 0.142424, 0.120615, 0.118441, 0.118441, 0.127496, 0.203355, 0.18812, 0.191378, 0.264545, 0.264545, 0.144935, 0.118441, 0.071867, 0.06312, 0.064632, 0.090864, 0.0704, 0.11371, 0.094817, 0.096677, 0.147574, 0.142424, 0.247041, 0.15284, 0.194234, 0.196879, 0.185198, 0.196879, 0.239899, 0.155435, 0.158265, 0.281712, 0.308712, 0.339168, 0.335645, 0.433034, 0.458154, 0.398279, 0.335645, 0.366687, 0.318242, 0.332115, 0.31487, 0.278302, 0.374039, 0.339168, 0.295083, 0.26085, 0.321458, 0.335645, 0.440853, 0.40511], '')</t>
  </si>
  <si>
    <t>[147, 148, 221, 227, 228, 229, 230, 271, 272, 354, 355, 356, 357, 359]</t>
  </si>
  <si>
    <t xml:space="preserve">F5RQW9|F5RQW9_9ENTR C4-dicarboxylate transport protein OS=Enterobacter hormaechei ATCC 49162 </t>
  </si>
  <si>
    <t>([0.004431, 0.006421, 0.005378, 0.004247, 0.005683, 0.005872, 0.004646, 0.004835, 0.003963, 0.004689, 0.003963, 0.003555, 0.002529, 0.00243, 0.00246, 0.002482, 0.002606, 0.002881, 0.003212, 0.003246, 0.004414, 0.005623, 0.005623, 0.006039, 0.008723, 0.009294, 0.007422, 0.011106, 0.015694, 0.023087, 0.011903, 0.013613, 0.024393, 0.023963, 0.013437, 0.013016, 0.016826, 0.016528, 0.008723, 0.006701, 0.010926, 0.008075, 0.006533, 0.004358, 0.004414, 0.004513, 0.003212, 0.003366, 0.003512, 0.003298, 0.002606, 0.003366, 0.004315, 0.003555, 0.005318, 0.007555, 0.006194, 0.007495, 0.009401, 0.010221, 0.012491, 0.011106, 0.018787, 0.035586, 0.06184, 0.048328, 0.032677, 0.028695, 0.024826, 0.013016, 0.007645, 0.014075, 0.010221, 0.007495, 0.009294, 0.008804, 0.005992, 0.006194, 0.004388, 0.00359, 0.003341, 0.003341, 0.002276, 0.001434, 0.000923, 0.000773, 0.001249, 0.001, 0.001112, 0.001675, 0.002623, 0.003924, 0.003177, 0.004414, 0.004775, 0.005011, 0.003701, 0.00558, 0.007091, 0.008895, 0.016021, 0.016021, 0.018106, 0.025762, 0.056825, 0.086953, 0.086953, 0.058088, 0.058088, 0.050641, 0.034884, 0.034068, 0.037156, 0.037156, 0.038858, 0.066181, 0.06184, 0.109221, 0.046336, 0.021381, 0.021381, 0.010131, 0.010131, 0.006374, 0.007877, 0.005799, 0.004611, 0.006795, 0.007877, 0.010926, 0.011669, 0.008804, 0.00777, 0.006421, 0.004899, 0.004208, 0.00389, 0.003804, 0.003963, 0.003924, 0.003701, 0.004358, 0.004775, 0.004736, 0.004736, 0.003053, 0.003478, 0.003757, 0.002396, 0.001533, 0.00152, 0.001335, 0.001675, 0.001142, 0.001374, 0.00225, 0.001709, 0.001709, 0.001709, 0.001649, 0.00246, 0.003555, 0.002435, 0.00231, 0.002138, 0.003212, 0.00359, 0.002881, 0.004161, 0.005872, 0.005872, 0.005932, 0.009483, 0.008276, 0.008409, 0.00543, 0.005223, 0.005318, 0.003821, 0.00407, 0.003478, 0.002482, 0.002078, 0.003109, 0.003177, 0.004161, 0.004414, 0.004208, 0.005992, 0.004736, 0.003298, 0.004775, 0.004247, 0.003555, 0.00407, 0.003864, 0.005992, 0.004315, 0.005992, 0.008804, 0.005872, 0.006795, 0.007315, 0.008723, 0.008804, 0.008723, 0.007315, 0.006701, 0.006619, 0.006619, 0.008002, 0.008624, 0.006039, 0.005249, 0.004976, 0.003821, 0.004135, 0.002761, 0.00407, 0.003366, 0.002366, 0.002336, 0.001481, 0.001481, 0.001103, 0.000704, 0.000773, 0.000708, 0.000674, 0.001103, 0.000661, 0.000477, 0.000893, 0.001172, 0.001623, 0.002057, 0.002057, 0.00283, 0.00283, 0.001743, 0.002327, 0.002138, 0.002117, 0.003341, 0.00316, 0.00283, 0.00389, 0.00558, 0.008804, 0.006142, 0.004483, 0.004577, 0.004135, 0.00283, 0.003341, 0.003341, 0.003341, 0.004899, 0.004899, 0.007555, 0.013016, 0.010221, 0.011342, 0.024826, 0.024826, 0.035586, 0.035586, 0.036378, 0.031287, 0.019109, 0.045352, 0.094817, 0.092881, 0.15008, 0.185198, 0.196879, 0.191378, 0.191378, 0.122885, 0.074921, 0.06184, 0.031287, 0.024826, 0.025762, 0.025762, 0.025762, 0.035586, 0.037156, 0.034068, 0.015344, 0.023087, 0.011106, 0.011669, 0.020522, 0.022306, 0.033407, 0.016528, 0.009865, 0.006988, 0.00962, 0.011106, 0.009483, 0.012727, 0.013016, 0.011903, 0.006988, 0.005932, 0.006078, 0.007495, 0.00777, 0.014315, 0.013437, 0.024393, 0.017797, 0.019401, 0.010672, 0.007031, 0.010672, 0.018787, 0.019109, 0.019109, 0.015078, 0.011669, 0.010221, 0.010672, 0.013016, 0.014315, 0.011106, 0.01078, 0.013437, 0.013016, 0.011903, 0.010372, 0.009015, 0.010672, 0.007877, 0.01227, 0.023534, 0.023087, 0.021816, 0.020165, 0.011518, 0.013265, 0.013613, 0.016528, 0.020165, 0.037156, 0.035586, 0.064632, 0.051831, 0.033407, 0.032677, 0.034068, 0.024826, 0.03976, 0.025762, 0.033407, 0.031287, 0.019109, 0.016021, 0.010509, 0.011342, 0.01204, 0.017138, 0.016021, 0.020522, 0.026338, 0.013437, 0.018415, 0.018415, 0.025316, 0.030611, 0.032677, 0.024826, 0.024393, 0.020876, 0.034068, 0.023963, 0.013821, 0.021816, 0.029376, 0.051831, 0.06184, 0.085092, 0.090864, 0.109221, 0.066181, 0.038858, 0.066181, 0.086953, 0.048328, 0.026338, 0.034068, 0.038042, 0.026338, 0.051831, 0.051831, 0.047319, 0.086953, 0.094817, 0.10481, 0.102787, 0.109221, 0.094817, 0.129801, 0.134866, 0.203355, 0.311707, 0.380708, 0.440853, 0.450668, 0.562014, 0.675549, 0.716283, 0.685117, 0.685117, 0.666105, 0.657645, 0.648219, 0.632174, 0.771762, 0.745909, 0.724957, 0.707965, 0.865454, 0.846163, 0.823549, 0.812494], '')</t>
  </si>
  <si>
    <t>[411, 412, 413, 414, 415, 416, 417, 418, 419, 420, 421, 422, 423, 424, 425, 426, 427]</t>
  </si>
  <si>
    <t xml:space="preserve">F5RQX1|F5RQX1_9ENTR Cellulose synthase subunit BcsC OS=Enterobacter hormaechei ATCC 49162 </t>
  </si>
  <si>
    <t>([0.064632, 0.098513, 0.066181, 0.094817, 0.067594, 0.074921, 0.055536, 0.060549, 0.10481, 0.079919, 0.085092, 0.106997, 0.090864, 0.073402, 0.147574, 0.147574, 0.25406, 0.247041, 0.332115, 0.408655, 0.41194, 0.414856, 0.339168, 0.433034, 0.440853, 0.447574, 0.476583, 0.472492, 0.5017, 0.476583, 0.557691, 0.604312, 0.604312, 0.648219, 0.707965, 0.703578, 0.604312, 0.476583, 0.468512, 0.472492, 0.472492, 0.390993, 0.380708, 0.454136, 0.36309, 0.370445, 0.36309, 0.275179, 0.359901, 0.398279, 0.398279, 0.41194, 0.447574, 0.450668, 0.387226, 0.284882, 0.247041, 0.291804, 0.352862, 0.25406, 0.247041, 0.170161, 0.170161, 0.17593, 0.179055, 0.257454, 0.243554, 0.328603, 0.422041, 0.384043, 0.346032, 0.30533, 0.298791, 0.26085, 0.264545, 0.25031, 0.349426, 0.377384, 0.332115, 0.328603, 0.4292, 0.401658, 0.454136, 0.58069, 0.699094, 0.694846, 0.680603, 0.648219, 0.525368, 0.529623, 0.562014, 0.557691, 0.59508, 0.59014, 0.59508, 0.541878, 0.541878, 0.444081, 0.440853, 0.525368, 0.570702, 0.59014, 0.632174, 0.671169, 0.632174, 0.58069, 0.5017, 0.51388, 0.553315, 0.626927, 0.618285, 0.534167, 0.458154, 0.433034, 0.433034, 0.433034, 0.461924, 0.557691, 0.666105, 0.675549, 0.690604, 0.604312, 0.494003, 0.468512, 0.444081, 0.356642, 0.394753, 0.461924, 0.380708, 0.281712, 0.318242, 0.318242, 0.384043, 0.494003, 0.562014, 0.553315, 0.549308, 0.56648, 0.461924, 0.4292, 0.422041, 0.42561, 0.370445, 0.352862, 0.390993, 0.352862, 0.374039, 0.335645, 0.335645, 0.418646, 0.562014, 0.51388, 0.517562, 0.521092, 0.497853, 0.458154, 0.433034, 0.356642, 0.356642, 0.447574, 0.401658, 0.398279, 0.380708, 0.380708, 0.494003, 0.454136, 0.51388, 0.58069, 0.671169, 0.675549, 0.671169, 0.541878, 0.575842, 0.490133, 0.494003, 0.480142, 0.480142, 0.433034, 0.486429, 0.483068, 0.401658, 0.40511, 0.311707, 0.321458, 0.398279, 0.384043, 0.41194, 0.418646, 0.436924, 0.41194, 0.41194, 0.301917, 0.339168, 0.278302, 0.278302, 0.278302, 0.295083, 0.271506, 0.31487, 0.335645, 0.324872, 0.408655, 0.494003, 0.608892, 0.59917, 0.59917, 0.608892, 0.56648, 0.557691, 0.557691, 0.509769, 0.42561, 0.444081, 0.476583, 0.553315, 0.545602, 0.534167, 0.534167, 0.575842, 0.661982, 0.626927, 0.622677, 0.59917, 0.545602, 0.545602, 0.468512, 0.472492, 0.436924, 0.390993, 0.40511, 0.398279, 0.346032, 0.352862, 0.4292, 0.359901, 0.257454, 0.335645, 0.352862, 0.332115, 0.342579, 0.318242, 0.284882, 0.291804, 0.268042, 0.268042, 0.275179, 0.308712, 0.318242, 0.271506, 0.352862, 0.31487, 0.31487, 0.401658, 0.472492, 0.483068, 0.465241, 0.56648, 0.59014, 0.622677, 0.59014, 0.458154, 0.447574, 0.483068, 0.480142, 0.480142, 0.521092, 0.517562, 0.465241, 0.433034, 0.483068, 0.40511, 0.450668, 0.414856, 0.40511, 0.41194, 0.40511, 0.480142, 0.483068, 0.440853, 0.335645, 0.335645, 0.447574, 0.366687, 0.401658, 0.401658, 0.366687, 0.291804, 0.291804, 0.335645, 0.377384, 0.418646, 0.454136, 0.454136, 0.480142, 0.497853, 0.461924, 0.40511, 0.40511, 0.380708, 0.335645, 0.394753, 0.433034, 0.390993, 0.387226, 0.377384, 0.387226, 0.447574, 0.509769, 0.529623, 0.56648, 0.51388, 0.497853, 0.497853, 0.418646, 0.394753, 0.387226, 0.31487, 0.390993, 0.390993, 0.387226, 0.377384, 0.349426, 0.268042, 0.30533, 0.42561, 0.436924, 0.42561, 0.440853, 0.458154, 0.447574, 0.440853, 0.468512, 0.384043, 0.42561, 0.486429, 0.436924, 0.352862, 0.450668, 0.374039, 0.390993, 0.422041, 0.4292, 0.377384, 0.380708, 0.295083, 0.182256, 0.182256, 0.194234, 0.179055, 0.179055, 0.18812, 0.167087, 0.11371, 0.17593, 0.142424, 0.155435, 0.232838, 0.308712, 0.281712, 0.352862, 0.311707, 0.318242, 0.398279, 0.40511, 0.401658, 0.486429, 0.59508, 0.545602, 0.534167, 0.553315, 0.450668, 0.450668, 0.494003, 0.585406, 0.604312, 0.642678, 0.529623, 0.486429, 0.422041, 0.374039, 0.36309, 0.31487, 0.301917, 0.31487, 0.36309, 0.41194, 0.380708, 0.342579, 0.370445, 0.366687, 0.366687, 0.461924, 0.458154, 0.418646, 0.387226, 0.384043, 0.384043, 0.36309, 0.31487, 0.374039, 0.458154, 0.433034, 0.433034, 0.433034, 0.390993, 0.4292, 0.450668, 0.476583, 0.521092, 0.521092, 0.538167, 0.494003, 0.414856, 0.401658, 0.4292, 0.380708, 0.346032, 0.359901, 0.377384, 0.377384, 0.377384, 0.346032, 0.380708, 0.454136, 0.497853, 0.538167, 0.525368, 0.497853, 0.5017, 0.494003, 0.398279, 0.30533, 0.339168, 0.401658, 0.328603, 0.324872, 0.374039, 0.398279, 0.394753, 0.472492, 0.553315, 0.553315, 0.490133, 0.494003, 0.51388, 0.390993, 0.398279, 0.398279, 0.42561, 0.352862, 0.346032, 0.458154, 0.557691, 0.562014, 0.483068, 0.56648, 0.541878, 0.585406, 0.553315, 0.557691, 0.575842, 0.490133, 0.505461, 0.604312, 0.59917, 0.58069, 0.685117, 0.570702, 0.538167, 0.553315, 0.613573, 0.575842, 0.575842, 0.468512, 0.468512, 0.545602, 0.541878, 0.570702, 0.476583, 0.483068, 0.398279, 0.387226, 0.5017, 0.490133, 0.509769, 0.436924, 0.335645, 0.26085, 0.335645, 0.291804, 0.278302, 0.236433, 0.26085, 0.247041, 0.339168, 0.26085, 0.264545, 0.264545, 0.243554, 0.318242, 0.346032, 0.414856, 0.41194, 0.380708, 0.359901, 0.36309, 0.433034, 0.465241, 0.529623, 0.517562, 0.613573, 0.529623, 0.59508, 0.59508, 0.608892, 0.585406, 0.728858, 0.733139, 0.750527, 0.81615, 0.827927, 0.827927, 0.750527, 0.666105, 0.632174, 0.661982, 0.642678, 0.541878, 0.545602, 0.490133, 0.494003, 0.490133, 0.59014, 0.632174, 0.648219, 0.657645, 0.653063, 0.570702, 0.545602, 0.454136, 0.394753, 0.394753, 0.318242, 0.40511, 0.476583, 0.422041, 0.465241, 0.454136, 0.545602, 0.622677, 0.58069, 0.59917, 0.59508, 0.59917, 0.486429, 0.486429, 0.483068, 0.422041, 0.422041, 0.454136, 0.521092, 0.472492, 0.468512, 0.545602, 0.545602, 0.553315, 0.570702, 0.447574, 0.468512, 0.454136, 0.436924, 0.562014, 0.538167, 0.461924, 0.447574, 0.545602, 0.538167, 0.521092, 0.604312, 0.653063, 0.648219, 0.675549, 0.733139, 0.73685, 0.741537, 0.63748, 0.538167, 0.604312, 0.712013, 0.712013, 0.759478, 0.827927, 0.812494, 0.819762, 0.885302, 0.812494, 0.812494, 0.73685, 0.741537, 0.661982, 0.613573, 0.618285, 0.490133, 0.490133, 0.494003, 0.5017, 0.585406, 0.675549, 0.699094, 0.703578, 0.712013, 0.626927, 0.545602, 0.541878, 0.541878, 0.521092, 0.521092, 0.517562, 0.608892, 0.529623, 0.525368, 0.562014, 0.545602, 0.690604, 0.76285, 0.754692, 0.759478, 0.779859, 0.795062, 0.754692, 0.63748, 0.534167, 0.562014, 0.509769, 0.51388, 0.525368, 0.486429, 0.483068, 0.401658, 0.377384, 0.447574, 0.521092, 0.525368, 0.521092, 0.521092, 0.458154, 0.4292, 0.41194, 0.394753, 0.359901, 0.31487, 0.370445, 0.4292, 0.36309, 0.468512, 0.447574, 0.41194, 0.483068, 0.59917, 0.694846, 0.73685, 0.771762, 0.690604, 0.671169, 0.58069, 0.575842, 0.570702, 0.608892, 0.608892, 0.613573, 0.557691, 0.622677, 0.613573, 0.59508, 0.699094, 0.618285, 0.653063, 0.59014, 0.575842, 0.575842, 0.622677, 0.58069, 0.509769, 0.557691, 0.575842, 0.671169, 0.657645, 0.56648, 0.56648, 0.545602, 0.468512, 0.465241, 0.525368, 0.570702, 0.56648, 0.545602, 0.56648, 0.575842, 0.712013, 0.759478, 0.741537, 0.653063, 0.699094, 0.720929, 0.720929, 0.618285, 0.549308, 0.51388, 0.626927, 0.622677, 0.622677, 0.690604, 0.767246, 0.59917, 0.604312, 0.59917, 0.622677, 0.642678, 0.626927, 0.59508, 0.59508, 0.613573, 0.675549, 0.622677, 0.534167, 0.575842, 0.661982, 0.604312, 0.642678, 0.657645, 0.604312, 0.59014, 0.549308, 0.549308, 0.666105, 0.653063, 0.575842, 0.562014, 0.545602, 0.541878, 0.529623, 0.529623, 0.509769, 0.505461, 0.541878, 0.648219, 0.626927, 0.51388, 0.626927, 0.632174, 0.534167, 0.562014, 0.604312, 0.694846, 0.707965, 0.733139, 0.724957, 0.823549, 0.834292, 0.741537, 0.666105, 0.657645, 0.604312, 0.604312, 0.529623, 0.517562, 0.5017, 0.517562, 0.604312, 0.608892, 0.618285, 0.622677, 0.51388, 0.509769, 0.51388, 0.517562, 0.505461, 0.444081, 0.440853, 0.384043, 0.468512, 0.461924, 0.483068, 0.480142, 0.486429, 0.447574, 0.366687, 0.370445, 0.356642, 0.374039, 0.374039, 0.36309, 0.4292, 0.525368, 0.433034, 0.414856, 0.408655, 0.335645, 0.390993, 0.359901, 0.401658, 0.401658, 0.465241, 0.408655, 0.342579, 0.349426, 0.387226, 0.476583, 0.450668, 0.490133, 0.42561, 0.401658, 0.41194, 0.41194, 0.40511, 0.454136, 0.366687, 0.268042, 0.328603, 0.332115, 0.359901, 0.298791, 0.25406, 0.264545, 0.264545, 0.342579, 0.30533, 0.352862, 0.342579, 0.271506, 0.243554, 0.30533, 0.332115, 0.335645, 0.335645, 0.332115, 0.288399, 0.380708, 0.51388, 0.51388, 0.4292, 0.422041, 0.490133, 0.461924, 0.4292, 0.486429, 0.476583, 0.538167, 0.454136, 0.454136, 0.557691, 0.545602, 0.545602, 0.545602, 0.553315, 0.545602, 0.517562, 0.63748, 0.626927, 0.549308, 0.545602, 0.59014, 0.557691, 0.505461, 0.59508, 0.521092, 0.517562, 0.529623, 0.480142, 0.562014, 0.472492, 0.447574, 0.370445, 0.380708, 0.301917, 0.288399, 0.291804, 0.31487, 0.335645, 0.291804, 0.31487, 0.219301, 0.278302, 0.25406, 0.25406, 0.26085, 0.295083, 0.236433, 0.225814, 0.229226, 0.167087, 0.236433, 0.179055, 0.25031, 0.247041, 0.324872, 0.257454, 0.25406, 0.284882, 0.185198, 0.225814, 0.147574, 0.232838, 0.158265, 0.209395, 0.229226, 0.21291, 0.257454, 0.301917, 0.328603, 0.26085, 0.324872, 0.321458, 0.40511, 0.36309, 0.281712, 0.247041, 0.219301, 0.200174, 0.170161, 0.25031, 0.243554, 0.346032, 0.374039, 0.454136, 0.447574, 0.486429, 0.494003, 0.497853, 0.408655, 0.377384, 0.454136, 0.408655, 0.41194, 0.390993, 0.440853, 0.517562, 0.545602, 0.680603, 0.642678, 0.63748, 0.553315, 0.553315, 0.444081, 0.42561, 0.41194, 0.41194, 0.414856, 0.387226, 0.398279, 0.486429, 0.408655, 0.318242, 0.36309, 0.359901, 0.308712, 0.301917, 0.275179, 0.284882, 0.278302, 0.247041, 0.257454, 0.308712, 0.308712, 0.408655, 0.342579, 0.36309, 0.370445, 0.366687, 0.298791, 0.284882, 0.229226, 0.301917, 0.295083, 0.257454, 0.264545, 0.342579, 0.264545, 0.206376, 0.129801, 0.129801, 0.134866, 0.086953, 0.092881, 0.100716, 0.100716, 0.144935, 0.144935, 0.137348, 0.086953, 0.15284, 0.120615, 0.158265, 0.125101, 0.200174, 0.25406, 0.209395, 0.15008, 0.142424, 0.216401, 0.219301, 0.232838, 0.301917, 0.384043, 0.301917, 0.288399, 0.278302, 0.18812, 0.170161, 0.116183, 0.167087, 0.173081, 0.216401, 0.219301, 0.185198, 0.122885, 0.11371, 0.164327, 0.236433, 0.342579, 0.264545, 0.298791, 0.284882, 0.194234, 0.164327, 0.164327, 0.191378, 0.144935, 0.225814, 0.142424, 0.200174, 0.196879, 0.185198, 0.185198, 0.196879, 0.288399, 0.271506, 0.271506, 0.15008, 0.15284, 0.094817, 0.15008, 0.191378, 0.18812, 0.229226, 0.25406, 0.219301, 0.194234, 0.236433, 0.219301, 0.31487, 0.321458, 0.321458, 0.339168, 0.284882, 0.219301, 0.206376, 0.219301, 0.247041, 0.275179, 0.271506, 0.346032, 0.275179, 0.196879, 0.222385, 0.284882, 0.301917, 0.422041, 0.447574, 0.458154, 0.458154, 0.370445, 0.370445, 0.387226, 0.370445, 0.42561, 0.422041, 0.377384, 0.480142, 0.458154, 0.545602, 0.529623, 0.521092, 0.613573, 0.712013, 0.685117, 0.675549, 0.666105, 0.525368, 0.505461, 0.476583, 0.476583, 0.549308, 0.461924, 0.394753, 0.414856, 0.408655, 0.458154, 0.458154, 0.447574, 0.436924, 0.447574, 0.346032, 0.25031, 0.203355, 0.209395, 0.144935, 0.144935, 0.10481, 0.185198, 0.122885, 0.15008, 0.167087, 0.167087, 0.232838, 0.298791, 0.194234, 0.203355, 0.232838, 0.281712, 0.271506, 0.25031, 0.173081, 0.200174, 0.21291, 0.21291, 0.203355, 0.191378, 0.185198, 0.21291, 0.182256, 0.257454, 0.15284, 0.15008, 0.17593, 0.194234, 0.142424, 0.236433, 0.164327, 0.167087, 0.194234, 0.219301, 0.268042, 0.268042, 0.288399, 0.40511, 0.366687, 0.352862, 0.458154, 0.356642, 0.359901, 0.36309, 0.335645, 0.433034, 0.394753, 0.366687, 0.31487, 0.356642, 0.298791, 0.394753], '')</t>
  </si>
  <si>
    <t>[28, 30, 31, 32, 33, 34, 35, 36, 83, 84, 85, 86, 87, 88, 89, 90, 91, 92, 93, 94, 95, 96, 99, 100, 101, 102, 103, 104, 105, 106, 107, 108, 109, 110, 111, 117, 118, 119, 120, 121, 134, 135, 136, 137, 150, 151, 152, 153, 166, 167, 168, 169, 170, 171, 172, 203, 204, 205, 206, 207, 208, 209, 210, 214, 215, 216, 217, 218, 219, 220, 221, 222, 223, 224, 256, 257, 258, 259, 265, 266, 307, 308, 309, 310, 366, 367, 368, 369, 373, 374, 375, 376, 408, 409, 410, 425, 426, 428, 440, 441, 444, 452, 453, 455, 456, 457, 458, 459, 460, 462, 463, 464, 465, 466, 467, 468, 469, 470, 471, 472, 475, 476, 477, 482, 484, 508, 509, 510, 511, 512, 513, 514, 515, 516, 517, 518, 519, 520, 521, 522, 523, 524, 525, 526, 527, 528, 532, 533, 534, 535, 536, 537, 538, 548, 549, 550, 551, 552, 553, 560, 563, 564, 565, 566, 571, 572, 575, 576, 577, 578, 579, 580, 581, 582, 583, 584, 585, 586, 587, 588, 589, 590, 591, 592, 593, 594, 595, 596, 597, 598, 599, 600, 601, 605, 606, 607, 608, 609, 610, 611, 612, 613, 614, 615, 616, 617, 618, 619, 620, 621, 622, 623, 624, 625, 626, 627, 628, 629, 630, 631, 632, 633, 634, 635, 641, 642, 643, 644, 658, 659, 660, 661, 662, 663, 664, 665, 666, 667, 668, 669, 670, 671, 672, 673, 674, 675, 676, 677, 678, 679, 680, 681, 682, 683, 684, 685, 686, 687, 688, 689, 692, 693, 694, 695, 696, 697, 698, 699, 700, 701, 702, 703, 704, 705, 706, 707, 708, 709, 710, 711, 712, 713, 714, 715, 716, 717, 718, 719, 720, 721, 722, 723, 724, 725, 726, 727, 728, 729, 730, 731, 732, 733, 734, 735, 736, 737, 738, 739, 740, 741, 742, 743, 744, 745, 746, 747, 748, 749, 750, 751, 752, 753, 754, 755, 756, 757, 758, 759, 760, 761, 762, 763, 764, 765, 766, 767, 768, 769, 770, 771, 772, 773, 774, 775, 776, 793, 838, 839, 847, 850, 851, 852, 853, 854, 855, 856, 857, 858, 859, 860, 861, 862, 863, 864, 865, 866, 867, 869, 936, 937, 938, 939, 940, 941, 942, 1080, 1081, 1082, 1083, 1084, 1085, 1086, 1087, 1088, 1089, 1092]</t>
  </si>
  <si>
    <t>(84</t>
  </si>
  <si>
    <t>344)</t>
  </si>
  <si>
    <t xml:space="preserve">F5RQX2|F5RQX2_9ENTR Glucanase OS=Enterobacter hormaechei ATCC 49162 </t>
  </si>
  <si>
    <t>([0.014586, 0.010221, 0.010509, 0.008624, 0.00962, 0.010672, 0.01204, 0.017138, 0.013265, 0.016257, 0.017447, 0.019401, 0.014075, 0.021381, 0.025316, 0.032017, 0.026338, 0.023534, 0.03976, 0.060549, 0.034068, 0.040537, 0.079919, 0.109221, 0.094817, 0.085092, 0.096677, 0.120615, 0.116183, 0.18812, 0.185198, 0.161087, 0.118441, 0.173081, 0.206376, 0.284882, 0.257454, 0.257454, 0.335645, 0.311707, 0.222385, 0.342579, 0.346032, 0.324872, 0.335645, 0.450668, 0.51388, 0.517562, 0.398279, 0.398279, 0.30533, 0.206376, 0.161087, 0.21291, 0.132295, 0.092881, 0.081712, 0.083462, 0.106997, 0.106997, 0.106997, 0.15008, 0.076542, 0.079919, 0.047319, 0.024826, 0.015344, 0.01227, 0.008895, 0.014315, 0.013613, 0.022667, 0.047319, 0.055536, 0.055536, 0.106997, 0.127496, 0.158265, 0.090864, 0.071867, 0.081712, 0.079919, 0.054297, 0.129801, 0.10481, 0.102787, 0.102787, 0.100716, 0.120615, 0.18812, 0.182256, 0.196879, 0.196879, 0.203355, 0.295083, 0.232838, 0.191378, 0.118441, 0.064632, 0.116183, 0.132295, 0.129801, 0.132295, 0.182256, 0.15008, 0.185198, 0.247041, 0.342579, 0.349426, 0.25406, 0.17593, 0.158265, 0.088832, 0.079919, 0.042364, 0.024393, 0.048328, 0.048328, 0.088832, 0.142424, 0.083462, 0.048328, 0.043307, 0.048328, 0.0704, 0.078022, 0.03976, 0.048328, 0.043307, 0.076542, 0.137348, 0.203355, 0.203355, 0.216401, 0.15008, 0.225814, 0.301917, 0.200174, 0.196879, 0.18812, 0.209395, 0.30533, 0.339168, 0.278302, 0.264545, 0.173081, 0.191378, 0.288399, 0.200174, 0.209395, 0.200174, 0.155435, 0.100716, 0.0704, 0.134866, 0.209395, 0.203355, 0.158265, 0.243554, 0.164327, 0.15008, 0.15008, 0.147574, 0.21291, 0.25031, 0.164327, 0.216401, 0.106997, 0.11371, 0.206376, 0.200174, 0.125101, 0.102787, 0.18812, 0.298791, 0.281712, 0.196879, 0.179055, 0.229226, 0.139895, 0.144935, 0.170161, 0.15284, 0.076542, 0.073402, 0.073402, 0.15284, 0.096677, 0.17593, 0.170161, 0.092881, 0.094817, 0.179055, 0.26085, 0.243554, 0.144935, 0.134866, 0.134866, 0.100716, 0.064632, 0.127496, 0.219301, 0.191378, 0.225814, 0.328603, 0.324872, 0.247041, 0.21291, 0.332115, 0.342579, 0.243554, 0.257454, 0.26085, 0.158265, 0.164327, 0.15284, 0.225814, 0.229226, 0.31487, 0.295083, 0.384043, 0.295083, 0.288399, 0.328603, 0.308712, 0.281712, 0.275179, 0.30533, 0.311707, 0.284882, 0.268042, 0.271506, 0.342579, 0.31487, 0.321458, 0.311707, 0.25031, 0.164327, 0.106997, 0.055536, 0.069024, 0.064632, 0.079919, 0.06312, 0.064632, 0.064632, 0.074921, 0.081712, 0.15284, 0.158265, 0.155435, 0.137348, 0.216401, 0.139895, 0.106997, 0.15008, 0.147574, 0.116183, 0.18812, 0.291804, 0.352862, 0.394753, 0.394753, 0.440853, 0.486429, 0.384043, 0.374039, 0.387226, 0.380708, 0.275179, 0.295083, 0.324872, 0.366687, 0.366687, 0.384043, 0.472492, 0.436924, 0.41194, 0.529623, 0.534167, 0.497853, 0.541878, 0.575842, 0.575842, 0.585406, 0.585406, 0.73685, 0.661982, 0.653063, 0.51388, 0.604312, 0.534167, 0.494003, 0.401658, 0.324872, 0.418646, 0.30533, 0.291804, 0.328603, 0.339168, 0.339168, 0.352862, 0.324872, 0.335645, 0.308712, 0.236433, 0.247041, 0.21291, 0.284882, 0.206376, 0.247041, 0.225814, 0.26085, 0.264545, 0.239899, 0.349426, 0.328603, 0.4292, 0.529623, 0.486429, 0.380708, 0.288399, 0.275179, 0.209395, 0.15008, 0.11371, 0.158265, 0.096677, 0.050641, 0.048328, 0.085092, 0.122885, 0.078022, 0.078022, 0.081712, 0.147574, 0.125101, 0.06184, 0.06184, 0.030003, 0.035586, 0.054297, 0.10481, 0.106997, 0.185198, 0.17593, 0.179055, 0.209395, 0.295083, 0.301917, 0.301917, 0.301917, 0.308712, 0.339168, 0.30533, 0.295083, 0.295083, 0.295083, 0.380708, 0.359901, 0.461924, 0.436924, 0.447574, 0.408655, 0.377384, 0.328603, 0.418646, 0.534167], '')</t>
  </si>
  <si>
    <t>[46, 47, 278, 279, 281, 282, 283, 284, 285, 286, 287, 288, 289, 290, 291, 318, 367]</t>
  </si>
  <si>
    <t xml:space="preserve">F5RQX3|F5RQX3_9ENTR Cyclic di-GMP-binding protein OS=Enterobacter hormaechei ATCC 49162 </t>
  </si>
  <si>
    <t>([0.15284, 0.167087, 0.164327, 0.209395, 0.203355, 0.239899, 0.243554, 0.206376, 0.268042, 0.268042, 0.298791, 0.278302, 0.257454, 0.26085, 0.243554, 0.275179, 0.301917, 0.380708, 0.450668, 0.494003, 0.494003, 0.56648, 0.604312, 0.690604, 0.648219, 0.728858, 0.73685, 0.699094, 0.805026, 0.707965, 0.671169, 0.622677, 0.716283, 0.712013, 0.707965, 0.76285, 0.819762, 0.724957, 0.622677, 0.618285, 0.618285, 0.613573, 0.63748, 0.626927, 0.608892, 0.657645, 0.653063, 0.657645, 0.657645, 0.541878, 0.648219, 0.73685, 0.779859, 0.795062, 0.83125, 0.83125, 0.808535, 0.795062, 0.859585, 0.849326, 0.865454, 0.865454, 0.901269, 0.891961, 0.908098, 0.856457, 0.784345, 0.759478, 0.754692, 0.754692, 0.784345, 0.784345, 0.771762, 0.680603, 0.685117, 0.675549, 0.622677, 0.622677, 0.570702, 0.59917, 0.608892, 0.497853, 0.497853, 0.497853, 0.497853, 0.476583, 0.575842, 0.657645, 0.661982, 0.675549, 0.671169, 0.712013, 0.575842, 0.585406, 0.534167, 0.472492, 0.480142, 0.418646, 0.387226, 0.444081, 0.444081, 0.541878, 0.622677, 0.666105, 0.585406, 0.497853, 0.422041, 0.401658, 0.40511, 0.308712, 0.301917, 0.390993, 0.408655, 0.486429, 0.480142, 0.497853, 0.549308, 0.433034, 0.529623, 0.521092, 0.494003, 0.465241, 0.454136, 0.472492, 0.408655, 0.377384, 0.440853, 0.5017, 0.468512, 0.4292, 0.447574, 0.447574, 0.346032, 0.352862, 0.264545, 0.268042, 0.380708, 0.359901, 0.490133, 0.483068, 0.444081, 0.370445, 0.398279, 0.31487, 0.308712, 0.366687, 0.444081, 0.370445, 0.370445, 0.332115, 0.278302, 0.278302, 0.278302, 0.36309, 0.36309, 0.374039, 0.328603, 0.318242, 0.25406, 0.158265, 0.182256, 0.18812, 0.264545, 0.232838, 0.311707, 0.311707, 0.236433, 0.225814, 0.295083, 0.295083, 0.366687, 0.374039, 0.414856, 0.414856, 0.328603, 0.339168, 0.321458, 0.374039, 0.384043, 0.370445, 0.335645, 0.219301, 0.291804, 0.298791, 0.191378, 0.18812, 0.17593, 0.185198, 0.182256, 0.120615, 0.132295, 0.064632, 0.069024, 0.085092, 0.078022, 0.064632, 0.054297, 0.10481, 0.064632, 0.035586, 0.064632, 0.134866, 0.236433, 0.200174, 0.182256, 0.288399, 0.281712, 0.203355, 0.170161, 0.111485, 0.182256, 0.118441, 0.21291, 0.278302, 0.288399, 0.288399, 0.380708, 0.298791, 0.295083, 0.324872, 0.394753, 0.284882, 0.284882, 0.281712, 0.232838, 0.206376, 0.144935, 0.137348, 0.219301, 0.335645, 0.339168, 0.321458, 0.359901, 0.243554, 0.271506, 0.191378, 0.216401, 0.125101, 0.102787, 0.100716, 0.147574, 0.142424, 0.236433, 0.239899, 0.21291, 0.321458, 0.264545, 0.356642, 0.278302, 0.291804, 0.232838, 0.247041, 0.15008, 0.15008, 0.257454, 0.229226, 0.321458, 0.308712, 0.352862, 0.476583, 0.476583, 0.465241, 0.380708, 0.339168, 0.295083, 0.291804, 0.179055, 0.191378, 0.155435, 0.225814, 0.118441, 0.074921, 0.11371, 0.196879, 0.222385, 0.216401, 0.222385, 0.11371, 0.106997, 0.158265, 0.167087, 0.15284, 0.073402, 0.139895, 0.11371, 0.109221, 0.06312, 0.116183, 0.164327, 0.15284, 0.179055, 0.288399, 0.401658, 0.414856, 0.390993, 0.30533, 0.247041, 0.147574, 0.21291, 0.219301, 0.229226, 0.219301, 0.222385, 0.332115, 0.335645, 0.374039, 0.301917, 0.318242, 0.30533, 0.321458, 0.36309, 0.366687, 0.370445, 0.30533, 0.291804, 0.288399, 0.401658, 0.472492, 0.494003, 0.545602, 0.494003, 0.384043, 0.377384, 0.380708, 0.408655, 0.390993, 0.433034, 0.59014, 0.575842, 0.497853, 0.480142, 0.394753, 0.288399, 0.206376, 0.18812, 0.106997, 0.127496, 0.109221, 0.111485, 0.191378, 0.17593, 0.222385, 0.232838, 0.179055, 0.191378, 0.144935, 0.116183, 0.102787, 0.088832, 0.090864, 0.11371, 0.125101, 0.191378, 0.281712, 0.26085, 0.271506, 0.275179, 0.275179, 0.275179, 0.278302, 0.26085, 0.200174, 0.137348, 0.147574, 0.209395, 0.209395, 0.179055, 0.200174, 0.232838, 0.161087, 0.167087, 0.170161, 0.158265, 0.155435, 0.167087, 0.167087, 0.25031, 0.324872, 0.356642, 0.370445, 0.243554, 0.185198, 0.247041, 0.31487, 0.387226, 0.380708, 0.335645, 0.311707, 0.321458, 0.18812, 0.264545, 0.352862, 0.301917, 0.298791, 0.308712, 0.194234, 0.291804, 0.298791, 0.339168, 0.229226, 0.225814, 0.335645, 0.408655, 0.408655, 0.321458, 0.324872, 0.356642, 0.380708, 0.505461, 0.4292, 0.545602, 0.458154, 0.440853, 0.440853, 0.458154, 0.366687, 0.486429, 0.505461, 0.5017, 0.408655, 0.401658, 0.308712, 0.232838, 0.229226, 0.232838, 0.328603, 0.311707, 0.191378, 0.203355, 0.10481, 0.161087, 0.102787, 0.173081, 0.111485, 0.170161, 0.100716, 0.161087, 0.116183, 0.116183, 0.090864, 0.144935, 0.216401, 0.308712, 0.384043, 0.380708, 0.377384, 0.318242, 0.332115, 0.335645, 0.318242, 0.332115, 0.332115, 0.433034, 0.4292, 0.398279, 0.31487, 0.408655, 0.401658, 0.318242, 0.284882, 0.232838, 0.232838, 0.232838, 0.216401, 0.232838, 0.25406, 0.25406, 0.311707, 0.298791, 0.308712, 0.271506, 0.271506, 0.257454, 0.167087, 0.185198, 0.225814, 0.225814, 0.225814, 0.229226, 0.26085, 0.18812, 0.281712, 0.275179, 0.275179, 0.284882, 0.284882, 0.196879, 0.191378, 0.109221, 0.129801, 0.167087, 0.134866, 0.200174, 0.129801, 0.196879, 0.144935, 0.144935, 0.225814, 0.225814, 0.15284, 0.229226, 0.200174, 0.200174, 0.109221, 0.120615, 0.067594, 0.047319, 0.079919, 0.098513, 0.129801, 0.129801, 0.15284, 0.225814, 0.225814, 0.239899, 0.26085, 0.308712, 0.308712, 0.203355, 0.196879, 0.170161, 0.17593, 0.318242, 0.236433, 0.36309, 0.36309, 0.458154, 0.4292, 0.349426, 0.225814, 0.271506, 0.25031, 0.264545, 0.264545, 0.271506, 0.25031, 0.243554, 0.134866, 0.191378, 0.278302, 0.18812, 0.206376, 0.200174, 0.092881, 0.081712, 0.06184, 0.043307, 0.054297, 0.090864, 0.081712, 0.139895, 0.118441, 0.056825, 0.042364, 0.046336, 0.037156, 0.064632, 0.030003, 0.073402, 0.037156, 0.038042, 0.069024, 0.094817, 0.076542, 0.155435, 0.164327, 0.191378, 0.25031, 0.216401, 0.127496, 0.142424, 0.094817, 0.090864, 0.194234, 0.219301, 0.182256, 0.182256, 0.194234, 0.321458, 0.288399, 0.408655, 0.346032, 0.346032, 0.387226, 0.339168, 0.239899, 0.339168, 0.342579, 0.281712, 0.284882, 0.291804, 0.291804, 0.359901, 0.366687, 0.346032, 0.356642, 0.387226, 0.335645, 0.356642, 0.301917, 0.219301, 0.219301, 0.216401, 0.216401, 0.155435, 0.232838, 0.332115, 0.332115, 0.328603, 0.370445, 0.384043, 0.380708, 0.461924, 0.472492, 0.497853, 0.5017, 0.465241, 0.480142, 0.480142, 0.40511, 0.374039, 0.374039, 0.36309, 0.444081, 0.352862, 0.454136, 0.465241, 0.444081, 0.342579, 0.339168, 0.352862, 0.36309, 0.444081, 0.436924, 0.356642, 0.377384, 0.281712, 0.232838, 0.164327, 0.25406, 0.26085, 0.295083, 0.387226, 0.387226, 0.284882, 0.30533, 0.284882, 0.275179, 0.311707, 0.31487, 0.321458, 0.318242, 0.301917, 0.324872, 0.219301, 0.31487, 0.301917, 0.291804, 0.328603, 0.42561, 0.42561, 0.458154, 0.490133, 0.494003, 0.494003, 0.618285, 0.666105, 0.666105, 0.538167, 0.497853, 0.604312, 0.608892, 0.509769, 0.5017, 0.483068, 0.618285, 0.570702, 0.618285, 0.675549, 0.685117, 0.59508, 0.465241, 0.394753, 0.394753, 0.26085, 0.268042, 0.257454, 0.318242, 0.209395, 0.311707, 0.321458, 0.324872, 0.31487, 0.380708, 0.311707, 0.216401, 0.185198, 0.116183, 0.055536, 0.060549, 0.078022, 0.094817, 0.18812, 0.25031, 0.25406, 0.278302, 0.281712, 0.196879, 0.10481, 0.18812, 0.182256, 0.147574, 0.111485, 0.120615, 0.129801, 0.182256, 0.275179, 0.308712, 0.390993, 0.450668, 0.447574, 0.394753, 0.278302, 0.25031, 0.25031, 0.182256, 0.268042, 0.18812, 0.179055, 0.26085, 0.26085, 0.25031, 0.281712, 0.25406, 0.25406, 0.239899, 0.155435, 0.15284, 0.102787, 0.10481, 0.134866, 0.109221, 0.078022, 0.088832, 0.056825, 0.058088, 0.088832, 0.050641, 0.094817, 0.083462, 0.03976, 0.03976, 0.040537, 0.022667, 0.018106, 0.010509, 0.009401, 0.009401, 0.009294, 0.013437, 0.013265, 0.014315, 0.014075, 0.014315, 0.014586, 0.017447, 0.011903, 0.008276, 0.009977, 0.008002, 0.008624, 0.013821, 0.009294, 0.007259, 0.007177, 0.007555, 0.009187, 0.006701, 0.007091, 0.005318, 0.003555, 0.003512, 0.00243, 0.002211, 0.00283, 0.002705, 0.002211, 0.002623, 0.003478, 0.003804, 0.004135, 0.003997, 0.004315, 0.005734, 0.007315, 0.009977, 0.017138, 0.016257, 0.026338, 0.034068, 0.054297, 0.111485, 0.086953, 0.155435, 0.26085, 0.229226, 0.394753], '')</t>
  </si>
  <si>
    <t>[21, 22, 23, 24, 25, 26, 27, 28, 29, 30, 31, 32, 33, 34, 35, 36, 37, 38, 39, 40, 41, 42, 43, 44, 45, 46, 47, 48, 49, 50, 51, 52, 53, 54, 55, 56, 57, 58, 59, 60, 61, 62, 63, 64, 65, 66, 67, 68, 69, 70, 71, 72, 73, 74, 75, 76, 77, 78, 79, 80, 86, 87, 88, 89, 90, 91, 92, 93, 94, 101, 102, 103, 104, 116, 118, 119, 127, 319, 327, 328, 408, 410, 417, 418, 615, 665, 666, 667, 668, 670, 671, 672, 673, 675, 676, 677, 678, 679, 680]</t>
  </si>
  <si>
    <t>(59</t>
  </si>
  <si>
    <t xml:space="preserve">F5RQX4|F5RQX4_9ENTR Cellulose synthase catalytic subunit [UDP-forming] OS=Enterobacter hormaechei ATCC 49162 </t>
  </si>
  <si>
    <t>([0.017138, 0.033407, 0.026892, 0.038858, 0.05306, 0.0704, 0.046336, 0.059222, 0.081712, 0.098513, 0.06312, 0.079919, 0.079919, 0.041405, 0.071867, 0.064632, 0.064632, 0.144935, 0.200174, 0.281712, 0.36309, 0.257454, 0.232838, 0.275179, 0.257454, 0.182256, 0.191378, 0.219301, 0.132295, 0.056825, 0.045352, 0.054297, 0.033407, 0.031287, 0.025762, 0.022306, 0.013016, 0.009401, 0.009977, 0.008075, 0.008409, 0.008409, 0.013016, 0.013016, 0.008276, 0.009401, 0.009294, 0.006701, 0.008075, 0.01078, 0.020522, 0.024393, 0.041405, 0.074921, 0.046336, 0.056825, 0.083462, 0.15008, 0.142424, 0.134866, 0.225814, 0.222385, 0.236433, 0.236433, 0.236433, 0.394753, 0.281712, 0.374039, 0.486429, 0.461924, 0.483068, 0.380708, 0.356642, 0.25406, 0.26085, 0.346032, 0.349426, 0.196879, 0.122885, 0.120615, 0.092881, 0.083462, 0.079919, 0.079919, 0.0704, 0.074921, 0.067594, 0.118441, 0.120615, 0.111485, 0.127496, 0.127496, 0.109221, 0.125101, 0.200174, 0.092881, 0.098513, 0.167087, 0.216401, 0.324872, 0.440853, 0.370445, 0.356642, 0.374039, 0.356642, 0.243554, 0.225814, 0.229226, 0.120615, 0.06184, 0.059222, 0.059222, 0.031287, 0.083462, 0.086953, 0.085092, 0.118441, 0.116183, 0.122885, 0.17593, 0.170161, 0.161087, 0.239899, 0.147574, 0.142424, 0.158265, 0.247041, 0.257454, 0.26085, 0.284882, 0.390993, 0.374039, 0.271506, 0.36309, 0.36309, 0.36309, 0.26085, 0.328603, 0.318242, 0.185198, 0.109221, 0.054297, 0.054297, 0.035586, 0.042364, 0.024826, 0.015078, 0.009015, 0.008723, 0.005992, 0.005992, 0.004358, 0.00407, 0.003997, 0.003366, 0.002503, 0.001709, 0.002503, 0.002581, 0.002881, 0.00283, 0.00407, 0.005992, 0.004388, 0.004921, 0.006374, 0.005378, 0.006894, 0.006894, 0.005086, 0.005011, 0.005011, 0.004976, 0.00389, 0.005318, 0.005378, 0.005992, 0.006078, 0.004388, 0.003461, 0.00316, 0.004431, 0.00316, 0.00316, 0.004247, 0.004577, 0.003079, 0.004431, 0.00389, 0.004247, 0.004899, 0.004899, 0.004775, 0.005223, 0.00543, 0.005249, 0.004835, 0.005503, 0.005872, 0.007877, 0.008156, 0.008156, 0.005932, 0.005799, 0.003804, 0.002623, 0.002623, 0.002881, 0.003053, 0.003341, 0.004577, 0.00389, 0.00558, 0.005503, 0.007177, 0.010672, 0.012491, 0.014075, 0.013265, 0.011342, 0.008624, 0.008624, 0.008804, 0.008723, 0.00962, 0.009865, 0.010131, 0.006533, 0.008276, 0.008525, 0.009015, 0.006078, 0.007555, 0.00515, 0.00515, 0.003963, 0.002761, 0.002014, 0.001748, 0.001786, 0.001808, 0.00155, 0.001967, 0.001499, 0.00152, 0.001408, 0.002211, 0.002211, 0.003461, 0.003804, 0.003671, 0.003821, 0.004208, 0.005011, 0.00515, 0.007877, 0.010372, 0.019109, 0.032017, 0.067594, 0.0704, 0.071867, 0.179055, 0.179055, 0.182256, 0.298791, 0.301917, 0.15284, 0.182256, 0.191378, 0.203355, 0.11371, 0.106997, 0.179055, 0.164327, 0.170161, 0.144935, 0.096677, 0.058088, 0.054297, 0.056825, 0.055536, 0.059222, 0.025762, 0.020522, 0.026892, 0.015078, 0.026892, 0.033407, 0.059222, 0.025316, 0.028695, 0.056825, 0.055536, 0.048328, 0.025762, 0.047319, 0.028107, 0.023534, 0.021816, 0.013821, 0.013613, 0.013821, 0.023963, 0.047319, 0.058088, 0.058088, 0.118441, 0.056825, 0.100716, 0.102787, 0.094817, 0.067594, 0.074921, 0.078022, 0.051831, 0.094817, 0.06312, 0.122885, 0.122885, 0.120615, 0.167087, 0.155435, 0.15284, 0.15284, 0.142424, 0.161087, 0.17593, 0.137348, 0.239899, 0.21291, 0.206376, 0.339168, 0.281712, 0.284882, 0.278302, 0.321458, 0.232838, 0.298791, 0.185198, 0.257454, 0.342579, 0.377384, 0.398279, 0.288399, 0.222385, 0.229226, 0.144935, 0.085092, 0.106997, 0.071867, 0.090864, 0.086953, 0.054297, 0.111485, 0.10481, 0.094817, 0.109221, 0.094817, 0.059222, 0.118441, 0.106997, 0.11371, 0.085092, 0.076542, 0.079919, 0.059222, 0.035586, 0.056825, 0.120615, 0.11371, 0.182256, 0.111485, 0.098513, 0.111485, 0.071867, 0.076542, 0.081712, 0.098513, 0.17593, 0.25031, 0.142424, 0.100716, 0.096677, 0.147574, 0.15008, 0.271506, 0.275179, 0.374039, 0.377384, 0.366687, 0.288399, 0.275179, 0.356642, 0.275179, 0.31487, 0.356642, 0.346032, 0.374039, 0.356642, 0.374039, 0.380708, 0.497853, 0.525368, 0.418646, 0.291804, 0.288399, 0.179055, 0.219301, 0.216401, 0.222385, 0.21291, 0.308712, 0.311707, 0.271506, 0.278302, 0.284882, 0.257454, 0.257454, 0.129801, 0.06312, 0.032677, 0.032677, 0.030611, 0.030003, 0.048328, 0.059222, 0.033407, 0.058088, 0.088832, 0.081712, 0.094817, 0.05306, 0.050641, 0.054297, 0.03976, 0.076542, 0.073402, 0.049374, 0.038858, 0.049374, 0.111485, 0.179055, 0.120615, 0.125101, 0.209395, 0.247041, 0.275179, 0.352862, 0.356642, 0.349426, 0.25406, 0.229226, 0.222385, 0.21291, 0.200174, 0.191378, 0.191378, 0.102787, 0.17593, 0.203355, 0.236433, 0.125101, 0.088832, 0.137348, 0.073402, 0.078022, 0.081712, 0.081712, 0.067594, 0.064632, 0.034884, 0.050641, 0.051831, 0.106997, 0.106997, 0.058088, 0.10481, 0.083462, 0.158265, 0.085092, 0.086953, 0.118441, 0.21291, 0.170161, 0.170161, 0.155435, 0.106997, 0.098513, 0.120615, 0.109221, 0.067594, 0.129801, 0.088832, 0.037156, 0.034068, 0.019109, 0.035586, 0.03976, 0.059222, 0.031287, 0.040537, 0.03976, 0.037156, 0.035586, 0.035586, 0.034884, 0.03976, 0.03976, 0.042364, 0.044297, 0.033407, 0.033407, 0.016257, 0.018415, 0.043307, 0.032677, 0.043307, 0.019109, 0.017797, 0.008895, 0.009096, 0.011342, 0.011342, 0.007495, 0.008276, 0.012491, 0.008409, 0.008409, 0.006245, 0.004483, 0.004513, 0.005378, 0.007259, 0.007422, 0.008525, 0.005318, 0.004414, 0.003804, 0.003997, 0.003997, 0.005086, 0.004899, 0.00359, 0.002529, 0.002503, 0.002035, 0.002155, 0.002512, 0.002482, 0.002976, 0.0028, 0.002435, 0.001936, 0.001155, 0.001249, 0.000906, 0.001602, 0.00231, 0.002512, 0.00246, 0.002435, 0.00243, 0.003341, 0.003341, 0.004689, 0.006988, 0.007877, 0.007315, 0.005872, 0.008624, 0.010672, 0.019401, 0.013016, 0.023534, 0.051831, 0.085092, 0.069024, 0.026892, 0.026892, 0.046336, 0.045352, 0.022306, 0.032677, 0.035586, 0.041405, 0.019401, 0.014075, 0.008624, 0.005872, 0.005872, 0.004921, 0.005318, 0.005683, 0.008624, 0.006795, 0.005378, 0.004736, 0.005223, 0.005318, 0.005683, 0.005683, 0.008156, 0.013437, 0.011903, 0.011518, 0.009294, 0.016826, 0.013613, 0.028107, 0.044297, 0.094817, 0.122885, 0.106997, 0.046336, 0.024826, 0.043307, 0.086953, 0.129801, 0.127496, 0.15284, 0.15008, 0.066181, 0.03976, 0.019401, 0.019401, 0.019109, 0.054297, 0.023963, 0.020876, 0.010221, 0.008276, 0.006245, 0.004611, 0.003405, 0.004899, 0.004577, 0.003405, 0.003177, 0.002327, 0.002366, 0.00243, 0.002327, 0.002529, 0.00243, 0.003431, 0.002512, 0.001649, 0.001061, 0.00155, 0.00246, 0.003864, 0.00558, 0.007495, 0.007555, 0.007877, 0.007645, 0.008804, 0.007645, 0.006078, 0.00777, 0.009483, 0.011342, 0.00777, 0.008002, 0.007555, 0.00558, 0.008075, 0.009015, 0.009096, 0.006533, 0.004577, 0.004388, 0.004161, 0.00359, 0.003821, 0.004611, 0.003555, 0.004414, 0.004921, 0.006533, 0.006533, 0.007645, 0.008895, 0.00962, 0.013613, 0.025762, 0.038042, 0.034068, 0.064632, 0.074921, 0.144935, 0.142424, 0.142424, 0.109221, 0.155435, 0.194234, 0.196879, 0.182256, 0.155435, 0.225814, 0.222385, 0.236433, 0.236433, 0.232838, 0.21291, 0.11371, 0.111485, 0.096677, 0.102787, 0.06312, 0.100716, 0.098513, 0.086953, 0.086953, 0.122885, 0.10481, 0.127496, 0.085092, 0.15008, 0.100716, 0.100716, 0.048328, 0.049374, 0.049374, 0.05306, 0.078022, 0.155435, 0.100716, 0.079919, 0.083462, 0.132295, 0.137348, 0.127496, 0.164327, 0.179055, 0.098513, 0.05306, 0.028695, 0.054297, 0.054297, 0.10481, 0.109221, 0.191378, 0.191378, 0.11371, 0.0704, 0.040537, 0.050641, 0.088832, 0.164327, 0.100716, 0.064632, 0.06184, 0.038042, 0.06312, 0.059222, 0.118441, 0.209395, 0.232838, 0.236433, 0.155435, 0.161087, 0.094817, 0.074921, 0.085092, 0.088832, 0.144935, 0.25406, 0.225814, 0.222385, 0.222385, 0.206376, 0.295083, 0.18812, 0.194234, 0.203355, 0.142424, 0.137348, 0.066181, 0.088832, 0.088832, 0.127496, 0.129801, 0.21291, 0.15284, 0.111485, 0.11371, 0.059222, 0.06184, 0.066181, 0.06312, 0.029376, 0.064632, 0.064632, 0.134866, 0.191378, 0.21291, 0.194234, 0.196879, 0.30533, 0.243554, 0.164327, 0.196879, 0.118441, 0.067594, 0.122885, 0.085092, 0.142424, 0.134866, 0.127496, 0.122885, 0.071867, 0.137348, 0.118441, 0.064632, 0.050641, 0.054297, 0.021816, 0.031287, 0.035586, 0.035586, 0.060549, 0.066181, 0.06184, 0.06312, 0.06312, 0.030611, 0.051831, 0.049374, 0.059222, 0.06184, 0.059222, 0.060549, 0.038858, 0.037156, 0.032017, 0.024826, 0.016021, 0.030003, 0.018415, 0.010221, 0.011903, 0.011669, 0.016257, 0.019109, 0.034068, 0.059222, 0.127496, 0.137348, 0.120615, 0.18812, 0.18812, 0.167087, 0.257454, 0.36309, 0.295083, 0.374039, 0.414856, 0.5017, 0.517562, 0.657645, 0.775545, 0.724957, 0.728858, 0.728858, 0.671169, 0.632174, 0.622677, 0.58069, 0.534167], '')</t>
  </si>
  <si>
    <t>[403, 859, 860, 861, 862, 863, 864, 865, 866, 867, 868, 869, 870]</t>
  </si>
  <si>
    <t xml:space="preserve">F5RQY3|F5RQY3_9ENTR Trk system potassium uptake protein OS=Enterobacter hormaechei ATCC 49162 </t>
  </si>
  <si>
    <t>([0.009294, 0.006482, 0.004921, 0.004483, 0.003757, 0.003246, 0.002512, 0.003177, 0.003924, 0.004899, 0.005011, 0.004358, 0.003246, 0.005318, 0.00543, 0.004483, 0.004899, 0.004247, 0.00316, 0.003177, 0.002881, 0.00283, 0.00407, 0.005683, 0.006421, 0.009187, 0.014315, 0.023087, 0.011903, 0.01227, 0.01227, 0.016528, 0.014315, 0.012727, 0.008002, 0.006894, 0.006619, 0.009096, 0.007031, 0.010221, 0.017138, 0.016826, 0.009728, 0.006533, 0.004611, 0.005799, 0.005992, 0.006039, 0.006894, 0.012491, 0.011903, 0.011518, 0.01227, 0.013437, 0.027463, 0.046336, 0.06184, 0.142424, 0.137348, 0.122885, 0.06312, 0.032677, 0.03976, 0.048328, 0.049374, 0.045352, 0.018787, 0.018787, 0.01204, 0.008002, 0.007315, 0.007259, 0.005623, 0.005249, 0.006567, 0.004736, 0.005318, 0.003671, 0.002435, 0.00155, 0.00243, 0.00359, 0.005011, 0.007091, 0.010131, 0.009865, 0.019401, 0.022306, 0.022306, 0.03976, 0.060549, 0.025316, 0.012491, 0.022306, 0.021381, 0.013016, 0.022306, 0.018787, 0.020522, 0.042364, 0.10481, 0.11371, 0.100716, 0.073402, 0.06312, 0.06184, 0.06312, 0.034884, 0.060549, 0.028107, 0.028107, 0.035586, 0.042364, 0.118441, 0.098513, 0.079919, 0.094817, 0.050641, 0.022667, 0.022306, 0.020876, 0.020876, 0.014586, 0.009187, 0.011342, 0.007495, 0.004899, 0.006795, 0.009015, 0.007422, 0.011106, 0.007259, 0.005318, 0.005799, 0.003864, 0.003512, 0.00316, 0.003757, 0.003727, 0.003963, 0.006142, 0.004431, 0.003177, 0.003727, 0.003963, 0.003864, 0.005223, 0.006482, 0.006619, 0.004775, 0.003997, 0.003997, 0.004775, 0.007259, 0.00777, 0.013437, 0.016528, 0.031287, 0.020522, 0.038858, 0.083462, 0.074921, 0.139895, 0.17593, 0.179055, 0.288399, 0.291804, 0.185198, 0.196879, 0.209395, 0.324872, 0.401658, 0.398279, 0.450668, 0.31487, 0.264545, 0.139895, 0.074921, 0.029376, 0.035586, 0.019109, 0.010509, 0.010221, 0.007645, 0.008156, 0.006421, 0.005086, 0.003701, 0.004414, 0.003671, 0.00243, 0.001481, 0.001481, 0.001481, 0.001172, 0.001786, 0.002327, 0.002117, 0.003053, 0.003727, 0.003405, 0.004577, 0.006078, 0.005872, 0.004921, 0.004921, 0.006245, 0.005011, 0.006194, 0.005011, 0.006988, 0.010131, 0.010131, 0.011903, 0.012491, 0.016257, 0.014783, 0.014586, 0.030003, 0.017447, 0.022306, 0.021381, 0.010672, 0.011903, 0.011669, 0.029376, 0.040537, 0.019401, 0.041405, 0.059222, 0.059222, 0.028695, 0.022306, 0.025762, 0.012727, 0.008075, 0.005932, 0.004161, 0.004611, 0.004646, 0.004646, 0.004775, 0.004835, 0.007315, 0.00515, 0.005086, 0.003212, 0.003079, 0.00316, 0.002194, 0.002057, 0.002881, 0.00407, 0.004513, 0.004513, 0.006795, 0.007422, 0.007315, 0.007495, 0.00777, 0.008075, 0.012491, 0.013265, 0.011903, 0.01204, 0.015694, 0.009015, 0.00962, 0.009728, 0.010672, 0.019109, 0.011106, 0.011669, 0.007495, 0.005992, 0.006482, 0.004611, 0.004513, 0.006482, 0.006374, 0.004899, 0.003512, 0.002396, 0.001417, 0.00225, 0.00231, 0.002078, 0.00225, 0.003276, 0.003212, 0.00359, 0.002705, 0.003924, 0.003924, 0.003963, 0.005318, 0.007031, 0.008895, 0.007495, 0.004835, 0.006894, 0.006795, 0.007315, 0.010131, 0.014586, 0.01204, 0.011903, 0.019109, 0.028107, 0.025316, 0.012727, 0.016528, 0.027463, 0.027463, 0.024826, 0.024393, 0.017797, 0.017447, 0.012491, 0.030611, 0.035586, 0.015344, 0.013265, 0.023963, 0.016021, 0.011903, 0.009187, 0.006194, 0.004736, 0.005318, 0.004646, 0.004646, 0.003276, 0.003177, 0.003053, 0.002435, 0.003014, 0.003431, 0.003341, 0.004611, 0.004247, 0.005932, 0.009187, 0.009401, 0.008624, 0.008723, 0.008624, 0.013821, 0.013821, 0.01204, 0.008156, 0.006619, 0.006701, 0.010131, 0.010509, 0.010509, 0.016826, 0.021816, 0.024826, 0.014075, 0.013613, 0.014075, 0.008804, 0.006567, 0.009294, 0.010221, 0.016528, 0.023963, 0.014586, 0.014586, 0.024826, 0.023534, 0.046336, 0.054297, 0.05306, 0.055536, 0.056825, 0.038858, 0.0198, 0.020522, 0.047319, 0.047319, 0.023087, 0.023963, 0.047319, 0.037156, 0.018787, 0.010509, 0.013016, 0.010221, 0.009483, 0.00962, 0.013437, 0.008409, 0.010672, 0.007315, 0.00543, 0.003607, 0.00292, 0.003212, 0.0028, 0.002276, 0.001533, 0.001936, 0.001872, 0.001232, 0.001232, 0.001649, 0.002349, 0.001722, 0.002761, 0.004358, 0.00292, 0.003298, 0.003963, 0.003053, 0.003671, 0.004513, 0.005249, 0.005734, 0.006421, 0.006795, 0.005683, 0.008525, 0.010221, 0.010221, 0.017797, 0.026338, 0.024393, 0.013613, 0.021381, 0.013016, 0.008804, 0.013016, 0.014075, 0.019401, 0.0198, 0.0198, 0.020165, 0.023963, 0.046336, 0.074921, 0.038858, 0.06184, 0.056825, 0.025316, 0.024826, 0.014075, 0.007645, 0.006701, 0.010509, 0.008723, 0.008075, 0.006795, 0.00777, 0.007495, 0.005086, 0.008525, 0.007259, 0.004736, 0.005932, 0.003997, 0.002581, 0.002606, 0.002194, 0.001335, 0.002035, 0.003212, 0.004513, 0.004208, 0.003512, 0.003405, 0.004315, 0.004899, 0.006374, 0.005249, 0.004315, 0.00515, 0.003727, 0.004161, 0.006142, 0.004358, 0.005799], '')</t>
  </si>
  <si>
    <t xml:space="preserve">F5RQY5|F5RQY5_9ENTR Xaa-Pro dipeptidase OS=Enterobacter hormaechei ATCC 49162 </t>
  </si>
  <si>
    <t>([0.041405, 0.055536, 0.028695, 0.022306, 0.033407, 0.021816, 0.032677, 0.050641, 0.064632, 0.083462, 0.098513, 0.144935, 0.132295, 0.073402, 0.06312, 0.109221, 0.06184, 0.06312, 0.06312, 0.129801, 0.111485, 0.058088, 0.035586, 0.036378, 0.054297, 0.051831, 0.094817, 0.098513, 0.049374, 0.037156, 0.038858, 0.042364, 0.019109, 0.017447, 0.031287, 0.041405, 0.041405, 0.074921, 0.03976, 0.085092, 0.037156, 0.045352, 0.051831, 0.098513, 0.191378, 0.21291, 0.116183, 0.11371, 0.083462, 0.073402, 0.064632, 0.069024, 0.041405, 0.092881, 0.164327, 0.10481, 0.111485, 0.127496, 0.10481, 0.096677, 0.046336, 0.056825, 0.037156, 0.06312, 0.058088, 0.031287, 0.031287, 0.067594, 0.078022, 0.094817, 0.111485, 0.088832, 0.035586, 0.030611, 0.018106, 0.019109, 0.019109, 0.018106, 0.010221, 0.008895, 0.014315, 0.024393, 0.027463, 0.048328, 0.051831, 0.030003, 0.055536, 0.051831, 0.051831, 0.021816, 0.012491, 0.020165, 0.043307, 0.102787, 0.102787, 0.173081, 0.106997, 0.092881, 0.071867, 0.078022, 0.167087, 0.167087, 0.132295, 0.196879, 0.182256, 0.096677, 0.158265, 0.134866, 0.142424, 0.088832, 0.191378, 0.268042, 0.229226, 0.209395, 0.194234, 0.301917, 0.200174, 0.264545, 0.26085, 0.200174, 0.284882, 0.281712, 0.25406, 0.308712, 0.31487, 0.31487, 0.377384, 0.295083, 0.298791, 0.203355, 0.301917, 0.191378, 0.243554, 0.247041, 0.264545, 0.26085, 0.167087, 0.271506, 0.295083, 0.384043, 0.480142, 0.414856, 0.308712, 0.356642, 0.239899, 0.147574, 0.144935, 0.102787, 0.094817, 0.094817, 0.125101, 0.067594, 0.11371, 0.100716, 0.129801, 0.069024, 0.079919, 0.079919, 0.040537, 0.023087, 0.017447, 0.017447, 0.028107, 0.038042, 0.038858, 0.069024, 0.116183, 0.098513, 0.118441, 0.203355, 0.206376, 0.232838, 0.318242, 0.295083, 0.26085, 0.247041, 0.36309, 0.311707, 0.284882, 0.390993, 0.465241, 0.521092, 0.468512, 0.444081, 0.5017, 0.374039, 0.390993, 0.298791, 0.342579, 0.422041, 0.377384, 0.291804, 0.216401, 0.219301, 0.219301, 0.25406, 0.247041, 0.229226, 0.264545, 0.384043, 0.374039, 0.384043, 0.321458, 0.40511, 0.318242, 0.295083, 0.418646, 0.318242, 0.342579, 0.298791, 0.203355, 0.25031, 0.352862, 0.440853, 0.40511, 0.436924, 0.370445, 0.298791, 0.298791, 0.206376, 0.200174, 0.194234, 0.120615, 0.179055, 0.15284, 0.25031, 0.191378, 0.203355, 0.26085, 0.342579, 0.321458, 0.408655, 0.390993, 0.26085, 0.185198, 0.144935, 0.15284, 0.182256, 0.25406, 0.216401, 0.324872, 0.229226, 0.25031, 0.324872, 0.225814, 0.194234, 0.155435, 0.222385, 0.129801, 0.15284, 0.139895, 0.182256, 0.102787, 0.086953, 0.139895, 0.219301, 0.268042, 0.271506, 0.301917, 0.31487, 0.239899, 0.194234, 0.298791, 0.209395, 0.139895, 0.219301, 0.257454, 0.222385, 0.229226, 0.31487, 0.335645, 0.349426, 0.271506, 0.346032, 0.295083, 0.236433, 0.219301, 0.25406, 0.194234, 0.18812, 0.15284, 0.247041, 0.278302, 0.264545, 0.243554, 0.26085, 0.275179, 0.173081, 0.232838, 0.139895, 0.142424, 0.064632, 0.058088, 0.10481, 0.125101, 0.118441, 0.158265, 0.158265, 0.096677, 0.079919, 0.081712, 0.096677, 0.096677, 0.102787, 0.059222, 0.0704, 0.10481, 0.102787, 0.134866, 0.132295, 0.225814, 0.232838, 0.31487, 0.264545, 0.18812, 0.203355, 0.30533, 0.342579, 0.257454, 0.346032, 0.4292, 0.461924, 0.349426, 0.30533, 0.321458, 0.414856, 0.483068, 0.394753, 0.384043, 0.433034, 0.465241, 0.356642, 0.339168, 0.281712, 0.342579, 0.342579, 0.324872, 0.321458, 0.243554, 0.301917, 0.298791, 0.191378, 0.129801, 0.236433, 0.291804, 0.271506, 0.275179, 0.278302, 0.370445, 0.370445, 0.284882, 0.225814, 0.284882, 0.311707, 0.401658, 0.384043, 0.352862, 0.384043, 0.278302, 0.257454, 0.288399, 0.222385, 0.339168, 0.384043, 0.30533, 0.21291, 0.17593, 0.196879, 0.196879, 0.155435, 0.106997, 0.10481, 0.127496, 0.090864, 0.083462, 0.098513, 0.100716, 0.106997, 0.047319, 0.044297, 0.043307, 0.048328, 0.071867, 0.040537, 0.023534, 0.030003, 0.06184, 0.035586, 0.030611, 0.034068, 0.045352, 0.076542, 0.067594, 0.064632, 0.111485, 0.100716, 0.043307, 0.046336, 0.03976, 0.083462, 0.15284, 0.155435, 0.155435, 0.134866, 0.137348, 0.206376, 0.26085, 0.137348, 0.239899, 0.239899, 0.144935, 0.142424, 0.076542, 0.161087, 0.170161, 0.182256, 0.127496, 0.161087, 0.090864, 0.164327, 0.164327, 0.17593, 0.257454, 0.155435, 0.194234, 0.291804, 0.25031, 0.229226, 0.335645, 0.342579, 0.25031, 0.335645, 0.25031, 0.308712, 0.268042, 0.229226, 0.18812, 0.236433, 0.288399, 0.380708, 0.356642, 0.295083, 0.232838, 0.191378], '')</t>
  </si>
  <si>
    <t>[181, 184]</t>
  </si>
  <si>
    <t xml:space="preserve">F5RQY8|F5RQY8_9ENTR Glycine--tRNA ligase beta subunit OS=Enterobacter hormaechei ATCC 49162 </t>
  </si>
  <si>
    <t>([0.216401, 0.275179, 0.339168, 0.390993, 0.31487, 0.387226, 0.454136, 0.465241, 0.454136, 0.390993, 0.401658, 0.42561, 0.356642, 0.31487, 0.332115, 0.321458, 0.318242, 0.366687, 0.401658, 0.398279, 0.414856, 0.422041, 0.390993, 0.390993, 0.298791, 0.384043, 0.36309, 0.301917, 0.311707, 0.26085, 0.308712, 0.324872, 0.328603, 0.398279, 0.335645, 0.339168, 0.26085, 0.257454, 0.25406, 0.25031, 0.271506, 0.324872, 0.31487, 0.264545, 0.222385, 0.222385, 0.206376, 0.142424, 0.142424, 0.15008, 0.147574, 0.15008, 0.125101, 0.120615, 0.134866, 0.232838, 0.225814, 0.30533, 0.422041, 0.384043, 0.42561, 0.390993, 0.390993, 0.398279, 0.509769, 0.505461, 0.494003, 0.468512, 0.553315, 0.549308, 0.422041, 0.517562, 0.51388, 0.562014, 0.56648, 0.545602, 0.549308, 0.534167, 0.534167, 0.483068, 0.525368, 0.521092, 0.525368, 0.436924, 0.40511, 0.370445, 0.398279, 0.4292, 0.458154, 0.356642, 0.390993, 0.433034, 0.433034, 0.476583, 0.4292, 0.447574, 0.447574, 0.332115, 0.342579, 0.352862, 0.390993, 0.418646, 0.40511, 0.418646, 0.418646, 0.366687, 0.288399, 0.191378, 0.247041, 0.216401, 0.308712, 0.236433, 0.298791, 0.288399, 0.291804, 0.318242, 0.271506, 0.288399, 0.342579, 0.25406, 0.173081, 0.18812, 0.200174, 0.167087, 0.096677, 0.137348, 0.209395, 0.291804, 0.30533, 0.281712, 0.308712, 0.222385, 0.318242, 0.236433, 0.268042, 0.25031, 0.17593, 0.170161, 0.155435, 0.11371, 0.17593, 0.225814, 0.194234, 0.194234, 0.170161, 0.257454, 0.18812, 0.132295, 0.129801, 0.225814, 0.191378, 0.196879, 0.284882, 0.191378, 0.281712, 0.173081, 0.116183, 0.118441, 0.142424, 0.15008, 0.232838, 0.173081, 0.125101, 0.147574, 0.120615, 0.173081, 0.102787, 0.11371, 0.158265, 0.11371, 0.078022, 0.11371, 0.116183, 0.109221, 0.109221, 0.060549, 0.096677, 0.15008, 0.219301, 0.21291, 0.116183, 0.088832, 0.127496, 0.216401, 0.216401, 0.26085, 0.15008, 0.236433, 0.222385, 0.232838, 0.311707, 0.311707, 0.321458, 0.321458, 0.229226, 0.324872, 0.42561, 0.332115, 0.247041, 0.164327, 0.185198, 0.291804, 0.328603, 0.324872, 0.236433, 0.127496, 0.096677, 0.18812, 0.111485, 0.200174, 0.200174, 0.185198, 0.209395, 0.170161, 0.158265, 0.158265, 0.132295, 0.102787, 0.182256, 0.232838, 0.335645, 0.328603, 0.298791, 0.268042, 0.271506, 0.335645, 0.335645, 0.370445, 0.359901, 0.472492, 0.418646, 0.418646, 0.332115, 0.339168, 0.380708, 0.384043, 0.390993, 0.311707, 0.359901, 0.36309, 0.324872, 0.31487, 0.301917, 0.25031, 0.21291, 0.229226, 0.147574, 0.264545, 0.194234, 0.134866, 0.074921, 0.094817, 0.073402, 0.118441, 0.06184, 0.064632, 0.0704, 0.11371, 0.100716, 0.056825, 0.042364, 0.042364, 0.050641, 0.042364, 0.079919, 0.102787, 0.055536, 0.067594, 0.032017, 0.05306, 0.066181, 0.106997, 0.102787, 0.129801, 0.142424, 0.232838, 0.147574, 0.073402, 0.094817, 0.118441, 0.116183, 0.118441, 0.182256, 0.161087, 0.18812, 0.170161, 0.127496, 0.127496, 0.21291, 0.308712, 0.196879, 0.15284, 0.086953, 0.056825, 0.043307, 0.044297, 0.026338, 0.048328, 0.090864, 0.0704, 0.111485, 0.203355, 0.225814, 0.222385, 0.139895, 0.083462, 0.086953, 0.139895, 0.222385, 0.206376, 0.18812, 0.225814, 0.25031, 0.352862, 0.458154, 0.486429, 0.387226, 0.450668, 0.447574, 0.418646, 0.444081, 0.324872, 0.18812, 0.106997, 0.109221, 0.179055, 0.275179, 0.271506, 0.264545, 0.243554, 0.222385, 0.155435, 0.225814, 0.301917, 0.318242, 0.203355, 0.239899, 0.31487, 0.264545, 0.268042, 0.301917, 0.219301, 0.247041, 0.243554, 0.36309, 0.36309, 0.366687, 0.278302, 0.281712, 0.291804, 0.219301, 0.222385, 0.31487, 0.295083, 0.288399, 0.284882, 0.366687, 0.247041, 0.219301, 0.318242, 0.225814, 0.219301, 0.284882, 0.275179, 0.301917, 0.26085, 0.25031, 0.257454, 0.25406, 0.257454, 0.222385, 0.311707, 0.25031, 0.25031, 0.26085, 0.225814, 0.219301, 0.219301, 0.278302, 0.308712, 0.209395, 0.209395, 0.209395, 0.206376, 0.229226, 0.318242, 0.264545, 0.229226, 0.216401, 0.311707, 0.278302, 0.239899, 0.139895, 0.209395, 0.116183, 0.118441, 0.144935, 0.144935, 0.155435, 0.182256, 0.129801, 0.167087, 0.243554, 0.209395, 0.219301, 0.203355, 0.173081, 0.247041, 0.288399, 0.291804, 0.278302, 0.324872, 0.36309, 0.486429, 0.476583, 0.517562, 0.480142, 0.401658, 0.366687, 0.271506, 0.284882, 0.366687, 0.41194, 0.321458, 0.366687, 0.398279, 0.483068, 0.401658, 0.374039, 0.366687, 0.370445, 0.380708, 0.281712, 0.346032, 0.328603, 0.332115, 0.436924, 0.398279, 0.433034, 0.394753, 0.447574, 0.36309, 0.31487, 0.216401, 0.275179, 0.271506, 0.229226, 0.194234, 0.308712, 0.342579, 0.26085, 0.222385, 0.209395, 0.209395, 0.096677, 0.096677, 0.050641, 0.03976, 0.067594, 0.081712, 0.147574, 0.170161, 0.232838, 0.271506, 0.356642, 0.394753, 0.422041, 0.31487, 0.324872, 0.236433, 0.229226, 0.311707, 0.311707, 0.281712, 0.288399, 0.394753, 0.328603, 0.335645, 0.339168, 0.236433, 0.15284, 0.085092, 0.098513, 0.096677, 0.100716, 0.060549, 0.06312, 0.030003, 0.06312, 0.046336, 0.085092, 0.086953, 0.05306, 0.066181, 0.088832, 0.155435, 0.134866, 0.134866, 0.203355, 0.137348, 0.139895, 0.216401, 0.295083, 0.271506, 0.196879, 0.191378, 0.284882, 0.239899, 0.318242, 0.243554, 0.257454, 0.25406, 0.26085, 0.275179, 0.179055, 0.173081, 0.086953, 0.083462, 0.073402, 0.073402, 0.116183, 0.102787, 0.100716, 0.078022, 0.043307, 0.042364, 0.043307, 0.042364, 0.056825, 0.058088, 0.050641, 0.076542, 0.046336, 0.046336, 0.073402, 0.073402, 0.073402, 0.116183, 0.094817, 0.094817, 0.076542, 0.076542, 0.139895, 0.170161, 0.203355, 0.291804, 0.414856, 0.366687, 0.366687, 0.236433, 0.247041, 0.301917, 0.298791, 0.328603, 0.311707, 0.275179, 0.301917, 0.291804, 0.332115, 0.288399, 0.366687, 0.40511, 0.321458, 0.342579, 0.275179, 0.236433, 0.239899, 0.179055, 0.134866, 0.106997, 0.167087, 0.134866, 0.173081, 0.173081, 0.196879, 0.142424, 0.164327, 0.243554, 0.155435, 0.090864, 0.144935, 0.144935, 0.137348, 0.219301, 0.219301, 0.26085, 0.203355, 0.219301, 0.268042, 0.346032, 0.30533, 0.352862, 0.352862, 0.30533, 0.318242, 0.239899, 0.308712, 0.321458, 0.342579, 0.454136, 0.56648, 0.490133, 0.494003, 0.40511, 0.36309, 0.311707, 0.31487, 0.328603, 0.239899, 0.161087, 0.102787, 0.147574, 0.142424, 0.164327, 0.120615, 0.122885, 0.225814, 0.15284, 0.071867, 0.048328, 0.047319, 0.043307, 0.076542, 0.044297, 0.081712, 0.106997, 0.111485, 0.06312, 0.064632, 0.109221, 0.100716, 0.139895, 0.155435, 0.088832, 0.088832, 0.155435, 0.096677, 0.042364, 0.076542, 0.127496, 0.078022, 0.035586, 0.038858, 0.03976, 0.043307, 0.034068, 0.020165, 0.026338, 0.027463, 0.047319, 0.045352, 0.078022, 0.102787, 0.054297, 0.088832, 0.048328, 0.050641, 0.074921, 0.078022, 0.074921, 0.073402, 0.085092, 0.17593, 0.158265, 0.098513, 0.142424, 0.179055, 0.167087, 0.079919, 0.074921, 0.064632, 0.037156, 0.030611, 0.030003, 0.027463, 0.028695, 0.032017, 0.017447, 0.018787, 0.023963, 0.018787, 0.017138, 0.022667, 0.014783, 0.011106, 0.014783, 0.01078, 0.007259, 0.009015], '')</t>
  </si>
  <si>
    <t>[64, 65, 68, 69, 71, 72, 73, 74, 75, 76, 77, 78, 80, 81, 82, 415, 600]</t>
  </si>
  <si>
    <t xml:space="preserve">F5RQY9|F5RQY9_9ENTR Glycine--tRNA ligase alpha subunit OS=Enterobacter hormaechei ATCC 49162 </t>
  </si>
  <si>
    <t>([0.41194, 0.321458, 0.239899, 0.17593, 0.216401, 0.161087, 0.206376, 0.25406, 0.191378, 0.125101, 0.129801, 0.158265, 0.161087, 0.167087, 0.194234, 0.182256, 0.120615, 0.086953, 0.090864, 0.182256, 0.116183, 0.125101, 0.142424, 0.219301, 0.229226, 0.229226, 0.278302, 0.271506, 0.26085, 0.342579, 0.447574, 0.5017, 0.458154, 0.450668, 0.444081, 0.433034, 0.422041, 0.476583, 0.454136, 0.447574, 0.444081, 0.545602, 0.56648, 0.562014, 0.509769, 0.59014, 0.553315, 0.476583, 0.408655, 0.41194, 0.440853, 0.444081, 0.41194, 0.450668, 0.476583, 0.483068, 0.59014, 0.59917, 0.626927, 0.608892, 0.608892, 0.59508, 0.585406, 0.58069, 0.657645, 0.690604, 0.570702, 0.613573, 0.728858, 0.690604, 0.553315, 0.529623, 0.418646, 0.4292, 0.370445, 0.278302, 0.194234, 0.173081, 0.194234, 0.196879, 0.31487, 0.328603, 0.318242, 0.225814, 0.206376, 0.21291, 0.15008, 0.142424, 0.085092, 0.088832, 0.15008, 0.158265, 0.147574, 0.26085, 0.179055, 0.239899, 0.257454, 0.359901, 0.394753, 0.370445, 0.291804, 0.25406, 0.257454, 0.167087, 0.239899, 0.142424, 0.090864, 0.155435, 0.257454, 0.346032, 0.243554, 0.264545, 0.352862, 0.390993, 0.374039, 0.374039, 0.374039, 0.390993, 0.268042, 0.239899, 0.164327, 0.243554, 0.15284, 0.158265, 0.173081, 0.100716, 0.116183, 0.170161, 0.155435, 0.109221, 0.116183, 0.142424, 0.129801, 0.127496, 0.056825, 0.056825, 0.054297, 0.027463, 0.034068, 0.0704, 0.045352, 0.074921, 0.074921, 0.086953, 0.086953, 0.081712, 0.139895, 0.232838, 0.144935, 0.144935, 0.185198, 0.185198, 0.164327, 0.164327, 0.096677, 0.17593, 0.106997, 0.18812, 0.281712, 0.194234, 0.161087, 0.179055, 0.111485, 0.06312, 0.106997, 0.094817, 0.094817, 0.111485, 0.090864, 0.100716, 0.055536, 0.059222, 0.030003, 0.033407, 0.017447, 0.028107, 0.030611, 0.05306, 0.055536, 0.032677, 0.056825, 0.06312, 0.086953, 0.147574, 0.147574, 0.144935, 0.15284, 0.155435, 0.074921, 0.073402, 0.116183, 0.196879, 0.200174, 0.219301, 0.308712, 0.422041, 0.418646, 0.41194, 0.318242, 0.301917, 0.275179, 0.291804, 0.21291, 0.179055, 0.182256, 0.200174, 0.21291, 0.11371, 0.10481, 0.106997, 0.116183, 0.069024, 0.030611, 0.030611, 0.048328, 0.023963, 0.025762, 0.025316, 0.026892, 0.038858, 0.036378, 0.078022, 0.040537, 0.042364, 0.041405, 0.023087, 0.038858, 0.037156, 0.090864, 0.088832, 0.191378, 0.118441, 0.203355, 0.281712, 0.179055, 0.194234, 0.281712, 0.179055, 0.120615, 0.102787, 0.102787, 0.081712, 0.076542, 0.125101, 0.106997, 0.137348, 0.139895, 0.076542, 0.079919, 0.05306, 0.088832, 0.0704, 0.096677, 0.046336, 0.056825, 0.06184, 0.056825, 0.064632, 0.109221, 0.179055, 0.182256, 0.142424, 0.10481, 0.064632, 0.064632, 0.076542, 0.069024, 0.116183, 0.116183, 0.11371, 0.132295, 0.11371, 0.079919, 0.081712, 0.15008, 0.129801, 0.120615, 0.071867, 0.051831, 0.050641, 0.048328, 0.055536, 0.076542, 0.078022, 0.127496, 0.064632, 0.129801, 0.10481, 0.060549, 0.111485, 0.106997, 0.120615, 0.137348, 0.170161, 0.17593, 0.134866, 0.137348, 0.194234, 0.271506, 0.284882, 0.257454, 0.219301, 0.15008], '')</t>
  </si>
  <si>
    <t>[31, 41, 42, 43, 44, 45, 46, 56, 57, 58, 59, 60, 61, 62, 63, 64, 65, 66, 67, 68, 69, 70, 71]</t>
  </si>
  <si>
    <t xml:space="preserve">F5RQZ1|F5RQZ1_9ENTR O-acetyltransferase WecH OS=Enterobacter hormaechei ATCC 49162 </t>
  </si>
  <si>
    <t>([0.015344, 0.024393, 0.036378, 0.018787, 0.018415, 0.015344, 0.010131, 0.009728, 0.008525, 0.007422, 0.007177, 0.006078, 0.005734, 0.006039, 0.006078, 0.009015, 0.005734, 0.005799, 0.006078, 0.006078, 0.006078, 0.007495, 0.007031, 0.006795, 0.006567, 0.007315, 0.009977, 0.01078, 0.015694, 0.012491, 0.020876, 0.017447, 0.025316, 0.030611, 0.014783, 0.008525, 0.008723, 0.014075, 0.020522, 0.034068, 0.033407, 0.017797, 0.022306, 0.014315, 0.017138, 0.016826, 0.009096, 0.005249, 0.005872, 0.003864, 0.00558, 0.005318, 0.004513, 0.003701, 0.002336, 0.002155, 0.003109, 0.00316, 0.003276, 0.003701, 0.003298, 0.003341, 0.004611, 0.004775, 0.006245, 0.003804, 0.003821, 0.006039, 0.006533, 0.006039, 0.008804, 0.007259, 0.005011, 0.005503, 0.005011, 0.005503, 0.008525, 0.007259, 0.004689, 0.004513, 0.003298, 0.002623, 0.001743, 0.001112, 0.000743, 0.000442, 0.000442, 0.000833, 0.00076, 0.00076, 0.001211, 0.001, 0.001391, 0.002138, 0.003014, 0.003276, 0.003276, 0.003461, 0.002761, 0.00283, 0.003014, 0.004315, 0.006533, 0.007031, 0.006533, 0.005992, 0.008525, 0.009187, 0.006039, 0.003997, 0.003757, 0.002349, 0.002349, 0.001481, 0.000923, 0.000648, 0.000648, 0.000661, 0.000326, 0.000391, 0.000674, 0.000721, 0.000399, 0.000189, 0.000313, 0.000412, 0.00076, 0.000842, 0.000923, 0.001434, 0.002327, 0.003512, 0.004388, 0.003555, 0.003512, 0.004247, 0.003864, 0.004483, 0.004775, 0.00515, 0.004689, 0.004736, 0.00316, 0.003366, 0.003997, 0.004135, 0.005799, 0.005992, 0.005872, 0.005378, 0.005378, 0.00558, 0.00558, 0.004689, 0.006988, 0.010509, 0.007495, 0.013265, 0.010221, 0.009401, 0.016021, 0.018415, 0.020165, 0.020522, 0.018106, 0.012491, 0.012727, 0.010926, 0.01078, 0.010926, 0.009865, 0.006795, 0.004646, 0.00359, 0.00359, 0.002435, 0.002435, 0.003109, 0.001967, 0.0028, 0.004135, 0.003341, 0.003079, 0.002881, 0.003461, 0.003997, 0.006142, 0.006039, 0.006245, 0.006142, 0.006039, 0.00962, 0.01078, 0.021381, 0.018787, 0.018787, 0.024826, 0.019401, 0.022306, 0.034068, 0.015694, 0.009096, 0.009187, 0.015344, 0.010131, 0.007645, 0.006421, 0.004247, 0.003997, 0.003963, 0.003864, 0.003924, 0.0028, 0.003607, 0.003701, 0.003701, 0.005318, 0.004611, 0.005378, 0.006142, 0.007422, 0.007495, 0.009728, 0.01227, 0.013265, 0.011669, 0.013821, 0.014586, 0.015078, 0.011106, 0.01078, 0.012491, 0.009294, 0.010372, 0.006701, 0.004483, 0.00515, 0.004431, 0.004483, 0.004388, 0.003212, 0.002194, 0.003405, 0.002727, 0.002117, 0.002057, 0.003053, 0.004358, 0.004315, 0.006194, 0.006619, 0.006701, 0.006701, 0.005734, 0.008156, 0.009728, 0.009728, 0.013265, 0.008804, 0.008723, 0.008723, 0.013821, 0.023534, 0.021816, 0.021381, 0.034068, 0.017447, 0.009483, 0.009187, 0.008276, 0.007555, 0.007555, 0.005378, 0.00389, 0.00389, 0.003555, 0.003963, 0.003963, 0.003997, 0.006245, 0.009187, 0.009401, 0.006988, 0.007645, 0.005503, 0.008002, 0.007877, 0.00777, 0.014075, 0.00962, 0.010672, 0.011518, 0.008723, 0.009483, 0.008409, 0.008276, 0.00543, 0.006374, 0.007877, 0.008156, 0.00543, 0.004247, 0.003366, 0.004208, 0.0028, 0.0028, 0.001936, 0.001936, 0.00243, 0.00152, 0.001391, 0.002117, 0.002057, 0.002057, 0.002688, 0.003924, 0.005623, 0.008895, 0.00543, 0.004775, 0.004577, 0.005503, 0.006039, 0.006619, 0.005623, 0.007091, 0.009483, 0.014783, 0.010926, 0.011518, 0.021816], '')</t>
  </si>
  <si>
    <t xml:space="preserve">F5RQZ2|F5RQZ2_9ENTR Xylulose kinase OS=Enterobacter hormaechei ATCC 49162 </t>
  </si>
  <si>
    <t>([0.134866, 0.096677, 0.129801, 0.139895, 0.096677, 0.069024, 0.050641, 0.067594, 0.096677, 0.122885, 0.147574, 0.182256, 0.21291, 0.219301, 0.194234, 0.281712, 0.278302, 0.36309, 0.380708, 0.374039, 0.298791, 0.30533, 0.30533, 0.308712, 0.321458, 0.436924, 0.51388, 0.657645, 0.553315, 0.433034, 0.42561, 0.440853, 0.433034, 0.509769, 0.653063, 0.699094, 0.703578, 0.557691, 0.447574, 0.436924, 0.41194, 0.5017, 0.505461, 0.570702, 0.541878, 0.51388, 0.472492, 0.447574, 0.328603, 0.41194, 0.525368, 0.534167, 0.51388, 0.505461, 0.40511, 0.370445, 0.366687, 0.295083, 0.387226, 0.458154, 0.370445, 0.398279, 0.30533, 0.271506, 0.278302, 0.311707, 0.30533, 0.308712, 0.335645, 0.390993, 0.394753, 0.298791, 0.21291, 0.219301, 0.219301, 0.311707, 0.31487, 0.295083, 0.298791, 0.219301, 0.236433, 0.349426, 0.321458, 0.321458, 0.268042, 0.173081, 0.17593, 0.216401, 0.219301, 0.209395, 0.173081, 0.15008, 0.236433, 0.332115, 0.25406, 0.236433, 0.15284, 0.100716, 0.116183, 0.17593, 0.243554, 0.191378, 0.194234, 0.219301, 0.301917, 0.374039, 0.490133, 0.398279, 0.390993, 0.394753, 0.41194, 0.401658, 0.390993, 0.342579, 0.359901, 0.433034, 0.349426, 0.440853, 0.497853, 0.51388, 0.494003, 0.418646, 0.40511, 0.278302, 0.21291, 0.229226, 0.229226, 0.209395, 0.308712, 0.301917, 0.311707, 0.222385, 0.200174, 0.225814, 0.271506, 0.182256, 0.155435, 0.247041, 0.185198, 0.139895, 0.071867, 0.088832, 0.139895, 0.216401, 0.203355, 0.185198, 0.170161, 0.100716, 0.098513, 0.069024, 0.071867, 0.064632, 0.11371, 0.109221, 0.094817, 0.086953, 0.134866, 0.120615, 0.120615, 0.179055, 0.222385, 0.275179, 0.243554, 0.25031, 0.200174, 0.209395, 0.209395, 0.225814, 0.268042, 0.243554, 0.281712, 0.271506, 0.284882, 0.185198, 0.284882, 0.332115, 0.30533, 0.25031, 0.21291, 0.225814, 0.18812, 0.147574, 0.182256, 0.118441, 0.118441, 0.144935, 0.236433, 0.31487, 0.26085, 0.349426, 0.349426, 0.271506, 0.170161, 0.17593, 0.26085, 0.26085, 0.264545, 0.203355, 0.25031, 0.332115, 0.291804, 0.236433, 0.328603, 0.342579, 0.42561, 0.324872, 0.298791, 0.308712, 0.311707, 0.264545, 0.243554, 0.225814, 0.339168, 0.418646, 0.335645, 0.366687, 0.30533, 0.222385, 0.281712, 0.275179, 0.275179, 0.301917, 0.398279, 0.394753, 0.328603, 0.301917, 0.390993, 0.394753, 0.30533, 0.301917, 0.328603, 0.318242, 0.318242, 0.225814, 0.281712, 0.31487, 0.281712, 0.359901, 0.394753, 0.374039, 0.295083, 0.291804, 0.209395, 0.196879, 0.194234, 0.219301, 0.25406, 0.194234, 0.132295, 0.102787, 0.086953, 0.088832, 0.086953, 0.127496, 0.17593, 0.083462, 0.100716, 0.098513, 0.096677, 0.137348, 0.196879, 0.275179, 0.247041, 0.264545, 0.268042, 0.257454, 0.158265, 0.102787, 0.144935, 0.21291, 0.239899, 0.298791, 0.356642, 0.359901, 0.257454, 0.26085, 0.291804, 0.243554, 0.243554, 0.17593, 0.118441, 0.06184, 0.06184, 0.06184, 0.074921, 0.074921, 0.045352, 0.054297, 0.098513, 0.058088, 0.058088, 0.078022, 0.06312, 0.038042, 0.03976, 0.067594, 0.049374, 0.066181, 0.098513, 0.067594, 0.118441, 0.127496, 0.127496, 0.074921, 0.094817, 0.092881, 0.076542, 0.134866, 0.216401, 0.170161, 0.264545, 0.311707, 0.356642, 0.324872, 0.40511, 0.36309, 0.301917, 0.264545, 0.191378, 0.116183, 0.191378, 0.092881, 0.069024, 0.111485, 0.17593, 0.194234, 0.229226, 0.268042, 0.284882, 0.275179, 0.31487, 0.311707, 0.324872, 0.342579, 0.342579, 0.342579, 0.374039, 0.374039, 0.346032, 0.339168, 0.418646, 0.301917, 0.41194, 0.497853, 0.517562, 0.521092, 0.490133, 0.521092, 0.483068, 0.472492, 0.387226, 0.349426, 0.342579, 0.281712, 0.196879, 0.158265, 0.179055, 0.179055, 0.182256, 0.295083, 0.308712, 0.281712, 0.284882, 0.25031, 0.264545, 0.25031, 0.206376, 0.219301, 0.137348, 0.11371, 0.102787, 0.170161, 0.132295, 0.132295, 0.096677, 0.142424, 0.243554, 0.219301, 0.219301, 0.191378, 0.194234, 0.209395, 0.155435, 0.229226, 0.257454, 0.247041, 0.216401, 0.26085, 0.247041, 0.311707, 0.284882, 0.182256, 0.173081, 0.257454, 0.216401, 0.219301, 0.216401, 0.196879, 0.125101, 0.125101, 0.203355, 0.129801, 0.209395, 0.222385, 0.236433, 0.15284, 0.15284, 0.185198, 0.185198, 0.18812, 0.200174, 0.222385, 0.324872, 0.356642, 0.311707, 0.275179, 0.356642, 0.324872, 0.281712, 0.377384, 0.298791, 0.271506, 0.366687, 0.264545, 0.318242, 0.225814, 0.332115, 0.366687, 0.374039, 0.374039, 0.408655, 0.311707, 0.384043, 0.301917, 0.191378, 0.147574, 0.25031, 0.264545, 0.206376, 0.271506, 0.191378, 0.281712, 0.324872, 0.328603, 0.422041, 0.447574, 0.575842, 0.570702, 0.494003, 0.480142, 0.490133, 0.458154, 0.51388, 0.505461, 0.494003, 0.553315, 0.690604, 0.648219, 0.626927, 0.759478, 0.626927, 0.59508, 0.570702, 0.553315, 0.433034, 0.339168, 0.352862, 0.335645, 0.243554, 0.196879, 0.229226, 0.147574, 0.118441, 0.142424, 0.120615, 0.167087, 0.170161, 0.125101, 0.096677, 0.0704, 0.043307, 0.056825, 0.118441, 0.081712], '')</t>
  </si>
  <si>
    <t>[26, 27, 28, 33, 34, 35, 36, 37, 41, 42, 43, 44, 45, 50, 51, 52, 53, 119, 344, 345, 347, 446, 447, 452, 453, 455, 456, 457, 458, 459, 460, 461, 462, 463]</t>
  </si>
  <si>
    <t xml:space="preserve">F5RQZ3|F5RQZ3_9ENTR Xylose isomerase OS=Enterobacter hormaechei ATCC 49162 </t>
  </si>
  <si>
    <t>([0.073402, 0.041405, 0.067594, 0.090864, 0.069024, 0.086953, 0.044297, 0.066181, 0.085092, 0.106997, 0.125101, 0.167087, 0.161087, 0.25406, 0.268042, 0.236433, 0.194234, 0.122885, 0.200174, 0.308712, 0.203355, 0.200174, 0.308712, 0.308712, 0.328603, 0.311707, 0.25406, 0.291804, 0.278302, 0.271506, 0.264545, 0.219301, 0.229226, 0.232838, 0.216401, 0.122885, 0.18812, 0.118441, 0.18812, 0.170161, 0.106997, 0.111485, 0.056825, 0.045352, 0.044297, 0.020165, 0.018787, 0.015344, 0.025316, 0.025316, 0.022306, 0.023534, 0.023963, 0.012491, 0.011903, 0.009483, 0.013821, 0.013613, 0.013821, 0.017138, 0.019401, 0.03976, 0.040537, 0.081712, 0.090864, 0.10481, 0.194234, 0.30533, 0.377384, 0.284882, 0.301917, 0.25031, 0.216401, 0.25406, 0.36309, 0.359901, 0.394753, 0.40511, 0.346032, 0.433034, 0.308712, 0.328603, 0.194234, 0.182256, 0.167087, 0.15284, 0.081712, 0.088832, 0.054297, 0.076542, 0.0704, 0.033407, 0.032017, 0.0198, 0.0198, 0.021381, 0.015694, 0.019109, 0.013265, 0.017797, 0.023963, 0.054297, 0.048328, 0.083462, 0.15284, 0.102787, 0.102787, 0.173081, 0.094817, 0.086953, 0.078022, 0.147574, 0.137348, 0.18812, 0.30533, 0.264545, 0.194234, 0.264545, 0.194234, 0.179055, 0.158265, 0.15008, 0.134866, 0.139895, 0.170161, 0.182256, 0.25031, 0.257454, 0.182256, 0.271506, 0.268042, 0.185198, 0.10481, 0.191378, 0.219301, 0.185198, 0.239899, 0.216401, 0.122885, 0.173081, 0.257454, 0.31487, 0.295083, 0.206376, 0.200174, 0.167087, 0.161087, 0.144935, 0.125101, 0.179055, 0.194234, 0.301917, 0.390993, 0.517562, 0.534167, 0.461924, 0.380708, 0.366687, 0.356642, 0.440853, 0.408655, 0.401658, 0.380708, 0.318242, 0.349426, 0.352862, 0.352862, 0.308712, 0.349426, 0.349426, 0.349426, 0.339168, 0.318242, 0.229226, 0.200174, 0.185198, 0.264545, 0.380708, 0.291804, 0.324872, 0.275179, 0.203355, 0.196879, 0.191378, 0.25406, 0.335645, 0.328603, 0.268042, 0.324872, 0.31487, 0.264545, 0.185198, 0.194234, 0.191378, 0.278302, 0.203355, 0.203355, 0.196879, 0.200174, 0.291804, 0.374039, 0.465241, 0.483068, 0.483068, 0.483068, 0.377384, 0.318242, 0.328603, 0.380708, 0.298791, 0.232838, 0.324872, 0.41194, 0.390993, 0.390993, 0.374039, 0.366687, 0.370445, 0.257454, 0.236433, 0.236433, 0.222385, 0.147574, 0.15284, 0.096677, 0.109221, 0.21291, 0.247041, 0.268042, 0.318242, 0.401658, 0.497853, 0.490133, 0.480142, 0.486429, 0.494003, 0.408655, 0.505461, 0.408655, 0.529623, 0.461924, 0.436924, 0.436924, 0.450668, 0.440853, 0.529623, 0.401658, 0.291804, 0.291804, 0.275179, 0.164327, 0.147574, 0.078022, 0.085092, 0.085092, 0.094817, 0.051831, 0.088832, 0.055536, 0.10481, 0.058088, 0.094817, 0.092881, 0.098513, 0.142424, 0.18812, 0.191378, 0.209395, 0.257454, 0.264545, 0.25406, 0.359901, 0.25406, 0.339168, 0.321458, 0.346032, 0.239899, 0.295083, 0.301917, 0.339168, 0.239899, 0.298791, 0.200174, 0.229226, 0.144935, 0.076542, 0.092881, 0.088832, 0.100716, 0.122885, 0.10481, 0.111485, 0.111485, 0.194234, 0.196879, 0.225814, 0.219301, 0.222385, 0.25031, 0.158265, 0.191378, 0.275179, 0.311707, 0.40511, 0.295083, 0.408655, 0.538167, 0.538167, 0.461924, 0.553315, 0.56648, 0.626927, 0.56648, 0.472492, 0.40511, 0.356642, 0.236433, 0.243554, 0.239899, 0.164327, 0.25406, 0.216401, 0.21291, 0.203355, 0.111485, 0.203355, 0.17593, 0.164327, 0.167087, 0.15284, 0.15008, 0.071867, 0.0704, 0.0704, 0.111485, 0.109221, 0.137348, 0.21291, 0.206376, 0.288399, 0.374039, 0.390993, 0.414856, 0.321458, 0.335645, 0.352862, 0.243554, 0.158265, 0.158265, 0.164327, 0.158265, 0.147574, 0.219301, 0.173081, 0.209395, 0.219301, 0.247041, 0.216401, 0.144935, 0.118441, 0.071867, 0.069024, 0.042364, 0.035586, 0.054297, 0.050641, 0.066181, 0.073402, 0.137348, 0.147574, 0.139895, 0.232838, 0.158265, 0.194234, 0.225814, 0.216401, 0.15284, 0.161087, 0.182256, 0.26085, 0.200174, 0.281712, 0.281712, 0.247041, 0.288399, 0.318242, 0.335645, 0.298791, 0.384043, 0.377384, 0.380708, 0.298791, 0.200174, 0.281712, 0.268042, 0.281712, 0.203355, 0.268042, 0.216401, 0.194234, 0.21291, 0.21291, 0.18812, 0.18812, 0.196879, 0.158265, 0.17593, 0.167087, 0.247041, 0.257454, 0.170161, 0.134866, 0.236433, 0.321458, 0.335645, 0.346032, 0.332115, 0.414856, 0.422041, 0.521092, 0.575842, 0.465241, 0.472492, 0.521092, 0.545602, 0.557691, 0.51388, 0.51388, 0.517562, 0.414856, 0.328603, 0.30533, 0.346032, 0.31487, 0.284882, 0.25031, 0.209395, 0.182256, 0.155435, 0.116183, 0.079919, 0.047319, 0.074921, 0.125101], '')</t>
  </si>
  <si>
    <t>[153, 154, 237, 239, 245, 306, 307, 309, 310, 311, 312, 419, 420, 423, 424, 425, 426, 427, 428]</t>
  </si>
  <si>
    <t xml:space="preserve">F5RQZ8|F5RQZ8_9ENTR Mannosyl-glycoprotein endo-beta-N-acetylglucosamidase OS=Enterobacter hormaechei ATCC 49162 </t>
  </si>
  <si>
    <t>([0.298791, 0.291804, 0.21291, 0.158265, 0.158265, 0.122885, 0.094817, 0.118441, 0.120615, 0.125101, 0.085092, 0.102787, 0.155435, 0.164327, 0.127496, 0.073402, 0.100716, 0.092881, 0.085092, 0.144935, 0.142424, 0.164327, 0.185198, 0.25031, 0.311707, 0.346032, 0.418646, 0.461924, 0.468512, 0.450668, 0.40511, 0.509769, 0.51388, 0.51388, 0.497853, 0.549308, 0.648219, 0.608892, 0.59917, 0.59917, 0.59014, 0.608892, 0.618285, 0.509769, 0.509769, 0.521092, 0.534167, 0.525368, 0.525368, 0.521092, 0.570702, 0.666105, 0.653063, 0.553315, 0.585406, 0.59508, 0.509769, 0.51388, 0.58069, 0.483068, 0.51388, 0.505461, 0.490133, 0.486429, 0.622677, 0.642678, 0.632174, 0.618285, 0.59014, 0.5017, 0.42561, 0.440853, 0.440853, 0.394753, 0.433034, 0.436924, 0.346032, 0.346032, 0.342579, 0.335645, 0.436924, 0.422041, 0.401658, 0.377384, 0.30533, 0.278302, 0.243554, 0.243554, 0.25031, 0.288399, 0.291804, 0.291804, 0.216401, 0.21291, 0.264545, 0.308712, 0.200174, 0.288399, 0.352862, 0.359901, 0.275179, 0.25406, 0.268042, 0.288399, 0.318242, 0.401658, 0.401658, 0.436924, 0.370445, 0.36309, 0.352862, 0.377384, 0.422041, 0.497853, 0.51388, 0.42561, 0.418646, 0.458154, 0.461924, 0.370445, 0.356642, 0.450668, 0.468512, 0.440853, 0.454136, 0.458154, 0.401658, 0.42561, 0.321458, 0.401658, 0.394753, 0.328603, 0.332115, 0.356642, 0.36309, 0.30533, 0.387226, 0.311707, 0.288399, 0.308712, 0.401658, 0.401658, 0.370445, 0.308712, 0.284882, 0.278302, 0.236433, 0.26085, 0.209395, 0.275179, 0.268042, 0.268042, 0.328603, 0.291804, 0.284882, 0.278302, 0.321458, 0.321458, 0.324872, 0.366687, 0.349426, 0.366687, 0.384043, 0.4292, 0.494003, 0.444081, 0.342579, 0.370445, 0.352862, 0.384043, 0.335645, 0.30533, 0.31487, 0.311707, 0.422041, 0.349426, 0.352862, 0.366687, 0.335645, 0.433034, 0.458154, 0.454136, 0.387226, 0.377384, 0.359901, 0.264545, 0.328603, 0.444081, 0.342579, 0.390993, 0.380708, 0.401658, 0.433034, 0.433034, 0.433034, 0.370445, 0.458154, 0.433034, 0.332115, 0.308712, 0.229226, 0.247041, 0.17593, 0.239899, 0.236433, 0.247041, 0.359901, 0.335645, 0.236433, 0.332115, 0.324872, 0.229226, 0.291804, 0.291804, 0.284882, 0.298791, 0.321458, 0.318242, 0.275179, 0.370445, 0.42561, 0.447574, 0.440853, 0.525368, 0.521092, 0.461924, 0.450668, 0.394753, 0.422041, 0.483068, 0.444081, 0.366687, 0.480142, 0.472492, 0.394753, 0.401658, 0.387226, 0.324872, 0.311707, 0.384043, 0.384043, 0.374039, 0.414856, 0.42561, 0.324872, 0.328603, 0.398279, 0.31487, 0.281712, 0.18812, 0.21291, 0.21291, 0.209395, 0.209395, 0.209395, 0.295083, 0.301917, 0.321458, 0.346032, 0.278302, 0.25031, 0.206376, 0.225814, 0.179055, 0.142424, 0.194234, 0.155435, 0.118441, 0.170161, 0.21291, 0.31487, 0.288399, 0.311707, 0.4292], '')</t>
  </si>
  <si>
    <t>[31, 32, 33, 35, 36, 37, 38, 39, 40, 41, 42, 43, 44, 45, 46, 47, 48, 49, 50, 51, 52, 53, 54, 55, 56, 57, 58, 60, 61, 64, 65, 66, 67, 68, 69, 114, 223, 224]</t>
  </si>
  <si>
    <t xml:space="preserve">F5RQZ9|F5RQZ9_9ENTR Alpha-amylase OS=Enterobacter hormaechei ATCC 49162 </t>
  </si>
  <si>
    <t>([0.521092, 0.570702, 0.59917, 0.549308, 0.56648, 0.585406, 0.608892, 0.585406, 0.5017, 0.490133, 0.447574, 0.41194, 0.401658, 0.328603, 0.454136, 0.436924, 0.36309, 0.380708, 0.349426, 0.324872, 0.318242, 0.21291, 0.200174, 0.194234, 0.257454, 0.26085, 0.170161, 0.17593, 0.17593, 0.158265, 0.185198, 0.21291, 0.298791, 0.335645, 0.41194, 0.384043, 0.352862, 0.328603, 0.352862, 0.352862, 0.390993, 0.356642, 0.450668, 0.384043, 0.36309, 0.332115, 0.335645, 0.436924, 0.42561, 0.480142, 0.5017, 0.494003, 0.444081, 0.42561, 0.349426, 0.359901, 0.366687, 0.398279, 0.414856, 0.321458, 0.335645, 0.352862, 0.380708, 0.387226, 0.436924, 0.380708, 0.380708, 0.30533, 0.31487, 0.328603, 0.268042, 0.275179, 0.268042, 0.268042, 0.271506, 0.374039, 0.284882, 0.288399, 0.311707, 0.394753, 0.521092, 0.545602, 0.525368, 0.4292, 0.422041, 0.377384, 0.356642, 0.36309, 0.444081, 0.436924, 0.366687, 0.30533, 0.384043, 0.352862, 0.42561, 0.349426, 0.328603, 0.41194, 0.394753, 0.390993, 0.387226, 0.359901, 0.359901, 0.349426, 0.36309, 0.328603, 0.321458, 0.418646, 0.356642, 0.356642, 0.349426, 0.380708, 0.450668, 0.472492, 0.517562, 0.553315, 0.585406, 0.541878, 0.553315, 0.490133, 0.497853, 0.494003, 0.5017, 0.387226, 0.418646, 0.486429, 0.433034, 0.521092, 0.521092, 0.608892, 0.63748, 0.553315, 0.585406, 0.521092, 0.497853, 0.433034, 0.346032, 0.41194, 0.436924, 0.328603, 0.414856, 0.4292, 0.4292, 0.422041, 0.447574, 0.359901, 0.366687, 0.468512, 0.36309, 0.275179, 0.264545, 0.225814, 0.301917, 0.301917, 0.349426, 0.342579, 0.339168, 0.401658, 0.401658, 0.40511, 0.494003, 0.401658, 0.390993, 0.31487, 0.321458, 0.408655, 0.440853, 0.414856, 0.414856, 0.509769, 0.632174, 0.642678, 0.557691, 0.468512, 0.398279, 0.352862, 0.366687, 0.42561, 0.390993, 0.394753, 0.394753, 0.408655, 0.465241, 0.494003, 0.549308, 0.575842, 0.4292, 0.450668, 0.380708, 0.380708, 0.398279, 0.359901, 0.356642, 0.370445, 0.359901, 0.332115, 0.352862, 0.268042, 0.268042, 0.30533, 0.291804, 0.194234, 0.137348, 0.15284, 0.129801, 0.158265, 0.158265, 0.25031, 0.268042, 0.370445, 0.370445, 0.356642, 0.298791, 0.301917, 0.349426, 0.4292, 0.525368, 0.604312, 0.699094, 0.642678, 0.63748, 0.657645, 0.680603, 0.750527, 0.73685, 0.59917, 0.58069, 0.541878, 0.538167, 0.538167, 0.440853, 0.418646, 0.422041, 0.4292, 0.4292, 0.4292, 0.422041, 0.352862, 0.352862, 0.264545, 0.229226, 0.232838, 0.225814, 0.229226, 0.229226, 0.170161, 0.281712, 0.25406, 0.182256, 0.10481, 0.059222, 0.094817, 0.096677, 0.118441, 0.116183, 0.127496, 0.137348, 0.088832, 0.137348, 0.127496, 0.118441, 0.127496, 0.120615, 0.11371, 0.173081, 0.17593, 0.225814, 0.21291, 0.25031, 0.219301, 0.352862, 0.4292, 0.339168, 0.318242, 0.194234, 0.268042, 0.25031, 0.155435, 0.147574, 0.147574, 0.158265, 0.26085, 0.219301, 0.219301, 0.21291, 0.139895, 0.142424, 0.127496, 0.137348, 0.096677, 0.17593, 0.158265, 0.17593, 0.275179, 0.308712, 0.31487, 0.31487, 0.328603, 0.339168, 0.377384, 0.384043, 0.387226, 0.352862, 0.447574, 0.436924, 0.436924, 0.529623, 0.433034, 0.450668, 0.380708, 0.349426, 0.239899, 0.236433, 0.167087, 0.111485, 0.079919, 0.137348, 0.134866, 0.106997, 0.164327, 0.132295, 0.111485, 0.100716, 0.069024, 0.06184, 0.069024, 0.051831, 0.056825, 0.10481, 0.060549, 0.094817, 0.079919, 0.15008, 0.125101, 0.111485, 0.088832, 0.073402, 0.074921, 0.079919, 0.098513, 0.109221, 0.118441, 0.132295, 0.127496, 0.132295, 0.098513, 0.094817, 0.139895, 0.125101, 0.060549, 0.109221, 0.10481, 0.109221, 0.102787, 0.139895, 0.209395, 0.281712, 0.36309, 0.366687, 0.359901, 0.247041, 0.222385, 0.298791, 0.196879, 0.216401, 0.298791, 0.281712, 0.200174, 0.196879, 0.116183, 0.191378, 0.200174, 0.185198, 0.264545, 0.247041, 0.132295, 0.142424, 0.155435, 0.086953, 0.042364, 0.045352, 0.083462, 0.085092, 0.047319, 0.056825, 0.049374, 0.048328, 0.092881, 0.092881, 0.086953, 0.170161, 0.100716, 0.102787, 0.116183, 0.15284, 0.17593, 0.170161, 0.164327, 0.17593, 0.194234, 0.288399, 0.236433, 0.236433, 0.164327, 0.232838, 0.209395, 0.144935, 0.167087, 0.167087, 0.167087, 0.158265, 0.15008, 0.257454, 0.239899, 0.222385, 0.132295, 0.15284, 0.243554, 0.239899, 0.161087, 0.264545, 0.275179, 0.219301, 0.137348, 0.222385, 0.232838, 0.335645, 0.444081, 0.422041, 0.41194, 0.51388, 0.494003, 0.490133, 0.414856, 0.370445, 0.374039, 0.465241, 0.328603, 0.332115, 0.356642, 0.4292, 0.408655, 0.295083, 0.318242, 0.418646, 0.390993, 0.31487, 0.243554, 0.209395, 0.216401, 0.142424, 0.096677, 0.106997, 0.116183, 0.086953, 0.120615, 0.076542, 0.074921, 0.142424, 0.076542, 0.060549, 0.044297, 0.044297, 0.083462, 0.116183, 0.11371, 0.11371, 0.134866, 0.216401, 0.25406, 0.25031, 0.318242, 0.275179, 0.298791, 0.30533, 0.328603, 0.318242, 0.408655, 0.414856, 0.387226, 0.494003, 0.521092, 0.562014, 0.461924, 0.440853, 0.440853, 0.342579, 0.349426, 0.380708, 0.339168, 0.321458, 0.339168, 0.374039, 0.472492, 0.450668, 0.352862, 0.444081, 0.461924, 0.422041, 0.440853, 0.352862, 0.257454, 0.196879, 0.222385, 0.301917, 0.346032, 0.366687, 0.370445, 0.377384, 0.401658, 0.4292, 0.356642, 0.284882, 0.284882, 0.288399, 0.30533, 0.291804, 0.18812, 0.173081, 0.191378, 0.167087, 0.170161, 0.281712, 0.301917, 0.26085, 0.18812, 0.182256, 0.106997, 0.194234, 0.116183, 0.127496, 0.137348, 0.194234, 0.21291, 0.179055, 0.179055, 0.147574, 0.17593, 0.281712, 0.219301, 0.155435, 0.134866, 0.236433, 0.182256, 0.216401, 0.182256, 0.25406, 0.15284, 0.26085, 0.26085, 0.311707, 0.278302, 0.278302, 0.26085, 0.209395, 0.243554, 0.247041, 0.17593, 0.243554, 0.17593, 0.170161, 0.239899, 0.17593, 0.111485, 0.139895, 0.127496, 0.194234, 0.206376, 0.301917, 0.288399, 0.203355, 0.15284, 0.170161, 0.170161, 0.17593, 0.247041, 0.247041, 0.247041, 0.321458, 0.288399, 0.359901, 0.356642, 0.31487, 0.335645, 0.335645, 0.31487, 0.349426, 0.349426, 0.335645, 0.275179, 0.291804, 0.288399, 0.291804, 0.200174, 0.185198, 0.194234, 0.209395, 0.196879, 0.216401, 0.236433, 0.295083, 0.179055, 0.25406, 0.328603, 0.40511, 0.483068, 0.509769, 0.483068, 0.521092, 0.440853, 0.51388, 0.5017, 0.59508, 0.724957, 0.83125, 0.84206, 0.784345, 0.775545, 0.657645, 0.642678, 0.661982, 0.534167, 0.675549, 0.675549, 0.622677, 0.632174, 0.59917, 0.509769, 0.497853, 0.401658, 0.458154, 0.450668, 0.356642, 0.36309, 0.295083, 0.222385, 0.21291, 0.264545, 0.158265, 0.247041, 0.21291, 0.200174, 0.264545, 0.298791, 0.275179, 0.219301, 0.216401, 0.25031, 0.328603, 0.321458, 0.390993, 0.422041, 0.418646, 0.440853, 0.4292, 0.468512, 0.545602, 0.562014, 0.557691, 0.570702, 0.58069, 0.494003, 0.440853, 0.436924, 0.414856, 0.444081, 0.505461, 0.505461, 0.5017, 0.497853, 0.440853, 0.394753, 0.335645, 0.278302, 0.264545, 0.243554, 0.284882, 0.298791, 0.295083, 0.268042, 0.339168, 0.308712, 0.398279, 0.447574, 0.42561, 0.377384, 0.339168, 0.308712, 0.257454], '')</t>
  </si>
  <si>
    <t>[0, 1, 2, 3, 4, 5, 6, 7, 8, 50, 80, 81, 82, 114, 115, 116, 117, 118, 122, 127, 128, 129, 130, 131, 132, 133, 169, 170, 171, 172, 184, 185, 216, 217, 218, 219, 220, 221, 222, 223, 224, 225, 226, 227, 228, 229, 306, 430, 481, 482, 606, 608, 610, 611, 612, 613, 614, 615, 616, 617, 618, 619, 620, 621, 622, 623, 624, 625, 626, 627, 656, 657, 658, 659, 660, 666, 667, 668]</t>
  </si>
  <si>
    <t>69)</t>
  </si>
  <si>
    <t xml:space="preserve">F5RR07|F5RR07_9ENTR Selenocysteine-specific elongation factor OS=Enterobacter hormaechei ATCC 49162 </t>
  </si>
  <si>
    <t>([0.129801, 0.170161, 0.206376, 0.25406, 0.295083, 0.216401, 0.15284, 0.194234, 0.191378, 0.134866, 0.164327, 0.200174, 0.225814, 0.332115, 0.332115, 0.335645, 0.370445, 0.288399, 0.321458, 0.41194, 0.418646, 0.41194, 0.41194, 0.41194, 0.40511, 0.356642, 0.450668, 0.436924, 0.433034, 0.377384, 0.472492, 0.370445, 0.342579, 0.318242, 0.216401, 0.281712, 0.281712, 0.311707, 0.408655, 0.366687, 0.346032, 0.257454, 0.179055, 0.179055, 0.100716, 0.056825, 0.079919, 0.048328, 0.111485, 0.102787, 0.170161, 0.191378, 0.278302, 0.200174, 0.206376, 0.298791, 0.275179, 0.225814, 0.127496, 0.100716, 0.102787, 0.067594, 0.102787, 0.164327, 0.100716, 0.18812, 0.288399, 0.247041, 0.232838, 0.129801, 0.088832, 0.056825, 0.040537, 0.027463, 0.058088, 0.10481, 0.102787, 0.06184, 0.06312, 0.086953, 0.111485, 0.116183, 0.167087, 0.185198, 0.191378, 0.196879, 0.161087, 0.092881, 0.066181, 0.118441, 0.116183, 0.173081, 0.232838, 0.278302, 0.380708, 0.377384, 0.284882, 0.291804, 0.291804, 0.301917, 0.247041, 0.243554, 0.232838, 0.203355, 0.194234, 0.185198, 0.200174, 0.239899, 0.349426, 0.40511, 0.390993, 0.384043, 0.390993, 0.408655, 0.328603, 0.288399, 0.25031, 0.349426, 0.278302, 0.264545, 0.264545, 0.318242, 0.229226, 0.203355, 0.25031, 0.158265, 0.158265, 0.127496, 0.132295, 0.127496, 0.127496, 0.109221, 0.116183, 0.055536, 0.031287, 0.051831, 0.033407, 0.033407, 0.031287, 0.054297, 0.088832, 0.10481, 0.122885, 0.116183, 0.144935, 0.111485, 0.116183, 0.116183, 0.219301, 0.21291, 0.132295, 0.164327, 0.196879, 0.191378, 0.332115, 0.401658, 0.390993, 0.480142, 0.521092, 0.483068, 0.465241, 0.476583, 0.490133, 0.486429, 0.472492, 0.458154, 0.40511, 0.465241, 0.374039, 0.366687, 0.352862, 0.414856, 0.308712, 0.30533, 0.335645, 0.295083, 0.298791, 0.278302, 0.26085, 0.17593, 0.147574, 0.102787, 0.102787, 0.098513, 0.10481, 0.164327, 0.106997, 0.167087, 0.191378, 0.295083, 0.219301, 0.236433, 0.200174, 0.298791, 0.30533, 0.377384, 0.298791, 0.203355, 0.15008, 0.155435, 0.229226, 0.229226, 0.308712, 0.308712, 0.30533, 0.264545, 0.281712, 0.298791, 0.291804, 0.291804, 0.194234, 0.26085, 0.222385, 0.295083, 0.30533, 0.30533, 0.332115, 0.346032, 0.458154, 0.545602, 0.505461, 0.41194, 0.454136, 0.444081, 0.444081, 0.440853, 0.380708, 0.36309, 0.346032, 0.366687, 0.271506, 0.291804, 0.288399, 0.324872, 0.295083, 0.295083, 0.288399, 0.26085, 0.339168, 0.243554, 0.264545, 0.284882, 0.374039, 0.41194, 0.301917, 0.21291, 0.147574, 0.206376, 0.239899, 0.301917, 0.321458, 0.450668, 0.534167, 0.570702, 0.557691, 0.608892, 0.585406, 0.476583, 0.374039, 0.301917, 0.377384, 0.281712, 0.298791, 0.301917, 0.295083, 0.40511, 0.529623, 0.525368, 0.562014, 0.562014, 0.476583, 0.450668, 0.450668, 0.352862, 0.324872, 0.232838, 0.222385, 0.232838, 0.295083, 0.359901, 0.422041, 0.4292, 0.418646, 0.414856, 0.41194, 0.398279, 0.324872, 0.288399, 0.288399, 0.200174, 0.203355, 0.318242, 0.318242, 0.200174, 0.257454, 0.268042, 0.275179, 0.206376, 0.120615, 0.147574, 0.167087, 0.196879, 0.127496, 0.118441, 0.069024, 0.058088, 0.066181, 0.106997, 0.116183, 0.173081, 0.173081, 0.11371, 0.06184, 0.055536, 0.100716, 0.066181, 0.059222, 0.085092, 0.118441, 0.216401, 0.21291, 0.139895, 0.098513, 0.158265, 0.229226, 0.30533, 0.264545, 0.191378, 0.15284, 0.088832, 0.100716, 0.191378, 0.288399, 0.36309, 0.36309, 0.356642, 0.454136, 0.447574, 0.476583, 0.521092, 0.521092, 0.414856, 0.422041, 0.461924, 0.346032, 0.291804, 0.278302, 0.321458, 0.30533, 0.311707, 0.398279, 0.359901, 0.324872, 0.298791, 0.318242, 0.318242, 0.311707, 0.288399, 0.21291, 0.219301, 0.116183, 0.111485, 0.116183, 0.191378, 0.173081, 0.281712, 0.335645, 0.291804, 0.321458, 0.318242, 0.31487, 0.291804, 0.206376, 0.185198, 0.094817, 0.074921, 0.074921, 0.081712, 0.056825, 0.094817, 0.090864, 0.167087, 0.164327, 0.164327, 0.144935, 0.094817, 0.055536, 0.067594, 0.109221, 0.111485, 0.209395, 0.232838, 0.155435, 0.170161, 0.200174, 0.291804, 0.318242, 0.342579, 0.31487, 0.318242, 0.232838, 0.247041, 0.209395, 0.239899, 0.257454, 0.243554, 0.30533, 0.380708, 0.268042, 0.268042, 0.243554, 0.209395, 0.15284, 0.179055, 0.268042, 0.264545, 0.209395, 0.185198, 0.182256, 0.116183, 0.185198, 0.278302, 0.275179, 0.30533, 0.284882, 0.356642, 0.390993, 0.450668, 0.461924, 0.632174, 0.618285, 0.622677, 0.642678, 0.716283, 0.707965, 0.699094, 0.675549, 0.733139, 0.728858, 0.604312, 0.775545, 0.716283, 0.716283, 0.712013, 0.716283, 0.666105, 0.538167, 0.454136, 0.332115, 0.243554, 0.139895, 0.081712, 0.092881, 0.092881, 0.078022, 0.122885, 0.137348, 0.142424, 0.17593, 0.139895, 0.137348, 0.122885, 0.15284, 0.147574, 0.142424, 0.137348, 0.086953, 0.086953, 0.132295, 0.132295, 0.232838, 0.324872, 0.422041, 0.41194, 0.370445, 0.41194, 0.311707, 0.308712, 0.281712, 0.291804, 0.366687, 0.465241, 0.422041, 0.356642, 0.243554, 0.247041, 0.247041, 0.284882, 0.346032, 0.31487, 0.31487, 0.182256, 0.173081, 0.17593, 0.182256, 0.232838, 0.134866, 0.132295, 0.086953, 0.096677, 0.094817, 0.051831, 0.042364, 0.048328, 0.078022, 0.15284, 0.15008, 0.15284, 0.216401, 0.25031, 0.288399, 0.284882, 0.352862, 0.346032, 0.352862, 0.278302, 0.167087, 0.264545, 0.377384, 0.418646, 0.401658, 0.408655, 0.509769, 0.541878, 0.505461, 0.40511, 0.332115, 0.301917, 0.206376, 0.144935, 0.139895, 0.134866, 0.200174, 0.15008, 0.090864, 0.079919, 0.127496, 0.203355, 0.203355, 0.125101, 0.096677, 0.094817, 0.043307, 0.033407, 0.036378, 0.025316, 0.024826, 0.035586, 0.044297, 0.043307, 0.069024, 0.071867, 0.059222, 0.059222, 0.106997, 0.179055, 0.191378, 0.127496, 0.106997, 0.094817, 0.161087, 0.129801, 0.144935, 0.247041, 0.268042, 0.167087, 0.268042, 0.291804, 0.298791, 0.281712, 0.370445, 0.278302, 0.239899, 0.182256, 0.194234, 0.125101, 0.071867, 0.071867, 0.06184, 0.035586, 0.046336, 0.043307, 0.048328, 0.050641, 0.024393, 0.026338, 0.045352, 0.03976, 0.059222, 0.059222, 0.067594, 0.069024, 0.120615, 0.094817, 0.094817, 0.086953, 0.144935, 0.194234, 0.196879, 0.200174, 0.203355, 0.222385, 0.206376, 0.278302, 0.25031, 0.356642, 0.324872, 0.30533, 0.281712, 0.25406, 0.209395, 0.144935], '')</t>
  </si>
  <si>
    <t>[158, 219, 220, 252, 253, 254, 255, 256, 266, 267, 268, 269, 339, 340, 429, 430, 431, 432, 433, 434, 435, 436, 437, 438, 439, 440, 441, 442, 443, 444, 445, 446, 522, 523, 524]</t>
  </si>
  <si>
    <t xml:space="preserve">F5RR12|F5RR12_9ENTR PTS system mannitol-specific EIICBA component OS=Enterobacter hormaechei ATCC 49162 </t>
  </si>
  <si>
    <t>([0.079919, 0.028695, 0.041405, 0.064632, 0.029376, 0.017797, 0.023534, 0.034068, 0.028107, 0.022306, 0.019401, 0.034068, 0.036378, 0.019401, 0.017797, 0.028107, 0.014315, 0.014783, 0.011903, 0.011342, 0.010372, 0.007177, 0.007555, 0.008002, 0.006701, 0.007091, 0.006795, 0.004921, 0.005249, 0.006567, 0.008525, 0.007645, 0.005011, 0.005318, 0.007645, 0.008525, 0.010221, 0.010509, 0.013821, 0.017447, 0.015694, 0.010509, 0.017447, 0.038858, 0.024393, 0.016528, 0.032017, 0.030611, 0.030611, 0.013821, 0.015694, 0.009483, 0.009015, 0.008804, 0.00777, 0.00515, 0.004899, 0.004689, 0.006533, 0.00777, 0.005503, 0.005992, 0.007645, 0.007645, 0.007259, 0.009294, 0.015078, 0.014075, 0.017447, 0.019401, 0.037156, 0.023087, 0.022667, 0.047319, 0.10481, 0.071867, 0.147574, 0.083462, 0.040537, 0.023963, 0.022667, 0.033407, 0.06312, 0.042364, 0.05306, 0.032017, 0.014783, 0.009187, 0.009187, 0.010672, 0.011669, 0.00777, 0.00777, 0.011669, 0.013016, 0.008002, 0.009865, 0.009865, 0.009483, 0.012727, 0.011106, 0.011518, 0.014783, 0.008075, 0.01078, 0.007091, 0.006421, 0.007259, 0.011518, 0.011518, 0.014586, 0.011342, 0.020522, 0.026338, 0.026338, 0.011342, 0.023534, 0.017138, 0.010131, 0.010672, 0.014075, 0.028107, 0.013613, 0.013265, 0.020522, 0.018787, 0.016528, 0.015078, 0.024393, 0.016021, 0.00962, 0.006619, 0.008624, 0.005992, 0.004414, 0.003864, 0.00389, 0.002581, 0.00316, 0.003109, 0.00389, 0.004161, 0.003512, 0.003963, 0.004388, 0.003864, 0.0028, 0.003924, 0.00558, 0.00407, 0.003555, 0.004315, 0.005011, 0.005734, 0.006142, 0.009015, 0.006701, 0.008525, 0.009096, 0.00777, 0.01204, 0.013437, 0.009015, 0.007091, 0.01078, 0.006567, 0.007495, 0.010926, 0.007259, 0.004775, 0.005086, 0.007877, 0.010372, 0.010221, 0.010509, 0.009401, 0.006245, 0.006142, 0.005223, 0.007091, 0.008723, 0.007315, 0.004835, 0.006142, 0.008895, 0.007877, 0.00777, 0.005992, 0.005992, 0.00962, 0.010372, 0.015694, 0.008409, 0.008002, 0.009865, 0.00962, 0.016826, 0.035586, 0.041405, 0.083462, 0.078022, 0.071867, 0.045352, 0.041405, 0.017447, 0.010221, 0.006894, 0.011903, 0.018106, 0.0198, 0.019401, 0.037156, 0.046336, 0.094817, 0.056825, 0.049374, 0.028695, 0.015078, 0.008723, 0.010926, 0.007177, 0.005872, 0.003924, 0.003701, 0.005378, 0.008624, 0.013016, 0.023963, 0.015344, 0.020522, 0.020522, 0.017447, 0.013821, 0.011669, 0.011669, 0.013016, 0.010672, 0.009728, 0.009728, 0.017138, 0.011518, 0.012491, 0.016826, 0.037156, 0.044297, 0.047319, 0.05306, 0.026892, 0.014586, 0.010131, 0.011518, 0.007177, 0.005683, 0.004899, 0.004208, 0.004431, 0.005623, 0.006619, 0.006988, 0.007177, 0.005249, 0.006894, 0.007422, 0.005503, 0.004161, 0.005734, 0.005623, 0.004431, 0.006374, 0.009187, 0.011106, 0.006533, 0.009977, 0.009294, 0.014075, 0.012727, 0.008156, 0.007259, 0.006894, 0.009483, 0.009865, 0.010672, 0.013016, 0.023534, 0.034068, 0.06312, 0.079919, 0.078022, 0.106997, 0.054297, 0.030611, 0.038858, 0.05306, 0.027463, 0.040537, 0.029376, 0.051831, 0.116183, 0.120615, 0.120615, 0.096677, 0.088832, 0.067594, 0.05306, 0.046336, 0.032017, 0.024826, 0.016826, 0.010672, 0.008276, 0.010221, 0.013265, 0.012491, 0.015078, 0.016528, 0.020522, 0.014315, 0.009865, 0.006894, 0.006795, 0.006142, 0.005223, 0.00558, 0.006078, 0.006988, 0.006795, 0.00962, 0.011342, 0.009977, 0.016257, 0.027463, 0.038858, 0.054297, 0.081712, 0.055536, 0.102787, 0.081712, 0.132295, 0.200174, 0.281712, 0.295083, 0.288399, 0.394753, 0.5017, 0.557691, 0.557691, 0.505461, 0.534167, 0.529623, 0.622677, 0.618285, 0.538167, 0.529623, 0.557691, 0.447574, 0.517562, 0.454136, 0.490133, 0.549308, 0.465241, 0.454136, 0.458154, 0.521092, 0.422041, 0.41194, 0.468512, 0.401658, 0.447574, 0.42561, 0.335645, 0.247041, 0.18812, 0.194234, 0.132295, 0.118441, 0.158265, 0.18812, 0.191378, 0.191378, 0.182256, 0.247041, 0.219301, 0.179055, 0.167087, 0.216401, 0.21291, 0.15008, 0.139895, 0.137348, 0.137348, 0.21291, 0.239899, 0.31487, 0.352862, 0.394753, 0.380708, 0.332115, 0.339168, 0.384043, 0.301917, 0.298791, 0.236433, 0.271506, 0.31487, 0.31487, 0.318242, 0.236433, 0.311707, 0.390993, 0.308712, 0.346032, 0.384043, 0.458154, 0.384043, 0.384043, 0.339168, 0.281712, 0.278302, 0.278302, 0.281712, 0.366687, 0.380708, 0.370445, 0.370445, 0.374039, 0.377384, 0.380708, 0.436924, 0.42561, 0.440853, 0.458154, 0.458154, 0.433034, 0.398279, 0.472492, 0.476583, 0.468512, 0.538167, 0.549308, 0.549308, 0.549308, 0.436924, 0.352862, 0.440853, 0.436924, 0.418646, 0.342579, 0.288399, 0.31487, 0.31487, 0.229226, 0.291804, 0.275179, 0.264545, 0.21291, 0.15284, 0.125101, 0.167087, 0.173081, 0.243554, 0.247041, 0.247041, 0.356642, 0.444081, 0.450668, 0.384043, 0.380708, 0.390993, 0.472492, 0.480142, 0.480142, 0.480142, 0.483068, 0.476583, 0.472492, 0.447574, 0.525368, 0.575842, 0.613573, 0.618285, 0.58069, 0.58069, 0.472492, 0.359901, 0.339168, 0.247041, 0.311707, 0.288399, 0.366687, 0.380708, 0.291804, 0.194234, 0.194234, 0.18812, 0.17593, 0.182256, 0.25031, 0.243554, 0.243554, 0.236433, 0.239899, 0.284882, 0.25031, 0.243554, 0.339168, 0.243554, 0.295083, 0.298791, 0.339168, 0.332115, 0.243554, 0.26085, 0.352862, 0.4292, 0.4292, 0.356642, 0.288399, 0.321458, 0.349426, 0.352862, 0.284882, 0.203355, 0.200174, 0.196879, 0.25406, 0.182256, 0.298791, 0.318242, 0.335645, 0.311707, 0.222385, 0.308712, 0.40511, 0.422041, 0.346032, 0.264545, 0.339168, 0.418646, 0.41194, 0.291804, 0.247041, 0.257454, 0.356642, 0.352862, 0.377384, 0.414856, 0.42561, 0.42561, 0.401658, 0.374039, 0.394753, 0.468512, 0.398279, 0.284882, 0.271506, 0.352862, 0.4292, 0.366687, 0.291804, 0.194234, 0.216401, 0.247041, 0.236433, 0.236433, 0.239899, 0.239899, 0.173081, 0.225814, 0.125101, 0.144935, 0.167087, 0.173081, 0.194234, 0.264545, 0.349426, 0.275179, 0.236433, 0.232838, 0.216401, 0.21291, 0.222385, 0.284882, 0.191378, 0.236433, 0.17593, 0.161087, 0.173081, 0.243554, 0.268042, 0.377384, 0.291804, 0.278302, 0.196879, 0.118441, 0.118441, 0.111485, 0.116183, 0.142424, 0.155435, 0.200174, 0.18812, 0.284882, 0.298791, 0.40511, 0.444081, 0.40511, 0.324872, 0.332115, 0.311707, 0.216401, 0.185198, 0.281712, 0.284882, 0.356642, 0.440853, 0.366687, 0.384043, 0.483068, 0.408655, 0.318242, 0.318242, 0.321458, 0.229226, 0.229226, 0.203355, 0.170161, 0.206376, 0.278302, 0.225814, 0.200174, 0.271506, 0.281712, 0.222385, 0.170161, 0.116183], '')</t>
  </si>
  <si>
    <t>[343, 344, 345, 346, 347, 348, 349, 350, 351, 352, 353, 355, 358, 362, 437, 438, 439, 440, 476, 477, 478, 479, 480, 481]</t>
  </si>
  <si>
    <t xml:space="preserve">F5RR13|F5RR13_9ENTR Mannitol-1-phosphate 5-dehydrogenase OS=Enterobacter hormaechei ATCC 49162 </t>
  </si>
  <si>
    <t>([0.076542, 0.10481, 0.100716, 0.129801, 0.179055, 0.10481, 0.127496, 0.158265, 0.182256, 0.11371, 0.073402, 0.094817, 0.096677, 0.086953, 0.045352, 0.034068, 0.048328, 0.038858, 0.048328, 0.045352, 0.043307, 0.050641, 0.055536, 0.034884, 0.028695, 0.028107, 0.034068, 0.038042, 0.038858, 0.025316, 0.032677, 0.035586, 0.038858, 0.031287, 0.032017, 0.06184, 0.06184, 0.059222, 0.081712, 0.085092, 0.088832, 0.088832, 0.098513, 0.102787, 0.127496, 0.102787, 0.092881, 0.155435, 0.155435, 0.167087, 0.239899, 0.239899, 0.346032, 0.342579, 0.30533, 0.394753, 0.377384, 0.339168, 0.349426, 0.301917, 0.232838, 0.324872, 0.318242, 0.295083, 0.278302, 0.36309, 0.447574, 0.384043, 0.271506, 0.271506, 0.170161, 0.098513, 0.125101, 0.120615, 0.076542, 0.127496, 0.076542, 0.050641, 0.085092, 0.081712, 0.083462, 0.085092, 0.083462, 0.102787, 0.120615, 0.081712, 0.043307, 0.045352, 0.0704, 0.071867, 0.054297, 0.111485, 0.158265, 0.129801, 0.100716, 0.144935, 0.134866, 0.134866, 0.164327, 0.15284, 0.144935, 0.164327, 0.196879, 0.206376, 0.17593, 0.173081, 0.25031, 0.30533, 0.318242, 0.229226, 0.335645, 0.275179, 0.155435, 0.155435, 0.161087, 0.206376, 0.225814, 0.191378, 0.209395, 0.236433, 0.243554, 0.25031, 0.264545, 0.30533, 0.21291, 0.209395, 0.278302, 0.271506, 0.236433, 0.134866, 0.182256, 0.147574, 0.170161, 0.229226, 0.271506, 0.349426, 0.342579, 0.324872, 0.328603, 0.318242, 0.25406, 0.275179, 0.232838, 0.232838, 0.167087, 0.243554, 0.15284, 0.106997, 0.111485, 0.158265, 0.206376, 0.173081, 0.209395, 0.275179, 0.209395, 0.142424, 0.15284, 0.170161, 0.173081, 0.216401, 0.298791, 0.332115, 0.318242, 0.36309, 0.366687, 0.468512, 0.380708, 0.509769, 0.505461, 0.497853, 0.42561, 0.476583, 0.557691, 0.42561, 0.42561, 0.549308, 0.529623, 0.398279, 0.298791, 0.308712, 0.288399, 0.295083, 0.335645, 0.222385, 0.206376, 0.194234, 0.142424, 0.144935, 0.155435, 0.222385, 0.139895, 0.229226, 0.209395, 0.170161, 0.291804, 0.209395, 0.196879, 0.288399, 0.390993, 0.377384, 0.328603, 0.30533, 0.196879, 0.132295, 0.243554, 0.247041, 0.243554, 0.191378, 0.173081, 0.15008, 0.090864, 0.161087, 0.139895, 0.139895, 0.173081, 0.137348, 0.132295, 0.132295, 0.106997, 0.058088, 0.056825, 0.071867, 0.083462, 0.094817, 0.116183, 0.102787, 0.106997, 0.118441, 0.191378, 0.200174, 0.194234, 0.288399, 0.247041, 0.158265, 0.102787, 0.106997, 0.137348, 0.229226, 0.144935, 0.167087, 0.216401, 0.232838, 0.170161, 0.170161, 0.25031, 0.25031, 0.21291, 0.225814, 0.229226, 0.225814, 0.318242, 0.288399, 0.21291, 0.167087, 0.164327, 0.232838, 0.222385, 0.134866, 0.122885, 0.111485, 0.120615, 0.120615, 0.179055, 0.239899, 0.25031, 0.219301, 0.216401, 0.173081, 0.092881, 0.088832, 0.086953, 0.048328, 0.034068, 0.051831, 0.086953, 0.076542, 0.088832, 0.096677, 0.18812, 0.120615, 0.137348, 0.127496, 0.161087, 0.161087, 0.11371, 0.122885, 0.147574, 0.120615, 0.18812, 0.281712, 0.281712, 0.321458, 0.328603, 0.414856, 0.414856, 0.328603, 0.440853, 0.387226, 0.366687, 0.342579, 0.436924, 0.433034, 0.339168, 0.324872, 0.352862, 0.335645, 0.232838, 0.222385, 0.298791, 0.216401, 0.232838, 0.144935, 0.118441, 0.118441, 0.139895, 0.15284, 0.196879, 0.209395, 0.167087, 0.118441, 0.109221, 0.10481, 0.100716, 0.142424, 0.120615, 0.081712, 0.106997, 0.182256, 0.120615, 0.118441, 0.185198, 0.185198, 0.278302, 0.295083, 0.414856, 0.390993, 0.346032, 0.288399, 0.288399, 0.291804, 0.324872, 0.339168, 0.264545, 0.264545, 0.311707, 0.356642, 0.387226, 0.422041, 0.374039, 0.476583, 0.440853, 0.40511, 0.301917, 0.257454, 0.257454, 0.142424, 0.134866, 0.155435, 0.167087, 0.164327, 0.209395, 0.257454, 0.247041, 0.342579, 0.36309, 0.281712, 0.232838, 0.25406, 0.222385, 0.194234, 0.182256, 0.185198, 0.144935, 0.232838, 0.236433, 0.229226, 0.318242, 0.298791, 0.278302, 0.346032, 0.301917, 0.31487, 0.264545, 0.225814, 0.167087, 0.232838, 0.311707], '')</t>
  </si>
  <si>
    <t>[167, 168, 172, 175, 176]</t>
  </si>
  <si>
    <t xml:space="preserve">F5RR22|F5RR22_9ENTR L-lactate permease OS=Enterobacter hormaechei ATCC 49162 </t>
  </si>
  <si>
    <t>([0.014075, 0.020522, 0.035586, 0.016021, 0.00962, 0.006619, 0.008002, 0.009401, 0.006988, 0.00543, 0.005503, 0.006894, 0.004736, 0.007877, 0.007645, 0.005011, 0.003177, 0.001778, 0.001687, 0.000906, 0.000661, 0.000464, 0.000253, 0.000232, 0.000228, 0.000412, 0.000412, 0.000442, 0.000447, 0.000447, 0.000447, 0.000447, 0.000348, 0.000721, 0.000322, 0.000674, 0.00076, 0.001159, 0.001288, 0.001743, 0.001936, 0.00152, 0.001675, 0.002194, 0.001408, 0.001335, 0.000713, 0.000721, 0.000721, 0.000485, 0.001048, 0.001172, 0.001481, 0.001778, 0.00146, 0.001481, 0.001211, 0.001602, 0.001408, 0.001541, 0.001232, 0.001786, 0.001687, 0.001434, 0.001112, 0.001687, 0.001808, 0.002155, 0.003461, 0.002336, 0.00246, 0.00155, 0.001434, 0.000833, 0.000447, 0.000447, 0.000631, 0.000498, 0.000262, 0.000262, 0.000228, 0.000442, 0.000236, 0.000468, 0.000614, 0.001103, 0.001159, 0.001709, 0.002555, 0.001434, 0.002366, 0.001855, 0.001743, 0.002688, 0.00389, 0.00558, 0.004431, 0.003607, 0.004646, 0.004899, 0.006795, 0.01204, 0.013016, 0.026892, 0.028695, 0.023963, 0.025316, 0.016021, 0.009096, 0.005872, 0.006701, 0.006374, 0.005872, 0.008624, 0.005249, 0.005318, 0.004611, 0.004388, 0.004414, 0.004835, 0.007177, 0.005932, 0.004646, 0.004431, 0.0028, 0.002705, 0.003478, 0.003701, 0.003461, 0.004358, 0.004388, 0.006078, 0.005249, 0.007091, 0.004976, 0.005503, 0.004161, 0.004775, 0.00515, 0.007555, 0.004513, 0.004736, 0.006078, 0.004921, 0.003478, 0.004577, 0.003997, 0.004646, 0.003079, 0.003461, 0.0028, 0.002881, 0.002117, 0.002529, 0.003109, 0.003804, 0.005992, 0.005992, 0.005223, 0.004899, 0.004921, 0.006567, 0.005223, 0.004775, 0.004775, 0.007645, 0.006194, 0.005011, 0.003864, 0.004736, 0.00558, 0.008409, 0.009096, 0.014315, 0.013437, 0.008075, 0.010221, 0.009096, 0.008002, 0.010372, 0.011669, 0.011903, 0.016021, 0.016528, 0.010672, 0.0198, 0.017138, 0.036378, 0.038042, 0.085092, 0.050641, 0.025316, 0.025316, 0.023087, 0.01227, 0.008804, 0.008895, 0.00558, 0.004208, 0.004483, 0.003512, 0.004358, 0.00316, 0.002512, 0.003177, 0.003997, 0.003053, 0.003053, 0.00292, 0.003177, 0.00283, 0.004513, 0.006482, 0.004646, 0.007177, 0.009015, 0.009015, 0.01078, 0.013613, 0.018106, 0.034884, 0.050641, 0.064632, 0.056825, 0.06184, 0.027463, 0.021381, 0.040537, 0.019401, 0.010926, 0.016528, 0.016021, 0.015078, 0.008156, 0.00777, 0.007031, 0.009015, 0.014586, 0.011342, 0.020165, 0.028107, 0.015344, 0.009294, 0.009294, 0.017138, 0.01227, 0.014075, 0.017447, 0.009977, 0.011669, 0.016021, 0.009865, 0.010372, 0.006894, 0.007031, 0.007091, 0.007091, 0.006533, 0.004483, 0.006482, 0.006482, 0.004775, 0.006701, 0.006795, 0.004611, 0.004689, 0.004388, 0.004921, 0.005223, 0.006039, 0.007877, 0.008276, 0.01204, 0.010926, 0.01204, 0.025762, 0.055536, 0.059222, 0.028107, 0.041405, 0.038858, 0.034068, 0.060549, 0.025762, 0.054297, 0.096677, 0.096677, 0.209395, 0.147574, 0.083462, 0.122885, 0.092881, 0.064632, 0.06312, 0.081712, 0.058088, 0.026892, 0.01227, 0.00777, 0.012491, 0.012491, 0.013016, 0.008895, 0.009096, 0.009728, 0.006619, 0.007495, 0.005249, 0.00558, 0.008723, 0.007091, 0.007091, 0.007091, 0.006894, 0.004611, 0.003757, 0.006078, 0.008723, 0.015694, 0.022306, 0.011903, 0.008804, 0.008895, 0.009483, 0.006988, 0.006701, 0.010131, 0.006988, 0.009977, 0.006795, 0.006894, 0.006894, 0.004921, 0.005872, 0.008409, 0.011106, 0.00962, 0.007495, 0.007555, 0.006194, 0.00777, 0.013437, 0.016257, 0.010131, 0.012727, 0.021381, 0.032017, 0.030003, 0.074921, 0.034068, 0.045352, 0.028695, 0.041405, 0.033407, 0.031287, 0.014075, 0.020876, 0.018415, 0.011106, 0.010509, 0.011518, 0.010509, 0.009483, 0.014586, 0.018106, 0.010926, 0.007259, 0.005503, 0.004689, 0.003821, 0.00407, 0.003405, 0.003757, 0.003727, 0.004414, 0.003276, 0.00359, 0.003512, 0.003963, 0.006039, 0.006795, 0.006701, 0.00515, 0.004483, 0.003478, 0.00407, 0.005734, 0.00515, 0.006795, 0.006701, 0.008002, 0.007877, 0.011669, 0.014315, 0.012727, 0.014075, 0.013821, 0.030003, 0.015344, 0.011518, 0.011106, 0.006701, 0.00777, 0.008525, 0.007422, 0.006894, 0.005799, 0.003804, 0.005011, 0.00389, 0.003246, 0.003109, 0.004431, 0.003177, 0.002761, 0.003821, 0.003405, 0.004513, 0.004135, 0.005799, 0.006039, 0.00543, 0.005503, 0.004775, 0.004247, 0.004689, 0.006482, 0.007555, 0.012727, 0.015694, 0.025316, 0.022306, 0.023534, 0.01078, 0.010221, 0.010221, 0.011903, 0.010221, 0.007259, 0.007315, 0.005378, 0.005378, 0.006142, 0.006533, 0.004921, 0.004921, 0.005799, 0.005799, 0.005503, 0.005734, 0.005872, 0.006533, 0.009977, 0.010372, 0.016021, 0.018415, 0.009865, 0.007495, 0.010372, 0.010221, 0.010672, 0.013437, 0.024393, 0.019109, 0.023534, 0.058088, 0.118441, 0.056825, 0.056825, 0.034884, 0.030611, 0.032017, 0.020522, 0.012491, 0.007877, 0.007031, 0.008804, 0.012491, 0.017138, 0.022667, 0.046336, 0.043307, 0.058088, 0.032017, 0.044297, 0.059222, 0.056825, 0.037156, 0.038042, 0.036378, 0.078022, 0.085092, 0.074921, 0.06312, 0.092881, 0.088832, 0.111485, 0.092881, 0.092881, 0.06312, 0.036378, 0.034068, 0.018787, 0.012491, 0.019109, 0.018787, 0.022306, 0.021381, 0.032017, 0.034068, 0.016826, 0.015078, 0.008525, 0.008804, 0.009728, 0.011669, 0.020522, 0.025316, 0.021816, 0.016021, 0.010372, 0.016021, 0.010926, 0.014315, 0.014586, 0.014586, 0.010221, 0.006533, 0.006795, 0.006619, 0.006567, 0.010372, 0.008624, 0.009096, 0.006894, 0.006482, 0.006567, 0.005223, 0.004646, 0.004611, 0.007031, 0.009187, 0.007422, 0.008276, 0.008156, 0.009294, 0.007315, 0.008276, 0.011342, 0.008075, 0.005734], '')</t>
  </si>
  <si>
    <t xml:space="preserve">F5RR24|F5RR24_9ENTR L-lactate dehydrogenase OS=Enterobacter hormaechei ATCC 49162 </t>
  </si>
  <si>
    <t>([0.032677, 0.033407, 0.034068, 0.055536, 0.078022, 0.046336, 0.031287, 0.05306, 0.083462, 0.048328, 0.036378, 0.024393, 0.046336, 0.046336, 0.025762, 0.035586, 0.045352, 0.045352, 0.033407, 0.033407, 0.025316, 0.037156, 0.024826, 0.034068, 0.018787, 0.018787, 0.032677, 0.06312, 0.032677, 0.030003, 0.067594, 0.064632, 0.127496, 0.134866, 0.15284, 0.206376, 0.122885, 0.125101, 0.132295, 0.164327, 0.18812, 0.147574, 0.132295, 0.229226, 0.179055, 0.26085, 0.271506, 0.185198, 0.170161, 0.158265, 0.158265, 0.155435, 0.236433, 0.161087, 0.074921, 0.122885, 0.164327, 0.25406, 0.173081, 0.161087, 0.125101, 0.206376, 0.222385, 0.194234, 0.118441, 0.125101, 0.15008, 0.096677, 0.158265, 0.100716, 0.109221, 0.096677, 0.069024, 0.037156, 0.051831, 0.109221, 0.102787, 0.090864, 0.096677, 0.109221, 0.118441, 0.127496, 0.088832, 0.109221, 0.111485, 0.144935, 0.182256, 0.132295, 0.18812, 0.18812, 0.182256, 0.284882, 0.17593, 0.225814, 0.239899, 0.275179, 0.281712, 0.21291, 0.21291, 0.142424, 0.134866, 0.147574, 0.106997, 0.139895, 0.182256, 0.155435, 0.155435, 0.170161, 0.206376, 0.132295, 0.132295, 0.206376, 0.206376, 0.275179, 0.173081, 0.15008, 0.164327, 0.100716, 0.083462, 0.058088, 0.05306, 0.085092, 0.076542, 0.132295, 0.120615, 0.056825, 0.064632, 0.078022, 0.0704, 0.055536, 0.058088, 0.066181, 0.064632, 0.044297, 0.059222, 0.090864, 0.142424, 0.134866, 0.142424, 0.222385, 0.288399, 0.284882, 0.225814, 0.122885, 0.127496, 0.088832, 0.170161, 0.167087, 0.194234, 0.18812, 0.239899, 0.324872, 0.278302, 0.278302, 0.203355, 0.200174, 0.239899, 0.239899, 0.229226, 0.298791, 0.301917, 0.247041, 0.328603, 0.390993, 0.534167, 0.538167, 0.585406, 0.534167, 0.490133, 0.461924, 0.447574, 0.321458, 0.229226, 0.278302, 0.25406, 0.298791, 0.308712, 0.291804, 0.352862, 0.374039, 0.284882, 0.25406, 0.209395, 0.225814, 0.170161, 0.15008, 0.086953, 0.109221, 0.129801, 0.194234, 0.222385, 0.222385, 0.332115, 0.335645, 0.321458, 0.359901, 0.332115, 0.324872, 0.301917, 0.17593, 0.102787, 0.170161, 0.194234, 0.31487, 0.311707, 0.374039, 0.284882, 0.384043, 0.384043, 0.281712, 0.196879, 0.173081, 0.106997, 0.058088, 0.081712, 0.086953, 0.086953, 0.074921, 0.081712, 0.116183, 0.194234, 0.191378, 0.18812, 0.116183, 0.096677, 0.098513, 0.055536, 0.106997, 0.055536, 0.028695, 0.054297, 0.106997, 0.054297, 0.055536, 0.10481, 0.122885, 0.137348, 0.098513, 0.129801, 0.069024, 0.055536, 0.055536, 0.054297, 0.030611, 0.06184, 0.074921, 0.078022, 0.142424, 0.106997, 0.17593, 0.275179, 0.247041, 0.164327, 0.264545, 0.239899, 0.225814, 0.196879, 0.179055, 0.222385, 0.194234, 0.219301, 0.161087, 0.158265, 0.257454, 0.346032, 0.328603, 0.295083, 0.271506, 0.271506, 0.21291, 0.225814, 0.21291, 0.182256, 0.161087, 0.161087, 0.264545, 0.232838, 0.26085, 0.216401, 0.137348, 0.25406, 0.284882, 0.25406, 0.222385, 0.225814, 0.194234, 0.137348, 0.137348, 0.139895, 0.139895, 0.134866, 0.10481, 0.056825, 0.048328, 0.0704, 0.076542, 0.076542, 0.092881, 0.050641, 0.06184, 0.116183, 0.094817, 0.066181, 0.129801, 0.10481, 0.06184, 0.074921, 0.088832, 0.047319, 0.038042, 0.020165, 0.035586, 0.035586, 0.073402, 0.125101, 0.102787, 0.05306, 0.030003, 0.030003, 0.056825, 0.046336, 0.023534, 0.014586, 0.014315, 0.011342, 0.010221, 0.01204, 0.012727, 0.016021, 0.026892, 0.036378, 0.05306, 0.051831, 0.041405, 0.030003, 0.032677, 0.028695, 0.028695, 0.056825, 0.032017, 0.018106, 0.024826, 0.046336, 0.094817, 0.132295, 0.158265, 0.173081, 0.173081, 0.134866, 0.139895, 0.083462, 0.081712, 0.098513, 0.079919, 0.122885, 0.15008, 0.074921, 0.127496, 0.222385, 0.120615, 0.191378, 0.291804, 0.284882, 0.284882, 0.17593, 0.147574, 0.158265, 0.247041, 0.191378, 0.229226, 0.219301, 0.219301, 0.247041, 0.21291, 0.21291, 0.134866, 0.106997, 0.222385, 0.142424, 0.125101, 0.225814, 0.219301, 0.229226, 0.179055, 0.144935, 0.196879, 0.247041, 0.206376, 0.155435, 0.232838, 0.200174, 0.167087, 0.268042, 0.167087, 0.191378], '')</t>
  </si>
  <si>
    <t>[164, 165, 166, 167]</t>
  </si>
  <si>
    <t xml:space="preserve">F5RR29|F5RR29_9ENTR L-threonine dehydratase OS=Enterobacter hormaechei ATCC 49162 </t>
  </si>
  <si>
    <t>([0.422041, 0.51388, 0.56648, 0.585406, 0.541878, 0.59014, 0.465241, 0.384043, 0.414856, 0.398279, 0.349426, 0.301917, 0.342579, 0.339168, 0.356642, 0.284882, 0.182256, 0.167087, 0.209395, 0.147574, 0.185198, 0.15284, 0.132295, 0.147574, 0.092881, 0.120615, 0.109221, 0.15008, 0.232838, 0.225814, 0.182256, 0.247041, 0.324872, 0.324872, 0.278302, 0.257454, 0.339168, 0.366687, 0.26085, 0.21291, 0.21291, 0.203355, 0.281712, 0.288399, 0.268042, 0.356642, 0.352862, 0.387226, 0.356642, 0.356642, 0.352862, 0.324872, 0.324872, 0.239899, 0.239899, 0.321458, 0.278302, 0.170161, 0.203355, 0.257454, 0.295083, 0.332115, 0.332115, 0.239899, 0.232838, 0.232838, 0.247041, 0.247041, 0.21291, 0.25406, 0.247041, 0.243554, 0.284882, 0.191378, 0.281712, 0.243554, 0.243554, 0.243554, 0.342579, 0.387226, 0.440853, 0.447574, 0.490133, 0.490133, 0.505461, 0.461924, 0.332115, 0.31487, 0.30533, 0.275179, 0.308712, 0.216401, 0.216401, 0.200174, 0.295083, 0.25406, 0.203355, 0.120615, 0.094817, 0.073402, 0.081712, 0.047319, 0.046336, 0.045352, 0.036378, 0.064632, 0.040537, 0.081712, 0.050641, 0.055536, 0.054297, 0.032677, 0.059222, 0.058088, 0.048328, 0.047319, 0.058088, 0.111485, 0.127496, 0.118441, 0.090864, 0.078022, 0.122885, 0.122885, 0.127496, 0.079919, 0.079919, 0.158265, 0.132295, 0.194234, 0.15284, 0.182256, 0.219301, 0.129801, 0.144935, 0.164327, 0.139895, 0.147574, 0.142424, 0.21291, 0.298791, 0.275179, 0.271506, 0.191378, 0.155435, 0.173081, 0.318242, 0.191378, 0.18812, 0.229226, 0.264545, 0.257454, 0.185198, 0.129801, 0.185198, 0.164327, 0.257454, 0.288399, 0.288399, 0.18812, 0.15008, 0.090864, 0.18812, 0.109221, 0.10481, 0.167087, 0.144935, 0.127496, 0.191378, 0.182256, 0.10481, 0.092881, 0.118441, 0.118441, 0.109221, 0.083462, 0.106997, 0.06312, 0.06312, 0.059222, 0.102787, 0.125101, 0.122885, 0.086953, 0.120615, 0.191378, 0.122885, 0.094817, 0.05306, 0.037156, 0.019401, 0.032677, 0.031287, 0.018415, 0.022306, 0.056825, 0.096677, 0.03976, 0.064632, 0.03976, 0.022306, 0.018787, 0.013016, 0.023534, 0.023534, 0.033407, 0.037156, 0.060549, 0.06184, 0.06184, 0.06184, 0.11371, 0.094817, 0.073402, 0.073402, 0.10481, 0.067594, 0.06312, 0.122885, 0.15008, 0.15008, 0.25406, 0.196879, 0.30533, 0.284882, 0.243554, 0.222385, 0.134866, 0.069024, 0.069024, 0.125101, 0.196879, 0.134866, 0.134866, 0.106997, 0.173081, 0.161087, 0.11371, 0.11371, 0.120615, 0.109221, 0.170161, 0.083462, 0.137348, 0.066181, 0.038858, 0.067594, 0.076542, 0.073402, 0.083462, 0.111485, 0.106997, 0.058088, 0.059222, 0.076542, 0.076542, 0.085092, 0.085092, 0.158265, 0.132295, 0.067594, 0.033407, 0.025316, 0.042364, 0.033407, 0.058088, 0.10481, 0.058088, 0.024393, 0.049374, 0.094817, 0.054297, 0.048328, 0.071867, 0.071867, 0.054297, 0.096677, 0.106997, 0.106997, 0.096677, 0.096677, 0.100716, 0.137348, 0.102787, 0.102787, 0.125101, 0.10481, 0.092881, 0.15008, 0.170161, 0.092881, 0.0704, 0.116183, 0.118441, 0.15284, 0.139895, 0.164327, 0.147574, 0.134866, 0.132295, 0.081712, 0.083462, 0.142424, 0.118441, 0.120615, 0.142424, 0.142424, 0.144935, 0.155435, 0.109221, 0.18812, 0.167087, 0.200174, 0.191378, 0.118441, 0.109221, 0.111485, 0.076542, 0.076542, 0.076542, 0.078022, 0.078022, 0.102787, 0.060549, 0.090864, 0.158265, 0.167087, 0.167087, 0.209395, 0.170161, 0.158265, 0.092881, 0.15008, 0.100716, 0.106997, 0.106997, 0.132295, 0.219301, 0.301917, 0.298791, 0.284882, 0.284882, 0.25406, 0.161087, 0.236433, 0.134866, 0.076542, 0.078022, 0.046336, 0.024826, 0.030003, 0.051831, 0.086953, 0.102787, 0.102787, 0.102787, 0.17593, 0.074921, 0.073402, 0.036378, 0.037156, 0.018787, 0.016257, 0.032677, 0.045352, 0.046336, 0.100716, 0.134866, 0.078022, 0.076542, 0.06184, 0.03976, 0.040537, 0.026338, 0.026892, 0.024393, 0.023087, 0.020876, 0.043307, 0.026338, 0.05306, 0.058088, 0.118441, 0.137348, 0.144935, 0.10481, 0.06312, 0.060549, 0.043307, 0.042364, 0.076542, 0.155435, 0.219301, 0.219301, 0.203355, 0.203355, 0.225814, 0.170161, 0.17593, 0.116183, 0.164327, 0.155435, 0.147574, 0.161087, 0.134866, 0.106997, 0.167087, 0.164327, 0.164327, 0.179055, 0.25031, 0.167087, 0.137348, 0.092881, 0.092881, 0.15284, 0.147574, 0.229226, 0.291804, 0.278302, 0.390993, 0.308712, 0.298791, 0.311707, 0.291804, 0.243554, 0.164327, 0.164327, 0.134866, 0.15008, 0.111485, 0.134866, 0.225814, 0.25406, 0.349426, 0.349426, 0.318242, 0.247041, 0.144935, 0.144935, 0.073402, 0.035586, 0.059222, 0.064632, 0.033407, 0.034884, 0.06184, 0.125101, 0.060549, 0.137348, 0.074921, 0.15008, 0.079919, 0.033407, 0.034068, 0.017138, 0.016257, 0.018415, 0.028695, 0.049374, 0.05306, 0.116183, 0.111485, 0.116183, 0.106997, 0.120615, 0.073402, 0.059222, 0.049374, 0.050641, 0.050641, 0.05306, 0.055536, 0.100716, 0.18812, 0.206376, 0.324872, 0.339168, 0.222385, 0.247041, 0.25406, 0.236433, 0.158265, 0.257454, 0.275179, 0.196879, 0.264545, 0.25406, 0.301917, 0.25406, 0.370445, 0.359901, 0.461924, 0.465241, 0.444081, 0.461924, 0.472492, 0.414856, 0.291804, 0.408655, 0.275179, 0.161087, 0.109221, 0.15008, 0.142424, 0.106997, 0.147574, 0.118441, 0.179055, 0.129801, 0.179055, 0.15008, 0.109221, 0.064632, 0.038042], '')</t>
  </si>
  <si>
    <t>[1, 2, 3, 4, 5, 84]</t>
  </si>
  <si>
    <t xml:space="preserve">F5RR33|F5RR33_9ENTR Acetolactate synthase OS=Enterobacter hormaechei ATCC 49162 </t>
  </si>
  <si>
    <t>([0.049374, 0.081712, 0.078022, 0.116183, 0.142424, 0.10481, 0.155435, 0.191378, 0.15008, 0.092881, 0.109221, 0.079919, 0.092881, 0.092881, 0.11371, 0.083462, 0.076542, 0.083462, 0.15008, 0.085092, 0.056825, 0.106997, 0.081712, 0.060549, 0.029376, 0.033407, 0.051831, 0.041405, 0.025316, 0.047319, 0.096677, 0.058088, 0.064632, 0.030003, 0.032017, 0.033407, 0.050641, 0.096677, 0.127496, 0.085092, 0.120615, 0.167087, 0.127496, 0.127496, 0.122885, 0.203355, 0.111485, 0.092881, 0.096677, 0.118441, 0.106997, 0.102787, 0.164327, 0.25406, 0.335645, 0.26085, 0.179055, 0.122885, 0.094817, 0.102787, 0.125101, 0.15008, 0.219301, 0.25031, 0.25031, 0.356642, 0.370445, 0.387226, 0.328603, 0.335645, 0.370445, 0.275179, 0.243554, 0.268042, 0.225814, 0.15284, 0.144935, 0.232838, 0.278302, 0.247041, 0.271506, 0.203355, 0.147574, 0.102787, 0.058088, 0.076542, 0.073402, 0.073402, 0.079919, 0.116183, 0.111485, 0.134866, 0.116183, 0.081712, 0.071867, 0.094817, 0.167087, 0.21291, 0.109221, 0.118441, 0.194234, 0.111485, 0.179055, 0.179055, 0.139895, 0.216401, 0.137348, 0.139895, 0.079919, 0.098513, 0.073402, 0.078022, 0.06184, 0.125101, 0.200174, 0.11371, 0.066181, 0.037156, 0.049374, 0.098513, 0.054297, 0.054297, 0.098513, 0.051831, 0.098513, 0.158265, 0.111485, 0.142424, 0.120615, 0.209395, 0.209395, 0.185198, 0.200174, 0.147574, 0.118441, 0.118441, 0.206376, 0.284882, 0.359901, 0.380708, 0.380708, 0.5017, 0.401658, 0.295083, 0.308712, 0.295083, 0.196879, 0.301917, 0.332115, 0.384043, 0.264545, 0.308712, 0.346032, 0.288399, 0.271506, 0.30533, 0.321458, 0.236433, 0.268042, 0.298791, 0.271506, 0.164327, 0.139895, 0.203355, 0.209395, 0.30533, 0.284882, 0.394753, 0.380708, 0.349426, 0.216401, 0.342579, 0.339168, 0.370445, 0.4292, 0.440853, 0.468512, 0.476583, 0.534167, 0.505461, 0.476583, 0.42561, 0.447574, 0.41194, 0.414856, 0.454136, 0.422041, 0.436924, 0.450668, 0.387226, 0.339168, 0.356642, 0.25031, 0.243554, 0.281712, 0.25406, 0.257454, 0.232838, 0.170161, 0.173081, 0.179055, 0.142424, 0.125101, 0.232838, 0.236433, 0.15284, 0.185198, 0.161087, 0.079919, 0.036378, 0.038858, 0.069024, 0.132295, 0.203355, 0.164327, 0.196879, 0.167087, 0.239899, 0.17593, 0.222385, 0.17593, 0.164327, 0.194234, 0.182256, 0.15284, 0.155435, 0.164327, 0.182256, 0.182256, 0.308712, 0.301917, 0.370445, 0.26085, 0.158265, 0.094817, 0.122885, 0.076542, 0.056825, 0.05306, 0.064632, 0.06312, 0.10481, 0.111485, 0.109221, 0.144935, 0.125101, 0.158265, 0.147574, 0.109221, 0.086953, 0.085092, 0.129801, 0.067594, 0.132295, 0.147574, 0.15008, 0.090864, 0.100716, 0.109221, 0.109221, 0.118441, 0.116183, 0.060549, 0.06312, 0.0704, 0.086953, 0.0704, 0.066181, 0.109221, 0.129801, 0.120615, 0.120615, 0.147574, 0.122885, 0.094817, 0.17593, 0.264545, 0.321458, 0.352862, 0.352862, 0.264545, 0.301917, 0.25031, 0.370445, 0.264545, 0.26085, 0.291804, 0.324872, 0.342579, 0.295083, 0.30533, 0.387226, 0.295083, 0.295083, 0.414856, 0.414856, 0.384043, 0.308712, 0.308712, 0.225814, 0.30533, 0.398279, 0.401658, 0.370445, 0.370445, 0.433034, 0.339168, 0.225814, 0.291804, 0.239899, 0.216401, 0.222385, 0.236433, 0.349426, 0.264545, 0.264545, 0.206376, 0.200174, 0.232838, 0.173081, 0.25406, 0.25406, 0.257454, 0.25031, 0.298791, 0.298791, 0.281712, 0.36309, 0.414856, 0.40511, 0.436924, 0.483068, 0.36309, 0.352862, 0.222385, 0.31487, 0.308712, 0.433034, 0.433034, 0.486429, 0.562014, 0.461924, 0.346032, 0.31487, 0.346032, 0.295083, 0.203355, 0.173081, 0.173081, 0.209395, 0.125101, 0.122885, 0.155435, 0.243554, 0.239899, 0.374039, 0.335645, 0.339168, 0.30533, 0.243554, 0.167087, 0.194234, 0.284882, 0.394753, 0.356642, 0.324872, 0.414856, 0.5017, 0.618285, 0.56648, 0.440853, 0.525368, 0.497853, 0.497853, 0.5017, 0.458154, 0.42561, 0.356642, 0.346032, 0.349426, 0.447574, 0.541878, 0.553315, 0.433034, 0.332115, 0.401658, 0.398279, 0.387226, 0.384043, 0.295083, 0.335645, 0.440853, 0.401658, 0.4292, 0.311707, 0.311707, 0.271506, 0.301917, 0.374039, 0.342579, 0.278302, 0.247041, 0.203355, 0.200174, 0.239899, 0.301917, 0.298791, 0.332115, 0.346032, 0.356642, 0.444081, 0.377384, 0.288399, 0.26085, 0.17593, 0.278302, 0.275179, 0.370445, 0.335645, 0.359901, 0.281712, 0.308712, 0.268042, 0.30533, 0.229226, 0.30533, 0.349426, 0.271506, 0.239899, 0.229226, 0.158265, 0.15284, 0.206376, 0.288399, 0.36309, 0.370445, 0.40511, 0.321458, 0.30533, 0.216401, 0.161087, 0.182256, 0.147574, 0.194234, 0.194234, 0.264545, 0.25406, 0.164327, 0.239899, 0.203355, 0.144935, 0.200174, 0.21291, 0.129801, 0.139895, 0.137348, 0.139895, 0.06184, 0.05306, 0.056825, 0.111485, 0.158265, 0.144935, 0.21291, 0.216401, 0.209395, 0.206376, 0.137348, 0.206376, 0.219301, 0.268042, 0.36309, 0.377384, 0.264545, 0.284882, 0.281712, 0.194234, 0.243554, 0.342579, 0.418646, 0.30533, 0.284882, 0.194234, 0.321458, 0.324872, 0.311707, 0.308712, 0.21291, 0.298791, 0.291804, 0.271506, 0.275179, 0.25031, 0.170161, 0.288399, 0.339168, 0.30533, 0.30533, 0.349426, 0.356642, 0.349426, 0.377384, 0.374039, 0.465241, 0.447574, 0.447574, 0.476583, 0.384043, 0.398279, 0.308712, 0.308712, 0.243554, 0.225814, 0.139895, 0.209395, 0.209395, 0.164327, 0.203355, 0.298791, 0.21291, 0.116183, 0.167087, 0.167087, 0.118441, 0.144935, 0.158265, 0.161087, 0.116183, 0.185198, 0.275179, 0.352862, 0.359901, 0.398279, 0.318242, 0.4292, 0.41194, 0.308712, 0.387226, 0.349426, 0.311707, 0.370445, 0.490133, 0.422041, 0.517562, 0.622677, 0.529623, 0.436924, 0.398279], '')</t>
  </si>
  <si>
    <t>[141, 178, 179, 340, 367, 368, 369, 371, 374, 381, 382, 543, 544, 545]</t>
  </si>
  <si>
    <t xml:space="preserve">F5RR36|F5RR36_9ENTR HTH-type transcriptional regulator HdfR OS=Enterobacter hormaechei ATCC 49162 </t>
  </si>
  <si>
    <t>([0.359901, 0.40511, 0.257454, 0.179055, 0.229226, 0.182256, 0.206376, 0.232838, 0.264545, 0.288399, 0.311707, 0.232838, 0.222385, 0.216401, 0.191378, 0.222385, 0.229226, 0.200174, 0.125101, 0.116183, 0.11371, 0.116183, 0.118441, 0.200174, 0.25406, 0.182256, 0.239899, 0.144935, 0.147574, 0.086953, 0.086953, 0.088832, 0.10481, 0.109221, 0.122885, 0.144935, 0.10481, 0.098513, 0.078022, 0.137348, 0.144935, 0.125101, 0.125101, 0.118441, 0.125101, 0.142424, 0.209395, 0.225814, 0.25406, 0.25031, 0.257454, 0.264545, 0.291804, 0.349426, 0.342579, 0.335645, 0.332115, 0.335645, 0.25031, 0.349426, 0.243554, 0.298791, 0.418646, 0.418646, 0.335645, 0.295083, 0.31487, 0.30533, 0.17593, 0.264545, 0.239899, 0.295083, 0.288399, 0.257454, 0.295083, 0.225814, 0.18812, 0.191378, 0.275179, 0.356642, 0.318242, 0.41194, 0.458154, 0.458154, 0.339168, 0.418646, 0.36309, 0.352862, 0.318242, 0.436924, 0.401658, 0.42561, 0.370445, 0.25406, 0.268042, 0.191378, 0.219301, 0.167087, 0.161087, 0.164327, 0.086953, 0.05306, 0.041405, 0.037156, 0.020876, 0.023534, 0.023534, 0.041405, 0.042364, 0.054297, 0.056825, 0.03976, 0.042364, 0.035586, 0.083462, 0.06312, 0.094817, 0.069024, 0.098513, 0.10481, 0.098513, 0.191378, 0.264545, 0.219301, 0.161087, 0.236433, 0.339168, 0.257454, 0.25406, 0.268042, 0.25031, 0.25406, 0.257454, 0.257454, 0.288399, 0.194234, 0.144935, 0.147574, 0.229226, 0.275179, 0.243554, 0.275179, 0.268042, 0.236433, 0.328603, 0.41194, 0.301917, 0.288399, 0.366687, 0.370445, 0.268042, 0.209395, 0.203355, 0.295083, 0.179055, 0.25031, 0.247041, 0.308712, 0.222385, 0.137348, 0.109221, 0.122885, 0.11371, 0.134866, 0.142424, 0.111485, 0.081712, 0.15284, 0.137348, 0.147574, 0.086953, 0.15284, 0.129801, 0.078022, 0.071867, 0.083462, 0.096677, 0.079919, 0.094817, 0.17593, 0.278302, 0.194234, 0.203355, 0.196879, 0.167087, 0.203355, 0.239899, 0.275179, 0.194234, 0.142424, 0.116183, 0.17593, 0.17593, 0.275179, 0.268042, 0.30533, 0.398279, 0.295083, 0.408655, 0.408655, 0.370445, 0.356642, 0.444081, 0.454136, 0.356642, 0.332115, 0.243554, 0.25406, 0.25031, 0.25031, 0.374039, 0.374039, 0.295083, 0.281712, 0.271506, 0.291804, 0.26085, 0.158265, 0.161087, 0.191378, 0.134866, 0.137348, 0.076542, 0.074921, 0.074921, 0.134866, 0.15008, 0.247041, 0.21291, 0.142424, 0.209395, 0.127496, 0.102787, 0.164327, 0.179055, 0.173081, 0.239899, 0.236433, 0.257454, 0.332115, 0.298791, 0.394753, 0.311707, 0.321458, 0.321458, 0.222385, 0.127496, 0.079919, 0.069024, 0.086953, 0.137348, 0.15008, 0.200174, 0.275179, 0.268042, 0.264545, 0.182256, 0.17593, 0.18812, 0.191378, 0.132295, 0.129801, 0.109221, 0.167087, 0.17593, 0.132295, 0.216401, 0.295083, 0.359901, 0.328603, 0.288399, 0.268042, 0.216401, 0.185198, 0.134866, 0.106997, 0.064632], '')</t>
  </si>
  <si>
    <t xml:space="preserve">F5RR38|F5RR38_9ENTR Glutamate racemase OS=Enterobacter hormaechei ATCC 49162 </t>
  </si>
  <si>
    <t>([0.01227, 0.018787, 0.013613, 0.009728, 0.014783, 0.023534, 0.015078, 0.020522, 0.028107, 0.020522, 0.015694, 0.023534, 0.047319, 0.042364, 0.098513, 0.049374, 0.026338, 0.016257, 0.020522, 0.010926, 0.011903, 0.021816, 0.014586, 0.018415, 0.016257, 0.017138, 0.009977, 0.016528, 0.018106, 0.017138, 0.028695, 0.058088, 0.054297, 0.023087, 0.022306, 0.014586, 0.026892, 0.051831, 0.056825, 0.044297, 0.106997, 0.051831, 0.029376, 0.051831, 0.051831, 0.0704, 0.06184, 0.106997, 0.109221, 0.054297, 0.066181, 0.037156, 0.026338, 0.014783, 0.023534, 0.027463, 0.023963, 0.017797, 0.012491, 0.020165, 0.034884, 0.024826, 0.046336, 0.081712, 0.047319, 0.060549, 0.055536, 0.06312, 0.051831, 0.029376, 0.05306, 0.049374, 0.086953, 0.051831, 0.109221, 0.064632, 0.120615, 0.139895, 0.111485, 0.161087, 0.098513, 0.056825, 0.085092, 0.069024, 0.032677, 0.051831, 0.06184, 0.086953, 0.060549, 0.073402, 0.073402, 0.079919, 0.058088, 0.064632, 0.132295, 0.06312, 0.083462, 0.071867, 0.066181, 0.060549, 0.048328, 0.085092, 0.129801, 0.111485, 0.144935, 0.167087, 0.167087, 0.142424, 0.196879, 0.144935, 0.158265, 0.236433, 0.239899, 0.191378, 0.106997, 0.118441, 0.194234, 0.161087, 0.137348, 0.225814, 0.328603, 0.291804, 0.288399, 0.196879, 0.170161, 0.134866, 0.127496, 0.129801, 0.132295, 0.094817, 0.173081, 0.102787, 0.069024, 0.067594, 0.094817, 0.137348, 0.137348, 0.116183, 0.206376, 0.155435, 0.15008, 0.137348, 0.21291, 0.216401, 0.239899, 0.268042, 0.219301, 0.318242, 0.335645, 0.25031, 0.278302, 0.257454, 0.247041, 0.232838, 0.21291, 0.278302, 0.209395, 0.129801, 0.15008, 0.127496, 0.203355, 0.21291, 0.243554, 0.257454, 0.26085, 0.342579, 0.275179, 0.288399, 0.191378, 0.179055, 0.191378, 0.206376, 0.21291, 0.200174, 0.311707, 0.232838, 0.134866, 0.222385, 0.321458, 0.342579, 0.291804, 0.206376, 0.18812, 0.111485, 0.055536, 0.06312, 0.066181, 0.100716, 0.155435, 0.222385, 0.15008, 0.15284, 0.15284, 0.147574, 0.25031, 0.194234, 0.247041, 0.236433, 0.203355, 0.182256, 0.161087, 0.247041, 0.301917, 0.203355, 0.191378, 0.194234, 0.179055, 0.167087, 0.182256, 0.147574, 0.182256, 0.271506, 0.308712, 0.291804, 0.291804, 0.26085, 0.301917, 0.298791, 0.40511, 0.335645, 0.318242, 0.219301, 0.15008, 0.147574, 0.21291, 0.200174, 0.291804, 0.268042, 0.284882, 0.278302, 0.324872, 0.301917, 0.209395, 0.167087, 0.200174, 0.144935, 0.109221, 0.096677, 0.109221, 0.056825, 0.102787, 0.06184, 0.129801, 0.194234, 0.147574, 0.185198, 0.271506, 0.182256, 0.164327, 0.092881, 0.069024, 0.047319, 0.034068, 0.046336, 0.066181, 0.035586, 0.045352, 0.0704, 0.05306, 0.037156], '')</t>
  </si>
  <si>
    <t xml:space="preserve">F5RR40|F5RR40_9ENTR tRNA/tmRNA (uracil-C(5))-methyltransferase OS=Enterobacter hormaechei ATCC 49162 </t>
  </si>
  <si>
    <t>([0.59014, 0.642678, 0.59508, 0.642678, 0.509769, 0.486429, 0.529623, 0.545602, 0.476583, 0.414856, 0.436924, 0.390993, 0.394753, 0.366687, 0.308712, 0.264545, 0.352862, 0.352862, 0.229226, 0.232838, 0.191378, 0.311707, 0.232838, 0.291804, 0.291804, 0.308712, 0.225814, 0.206376, 0.206376, 0.30533, 0.30533, 0.301917, 0.387226, 0.284882, 0.284882, 0.284882, 0.324872, 0.291804, 0.278302, 0.284882, 0.268042, 0.206376, 0.094817, 0.142424, 0.129801, 0.120615, 0.182256, 0.298791, 0.216401, 0.142424, 0.125101, 0.111485, 0.064632, 0.032017, 0.060549, 0.066181, 0.092881, 0.096677, 0.11371, 0.10481, 0.18812, 0.118441, 0.18812, 0.232838, 0.239899, 0.229226, 0.132295, 0.147574, 0.120615, 0.161087, 0.243554, 0.25406, 0.257454, 0.257454, 0.384043, 0.384043, 0.291804, 0.236433, 0.236433, 0.161087, 0.132295, 0.079919, 0.144935, 0.147574, 0.147574, 0.139895, 0.15284, 0.268042, 0.268042, 0.225814, 0.179055, 0.17593, 0.17593, 0.25406, 0.26085, 0.144935, 0.144935, 0.139895, 0.182256, 0.109221, 0.109221, 0.139895, 0.219301, 0.216401, 0.21291, 0.295083, 0.30533, 0.26085, 0.161087, 0.094817, 0.137348, 0.134866, 0.085092, 0.043307, 0.044297, 0.073402, 0.120615, 0.067594, 0.120615, 0.118441, 0.203355, 0.179055, 0.173081, 0.179055, 0.179055, 0.15284, 0.15284, 0.122885, 0.088832, 0.144935, 0.209395, 0.185198, 0.182256, 0.257454, 0.31487, 0.321458, 0.339168, 0.275179, 0.374039, 0.298791, 0.291804, 0.191378, 0.209395, 0.209395, 0.194234, 0.158265, 0.191378, 0.17593, 0.209395, 0.291804, 0.203355, 0.158265, 0.118441, 0.194234, 0.203355, 0.243554, 0.155435, 0.085092, 0.15284, 0.158265, 0.219301, 0.139895, 0.247041, 0.271506, 0.239899, 0.236433, 0.268042, 0.281712, 0.239899, 0.170161, 0.106997, 0.17593, 0.219301, 0.236433, 0.239899, 0.247041, 0.236433, 0.219301, 0.31487, 0.311707, 0.328603, 0.342579, 0.398279, 0.332115, 0.36309, 0.408655, 0.342579, 0.349426, 0.291804, 0.247041, 0.332115, 0.321458, 0.291804, 0.200174, 0.281712, 0.232838, 0.222385, 0.243554, 0.346032, 0.339168, 0.335645, 0.301917, 0.301917, 0.25406, 0.203355, 0.26085, 0.170161, 0.155435, 0.102787, 0.129801, 0.21291, 0.194234, 0.30533, 0.232838, 0.31487, 0.222385, 0.225814, 0.15008, 0.116183, 0.116183, 0.122885, 0.064632, 0.071867, 0.066181, 0.073402, 0.073402, 0.054297, 0.092881, 0.167087, 0.15284, 0.132295, 0.120615, 0.144935, 0.132295, 0.164327, 0.139895, 0.182256, 0.179055, 0.26085, 0.203355, 0.216401, 0.134866, 0.194234, 0.15284, 0.161087, 0.222385, 0.219301, 0.264545, 0.268042, 0.18812, 0.278302, 0.222385, 0.15008, 0.127496, 0.100716, 0.122885, 0.122885, 0.158265, 0.203355, 0.11371, 0.185198, 0.179055, 0.229226, 0.222385, 0.264545, 0.25031, 0.185198, 0.268042, 0.271506, 0.161087, 0.229226, 0.222385, 0.225814, 0.318242, 0.318242, 0.271506, 0.31487, 0.268042, 0.243554, 0.222385, 0.236433, 0.239899, 0.144935, 0.18812, 0.229226, 0.142424, 0.078022, 0.078022, 0.083462, 0.088832, 0.18812, 0.17593, 0.173081, 0.243554, 0.164327, 0.17593, 0.25406, 0.26085, 0.342579, 0.366687, 0.366687, 0.418646, 0.342579, 0.450668, 0.398279, 0.30533, 0.418646, 0.534167, 0.51388, 0.418646, 0.30533, 0.191378, 0.191378, 0.118441, 0.129801, 0.219301, 0.225814, 0.232838, 0.147574, 0.083462, 0.071867, 0.079919, 0.060549, 0.102787, 0.100716, 0.074921, 0.125101, 0.111485, 0.11371, 0.179055, 0.247041, 0.268042, 0.374039, 0.377384, 0.390993, 0.349426, 0.243554, 0.139895, 0.142424, 0.216401, 0.209395, 0.239899, 0.15284, 0.229226, 0.209395, 0.206376, 0.25031, 0.271506, 0.167087, 0.164327, 0.116183, 0.076542, 0.071867, 0.064632, 0.05306, 0.083462, 0.081712, 0.106997, 0.167087, 0.129801, 0.098513, 0.170161, 0.106997, 0.173081, 0.129801, 0.092881], '')</t>
  </si>
  <si>
    <t>[0, 1, 2, 3, 4, 6, 7, 307, 308]</t>
  </si>
  <si>
    <t xml:space="preserve">F5RR42|F5RR42_9ENTR HTH-type transcriptional repressor FabR OS=Enterobacter hormaechei ATCC 49162 </t>
  </si>
  <si>
    <t>([0.575842, 0.622677, 0.642678, 0.661982, 0.671169, 0.541878, 0.468512, 0.497853, 0.476583, 0.461924, 0.366687, 0.394753, 0.436924, 0.349426, 0.414856, 0.384043, 0.422041, 0.414856, 0.401658, 0.291804, 0.25406, 0.247041, 0.158265, 0.158265, 0.098513, 0.100716, 0.164327, 0.161087, 0.129801, 0.15284, 0.18812, 0.257454, 0.26085, 0.167087, 0.216401, 0.25031, 0.291804, 0.281712, 0.17593, 0.106997, 0.18812, 0.222385, 0.129801, 0.203355, 0.209395, 0.225814, 0.229226, 0.232838, 0.219301, 0.25031, 0.170161, 0.167087, 0.167087, 0.111485, 0.185198, 0.225814, 0.191378, 0.185198, 0.118441, 0.173081, 0.182256, 0.182256, 0.182256, 0.200174, 0.170161, 0.161087, 0.232838, 0.196879, 0.185198, 0.275179, 0.271506, 0.271506, 0.229226, 0.264545, 0.339168, 0.332115, 0.318242, 0.247041, 0.164327, 0.239899, 0.284882, 0.370445, 0.298791, 0.288399, 0.384043, 0.308712, 0.275179, 0.278302, 0.196879, 0.125101, 0.118441, 0.129801, 0.21291, 0.278302, 0.291804, 0.26085, 0.155435, 0.15284, 0.142424, 0.147574, 0.090864, 0.083462, 0.092881, 0.137348, 0.134866, 0.129801, 0.232838, 0.268042, 0.222385, 0.30533, 0.284882, 0.281712, 0.236433, 0.194234, 0.111485, 0.085092, 0.100716, 0.194234, 0.125101, 0.200174, 0.291804, 0.268042, 0.18812, 0.15008, 0.164327, 0.102787, 0.085092, 0.085092, 0.048328, 0.034068, 0.045352, 0.05306, 0.059222, 0.078022, 0.098513, 0.120615, 0.167087, 0.167087, 0.132295, 0.118441, 0.120615, 0.122885, 0.185198, 0.278302, 0.278302, 0.278302, 0.332115, 0.324872, 0.243554, 0.346032, 0.342579, 0.257454, 0.239899, 0.222385, 0.185198, 0.179055, 0.185198, 0.164327, 0.144935, 0.10481, 0.196879, 0.129801, 0.120615, 0.085092, 0.086953, 0.111485, 0.098513, 0.116183, 0.147574, 0.137348, 0.139895, 0.232838, 0.298791, 0.318242, 0.25031, 0.196879, 0.203355, 0.15284, 0.139895, 0.134866, 0.132295, 0.125101, 0.179055, 0.179055, 0.236433, 0.142424, 0.081712, 0.042364, 0.024826, 0.023087, 0.038042, 0.038042, 0.036378, 0.041405, 0.0704, 0.06184, 0.088832, 0.088832, 0.15008, 0.167087, 0.21291, 0.31487, 0.295083, 0.275179, 0.247041, 0.25406, 0.342579, 0.436924, 0.59917, 0.767246, 0.775545, 0.779859], '')</t>
  </si>
  <si>
    <t>[0, 1, 2, 3, 4, 5, 208, 209, 210, 211]</t>
  </si>
  <si>
    <t xml:space="preserve">F5RR43|F5RR43_9ENTR Soluble pyridine nucleotide transhydrogenase OS=Enterobacter hormaechei ATCC 49162 </t>
  </si>
  <si>
    <t>([0.232838, 0.179055, 0.116183, 0.167087, 0.206376, 0.139895, 0.17593, 0.216401, 0.182256, 0.209395, 0.232838, 0.268042, 0.182256, 0.264545, 0.328603, 0.225814, 0.21291, 0.219301, 0.173081, 0.194234, 0.25031, 0.275179, 0.308712, 0.308712, 0.295083, 0.295083, 0.352862, 0.288399, 0.275179, 0.335645, 0.257454, 0.182256, 0.196879, 0.182256, 0.18812, 0.194234, 0.301917, 0.332115, 0.247041, 0.239899, 0.21291, 0.219301, 0.222385, 0.247041, 0.324872, 0.247041, 0.173081, 0.196879, 0.25406, 0.25406, 0.15284, 0.196879, 0.281712, 0.191378, 0.21291, 0.21291, 0.200174, 0.167087, 0.15008, 0.225814, 0.25031, 0.17593, 0.179055, 0.18812, 0.200174, 0.203355, 0.281712, 0.318242, 0.318242, 0.332115, 0.332115, 0.328603, 0.268042, 0.278302, 0.359901, 0.454136, 0.447574, 0.349426, 0.390993, 0.301917, 0.209395, 0.284882, 0.36309, 0.36309, 0.321458, 0.311707, 0.196879, 0.142424, 0.179055, 0.191378, 0.182256, 0.18812, 0.209395, 0.271506, 0.173081, 0.185198, 0.106997, 0.10481, 0.182256, 0.167087, 0.239899, 0.26085, 0.264545, 0.271506, 0.17593, 0.206376, 0.182256, 0.30533, 0.366687, 0.25031, 0.17593, 0.11371, 0.094817, 0.090864, 0.106997, 0.167087, 0.15008, 0.264545, 0.182256, 0.17593, 0.200174, 0.179055, 0.247041, 0.170161, 0.173081, 0.15008, 0.144935, 0.167087, 0.17593, 0.17593, 0.200174, 0.179055, 0.264545, 0.288399, 0.387226, 0.384043, 0.30533, 0.222385, 0.194234, 0.194234, 0.194234, 0.170161, 0.209395, 0.229226, 0.295083, 0.284882, 0.335645, 0.257454, 0.182256, 0.100716, 0.100716, 0.134866, 0.203355, 0.147574, 0.094817, 0.088832, 0.048328, 0.092881, 0.092881, 0.079919, 0.129801, 0.081712, 0.041405, 0.037156, 0.030611, 0.024826, 0.027463, 0.027463, 0.044297, 0.050641, 0.090864, 0.055536, 0.03976, 0.042364, 0.064632, 0.106997, 0.11371, 0.18812, 0.11371, 0.11371, 0.111485, 0.056825, 0.056825, 0.11371, 0.122885, 0.139895, 0.134866, 0.120615, 0.17593, 0.179055, 0.158265, 0.15008, 0.147574, 0.216401, 0.118441, 0.060549, 0.064632, 0.060549, 0.059222, 0.066181, 0.074921, 0.051831, 0.102787, 0.161087, 0.161087, 0.167087, 0.167087, 0.132295, 0.147574, 0.139895, 0.083462, 0.15008, 0.15008, 0.147574, 0.158265, 0.271506, 0.377384, 0.301917, 0.216401, 0.179055, 0.239899, 0.216401, 0.298791, 0.298791, 0.295083, 0.278302, 0.25406, 0.158265, 0.232838, 0.185198, 0.196879, 0.206376, 0.122885, 0.076542, 0.078022, 0.059222, 0.059222, 0.059222, 0.088832, 0.15008, 0.185198, 0.194234, 0.284882, 0.301917, 0.301917, 0.219301, 0.229226, 0.155435, 0.25406, 0.271506, 0.216401, 0.203355, 0.200174, 0.298791, 0.387226, 0.483068, 0.517562, 0.509769, 0.509769, 0.517562, 0.42561, 0.42561, 0.346032, 0.352862, 0.342579, 0.301917, 0.301917, 0.308712, 0.398279, 0.346032, 0.25406, 0.370445, 0.380708, 0.401658, 0.298791, 0.264545, 0.191378, 0.18812, 0.196879, 0.144935, 0.083462, 0.132295, 0.081712, 0.142424, 0.132295, 0.081712, 0.086953, 0.139895, 0.111485, 0.090864, 0.06312, 0.111485, 0.096677, 0.090864, 0.134866, 0.132295, 0.129801, 0.155435, 0.164327, 0.132295, 0.120615, 0.134866, 0.134866, 0.203355, 0.194234, 0.167087, 0.247041, 0.243554, 0.25406, 0.203355, 0.155435, 0.257454, 0.257454, 0.167087, 0.196879, 0.200174, 0.281712, 0.222385, 0.173081, 0.170161, 0.127496, 0.219301, 0.30533, 0.219301, 0.222385, 0.206376, 0.173081, 0.164327, 0.191378, 0.18812, 0.291804, 0.384043, 0.374039, 0.278302, 0.374039, 0.308712, 0.26085, 0.26085, 0.278302, 0.401658, 0.30533, 0.414856, 0.311707, 0.288399, 0.384043, 0.346032, 0.356642, 0.31487, 0.31487, 0.328603, 0.236433, 0.182256, 0.179055, 0.142424, 0.222385, 0.139895, 0.11371, 0.142424, 0.109221, 0.158265, 0.086953, 0.144935, 0.132295, 0.120615, 0.120615, 0.066181, 0.047319, 0.023534, 0.047319, 0.051831, 0.056825, 0.100716, 0.122885, 0.134866, 0.096677, 0.05306, 0.090864, 0.081712, 0.086953, 0.078022, 0.03976, 0.06312, 0.073402, 0.073402, 0.102787, 0.083462, 0.158265, 0.158265, 0.173081, 0.173081, 0.102787, 0.086953, 0.086953, 0.071867, 0.034884, 0.047319, 0.094817, 0.100716, 0.164327, 0.15284, 0.209395, 0.311707, 0.328603, 0.311707, 0.216401, 0.271506, 0.216401, 0.116183, 0.125101, 0.209395, 0.206376, 0.30533, 0.203355, 0.206376, 0.155435, 0.264545, 0.31487, 0.25031, 0.206376, 0.229226, 0.196879, 0.122885, 0.129801, 0.078022, 0.060549, 0.085092, 0.042364, 0.083462, 0.147574, 0.134866, 0.134866, 0.134866, 0.074921, 0.073402, 0.054297, 0.081712, 0.050641, 0.035586, 0.038042, 0.036378, 0.021816, 0.020165, 0.033407, 0.0198], '')</t>
  </si>
  <si>
    <t>[256, 257, 258, 259]</t>
  </si>
  <si>
    <t xml:space="preserve">F5RR45|F5RR45_9ENTR Argininosuccinate lyase OS=Enterobacter hormaechei ATCC 49162 </t>
  </si>
  <si>
    <t>([0.11371, 0.125101, 0.179055, 0.219301, 0.243554, 0.15284, 0.17593, 0.209395, 0.137348, 0.17593, 0.209395, 0.232838, 0.179055, 0.25031, 0.239899, 0.247041, 0.167087, 0.164327, 0.185198, 0.161087, 0.167087, 0.18812, 0.216401, 0.134866, 0.090864, 0.096677, 0.167087, 0.122885, 0.10481, 0.11371, 0.102787, 0.092881, 0.081712, 0.083462, 0.059222, 0.11371, 0.071867, 0.120615, 0.088832, 0.090864, 0.106997, 0.085092, 0.090864, 0.092881, 0.15284, 0.216401, 0.216401, 0.15008, 0.219301, 0.25406, 0.321458, 0.247041, 0.268042, 0.30533, 0.308712, 0.291804, 0.30533, 0.384043, 0.31487, 0.374039, 0.370445, 0.377384, 0.440853, 0.444081, 0.4292, 0.339168, 0.25406, 0.25031, 0.328603, 0.328603, 0.288399, 0.324872, 0.414856, 0.311707, 0.301917, 0.380708, 0.366687, 0.288399, 0.284882, 0.352862, 0.352862, 0.356642, 0.257454, 0.232838, 0.216401, 0.155435, 0.236433, 0.321458, 0.239899, 0.243554, 0.225814, 0.247041, 0.161087, 0.155435, 0.239899, 0.236433, 0.232838, 0.321458, 0.380708, 0.380708, 0.394753, 0.401658, 0.418646, 0.483068, 0.476583, 0.494003, 0.476583, 0.468512, 0.380708, 0.366687, 0.295083, 0.295083, 0.31487, 0.398279, 0.328603, 0.324872, 0.339168, 0.271506, 0.194234, 0.182256, 0.15008, 0.15008, 0.139895, 0.196879, 0.15008, 0.15284, 0.139895, 0.18812, 0.129801, 0.144935, 0.239899, 0.31487, 0.295083, 0.284882, 0.291804, 0.370445, 0.374039, 0.370445, 0.42561, 0.444081, 0.440853, 0.505461, 0.494003, 0.414856, 0.414856, 0.505461, 0.414856, 0.42561, 0.440853, 0.494003, 0.575842, 0.608892, 0.525368, 0.557691, 0.433034, 0.394753, 0.384043, 0.281712, 0.200174, 0.15008, 0.179055, 0.132295, 0.071867, 0.079919, 0.106997, 0.06312, 0.051831, 0.083462, 0.083462, 0.096677, 0.111485, 0.10481, 0.049374, 0.078022, 0.079919, 0.15284, 0.11371, 0.109221, 0.182256, 0.17593, 0.264545, 0.225814, 0.308712, 0.408655, 0.31487, 0.346032, 0.42561, 0.454136, 0.4292, 0.342579, 0.301917, 0.30533, 0.311707, 0.366687, 0.275179, 0.281712, 0.191378, 0.278302, 0.281712, 0.301917, 0.387226, 0.298791, 0.332115, 0.335645, 0.200174, 0.196879, 0.196879, 0.111485, 0.094817, 0.109221, 0.139895, 0.164327, 0.164327, 0.170161, 0.194234, 0.200174, 0.196879, 0.281712, 0.206376, 0.206376, 0.200174, 0.191378, 0.281712, 0.31487, 0.25406, 0.275179, 0.374039, 0.295083, 0.324872, 0.352862, 0.366687, 0.366687, 0.359901, 0.275179, 0.26085, 0.219301, 0.232838, 0.219301, 0.147574, 0.200174, 0.200174, 0.102787, 0.085092, 0.088832, 0.090864, 0.081712, 0.076542, 0.033407, 0.027463, 0.049374, 0.048328, 0.045352, 0.06184, 0.050641, 0.088832, 0.044297, 0.038042, 0.066181, 0.03976, 0.067594, 0.073402, 0.073402, 0.100716, 0.122885, 0.109221, 0.102787, 0.158265, 0.239899, 0.271506, 0.346032, 0.374039, 0.387226, 0.380708, 0.359901, 0.401658, 0.440853, 0.575842, 0.618285, 0.494003, 0.618285, 0.517562, 0.41194, 0.41194, 0.476583, 0.468512, 0.390993, 0.390993, 0.387226, 0.321458, 0.41194, 0.447574, 0.377384, 0.284882, 0.298791, 0.301917, 0.257454, 0.18812, 0.15008, 0.182256, 0.179055, 0.158265, 0.229226, 0.236433, 0.275179, 0.194234, 0.170161, 0.158265, 0.167087, 0.167087, 0.239899, 0.194234, 0.206376, 0.25406, 0.346032, 0.339168, 0.359901, 0.390993, 0.339168, 0.26085, 0.268042, 0.318242, 0.236433, 0.25031, 0.339168, 0.209395, 0.206376, 0.25031, 0.257454, 0.167087, 0.17593, 0.137348, 0.161087, 0.129801, 0.071867, 0.042364, 0.025762, 0.024826, 0.024826, 0.023963, 0.050641, 0.030003, 0.035586, 0.06184, 0.071867, 0.069024, 0.074921, 0.129801, 0.132295, 0.173081, 0.222385, 0.222385, 0.268042, 0.268042, 0.209395, 0.26085, 0.339168, 0.42561, 0.414856, 0.436924, 0.450668, 0.408655, 0.494003, 0.40511, 0.324872, 0.222385, 0.194234, 0.275179, 0.264545, 0.182256, 0.243554, 0.173081, 0.167087, 0.17593, 0.15008, 0.239899, 0.281712, 0.179055, 0.122885, 0.116183, 0.116183, 0.15008, 0.120615, 0.074921, 0.139895, 0.179055, 0.15284, 0.182256, 0.18812, 0.18812, 0.25031, 0.185198, 0.203355, 0.219301, 0.222385, 0.173081, 0.142424, 0.081712, 0.120615, 0.185198, 0.122885, 0.116183, 0.134866, 0.106997, 0.155435, 0.120615, 0.096677, 0.098513, 0.081712, 0.086953, 0.096677, 0.06312, 0.044297, 0.094817, 0.046336, 0.024393, 0.033407, 0.023534, 0.040537, 0.049374, 0.026338, 0.026338, 0.027463, 0.028107, 0.056825, 0.045352, 0.044297, 0.069024, 0.116183, 0.134866, 0.079919, 0.073402, 0.137348, 0.209395, 0.182256, 0.200174, 0.25406, 0.288399, 0.346032, 0.25031, 0.219301, 0.31487, 0.374039, 0.352862, 0.370445, 0.374039, 0.321458, 0.284882, 0.26085, 0.239899, 0.216401, 0.278302, 0.247041, 0.170161, 0.139895, 0.102787, 0.15284, 0.158265], '')</t>
  </si>
  <si>
    <t>[141, 145, 150, 151, 152, 153, 276, 277, 279, 280]</t>
  </si>
  <si>
    <t xml:space="preserve">F5RR49|F5RR49_9ENTR Phosphoenolpyruvate carboxylase OS=Enterobacter hormaechei ATCC 49162 </t>
  </si>
  <si>
    <t>([0.505461, 0.418646, 0.444081, 0.436924, 0.359901, 0.387226, 0.408655, 0.36309, 0.311707, 0.332115, 0.36309, 0.394753, 0.298791, 0.281712, 0.281712, 0.332115, 0.264545, 0.288399, 0.374039, 0.387226, 0.30533, 0.222385, 0.295083, 0.295083, 0.257454, 0.339168, 0.342579, 0.257454, 0.31487, 0.377384, 0.308712, 0.298791, 0.288399, 0.370445, 0.370445, 0.359901, 0.359901, 0.4292, 0.444081, 0.444081, 0.40511, 0.505461, 0.59014, 0.585406, 0.59917, 0.59014, 0.490133, 0.490133, 0.604312, 0.51388, 0.525368, 0.632174, 0.541878, 0.545602, 0.562014, 0.570702, 0.59014, 0.534167, 0.454136, 0.472492, 0.401658, 0.401658, 0.387226, 0.359901, 0.257454, 0.243554, 0.321458, 0.298791, 0.219301, 0.229226, 0.229226, 0.200174, 0.200174, 0.275179, 0.25031, 0.247041, 0.247041, 0.167087, 0.243554, 0.31487, 0.196879, 0.25406, 0.311707, 0.311707, 0.335645, 0.444081, 0.418646, 0.387226, 0.486429, 0.59014, 0.618285, 0.728858, 0.685117, 0.557691, 0.525368, 0.553315, 0.545602, 0.454136, 0.534167, 0.517562, 0.440853, 0.529623, 0.541878, 0.509769, 0.545602, 0.553315, 0.461924, 0.497853, 0.538167, 0.51388, 0.5017, 0.380708, 0.366687, 0.422041, 0.486429, 0.447574, 0.458154, 0.454136, 0.454136, 0.454136, 0.384043, 0.468512, 0.398279, 0.332115, 0.257454, 0.229226, 0.203355, 0.284882, 0.30533, 0.298791, 0.332115, 0.243554, 0.332115, 0.328603, 0.324872, 0.352862, 0.339168, 0.247041, 0.25406, 0.321458, 0.295083, 0.30533, 0.30533, 0.31487, 0.387226, 0.476583, 0.401658, 0.349426, 0.339168, 0.31487, 0.236433, 0.236433, 0.332115, 0.321458, 0.339168, 0.264545, 0.232838, 0.31487, 0.31487, 0.321458, 0.318242, 0.36309, 0.433034, 0.346032, 0.377384, 0.356642, 0.335645, 0.321458, 0.387226, 0.401658, 0.31487, 0.308712, 0.278302, 0.275179, 0.275179, 0.167087, 0.247041, 0.275179, 0.275179, 0.36309, 0.268042, 0.264545, 0.247041, 0.239899, 0.30533, 0.366687, 0.370445, 0.408655, 0.422041, 0.436924, 0.436924, 0.486429, 0.58069, 0.476583, 0.472492, 0.366687, 0.450668, 0.380708, 0.31487, 0.318242, 0.321458, 0.408655, 0.339168, 0.236433, 0.247041, 0.257454, 0.170161, 0.196879, 0.182256, 0.161087, 0.100716, 0.090864, 0.111485, 0.069024, 0.139895, 0.147574, 0.25031, 0.191378, 0.264545, 0.335645, 0.335645, 0.239899, 0.247041, 0.232838, 0.328603, 0.236433, 0.268042, 0.268042, 0.243554, 0.139895, 0.158265, 0.26085, 0.206376, 0.191378, 0.170161, 0.164327, 0.155435, 0.079919, 0.106997, 0.102787, 0.098513, 0.096677, 0.144935, 0.15008, 0.232838, 0.25406, 0.366687, 0.349426, 0.346032, 0.349426, 0.4292, 0.505461, 0.380708, 0.454136, 0.450668, 0.56648, 0.483068, 0.40511, 0.433034, 0.384043, 0.377384, 0.366687, 0.247041, 0.257454, 0.219301, 0.225814, 0.222385, 0.127496, 0.06312, 0.056825, 0.051831, 0.066181, 0.034884, 0.06312, 0.040537, 0.026338, 0.016528, 0.022667, 0.038858, 0.038042, 0.06184, 0.050641, 0.034068, 0.073402, 0.06184, 0.078022, 0.088832, 0.088832, 0.086953, 0.147574, 0.191378, 0.127496, 0.100716, 0.167087, 0.170161, 0.239899, 0.321458, 0.380708, 0.380708, 0.384043, 0.5017, 0.41194, 0.436924, 0.398279, 0.30533, 0.298791, 0.284882, 0.25031, 0.161087, 0.232838, 0.243554, 0.278302, 0.278302, 0.271506, 0.243554, 0.236433, 0.229226, 0.203355, 0.137348, 0.085092, 0.086953, 0.058088, 0.096677, 0.060549, 0.11371, 0.173081, 0.209395, 0.206376, 0.139895, 0.243554, 0.247041, 0.278302, 0.284882, 0.366687, 0.318242, 0.268042, 0.257454, 0.257454, 0.298791, 0.414856, 0.509769, 0.414856, 0.339168, 0.359901, 0.480142, 0.401658, 0.31487, 0.281712, 0.21291, 0.209395, 0.179055, 0.179055, 0.096677, 0.092881, 0.078022, 0.079919, 0.127496, 0.109221, 0.106997, 0.058088, 0.031287, 0.024826, 0.043307, 0.085092, 0.085092, 0.042364, 0.041405, 0.078022, 0.094817, 0.094817, 0.15008, 0.147574, 0.106997, 0.164327, 0.102787, 0.064632, 0.10481, 0.0704, 0.102787, 0.06312, 0.073402, 0.118441, 0.081712, 0.081712, 0.055536, 0.049374, 0.085092, 0.144935, 0.134866, 0.134866, 0.196879, 0.203355, 0.21291, 0.291804, 0.264545, 0.264545, 0.36309, 0.377384, 0.356642, 0.335645, 0.408655, 0.380708, 0.30533, 0.390993, 0.288399, 0.352862, 0.366687, 0.271506, 0.275179, 0.275179, 0.173081, 0.17593, 0.18812, 0.155435, 0.155435, 0.17593, 0.257454, 0.229226, 0.127496, 0.129801, 0.071867, 0.071867, 0.134866, 0.132295, 0.142424, 0.219301, 0.216401, 0.200174, 0.31487, 0.219301, 0.147574, 0.264545, 0.26085, 0.257454, 0.185198, 0.191378, 0.222385, 0.21291, 0.25031, 0.370445, 0.454136, 0.553315, 0.58069, 0.486429, 0.483068, 0.483068, 0.490133, 0.41194, 0.41194, 0.349426, 0.342579, 0.36309, 0.346032, 0.318242, 0.339168, 0.440853, 0.422041, 0.387226, 0.324872, 0.284882, 0.243554, 0.155435, 0.11371, 0.059222, 0.086953, 0.11371, 0.088832, 0.083462, 0.134866, 0.164327, 0.18812, 0.288399, 0.288399, 0.194234, 0.222385, 0.139895, 0.142424, 0.090864, 0.055536, 0.049374, 0.059222, 0.079919, 0.11371, 0.161087, 0.161087, 0.173081, 0.132295, 0.134866, 0.085092, 0.100716, 0.056825, 0.047319, 0.054297, 0.048328, 0.041405, 0.047319, 0.074921, 0.043307, 0.079919, 0.137348, 0.137348, 0.147574, 0.142424, 0.142424, 0.15008, 0.243554, 0.173081, 0.219301, 0.257454, 0.349426, 0.236433, 0.219301, 0.264545, 0.15008, 0.236433, 0.25031, 0.147574, 0.144935, 0.216401, 0.118441, 0.06312, 0.11371, 0.10481, 0.096677, 0.125101, 0.090864, 0.055536, 0.064632, 0.045352, 0.043307, 0.022667, 0.036378, 0.066181, 0.060549, 0.086953, 0.078022, 0.147574, 0.196879, 0.194234, 0.139895, 0.191378, 0.247041, 0.200174, 0.200174, 0.125101, 0.096677, 0.129801, 0.106997, 0.144935, 0.194234, 0.206376, 0.31487, 0.284882, 0.191378, 0.120615, 0.142424, 0.147574, 0.086953, 0.122885, 0.120615, 0.144935, 0.17593, 0.127496, 0.173081, 0.111485, 0.18812, 0.147574, 0.074921, 0.132295, 0.122885, 0.147574, 0.137348, 0.125101, 0.147574, 0.139895, 0.216401, 0.219301, 0.21291, 0.288399, 0.232838, 0.268042, 0.268042, 0.271506, 0.332115, 0.278302, 0.281712, 0.196879, 0.275179, 0.394753, 0.42561, 0.458154, 0.461924, 0.461924, 0.380708, 0.384043, 0.480142, 0.480142, 0.40511, 0.40511, 0.342579, 0.384043, 0.370445, 0.414856, 0.414856, 0.468512, 0.461924, 0.458154, 0.549308, 0.436924, 0.422041, 0.295083, 0.268042, 0.18812, 0.216401, 0.308712, 0.247041, 0.25406, 0.173081, 0.243554, 0.243554, 0.222385, 0.216401, 0.134866, 0.0704, 0.074921, 0.066181, 0.069024, 0.069024, 0.041405, 0.088832, 0.074921, 0.139895, 0.088832, 0.090864, 0.090864, 0.098513, 0.164327, 0.173081, 0.281712, 0.281712, 0.298791, 0.377384, 0.281712, 0.278302, 0.370445, 0.281712, 0.25031, 0.295083, 0.394753, 0.394753, 0.374039, 0.414856, 0.321458, 0.398279, 0.398279, 0.380708, 0.275179, 0.158265, 0.142424, 0.122885, 0.0704, 0.042364, 0.042364, 0.086953, 0.147574, 0.147574, 0.229226, 0.164327, 0.109221, 0.118441, 0.106997, 0.056825, 0.050641, 0.083462, 0.071867, 0.120615, 0.132295, 0.209395, 0.311707, 0.332115, 0.247041, 0.349426, 0.408655, 0.324872, 0.335645, 0.243554, 0.25031, 0.232838, 0.328603, 0.418646, 0.359901, 0.450668, 0.553315, 0.549308, 0.59014, 0.642678, 0.632174, 0.59917, 0.497853, 0.5017, 0.480142, 0.476583, 0.461924, 0.433034, 0.42561, 0.42561, 0.401658, 0.30533, 0.196879, 0.182256, 0.085092, 0.106997, 0.116183, 0.132295, 0.129801, 0.066181, 0.048328, 0.027463, 0.032017, 0.040537, 0.019401, 0.013016, 0.020522, 0.018787, 0.022306, 0.032677, 0.023534, 0.026892, 0.050641, 0.100716, 0.079919, 0.10481, 0.109221, 0.111485, 0.106997, 0.111485, 0.185198, 0.216401, 0.31487, 0.200174, 0.243554, 0.356642, 0.401658, 0.328603, 0.346032, 0.352862, 0.271506, 0.328603, 0.30533, 0.18812, 0.191378, 0.26085, 0.31487, 0.216401, 0.209395, 0.173081, 0.116183, 0.118441, 0.096677, 0.059222, 0.051831, 0.047319, 0.044297, 0.048328, 0.081712, 0.051831, 0.024826, 0.029376, 0.020876, 0.045352, 0.048328, 0.026892, 0.027463, 0.031287, 0.050641, 0.029376, 0.024393, 0.03976, 0.045352, 0.06312, 0.055536, 0.059222, 0.049374, 0.030003, 0.035586, 0.032677, 0.06184, 0.069024, 0.109221, 0.137348, 0.076542, 0.081712, 0.155435, 0.147574, 0.15008, 0.092881, 0.144935, 0.142424, 0.098513, 0.045352, 0.045352, 0.041405, 0.066181, 0.085092, 0.147574, 0.144935, 0.142424, 0.078022, 0.102787, 0.120615, 0.116183, 0.118441, 0.216401, 0.116183, 0.064632, 0.049374, 0.100716, 0.102787, 0.088832, 0.137348, 0.139895, 0.122885, 0.21291, 0.155435, 0.086953, 0.085092, 0.092881, 0.116183, 0.118441, 0.158265, 0.098513, 0.055536, 0.098513, 0.067594, 0.139895, 0.147574, 0.109221, 0.096677, 0.086953, 0.15008, 0.132295, 0.132295, 0.120615, 0.122885, 0.21291, 0.324872, 0.318242, 0.298791, 0.284882, 0.40511, 0.40511, 0.509769, 0.59508, 0.497853, 0.549308, 0.541878, 0.613573, 0.613573, 0.56648, 0.5017, 0.517562, 0.4292, 0.494003, 0.529623, 0.436924, 0.390993, 0.346032, 0.346032, 0.31487, 0.284882, 0.264545, 0.264545, 0.232838, 0.219301, 0.271506, 0.219301, 0.182256, 0.182256, 0.257454, 0.281712, 0.356642, 0.30533, 0.447574], '')</t>
  </si>
  <si>
    <t>[0, 41, 42, 43, 44, 45, 48, 49, 50, 51, 52, 53, 54, 55, 56, 57, 89, 90, 91, 92, 93, 94, 95, 96, 98, 99, 101, 102, 103, 104, 105, 108, 109, 110, 192, 251, 255, 300, 340, 441, 442, 607, 692, 693, 694, 695, 696, 697, 699, 851, 852, 854, 855, 856, 857, 858, 859, 860, 863]</t>
  </si>
  <si>
    <t xml:space="preserve">F5RR53|F5RR53_9ENTR Methylenetetrahydrofolate reductase OS=Enterobacter hormaechei ATCC 49162 </t>
  </si>
  <si>
    <t>([0.335645, 0.236433, 0.295083, 0.349426, 0.370445, 0.291804, 0.288399, 0.328603, 0.284882, 0.318242, 0.342579, 0.380708, 0.30533, 0.414856, 0.447574, 0.440853, 0.366687, 0.370445, 0.264545, 0.17593, 0.191378, 0.243554, 0.318242, 0.31487, 0.298791, 0.318242, 0.36309, 0.408655, 0.408655, 0.480142, 0.387226, 0.288399, 0.271506, 0.346032, 0.25406, 0.321458, 0.321458, 0.339168, 0.321458, 0.414856, 0.42561, 0.390993, 0.390993, 0.387226, 0.278302, 0.219301, 0.203355, 0.17593, 0.167087, 0.094817, 0.092881, 0.125101, 0.216401, 0.216401, 0.219301, 0.318242, 0.308712, 0.321458, 0.40511, 0.41194, 0.418646, 0.5017, 0.422041, 0.308712, 0.308712, 0.414856, 0.394753, 0.394753, 0.472492, 0.465241, 0.570702, 0.570702, 0.509769, 0.509769, 0.483068, 0.450668, 0.465241, 0.472492, 0.377384, 0.384043, 0.311707, 0.219301, 0.232838, 0.284882, 0.374039, 0.374039, 0.380708, 0.480142, 0.398279, 0.384043, 0.356642, 0.268042, 0.236433, 0.328603, 0.321458, 0.268042, 0.203355, 0.185198, 0.191378, 0.271506, 0.182256, 0.243554, 0.328603, 0.236433, 0.200174, 0.170161, 0.109221, 0.100716, 0.092881, 0.155435, 0.098513, 0.137348, 0.236433, 0.264545, 0.247041, 0.239899, 0.318242, 0.444081, 0.447574, 0.401658, 0.295083, 0.349426, 0.324872, 0.328603, 0.328603, 0.328603, 0.359901, 0.359901, 0.278302, 0.275179, 0.271506, 0.288399, 0.225814, 0.206376, 0.118441, 0.125101, 0.074921, 0.074921, 0.041405, 0.031287, 0.032017, 0.035586, 0.051831, 0.069024, 0.043307, 0.074921, 0.134866, 0.144935, 0.191378, 0.271506, 0.271506, 0.232838, 0.31487, 0.31487, 0.31487, 0.339168, 0.247041, 0.342579, 0.257454, 0.318242, 0.346032, 0.370445, 0.390993, 0.377384, 0.328603, 0.390993, 0.356642, 0.335645, 0.318242, 0.31487, 0.229226, 0.236433, 0.281712, 0.158265, 0.102787, 0.047319, 0.086953, 0.094817, 0.098513, 0.158265, 0.092881, 0.054297, 0.055536, 0.040537, 0.036378, 0.048328, 0.048328, 0.038858, 0.023087, 0.023087, 0.022667, 0.038858, 0.021381, 0.020522, 0.025762, 0.059222, 0.067594, 0.034884, 0.066181, 0.059222, 0.032677, 0.034884, 0.074921, 0.047319, 0.096677, 0.10481, 0.046336, 0.046336, 0.078022, 0.096677, 0.096677, 0.116183, 0.056825, 0.081712, 0.081712, 0.094817, 0.088832, 0.161087, 0.17593, 0.15284, 0.088832, 0.17593, 0.173081, 0.083462, 0.098513, 0.098513, 0.088832, 0.137348, 0.078022, 0.078022, 0.096677, 0.055536, 0.059222, 0.127496, 0.158265, 0.125101, 0.173081, 0.173081, 0.164327, 0.229226, 0.15008, 0.173081, 0.147574, 0.194234, 0.30533, 0.26085, 0.229226, 0.191378, 0.236433, 0.291804, 0.203355, 0.203355, 0.203355, 0.122885, 0.116183, 0.11371, 0.147574, 0.134866, 0.085092, 0.085092, 0.088832, 0.073402, 0.111485, 0.054297, 0.034884, 0.033407, 0.032677, 0.043307, 0.058088, 0.043307, 0.06312, 0.071867, 0.071867, 0.066181, 0.092881, 0.05306, 0.034068, 0.030611, 0.032677, 0.028695, 0.028695, 0.018415, 0.038042, 0.045352, 0.074921, 0.081712, 0.06312, 0.094817, 0.069024, 0.05306, 0.054297, 0.033407, 0.037156, 0.025762, 0.050641, 0.049374], '')</t>
  </si>
  <si>
    <t>[61, 70, 71, 72, 73]</t>
  </si>
  <si>
    <t xml:space="preserve">F5RR56|F5RR56_9ENTR Met repressor OS=Enterobacter hormaechei ATCC 49162 </t>
  </si>
  <si>
    <t>([0.339168, 0.243554, 0.25406, 0.308712, 0.342579, 0.374039, 0.387226, 0.398279, 0.418646, 0.450668, 0.476583, 0.440853, 0.450668, 0.4292, 0.454136, 0.461924, 0.398279, 0.387226, 0.390993, 0.494003, 0.418646, 0.384043, 0.40511, 0.352862, 0.335645, 0.264545, 0.194234, 0.206376, 0.225814, 0.239899, 0.219301, 0.21291, 0.257454, 0.257454, 0.278302, 0.295083, 0.301917, 0.366687, 0.298791, 0.36309, 0.335645, 0.387226, 0.401658, 0.468512, 0.545602, 0.570702, 0.570702, 0.570702, 0.494003, 0.497853, 0.465241, 0.384043, 0.311707, 0.321458, 0.31487, 0.21291, 0.275179, 0.264545, 0.264545, 0.359901, 0.298791, 0.324872, 0.356642, 0.359901, 0.356642, 0.366687, 0.284882, 0.342579, 0.401658, 0.476583, 0.454136, 0.472492, 0.59014, 0.694846, 0.59014, 0.657645, 0.784345, 0.791621, 0.76285, 0.741537, 0.632174, 0.63748, 0.56648, 0.541878, 0.545602, 0.458154, 0.454136, 0.447574, 0.468512, 0.505461, 0.5017, 0.521092, 0.41194, 0.414856, 0.332115, 0.387226, 0.335645, 0.298791, 0.257454, 0.25031, 0.225814, 0.268042, 0.342579, 0.346032, 0.324872], '')</t>
  </si>
  <si>
    <t>[44, 45, 46, 47, 72, 73, 74, 75, 76, 77, 78, 79, 80, 81, 82, 83, 84, 89, 90, 91]</t>
  </si>
  <si>
    <t xml:space="preserve">F5RR58|F5RR58_9ENTR 50S ribosomal protein L31 OS=Enterobacter hormaechei ATCC 49162 </t>
  </si>
  <si>
    <t>([0.440853, 0.359901, 0.384043, 0.370445, 0.40511, 0.268042, 0.295083, 0.182256, 0.206376, 0.239899, 0.26085, 0.222385, 0.239899, 0.179055, 0.191378, 0.247041, 0.243554, 0.173081, 0.167087, 0.247041, 0.243554, 0.200174, 0.264545, 0.200174, 0.225814, 0.173081, 0.173081, 0.170161, 0.288399, 0.17593, 0.173081, 0.196879, 0.179055, 0.106997, 0.147574, 0.134866, 0.137348, 0.15008, 0.203355, 0.209395, 0.164327, 0.144935, 0.200174, 0.191378, 0.25031, 0.264545, 0.264545, 0.384043, 0.40511, 0.311707, 0.440853, 0.433034, 0.418646, 0.414856, 0.5017, 0.436924, 0.468512, 0.461924, 0.418646, 0.40511, 0.387226, 0.422041, 0.436924, 0.418646, 0.408655, 0.390993, 0.346032, 0.398279, 0.366687, 0.30533], '')</t>
  </si>
  <si>
    <t>[54]</t>
  </si>
  <si>
    <t xml:space="preserve">F5RR61|F5RR61_9ENTR Cell division protein FtsN OS=Enterobacter hormaechei ATCC 49162 </t>
  </si>
  <si>
    <t>([0.05306, 0.033407, 0.024826, 0.03976, 0.060549, 0.049374, 0.037156, 0.028695, 0.023534, 0.033407, 0.048328, 0.06312, 0.090864, 0.100716, 0.161087, 0.185198, 0.206376, 0.232838, 0.278302, 0.281712, 0.339168, 0.36309, 0.461924, 0.541878, 0.468512, 0.40511, 0.480142, 0.59014, 0.707965, 0.720929, 0.759478, 0.784345, 0.76285, 0.808535, 0.819762, 0.819762, 0.812494, 0.720929, 0.707965, 0.632174, 0.632174, 0.626927, 0.632174, 0.534167, 0.549308, 0.632174, 0.712013, 0.694846, 0.724957, 0.724957, 0.733139, 0.685117, 0.622677, 0.680603, 0.632174, 0.632174, 0.671169, 0.675549, 0.76285, 0.775545, 0.859585, 0.912647, 0.874069, 0.865454, 0.919029, 0.908098, 0.922952, 0.919029, 0.885302, 0.856457, 0.871313, 0.919029, 0.915074, 0.922952, 0.89662, 0.849326, 0.788093, 0.733139, 0.720929, 0.716283, 0.699094, 0.675549, 0.703578, 0.759478, 0.767246, 0.741537, 0.750527, 0.76285, 0.771762, 0.827927, 0.767246, 0.759478, 0.759478, 0.699094, 0.741537, 0.653063, 0.745909, 0.812494, 0.819762, 0.823549, 0.874069, 0.874069, 0.876521, 0.859585, 0.865454, 0.859585, 0.862302, 0.823549, 0.779859, 0.779859, 0.779859, 0.837511, 0.81615, 0.805026, 0.859585, 0.812494, 0.882776, 0.868118, 0.856457, 0.856457, 0.852992, 0.808535, 0.733139, 0.73685, 0.728858, 0.733139, 0.733139, 0.779859, 0.771762, 0.771762, 0.76285, 0.812494, 0.812494, 0.81615, 0.812494, 0.856457, 0.856457, 0.856457, 0.849326, 0.852992, 0.859585, 0.862302, 0.81615, 0.876521, 0.876521, 0.876521, 0.903857, 0.871313, 0.83125, 0.874069, 0.871313, 0.903857, 0.871313, 0.868118, 0.862302, 0.89662, 0.862302, 0.862302, 0.862302, 0.865454, 0.862302, 0.856457, 0.889439, 0.876521, 0.874069, 0.891961, 0.856457, 0.759478, 0.808535, 0.812494, 0.856457, 0.856457, 0.834292, 0.84206, 0.84206, 0.84206, 0.795062, 0.795062, 0.837511, 0.84206, 0.84206, 0.84206, 0.84206, 0.795062, 0.856457, 0.891961, 0.827927, 0.874069, 0.905695, 0.910643, 0.910643, 0.88723, 0.88723, 0.899122, 0.89662, 0.894241, 0.89662, 0.89662, 0.901269, 0.871313, 0.871313, 0.88723, 0.894241, 0.901269, 0.910643, 0.871313, 0.83125, 0.83125, 0.827927, 0.741537, 0.745909, 0.750527, 0.671169, 0.671169, 0.632174, 0.622677, 0.63748, 0.63748, 0.632174, 0.632174, 0.63748, 0.570702, 0.557691, 0.538167, 0.529623, 0.465241, 0.521092, 0.458154, 0.51388, 0.525368, 0.545602, 0.553315, 0.549308, 0.63748, 0.56648, 0.553315, 0.562014, 0.570702, 0.59014, 0.608892, 0.521092, 0.538167, 0.608892, 0.538167, 0.497853, 0.436924, 0.494003, 0.541878, 0.557691, 0.545602, 0.541878, 0.618285, 0.608892, 0.622677, 0.59508, 0.685117, 0.685117, 0.685117, 0.585406, 0.56648, 0.562014, 0.570702, 0.545602, 0.483068, 0.521092, 0.575842, 0.675549, 0.671169, 0.63748, 0.59508, 0.525368, 0.525368, 0.468512, 0.444081, 0.4292, 0.444081, 0.436924, 0.414856, 0.394753, 0.444081, 0.42561, 0.398279, 0.454136, 0.436924, 0.490133, 0.490133, 0.458154], '')</t>
  </si>
  <si>
    <t>[23,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226, 228, 229, 230, 231, 232, 233, 234, 235, 236, 237, 238, 239, 240, 241, 242, 243, 247, 248, 249, 250, 251, 252, 253, 254, 255, 256, 257, 258, 259, 260, 261, 262, 264, 265, 266, 267, 268, 269, 270, 271]</t>
  </si>
  <si>
    <t>(197</t>
  </si>
  <si>
    <t>198)</t>
  </si>
  <si>
    <t xml:space="preserve">F5RR63|F5RR63_9ENTR ATP-dependent protease ATPase subunit HslU OS=Enterobacter hormaechei ATCC 49162 </t>
  </si>
  <si>
    <t>([0.505461, 0.549308, 0.422041, 0.468512, 0.490133, 0.525368, 0.433034, 0.356642, 0.377384, 0.40511, 0.4292, 0.472492, 0.444081, 0.433034, 0.461924, 0.458154, 0.36309, 0.339168, 0.25031, 0.308712, 0.291804, 0.288399, 0.291804, 0.374039, 0.264545, 0.264545, 0.25031, 0.298791, 0.390993, 0.311707, 0.308712, 0.31487, 0.308712, 0.257454, 0.257454, 0.268042, 0.275179, 0.275179, 0.308712, 0.414856, 0.436924, 0.534167, 0.454136, 0.366687, 0.339168, 0.359901, 0.36309, 0.394753, 0.436924, 0.4292, 0.447574, 0.444081, 0.433034, 0.433034, 0.525368, 0.447574, 0.41194, 0.401658, 0.461924, 0.377384, 0.328603, 0.328603, 0.239899, 0.295083, 0.380708, 0.384043, 0.497853, 0.401658, 0.295083, 0.284882, 0.219301, 0.291804, 0.268042, 0.278302, 0.264545, 0.173081, 0.25406, 0.284882, 0.225814, 0.232838, 0.222385, 0.185198, 0.18812, 0.257454, 0.291804, 0.216401, 0.25031, 0.222385, 0.236433, 0.236433, 0.236433, 0.311707, 0.225814, 0.26085, 0.264545, 0.268042, 0.335645, 0.247041, 0.232838, 0.271506, 0.206376, 0.288399, 0.284882, 0.295083, 0.275179, 0.18812, 0.257454, 0.243554, 0.25406, 0.328603, 0.318242, 0.321458, 0.284882, 0.370445, 0.370445, 0.328603, 0.301917, 0.335645, 0.42561, 0.4292, 0.377384, 0.366687, 0.380708, 0.380708, 0.295083, 0.239899, 0.352862, 0.374039, 0.352862, 0.332115, 0.346032, 0.447574, 0.359901, 0.384043, 0.384043, 0.349426, 0.394753, 0.4292, 0.4292, 0.418646, 0.436924, 0.557691, 0.661982, 0.613573, 0.666105, 0.754692, 0.849326, 0.791621, 0.626927, 0.657645, 0.657645, 0.626927, 0.509769, 0.618285, 0.632174, 0.618285, 0.671169, 0.549308, 0.553315, 0.557691, 0.549308, 0.549308, 0.42561, 0.436924, 0.384043, 0.422041, 0.352862, 0.318242, 0.321458, 0.390993, 0.4292, 0.41194, 0.422041, 0.436924, 0.454136, 0.359901, 0.335645, 0.301917, 0.41194, 0.433034, 0.418646, 0.401658, 0.401658, 0.497853, 0.458154, 0.553315, 0.541878, 0.653063, 0.58069, 0.626927, 0.661982, 0.585406, 0.505461, 0.51388, 0.608892, 0.497853, 0.59508, 0.626927, 0.675549, 0.618285, 0.585406, 0.575842, 0.575842, 0.553315, 0.534167, 0.476583, 0.461924, 0.377384, 0.36309, 0.454136, 0.418646, 0.390993, 0.408655, 0.422041, 0.339168, 0.25031, 0.339168, 0.356642, 0.370445, 0.335645, 0.31487, 0.301917, 0.232838, 0.194234, 0.206376, 0.247041, 0.335645, 0.356642, 0.359901, 0.359901, 0.352862, 0.390993, 0.390993, 0.318242, 0.40511, 0.454136, 0.472492, 0.472492, 0.465241, 0.461924, 0.490133, 0.4292, 0.370445, 0.349426, 0.332115, 0.335645, 0.31487, 0.216401, 0.216401, 0.284882, 0.206376, 0.142424, 0.127496, 0.139895, 0.209395, 0.206376, 0.203355, 0.268042, 0.25406, 0.278302, 0.281712, 0.21291, 0.291804, 0.356642, 0.472492, 0.56648, 0.472492, 0.465241, 0.562014, 0.562014, 0.480142, 0.483068, 0.604312, 0.51388, 0.447574, 0.461924, 0.454136, 0.41194, 0.418646, 0.349426, 0.31487, 0.30533, 0.366687, 0.374039, 0.377384, 0.332115, 0.268042, 0.328603, 0.324872, 0.335645, 0.332115, 0.324872, 0.328603, 0.200174, 0.196879, 0.236433, 0.219301, 0.219301, 0.257454, 0.161087, 0.225814, 0.15284, 0.127496, 0.132295, 0.15284, 0.15284, 0.182256, 0.170161, 0.11371, 0.132295, 0.137348, 0.079919, 0.137348, 0.203355, 0.288399, 0.288399, 0.349426, 0.268042, 0.26085, 0.219301, 0.339168, 0.247041, 0.339168, 0.339168, 0.257454, 0.229226, 0.232838, 0.239899, 0.335645, 0.31487, 0.301917, 0.278302, 0.275179, 0.182256, 0.18812, 0.209395, 0.324872, 0.301917, 0.356642, 0.359901, 0.356642, 0.342579, 0.356642, 0.359901, 0.30533, 0.377384, 0.342579, 0.257454, 0.206376, 0.170161, 0.271506, 0.271506, 0.275179, 0.295083, 0.394753, 0.298791, 0.301917, 0.167087, 0.161087, 0.200174, 0.209395, 0.281712, 0.18812, 0.243554, 0.229226, 0.219301, 0.200174, 0.232838, 0.288399, 0.284882, 0.21291, 0.219301, 0.142424, 0.15008, 0.229226, 0.216401, 0.308712, 0.308712, 0.4292, 0.328603, 0.318242, 0.278302, 0.271506, 0.352862, 0.275179, 0.284882, 0.380708, 0.339168, 0.243554, 0.295083, 0.318242, 0.328603, 0.284882, 0.374039, 0.377384, 0.264545, 0.268042, 0.182256, 0.17593, 0.142424, 0.219301, 0.232838, 0.182256, 0.196879, 0.203355, 0.301917, 0.298791, 0.203355, 0.278302, 0.278302, 0.268042, 0.239899, 0.342579, 0.301917, 0.21291, 0.200174, 0.278302, 0.281712, 0.278302, 0.275179, 0.278302, 0.194234, 0.132295, 0.17593, 0.173081, 0.191378, 0.191378, 0.122885, 0.196879, 0.185198, 0.173081, 0.100716, 0.073402, 0.05306, 0.071867, 0.090864, 0.069024, 0.056825, 0.03976, 0.060549, 0.036378, 0.032017, 0.05306], '')</t>
  </si>
  <si>
    <t>[0, 1, 5, 41, 54, 141, 142, 143, 144, 145, 146, 147, 148, 149, 150, 151, 152, 153, 154, 155, 156, 157, 158, 159, 160, 161, 185, 186, 187, 188, 189, 190, 191, 192, 193, 194, 196, 197, 198, 199, 200, 201, 202, 203, 204, 265, 268, 269, 272, 273]</t>
  </si>
  <si>
    <t xml:space="preserve">F5RR64|F5RR64_9ENTR 1,4-dihydroxy-2-naphthoate octaprenyltransferase OS=Enterobacter hormaechei ATCC 49162 </t>
  </si>
  <si>
    <t>([0.098513, 0.161087, 0.196879, 0.109221, 0.142424, 0.21291, 0.247041, 0.278302, 0.196879, 0.257454, 0.18812, 0.196879, 0.102787, 0.076542, 0.116183, 0.06184, 0.031287, 0.019109, 0.018415, 0.023087, 0.041405, 0.040537, 0.027463, 0.016528, 0.016826, 0.017138, 0.014075, 0.013821, 0.008156, 0.012491, 0.01227, 0.011669, 0.009728, 0.013613, 0.016257, 0.011669, 0.016257, 0.016528, 0.016257, 0.016826, 0.013016, 0.012491, 0.012491, 0.009483, 0.015344, 0.014315, 0.008895, 0.008895, 0.009294, 0.009865, 0.008156, 0.007495, 0.011518, 0.010131, 0.011903, 0.012727, 0.017138, 0.013613, 0.023534, 0.037156, 0.034884, 0.049374, 0.050641, 0.116183, 0.209395, 0.203355, 0.200174, 0.298791, 0.335645, 0.21291, 0.321458, 0.36309, 0.295083, 0.288399, 0.398279, 0.398279, 0.30533, 0.236433, 0.324872, 0.332115, 0.288399, 0.301917, 0.229226, 0.229226, 0.200174, 0.15284, 0.079919, 0.081712, 0.03976, 0.033407, 0.03976, 0.023534, 0.013613, 0.010372, 0.008002, 0.005734, 0.005683, 0.007177, 0.007315, 0.006374, 0.004513, 0.004135, 0.004135, 0.003821, 0.003431, 0.003366, 0.003804, 0.005249, 0.007645, 0.011518, 0.011903, 0.009865, 0.008804, 0.013437, 0.013016, 0.01078, 0.012491, 0.008624, 0.008624, 0.008723, 0.007091, 0.008804, 0.00777, 0.00543, 0.006078, 0.006078, 0.004414, 0.004483, 0.003298, 0.003298, 0.002529, 0.002435, 0.003607, 0.005086, 0.005734, 0.006078, 0.008276, 0.007495, 0.007177, 0.007177, 0.007031, 0.009728, 0.01227, 0.011903, 0.020522, 0.016528, 0.011903, 0.014075, 0.008075, 0.007315, 0.007031, 0.006533, 0.004775, 0.004646, 0.003607, 0.002727, 0.003727, 0.003727, 0.003701, 0.003757, 0.002727, 0.003864, 0.003461, 0.003298, 0.004689, 0.003757, 0.003366, 0.004921, 0.005503, 0.005872, 0.005799, 0.004247, 0.006374, 0.007645, 0.008075, 0.009187, 0.008409, 0.008409, 0.006039, 0.005932, 0.007091, 0.01078, 0.008895, 0.00777, 0.00558, 0.005623, 0.004921, 0.007495, 0.007031, 0.005799, 0.008276, 0.015078, 0.014075, 0.012727, 0.015694, 0.016021, 0.020876, 0.038858, 0.043307, 0.085092, 0.161087, 0.216401, 0.216401, 0.161087, 0.194234, 0.219301, 0.209395, 0.222385, 0.206376, 0.222385, 0.25031, 0.26085, 0.200174, 0.328603, 0.318242, 0.21291, 0.196879, 0.15284, 0.086953, 0.038858, 0.020876, 0.011106, 0.010221, 0.008525, 0.008723, 0.007555, 0.00777, 0.00558, 0.006795, 0.005011, 0.00316, 0.004208, 0.00292, 0.002366, 0.002336, 0.001572, 0.002327, 0.002327, 0.001786, 0.001602, 0.002336, 0.00231, 0.002366, 0.00152, 0.001344, 0.001335, 0.00152, 0.001687, 0.002606, 0.002194, 0.002211, 0.002336, 0.00231, 0.003212, 0.003963, 0.00407, 0.004135, 0.003298, 0.00283, 0.003963, 0.005992, 0.004431, 0.006142, 0.009728, 0.014783, 0.018415, 0.025316, 0.041405, 0.067594, 0.040537, 0.041405, 0.090864, 0.179055, 0.185198, 0.116183, 0.15008, 0.144935, 0.203355, 0.185198, 0.142424, 0.147574, 0.142424, 0.142424, 0.081712, 0.029376, 0.023963, 0.016021, 0.020522, 0.009865, 0.006701, 0.005799, 0.007877, 0.007495, 0.007645, 0.005378, 0.006795, 0.005623, 0.004689, 0.004431, 0.00515, 0.006142, 0.004646, 0.003366, 0.003963, 0.004775, 0.007177], '')</t>
  </si>
  <si>
    <t xml:space="preserve">F5RR65|F5RR65_9ENTR Regulator of ribonuclease activity A OS=Enterobacter hormaechei ATCC 49162 </t>
  </si>
  <si>
    <t>([0.132295, 0.079919, 0.116183, 0.173081, 0.225814, 0.167087, 0.206376, 0.158265, 0.120615, 0.158265, 0.216401, 0.170161, 0.100716, 0.155435, 0.15284, 0.076542, 0.076542, 0.067594, 0.109221, 0.158265, 0.147574, 0.137348, 0.200174, 0.194234, 0.182256, 0.102787, 0.092881, 0.092881, 0.092881, 0.132295, 0.078022, 0.030611, 0.06184, 0.129801, 0.134866, 0.127496, 0.139895, 0.085092, 0.051831, 0.060549, 0.034068, 0.0198, 0.042364, 0.049374, 0.054297, 0.050641, 0.085092, 0.142424, 0.129801, 0.129801, 0.081712, 0.071867, 0.090864, 0.088832, 0.079919, 0.073402, 0.073402, 0.125101, 0.137348, 0.196879, 0.17593, 0.225814, 0.225814, 0.129801, 0.125101, 0.096677, 0.109221, 0.064632, 0.05306, 0.05306, 0.046336, 0.067594, 0.074921, 0.122885, 0.118441, 0.134866, 0.081712, 0.094817, 0.094817, 0.083462, 0.058088, 0.038858, 0.028695, 0.050641, 0.088832, 0.051831, 0.060549, 0.058088, 0.066181, 0.090864, 0.10481, 0.10481, 0.144935, 0.219301, 0.132295, 0.137348, 0.069024, 0.116183, 0.056825, 0.060549, 0.086953, 0.074921, 0.094817, 0.125101, 0.071867, 0.090864, 0.090864, 0.094817, 0.071867, 0.090864, 0.081712, 0.085092, 0.144935, 0.071867, 0.064632, 0.129801, 0.118441, 0.206376, 0.144935, 0.219301, 0.144935, 0.182256, 0.170161, 0.194234, 0.222385, 0.243554, 0.216401, 0.185198, 0.10481, 0.127496, 0.15284, 0.167087, 0.15008, 0.090864, 0.098513, 0.079919, 0.078022, 0.083462, 0.081712, 0.125101, 0.074921, 0.067594, 0.035586, 0.073402, 0.085092, 0.096677, 0.122885, 0.06312, 0.134866, 0.137348, 0.155435, 0.137348, 0.102787, 0.081712, 0.125101, 0.17593, 0.18812, 0.134866, 0.092881, 0.058088, 0.037156], '')</t>
  </si>
  <si>
    <t xml:space="preserve">F5RR66|F5RR66_9ENTR Cell division protein ZapB OS=Enterobacter hormaechei ATCC 49162 </t>
  </si>
  <si>
    <t>([0.318242, 0.342579, 0.278302, 0.308712, 0.335645, 0.349426, 0.284882, 0.335645, 0.370445, 0.31487, 0.349426, 0.295083, 0.229226, 0.288399, 0.271506, 0.339168, 0.339168, 0.335645, 0.352862, 0.352862, 0.335645, 0.346032, 0.346032, 0.422041, 0.440853, 0.447574, 0.394753, 0.472492, 0.447574, 0.444081, 0.458154, 0.440853, 0.525368, 0.585406, 0.58069, 0.618285, 0.613573, 0.694846, 0.699094, 0.699094, 0.699094, 0.720929, 0.690604, 0.716283, 0.716283, 0.716283, 0.703578, 0.703578, 0.680603, 0.703578, 0.685117, 0.754692, 0.779859, 0.767246, 0.657645, 0.657645, 0.653063, 0.626927, 0.557691, 0.541878, 0.517562, 0.521092, 0.444081, 0.461924, 0.433034, 0.408655, 0.40511, 0.418646, 0.422041, 0.418646, 0.384043, 0.366687, 0.346032, 0.301917, 0.264545, 0.377384, 0.349426, 0.295083, 0.278302], '')</t>
  </si>
  <si>
    <t>[32, 33, 34, 35, 36, 37, 38, 39, 40, 41, 42, 43, 44, 45, 46, 47, 48, 49, 50, 51, 52, 53, 54, 55, 56, 57, 58, 59, 60, 61]</t>
  </si>
  <si>
    <t>(29</t>
  </si>
  <si>
    <t>29)</t>
  </si>
  <si>
    <t xml:space="preserve">F5RR69|F5RR69_9ENTR Fructose-1,6-bisphosphatase OS=Enterobacter hormaechei ATCC 49162 </t>
  </si>
  <si>
    <t>([0.179055, 0.125101, 0.170161, 0.239899, 0.225814, 0.216401, 0.206376, 0.15008, 0.147574, 0.167087, 0.116183, 0.142424, 0.096677, 0.056825, 0.046336, 0.079919, 0.094817, 0.170161, 0.144935, 0.239899, 0.243554, 0.209395, 0.288399, 0.278302, 0.219301, 0.219301, 0.18812, 0.222385, 0.271506, 0.257454, 0.264545, 0.271506, 0.209395, 0.203355, 0.295083, 0.31487, 0.247041, 0.264545, 0.161087, 0.17593, 0.164327, 0.164327, 0.120615, 0.074921, 0.042364, 0.050641, 0.073402, 0.106997, 0.118441, 0.081712, 0.118441, 0.132295, 0.17593, 0.271506, 0.311707, 0.216401, 0.125101, 0.106997, 0.098513, 0.185198, 0.173081, 0.122885, 0.116183, 0.194234, 0.25406, 0.342579, 0.342579, 0.332115, 0.301917, 0.209395, 0.318242, 0.206376, 0.155435, 0.129801, 0.11371, 0.173081, 0.161087, 0.275179, 0.36309, 0.377384, 0.352862, 0.308712, 0.387226, 0.352862, 0.301917, 0.298791, 0.31487, 0.284882, 0.281712, 0.281712, 0.264545, 0.216401, 0.247041, 0.196879, 0.229226, 0.155435, 0.125101, 0.219301, 0.194234, 0.194234, 0.132295, 0.069024, 0.054297, 0.054297, 0.054297, 0.090864, 0.102787, 0.071867, 0.049374, 0.034068, 0.051831, 0.086953, 0.06184, 0.051831, 0.058088, 0.0704, 0.132295, 0.132295, 0.098513, 0.098513, 0.098513, 0.116183, 0.120615, 0.203355, 0.122885, 0.15284, 0.073402, 0.083462, 0.06312, 0.125101, 0.129801, 0.120615, 0.073402, 0.125101, 0.21291, 0.18812, 0.164327, 0.111485, 0.092881, 0.0704, 0.0704, 0.0704, 0.071867, 0.078022, 0.071867, 0.142424, 0.086953, 0.15284, 0.083462, 0.147574, 0.076542, 0.058088, 0.043307, 0.073402, 0.090864, 0.085092, 0.155435, 0.196879, 0.196879, 0.239899, 0.225814, 0.196879, 0.127496, 0.096677, 0.167087, 0.137348, 0.071867, 0.116183, 0.071867, 0.109221, 0.069024, 0.06312, 0.085092, 0.058088, 0.074921, 0.066181, 0.06312, 0.066181, 0.038042, 0.038042, 0.028695, 0.054297, 0.036378, 0.038042, 0.069024, 0.038042, 0.037156, 0.079919, 0.088832, 0.132295, 0.15008, 0.15008, 0.26085, 0.229226, 0.247041, 0.134866, 0.120615, 0.0704, 0.06312, 0.092881, 0.092881, 0.139895, 0.155435, 0.243554, 0.264545, 0.194234, 0.268042, 0.275179, 0.206376, 0.139895, 0.081712, 0.071867, 0.088832, 0.047319, 0.076542, 0.122885, 0.203355, 0.17593, 0.281712, 0.25406, 0.257454, 0.209395, 0.116183, 0.125101, 0.127496, 0.18812, 0.268042, 0.203355, 0.232838, 0.264545, 0.339168, 0.433034, 0.440853, 0.494003, 0.618285, 0.497853, 0.505461, 0.398279, 0.433034, 0.436924, 0.480142, 0.497853, 0.497853, 0.557691, 0.517562, 0.444081, 0.40511, 0.356642, 0.387226, 0.387226, 0.298791, 0.308712, 0.278302, 0.281712, 0.26085, 0.18812, 0.191378, 0.164327, 0.170161, 0.182256, 0.182256, 0.147574, 0.111485, 0.173081, 0.203355, 0.209395, 0.288399, 0.257454, 0.225814, 0.167087, 0.173081, 0.225814, 0.216401, 0.243554, 0.158265, 0.164327, 0.219301, 0.298791, 0.335645, 0.342579, 0.25406, 0.243554, 0.275179, 0.222385, 0.229226, 0.225814, 0.216401, 0.203355, 0.278302, 0.308712, 0.377384, 0.380708, 0.418646, 0.42561, 0.436924, 0.444081, 0.36309, 0.284882, 0.288399, 0.281712, 0.356642, 0.436924, 0.4292, 0.436924, 0.436924, 0.433034, 0.433034, 0.352862, 0.352862, 0.346032, 0.295083, 0.335645, 0.25406, 0.179055, 0.167087, 0.164327, 0.232838, 0.308712, 0.42561, 0.422041, 0.370445, 0.384043, 0.387226, 0.398279, 0.318242, 0.332115, 0.311707, 0.288399, 0.356642, 0.335645, 0.30533, 0.387226, 0.342579, 0.433034, 0.545602, 0.51388], '')</t>
  </si>
  <si>
    <t>[234, 236, 243, 244, 334, 335]</t>
  </si>
  <si>
    <t xml:space="preserve">F5RR70|F5RR70_9ENTR Flavodoxin/ferredoxin--NADP reductase OS=Enterobacter hormaechei ATCC 49162 </t>
  </si>
  <si>
    <t>([0.161087, 0.106997, 0.161087, 0.071867, 0.042364, 0.06184, 0.088832, 0.090864, 0.06184, 0.036378, 0.046336, 0.034884, 0.043307, 0.023087, 0.038858, 0.049374, 0.059222, 0.036378, 0.036378, 0.0704, 0.031287, 0.034068, 0.043307, 0.03976, 0.092881, 0.078022, 0.06184, 0.054297, 0.036378, 0.06312, 0.073402, 0.081712, 0.076542, 0.079919, 0.137348, 0.161087, 0.191378, 0.109221, 0.173081, 0.179055, 0.125101, 0.139895, 0.134866, 0.092881, 0.058088, 0.059222, 0.098513, 0.142424, 0.158265, 0.26085, 0.291804, 0.398279, 0.295083, 0.414856, 0.284882, 0.18812, 0.10481, 0.067594, 0.106997, 0.06312, 0.079919, 0.106997, 0.182256, 0.182256, 0.18812, 0.257454, 0.275179, 0.308712, 0.191378, 0.15008, 0.116183, 0.055536, 0.048328, 0.10481, 0.092881, 0.191378, 0.298791, 0.31487, 0.398279, 0.298791, 0.298791, 0.264545, 0.268042, 0.232838, 0.203355, 0.295083, 0.185198, 0.081712, 0.05306, 0.05306, 0.071867, 0.100716, 0.094817, 0.120615, 0.106997, 0.071867, 0.074921, 0.071867, 0.066181, 0.032677, 0.045352, 0.041405, 0.034068, 0.032677, 0.040537, 0.05306, 0.042364, 0.048328, 0.098513, 0.173081, 0.173081, 0.102787, 0.090864, 0.092881, 0.045352, 0.044297, 0.038042, 0.033407, 0.031287, 0.060549, 0.067594, 0.100716, 0.164327, 0.109221, 0.102787, 0.111485, 0.06184, 0.050641, 0.058088, 0.038858, 0.032017, 0.047319, 0.066181, 0.067594, 0.0704, 0.096677, 0.076542, 0.139895, 0.088832, 0.092881, 0.047319, 0.048328, 0.051831, 0.054297, 0.083462, 0.092881, 0.0704, 0.076542, 0.125101, 0.196879, 0.26085, 0.170161, 0.194234, 0.222385, 0.219301, 0.225814, 0.25031, 0.194234, 0.191378, 0.271506, 0.209395, 0.236433, 0.31487, 0.284882, 0.295083, 0.342579, 0.301917, 0.301917, 0.377384, 0.359901, 0.271506, 0.275179, 0.366687, 0.366687, 0.301917, 0.339168, 0.387226, 0.311707, 0.311707, 0.321458, 0.31487, 0.377384, 0.41194, 0.332115, 0.346032, 0.346032, 0.311707, 0.278302, 0.30533, 0.229226, 0.26085, 0.301917, 0.308712, 0.31487, 0.328603, 0.401658, 0.366687, 0.40511, 0.422041, 0.468512, 0.374039, 0.308712, 0.308712, 0.352862, 0.465241, 0.454136, 0.398279, 0.36309, 0.433034, 0.447574, 0.538167, 0.509769, 0.570702, 0.472492, 0.394753, 0.380708, 0.384043, 0.390993, 0.387226, 0.461924, 0.465241, 0.557691, 0.653063, 0.671169, 0.553315, 0.521092, 0.521092, 0.575842, 0.707965, 0.699094, 0.699094, 0.648219, 0.642678, 0.59917, 0.716283, 0.81615, 0.716283, 0.562014, 0.541878, 0.521092, 0.497853, 0.529623, 0.5017, 0.480142, 0.440853, 0.538167, 0.5017, 0.465241], '')</t>
  </si>
  <si>
    <t>[210, 211, 212, 221, 222, 223, 224, 225, 226, 227, 228, 229, 230, 231, 232, 233, 234, 235, 236, 237, 238, 239, 241, 242, 245, 246]</t>
  </si>
  <si>
    <t xml:space="preserve">F5RR87|F5RR87_9ENTR Transcriptional regulatory protein CpxR OS=Enterobacter hormaechei ATCC 49162 </t>
  </si>
  <si>
    <t>([0.142424, 0.219301, 0.134866, 0.182256, 0.219301, 0.15008, 0.102787, 0.125101, 0.167087, 0.120615, 0.088832, 0.11371, 0.085092, 0.098513, 0.170161, 0.142424, 0.222385, 0.225814, 0.147574, 0.098513, 0.079919, 0.085092, 0.078022, 0.132295, 0.139895, 0.144935, 0.196879, 0.206376, 0.21291, 0.132295, 0.137348, 0.219301, 0.222385, 0.26085, 0.158265, 0.164327, 0.196879, 0.125101, 0.120615, 0.120615, 0.179055, 0.147574, 0.127496, 0.10481, 0.132295, 0.116183, 0.10481, 0.129801, 0.196879, 0.120615, 0.191378, 0.275179, 0.191378, 0.17593, 0.191378, 0.206376, 0.18812, 0.271506, 0.352862, 0.42561, 0.521092, 0.51388, 0.653063, 0.59508, 0.509769, 0.436924, 0.359901, 0.374039, 0.332115, 0.321458, 0.414856, 0.40511, 0.414856, 0.414856, 0.433034, 0.40511, 0.414856, 0.346032, 0.339168, 0.25406, 0.271506, 0.18812, 0.185198, 0.129801, 0.191378, 0.291804, 0.239899, 0.239899, 0.278302, 0.298791, 0.346032, 0.232838, 0.25031, 0.239899, 0.311707, 0.318242, 0.25031, 0.25406, 0.30533, 0.295083, 0.284882, 0.26085, 0.31487, 0.222385, 0.179055, 0.164327, 0.15008, 0.222385, 0.30533, 0.158265, 0.161087, 0.142424, 0.25031, 0.247041, 0.25031, 0.271506, 0.26085, 0.346032, 0.42561, 0.450668, 0.458154, 0.613573, 0.632174, 0.557691, 0.699094, 0.716283, 0.733139, 0.741537, 0.63748, 0.632174, 0.685117, 0.703578, 0.733139, 0.720929, 0.703578, 0.699094, 0.699094, 0.657645, 0.648219, 0.497853, 0.505461, 0.509769, 0.480142, 0.483068, 0.486429, 0.483068, 0.472492, 0.468512, 0.476583, 0.570702, 0.585406, 0.549308, 0.541878, 0.422041, 0.346032, 0.275179, 0.194234, 0.125101, 0.127496, 0.134866, 0.222385, 0.15008, 0.15008, 0.15008, 0.10481, 0.11371, 0.106997, 0.155435, 0.158265, 0.158265, 0.102787, 0.094817, 0.17593, 0.182256, 0.194234, 0.191378, 0.271506, 0.339168, 0.408655, 0.352862, 0.349426, 0.380708, 0.352862, 0.356642, 0.342579, 0.380708, 0.359901, 0.366687, 0.349426, 0.342579, 0.257454, 0.332115, 0.346032, 0.26085, 0.247041, 0.298791, 0.374039, 0.291804, 0.328603, 0.346032, 0.414856, 0.41194, 0.384043, 0.494003, 0.490133, 0.538167, 0.433034, 0.418646, 0.408655, 0.440853, 0.36309, 0.440853, 0.447574, 0.4292, 0.51388, 0.436924, 0.370445, 0.346032, 0.36309, 0.324872, 0.291804, 0.295083, 0.271506, 0.236433, 0.200174, 0.167087, 0.10481, 0.191378, 0.295083, 0.26085, 0.206376, 0.288399], '')</t>
  </si>
  <si>
    <t>[60, 61, 62, 63, 64, 121, 122, 123, 124, 125, 126, 127, 128, 129, 130, 131, 132, 133, 134, 135, 136, 137, 138, 140, 141, 149, 150, 151, 152, 205, 214]</t>
  </si>
  <si>
    <t xml:space="preserve">F5RR88|F5RR88_9ENTR histidine kinase OS=Enterobacter hormaechei ATCC 49162 </t>
  </si>
  <si>
    <t>([0.014315, 0.009401, 0.006701, 0.005318, 0.004577, 0.006078, 0.005249, 0.005932, 0.005249, 0.005086, 0.004646, 0.004689, 0.004835, 0.00389, 0.003053, 0.00359, 0.002606, 0.003246, 0.003366, 0.003461, 0.004976, 0.005503, 0.007315, 0.011669, 0.016257, 0.029376, 0.030003, 0.032017, 0.022306, 0.042364, 0.067594, 0.129801, 0.170161, 0.25031, 0.328603, 0.42561, 0.390993, 0.444081, 0.311707, 0.324872, 0.4292, 0.418646, 0.346032, 0.36309, 0.324872, 0.384043, 0.284882, 0.239899, 0.342579, 0.447574, 0.468512, 0.505461, 0.505461, 0.505461, 0.414856, 0.36309, 0.243554, 0.200174, 0.236433, 0.328603, 0.219301, 0.11371, 0.111485, 0.137348, 0.069024, 0.090864, 0.081712, 0.069024, 0.066181, 0.074921, 0.085092, 0.0704, 0.060549, 0.05306, 0.026338, 0.025316, 0.018787, 0.023087, 0.050641, 0.050641, 0.059222, 0.10481, 0.191378, 0.132295, 0.088832, 0.158265, 0.125101, 0.132295, 0.229226, 0.278302, 0.26085, 0.185198, 0.194234, 0.106997, 0.059222, 0.10481, 0.191378, 0.173081, 0.15284, 0.147574, 0.158265, 0.125101, 0.132295, 0.147574, 0.18812, 0.30533, 0.30533, 0.374039, 0.370445, 0.377384, 0.36309, 0.349426, 0.301917, 0.298791, 0.394753, 0.4292, 0.450668, 0.401658, 0.454136, 0.575842, 0.618285, 0.472492, 0.505461, 0.422041, 0.401658, 0.444081, 0.433034, 0.447574, 0.42561, 0.4292, 0.335645, 0.346032, 0.26085, 0.26085, 0.17593, 0.111485, 0.158265, 0.173081, 0.182256, 0.243554, 0.239899, 0.203355, 0.324872, 0.321458, 0.40511, 0.301917, 0.194234, 0.206376, 0.125101, 0.0704, 0.031287, 0.06312, 0.056825, 0.118441, 0.122885, 0.120615, 0.125101, 0.078022, 0.035586, 0.027463, 0.028695, 0.023963, 0.015694, 0.010672, 0.010672, 0.010131, 0.020522, 0.022306, 0.013437, 0.013821, 0.01204, 0.014075, 0.011669, 0.007645, 0.006894, 0.007031, 0.008624, 0.011903, 0.022306, 0.032677, 0.049374, 0.047319, 0.034068, 0.058088, 0.096677, 0.081712, 0.0704, 0.060549, 0.106997, 0.116183, 0.15284, 0.264545, 0.346032, 0.387226, 0.422041, 0.422041, 0.517562, 0.557691, 0.608892, 0.575842, 0.51388, 0.534167, 0.534167, 0.642678, 0.690604, 0.685117, 0.733139, 0.622677, 0.509769, 0.465241, 0.509769, 0.541878, 0.538167, 0.538167, 0.398279, 0.497853, 0.509769, 0.465241, 0.387226, 0.349426, 0.308712, 0.30533, 0.301917, 0.298791, 0.268042, 0.203355, 0.200174, 0.164327, 0.278302, 0.370445, 0.390993, 0.335645, 0.25406, 0.243554, 0.25406, 0.275179, 0.257454, 0.25406, 0.301917, 0.291804, 0.288399, 0.321458, 0.440853, 0.346032, 0.359901, 0.384043, 0.335645, 0.339168, 0.288399, 0.281712, 0.278302, 0.257454, 0.26085, 0.268042, 0.268042, 0.25406, 0.342579, 0.342579, 0.339168, 0.339168, 0.418646, 0.422041, 0.433034, 0.318242, 0.414856, 0.40511, 0.321458, 0.418646, 0.414856, 0.51388, 0.483068, 0.486429, 0.509769, 0.51388, 0.626927, 0.626927, 0.59508, 0.497853, 0.517562, 0.529623, 0.436924, 0.366687, 0.30533, 0.264545, 0.339168, 0.321458, 0.339168, 0.436924, 0.436924, 0.42561, 0.42561, 0.4292, 0.346032, 0.288399, 0.36309, 0.366687, 0.377384, 0.342579, 0.418646, 0.380708, 0.384043, 0.465241, 0.465241, 0.418646, 0.450668, 0.468512, 0.41194, 0.324872, 0.324872, 0.324872, 0.308712, 0.275179, 0.196879, 0.281712, 0.318242, 0.332115, 0.328603, 0.295083, 0.356642, 0.356642, 0.380708, 0.271506, 0.275179, 0.288399, 0.40511, 0.301917, 0.318242, 0.41194, 0.490133, 0.517562, 0.394753, 0.454136, 0.401658, 0.422041, 0.41194, 0.447574, 0.468512, 0.468512, 0.509769, 0.42561, 0.447574, 0.444081, 0.525368, 0.433034, 0.51388, 0.51388, 0.529623, 0.4292, 0.387226, 0.398279, 0.342579, 0.370445, 0.328603, 0.318242, 0.398279, 0.394753, 0.390993, 0.349426, 0.257454, 0.268042, 0.281712, 0.247041, 0.155435, 0.173081, 0.18812, 0.185198, 0.170161, 0.257454, 0.318242, 0.243554, 0.236433, 0.182256, 0.17593, 0.132295, 0.209395, 0.222385, 0.229226, 0.222385, 0.26085, 0.342579, 0.268042, 0.324872, 0.377384, 0.494003, 0.509769, 0.575842, 0.585406, 0.604312, 0.494003, 0.387226, 0.465241, 0.490133, 0.468512, 0.465241, 0.521092, 0.517562, 0.517562, 0.521092, 0.490133, 0.450668, 0.461924, 0.521092, 0.541878, 0.505461, 0.494003, 0.480142, 0.494003, 0.483068, 0.390993, 0.480142, 0.505461, 0.486429, 0.377384, 0.422041, 0.529623, 0.545602, 0.509769, 0.461924, 0.461924, 0.5017, 0.505461, 0.483068, 0.494003, 0.374039, 0.318242, 0.30533, 0.278302, 0.284882, 0.291804, 0.36309, 0.390993, 0.387226, 0.41194, 0.494003, 0.476583, 0.454136, 0.366687, 0.398279, 0.356642, 0.243554, 0.158265, 0.191378, 0.132295, 0.081712, 0.142424, 0.182256, 0.18812, 0.182256, 0.147574, 0.11371, 0.088832, 0.051831, 0.073402, 0.050641, 0.032677, 0.047319, 0.032017], '')</t>
  </si>
  <si>
    <t>[51, 52, 53, 119, 120, 122, 196, 197, 198, 199, 200, 201, 202, 203, 204, 205, 206, 207, 208, 210, 211, 212, 213, 216, 269, 272, 273, 274, 275, 276, 278, 279, 329, 338, 342, 344, 345, 346, 384, 385, 386, 387, 394, 395, 396, 397, 401, 402, 403, 410, 414, 415, 416, 419, 420]</t>
  </si>
  <si>
    <t xml:space="preserve">F5RR90|F5RR90_9ENTR Superoxide dismutase OS=Enterobacter hormaechei ATCC 49162 </t>
  </si>
  <si>
    <t>([0.264545, 0.185198, 0.278302, 0.185198, 0.194234, 0.129801, 0.167087, 0.173081, 0.134866, 0.17593, 0.232838, 0.278302, 0.158265, 0.161087, 0.232838, 0.288399, 0.291804, 0.346032, 0.359901, 0.349426, 0.324872, 0.335645, 0.41194, 0.374039, 0.465241, 0.490133, 0.618285, 0.608892, 0.521092, 0.534167, 0.529623, 0.509769, 0.472492, 0.618285, 0.570702, 0.541878, 0.440853, 0.454136, 0.486429, 0.390993, 0.505461, 0.521092, 0.398279, 0.370445, 0.370445, 0.291804, 0.321458, 0.247041, 0.264545, 0.377384, 0.36309, 0.264545, 0.25406, 0.278302, 0.18812, 0.219301, 0.26085, 0.26085, 0.278302, 0.25406, 0.339168, 0.30533, 0.284882, 0.394753, 0.356642, 0.284882, 0.359901, 0.339168, 0.414856, 0.366687, 0.349426, 0.422041, 0.51388, 0.480142, 0.497853, 0.59014, 0.575842, 0.468512, 0.436924, 0.298791, 0.324872, 0.31487, 0.236433, 0.236433, 0.236433, 0.298791, 0.380708, 0.384043, 0.284882, 0.284882, 0.31487, 0.321458, 0.239899, 0.232838, 0.236433, 0.196879, 0.122885, 0.139895, 0.203355, 0.318242, 0.308712, 0.311707, 0.30533, 0.321458, 0.332115, 0.342579, 0.232838, 0.225814, 0.196879, 0.295083, 0.173081, 0.18812, 0.17593, 0.229226, 0.206376, 0.209395, 0.236433, 0.321458, 0.194234, 0.196879, 0.182256, 0.291804, 0.203355, 0.182256, 0.161087, 0.098513, 0.060549, 0.071867, 0.0704, 0.083462, 0.079919, 0.147574, 0.083462, 0.0704, 0.055536, 0.042364, 0.048328, 0.048328, 0.040537, 0.090864, 0.096677, 0.10481, 0.100716, 0.191378, 0.142424, 0.182256, 0.26085, 0.335645, 0.390993, 0.308712, 0.298791, 0.291804, 0.268042, 0.346032, 0.374039, 0.324872, 0.422041, 0.342579, 0.25406, 0.284882, 0.18812, 0.179055, 0.122885, 0.078022, 0.069024, 0.116183, 0.125101, 0.066181, 0.031287, 0.021816, 0.036378, 0.019109, 0.020522, 0.025316, 0.025762, 0.024826, 0.06184, 0.051831, 0.045352, 0.043307, 0.042364, 0.060549, 0.028695, 0.025762, 0.046336, 0.027463, 0.019109, 0.023963, 0.026338, 0.054297, 0.102787, 0.085092, 0.139895, 0.106997, 0.096677, 0.046336, 0.03976, 0.026892, 0.025316, 0.048328, 0.067594, 0.054297, 0.051831, 0.094817, 0.137348, 0.100716, 0.137348, 0.185198, 0.129801, 0.219301], '')</t>
  </si>
  <si>
    <t>[26, 27, 28, 29, 30, 31, 33, 34, 35, 40, 41, 72, 75, 76]</t>
  </si>
  <si>
    <t xml:space="preserve">F5RR91|F5RR91_9ENTR L-rhamnose-proton symporter OS=Enterobacter hormaechei ATCC 49162 </t>
  </si>
  <si>
    <t>([0.003997, 0.004976, 0.003804, 0.003109, 0.003997, 0.004247, 0.004431, 0.005318, 0.005503, 0.005734, 0.005872, 0.004976, 0.003276, 0.003109, 0.003727, 0.003461, 0.003405, 0.004358, 0.003431, 0.004689, 0.007031, 0.006988, 0.007259, 0.007555, 0.013016, 0.013613, 0.011903, 0.009401, 0.009483, 0.008525, 0.009865, 0.011903, 0.025316, 0.036378, 0.046336, 0.021381, 0.024393, 0.013437, 0.008409, 0.013265, 0.008525, 0.008804, 0.008723, 0.008723, 0.010672, 0.007422, 0.00515, 0.004611, 0.006894, 0.007259, 0.006245, 0.004646, 0.004646, 0.003177, 0.002688, 0.002705, 0.003727, 0.003555, 0.004976, 0.006194, 0.005683, 0.008075, 0.005623, 0.005734, 0.006374, 0.005734, 0.004775, 0.004899, 0.004646, 0.004358, 0.003701, 0.004414, 0.004414, 0.004414, 0.004611, 0.006701, 0.007031, 0.005086, 0.007877, 0.005086, 0.005734, 0.004208, 0.004208, 0.004689, 0.006567, 0.004161, 0.003821, 0.00558, 0.006194, 0.009401, 0.007495, 0.008723, 0.007422, 0.010509, 0.007259, 0.009187, 0.006482, 0.006142, 0.006194, 0.006142, 0.006567, 0.004835, 0.005318, 0.00515, 0.006533, 0.004646, 0.005683, 0.008075, 0.009096, 0.00777, 0.005734, 0.007259, 0.007259, 0.010509, 0.006795, 0.010372, 0.009096, 0.009294, 0.006482, 0.009728, 0.009728, 0.016826, 0.030611, 0.048328, 0.05306, 0.032017, 0.066181, 0.050641, 0.024393, 0.020165, 0.023963, 0.023534, 0.014075, 0.011518, 0.008624, 0.009015, 0.008409, 0.008276, 0.011903, 0.011903, 0.008276, 0.008276, 0.008276, 0.007091, 0.007091, 0.007177, 0.006421, 0.006245, 0.009865, 0.017447, 0.018415, 0.020165, 0.037156, 0.029376, 0.041405, 0.051831, 0.125101, 0.147574, 0.11371, 0.125101, 0.129801, 0.203355, 0.196879, 0.182256, 0.132295, 0.071867, 0.033407, 0.048328, 0.026892, 0.016257, 0.010926, 0.010509, 0.009728, 0.006421, 0.009401, 0.007877, 0.009096, 0.006701, 0.006194, 0.006142, 0.00515, 0.005872, 0.006039, 0.005086, 0.004577, 0.006421, 0.010221, 0.012491, 0.015694, 0.026892, 0.030611, 0.034068, 0.026338, 0.033407, 0.038858, 0.037156, 0.029376, 0.032677, 0.060549, 0.030611, 0.033407, 0.026338, 0.030003, 0.015344, 0.023087, 0.030003, 0.014783, 0.009096, 0.008723, 0.006039, 0.004775, 0.00543, 0.006194, 0.007031, 0.007091, 0.007177, 0.005734, 0.00777, 0.00543, 0.004835, 0.004483, 0.005011, 0.004358, 0.003512, 0.004835, 0.003298, 0.00283, 0.004161, 0.00407, 0.005223, 0.007645, 0.006567, 0.006619, 0.005249, 0.00543, 0.005378, 0.007645, 0.006482, 0.006142, 0.006078, 0.005378, 0.008525, 0.013016, 0.015344, 0.015694, 0.010131, 0.018106, 0.025316, 0.015694, 0.014075, 0.008804, 0.008276, 0.010131, 0.007031, 0.009187, 0.008804, 0.007091, 0.005623, 0.006194, 0.004358, 0.004315, 0.005011, 0.003298, 0.001906, 0.001675, 0.001602, 0.001778, 0.001267, 0.001159, 0.001481, 0.001748, 0.002503, 0.001687, 0.00225, 0.003366, 0.003512, 0.00246, 0.003555, 0.003014, 0.003366, 0.004689, 0.004736, 0.003804, 0.004161, 0.006194, 0.007877, 0.012727, 0.008723, 0.008156, 0.006374, 0.004577, 0.004247, 0.004247, 0.005932, 0.003864, 0.002727, 0.002581, 0.002688, 0.001967, 0.002035, 0.002529, 0.002727, 0.002705, 0.003512, 0.004976, 0.004388, 0.005249, 0.005378, 0.008804, 0.016826, 0.016826, 0.030611, 0.028695, 0.015694, 0.015694, 0.015694, 0.024393, 0.016257, 0.018415, 0.018787, 0.018415, 0.009977, 0.006194, 0.007495, 0.006245, 0.006245, 0.005086, 0.00407, 0.003924, 0.002727, 0.002512, 0.002606, 0.002349, 0.003177, 0.003701, 0.003079, 0.003671, 0.002976, 0.003177, 0.003461, 0.003757, 0.004899, 0.006795, 0.010672], '')</t>
  </si>
  <si>
    <t xml:space="preserve">F5RR92|F5RR92_9ENTR HTH-type transcriptional activator RhaR OS=Enterobacter hormaechei ATCC 49162 </t>
  </si>
  <si>
    <t>([0.078022, 0.030003, 0.015078, 0.016826, 0.023534, 0.025316, 0.034068, 0.050641, 0.05306, 0.042364, 0.045352, 0.03976, 0.040537, 0.054297, 0.049374, 0.048328, 0.10481, 0.182256, 0.200174, 0.142424, 0.069024, 0.054297, 0.122885, 0.219301, 0.257454, 0.26085, 0.308712, 0.200174, 0.129801, 0.164327, 0.15008, 0.125101, 0.116183, 0.094817, 0.045352, 0.046336, 0.085092, 0.078022, 0.073402, 0.038858, 0.06184, 0.071867, 0.050641, 0.051831, 0.056825, 0.05306, 0.066181, 0.033407, 0.067594, 0.060549, 0.058088, 0.096677, 0.139895, 0.219301, 0.200174, 0.196879, 0.127496, 0.073402, 0.067594, 0.055536, 0.102787, 0.106997, 0.173081, 0.25406, 0.239899, 0.147574, 0.129801, 0.106997, 0.125101, 0.137348, 0.225814, 0.147574, 0.10481, 0.06312, 0.06312, 0.116183, 0.147574, 0.15008, 0.15008, 0.100716, 0.142424, 0.139895, 0.132295, 0.079919, 0.079919, 0.046336, 0.088832, 0.069024, 0.074921, 0.056825, 0.042364, 0.03976, 0.066181, 0.058088, 0.116183, 0.109221, 0.051831, 0.047319, 0.086953, 0.147574, 0.209395, 0.179055, 0.182256, 0.209395, 0.301917, 0.196879, 0.278302, 0.18812, 0.25031, 0.239899, 0.36309, 0.394753, 0.36309, 0.342579, 0.436924, 0.339168, 0.339168, 0.454136, 0.545602, 0.440853, 0.433034, 0.444081, 0.359901, 0.359901, 0.332115, 0.339168, 0.444081, 0.447574, 0.534167, 0.534167, 0.545602, 0.570702, 0.476583, 0.480142, 0.521092, 0.521092, 0.557691, 0.557691, 0.56648, 0.472492, 0.480142, 0.377384, 0.342579, 0.4292, 0.339168, 0.275179, 0.232838, 0.239899, 0.161087, 0.161087, 0.161087, 0.155435, 0.129801, 0.127496, 0.125101, 0.120615, 0.122885, 0.155435, 0.185198, 0.170161, 0.219301, 0.298791, 0.408655, 0.440853, 0.447574, 0.5017, 0.483068, 0.436924, 0.440853, 0.529623, 0.447574, 0.366687, 0.370445, 0.370445, 0.380708, 0.384043, 0.380708, 0.366687, 0.281712, 0.26085, 0.264545, 0.288399, 0.185198, 0.132295, 0.083462, 0.083462, 0.098513, 0.085092, 0.079919, 0.081712, 0.083462, 0.139895, 0.21291, 0.134866, 0.134866, 0.206376, 0.232838, 0.209395, 0.15008, 0.216401, 0.206376, 0.209395, 0.127496, 0.21291, 0.278302, 0.352862, 0.346032, 0.346032, 0.422041, 0.517562, 0.436924, 0.447574, 0.444081, 0.352862, 0.366687, 0.370445, 0.359901, 0.284882, 0.308712, 0.298791, 0.206376, 0.209395, 0.185198, 0.284882, 0.200174, 0.134866, 0.086953, 0.085092, 0.086953, 0.10481, 0.109221, 0.100716, 0.076542, 0.048328, 0.079919, 0.129801, 0.088832, 0.074921, 0.096677, 0.096677, 0.088832, 0.15008, 0.076542, 0.094817, 0.096677, 0.15008, 0.229226, 0.219301, 0.129801, 0.125101, 0.086953, 0.056825, 0.048328, 0.06312, 0.094817, 0.102787, 0.066181, 0.098513, 0.098513, 0.120615, 0.142424, 0.167087, 0.167087, 0.164327, 0.158265, 0.155435, 0.158265, 0.144935, 0.216401, 0.318242, 0.291804, 0.324872, 0.36309, 0.461924, 0.4292, 0.408655, 0.374039, 0.436924, 0.41194, 0.4292, 0.398279, 0.30533], '')</t>
  </si>
  <si>
    <t>[118, 128, 129, 130, 131, 134, 135, 136, 137, 138, 165, 169, 209]</t>
  </si>
  <si>
    <t xml:space="preserve">F5RR93|F5RR93_9ENTR HTH-type transcriptional activator RhaS OS=Enterobacter hormaechei ATCC 49162 </t>
  </si>
  <si>
    <t>([0.034884, 0.054297, 0.083462, 0.090864, 0.116183, 0.17593, 0.139895, 0.144935, 0.10481, 0.142424, 0.18812, 0.229226, 0.15284, 0.239899, 0.335645, 0.31487, 0.295083, 0.25031, 0.264545, 0.394753, 0.517562, 0.486429, 0.490133, 0.5017, 0.41194, 0.414856, 0.408655, 0.394753, 0.356642, 0.36309, 0.284882, 0.278302, 0.278302, 0.36309, 0.342579, 0.335645, 0.281712, 0.30533, 0.356642, 0.219301, 0.219301, 0.225814, 0.236433, 0.268042, 0.167087, 0.278302, 0.191378, 0.173081, 0.25031, 0.31487, 0.398279, 0.390993, 0.291804, 0.182256, 0.125101, 0.120615, 0.127496, 0.191378, 0.200174, 0.26085, 0.374039, 0.278302, 0.18812, 0.194234, 0.170161, 0.264545, 0.271506, 0.374039, 0.291804, 0.209395, 0.137348, 0.137348, 0.206376, 0.219301, 0.25031, 0.229226, 0.225814, 0.209395, 0.239899, 0.236433, 0.216401, 0.120615, 0.191378, 0.167087, 0.096677, 0.092881, 0.090864, 0.049374, 0.049374, 0.088832, 0.085092, 0.085092, 0.100716, 0.096677, 0.155435, 0.225814, 0.324872, 0.335645, 0.335645, 0.216401, 0.239899, 0.26085, 0.377384, 0.25031, 0.359901, 0.377384, 0.394753, 0.398279, 0.483068, 0.472492, 0.380708, 0.476583, 0.58069, 0.468512, 0.454136, 0.444081, 0.359901, 0.284882, 0.278302, 0.284882, 0.339168, 0.318242, 0.324872, 0.321458, 0.450668, 0.461924, 0.538167, 0.525368, 0.534167, 0.538167, 0.534167, 0.608892, 0.490133, 0.458154, 0.534167, 0.534167, 0.541878, 0.541878, 0.525368, 0.408655, 0.374039, 0.41194, 0.321458, 0.236433, 0.182256, 0.111485, 0.066181, 0.06312, 0.059222, 0.05306, 0.050641, 0.030003, 0.023534, 0.042364, 0.050641, 0.030003, 0.033407, 0.033407, 0.06184, 0.10481, 0.164327, 0.185198, 0.118441, 0.191378, 0.275179, 0.25406, 0.30533, 0.359901, 0.243554, 0.173081, 0.185198, 0.194234, 0.275179, 0.225814, 0.194234, 0.200174, 0.288399, 0.209395, 0.134866, 0.059222, 0.060549, 0.071867, 0.045352, 0.066181, 0.06184, 0.06184, 0.051831, 0.06184, 0.043307, 0.092881, 0.092881, 0.083462, 0.081712, 0.048328, 0.098513, 0.106997, 0.10481, 0.060549, 0.090864, 0.144935, 0.257454, 0.25031, 0.25406, 0.25031, 0.275179, 0.308712, 0.30533, 0.408655, 0.324872, 0.321458, 0.339168, 0.41194, 0.335645, 0.321458, 0.321458, 0.232838, 0.239899, 0.209395, 0.281712, 0.278302, 0.194234, 0.127496, 0.118441, 0.11371, 0.182256, 0.179055, 0.155435, 0.147574, 0.106997, 0.170161, 0.247041, 0.15008, 0.137348, 0.132295, 0.132295, 0.137348, 0.21291, 0.116183, 0.134866, 0.139895, 0.137348, 0.219301, 0.298791, 0.196879, 0.194234, 0.194234, 0.127496, 0.06312, 0.060549, 0.086953, 0.090864, 0.044297, 0.079919, 0.043307, 0.073402, 0.098513, 0.142424, 0.139895, 0.170161, 0.158265, 0.170161, 0.17593, 0.164327, 0.167087, 0.25031, 0.17593, 0.111485, 0.182256, 0.26085, 0.247041, 0.225814, 0.185198, 0.291804, 0.268042, 0.41194, 0.390993, 0.298791, 0.271506], '')</t>
  </si>
  <si>
    <t>[20, 23, 112, 126, 127, 128, 129, 130, 131, 134, 135, 136, 137, 138]</t>
  </si>
  <si>
    <t xml:space="preserve">F5RR95|F5RR95_9ENTR L-rhamnose isomerase OS=Enterobacter hormaechei ATCC 49162 </t>
  </si>
  <si>
    <t>([0.335645, 0.328603, 0.356642, 0.40511, 0.418646, 0.31487, 0.31487, 0.31487, 0.275179, 0.301917, 0.264545, 0.311707, 0.243554, 0.25031, 0.25406, 0.308712, 0.21291, 0.196879, 0.232838, 0.247041, 0.243554, 0.311707, 0.26085, 0.298791, 0.225814, 0.229226, 0.291804, 0.31487, 0.26085, 0.229226, 0.239899, 0.301917, 0.298791, 0.374039, 0.298791, 0.257454, 0.281712, 0.25406, 0.278302, 0.278302, 0.384043, 0.374039, 0.384043, 0.458154, 0.346032, 0.41194, 0.418646, 0.454136, 0.36309, 0.458154, 0.534167, 0.521092, 0.525368, 0.525368, 0.41194, 0.509769, 0.538167, 0.534167, 0.63748, 0.604312, 0.604312, 0.534167, 0.534167, 0.549308, 0.465241, 0.545602, 0.509769, 0.517562, 0.4292, 0.538167, 0.436924, 0.436924, 0.352862, 0.349426, 0.257454, 0.268042, 0.264545, 0.264545, 0.298791, 0.318242, 0.318242, 0.225814, 0.264545, 0.182256, 0.170161, 0.219301, 0.15284, 0.10481, 0.059222, 0.106997, 0.096677, 0.158265, 0.191378, 0.298791, 0.236433, 0.291804, 0.370445, 0.352862, 0.36309, 0.247041, 0.25031, 0.284882, 0.380708, 0.370445, 0.346032, 0.342579, 0.380708, 0.366687, 0.398279, 0.5017, 0.384043, 0.359901, 0.349426, 0.308712, 0.291804, 0.349426, 0.295083, 0.30533, 0.21291, 0.209395, 0.191378, 0.203355, 0.200174, 0.185198, 0.127496, 0.127496, 0.127496, 0.120615, 0.222385, 0.203355, 0.18812, 0.25406, 0.291804, 0.295083, 0.21291, 0.206376, 0.139895, 0.182256, 0.182256, 0.229226, 0.229226, 0.346032, 0.346032, 0.229226, 0.229226, 0.318242, 0.31487, 0.219301, 0.142424, 0.127496, 0.194234, 0.144935, 0.164327, 0.132295, 0.129801, 0.216401, 0.206376, 0.222385, 0.247041, 0.219301, 0.161087, 0.079919, 0.076542, 0.079919, 0.144935, 0.090864, 0.081712, 0.155435, 0.275179, 0.356642, 0.278302, 0.236433, 0.311707, 0.225814, 0.155435, 0.096677, 0.116183, 0.125101, 0.173081, 0.142424, 0.164327, 0.257454, 0.281712, 0.284882, 0.200174, 0.194234, 0.275179, 0.191378, 0.161087, 0.161087, 0.161087, 0.236433, 0.275179, 0.179055, 0.182256, 0.257454, 0.318242, 0.206376, 0.206376, 0.219301, 0.232838, 0.155435, 0.144935, 0.239899, 0.232838, 0.209395, 0.209395, 0.243554, 0.295083, 0.318242, 0.288399, 0.203355, 0.196879, 0.173081, 0.18812, 0.291804, 0.311707, 0.335645, 0.332115, 0.203355, 0.191378, 0.137348, 0.216401, 0.191378, 0.191378, 0.191378, 0.182256, 0.179055, 0.102787, 0.125101, 0.125101, 0.134866, 0.229226, 0.122885, 0.083462, 0.096677, 0.086953, 0.047319, 0.03976, 0.073402, 0.147574, 0.142424, 0.236433, 0.239899, 0.236433, 0.137348, 0.100716, 0.100716, 0.102787, 0.129801, 0.127496, 0.132295, 0.059222, 0.05306, 0.132295, 0.219301, 0.281712, 0.209395, 0.209395, 0.239899, 0.243554, 0.243554, 0.158265, 0.147574, 0.120615, 0.118441, 0.158265, 0.132295, 0.118441, 0.073402, 0.109221, 0.106997, 0.059222, 0.0704, 0.038858, 0.032017, 0.020522, 0.018106, 0.025762, 0.059222, 0.037156, 0.034068, 0.018106, 0.033407, 0.033407, 0.043307, 0.054297, 0.044297, 0.051831, 0.06184, 0.054297, 0.047319, 0.051831, 0.102787, 0.17593, 0.275179, 0.243554, 0.219301, 0.196879, 0.196879, 0.185198, 0.167087, 0.10481, 0.182256, 0.170161, 0.182256, 0.106997, 0.050641, 0.085092, 0.125101, 0.137348, 0.21291, 0.125101, 0.118441, 0.060549, 0.06184, 0.026892, 0.016528, 0.030003, 0.029376, 0.029376, 0.015694, 0.028107, 0.048328, 0.027463, 0.023534, 0.018415, 0.016826, 0.022306, 0.012727, 0.013016, 0.019401, 0.018787, 0.035586, 0.026892, 0.048328, 0.045352, 0.078022, 0.092881, 0.049374, 0.058088, 0.048328, 0.049374, 0.025316, 0.028695, 0.064632, 0.049374, 0.050641, 0.083462, 0.071867, 0.127496, 0.134866, 0.073402, 0.083462, 0.085092, 0.120615, 0.120615, 0.127496, 0.085092, 0.147574, 0.200174, 0.200174, 0.142424, 0.196879, 0.196879, 0.109221, 0.098513, 0.158265, 0.191378, 0.216401, 0.308712, 0.21291, 0.236433, 0.222385, 0.219301, 0.182256, 0.118441, 0.06184, 0.06312, 0.092881, 0.049374, 0.041405, 0.047319, 0.081712, 0.098513, 0.173081, 0.232838, 0.25406, 0.209395, 0.200174, 0.196879, 0.209395, 0.206376, 0.106997, 0.200174, 0.203355, 0.161087, 0.216401, 0.291804, 0.182256, 0.229226, 0.324872, 0.380708, 0.30533, 0.222385, 0.194234, 0.158265, 0.179055, 0.155435, 0.158265, 0.134866, 0.111485, 0.081712, 0.134866, 0.206376, 0.158265, 0.109221, 0.161087, 0.132295], '')</t>
  </si>
  <si>
    <t>[50, 51, 52, 53, 55, 56, 57, 58, 59, 60, 61, 62, 63, 65, 66, 67, 69, 109]</t>
  </si>
  <si>
    <t xml:space="preserve">F5RRB1|F5RRB1_9ENTR Sulfur carrier protein FdhD OS=Enterobacter hormaechei ATCC 49162 </t>
  </si>
  <si>
    <t>([0.690604, 0.759478, 0.585406, 0.661982, 0.613573, 0.632174, 0.5017, 0.433034, 0.472492, 0.398279, 0.418646, 0.390993, 0.394753, 0.398279, 0.414856, 0.4292, 0.4292, 0.370445, 0.359901, 0.359901, 0.370445, 0.380708, 0.380708, 0.483068, 0.346032, 0.298791, 0.264545, 0.366687, 0.454136, 0.36309, 0.476583, 0.401658, 0.444081, 0.352862, 0.281712, 0.161087, 0.147574, 0.142424, 0.142424, 0.142424, 0.139895, 0.11371, 0.0704, 0.047319, 0.034068, 0.055536, 0.092881, 0.129801, 0.125101, 0.122885, 0.11371, 0.106997, 0.100716, 0.06184, 0.086953, 0.10481, 0.179055, 0.092881, 0.092881, 0.098513, 0.098513, 0.106997, 0.155435, 0.142424, 0.10481, 0.106997, 0.132295, 0.15284, 0.139895, 0.15284, 0.083462, 0.076542, 0.069024, 0.090864, 0.179055, 0.147574, 0.125101, 0.134866, 0.200174, 0.129801, 0.206376, 0.206376, 0.125101, 0.139895, 0.155435, 0.25031, 0.194234, 0.206376, 0.116183, 0.109221, 0.098513, 0.164327, 0.257454, 0.158265, 0.161087, 0.15008, 0.137348, 0.194234, 0.200174, 0.225814, 0.31487, 0.301917, 0.275179, 0.271506, 0.222385, 0.288399, 0.278302, 0.374039, 0.356642, 0.356642, 0.356642, 0.288399, 0.200174, 0.196879, 0.232838, 0.284882, 0.295083, 0.291804, 0.301917, 0.295083, 0.203355, 0.203355, 0.200174, 0.26085, 0.25406, 0.191378, 0.222385, 0.144935, 0.161087, 0.085092, 0.144935, 0.15008, 0.216401, 0.194234, 0.200174, 0.185198, 0.142424, 0.139895, 0.139895, 0.139895, 0.129801, 0.17593, 0.11371, 0.125101, 0.109221, 0.11371, 0.191378, 0.173081, 0.191378, 0.167087, 0.30533, 0.206376, 0.196879, 0.196879, 0.222385, 0.209395, 0.295083, 0.222385, 0.222385, 0.31487, 0.271506, 0.239899, 0.243554, 0.236433, 0.161087, 0.155435, 0.264545, 0.25406, 0.236433, 0.318242, 0.222385, 0.167087, 0.25031, 0.25031, 0.25031, 0.346032, 0.359901, 0.298791, 0.398279, 0.387226, 0.390993, 0.356642, 0.356642, 0.30533, 0.40511, 0.472492, 0.390993, 0.278302, 0.281712, 0.284882, 0.275179, 0.332115, 0.36309, 0.380708, 0.380708, 0.384043, 0.308712, 0.21291, 0.284882, 0.291804, 0.288399, 0.25406, 0.288399, 0.236433, 0.25406, 0.239899, 0.236433, 0.318242, 0.370445, 0.370445, 0.275179, 0.288399, 0.288399, 0.219301, 0.21291, 0.21291, 0.200174, 0.236433, 0.288399, 0.191378, 0.185198, 0.134866, 0.170161, 0.125101, 0.125101, 0.096677, 0.083462, 0.056825, 0.054297, 0.055536, 0.046336, 0.086953, 0.081712, 0.059222, 0.074921, 0.048328, 0.054297, 0.036378, 0.036378, 0.049374, 0.090864, 0.049374, 0.079919, 0.043307, 0.078022, 0.078022, 0.10481, 0.120615, 0.094817, 0.05306, 0.06312, 0.092881, 0.086953, 0.083462, 0.11371, 0.137348, 0.122885, 0.06312, 0.096677, 0.120615, 0.129801, 0.129801, 0.209395, 0.132295, 0.134866, 0.090864, 0.15284, 0.209395, 0.18812, 0.271506, 0.356642, 0.332115, 0.268042, 0.239899, 0.203355, 0.209395, 0.161087, 0.264545], '')</t>
  </si>
  <si>
    <t>[0, 1, 2, 3, 4, 5, 6]</t>
  </si>
  <si>
    <t xml:space="preserve">F5RRB3|F5RRB3_9ENTR Formate dehydrogenase-N, alpha subunit OS=Enterobacter hormaechei ATCC 49162 </t>
  </si>
  <si>
    <t>([0.142424, 0.206376, 0.122885, 0.092881, 0.0704, 0.055536, 0.047319, 0.06184, 0.078022, 0.10481, 0.102787, 0.116183, 0.125101, 0.094817, 0.092881, 0.18812, 0.194234, 0.185198, 0.164327, 0.170161, 0.085092, 0.088832, 0.058088, 0.111485, 0.132295, 0.179055, 0.161087, 0.206376, 0.219301, 0.219301, 0.179055, 0.203355, 0.164327, 0.096677, 0.085092, 0.05306, 0.045352, 0.079919, 0.079919, 0.081712, 0.083462, 0.15008, 0.179055, 0.200174, 0.182256, 0.158265, 0.142424, 0.216401, 0.127496, 0.0704, 0.073402, 0.102787, 0.064632, 0.10481, 0.158265, 0.206376, 0.288399, 0.291804, 0.185198, 0.18812, 0.191378, 0.127496, 0.127496, 0.125101, 0.106997, 0.067594, 0.060549, 0.041405, 0.024826, 0.037156, 0.067594, 0.0704, 0.066181, 0.106997, 0.06312, 0.069024, 0.069024, 0.074921, 0.041405, 0.0704, 0.076542, 0.122885, 0.116183, 0.120615, 0.129801, 0.147574, 0.209395, 0.209395, 0.21291, 0.232838, 0.278302, 0.291804, 0.284882, 0.182256, 0.182256, 0.161087, 0.158265, 0.164327, 0.147574, 0.155435, 0.081712, 0.073402, 0.085092, 0.085092, 0.086953, 0.066181, 0.088832, 0.088832, 0.137348, 0.200174, 0.173081, 0.179055, 0.161087, 0.158265, 0.236433, 0.147574, 0.26085, 0.167087, 0.179055, 0.118441, 0.185198, 0.308712, 0.321458, 0.321458, 0.301917, 0.264545, 0.291804, 0.275179, 0.288399, 0.291804, 0.298791, 0.308712, 0.311707, 0.31487, 0.342579, 0.346032, 0.370445, 0.301917, 0.288399, 0.281712, 0.284882, 0.203355, 0.182256, 0.18812, 0.18812, 0.232838, 0.26085, 0.268042, 0.182256, 0.17593, 0.203355, 0.206376, 0.229226, 0.167087, 0.18812, 0.170161, 0.109221, 0.109221, 0.147574, 0.243554, 0.264545, 0.335645, 0.384043, 0.398279, 0.275179, 0.206376, 0.26085, 0.209395, 0.139895, 0.232838, 0.167087, 0.090864, 0.073402, 0.116183, 0.161087, 0.142424, 0.11371, 0.173081, 0.26085, 0.26085, 0.26085, 0.200174, 0.200174, 0.139895, 0.086953, 0.096677, 0.125101, 0.081712, 0.11371, 0.100716, 0.090864, 0.142424, 0.206376, 0.225814, 0.139895, 0.137348, 0.118441, 0.144935, 0.158265, 0.094817, 0.098513, 0.098513, 0.088832, 0.076542, 0.111485, 0.122885, 0.200174, 0.161087, 0.161087, 0.109221, 0.185198, 0.194234, 0.147574, 0.15008, 0.120615, 0.161087, 0.161087, 0.185198, 0.173081, 0.118441, 0.194234, 0.164327, 0.106997, 0.137348, 0.158265, 0.191378, 0.243554, 0.247041, 0.232838, 0.318242, 0.390993, 0.308712, 0.301917, 0.356642, 0.275179, 0.318242, 0.264545, 0.18812, 0.185198, 0.194234, 0.25031, 0.164327, 0.191378, 0.268042, 0.173081, 0.134866, 0.147574, 0.094817, 0.10481, 0.179055, 0.18812, 0.18812, 0.278302, 0.278302, 0.278302, 0.278302, 0.291804, 0.374039, 0.356642, 0.278302, 0.271506, 0.239899, 0.318242, 0.318242, 0.349426, 0.444081, 0.529623, 0.4292, 0.433034, 0.422041, 0.408655, 0.398279, 0.339168, 0.342579, 0.243554, 0.144935, 0.216401, 0.219301, 0.134866, 0.25031, 0.332115, 0.222385, 0.155435, 0.11371, 0.111485, 0.056825, 0.042364, 0.034068, 0.048328, 0.040537, 0.020876, 0.020876, 0.021381, 0.030611, 0.023963, 0.044297, 0.069024, 0.074921, 0.073402, 0.129801, 0.059222, 0.059222, 0.060549, 0.125101, 0.102787, 0.066181, 0.127496, 0.158265, 0.094817, 0.118441, 0.200174, 0.291804, 0.196879, 0.196879, 0.15008, 0.116183, 0.120615, 0.083462, 0.03976, 0.040537, 0.032017, 0.045352, 0.044297, 0.092881, 0.086953, 0.158265, 0.173081, 0.155435, 0.161087, 0.167087, 0.098513, 0.064632, 0.069024, 0.122885, 0.059222, 0.090864, 0.164327, 0.111485, 0.158265, 0.25031, 0.139895, 0.196879, 0.247041, 0.25031, 0.25031, 0.243554, 0.179055, 0.17593, 0.182256, 0.173081, 0.185198, 0.257454, 0.321458, 0.229226, 0.225814, 0.225814, 0.147574, 0.088832, 0.129801, 0.094817, 0.10481, 0.206376, 0.120615, 0.120615, 0.127496, 0.129801, 0.137348, 0.179055, 0.239899, 0.134866, 0.083462, 0.142424, 0.155435, 0.15284, 0.225814, 0.25031, 0.352862, 0.444081, 0.521092, 0.454136, 0.562014, 0.58069, 0.545602, 0.642678, 0.529623, 0.541878, 0.525368, 0.545602, 0.486429, 0.384043, 0.486429, 0.5017, 0.521092, 0.5017, 0.517562, 0.444081, 0.324872, 0.308712, 0.31487, 0.321458, 0.390993, 0.384043, 0.352862, 0.281712, 0.229226, 0.318242, 0.301917, 0.298791, 0.278302, 0.25031, 0.281712, 0.295083, 0.284882, 0.26085, 0.185198, 0.17593, 0.243554, 0.31487, 0.349426, 0.308712, 0.318242, 0.311707, 0.236433, 0.219301, 0.26085, 0.328603, 0.328603, 0.335645, 0.349426, 0.281712, 0.295083, 0.342579, 0.335645, 0.349426, 0.257454, 0.275179, 0.278302, 0.206376, 0.229226, 0.21291, 0.206376, 0.11371, 0.100716, 0.134866, 0.167087, 0.200174, 0.196879, 0.167087, 0.167087, 0.179055, 0.264545, 0.36309, 0.335645, 0.26085, 0.339168, 0.394753, 0.468512, 0.390993, 0.468512, 0.374039, 0.377384, 0.41194, 0.538167, 0.585406, 0.622677, 0.63748, 0.626927, 0.666105, 0.716283, 0.73685, 0.632174, 0.58069, 0.5017, 0.585406, 0.675549, 0.675549, 0.728858, 0.720929, 0.791621, 0.694846, 0.788093, 0.805026, 0.741537, 0.604312, 0.59508, 0.622677, 0.553315, 0.56648, 0.534167, 0.517562, 0.447574, 0.422041, 0.422041, 0.454136, 0.4292, 0.436924, 0.440853, 0.454136, 0.387226, 0.40511, 0.483068, 0.408655, 0.377384, 0.422041, 0.422041, 0.40511, 0.390993, 0.42561, 0.42561, 0.42561, 0.4292, 0.476583, 0.553315, 0.585406, 0.517562, 0.436924, 0.359901, 0.257454, 0.216401, 0.291804, 0.291804, 0.209395, 0.30533, 0.356642, 0.356642, 0.433034, 0.447574, 0.454136, 0.398279, 0.370445, 0.377384, 0.370445, 0.387226, 0.398279, 0.374039, 0.450668, 0.570702, 0.671169, 0.791621, 0.741537, 0.745909, 0.759478, 0.852992, 0.779859, 0.750527, 0.653063, 0.618285, 0.505461, 0.465241, 0.42561, 0.480142, 0.401658, 0.414856, 0.398279, 0.384043, 0.335645, 0.257454, 0.147574, 0.155435, 0.15008, 0.18812, 0.179055, 0.155435, 0.161087, 0.247041, 0.264545, 0.346032, 0.377384, 0.490133, 0.422041, 0.525368, 0.525368, 0.604312, 0.585406, 0.618285, 0.534167, 0.529623, 0.604312, 0.618285, 0.618285, 0.632174, 0.626927, 0.622677, 0.534167, 0.525368, 0.497853, 0.418646, 0.422041, 0.339168, 0.335645, 0.42561, 0.311707, 0.278302, 0.284882, 0.268042, 0.222385, 0.318242, 0.394753, 0.394753, 0.494003, 0.42561, 0.42561, 0.476583, 0.380708, 0.394753, 0.349426, 0.36309, 0.440853, 0.450668, 0.538167, 0.458154, 0.454136, 0.562014, 0.483068, 0.377384, 0.377384, 0.321458, 0.308712, 0.298791, 0.264545, 0.229226, 0.301917, 0.301917, 0.301917, 0.298791, 0.401658, 0.461924, 0.440853, 0.31487, 0.31487, 0.335645, 0.278302, 0.291804, 0.298791, 0.398279, 0.418646, 0.444081, 0.534167, 0.534167, 0.56648, 0.525368, 0.549308, 0.562014, 0.575842, 0.476583, 0.517562, 0.486429, 0.483068, 0.51388, 0.604312, 0.549308, 0.521092, 0.549308, 0.422041, 0.414856, 0.387226, 0.480142, 0.374039, 0.380708, 0.342579, 0.239899, 0.321458, 0.318242, 0.291804, 0.288399, 0.346032, 0.301917, 0.328603, 0.219301, 0.142424, 0.164327, 0.191378, 0.191378, 0.17593, 0.275179, 0.196879, 0.200174, 0.206376, 0.308712, 0.196879, 0.225814, 0.209395, 0.134866, 0.139895, 0.137348, 0.132295, 0.116183, 0.132295, 0.0704, 0.134866, 0.161087, 0.102787, 0.083462, 0.088832, 0.17593, 0.18812, 0.278302, 0.17593, 0.11371, 0.122885, 0.132295, 0.129801, 0.219301, 0.30533, 0.219301, 0.200174, 0.209395, 0.232838, 0.229226, 0.311707, 0.21291, 0.21291, 0.298791, 0.324872, 0.318242, 0.298791, 0.216401, 0.200174, 0.239899, 0.301917, 0.281712, 0.384043, 0.387226, 0.374039, 0.284882, 0.281712, 0.308712, 0.264545, 0.264545, 0.31487, 0.25031, 0.271506, 0.301917, 0.295083, 0.301917, 0.206376, 0.209395, 0.275179, 0.196879, 0.275179, 0.209395, 0.219301, 0.203355, 0.206376, 0.216401, 0.236433, 0.324872, 0.328603, 0.271506, 0.271506, 0.21291, 0.301917, 0.281712, 0.284882, 0.200174, 0.191378, 0.18812, 0.194234, 0.18812, 0.203355, 0.164327, 0.222385, 0.21291, 0.21291, 0.118441, 0.066181, 0.081712, 0.088832, 0.088832, 0.088832, 0.090864, 0.173081, 0.081712, 0.092881, 0.086953, 0.15008, 0.127496, 0.216401, 0.209395, 0.216401, 0.288399, 0.346032, 0.359901, 0.257454, 0.26085, 0.335645, 0.321458, 0.271506, 0.18812, 0.200174, 0.21291, 0.222385, 0.196879, 0.232838, 0.278302, 0.25406, 0.219301, 0.225814, 0.17593, 0.139895, 0.102787, 0.071867, 0.035586, 0.0198], '')</t>
  </si>
  <si>
    <t>[266, 378, 380, 381, 382, 383, 384, 385, 386, 387, 391, 392, 393, 394, 462, 463, 464, 465, 466, 467, 468, 469, 470, 471, 472, 473, 474, 475, 476, 477, 478, 479, 480, 481, 482, 483, 484, 485, 486, 487, 488, 489, 512, 513, 514, 536, 537, 538, 539, 540, 541, 542, 543, 544, 545, 546, 547, 570, 571, 572, 573, 574, 575, 576, 577, 578, 579, 580, 581, 582, 583, 584, 609, 612, 637, 638, 639, 640, 641, 642, 643, 645, 648, 649, 650, 651, 652]</t>
  </si>
  <si>
    <t xml:space="preserve">F5RRB4|F5RRB4_9ENTR Formate dehydrogenase iron-sulfur subunit OS=Enterobacter hormaechei ATCC 49162 </t>
  </si>
  <si>
    <t>([0.275179, 0.30533, 0.301917, 0.332115, 0.36309, 0.384043, 0.295083, 0.321458, 0.374039, 0.36309, 0.408655, 0.444081, 0.436924, 0.525368, 0.534167, 0.538167, 0.534167, 0.534167, 0.632174, 0.648219, 0.618285, 0.613573, 0.525368, 0.476583, 0.490133, 0.4292, 0.433034, 0.529623, 0.370445, 0.275179, 0.295083, 0.132295, 0.122885, 0.122885, 0.046336, 0.044297, 0.032017, 0.025762, 0.011106, 0.010221, 0.014315, 0.011669, 0.01204, 0.018787, 0.018787, 0.017447, 0.025316, 0.028107, 0.020522, 0.050641, 0.073402, 0.076542, 0.134866, 0.137348, 0.118441, 0.173081, 0.17593, 0.229226, 0.281712, 0.40511, 0.422041, 0.332115, 0.398279, 0.370445, 0.346032, 0.408655, 0.349426, 0.335645, 0.268042, 0.295083, 0.298791, 0.216401, 0.21291, 0.281712, 0.232838, 0.301917, 0.390993, 0.380708, 0.390993, 0.359901, 0.31487, 0.318242, 0.332115, 0.264545, 0.225814, 0.232838, 0.229226, 0.30533, 0.301917, 0.200174, 0.200174, 0.196879, 0.142424, 0.127496, 0.125101, 0.18812, 0.170161, 0.069024, 0.044297, 0.038858, 0.034884, 0.020876, 0.022306, 0.031287, 0.05306, 0.076542, 0.066181, 0.045352, 0.027463, 0.029376, 0.046336, 0.046336, 0.047319, 0.118441, 0.092881, 0.06312, 0.058088, 0.032677, 0.088832, 0.129801, 0.147574, 0.173081, 0.173081, 0.102787, 0.102787, 0.034884, 0.034884, 0.023963, 0.014586, 0.014075, 0.01204, 0.018106, 0.010131, 0.011106, 0.008075, 0.010672, 0.010672, 0.011342, 0.018106, 0.014783, 0.015694, 0.016257, 0.017138, 0.045352, 0.073402, 0.076542, 0.139895, 0.086953, 0.139895, 0.158265, 0.222385, 0.182256, 0.090864, 0.15284, 0.142424, 0.225814, 0.164327, 0.21291, 0.144935, 0.142424, 0.179055, 0.18812, 0.18812, 0.147574, 0.06312, 0.042364, 0.040537, 0.058088, 0.043307, 0.05306, 0.120615, 0.116183, 0.144935, 0.194234, 0.243554, 0.142424, 0.137348, 0.179055, 0.170161, 0.239899, 0.257454, 0.209395, 0.18812, 0.173081, 0.139895, 0.229226, 0.26085, 0.284882, 0.284882, 0.36309, 0.335645, 0.349426, 0.284882, 0.30533, 0.387226, 0.390993, 0.490133, 0.40511, 0.418646, 0.433034, 0.387226, 0.374039, 0.339168, 0.26085, 0.268042, 0.36309, 0.36309, 0.387226, 0.311707, 0.308712, 0.359901, 0.366687, 0.349426, 0.366687, 0.339168, 0.25031, 0.200174, 0.144935, 0.219301, 0.206376, 0.17593, 0.21291, 0.209395, 0.30533, 0.398279, 0.318242, 0.209395, 0.239899, 0.239899, 0.225814, 0.25406, 0.275179, 0.281712, 0.30533, 0.377384, 0.335645, 0.422041, 0.454136, 0.534167, 0.476583, 0.472492, 0.401658, 0.308712, 0.308712, 0.284882, 0.203355, 0.191378, 0.268042, 0.295083, 0.225814, 0.271506, 0.222385, 0.158265, 0.15284, 0.074921, 0.059222, 0.079919, 0.083462, 0.051831, 0.043307, 0.05306, 0.054297, 0.06312, 0.056825, 0.060549, 0.034068, 0.03976, 0.067594, 0.049374, 0.042364, 0.078022, 0.098513, 0.11371, 0.132295, 0.144935, 0.25031, 0.291804, 0.324872, 0.328603, 0.444081, 0.390993, 0.418646, 0.440853, 0.541878, 0.675549, 0.680603, 0.808535, 0.805026, 0.805026, 0.856457, 0.856457, 0.827927, 0.808535, 0.808535, 0.846163, 0.819762, 0.791621, 0.759478, 0.728858, 0.699094], '')</t>
  </si>
  <si>
    <t>[13, 14, 15, 16, 17, 18, 19, 20, 21, 22, 27, 238, 283, 284, 285, 286, 287, 288, 289, 290, 291, 292, 293, 294, 295, 296, 297, 298, 299]</t>
  </si>
  <si>
    <t xml:space="preserve">F5RRB5|F5RRB5_9ENTR Formate dehydrogenase-N, gamma subunit OS=Enterobacter hormaechei ATCC 49162 </t>
  </si>
  <si>
    <t>([0.078022, 0.0704, 0.120615, 0.170161, 0.206376, 0.120615, 0.158265, 0.170161, 0.102787, 0.0704, 0.090864, 0.102787, 0.042364, 0.027463, 0.012727, 0.009483, 0.006142, 0.007315, 0.008409, 0.005872, 0.008525, 0.008156, 0.006194, 0.005799, 0.003671, 0.002366, 0.002078, 0.002138, 0.002155, 0.001872, 0.002581, 0.001722, 0.001344, 0.001692, 0.00225, 0.002435, 0.002035, 0.002976, 0.003461, 0.004161, 0.005992, 0.004247, 0.003701, 0.005378, 0.003821, 0.00407, 0.005932, 0.010221, 0.005799, 0.004483, 0.006988, 0.004976, 0.005318, 0.006245, 0.004899, 0.004135, 0.005623, 0.005086, 0.003607, 0.00246, 0.001778, 0.00103, 0.000906, 0.001142, 0.000614, 0.000614, 0.001, 0.001, 0.000958, 0.001069, 0.000945, 0.00103, 0.00146, 0.002078, 0.002581, 0.002881, 0.002138, 0.001481, 0.002117, 0.003079, 0.004513, 0.003924, 0.006194, 0.010509, 0.007031, 0.008156, 0.009015, 0.009865, 0.011106, 0.011342, 0.013613, 0.025762, 0.024826, 0.025762, 0.024826, 0.023963, 0.022306, 0.06312, 0.051831, 0.0704, 0.071867, 0.069024, 0.098513, 0.056825, 0.022306, 0.022667, 0.030003, 0.040537, 0.019109, 0.010131, 0.005992, 0.005378, 0.004161, 0.00283, 0.001855, 0.001288, 0.000876, 0.001417, 0.001374, 0.001602, 0.001142, 0.000661, 0.000378, 0.000477, 0.000833, 0.000893, 0.000799, 0.000799, 0.001048, 0.001374, 0.001249, 0.001936, 0.002014, 0.0028, 0.003177, 0.003246, 0.004577, 0.003924, 0.003607, 0.002503, 0.002688, 0.002606, 0.003555, 0.004835, 0.003212, 0.002606, 0.003431, 0.003963, 0.003963, 0.002606, 0.002155, 0.002512, 0.001967, 0.002035, 0.00152, 0.00152, 0.002155, 0.001481, 0.00155, 0.001572, 0.002078, 0.001722, 0.001786, 0.001434, 0.001499, 0.002435, 0.002761, 0.002336, 0.003109, 0.00316, 0.003727, 0.003963, 0.005318, 0.006894, 0.007031, 0.006533, 0.009015, 0.009096, 0.015344, 0.016826, 0.016826, 0.020876, 0.042364, 0.079919, 0.125101, 0.134866, 0.134866, 0.0704, 0.064632, 0.06184, 0.086953, 0.073402, 0.120615, 0.116183, 0.118441, 0.206376, 0.308712, 0.30533, 0.301917, 0.284882, 0.40511, 0.433034, 0.414856, 0.394753, 0.387226, 0.380708, 0.328603, 0.301917, 0.436924, 0.671169, 0.661982], '')</t>
  </si>
  <si>
    <t>[209, 210]</t>
  </si>
  <si>
    <t xml:space="preserve">F5RRC1|F5RRC1_9ENTR UPF0761 membrane protein HMPREF9086_0175 OS=Enterobacter hormaechei ATCC 49162 </t>
  </si>
  <si>
    <t>([0.26085, 0.295083, 0.339168, 0.374039, 0.440853, 0.31487, 0.346032, 0.31487, 0.206376, 0.132295, 0.158265, 0.122885, 0.122885, 0.058088, 0.054297, 0.094817, 0.045352, 0.045352, 0.049374, 0.067594, 0.067594, 0.047319, 0.050641, 0.049374, 0.024826, 0.017138, 0.031287, 0.033407, 0.023534, 0.038042, 0.036378, 0.021816, 0.03976, 0.038858, 0.041405, 0.03976, 0.020165, 0.024393, 0.026892, 0.013437, 0.009187, 0.007495, 0.006988, 0.004835, 0.003212, 0.003804, 0.003177, 0.002057, 0.001855, 0.002336, 0.001623, 0.002581, 0.002705, 0.001748, 0.002211, 0.00316, 0.00246, 0.003366, 0.003512, 0.003366, 0.003341, 0.004247, 0.004689, 0.003963, 0.004414, 0.004414, 0.004388, 0.006245, 0.006194, 0.004483, 0.00558, 0.007495, 0.006988, 0.008624, 0.016528, 0.013437, 0.008075, 0.011518, 0.012727, 0.009977, 0.006533, 0.010131, 0.010221, 0.006421, 0.007555, 0.008624, 0.017138, 0.020522, 0.018106, 0.043307, 0.060549, 0.051831, 0.051831, 0.028695, 0.029376, 0.021816, 0.024826, 0.051831, 0.024393, 0.01204, 0.014075, 0.028695, 0.019401, 0.010672, 0.01227, 0.010672, 0.009977, 0.006374, 0.006374, 0.004483, 0.004577, 0.005378, 0.004577, 0.003727, 0.004921, 0.005086, 0.00407, 0.003461, 0.003478, 0.004646, 0.006567, 0.008895, 0.006374, 0.007422, 0.012727, 0.023087, 0.026338, 0.019109, 0.036378, 0.016021, 0.023963, 0.013613, 0.008723, 0.006701, 0.008002, 0.005086, 0.003555, 0.00515, 0.00515, 0.005011, 0.005623, 0.003864, 0.002688, 0.003079, 0.003053, 0.002366, 0.002327, 0.002078, 0.002555, 0.001743, 0.002761, 0.003212, 0.002881, 0.00283, 0.00283, 0.003431, 0.003461, 0.004835, 0.003366, 0.00407, 0.004208, 0.003997, 0.003963, 0.005992, 0.006701, 0.00515, 0.004161, 0.004431, 0.006567, 0.005872, 0.005992, 0.006142, 0.004388, 0.00407, 0.006245, 0.006374, 0.004513, 0.004611, 0.004483, 0.004577, 0.003804, 0.003607, 0.002327, 0.002366, 0.001541, 0.001103, 0.000958, 0.001499, 0.001061, 0.000687, 0.001142, 0.001692, 0.001743, 0.002581, 0.00316, 0.003177, 0.004577, 0.006533, 0.010131, 0.008804, 0.00962, 0.010672, 0.010926, 0.017797, 0.017447, 0.020165, 0.029376, 0.045352, 0.023534, 0.020165, 0.015078, 0.014586, 0.008624, 0.008276, 0.008409, 0.011669, 0.010372, 0.006078, 0.005318, 0.003701, 0.003053, 0.002662, 0.003607, 0.003053, 0.00225, 0.003405, 0.004247, 0.003431, 0.00389, 0.003864, 0.003757, 0.003997, 0.003821, 0.004161, 0.002976, 0.002555, 0.001936, 0.001318, 0.002336, 0.001743, 0.001748, 0.001602, 0.001786, 0.001232, 0.001112, 0.001288, 0.000713, 0.000773, 0.000773, 0.000575, 0.000567, 0.000708, 0.000708, 0.000412, 0.000614, 0.000859, 0.001155, 0.000958, 0.001572, 0.001048, 0.001649, 0.001623, 0.002555, 0.002555, 0.002529, 0.003341, 0.004775, 0.004736, 0.004577, 0.006482, 0.006567, 0.008525, 0.013265, 0.018787, 0.042364, 0.041405, 0.056825, 0.049374, 0.120615, 0.085092, 0.155435, 0.147574, 0.281712, 0.26085, 0.339168, 0.458154, 0.447574, 0.40511, 0.56648, 0.557691, 0.553315, 0.648219, 0.754692], '')</t>
  </si>
  <si>
    <t>[288, 289, 290, 291, 292]</t>
  </si>
  <si>
    <t xml:space="preserve">F5RRC4|F5RRC4_9ENTR Sulfofructose kinase OS=Enterobacter hormaechei ATCC 49162 </t>
  </si>
  <si>
    <t>([0.25406, 0.225814, 0.275179, 0.30533, 0.216401, 0.173081, 0.142424, 0.11371, 0.134866, 0.094817, 0.118441, 0.10481, 0.069024, 0.090864, 0.090864, 0.047319, 0.048328, 0.035586, 0.020165, 0.022306, 0.041405, 0.023963, 0.037156, 0.034884, 0.03976, 0.067594, 0.096677, 0.129801, 0.11371, 0.079919, 0.11371, 0.102787, 0.155435, 0.147574, 0.144935, 0.161087, 0.179055, 0.25406, 0.332115, 0.41194, 0.433034, 0.387226, 0.440853, 0.41194, 0.387226, 0.335645, 0.278302, 0.247041, 0.222385, 0.281712, 0.335645, 0.281712, 0.288399, 0.243554, 0.352862, 0.281712, 0.275179, 0.232838, 0.155435, 0.155435, 0.15284, 0.086953, 0.10481, 0.134866, 0.137348, 0.173081, 0.206376, 0.268042, 0.295083, 0.318242, 0.268042, 0.191378, 0.247041, 0.268042, 0.209395, 0.21291, 0.278302, 0.182256, 0.284882, 0.308712, 0.318242, 0.328603, 0.390993, 0.298791, 0.295083, 0.278302, 0.200174, 0.111485, 0.106997, 0.111485, 0.096677, 0.15008, 0.222385, 0.25031, 0.243554, 0.332115, 0.284882, 0.222385, 0.222385, 0.167087, 0.236433, 0.196879, 0.194234, 0.200174, 0.311707, 0.298791, 0.243554, 0.222385, 0.30533, 0.321458, 0.236433, 0.308712, 0.311707, 0.349426, 0.36309, 0.271506, 0.308712, 0.278302, 0.31487, 0.374039, 0.450668, 0.352862, 0.30533, 0.311707, 0.328603, 0.222385, 0.239899, 0.200174, 0.284882, 0.321458, 0.222385, 0.318242, 0.200174, 0.147574, 0.076542, 0.060549, 0.106997, 0.056825, 0.081712, 0.056825, 0.069024, 0.069024, 0.116183, 0.15284, 0.142424, 0.137348, 0.18812, 0.100716, 0.182256, 0.118441, 0.096677, 0.15008, 0.15008, 0.236433, 0.298791, 0.31487, 0.380708, 0.374039, 0.356642, 0.281712, 0.377384, 0.346032, 0.346032, 0.281712, 0.311707, 0.356642, 0.356642, 0.394753, 0.41194, 0.380708, 0.483068, 0.422041, 0.342579, 0.30533, 0.209395, 0.203355, 0.278302, 0.243554, 0.21291, 0.268042, 0.239899, 0.225814, 0.225814, 0.25031, 0.31487, 0.229226, 0.191378, 0.182256, 0.111485, 0.182256, 0.216401, 0.196879, 0.291804, 0.398279, 0.42561, 0.538167, 0.553315, 0.509769, 0.414856, 0.436924, 0.458154, 0.545602, 0.562014, 0.604312, 0.461924, 0.461924, 0.570702, 0.575842, 0.58069, 0.59917, 0.483068, 0.40511, 0.408655, 0.408655, 0.390993, 0.384043, 0.377384, 0.366687, 0.31487, 0.291804, 0.216401, 0.147574, 0.185198, 0.173081, 0.170161, 0.222385, 0.147574, 0.137348, 0.137348, 0.144935, 0.232838, 0.328603, 0.284882, 0.295083, 0.219301, 0.225814, 0.173081, 0.116183, 0.122885, 0.18812, 0.295083, 0.374039, 0.433034, 0.41194, 0.4292, 0.36309, 0.288399, 0.374039, 0.377384, 0.346032, 0.308712, 0.243554, 0.185198, 0.288399, 0.200174, 0.26085, 0.264545, 0.335645, 0.318242, 0.349426, 0.318242, 0.288399, 0.298791, 0.298791, 0.232838, 0.225814, 0.185198, 0.257454, 0.25031, 0.222385, 0.191378, 0.191378, 0.18812, 0.17593, 0.17593, 0.164327, 0.167087, 0.15284, 0.17593, 0.25031, 0.21291, 0.239899, 0.239899, 0.229226, 0.182256, 0.278302, 0.284882, 0.295083, 0.332115, 0.346032, 0.374039, 0.436924, 0.465241, 0.387226, 0.387226, 0.387226, 0.401658, 0.295083, 0.236433, 0.173081, 0.147574, 0.122885, 0.096677, 0.092881, 0.069024, 0.10481, 0.051831, 0.031287, 0.058088], '')</t>
  </si>
  <si>
    <t>[195, 196, 197, 201, 202, 203, 206, 207, 208, 209]</t>
  </si>
  <si>
    <t xml:space="preserve">F5RRC5|F5RRC5_9ENTR 3-sulfolactaldehyde reductase OS=Enterobacter hormaechei ATCC 49162 </t>
  </si>
  <si>
    <t>([0.022667, 0.023087, 0.035586, 0.037156, 0.076542, 0.071867, 0.073402, 0.092881, 0.125101, 0.088832, 0.064632, 0.083462, 0.088832, 0.106997, 0.185198, 0.225814, 0.25406, 0.36309, 0.295083, 0.271506, 0.291804, 0.209395, 0.26085, 0.301917, 0.346032, 0.275179, 0.243554, 0.291804, 0.257454, 0.164327, 0.179055, 0.288399, 0.288399, 0.275179, 0.243554, 0.239899, 0.194234, 0.247041, 0.203355, 0.281712, 0.4292, 0.377384, 0.465241, 0.414856, 0.342579, 0.339168, 0.390993, 0.433034, 0.444081, 0.370445, 0.384043, 0.359901, 0.342579, 0.301917, 0.216401, 0.288399, 0.298791, 0.328603, 0.377384, 0.324872, 0.247041, 0.21291, 0.25031, 0.173081, 0.132295, 0.086953, 0.079919, 0.085092, 0.109221, 0.092881, 0.11371, 0.116183, 0.216401, 0.206376, 0.164327, 0.243554, 0.21291, 0.216401, 0.185198, 0.106997, 0.116183, 0.096677, 0.10481, 0.078022, 0.120615, 0.191378, 0.196879, 0.209395, 0.219301, 0.134866, 0.147574, 0.219301, 0.301917, 0.236433, 0.161087, 0.15008, 0.15284, 0.161087, 0.116183, 0.116183, 0.206376, 0.284882, 0.380708, 0.25406, 0.298791, 0.21291, 0.167087, 0.278302, 0.200174, 0.200174, 0.219301, 0.203355, 0.200174, 0.191378, 0.225814, 0.328603, 0.436924, 0.398279, 0.284882, 0.295083, 0.324872, 0.308712, 0.219301, 0.15008, 0.170161, 0.106997, 0.142424, 0.173081, 0.158265, 0.229226, 0.164327, 0.264545, 0.281712, 0.209395, 0.225814, 0.229226, 0.185198, 0.185198, 0.25031, 0.278302, 0.225814, 0.185198, 0.15008, 0.182256, 0.257454, 0.352862, 0.465241, 0.408655, 0.311707, 0.324872, 0.281712, 0.311707, 0.275179, 0.295083, 0.359901, 0.288399, 0.281712, 0.216401, 0.216401, 0.127496, 0.182256, 0.182256, 0.139895, 0.17593, 0.229226, 0.142424, 0.106997, 0.092881, 0.086953, 0.129801, 0.073402, 0.098513, 0.081712, 0.048328, 0.038858, 0.032017, 0.049374, 0.040537, 0.06184, 0.038858, 0.035586, 0.023963, 0.047319, 0.071867, 0.038858, 0.035586, 0.03976, 0.051831, 0.025762, 0.051831, 0.041405, 0.058088, 0.031287, 0.03976, 0.044297, 0.034068, 0.042364, 0.035586, 0.046336, 0.071867, 0.088832, 0.142424, 0.196879, 0.17593, 0.216401, 0.191378, 0.200174, 0.291804, 0.288399, 0.308712, 0.332115, 0.41194, 0.447574, 0.465241, 0.377384, 0.447574, 0.490133, 0.505461, 0.414856, 0.408655, 0.408655, 0.408655, 0.298791, 0.257454, 0.167087, 0.170161, 0.194234, 0.161087, 0.161087, 0.164327, 0.26085, 0.15008, 0.139895, 0.078022, 0.096677, 0.096677, 0.102787, 0.069024, 0.051831, 0.094817, 0.10481, 0.049374, 0.066181, 0.086953, 0.134866, 0.17593, 0.194234, 0.18812, 0.216401, 0.17593, 0.147574, 0.137348, 0.21291, 0.232838, 0.264545, 0.194234, 0.288399, 0.288399, 0.321458, 0.359901, 0.31487, 0.268042, 0.346032, 0.342579, 0.40511, 0.377384, 0.444081, 0.418646, 0.414856, 0.42561, 0.4292, 0.370445, 0.291804, 0.30533, 0.298791, 0.301917, 0.41194, 0.366687, 0.352862, 0.356642, 0.349426, 0.30533, 0.339168, 0.346032, 0.339168, 0.352862, 0.324872, 0.281712, 0.243554, 0.324872, 0.288399, 0.298791, 0.401658, 0.509769, 0.454136, 0.394753], '')</t>
  </si>
  <si>
    <t>[217, 293]</t>
  </si>
  <si>
    <t xml:space="preserve">F5RRC6|F5RRC6_9ENTR Sulfofructosephosphate aldolase OS=Enterobacter hormaechei ATCC 49162 </t>
  </si>
  <si>
    <t>([0.102787, 0.18812, 0.225814, 0.257454, 0.288399, 0.170161, 0.161087, 0.147574, 0.100716, 0.100716, 0.078022, 0.116183, 0.120615, 0.161087, 0.278302, 0.232838, 0.284882, 0.291804, 0.185198, 0.232838, 0.129801, 0.102787, 0.067594, 0.054297, 0.054297, 0.044297, 0.111485, 0.090864, 0.142424, 0.15284, 0.18812, 0.275179, 0.268042, 0.264545, 0.170161, 0.155435, 0.203355, 0.144935, 0.139895, 0.155435, 0.203355, 0.284882, 0.288399, 0.321458, 0.264545, 0.182256, 0.21291, 0.21291, 0.191378, 0.134866, 0.194234, 0.161087, 0.086953, 0.047319, 0.029376, 0.056825, 0.059222, 0.056825, 0.058088, 0.036378, 0.031287, 0.029376, 0.038858, 0.027463, 0.018787, 0.035586, 0.066181, 0.071867, 0.046336, 0.055536, 0.055536, 0.055536, 0.069024, 0.078022, 0.109221, 0.132295, 0.071867, 0.042364, 0.032677, 0.054297, 0.094817, 0.179055, 0.096677, 0.050641, 0.109221, 0.158265, 0.155435, 0.144935, 0.079919, 0.118441, 0.118441, 0.15284, 0.15284, 0.10481, 0.106997, 0.074921, 0.10481, 0.167087, 0.243554, 0.185198, 0.229226, 0.18812, 0.179055, 0.25406, 0.271506, 0.236433, 0.236433, 0.239899, 0.239899, 0.332115, 0.298791, 0.339168, 0.239899, 0.236433, 0.219301, 0.200174, 0.219301, 0.132295, 0.083462, 0.076542, 0.132295, 0.132295, 0.170161, 0.17593, 0.236433, 0.318242, 0.332115, 0.328603, 0.225814, 0.243554, 0.209395, 0.15008, 0.173081, 0.219301, 0.129801, 0.21291, 0.30533, 0.288399, 0.301917, 0.394753, 0.408655, 0.422041, 0.40511, 0.301917, 0.196879, 0.167087, 0.096677, 0.050641, 0.056825, 0.118441, 0.069024, 0.054297, 0.085092, 0.106997, 0.15284, 0.25031, 0.236433, 0.229226, 0.288399, 0.328603, 0.21291, 0.21291, 0.200174, 0.219301, 0.318242, 0.377384, 0.284882, 0.284882, 0.390993, 0.342579, 0.278302, 0.349426, 0.440853, 0.352862, 0.318242, 0.298791, 0.301917, 0.30533, 0.275179, 0.321458, 0.268042, 0.284882, 0.264545, 0.196879, 0.196879, 0.155435, 0.21291, 0.222385, 0.206376, 0.196879, 0.222385, 0.257454, 0.268042, 0.26085, 0.359901, 0.377384, 0.278302, 0.194234, 0.170161, 0.170161, 0.158265, 0.247041, 0.339168, 0.25406, 0.339168, 0.335645, 0.384043, 0.257454, 0.311707, 0.384043, 0.418646, 0.321458, 0.25406, 0.161087, 0.092881, 0.086953, 0.079919, 0.132295, 0.142424, 0.179055, 0.219301, 0.216401, 0.137348, 0.073402, 0.147574, 0.137348, 0.106997, 0.06312, 0.11371, 0.086953, 0.090864, 0.056825, 0.11371, 0.139895, 0.219301, 0.275179, 0.271506, 0.275179, 0.170161, 0.155435, 0.122885, 0.11371, 0.111485, 0.147574, 0.179055, 0.086953, 0.088832, 0.109221, 0.109221, 0.06312, 0.098513, 0.0704, 0.109221, 0.111485, 0.139895, 0.15284, 0.111485, 0.088832, 0.049374, 0.096677, 0.167087, 0.118441, 0.118441, 0.078022, 0.118441, 0.170161, 0.173081, 0.182256, 0.179055, 0.161087, 0.247041, 0.264545, 0.25406, 0.155435, 0.155435, 0.161087, 0.118441, 0.15284, 0.158265, 0.236433, 0.236433, 0.196879, 0.271506, 0.243554, 0.30533, 0.225814, 0.196879, 0.291804, 0.236433, 0.196879, 0.311707], '')</t>
  </si>
  <si>
    <t xml:space="preserve">F5RRC7|F5RRC7_9ENTR Sulfoquinovose isomerase OS=Enterobacter hormaechei ATCC 49162 </t>
  </si>
  <si>
    <t>([0.179055, 0.100716, 0.06312, 0.102787, 0.147574, 0.196879, 0.232838, 0.271506, 0.298791, 0.229226, 0.173081, 0.229226, 0.129801, 0.206376, 0.308712, 0.311707, 0.278302, 0.332115, 0.275179, 0.30533, 0.298791, 0.298791, 0.278302, 0.352862, 0.243554, 0.158265, 0.144935, 0.15008, 0.155435, 0.15284, 0.247041, 0.268042, 0.257454, 0.366687, 0.377384, 0.324872, 0.311707, 0.346032, 0.374039, 0.349426, 0.225814, 0.144935, 0.15008, 0.219301, 0.219301, 0.264545, 0.264545, 0.26085, 0.18812, 0.102787, 0.088832, 0.055536, 0.0704, 0.059222, 0.064632, 0.046336, 0.064632, 0.06184, 0.071867, 0.071867, 0.102787, 0.102787, 0.142424, 0.088832, 0.073402, 0.083462, 0.109221, 0.170161, 0.111485, 0.167087, 0.232838, 0.179055, 0.25031, 0.275179, 0.328603, 0.232838, 0.275179, 0.284882, 0.288399, 0.271506, 0.268042, 0.295083, 0.387226, 0.318242, 0.301917, 0.332115, 0.247041, 0.18812, 0.200174, 0.288399, 0.291804, 0.318242, 0.339168, 0.264545, 0.275179, 0.216401, 0.298791, 0.301917, 0.301917, 0.30533, 0.196879, 0.209395, 0.209395, 0.122885, 0.116183, 0.139895, 0.100716, 0.090864, 0.129801, 0.102787, 0.081712, 0.073402, 0.06184, 0.06184, 0.094817, 0.092881, 0.109221, 0.109221, 0.129801, 0.134866, 0.11371, 0.185198, 0.173081, 0.109221, 0.125101, 0.222385, 0.295083, 0.352862, 0.352862, 0.370445, 0.339168, 0.281712, 0.301917, 0.324872, 0.295083, 0.185198, 0.10481, 0.10481, 0.116183, 0.106997, 0.106997, 0.134866, 0.10481, 0.069024, 0.069024, 0.125101, 0.118441, 0.059222, 0.074921, 0.134866, 0.10481, 0.079919, 0.129801, 0.118441, 0.125101, 0.21291, 0.328603, 0.332115, 0.328603, 0.311707, 0.298791, 0.295083, 0.257454, 0.318242, 0.342579, 0.42561, 0.384043, 0.324872, 0.444081, 0.41194, 0.288399, 0.232838, 0.26085, 0.203355, 0.127496, 0.127496, 0.079919, 0.079919, 0.134866, 0.147574, 0.137348, 0.134866, 0.067594, 0.045352, 0.044297, 0.055536, 0.048328, 0.032677, 0.045352, 0.024393, 0.024393, 0.046336, 0.05306, 0.051831, 0.044297, 0.078022, 0.078022, 0.078022, 0.064632, 0.06184, 0.056825, 0.06312, 0.0704, 0.071867, 0.111485, 0.073402, 0.085092, 0.106997, 0.164327, 0.096677, 0.161087, 0.18812, 0.203355, 0.170161, 0.257454, 0.366687, 0.291804, 0.271506, 0.339168, 0.268042, 0.291804, 0.209395, 0.21291, 0.209395, 0.335645, 0.321458, 0.374039, 0.349426, 0.222385, 0.21291, 0.295083, 0.191378, 0.18812, 0.179055, 0.284882, 0.295083, 0.271506, 0.346032, 0.257454, 0.170161, 0.281712, 0.170161, 0.25031, 0.229226, 0.139895, 0.086953, 0.058088, 0.058088, 0.035586, 0.066181, 0.060549, 0.060549, 0.064632, 0.069024, 0.056825, 0.049374, 0.021381, 0.022667, 0.024826, 0.054297, 0.10481, 0.10481, 0.10481, 0.060549, 0.037156, 0.071867, 0.106997, 0.15008, 0.155435, 0.236433, 0.167087, 0.106997, 0.116183, 0.161087, 0.15284, 0.11371, 0.11371, 0.209395, 0.173081, 0.094817, 0.069024, 0.069024, 0.064632, 0.122885, 0.170161, 0.264545, 0.25031, 0.142424, 0.118441, 0.066181, 0.06312, 0.074921, 0.144935, 0.086953, 0.106997, 0.106997, 0.164327, 0.194234, 0.120615, 0.098513, 0.164327, 0.206376, 0.17593, 0.122885, 0.11371, 0.073402, 0.079919, 0.046336, 0.06312, 0.102787, 0.155435, 0.118441, 0.167087, 0.170161, 0.239899, 0.139895, 0.118441, 0.071867, 0.031287, 0.056825, 0.055536, 0.06184, 0.055536, 0.067594, 0.081712, 0.094817, 0.088832, 0.085092, 0.118441, 0.096677, 0.044297, 0.056825, 0.076542, 0.040537, 0.021381, 0.026892, 0.025762, 0.021381, 0.020876, 0.037156, 0.019401, 0.016826, 0.01227, 0.013016, 0.008002, 0.009294, 0.009401, 0.015344, 0.013613, 0.010131, 0.010221, 0.018106, 0.018787, 0.01227, 0.022306, 0.041405, 0.040537, 0.086953, 0.139895, 0.161087, 0.170161, 0.275179, 0.359901, 0.349426, 0.243554, 0.36309, 0.346032, 0.324872, 0.332115, 0.349426, 0.352862, 0.342579, 0.318242, 0.21291, 0.21291, 0.18812, 0.132295, 0.073402, 0.046336, 0.023534, 0.040537, 0.036378, 0.020522, 0.024393, 0.020876, 0.030003, 0.031287, 0.031287, 0.019109, 0.015344, 0.016257, 0.022667, 0.028695, 0.026338, 0.038042, 0.067594, 0.041405, 0.034884, 0.067594, 0.094817, 0.161087, 0.120615, 0.122885, 0.173081, 0.129801, 0.18812, 0.194234, 0.142424, 0.116183, 0.18812, 0.194234, 0.127496, 0.127496], '')</t>
  </si>
  <si>
    <t xml:space="preserve">F5RRD3|F5RRD3_9ENTR Glutamine synthetase OS=Enterobacter hormaechei ATCC 49162 </t>
  </si>
  <si>
    <t>([0.232838, 0.31487, 0.346032, 0.408655, 0.346032, 0.359901, 0.26085, 0.219301, 0.26085, 0.206376, 0.229226, 0.173081, 0.179055, 0.21291, 0.196879, 0.191378, 0.25031, 0.31487, 0.332115, 0.384043, 0.458154, 0.384043, 0.370445, 0.291804, 0.301917, 0.335645, 0.339168, 0.454136, 0.450668, 0.450668, 0.497853, 0.529623, 0.525368, 0.408655, 0.418646, 0.436924, 0.450668, 0.433034, 0.408655, 0.278302, 0.275179, 0.281712, 0.339168, 0.332115, 0.328603, 0.301917, 0.332115, 0.239899, 0.21291, 0.281712, 0.191378, 0.229226, 0.229226, 0.332115, 0.447574, 0.387226, 0.30533, 0.219301, 0.196879, 0.264545, 0.380708, 0.342579, 0.342579, 0.352862, 0.328603, 0.332115, 0.257454, 0.26085, 0.390993, 0.30533, 0.21291, 0.311707, 0.321458, 0.328603, 0.339168, 0.25031, 0.216401, 0.203355, 0.278302, 0.25031, 0.232838, 0.158265, 0.120615, 0.132295, 0.15008, 0.173081, 0.25031, 0.247041, 0.25406, 0.225814, 0.232838, 0.335645, 0.311707, 0.301917, 0.301917, 0.291804, 0.366687, 0.36309, 0.41194, 0.40511, 0.465241, 0.42561, 0.529623, 0.657645, 0.509769, 0.398279, 0.390993, 0.384043, 0.468512, 0.458154, 0.380708, 0.447574, 0.447574, 0.458154, 0.384043, 0.281712, 0.191378, 0.194234, 0.298791, 0.346032, 0.387226, 0.414856, 0.342579, 0.225814, 0.144935, 0.139895, 0.216401, 0.232838, 0.167087, 0.158265, 0.088832, 0.134866, 0.132295, 0.122885, 0.074921, 0.106997, 0.161087, 0.25031, 0.247041, 0.161087, 0.125101, 0.066181, 0.06184, 0.118441, 0.129801, 0.206376, 0.30533, 0.264545, 0.161087, 0.239899, 0.243554, 0.342579, 0.346032, 0.370445, 0.278302, 0.374039, 0.377384, 0.377384, 0.390993, 0.384043, 0.447574, 0.476583, 0.562014, 0.585406, 0.570702, 0.59508, 0.557691, 0.557691, 0.59917, 0.608892, 0.480142, 0.509769, 0.447574, 0.468512, 0.509769, 0.545602, 0.534167, 0.529623, 0.525368, 0.534167, 0.553315, 0.468512, 0.472492, 0.472492, 0.447574, 0.40511, 0.387226, 0.321458, 0.25031, 0.206376, 0.31487, 0.4292, 0.359901, 0.418646, 0.31487, 0.229226, 0.229226, 0.239899, 0.21291, 0.216401, 0.203355, 0.200174, 0.291804, 0.225814, 0.200174, 0.200174, 0.209395, 0.284882, 0.374039, 0.458154, 0.525368, 0.422041, 0.377384, 0.422041, 0.4292, 0.401658, 0.472492, 0.545602, 0.472492, 0.509769, 0.505461, 0.497853, 0.461924, 0.447574, 0.538167, 0.483068, 0.497853, 0.447574, 0.352862, 0.335645, 0.236433, 0.167087, 0.185198, 0.219301, 0.225814, 0.167087, 0.236433, 0.232838, 0.239899, 0.185198, 0.179055, 0.182256, 0.18812, 0.18812, 0.185198, 0.098513, 0.122885, 0.127496, 0.191378, 0.30533, 0.26085, 0.25406, 0.30533, 0.370445, 0.374039, 0.359901, 0.418646, 0.444081, 0.394753, 0.394753, 0.41194, 0.42561, 0.377384, 0.374039, 0.324872, 0.318242, 0.418646, 0.476583, 0.447574, 0.450668, 0.440853, 0.40511, 0.398279, 0.398279, 0.384043, 0.380708, 0.384043, 0.288399, 0.257454, 0.295083, 0.206376, 0.288399, 0.298791, 0.359901, 0.328603, 0.328603, 0.339168, 0.239899, 0.15284, 0.15284, 0.144935, 0.096677, 0.090864, 0.167087, 0.17593, 0.15284, 0.147574, 0.122885, 0.134866, 0.170161, 0.15008, 0.15284, 0.129801, 0.127496, 0.132295, 0.161087, 0.236433, 0.239899, 0.335645, 0.328603, 0.332115, 0.346032, 0.332115, 0.356642, 0.380708, 0.366687, 0.30533, 0.321458, 0.318242, 0.42561, 0.349426, 0.335645, 0.332115, 0.332115, 0.225814, 0.200174, 0.167087, 0.167087, 0.167087, 0.17593, 0.264545, 0.229226, 0.219301, 0.209395, 0.275179, 0.167087, 0.194234, 0.222385, 0.15284, 0.15284, 0.132295, 0.209395, 0.25031, 0.295083, 0.328603, 0.433034, 0.346032, 0.398279, 0.328603, 0.321458, 0.209395, 0.239899, 0.284882, 0.311707, 0.366687, 0.328603, 0.433034, 0.433034, 0.401658, 0.387226, 0.342579, 0.236433, 0.179055, 0.155435, 0.120615, 0.074921, 0.055536, 0.076542, 0.067594, 0.060549, 0.064632, 0.120615, 0.058088, 0.051831, 0.047319, 0.056825, 0.038042, 0.036378, 0.036378, 0.064632, 0.116183, 0.147574, 0.203355, 0.25031, 0.278302, 0.370445, 0.366687, 0.321458, 0.366687, 0.291804, 0.398279, 0.408655, 0.4292, 0.549308, 0.517562, 0.497853, 0.525368, 0.525368, 0.549308, 0.538167, 0.468512, 0.418646, 0.450668, 0.497853, 0.401658, 0.422041, 0.4292, 0.480142, 0.490133, 0.490133, 0.545602, 0.4292, 0.418646, 0.366687, 0.366687, 0.398279, 0.422041, 0.295083, 0.308712, 0.291804, 0.243554, 0.308712, 0.339168, 0.275179, 0.173081, 0.257454, 0.25406, 0.25406, 0.25406, 0.247041, 0.247041, 0.247041, 0.239899, 0.144935, 0.147574, 0.085092, 0.083462, 0.078022, 0.161087, 0.257454, 0.257454, 0.308712, 0.301917, 0.232838, 0.291804, 0.352862, 0.352862, 0.366687, 0.346032, 0.408655, 0.4292, 0.440853, 0.359901, 0.476583, 0.483068, 0.422041, 0.41194, 0.418646, 0.339168, 0.295083, 0.247041, 0.203355, 0.155435, 0.132295, 0.173081, 0.147574, 0.164327, 0.11371, 0.054297], '')</t>
  </si>
  <si>
    <t>[31, 32, 102, 103, 104, 162, 163, 164, 165, 166, 167, 168, 169, 171, 174, 175, 176, 177, 178, 179, 180, 210, 217, 219, 220, 224, 393, 394, 396, 397, 398, 399, 410]</t>
  </si>
  <si>
    <t xml:space="preserve">F5RRD4|F5RRD4_9ENTR histidine kinase OS=Enterobacter hormaechei ATCC 49162 </t>
  </si>
  <si>
    <t>([0.529623, 0.356642, 0.247041, 0.30533, 0.335645, 0.25031, 0.161087, 0.206376, 0.232838, 0.161087, 0.122885, 0.092881, 0.073402, 0.078022, 0.088832, 0.098513, 0.10481, 0.067594, 0.037156, 0.050641, 0.028695, 0.022667, 0.047319, 0.106997, 0.079919, 0.066181, 0.118441, 0.206376, 0.125101, 0.074921, 0.11371, 0.182256, 0.264545, 0.308712, 0.291804, 0.271506, 0.170161, 0.15008, 0.17593, 0.25406, 0.284882, 0.288399, 0.359901, 0.366687, 0.239899, 0.18812, 0.219301, 0.134866, 0.067594, 0.11371, 0.11371, 0.147574, 0.078022, 0.078022, 0.055536, 0.043307, 0.046336, 0.090864, 0.167087, 0.10481, 0.106997, 0.067594, 0.116183, 0.094817, 0.083462, 0.071867, 0.127496, 0.139895, 0.232838, 0.36309, 0.284882, 0.380708, 0.278302, 0.308712, 0.206376, 0.308712, 0.342579, 0.335645, 0.311707, 0.321458, 0.308712, 0.216401, 0.25031, 0.170161, 0.170161, 0.144935, 0.25406, 0.247041, 0.15284, 0.173081, 0.167087, 0.236433, 0.196879, 0.185198, 0.17593, 0.191378, 0.194234, 0.164327, 0.139895, 0.170161, 0.134866, 0.236433, 0.335645, 0.342579, 0.4292, 0.418646, 0.366687, 0.359901, 0.366687, 0.472492, 0.440853, 0.339168, 0.346032, 0.390993, 0.461924, 0.56648, 0.694846, 0.538167, 0.545602, 0.549308, 0.505461, 0.56648, 0.458154, 0.370445, 0.36309, 0.36309, 0.284882, 0.342579, 0.349426, 0.359901, 0.247041, 0.236433, 0.335645, 0.366687, 0.275179, 0.30533, 0.298791, 0.206376, 0.30533, 0.332115, 0.332115, 0.30533, 0.295083, 0.295083, 0.281712, 0.288399, 0.288399, 0.339168, 0.288399, 0.31487, 0.31487, 0.450668, 0.42561, 0.328603, 0.264545, 0.36309, 0.281712, 0.288399, 0.387226, 0.318242, 0.222385, 0.161087, 0.203355, 0.200174, 0.257454, 0.352862, 0.342579, 0.26085, 0.288399, 0.384043, 0.26085, 0.17593, 0.155435, 0.179055, 0.17593, 0.132295, 0.120615, 0.216401, 0.216401, 0.209395, 0.318242, 0.41194, 0.480142, 0.476583, 0.394753, 0.4292, 0.4292, 0.436924, 0.422041, 0.436924, 0.418646, 0.433034, 0.480142, 0.483068, 0.483068, 0.497853, 0.51388, 0.51388, 0.390993, 0.31487, 0.308712, 0.243554, 0.257454, 0.206376, 0.229226, 0.31487, 0.324872, 0.239899, 0.243554, 0.257454, 0.182256, 0.179055, 0.264545, 0.206376, 0.206376, 0.239899, 0.311707, 0.298791, 0.332115, 0.4292, 0.414856, 0.384043, 0.422041, 0.422041, 0.545602, 0.517562, 0.51388, 0.398279, 0.490133, 0.490133, 0.505461, 0.497853, 0.41194, 0.41194, 0.401658, 0.318242, 0.278302, 0.291804, 0.346032, 0.229226, 0.222385, 0.278302, 0.222385, 0.216401, 0.21291, 0.196879, 0.185198, 0.179055, 0.284882, 0.179055, 0.10481, 0.096677, 0.147574, 0.225814, 0.209395, 0.311707, 0.352862, 0.25031, 0.247041, 0.191378, 0.281712, 0.191378, 0.219301, 0.30533, 0.236433, 0.222385, 0.134866, 0.132295, 0.079919, 0.06184, 0.092881, 0.15008, 0.142424, 0.155435, 0.100716, 0.11371, 0.118441, 0.147574, 0.243554, 0.264545, 0.352862, 0.25406, 0.366687, 0.394753, 0.394753, 0.380708, 0.390993, 0.494003, 0.505461, 0.505461, 0.422041, 0.36309, 0.401658, 0.458154, 0.374039, 0.444081, 0.4292, 0.41194, 0.418646, 0.418646, 0.387226, 0.394753, 0.494003, 0.374039, 0.346032, 0.257454, 0.339168, 0.239899, 0.200174, 0.191378, 0.284882, 0.30533, 0.301917, 0.281712, 0.324872, 0.398279, 0.398279, 0.398279, 0.398279, 0.284882, 0.298791, 0.194234, 0.194234, 0.191378, 0.173081, 0.200174, 0.284882, 0.288399, 0.387226, 0.4292, 0.324872, 0.308712, 0.321458, 0.311707, 0.21291, 0.236433, 0.15284, 0.15008, 0.147574, 0.125101, 0.17593, 0.134866, 0.209395, 0.170161, 0.137348, 0.232838, 0.144935, 0.109221, 0.0704], '')</t>
  </si>
  <si>
    <t>[0, 115, 116, 117, 118, 119, 120, 121, 196, 197, 224, 225, 226, 230, 288, 289]</t>
  </si>
  <si>
    <t xml:space="preserve">F5RRD5|F5RRD5_9ENTR DNA-binding transcriptional regulator NtrC OS=Enterobacter hormaechei ATCC 49162 </t>
  </si>
  <si>
    <t>([0.059222, 0.100716, 0.134866, 0.170161, 0.100716, 0.125101, 0.076542, 0.059222, 0.040537, 0.06184, 0.076542, 0.081712, 0.043307, 0.045352, 0.046336, 0.069024, 0.10481, 0.11371, 0.164327, 0.173081, 0.167087, 0.161087, 0.079919, 0.090864, 0.090864, 0.161087, 0.164327, 0.278302, 0.281712, 0.291804, 0.284882, 0.257454, 0.206376, 0.301917, 0.301917, 0.295083, 0.332115, 0.36309, 0.472492, 0.401658, 0.377384, 0.288399, 0.284882, 0.41194, 0.301917, 0.298791, 0.25406, 0.288399, 0.271506, 0.295083, 0.394753, 0.380708, 0.324872, 0.380708, 0.288399, 0.196879, 0.196879, 0.203355, 0.106997, 0.094817, 0.147574, 0.216401, 0.301917, 0.335645, 0.281712, 0.288399, 0.324872, 0.298791, 0.179055, 0.111485, 0.11371, 0.106997, 0.086953, 0.144935, 0.170161, 0.264545, 0.268042, 0.284882, 0.247041, 0.308712, 0.247041, 0.236433, 0.209395, 0.129801, 0.116183, 0.15284, 0.229226, 0.173081, 0.139895, 0.225814, 0.219301, 0.17593, 0.200174, 0.222385, 0.25406, 0.15284, 0.15284, 0.15008, 0.15008, 0.191378, 0.191378, 0.18812, 0.164327, 0.122885, 0.139895, 0.147574, 0.137348, 0.116183, 0.081712, 0.15008, 0.147574, 0.147574, 0.239899, 0.229226, 0.247041, 0.229226, 0.356642, 0.377384, 0.468512, 0.461924, 0.41194, 0.476583, 0.570702, 0.483068, 0.585406, 0.724957, 0.707965, 0.712013, 0.767246, 0.767246, 0.657645, 0.648219, 0.795062, 0.741537, 0.759478, 0.699094, 0.626927, 0.626927, 0.604312, 0.51388, 0.394753, 0.42561, 0.30533, 0.206376, 0.308712, 0.311707, 0.194234, 0.18812, 0.185198, 0.173081, 0.257454, 0.25031, 0.25031, 0.164327, 0.122885, 0.058088, 0.076542, 0.098513, 0.100716, 0.090864, 0.137348, 0.236433, 0.236433, 0.318242, 0.4292, 0.335645, 0.264545, 0.318242, 0.321458, 0.288399, 0.203355, 0.209395, 0.301917, 0.308712, 0.380708, 0.505461, 0.613573, 0.553315, 0.545602, 0.490133, 0.529623, 0.414856, 0.318242, 0.288399, 0.209395, 0.203355, 0.25406, 0.295083, 0.298791, 0.206376, 0.271506, 0.356642, 0.359901, 0.275179, 0.182256, 0.196879, 0.167087, 0.179055, 0.134866, 0.074921, 0.090864, 0.078022, 0.15284, 0.232838, 0.264545, 0.321458, 0.206376, 0.25031, 0.284882, 0.284882, 0.387226, 0.36309, 0.278302, 0.264545, 0.36309, 0.458154, 0.440853, 0.328603, 0.328603, 0.4292, 0.509769, 0.517562, 0.509769, 0.494003, 0.505461, 0.408655, 0.328603, 0.342579, 0.342579, 0.349426, 0.284882, 0.271506, 0.271506, 0.321458, 0.359901, 0.257454, 0.26085, 0.194234, 0.311707, 0.308712, 0.291804, 0.236433, 0.15008, 0.147574, 0.098513, 0.055536, 0.079919, 0.155435, 0.236433, 0.239899, 0.134866, 0.139895, 0.137348, 0.086953, 0.106997, 0.088832, 0.088832, 0.073402, 0.137348, 0.085092, 0.079919, 0.05306, 0.094817, 0.102787, 0.102787, 0.088832, 0.083462, 0.085092, 0.069024, 0.071867, 0.0704, 0.137348, 0.225814, 0.15284, 0.225814, 0.144935, 0.139895, 0.15008, 0.179055, 0.161087, 0.225814, 0.222385, 0.185198, 0.17593, 0.25406, 0.268042, 0.278302, 0.264545, 0.298791, 0.318242, 0.225814, 0.232838, 0.161087, 0.090864, 0.139895, 0.088832, 0.15008, 0.096677, 0.173081, 0.196879, 0.118441, 0.111485, 0.122885, 0.206376, 0.203355, 0.203355, 0.203355, 0.194234, 0.332115, 0.318242, 0.239899, 0.298791, 0.278302, 0.349426, 0.332115, 0.257454, 0.335645, 0.26085, 0.321458, 0.264545, 0.219301, 0.318242, 0.243554, 0.232838, 0.173081, 0.194234, 0.158265, 0.15008, 0.239899, 0.137348, 0.147574, 0.25406, 0.291804, 0.311707, 0.31487, 0.398279, 0.465241, 0.374039, 0.450668, 0.468512, 0.41194, 0.398279, 0.275179, 0.394753, 0.390993, 0.480142, 0.398279, 0.418646, 0.42561, 0.335645, 0.433034, 0.444081, 0.414856, 0.339168, 0.324872, 0.21291, 0.164327, 0.18812, 0.206376, 0.17593, 0.164327, 0.219301, 0.247041, 0.359901, 0.339168, 0.275179, 0.185198, 0.170161, 0.182256, 0.182256, 0.185198, 0.206376, 0.17593, 0.17593, 0.167087, 0.100716, 0.185198, 0.239899, 0.239899, 0.239899, 0.301917, 0.332115, 0.349426, 0.356642, 0.328603, 0.321458, 0.390993, 0.447574, 0.458154, 0.486429, 0.486429, 0.58069, 0.422041, 0.422041, 0.422041, 0.422041, 0.454136, 0.422041, 0.450668, 0.339168, 0.384043, 0.356642, 0.335645, 0.318242, 0.236433, 0.247041, 0.239899, 0.236433, 0.264545, 0.346032, 0.324872, 0.243554, 0.173081, 0.271506, 0.30533, 0.278302, 0.352862, 0.465241, 0.497853, 0.461924, 0.59917, 0.618285, 0.613573, 0.534167, 0.476583, 0.56648, 0.585406, 0.562014, 0.476583, 0.461924, 0.458154, 0.450668, 0.541878, 0.642678, 0.653063, 0.626927, 0.661982, 0.675549, 0.59917, 0.553315, 0.575842, 0.476583, 0.41194, 0.408655, 0.380708, 0.454136, 0.440853, 0.447574, 0.472492, 0.468512, 0.483068, 0.468512, 0.458154, 0.377384, 0.370445, 0.387226, 0.31487, 0.311707, 0.271506, 0.308712, 0.30533, 0.288399, 0.346032, 0.408655, 0.380708, 0.494003, 0.468512, 0.458154, 0.408655, 0.36309], '')</t>
  </si>
  <si>
    <t>[122, 124, 125, 126, 127, 128, 129, 130, 131, 132, 133, 134, 135, 136, 137, 138, 139, 175, 176, 177, 178, 180, 220, 221, 222, 224, 391, 420, 421, 422, 423, 425, 426, 427, 432, 433, 434, 435, 436, 437, 438, 439, 440]</t>
  </si>
  <si>
    <t xml:space="preserve">F5RRD7|F5RRD7_9ENTR Der GTPase-activating protein YihI OS=Enterobacter hormaechei ATCC 49162 </t>
  </si>
  <si>
    <t>([0.928747, 0.934618, 0.959312, 0.948786, 0.947281, 0.938133, 0.939629, 0.939629, 0.938133, 0.938133, 0.938133, 0.939629, 0.939629, 0.915074, 0.901269, 0.912647, 0.910643, 0.910643, 0.915074, 0.915074, 0.921076, 0.91684, 0.912647, 0.894241, 0.899122, 0.894241, 0.915074, 0.910643, 0.910643, 0.922952, 0.915074, 0.912647, 0.912647, 0.915074, 0.938133, 0.924947, 0.921076, 0.921076, 0.926919, 0.928747, 0.919029, 0.912647, 0.91684, 0.910643, 0.908098, 0.903857, 0.901269, 0.889439, 0.885302, 0.891961, 0.88723, 0.889439, 0.891961, 0.915074, 0.908098, 0.868118, 0.882776, 0.874069, 0.865454, 0.865454, 0.891961, 0.856457, 0.891961, 0.852992, 0.865454, 0.823549, 0.834292, 0.849326, 0.846163, 0.885302, 0.834292, 0.819762, 0.823549, 0.83125, 0.808535, 0.808535, 0.891961, 0.885302, 0.885302, 0.894241, 0.889439, 0.889439, 0.921076, 0.862302, 0.901269, 0.921076, 0.950334, 0.945666, 0.945666, 0.919029, 0.899122, 0.921076, 0.889439, 0.901269, 0.89662, 0.889439, 0.901269, 0.868118, 0.83125, 0.834292, 0.81615, 0.779859, 0.675549, 0.694846, 0.741537, 0.675549, 0.63748, 0.626927, 0.648219, 0.653063, 0.716283, 0.642678, 0.653063, 0.699094, 0.703578, 0.703578, 0.712013, 0.707965, 0.59917, 0.608892, 0.608892, 0.604312, 0.653063, 0.642678, 0.648219, 0.648219, 0.626927, 0.632174, 0.642678, 0.56648, 0.541878, 0.553315, 0.59917, 0.529623, 0.549308, 0.480142, 0.476583, 0.387226, 0.394753, 0.497853, 0.562014, 0.570702, 0.604312, 0.63748, 0.720929, 0.724957, 0.745909, 0.834292, 0.805026, 0.801317, 0.868118, 0.88723, 0.868118, 0.868118, 0.894241, 0.849326, 0.849326, 0.823549, 0.891961, 0.88723, 0.885302, 0.871313, 0.856457, 0.84206, 0.819762, 0.795062, 0.767246, 0.733139, 0.690604, 0.703578, 0.653063],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</si>
  <si>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140, 141, 142, 143, 144, 145, 146, 147, 148, 149, 150, 151, 152, 153, 154, 155, 156, 157, 158, 159, 160, 161, 162, 163, 164, 165, 166, 167, 168, 169, 170]</t>
  </si>
  <si>
    <t>(134</t>
  </si>
  <si>
    <t>134)</t>
  </si>
  <si>
    <t xml:space="preserve">F5RRD8|F5RRD8_9ENTR Probable GTP-binding protein EngB OS=Enterobacter hormaechei ATCC 49162 </t>
  </si>
  <si>
    <t>([0.414856, 0.450668, 0.352862, 0.243554, 0.281712, 0.324872, 0.36309, 0.394753, 0.349426, 0.374039, 0.398279, 0.332115, 0.31487, 0.257454, 0.36309, 0.370445, 0.458154, 0.447574, 0.321458, 0.232838, 0.225814, 0.298791, 0.268042, 0.370445, 0.476583, 0.384043, 0.377384, 0.370445, 0.288399, 0.377384, 0.370445, 0.374039, 0.480142, 0.465241, 0.468512, 0.468512, 0.390993, 0.36309, 0.257454, 0.324872, 0.384043, 0.384043, 0.384043, 0.42561, 0.370445, 0.36309, 0.444081, 0.440853, 0.436924, 0.486429, 0.374039, 0.387226, 0.384043, 0.295083, 0.298791, 0.394753, 0.390993, 0.450668, 0.494003, 0.51388, 0.509769, 0.509769, 0.51388, 0.509769, 0.494003, 0.529623, 0.56648, 0.56648, 0.570702, 0.575842, 0.626927, 0.63748, 0.509769, 0.521092, 0.521092, 0.408655, 0.408655, 0.332115, 0.30533, 0.30533, 0.384043, 0.41194, 0.41194, 0.328603, 0.268042, 0.278302, 0.194234, 0.194234, 0.194234, 0.120615, 0.118441, 0.066181, 0.088832, 0.15284, 0.098513, 0.182256, 0.295083, 0.291804, 0.321458, 0.352862, 0.247041, 0.247041, 0.161087, 0.167087, 0.239899, 0.278302, 0.191378, 0.271506, 0.247041, 0.167087, 0.17593, 0.185198, 0.268042, 0.295083, 0.257454, 0.25031, 0.15008, 0.137348, 0.129801, 0.100716, 0.0704, 0.083462, 0.051831, 0.076542, 0.078022, 0.044297, 0.051831, 0.088832, 0.111485, 0.064632, 0.109221, 0.17593, 0.106997, 0.11371, 0.118441, 0.144935, 0.17593, 0.164327, 0.17593, 0.109221, 0.142424, 0.142424, 0.170161, 0.239899, 0.278302, 0.185198, 0.243554, 0.185198, 0.116183, 0.064632, 0.064632, 0.03976, 0.038042, 0.06312, 0.049374, 0.050641, 0.048328, 0.034884, 0.051831, 0.048328, 0.085092, 0.083462, 0.118441, 0.134866, 0.116183, 0.11371, 0.125101, 0.155435, 0.206376, 0.21291, 0.275179, 0.36309, 0.41194, 0.335645, 0.257454, 0.257454, 0.147574, 0.158265, 0.229226, 0.271506, 0.203355, 0.209395, 0.173081, 0.18812, 0.222385, 0.15008, 0.144935, 0.203355, 0.122885, 0.122885, 0.17593, 0.185198, 0.173081, 0.142424, 0.209395, 0.288399, 0.229226, 0.335645, 0.324872, 0.324872, 0.225814, 0.30533, 0.229226, 0.209395, 0.111485, 0.098513, 0.18812, 0.122885, 0.129801, 0.232838, 0.209395, 0.216401, 0.219301, 0.191378, 0.271506, 0.229226, 0.243554, 0.308712, 0.291804, 0.26085, 0.232838, 0.31487, 0.275179, 0.342579, 0.458154, 0.671169, 0.622677], '')</t>
  </si>
  <si>
    <t>[59, 60, 61, 62, 63, 65, 66, 67, 68, 69, 70, 71, 72, 73, 74, 225, 226]</t>
  </si>
  <si>
    <t xml:space="preserve">F5RRD9|F5RRD9_9ENTR DNA polymerase I OS=Enterobacter hormaechei ATCC 49162 </t>
  </si>
  <si>
    <t>([0.06184, 0.098513, 0.147574, 0.086953, 0.074921, 0.058088, 0.090864, 0.059222, 0.090864, 0.127496, 0.164327, 0.236433, 0.191378, 0.118441, 0.144935, 0.094817, 0.102787, 0.102787, 0.191378, 0.278302, 0.179055, 0.116183, 0.058088, 0.056825, 0.081712, 0.059222, 0.090864, 0.064632, 0.055536, 0.055536, 0.058088, 0.030611, 0.026892, 0.050641, 0.092881, 0.122885, 0.17593, 0.185198, 0.209395, 0.216401, 0.216401, 0.288399, 0.324872, 0.332115, 0.324872, 0.295083, 0.31487, 0.328603, 0.31487, 0.352862, 0.328603, 0.301917, 0.30533, 0.209395, 0.129801, 0.142424, 0.096677, 0.100716, 0.10481, 0.092881, 0.088832, 0.073402, 0.073402, 0.064632, 0.078022, 0.038042, 0.06312, 0.085092, 0.076542, 0.102787, 0.158265, 0.161087, 0.083462, 0.139895, 0.229226, 0.332115, 0.236433, 0.225814, 0.243554, 0.219301, 0.132295, 0.127496, 0.15284, 0.179055, 0.247041, 0.342579, 0.483068, 0.418646, 0.483068, 0.5017, 0.517562, 0.4292, 0.42561, 0.509769, 0.521092, 0.408655, 0.408655, 0.525368, 0.557691, 0.534167, 0.490133, 0.549308, 0.480142, 0.472492, 0.440853, 0.390993, 0.36309, 0.25406, 0.332115, 0.225814, 0.144935, 0.11371, 0.122885, 0.120615, 0.144935, 0.090864, 0.173081, 0.129801, 0.120615, 0.196879, 0.139895, 0.098513, 0.129801, 0.18812, 0.129801, 0.129801, 0.167087, 0.18812, 0.232838, 0.229226, 0.301917, 0.349426, 0.380708, 0.454136, 0.490133, 0.422041, 0.41194, 0.295083, 0.328603, 0.318242, 0.301917, 0.384043, 0.476583, 0.490133, 0.440853, 0.490133, 0.541878, 0.450668, 0.356642, 0.394753, 0.401658, 0.40511, 0.342579, 0.349426, 0.271506, 0.15284, 0.222385, 0.30533, 0.356642, 0.359901, 0.366687, 0.374039, 0.271506, 0.196879, 0.185198, 0.257454, 0.308712, 0.318242, 0.332115, 0.335645, 0.335645, 0.295083, 0.206376, 0.301917, 0.229226, 0.342579, 0.468512, 0.483068, 0.398279, 0.349426, 0.25406, 0.257454, 0.158265, 0.170161, 0.21291, 0.144935, 0.096677, 0.083462, 0.079919, 0.116183, 0.164327, 0.170161, 0.18812, 0.182256, 0.216401, 0.278302, 0.179055, 0.179055, 0.155435, 0.161087, 0.239899, 0.356642, 0.328603, 0.436924, 0.483068, 0.525368, 0.58069, 0.534167, 0.447574, 0.440853, 0.436924, 0.359901, 0.342579, 0.328603, 0.349426, 0.324872, 0.332115, 0.321458, 0.203355, 0.179055, 0.264545, 0.264545, 0.257454, 0.25406, 0.170161, 0.173081, 0.167087, 0.132295, 0.203355, 0.185198, 0.173081, 0.17593, 0.219301, 0.206376, 0.21291, 0.25406, 0.209395, 0.203355, 0.268042, 0.278302, 0.278302, 0.271506, 0.284882, 0.257454, 0.291804, 0.311707, 0.308712, 0.222385, 0.219301, 0.209395, 0.222385, 0.232838, 0.158265, 0.161087, 0.17593, 0.10481, 0.120615, 0.147574, 0.161087, 0.120615, 0.196879, 0.15284, 0.155435, 0.094817, 0.10481, 0.06184, 0.106997, 0.129801, 0.134866, 0.219301, 0.164327, 0.25031, 0.268042, 0.380708, 0.380708, 0.346032, 0.450668, 0.486429, 0.394753, 0.298791, 0.366687, 0.268042, 0.247041, 0.216401, 0.284882, 0.194234, 0.275179, 0.155435, 0.139895, 0.203355, 0.120615, 0.17593, 0.144935, 0.139895, 0.078022, 0.106997, 0.10481, 0.096677, 0.078022, 0.076542, 0.079919, 0.083462, 0.111485, 0.179055, 0.185198, 0.173081, 0.239899, 0.25406, 0.328603, 0.311707, 0.30533, 0.418646, 0.401658, 0.454136, 0.444081, 0.418646, 0.332115, 0.298791, 0.31487, 0.298791, 0.401658, 0.5017, 0.5017, 0.5017, 0.541878, 0.562014, 0.626927, 0.608892, 0.465241, 0.465241, 0.414856, 0.42561, 0.288399, 0.31487, 0.308712, 0.216401, 0.321458, 0.394753, 0.390993, 0.298791, 0.342579, 0.342579, 0.321458, 0.318242, 0.268042, 0.182256, 0.142424, 0.073402, 0.049374, 0.096677, 0.106997, 0.102787, 0.096677, 0.161087, 0.127496, 0.139895, 0.155435, 0.074921, 0.060549, 0.046336, 0.085092, 0.078022, 0.079919, 0.085092, 0.088832, 0.142424, 0.132295, 0.167087, 0.268042, 0.268042, 0.247041, 0.229226, 0.324872, 0.301917, 0.247041, 0.278302, 0.170161, 0.225814, 0.222385, 0.222385, 0.335645, 0.339168, 0.36309, 0.342579, 0.271506, 0.229226, 0.203355, 0.200174, 0.134866, 0.15008, 0.170161, 0.147574, 0.17593, 0.17593, 0.137348, 0.127496, 0.134866, 0.179055, 0.209395, 0.342579, 0.380708, 0.288399, 0.271506, 0.232838, 0.25406, 0.311707, 0.311707, 0.257454, 0.36309, 0.346032, 0.232838, 0.284882, 0.349426, 0.25406, 0.164327, 0.268042, 0.359901, 0.370445, 0.387226, 0.324872, 0.222385, 0.203355, 0.222385, 0.222385, 0.239899, 0.229226, 0.161087, 0.179055, 0.170161, 0.164327, 0.232838, 0.311707, 0.236433, 0.134866, 0.219301, 0.31487, 0.206376, 0.194234, 0.106997, 0.125101, 0.090864, 0.142424, 0.15008, 0.132295, 0.11371, 0.05306, 0.05306, 0.092881, 0.076542, 0.081712, 0.083462, 0.086953, 0.049374, 0.049374, 0.049374, 0.050641, 0.046336, 0.05306, 0.043307, 0.079919, 0.069024, 0.118441, 0.129801, 0.10481, 0.185198, 0.209395, 0.239899, 0.225814, 0.232838, 0.271506, 0.247041, 0.158265, 0.155435, 0.239899, 0.321458, 0.414856, 0.308712, 0.318242, 0.278302, 0.321458, 0.339168, 0.25406, 0.222385, 0.21291, 0.247041, 0.236433, 0.229226, 0.328603, 0.339168, 0.247041, 0.257454, 0.257454, 0.352862, 0.366687, 0.275179, 0.25406, 0.170161, 0.271506, 0.278302, 0.359901, 0.342579, 0.324872, 0.328603, 0.332115, 0.30533, 0.321458, 0.328603, 0.308712, 0.301917, 0.225814, 0.308712, 0.225814, 0.339168, 0.247041, 0.247041, 0.26085, 0.281712, 0.332115, 0.219301, 0.239899, 0.26085, 0.18812, 0.200174, 0.278302, 0.308712, 0.352862, 0.339168, 0.36309, 0.311707, 0.31487, 0.318242, 0.21291, 0.298791, 0.30533, 0.295083, 0.301917, 0.342579, 0.380708, 0.328603, 0.36309, 0.36309, 0.301917, 0.298791, 0.291804, 0.295083, 0.196879, 0.200174, 0.196879, 0.182256, 0.26085, 0.185198, 0.243554, 0.25406, 0.257454, 0.275179, 0.366687, 0.288399, 0.25031, 0.225814, 0.318242, 0.394753, 0.359901, 0.4292, 0.529623, 0.447574, 0.42561, 0.529623, 0.51388, 0.436924, 0.42561, 0.436924, 0.42561, 0.444081, 0.553315, 0.538167, 0.472492, 0.480142, 0.570702, 0.570702, 0.529623, 0.51388, 0.521092, 0.494003, 0.390993, 0.394753, 0.398279, 0.422041, 0.41194, 0.444081, 0.521092, 0.525368, 0.436924, 0.525368, 0.517562, 0.418646, 0.352862, 0.284882, 0.288399, 0.271506, 0.352862, 0.377384, 0.291804, 0.275179, 0.328603, 0.356642, 0.339168, 0.408655, 0.414856, 0.447574, 0.414856, 0.422041, 0.387226, 0.490133, 0.480142, 0.480142, 0.58069, 0.690604, 0.819762, 0.728858, 0.632174, 0.642678, 0.657645, 0.671169, 0.63748, 0.505461, 0.608892, 0.51388, 0.549308, 0.458154, 0.458154, 0.454136, 0.384043, 0.324872, 0.219301, 0.229226, 0.15284, 0.15284, 0.144935, 0.086953, 0.109221, 0.161087, 0.098513, 0.088832, 0.137348, 0.161087, 0.155435, 0.15008, 0.232838, 0.200174, 0.200174, 0.200174, 0.139895, 0.167087, 0.167087, 0.25031, 0.275179, 0.352862, 0.356642, 0.356642, 0.433034, 0.394753, 0.408655, 0.494003, 0.497853, 0.414856, 0.422041, 0.51388, 0.480142, 0.401658, 0.377384, 0.42561, 0.398279, 0.480142, 0.51388, 0.521092, 0.5017, 0.465241, 0.476583, 0.483068, 0.51388, 0.529623, 0.509769, 0.509769, 0.517562, 0.422041, 0.541878, 0.454136, 0.450668, 0.494003, 0.585406, 0.642678, 0.680603, 0.675549, 0.680603, 0.557691, 0.666105, 0.685117, 0.648219, 0.505461, 0.40511, 0.342579, 0.356642, 0.450668, 0.450668, 0.352862, 0.366687, 0.25031, 0.25031, 0.243554, 0.200174, 0.196879, 0.120615, 0.120615, 0.125101, 0.0704, 0.129801, 0.079919, 0.074921, 0.050641, 0.074921, 0.10481, 0.129801, 0.067594, 0.06184, 0.058088, 0.102787, 0.167087, 0.243554, 0.229226, 0.161087, 0.191378, 0.155435, 0.139895, 0.118441, 0.118441, 0.18812, 0.173081, 0.257454, 0.17593, 0.271506, 0.311707, 0.311707, 0.311707, 0.36309, 0.332115, 0.342579, 0.275179, 0.167087, 0.167087, 0.167087, 0.271506, 0.18812, 0.229226, 0.332115, 0.301917, 0.298791, 0.311707, 0.328603, 0.332115, 0.418646, 0.41194, 0.41194, 0.408655, 0.401658, 0.401658, 0.346032, 0.349426, 0.308712, 0.408655, 0.328603, 0.324872, 0.209395, 0.288399, 0.236433, 0.236433, 0.268042, 0.167087, 0.15284, 0.090864, 0.083462, 0.081712, 0.088832, 0.051831, 0.069024, 0.03976, 0.059222, 0.098513, 0.090864, 0.173081, 0.173081, 0.26085, 0.342579, 0.335645, 0.295083, 0.346032, 0.26085, 0.203355, 0.196879, 0.209395, 0.291804, 0.203355, 0.232838, 0.219301, 0.232838, 0.147574, 0.239899, 0.134866, 0.109221, 0.118441, 0.109221, 0.11371, 0.10481, 0.088832, 0.158265, 0.167087, 0.158265, 0.25031, 0.339168, 0.450668, 0.342579, 0.278302, 0.380708, 0.356642, 0.278302, 0.352862, 0.436924, 0.422041, 0.51388, 0.472492, 0.36309, 0.288399, 0.308712, 0.318242, 0.264545, 0.25031, 0.281712, 0.284882, 0.281712, 0.25406, 0.229226, 0.31487, 0.380708, 0.339168, 0.328603, 0.380708, 0.387226, 0.387226, 0.359901, 0.332115, 0.328603, 0.433034, 0.483068, 0.483068, 0.433034, 0.538167, 0.538167, 0.545602, 0.51388, 0.465241, 0.505461, 0.444081, 0.359901, 0.359901, 0.387226, 0.356642, 0.342579, 0.247041, 0.219301, 0.185198, 0.219301, 0.275179, 0.164327, 0.127496, 0.116183, 0.142424, 0.144935, 0.144935, 0.164327, 0.185198, 0.155435, 0.147574, 0.18812, 0.191378, 0.158265, 0.173081, 0.147574, 0.18812, 0.281712, 0.321458, 0.311707, 0.243554, 0.173081, 0.288399, 0.298791, 0.291804, 0.291804, 0.284882, 0.298791, 0.194234, 0.209395, 0.278302, 0.219301, 0.26085, 0.342579, 0.377384, 0.284882, 0.356642, 0.359901, 0.278302, 0.229226, 0.318242, 0.390993, 0.5017, 0.450668, 0.51388, 0.42561, 0.440853, 0.36309, 0.387226, 0.384043, 0.295083, 0.225814, 0.30533, 0.239899, 0.239899, 0.243554, 0.324872, 0.328603, 0.328603, 0.311707, 0.356642, 0.356642, 0.318242, 0.328603, 0.342579, 0.321458, 0.387226, 0.352862, 0.408655, 0.339168, 0.42561, 0.529623, 0.642678, 0.58069], '')</t>
  </si>
  <si>
    <t>[89, 90, 93, 94, 97, 98, 99, 101, 146, 205, 206, 207, 321, 322, 323, 324, 325, 326, 327, 563, 566, 567, 573, 574, 577, 578, 579, 580, 581, 589, 590, 592, 593, 615, 616, 617, 618, 619, 620, 621, 622, 623, 624, 625, 626, 627, 666, 673, 674, 675, 679, 680, 681, 682, 683, 685, 689, 690, 691, 692, 693, 694, 695, 696, 697, 698, 827, 854, 855, 856, 857, 859, 912, 914, 941, 942, 943]</t>
  </si>
  <si>
    <t xml:space="preserve">F5RRE1|F5RRE1_9ENTR Thiol:disulfide interchange protein OS=Enterobacter hormaechei ATCC 49162 </t>
  </si>
  <si>
    <t>([0.01078, 0.008409, 0.006988, 0.007645, 0.005799, 0.007177, 0.00777, 0.009865, 0.010509, 0.011342, 0.014783, 0.01078, 0.011106, 0.01227, 0.0198, 0.032677, 0.060549, 0.038858, 0.038858, 0.048328, 0.028107, 0.040537, 0.0704, 0.142424, 0.116183, 0.182256, 0.185198, 0.236433, 0.264545, 0.30533, 0.271506, 0.182256, 0.31487, 0.200174, 0.10481, 0.102787, 0.051831, 0.026338, 0.032677, 0.0704, 0.069024, 0.079919, 0.038042, 0.044297, 0.018415, 0.030611, 0.03976, 0.025316, 0.014586, 0.012727, 0.009187, 0.011903, 0.019401, 0.019109, 0.023963, 0.046336, 0.044297, 0.088832, 0.096677, 0.167087, 0.158265, 0.155435, 0.219301, 0.31487, 0.25031, 0.374039, 0.349426, 0.243554, 0.31487, 0.328603, 0.346032, 0.30533, 0.222385, 0.209395, 0.225814, 0.216401, 0.222385, 0.222385, 0.243554, 0.247041, 0.219301, 0.206376, 0.17593, 0.111485, 0.094817, 0.081712, 0.066181, 0.038858, 0.060549, 0.034068, 0.054297, 0.030611, 0.071867, 0.129801, 0.125101, 0.060549, 0.102787, 0.085092, 0.106997, 0.074921, 0.06184, 0.069024, 0.054297, 0.043307, 0.078022, 0.090864, 0.137348, 0.167087, 0.25031, 0.216401, 0.30533, 0.308712, 0.380708, 0.328603, 0.328603, 0.25031, 0.342579, 0.332115, 0.298791, 0.164327, 0.147574, 0.26085, 0.21291, 0.243554, 0.243554, 0.229226, 0.236433, 0.25031, 0.26085, 0.170161, 0.243554, 0.206376, 0.179055, 0.111485, 0.142424, 0.132295, 0.116183, 0.078022, 0.055536, 0.079919, 0.15008, 0.142424, 0.090864, 0.090864, 0.094817, 0.142424, 0.161087, 0.158265, 0.125101, 0.098513, 0.142424, 0.142424, 0.092881, 0.116183, 0.122885, 0.116183, 0.116183, 0.144935, 0.232838, 0.268042, 0.229226, 0.15008, 0.161087, 0.236433, 0.264545, 0.25031, 0.161087, 0.15008, 0.10481, 0.134866, 0.158265, 0.18812, 0.17593, 0.232838, 0.243554, 0.321458, 0.318242, 0.318242, 0.339168, 0.318242, 0.264545, 0.200174, 0.222385, 0.295083, 0.281712, 0.196879, 0.17593, 0.278302, 0.275179, 0.278302, 0.25406, 0.170161, 0.11371, 0.076542, 0.111485, 0.098513, 0.094817, 0.074921, 0.060549, 0.064632, 0.043307, 0.064632, 0.118441, 0.158265, 0.120615, 0.083462, 0.15284], '')</t>
  </si>
  <si>
    <t xml:space="preserve">F5RRF4|F5RRF4_9ENTR Low affinity potassium transport system protein Kup OS=Enterobacter hormaechei ATCC 49162 </t>
  </si>
  <si>
    <t>([0.4292, 0.301917, 0.349426, 0.209395, 0.179055, 0.155435, 0.085092, 0.102787, 0.0704, 0.050641, 0.032017, 0.043307, 0.048328, 0.022667, 0.020522, 0.020522, 0.020165, 0.023087, 0.013437, 0.013437, 0.011903, 0.009187, 0.013437, 0.014783, 0.019109, 0.013821, 0.017447, 0.032017, 0.034884, 0.025762, 0.042364, 0.036378, 0.036378, 0.020165, 0.048328, 0.049374, 0.051831, 0.03976, 0.019401, 0.017138, 0.031287, 0.014075, 0.014075, 0.013437, 0.007645, 0.006421, 0.005932, 0.004414, 0.003246, 0.00231, 0.00243, 0.001687, 0.001967, 0.001499, 0.001967, 0.001267, 0.001232, 0.000721, 0.000507, 0.00076, 0.00076, 0.000498, 0.000747, 0.001211, 0.000983, 0.00155, 0.00243, 0.003177, 0.004247, 0.006374, 0.009015, 0.014315, 0.013437, 0.011669, 0.019109, 0.010926, 0.014075, 0.013821, 0.013437, 0.018415, 0.018415, 0.041405, 0.079919, 0.118441, 0.11371, 0.11371, 0.106997, 0.069024, 0.098513, 0.096677, 0.047319, 0.023534, 0.014783, 0.014783, 0.014315, 0.013437, 0.013265, 0.009728, 0.009865, 0.017138, 0.021381, 0.010509, 0.006421, 0.004358, 0.004161, 0.004513, 0.003924, 0.003014, 0.002435, 0.00246, 0.002688, 0.003079, 0.00292, 0.003727, 0.003997, 0.004736, 0.004689, 0.005799, 0.005734, 0.006194, 0.006194, 0.004414, 0.007259, 0.007645, 0.008409, 0.007091, 0.007177, 0.010221, 0.009187, 0.017447, 0.017447, 0.009096, 0.007645, 0.008723, 0.009865, 0.008895, 0.009294, 0.006194, 0.004835, 0.005378, 0.003478, 0.003607, 0.003607, 0.002349, 0.002211, 0.002503, 0.001936, 0.001743, 0.001722, 0.002555, 0.00246, 0.00246, 0.003431, 0.003246, 0.003276, 0.00292, 0.004247, 0.003461, 0.003341, 0.004208, 0.006142, 0.006078, 0.004835, 0.004921, 0.006194, 0.007091, 0.005378, 0.005623, 0.003804, 0.002623, 0.002349, 0.002035, 0.001318, 0.001335, 0.001318, 0.001743, 0.001722, 0.001155, 0.001103, 0.001533, 0.001872, 0.001855, 0.002976, 0.002623, 0.002555, 0.00292, 0.003478, 0.003671, 0.005378, 0.008804, 0.010509, 0.008525, 0.008409, 0.009015, 0.008895, 0.008002, 0.004976, 0.00359, 0.005623, 0.005623, 0.006533, 0.004611, 0.003276, 0.003053, 0.002555, 0.002761, 0.002482, 0.001967, 0.00292, 0.00243, 0.001572, 0.001434, 0.001408, 0.001623, 0.00146, 0.001541, 0.002512, 0.002976, 0.004513, 0.003671, 0.003757, 0.002555, 0.003053, 0.004208, 0.003555, 0.00543, 0.007259, 0.005318, 0.007645, 0.007877, 0.006194, 0.009294, 0.008276, 0.013821, 0.009294, 0.013437, 0.00777, 0.004899, 0.006482, 0.004483, 0.00389, 0.003864, 0.006078, 0.006894, 0.004513, 0.004161, 0.002881, 0.003109, 0.003341, 0.002117, 0.002057, 0.003079, 0.002761, 0.00359, 0.00246, 0.002327, 0.001748, 0.002327, 0.003555, 0.003864, 0.00558, 0.006374, 0.006194, 0.005799, 0.006194, 0.010221, 0.008409, 0.007645, 0.005086, 0.005249, 0.007177, 0.007877, 0.008075, 0.005623, 0.005683, 0.005799, 0.006245, 0.010221, 0.009728, 0.006701, 0.004388, 0.002881, 0.00292, 0.004431, 0.003177, 0.002555, 0.002482, 0.002976, 0.003246, 0.00389, 0.005378, 0.006245, 0.004976, 0.003671, 0.00359, 0.003963, 0.00558, 0.00558, 0.003366, 0.003924, 0.003864, 0.005734, 0.008276, 0.009865, 0.008075, 0.008804, 0.010372, 0.006701, 0.009096, 0.009187, 0.007177, 0.007177, 0.00777, 0.007315, 0.010221, 0.010372, 0.007031, 0.006894, 0.009728, 0.019401, 0.023087, 0.031287, 0.034068, 0.032017, 0.030611, 0.043307, 0.034884, 0.016826, 0.016257, 0.018787, 0.016021, 0.018415, 0.020876, 0.010221, 0.008624, 0.005872, 0.005872, 0.00543, 0.004835, 0.003607, 0.0028, 0.001748, 0.001675, 0.001, 0.000713, 0.000708, 0.000322, 0.000708, 0.001159, 0.001692, 0.001533, 0.002581, 0.00246, 0.002035, 0.002512, 0.003212, 0.003212, 0.004483, 0.004921, 0.004976, 0.005086, 0.006894, 0.010372, 0.016826, 0.023534, 0.023963, 0.013613, 0.032017, 0.026892, 0.015078, 0.009483, 0.00962, 0.009401, 0.016826, 0.013613, 0.013821, 0.009977, 0.018106, 0.019401, 0.019401, 0.023963, 0.020165, 0.020876, 0.021381, 0.010221, 0.008723, 0.008804, 0.013821, 0.008624, 0.006142, 0.006374, 0.006894, 0.006988, 0.004483, 0.003276, 0.003478, 0.0028, 0.00407, 0.003177, 0.003276, 0.003405, 0.00231, 0.003246, 0.002688, 0.002761, 0.003109, 0.004358, 0.00558, 0.003997, 0.004388, 0.005992, 0.008276, 0.011106, 0.007177, 0.008075, 0.013437, 0.010672, 0.020165, 0.011342, 0.017138, 0.009483, 0.010372, 0.015344, 0.008804, 0.006894, 0.00515, 0.005992, 0.005992, 0.006078, 0.005932, 0.007645, 0.007555, 0.008075, 0.008156, 0.00777, 0.011518, 0.007315, 0.007422, 0.007177, 0.010372, 0.008723, 0.013265, 0.021381, 0.029376, 0.069024, 0.144935, 0.21291, 0.179055, 0.182256, 0.144935, 0.209395, 0.122885, 0.102787, 0.092881, 0.049374, 0.127496, 0.127496, 0.209395, 0.332115, 0.356642, 0.284882, 0.335645, 0.268042, 0.275179, 0.278302, 0.288399, 0.239899, 0.17593, 0.167087, 0.120615, 0.142424, 0.182256, 0.247041, 0.18812, 0.206376, 0.229226, 0.129801, 0.144935, 0.0704, 0.048328, 0.023087, 0.026892, 0.025762, 0.045352, 0.021381, 0.021381, 0.0198, 0.025762, 0.042364, 0.051831, 0.038042, 0.038042, 0.042364, 0.051831, 0.060549, 0.030003, 0.026892, 0.028695, 0.026892, 0.033407, 0.040537, 0.079919, 0.116183, 0.122885, 0.094817, 0.18812, 0.106997, 0.073402, 0.066181, 0.0704, 0.073402, 0.127496, 0.127496, 0.076542, 0.081712, 0.0704, 0.132295, 0.216401, 0.219301, 0.206376, 0.321458, 0.332115, 0.206376, 0.10481, 0.100716, 0.079919, 0.044297, 0.071867, 0.109221, 0.06184, 0.056825, 0.03976, 0.040537, 0.044297, 0.074921, 0.083462, 0.155435, 0.100716, 0.100716, 0.17593, 0.122885, 0.054297, 0.050641, 0.102787, 0.142424, 0.144935, 0.129801, 0.194234, 0.219301, 0.142424, 0.225814, 0.164327, 0.281712, 0.243554, 0.194234, 0.194234, 0.182256, 0.167087, 0.132295, 0.06312, 0.045352, 0.069024, 0.132295, 0.139895, 0.139895, 0.122885, 0.069024, 0.066181, 0.06184, 0.06184, 0.10481, 0.120615, 0.086953, 0.049374, 0.035586, 0.044297, 0.023963, 0.021816, 0.022306, 0.045352, 0.05306, 0.038858, 0.023534, 0.014586, 0.009483, 0.009728, 0.014075, 0.024826, 0.038042, 0.021816, 0.020522, 0.018106, 0.017797, 0.038042, 0.0704, 0.060549, 0.064632, 0.066181, 0.078022, 0.090864, 0.096677, 0.15008, 0.170161, 0.167087, 0.257454, 0.25406, 0.25031, 0.271506, 0.264545, 0.219301, 0.318242, 0.236433, 0.243554, 0.194234, 0.158265, 0.129801, 0.222385, 0.179055, 0.271506, 0.194234, 0.122885, 0.076542], '')</t>
  </si>
  <si>
    <t xml:space="preserve">F5RRF7|F5RRF7_9ENTR Aspartate--ammonia ligase OS=Enterobacter hormaechei ATCC 49162 </t>
  </si>
  <si>
    <t>([0.346032, 0.239899, 0.278302, 0.164327, 0.127496, 0.155435, 0.185198, 0.222385, 0.147574, 0.170161, 0.194234, 0.225814, 0.15284, 0.158265, 0.18812, 0.264545, 0.268042, 0.291804, 0.219301, 0.144935, 0.15008, 0.10481, 0.170161, 0.15008, 0.278302, 0.264545, 0.194234, 0.194234, 0.185198, 0.225814, 0.229226, 0.239899, 0.236433, 0.318242, 0.31487, 0.31487, 0.328603, 0.328603, 0.324872, 0.401658, 0.418646, 0.422041, 0.483068, 0.450668, 0.408655, 0.384043, 0.398279, 0.472492, 0.40511, 0.40511, 0.472492, 0.387226, 0.408655, 0.414856, 0.387226, 0.387226, 0.275179, 0.271506, 0.284882, 0.222385, 0.225814, 0.288399, 0.194234, 0.17593, 0.194234, 0.161087, 0.15284, 0.206376, 0.216401, 0.284882, 0.206376, 0.206376, 0.295083, 0.268042, 0.268042, 0.191378, 0.185198, 0.264545, 0.25406, 0.328603, 0.398279, 0.311707, 0.225814, 0.311707, 0.342579, 0.31487, 0.41194, 0.387226, 0.308712, 0.298791, 0.324872, 0.414856, 0.42561, 0.42561, 0.418646, 0.324872, 0.4292, 0.468512, 0.40511, 0.408655, 0.394753, 0.324872, 0.318242, 0.339168, 0.342579, 0.346032, 0.281712, 0.295083, 0.225814, 0.321458, 0.318242, 0.225814, 0.18812, 0.179055, 0.179055, 0.182256, 0.278302, 0.278302, 0.247041, 0.268042, 0.264545, 0.271506, 0.257454, 0.339168, 0.40511, 0.401658, 0.328603, 0.440853, 0.40511, 0.422041, 0.318242, 0.301917, 0.366687, 0.31487, 0.30533, 0.271506, 0.275179, 0.275179, 0.25406, 0.222385, 0.222385, 0.219301, 0.209395, 0.301917, 0.200174, 0.203355, 0.132295, 0.158265, 0.173081, 0.111485, 0.111485, 0.203355, 0.243554, 0.243554, 0.239899, 0.25031, 0.170161, 0.120615, 0.111485, 0.127496, 0.155435, 0.225814, 0.155435, 0.102787, 0.092881, 0.164327, 0.088832, 0.170161, 0.200174, 0.111485, 0.206376, 0.26085, 0.222385, 0.209395, 0.194234, 0.298791, 0.288399, 0.370445, 0.349426, 0.321458, 0.318242, 0.321458, 0.225814, 0.308712, 0.36309, 0.301917, 0.209395, 0.236433, 0.134866, 0.129801, 0.127496, 0.122885, 0.142424, 0.142424, 0.085092, 0.090864, 0.086953, 0.092881, 0.10481, 0.158265, 0.179055, 0.194234, 0.125101, 0.185198, 0.158265, 0.209395, 0.284882, 0.291804, 0.384043, 0.483068, 0.380708, 0.468512, 0.472492, 0.398279, 0.408655, 0.517562, 0.517562, 0.521092, 0.422041, 0.401658, 0.41194, 0.321458, 0.321458, 0.390993, 0.414856, 0.349426, 0.225814, 0.155435, 0.15284, 0.15284, 0.173081, 0.194234, 0.125101, 0.132295, 0.196879, 0.173081, 0.086953, 0.096677, 0.050641, 0.088832, 0.10481, 0.083462, 0.142424, 0.076542, 0.071867, 0.042364, 0.083462, 0.118441, 0.185198, 0.25031, 0.161087, 0.127496, 0.17593, 0.264545, 0.167087, 0.137348, 0.106997, 0.196879, 0.182256, 0.281712, 0.298791, 0.311707, 0.335645, 0.25031, 0.349426, 0.271506, 0.359901, 0.25406, 0.284882, 0.275179, 0.275179, 0.278302, 0.196879, 0.200174, 0.194234, 0.295083, 0.284882, 0.390993, 0.387226, 0.394753, 0.288399, 0.275179, 0.26085, 0.271506, 0.264545, 0.257454, 0.349426, 0.332115, 0.414856, 0.328603, 0.328603, 0.324872, 0.328603, 0.335645, 0.26085, 0.268042, 0.173081, 0.206376, 0.173081, 0.102787, 0.100716, 0.170161, 0.118441, 0.120615, 0.085092, 0.147574, 0.100716, 0.051831, 0.067594, 0.071867, 0.118441, 0.074921, 0.085092, 0.15008, 0.219301, 0.229226, 0.225814, 0.308712, 0.216401, 0.142424, 0.194234, 0.164327, 0.134866, 0.173081, 0.137348, 0.167087, 0.127496, 0.17593, 0.295083, 0.182256], '')</t>
  </si>
  <si>
    <t>[215, 216, 217]</t>
  </si>
  <si>
    <t xml:space="preserve">F5RRG0|F5RRG0_9ENTR tRNA uridine 5-carboxymethylaminomethyl modification enzyme MnmG OS=Enterobacter hormaechei ATCC 49162 </t>
  </si>
  <si>
    <t>([0.015694, 0.010672, 0.015344, 0.021816, 0.030003, 0.047319, 0.049374, 0.064632, 0.085092, 0.120615, 0.118441, 0.122885, 0.164327, 0.225814, 0.182256, 0.144935, 0.125101, 0.170161, 0.155435, 0.229226, 0.332115, 0.4292, 0.436924, 0.352862, 0.271506, 0.281712, 0.281712, 0.324872, 0.232838, 0.243554, 0.229226, 0.179055, 0.206376, 0.26085, 0.247041, 0.284882, 0.25406, 0.26085, 0.342579, 0.311707, 0.206376, 0.191378, 0.182256, 0.173081, 0.25031, 0.339168, 0.328603, 0.328603, 0.225814, 0.247041, 0.232838, 0.247041, 0.26085, 0.275179, 0.229226, 0.185198, 0.179055, 0.236433, 0.142424, 0.088832, 0.088832, 0.15284, 0.127496, 0.074921, 0.139895, 0.15284, 0.125101, 0.125101, 0.066181, 0.122885, 0.102787, 0.106997, 0.051831, 0.048328, 0.048328, 0.049374, 0.088832, 0.092881, 0.092881, 0.185198, 0.196879, 0.164327, 0.170161, 0.173081, 0.271506, 0.264545, 0.219301, 0.268042, 0.236433, 0.342579, 0.335645, 0.374039, 0.284882, 0.288399, 0.380708, 0.380708, 0.384043, 0.311707, 0.318242, 0.328603, 0.264545, 0.21291, 0.301917, 0.308712, 0.352862, 0.384043, 0.390993, 0.339168, 0.298791, 0.239899, 0.139895, 0.142424, 0.21291, 0.264545, 0.288399, 0.298791, 0.295083, 0.247041, 0.222385, 0.155435, 0.164327, 0.203355, 0.295083, 0.284882, 0.206376, 0.139895, 0.116183, 0.088832, 0.098513, 0.125101, 0.209395, 0.278302, 0.264545, 0.17593, 0.203355, 0.170161, 0.164327, 0.134866, 0.203355, 0.264545, 0.268042, 0.18812, 0.116183, 0.11371, 0.073402, 0.111485, 0.164327, 0.092881, 0.069024, 0.111485, 0.106997, 0.100716, 0.073402, 0.078022, 0.076542, 0.074921, 0.086953, 0.090864, 0.118441, 0.067594, 0.081712, 0.122885, 0.173081, 0.25406, 0.219301, 0.288399, 0.298791, 0.321458, 0.454136, 0.545602, 0.440853, 0.472492, 0.390993, 0.483068, 0.476583, 0.585406, 0.494003, 0.59508, 0.59917, 0.486429, 0.63748, 0.534167, 0.538167, 0.465241, 0.461924, 0.497853, 0.41194, 0.401658, 0.380708, 0.349426, 0.356642, 0.476583, 0.476583, 0.56648, 0.472492, 0.480142, 0.444081, 0.534167, 0.534167, 0.4292, 0.529623, 0.390993, 0.472492, 0.40511, 0.390993, 0.36309, 0.370445, 0.468512, 0.468512, 0.465241, 0.476583, 0.483068, 0.480142, 0.41194, 0.440853, 0.458154, 0.346032, 0.377384, 0.275179, 0.232838, 0.318242, 0.318242, 0.390993, 0.359901, 0.436924, 0.525368, 0.59508, 0.59508, 0.59917, 0.517562, 0.549308, 0.454136, 0.356642, 0.247041, 0.288399, 0.264545, 0.332115, 0.444081, 0.461924, 0.570702, 0.626927, 0.626927, 0.626927, 0.58069, 0.521092, 0.509769, 0.517562, 0.497853, 0.408655, 0.408655, 0.476583, 0.447574, 0.553315, 0.626927, 0.622677, 0.58069, 0.58069, 0.497853, 0.40511, 0.401658, 0.408655, 0.321458, 0.321458, 0.335645, 0.401658, 0.390993, 0.31487, 0.332115, 0.318242, 0.31487, 0.31487, 0.324872, 0.321458, 0.232838, 0.229226, 0.311707, 0.239899, 0.209395, 0.284882, 0.36309, 0.359901, 0.370445, 0.454136, 0.465241, 0.356642, 0.257454, 0.264545, 0.356642, 0.356642, 0.377384, 0.458154, 0.359901, 0.352862, 0.356642, 0.4292, 0.490133, 0.40511, 0.414856, 0.476583, 0.468512, 0.468512, 0.374039, 0.356642, 0.359901, 0.346032, 0.346032, 0.476583, 0.450668, 0.447574, 0.349426, 0.342579, 0.298791, 0.390993, 0.301917, 0.239899, 0.229226, 0.206376, 0.243554, 0.342579, 0.31487, 0.26085, 0.278302, 0.370445, 0.342579, 0.328603, 0.25031, 0.264545, 0.232838, 0.36309, 0.346032, 0.324872, 0.281712, 0.243554, 0.247041, 0.239899, 0.318242, 0.216401, 0.132295, 0.17593, 0.191378, 0.191378, 0.239899, 0.15008, 0.137348, 0.185198, 0.200174, 0.196879, 0.278302, 0.275179, 0.239899, 0.147574, 0.15008, 0.18812, 0.264545, 0.170161, 0.158265, 0.081712, 0.125101, 0.206376, 0.206376, 0.116183, 0.125101, 0.118441, 0.185198, 0.200174, 0.173081, 0.10481, 0.17593, 0.173081, 0.15008, 0.137348, 0.200174, 0.291804, 0.281712, 0.203355, 0.203355, 0.278302, 0.384043, 0.335645, 0.346032, 0.308712, 0.36309, 0.346032, 0.243554, 0.236433, 0.200174, 0.216401, 0.295083, 0.295083, 0.281712, 0.209395, 0.209395, 0.271506, 0.229226, 0.222385, 0.301917, 0.390993, 0.390993, 0.30533, 0.308712, 0.298791, 0.26085, 0.21291, 0.164327, 0.268042, 0.281712, 0.232838, 0.158265, 0.173081, 0.102787, 0.10481, 0.185198, 0.206376, 0.18812, 0.25031, 0.17593, 0.170161, 0.134866, 0.088832, 0.147574, 0.21291, 0.203355, 0.236433, 0.324872, 0.30533, 0.288399, 0.200174, 0.243554, 0.232838, 0.21291, 0.308712, 0.31487, 0.321458, 0.301917, 0.298791, 0.191378, 0.26085, 0.196879, 0.236433, 0.352862, 0.26085, 0.264545, 0.264545, 0.308712, 0.219301, 0.301917, 0.236433, 0.25031, 0.295083, 0.384043, 0.40511, 0.380708, 0.275179, 0.236433, 0.25031, 0.155435, 0.236433, 0.26085, 0.324872, 0.25031, 0.25031, 0.321458, 0.239899, 0.268042, 0.257454, 0.349426, 0.335645, 0.418646, 0.472492, 0.384043, 0.36309, 0.359901, 0.380708, 0.374039, 0.335645, 0.36309, 0.494003, 0.486429, 0.447574, 0.468512, 0.557691, 0.517562, 0.505461, 0.618285, 0.525368, 0.534167, 0.490133, 0.51388, 0.4292, 0.450668, 0.5017, 0.553315, 0.465241, 0.458154, 0.557691, 0.661982, 0.608892, 0.562014, 0.557691, 0.604312, 0.604312, 0.509769, 0.458154, 0.468512, 0.444081, 0.545602, 0.545602, 0.5017, 0.5017, 0.497853, 0.5017, 0.545602, 0.42561, 0.436924, 0.4292, 0.36309, 0.356642, 0.359901, 0.264545, 0.239899, 0.26085, 0.25031, 0.247041, 0.328603, 0.349426, 0.335645, 0.31487, 0.278302, 0.318242, 0.321458, 0.401658, 0.328603, 0.328603, 0.31487, 0.384043, 0.324872, 0.398279, 0.31487, 0.349426, 0.447574, 0.390993, 0.278302, 0.25406, 0.321458, 0.31487, 0.308712, 0.342579, 0.342579, 0.284882, 0.318242, 0.301917, 0.301917, 0.366687, 0.349426, 0.447574, 0.454136, 0.541878, 0.557691, 0.562014, 0.465241, 0.497853, 0.604312, 0.680603, 0.608892, 0.642678, 0.534167, 0.521092, 0.51388, 0.436924, 0.529623, 0.517562, 0.444081, 0.436924, 0.447574, 0.468512, 0.390993, 0.295083, 0.257454, 0.243554, 0.239899, 0.324872, 0.308712, 0.308712, 0.328603, 0.436924, 0.352862, 0.433034, 0.349426, 0.342579, 0.41194, 0.377384, 0.377384, 0.447574, 0.359901, 0.346032, 0.332115, 0.324872, 0.418646, 0.480142, 0.454136, 0.509769, 0.401658, 0.384043, 0.288399, 0.219301, 0.127496, 0.127496, 0.071867, 0.074921, 0.071867, 0.069024, 0.081712, 0.081712, 0.0704, 0.073402, 0.071867, 0.0704, 0.106997, 0.086953, 0.055536, 0.050641, 0.046336, 0.069024, 0.050641, 0.074921, 0.106997, 0.155435, 0.21291, 0.342579], '')</t>
  </si>
  <si>
    <t>[169, 175, 177, 178, 180, 181, 182, 193, 197, 198, 200, 225, 226, 227, 228, 229, 230, 239, 240, 241, 242, 243, 244, 245, 246, 252, 253, 254, 255, 256, 480, 481, 482, 483, 484, 485, 487, 490, 491, 494, 495, 496, 497, 498, 499, 500, 501, 505, 506, 507, 508, 510, 511, 556, 557, 558, 561, 562, 563, 564, 565, 566, 567, 569, 570, 600]</t>
  </si>
  <si>
    <t xml:space="preserve">F5RRG1|F5RRG1_9ENTR Ribosomal RNA small subunit methyltransferase G OS=Enterobacter hormaechei ATCC 49162 </t>
  </si>
  <si>
    <t>([0.11371, 0.11371, 0.15008, 0.079919, 0.109221, 0.0704, 0.098513, 0.129801, 0.161087, 0.194234, 0.222385, 0.278302, 0.370445, 0.271506, 0.203355, 0.264545, 0.185198, 0.127496, 0.206376, 0.26085, 0.173081, 0.182256, 0.209395, 0.116183, 0.21291, 0.209395, 0.268042, 0.179055, 0.185198, 0.116183, 0.118441, 0.116183, 0.069024, 0.064632, 0.116183, 0.194234, 0.232838, 0.332115, 0.366687, 0.271506, 0.236433, 0.31487, 0.301917, 0.206376, 0.239899, 0.236433, 0.232838, 0.173081, 0.191378, 0.125101, 0.167087, 0.185198, 0.116183, 0.106997, 0.116183, 0.109221, 0.098513, 0.088832, 0.03976, 0.027463, 0.050641, 0.050641, 0.051831, 0.054297, 0.098513, 0.182256, 0.173081, 0.111485, 0.209395, 0.278302, 0.275179, 0.335645, 0.222385, 0.311707, 0.301917, 0.219301, 0.216401, 0.232838, 0.247041, 0.359901, 0.458154, 0.335645, 0.41194, 0.328603, 0.236433, 0.25031, 0.219301, 0.147574, 0.222385, 0.191378, 0.18812, 0.185198, 0.155435, 0.137348, 0.085092, 0.142424, 0.209395, 0.15008, 0.134866, 0.127496, 0.139895, 0.083462, 0.155435, 0.090864, 0.155435, 0.247041, 0.15008, 0.158265, 0.26085, 0.191378, 0.200174, 0.203355, 0.271506, 0.200174, 0.321458, 0.422041, 0.311707, 0.328603, 0.374039, 0.377384, 0.401658, 0.414856, 0.390993, 0.408655, 0.5017, 0.41194, 0.308712, 0.398279, 0.384043, 0.328603, 0.291804, 0.257454, 0.257454, 0.182256, 0.264545, 0.264545, 0.219301, 0.257454, 0.229226, 0.158265, 0.102787, 0.083462, 0.071867, 0.081712, 0.090864, 0.073402, 0.122885, 0.191378, 0.196879, 0.196879, 0.132295, 0.15008, 0.15008, 0.094817, 0.147574, 0.142424, 0.139895, 0.102787, 0.179055, 0.185198, 0.30533, 0.384043, 0.298791, 0.311707, 0.408655, 0.298791, 0.352862, 0.352862, 0.36309, 0.25031, 0.229226, 0.264545, 0.359901, 0.384043, 0.377384, 0.394753, 0.384043, 0.291804, 0.387226, 0.271506, 0.295083, 0.284882, 0.191378, 0.288399, 0.281712, 0.281712, 0.359901, 0.335645, 0.239899, 0.173081, 0.194234, 0.142424, 0.200174, 0.216401, 0.229226, 0.318242, 0.206376, 0.185198, 0.239899, 0.200174, 0.275179, 0.206376, 0.164327, 0.239899, 0.182256, 0.137348, 0.085092], '')</t>
  </si>
  <si>
    <t>[124]</t>
  </si>
  <si>
    <t xml:space="preserve">F5RRG4|F5RRG4_9ENTR ATP synthase subunit a OS=Enterobacter hormaechei ATCC 49162 </t>
  </si>
  <si>
    <t>([0.401658, 0.247041, 0.284882, 0.30533, 0.321458, 0.21291, 0.264545, 0.30533, 0.21291, 0.257454, 0.179055, 0.236433, 0.170161, 0.179055, 0.164327, 0.066181, 0.090864, 0.045352, 0.022667, 0.021816, 0.024393, 0.047319, 0.100716, 0.118441, 0.144935, 0.120615, 0.209395, 0.092881, 0.038858, 0.078022, 0.034068, 0.074921, 0.034068, 0.071867, 0.067594, 0.044297, 0.045352, 0.020522, 0.037156, 0.038042, 0.022306, 0.011106, 0.011669, 0.007555, 0.005011, 0.003177, 0.002581, 0.00231, 0.00283, 0.002662, 0.002623, 0.003701, 0.002662, 0.003341, 0.003276, 0.003341, 0.003461, 0.005223, 0.007877, 0.007877, 0.00777, 0.011669, 0.0198, 0.0198, 0.016021, 0.030611, 0.076542, 0.059222, 0.036378, 0.06184, 0.102787, 0.048328, 0.024393, 0.042364, 0.023087, 0.014586, 0.013821, 0.017447, 0.016021, 0.010672, 0.01078, 0.017797, 0.011342, 0.007315, 0.007091, 0.01204, 0.011518, 0.01078, 0.022667, 0.023534, 0.011342, 0.01227, 0.026338, 0.026892, 0.021381, 0.025316, 0.045352, 0.026892, 0.012491, 0.009015, 0.007877, 0.005932, 0.003727, 0.003246, 0.003821, 0.004135, 0.00292, 0.002435, 0.002512, 0.001709, 0.001692, 0.002688, 0.002138, 0.002014, 0.001709, 0.001374, 0.002155, 0.001408, 0.001267, 0.002014, 0.0028, 0.00389, 0.003864, 0.004161, 0.005799, 0.004736, 0.004899, 0.005992, 0.004921, 0.004775, 0.005011, 0.005378, 0.005318, 0.007555, 0.006245, 0.01078, 0.011903, 0.011106, 0.010509, 0.020876, 0.010926, 0.009728, 0.008002, 0.009401, 0.009187, 0.009187, 0.009977, 0.005623, 0.004431, 0.004431, 0.003109, 0.002761, 0.002396, 0.001408, 0.001417, 0.001048, 0.001, 0.001155, 0.001069, 0.001675, 0.001172, 0.001709, 0.001743, 0.001335, 0.001103, 0.001687, 0.001808, 0.001649, 0.002761, 0.002727, 0.004135, 0.006421, 0.005799, 0.009977, 0.017797, 0.009977, 0.014586, 0.007645, 0.006374, 0.006795, 0.005011, 0.007177, 0.004921, 0.003431, 0.003671, 0.005249, 0.005223, 0.00359, 0.005086, 0.003405, 0.003366, 0.003212, 0.002976, 0.005011, 0.00359, 0.003607, 0.003555, 0.004135, 0.004388, 0.006421, 0.003997, 0.003431, 0.003298, 0.004921, 0.005992, 0.005992, 0.004775, 0.004775, 0.007031, 0.004899, 0.004899, 0.004611, 0.003276, 0.00225, 0.001318, 0.001541, 0.001597, 0.001602, 0.00103, 0.001748, 0.001211, 0.001211, 0.001967, 0.002035, 0.001288, 0.000958, 0.000958, 0.001288, 0.000842, 0.000842, 0.000854, 0.001202, 0.001288, 0.001172, 0.001687, 0.001687, 0.001318, 0.00076, 0.000743, 0.001318, 0.000661, 0.001172, 0.001499, 0.000854, 0.000442, 0.000378, 0.000485, 0.00055, 0.000266, 0.000468, 0.000206, 0.000249, 0.000146, 0.000146, 0.000326, 0.000262, 0.000399, 0.000721, 0.001344, 0.002327, 0.002117, 0.002555, 0.001967, 0.001778, 0.002512, 0.003298, 0.004736, 0.004976, 0.006245, 0.009865, 0.006701], '')</t>
  </si>
  <si>
    <t xml:space="preserve">F5RRG7|F5RRG7_9ENTR ATP synthase subunit delta OS=Enterobacter hormaechei ATCC 49162 </t>
  </si>
  <si>
    <t>([0.090864, 0.094817, 0.122885, 0.122885, 0.125101, 0.066181, 0.098513, 0.056825, 0.060549, 0.048328, 0.071867, 0.096677, 0.100716, 0.096677, 0.125101, 0.196879, 0.185198, 0.173081, 0.206376, 0.222385, 0.161087, 0.17593, 0.17593, 0.100716, 0.102787, 0.102787, 0.203355, 0.132295, 0.236433, 0.26085, 0.342579, 0.335645, 0.335645, 0.298791, 0.25406, 0.342579, 0.247041, 0.17593, 0.257454, 0.247041, 0.206376, 0.164327, 0.206376, 0.268042, 0.390993, 0.4292, 0.374039, 0.324872, 0.36309, 0.352862, 0.25031, 0.155435, 0.120615, 0.076542, 0.06184, 0.073402, 0.073402, 0.122885, 0.120615, 0.129801, 0.109221, 0.137348, 0.206376, 0.243554, 0.222385, 0.137348, 0.076542, 0.122885, 0.096677, 0.096677, 0.079919, 0.164327, 0.26085, 0.288399, 0.356642, 0.339168, 0.339168, 0.25406, 0.170161, 0.281712, 0.281712, 0.243554, 0.155435, 0.170161, 0.170161, 0.086953, 0.15008, 0.243554, 0.170161, 0.229226, 0.229226, 0.182256, 0.167087, 0.170161, 0.144935, 0.15284, 0.200174, 0.216401, 0.216401, 0.31487, 0.21291, 0.209395, 0.278302, 0.328603, 0.318242, 0.328603, 0.356642, 0.339168, 0.342579, 0.444081, 0.450668, 0.398279, 0.454136, 0.454136, 0.342579, 0.380708, 0.342579, 0.346032, 0.301917, 0.387226, 0.366687, 0.433034, 0.342579, 0.342579, 0.370445, 0.359901, 0.275179, 0.352862, 0.275179, 0.275179, 0.194234, 0.185198, 0.173081, 0.209395, 0.209395, 0.301917, 0.225814, 0.229226, 0.229226, 0.257454, 0.17593, 0.111485, 0.066181, 0.106997, 0.106997, 0.106997, 0.116183, 0.147574, 0.10481, 0.098513, 0.096677, 0.139895, 0.142424, 0.164327, 0.15284, 0.15284, 0.15008, 0.142424, 0.173081, 0.196879, 0.134866, 0.167087, 0.257454, 0.281712, 0.203355, 0.206376, 0.21291, 0.179055, 0.17593, 0.216401, 0.295083, 0.25406, 0.225814, 0.18812, 0.247041, 0.209395, 0.170161], '')</t>
  </si>
  <si>
    <t xml:space="preserve">F5RRG9|F5RRG9_9ENTR ATP synthase gamma chain OS=Enterobacter hormaechei ATCC 49162 </t>
  </si>
  <si>
    <t>([0.750527, 0.767246, 0.622677, 0.570702, 0.541878, 0.553315, 0.525368, 0.545602, 0.575842, 0.486429, 0.509769, 0.549308, 0.549308, 0.447574, 0.414856, 0.41194, 0.324872, 0.335645, 0.349426, 0.4292, 0.433034, 0.42561, 0.339168, 0.41194, 0.447574, 0.447574, 0.414856, 0.454136, 0.41194, 0.342579, 0.394753, 0.356642, 0.352862, 0.352862, 0.394753, 0.4292, 0.4292, 0.486429, 0.483068, 0.480142, 0.486429, 0.436924, 0.40511, 0.454136, 0.454136, 0.461924, 0.525368, 0.465241, 0.42561, 0.476583, 0.545602, 0.538167, 0.585406, 0.585406, 0.51388, 0.461924, 0.450668, 0.461924, 0.384043, 0.346032, 0.349426, 0.335645, 0.384043, 0.339168, 0.384043, 0.291804, 0.284882, 0.26085, 0.384043, 0.324872, 0.236433, 0.247041, 0.295083, 0.295083, 0.30533, 0.301917, 0.384043, 0.394753, 0.318242, 0.387226, 0.332115, 0.243554, 0.191378, 0.129801, 0.194234, 0.185198, 0.281712, 0.288399, 0.275179, 0.173081, 0.191378, 0.26085, 0.243554, 0.161087, 0.164327, 0.094817, 0.144935, 0.094817, 0.047319, 0.0704, 0.071867, 0.076542, 0.076542, 0.092881, 0.139895, 0.11371, 0.111485, 0.086953, 0.044297, 0.045352, 0.078022, 0.118441, 0.118441, 0.081712, 0.137348, 0.086953, 0.15284, 0.092881, 0.122885, 0.144935, 0.088832, 0.086953, 0.134866, 0.196879, 0.222385, 0.158265, 0.191378, 0.109221, 0.066181, 0.129801, 0.129801, 0.083462, 0.083462, 0.083462, 0.129801, 0.071867, 0.073402, 0.056825, 0.094817, 0.076542, 0.122885, 0.18812, 0.155435, 0.15284, 0.167087, 0.179055, 0.271506, 0.268042, 0.295083, 0.40511, 0.408655, 0.324872, 0.298791, 0.295083, 0.328603, 0.25031, 0.335645, 0.335645, 0.324872, 0.239899, 0.311707, 0.275179, 0.194234, 0.247041, 0.264545, 0.247041, 0.232838, 0.137348, 0.147574, 0.219301, 0.147574, 0.083462, 0.090864, 0.106997, 0.109221, 0.096677, 0.139895, 0.073402, 0.06184, 0.086953, 0.139895, 0.106997, 0.127496, 0.203355, 0.134866, 0.15008, 0.155435, 0.098513, 0.161087, 0.15284, 0.122885, 0.122885, 0.219301, 0.203355, 0.301917, 0.271506, 0.257454, 0.278302, 0.40511, 0.521092, 0.525368, 0.433034, 0.468512, 0.476583, 0.465241, 0.5017, 0.370445, 0.380708, 0.377384, 0.295083, 0.206376, 0.264545, 0.380708, 0.36309, 0.483068, 0.444081, 0.51388, 0.4292, 0.332115, 0.335645, 0.324872, 0.232838, 0.236433, 0.243554, 0.236433, 0.164327, 0.137348, 0.236433, 0.219301, 0.311707, 0.324872, 0.324872, 0.31487, 0.281712, 0.196879, 0.118441, 0.134866, 0.122885, 0.125101, 0.164327, 0.15008, 0.158265, 0.236433, 0.284882, 0.25031, 0.25031, 0.295083, 0.295083, 0.247041, 0.206376, 0.194234, 0.225814, 0.281712, 0.281712, 0.301917, 0.384043, 0.450668, 0.4292, 0.414856, 0.414856, 0.356642, 0.349426, 0.346032, 0.264545, 0.301917, 0.25406, 0.194234, 0.155435, 0.229226, 0.25406, 0.264545, 0.268042, 0.30533, 0.30533, 0.301917, 0.194234, 0.185198, 0.191378, 0.209395, 0.147574, 0.216401, 0.324872, 0.243554, 0.164327, 0.236433, 0.229226, 0.278302, 0.31487, 0.370445, 0.291804, 0.271506, 0.281712, 0.25406, 0.219301, 0.225814, 0.191378, 0.284882, 0.236433, 0.185198, 0.116183], '')</t>
  </si>
  <si>
    <t>[0, 1, 2, 3, 4, 5, 6, 7, 8, 10, 11, 12, 46, 50, 51, 52, 53, 54, 199, 200, 205, 216]</t>
  </si>
  <si>
    <t xml:space="preserve">F5RRH1|F5RRH1_9ENTR ATP synthase epsilon chain OS=Enterobacter hormaechei ATCC 49162 </t>
  </si>
  <si>
    <t>([0.073402, 0.078022, 0.134866, 0.185198, 0.232838, 0.219301, 0.137348, 0.167087, 0.194234, 0.144935, 0.118441, 0.164327, 0.18812, 0.144935, 0.144935, 0.164327, 0.161087, 0.239899, 0.225814, 0.31487, 0.387226, 0.40511, 0.349426, 0.324872, 0.225814, 0.125101, 0.182256, 0.281712, 0.288399, 0.257454, 0.370445, 0.356642, 0.247041, 0.26085, 0.31487, 0.216401, 0.281712, 0.308712, 0.308712, 0.271506, 0.164327, 0.167087, 0.090864, 0.100716, 0.096677, 0.170161, 0.167087, 0.139895, 0.147574, 0.155435, 0.203355, 0.096677, 0.092881, 0.088832, 0.050641, 0.06184, 0.106997, 0.109221, 0.051831, 0.030003, 0.043307, 0.048328, 0.050641, 0.109221, 0.161087, 0.164327, 0.10481, 0.194234, 0.137348, 0.078022, 0.056825, 0.054297, 0.109221, 0.15008, 0.15284, 0.229226, 0.225814, 0.236433, 0.25031, 0.25406, 0.352862, 0.349426, 0.390993, 0.384043, 0.318242, 0.232838, 0.25406, 0.324872, 0.31487, 0.387226, 0.468512, 0.465241, 0.472492, 0.483068, 0.534167, 0.534167, 0.529623, 0.534167, 0.525368, 0.521092, 0.632174, 0.63748, 0.517562, 0.570702, 0.465241, 0.465241, 0.575842, 0.51388, 0.51388, 0.486429, 0.5017, 0.422041, 0.422041, 0.398279, 0.349426, 0.25031, 0.311707, 0.30533, 0.219301, 0.222385, 0.15008, 0.088832, 0.090864, 0.083462, 0.079919, 0.132295, 0.15284, 0.125101, 0.125101, 0.102787, 0.102787, 0.0704, 0.100716, 0.098513, 0.078022, 0.073402, 0.122885, 0.118441, 0.088832], '')</t>
  </si>
  <si>
    <t>[94, 95, 96, 97, 98, 99, 100, 101, 102, 103, 106, 107, 108, 110]</t>
  </si>
  <si>
    <t xml:space="preserve">F5RRH4|F5RRH4_9ENTR Phosphate-binding protein PstS OS=Enterobacter hormaechei ATCC 49162 </t>
  </si>
  <si>
    <t>([0.014075, 0.020165, 0.016528, 0.016528, 0.024826, 0.036378, 0.050641, 0.03976, 0.03976, 0.05306, 0.043307, 0.037156, 0.050641, 0.071867, 0.06312, 0.06312, 0.100716, 0.074921, 0.073402, 0.05306, 0.045352, 0.060549, 0.050641, 0.038858, 0.041405, 0.031287, 0.024826, 0.023963, 0.021816, 0.027463, 0.026338, 0.032017, 0.048328, 0.048328, 0.06312, 0.030003, 0.064632, 0.051831, 0.109221, 0.073402, 0.050641, 0.081712, 0.079919, 0.060549, 0.094817, 0.125101, 0.155435, 0.11371, 0.120615, 0.185198, 0.200174, 0.209395, 0.243554, 0.26085, 0.291804, 0.219301, 0.346032, 0.216401, 0.26085, 0.225814, 0.200174, 0.291804, 0.324872, 0.328603, 0.408655, 0.444081, 0.36309, 0.352862, 0.461924, 0.356642, 0.366687, 0.308712, 0.31487, 0.321458, 0.239899, 0.26085, 0.216401, 0.203355, 0.26085, 0.247041, 0.264545, 0.321458, 0.356642, 0.275179, 0.275179, 0.288399, 0.308712, 0.370445, 0.295083, 0.295083, 0.398279, 0.41194, 0.447574, 0.352862, 0.247041, 0.321458, 0.206376, 0.349426, 0.356642, 0.328603, 0.25031, 0.236433, 0.271506, 0.182256, 0.203355, 0.142424, 0.11371, 0.067594, 0.074921, 0.074921, 0.085092, 0.079919, 0.042364, 0.041405, 0.067594, 0.127496, 0.132295, 0.15284, 0.088832, 0.054297, 0.085092, 0.139895, 0.134866, 0.139895, 0.125101, 0.170161, 0.25406, 0.203355, 0.18812, 0.118441, 0.185198, 0.15008, 0.094817, 0.142424, 0.142424, 0.094817, 0.102787, 0.098513, 0.167087, 0.194234, 0.191378, 0.182256, 0.179055, 0.122885, 0.129801, 0.222385, 0.222385, 0.158265, 0.225814, 0.232838, 0.342579, 0.342579, 0.356642, 0.454136, 0.377384, 0.352862, 0.370445, 0.298791, 0.288399, 0.278302, 0.278302, 0.374039, 0.370445, 0.370445, 0.447574, 0.440853, 0.401658, 0.30533, 0.30533, 0.21291, 0.291804, 0.257454, 0.182256, 0.118441, 0.092881, 0.142424, 0.120615, 0.17593, 0.25031, 0.264545, 0.18812, 0.209395, 0.194234, 0.18812, 0.142424, 0.142424, 0.137348, 0.137348, 0.219301, 0.281712, 0.318242, 0.328603, 0.25406, 0.370445, 0.447574, 0.476583, 0.40511, 0.468512, 0.454136, 0.433034, 0.414856, 0.505461, 0.525368, 0.534167, 0.450668, 0.486429, 0.458154, 0.36309, 0.308712, 0.324872, 0.324872, 0.311707, 0.328603, 0.40511, 0.370445, 0.288399, 0.291804, 0.281712, 0.222385, 0.239899, 0.167087, 0.147574, 0.085092, 0.067594, 0.064632, 0.116183, 0.142424, 0.17593, 0.196879, 0.225814, 0.142424, 0.142424, 0.200174, 0.118441, 0.085092, 0.085092, 0.118441, 0.125101, 0.194234, 0.243554, 0.257454, 0.288399, 0.308712, 0.422041, 0.450668, 0.468512, 0.472492, 0.472492, 0.359901, 0.408655, 0.447574, 0.505461, 0.476583, 0.476583, 0.557691, 0.59917, 0.618285, 0.549308, 0.534167, 0.525368, 0.525368, 0.387226, 0.418646, 0.433034, 0.41194, 0.339168, 0.324872, 0.324872, 0.321458, 0.41194, 0.440853, 0.436924, 0.476583, 0.476583, 0.408655, 0.440853, 0.390993, 0.380708, 0.454136, 0.461924, 0.465241, 0.374039, 0.401658, 0.356642, 0.295083, 0.288399, 0.356642, 0.370445, 0.370445, 0.352862, 0.352862, 0.384043, 0.390993, 0.390993, 0.414856, 0.461924, 0.444081, 0.465241, 0.390993, 0.390993, 0.291804, 0.196879, 0.301917, 0.295083, 0.335645, 0.308712, 0.295083, 0.31487, 0.301917, 0.288399, 0.288399, 0.308712, 0.25031, 0.25031, 0.247041, 0.182256, 0.216401, 0.132295, 0.158265, 0.216401, 0.158265, 0.278302, 0.387226, 0.366687, 0.398279, 0.370445, 0.472492, 0.494003, 0.401658, 0.401658, 0.380708, 0.366687, 0.281712, 0.301917, 0.284882, 0.288399, 0.308712, 0.291804, 0.384043, 0.401658, 0.401658, 0.476583, 0.436924, 0.408655, 0.342579, 0.308712, 0.342579, 0.30533, 0.264545, 0.324872, 0.301917, 0.301917, 0.298791, 0.380708, 0.359901, 0.324872], '')</t>
  </si>
  <si>
    <t>[201, 202, 203, 251, 254, 255, 256, 257, 258, 259, 260]</t>
  </si>
  <si>
    <t xml:space="preserve">F5RRH5|F5RRH5_9ENTR Phosphate transport system permease protein OS=Enterobacter hormaechei ATCC 49162 </t>
  </si>
  <si>
    <t>([0.203355, 0.243554, 0.278302, 0.308712, 0.332115, 0.374039, 0.31487, 0.194234, 0.094817, 0.109221, 0.073402, 0.051831, 0.038858, 0.05306, 0.023534, 0.018106, 0.01204, 0.009096, 0.009865, 0.006894, 0.004431, 0.00283, 0.001936, 0.001318, 0.001318, 0.001318, 0.000721, 0.000507, 0.00061, 0.001103, 0.000661, 0.00055, 0.000477, 0.000743, 0.000713, 0.000747, 0.00103, 0.001232, 0.001202, 0.001808, 0.002503, 0.002336, 0.003341, 0.003079, 0.003821, 0.002482, 0.001649, 0.001743, 0.002727, 0.003701, 0.004135, 0.004315, 0.006533, 0.009187, 0.010372, 0.011518, 0.022306, 0.010372, 0.006795, 0.010509, 0.008525, 0.005734, 0.006619, 0.007259, 0.00777, 0.006039, 0.009728, 0.018415, 0.016826, 0.009865, 0.010372, 0.009096, 0.008002, 0.005011, 0.005011, 0.003276, 0.002138, 0.001318, 0.001623, 0.001778, 0.002014, 0.001675, 0.00246, 0.002117, 0.001872, 0.001855, 0.00246, 0.001623, 0.000906, 0.000906, 0.001417, 0.001499, 0.000958, 0.001408, 0.002349, 0.002688, 0.002881, 0.002881, 0.004247, 0.004976, 0.007315, 0.004611, 0.006194, 0.004388, 0.005799, 0.003963, 0.006245, 0.004921, 0.004835, 0.006421, 0.008075, 0.005223, 0.00515, 0.007259, 0.005799, 0.003997, 0.002705, 0.003804, 0.004431, 0.003298, 0.003276, 0.002035, 0.001906, 0.001318, 0.001267, 0.001267, 0.002078, 0.001271, 0.001232, 0.00155, 0.001936, 0.00152, 0.001481, 0.001417, 0.001572, 0.002581, 0.002606, 0.003864, 0.003963, 0.003727, 0.003555, 0.003512, 0.004388, 0.004611, 0.007177, 0.007259, 0.006421, 0.005992, 0.007495, 0.008156, 0.006142, 0.005872, 0.008804, 0.018415, 0.013437, 0.007031, 0.006482, 0.005992, 0.005992, 0.003997, 0.003804, 0.004646, 0.004135, 0.004689, 0.005086, 0.003405, 0.003607, 0.00407, 0.002881, 0.002727, 0.002727, 0.002976, 0.003298, 0.002327, 0.001417, 0.001434, 0.001936, 0.001434, 0.001722, 0.001743, 0.002727, 0.003053, 0.002366, 0.003053, 0.003177, 0.004315, 0.006567, 0.007091, 0.006701, 0.008002, 0.009865, 0.020165, 0.03976, 0.024393, 0.024393, 0.049374, 0.031287, 0.041405, 0.051831, 0.085092, 0.090864, 0.040537, 0.088832, 0.111485, 0.043307, 0.021381, 0.020522, 0.009977, 0.009977, 0.008525, 0.01204, 0.007315, 0.006988, 0.007031, 0.008723, 0.014315, 0.00962, 0.009865, 0.009865, 0.01227, 0.007495, 0.005992, 0.005872, 0.005249, 0.004921, 0.007031, 0.010221, 0.008525, 0.008804, 0.01227, 0.026338, 0.023963, 0.038042, 0.026338, 0.016257, 0.016528, 0.009294, 0.008624, 0.008624, 0.008624, 0.009015, 0.016021, 0.011903, 0.022667, 0.012727, 0.025316, 0.025316, 0.018787, 0.024393, 0.024393, 0.013437, 0.009187, 0.009728, 0.01227, 0.016528, 0.026338, 0.013437, 0.028695, 0.059222, 0.090864, 0.046336, 0.032017, 0.032017, 0.083462, 0.034068, 0.051831, 0.056825, 0.042364, 0.069024, 0.069024, 0.129801, 0.139895, 0.18812, 0.10481, 0.083462, 0.059222, 0.031287, 0.044297, 0.049374, 0.025762, 0.034068, 0.035586, 0.025316, 0.014075, 0.00777, 0.009294, 0.007495, 0.007091, 0.005623, 0.003804, 0.003079, 0.002276, 0.002662, 0.001872, 0.00246, 0.002727, 0.002327, 0.002581, 0.002276, 0.001675, 0.002396, 0.001675, 0.002035, 0.002761, 0.003864, 0.005992, 0.007422, 0.009096, 0.009015, 0.01227, 0.017138, 0.021381, 0.034068, 0.035586, 0.069024, 0.051831, 0.036378, 0.079919, 0.10481], '')</t>
  </si>
  <si>
    <t xml:space="preserve">F5RRH6|F5RRH6_9ENTR Phosphate transport system permease protein PstA OS=Enterobacter hormaechei ATCC 49162 </t>
  </si>
  <si>
    <t>([0.311707, 0.182256, 0.164327, 0.232838, 0.264545, 0.298791, 0.328603, 0.356642, 0.311707, 0.346032, 0.359901, 0.41194, 0.454136, 0.454136, 0.447574, 0.440853, 0.509769, 0.497853, 0.377384, 0.328603, 0.268042, 0.26085, 0.25406, 0.291804, 0.209395, 0.17593, 0.179055, 0.129801, 0.100716, 0.067594, 0.060549, 0.032017, 0.016021, 0.00962, 0.006619, 0.006567, 0.004736, 0.003431, 0.00246, 0.0028, 0.003177, 0.004358, 0.00316, 0.004247, 0.004358, 0.005011, 0.004161, 0.004208, 0.004899, 0.004611, 0.006567, 0.004775, 0.005734, 0.006039, 0.005623, 0.008002, 0.013613, 0.017138, 0.032677, 0.078022, 0.132295, 0.158265, 0.161087, 0.275179, 0.222385, 0.216401, 0.216401, 0.321458, 0.206376, 0.170161, 0.236433, 0.200174, 0.203355, 0.206376, 0.308712, 0.436924, 0.42561, 0.295083, 0.25406, 0.144935, 0.066181, 0.027463, 0.018106, 0.017797, 0.011518, 0.008525, 0.008525, 0.008804, 0.009865, 0.009865, 0.011669, 0.007495, 0.007177, 0.008895, 0.010221, 0.007091, 0.005011, 0.003757, 0.004483, 0.006533, 0.006374, 0.008804, 0.014075, 0.017447, 0.016528, 0.014315, 0.015078, 0.01204, 0.013265, 0.008409, 0.008075, 0.008276, 0.007555, 0.006374, 0.007422, 0.007877, 0.007645, 0.00777, 0.007555, 0.008624, 0.006795, 0.011669, 0.011518, 0.007315, 0.005683, 0.004483, 0.006078, 0.006078, 0.004689, 0.003461, 0.003109, 0.004414, 0.003177, 0.003607, 0.003924, 0.003405, 0.003366, 0.003924, 0.005932, 0.008409, 0.005734, 0.006533, 0.005992, 0.004483, 0.00558, 0.007091, 0.007177, 0.00515, 0.006374, 0.006795, 0.00777, 0.008156, 0.005683, 0.008525, 0.008525, 0.013437, 0.009865, 0.007177, 0.006142, 0.005683, 0.005932, 0.009096, 0.009977, 0.010672, 0.012727, 0.009401, 0.009483, 0.008525, 0.009187, 0.01227, 0.023087, 0.028695, 0.026338, 0.05306, 0.058088, 0.071867, 0.044297, 0.040537, 0.050641, 0.048328, 0.046336, 0.046336, 0.051831, 0.044297, 0.021381, 0.031287, 0.044297, 0.021381, 0.041405, 0.055536, 0.022306, 0.021381, 0.01204, 0.022667, 0.017447, 0.014586, 0.011903, 0.014586, 0.028695, 0.019109, 0.026892, 0.028695, 0.026892, 0.012491, 0.008002, 0.007645, 0.006567, 0.00558, 0.006894, 0.007091, 0.005734, 0.007091, 0.006894, 0.011342, 0.011669, 0.011669, 0.013821, 0.01227, 0.008156, 0.00543, 0.008002, 0.008525, 0.005734, 0.005623, 0.008624, 0.014075, 0.013016, 0.009977, 0.017138, 0.023087, 0.024393, 0.035586, 0.033407, 0.035586, 0.036378, 0.018106, 0.018415, 0.017138, 0.017138, 0.038858, 0.05306, 0.051831, 0.032677, 0.029376, 0.031287, 0.014075, 0.010926, 0.016257, 0.027463, 0.034884, 0.015694, 0.011903, 0.017797, 0.014075, 0.014315, 0.013016, 0.013265, 0.013265, 0.008276, 0.010672, 0.009483, 0.009728, 0.006619, 0.006701, 0.007091, 0.007177, 0.007645, 0.007422, 0.006701, 0.004976, 0.003405, 0.003555, 0.004161, 0.002761, 0.002688, 0.002336, 0.002327, 0.00246, 0.001936, 0.001743, 0.001722, 0.001743, 0.002366, 0.003298, 0.004431, 0.006142, 0.005011, 0.005992, 0.005992, 0.006533, 0.008156, 0.01078, 0.017138, 0.01078, 0.018787, 0.03976], '')</t>
  </si>
  <si>
    <t>[16]</t>
  </si>
  <si>
    <t xml:space="preserve">F5RRH8|F5RRH8_9ENTR Phosphate-specific transport system accessory protein PhoU OS=Enterobacter hormaechei ATCC 49162 </t>
  </si>
  <si>
    <t>([0.321458, 0.352862, 0.398279, 0.278302, 0.321458, 0.311707, 0.359901, 0.284882, 0.328603, 0.352862, 0.288399, 0.324872, 0.318242, 0.318242, 0.335645, 0.295083, 0.384043, 0.339168, 0.342579, 0.328603, 0.384043, 0.31487, 0.335645, 0.335645, 0.444081, 0.349426, 0.384043, 0.377384, 0.433034, 0.328603, 0.332115, 0.387226, 0.352862, 0.359901, 0.359901, 0.436924, 0.480142, 0.476583, 0.534167, 0.444081, 0.414856, 0.444081, 0.517562, 0.42561, 0.328603, 0.339168, 0.418646, 0.42561, 0.42561, 0.465241, 0.486429, 0.494003, 0.486429, 0.486429, 0.494003, 0.41194, 0.377384, 0.281712, 0.288399, 0.288399, 0.342579, 0.308712, 0.239899, 0.239899, 0.219301, 0.222385, 0.182256, 0.179055, 0.170161, 0.170161, 0.18812, 0.26085, 0.219301, 0.25406, 0.298791, 0.200174, 0.264545, 0.21291, 0.232838, 0.18812, 0.15284, 0.111485, 0.096677, 0.139895, 0.144935, 0.144935, 0.191378, 0.232838, 0.158265, 0.17593, 0.167087, 0.085092, 0.079919, 0.102787, 0.066181, 0.050641, 0.090864, 0.090864, 0.086953, 0.079919, 0.096677, 0.118441, 0.158265, 0.158265, 0.17593, 0.167087, 0.147574, 0.173081, 0.164327, 0.247041, 0.232838, 0.236433, 0.356642, 0.271506, 0.179055, 0.17593, 0.203355, 0.125101, 0.137348, 0.209395, 0.203355, 0.203355, 0.194234, 0.225814, 0.31487, 0.229226, 0.239899, 0.31487, 0.225814, 0.222385, 0.225814, 0.161087, 0.098513, 0.085092, 0.120615, 0.10481, 0.132295, 0.127496, 0.167087, 0.161087, 0.098513, 0.167087, 0.179055, 0.155435, 0.10481, 0.098513, 0.090864, 0.049374, 0.060549, 0.11371, 0.116183, 0.106997, 0.15008, 0.161087, 0.161087, 0.194234, 0.311707, 0.25406, 0.271506, 0.30533, 0.209395, 0.225814, 0.216401, 0.209395, 0.161087, 0.191378, 0.200174, 0.200174, 0.257454, 0.225814, 0.225814, 0.222385, 0.229226, 0.229226, 0.30533, 0.206376, 0.232838, 0.219301, 0.236433, 0.147574, 0.15284, 0.200174, 0.18812, 0.109221, 0.06184, 0.088832, 0.10481, 0.102787, 0.100716, 0.129801, 0.15284, 0.086953, 0.083462, 0.086953, 0.088832, 0.049374, 0.092881, 0.079919, 0.046336, 0.041405, 0.078022, 0.044297, 0.031287, 0.026892, 0.031287, 0.026892, 0.021816, 0.021816, 0.021816, 0.038042, 0.036378, 0.019109, 0.030003, 0.029376, 0.019109, 0.019401, 0.031287, 0.031287, 0.031287, 0.032017, 0.059222, 0.050641, 0.051831, 0.05306, 0.085092, 0.134866, 0.219301, 0.295083, 0.332115, 0.324872, 0.332115, 0.301917, 0.40511, 0.390993, 0.377384, 0.444081, 0.42561, 0.40511, 0.370445, 0.311707, 0.436924], '')</t>
  </si>
  <si>
    <t>[38, 42]</t>
  </si>
  <si>
    <t xml:space="preserve">F5RRI3|F5RRI3_9ENTR HTH-type transcriptional regulator YidZ OS=Enterobacter hormaechei ATCC 49162 </t>
  </si>
  <si>
    <t>([0.257454, 0.15008, 0.088832, 0.054297, 0.042364, 0.028107, 0.042364, 0.029376, 0.021816, 0.017138, 0.023087, 0.031287, 0.031287, 0.030611, 0.016528, 0.030611, 0.031287, 0.026338, 0.038042, 0.035586, 0.06312, 0.045352, 0.088832, 0.098513, 0.161087, 0.25031, 0.335645, 0.295083, 0.31487, 0.398279, 0.486429, 0.472492, 0.366687, 0.339168, 0.339168, 0.324872, 0.318242, 0.328603, 0.25031, 0.167087, 0.17593, 0.182256, 0.247041, 0.155435, 0.125101, 0.083462, 0.066181, 0.0704, 0.10481, 0.096677, 0.100716, 0.06184, 0.037156, 0.079919, 0.098513, 0.120615, 0.122885, 0.127496, 0.079919, 0.147574, 0.17593, 0.179055, 0.182256, 0.158265, 0.155435, 0.229226, 0.30533, 0.194234, 0.158265, 0.139895, 0.129801, 0.127496, 0.206376, 0.298791, 0.173081, 0.10481, 0.090864, 0.144935, 0.0704, 0.10481, 0.102787, 0.164327, 0.147574, 0.167087, 0.161087, 0.247041, 0.191378, 0.182256, 0.182256, 0.15284, 0.088832, 0.132295, 0.111485, 0.111485, 0.109221, 0.209395, 0.206376, 0.164327, 0.102787, 0.116183, 0.11371, 0.054297, 0.06184, 0.064632, 0.030003, 0.018106, 0.019109, 0.034068, 0.023087, 0.05306, 0.088832, 0.137348, 0.092881, 0.132295, 0.129801, 0.106997, 0.092881, 0.10481, 0.127496, 0.127496, 0.200174, 0.219301, 0.222385, 0.216401, 0.129801, 0.21291, 0.295083, 0.194234, 0.191378, 0.229226, 0.137348, 0.132295, 0.129801, 0.21291, 0.203355, 0.134866, 0.164327, 0.096677, 0.147574, 0.076542, 0.132295, 0.144935, 0.129801, 0.25031, 0.247041, 0.335645, 0.356642, 0.352862, 0.440853, 0.422041, 0.468512, 0.476583, 0.380708, 0.387226, 0.295083, 0.232838, 0.332115, 0.203355, 0.179055, 0.109221, 0.21291, 0.125101, 0.132295, 0.083462, 0.043307, 0.020522, 0.021381, 0.019109, 0.019401, 0.023087, 0.016257, 0.010672, 0.010221, 0.010221, 0.010131, 0.016826, 0.022667, 0.018415, 0.045352, 0.078022, 0.079919, 0.079919, 0.155435, 0.096677, 0.078022, 0.137348, 0.158265, 0.173081, 0.170161, 0.092881, 0.046336, 0.0704, 0.059222, 0.122885, 0.185198, 0.120615, 0.106997, 0.059222, 0.030003, 0.013265, 0.016528, 0.024826, 0.022667, 0.021816, 0.034068, 0.034068, 0.026892, 0.028107, 0.026892, 0.028107, 0.038858, 0.038042, 0.038858, 0.078022, 0.049374, 0.054297, 0.088832, 0.100716, 0.155435, 0.275179, 0.308712, 0.268042, 0.232838, 0.229226, 0.144935, 0.158265, 0.278302, 0.18812, 0.288399, 0.291804, 0.271506, 0.291804, 0.264545, 0.229226, 0.18812, 0.203355, 0.21291, 0.243554, 0.236433, 0.232838, 0.232838, 0.219301, 0.164327, 0.182256, 0.191378, 0.25031, 0.247041, 0.232838, 0.247041, 0.161087, 0.144935, 0.139895, 0.096677, 0.191378, 0.247041, 0.185198, 0.200174, 0.196879, 0.173081, 0.17593, 0.116183, 0.0704, 0.081712, 0.079919, 0.106997, 0.060549, 0.081712, 0.040537, 0.046336, 0.098513, 0.129801, 0.144935, 0.132295, 0.239899, 0.229226, 0.139895, 0.225814, 0.173081, 0.185198, 0.102787, 0.098513, 0.098513, 0.086953, 0.0704, 0.116183, 0.100716, 0.161087, 0.15284, 0.229226, 0.21291, 0.209395, 0.26085, 0.25031, 0.194234, 0.116183, 0.058088, 0.059222, 0.056825, 0.096677, 0.086953, 0.10481, 0.102787, 0.144935, 0.147574, 0.158265, 0.170161, 0.147574, 0.167087, 0.158265, 0.173081, 0.127496, 0.06184, 0.045352, 0.034884, 0.047319, 0.066181, 0.116183, 0.167087, 0.137348, 0.090864, 0.06184, 0.10481, 0.0704], '')</t>
  </si>
  <si>
    <t xml:space="preserve">F5RRI5|F5RRI5_9ENTR tRNA modification GTPase MnmE OS=Enterobacter hormaechei ATCC 49162 </t>
  </si>
  <si>
    <t>([0.374039, 0.422041, 0.505461, 0.59508, 0.613573, 0.626927, 0.648219, 0.661982, 0.56648, 0.585406, 0.486429, 0.440853, 0.440853, 0.339168, 0.328603, 0.31487, 0.222385, 0.31487, 0.349426, 0.380708, 0.384043, 0.346032, 0.30533, 0.291804, 0.225814, 0.161087, 0.102787, 0.102787, 0.098513, 0.088832, 0.109221, 0.17593, 0.288399, 0.288399, 0.291804, 0.264545, 0.275179, 0.268042, 0.191378, 0.257454, 0.158265, 0.139895, 0.21291, 0.21291, 0.209395, 0.239899, 0.31487, 0.436924, 0.349426, 0.370445, 0.468512, 0.433034, 0.339168, 0.275179, 0.196879, 0.191378, 0.127496, 0.144935, 0.222385, 0.339168, 0.318242, 0.422041, 0.31487, 0.308712, 0.339168, 0.346032, 0.356642, 0.278302, 0.164327, 0.264545, 0.167087, 0.167087, 0.167087, 0.264545, 0.295083, 0.377384, 0.51388, 0.562014, 0.418646, 0.332115, 0.311707, 0.209395, 0.139895, 0.158265, 0.147574, 0.144935, 0.073402, 0.038858, 0.064632, 0.064632, 0.0704, 0.120615, 0.064632, 0.06312, 0.032677, 0.026892, 0.025762, 0.025762, 0.03976, 0.083462, 0.071867, 0.066181, 0.125101, 0.18812, 0.239899, 0.147574, 0.092881, 0.167087, 0.26085, 0.25031, 0.247041, 0.222385, 0.144935, 0.191378, 0.209395, 0.275179, 0.321458, 0.298791, 0.170161, 0.144935, 0.142424, 0.161087, 0.094817, 0.090864, 0.076542, 0.092881, 0.167087, 0.271506, 0.271506, 0.225814, 0.200174, 0.284882, 0.271506, 0.324872, 0.268042, 0.268042, 0.298791, 0.194234, 0.236433, 0.328603, 0.328603, 0.209395, 0.295083, 0.359901, 0.339168, 0.298791, 0.311707, 0.321458, 0.216401, 0.139895, 0.182256, 0.182256, 0.116183, 0.122885, 0.15284, 0.15284, 0.139895, 0.079919, 0.081712, 0.047319, 0.054297, 0.054297, 0.086953, 0.046336, 0.06184, 0.031287, 0.064632, 0.06312, 0.067594, 0.129801, 0.111485, 0.106997, 0.067594, 0.069024, 0.066181, 0.067594, 0.11371, 0.11371, 0.11371, 0.196879, 0.236433, 0.225814, 0.173081, 0.21291, 0.324872, 0.243554, 0.321458, 0.295083, 0.298791, 0.191378, 0.185198, 0.25031, 0.173081, 0.268042, 0.324872, 0.342579, 0.301917, 0.295083, 0.311707, 0.41194, 0.390993, 0.335645, 0.239899, 0.321458, 0.332115, 0.321458, 0.356642, 0.380708, 0.301917, 0.222385, 0.219301, 0.182256, 0.209395, 0.271506, 0.318242, 0.359901, 0.311707, 0.342579, 0.342579, 0.332115, 0.332115, 0.243554, 0.239899, 0.339168, 0.31487, 0.209395, 0.185198, 0.216401, 0.216401, 0.301917, 0.342579, 0.40511, 0.346032, 0.275179, 0.291804, 0.268042, 0.170161, 0.170161, 0.170161, 0.182256, 0.18812, 0.182256, 0.278302, 0.298791, 0.200174, 0.222385, 0.328603, 0.359901, 0.268042, 0.281712, 0.17593, 0.21291, 0.239899, 0.295083, 0.401658, 0.30533, 0.301917, 0.30533, 0.247041, 0.257454, 0.257454, 0.222385, 0.229226, 0.147574, 0.200174, 0.295083, 0.278302, 0.257454, 0.264545, 0.374039, 0.301917, 0.41194, 0.394753, 0.311707, 0.342579, 0.222385, 0.328603, 0.318242, 0.377384, 0.374039, 0.377384, 0.384043, 0.321458, 0.339168, 0.436924, 0.414856, 0.41194, 0.433034, 0.366687, 0.278302, 0.170161, 0.203355, 0.134866, 0.142424, 0.216401, 0.222385, 0.31487, 0.30533, 0.318242, 0.321458, 0.346032, 0.342579, 0.36309, 0.42561, 0.42561, 0.324872, 0.264545, 0.291804, 0.30533, 0.271506, 0.264545, 0.335645, 0.356642, 0.339168, 0.366687, 0.339168, 0.324872, 0.232838, 0.264545, 0.173081, 0.200174, 0.200174, 0.139895, 0.109221, 0.132295, 0.118441, 0.161087, 0.25406, 0.158265, 0.158265, 0.25031, 0.356642, 0.387226, 0.311707, 0.398279, 0.275179, 0.301917, 0.31487, 0.332115, 0.30533, 0.398279, 0.394753, 0.461924, 0.440853, 0.36309, 0.342579, 0.264545, 0.288399, 0.25031, 0.308712, 0.30533, 0.30533, 0.30533, 0.298791, 0.31487, 0.328603, 0.42561, 0.339168, 0.318242, 0.394753, 0.387226, 0.298791, 0.288399, 0.298791, 0.380708, 0.440853, 0.450668, 0.436924, 0.447574, 0.483068, 0.490133, 0.450668, 0.465241, 0.450668, 0.450668, 0.414856, 0.31487, 0.281712, 0.356642, 0.356642, 0.339168, 0.339168, 0.339168, 0.356642, 0.321458, 0.239899, 0.284882, 0.298791, 0.370445, 0.332115, 0.318242, 0.321458, 0.271506, 0.271506, 0.281712, 0.281712, 0.377384, 0.4292, 0.468512, 0.390993, 0.31487, 0.324872, 0.295083, 0.278302, 0.239899, 0.268042, 0.366687, 0.268042, 0.17593, 0.17593, 0.21291, 0.232838, 0.155435, 0.225814, 0.139895, 0.11371, 0.118441, 0.127496, 0.155435, 0.092881, 0.147574, 0.236433, 0.158265, 0.185198, 0.281712, 0.324872, 0.222385, 0.216401, 0.295083, 0.384043, 0.418646, 0.321458, 0.225814, 0.308712, 0.308712, 0.301917, 0.229226, 0.219301, 0.209395, 0.120615, 0.129801, 0.078022, 0.071867, 0.118441, 0.092881, 0.073402, 0.049374, 0.081712, 0.058088, 0.041405, 0.026892, 0.017138, 0.023534, 0.036378], '')</t>
  </si>
  <si>
    <t>[2, 3, 4, 5, 6, 7, 8, 9, 76, 77]</t>
  </si>
  <si>
    <t xml:space="preserve">F5RRI6|F5RRI6_9ENTR Membrane protein insertase YidC OS=Enterobacter hormaechei ATCC 49162 </t>
  </si>
  <si>
    <t>([0.170161, 0.11371, 0.076542, 0.047319, 0.038042, 0.054297, 0.036378, 0.041405, 0.032017, 0.024826, 0.033407, 0.034068, 0.019109, 0.021816, 0.022306, 0.024826, 0.022306, 0.037156, 0.074921, 0.122885, 0.219301, 0.243554, 0.321458, 0.401658, 0.494003, 0.575842, 0.585406, 0.707965, 0.741537, 0.83125, 0.903857, 0.88723, 0.88723, 0.939629, 0.928747, 0.912647, 0.885302, 0.903857, 0.899122, 0.871313, 0.805026, 0.805026, 0.775545, 0.767246, 0.76285, 0.767246, 0.767246, 0.745909, 0.750527, 0.648219, 0.642678, 0.557691, 0.575842, 0.608892, 0.626927, 0.549308, 0.494003, 0.545602, 0.447574, 0.444081, 0.36309, 0.436924, 0.401658, 0.42561, 0.42561, 0.42561, 0.436924, 0.370445, 0.40511, 0.401658, 0.454136, 0.384043, 0.374039, 0.31487, 0.31487, 0.219301, 0.31487, 0.374039, 0.374039, 0.374039, 0.36309, 0.436924, 0.42561, 0.447574, 0.483068, 0.387226, 0.390993, 0.30533, 0.295083, 0.295083, 0.288399, 0.31487, 0.422041, 0.51388, 0.490133, 0.408655, 0.408655, 0.377384, 0.36309, 0.346032, 0.414856, 0.4292, 0.36309, 0.36309, 0.346032, 0.311707, 0.418646, 0.414856, 0.529623, 0.642678, 0.632174, 0.680603, 0.648219, 0.613573, 0.59014, 0.685117, 0.788093, 0.89662, 0.84206, 0.791621, 0.798249, 0.73685, 0.759478, 0.846163, 0.856457, 0.856457, 0.750527, 0.661982, 0.613573, 0.534167, 0.529623, 0.51388, 0.486429, 0.525368, 0.534167, 0.461924, 0.4292, 0.346032, 0.346032, 0.374039, 0.447574, 0.356642, 0.41194, 0.401658, 0.36309, 0.321458, 0.321458, 0.42561, 0.483068, 0.414856, 0.444081, 0.422041, 0.422041, 0.311707, 0.301917, 0.209395, 0.264545, 0.318242, 0.390993, 0.377384, 0.332115, 0.30533, 0.324872, 0.339168, 0.271506, 0.298791, 0.243554, 0.239899, 0.17593, 0.185198, 0.291804, 0.264545, 0.271506, 0.239899, 0.332115, 0.359901, 0.359901, 0.390993, 0.311707, 0.308712, 0.288399, 0.271506, 0.295083, 0.36309, 0.278302, 0.324872, 0.339168, 0.414856, 0.342579, 0.41194, 0.328603, 0.346032, 0.370445, 0.377384, 0.41194, 0.436924, 0.40511, 0.476583, 0.450668, 0.529623, 0.549308, 0.440853, 0.517562, 0.444081, 0.436924, 0.51388, 0.418646, 0.41194, 0.414856, 0.461924, 0.418646, 0.401658, 0.366687, 0.374039, 0.398279, 0.401658, 0.390993, 0.384043, 0.298791, 0.321458, 0.321458, 0.219301, 0.308712, 0.229226, 0.311707, 0.308712, 0.219301, 0.288399, 0.291804, 0.308712, 0.356642, 0.398279, 0.401658, 0.418646, 0.352862, 0.31487, 0.298791, 0.291804, 0.295083, 0.380708, 0.264545, 0.206376, 0.26085, 0.219301, 0.239899, 0.239899, 0.25031, 0.236433, 0.161087, 0.125101, 0.116183, 0.085092, 0.041405, 0.044297, 0.048328, 0.079919, 0.088832, 0.098513, 0.100716, 0.102787, 0.111485, 0.196879, 0.15008, 0.102787, 0.137348, 0.17593, 0.17593, 0.102787, 0.173081, 0.291804, 0.324872, 0.232838, 0.232838, 0.295083, 0.271506, 0.243554, 0.139895, 0.127496, 0.116183, 0.125101, 0.142424, 0.088832, 0.046336, 0.06184, 0.122885, 0.139895, 0.167087, 0.167087, 0.25406, 0.25406, 0.239899, 0.158265, 0.21291, 0.239899, 0.278302, 0.284882, 0.18812, 0.219301, 0.219301, 0.25406, 0.264545, 0.15008, 0.222385, 0.321458, 0.390993, 0.321458, 0.264545, 0.229226, 0.155435, 0.129801, 0.15008, 0.15008, 0.15008, 0.18812, 0.120615, 0.120615, 0.129801, 0.225814, 0.18812, 0.18812, 0.092881, 0.046336, 0.044297, 0.020522, 0.011669, 0.011518, 0.015694, 0.021816, 0.015694, 0.01204, 0.014315, 0.008525, 0.006194, 0.008276, 0.00543, 0.005223, 0.005086, 0.006374, 0.004247, 0.004388, 0.004388, 0.006142, 0.005799, 0.00777, 0.007495, 0.010509, 0.007422, 0.005249, 0.00389, 0.003821, 0.00558, 0.003821, 0.003804, 0.003997, 0.00407, 0.005872, 0.005799, 0.004835, 0.003555, 0.00543, 0.005378, 0.005503, 0.005249, 0.006533, 0.006701, 0.006894, 0.007091, 0.009977, 0.011669, 0.014075, 0.024393, 0.016528, 0.034884, 0.044297, 0.037156, 0.038858, 0.046336, 0.090864, 0.067594, 0.142424, 0.096677, 0.122885, 0.122885, 0.139895, 0.179055, 0.096677, 0.185198, 0.191378, 0.206376, 0.271506, 0.324872, 0.328603, 0.40511, 0.398279, 0.472492, 0.626927, 0.525368, 0.42561, 0.380708, 0.380708, 0.239899, 0.281712, 0.298791, 0.31487, 0.295083, 0.196879, 0.311707, 0.335645, 0.209395, 0.196879, 0.196879, 0.139895, 0.056825, 0.06184, 0.030003, 0.015078, 0.008624, 0.011342, 0.011106, 0.015344, 0.014783, 0.013821, 0.008624, 0.008624, 0.005623, 0.003864, 0.003555, 0.002727, 0.001778, 0.002138, 0.002138, 0.002117, 0.001855, 0.003177, 0.002117, 0.003079, 0.004161, 0.005011, 0.005318, 0.004483, 0.003727, 0.003821, 0.003963, 0.00407, 0.004577, 0.006567, 0.007031, 0.010672, 0.011903, 0.022306, 0.035586, 0.042364, 0.021816, 0.018787, 0.010372, 0.010672, 0.011669, 0.008156, 0.006795, 0.005318, 0.008002, 0.006988, 0.010131, 0.013613, 0.01227, 0.007645, 0.005378, 0.007645, 0.00777, 0.007259, 0.007091, 0.007422, 0.006988, 0.010672, 0.01204, 0.021381, 0.041405, 0.041405, 0.054297, 0.10481, 0.15284, 0.155435, 0.137348, 0.092881, 0.137348, 0.129801, 0.182256, 0.308712, 0.21291, 0.122885, 0.078022, 0.081712, 0.03976, 0.017138, 0.009015, 0.008409, 0.005378, 0.003461, 0.003431, 0.003963, 0.003864, 0.002705, 0.002117, 0.002078, 0.001675, 0.001103, 0.001202, 0.001061, 0.000906, 0.001374, 0.001335, 0.001533, 0.001533, 0.001408, 0.001481, 0.00243, 0.003405, 0.005086, 0.005623, 0.003804, 0.002623, 0.002705, 0.003757, 0.003512, 0.005086, 0.007422, 0.01204, 0.021816, 0.0198, 0.019401, 0.017447, 0.034884, 0.071867, 0.069024, 0.139895, 0.243554, 0.229226, 0.196879, 0.164327, 0.25406, 0.36309, 0.509769, 0.483068, 0.465241, 0.661982, 0.59917, 0.575842], '')</t>
  </si>
  <si>
    <t>[25, 26, 27, 28, 29, 30, 31, 32, 33, 34, 35, 36, 37, 38, 39, 40, 41, 42, 43, 44, 45, 46, 47, 48, 49, 50, 51, 52, 53, 54, 55, 57, 93, 108, 109, 110, 111, 112, 113, 114, 115, 116, 117, 118, 119, 120, 121, 122, 123, 124, 125, 126, 127, 128, 129, 130, 131, 133, 134, 199, 200, 202, 205, 395, 396, 541, 544, 545, 546]</t>
  </si>
  <si>
    <t xml:space="preserve">F5RRI7|F5RRI7_9ENTR Ribonuclease P protein component OS=Enterobacter hormaechei ATCC 49162 </t>
  </si>
  <si>
    <t>([0.15008, 0.092881, 0.058088, 0.088832, 0.147574, 0.18812, 0.236433, 0.15008, 0.18812, 0.122885, 0.102787, 0.06312, 0.100716, 0.102787, 0.185198, 0.137348, 0.232838, 0.179055, 0.179055, 0.182256, 0.288399, 0.295083, 0.288399, 0.374039, 0.281712, 0.17593, 0.173081, 0.164327, 0.275179, 0.284882, 0.387226, 0.370445, 0.480142, 0.483068, 0.505461, 0.476583, 0.468512, 0.468512, 0.41194, 0.414856, 0.342579, 0.288399, 0.288399, 0.384043, 0.394753, 0.414856, 0.505461, 0.5017, 0.472492, 0.476583, 0.458154, 0.465241, 0.575842, 0.575842, 0.461924, 0.436924, 0.436924, 0.444081, 0.447574, 0.541878, 0.534167, 0.618285, 0.51388, 0.505461, 0.414856, 0.401658, 0.476583, 0.480142, 0.480142, 0.418646, 0.440853, 0.436924, 0.408655, 0.387226, 0.281712, 0.308712, 0.236433, 0.17593, 0.229226, 0.229226, 0.232838, 0.236433, 0.17593, 0.25406, 0.25031, 0.25031, 0.243554, 0.25031, 0.243554, 0.219301, 0.222385, 0.191378, 0.191378, 0.194234, 0.129801, 0.219301, 0.291804, 0.278302, 0.229226, 0.257454, 0.25406, 0.257454, 0.191378, 0.26085, 0.206376, 0.191378, 0.271506, 0.275179, 0.257454, 0.229226, 0.225814, 0.291804, 0.264545, 0.232838, 0.229226, 0.308712, 0.271506, 0.216401, 0.308712], '')</t>
  </si>
  <si>
    <t>[34, 46, 47, 52, 53, 59, 60, 61, 62, 63]</t>
  </si>
  <si>
    <t xml:space="preserve">F5RRJ0|F5RRJ0_9ENTR Chromosomal replication initiator protein DnaA OS=Enterobacter hormaechei ATCC 49162 </t>
  </si>
  <si>
    <t>([0.026338, 0.040537, 0.026892, 0.043307, 0.071867, 0.106997, 0.073402, 0.116183, 0.120615, 0.15008, 0.18812, 0.134866, 0.137348, 0.17593, 0.111485, 0.106997, 0.17593, 0.194234, 0.122885, 0.191378, 0.243554, 0.284882, 0.21291, 0.291804, 0.298791, 0.298791, 0.291804, 0.298791, 0.243554, 0.196879, 0.118441, 0.094817, 0.194234, 0.206376, 0.236433, 0.225814, 0.25406, 0.18812, 0.17593, 0.164327, 0.111485, 0.127496, 0.129801, 0.194234, 0.122885, 0.071867, 0.071867, 0.074921, 0.0704, 0.090864, 0.142424, 0.15284, 0.118441, 0.109221, 0.111485, 0.060549, 0.071867, 0.10481, 0.15284, 0.155435, 0.209395, 0.301917, 0.31487, 0.222385, 0.219301, 0.209395, 0.298791, 0.222385, 0.209395, 0.301917, 0.288399, 0.31487, 0.324872, 0.40511, 0.40511, 0.394753, 0.433034, 0.517562, 0.534167, 0.468512, 0.390993, 0.433034, 0.339168, 0.301917, 0.352862, 0.380708, 0.458154, 0.454136, 0.490133, 0.458154, 0.483068, 0.454136, 0.450668, 0.486429, 0.51388, 0.5017, 0.4292, 0.465241, 0.494003, 0.447574, 0.517562, 0.608892, 0.59014, 0.549308, 0.604312, 0.666105, 0.541878, 0.613573, 0.562014, 0.63748, 0.63748, 0.618285, 0.694846, 0.661982, 0.58069, 0.549308, 0.545602, 0.653063, 0.59917, 0.58069, 0.538167, 0.534167, 0.529623, 0.538167, 0.521092, 0.517562, 0.517562, 0.468512, 0.374039, 0.414856, 0.384043, 0.41194, 0.398279, 0.387226, 0.390993, 0.40511, 0.370445, 0.374039, 0.332115, 0.366687, 0.324872, 0.394753, 0.408655, 0.335645, 0.298791, 0.418646, 0.418646, 0.436924, 0.553315, 0.642678, 0.59014, 0.483068, 0.5017, 0.538167, 0.436924, 0.321458, 0.324872, 0.268042, 0.268042, 0.295083, 0.328603, 0.359901, 0.278302, 0.268042, 0.328603, 0.366687, 0.366687, 0.278302, 0.179055, 0.191378, 0.167087, 0.137348, 0.21291, 0.21291, 0.18812, 0.179055, 0.236433, 0.284882, 0.370445, 0.370445, 0.398279, 0.40511, 0.377384, 0.454136, 0.387226, 0.324872, 0.232838, 0.185198, 0.264545, 0.335645, 0.339168, 0.366687, 0.324872, 0.26085, 0.257454, 0.264545, 0.308712, 0.284882, 0.308712, 0.278302, 0.203355, 0.18812, 0.18812, 0.225814, 0.200174, 0.182256, 0.25406, 0.352862, 0.284882, 0.271506, 0.271506, 0.17593, 0.109221, 0.18812, 0.247041, 0.170161, 0.170161, 0.17593, 0.161087, 0.10481, 0.071867, 0.120615, 0.116183, 0.06184, 0.060549, 0.036378, 0.032017, 0.024393, 0.024393, 0.046336, 0.051831, 0.051831, 0.088832, 0.155435, 0.167087, 0.179055, 0.147574, 0.076542, 0.096677, 0.158265, 0.137348, 0.225814, 0.191378, 0.118441, 0.118441, 0.120615, 0.203355, 0.321458, 0.36309, 0.359901, 0.271506, 0.173081, 0.106997, 0.11371, 0.10481, 0.100716, 0.090864, 0.102787, 0.21291, 0.203355, 0.206376, 0.219301, 0.222385, 0.25406, 0.264545, 0.36309, 0.356642, 0.356642, 0.25031, 0.236433, 0.222385, 0.311707, 0.291804, 0.377384, 0.26085, 0.264545, 0.173081, 0.179055, 0.194234, 0.139895, 0.081712, 0.081712, 0.164327, 0.179055, 0.18812, 0.173081, 0.170161, 0.170161, 0.170161, 0.182256, 0.158265, 0.096677, 0.056825, 0.092881, 0.090864, 0.161087, 0.137348, 0.219301, 0.222385, 0.311707, 0.349426, 0.349426, 0.335645, 0.21291, 0.21291, 0.200174, 0.301917, 0.219301, 0.185198, 0.106997, 0.086953, 0.059222, 0.086953, 0.142424, 0.167087, 0.10481, 0.102787, 0.122885, 0.129801, 0.079919, 0.071867, 0.074921, 0.078022, 0.085092, 0.144935, 0.102787, 0.06184, 0.06312, 0.096677, 0.078022, 0.088832, 0.139895, 0.232838, 0.236433, 0.25406, 0.158265, 0.247041, 0.25031, 0.25031, 0.209395, 0.194234, 0.203355, 0.122885, 0.194234, 0.109221, 0.073402, 0.085092, 0.147574, 0.118441, 0.071867, 0.10481, 0.173081, 0.129801, 0.074921, 0.076542, 0.041405, 0.086953, 0.088832, 0.088832, 0.054297, 0.041405, 0.078022, 0.042364, 0.074921, 0.079919, 0.086953, 0.134866, 0.134866, 0.132295, 0.106997, 0.144935, 0.155435, 0.094817, 0.092881, 0.147574, 0.102787, 0.161087, 0.10481, 0.083462, 0.085092, 0.086953, 0.078022, 0.074921, 0.125101, 0.122885, 0.111485, 0.17593, 0.167087, 0.167087, 0.111485, 0.137348, 0.158265, 0.179055, 0.257454, 0.352862, 0.324872, 0.387226, 0.36309, 0.401658, 0.346032, 0.31487, 0.398279, 0.490133, 0.401658, 0.408655, 0.42561, 0.440853, 0.436924, 0.349426, 0.384043, 0.461924, 0.401658, 0.401658, 0.370445, 0.342579, 0.229226, 0.257454, 0.281712, 0.308712, 0.339168, 0.436924, 0.472492, 0.476583, 0.401658, 0.40511, 0.408655, 0.366687, 0.295083, 0.295083, 0.380708, 0.26085, 0.264545, 0.36309, 0.281712, 0.281712, 0.318242, 0.433034, 0.433034, 0.444081, 0.447574, 0.356642, 0.342579, 0.346032, 0.346032, 0.301917, 0.387226, 0.390993, 0.342579, 0.321458, 0.321458, 0.324872, 0.335645, 0.324872, 0.31487, 0.377384, 0.356642, 0.321458, 0.284882, 0.257454, 0.209395, 0.170161, 0.257454, 0.216401, 0.155435], '')</t>
  </si>
  <si>
    <t>[77, 78, 94, 95, 100, 101, 102, 103, 104, 105, 106, 107, 108, 109, 110, 111, 112, 113, 114, 115, 116, 117, 118, 119, 120, 121, 122, 123, 124, 125, 126, 148, 149, 150, 152, 153]</t>
  </si>
  <si>
    <t xml:space="preserve">F5RRJ1|F5RRJ1_9ENTR Beta sliding clamp OS=Enterobacter hormaechei ATCC 49162 </t>
  </si>
  <si>
    <t>([0.196879, 0.239899, 0.339168, 0.25406, 0.301917, 0.346032, 0.291804, 0.318242, 0.342579, 0.40511, 0.346032, 0.377384, 0.387226, 0.486429, 0.521092, 0.613573, 0.494003, 0.534167, 0.422041, 0.339168, 0.418646, 0.517562, 0.436924, 0.324872, 0.328603, 0.328603, 0.25406, 0.295083, 0.30533, 0.30533, 0.278302, 0.278302, 0.275179, 0.191378, 0.200174, 0.173081, 0.173081, 0.257454, 0.15008, 0.247041, 0.291804, 0.30533, 0.26085, 0.25031, 0.295083, 0.370445, 0.291804, 0.359901, 0.30533, 0.301917, 0.308712, 0.335645, 0.414856, 0.4292, 0.483068, 0.480142, 0.444081, 0.447574, 0.440853, 0.454136, 0.472492, 0.476583, 0.450668, 0.480142, 0.461924, 0.384043, 0.398279, 0.377384, 0.30533, 0.384043, 0.377384, 0.291804, 0.291804, 0.308712, 0.298791, 0.298791, 0.31487, 0.257454, 0.222385, 0.158265, 0.229226, 0.132295, 0.170161, 0.17593, 0.191378, 0.291804, 0.359901, 0.275179, 0.298791, 0.359901, 0.36309, 0.36309, 0.440853, 0.40511, 0.380708, 0.275179, 0.301917, 0.203355, 0.291804, 0.324872, 0.311707, 0.332115, 0.384043, 0.335645, 0.346032, 0.229226, 0.268042, 0.308712, 0.308712, 0.384043, 0.394753, 0.291804, 0.301917, 0.30533, 0.324872, 0.264545, 0.387226, 0.281712, 0.366687, 0.288399, 0.31487, 0.40511, 0.339168, 0.374039, 0.366687, 0.346032, 0.450668, 0.335645, 0.243554, 0.339168, 0.298791, 0.295083, 0.41194, 0.291804, 0.291804, 0.236433, 0.275179, 0.25406, 0.370445, 0.374039, 0.387226, 0.352862, 0.25031, 0.194234, 0.127496, 0.164327, 0.173081, 0.147574, 0.147574, 0.134866, 0.132295, 0.158265, 0.167087, 0.155435, 0.271506, 0.284882, 0.239899, 0.264545, 0.271506, 0.196879, 0.164327, 0.229226, 0.236433, 0.328603, 0.414856, 0.494003, 0.398279, 0.366687, 0.332115, 0.339168, 0.444081, 0.390993, 0.418646, 0.31487, 0.31487, 0.308712, 0.295083, 0.291804, 0.324872, 0.332115, 0.398279, 0.42561, 0.356642, 0.264545, 0.200174, 0.229226, 0.232838, 0.308712, 0.339168, 0.342579, 0.328603, 0.342579, 0.301917, 0.236433, 0.318242, 0.284882, 0.200174, 0.209395, 0.295083, 0.26085, 0.26085, 0.264545, 0.298791, 0.284882, 0.36309, 0.36309, 0.342579, 0.26085, 0.264545, 0.26085, 0.335645, 0.4292, 0.328603, 0.40511, 0.40511, 0.41194, 0.377384, 0.458154, 0.458154, 0.346032, 0.281712, 0.170161, 0.170161, 0.142424, 0.206376, 0.139895, 0.139895, 0.137348, 0.206376, 0.203355, 0.116183, 0.129801, 0.127496, 0.125101, 0.125101, 0.147574, 0.098513, 0.090864, 0.109221, 0.098513, 0.185198, 0.278302, 0.394753, 0.380708, 0.390993, 0.31487, 0.41194, 0.447574, 0.436924, 0.36309, 0.377384, 0.398279, 0.288399, 0.275179, 0.366687, 0.339168, 0.232838, 0.264545, 0.346032, 0.284882, 0.257454, 0.164327, 0.086953, 0.081712, 0.090864, 0.094817, 0.147574, 0.0704, 0.085092, 0.083462, 0.086953, 0.079919, 0.081712, 0.081712, 0.054297, 0.050641, 0.069024, 0.139895, 0.173081, 0.10481, 0.122885, 0.085092, 0.15008, 0.191378, 0.203355, 0.203355, 0.216401, 0.232838, 0.352862, 0.366687, 0.387226, 0.422041, 0.440853, 0.549308, 0.541878, 0.525368, 0.538167, 0.447574, 0.444081, 0.349426, 0.41194, 0.41194, 0.472492, 0.480142, 0.476583, 0.476583, 0.370445, 0.335645, 0.209395, 0.21291, 0.139895, 0.127496, 0.094817, 0.055536, 0.029376, 0.056825, 0.060549, 0.032677, 0.054297, 0.041405, 0.040537, 0.048328, 0.030611, 0.042364, 0.041405, 0.034068, 0.030003, 0.030611, 0.0198, 0.023087, 0.022667, 0.038042, 0.038042, 0.041405, 0.064632, 0.106997, 0.064632, 0.102787, 0.098513, 0.102787, 0.134866, 0.17593, 0.15008, 0.209395, 0.200174, 0.185198, 0.216401, 0.18812, 0.191378, 0.196879, 0.206376, 0.161087, 0.17593, 0.144935, 0.200174, 0.127496, 0.109221, 0.137348, 0.109221, 0.161087, 0.118441, 0.078022, 0.079919, 0.079919, 0.056825, 0.034884], '')</t>
  </si>
  <si>
    <t>[14, 15, 17, 21, 293, 294, 295, 296]</t>
  </si>
  <si>
    <t xml:space="preserve">F5RRJ2|F5RRJ2_9ENTR DNA replication and repair protein RecF OS=Enterobacter hormaechei ATCC 49162 </t>
  </si>
  <si>
    <t>([0.036378, 0.058088, 0.096677, 0.055536, 0.086953, 0.116183, 0.116183, 0.144935, 0.10481, 0.106997, 0.078022, 0.092881, 0.116183, 0.182256, 0.096677, 0.10481, 0.090864, 0.086953, 0.096677, 0.096677, 0.078022, 0.155435, 0.155435, 0.144935, 0.222385, 0.209395, 0.216401, 0.247041, 0.179055, 0.179055, 0.216401, 0.268042, 0.185198, 0.090864, 0.094817, 0.109221, 0.100716, 0.182256, 0.257454, 0.324872, 0.295083, 0.216401, 0.200174, 0.196879, 0.127496, 0.134866, 0.079919, 0.076542, 0.076542, 0.076542, 0.073402, 0.067594, 0.083462, 0.15008, 0.239899, 0.247041, 0.328603, 0.219301, 0.158265, 0.100716, 0.102787, 0.122885, 0.21291, 0.139895, 0.15008, 0.225814, 0.18812, 0.288399, 0.288399, 0.301917, 0.374039, 0.436924, 0.342579, 0.339168, 0.239899, 0.232838, 0.222385, 0.232838, 0.342579, 0.418646, 0.509769, 0.509769, 0.509769, 0.509769, 0.529623, 0.51388, 0.418646, 0.454136, 0.444081, 0.450668, 0.444081, 0.436924, 0.472492, 0.575842, 0.494003, 0.562014, 0.570702, 0.472492, 0.436924, 0.349426, 0.25406, 0.219301, 0.247041, 0.21291, 0.222385, 0.209395, 0.137348, 0.219301, 0.247041, 0.26085, 0.25406, 0.15008, 0.15284, 0.092881, 0.054297, 0.088832, 0.106997, 0.100716, 0.191378, 0.21291, 0.203355, 0.281712, 0.311707, 0.25406, 0.18812, 0.11371, 0.185198, 0.167087, 0.164327, 0.094817, 0.044297, 0.044297, 0.094817, 0.098513, 0.139895, 0.216401, 0.120615, 0.06312, 0.067594, 0.046336, 0.023963, 0.042364, 0.047319, 0.029376, 0.034068, 0.06312, 0.064632, 0.037156, 0.071867, 0.076542, 0.111485, 0.203355, 0.182256, 0.15008, 0.090864, 0.102787, 0.109221, 0.137348, 0.232838, 0.21291, 0.158265, 0.232838, 0.247041, 0.164327, 0.232838, 0.268042, 0.17593, 0.257454, 0.301917, 0.318242, 0.225814, 0.158265, 0.173081, 0.129801, 0.127496, 0.203355, 0.219301, 0.137348, 0.185198, 0.17593, 0.102787, 0.164327, 0.158265, 0.158265, 0.144935, 0.147574, 0.10481, 0.185198, 0.11371, 0.118441, 0.118441, 0.185198, 0.225814, 0.170161, 0.25031, 0.284882, 0.191378, 0.179055, 0.268042, 0.167087, 0.109221, 0.219301, 0.236433, 0.161087, 0.147574, 0.158265, 0.164327, 0.10481, 0.100716, 0.085092, 0.109221, 0.094817, 0.092881, 0.059222, 0.076542, 0.071867, 0.074921, 0.125101, 0.129801, 0.069024, 0.116183, 0.18812, 0.11371, 0.06184, 0.129801, 0.127496, 0.191378, 0.102787, 0.196879, 0.194234, 0.311707, 0.291804, 0.268042, 0.18812, 0.301917, 0.200174, 0.206376, 0.173081, 0.167087, 0.164327, 0.288399, 0.31487, 0.301917, 0.339168, 0.433034, 0.311707, 0.311707, 0.236433, 0.342579, 0.301917, 0.31487, 0.311707, 0.291804, 0.356642, 0.377384, 0.387226, 0.486429, 0.486429, 0.433034, 0.4292, 0.418646, 0.387226, 0.398279, 0.321458, 0.342579, 0.257454, 0.284882, 0.26085, 0.268042, 0.247041, 0.194234, 0.185198, 0.120615, 0.120615, 0.106997, 0.15284, 0.15284, 0.078022, 0.046336, 0.079919, 0.078022, 0.090864, 0.086953, 0.081712, 0.127496, 0.129801, 0.132295, 0.134866, 0.098513, 0.096677, 0.071867, 0.118441, 0.127496, 0.106997, 0.109221, 0.098513, 0.10481, 0.059222, 0.116183, 0.179055, 0.15284, 0.15284, 0.137348, 0.139895, 0.088832, 0.058088, 0.050641, 0.079919, 0.122885, 0.129801, 0.185198, 0.229226, 0.229226, 0.239899, 0.346032, 0.384043, 0.328603, 0.21291, 0.232838, 0.225814, 0.196879, 0.15008, 0.155435, 0.139895, 0.147574, 0.219301, 0.236433, 0.185198, 0.18812, 0.170161, 0.239899, 0.247041, 0.291804, 0.298791, 0.284882, 0.281712, 0.243554, 0.196879, 0.30533, 0.301917, 0.31487, 0.339168, 0.422041, 0.414856, 0.359901, 0.349426, 0.349426, 0.394753, 0.465241, 0.444081, 0.465241, 0.447574, 0.418646, 0.374039, 0.321458, 0.291804, 0.257454], '')</t>
  </si>
  <si>
    <t>[80, 81, 82, 83, 84, 85, 93, 95, 96]</t>
  </si>
  <si>
    <t xml:space="preserve">F5RRK9|F5RRK9_9ENTR Small heat shock protein IbpA OS=Enterobacter hormaechei ATCC 49162 </t>
  </si>
  <si>
    <t>([0.134866, 0.173081, 0.173081, 0.109221, 0.137348, 0.074921, 0.106997, 0.132295, 0.094817, 0.056825, 0.078022, 0.10481, 0.06312, 0.06312, 0.132295, 0.134866, 0.209395, 0.209395, 0.191378, 0.268042, 0.359901, 0.359901, 0.284882, 0.342579, 0.461924, 0.384043, 0.517562, 0.4292, 0.440853, 0.444081, 0.486429, 0.483068, 0.490133, 0.613573, 0.604312, 0.490133, 0.472492, 0.374039, 0.349426, 0.25406, 0.225814, 0.15008, 0.129801, 0.191378, 0.092881, 0.064632, 0.111485, 0.100716, 0.161087, 0.092881, 0.158265, 0.142424, 0.142424, 0.11371, 0.109221, 0.109221, 0.179055, 0.120615, 0.125101, 0.098513, 0.109221, 0.125101, 0.179055, 0.203355, 0.21291, 0.328603, 0.324872, 0.324872, 0.339168, 0.321458, 0.422041, 0.40511, 0.509769, 0.418646, 0.366687, 0.281712, 0.281712, 0.264545, 0.257454, 0.308712, 0.390993, 0.458154, 0.476583, 0.370445, 0.384043, 0.374039, 0.356642, 0.281712, 0.278302, 0.18812, 0.167087, 0.164327, 0.182256, 0.10481, 0.167087, 0.17593, 0.243554, 0.236433, 0.206376, 0.308712, 0.257454, 0.179055, 0.194234, 0.182256, 0.206376, 0.129801, 0.074921, 0.044297, 0.094817, 0.05306, 0.096677, 0.11371, 0.0704, 0.037156, 0.079919, 0.081712, 0.132295, 0.132295, 0.127496, 0.173081, 0.155435, 0.222385, 0.200174, 0.196879, 0.122885, 0.200174, 0.25031, 0.332115, 0.408655, 0.370445, 0.454136, 0.41194, 0.390993, 0.472492, 0.618285, 0.529623], '')</t>
  </si>
  <si>
    <t>[26, 33, 34, 72, 134, 135]</t>
  </si>
  <si>
    <t xml:space="preserve">F5RRL0|F5RRL0_9ENTR Small heat shock protein IbpB OS=Enterobacter hormaechei ATCC 49162 </t>
  </si>
  <si>
    <t>([0.164327, 0.232838, 0.122885, 0.081712, 0.11371, 0.064632, 0.092881, 0.111485, 0.081712, 0.088832, 0.118441, 0.122885, 0.079919, 0.079919, 0.129801, 0.106997, 0.18812, 0.206376, 0.18812, 0.271506, 0.346032, 0.25031, 0.271506, 0.41194, 0.40511, 0.414856, 0.436924, 0.447574, 0.447574, 0.529623, 0.575842, 0.570702, 0.622677, 0.728858, 0.59917, 0.59917, 0.525368, 0.529623, 0.42561, 0.387226, 0.298791, 0.271506, 0.377384, 0.243554, 0.206376, 0.301917, 0.30533, 0.401658, 0.30533, 0.321458, 0.243554, 0.243554, 0.161087, 0.164327, 0.167087, 0.25031, 0.25031, 0.25406, 0.25406, 0.268042, 0.284882, 0.366687, 0.387226, 0.414856, 0.545602, 0.541878, 0.570702, 0.562014, 0.549308, 0.680603, 0.671169, 0.767246, 0.618285, 0.618285, 0.59508, 0.608892, 0.608892, 0.51388, 0.534167, 0.534167, 0.632174, 0.685117, 0.545602, 0.545602, 0.42561, 0.40511, 0.308712, 0.278302, 0.194234, 0.170161, 0.164327, 0.161087, 0.142424, 0.25031, 0.264545, 0.257454, 0.25031, 0.222385, 0.30533, 0.268042, 0.268042, 0.268042, 0.239899, 0.268042, 0.200174, 0.288399, 0.21291, 0.324872, 0.247041, 0.328603, 0.349426, 0.352862, 0.291804, 0.356642, 0.356642, 0.398279, 0.324872, 0.301917, 0.359901, 0.366687, 0.465241, 0.377384, 0.342579, 0.26085, 0.332115, 0.422041, 0.40511, 0.529623, 0.490133, 0.486429, 0.497853, 0.497853, 0.468512, 0.521092, 0.461924, 0.418646, 0.42561, 0.51388, 0.525368, 0.447574, 0.394753, 0.366687], '')</t>
  </si>
  <si>
    <t>[29, 30, 31, 32, 33, 34, 35, 36, 37, 64, 65, 66, 67, 68, 69, 70, 71, 72, 73, 74, 75, 76, 77, 78, 79, 80, 81, 82, 83, 127, 133, 137, 138]</t>
  </si>
  <si>
    <t xml:space="preserve">F5RRL2|F5RRL2_9ENTR Putative transport protein HMPREF9086_0266 OS=Enterobacter hormaechei ATCC 49162 </t>
  </si>
  <si>
    <t>([0.002155, 0.003079, 0.002512, 0.001786, 0.002057, 0.001541, 0.001408, 0.001533, 0.001391, 0.001271, 0.001602, 0.001318, 0.001318, 0.001318, 0.001602, 0.001722, 0.001048, 0.001675, 0.001288, 0.002035, 0.001872, 0.001855, 0.001872, 0.001597, 0.00246, 0.001872, 0.00283, 0.003821, 0.003366, 0.003177, 0.002705, 0.002705, 0.003997, 0.003804, 0.003671, 0.002688, 0.002555, 0.003821, 0.00246, 0.003246, 0.003341, 0.003431, 0.003246, 0.003246, 0.003757, 0.0028, 0.002881, 0.002881, 0.002503, 0.00359, 0.004315, 0.004611, 0.004611, 0.003079, 0.003109, 0.004835, 0.007177, 0.004646, 0.004689, 0.005011, 0.004135, 0.002705, 0.001692, 0.001872, 0.001271, 0.001786, 0.001675, 0.002503, 0.001649, 0.002035, 0.001391, 0.001687, 0.002761, 0.002761, 0.002705, 0.002581, 0.002194, 0.001906, 0.002078, 0.002138, 0.00231, 0.003298, 0.004577, 0.004835, 0.006533, 0.006567, 0.006567, 0.006795, 0.004483, 0.005734, 0.003701, 0.004835, 0.003478, 0.002396, 0.001748, 0.002396, 0.003701, 0.004247, 0.003079, 0.003405, 0.003478, 0.003997, 0.00283, 0.002035, 0.00292, 0.00292, 0.003014, 0.001872, 0.002435, 0.002581, 0.003366, 0.003607, 0.003997, 0.004414, 0.004431, 0.004208, 0.004976, 0.003607, 0.002482, 0.003512, 0.004513, 0.003864, 0.003431, 0.004976, 0.007495, 0.008002, 0.008895, 0.011518, 0.012727, 0.016021, 0.023534, 0.019401, 0.041405, 0.035586, 0.031287, 0.028107, 0.059222, 0.066181, 0.069024, 0.147574, 0.078022, 0.096677, 0.098513, 0.173081, 0.102787, 0.055536, 0.056825, 0.048328, 0.046336, 0.094817, 0.069024, 0.090864, 0.047319, 0.034068, 0.023963, 0.037156, 0.037156, 0.045352, 0.019401, 0.037156, 0.019401, 0.024826, 0.020522, 0.014586, 0.009096, 0.008723, 0.01204, 0.009483, 0.006533, 0.005734, 0.004577, 0.00543, 0.004358, 0.004483, 0.003555, 0.004208, 0.003461, 0.004835, 0.003555, 0.00543, 0.00558, 0.008624, 0.009483, 0.009728, 0.017797, 0.032017, 0.069024, 0.0704, 0.098513, 0.10481, 0.185198, 0.275179, 0.268042, 0.349426, 0.414856, 0.447574, 0.346032, 0.454136, 0.450668, 0.4292, 0.418646, 0.31487, 0.295083, 0.26085, 0.278302, 0.268042, 0.298791, 0.291804, 0.203355, 0.206376, 0.31487, 0.268042, 0.222385, 0.142424, 0.144935, 0.182256, 0.200174, 0.332115, 0.239899, 0.155435, 0.26085, 0.25031, 0.318242, 0.321458, 0.301917, 0.194234, 0.129801, 0.109221, 0.102787, 0.102787, 0.094817, 0.088832, 0.118441, 0.147574, 0.243554, 0.155435, 0.122885, 0.122885, 0.122885, 0.196879, 0.311707, 0.308712, 0.31487, 0.26085, 0.164327, 0.26085, 0.359901, 0.422041, 0.4292, 0.342579, 0.342579, 0.349426, 0.264545, 0.18812, 0.17593, 0.17593, 0.291804, 0.295083, 0.377384, 0.257454, 0.268042, 0.25031, 0.21291, 0.206376, 0.206376, 0.232838, 0.144935, 0.142424, 0.147574, 0.15008, 0.161087, 0.25406, 0.25406, 0.346032, 0.328603, 0.335645, 0.339168, 0.308712, 0.335645, 0.335645, 0.433034, 0.390993, 0.380708, 0.335645, 0.352862, 0.444081, 0.436924, 0.461924, 0.387226, 0.390993, 0.394753, 0.480142, 0.472492, 0.387226, 0.295083, 0.377384, 0.374039, 0.366687, 0.264545, 0.271506, 0.278302, 0.179055, 0.21291, 0.144935, 0.206376, 0.209395, 0.209395, 0.191378, 0.275179, 0.268042, 0.18812, 0.098513, 0.090864, 0.092881, 0.081712, 0.147574, 0.15008, 0.122885, 0.120615, 0.134866, 0.144935, 0.078022, 0.083462, 0.064632, 0.102787, 0.10481, 0.102787, 0.079919, 0.137348, 0.073402, 0.120615, 0.094817, 0.167087, 0.179055, 0.096677, 0.094817, 0.094817, 0.050641, 0.038042, 0.038042, 0.06312, 0.071867, 0.125101, 0.185198, 0.125101, 0.132295, 0.102787, 0.056825, 0.055536, 0.060549, 0.079919, 0.045352, 0.092881, 0.102787, 0.073402, 0.142424, 0.232838, 0.219301, 0.219301, 0.30533, 0.311707, 0.225814, 0.196879, 0.155435, 0.086953, 0.194234, 0.116183, 0.071867, 0.059222, 0.074921, 0.03976, 0.051831, 0.045352, 0.045352, 0.024393, 0.022667, 0.012727, 0.01204, 0.01204, 0.010926, 0.012727, 0.008075, 0.007422, 0.005623, 0.007091, 0.009865, 0.005799, 0.008276, 0.009187, 0.011903, 0.008075, 0.010926, 0.007495, 0.010509, 0.007259, 0.008276, 0.00962, 0.015078, 0.018415, 0.01078, 0.01078, 0.007877, 0.009728, 0.009728, 0.008895, 0.005683, 0.005683, 0.008804, 0.005378, 0.006988, 0.008002, 0.007645, 0.007495, 0.011342, 0.007877, 0.007645, 0.006533, 0.004513, 0.00389, 0.00389, 0.005872, 0.008409, 0.008723, 0.010672, 0.010672, 0.014783, 0.014783, 0.016021, 0.018106, 0.019109, 0.019109, 0.010509, 0.01204, 0.008156, 0.005378, 0.005318, 0.006482, 0.006619, 0.007555, 0.009187, 0.005799, 0.005223, 0.005223, 0.005932, 0.005623, 0.008156, 0.006142, 0.006482, 0.006567, 0.006194, 0.006194, 0.004775, 0.007177, 0.009401, 0.017797, 0.037156, 0.046336, 0.06184, 0.05306, 0.041405, 0.040537, 0.036378, 0.034884, 0.017138, 0.009187, 0.006194, 0.006078, 0.008002, 0.007091, 0.007315, 0.005011, 0.004899, 0.006567, 0.004835, 0.004835, 0.003177, 0.002327, 0.00243, 0.002482, 0.002761, 0.002662, 0.002349, 0.003461, 0.0028, 0.004247, 0.004414, 0.004513, 0.004513, 0.003804, 0.004577, 0.004135, 0.004646, 0.004775, 0.003997, 0.00515, 0.00515, 0.006039, 0.009015, 0.011342, 0.012727, 0.021381, 0.036378, 0.024826, 0.018787, 0.013265, 0.009977, 0.0198, 0.042364, 0.020165, 0.037156, 0.059222, 0.064632, 0.096677, 0.173081, 0.173081, 0.139895, 0.109221, 0.086953, 0.079919, 0.033407, 0.020876, 0.018787, 0.015344, 0.014586, 0.022667, 0.025762, 0.021381, 0.013821, 0.007645, 0.007645, 0.008156, 0.00543, 0.003727, 0.003864, 0.004315, 0.005086, 0.004358, 0.003701, 0.004414, 0.003512, 0.003727, 0.00292, 0.002057, 0.002606, 0.003109, 0.002705, 0.003177, 0.003366, 0.003366, 0.004315, 0.00515, 0.003924, 0.005011, 0.006795, 0.004835, 0.002976], '')</t>
  </si>
  <si>
    <t xml:space="preserve">F5RRL8|F5RRL8_9ENTR PTS system alpha-glucoside-specific EIICB component OS=Enterobacter hormaechei ATCC 49162 </t>
  </si>
  <si>
    <t>([0.018106, 0.014783, 0.007877, 0.011106, 0.019401, 0.013613, 0.009294, 0.007091, 0.005318, 0.007091, 0.005503, 0.005799, 0.008624, 0.006078, 0.004513, 0.004976, 0.004835, 0.003461, 0.004513, 0.003298, 0.002688, 0.002211, 0.002688, 0.004247, 0.004483, 0.002976, 0.002606, 0.002881, 0.00407, 0.006619, 0.005318, 0.005734, 0.006701, 0.005872, 0.009294, 0.014783, 0.025316, 0.013613, 0.012491, 0.01227, 0.023963, 0.018106, 0.020522, 0.019401, 0.010372, 0.006421, 0.010372, 0.023087, 0.03976, 0.038858, 0.018415, 0.018415, 0.021381, 0.010221, 0.013265, 0.01204, 0.008895, 0.009483, 0.009401, 0.010131, 0.007422, 0.006245, 0.006619, 0.009096, 0.006245, 0.010131, 0.010131, 0.009096, 0.005683, 0.004921, 0.004976, 0.006988, 0.006894, 0.009728, 0.018106, 0.018106, 0.013265, 0.013016, 0.007177, 0.009187, 0.009728, 0.010221, 0.008002, 0.01078, 0.006619, 0.006567, 0.006194, 0.006482, 0.006701, 0.006533, 0.004921, 0.003555, 0.003555, 0.00359, 0.00283, 0.00283, 0.002349, 0.002727, 0.002503, 0.00359, 0.003963, 0.003512, 0.003366, 0.004646, 0.003671, 0.005734, 0.005378, 0.005011, 0.005992, 0.006194, 0.010672, 0.022667, 0.034884, 0.032017, 0.040537, 0.060549, 0.028107, 0.032017, 0.020522, 0.019109, 0.015078, 0.015694, 0.017797, 0.040537, 0.043307, 0.036378, 0.036378, 0.094817, 0.094817, 0.06184, 0.024826, 0.020876, 0.015694, 0.011106, 0.007422, 0.005318, 0.005223, 0.007495, 0.005992, 0.00543, 0.008075, 0.008075, 0.00558, 0.007555, 0.007877, 0.007645, 0.007259, 0.004611, 0.004646, 0.004736, 0.007315, 0.007259, 0.008075, 0.006894, 0.006482, 0.006482, 0.009483, 0.006619, 0.004414, 0.006482, 0.008804, 0.008723, 0.009977, 0.009401, 0.007259, 0.005378, 0.00389, 0.004208, 0.00558, 0.00359, 0.002396, 0.001623, 0.002014, 0.001288, 0.001855, 0.002349, 0.00292, 0.002138, 0.002138, 0.003341, 0.002327, 0.001541, 0.00152, 0.001103, 0.001872, 0.002503, 0.002503, 0.00359, 0.004135, 0.004646, 0.005011, 0.008409, 0.011106, 0.009187, 0.016021, 0.011106, 0.008804, 0.006988, 0.010131, 0.018415, 0.014075, 0.026338, 0.041405, 0.021381, 0.03976, 0.0198, 0.011903, 0.01204, 0.007422, 0.00962, 0.006194, 0.006142, 0.006142, 0.006374, 0.006374, 0.004414, 0.00359, 0.005734, 0.008525, 0.008409, 0.005683, 0.006374, 0.006142, 0.004611, 0.004899, 0.003478, 0.004483, 0.006533, 0.00558, 0.005623, 0.00359, 0.005318, 0.008276, 0.006533, 0.005683, 0.006039, 0.009294, 0.015694, 0.013613, 0.008156, 0.008409, 0.009096, 0.006194, 0.004611, 0.006078, 0.008276, 0.012727, 0.008075, 0.007495, 0.014783, 0.013265, 0.026892, 0.028107, 0.022667, 0.032017, 0.023963, 0.050641, 0.021816, 0.020876, 0.022306, 0.022667, 0.010672, 0.019401, 0.048328, 0.096677, 0.125101, 0.051831, 0.041405, 0.042364, 0.038858, 0.032677, 0.090864, 0.090864, 0.086953, 0.054297, 0.022306, 0.038858, 0.031287, 0.032017, 0.032677, 0.016528, 0.024393, 0.025762, 0.017797, 0.009401, 0.006619, 0.004646, 0.007315, 0.007315, 0.010509, 0.012727, 0.014315, 0.014315, 0.015078, 0.009977, 0.014586, 0.018415, 0.014586, 0.015078, 0.015078, 0.009187, 0.009977, 0.013613, 0.021381, 0.028695, 0.028107, 0.058088, 0.092881, 0.050641, 0.034068, 0.021381, 0.018415, 0.009728, 0.009483, 0.010221, 0.018415, 0.01078, 0.019401, 0.01227, 0.013016, 0.011518, 0.01204, 0.010131, 0.006421, 0.007259, 0.007645, 0.008002, 0.005683, 0.004431, 0.005086, 0.005086, 0.006567, 0.005872, 0.006421, 0.004646, 0.003864, 0.003246, 0.004431, 0.00359, 0.004646, 0.004646, 0.005503, 0.006421, 0.006894, 0.010131, 0.006795, 0.006245, 0.006619, 0.007091, 0.011106, 0.014586, 0.019109, 0.019109, 0.023963, 0.038042, 0.038042, 0.026338, 0.036378, 0.036378, 0.023963, 0.017138, 0.019401, 0.032677, 0.048328, 0.05306, 0.026338, 0.0704, 0.051831, 0.038858, 0.066181, 0.071867, 0.066181, 0.0704, 0.067594, 0.071867, 0.043307, 0.038042, 0.074921, 0.071867, 0.035586, 0.076542, 0.074921, 0.060549, 0.031287, 0.019109, 0.016826, 0.031287, 0.020876, 0.016528, 0.018787, 0.010372, 0.007555, 0.006039, 0.004775, 0.004921, 0.004921, 0.004689, 0.004976, 0.005223, 0.005223, 0.005318, 0.005318, 0.005378, 0.00543, 0.007422, 0.01078, 0.019401, 0.019401, 0.027463, 0.056825, 0.10481, 0.216401, 0.191378, 0.264545, 0.288399, 0.185198, 0.191378, 0.281712, 0.346032, 0.335645, 0.225814, 0.324872, 0.291804, 0.356642, 0.36309, 0.356642, 0.328603, 0.335645, 0.335645, 0.281712, 0.295083, 0.264545, 0.21291, 0.308712, 0.308712, 0.41194, 0.529623, 0.440853, 0.436924, 0.483068, 0.440853, 0.51388, 0.509769, 0.436924, 0.387226, 0.387226, 0.356642, 0.268042, 0.26085, 0.25406, 0.257454, 0.194234, 0.239899, 0.185198, 0.203355, 0.203355, 0.125101, 0.129801, 0.196879, 0.137348, 0.111485, 0.137348, 0.170161, 0.109221, 0.194234, 0.18812, 0.158265, 0.120615, 0.132295, 0.139895, 0.118441, 0.144935, 0.167087, 0.161087, 0.25031, 0.229226, 0.243554, 0.342579, 0.26085, 0.155435, 0.219301, 0.219301, 0.144935, 0.139895, 0.185198, 0.18812, 0.275179, 0.239899, 0.25406, 0.328603, 0.321458, 0.356642, 0.36309, 0.366687, 0.281712, 0.284882, 0.225814, 0.147574, 0.100716, 0.147574, 0.170161, 0.18812, 0.161087, 0.275179, 0.281712, 0.25406, 0.25031, 0.264545, 0.332115, 0.324872, 0.335645, 0.332115, 0.257454, 0.21291, 0.21291, 0.298791, 0.332115, 0.31487, 0.401658, 0.476583, 0.494003, 0.59014, 0.570702, 0.666105, 0.517562, 0.51388, 0.613573, 0.56648, 0.454136, 0.450668, 0.521092, 0.483068, 0.468512, 0.553315, 0.585406, 0.570702, 0.545602, 0.454136, 0.58069, 0.545602], '')</t>
  </si>
  <si>
    <t>[436, 441, 442, 521, 522, 523, 524, 525, 526, 527, 530, 533, 534, 535, 536, 538, 539]</t>
  </si>
  <si>
    <t xml:space="preserve">F5RRL9|F5RRL9_9ENTR Maltose-6'-phosphate glucosidase OS=Enterobacter hormaechei ATCC 49162 </t>
  </si>
  <si>
    <t>([0.046336, 0.069024, 0.098513, 0.137348, 0.073402, 0.100716, 0.15284, 0.179055, 0.132295, 0.106997, 0.078022, 0.079919, 0.049374, 0.030003, 0.048328, 0.051831, 0.083462, 0.132295, 0.209395, 0.142424, 0.167087, 0.102787, 0.106997, 0.086953, 0.048328, 0.090864, 0.044297, 0.020876, 0.022667, 0.040537, 0.066181, 0.109221, 0.111485, 0.173081, 0.264545, 0.31487, 0.219301, 0.142424, 0.111485, 0.120615, 0.179055, 0.10481, 0.167087, 0.100716, 0.073402, 0.074921, 0.074921, 0.155435, 0.25406, 0.209395, 0.225814, 0.229226, 0.15284, 0.196879, 0.11371, 0.10481, 0.051831, 0.092881, 0.155435, 0.194234, 0.200174, 0.232838, 0.268042, 0.236433, 0.216401, 0.308712, 0.40511, 0.342579, 0.335645, 0.216401, 0.18812, 0.129801, 0.094817, 0.158265, 0.085092, 0.161087, 0.111485, 0.182256, 0.173081, 0.098513, 0.109221, 0.0704, 0.073402, 0.100716, 0.122885, 0.219301, 0.229226, 0.216401, 0.196879, 0.209395, 0.229226, 0.298791, 0.342579, 0.377384, 0.308712, 0.311707, 0.30533, 0.387226, 0.408655, 0.418646, 0.440853, 0.41194, 0.483068, 0.480142, 0.458154, 0.370445, 0.359901, 0.25031, 0.247041, 0.291804, 0.26085, 0.349426, 0.257454, 0.257454, 0.257454, 0.26085, 0.268042, 0.284882, 0.191378, 0.125101, 0.127496, 0.116183, 0.088832, 0.083462, 0.092881, 0.05306, 0.092881, 0.106997, 0.18812, 0.164327, 0.125101, 0.098513, 0.060549, 0.109221, 0.06312, 0.064632, 0.100716, 0.179055, 0.142424, 0.18812, 0.17593, 0.120615, 0.167087, 0.222385, 0.182256, 0.17593, 0.26085, 0.257454, 0.164327, 0.155435, 0.203355, 0.311707, 0.324872, 0.401658, 0.311707, 0.332115, 0.342579, 0.25406, 0.167087, 0.203355, 0.182256, 0.281712, 0.257454, 0.284882, 0.185198, 0.229226, 0.219301, 0.222385, 0.17593, 0.216401, 0.232838, 0.139895, 0.096677, 0.11371, 0.073402, 0.118441, 0.185198, 0.173081, 0.25031, 0.332115, 0.275179, 0.324872, 0.243554, 0.328603, 0.243554, 0.239899, 0.222385, 0.158265, 0.167087, 0.21291, 0.147574, 0.134866, 0.118441, 0.088832, 0.092881, 0.139895, 0.090864, 0.092881, 0.098513, 0.06312, 0.060549, 0.081712, 0.086953, 0.129801, 0.083462, 0.10481, 0.191378, 0.191378, 0.18812, 0.179055, 0.194234, 0.206376, 0.158265, 0.229226, 0.328603, 0.335645, 0.335645, 0.324872, 0.25031, 0.264545, 0.36309, 0.352862, 0.370445, 0.370445, 0.332115, 0.408655, 0.465241, 0.458154, 0.4292, 0.509769, 0.398279, 0.394753, 0.497853, 0.575842, 0.483068, 0.461924, 0.444081, 0.414856, 0.505461, 0.59014, 0.490133, 0.480142, 0.454136, 0.359901, 0.356642, 0.41194, 0.418646, 0.418646, 0.356642, 0.41194, 0.422041, 0.545602, 0.433034, 0.339168, 0.328603, 0.342579, 0.281712, 0.209395, 0.144935, 0.167087, 0.167087, 0.144935, 0.094817, 0.078022, 0.106997, 0.100716, 0.085092, 0.086953, 0.098513, 0.144935, 0.125101, 0.120615, 0.116183, 0.164327, 0.25031, 0.275179, 0.308712, 0.352862, 0.444081, 0.557691, 0.525368, 0.538167, 0.653063, 0.728858, 0.724957, 0.618285, 0.618285, 0.613573, 0.509769, 0.476583, 0.4292, 0.349426, 0.264545, 0.284882, 0.284882, 0.275179, 0.257454, 0.311707, 0.356642, 0.318242, 0.318242, 0.339168, 0.239899, 0.264545, 0.182256, 0.25406, 0.377384, 0.384043, 0.356642, 0.4292, 0.342579, 0.284882, 0.30533, 0.401658, 0.301917, 0.301917, 0.30533, 0.278302, 0.196879, 0.173081, 0.11371, 0.120615, 0.111485, 0.182256, 0.182256, 0.26085, 0.206376, 0.125101, 0.076542, 0.05306, 0.035586, 0.074921, 0.132295, 0.194234, 0.182256, 0.225814, 0.173081, 0.170161, 0.206376, 0.182256, 0.216401, 0.295083, 0.298791, 0.264545, 0.209395, 0.137348, 0.155435, 0.120615, 0.206376, 0.21291, 0.21291, 0.209395, 0.185198, 0.17593, 0.173081, 0.173081, 0.222385, 0.328603, 0.356642, 0.26085, 0.377384, 0.295083, 0.324872, 0.324872, 0.268042, 0.339168, 0.408655, 0.284882, 0.384043, 0.352862, 0.42561, 0.42561, 0.454136, 0.454136, 0.461924, 0.461924, 0.390993, 0.335645, 0.25031, 0.243554, 0.321458, 0.225814, 0.225814, 0.161087, 0.164327, 0.21291, 0.11371, 0.125101, 0.222385, 0.206376, 0.209395, 0.127496, 0.206376, 0.236433, 0.161087, 0.090864, 0.090864, 0.11371, 0.076542, 0.118441, 0.060549, 0.06184, 0.102787, 0.155435, 0.15284, 0.164327, 0.18812, 0.247041, 0.222385, 0.15008, 0.129801, 0.129801, 0.185198, 0.106997, 0.064632, 0.120615, 0.209395, 0.127496, 0.088832, 0.167087, 0.139895, 0.225814, 0.225814, 0.25031, 0.155435, 0.142424, 0.139895, 0.158265, 0.116183, 0.120615, 0.15008, 0.15008, 0.129801, 0.127496, 0.191378, 0.271506, 0.209395, 0.15008, 0.239899, 0.370445], '')</t>
  </si>
  <si>
    <t>[229, 233, 238, 239, 251, 279, 280, 281, 282, 283, 284, 285, 286, 287, 288]</t>
  </si>
  <si>
    <t xml:space="preserve">F5RRM3|F5RRM3_9ENTR D-serine dehydratase OS=Enterobacter hormaechei ATCC 49162 </t>
  </si>
  <si>
    <t>([0.278302, 0.318242, 0.182256, 0.271506, 0.196879, 0.144935, 0.144935, 0.182256, 0.137348, 0.098513, 0.102787, 0.078022, 0.079919, 0.086953, 0.086953, 0.085092, 0.073402, 0.071867, 0.079919, 0.15008, 0.225814, 0.222385, 0.229226, 0.342579, 0.225814, 0.275179, 0.366687, 0.398279, 0.308712, 0.422041, 0.414856, 0.377384, 0.458154, 0.377384, 0.359901, 0.352862, 0.31487, 0.4292, 0.359901, 0.352862, 0.328603, 0.298791, 0.295083, 0.257454, 0.25031, 0.25031, 0.295083, 0.271506, 0.164327, 0.209395, 0.206376, 0.209395, 0.191378, 0.161087, 0.232838, 0.196879, 0.109221, 0.155435, 0.164327, 0.229226, 0.194234, 0.158265, 0.182256, 0.191378, 0.219301, 0.147574, 0.137348, 0.144935, 0.142424, 0.268042, 0.21291, 0.127496, 0.170161, 0.161087, 0.219301, 0.191378, 0.185198, 0.291804, 0.264545, 0.243554, 0.158265, 0.206376, 0.25031, 0.275179, 0.257454, 0.257454, 0.308712, 0.408655, 0.291804, 0.301917, 0.278302, 0.370445, 0.349426, 0.298791, 0.308712, 0.275179, 0.30533, 0.352862, 0.352862, 0.352862, 0.264545, 0.384043, 0.268042, 0.25031, 0.225814, 0.229226, 0.144935, 0.170161, 0.139895, 0.219301, 0.216401, 0.216401, 0.134866, 0.132295, 0.219301, 0.239899, 0.164327, 0.139895, 0.139895, 0.120615, 0.129801, 0.196879, 0.109221, 0.15284, 0.096677, 0.106997, 0.088832, 0.15008, 0.094817, 0.069024, 0.069024, 0.03976, 0.044297, 0.083462, 0.147574, 0.078022, 0.116183, 0.111485, 0.079919, 0.044297, 0.060549, 0.066181, 0.067594, 0.055536, 0.067594, 0.118441, 0.05306, 0.032017, 0.032017, 0.059222, 0.056825, 0.055536, 0.05306, 0.038858, 0.023963, 0.022667, 0.038858, 0.041405, 0.073402, 0.129801, 0.129801, 0.118441, 0.058088, 0.056825, 0.064632, 0.066181, 0.034884, 0.055536, 0.109221, 0.090864, 0.085092, 0.085092, 0.085092, 0.074921, 0.090864, 0.090864, 0.094817, 0.06312, 0.06184, 0.049374, 0.044297, 0.06184, 0.067594, 0.092881, 0.094817, 0.173081, 0.102787, 0.164327, 0.194234, 0.167087, 0.194234, 0.120615, 0.194234, 0.194234, 0.30533, 0.30533, 0.30533, 0.209395, 0.206376, 0.142424, 0.191378, 0.116183, 0.15284, 0.15284, 0.191378, 0.116183, 0.100716, 0.120615, 0.098513, 0.064632, 0.090864, 0.098513, 0.161087, 0.158265, 0.158265, 0.127496, 0.106997, 0.173081, 0.25406, 0.332115, 0.436924, 0.4292, 0.440853, 0.301917, 0.182256, 0.10481, 0.18812, 0.200174, 0.288399, 0.335645, 0.40511, 0.384043, 0.380708, 0.295083, 0.185198, 0.122885, 0.144935, 0.10481, 0.074921, 0.049374, 0.037156, 0.030003, 0.031287, 0.055536, 0.067594, 0.129801, 0.173081, 0.173081, 0.086953, 0.06184, 0.066181, 0.071867, 0.0704, 0.069024, 0.076542, 0.102787, 0.17593, 0.147574, 0.247041, 0.281712, 0.384043, 0.328603, 0.332115, 0.243554, 0.15284, 0.15008, 0.182256, 0.142424, 0.132295, 0.167087, 0.196879, 0.17593, 0.164327, 0.196879, 0.194234, 0.257454, 0.257454, 0.216401, 0.147574, 0.137348, 0.083462, 0.064632, 0.066181, 0.054297, 0.040537, 0.074921, 0.134866, 0.120615, 0.129801, 0.132295, 0.120615, 0.06184, 0.030611, 0.025316, 0.023963, 0.030003, 0.032017, 0.048328, 0.059222, 0.142424, 0.086953, 0.111485, 0.0704, 0.0704, 0.085092, 0.111485, 0.06312, 0.060549, 0.055536, 0.051831, 0.051831, 0.096677, 0.200174, 0.219301, 0.219301, 0.142424, 0.125101, 0.129801, 0.079919, 0.079919, 0.035586, 0.069024, 0.096677, 0.102787, 0.170161, 0.144935, 0.173081, 0.278302, 0.268042, 0.18812, 0.232838, 0.170161, 0.155435, 0.137348, 0.185198, 0.21291, 0.278302, 0.158265, 0.102787, 0.158265, 0.161087, 0.21291, 0.161087, 0.173081, 0.239899, 0.158265, 0.120615, 0.158265, 0.144935, 0.076542, 0.0704, 0.090864, 0.081712, 0.083462, 0.090864, 0.122885, 0.122885, 0.094817, 0.100716, 0.155435, 0.100716, 0.060549, 0.071867, 0.054297, 0.027463, 0.022667, 0.040537, 0.081712, 0.086953, 0.086953, 0.096677, 0.167087, 0.100716, 0.182256, 0.216401, 0.200174, 0.158265, 0.098513, 0.106997, 0.182256, 0.132295, 0.170161, 0.247041, 0.288399, 0.291804, 0.374039, 0.342579, 0.342579, 0.281712, 0.271506, 0.239899, 0.342579, 0.352862, 0.447574, 0.422041, 0.30533, 0.243554, 0.185198, 0.232838, 0.275179, 0.275179, 0.318242, 0.349426, 0.301917, 0.203355, 0.324872, 0.352862, 0.433034, 0.447574, 0.433034, 0.387226, 0.414856, 0.30533, 0.216401, 0.182256, 0.17593, 0.247041, 0.321458, 0.384043, 0.401658, 0.377384, 0.359901, 0.339168, 0.318242, 0.356642, 0.42561, 0.335645, 0.257454, 0.18812], '')</t>
  </si>
  <si>
    <t xml:space="preserve">F5RRN1|F5RRN1_9ENTR Acetolactate synthase OS=Enterobacter hormaechei ATCC 49162 </t>
  </si>
  <si>
    <t>([0.720929, 0.754692, 0.553315, 0.58069, 0.59508, 0.553315, 0.58069, 0.486429, 0.408655, 0.359901, 0.390993, 0.339168, 0.291804, 0.31487, 0.324872, 0.335645, 0.328603, 0.239899, 0.247041, 0.247041, 0.185198, 0.155435, 0.144935, 0.15284, 0.179055, 0.179055, 0.206376, 0.203355, 0.216401, 0.216401, 0.308712, 0.219301, 0.206376, 0.298791, 0.239899, 0.155435, 0.15008, 0.158265, 0.232838, 0.232838, 0.236433, 0.216401, 0.257454, 0.264545, 0.281712, 0.170161, 0.144935, 0.15284, 0.155435, 0.232838, 0.321458, 0.288399, 0.339168, 0.4292, 0.318242, 0.271506, 0.318242, 0.328603, 0.321458, 0.288399, 0.25031, 0.25031, 0.339168, 0.342579, 0.335645, 0.398279, 0.521092, 0.525368, 0.444081, 0.359901, 0.301917, 0.264545, 0.191378, 0.222385, 0.222385, 0.349426, 0.436924, 0.436924, 0.433034, 0.444081, 0.398279, 0.36309, 0.36309, 0.328603, 0.239899, 0.209395, 0.229226, 0.173081, 0.203355, 0.191378, 0.284882, 0.318242, 0.268042, 0.374039, 0.295083, 0.21291, 0.125101, 0.074921, 0.094817, 0.092881, 0.092881, 0.100716, 0.173081, 0.167087, 0.194234, 0.239899, 0.185198, 0.170161, 0.203355, 0.219301, 0.271506, 0.161087, 0.170161, 0.268042, 0.173081, 0.271506, 0.359901, 0.342579, 0.4292, 0.335645, 0.335645, 0.239899, 0.339168, 0.222385, 0.229226, 0.222385, 0.264545, 0.359901, 0.268042, 0.182256, 0.118441, 0.139895, 0.243554, 0.158265, 0.139895, 0.216401, 0.132295, 0.147574, 0.243554, 0.179055, 0.179055, 0.179055, 0.281712, 0.216401, 0.206376, 0.200174, 0.134866, 0.111485, 0.11371, 0.185198, 0.264545, 0.332115, 0.359901, 0.339168, 0.454136, 0.387226, 0.278302, 0.278302, 0.264545, 0.170161, 0.26085, 0.342579, 0.359901, 0.275179, 0.321458, 0.4292, 0.390993, 0.505461, 0.440853, 0.450668, 0.356642, 0.377384, 0.30533, 0.191378, 0.219301, 0.216401, 0.311707, 0.398279, 0.51388, 0.494003, 0.553315, 0.557691, 0.521092, 0.538167, 0.657645, 0.505461, 0.497853, 0.497853, 0.494003, 0.608892, 0.494003, 0.608892, 0.608892, 0.657645, 0.728858, 0.642678, 0.557691, 0.42561, 0.436924, 0.380708, 0.349426, 0.384043, 0.352862, 0.418646, 0.318242, 0.209395, 0.219301, 0.144935, 0.173081, 0.155435, 0.155435, 0.18812, 0.116183, 0.11371, 0.11371, 0.116183, 0.15008, 0.200174, 0.200174, 0.191378, 0.232838, 0.167087, 0.142424, 0.158265, 0.134866, 0.161087, 0.25406, 0.26085, 0.377384, 0.384043, 0.394753, 0.356642, 0.398279, 0.401658, 0.352862, 0.356642, 0.30533, 0.291804, 0.236433, 0.239899, 0.271506, 0.25406, 0.328603, 0.366687, 0.380708, 0.298791, 0.332115, 0.236433, 0.324872, 0.257454, 0.170161, 0.164327, 0.164327, 0.164327, 0.243554, 0.247041, 0.275179, 0.359901, 0.366687, 0.414856, 0.408655, 0.291804, 0.21291, 0.257454, 0.271506, 0.209395, 0.308712, 0.222385, 0.222385, 0.144935, 0.122885, 0.155435, 0.15284, 0.158265, 0.15284, 0.085092, 0.111485, 0.122885, 0.122885, 0.096677, 0.050641, 0.088832, 0.142424, 0.219301, 0.225814, 0.216401, 0.15008, 0.092881, 0.179055, 0.268042, 0.321458, 0.387226, 0.335645, 0.243554, 0.281712, 0.209395, 0.324872, 0.219301, 0.219301, 0.219301, 0.219301, 0.328603, 0.247041, 0.25031, 0.239899, 0.139895, 0.127496, 0.225814, 0.328603, 0.298791, 0.222385, 0.222385, 0.147574, 0.239899, 0.332115, 0.339168, 0.342579, 0.298791, 0.41194, 0.328603, 0.243554, 0.243554, 0.236433, 0.239899, 0.158265, 0.191378, 0.295083, 0.301917, 0.311707, 0.247041, 0.247041, 0.332115, 0.36309, 0.422041, 0.42561, 0.335645, 0.324872, 0.40511, 0.349426, 0.264545, 0.298791, 0.398279, 0.342579, 0.342579, 0.42561, 0.545602, 0.398279, 0.422041, 0.414856, 0.36309, 0.308712, 0.335645, 0.318242, 0.339168, 0.370445, 0.370445, 0.494003, 0.401658, 0.387226, 0.480142, 0.447574, 0.480142, 0.377384, 0.374039, 0.370445, 0.339168, 0.247041, 0.321458, 0.257454, 0.185198, 0.15284, 0.247041, 0.225814, 0.222385, 0.17593, 0.111485, 0.059222, 0.049374, 0.088832, 0.098513, 0.06184, 0.111485, 0.118441, 0.185198, 0.278302, 0.229226, 0.179055, 0.247041, 0.247041, 0.284882, 0.328603, 0.298791, 0.31487, 0.21291, 0.222385, 0.25406, 0.377384, 0.468512, 0.472492, 0.377384, 0.271506, 0.349426, 0.346032, 0.339168, 0.332115, 0.236433, 0.275179, 0.366687, 0.31487, 0.346032, 0.229226, 0.26085, 0.271506, 0.271506, 0.328603, 0.284882, 0.216401, 0.182256, 0.15284, 0.122885, 0.125101, 0.167087, 0.173081, 0.203355, 0.222385, 0.225814, 0.308712, 0.243554, 0.155435, 0.129801, 0.069024, 0.129801, 0.129801, 0.219301, 0.185198, 0.21291, 0.164327, 0.18812, 0.15008, 0.185198, 0.137348, 0.219301, 0.278302, 0.219301, 0.161087, 0.15008, 0.125101, 0.106997, 0.17593, 0.275179, 0.366687, 0.390993, 0.41194, 0.342579, 0.321458, 0.236433, 0.155435, 0.158265, 0.155435, 0.203355, 0.203355, 0.318242, 0.271506, 0.170161, 0.209395, 0.164327, 0.109221, 0.134866, 0.170161, 0.158265, 0.161087, 0.15008, 0.15008, 0.074921, 0.06184, 0.06184, 0.116183, 0.182256, 0.196879, 0.15008, 0.120615, 0.094817, 0.085092, 0.054297, 0.111485, 0.111485, 0.134866, 0.120615, 0.125101, 0.06184, 0.041405, 0.041405, 0.023963, 0.032017, 0.049374, 0.094817, 0.048328, 0.044297, 0.026338, 0.041405, 0.083462, 0.06184, 0.085092, 0.047319, 0.098513, 0.066181, 0.078022, 0.120615, 0.209395, 0.170161, 0.275179, 0.288399, 0.239899, 0.247041, 0.295083, 0.349426, 0.318242, 0.335645, 0.339168, 0.4292, 0.454136, 0.444081, 0.56648, 0.505461, 0.509769, 0.401658, 0.447574, 0.346032, 0.321458, 0.21291, 0.268042, 0.295083, 0.356642, 0.401658, 0.486429, 0.398279, 0.268042, 0.335645, 0.377384, 0.30533, 0.332115, 0.335645, 0.335645, 0.275179, 0.275179, 0.366687, 0.468512, 0.486429, 0.517562, 0.436924, 0.534167, 0.538167, 0.486429, 0.436924, 0.401658, 0.384043, 0.454136, 0.604312, 0.521092, 0.59508, 0.73685, 0.648219], '')</t>
  </si>
  <si>
    <t>[0, 1, 2, 3, 4, 5, 6, 66, 67, 167, 178, 180, 181, 182, 183, 184, 185, 189, 191, 192, 193, 194, 195, 196, 345, 522, 523, 524, 548, 550, 551, 557, 558, 559, 560, 561]</t>
  </si>
  <si>
    <t xml:space="preserve">F5RRN2|F5RRN2_9ENTR acetolactate synthase OS=Enterobacter hormaechei ATCC 49162 </t>
  </si>
  <si>
    <t>([0.335645, 0.216401, 0.271506, 0.196879, 0.232838, 0.281712, 0.311707, 0.374039, 0.394753, 0.339168, 0.324872, 0.366687, 0.36309, 0.291804, 0.216401, 0.216401, 0.132295, 0.066181, 0.085092, 0.137348, 0.209395, 0.173081, 0.155435, 0.161087, 0.161087, 0.173081, 0.164327, 0.100716, 0.048328, 0.030611, 0.027463, 0.042364, 0.023534, 0.023534, 0.036378, 0.058088, 0.06312, 0.106997, 0.185198, 0.209395, 0.137348, 0.076542, 0.054297, 0.06312, 0.037156, 0.064632, 0.06312, 0.066181, 0.11371, 0.17593, 0.164327, 0.257454, 0.232838, 0.288399, 0.25031, 0.222385, 0.229226, 0.139895, 0.144935, 0.147574, 0.088832, 0.158265, 0.257454, 0.268042, 0.356642, 0.4292, 0.342579, 0.308712, 0.298791, 0.30533, 0.311707, 0.398279, 0.394753, 0.418646, 0.461924, 0.458154, 0.377384, 0.380708, 0.476583, 0.374039, 0.346032, 0.366687, 0.25031, 0.147574, 0.222385, 0.191378, 0.164327, 0.206376, 0.206376, 0.179055, 0.134866, 0.098513, 0.071867, 0.043307, 0.019401], '')</t>
  </si>
  <si>
    <t xml:space="preserve">F5RRP7|F5RRP7_9ENTR Purine ribonucleoside efflux pump NepI OS=Enterobacter hormaechei ATCC 49162 </t>
  </si>
  <si>
    <t>([0.675549, 0.685117, 0.707965, 0.73685, 0.784345, 0.632174, 0.632174, 0.642678, 0.699094, 0.716283, 0.585406, 0.632174, 0.562014, 0.444081, 0.31487, 0.380708, 0.295083, 0.222385, 0.106997, 0.059222, 0.034068, 0.022306, 0.013821, 0.008723, 0.005872, 0.00558, 0.005623, 0.006142, 0.004135, 0.002727, 0.002976, 0.003109, 0.003109, 0.002555, 0.002435, 0.003701, 0.004513, 0.005086, 0.005086, 0.00777, 0.011106, 0.010131, 0.01227, 0.010926, 0.017797, 0.038858, 0.036378, 0.036378, 0.023963, 0.055536, 0.106997, 0.085092, 0.083462, 0.090864, 0.100716, 0.185198, 0.139895, 0.051831, 0.03976, 0.038858, 0.028695, 0.013016, 0.017797, 0.017138, 0.017447, 0.00962, 0.006142, 0.006374, 0.008525, 0.008525, 0.005932, 0.005872, 0.006142, 0.005623, 0.005683, 0.007495, 0.007422, 0.008624, 0.010221, 0.010131, 0.008002, 0.006482, 0.006482, 0.007259, 0.005683, 0.005623, 0.005992, 0.008895, 0.005992, 0.005799, 0.00515, 0.005223, 0.003821, 0.00283, 0.003924, 0.002512, 0.002194, 0.002336, 0.002276, 0.001855, 0.002529, 0.002555, 0.002529, 0.002705, 0.001936, 0.002529, 0.00359, 0.004358, 0.003341, 0.003298, 0.003341, 0.003014, 0.00407, 0.003963, 0.005011, 0.005086, 0.004976, 0.004358, 0.003512, 0.003079, 0.004431, 0.003757, 0.005086, 0.005011, 0.007315, 0.009015, 0.009294, 0.006245, 0.005503, 0.00777, 0.009865, 0.010221, 0.019109, 0.01204, 0.026338, 0.027463, 0.021381, 0.024393, 0.043307, 0.033407, 0.022667, 0.011106, 0.014075, 0.011342, 0.013016, 0.011669, 0.009187, 0.007555, 0.007555, 0.007555, 0.004736, 0.004736, 0.003997, 0.004315, 0.00389, 0.003555, 0.003461, 0.002512, 0.002503, 0.002512, 0.003298, 0.003276, 0.003461, 0.003461, 0.002881, 0.003821, 0.00407, 0.004414, 0.003366, 0.004835, 0.005503, 0.006894, 0.006894, 0.006078, 0.004646, 0.006619, 0.005086, 0.003727, 0.004611, 0.004577, 0.003276, 0.002396, 0.002581, 0.002688, 0.002727, 0.003341, 0.002327, 0.002435, 0.00316, 0.003431, 0.00359, 0.00407, 0.005011, 0.004976, 0.005734, 0.006619, 0.006619, 0.009187, 0.016257, 0.025762, 0.038858, 0.033407, 0.049374, 0.042364, 0.040537, 0.040537, 0.058088, 0.139895, 0.116183, 0.0704, 0.069024, 0.041405, 0.041405, 0.023963, 0.034068, 0.034068, 0.017447, 0.009096, 0.007177, 0.006795, 0.004247, 0.004414, 0.006701, 0.008156, 0.007315, 0.009294, 0.005734, 0.003701, 0.003478, 0.002396, 0.002194, 0.003177, 0.003924, 0.003079, 0.002503, 0.002014, 0.00243, 0.002881, 0.003864, 0.004611, 0.00316, 0.004921, 0.004388, 0.004577, 0.004414, 0.004736, 0.005683, 0.006142, 0.007315, 0.004976, 0.005249, 0.007422, 0.004775, 0.004414, 0.00407, 0.005223, 0.006142, 0.003924, 0.003727, 0.004247, 0.004388, 0.006533, 0.004483, 0.005734, 0.005378, 0.00558, 0.00515, 0.003671, 0.005086, 0.006701, 0.009728, 0.009728, 0.010131, 0.012727, 0.010509, 0.010672, 0.01078, 0.010926, 0.017797, 0.035586, 0.018415, 0.011518, 0.008002, 0.010131, 0.007177, 0.007177, 0.006142, 0.008409, 0.009294, 0.006421, 0.004921, 0.003701, 0.00389, 0.003821, 0.004775, 0.005734, 0.008276, 0.006988, 0.005378, 0.005378, 0.004736, 0.005799, 0.00515, 0.006245, 0.004976, 0.004835, 0.003757, 0.004247, 0.003212, 0.003555, 0.003246, 0.00359, 0.003555, 0.003607, 0.003997, 0.003212, 0.003053, 0.002276, 0.00292, 0.003864, 0.003405, 0.00243, 0.0028, 0.00407, 0.004577, 0.004611, 0.005734, 0.008002, 0.008276, 0.011903, 0.016826, 0.03976, 0.03976, 0.079919, 0.127496, 0.049374, 0.088832, 0.05306, 0.073402, 0.045352, 0.020522, 0.036378, 0.038858, 0.028107, 0.030003, 0.033407, 0.047319, 0.06312, 0.043307, 0.032017, 0.024826, 0.021816, 0.020876, 0.017138, 0.013821, 0.009015, 0.016528, 0.016257, 0.014315, 0.018106, 0.015694, 0.032677, 0.030611, 0.078022, 0.050641, 0.027463, 0.013613, 0.017797, 0.017447, 0.023534, 0.016257, 0.019109, 0.011106, 0.007495, 0.010372, 0.010221, 0.010221, 0.006701, 0.005223, 0.006374, 0.006374, 0.009187, 0.006701, 0.006988, 0.005503, 0.00777, 0.008723, 0.011669, 0.00962, 0.008002, 0.006194, 0.008002, 0.008002, 0.011106, 0.0198, 0.01204], '')</t>
  </si>
  <si>
    <t>[0, 1, 2, 3, 4, 5, 6, 7, 8, 9, 10, 11, 12]</t>
  </si>
  <si>
    <t xml:space="preserve">F5RRP8|F5RRP8_9ENTR Phenylacetate-coenzyme A ligase OS=Enterobacter hormaechei ATCC 49162 </t>
  </si>
  <si>
    <t>([0.414856, 0.444081, 0.433034, 0.454136, 0.414856, 0.450668, 0.494003, 0.422041, 0.458154, 0.447574, 0.390993, 0.440853, 0.521092, 0.476583, 0.480142, 0.401658, 0.40511, 0.380708, 0.374039, 0.271506, 0.359901, 0.342579, 0.321458, 0.257454, 0.264545, 0.318242, 0.25406, 0.264545, 0.298791, 0.196879, 0.216401, 0.291804, 0.271506, 0.173081, 0.203355, 0.17593, 0.216401, 0.216401, 0.25406, 0.25406, 0.356642, 0.349426, 0.352862, 0.275179, 0.374039, 0.387226, 0.298791, 0.328603, 0.30533, 0.268042, 0.370445, 0.370445, 0.264545, 0.301917, 0.332115, 0.324872, 0.356642, 0.380708, 0.398279, 0.465241, 0.387226, 0.36309, 0.366687, 0.370445, 0.387226, 0.408655, 0.288399, 0.374039, 0.401658, 0.295083, 0.346032, 0.271506, 0.30533, 0.36309, 0.352862, 0.440853, 0.377384, 0.318242, 0.324872, 0.232838, 0.225814, 0.268042, 0.26085, 0.25031, 0.232838, 0.324872, 0.295083, 0.394753, 0.380708, 0.41194, 0.517562, 0.483068, 0.483068, 0.450668, 0.40511, 0.387226, 0.384043, 0.454136, 0.534167, 0.436924, 0.538167, 0.549308, 0.476583, 0.444081, 0.458154, 0.377384, 0.311707, 0.281712, 0.284882, 0.288399, 0.182256, 0.182256, 0.209395, 0.239899, 0.236433, 0.324872, 0.321458, 0.281712, 0.268042, 0.268042, 0.346032, 0.25406, 0.243554, 0.278302, 0.281712, 0.185198, 0.26085, 0.229226, 0.257454, 0.182256, 0.106997, 0.167087, 0.161087, 0.18812, 0.144935, 0.144935, 0.122885, 0.125101, 0.086953, 0.088832, 0.069024, 0.079919, 0.127496, 0.078022, 0.11371, 0.111485, 0.182256, 0.132295, 0.142424, 0.167087, 0.200174, 0.298791, 0.291804, 0.291804, 0.30533, 0.387226, 0.408655, 0.433034, 0.444081, 0.505461, 0.521092, 0.465241, 0.36309, 0.36309, 0.458154, 0.359901, 0.401658, 0.42561, 0.509769, 0.549308, 0.4292, 0.4292, 0.366687, 0.377384, 0.408655, 0.398279, 0.30533, 0.209395, 0.147574, 0.144935, 0.11371, 0.066181, 0.120615, 0.203355, 0.139895, 0.144935, 0.232838, 0.232838, 0.167087, 0.15284, 0.18812, 0.281712, 0.291804, 0.349426, 0.31487, 0.209395, 0.209395, 0.219301, 0.291804, 0.30533, 0.295083, 0.308712, 0.288399, 0.264545, 0.209395, 0.308712, 0.31487, 0.222385, 0.219301, 0.275179, 0.243554, 0.206376, 0.191378, 0.219301, 0.239899, 0.191378, 0.281712, 0.275179, 0.352862, 0.281712, 0.342579, 0.26085, 0.332115, 0.401658, 0.324872, 0.366687, 0.268042, 0.15284, 0.239899, 0.161087, 0.15284, 0.196879, 0.17593, 0.15008, 0.15008, 0.161087, 0.236433, 0.161087, 0.144935, 0.122885, 0.200174, 0.142424, 0.147574, 0.155435, 0.191378, 0.236433, 0.239899, 0.321458, 0.444081, 0.450668, 0.450668, 0.346032, 0.342579, 0.418646, 0.458154, 0.356642, 0.239899, 0.271506, 0.349426, 0.295083, 0.268042, 0.257454, 0.356642, 0.444081, 0.436924, 0.4292, 0.468512, 0.486429, 0.401658, 0.342579, 0.346032, 0.4292, 0.562014, 0.549308, 0.538167, 0.557691, 0.585406, 0.59917, 0.447574, 0.436924, 0.538167, 0.521092, 0.517562, 0.480142, 0.483068, 0.447574, 0.370445, 0.390993, 0.301917, 0.301917, 0.321458, 0.229226, 0.222385, 0.21291, 0.200174, 0.206376, 0.129801, 0.196879, 0.264545, 0.288399, 0.203355, 0.225814, 0.301917, 0.301917, 0.281712, 0.26085, 0.291804, 0.335645, 0.301917, 0.356642, 0.408655, 0.422041, 0.505461, 0.42561, 0.418646, 0.42561, 0.41194, 0.494003, 0.494003, 0.509769, 0.56648, 0.56648, 0.444081, 0.359901, 0.349426, 0.374039, 0.318242, 0.321458, 0.295083, 0.200174, 0.232838, 0.26085, 0.26085, 0.191378, 0.281712, 0.291804, 0.30533, 0.225814, 0.173081, 0.164327, 0.090864, 0.116183, 0.17593, 0.179055, 0.257454, 0.288399, 0.291804, 0.275179, 0.271506, 0.25406, 0.359901, 0.271506, 0.281712, 0.275179, 0.349426, 0.335645, 0.328603, 0.243554, 0.328603, 0.387226, 0.31487, 0.414856, 0.346032, 0.342579, 0.356642, 0.36309, 0.257454, 0.25406, 0.339168, 0.332115, 0.408655, 0.321458, 0.387226, 0.298791, 0.301917, 0.308712, 0.31487, 0.31487, 0.390993, 0.301917, 0.308712, 0.321458, 0.236433, 0.30533, 0.308712, 0.291804, 0.284882, 0.366687, 0.370445, 0.284882, 0.288399, 0.284882, 0.342579, 0.278302, 0.356642, 0.271506, 0.268042, 0.268042, 0.264545, 0.200174, 0.264545, 0.185198, 0.185198, 0.278302, 0.185198, 0.179055, 0.25406, 0.17593, 0.196879, 0.196879, 0.275179, 0.278302, 0.275179, 0.298791, 0.332115, 0.236433, 0.318242, 0.25406, 0.15284, 0.155435, 0.139895, 0.155435, 0.222385, 0.219301, 0.18812, 0.247041, 0.257454, 0.257454, 0.31487, 0.26085, 0.232838, 0.203355, 0.164327, 0.134866, 0.102787, 0.094817, 0.173081, 0.127496], '')</t>
  </si>
  <si>
    <t>[12, 90, 98, 100, 101, 159, 160, 168, 169, 272, 273, 274, 275, 276, 277, 280, 281, 282, 312, 319, 320, 321]</t>
  </si>
  <si>
    <t xml:space="preserve">F5RRP9|F5RRP9_9ENTR 3-oxoadipyl-CoA thiolase OS=Enterobacter hormaechei ATCC 49162 </t>
  </si>
  <si>
    <t>([0.06184, 0.098513, 0.185198, 0.106997, 0.132295, 0.161087, 0.106997, 0.127496, 0.147574, 0.170161, 0.125101, 0.15284, 0.15284, 0.100716, 0.122885, 0.173081, 0.271506, 0.374039, 0.271506, 0.271506, 0.301917, 0.236433, 0.268042, 0.15008, 0.236433, 0.206376, 0.137348, 0.144935, 0.122885, 0.127496, 0.073402, 0.15284, 0.161087, 0.100716, 0.155435, 0.094817, 0.132295, 0.125101, 0.067594, 0.120615, 0.129801, 0.109221, 0.094817, 0.038042, 0.066181, 0.038858, 0.038858, 0.0704, 0.125101, 0.125101, 0.122885, 0.216401, 0.191378, 0.18812, 0.271506, 0.268042, 0.291804, 0.236433, 0.236433, 0.288399, 0.278302, 0.236433, 0.222385, 0.229226, 0.301917, 0.301917, 0.298791, 0.366687, 0.374039, 0.366687, 0.335645, 0.339168, 0.31487, 0.311707, 0.311707, 0.219301, 0.222385, 0.288399, 0.236433, 0.164327, 0.200174, 0.200174, 0.225814, 0.225814, 0.321458, 0.321458, 0.243554, 0.324872, 0.194234, 0.155435, 0.127496, 0.179055, 0.15284, 0.096677, 0.090864, 0.071867, 0.120615, 0.125101, 0.125101, 0.203355, 0.200174, 0.134866, 0.081712, 0.067594, 0.111485, 0.102787, 0.083462, 0.147574, 0.15008, 0.206376, 0.232838, 0.268042, 0.236433, 0.30533, 0.295083, 0.232838, 0.229226, 0.232838, 0.216401, 0.191378, 0.185198, 0.232838, 0.288399, 0.278302, 0.31487, 0.318242, 0.328603, 0.366687, 0.366687, 0.284882, 0.222385, 0.239899, 0.243554, 0.281712, 0.167087, 0.26085, 0.247041, 0.281712, 0.191378, 0.139895, 0.173081, 0.200174, 0.158265, 0.155435, 0.26085, 0.26085, 0.271506, 0.179055, 0.206376, 0.194234, 0.291804, 0.387226, 0.339168, 0.370445, 0.384043, 0.476583, 0.444081, 0.553315, 0.562014, 0.604312, 0.653063, 0.666105, 0.51388, 0.509769, 0.557691, 0.450668, 0.440853, 0.433034, 0.494003, 0.509769, 0.509769, 0.509769, 0.480142, 0.414856, 0.346032, 0.247041, 0.247041, 0.278302, 0.268042, 0.268042, 0.335645, 0.370445, 0.321458, 0.40511, 0.454136, 0.454136, 0.562014, 0.58069, 0.575842, 0.534167, 0.436924, 0.398279, 0.394753, 0.444081, 0.458154, 0.401658, 0.525368, 0.450668, 0.461924, 0.387226, 0.349426, 0.346032, 0.339168, 0.366687, 0.36309, 0.366687, 0.291804, 0.288399, 0.295083, 0.229226, 0.295083, 0.30533, 0.349426, 0.356642, 0.349426, 0.472492, 0.570702, 0.494003, 0.59917, 0.59508, 0.694846, 0.626927, 0.653063, 0.666105, 0.562014, 0.529623, 0.529623, 0.509769, 0.497853, 0.490133, 0.613573, 0.494003, 0.575842, 0.549308, 0.545602, 0.529623, 0.422041, 0.356642, 0.390993, 0.349426, 0.342579, 0.346032, 0.398279, 0.384043, 0.374039, 0.387226, 0.4292, 0.476583, 0.56648, 0.538167, 0.497853, 0.4292, 0.454136, 0.366687, 0.281712, 0.243554, 0.243554, 0.324872, 0.4292, 0.387226, 0.384043, 0.308712, 0.264545, 0.301917, 0.298791, 0.222385, 0.295083, 0.318242, 0.30533, 0.31487, 0.346032, 0.284882, 0.243554, 0.288399, 0.346032, 0.40511, 0.440853, 0.408655, 0.387226, 0.284882, 0.335645, 0.398279, 0.483068, 0.4292, 0.387226, 0.384043, 0.380708, 0.366687, 0.36309, 0.291804, 0.31487, 0.281712, 0.380708, 0.450668, 0.480142, 0.440853, 0.390993, 0.401658, 0.436924, 0.40511, 0.468512, 0.370445, 0.335645, 0.236433, 0.324872, 0.374039, 0.339168, 0.436924, 0.374039, 0.243554, 0.332115, 0.219301, 0.26085, 0.271506, 0.236433, 0.147574, 0.206376, 0.247041, 0.236433, 0.200174, 0.155435, 0.155435, 0.164327, 0.10481, 0.17593, 0.179055, 0.106997, 0.127496, 0.078022, 0.139895, 0.232838, 0.225814, 0.271506, 0.281712, 0.275179, 0.236433, 0.346032, 0.380708, 0.422041, 0.408655, 0.436924, 0.486429, 0.390993, 0.42561, 0.42561, 0.414856, 0.41194, 0.538167, 0.447574, 0.517562, 0.436924, 0.422041, 0.40511, 0.40511, 0.387226, 0.295083, 0.332115, 0.239899, 0.17593, 0.142424, 0.147574, 0.158265, 0.206376, 0.219301, 0.26085, 0.349426, 0.356642, 0.342579, 0.301917, 0.390993, 0.298791, 0.30533, 0.219301, 0.155435, 0.196879, 0.158265, 0.161087, 0.11371, 0.170161, 0.142424, 0.164327, 0.173081, 0.161087, 0.081712, 0.109221, 0.083462, 0.044297, 0.025762, 0.030611, 0.032017, 0.020876, 0.028695, 0.027463, 0.036378, 0.048328, 0.031287, 0.030611, 0.042364, 0.078022, 0.055536, 0.079919], '')</t>
  </si>
  <si>
    <t>[157, 158, 159, 160, 161, 162, 163, 164, 169, 170, 171, 186, 187, 188, 189, 196, 216, 218, 219, 220, 221, 222, 223, 224, 225, 226, 227, 230, 232, 233, 234, 235, 248, 249, 347, 349]</t>
  </si>
  <si>
    <t xml:space="preserve">F5RRS7|F5RRS7_9ENTR Quinoprotein glucose dehydrogenase OS=Enterobacter hormaechei ATCC 49162 </t>
  </si>
  <si>
    <t>([0.468512, 0.408655, 0.436924, 0.418646, 0.440853, 0.436924, 0.387226, 0.387226, 0.342579, 0.301917, 0.30533, 0.311707, 0.335645, 0.26085, 0.222385, 0.173081, 0.170161, 0.225814, 0.200174, 0.295083, 0.356642, 0.342579, 0.374039, 0.398279, 0.408655, 0.408655, 0.444081, 0.505461, 0.525368, 0.618285, 0.728858, 0.750527, 0.699094, 0.661982, 0.653063, 0.694846, 0.745909, 0.707965, 0.750527, 0.750527, 0.750527, 0.728858, 0.795062, 0.819762, 0.791621, 0.808535, 0.801317, 0.788093, 0.779859, 0.798249, 0.798249, 0.741537, 0.741537, 0.808535, 0.801317, 0.882776, 0.871313, 0.889439, 0.91684, 0.919029, 0.903857, 0.879233, 0.879233, 0.846163, 0.837511, 0.837511, 0.856457, 0.889439, 0.876521, 0.874069, 0.891961, 0.819762, 0.795062, 0.834292, 0.837511, 0.834292, 0.798249, 0.791621, 0.694846, 0.675549, 0.653063, 0.545602, 0.58069, 0.613573, 0.63748, 0.553315, 0.575842, 0.529623, 0.505461, 0.521092, 0.436924, 0.394753, 0.497853, 0.480142, 0.440853, 0.447574, 0.377384, 0.398279, 0.377384, 0.468512, 0.468512, 0.418646, 0.51388, 0.497853, 0.4292, 0.41194, 0.472492, 0.408655, 0.356642, 0.36309, 0.281712, 0.374039, 0.374039, 0.339168, 0.418646, 0.370445, 0.356642, 0.440853, 0.444081, 0.458154, 0.447574, 0.447574, 0.497853, 0.534167, 0.517562, 0.59508, 0.538167, 0.468512, 0.517562, 0.575842, 0.549308, 0.712013, 0.608892, 0.505461, 0.480142, 0.480142, 0.545602, 0.545602, 0.461924, 0.377384, 0.318242, 0.31487, 0.301917, 0.335645, 0.209395, 0.239899, 0.247041, 0.229226, 0.229226, 0.209395, 0.170161, 0.182256, 0.179055, 0.243554, 0.328603, 0.349426, 0.332115, 0.339168, 0.339168, 0.321458, 0.40511, 0.380708, 0.390993, 0.394753, 0.356642, 0.444081, 0.42561, 0.422041, 0.483068, 0.534167, 0.476583, 0.549308, 0.549308, 0.549308, 0.483068, 0.408655, 0.401658, 0.418646, 0.401658, 0.40511, 0.4292, 0.422041, 0.422041, 0.335645, 0.346032, 0.324872, 0.324872, 0.342579, 0.370445, 0.321458, 0.356642, 0.433034, 0.444081, 0.40511, 0.30533, 0.374039, 0.440853, 0.366687, 0.301917, 0.21291, 0.179055, 0.232838, 0.236433, 0.268042, 0.352862, 0.346032, 0.366687, 0.298791, 0.18812, 0.144935, 0.132295, 0.129801, 0.11371, 0.111485, 0.125101, 0.182256, 0.167087, 0.196879, 0.203355, 0.25031, 0.349426, 0.284882, 0.257454, 0.268042, 0.335645, 0.328603, 0.271506, 0.203355, 0.288399, 0.311707, 0.346032, 0.433034, 0.335645, 0.374039, 0.366687, 0.31487, 0.328603, 0.30533, 0.275179, 0.25406, 0.284882, 0.203355, 0.301917, 0.275179, 0.194234, 0.194234, 0.216401, 0.301917, 0.377384, 0.31487, 0.339168, 0.328603, 0.324872, 0.41194, 0.328603, 0.25406, 0.257454, 0.247041, 0.194234, 0.173081, 0.26085, 0.232838, 0.31487, 0.239899, 0.271506, 0.25031, 0.21291, 0.200174, 0.15284, 0.17593, 0.247041, 0.298791, 0.301917, 0.236433, 0.144935, 0.200174, 0.216401, 0.278302, 0.25031, 0.328603, 0.356642, 0.356642, 0.352862, 0.264545, 0.36309, 0.308712, 0.40511, 0.324872, 0.328603, 0.328603, 0.219301, 0.222385, 0.196879, 0.209395, 0.182256, 0.281712, 0.281712, 0.332115, 0.324872, 0.352862, 0.356642, 0.328603, 0.339168, 0.284882, 0.278302, 0.264545, 0.339168, 0.291804, 0.390993, 0.346032, 0.384043, 0.490133, 0.433034, 0.476583, 0.458154, 0.465241, 0.408655, 0.318242, 0.243554, 0.268042, 0.206376, 0.203355, 0.222385, 0.239899, 0.295083, 0.408655, 0.414856, 0.328603, 0.291804, 0.301917, 0.328603, 0.328603, 0.308712, 0.308712, 0.31487, 0.288399, 0.284882, 0.370445, 0.387226, 0.476583, 0.454136, 0.51388, 0.525368, 0.538167, 0.483068, 0.408655, 0.394753, 0.30533, 0.408655, 0.5017, 0.5017, 0.494003, 0.418646, 0.366687, 0.308712, 0.291804, 0.308712, 0.401658, 0.298791, 0.31487, 0.308712, 0.301917, 0.318242, 0.257454, 0.173081, 0.206376, 0.191378, 0.191378, 0.191378, 0.18812, 0.182256, 0.155435, 0.185198, 0.243554, 0.222385, 0.264545, 0.284882, 0.209395, 0.203355, 0.222385, 0.295083, 0.301917, 0.298791, 0.295083, 0.275179, 0.384043, 0.346032, 0.366687, 0.278302, 0.370445, 0.335645, 0.346032, 0.359901, 0.346032, 0.346032, 0.332115, 0.301917, 0.196879, 0.222385, 0.170161, 0.229226, 0.21291, 0.144935, 0.15284, 0.147574, 0.232838, 0.222385, 0.191378, 0.182256, 0.284882, 0.194234, 0.232838, 0.25031, 0.25406, 0.271506, 0.209395, 0.328603, 0.40511, 0.505461, 0.59014, 0.671169, 0.657645, 0.58069, 0.694846, 0.694846, 0.712013, 0.604312, 0.490133, 0.549308, 0.699094, 0.661982, 0.775545, 0.788093, 0.642678, 0.685117, 0.648219, 0.716283, 0.716283, 0.675549, 0.707965, 0.585406, 0.490133, 0.51388, 0.59917, 0.58069, 0.562014, 0.534167, 0.648219, 0.720929, 0.626927, 0.486429, 0.476583, 0.390993, 0.335645, 0.454136, 0.342579, 0.284882, 0.298791, 0.271506, 0.298791, 0.278302, 0.288399, 0.359901, 0.342579, 0.26085, 0.185198, 0.209395, 0.229226, 0.139895, 0.158265, 0.147574, 0.236433, 0.25031, 0.288399, 0.219301, 0.206376, 0.311707, 0.401658, 0.401658, 0.401658, 0.390993, 0.384043, 0.465241, 0.472492, 0.480142, 0.476583, 0.58069, 0.454136, 0.472492, 0.575842, 0.570702, 0.661982, 0.642678, 0.642678, 0.613573, 0.745909, 0.626927, 0.59014, 0.557691, 0.490133, 0.461924, 0.374039, 0.390993, 0.398279, 0.408655, 0.394753, 0.483068, 0.40511, 0.476583, 0.374039, 0.301917, 0.311707, 0.339168, 0.335645, 0.324872, 0.311707, 0.247041, 0.346032, 0.247041, 0.18812, 0.232838, 0.182256, 0.182256, 0.161087, 0.139895, 0.147574, 0.167087, 0.090864, 0.15008, 0.17593, 0.216401, 0.288399, 0.271506, 0.284882, 0.284882, 0.288399, 0.370445, 0.444081, 0.4292, 0.534167, 0.483068, 0.465241, 0.58069, 0.724957, 0.754692, 0.754692, 0.694846, 0.707965, 0.707965, 0.690604, 0.608892, 0.648219, 0.525368, 0.450668, 0.374039, 0.349426, 0.346032, 0.346032, 0.239899, 0.17593, 0.17593, 0.225814, 0.278302, 0.18812, 0.111485, 0.106997, 0.122885, 0.164327, 0.078022, 0.139895, 0.15284, 0.129801, 0.094817, 0.122885, 0.122885, 0.182256, 0.164327, 0.167087, 0.164327, 0.239899, 0.332115, 0.268042, 0.30533, 0.196879, 0.26085, 0.349426, 0.36309, 0.271506, 0.247041, 0.318242, 0.31487, 0.30533, 0.390993, 0.352862, 0.384043, 0.352862, 0.229226, 0.229226, 0.257454, 0.271506, 0.271506, 0.167087, 0.225814, 0.229226, 0.342579, 0.349426, 0.264545, 0.236433, 0.301917, 0.324872, 0.324872, 0.268042, 0.26085, 0.222385, 0.318242, 0.318242, 0.359901, 0.380708, 0.324872, 0.216401, 0.200174, 0.173081, 0.25406, 0.209395, 0.229226, 0.179055, 0.164327, 0.185198, 0.182256, 0.158265, 0.076542, 0.092881, 0.090864, 0.098513, 0.118441, 0.118441, 0.132295, 0.200174, 0.200174, 0.219301, 0.298791, 0.318242, 0.359901, 0.295083, 0.359901, 0.308712, 0.36309, 0.335645, 0.332115, 0.30533, 0.342579, 0.468512, 0.468512, 0.465241, 0.339168, 0.359901, 0.257454, 0.229226, 0.209395, 0.291804, 0.384043, 0.284882, 0.200174, 0.164327, 0.134866, 0.081712, 0.083462, 0.071867, 0.086953, 0.139895, 0.170161, 0.100716, 0.051831, 0.050641, 0.086953, 0.164327, 0.102787, 0.179055, 0.203355, 0.209395, 0.15284, 0.100716, 0.122885, 0.10481, 0.10481, 0.118441, 0.191378, 0.243554, 0.216401, 0.191378, 0.15008, 0.118441, 0.173081, 0.243554, 0.216401, 0.15008, 0.102787, 0.147574], '')</t>
  </si>
  <si>
    <t>[27, 28, 29, 30, 31, 32, 33, 34, 35, 36, 37, 38, 39, 40, 41, 42, 43, 44, 45, 46, 47, 48, 49, 50, 51, 52, 53, 54, 55, 56, 57, 58, 59, 60, 61, 62, 63, 64, 65, 66, 67, 68, 69, 70, 71, 72, 73, 74, 75, 76, 77, 78, 79, 80, 81, 82, 83, 84, 85, 86, 87, 88, 89, 102, 123, 124, 125, 126, 128, 129, 130, 131, 132, 133, 136, 137, 169, 171, 172, 173, 341, 342, 343, 349, 350, 418, 419, 420, 421, 422, 423, 424, 425, 426, 428, 429, 430, 431, 432, 433, 434, 435, 436, 437, 438, 439, 440, 442, 443, 444, 445, 446, 447, 448, 449, 486, 489, 490, 491, 492, 493, 494, 495, 496, 497, 498, 539, 542, 543, 544, 545, 546, 547, 548, 549, 550, 551, 552]</t>
  </si>
  <si>
    <t>(62</t>
  </si>
  <si>
    <t xml:space="preserve">F5RRU6|F5RRU6_9ENTR Anaerobic dimethyl sulfoxide reductase chain A OS=Enterobacter hormaechei ATCC 49162 </t>
  </si>
  <si>
    <t>([0.733139, 0.685117, 0.716283, 0.724957, 0.750527, 0.613573, 0.622677, 0.59917, 0.5017, 0.444081, 0.394753, 0.42561, 0.436924, 0.440853, 0.454136, 0.465241, 0.541878, 0.509769, 0.465241, 0.461924, 0.494003, 0.490133, 0.541878, 0.447574, 0.422041, 0.41194, 0.505461, 0.436924, 0.465241, 0.553315, 0.549308, 0.671169, 0.63748, 0.63748, 0.642678, 0.538167, 0.450668, 0.447574, 0.377384, 0.377384, 0.387226, 0.401658, 0.30533, 0.288399, 0.36309, 0.36309, 0.359901, 0.384043, 0.42561, 0.335645, 0.264545, 0.264545, 0.25031, 0.275179, 0.18812, 0.182256, 0.271506, 0.349426, 0.359901, 0.440853, 0.436924, 0.444081, 0.42561, 0.51388, 0.529623, 0.534167, 0.562014, 0.570702, 0.509769, 0.461924, 0.529623, 0.575842, 0.570702, 0.59014, 0.509769, 0.517562, 0.521092, 0.490133, 0.486429, 0.422041, 0.408655, 0.36309, 0.36309, 0.36309, 0.346032, 0.339168, 0.335645, 0.335645, 0.308712, 0.335645, 0.42561, 0.447574, 0.483068, 0.468512, 0.440853, 0.433034, 0.509769, 0.4292, 0.447574, 0.444081, 0.461924, 0.490133, 0.483068, 0.505461, 0.525368, 0.534167, 0.557691, 0.490133, 0.483068, 0.517562, 0.525368, 0.4292, 0.433034, 0.356642, 0.356642, 0.352862, 0.349426, 0.349426, 0.440853, 0.390993, 0.311707, 0.318242, 0.291804, 0.366687, 0.366687, 0.366687, 0.318242, 0.295083, 0.324872, 0.25031, 0.25031, 0.25031, 0.321458, 0.26085, 0.332115, 0.418646, 0.41194, 0.509769, 0.5017, 0.401658, 0.444081, 0.458154, 0.521092, 0.436924, 0.4292, 0.30533, 0.209395, 0.167087, 0.170161, 0.125101, 0.164327, 0.164327, 0.161087, 0.164327, 0.15008, 0.096677, 0.10481, 0.116183, 0.106997, 0.109221, 0.179055, 0.111485, 0.164327, 0.137348, 0.206376, 0.21291, 0.318242, 0.31487, 0.318242, 0.321458, 0.422041, 0.472492, 0.468512, 0.450668, 0.380708, 0.480142, 0.570702, 0.468512, 0.394753, 0.332115, 0.25031, 0.25031, 0.339168, 0.225814, 0.194234, 0.194234, 0.191378, 0.182256, 0.229226, 0.30533, 0.203355, 0.167087, 0.158265, 0.102787, 0.071867, 0.064632, 0.067594, 0.071867, 0.0704, 0.078022, 0.116183, 0.125101, 0.127496, 0.129801, 0.229226, 0.278302, 0.196879, 0.129801, 0.15008, 0.185198, 0.200174, 0.196879, 0.200174, 0.191378, 0.284882, 0.301917, 0.384043, 0.268042, 0.185198, 0.185198, 0.137348, 0.086953, 0.139895, 0.147574, 0.094817, 0.086953, 0.069024, 0.132295, 0.196879, 0.096677, 0.098513, 0.094817, 0.155435, 0.203355, 0.132295, 0.071867, 0.050641, 0.030003, 0.038858, 0.06312, 0.11371, 0.139895, 0.179055, 0.158265, 0.139895, 0.127496, 0.125101, 0.167087, 0.155435, 0.100716, 0.179055, 0.179055, 0.170161, 0.098513, 0.083462, 0.15008, 0.229226, 0.328603, 0.414856, 0.480142, 0.5017, 0.497853, 0.461924, 0.41194, 0.418646, 0.324872, 0.328603, 0.239899, 0.18812, 0.173081, 0.206376, 0.15008, 0.118441, 0.118441, 0.21291, 0.236433, 0.147574, 0.090864, 0.10481, 0.102787, 0.050641, 0.048328, 0.036378, 0.041405, 0.066181, 0.06312, 0.083462, 0.132295, 0.137348, 0.094817, 0.094817, 0.122885, 0.167087, 0.206376, 0.236433, 0.239899, 0.216401, 0.298791, 0.275179, 0.18812, 0.167087, 0.170161, 0.158265, 0.179055, 0.155435, 0.161087, 0.17593, 0.225814, 0.247041, 0.342579, 0.408655, 0.42561, 0.454136, 0.377384, 0.36309, 0.339168, 0.349426, 0.346032, 0.349426, 0.458154, 0.440853, 0.480142, 0.494003, 0.408655, 0.408655, 0.521092, 0.517562, 0.422041, 0.387226, 0.370445, 0.284882, 0.288399, 0.247041, 0.225814, 0.206376, 0.219301, 0.147574, 0.139895, 0.142424, 0.147574, 0.158265, 0.232838, 0.15284, 0.222385, 0.339168, 0.264545, 0.295083, 0.239899, 0.225814, 0.25406, 0.247041, 0.328603, 0.25031, 0.288399, 0.288399, 0.291804, 0.288399, 0.342579, 0.352862, 0.366687, 0.359901, 0.349426, 0.342579, 0.318242, 0.342579, 0.239899, 0.335645, 0.236433, 0.196879, 0.291804, 0.191378, 0.196879, 0.116183, 0.196879, 0.164327, 0.167087, 0.185198, 0.182256, 0.203355, 0.179055, 0.10481, 0.10481, 0.116183, 0.083462, 0.158265, 0.100716, 0.10481, 0.102787, 0.137348, 0.203355, 0.139895, 0.232838, 0.243554, 0.356642, 0.301917, 0.239899, 0.173081, 0.25406, 0.278302, 0.222385, 0.232838, 0.298791, 0.311707, 0.295083, 0.352862, 0.349426, 0.328603, 0.398279, 0.394753, 0.418646, 0.450668, 0.494003, 0.433034, 0.418646, 0.349426, 0.308712, 0.408655, 0.494003, 0.480142, 0.454136, 0.529623, 0.458154, 0.483068, 0.390993, 0.370445, 0.349426, 0.346032, 0.359901, 0.366687, 0.384043, 0.384043, 0.301917, 0.301917, 0.384043, 0.387226, 0.384043, 0.483068, 0.447574, 0.408655, 0.408655, 0.418646, 0.408655, 0.444081, 0.352862, 0.440853, 0.468512, 0.468512, 0.483068, 0.509769, 0.517562, 0.486429, 0.494003, 0.59014, 0.557691, 0.534167, 0.538167, 0.613573, 0.613573, 0.541878, 0.490133, 0.5017, 0.490133, 0.408655, 0.440853, 0.541878, 0.541878, 0.538167, 0.604312, 0.59014, 0.675549, 0.562014, 0.538167, 0.534167, 0.529623, 0.613573, 0.648219, 0.653063, 0.666105, 0.671169, 0.779859, 0.791621, 0.716283, 0.728858, 0.733139, 0.73685, 0.73685, 0.703578, 0.690604, 0.632174, 0.622677, 0.557691, 0.666105, 0.690604, 0.671169, 0.653063, 0.608892, 0.517562], '')</t>
  </si>
  <si>
    <t>[0, 1, 2, 3, 4, 5, 6, 7, 8, 16, 17, 22, 26, 29, 30, 31, 32, 33, 34, 35, 63, 64, 65, 66, 67, 68, 70, 71, 72, 73, 74, 75, 76, 96, 103, 104, 105, 106, 109, 110, 137, 138, 142, 176, 260, 325, 326, 420, 448, 449, 452, 453, 454, 455, 456, 457, 458, 460, 464, 465, 466, 467, 468, 469, 470, 471, 472, 473, 474, 475, 476, 477, 478, 479, 480, 481, 482, 483, 484, 485, 486, 487, 488, 489, 490, 491, 492, 493, 494, 495, 496]</t>
  </si>
  <si>
    <t>90)</t>
  </si>
  <si>
    <t xml:space="preserve">F5RRU9|F5RRU9_9ENTR Tat proofreading chaperone DmsD OS=Enterobacter hormaechei ATCC 49162 </t>
  </si>
  <si>
    <t>([0.271506, 0.120615, 0.147574, 0.15008, 0.170161, 0.129801, 0.083462, 0.111485, 0.116183, 0.081712, 0.047319, 0.032677, 0.015694, 0.012727, 0.021381, 0.024393, 0.025316, 0.031287, 0.030003, 0.033407, 0.06312, 0.088832, 0.111485, 0.076542, 0.086953, 0.079919, 0.0704, 0.125101, 0.102787, 0.125101, 0.21291, 0.222385, 0.26085, 0.394753, 0.436924, 0.298791, 0.31487, 0.236433, 0.191378, 0.196879, 0.209395, 0.229226, 0.127496, 0.127496, 0.21291, 0.155435, 0.158265, 0.25406, 0.203355, 0.129801, 0.120615, 0.116183, 0.229226, 0.288399, 0.288399, 0.291804, 0.370445, 0.25031, 0.328603, 0.366687, 0.318242, 0.191378, 0.206376, 0.281712, 0.278302, 0.139895, 0.120615, 0.144935, 0.155435, 0.109221, 0.179055, 0.111485, 0.127496, 0.090864, 0.11371, 0.125101, 0.055536, 0.069024, 0.11371, 0.076542, 0.034884, 0.023963, 0.051831, 0.043307, 0.054297, 0.090864, 0.122885, 0.122885, 0.056825, 0.047319, 0.106997, 0.120615, 0.196879, 0.102787, 0.10481, 0.048328, 0.036378, 0.079919, 0.038042, 0.029376, 0.041405, 0.094817, 0.167087, 0.15008, 0.090864, 0.067594, 0.032017, 0.058088, 0.074921, 0.161087, 0.167087, 0.161087, 0.185198, 0.206376, 0.318242, 0.359901, 0.444081, 0.335645, 0.332115, 0.450668, 0.40511, 0.328603, 0.26085, 0.161087, 0.147574, 0.209395, 0.139895, 0.167087, 0.129801, 0.185198, 0.18812, 0.182256, 0.158265, 0.158265, 0.139895, 0.139895, 0.120615, 0.134866, 0.25031, 0.161087, 0.094817, 0.134866, 0.118441, 0.147574, 0.147574, 0.102787, 0.139895, 0.137348, 0.206376, 0.239899, 0.209395, 0.10481, 0.058088, 0.066181, 0.037156, 0.017447, 0.011106, 0.012727, 0.013016, 0.01078, 0.014586, 0.022306, 0.030611, 0.029376, 0.016528, 0.026892, 0.03976, 0.019401, 0.03976, 0.040537, 0.022306, 0.020522, 0.038042, 0.038042, 0.038042, 0.032677, 0.059222, 0.096677, 0.03976, 0.038858, 0.044297, 0.055536, 0.033407, 0.017138, 0.019401, 0.046336, 0.024826, 0.024826, 0.049374, 0.047319, 0.050641, 0.050641, 0.030003, 0.030003, 0.042364, 0.030611, 0.045352, 0.041405, 0.028107, 0.056825, 0.037156, 0.026338, 0.016257, 0.025762], '')</t>
  </si>
  <si>
    <t xml:space="preserve">F5RRV2|F5RRV2_9ENTR Chloramphenicol acetyltransferase OS=Enterobacter hormaechei ATCC 49162 </t>
  </si>
  <si>
    <t>([0.129801, 0.179055, 0.100716, 0.125101, 0.155435, 0.079919, 0.083462, 0.102787, 0.122885, 0.158265, 0.179055, 0.118441, 0.125101, 0.085092, 0.069024, 0.071867, 0.06312, 0.026338, 0.043307, 0.044297, 0.067594, 0.10481, 0.046336, 0.092881, 0.100716, 0.10481, 0.137348, 0.167087, 0.10481, 0.109221, 0.059222, 0.06312, 0.088832, 0.045352, 0.038858, 0.081712, 0.073402, 0.040537, 0.086953, 0.11371, 0.069024, 0.073402, 0.033407, 0.071867, 0.030003, 0.016257, 0.018106, 0.022667, 0.013437, 0.013613, 0.012727, 0.01227, 0.008624, 0.010509, 0.015694, 0.017797, 0.012491, 0.014075, 0.021816, 0.021381, 0.021816, 0.037156, 0.017138, 0.032677, 0.024393, 0.043307, 0.058088, 0.048328, 0.06184, 0.109221, 0.18812, 0.120615, 0.137348, 0.137348, 0.071867, 0.083462, 0.137348, 0.134866, 0.118441, 0.137348, 0.139895, 0.066181, 0.06184, 0.074921, 0.034884, 0.046336, 0.055536, 0.086953, 0.090864, 0.094817, 0.094817, 0.038042, 0.066181, 0.096677, 0.092881, 0.092881, 0.079919, 0.069024, 0.056825, 0.06312, 0.056825, 0.064632, 0.069024, 0.0704, 0.122885, 0.120615, 0.132295, 0.129801, 0.074921, 0.038042, 0.028107, 0.030611, 0.073402, 0.047319, 0.040537, 0.073402, 0.079919, 0.085092, 0.098513, 0.10481, 0.056825, 0.045352, 0.022306, 0.0198, 0.021816, 0.021816, 0.054297, 0.056825, 0.056825, 0.088832, 0.173081, 0.216401, 0.122885, 0.05306, 0.038042, 0.026338, 0.025762, 0.05306, 0.028695, 0.030003, 0.025762, 0.029376, 0.034068, 0.028695, 0.056825, 0.046336, 0.021816, 0.021381, 0.013265, 0.014783, 0.010672, 0.009015, 0.009015, 0.010372, 0.019109, 0.044297, 0.036378, 0.018415, 0.014783, 0.028107, 0.018787, 0.017797, 0.027463, 0.014075, 0.028695, 0.029376, 0.017447, 0.020165, 0.020165, 0.033407, 0.032017, 0.050641, 0.06184, 0.034884, 0.027463, 0.016826, 0.017797, 0.017138, 0.028695, 0.022667, 0.021381, 0.019109, 0.038042, 0.034884, 0.074921, 0.046336, 0.028695, 0.058088, 0.106997, 0.043307, 0.038042, 0.023087, 0.018787, 0.018787, 0.016528, 0.016528, 0.029376, 0.028695, 0.034884, 0.046336, 0.058088, 0.028695, 0.027463, 0.031287, 0.036378, 0.020876, 0.037156, 0.059222, 0.059222, 0.055536, 0.134866, 0.118441, 0.102787, 0.134866, 0.086953, 0.127496, 0.182256, 0.142424, 0.10481, 0.167087, 0.122885, 0.129801, 0.219301, 0.318242, 0.26085], '')</t>
  </si>
  <si>
    <t xml:space="preserve">F5RRX1|F5RRX1_9ENTR Metal-dependent carboxypeptidase OS=Enterobacter hormaechei ATCC 49162 </t>
  </si>
  <si>
    <t>([0.342579, 0.377384, 0.41194, 0.281712, 0.324872, 0.352862, 0.284882, 0.308712, 0.332115, 0.25031, 0.275179, 0.318242, 0.239899, 0.239899, 0.222385, 0.206376, 0.18812, 0.278302, 0.173081, 0.173081, 0.209395, 0.122885, 0.127496, 0.10481, 0.15284, 0.17593, 0.206376, 0.281712, 0.288399, 0.284882, 0.36309, 0.342579, 0.328603, 0.40511, 0.418646, 0.398279, 0.40511, 0.40511, 0.418646, 0.490133, 0.476583, 0.450668, 0.483068, 0.490133, 0.529623, 0.58069, 0.454136, 0.346032, 0.346032, 0.356642, 0.356642, 0.374039, 0.335645, 0.342579, 0.356642, 0.247041, 0.196879, 0.247041, 0.247041, 0.209395, 0.216401, 0.229226, 0.301917, 0.380708, 0.298791, 0.30533, 0.30533, 0.321458, 0.41194, 0.418646, 0.380708, 0.394753, 0.321458, 0.377384, 0.390993, 0.342579, 0.447574, 0.517562, 0.545602, 0.468512, 0.5017, 0.541878, 0.5017, 0.490133, 0.401658, 0.401658, 0.422041, 0.42561, 0.486429, 0.390993, 0.318242, 0.359901, 0.321458, 0.394753, 0.398279, 0.30533, 0.318242, 0.318242, 0.318242, 0.31487, 0.339168, 0.342579, 0.339168, 0.339168, 0.236433, 0.308712, 0.387226, 0.366687, 0.346032, 0.384043, 0.436924, 0.51388, 0.51388, 0.440853, 0.366687, 0.374039, 0.346032, 0.366687, 0.339168, 0.352862, 0.281712, 0.346032, 0.349426, 0.284882, 0.25031, 0.342579, 0.275179, 0.268042, 0.25031, 0.271506, 0.25406, 0.25406, 0.232838, 0.15284, 0.232838, 0.281712, 0.295083, 0.374039, 0.370445, 0.398279, 0.308712, 0.387226, 0.4292, 0.321458, 0.394753, 0.433034, 0.36309, 0.36309, 0.377384, 0.301917, 0.185198, 0.185198, 0.239899, 0.257454, 0.301917, 0.31487, 0.335645, 0.298791, 0.31487, 0.247041, 0.25406, 0.332115, 0.25406, 0.134866, 0.209395, 0.209395, 0.164327, 0.225814, 0.295083, 0.18812, 0.194234, 0.328603, 0.328603, 0.219301, 0.147574, 0.15284, 0.142424, 0.102787, 0.081712, 0.094817, 0.139895, 0.139895, 0.120615, 0.185198, 0.278302, 0.271506, 0.164327, 0.17593, 0.209395, 0.243554, 0.352862, 0.433034, 0.433034, 0.308712, 0.414856, 0.497853, 0.497853, 0.509769, 0.604312, 0.680603, 0.680603, 0.575842, 0.56648, 0.5017, 0.505461, 0.486429, 0.454136, 0.562014, 0.59917, 0.465241, 0.433034, 0.308712, 0.31487, 0.17593, 0.291804, 0.26085, 0.257454, 0.281712, 0.194234, 0.194234, 0.142424, 0.127496, 0.167087, 0.164327, 0.275179, 0.155435, 0.120615, 0.147574, 0.155435, 0.129801, 0.225814, 0.239899, 0.366687, 0.288399, 0.398279, 0.295083, 0.298791, 0.30533, 0.30533, 0.288399, 0.288399, 0.374039, 0.390993, 0.436924, 0.349426, 0.232838, 0.342579, 0.387226, 0.301917, 0.18812, 0.257454, 0.164327, 0.090864, 0.085092, 0.139895, 0.147574, 0.229226, 0.222385, 0.18812, 0.18812, 0.191378, 0.194234, 0.18812, 0.18812, 0.109221, 0.196879, 0.275179, 0.247041, 0.17593, 0.222385, 0.339168, 0.346032, 0.447574, 0.465241, 0.436924, 0.332115, 0.298791, 0.291804, 0.288399, 0.324872, 0.301917, 0.311707, 0.295083, 0.301917, 0.284882, 0.384043, 0.349426, 0.275179, 0.196879, 0.194234, 0.236433, 0.194234, 0.196879, 0.106997, 0.158265, 0.17593, 0.25031, 0.288399, 0.268042, 0.164327, 0.098513, 0.111485, 0.173081, 0.109221, 0.058088, 0.0704, 0.054297, 0.035586, 0.059222, 0.094817, 0.164327, 0.078022, 0.102787, 0.092881, 0.158265, 0.134866, 0.118441, 0.060549, 0.055536, 0.073402, 0.155435, 0.243554, 0.144935, 0.090864, 0.147574, 0.132295, 0.120615, 0.15008, 0.203355, 0.15008, 0.170161, 0.203355, 0.31487, 0.216401, 0.142424, 0.129801, 0.102787, 0.132295, 0.196879, 0.21291, 0.21291, 0.137348, 0.125101, 0.132295, 0.232838, 0.200174, 0.301917, 0.219301, 0.147574, 0.088832, 0.129801, 0.071867, 0.066181, 0.037156, 0.078022, 0.129801, 0.111485, 0.098513, 0.051831, 0.069024, 0.064632, 0.06312, 0.055536, 0.064632, 0.078022, 0.069024, 0.092881, 0.05306, 0.100716, 0.125101, 0.127496, 0.0704, 0.139895, 0.139895, 0.216401, 0.15284, 0.167087, 0.167087, 0.15284, 0.15008, 0.142424, 0.081712, 0.0704, 0.125101, 0.111485, 0.173081, 0.173081, 0.092881, 0.15008, 0.134866, 0.161087, 0.179055, 0.229226, 0.229226, 0.219301, 0.142424, 0.182256, 0.092881, 0.116183, 0.209395, 0.301917, 0.301917, 0.278302, 0.284882, 0.185198, 0.102787, 0.11371, 0.102787, 0.10481, 0.109221, 0.058088, 0.056825, 0.071867, 0.071867, 0.036378, 0.028107, 0.040537, 0.044297, 0.050641, 0.024393, 0.022306, 0.018415, 0.015344, 0.028695, 0.029376, 0.044297, 0.051831, 0.051831, 0.05306, 0.055536, 0.059222, 0.085092, 0.081712, 0.056825, 0.06312, 0.092881, 0.111485, 0.142424, 0.067594, 0.111485, 0.170161, 0.109221, 0.064632, 0.085092, 0.043307, 0.023963, 0.028107, 0.054297, 0.047319, 0.026892, 0.024393, 0.024393, 0.028107, 0.029376, 0.050641, 0.060549, 0.034884, 0.033407, 0.032017, 0.064632, 0.071867, 0.049374, 0.051831, 0.10481, 0.106997, 0.164327, 0.25031, 0.25406, 0.264545, 0.257454, 0.25406, 0.377384, 0.275179, 0.284882, 0.185198, 0.102787, 0.10481, 0.21291, 0.209395, 0.132295, 0.137348, 0.122885, 0.194234, 0.182256, 0.11371, 0.085092, 0.085092, 0.066181, 0.050641, 0.031287, 0.020876, 0.032677, 0.0198, 0.030611, 0.019401], '')</t>
  </si>
  <si>
    <t>[44, 45, 77, 78, 80, 81, 82, 111, 112, 197, 198, 199, 200, 201, 202, 203, 204, 207, 208]</t>
  </si>
  <si>
    <t xml:space="preserve">F5RRX2|F5RRX2_9ENTR Acid shock protein OS=Enterobacter hormaechei ATCC 49162 </t>
  </si>
  <si>
    <t>([0.243554, 0.25406, 0.264545, 0.275179, 0.271506, 0.301917, 0.26085, 0.288399, 0.31487, 0.318242, 0.321458, 0.26085, 0.225814, 0.236433, 0.232838, 0.216401, 0.264545, 0.298791, 0.311707, 0.346032, 0.374039, 0.450668, 0.450668, 0.450668, 0.468512, 0.494003, 0.476583, 0.517562, 0.549308, 0.525368, 0.562014, 0.585406, 0.642678, 0.724957, 0.801317, 0.801317, 0.819762, 0.865454, 0.912647, 0.921076, 0.921076, 0.921076, 0.912647, 0.939629, 0.939629, 0.928747, 0.936162, 0.956248, 0.968436, 0.948786, 0.9657, 0.951925, 0.94331, 0.969315, 0.959312, 0.959312, 0.969315, 0.969315, 0.959312, 0.926919, 0.908098, 0.926919, 0.953422, 0.936162, 0.88723, 0.908098, 0.932927, 0.934618, 0.910643, 0.915074, 0.915074, 0.88723, 0.910643, 0.928747, 0.945666, 0.959312, 0.945666, 0.928747, 0.910643, 0.88723, 0.910643, 0.947281, 0.945666, 0.91684, 0.91684, 0.951925, 0.959312, 0.939629, 0.921076, 0.94331, 0.947281, 0.947281, 0.948786, 0.94331, 0.939629, 0.91684, 0.882776, 0.871313, 0.856457, 0.882776, 0.905695, 0.894241, 0.819762], '')</t>
  </si>
  <si>
    <t>[27,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102]</t>
  </si>
  <si>
    <t>(75</t>
  </si>
  <si>
    <t>75)</t>
  </si>
  <si>
    <t xml:space="preserve">F5RRX3|F5RRX3_9ENTR Serine protease OS=Enterobacter hormaechei ATCC 49162 </t>
  </si>
  <si>
    <t>([0.071867, 0.032017, 0.047319, 0.031287, 0.018787, 0.021381, 0.030003, 0.019109, 0.024826, 0.032017, 0.034884, 0.044297, 0.046336, 0.049374, 0.05306, 0.079919, 0.116183, 0.15008, 0.144935, 0.21291, 0.185198, 0.182256, 0.30533, 0.25031, 0.324872, 0.436924, 0.384043, 0.281712, 0.288399, 0.291804, 0.295083, 0.332115, 0.332115, 0.321458, 0.324872, 0.311707, 0.247041, 0.247041, 0.281712, 0.394753, 0.401658, 0.436924, 0.436924, 0.450668, 0.414856, 0.4292, 0.401658, 0.394753, 0.5017, 0.657645, 0.541878, 0.56648, 0.562014, 0.517562, 0.517562, 0.517562, 0.538167, 0.509769, 0.433034, 0.4292, 0.366687, 0.366687, 0.281712, 0.200174, 0.173081, 0.295083, 0.284882, 0.225814, 0.284882, 0.200174, 0.18812, 0.239899, 0.222385, 0.216401, 0.182256, 0.120615, 0.073402, 0.054297, 0.111485, 0.191378, 0.203355, 0.232838, 0.225814, 0.339168, 0.436924, 0.42561, 0.36309, 0.281712, 0.335645, 0.284882, 0.366687, 0.257454, 0.225814, 0.219301, 0.236433, 0.298791, 0.380708, 0.377384, 0.324872, 0.291804, 0.170161, 0.173081, 0.109221, 0.109221, 0.090864, 0.051831, 0.060549, 0.073402, 0.120615, 0.102787, 0.167087, 0.196879, 0.301917, 0.284882, 0.291804, 0.268042, 0.275179, 0.196879, 0.275179, 0.390993, 0.401658, 0.5017, 0.494003, 0.59508, 0.494003, 0.408655, 0.433034, 0.447574, 0.476583, 0.483068, 0.517562, 0.480142, 0.444081, 0.356642, 0.447574, 0.342579, 0.349426, 0.278302, 0.275179, 0.225814, 0.134866, 0.125101, 0.0704, 0.079919, 0.094817, 0.15284, 0.225814, 0.196879, 0.173081, 0.173081, 0.111485, 0.15008, 0.11371, 0.06184, 0.111485, 0.10481, 0.18812, 0.185198, 0.229226, 0.281712, 0.257454, 0.339168, 0.311707, 0.384043, 0.275179, 0.243554, 0.219301, 0.194234, 0.291804, 0.284882, 0.25406, 0.271506, 0.243554, 0.335645, 0.436924, 0.4292, 0.335645, 0.356642, 0.301917, 0.339168, 0.366687, 0.366687, 0.374039, 0.398279, 0.342579, 0.328603, 0.332115, 0.359901, 0.387226, 0.387226, 0.318242, 0.264545, 0.264545, 0.264545, 0.25031, 0.170161, 0.147574, 0.243554, 0.219301, 0.278302, 0.209395, 0.144935, 0.209395, 0.200174, 0.216401, 0.222385, 0.328603, 0.328603, 0.25406, 0.284882, 0.275179, 0.356642, 0.41194, 0.472492, 0.468512, 0.5017, 0.517562, 0.505461, 0.41194, 0.398279, 0.401658, 0.472492, 0.570702, 0.58069, 0.476583, 0.472492, 0.468512, 0.374039, 0.374039, 0.394753, 0.374039, 0.366687, 0.349426, 0.324872, 0.359901, 0.335645, 0.278302, 0.352862, 0.398279, 0.480142, 0.390993, 0.390993, 0.352862, 0.352862, 0.36309, 0.458154, 0.418646, 0.418646, 0.5017, 0.440853, 0.5017, 0.486429, 0.387226, 0.390993, 0.4292, 0.394753, 0.349426, 0.390993, 0.370445, 0.284882, 0.26085, 0.359901, 0.370445, 0.377384, 0.342579, 0.30533, 0.278302, 0.278302, 0.349426, 0.321458, 0.377384, 0.346032, 0.30533], '')</t>
  </si>
  <si>
    <t>[48, 49, 50, 51, 52, 53, 54, 55, 56, 57, 121, 123, 130, 215, 216, 217, 222, 223, 248, 250]</t>
  </si>
  <si>
    <t xml:space="preserve">F5RRX4|F5RRX4_9ENTR Spermidine export protein MdtI OS=Enterobacter hormaechei ATCC 49162 </t>
  </si>
  <si>
    <t>([0.006245, 0.004358, 0.004577, 0.003177, 0.003405, 0.002623, 0.002435, 0.001936, 0.002705, 0.002327, 0.001872, 0.002057, 0.002078, 0.001434, 0.00146, 0.000833, 0.001288, 0.001172, 0.001159, 0.001417, 0.001649, 0.001417, 0.002211, 0.002529, 0.003963, 0.003478, 0.003366, 0.004358, 0.004388, 0.002727, 0.003924, 0.00389, 0.003924, 0.003298, 0.003298, 0.003461, 0.004899, 0.004161, 0.004208, 0.004208, 0.003512, 0.002435, 0.003701, 0.003757, 0.003246, 0.002366, 0.003246, 0.004689, 0.003341, 0.004921, 0.004899, 0.004899, 0.005378, 0.005378, 0.004208, 0.004736, 0.004775, 0.003607, 0.004161, 0.006245, 0.004161, 0.004689, 0.004736, 0.004247, 0.003555, 0.004247, 0.003821, 0.003298, 0.0028, 0.00407, 0.00292, 0.003014, 0.002482, 0.002138, 0.002435, 0.003757, 0.004388, 0.004358, 0.006078, 0.006421, 0.006567, 0.01078, 0.007555, 0.007555, 0.009015, 0.006894, 0.005734, 0.005799, 0.004577, 0.005249, 0.004577, 0.006142, 0.007259, 0.006078, 0.007645, 0.005249, 0.00515, 0.003555, 0.004431, 0.003555, 0.002705, 0.002117, 0.001572, 0.001743, 0.00231, 0.001602, 0.002194, 0.001855, 0.002581], '')</t>
  </si>
  <si>
    <t xml:space="preserve">F5RRX5|F5RRX5_9ENTR Spermidine export protein MdtJ OS=Enterobacter hormaechei ATCC 49162 </t>
  </si>
  <si>
    <t>([0.016528, 0.007555, 0.005318, 0.004208, 0.003276, 0.002581, 0.002155, 0.002336, 0.001936, 0.002138, 0.001748, 0.001692, 0.001417, 0.002366, 0.00243, 0.003555, 0.003555, 0.003512, 0.002327, 0.00231, 0.001722, 0.002276, 0.002512, 0.003246, 0.004388, 0.004835, 0.006894, 0.01078, 0.013437, 0.024826, 0.034884, 0.073402, 0.055536, 0.036378, 0.016528, 0.022667, 0.01227, 0.008895, 0.007091, 0.007031, 0.007259, 0.006194, 0.006142, 0.005992, 0.004835, 0.003366, 0.00316, 0.00316, 0.002014, 0.001709, 0.001335, 0.001305, 0.001318, 0.001391, 0.001709, 0.001692, 0.002117, 0.00231, 0.002529, 0.002155, 0.002623, 0.001786, 0.001855, 0.002117, 0.003014, 0.002976, 0.004358, 0.004315, 0.003177, 0.003431, 0.002705, 0.003607, 0.002581, 0.001687, 0.00246, 0.002194, 0.002512, 0.001748, 0.001533, 0.001786, 0.002881, 0.003405, 0.003366, 0.004577, 0.004358, 0.003671, 0.005086, 0.003701, 0.004483, 0.006194, 0.006078, 0.009096, 0.009096, 0.009096, 0.01078, 0.009294, 0.013437, 0.010221, 0.011518, 0.013016, 0.00777, 0.007091, 0.006894, 0.009977, 0.009977, 0.010131, 0.013437, 0.016021, 0.023534, 0.030611, 0.032677, 0.0704, 0.067594, 0.076542, 0.15284, 0.232838, 0.281712, 0.236433, 0.308712, 0.308712, 0.41194, 0.538167, 0.529623, 0.525368, 0.521092, 0.497853, 0.472492, 0.454136, 0.374039, 0.436924], '')</t>
  </si>
  <si>
    <t>[121, 122, 123, 124]</t>
  </si>
  <si>
    <t xml:space="preserve">F5RRY5|F5RRY5_9ENTR Coenzyme PQQ synthesis protein B OS=Enterobacter hormaechei ATCC 49162 </t>
  </si>
  <si>
    <t>([0.094817, 0.129801, 0.167087, 0.102787, 0.164327, 0.203355, 0.15284, 0.18812, 0.111485, 0.139895, 0.083462, 0.083462, 0.139895, 0.111485, 0.118441, 0.158265, 0.155435, 0.155435, 0.164327, 0.185198, 0.209395, 0.142424, 0.15008, 0.132295, 0.206376, 0.206376, 0.203355, 0.278302, 0.278302, 0.390993, 0.380708, 0.422041, 0.370445, 0.308712, 0.418646, 0.422041, 0.4292, 0.51388, 0.509769, 0.525368, 0.436924, 0.377384, 0.377384, 0.25406, 0.284882, 0.257454, 0.222385, 0.25031, 0.26085, 0.17593, 0.17593, 0.185198, 0.268042, 0.264545, 0.295083, 0.295083, 0.288399, 0.308712, 0.324872, 0.25031, 0.236433, 0.31487, 0.370445, 0.468512, 0.534167, 0.440853, 0.468512, 0.480142, 0.454136, 0.440853, 0.440853, 0.450668, 0.444081, 0.356642, 0.356642, 0.30533, 0.311707, 0.321458, 0.291804, 0.281712, 0.284882, 0.288399, 0.291804, 0.298791, 0.284882, 0.342579, 0.342579, 0.264545, 0.257454, 0.179055, 0.182256, 0.275179, 0.275179, 0.170161, 0.275179, 0.346032, 0.440853, 0.377384, 0.278302, 0.179055, 0.17593, 0.275179, 0.278302, 0.222385, 0.21291, 0.225814, 0.236433, 0.236433, 0.311707, 0.318242, 0.401658, 0.301917, 0.311707, 0.225814, 0.232838, 0.21291, 0.185198, 0.116183, 0.15284, 0.229226, 0.243554, 0.25031, 0.225814, 0.216401, 0.196879, 0.132295, 0.118441, 0.106997, 0.18812, 0.127496, 0.086953, 0.102787, 0.11371, 0.100716, 0.139895, 0.139895, 0.134866, 0.11371, 0.191378, 0.173081, 0.109221, 0.203355, 0.206376, 0.137348, 0.144935, 0.129801, 0.200174, 0.182256, 0.137348, 0.137348, 0.134866, 0.164327, 0.139895, 0.216401, 0.191378, 0.239899, 0.370445, 0.275179, 0.332115, 0.346032, 0.271506, 0.359901, 0.342579, 0.328603, 0.436924, 0.335645, 0.468512, 0.465241, 0.486429, 0.570702, 0.461924, 0.529623, 0.465241, 0.36309, 0.268042, 0.311707, 0.295083, 0.26085, 0.359901, 0.374039, 0.346032, 0.461924, 0.468512, 0.374039, 0.278302, 0.158265, 0.209395, 0.209395, 0.21291, 0.144935, 0.139895, 0.21291, 0.264545, 0.359901, 0.476583, 0.545602, 0.433034, 0.335645, 0.370445, 0.275179, 0.18812, 0.185198, 0.170161, 0.142424, 0.225814, 0.25406, 0.268042, 0.21291, 0.118441, 0.125101, 0.191378, 0.194234, 0.127496, 0.059222, 0.059222, 0.059222, 0.074921, 0.139895, 0.139895, 0.129801, 0.185198, 0.236433, 0.239899, 0.182256, 0.206376, 0.194234, 0.278302, 0.366687, 0.450668, 0.545602, 0.549308, 0.5017, 0.497853, 0.575842, 0.604312, 0.549308, 0.447574, 0.436924, 0.433034, 0.541878, 0.525368, 0.557691, 0.545602, 0.497853, 0.545602, 0.458154, 0.380708, 0.346032, 0.339168, 0.26085, 0.295083, 0.25406, 0.291804, 0.284882, 0.284882, 0.281712, 0.229226, 0.222385, 0.222385, 0.134866, 0.129801, 0.137348, 0.139895, 0.179055, 0.247041, 0.185198, 0.185198, 0.271506, 0.311707, 0.324872, 0.40511, 0.408655, 0.447574, 0.444081, 0.450668, 0.42561, 0.433034, 0.486429, 0.608892, 0.622677, 0.741537, 0.604312, 0.618285, 0.525368, 0.51388, 0.380708, 0.486429, 0.585406, 0.525368, 0.517562, 0.408655, 0.41194, 0.295083, 0.295083, 0.311707, 0.284882, 0.284882, 0.346032, 0.352862, 0.30533, 0.25406, 0.216401, 0.321458, 0.243554, 0.321458], '')</t>
  </si>
  <si>
    <t>[37, 38, 39, 64, 169, 171, 195, 229, 230, 231, 233, 234, 235, 239, 240, 241, 242, 244, 278, 279, 280, 281, 282, 283, 284, 287, 288, 289]</t>
  </si>
  <si>
    <t xml:space="preserve">F5RRY6|F5RRY6_9ENTR Pyrroloquinoline-quinone synthase OS=Enterobacter hormaechei ATCC 49162 </t>
  </si>
  <si>
    <t>([0.570702, 0.394753, 0.454136, 0.480142, 0.468512, 0.384043, 0.40511, 0.398279, 0.422041, 0.444081, 0.436924, 0.390993, 0.295083, 0.374039, 0.291804, 0.278302, 0.278302, 0.384043, 0.291804, 0.271506, 0.173081, 0.139895, 0.18812, 0.179055, 0.18812, 0.206376, 0.298791, 0.275179, 0.298791, 0.291804, 0.30533, 0.342579, 0.349426, 0.461924, 0.454136, 0.4292, 0.36309, 0.335645, 0.318242, 0.41194, 0.301917, 0.291804, 0.219301, 0.278302, 0.281712, 0.275179, 0.194234, 0.206376, 0.15284, 0.155435, 0.167087, 0.134866, 0.109221, 0.109221, 0.078022, 0.067594, 0.139895, 0.127496, 0.167087, 0.164327, 0.18812, 0.291804, 0.390993, 0.486429, 0.465241, 0.458154, 0.335645, 0.352862, 0.342579, 0.422041, 0.339168, 0.247041, 0.281712, 0.301917, 0.390993, 0.436924, 0.458154, 0.458154, 0.545602, 0.51388, 0.517562, 0.490133, 0.494003, 0.401658, 0.418646, 0.398279, 0.284882, 0.31487, 0.394753, 0.295083, 0.301917, 0.394753, 0.454136, 0.384043, 0.384043, 0.295083, 0.288399, 0.288399, 0.284882, 0.291804, 0.209395, 0.132295, 0.127496, 0.134866, 0.200174, 0.18812, 0.155435, 0.179055, 0.284882, 0.271506, 0.288399, 0.281712, 0.164327, 0.164327, 0.158265, 0.164327, 0.21291, 0.134866, 0.094817, 0.096677, 0.044297, 0.06312, 0.100716, 0.098513, 0.076542, 0.085092, 0.041405, 0.067594, 0.122885, 0.088832, 0.074921, 0.0704, 0.0704, 0.134866, 0.094817, 0.137348, 0.142424, 0.102787, 0.094817, 0.118441, 0.129801, 0.232838, 0.182256, 0.185198, 0.200174, 0.222385, 0.203355, 0.232838, 0.225814, 0.21291, 0.142424, 0.18812, 0.271506, 0.271506, 0.182256, 0.295083, 0.185198, 0.109221, 0.170161, 0.288399, 0.324872, 0.301917, 0.196879, 0.17593, 0.106997, 0.048328, 0.047319, 0.048328, 0.078022, 0.042364, 0.042364, 0.090864, 0.064632, 0.059222, 0.058088, 0.109221, 0.06184, 0.129801, 0.194234, 0.196879, 0.116183, 0.116183, 0.067594, 0.100716, 0.179055, 0.26085, 0.275179, 0.21291, 0.225814, 0.229226, 0.284882, 0.30533, 0.291804, 0.328603, 0.346032, 0.346032, 0.291804, 0.271506, 0.271506, 0.18812, 0.118441, 0.196879, 0.098513, 0.161087, 0.116183, 0.122885, 0.076542, 0.085092, 0.06312, 0.058088, 0.044297, 0.030003, 0.029376, 0.024826, 0.018106, 0.017138, 0.013821, 0.015078, 0.014315, 0.011903, 0.011903, 0.0198, 0.018106, 0.042364, 0.050641, 0.047319, 0.042364, 0.076542, 0.085092, 0.167087, 0.179055, 0.222385, 0.281712, 0.247041, 0.155435, 0.194234, 0.194234, 0.239899, 0.264545, 0.281712, 0.243554, 0.308712, 0.275179, 0.25406, 0.194234, 0.134866, 0.216401, 0.191378, 0.15008, 0.203355, 0.158265], '')</t>
  </si>
  <si>
    <t>[0, 78, 79, 80]</t>
  </si>
  <si>
    <t xml:space="preserve">F5RRY7|F5RRY7_9ENTR PqqA binding protein OS=Enterobacter hormaechei ATCC 49162 </t>
  </si>
  <si>
    <t>([0.096677, 0.134866, 0.071867, 0.090864, 0.051831, 0.076542, 0.046336, 0.0704, 0.071867, 0.073402, 0.094817, 0.134866, 0.127496, 0.134866, 0.079919, 0.044297, 0.045352, 0.03976, 0.060549, 0.132295, 0.139895, 0.116183, 0.094817, 0.158265, 0.096677, 0.17593, 0.182256, 0.288399, 0.236433, 0.236433, 0.239899, 0.15008, 0.078022, 0.088832, 0.047319, 0.047319, 0.094817, 0.158265, 0.25406, 0.209395, 0.209395, 0.182256, 0.191378, 0.191378, 0.122885, 0.127496, 0.098513, 0.048328, 0.024826, 0.033407, 0.046336, 0.054297, 0.047319, 0.10481, 0.10481, 0.147574, 0.216401, 0.203355, 0.134866, 0.142424, 0.161087, 0.161087, 0.127496, 0.098513, 0.129801, 0.118441, 0.118441, 0.147574, 0.144935, 0.200174, 0.11371, 0.106997, 0.118441, 0.203355, 0.102787, 0.050641, 0.034884, 0.018415, 0.017447, 0.030611, 0.034068, 0.034068, 0.023534, 0.029376, 0.038042, 0.024393, 0.042364, 0.069024, 0.045352, 0.081712, 0.078022, 0.15284], '')</t>
  </si>
  <si>
    <t xml:space="preserve">F5RRY9|F5RRY9_9ENTR Coenzyme PQQ synthesis protein F OS=Enterobacter hormaechei ATCC 49162 </t>
  </si>
  <si>
    <t>([0.26085, 0.164327, 0.209395, 0.206376, 0.25406, 0.179055, 0.142424, 0.182256, 0.222385, 0.291804, 0.324872, 0.335645, 0.335645, 0.332115, 0.298791, 0.36309, 0.401658, 0.301917, 0.359901, 0.387226, 0.31487, 0.31487, 0.370445, 0.370445, 0.401658, 0.40511, 0.505461, 0.604312, 0.648219, 0.685117, 0.632174, 0.483068, 0.486429, 0.480142, 0.394753, 0.398279, 0.440853, 0.384043, 0.387226, 0.433034, 0.447574, 0.436924, 0.356642, 0.278302, 0.275179, 0.278302, 0.268042, 0.268042, 0.25406, 0.134866, 0.116183, 0.118441, 0.209395, 0.243554, 0.243554, 0.243554, 0.236433, 0.200174, 0.179055, 0.194234, 0.191378, 0.179055, 0.268042, 0.349426, 0.461924, 0.461924, 0.390993, 0.40511, 0.366687, 0.374039, 0.476583, 0.380708, 0.352862, 0.342579, 0.346032, 0.346032, 0.401658, 0.324872, 0.243554, 0.239899, 0.311707, 0.232838, 0.206376, 0.173081, 0.17593, 0.18812, 0.122885, 0.173081, 0.167087, 0.191378, 0.129801, 0.109221, 0.167087, 0.122885, 0.122885, 0.120615, 0.098513, 0.069024, 0.139895, 0.209395, 0.356642, 0.264545, 0.247041, 0.275179, 0.298791, 0.301917, 0.295083, 0.288399, 0.301917, 0.295083, 0.30533, 0.30533, 0.308712, 0.243554, 0.239899, 0.25031, 0.21291, 0.26085, 0.359901, 0.346032, 0.291804, 0.173081, 0.264545, 0.36309, 0.374039, 0.384043, 0.346032, 0.342579, 0.4292, 0.41194, 0.4292, 0.387226, 0.42561, 0.42561, 0.486429, 0.604312, 0.553315, 0.545602, 0.545602, 0.541878, 0.59014, 0.666105, 0.694846, 0.534167, 0.51388, 0.497853, 0.377384, 0.414856, 0.342579, 0.349426, 0.349426, 0.332115, 0.370445, 0.394753, 0.335645, 0.346032, 0.349426, 0.387226, 0.4292, 0.332115, 0.318242, 0.200174, 0.236433, 0.308712, 0.387226, 0.30533, 0.30533, 0.42561, 0.301917, 0.370445, 0.36309, 0.356642, 0.268042, 0.173081, 0.122885, 0.164327, 0.167087, 0.158265, 0.092881, 0.094817, 0.096677, 0.049374, 0.049374, 0.049374, 0.048328, 0.071867, 0.125101, 0.134866, 0.076542, 0.155435, 0.129801, 0.083462, 0.073402, 0.137348, 0.142424, 0.17593, 0.191378, 0.196879, 0.109221, 0.15284, 0.142424, 0.216401, 0.216401, 0.275179, 0.26085, 0.271506, 0.239899, 0.196879, 0.222385, 0.324872, 0.318242, 0.321458, 0.444081, 0.509769, 0.408655, 0.483068, 0.42561, 0.436924, 0.40511, 0.538167, 0.538167, 0.557691, 0.458154, 0.59508, 0.525368, 0.5017, 0.422041, 0.422041, 0.476583, 0.4292, 0.447574, 0.414856, 0.359901, 0.21291, 0.173081, 0.185198, 0.229226, 0.229226, 0.15284, 0.161087, 0.144935, 0.161087, 0.158265, 0.25031, 0.179055, 0.257454, 0.200174, 0.185198, 0.18812, 0.18812, 0.11371, 0.056825, 0.038858, 0.0704, 0.147574, 0.134866, 0.222385, 0.191378, 0.268042, 0.271506, 0.194234, 0.173081, 0.191378, 0.116183, 0.100716, 0.15008, 0.139895, 0.21291, 0.206376, 0.173081, 0.173081, 0.295083, 0.30533, 0.356642, 0.26085, 0.26085, 0.185198, 0.098513, 0.05306, 0.058088, 0.106997, 0.185198, 0.229226, 0.132295, 0.206376, 0.129801, 0.076542, 0.067594, 0.038858, 0.069024, 0.054297, 0.05306, 0.047319, 0.083462, 0.092881, 0.17593, 0.182256, 0.295083, 0.288399, 0.398279, 0.422041, 0.40511, 0.301917, 0.288399, 0.380708, 0.278302, 0.295083, 0.390993, 0.390993, 0.390993, 0.398279, 0.480142, 0.472492, 0.476583, 0.472492, 0.497853, 0.476583, 0.468512, 0.444081, 0.541878, 0.422041, 0.384043, 0.380708, 0.384043, 0.349426, 0.36309, 0.461924, 0.545602, 0.41194, 0.433034, 0.494003, 0.390993, 0.41194, 0.41194, 0.321458, 0.324872, 0.321458, 0.229226, 0.21291, 0.232838, 0.229226, 0.298791, 0.194234, 0.203355, 0.179055, 0.17593, 0.194234, 0.203355, 0.18812, 0.268042, 0.301917, 0.301917, 0.394753, 0.25406, 0.247041, 0.301917, 0.179055, 0.111485, 0.15008, 0.167087, 0.100716, 0.064632, 0.064632, 0.106997, 0.122885, 0.158265, 0.179055, 0.088832, 0.051831, 0.051831, 0.038042, 0.031287, 0.036378, 0.027463, 0.06184, 0.064632, 0.066181, 0.137348, 0.129801, 0.094817, 0.073402, 0.118441, 0.191378, 0.219301, 0.15008, 0.125101, 0.11371, 0.137348, 0.147574, 0.216401, 0.278302, 0.247041, 0.25031, 0.25031, 0.301917, 0.31487, 0.243554, 0.243554, 0.239899, 0.342579, 0.422041, 0.480142, 0.390993, 0.349426, 0.236433, 0.342579, 0.236433, 0.222385, 0.222385, 0.31487, 0.324872, 0.264545, 0.370445, 0.271506, 0.239899, 0.200174, 0.196879, 0.232838, 0.288399, 0.281712, 0.26085, 0.284882, 0.219301, 0.278302, 0.332115, 0.356642, 0.271506, 0.384043, 0.390993, 0.356642, 0.311707, 0.318242, 0.356642, 0.370445, 0.505461, 0.575842, 0.626927, 0.486429, 0.42561, 0.311707, 0.301917, 0.30533, 0.31487, 0.239899, 0.17593, 0.147574, 0.222385, 0.239899, 0.257454, 0.342579, 0.31487, 0.36309, 0.352862, 0.275179, 0.232838, 0.170161, 0.147574, 0.142424, 0.229226, 0.236433, 0.318242, 0.349426, 0.268042, 0.161087, 0.236433, 0.352862, 0.271506, 0.275179, 0.349426, 0.236433, 0.257454, 0.291804, 0.278302, 0.281712, 0.370445, 0.295083, 0.349426, 0.318242, 0.25031, 0.25406, 0.342579, 0.346032, 0.21291, 0.311707, 0.31487, 0.352862, 0.25406, 0.339168, 0.26085, 0.284882, 0.394753, 0.352862, 0.31487, 0.25031, 0.257454, 0.209395, 0.335645, 0.318242, 0.25406, 0.225814, 0.21291, 0.182256, 0.111485, 0.116183, 0.120615, 0.185198, 0.11371, 0.15008, 0.158265, 0.158265, 0.116183, 0.125101, 0.122885, 0.081712, 0.127496, 0.144935, 0.142424, 0.15008, 0.167087, 0.257454, 0.25031, 0.216401, 0.155435, 0.239899, 0.352862, 0.243554, 0.161087, 0.25031, 0.291804, 0.196879, 0.308712, 0.356642, 0.321458, 0.264545, 0.332115, 0.318242, 0.301917, 0.36309, 0.36309, 0.339168, 0.352862, 0.454136, 0.380708, 0.390993, 0.359901, 0.311707, 0.311707, 0.370445, 0.356642, 0.346032, 0.4292, 0.36309, 0.346032, 0.352862, 0.408655, 0.444081, 0.440853, 0.335645, 0.275179, 0.239899, 0.25406, 0.155435, 0.15284, 0.164327, 0.164327, 0.191378, 0.18812, 0.301917, 0.26085, 0.271506, 0.236433, 0.247041, 0.311707, 0.318242, 0.346032, 0.288399, 0.295083, 0.298791, 0.281712, 0.342579, 0.346032, 0.332115, 0.321458, 0.339168, 0.433034, 0.418646, 0.450668, 0.486429, 0.418646, 0.490133, 0.447574, 0.497853, 0.483068, 0.414856, 0.318242, 0.203355, 0.222385, 0.122885, 0.067594, 0.15008, 0.074921, 0.092881, 0.111485, 0.191378, 0.147574, 0.144935, 0.155435, 0.109221, 0.088832, 0.066181, 0.066181, 0.048328, 0.025762, 0.021816, 0.016528, 0.015344, 0.014075, 0.022667, 0.054297, 0.10481, 0.042364, 0.036378, 0.031287, 0.025762, 0.016257, 0.019401, 0.013613, 0.023534, 0.030003, 0.03976, 0.036378, 0.036378, 0.033407, 0.036378, 0.028695, 0.048328, 0.047319, 0.088832, 0.043307, 0.037156, 0.034884, 0.038042, 0.06312, 0.066181, 0.066181, 0.118441, 0.118441, 0.106997, 0.056825, 0.030611, 0.023963, 0.024826, 0.025762, 0.047319, 0.088832, 0.142424, 0.142424, 0.232838, 0.264545, 0.271506, 0.275179, 0.18812, 0.196879, 0.229226, 0.132295, 0.073402, 0.067594, 0.066181, 0.056825, 0.055536, 0.094817, 0.122885, 0.122885, 0.122885, 0.071867, 0.030003, 0.030003, 0.032677, 0.026892, 0.023534, 0.020522, 0.019109, 0.020522, 0.0198, 0.019401, 0.036378, 0.0704, 0.038858, 0.032017, 0.067594, 0.118441, 0.064632, 0.071867, 0.120615, 0.137348, 0.182256, 0.298791, 0.25031, 0.232838, 0.236433, 0.232838, 0.318242, 0.25031, 0.291804, 0.346032, 0.26085, 0.247041, 0.243554, 0.328603, 0.271506, 0.264545, 0.173081, 0.301917, 0.200174, 0.132295, 0.11371, 0.161087, 0.155435, 0.158265, 0.096677, 0.122885, 0.096677, 0.0704, 0.111485, 0.158265, 0.194234, 0.291804, 0.206376, 0.129801, 0.11371, 0.118441, 0.060549, 0.10481, 0.092881, 0.118441, 0.191378, 0.182256, 0.15008, 0.144935, 0.164327, 0.247041, 0.142424, 0.164327, 0.182256, 0.116183, 0.049374, 0.048328, 0.046336, 0.066181, 0.096677, 0.094817, 0.137348, 0.229226, 0.196879, 0.15284, 0.15284, 0.109221, 0.079919], '')</t>
  </si>
  <si>
    <t>[26, 27, 28, 29, 30, 135, 136, 137, 138, 139, 140, 141, 142, 143, 144, 213, 219, 220, 221, 223, 224, 225, 319, 327, 434, 435, 436]</t>
  </si>
  <si>
    <t xml:space="preserve">F5RS04|F5RS04_9ENTR NAD(P) transhydrogenase subunit beta OS=Enterobacter hormaechei ATCC 49162 </t>
  </si>
  <si>
    <t>([0.006701, 0.005683, 0.005992, 0.006194, 0.004899, 0.00407, 0.003246, 0.002662, 0.00225, 0.002727, 0.002435, 0.002512, 0.002512, 0.001743, 0.001748, 0.002581, 0.003461, 0.003607, 0.004388, 0.004921, 0.007315, 0.011669, 0.017797, 0.024826, 0.036378, 0.030611, 0.060549, 0.064632, 0.098513, 0.194234, 0.142424, 0.196879, 0.134866, 0.10481, 0.10481, 0.050641, 0.037156, 0.03976, 0.016826, 0.008804, 0.008723, 0.009294, 0.009401, 0.009977, 0.009294, 0.009401, 0.011106, 0.009401, 0.009977, 0.008002, 0.005734, 0.005318, 0.005378, 0.006533, 0.005318, 0.005318, 0.007555, 0.008895, 0.007259, 0.007177, 0.011518, 0.007555, 0.007091, 0.004835, 0.00407, 0.004161, 0.004135, 0.00407, 0.004976, 0.005734, 0.008525, 0.015078, 0.017447, 0.026338, 0.044297, 0.044297, 0.05306, 0.03976, 0.0198, 0.013821, 0.026892, 0.026892, 0.023963, 0.014075, 0.025316, 0.017447, 0.013437, 0.010372, 0.010372, 0.006421, 0.005799, 0.00558, 0.003405, 0.004208, 0.003804, 0.002482, 0.002435, 0.002276, 0.002555, 0.003963, 0.006078, 0.005992, 0.004247, 0.006894, 0.010672, 0.007031, 0.007091, 0.006194, 0.007555, 0.006894, 0.010372, 0.00962, 0.010221, 0.023963, 0.013821, 0.008156, 0.008409, 0.013265, 0.013265, 0.007555, 0.004775, 0.004388, 0.003821, 0.004135, 0.003924, 0.002349, 0.003512, 0.004775, 0.006245, 0.004161, 0.004513, 0.00389, 0.003555, 0.003405, 0.003212, 0.00292, 0.004414, 0.006039, 0.006142, 0.006078, 0.009483, 0.016528, 0.017138, 0.026338, 0.023087, 0.015344, 0.017797, 0.019401, 0.021816, 0.022667, 0.049374, 0.090864, 0.059222, 0.15284, 0.081712, 0.059222, 0.090864, 0.043307, 0.025316, 0.015078, 0.030003, 0.013613, 0.009401, 0.006482, 0.004247, 0.004577, 0.004247, 0.003924, 0.002727, 0.002688, 0.002705, 0.003014, 0.00292, 0.003212, 0.003014, 0.003053, 0.003555, 0.003212, 0.003246, 0.003607, 0.003478, 0.002529, 0.003079, 0.003405, 0.004775, 0.004899, 0.004577, 0.005223, 0.005872, 0.006701, 0.004431, 0.004315, 0.002881, 0.002976, 0.00283, 0.00231, 0.002761, 0.002688, 0.002512, 0.003478, 0.003924, 0.004736, 0.006795, 0.007495, 0.010221, 0.007422, 0.008156, 0.009096, 0.010509, 0.013437, 0.010221, 0.020876, 0.020876, 0.020522, 0.0198, 0.035586, 0.031287, 0.031287, 0.024826, 0.037156, 0.029376, 0.023534, 0.030003, 0.013821, 0.014075, 0.008276, 0.010926, 0.017797, 0.030003, 0.017797, 0.014315, 0.014075, 0.009483, 0.009977, 0.016826, 0.013821, 0.009401, 0.010131, 0.01204, 0.014783, 0.018415, 0.022667, 0.023087, 0.013437, 0.015694, 0.020165, 0.019109, 0.011342, 0.008895, 0.006894, 0.00962, 0.01204, 0.016021, 0.025762, 0.024826, 0.025316, 0.016021, 0.015078, 0.022667, 0.015078, 0.009483, 0.008409, 0.008276, 0.009401, 0.008895, 0.013265, 0.013265, 0.025316, 0.048328, 0.067594, 0.098513, 0.102787, 0.129801, 0.170161, 0.173081, 0.191378, 0.219301, 0.271506, 0.374039, 0.40511, 0.490133, 0.622677, 0.720929, 0.59014, 0.59508, 0.712013, 0.750527, 0.771762, 0.76285, 0.724957, 0.759478, 0.699094, 0.570702, 0.570702, 0.585406, 0.525368, 0.497853, 0.472492, 0.483068, 0.398279, 0.281712, 0.288399, 0.31487, 0.288399, 0.288399, 0.288399, 0.281712, 0.219301, 0.15008, 0.120615, 0.155435, 0.11371, 0.158265, 0.15008, 0.179055, 0.118441, 0.120615, 0.132295, 0.076542, 0.120615, 0.21291, 0.298791, 0.206376, 0.179055, 0.15284, 0.243554, 0.247041, 0.203355, 0.232838, 0.225814, 0.264545, 0.15284, 0.182256, 0.106997, 0.18812, 0.185198, 0.18812, 0.191378, 0.167087, 0.257454, 0.173081, 0.17593, 0.179055, 0.264545, 0.219301, 0.264545, 0.200174, 0.134866, 0.142424, 0.122885, 0.196879, 0.167087, 0.26085, 0.196879, 0.31487, 0.216401, 0.200174, 0.182256, 0.155435, 0.100716, 0.111485, 0.142424, 0.129801, 0.147574, 0.086953, 0.120615, 0.122885, 0.18812, 0.167087, 0.21291, 0.257454, 0.243554, 0.291804, 0.301917, 0.301917, 0.191378, 0.216401, 0.127496, 0.200174, 0.229226, 0.324872, 0.318242, 0.366687, 0.281712, 0.275179, 0.390993, 0.346032, 0.298791, 0.298791, 0.414856, 0.458154, 0.476583, 0.468512, 0.454136, 0.480142, 0.447574, 0.497853, 0.575842, 0.632174, 0.675549, 0.622677, 0.497853, 0.505461, 0.422041, 0.401658, 0.384043, 0.321458, 0.366687, 0.414856, 0.328603, 0.225814, 0.15284, 0.067594, 0.064632, 0.066181, 0.054297, 0.073402, 0.098513, 0.10481, 0.137348, 0.064632, 0.081712, 0.132295, 0.078022, 0.129801, 0.219301, 0.25406, 0.203355, 0.106997, 0.048328, 0.074921, 0.144935, 0.216401, 0.332115, 0.339168, 0.295083, 0.21291, 0.15284, 0.142424, 0.147574, 0.122885, 0.196879, 0.194234, 0.196879, 0.194234, 0.194234, 0.15284, 0.074921, 0.076542, 0.139895, 0.206376, 0.139895, 0.100716, 0.073402, 0.05306, 0.038042, 0.03976, 0.059222, 0.116183, 0.086953, 0.050641, 0.047319], '')</t>
  </si>
  <si>
    <t>[281, 282, 283, 284, 285, 286, 287, 288, 289, 290, 291, 292, 293, 294, 295, 397, 398, 399, 400, 402]</t>
  </si>
  <si>
    <t xml:space="preserve">F5RS05|F5RS05_9ENTR NAD(P) transhydrogenase subunit alpha OS=Enterobacter hormaechei ATCC 49162 </t>
  </si>
  <si>
    <t>([0.468512, 0.497853, 0.534167, 0.58069, 0.618285, 0.657645, 0.680603, 0.680603, 0.73685, 0.703578, 0.728858, 0.76285, 0.784345, 0.798249, 0.849326, 0.834292, 0.733139, 0.720929, 0.63748, 0.685117, 0.661982, 0.779859, 0.779859, 0.675549, 0.626927, 0.626927, 0.63748, 0.63748, 0.648219, 0.521092, 0.529623, 0.483068, 0.486429, 0.529623, 0.517562, 0.562014, 0.490133, 0.613573, 0.622677, 0.608892, 0.476583, 0.476583, 0.380708, 0.380708, 0.356642, 0.387226, 0.311707, 0.271506, 0.182256, 0.200174, 0.26085, 0.284882, 0.284882, 0.278302, 0.239899, 0.173081, 0.142424, 0.196879, 0.106997, 0.109221, 0.17593, 0.264545, 0.239899, 0.216401, 0.142424, 0.239899, 0.203355, 0.268042, 0.264545, 0.359901, 0.275179, 0.209395, 0.222385, 0.25031, 0.219301, 0.243554, 0.25406, 0.200174, 0.209395, 0.308712, 0.324872, 0.225814, 0.137348, 0.10481, 0.17593, 0.191378, 0.191378, 0.191378, 0.219301, 0.268042, 0.271506, 0.335645, 0.422041, 0.318242, 0.339168, 0.284882, 0.18812, 0.264545, 0.31487, 0.30533, 0.311707, 0.288399, 0.291804, 0.30533, 0.380708, 0.281712, 0.278302, 0.18812, 0.247041, 0.185198, 0.17593, 0.170161, 0.196879, 0.200174, 0.200174, 0.15008, 0.243554, 0.321458, 0.222385, 0.222385, 0.191378, 0.185198, 0.17593, 0.185198, 0.26085, 0.18812, 0.25406, 0.288399, 0.328603, 0.311707, 0.342579, 0.26085, 0.281712, 0.247041, 0.142424, 0.216401, 0.25406, 0.200174, 0.21291, 0.295083, 0.239899, 0.288399, 0.25406, 0.170161, 0.236433, 0.225814, 0.257454, 0.264545, 0.308712, 0.257454, 0.206376, 0.206376, 0.182256, 0.15284, 0.127496, 0.129801, 0.085092, 0.100716, 0.098513, 0.074921, 0.081712, 0.15284, 0.073402, 0.088832, 0.147574, 0.079919, 0.03976, 0.055536, 0.067594, 0.067594, 0.064632, 0.085092, 0.069024, 0.10481, 0.10481, 0.122885, 0.137348, 0.225814, 0.236433, 0.232838, 0.264545, 0.185198, 0.132295, 0.164327, 0.098513, 0.098513, 0.15008, 0.25031, 0.173081, 0.144935, 0.137348, 0.144935, 0.116183, 0.116183, 0.079919, 0.079919, 0.067594, 0.085092, 0.074921, 0.06184, 0.043307, 0.044297, 0.058088, 0.041405, 0.041405, 0.076542, 0.06184, 0.038858, 0.044297, 0.073402, 0.094817, 0.11371, 0.200174, 0.167087, 0.194234, 0.308712, 0.321458, 0.288399, 0.332115, 0.321458, 0.281712, 0.366687, 0.332115, 0.387226, 0.377384, 0.36309, 0.384043, 0.332115, 0.458154, 0.332115, 0.318242, 0.335645, 0.324872, 0.268042, 0.339168, 0.339168, 0.31487, 0.321458, 0.390993, 0.281712, 0.247041, 0.284882, 0.216401, 0.209395, 0.191378, 0.31487, 0.36309, 0.239899, 0.232838, 0.209395, 0.278302, 0.30533, 0.239899, 0.18812, 0.147574, 0.083462, 0.069024, 0.056825, 0.05306, 0.043307, 0.076542, 0.106997, 0.073402, 0.120615, 0.090864, 0.05306, 0.030003, 0.038858, 0.076542, 0.109221, 0.0704, 0.049374, 0.05306, 0.067594, 0.079919, 0.155435, 0.216401, 0.281712, 0.308712, 0.216401, 0.167087, 0.179055, 0.161087, 0.243554, 0.194234, 0.216401, 0.318242, 0.384043, 0.342579, 0.342579, 0.408655, 0.490133, 0.59917, 0.480142, 0.394753, 0.335645, 0.321458, 0.281712, 0.219301, 0.196879, 0.284882, 0.387226, 0.380708, 0.380708, 0.374039, 0.342579, 0.4292, 0.328603, 0.335645, 0.311707, 0.335645, 0.31487, 0.324872, 0.264545, 0.335645, 0.4292, 0.505461, 0.454136, 0.553315, 0.59508, 0.545602, 0.529623, 0.447574, 0.356642, 0.356642, 0.25031, 0.324872, 0.324872, 0.328603, 0.349426, 0.41194, 0.380708, 0.288399, 0.308712, 0.377384, 0.377384, 0.370445, 0.36309, 0.398279, 0.30533, 0.206376, 0.271506, 0.288399, 0.36309, 0.366687, 0.295083, 0.401658, 0.308712, 0.206376, 0.281712, 0.17593, 0.11371, 0.0704, 0.11371, 0.106997, 0.100716, 0.106997, 0.106997, 0.116183, 0.06184, 0.106997, 0.122885, 0.134866, 0.066181, 0.069024, 0.125101, 0.127496, 0.079919, 0.086953, 0.144935, 0.147574, 0.161087, 0.243554, 0.25031, 0.191378, 0.17593, 0.196879, 0.179055, 0.196879, 0.111485, 0.18812, 0.116183, 0.191378, 0.147574, 0.275179, 0.284882, 0.173081, 0.239899, 0.236433, 0.298791, 0.26085, 0.264545, 0.356642, 0.352862, 0.384043, 0.414856, 0.440853, 0.414856, 0.380708, 0.321458, 0.447574, 0.458154, 0.59014, 0.468512, 0.525368, 0.525368, 0.454136, 0.557691, 0.585406, 0.626927, 0.626927, 0.712013, 0.58069, 0.553315, 0.545602, 0.465241, 0.461924, 0.324872, 0.278302, 0.275179, 0.209395, 0.122885, 0.058088, 0.025316, 0.022667, 0.01078, 0.009728, 0.008075, 0.005932, 0.004835, 0.005734, 0.004577, 0.003757, 0.005249, 0.005223, 0.00558, 0.005223, 0.004358, 0.005872, 0.006701, 0.00515, 0.007177, 0.007177, 0.006619, 0.008156, 0.008002, 0.012727, 0.009728, 0.010131, 0.010926, 0.013265, 0.007877, 0.007091, 0.006245, 0.004513, 0.003478, 0.003461, 0.003864, 0.00515, 0.005086, 0.004577, 0.004835, 0.004646, 0.006142, 0.010131, 0.008002, 0.009401, 0.009401, 0.008804, 0.012727, 0.020876, 0.016826, 0.017138, 0.032017, 0.054297, 0.045352, 0.041405, 0.023087, 0.023087, 0.023534, 0.019401, 0.013613, 0.013437, 0.014315, 0.008624, 0.007877, 0.011669, 0.015344, 0.015694, 0.014586, 0.008723, 0.008075, 0.005992, 0.005932, 0.005932, 0.00389, 0.003821, 0.004513, 0.004483, 0.004135, 0.00292, 0.002881, 0.003864, 0.003727, 0.003757, 0.003671, 0.002366, 0.002366, 0.002349, 0.001417, 0.002035, 0.002138, 0.00225, 0.003405, 0.004736, 0.00389, 0.003963, 0.005623, 0.00515, 0.004358, 0.006078, 0.008895, 0.010221, 0.008895, 0.011903, 0.009015, 0.012727, 0.025762, 0.019109, 0.014075, 0.037156, 0.022667, 0.044297], '')</t>
  </si>
  <si>
    <t>[2, 3, 4, 5, 6, 7, 8, 9, 10, 11, 12, 13, 14, 15, 16, 17, 18, 19, 20, 21, 22, 23, 24, 25, 26, 27, 28, 29, 30, 33, 34, 35, 37, 38, 39, 292, 316, 318, 319, 320, 321, 402, 404, 405, 407, 408, 409, 410, 411, 412, 413, 414]</t>
  </si>
  <si>
    <t xml:space="preserve">F5RS17|F5RS17_9ENTR histidine kinase OS=Enterobacter hormaechei ATCC 49162 </t>
  </si>
  <si>
    <t>([0.002705, 0.002435, 0.001743, 0.001722, 0.001967, 0.001533, 0.001434, 0.00146, 0.001623, 0.00225, 0.002366, 0.002057, 0.00155, 0.00155, 0.00155, 0.001855, 0.001692, 0.001623, 0.001597, 0.002349, 0.002705, 0.003821, 0.005011, 0.006619, 0.008624, 0.010372, 0.021381, 0.037156, 0.031287, 0.046336, 0.047319, 0.034068, 0.044297, 0.073402, 0.071867, 0.127496, 0.109221, 0.106997, 0.055536, 0.090864, 0.086953, 0.109221, 0.109221, 0.056825, 0.073402, 0.081712, 0.038858, 0.043307, 0.05306, 0.092881, 0.092881, 0.034884, 0.051831, 0.073402, 0.076542, 0.038858, 0.040537, 0.088832, 0.088832, 0.167087, 0.129801, 0.144935, 0.079919, 0.069024, 0.055536, 0.059222, 0.026338, 0.056825, 0.023087, 0.021816, 0.027463, 0.018787, 0.045352, 0.06312, 0.025762, 0.025762, 0.026892, 0.021381, 0.022667, 0.05306, 0.038858, 0.054297, 0.05306, 0.100716, 0.054297, 0.127496, 0.127496, 0.216401, 0.225814, 0.232838, 0.142424, 0.096677, 0.073402, 0.078022, 0.083462, 0.185198, 0.096677, 0.179055, 0.10481, 0.044297, 0.040537, 0.051831, 0.037156, 0.042364, 0.042364, 0.081712, 0.079919, 0.038858, 0.024393, 0.014075, 0.020522, 0.021381, 0.026892, 0.06312, 0.037156, 0.03976, 0.021381, 0.023534, 0.013265, 0.016021, 0.017138, 0.015694, 0.017138, 0.023087, 0.019109, 0.011903, 0.008276, 0.008723, 0.009015, 0.010372, 0.010509, 0.008525, 0.011342, 0.007177, 0.004835, 0.00558, 0.003757, 0.004976, 0.004976, 0.006194, 0.005872, 0.008804, 0.006894, 0.004577, 0.003963, 0.002727, 0.003276, 0.004247, 0.004513, 0.006039, 0.004577, 0.006374, 0.009015, 0.007555, 0.008409, 0.01227, 0.009401, 0.016528, 0.016257, 0.022667, 0.022306, 0.050641, 0.040537, 0.030003, 0.066181, 0.132295, 0.243554, 0.288399, 0.200174, 0.17593, 0.194234, 0.31487, 0.203355, 0.194234, 0.129801, 0.222385, 0.222385, 0.321458, 0.301917, 0.301917, 0.216401, 0.264545, 0.243554, 0.158265, 0.275179, 0.17593, 0.134866, 0.064632, 0.071867, 0.134866, 0.100716, 0.071867, 0.079919, 0.155435, 0.086953, 0.18812, 0.15008, 0.088832, 0.046336, 0.038042, 0.038042, 0.083462, 0.078022, 0.086953, 0.088832, 0.046336, 0.094817, 0.116183, 0.127496, 0.096677, 0.090864, 0.132295, 0.092881, 0.083462, 0.079919, 0.173081, 0.092881, 0.073402, 0.125101, 0.129801, 0.15284, 0.088832, 0.086953, 0.048328, 0.050641, 0.0704, 0.127496, 0.132295, 0.142424, 0.15284, 0.18812, 0.18812, 0.147574, 0.247041, 0.25031, 0.257454, 0.196879, 0.203355, 0.291804, 0.291804, 0.394753, 0.30533, 0.40511, 0.422041, 0.4292, 0.4292, 0.444081, 0.366687, 0.257454, 0.264545, 0.374039, 0.284882, 0.206376, 0.243554, 0.15284, 0.134866, 0.122885, 0.090864, 0.155435, 0.142424, 0.17593, 0.17593, 0.271506, 0.288399, 0.196879, 0.284882, 0.191378, 0.216401, 0.301917, 0.42561, 0.418646, 0.318242, 0.436924, 0.454136, 0.335645, 0.342579, 0.380708, 0.394753, 0.480142, 0.374039, 0.390993, 0.366687, 0.288399, 0.291804, 0.275179, 0.288399, 0.298791, 0.414856, 0.422041, 0.41194, 0.370445, 0.281712, 0.281712, 0.25406, 0.291804, 0.308712, 0.394753, 0.418646, 0.41194, 0.380708, 0.390993, 0.380708, 0.366687, 0.356642, 0.359901, 0.324872, 0.387226, 0.298791, 0.229226, 0.236433, 0.236433, 0.179055, 0.179055, 0.268042, 0.268042, 0.216401, 0.271506, 0.275179, 0.25031, 0.222385, 0.216401, 0.288399, 0.203355, 0.203355, 0.298791, 0.284882, 0.324872, 0.25031, 0.324872, 0.268042, 0.25031, 0.179055, 0.257454, 0.257454, 0.25406, 0.243554, 0.324872, 0.366687, 0.328603, 0.229226, 0.182256, 0.147574, 0.10481, 0.185198, 0.196879, 0.194234, 0.194234, 0.21291, 0.295083, 0.209395, 0.318242, 0.349426, 0.401658, 0.401658, 0.483068, 0.490133, 0.486429, 0.422041, 0.308712, 0.356642, 0.480142, 0.454136, 0.468512, 0.538167, 0.4292, 0.4292, 0.444081, 0.444081, 0.408655, 0.422041, 0.51388, 0.461924, 0.436924, 0.468512, 0.450668, 0.370445, 0.352862, 0.275179, 0.339168, 0.359901, 0.311707, 0.196879, 0.232838, 0.295083, 0.298791, 0.291804, 0.247041, 0.229226, 0.196879, 0.170161, 0.15284, 0.155435, 0.182256, 0.122885, 0.120615, 0.073402, 0.129801, 0.109221, 0.167087, 0.182256, 0.179055, 0.206376, 0.291804, 0.321458, 0.318242, 0.216401, 0.243554, 0.17593, 0.164327, 0.118441, 0.170161, 0.106997, 0.06184, 0.06184, 0.096677, 0.058088, 0.116183, 0.06184, 0.090864, 0.060549, 0.064632, 0.088832, 0.071867, 0.055536, 0.05306, 0.041405, 0.0704, 0.088832, 0.158265, 0.122885, 0.21291, 0.122885], '')</t>
  </si>
  <si>
    <t>[363, 370]</t>
  </si>
  <si>
    <t xml:space="preserve">F5RS18|F5RS18_9ENTR DNA replication terminus site-binding protein OS=Enterobacter hormaechei ATCC 49162 </t>
  </si>
  <si>
    <t>([0.11371, 0.161087, 0.206376, 0.116183, 0.147574, 0.200174, 0.134866, 0.17593, 0.209395, 0.206376, 0.158265, 0.118441, 0.142424, 0.085092, 0.139895, 0.132295, 0.203355, 0.206376, 0.194234, 0.200174, 0.206376, 0.194234, 0.125101, 0.073402, 0.116183, 0.096677, 0.086953, 0.100716, 0.048328, 0.046336, 0.032017, 0.067594, 0.116183, 0.074921, 0.10481, 0.102787, 0.102787, 0.083462, 0.15008, 0.15284, 0.155435, 0.257454, 0.173081, 0.264545, 0.352862, 0.288399, 0.332115, 0.26085, 0.332115, 0.440853, 0.450668, 0.440853, 0.40511, 0.394753, 0.436924, 0.436924, 0.349426, 0.349426, 0.295083, 0.284882, 0.191378, 0.18812, 0.164327, 0.161087, 0.15008, 0.147574, 0.15284, 0.074921, 0.066181, 0.066181, 0.067594, 0.066181, 0.116183, 0.125101, 0.137348, 0.158265, 0.182256, 0.26085, 0.26085, 0.31487, 0.281712, 0.298791, 0.295083, 0.200174, 0.321458, 0.321458, 0.25031, 0.247041, 0.281712, 0.288399, 0.288399, 0.288399, 0.288399, 0.295083, 0.25406, 0.247041, 0.247041, 0.26085, 0.236433, 0.155435, 0.191378, 0.194234, 0.26085, 0.173081, 0.264545, 0.239899, 0.155435, 0.232838, 0.328603, 0.31487, 0.401658, 0.366687, 0.335645, 0.222385, 0.232838, 0.26085, 0.173081, 0.122885, 0.118441, 0.092881, 0.161087, 0.15008, 0.17593, 0.111485, 0.158265, 0.179055, 0.15284, 0.209395, 0.196879, 0.111485, 0.185198, 0.109221, 0.086953, 0.106997, 0.18812, 0.182256, 0.116183, 0.209395, 0.278302, 0.191378, 0.17593, 0.170161, 0.109221, 0.116183, 0.158265, 0.11371, 0.096677, 0.109221, 0.074921, 0.078022, 0.096677, 0.05306, 0.098513, 0.147574, 0.164327, 0.142424, 0.139895, 0.139895, 0.118441, 0.06184, 0.10481, 0.096677, 0.078022, 0.142424, 0.129801, 0.155435, 0.155435, 0.096677, 0.096677, 0.167087, 0.092881, 0.139895, 0.21291, 0.222385, 0.225814, 0.127496, 0.092881, 0.076542, 0.132295, 0.079919, 0.155435, 0.15284, 0.243554, 0.18812, 0.173081, 0.173081, 0.191378, 0.275179, 0.366687, 0.298791, 0.257454, 0.387226, 0.281712, 0.281712, 0.271506, 0.271506, 0.366687, 0.342579, 0.275179, 0.281712, 0.366687, 0.268042, 0.278302, 0.288399, 0.384043, 0.295083, 0.301917, 0.275179, 0.185198, 0.158265, 0.216401, 0.161087, 0.158265, 0.225814, 0.243554, 0.25031, 0.236433, 0.15284, 0.25031, 0.25031, 0.239899, 0.236433, 0.352862, 0.271506, 0.264545, 0.18812, 0.281712, 0.301917, 0.21291, 0.278302, 0.30533, 0.236433, 0.21291, 0.122885, 0.125101, 0.118441, 0.116183, 0.122885, 0.194234, 0.196879, 0.222385, 0.229226, 0.15284, 0.116183, 0.120615, 0.137348, 0.200174, 0.219301, 0.127496, 0.129801, 0.132295, 0.081712, 0.073402, 0.15284, 0.203355, 0.243554, 0.247041, 0.243554, 0.243554, 0.179055, 0.120615, 0.196879, 0.203355, 0.203355, 0.229226, 0.30533, 0.196879, 0.125101, 0.120615, 0.118441, 0.206376, 0.203355, 0.298791, 0.401658, 0.31487, 0.346032, 0.335645, 0.328603, 0.239899, 0.229226, 0.324872, 0.398279, 0.346032, 0.332115, 0.447574, 0.359901, 0.356642, 0.356642, 0.352862, 0.243554, 0.352862, 0.328603, 0.271506, 0.268042, 0.173081, 0.161087, 0.106997, 0.086953, 0.102787, 0.139895, 0.116183, 0.078022, 0.058088, 0.05306, 0.035586, 0.020165, 0.028695, 0.017797, 0.025762], '')</t>
  </si>
  <si>
    <t xml:space="preserve">F5RS20|F5RS20_9ENTR Fumarate hydratase class I OS=Enterobacter hormaechei ATCC 49162 </t>
  </si>
  <si>
    <t>([0.534167, 0.352862, 0.444081, 0.342579, 0.366687, 0.384043, 0.42561, 0.458154, 0.480142, 0.51388, 0.440853, 0.394753, 0.318242, 0.225814, 0.232838, 0.203355, 0.328603, 0.239899, 0.264545, 0.25031, 0.173081, 0.144935, 0.26085, 0.137348, 0.222385, 0.225814, 0.243554, 0.247041, 0.161087, 0.106997, 0.090864, 0.102787, 0.17593, 0.281712, 0.366687, 0.339168, 0.26085, 0.247041, 0.257454, 0.247041, 0.219301, 0.295083, 0.308712, 0.26085, 0.26085, 0.247041, 0.26085, 0.222385, 0.203355, 0.185198, 0.219301, 0.161087, 0.219301, 0.239899, 0.182256, 0.17593, 0.209395, 0.295083, 0.30533, 0.31487, 0.359901, 0.40511, 0.311707, 0.225814, 0.268042, 0.387226, 0.414856, 0.422041, 0.422041, 0.422041, 0.553315, 0.622677, 0.741537, 0.728858, 0.570702, 0.534167, 0.494003, 0.40511, 0.40511, 0.291804, 0.278302, 0.308712, 0.30533, 0.384043, 0.476583, 0.377384, 0.328603, 0.264545, 0.236433, 0.26085, 0.18812, 0.11371, 0.127496, 0.118441, 0.076542, 0.129801, 0.191378, 0.219301, 0.291804, 0.281712, 0.349426, 0.339168, 0.25406, 0.243554, 0.239899, 0.216401, 0.291804, 0.31487, 0.352862, 0.36309, 0.30533, 0.288399, 0.36309, 0.324872, 0.318242, 0.398279, 0.401658, 0.40511, 0.374039, 0.346032, 0.271506, 0.271506, 0.356642, 0.436924, 0.374039, 0.295083, 0.31487, 0.324872, 0.243554, 0.236433, 0.257454, 0.328603, 0.440853, 0.36309, 0.374039, 0.291804, 0.291804, 0.288399, 0.281712, 0.281712, 0.281712, 0.281712, 0.321458, 0.278302, 0.203355, 0.257454, 0.359901, 0.291804, 0.301917, 0.387226, 0.380708, 0.359901, 0.359901, 0.278302, 0.384043, 0.349426, 0.444081, 0.36309, 0.366687, 0.281712, 0.236433, 0.268042, 0.281712, 0.281712, 0.318242, 0.408655, 0.436924, 0.335645, 0.387226, 0.278302, 0.209395, 0.139895, 0.086953, 0.066181, 0.096677, 0.076542, 0.088832, 0.081712, 0.129801, 0.100716, 0.158265, 0.219301, 0.222385, 0.200174, 0.132295, 0.085092, 0.085092, 0.085092, 0.134866, 0.134866, 0.18812, 0.185198, 0.196879, 0.278302, 0.342579, 0.346032, 0.346032, 0.278302, 0.275179, 0.288399, 0.239899, 0.164327, 0.125101, 0.137348, 0.200174, 0.225814, 0.311707, 0.30533, 0.21291, 0.206376, 0.216401, 0.216401, 0.257454, 0.236433, 0.268042, 0.268042, 0.191378, 0.203355, 0.194234, 0.173081, 0.092881, 0.106997, 0.102787, 0.137348, 0.120615, 0.125101, 0.155435, 0.127496, 0.137348, 0.196879, 0.206376, 0.139895, 0.161087, 0.191378, 0.222385, 0.18812, 0.109221, 0.142424, 0.137348, 0.209395, 0.236433, 0.25406, 0.229226, 0.318242, 0.321458, 0.25406, 0.281712, 0.288399, 0.335645, 0.31487, 0.328603, 0.342579, 0.422041, 0.422041, 0.4292, 0.461924, 0.366687, 0.444081, 0.486429, 0.42561, 0.433034, 0.36309, 0.465241, 0.570702, 0.575842, 0.494003, 0.494003, 0.4292, 0.440853, 0.390993, 0.40511, 0.40511, 0.31487, 0.308712, 0.239899, 0.225814, 0.229226, 0.335645, 0.232838, 0.222385, 0.278302, 0.264545, 0.26085, 0.155435, 0.125101, 0.122885, 0.18812, 0.179055, 0.209395, 0.147574, 0.109221, 0.10481, 0.06184, 0.116183, 0.120615, 0.185198, 0.185198, 0.185198, 0.17593, 0.194234, 0.225814, 0.173081, 0.173081, 0.216401, 0.311707, 0.281712, 0.275179, 0.185198, 0.268042, 0.232838, 0.308712, 0.394753, 0.40511, 0.398279, 0.36309, 0.332115, 0.321458, 0.243554, 0.284882, 0.284882, 0.377384, 0.342579, 0.324872, 0.236433, 0.191378, 0.206376, 0.264545, 0.194234, 0.288399, 0.298791, 0.339168, 0.359901, 0.356642, 0.342579, 0.346032, 0.271506, 0.328603, 0.349426, 0.447574, 0.36309, 0.36309, 0.346032, 0.321458, 0.401658, 0.51388, 0.608892, 0.608892, 0.575842, 0.59508, 0.58069, 0.494003, 0.494003, 0.384043, 0.398279, 0.40511, 0.521092, 0.570702, 0.534167, 0.534167, 0.4292, 0.4292, 0.401658, 0.418646, 0.370445, 0.374039, 0.374039, 0.291804, 0.308712, 0.278302, 0.335645, 0.339168, 0.408655, 0.318242, 0.394753, 0.308712, 0.31487, 0.281712, 0.321458, 0.247041, 0.161087, 0.182256, 0.247041, 0.281712, 0.281712, 0.275179, 0.247041, 0.239899, 0.295083, 0.264545, 0.247041, 0.247041, 0.257454, 0.257454, 0.26085, 0.275179, 0.356642, 0.342579, 0.36309, 0.352862, 0.359901, 0.468512, 0.545602, 0.458154, 0.370445, 0.352862, 0.447574, 0.486429, 0.505461, 0.454136, 0.370445, 0.359901, 0.332115, 0.31487, 0.335645, 0.377384, 0.359901, 0.356642, 0.390993, 0.387226, 0.390993, 0.377384, 0.318242, 0.308712, 0.387226, 0.472492, 0.398279, 0.380708, 0.401658, 0.380708, 0.465241, 0.521092, 0.626927, 0.671169, 0.618285, 0.59917, 0.642678, 0.534167, 0.458154, 0.444081, 0.436924, 0.359901, 0.458154, 0.454136, 0.465241, 0.465241, 0.461924, 0.541878, 0.5017, 0.384043, 0.339168, 0.257454, 0.25406, 0.25031, 0.247041, 0.295083, 0.281712, 0.281712, 0.377384, 0.450668, 0.370445, 0.36309, 0.458154, 0.414856, 0.352862, 0.349426, 0.342579, 0.349426, 0.346032, 0.380708, 0.366687, 0.31487, 0.31487, 0.342579, 0.346032, 0.268042, 0.25406, 0.247041, 0.278302, 0.232838, 0.194234, 0.196879, 0.134866, 0.102787, 0.132295, 0.203355, 0.200174, 0.139895, 0.132295, 0.132295, 0.086953, 0.170161, 0.161087, 0.17593, 0.196879, 0.125101, 0.216401, 0.243554, 0.173081, 0.144935, 0.137348, 0.179055, 0.203355, 0.200174, 0.155435, 0.139895, 0.090864, 0.10481, 0.116183, 0.134866, 0.147574, 0.129801, 0.137348, 0.191378, 0.161087, 0.094817, 0.10481, 0.059222, 0.058088, 0.102787, 0.100716, 0.125101, 0.116183, 0.15284, 0.137348, 0.122885, 0.122885, 0.194234, 0.11371, 0.167087, 0.147574, 0.132295, 0.225814, 0.116183, 0.134866, 0.18812, 0.161087, 0.164327, 0.21291, 0.173081, 0.134866, 0.11371, 0.092881, 0.067594, 0.042364, 0.074921, 0.139895, 0.111485, 0.069024], '')</t>
  </si>
  <si>
    <t>[0, 9, 70, 71, 72, 73, 74, 75, 263, 264, 344, 345, 346, 347, 348, 349, 355, 356, 357, 358, 401, 407, 430, 431, 432, 433, 434, 435, 436, 446, 447]</t>
  </si>
  <si>
    <t xml:space="preserve">F5RS21|F5RS21_9ENTR Mannose-6-phosphate isomerase OS=Enterobacter hormaechei ATCC 49162 </t>
  </si>
  <si>
    <t>([0.161087, 0.164327, 0.092881, 0.122885, 0.15284, 0.200174, 0.236433, 0.232838, 0.17593, 0.206376, 0.247041, 0.206376, 0.120615, 0.120615, 0.116183, 0.158265, 0.158265, 0.18812, 0.264545, 0.264545, 0.179055, 0.301917, 0.295083, 0.359901, 0.380708, 0.308712, 0.206376, 0.173081, 0.196879, 0.25031, 0.25406, 0.268042, 0.346032, 0.440853, 0.436924, 0.529623, 0.562014, 0.447574, 0.433034, 0.4292, 0.387226, 0.465241, 0.4292, 0.483068, 0.440853, 0.422041, 0.497853, 0.5017, 0.545602, 0.562014, 0.517562, 0.41194, 0.394753, 0.366687, 0.384043, 0.384043, 0.356642, 0.324872, 0.335645, 0.232838, 0.219301, 0.264545, 0.268042, 0.200174, 0.158265, 0.232838, 0.232838, 0.139895, 0.21291, 0.229226, 0.142424, 0.229226, 0.21291, 0.132295, 0.081712, 0.073402, 0.047319, 0.034068, 0.025762, 0.035586, 0.067594, 0.073402, 0.083462, 0.048328, 0.073402, 0.050641, 0.050641, 0.032677, 0.069024, 0.083462, 0.081712, 0.132295, 0.120615, 0.182256, 0.257454, 0.387226, 0.295083, 0.36309, 0.335645, 0.377384, 0.408655, 0.414856, 0.414856, 0.352862, 0.408655, 0.414856, 0.41194, 0.4292, 0.41194, 0.422041, 0.356642, 0.311707, 0.335645, 0.321458, 0.366687, 0.275179, 0.25031, 0.359901, 0.390993, 0.525368, 0.56648, 0.56648, 0.58069, 0.585406, 0.517562, 0.472492, 0.356642, 0.418646, 0.298791, 0.390993, 0.408655, 0.321458, 0.271506, 0.219301, 0.185198, 0.185198, 0.25031, 0.144935, 0.132295, 0.125101, 0.055536, 0.051831, 0.059222, 0.025762, 0.013613, 0.020876, 0.018787, 0.021816, 0.028107, 0.059222, 0.034884, 0.023534, 0.048328, 0.066181, 0.081712, 0.111485, 0.083462, 0.05306, 0.090864, 0.092881, 0.038858, 0.048328, 0.058088, 0.058088, 0.125101, 0.21291, 0.18812, 0.295083, 0.349426, 0.247041, 0.21291, 0.308712, 0.25406, 0.147574, 0.147574, 0.142424, 0.079919, 0.056825, 0.116183, 0.109221, 0.116183, 0.21291, 0.318242, 0.321458, 0.30533, 0.271506, 0.268042, 0.268042, 0.167087, 0.167087, 0.179055, 0.116183, 0.098513, 0.132295, 0.203355, 0.155435, 0.155435, 0.229226, 0.332115, 0.31487, 0.356642, 0.36309, 0.394753, 0.271506, 0.264545, 0.275179, 0.182256, 0.17593, 0.142424, 0.132295, 0.129801, 0.209395, 0.179055, 0.106997, 0.15284, 0.194234, 0.295083, 0.295083, 0.301917, 0.196879, 0.102787, 0.100716, 0.10481, 0.048328, 0.05306, 0.026338, 0.026892, 0.032017, 0.020522, 0.030611, 0.032677, 0.044297, 0.046336, 0.100716, 0.194234, 0.139895, 0.100716, 0.042364, 0.025316, 0.013265, 0.017447, 0.043307, 0.046336, 0.046336, 0.085092, 0.120615, 0.118441, 0.06312, 0.111485, 0.167087, 0.116183, 0.155435, 0.088832, 0.083462, 0.05306, 0.035586, 0.036378, 0.051831, 0.106997, 0.18812, 0.318242, 0.281712, 0.17593, 0.167087, 0.118441, 0.116183, 0.085092, 0.155435, 0.264545, 0.243554, 0.155435, 0.137348, 0.179055, 0.167087, 0.173081, 0.264545, 0.216401, 0.185198, 0.144935, 0.158265, 0.098513, 0.086953, 0.066181, 0.071867, 0.059222, 0.0704, 0.085092, 0.116183, 0.088832, 0.083462, 0.050641, 0.05306, 0.102787, 0.100716, 0.200174, 0.116183, 0.098513, 0.170161, 0.236433, 0.232838, 0.239899, 0.225814, 0.247041, 0.243554, 0.346032, 0.278302, 0.311707, 0.209395, 0.257454, 0.308712, 0.173081, 0.219301, 0.18812, 0.17593, 0.10481, 0.090864, 0.147574, 0.094817, 0.083462, 0.067594, 0.090864, 0.090864, 0.155435, 0.120615, 0.134866, 0.092881, 0.173081, 0.164327, 0.229226, 0.185198, 0.144935, 0.167087, 0.129801, 0.134866, 0.090864, 0.098513, 0.109221, 0.098513, 0.17593, 0.15284, 0.191378, 0.11371, 0.10481, 0.096677, 0.116183, 0.191378, 0.243554, 0.232838, 0.142424, 0.098513, 0.071867, 0.083462, 0.170161, 0.243554, 0.380708, 0.447574, 0.494003, 0.356642, 0.288399, 0.236433, 0.236433, 0.243554, 0.346032, 0.332115, 0.370445, 0.301917, 0.301917, 0.209395, 0.206376, 0.288399, 0.36309, 0.450668, 0.454136, 0.335645, 0.308712, 0.284882, 0.219301, 0.147574, 0.26085, 0.318242, 0.268042, 0.278302, 0.236433, 0.18812, 0.161087, 0.10481, 0.142424, 0.116183, 0.161087, 0.129801, 0.092881], '')</t>
  </si>
  <si>
    <t>[35, 36, 47, 48, 49, 50, 119, 120, 121, 122, 123, 124]</t>
  </si>
  <si>
    <t xml:space="preserve">F5RS27|F5RS27_9ENTR Bactoprenol-linked glucose translocase OS=Enterobacter hormaechei ATCC 49162 </t>
  </si>
  <si>
    <t>([0.002336, 0.003276, 0.0028, 0.00231, 0.003246, 0.004208, 0.003366, 0.002761, 0.003405, 0.002976, 0.002688, 0.002529, 0.002366, 0.001936, 0.002155, 0.002606, 0.00225, 0.001434, 0.001808, 0.001069, 0.001069, 0.001623, 0.001623, 0.002327, 0.002705, 0.001743, 0.001692, 0.002623, 0.002396, 0.002078, 0.002761, 0.002349, 0.002349, 0.002761, 0.002761, 0.002761, 0.003478, 0.003109, 0.004388, 0.003298, 0.003298, 0.002881, 0.002976, 0.002512, 0.002529, 0.001808, 0.002761, 0.001709, 0.001649, 0.002606, 0.003014, 0.00316, 0.004899, 0.006533, 0.005992, 0.007259, 0.006533, 0.00558, 0.006078, 0.004358, 0.005086, 0.008075, 0.005932, 0.004611, 0.005378, 0.004976, 0.005503, 0.005223, 0.007031, 0.004976, 0.003924, 0.003997, 0.00283, 0.002211, 0.001743, 0.002688, 0.002606, 0.003701, 0.004414, 0.00515, 0.006421, 0.009401, 0.006533, 0.007422, 0.009483, 0.006482, 0.004775, 0.005318, 0.003555, 0.003997, 0.004736, 0.004431, 0.004388, 0.004208, 0.004135, 0.003757, 0.003671, 0.002336, 0.001675, 0.001112, 0.001374, 0.001602, 0.000842, 0.000854, 0.000936, 0.000451, 0.000854, 0.001374, 0.00152, 0.002482, 0.002078, 0.001906, 0.002327, 0.001748, 0.002276, 0.002435, 0.002581, 0.001855, 0.002881, 0.003727], '')</t>
  </si>
  <si>
    <t xml:space="preserve">F5RS57|F5RS57_9ENTR Lysozyme OS=Enterobacter hormaechei ATCC 49162 </t>
  </si>
  <si>
    <t>([0.349426, 0.209395, 0.139895, 0.18812, 0.179055, 0.127496, 0.132295, 0.079919, 0.100716, 0.129801, 0.15284, 0.185198, 0.225814, 0.30533, 0.332115, 0.408655, 0.40511, 0.414856, 0.408655, 0.408655, 0.418646, 0.447574, 0.562014, 0.541878, 0.545602, 0.51388, 0.509769, 0.468512, 0.59508, 0.59508, 0.575842, 0.486429, 0.380708, 0.370445, 0.377384, 0.25406, 0.25031, 0.25031, 0.243554, 0.275179, 0.275179, 0.26085, 0.185198, 0.132295, 0.219301, 0.139895, 0.222385, 0.30533, 0.284882, 0.281712, 0.196879, 0.200174, 0.275179, 0.377384, 0.349426, 0.31487, 0.40511, 0.408655, 0.308712, 0.31487, 0.200174, 0.134866, 0.132295, 0.200174, 0.170161, 0.094817, 0.161087, 0.116183, 0.066181, 0.111485, 0.111485, 0.185198, 0.120615, 0.122885, 0.073402, 0.088832, 0.111485, 0.059222, 0.058088, 0.122885, 0.098513, 0.15284, 0.232838, 0.243554, 0.25406, 0.284882, 0.352862, 0.26085, 0.301917, 0.40511, 0.31487, 0.31487, 0.31487, 0.398279, 0.398279, 0.458154, 0.374039, 0.394753, 0.418646, 0.335645, 0.311707, 0.352862, 0.356642, 0.356642, 0.264545, 0.25406, 0.328603, 0.328603, 0.328603, 0.328603, 0.321458, 0.339168, 0.335645, 0.339168, 0.25406, 0.167087, 0.164327, 0.236433, 0.134866, 0.229226, 0.311707, 0.271506, 0.257454, 0.170161, 0.161087, 0.247041, 0.15008, 0.15008, 0.17593, 0.25406, 0.209395, 0.219301, 0.301917, 0.222385, 0.137348, 0.182256, 0.271506, 0.200174, 0.206376, 0.26085, 0.200174, 0.200174, 0.229226, 0.167087, 0.18812, 0.164327, 0.164327, 0.196879, 0.194234, 0.219301, 0.194234, 0.200174, 0.158265, 0.120615, 0.170161, 0.243554, 0.247041, 0.206376, 0.339168, 0.295083], '')</t>
  </si>
  <si>
    <t>[22, 23, 24, 25, 26, 28, 29, 30]</t>
  </si>
  <si>
    <t xml:space="preserve">F5RS69|F5RS69_9ENTR PTS family maltose/glucose porter, IIABC component OS=Enterobacter hormaechei ATCC 49162 </t>
  </si>
  <si>
    <t>([0.006245, 0.004577, 0.007091, 0.006039, 0.005992, 0.004431, 0.004414, 0.003701, 0.00389, 0.003405, 0.004414, 0.003757, 0.003804, 0.002623, 0.003053, 0.003177, 0.003461, 0.005249, 0.006039, 0.009187, 0.006795, 0.009096, 0.011669, 0.006482, 0.007315, 0.008895, 0.008624, 0.007645, 0.011669, 0.008525, 0.010672, 0.006894, 0.008156, 0.008723, 0.008525, 0.008409, 0.005992, 0.005734, 0.003701, 0.002705, 0.001855, 0.002606, 0.002581, 0.003079, 0.004513, 0.003727, 0.002581, 0.004358, 0.005932, 0.006142, 0.009865, 0.009865, 0.01204, 0.010672, 0.006701, 0.010372, 0.010372, 0.017447, 0.017447, 0.019401, 0.037156, 0.079919, 0.040537, 0.026338, 0.025762, 0.013821, 0.028695, 0.060549, 0.023534, 0.023963, 0.023963, 0.021816, 0.015078, 0.010672, 0.016528, 0.024393, 0.014586, 0.010509, 0.008624, 0.008156, 0.009015, 0.005932, 0.004247, 0.004208, 0.004921, 0.003555, 0.004899, 0.005086, 0.005318, 0.005086, 0.004835, 0.004835, 0.003512, 0.005011, 0.005011, 0.005623, 0.006701, 0.00777, 0.00777, 0.007877, 0.005249, 0.004689, 0.006567, 0.009728, 0.016021, 0.022667, 0.021816, 0.014075, 0.014315, 0.008804, 0.009483, 0.009977, 0.006619, 0.007315, 0.00558, 0.006795, 0.006142, 0.004315, 0.003461, 0.004775, 0.003963, 0.004315, 0.004513, 0.004976, 0.003701, 0.002581, 0.001808, 0.003109, 0.002881, 0.001743, 0.00225, 0.002606, 0.002529, 0.002529, 0.003431, 0.004358, 0.003727, 0.003727, 0.005223, 0.00558, 0.004135, 0.005872, 0.008276, 0.010509, 0.009294, 0.016257, 0.015078, 0.025316, 0.025316, 0.036378, 0.040537, 0.024826, 0.034068, 0.036378, 0.073402, 0.081712, 0.085092, 0.085092, 0.043307, 0.021381, 0.049374, 0.043307, 0.040537, 0.020876, 0.028695, 0.028107, 0.015078, 0.016257, 0.01078, 0.008409, 0.006894, 0.006894, 0.010672, 0.006894, 0.006894, 0.007495, 0.006078, 0.005932, 0.008276, 0.013437, 0.017797, 0.016021, 0.019401, 0.013016, 0.022667, 0.020522, 0.020522, 0.022667, 0.041405, 0.0704, 0.0704, 0.069024, 0.139895, 0.0704, 0.069024, 0.069024, 0.043307, 0.06184, 0.030611, 0.030003, 0.017797, 0.028695, 0.028695, 0.05306, 0.086953, 0.086953, 0.038858, 0.03976, 0.081712, 0.081712, 0.06184, 0.086953, 0.167087, 0.074921, 0.076542, 0.161087, 0.161087, 0.196879, 0.18812, 0.243554, 0.278302, 0.318242, 0.167087, 0.088832, 0.081712, 0.081712, 0.042364, 0.116183, 0.116183, 0.074921, 0.059222, 0.03976, 0.028695, 0.020522, 0.022306, 0.042364, 0.025316, 0.018787, 0.0198, 0.023534, 0.038042, 0.033407, 0.045352, 0.096677, 0.170161, 0.092881, 0.092881, 0.164327, 0.073402, 0.038042, 0.024826, 0.031287, 0.059222, 0.046336, 0.032017, 0.050641, 0.030003, 0.030003, 0.024393, 0.023087, 0.019401, 0.017797, 0.017138, 0.019109, 0.023534, 0.013437, 0.028107, 0.013821, 0.009187, 0.008723, 0.009015, 0.008624, 0.006795, 0.006078, 0.008804, 0.009728, 0.008075, 0.007495, 0.007177, 0.006795, 0.006795, 0.006039, 0.004646, 0.003461, 0.003298, 0.002976, 0.003053, 0.002727, 0.002761, 0.003821, 0.004388, 0.004976, 0.006421, 0.006374, 0.005378, 0.004835, 0.004835, 0.006567, 0.006619, 0.009096, 0.014783, 0.015694, 0.020522, 0.032017, 0.066181, 0.038042, 0.020522, 0.03976, 0.019109, 0.025316, 0.016021, 0.012491, 0.016257, 0.011669, 0.010672, 0.017138, 0.017138, 0.015078, 0.014315, 0.026338, 0.026338, 0.015078, 0.009294, 0.006482, 0.00515, 0.00543, 0.00543, 0.005992, 0.005086, 0.006533, 0.006039, 0.005734, 0.005734, 0.00515, 0.005623, 0.005623, 0.004208, 0.004208, 0.004135, 0.00292, 0.002881, 0.001967, 0.002349, 0.002327, 0.003177, 0.003963, 0.002512, 0.003341, 0.003109, 0.003461, 0.003924, 0.005992, 0.007877, 0.013265, 0.017447, 0.028107, 0.056825, 0.111485, 0.088832, 0.167087, 0.281712, 0.200174, 0.346032, 0.390993, 0.461924, 0.374039, 0.288399, 0.41194, 0.394753, 0.418646, 0.418646, 0.408655, 0.374039, 0.377384, 0.275179, 0.278302, 0.275179, 0.295083, 0.25031, 0.191378, 0.11371, 0.092881, 0.118441, 0.058088, 0.055536, 0.0704, 0.090864, 0.15284, 0.167087, 0.096677, 0.158265, 0.158265, 0.094817, 0.102787, 0.11371, 0.137348, 0.0704, 0.0704, 0.059222, 0.041405, 0.081712, 0.081712, 0.102787, 0.081712, 0.116183, 0.125101, 0.096677, 0.120615, 0.111485, 0.066181, 0.129801, 0.127496, 0.139895, 0.18812, 0.111485, 0.102787, 0.120615, 0.21291, 0.21291, 0.179055, 0.173081, 0.167087, 0.18812, 0.132295, 0.200174, 0.155435, 0.158265, 0.203355, 0.216401, 0.229226, 0.216401, 0.21291, 0.15008, 0.098513, 0.0704, 0.118441, 0.144935, 0.182256, 0.120615, 0.122885, 0.147574, 0.179055, 0.179055, 0.257454, 0.346032, 0.264545, 0.324872, 0.318242, 0.239899, 0.209395, 0.203355, 0.295083, 0.225814, 0.311707, 0.342579, 0.418646, 0.40511, 0.346032, 0.311707, 0.370445, 0.335645, 0.30533, 0.374039, 0.342579, 0.284882], '')</t>
  </si>
  <si>
    <t xml:space="preserve">F5RS76|F5RS76_9ENTR Ion-translocating oxidoreductase complex subunit A OS=Enterobacter hormaechei ATCC 49162 </t>
  </si>
  <si>
    <t>([0.00231, 0.001967, 0.001541, 0.001434, 0.002211, 0.003079, 0.00225, 0.002057, 0.001692, 0.001602, 0.002117, 0.00155, 0.000983, 0.000923, 0.000958, 0.001202, 0.001936, 0.001709, 0.002349, 0.003079, 0.002336, 0.00225, 0.002976, 0.004208, 0.003864, 0.003963, 0.003924, 0.005318, 0.005683, 0.008075, 0.008804, 0.008624, 0.009728, 0.013016, 0.014075, 0.028695, 0.017797, 0.009865, 0.014315, 0.021381, 0.015078, 0.018787, 0.018415, 0.009728, 0.007495, 0.009483, 0.005872, 0.003997, 0.003276, 0.00407, 0.004315, 0.003701, 0.002529, 0.002529, 0.002035, 0.002211, 0.001417, 0.002435, 0.002606, 0.002327, 0.00146, 0.001288, 0.001541, 0.001623, 0.001692, 0.002194, 0.001541, 0.001533, 0.001541, 0.001722, 0.001112, 0.000854, 0.000936, 0.001112, 0.001232, 0.001872, 0.000983, 0.001572, 0.001675, 0.001675, 0.001748, 0.002014, 0.002976, 0.00292, 0.00292, 0.00407, 0.004513, 0.006039, 0.006194, 0.005992, 0.008156, 0.008525, 0.006701, 0.009096, 0.008002, 0.006567, 0.004513, 0.008002, 0.005378, 0.003461, 0.004358, 0.005932, 0.008409, 0.006482, 0.005503, 0.00407, 0.00292, 0.002581, 0.002349, 0.0028, 0.00292, 0.002014, 0.003053, 0.002976, 0.003177, 0.003276, 0.004921, 0.006988, 0.006567, 0.006078, 0.006194, 0.006194, 0.005932, 0.004775, 0.004247, 0.003431, 0.004414, 0.003963, 0.003963, 0.004483, 0.004431, 0.004689, 0.006567, 0.003997, 0.005734, 0.003555, 0.003757, 0.003177, 0.00243, 0.001541, 0.00152, 0.001855, 0.001743, 0.001172, 0.001408, 0.002327, 0.003431, 0.002396, 0.003246, 0.002761, 0.002727, 0.003405, 0.003053, 0.003405, 0.004483, 0.004976, 0.004921, 0.006795, 0.008409, 0.013265, 0.018415, 0.020876, 0.020876, 0.011903, 0.014075, 0.014783, 0.010131, 0.009728, 0.009865, 0.00962, 0.011669, 0.009187, 0.007422, 0.007177, 0.00543, 0.006374, 0.003727, 0.005799, 0.00558, 0.003997, 0.00292, 0.003512, 0.003671, 0.003512, 0.004161, 0.004689, 0.003607, 0.003512, 0.002688, 0.003431, 0.003366, 0.002435, 0.003177], '')</t>
  </si>
  <si>
    <t xml:space="preserve">F5RS79|F5RS79_9ENTR Ion-translocating oxidoreductase complex subunit D OS=Enterobacter hormaechei ATCC 49162 </t>
  </si>
  <si>
    <t>([0.010509, 0.014586, 0.023963, 0.035586, 0.051831, 0.071867, 0.098513, 0.116183, 0.139895, 0.083462, 0.071867, 0.0704, 0.059222, 0.081712, 0.049374, 0.050641, 0.050641, 0.040537, 0.021816, 0.021381, 0.046336, 0.021381, 0.017447, 0.010672, 0.01078, 0.008075, 0.005734, 0.003757, 0.002512, 0.002482, 0.002512, 0.003014, 0.00359, 0.003555, 0.003079, 0.00389, 0.00389, 0.003478, 0.00283, 0.003963, 0.003014, 0.002606, 0.003701, 0.003727, 0.003757, 0.003757, 0.004161, 0.006142, 0.008276, 0.011903, 0.00777, 0.00777, 0.008002, 0.005503, 0.007877, 0.013821, 0.009977, 0.019401, 0.019109, 0.038858, 0.040537, 0.031287, 0.021816, 0.021816, 0.030611, 0.058088, 0.05306, 0.05306, 0.023534, 0.016528, 0.021816, 0.043307, 0.044297, 0.022667, 0.023534, 0.018106, 0.010372, 0.013613, 0.007877, 0.01227, 0.013613, 0.007877, 0.009977, 0.019401, 0.011903, 0.007645, 0.006142, 0.004899, 0.004431, 0.004483, 0.006142, 0.006142, 0.004835, 0.004577, 0.005623, 0.006078, 0.005011, 0.005086, 0.004611, 0.006533, 0.006142, 0.004208, 0.004358, 0.004835, 0.004431, 0.004431, 0.005992, 0.006988, 0.00962, 0.015694, 0.013613, 0.014586, 0.016257, 0.0198, 0.029376, 0.019109, 0.030003, 0.026892, 0.031287, 0.024393, 0.013821, 0.008624, 0.008276, 0.013265, 0.00777, 0.008723, 0.009294, 0.009728, 0.008002, 0.007877, 0.007091, 0.007877, 0.005503, 0.00558, 0.006795, 0.008276, 0.014586, 0.009015, 0.012727, 0.015694, 0.025316, 0.028695, 0.069024, 0.132295, 0.06184, 0.098513, 0.090864, 0.116183, 0.056825, 0.079919, 0.045352, 0.023087, 0.019401, 0.038042, 0.031287, 0.025316, 0.026892, 0.018787, 0.019109, 0.023963, 0.023963, 0.025316, 0.029376, 0.026338, 0.021381, 0.024826, 0.036378, 0.023087, 0.029376, 0.034068, 0.038858, 0.066181, 0.066181, 0.139895, 0.142424, 0.11371, 0.122885, 0.134866, 0.092881, 0.182256, 0.18812, 0.11371, 0.10481, 0.15284, 0.11371, 0.078022, 0.15008, 0.118441, 0.164327, 0.161087, 0.232838, 0.147574, 0.170161, 0.291804, 0.216401, 0.158265, 0.196879, 0.185198, 0.158265, 0.155435, 0.073402, 0.067594, 0.15008, 0.094817, 0.047319, 0.047319, 0.090864, 0.069024, 0.088832, 0.044297, 0.048328, 0.025316, 0.025316, 0.023534, 0.012727, 0.015694, 0.011518, 0.00777, 0.005683, 0.005799, 0.008156, 0.010672, 0.006894, 0.005086, 0.004689, 0.006619, 0.00777, 0.00777, 0.00777, 0.00558, 0.00777, 0.005503, 0.007495, 0.006795, 0.007259, 0.007877, 0.008895, 0.008525, 0.008525, 0.009294, 0.009483, 0.006701, 0.006701, 0.007877, 0.009015, 0.013437, 0.013265, 0.008409, 0.008276, 0.006533, 0.007259, 0.005086, 0.006894, 0.007645, 0.013016, 0.01078, 0.009977, 0.008804, 0.015078, 0.031287, 0.055536, 0.027463, 0.051831, 0.034068, 0.029376, 0.043307, 0.043307, 0.032017, 0.066181, 0.046336, 0.048328, 0.078022, 0.118441, 0.055536, 0.020165, 0.010372, 0.007315, 0.010926, 0.014075, 0.016826, 0.009728, 0.009728, 0.012727, 0.012491, 0.022667, 0.045352, 0.051831, 0.051831, 0.067594, 0.064632, 0.046336, 0.043307, 0.019109, 0.023534, 0.040537, 0.045352, 0.0704, 0.129801, 0.06312, 0.028695, 0.015344, 0.013437, 0.008409, 0.006482, 0.006567, 0.006245, 0.00407, 0.003864, 0.003864, 0.002705, 0.003014, 0.004247, 0.005872, 0.006795, 0.006039, 0.004513, 0.00558, 0.004899, 0.003607, 0.003671, 0.004431, 0.005992, 0.005872, 0.008624, 0.00962, 0.010672, 0.007495, 0.008276, 0.008624, 0.005992, 0.006039, 0.005734, 0.00558, 0.006078, 0.008075, 0.007091, 0.00777, 0.009096, 0.01227, 0.021816, 0.032017, 0.033407, 0.022667, 0.040537, 0.027463, 0.03976, 0.021816, 0.041405, 0.096677, 0.058088], '')</t>
  </si>
  <si>
    <t xml:space="preserve">F5RS80|F5RS80_9ENTR Ion-translocating oxidoreductase complex subunit G OS=Enterobacter hormaechei ATCC 49162 </t>
  </si>
  <si>
    <t>([0.328603, 0.21291, 0.203355, 0.127496, 0.069024, 0.0704, 0.071867, 0.073402, 0.051831, 0.067594, 0.083462, 0.06184, 0.10481, 0.088832, 0.05306, 0.043307, 0.046336, 0.054297, 0.031287, 0.032677, 0.050641, 0.050641, 0.088832, 0.06312, 0.122885, 0.225814, 0.268042, 0.271506, 0.219301, 0.298791, 0.301917, 0.311707, 0.390993, 0.359901, 0.311707, 0.288399, 0.366687, 0.359901, 0.275179, 0.264545, 0.295083, 0.301917, 0.308712, 0.203355, 0.203355, 0.194234, 0.18812, 0.191378, 0.147574, 0.232838, 0.25031, 0.239899, 0.173081, 0.102787, 0.083462, 0.092881, 0.173081, 0.139895, 0.164327, 0.232838, 0.239899, 0.206376, 0.200174, 0.191378, 0.328603, 0.422041, 0.41194, 0.335645, 0.232838, 0.232838, 0.196879, 0.18812, 0.185198, 0.247041, 0.359901, 0.436924, 0.549308, 0.461924, 0.494003, 0.387226, 0.291804, 0.335645, 0.356642, 0.332115, 0.335645, 0.268042, 0.298791, 0.308712, 0.374039, 0.370445, 0.454136, 0.486429, 0.454136, 0.374039, 0.384043, 0.295083, 0.203355, 0.122885, 0.173081, 0.170161, 0.243554, 0.225814, 0.264545, 0.243554, 0.278302, 0.209395, 0.170161, 0.142424, 0.134866, 0.137348, 0.158265, 0.161087, 0.179055, 0.206376, 0.295083, 0.30533, 0.387226, 0.5017, 0.58069, 0.490133, 0.494003, 0.497853, 0.613573, 0.51388, 0.538167, 0.538167, 0.622677, 0.618285, 0.618285, 0.632174, 0.521092, 0.5017, 0.418646, 0.40511, 0.298791, 0.268042, 0.247041, 0.236433, 0.173081, 0.11371, 0.173081, 0.173081, 0.179055, 0.194234, 0.284882, 0.298791, 0.271506, 0.17593, 0.225814, 0.170161, 0.155435, 0.225814, 0.31487, 0.390993, 0.390993, 0.517562, 0.444081, 0.454136, 0.476583, 0.41194, 0.497853, 0.494003, 0.468512, 0.450668, 0.359901, 0.352862, 0.352862, 0.377384, 0.447574, 0.414856, 0.418646, 0.436924, 0.418646, 0.346032, 0.335645, 0.335645, 0.288399, 0.384043, 0.298791, 0.200174, 0.268042, 0.288399, 0.288399, 0.239899, 0.268042, 0.321458, 0.332115, 0.219301, 0.229226, 0.26085, 0.239899, 0.295083, 0.291804, 0.247041, 0.324872, 0.356642, 0.335645, 0.342579, 0.318242, 0.387226, 0.480142, 0.497853, 0.440853, 0.41194, 0.521092, 0.42561], '')</t>
  </si>
  <si>
    <t>[76, 117, 118, 122, 123, 124, 125, 126, 127, 128, 129, 130, 131, 155, 204]</t>
  </si>
  <si>
    <t xml:space="preserve">F5RS81|F5RS81_9ENTR Ion-translocating oxidoreductase complex subunit E OS=Enterobacter hormaechei ATCC 49162 </t>
  </si>
  <si>
    <t>([0.028695, 0.013821, 0.009187, 0.012727, 0.019401, 0.030003, 0.038858, 0.035586, 0.021816, 0.016528, 0.020876, 0.015344, 0.00962, 0.009483, 0.008895, 0.006988, 0.007091, 0.006619, 0.006894, 0.007877, 0.006039, 0.006374, 0.009096, 0.015078, 0.011669, 0.011669, 0.011669, 0.009728, 0.007877, 0.011903, 0.01078, 0.010672, 0.01078, 0.014586, 0.015694, 0.031287, 0.023963, 0.013265, 0.013265, 0.024826, 0.017447, 0.030003, 0.030611, 0.015078, 0.014075, 0.010221, 0.00962, 0.006894, 0.005734, 0.008276, 0.008624, 0.009015, 0.009401, 0.018415, 0.023534, 0.025316, 0.012727, 0.023534, 0.019401, 0.046336, 0.021381, 0.021816, 0.013265, 0.009865, 0.010509, 0.007177, 0.009187, 0.009096, 0.009187, 0.009977, 0.00962, 0.007091, 0.007422, 0.007315, 0.005683, 0.004208, 0.002727, 0.00407, 0.003555, 0.003607, 0.002881, 0.002705, 0.003804, 0.003512, 0.002976, 0.004247, 0.005872, 0.004835, 0.004835, 0.004431, 0.003864, 0.002727, 0.00389, 0.003607, 0.002503, 0.00231, 0.003246, 0.004646, 0.003701, 0.003014, 0.003276, 0.00283, 0.004161, 0.004315, 0.005086, 0.00777, 0.006567, 0.004513, 0.00543, 0.004358, 0.006078, 0.009728, 0.018415, 0.018415, 0.026338, 0.027463, 0.047319, 0.033407, 0.017138, 0.026338, 0.055536, 0.042364, 0.071867, 0.035586, 0.034068, 0.032677, 0.027463, 0.027463, 0.069024, 0.0704, 0.090864, 0.064632, 0.026892, 0.016021, 0.008804, 0.010131, 0.017138, 0.010221, 0.013016, 0.025316, 0.013265, 0.008804, 0.014783, 0.016257, 0.029376, 0.032677, 0.023963, 0.012491, 0.016826, 0.015694, 0.015694, 0.021381, 0.022306, 0.025316, 0.022306, 0.041405, 0.040537, 0.022306, 0.031287, 0.030611, 0.026338, 0.026338, 0.05306, 0.026338, 0.028695, 0.018106, 0.00962, 0.015694, 0.034068, 0.034068, 0.037156, 0.06184, 0.025762, 0.019109, 0.019401, 0.027463, 0.020876, 0.012727, 0.026892, 0.044297, 0.043307, 0.034068, 0.031287, 0.016826, 0.031287, 0.015694, 0.024393, 0.038858, 0.028695, 0.015694, 0.01204, 0.008002, 0.007177, 0.007495, 0.007645, 0.00777, 0.009294, 0.012727, 0.021816, 0.018106, 0.015078, 0.015694, 0.0198, 0.032017, 0.049374, 0.059222, 0.11371, 0.11371, 0.096677, 0.139895, 0.25031, 0.288399, 0.281712, 0.318242, 0.454136, 0.557691, 0.642678, 0.575842, 0.538167, 0.525368, 0.509769, 0.494003, 0.476583, 0.454136, 0.494003, 0.541878, 0.476583, 0.440853], '')</t>
  </si>
  <si>
    <t>[215, 216, 217, 218, 219, 220, 225]</t>
  </si>
  <si>
    <t xml:space="preserve">F5RS83|F5RS83_9ENTR Dipeptide and tripeptide permease A OS=Enterobacter hormaechei ATCC 49162 </t>
  </si>
  <si>
    <t>([0.767246, 0.754692, 0.575842, 0.58069, 0.422041, 0.458154, 0.414856, 0.271506, 0.291804, 0.318242, 0.366687, 0.42561, 0.384043, 0.243554, 0.182256, 0.096677, 0.044297, 0.020522, 0.017447, 0.009728, 0.009865, 0.006482, 0.004835, 0.006619, 0.006988, 0.006482, 0.006078, 0.004976, 0.005378, 0.005318, 0.003864, 0.003671, 0.003607, 0.003053, 0.003727, 0.004513, 0.004899, 0.004899, 0.00543, 0.004414, 0.006142, 0.005932, 0.006039, 0.008156, 0.006194, 0.005992, 0.009977, 0.008723, 0.014783, 0.026338, 0.015078, 0.027463, 0.015344, 0.009015, 0.013821, 0.018787, 0.011903, 0.016826, 0.023534, 0.023087, 0.023087, 0.013016, 0.01204, 0.011903, 0.009015, 0.009483, 0.006701, 0.006194, 0.007031, 0.004835, 0.003701, 0.004921, 0.005011, 0.006795, 0.008002, 0.005872, 0.005872, 0.009187, 0.009294, 0.011342, 0.012491, 0.01078, 0.013437, 0.008804, 0.013016, 0.015078, 0.012727, 0.014315, 0.009294, 0.008002, 0.007877, 0.011106, 0.007422, 0.007031, 0.005011, 0.004976, 0.005992, 0.004358, 0.004161, 0.004135, 0.00389, 0.005086, 0.006078, 0.007315, 0.007877, 0.006142, 0.004921, 0.005086, 0.006482, 0.007177, 0.007177, 0.01078, 0.007315, 0.009294, 0.007091, 0.010131, 0.016021, 0.0198, 0.020165, 0.010509, 0.010672, 0.009294, 0.009294, 0.012727, 0.012727, 0.018787, 0.016528, 0.017447, 0.024393, 0.025762, 0.026892, 0.017797, 0.016528, 0.032017, 0.046336, 0.085092, 0.102787, 0.098513, 0.051831, 0.109221, 0.216401, 0.17593, 0.106997, 0.10481, 0.059222, 0.028695, 0.015078, 0.019109, 0.034884, 0.018106, 0.018415, 0.013821, 0.025762, 0.025762, 0.01204, 0.006894, 0.006533, 0.004835, 0.003478, 0.004135, 0.00407, 0.004483, 0.00389, 0.004315, 0.003701, 0.003864, 0.00558, 0.005223, 0.006245, 0.004736, 0.006701, 0.004976, 0.006194, 0.004161, 0.003701, 0.003963, 0.005992, 0.003997, 0.003804, 0.00515, 0.004835, 0.003405, 0.002155, 0.002976, 0.00316, 0.002705, 0.003298, 0.002117, 0.002327, 0.001434, 0.001597, 0.001675, 0.002211, 0.001748, 0.002194, 0.002503, 0.003671, 0.002503, 0.003804, 0.004775, 0.004899, 0.006567, 0.010221, 0.009294, 0.009865, 0.017138, 0.017138, 0.015344, 0.023534, 0.046336, 0.116183, 0.085092, 0.03976, 0.030611, 0.064632, 0.054297, 0.030611, 0.028107, 0.035586, 0.021381, 0.01227, 0.007877, 0.006194, 0.005223, 0.006142, 0.004921, 0.004689, 0.004431, 0.003276, 0.002727, 0.002688, 0.0028, 0.00407, 0.005683, 0.004899, 0.004161, 0.005932, 0.006567, 0.005011, 0.004611, 0.005992, 0.006374, 0.006795, 0.006701, 0.00543, 0.007091, 0.005799, 0.004315, 0.004161, 0.004135, 0.003821, 0.003431, 0.003341, 0.003461, 0.003014, 0.002529, 0.002529, 0.002057, 0.00246, 0.003276, 0.003924, 0.003478, 0.004611, 0.006194, 0.007259, 0.008723, 0.005992, 0.006482, 0.007422, 0.006894, 0.006894, 0.007495, 0.007177, 0.004921, 0.004921, 0.004921, 0.005378, 0.004388, 0.003555, 0.00231, 0.001675, 0.001335, 0.000983, 0.000936, 0.000945, 0.000721, 0.001069, 0.001675, 0.00231, 0.001743, 0.00292, 0.002705, 0.002555, 0.002688, 0.002688, 0.002555, 0.00316, 0.003366, 0.005086, 0.007877, 0.013613, 0.011669, 0.011669, 0.022306, 0.01204, 0.009483, 0.007259, 0.007259, 0.007645, 0.008624, 0.014586, 0.008075, 0.014783, 0.023963, 0.016021, 0.034068, 0.03976, 0.016021, 0.014783, 0.008002, 0.006482, 0.004513, 0.006482, 0.009401, 0.010672, 0.010672, 0.008409, 0.01204, 0.009015, 0.00558, 0.003555, 0.00359, 0.005249, 0.004247, 0.004775, 0.007315, 0.007177, 0.004611, 0.00777, 0.009015, 0.018106, 0.025762, 0.056825, 0.024393, 0.019109, 0.009483, 0.016257, 0.021381, 0.017138, 0.012491, 0.017138, 0.034884, 0.031287, 0.023534, 0.016257, 0.009728, 0.006795, 0.004689, 0.007422, 0.004775, 0.005799, 0.005503, 0.005623, 0.003701, 0.004736, 0.005734, 0.008804, 0.007422, 0.009294, 0.008409, 0.009015, 0.010926, 0.008002, 0.008525, 0.006894, 0.007495, 0.007422, 0.006988, 0.010221, 0.006194, 0.00777, 0.005683, 0.005683, 0.005623, 0.006039, 0.006988, 0.007315, 0.005011, 0.004899, 0.00359, 0.005086, 0.006619, 0.004899, 0.006421, 0.004513, 0.005503, 0.006421, 0.007091, 0.008895, 0.009401, 0.009977, 0.008723, 0.015694, 0.015694, 0.016528, 0.017447, 0.013016, 0.011106, 0.010221, 0.008624, 0.010221, 0.010221, 0.010221, 0.010672, 0.006988, 0.006988, 0.008276, 0.010372, 0.01227, 0.015078, 0.011342, 0.015344, 0.013437, 0.007555, 0.006421, 0.006078, 0.008723, 0.007177, 0.006374, 0.010131, 0.010509, 0.010672, 0.009294, 0.007091, 0.011342, 0.025316, 0.05306, 0.029376, 0.029376, 0.042364, 0.055536, 0.037156, 0.028695, 0.058088, 0.059222, 0.085092, 0.051831, 0.024393, 0.047319, 0.066181, 0.036378, 0.031287, 0.031287, 0.043307, 0.034884, 0.027463, 0.012727, 0.009977, 0.015344, 0.011903, 0.008276, 0.005249, 0.006421, 0.006421, 0.004775, 0.00558, 0.003963, 0.003727, 0.005378, 0.004736, 0.00515, 0.006619, 0.007091, 0.009015, 0.009015, 0.011106, 0.011903, 0.022667, 0.032017, 0.033407, 0.049374, 0.083462, 0.158265, 0.158265, 0.232838, 0.295083, 0.239899, 0.346032, 0.461924, 0.408655, 0.472492, 0.390993, 0.374039, 0.476583, 0.444081, 0.414856, 0.480142, 0.450668, 0.414856, 0.366687, 0.308712, 0.239899], '')</t>
  </si>
  <si>
    <t>[0, 1, 2, 3]</t>
  </si>
  <si>
    <t xml:space="preserve">F5RS92|F5RS92_9ENTR Transcriptional regulator SlyA OS=Enterobacter hormaechei ATCC 49162 </t>
  </si>
  <si>
    <t>([0.366687, 0.36309, 0.390993, 0.298791, 0.243554, 0.275179, 0.196879, 0.127496, 0.15284, 0.158265, 0.120615, 0.081712, 0.085092, 0.147574, 0.137348, 0.085092, 0.069024, 0.137348, 0.081712, 0.086953, 0.048328, 0.083462, 0.100716, 0.10481, 0.170161, 0.137348, 0.092881, 0.158265, 0.170161, 0.179055, 0.209395, 0.200174, 0.291804, 0.288399, 0.194234, 0.229226, 0.346032, 0.356642, 0.328603, 0.418646, 0.41194, 0.408655, 0.408655, 0.31487, 0.284882, 0.275179, 0.352862, 0.335645, 0.332115, 0.328603, 0.332115, 0.324872, 0.454136, 0.447574, 0.352862, 0.374039, 0.335645, 0.30533, 0.21291, 0.216401, 0.222385, 0.142424, 0.232838, 0.236433, 0.321458, 0.349426, 0.268042, 0.203355, 0.295083, 0.284882, 0.384043, 0.377384, 0.31487, 0.257454, 0.257454, 0.349426, 0.414856, 0.414856, 0.384043, 0.472492, 0.458154, 0.359901, 0.444081, 0.346032, 0.339168, 0.349426, 0.349426, 0.408655, 0.472492, 0.509769, 0.418646, 0.321458, 0.321458, 0.390993, 0.390993, 0.401658, 0.398279, 0.332115, 0.247041, 0.275179, 0.275179, 0.284882, 0.374039, 0.377384, 0.476583, 0.380708, 0.284882, 0.26085, 0.291804, 0.225814, 0.196879, 0.318242, 0.384043, 0.390993, 0.298791, 0.332115, 0.30533, 0.219301, 0.203355, 0.295083, 0.216401, 0.147574, 0.125101, 0.127496, 0.076542, 0.076542, 0.132295, 0.21291, 0.155435, 0.167087, 0.264545, 0.182256, 0.158265, 0.179055, 0.167087, 0.257454, 0.219301, 0.209395, 0.271506, 0.342579, 0.311707, 0.390993, 0.486429, 0.5017, 0.483068, 0.653063], '')</t>
  </si>
  <si>
    <t>[89, 143, 145]</t>
  </si>
  <si>
    <t xml:space="preserve">F5RS96|F5RS96_9ENTR Superoxide dismutase [Cu-Zn] OS=Enterobacter hormaechei ATCC 49162 </t>
  </si>
  <si>
    <t>([0.137348, 0.116183, 0.096677, 0.060549, 0.0704, 0.094817, 0.102787, 0.139895, 0.144935, 0.15284, 0.179055, 0.225814, 0.243554, 0.182256, 0.288399, 0.278302, 0.346032, 0.30533, 0.278302, 0.335645, 0.332115, 0.41194, 0.461924, 0.458154, 0.553315, 0.59917, 0.604312, 0.534167, 0.517562, 0.553315, 0.517562, 0.509769, 0.40511, 0.398279, 0.472492, 0.458154, 0.486429, 0.476583, 0.545602, 0.529623, 0.545602, 0.440853, 0.401658, 0.436924, 0.505461, 0.440853, 0.422041, 0.398279, 0.41194, 0.447574, 0.476583, 0.538167, 0.562014, 0.690604, 0.680603, 0.538167, 0.549308, 0.490133, 0.505461, 0.480142, 0.553315, 0.529623, 0.653063, 0.56648, 0.545602, 0.570702, 0.626927, 0.585406, 0.613573, 0.724957, 0.675549, 0.626927, 0.675549, 0.657645, 0.59917, 0.56648, 0.716283, 0.661982, 0.703578, 0.680603, 0.712013, 0.728858, 0.648219, 0.661982, 0.805026, 0.801317, 0.779859, 0.808535, 0.837511, 0.837511, 0.83125, 0.852992, 0.852992, 0.852992, 0.859585, 0.879233, 0.874069, 0.856457, 0.889439, 0.859585, 0.859585, 0.874069, 0.798249, 0.891961, 0.837511, 0.73685, 0.657645, 0.570702, 0.58069, 0.59917, 0.622677, 0.604312, 0.575842, 0.549308, 0.521092, 0.517562, 0.557691, 0.534167, 0.483068, 0.447574, 0.549308, 0.562014, 0.480142, 0.545602, 0.505461, 0.494003, 0.585406, 0.680603, 0.680603, 0.666105, 0.653063, 0.626927, 0.604312, 0.538167, 0.534167, 0.447574, 0.450668, 0.366687, 0.418646, 0.468512, 0.505461, 0.480142, 0.440853, 0.509769, 0.525368, 0.549308, 0.675549, 0.653063, 0.671169, 0.661982, 0.661982, 0.661982, 0.661982, 0.685117, 0.728858, 0.771762, 0.754692, 0.712013, 0.666105, 0.666105, 0.604312, 0.5017, 0.472492, 0.490133, 0.465241, 0.4292, 0.380708, 0.311707, 0.275179, 0.18812, 0.229226, 0.185198], '')</t>
  </si>
  <si>
    <t>[24, 25, 26, 27, 28, 29, 30, 31, 38, 39, 40, 44, 51, 52, 53, 54, 55, 56, 58, 60, 61, 62, 63, 64, 65, 66, 67, 68, 69, 70, 71, 72, 73, 74, 75, 76, 77, 78, 79, 80, 81, 82, 83, 84, 85, 86, 87, 88, 89, 90, 91, 92, 93, 94, 95, 96, 97, 98, 99, 100, 101, 102, 103, 104, 105, 106, 107, 108, 109, 110, 111, 112, 113, 114, 115, 116, 117, 120, 121, 123, 124, 126, 127, 128, 129, 130, 131, 132, 133, 134, 140, 143, 144, 145, 146, 147, 148, 149, 150, 151, 152, 153, 154, 155, 156, 157, 158, 159, 160, 161]</t>
  </si>
  <si>
    <t>(57</t>
  </si>
  <si>
    <t>76)</t>
  </si>
  <si>
    <t xml:space="preserve">F5RSA2|F5RSA2_9ENTR Lactoylglutathione lyase OS=Enterobacter hormaechei ATCC 49162 </t>
  </si>
  <si>
    <t>([0.076542, 0.122885, 0.074921, 0.111485, 0.137348, 0.167087, 0.116183, 0.15284, 0.094817, 0.0704, 0.092881, 0.127496, 0.092881, 0.090864, 0.137348, 0.106997, 0.094817, 0.078022, 0.076542, 0.074921, 0.11371, 0.116183, 0.122885, 0.196879, 0.216401, 0.239899, 0.167087, 0.236433, 0.15284, 0.25031, 0.25031, 0.21291, 0.122885, 0.122885, 0.185198, 0.122885, 0.15284, 0.18812, 0.284882, 0.359901, 0.377384, 0.387226, 0.356642, 0.278302, 0.185198, 0.17593, 0.10481, 0.170161, 0.11371, 0.185198, 0.109221, 0.161087, 0.137348, 0.232838, 0.295083, 0.216401, 0.31487, 0.239899, 0.209395, 0.196879, 0.170161, 0.10481, 0.090864, 0.111485, 0.094817, 0.129801, 0.073402, 0.129801, 0.086953, 0.147574, 0.147574, 0.206376, 0.182256, 0.257454, 0.216401, 0.158265, 0.25406, 0.229226, 0.222385, 0.219301, 0.21291, 0.25406, 0.328603, 0.328603, 0.339168, 0.36309, 0.401658, 0.476583, 0.476583, 0.509769, 0.490133, 0.51388, 0.483068, 0.505461, 0.480142, 0.51388, 0.604312, 0.585406, 0.517562, 0.525368, 0.497853, 0.398279, 0.328603, 0.352862, 0.366687, 0.384043, 0.461924, 0.450668, 0.374039, 0.339168, 0.291804, 0.318242, 0.216401, 0.200174, 0.229226, 0.203355, 0.194234, 0.200174, 0.167087, 0.216401, 0.291804, 0.31487, 0.339168, 0.394753, 0.384043, 0.352862, 0.301917, 0.26085, 0.236433, 0.308712, 0.295083, 0.384043, 0.321458, 0.41194, 0.538167], '')</t>
  </si>
  <si>
    <t>[89, 91, 93, 95, 96, 97, 98, 99, 134]</t>
  </si>
  <si>
    <t xml:space="preserve">F5RSA4|F5RSA4_9ENTR Glutaredoxin OS=Enterobacter hormaechei ATCC 49162 </t>
  </si>
  <si>
    <t>([0.390993, 0.275179, 0.26085, 0.321458, 0.366687, 0.42561, 0.346032, 0.278302, 0.216401, 0.161087, 0.155435, 0.182256, 0.185198, 0.17593, 0.196879, 0.278302, 0.179055, 0.209395, 0.298791, 0.209395, 0.21291, 0.125101, 0.191378, 0.191378, 0.182256, 0.147574, 0.086953, 0.142424, 0.182256, 0.179055, 0.26085, 0.264545, 0.194234, 0.194234, 0.21291, 0.18812, 0.116183, 0.155435, 0.079919, 0.05306, 0.100716, 0.060549, 0.069024, 0.073402, 0.092881, 0.10481, 0.139895, 0.127496, 0.118441, 0.118441, 0.196879, 0.129801, 0.17593, 0.247041, 0.161087, 0.125101, 0.134866, 0.139895, 0.185198, 0.278302, 0.243554, 0.25406, 0.339168, 0.339168, 0.243554, 0.173081, 0.167087, 0.15008, 0.243554, 0.170161, 0.142424, 0.129801, 0.196879, 0.111485, 0.129801, 0.137348, 0.10481, 0.059222, 0.116183, 0.079919, 0.044297, 0.086953, 0.071867, 0.069024, 0.122885, 0.127496, 0.18812, 0.17593, 0.118441, 0.064632, 0.100716, 0.158265, 0.164327, 0.139895, 0.182256, 0.158265, 0.15008, 0.209395, 0.288399, 0.288399, 0.339168, 0.458154, 0.472492, 0.444081, 0.461924, 0.42561, 0.505461, 0.480142, 0.450668, 0.545602, 0.680603, 0.685117, 0.626927, 0.59917, 0.657645], '')</t>
  </si>
  <si>
    <t>[106, 109, 110, 111, 112, 113, 114]</t>
  </si>
  <si>
    <t xml:space="preserve">F5RSA5|F5RSA5_9ENTR Chitinase 3 OS=Enterobacter hormaechei ATCC 49162 </t>
  </si>
  <si>
    <t>([0.076542, 0.106997, 0.096677, 0.116183, 0.185198, 0.200174, 0.21291, 0.26085, 0.271506, 0.291804, 0.311707, 0.318242, 0.311707, 0.380708, 0.505461, 0.517562, 0.549308, 0.553315, 0.666105, 0.690604, 0.694846, 0.779859, 0.724957, 0.76285, 0.784345, 0.741537, 0.745909, 0.767246, 0.775545, 0.798249, 0.805026, 0.812494, 0.798249, 0.805026, 0.775545, 0.745909, 0.73685, 0.712013, 0.759478, 0.754692, 0.750527, 0.750527, 0.707965, 0.741537, 0.767246, 0.750527, 0.759478, 0.771762, 0.76285, 0.707965, 0.694846, 0.685117, 0.685117, 0.690604, 0.707965, 0.703578, 0.622677, 0.661982, 0.707965, 0.699094, 0.685117, 0.703578, 0.716283, 0.720929, 0.741537, 0.754692, 0.771762, 0.759478, 0.728858, 0.73685, 0.694846, 0.648219, 0.671169, 0.671169, 0.680603, 0.553315, 0.557691, 0.56648, 0.56648, 0.570702, 0.575842, 0.608892, 0.59014, 0.575842, 0.59014, 0.490133, 0.450668, 0.450668, 0.41194, 0.42561, 0.433034, 0.4292, 0.447574, 0.4292, 0.380708, 0.390993, 0.486429, 0.472492, 0.538167, 0.494003, 0.5017, 0.509769, 0.468512, 0.476583, 0.486429, 0.480142, 0.557691, 0.557691, 0.570702, 0.63748, 0.56648, 0.541878, 0.613573, 0.657645, 0.575842, 0.63748, 0.613573, 0.653063, 0.58069, 0.575842, 0.5017, 0.490133, 0.483068, 0.497853, 0.486429, 0.51388, 0.534167, 0.553315, 0.575842, 0.458154, 0.450668, 0.42561, 0.447574, 0.447574, 0.374039, 0.390993, 0.311707, 0.232838, 0.185198, 0.182256, 0.173081, 0.25031, 0.191378, 0.15284, 0.158265, 0.096677, 0.086953, 0.051831, 0.06312, 0.069024, 0.118441, 0.102787, 0.170161, 0.17593, 0.15008, 0.137348, 0.182256, 0.191378, 0.278302, 0.301917, 0.352862, 0.324872, 0.352862, 0.36309, 0.42561, 0.433034, 0.529623, 0.521092, 0.517562, 0.494003, 0.494003, 0.494003, 0.521092, 0.433034, 0.377384, 0.311707, 0.298791, 0.298791, 0.366687, 0.366687, 0.36309, 0.398279, 0.418646, 0.394753, 0.418646, 0.408655, 0.408655, 0.352862, 0.346032, 0.359901, 0.264545, 0.196879, 0.196879, 0.209395, 0.278302, 0.332115, 0.328603, 0.349426, 0.352862, 0.349426, 0.366687, 0.377384, 0.366687, 0.366687, 0.377384, 0.41194, 0.328603, 0.332115, 0.311707, 0.318242, 0.374039, 0.384043, 0.440853, 0.450668, 0.440853, 0.359901, 0.25406, 0.291804, 0.366687, 0.356642, 0.275179, 0.191378, 0.185198, 0.158265, 0.164327, 0.158265, 0.109221, 0.132295, 0.127496, 0.216401, 0.21291, 0.216401, 0.209395, 0.216401, 0.182256, 0.15284, 0.203355, 0.298791, 0.346032, 0.318242, 0.284882, 0.384043, 0.458154, 0.4292], '')</t>
  </si>
  <si>
    <t>[14,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98, 100, 101, 106, 107, 108, 109, 110, 111, 112, 113, 114, 115, 116, 117, 118, 119, 120, 125, 126, 127, 128, 166, 167, 168, 172]</t>
  </si>
  <si>
    <t>(70</t>
  </si>
  <si>
    <t>70)</t>
  </si>
  <si>
    <t xml:space="preserve">F5RSA6|F5RSA6_9ENTR Superoxide dismutase OS=Enterobacter hormaechei ATCC 49162 </t>
  </si>
  <si>
    <t>([0.06184, 0.086953, 0.132295, 0.132295, 0.088832, 0.090864, 0.139895, 0.170161, 0.120615, 0.139895, 0.137348, 0.196879, 0.203355, 0.229226, 0.225814, 0.203355, 0.179055, 0.122885, 0.185198, 0.155435, 0.239899, 0.268042, 0.288399, 0.281712, 0.21291, 0.225814, 0.26085, 0.243554, 0.164327, 0.257454, 0.275179, 0.225814, 0.134866, 0.129801, 0.194234, 0.179055, 0.284882, 0.182256, 0.301917, 0.301917, 0.301917, 0.308712, 0.229226, 0.236433, 0.257454, 0.275179, 0.278302, 0.281712, 0.26085, 0.335645, 0.332115, 0.321458, 0.401658, 0.42561, 0.318242, 0.332115, 0.342579, 0.30533, 0.384043, 0.377384, 0.318242, 0.232838, 0.243554, 0.318242, 0.298791, 0.173081, 0.164327, 0.137348, 0.132295, 0.090864, 0.056825, 0.044297, 0.05306, 0.058088, 0.069024, 0.132295, 0.122885, 0.129801, 0.173081, 0.203355, 0.18812, 0.25031, 0.257454, 0.216401, 0.18812, 0.161087, 0.179055, 0.281712, 0.342579, 0.31487, 0.271506, 0.352862, 0.374039, 0.232838, 0.194234, 0.229226, 0.129801, 0.127496, 0.094817, 0.078022, 0.037156, 0.038042, 0.038042, 0.05306, 0.054297, 0.044297, 0.051831, 0.096677, 0.043307, 0.05306, 0.060549, 0.120615, 0.0704, 0.074921, 0.086953, 0.06312, 0.040537, 0.081712, 0.094817, 0.094817, 0.100716, 0.185198, 0.179055, 0.106997, 0.106997, 0.076542, 0.076542, 0.073402, 0.0704, 0.129801, 0.139895, 0.122885, 0.125101, 0.200174, 0.222385, 0.225814, 0.311707, 0.374039, 0.374039, 0.321458, 0.356642, 0.377384, 0.288399, 0.236433, 0.328603, 0.295083, 0.384043, 0.384043, 0.308712, 0.324872, 0.328603, 0.284882, 0.203355, 0.116183, 0.066181, 0.058088, 0.049374, 0.047319, 0.049374, 0.041405, 0.049374, 0.056825, 0.051831, 0.044297, 0.035586, 0.03976, 0.058088, 0.026338, 0.023534, 0.032017, 0.017138, 0.013265, 0.016528, 0.019109, 0.042364, 0.035586, 0.023534, 0.038858, 0.038042, 0.038042, 0.022306, 0.018787, 0.013613, 0.010221, 0.014075, 0.018106, 0.01204, 0.00962, 0.014315, 0.018787, 0.017138, 0.025316, 0.032017], '')</t>
  </si>
  <si>
    <t xml:space="preserve">F5RSA8|F5RSA8_9ENTR HTH-type transcriptional repressor PurR OS=Enterobacter hormaechei ATCC 49162 </t>
  </si>
  <si>
    <t>([0.222385, 0.288399, 0.219301, 0.25031, 0.288399, 0.321458, 0.349426, 0.298791, 0.31487, 0.349426, 0.30533, 0.25406, 0.298791, 0.295083, 0.384043, 0.390993, 0.275179, 0.278302, 0.278302, 0.291804, 0.301917, 0.339168, 0.328603, 0.408655, 0.377384, 0.311707, 0.209395, 0.17593, 0.203355, 0.134866, 0.125101, 0.191378, 0.194234, 0.191378, 0.116183, 0.111485, 0.122885, 0.209395, 0.236433, 0.206376, 0.167087, 0.155435, 0.15008, 0.090864, 0.083462, 0.069024, 0.109221, 0.18812, 0.222385, 0.25406, 0.339168, 0.25031, 0.232838, 0.232838, 0.15284, 0.206376, 0.216401, 0.191378, 0.191378, 0.239899, 0.271506, 0.271506, 0.179055, 0.098513, 0.132295, 0.144935, 0.127496, 0.0704, 0.076542, 0.060549, 0.040537, 0.045352, 0.079919, 0.086953, 0.096677, 0.081712, 0.10481, 0.100716, 0.100716, 0.058088, 0.054297, 0.03976, 0.028695, 0.031287, 0.06312, 0.085092, 0.06312, 0.058088, 0.106997, 0.10481, 0.074921, 0.122885, 0.109221, 0.118441, 0.109221, 0.132295, 0.147574, 0.086953, 0.086953, 0.067594, 0.090864, 0.071867, 0.122885, 0.185198, 0.264545, 0.200174, 0.200174, 0.225814, 0.239899, 0.15284, 0.100716, 0.127496, 0.078022, 0.078022, 0.081712, 0.044297, 0.064632, 0.125101, 0.191378, 0.137348, 0.111485, 0.142424, 0.129801, 0.073402, 0.085092, 0.096677, 0.079919, 0.073402, 0.076542, 0.076542, 0.144935, 0.161087, 0.147574, 0.147574, 0.116183, 0.11371, 0.11371, 0.094817, 0.094817, 0.078022, 0.116183, 0.15008, 0.164327, 0.118441, 0.194234, 0.191378, 0.173081, 0.203355, 0.132295, 0.142424, 0.222385, 0.167087, 0.120615, 0.18812, 0.247041, 0.291804, 0.185198, 0.232838, 0.203355, 0.185198, 0.21291, 0.129801, 0.096677, 0.056825, 0.125101, 0.118441, 0.10481, 0.10481, 0.15008, 0.247041, 0.15284, 0.144935, 0.122885, 0.137348, 0.142424, 0.144935, 0.167087, 0.179055, 0.239899, 0.271506, 0.284882, 0.298791, 0.398279, 0.454136, 0.529623, 0.5017, 0.418646, 0.390993, 0.390993, 0.291804, 0.225814, 0.308712, 0.281712, 0.301917, 0.408655, 0.401658, 0.374039, 0.264545, 0.264545, 0.25406, 0.191378, 0.209395, 0.219301, 0.229226, 0.167087, 0.106997, 0.073402, 0.129801, 0.15008, 0.164327, 0.164327, 0.222385, 0.257454, 0.308712, 0.356642, 0.335645, 0.219301, 0.25031, 0.301917, 0.346032, 0.349426, 0.433034, 0.318242, 0.236433, 0.229226, 0.342579, 0.458154, 0.529623, 0.51388, 0.549308, 0.541878, 0.642678, 0.534167, 0.398279, 0.311707, 0.31487, 0.31487, 0.422041, 0.346032, 0.339168, 0.352862, 0.301917, 0.288399, 0.342579, 0.328603, 0.26085, 0.216401, 0.167087, 0.17593, 0.191378, 0.106997, 0.102787, 0.074921, 0.109221, 0.132295, 0.21291, 0.222385, 0.232838, 0.15008, 0.219301, 0.196879, 0.15284, 0.185198, 0.116183, 0.144935, 0.222385, 0.225814, 0.25406, 0.291804, 0.25031, 0.236433, 0.219301, 0.137348, 0.209395, 0.243554, 0.281712, 0.17593, 0.173081, 0.170161, 0.173081, 0.173081, 0.243554, 0.352862, 0.349426, 0.454136, 0.440853, 0.346032, 0.414856, 0.4292, 0.4292, 0.4292, 0.328603, 0.436924, 0.505461, 0.41194, 0.349426, 0.387226, 0.468512, 0.380708, 0.308712, 0.398279, 0.390993, 0.380708, 0.36309, 0.377384, 0.366687, 0.380708, 0.465241, 0.384043, 0.380708, 0.308712, 0.342579, 0.472492, 0.465241, 0.418646, 0.418646, 0.468512, 0.458154, 0.461924, 0.549308, 0.545602, 0.5017, 0.517562, 0.517562, 0.538167, 0.414856, 0.414856, 0.41194, 0.318242, 0.398279, 0.384043, 0.433034, 0.408655, 0.349426, 0.321458, 0.398279, 0.483068, 0.440853, 0.408655, 0.374039, 0.332115], '')</t>
  </si>
  <si>
    <t>[184, 185, 227, 228, 229, 230, 231, 232, 293, 319, 320, 321, 322, 323, 324]</t>
  </si>
  <si>
    <t xml:space="preserve">F5RSB0|F5RSB0_9ENTR Bcr/CflA family efflux transporter OS=Enterobacter hormaechei ATCC 49162 </t>
  </si>
  <si>
    <t>([0.006701, 0.009187, 0.012727, 0.008276, 0.010131, 0.008409, 0.006421, 0.00777, 0.005623, 0.004646, 0.004835, 0.006039, 0.006142, 0.004577, 0.003212, 0.00225, 0.00246, 0.003366, 0.003109, 0.003555, 0.004247, 0.004921, 0.005086, 0.005503, 0.008409, 0.005992, 0.008276, 0.013821, 0.016528, 0.029376, 0.045352, 0.045352, 0.020522, 0.018106, 0.0198, 0.041405, 0.042364, 0.032677, 0.022306, 0.022667, 0.015694, 0.015694, 0.021816, 0.010131, 0.008002, 0.004899, 0.006039, 0.006039, 0.004208, 0.002688, 0.00231, 0.002555, 0.003298, 0.003341, 0.003341, 0.003924, 0.003997, 0.003607, 0.003701, 0.005086, 0.008002, 0.014315, 0.011342, 0.007422, 0.008156, 0.006421, 0.010372, 0.008075, 0.006619, 0.006421, 0.005799, 0.006988, 0.005249, 0.004775, 0.005623, 0.00407, 0.00389, 0.003298, 0.003607, 0.002606, 0.002014, 0.002014, 0.001855, 0.00225, 0.002727, 0.00283, 0.002976, 0.002138, 0.002623, 0.002211, 0.003276, 0.003341, 0.002606, 0.003607, 0.003212, 0.003014, 0.004208, 0.003276, 0.003246, 0.00389, 0.004689, 0.005378, 0.004135, 0.00407, 0.003366, 0.003924, 0.004689, 0.004689, 0.005011, 0.005932, 0.008895, 0.005872, 0.006078, 0.009977, 0.008156, 0.009187, 0.013613, 0.014075, 0.024393, 0.037156, 0.023963, 0.014075, 0.014075, 0.023534, 0.01204, 0.015344, 0.016826, 0.011903, 0.013437, 0.020876, 0.011106, 0.010221, 0.022306, 0.037156, 0.016257, 0.016021, 0.019401, 0.01078, 0.007091, 0.006795, 0.006567, 0.006795, 0.007315, 0.005992, 0.005011, 0.007031, 0.00558, 0.005249, 0.005318, 0.007177, 0.006245, 0.006245, 0.004315, 0.003461, 0.003997, 0.00407, 0.00316, 0.002503, 0.002482, 0.003555, 0.002529, 0.002035, 0.002035, 0.002396, 0.00243, 0.003014, 0.002623, 0.002623, 0.002529, 0.002512, 0.00246, 0.003079, 0.003727, 0.00543, 0.006245, 0.006142, 0.00962, 0.019109, 0.023534, 0.056825, 0.059222, 0.088832, 0.142424, 0.271506, 0.216401, 0.335645, 0.173081, 0.219301, 0.356642, 0.247041, 0.25031, 0.25406, 0.182256, 0.225814, 0.194234, 0.098513, 0.100716, 0.085092, 0.088832, 0.055536, 0.023534, 0.01227, 0.009015, 0.007555, 0.006078, 0.006894, 0.006567, 0.009015, 0.008624, 0.005683, 0.005223, 0.006374, 0.004577, 0.003757, 0.003864, 0.004388, 0.006194, 0.006567, 0.004431, 0.003079, 0.002761, 0.003804, 0.00558, 0.006619, 0.007555, 0.005992, 0.007315, 0.008276, 0.008409, 0.007315, 0.007877, 0.013613, 0.010221, 0.016257, 0.015344, 0.009865, 0.010926, 0.011903, 0.010926, 0.01227, 0.017447, 0.015344, 0.009483, 0.006701, 0.008276, 0.008276, 0.008276, 0.008525, 0.005932, 0.006894, 0.006795, 0.008624, 0.006078, 0.008895, 0.009187, 0.009865, 0.016021, 0.013613, 0.013613, 0.013613, 0.018106, 0.013265, 0.033407, 0.035586, 0.032017, 0.018106, 0.011903, 0.013265, 0.008409, 0.009483, 0.006567, 0.007495, 0.006701, 0.006619, 0.005683, 0.005799, 0.005799, 0.00543, 0.004358, 0.004208, 0.002727, 0.002366, 0.003555, 0.003246, 0.003757, 0.004976, 0.004921, 0.00558, 0.008409, 0.008409, 0.006894, 0.006701, 0.007495, 0.006421, 0.006988, 0.006142, 0.005011, 0.006039, 0.004358, 0.004775, 0.005011, 0.007422, 0.009401, 0.005992, 0.004315, 0.005318, 0.003864, 0.004161, 0.003727, 0.003079, 0.004358, 0.005086, 0.005249, 0.004899, 0.008156, 0.007091, 0.010509, 0.014315, 0.014315, 0.028107, 0.036378, 0.035586, 0.027463, 0.027463, 0.042364, 0.046336, 0.038858, 0.086953, 0.147574, 0.129801, 0.170161, 0.090864, 0.116183, 0.116183, 0.067594, 0.024393, 0.028695, 0.018787, 0.017797, 0.013265, 0.009015, 0.006894, 0.006567, 0.006619, 0.005623, 0.004577, 0.005503, 0.00558, 0.005932, 0.004247, 0.004247, 0.004358, 0.006078, 0.006374, 0.008804, 0.008723, 0.011518, 0.011342, 0.00962, 0.010131, 0.010926, 0.013265, 0.011669, 0.009865, 0.011669, 0.011342, 0.0198, 0.013613, 0.013613, 0.009483, 0.015694, 0.026892, 0.025316, 0.018787, 0.018106, 0.019401, 0.024393, 0.034884, 0.073402, 0.142424, 0.142424, 0.216401, 0.268042, 0.328603, 0.359901, 0.346032, 0.450668, 0.440853, 0.59508, 0.56648, 0.657645, 0.63748, 0.632174, 0.626927], '')</t>
  </si>
  <si>
    <t>[388, 389, 390, 391, 392, 393]</t>
  </si>
  <si>
    <t xml:space="preserve">F5RSB2|F5RSB2_9ENTR Riboflavin synthase OS=Enterobacter hormaechei ATCC 49162 </t>
  </si>
  <si>
    <t>([0.167087, 0.118441, 0.083462, 0.11371, 0.0704, 0.100716, 0.147574, 0.170161, 0.229226, 0.264545, 0.191378, 0.222385, 0.328603, 0.324872, 0.264545, 0.281712, 0.36309, 0.271506, 0.30533, 0.318242, 0.26085, 0.236433, 0.219301, 0.295083, 0.291804, 0.291804, 0.298791, 0.281712, 0.284882, 0.219301, 0.209395, 0.219301, 0.18812, 0.182256, 0.18812, 0.247041, 0.257454, 0.182256, 0.17593, 0.155435, 0.092881, 0.158265, 0.203355, 0.200174, 0.200174, 0.200174, 0.295083, 0.284882, 0.191378, 0.194234, 0.132295, 0.139895, 0.139895, 0.134866, 0.129801, 0.137348, 0.144935, 0.122885, 0.167087, 0.170161, 0.170161, 0.247041, 0.158265, 0.142424, 0.236433, 0.15008, 0.10481, 0.066181, 0.06184, 0.11371, 0.067594, 0.085092, 0.086953, 0.096677, 0.137348, 0.144935, 0.106997, 0.086953, 0.139895, 0.074921, 0.127496, 0.129801, 0.137348, 0.137348, 0.137348, 0.122885, 0.196879, 0.179055, 0.209395, 0.209395, 0.200174, 0.291804, 0.271506, 0.229226, 0.30533, 0.291804, 0.257454, 0.308712, 0.271506, 0.243554, 0.339168, 0.25406, 0.179055, 0.170161, 0.25031, 0.271506, 0.281712, 0.291804, 0.374039, 0.414856, 0.324872, 0.243554, 0.147574, 0.216401, 0.185198, 0.182256, 0.185198, 0.243554, 0.225814, 0.209395, 0.206376, 0.206376, 0.206376, 0.191378, 0.120615, 0.071867, 0.06184, 0.056825, 0.027463, 0.017138, 0.016528, 0.016528, 0.028107, 0.05306, 0.031287, 0.048328, 0.027463, 0.026338, 0.015078, 0.015078, 0.026338, 0.021816, 0.023534, 0.048328, 0.086953, 0.139895, 0.127496, 0.096677, 0.06184, 0.120615, 0.120615, 0.071867, 0.144935, 0.15008, 0.158265, 0.158265, 0.161087, 0.239899, 0.243554, 0.321458, 0.236433, 0.216401, 0.257454, 0.243554, 0.206376, 0.127496, 0.125101, 0.216401, 0.271506, 0.271506, 0.278302, 0.278302, 0.380708, 0.26085, 0.25406, 0.278302, 0.370445, 0.374039, 0.377384, 0.339168, 0.264545, 0.281712, 0.295083, 0.332115, 0.268042, 0.295083, 0.387226, 0.31487, 0.229226, 0.200174, 0.239899, 0.219301, 0.324872, 0.278302, 0.339168, 0.243554, 0.137348, 0.129801, 0.10481, 0.066181, 0.085092, 0.137348, 0.206376, 0.173081, 0.142424, 0.182256, 0.137348, 0.106997, 0.144935, 0.216401, 0.222385, 0.232838, 0.200174], '')</t>
  </si>
  <si>
    <t xml:space="preserve">F5RSB3|F5RSB3_9ENTR Multidrug resistance protein MdtK OS=Enterobacter hormaechei ATCC 49162 </t>
  </si>
  <si>
    <t>([0.023534, 0.01227, 0.012491, 0.008525, 0.008895, 0.006567, 0.009483, 0.008276, 0.006533, 0.005992, 0.006194, 0.007645, 0.005734, 0.004921, 0.007259, 0.009187, 0.012491, 0.008895, 0.010221, 0.006533, 0.004899, 0.007259, 0.011106, 0.009483, 0.011669, 0.011669, 0.020876, 0.017138, 0.014315, 0.026892, 0.034884, 0.048328, 0.050641, 0.058088, 0.058088, 0.040537, 0.022306, 0.021816, 0.016257, 0.016257, 0.036378, 0.06184, 0.026892, 0.014586, 0.013265, 0.021381, 0.021816, 0.01227, 0.008409, 0.008156, 0.008075, 0.009483, 0.009096, 0.006078, 0.00543, 0.004513, 0.004577, 0.004358, 0.005011, 0.008075, 0.006194, 0.004315, 0.003804, 0.00543, 0.005318, 0.00777, 0.006894, 0.007877, 0.011903, 0.020876, 0.047319, 0.054297, 0.056825, 0.032677, 0.047319, 0.092881, 0.17593, 0.139895, 0.243554, 0.243554, 0.206376, 0.167087, 0.179055, 0.129801, 0.094817, 0.167087, 0.15284, 0.098513, 0.098513, 0.059222, 0.028695, 0.014586, 0.009977, 0.006567, 0.006619, 0.005503, 0.004161, 0.004208, 0.004689, 0.004513, 0.003109, 0.002211, 0.002336, 0.003212, 0.003804, 0.003555, 0.00359, 0.003701, 0.003461, 0.00359, 0.004921, 0.005992, 0.006078, 0.006533, 0.009977, 0.015078, 0.021381, 0.023534, 0.021381, 0.014586, 0.009401, 0.017138, 0.025316, 0.026892, 0.014586, 0.011106, 0.015344, 0.012491, 0.013437, 0.023963, 0.011903, 0.007259, 0.005683, 0.005249, 0.006245, 0.004689, 0.004135, 0.004689, 0.006194, 0.006533, 0.007555, 0.01227, 0.011669, 0.009015, 0.011342, 0.0198, 0.038042, 0.03976, 0.06312, 0.051831, 0.034884, 0.044297, 0.056825, 0.122885, 0.118441, 0.054297, 0.088832, 0.059222, 0.028695, 0.016528, 0.016826, 0.013437, 0.013821, 0.009728, 0.017138, 0.011669, 0.007645, 0.004899, 0.003512, 0.00231, 0.00231, 0.002662, 0.002327, 0.002688, 0.002276, 0.003671, 0.005503, 0.003924, 0.005318, 0.007315, 0.007177, 0.006894, 0.007877, 0.007031, 0.006988, 0.005799, 0.008804, 0.010926, 0.016826, 0.019109, 0.018787, 0.010926, 0.008156, 0.010509, 0.006567, 0.008156, 0.005992, 0.004577, 0.004577, 0.004736, 0.003431, 0.003212, 0.003246, 0.003864, 0.003461, 0.004513, 0.00515, 0.004208, 0.004899, 0.005932, 0.005503, 0.008276, 0.013613, 0.023534, 0.037156, 0.096677, 0.041405, 0.064632, 0.071867, 0.167087, 0.167087, 0.185198, 0.30533, 0.194234, 0.147574, 0.194234, 0.194234, 0.11371, 0.073402, 0.073402, 0.033407, 0.069024, 0.032017, 0.036378, 0.017447, 0.013265, 0.008276, 0.011669, 0.008075, 0.006142, 0.003821, 0.003963, 0.004208, 0.004208, 0.004247, 0.003461, 0.00292, 0.00225, 0.002366, 0.003109, 0.002155, 0.002155, 0.001602, 0.002336, 0.002336, 0.002336, 0.002581, 0.002503, 0.002014, 0.00283, 0.003298, 0.004247, 0.003864, 0.004835, 0.004835, 0.004689, 0.006142, 0.005011, 0.006701, 0.005872, 0.006619, 0.009483, 0.00962, 0.01078, 0.006988, 0.004976, 0.005011, 0.005683, 0.006795, 0.009977, 0.006567, 0.007422, 0.007422, 0.006533, 0.005086, 0.005086, 0.005011, 0.005932, 0.006245, 0.006039, 0.005932, 0.006039, 0.004388, 0.005932, 0.007091, 0.011342, 0.016257, 0.031287, 0.013821, 0.0198, 0.016021, 0.030611, 0.043307, 0.043307, 0.043307, 0.076542, 0.078022, 0.15008, 0.076542, 0.127496, 0.076542, 0.170161, 0.102787, 0.127496, 0.090864, 0.064632, 0.036378, 0.023963, 0.024393, 0.036378, 0.017138, 0.010672, 0.01078, 0.007495, 0.006039, 0.004899, 0.004899, 0.005249, 0.00515, 0.004976, 0.004388, 0.003997, 0.00283, 0.002555, 0.003366, 0.004161, 0.004921, 0.007259, 0.010221, 0.007177, 0.006374, 0.00962, 0.01078, 0.008804, 0.012491, 0.022667, 0.023534, 0.016528, 0.008804, 0.006245, 0.008002, 0.008075, 0.008156, 0.008156, 0.014075, 0.008156, 0.00777, 0.00777, 0.006894, 0.004483, 0.006039, 0.006142, 0.004247, 0.005932, 0.006701, 0.006701, 0.005223, 0.005249, 0.006421, 0.009187, 0.009015, 0.01078, 0.014586, 0.028695, 0.06312, 0.059222, 0.060549, 0.026338, 0.01227, 0.008075, 0.013265, 0.007555, 0.006988, 0.008895, 0.006194, 0.004513, 0.00359, 0.003405, 0.004577, 0.003298, 0.003671, 0.004161, 0.00407, 0.002761, 0.001872, 0.001335, 0.001142, 0.001155, 0.001778, 0.00283, 0.00283, 0.002155, 0.002482, 0.00359, 0.004161, 0.004736, 0.006482, 0.009483, 0.01204, 0.01204, 0.010509, 0.006374, 0.006533, 0.006482, 0.005992, 0.005872, 0.005683, 0.006482, 0.006374, 0.006374, 0.006078, 0.007315, 0.008525, 0.007495, 0.006039, 0.004899, 0.004921, 0.00359, 0.003366, 0.003212, 0.003298, 0.003298, 0.003341, 0.004135, 0.004247, 0.006567, 0.010926, 0.0198, 0.015694, 0.018106, 0.009865, 0.006619, 0.008075, 0.009728, 0.013265, 0.013821, 0.0198, 0.022306, 0.036378, 0.026338, 0.032677, 0.023534, 0.055536, 0.116183, 0.078022, 0.051831, 0.030003], '')</t>
  </si>
  <si>
    <t xml:space="preserve">F5RSB8|F5RSB8_9ENTR Carbonic anhydrase OS=Enterobacter hormaechei ATCC 49162 </t>
  </si>
  <si>
    <t>([0.035586, 0.054297, 0.026338, 0.043307, 0.059222, 0.094817, 0.06312, 0.037156, 0.060549, 0.081712, 0.102787, 0.120615, 0.161087, 0.122885, 0.060549, 0.06184, 0.102787, 0.10481, 0.076542, 0.074921, 0.139895, 0.225814, 0.236433, 0.374039, 0.36309, 0.332115, 0.225814, 0.209395, 0.225814, 0.196879, 0.125101, 0.122885, 0.134866, 0.118441, 0.185198, 0.209395, 0.147574, 0.173081, 0.271506, 0.219301, 0.161087, 0.167087, 0.167087, 0.167087, 0.158265, 0.185198, 0.21291, 0.308712, 0.328603, 0.311707, 0.247041, 0.236433, 0.243554, 0.239899, 0.21291, 0.21291, 0.308712, 0.288399, 0.196879, 0.206376, 0.31487, 0.275179, 0.271506, 0.284882, 0.291804, 0.301917, 0.275179, 0.275179, 0.196879, 0.278302, 0.352862, 0.4292, 0.42561, 0.440853, 0.328603, 0.332115, 0.26085, 0.182256, 0.236433, 0.219301, 0.194234, 0.116183, 0.209395, 0.225814, 0.125101, 0.076542, 0.036378, 0.023087, 0.023087, 0.036378, 0.035586, 0.047319, 0.028107, 0.049374, 0.037156, 0.055536, 0.066181, 0.085092, 0.074921, 0.074921, 0.134866, 0.144935, 0.179055, 0.185198, 0.109221, 0.191378, 0.284882, 0.335645, 0.440853, 0.41194, 0.339168, 0.335645, 0.328603, 0.318242, 0.236433, 0.271506, 0.21291, 0.21291, 0.25406, 0.311707, 0.311707, 0.295083, 0.25406, 0.216401, 0.144935, 0.236433, 0.219301, 0.191378, 0.229226, 0.134866, 0.170161, 0.229226, 0.26085, 0.170161, 0.264545, 0.346032, 0.275179, 0.380708, 0.352862, 0.301917, 0.264545, 0.30533, 0.324872, 0.366687, 0.366687, 0.324872, 0.278302, 0.291804, 0.209395, 0.196879, 0.291804, 0.191378, 0.191378, 0.173081, 0.26085, 0.271506, 0.271506, 0.271506, 0.229226, 0.196879, 0.232838, 0.216401, 0.206376, 0.200174, 0.200174, 0.232838, 0.25031, 0.284882, 0.18812, 0.278302, 0.278302, 0.182256, 0.203355, 0.125101, 0.127496, 0.071867, 0.067594, 0.066181, 0.098513, 0.116183, 0.102787, 0.06312, 0.088832, 0.05306, 0.051831, 0.048328, 0.06312, 0.11371, 0.11371, 0.17593, 0.096677, 0.067594, 0.111485, 0.102787, 0.170161, 0.173081, 0.275179, 0.288399, 0.30533, 0.247041, 0.15008, 0.132295, 0.21291, 0.21291, 0.278302, 0.239899, 0.209395, 0.167087, 0.132295, 0.100716, 0.076542, 0.158265, 0.21291], '')</t>
  </si>
  <si>
    <t xml:space="preserve">F5RSD2|F5RSD2_9ENTR Pyruvate kinase OS=Enterobacter hormaechei ATCC 49162 </t>
  </si>
  <si>
    <t>([0.196879, 0.298791, 0.324872, 0.359901, 0.40511, 0.4292, 0.468512, 0.505461, 0.483068, 0.422041, 0.440853, 0.465241, 0.436924, 0.366687, 0.370445, 0.346032, 0.41194, 0.436924, 0.51388, 0.447574, 0.494003, 0.505461, 0.398279, 0.41194, 0.31487, 0.301917, 0.308712, 0.291804, 0.281712, 0.229226, 0.271506, 0.288399, 0.298791, 0.324872, 0.401658, 0.40511, 0.349426, 0.359901, 0.398279, 0.31487, 0.377384, 0.422041, 0.356642, 0.394753, 0.384043, 0.476583, 0.476583, 0.465241, 0.461924, 0.450668, 0.509769, 0.509769, 0.408655, 0.332115, 0.268042, 0.268042, 0.264545, 0.339168, 0.328603, 0.352862, 0.444081, 0.352862, 0.349426, 0.41194, 0.359901, 0.352862, 0.288399, 0.301917, 0.30533, 0.30533, 0.321458, 0.356642, 0.321458, 0.401658, 0.394753, 0.461924, 0.42561, 0.414856, 0.4292, 0.436924, 0.30533, 0.291804, 0.275179, 0.275179, 0.275179, 0.36309, 0.36309, 0.433034, 0.356642, 0.301917, 0.301917, 0.298791, 0.301917, 0.377384, 0.295083, 0.308712, 0.284882, 0.25406, 0.26085, 0.17593, 0.18812, 0.278302, 0.182256, 0.281712, 0.278302, 0.281712, 0.196879, 0.203355, 0.147574, 0.196879, 0.268042, 0.275179, 0.200174, 0.129801, 0.081712, 0.137348, 0.196879, 0.219301, 0.206376, 0.132295, 0.200174, 0.161087, 0.17593, 0.206376, 0.206376, 0.182256, 0.111485, 0.185198, 0.182256, 0.25406, 0.25031, 0.179055, 0.111485, 0.106997, 0.158265, 0.158265, 0.096677, 0.096677, 0.10481, 0.155435, 0.239899, 0.167087, 0.191378, 0.191378, 0.264545, 0.247041, 0.275179, 0.288399, 0.281712, 0.200174, 0.222385, 0.225814, 0.222385, 0.30533, 0.288399, 0.268042, 0.247041, 0.36309, 0.321458, 0.229226, 0.203355, 0.209395, 0.281712, 0.298791, 0.271506, 0.264545, 0.288399, 0.206376, 0.194234, 0.106997, 0.167087, 0.092881, 0.106997, 0.158265, 0.155435, 0.170161, 0.203355, 0.18812, 0.109221, 0.109221, 0.144935, 0.173081, 0.090864, 0.055536, 0.050641, 0.050641, 0.049374, 0.046336, 0.085092, 0.092881, 0.11371, 0.127496, 0.116183, 0.102787, 0.111485, 0.118441, 0.109221, 0.098513, 0.144935, 0.209395, 0.236433, 0.264545, 0.284882, 0.390993, 0.390993, 0.401658, 0.318242, 0.236433, 0.236433, 0.219301, 0.200174, 0.284882, 0.278302, 0.374039, 0.394753, 0.374039, 0.281712, 0.374039, 0.390993, 0.321458, 0.328603, 0.349426, 0.268042, 0.173081, 0.179055, 0.232838, 0.225814, 0.324872, 0.408655, 0.321458, 0.298791, 0.318242, 0.271506, 0.26085, 0.247041, 0.243554, 0.170161, 0.247041, 0.17593, 0.185198, 0.196879, 0.216401, 0.144935, 0.232838, 0.332115, 0.25031, 0.200174, 0.120615, 0.094817, 0.100716, 0.155435, 0.155435, 0.18812, 0.144935, 0.158265, 0.158265, 0.098513, 0.109221, 0.109221, 0.132295, 0.120615, 0.179055, 0.106997, 0.106997, 0.059222, 0.056825, 0.069024, 0.120615, 0.206376, 0.206376, 0.132295, 0.144935, 0.170161, 0.170161, 0.170161, 0.15284, 0.164327, 0.264545, 0.328603, 0.359901, 0.398279, 0.401658, 0.377384, 0.458154, 0.494003, 0.59014, 0.59508, 0.549308, 0.505461, 0.509769, 0.509769, 0.509769, 0.418646, 0.42561, 0.454136, 0.549308, 0.570702, 0.521092, 0.422041, 0.390993, 0.284882, 0.278302, 0.275179, 0.318242, 0.308712, 0.30533, 0.301917, 0.288399, 0.349426, 0.295083, 0.31487, 0.268042, 0.36309, 0.41194, 0.335645, 0.339168, 0.25031, 0.209395, 0.206376, 0.275179, 0.219301, 0.229226, 0.243554, 0.25031, 0.239899, 0.25031, 0.281712, 0.222385, 0.194234, 0.194234, 0.278302, 0.247041, 0.247041, 0.239899, 0.185198, 0.257454, 0.268042, 0.359901, 0.390993, 0.422041, 0.41194, 0.418646, 0.494003, 0.384043, 0.387226, 0.394753, 0.352862, 0.288399, 0.275179, 0.311707, 0.311707, 0.278302, 0.216401, 0.308712, 0.30533, 0.359901, 0.36309, 0.349426, 0.268042, 0.281712, 0.25031, 0.284882, 0.288399, 0.200174, 0.229226, 0.170161, 0.134866, 0.164327, 0.225814, 0.301917, 0.295083, 0.295083, 0.324872, 0.356642, 0.346032, 0.311707, 0.281712, 0.271506, 0.268042, 0.264545, 0.15284, 0.209395, 0.18812, 0.225814, 0.318242, 0.288399, 0.271506, 0.271506, 0.18812, 0.18812, 0.194234, 0.209395, 0.225814, 0.232838, 0.268042, 0.232838, 0.268042, 0.328603, 0.25031, 0.196879, 0.200174, 0.301917, 0.264545, 0.25031, 0.222385, 0.139895, 0.247041, 0.332115, 0.288399, 0.301917, 0.295083, 0.301917, 0.203355, 0.161087, 0.155435, 0.155435, 0.191378, 0.194234, 0.109221, 0.109221, 0.15284, 0.15284, 0.15284, 0.15284, 0.170161, 0.167087, 0.219301, 0.127496, 0.129801, 0.132295, 0.132295, 0.144935, 0.086953, 0.142424, 0.111485, 0.092881, 0.090864, 0.085092, 0.079919, 0.15008, 0.158265, 0.109221, 0.118441, 0.098513, 0.067594, 0.060549, 0.086953, 0.086953, 0.086953, 0.051831, 0.10481, 0.147574, 0.132295, 0.200174, 0.206376, 0.298791, 0.335645, 0.298791, 0.301917, 0.236433, 0.236433, 0.236433, 0.219301, 0.26085, 0.268042, 0.318242, 0.295083, 0.275179, 0.288399, 0.374039, 0.450668, 0.366687, 0.335645], '')</t>
  </si>
  <si>
    <t>[7, 18, 21, 50, 51, 285, 286, 287, 288, 289, 290, 291, 295, 296, 297]</t>
  </si>
  <si>
    <t xml:space="preserve">F5RSD4|F5RSD4_9ENTR ErfK/YbiS/YcfS/YnhG family protein OS=Enterobacter hormaechei ATCC 49162 </t>
  </si>
  <si>
    <t>([0.028695, 0.019401, 0.029376, 0.044297, 0.030003, 0.042364, 0.045352, 0.035586, 0.05306, 0.069024, 0.069024, 0.086953, 0.0704, 0.043307, 0.060549, 0.034884, 0.0704, 0.073402, 0.083462, 0.158265, 0.200174, 0.278302, 0.359901, 0.36309, 0.284882, 0.271506, 0.268042, 0.308712, 0.394753, 0.387226, 0.398279, 0.349426, 0.356642, 0.295083, 0.374039, 0.374039, 0.461924, 0.447574, 0.562014, 0.521092, 0.401658, 0.447574, 0.447574, 0.352862, 0.321458, 0.408655, 0.51388, 0.41194, 0.418646, 0.41194, 0.374039, 0.335645, 0.42561, 0.335645, 0.342579, 0.257454, 0.257454, 0.264545, 0.26085, 0.26085, 0.275179, 0.26085, 0.222385, 0.25031, 0.278302, 0.321458, 0.346032, 0.311707, 0.440853, 0.42561, 0.42561, 0.390993, 0.328603, 0.332115, 0.31487, 0.436924, 0.521092, 0.509769, 0.461924, 0.370445, 0.278302, 0.295083, 0.408655, 0.447574, 0.436924, 0.517562, 0.521092, 0.490133, 0.42561, 0.332115, 0.268042, 0.271506, 0.257454, 0.318242, 0.324872, 0.339168, 0.31487, 0.239899, 0.158265, 0.116183, 0.11371, 0.196879, 0.196879, 0.182256, 0.18812, 0.185198, 0.11371, 0.069024, 0.074921, 0.090864, 0.079919, 0.139895, 0.081712, 0.132295, 0.094817, 0.085092, 0.144935, 0.090864, 0.142424, 0.144935, 0.243554, 0.335645, 0.332115, 0.239899, 0.239899, 0.229226, 0.229226, 0.318242, 0.31487, 0.30533, 0.374039, 0.458154, 0.339168, 0.444081, 0.454136, 0.59014, 0.59917, 0.476583, 0.575842, 0.608892, 0.724957, 0.666105, 0.653063, 0.5017, 0.59014, 0.549308, 0.541878, 0.534167, 0.444081, 0.483068, 0.490133, 0.483068, 0.394753, 0.483068, 0.377384, 0.390993, 0.390993, 0.318242, 0.349426, 0.366687, 0.311707, 0.30533, 0.359901, 0.374039, 0.476583, 0.5017, 0.450668, 0.450668, 0.454136, 0.444081, 0.444081, 0.356642, 0.356642, 0.366687, 0.374039, 0.366687, 0.342579, 0.328603, 0.394753, 0.476583, 0.36309, 0.318242, 0.232838, 0.216401, 0.203355, 0.200174, 0.179055, 0.222385, 0.243554, 0.257454, 0.342579, 0.30533, 0.384043, 0.30533, 0.387226, 0.318242, 0.401658, 0.401658, 0.387226, 0.318242, 0.268042, 0.356642, 0.398279, 0.497853, 0.461924, 0.490133, 0.494003, 0.408655, 0.436924, 0.384043, 0.298791, 0.206376, 0.284882, 0.295083, 0.311707, 0.31487, 0.318242, 0.321458, 0.328603, 0.332115, 0.346032, 0.390993, 0.308712, 0.264545, 0.264545, 0.30533, 0.308712, 0.232838, 0.31487, 0.222385, 0.25031, 0.26085, 0.366687, 0.384043, 0.384043, 0.447574, 0.436924, 0.505461, 0.418646, 0.328603, 0.335645, 0.332115, 0.335645, 0.414856, 0.529623, 0.436924, 0.398279, 0.377384, 0.408655, 0.42561, 0.525368, 0.541878, 0.63748, 0.657645, 0.632174, 0.626927, 0.545602, 0.585406, 0.468512, 0.570702, 0.703578, 0.680603, 0.728858, 0.675549, 0.541878, 0.517562, 0.570702, 0.490133, 0.450668, 0.450668, 0.450668, 0.450668, 0.436924, 0.422041, 0.408655, 0.394753, 0.390993, 0.384043, 0.278302, 0.387226, 0.377384, 0.335645, 0.268042, 0.301917, 0.328603, 0.4292, 0.398279, 0.42561, 0.447574, 0.505461, 0.472492, 0.433034, 0.370445, 0.370445, 0.346032, 0.335645, 0.332115, 0.328603, 0.324872, 0.401658, 0.36309, 0.366687, 0.40511, 0.476583, 0.40511, 0.41194, 0.40511, 0.366687, 0.374039, 0.465241, 0.4292, 0.497853, 0.458154, 0.525368, 0.497853, 0.5017, 0.436924, 0.447574, 0.458154, 0.541878, 0.557691, 0.608892, 0.632174, 0.604312, 0.538167, 0.534167, 0.534167, 0.521092, 0.59014, 0.562014, 0.525368, 0.509769, 0.486429, 0.56648, 0.545602, 0.570702, 0.59917], '')</t>
  </si>
  <si>
    <t>[38, 39, 46, 76, 77, 85, 86, 135, 136, 138, 139, 140, 141, 142, 143, 144, 145, 146, 147, 165, 237, 244, 250, 251, 252, 253, 254, 255, 256, 257, 259, 260, 261, 262, 263, 264, 265, 266, 289, 313, 315, 319, 320, 321, 322, 323, 324, 325, 326, 327, 328, 329, 330, 331, 333, 334, 335, 336]</t>
  </si>
  <si>
    <t xml:space="preserve">F5RSD5|F5RSD5_9ENTR Cysteine desulfuration protein SufE OS=Enterobacter hormaechei ATCC 49162 </t>
  </si>
  <si>
    <t>([0.21291, 0.243554, 0.301917, 0.173081, 0.206376, 0.232838, 0.182256, 0.179055, 0.219301, 0.147574, 0.18812, 0.239899, 0.271506, 0.167087, 0.173081, 0.086953, 0.044297, 0.026892, 0.026338, 0.016528, 0.027463, 0.05306, 0.054297, 0.028107, 0.069024, 0.083462, 0.048328, 0.074921, 0.098513, 0.100716, 0.15008, 0.137348, 0.134866, 0.158265, 0.26085, 0.359901, 0.359901, 0.356642, 0.458154, 0.440853, 0.468512, 0.476583, 0.465241, 0.480142, 0.5017, 0.36309, 0.239899, 0.342579, 0.301917, 0.295083, 0.284882, 0.324872, 0.339168, 0.346032, 0.31487, 0.225814, 0.137348, 0.232838, 0.229226, 0.229226, 0.229226, 0.308712, 0.298791, 0.31487, 0.278302, 0.318242, 0.328603, 0.349426, 0.339168, 0.380708, 0.281712, 0.185198, 0.155435, 0.094817, 0.054297, 0.027463, 0.024826, 0.024826, 0.013613, 0.022667, 0.020876, 0.017138, 0.015694, 0.013437, 0.013016, 0.016257, 0.011903, 0.013016, 0.016257, 0.009865, 0.010372, 0.011106, 0.017138, 0.023963, 0.020522, 0.017138, 0.034068, 0.060549, 0.081712, 0.120615, 0.067594, 0.073402, 0.096677, 0.098513, 0.066181, 0.066181, 0.071867, 0.125101, 0.17593, 0.203355, 0.31487, 0.298791, 0.278302, 0.301917, 0.236433, 0.295083, 0.308712, 0.291804, 0.264545, 0.21291, 0.243554, 0.308712, 0.301917, 0.264545, 0.232838, 0.239899, 0.15008, 0.127496, 0.106997, 0.088832, 0.0704, 0.051831, 0.037156, 0.06312, 0.037156, 0.034068, 0.033407, 0.06312], '')</t>
  </si>
  <si>
    <t xml:space="preserve">F5RSE9|F5RSE9_9ENTR Phosphoenolpyruvate synthase OS=Enterobacter hormaechei ATCC 49162 </t>
  </si>
  <si>
    <t>([0.36309, 0.243554, 0.15284, 0.206376, 0.26085, 0.18812, 0.219301, 0.200174, 0.243554, 0.284882, 0.243554, 0.301917, 0.30533, 0.229226, 0.219301, 0.216401, 0.21291, 0.225814, 0.164327, 0.239899, 0.219301, 0.295083, 0.40511, 0.454136, 0.356642, 0.346032, 0.440853, 0.36309, 0.40511, 0.390993, 0.335645, 0.401658, 0.321458, 0.321458, 0.321458, 0.36309, 0.377384, 0.384043, 0.271506, 0.271506, 0.278302, 0.359901, 0.332115, 0.324872, 0.335645, 0.318242, 0.324872, 0.236433, 0.21291, 0.144935, 0.158265, 0.203355, 0.200174, 0.26085, 0.196879, 0.271506, 0.243554, 0.229226, 0.15008, 0.158265, 0.196879, 0.127496, 0.076542, 0.100716, 0.088832, 0.106997, 0.196879, 0.118441, 0.191378, 0.30533, 0.318242, 0.30533, 0.31487, 0.232838, 0.206376, 0.268042, 0.222385, 0.209395, 0.182256, 0.281712, 0.281712, 0.268042, 0.359901, 0.349426, 0.247041, 0.170161, 0.179055, 0.170161, 0.291804, 0.170161, 0.167087, 0.268042, 0.281712, 0.182256, 0.281712, 0.308712, 0.281712, 0.222385, 0.225814, 0.275179, 0.229226, 0.229226, 0.239899, 0.239899, 0.25031, 0.335645, 0.394753, 0.394753, 0.40511, 0.335645, 0.458154, 0.41194, 0.374039, 0.243554, 0.295083, 0.206376, 0.209395, 0.236433, 0.321458, 0.288399, 0.278302, 0.275179, 0.384043, 0.387226, 0.332115, 0.454136, 0.468512, 0.468512, 0.450668, 0.324872, 0.324872, 0.31487, 0.356642, 0.370445, 0.505461, 0.549308, 0.497853, 0.40511, 0.422041, 0.356642, 0.398279, 0.394753, 0.335645, 0.335645, 0.288399, 0.26085, 0.15008, 0.092881, 0.094817, 0.06184, 0.118441, 0.144935, 0.098513, 0.047319, 0.036378, 0.031287, 0.018787, 0.019109, 0.034068, 0.034068, 0.054297, 0.041405, 0.024393, 0.042364, 0.021816, 0.025762, 0.026338, 0.047319, 0.079919, 0.096677, 0.081712, 0.092881, 0.094817, 0.139895, 0.236433, 0.203355, 0.179055, 0.179055, 0.288399, 0.247041, 0.236433, 0.173081, 0.209395, 0.295083, 0.257454, 0.284882, 0.284882, 0.349426, 0.359901, 0.281712, 0.284882, 0.377384, 0.36309, 0.356642, 0.288399, 0.25031, 0.209395, 0.239899, 0.236433, 0.25406, 0.288399, 0.301917, 0.366687, 0.359901, 0.25031, 0.30533, 0.377384, 0.311707, 0.247041, 0.142424, 0.129801, 0.134866, 0.134866, 0.116183, 0.064632, 0.098513, 0.076542, 0.144935, 0.155435, 0.196879, 0.129801, 0.085092, 0.081712, 0.083462, 0.069024, 0.088832, 0.088832, 0.100716, 0.15284, 0.222385, 0.225814, 0.219301, 0.155435, 0.164327, 0.185198, 0.30533, 0.308712, 0.308712, 0.281712, 0.236433, 0.291804, 0.356642, 0.454136, 0.414856, 0.349426, 0.311707, 0.384043, 0.370445, 0.346032, 0.298791, 0.284882, 0.390993, 0.476583, 0.549308, 0.454136, 0.458154, 0.390993, 0.308712, 0.30533, 0.30533, 0.36309, 0.356642, 0.36309, 0.346032, 0.384043, 0.454136, 0.525368, 0.534167, 0.461924, 0.461924, 0.414856, 0.42561, 0.436924, 0.374039, 0.408655, 0.497853, 0.51388, 0.56648, 0.675549, 0.795062, 0.819762, 0.666105, 0.666105, 0.545602, 0.541878, 0.541878, 0.509769, 0.529623, 0.450668, 0.538167, 0.545602, 0.549308, 0.509769, 0.494003, 0.58069, 0.517562, 0.440853, 0.440853, 0.352862, 0.366687, 0.349426, 0.356642, 0.36309, 0.36309, 0.444081, 0.468512, 0.418646, 0.458154, 0.36309, 0.440853, 0.339168, 0.301917, 0.377384, 0.41194, 0.418646, 0.418646, 0.450668, 0.517562, 0.505461, 0.509769, 0.401658, 0.328603, 0.264545, 0.36309, 0.335645, 0.339168, 0.335645, 0.384043, 0.377384, 0.394753, 0.384043, 0.476583, 0.5017, 0.505461, 0.505461, 0.444081, 0.401658, 0.40511, 0.40511, 0.321458, 0.401658, 0.418646, 0.509769, 0.549308, 0.545602, 0.575842, 0.570702, 0.458154, 0.390993, 0.36309, 0.436924, 0.433034, 0.4292, 0.40511, 0.332115, 0.318242, 0.384043, 0.41194, 0.324872, 0.324872, 0.387226, 0.380708, 0.486429, 0.414856, 0.433034, 0.36309, 0.291804, 0.301917, 0.380708, 0.36309, 0.387226, 0.387226, 0.356642, 0.366687, 0.387226, 0.384043, 0.394753, 0.418646, 0.418646, 0.509769, 0.444081, 0.390993, 0.332115, 0.30533, 0.374039, 0.342579, 0.408655, 0.494003, 0.521092, 0.521092, 0.509769, 0.525368, 0.541878, 0.490133, 0.440853, 0.436924, 0.51388, 0.472492, 0.41194, 0.387226, 0.301917, 0.301917, 0.380708, 0.450668, 0.444081, 0.433034, 0.465241, 0.461924, 0.454136, 0.349426, 0.342579, 0.394753, 0.349426, 0.239899, 0.236433, 0.243554, 0.25031, 0.271506, 0.216401, 0.239899, 0.185198, 0.288399, 0.318242, 0.25406, 0.185198, 0.185198, 0.127496, 0.127496, 0.134866, 0.109221, 0.170161, 0.182256, 0.209395, 0.200174, 0.275179, 0.366687, 0.40511, 0.414856, 0.408655, 0.42561, 0.433034, 0.458154, 0.42561, 0.380708, 0.41194, 0.494003, 0.494003, 0.59917, 0.608892, 0.59508, 0.517562, 0.447574, 0.335645, 0.30533, 0.356642, 0.278302, 0.191378, 0.191378, 0.10481, 0.098513, 0.098513, 0.092881, 0.132295, 0.132295, 0.194234, 0.164327, 0.155435, 0.164327, 0.122885, 0.139895, 0.15008, 0.155435, 0.239899, 0.247041, 0.271506, 0.182256, 0.219301, 0.25406, 0.25406, 0.288399, 0.284882, 0.356642, 0.394753, 0.40511, 0.401658, 0.366687, 0.328603, 0.328603, 0.219301, 0.229226, 0.134866, 0.079919, 0.15284, 0.134866, 0.222385, 0.222385, 0.243554, 0.281712, 0.243554, 0.203355, 0.264545, 0.191378, 0.200174, 0.098513, 0.055536, 0.033407, 0.043307, 0.081712, 0.059222, 0.067594, 0.079919, 0.086953, 0.134866, 0.134866, 0.125101, 0.094817, 0.059222, 0.054297, 0.06184, 0.051831, 0.069024, 0.073402, 0.125101, 0.120615, 0.17593, 0.243554, 0.25031, 0.25406, 0.268042, 0.324872, 0.324872, 0.321458, 0.40511, 0.366687, 0.295083, 0.291804, 0.321458, 0.308712, 0.398279, 0.377384, 0.517562, 0.497853, 0.505461, 0.377384, 0.281712, 0.247041, 0.25406, 0.324872, 0.229226, 0.225814, 0.225814, 0.308712, 0.222385, 0.179055, 0.225814, 0.185198, 0.194234, 0.167087, 0.219301, 0.125101, 0.074921, 0.076542, 0.078022, 0.067594, 0.088832, 0.090864, 0.090864, 0.088832, 0.054297, 0.092881, 0.092881, 0.042364, 0.041405, 0.073402, 0.094817, 0.096677, 0.092881, 0.076542, 0.098513, 0.071867, 0.090864, 0.144935, 0.122885, 0.137348, 0.137348, 0.118441, 0.196879, 0.291804, 0.308712, 0.408655, 0.422041, 0.422041, 0.58069, 0.538167, 0.444081, 0.433034, 0.308712, 0.394753, 0.42561, 0.380708, 0.465241, 0.534167, 0.440853, 0.370445, 0.352862, 0.374039, 0.468512, 0.346032, 0.311707, 0.308712, 0.219301, 0.118441, 0.092881, 0.046336, 0.066181, 0.0704, 0.078022, 0.125101, 0.086953, 0.083462, 0.098513, 0.066181, 0.066181, 0.120615, 0.185198, 0.15284, 0.137348, 0.085092, 0.164327, 0.17593, 0.116183, 0.185198, 0.203355, 0.196879, 0.191378, 0.206376, 0.17593, 0.111485, 0.129801, 0.191378, 0.139895, 0.15008, 0.21291, 0.18812, 0.173081, 0.137348, 0.118441, 0.079919, 0.137348, 0.142424, 0.083462, 0.10481, 0.094817, 0.161087, 0.191378, 0.194234, 0.161087, 0.257454, 0.321458, 0.339168, 0.342579, 0.41194, 0.318242, 0.30533, 0.25406, 0.179055, 0.179055, 0.209395, 0.196879, 0.203355, 0.122885, 0.216401, 0.247041, 0.26085, 0.219301, 0.15284, 0.155435, 0.137348, 0.15284, 0.164327, 0.083462, 0.047319, 0.05306, 0.090864, 0.048328, 0.088832, 0.142424, 0.094817, 0.11371, 0.109221, 0.098513, 0.155435, 0.134866, 0.144935, 0.111485, 0.137348, 0.21291, 0.209395, 0.209395, 0.125101, 0.118441, 0.132295, 0.206376, 0.18812, 0.194234, 0.298791, 0.281712, 0.216401, 0.257454, 0.25406, 0.359901, 0.278302, 0.179055, 0.179055, 0.18812, 0.216401, 0.219301, 0.229226, 0.281712, 0.247041, 0.324872, 0.295083, 0.298791, 0.203355, 0.206376, 0.164327, 0.142424, 0.085092, 0.125101, 0.15008, 0.129801, 0.11371, 0.173081, 0.284882, 0.271506, 0.247041, 0.164327, 0.109221, 0.096677, 0.067594, 0.066181, 0.067594, 0.086953, 0.137348, 0.247041, 0.243554, 0.295083, 0.324872, 0.436924, 0.454136, 0.377384, 0.380708, 0.356642, 0.271506, 0.182256, 0.15284, 0.167087, 0.275179, 0.339168, 0.247041, 0.349426, 0.418646, 0.328603, 0.318242, 0.232838, 0.203355, 0.243554, 0.243554, 0.247041, 0.167087, 0.109221, 0.203355, 0.236433, 0.179055, 0.185198, 0.26085, 0.21291, 0.17593, 0.17593, 0.11371, 0.191378, 0.173081, 0.15284, 0.209395, 0.185198, 0.257454, 0.21291, 0.139895, 0.096677, 0.067594, 0.092881, 0.132295], '')</t>
  </si>
  <si>
    <t>[134, 135, 253, 266, 267, 276, 277, 278, 279, 280, 281, 282, 283, 284, 285, 286, 287, 289, 290, 291, 292, 294, 295, 317, 318, 319, 332, 333, 334, 342, 343, 344, 345, 346, 379, 388, 389, 390, 391, 392, 396, 447, 448, 449, 450, 540, 542, 592, 593, 601]</t>
  </si>
  <si>
    <t xml:space="preserve">F5RSF1|F5RSF1_9ENTR Phospho-2-dehydro-3-deoxyheptonate aldolase OS=Enterobacter hormaechei ATCC 49162 </t>
  </si>
  <si>
    <t>([0.575842, 0.422041, 0.458154, 0.483068, 0.394753, 0.339168, 0.370445, 0.4292, 0.414856, 0.444081, 0.380708, 0.384043, 0.366687, 0.288399, 0.288399, 0.318242, 0.25031, 0.332115, 0.30533, 0.308712, 0.275179, 0.25031, 0.339168, 0.342579, 0.278302, 0.359901, 0.387226, 0.384043, 0.352862, 0.377384, 0.366687, 0.352862, 0.390993, 0.394753, 0.384043, 0.298791, 0.281712, 0.339168, 0.352862, 0.387226, 0.374039, 0.436924, 0.384043, 0.298791, 0.225814, 0.225814, 0.139895, 0.161087, 0.18812, 0.142424, 0.144935, 0.085092, 0.144935, 0.142424, 0.086953, 0.15008, 0.191378, 0.155435, 0.129801, 0.125101, 0.071867, 0.06184, 0.06184, 0.098513, 0.098513, 0.147574, 0.209395, 0.216401, 0.216401, 0.200174, 0.25406, 0.173081, 0.271506, 0.275179, 0.264545, 0.268042, 0.275179, 0.216401, 0.18812, 0.18812, 0.179055, 0.268042, 0.209395, 0.127496, 0.139895, 0.209395, 0.232838, 0.222385, 0.31487, 0.25406, 0.179055, 0.179055, 0.167087, 0.158265, 0.15284, 0.096677, 0.094817, 0.086953, 0.147574, 0.229226, 0.271506, 0.191378, 0.196879, 0.278302, 0.380708, 0.278302, 0.281712, 0.18812, 0.200174, 0.196879, 0.26085, 0.236433, 0.209395, 0.225814, 0.200174, 0.203355, 0.281712, 0.288399, 0.209395, 0.137348, 0.122885, 0.079919, 0.142424, 0.142424, 0.088832, 0.088832, 0.102787, 0.122885, 0.173081, 0.139895, 0.139895, 0.15284, 0.139895, 0.10481, 0.170161, 0.158265, 0.11371, 0.116183, 0.17593, 0.264545, 0.243554, 0.155435, 0.182256, 0.179055, 0.106997, 0.109221, 0.109221, 0.088832, 0.073402, 0.059222, 0.041405, 0.040537, 0.030611, 0.059222, 0.100716, 0.098513, 0.134866, 0.185198, 0.194234, 0.129801, 0.122885, 0.209395, 0.308712, 0.30533, 0.268042, 0.349426, 0.40511, 0.324872, 0.422041, 0.342579, 0.40511, 0.42561, 0.4292, 0.352862, 0.349426, 0.356642, 0.349426, 0.335645, 0.346032, 0.332115, 0.42561, 0.42561, 0.42561, 0.332115, 0.342579, 0.308712, 0.318242, 0.318242, 0.318242, 0.321458, 0.370445, 0.339168, 0.40511, 0.374039, 0.476583, 0.483068, 0.440853, 0.346032, 0.264545, 0.25406, 0.288399, 0.288399, 0.281712, 0.288399, 0.36309, 0.398279, 0.4292, 0.422041, 0.370445, 0.359901, 0.36309, 0.398279, 0.398279, 0.394753, 0.433034, 0.468512, 0.36309, 0.394753, 0.497853, 0.5017, 0.42561, 0.36309, 0.356642, 0.356642, 0.346032, 0.342579, 0.328603, 0.394753, 0.398279, 0.384043, 0.483068, 0.444081, 0.450668, 0.465241, 0.390993, 0.352862, 0.291804, 0.36309, 0.268042, 0.281712, 0.356642, 0.352862, 0.356642, 0.370445, 0.275179, 0.284882, 0.21291, 0.25031, 0.236433, 0.232838, 0.25031, 0.194234, 0.167087, 0.167087, 0.092881, 0.139895, 0.167087, 0.18812, 0.222385, 0.219301, 0.21291, 0.206376, 0.295083, 0.324872, 0.308712, 0.41194, 0.408655, 0.408655, 0.387226, 0.311707, 0.209395, 0.301917, 0.374039, 0.370445, 0.264545, 0.370445, 0.384043, 0.30533, 0.30533, 0.295083, 0.394753, 0.380708, 0.387226, 0.349426, 0.271506, 0.264545, 0.264545, 0.182256, 0.225814, 0.191378, 0.264545, 0.359901, 0.247041, 0.161087, 0.209395, 0.324872, 0.311707, 0.30533, 0.387226, 0.377384, 0.308712, 0.25031, 0.225814, 0.219301, 0.257454, 0.339168, 0.308712, 0.25031, 0.236433, 0.264545, 0.298791, 0.278302, 0.203355, 0.301917, 0.390993, 0.42561, 0.301917, 0.222385, 0.219301, 0.139895, 0.158265, 0.236433, 0.291804, 0.335645, 0.26085, 0.182256, 0.116183, 0.15284, 0.196879, 0.200174, 0.179055, 0.15008, 0.132295, 0.139895, 0.147574, 0.134866, 0.109221, 0.11371, 0.147574, 0.125101, 0.173081, 0.129801, 0.094817, 0.071867, 0.044297, 0.066181, 0.100716, 0.161087], '')</t>
  </si>
  <si>
    <t>[0, 219]</t>
  </si>
  <si>
    <t xml:space="preserve">F5RSG1|F5RSG1_9ENTR Vitamin B12 import ATP-binding protein BtuD OS=Enterobacter hormaechei ATCC 49162 </t>
  </si>
  <si>
    <t>([0.069024, 0.102787, 0.137348, 0.173081, 0.21291, 0.144935, 0.200174, 0.275179, 0.222385, 0.257454, 0.25031, 0.264545, 0.191378, 0.284882, 0.332115, 0.377384, 0.390993, 0.377384, 0.288399, 0.281712, 0.271506, 0.236433, 0.236433, 0.275179, 0.291804, 0.288399, 0.346032, 0.321458, 0.284882, 0.352862, 0.352862, 0.301917, 0.247041, 0.284882, 0.271506, 0.26085, 0.229226, 0.209395, 0.222385, 0.311707, 0.311707, 0.390993, 0.480142, 0.480142, 0.461924, 0.342579, 0.349426, 0.268042, 0.18812, 0.18812, 0.196879, 0.191378, 0.194234, 0.206376, 0.25406, 0.155435, 0.125101, 0.179055, 0.15284, 0.236433, 0.15284, 0.125101, 0.125101, 0.11371, 0.11371, 0.100716, 0.10481, 0.060549, 0.078022, 0.132295, 0.137348, 0.137348, 0.092881, 0.179055, 0.281712, 0.161087, 0.225814, 0.271506, 0.271506, 0.229226, 0.134866, 0.21291, 0.15284, 0.096677, 0.100716, 0.059222, 0.06184, 0.067594, 0.134866, 0.203355, 0.200174, 0.206376, 0.206376, 0.281712, 0.243554, 0.134866, 0.155435, 0.185198, 0.239899, 0.144935, 0.179055, 0.25031, 0.21291, 0.222385, 0.308712, 0.216401, 0.308712, 0.31487, 0.401658, 0.278302, 0.275179, 0.271506, 0.264545, 0.225814, 0.219301, 0.225814, 0.225814, 0.308712, 0.301917, 0.284882, 0.370445, 0.288399, 0.328603, 0.359901, 0.377384, 0.380708, 0.380708, 0.339168, 0.298791, 0.229226, 0.216401, 0.137348, 0.144935, 0.078022, 0.096677, 0.118441, 0.111485, 0.179055, 0.194234, 0.225814, 0.229226, 0.21291, 0.321458, 0.225814, 0.147574, 0.132295, 0.078022, 0.137348, 0.17593, 0.236433, 0.264545, 0.359901, 0.450668, 0.349426, 0.461924, 0.387226, 0.321458, 0.335645, 0.342579, 0.301917, 0.236433, 0.155435, 0.161087, 0.167087, 0.167087, 0.170161, 0.25031, 0.308712, 0.21291, 0.139895, 0.118441, 0.147574, 0.15008, 0.085092, 0.144935, 0.094817, 0.094817, 0.090864, 0.083462, 0.078022, 0.096677, 0.120615, 0.120615, 0.122885, 0.125101, 0.196879, 0.200174, 0.203355, 0.236433, 0.295083, 0.370445, 0.370445, 0.301917, 0.191378, 0.206376, 0.129801, 0.158265, 0.219301, 0.257454, 0.264545, 0.185198, 0.106997, 0.085092, 0.139895, 0.129801, 0.127496, 0.125101, 0.196879, 0.196879, 0.134866, 0.098513, 0.096677, 0.079919, 0.142424, 0.25406, 0.25031, 0.308712, 0.335645, 0.30533, 0.209395, 0.21291, 0.257454, 0.352862, 0.264545, 0.271506, 0.275179, 0.185198, 0.18812, 0.10481, 0.118441, 0.164327, 0.25031, 0.25031, 0.243554, 0.142424, 0.076542, 0.127496, 0.15284, 0.129801, 0.161087, 0.271506, 0.236433, 0.25031, 0.222385, 0.335645, 0.301917, 0.264545, 0.36309, 0.318242, 0.461924, 0.401658], '')</t>
  </si>
  <si>
    <t xml:space="preserve">F5RSG2|F5RSG2_9ENTR Thioredoxin/glutathione peroxidase BtuE OS=Enterobacter hormaechei ATCC 49162 </t>
  </si>
  <si>
    <t>([0.398279, 0.4292, 0.328603, 0.377384, 0.398279, 0.447574, 0.450668, 0.472492, 0.490133, 0.422041, 0.461924, 0.494003, 0.40511, 0.394753, 0.384043, 0.440853, 0.450668, 0.370445, 0.301917, 0.21291, 0.21291, 0.219301, 0.191378, 0.239899, 0.225814, 0.216401, 0.127496, 0.137348, 0.088832, 0.090864, 0.158265, 0.15008, 0.092881, 0.167087, 0.18812, 0.127496, 0.15284, 0.21291, 0.206376, 0.271506, 0.328603, 0.356642, 0.257454, 0.30533, 0.321458, 0.339168, 0.349426, 0.332115, 0.335645, 0.346032, 0.268042, 0.239899, 0.139895, 0.243554, 0.15008, 0.15284, 0.225814, 0.125101, 0.076542, 0.122885, 0.132295, 0.158265, 0.209395, 0.298791, 0.278302, 0.308712, 0.31487, 0.332115, 0.356642, 0.342579, 0.41194, 0.384043, 0.30533, 0.40511, 0.380708, 0.468512, 0.366687, 0.359901, 0.394753, 0.476583, 0.366687, 0.384043, 0.328603, 0.203355, 0.200174, 0.191378, 0.11371, 0.109221, 0.066181, 0.11371, 0.122885, 0.132295, 0.229226, 0.30533, 0.30533, 0.328603, 0.25031, 0.25031, 0.219301, 0.275179, 0.196879, 0.232838, 0.182256, 0.18812, 0.257454, 0.288399, 0.301917, 0.352862, 0.275179, 0.308712, 0.324872, 0.339168, 0.339168, 0.321458, 0.324872, 0.222385, 0.122885, 0.196879, 0.281712, 0.271506, 0.25406, 0.324872, 0.377384, 0.408655, 0.436924, 0.436924, 0.436924, 0.352862, 0.291804, 0.380708, 0.42561, 0.414856, 0.318242, 0.229226, 0.15008, 0.158265, 0.158265, 0.264545, 0.236433, 0.144935, 0.118441, 0.088832, 0.092881, 0.096677, 0.10481, 0.106997, 0.137348, 0.079919, 0.086953, 0.158265, 0.134866, 0.067594, 0.060549, 0.11371, 0.179055, 0.229226, 0.225814, 0.359901, 0.359901, 0.380708, 0.521092, 0.517562, 0.538167, 0.486429, 0.509769, 0.490133, 0.40511, 0.380708, 0.36309, 0.398279, 0.30533, 0.275179, 0.374039, 0.356642, 0.30533, 0.264545, 0.281712, 0.243554, 0.17593, 0.120615, 0.078022, 0.038858, 0.06184], '')</t>
  </si>
  <si>
    <t>[160, 161, 162, 164]</t>
  </si>
  <si>
    <t xml:space="preserve">F5RSG3|F5RSG3_9ENTR Vitamin B12 import system permease protein BtuC OS=Enterobacter hormaechei ATCC 49162 </t>
  </si>
  <si>
    <t>([0.127496, 0.18812, 0.096677, 0.120615, 0.144935, 0.081712, 0.058088, 0.034884, 0.022667, 0.029376, 0.023087, 0.016528, 0.016528, 0.009294, 0.011106, 0.010926, 0.011903, 0.013265, 0.009096, 0.009096, 0.006421, 0.00515, 0.004388, 0.005872, 0.006374, 0.006421, 0.006374, 0.005872, 0.008002, 0.013821, 0.015344, 0.023087, 0.022306, 0.019109, 0.040537, 0.083462, 0.120615, 0.111485, 0.10481, 0.090864, 0.040537, 0.048328, 0.038858, 0.05306, 0.024393, 0.021381, 0.01204, 0.025316, 0.049374, 0.054297, 0.021816, 0.015344, 0.010509, 0.010372, 0.011342, 0.007877, 0.006894, 0.005683, 0.004976, 0.00359, 0.004358, 0.004513, 0.004611, 0.006374, 0.006482, 0.006533, 0.005623, 0.008075, 0.006245, 0.004513, 0.002976, 0.004358, 0.005011, 0.007259, 0.007177, 0.009015, 0.014315, 0.017447, 0.021816, 0.015344, 0.015344, 0.019109, 0.022306, 0.034884, 0.037156, 0.034068, 0.056825, 0.076542, 0.043307, 0.056825, 0.055536, 0.06184, 0.040537, 0.028695, 0.014783, 0.0198, 0.013613, 0.01204, 0.010221, 0.010221, 0.020165, 0.019401, 0.018787, 0.023087, 0.013437, 0.012491, 0.007645, 0.008804, 0.006078, 0.00777, 0.006701, 0.006619, 0.006795, 0.00777, 0.00777, 0.007177, 0.006078, 0.006078, 0.006374, 0.004513, 0.003276, 0.002155, 0.002194, 0.002211, 0.001602, 0.002057, 0.002057, 0.003014, 0.002976, 0.002976, 0.002976, 0.003478, 0.004835, 0.006701, 0.004736, 0.003821, 0.003757, 0.004513, 0.006374, 0.004646, 0.005683, 0.005623, 0.007877, 0.007555, 0.005223, 0.006482, 0.007315, 0.006421, 0.004483, 0.003804, 0.00558, 0.004161, 0.003478, 0.002662, 0.001743, 0.001649, 0.002396, 0.003555, 0.003963, 0.002623, 0.003671, 0.002976, 0.004208, 0.004388, 0.004431, 0.005318, 0.004414, 0.003298, 0.003177, 0.003727, 0.004483, 0.004315, 0.00389, 0.004483, 0.005872, 0.006567, 0.011342, 0.00777, 0.007495, 0.007877, 0.013437, 0.008276, 0.008156, 0.006567, 0.005318, 0.005249, 0.004431, 0.004431, 0.006701, 0.00558, 0.004577, 0.003276, 0.002366, 0.003671, 0.003246, 0.002138, 0.00283, 0.002366, 0.003366, 0.003671, 0.002482, 0.002581, 0.00246, 0.00246, 0.002555, 0.002194, 0.00316, 0.004736, 0.007259, 0.006421, 0.008276, 0.013821, 0.028107, 0.025762, 0.023534, 0.021381, 0.06312, 0.026338, 0.035586, 0.015078, 0.008409, 0.013821, 0.014075, 0.016826, 0.017138, 0.013821, 0.013821, 0.011106, 0.006567, 0.006374, 0.004689, 0.004483, 0.003478, 0.003405, 0.003701, 0.003671, 0.003405, 0.002623, 0.002688, 0.002366, 0.00359, 0.004315, 0.002976, 0.0028, 0.002435, 0.00243, 0.003177, 0.003177, 0.002727, 0.002727, 0.003109, 0.00407, 0.00407, 0.003727, 0.003757, 0.003478, 0.003079, 0.003963, 0.003212, 0.004646, 0.005623, 0.00558, 0.006421, 0.010131, 0.006701, 0.007091, 0.012727, 0.010372, 0.018787, 0.023534, 0.028695, 0.018415, 0.019109, 0.021381, 0.033407, 0.036378, 0.035586, 0.023534, 0.01204, 0.018106, 0.018415, 0.009401, 0.006245, 0.00543, 0.005249, 0.005249, 0.006567, 0.004208, 0.004921, 0.004388, 0.004388, 0.006142, 0.004921, 0.005503, 0.004388, 0.004899, 0.003701, 0.003997, 0.005992, 0.007555, 0.009294, 0.006039, 0.009096, 0.012727, 0.019401, 0.01204, 0.011669, 0.008804, 0.00962, 0.006245, 0.005086, 0.004135, 0.003864, 0.004689, 0.004208, 0.006142, 0.005223, 0.005799, 0.006482, 0.004976, 0.004775, 0.00359, 0.004513, 0.003478, 0.003212, 0.001692], '')</t>
  </si>
  <si>
    <t xml:space="preserve">F5RSG4|F5RSG4_9ENTR Integration host factor subunit alpha OS=Enterobacter hormaechei ATCC 49162 </t>
  </si>
  <si>
    <t>([0.387226, 0.311707, 0.206376, 0.25406, 0.284882, 0.229226, 0.264545, 0.219301, 0.247041, 0.268042, 0.291804, 0.311707, 0.308712, 0.370445, 0.366687, 0.308712, 0.275179, 0.275179, 0.232838, 0.155435, 0.092881, 0.144935, 0.203355, 0.216401, 0.209395, 0.209395, 0.25406, 0.18812, 0.257454, 0.271506, 0.278302, 0.288399, 0.295083, 0.26085, 0.26085, 0.191378, 0.25031, 0.308712, 0.21291, 0.281712, 0.377384, 0.374039, 0.374039, 0.30533, 0.377384, 0.384043, 0.384043, 0.414856, 0.497853, 0.486429, 0.509769, 0.509769, 0.497853, 0.497853, 0.613573, 0.613573, 0.712013, 0.716283, 0.716283, 0.827927, 0.73685, 0.76285, 0.784345, 0.788093, 0.834292, 0.834292, 0.827927, 0.771762, 0.680603, 0.675549, 0.553315, 0.51388, 0.549308, 0.557691, 0.553315, 0.509769, 0.444081, 0.4292, 0.42561, 0.418646, 0.359901, 0.436924, 0.418646, 0.472492, 0.472492, 0.534167, 0.529623, 0.509769, 0.58069, 0.648219, 0.626927, 0.750527, 0.750527, 0.690604, 0.671169, 0.632174, 0.622677, 0.754692, 0.759478], '')</t>
  </si>
  <si>
    <t>[50, 51, 54, 55, 56, 57, 58, 59, 60, 61, 62, 63, 64, 65, 66, 67, 68, 69, 70, 71, 72, 73, 74, 75, 85, 86, 87, 88, 89, 90, 91, 92, 93, 94, 95, 96, 97, 98]</t>
  </si>
  <si>
    <t>(21</t>
  </si>
  <si>
    <t xml:space="preserve">F5RSG5|F5RSG5_9ENTR Phenylalanine--tRNA ligase beta subunit OS=Enterobacter hormaechei ATCC 49162 </t>
  </si>
  <si>
    <t>([0.05306, 0.038858, 0.064632, 0.096677, 0.132295, 0.092881, 0.127496, 0.15284, 0.194234, 0.191378, 0.147574, 0.173081, 0.185198, 0.291804, 0.206376, 0.196879, 0.247041, 0.281712, 0.359901, 0.281712, 0.281712, 0.288399, 0.36309, 0.352862, 0.281712, 0.284882, 0.398279, 0.318242, 0.318242, 0.30533, 0.30533, 0.281712, 0.291804, 0.281712, 0.216401, 0.243554, 0.179055, 0.206376, 0.25406, 0.194234, 0.209395, 0.209395, 0.191378, 0.182256, 0.18812, 0.25031, 0.275179, 0.25031, 0.284882, 0.301917, 0.295083, 0.239899, 0.335645, 0.268042, 0.275179, 0.328603, 0.328603, 0.398279, 0.335645, 0.318242, 0.380708, 0.458154, 0.436924, 0.440853, 0.356642, 0.36309, 0.278302, 0.185198, 0.11371, 0.132295, 0.102787, 0.129801, 0.203355, 0.137348, 0.185198, 0.185198, 0.191378, 0.173081, 0.161087, 0.158265, 0.137348, 0.096677, 0.074921, 0.079919, 0.086953, 0.137348, 0.109221, 0.125101, 0.111485, 0.203355, 0.203355, 0.25031, 0.129801, 0.118441, 0.116183, 0.11371, 0.090864, 0.076542, 0.118441, 0.076542, 0.111485, 0.129801, 0.200174, 0.26085, 0.25406, 0.339168, 0.339168, 0.339168, 0.321458, 0.311707, 0.281712, 0.18812, 0.17593, 0.295083, 0.219301, 0.308712, 0.225814, 0.257454, 0.301917, 0.328603, 0.41194, 0.418646, 0.418646, 0.308712, 0.191378, 0.206376, 0.125101, 0.147574, 0.17593, 0.264545, 0.321458, 0.349426, 0.36309, 0.359901, 0.349426, 0.447574, 0.359901, 0.450668, 0.465241, 0.36309, 0.268042, 0.257454, 0.179055, 0.191378, 0.291804, 0.387226, 0.377384, 0.36309, 0.349426, 0.25406, 0.239899, 0.203355, 0.182256, 0.295083, 0.30533, 0.295083, 0.25031, 0.349426, 0.264545, 0.170161, 0.247041, 0.236433, 0.161087, 0.229226, 0.158265, 0.125101, 0.118441, 0.122885, 0.142424, 0.109221, 0.127496, 0.078022, 0.122885, 0.125101, 0.109221, 0.116183, 0.0704, 0.090864, 0.054297, 0.11371, 0.191378, 0.120615, 0.164327, 0.278302, 0.21291, 0.298791, 0.298791, 0.30533, 0.203355, 0.271506, 0.31487, 0.31487, 0.31487, 0.335645, 0.236433, 0.236433, 0.161087, 0.25406, 0.21291, 0.311707, 0.301917, 0.25406, 0.271506, 0.332115, 0.298791, 0.278302, 0.179055, 0.206376, 0.194234, 0.216401, 0.155435, 0.139895, 0.194234, 0.18812, 0.170161, 0.191378, 0.17593, 0.209395, 0.225814, 0.264545, 0.268042, 0.170161, 0.129801, 0.161087, 0.132295, 0.147574, 0.219301, 0.222385, 0.219301, 0.219301, 0.209395, 0.275179, 0.191378, 0.18812, 0.278302, 0.179055, 0.25406, 0.229226, 0.194234, 0.116183, 0.118441, 0.064632, 0.11371, 0.185198, 0.139895, 0.100716, 0.054297, 0.032677, 0.06184, 0.037156, 0.037156, 0.066181, 0.079919, 0.116183, 0.120615, 0.102787, 0.094817, 0.094817, 0.11371, 0.170161, 0.232838, 0.142424, 0.21291, 0.203355, 0.194234, 0.194234, 0.194234, 0.21291, 0.295083, 0.243554, 0.298791, 0.298791, 0.30533, 0.275179, 0.321458, 0.324872, 0.275179, 0.31487, 0.222385, 0.155435, 0.155435, 0.15284, 0.236433, 0.236433, 0.206376, 0.206376, 0.209395, 0.275179, 0.30533, 0.31487, 0.359901, 0.308712, 0.25031, 0.155435, 0.134866, 0.129801, 0.129801, 0.203355, 0.264545, 0.31487, 0.31487, 0.275179, 0.247041, 0.243554, 0.225814, 0.173081, 0.100716, 0.155435, 0.15284, 0.191378, 0.191378, 0.185198, 0.257454, 0.257454, 0.352862, 0.387226, 0.394753, 0.394753, 0.398279, 0.41194, 0.377384, 0.374039, 0.321458, 0.370445, 0.288399, 0.264545, 0.247041, 0.25031, 0.25406, 0.288399, 0.196879, 0.191378, 0.122885, 0.127496, 0.17593, 0.164327, 0.137348, 0.125101, 0.118441, 0.116183, 0.106997, 0.098513, 0.158265, 0.236433, 0.229226, 0.284882, 0.311707, 0.422041, 0.525368, 0.433034, 0.414856, 0.494003, 0.494003, 0.525368, 0.525368, 0.570702, 0.541878, 0.486429, 0.497853, 0.41194, 0.401658, 0.374039, 0.422041, 0.433034, 0.422041, 0.387226, 0.422041, 0.414856, 0.335645, 0.264545, 0.271506, 0.264545, 0.18812, 0.127496, 0.17593, 0.170161, 0.155435, 0.15284, 0.222385, 0.247041, 0.275179, 0.203355, 0.236433, 0.209395, 0.200174, 0.203355, 0.247041, 0.216401, 0.229226, 0.225814, 0.332115, 0.408655, 0.394753, 0.454136, 0.545602, 0.454136, 0.461924, 0.366687, 0.387226, 0.384043, 0.349426, 0.401658, 0.40511, 0.40511, 0.461924, 0.377384, 0.298791, 0.284882, 0.311707, 0.308712, 0.324872, 0.268042, 0.284882, 0.26085, 0.295083, 0.229226, 0.31487, 0.318242, 0.311707, 0.239899, 0.25031, 0.247041, 0.17593, 0.25031, 0.173081, 0.191378, 0.203355, 0.284882, 0.301917, 0.298791, 0.30533, 0.377384, 0.418646, 0.30533, 0.328603, 0.295083, 0.295083, 0.264545, 0.284882, 0.366687, 0.346032, 0.335645, 0.236433, 0.328603, 0.291804, 0.380708, 0.278302, 0.356642, 0.366687, 0.366687, 0.284882, 0.21291, 0.216401, 0.219301, 0.257454, 0.232838, 0.25406, 0.25031, 0.194234, 0.167087, 0.10481, 0.191378, 0.203355, 0.219301, 0.236433, 0.284882, 0.281712, 0.401658, 0.318242, 0.308712, 0.268042, 0.349426, 0.335645, 0.25406, 0.206376, 0.271506, 0.298791, 0.30533, 0.366687, 0.468512, 0.436924, 0.545602, 0.444081, 0.4292, 0.436924, 0.401658, 0.384043, 0.301917, 0.268042, 0.342579, 0.301917, 0.247041, 0.257454, 0.346032, 0.408655, 0.444081, 0.352862, 0.36309, 0.374039, 0.311707, 0.209395, 0.247041, 0.155435, 0.229226, 0.137348, 0.147574, 0.161087, 0.194234, 0.25406, 0.179055, 0.179055, 0.219301, 0.219301, 0.137348, 0.127496, 0.15284, 0.15284, 0.236433, 0.247041, 0.203355, 0.191378, 0.191378, 0.120615, 0.219301, 0.219301, 0.356642, 0.332115, 0.318242, 0.288399, 0.311707, 0.349426, 0.342579, 0.30533, 0.342579, 0.422041, 0.339168, 0.30533, 0.222385, 0.125101, 0.118441, 0.139895, 0.137348, 0.137348, 0.206376, 0.182256, 0.11371, 0.06184, 0.06184, 0.067594, 0.071867, 0.0704, 0.090864, 0.096677, 0.120615, 0.164327, 0.167087, 0.179055, 0.179055, 0.170161, 0.170161, 0.179055, 0.17593, 0.257454, 0.257454, 0.25406, 0.147574, 0.167087, 0.26085, 0.356642, 0.352862, 0.352862, 0.30533, 0.321458, 0.222385, 0.21291, 0.125101, 0.122885, 0.185198, 0.196879, 0.200174, 0.268042, 0.170161, 0.142424, 0.142424, 0.18812, 0.118441, 0.203355, 0.275179, 0.25406, 0.236433, 0.15008, 0.15284, 0.196879, 0.18812, 0.170161, 0.185198, 0.18812, 0.167087, 0.155435, 0.147574, 0.232838, 0.203355, 0.301917, 0.222385, 0.144935, 0.182256, 0.232838, 0.229226, 0.232838, 0.232838, 0.155435, 0.25406, 0.209395, 0.120615, 0.069024, 0.142424, 0.076542, 0.137348, 0.158265, 0.158265, 0.096677, 0.090864, 0.147574, 0.079919, 0.164327, 0.147574, 0.134866, 0.137348, 0.15008, 0.127496, 0.064632, 0.134866, 0.102787, 0.0704, 0.125101, 0.225814, 0.209395, 0.308712, 0.298791, 0.264545, 0.236433, 0.232838, 0.155435, 0.086953, 0.158265, 0.144935, 0.239899, 0.239899, 0.200174, 0.18812, 0.125101, 0.125101, 0.102787, 0.078022, 0.086953, 0.088832, 0.088832, 0.098513, 0.051831, 0.058088, 0.069024, 0.079919, 0.081712, 0.144935, 0.144935, 0.144935, 0.144935, 0.142424, 0.15284, 0.137348, 0.090864, 0.090864, 0.170161, 0.10481, 0.170161, 0.155435, 0.164327, 0.161087, 0.100716, 0.142424, 0.137348, 0.137348, 0.094817, 0.092881, 0.10481, 0.17593, 0.139895, 0.144935, 0.158265, 0.102787, 0.170161, 0.225814, 0.225814, 0.239899, 0.298791, 0.295083, 0.380708, 0.36309, 0.342579, 0.318242, 0.321458, 0.236433, 0.173081, 0.173081, 0.225814, 0.209395, 0.216401, 0.17593, 0.200174, 0.164327, 0.196879, 0.209395, 0.137348, 0.155435, 0.109221, 0.142424, 0.088832, 0.090864, 0.088832, 0.051831, 0.094817, 0.071867, 0.120615, 0.182256, 0.182256, 0.147574, 0.137348, 0.083462, 0.137348, 0.067594, 0.040537, 0.054297, 0.031287, 0.033407, 0.056825, 0.069024, 0.06184, 0.092881, 0.060549, 0.050641, 0.086953, 0.086953, 0.069024, 0.06184, 0.059222, 0.05306, 0.0704, 0.038858, 0.06184, 0.032677, 0.032017, 0.037156, 0.034884, 0.059222, 0.106997, 0.109221, 0.10481, 0.11371, 0.067594, 0.111485, 0.142424, 0.139895, 0.15008, 0.167087, 0.147574, 0.125101, 0.203355, 0.164327, 0.219301, 0.216401, 0.232838, 0.25031, 0.346032, 0.31487, 0.216401, 0.203355, 0.216401, 0.222385, 0.122885, 0.196879, 0.161087, 0.15008, 0.086953, 0.078022, 0.144935, 0.147574, 0.147574, 0.116183, 0.15284, 0.155435, 0.129801, 0.17593, 0.247041, 0.185198, 0.191378], '')</t>
  </si>
  <si>
    <t>[348, 353, 354, 355, 356, 394, 481]</t>
  </si>
  <si>
    <t xml:space="preserve">F5RSG6|F5RSG6_9ENTR Phenylalanine--tRNA ligase alpha subunit OS=Enterobacter hormaechei ATCC 49162 </t>
  </si>
  <si>
    <t>([0.433034, 0.356642, 0.346032, 0.380708, 0.370445, 0.408655, 0.398279, 0.390993, 0.31487, 0.352862, 0.384043, 0.387226, 0.387226, 0.401658, 0.324872, 0.328603, 0.301917, 0.206376, 0.288399, 0.328603, 0.247041, 0.318242, 0.311707, 0.356642, 0.271506, 0.222385, 0.21291, 0.232838, 0.25406, 0.339168, 0.339168, 0.25406, 0.288399, 0.21291, 0.21291, 0.243554, 0.278302, 0.311707, 0.311707, 0.298791, 0.30533, 0.295083, 0.328603, 0.366687, 0.370445, 0.476583, 0.562014, 0.608892, 0.58069, 0.553315, 0.557691, 0.51388, 0.529623, 0.4292, 0.529623, 0.538167, 0.545602, 0.529623, 0.541878, 0.666105, 0.585406, 0.575842, 0.699094, 0.618285, 0.553315, 0.545602, 0.494003, 0.494003, 0.450668, 0.450668, 0.494003, 0.41194, 0.458154, 0.521092, 0.59917, 0.505461, 0.408655, 0.447574, 0.42561, 0.40511, 0.31487, 0.352862, 0.311707, 0.31487, 0.349426, 0.339168, 0.335645, 0.298791, 0.301917, 0.229226, 0.288399, 0.271506, 0.346032, 0.328603, 0.247041, 0.288399, 0.359901, 0.440853, 0.42561, 0.374039, 0.384043, 0.497853, 0.461924, 0.494003, 0.472492, 0.472492, 0.476583, 0.476583, 0.545602, 0.454136, 0.562014, 0.521092, 0.418646, 0.321458, 0.324872, 0.4292, 0.332115, 0.321458, 0.222385, 0.225814, 0.239899, 0.209395, 0.182256, 0.243554, 0.271506, 0.288399, 0.203355, 0.301917, 0.298791, 0.30533, 0.301917, 0.291804, 0.301917, 0.298791, 0.40511, 0.380708, 0.284882, 0.377384, 0.295083, 0.422041, 0.418646, 0.486429, 0.517562, 0.549308, 0.517562, 0.476583, 0.433034, 0.529623, 0.517562, 0.517562, 0.51388, 0.497853, 0.384043, 0.268042, 0.377384, 0.342579, 0.370445, 0.447574, 0.356642, 0.359901, 0.321458, 0.324872, 0.335645, 0.339168, 0.30533, 0.332115, 0.275179, 0.31487, 0.222385, 0.216401, 0.21291, 0.173081, 0.264545, 0.374039, 0.494003, 0.458154, 0.517562, 0.545602, 0.458154, 0.538167, 0.538167, 0.454136, 0.422041, 0.436924, 0.433034, 0.433034, 0.366687, 0.339168, 0.318242, 0.41194, 0.42561, 0.324872, 0.370445, 0.394753, 0.390993, 0.370445, 0.40511, 0.401658, 0.328603, 0.301917, 0.298791, 0.394753, 0.42561, 0.468512, 0.440853, 0.352862, 0.278302, 0.275179, 0.374039, 0.370445, 0.370445, 0.278302, 0.366687, 0.247041, 0.236433, 0.243554, 0.170161, 0.161087, 0.139895, 0.179055, 0.200174, 0.203355, 0.194234, 0.139895, 0.078022, 0.083462, 0.144935, 0.120615, 0.090864, 0.094817, 0.106997, 0.102787, 0.102787, 0.11371, 0.144935, 0.142424, 0.066181, 0.111485, 0.134866, 0.132295, 0.071867, 0.059222, 0.073402, 0.034068, 0.0704, 0.125101, 0.137348, 0.125101, 0.191378, 0.31487, 0.229226, 0.219301, 0.15284, 0.18812, 0.173081, 0.232838, 0.247041, 0.36309, 0.359901, 0.216401, 0.147574, 0.247041, 0.291804, 0.182256, 0.295083, 0.225814, 0.21291, 0.147574, 0.100716, 0.116183, 0.125101, 0.194234, 0.132295, 0.120615, 0.15284, 0.164327, 0.11371, 0.10481, 0.059222, 0.06184, 0.142424, 0.229226, 0.15284, 0.129801, 0.196879, 0.194234, 0.144935, 0.122885, 0.079919, 0.120615, 0.092881, 0.078022, 0.05306, 0.090864, 0.147574, 0.088832, 0.085092, 0.098513, 0.055536, 0.096677, 0.048328, 0.040537, 0.023534, 0.037156, 0.071867, 0.040537, 0.03976, 0.0704, 0.03976, 0.038858, 0.042364, 0.06312, 0.064632, 0.049374, 0.043307, 0.020522, 0.020876, 0.019401, 0.027463, 0.022667, 0.022306, 0.032017, 0.023963, 0.030003, 0.020876, 0.014783, 0.020522, 0.014783, 0.013265, 0.025316, 0.066181], '')</t>
  </si>
  <si>
    <t>[46, 47, 48, 49, 50, 51, 52, 54, 55, 56, 57, 58, 59, 60, 61, 62, 63, 64, 65, 73, 74, 75, 108, 110, 111, 142, 143, 144, 147, 148, 149, 150, 176, 177, 179, 180]</t>
  </si>
  <si>
    <t xml:space="preserve">F5RSG7|F5RSG7_9ENTR 50S ribosomal protein L20 OS=Enterobacter hormaechei ATCC 49162 </t>
  </si>
  <si>
    <t>([0.137348, 0.127496, 0.179055, 0.243554, 0.288399, 0.328603, 0.236433, 0.161087, 0.196879, 0.229226, 0.216401, 0.268042, 0.298791, 0.196879, 0.179055, 0.167087, 0.127496, 0.139895, 0.200174, 0.301917, 0.264545, 0.167087, 0.209395, 0.137348, 0.100716, 0.046336, 0.045352, 0.064632, 0.074921, 0.038042, 0.038858, 0.038858, 0.034884, 0.038042, 0.038042, 0.055536, 0.031287, 0.043307, 0.040537, 0.044297, 0.044297, 0.076542, 0.139895, 0.137348, 0.21291, 0.257454, 0.257454, 0.26085, 0.30533, 0.284882, 0.284882, 0.182256, 0.182256, 0.200174, 0.116183, 0.206376, 0.203355, 0.257454, 0.206376, 0.219301, 0.21291, 0.219301, 0.206376, 0.120615, 0.11371, 0.059222, 0.055536, 0.120615, 0.055536, 0.028695, 0.060549, 0.10481, 0.102787, 0.134866, 0.132295, 0.179055, 0.161087, 0.132295, 0.161087, 0.118441, 0.109221, 0.111485, 0.106997, 0.06184, 0.06312, 0.049374, 0.088832, 0.049374, 0.036378, 0.047319, 0.041405, 0.037156, 0.041405, 0.047319, 0.034884, 0.017138, 0.021816, 0.017797, 0.016021, 0.011106, 0.018106, 0.019109, 0.014586, 0.014315, 0.019109, 0.025762, 0.018415, 0.015078, 0.0198, 0.019109, 0.022667, 0.038858, 0.028107, 0.018415, 0.023963, 0.022667, 0.049374, 0.030003], '')</t>
  </si>
  <si>
    <t xml:space="preserve">F5RSG8|F5RSG8_9ENTR 50S ribosomal protein L35 OS=Enterobacter hormaechei ATCC 49162 </t>
  </si>
  <si>
    <t>([0.5017, 0.557691, 0.63748, 0.468512, 0.51388, 0.557691, 0.570702, 0.575842, 0.618285, 0.622677, 0.626927, 0.534167, 0.521092, 0.525368, 0.648219, 0.657645, 0.618285, 0.716283, 0.585406, 0.626927, 0.699094, 0.626927, 0.525368, 0.494003, 0.642678, 0.642678, 0.58069, 0.58069, 0.608892, 0.618285, 0.648219, 0.685117, 0.83125, 0.733139, 0.741537, 0.754692, 0.745909, 0.750527, 0.699094, 0.720929, 0.685117, 0.675549, 0.767246, 0.819762, 0.741537, 0.716283, 0.604312, 0.575842, 0.490133, 0.450668, 0.356642, 0.275179, 0.275179, 0.164327, 0.203355, 0.155435, 0.111485, 0.079919, 0.074921, 0.069024, 0.079919, 0.058088, 0.032677, 0.022667, 0.016826], '')</t>
  </si>
  <si>
    <t>[0, 1, 2, 4, 5, 6, 7, 8, 9, 10, 11, 12, 13, 14, 15, 16, 17, 18, 19, 20, 21, 22, 24, 25, 26, 27, 28, 29, 30, 31, 32, 33, 34, 35, 36, 37, 38, 39, 40, 41, 42, 43, 44, 45, 46, 47]</t>
  </si>
  <si>
    <t xml:space="preserve">F5RSG9|F5RSG9_9ENTR Translation initiation factor IF-3 OS=Enterobacter hormaechei ATCC 49162 </t>
  </si>
  <si>
    <t>([0.384043, 0.42561, 0.41194, 0.440853, 0.374039, 0.408655, 0.339168, 0.295083, 0.324872, 0.268042, 0.291804, 0.346032, 0.356642, 0.40511, 0.408655, 0.436924, 0.494003, 0.5017, 0.436924, 0.440853, 0.387226, 0.36309, 0.366687, 0.311707, 0.311707, 0.370445, 0.268042, 0.264545, 0.243554, 0.247041, 0.318242, 0.318242, 0.284882, 0.275179, 0.301917, 0.291804, 0.268042, 0.243554, 0.301917, 0.352862, 0.352862, 0.436924, 0.454136, 0.384043, 0.384043, 0.390993, 0.332115, 0.42561, 0.509769, 0.517562, 0.5017, 0.40511, 0.401658, 0.436924, 0.436924, 0.440853, 0.450668, 0.450668, 0.444081, 0.454136, 0.377384, 0.390993, 0.318242, 0.318242, 0.30533, 0.384043, 0.377384, 0.366687, 0.295083, 0.288399, 0.275179, 0.203355, 0.30533, 0.311707, 0.284882, 0.291804, 0.281712, 0.25031, 0.236433, 0.164327, 0.164327, 0.170161, 0.161087, 0.137348, 0.139895, 0.203355, 0.203355, 0.206376, 0.25406, 0.30533, 0.31487, 0.418646, 0.5017, 0.418646, 0.41194, 0.387226, 0.384043, 0.324872, 0.278302, 0.295083, 0.374039, 0.301917, 0.380708, 0.387226, 0.494003, 0.414856, 0.414856, 0.418646, 0.339168, 0.339168, 0.30533, 0.232838, 0.225814, 0.222385, 0.200174, 0.229226, 0.257454, 0.25031, 0.232838, 0.308712, 0.295083, 0.298791, 0.366687, 0.342579, 0.26085, 0.232838, 0.243554, 0.17593, 0.155435, 0.25406, 0.278302, 0.335645, 0.398279, 0.401658, 0.380708, 0.468512, 0.414856, 0.390993, 0.370445, 0.454136, 0.4292, 0.40511, 0.366687, 0.318242], '')</t>
  </si>
  <si>
    <t>[17, 48, 49, 50, 92]</t>
  </si>
  <si>
    <t xml:space="preserve">F5RSI4|F5RSI4_9ENTR 6-phospho-beta-glucosidase OS=Enterobacter hormaechei ATCC 49162 </t>
  </si>
  <si>
    <t>([0.122885, 0.167087, 0.206376, 0.247041, 0.281712, 0.203355, 0.243554, 0.311707, 0.349426, 0.284882, 0.229226, 0.268042, 0.268042, 0.164327, 0.111485, 0.167087, 0.170161, 0.155435, 0.222385, 0.225814, 0.236433, 0.271506, 0.196879, 0.194234, 0.206376, 0.134866, 0.122885, 0.071867, 0.036378, 0.035586, 0.037156, 0.067594, 0.067594, 0.067594, 0.129801, 0.206376, 0.203355, 0.132295, 0.216401, 0.132295, 0.071867, 0.06184, 0.054297, 0.050641, 0.032677, 0.029376, 0.048328, 0.073402, 0.079919, 0.132295, 0.122885, 0.15284, 0.142424, 0.088832, 0.106997, 0.06184, 0.059222, 0.038858, 0.069024, 0.06184, 0.11371, 0.116183, 0.206376, 0.194234, 0.275179, 0.25406, 0.229226, 0.155435, 0.179055, 0.25406, 0.206376, 0.219301, 0.147574, 0.100716, 0.15284, 0.134866, 0.21291, 0.132295, 0.185198, 0.127496, 0.129801, 0.129801, 0.129801, 0.120615, 0.100716, 0.100716, 0.17593, 0.129801, 0.209395, 0.229226, 0.219301, 0.164327, 0.182256, 0.200174, 0.268042, 0.257454, 0.25031, 0.158265, 0.158265, 0.158265, 0.232838, 0.25031, 0.25031, 0.349426, 0.352862, 0.352862, 0.356642, 0.339168, 0.335645, 0.21291, 0.194234, 0.196879, 0.196879, 0.167087, 0.26085, 0.170161, 0.200174, 0.139895, 0.139895, 0.122885, 0.127496, 0.069024, 0.034068, 0.031287, 0.030611, 0.020165, 0.026338, 0.028695, 0.016826, 0.019109, 0.046336, 0.051831, 0.041405, 0.03976, 0.025762, 0.014783, 0.026892, 0.01204, 0.018106, 0.033407, 0.085092, 0.064632, 0.11371, 0.15284, 0.10481, 0.10481, 0.170161, 0.132295, 0.078022, 0.078022, 0.118441, 0.094817, 0.092881, 0.111485, 0.098513, 0.144935, 0.225814, 0.118441, 0.129801, 0.125101, 0.073402, 0.037156, 0.049374, 0.026892, 0.041405, 0.034884, 0.032677, 0.022306, 0.026338, 0.031287, 0.026892, 0.015694, 0.016021, 0.016257, 0.011342, 0.012727, 0.014075, 0.009401, 0.016826, 0.031287, 0.034068, 0.059222, 0.10481, 0.05306, 0.098513, 0.042364, 0.086953, 0.048328, 0.030611, 0.030611, 0.023087, 0.05306, 0.094817, 0.069024, 0.040537, 0.030611, 0.030003, 0.025762, 0.051831, 0.030003, 0.021816, 0.013613, 0.013821, 0.012491, 0.021381, 0.021381, 0.038858, 0.017797, 0.024393, 0.058088, 0.032677, 0.033407, 0.032677, 0.032677, 0.027463, 0.034884, 0.071867, 0.127496, 0.129801, 0.069024, 0.11371, 0.118441, 0.147574, 0.134866, 0.090864, 0.083462, 0.090864, 0.049374, 0.050641, 0.0704, 0.034884, 0.076542, 0.06312, 0.059222, 0.067594, 0.10481, 0.078022, 0.044297, 0.046336, 0.046336, 0.048328, 0.050641, 0.036378, 0.026338, 0.032017, 0.030611, 0.031287, 0.017447, 0.018106, 0.020876, 0.01227, 0.01204, 0.007031, 0.010672, 0.011106, 0.010221, 0.011342, 0.013613, 0.014075, 0.011669, 0.008276, 0.012491, 0.009728, 0.014315, 0.025316, 0.013437, 0.012491, 0.012491, 0.020165, 0.033407, 0.047319, 0.085092, 0.122885, 0.232838, 0.173081, 0.11371, 0.125101, 0.111485, 0.098513, 0.17593, 0.203355, 0.308712, 0.203355, 0.144935, 0.161087, 0.088832, 0.088832, 0.15008, 0.161087, 0.18812, 0.203355, 0.158265, 0.167087, 0.139895, 0.129801, 0.209395, 0.278302, 0.281712, 0.200174, 0.288399, 0.278302, 0.284882, 0.268042, 0.349426, 0.436924, 0.324872, 0.321458, 0.414856, 0.4292, 0.384043, 0.321458, 0.225814, 0.332115, 0.25031, 0.229226, 0.243554, 0.18812, 0.118441, 0.060549, 0.111485, 0.109221, 0.100716, 0.106997, 0.090864, 0.102787, 0.127496, 0.127496, 0.144935, 0.155435, 0.100716, 0.139895, 0.170161, 0.25031, 0.229226, 0.298791, 0.298791, 0.295083, 0.342579, 0.342579, 0.461924, 0.414856, 0.41194, 0.308712, 0.268042, 0.236433, 0.232838, 0.18812, 0.284882, 0.278302, 0.179055, 0.170161, 0.147574, 0.147574, 0.15284, 0.155435, 0.129801, 0.209395, 0.225814, 0.219301, 0.339168, 0.31487, 0.26085, 0.25406, 0.370445, 0.291804, 0.366687, 0.359901, 0.40511, 0.339168, 0.380708, 0.468512, 0.468512, 0.384043, 0.390993, 0.384043, 0.298791, 0.324872, 0.324872, 0.191378, 0.200174, 0.127496, 0.109221, 0.15008, 0.147574, 0.15008, 0.222385, 0.191378, 0.122885, 0.120615, 0.167087, 0.216401, 0.147574, 0.225814, 0.321458, 0.25406, 0.17593, 0.185198, 0.164327, 0.106997, 0.200174, 0.122885, 0.167087, 0.216401, 0.167087, 0.120615, 0.11371, 0.129801, 0.155435, 0.225814, 0.232838, 0.209395, 0.209395, 0.291804, 0.196879, 0.167087, 0.219301, 0.31487, 0.352862, 0.295083, 0.301917, 0.264545, 0.352862, 0.374039, 0.349426, 0.328603, 0.308712, 0.332115, 0.349426, 0.232838, 0.206376, 0.179055, 0.206376, 0.139895, 0.15284, 0.229226, 0.173081, 0.173081, 0.161087, 0.200174, 0.288399, 0.36309, 0.366687, 0.339168, 0.291804, 0.26085, 0.36309, 0.450668, 0.384043, 0.332115, 0.494003, 0.517562], '')</t>
  </si>
  <si>
    <t>[450]</t>
  </si>
  <si>
    <t xml:space="preserve">F5RSI6|F5RSI6_9ENTR PTS family cellobiose porter, IIA component OS=Enterobacter hormaechei ATCC 49162 </t>
  </si>
  <si>
    <t>([0.206376, 0.264545, 0.25406, 0.324872, 0.374039, 0.418646, 0.339168, 0.387226, 0.433034, 0.374039, 0.324872, 0.324872, 0.401658, 0.308712, 0.298791, 0.18812, 0.18812, 0.281712, 0.349426, 0.384043, 0.332115, 0.308712, 0.30533, 0.25406, 0.206376, 0.120615, 0.094817, 0.129801, 0.0704, 0.060549, 0.094817, 0.120615, 0.142424, 0.147574, 0.21291, 0.31487, 0.30533, 0.222385, 0.194234, 0.170161, 0.164327, 0.196879, 0.167087, 0.139895, 0.225814, 0.257454, 0.352862, 0.377384, 0.41194, 0.468512, 0.387226, 0.398279, 0.450668, 0.422041, 0.433034, 0.356642, 0.271506, 0.384043, 0.461924, 0.486429, 0.436924, 0.346032, 0.359901, 0.394753, 0.444081, 0.42561, 0.418646, 0.436924, 0.436924, 0.42561, 0.414856, 0.497853, 0.408655, 0.387226, 0.339168, 0.257454, 0.26085, 0.257454, 0.268042, 0.229226, 0.236433, 0.328603, 0.440853, 0.335645, 0.298791, 0.291804, 0.291804, 0.257454, 0.164327, 0.142424, 0.147574, 0.196879, 0.134866, 0.137348, 0.116183, 0.194234, 0.182256, 0.173081, 0.257454, 0.170161, 0.21291, 0.229226, 0.21291, 0.167087, 0.247041, 0.257454, 0.222385, 0.191378, 0.200174, 0.268042, 0.271506, 0.236433, 0.167087, 0.247041, 0.328603], '')</t>
  </si>
  <si>
    <t xml:space="preserve">F5RSJ5|F5RSJ5_9ENTR N-succinylarginine dihydrolase OS=Enterobacter hormaechei ATCC 49162 </t>
  </si>
  <si>
    <t>([0.318242, 0.25031, 0.295083, 0.216401, 0.26085, 0.311707, 0.359901, 0.275179, 0.271506, 0.298791, 0.25031, 0.278302, 0.17593, 0.200174, 0.206376, 0.206376, 0.243554, 0.225814, 0.335645, 0.321458, 0.335645, 0.414856, 0.370445, 0.380708, 0.398279, 0.387226, 0.390993, 0.408655, 0.509769, 0.458154, 0.433034, 0.480142, 0.483068, 0.626927, 0.626927, 0.517562, 0.42561, 0.454136, 0.42561, 0.422041, 0.394753, 0.308712, 0.298791, 0.414856, 0.377384, 0.440853, 0.335645, 0.352862, 0.332115, 0.30533, 0.31487, 0.257454, 0.31487, 0.349426, 0.349426, 0.366687, 0.444081, 0.557691, 0.575842, 0.538167, 0.509769, 0.468512, 0.465241, 0.476583, 0.480142, 0.4292, 0.4292, 0.4292, 0.394753, 0.380708, 0.41194, 0.483068, 0.608892, 0.58069, 0.472492, 0.398279, 0.398279, 0.394753, 0.335645, 0.318242, 0.387226, 0.4292, 0.497853, 0.63748, 0.648219, 0.529623, 0.529623, 0.525368, 0.632174, 0.59917, 0.59508, 0.585406, 0.541878, 0.521092, 0.5017, 0.529623, 0.494003, 0.41194, 0.384043, 0.422041, 0.398279, 0.366687, 0.356642, 0.291804, 0.232838, 0.25406, 0.324872, 0.374039, 0.390993, 0.422041, 0.374039, 0.390993, 0.390993, 0.418646, 0.359901, 0.380708, 0.339168, 0.440853, 0.440853, 0.440853, 0.440853, 0.394753, 0.433034, 0.444081, 0.509769, 0.42561, 0.41194, 0.418646, 0.418646, 0.40511, 0.414856, 0.465241, 0.468512, 0.476583, 0.483068, 0.553315, 0.549308, 0.562014, 0.472492, 0.545602, 0.545602, 0.433034, 0.40511, 0.40511, 0.40511, 0.422041, 0.5017, 0.5017, 0.390993, 0.433034, 0.366687, 0.36309, 0.387226, 0.346032, 0.264545, 0.288399, 0.295083, 0.216401, 0.25406, 0.295083, 0.18812, 0.209395, 0.308712, 0.42561, 0.41194, 0.370445, 0.324872, 0.366687, 0.36309, 0.483068, 0.468512, 0.458154, 0.444081, 0.447574, 0.486429, 0.472492, 0.436924, 0.444081, 0.553315, 0.59014, 0.534167, 0.690604, 0.58069, 0.444081, 0.356642, 0.264545, 0.291804, 0.321458, 0.324872, 0.328603, 0.31487, 0.31487, 0.40511, 0.374039, 0.346032, 0.366687, 0.387226, 0.390993, 0.284882, 0.288399, 0.257454, 0.339168, 0.335645, 0.422041, 0.450668, 0.494003, 0.570702, 0.570702, 0.575842, 0.517562, 0.42561, 0.398279, 0.398279, 0.30533, 0.349426, 0.384043, 0.281712, 0.366687, 0.398279, 0.486429, 0.461924, 0.418646, 0.328603, 0.216401, 0.185198, 0.268042, 0.301917, 0.342579, 0.377384, 0.374039, 0.328603, 0.311707, 0.356642, 0.359901, 0.444081, 0.356642, 0.239899, 0.318242, 0.318242, 0.301917, 0.229226, 0.144935, 0.179055, 0.191378, 0.295083, 0.335645, 0.328603, 0.324872, 0.239899, 0.142424, 0.074921, 0.073402, 0.132295, 0.132295, 0.132295, 0.11371, 0.092881, 0.144935, 0.144935, 0.137348, 0.134866, 0.194234, 0.200174, 0.155435, 0.194234, 0.203355, 0.125101, 0.125101, 0.132295, 0.18812, 0.194234, 0.328603, 0.401658, 0.284882, 0.232838, 0.26085, 0.216401, 0.324872, 0.281712, 0.308712, 0.311707, 0.298791, 0.275179, 0.281712, 0.359901, 0.318242, 0.311707, 0.408655, 0.384043, 0.298791, 0.31487, 0.398279, 0.275179, 0.194234, 0.191378, 0.239899, 0.206376, 0.281712, 0.196879, 0.18812, 0.158265, 0.147574, 0.158265, 0.196879, 0.268042, 0.268042, 0.298791, 0.26085, 0.167087, 0.132295, 0.122885, 0.134866, 0.132295, 0.219301, 0.298791, 0.401658, 0.401658, 0.40511, 0.40511, 0.494003, 0.5017, 0.390993, 0.387226, 0.284882, 0.18812, 0.18812, 0.200174, 0.161087, 0.132295, 0.203355, 0.243554, 0.342579, 0.321458, 0.352862, 0.243554, 0.257454, 0.278302, 0.182256, 0.173081, 0.116183, 0.056825, 0.098513, 0.11371, 0.11371, 0.194234, 0.275179, 0.236433, 0.194234, 0.291804, 0.36309, 0.359901, 0.394753, 0.41194, 0.370445, 0.275179, 0.288399, 0.264545, 0.173081, 0.247041, 0.185198, 0.18812, 0.219301, 0.21291, 0.328603, 0.352862, 0.349426, 0.311707, 0.356642, 0.356642, 0.271506, 0.284882, 0.31487, 0.284882, 0.185198, 0.17593, 0.196879, 0.295083, 0.318242, 0.408655, 0.335645, 0.295083, 0.374039, 0.468512, 0.374039, 0.352862, 0.352862, 0.219301, 0.191378, 0.200174, 0.216401, 0.200174, 0.120615, 0.092881, 0.120615, 0.167087, 0.134866, 0.11371, 0.109221, 0.081712, 0.085092, 0.085092, 0.111485, 0.111485, 0.129801, 0.203355, 0.125101, 0.0704, 0.134866, 0.203355, 0.191378, 0.191378, 0.291804, 0.349426, 0.278302, 0.275179, 0.257454, 0.25406, 0.318242, 0.321458, 0.25406, 0.161087, 0.243554, 0.225814, 0.21291, 0.182256, 0.122885, 0.120615, 0.219301, 0.132295, 0.127496, 0.120615, 0.10481, 0.076542, 0.071867, 0.100716, 0.069024, 0.06312, 0.098513, 0.0704, 0.041405, 0.081712], '')</t>
  </si>
  <si>
    <t>[28, 33, 34, 35, 57, 58, 59, 60, 72, 73, 83, 84, 85, 86, 87, 88, 89, 90, 91, 92, 93, 94, 95, 124, 135, 136, 137, 139, 140, 146, 147, 178, 179, 180, 181, 182, 206, 207, 208, 209, 320]</t>
  </si>
  <si>
    <t xml:space="preserve">F5RSJ6|F5RSJ6_9ENTR N-succinylglutamate 5-semialdehyde dehydrogenase OS=Enterobacter hormaechei ATCC 49162 </t>
  </si>
  <si>
    <t>([0.137348, 0.182256, 0.243554, 0.281712, 0.321458, 0.31487, 0.335645, 0.366687, 0.380708, 0.40511, 0.433034, 0.490133, 0.4292, 0.509769, 0.604312, 0.720929, 0.63748, 0.545602, 0.461924, 0.534167, 0.608892, 0.618285, 0.626927, 0.58069, 0.58069, 0.545602, 0.58069, 0.604312, 0.529623, 0.553315, 0.545602, 0.509769, 0.408655, 0.476583, 0.450668, 0.414856, 0.401658, 0.450668, 0.5017, 0.476583, 0.509769, 0.480142, 0.387226, 0.359901, 0.377384, 0.380708, 0.42561, 0.328603, 0.31487, 0.384043, 0.370445, 0.387226, 0.384043, 0.380708, 0.311707, 0.349426, 0.374039, 0.278302, 0.257454, 0.257454, 0.278302, 0.179055, 0.209395, 0.268042, 0.301917, 0.301917, 0.278302, 0.268042, 0.284882, 0.291804, 0.278302, 0.200174, 0.125101, 0.125101, 0.127496, 0.185198, 0.17593, 0.173081, 0.264545, 0.311707, 0.335645, 0.328603, 0.422041, 0.380708, 0.41194, 0.408655, 0.42561, 0.366687, 0.356642, 0.408655, 0.370445, 0.291804, 0.380708, 0.458154, 0.401658, 0.450668, 0.352862, 0.346032, 0.288399, 0.288399, 0.239899, 0.158265, 0.239899, 0.229226, 0.257454, 0.257454, 0.25031, 0.25031, 0.346032, 0.346032, 0.377384, 0.42561, 0.476583, 0.494003, 0.51388, 0.613573, 0.604312, 0.680603, 0.690604, 0.666105, 0.671169, 0.712013, 0.819762, 0.84206, 0.84206, 0.846163, 0.767246, 0.671169, 0.608892, 0.517562, 0.40511, 0.398279, 0.41194, 0.349426, 0.332115, 0.219301, 0.247041, 0.275179, 0.311707, 0.225814, 0.332115, 0.342579, 0.335645, 0.346032, 0.225814, 0.161087, 0.18812, 0.222385, 0.222385, 0.17593, 0.206376, 0.308712, 0.318242, 0.298791, 0.328603, 0.229226, 0.229226, 0.196879, 0.229226, 0.219301, 0.321458, 0.209395, 0.206376, 0.236433, 0.155435, 0.239899, 0.30533, 0.295083, 0.291804, 0.30533, 0.318242, 0.342579, 0.264545, 0.170161, 0.182256, 0.25031, 0.311707, 0.41194, 0.335645, 0.335645, 0.370445, 0.349426, 0.36309, 0.278302, 0.257454, 0.257454, 0.18812, 0.196879, 0.179055, 0.203355, 0.268042, 0.349426, 0.359901, 0.436924, 0.545602, 0.486429, 0.394753, 0.422041, 0.394753, 0.390993, 0.359901, 0.339168, 0.247041, 0.324872, 0.408655, 0.318242, 0.321458, 0.284882, 0.281712, 0.281712, 0.281712, 0.247041, 0.229226, 0.229226, 0.229226, 0.139895, 0.170161, 0.167087, 0.173081, 0.196879, 0.284882, 0.200174, 0.161087, 0.247041, 0.239899, 0.271506, 0.370445, 0.447574, 0.454136, 0.356642, 0.324872, 0.243554, 0.291804, 0.25406, 0.247041, 0.247041, 0.352862, 0.356642, 0.480142, 0.387226, 0.291804, 0.21291, 0.31487, 0.36309, 0.398279, 0.40511, 0.387226, 0.271506, 0.288399, 0.352862, 0.408655, 0.370445, 0.465241, 0.359901, 0.401658, 0.308712, 0.31487, 0.301917, 0.26085, 0.139895, 0.132295, 0.216401, 0.257454, 0.239899, 0.232838, 0.196879, 0.127496, 0.122885, 0.139895, 0.109221, 0.127496, 0.147574, 0.137348, 0.081712, 0.090864, 0.085092, 0.142424, 0.137348, 0.118441, 0.142424, 0.229226, 0.339168, 0.301917, 0.225814, 0.15008, 0.142424, 0.139895, 0.132295, 0.085092, 0.144935, 0.118441, 0.116183, 0.098513, 0.15284, 0.15284, 0.15284, 0.185198, 0.158265, 0.155435, 0.111485, 0.116183, 0.096677, 0.098513, 0.139895, 0.239899, 0.356642, 0.257454, 0.17593, 0.25406, 0.318242, 0.219301, 0.196879, 0.196879, 0.229226, 0.239899, 0.291804, 0.328603, 0.21291, 0.25406, 0.194234, 0.200174, 0.194234, 0.194234, 0.109221, 0.096677, 0.100716, 0.085092, 0.10481, 0.144935, 0.142424, 0.142424, 0.185198, 0.268042, 0.278302, 0.196879, 0.122885, 0.158265, 0.21291, 0.291804, 0.291804, 0.295083, 0.342579, 0.366687, 0.398279, 0.5017, 0.486429, 0.380708, 0.291804, 0.366687, 0.42561, 0.4292, 0.339168, 0.281712, 0.298791, 0.25406, 0.328603, 0.380708, 0.370445, 0.332115, 0.346032, 0.275179, 0.366687, 0.414856, 0.398279, 0.414856, 0.346032, 0.239899, 0.324872, 0.440853, 0.349426, 0.239899, 0.173081, 0.196879, 0.194234, 0.179055, 0.129801, 0.144935, 0.185198, 0.100716, 0.118441, 0.109221, 0.132295, 0.067594, 0.051831, 0.036378, 0.027463, 0.043307, 0.092881, 0.096677, 0.079919, 0.071867, 0.118441, 0.11371, 0.155435, 0.232838, 0.239899, 0.264545, 0.170161, 0.15284, 0.281712, 0.26085, 0.26085, 0.31487, 0.398279, 0.318242, 0.384043, 0.42561, 0.335645, 0.25031, 0.170161, 0.194234, 0.264545, 0.257454, 0.308712, 0.31487, 0.232838, 0.179055, 0.26085, 0.25406, 0.268042, 0.232838, 0.26085, 0.191378, 0.173081, 0.179055, 0.25406, 0.203355, 0.18812, 0.268042, 0.31487, 0.422041, 0.295083, 0.324872, 0.328603, 0.298791, 0.298791, 0.356642, 0.41194, 0.401658, 0.505461, 0.490133, 0.494003, 0.433034, 0.509769, 0.468512, 0.374039, 0.30533, 0.30533, 0.281712, 0.291804, 0.219301, 0.129801, 0.194234, 0.118441, 0.137348, 0.15284, 0.129801, 0.144935, 0.096677, 0.111485, 0.109221, 0.129801, 0.116183, 0.085092, 0.090864, 0.066181, 0.134866, 0.236433, 0.271506, 0.219301, 0.21291, 0.335645, 0.414856, 0.366687, 0.476583, 0.339168, 0.384043, 0.440853, 0.444081, 0.545602, 0.486429, 0.480142, 0.476583, 0.5017, 0.562014, 0.541878, 0.648219, 0.59014, 0.538167, 0.51388, 0.632174, 0.59917, 0.525368, 0.5017, 0.657645], '')</t>
  </si>
  <si>
    <t>[13, 14, 15, 16, 17, 19, 20, 21, 22, 23, 24, 25, 26, 27, 28, 29, 30, 31, 38, 40, 114, 115, 116, 117, 118, 119, 120, 121, 122, 123, 124, 125, 126, 127, 128, 129, 194, 344, 439, 443, 479, 483, 484, 485, 486, 487, 488, 489, 490, 491, 492, 493, 494]</t>
  </si>
  <si>
    <t>35)</t>
  </si>
  <si>
    <t xml:space="preserve">F5RSJ7|F5RSJ7_9ENTR Arginine N-succinyltransferase OS=Enterobacter hormaechei ATCC 49162 </t>
  </si>
  <si>
    <t>([0.222385, 0.137348, 0.132295, 0.164327, 0.111485, 0.100716, 0.132295, 0.096677, 0.098513, 0.118441, 0.134866, 0.170161, 0.203355, 0.257454, 0.342579, 0.26085, 0.232838, 0.295083, 0.243554, 0.275179, 0.247041, 0.243554, 0.346032, 0.374039, 0.380708, 0.384043, 0.42561, 0.387226, 0.465241, 0.401658, 0.4292, 0.433034, 0.394753, 0.321458, 0.332115, 0.339168, 0.324872, 0.328603, 0.328603, 0.414856, 0.298791, 0.359901, 0.346032, 0.318242, 0.346032, 0.352862, 0.4292, 0.332115, 0.30533, 0.196879, 0.225814, 0.134866, 0.15008, 0.185198, 0.264545, 0.264545, 0.264545, 0.359901, 0.356642, 0.295083, 0.26085, 0.342579, 0.222385, 0.158265, 0.137348, 0.071867, 0.074921, 0.051831, 0.078022, 0.076542, 0.144935, 0.129801, 0.206376, 0.196879, 0.216401, 0.129801, 0.069024, 0.0704, 0.038042, 0.035586, 0.035586, 0.043307, 0.045352, 0.060549, 0.064632, 0.074921, 0.106997, 0.092881, 0.127496, 0.167087, 0.15008, 0.158265, 0.173081, 0.096677, 0.096677, 0.066181, 0.071867, 0.15284, 0.147574, 0.161087, 0.090864, 0.081712, 0.048328, 0.049374, 0.0704, 0.100716, 0.106997, 0.129801, 0.111485, 0.111485, 0.111485, 0.111485, 0.06312, 0.096677, 0.10481, 0.049374, 0.035586, 0.064632, 0.06312, 0.066181, 0.058088, 0.111485, 0.164327, 0.26085, 0.25031, 0.25406, 0.26085, 0.164327, 0.10481, 0.076542, 0.078022, 0.066181, 0.10481, 0.161087, 0.083462, 0.10481, 0.10481, 0.129801, 0.102787, 0.071867, 0.032017, 0.059222, 0.064632, 0.067594, 0.027463, 0.030003, 0.031287, 0.030003, 0.036378, 0.040537, 0.055536, 0.066181, 0.050641, 0.050641, 0.051831, 0.0704, 0.054297, 0.116183, 0.161087, 0.194234, 0.222385, 0.243554, 0.239899, 0.257454, 0.15284, 0.161087, 0.167087, 0.147574, 0.096677, 0.139895, 0.209395, 0.239899, 0.125101, 0.086953, 0.086953, 0.067594, 0.109221, 0.094817, 0.086953, 0.076542, 0.060549, 0.064632, 0.064632, 0.03976, 0.020165, 0.040537, 0.085092, 0.076542, 0.085092, 0.132295, 0.11371, 0.051831, 0.031287, 0.05306, 0.116183, 0.071867, 0.073402, 0.078022, 0.142424, 0.139895, 0.164327, 0.127496, 0.0704, 0.129801, 0.194234, 0.17593, 0.11371, 0.116183, 0.132295, 0.134866, 0.118441, 0.147574, 0.216401, 0.232838, 0.185198, 0.173081, 0.264545, 0.239899, 0.21291, 0.243554, 0.26085, 0.243554, 0.291804, 0.408655, 0.370445, 0.374039, 0.450668, 0.465241, 0.377384, 0.366687, 0.346032, 0.390993, 0.380708, 0.30533, 0.36309, 0.356642, 0.349426, 0.346032, 0.321458, 0.264545, 0.247041, 0.167087, 0.090864, 0.116183, 0.100716, 0.120615, 0.139895, 0.170161, 0.161087, 0.247041, 0.147574, 0.161087, 0.096677, 0.102787, 0.179055, 0.132295, 0.206376, 0.185198, 0.118441, 0.182256, 0.232838, 0.219301, 0.291804, 0.318242, 0.247041, 0.26085, 0.200174, 0.173081, 0.179055, 0.25406, 0.243554, 0.366687, 0.324872, 0.433034, 0.418646, 0.440853, 0.408655, 0.444081, 0.444081, 0.414856, 0.346032, 0.295083, 0.298791, 0.311707, 0.401658, 0.472492, 0.374039, 0.444081, 0.458154, 0.342579, 0.342579, 0.275179, 0.222385, 0.185198, 0.120615, 0.120615, 0.116183, 0.194234, 0.194234, 0.225814, 0.229226, 0.31487, 0.370445, 0.301917, 0.236433, 0.161087, 0.158265, 0.21291, 0.185198, 0.179055, 0.203355, 0.216401, 0.25031, 0.209395, 0.271506, 0.222385, 0.236433, 0.206376, 0.196879, 0.182256, 0.182256, 0.222385, 0.203355, 0.21291, 0.222385, 0.275179, 0.271506, 0.164327, 0.209395, 0.239899, 0.243554, 0.308712, 0.30533, 0.301917, 0.352862, 0.339168, 0.436924, 0.40511, 0.414856, 0.390993, 0.349426, 0.308712, 0.366687, 0.346032], '')</t>
  </si>
  <si>
    <t xml:space="preserve">F5RSL0|F5RSL0_9ENTR Glutamate dehydrogenase OS=Enterobacter hormaechei ATCC 49162 </t>
  </si>
  <si>
    <t>([0.216401, 0.219301, 0.264545, 0.194234, 0.239899, 0.281712, 0.301917, 0.339168, 0.398279, 0.418646, 0.440853, 0.472492, 0.468512, 0.346032, 0.311707, 0.324872, 0.301917, 0.318242, 0.308712, 0.321458, 0.36309, 0.414856, 0.450668, 0.458154, 0.447574, 0.335645, 0.36309, 0.264545, 0.179055, 0.161087, 0.170161, 0.179055, 0.209395, 0.200174, 0.216401, 0.236433, 0.239899, 0.229226, 0.278302, 0.203355, 0.127496, 0.194234, 0.222385, 0.144935, 0.094817, 0.155435, 0.284882, 0.26085, 0.36309, 0.374039, 0.284882, 0.281712, 0.167087, 0.139895, 0.096677, 0.144935, 0.081712, 0.051831, 0.067594, 0.083462, 0.129801, 0.206376, 0.206376, 0.15284, 0.232838, 0.232838, 0.236433, 0.203355, 0.173081, 0.100716, 0.144935, 0.158265, 0.158265, 0.158265, 0.173081, 0.232838, 0.232838, 0.25406, 0.321458, 0.342579, 0.229226, 0.229226, 0.219301, 0.21291, 0.239899, 0.229226, 0.194234, 0.185198, 0.216401, 0.239899, 0.275179, 0.288399, 0.275179, 0.26085, 0.284882, 0.194234, 0.191378, 0.127496, 0.129801, 0.127496, 0.055536, 0.11371, 0.122885, 0.125101, 0.066181, 0.081712, 0.086953, 0.134866, 0.083462, 0.0704, 0.074921, 0.067594, 0.074921, 0.094817, 0.096677, 0.15284, 0.222385, 0.222385, 0.328603, 0.408655, 0.401658, 0.521092, 0.394753, 0.390993, 0.41194, 0.521092, 0.521092, 0.505461, 0.538167, 0.666105, 0.653063, 0.661982, 0.685117, 0.585406, 0.648219, 0.505461, 0.4292, 0.440853, 0.408655, 0.324872, 0.26085, 0.271506, 0.278302, 0.301917, 0.196879, 0.173081, 0.179055, 0.116183, 0.11371, 0.137348, 0.132295, 0.137348, 0.132295, 0.134866, 0.194234, 0.161087, 0.264545, 0.342579, 0.247041, 0.278302, 0.295083, 0.359901, 0.349426, 0.342579, 0.444081, 0.480142, 0.476583, 0.359901, 0.40511, 0.370445, 0.339168, 0.291804, 0.243554, 0.229226, 0.291804, 0.185198, 0.209395, 0.219301, 0.222385, 0.301917, 0.271506, 0.257454, 0.196879, 0.116183, 0.116183, 0.100716, 0.142424, 0.139895, 0.164327, 0.196879, 0.137348, 0.137348, 0.164327, 0.196879, 0.137348, 0.086953, 0.139895, 0.170161, 0.179055, 0.142424, 0.15008, 0.17593, 0.164327, 0.216401, 0.247041, 0.185198, 0.116183, 0.064632, 0.067594, 0.120615, 0.100716, 0.147574, 0.098513, 0.096677, 0.100716, 0.155435, 0.225814, 0.155435, 0.129801, 0.06184, 0.085092, 0.079919, 0.064632, 0.11371, 0.079919, 0.102787, 0.100716, 0.164327, 0.257454, 0.247041, 0.225814, 0.268042, 0.243554, 0.281712, 0.298791, 0.203355, 0.173081, 0.109221, 0.182256, 0.179055, 0.247041, 0.191378, 0.167087, 0.118441, 0.116183, 0.134866, 0.164327, 0.164327, 0.120615, 0.127496, 0.106997, 0.106997, 0.109221, 0.15284, 0.182256, 0.170161, 0.264545, 0.229226, 0.25031, 0.239899, 0.264545, 0.264545, 0.298791, 0.222385, 0.332115, 0.301917, 0.352862, 0.346032, 0.328603, 0.356642, 0.352862, 0.308712, 0.229226, 0.239899, 0.158265, 0.155435, 0.132295, 0.127496, 0.182256, 0.25406, 0.239899, 0.222385, 0.194234, 0.170161, 0.284882, 0.185198, 0.18812, 0.173081, 0.194234, 0.173081, 0.200174, 0.132295, 0.203355, 0.191378, 0.11371, 0.200174, 0.203355, 0.229226, 0.243554, 0.275179, 0.182256, 0.182256, 0.129801, 0.209395, 0.182256, 0.182256, 0.18812, 0.191378, 0.125101, 0.134866, 0.155435, 0.134866, 0.206376, 0.209395, 0.31487, 0.414856, 0.31487, 0.332115, 0.275179, 0.275179, 0.209395, 0.264545, 0.268042, 0.339168, 0.225814, 0.209395, 0.196879, 0.291804, 0.318242, 0.335645, 0.295083, 0.339168, 0.308712, 0.268042, 0.278302, 0.264545, 0.209395, 0.298791, 0.243554, 0.339168, 0.335645, 0.374039, 0.31487, 0.335645, 0.295083, 0.384043, 0.483068, 0.401658, 0.291804, 0.216401, 0.301917, 0.275179, 0.301917, 0.30533, 0.257454, 0.144935, 0.125101, 0.17593, 0.164327, 0.196879, 0.139895, 0.11371, 0.116183, 0.155435, 0.137348, 0.158265, 0.106997, 0.081712, 0.134866, 0.219301, 0.295083, 0.191378, 0.243554, 0.203355, 0.232838, 0.324872, 0.436924, 0.436924, 0.370445, 0.377384, 0.335645, 0.36309, 0.318242, 0.30533, 0.30533, 0.332115, 0.332115, 0.332115, 0.380708, 0.339168, 0.342579, 0.264545, 0.356642, 0.342579, 0.298791, 0.288399, 0.196879, 0.200174, 0.15008, 0.185198, 0.191378, 0.203355, 0.142424, 0.15008, 0.173081, 0.122885, 0.10481, 0.102787, 0.167087, 0.129801, 0.155435, 0.164327, 0.247041, 0.25031, 0.15008, 0.170161, 0.209395, 0.288399, 0.236433, 0.339168, 0.239899, 0.200174, 0.225814, 0.200174, 0.200174, 0.17593, 0.206376, 0.182256, 0.196879, 0.147574, 0.139895, 0.081712, 0.073402, 0.076542, 0.069024, 0.085092, 0.074921, 0.056825, 0.045352, 0.044297, 0.030003, 0.045352, 0.043307, 0.031287, 0.059222, 0.083462, 0.055536], '')</t>
  </si>
  <si>
    <t>[121, 125, 126, 127, 128, 129, 130, 131, 132, 133, 134, 135]</t>
  </si>
  <si>
    <t xml:space="preserve">F5RSL6|F5RSL6_9ENTR PTS family glucose porter, IICBA component OS=Enterobacter hormaechei ATCC 49162 </t>
  </si>
  <si>
    <t>([0.015694, 0.022667, 0.034068, 0.047319, 0.0198, 0.017797, 0.01227, 0.020165, 0.013265, 0.013265, 0.011106, 0.009483, 0.011106, 0.009187, 0.011342, 0.022306, 0.016826, 0.010672, 0.008895, 0.008409, 0.005223, 0.007031, 0.007031, 0.00543, 0.003701, 0.005683, 0.007031, 0.011669, 0.007495, 0.011903, 0.009483, 0.013265, 0.023963, 0.010926, 0.016826, 0.016021, 0.010131, 0.017447, 0.033407, 0.079919, 0.034884, 0.035586, 0.038858, 0.043307, 0.042364, 0.043307, 0.043307, 0.023534, 0.014315, 0.023087, 0.012727, 0.014586, 0.014586, 0.013613, 0.016257, 0.009401, 0.007091, 0.01078, 0.010672, 0.007091, 0.006245, 0.006988, 0.00777, 0.004976, 0.004315, 0.004315, 0.006245, 0.004358, 0.004775, 0.004431, 0.004388, 0.004899, 0.005318, 0.00558, 0.00558, 0.007422, 0.009977, 0.018787, 0.018415, 0.013265, 0.022306, 0.012727, 0.016528, 0.022306, 0.028695, 0.0198, 0.021381, 0.011669, 0.011518, 0.009728, 0.01078, 0.011669, 0.016021, 0.016021, 0.009015, 0.00962, 0.00777, 0.007495, 0.005503, 0.00389, 0.003341, 0.003298, 0.004483, 0.005318, 0.004431, 0.004921, 0.006701, 0.009096, 0.016528, 0.017447, 0.021381, 0.022667, 0.016257, 0.010372, 0.013437, 0.019401, 0.019401, 0.015694, 0.00962, 0.015694, 0.014586, 0.016528, 0.016528, 0.009865, 0.009865, 0.017447, 0.021816, 0.014075, 0.009865, 0.009294, 0.014783, 0.010372, 0.009865, 0.011669, 0.017797, 0.009977, 0.008075, 0.006567, 0.006039, 0.006078, 0.004689, 0.006795, 0.009187, 0.00962, 0.008723, 0.008276, 0.008075, 0.008525, 0.009728, 0.008276, 0.009294, 0.009865, 0.010221, 0.008624, 0.007422, 0.004899, 0.004513, 0.006245, 0.007177, 0.010672, 0.018787, 0.016826, 0.010509, 0.01204, 0.007555, 0.008624, 0.008624, 0.008409, 0.005249, 0.003997, 0.004899, 0.003246, 0.002035, 0.002057, 0.00283, 0.002529, 0.003405, 0.003701, 0.00246, 0.00155, 0.001202, 0.000713, 0.001305, 0.001675, 0.000958, 0.001533, 0.001855, 0.001872, 0.001318, 0.002035, 0.003079, 0.002503, 0.003512, 0.005223, 0.00558, 0.004358, 0.006078, 0.007031, 0.01078, 0.022306, 0.025316, 0.026338, 0.05306, 0.046336, 0.023963, 0.021816, 0.011518, 0.014586, 0.010926, 0.011106, 0.007645, 0.007877, 0.009294, 0.006482, 0.004646, 0.006619, 0.006194, 0.005734, 0.004135, 0.003924, 0.003864, 0.003963, 0.003461, 0.00243, 0.001623, 0.002529, 0.002512, 0.002529, 0.001748, 0.002327, 0.003212, 0.003366, 0.003341, 0.003963, 0.005932, 0.006795, 0.004736, 0.005011, 0.005318, 0.007422, 0.00777, 0.006039, 0.006374, 0.010372, 0.018787, 0.038042, 0.033407, 0.081712, 0.078022, 0.06312, 0.023534, 0.018787, 0.033407, 0.017447, 0.013821, 0.013016, 0.020876, 0.038042, 0.038042, 0.033407, 0.03976, 0.018106, 0.015344, 0.013437, 0.012727, 0.008804, 0.008276, 0.008156, 0.005223, 0.006078, 0.008409, 0.015344, 0.020522, 0.009865, 0.013437, 0.018415, 0.009187, 0.006795, 0.004388, 0.005683, 0.004208, 0.004315, 0.006078, 0.007645, 0.009865, 0.006894, 0.008075, 0.005799, 0.003963, 0.006039, 0.007495, 0.008804, 0.009015, 0.009728, 0.022306, 0.032017, 0.030611, 0.078022, 0.11371, 0.144935, 0.111485, 0.191378, 0.085092, 0.056825, 0.036378, 0.046336, 0.067594, 0.067594, 0.067594, 0.144935, 0.118441, 0.046336, 0.027463, 0.028107, 0.023534, 0.011518, 0.011342, 0.01227, 0.013821, 0.008804, 0.014586, 0.009728, 0.008624, 0.008075, 0.008409, 0.007877, 0.006482, 0.006567, 0.008624, 0.008895, 0.006194, 0.004976, 0.007645, 0.00777, 0.007422, 0.005378, 0.005872, 0.004208, 0.003997, 0.003701, 0.003924, 0.003276, 0.003366, 0.003246, 0.003512, 0.004247, 0.006142, 0.005503, 0.004577, 0.004358, 0.004315, 0.005992, 0.006567, 0.006533, 0.009015, 0.009294, 0.008723, 0.011669, 0.019401, 0.018415, 0.010926, 0.010131, 0.012727, 0.013016, 0.013265, 0.013437, 0.00777, 0.007877, 0.008624, 0.008723, 0.008723, 0.013265, 0.013613, 0.016528, 0.016826, 0.016826, 0.017138, 0.0198, 0.01227, 0.008525, 0.007259, 0.007315, 0.01227, 0.008075, 0.013437, 0.014075, 0.016021, 0.024393, 0.013016, 0.013016, 0.013265, 0.008276, 0.005992, 0.003997, 0.004483, 0.003177, 0.003079, 0.002014, 0.002014, 0.001936, 0.002688, 0.002336, 0.003177, 0.002881, 0.002881, 0.002881, 0.003366, 0.004577, 0.005223, 0.007645, 0.010926, 0.018106, 0.035586, 0.078022, 0.173081, 0.142424, 0.179055, 0.18812, 0.209395, 0.268042, 0.324872, 0.278302, 0.374039, 0.384043, 0.398279, 0.505461, 0.468512, 0.418646, 0.384043, 0.284882, 0.206376, 0.185198, 0.15284, 0.081712, 0.071867, 0.06312, 0.081712, 0.142424, 0.144935, 0.15008, 0.122885, 0.167087, 0.137348, 0.144935, 0.092881, 0.054297, 0.043307, 0.059222, 0.074921, 0.040537, 0.078022, 0.079919, 0.085092, 0.067594, 0.120615, 0.129801, 0.106997, 0.106997, 0.10481, 0.06184, 0.0704, 0.071867, 0.071867, 0.120615, 0.056825, 0.085092, 0.122885, 0.088832, 0.083462, 0.081712, 0.142424, 0.139895, 0.17593, 0.090864, 0.081712, 0.081712, 0.074921, 0.100716, 0.100716, 0.058088, 0.096677, 0.088832, 0.092881, 0.049374, 0.046336, 0.116183, 0.118441, 0.078022, 0.139895, 0.086953, 0.051831, 0.050641, 0.055536, 0.073402, 0.096677, 0.170161, 0.182256, 0.109221, 0.06184, 0.06312, 0.102787, 0.079919, 0.116183, 0.147574, 0.216401, 0.191378, 0.127496, 0.098513, 0.142424, 0.098513, 0.17593], '')</t>
  </si>
  <si>
    <t>[425]</t>
  </si>
  <si>
    <t xml:space="preserve">F5RSL8|F5RSL8_9ENTR Putative D-alanyl-D-alanine carboxypeptidase OS=Enterobacter hormaechei ATCC 49162 </t>
  </si>
  <si>
    <t>([0.021816, 0.046336, 0.066181, 0.049374, 0.030611, 0.025316, 0.026338, 0.034884, 0.025762, 0.019401, 0.020522, 0.017447, 0.029376, 0.021816, 0.040537, 0.058088, 0.023534, 0.0198, 0.016021, 0.023087, 0.017797, 0.020876, 0.012727, 0.009096, 0.011903, 0.015694, 0.018106, 0.025762, 0.030611, 0.060549, 0.11371, 0.092881, 0.147574, 0.073402, 0.132295, 0.109221, 0.15008, 0.26085, 0.209395, 0.26085, 0.243554, 0.264545, 0.247041, 0.324872, 0.318242, 0.222385, 0.275179, 0.324872, 0.311707, 0.216401, 0.206376, 0.164327, 0.225814, 0.139895, 0.278302, 0.26085, 0.243554, 0.236433, 0.17593, 0.17593, 0.11371, 0.078022, 0.127496, 0.127496, 0.132295, 0.209395, 0.209395, 0.142424, 0.067594, 0.067594, 0.100716, 0.076542, 0.051831, 0.05306, 0.05306, 0.035586, 0.036378, 0.050641, 0.024826, 0.043307, 0.074921, 0.109221, 0.161087, 0.102787, 0.078022, 0.0704, 0.071867, 0.144935, 0.144935, 0.200174, 0.158265, 0.161087, 0.194234, 0.301917, 0.30533, 0.324872, 0.268042, 0.284882, 0.206376, 0.275179, 0.25406, 0.271506, 0.278302, 0.271506, 0.308712, 0.25406, 0.225814, 0.222385, 0.21291, 0.170161, 0.18812, 0.147574, 0.158265, 0.155435, 0.092881, 0.06184, 0.056825, 0.11371, 0.10481, 0.158265, 0.116183, 0.127496, 0.079919, 0.079919, 0.086953, 0.071867, 0.083462, 0.083462, 0.079919, 0.041405, 0.048328, 0.0704, 0.111485, 0.050641, 0.041405, 0.074921, 0.120615, 0.219301, 0.200174, 0.21291, 0.21291, 0.21291, 0.194234, 0.25406, 0.25031, 0.25031, 0.295083, 0.278302, 0.318242, 0.229226, 0.229226, 0.328603, 0.21291, 0.144935, 0.25031, 0.284882, 0.275179, 0.222385, 0.196879, 0.106997, 0.118441, 0.098513, 0.170161, 0.196879, 0.21291, 0.139895, 0.15008, 0.194234, 0.268042, 0.268042, 0.295083, 0.352862, 0.339168, 0.433034, 0.436924, 0.346032, 0.342579, 0.356642, 0.401658, 0.398279, 0.538167, 0.509769, 0.549308, 0.450668, 0.444081, 0.380708, 0.384043, 0.349426, 0.339168, 0.346032, 0.366687, 0.349426, 0.394753, 0.30533, 0.335645, 0.440853, 0.534167, 0.534167, 0.509769, 0.5017, 0.436924, 0.332115, 0.324872, 0.335645, 0.349426, 0.339168, 0.298791, 0.342579, 0.26085, 0.17593, 0.17593, 0.081712, 0.079919, 0.042364, 0.085092, 0.0704, 0.038858, 0.040537, 0.033407, 0.025762, 0.030611, 0.027463, 0.051831, 0.034884, 0.019401, 0.019401, 0.020522, 0.034068, 0.051831, 0.051831, 0.049374, 0.055536, 0.127496, 0.129801, 0.203355, 0.125101, 0.122885, 0.173081, 0.173081, 0.147574, 0.10481, 0.096677, 0.17593, 0.109221, 0.098513, 0.161087, 0.216401, 0.111485, 0.111485, 0.106997, 0.196879, 0.298791, 0.200174, 0.15008, 0.194234, 0.196879, 0.295083, 0.219301, 0.232838, 0.229226, 0.30533, 0.414856, 0.408655, 0.387226, 0.468512, 0.490133, 0.40511, 0.40511, 0.408655, 0.444081, 0.4292, 0.31487, 0.30533, 0.390993, 0.433034, 0.465241, 0.380708, 0.264545, 0.339168, 0.346032, 0.284882, 0.271506, 0.275179, 0.291804, 0.278302, 0.247041, 0.21291, 0.200174, 0.200174, 0.257454, 0.225814, 0.222385, 0.243554, 0.236433, 0.236433, 0.222385, 0.191378, 0.268042, 0.281712, 0.179055, 0.158265, 0.225814, 0.229226, 0.225814, 0.216401, 0.144935, 0.144935, 0.17593, 0.185198, 0.15008, 0.203355, 0.209395, 0.170161, 0.158265, 0.170161, 0.173081, 0.173081, 0.203355, 0.125101, 0.191378, 0.311707, 0.25406, 0.243554, 0.167087, 0.090864, 0.090864, 0.158265, 0.182256, 0.243554, 0.264545, 0.31487, 0.278302, 0.173081, 0.216401, 0.298791, 0.291804, 0.288399, 0.26085, 0.225814, 0.332115, 0.301917, 0.291804, 0.25031, 0.247041, 0.247041, 0.349426, 0.25406, 0.247041, 0.191378, 0.200174, 0.26085, 0.264545, 0.288399, 0.390993, 0.339168, 0.339168, 0.335645, 0.342579, 0.268042, 0.298791, 0.229226, 0.185198, 0.155435, 0.25031, 0.281712, 0.374039, 0.377384, 0.366687, 0.359901, 0.418646, 0.408655, 0.408655, 0.30533, 0.308712, 0.311707, 0.36309, 0.278302, 0.278302, 0.243554, 0.264545, 0.271506, 0.359901, 0.377384, 0.40511, 0.40511, 0.321458, 0.278302, 0.194234, 0.232838, 0.155435, 0.102787, 0.100716, 0.109221, 0.182256, 0.209395, 0.209395, 0.203355, 0.318242, 0.25406, 0.25031, 0.342579, 0.366687, 0.332115, 0.311707, 0.324872, 0.359901, 0.422041, 0.394753, 0.377384, 0.377384, 0.458154, 0.545602, 0.549308, 0.447574, 0.472492, 0.408655, 0.377384, 0.384043, 0.257454, 0.318242, 0.26085, 0.17593, 0.109221, 0.116183, 0.191378, 0.118441, 0.054297, 0.050641, 0.06184, 0.0704, 0.106997, 0.125101, 0.102787, 0.081712, 0.111485, 0.0704, 0.066181, 0.06312, 0.043307, 0.076542, 0.051831, 0.092881], '')</t>
  </si>
  <si>
    <t>[180, 181, 182, 196, 197, 198, 199, 411, 412]</t>
  </si>
  <si>
    <t xml:space="preserve">F5RSM1|F5RSM1_9ENTR Putative NAD(P)H nitroreductase OS=Enterobacter hormaechei ATCC 49162 </t>
  </si>
  <si>
    <t>([0.15284, 0.196879, 0.203355, 0.243554, 0.271506, 0.200174, 0.200174, 0.25031, 0.311707, 0.30533, 0.359901, 0.321458, 0.311707, 0.352862, 0.447574, 0.352862, 0.450668, 0.549308, 0.529623, 0.42561, 0.4292, 0.40511, 0.40511, 0.390993, 0.390993, 0.366687, 0.480142, 0.525368, 0.517562, 0.483068, 0.521092, 0.401658, 0.483068, 0.517562, 0.414856, 0.41194, 0.394753, 0.281712, 0.191378, 0.194234, 0.288399, 0.291804, 0.335645, 0.335645, 0.370445, 0.387226, 0.414856, 0.281712, 0.264545, 0.271506, 0.18812, 0.116183, 0.194234, 0.194234, 0.167087, 0.21291, 0.147574, 0.206376, 0.278302, 0.356642, 0.450668, 0.447574, 0.465241, 0.447574, 0.447574, 0.36309, 0.36309, 0.359901, 0.436924, 0.436924, 0.422041, 0.480142, 0.618285, 0.472492, 0.458154, 0.4292, 0.490133, 0.525368, 0.465241, 0.408655, 0.380708, 0.30533, 0.225814, 0.185198, 0.185198, 0.122885, 0.18812, 0.15284, 0.164327, 0.194234, 0.191378, 0.137348, 0.185198, 0.111485, 0.125101, 0.137348, 0.167087, 0.155435, 0.155435, 0.225814, 0.281712, 0.311707, 0.301917, 0.339168, 0.301917, 0.271506, 0.318242, 0.284882, 0.324872, 0.275179, 0.243554, 0.216401, 0.219301, 0.164327, 0.236433, 0.321458, 0.203355, 0.200174, 0.18812, 0.147574, 0.096677, 0.116183, 0.116183, 0.17593, 0.225814, 0.209395, 0.247041, 0.291804, 0.321458, 0.281712, 0.288399, 0.25031, 0.278302, 0.359901, 0.390993, 0.271506, 0.268042, 0.295083, 0.284882, 0.301917, 0.387226, 0.483068, 0.476583, 0.387226, 0.321458, 0.295083, 0.275179, 0.191378, 0.100716, 0.06312, 0.074921, 0.092881, 0.158265, 0.167087, 0.096677, 0.092881, 0.142424, 0.142424, 0.206376, 0.209395, 0.127496, 0.122885, 0.076542, 0.090864, 0.15008, 0.21291, 0.216401, 0.346032, 0.31487, 0.352862, 0.4292, 0.436924, 0.318242, 0.268042, 0.229226, 0.298791, 0.275179, 0.284882, 0.257454, 0.225814, 0.182256, 0.271506, 0.232838], '')</t>
  </si>
  <si>
    <t>[17, 18, 27, 28, 30, 33, 72, 77]</t>
  </si>
  <si>
    <t xml:space="preserve">F5RSM2|F5RSM2_9ENTR Signal peptide peptidase SppA OS=Enterobacter hormaechei ATCC 49162 </t>
  </si>
  <si>
    <t>([0.004921, 0.003671, 0.005011, 0.00407, 0.00543, 0.004513, 0.005683, 0.004736, 0.004135, 0.00515, 0.004315, 0.003963, 0.003963, 0.00407, 0.004135, 0.004483, 0.003924, 0.00558, 0.006039, 0.004689, 0.003366, 0.00359, 0.003607, 0.002581, 0.002881, 0.002078, 0.00231, 0.001855, 0.002396, 0.003341, 0.002366, 0.002503, 0.002727, 0.002727, 0.001936, 0.002688, 0.003555, 0.003701, 0.003701, 0.005011, 0.007091, 0.011342, 0.018106, 0.035586, 0.071867, 0.116183, 0.196879, 0.239899, 0.196879, 0.144935, 0.081712, 0.15008, 0.155435, 0.196879, 0.200174, 0.222385, 0.142424, 0.085092, 0.111485, 0.102787, 0.118441, 0.116183, 0.11371, 0.11371, 0.125101, 0.122885, 0.066181, 0.066181, 0.050641, 0.050641, 0.094817, 0.164327, 0.167087, 0.167087, 0.081712, 0.083462, 0.10481, 0.182256, 0.247041, 0.247041, 0.25031, 0.132295, 0.142424, 0.15284, 0.167087, 0.15284, 0.086953, 0.076542, 0.078022, 0.069024, 0.079919, 0.086953, 0.088832, 0.044297, 0.083462, 0.173081, 0.142424, 0.170161, 0.173081, 0.185198, 0.179055, 0.191378, 0.194234, 0.191378, 0.173081, 0.094817, 0.06184, 0.06312, 0.139895, 0.076542, 0.137348, 0.209395, 0.10481, 0.083462, 0.147574, 0.122885, 0.122885, 0.158265, 0.191378, 0.182256, 0.139895, 0.147574, 0.081712, 0.086953, 0.085092, 0.083462, 0.125101, 0.118441, 0.194234, 0.203355, 0.191378, 0.194234, 0.194234, 0.30533, 0.342579, 0.339168, 0.41194, 0.339168, 0.243554, 0.182256, 0.132295, 0.167087, 0.164327, 0.247041, 0.247041, 0.25406, 0.268042, 0.295083, 0.390993, 0.30533, 0.203355, 0.225814, 0.196879, 0.185198, 0.106997, 0.088832, 0.098513, 0.076542, 0.067594, 0.06312, 0.045352, 0.069024, 0.085092, 0.085092, 0.086953, 0.120615, 0.078022, 0.078022, 0.045352, 0.043307, 0.074921, 0.064632, 0.090864, 0.111485, 0.122885, 0.209395, 0.164327, 0.094817, 0.058088, 0.094817, 0.161087, 0.158265, 0.102787, 0.088832, 0.079919, 0.046336, 0.055536, 0.055536, 0.05306, 0.092881, 0.092881, 0.06312, 0.064632, 0.078022, 0.050641, 0.046336, 0.047319, 0.046336, 0.074921, 0.122885, 0.106997, 0.071867, 0.129801, 0.229226, 0.127496, 0.078022, 0.129801, 0.142424, 0.206376, 0.164327, 0.158265, 0.185198, 0.21291, 0.288399, 0.291804, 0.370445, 0.339168, 0.349426, 0.433034, 0.440853, 0.349426, 0.295083, 0.356642, 0.356642, 0.243554, 0.26085, 0.359901, 0.374039, 0.275179, 0.185198, 0.225814, 0.232838, 0.132295, 0.132295, 0.132295, 0.139895, 0.127496, 0.161087, 0.094817, 0.098513, 0.079919, 0.15284, 0.243554, 0.191378, 0.100716, 0.18812, 0.275179, 0.232838, 0.219301, 0.30533, 0.324872, 0.25031, 0.26085, 0.342579, 0.295083, 0.328603, 0.308712, 0.25031, 0.247041, 0.328603, 0.339168, 0.374039, 0.324872, 0.30533, 0.281712, 0.356642, 0.247041, 0.26085, 0.301917, 0.298791, 0.222385, 0.225814, 0.31487, 0.31487, 0.239899, 0.318242, 0.31487, 0.321458, 0.352862, 0.359901, 0.278302, 0.284882, 0.278302, 0.281712, 0.209395, 0.298791, 0.321458, 0.41194, 0.30533, 0.291804, 0.219301, 0.295083, 0.346032, 0.352862, 0.352862, 0.42561, 0.440853, 0.352862, 0.352862, 0.356642, 0.26085, 0.342579, 0.288399, 0.209395, 0.247041, 0.236433, 0.206376, 0.185198, 0.170161, 0.257454, 0.288399, 0.384043, 0.398279, 0.401658, 0.380708, 0.380708, 0.387226, 0.291804, 0.349426, 0.291804, 0.26085, 0.243554, 0.21291, 0.26085, 0.346032, 0.301917, 0.30533, 0.291804, 0.335645, 0.335645, 0.359901, 0.349426, 0.339168, 0.356642, 0.356642, 0.370445, 0.295083, 0.295083, 0.374039, 0.414856, 0.483068, 0.553315, 0.642678, 0.680603, 0.685117, 0.575842, 0.622677, 0.750527, 0.759478, 0.750527, 0.653063, 0.642678, 0.661982, 0.648219, 0.525368, 0.521092, 0.476583, 0.454136, 0.398279, 0.328603, 0.318242, 0.25406, 0.26085, 0.291804, 0.321458, 0.30533, 0.387226, 0.384043, 0.311707, 0.339168, 0.30533, 0.380708, 0.390993, 0.298791, 0.225814, 0.288399, 0.264545, 0.31487, 0.318242, 0.346032, 0.387226, 0.352862, 0.414856, 0.370445, 0.342579, 0.308712, 0.30533, 0.335645, 0.281712, 0.281712, 0.225814, 0.257454, 0.219301, 0.196879, 0.25406, 0.295083, 0.26085, 0.26085, 0.236433, 0.31487, 0.342579, 0.291804, 0.243554, 0.164327, 0.191378, 0.225814, 0.26085, 0.236433, 0.219301, 0.194234, 0.17593, 0.17593, 0.15008, 0.194234, 0.225814, 0.225814, 0.271506, 0.222385, 0.26085, 0.26085, 0.26085, 0.185198, 0.268042, 0.264545, 0.25031, 0.25031, 0.18812, 0.10481, 0.129801, 0.127496, 0.144935, 0.229226, 0.301917, 0.328603, 0.243554, 0.222385, 0.147574, 0.090864, 0.142424, 0.096677, 0.102787, 0.10481, 0.17593, 0.17593, 0.191378, 0.284882, 0.288399, 0.342579, 0.458154, 0.36309, 0.324872, 0.401658, 0.318242, 0.30533, 0.239899, 0.321458, 0.30533, 0.390993, 0.387226, 0.418646, 0.521092, 0.538167, 0.465241, 0.447574, 0.468512, 0.490133, 0.450668, 0.458154, 0.377384, 0.342579, 0.335645, 0.387226, 0.374039, 0.436924, 0.342579, 0.401658, 0.401658, 0.298791, 0.21291, 0.295083, 0.18812, 0.11371, 0.083462, 0.132295, 0.129801, 0.118441, 0.144935, 0.173081, 0.164327, 0.271506, 0.288399, 0.390993, 0.281712, 0.298791, 0.311707, 0.321458, 0.298791, 0.308712, 0.418646, 0.51388, 0.444081, 0.4292, 0.494003, 0.529623, 0.525368, 0.541878, 0.5017, 0.5017, 0.505461, 0.517562, 0.480142, 0.387226, 0.311707, 0.41194, 0.394753, 0.301917, 0.387226, 0.4292, 0.30533, 0.318242, 0.328603, 0.36309, 0.394753, 0.387226, 0.380708, 0.339168, 0.298791, 0.349426, 0.281712, 0.25406, 0.236433, 0.167087, 0.232838, 0.308712, 0.203355, 0.209395, 0.225814, 0.239899, 0.144935, 0.158265, 0.158265, 0.155435, 0.200174, 0.295083, 0.301917, 0.200174, 0.137348, 0.170161, 0.125101, 0.134866, 0.127496, 0.139895, 0.200174, 0.170161, 0.155435, 0.239899, 0.232838, 0.232838, 0.222385, 0.284882, 0.339168, 0.247041, 0.268042, 0.26085, 0.196879, 0.132295, 0.239899, 0.31487, 0.209395, 0.17593, 0.264545, 0.275179, 0.291804, 0.232838, 0.243554, 0.247041, 0.216401, 0.191378, 0.247041, 0.216401, 0.206376, 0.239899, 0.288399, 0.275179, 0.26085, 0.301917, 0.377384, 0.284882, 0.288399, 0.352862, 0.318242, 0.298791, 0.342579, 0.342579, 0.414856, 0.444081, 0.447574, 0.374039, 0.377384, 0.268042, 0.219301, 0.185198, 0.191378, 0.147574, 0.111485, 0.122885, 0.076542, 0.081712, 0.10481, 0.102787, 0.098513, 0.167087, 0.125101, 0.088832, 0.046336, 0.026892, 0.018787, 0.011669], '')</t>
  </si>
  <si>
    <t>[341, 342, 343, 344, 345, 346, 347, 348, 349, 350, 351, 352, 353, 354, 355, 460, 461, 499, 503, 504, 505, 506, 507, 508, 509]</t>
  </si>
  <si>
    <t xml:space="preserve">F5RSM3|F5RSM3_9ENTR asparaginase OS=Enterobacter hormaechei ATCC 49162 </t>
  </si>
  <si>
    <t>([0.398279, 0.324872, 0.408655, 0.436924, 0.461924, 0.480142, 0.529623, 0.58069, 0.604312, 0.517562, 0.42561, 0.465241, 0.335645, 0.342579, 0.440853, 0.521092, 0.521092, 0.444081, 0.390993, 0.468512, 0.433034, 0.444081, 0.497853, 0.458154, 0.454136, 0.374039, 0.284882, 0.200174, 0.155435, 0.090864, 0.139895, 0.229226, 0.229226, 0.335645, 0.232838, 0.209395, 0.158265, 0.15008, 0.21291, 0.284882, 0.30533, 0.359901, 0.346032, 0.264545, 0.194234, 0.222385, 0.236433, 0.328603, 0.394753, 0.418646, 0.436924, 0.444081, 0.440853, 0.450668, 0.366687, 0.418646, 0.335645, 0.339168, 0.352862, 0.380708, 0.271506, 0.243554, 0.229226, 0.257454, 0.374039, 0.408655, 0.408655, 0.490133, 0.380708, 0.380708, 0.298791, 0.370445, 0.380708, 0.288399, 0.298791, 0.40511, 0.349426, 0.380708, 0.440853, 0.408655, 0.384043, 0.509769, 0.465241, 0.472492, 0.468512, 0.468512, 0.534167, 0.380708, 0.377384, 0.490133, 0.398279, 0.454136, 0.472492, 0.461924, 0.472492, 0.440853, 0.380708, 0.465241, 0.418646, 0.418646, 0.433034, 0.342579, 0.342579, 0.390993, 0.275179, 0.185198, 0.102787, 0.056825, 0.11371, 0.10481, 0.111485, 0.185198, 0.216401, 0.164327, 0.132295, 0.116183, 0.122885, 0.122885, 0.122885, 0.170161, 0.102787, 0.092881, 0.083462, 0.058088, 0.033407, 0.078022, 0.127496, 0.129801, 0.196879, 0.194234, 0.222385, 0.158265, 0.092881, 0.059222, 0.081712, 0.100716, 0.182256, 0.191378, 0.142424, 0.167087, 0.125101, 0.161087, 0.182256, 0.203355, 0.25031, 0.332115, 0.324872, 0.311707, 0.41194, 0.318242, 0.339168, 0.225814, 0.206376, 0.30533, 0.370445, 0.278302, 0.185198, 0.132295, 0.100716, 0.137348, 0.127496, 0.122885, 0.167087, 0.086953, 0.15008, 0.167087, 0.116183, 0.10481, 0.06184, 0.027463, 0.024826, 0.024826, 0.045352, 0.078022, 0.041405, 0.023963, 0.040537, 0.073402, 0.120615, 0.144935, 0.17593, 0.170161, 0.25406, 0.194234, 0.291804, 0.243554, 0.232838, 0.301917, 0.194234, 0.291804, 0.36309, 0.36309, 0.31487, 0.298791, 0.324872, 0.422041, 0.42561, 0.436924, 0.465241, 0.36309, 0.275179, 0.284882, 0.243554, 0.243554, 0.182256, 0.185198, 0.134866, 0.129801, 0.134866, 0.155435, 0.142424, 0.179055, 0.31487, 0.377384, 0.342579, 0.342579, 0.342579, 0.440853, 0.394753, 0.36309, 0.468512, 0.472492, 0.356642, 0.321458, 0.332115, 0.461924, 0.356642, 0.461924, 0.486429, 0.490133, 0.632174, 0.509769, 0.497853, 0.394753, 0.295083, 0.339168, 0.21291, 0.129801, 0.144935, 0.173081, 0.102787, 0.090864, 0.122885, 0.209395, 0.209395, 0.142424, 0.125101, 0.216401, 0.120615, 0.059222, 0.058088, 0.051831, 0.11371, 0.076542, 0.116183, 0.139895, 0.083462, 0.086953, 0.092881, 0.078022, 0.079919, 0.083462, 0.085092, 0.069024, 0.06312, 0.10481, 0.129801, 0.15008, 0.147574, 0.26085, 0.342579, 0.356642, 0.243554, 0.144935, 0.206376, 0.225814, 0.182256, 0.275179, 0.384043, 0.433034, 0.4292, 0.444081, 0.545602, 0.545602, 0.517562, 0.447574, 0.366687, 0.328603, 0.311707, 0.216401, 0.21291, 0.225814, 0.147574, 0.203355, 0.281712, 0.281712, 0.26085, 0.271506, 0.268042, 0.209395, 0.239899, 0.236433, 0.144935, 0.120615, 0.125101, 0.196879, 0.278302, 0.311707, 0.301917, 0.257454, 0.346032, 0.30533, 0.291804, 0.295083, 0.239899, 0.239899, 0.236433, 0.144935, 0.216401, 0.167087, 0.209395, 0.15008, 0.167087, 0.21291, 0.25406, 0.167087, 0.173081, 0.161087, 0.120615, 0.191378, 0.142424, 0.085092, 0.06312, 0.06312, 0.100716, 0.17593, 0.111485, 0.120615, 0.129801, 0.127496, 0.158265, 0.090864, 0.139895, 0.127496, 0.127496, 0.098513, 0.129801, 0.129801, 0.139895, 0.142424, 0.139895, 0.209395, 0.311707, 0.311707, 0.318242, 0.346032, 0.346032, 0.450668, 0.422041, 0.51388, 0.483068, 0.465241, 0.58069, 0.557691, 0.538167, 0.58069, 0.648219, 0.724957], '')</t>
  </si>
  <si>
    <t>[6, 7, 8, 9, 15, 16, 81, 86, 230, 231, 282, 283, 284, 359, 362, 363, 364, 365, 366, 367]</t>
  </si>
  <si>
    <t xml:space="preserve">F5RSM7|F5RSM7_9ENTR Peptide methionine sulfoxide reductase MsrB OS=Enterobacter hormaechei ATCC 49162 </t>
  </si>
  <si>
    <t>([0.759478, 0.754692, 0.779859, 0.671169, 0.685117, 0.716283, 0.675549, 0.707965, 0.575842, 0.490133, 0.454136, 0.490133, 0.51388, 0.509769, 0.486429, 0.486429, 0.480142, 0.468512, 0.494003, 0.51388, 0.480142, 0.483068, 0.486429, 0.480142, 0.483068, 0.422041, 0.40511, 0.444081, 0.418646, 0.521092, 0.648219, 0.712013, 0.653063, 0.529623, 0.517562, 0.398279, 0.342579, 0.298791, 0.170161, 0.155435, 0.120615, 0.222385, 0.173081, 0.106997, 0.111485, 0.15008, 0.194234, 0.200174, 0.18812, 0.129801, 0.137348, 0.122885, 0.122885, 0.076542, 0.122885, 0.071867, 0.167087, 0.216401, 0.173081, 0.21291, 0.219301, 0.268042, 0.196879, 0.25031, 0.349426, 0.349426, 0.332115, 0.281712, 0.281712, 0.209395, 0.232838, 0.222385, 0.236433, 0.229226, 0.346032, 0.339168, 0.436924, 0.380708, 0.339168, 0.4292, 0.509769, 0.509769, 0.418646, 0.465241, 0.346032, 0.339168, 0.339168, 0.236433, 0.30533, 0.284882, 0.356642, 0.352862, 0.356642, 0.339168, 0.301917, 0.21291, 0.247041, 0.25406, 0.278302, 0.346032, 0.359901, 0.387226, 0.370445, 0.4292, 0.450668, 0.59014, 0.476583, 0.335645, 0.408655, 0.40511, 0.422041, 0.408655, 0.461924, 0.433034, 0.436924, 0.384043, 0.480142, 0.461924, 0.461924, 0.480142, 0.458154, 0.444081, 0.422041, 0.440853, 0.436924, 0.433034, 0.433034, 0.521092, 0.690604, 0.750527, 0.73685, 0.733139, 0.759478, 0.76285, 0.805026, 0.808535, 0.941505], '')</t>
  </si>
  <si>
    <t>[0, 1, 2, 3, 4, 5, 6, 7, 8, 12, 13, 19, 29, 30, 31, 32, 33, 34, 80, 81, 105, 127, 128, 129, 130, 131, 132, 133, 134, 135, 136]</t>
  </si>
  <si>
    <t xml:space="preserve">F5RSM8|F5RSM8_9ENTR Glyceraldehyde-3-phosphate dehydrogenase OS=Enterobacter hormaechei ATCC 49162 </t>
  </si>
  <si>
    <t>([0.06184, 0.092881, 0.054297, 0.073402, 0.100716, 0.066181, 0.054297, 0.032677, 0.044297, 0.046336, 0.048328, 0.069024, 0.064632, 0.116183, 0.120615, 0.17593, 0.11371, 0.194234, 0.118441, 0.083462, 0.15008, 0.094817, 0.102787, 0.167087, 0.111485, 0.066181, 0.11371, 0.134866, 0.236433, 0.155435, 0.15284, 0.155435, 0.090864, 0.073402, 0.042364, 0.041405, 0.023534, 0.041405, 0.037156, 0.064632, 0.098513, 0.098513, 0.161087, 0.085092, 0.085092, 0.134866, 0.203355, 0.147574, 0.18812, 0.127496, 0.194234, 0.236433, 0.26085, 0.349426, 0.308712, 0.332115, 0.275179, 0.370445, 0.36309, 0.356642, 0.356642, 0.264545, 0.275179, 0.206376, 0.308712, 0.268042, 0.291804, 0.284882, 0.352862, 0.366687, 0.394753, 0.408655, 0.321458, 0.321458, 0.236433, 0.328603, 0.408655, 0.387226, 0.374039, 0.31487, 0.324872, 0.264545, 0.291804, 0.257454, 0.339168, 0.30533, 0.342579, 0.321458, 0.247041, 0.155435, 0.083462, 0.10481, 0.100716, 0.173081, 0.179055, 0.225814, 0.219301, 0.196879, 0.284882, 0.209395, 0.271506, 0.239899, 0.298791, 0.328603, 0.352862, 0.328603, 0.30533, 0.247041, 0.182256, 0.257454, 0.349426, 0.461924, 0.458154, 0.447574, 0.440853, 0.447574, 0.480142, 0.51388, 0.480142, 0.377384, 0.401658, 0.40511, 0.4292, 0.40511, 0.444081, 0.352862, 0.377384, 0.436924, 0.40511, 0.450668, 0.447574, 0.461924, 0.436924, 0.359901, 0.311707, 0.301917, 0.301917, 0.278302, 0.243554, 0.209395, 0.30533, 0.36309, 0.370445, 0.301917, 0.26085, 0.225814, 0.349426, 0.264545, 0.232838, 0.31487, 0.288399, 0.21291, 0.21291, 0.21291, 0.301917, 0.264545, 0.264545, 0.179055, 0.139895, 0.15008, 0.209395, 0.147574, 0.122885, 0.116183, 0.170161, 0.182256, 0.216401, 0.164327, 0.232838, 0.26085, 0.236433, 0.295083, 0.384043, 0.36309, 0.359901, 0.295083, 0.394753, 0.394753, 0.505461, 0.59508, 0.585406, 0.58069, 0.690604, 0.63748, 0.642678, 0.632174, 0.707965, 0.703578, 0.733139, 0.694846, 0.653063, 0.703578, 0.712013, 0.59917, 0.509769, 0.541878, 0.613573, 0.59917, 0.604312, 0.557691, 0.525368, 0.483068, 0.483068, 0.444081, 0.458154, 0.447574, 0.444081, 0.387226, 0.308712, 0.342579, 0.387226, 0.342579, 0.342579, 0.328603, 0.398279, 0.398279, 0.370445, 0.370445, 0.332115, 0.301917, 0.203355, 0.236433, 0.209395, 0.243554, 0.275179, 0.359901, 0.374039, 0.321458, 0.374039, 0.387226, 0.301917, 0.291804, 0.284882, 0.278302, 0.222385, 0.236433, 0.236433, 0.25031, 0.25031, 0.257454, 0.257454, 0.352862, 0.264545, 0.339168, 0.324872, 0.239899, 0.206376, 0.191378, 0.219301, 0.15008, 0.194234, 0.219301, 0.185198, 0.257454, 0.271506, 0.324872, 0.352862, 0.390993, 0.366687, 0.370445, 0.346032, 0.301917, 0.30533, 0.308712, 0.291804, 0.291804, 0.384043, 0.398279, 0.346032, 0.318242, 0.398279, 0.408655, 0.447574, 0.374039, 0.387226, 0.366687, 0.387226, 0.295083, 0.268042, 0.278302, 0.278302, 0.275179, 0.243554, 0.25406, 0.30533, 0.295083, 0.247041, 0.236433, 0.15008, 0.170161, 0.15008, 0.161087, 0.167087, 0.170161, 0.164327, 0.111485, 0.109221, 0.06184, 0.060549, 0.088832, 0.05306, 0.031287, 0.048328, 0.098513, 0.102787, 0.127496, 0.129801, 0.094817, 0.094817, 0.164327, 0.182256, 0.196879, 0.125101, 0.125101, 0.073402, 0.083462, 0.098513, 0.102787, 0.096677, 0.132295, 0.127496, 0.167087, 0.222385, 0.185198, 0.144935, 0.10481, 0.076542, 0.058088, 0.094817, 0.069024, 0.038042], '')</t>
  </si>
  <si>
    <t>[117, 178, 179, 180, 181, 182, 183, 184, 185, 186, 187, 188, 189, 190, 191, 192, 193, 194, 195, 196, 197, 198, 199, 200]</t>
  </si>
  <si>
    <t xml:space="preserve">F5RSM9|F5RSM9_9ENTR Putative glucose-6-phosphate 1-epimerase OS=Enterobacter hormaechei ATCC 49162 </t>
  </si>
  <si>
    <t>([0.016528, 0.030003, 0.051831, 0.033407, 0.051831, 0.090864, 0.071867, 0.049374, 0.06312, 0.078022, 0.092881, 0.120615, 0.118441, 0.120615, 0.125101, 0.17593, 0.288399, 0.229226, 0.236433, 0.155435, 0.155435, 0.225814, 0.216401, 0.232838, 0.311707, 0.239899, 0.206376, 0.247041, 0.324872, 0.268042, 0.25031, 0.173081, 0.17593, 0.268042, 0.225814, 0.222385, 0.170161, 0.100716, 0.15284, 0.147574, 0.200174, 0.291804, 0.291804, 0.291804, 0.278302, 0.298791, 0.377384, 0.384043, 0.328603, 0.247041, 0.232838, 0.25031, 0.352862, 0.31487, 0.31487, 0.335645, 0.229226, 0.308712, 0.384043, 0.394753, 0.458154, 0.436924, 0.321458, 0.301917, 0.301917, 0.291804, 0.209395, 0.222385, 0.144935, 0.15284, 0.147574, 0.25031, 0.173081, 0.088832, 0.102787, 0.118441, 0.118441, 0.179055, 0.194234, 0.206376, 0.203355, 0.15284, 0.200174, 0.278302, 0.284882, 0.284882, 0.179055, 0.219301, 0.185198, 0.278302, 0.359901, 0.461924, 0.342579, 0.436924, 0.461924, 0.450668, 0.398279, 0.401658, 0.440853, 0.447574, 0.447574, 0.461924, 0.570702, 0.538167, 0.521092, 0.454136, 0.374039, 0.486429, 0.40511, 0.4292, 0.339168, 0.339168, 0.30533, 0.401658, 0.408655, 0.509769, 0.525368, 0.541878, 0.517562, 0.42561, 0.324872, 0.346032, 0.332115, 0.335645, 0.229226, 0.25406, 0.236433, 0.225814, 0.203355, 0.295083, 0.182256, 0.25406, 0.170161, 0.194234, 0.179055, 0.17593, 0.10481, 0.111485, 0.073402, 0.094817, 0.094817, 0.164327, 0.125101, 0.122885, 0.116183, 0.21291, 0.122885, 0.200174, 0.291804, 0.31487, 0.318242, 0.398279, 0.328603, 0.40511, 0.40511, 0.318242, 0.21291, 0.301917, 0.229226, 0.30533, 0.298791, 0.295083, 0.291804, 0.288399, 0.232838, 0.222385, 0.155435, 0.247041, 0.229226, 0.161087, 0.161087, 0.173081, 0.194234, 0.17593, 0.120615, 0.127496, 0.194234, 0.239899, 0.239899, 0.308712, 0.284882, 0.268042, 0.36309, 0.352862, 0.374039, 0.359901, 0.374039, 0.440853, 0.447574, 0.387226, 0.472492, 0.472492, 0.359901, 0.387226, 0.494003, 0.575842, 0.56648, 0.59014, 0.661982, 0.570702, 0.465241, 0.41194, 0.422041, 0.436924, 0.450668, 0.4292, 0.41194, 0.401658, 0.339168, 0.264545, 0.318242, 0.318242, 0.318242, 0.394753, 0.291804, 0.295083, 0.295083, 0.291804, 0.206376, 0.225814, 0.225814, 0.25031, 0.321458, 0.321458, 0.295083, 0.278302, 0.301917, 0.398279, 0.346032, 0.346032, 0.422041, 0.335645, 0.339168, 0.366687, 0.387226, 0.494003, 0.461924, 0.387226, 0.387226, 0.408655, 0.390993, 0.422041, 0.454136, 0.465241, 0.387226, 0.414856, 0.422041, 0.436924, 0.42561, 0.401658, 0.454136, 0.454136, 0.440853, 0.374039, 0.26085, 0.203355, 0.191378, 0.21291, 0.264545, 0.182256, 0.182256, 0.18812, 0.191378, 0.239899, 0.243554, 0.328603, 0.301917, 0.295083, 0.298791, 0.311707, 0.387226, 0.422041, 0.418646, 0.521092, 0.505461, 0.618285, 0.712013, 0.699094, 0.59917, 0.622677, 0.648219, 0.653063, 0.642678, 0.675549, 0.622677, 0.59508, 0.557691, 0.538167, 0.521092, 0.480142, 0.436924, 0.418646, 0.335645, 0.298791], '')</t>
  </si>
  <si>
    <t>[102, 103, 104, 115, 116, 117, 118, 195, 196, 197, 198, 199, 273, 274, 275, 276, 277, 278, 279, 280, 281, 282, 283, 284, 285, 286, 287, 288]</t>
  </si>
  <si>
    <t xml:space="preserve">F5RSV7|F5RSV7_9ENTR CTP synthase (glutamine hydrolyzing) OS=Enterobacter hormaechei ATCC 49162 </t>
  </si>
  <si>
    <t>([0.264545, 0.139895, 0.132295, 0.076542, 0.056825, 0.076542, 0.111485, 0.067594, 0.092881, 0.134866, 0.173081, 0.158265, 0.079919, 0.11371, 0.111485, 0.102787, 0.129801, 0.079919, 0.092881, 0.050641, 0.073402, 0.041405, 0.086953, 0.118441, 0.161087, 0.194234, 0.167087, 0.106997, 0.116183, 0.118441, 0.058088, 0.054297, 0.067594, 0.127496, 0.088832, 0.100716, 0.050641, 0.035586, 0.05306, 0.045352, 0.094817, 0.132295, 0.137348, 0.129801, 0.116183, 0.164327, 0.216401, 0.264545, 0.243554, 0.268042, 0.25031, 0.243554, 0.25406, 0.257454, 0.158265, 0.158265, 0.090864, 0.111485, 0.196879, 0.196879, 0.18812, 0.18812, 0.100716, 0.155435, 0.161087, 0.167087, 0.164327, 0.120615, 0.092881, 0.079919, 0.069024, 0.056825, 0.083462, 0.074921, 0.050641, 0.074921, 0.129801, 0.219301, 0.295083, 0.264545, 0.209395, 0.243554, 0.127496, 0.134866, 0.142424, 0.139895, 0.085092, 0.073402, 0.090864, 0.056825, 0.118441, 0.185198, 0.18812, 0.147574, 0.092881, 0.173081, 0.127496, 0.109221, 0.090864, 0.090864, 0.060549, 0.060549, 0.049374, 0.05306, 0.086953, 0.096677, 0.076542, 0.120615, 0.120615, 0.100716, 0.196879, 0.194234, 0.209395, 0.247041, 0.349426, 0.436924, 0.40511, 0.454136, 0.418646, 0.335645, 0.295083, 0.390993, 0.394753, 0.401658, 0.418646, 0.418646, 0.318242, 0.284882, 0.30533, 0.301917, 0.339168, 0.332115, 0.295083, 0.194234, 0.206376, 0.120615, 0.118441, 0.129801, 0.173081, 0.243554, 0.25031, 0.196879, 0.147574, 0.219301, 0.185198, 0.173081, 0.173081, 0.247041, 0.342579, 0.339168, 0.26085, 0.26085, 0.264545, 0.295083, 0.288399, 0.271506, 0.271506, 0.288399, 0.18812, 0.179055, 0.120615, 0.185198, 0.295083, 0.342579, 0.243554, 0.243554, 0.335645, 0.342579, 0.264545, 0.25406, 0.243554, 0.328603, 0.332115, 0.275179, 0.271506, 0.298791, 0.301917, 0.384043, 0.278302, 0.384043, 0.40511, 0.480142, 0.480142, 0.468512, 0.36309, 0.465241, 0.465241, 0.440853, 0.450668, 0.454136, 0.366687, 0.370445, 0.374039, 0.394753, 0.332115, 0.239899, 0.243554, 0.161087, 0.170161, 0.182256, 0.098513, 0.092881, 0.090864, 0.102787, 0.090864, 0.127496, 0.111485, 0.083462, 0.100716, 0.090864, 0.142424, 0.229226, 0.161087, 0.109221, 0.055536, 0.067594, 0.122885, 0.144935, 0.185198, 0.116183, 0.173081, 0.239899, 0.203355, 0.203355, 0.185198, 0.164327, 0.161087, 0.158265, 0.209395, 0.173081, 0.139895, 0.11371, 0.060549, 0.083462, 0.118441], '')</t>
  </si>
  <si>
    <t xml:space="preserve">F5RSW3|F5RSW3_9ENTR cyclic-guanylate-specific phosphodiesterase OS=Enterobacter hormaechei ATCC 49162 </t>
  </si>
  <si>
    <t>([0.014075, 0.022306, 0.011903, 0.012727, 0.011106, 0.010131, 0.008624, 0.010372, 0.009015, 0.007645, 0.008276, 0.007495, 0.007877, 0.007031, 0.006039, 0.006078, 0.006142, 0.008075, 0.009401, 0.014586, 0.023963, 0.026892, 0.028107, 0.06184, 0.083462, 0.132295, 0.11371, 0.17593, 0.185198, 0.271506, 0.271506, 0.21291, 0.275179, 0.170161, 0.194234, 0.298791, 0.349426, 0.268042, 0.25031, 0.25406, 0.26085, 0.173081, 0.132295, 0.120615, 0.118441, 0.06184, 0.059222, 0.11371, 0.118441, 0.111485, 0.0704, 0.129801, 0.206376, 0.144935, 0.239899, 0.239899, 0.239899, 0.268042, 0.298791, 0.311707, 0.232838, 0.139895, 0.229226, 0.264545, 0.182256, 0.179055, 0.225814, 0.236433, 0.216401, 0.139895, 0.086953, 0.066181, 0.049374, 0.05306, 0.055536, 0.05306, 0.026338, 0.015078, 0.017138, 0.028107, 0.025762, 0.038858, 0.03976, 0.038042, 0.023963, 0.042364, 0.034884, 0.022306, 0.01227, 0.012727, 0.019401, 0.0198, 0.031287, 0.038858, 0.045352, 0.03976, 0.03976, 0.047319, 0.098513, 0.085092, 0.094817, 0.055536, 0.055536, 0.096677, 0.094817, 0.15008, 0.161087, 0.194234, 0.194234, 0.291804, 0.209395, 0.182256, 0.275179, 0.194234, 0.191378, 0.170161, 0.25031, 0.25406, 0.225814, 0.106997, 0.074921, 0.067594, 0.122885, 0.100716, 0.100716, 0.056825, 0.029376, 0.028695, 0.027463, 0.031287, 0.019109, 0.018106, 0.011106, 0.010672, 0.018106, 0.019109, 0.017447, 0.014586, 0.009401, 0.016257, 0.031287, 0.021381, 0.021816, 0.023534, 0.019401, 0.019401, 0.026892, 0.054297, 0.026892, 0.026892, 0.026338, 0.048328, 0.081712, 0.161087, 0.164327, 0.170161, 0.170161, 0.085092, 0.106997, 0.185198, 0.182256, 0.090864, 0.088832, 0.090864, 0.046336, 0.073402, 0.0704, 0.102787, 0.096677, 0.179055, 0.200174, 0.196879, 0.185198, 0.196879, 0.125101, 0.129801, 0.122885, 0.069024, 0.086953, 0.038858, 0.038042, 0.020876, 0.038042, 0.055536, 0.055536, 0.092881, 0.056825, 0.058088, 0.049374, 0.049374, 0.022306, 0.021381, 0.021816, 0.015078, 0.010372, 0.017138, 0.011518, 0.01204, 0.019401, 0.032677, 0.074921, 0.059222, 0.106997, 0.073402, 0.088832, 0.083462, 0.043307, 0.067594, 0.067594, 0.034884, 0.022306, 0.033407, 0.020876, 0.020876, 0.018787, 0.018415, 0.011106, 0.009015, 0.006482, 0.004899, 0.003461, 0.002503, 0.001936, 0.00152, 0.002057, 0.001623, 0.001692, 0.001687, 0.001155, 0.001142, 0.001142, 0.00146, 0.001267, 0.001159, 0.001649, 0.002349, 0.002976, 0.00389, 0.005683, 0.005683, 0.008002, 0.013437, 0.023534, 0.026338, 0.026338, 0.027463, 0.041405, 0.025316, 0.046336, 0.085092, 0.096677, 0.173081, 0.096677, 0.158265, 0.173081, 0.158265, 0.071867, 0.071867, 0.086953, 0.054297, 0.050641, 0.046336, 0.027463, 0.021816, 0.041405, 0.067594, 0.067594, 0.043307, 0.042364, 0.041405, 0.032017, 0.032017, 0.019401, 0.019401, 0.0198, 0.030611, 0.016528, 0.034884, 0.036378, 0.033407, 0.060549, 0.11371, 0.11371, 0.18812, 0.15284, 0.142424, 0.164327, 0.17593, 0.182256, 0.142424, 0.076542, 0.144935, 0.073402, 0.06184, 0.116183, 0.118441, 0.06184, 0.120615, 0.066181, 0.034068, 0.034068, 0.019401, 0.01227, 0.008624, 0.008156, 0.011518, 0.009865, 0.006421, 0.006078, 0.008276, 0.013613, 0.014075, 0.010221, 0.018106, 0.018415, 0.015344, 0.013016, 0.013613, 0.011518, 0.016021, 0.028695, 0.027463, 0.047319, 0.048328, 0.047319, 0.025316, 0.023534, 0.017797, 0.035586, 0.023087, 0.023087, 0.023534, 0.046336, 0.064632, 0.032017, 0.067594, 0.090864, 0.111485, 0.182256, 0.120615, 0.085092, 0.064632, 0.038042, 0.020876, 0.036378, 0.0704, 0.137348, 0.094817, 0.094817, 0.088832, 0.147574, 0.122885, 0.069024, 0.079919, 0.040537, 0.073402, 0.036378, 0.019401, 0.019109, 0.011669, 0.023534, 0.023087, 0.027463, 0.049374, 0.098513, 0.096677, 0.058088, 0.050641, 0.081712, 0.139895, 0.111485, 0.056825, 0.038042, 0.079919, 0.073402, 0.06312, 0.040537, 0.083462, 0.161087, 0.098513, 0.173081, 0.158265, 0.206376, 0.206376, 0.129801, 0.116183, 0.06312, 0.098513, 0.05306, 0.054297, 0.060549, 0.034884, 0.06312, 0.0704, 0.066181, 0.064632, 0.127496, 0.196879, 0.111485, 0.079919, 0.137348, 0.076542, 0.076542, 0.102787, 0.059222, 0.092881, 0.056825, 0.11371, 0.127496, 0.129801, 0.118441, 0.0704, 0.15008, 0.15008, 0.209395, 0.129801, 0.076542, 0.085092, 0.078022, 0.076542, 0.102787, 0.116183, 0.194234, 0.127496, 0.11371, 0.191378, 0.206376, 0.200174, 0.120615, 0.071867, 0.074921, 0.037156, 0.059222, 0.058088, 0.048328, 0.028107, 0.040537, 0.06312, 0.032017, 0.032677, 0.058088, 0.055536, 0.027463, 0.018415, 0.015344, 0.017797, 0.017138, 0.011106, 0.0198, 0.032017, 0.056825, 0.102787, 0.194234, 0.129801, 0.127496, 0.078022, 0.076542, 0.076542, 0.083462, 0.139895, 0.086953, 0.111485, 0.11371, 0.155435, 0.142424, 0.179055, 0.170161, 0.170161, 0.144935, 0.081712, 0.03976, 0.034884, 0.032017, 0.030003, 0.028107, 0.027463, 0.056825, 0.102787, 0.132295, 0.073402, 0.06184, 0.100716, 0.045352, 0.023963, 0.023963, 0.043307, 0.066181, 0.050641, 0.050641, 0.079919, 0.109221, 0.185198, 0.161087, 0.142424, 0.118441, 0.191378, 0.15008, 0.120615, 0.081712], '')</t>
  </si>
  <si>
    <t xml:space="preserve">F5RSW5|F5RSW5_9ENTR Isocitrate dehydrogenase [NADP] OS=Enterobacter hormaechei ATCC 49162 </t>
  </si>
  <si>
    <t>([0.346032, 0.370445, 0.387226, 0.284882, 0.324872, 0.243554, 0.284882, 0.324872, 0.346032, 0.36309, 0.295083, 0.349426, 0.268042, 0.295083, 0.30533, 0.384043, 0.476583, 0.447574, 0.328603, 0.387226, 0.268042, 0.182256, 0.200174, 0.203355, 0.301917, 0.295083, 0.284882, 0.275179, 0.196879, 0.21291, 0.155435, 0.243554, 0.25406, 0.291804, 0.222385, 0.15008, 0.137348, 0.079919, 0.094817, 0.170161, 0.125101, 0.182256, 0.203355, 0.206376, 0.203355, 0.167087, 0.106997, 0.170161, 0.170161, 0.247041, 0.232838, 0.295083, 0.200174, 0.179055, 0.129801, 0.127496, 0.206376, 0.137348, 0.122885, 0.17593, 0.164327, 0.206376, 0.229226, 0.295083, 0.288399, 0.301917, 0.268042, 0.264545, 0.271506, 0.278302, 0.275179, 0.209395, 0.137348, 0.144935, 0.161087, 0.219301, 0.275179, 0.268042, 0.271506, 0.366687, 0.281712, 0.196879, 0.182256, 0.196879, 0.127496, 0.120615, 0.076542, 0.094817, 0.096677, 0.092881, 0.086953, 0.094817, 0.085092, 0.15008, 0.225814, 0.225814, 0.194234, 0.182256, 0.17593, 0.25406, 0.164327, 0.236433, 0.321458, 0.239899, 0.236433, 0.26085, 0.232838, 0.216401, 0.243554, 0.335645, 0.356642, 0.275179, 0.264545, 0.264545, 0.179055, 0.122885, 0.0704, 0.06184, 0.060549, 0.071867, 0.047319, 0.078022, 0.046336, 0.027463, 0.048328, 0.045352, 0.0704, 0.098513, 0.155435, 0.182256, 0.122885, 0.109221, 0.170161, 0.182256, 0.271506, 0.271506, 0.339168, 0.414856, 0.461924, 0.40511, 0.298791, 0.264545, 0.26085, 0.359901, 0.454136, 0.444081, 0.461924, 0.465241, 0.356642, 0.275179, 0.219301, 0.281712, 0.206376, 0.222385, 0.122885, 0.109221, 0.144935, 0.15008, 0.142424, 0.15008, 0.21291, 0.264545, 0.377384, 0.374039, 0.298791, 0.209395, 0.203355, 0.116183, 0.067594, 0.106997, 0.182256, 0.219301, 0.18812, 0.264545, 0.18812, 0.271506, 0.271506, 0.219301, 0.206376, 0.125101, 0.167087, 0.167087, 0.194234, 0.127496, 0.132295, 0.118441, 0.179055, 0.120615, 0.191378, 0.298791, 0.225814, 0.209395, 0.21291, 0.264545, 0.26085, 0.332115, 0.332115, 0.335645, 0.332115, 0.271506, 0.366687, 0.308712, 0.264545, 0.182256, 0.264545, 0.179055, 0.225814, 0.15284, 0.229226, 0.247041, 0.229226, 0.30533, 0.318242, 0.301917, 0.219301, 0.225814, 0.147574, 0.106997, 0.109221, 0.167087, 0.222385, 0.236433, 0.191378, 0.185198, 0.257454, 0.15008, 0.236433, 0.284882, 0.366687, 0.332115, 0.222385, 0.203355, 0.216401, 0.139895, 0.139895, 0.120615, 0.127496, 0.125101, 0.15008, 0.15284, 0.17593, 0.191378, 0.111485, 0.170161, 0.200174, 0.225814, 0.239899, 0.161087, 0.155435, 0.15284, 0.17593, 0.301917, 0.232838, 0.232838, 0.30533, 0.225814, 0.311707, 0.30533, 0.422041, 0.461924, 0.465241, 0.444081, 0.418646, 0.541878, 0.450668, 0.370445, 0.268042, 0.342579, 0.440853, 0.359901, 0.281712, 0.25406, 0.236433, 0.278302, 0.173081, 0.11371, 0.18812, 0.206376, 0.129801, 0.066181, 0.037156, 0.035586, 0.044297, 0.036378, 0.037156, 0.034884, 0.06312, 0.071867, 0.043307, 0.033407, 0.031287, 0.03976, 0.051831, 0.027463, 0.035586, 0.066181, 0.118441, 0.059222, 0.031287, 0.051831, 0.094817, 0.125101, 0.074921, 0.049374, 0.049374, 0.046336, 0.055536, 0.050641, 0.074921, 0.073402, 0.086953, 0.078022, 0.083462, 0.096677, 0.15284, 0.120615, 0.127496, 0.0704, 0.122885, 0.206376, 0.232838, 0.155435, 0.15284, 0.155435, 0.10481, 0.147574, 0.111485, 0.167087, 0.170161, 0.170161, 0.257454, 0.222385, 0.342579, 0.370445, 0.239899, 0.209395, 0.239899, 0.247041, 0.349426, 0.346032, 0.26085, 0.243554, 0.349426, 0.380708, 0.468512, 0.483068, 0.366687, 0.311707, 0.308712, 0.271506, 0.298791, 0.247041, 0.236433, 0.129801, 0.137348, 0.222385, 0.21291, 0.243554, 0.155435, 0.076542, 0.092881, 0.11371, 0.085092, 0.076542, 0.043307, 0.024393, 0.026892, 0.045352, 0.078022, 0.056825, 0.083462, 0.069024, 0.073402, 0.054297, 0.100716, 0.078022, 0.073402, 0.102787, 0.056825, 0.098513, 0.100716, 0.094817, 0.06184, 0.094817, 0.086953, 0.090864, 0.116183, 0.194234, 0.194234, 0.167087, 0.206376, 0.116183, 0.071867, 0.088832, 0.098513, 0.094817, 0.137348, 0.076542, 0.0704, 0.118441, 0.092881, 0.102787, 0.054297, 0.085092, 0.074921, 0.055536, 0.078022, 0.086953, 0.055536, 0.044297, 0.044297, 0.033407, 0.050641, 0.083462, 0.06184, 0.096677], '')</t>
  </si>
  <si>
    <t>[263]</t>
  </si>
  <si>
    <t xml:space="preserve">F5RSW6|F5RSW6_9ENTR Pseudouridine synthase OS=Enterobacter hormaechei ATCC 49162 </t>
  </si>
  <si>
    <t>([0.608892, 0.626927, 0.642678, 0.671169, 0.690604, 0.538167, 0.557691, 0.56648, 0.59508, 0.608892, 0.545602, 0.585406, 0.585406, 0.465241, 0.538167, 0.626927, 0.626927, 0.59508, 0.557691, 0.541878, 0.541878, 0.570702, 0.58069, 0.632174, 0.63748, 0.680603, 0.801317, 0.837511, 0.849326, 0.84206, 0.784345, 0.767246, 0.675549, 0.549308, 0.694846, 0.690604, 0.728858, 0.632174, 0.632174, 0.585406, 0.497853, 0.534167, 0.541878, 0.440853, 0.41194, 0.41194, 0.387226, 0.359901, 0.332115, 0.324872, 0.324872, 0.387226, 0.390993, 0.454136, 0.56648, 0.450668, 0.384043, 0.380708, 0.398279, 0.401658, 0.465241, 0.476583, 0.366687, 0.339168, 0.408655, 0.408655, 0.394753, 0.321458, 0.349426, 0.339168, 0.349426, 0.349426, 0.349426, 0.422041, 0.356642, 0.284882, 0.31487, 0.318242, 0.298791, 0.366687, 0.359901, 0.359901, 0.359901, 0.370445, 0.398279, 0.398279, 0.390993, 0.321458, 0.398279, 0.398279, 0.4292, 0.42561, 0.422041, 0.414856, 0.414856, 0.490133, 0.562014, 0.534167, 0.521092, 0.418646, 0.346032, 0.349426, 0.288399, 0.349426, 0.422041, 0.418646, 0.468512, 0.480142, 0.570702, 0.538167, 0.521092, 0.418646, 0.390993, 0.390993, 0.321458, 0.311707, 0.321458, 0.328603, 0.346032, 0.433034, 0.454136, 0.529623, 0.529623, 0.604312, 0.632174, 0.63748, 0.529623, 0.529623, 0.494003, 0.490133, 0.42561, 0.436924, 0.505461, 0.465241, 0.483068, 0.575842, 0.622677, 0.618285, 0.490133, 0.476583, 0.366687, 0.472492, 0.450668, 0.454136, 0.483068, 0.483068, 0.394753, 0.465241, 0.447574, 0.468512, 0.461924, 0.553315, 0.447574, 0.483068, 0.557691, 0.545602, 0.42561, 0.324872, 0.311707, 0.328603, 0.408655, 0.436924, 0.324872, 0.342579, 0.332115, 0.295083, 0.278302, 0.349426, 0.366687, 0.301917, 0.298791, 0.298791, 0.268042, 0.356642, 0.30533, 0.298791, 0.243554, 0.346032, 0.324872, 0.356642, 0.447574, 0.366687, 0.433034, 0.447574, 0.36309, 0.356642, 0.284882, 0.25406, 0.229226, 0.222385, 0.278302, 0.203355, 0.216401, 0.182256, 0.182256, 0.200174, 0.139895, 0.167087, 0.173081, 0.264545, 0.243554, 0.147574, 0.203355, 0.216401, 0.229226, 0.311707, 0.342579, 0.422041, 0.447574, 0.494003, 0.472492, 0.454136, 0.538167, 0.509769, 0.604312, 0.570702, 0.553315, 0.685117, 0.716283, 0.671169], '')</t>
  </si>
  <si>
    <t>[0, 1, 2, 3, 4, 5, 6, 7, 8, 9, 10, 11, 12, 14, 15, 16, 17, 18, 19, 20, 21, 22, 23, 24, 25, 26, 27, 28, 29, 30, 31, 32, 33, 34, 35, 36, 37, 38, 39, 41, 42, 54, 96, 97, 98, 108, 109, 110, 121, 122, 123, 124, 125, 126, 127, 132, 135, 136, 137, 151, 154, 155, 212, 213, 214, 215, 216, 217, 218, 219]</t>
  </si>
  <si>
    <t xml:space="preserve">F5RSW7|F5RSW7_9ENTR Phosphatase NudJ OS=Enterobacter hormaechei ATCC 49162 </t>
  </si>
  <si>
    <t>([0.055536, 0.03976, 0.056825, 0.064632, 0.094817, 0.127496, 0.144935, 0.086953, 0.06184, 0.051831, 0.044297, 0.060549, 0.129801, 0.137348, 0.069024, 0.076542, 0.118441, 0.111485, 0.139895, 0.098513, 0.090864, 0.139895, 0.200174, 0.229226, 0.229226, 0.225814, 0.219301, 0.15284, 0.268042, 0.324872, 0.398279, 0.483068, 0.472492, 0.366687, 0.271506, 0.366687, 0.332115, 0.301917, 0.291804, 0.30533, 0.40511, 0.414856, 0.308712, 0.318242, 0.308712, 0.342579, 0.342579, 0.26085, 0.335645, 0.295083, 0.335645, 0.349426, 0.342579, 0.328603, 0.311707, 0.311707, 0.291804, 0.281712, 0.298791, 0.321458, 0.239899, 0.15008, 0.203355, 0.324872, 0.318242, 0.298791, 0.298791, 0.321458, 0.301917, 0.229226, 0.239899, 0.132295, 0.0704, 0.034068, 0.030003, 0.038858, 0.074921, 0.046336, 0.056825, 0.064632, 0.048328, 0.051831, 0.076542, 0.092881, 0.086953, 0.096677, 0.096677, 0.098513, 0.088832, 0.173081, 0.170161, 0.194234, 0.284882, 0.284882, 0.30533, 0.239899, 0.239899, 0.229226, 0.295083, 0.31487, 0.31487, 0.268042, 0.268042, 0.301917, 0.271506, 0.281712, 0.264545, 0.185198, 0.161087, 0.147574, 0.158265, 0.164327, 0.109221, 0.102787, 0.179055, 0.25406, 0.26085, 0.311707, 0.222385, 0.155435, 0.15284, 0.137348, 0.222385, 0.284882, 0.257454, 0.196879, 0.196879, 0.120615, 0.200174, 0.161087, 0.106997, 0.078022, 0.139895, 0.106997, 0.127496, 0.064632, 0.079919, 0.069024, 0.079919, 0.142424, 0.232838, 0.161087, 0.173081, 0.161087, 0.18812, 0.206376, 0.268042, 0.21291, 0.281712, 0.236433, 0.284882, 0.359901, 0.36309, 0.308712, 0.450668, 0.408655, 0.570702], '')</t>
  </si>
  <si>
    <t xml:space="preserve">F5RSX3|F5RSX3_9ENTR histidine kinase OS=Enterobacter hormaechei ATCC 49162 </t>
  </si>
  <si>
    <t>([0.011518, 0.017138, 0.011106, 0.015694, 0.012491, 0.017138, 0.010509, 0.008895, 0.007495, 0.008075, 0.009977, 0.010672, 0.009401, 0.007315, 0.008409, 0.008525, 0.006701, 0.005086, 0.007031, 0.007091, 0.006482, 0.006482, 0.006533, 0.00777, 0.006374, 0.007259, 0.00558, 0.006567, 0.009015, 0.009015, 0.009977, 0.007495, 0.008409, 0.006245, 0.008075, 0.010509, 0.017447, 0.026892, 0.023087, 0.023087, 0.023534, 0.014783, 0.024393, 0.024393, 0.034884, 0.054297, 0.071867, 0.074921, 0.056825, 0.031287, 0.060549, 0.034884, 0.046336, 0.047319, 0.047319, 0.050641, 0.055536, 0.058088, 0.054297, 0.06184, 0.066181, 0.076542, 0.139895, 0.116183, 0.137348, 0.137348, 0.15284, 0.081712, 0.147574, 0.26085, 0.359901, 0.352862, 0.476583, 0.517562, 0.418646, 0.51388, 0.40511, 0.291804, 0.185198, 0.196879, 0.308712, 0.301917, 0.374039, 0.356642, 0.308712, 0.18812, 0.088832, 0.066181, 0.120615, 0.106997, 0.10481, 0.06312, 0.078022, 0.030003, 0.016826, 0.027463, 0.033407, 0.056825, 0.05306, 0.090864, 0.102787, 0.102787, 0.048328, 0.026338, 0.025762, 0.049374, 0.096677, 0.185198, 0.111485, 0.102787, 0.116183, 0.058088, 0.100716, 0.067594, 0.144935, 0.144935, 0.155435, 0.15284, 0.164327, 0.26085, 0.26085, 0.15008, 0.079919, 0.15008, 0.247041, 0.257454, 0.239899, 0.200174, 0.125101, 0.243554, 0.161087, 0.147574, 0.161087, 0.161087, 0.203355, 0.120615, 0.18812, 0.15284, 0.167087, 0.170161, 0.182256, 0.194234, 0.295083, 0.401658, 0.370445, 0.370445, 0.356642, 0.366687, 0.324872, 0.394753, 0.291804, 0.401658, 0.318242, 0.321458, 0.332115, 0.298791, 0.398279, 0.324872, 0.349426, 0.301917, 0.318242, 0.318242, 0.225814, 0.225814, 0.134866, 0.118441, 0.078022, 0.043307, 0.046336, 0.074921, 0.047319, 0.102787, 0.06312, 0.11371, 0.11371, 0.094817, 0.102787, 0.096677, 0.094817, 0.078022, 0.066181, 0.026338, 0.027463, 0.022306, 0.011903, 0.014075, 0.01227, 0.01227, 0.013265, 0.011342, 0.009977, 0.016826, 0.010131, 0.009483, 0.006988, 0.007645, 0.005872, 0.006567, 0.005223, 0.005378, 0.004208, 0.004208, 0.00558, 0.004835, 0.004835, 0.004736, 0.005734, 0.005799, 0.006795, 0.009865, 0.00777, 0.008895, 0.008409, 0.008276, 0.009977, 0.014315, 0.021381, 0.024393, 0.020165, 0.035586, 0.034068, 0.079919, 0.125101, 0.144935, 0.164327, 0.275179, 0.41194, 0.41194, 0.41194, 0.433034, 0.433034, 0.549308, 0.541878, 0.553315, 0.661982, 0.716283, 0.604312, 0.59508, 0.685117, 0.575842, 0.483068, 0.58069, 0.58069, 0.468512, 0.483068, 0.480142, 0.398279, 0.295083, 0.298791, 0.380708, 0.377384, 0.349426, 0.349426, 0.339168, 0.239899, 0.25406, 0.239899, 0.232838, 0.222385, 0.229226, 0.321458, 0.298791, 0.311707, 0.30533, 0.301917, 0.291804, 0.298791, 0.380708, 0.384043, 0.380708, 0.390993, 0.408655, 0.321458, 0.284882, 0.219301, 0.271506, 0.271506, 0.268042, 0.366687, 0.284882, 0.271506, 0.26085, 0.308712, 0.298791, 0.288399, 0.374039, 0.366687, 0.328603, 0.328603, 0.349426, 0.356642, 0.356642, 0.298791, 0.394753, 0.454136, 0.458154, 0.465241, 0.380708, 0.394753, 0.394753, 0.394753, 0.398279, 0.398279, 0.346032, 0.349426, 0.36309, 0.374039, 0.291804, 0.324872, 0.25406, 0.243554, 0.170161, 0.170161, 0.194234, 0.164327, 0.139895, 0.170161, 0.194234, 0.271506, 0.26085, 0.25031, 0.311707, 0.243554, 0.179055, 0.264545, 0.264545, 0.268042, 0.18812, 0.275179, 0.30533, 0.321458, 0.370445, 0.476583, 0.394753, 0.321458, 0.356642, 0.370445, 0.318242, 0.328603, 0.328603, 0.301917, 0.225814, 0.264545, 0.332115, 0.342579, 0.268042, 0.275179, 0.26085, 0.332115, 0.324872, 0.232838, 0.301917, 0.247041, 0.216401, 0.21291, 0.298791, 0.206376, 0.194234, 0.301917, 0.308712, 0.222385, 0.25031, 0.222385, 0.155435, 0.158265, 0.225814, 0.301917, 0.301917, 0.31487, 0.219301, 0.18812, 0.264545, 0.18812, 0.236433, 0.236433, 0.321458, 0.236433, 0.243554, 0.257454, 0.236433, 0.194234, 0.21291, 0.206376, 0.229226, 0.225814, 0.155435, 0.155435, 0.088832, 0.055536, 0.056825, 0.071867, 0.086953, 0.067594, 0.098513, 0.079919, 0.083462, 0.085092, 0.139895, 0.216401, 0.137348, 0.134866, 0.098513, 0.088832, 0.060549, 0.106997, 0.167087, 0.25031, 0.232838, 0.366687, 0.4292, 0.328603, 0.4292, 0.422041, 0.465241, 0.461924, 0.529623, 0.538167, 0.454136, 0.380708, 0.268042, 0.359901, 0.349426, 0.433034, 0.534167, 0.608892, 0.553315, 0.553315, 0.553315, 0.468512, 0.4292, 0.465241, 0.557691, 0.529623, 0.534167, 0.450668, 0.458154, 0.380708, 0.366687, 0.366687, 0.401658, 0.5017, 0.5017, 0.42561, 0.36309, 0.366687, 0.380708, 0.328603, 0.328603, 0.321458, 0.387226, 0.311707, 0.295083, 0.30533, 0.298791, 0.31487, 0.380708, 0.30533, 0.308712, 0.308712, 0.374039, 0.374039, 0.370445, 0.324872, 0.418646, 0.422041, 0.339168, 0.236433, 0.311707, 0.291804, 0.298791, 0.311707, 0.4292, 0.349426, 0.342579, 0.352862, 0.349426, 0.349426, 0.408655, 0.472492, 0.450668, 0.433034, 0.447574, 0.436924, 0.454136, 0.408655, 0.483068, 0.622677], '')</t>
  </si>
  <si>
    <t>[73, 75, 231, 232, 233, 234, 235, 236, 237, 238, 239, 241, 242, 415, 416, 423, 424, 425, 426, 427, 431, 432, 433, 440, 441, 486]</t>
  </si>
  <si>
    <t xml:space="preserve">F5RSX8|F5RSX8_9ENTR Spermidine/putrescine import ATP-binding protein PotA OS=Enterobacter hormaechei ATCC 49162 </t>
  </si>
  <si>
    <t>([0.239899, 0.288399, 0.31487, 0.36309, 0.301917, 0.219301, 0.25031, 0.291804, 0.225814, 0.268042, 0.209395, 0.25031, 0.158265, 0.247041, 0.239899, 0.239899, 0.342579, 0.239899, 0.173081, 0.179055, 0.200174, 0.127496, 0.127496, 0.155435, 0.147574, 0.206376, 0.222385, 0.229226, 0.219301, 0.30533, 0.301917, 0.31487, 0.229226, 0.321458, 0.229226, 0.144935, 0.125101, 0.116183, 0.132295, 0.206376, 0.203355, 0.21291, 0.301917, 0.31487, 0.281712, 0.291804, 0.200174, 0.275179, 0.191378, 0.206376, 0.21291, 0.21291, 0.291804, 0.278302, 0.281712, 0.370445, 0.387226, 0.450668, 0.418646, 0.517562, 0.51388, 0.51388, 0.613573, 0.51388, 0.51388, 0.517562, 0.436924, 0.418646, 0.414856, 0.5017, 0.398279, 0.356642, 0.271506, 0.161087, 0.281712, 0.284882, 0.243554, 0.318242, 0.21291, 0.144935, 0.144935, 0.147574, 0.098513, 0.079919, 0.06312, 0.058088, 0.032677, 0.050641, 0.081712, 0.081712, 0.079919, 0.137348, 0.18812, 0.236433, 0.339168, 0.318242, 0.219301, 0.288399, 0.31487, 0.387226, 0.42561, 0.418646, 0.418646, 0.461924, 0.408655, 0.521092, 0.486429, 0.505461, 0.509769, 0.458154, 0.465241, 0.440853, 0.332115, 0.271506, 0.30533, 0.30533, 0.291804, 0.414856, 0.390993, 0.359901, 0.278302, 0.346032, 0.342579, 0.332115, 0.366687, 0.454136, 0.461924, 0.490133, 0.486429, 0.454136, 0.444081, 0.398279, 0.422041, 0.5017, 0.450668, 0.370445, 0.387226, 0.387226, 0.387226, 0.377384, 0.291804, 0.291804, 0.209395, 0.139895, 0.147574, 0.15008, 0.147574, 0.088832, 0.088832, 0.118441, 0.085092, 0.15284, 0.111485, 0.111485, 0.079919, 0.122885, 0.17593, 0.167087, 0.142424, 0.122885, 0.134866, 0.209395, 0.209395, 0.284882, 0.339168, 0.243554, 0.236433, 0.232838, 0.31487, 0.229226, 0.257454, 0.247041, 0.247041, 0.225814, 0.167087, 0.15008, 0.102787, 0.109221, 0.111485, 0.139895, 0.139895, 0.137348, 0.137348, 0.185198, 0.122885, 0.15008, 0.200174, 0.196879, 0.206376, 0.206376, 0.200174, 0.144935, 0.161087, 0.134866, 0.219301, 0.295083, 0.398279, 0.465241, 0.366687, 0.366687, 0.359901, 0.36309, 0.352862, 0.349426, 0.41194, 0.490133, 0.490133, 0.4292, 0.349426, 0.349426, 0.359901, 0.486429, 0.557691, 0.671169, 0.59917, 0.483068, 0.401658, 0.374039, 0.377384, 0.36309, 0.264545, 0.26085, 0.264545, 0.179055, 0.185198, 0.096677, 0.050641, 0.051831, 0.074921, 0.122885, 0.078022, 0.042364, 0.037156, 0.038858, 0.021816, 0.037156, 0.073402, 0.10481, 0.118441, 0.076542, 0.134866, 0.185198, 0.194234, 0.129801, 0.216401, 0.203355, 0.278302, 0.398279, 0.332115, 0.374039, 0.281712, 0.356642, 0.374039, 0.374039, 0.268042, 0.324872, 0.25031, 0.257454, 0.257454, 0.268042, 0.342579, 0.342579, 0.288399, 0.288399, 0.288399, 0.196879, 0.129801, 0.129801, 0.139895, 0.200174, 0.196879, 0.196879, 0.179055, 0.179055, 0.179055, 0.291804, 0.236433, 0.301917, 0.298791, 0.31487, 0.291804, 0.295083, 0.239899, 0.335645, 0.324872, 0.311707, 0.31487, 0.398279, 0.328603, 0.236433, 0.206376, 0.21291, 0.281712, 0.30533, 0.295083, 0.275179, 0.26085, 0.308712, 0.318242, 0.225814, 0.232838, 0.257454, 0.185198, 0.185198, 0.185198, 0.120615, 0.194234, 0.281712, 0.281712, 0.346032, 0.380708, 0.324872, 0.278302, 0.222385, 0.21291, 0.301917, 0.209395, 0.122885, 0.15284, 0.155435, 0.236433, 0.229226, 0.26085, 0.332115, 0.291804, 0.288399, 0.370445, 0.356642, 0.268042, 0.275179, 0.291804, 0.31487, 0.352862, 0.328603, 0.31487, 0.328603, 0.219301, 0.264545, 0.380708, 0.370445, 0.26085, 0.268042, 0.200174, 0.127496, 0.078022, 0.127496, 0.127496, 0.137348, 0.147574, 0.21291, 0.194234, 0.164327, 0.147574, 0.144935, 0.17593, 0.236433, 0.18812, 0.288399, 0.349426, 0.291804, 0.247041], '')</t>
  </si>
  <si>
    <t>[59, 60, 61, 62, 63, 64, 65, 69, 105, 107, 108, 133, 212, 213, 214]</t>
  </si>
  <si>
    <t xml:space="preserve">F5RSY1|F5RSY1_9ENTR Putrescine-binding periplasmic protein OS=Enterobacter hormaechei ATCC 49162 </t>
  </si>
  <si>
    <t>([0.020876, 0.015694, 0.022306, 0.020165, 0.028107, 0.030003, 0.031287, 0.041405, 0.042364, 0.059222, 0.078022, 0.109221, 0.111485, 0.116183, 0.106997, 0.098513, 0.06184, 0.043307, 0.059222, 0.036378, 0.059222, 0.096677, 0.085092, 0.060549, 0.098513, 0.118441, 0.139895, 0.109221, 0.069024, 0.098513, 0.10481, 0.049374, 0.050641, 0.050641, 0.058088, 0.090864, 0.15008, 0.170161, 0.25031, 0.182256, 0.203355, 0.127496, 0.109221, 0.182256, 0.15284, 0.15008, 0.127496, 0.142424, 0.225814, 0.30533, 0.225814, 0.132295, 0.200174, 0.191378, 0.132295, 0.11371, 0.11371, 0.064632, 0.10481, 0.116183, 0.158265, 0.203355, 0.203355, 0.216401, 0.147574, 0.17593, 0.116183, 0.134866, 0.122885, 0.111485, 0.06312, 0.044297, 0.054297, 0.071867, 0.071867, 0.083462, 0.088832, 0.085092, 0.161087, 0.164327, 0.120615, 0.073402, 0.098513, 0.158265, 0.092881, 0.15284, 0.196879, 0.26085, 0.225814, 0.161087, 0.161087, 0.257454, 0.257454, 0.31487, 0.318242, 0.25031, 0.311707, 0.335645, 0.36309, 0.295083, 0.222385, 0.284882, 0.359901, 0.370445, 0.275179, 0.370445, 0.384043, 0.408655, 0.418646, 0.440853, 0.433034, 0.4292, 0.332115, 0.468512, 0.384043, 0.288399, 0.268042, 0.25406, 0.203355, 0.18812, 0.203355, 0.196879, 0.185198, 0.144935, 0.134866, 0.222385, 0.222385, 0.17593, 0.10481, 0.10481, 0.11371, 0.170161, 0.17593, 0.196879, 0.173081, 0.25406, 0.239899, 0.308712, 0.321458, 0.278302, 0.185198, 0.203355, 0.308712, 0.328603, 0.295083, 0.275179, 0.275179, 0.26085, 0.216401, 0.219301, 0.144935, 0.127496, 0.142424, 0.15008, 0.173081, 0.17593, 0.194234, 0.229226, 0.164327, 0.167087, 0.158265, 0.216401, 0.15284, 0.132295, 0.116183, 0.125101, 0.129801, 0.076542, 0.076542, 0.120615, 0.18812, 0.268042, 0.271506, 0.271506, 0.284882, 0.311707, 0.328603, 0.222385, 0.301917, 0.377384, 0.332115, 0.321458, 0.36309, 0.465241, 0.387226, 0.387226, 0.461924, 0.384043, 0.433034, 0.465241, 0.480142, 0.401658, 0.366687, 0.335645, 0.216401, 0.203355, 0.206376, 0.203355, 0.298791, 0.308712, 0.30533, 0.346032, 0.468512, 0.36309, 0.298791, 0.398279, 0.40511, 0.4292, 0.444081, 0.505461, 0.394753, 0.384043, 0.401658, 0.370445, 0.311707, 0.4292, 0.418646, 0.418646, 0.377384, 0.264545, 0.182256, 0.185198, 0.170161, 0.158265, 0.216401, 0.26085, 0.247041, 0.275179, 0.185198, 0.26085, 0.191378, 0.209395, 0.132295, 0.191378, 0.243554, 0.346032, 0.332115, 0.332115, 0.25031, 0.179055, 0.18812, 0.203355, 0.243554, 0.247041, 0.164327, 0.164327, 0.100716, 0.116183, 0.081712, 0.139895, 0.106997, 0.144935, 0.206376, 0.232838, 0.219301, 0.225814, 0.185198, 0.134866, 0.129801, 0.139895, 0.15284, 0.247041, 0.191378, 0.125101, 0.083462, 0.127496, 0.170161, 0.264545, 0.182256, 0.185198, 0.167087, 0.209395, 0.164327, 0.132295, 0.196879, 0.191378, 0.120615, 0.142424, 0.120615, 0.144935, 0.21291, 0.321458, 0.321458, 0.346032, 0.387226, 0.433034, 0.433034, 0.398279, 0.308712, 0.295083, 0.318242, 0.349426, 0.349426, 0.349426, 0.349426, 0.342579, 0.352862, 0.436924, 0.436924, 0.450668, 0.332115, 0.349426, 0.339168, 0.295083, 0.387226, 0.422041, 0.36309, 0.36309, 0.36309, 0.436924, 0.534167, 0.444081, 0.42561, 0.422041, 0.497853, 0.461924, 0.450668, 0.447574, 0.422041, 0.418646, 0.494003, 0.51388, 0.394753, 0.394753, 0.444081, 0.339168, 0.243554, 0.346032, 0.339168, 0.268042, 0.26085, 0.216401, 0.30533, 0.288399, 0.25406, 0.209395, 0.25031, 0.222385, 0.173081, 0.17593, 0.144935, 0.116183, 0.173081, 0.278302], '')</t>
  </si>
  <si>
    <t>[209, 310, 321]</t>
  </si>
  <si>
    <t xml:space="preserve">F5RSY3|F5RSY3_9ENTR N-acetyl-D-glucosamine kinase OS=Enterobacter hormaechei ATCC 49162 </t>
  </si>
  <si>
    <t>([0.058088, 0.032677, 0.035586, 0.024393, 0.035586, 0.029376, 0.018787, 0.027463, 0.034884, 0.049374, 0.037156, 0.045352, 0.047319, 0.092881, 0.050641, 0.111485, 0.106997, 0.167087, 0.116183, 0.142424, 0.142424, 0.17593, 0.257454, 0.308712, 0.390993, 0.295083, 0.370445, 0.494003, 0.366687, 0.288399, 0.281712, 0.332115, 0.25031, 0.298791, 0.247041, 0.26085, 0.17593, 0.144935, 0.161087, 0.18812, 0.170161, 0.182256, 0.15284, 0.085092, 0.073402, 0.048328, 0.083462, 0.076542, 0.0704, 0.090864, 0.147574, 0.083462, 0.102787, 0.102787, 0.147574, 0.17593, 0.209395, 0.308712, 0.36309, 0.356642, 0.40511, 0.40511, 0.380708, 0.387226, 0.408655, 0.318242, 0.352862, 0.328603, 0.339168, 0.275179, 0.374039, 0.342579, 0.401658, 0.401658, 0.490133, 0.447574, 0.483068, 0.440853, 0.40511, 0.346032, 0.352862, 0.25406, 0.239899, 0.209395, 0.132295, 0.132295, 0.225814, 0.257454, 0.30533, 0.225814, 0.291804, 0.173081, 0.21291, 0.25406, 0.268042, 0.236433, 0.25406, 0.147574, 0.132295, 0.11371, 0.085092, 0.078022, 0.142424, 0.120615, 0.083462, 0.144935, 0.232838, 0.229226, 0.139895, 0.127496, 0.17593, 0.109221, 0.206376, 0.127496, 0.085092, 0.06312, 0.076542, 0.043307, 0.043307, 0.050641, 0.060549, 0.109221, 0.109221, 0.064632, 0.078022, 0.134866, 0.125101, 0.069024, 0.03976, 0.043307, 0.048328, 0.049374, 0.083462, 0.083462, 0.079919, 0.120615, 0.147574, 0.142424, 0.209395, 0.203355, 0.194234, 0.200174, 0.191378, 0.209395, 0.173081, 0.173081, 0.170161, 0.102787, 0.164327, 0.144935, 0.257454, 0.182256, 0.194234, 0.170161, 0.088832, 0.158265, 0.10481, 0.0704, 0.071867, 0.0704, 0.127496, 0.11371, 0.129801, 0.076542, 0.071867, 0.132295, 0.079919, 0.081712, 0.083462, 0.085092, 0.15008, 0.125101, 0.179055, 0.102787, 0.0704, 0.129801, 0.129801, 0.11371, 0.098513, 0.098513, 0.102787, 0.092881, 0.170161, 0.074921, 0.109221, 0.055536, 0.033407, 0.032677, 0.036378, 0.064632, 0.032017, 0.017797, 0.017797, 0.019109, 0.030611, 0.055536, 0.055536, 0.042364, 0.090864, 0.164327, 0.100716, 0.056825, 0.06312, 0.035586, 0.037156, 0.050641, 0.102787, 0.161087, 0.257454, 0.206376, 0.216401, 0.291804, 0.384043, 0.40511, 0.394753, 0.324872, 0.349426, 0.328603, 0.271506, 0.158265, 0.15284, 0.155435, 0.158265, 0.129801, 0.144935, 0.158265, 0.085092, 0.079919, 0.085092, 0.046336, 0.033407, 0.032677, 0.023534, 0.016528, 0.015694, 0.018415, 0.028695, 0.016021, 0.010372, 0.011518, 0.011518, 0.010926, 0.017138, 0.027463, 0.0198, 0.029376, 0.055536, 0.047319, 0.050641, 0.038858, 0.038042, 0.069024, 0.073402, 0.132295, 0.118441, 0.111485, 0.092881, 0.085092, 0.085092, 0.167087, 0.222385, 0.311707, 0.225814, 0.147574, 0.173081, 0.194234, 0.167087, 0.155435, 0.191378, 0.21291, 0.236433, 0.232838, 0.243554, 0.222385, 0.182256, 0.26085, 0.264545, 0.264545, 0.278302, 0.335645, 0.308712, 0.31487, 0.275179, 0.356642, 0.447574, 0.384043, 0.42561, 0.346032, 0.268042, 0.342579, 0.219301, 0.236433, 0.342579, 0.30533, 0.288399, 0.298791, 0.281712, 0.25031, 0.219301, 0.173081, 0.17593, 0.134866, 0.094817], '')</t>
  </si>
  <si>
    <t xml:space="preserve">F5RSY5|F5RSY5_9ENTR Lipoprotein-releasing system ATP-binding protein LolD OS=Enterobacter hormaechei ATCC 49162 </t>
  </si>
  <si>
    <t>([0.085092, 0.120615, 0.15284, 0.194234, 0.120615, 0.161087, 0.21291, 0.243554, 0.275179, 0.229226, 0.268042, 0.30533, 0.30533, 0.243554, 0.25406, 0.335645, 0.42561, 0.349426, 0.418646, 0.301917, 0.288399, 0.30533, 0.30533, 0.324872, 0.318242, 0.436924, 0.387226, 0.332115, 0.30533, 0.216401, 0.219301, 0.206376, 0.203355, 0.194234, 0.25406, 0.332115, 0.321458, 0.311707, 0.377384, 0.384043, 0.418646, 0.346032, 0.422041, 0.352862, 0.26085, 0.264545, 0.243554, 0.206376, 0.25031, 0.284882, 0.40511, 0.476583, 0.494003, 0.494003, 0.5017, 0.440853, 0.352862, 0.25031, 0.25031, 0.25031, 0.257454, 0.359901, 0.356642, 0.349426, 0.422041, 0.461924, 0.465241, 0.465241, 0.557691, 0.517562, 0.509769, 0.444081, 0.454136, 0.36309, 0.370445, 0.374039, 0.440853, 0.553315, 0.59014, 0.585406, 0.468512, 0.366687, 0.247041, 0.335645, 0.232838, 0.243554, 0.284882, 0.21291, 0.144935, 0.170161, 0.200174, 0.116183, 0.139895, 0.109221, 0.109221, 0.118441, 0.118441, 0.078022, 0.059222, 0.078022, 0.098513, 0.11371, 0.15284, 0.15284, 0.142424, 0.232838, 0.222385, 0.21291, 0.321458, 0.370445, 0.352862, 0.25406, 0.370445, 0.335645, 0.366687, 0.418646, 0.401658, 0.398279, 0.4292, 0.377384, 0.41194, 0.346032, 0.359901, 0.394753, 0.40511, 0.40511, 0.414856, 0.418646, 0.418646, 0.394753, 0.436924, 0.418646, 0.557691, 0.545602, 0.604312, 0.505461, 0.538167, 0.538167, 0.525368, 0.59014, 0.699094, 0.716283, 0.750527, 0.750527, 0.716283, 0.703578, 0.671169, 0.657645, 0.613573, 0.521092, 0.440853, 0.440853, 0.454136, 0.450668, 0.454136, 0.356642, 0.370445, 0.295083, 0.268042, 0.278302, 0.275179, 0.308712, 0.301917, 0.298791, 0.377384, 0.324872, 0.422041, 0.422041, 0.422041, 0.465241, 0.51388, 0.604312, 0.585406, 0.461924, 0.318242, 0.332115, 0.332115, 0.31487, 0.390993, 0.433034, 0.342579, 0.342579, 0.281712, 0.243554, 0.26085, 0.247041, 0.332115, 0.298791, 0.229226, 0.164327, 0.109221, 0.088832, 0.088832, 0.098513, 0.173081, 0.200174, 0.200174, 0.203355, 0.257454, 0.26085, 0.247041, 0.298791, 0.281712, 0.311707, 0.352862, 0.264545, 0.278302, 0.239899, 0.268042, 0.374039, 0.444081, 0.509769, 0.497853, 0.5017, 0.454136, 0.461924, 0.458154, 0.454136, 0.450668, 0.450668, 0.447574, 0.418646, 0.465241, 0.450668, 0.4292, 0.394753, 0.461924, 0.422041, 0.440853, 0.414856, 0.370445, 0.339168, 0.298791], '')</t>
  </si>
  <si>
    <t>[54, 68, 69, 70, 77, 78, 79, 132, 133, 134, 135, 136, 137, 138, 139, 140, 141, 142, 143, 144, 145, 146, 147, 148, 149, 170, 171, 172, 211, 213]</t>
  </si>
  <si>
    <t xml:space="preserve">F5RSY8|F5RSY8_9ENTR Transcription-repair-coupling factor OS=Enterobacter hormaechei ATCC 49162 </t>
  </si>
  <si>
    <t>([0.206376, 0.243554, 0.236433, 0.278302, 0.335645, 0.374039, 0.394753, 0.42561, 0.352862, 0.377384, 0.41194, 0.370445, 0.346032, 0.328603, 0.298791, 0.359901, 0.284882, 0.349426, 0.356642, 0.356642, 0.26085, 0.298791, 0.321458, 0.257454, 0.225814, 0.229226, 0.222385, 0.225814, 0.25031, 0.332115, 0.359901, 0.275179, 0.291804, 0.203355, 0.144935, 0.144935, 0.194234, 0.284882, 0.275179, 0.275179, 0.374039, 0.41194, 0.359901, 0.342579, 0.352862, 0.387226, 0.384043, 0.398279, 0.301917, 0.275179, 0.281712, 0.15008, 0.21291, 0.291804, 0.374039, 0.36309, 0.328603, 0.191378, 0.179055, 0.144935, 0.118441, 0.118441, 0.067594, 0.122885, 0.125101, 0.125101, 0.144935, 0.079919, 0.078022, 0.134866, 0.069024, 0.066181, 0.15284, 0.147574, 0.144935, 0.158265, 0.15008, 0.129801, 0.222385, 0.222385, 0.301917, 0.25031, 0.236433, 0.366687, 0.268042, 0.173081, 0.264545, 0.158265, 0.271506, 0.264545, 0.219301, 0.342579, 0.339168, 0.311707, 0.243554, 0.161087, 0.088832, 0.102787, 0.200174, 0.142424, 0.15284, 0.158265, 0.158265, 0.127496, 0.132295, 0.196879, 0.216401, 0.142424, 0.247041, 0.21291, 0.206376, 0.167087, 0.100716, 0.102787, 0.102787, 0.147574, 0.18812, 0.194234, 0.194234, 0.132295, 0.185198, 0.167087, 0.167087, 0.257454, 0.288399, 0.196879, 0.200174, 0.264545, 0.346032, 0.284882, 0.203355, 0.200174, 0.219301, 0.31487, 0.229226, 0.239899, 0.243554, 0.247041, 0.332115, 0.31487, 0.346032, 0.349426, 0.284882, 0.291804, 0.291804, 0.229226, 0.275179, 0.291804, 0.291804, 0.284882, 0.328603, 0.321458, 0.301917, 0.374039, 0.352862, 0.440853, 0.401658, 0.31487, 0.26085, 0.268042, 0.275179, 0.194234, 0.222385, 0.25031, 0.247041, 0.229226, 0.30533, 0.342579, 0.356642, 0.271506, 0.264545, 0.170161, 0.264545, 0.179055, 0.092881, 0.102787, 0.106997, 0.137348, 0.129801, 0.206376, 0.196879, 0.194234, 0.275179, 0.182256, 0.122885, 0.127496, 0.109221, 0.109221, 0.11371, 0.102787, 0.164327, 0.170161, 0.170161, 0.17593, 0.301917, 0.349426, 0.346032, 0.335645, 0.236433, 0.339168, 0.25031, 0.179055, 0.291804, 0.268042, 0.328603, 0.465241, 0.339168, 0.398279, 0.394753, 0.401658, 0.380708, 0.394753, 0.36309, 0.36309, 0.36309, 0.268042, 0.225814, 0.206376, 0.206376, 0.308712, 0.182256, 0.247041, 0.339168, 0.295083, 0.21291, 0.225814, 0.155435, 0.25031, 0.209395, 0.21291, 0.182256, 0.200174, 0.18812, 0.142424, 0.139895, 0.139895, 0.222385, 0.271506, 0.281712, 0.275179, 0.264545, 0.384043, 0.31487, 0.335645, 0.321458, 0.440853, 0.346032, 0.42561, 0.346032, 0.243554, 0.25031, 0.308712, 0.21291, 0.129801, 0.111485, 0.191378, 0.18812, 0.203355, 0.18812, 0.219301, 0.203355, 0.134866, 0.0704, 0.111485, 0.054297, 0.032677, 0.038858, 0.056825, 0.055536, 0.098513, 0.120615, 0.066181, 0.035586, 0.066181, 0.129801, 0.225814, 0.222385, 0.134866, 0.120615, 0.161087, 0.132295, 0.132295, 0.191378, 0.284882, 0.185198, 0.278302, 0.380708, 0.359901, 0.390993, 0.366687, 0.339168, 0.408655, 0.384043, 0.461924, 0.461924, 0.447574, 0.447574, 0.370445, 0.465241, 0.486429, 0.480142, 0.476583, 0.538167, 0.454136, 0.384043, 0.529623, 0.549308, 0.56648, 0.51388, 0.42561, 0.328603, 0.275179, 0.278302, 0.394753, 0.387226, 0.384043, 0.311707, 0.318242, 0.356642, 0.359901, 0.25031, 0.278302, 0.281712, 0.15284, 0.25406, 0.324872, 0.26085, 0.243554, 0.158265, 0.182256, 0.264545, 0.380708, 0.454136, 0.377384, 0.339168, 0.342579, 0.328603, 0.380708, 0.339168, 0.377384, 0.374039, 0.468512, 0.387226, 0.36309, 0.36309, 0.324872, 0.339168, 0.291804, 0.311707, 0.398279, 0.321458, 0.288399, 0.21291, 0.229226, 0.288399, 0.328603, 0.332115, 0.332115, 0.359901, 0.422041, 0.328603, 0.328603, 0.328603, 0.332115, 0.356642, 0.465241, 0.370445, 0.288399, 0.380708, 0.349426, 0.239899, 0.328603, 0.356642, 0.458154, 0.384043, 0.349426, 0.239899, 0.225814, 0.170161, 0.182256, 0.15284, 0.232838, 0.229226, 0.21291, 0.284882, 0.301917, 0.281712, 0.30533, 0.384043, 0.380708, 0.308712, 0.332115, 0.324872, 0.318242, 0.196879, 0.257454, 0.25406, 0.324872, 0.359901, 0.422041, 0.408655, 0.318242, 0.232838, 0.225814, 0.158265, 0.164327, 0.164327, 0.161087, 0.236433, 0.232838, 0.236433, 0.308712, 0.384043, 0.298791, 0.225814, 0.281712, 0.194234, 0.25031, 0.247041, 0.18812, 0.196879, 0.209395, 0.295083, 0.268042, 0.182256, 0.264545, 0.271506, 0.182256, 0.219301, 0.225814, 0.155435, 0.122885, 0.078022, 0.044297, 0.047319, 0.085092, 0.102787, 0.17593, 0.116183, 0.085092, 0.100716, 0.102787, 0.098513, 0.066181, 0.106997, 0.173081, 0.164327, 0.158265, 0.243554, 0.236433, 0.222385, 0.301917, 0.328603, 0.418646, 0.418646, 0.509769, 0.529623, 0.538167, 0.538167, 0.538167, 0.521092, 0.521092, 0.517562, 0.4292, 0.465241, 0.51388, 0.42561, 0.436924, 0.468512, 0.454136, 0.458154, 0.494003, 0.398279, 0.335645, 0.335645, 0.346032, 0.346032, 0.321458, 0.311707, 0.239899, 0.318242, 0.408655, 0.324872, 0.324872, 0.40511, 0.394753, 0.387226, 0.480142, 0.384043, 0.366687, 0.335645, 0.321458, 0.288399, 0.291804, 0.352862, 0.339168, 0.440853, 0.339168, 0.25031, 0.216401, 0.200174, 0.206376, 0.137348, 0.182256, 0.182256, 0.194234, 0.203355, 0.194234, 0.125101, 0.122885, 0.078022, 0.11371, 0.078022, 0.079919, 0.132295, 0.083462, 0.088832, 0.048328, 0.048328, 0.079919, 0.098513, 0.094817, 0.074921, 0.122885, 0.142424, 0.11371, 0.116183, 0.144935, 0.158265, 0.200174, 0.31487, 0.301917, 0.275179, 0.332115, 0.257454, 0.25406, 0.332115, 0.335645, 0.384043, 0.374039, 0.342579, 0.346032, 0.40511, 0.436924, 0.450668, 0.450668, 0.450668, 0.401658, 0.408655, 0.394753, 0.359901, 0.328603, 0.422041, 0.349426, 0.321458, 0.366687, 0.387226, 0.308712, 0.216401, 0.26085, 0.268042, 0.206376, 0.179055, 0.21291, 0.21291, 0.17593, 0.15008, 0.173081, 0.216401, 0.196879, 0.125101, 0.15008, 0.076542, 0.069024, 0.106997, 0.137348, 0.158265, 0.155435, 0.239899, 0.225814, 0.225814, 0.232838, 0.21291, 0.170161, 0.170161, 0.167087, 0.106997, 0.15284, 0.081712, 0.079919, 0.083462, 0.147574, 0.200174, 0.324872, 0.335645, 0.301917, 0.298791, 0.268042, 0.167087, 0.170161, 0.229226, 0.158265, 0.158265, 0.257454, 0.349426, 0.301917, 0.222385, 0.342579, 0.342579, 0.370445, 0.324872, 0.288399, 0.295083, 0.26085, 0.170161, 0.11371, 0.085092, 0.079919, 0.10481, 0.118441, 0.109221, 0.067594, 0.102787, 0.158265, 0.164327, 0.167087, 0.142424, 0.185198, 0.147574, 0.122885, 0.167087, 0.167087, 0.11371, 0.06312, 0.05306, 0.059222, 0.096677, 0.161087, 0.173081, 0.161087, 0.232838, 0.167087, 0.243554, 0.179055, 0.116183, 0.073402, 0.083462, 0.129801, 0.15284, 0.11371, 0.069024, 0.069024, 0.085092, 0.164327, 0.247041, 0.167087, 0.239899, 0.239899, 0.132295, 0.122885, 0.129801, 0.125101, 0.100716, 0.100716, 0.158265, 0.147574, 0.239899, 0.147574, 0.144935, 0.085092, 0.15008, 0.194234, 0.147574, 0.139895, 0.134866, 0.069024, 0.132295, 0.125101, 0.096677, 0.17593, 0.191378, 0.191378, 0.194234, 0.311707, 0.25406, 0.161087, 0.268042, 0.243554, 0.281712, 0.284882, 0.384043, 0.370445, 0.40511, 0.394753, 0.40511, 0.311707, 0.332115, 0.239899, 0.239899, 0.278302, 0.284882, 0.268042, 0.17593, 0.106997, 0.10481, 0.167087, 0.25406, 0.170161, 0.164327, 0.106997, 0.106997, 0.100716, 0.058088, 0.058088, 0.059222, 0.032677, 0.033407, 0.036378, 0.0704, 0.074921, 0.076542, 0.078022, 0.076542, 0.066181, 0.111485, 0.069024, 0.067594, 0.069024, 0.106997, 0.11371, 0.200174, 0.120615, 0.116183, 0.161087, 0.132295, 0.206376, 0.264545, 0.359901, 0.359901, 0.36309, 0.257454, 0.167087, 0.167087, 0.10481, 0.200174, 0.173081, 0.25031, 0.284882, 0.191378, 0.219301, 0.206376, 0.216401, 0.225814, 0.239899, 0.232838, 0.243554, 0.209395, 0.239899, 0.232838, 0.268042, 0.257454, 0.356642, 0.352862, 0.346032, 0.346032, 0.247041, 0.247041, 0.247041, 0.243554, 0.366687, 0.30533, 0.308712, 0.298791, 0.295083, 0.25031, 0.216401, 0.243554, 0.288399, 0.185198, 0.129801, 0.155435, 0.170161, 0.100716, 0.170161, 0.182256, 0.182256, 0.200174, 0.164327, 0.155435, 0.139895, 0.098513, 0.067594, 0.038042, 0.038042, 0.073402, 0.056825, 0.049374, 0.050641, 0.047319, 0.092881, 0.144935, 0.098513, 0.051831, 0.051831, 0.028107, 0.016021, 0.028107, 0.045352, 0.046336, 0.050641, 0.050641, 0.034068, 0.066181, 0.116183, 0.098513, 0.076542, 0.122885, 0.194234, 0.127496, 0.109221, 0.118441, 0.066181, 0.067594, 0.137348, 0.222385, 0.284882, 0.374039, 0.271506, 0.236433, 0.216401, 0.203355, 0.196879, 0.288399, 0.288399, 0.243554, 0.275179, 0.318242, 0.31487, 0.332115, 0.324872, 0.370445, 0.359901, 0.374039, 0.40511, 0.387226, 0.384043, 0.308712, 0.31487, 0.41194, 0.454136, 0.553315, 0.433034, 0.440853, 0.370445, 0.275179, 0.25031, 0.18812, 0.182256, 0.18812, 0.10481, 0.10481, 0.10481, 0.109221, 0.158265, 0.118441, 0.116183, 0.06312, 0.142424, 0.144935, 0.118441, 0.118441, 0.127496, 0.137348, 0.073402, 0.06312, 0.118441, 0.167087, 0.194234, 0.196879, 0.194234, 0.182256, 0.268042, 0.170161, 0.139895, 0.147574, 0.15284, 0.15008, 0.243554, 0.139895, 0.129801, 0.15284, 0.137348, 0.088832, 0.15284, 0.229226, 0.321458, 0.311707, 0.321458, 0.36309, 0.324872, 0.232838, 0.311707, 0.206376, 0.21291, 0.167087, 0.167087, 0.281712, 0.281712, 0.308712, 0.387226, 0.366687, 0.335645, 0.349426, 0.42561, 0.436924, 0.414856, 0.42561, 0.414856, 0.401658, 0.308712, 0.356642, 0.414856, 0.356642, 0.440853, 0.525368, 0.521092, 0.538167, 0.505461, 0.414856, 0.380708, 0.359901, 0.387226, 0.318242, 0.284882, 0.200174, 0.167087, 0.196879, 0.18812, 0.203355, 0.137348, 0.225814, 0.132295, 0.147574, 0.225814, 0.222385, 0.225814, 0.328603, 0.225814, 0.144935, 0.216401, 0.232838, 0.271506, 0.278302, 0.380708, 0.40511, 0.486429, 0.480142, 0.494003, 0.494003, 0.390993, 0.480142, 0.352862, 0.444081, 0.366687, 0.281712, 0.278302, 0.295083, 0.194234, 0.194234, 0.291804, 0.30533, 0.257454, 0.182256, 0.182256, 0.161087, 0.102787, 0.100716, 0.10481, 0.094817, 0.086953, 0.161087, 0.194234, 0.295083, 0.216401, 0.311707, 0.408655, 0.359901, 0.349426, 0.433034, 0.538167, 0.529623, 0.525368, 0.58069, 0.58069, 0.59014, 0.521092, 0.613573, 0.575842, 0.666105, 0.661982, 0.557691, 0.447574, 0.444081, 0.458154, 0.562014, 0.433034, 0.332115, 0.450668, 0.454136, 0.387226, 0.387226, 0.380708, 0.366687, 0.268042, 0.335645, 0.21291, 0.21291, 0.21291, 0.236433, 0.127496, 0.111485, 0.173081, 0.222385, 0.182256, 0.173081, 0.173081, 0.271506, 0.374039, 0.25406, 0.257454, 0.339168, 0.239899, 0.225814, 0.173081, 0.264545, 0.18812, 0.206376, 0.298791, 0.298791, 0.206376, 0.298791, 0.239899, 0.167087, 0.225814, 0.243554, 0.219301, 0.182256, 0.173081, 0.170161, 0.17593, 0.106997, 0.10481, 0.106997, 0.094817, 0.132295, 0.076542, 0.116183, 0.18812, 0.18812, 0.173081, 0.278302, 0.271506, 0.275179, 0.352862, 0.232838, 0.21291, 0.232838, 0.182256, 0.196879, 0.191378, 0.278302, 0.366687, 0.352862, 0.444081, 0.476583, 0.414856, 0.414856, 0.433034, 0.324872, 0.291804, 0.328603, 0.31487, 0.335645, 0.418646, 0.349426, 0.444081, 0.486429, 0.465241, 0.444081, 0.352862, 0.268042, 0.257454, 0.170161, 0.111485, 0.116183, 0.11371, 0.170161, 0.278302, 0.278302, 0.380708, 0.301917, 0.281712, 0.206376, 0.196879, 0.194234, 0.291804, 0.291804, 0.25031, 0.196879, 0.298791, 0.275179, 0.36309, 0.370445, 0.458154, 0.454136, 0.450668, 0.458154, 0.440853, 0.40511, 0.401658, 0.390993, 0.465241, 0.480142, 0.461924, 0.387226, 0.374039, 0.356642, 0.25031, 0.229226, 0.30533, 0.31487, 0.380708, 0.380708, 0.377384, 0.387226, 0.450668, 0.359901, 0.332115, 0.31487, 0.291804, 0.257454, 0.236433, 0.236433, 0.194234, 0.301917, 0.374039, 0.356642, 0.291804], '')</t>
  </si>
  <si>
    <t>[302, 305, 306, 307, 308, 455, 456, 457, 458, 459, 460, 461, 462, 465, 850, 924, 925, 926, 927, 989, 990, 991, 992, 993, 994, 995, 996, 997, 998, 999, 1000, 1004]</t>
  </si>
  <si>
    <t xml:space="preserve">F5RSY9|F5RSY9_9ENTR ErfK/YbiS/YcfS/YnhG family protein OS=Enterobacter hormaechei ATCC 49162 </t>
  </si>
  <si>
    <t>([0.147574, 0.076542, 0.043307, 0.0704, 0.043307, 0.023534, 0.024826, 0.018106, 0.019109, 0.0198, 0.027463, 0.023534, 0.034884, 0.030003, 0.031287, 0.018106, 0.020876, 0.017138, 0.017138, 0.026338, 0.026892, 0.027463, 0.025762, 0.054297, 0.028107, 0.059222, 0.137348, 0.137348, 0.216401, 0.25031, 0.301917, 0.219301, 0.222385, 0.257454, 0.349426, 0.398279, 0.494003, 0.352862, 0.390993, 0.318242, 0.288399, 0.295083, 0.298791, 0.418646, 0.390993, 0.486429, 0.458154, 0.346032, 0.40511, 0.374039, 0.281712, 0.232838, 0.30533, 0.374039, 0.278302, 0.271506, 0.191378, 0.18812, 0.194234, 0.127496, 0.155435, 0.147574, 0.081712, 0.079919, 0.059222, 0.064632, 0.076542, 0.076542, 0.085092, 0.083462, 0.118441, 0.118441, 0.096677, 0.116183, 0.118441, 0.167087, 0.155435, 0.21291, 0.158265, 0.182256, 0.268042, 0.206376, 0.311707, 0.311707, 0.31487, 0.356642, 0.25031, 0.15284, 0.17593, 0.25406, 0.206376, 0.203355, 0.30533, 0.384043, 0.356642, 0.257454, 0.225814, 0.142424, 0.15284, 0.139895, 0.179055, 0.18812, 0.200174, 0.182256, 0.182256, 0.102787, 0.054297, 0.055536, 0.109221, 0.109221, 0.098513, 0.120615, 0.111485, 0.120615, 0.076542, 0.079919, 0.096677, 0.085092, 0.170161, 0.094817, 0.147574, 0.106997, 0.094817, 0.161087, 0.098513, 0.155435, 0.236433, 0.342579, 0.444081, 0.332115, 0.311707, 0.342579, 0.349426, 0.291804, 0.206376, 0.278302, 0.278302, 0.271506, 0.359901, 0.346032, 0.436924, 0.444081, 0.5017, 0.517562, 0.534167, 0.653063, 0.525368, 0.538167, 0.549308, 0.549308, 0.613573, 0.618285, 0.476583, 0.476583, 0.486429, 0.570702, 0.461924, 0.454136, 0.486429, 0.5017, 0.483068, 0.394753, 0.40511, 0.36309, 0.377384, 0.321458, 0.25406, 0.288399, 0.308712, 0.25031, 0.243554, 0.30533, 0.30533, 0.408655, 0.433034, 0.42561, 0.418646, 0.51388, 0.517562, 0.521092, 0.414856, 0.42561, 0.440853, 0.394753, 0.444081, 0.332115, 0.359901, 0.422041, 0.42561, 0.31487, 0.275179, 0.200174, 0.182256, 0.170161, 0.164327, 0.15008, 0.158265, 0.170161, 0.100716, 0.096677, 0.071867, 0.120615, 0.090864, 0.144935, 0.125101, 0.147574, 0.222385, 0.222385, 0.167087, 0.15008, 0.229226, 0.236433, 0.31487, 0.321458, 0.339168, 0.342579, 0.25406, 0.281712, 0.275179, 0.301917, 0.219301, 0.30533, 0.25406, 0.219301, 0.216401, 0.301917, 0.298791, 0.301917, 0.301917, 0.308712, 0.401658, 0.318242, 0.311707, 0.31487, 0.308712, 0.324872, 0.236433, 0.318242, 0.264545, 0.26085, 0.346032, 0.447574, 0.468512, 0.529623, 0.626927, 0.549308, 0.521092, 0.444081, 0.380708, 0.398279, 0.370445, 0.366687, 0.461924, 0.585406, 0.480142, 0.480142, 0.447574, 0.549308, 0.458154, 0.529623, 0.541878, 0.538167, 0.549308, 0.538167, 0.545602, 0.461924, 0.562014, 0.465241, 0.557691, 0.538167, 0.534167, 0.604312, 0.59508, 0.529623, 0.436924, 0.517562, 0.41194, 0.414856, 0.408655, 0.505461, 0.461924, 0.461924, 0.454136, 0.436924, 0.418646, 0.384043, 0.401658, 0.339168, 0.436924, 0.433034, 0.483068, 0.440853, 0.483068, 0.454136, 0.497853, 0.570702, 0.56648, 0.661982, 0.699094, 0.699094, 0.699094, 0.666105, 0.657645, 0.657645, 0.653063, 0.666105, 0.720929, 0.724957, 0.699094, 0.699094, 0.707965, 0.741537, 0.745909, 0.720929, 0.745909, 0.733139, 0.720929, 0.712013, 0.750527, 0.685117, 0.657645, 0.608892, 0.728858], '')</t>
  </si>
  <si>
    <t>[142, 143, 144, 145, 146, 147, 148, 149, 150, 151, 155, 159, 177, 178, 179, 243, 244, 245, 246, 253, 257, 259, 260, 261, 262, 263, 264, 266, 268, 269, 270, 271, 272, 273, 275, 279, 295, 296, 297, 298, 299, 300, 301, 302, 303, 304, 305, 306, 307, 308, 309, 310, 311, 312, 313, 314, 315, 316, 317, 318, 319, 320, 321, 322]</t>
  </si>
  <si>
    <t>63)</t>
  </si>
  <si>
    <t xml:space="preserve">F5RSZ7|F5RSZ7_9ENTR Thiamine kinase OS=Enterobacter hormaechei ATCC 49162 </t>
  </si>
  <si>
    <t>([0.788093, 0.808535, 0.680603, 0.525368, 0.557691, 0.585406, 0.461924, 0.352862, 0.40511, 0.444081, 0.359901, 0.398279, 0.301917, 0.298791, 0.268042, 0.281712, 0.281712, 0.25031, 0.275179, 0.239899, 0.239899, 0.15284, 0.15008, 0.21291, 0.268042, 0.26085, 0.194234, 0.196879, 0.209395, 0.194234, 0.17593, 0.278302, 0.284882, 0.352862, 0.440853, 0.380708, 0.288399, 0.18812, 0.21291, 0.200174, 0.225814, 0.225814, 0.321458, 0.291804, 0.26085, 0.264545, 0.291804, 0.332115, 0.42561, 0.529623, 0.401658, 0.401658, 0.394753, 0.398279, 0.284882, 0.284882, 0.346032, 0.324872, 0.418646, 0.422041, 0.318242, 0.346032, 0.318242, 0.318242, 0.26085, 0.257454, 0.311707, 0.298791, 0.352862, 0.359901, 0.271506, 0.275179, 0.18812, 0.18812, 0.185198, 0.17593, 0.144935, 0.144935, 0.158265, 0.164327, 0.088832, 0.086953, 0.06184, 0.074921, 0.074921, 0.071867, 0.086953, 0.073402, 0.071867, 0.034884, 0.03976, 0.071867, 0.142424, 0.25031, 0.257454, 0.167087, 0.257454, 0.268042, 0.25031, 0.229226, 0.129801, 0.225814, 0.229226, 0.257454, 0.25031, 0.25031, 0.370445, 0.36309, 0.275179, 0.264545, 0.236433, 0.203355, 0.137348, 0.102787, 0.050641, 0.027463, 0.058088, 0.038042, 0.025762, 0.037156, 0.06312, 0.06312, 0.030003, 0.058088, 0.06184, 0.054297, 0.041405, 0.041405, 0.046336, 0.078022, 0.073402, 0.15008, 0.179055, 0.147574, 0.098513, 0.094817, 0.132295, 0.120615, 0.118441, 0.191378, 0.173081, 0.106997, 0.179055, 0.278302, 0.236433, 0.225814, 0.268042, 0.321458, 0.30533, 0.264545, 0.179055, 0.179055, 0.100716, 0.0704, 0.155435, 0.17593, 0.26085, 0.239899, 0.236433, 0.257454, 0.25031, 0.225814, 0.321458, 0.346032, 0.25406, 0.21291, 0.206376, 0.203355, 0.185198, 0.15008, 0.17593, 0.281712, 0.291804, 0.295083, 0.225814, 0.206376, 0.191378, 0.203355, 0.155435, 0.098513, 0.15008, 0.161087, 0.18812, 0.194234, 0.125101, 0.182256, 0.167087, 0.179055, 0.10481, 0.085092, 0.086953, 0.055536, 0.024826, 0.018787, 0.038042, 0.074921, 0.074921, 0.122885, 0.11371, 0.191378, 0.268042, 0.275179, 0.17593, 0.122885, 0.064632, 0.085092, 0.050641, 0.076542, 0.066181, 0.122885, 0.122885, 0.15284, 0.129801, 0.239899, 0.264545, 0.15008, 0.15008, 0.083462, 0.085092, 0.079919, 0.088832, 0.054297, 0.043307, 0.074921, 0.06184, 0.10481, 0.144935, 0.147574, 0.118441, 0.073402, 0.049374, 0.033407, 0.022667, 0.034884, 0.032017, 0.020522, 0.018787, 0.019109, 0.024393, 0.026892, 0.017138, 0.017138, 0.026338, 0.032677, 0.032017, 0.066181, 0.0704, 0.060549, 0.056825, 0.046336, 0.069024, 0.050641, 0.074921, 0.109221, 0.137348, 0.116183, 0.118441, 0.200174, 0.196879, 0.15284, 0.167087, 0.26085, 0.25031, 0.239899, 0.206376, 0.18812, 0.147574, 0.120615, 0.086953, 0.164327, 0.26085, 0.268042, 0.390993, 0.41194], '')</t>
  </si>
  <si>
    <t>[0, 1, 2, 3, 4, 5, 49]</t>
  </si>
  <si>
    <t xml:space="preserve">F5RSZ8|F5RSZ8_9ENTR Penicillin-binding protein activator LpoB OS=Enterobacter hormaechei ATCC 49162 </t>
  </si>
  <si>
    <t>([0.137348, 0.185198, 0.200174, 0.129801, 0.144935, 0.120615, 0.085092, 0.071867, 0.081712, 0.106997, 0.086953, 0.074921, 0.120615, 0.127496, 0.125101, 0.167087, 0.185198, 0.203355, 0.278302, 0.324872, 0.332115, 0.41194, 0.422041, 0.422041, 0.509769, 0.56648, 0.648219, 0.76285, 0.846163, 0.876521, 0.891961, 0.938133, 0.9657, 0.971713, 0.96342, 0.964893, 0.967676, 0.932927, 0.934618, 0.947281, 0.89662, 0.947281, 0.936162, 0.894241, 0.926919, 0.932927, 0.856457, 0.879233, 0.856457, 0.846163, 0.865454, 0.837511, 0.862302, 0.775545, 0.759478, 0.798249, 0.819762, 0.808535, 0.882776, 0.862302, 0.834292, 0.891961, 0.891961, 0.874069, 0.932927, 0.919029, 0.876521, 0.932927, 0.921076, 0.876521, 0.885302, 0.767246, 0.779859, 0.741537, 0.805026, 0.745909, 0.741537, 0.741537, 0.675549, 0.570702, 0.56648, 0.59508, 0.541878, 0.436924, 0.472492, 0.41194, 0.41194, 0.476583, 0.40511, 0.398279, 0.521092, 0.5017, 0.608892, 0.517562, 0.444081, 0.401658, 0.374039, 0.384043, 0.352862, 0.324872, 0.394753, 0.40511, 0.41194, 0.450668, 0.538167, 0.525368, 0.557691, 0.476583, 0.486429, 0.534167, 0.529623, 0.51388, 0.490133, 0.494003, 0.59014, 0.690604, 0.694846, 0.779859, 0.771762, 0.745909, 0.741537, 0.699094, 0.699094, 0.707965, 0.703578, 0.685117, 0.56648, 0.570702, 0.570702, 0.486429, 0.51388, 0.483068, 0.472492, 0.5017, 0.422041, 0.380708, 0.31487, 0.352862, 0.346032, 0.339168, 0.366687, 0.359901, 0.380708, 0.298791, 0.284882, 0.318242, 0.321458, 0.42561, 0.422041, 0.414856, 0.476583, 0.476583, 0.509769, 0.497853, 0.490133, 0.541878, 0.472492, 0.534167, 0.468512, 0.436924, 0.440853, 0.444081, 0.450668, 0.447574, 0.490133, 0.490133, 0.366687, 0.298791, 0.209395, 0.134866, 0.191378, 0.203355, 0.17593, 0.173081, 0.170161, 0.182256, 0.147574, 0.232838, 0.239899, 0.36309, 0.390993, 0.30533, 0.291804, 0.321458, 0.324872, 0.281712, 0.25031, 0.264545, 0.264545, 0.335645, 0.4292, 0.42561, 0.42561, 0.366687, 0.275179, 0.196879, 0.185198, 0.243554, 0.232838, 0.222385, 0.164327, 0.118441, 0.179055, 0.179055, 0.209395, 0.185198, 0.229226, 0.232838, 0.291804, 0.342579, 0.308712, 0.268042, 0.236433, 0.170161, 0.284882], '')</t>
  </si>
  <si>
    <t>[24, 25, 26, 27, 28, 29, 30, 31, 32, 33, 34, 35, 36, 37, 38, 39, 40, 41, 42, 43, 44, 45, 46, 47, 48, 49, 50, 51, 52, 53, 54, 55, 56, 57, 58, 59, 60, 61, 62, 63, 64, 65, 66, 67, 68, 69, 70, 71, 72, 73, 74, 75, 76, 77, 78, 79, 80, 81, 82, 90, 91, 92, 93, 104, 105, 106, 109, 110, 111, 114, 115, 116, 117, 118, 119, 120, 121, 122, 123, 124, 125, 126, 127, 128, 130, 133, 152, 155, 157]</t>
  </si>
  <si>
    <t>(58</t>
  </si>
  <si>
    <t xml:space="preserve">F5RT02|F5RT02_9ENTR PTS system glucose-specific EIICB component OS=Enterobacter hormaechei ATCC 49162 </t>
  </si>
  <si>
    <t>([0.016826, 0.011518, 0.016528, 0.025316, 0.034884, 0.020876, 0.019109, 0.013265, 0.020522, 0.016257, 0.020165, 0.018106, 0.021816, 0.024826, 0.01227, 0.01227, 0.025316, 0.016826, 0.00962, 0.009728, 0.009187, 0.006701, 0.008804, 0.008895, 0.007315, 0.00777, 0.006988, 0.008409, 0.008723, 0.00558, 0.008002, 0.006795, 0.006795, 0.007259, 0.006533, 0.009865, 0.008525, 0.006894, 0.008723, 0.015078, 0.020522, 0.020522, 0.033407, 0.034068, 0.020522, 0.012727, 0.009728, 0.020522, 0.014586, 0.029376, 0.028695, 0.013016, 0.008895, 0.010131, 0.009096, 0.009015, 0.006567, 0.007422, 0.006482, 0.007422, 0.004431, 0.005318, 0.005623, 0.005992, 0.006374, 0.008409, 0.009728, 0.011669, 0.009096, 0.007645, 0.006078, 0.008525, 0.009401, 0.011342, 0.011518, 0.011106, 0.011342, 0.010131, 0.009483, 0.010372, 0.010672, 0.023534, 0.015694, 0.011518, 0.00777, 0.005623, 0.004899, 0.007031, 0.005011, 0.004483, 0.004483, 0.00515, 0.003757, 0.005249, 0.005992, 0.007422, 0.013437, 0.008409, 0.010672, 0.011518, 0.018106, 0.017797, 0.009728, 0.010221, 0.013821, 0.023963, 0.040537, 0.031287, 0.014075, 0.025316, 0.044297, 0.043307, 0.021381, 0.040537, 0.033407, 0.034068, 0.015344, 0.01078, 0.015344, 0.01078, 0.010221, 0.006482, 0.006795, 0.010221, 0.007555, 0.004921, 0.004835, 0.003555, 0.004611, 0.004646, 0.005011, 0.00558, 0.005503, 0.005623, 0.005683, 0.003864, 0.003079, 0.003727, 0.004247, 0.004835, 0.007091, 0.005872, 0.006701, 0.007031, 0.004921, 0.005318, 0.007555, 0.007422, 0.007422, 0.006482, 0.008002, 0.005223, 0.003341, 0.004775, 0.006567, 0.00515, 0.005932, 0.006374, 0.007091, 0.004835, 0.003555, 0.002529, 0.00407, 0.005683, 0.003804, 0.005223, 0.007555, 0.006619, 0.004835, 0.007091, 0.008624, 0.006533, 0.009294, 0.018415, 0.010672, 0.009187, 0.010672, 0.009401, 0.016528, 0.018106, 0.046336, 0.054297, 0.060549, 0.038042, 0.015694, 0.028695, 0.016021, 0.009096, 0.010672, 0.009865, 0.006619, 0.007031, 0.011518, 0.009015, 0.006078, 0.006421, 0.008002, 0.006039, 0.009015, 0.005992, 0.005683, 0.005086, 0.004775, 0.004513, 0.005378, 0.006078, 0.006533, 0.005992, 0.009187, 0.007259, 0.01227, 0.011903, 0.010509, 0.011342, 0.009096, 0.015078, 0.025316, 0.017138, 0.026892, 0.026892, 0.059222, 0.034884, 0.016826, 0.029376, 0.056825, 0.056825, 0.049374, 0.050641, 0.120615, 0.051831, 0.054297, 0.036378, 0.073402, 0.081712, 0.081712, 0.173081, 0.129801, 0.120615, 0.155435, 0.109221, 0.106997, 0.096677, 0.158265, 0.158265, 0.088832, 0.038858, 0.034884, 0.047319, 0.019109, 0.018415, 0.019401, 0.032677, 0.032677, 0.024826, 0.018106, 0.00962, 0.008002, 0.006533, 0.004775, 0.004689, 0.006482, 0.005799, 0.005799, 0.006194, 0.010509, 0.019401, 0.045352, 0.033407, 0.049374, 0.06312, 0.06184, 0.122885, 0.05306, 0.046336, 0.030003, 0.038858, 0.058088, 0.058088, 0.058088, 0.116183, 0.118441, 0.054297, 0.036378, 0.038858, 0.032677, 0.015694, 0.015078, 0.016826, 0.025316, 0.014315, 0.026892, 0.013613, 0.013613, 0.012491, 0.013016, 0.011903, 0.009015, 0.009096, 0.01204, 0.012491, 0.008156, 0.005799, 0.006374, 0.006482, 0.006245, 0.00558, 0.006039, 0.004414, 0.003671, 0.003366, 0.003405, 0.002727, 0.002761, 0.003109, 0.003341, 0.003212, 0.003461, 0.003276, 0.002688, 0.002482, 0.00283, 0.00389, 0.005683, 0.007645, 0.011518, 0.011342, 0.008409, 0.01078, 0.017797, 0.021816, 0.013265, 0.013016, 0.017138, 0.017138, 0.009294, 0.010221, 0.009187, 0.014075, 0.023534, 0.047319, 0.046336, 0.064632, 0.06184, 0.030003, 0.018106, 0.010672, 0.007031, 0.012491, 0.008409, 0.006482, 0.006482, 0.00777, 0.011106, 0.007315, 0.009728, 0.01078, 0.01078, 0.010672, 0.007495, 0.00777, 0.005992, 0.004247, 0.004388, 0.003512, 0.00359, 0.003461, 0.004577, 0.005872, 0.003963, 0.005683, 0.005318, 0.005318, 0.006142, 0.006795, 0.00962, 0.011669, 0.0198, 0.032677, 0.048328, 0.098513, 0.106997, 0.170161, 0.281712, 0.275179, 0.308712, 0.401658, 0.4292, 0.440853, 0.480142, 0.626927, 0.545602, 0.622677, 0.671169, 0.604312, 0.454136, 0.380708, 0.335645, 0.275179, 0.15008, 0.182256, 0.173081, 0.15284, 0.161087, 0.173081, 0.10481, 0.137348, 0.147574, 0.137348, 0.139895, 0.116183, 0.066181, 0.048328, 0.066181, 0.055536, 0.041405, 0.078022, 0.079919, 0.102787, 0.085092, 0.139895, 0.15284, 0.109221, 0.088832, 0.076542, 0.045352, 0.090864, 0.090864, 0.10481, 0.167087, 0.096677, 0.118441, 0.167087, 0.17593, 0.170161, 0.137348, 0.182256, 0.17593, 0.182256, 0.132295, 0.134866, 0.134866, 0.125101, 0.17593, 0.206376, 0.15008, 0.219301, 0.182256, 0.106997, 0.045352, 0.045352, 0.083462, 0.083462, 0.085092, 0.147574, 0.161087, 0.129801, 0.15008, 0.158265, 0.229226, 0.264545, 0.339168, 0.390993, 0.311707, 0.232838, 0.243554, 0.321458, 0.321458, 0.339168, 0.414856, 0.529623, 0.521092, 0.497853, 0.486429, 0.468512, 0.4292, 0.380708, 0.505461], '')</t>
  </si>
  <si>
    <t>[389, 390, 391, 392, 393, 469, 470, 476]</t>
  </si>
  <si>
    <t xml:space="preserve">F5RT04|F5RT04_9ENTR DNA polymerase III subunit delta' OS=Enterobacter hormaechei ATCC 49162 </t>
  </si>
  <si>
    <t>([0.023534, 0.044297, 0.071867, 0.046336, 0.031287, 0.042364, 0.058088, 0.035586, 0.050641, 0.042364, 0.05306, 0.0704, 0.069024, 0.127496, 0.203355, 0.15284, 0.17593, 0.173081, 0.10481, 0.094817, 0.078022, 0.088832, 0.096677, 0.088832, 0.111485, 0.170161, 0.185198, 0.196879, 0.268042, 0.185198, 0.167087, 0.098513, 0.083462, 0.048328, 0.050641, 0.050641, 0.031287, 0.032017, 0.040537, 0.038042, 0.038042, 0.049374, 0.098513, 0.092881, 0.092881, 0.118441, 0.116183, 0.106997, 0.051831, 0.06184, 0.098513, 0.086953, 0.147574, 0.173081, 0.158265, 0.164327, 0.106997, 0.155435, 0.232838, 0.243554, 0.342579, 0.339168, 0.328603, 0.328603, 0.321458, 0.222385, 0.139895, 0.147574, 0.092881, 0.179055, 0.203355, 0.219301, 0.321458, 0.324872, 0.321458, 0.440853, 0.436924, 0.433034, 0.476583, 0.377384, 0.414856, 0.387226, 0.318242, 0.318242, 0.30533, 0.232838, 0.332115, 0.447574, 0.440853, 0.444081, 0.328603, 0.31487, 0.206376, 0.182256, 0.17593, 0.116183, 0.109221, 0.10481, 0.139895, 0.137348, 0.155435, 0.10481, 0.069024, 0.06184, 0.06312, 0.06184, 0.076542, 0.066181, 0.036378, 0.022667, 0.038858, 0.078022, 0.060549, 0.092881, 0.094817, 0.102787, 0.137348, 0.088832, 0.055536, 0.064632, 0.067594, 0.06184, 0.100716, 0.182256, 0.288399, 0.318242, 0.321458, 0.359901, 0.394753, 0.377384, 0.349426, 0.239899, 0.155435, 0.17593, 0.116183, 0.129801, 0.134866, 0.182256, 0.268042, 0.339168, 0.268042, 0.18812, 0.236433, 0.229226, 0.144935, 0.118441, 0.094817, 0.081712, 0.040537, 0.036378, 0.040537, 0.078022, 0.144935, 0.139895, 0.125101, 0.155435, 0.191378, 0.182256, 0.173081, 0.155435, 0.092881, 0.125101, 0.120615, 0.118441, 0.06184, 0.060549, 0.0704, 0.069024, 0.081712, 0.100716, 0.111485, 0.122885, 0.118441, 0.120615, 0.194234, 0.194234, 0.225814, 0.185198, 0.17593, 0.137348, 0.085092, 0.142424, 0.098513, 0.096677, 0.109221, 0.18812, 0.239899, 0.257454, 0.236433, 0.194234, 0.229226, 0.144935, 0.17593, 0.11371, 0.064632, 0.06184, 0.090864, 0.118441, 0.085092, 0.046336, 0.05306, 0.094817, 0.094817, 0.170161, 0.257454, 0.182256, 0.11371, 0.125101, 0.086953, 0.069024, 0.090864, 0.10481, 0.144935, 0.10481, 0.179055, 0.257454, 0.25031, 0.229226, 0.122885, 0.111485, 0.185198, 0.134866, 0.079919, 0.10481, 0.079919, 0.043307, 0.081712, 0.132295, 0.15008, 0.17593, 0.209395, 0.170161, 0.18812, 0.206376, 0.206376, 0.200174, 0.116183, 0.069024, 0.05306, 0.088832, 0.085092, 0.050641, 0.043307, 0.081712, 0.055536, 0.037156, 0.066181, 0.031287, 0.032677, 0.031287, 0.031287, 0.031287, 0.03976, 0.020522, 0.013437, 0.022667, 0.023963, 0.059222, 0.111485, 0.085092, 0.051831, 0.094817, 0.094817, 0.10481, 0.102787, 0.125101, 0.127496, 0.106997, 0.200174, 0.191378, 0.118441, 0.11371, 0.132295, 0.129801, 0.203355, 0.203355, 0.122885, 0.094817, 0.038042, 0.020522, 0.031287, 0.069024, 0.032677, 0.034068, 0.055536, 0.050641, 0.046336, 0.092881, 0.11371, 0.059222, 0.033407, 0.06312, 0.03976, 0.041405, 0.041405, 0.023963, 0.046336, 0.078022, 0.10481, 0.116183, 0.116183, 0.067594, 0.06312, 0.132295, 0.206376, 0.125101, 0.073402, 0.073402, 0.031287, 0.034884, 0.06312, 0.064632, 0.033407, 0.055536, 0.067594, 0.066181, 0.073402, 0.032677, 0.044297, 0.050641, 0.055536, 0.094817, 0.158265, 0.090864, 0.067594, 0.051831, 0.078022, 0.120615, 0.100716, 0.185198, 0.127496, 0.096677, 0.170161, 0.295083], '')</t>
  </si>
  <si>
    <t xml:space="preserve">F5RT05|F5RT05_9ENTR Thymidylate kinase OS=Enterobacter hormaechei ATCC 49162 </t>
  </si>
  <si>
    <t>([0.030611, 0.058088, 0.083462, 0.085092, 0.111485, 0.132295, 0.170161, 0.203355, 0.196879, 0.222385, 0.26085, 0.232838, 0.17593, 0.122885, 0.134866, 0.21291, 0.216401, 0.278302, 0.374039, 0.271506, 0.275179, 0.291804, 0.239899, 0.25406, 0.247041, 0.18812, 0.109221, 0.109221, 0.10481, 0.139895, 0.170161, 0.158265, 0.216401, 0.288399, 0.359901, 0.268042, 0.229226, 0.332115, 0.332115, 0.247041, 0.328603, 0.332115, 0.318242, 0.284882, 0.194234, 0.239899, 0.21291, 0.311707, 0.308712, 0.243554, 0.222385, 0.196879, 0.21291, 0.155435, 0.090864, 0.092881, 0.155435, 0.17593, 0.137348, 0.15284, 0.170161, 0.109221, 0.088832, 0.078022, 0.0704, 0.096677, 0.076542, 0.129801, 0.090864, 0.094817, 0.085092, 0.056825, 0.059222, 0.055536, 0.055536, 0.056825, 0.056825, 0.067594, 0.058088, 0.042364, 0.031287, 0.05306, 0.088832, 0.102787, 0.109221, 0.120615, 0.085092, 0.102787, 0.111485, 0.155435, 0.15284, 0.232838, 0.219301, 0.203355, 0.203355, 0.275179, 0.335645, 0.25031, 0.219301, 0.25031, 0.335645, 0.366687, 0.346032, 0.346032, 0.268042, 0.377384, 0.447574, 0.549308, 0.51388, 0.418646, 0.394753, 0.398279, 0.30533, 0.380708, 0.390993, 0.356642, 0.284882, 0.232838, 0.31487, 0.318242, 0.216401, 0.206376, 0.247041, 0.264545, 0.182256, 0.271506, 0.182256, 0.120615, 0.071867, 0.094817, 0.102787, 0.122885, 0.15008, 0.239899, 0.182256, 0.173081, 0.129801, 0.173081, 0.239899, 0.209395, 0.191378, 0.264545, 0.264545, 0.222385, 0.229226, 0.229226, 0.236433, 0.308712, 0.298791, 0.398279, 0.390993, 0.480142, 0.476583, 0.328603, 0.324872, 0.295083, 0.196879, 0.295083, 0.295083, 0.308712, 0.324872, 0.308712, 0.328603, 0.26085, 0.182256, 0.182256, 0.185198, 0.155435, 0.164327, 0.25031, 0.243554, 0.247041, 0.232838, 0.161087, 0.243554, 0.236433, 0.25406, 0.36309, 0.324872, 0.339168, 0.342579, 0.352862, 0.301917, 0.324872, 0.41194, 0.4292, 0.414856, 0.490133, 0.529623, 0.440853, 0.444081, 0.440853, 0.40511, 0.339168, 0.422041, 0.440853, 0.339168, 0.342579, 0.339168, 0.380708, 0.384043, 0.384043, 0.359901, 0.422041, 0.387226, 0.356642, 0.41194, 0.384043, 0.370445, 0.324872, 0.418646, 0.374039, 0.324872], '')</t>
  </si>
  <si>
    <t>[107, 108, 188]</t>
  </si>
  <si>
    <t xml:space="preserve">F5RT06|F5RT06_9ENTR Endolytic murein transglycosylase OS=Enterobacter hormaechei ATCC 49162 </t>
  </si>
  <si>
    <t>([0.005378, 0.004414, 0.004135, 0.004646, 0.003997, 0.00515, 0.004431, 0.004899, 0.006039, 0.007259, 0.007645, 0.009096, 0.006988, 0.004899, 0.005683, 0.005992, 0.005992, 0.008804, 0.008156, 0.009977, 0.016257, 0.026892, 0.050641, 0.044297, 0.030611, 0.030611, 0.031287, 0.06184, 0.081712, 0.085092, 0.045352, 0.027463, 0.028107, 0.025762, 0.054297, 0.042364, 0.071867, 0.073402, 0.0704, 0.127496, 0.161087, 0.129801, 0.073402, 0.071867, 0.137348, 0.225814, 0.232838, 0.144935, 0.142424, 0.139895, 0.134866, 0.134866, 0.15008, 0.158265, 0.239899, 0.271506, 0.301917, 0.229226, 0.125101, 0.129801, 0.067594, 0.035586, 0.024826, 0.044297, 0.024826, 0.025316, 0.028695, 0.056825, 0.058088, 0.056825, 0.05306, 0.025316, 0.046336, 0.0704, 0.064632, 0.069024, 0.028695, 0.029376, 0.022667, 0.048328, 0.055536, 0.109221, 0.139895, 0.222385, 0.161087, 0.247041, 0.247041, 0.173081, 0.096677, 0.173081, 0.106997, 0.06184, 0.134866, 0.134866, 0.158265, 0.155435, 0.164327, 0.232838, 0.243554, 0.25031, 0.275179, 0.164327, 0.161087, 0.118441, 0.076542, 0.127496, 0.129801, 0.094817, 0.122885, 0.127496, 0.118441, 0.196879, 0.191378, 0.11371, 0.11371, 0.120615, 0.073402, 0.067594, 0.085092, 0.067594, 0.155435, 0.074921, 0.076542, 0.074921, 0.142424, 0.203355, 0.122885, 0.120615, 0.158265, 0.170161, 0.247041, 0.155435, 0.161087, 0.257454, 0.278302, 0.25406, 0.25031, 0.308712, 0.225814, 0.216401, 0.144935, 0.132295, 0.21291, 0.328603, 0.346032, 0.236433, 0.173081, 0.268042, 0.271506, 0.164327, 0.086953, 0.044297, 0.100716, 0.098513, 0.098513, 0.076542, 0.069024, 0.035586, 0.043307, 0.064632, 0.066181, 0.129801, 0.125101, 0.132295, 0.076542, 0.059222, 0.0704, 0.064632, 0.058088, 0.056825, 0.092881, 0.167087, 0.281712, 0.247041, 0.196879, 0.139895, 0.206376, 0.222385, 0.257454, 0.271506, 0.271506, 0.239899, 0.144935, 0.137348, 0.132295, 0.179055, 0.179055, 0.268042, 0.346032, 0.275179, 0.30533, 0.239899, 0.236433, 0.236433, 0.25406, 0.31487, 0.390993, 0.311707, 0.288399, 0.352862, 0.288399, 0.288399, 0.311707, 0.335645, 0.26085, 0.278302, 0.275179, 0.321458, 0.31487, 0.284882, 0.30533, 0.247041, 0.311707, 0.335645, 0.324872, 0.321458, 0.324872, 0.25406, 0.335645, 0.384043, 0.321458, 0.268042, 0.216401, 0.232838, 0.31487, 0.321458, 0.30533, 0.229226, 0.21291, 0.170161, 0.196879, 0.179055, 0.219301, 0.25031, 0.239899, 0.264545, 0.257454, 0.18812, 0.170161, 0.118441, 0.120615, 0.129801, 0.21291, 0.311707, 0.308712, 0.21291, 0.301917, 0.298791, 0.384043, 0.301917, 0.346032, 0.349426, 0.422041, 0.418646, 0.342579, 0.349426, 0.324872, 0.352862, 0.41194, 0.465241, 0.472492, 0.486429, 0.541878, 0.447574, 0.370445, 0.278302, 0.374039, 0.356642, 0.288399, 0.311707, 0.422041, 0.418646, 0.444081, 0.36309, 0.324872, 0.401658, 0.414856, 0.41194, 0.398279, 0.366687, 0.394753, 0.408655, 0.394753, 0.359901, 0.418646, 0.450668, 0.549308, 0.59014, 0.553315, 0.648219, 0.608892, 0.613573, 0.51388, 0.408655, 0.408655, 0.342579, 0.281712, 0.222385, 0.236433, 0.216401, 0.243554, 0.243554, 0.311707, 0.324872, 0.356642, 0.291804, 0.332115, 0.328603, 0.31487, 0.275179, 0.247041, 0.243554, 0.222385, 0.318242, 0.398279, 0.480142, 0.521092, 0.613573, 0.671169, 0.545602, 0.468512, 0.472492, 0.444081, 0.380708, 0.370445, 0.384043, 0.483068, 0.483068, 0.447574, 0.450668, 0.51388, 0.534167, 0.517562, 0.486429, 0.450668, 0.41194, 0.390993, 0.454136, 0.398279, 0.346032], '')</t>
  </si>
  <si>
    <t>[262, 286, 287, 288, 289, 290, 291, 292, 316, 317, 318, 319, 330, 331, 332]</t>
  </si>
  <si>
    <t xml:space="preserve">F5RT08|F5RT08_9ENTR 3-oxoacyl-[acyl-carrier-protein] synthase 2 OS=Enterobacter hormaechei ATCC 49162 </t>
  </si>
  <si>
    <t>([0.142424, 0.182256, 0.167087, 0.102787, 0.132295, 0.203355, 0.155435, 0.182256, 0.219301, 0.25031, 0.206376, 0.264545, 0.264545, 0.278302, 0.191378, 0.185198, 0.216401, 0.203355, 0.191378, 0.158265, 0.161087, 0.25031, 0.25031, 0.284882, 0.288399, 0.288399, 0.17593, 0.164327, 0.17593, 0.17593, 0.098513, 0.15284, 0.142424, 0.142424, 0.116183, 0.109221, 0.092881, 0.116183, 0.17593, 0.155435, 0.15284, 0.155435, 0.088832, 0.058088, 0.058088, 0.106997, 0.055536, 0.098513, 0.11371, 0.118441, 0.127496, 0.137348, 0.076542, 0.071867, 0.074921, 0.090864, 0.173081, 0.209395, 0.209395, 0.209395, 0.271506, 0.31487, 0.284882, 0.271506, 0.25406, 0.264545, 0.164327, 0.26085, 0.167087, 0.161087, 0.118441, 0.10481, 0.116183, 0.194234, 0.164327, 0.127496, 0.137348, 0.129801, 0.122885, 0.116183, 0.069024, 0.100716, 0.055536, 0.0704, 0.144935, 0.243554, 0.239899, 0.301917, 0.311707, 0.40511, 0.387226, 0.418646, 0.387226, 0.422041, 0.321458, 0.352862, 0.394753, 0.380708, 0.281712, 0.281712, 0.281712, 0.281712, 0.257454, 0.26085, 0.17593, 0.17593, 0.179055, 0.179055, 0.216401, 0.216401, 0.209395, 0.21291, 0.179055, 0.219301, 0.25406, 0.339168, 0.377384, 0.384043, 0.384043, 0.390993, 0.394753, 0.433034, 0.418646, 0.324872, 0.346032, 0.468512, 0.444081, 0.42561, 0.335645, 0.264545, 0.264545, 0.225814, 0.247041, 0.25406, 0.239899, 0.25031, 0.17593, 0.15284, 0.092881, 0.076542, 0.0704, 0.069024, 0.033407, 0.064632, 0.11371, 0.191378, 0.158265, 0.102787, 0.100716, 0.098513, 0.120615, 0.118441, 0.122885, 0.122885, 0.15284, 0.155435, 0.147574, 0.164327, 0.164327, 0.25031, 0.203355, 0.291804, 0.311707, 0.359901, 0.321458, 0.332115, 0.219301, 0.147574, 0.191378, 0.118441, 0.179055, 0.222385, 0.185198, 0.229226, 0.264545, 0.216401, 0.161087, 0.139895, 0.191378, 0.182256, 0.147574, 0.247041, 0.25031, 0.203355, 0.236433, 0.278302, 0.301917, 0.301917, 0.380708, 0.346032, 0.440853, 0.440853, 0.324872, 0.352862, 0.308712, 0.30533, 0.356642, 0.384043, 0.335645, 0.339168, 0.349426, 0.390993, 0.374039, 0.390993, 0.433034, 0.465241, 0.480142, 0.41194, 0.465241, 0.468512, 0.549308, 0.59508, 0.505461, 0.653063, 0.653063, 0.716283, 0.767246, 0.775545, 0.808535, 0.788093, 0.712013, 0.59508, 0.58069, 0.59014, 0.56648, 0.517562, 0.480142, 0.418646, 0.370445, 0.342579, 0.268042, 0.284882, 0.275179, 0.257454, 0.264545, 0.278302, 0.229226, 0.219301, 0.203355, 0.21291, 0.308712, 0.335645, 0.41194, 0.335645, 0.229226, 0.203355, 0.257454, 0.203355, 0.185198, 0.257454, 0.219301, 0.288399, 0.222385, 0.203355, 0.298791, 0.288399, 0.247041, 0.191378, 0.206376, 0.170161, 0.170161, 0.173081, 0.232838, 0.271506, 0.374039, 0.476583, 0.509769, 0.450668, 0.51388, 0.549308, 0.521092, 0.549308, 0.521092, 0.525368, 0.553315, 0.56648, 0.517562, 0.465241, 0.575842, 0.58069, 0.59508, 0.59014, 0.494003, 0.461924, 0.461924, 0.408655, 0.414856, 0.335645, 0.366687, 0.278302, 0.25031, 0.288399, 0.328603, 0.36309, 0.401658, 0.380708, 0.370445, 0.401658, 0.517562, 0.483068, 0.465241, 0.509769, 0.5017, 0.557691, 0.58069, 0.5017, 0.553315, 0.497853, 0.521092, 0.517562, 0.626927, 0.59508, 0.465241, 0.494003, 0.509769, 0.509769, 0.468512, 0.468512, 0.468512, 0.370445, 0.324872, 0.268042, 0.25031, 0.257454, 0.291804, 0.264545, 0.295083, 0.236433, 0.275179, 0.328603, 0.342579, 0.275179, 0.281712, 0.377384, 0.349426, 0.298791, 0.295083, 0.298791, 0.236433, 0.257454, 0.31487, 0.308712, 0.278302, 0.278302, 0.200174, 0.134866, 0.118441, 0.076542, 0.102787, 0.109221, 0.120615, 0.096677, 0.10481, 0.185198, 0.216401, 0.25031, 0.203355, 0.21291, 0.17593, 0.247041, 0.232838, 0.268042, 0.36309, 0.480142, 0.480142, 0.476583, 0.58069, 0.521092, 0.63748, 0.497853, 0.418646, 0.436924, 0.476583, 0.56648, 0.490133, 0.461924, 0.472492, 0.490133, 0.480142, 0.562014, 0.5017, 0.51388, 0.387226, 0.377384, 0.278302, 0.196879, 0.288399, 0.271506, 0.247041, 0.229226, 0.225814, 0.284882, 0.25031, 0.25031, 0.236433, 0.268042, 0.257454, 0.173081, 0.158265, 0.090864, 0.086953, 0.102787, 0.060549, 0.085092, 0.066181, 0.086953, 0.125101, 0.088832, 0.069024, 0.125101, 0.094817, 0.185198, 0.142424], '')</t>
  </si>
  <si>
    <t>[210, 211, 212, 213, 214, 215, 216, 217, 218, 219, 220, 221, 222, 223, 224, 225, 266, 268, 269, 270, 271, 272, 273, 274, 275, 276, 278, 279, 280, 281, 298, 301, 302, 303, 304, 305, 306, 308, 309, 310, 311, 314, 315, 366, 367, 368, 373, 379, 380, 381]</t>
  </si>
  <si>
    <t xml:space="preserve">F5RT09|F5RT09_9ENTR Acyl carrier protein OS=Enterobacter hormaechei ATCC 49162 </t>
  </si>
  <si>
    <t>([0.308712, 0.21291, 0.26085, 0.332115, 0.366687, 0.291804, 0.321458, 0.271506, 0.275179, 0.301917, 0.349426, 0.398279, 0.332115, 0.257454, 0.349426, 0.324872, 0.278302, 0.291804, 0.271506, 0.225814, 0.271506, 0.366687, 0.366687, 0.366687, 0.318242, 0.332115, 0.41194, 0.332115, 0.418646, 0.450668, 0.377384, 0.377384, 0.278302, 0.278302, 0.321458, 0.288399, 0.209395, 0.257454, 0.278302, 0.394753, 0.36309, 0.359901, 0.349426, 0.450668, 0.366687, 0.4292, 0.4292, 0.450668, 0.56648, 0.509769, 0.529623, 0.59014, 0.468512, 0.562014, 0.661982, 0.59917, 0.63748, 0.707965, 0.648219, 0.51388, 0.509769, 0.534167, 0.42561, 0.4292, 0.40511, 0.497853, 0.461924, 0.414856, 0.374039, 0.324872, 0.332115, 0.275179, 0.268042, 0.346032, 0.301917, 0.25406, 0.324872, 0.278302], '')</t>
  </si>
  <si>
    <t>[48, 49, 50, 51, 53, 54, 55, 56, 57, 58, 59, 60, 61]</t>
  </si>
  <si>
    <t xml:space="preserve">F5RT10|F5RT10_9ENTR 3-oxoacyl-[acyl-carrier-protein] reductase OS=Enterobacter hormaechei ATCC 49162 </t>
  </si>
  <si>
    <t>([0.081712, 0.11371, 0.111485, 0.144935, 0.17593, 0.203355, 0.137348, 0.161087, 0.18812, 0.182256, 0.132295, 0.134866, 0.147574, 0.243554, 0.147574, 0.10481, 0.088832, 0.147574, 0.170161, 0.21291, 0.284882, 0.21291, 0.142424, 0.164327, 0.173081, 0.147574, 0.155435, 0.239899, 0.26085, 0.271506, 0.301917, 0.356642, 0.401658, 0.346032, 0.25031, 0.335645, 0.41194, 0.352862, 0.271506, 0.271506, 0.268042, 0.271506, 0.328603, 0.414856, 0.414856, 0.321458, 0.295083, 0.203355, 0.21291, 0.139895, 0.139895, 0.155435, 0.216401, 0.17593, 0.203355, 0.200174, 0.219301, 0.209395, 0.232838, 0.232838, 0.25406, 0.298791, 0.200174, 0.209395, 0.179055, 0.196879, 0.182256, 0.232838, 0.335645, 0.257454, 0.332115, 0.236433, 0.144935, 0.079919, 0.106997, 0.11371, 0.15284, 0.137348, 0.081712, 0.125101, 0.196879, 0.18812, 0.18812, 0.194234, 0.125101, 0.122885, 0.111485, 0.158265, 0.161087, 0.15284, 0.219301, 0.229226, 0.239899, 0.332115, 0.41194, 0.311707, 0.21291, 0.264545, 0.278302, 0.377384, 0.288399, 0.284882, 0.278302, 0.206376, 0.194234, 0.278302, 0.232838, 0.232838, 0.271506, 0.239899, 0.170161, 0.134866, 0.122885, 0.158265, 0.122885, 0.094817, 0.15284, 0.229226, 0.216401, 0.219301, 0.203355, 0.288399, 0.200174, 0.129801, 0.185198, 0.216401, 0.209395, 0.291804, 0.225814, 0.170161, 0.194234, 0.264545, 0.26085, 0.25406, 0.298791, 0.301917, 0.332115, 0.346032, 0.31487, 0.324872, 0.222385, 0.196879, 0.164327, 0.21291, 0.295083, 0.25406, 0.31487, 0.236433, 0.155435, 0.209395, 0.17593, 0.179055, 0.170161, 0.209395, 0.142424, 0.111485, 0.137348, 0.155435, 0.100716, 0.100716, 0.094817, 0.161087, 0.18812, 0.139895, 0.173081, 0.122885, 0.158265, 0.11371, 0.125101, 0.164327, 0.196879, 0.295083, 0.191378, 0.122885, 0.137348, 0.21291, 0.25406, 0.206376, 0.194234, 0.264545, 0.264545, 0.185198, 0.18812, 0.196879, 0.295083, 0.301917, 0.370445, 0.324872, 0.387226, 0.458154, 0.408655, 0.339168, 0.311707, 0.349426, 0.472492, 0.414856, 0.40511, 0.40511, 0.366687, 0.356642, 0.359901, 0.42561, 0.517562, 0.534167, 0.42561, 0.380708, 0.370445, 0.328603, 0.298791, 0.268042, 0.167087, 0.173081, 0.170161, 0.203355, 0.278302, 0.264545, 0.268042, 0.268042, 0.170161, 0.164327, 0.173081, 0.161087, 0.155435, 0.161087, 0.090864, 0.161087, 0.137348, 0.144935, 0.170161, 0.222385, 0.216401, 0.225814, 0.26085, 0.232838, 0.206376, 0.170161, 0.125101, 0.129801, 0.106997, 0.167087, 0.25406, 0.203355, 0.170161, 0.098513], '')</t>
  </si>
  <si>
    <t>[202, 203]</t>
  </si>
  <si>
    <t xml:space="preserve">F5RT11|F5RT11_9ENTR Malonyl CoA-acyl carrier protein transacylase OS=Enterobacter hormaechei ATCC 49162 </t>
  </si>
  <si>
    <t>([0.047319, 0.071867, 0.096677, 0.134866, 0.17593, 0.127496, 0.158265, 0.139895, 0.098513, 0.116183, 0.155435, 0.15284, 0.125101, 0.100716, 0.191378, 0.127496, 0.25031, 0.247041, 0.268042, 0.257454, 0.281712, 0.281712, 0.17593, 0.182256, 0.196879, 0.161087, 0.225814, 0.247041, 0.26085, 0.26085, 0.268042, 0.147574, 0.206376, 0.155435, 0.120615, 0.092881, 0.10481, 0.088832, 0.139895, 0.225814, 0.203355, 0.21291, 0.17593, 0.308712, 0.332115, 0.219301, 0.264545, 0.26085, 0.25031, 0.203355, 0.298791, 0.30533, 0.418646, 0.433034, 0.494003, 0.494003, 0.440853, 0.5017, 0.461924, 0.450668, 0.370445, 0.339168, 0.222385, 0.182256, 0.161087, 0.096677, 0.102787, 0.100716, 0.109221, 0.106997, 0.164327, 0.158265, 0.147574, 0.120615, 0.120615, 0.120615, 0.120615, 0.15284, 0.15008, 0.179055, 0.18812, 0.25406, 0.203355, 0.284882, 0.380708, 0.278302, 0.346032, 0.390993, 0.301917, 0.225814, 0.15008, 0.129801, 0.127496, 0.088832, 0.06184, 0.041405, 0.026338, 0.036378, 0.054297, 0.054297, 0.036378, 0.034884, 0.021816, 0.023963, 0.027463, 0.015344, 0.026892, 0.026892, 0.032677, 0.028107, 0.034068, 0.059222, 0.081712, 0.067594, 0.069024, 0.139895, 0.182256, 0.281712, 0.318242, 0.298791, 0.324872, 0.352862, 0.349426, 0.401658, 0.377384, 0.264545, 0.346032, 0.264545, 0.284882, 0.30533, 0.380708, 0.387226, 0.291804, 0.239899, 0.268042, 0.30533, 0.18812, 0.185198, 0.203355, 0.194234, 0.170161, 0.185198, 0.216401, 0.225814, 0.194234, 0.21291, 0.301917, 0.332115, 0.346032, 0.339168, 0.216401, 0.25406, 0.281712, 0.398279, 0.42561, 0.436924, 0.398279, 0.422041, 0.311707, 0.264545, 0.264545, 0.301917, 0.284882, 0.30533, 0.264545, 0.264545, 0.352862, 0.359901, 0.298791, 0.36309, 0.318242, 0.394753, 0.295083, 0.295083, 0.232838, 0.206376, 0.196879, 0.229226, 0.291804, 0.384043, 0.384043, 0.30533, 0.324872, 0.247041, 0.257454, 0.219301, 0.284882, 0.200174, 0.222385, 0.25406, 0.268042, 0.219301, 0.219301, 0.232838, 0.203355, 0.232838, 0.295083, 0.268042, 0.271506, 0.291804, 0.284882, 0.243554, 0.295083, 0.203355, 0.301917, 0.200174, 0.284882, 0.281712, 0.318242, 0.295083, 0.200174, 0.200174, 0.25031, 0.308712, 0.394753, 0.342579, 0.346032, 0.25406, 0.219301, 0.26085, 0.257454, 0.196879, 0.284882, 0.25031, 0.308712, 0.206376, 0.298791, 0.284882, 0.26085, 0.318242, 0.328603, 0.398279, 0.301917, 0.335645, 0.318242, 0.284882, 0.298791, 0.239899, 0.30533, 0.374039, 0.291804, 0.194234, 0.25406, 0.264545, 0.268042, 0.278302, 0.288399, 0.278302, 0.271506, 0.30533, 0.21291, 0.216401, 0.15284, 0.196879, 0.167087, 0.158265, 0.18812, 0.25406, 0.25031, 0.26085, 0.268042, 0.268042, 0.268042, 0.284882, 0.196879, 0.25406, 0.275179, 0.349426, 0.339168, 0.278302, 0.200174, 0.268042, 0.25031, 0.275179, 0.311707, 0.339168, 0.346032, 0.25031, 0.194234, 0.268042, 0.257454, 0.17593, 0.247041, 0.311707, 0.291804, 0.324872, 0.243554, 0.229226, 0.25031, 0.281712, 0.356642, 0.401658, 0.359901, 0.356642, 0.40511, 0.370445, 0.298791, 0.291804, 0.384043, 0.433034, 0.398279, 0.370445, 0.440853, 0.41194, 0.4292, 0.408655, 0.42561, 0.562014, 0.509769], '')</t>
  </si>
  <si>
    <t>[57, 307, 308]</t>
  </si>
  <si>
    <t xml:space="preserve">F5RT16|F5RT16_9ENTR Nucleoside triphosphate pyrophosphatase OS=Enterobacter hormaechei ATCC 49162 </t>
  </si>
  <si>
    <t>([0.102787, 0.047319, 0.054297, 0.060549, 0.10481, 0.15284, 0.122885, 0.161087, 0.206376, 0.239899, 0.295083, 0.324872, 0.4292, 0.505461, 0.505461, 0.505461, 0.63748, 0.632174, 0.745909, 0.608892, 0.661982, 0.642678, 0.775545, 0.716283, 0.720929, 0.675549, 0.675549, 0.750527, 0.699094, 0.685117, 0.671169, 0.538167, 0.5017, 0.40511, 0.40511, 0.301917, 0.332115, 0.278302, 0.284882, 0.206376, 0.196879, 0.179055, 0.173081, 0.173081, 0.25406, 0.288399, 0.232838, 0.129801, 0.092881, 0.069024, 0.071867, 0.073402, 0.125101, 0.086953, 0.129801, 0.132295, 0.194234, 0.196879, 0.225814, 0.229226, 0.318242, 0.414856, 0.51388, 0.483068, 0.370445, 0.366687, 0.366687, 0.349426, 0.380708, 0.440853, 0.486429, 0.468512, 0.468512, 0.450668, 0.450668, 0.380708, 0.387226, 0.291804, 0.182256, 0.18812, 0.182256, 0.111485, 0.086953, 0.050641, 0.035586, 0.076542, 0.071867, 0.058088, 0.090864, 0.137348, 0.142424, 0.109221, 0.116183, 0.122885, 0.134866, 0.11371, 0.173081, 0.191378, 0.191378, 0.284882, 0.216401, 0.219301, 0.196879, 0.219301, 0.298791, 0.308712, 0.295083, 0.311707, 0.349426, 0.366687, 0.284882, 0.206376, 0.291804, 0.203355, 0.144935, 0.132295, 0.229226, 0.225814, 0.196879, 0.328603, 0.232838, 0.30533, 0.191378, 0.257454, 0.257454, 0.25406, 0.222385, 0.219301, 0.203355, 0.209395, 0.194234, 0.194234, 0.264545, 0.173081, 0.222385, 0.209395, 0.125101, 0.134866, 0.120615, 0.073402, 0.064632, 0.10481, 0.096677, 0.18812, 0.243554, 0.25406, 0.264545, 0.291804, 0.236433, 0.236433, 0.155435, 0.182256, 0.191378, 0.127496, 0.173081, 0.137348, 0.109221, 0.194234, 0.161087, 0.109221, 0.164327, 0.155435, 0.170161, 0.185198, 0.090864, 0.079919, 0.092881, 0.05306, 0.088832, 0.10481, 0.086953, 0.11371, 0.073402, 0.098513, 0.139895, 0.137348, 0.191378, 0.335645, 0.284882, 0.295083], '')</t>
  </si>
  <si>
    <t>[13, 14, 15, 16, 17, 18, 19, 20, 21, 22, 23, 24, 25, 26, 27, 28, 29, 30, 31, 32, 62]</t>
  </si>
  <si>
    <t xml:space="preserve">F5RT17|F5RT17_9ENTR Pseudouridine synthase OS=Enterobacter hormaechei ATCC 49162 </t>
  </si>
  <si>
    <t>([0.465241, 0.450668, 0.335645, 0.332115, 0.374039, 0.41194, 0.440853, 0.4292, 0.447574, 0.476583, 0.490133, 0.4292, 0.444081, 0.447574, 0.342579, 0.26085, 0.229226, 0.268042, 0.339168, 0.264545, 0.288399, 0.349426, 0.308712, 0.422041, 0.447574, 0.440853, 0.401658, 0.308712, 0.25406, 0.25031, 0.161087, 0.106997, 0.167087, 0.158265, 0.147574, 0.243554, 0.25031, 0.25031, 0.179055, 0.185198, 0.257454, 0.257454, 0.25406, 0.25031, 0.216401, 0.25031, 0.25406, 0.203355, 0.288399, 0.288399, 0.295083, 0.356642, 0.433034, 0.444081, 0.450668, 0.384043, 0.374039, 0.349426, 0.384043, 0.483068, 0.401658, 0.401658, 0.339168, 0.31487, 0.390993, 0.394753, 0.370445, 0.370445, 0.458154, 0.390993, 0.40511, 0.401658, 0.465241, 0.465241, 0.377384, 0.377384, 0.444081, 0.380708, 0.447574, 0.387226, 0.278302, 0.342579, 0.352862, 0.352862, 0.288399, 0.206376, 0.137348, 0.134866, 0.134866, 0.134866, 0.203355, 0.182256, 0.118441, 0.064632, 0.038858, 0.071867, 0.069024, 0.083462, 0.125101, 0.142424, 0.170161, 0.219301, 0.155435, 0.161087, 0.222385, 0.311707, 0.390993, 0.476583, 0.390993, 0.387226, 0.275179, 0.26085, 0.284882, 0.275179, 0.342579, 0.422041, 0.328603, 0.324872, 0.271506, 0.194234, 0.191378, 0.209395, 0.236433, 0.278302, 0.26085, 0.161087, 0.10481, 0.10481, 0.064632, 0.0704, 0.074921, 0.137348, 0.088832, 0.137348, 0.209395, 0.216401, 0.222385, 0.301917, 0.30533, 0.268042, 0.271506, 0.196879, 0.122885, 0.10481, 0.122885, 0.122885, 0.206376, 0.284882, 0.257454, 0.25406, 0.31487, 0.30533, 0.229226, 0.31487, 0.311707, 0.318242, 0.232838, 0.219301, 0.225814, 0.222385, 0.291804, 0.342579, 0.422041, 0.490133, 0.525368, 0.440853, 0.359901, 0.339168, 0.257454, 0.21291, 0.291804, 0.298791, 0.301917, 0.275179, 0.268042, 0.26085, 0.264545, 0.275179, 0.278302, 0.203355, 0.147574, 0.15008, 0.15008, 0.173081, 0.11371, 0.066181, 0.109221, 0.179055, 0.129801, 0.129801, 0.191378, 0.191378, 0.191378, 0.194234, 0.301917, 0.209395, 0.155435, 0.147574, 0.15008, 0.161087, 0.229226, 0.301917, 0.295083, 0.321458, 0.321458, 0.401658, 0.490133, 0.497853, 0.480142, 0.458154, 0.549308, 0.465241, 0.472492, 0.476583, 0.465241, 0.380708, 0.468512, 0.42561, 0.401658, 0.476583, 0.380708, 0.311707, 0.301917, 0.229226, 0.225814, 0.225814, 0.167087, 0.167087, 0.164327, 0.164327, 0.271506, 0.281712, 0.352862, 0.264545, 0.257454, 0.196879, 0.288399, 0.291804, 0.401658, 0.318242, 0.288399, 0.366687, 0.447574, 0.483068, 0.472492, 0.450668, 0.311707, 0.384043, 0.384043, 0.384043, 0.301917, 0.298791, 0.295083, 0.288399, 0.380708, 0.278302, 0.346032, 0.335645, 0.335645, 0.25406, 0.332115, 0.359901, 0.36309, 0.352862, 0.239899, 0.318242, 0.342579, 0.366687, 0.26085, 0.182256, 0.191378, 0.247041, 0.219301, 0.194234, 0.129801, 0.125101, 0.125101, 0.125101, 0.132295, 0.15008, 0.236433, 0.264545, 0.268042, 0.268042, 0.203355, 0.206376, 0.206376, 0.142424, 0.21291, 0.288399, 0.398279, 0.311707, 0.335645, 0.366687, 0.398279, 0.398279, 0.394753, 0.5017, 0.408655, 0.324872, 0.291804, 0.216401, 0.147574, 0.144935, 0.142424, 0.170161, 0.216401, 0.191378, 0.25031, 0.209395, 0.206376, 0.134866, 0.194234, 0.15008, 0.102787], '')</t>
  </si>
  <si>
    <t>[164, 210, 297]</t>
  </si>
  <si>
    <t xml:space="preserve">F5RT22|F5RT22_9ENTR Flagellar hook-associated protein 1 OS=Enterobacter hormaechei ATCC 49162 </t>
  </si>
  <si>
    <t>([0.264545, 0.185198, 0.219301, 0.209395, 0.200174, 0.243554, 0.268042, 0.257454, 0.203355, 0.243554, 0.268042, 0.247041, 0.243554, 0.26085, 0.339168, 0.332115, 0.318242, 0.318242, 0.271506, 0.318242, 0.268042, 0.243554, 0.311707, 0.239899, 0.275179, 0.31487, 0.31487, 0.321458, 0.352862, 0.346032, 0.264545, 0.26085, 0.291804, 0.291804, 0.291804, 0.275179, 0.356642, 0.288399, 0.295083, 0.370445, 0.352862, 0.408655, 0.342579, 0.288399, 0.36309, 0.374039, 0.36309, 0.301917, 0.225814, 0.17593, 0.247041, 0.31487, 0.26085, 0.298791, 0.311707, 0.318242, 0.25031, 0.264545, 0.30533, 0.21291, 0.147574, 0.15008, 0.161087, 0.25406, 0.239899, 0.25031, 0.209395, 0.185198, 0.243554, 0.328603, 0.390993, 0.390993, 0.390993, 0.447574, 0.366687, 0.356642, 0.335645, 0.418646, 0.332115, 0.366687, 0.468512, 0.517562, 0.51388, 0.497853, 0.408655, 0.497853, 0.505461, 0.472492, 0.4292, 0.422041, 0.422041, 0.418646, 0.422041, 0.440853, 0.440853, 0.444081, 0.440853, 0.41194, 0.418646, 0.418646, 0.418646, 0.42561, 0.366687, 0.281712, 0.278302, 0.356642, 0.271506, 0.26085, 0.318242, 0.318242, 0.264545, 0.247041, 0.26085, 0.229226, 0.236433, 0.25031, 0.36309, 0.335645, 0.335645, 0.324872, 0.40511, 0.398279, 0.324872, 0.346032, 0.436924, 0.433034, 0.40511, 0.497853, 0.490133, 0.41194, 0.42561, 0.5017, 0.505461, 0.394753, 0.418646, 0.401658, 0.401658, 0.377384, 0.408655, 0.366687, 0.288399, 0.291804, 0.30533, 0.366687, 0.458154, 0.4292, 0.444081, 0.408655, 0.408655, 0.41194, 0.461924, 0.436924, 0.422041, 0.418646, 0.517562, 0.458154, 0.472492, 0.461924, 0.36309, 0.374039, 0.458154, 0.465241, 0.433034, 0.41194, 0.41194, 0.318242, 0.318242, 0.328603, 0.318242, 0.31487, 0.332115, 0.36309, 0.36309, 0.36309, 0.366687, 0.295083, 0.356642, 0.339168, 0.271506, 0.352862, 0.311707, 0.295083, 0.332115, 0.356642, 0.40511, 0.414856, 0.521092, 0.468512, 0.380708, 0.468512, 0.458154, 0.450668, 0.458154, 0.557691, 0.476583, 0.40511, 0.480142, 0.497853, 0.422041, 0.5017, 0.494003, 0.436924, 0.377384, 0.40511, 0.346032, 0.318242, 0.243554, 0.222385, 0.236433, 0.31487, 0.31487, 0.311707, 0.30533, 0.291804, 0.21291, 0.301917, 0.281712, 0.281712, 0.185198, 0.225814, 0.225814, 0.229226, 0.239899, 0.301917, 0.229226, 0.229226, 0.219301, 0.281712, 0.278302, 0.349426, 0.31487, 0.298791, 0.30533, 0.236433, 0.209395, 0.25406, 0.182256, 0.257454, 0.257454, 0.339168, 0.335645, 0.335645, 0.380708, 0.4292, 0.433034, 0.51388, 0.59014, 0.494003, 0.468512, 0.394753, 0.321458, 0.36309, 0.335645, 0.328603, 0.342579, 0.366687, 0.408655, 0.408655, 0.433034, 0.356642, 0.352862, 0.40511, 0.384043, 0.352862, 0.301917, 0.295083, 0.295083, 0.291804, 0.359901, 0.318242, 0.390993, 0.450668, 0.366687, 0.324872, 0.324872, 0.288399, 0.298791, 0.284882, 0.349426, 0.342579, 0.352862, 0.366687, 0.356642, 0.332115, 0.332115, 0.42561, 0.422041, 0.349426, 0.366687, 0.377384, 0.41194, 0.387226, 0.318242, 0.36309, 0.335645, 0.308712, 0.41194, 0.377384, 0.346032, 0.349426, 0.335645, 0.414856, 0.41194, 0.41194, 0.41194, 0.40511, 0.298791, 0.308712, 0.349426, 0.349426, 0.339168, 0.318242, 0.339168, 0.40511, 0.433034, 0.529623, 0.480142, 0.374039, 0.41194, 0.349426, 0.332115, 0.332115, 0.359901, 0.324872, 0.26085, 0.219301, 0.219301, 0.324872, 0.311707, 0.335645, 0.335645, 0.339168, 0.390993, 0.394753, 0.370445, 0.370445, 0.321458, 0.390993, 0.461924, 0.450668, 0.521092, 0.521092, 0.538167, 0.490133, 0.521092, 0.58069, 0.59917, 0.622677, 0.570702, 0.570702, 0.59508, 0.486429, 0.480142, 0.42561, 0.450668, 0.398279, 0.41194, 0.465241, 0.465241, 0.5017, 0.422041, 0.454136, 0.377384, 0.366687, 0.377384, 0.308712, 0.311707, 0.374039, 0.374039, 0.401658, 0.398279, 0.291804, 0.366687, 0.346032, 0.394753, 0.414856, 0.505461, 0.490133, 0.490133, 0.486429, 0.490133, 0.5017, 0.5017, 0.483068, 0.494003, 0.483068, 0.483068, 0.5017, 0.436924, 0.418646, 0.342579, 0.342579, 0.436924, 0.433034, 0.436924, 0.454136, 0.42561, 0.41194, 0.422041, 0.422041, 0.332115, 0.25031, 0.264545, 0.26085, 0.390993, 0.332115, 0.346032, 0.422041, 0.359901, 0.342579, 0.298791, 0.384043, 0.359901, 0.374039, 0.324872, 0.324872, 0.236433, 0.222385, 0.236433, 0.247041, 0.247041, 0.328603, 0.335645, 0.359901, 0.339168, 0.275179, 0.321458, 0.284882, 0.281712, 0.324872, 0.394753, 0.440853, 0.447574, 0.472492, 0.472492, 0.545602, 0.575842, 0.699094, 0.699094, 0.694846, 0.661982, 0.56648, 0.494003, 0.585406, 0.529623, 0.570702, 0.604312, 0.56648, 0.59508, 0.5017, 0.444081, 0.444081, 0.444081, 0.436924, 0.433034, 0.422041, 0.311707, 0.324872, 0.324872, 0.298791, 0.219301, 0.200174, 0.239899, 0.239899, 0.17593, 0.236433, 0.232838, 0.179055, 0.203355, 0.206376, 0.275179, 0.332115, 0.30533, 0.30533, 0.219301, 0.222385, 0.222385, 0.31487, 0.301917, 0.308712, 0.335645, 0.40511, 0.370445, 0.41194, 0.422041, 0.418646, 0.422041, 0.42561, 0.41194, 0.414856, 0.41194, 0.414856, 0.422041, 0.458154, 0.458154, 0.444081, 0.447574, 0.440853, 0.377384, 0.394753, 0.301917, 0.31487, 0.335645, 0.418646, 0.332115, 0.387226, 0.468512, 0.390993, 0.387226, 0.472492, 0.394753, 0.40511, 0.401658, 0.328603, 0.25406, 0.191378, 0.243554, 0.26085, 0.236433, 0.301917, 0.225814, 0.236433, 0.222385, 0.203355, 0.161087, 0.225814, 0.225814, 0.15284, 0.139895, 0.15008, 0.122885, 0.125101, 0.074921, 0.081712, 0.073402, 0.116183, 0.144935, 0.144935, 0.109221, 0.106997, 0.081712, 0.098513, 0.137348, 0.102787, 0.071867, 0.067594], '')</t>
  </si>
  <si>
    <t>[81, 82, 86, 131, 132, 154, 186, 193, 199, 245, 246, 315, 340, 341, 342, 344, 345, 346, 347, 348, 349, 350, 359, 376, 381, 382, 387, 435, 436, 437, 438, 439, 440, 441, 443, 444, 445, 446, 447, 448, 449]</t>
  </si>
  <si>
    <t xml:space="preserve">F5RT23|F5RT23_9ENTR Peptidoglycan hydrolase FlgJ OS=Enterobacter hormaechei ATCC 49162 </t>
  </si>
  <si>
    <t>([0.284882, 0.284882, 0.179055, 0.243554, 0.239899, 0.288399, 0.318242, 0.264545, 0.308712, 0.352862, 0.30533, 0.339168, 0.414856, 0.41194, 0.374039, 0.374039, 0.374039, 0.458154, 0.575842, 0.541878, 0.509769, 0.557691, 0.494003, 0.613573, 0.648219, 0.59917, 0.549308, 0.557691, 0.666105, 0.56648, 0.562014, 0.657645, 0.618285, 0.497853, 0.444081, 0.483068, 0.447574, 0.422041, 0.339168, 0.301917, 0.328603, 0.321458, 0.31487, 0.414856, 0.408655, 0.30533, 0.40511, 0.42561, 0.433034, 0.42561, 0.454136, 0.342579, 0.342579, 0.377384, 0.486429, 0.553315, 0.541878, 0.59014, 0.545602, 0.517562, 0.521092, 0.521092, 0.525368, 0.42561, 0.422041, 0.433034, 0.51388, 0.394753, 0.374039, 0.370445, 0.380708, 0.377384, 0.480142, 0.450668, 0.450668, 0.433034, 0.433034, 0.36309, 0.359901, 0.356642, 0.422041, 0.436924, 0.40511, 0.352862, 0.384043, 0.366687, 0.36309, 0.356642, 0.41194, 0.414856, 0.380708, 0.377384, 0.414856, 0.342579, 0.40511, 0.440853, 0.458154, 0.472492, 0.557691, 0.59917, 0.707965, 0.750527, 0.653063, 0.741537, 0.754692, 0.81615, 0.712013, 0.720929, 0.622677, 0.680603, 0.703578, 0.657645, 0.648219, 0.642678, 0.613573, 0.58069, 0.549308, 0.545602, 0.497853, 0.42561, 0.394753, 0.394753, 0.349426, 0.352862, 0.318242, 0.384043, 0.36309, 0.42561, 0.447574, 0.509769, 0.529623, 0.5017, 0.59508, 0.59508, 0.59508, 0.733139, 0.741537, 0.767246, 0.666105, 0.694846, 0.779859, 0.791621, 0.779859, 0.801317, 0.876521, 0.775545, 0.699094, 0.694846, 0.741537, 0.604312, 0.608892, 0.483068, 0.545602, 0.497853, 0.497853, 0.422041, 0.380708, 0.36309, 0.346032, 0.433034, 0.433034, 0.433034, 0.356642, 0.394753, 0.41194, 0.408655, 0.440853, 0.4292, 0.387226, 0.356642, 0.433034, 0.41194, 0.458154, 0.356642, 0.401658, 0.394753, 0.468512, 0.398279, 0.401658, 0.394753, 0.380708, 0.390993, 0.308712, 0.374039, 0.342579, 0.346032, 0.349426, 0.418646, 0.517562, 0.642678, 0.671169, 0.538167, 0.585406, 0.525368, 0.494003, 0.480142, 0.422041, 0.414856, 0.486429, 0.486429, 0.476583, 0.472492, 0.36309, 0.436924, 0.433034, 0.461924, 0.447574, 0.436924, 0.447574, 0.352862, 0.324872, 0.328603, 0.42561, 0.42561, 0.418646, 0.534167, 0.549308, 0.626927, 0.59508, 0.59508, 0.521092, 0.517562, 0.458154, 0.562014, 0.538167, 0.529623, 0.394753, 0.394753, 0.335645, 0.239899, 0.31487, 0.308712, 0.225814, 0.161087, 0.161087, 0.209395, 0.137348, 0.122885, 0.132295, 0.094817, 0.078022, 0.109221, 0.073402, 0.066181, 0.067594, 0.079919, 0.088832, 0.179055, 0.179055, 0.158265, 0.232838, 0.209395, 0.161087, 0.236433, 0.311707, 0.268042, 0.268042, 0.342579, 0.374039, 0.377384, 0.468512, 0.534167, 0.497853, 0.59508, 0.657645, 0.562014, 0.56648, 0.56648, 0.497853, 0.494003, 0.497853, 0.465241, 0.497853, 0.58069, 0.613573, 0.622677, 0.553315, 0.553315, 0.553315, 0.51388, 0.422041, 0.418646, 0.414856, 0.408655, 0.324872, 0.359901, 0.444081, 0.366687, 0.346032, 0.366687, 0.324872, 0.398279, 0.444081, 0.433034, 0.36309, 0.332115, 0.311707, 0.359901, 0.311707, 0.301917, 0.308712, 0.390993, 0.318242, 0.342579, 0.390993, 0.401658, 0.295083, 0.264545, 0.311707, 0.298791, 0.278302, 0.298791, 0.278302, 0.216401, 0.18812, 0.232838, 0.196879], '')</t>
  </si>
  <si>
    <t>[18, 19, 20, 21, 23, 24, 25, 26, 27, 28, 29, 30, 31, 32, 55, 56, 57, 58, 59, 60, 61, 62, 66, 98, 99, 100, 101, 102, 103, 104, 105, 106, 107, 108, 109, 110, 111, 112, 113, 114, 115, 116, 117, 129, 130, 131, 132, 133, 134, 135, 136, 137, 138, 139, 140, 141, 142, 143, 144, 145, 146, 147, 148, 149, 150, 152, 188, 189, 190, 191, 192, 193, 215, 216, 217, 218, 219, 220, 221, 223, 224, 225, 261, 263, 264, 265, 266, 267, 273, 274, 275, 276, 277, 278, 279]</t>
  </si>
  <si>
    <t xml:space="preserve">F5RT24|F5RT24_9ENTR Flagellar P-ring protein OS=Enterobacter hormaechei ATCC 49162 </t>
  </si>
  <si>
    <t>([0.005992, 0.005223, 0.005011, 0.005683, 0.007422, 0.006988, 0.007555, 0.00962, 0.010221, 0.014075, 0.019109, 0.014315, 0.024393, 0.026338, 0.030611, 0.05306, 0.102787, 0.085092, 0.132295, 0.155435, 0.170161, 0.17593, 0.278302, 0.36309, 0.398279, 0.311707, 0.284882, 0.318242, 0.222385, 0.257454, 0.167087, 0.106997, 0.125101, 0.116183, 0.06312, 0.116183, 0.109221, 0.111485, 0.158265, 0.167087, 0.173081, 0.243554, 0.236433, 0.219301, 0.209395, 0.25031, 0.222385, 0.324872, 0.332115, 0.4292, 0.4292, 0.4292, 0.521092, 0.626927, 0.575842, 0.58069, 0.562014, 0.575842, 0.472492, 0.472492, 0.359901, 0.359901, 0.284882, 0.318242, 0.278302, 0.271506, 0.236433, 0.359901, 0.311707, 0.311707, 0.225814, 0.225814, 0.321458, 0.239899, 0.194234, 0.200174, 0.216401, 0.179055, 0.122885, 0.191378, 0.167087, 0.257454, 0.173081, 0.278302, 0.206376, 0.15008, 0.127496, 0.129801, 0.122885, 0.15008, 0.15284, 0.229226, 0.15008, 0.15284, 0.15284, 0.129801, 0.109221, 0.158265, 0.194234, 0.225814, 0.219301, 0.264545, 0.232838, 0.31487, 0.278302, 0.236433, 0.346032, 0.377384, 0.36309, 0.366687, 0.295083, 0.216401, 0.182256, 0.275179, 0.298791, 0.291804, 0.352862, 0.414856, 0.352862, 0.366687, 0.40511, 0.41194, 0.339168, 0.291804, 0.268042, 0.194234, 0.236433, 0.232838, 0.232838, 0.247041, 0.167087, 0.170161, 0.185198, 0.21291, 0.206376, 0.147574, 0.21291, 0.18812, 0.191378, 0.222385, 0.206376, 0.206376, 0.200174, 0.26085, 0.275179, 0.311707, 0.321458, 0.366687, 0.366687, 0.291804, 0.291804, 0.370445, 0.440853, 0.51388, 0.42561, 0.433034, 0.476583, 0.472492, 0.472492, 0.384043, 0.328603, 0.349426, 0.36309, 0.380708, 0.30533, 0.40511, 0.40511, 0.476583, 0.366687, 0.359901, 0.440853, 0.42561, 0.440853, 0.450668, 0.352862, 0.450668, 0.366687, 0.359901, 0.288399, 0.328603, 0.42561, 0.534167, 0.529623, 0.422041, 0.408655, 0.458154, 0.390993, 0.390993, 0.394753, 0.40511, 0.384043, 0.390993, 0.401658, 0.308712, 0.31487, 0.408655, 0.398279, 0.486429, 0.480142, 0.480142, 0.465241, 0.454136, 0.408655, 0.401658, 0.465241, 0.387226, 0.4292, 0.433034, 0.433034, 0.433034, 0.454136, 0.486429, 0.390993, 0.394753, 0.483068, 0.472492, 0.468512, 0.468512, 0.458154, 0.461924, 0.557691, 0.56648, 0.494003, 0.534167, 0.5017, 0.454136, 0.505461, 0.505461, 0.450668, 0.447574, 0.450668, 0.490133, 0.505461, 0.529623, 0.534167, 0.461924, 0.505461, 0.436924, 0.444081, 0.458154, 0.4292, 0.418646, 0.356642, 0.339168, 0.25406, 0.291804, 0.359901, 0.394753, 0.384043, 0.461924, 0.458154, 0.387226, 0.352862, 0.311707, 0.380708, 0.374039, 0.454136, 0.349426, 0.41194, 0.332115, 0.332115, 0.359901, 0.288399, 0.318242, 0.335645, 0.387226, 0.380708, 0.377384, 0.380708, 0.301917, 0.30533, 0.243554, 0.30533, 0.301917, 0.339168, 0.335645, 0.328603, 0.281712, 0.352862, 0.291804, 0.36309, 0.352862, 0.390993, 0.480142, 0.51388, 0.63748, 0.549308, 0.545602, 0.545602, 0.529623, 0.632174, 0.63748, 0.63748, 0.553315, 0.642678, 0.680603, 0.671169, 0.680603, 0.720929, 0.59014, 0.694846, 0.59014, 0.59917, 0.553315, 0.538167, 0.529623, 0.486429, 0.59917, 0.509769, 0.51388, 0.51388, 0.444081, 0.447574, 0.509769, 0.585406, 0.541878, 0.51388, 0.4292, 0.436924, 0.433034, 0.454136, 0.374039, 0.454136, 0.418646, 0.339168, 0.349426, 0.321458, 0.247041, 0.247041, 0.291804, 0.295083, 0.332115, 0.370445, 0.377384, 0.301917, 0.278302, 0.30533, 0.21291, 0.21291, 0.206376, 0.206376, 0.243554, 0.308712, 0.298791, 0.298791, 0.374039, 0.288399, 0.243554, 0.324872, 0.298791, 0.324872, 0.243554, 0.225814, 0.173081, 0.100716, 0.129801, 0.122885, 0.100716, 0.142424, 0.18812, 0.15008, 0.120615, 0.111485, 0.078022, 0.051831], '')</t>
  </si>
  <si>
    <t>[52, 53, 54, 55, 56, 57, 153, 181, 182, 220, 221, 223, 224, 226, 227, 232, 233, 234, 236, 284, 285, 286, 287, 288, 289, 290, 291, 292, 293, 294, 295, 296, 297, 298, 299, 300, 301, 302, 303, 304, 305, 307, 308, 309, 310, 313, 314, 315, 316]</t>
  </si>
  <si>
    <t xml:space="preserve">F5RT25|F5RT25_9ENTR Flagellar L-ring protein OS=Enterobacter hormaechei ATCC 49162 </t>
  </si>
  <si>
    <t>([0.346032, 0.225814, 0.31487, 0.229226, 0.173081, 0.21291, 0.173081, 0.132295, 0.134866, 0.111485, 0.137348, 0.109221, 0.106997, 0.127496, 0.102787, 0.081712, 0.046336, 0.025316, 0.036378, 0.043307, 0.078022, 0.088832, 0.098513, 0.056825, 0.100716, 0.147574, 0.122885, 0.17593, 0.247041, 0.247041, 0.321458, 0.349426, 0.36309, 0.398279, 0.394753, 0.5017, 0.5017, 0.657645, 0.690604, 0.570702, 0.59014, 0.59508, 0.549308, 0.541878, 0.5017, 0.5017, 0.505461, 0.505461, 0.509769, 0.541878, 0.483068, 0.483068, 0.36309, 0.42561, 0.308712, 0.318242, 0.318242, 0.278302, 0.158265, 0.225814, 0.298791, 0.295083, 0.301917, 0.339168, 0.42561, 0.541878, 0.461924, 0.454136, 0.5017, 0.497853, 0.384043, 0.476583, 0.377384, 0.401658, 0.324872, 0.418646, 0.4292, 0.408655, 0.418646, 0.517562, 0.468512, 0.450668, 0.436924, 0.42561, 0.390993, 0.380708, 0.339168, 0.41194, 0.384043, 0.366687, 0.370445, 0.461924, 0.458154, 0.545602, 0.632174, 0.745909, 0.608892, 0.585406, 0.461924, 0.545602, 0.557691, 0.517562, 0.562014, 0.570702, 0.483068, 0.41194, 0.422041, 0.450668, 0.366687, 0.308712, 0.311707, 0.311707, 0.271506, 0.278302, 0.25406, 0.264545, 0.194234, 0.301917, 0.278302, 0.370445, 0.352862, 0.349426, 0.422041, 0.398279, 0.298791, 0.387226, 0.465241, 0.450668, 0.450668, 0.529623, 0.608892, 0.626927, 0.570702, 0.604312, 0.613573, 0.661982, 0.51388, 0.585406, 0.562014, 0.604312, 0.51388, 0.517562, 0.450668, 0.444081, 0.374039, 0.480142, 0.476583, 0.414856, 0.346032, 0.288399, 0.298791, 0.324872, 0.324872, 0.278302, 0.288399, 0.219301, 0.161087, 0.247041, 0.268042, 0.264545, 0.268042, 0.264545, 0.232838, 0.216401, 0.222385, 0.291804, 0.278302, 0.275179, 0.349426, 0.324872, 0.30533, 0.301917, 0.206376, 0.191378, 0.264545, 0.196879, 0.196879, 0.268042, 0.301917, 0.291804, 0.301917, 0.21291, 0.288399, 0.311707, 0.394753, 0.394753, 0.394753, 0.332115, 0.36309, 0.342579, 0.447574, 0.545602, 0.468512, 0.541878, 0.557691, 0.521092, 0.59917, 0.56648, 0.570702, 0.444081, 0.370445, 0.36309, 0.458154, 0.458154, 0.374039, 0.288399, 0.288399, 0.298791, 0.328603, 0.301917, 0.31487, 0.275179, 0.264545, 0.247041, 0.203355, 0.200174, 0.236433, 0.15008, 0.147574, 0.086953, 0.147574, 0.134866, 0.134866, 0.15008, 0.122885, 0.164327, 0.216401, 0.17593, 0.132295, 0.132295, 0.096677, 0.064632, 0.064632, 0.043307, 0.0704], '')</t>
  </si>
  <si>
    <t>[35, 36, 37, 38, 39, 40, 41, 42, 43, 44, 45, 46, 47, 48, 49, 65, 68, 79, 93, 94, 95, 96, 97, 99, 100, 101, 102, 103, 129, 130, 131, 132, 133, 134, 135, 136, 137, 138, 139, 140, 141, 191, 193, 194, 195, 196, 197, 198]</t>
  </si>
  <si>
    <t xml:space="preserve">F5RT26|F5RT26_9ENTR Flagellar basal-body rod protein FlgG OS=Enterobacter hormaechei ATCC 49162 </t>
  </si>
  <si>
    <t>([0.118441, 0.076542, 0.125101, 0.132295, 0.170161, 0.21291, 0.247041, 0.291804, 0.288399, 0.324872, 0.288399, 0.236433, 0.288399, 0.30533, 0.318242, 0.321458, 0.380708, 0.476583, 0.436924, 0.436924, 0.433034, 0.447574, 0.525368, 0.414856, 0.436924, 0.436924, 0.433034, 0.440853, 0.401658, 0.366687, 0.264545, 0.339168, 0.433034, 0.380708, 0.295083, 0.206376, 0.281712, 0.30533, 0.21291, 0.281712, 0.284882, 0.321458, 0.308712, 0.281712, 0.377384, 0.380708, 0.374039, 0.387226, 0.387226, 0.414856, 0.480142, 0.490133, 0.517562, 0.497853, 0.59014, 0.58069, 0.694846, 0.58069, 0.575842, 0.694846, 0.685117, 0.59014, 0.549308, 0.59917, 0.549308, 0.51388, 0.517562, 0.541878, 0.529623, 0.440853, 0.450668, 0.447574, 0.534167, 0.490133, 0.505461, 0.42561, 0.505461, 0.5017, 0.608892, 0.622677, 0.63748, 0.632174, 0.716283, 0.728858, 0.585406, 0.642678, 0.570702, 0.557691, 0.538167, 0.534167, 0.63748, 0.509769, 0.422041, 0.422041, 0.36309, 0.352862, 0.36309, 0.40511, 0.418646, 0.414856, 0.408655, 0.394753, 0.374039, 0.30533, 0.291804, 0.36309, 0.408655, 0.490133, 0.494003, 0.40511, 0.40511, 0.342579, 0.447574, 0.541878, 0.553315, 0.632174, 0.632174, 0.632174, 0.505461, 0.490133, 0.465241, 0.461924, 0.461924, 0.394753, 0.472492, 0.40511, 0.401658, 0.418646, 0.394753, 0.31487, 0.40511, 0.324872, 0.42561, 0.380708, 0.387226, 0.349426, 0.281712, 0.278302, 0.271506, 0.332115, 0.25406, 0.281712, 0.284882, 0.30533, 0.394753, 0.31487, 0.31487, 0.31487, 0.216401, 0.243554, 0.324872, 0.321458, 0.401658, 0.36309, 0.36309, 0.321458, 0.387226, 0.394753, 0.394753, 0.41194, 0.408655, 0.486429, 0.41194, 0.418646, 0.324872, 0.328603, 0.408655, 0.380708, 0.352862, 0.42561, 0.444081, 0.444081, 0.444081, 0.370445, 0.390993, 0.414856, 0.36309, 0.321458, 0.40511, 0.414856, 0.40511, 0.328603, 0.332115, 0.42561, 0.414856, 0.490133, 0.486429, 0.483068, 0.585406, 0.626927, 0.666105, 0.657645, 0.685117, 0.685117, 0.779859, 0.798249, 0.798249, 0.808535, 0.819762, 0.798249, 0.750527, 0.83125, 0.834292, 0.750527, 0.626927, 0.622677, 0.618285, 0.525368, 0.454136, 0.480142, 0.480142, 0.440853, 0.440853, 0.349426, 0.36309, 0.295083, 0.225814, 0.25031, 0.342579, 0.26085, 0.196879, 0.236433, 0.206376, 0.196879, 0.264545, 0.275179, 0.275179, 0.281712, 0.324872, 0.318242, 0.318242, 0.229226, 0.243554, 0.229226, 0.284882, 0.247041, 0.25031, 0.278302, 0.26085, 0.243554, 0.335645, 0.398279, 0.356642, 0.318242, 0.401658, 0.390993, 0.387226, 0.390993, 0.384043, 0.349426, 0.40511, 0.359901, 0.436924, 0.401658, 0.377384, 0.36309, 0.377384, 0.447574, 0.414856, 0.374039], '')</t>
  </si>
  <si>
    <t>[22, 52, 54, 55, 56, 57, 58, 59, 60, 61, 62, 63, 64, 65, 66, 67, 68, 72, 74, 76, 77, 78, 79, 80, 81, 82, 83, 84, 85, 86, 87, 88, 89, 90, 91, 113, 114, 115, 116, 117, 118, 188, 189, 190, 191, 192, 193, 194, 195, 196, 197, 198, 199, 200, 201, 202, 203, 204, 205, 206, 207]</t>
  </si>
  <si>
    <t xml:space="preserve">F5RT31|F5RT31_9ENTR Flagellar basal body rod protein FlgB OS=Enterobacter hormaechei ATCC 49162 </t>
  </si>
  <si>
    <t>([0.11371, 0.179055, 0.25031, 0.31487, 0.311707, 0.247041, 0.295083, 0.239899, 0.268042, 0.268042, 0.30533, 0.332115, 0.418646, 0.42561, 0.342579, 0.346032, 0.308712, 0.308712, 0.342579, 0.332115, 0.30533, 0.414856, 0.370445, 0.366687, 0.349426, 0.414856, 0.490133, 0.390993, 0.476583, 0.447574, 0.480142, 0.480142, 0.390993, 0.394753, 0.281712, 0.36309, 0.436924, 0.483068, 0.433034, 0.414856, 0.497853, 0.461924, 0.414856, 0.461924, 0.454136, 0.447574, 0.408655, 0.380708, 0.486429, 0.472492, 0.505461, 0.5017, 0.422041, 0.51388, 0.422041, 0.494003, 0.414856, 0.418646, 0.401658, 0.480142, 0.483068, 0.497853, 0.476583, 0.562014, 0.505461, 0.51388, 0.486429, 0.450668, 0.483068, 0.433034, 0.476583, 0.444081, 0.450668, 0.529623, 0.450668, 0.450668, 0.394753, 0.472492, 0.380708, 0.422041, 0.433034, 0.440853, 0.472492, 0.570702, 0.444081, 0.486429, 0.472492, 0.517562, 0.557691, 0.483068, 0.529623, 0.450668, 0.494003, 0.494003, 0.5017, 0.59508, 0.699094, 0.808535, 0.699094, 0.771762, 0.73685, 0.73685, 0.728858, 0.575842, 0.59508, 0.58069, 0.58069, 0.585406, 0.570702, 0.483068, 0.557691, 0.468512, 0.4292, 0.414856, 0.41194, 0.40511, 0.321458, 0.31487, 0.301917, 0.36309, 0.359901, 0.346032, 0.281712, 0.21291, 0.295083, 0.284882, 0.366687, 0.366687, 0.339168, 0.31487, 0.374039, 0.342579, 0.408655, 0.480142, 0.458154, 0.433034, 0.377384, 0.490133], '')</t>
  </si>
  <si>
    <t>[50, 51, 53, 63, 64, 65, 73, 83, 87, 88, 90, 94, 95, 96, 97, 98, 99, 100, 101, 102, 103, 104, 105, 106, 107, 108, 110]</t>
  </si>
  <si>
    <t xml:space="preserve">F5RT32|F5RT32_9ENTR Flagella basal body P-ring formation protein FlgA OS=Enterobacter hormaechei ATCC 49162 </t>
  </si>
  <si>
    <t>([0.257454, 0.295083, 0.203355, 0.194234, 0.185198, 0.229226, 0.167087, 0.122885, 0.092881, 0.067594, 0.083462, 0.120615, 0.111485, 0.069024, 0.0704, 0.0704, 0.096677, 0.094817, 0.055536, 0.120615, 0.129801, 0.132295, 0.085092, 0.144935, 0.179055, 0.122885, 0.060549, 0.083462, 0.134866, 0.200174, 0.200174, 0.179055, 0.15284, 0.132295, 0.185198, 0.194234, 0.236433, 0.164327, 0.167087, 0.179055, 0.173081, 0.116183, 0.11371, 0.179055, 0.196879, 0.219301, 0.342579, 0.370445, 0.311707, 0.342579, 0.342579, 0.346032, 0.390993, 0.359901, 0.505461, 0.505461, 0.380708, 0.366687, 0.366687, 0.370445, 0.440853, 0.440853, 0.521092, 0.521092, 0.4292, 0.295083, 0.26085, 0.26085, 0.271506, 0.374039, 0.271506, 0.194234, 0.236433, 0.222385, 0.18812, 0.134866, 0.144935, 0.257454, 0.26085, 0.328603, 0.232838, 0.158265, 0.158265, 0.10481, 0.086953, 0.094817, 0.167087, 0.142424, 0.137348, 0.194234, 0.194234, 0.17593, 0.18812, 0.155435, 0.132295, 0.164327, 0.134866, 0.15284, 0.081712, 0.100716, 0.102787, 0.167087, 0.236433, 0.161087, 0.15284, 0.182256, 0.278302, 0.288399, 0.318242, 0.247041, 0.25406, 0.167087, 0.25031, 0.318242, 0.384043, 0.418646, 0.370445, 0.454136, 0.422041, 0.436924, 0.436924, 0.468512, 0.476583, 0.483068, 0.534167, 0.534167, 0.545602, 0.414856, 0.41194, 0.414856, 0.454136, 0.450668, 0.549308, 0.517562, 0.480142, 0.480142, 0.398279, 0.483068, 0.486429, 0.41194, 0.465241, 0.461924, 0.42561, 0.42561, 0.390993, 0.332115, 0.418646, 0.321458, 0.41194, 0.366687, 0.284882, 0.318242, 0.318242, 0.275179, 0.219301, 0.257454, 0.191378, 0.271506, 0.232838, 0.216401, 0.284882, 0.318242, 0.219301, 0.191378, 0.132295, 0.106997, 0.147574, 0.155435, 0.222385, 0.232838, 0.264545, 0.243554, 0.239899, 0.155435, 0.191378, 0.278302, 0.281712, 0.349426, 0.349426, 0.349426, 0.271506, 0.281712, 0.291804, 0.328603, 0.332115, 0.332115, 0.370445, 0.408655, 0.408655, 0.380708, 0.377384, 0.308712, 0.414856, 0.380708, 0.476583, 0.465241, 0.461924, 0.458154, 0.394753, 0.324872, 0.356642, 0.440853, 0.433034, 0.349426, 0.377384, 0.447574, 0.538167, 0.570702, 0.58069, 0.465241, 0.418646, 0.324872, 0.408655, 0.324872, 0.335645, 0.308712, 0.281712, 0.25031, 0.206376, 0.26085, 0.318242, 0.281712, 0.239899, 0.179055], '')</t>
  </si>
  <si>
    <t>[54, 55, 62, 63, 124, 125, 126, 132, 133, 206, 207, 208]</t>
  </si>
  <si>
    <t xml:space="preserve">F5RT33|F5RT33_9ENTR Negative regulator of flagellin synthesis OS=Enterobacter hormaechei ATCC 49162 </t>
  </si>
  <si>
    <t>([0.626927, 0.534167, 0.557691, 0.58069, 0.517562, 0.553315, 0.63748, 0.661982, 0.699094, 0.707965, 0.733139, 0.767246, 0.745909, 0.798249, 0.827927, 0.83125, 0.823549, 0.823549, 0.849326, 0.849326, 0.868118, 0.827927, 0.874069, 0.876521, 0.876521, 0.89662, 0.899122, 0.871313, 0.865454, 0.849326, 0.798249, 0.784345, 0.694846, 0.716283, 0.754692, 0.685117, 0.685117, 0.690604, 0.680603, 0.59508, 0.657645, 0.648219, 0.703578, 0.703578, 0.703578, 0.703578, 0.741537, 0.63748, 0.653063, 0.632174, 0.657645, 0.728858, 0.666105, 0.759478, 0.73685, 0.648219, 0.671169, 0.657645, 0.632174, 0.549308, 0.63748, 0.671169, 0.661982, 0.632174, 0.549308, 0.545602, 0.529623, 0.529623, 0.613573, 0.59917, 0.613573, 0.509769, 0.483068, 0.549308, 0.509769, 0.472492, 0.465241, 0.480142, 0.490133, 0.490133, 0.575842, 0.570702, 0.468512, 0.408655, 0.40511, 0.465241, 0.483068, 0.483068, 0.450668, 0.4292, 0.408655, 0.390993, 0.458154, 0.461924, 0.414856, 0.414856, 0.486429],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</si>
  <si>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73, 74, 80, 81]</t>
  </si>
  <si>
    <t>(71</t>
  </si>
  <si>
    <t>71)</t>
  </si>
  <si>
    <t xml:space="preserve">F5RT35|F5RT35_9ENTR Probable lipid II flippase MurJ OS=Enterobacter hormaechei ATCC 49162 </t>
  </si>
  <si>
    <t>([0.005011, 0.003963, 0.004358, 0.003366, 0.004414, 0.00543, 0.004835, 0.005932, 0.004921, 0.004247, 0.005318, 0.004161, 0.005799, 0.004736, 0.00543, 0.00515, 0.003757, 0.002688, 0.003212, 0.004689, 0.00389, 0.004775, 0.005734, 0.004976, 0.007031, 0.006894, 0.005734, 0.00777, 0.006374, 0.005734, 0.008002, 0.007645, 0.009401, 0.006374, 0.009096, 0.006894, 0.005683, 0.008276, 0.013613, 0.010672, 0.007259, 0.007877, 0.007877, 0.00962, 0.009728, 0.006194, 0.006245, 0.006619, 0.006421, 0.006482, 0.008895, 0.009294, 0.009401, 0.010926, 0.00962, 0.006078, 0.007177, 0.007091, 0.004483, 0.004388, 0.003607, 0.005623, 0.007645, 0.006194, 0.004388, 0.005734, 0.009294, 0.006245, 0.004689, 0.004135, 0.005318, 0.006078, 0.005086, 0.003298, 0.003701, 0.005872, 0.007877, 0.006533, 0.005872, 0.010509, 0.006988, 0.007031, 0.005503, 0.005623, 0.00543, 0.00777, 0.007422, 0.007315, 0.01204, 0.025316, 0.040537, 0.037156, 0.027463, 0.03976, 0.10481, 0.06312, 0.023534, 0.018787, 0.032677, 0.026338, 0.013613, 0.024826, 0.050641, 0.033407, 0.015344, 0.032677, 0.016826, 0.013613, 0.008624, 0.007031, 0.004921, 0.003555, 0.003555, 0.003177, 0.002194, 0.002138, 0.002336, 0.002529, 0.002881, 0.002881, 0.004577, 0.004358, 0.003431, 0.00243, 0.002761, 0.003053, 0.003053, 0.003671, 0.004577, 0.006421, 0.004736, 0.005932, 0.008276, 0.008276, 0.009483, 0.017138, 0.017447, 0.011669, 0.016257, 0.011669, 0.015694, 0.014075, 0.026892, 0.023963, 0.024826, 0.038042, 0.031287, 0.031287, 0.018415, 0.018415, 0.010221, 0.011342, 0.009015, 0.005992, 0.003997, 0.004577, 0.003246, 0.002727, 0.004161, 0.003478, 0.003727, 0.003607, 0.003079, 0.002035, 0.002035, 0.003053, 0.003079, 0.003246, 0.003298, 0.004976, 0.003079, 0.004315, 0.004611, 0.007031, 0.008804, 0.008156, 0.007091, 0.011903, 0.015694, 0.008723, 0.008624, 0.013265, 0.009096, 0.010509, 0.013613, 0.013016, 0.011903, 0.006795, 0.008276, 0.005503, 0.003555, 0.004646, 0.004135, 0.005932, 0.005318, 0.003924, 0.006245, 0.008075, 0.008075, 0.005872, 0.006374, 0.00777, 0.00515, 0.005932, 0.004315, 0.004483, 0.004835, 0.005011, 0.005932, 0.006701, 0.009865, 0.01227, 0.009483, 0.01227, 0.007259, 0.006421, 0.006988, 0.006795, 0.004513, 0.004483, 0.005872, 0.005932, 0.006894, 0.010221, 0.008075, 0.012491, 0.011903, 0.011106, 0.007877, 0.007315, 0.008156, 0.008409, 0.007495, 0.01204, 0.006795, 0.010131, 0.013016, 0.019109, 0.017797, 0.024826, 0.015344, 0.016257, 0.018106, 0.009977, 0.009977, 0.018787, 0.013613, 0.018106, 0.040537, 0.051831, 0.048328, 0.020522, 0.019401, 0.023534, 0.020876, 0.028695, 0.026892, 0.026338, 0.018106, 0.017447, 0.012727, 0.010131, 0.006619, 0.009401, 0.017447, 0.009865, 0.006039, 0.006421, 0.006374, 0.003864, 0.003276, 0.00359, 0.004835, 0.004835, 0.006194, 0.004835, 0.006245, 0.004577, 0.003727, 0.003701, 0.002581, 0.003177, 0.004577, 0.006567, 0.004577, 0.003727, 0.00558, 0.00543, 0.006795, 0.006795, 0.010926, 0.01204, 0.010926, 0.011106, 0.008276, 0.007177, 0.006795, 0.006795, 0.010372, 0.008525, 0.009015, 0.009401, 0.013016, 0.011669, 0.007555, 0.011106, 0.015694, 0.013613, 0.014075, 0.009977, 0.009977, 0.009977, 0.016021, 0.028695, 0.032017, 0.06312, 0.03976, 0.051831, 0.056825, 0.026892, 0.038858, 0.083462, 0.081712, 0.066181, 0.033407, 0.071867, 0.036378, 0.023963, 0.011903, 0.013821, 0.010372, 0.008895, 0.006245, 0.006567, 0.006533, 0.00543, 0.003924, 0.004835, 0.004921, 0.004689, 0.004577, 0.003924, 0.003341, 0.004611, 0.005086, 0.005011, 0.005011, 0.005378, 0.006421, 0.006988, 0.006245, 0.009096, 0.007177, 0.010372, 0.009401, 0.006078, 0.007177, 0.008156, 0.006078, 0.007555, 0.006567, 0.008409, 0.009977, 0.012727, 0.013265, 0.011669, 0.016021, 0.009401, 0.009401, 0.008156, 0.007877, 0.013613, 0.009187, 0.014783, 0.009294, 0.007422, 0.012491, 0.007877, 0.006194, 0.007315, 0.00543, 0.006374, 0.005623, 0.004835, 0.004135, 0.004414, 0.004315, 0.003298, 0.003212, 0.003997, 0.004646, 0.006894, 0.007259, 0.006533, 0.006701, 0.009977, 0.015694, 0.010509, 0.018415, 0.018415, 0.023087, 0.019401, 0.01204, 0.0198, 0.0198, 0.013613, 0.009015, 0.009401, 0.019109, 0.0198, 0.014315, 0.014783, 0.008895, 0.007177, 0.006567, 0.004483, 0.004315, 0.004315, 0.003924, 0.00389, 0.00558, 0.005503, 0.00777, 0.007091, 0.006894, 0.006701, 0.009977, 0.008156, 0.00777, 0.005378, 0.006482, 0.006795, 0.005503, 0.00558, 0.006701, 0.009294, 0.016257, 0.009865, 0.006194, 0.006078, 0.004358, 0.004431, 0.003727, 0.003864, 0.005503, 0.005623, 0.008409, 0.005734, 0.005378, 0.005683, 0.008895, 0.01078, 0.016021, 0.020876, 0.020522, 0.014586, 0.018787, 0.00962, 0.00962, 0.00962, 0.018106, 0.018106, 0.011106, 0.010509, 0.008624, 0.006245, 0.004689, 0.003478, 0.00407, 0.005378, 0.004513, 0.003607, 0.002512, 0.001692, 0.001692, 0.002014, 0.001602, 0.001061, 0.001305, 0.001481, 0.002366, 0.002396, 0.002366, 0.002623, 0.00389, 0.004431, 0.006039, 0.006421, 0.00962, 0.007877, 0.00962, 0.00777, 0.007259, 0.011106, 0.010221, 0.008156, 0.008804, 0.009401, 0.010509, 0.012727, 0.011342, 0.009865, 0.006988, 0.007495, 0.007495, 0.004921, 0.003341, 0.002727, 0.003512, 0.002327, 0.002881, 0.002155, 0.002138, 0.002555, 0.001541, 0.002336, 0.002194, 0.002555, 0.003607, 0.003079, 0.003671, 0.004835, 0.004976, 0.005249, 0.005249, 0.005086, 0.006482, 0.009096, 0.009015, 0.006795, 0.009187, 0.009096, 0.011518, 0.021381, 0.014586], '')</t>
  </si>
  <si>
    <t xml:space="preserve">F5RT39|F5RT39_9ENTR Multidrug resistance protein MdtH OS=Enterobacter hormaechei ATCC 49162 </t>
  </si>
  <si>
    <t>([0.085092, 0.125101, 0.043307, 0.017138, 0.010221, 0.007422, 0.005734, 0.007315, 0.009483, 0.009015, 0.007177, 0.006619, 0.00515, 0.003607, 0.004775, 0.003276, 0.002057, 0.001743, 0.001318, 0.00076, 0.001391, 0.000893, 0.000498, 0.000923, 0.001048, 0.001597, 0.001499, 0.001649, 0.001623, 0.001602, 0.001623, 0.002396, 0.00225, 0.002512, 0.003212, 0.002276, 0.00283, 0.003366, 0.004388, 0.00407, 0.005378, 0.003512, 0.004899, 0.004899, 0.004976, 0.007422, 0.004736, 0.00558, 0.007555, 0.007555, 0.007315, 0.006194, 0.006194, 0.006701, 0.004976, 0.005734, 0.008156, 0.008624, 0.00777, 0.006701, 0.010372, 0.013265, 0.011342, 0.011342, 0.016021, 0.015694, 0.017797, 0.027463, 0.023087, 0.013265, 0.013265, 0.013265, 0.017447, 0.009865, 0.008895, 0.017138, 0.013437, 0.010672, 0.013265, 0.011342, 0.011106, 0.011106, 0.008723, 0.012727, 0.008075, 0.008075, 0.007645, 0.007315, 0.010221, 0.01078, 0.009977, 0.006533, 0.004775, 0.003804, 0.005249, 0.006142, 0.003963, 0.003298, 0.003727, 0.003727, 0.003997, 0.004577, 0.004431, 0.005503, 0.004483, 0.004208, 0.004899, 0.00558, 0.005799, 0.005249, 0.007495, 0.009483, 0.009483, 0.010131, 0.013016, 0.013437, 0.01078, 0.01227, 0.022667, 0.028107, 0.030003, 0.06184, 0.06312, 0.06312, 0.060549, 0.051831, 0.05306, 0.048328, 0.019401, 0.009728, 0.007877, 0.006245, 0.007422, 0.01204, 0.018787, 0.023963, 0.023087, 0.035586, 0.043307, 0.024826, 0.020522, 0.015694, 0.009728, 0.006619, 0.006619, 0.006533, 0.007259, 0.008075, 0.005872, 0.008723, 0.008276, 0.010672, 0.008002, 0.007877, 0.005378, 0.004315, 0.00389, 0.003478, 0.003997, 0.00515, 0.005872, 0.004577, 0.003821, 0.003512, 0.003478, 0.002512, 0.002057, 0.002482, 0.002482, 0.00231, 0.002327, 0.003341, 0.002336, 0.002336, 0.00155, 0.002482, 0.002761, 0.002435, 0.002761, 0.001906, 0.001872, 0.002327, 0.00231, 0.003212, 0.004161, 0.006374, 0.006795, 0.008723, 0.010926, 0.019109, 0.022306, 0.021816, 0.022306, 0.025316, 0.031287, 0.06184, 0.054297, 0.074921, 0.15284, 0.066181, 0.076542, 0.083462, 0.035586, 0.035586, 0.018106, 0.024393, 0.011903, 0.019401, 0.018787, 0.00962, 0.006533, 0.007645, 0.005249, 0.004577, 0.004577, 0.006533, 0.005086, 0.004161, 0.003053, 0.002482, 0.002705, 0.003864, 0.002623, 0.003212, 0.003246, 0.004577, 0.004611, 0.004513, 0.003821, 0.003804, 0.00558, 0.009015, 0.009401, 0.01204, 0.010221, 0.015694, 0.008895, 0.009728, 0.008002, 0.009865, 0.008002, 0.013613, 0.00962, 0.011342, 0.009483, 0.013437, 0.008156, 0.008075, 0.008525, 0.006894, 0.004899, 0.005249, 0.003431, 0.003461, 0.003963, 0.003607, 0.003555, 0.00543, 0.006567, 0.009865, 0.007177, 0.011106, 0.007031, 0.009015, 0.011669, 0.020522, 0.012491, 0.016021, 0.01204, 0.020876, 0.021816, 0.023534, 0.011669, 0.015078, 0.020522, 0.011669, 0.020876, 0.015344, 0.010131, 0.011342, 0.007495, 0.012727, 0.008409, 0.009187, 0.008409, 0.008624, 0.006078, 0.008804, 0.011669, 0.009294, 0.006078, 0.006894, 0.006894, 0.006701, 0.006701, 0.006701, 0.006194, 0.004414, 0.003821, 0.004513, 0.004135, 0.004161, 0.003053, 0.00359, 0.004835, 0.005378, 0.004736, 0.006533, 0.006795, 0.006795, 0.006701, 0.010672, 0.011518, 0.019401, 0.020165, 0.022667, 0.023087, 0.03976, 0.086953, 0.132295, 0.134866, 0.134866, 0.229226, 0.219301, 0.206376, 0.182256, 0.074921, 0.096677, 0.094817, 0.042364, 0.03976, 0.03976, 0.031287, 0.021816, 0.022306, 0.041405, 0.041405, 0.020876, 0.026338, 0.013613, 0.017797, 0.017797, 0.017797, 0.018106, 0.017797, 0.014315, 0.008525, 0.015344, 0.012727, 0.012727, 0.022306, 0.018106, 0.018415, 0.022306, 0.045352, 0.056825, 0.066181, 0.044297, 0.10481, 0.049374, 0.066181, 0.043307, 0.023087, 0.023087, 0.016826, 0.021381, 0.038858, 0.038858, 0.024826, 0.034068, 0.018787, 0.010926, 0.01078, 0.010926, 0.007645, 0.005223, 0.004921, 0.003246, 0.004315, 0.003997, 0.005734, 0.007177, 0.008723, 0.013613, 0.013613, 0.018415, 0.020522, 0.012491, 0.028107, 0.050641, 0.047319, 0.0704, 0.111485, 0.118441, 0.179055, 0.281712, 0.401658, 0.356642, 0.529623, 0.521092, 0.472492, 0.450668], '')</t>
  </si>
  <si>
    <t>[398, 399]</t>
  </si>
  <si>
    <t xml:space="preserve">F5RT44|F5RT44_9ENTR N-methyl-L-tryptophan oxidase OS=Enterobacter hormaechei ATCC 49162 </t>
  </si>
  <si>
    <t>([0.022667, 0.035586, 0.027463, 0.040537, 0.058088, 0.059222, 0.06184, 0.079919, 0.055536, 0.03976, 0.041405, 0.059222, 0.066181, 0.096677, 0.088832, 0.086953, 0.142424, 0.158265, 0.164327, 0.129801, 0.076542, 0.083462, 0.069024, 0.10481, 0.06184, 0.074921, 0.109221, 0.132295, 0.132295, 0.225814, 0.311707, 0.342579, 0.335645, 0.321458, 0.352862, 0.370445, 0.468512, 0.468512, 0.447574, 0.444081, 0.486429, 0.59917, 0.541878, 0.472492, 0.472492, 0.604312, 0.562014, 0.553315, 0.549308, 0.447574, 0.356642, 0.387226, 0.301917, 0.232838, 0.155435, 0.15284, 0.120615, 0.122885, 0.129801, 0.127496, 0.120615, 0.129801, 0.144935, 0.106997, 0.147574, 0.125101, 0.064632, 0.067594, 0.066181, 0.078022, 0.134866, 0.120615, 0.050641, 0.102787, 0.144935, 0.225814, 0.229226, 0.182256, 0.106997, 0.109221, 0.111485, 0.18812, 0.203355, 0.155435, 0.247041, 0.278302, 0.31487, 0.295083, 0.209395, 0.161087, 0.147574, 0.10481, 0.18812, 0.318242, 0.291804, 0.26085, 0.25031, 0.222385, 0.219301, 0.30533, 0.216401, 0.308712, 0.247041, 0.243554, 0.271506, 0.182256, 0.194234, 0.164327, 0.275179, 0.359901, 0.301917, 0.26085, 0.295083, 0.268042, 0.155435, 0.182256, 0.229226, 0.155435, 0.179055, 0.203355, 0.229226, 0.328603, 0.328603, 0.301917, 0.196879, 0.203355, 0.206376, 0.11371, 0.147574, 0.118441, 0.125101, 0.191378, 0.229226, 0.196879, 0.132295, 0.21291, 0.182256, 0.182256, 0.271506, 0.247041, 0.222385, 0.18812, 0.17593, 0.100716, 0.10481, 0.173081, 0.111485, 0.147574, 0.21291, 0.18812, 0.185198, 0.179055, 0.125101, 0.106997, 0.158265, 0.161087, 0.090864, 0.100716, 0.058088, 0.067594, 0.054297, 0.094817, 0.100716, 0.059222, 0.109221, 0.170161, 0.158265, 0.206376, 0.25406, 0.284882, 0.288399, 0.321458, 0.257454, 0.332115, 0.36309, 0.349426, 0.447574, 0.56648, 0.575842, 0.553315, 0.521092, 0.562014, 0.562014, 0.557691, 0.562014, 0.468512, 0.40511, 0.401658, 0.398279, 0.380708, 0.384043, 0.301917, 0.232838, 0.298791, 0.288399, 0.206376, 0.142424, 0.147574, 0.155435, 0.088832, 0.173081, 0.109221, 0.134866, 0.15284, 0.111485, 0.170161, 0.229226, 0.229226, 0.144935, 0.164327, 0.100716, 0.050641, 0.096677, 0.134866, 0.139895, 0.144935, 0.21291, 0.206376, 0.17593, 0.161087, 0.247041, 0.229226, 0.298791, 0.185198, 0.18812, 0.216401, 0.129801, 0.137348, 0.18812, 0.308712, 0.232838, 0.349426, 0.465241, 0.454136, 0.472492, 0.468512, 0.36309, 0.275179, 0.36309, 0.26085, 0.298791, 0.278302, 0.291804, 0.291804, 0.41194, 0.349426, 0.298791, 0.394753, 0.311707, 0.311707, 0.281712, 0.356642, 0.339168, 0.328603, 0.328603, 0.332115, 0.257454, 0.281712, 0.36309, 0.359901, 0.436924, 0.42561, 0.454136, 0.433034, 0.433034, 0.450668, 0.394753, 0.480142, 0.454136, 0.447574, 0.414856, 0.440853, 0.454136, 0.444081, 0.436924, 0.454136, 0.408655, 0.359901, 0.447574, 0.342579, 0.264545, 0.295083, 0.288399, 0.185198, 0.116183, 0.144935, 0.122885, 0.137348, 0.137348, 0.161087, 0.167087, 0.125101, 0.067594, 0.064632, 0.051831, 0.043307, 0.024393, 0.030003, 0.034068, 0.035586, 0.078022, 0.132295, 0.15284, 0.15284, 0.25031, 0.346032, 0.206376, 0.134866, 0.125101, 0.132295, 0.134866, 0.134866, 0.236433, 0.324872, 0.324872, 0.370445, 0.414856, 0.408655, 0.321458, 0.335645, 0.25406, 0.247041, 0.243554, 0.139895, 0.129801, 0.116183, 0.106997, 0.191378, 0.167087, 0.236433, 0.129801, 0.10481, 0.161087, 0.092881, 0.054297, 0.054297, 0.056825, 0.030003, 0.041405, 0.055536, 0.100716, 0.078022, 0.060549, 0.067594, 0.111485, 0.066181, 0.067594, 0.085092, 0.083462, 0.081712, 0.092881, 0.10481, 0.120615, 0.15008, 0.118441, 0.15284, 0.092881, 0.078022, 0.132295, 0.081712, 0.106997, 0.096677, 0.15008, 0.15284, 0.116183, 0.092881, 0.144935, 0.111485, 0.060549, 0.043307, 0.094817, 0.055536], '')</t>
  </si>
  <si>
    <t>[41, 42, 45, 46, 47, 48, 177, 178, 179, 180, 181, 182, 183, 184]</t>
  </si>
  <si>
    <t xml:space="preserve">F5RT48|F5RT48_9ENTR tRNA uridine(34) hydroxylase OS=Enterobacter hormaechei ATCC 49162 </t>
  </si>
  <si>
    <t>([0.374039, 0.318242, 0.209395, 0.243554, 0.229226, 0.257454, 0.229226, 0.161087, 0.155435, 0.194234, 0.225814, 0.288399, 0.288399, 0.352862, 0.447574, 0.450668, 0.339168, 0.339168, 0.298791, 0.209395, 0.194234, 0.111485, 0.073402, 0.132295, 0.076542, 0.100716, 0.106997, 0.161087, 0.257454, 0.257454, 0.25406, 0.243554, 0.239899, 0.179055, 0.11371, 0.06184, 0.064632, 0.094817, 0.046336, 0.100716, 0.137348, 0.083462, 0.15284, 0.191378, 0.098513, 0.164327, 0.15284, 0.100716, 0.046336, 0.025316, 0.025316, 0.023963, 0.026892, 0.024826, 0.018106, 0.032677, 0.047319, 0.047319, 0.032677, 0.067594, 0.041405, 0.06312, 0.120615, 0.109221, 0.155435, 0.200174, 0.200174, 0.173081, 0.134866, 0.209395, 0.31487, 0.268042, 0.18812, 0.10481, 0.10481, 0.092881, 0.090864, 0.132295, 0.100716, 0.10481, 0.116183, 0.167087, 0.088832, 0.078022, 0.047319, 0.05306, 0.047319, 0.038858, 0.028107, 0.06312, 0.069024, 0.064632, 0.106997, 0.164327, 0.25031, 0.147574, 0.158265, 0.102787, 0.051831, 0.06184, 0.078022, 0.069024, 0.044297, 0.074921, 0.085092, 0.134866, 0.074921, 0.086953, 0.086953, 0.147574, 0.137348, 0.078022, 0.076542, 0.081712, 0.098513, 0.098513, 0.094817, 0.179055, 0.209395, 0.257454, 0.271506, 0.25031, 0.25406, 0.339168, 0.243554, 0.15008, 0.15008, 0.194234, 0.225814, 0.275179, 0.200174, 0.21291, 0.268042, 0.21291, 0.132295, 0.118441, 0.125101, 0.25031, 0.247041, 0.247041, 0.21291, 0.11371, 0.102787, 0.109221, 0.073402, 0.127496, 0.206376, 0.209395, 0.15284, 0.194234, 0.106997, 0.167087, 0.111485, 0.132295, 0.170161, 0.15284, 0.158265, 0.158265, 0.118441, 0.086953, 0.116183, 0.106997, 0.219301, 0.275179, 0.275179, 0.324872, 0.222385, 0.209395, 0.222385, 0.332115, 0.236433, 0.359901, 0.339168, 0.380708, 0.321458, 0.335645, 0.40511, 0.352862, 0.356642, 0.401658, 0.440853, 0.422041, 0.517562, 0.480142, 0.509769, 0.422041, 0.356642, 0.4292, 0.339168, 0.21291, 0.203355, 0.281712, 0.25031, 0.185198, 0.206376, 0.15008, 0.15008, 0.17593, 0.185198, 0.173081, 0.137348, 0.088832, 0.073402, 0.067594, 0.067594, 0.0704, 0.109221, 0.085092, 0.109221, 0.173081, 0.219301, 0.144935, 0.147574, 0.102787, 0.164327, 0.164327, 0.278302, 0.200174, 0.15008, 0.182256, 0.118441, 0.120615, 0.179055, 0.203355, 0.18812, 0.191378, 0.196879, 0.209395, 0.30533, 0.229226, 0.264545, 0.268042, 0.346032, 0.257454, 0.26085, 0.247041, 0.247041, 0.25406, 0.229226, 0.243554, 0.15284, 0.232838, 0.268042, 0.271506, 0.25031, 0.275179, 0.284882, 0.271506, 0.203355, 0.203355, 0.281712, 0.26085, 0.26085, 0.206376, 0.275179, 0.339168, 0.206376, 0.21291, 0.216401, 0.173081, 0.219301, 0.308712, 0.328603, 0.182256, 0.18812, 0.21291, 0.21291, 0.209395, 0.21291, 0.142424, 0.142424, 0.137348, 0.137348, 0.17593, 0.109221, 0.125101, 0.083462, 0.127496, 0.078022, 0.051831, 0.125101, 0.050641, 0.058088, 0.042364, 0.03976, 0.033407, 0.034068, 0.033407, 0.0198, 0.019401, 0.046336, 0.020165, 0.009977, 0.009728, 0.010131, 0.014315, 0.008002, 0.009865, 0.013613, 0.021381, 0.028695, 0.0198, 0.032677, 0.032677, 0.03976, 0.106997, 0.125101, 0.127496, 0.125101, 0.18812, 0.182256, 0.179055, 0.295083, 0.433034, 0.433034, 0.436924, 0.505461, 0.690604, 0.699094, 0.680603, 0.59917, 0.509769, 0.58069, 0.661982, 0.622677, 0.608892, 0.59917, 0.585406, 0.497853, 0.505461, 0.51388, 0.51388, 0.454136, 0.472492, 0.422041, 0.454136, 0.447574, 0.468512, 0.480142, 0.465241, 0.454136, 0.5017, 0.59917, 0.585406, 0.58069, 0.56648, 0.557691, 0.541878, 0.525368], '')</t>
  </si>
  <si>
    <t>[182, 184, 316, 317, 318, 319, 320, 321, 322, 323, 324, 325, 326, 327, 329, 330, 331, 341, 342, 343, 344, 345, 346, 347, 348]</t>
  </si>
  <si>
    <t xml:space="preserve">F5RT50|F5RT50_9ENTR Multidrug resistance protein MdtG OS=Enterobacter hormaechei ATCC 49162 </t>
  </si>
  <si>
    <t>([0.142424, 0.055536, 0.090864, 0.040537, 0.060549, 0.081712, 0.11371, 0.059222, 0.079919, 0.055536, 0.050641, 0.036378, 0.018106, 0.035586, 0.042364, 0.025762, 0.014315, 0.013265, 0.01227, 0.009728, 0.009728, 0.005623, 0.007877, 0.005249, 0.005734, 0.004646, 0.005011, 0.003298, 0.003341, 0.003555, 0.003341, 0.002555, 0.0028, 0.004247, 0.004414, 0.003701, 0.005623, 0.006142, 0.006078, 0.006078, 0.006894, 0.00777, 0.011106, 0.007645, 0.012491, 0.014586, 0.01204, 0.010221, 0.020165, 0.020522, 0.011518, 0.010672, 0.0198, 0.016826, 0.015694, 0.008624, 0.008804, 0.005799, 0.007315, 0.006245, 0.004483, 0.003997, 0.003997, 0.005011, 0.004736, 0.003405, 0.003924, 0.005318, 0.00389, 0.003478, 0.004899, 0.006374, 0.010131, 0.010221, 0.018415, 0.017797, 0.019109, 0.024826, 0.027463, 0.015344, 0.019401, 0.037156, 0.036378, 0.019109, 0.016021, 0.023087, 0.033407, 0.017138, 0.009865, 0.01227, 0.009294, 0.006194, 0.005086, 0.004976, 0.00389, 0.003431, 0.003461, 0.005011, 0.004646, 0.004689, 0.006795, 0.004431, 0.003341, 0.002623, 0.002623, 0.002688, 0.0028, 0.002349, 0.002396, 0.003405, 0.00283, 0.002881, 0.003963, 0.004646, 0.00316, 0.002761, 0.003555, 0.00359, 0.003053, 0.00407, 0.004835, 0.003461, 0.003607, 0.004388, 0.006374, 0.009483, 0.006245, 0.008075, 0.013016, 0.024393, 0.025316, 0.049374, 0.098513, 0.050641, 0.038858, 0.046336, 0.098513, 0.085092, 0.037156, 0.048328, 0.047319, 0.06184, 0.120615, 0.142424, 0.17593, 0.164327, 0.122885, 0.129801, 0.054297, 0.050641, 0.059222, 0.027463, 0.021816, 0.021816, 0.041405, 0.026892, 0.026892, 0.020876, 0.021381, 0.043307, 0.021816, 0.020165, 0.011669, 0.01227, 0.023534, 0.015078, 0.008723, 0.006533, 0.006374, 0.009483, 0.008276, 0.007259, 0.008002, 0.006482, 0.004431, 0.003298, 0.003727, 0.003478, 0.002881, 0.002194, 0.00225, 0.002327, 0.001533, 0.001722, 0.001159, 0.00103, 0.001533, 0.002396, 0.002366, 0.003512, 0.003727, 0.003341, 0.002881, 0.003804, 0.005249, 0.008624, 0.010672, 0.009096, 0.016528, 0.023087, 0.040537, 0.041405, 0.047319, 0.051831, 0.060549, 0.122885, 0.060549, 0.05306, 0.058088, 0.155435, 0.15008, 0.064632, 0.066181, 0.044297, 0.042364, 0.021381, 0.010131, 0.009015, 0.015078, 0.016257, 0.016021, 0.009015, 0.005872, 0.007877, 0.008624, 0.008624, 0.009015, 0.014075, 0.013613, 0.007877, 0.006142, 0.006619, 0.006421, 0.005992, 0.008804, 0.006194, 0.006194, 0.007031, 0.00962, 0.009728, 0.006533, 0.006567, 0.009728, 0.018787, 0.011342, 0.019109, 0.026338, 0.013016, 0.010509, 0.006701, 0.006701, 0.00777, 0.006894, 0.007177, 0.006988, 0.005932, 0.008156, 0.008895, 0.014586, 0.013821, 0.009015, 0.011518, 0.011518, 0.007877, 0.005378, 0.006988, 0.005799, 0.006078, 0.009294, 0.007495, 0.01227, 0.023963, 0.013437, 0.013437, 0.025762, 0.058088, 0.036378, 0.036378, 0.078022, 0.074921, 0.078022, 0.064632, 0.043307, 0.028107, 0.037156, 0.056825, 0.029376, 0.019401, 0.010672, 0.010221, 0.011106, 0.007645, 0.00543, 0.00558, 0.003924, 0.004208, 0.003512, 0.004358, 0.003757, 0.002606, 0.002512, 0.002555, 0.003997, 0.003997, 0.005799, 0.005011, 0.005734, 0.006142, 0.006374, 0.008624, 0.005734, 0.005378, 0.005378, 0.007315, 0.009187, 0.012491, 0.011342, 0.014586, 0.014586, 0.011106, 0.010221, 0.011518, 0.009187, 0.006245, 0.009187, 0.009294, 0.009294, 0.006567, 0.006567, 0.006619, 0.006795, 0.010672, 0.019401, 0.040537, 0.043307, 0.027463, 0.027463, 0.024826, 0.026338, 0.017797, 0.016021, 0.028695, 0.013437, 0.018106, 0.030611, 0.028695, 0.013265, 0.023963, 0.051831, 0.044297, 0.085092, 0.085092, 0.050641, 0.050641, 0.045352, 0.05306, 0.058088, 0.044297, 0.045352, 0.032677, 0.067594, 0.073402, 0.073402, 0.106997, 0.096677, 0.041405, 0.041405, 0.042364, 0.041405, 0.028695, 0.034068, 0.016528, 0.009294, 0.009294, 0.009294, 0.008075, 0.007177, 0.007555, 0.007555, 0.005503, 0.004247, 0.004431, 0.00543, 0.004315, 0.003555, 0.003555, 0.003727, 0.002705, 0.003924, 0.00283, 0.003246, 0.004161, 0.005318, 0.005503, 0.007177, 0.00777, 0.009096, 0.009294, 0.008525, 0.01227, 0.022667, 0.051831, 0.048328, 0.069024, 0.116183, 0.179055, 0.158265, 0.247041, 0.352862, 0.335645, 0.461924, 0.450668, 0.418646, 0.472492, 0.694846], '')</t>
  </si>
  <si>
    <t>[414]</t>
  </si>
  <si>
    <t xml:space="preserve">F5RT53|F5RT53_9ENTR Glucans biosynthesis glucosyltransferase H OS=Enterobacter hormaechei ATCC 49162 </t>
  </si>
  <si>
    <t>([0.476583, 0.575842, 0.476583, 0.505461, 0.545602, 0.458154, 0.497853, 0.51388, 0.509769, 0.509769, 0.454136, 0.517562, 0.486429, 0.472492, 0.480142, 0.408655, 0.384043, 0.458154, 0.480142, 0.472492, 0.490133, 0.505461, 0.401658, 0.480142, 0.480142, 0.483068, 0.56648, 0.541878, 0.549308, 0.468512, 0.483068, 0.553315, 0.521092, 0.545602, 0.553315, 0.545602, 0.685117, 0.59508, 0.622677, 0.690604, 0.608892, 0.59917, 0.59014, 0.666105, 0.553315, 0.557691, 0.562014, 0.534167, 0.42561, 0.458154, 0.562014, 0.562014, 0.483068, 0.450668, 0.458154, 0.454136, 0.465241, 0.352862, 0.346032, 0.335645, 0.346032, 0.408655, 0.42561, 0.450668, 0.450668, 0.541878, 0.545602, 0.444081, 0.480142, 0.575842, 0.490133, 0.517562, 0.517562, 0.575842, 0.608892, 0.585406, 0.575842, 0.557691, 0.604312, 0.56648, 0.613573, 0.613573, 0.648219, 0.494003, 0.483068, 0.494003, 0.497853, 0.517562, 0.529623, 0.517562, 0.538167, 0.458154, 0.31487, 0.328603, 0.342579, 0.25031, 0.25031, 0.25406, 0.247041, 0.298791, 0.332115, 0.30533, 0.324872, 0.288399, 0.291804, 0.203355, 0.194234, 0.17593, 0.086953, 0.129801, 0.127496, 0.142424, 0.25031, 0.366687, 0.324872, 0.328603, 0.433034, 0.450668, 0.444081, 0.335645, 0.318242, 0.390993, 0.31487, 0.288399, 0.298791, 0.308712, 0.394753, 0.394753, 0.295083, 0.298791, 0.203355, 0.129801, 0.069024, 0.036378, 0.035586, 0.023963, 0.020522, 0.0198, 0.019401, 0.013613, 0.016528, 0.014586, 0.014586, 0.01204, 0.008075, 0.006795, 0.009294, 0.00962, 0.007091, 0.007315, 0.011518, 0.010672, 0.017447, 0.028695, 0.025316, 0.020522, 0.020165, 0.014586, 0.014783, 0.016826, 0.020522, 0.033407, 0.030003, 0.016826, 0.031287, 0.06312, 0.090864, 0.049374, 0.023963, 0.027463, 0.047319, 0.019109, 0.025316, 0.025316, 0.014783, 0.015694, 0.021816, 0.020165, 0.0198, 0.011342, 0.010372, 0.011518, 0.010926, 0.009096, 0.009096, 0.006482, 0.004736, 0.003276, 0.003864, 0.004315, 0.003924, 0.002727, 0.003298, 0.002705, 0.002138, 0.002761, 0.003405, 0.00316, 0.002976, 0.002881, 0.00389, 0.003431, 0.002529, 0.002194, 0.00292, 0.002662, 0.002623, 0.003607, 0.003821, 0.003212, 0.003405, 0.004483, 0.006421, 0.008276, 0.012727, 0.010926, 0.010926, 0.008723, 0.008525, 0.011669, 0.019401, 0.019401, 0.015694, 0.027463, 0.040537, 0.045352, 0.118441, 0.116183, 0.118441, 0.225814, 0.342579, 0.384043, 0.380708, 0.390993, 0.342579, 0.243554, 0.25406, 0.206376, 0.332115, 0.239899, 0.206376, 0.222385, 0.232838, 0.321458, 0.25031, 0.25406, 0.232838, 0.144935, 0.132295, 0.100716, 0.085092, 0.03976, 0.041405, 0.034068, 0.034068, 0.022667, 0.047319, 0.083462, 0.076542, 0.06312, 0.092881, 0.144935, 0.134866, 0.129801, 0.098513, 0.122885, 0.111485, 0.054297, 0.090864, 0.109221, 0.073402, 0.041405, 0.044297, 0.044297, 0.060549, 0.056825, 0.059222, 0.055536, 0.069024, 0.11371, 0.066181, 0.047319, 0.029376, 0.024393, 0.025316, 0.033407, 0.041405, 0.034884, 0.040537, 0.028695, 0.056825, 0.06312, 0.067594, 0.096677, 0.109221, 0.069024, 0.074921, 0.134866, 0.139895, 0.120615, 0.120615, 0.125101, 0.11371, 0.096677, 0.118441, 0.106997, 0.100716, 0.100716, 0.122885, 0.200174, 0.185198, 0.170161, 0.25031, 0.328603, 0.359901, 0.342579, 0.414856, 0.321458, 0.332115, 0.328603, 0.222385, 0.134866, 0.203355, 0.308712, 0.301917, 0.301917, 0.31487, 0.324872, 0.232838, 0.229226, 0.144935, 0.161087, 0.116183, 0.079919, 0.045352, 0.049374, 0.040537, 0.040537, 0.067594, 0.041405, 0.029376, 0.056825, 0.100716, 0.106997, 0.06312, 0.067594, 0.066181, 0.06184, 0.032017, 0.038858, 0.03976, 0.041405, 0.040537, 0.067594, 0.081712, 0.144935, 0.155435, 0.194234, 0.155435, 0.158265, 0.139895, 0.111485, 0.122885, 0.120615, 0.111485, 0.200174, 0.288399, 0.257454, 0.25406, 0.342579, 0.359901, 0.374039, 0.472492, 0.4292, 0.31487, 0.318242, 0.30533, 0.194234, 0.196879, 0.243554, 0.144935, 0.191378, 0.284882, 0.268042, 0.206376, 0.127496, 0.111485, 0.129801, 0.094817, 0.048328, 0.050641, 0.056825, 0.051831, 0.028107, 0.047319, 0.043307, 0.026338, 0.029376, 0.028695, 0.026338, 0.026338, 0.05306, 0.06184, 0.031287, 0.016826, 0.023963, 0.043307, 0.046336, 0.032017, 0.031287, 0.035586, 0.034068, 0.026892, 0.027463, 0.056825, 0.026892, 0.030003, 0.069024, 0.058088, 0.059222, 0.046336, 0.023963, 0.020165, 0.023963, 0.024393, 0.058088, 0.058088, 0.067594, 0.06184, 0.073402, 0.058088, 0.081712, 0.081712, 0.118441, 0.064632, 0.030003, 0.06312, 0.109221, 0.10481, 0.049374, 0.054297, 0.076542, 0.111485, 0.111485, 0.05306, 0.069024, 0.059222, 0.059222, 0.041405, 0.042364, 0.021381, 0.047319, 0.037156, 0.018787, 0.011669, 0.016528, 0.014586, 0.016021, 0.010221, 0.01078, 0.020876, 0.031287, 0.014586, 0.019109, 0.025316, 0.024826, 0.040537, 0.048328, 0.05306, 0.034068, 0.018415, 0.03976, 0.044297, 0.036378, 0.076542, 0.134866, 0.167087, 0.275179, 0.26085, 0.232838, 0.144935, 0.132295, 0.139895, 0.257454, 0.144935, 0.092881, 0.173081, 0.067594, 0.056825, 0.026338, 0.021816, 0.021816, 0.013437, 0.01227, 0.021816, 0.015694, 0.014783, 0.016021, 0.01078, 0.010372, 0.018787, 0.023087, 0.015694, 0.008624, 0.005799, 0.008409, 0.010221, 0.007259, 0.00962, 0.009483, 0.009096, 0.009977, 0.015694, 0.019401, 0.021816, 0.01227, 0.009294, 0.006039, 0.004736, 0.003924, 0.003014, 0.002662, 0.002194, 0.002662, 0.004208, 0.005086, 0.00359, 0.003671, 0.003607, 0.003341, 0.003246, 0.003997, 0.003963, 0.004208, 0.004921, 0.004899, 0.006988, 0.007031, 0.007031, 0.006039, 0.009865, 0.018787, 0.022667, 0.046336, 0.024826, 0.011106, 0.015694, 0.018106, 0.00962, 0.016257, 0.027463, 0.015078, 0.018106, 0.040537, 0.043307, 0.020522, 0.014783, 0.008804, 0.01227, 0.014783, 0.012491, 0.010221, 0.009096, 0.00962, 0.007645, 0.008276, 0.009294, 0.006039, 0.004976, 0.00515, 0.005223, 0.00515, 0.005318, 0.003864, 0.003478, 0.002336, 0.00225, 0.001687, 0.001649, 0.001249, 0.001383, 0.002276, 0.002512, 0.002503, 0.00246, 0.00316, 0.002623, 0.003727, 0.00515, 0.004921, 0.005799, 0.005223, 0.003924, 0.005683, 0.005683, 0.005623, 0.005683, 0.005683, 0.005623, 0.008804, 0.009977, 0.008525, 0.00515, 0.004921, 0.003924, 0.002727, 0.001743, 0.00243, 0.002529, 0.001855, 0.003053, 0.003079, 0.002194, 0.001743, 0.001602, 0.002482, 0.001906, 0.001692, 0.001872, 0.002138, 0.001872, 0.00231, 0.002078, 0.002396, 0.002482, 0.002276, 0.003366, 0.003701, 0.003298, 0.002078, 0.00283, 0.00283, 0.003701, 0.005223, 0.008156, 0.009096, 0.009096, 0.013821, 0.030003, 0.056825, 0.116183, 0.058088, 0.0704, 0.17593, 0.247041, 0.118441, 0.173081, 0.15008, 0.21291, 0.301917, 0.414856, 0.408655, 0.308712, 0.17593, 0.094817, 0.102787, 0.047319, 0.026338, 0.013016, 0.011342, 0.008075, 0.007422, 0.009483, 0.008723, 0.005623, 0.004513, 0.007177, 0.006142, 0.006194, 0.004388, 0.003246, 0.002211, 0.001434, 0.001481, 0.001872, 0.00292, 0.002138, 0.002366, 0.002014, 0.00283, 0.002435, 0.002336, 0.001649, 0.001906, 0.00243, 0.002349, 0.002555, 0.002482, 0.002705, 0.002035, 0.003079, 0.003997, 0.005932, 0.008409, 0.013265, 0.01078, 0.009977, 0.010221, 0.014075, 0.031287, 0.033407, 0.059222, 0.051831, 0.096677, 0.055536, 0.020876, 0.026338, 0.023087, 0.028107, 0.049374, 0.102787, 0.055536, 0.055536, 0.0704, 0.086953, 0.086953, 0.090864, 0.049374, 0.059222, 0.066181, 0.064632, 0.069024, 0.073402, 0.085092, 0.047319, 0.092881, 0.196879, 0.30533, 0.398279, 0.370445, 0.349426, 0.346032, 0.359901, 0.374039, 0.352862, 0.328603, 0.196879, 0.219301, 0.308712, 0.346032, 0.268042, 0.144935, 0.15008, 0.167087, 0.257454, 0.219301, 0.222385, 0.185198, 0.10481, 0.088832, 0.092881, 0.078022, 0.056825, 0.081712, 0.081712, 0.064632, 0.060549, 0.125101, 0.155435, 0.134866, 0.155435, 0.225814, 0.288399, 0.185198, 0.167087, 0.100716, 0.173081, 0.158265, 0.191378, 0.278302, 0.308712, 0.236433, 0.278302, 0.335645, 0.339168, 0.25031, 0.298791, 0.311707, 0.321458, 0.356642, 0.398279, 0.40511, 0.31487, 0.401658, 0.494003, 0.490133, 0.608892, 0.653063, 0.549308, 0.480142, 0.408655, 0.332115, 0.398279, 0.394753, 0.41194, 0.377384, 0.468512, 0.41194, 0.377384, 0.370445, 0.268042, 0.26085, 0.17593, 0.25031, 0.17593, 0.090864, 0.086953, 0.074921, 0.090864, 0.147574, 0.196879, 0.185198, 0.257454, 0.26085, 0.147574, 0.090864, 0.142424, 0.083462, 0.06312, 0.074921, 0.078022, 0.086953, 0.088832, 0.094817, 0.10481, 0.173081, 0.21291, 0.191378, 0.147574, 0.129801, 0.10481, 0.106997, 0.144935, 0.122885, 0.098513, 0.17593, 0.209395, 0.155435, 0.232838, 0.324872, 0.284882, 0.232838], '')</t>
  </si>
  <si>
    <t>[1, 3, 4, 7, 8, 9, 11, 21, 26, 27, 28, 31, 32, 33, 34, 35, 36, 37, 38, 39, 40, 41, 42, 43, 44, 45, 46, 47, 50, 51, 65, 66, 69, 71, 72, 73, 74, 75, 76, 77, 78, 79, 80, 81, 82, 87, 88, 89, 90, 786, 787, 788]</t>
  </si>
  <si>
    <t xml:space="preserve">F5RT54|F5RT54_9ENTR Glucans biosynthesis protein G OS=Enterobacter hormaechei ATCC 49162 </t>
  </si>
  <si>
    <t>([0.387226, 0.422041, 0.342579, 0.247041, 0.173081, 0.116183, 0.096677, 0.120615, 0.144935, 0.170161, 0.216401, 0.281712, 0.222385, 0.164327, 0.247041, 0.18812, 0.288399, 0.18812, 0.120615, 0.109221, 0.069024, 0.056825, 0.036378, 0.032677, 0.032677, 0.054297, 0.05306, 0.03976, 0.03976, 0.038858, 0.038042, 0.026338, 0.015344, 0.017138, 0.012491, 0.013437, 0.011518, 0.011342, 0.020165, 0.022306, 0.019109, 0.027463, 0.037156, 0.045352, 0.074921, 0.122885, 0.090864, 0.122885, 0.203355, 0.203355, 0.203355, 0.122885, 0.158265, 0.200174, 0.26085, 0.374039, 0.356642, 0.458154, 0.366687, 0.387226, 0.450668, 0.418646, 0.301917, 0.298791, 0.339168, 0.288399, 0.288399, 0.247041, 0.243554, 0.25406, 0.164327, 0.179055, 0.291804, 0.18812, 0.236433, 0.116183, 0.125101, 0.127496, 0.122885, 0.18812, 0.137348, 0.079919, 0.06184, 0.134866, 0.139895, 0.078022, 0.106997, 0.109221, 0.206376, 0.137348, 0.129801, 0.139895, 0.139895, 0.06312, 0.060549, 0.056825, 0.125101, 0.11371, 0.083462, 0.043307, 0.020876, 0.026892, 0.050641, 0.116183, 0.069024, 0.050641, 0.050641, 0.056825, 0.06184, 0.033407, 0.073402, 0.059222, 0.102787, 0.076542, 0.10481, 0.17593, 0.170161, 0.098513, 0.096677, 0.074921, 0.127496, 0.257454, 0.257454, 0.170161, 0.074921, 0.125101, 0.078022, 0.129801, 0.125101, 0.078022, 0.127496, 0.127496, 0.158265, 0.15284, 0.191378, 0.257454, 0.191378, 0.191378, 0.288399, 0.209395, 0.30533, 0.196879, 0.147574, 0.139895, 0.122885, 0.216401, 0.144935, 0.173081, 0.106997, 0.118441, 0.10481, 0.10481, 0.102787, 0.094817, 0.102787, 0.094817, 0.102787, 0.155435, 0.170161, 0.100716, 0.109221, 0.106997, 0.15008, 0.11371, 0.11371, 0.173081, 0.173081, 0.15008, 0.125101, 0.200174, 0.122885, 0.122885, 0.111485, 0.092881, 0.094817, 0.100716, 0.069024, 0.034068, 0.032677, 0.018787, 0.030003, 0.037156, 0.038858, 0.054297, 0.055536, 0.045352, 0.032677, 0.035586, 0.066181, 0.111485, 0.066181, 0.120615, 0.185198, 0.185198, 0.232838, 0.25031, 0.137348, 0.216401, 0.311707, 0.200174, 0.284882, 0.301917, 0.225814, 0.137348, 0.081712, 0.144935, 0.173081, 0.281712, 0.268042, 0.291804, 0.328603, 0.422041, 0.394753, 0.398279, 0.311707, 0.301917, 0.200174, 0.219301, 0.167087, 0.109221, 0.132295, 0.137348, 0.125101, 0.243554, 0.346032, 0.40511, 0.394753, 0.398279, 0.339168, 0.25031, 0.225814, 0.129801, 0.083462, 0.049374, 0.038042, 0.078022, 0.076542, 0.127496, 0.21291, 0.25031, 0.264545, 0.278302, 0.275179, 0.21291, 0.203355, 0.200174, 0.225814, 0.164327, 0.098513, 0.0704, 0.122885, 0.129801, 0.219301, 0.219301, 0.311707, 0.349426, 0.239899, 0.243554, 0.182256, 0.15008, 0.167087, 0.155435, 0.219301, 0.206376, 0.232838, 0.129801, 0.083462, 0.042364, 0.066181, 0.134866, 0.216401, 0.232838, 0.25031, 0.25031, 0.342579, 0.311707, 0.321458, 0.418646, 0.308712, 0.366687, 0.42561, 0.408655, 0.414856, 0.40511, 0.418646, 0.458154, 0.59508, 0.712013, 0.754692, 0.745909, 0.604312, 0.58069, 0.534167, 0.509769, 0.525368, 0.497853, 0.541878, 0.42561, 0.332115, 0.335645, 0.335645, 0.335645, 0.247041, 0.335645, 0.352862, 0.370445, 0.370445, 0.356642, 0.278302, 0.328603, 0.275179, 0.349426, 0.349426, 0.268042, 0.236433, 0.18812, 0.194234, 0.196879, 0.324872, 0.418646, 0.534167, 0.4292, 0.408655, 0.41194, 0.328603, 0.332115, 0.301917, 0.308712, 0.308712, 0.394753, 0.318242, 0.374039, 0.374039, 0.278302, 0.394753, 0.433034, 0.401658, 0.398279, 0.394753, 0.36309, 0.26085, 0.268042, 0.295083, 0.284882, 0.387226, 0.458154, 0.418646, 0.321458, 0.26085, 0.268042, 0.284882, 0.380708, 0.384043, 0.398279, 0.401658, 0.390993, 0.377384, 0.454136, 0.436924, 0.370445, 0.390993, 0.408655, 0.342579, 0.433034, 0.359901, 0.36309, 0.366687, 0.401658, 0.517562, 0.608892, 0.608892, 0.585406, 0.604312, 0.618285, 0.51388, 0.562014, 0.534167, 0.450668, 0.352862, 0.36309, 0.450668, 0.444081, 0.534167, 0.517562, 0.534167, 0.653063, 0.575842, 0.575842, 0.553315, 0.553315, 0.494003, 0.505461, 0.394753, 0.377384, 0.281712, 0.332115, 0.31487, 0.335645, 0.321458, 0.41194, 0.408655, 0.384043, 0.387226, 0.380708, 0.447574, 0.346032, 0.335645, 0.335645, 0.366687, 0.380708, 0.380708, 0.394753, 0.30533, 0.346032, 0.321458, 0.414856, 0.436924, 0.509769, 0.505461, 0.618285, 0.622677, 0.626927, 0.626927, 0.541878, 0.525368, 0.545602, 0.63748, 0.648219, 0.59014, 0.468512, 0.454136, 0.454136, 0.509769, 0.618285, 0.694846, 0.73685, 0.632174, 0.604312, 0.497853, 0.4292, 0.380708, 0.390993, 0.298791, 0.291804, 0.346032, 0.36309, 0.359901, 0.328603, 0.308712, 0.366687, 0.370445, 0.356642, 0.377384, 0.356642, 0.346032, 0.324872, 0.271506, 0.339168, 0.335645, 0.436924, 0.486429, 0.541878, 0.454136, 0.553315, 0.56648, 0.58069, 0.570702, 0.575842, 0.529623, 0.480142, 0.505461, 0.59917, 0.59917, 0.494003, 0.483068, 0.398279, 0.433034, 0.521092, 0.461924, 0.486429, 0.468512, 0.494003, 0.401658, 0.480142, 0.408655, 0.401658, 0.318242, 0.318242, 0.25031, 0.31487, 0.311707, 0.295083, 0.288399, 0.342579, 0.390993, 0.401658, 0.490133, 0.476583, 0.454136, 0.483068, 0.480142, 0.465241, 0.444081, 0.468512, 0.41194, 0.480142, 0.494003, 0.59014, 0.58069, 0.699094, 0.618285, 0.690604, 0.712013, 0.703578, 0.549308, 0.557691, 0.458154, 0.465241, 0.398279, 0.418646, 0.42561, 0.440853, 0.472492, 0.476583, 0.538167, 0.59508, 0.58069, 0.538167, 0.5017, 0.486429, 0.40511, 0.494003, 0.468512], '')</t>
  </si>
  <si>
    <t>[286, 287, 288, 289, 290, 291, 292, 293, 294, 296, 320, 368, 369, 370, 371, 372, 373, 374, 375, 376, 382, 383, 384, 385, 386, 387, 388, 389, 391, 417, 418, 419, 420, 421, 422, 423, 424, 425, 426, 427, 428, 432, 433, 434, 435, 436, 437, 461, 463, 464, 465, 466, 467, 468, 470, 471, 472, 477, 507, 508, 509, 510, 511, 512, 513, 514, 515, 524, 525, 526, 527, 528]</t>
  </si>
  <si>
    <t xml:space="preserve">F5RT56|F5RT56_9ENTR Glucans biosynthesis protein C OS=Enterobacter hormaechei ATCC 49162 </t>
  </si>
  <si>
    <t>([0.050641, 0.020165, 0.033407, 0.043307, 0.021816, 0.030003, 0.028695, 0.014783, 0.010372, 0.009483, 0.007555, 0.006619, 0.007031, 0.004835, 0.004976, 0.003109, 0.003804, 0.002581, 0.002529, 0.001675, 0.001778, 0.002014, 0.002761, 0.002623, 0.002555, 0.003757, 0.002482, 0.002623, 0.003212, 0.004611, 0.00558, 0.008156, 0.008002, 0.008525, 0.012727, 0.006795, 0.006894, 0.005086, 0.007315, 0.005249, 0.004646, 0.006795, 0.010672, 0.006533, 0.004646, 0.004646, 0.003963, 0.003821, 0.003963, 0.004161, 0.003963, 0.003212, 0.001936, 0.001709, 0.001249, 0.000773, 0.001344, 0.002211, 0.002211, 0.001318, 0.001808, 0.002078, 0.00155, 0.001, 0.00103, 0.001061, 0.001159, 0.000833, 0.001597, 0.001112, 0.001434, 0.001408, 0.001202, 0.001249, 0.002057, 0.002035, 0.002881, 0.002327, 0.00243, 0.003461, 0.00407, 0.004208, 0.004247, 0.005503, 0.006374, 0.006988, 0.010672, 0.009187, 0.009187, 0.009187, 0.009187, 0.006142, 0.006245, 0.006619, 0.01204, 0.01204, 0.009294, 0.006245, 0.006619, 0.004414, 0.004483, 0.00407, 0.00316, 0.004483, 0.004208, 0.005086, 0.006374, 0.006533, 0.008002, 0.007422, 0.007422, 0.012491, 0.01227, 0.011342, 0.011106, 0.006619, 0.006988, 0.012491, 0.01227, 0.019109, 0.041405, 0.019109, 0.022667, 0.017447, 0.018787, 0.010221, 0.006533, 0.007315, 0.006567, 0.004388, 0.004414, 0.002555, 0.001602, 0.001602, 0.001267, 0.001249, 0.001374, 0.000876, 0.000477, 0.000906, 0.000876, 0.000532, 0.000906, 0.000833, 0.000876, 0.000447, 0.000386, 0.000687, 0.000721, 0.000442, 0.000773, 0.001391, 0.002349, 0.00292, 0.00407, 0.005503, 0.006894, 0.009096, 0.013016, 0.026338, 0.011342, 0.006482, 0.008895, 0.009728, 0.009728, 0.018106, 0.034884, 0.092881, 0.100716, 0.046336, 0.094817, 0.045352, 0.021816, 0.010372, 0.008409, 0.007315, 0.004976, 0.005799, 0.004161, 0.003727, 0.002512, 0.003461, 0.004577, 0.003555, 0.003405, 0.004835, 0.004835, 0.00359, 0.002327, 0.001499, 0.001602, 0.001112, 0.001743, 0.002761, 0.003053, 0.003014, 0.003366, 0.004736, 0.004736, 0.004835, 0.003607, 0.00543, 0.003997, 0.00359, 0.003607, 0.002976, 0.003014, 0.003014, 0.003014, 0.00292, 0.002976, 0.002623, 0.004161, 0.00243, 0.001335, 0.001335, 0.001305, 0.001335, 0.001061, 0.000614, 0.000842, 0.000816, 0.000412, 0.000773, 0.001267, 0.001687, 0.001417, 0.001408, 0.001159, 0.001159, 0.001159, 0.001743, 0.002688, 0.002688, 0.004208, 0.007259, 0.006988, 0.008525, 0.007177, 0.006245, 0.009401, 0.009294, 0.015078, 0.015694, 0.013016, 0.006567, 0.005623, 0.006988, 0.004736, 0.00389, 0.00389, 0.006482, 0.006533, 0.006482, 0.004135, 0.004208, 0.003757, 0.005503, 0.006988, 0.006795, 0.005992, 0.004835, 0.00389, 0.004835, 0.007177, 0.009294, 0.018415, 0.014586, 0.010131, 0.019401, 0.024826, 0.024393, 0.015078, 0.014075, 0.008409, 0.008276, 0.006567, 0.005086, 0.00543, 0.003963, 0.00359, 0.003431, 0.003607, 0.003701, 0.003431, 0.003246, 0.003053, 0.002155, 0.001967, 0.003109, 0.001778, 0.002349, 0.003341, 0.003924, 0.00407, 0.004388, 0.006567, 0.005623, 0.004689, 0.003431, 0.004646, 0.005318, 0.008525, 0.006619, 0.006078, 0.004315, 0.003109, 0.002138, 0.002336, 0.003246, 0.002976, 0.004976, 0.003512, 0.003727, 0.002662, 0.001623, 0.001391, 0.001335, 0.001692, 0.001906, 0.001743, 0.001692, 0.00225, 0.002276, 0.00225, 0.003607, 0.004976, 0.007645, 0.009865, 0.009096, 0.009401, 0.006078, 0.003671, 0.005318, 0.005086, 0.005086, 0.006078, 0.006078, 0.004646, 0.00407, 0.005799, 0.005734, 0.004775, 0.003177, 0.002435, 0.002482, 0.001602, 0.001748, 0.001142, 0.001305, 0.001305, 0.001335, 0.001434, 0.002503, 0.001649, 0.001155, 0.001687, 0.001391, 0.001541, 0.001271, 0.001649, 0.001649, 0.002503, 0.003177, 0.004577, 0.004483, 0.006421, 0.008002, 0.007877, 0.010221, 0.008895, 0.011903, 0.009187, 0.013613, 0.009096, 0.013821, 0.025762, 0.016826, 0.059222], '')</t>
  </si>
  <si>
    <t xml:space="preserve">F5RT65|F5RT65_9ENTR Curli production assembly/transport component CsgG OS=Enterobacter hormaechei ATCC 49162 </t>
  </si>
  <si>
    <t>([0.005734, 0.005011, 0.004577, 0.005992, 0.00777, 0.007091, 0.006482, 0.008276, 0.009015, 0.012727, 0.019109, 0.023963, 0.024826, 0.020165, 0.032677, 0.066181, 0.132295, 0.203355, 0.194234, 0.18812, 0.284882, 0.370445, 0.422041, 0.517562, 0.521092, 0.418646, 0.505461, 0.632174, 0.517562, 0.562014, 0.538167, 0.414856, 0.447574, 0.359901, 0.418646, 0.458154, 0.458154, 0.4292, 0.332115, 0.308712, 0.275179, 0.243554, 0.17593, 0.127496, 0.129801, 0.078022, 0.142424, 0.147574, 0.147574, 0.225814, 0.216401, 0.219301, 0.196879, 0.173081, 0.268042, 0.155435, 0.173081, 0.144935, 0.144935, 0.236433, 0.232838, 0.298791, 0.308712, 0.342579, 0.366687, 0.384043, 0.483068, 0.472492, 0.422041, 0.41194, 0.370445, 0.332115, 0.243554, 0.281712, 0.288399, 0.222385, 0.232838, 0.203355, 0.25031, 0.25031, 0.243554, 0.257454, 0.161087, 0.094817, 0.137348, 0.125101, 0.118441, 0.118441, 0.122885, 0.147574, 0.086953, 0.111485, 0.147574, 0.147574, 0.134866, 0.139895, 0.182256, 0.271506, 0.268042, 0.170161, 0.106997, 0.10481, 0.147574, 0.209395, 0.30533, 0.291804, 0.390993, 0.374039, 0.374039, 0.298791, 0.298791, 0.31487, 0.321458, 0.321458, 0.41194, 0.454136, 0.472492, 0.370445, 0.370445, 0.370445, 0.374039, 0.472492, 0.4292, 0.42561, 0.472492, 0.374039, 0.31487, 0.229226, 0.25031, 0.239899, 0.30533, 0.21291, 0.191378, 0.17593, 0.102787, 0.111485, 0.137348, 0.122885, 0.129801, 0.122885, 0.120615, 0.185198, 0.179055, 0.17593, 0.206376, 0.164327, 0.25031, 0.203355, 0.173081, 0.155435, 0.092881, 0.094817, 0.129801, 0.222385, 0.232838, 0.321458, 0.216401, 0.222385, 0.137348, 0.209395, 0.219301, 0.139895, 0.116183, 0.076542, 0.102787, 0.060549, 0.074921, 0.047319, 0.051831, 0.106997, 0.0704, 0.120615, 0.127496, 0.15284, 0.15284, 0.086953, 0.048328, 0.085092, 0.081712, 0.090864, 0.088832, 0.090864, 0.155435, 0.179055, 0.257454, 0.161087, 0.164327, 0.164327, 0.15284, 0.232838, 0.158265, 0.225814, 0.194234, 0.185198, 0.129801, 0.06312, 0.111485, 0.098513, 0.056825, 0.06312, 0.058088, 0.056825, 0.05306, 0.031287, 0.019401, 0.020522, 0.028107, 0.054297, 0.030003, 0.049374, 0.025762, 0.042364, 0.040537, 0.055536, 0.064632, 0.118441, 0.139895, 0.109221, 0.120615, 0.142424, 0.076542, 0.096677, 0.092881, 0.073402, 0.069024, 0.129801, 0.120615, 0.144935, 0.086953, 0.088832, 0.045352, 0.044297, 0.023963, 0.025316, 0.026338, 0.023087, 0.011903, 0.018787, 0.023534, 0.040537, 0.033407, 0.032017, 0.046336, 0.026338, 0.034068, 0.067594, 0.056825, 0.051831, 0.059222, 0.058088, 0.100716, 0.191378, 0.243554, 0.264545, 0.167087, 0.102787, 0.100716, 0.106997, 0.094817, 0.106997, 0.083462, 0.137348, 0.158265, 0.170161, 0.288399, 0.301917, 0.288399, 0.275179, 0.25406, 0.209395, 0.268042, 0.243554, 0.194234, 0.206376, 0.281712, 0.398279, 0.51388], '')</t>
  </si>
  <si>
    <t>[23, 24, 26, 27, 28, 29, 30, 276]</t>
  </si>
  <si>
    <t xml:space="preserve">F5RT68|F5RT68_9ENTR Probable phosphatase HMPREF9086_0822 OS=Enterobacter hormaechei ATCC 49162 </t>
  </si>
  <si>
    <t>([0.049374, 0.054297, 0.078022, 0.111485, 0.137348, 0.137348, 0.079919, 0.102787, 0.134866, 0.094817, 0.11371, 0.164327, 0.161087, 0.083462, 0.10481, 0.111485, 0.155435, 0.161087, 0.132295, 0.137348, 0.132295, 0.116183, 0.137348, 0.083462, 0.041405, 0.034884, 0.024393, 0.048328, 0.05306, 0.048328, 0.083462, 0.098513, 0.100716, 0.134866, 0.182256, 0.222385, 0.17593, 0.229226, 0.232838, 0.225814, 0.142424, 0.147574, 0.134866, 0.090864, 0.161087, 0.209395, 0.243554, 0.243554, 0.147574, 0.161087, 0.167087, 0.10481, 0.059222, 0.060549, 0.083462, 0.058088, 0.054297, 0.038042, 0.019401, 0.0198, 0.035586, 0.038042, 0.042364, 0.0704, 0.111485, 0.060549, 0.083462, 0.086953, 0.15008, 0.25406, 0.222385, 0.239899, 0.239899, 0.31487, 0.229226, 0.236433, 0.321458, 0.352862, 0.390993, 0.390993, 0.390993, 0.390993, 0.394753, 0.384043, 0.332115, 0.236433, 0.239899, 0.209395, 0.196879, 0.109221, 0.106997, 0.122885, 0.127496, 0.144935, 0.073402, 0.096677, 0.111485, 0.125101, 0.111485, 0.144935, 0.239899, 0.239899, 0.25031, 0.339168, 0.298791, 0.349426, 0.390993, 0.390993, 0.390993, 0.398279, 0.418646, 0.380708, 0.356642, 0.324872, 0.401658, 0.444081, 0.480142, 0.36309, 0.26085, 0.247041, 0.25031, 0.26085, 0.25406, 0.25406, 0.281712, 0.311707, 0.247041, 0.318242, 0.318242, 0.359901, 0.271506, 0.374039, 0.377384, 0.311707, 0.284882, 0.288399, 0.324872, 0.291804, 0.346032, 0.454136, 0.458154, 0.454136, 0.356642, 0.328603, 0.232838, 0.225814, 0.15008, 0.247041, 0.225814, 0.308712, 0.295083, 0.278302, 0.196879, 0.229226, 0.295083, 0.324872, 0.30533, 0.332115, 0.359901, 0.414856, 0.36309, 0.370445, 0.291804, 0.359901, 0.41194, 0.433034, 0.384043, 0.444081, 0.40511, 0.328603, 0.328603, 0.346032, 0.418646, 0.486429, 0.480142, 0.444081, 0.377384, 0.352862, 0.271506, 0.275179, 0.25031, 0.295083, 0.281712, 0.370445, 0.374039, 0.321458, 0.281712, 0.318242, 0.268042, 0.295083, 0.374039, 0.271506, 0.257454, 0.308712, 0.229226, 0.161087, 0.18812, 0.17593, 0.134866, 0.219301, 0.229226, 0.173081, 0.170161, 0.094817, 0.111485, 0.120615, 0.155435, 0.268042, 0.182256, 0.182256, 0.18812, 0.125101, 0.216401, 0.247041, 0.225814, 0.301917, 0.349426, 0.271506, 0.366687, 0.339168, 0.25031, 0.257454, 0.318242, 0.30533, 0.414856, 0.349426, 0.298791, 0.311707, 0.209395, 0.30533, 0.40511, 0.284882, 0.321458, 0.324872, 0.216401, 0.191378, 0.164327, 0.167087, 0.225814, 0.179055, 0.278302, 0.356642, 0.295083, 0.26085, 0.219301], '')</t>
  </si>
  <si>
    <t xml:space="preserve">F5RT73|F5RT73_9ENTR Sodium:alanine symporter family protein OS=Enterobacter hormaechei ATCC 49162 </t>
  </si>
  <si>
    <t>([0.024393, 0.013265, 0.009096, 0.011903, 0.020876, 0.020522, 0.013821, 0.010131, 0.007495, 0.006374, 0.006245, 0.005503, 0.005249, 0.003864, 0.005249, 0.004976, 0.003701, 0.00292, 0.003963, 0.0028, 0.002881, 0.003671, 0.005011, 0.004689, 0.00359, 0.003405, 0.002761, 0.003864, 0.005223, 0.00558, 0.007645, 0.009294, 0.010926, 0.007495, 0.010221, 0.007091, 0.008156, 0.007645, 0.012727, 0.012727, 0.022306, 0.025316, 0.027463, 0.030003, 0.049374, 0.092881, 0.050641, 0.092881, 0.086953, 0.038042, 0.078022, 0.059222, 0.030611, 0.047319, 0.064632, 0.064632, 0.064632, 0.071867, 0.15008, 0.147574, 0.092881, 0.090864, 0.079919, 0.074921, 0.0704, 0.047319, 0.036378, 0.06184, 0.038042, 0.030003, 0.073402, 0.054297, 0.034884, 0.074921, 0.030003, 0.042364, 0.03976, 0.094817, 0.120615, 0.092881, 0.045352, 0.032677, 0.018787, 0.013265, 0.008895, 0.006421, 0.006894, 0.006795, 0.004611, 0.004315, 0.004775, 0.00407, 0.004513, 0.006142, 0.005223, 0.00515, 0.00407, 0.004388, 0.00389, 0.00407, 0.003366, 0.004513, 0.006988, 0.007259, 0.005992, 0.008276, 0.012727, 0.0198, 0.013821, 0.030611, 0.060549, 0.071867, 0.044297, 0.048328, 0.049374, 0.066181, 0.170161, 0.203355, 0.086953, 0.043307, 0.020876, 0.048328, 0.050641, 0.046336, 0.038858, 0.081712, 0.045352, 0.038858, 0.021816, 0.021381, 0.015344, 0.010131, 0.006374, 0.006142, 0.005223, 0.003757, 0.00292, 0.002727, 0.00231, 0.002276, 0.003177, 0.00359, 0.003341, 0.002336, 0.00155, 0.001541, 0.001692, 0.002327, 0.001675, 0.002366, 0.002881, 0.003461, 0.004431, 0.004414, 0.006482, 0.006421, 0.009096, 0.008276, 0.008409, 0.008409, 0.011518, 0.007259, 0.009015, 0.006194, 0.008895, 0.017138, 0.036378, 0.018106, 0.0198, 0.024826, 0.018415, 0.013265, 0.008002, 0.007031, 0.00777, 0.00558, 0.004611, 0.004611, 0.004414, 0.003053, 0.003079, 0.002349, 0.003461, 0.003478, 0.003757, 0.003821, 0.00359, 0.002482, 0.002761, 0.002662, 0.002078, 0.002366, 0.003298, 0.003864, 0.003431, 0.003431, 0.00515, 0.004835, 0.004208, 0.005378, 0.005378, 0.007495, 0.008075, 0.005683, 0.004135, 0.004135, 0.00359, 0.002761, 0.003053, 0.00246, 0.001692, 0.00231, 0.00155, 0.001649, 0.001383, 0.001906, 0.002581, 0.001602, 0.002688, 0.003212, 0.002761, 0.002727, 0.001967, 0.001967, 0.001936, 0.002138, 0.002727, 0.003177, 0.003405, 0.00292, 0.003997, 0.003997, 0.005011, 0.006142, 0.005872, 0.005623, 0.005223, 0.004431, 0.004513, 0.003079, 0.003109, 0.004135, 0.004976, 0.004976, 0.005992, 0.006482, 0.008624, 0.006421, 0.006533, 0.008002, 0.013613, 0.009401, 0.009294, 0.008276, 0.010221, 0.01204, 0.018415, 0.014315, 0.019401, 0.037156, 0.078022, 0.078022, 0.086953, 0.11371, 0.158265, 0.206376, 0.291804, 0.243554, 0.278302, 0.222385, 0.134866, 0.134866, 0.206376, 0.352862, 0.268042, 0.25406, 0.232838, 0.278302, 0.216401, 0.132295, 0.144935, 0.102787, 0.046336, 0.037156, 0.022306, 0.015694, 0.009483, 0.010372, 0.013821, 0.010372, 0.00777, 0.007877, 0.006374, 0.006245, 0.004921, 0.006619, 0.006567, 0.004315, 0.00359, 0.003607, 0.003405, 0.002366, 0.002761, 0.00407, 0.003014, 0.002705, 0.003997, 0.004414, 0.004358, 0.004161, 0.004513, 0.007091, 0.009401, 0.010509, 0.009096, 0.007495, 0.005086, 0.005318, 0.008075, 0.006988, 0.008723, 0.013265, 0.015078, 0.011518, 0.00962, 0.015694, 0.036378, 0.032017, 0.026338, 0.016021, 0.017138, 0.028695, 0.0198, 0.014315, 0.020876, 0.026338, 0.033407, 0.046336, 0.05306, 0.05306, 0.046336, 0.060549, 0.069024, 0.056825, 0.033407, 0.027463, 0.022306, 0.010926, 0.009401, 0.009977, 0.008525, 0.00543, 0.003671, 0.003701, 0.003109, 0.00292, 0.003053, 0.002623, 0.002396, 0.001808, 0.001335, 0.001391, 0.000906, 0.000498, 0.000721, 0.001374, 0.001748, 0.002211, 0.002211, 0.002211, 0.002138, 0.00231, 0.003478, 0.005086, 0.005799, 0.006194, 0.005992, 0.005932, 0.009187, 0.009401, 0.007645, 0.01204, 0.011342, 0.01204, 0.012727, 0.015694, 0.009015, 0.006988, 0.004899, 0.005683, 0.005734, 0.008075, 0.012727, 0.008895, 0.006142, 0.006142, 0.009015, 0.007031, 0.007091, 0.006567, 0.008075, 0.013016, 0.008624, 0.01204, 0.01204, 0.0198, 0.01227, 0.020522, 0.034068, 0.033407, 0.048328, 0.03976, 0.03976, 0.020876, 0.023087, 0.034068, 0.019401, 0.011518, 0.018415, 0.01078, 0.007315, 0.007422, 0.005249, 0.005683, 0.004775, 0.004835, 0.004835, 0.006482, 0.006482, 0.00558, 0.005223, 0.004646, 0.005799, 0.004388, 0.005799, 0.007177, 0.005872, 0.008723, 0.008409, 0.008409, 0.013437, 0.018106, 0.023963, 0.043307, 0.036378, 0.071867, 0.147574, 0.15008, 0.074921, 0.079919, 0.120615, 0.155435, 0.191378, 0.118441, 0.196879, 0.120615, 0.111485, 0.209395, 0.161087, 0.271506, 0.167087, 0.090864, 0.067594, 0.0704, 0.079919, 0.147574, 0.139895, 0.127496, 0.142424, 0.222385, 0.15284, 0.111485, 0.179055, 0.206376, 0.301917, 0.31487, 0.349426, 0.346032, 0.328603, 0.401658, 0.408655, 0.505461, 0.626927, 0.76285, 0.779859, 0.720929, 0.720929, 0.716283, 0.585406, 0.58069, 0.622677, 0.712013, 0.750527, 0.728858, 0.675549, 0.671169, 0.63748, 0.759478, 0.759478, 0.76285, 0.685117], '')</t>
  </si>
  <si>
    <t>[481, 482, 483, 484, 485, 486, 487, 488, 489, 490, 491, 492, 493, 494, 495, 496, 497, 498, 499, 500]</t>
  </si>
  <si>
    <t xml:space="preserve">F5RT75|F5RT75_9ENTR Deferrochelatase OS=Enterobacter hormaechei ATCC 49162 </t>
  </si>
  <si>
    <t>([0.5017, 0.608892, 0.642678, 0.671169, 0.694846, 0.712013, 0.608892, 0.521092, 0.538167, 0.553315, 0.5017, 0.545602, 0.5017, 0.433034, 0.4292, 0.422041, 0.377384, 0.380708, 0.342579, 0.335645, 0.339168, 0.318242, 0.288399, 0.21291, 0.239899, 0.179055, 0.15284, 0.216401, 0.25406, 0.225814, 0.222385, 0.311707, 0.328603, 0.359901, 0.398279, 0.4292, 0.42561, 0.461924, 0.483068, 0.51388, 0.648219, 0.703578, 0.657645, 0.657645, 0.703578, 0.685117, 0.767246, 0.819762, 0.849326, 0.771762, 0.690604, 0.699094, 0.680603, 0.666105, 0.675549, 0.680603, 0.632174, 0.525368, 0.440853, 0.525368, 0.56648, 0.549308, 0.553315, 0.557691, 0.553315, 0.557691, 0.494003, 0.41194, 0.335645, 0.275179, 0.271506, 0.377384, 0.377384, 0.281712, 0.247041, 0.229226, 0.271506, 0.264545, 0.318242, 0.401658, 0.321458, 0.308712, 0.295083, 0.203355, 0.142424, 0.144935, 0.118441, 0.092881, 0.142424, 0.194234, 0.222385, 0.239899, 0.200174, 0.118441, 0.116183, 0.139895, 0.118441, 0.111485, 0.11371, 0.158265, 0.127496, 0.216401, 0.21291, 0.21291, 0.318242, 0.436924, 0.465241, 0.553315, 0.545602, 0.585406, 0.626927, 0.570702, 0.707965, 0.741537, 0.856457, 0.846163, 0.754692, 0.791621, 0.759478, 0.626927, 0.483068, 0.486429, 0.486429, 0.476583, 0.486429, 0.374039, 0.36309, 0.243554, 0.243554, 0.26085, 0.225814, 0.139895, 0.173081, 0.179055, 0.179055, 0.120615, 0.109221, 0.17593, 0.182256, 0.209395, 0.219301, 0.301917, 0.25031, 0.191378, 0.182256, 0.182256, 0.25406, 0.284882, 0.366687, 0.335645, 0.318242, 0.335645, 0.394753, 0.356642, 0.342579, 0.346032, 0.311707, 0.450668, 0.450668, 0.450668, 0.444081, 0.458154, 0.465241, 0.517562, 0.517562, 0.433034, 0.346032, 0.349426, 0.318242, 0.328603, 0.278302, 0.278302, 0.185198, 0.200174, 0.15284, 0.102787, 0.085092, 0.167087, 0.142424, 0.142424, 0.142424, 0.147574, 0.158265, 0.094817, 0.11371, 0.11371, 0.11371, 0.167087, 0.173081, 0.111485, 0.06312, 0.102787, 0.158265, 0.236433, 0.25406, 0.349426, 0.346032, 0.298791, 0.284882, 0.219301, 0.209395, 0.127496, 0.122885, 0.173081, 0.271506, 0.271506, 0.196879, 0.196879, 0.194234, 0.194234, 0.278302, 0.335645, 0.31487, 0.311707, 0.30533, 0.271506, 0.264545, 0.335645, 0.42561, 0.4292, 0.534167, 0.465241, 0.585406, 0.494003, 0.414856, 0.401658, 0.298791, 0.394753, 0.486429, 0.490133, 0.483068, 0.458154, 0.497853, 0.562014, 0.575842, 0.575842, 0.575842, 0.59508, 0.56648, 0.525368, 0.444081, 0.380708, 0.440853, 0.440853, 0.461924, 0.483068, 0.384043, 0.4292, 0.433034, 0.401658, 0.408655, 0.418646, 0.444081, 0.447574, 0.447574, 0.414856, 0.321458, 0.301917, 0.232838, 0.257454, 0.278302, 0.349426, 0.288399, 0.301917, 0.264545, 0.26085, 0.31487, 0.328603, 0.30533, 0.318242, 0.239899, 0.236433, 0.170161, 0.182256, 0.096677, 0.043307, 0.05306, 0.096677, 0.111485, 0.179055, 0.118441, 0.118441, 0.127496, 0.21291, 0.21291, 0.243554, 0.222385, 0.137348, 0.206376, 0.284882, 0.281712, 0.377384, 0.377384, 0.440853, 0.42561, 0.505461, 0.671169, 0.553315, 0.553315, 0.505461, 0.468512, 0.56648, 0.59014, 0.575842, 0.570702, 0.575842, 0.613573, 0.728858, 0.745909, 0.712013, 0.712013, 0.716283, 0.759478, 0.771762, 0.767246, 0.775545, 0.733139, 0.58069, 0.648219, 0.541878, 0.608892, 0.613573, 0.59917, 0.480142, 0.476583, 0.384043, 0.339168, 0.318242, 0.342579, 0.4292, 0.461924, 0.458154, 0.465241, 0.436924, 0.436924, 0.436924, 0.422041, 0.401658, 0.440853, 0.42561, 0.505461, 0.490133, 0.490133, 0.394753, 0.483068, 0.387226, 0.465241, 0.41194, 0.401658, 0.30533, 0.308712, 0.31487, 0.318242, 0.298791, 0.308712, 0.21291, 0.225814, 0.18812, 0.264545, 0.229226, 0.200174, 0.118441, 0.079919, 0.051831, 0.051831, 0.058088, 0.102787, 0.109221, 0.109221, 0.122885, 0.167087, 0.164327, 0.086953, 0.054297, 0.056825, 0.034884, 0.066181, 0.059222, 0.078022, 0.049374, 0.086953, 0.134866, 0.243554, 0.278302, 0.271506, 0.380708, 0.387226, 0.298791, 0.206376, 0.281712, 0.295083, 0.21291, 0.21291, 0.308712, 0.380708, 0.291804, 0.25031, 0.142424, 0.122885, 0.076542, 0.142424, 0.132295, 0.111485, 0.098513, 0.127496, 0.158265, 0.139895, 0.102787, 0.100716, 0.102787, 0.085092, 0.073402, 0.120615, 0.073402, 0.040537, 0.047319, 0.064632, 0.096677, 0.15008, 0.15008, 0.200174, 0.137348, 0.111485, 0.111485, 0.079919, 0.046336, 0.044297], '')</t>
  </si>
  <si>
    <t>[0, 1, 2, 3, 4, 5, 6, 7, 8, 9, 10, 11, 12, 39, 40, 41, 42, 43, 44, 45, 46, 47, 48, 49, 50, 51, 52, 53, 54, 55, 56, 57, 59, 60, 61, 62, 63, 64, 65, 107, 108, 109, 110, 111, 112, 113, 114, 115, 116, 117, 118, 119, 163, 164, 220, 222, 233, 234, 235, 236, 237, 238, 239, 295, 296, 297, 298, 299, 301, 302, 303, 304, 305, 306, 307, 308, 309, 310, 311, 312, 313, 314, 315, 316, 317, 318, 319, 320, 321, 322, 340]</t>
  </si>
  <si>
    <t>89)</t>
  </si>
  <si>
    <t xml:space="preserve">F5RT77|F5RT77_9ENTR Ferrous iron permease EfeU OS=Enterobacter hormaechei ATCC 49162 </t>
  </si>
  <si>
    <t>([0.002396, 0.003461, 0.002688, 0.003924, 0.004388, 0.004736, 0.003924, 0.003405, 0.003177, 0.003804, 0.003341, 0.002761, 0.003727, 0.004775, 0.003079, 0.003276, 0.004513, 0.006374, 0.00777, 0.012491, 0.012491, 0.011342, 0.011342, 0.011903, 0.007315, 0.008409, 0.006988, 0.008409, 0.008525, 0.008276, 0.008409, 0.009015, 0.008156, 0.006421, 0.005734, 0.007422, 0.00962, 0.006421, 0.005623, 0.003821, 0.003804, 0.002662, 0.002688, 0.001855, 0.001778, 0.001778, 0.001872, 0.002688, 0.003405, 0.004736, 0.006245, 0.006701, 0.005872, 0.010221, 0.018415, 0.023534, 0.034068, 0.046336, 0.111485, 0.071867, 0.06184, 0.0704, 0.139895, 0.067594, 0.078022, 0.118441, 0.137348, 0.060549, 0.03976, 0.020876, 0.009728, 0.006533, 0.004315, 0.006701, 0.004483, 0.003727, 0.002761, 0.001649, 0.001155, 0.000799, 0.001288, 0.002057, 0.001383, 0.001374, 0.002014, 0.002761, 0.002396, 0.003212, 0.003431, 0.003924, 0.003607, 0.005872, 0.008723, 0.011518, 0.00777, 0.01204, 0.017797, 0.023087, 0.026338, 0.054297, 0.081712, 0.083462, 0.090864, 0.15008, 0.15284, 0.15284, 0.078022, 0.106997, 0.050641, 0.043307, 0.028695, 0.042364, 0.021816, 0.010372, 0.007495, 0.009096, 0.006482, 0.005503, 0.006194, 0.009977, 0.009728, 0.006533, 0.007031, 0.006533, 0.005086, 0.003461, 0.00231, 0.002211, 0.001687, 0.002211, 0.002727, 0.002194, 0.002623, 0.003555, 0.00558, 0.006482, 0.007315, 0.006701, 0.005683, 0.006374, 0.006533, 0.004646, 0.006619, 0.005503, 0.004689, 0.004414, 0.006701, 0.007315, 0.009483, 0.017447, 0.017447, 0.013437, 0.017138, 0.00962, 0.009401, 0.005623, 0.00515, 0.003701, 0.003607, 0.003512, 0.003177, 0.00283, 0.002761, 0.002761, 0.002276, 0.002761, 0.002761, 0.002761, 0.003478, 0.002555, 0.00155, 0.001786, 0.001692, 0.00243, 0.003405, 0.002435, 0.002482, 0.002503, 0.002555, 0.002688, 0.002976, 0.002581, 0.002336, 0.003366, 0.00243, 0.003053, 0.002512, 0.00359, 0.003177, 0.002503, 0.003821, 0.005086, 0.003405, 0.004577, 0.004775, 0.004358, 0.005992, 0.006482, 0.006482, 0.009728, 0.015344, 0.011342, 0.014586, 0.019401, 0.01204, 0.016826, 0.010131, 0.013265, 0.008156, 0.009187, 0.016826, 0.01078, 0.008409, 0.014586, 0.016021, 0.013437, 0.016257, 0.009483, 0.017138, 0.032677, 0.031287, 0.017138, 0.020522, 0.022667, 0.020876, 0.018106, 0.010926, 0.023534, 0.011669, 0.022667, 0.027463, 0.026338, 0.058088, 0.11371, 0.0704, 0.06184, 0.076542, 0.046336, 0.071867, 0.046336, 0.022667, 0.010372, 0.010372, 0.010131, 0.006421, 0.004899, 0.007877, 0.011342, 0.007555, 0.00777, 0.005378, 0.003341, 0.002482, 0.001786, 0.002117, 0.003053, 0.003079, 0.002881, 0.00389, 0.004358, 0.005318, 0.007877, 0.013437, 0.025316, 0.031287, 0.048328, 0.102787, 0.069024, 0.073402, 0.125101, 0.21291, 0.324872, 0.5017, 0.648219, 0.767246, 0.699094, 0.608892], '')</t>
  </si>
  <si>
    <t>[272, 273, 274, 275, 276]</t>
  </si>
  <si>
    <t xml:space="preserve">F5RT80|F5RT80_9ENTR Sodium/proline symporter OS=Enterobacter hormaechei ATCC 49162 </t>
  </si>
  <si>
    <t>([0.008409, 0.006142, 0.00558, 0.004161, 0.003461, 0.002623, 0.003461, 0.003461, 0.003053, 0.002662, 0.002435, 0.002976, 0.002336, 0.002396, 0.002138, 0.001434, 0.001335, 0.001572, 0.002366, 0.003053, 0.003079, 0.003053, 0.004247, 0.00543, 0.00558, 0.005503, 0.005734, 0.005734, 0.006988, 0.009977, 0.015694, 0.014586, 0.014586, 0.034884, 0.045352, 0.034068, 0.071867, 0.05306, 0.025762, 0.023963, 0.018106, 0.016826, 0.026892, 0.024393, 0.024393, 0.034068, 0.066181, 0.129801, 0.067594, 0.033407, 0.017447, 0.013265, 0.024393, 0.013437, 0.013437, 0.018415, 0.023087, 0.01227, 0.008804, 0.008895, 0.008895, 0.010372, 0.007091, 0.008156, 0.009187, 0.008723, 0.007422, 0.005378, 0.004736, 0.004689, 0.006482, 0.006421, 0.008075, 0.006194, 0.008895, 0.006894, 0.005011, 0.004161, 0.005992, 0.006421, 0.009187, 0.006482, 0.005086, 0.006245, 0.006374, 0.005872, 0.004315, 0.005932, 0.006374, 0.007031, 0.010672, 0.01227, 0.017447, 0.017797, 0.030611, 0.033407, 0.033407, 0.030611, 0.066181, 0.028695, 0.067594, 0.073402, 0.069024, 0.049374, 0.0704, 0.0704, 0.069024, 0.060549, 0.071867, 0.127496, 0.144935, 0.132295, 0.11371, 0.078022, 0.036378, 0.033407, 0.017138, 0.012727, 0.023087, 0.017447, 0.018106, 0.010509, 0.006988, 0.007259, 0.008002, 0.00515, 0.00359, 0.003701, 0.003924, 0.002555, 0.002138, 0.001722, 0.001722, 0.001709, 0.001692, 0.001855, 0.001597, 0.002327, 0.002688, 0.002727, 0.00231, 0.002117, 0.002881, 0.00389, 0.005503, 0.005086, 0.007495, 0.009401, 0.009483, 0.009187, 0.017447, 0.024826, 0.024826, 0.014075, 0.009187, 0.01204, 0.018415, 0.018415, 0.014783, 0.014783, 0.015694, 0.016021, 0.017797, 0.009294, 0.009865, 0.006142, 0.007259, 0.007259, 0.009015, 0.005623, 0.005734, 0.004646, 0.00359, 0.003963, 0.004135, 0.005683, 0.006619, 0.006894, 0.006142, 0.007177, 0.007091, 0.006795, 0.006701, 0.008002, 0.008075, 0.005086, 0.006619, 0.006078, 0.004431, 0.003276, 0.004899, 0.007495, 0.006567, 0.006142, 0.004835, 0.004736, 0.003177, 0.003177, 0.002366, 0.003014, 0.00283, 0.002211, 0.00225, 0.003405, 0.00389, 0.003864, 0.006245, 0.00558, 0.00558, 0.00777, 0.01204, 0.011669, 0.009977, 0.009015, 0.016528, 0.028107, 0.032017, 0.083462, 0.05306, 0.043307, 0.044297, 0.044297, 0.049374, 0.054297, 0.020165, 0.013265, 0.018787, 0.00962, 0.00962, 0.015694, 0.009401, 0.007315, 0.007259, 0.00558, 0.007877, 0.005086, 0.004835, 0.004483, 0.002881, 0.003478, 0.004921, 0.00543, 0.005378, 0.005503, 0.003821, 0.004976, 0.006567, 0.005011, 0.005932, 0.006619, 0.005932, 0.008895, 0.010926, 0.01078, 0.017138, 0.018415, 0.018415, 0.01204, 0.022306, 0.038858, 0.040537, 0.040537, 0.017447, 0.017138, 0.023087, 0.049374, 0.035586, 0.024826, 0.028695, 0.021381, 0.018106, 0.013016, 0.009977, 0.010131, 0.008804, 0.006894, 0.005872, 0.006245, 0.008156, 0.005378, 0.004135, 0.003963, 0.002761, 0.003461, 0.002482, 0.001906, 0.001936, 0.002727, 0.003405, 0.005086, 0.006245, 0.008156, 0.010221, 0.01227, 0.010221, 0.008895, 0.013016, 0.016826, 0.030003, 0.023534, 0.064632, 0.15008, 0.096677, 0.086953, 0.056825, 0.132295, 0.15008, 0.109221, 0.10481, 0.058088, 0.023963, 0.014315, 0.014783, 0.022306, 0.013437, 0.009728, 0.011518, 0.010672, 0.007031, 0.004835, 0.003997, 0.003701, 0.003246, 0.00292, 0.00316, 0.003804, 0.003177, 0.003405, 0.003246, 0.003109, 0.00407, 0.003997, 0.005992, 0.004577, 0.004358, 0.004208, 0.004247, 0.003757, 0.003053, 0.004161, 0.005623, 0.006795, 0.004899, 0.005799, 0.008895, 0.015078, 0.01078, 0.008156, 0.011342, 0.01227, 0.007422, 0.005086, 0.007177, 0.007422, 0.010131, 0.008276, 0.01227, 0.022667, 0.038858, 0.074921, 0.035586, 0.021381, 0.016528, 0.018787, 0.017447, 0.015694, 0.008156, 0.009728, 0.011106, 0.007259, 0.007177, 0.008525, 0.01078, 0.007091, 0.005378, 0.004513, 0.003701, 0.003727, 0.002555, 0.002276, 0.001722, 0.002662, 0.003864, 0.005318, 0.007315, 0.007555, 0.005799, 0.006421, 0.007645, 0.007259, 0.008075, 0.009294, 0.008525, 0.008624, 0.009096, 0.010672, 0.013437, 0.01204, 0.01227, 0.017797, 0.018106, 0.011342, 0.010509, 0.010509, 0.007315, 0.00543, 0.003864, 0.003366, 0.004483, 0.003512, 0.00407, 0.003924, 0.003924, 0.005683, 0.005378, 0.007422, 0.008895, 0.009294, 0.017447, 0.013821, 0.010221, 0.010221, 0.020165, 0.015344, 0.008525, 0.00777, 0.010372, 0.014315, 0.019109, 0.020522, 0.021381, 0.016021, 0.017138, 0.010926, 0.010926, 0.015344, 0.008409, 0.007091, 0.005086, 0.003757, 0.004315, 0.004315, 0.003461, 0.003701, 0.003177, 0.00316, 0.004646, 0.004646, 0.00359, 0.003341, 0.002155, 0.002705, 0.003757, 0.003461, 0.004513, 0.003276, 0.00246, 0.00283, 0.002155, 0.002761, 0.002705, 0.001906, 0.002688, 0.00389, 0.003276, 0.004835, 0.006619, 0.005378, 0.005249, 0.005623, 0.008409, 0.014783, 0.015344, 0.008804, 0.011518, 0.01227, 0.017797, 0.031287, 0.040537, 0.094817, 0.045352, 0.094817, 0.185198, 0.147574, 0.167087, 0.236433, 0.203355, 0.209395, 0.15008, 0.164327, 0.229226, 0.239899, 0.216401, 0.18812, 0.311707, 0.342579, 0.301917, 0.335645, 0.288399, 0.324872, 0.298791, 0.497853], '')</t>
  </si>
  <si>
    <t xml:space="preserve">F5RT84|F5RT84_9ENTR Pyrimidine monooxygenase RutA OS=Enterobacter hormaechei ATCC 49162 </t>
  </si>
  <si>
    <t>([0.022306, 0.040537, 0.059222, 0.032017, 0.020876, 0.014586, 0.019401, 0.026892, 0.037156, 0.037156, 0.058088, 0.090864, 0.045352, 0.06184, 0.073402, 0.118441, 0.118441, 0.196879, 0.102787, 0.185198, 0.182256, 0.142424, 0.078022, 0.050641, 0.102787, 0.167087, 0.219301, 0.25031, 0.239899, 0.137348, 0.167087, 0.073402, 0.073402, 0.0704, 0.076542, 0.035586, 0.033407, 0.048328, 0.023963, 0.041405, 0.021816, 0.022306, 0.026892, 0.023087, 0.034884, 0.032017, 0.032017, 0.041405, 0.040537, 0.020522, 0.020876, 0.022667, 0.044297, 0.044297, 0.05306, 0.074921, 0.125101, 0.06312, 0.092881, 0.090864, 0.066181, 0.096677, 0.094817, 0.054297, 0.092881, 0.074921, 0.048328, 0.050641, 0.047319, 0.041405, 0.050641, 0.10481, 0.058088, 0.030611, 0.023534, 0.042364, 0.030003, 0.025316, 0.054297, 0.030003, 0.055536, 0.044297, 0.067594, 0.079919, 0.11371, 0.083462, 0.069024, 0.085092, 0.083462, 0.06184, 0.049374, 0.083462, 0.078022, 0.078022, 0.15284, 0.17593, 0.109221, 0.127496, 0.15284, 0.15008, 0.229226, 0.127496, 0.203355, 0.125101, 0.11371, 0.083462, 0.092881, 0.139895, 0.164327, 0.094817, 0.139895, 0.161087, 0.191378, 0.206376, 0.18812, 0.196879, 0.216401, 0.25031, 0.257454, 0.179055, 0.109221, 0.127496, 0.225814, 0.236433, 0.311707, 0.200174, 0.179055, 0.232838, 0.232838, 0.236433, 0.229226, 0.225814, 0.139895, 0.0704, 0.06312, 0.134866, 0.064632, 0.038858, 0.059222, 0.040537, 0.040537, 0.073402, 0.066181, 0.038858, 0.021816, 0.020522, 0.036378, 0.074921, 0.073402, 0.0704, 0.073402, 0.071867, 0.064632, 0.120615, 0.200174, 0.11371, 0.051831, 0.100716, 0.111485, 0.106997, 0.158265, 0.167087, 0.164327, 0.111485, 0.170161, 0.281712, 0.295083, 0.332115, 0.324872, 0.275179, 0.311707, 0.257454, 0.356642, 0.308712, 0.236433, 0.158265, 0.229226, 0.339168, 0.349426, 0.394753, 0.394753, 0.356642, 0.433034, 0.390993, 0.472492, 0.370445, 0.339168, 0.298791, 0.26085, 0.179055, 0.206376, 0.191378, 0.142424, 0.158265, 0.122885, 0.125101, 0.10481, 0.125101, 0.118441, 0.109221, 0.078022, 0.078022, 0.094817, 0.111485, 0.120615, 0.092881, 0.092881, 0.079919, 0.11371, 0.120615, 0.167087, 0.167087, 0.155435, 0.203355, 0.18812, 0.308712, 0.352862, 0.42561, 0.436924, 0.436924, 0.440853, 0.497853, 0.483068, 0.494003, 0.401658, 0.4292, 0.454136, 0.465241, 0.433034, 0.328603, 0.219301, 0.209395, 0.182256, 0.125101, 0.137348, 0.15008, 0.15008, 0.17593, 0.21291, 0.21291, 0.194234, 0.167087, 0.167087, 0.144935, 0.132295, 0.118441, 0.134866, 0.137348, 0.137348, 0.17593, 0.257454, 0.36309, 0.374039, 0.444081, 0.541878, 0.604312, 0.553315, 0.450668, 0.447574, 0.359901, 0.275179, 0.308712, 0.356642, 0.374039, 0.401658, 0.332115, 0.40511, 0.394753, 0.398279, 0.497853, 0.5017, 0.486429, 0.458154, 0.5017, 0.490133, 0.490133, 0.408655, 0.436924, 0.529623, 0.486429, 0.538167, 0.648219, 0.690604, 0.666105, 0.648219, 0.604312, 0.626927, 0.653063, 0.529623, 0.541878, 0.494003, 0.497853, 0.505461, 0.458154, 0.387226, 0.384043, 0.374039, 0.342579, 0.318242, 0.30533, 0.288399, 0.291804, 0.278302, 0.206376, 0.139895, 0.15008, 0.194234, 0.196879, 0.164327, 0.21291, 0.15284, 0.219301, 0.219301, 0.191378, 0.281712, 0.339168, 0.281712, 0.209395, 0.225814, 0.25406, 0.158265, 0.222385, 0.26085, 0.167087, 0.134866, 0.200174, 0.191378, 0.125101, 0.18812, 0.216401, 0.15008, 0.200174, 0.18812, 0.182256, 0.142424, 0.134866, 0.164327, 0.15284, 0.185198, 0.268042, 0.206376, 0.30533, 0.264545, 0.25406, 0.278302, 0.390993, 0.359901, 0.301917, 0.366687, 0.339168, 0.359901, 0.401658, 0.374039, 0.332115, 0.31487, 0.380708, 0.342579, 0.268042, 0.335645, 0.356642, 0.30533, 0.370445, 0.342579], '')</t>
  </si>
  <si>
    <t>[254, 255, 256, 270, 273, 278, 280, 281, 282, 283, 284, 285, 286, 287, 288, 289, 292]</t>
  </si>
  <si>
    <t xml:space="preserve">F5RT85|F5RT85_9ENTR Ureidoacrylate amidohydrolase RutB OS=Enterobacter hormaechei ATCC 49162 </t>
  </si>
  <si>
    <t>([0.370445, 0.41194, 0.275179, 0.328603, 0.31487, 0.359901, 0.387226, 0.40511, 0.387226, 0.321458, 0.26085, 0.243554, 0.17593, 0.185198, 0.216401, 0.225814, 0.268042, 0.236433, 0.125101, 0.092881, 0.111485, 0.173081, 0.170161, 0.264545, 0.164327, 0.125101, 0.127496, 0.078022, 0.066181, 0.079919, 0.067594, 0.122885, 0.122885, 0.170161, 0.134866, 0.17593, 0.17593, 0.194234, 0.164327, 0.170161, 0.21291, 0.225814, 0.15008, 0.147574, 0.15284, 0.209395, 0.222385, 0.203355, 0.25406, 0.25031, 0.25406, 0.328603, 0.281712, 0.346032, 0.30533, 0.25406, 0.167087, 0.094817, 0.042364, 0.032677, 0.06184, 0.059222, 0.054297, 0.05306, 0.058088, 0.060549, 0.078022, 0.066181, 0.042364, 0.059222, 0.058088, 0.058088, 0.0704, 0.102787, 0.102787, 0.127496, 0.225814, 0.324872, 0.301917, 0.394753, 0.5017, 0.486429, 0.486429, 0.450668, 0.461924, 0.444081, 0.436924, 0.380708, 0.480142, 0.570702, 0.545602, 0.63748, 0.666105, 0.545602, 0.521092, 0.521092, 0.534167, 0.40511, 0.301917, 0.380708, 0.377384, 0.380708, 0.384043, 0.278302, 0.318242, 0.308712, 0.324872, 0.229226, 0.203355, 0.21291, 0.173081, 0.106997, 0.056825, 0.06184, 0.120615, 0.132295, 0.132295, 0.137348, 0.134866, 0.15008, 0.111485, 0.137348, 0.132295, 0.155435, 0.239899, 0.139895, 0.219301, 0.209395, 0.191378, 0.15284, 0.15284, 0.18812, 0.30533, 0.284882, 0.264545, 0.239899, 0.132295, 0.079919, 0.071867, 0.120615, 0.170161, 0.25406, 0.142424, 0.144935, 0.118441, 0.0704, 0.085092, 0.042364, 0.043307, 0.090864, 0.102787, 0.078022, 0.078022, 0.0704, 0.078022, 0.044297, 0.029376, 0.058088, 0.098513, 0.102787, 0.06312, 0.06312, 0.067594, 0.120615, 0.06184, 0.031287, 0.032677, 0.056825, 0.064632, 0.030611, 0.030611, 0.035586, 0.028107, 0.017138, 0.017447, 0.027463, 0.035586, 0.059222, 0.049374, 0.055536, 0.043307, 0.074921, 0.092881, 0.090864, 0.042364, 0.0704, 0.142424, 0.209395, 0.164327, 0.219301, 0.239899, 0.132295, 0.196879, 0.170161, 0.271506, 0.257454, 0.137348, 0.079919, 0.078022, 0.042364, 0.024826, 0.029376, 0.030003, 0.016528, 0.016528, 0.035586, 0.020522, 0.012727, 0.014075, 0.013821, 0.010372, 0.016826, 0.040537, 0.046336, 0.047319, 0.033407, 0.031287, 0.037156, 0.064632, 0.050641, 0.078022, 0.10481, 0.086953, 0.06312, 0.088832, 0.059222, 0.035586, 0.090864, 0.147574], '')</t>
  </si>
  <si>
    <t>[80, 89, 90, 91, 92, 93, 94, 95, 96]</t>
  </si>
  <si>
    <t xml:space="preserve">F5RT86|F5RT86_9ENTR 3-aminoacrylate deaminase RutC OS=Enterobacter hormaechei ATCC 49162 </t>
  </si>
  <si>
    <t>([0.366687, 0.390993, 0.42561, 0.486429, 0.41194, 0.387226, 0.444081, 0.332115, 0.281712, 0.332115, 0.352862, 0.401658, 0.288399, 0.268042, 0.281712, 0.346032, 0.356642, 0.370445, 0.25031, 0.164327, 0.161087, 0.155435, 0.164327, 0.098513, 0.098513, 0.074921, 0.100716, 0.081712, 0.164327, 0.232838, 0.219301, 0.158265, 0.106997, 0.094817, 0.069024, 0.069024, 0.073402, 0.127496, 0.173081, 0.229226, 0.311707, 0.318242, 0.321458, 0.311707, 0.332115, 0.222385, 0.352862, 0.342579, 0.264545, 0.239899, 0.232838, 0.161087, 0.147574, 0.225814, 0.335645, 0.387226, 0.377384, 0.36309, 0.342579, 0.308712, 0.36309, 0.366687, 0.291804, 0.291804, 0.18812, 0.264545, 0.349426, 0.239899, 0.142424, 0.142424, 0.15284, 0.161087, 0.15008, 0.219301, 0.206376, 0.125101, 0.125101, 0.10481, 0.060549, 0.064632, 0.096677, 0.048328, 0.024826, 0.031287, 0.034884, 0.035586, 0.017797, 0.020522, 0.034068, 0.074921, 0.118441, 0.132295, 0.100716, 0.158265, 0.090864, 0.05306, 0.056825, 0.074921, 0.059222, 0.100716, 0.055536, 0.030611, 0.049374, 0.10481, 0.134866, 0.096677, 0.109221, 0.134866, 0.129801, 0.078022, 0.058088, 0.06184, 0.033407, 0.033407, 0.032017, 0.036378, 0.046336, 0.074921, 0.054297, 0.0704, 0.054297, 0.078022, 0.10481, 0.086953, 0.049374, 0.030003, 0.028107, 0.049374], '')</t>
  </si>
  <si>
    <t xml:space="preserve">F5RT87|F5RT87_9ENTR Putative carbamate hydrolase RutD OS=Enterobacter hormaechei ATCC 49162 </t>
  </si>
  <si>
    <t>([0.161087, 0.194234, 0.17593, 0.25406, 0.18812, 0.139895, 0.10481, 0.069024, 0.042364, 0.042364, 0.05306, 0.041405, 0.041405, 0.069024, 0.067594, 0.122885, 0.120615, 0.054297, 0.023963, 0.012727, 0.028107, 0.038858, 0.023087, 0.023534, 0.015344, 0.014315, 0.020165, 0.032677, 0.066181, 0.066181, 0.088832, 0.059222, 0.067594, 0.038042, 0.020876, 0.023087, 0.024826, 0.024826, 0.046336, 0.088832, 0.144935, 0.132295, 0.134866, 0.239899, 0.291804, 0.346032, 0.342579, 0.377384, 0.390993, 0.384043, 0.380708, 0.380708, 0.359901, 0.394753, 0.486429, 0.549308, 0.490133, 0.5017, 0.529623, 0.433034, 0.433034, 0.342579, 0.298791, 0.196879, 0.170161, 0.17593, 0.139895, 0.219301, 0.111485, 0.06312, 0.056825, 0.058088, 0.031287, 0.035586, 0.028107, 0.028107, 0.038858, 0.038858, 0.020522, 0.017797, 0.024393, 0.014586, 0.016257, 0.019401, 0.019401, 0.019401, 0.013613, 0.013613, 0.009015, 0.015078, 0.022306, 0.026338, 0.056825, 0.079919, 0.0704, 0.059222, 0.048328, 0.027463, 0.022306, 0.020165, 0.013821, 0.017797, 0.028695, 0.023963, 0.014586, 0.024826, 0.015078, 0.019109, 0.019109, 0.034068, 0.032677, 0.031287, 0.025762, 0.013265, 0.009187, 0.014315, 0.016826, 0.0198, 0.038042, 0.060549, 0.069024, 0.06312, 0.059222, 0.048328, 0.090864, 0.15008, 0.122885, 0.206376, 0.179055, 0.127496, 0.086953, 0.094817, 0.078022, 0.083462, 0.185198, 0.219301, 0.118441, 0.111485, 0.060549, 0.064632, 0.05306, 0.096677, 0.090864, 0.0704, 0.071867, 0.059222, 0.060549, 0.059222, 0.069024, 0.083462, 0.086953, 0.142424, 0.106997, 0.142424, 0.15008, 0.10481, 0.100716, 0.158265, 0.15284, 0.209395, 0.185198, 0.116183, 0.11371, 0.18812, 0.225814, 0.257454, 0.301917, 0.21291, 0.164327, 0.139895, 0.139895, 0.142424, 0.129801, 0.132295, 0.0704, 0.064632, 0.083462, 0.118441, 0.147574, 0.125101, 0.147574, 0.15284, 0.268042, 0.229226, 0.203355, 0.111485, 0.074921, 0.0704, 0.059222, 0.122885, 0.083462, 0.088832, 0.085092, 0.045352, 0.025762, 0.044297, 0.035586, 0.035586, 0.046336, 0.025762, 0.032677, 0.022667, 0.025762, 0.024826, 0.020165, 0.013016, 0.023534, 0.029376, 0.032677, 0.040537, 0.034068, 0.043307, 0.042364, 0.045352, 0.100716, 0.194234, 0.173081, 0.200174, 0.194234, 0.191378, 0.206376, 0.25406, 0.31487, 0.298791, 0.301917, 0.366687, 0.490133, 0.461924, 0.377384, 0.374039, 0.390993, 0.390993, 0.440853, 0.465241, 0.575842, 0.545602, 0.41194, 0.454136, 0.461924, 0.394753, 0.311707, 0.301917, 0.346032, 0.346032, 0.257454, 0.232838, 0.229226, 0.158265, 0.122885, 0.219301, 0.203355, 0.301917, 0.311707, 0.324872, 0.268042, 0.179055, 0.147574, 0.236433, 0.194234, 0.158265, 0.196879, 0.264545, 0.346032, 0.295083, 0.257454, 0.359901], '')</t>
  </si>
  <si>
    <t>[55, 57, 58, 234, 235]</t>
  </si>
  <si>
    <t xml:space="preserve">F5RT88|F5RT88_9ENTR Probable malonic semialdehyde reductase RutE OS=Enterobacter hormaechei ATCC 49162 </t>
  </si>
  <si>
    <t>([0.384043, 0.42561, 0.332115, 0.209395, 0.257454, 0.298791, 0.295083, 0.311707, 0.342579, 0.356642, 0.387226, 0.4292, 0.335645, 0.243554, 0.281712, 0.284882, 0.301917, 0.219301, 0.239899, 0.275179, 0.370445, 0.359901, 0.278302, 0.346032, 0.468512, 0.380708, 0.278302, 0.311707, 0.243554, 0.200174, 0.200174, 0.111485, 0.109221, 0.209395, 0.284882, 0.271506, 0.318242, 0.301917, 0.288399, 0.288399, 0.30533, 0.257454, 0.243554, 0.243554, 0.196879, 0.100716, 0.116183, 0.185198, 0.170161, 0.271506, 0.328603, 0.339168, 0.433034, 0.454136, 0.418646, 0.332115, 0.332115, 0.390993, 0.349426, 0.339168, 0.339168, 0.30533, 0.332115, 0.349426, 0.346032, 0.422041, 0.525368, 0.608892, 0.51388, 0.51388, 0.450668, 0.458154, 0.390993, 0.40511, 0.352862, 0.278302, 0.295083, 0.271506, 0.147574, 0.179055, 0.247041, 0.275179, 0.17593, 0.102787, 0.109221, 0.167087, 0.094817, 0.116183, 0.127496, 0.127496, 0.067594, 0.098513, 0.079919, 0.116183, 0.118441, 0.118441, 0.17593, 0.225814, 0.164327, 0.158265, 0.15284, 0.15284, 0.134866, 0.257454, 0.370445, 0.268042, 0.243554, 0.342579, 0.321458, 0.308712, 0.356642, 0.352862, 0.318242, 0.332115, 0.324872, 0.311707, 0.30533, 0.321458, 0.298791, 0.366687, 0.384043, 0.298791, 0.222385, 0.132295, 0.094817, 0.050641, 0.081712, 0.081712, 0.043307, 0.041405, 0.024393, 0.031287, 0.066181, 0.069024, 0.078022, 0.06312, 0.06312, 0.079919, 0.035586, 0.046336, 0.055536, 0.111485, 0.167087, 0.182256, 0.298791, 0.298791, 0.346032, 0.239899, 0.167087, 0.247041, 0.247041, 0.332115, 0.239899, 0.158265, 0.15284, 0.127496, 0.164327, 0.106997, 0.064632, 0.076542, 0.076542, 0.043307, 0.038858, 0.021816, 0.032677, 0.032677, 0.030003, 0.034068, 0.066181, 0.086953, 0.043307, 0.043307, 0.040537, 0.038858, 0.079919, 0.079919, 0.048328, 0.046336, 0.036378, 0.0704, 0.125101, 0.096677, 0.100716, 0.100716, 0.111485, 0.088832, 0.069024, 0.073402, 0.060549, 0.047319, 0.060549, 0.106997, 0.079919, 0.059222, 0.10481, 0.049374], '')</t>
  </si>
  <si>
    <t>[66, 67, 68, 69]</t>
  </si>
  <si>
    <t xml:space="preserve">F5RT95|F5RT95_9ENTR NAD(P)H dehydrogenase (quinone) OS=Enterobacter hormaechei ATCC 49162 </t>
  </si>
  <si>
    <t>([0.007315, 0.005872, 0.00777, 0.01078, 0.008895, 0.013437, 0.019109, 0.018415, 0.0198, 0.026892, 0.028695, 0.026338, 0.026338, 0.031287, 0.046336, 0.06312, 0.098513, 0.158265, 0.191378, 0.301917, 0.298791, 0.288399, 0.41194, 0.356642, 0.291804, 0.318242, 0.291804, 0.295083, 0.281712, 0.346032, 0.36309, 0.401658, 0.41194, 0.454136, 0.398279, 0.422041, 0.42561, 0.308712, 0.271506, 0.324872, 0.281712, 0.281712, 0.342579, 0.311707, 0.377384, 0.447574, 0.525368, 0.494003, 0.521092, 0.521092, 0.454136, 0.433034, 0.461924, 0.525368, 0.545602, 0.494003, 0.433034, 0.483068, 0.486429, 0.541878, 0.51388, 0.461924, 0.380708, 0.284882, 0.288399, 0.288399, 0.311707, 0.30533, 0.342579, 0.21291, 0.278302, 0.318242, 0.271506, 0.239899, 0.229226, 0.216401, 0.25031, 0.288399, 0.278302, 0.278302, 0.191378, 0.232838, 0.321458, 0.408655, 0.509769, 0.509769, 0.42561, 0.308712, 0.271506, 0.264545, 0.359901, 0.332115, 0.243554, 0.200174, 0.200174, 0.196879, 0.127496, 0.139895, 0.134866, 0.094817, 0.098513, 0.15008, 0.137348, 0.134866, 0.132295, 0.137348, 0.137348, 0.200174, 0.281712, 0.321458, 0.346032, 0.356642, 0.390993, 0.390993, 0.486429, 0.486429, 0.497853, 0.494003, 0.534167, 0.541878, 0.521092, 0.604312, 0.613573, 0.622677, 0.613573, 0.562014, 0.494003, 0.418646, 0.359901, 0.398279, 0.311707, 0.291804, 0.194234, 0.191378, 0.236433, 0.239899, 0.264545, 0.191378, 0.182256, 0.191378, 0.139895, 0.196879, 0.236433, 0.17593, 0.173081, 0.173081, 0.206376, 0.264545, 0.374039, 0.342579, 0.308712, 0.352862, 0.356642, 0.450668, 0.370445, 0.366687, 0.356642, 0.332115, 0.418646, 0.509769, 0.490133, 0.562014, 0.575842, 0.613573, 0.690604, 0.694846, 0.724957, 0.750527, 0.653063, 0.59508, 0.613573, 0.575842, 0.622677, 0.505461, 0.51388, 0.608892, 0.685117, 0.56648, 0.5017, 0.454136, 0.454136, 0.384043, 0.349426, 0.332115, 0.288399, 0.216401, 0.21291, 0.194234, 0.15008, 0.191378, 0.167087, 0.219301, 0.222385, 0.182256, 0.268042, 0.216401, 0.179055, 0.10481], '')</t>
  </si>
  <si>
    <t>[46, 48, 49, 53, 54, 59, 60, 84, 85, 118, 119, 120, 121, 122, 123, 124, 125, 159, 161, 162, 163, 164, 165, 166, 167, 168, 169, 170, 171, 172, 173, 174, 175, 176, 177, 178]</t>
  </si>
  <si>
    <t xml:space="preserve">F5RTA1|F5RTA1_9ENTR Small-conductance mechanosensitive channel OS=Enterobacter hormaechei ATCC 49162 </t>
  </si>
  <si>
    <t>([0.006078, 0.004646, 0.00543, 0.006245, 0.005683, 0.007177, 0.008002, 0.006482, 0.008002, 0.009728, 0.008624, 0.008804, 0.007877, 0.008409, 0.013821, 0.021816, 0.038042, 0.038042, 0.094817, 0.120615, 0.225814, 0.298791, 0.42561, 0.458154, 0.458154, 0.549308, 0.562014, 0.51388, 0.538167, 0.440853, 0.332115, 0.4292, 0.468512, 0.541878, 0.42561, 0.321458, 0.288399, 0.196879, 0.236433, 0.17593, 0.167087, 0.081712, 0.078022, 0.041405, 0.043307, 0.055536, 0.069024, 0.073402, 0.122885, 0.194234, 0.209395, 0.232838, 0.225814, 0.134866, 0.111485, 0.191378, 0.264545, 0.21291, 0.295083, 0.301917, 0.216401, 0.222385, 0.349426, 0.31487, 0.40511, 0.324872, 0.31487, 0.295083, 0.308712, 0.203355, 0.200174, 0.196879, 0.21291, 0.243554, 0.271506, 0.278302, 0.26085, 0.161087, 0.257454, 0.268042, 0.257454, 0.377384, 0.366687, 0.264545, 0.206376, 0.142424, 0.167087, 0.182256, 0.170161, 0.144935, 0.25406, 0.18812, 0.216401, 0.196879, 0.10481, 0.161087, 0.164327, 0.167087, 0.268042, 0.164327, 0.167087, 0.170161, 0.170161, 0.179055, 0.271506, 0.268042, 0.346032, 0.295083, 0.288399, 0.291804, 0.257454, 0.196879, 0.271506, 0.30533, 0.321458, 0.318242, 0.275179, 0.257454, 0.206376, 0.206376, 0.264545, 0.26085, 0.239899, 0.18812, 0.15284, 0.081712, 0.134866, 0.132295, 0.21291, 0.120615, 0.120615, 0.15008, 0.17593, 0.088832, 0.049374, 0.064632, 0.06184, 0.074921, 0.083462, 0.0704, 0.067594, 0.086953, 0.069024, 0.059222, 0.081712, 0.054297, 0.054297, 0.045352, 0.023087, 0.016826, 0.017138, 0.010131, 0.008276, 0.005932, 0.008624, 0.010672, 0.007877, 0.01078, 0.01078, 0.006988, 0.008804, 0.005992, 0.003924, 0.004247, 0.004513, 0.003555, 0.003461, 0.004483, 0.004775, 0.006421, 0.005223, 0.00558, 0.008002, 0.009865, 0.015694, 0.014783, 0.017447, 0.020876, 0.025762, 0.026892, 0.055536, 0.026892, 0.054297, 0.116183, 0.060549, 0.030611, 0.051831, 0.083462, 0.041405, 0.047319, 0.023963, 0.047319, 0.03976, 0.019109, 0.017797, 0.010509, 0.007315, 0.006374, 0.005503, 0.003607, 0.002529, 0.002555, 0.002581, 0.001778, 0.001808, 0.001692, 0.001687, 0.001288, 0.000906, 0.000906, 0.000842, 0.000833, 0.000713, 0.00061, 0.000936, 0.00055, 0.000477, 0.000906, 0.000708, 0.001271, 0.001748, 0.001936, 0.001335, 0.001872, 0.00283, 0.002727, 0.00292, 0.004135, 0.00543, 0.005378, 0.008002, 0.00558, 0.008002, 0.006701, 0.008002, 0.008276, 0.013437, 0.014586, 0.010221, 0.010221, 0.008525, 0.005799, 0.005734, 0.008156, 0.006988, 0.004646, 0.005223, 0.007495, 0.00515, 0.005223, 0.00515, 0.003864, 0.00389, 0.002727, 0.002512, 0.002194, 0.001434, 0.000893, 0.001499, 0.001499, 0.001408, 0.001061, 0.001069, 0.00152, 0.00103, 0.000747, 0.001288, 0.000799, 0.000507, 0.000532, 0.000537, 0.000983, 0.000983, 0.001602, 0.002117, 0.003079, 0.004577, 0.004577, 0.006619, 0.004483, 0.00558, 0.008804, 0.009728, 0.016528, 0.018787, 0.043307, 0.096677, 0.05306, 0.090864, 0.118441, 0.222385, 0.209395, 0.206376, 0.182256, 0.083462, 0.10481, 0.060549, 0.045352, 0.055536, 0.028107, 0.030003, 0.01204, 0.010131, 0.009401, 0.009401, 0.007315, 0.006078, 0.004388, 0.006374, 0.004315, 0.00359, 0.003804, 0.003804, 0.003366, 0.004899, 0.007031, 0.005223, 0.006078, 0.004689, 0.006194, 0.008723, 0.008525, 0.014783, 0.01227, 0.011518, 0.007422, 0.008624, 0.006988, 0.008276, 0.005378, 0.008525, 0.008525, 0.007555, 0.007495, 0.007495, 0.007091, 0.005623, 0.006567, 0.008002, 0.013613, 0.010926, 0.009294, 0.015344, 0.015344, 0.014075, 0.018106, 0.021381, 0.01204, 0.01227, 0.015344, 0.028695, 0.021381, 0.022306, 0.023534, 0.023963, 0.030611, 0.033407, 0.035586, 0.024826, 0.023087, 0.014783, 0.015344, 0.021381, 0.023534, 0.026892, 0.050641, 0.085092, 0.094817, 0.17593, 0.295083, 0.194234, 0.18812, 0.182256, 0.18812, 0.15284, 0.158265, 0.161087, 0.083462, 0.0704, 0.139895, 0.139895, 0.225814, 0.278302, 0.170161, 0.10481, 0.059222, 0.06312, 0.037156, 0.074921, 0.083462, 0.059222, 0.0704, 0.043307, 0.035586, 0.064632, 0.079919, 0.076542, 0.038042, 0.079919, 0.158265, 0.086953, 0.083462, 0.059222, 0.029376, 0.059222, 0.11371, 0.185198, 0.17593, 0.25031, 0.137348, 0.137348, 0.102787, 0.164327, 0.164327, 0.236433, 0.170161, 0.179055, 0.102787, 0.185198, 0.102787, 0.10481, 0.185198, 0.21291, 0.155435, 0.247041, 0.247041, 0.155435, 0.147574, 0.127496, 0.098513, 0.106997, 0.109221, 0.11371, 0.090864, 0.118441, 0.118441, 0.179055, 0.144935, 0.236433, 0.239899, 0.243554, 0.243554, 0.158265, 0.142424, 0.25031, 0.275179, 0.295083, 0.284882, 0.209395, 0.243554, 0.295083, 0.295083, 0.278302, 0.281712, 0.271506, 0.321458, 0.225814, 0.147574, 0.106997, 0.090864, 0.050641, 0.10481, 0.056825, 0.100716, 0.06312, 0.056825, 0.028107, 0.015078, 0.028107, 0.048328, 0.049374, 0.047319, 0.047319, 0.03976, 0.042364, 0.046336, 0.040537, 0.083462, 0.15008, 0.161087, 0.18812, 0.275179, 0.264545, 0.25031, 0.247041, 0.335645, 0.268042, 0.243554, 0.342579, 0.332115, 0.206376, 0.21291, 0.15284, 0.236433, 0.179055, 0.203355, 0.229226, 0.26085, 0.26085, 0.147574, 0.155435, 0.122885, 0.129801, 0.144935, 0.247041, 0.243554, 0.222385, 0.222385, 0.288399, 0.203355, 0.164327, 0.268042, 0.271506, 0.356642, 0.243554, 0.239899, 0.311707, 0.284882, 0.281712, 0.239899, 0.346032, 0.444081, 0.517562, 0.517562, 0.490133, 0.490133, 0.5017, 0.490133, 0.557691, 0.608892, 0.712013, 0.750527, 0.745909, 0.703578, 0.657645, 0.852992, 0.964893], '')</t>
  </si>
  <si>
    <t>[25, 26, 27, 28, 33, 522, 523, 526, 528, 529, 530, 531, 532, 533, 534, 535, 536]</t>
  </si>
  <si>
    <t xml:space="preserve">F5RTA6|F5RTA6_9ENTR Sulfurtransferase OS=Enterobacter hormaechei ATCC 49162 </t>
  </si>
  <si>
    <t>([0.066181, 0.111485, 0.158265, 0.209395, 0.26085, 0.30533, 0.332115, 0.247041, 0.191378, 0.209395, 0.25031, 0.284882, 0.359901, 0.408655, 0.387226, 0.387226, 0.509769, 0.465241, 0.384043, 0.359901, 0.359901, 0.436924, 0.342579, 0.30533, 0.308712, 0.308712, 0.311707, 0.311707, 0.321458, 0.408655, 0.335645, 0.318242, 0.346032, 0.36309, 0.352862, 0.356642, 0.374039, 0.298791, 0.26085, 0.335645, 0.264545, 0.18812, 0.194234, 0.284882, 0.21291, 0.125101, 0.073402, 0.073402, 0.037156, 0.067594, 0.069024, 0.109221, 0.127496, 0.092881, 0.051831, 0.049374, 0.071867, 0.040537, 0.040537, 0.058088, 0.049374, 0.074921, 0.092881, 0.100716, 0.088832, 0.086953, 0.144935, 0.225814, 0.225814, 0.324872, 0.31487, 0.318242, 0.318242, 0.291804, 0.229226, 0.232838, 0.15284, 0.182256, 0.182256, 0.147574, 0.173081, 0.194234, 0.225814, 0.281712, 0.239899, 0.239899, 0.352862, 0.324872, 0.318242, 0.298791, 0.222385, 0.196879, 0.18812, 0.129801, 0.15008, 0.225814, 0.324872, 0.356642, 0.352862, 0.366687, 0.390993, 0.346032, 0.332115, 0.308712, 0.25406, 0.26085, 0.239899, 0.18812, 0.191378, 0.142424, 0.109221], '')</t>
  </si>
  <si>
    <t xml:space="preserve">F5RTA7|F5RTA7_9ENTR Acylphosphatase OS=Enterobacter hormaechei ATCC 49162 </t>
  </si>
  <si>
    <t>([0.024393, 0.015694, 0.023087, 0.017447, 0.015694, 0.022667, 0.030611, 0.026338, 0.034068, 0.022667, 0.028695, 0.021381, 0.026892, 0.028695, 0.027463, 0.040537, 0.071867, 0.055536, 0.058088, 0.073402, 0.079919, 0.11371, 0.120615, 0.125101, 0.18812, 0.164327, 0.134866, 0.134866, 0.194234, 0.158265, 0.271506, 0.284882, 0.374039, 0.374039, 0.301917, 0.308712, 0.25031, 0.179055, 0.179055, 0.185198, 0.179055, 0.268042, 0.236433, 0.328603, 0.321458, 0.26085, 0.36309, 0.390993, 0.31487, 0.243554, 0.257454, 0.158265, 0.096677, 0.096677, 0.079919, 0.11371, 0.102787, 0.170161, 0.219301, 0.25031, 0.291804, 0.288399, 0.21291, 0.257454, 0.243554, 0.185198, 0.173081, 0.164327, 0.179055, 0.284882, 0.342579, 0.377384, 0.505461, 0.59508, 0.59917, 0.666105, 0.545602, 0.51388, 0.494003, 0.387226, 0.390993, 0.335645, 0.335645, 0.308712, 0.275179, 0.25406, 0.298791, 0.370445, 0.335645, 0.291804, 0.216401, 0.179055, 0.134866, 0.0704], '')</t>
  </si>
  <si>
    <t>[72, 73, 74, 75, 76, 77]</t>
  </si>
  <si>
    <t xml:space="preserve">F5RTA8|F5RTA8_9ENTR Ribosomal RNA large subunit methyltransferase I OS=Enterobacter hormaechei ATCC 49162 </t>
  </si>
  <si>
    <t>([0.155435, 0.185198, 0.209395, 0.25031, 0.332115, 0.229226, 0.18812, 0.118441, 0.139895, 0.167087, 0.170161, 0.142424, 0.196879, 0.209395, 0.17593, 0.179055, 0.18812, 0.179055, 0.155435, 0.155435, 0.15008, 0.229226, 0.247041, 0.264545, 0.17593, 0.15284, 0.158265, 0.15284, 0.25406, 0.26085, 0.264545, 0.291804, 0.359901, 0.281712, 0.203355, 0.209395, 0.194234, 0.194234, 0.167087, 0.116183, 0.116183, 0.216401, 0.18812, 0.17593, 0.179055, 0.17593, 0.164327, 0.216401, 0.278302, 0.203355, 0.120615, 0.118441, 0.059222, 0.06312, 0.118441, 0.200174, 0.239899, 0.25406, 0.167087, 0.200174, 0.209395, 0.222385, 0.109221, 0.069024, 0.046336, 0.042364, 0.073402, 0.043307, 0.056825, 0.06312, 0.081712, 0.15284, 0.155435, 0.167087, 0.155435, 0.167087, 0.090864, 0.049374, 0.03976, 0.069024, 0.06184, 0.11371, 0.109221, 0.122885, 0.219301, 0.284882, 0.196879, 0.196879, 0.200174, 0.122885, 0.098513, 0.118441, 0.120615, 0.11371, 0.200174, 0.206376, 0.122885, 0.236433, 0.324872, 0.284882, 0.295083, 0.216401, 0.216401, 0.206376, 0.18812, 0.182256, 0.194234, 0.185198, 0.122885, 0.134866, 0.137348, 0.167087, 0.10481, 0.056825, 0.056825, 0.043307, 0.043307, 0.06184, 0.054297, 0.030611, 0.049374, 0.046336, 0.066181, 0.050641, 0.030003, 0.033407, 0.032677, 0.024826, 0.028107, 0.049374, 0.078022, 0.076542, 0.035586, 0.076542, 0.137348, 0.088832, 0.088832, 0.050641, 0.034884, 0.034884, 0.060549, 0.056825, 0.06312, 0.048328, 0.048328, 0.054297, 0.092881, 0.090864, 0.10481, 0.182256, 0.173081, 0.139895, 0.229226, 0.257454, 0.229226, 0.219301, 0.295083, 0.359901, 0.377384, 0.476583, 0.458154, 0.480142, 0.390993, 0.418646, 0.534167, 0.534167, 0.517562, 0.433034, 0.476583, 0.387226, 0.384043, 0.401658, 0.440853, 0.422041, 0.472492, 0.458154, 0.370445, 0.291804, 0.191378, 0.268042, 0.17593, 0.182256, 0.167087, 0.243554, 0.209395, 0.173081, 0.206376, 0.284882, 0.281712, 0.167087, 0.17593, 0.17593, 0.167087, 0.167087, 0.179055, 0.209395, 0.216401, 0.216401, 0.264545, 0.335645, 0.324872, 0.422041, 0.328603, 0.264545, 0.232838, 0.243554, 0.247041, 0.239899, 0.179055, 0.182256, 0.278302, 0.278302, 0.161087, 0.155435, 0.096677, 0.092881, 0.090864, 0.088832, 0.074921, 0.074921, 0.047319, 0.047319, 0.036378, 0.038042, 0.046336, 0.055536, 0.050641, 0.030003, 0.024393, 0.038858, 0.042364, 0.025762, 0.043307, 0.058088, 0.06184, 0.106997, 0.10481, 0.111485, 0.122885, 0.182256, 0.142424, 0.209395, 0.15008, 0.15008, 0.219301, 0.264545, 0.278302, 0.21291, 0.318242, 0.271506, 0.275179, 0.332115, 0.31487, 0.328603, 0.308712, 0.298791, 0.288399, 0.25406, 0.264545, 0.147574, 0.120615, 0.185198, 0.185198, 0.26085, 0.222385, 0.129801, 0.122885, 0.067594, 0.060549, 0.055536, 0.088832, 0.046336, 0.049374, 0.088832, 0.086953, 0.137348, 0.15284, 0.15284, 0.096677, 0.092881, 0.118441, 0.10481, 0.069024, 0.048328, 0.047319, 0.092881, 0.203355, 0.203355, 0.173081, 0.185198, 0.196879, 0.21291, 0.298791, 0.291804, 0.288399, 0.194234, 0.161087, 0.144935, 0.122885, 0.137348, 0.132295, 0.18812, 0.182256, 0.243554, 0.295083, 0.194234, 0.173081, 0.116183, 0.069024, 0.11371, 0.098513, 0.094817, 0.049374, 0.029376, 0.032017, 0.038042, 0.066181, 0.083462, 0.05306, 0.038858, 0.038858, 0.03976, 0.020165, 0.035586, 0.021816, 0.020165, 0.034884, 0.019401, 0.019401, 0.034068, 0.044297, 0.086953, 0.047319, 0.040537, 0.074921, 0.067594, 0.030003, 0.018106, 0.015344, 0.023963, 0.032677, 0.046336, 0.024826, 0.054297, 0.043307, 0.073402, 0.074921, 0.081712, 0.088832, 0.118441, 0.056825, 0.029376, 0.030611, 0.058088, 0.055536, 0.05306, 0.058088, 0.081712, 0.11371, 0.144935, 0.137348, 0.196879, 0.161087, 0.164327, 0.127496, 0.158265, 0.090864, 0.109221, 0.116183, 0.167087, 0.096677, 0.106997, 0.111485, 0.096677, 0.088832, 0.090864, 0.0704, 0.038042, 0.049374, 0.038858, 0.026892, 0.021381, 0.013613, 0.016021, 0.021816, 0.020876, 0.014586, 0.022667, 0.011903, 0.007555, 0.005683], '')</t>
  </si>
  <si>
    <t>[164, 165, 166]</t>
  </si>
  <si>
    <t xml:space="preserve">F5RTA9|F5RTA9_9ENTR Heat shock protein HspQ OS=Enterobacter hormaechei ATCC 49162 </t>
  </si>
  <si>
    <t>([0.209395, 0.15284, 0.185198, 0.229226, 0.278302, 0.21291, 0.164327, 0.200174, 0.15008, 0.116183, 0.142424, 0.122885, 0.137348, 0.109221, 0.122885, 0.076542, 0.15284, 0.179055, 0.281712, 0.196879, 0.191378, 0.122885, 0.191378, 0.216401, 0.247041, 0.243554, 0.291804, 0.387226, 0.401658, 0.408655, 0.461924, 0.390993, 0.480142, 0.521092, 0.632174, 0.509769, 0.608892, 0.549308, 0.483068, 0.497853, 0.480142, 0.394753, 0.480142, 0.390993, 0.308712, 0.236433, 0.25406, 0.281712, 0.281712, 0.281712, 0.359901, 0.390993, 0.494003, 0.40511, 0.436924, 0.422041, 0.414856, 0.349426, 0.349426, 0.394753, 0.332115, 0.447574, 0.450668, 0.447574, 0.521092, 0.626927, 0.570702, 0.557691, 0.58069, 0.58069, 0.557691, 0.604312, 0.618285, 0.585406, 0.720929, 0.724957, 0.666105, 0.795062, 0.885302, 0.837511, 0.795062, 0.83125, 0.827927, 0.81615, 0.801317, 0.791621, 0.775545, 0.779859, 0.779859, 0.724957, 0.741537, 0.724957, 0.58069, 0.541878, 0.545602, 0.490133, 0.465241, 0.490133, 0.444081, 0.394753, 0.472492, 0.486429, 0.444081, 0.401658, 0.538167], '')</t>
  </si>
  <si>
    <t>[33, 34, 35, 36, 37, 64, 65, 66, 67, 68, 69, 70, 71, 72, 73, 74, 75, 76, 77, 78, 79, 80, 81, 82, 83, 84, 85, 86, 87, 88, 89, 90, 91, 92, 93, 94, 104]</t>
  </si>
  <si>
    <t xml:space="preserve">F5RTB3|F5RTB3_9ENTR Methylglyoxal synthase OS=Enterobacter hormaechei ATCC 49162 </t>
  </si>
  <si>
    <t>([0.480142, 0.51388, 0.545602, 0.408655, 0.401658, 0.31487, 0.26085, 0.26085, 0.291804, 0.324872, 0.352862, 0.324872, 0.311707, 0.40511, 0.359901, 0.271506, 0.185198, 0.191378, 0.17593, 0.102787, 0.118441, 0.118441, 0.118441, 0.122885, 0.229226, 0.173081, 0.173081, 0.243554, 0.271506, 0.268042, 0.232838, 0.15008, 0.203355, 0.17593, 0.173081, 0.209395, 0.298791, 0.390993, 0.380708, 0.5017, 0.483068, 0.384043, 0.384043, 0.384043, 0.390993, 0.36309, 0.450668, 0.447574, 0.454136, 0.384043, 0.394753, 0.394753, 0.444081, 0.356642, 0.384043, 0.377384, 0.408655, 0.359901, 0.356642, 0.356642, 0.352862, 0.450668, 0.570702, 0.490133, 0.494003, 0.444081, 0.450668, 0.352862, 0.440853, 0.440853, 0.51388, 0.497853, 0.42561, 0.480142, 0.497853, 0.41194, 0.318242, 0.185198, 0.129801, 0.067594, 0.071867, 0.079919, 0.042364, 0.043307, 0.055536, 0.035586, 0.051831, 0.048328, 0.094817, 0.11371, 0.106997, 0.0704, 0.0704, 0.106997, 0.059222, 0.05306, 0.088832, 0.090864, 0.142424, 0.247041, 0.281712, 0.170161, 0.158265, 0.15008, 0.161087, 0.129801, 0.161087, 0.142424, 0.15008, 0.086953, 0.071867, 0.0704, 0.088832, 0.096677, 0.056825, 0.05306, 0.050641, 0.056825, 0.096677, 0.134866, 0.139895, 0.11371, 0.209395, 0.209395, 0.339168, 0.236433, 0.328603, 0.264545, 0.179055, 0.100716, 0.191378, 0.203355, 0.122885, 0.170161, 0.15284, 0.167087, 0.173081, 0.232838, 0.236433, 0.232838, 0.127496, 0.116183, 0.17593, 0.139895, 0.102787, 0.06312, 0.083462, 0.050641, 0.083462, 0.129801, 0.222385, 0.129801], '')</t>
  </si>
  <si>
    <t>[1, 2, 39, 62, 70]</t>
  </si>
  <si>
    <t xml:space="preserve">F5RTB4|F5RTB4_9ENTR DNA 3'-5' helicase OS=Enterobacter hormaechei ATCC 49162 </t>
  </si>
  <si>
    <t>([0.118441, 0.161087, 0.170161, 0.216401, 0.25031, 0.229226, 0.268042, 0.295083, 0.311707, 0.239899, 0.239899, 0.278302, 0.275179, 0.308712, 0.321458, 0.418646, 0.42561, 0.356642, 0.281712, 0.236433, 0.15284, 0.247041, 0.222385, 0.25031, 0.179055, 0.185198, 0.158265, 0.15284, 0.155435, 0.170161, 0.25031, 0.281712, 0.288399, 0.194234, 0.10481, 0.111485, 0.127496, 0.066181, 0.109221, 0.158265, 0.155435, 0.155435, 0.129801, 0.085092, 0.086953, 0.090864, 0.090864, 0.129801, 0.134866, 0.079919, 0.048328, 0.025762, 0.025762, 0.025762, 0.027463, 0.049374, 0.043307, 0.023963, 0.026892, 0.030003, 0.031287, 0.058088, 0.100716, 0.074921, 0.088832, 0.081712, 0.069024, 0.069024, 0.073402, 0.073402, 0.129801, 0.106997, 0.164327, 0.170161, 0.164327, 0.247041, 0.229226, 0.232838, 0.298791, 0.384043, 0.356642, 0.264545, 0.268042, 0.268042, 0.328603, 0.298791, 0.308712, 0.398279, 0.295083, 0.288399, 0.284882, 0.288399, 0.352862, 0.370445, 0.295083, 0.209395, 0.18812, 0.173081, 0.278302, 0.209395, 0.139895, 0.139895, 0.216401, 0.147574, 0.090864, 0.100716, 0.182256, 0.11371, 0.098513, 0.106997, 0.106997, 0.116183, 0.111485, 0.137348, 0.142424, 0.191378, 0.182256, 0.132295, 0.15284, 0.144935, 0.203355, 0.288399, 0.288399, 0.26085, 0.328603, 0.328603, 0.318242, 0.311707, 0.398279, 0.328603, 0.390993, 0.398279, 0.356642, 0.264545, 0.268042, 0.239899, 0.167087, 0.288399, 0.288399, 0.318242, 0.257454, 0.232838, 0.222385, 0.142424, 0.173081, 0.182256, 0.158265, 0.167087, 0.17593, 0.125101, 0.191378, 0.222385, 0.200174, 0.142424, 0.216401, 0.209395, 0.170161, 0.25406, 0.196879, 0.194234, 0.10481, 0.147574, 0.179055, 0.116183, 0.194234, 0.185198, 0.170161, 0.268042, 0.222385, 0.18812, 0.26085, 0.278302, 0.271506, 0.271506, 0.268042, 0.278302, 0.288399, 0.332115, 0.295083, 0.232838, 0.324872, 0.41194, 0.318242, 0.281712, 0.384043, 0.268042, 0.167087, 0.167087, 0.17593, 0.144935, 0.17593, 0.167087, 0.155435, 0.182256, 0.132295, 0.222385, 0.257454, 0.219301, 0.247041, 0.25406, 0.339168, 0.311707, 0.243554, 0.271506, 0.311707, 0.298791, 0.418646, 0.541878, 0.541878, 0.444081, 0.4292, 0.346032, 0.268042, 0.243554, 0.209395, 0.271506, 0.257454, 0.216401, 0.243554, 0.243554, 0.275179, 0.271506, 0.229226, 0.21291, 0.21291, 0.17593, 0.17593, 0.142424, 0.134866, 0.083462, 0.085092, 0.085092, 0.127496, 0.200174, 0.225814, 0.236433, 0.236433, 0.17593, 0.161087, 0.167087, 0.170161, 0.106997, 0.067594, 0.060549, 0.06184, 0.079919, 0.048328, 0.050641, 0.056825, 0.056825, 0.083462, 0.120615, 0.191378, 0.194234, 0.167087, 0.173081, 0.173081, 0.18812, 0.167087, 0.191378, 0.161087, 0.155435, 0.15284, 0.232838, 0.318242, 0.408655, 0.440853, 0.458154, 0.454136, 0.436924, 0.4292, 0.458154, 0.377384, 0.377384, 0.36309, 0.311707, 0.281712, 0.191378, 0.203355, 0.206376, 0.132295, 0.155435, 0.164327, 0.247041, 0.232838, 0.229226, 0.225814, 0.158265, 0.271506, 0.209395, 0.173081, 0.17593, 0.173081, 0.191378, 0.194234, 0.209395, 0.298791, 0.298791, 0.384043, 0.349426, 0.433034, 0.525368, 0.494003, 0.401658, 0.295083, 0.21291, 0.216401, 0.191378, 0.167087, 0.137348, 0.196879, 0.268042, 0.21291, 0.209395, 0.301917, 0.295083, 0.281712, 0.247041, 0.278302, 0.247041, 0.275179, 0.281712, 0.185198, 0.203355, 0.291804, 0.298791, 0.298791, 0.30533, 0.335645, 0.436924, 0.352862, 0.352862, 0.25406, 0.318242, 0.25406, 0.275179, 0.281712, 0.284882, 0.30533, 0.194234, 0.137348, 0.142424, 0.144935, 0.232838, 0.239899, 0.155435, 0.219301, 0.301917, 0.288399, 0.194234, 0.191378, 0.275179, 0.26085, 0.264545, 0.264545, 0.332115, 0.203355, 0.139895, 0.134866, 0.083462, 0.129801, 0.206376, 0.203355, 0.203355, 0.200174, 0.203355, 0.281712, 0.311707, 0.291804, 0.30533, 0.359901, 0.268042, 0.278302, 0.278302, 0.339168, 0.36309, 0.374039, 0.468512, 0.447574, 0.444081, 0.51388, 0.472492, 0.366687, 0.356642, 0.349426, 0.342579, 0.268042, 0.275179, 0.182256, 0.170161, 0.144935, 0.200174, 0.25031, 0.161087, 0.164327, 0.164327, 0.078022, 0.074921, 0.078022, 0.11371, 0.069024, 0.079919, 0.122885, 0.219301, 0.236433, 0.21291, 0.161087, 0.229226, 0.132295, 0.203355, 0.243554, 0.185198, 0.100716, 0.122885, 0.203355, 0.182256, 0.134866, 0.144935, 0.090864, 0.051831, 0.064632, 0.111485, 0.116183, 0.109221, 0.050641, 0.030611, 0.034884, 0.064632, 0.031287, 0.06312, 0.066181, 0.037156, 0.037156, 0.042364, 0.043307, 0.044297, 0.025762, 0.047319, 0.083462, 0.079919, 0.129801, 0.147574, 0.155435, 0.15284, 0.134866, 0.206376, 0.18812, 0.122885, 0.100716, 0.158265, 0.096677, 0.096677, 0.132295, 0.21291, 0.291804, 0.284882, 0.278302, 0.390993, 0.374039, 0.288399, 0.268042, 0.247041, 0.15284, 0.144935, 0.15008, 0.182256, 0.118441, 0.196879, 0.25406, 0.170161, 0.120615, 0.18812, 0.102787, 0.118441, 0.111485, 0.085092, 0.092881, 0.051831, 0.049374, 0.028695, 0.049374, 0.100716, 0.098513, 0.074921, 0.076542, 0.074921, 0.038858, 0.037156, 0.034884, 0.046336, 0.083462, 0.15008, 0.15008, 0.25031, 0.26085, 0.173081, 0.206376, 0.196879, 0.284882, 0.200174, 0.284882, 0.17593, 0.18812, 0.209395, 0.321458, 0.222385, 0.219301, 0.328603, 0.346032, 0.31487, 0.318242, 0.31487, 0.196879, 0.125101, 0.137348, 0.142424, 0.232838, 0.26085, 0.264545, 0.275179, 0.284882, 0.281712, 0.394753, 0.41194, 0.332115, 0.346032, 0.440853, 0.352862, 0.342579, 0.433034, 0.468512, 0.461924, 0.458154, 0.585406, 0.675549, 0.56648, 0.553315, 0.450668, 0.339168, 0.308712, 0.30533, 0.398279, 0.414856, 0.339168, 0.321458, 0.440853, 0.342579, 0.268042, 0.359901, 0.352862, 0.275179, 0.271506, 0.264545, 0.185198, 0.164327, 0.185198, 0.281712, 0.284882, 0.380708, 0.454136, 0.390993, 0.301917, 0.225814, 0.144935, 0.191378, 0.173081, 0.086953, 0.142424, 0.21291, 0.134866, 0.134866, 0.229226, 0.236433, 0.209395, 0.21291, 0.25406, 0.25406, 0.196879, 0.164327, 0.155435, 0.158265, 0.139895, 0.239899, 0.298791, 0.298791, 0.339168, 0.26085, 0.359901, 0.25031, 0.216401, 0.30533, 0.219301, 0.196879, 0.167087, 0.191378, 0.268042, 0.25406, 0.271506, 0.311707, 0.308712, 0.31487, 0.229226, 0.275179, 0.158265, 0.11371, 0.122885, 0.116183, 0.11371, 0.106997, 0.200174, 0.232838, 0.225814, 0.324872, 0.324872, 0.239899, 0.275179, 0.25031, 0.275179, 0.236433, 0.219301, 0.26085, 0.25031, 0.271506, 0.301917, 0.40511, 0.486429, 0.534167, 0.440853, 0.440853, 0.472492, 0.387226, 0.414856, 0.4292, 0.4292, 0.308712, 0.450668, 0.4292, 0.42561, 0.408655, 0.454136, 0.450668, 0.4292, 0.346032, 0.332115, 0.275179, 0.196879, 0.161087, 0.111485, 0.179055, 0.25406, 0.194234, 0.257454, 0.229226, 0.21291, 0.142424, 0.15008, 0.079919, 0.044297, 0.025762, 0.026338, 0.023963, 0.026892, 0.030003, 0.060549, 0.098513, 0.11371, 0.088832, 0.0704, 0.129801, 0.073402, 0.045352, 0.05306, 0.054297, 0.029376, 0.032677, 0.032677, 0.076542, 0.081712, 0.11371, 0.196879, 0.179055, 0.203355, 0.167087, 0.132295, 0.088832, 0.069024, 0.088832, 0.161087, 0.21291, 0.158265, 0.257454, 0.36309], '')</t>
  </si>
  <si>
    <t>[207, 208, 301, 380, 533, 534, 535, 536, 626]</t>
  </si>
  <si>
    <t xml:space="preserve">F5RTB8|F5RTB8_9ENTR Cell division inhibitor SulA OS=Enterobacter hormaechei ATCC 49162 </t>
  </si>
  <si>
    <t>([0.144935, 0.083462, 0.047319, 0.023963, 0.023087, 0.032677, 0.047319, 0.064632, 0.050641, 0.067594, 0.054297, 0.03976, 0.047319, 0.05306, 0.06312, 0.071867, 0.035586, 0.078022, 0.05306, 0.051831, 0.054297, 0.058088, 0.073402, 0.071867, 0.142424, 0.179055, 0.179055, 0.102787, 0.083462, 0.137348, 0.134866, 0.125101, 0.21291, 0.21291, 0.200174, 0.200174, 0.185198, 0.25031, 0.209395, 0.243554, 0.257454, 0.271506, 0.219301, 0.268042, 0.377384, 0.370445, 0.278302, 0.278302, 0.377384, 0.339168, 0.321458, 0.328603, 0.41194, 0.324872, 0.203355, 0.311707, 0.332115, 0.268042, 0.236433, 0.179055, 0.179055, 0.182256, 0.225814, 0.264545, 0.291804, 0.194234, 0.129801, 0.216401, 0.222385, 0.147574, 0.139895, 0.088832, 0.050641, 0.06184, 0.06184, 0.066181, 0.0704, 0.067594, 0.06184, 0.092881, 0.164327, 0.170161, 0.155435, 0.144935, 0.073402, 0.06312, 0.064632, 0.054297, 0.030611, 0.030611, 0.06312, 0.109221, 0.173081, 0.25406, 0.15284, 0.222385, 0.308712, 0.318242, 0.196879, 0.209395, 0.216401, 0.206376, 0.17593, 0.17593, 0.116183, 0.236433, 0.155435, 0.200174, 0.31487, 0.328603, 0.281712, 0.26085, 0.170161, 0.17593, 0.179055, 0.182256, 0.182256, 0.206376, 0.137348, 0.257454, 0.328603, 0.257454, 0.275179, 0.301917, 0.268042, 0.281712, 0.25031, 0.301917, 0.25031, 0.25031, 0.321458, 0.366687, 0.374039, 0.374039, 0.356642, 0.288399, 0.301917, 0.21291, 0.18812, 0.15008, 0.086953, 0.102787, 0.155435, 0.158265, 0.100716, 0.122885, 0.173081, 0.185198, 0.219301, 0.301917, 0.222385, 0.21291, 0.139895, 0.134866, 0.219301, 0.200174, 0.239899, 0.31487, 0.414856, 0.418646, 0.553315, 0.626927, 0.541878, 0.534167, 0.40511, 0.394753, 0.36309, 0.356642, 0.377384, 0.295083, 0.288399, 0.374039, 0.394753, 0.480142, 0.377384, 0.36309, 0.384043, 0.41194, 0.40511, 0.398279, 0.422041, 0.41194, 0.356642, 0.390993, 0.301917, 0.41194, 0.505461, 0.562014, 0.497853, 0.377384, 0.454136, 0.440853, 0.418646, 0.380708, 0.359901, 0.454136, 0.436924, 0.418646, 0.384043, 0.342579, 0.298791], '')</t>
  </si>
  <si>
    <t>[160, 161, 162, 163, 186, 187]</t>
  </si>
  <si>
    <t xml:space="preserve">F5RTC0|F5RTC0_9ENTR Macrodomain Ter protein OS=Enterobacter hormaechei ATCC 49162 </t>
  </si>
  <si>
    <t>([0.275179, 0.31487, 0.179055, 0.222385, 0.127496, 0.164327, 0.109221, 0.081712, 0.069024, 0.086953, 0.109221, 0.139895, 0.134866, 0.219301, 0.21291, 0.21291, 0.216401, 0.142424, 0.137348, 0.155435, 0.094817, 0.058088, 0.060549, 0.102787, 0.098513, 0.161087, 0.139895, 0.219301, 0.301917, 0.339168, 0.278302, 0.281712, 0.243554, 0.17593, 0.11371, 0.116183, 0.0704, 0.118441, 0.191378, 0.191378, 0.278302, 0.301917, 0.387226, 0.321458, 0.359901, 0.359901, 0.278302, 0.216401, 0.219301, 0.21291, 0.247041, 0.222385, 0.232838, 0.295083, 0.346032, 0.346032, 0.268042, 0.359901, 0.352862, 0.30533, 0.301917, 0.275179, 0.339168, 0.25031, 0.311707, 0.275179, 0.271506, 0.374039, 0.458154, 0.450668, 0.461924, 0.349426, 0.447574, 0.408655, 0.384043, 0.414856, 0.497853, 0.604312, 0.59014, 0.59014, 0.632174, 0.632174, 0.622677, 0.51388, 0.626927, 0.529623, 0.562014, 0.454136, 0.42561, 0.36309, 0.264545, 0.25406, 0.352862, 0.26085, 0.264545, 0.257454, 0.17593, 0.155435, 0.15008, 0.147574, 0.147574, 0.147574, 0.147574, 0.15284, 0.155435, 0.15284, 0.225814, 0.225814, 0.264545, 0.232838, 0.301917, 0.332115, 0.25031, 0.26085, 0.339168, 0.335645, 0.342579, 0.433034, 0.458154, 0.461924, 0.468512, 0.384043, 0.366687, 0.36309, 0.366687, 0.418646, 0.418646, 0.418646, 0.339168, 0.40511, 0.483068, 0.476583, 0.476583, 0.575842, 0.541878, 0.461924, 0.41194, 0.408655, 0.401658, 0.40511, 0.377384, 0.352862, 0.4292, 0.4292, 0.408655, 0.374039, 0.387226, 0.352862, 0.311707, 0.414856], '')</t>
  </si>
  <si>
    <t>[77, 78, 79, 80, 81, 82, 83, 84, 85, 86, 133, 134]</t>
  </si>
  <si>
    <t xml:space="preserve">F5RTC1|F5RTC1_9ENTR endopeptidase La OS=Enterobacter hormaechei ATCC 49162 </t>
  </si>
  <si>
    <t>([0.0704, 0.051831, 0.106997, 0.158265, 0.196879, 0.264545, 0.291804, 0.203355, 0.247041, 0.298791, 0.243554, 0.185198, 0.158265, 0.247041, 0.275179, 0.298791, 0.295083, 0.321458, 0.42561, 0.450668, 0.4292, 0.538167, 0.486429, 0.366687, 0.275179, 0.264545, 0.257454, 0.264545, 0.370445, 0.390993, 0.359901, 0.356642, 0.461924, 0.390993, 0.352862, 0.239899, 0.247041, 0.335645, 0.291804, 0.295083, 0.268042, 0.30533, 0.185198, 0.264545, 0.352862, 0.4292, 0.468512, 0.342579, 0.298791, 0.209395, 0.116183, 0.116183, 0.15284, 0.182256, 0.295083, 0.339168, 0.390993, 0.390993, 0.281712, 0.236433, 0.243554, 0.167087, 0.086953, 0.15284, 0.18812, 0.158265, 0.129801, 0.10481, 0.194234, 0.15284, 0.232838, 0.346032, 0.349426, 0.384043, 0.36309, 0.31487, 0.225814, 0.15284, 0.137348, 0.229226, 0.321458, 0.216401, 0.301917, 0.291804, 0.26085, 0.25406, 0.278302, 0.332115, 0.268042, 0.268042, 0.239899, 0.25031, 0.25031, 0.225814, 0.225814, 0.219301, 0.219301, 0.30533, 0.422041, 0.335645, 0.219301, 0.18812, 0.25406, 0.25031, 0.346032, 0.394753, 0.321458, 0.232838, 0.225814, 0.268042, 0.275179, 0.281712, 0.194234, 0.185198, 0.185198, 0.196879, 0.196879, 0.15284, 0.071867, 0.071867, 0.081712, 0.096677, 0.109221, 0.132295, 0.0704, 0.074921, 0.067594, 0.116183, 0.129801, 0.125101, 0.088832, 0.085092, 0.185198, 0.25406, 0.158265, 0.127496, 0.111485, 0.102787, 0.137348, 0.247041, 0.247041, 0.311707, 0.328603, 0.247041, 0.164327, 0.179055, 0.167087, 0.100716, 0.085092, 0.134866, 0.083462, 0.083462, 0.067594, 0.056825, 0.069024, 0.067594, 0.06184, 0.033407, 0.026892, 0.031287, 0.017797, 0.016826, 0.017447, 0.017447, 0.019109, 0.032677, 0.06184, 0.064632, 0.106997, 0.056825, 0.060549, 0.056825, 0.06184, 0.076542, 0.03976, 0.036378, 0.0704, 0.116183, 0.182256, 0.25031, 0.17593, 0.288399, 0.225814, 0.21291, 0.194234, 0.291804, 0.281712, 0.236433, 0.26085, 0.185198, 0.288399, 0.185198, 0.288399, 0.284882, 0.21291, 0.222385, 0.21291, 0.196879, 0.216401, 0.216401, 0.203355, 0.288399, 0.17593, 0.21291, 0.232838, 0.216401, 0.191378, 0.209395, 0.209395, 0.196879, 0.31487, 0.335645, 0.335645, 0.301917, 0.390993, 0.465241, 0.529623, 0.444081, 0.346032, 0.324872, 0.352862, 0.236433, 0.257454, 0.36309, 0.401658, 0.291804, 0.408655, 0.311707, 0.268042, 0.324872, 0.278302, 0.268042, 0.268042, 0.311707, 0.311707, 0.298791, 0.194234, 0.167087, 0.236433, 0.229226, 0.167087, 0.125101, 0.179055, 0.11371, 0.085092, 0.090864, 0.142424, 0.073402, 0.125101, 0.088832, 0.096677, 0.11371, 0.120615, 0.092881, 0.129801, 0.167087, 0.142424, 0.147574, 0.225814, 0.225814, 0.25031, 0.236433, 0.264545, 0.308712, 0.356642, 0.31487, 0.281712, 0.203355, 0.318242, 0.324872, 0.433034, 0.408655, 0.433034, 0.408655, 0.352862, 0.366687, 0.264545, 0.222385, 0.352862, 0.239899, 0.15008, 0.15008, 0.225814, 0.225814, 0.216401, 0.164327, 0.21291, 0.247041, 0.275179, 0.268042, 0.196879, 0.118441, 0.111485, 0.100716, 0.100716, 0.161087, 0.111485, 0.102787, 0.155435, 0.132295, 0.222385, 0.321458, 0.318242, 0.31487, 0.332115, 0.288399, 0.288399, 0.275179, 0.257454, 0.31487, 0.332115, 0.30533, 0.377384, 0.398279, 0.398279, 0.295083, 0.203355, 0.209395, 0.324872, 0.308712, 0.268042, 0.25031, 0.26085, 0.366687, 0.284882, 0.191378, 0.15284, 0.247041, 0.281712, 0.194234, 0.134866, 0.079919, 0.155435, 0.170161, 0.167087, 0.167087, 0.278302, 0.356642, 0.301917, 0.284882, 0.301917, 0.25406, 0.25406, 0.206376, 0.122885, 0.18812, 0.200174, 0.200174, 0.203355, 0.11371, 0.206376, 0.288399, 0.356642, 0.370445, 0.352862, 0.301917, 0.200174, 0.182256, 0.209395, 0.328603, 0.324872, 0.311707, 0.31487, 0.30533, 0.26085, 0.275179, 0.206376, 0.278302, 0.278302, 0.257454, 0.377384, 0.346032, 0.366687, 0.264545, 0.239899, 0.268042, 0.209395, 0.332115, 0.324872, 0.298791, 0.232838, 0.25406, 0.17593, 0.257454, 0.257454, 0.339168, 0.324872, 0.401658, 0.366687, 0.447574, 0.447574, 0.394753, 0.359901, 0.25406, 0.321458, 0.318242, 0.271506, 0.26085, 0.161087, 0.139895, 0.144935, 0.18812, 0.106997, 0.17593, 0.111485, 0.125101, 0.122885, 0.196879, 0.125101, 0.17593, 0.10481, 0.10481, 0.106997, 0.127496, 0.122885, 0.155435, 0.083462, 0.11371, 0.196879, 0.278302, 0.216401, 0.216401, 0.216401, 0.229226, 0.239899, 0.328603, 0.324872, 0.318242, 0.278302, 0.36309, 0.295083, 0.366687, 0.390993, 0.332115, 0.25406, 0.311707, 0.229226, 0.243554, 0.219301, 0.185198, 0.118441, 0.164327, 0.182256, 0.109221, 0.194234, 0.111485, 0.118441, 0.109221, 0.116183, 0.083462, 0.0704, 0.049374, 0.064632, 0.055536, 0.096677, 0.096677, 0.129801, 0.194234, 0.185198, 0.18812, 0.21291, 0.271506, 0.30533, 0.321458, 0.324872, 0.291804, 0.380708, 0.284882, 0.288399, 0.301917, 0.384043, 0.321458, 0.433034, 0.42561, 0.321458, 0.222385, 0.268042, 0.167087, 0.111485, 0.194234, 0.200174, 0.196879, 0.229226, 0.144935, 0.125101, 0.185198, 0.179055, 0.182256, 0.268042, 0.18812, 0.10481, 0.06184, 0.129801, 0.096677, 0.118441, 0.209395, 0.281712, 0.301917, 0.394753, 0.374039, 0.36309, 0.268042, 0.268042, 0.271506, 0.332115, 0.236433, 0.155435, 0.17593, 0.147574, 0.098513, 0.164327, 0.25031, 0.359901, 0.328603, 0.257454, 0.229226, 0.155435, 0.116183, 0.102787, 0.059222, 0.11371, 0.118441, 0.129801, 0.147574, 0.158265, 0.158265, 0.155435, 0.268042, 0.164327, 0.118441, 0.17593, 0.167087, 0.098513, 0.056825, 0.032017, 0.0704, 0.069024, 0.118441, 0.185198, 0.21291, 0.308712, 0.295083, 0.206376, 0.243554, 0.225814, 0.216401, 0.164327, 0.25031, 0.236433, 0.321458, 0.324872, 0.295083, 0.288399, 0.352862, 0.433034, 0.525368, 0.509769, 0.525368, 0.476583, 0.465241, 0.461924, 0.444081, 0.339168, 0.465241, 0.41194, 0.444081, 0.342579, 0.422041, 0.332115, 0.225814, 0.229226, 0.225814, 0.158265, 0.15284, 0.15284, 0.155435, 0.129801, 0.10481, 0.073402, 0.067594, 0.054297, 0.038042, 0.028107, 0.048328, 0.022306, 0.036378], '')</t>
  </si>
  <si>
    <t>[21, 216, 555, 556, 557]</t>
  </si>
  <si>
    <t xml:space="preserve">F5RTC7|F5RTC7_9ENTR ATP-binding protein Uup OS=Enterobacter hormaechei ATCC 49162 </t>
  </si>
  <si>
    <t>([0.034884, 0.056825, 0.028107, 0.042364, 0.067594, 0.090864, 0.144935, 0.106997, 0.081712, 0.109221, 0.139895, 0.144935, 0.158265, 0.158265, 0.239899, 0.161087, 0.206376, 0.216401, 0.229226, 0.278302, 0.387226, 0.40511, 0.339168, 0.366687, 0.30533, 0.291804, 0.284882, 0.268042, 0.342579, 0.394753, 0.384043, 0.366687, 0.394753, 0.387226, 0.384043, 0.346032, 0.4292, 0.324872, 0.232838, 0.232838, 0.206376, 0.229226, 0.301917, 0.366687, 0.36309, 0.440853, 0.454136, 0.461924, 0.440853, 0.349426, 0.311707, 0.222385, 0.247041, 0.25406, 0.257454, 0.257454, 0.203355, 0.15284, 0.232838, 0.301917, 0.209395, 0.225814, 0.216401, 0.216401, 0.25406, 0.366687, 0.346032, 0.346032, 0.278302, 0.295083, 0.380708, 0.444081, 0.468512, 0.359901, 0.36309, 0.247041, 0.26085, 0.321458, 0.40511, 0.40511, 0.318242, 0.401658, 0.408655, 0.41194, 0.370445, 0.352862, 0.232838, 0.161087, 0.147574, 0.196879, 0.120615, 0.122885, 0.134866, 0.116183, 0.182256, 0.173081, 0.194234, 0.191378, 0.182256, 0.173081, 0.182256, 0.30533, 0.30533, 0.298791, 0.281712, 0.321458, 0.219301, 0.318242, 0.418646, 0.339168, 0.318242, 0.40511, 0.332115, 0.324872, 0.436924, 0.401658, 0.311707, 0.40511, 0.476583, 0.521092, 0.509769, 0.408655, 0.268042, 0.278302, 0.182256, 0.200174, 0.203355, 0.281712, 0.179055, 0.17593, 0.275179, 0.232838, 0.158265, 0.191378, 0.191378, 0.111485, 0.137348, 0.137348, 0.142424, 0.120615, 0.125101, 0.100716, 0.17593, 0.194234, 0.185198, 0.239899, 0.15008, 0.139895, 0.142424, 0.225814, 0.120615, 0.064632, 0.092881, 0.147574, 0.147574, 0.120615, 0.122885, 0.125101, 0.182256, 0.147574, 0.106997, 0.067594, 0.085092, 0.076542, 0.15284, 0.147574, 0.120615, 0.120615, 0.071867, 0.041405, 0.044297, 0.098513, 0.185198, 0.200174, 0.219301, 0.247041, 0.194234, 0.281712, 0.194234, 0.216401, 0.216401, 0.209395, 0.281712, 0.17593, 0.11371, 0.098513, 0.102787, 0.083462, 0.085092, 0.137348, 0.216401, 0.122885, 0.122885, 0.102787, 0.102787, 0.055536, 0.031287, 0.028107, 0.016826, 0.028107, 0.026892, 0.033407, 0.055536, 0.054297, 0.058088, 0.056825, 0.049374, 0.05306, 0.085092, 0.118441, 0.125101, 0.11371, 0.125101, 0.079919, 0.081712, 0.046336, 0.083462, 0.129801, 0.216401, 0.298791, 0.216401, 0.15284, 0.155435, 0.10481, 0.125101, 0.209395, 0.298791, 0.225814, 0.219301, 0.257454, 0.200174, 0.127496, 0.083462, 0.144935, 0.196879, 0.200174, 0.291804, 0.298791, 0.225814, 0.219301, 0.161087, 0.247041, 0.318242, 0.225814, 0.318242, 0.295083, 0.271506, 0.271506, 0.25406, 0.25406, 0.239899, 0.318242, 0.321458, 0.374039, 0.374039, 0.384043, 0.384043, 0.311707, 0.196879, 0.194234, 0.196879, 0.268042, 0.257454, 0.173081, 0.247041, 0.209395, 0.194234, 0.21291, 0.21291, 0.30533, 0.311707, 0.328603, 0.328603, 0.40511, 0.366687, 0.352862, 0.31487, 0.225814, 0.288399, 0.36309, 0.414856, 0.418646, 0.40511, 0.414856, 0.497853, 0.5017, 0.545602, 0.545602, 0.549308, 0.553315, 0.490133, 0.447574, 0.440853, 0.440853, 0.418646, 0.483068, 0.458154, 0.497853, 0.525368, 0.538167, 0.58069, 0.59014, 0.59917, 0.59917, 0.59014, 0.59508, 0.59014, 0.490133, 0.436924, 0.346032, 0.342579, 0.377384, 0.414856, 0.4292, 0.366687, 0.40511, 0.332115, 0.366687, 0.295083, 0.359901, 0.352862, 0.342579, 0.308712, 0.236433, 0.185198, 0.194234, 0.203355, 0.125101, 0.18812, 0.216401, 0.31487, 0.25031, 0.284882, 0.275179, 0.26085, 0.328603, 0.31487, 0.31487, 0.291804, 0.281712, 0.200174, 0.200174, 0.236433, 0.30533, 0.377384, 0.366687, 0.356642, 0.349426, 0.458154, 0.461924, 0.408655, 0.328603, 0.390993, 0.30533, 0.281712, 0.206376, 0.200174, 0.206376, 0.209395, 0.239899, 0.284882, 0.366687, 0.370445, 0.335645, 0.321458, 0.236433, 0.31487, 0.247041, 0.247041, 0.247041, 0.236433, 0.236433, 0.318242, 0.25406, 0.30533, 0.25031, 0.222385, 0.229226, 0.229226, 0.311707, 0.298791, 0.295083, 0.30533, 0.225814, 0.232838, 0.271506, 0.36309, 0.349426, 0.42561, 0.356642, 0.311707, 0.324872, 0.41194, 0.321458, 0.359901, 0.398279, 0.483068, 0.59917, 0.59917, 0.608892, 0.51388, 0.480142, 0.440853, 0.440853, 0.521092, 0.505461, 0.505461, 0.486429, 0.490133, 0.414856, 0.401658, 0.436924, 0.342579, 0.247041, 0.332115, 0.370445, 0.25031, 0.17593, 0.102787, 0.100716, 0.11371, 0.158265, 0.185198, 0.219301, 0.179055, 0.185198, 0.222385, 0.137348, 0.139895, 0.120615, 0.11371, 0.173081, 0.173081, 0.25031, 0.346032, 0.335645, 0.339168, 0.447574, 0.450668, 0.483068, 0.401658, 0.339168, 0.342579, 0.271506, 0.200174, 0.164327, 0.155435, 0.155435, 0.21291, 0.229226, 0.185198, 0.18812, 0.122885, 0.079919, 0.085092, 0.085092, 0.10481, 0.100716, 0.111485, 0.17593, 0.179055, 0.26085, 0.222385, 0.236433, 0.31487, 0.342579, 0.433034, 0.36309, 0.257454, 0.271506, 0.268042, 0.271506, 0.26085, 0.356642, 0.433034, 0.339168, 0.335645, 0.301917, 0.30533, 0.225814, 0.191378, 0.191378, 0.129801, 0.182256, 0.17593, 0.185198, 0.25031, 0.243554, 0.21291, 0.216401, 0.216401, 0.219301, 0.298791, 0.31487, 0.308712, 0.321458, 0.332115, 0.219301, 0.142424, 0.073402, 0.118441, 0.139895, 0.21291, 0.278302, 0.275179, 0.179055, 0.170161, 0.17593, 0.111485, 0.134866, 0.191378, 0.179055, 0.109221, 0.109221, 0.170161, 0.144935, 0.127496, 0.185198, 0.291804, 0.384043, 0.490133, 0.480142, 0.476583, 0.384043, 0.356642, 0.36309, 0.447574, 0.447574, 0.414856, 0.490133, 0.58069, 0.56648, 0.585406, 0.604312, 0.557691, 0.557691, 0.642678, 0.562014, 0.480142, 0.450668, 0.433034, 0.408655, 0.422041, 0.4292, 0.440853, 0.454136, 0.440853, 0.447574, 0.483068, 0.483068, 0.480142, 0.444081, 0.450668, 0.359901, 0.440853, 0.390993, 0.377384, 0.332115, 0.418646, 0.41194, 0.454136, 0.468512, 0.414856, 0.436924, 0.4292, 0.490133, 0.422041, 0.450668, 0.468512, 0.356642, 0.398279, 0.384043, 0.390993, 0.318242, 0.41194, 0.374039, 0.374039, 0.374039, 0.301917, 0.288399, 0.298791, 0.26085, 0.275179, 0.328603, 0.291804, 0.203355, 0.132295, 0.196879, 0.185198, 0.200174, 0.288399, 0.288399, 0.232838, 0.264545, 0.339168, 0.311707, 0.275179, 0.275179, 0.25031, 0.342579, 0.275179, 0.335645, 0.36309, 0.321458, 0.356642, 0.359901, 0.4292, 0.454136, 0.465241, 0.480142, 0.422041, 0.31487, 0.311707, 0.390993, 0.298791, 0.311707, 0.243554, 0.239899, 0.324872, 0.346032, 0.264545, 0.321458, 0.339168, 0.339168, 0.342579, 0.30533, 0.278302, 0.278302, 0.332115, 0.284882, 0.232838, 0.225814, 0.335645, 0.275179, 0.229226], '')</t>
  </si>
  <si>
    <t>[119, 120, 285, 286, 287, 288, 289, 298, 299, 300, 301, 302, 303, 304, 305, 306, 397, 398, 399, 400, 404, 405, 406, 530, 531, 532, 533, 534, 535, 536, 537]</t>
  </si>
  <si>
    <t xml:space="preserve">F5RTC8|F5RTC8_9ENTR Ribosomal RNA large subunit methyltransferase K/L OS=Enterobacter hormaechei ATCC 49162 </t>
  </si>
  <si>
    <t>([0.225814, 0.219301, 0.25406, 0.295083, 0.281712, 0.30533, 0.328603, 0.25406, 0.298791, 0.339168, 0.275179, 0.236433, 0.236433, 0.247041, 0.268042, 0.17593, 0.185198, 0.194234, 0.120615, 0.120615, 0.158265, 0.25406, 0.298791, 0.225814, 0.219301, 0.191378, 0.144935, 0.15284, 0.229226, 0.21291, 0.144935, 0.216401, 0.194234, 0.21291, 0.209395, 0.196879, 0.288399, 0.264545, 0.219301, 0.222385, 0.147574, 0.185198, 0.18812, 0.11371, 0.144935, 0.083462, 0.118441, 0.158265, 0.096677, 0.081712, 0.081712, 0.111485, 0.069024, 0.106997, 0.059222, 0.073402, 0.055536, 0.051831, 0.060549, 0.06184, 0.100716, 0.116183, 0.064632, 0.066181, 0.109221, 0.083462, 0.15008, 0.098513, 0.059222, 0.100716, 0.118441, 0.083462, 0.094817, 0.122885, 0.092881, 0.15284, 0.0704, 0.090864, 0.102787, 0.054297, 0.044297, 0.047319, 0.083462, 0.142424, 0.122885, 0.122885, 0.106997, 0.086953, 0.098513, 0.158265, 0.085092, 0.090864, 0.127496, 0.083462, 0.109221, 0.179055, 0.18812, 0.203355, 0.194234, 0.191378, 0.268042, 0.387226, 0.291804, 0.26085, 0.222385, 0.17593, 0.167087, 0.203355, 0.225814, 0.295083, 0.264545, 0.288399, 0.216401, 0.225814, 0.209395, 0.116183, 0.11371, 0.102787, 0.161087, 0.173081, 0.164327, 0.179055, 0.167087, 0.281712, 0.291804, 0.26085, 0.349426, 0.352862, 0.433034, 0.447574, 0.472492, 0.51388, 0.51388, 0.58069, 0.472492, 0.570702, 0.632174, 0.5017, 0.414856, 0.4292, 0.422041, 0.4292, 0.418646, 0.394753, 0.36309, 0.275179, 0.332115, 0.247041, 0.257454, 0.164327, 0.155435, 0.132295, 0.111485, 0.173081, 0.118441, 0.182256, 0.11371, 0.155435, 0.243554, 0.236433, 0.222385, 0.229226, 0.219301, 0.219301, 0.247041, 0.209395, 0.268042, 0.298791, 0.301917, 0.295083, 0.387226, 0.394753, 0.31487, 0.318242, 0.295083, 0.352862, 0.281712, 0.30533, 0.278302, 0.275179, 0.36309, 0.366687, 0.268042, 0.288399, 0.31487, 0.31487, 0.359901, 0.414856, 0.308712, 0.308712, 0.318242, 0.335645, 0.298791, 0.308712, 0.335645, 0.356642, 0.380708, 0.461924, 0.444081, 0.40511, 0.332115, 0.346032, 0.318242, 0.387226, 0.339168, 0.232838, 0.209395, 0.21291, 0.191378, 0.26085, 0.311707, 0.335645, 0.30533, 0.268042, 0.335645, 0.332115, 0.335645, 0.352862, 0.25406, 0.328603, 0.30533, 0.380708, 0.370445, 0.298791, 0.298791, 0.346032, 0.422041, 0.454136, 0.468512, 0.433034, 0.352862, 0.281712, 0.25031, 0.264545, 0.25406, 0.25031, 0.26085, 0.268042, 0.222385, 0.335645, 0.339168, 0.433034, 0.40511, 0.401658, 0.5017, 0.534167, 0.433034, 0.401658, 0.408655, 0.298791, 0.328603, 0.408655, 0.51388, 0.408655, 0.298791, 0.380708, 0.380708, 0.380708, 0.370445, 0.40511, 0.359901, 0.352862, 0.298791, 0.243554, 0.26085, 0.26085, 0.232838, 0.308712, 0.332115, 0.324872, 0.394753, 0.387226, 0.387226, 0.359901, 0.461924, 0.472492, 0.472492, 0.490133, 0.401658, 0.346032, 0.342579, 0.268042, 0.284882, 0.284882, 0.36309, 0.356642, 0.298791, 0.298791, 0.311707, 0.239899, 0.232838, 0.271506, 0.301917, 0.225814, 0.284882, 0.284882, 0.366687, 0.398279, 0.295083, 0.370445, 0.433034, 0.370445, 0.394753, 0.377384, 0.447574, 0.483068, 0.505461, 0.476583, 0.505461, 0.5017, 0.59508, 0.5017, 0.494003, 0.458154, 0.553315, 0.549308, 0.521092, 0.440853, 0.328603, 0.390993, 0.31487, 0.318242, 0.370445, 0.377384, 0.308712, 0.295083, 0.26085, 0.243554, 0.295083, 0.288399, 0.25031, 0.257454, 0.225814, 0.219301, 0.222385, 0.129801, 0.118441, 0.086953, 0.132295, 0.134866, 0.083462, 0.129801, 0.106997, 0.106997, 0.182256, 0.264545, 0.191378, 0.132295, 0.120615, 0.090864, 0.058088, 0.076542, 0.045352, 0.085092, 0.073402, 0.078022, 0.139895, 0.139895, 0.118441, 0.120615, 0.15284, 0.247041, 0.264545, 0.288399, 0.318242, 0.21291, 0.21291, 0.209395, 0.219301, 0.232838, 0.311707, 0.401658, 0.298791, 0.380708, 0.301917, 0.298791, 0.298791, 0.21291, 0.173081, 0.243554, 0.257454, 0.284882, 0.284882, 0.298791, 0.30533, 0.275179, 0.291804, 0.25406, 0.342579, 0.418646, 0.318242, 0.295083, 0.295083, 0.384043, 0.308712, 0.387226, 0.418646, 0.418646, 0.4292, 0.458154, 0.486429, 0.366687, 0.380708, 0.380708, 0.257454, 0.222385, 0.222385, 0.291804, 0.328603, 0.318242, 0.219301, 0.311707, 0.264545, 0.167087, 0.164327, 0.158265, 0.098513, 0.102787, 0.078022, 0.129801, 0.081712, 0.100716, 0.185198, 0.109221, 0.120615, 0.144935, 0.144935, 0.102787, 0.102787, 0.094817, 0.056825, 0.081712, 0.079919, 0.0704, 0.081712, 0.056825, 0.06312, 0.11371, 0.116183, 0.083462, 0.066181, 0.129801, 0.129801, 0.122885, 0.194234, 0.116183, 0.167087, 0.164327, 0.229226, 0.219301, 0.194234, 0.278302, 0.318242, 0.311707, 0.366687, 0.352862, 0.422041, 0.422041, 0.324872, 0.288399, 0.342579, 0.377384, 0.26085, 0.203355, 0.15284, 0.096677, 0.155435, 0.092881, 0.111485, 0.127496, 0.137348, 0.158265, 0.102787, 0.066181, 0.040537, 0.050641, 0.085092, 0.081712, 0.127496, 0.194234, 0.229226, 0.257454, 0.25406, 0.335645, 0.377384, 0.447574, 0.440853, 0.454136, 0.545602, 0.497853, 0.461924, 0.458154, 0.461924, 0.545602, 0.632174, 0.59508, 0.494003, 0.5017, 0.433034, 0.418646, 0.4292, 0.332115, 0.349426, 0.321458, 0.321458, 0.229226, 0.132295, 0.147574, 0.15008, 0.092881, 0.122885, 0.127496, 0.071867, 0.042364, 0.045352, 0.045352, 0.088832, 0.092881, 0.044297, 0.03976, 0.042364, 0.03976, 0.069024, 0.036378, 0.036378, 0.037156, 0.060549, 0.090864, 0.083462, 0.076542, 0.134866, 0.106997, 0.102787, 0.164327, 0.239899, 0.232838, 0.232838, 0.142424, 0.144935, 0.25406, 0.25406, 0.15284, 0.15008, 0.094817, 0.155435, 0.179055, 0.182256, 0.158265, 0.194234, 0.209395, 0.209395, 0.17593, 0.209395, 0.139895, 0.142424, 0.139895, 0.120615, 0.118441, 0.200174, 0.278302, 0.268042, 0.346032, 0.390993, 0.390993, 0.444081, 0.436924, 0.436924, 0.440853, 0.380708, 0.30533, 0.380708, 0.264545, 0.268042, 0.278302, 0.356642, 0.370445, 0.295083, 0.321458, 0.243554, 0.26085, 0.257454, 0.182256, 0.182256, 0.239899, 0.236433, 0.284882, 0.288399, 0.288399, 0.206376, 0.209395, 0.301917, 0.264545, 0.377384, 0.342579, 0.25031, 0.25031, 0.137348, 0.132295, 0.132295, 0.196879, 0.18812, 0.185198, 0.271506, 0.284882, 0.17593, 0.179055, 0.106997, 0.064632, 0.032677, 0.032017, 0.05306, 0.06184, 0.092881, 0.092881, 0.0704, 0.116183, 0.122885, 0.216401, 0.298791, 0.301917, 0.268042, 0.275179, 0.275179, 0.26085, 0.15008, 0.25406, 0.194234, 0.288399, 0.370445, 0.483068, 0.585406, 0.490133, 0.447574, 0.328603, 0.295083, 0.40511, 0.408655, 0.311707, 0.311707, 0.308712, 0.229226, 0.18812, 0.179055, 0.179055, 0.182256, 0.288399, 0.288399, 0.268042, 0.225814, 0.137348, 0.134866, 0.142424, 0.225814, 0.225814, 0.301917, 0.335645, 0.229226, 0.222385, 0.278302, 0.278302, 0.278302, 0.359901, 0.444081, 0.36309, 0.339168, 0.342579, 0.257454, 0.26085, 0.257454, 0.284882, 0.36309, 0.377384, 0.374039, 0.278302, 0.278302, 0.295083, 0.295083, 0.401658, 0.321458, 0.349426, 0.36309, 0.36309, 0.257454, 0.232838, 0.311707, 0.346032, 0.335645, 0.433034, 0.342579, 0.4292, 0.440853, 0.401658, 0.278302, 0.194234, 0.196879, 0.196879, 0.164327, 0.118441, 0.094817, 0.132295, 0.109221, 0.076542, 0.058088, 0.102787, 0.094817, 0.0704, 0.040537, 0.026338], '')</t>
  </si>
  <si>
    <t>[131, 132, 133, 135, 136, 137, 244, 245, 252, 306, 308, 309, 310, 311, 314, 315, 316, 488, 493, 494, 495, 497, 630]</t>
  </si>
  <si>
    <t xml:space="preserve">F5RTD0|F5RTD0_9ENTR Cell division protein ZapC OS=Enterobacter hormaechei ATCC 49162 </t>
  </si>
  <si>
    <t>([0.125101, 0.05306, 0.022667, 0.017138, 0.024826, 0.03976, 0.049374, 0.069024, 0.083462, 0.078022, 0.073402, 0.058088, 0.06312, 0.06312, 0.05306, 0.048328, 0.048328, 0.036378, 0.020165, 0.0198, 0.019109, 0.035586, 0.067594, 0.069024, 0.094817, 0.086953, 0.074921, 0.06184, 0.034068, 0.037156, 0.060549, 0.083462, 0.116183, 0.054297, 0.076542, 0.109221, 0.098513, 0.098513, 0.06184, 0.06312, 0.086953, 0.098513, 0.106997, 0.094817, 0.15284, 0.11371, 0.06312, 0.031287, 0.040537, 0.032677, 0.035586, 0.033407, 0.031287, 0.023087, 0.046336, 0.06312, 0.024826, 0.027463, 0.016826, 0.032677, 0.055536, 0.094817, 0.096677, 0.088832, 0.088832, 0.116183, 0.116183, 0.144935, 0.170161, 0.182256, 0.268042, 0.170161, 0.106997, 0.090864, 0.085092, 0.085092, 0.035586, 0.044297, 0.040537, 0.086953, 0.094817, 0.073402, 0.079919, 0.073402, 0.073402, 0.047319, 0.041405, 0.034068, 0.030611, 0.043307, 0.038858, 0.047319, 0.06312, 0.094817, 0.060549, 0.109221, 0.134866, 0.206376, 0.200174, 0.203355, 0.185198, 0.147574, 0.155435, 0.129801, 0.086953, 0.094817, 0.10481, 0.10481, 0.203355, 0.298791, 0.346032, 0.366687, 0.384043, 0.352862, 0.370445, 0.384043, 0.291804, 0.194234, 0.158265, 0.26085, 0.291804, 0.281712, 0.332115, 0.377384, 0.346032, 0.387226, 0.291804, 0.298791, 0.216401, 0.134866, 0.109221, 0.102787, 0.111485, 0.100716, 0.100716, 0.098513, 0.094817, 0.129801, 0.185198, 0.247041, 0.167087, 0.116183, 0.120615, 0.06312, 0.059222, 0.078022, 0.078022, 0.074921, 0.118441, 0.127496, 0.170161, 0.209395, 0.216401, 0.185198, 0.116183, 0.170161, 0.194234, 0.291804, 0.236433, 0.236433, 0.173081, 0.257454, 0.291804, 0.17593, 0.257454, 0.173081, 0.17593, 0.209395, 0.275179, 0.206376, 0.25406, 0.26085, 0.219301, 0.173081, 0.147574, 0.216401, 0.182256, 0.109221, 0.0704, 0.127496], '')</t>
  </si>
  <si>
    <t xml:space="preserve">F5RTD4|F5RTD4_9ENTR Alkanesulfonate monooxygenase OS=Enterobacter hormaechei ATCC 49162 </t>
  </si>
  <si>
    <t>([0.009096, 0.013437, 0.020522, 0.034068, 0.049374, 0.069024, 0.042364, 0.030611, 0.041405, 0.056825, 0.079919, 0.116183, 0.120615, 0.161087, 0.15008, 0.264545, 0.308712, 0.422041, 0.545602, 0.671169, 0.505461, 0.41194, 0.422041, 0.433034, 0.328603, 0.298791, 0.308712, 0.374039, 0.4292, 0.440853, 0.4292, 0.31487, 0.298791, 0.185198, 0.222385, 0.225814, 0.139895, 0.129801, 0.0704, 0.086953, 0.090864, 0.155435, 0.225814, 0.209395, 0.144935, 0.243554, 0.281712, 0.243554, 0.17593, 0.132295, 0.085092, 0.073402, 0.109221, 0.10481, 0.158265, 0.090864, 0.109221, 0.106997, 0.173081, 0.271506, 0.232838, 0.15008, 0.147574, 0.079919, 0.048328, 0.048328, 0.036378, 0.020876, 0.023963, 0.055536, 0.092881, 0.090864, 0.071867, 0.085092, 0.10481, 0.137348, 0.155435, 0.111485, 0.139895, 0.132295, 0.132295, 0.11371, 0.15284, 0.161087, 0.185198, 0.275179, 0.339168, 0.281712, 0.359901, 0.377384, 0.349426, 0.349426, 0.387226, 0.370445, 0.264545, 0.247041, 0.164327, 0.167087, 0.196879, 0.229226, 0.229226, 0.232838, 0.295083, 0.332115, 0.339168, 0.342579, 0.30533, 0.311707, 0.41194, 0.414856, 0.335645, 0.229226, 0.161087, 0.196879, 0.281712, 0.401658, 0.401658, 0.483068, 0.454136, 0.461924, 0.42561, 0.42561, 0.380708, 0.36309, 0.243554, 0.236433, 0.311707, 0.275179, 0.179055, 0.161087, 0.155435, 0.139895, 0.158265, 0.243554, 0.236433, 0.243554, 0.243554, 0.167087, 0.17593, 0.161087, 0.161087, 0.18812, 0.18812, 0.216401, 0.129801, 0.229226, 0.161087, 0.158265, 0.229226, 0.301917, 0.301917, 0.222385, 0.219301, 0.196879, 0.216401, 0.247041, 0.173081, 0.173081, 0.247041, 0.275179, 0.380708, 0.401658, 0.433034, 0.352862, 0.264545, 0.25031, 0.25031, 0.321458, 0.324872, 0.311707, 0.349426, 0.291804, 0.349426, 0.454136, 0.59014, 0.458154, 0.401658, 0.444081, 0.447574, 0.450668, 0.352862, 0.366687, 0.25406, 0.144935, 0.147574, 0.229226, 0.236433, 0.236433, 0.247041, 0.281712, 0.31487, 0.318242, 0.301917, 0.264545, 0.247041, 0.25406, 0.328603, 0.271506, 0.271506, 0.268042, 0.196879, 0.25406, 0.219301, 0.291804, 0.352862, 0.408655, 0.377384, 0.486429, 0.483068, 0.465241, 0.436924, 0.335645, 0.318242, 0.295083, 0.359901, 0.281712, 0.26085, 0.182256, 0.271506, 0.225814, 0.142424, 0.139895, 0.139895, 0.173081, 0.182256, 0.216401, 0.25406, 0.295083, 0.26085, 0.167087, 0.182256, 0.15284, 0.182256, 0.200174, 0.298791, 0.21291, 0.209395, 0.18812, 0.278302, 0.18812, 0.264545, 0.36309, 0.444081, 0.454136, 0.342579, 0.308712, 0.291804, 0.25031, 0.247041, 0.247041, 0.31487, 0.196879, 0.196879, 0.236433, 0.229226, 0.25031, 0.332115, 0.352862, 0.380708, 0.387226, 0.480142, 0.461924, 0.408655, 0.36309, 0.356642, 0.36309, 0.401658, 0.418646, 0.450668, 0.433034, 0.461924, 0.509769, 0.671169, 0.585406, 0.59508, 0.472492, 0.454136, 0.490133, 0.59014, 0.483068, 0.377384, 0.342579, 0.346032, 0.31487, 0.346032, 0.264545, 0.281712, 0.271506, 0.26085, 0.26085, 0.232838, 0.236433, 0.225814, 0.185198, 0.18812, 0.120615, 0.194234, 0.206376, 0.17593, 0.194234, 0.284882, 0.308712, 0.308712, 0.278302, 0.346032, 0.25406, 0.349426, 0.436924, 0.346032, 0.31487, 0.332115, 0.275179, 0.275179, 0.17593, 0.216401, 0.301917, 0.264545, 0.179055, 0.10481, 0.10481, 0.086953, 0.046336, 0.090864, 0.11371, 0.081712, 0.092881, 0.173081, 0.139895, 0.071867, 0.122885, 0.096677, 0.086953, 0.161087, 0.100716, 0.106997, 0.049374, 0.06312, 0.125101, 0.129801, 0.216401, 0.155435, 0.132295, 0.129801, 0.127496, 0.100716, 0.096677, 0.102787, 0.096677, 0.137348, 0.219301, 0.232838, 0.216401, 0.229226, 0.139895, 0.222385, 0.30533, 0.4292, 0.36309, 0.281712, 0.335645, 0.332115, 0.370445, 0.291804, 0.288399, 0.288399, 0.31487, 0.40511, 0.298791, 0.257454, 0.232838, 0.232838, 0.194234, 0.257454, 0.216401, 0.284882, 0.239899, 0.206376, 0.147574, 0.147574, 0.209395, 0.216401], '')</t>
  </si>
  <si>
    <t>[18, 19, 20, 174, 271, 272, 273, 274, 278]</t>
  </si>
  <si>
    <t xml:space="preserve">F5RTD7|F5RTD7_9ENTR Aminopeptidase N OS=Enterobacter hormaechei ATCC 49162 </t>
  </si>
  <si>
    <t>([0.648219, 0.699094, 0.545602, 0.557691, 0.525368, 0.604312, 0.642678, 0.538167, 0.458154, 0.384043, 0.401658, 0.450668, 0.359901, 0.36309, 0.275179, 0.243554, 0.142424, 0.17593, 0.122885, 0.194234, 0.173081, 0.173081, 0.15284, 0.222385, 0.173081, 0.144935, 0.122885, 0.096677, 0.10481, 0.155435, 0.239899, 0.182256, 0.173081, 0.243554, 0.236433, 0.311707, 0.278302, 0.384043, 0.342579, 0.356642, 0.380708, 0.324872, 0.31487, 0.243554, 0.25406, 0.311707, 0.390993, 0.401658, 0.342579, 0.408655, 0.332115, 0.26085, 0.318242, 0.236433, 0.239899, 0.155435, 0.170161, 0.203355, 0.219301, 0.219301, 0.182256, 0.15008, 0.236433, 0.167087, 0.232838, 0.239899, 0.26085, 0.239899, 0.243554, 0.335645, 0.25406, 0.275179, 0.25406, 0.268042, 0.36309, 0.284882, 0.398279, 0.40511, 0.387226, 0.257454, 0.291804, 0.311707, 0.30533, 0.209395, 0.225814, 0.247041, 0.247041, 0.15008, 0.147574, 0.161087, 0.132295, 0.173081, 0.239899, 0.324872, 0.284882, 0.191378, 0.288399, 0.257454, 0.161087, 0.106997, 0.200174, 0.194234, 0.275179, 0.216401, 0.271506, 0.25031, 0.167087, 0.155435, 0.243554, 0.179055, 0.164327, 0.164327, 0.206376, 0.194234, 0.106997, 0.118441, 0.179055, 0.102787, 0.10481, 0.094817, 0.094817, 0.05306, 0.058088, 0.054297, 0.098513, 0.125101, 0.139895, 0.134866, 0.11371, 0.100716, 0.081712, 0.074921, 0.094817, 0.081712, 0.046336, 0.054297, 0.048328, 0.05306, 0.086953, 0.086953, 0.094817, 0.090864, 0.173081, 0.100716, 0.06184, 0.028695, 0.026338, 0.042364, 0.071867, 0.090864, 0.090864, 0.100716, 0.102787, 0.111485, 0.116183, 0.196879, 0.196879, 0.239899, 0.239899, 0.25031, 0.232838, 0.308712, 0.295083, 0.196879, 0.298791, 0.278302, 0.374039, 0.387226, 0.40511, 0.284882, 0.301917, 0.308712, 0.4292, 0.346032, 0.232838, 0.155435, 0.073402, 0.102787, 0.05306, 0.032677, 0.026338, 0.028107, 0.031287, 0.028695, 0.046336, 0.028107, 0.032017, 0.028695, 0.028695, 0.024393, 0.024393, 0.020165, 0.021381, 0.017138, 0.024826, 0.044297, 0.071867, 0.15284, 0.127496, 0.173081, 0.15284, 0.196879, 0.125101, 0.060549, 0.083462, 0.081712, 0.11371, 0.182256, 0.196879, 0.118441, 0.118441, 0.206376, 0.185198, 0.209395, 0.122885, 0.106997, 0.079919, 0.085092, 0.073402, 0.06312, 0.044297, 0.083462, 0.073402, 0.094817, 0.170161, 0.134866, 0.134866, 0.15284, 0.155435, 0.139895, 0.120615, 0.118441, 0.073402, 0.098513, 0.045352, 0.094817, 0.067594, 0.094817, 0.054297, 0.032017, 0.042364, 0.043307, 0.026892, 0.023534, 0.021381, 0.022667, 0.022667, 0.012491, 0.01227, 0.010131, 0.010509, 0.016021, 0.012727, 0.022306, 0.021816, 0.037156, 0.036378, 0.037156, 0.038858, 0.038858, 0.033407, 0.047319, 0.079919, 0.11371, 0.076542, 0.076542, 0.043307, 0.071867, 0.134866, 0.129801, 0.167087, 0.170161, 0.164327, 0.206376, 0.196879, 0.182256, 0.191378, 0.118441, 0.116183, 0.111485, 0.109221, 0.216401, 0.200174, 0.147574, 0.092881, 0.158265, 0.209395, 0.308712, 0.25031, 0.15284, 0.147574, 0.15284, 0.079919, 0.100716, 0.098513, 0.102787, 0.102787, 0.066181, 0.118441, 0.137348, 0.132295, 0.206376, 0.106997, 0.055536, 0.090864, 0.090864, 0.090864, 0.055536, 0.048328, 0.096677, 0.17593, 0.11371, 0.106997, 0.139895, 0.069024, 0.067594, 0.066181, 0.073402, 0.122885, 0.060549, 0.086953, 0.088832, 0.088832, 0.10481, 0.18812, 0.173081, 0.247041, 0.219301, 0.239899, 0.257454, 0.232838, 0.158265, 0.25031, 0.257454, 0.257454, 0.366687, 0.374039, 0.321458, 0.30533, 0.288399, 0.31487, 0.328603, 0.222385, 0.191378, 0.288399, 0.295083, 0.271506, 0.275179, 0.335645, 0.359901, 0.321458, 0.321458, 0.440853, 0.349426, 0.335645, 0.4292, 0.440853, 0.4292, 0.418646, 0.346032, 0.36309, 0.408655, 0.408655, 0.541878, 0.461924, 0.36309, 0.36309, 0.318242, 0.321458, 0.236433, 0.200174, 0.243554, 0.236433, 0.21291, 0.264545, 0.284882, 0.185198, 0.120615, 0.122885, 0.137348, 0.137348, 0.127496, 0.158265, 0.098513, 0.059222, 0.111485, 0.185198, 0.196879, 0.281712, 0.182256, 0.243554, 0.318242, 0.30533, 0.278302, 0.288399, 0.239899, 0.15284, 0.134866, 0.21291, 0.216401, 0.25406, 0.339168, 0.342579, 0.339168, 0.390993, 0.440853, 0.444081, 0.359901, 0.356642, 0.356642, 0.356642, 0.288399, 0.308712, 0.281712, 0.278302, 0.284882, 0.366687, 0.42561, 0.529623, 0.525368, 0.461924, 0.476583, 0.384043, 0.380708, 0.384043, 0.30533, 0.328603, 0.321458, 0.288399, 0.196879, 0.185198, 0.288399, 0.321458, 0.311707, 0.342579, 0.40511, 0.308712, 0.232838, 0.264545, 0.200174, 0.182256, 0.25406, 0.257454, 0.243554, 0.257454, 0.281712, 0.401658, 0.408655, 0.42561, 0.549308, 0.545602, 0.549308, 0.454136, 0.483068, 0.398279, 0.390993, 0.374039, 0.450668, 0.521092, 0.549308, 0.675549, 0.690604, 0.632174, 0.63748, 0.759478, 0.767246, 0.754692, 0.724957, 0.716283, 0.728858, 0.608892, 0.724957, 0.604312, 0.745909, 0.59917, 0.724957, 0.642678, 0.653063, 0.553315, 0.454136, 0.436924, 0.42561, 0.440853, 0.468512, 0.465241, 0.390993, 0.295083, 0.30533, 0.232838, 0.247041, 0.21291, 0.295083, 0.295083, 0.377384, 0.377384, 0.418646, 0.40511, 0.486429, 0.40511, 0.40511, 0.509769, 0.42561, 0.41194, 0.40511, 0.374039, 0.377384, 0.450668, 0.545602, 0.394753, 0.384043, 0.264545, 0.288399, 0.298791, 0.229226, 0.155435, 0.0704, 0.111485, 0.129801, 0.079919, 0.137348, 0.17593, 0.10481, 0.092881, 0.059222, 0.06312, 0.036378, 0.032017, 0.025316, 0.029376, 0.037156, 0.06184, 0.071867, 0.074921, 0.038042, 0.055536, 0.048328, 0.094817, 0.098513, 0.086953, 0.134866, 0.069024, 0.085092, 0.071867, 0.071867, 0.088832, 0.074921, 0.144935, 0.125101, 0.142424, 0.132295, 0.206376, 0.118441, 0.182256, 0.161087, 0.147574, 0.164327, 0.232838, 0.203355, 0.200174, 0.18812, 0.111485, 0.106997, 0.085092, 0.164327, 0.158265, 0.111485, 0.111485, 0.06312, 0.083462, 0.05306, 0.05306, 0.046336, 0.054297, 0.059222, 0.06312, 0.118441, 0.11371, 0.158265, 0.111485, 0.109221, 0.06312, 0.129801, 0.139895, 0.164327, 0.10481, 0.142424, 0.243554, 0.21291, 0.18812, 0.170161, 0.206376, 0.116183, 0.067594, 0.066181, 0.067594, 0.071867, 0.0704, 0.034884, 0.030611, 0.069024, 0.05306, 0.054297, 0.034884, 0.045352, 0.051831, 0.044297, 0.030611, 0.029376, 0.020522, 0.051831, 0.051831, 0.050641, 0.098513, 0.182256, 0.173081, 0.134866, 0.137348, 0.081712, 0.073402, 0.073402, 0.031287, 0.021381, 0.03976, 0.06184, 0.040537, 0.028695, 0.028695, 0.034068, 0.026338, 0.031287, 0.024826, 0.029376, 0.030003, 0.017447, 0.016021, 0.027463, 0.035586, 0.018415, 0.025316, 0.055536, 0.059222, 0.06184, 0.094817, 0.094817, 0.086953, 0.078022, 0.055536, 0.083462, 0.069024, 0.047319, 0.079919, 0.066181, 0.06312, 0.074921, 0.073402, 0.078022, 0.064632, 0.034068, 0.059222, 0.046336, 0.051831, 0.045352, 0.066181, 0.088832, 0.043307, 0.037156, 0.076542, 0.129801, 0.15284, 0.158265, 0.243554, 0.243554, 0.288399, 0.203355, 0.134866, 0.209395, 0.122885, 0.088832, 0.125101, 0.06184, 0.096677, 0.094817, 0.074921, 0.106997, 0.056825, 0.086953, 0.094817, 0.100716, 0.058088, 0.038042, 0.066181, 0.066181, 0.066181, 0.034884, 0.055536, 0.10481, 0.085092, 0.155435, 0.25406, 0.243554, 0.370445, 0.384043, 0.328603, 0.278302, 0.222385, 0.278302, 0.225814, 0.185198, 0.15284, 0.232838, 0.232838, 0.206376, 0.182256, 0.185198, 0.191378, 0.219301, 0.147574, 0.173081, 0.173081, 0.137348, 0.109221, 0.081712, 0.083462, 0.11371, 0.109221, 0.137348, 0.173081, 0.25406, 0.182256, 0.216401, 0.232838, 0.308712, 0.339168, 0.291804, 0.209395, 0.257454, 0.229226, 0.30533, 0.200174, 0.10481, 0.074921, 0.076542, 0.106997, 0.081712, 0.076542, 0.129801, 0.15008, 0.120615, 0.100716, 0.191378, 0.134866, 0.078022, 0.073402, 0.074921, 0.081712, 0.118441, 0.147574, 0.088832, 0.05306, 0.10481, 0.194234, 0.281712, 0.359901, 0.236433, 0.271506, 0.225814, 0.225814, 0.209395, 0.275179, 0.318242, 0.308712, 0.30533, 0.387226, 0.384043, 0.30533, 0.278302, 0.278302, 0.247041, 0.216401, 0.268042, 0.264545, 0.257454, 0.271506, 0.308712, 0.387226, 0.356642, 0.284882, 0.295083, 0.25031, 0.229226, 0.225814, 0.225814, 0.288399, 0.288399, 0.196879, 0.291804, 0.271506, 0.232838, 0.200174, 0.324872, 0.318242, 0.236433, 0.243554, 0.243554, 0.139895, 0.17593, 0.200174, 0.308712, 0.31487, 0.380708, 0.377384, 0.301917, 0.275179, 0.275179, 0.275179, 0.291804, 0.191378, 0.31487, 0.387226, 0.370445, 0.264545, 0.30533, 0.308712, 0.301917, 0.288399, 0.278302, 0.271506, 0.243554, 0.25406, 0.243554, 0.222385, 0.182256, 0.247041, 0.236433, 0.243554, 0.209395, 0.26085, 0.264545, 0.264545, 0.243554, 0.243554, 0.339168, 0.335645, 0.339168, 0.349426, 0.366687, 0.380708, 0.370445, 0.401658, 0.398279, 0.31487, 0.21291, 0.257454, 0.26085, 0.209395, 0.179055, 0.209395, 0.209395, 0.216401, 0.179055, 0.144935, 0.191378, 0.158265, 0.132295, 0.182256, 0.134866, 0.090864, 0.137348, 0.10481, 0.071867], '')</t>
  </si>
  <si>
    <t>[0, 1, 2, 3, 4, 5, 6, 7, 363, 418, 419, 449, 450, 451, 458, 459, 460, 461, 462, 463, 464, 465, 466, 467, 468, 469, 470, 471, 472, 473, 474, 475, 476, 477, 478, 500, 507]</t>
  </si>
  <si>
    <t xml:space="preserve">F5RTD8|F5RTD8_9ENTR Nicotinate phosphoribosyltransferase OS=Enterobacter hormaechei ATCC 49162 </t>
  </si>
  <si>
    <t>([0.155435, 0.086953, 0.050641, 0.078022, 0.109221, 0.144935, 0.147574, 0.096677, 0.116183, 0.079919, 0.094817, 0.094817, 0.100716, 0.100716, 0.170161, 0.139895, 0.069024, 0.05306, 0.076542, 0.0704, 0.069024, 0.073402, 0.079919, 0.127496, 0.079919, 0.066181, 0.050641, 0.067594, 0.055536, 0.054297, 0.06312, 0.064632, 0.088832, 0.088832, 0.086953, 0.060549, 0.05306, 0.11371, 0.067594, 0.038858, 0.060549, 0.069024, 0.06312, 0.054297, 0.055536, 0.096677, 0.122885, 0.096677, 0.092881, 0.158265, 0.127496, 0.18812, 0.18812, 0.118441, 0.094817, 0.051831, 0.098513, 0.167087, 0.173081, 0.278302, 0.278302, 0.318242, 0.191378, 0.122885, 0.196879, 0.203355, 0.116183, 0.132295, 0.098513, 0.044297, 0.05306, 0.059222, 0.058088, 0.032677, 0.032677, 0.043307, 0.035586, 0.019401, 0.017797, 0.018415, 0.00962, 0.014586, 0.009187, 0.015344, 0.030611, 0.034068, 0.035586, 0.040537, 0.034068, 0.046336, 0.102787, 0.11371, 0.139895, 0.147574, 0.236433, 0.318242, 0.216401, 0.342579, 0.335645, 0.335645, 0.232838, 0.356642, 0.366687, 0.497853, 0.377384, 0.335645, 0.335645, 0.26085, 0.239899, 0.196879, 0.155435, 0.161087, 0.102787, 0.118441, 0.06312, 0.035586, 0.030611, 0.035586, 0.020522, 0.034884, 0.03976, 0.040537, 0.032677, 0.032017, 0.024393, 0.029376, 0.028695, 0.025762, 0.048328, 0.090864, 0.120615, 0.219301, 0.15008, 0.216401, 0.194234, 0.25406, 0.275179, 0.271506, 0.311707, 0.31487, 0.332115, 0.332115, 0.414856, 0.356642, 0.295083, 0.318242, 0.298791, 0.30533, 0.298791, 0.182256, 0.179055, 0.185198, 0.185198, 0.167087, 0.170161, 0.132295, 0.147574, 0.194234, 0.125101, 0.134866, 0.132295, 0.098513, 0.094817, 0.047319, 0.083462, 0.129801, 0.111485, 0.191378, 0.185198, 0.109221, 0.170161, 0.155435, 0.158265, 0.106997, 0.179055, 0.182256, 0.196879, 0.132295, 0.098513, 0.173081, 0.173081, 0.179055, 0.225814, 0.225814, 0.356642, 0.384043, 0.275179, 0.182256, 0.139895, 0.15008, 0.26085, 0.26085, 0.281712, 0.179055, 0.25406, 0.164327, 0.134866, 0.144935, 0.206376, 0.18812, 0.209395, 0.142424, 0.219301, 0.243554, 0.194234, 0.185198, 0.161087, 0.271506, 0.346032, 0.408655, 0.422041, 0.30533, 0.196879, 0.196879, 0.26085, 0.247041, 0.342579, 0.380708, 0.30533, 0.311707, 0.433034, 0.4292, 0.433034, 0.398279, 0.380708, 0.418646, 0.42561, 0.408655, 0.370445, 0.370445, 0.288399, 0.247041, 0.324872, 0.324872, 0.229226, 0.275179, 0.291804, 0.18812, 0.209395, 0.301917, 0.31487, 0.196879, 0.194234, 0.18812, 0.18812, 0.111485, 0.116183, 0.11371, 0.079919, 0.054297, 0.066181, 0.086953, 0.109221, 0.109221, 0.109221, 0.109221, 0.096677, 0.092881, 0.081712, 0.067594, 0.078022, 0.079919, 0.069024, 0.056825, 0.10481, 0.120615, 0.118441, 0.120615, 0.116183, 0.10481, 0.167087, 0.161087, 0.203355, 0.194234, 0.219301, 0.339168, 0.454136, 0.390993, 0.398279, 0.408655, 0.408655, 0.394753, 0.374039, 0.458154, 0.394753, 0.352862, 0.352862, 0.349426, 0.356642, 0.352862, 0.352862, 0.356642, 0.271506, 0.268042, 0.301917, 0.264545, 0.25031, 0.219301, 0.219301, 0.137348, 0.167087, 0.088832, 0.079919, 0.086953, 0.109221, 0.111485, 0.137348, 0.085092, 0.125101, 0.111485, 0.094817, 0.10481, 0.111485, 0.11371, 0.060549, 0.049374, 0.06312, 0.031287, 0.031287, 0.046336, 0.076542, 0.074921, 0.15284, 0.096677, 0.088832, 0.03976, 0.067594, 0.035586, 0.060549, 0.074921, 0.074921, 0.05306, 0.081712, 0.044297, 0.079919, 0.081712, 0.098513, 0.10481, 0.137348, 0.134866, 0.161087, 0.100716, 0.155435, 0.088832, 0.102787, 0.060549, 0.120615, 0.073402, 0.085092, 0.092881, 0.054297, 0.060549, 0.102787, 0.098513, 0.185198, 0.127496, 0.173081, 0.144935, 0.083462, 0.122885, 0.129801, 0.106997, 0.194234, 0.185198, 0.268042, 0.332115, 0.328603, 0.25031, 0.339168, 0.408655, 0.398279, 0.450668, 0.324872, 0.26085, 0.268042, 0.206376, 0.18812, 0.219301, 0.219301, 0.271506, 0.164327, 0.164327, 0.102787, 0.102787, 0.109221, 0.071867, 0.071867, 0.122885, 0.158265, 0.15008, 0.125101, 0.102787, 0.100716, 0.170161, 0.21291, 0.17593, 0.179055, 0.271506, 0.222385, 0.179055], '')</t>
  </si>
  <si>
    <t xml:space="preserve">F5RTD9|F5RTD9_9ENTR Asparagine--tRNA ligase OS=Enterobacter hormaechei ATCC 49162 </t>
  </si>
  <si>
    <t>([0.225814, 0.209395, 0.275179, 0.30533, 0.219301, 0.15284, 0.090864, 0.05306, 0.085092, 0.109221, 0.076542, 0.102787, 0.127496, 0.142424, 0.142424, 0.144935, 0.111485, 0.182256, 0.109221, 0.060549, 0.127496, 0.085092, 0.086953, 0.088832, 0.059222, 0.059222, 0.10481, 0.179055, 0.281712, 0.191378, 0.158265, 0.182256, 0.185198, 0.18812, 0.18812, 0.127496, 0.206376, 0.179055, 0.179055, 0.243554, 0.222385, 0.142424, 0.196879, 0.232838, 0.216401, 0.281712, 0.377384, 0.370445, 0.366687, 0.335645, 0.401658, 0.346032, 0.41194, 0.291804, 0.203355, 0.161087, 0.161087, 0.098513, 0.15008, 0.15284, 0.15284, 0.164327, 0.132295, 0.142424, 0.158265, 0.111485, 0.116183, 0.088832, 0.059222, 0.034884, 0.046336, 0.049374, 0.085092, 0.049374, 0.11371, 0.185198, 0.137348, 0.200174, 0.298791, 0.298791, 0.229226, 0.15284, 0.219301, 0.236433, 0.232838, 0.209395, 0.278302, 0.196879, 0.225814, 0.225814, 0.229226, 0.158265, 0.155435, 0.155435, 0.173081, 0.10481, 0.066181, 0.094817, 0.086953, 0.096677, 0.088832, 0.137348, 0.209395, 0.216401, 0.301917, 0.206376, 0.216401, 0.142424, 0.209395, 0.18812, 0.257454, 0.342579, 0.342579, 0.352862, 0.291804, 0.36309, 0.4292, 0.398279, 0.36309, 0.384043, 0.36309, 0.394753, 0.398279, 0.40511, 0.311707, 0.346032, 0.398279, 0.352862, 0.41194, 0.398279, 0.422041, 0.41194, 0.41194, 0.390993, 0.390993, 0.370445, 0.284882, 0.281712, 0.398279, 0.398279, 0.352862, 0.342579, 0.232838, 0.219301, 0.243554, 0.328603, 0.301917, 0.349426, 0.298791, 0.239899, 0.247041, 0.219301, 0.164327, 0.142424, 0.209395, 0.144935, 0.216401, 0.291804, 0.298791, 0.206376, 0.236433, 0.278302, 0.25031, 0.25031, 0.25031, 0.219301, 0.132295, 0.069024, 0.069024, 0.125101, 0.200174, 0.203355, 0.15284, 0.120615, 0.079919, 0.055536, 0.078022, 0.081712, 0.100716, 0.059222, 0.056825, 0.0704, 0.055536, 0.064632, 0.111485, 0.116183, 0.129801, 0.219301, 0.295083, 0.288399, 0.288399, 0.232838, 0.134866, 0.206376, 0.247041, 0.342579, 0.41194, 0.335645, 0.339168, 0.268042, 0.366687, 0.465241, 0.377384, 0.436924, 0.433034, 0.4292, 0.454136, 0.450668, 0.454136, 0.476583, 0.408655, 0.398279, 0.346032, 0.468512, 0.465241, 0.545602, 0.42561, 0.30533, 0.387226, 0.370445, 0.4292, 0.380708, 0.25031, 0.25031, 0.225814, 0.170161, 0.161087, 0.137348, 0.134866, 0.079919, 0.092881, 0.134866, 0.142424, 0.229226, 0.139895, 0.122885, 0.079919, 0.129801, 0.15008, 0.144935, 0.142424, 0.078022, 0.051831, 0.109221, 0.088832, 0.085092, 0.15008, 0.158265, 0.079919, 0.0704, 0.096677, 0.098513, 0.106997, 0.090864, 0.094817, 0.164327, 0.18812, 0.239899, 0.264545, 0.264545, 0.239899, 0.268042, 0.236433, 0.229226, 0.185198, 0.216401, 0.236433, 0.232838, 0.247041, 0.301917, 0.281712, 0.196879, 0.15284, 0.15008, 0.098513, 0.098513, 0.100716, 0.0704, 0.06184, 0.06312, 0.064632, 0.066181, 0.064632, 0.109221, 0.147574, 0.118441, 0.17593, 0.094817, 0.051831, 0.022306, 0.031287, 0.030611, 0.043307, 0.031287, 0.033407, 0.06312, 0.056825, 0.043307, 0.069024, 0.086953, 0.066181, 0.100716, 0.059222, 0.025316, 0.025316, 0.037156, 0.06184, 0.041405, 0.079919, 0.127496, 0.232838, 0.209395, 0.161087, 0.191378, 0.264545, 0.164327, 0.164327, 0.164327, 0.10481, 0.066181, 0.060549, 0.066181, 0.073402, 0.074921, 0.122885, 0.155435, 0.096677, 0.106997, 0.092881, 0.090864, 0.090864, 0.0704, 0.056825, 0.079919, 0.056825, 0.034068, 0.067594, 0.056825, 0.03976, 0.083462, 0.137348, 0.134866, 0.081712, 0.086953, 0.17593, 0.232838, 0.161087, 0.144935, 0.074921, 0.129801, 0.085092, 0.083462, 0.060549, 0.090864, 0.109221, 0.18812, 0.271506, 0.268042, 0.268042, 0.232838, 0.15284, 0.118441, 0.134866, 0.229226, 0.21291, 0.109221, 0.086953, 0.10481, 0.196879, 0.229226, 0.167087, 0.164327, 0.15008, 0.236433, 0.155435, 0.182256, 0.161087, 0.173081, 0.096677, 0.096677, 0.139895, 0.122885, 0.088832, 0.059222, 0.060549, 0.034884, 0.079919, 0.092881, 0.118441, 0.100716, 0.142424, 0.209395, 0.21291, 0.191378, 0.155435, 0.196879, 0.179055, 0.129801, 0.074921, 0.106997, 0.129801, 0.15284, 0.17593, 0.26085, 0.318242, 0.239899, 0.239899, 0.225814, 0.21291, 0.203355, 0.21291, 0.216401, 0.222385, 0.30533, 0.328603, 0.275179, 0.328603, 0.25406, 0.239899, 0.332115, 0.332115, 0.301917, 0.25406, 0.352862, 0.366687, 0.308712, 0.394753, 0.398279, 0.41194, 0.436924, 0.408655, 0.40511, 0.318242, 0.30533, 0.18812, 0.122885, 0.185198, 0.185198, 0.173081, 0.25031, 0.232838, 0.182256, 0.185198, 0.239899, 0.167087, 0.17593, 0.219301, 0.219301, 0.298791, 0.182256, 0.158265, 0.122885, 0.116183, 0.10481, 0.11371, 0.194234, 0.200174, 0.134866, 0.106997, 0.100716, 0.069024, 0.073402, 0.127496, 0.085092, 0.088832, 0.139895, 0.081712, 0.081712, 0.088832, 0.059222, 0.069024, 0.081712, 0.069024, 0.083462, 0.15284, 0.147574, 0.173081, 0.243554, 0.339168, 0.339168, 0.433034, 0.390993, 0.36309, 0.342579, 0.394753, 0.352862, 0.311707, 0.374039, 0.346032, 0.295083, 0.370445, 0.505461], '')</t>
  </si>
  <si>
    <t>[215, 491]</t>
  </si>
  <si>
    <t xml:space="preserve">F5RTE1|F5RTE1_9ENTR Outer membrane protein N OS=Enterobacter hormaechei ATCC 49162 </t>
  </si>
  <si>
    <t>([0.038858, 0.090864, 0.092881, 0.06312, 0.045352, 0.038858, 0.040537, 0.051831, 0.054297, 0.055536, 0.074921, 0.079919, 0.085092, 0.098513, 0.056825, 0.031287, 0.056825, 0.085092, 0.111485, 0.144935, 0.203355, 0.257454, 0.147574, 0.185198, 0.179055, 0.170161, 0.216401, 0.239899, 0.21291, 0.18812, 0.21291, 0.137348, 0.167087, 0.132295, 0.064632, 0.106997, 0.17593, 0.164327, 0.179055, 0.164327, 0.179055, 0.179055, 0.179055, 0.264545, 0.264545, 0.342579, 0.346032, 0.318242, 0.328603, 0.288399, 0.342579, 0.247041, 0.31487, 0.30533, 0.408655, 0.517562, 0.541878, 0.436924, 0.450668, 0.447574, 0.472492, 0.380708, 0.370445, 0.370445, 0.275179, 0.257454, 0.271506, 0.264545, 0.318242, 0.232838, 0.318242, 0.219301, 0.339168, 0.339168, 0.356642, 0.346032, 0.342579, 0.346032, 0.42561, 0.377384, 0.377384, 0.324872, 0.422041, 0.433034, 0.433034, 0.538167, 0.538167, 0.521092, 0.642678, 0.51388, 0.575842, 0.444081, 0.521092, 0.494003, 0.414856, 0.394753, 0.278302, 0.275179, 0.264545, 0.232838, 0.264545, 0.25031, 0.185198, 0.179055, 0.109221, 0.109221, 0.102787, 0.11371, 0.069024, 0.067594, 0.069024, 0.060549, 0.0704, 0.090864, 0.078022, 0.081712, 0.083462, 0.102787, 0.10481, 0.10481, 0.098513, 0.064632, 0.083462, 0.167087, 0.092881, 0.144935, 0.144935, 0.15284, 0.144935, 0.209395, 0.185198, 0.257454, 0.321458, 0.41194, 0.308712, 0.247041, 0.31487, 0.31487, 0.387226, 0.387226, 0.374039, 0.418646, 0.418646, 0.346032, 0.324872, 0.342579, 0.342579, 0.356642, 0.346032, 0.352862, 0.264545, 0.196879, 0.191378, 0.125101, 0.083462, 0.15284, 0.232838, 0.164327, 0.17593, 0.10481, 0.100716, 0.071867, 0.081712, 0.078022, 0.058088, 0.056825, 0.090864, 0.096677, 0.096677, 0.100716, 0.100716, 0.109221, 0.155435, 0.116183, 0.173081, 0.219301, 0.222385, 0.222385, 0.308712, 0.291804, 0.298791, 0.268042, 0.328603, 0.30533, 0.308712, 0.380708, 0.298791, 0.311707, 0.194234, 0.203355, 0.196879, 0.106997, 0.161087, 0.122885, 0.122885, 0.118441, 0.098513, 0.055536, 0.055536, 0.041405, 0.034068, 0.066181, 0.081712, 0.081712, 0.090864, 0.15284, 0.170161, 0.268042, 0.264545, 0.288399, 0.278302, 0.191378, 0.288399, 0.284882, 0.359901, 0.433034, 0.4292, 0.4292, 0.541878, 0.562014, 0.490133, 0.494003, 0.483068, 0.476583, 0.390993, 0.374039, 0.281712, 0.275179, 0.222385, 0.232838, 0.328603, 0.239899, 0.257454, 0.182256, 0.161087, 0.137348, 0.090864, 0.058088, 0.0704, 0.0704, 0.044297, 0.081712, 0.109221, 0.086953, 0.071867, 0.116183, 0.071867, 0.116183, 0.118441, 0.142424, 0.129801, 0.06184, 0.079919, 0.137348, 0.200174, 0.229226, 0.278302, 0.349426, 0.318242, 0.321458, 0.239899, 0.232838, 0.200174, 0.200174, 0.161087, 0.206376, 0.118441, 0.196879, 0.11371, 0.100716, 0.060549, 0.06312, 0.147574, 0.173081, 0.102787, 0.086953, 0.05306, 0.028695, 0.025316, 0.049374, 0.047319, 0.056825, 0.079919, 0.106997, 0.064632, 0.120615, 0.10481, 0.120615, 0.106997, 0.200174, 0.222385, 0.318242, 0.239899, 0.134866, 0.147574, 0.15284, 0.116183, 0.18812, 0.206376, 0.206376, 0.179055, 0.18812, 0.15284, 0.102787, 0.048328, 0.081712, 0.069024, 0.078022, 0.092881, 0.094817, 0.086953, 0.046336, 0.028107, 0.050641, 0.051831, 0.051831, 0.047319, 0.088832, 0.088832, 0.074921, 0.074921, 0.100716, 0.109221, 0.179055, 0.247041, 0.264545, 0.239899, 0.164327, 0.164327, 0.229226, 0.247041, 0.26085, 0.25031, 0.247041, 0.196879, 0.194234, 0.17593, 0.182256, 0.118441, 0.067594, 0.127496, 0.066181, 0.047319, 0.033407, 0.023087, 0.018106, 0.024826, 0.019109, 0.028695, 0.017447, 0.010372, 0.006894], '')</t>
  </si>
  <si>
    <t>[55, 56, 85, 86, 87, 88, 89, 90, 92, 218, 219]</t>
  </si>
  <si>
    <t xml:space="preserve">F5RTE2|F5RTE2_9ENTR Aminotransferase OS=Enterobacter hormaechei ATCC 49162 </t>
  </si>
  <si>
    <t>([0.377384, 0.472492, 0.366687, 0.288399, 0.31487, 0.247041, 0.243554, 0.281712, 0.229226, 0.164327, 0.191378, 0.18812, 0.281712, 0.271506, 0.264545, 0.370445, 0.366687, 0.387226, 0.332115, 0.311707, 0.268042, 0.257454, 0.15284, 0.222385, 0.236433, 0.161087, 0.222385, 0.26085, 0.268042, 0.339168, 0.433034, 0.42561, 0.461924, 0.486429, 0.418646, 0.342579, 0.31487, 0.31487, 0.264545, 0.335645, 0.318242, 0.36309, 0.377384, 0.472492, 0.384043, 0.370445, 0.380708, 0.401658, 0.40511, 0.408655, 0.408655, 0.41194, 0.41194, 0.418646, 0.301917, 0.284882, 0.352862, 0.268042, 0.278302, 0.335645, 0.26085, 0.298791, 0.346032, 0.225814, 0.21291, 0.298791, 0.298791, 0.377384, 0.374039, 0.377384, 0.284882, 0.206376, 0.120615, 0.122885, 0.111485, 0.173081, 0.239899, 0.243554, 0.247041, 0.182256, 0.179055, 0.278302, 0.239899, 0.219301, 0.295083, 0.295083, 0.298791, 0.339168, 0.346032, 0.335645, 0.349426, 0.4292, 0.505461, 0.642678, 0.648219, 0.618285, 0.521092, 0.525368, 0.454136, 0.51388, 0.549308, 0.56648, 0.42561, 0.356642, 0.328603, 0.349426, 0.36309, 0.36309, 0.36309, 0.291804, 0.281712, 0.247041, 0.191378, 0.120615, 0.081712, 0.079919, 0.100716, 0.179055, 0.17593, 0.15284, 0.203355, 0.243554, 0.232838, 0.328603, 0.401658, 0.370445, 0.275179, 0.275179, 0.264545, 0.264545, 0.324872, 0.25031, 0.271506, 0.268042, 0.352862, 0.4292, 0.346032, 0.308712, 0.191378, 0.122885, 0.200174, 0.147574, 0.118441, 0.127496, 0.132295, 0.132295, 0.116183, 0.209395, 0.11371, 0.122885, 0.142424, 0.088832, 0.086953, 0.064632, 0.092881, 0.056825, 0.048328, 0.094817, 0.092881, 0.158265, 0.21291, 0.203355, 0.239899, 0.206376, 0.144935, 0.092881, 0.048328, 0.081712, 0.076542, 0.092881, 0.054297, 0.056825, 0.100716, 0.185198, 0.219301, 0.222385, 0.219301, 0.236433, 0.25031, 0.284882, 0.196879, 0.243554, 0.257454, 0.161087, 0.236433, 0.308712, 0.308712, 0.384043, 0.380708, 0.295083, 0.366687, 0.377384, 0.390993, 0.377384, 0.346032, 0.247041, 0.164327, 0.275179, 0.182256, 0.079919, 0.085092, 0.069024, 0.050641, 0.025762, 0.049374, 0.044297, 0.020522, 0.028107, 0.033407, 0.034068, 0.033407, 0.038858, 0.066181, 0.06312, 0.05306, 0.059222, 0.106997, 0.106997, 0.088832, 0.120615, 0.122885, 0.094817, 0.15008, 0.122885, 0.196879, 0.196879, 0.216401, 0.243554, 0.18812, 0.134866, 0.11371, 0.173081, 0.155435, 0.083462, 0.074921, 0.088832, 0.085092, 0.040537, 0.0704, 0.040537, 0.026892, 0.060549, 0.083462, 0.098513, 0.098513, 0.098513, 0.076542, 0.040537, 0.071867, 0.073402, 0.071867, 0.071867, 0.060549, 0.067594, 0.125101, 0.134866, 0.142424, 0.088832, 0.179055, 0.179055, 0.229226, 0.209395, 0.196879, 0.185198, 0.15284, 0.21291, 0.206376, 0.173081, 0.167087, 0.158265, 0.206376, 0.291804, 0.229226, 0.257454, 0.26085, 0.284882, 0.308712, 0.271506, 0.346032, 0.332115, 0.301917, 0.332115, 0.374039, 0.308712, 0.268042, 0.31487, 0.222385, 0.15008, 0.206376, 0.30533, 0.318242, 0.318242, 0.21291, 0.30533, 0.275179, 0.173081, 0.079919, 0.073402, 0.094817, 0.102787, 0.059222, 0.078022, 0.086953, 0.102787, 0.15284, 0.18812, 0.182256, 0.185198, 0.278302, 0.281712, 0.225814, 0.216401, 0.170161, 0.173081, 0.092881, 0.074921, 0.139895, 0.236433, 0.139895, 0.109221, 0.109221, 0.17593, 0.164327, 0.127496, 0.170161, 0.173081, 0.17593, 0.092881, 0.15284, 0.076542, 0.043307, 0.032017, 0.032017, 0.059222, 0.109221, 0.194234, 0.222385, 0.118441, 0.11371, 0.098513, 0.120615, 0.109221, 0.06312, 0.069024, 0.085092, 0.086953, 0.092881, 0.055536, 0.066181, 0.067594, 0.078022, 0.134866, 0.225814, 0.243554, 0.134866, 0.125101, 0.083462, 0.059222, 0.096677, 0.06312, 0.100716, 0.100716, 0.100716, 0.164327, 0.106997, 0.11371, 0.066181, 0.049374, 0.076542, 0.100716, 0.106997, 0.196879, 0.206376, 0.203355, 0.155435, 0.225814, 0.26085, 0.236433, 0.275179, 0.321458, 0.356642, 0.295083, 0.222385, 0.191378, 0.129801, 0.118441, 0.090864, 0.116183, 0.118441, 0.094817, 0.102787, 0.071867, 0.037156, 0.023087, 0.013613, 0.012491], '')</t>
  </si>
  <si>
    <t>[92, 93, 94, 95, 96, 97, 99, 100, 101]</t>
  </si>
  <si>
    <t xml:space="preserve">F5RTE7|F5RTE7_9ENTR Chromosome partition protein MukE OS=Enterobacter hormaechei ATCC 49162 </t>
  </si>
  <si>
    <t>([0.142424, 0.086953, 0.116183, 0.064632, 0.06312, 0.094817, 0.090864, 0.058088, 0.058088, 0.081712, 0.118441, 0.094817, 0.043307, 0.098513, 0.071867, 0.036378, 0.078022, 0.067594, 0.074921, 0.069024, 0.092881, 0.06184, 0.098513, 0.096677, 0.161087, 0.111485, 0.102787, 0.073402, 0.137348, 0.182256, 0.102787, 0.092881, 0.170161, 0.284882, 0.219301, 0.144935, 0.15008, 0.109221, 0.120615, 0.051831, 0.100716, 0.116183, 0.085092, 0.049374, 0.059222, 0.067594, 0.06184, 0.036378, 0.054297, 0.048328, 0.024393, 0.048328, 0.028107, 0.028107, 0.017797, 0.013016, 0.023963, 0.033407, 0.054297, 0.055536, 0.116183, 0.051831, 0.022306, 0.021816, 0.021816, 0.019401, 0.020876, 0.042364, 0.071867, 0.092881, 0.100716, 0.100716, 0.049374, 0.096677, 0.085092, 0.139895, 0.158265, 0.094817, 0.11371, 0.102787, 0.05306, 0.056825, 0.092881, 0.147574, 0.161087, 0.239899, 0.243554, 0.132295, 0.081712, 0.055536, 0.030003, 0.017447, 0.017447, 0.018415, 0.015344, 0.018787, 0.020522, 0.030611, 0.032677, 0.026892, 0.026892, 0.05306, 0.050641, 0.035586, 0.022667, 0.037156, 0.040537, 0.044297, 0.088832, 0.088832, 0.076542, 0.137348, 0.222385, 0.229226, 0.232838, 0.232838, 0.134866, 0.106997, 0.11371, 0.194234, 0.222385, 0.206376, 0.129801, 0.081712, 0.134866, 0.164327, 0.111485, 0.111485, 0.111485, 0.096677, 0.155435, 0.239899, 0.236433, 0.222385, 0.31487, 0.31487, 0.328603, 0.401658, 0.440853, 0.42561, 0.332115, 0.342579, 0.36309, 0.436924, 0.454136, 0.450668, 0.538167, 0.622677, 0.509769, 0.509769, 0.509769, 0.4292, 0.41194, 0.401658, 0.324872, 0.318242, 0.374039, 0.301917, 0.196879, 0.111485, 0.098513, 0.15284, 0.147574, 0.142424, 0.147574, 0.203355, 0.209395, 0.125101, 0.120615, 0.118441, 0.11371, 0.127496, 0.191378, 0.147574, 0.088832, 0.129801, 0.0704, 0.083462, 0.10481, 0.203355, 0.243554, 0.26085, 0.232838, 0.232838, 0.232838, 0.239899, 0.216401, 0.21291, 0.324872, 0.311707, 0.408655, 0.328603, 0.30533, 0.288399, 0.278302, 0.366687, 0.384043, 0.494003, 0.505461, 0.51388, 0.483068, 0.608892, 0.545602, 0.59014, 0.604312, 0.604312, 0.51388, 0.553315, 0.490133, 0.490133, 0.521092, 0.521092, 0.622677, 0.653063, 0.685117, 0.791621, 0.81615, 0.849326, 0.849326, 0.837511, 0.862302, 0.882776, 0.852992, 0.903857, 0.899122, 0.891961, 0.885302, 0.938133, 0.932927, 0.97245, 0.971713, 0.973328, 0.973328, 0.974374], '')</t>
  </si>
  <si>
    <t>[146, 147, 148, 149, 150, 198, 199, 201, 202, 203, 204, 205, 206, 207, 210, 211, 212, 213, 214, 215, 216, 217, 218, 219, 220, 221, 222, 223, 224, 225, 226, 227, 228, 229, 230, 231, 232, 233]</t>
  </si>
  <si>
    <t xml:space="preserve">F5RTE8|F5RTE8_9ENTR Chromosome partition protein MukF OS=Enterobacter hormaechei ATCC 49162 </t>
  </si>
  <si>
    <t>([0.366687, 0.288399, 0.278302, 0.155435, 0.15284, 0.179055, 0.200174, 0.247041, 0.284882, 0.196879, 0.219301, 0.170161, 0.170161, 0.098513, 0.206376, 0.15008, 0.15008, 0.139895, 0.125101, 0.100716, 0.045352, 0.045352, 0.03976, 0.038858, 0.050641, 0.050641, 0.056825, 0.034068, 0.034068, 0.032017, 0.0704, 0.0704, 0.0704, 0.076542, 0.127496, 0.116183, 0.137348, 0.129801, 0.147574, 0.222385, 0.243554, 0.268042, 0.284882, 0.380708, 0.384043, 0.346032, 0.370445, 0.36309, 0.384043, 0.366687, 0.377384, 0.328603, 0.222385, 0.324872, 0.328603, 0.335645, 0.31487, 0.366687, 0.377384, 0.271506, 0.268042, 0.185198, 0.257454, 0.291804, 0.295083, 0.335645, 0.414856, 0.332115, 0.342579, 0.418646, 0.387226, 0.308712, 0.332115, 0.454136, 0.4292, 0.332115, 0.243554, 0.26085, 0.236433, 0.134866, 0.21291, 0.216401, 0.301917, 0.318242, 0.318242, 0.321458, 0.311707, 0.356642, 0.418646, 0.318242, 0.222385, 0.25031, 0.232838, 0.243554, 0.271506, 0.194234, 0.275179, 0.268042, 0.25406, 0.17593, 0.288399, 0.291804, 0.209395, 0.127496, 0.071867, 0.081712, 0.078022, 0.073402, 0.074921, 0.045352, 0.076542, 0.132295, 0.085092, 0.132295, 0.079919, 0.06312, 0.088832, 0.092881, 0.096677, 0.094817, 0.098513, 0.06312, 0.050641, 0.085092, 0.15008, 0.15284, 0.15284, 0.139895, 0.127496, 0.098513, 0.18812, 0.167087, 0.139895, 0.219301, 0.247041, 0.342579, 0.346032, 0.387226, 0.398279, 0.374039, 0.380708, 0.36309, 0.433034, 0.450668, 0.465241, 0.380708, 0.380708, 0.359901, 0.408655, 0.349426, 0.370445, 0.278302, 0.30533, 0.264545, 0.222385, 0.222385, 0.134866, 0.0704, 0.0704, 0.06312, 0.069024, 0.0704, 0.079919, 0.078022, 0.085092, 0.074921, 0.064632, 0.085092, 0.10481, 0.092881, 0.155435, 0.167087, 0.25406, 0.264545, 0.26085, 0.284882, 0.278302, 0.374039, 0.390993, 0.352862, 0.36309, 0.36309, 0.264545, 0.36309, 0.356642, 0.356642, 0.25406, 0.339168, 0.346032, 0.308712, 0.200174, 0.191378, 0.182256, 0.125101, 0.129801, 0.116183, 0.069024, 0.036378, 0.034068, 0.066181, 0.079919, 0.074921, 0.127496, 0.203355, 0.118441, 0.116183, 0.120615, 0.134866, 0.144935, 0.179055, 0.206376, 0.206376, 0.222385, 0.196879, 0.225814, 0.21291, 0.31487, 0.401658, 0.401658, 0.414856, 0.374039, 0.384043, 0.301917, 0.21291, 0.203355, 0.206376, 0.222385, 0.216401, 0.281712, 0.275179, 0.229226, 0.203355, 0.291804, 0.284882, 0.324872, 0.264545, 0.264545, 0.15284, 0.106997, 0.185198, 0.164327, 0.120615, 0.074921, 0.066181, 0.118441, 0.074921, 0.132295, 0.122885, 0.11371, 0.078022, 0.083462, 0.096677, 0.066181, 0.038042, 0.035586, 0.018106, 0.030003, 0.032017, 0.069024, 0.102787, 0.056825, 0.064632, 0.066181, 0.050641, 0.059222, 0.055536, 0.056825, 0.058088, 0.054297, 0.056825, 0.06312, 0.059222, 0.060549, 0.05306, 0.050641, 0.047319, 0.096677, 0.079919, 0.041405, 0.041405, 0.032677, 0.06184, 0.056825, 0.102787, 0.173081, 0.18812, 0.100716, 0.139895, 0.137348, 0.139895, 0.083462, 0.118441, 0.122885, 0.127496, 0.158265, 0.25031, 0.271506, 0.185198, 0.118441, 0.203355, 0.167087, 0.236433, 0.129801, 0.11371, 0.060549, 0.067594, 0.059222, 0.098513, 0.127496, 0.100716, 0.116183, 0.17593, 0.116183, 0.06312, 0.069024, 0.081712, 0.071867, 0.074921, 0.134866, 0.247041, 0.194234, 0.194234, 0.096677, 0.173081, 0.209395, 0.31487, 0.324872, 0.342579, 0.377384, 0.36309, 0.408655, 0.30533, 0.346032, 0.472492, 0.59014, 0.468512, 0.529623, 0.440853, 0.444081, 0.444081, 0.308712, 0.370445, 0.414856, 0.41194, 0.41194, 0.414856, 0.41194, 0.30533, 0.349426, 0.31487, 0.268042, 0.167087, 0.271506, 0.25031, 0.229226, 0.142424, 0.196879, 0.127496, 0.129801, 0.116183, 0.111485, 0.196879, 0.191378, 0.15284, 0.271506, 0.194234, 0.191378, 0.116183, 0.18812, 0.139895, 0.11371, 0.096677, 0.155435, 0.155435, 0.086953, 0.048328, 0.071867, 0.090864, 0.081712, 0.164327, 0.161087, 0.134866, 0.134866, 0.127496, 0.078022, 0.071867, 0.078022, 0.060549, 0.096677, 0.054297, 0.060549, 0.060549, 0.10481, 0.11371, 0.086953, 0.096677, 0.144935, 0.106997, 0.100716, 0.098513, 0.066181, 0.074921, 0.074921, 0.086953, 0.042364, 0.092881, 0.083462, 0.076542, 0.11371, 0.144935, 0.216401, 0.17593, 0.25031, 0.268042, 0.173081, 0.21291, 0.301917, 0.225814, 0.31487, 0.284882, 0.370445, 0.324872, 0.321458, 0.321458, 0.308712, 0.346032, 0.243554, 0.26085, 0.339168, 0.219301, 0.161087, 0.144935, 0.225814, 0.18812, 0.122885, 0.18812, 0.134866, 0.085092, 0.139895, 0.098513], '')</t>
  </si>
  <si>
    <t>[334, 336]</t>
  </si>
  <si>
    <t xml:space="preserve">F5RTE9|F5RTE9_9ENTR tRNA 5-carboxymethoxyuridine methyltransferase OS=Enterobacter hormaechei ATCC 49162 </t>
  </si>
  <si>
    <t>([0.401658, 0.4292, 0.298791, 0.332115, 0.356642, 0.398279, 0.31487, 0.236433, 0.264545, 0.295083, 0.321458, 0.352862, 0.352862, 0.359901, 0.275179, 0.26085, 0.366687, 0.366687, 0.275179, 0.275179, 0.203355, 0.200174, 0.209395, 0.219301, 0.225814, 0.229226, 0.144935, 0.142424, 0.194234, 0.209395, 0.118441, 0.116183, 0.122885, 0.120615, 0.139895, 0.139895, 0.139895, 0.090864, 0.050641, 0.090864, 0.122885, 0.196879, 0.18812, 0.179055, 0.278302, 0.268042, 0.281712, 0.374039, 0.4292, 0.36309, 0.26085, 0.324872, 0.295083, 0.298791, 0.298791, 0.257454, 0.346032, 0.349426, 0.342579, 0.436924, 0.339168, 0.298791, 0.308712, 0.219301, 0.219301, 0.173081, 0.18812, 0.142424, 0.092881, 0.092881, 0.15284, 0.200174, 0.239899, 0.271506, 0.229226, 0.203355, 0.219301, 0.236433, 0.236433, 0.30533, 0.232838, 0.321458, 0.401658, 0.40511, 0.450668, 0.454136, 0.377384, 0.271506, 0.318242, 0.318242, 0.321458, 0.291804, 0.332115, 0.342579, 0.25406, 0.31487, 0.352862, 0.339168, 0.236433, 0.25406, 0.257454, 0.332115, 0.264545, 0.264545, 0.173081, 0.134866, 0.081712, 0.081712, 0.137348, 0.116183, 0.116183, 0.083462, 0.109221, 0.054297, 0.033407, 0.049374, 0.044297, 0.051831, 0.054297, 0.078022, 0.055536, 0.031287, 0.028695, 0.046336, 0.025762, 0.023963, 0.041405, 0.054297, 0.064632, 0.06312, 0.090864, 0.132295, 0.203355, 0.164327, 0.182256, 0.247041, 0.194234, 0.144935, 0.06312, 0.032677, 0.042364, 0.045352, 0.083462, 0.085092, 0.048328, 0.048328, 0.0704, 0.0704, 0.096677, 0.106997, 0.066181, 0.035586, 0.036378, 0.038858, 0.023963, 0.03976, 0.022306, 0.024393, 0.033407, 0.069024, 0.120615, 0.088832, 0.060549, 0.055536, 0.054297, 0.090864, 0.142424, 0.17593, 0.182256, 0.109221, 0.155435, 0.257454, 0.332115, 0.222385, 0.239899, 0.346032, 0.359901, 0.486429, 0.570702, 0.570702, 0.486429, 0.387226, 0.4292, 0.408655, 0.324872, 0.339168, 0.356642, 0.268042, 0.271506, 0.161087, 0.25031, 0.167087, 0.147574, 0.139895, 0.232838, 0.209395, 0.21291, 0.142424, 0.120615, 0.076542, 0.036378, 0.055536, 0.106997, 0.059222, 0.0704, 0.116183, 0.11371, 0.10481, 0.17593, 0.173081, 0.284882, 0.281712, 0.380708, 0.30533, 0.225814, 0.239899, 0.206376, 0.139895, 0.200174, 0.21291, 0.194234, 0.311707, 0.31487, 0.30533, 0.311707, 0.321458, 0.324872, 0.321458, 0.332115, 0.356642, 0.275179, 0.194234, 0.185198, 0.118441, 0.170161, 0.239899, 0.155435, 0.118441, 0.179055, 0.127496, 0.122885, 0.167087, 0.158265, 0.15284, 0.17593, 0.264545, 0.298791, 0.301917, 0.295083, 0.264545, 0.206376, 0.275179, 0.339168, 0.311707, 0.394753, 0.370445, 0.342579, 0.458154, 0.59917], '')</t>
  </si>
  <si>
    <t>[178, 179, 258]</t>
  </si>
  <si>
    <t xml:space="preserve">F5RTF2|F5RTF2_9ENTR 3-deoxy-manno-octulosonate cytidylyltransferase OS=Enterobacter hormaechei ATCC 49162 </t>
  </si>
  <si>
    <t>([0.023534, 0.027463, 0.044297, 0.071867, 0.098513, 0.067594, 0.109221, 0.134866, 0.158265, 0.216401, 0.167087, 0.137348, 0.147574, 0.155435, 0.216401, 0.278302, 0.352862, 0.465241, 0.401658, 0.346032, 0.281712, 0.380708, 0.342579, 0.26085, 0.268042, 0.268042, 0.321458, 0.295083, 0.31487, 0.318242, 0.288399, 0.339168, 0.40511, 0.394753, 0.41194, 0.318242, 0.25406, 0.225814, 0.206376, 0.257454, 0.352862, 0.450668, 0.454136, 0.454136, 0.505461, 0.486429, 0.454136, 0.414856, 0.433034, 0.380708, 0.346032, 0.346032, 0.374039, 0.390993, 0.321458, 0.321458, 0.370445, 0.444081, 0.472492, 0.4292, 0.4292, 0.42561, 0.40511, 0.390993, 0.461924, 0.5017, 0.521092, 0.557691, 0.541878, 0.486429, 0.541878, 0.5017, 0.4292, 0.450668, 0.4292, 0.4292, 0.497853, 0.4292, 0.418646, 0.433034, 0.483068, 0.476583, 0.398279, 0.301917, 0.232838, 0.247041, 0.173081, 0.167087, 0.164327, 0.25406, 0.295083, 0.30533, 0.332115, 0.311707, 0.321458, 0.295083, 0.332115, 0.25031, 0.271506, 0.271506, 0.268042, 0.18812, 0.158265, 0.229226, 0.324872, 0.308712, 0.268042, 0.346032, 0.332115, 0.342579, 0.26085, 0.247041, 0.182256, 0.191378, 0.284882, 0.17593, 0.17593, 0.142424, 0.239899, 0.236433, 0.243554, 0.239899, 0.275179, 0.318242, 0.321458, 0.281712, 0.264545, 0.301917, 0.321458, 0.335645, 0.298791, 0.301917, 0.295083, 0.271506, 0.232838, 0.232838, 0.332115, 0.332115, 0.418646, 0.390993, 0.390993, 0.359901, 0.271506, 0.21291, 0.118441, 0.106997, 0.120615, 0.179055, 0.179055, 0.096677, 0.106997, 0.0704, 0.11371, 0.11371, 0.173081, 0.229226, 0.132295, 0.10481, 0.129801, 0.118441, 0.11371, 0.196879, 0.229226, 0.225814, 0.31487, 0.433034, 0.444081, 0.342579, 0.284882, 0.268042, 0.352862, 0.236433, 0.332115, 0.232838, 0.155435, 0.147574, 0.090864, 0.155435, 0.15284, 0.15008, 0.079919, 0.047319, 0.041405, 0.037156, 0.035586, 0.023534, 0.018415, 0.010372, 0.017797, 0.034068, 0.035586, 0.041405, 0.03976, 0.043307, 0.076542, 0.076542, 0.083462, 0.111485, 0.067594, 0.086953, 0.090864, 0.102787, 0.161087, 0.116183, 0.071867, 0.066181, 0.058088, 0.0704, 0.142424, 0.137348, 0.0704, 0.069024, 0.038042, 0.058088, 0.034068, 0.027463, 0.047319, 0.047319, 0.036378, 0.073402, 0.069024, 0.069024, 0.118441, 0.081712, 0.129801, 0.206376, 0.335645, 0.440853, 0.447574, 0.339168, 0.356642, 0.436924, 0.366687, 0.42561, 0.384043, 0.465241, 0.447574, 0.444081, 0.408655, 0.490133, 0.444081, 0.422041, 0.387226, 0.356642, 0.433034, 0.390993, 0.342579, 0.26085], '')</t>
  </si>
  <si>
    <t>[44, 65, 66, 67, 68, 70, 71]</t>
  </si>
  <si>
    <t xml:space="preserve">F5RTF8|F5RTF8_9ENTR Integration host factor subunit beta OS=Enterobacter hormaechei ATCC 49162 </t>
  </si>
  <si>
    <t>([0.450668, 0.476583, 0.509769, 0.553315, 0.472492, 0.398279, 0.436924, 0.465241, 0.408655, 0.40511, 0.42561, 0.468512, 0.483068, 0.59917, 0.622677, 0.525368, 0.553315, 0.525368, 0.521092, 0.585406, 0.549308, 0.553315, 0.562014, 0.534167, 0.461924, 0.529623, 0.63748, 0.575842, 0.494003, 0.585406, 0.632174, 0.59014, 0.541878, 0.534167, 0.505461, 0.422041, 0.476583, 0.458154, 0.483068, 0.497853, 0.529623, 0.509769, 0.509769, 0.42561, 0.454136, 0.51388, 0.422041, 0.408655, 0.444081, 0.422041, 0.41194, 0.332115, 0.377384, 0.31487, 0.31487, 0.284882, 0.377384, 0.40511, 0.394753, 0.398279, 0.387226, 0.394753, 0.5017, 0.486429, 0.585406, 0.575842, 0.585406, 0.707965, 0.626927, 0.642678, 0.666105, 0.680603, 0.76285, 0.741537, 0.741537, 0.666105, 0.73685, 0.716283, 0.59508, 0.585406, 0.622677, 0.618285, 0.59917, 0.575842, 0.497853, 0.497853, 0.505461, 0.505461, 0.480142, 0.557691, 0.465241, 0.454136, 0.444081, 0.458154, 0.440853, 0.517562, 0.575842, 0.517562, 0.476583, 0.59508, 0.575842, 0.497853, 0.472492, 0.444081], '')</t>
  </si>
  <si>
    <t>[2, 3, 13, 14, 15, 16, 17, 18, 19, 20, 21, 22, 23, 25, 26, 27, 29, 30, 31, 32, 33, 34, 40, 41, 42, 45, 62, 64, 65, 66, 67, 68, 69, 70, 71, 72, 73, 74, 75, 76, 77, 78, 79, 80, 81, 82, 83, 86, 87, 89, 95, 96, 97, 99, 100]</t>
  </si>
  <si>
    <t>46)</t>
  </si>
  <si>
    <t xml:space="preserve">F5RTF9|F5RTF9_9ENTR 30S ribosomal protein S1 OS=Enterobacter hormaechei ATCC 49162 </t>
  </si>
  <si>
    <t>([0.275179, 0.31487, 0.216401, 0.232838, 0.295083, 0.209395, 0.264545, 0.301917, 0.311707, 0.370445, 0.390993, 0.414856, 0.321458, 0.236433, 0.225814, 0.324872, 0.281712, 0.209395, 0.219301, 0.291804, 0.18812, 0.185198, 0.17593, 0.268042, 0.21291, 0.137348, 0.142424, 0.086953, 0.088832, 0.079919, 0.064632, 0.038042, 0.034884, 0.060549, 0.100716, 0.106997, 0.090864, 0.079919, 0.144935, 0.179055, 0.216401, 0.308712, 0.194234, 0.191378, 0.191378, 0.229226, 0.301917, 0.384043, 0.472492, 0.374039, 0.414856, 0.324872, 0.41194, 0.356642, 0.356642, 0.352862, 0.366687, 0.321458, 0.422041, 0.31487, 0.318242, 0.222385, 0.225814, 0.30533, 0.247041, 0.247041, 0.284882, 0.284882, 0.182256, 0.170161, 0.26085, 0.257454, 0.268042, 0.18812, 0.25406, 0.243554, 0.247041, 0.222385, 0.268042, 0.247041, 0.30533, 0.339168, 0.436924, 0.398279, 0.342579, 0.324872, 0.321458, 0.232838, 0.243554, 0.339168, 0.311707, 0.225814, 0.225814, 0.318242, 0.370445, 0.380708, 0.401658, 0.318242, 0.26085, 0.288399, 0.229226, 0.161087, 0.161087, 0.15284, 0.164327, 0.179055, 0.25031, 0.239899, 0.318242, 0.203355, 0.219301, 0.179055, 0.264545, 0.173081, 0.173081, 0.196879, 0.11371, 0.102787, 0.129801, 0.106997, 0.066181, 0.120615, 0.191378, 0.182256, 0.118441, 0.085092, 0.132295, 0.096677, 0.092881, 0.11371, 0.139895, 0.127496, 0.194234, 0.191378, 0.194234, 0.191378, 0.125101, 0.209395, 0.219301, 0.236433, 0.352862, 0.352862, 0.324872, 0.225814, 0.216401, 0.232838, 0.21291, 0.196879, 0.182256, 0.194234, 0.167087, 0.219301, 0.219301, 0.222385, 0.225814, 0.239899, 0.173081, 0.18812, 0.17593, 0.167087, 0.167087, 0.137348, 0.15008, 0.085092, 0.158265, 0.167087, 0.232838, 0.335645, 0.342579, 0.398279, 0.401658, 0.394753, 0.40511, 0.418646, 0.328603, 0.236433, 0.311707, 0.387226, 0.374039, 0.380708, 0.398279, 0.40511, 0.398279, 0.476583, 0.497853, 0.480142, 0.480142, 0.380708, 0.30533, 0.298791, 0.332115, 0.247041, 0.26085, 0.26085, 0.182256, 0.25406, 0.30533, 0.194234, 0.129801, 0.200174, 0.129801, 0.122885, 0.125101, 0.102787, 0.100716, 0.144935, 0.096677, 0.060549, 0.10481, 0.092881, 0.100716, 0.098513, 0.132295, 0.109221, 0.059222, 0.092881, 0.088832, 0.071867, 0.127496, 0.182256, 0.203355, 0.284882, 0.295083, 0.209395, 0.209395, 0.216401, 0.158265, 0.229226, 0.31487, 0.321458, 0.321458, 0.321458, 0.25031, 0.275179, 0.236433, 0.25031, 0.247041, 0.161087, 0.225814, 0.225814, 0.229226, 0.194234, 0.200174, 0.185198, 0.206376, 0.271506, 0.185198, 0.243554, 0.173081, 0.161087, 0.155435, 0.164327, 0.158265, 0.222385, 0.236433, 0.328603, 0.321458, 0.271506, 0.349426, 0.264545, 0.247041, 0.229226, 0.229226, 0.15284, 0.18812, 0.257454, 0.257454, 0.339168, 0.332115, 0.332115, 0.342579, 0.339168, 0.408655, 0.342579, 0.339168, 0.342579, 0.229226, 0.321458, 0.387226, 0.324872, 0.40511, 0.366687, 0.271506, 0.216401, 0.30533, 0.18812, 0.191378, 0.200174, 0.194234, 0.147574, 0.229226, 0.222385, 0.15008, 0.111485, 0.155435, 0.106997, 0.100716, 0.167087, 0.137348, 0.137348, 0.134866, 0.139895, 0.196879, 0.291804, 0.36309, 0.271506, 0.359901, 0.377384, 0.366687, 0.359901, 0.359901, 0.284882, 0.295083, 0.31487, 0.377384, 0.384043, 0.387226, 0.324872, 0.324872, 0.298791, 0.264545, 0.284882, 0.200174, 0.196879, 0.134866, 0.132295, 0.209395, 0.219301, 0.185198, 0.17593, 0.17593, 0.158265, 0.21291, 0.134866, 0.18812, 0.122885, 0.11371, 0.161087, 0.164327, 0.15008, 0.21291, 0.25031, 0.342579, 0.342579, 0.342579, 0.433034, 0.324872, 0.288399, 0.288399, 0.301917, 0.31487, 0.332115, 0.408655, 0.408655, 0.5017, 0.494003, 0.517562, 0.538167, 0.529623, 0.59917, 0.5017, 0.483068, 0.472492, 0.352862, 0.444081, 0.447574, 0.339168, 0.440853, 0.380708, 0.268042, 0.182256, 0.179055, 0.109221, 0.120615, 0.120615, 0.11371, 0.0704, 0.111485, 0.102787, 0.06312, 0.044297, 0.078022, 0.049374, 0.049374, 0.088832, 0.050641, 0.047319, 0.055536, 0.060549, 0.069024, 0.106997, 0.167087, 0.182256, 0.271506, 0.236433, 0.179055, 0.173081, 0.264545, 0.179055, 0.173081, 0.243554, 0.30533, 0.30533, 0.398279, 0.311707, 0.278302, 0.335645, 0.271506, 0.284882, 0.196879, 0.264545, 0.222385, 0.232838, 0.196879, 0.196879, 0.21291, 0.288399, 0.288399, 0.194234, 0.275179, 0.203355, 0.209395, 0.155435, 0.144935, 0.142424, 0.15008, 0.15008, 0.182256, 0.247041, 0.346032, 0.332115, 0.335645, 0.41194, 0.332115, 0.301917, 0.264545, 0.200174, 0.196879, 0.196879, 0.268042, 0.268042, 0.321458, 0.243554, 0.243554, 0.264545, 0.25406, 0.321458, 0.284882, 0.281712, 0.247041, 0.158265, 0.25406, 0.216401, 0.196879, 0.264545, 0.295083, 0.324872, 0.339168, 0.342579, 0.271506, 0.25031, 0.26085, 0.284882, 0.301917, 0.377384, 0.36309, 0.284882, 0.216401, 0.271506, 0.239899, 0.264545, 0.339168, 0.30533, 0.332115, 0.335645, 0.346032, 0.370445, 0.30533, 0.380708, 0.374039, 0.4292, 0.465241, 0.380708, 0.328603, 0.318242, 0.301917, 0.247041, 0.324872, 0.41194, 0.4292, 0.398279, 0.41194, 0.370445, 0.390993, 0.295083, 0.30533, 0.291804, 0.239899, 0.308712, 0.291804, 0.275179, 0.311707, 0.298791, 0.346032, 0.321458, 0.394753, 0.321458, 0.377384, 0.321458, 0.308712, 0.275179, 0.324872, 0.321458, 0.356642, 0.342579, 0.447574, 0.454136, 0.450668, 0.525368, 0.486429, 0.408655, 0.394753, 0.387226, 0.335645, 0.374039, 0.447574, 0.461924, 0.557691, 0.570702, 0.613573, 0.63748, 0.545602, 0.553315, 0.557691, 0.557691, 0.557691, 0.525368, 0.483068, 0.5017, 0.468512, 0.401658, 0.468512, 0.468512, 0.440853, 0.490133, 0.472492, 0.497853, 0.468512, 0.436924, 0.408655, 0.418646, 0.380708, 0.490133, 0.468512, 0.422041, 0.370445, 0.384043], '')</t>
  </si>
  <si>
    <t>[354, 356, 357, 358, 359, 360, 518, 527, 528, 529, 530, 531, 532, 533, 534, 535, 536, 538]</t>
  </si>
  <si>
    <t xml:space="preserve">F5RTG6|F5RTG6_9ENTR Formate acetyltransferase OS=Enterobacter hormaechei ATCC 49162 </t>
  </si>
  <si>
    <t>([0.40511, 0.288399, 0.352862, 0.384043, 0.275179, 0.271506, 0.288399, 0.31487, 0.349426, 0.281712, 0.31487, 0.36309, 0.387226, 0.311707, 0.394753, 0.321458, 0.298791, 0.318242, 0.295083, 0.239899, 0.25031, 0.264545, 0.359901, 0.25031, 0.25031, 0.380708, 0.31487, 0.342579, 0.339168, 0.339168, 0.440853, 0.42561, 0.31487, 0.225814, 0.257454, 0.247041, 0.281712, 0.284882, 0.284882, 0.352862, 0.4292, 0.422041, 0.422041, 0.339168, 0.342579, 0.346032, 0.311707, 0.342579, 0.284882, 0.301917, 0.291804, 0.219301, 0.21291, 0.236433, 0.321458, 0.356642, 0.356642, 0.384043, 0.380708, 0.346032, 0.401658, 0.342579, 0.346032, 0.25406, 0.332115, 0.422041, 0.41194, 0.359901, 0.387226, 0.42561, 0.41194, 0.332115, 0.394753, 0.398279, 0.476583, 0.468512, 0.42561, 0.42561, 0.339168, 0.26085, 0.298791, 0.26085, 0.288399, 0.203355, 0.318242, 0.301917, 0.222385, 0.170161, 0.219301, 0.173081, 0.185198, 0.185198, 0.275179, 0.239899, 0.271506, 0.191378, 0.179055, 0.206376, 0.179055, 0.182256, 0.182256, 0.200174, 0.120615, 0.139895, 0.206376, 0.125101, 0.125101, 0.15284, 0.15008, 0.164327, 0.232838, 0.219301, 0.155435, 0.139895, 0.142424, 0.073402, 0.127496, 0.132295, 0.144935, 0.111485, 0.17593, 0.281712, 0.21291, 0.236433, 0.232838, 0.229226, 0.229226, 0.144935, 0.182256, 0.257454, 0.161087, 0.167087, 0.164327, 0.229226, 0.239899, 0.281712, 0.374039, 0.359901, 0.295083, 0.182256, 0.264545, 0.196879, 0.106997, 0.137348, 0.200174, 0.216401, 0.15008, 0.15008, 0.257454, 0.179055, 0.170161, 0.243554, 0.239899, 0.243554, 0.179055, 0.11371, 0.106997, 0.098513, 0.059222, 0.10481, 0.18812, 0.15284, 0.137348, 0.203355, 0.203355, 0.200174, 0.196879, 0.194234, 0.18812, 0.173081, 0.25406, 0.170161, 0.17593, 0.182256, 0.129801, 0.15284, 0.15008, 0.088832, 0.088832, 0.086953, 0.074921, 0.036378, 0.026338, 0.034068, 0.034068, 0.034884, 0.035586, 0.020522, 0.027463, 0.049374, 0.026892, 0.017797, 0.028695, 0.017797, 0.018415, 0.026338, 0.034884, 0.034884, 0.069024, 0.074921, 0.125101, 0.079919, 0.155435, 0.158265, 0.209395, 0.182256, 0.17593, 0.11371, 0.182256, 0.139895, 0.137348, 0.239899, 0.318242, 0.232838, 0.284882, 0.288399, 0.301917, 0.295083, 0.377384, 0.328603, 0.232838, 0.232838, 0.311707, 0.21291, 0.291804, 0.291804, 0.281712, 0.247041, 0.301917, 0.291804, 0.288399, 0.284882, 0.200174, 0.196879, 0.196879, 0.229226, 0.209395, 0.232838, 0.196879, 0.203355, 0.247041, 0.298791, 0.311707, 0.318242, 0.374039, 0.291804, 0.284882, 0.229226, 0.268042, 0.209395, 0.125101, 0.194234, 0.125101, 0.11371, 0.086953, 0.118441, 0.079919, 0.079919, 0.064632, 0.086953, 0.090864, 0.083462, 0.085092, 0.064632, 0.043307, 0.05306, 0.046336, 0.042364, 0.081712, 0.051831, 0.088832, 0.167087, 0.094817, 0.096677, 0.167087, 0.170161, 0.122885, 0.109221, 0.125101, 0.127496, 0.125101, 0.0704, 0.069024, 0.0704, 0.085092, 0.109221, 0.064632, 0.129801, 0.142424, 0.15284, 0.219301, 0.194234, 0.200174, 0.324872, 0.370445, 0.275179, 0.318242, 0.41194, 0.422041, 0.339168, 0.298791, 0.281712, 0.284882, 0.288399, 0.278302, 0.21291, 0.219301, 0.200174, 0.129801, 0.118441, 0.11371, 0.125101, 0.164327, 0.090864, 0.086953, 0.122885, 0.125101, 0.060549, 0.059222, 0.094817, 0.144935, 0.203355, 0.139895, 0.127496, 0.106997, 0.137348, 0.206376, 0.203355, 0.222385, 0.301917, 0.301917, 0.25406, 0.222385, 0.147574, 0.243554, 0.229226, 0.21291, 0.298791, 0.318242, 0.257454, 0.264545, 0.247041, 0.229226, 0.308712, 0.291804, 0.324872, 0.21291, 0.127496, 0.137348, 0.21291, 0.142424, 0.083462, 0.111485, 0.086953, 0.127496, 0.139895, 0.139895, 0.164327, 0.17593, 0.288399, 0.36309, 0.275179, 0.284882, 0.209395, 0.144935, 0.158265, 0.155435, 0.278302, 0.356642, 0.264545, 0.291804, 0.295083, 0.40511, 0.291804, 0.328603, 0.321458, 0.185198, 0.164327, 0.118441, 0.10481, 0.058088, 0.05306, 0.054297, 0.056825, 0.086953, 0.134866, 0.219301, 0.147574, 0.144935, 0.085092, 0.147574, 0.134866, 0.209395, 0.206376, 0.232838, 0.191378, 0.196879, 0.332115, 0.370445, 0.281712, 0.298791, 0.374039, 0.387226, 0.483068, 0.370445, 0.335645, 0.25031, 0.219301, 0.239899, 0.170161, 0.200174, 0.182256, 0.196879, 0.144935, 0.096677, 0.109221, 0.142424, 0.139895, 0.129801, 0.090864, 0.185198, 0.092881, 0.041405, 0.038042, 0.028695, 0.055536, 0.054297, 0.100716, 0.073402, 0.086953, 0.122885, 0.173081, 0.134866, 0.0704, 0.05306, 0.06312, 0.05306, 0.058088, 0.058088, 0.051831, 0.047319, 0.046336, 0.10481, 0.191378, 0.127496, 0.15008, 0.109221, 0.144935, 0.094817, 0.144935, 0.196879, 0.196879, 0.194234, 0.264545, 0.370445, 0.380708, 0.41194, 0.5017, 0.497853, 0.433034, 0.352862, 0.4292, 0.324872, 0.31487, 0.335645, 0.356642, 0.311707, 0.384043, 0.370445, 0.384043, 0.401658, 0.374039, 0.264545, 0.216401, 0.206376, 0.10481, 0.109221, 0.092881, 0.092881, 0.094817, 0.078022, 0.088832, 0.083462, 0.122885, 0.0704, 0.067594, 0.067594, 0.05306, 0.046336, 0.025316, 0.025762, 0.024393, 0.025762, 0.051831, 0.038858, 0.036378, 0.037156, 0.071867, 0.0704, 0.073402, 0.038858, 0.051831, 0.06312, 0.035586, 0.044297, 0.079919, 0.076542, 0.120615, 0.137348, 0.094817, 0.161087, 0.206376, 0.164327, 0.129801, 0.092881, 0.158265, 0.098513, 0.142424, 0.125101, 0.096677, 0.098513, 0.109221, 0.122885, 0.125101, 0.200174, 0.200174, 0.129801, 0.127496, 0.100716, 0.090864, 0.129801, 0.074921, 0.06184, 0.081712, 0.069024, 0.098513, 0.120615, 0.122885, 0.15008, 0.161087, 0.25031, 0.26085, 0.321458, 0.281712, 0.281712, 0.194234, 0.203355, 0.17593, 0.191378, 0.144935, 0.232838, 0.232838, 0.339168, 0.281712, 0.311707, 0.387226, 0.281712, 0.247041, 0.342579, 0.349426, 0.349426, 0.332115, 0.324872, 0.268042, 0.349426, 0.387226, 0.422041, 0.380708, 0.42561, 0.414856, 0.422041, 0.342579, 0.36309, 0.352862, 0.335645, 0.264545, 0.243554, 0.349426, 0.268042, 0.271506, 0.25406, 0.173081, 0.17593, 0.173081, 0.15284, 0.15008, 0.15284, 0.167087, 0.129801, 0.206376, 0.200174, 0.295083, 0.352862, 0.278302, 0.196879, 0.30533, 0.268042, 0.275179, 0.278302, 0.374039, 0.301917, 0.247041, 0.236433, 0.232838, 0.225814, 0.311707, 0.311707, 0.295083, 0.339168, 0.42561, 0.42561, 0.433034, 0.41194, 0.418646, 0.486429, 0.538167, 0.534167, 0.59917, 0.642678, 0.509769, 0.494003, 0.608892, 0.690604, 0.759478, 0.779859, 0.812494, 0.771762, 0.775545, 0.779859, 0.771762, 0.775545, 0.759478, 0.741537, 0.745909, 0.703578, 0.618285, 0.622677, 0.626927, 0.570702, 0.538167, 0.671169, 0.59014, 0.517562, 0.517562, 0.468512, 0.486429, 0.356642, 0.374039, 0.284882, 0.26085, 0.25406, 0.25406, 0.236433, 0.170161, 0.170161, 0.127496, 0.17593, 0.120615, 0.120615, 0.116183, 0.079919, 0.096677, 0.147574, 0.147574, 0.100716, 0.15008, 0.127496, 0.216401, 0.25031, 0.342579, 0.311707, 0.321458, 0.311707, 0.31487, 0.408655, 0.335645, 0.394753, 0.390993, 0.418646, 0.380708, 0.468512, 0.529623, 0.41194, 0.301917, 0.339168, 0.418646, 0.440853, 0.41194, 0.401658, 0.31487, 0.318242, 0.377384, 0.366687, 0.380708, 0.387226, 0.30533, 0.387226, 0.356642, 0.370445, 0.384043, 0.384043, 0.387226, 0.398279, 0.5017, 0.56648, 0.480142, 0.401658, 0.394753, 0.398279, 0.356642, 0.454136, 0.447574, 0.480142, 0.5017, 0.486429, 0.384043, 0.490133, 0.490133, 0.472492, 0.461924, 0.436924, 0.486429, 0.408655, 0.398279, 0.380708, 0.328603, 0.366687, 0.374039, 0.366687, 0.288399, 0.339168, 0.321458, 0.236433, 0.209395, 0.191378, 0.209395, 0.308712, 0.288399, 0.284882, 0.366687, 0.301917, 0.298791, 0.295083, 0.359901, 0.36309, 0.257454, 0.349426, 0.387226, 0.450668, 0.40511, 0.5017, 0.468512, 0.450668, 0.538167, 0.51388, 0.494003, 0.444081, 0.398279, 0.346032, 0.284882], '')</t>
  </si>
  <si>
    <t>[457, 615, 616, 617, 618, 619, 621, 622, 623, 624, 625, 626, 627, 628, 629, 630, 631, 632, 633, 634, 635, 636, 637, 638, 639, 640, 641, 642, 643, 681, 703, 704, 713, 750, 753, 754]</t>
  </si>
  <si>
    <t xml:space="preserve">F5RTG7|F5RTG7_9ENTR Pyruvate formate-lyase-activating enzyme OS=Enterobacter hormaechei ATCC 49162 </t>
  </si>
  <si>
    <t>([0.179055, 0.216401, 0.100716, 0.129801, 0.161087, 0.132295, 0.161087, 0.185198, 0.239899, 0.264545, 0.209395, 0.243554, 0.15284, 0.100716, 0.15284, 0.085092, 0.044297, 0.073402, 0.076542, 0.040537, 0.046336, 0.033407, 0.033407, 0.035586, 0.022306, 0.013437, 0.010926, 0.010509, 0.01078, 0.00962, 0.009977, 0.014315, 0.009483, 0.015694, 0.023534, 0.022306, 0.041405, 0.079919, 0.074921, 0.083462, 0.109221, 0.17593, 0.155435, 0.173081, 0.275179, 0.275179, 0.328603, 0.42561, 0.454136, 0.384043, 0.324872, 0.324872, 0.229226, 0.324872, 0.31487, 0.203355, 0.179055, 0.18812, 0.161087, 0.161087, 0.147574, 0.196879, 0.191378, 0.18812, 0.179055, 0.15008, 0.219301, 0.257454, 0.26085, 0.257454, 0.291804, 0.275179, 0.191378, 0.291804, 0.264545, 0.284882, 0.281712, 0.26085, 0.247041, 0.284882, 0.194234, 0.11371, 0.111485, 0.096677, 0.081712, 0.078022, 0.090864, 0.102787, 0.102787, 0.06312, 0.055536, 0.067594, 0.06312, 0.06184, 0.060549, 0.074921, 0.071867, 0.137348, 0.10481, 0.074921, 0.0704, 0.120615, 0.129801, 0.134866, 0.182256, 0.206376, 0.142424, 0.15008, 0.15008, 0.094817, 0.092881, 0.10481, 0.0704, 0.122885, 0.194234, 0.127496, 0.088832, 0.067594, 0.041405, 0.085092, 0.076542, 0.076542, 0.085092, 0.118441, 0.122885, 0.106997, 0.158265, 0.161087, 0.158265, 0.155435, 0.239899, 0.25031, 0.182256, 0.239899, 0.182256, 0.179055, 0.264545, 0.321458, 0.352862, 0.436924, 0.352862, 0.444081, 0.339168, 0.301917, 0.335645, 0.236433, 0.158265, 0.129801, 0.203355, 0.200174, 0.191378, 0.132295, 0.191378, 0.25406, 0.161087, 0.142424, 0.137348, 0.076542, 0.05306, 0.038042, 0.024826, 0.049374, 0.045352, 0.047319, 0.055536, 0.059222, 0.106997, 0.170161, 0.196879, 0.18812, 0.167087, 0.167087, 0.216401, 0.15008, 0.144935, 0.243554, 0.216401, 0.222385, 0.30533, 0.370445, 0.387226, 0.447574, 0.433034, 0.374039, 0.490133, 0.486429, 0.394753, 0.401658, 0.318242, 0.236433, 0.264545, 0.206376, 0.209395, 0.225814, 0.229226, 0.229226, 0.216401, 0.324872, 0.31487, 0.21291, 0.155435, 0.170161, 0.134866, 0.127496, 0.185198, 0.185198, 0.118441, 0.179055, 0.111485, 0.173081, 0.247041, 0.164327, 0.239899, 0.271506, 0.284882, 0.359901, 0.356642, 0.374039, 0.380708, 0.339168, 0.461924, 0.529623, 0.490133, 0.538167, 0.538167, 0.440853, 0.352862, 0.454136, 0.472492, 0.458154, 0.450668, 0.454136, 0.51388, 0.454136, 0.387226, 0.275179, 0.25031, 0.225814, 0.185198, 0.15284, 0.170161, 0.127496, 0.096677, 0.122885, 0.090864, 0.060549], '')</t>
  </si>
  <si>
    <t>[221, 223, 224, 232]</t>
  </si>
  <si>
    <t xml:space="preserve">F5RTG9|F5RTG9_9ENTR Uncharacterized MFS-type transporter HMPREF9086_0924 OS=Enterobacter hormaechei ATCC 49162 </t>
  </si>
  <si>
    <t>([0.007315, 0.005086, 0.004646, 0.006039, 0.004577, 0.003671, 0.003053, 0.002503, 0.003298, 0.002705, 0.002881, 0.002435, 0.002035, 0.001481, 0.001541, 0.00155, 0.001597, 0.000936, 0.000958, 0.001623, 0.001649, 0.001675, 0.001692, 0.001872, 0.001778, 0.002881, 0.004208, 0.004247, 0.006482, 0.006482, 0.006482, 0.007645, 0.008895, 0.010372, 0.010926, 0.012727, 0.011669, 0.01078, 0.018415, 0.013437, 0.006894, 0.010509, 0.017447, 0.035586, 0.024393, 0.014586, 0.012727, 0.012727, 0.013016, 0.007555, 0.007555, 0.011669, 0.011106, 0.010131, 0.006795, 0.008723, 0.01227, 0.007259, 0.007315, 0.004775, 0.00777, 0.014075, 0.013016, 0.008075, 0.005223, 0.005223, 0.006194, 0.006194, 0.004388, 0.004208, 0.003757, 0.003212, 0.002503, 0.002503, 0.002761, 0.003478, 0.003431, 0.002435, 0.003727, 0.002705, 0.003512, 0.002623, 0.002581, 0.001687, 0.001743, 0.002606, 0.002555, 0.002482, 0.001936, 0.001906, 0.00283, 0.00292, 0.002366, 0.002623, 0.002662, 0.002581, 0.003014, 0.002435, 0.002976, 0.002503, 0.002435, 0.002078, 0.002117, 0.001597, 0.001936, 0.003014, 0.003014, 0.003701, 0.003276, 0.003461, 0.00389, 0.003821, 0.005734, 0.008723, 0.009865, 0.009977, 0.015694, 0.016257, 0.023534, 0.031287, 0.023534, 0.025316, 0.03976, 0.050641, 0.040537, 0.047319, 0.028107, 0.018787, 0.012491, 0.011669, 0.010672, 0.015078, 0.016257, 0.011106, 0.007177, 0.007259, 0.007315, 0.005086, 0.004247, 0.003366, 0.003298, 0.004513, 0.004483, 0.005503, 0.006482, 0.009977, 0.008409, 0.008276, 0.01078, 0.013016, 0.013821, 0.024826, 0.014315, 0.009401, 0.014315, 0.025316, 0.018106, 0.011518, 0.011518, 0.012727, 0.015694, 0.009401, 0.006421, 0.010221, 0.006374, 0.004414, 0.0028, 0.00407, 0.004899, 0.003555, 0.003512, 0.004921, 0.004611, 0.006567, 0.008624, 0.008895, 0.008723, 0.011106, 0.019109, 0.027463, 0.038858, 0.049374, 0.060549, 0.060549, 0.06184, 0.083462, 0.085092, 0.185198, 0.094817, 0.096677, 0.18812, 0.225814, 0.219301, 0.127496, 0.118441, 0.071867, 0.067594, 0.0704, 0.045352, 0.019401, 0.013437, 0.012491, 0.012727, 0.010926, 0.012491, 0.007495, 0.009294, 0.015078, 0.009294, 0.009015, 0.008804, 0.006142, 0.005872, 0.006245, 0.006374, 0.004611, 0.004388, 0.004388, 0.004388, 0.005378, 0.007555, 0.008525, 0.008624, 0.009096, 0.015078, 0.022667, 0.020876, 0.020876, 0.010672, 0.010509, 0.014315, 0.011669, 0.013265, 0.013265, 0.008409, 0.012491, 0.017797, 0.032677, 0.015694, 0.010672, 0.010372, 0.01078, 0.009865, 0.011342, 0.006988, 0.006988, 0.007091, 0.007315, 0.006482, 0.01078, 0.019401, 0.012727, 0.015344, 0.024826, 0.018787, 0.016257, 0.010672, 0.008276, 0.008525, 0.009294, 0.013821, 0.009483, 0.005932, 0.006421, 0.004513, 0.004513, 0.003821, 0.003757, 0.004247, 0.003512, 0.002976, 0.002435, 0.002623, 0.002623, 0.002705, 0.003405, 0.00407, 0.004388, 0.005318, 0.005799, 0.006533, 0.004611, 0.003963, 0.004208, 0.00389, 0.004921, 0.006078, 0.006374, 0.006374, 0.005086, 0.007315, 0.005992, 0.004835, 0.007422, 0.005683, 0.004736, 0.004431, 0.004414, 0.003757, 0.003727, 0.002761, 0.003512, 0.004899, 0.005683, 0.009096, 0.014315, 0.014075, 0.019109, 0.013613, 0.009483, 0.014586, 0.009977, 0.018415, 0.041405, 0.025762, 0.022667, 0.016528, 0.013265, 0.016528, 0.015694, 0.021381, 0.016021, 0.013613, 0.013016, 0.011518, 0.006988, 0.006988, 0.00777, 0.007877, 0.007031, 0.009865, 0.009728, 0.009728, 0.006421, 0.005086, 0.006078, 0.009096, 0.008525, 0.013016, 0.014075, 0.032017, 0.016021, 0.017138, 0.009096, 0.006142, 0.007091, 0.006894, 0.006039, 0.00543, 0.003997, 0.006142, 0.003821, 0.003109, 0.002529, 0.002529, 0.002276, 0.001692, 0.001155, 0.001249, 0.001305, 0.001267, 0.000816, 0.001249, 0.001967, 0.003053, 0.004689, 0.005932, 0.009728, 0.008624, 0.007315, 0.009977, 0.008624, 0.013016, 0.020165, 0.036378, 0.064632, 0.120615, 0.161087, 0.281712, 0.42561, 0.384043, 0.346032], '')</t>
  </si>
  <si>
    <t xml:space="preserve">F5RTH3|F5RTH3_9ENTR Anaerobic dimethyl sulfoxide reductase subunit A OS=Enterobacter hormaechei ATCC 49162 </t>
  </si>
  <si>
    <t>([0.179055, 0.17593, 0.239899, 0.191378, 0.236433, 0.275179, 0.30533, 0.328603, 0.275179, 0.264545, 0.288399, 0.328603, 0.339168, 0.390993, 0.318242, 0.349426, 0.318242, 0.232838, 0.232838, 0.281712, 0.284882, 0.311707, 0.342579, 0.301917, 0.26085, 0.26085, 0.191378, 0.21291, 0.132295, 0.194234, 0.225814, 0.164327, 0.137348, 0.132295, 0.134866, 0.173081, 0.182256, 0.161087, 0.158265, 0.182256, 0.257454, 0.257454, 0.25406, 0.225814, 0.278302, 0.387226, 0.380708, 0.394753, 0.31487, 0.318242, 0.31487, 0.284882, 0.271506, 0.30533, 0.247041, 0.284882, 0.229226, 0.216401, 0.243554, 0.318242, 0.236433, 0.239899, 0.194234, 0.196879, 0.18812, 0.170161, 0.120615, 0.086953, 0.125101, 0.164327, 0.26085, 0.18812, 0.21291, 0.206376, 0.155435, 0.216401, 0.21291, 0.301917, 0.311707, 0.318242, 0.31487, 0.40511, 0.380708, 0.465241, 0.370445, 0.422041, 0.414856, 0.394753, 0.450668, 0.458154, 0.40511, 0.398279, 0.444081, 0.349426, 0.366687, 0.422041, 0.40511, 0.401658, 0.390993, 0.342579, 0.339168, 0.342579, 0.342579, 0.281712, 0.191378, 0.288399, 0.298791, 0.311707, 0.387226, 0.311707, 0.298791, 0.268042, 0.288399, 0.275179, 0.36309, 0.440853, 0.384043, 0.384043, 0.377384, 0.380708, 0.418646, 0.4292, 0.422041, 0.414856, 0.370445, 0.472492, 0.465241, 0.36309, 0.352862, 0.25406, 0.335645, 0.352862, 0.41194, 0.30533, 0.356642, 0.288399, 0.216401, 0.239899, 0.25031, 0.26085, 0.219301, 0.232838, 0.222385, 0.164327, 0.116183, 0.18812, 0.18812, 0.122885, 0.179055, 0.185198, 0.291804, 0.284882, 0.200174, 0.158265, 0.173081, 0.170161, 0.164327, 0.222385, 0.257454, 0.247041, 0.243554, 0.21291, 0.200174, 0.194234, 0.264545, 0.288399, 0.295083, 0.284882, 0.366687, 0.271506, 0.291804, 0.30533, 0.301917, 0.366687, 0.450668, 0.450668, 0.394753, 0.447574, 0.450668, 0.377384, 0.339168, 0.342579, 0.342579, 0.278302, 0.278302, 0.271506, 0.236433, 0.167087, 0.173081, 0.173081, 0.18812, 0.161087, 0.144935, 0.092881, 0.094817, 0.092881, 0.116183, 0.161087, 0.125101, 0.102787, 0.127496, 0.158265, 0.100716, 0.155435, 0.144935, 0.15284, 0.096677, 0.147574, 0.206376, 0.118441, 0.096677, 0.164327, 0.161087, 0.161087, 0.239899, 0.264545, 0.264545, 0.30533, 0.21291, 0.308712, 0.346032, 0.377384, 0.374039, 0.370445, 0.308712, 0.339168, 0.26085, 0.247041, 0.243554, 0.26085, 0.366687, 0.42561, 0.408655, 0.433034, 0.4292, 0.436924, 0.356642, 0.356642, 0.339168, 0.41194, 0.387226, 0.321458, 0.328603, 0.25406, 0.243554, 0.225814, 0.301917, 0.390993, 0.458154, 0.465241, 0.422041, 0.40511, 0.377384, 0.390993, 0.339168, 0.335645, 0.284882, 0.26085, 0.18812, 0.144935, 0.161087, 0.18812, 0.243554, 0.161087, 0.243554, 0.339168, 0.418646, 0.390993, 0.346032, 0.377384, 0.377384, 0.433034, 0.454136, 0.480142, 0.377384, 0.324872, 0.349426, 0.31487, 0.394753, 0.505461, 0.56648, 0.553315, 0.541878, 0.505461, 0.570702, 0.480142, 0.40511, 0.408655, 0.384043, 0.339168, 0.31487, 0.229226, 0.158265, 0.116183, 0.06184, 0.111485, 0.194234, 0.179055, 0.182256, 0.132295, 0.125101, 0.137348, 0.155435, 0.083462, 0.06184, 0.083462, 0.125101, 0.106997, 0.067594, 0.056825, 0.090864, 0.064632, 0.118441, 0.17593, 0.21291, 0.298791, 0.216401, 0.222385, 0.185198, 0.26085, 0.291804, 0.301917, 0.26085, 0.243554, 0.335645, 0.418646, 0.31487, 0.31487, 0.374039, 0.356642, 0.339168, 0.271506, 0.352862, 0.352862, 0.328603, 0.335645, 0.342579, 0.422041, 0.311707, 0.31487, 0.308712, 0.346032, 0.342579, 0.394753, 0.295083, 0.268042, 0.264545, 0.356642, 0.284882, 0.318242, 0.401658, 0.398279, 0.5017, 0.440853, 0.450668, 0.450668, 0.370445, 0.298791, 0.311707, 0.318242, 0.321458, 0.328603, 0.342579, 0.236433, 0.219301, 0.308712, 0.308712, 0.30533, 0.324872, 0.377384, 0.278302, 0.196879, 0.275179, 0.26085, 0.318242, 0.206376, 0.206376, 0.308712, 0.380708, 0.366687, 0.444081, 0.440853, 0.447574, 0.42561, 0.529623, 0.440853, 0.41194, 0.444081, 0.450668, 0.394753, 0.342579, 0.433034, 0.476583, 0.398279, 0.384043, 0.311707, 0.328603, 0.335645, 0.308712, 0.301917, 0.243554, 0.239899, 0.196879, 0.18812, 0.18812, 0.170161, 0.25406, 0.288399, 0.281712, 0.25031, 0.284882, 0.380708, 0.380708, 0.422041, 0.40511, 0.42561, 0.436924, 0.549308, 0.440853, 0.461924, 0.454136, 0.476583, 0.505461, 0.604312, 0.505461, 0.521092, 0.534167, 0.557691, 0.483068, 0.497853, 0.534167, 0.529623, 0.4292, 0.4292, 0.390993, 0.390993, 0.339168, 0.31487, 0.291804, 0.398279, 0.349426, 0.271506, 0.328603, 0.301917, 0.298791, 0.40511, 0.41194, 0.36309, 0.339168, 0.370445, 0.278302, 0.275179, 0.288399, 0.359901, 0.301917, 0.335645, 0.42561, 0.458154, 0.56648, 0.553315, 0.454136, 0.494003, 0.517562, 0.525368, 0.444081, 0.440853, 0.370445, 0.275179, 0.222385, 0.225814, 0.170161, 0.216401, 0.21291, 0.209395, 0.137348, 0.125101, 0.079919, 0.085092, 0.094817, 0.086953, 0.088832, 0.15284, 0.094817, 0.137348, 0.118441, 0.179055, 0.179055, 0.232838, 0.232838, 0.247041, 0.25406, 0.352862, 0.387226, 0.384043, 0.370445, 0.370445, 0.465241, 0.505461, 0.42561, 0.359901, 0.30533, 0.232838, 0.222385, 0.209395, 0.203355, 0.173081, 0.173081, 0.173081, 0.158265, 0.200174, 0.268042, 0.170161, 0.144935, 0.144935, 0.100716, 0.067594, 0.073402, 0.078022, 0.100716, 0.090864, 0.127496, 0.15008, 0.209395, 0.216401, 0.318242, 0.284882, 0.324872, 0.225814, 0.203355, 0.142424, 0.170161, 0.15284, 0.232838, 0.17593, 0.167087, 0.243554, 0.281712, 0.352862, 0.239899, 0.182256, 0.200174, 0.122885, 0.142424, 0.147574, 0.144935, 0.120615, 0.098513, 0.090864, 0.182256, 0.203355, 0.182256, 0.18812, 0.132295, 0.129801, 0.203355, 0.142424, 0.079919, 0.109221, 0.088832, 0.144935, 0.18812, 0.271506, 0.291804, 0.264545, 0.247041, 0.232838, 0.185198, 0.25031, 0.200174, 0.194234, 0.206376, 0.31487, 0.203355, 0.298791, 0.321458, 0.321458, 0.390993, 0.486429, 0.483068, 0.545602, 0.545602, 0.444081, 0.390993, 0.465241, 0.486429, 0.422041, 0.422041, 0.521092, 0.444081, 0.5017, 0.480142, 0.454136, 0.414856, 0.436924, 0.461924, 0.454136, 0.377384, 0.408655, 0.414856, 0.298791, 0.291804, 0.291804, 0.284882, 0.318242, 0.311707, 0.332115, 0.40511, 0.374039, 0.268042, 0.332115, 0.349426, 0.349426, 0.374039, 0.42561, 0.525368, 0.497853, 0.483068, 0.56648, 0.468512, 0.433034, 0.450668, 0.4292, 0.40511, 0.408655, 0.408655, 0.433034, 0.4292, 0.454136, 0.505461, 0.58069, 0.608892, 0.626927, 0.534167, 0.525368, 0.497853, 0.509769, 0.505461, 0.51388, 0.509769, 0.490133, 0.534167, 0.553315, 0.468512, 0.494003, 0.63748, 0.653063, 0.538167, 0.5017, 0.468512, 0.380708, 0.384043, 0.349426, 0.328603, 0.301917, 0.311707, 0.236433, 0.236433, 0.25406, 0.25406, 0.268042, 0.284882, 0.200174, 0.278302, 0.387226, 0.31487, 0.328603, 0.243554, 0.229226, 0.257454, 0.288399, 0.359901, 0.288399, 0.324872, 0.332115, 0.346032, 0.342579, 0.42561, 0.422041, 0.335645, 0.339168, 0.324872, 0.380708, 0.356642, 0.374039, 0.275179, 0.36309, 0.268042, 0.346032, 0.436924, 0.335645, 0.311707, 0.222385, 0.31487, 0.278302, 0.264545, 0.298791, 0.291804, 0.281712, 0.26085, 0.247041, 0.243554, 0.257454, 0.206376, 0.31487, 0.232838, 0.236433, 0.216401, 0.264545, 0.236433, 0.167087, 0.257454, 0.268042, 0.370445, 0.335645, 0.275179, 0.196879, 0.26085, 0.284882, 0.247041, 0.25406, 0.31487, 0.308712, 0.271506, 0.328603, 0.318242, 0.295083, 0.36309, 0.380708, 0.40511, 0.440853, 0.521092, 0.458154, 0.444081, 0.349426, 0.291804, 0.390993, 0.468512, 0.458154, 0.433034, 0.486429, 0.41194, 0.444081, 0.36309, 0.40511, 0.377384, 0.374039, 0.390993, 0.398279, 0.41194, 0.41194, 0.359901, 0.321458, 0.40511, 0.40511, 0.42561, 0.465241, 0.4292, 0.356642, 0.356642, 0.370445, 0.352862, 0.387226, 0.295083, 0.288399, 0.284882, 0.335645, 0.346032, 0.380708, 0.387226, 0.366687, 0.288399, 0.332115, 0.380708, 0.332115, 0.328603, 0.308712, 0.288399, 0.321458, 0.339168, 0.268042, 0.26085, 0.268042, 0.30533, 0.401658, 0.521092, 0.505461, 0.509769, 0.42561, 0.42561, 0.418646, 0.41194, 0.505461, 0.525368, 0.51388, 0.553315, 0.562014, 0.685117, 0.694846, 0.608892, 0.703578, 0.724957, 0.733139, 0.728858, 0.680603, 0.666105, 0.613573, 0.59508, 0.541878, 0.642678, 0.675549, 0.653063, 0.642678, 0.59508, 0.509769], '')</t>
  </si>
  <si>
    <t>[279, 280, 281, 282, 283, 284, 352, 384, 417, 422, 423, 424, 425, 426, 427, 430, 431, 458, 459, 462, 463, 497, 579, 580, 587, 589, 614, 617, 628, 629, 630, 631, 632, 633, 635, 636, 637, 638, 640, 641, 644, 645, 646, 647, 730, 784, 785, 786, 791, 792, 793, 794, 795, 796, 797, 798, 799, 800, 801, 802, 803, 804, 805, 806, 807, 808, 809, 810, 811, 812, 813]</t>
  </si>
  <si>
    <t xml:space="preserve">F5RTH5|F5RTH5_9ENTR Replication-associated recombination protein A OS=Enterobacter hormaechei ATCC 49162 </t>
  </si>
  <si>
    <t>([0.332115, 0.321458, 0.196879, 0.257454, 0.335645, 0.257454, 0.25406, 0.25031, 0.281712, 0.268042, 0.295083, 0.359901, 0.374039, 0.374039, 0.374039, 0.346032, 0.440853, 0.335645, 0.346032, 0.346032, 0.349426, 0.349426, 0.390993, 0.41194, 0.318242, 0.264545, 0.31487, 0.342579, 0.370445, 0.40511, 0.352862, 0.384043, 0.352862, 0.311707, 0.216401, 0.308712, 0.308712, 0.298791, 0.394753, 0.398279, 0.40511, 0.387226, 0.339168, 0.243554, 0.239899, 0.219301, 0.247041, 0.30533, 0.335645, 0.335645, 0.311707, 0.398279, 0.366687, 0.374039, 0.408655, 0.408655, 0.36309, 0.408655, 0.339168, 0.243554, 0.298791, 0.288399, 0.203355, 0.206376, 0.30533, 0.356642, 0.468512, 0.398279, 0.384043, 0.349426, 0.264545, 0.25406, 0.222385, 0.164327, 0.164327, 0.155435, 0.229226, 0.196879, 0.182256, 0.26085, 0.257454, 0.288399, 0.30533, 0.36309, 0.30533, 0.308712, 0.339168, 0.301917, 0.370445, 0.36309, 0.377384, 0.465241, 0.480142, 0.480142, 0.557691, 0.545602, 0.545602, 0.553315, 0.534167, 0.450668, 0.335645, 0.356642, 0.366687, 0.36309, 0.324872, 0.422041, 0.40511, 0.30533, 0.346032, 0.342579, 0.332115, 0.332115, 0.346032, 0.339168, 0.339168, 0.239899, 0.170161, 0.200174, 0.203355, 0.203355, 0.295083, 0.401658, 0.468512, 0.465241, 0.36309, 0.332115, 0.225814, 0.15284, 0.247041, 0.206376, 0.216401, 0.222385, 0.225814, 0.225814, 0.25031, 0.281712, 0.281712, 0.374039, 0.26085, 0.26085, 0.346032, 0.30533, 0.219301, 0.15284, 0.147574, 0.216401, 0.284882, 0.377384, 0.398279, 0.321458, 0.271506, 0.18812, 0.17593, 0.161087, 0.096677, 0.081712, 0.085092, 0.158265, 0.15008, 0.147574, 0.147574, 0.144935, 0.120615, 0.118441, 0.182256, 0.194234, 0.17593, 0.170161, 0.185198, 0.25031, 0.321458, 0.370445, 0.444081, 0.450668, 0.366687, 0.450668, 0.444081, 0.447574, 0.444081, 0.349426, 0.370445, 0.278302, 0.31487, 0.384043, 0.468512, 0.465241, 0.450668, 0.472492, 0.476583, 0.374039, 0.335645, 0.356642, 0.301917, 0.239899, 0.25406, 0.332115, 0.339168, 0.308712, 0.291804, 0.281712, 0.332115, 0.31487, 0.408655, 0.380708, 0.291804, 0.301917, 0.257454, 0.222385, 0.200174, 0.236433, 0.284882, 0.284882, 0.284882, 0.30533, 0.377384, 0.374039, 0.342579, 0.332115, 0.359901, 0.356642, 0.301917, 0.25031, 0.324872, 0.324872, 0.335645, 0.339168, 0.239899, 0.281712, 0.339168, 0.281712, 0.239899, 0.275179, 0.324872, 0.301917, 0.366687, 0.324872, 0.311707, 0.236433, 0.25031, 0.268042, 0.268042, 0.324872, 0.414856, 0.422041, 0.301917, 0.196879, 0.284882, 0.284882, 0.194234, 0.179055, 0.229226, 0.182256, 0.191378, 0.170161, 0.173081, 0.127496, 0.147574, 0.15008, 0.243554, 0.203355, 0.222385, 0.239899, 0.209395, 0.173081, 0.116183, 0.127496, 0.129801, 0.073402, 0.100716, 0.161087, 0.102787, 0.073402, 0.125101, 0.100716, 0.100716, 0.098513, 0.147574, 0.179055, 0.118441, 0.069024, 0.058088, 0.038042, 0.035586, 0.043307, 0.032677, 0.032677, 0.046336, 0.047319, 0.067594, 0.081712, 0.092881, 0.158265, 0.179055, 0.170161, 0.209395, 0.182256, 0.194234, 0.21291, 0.182256, 0.225814, 0.268042, 0.346032, 0.318242, 0.288399, 0.206376, 0.281712, 0.324872, 0.257454, 0.356642, 0.308712, 0.203355, 0.194234, 0.182256, 0.185198, 0.185198, 0.196879, 0.196879, 0.203355, 0.173081, 0.191378, 0.219301, 0.236433, 0.15008, 0.17593, 0.216401, 0.268042, 0.18812, 0.167087, 0.17593, 0.109221, 0.144935, 0.161087, 0.134866, 0.155435, 0.203355, 0.203355, 0.191378, 0.194234, 0.132295, 0.079919, 0.073402, 0.060549, 0.038042, 0.06184, 0.06184, 0.045352, 0.041405, 0.069024, 0.106997, 0.147574, 0.216401, 0.26085, 0.346032, 0.401658, 0.387226, 0.301917, 0.31487, 0.247041, 0.301917, 0.301917, 0.390993, 0.311707, 0.342579, 0.461924, 0.4292, 0.486429, 0.529623, 0.585406, 0.497853, 0.436924, 0.465241, 0.483068, 0.414856, 0.41194, 0.301917, 0.284882, 0.390993, 0.390993, 0.36309, 0.339168, 0.311707, 0.281712, 0.36309, 0.377384, 0.384043, 0.440853, 0.4292, 0.398279, 0.31487, 0.36309, 0.380708, 0.384043, 0.380708, 0.444081, 0.359901, 0.349426, 0.377384, 0.377384, 0.377384, 0.418646, 0.387226, 0.494003, 0.534167, 0.525368, 0.418646, 0.31487, 0.295083, 0.30533, 0.339168, 0.436924, 0.465241, 0.494003, 0.42561, 0.42561, 0.408655, 0.494003, 0.517562, 0.486429, 0.490133, 0.472492, 0.450668, 0.450668, 0.328603, 0.257454, 0.229226, 0.31487, 0.418646, 0.42561, 0.418646, 0.4292, 0.414856, 0.436924, 0.370445, 0.433034, 0.418646, 0.339168, 0.346032, 0.40511, 0.387226, 0.346032, 0.324872, 0.387226, 0.401658, 0.545602, 0.657645, 0.703578, 0.699094], '')</t>
  </si>
  <si>
    <t>[94, 95, 96, 97, 98, 366, 367, 402, 403, 416, 443, 444, 445, 446]</t>
  </si>
  <si>
    <t xml:space="preserve">F5RTH6|F5RTH6_9ENTR Outer-membrane lipoprotein carrier protein OS=Enterobacter hormaechei ATCC 49162 </t>
  </si>
  <si>
    <t>([0.016826, 0.024393, 0.034068, 0.018106, 0.016257, 0.018415, 0.023534, 0.030003, 0.026338, 0.020165, 0.022306, 0.029376, 0.025762, 0.022667, 0.035586, 0.045352, 0.044297, 0.051831, 0.071867, 0.083462, 0.081712, 0.137348, 0.142424, 0.106997, 0.18812, 0.236433, 0.161087, 0.167087, 0.15284, 0.200174, 0.182256, 0.206376, 0.206376, 0.229226, 0.196879, 0.206376, 0.206376, 0.291804, 0.288399, 0.298791, 0.311707, 0.366687, 0.298791, 0.308712, 0.384043, 0.394753, 0.41194, 0.534167, 0.545602, 0.486429, 0.408655, 0.461924, 0.458154, 0.447574, 0.486429, 0.570702, 0.480142, 0.36309, 0.374039, 0.301917, 0.301917, 0.257454, 0.281712, 0.349426, 0.374039, 0.370445, 0.384043, 0.366687, 0.30533, 0.222385, 0.243554, 0.318242, 0.390993, 0.394753, 0.390993, 0.359901, 0.271506, 0.271506, 0.271506, 0.17593, 0.264545, 0.295083, 0.229226, 0.17593, 0.182256, 0.161087, 0.134866, 0.125101, 0.11371, 0.155435, 0.15008, 0.139895, 0.139895, 0.142424, 0.122885, 0.125101, 0.120615, 0.191378, 0.268042, 0.40511, 0.398279, 0.356642, 0.25406, 0.288399, 0.324872, 0.311707, 0.31487, 0.349426, 0.346032, 0.36309, 0.377384, 0.377384, 0.461924, 0.476583, 0.384043, 0.422041, 0.352862, 0.352862, 0.349426, 0.366687, 0.335645, 0.444081, 0.486429, 0.465241, 0.483068, 0.433034, 0.4292, 0.454136, 0.436924, 0.447574, 0.450668, 0.450668, 0.545602, 0.549308, 0.465241, 0.545602, 0.541878, 0.517562, 0.521092, 0.440853, 0.440853, 0.377384, 0.359901, 0.342579, 0.450668, 0.509769, 0.59014, 0.505461, 0.483068, 0.497853, 0.398279, 0.40511, 0.374039, 0.31487, 0.318242, 0.394753, 0.41194, 0.414856, 0.521092, 0.521092, 0.604312, 0.58069, 0.553315, 0.570702, 0.497853, 0.476583, 0.465241, 0.472492, 0.562014, 0.562014, 0.557691, 0.661982, 0.575842, 0.618285, 0.666105, 0.63748, 0.618285, 0.494003, 0.476583, 0.384043, 0.377384, 0.422041, 0.465241, 0.553315, 0.549308, 0.570702, 0.575842, 0.517562, 0.525368, 0.534167, 0.525368, 0.529623, 0.56648, 0.632174, 0.604312, 0.622677, 0.618285, 0.613573, 0.750527, 0.745909, 0.876521, 0.882776, 0.819762, 0.73685], '')</t>
  </si>
  <si>
    <t>[47, 48, 55, 132, 133, 135, 136, 137, 138, 145, 146, 147, 158, 159, 160, 161, 162, 163, 168, 169, 170, 171, 172, 173, 174, 175, 176, 183, 184, 185, 186, 187, 188, 189, 190, 191, 192, 193, 194, 195, 196, 197, 198, 199, 200, 201, 202, 203]</t>
  </si>
  <si>
    <t>47)</t>
  </si>
  <si>
    <t xml:space="preserve">F5RTH7|F5RTH7_9ENTR DNA translocase FtsK OS=Enterobacter hormaechei ATCC 49162 </t>
  </si>
  <si>
    <t>([0.384043, 0.42561, 0.268042, 0.288399, 0.311707, 0.194234, 0.21291, 0.229226, 0.257454, 0.271506, 0.284882, 0.232838, 0.139895, 0.15008, 0.10481, 0.111485, 0.054297, 0.023963, 0.014586, 0.009096, 0.007259, 0.006567, 0.004358, 0.005249, 0.004315, 0.003177, 0.003177, 0.002662, 0.002435, 0.002155, 0.001499, 0.001, 0.00146, 0.001374, 0.001335, 0.001623, 0.002336, 0.003341, 0.004899, 0.006078, 0.006078, 0.006619, 0.010131, 0.020522, 0.020165, 0.017447, 0.030003, 0.071867, 0.122885, 0.079919, 0.096677, 0.18812, 0.191378, 0.196879, 0.332115, 0.243554, 0.243554, 0.25406, 0.196879, 0.094817, 0.049374, 0.076542, 0.086953, 0.085092, 0.03976, 0.023087, 0.0198, 0.011669, 0.006567, 0.005992, 0.006567, 0.005734, 0.004835, 0.004689, 0.004775, 0.003461, 0.004689, 0.003461, 0.002482, 0.002014, 0.001967, 0.002761, 0.003212, 0.00246, 0.001687, 0.00155, 0.002138, 0.002336, 0.003246, 0.004513, 0.004483, 0.005872, 0.007259, 0.008723, 0.015344, 0.008895, 0.009015, 0.008409, 0.007259, 0.006701, 0.008525, 0.009294, 0.009096, 0.006194, 0.007555, 0.007422, 0.008156, 0.009401, 0.012491, 0.008156, 0.007422, 0.005378, 0.003821, 0.002662, 0.002606, 0.002482, 0.00292, 0.00407, 0.002881, 0.003701, 0.004899, 0.004161, 0.00543, 0.005011, 0.007422, 0.007877, 0.008409, 0.008723, 0.006194, 0.004835, 0.006194, 0.006795, 0.010131, 0.017138, 0.021816, 0.013016, 0.013613, 0.018787, 0.011106, 0.011518, 0.013437, 0.015694, 0.022667, 0.012491, 0.016021, 0.017797, 0.013016, 0.012727, 0.020522, 0.036378, 0.076542, 0.094817, 0.100716, 0.102787, 0.054297, 0.066181, 0.064632, 0.033407, 0.022667, 0.023087, 0.023087, 0.019401, 0.016826, 0.020165, 0.020522, 0.0198, 0.010509, 0.008276, 0.012727, 0.013437, 0.009015, 0.009096, 0.006482, 0.005318, 0.005086, 0.005318, 0.005378, 0.00777, 0.010926, 0.010131, 0.016257, 0.028695, 0.018787, 0.014315, 0.00962, 0.015344, 0.009977, 0.010372, 0.019109, 0.010672, 0.00962, 0.015078, 0.016257, 0.026892, 0.042364, 0.041405, 0.069024, 0.090864, 0.085092, 0.092881, 0.086953, 0.058088, 0.064632, 0.139895, 0.222385, 0.335645, 0.239899, 0.349426, 0.450668, 0.465241, 0.486429, 0.545602, 0.575842, 0.575842, 0.608892, 0.562014, 0.622677, 0.657645, 0.671169, 0.648219, 0.622677, 0.784345, 0.849326, 0.83125, 0.798249, 0.759478, 0.724957, 0.733139, 0.604312, 0.58069, 0.557691, 0.648219, 0.525368, 0.476583, 0.458154, 0.440853, 0.486429, 0.444081, 0.374039, 0.328603, 0.359901, 0.359901, 0.243554, 0.225814, 0.247041, 0.291804, 0.243554, 0.257454, 0.328603, 0.398279, 0.414856, 0.42561, 0.4292, 0.486429, 0.436924, 0.349426, 0.356642, 0.346032, 0.346032, 0.394753, 0.387226, 0.384043, 0.41194, 0.534167, 0.585406, 0.59508, 0.472492, 0.58069, 0.483068, 0.483068, 0.5017, 0.476583, 0.444081, 0.414856, 0.454136, 0.570702, 0.728858, 0.754692, 0.680603, 0.613573, 0.517562, 0.557691, 0.549308, 0.534167, 0.505461, 0.472492, 0.461924, 0.58069, 0.56648, 0.699094, 0.618285, 0.642678, 0.694846, 0.618285, 0.724957, 0.73685, 0.626927, 0.534167, 0.525368, 0.604312, 0.699094, 0.805026, 0.745909, 0.745909, 0.767246, 0.808535, 0.767246, 0.741537, 0.685117, 0.653063, 0.608892, 0.690604, 0.63748, 0.626927, 0.73685, 0.685117, 0.622677, 0.720929, 0.767246, 0.76285, 0.685117, 0.657645, 0.690604, 0.685117, 0.699094, 0.653063, 0.541878, 0.570702, 0.622677, 0.648219, 0.666105, 0.720929, 0.666105, 0.716283, 0.685117, 0.703578, 0.750527, 0.767246, 0.733139, 0.671169, 0.675549, 0.76285, 0.805026, 0.795062, 0.795062, 0.808535, 0.720929, 0.801317, 0.84206, 0.798249, 0.823549, 0.83125, 0.741537, 0.812494, 0.801317, 0.84206, 0.837511, 0.837511, 0.849326, 0.798249, 0.852992, 0.859585, 0.865454, 0.862302, 0.871313, 0.910643, 0.81615, 0.84206, 0.827927, 0.759478, 0.791621, 0.784345, 0.795062, 0.865454, 0.771762, 0.771762, 0.759478, 0.759478, 0.626927, 0.626927, 0.73685, 0.779859, 0.779859, 0.779859, 0.733139, 0.712013, 0.73685, 0.846163, 0.908098, 0.912647, 0.953422, 0.901269, 0.899122, 0.871313, 0.775545, 0.874069, 0.879233, 0.88723, 0.88723, 0.928747, 0.885302, 0.871313, 0.874069, 0.865454, 0.865454, 0.795062, 0.728858, 0.680603, 0.680603, 0.648219, 0.657645, 0.661982, 0.788093, 0.798249, 0.798249, 0.827927, 0.834292, 0.834292, 0.798249, 0.76285, 0.801317, 0.859585, 0.856457, 0.852992, 0.862302, 0.788093, 0.795062, 0.771762, 0.699094, 0.694846, 0.733139, 0.63748, 0.626927, 0.622677, 0.59014, 0.604312, 0.661982, 0.626927, 0.622677, 0.63748, 0.675549, 0.666105, 0.59014, 0.575842, 0.534167, 0.422041, 0.398279, 0.490133, 0.604312, 0.632174, 0.63748, 0.63748, 0.733139, 0.642678, 0.63748, 0.661982, 0.699094, 0.648219, 0.632174, 0.59508, 0.575842, 0.585406, 0.575842, 0.626927, 0.648219, 0.59508, 0.690604, 0.808535, 0.733139, 0.745909, 0.83125, 0.823549, 0.83125, 0.795062, 0.795062, 0.76285, 0.745909, 0.733139, 0.775545, 0.808535, 0.83125, 0.791621, 0.750527, 0.76285, 0.76285, 0.771762, 0.812494, 0.812494, 0.771762, 0.812494, 0.76285, 0.73685, 0.703578, 0.707965, 0.653063, 0.618285, 0.642678, 0.675549, 0.59014, 0.622677, 0.63748, 0.632174, 0.685117, 0.733139, 0.712013, 0.767246, 0.767246, 0.720929, 0.724957, 0.76285, 0.788093, 0.728858, 0.733139, 0.788093, 0.767246, 0.76285, 0.876521, 0.868118, 0.871313, 0.919029, 0.908098, 0.846163, 0.83125, 0.791621, 0.795062, 0.808535, 0.767246, 0.745909, 0.823549, 0.771762, 0.73685, 0.728858, 0.720929, 0.720929, 0.59014, 0.562014, 0.557691, 0.562014, 0.570702, 0.549308, 0.525368, 0.505461, 0.549308, 0.58069, 0.680603, 0.622677, 0.59014, 0.59508, 0.626927, 0.608892, 0.716283, 0.63748, 0.661982, 0.779859, 0.798249, 0.849326, 0.879233, 0.928747, 0.868118, 0.876521, 0.879233, 0.899122, 0.924947, 0.899122, 0.876521, 0.859585, 0.879233, 0.81615, 0.801317, 0.767246, 0.784345, 0.771762, 0.859585, 0.852992, 0.827927, 0.712013, 0.741537, 0.733139, 0.733139, 0.712013, 0.712013, 0.712013, 0.716283, 0.618285, 0.712013, 0.733139, 0.754692, 0.754692, 0.871313, 0.894241, 0.922952, 0.93079, 0.915074, 0.903857, 0.905695, 0.899122, 0.951925, 0.921076, 0.903857, 0.891961, 0.94331, 0.889439, 0.871313, 0.834292, 0.889439, 0.889439, 0.89662, 0.89662, 0.885302, 0.788093, 0.771762, 0.750527, 0.733139, 0.767246, 0.819762, 0.805026, 0.827927, 0.798249, 0.856457, 0.891961, 0.819762, 0.808535, 0.834292, 0.849326, 0.885302, 0.801317, 0.808535, 0.694846, 0.680603, 0.724957, 0.788093, 0.771762, 0.798249, 0.716283, 0.622677, 0.622677, 0.661982, 0.666105, 0.724957, 0.720929, 0.707965, 0.837511, 0.779859, 0.745909, 0.750527, 0.754692, 0.849326, 0.767246, 0.834292, 0.865454, 0.856457, 0.862302, 0.885302, 0.88723, 0.885302, 0.924947, 0.912647, 0.894241, 0.908098, 0.871313, 0.894241, 0.889439, 0.846163, 0.81615, 0.879233, 0.885302, 0.882776, 0.889439, 0.932927, 0.957673, 0.934618, 0.882776, 0.901269, 0.874069, 0.754692, 0.801317, 0.805026, 0.823549, 0.837511, 0.808535, 0.859585, 0.805026, 0.805026, 0.856457, 0.932927, 0.947281, 0.956248, 0.948786, 0.889439, 0.891961, 0.879233, 0.910643, 0.932927, 0.939629, 0.954657, 0.982235, 0.987032, 0.987317, 0.983636, 0.968436, 0.93079, 0.91684, 0.94331, 0.89662, 0.812494, 0.745909, 0.728858, 0.712013, 0.703578, 0.83125, 0.81615, 0.801317, 0.798249, 0.745909, 0.724957, 0.712013, 0.707965, 0.690604, 0.680603, 0.712013, 0.703578, 0.823549, 0.81615, 0.703578, 0.808535, 0.808535, 0.76285, 0.775545, 0.788093, 0.808535, 0.808535, 0.784345, 0.798249, 0.685117, 0.788093, 0.801317, 0.724957, 0.720929, 0.733139, 0.59014, 0.529623, 0.534167, 0.517562, 0.529623, 0.575842, 0.517562, 0.604312, 0.59917, 0.509769, 0.494003, 0.440853, 0.414856, 0.370445, 0.328603, 0.418646, 0.30533, 0.278302, 0.257454, 0.229226, 0.194234, 0.311707, 0.268042, 0.268042, 0.268042, 0.179055, 0.203355, 0.25406, 0.25406, 0.349426, 0.346032, 0.239899, 0.271506, 0.271506, 0.236433, 0.275179, 0.182256, 0.291804, 0.219301, 0.281712, 0.311707, 0.339168, 0.25406, 0.31487, 0.356642, 0.311707, 0.394753, 0.298791, 0.271506, 0.281712, 0.179055, 0.239899, 0.335645, 0.339168, 0.26085, 0.332115, 0.318242, 0.390993, 0.295083, 0.366687, 0.401658, 0.301917, 0.268042, 0.264545, 0.268042, 0.222385, 0.18812, 0.196879, 0.222385, 0.139895, 0.15008, 0.216401, 0.21291, 0.239899, 0.147574, 0.15284, 0.179055, 0.11371, 0.125101, 0.120615, 0.139895, 0.142424, 0.196879, 0.222385, 0.288399, 0.298791, 0.374039, 0.366687, 0.264545, 0.25031, 0.346032, 0.332115, 0.26085, 0.185198, 0.167087, 0.268042, 0.342579, 0.339168, 0.30533, 0.291804, 0.384043, 0.370445, 0.384043, 0.387226, 0.422041, 0.335645, 0.335645, 0.257454, 0.257454, 0.264545, 0.342579, 0.342579, 0.335645, 0.30533, 0.352862, 0.339168, 0.335645, 0.352862, 0.288399, 0.335645, 0.301917, 0.301917, 0.206376, 0.15008, 0.15008, 0.100716, 0.185198, 0.185198, 0.173081, 0.161087, 0.17593, 0.15008, 0.147574, 0.147574, 0.243554, 0.275179, 0.278302, 0.268042, 0.239899, 0.308712, 0.311707, 0.342579, 0.268042, 0.36309, 0.36309, 0.321458, 0.275179, 0.173081, 0.167087, 0.200174, 0.206376, 0.185198, 0.21291, 0.18812, 0.191378, 0.206376, 0.222385, 0.232838, 0.173081, 0.17593, 0.094817, 0.076542, 0.059222, 0.048328, 0.048328, 0.069024, 0.088832, 0.116183, 0.11371, 0.125101, 0.100716, 0.155435, 0.17593, 0.10481, 0.137348, 0.127496, 0.06184, 0.067594, 0.06312, 0.058088, 0.034068, 0.073402, 0.142424, 0.127496, 0.147574, 0.142424, 0.132295, 0.102787, 0.132295, 0.209395, 0.167087, 0.209395, 0.219301, 0.25406, 0.268042, 0.25406, 0.158265, 0.247041, 0.155435, 0.167087, 0.257454, 0.288399, 0.301917, 0.288399, 0.356642, 0.321458, 0.311707, 0.216401, 0.216401, 0.216401, 0.17593, 0.132295, 0.155435, 0.096677, 0.118441, 0.194234, 0.122885, 0.179055, 0.173081, 0.147574, 0.147574, 0.147574, 0.18812, 0.100716, 0.081712, 0.088832, 0.132295, 0.109221, 0.17593, 0.17593, 0.173081, 0.206376, 0.318242, 0.225814, 0.324872, 0.335645, 0.349426, 0.339168, 0.271506, 0.271506, 0.40511, 0.387226, 0.380708, 0.380708, 0.433034, 0.480142, 0.42561, 0.472492, 0.51388, 0.545602, 0.521092, 0.433034, 0.447574, 0.414856, 0.4292, 0.4292, 0.321458, 0.203355, 0.229226, 0.264545, 0.185198, 0.111485, 0.120615, 0.125101, 0.064632, 0.0704, 0.0704, 0.051831, 0.037156, 0.028107, 0.024393, 0.024826, 0.041405, 0.036378, 0.037156, 0.040537, 0.037156, 0.076542, 0.081712, 0.0704, 0.088832, 0.144935, 0.134866, 0.106997, 0.102787, 0.185198, 0.18812, 0.179055, 0.225814, 0.239899, 0.281712, 0.18812, 0.257454, 0.182256, 0.132295, 0.083462, 0.106997, 0.100716, 0.098513, 0.158265, 0.271506, 0.301917, 0.236433, 0.328603, 0.298791, 0.200174, 0.206376, 0.236433, 0.167087, 0.125101, 0.142424, 0.122885, 0.206376, 0.129801, 0.225814, 0.295083, 0.374039, 0.318242, 0.281712, 0.173081, 0.179055, 0.106997, 0.106997, 0.15284, 0.139895, 0.125101, 0.206376, 0.200174, 0.200174, 0.281712, 0.281712, 0.209395, 0.25406, 0.25031, 0.339168, 0.30533, 0.271506, 0.288399, 0.374039, 0.321458, 0.342579, 0.335645, 0.366687, 0.366687, 0.377384, 0.346032, 0.349426, 0.25031, 0.25031, 0.25031, 0.278302, 0.374039, 0.450668, 0.444081, 0.433034, 0.468512, 0.394753, 0.42561, 0.342579, 0.352862, 0.433034, 0.490133, 0.390993, 0.36309, 0.36309, 0.36309, 0.408655, 0.509769, 0.538167, 0.549308, 0.517562, 0.414856, 0.339168, 0.349426, 0.356642, 0.271506, 0.229226, 0.275179, 0.275179, 0.342579, 0.335645, 0.370445, 0.408655, 0.418646, 0.422041, 0.433034, 0.422041, 0.335645, 0.328603, 0.394753, 0.398279, 0.422041, 0.505461, 0.585406, 0.59014, 0.575842, 0.699094, 0.712013, 0.745909, 0.750527, 0.626927, 0.648219, 0.59917, 0.59014, 0.720929, 0.812494, 0.707965, 0.724957, 0.849326, 0.76285, 0.648219, 0.653063, 0.666105, 0.613573, 0.534167, 0.529623, 0.4292, 0.366687, 0.370445, 0.384043, 0.374039, 0.465241, 0.440853, 0.414856, 0.414856, 0.328603, 0.31487, 0.394753, 0.321458, 0.298791, 0.370445, 0.472492, 0.366687, 0.352862, 0.30533, 0.370445, 0.278302, 0.380708, 0.436924, 0.408655, 0.370445, 0.374039, 0.308712, 0.25031, 0.284882, 0.295083, 0.339168, 0.349426, 0.324872, 0.398279, 0.390993, 0.324872, 0.257454, 0.346032, 0.359901, 0.444081, 0.444081, 0.541878, 0.541878, 0.549308, 0.59508, 0.618285, 0.642678, 0.657645, 0.657645, 0.608892, 0.648219, 0.728858, 0.759478, 0.680603, 0.685117, 0.671169, 0.754692, 0.823549, 0.819762, 0.798249, 0.779859, 0.767246, 0.73685, 0.703578, 0.675549], '')</t>
  </si>
  <si>
    <t>[211, 212, 213, 214, 215, 216, 217, 218, 219, 220, 221, 222, 223, 224, 225, 226, 227, 228, 229, 230, 231, 232, 263, 264, 265, 267, 270, 275, 276, 277, 278, 279, 280, 281, 282, 283, 284,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448, 449, 450, 451, 452, 453, 454, 455, 456, 457, 458, 459, 460, 461, 462, 463, 464, 465, 466, 467, 468, 469, 470, 471, 472, 473, 474, 475, 476, 477, 478, 479, 480, 481, 482, 483, 484, 485, 486, 487, 488, 489, 490, 491, 492, 493, 494, 495, 496, 497, 498, 499, 500, 501, 502, 503, 504, 505, 506, 507, 508, 509, 510, 511, 512, 513, 514, 515, 516, 517, 518, 519, 520, 521, 522, 523, 524, 525, 526, 527, 528, 529, 530, 531, 532, 533, 534, 535, 536, 537, 538, 539, 540, 541, 542, 543, 544, 545, 546, 547, 548, 549, 550, 551, 552, 553, 554, 555, 556, 557, 558, 559, 560, 561, 562, 563, 564, 565, 566, 567, 568, 569, 570, 571, 572, 573, 574, 575, 576, 577, 578, 579, 580, 581, 582, 583, 584, 585, 586, 587, 588, 589, 590, 591, 592, 593, 594, 595, 596, 597, 598, 599, 600, 601,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658, 659, 660, 661, 662, 663, 664, 665, 666, 667, 668, 669, 670, 671, 672, 673, 674, 675, 676, 677, 678, 679, 680, 681, 682, 683, 684, 685, 686, 687, 688, 689, 690, 691, 692, 693, 694, 695, 696, 697, 698, 699, 700, 701, 702, 703, 704, 705, 706, 707, 708, 709, 710, 711, 712, 713, 714, 715, 716, 717, 718, 719, 720, 721, 722, 723, 724, 725, 726, 727, 728, 729, 730, 731, 732, 733, 734, 735, 736, 737, 738, 739, 740, 741, 742, 743, 744, 745, 746, 747, 748, 987, 988, 989, 1106, 1107, 1108, 1109, 1131, 1132, 1133, 1134, 1135, 1136, 1137, 1138, 1139, 1140, 1141, 1142, 1143, 1144, 1145, 1146, 1147, 1148, 1149, 1150, 1151, 1152, 1153, 1154, 1196, 1197, 1198, 1199, 1200, 1201, 1202, 1203, 1204, 1205, 1206, 1207, 1208, 1209, 1210, 1211, 1212, 1213, 1214, 1215, 1216, 1217, 1218, 1219]</t>
  </si>
  <si>
    <t>(300</t>
  </si>
  <si>
    <t>495)</t>
  </si>
  <si>
    <t xml:space="preserve">F5RTH9|F5RTH9_9ENTR Thioredoxin reductase OS=Enterobacter hormaechei ATCC 49162 </t>
  </si>
  <si>
    <t>([0.308712, 0.222385, 0.268042, 0.301917, 0.328603, 0.401658, 0.390993, 0.41194, 0.332115, 0.356642, 0.349426, 0.356642, 0.298791, 0.206376, 0.179055, 0.164327, 0.161087, 0.139895, 0.155435, 0.15008, 0.219301, 0.324872, 0.339168, 0.275179, 0.196879, 0.200174, 0.170161, 0.164327, 0.182256, 0.26085, 0.25406, 0.278302, 0.318242, 0.301917, 0.390993, 0.422041, 0.454136, 0.454136, 0.505461, 0.433034, 0.534167, 0.529623, 0.398279, 0.486429, 0.562014, 0.680603, 0.716283, 0.728858, 0.784345, 0.661982, 0.675549, 0.675549, 0.720929, 0.604312, 0.604312, 0.545602, 0.570702, 0.56648, 0.517562, 0.497853, 0.59508, 0.56648, 0.517562, 0.642678, 0.59014, 0.472492, 0.486429, 0.458154, 0.468512, 0.377384, 0.377384, 0.271506, 0.284882, 0.25406, 0.247041, 0.328603, 0.36309, 0.278302, 0.284882, 0.247041, 0.25406, 0.243554, 0.239899, 0.30533, 0.196879, 0.206376, 0.229226, 0.21291, 0.206376, 0.194234, 0.271506, 0.339168, 0.461924, 0.359901, 0.36309, 0.36309, 0.359901, 0.332115, 0.31487, 0.225814, 0.219301, 0.185198, 0.179055, 0.17593, 0.129801, 0.21291, 0.185198, 0.26085, 0.173081, 0.118441, 0.111485, 0.0704, 0.086953, 0.078022, 0.144935, 0.15284, 0.200174, 0.118441, 0.134866, 0.200174, 0.281712, 0.36309, 0.332115, 0.328603, 0.30533, 0.257454, 0.229226, 0.268042, 0.191378, 0.281712, 0.356642, 0.26085, 0.239899, 0.137348, 0.137348, 0.132295, 0.127496, 0.142424, 0.170161, 0.15284, 0.111485, 0.067594, 0.067594, 0.096677, 0.094817, 0.118441, 0.182256, 0.179055, 0.125101, 0.203355, 0.21291, 0.18812, 0.203355, 0.216401, 0.216401, 0.191378, 0.191378, 0.116183, 0.100716, 0.139895, 0.17593, 0.170161, 0.25406, 0.179055, 0.116183, 0.120615, 0.111485, 0.109221, 0.134866, 0.194234, 0.102787, 0.092881, 0.090864, 0.158265, 0.229226, 0.229226, 0.182256, 0.109221, 0.167087, 0.196879, 0.132295, 0.096677, 0.147574, 0.137348, 0.15008, 0.194234, 0.18812, 0.185198, 0.194234, 0.118441, 0.078022, 0.086953, 0.090864, 0.11371, 0.106997, 0.111485, 0.179055, 0.173081, 0.275179, 0.298791, 0.232838, 0.318242, 0.349426, 0.349426, 0.36309, 0.390993, 0.422041, 0.356642, 0.324872, 0.311707, 0.31487, 0.384043, 0.380708, 0.377384, 0.384043, 0.380708, 0.384043, 0.390993, 0.483068, 0.472492, 0.461924, 0.461924, 0.480142, 0.486429, 0.390993, 0.390993, 0.36309, 0.335645, 0.401658, 0.349426, 0.25406, 0.271506, 0.236433, 0.236433, 0.229226, 0.229226, 0.225814, 0.25406, 0.25406, 0.257454, 0.216401, 0.134866, 0.11371, 0.11371, 0.109221, 0.179055, 0.109221, 0.173081, 0.132295, 0.15008, 0.236433, 0.332115, 0.31487, 0.26085, 0.342579, 0.281712, 0.281712, 0.281712, 0.243554, 0.155435, 0.158265, 0.182256, 0.278302, 0.346032, 0.328603, 0.342579, 0.339168, 0.422041, 0.318242, 0.440853, 0.414856, 0.339168, 0.247041, 0.30533, 0.359901, 0.359901, 0.436924, 0.36309, 0.324872, 0.339168, 0.436924, 0.342579, 0.264545, 0.257454, 0.295083, 0.26085, 0.173081, 0.173081, 0.17593, 0.225814, 0.18812, 0.194234, 0.25406, 0.278302, 0.275179, 0.275179, 0.25031, 0.167087, 0.239899, 0.243554, 0.257454, 0.25031, 0.247041, 0.25031, 0.26085, 0.25031, 0.200174, 0.247041, 0.268042, 0.278302, 0.301917, 0.298791, 0.271506, 0.247041, 0.298791, 0.31487, 0.324872, 0.335645, 0.422041, 0.370445, 0.394753, 0.311707], '')</t>
  </si>
  <si>
    <t>[38, 40, 41, 44, 45, 46, 47, 48, 49, 50, 51, 52, 53, 54, 55, 56, 57, 58, 60, 61, 62, 63, 64]</t>
  </si>
  <si>
    <t xml:space="preserve">F5RTI1|F5RTI1_9ENTR Cysteine/glutathione ABC superfamily ATP binding cassette transporter, ABC protein OS=Enterobacter hormaechei ATCC 49162 </t>
  </si>
  <si>
    <t>([0.00225, 0.003366, 0.004646, 0.006039, 0.008002, 0.005683, 0.005623, 0.004689, 0.005992, 0.005011, 0.005992, 0.00515, 0.003963, 0.003405, 0.00407, 0.003997, 0.00283, 0.004161, 0.004208, 0.003555, 0.004315, 0.005992, 0.004135, 0.003963, 0.003014, 0.002138, 0.003298, 0.002761, 0.003804, 0.003701, 0.003431, 0.00231, 0.002366, 0.002976, 0.003555, 0.003963, 0.004899, 0.005503, 0.004611, 0.006245, 0.00558, 0.005503, 0.00558, 0.005734, 0.004135, 0.00558, 0.004899, 0.005011, 0.004976, 0.004315, 0.00316, 0.005011, 0.006619, 0.008075, 0.008075, 0.006988, 0.007177, 0.008276, 0.010131, 0.010131, 0.006567, 0.011669, 0.015078, 0.016257, 0.022306, 0.043307, 0.046336, 0.056825, 0.020522, 0.047319, 0.071867, 0.0704, 0.032017, 0.042364, 0.056825, 0.060549, 0.078022, 0.081712, 0.032677, 0.032017, 0.024826, 0.027463, 0.027463, 0.025762, 0.013613, 0.018106, 0.010131, 0.006894, 0.010672, 0.01078, 0.009728, 0.009728, 0.009977, 0.009294, 0.010672, 0.007422, 0.007091, 0.009401, 0.00777, 0.013821, 0.008723, 0.010131, 0.017797, 0.009096, 0.009294, 0.015694, 0.015078, 0.034068, 0.035586, 0.017797, 0.046336, 0.048328, 0.027463, 0.032677, 0.049374, 0.042364, 0.050641, 0.054297, 0.047319, 0.032677, 0.035586, 0.0704, 0.048328, 0.025316, 0.032017, 0.031287, 0.019401, 0.011518, 0.010221, 0.020876, 0.028695, 0.017138, 0.016826, 0.021816, 0.017797, 0.015078, 0.010131, 0.009483, 0.007091, 0.005503, 0.005932, 0.005932, 0.004431, 0.006039, 0.006078, 0.008409, 0.005683, 0.005318, 0.007555, 0.006039, 0.006039, 0.005086, 0.005799, 0.004358, 0.004899, 0.005223, 0.006533, 0.008409, 0.008276, 0.009096, 0.008409, 0.009187, 0.009187, 0.009187, 0.006482, 0.006245, 0.004689, 0.007555, 0.012491, 0.008276, 0.007177, 0.004689, 0.006533, 0.006482, 0.009015, 0.008804, 0.014075, 0.014783, 0.014586, 0.030003, 0.045352, 0.043307, 0.064632, 0.06184, 0.059222, 0.11371, 0.196879, 0.31487, 0.173081, 0.147574, 0.243554, 0.370445, 0.374039, 0.384043, 0.380708, 0.275179, 0.17593, 0.173081, 0.161087, 0.170161, 0.122885, 0.127496, 0.127496, 0.127496, 0.064632, 0.056825, 0.055536, 0.042364, 0.036378, 0.074921, 0.074921, 0.034884, 0.033407, 0.049374, 0.046336, 0.043307, 0.098513, 0.182256, 0.185198, 0.209395, 0.122885, 0.164327, 0.079919, 0.15008, 0.161087, 0.225814, 0.356642, 0.359901, 0.40511, 0.414856, 0.41194, 0.436924, 0.447574, 0.458154, 0.461924, 0.339168, 0.387226, 0.370445, 0.318242, 0.21291, 0.15284, 0.200174, 0.116183, 0.118441, 0.116183, 0.100716, 0.069024, 0.054297, 0.032677, 0.018415, 0.014783, 0.01204, 0.00777, 0.007877, 0.006567, 0.006619, 0.009977, 0.009977, 0.009865, 0.008723, 0.012727, 0.016021, 0.022306, 0.031287, 0.06184, 0.076542, 0.076542, 0.167087, 0.125101, 0.116183, 0.164327, 0.125101, 0.090864, 0.102787, 0.098513, 0.081712, 0.083462, 0.048328, 0.03976, 0.032017, 0.026338, 0.030003, 0.024393, 0.014075, 0.014315, 0.016826, 0.009977, 0.010372, 0.009187, 0.011342, 0.010509, 0.012491, 0.020165, 0.021381, 0.032017, 0.066181, 0.066181, 0.044297, 0.06312, 0.076542, 0.076542, 0.085092, 0.074921, 0.050641, 0.092881, 0.122885, 0.055536, 0.071867, 0.078022, 0.081712, 0.11371, 0.229226, 0.247041, 0.173081, 0.268042, 0.164327, 0.155435, 0.191378, 0.281712, 0.318242, 0.332115, 0.332115, 0.346032, 0.384043, 0.505461, 0.5017, 0.40511, 0.465241, 0.401658, 0.387226, 0.288399, 0.26085, 0.239899, 0.15008, 0.222385, 0.118441, 0.179055, 0.106997, 0.137348, 0.144935, 0.147574, 0.116183, 0.144935, 0.222385, 0.158265, 0.083462, 0.090864, 0.161087, 0.111485, 0.182256, 0.106997, 0.17593, 0.122885, 0.125101, 0.158265, 0.15284, 0.268042, 0.301917, 0.30533, 0.264545, 0.161087, 0.096677, 0.118441, 0.11371, 0.109221, 0.134866, 0.147574, 0.132295, 0.11371, 0.191378, 0.200174, 0.203355, 0.134866, 0.200174, 0.120615, 0.086953, 0.090864, 0.085092, 0.071867, 0.071867, 0.094817, 0.196879, 0.288399, 0.295083, 0.301917, 0.311707, 0.21291, 0.288399, 0.179055, 0.196879, 0.21291, 0.127496, 0.236433, 0.239899, 0.232838, 0.318242, 0.298791, 0.291804, 0.311707, 0.31487, 0.387226, 0.295083, 0.25031, 0.236433, 0.236433, 0.173081, 0.155435, 0.182256, 0.132295, 0.268042, 0.26085, 0.243554, 0.271506, 0.236433, 0.239899, 0.147574, 0.144935, 0.21291, 0.219301, 0.132295, 0.15008, 0.182256, 0.271506, 0.196879, 0.134866, 0.078022, 0.098513, 0.083462, 0.15284, 0.219301, 0.155435, 0.147574, 0.161087, 0.229226, 0.229226, 0.222385, 0.324872, 0.298791, 0.298791, 0.206376, 0.30533, 0.318242, 0.236433, 0.222385, 0.219301, 0.30533, 0.384043, 0.328603, 0.275179, 0.25031, 0.25406, 0.291804, 0.291804, 0.196879, 0.200174, 0.196879, 0.179055, 0.116183, 0.134866, 0.173081, 0.25406, 0.236433, 0.222385, 0.301917, 0.216401, 0.301917, 0.298791, 0.301917, 0.40511, 0.40511, 0.380708, 0.366687, 0.271506, 0.243554, 0.232838, 0.194234, 0.18812, 0.264545, 0.264545, 0.185198, 0.17593, 0.185198, 0.158265, 0.196879, 0.120615, 0.155435, 0.096677, 0.056825, 0.059222, 0.060549, 0.129801, 0.137348, 0.15284, 0.229226, 0.17593, 0.278302, 0.278302, 0.288399, 0.321458, 0.42561, 0.517562, 0.521092, 0.40511, 0.349426, 0.318242, 0.318242, 0.268042, 0.324872, 0.418646, 0.339168, 0.284882, 0.243554, 0.236433, 0.219301, 0.225814, 0.243554, 0.158265, 0.15284, 0.100716, 0.100716, 0.094817, 0.090864, 0.049374, 0.090864, 0.144935, 0.085092, 0.096677, 0.167087, 0.106997, 0.109221, 0.167087, 0.120615, 0.067594, 0.044297, 0.034884, 0.035586, 0.060549, 0.100716, 0.127496, 0.109221, 0.056825, 0.060549, 0.066181, 0.111485, 0.11371, 0.118441, 0.158265, 0.236433, 0.144935, 0.167087, 0.137348, 0.129801, 0.219301, 0.311707, 0.380708, 0.324872, 0.222385, 0.216401, 0.127496, 0.122885, 0.209395, 0.308712, 0.203355, 0.170161, 0.147574, 0.120615, 0.092881, 0.090864, 0.056825, 0.090864, 0.142424, 0.139895, 0.102787], '')</t>
  </si>
  <si>
    <t>[324, 325, 500, 501]</t>
  </si>
  <si>
    <t xml:space="preserve">F5RTI2|F5RTI2_9ENTR Leucyl/phenylalanyl-tRNA--protein transferase OS=Enterobacter hormaechei ATCC 49162 </t>
  </si>
  <si>
    <t>([0.102787, 0.11371, 0.050641, 0.092881, 0.118441, 0.17593, 0.222385, 0.26085, 0.257454, 0.18812, 0.209395, 0.271506, 0.298791, 0.401658, 0.480142, 0.36309, 0.36309, 0.342579, 0.25406, 0.264545, 0.257454, 0.352862, 0.284882, 0.394753, 0.390993, 0.366687, 0.335645, 0.232838, 0.147574, 0.132295, 0.18812, 0.106997, 0.106997, 0.090864, 0.085092, 0.045352, 0.038858, 0.081712, 0.047319, 0.041405, 0.038858, 0.044297, 0.042364, 0.081712, 0.098513, 0.047319, 0.032677, 0.017797, 0.016021, 0.025316, 0.038858, 0.049374, 0.11371, 0.100716, 0.086953, 0.055536, 0.056825, 0.060549, 0.060549, 0.120615, 0.229226, 0.132295, 0.111485, 0.06184, 0.055536, 0.046336, 0.078022, 0.100716, 0.185198, 0.288399, 0.182256, 0.155435, 0.127496, 0.109221, 0.109221, 0.15008, 0.116183, 0.179055, 0.216401, 0.196879, 0.120615, 0.118441, 0.209395, 0.18812, 0.167087, 0.17593, 0.18812, 0.137348, 0.109221, 0.120615, 0.122885, 0.15008, 0.132295, 0.167087, 0.17593, 0.179055, 0.15008, 0.275179, 0.278302, 0.356642, 0.239899, 0.243554, 0.239899, 0.239899, 0.281712, 0.308712, 0.219301, 0.137348, 0.167087, 0.158265, 0.142424, 0.15008, 0.142424, 0.161087, 0.158265, 0.090864, 0.092881, 0.049374, 0.037156, 0.035586, 0.032677, 0.037156, 0.071867, 0.045352, 0.023534, 0.023087, 0.03976, 0.066181, 0.118441, 0.081712, 0.102787, 0.10481, 0.100716, 0.132295, 0.074921, 0.069024, 0.081712, 0.067594, 0.132295, 0.155435, 0.167087, 0.109221, 0.094817, 0.051831, 0.079919, 0.161087, 0.15008, 0.118441, 0.06312, 0.058088, 0.098513, 0.122885, 0.122885, 0.129801, 0.137348, 0.222385, 0.216401, 0.288399, 0.288399, 0.194234, 0.125101, 0.083462, 0.071867, 0.132295, 0.21291, 0.222385, 0.120615, 0.10481, 0.129801, 0.219301, 0.225814, 0.225814, 0.264545, 0.17593, 0.137348, 0.167087, 0.102787, 0.109221, 0.071867, 0.049374, 0.088832, 0.155435, 0.209395, 0.321458, 0.298791, 0.284882, 0.18812, 0.295083, 0.295083, 0.232838, 0.25406, 0.173081, 0.170161, 0.158265, 0.232838, 0.271506, 0.170161, 0.17593, 0.182256, 0.239899, 0.232838, 0.239899, 0.232838, 0.155435, 0.15008, 0.173081, 0.191378, 0.281712, 0.196879, 0.25406, 0.31487, 0.308712, 0.281712, 0.185198, 0.137348, 0.164327, 0.164327, 0.26085, 0.264545, 0.15284, 0.129801, 0.232838, 0.225814, 0.18812, 0.25031, 0.225814, 0.200174, 0.15284, 0.120615, 0.17593, 0.11371, 0.083462, 0.051831, 0.120615], '')</t>
  </si>
  <si>
    <t xml:space="preserve">F5RTI4|F5RTI4_9ENTR Translation initiation factor IF-1 OS=Enterobacter hormaechei ATCC 49162 </t>
  </si>
  <si>
    <t>([0.5017, 0.538167, 0.454136, 0.36309, 0.390993, 0.422041, 0.346032, 0.40511, 0.440853, 0.461924, 0.444081, 0.377384, 0.408655, 0.349426, 0.349426, 0.271506, 0.268042, 0.366687, 0.352862, 0.398279, 0.328603, 0.271506, 0.271506, 0.301917, 0.380708, 0.295083, 0.291804, 0.370445, 0.335645, 0.284882, 0.281712, 0.311707, 0.42561, 0.339168, 0.318242, 0.311707, 0.308712, 0.225814, 0.216401, 0.216401, 0.21291, 0.271506, 0.268042, 0.268042, 0.236433, 0.243554, 0.247041, 0.25031, 0.281712, 0.203355, 0.239899, 0.167087, 0.173081, 0.161087, 0.232838, 0.318242, 0.232838, 0.26085, 0.232838, 0.232838, 0.236433, 0.236433, 0.21291, 0.25031, 0.216401, 0.26085, 0.21291, 0.284882, 0.243554, 0.161087, 0.25031, 0.200174], '')</t>
  </si>
  <si>
    <t>[0, 1]</t>
  </si>
  <si>
    <t xml:space="preserve">F5RTI7|F5RTI7_9ENTR ATP-dependent Clp protease, ATP-binding subunit ClpA OS=Enterobacter hormaechei ATCC 49162 </t>
  </si>
  <si>
    <t>([0.257454, 0.257454, 0.25406, 0.134866, 0.139895, 0.164327, 0.167087, 0.191378, 0.239899, 0.275179, 0.291804, 0.321458, 0.418646, 0.288399, 0.257454, 0.25031, 0.257454, 0.257454, 0.346032, 0.268042, 0.271506, 0.179055, 0.179055, 0.137348, 0.161087, 0.182256, 0.203355, 0.264545, 0.268042, 0.219301, 0.206376, 0.229226, 0.196879, 0.118441, 0.222385, 0.222385, 0.155435, 0.216401, 0.144935, 0.144935, 0.147574, 0.158265, 0.206376, 0.161087, 0.229226, 0.31487, 0.335645, 0.239899, 0.222385, 0.203355, 0.139895, 0.088832, 0.088832, 0.106997, 0.179055, 0.173081, 0.229226, 0.232838, 0.170161, 0.268042, 0.232838, 0.311707, 0.394753, 0.433034, 0.534167, 0.534167, 0.545602, 0.541878, 0.653063, 0.680603, 0.724957, 0.76285, 0.852992, 0.720929, 0.720929, 0.703578, 0.59917, 0.472492, 0.553315, 0.642678, 0.562014, 0.51388, 0.41194, 0.40511, 0.328603, 0.318242, 0.321458, 0.308712, 0.301917, 0.288399, 0.25406, 0.257454, 0.268042, 0.278302, 0.380708, 0.349426, 0.370445, 0.370445, 0.370445, 0.301917, 0.288399, 0.232838, 0.200174, 0.295083, 0.295083, 0.36309, 0.370445, 0.370445, 0.374039, 0.349426, 0.335645, 0.264545, 0.182256, 0.17593, 0.164327, 0.155435, 0.185198, 0.185198, 0.185198, 0.25031, 0.30533, 0.25406, 0.346032, 0.380708, 0.318242, 0.318242, 0.222385, 0.144935, 0.144935, 0.147574, 0.167087, 0.194234, 0.257454, 0.321458, 0.408655, 0.42561, 0.468512, 0.468512, 0.458154, 0.497853, 0.497853, 0.521092, 0.666105, 0.648219, 0.728858, 0.805026, 0.699094, 0.81615, 0.889439, 0.89662, 0.89662, 0.903857, 0.901269, 0.889439, 0.894241, 0.88723, 0.885302, 0.868118, 0.852992, 0.827927, 0.862302, 0.871313, 0.754692, 0.720929, 0.728858, 0.741537, 0.632174, 0.754692, 0.745909, 0.648219, 0.59508, 0.570702, 0.480142, 0.476583, 0.5017, 0.41194, 0.418646, 0.444081, 0.352862, 0.275179, 0.298791, 0.281712, 0.281712, 0.370445, 0.380708, 0.291804, 0.295083, 0.370445, 0.328603, 0.243554, 0.324872, 0.288399, 0.21291, 0.206376, 0.203355, 0.200174, 0.278302, 0.26085, 0.236433, 0.324872, 0.444081, 0.359901, 0.284882, 0.21291, 0.216401, 0.216401, 0.295083, 0.278302, 0.216401, 0.243554, 0.318242, 0.318242, 0.356642, 0.352862, 0.398279, 0.414856, 0.418646, 0.342579, 0.321458, 0.225814, 0.21291, 0.118441, 0.129801, 0.203355, 0.26085, 0.275179, 0.196879, 0.232838, 0.247041, 0.25406, 0.179055, 0.158265, 0.164327, 0.129801, 0.200174, 0.15284, 0.090864, 0.090864, 0.088832, 0.111485, 0.11371, 0.11371, 0.17593, 0.158265, 0.096677, 0.081712, 0.076542, 0.116183, 0.090864, 0.049374, 0.071867, 0.11371, 0.139895, 0.073402, 0.120615, 0.11371, 0.173081, 0.15284, 0.15008, 0.194234, 0.118441, 0.116183, 0.11371, 0.118441, 0.116183, 0.18812, 0.219301, 0.229226, 0.225814, 0.243554, 0.321458, 0.239899, 0.164327, 0.088832, 0.094817, 0.090864, 0.102787, 0.059222, 0.116183, 0.122885, 0.086953, 0.085092, 0.137348, 0.118441, 0.111485, 0.147574, 0.116183, 0.111485, 0.10481, 0.098513, 0.096677, 0.064632, 0.11371, 0.15008, 0.209395, 0.308712, 0.216401, 0.132295, 0.200174, 0.222385, 0.144935, 0.142424, 0.219301, 0.219301, 0.25031, 0.247041, 0.191378, 0.222385, 0.164327, 0.137348, 0.139895, 0.132295, 0.191378, 0.18812, 0.144935, 0.179055, 0.179055, 0.161087, 0.243554, 0.26085, 0.15008, 0.134866, 0.222385, 0.222385, 0.229226, 0.236433, 0.209395, 0.21291, 0.182256, 0.25031, 0.288399, 0.185198, 0.196879, 0.191378, 0.118441, 0.191378, 0.129801, 0.122885, 0.219301, 0.25406, 0.239899, 0.264545, 0.377384, 0.374039, 0.380708, 0.308712, 0.318242, 0.271506, 0.271506, 0.318242, 0.31487, 0.229226, 0.335645, 0.328603, 0.332115, 0.335645, 0.342579, 0.377384, 0.387226, 0.387226, 0.36309, 0.298791, 0.36309, 0.278302, 0.271506, 0.239899, 0.301917, 0.26085, 0.275179, 0.36309, 0.31487, 0.288399, 0.30533, 0.318242, 0.232838, 0.206376, 0.222385, 0.216401, 0.170161, 0.098513, 0.100716, 0.098513, 0.147574, 0.158265, 0.158265, 0.182256, 0.21291, 0.216401, 0.219301, 0.200174, 0.203355, 0.173081, 0.132295, 0.191378, 0.18812, 0.236433, 0.264545, 0.301917, 0.30533, 0.359901, 0.447574, 0.356642, 0.318242, 0.346032, 0.30533, 0.384043, 0.349426, 0.346032, 0.346032, 0.370445, 0.461924, 0.390993, 0.472492, 0.490133, 0.454136, 0.450668, 0.390993, 0.401658, 0.433034, 0.36309, 0.328603, 0.295083, 0.377384, 0.318242, 0.26085, 0.291804, 0.203355, 0.236433, 0.247041, 0.25031, 0.25031, 0.185198, 0.25031, 0.247041, 0.311707, 0.349426, 0.346032, 0.444081, 0.436924, 0.356642, 0.422041, 0.494003, 0.440853, 0.436924, 0.545602, 0.585406, 0.486429, 0.59014, 0.505461, 0.41194, 0.349426, 0.239899, 0.301917, 0.311707, 0.308712, 0.308712, 0.271506, 0.179055, 0.182256, 0.15284, 0.15008, 0.15284, 0.161087, 0.203355, 0.129801, 0.120615, 0.094817, 0.127496, 0.127496, 0.132295, 0.194234, 0.17593, 0.278302, 0.288399, 0.284882, 0.288399, 0.288399, 0.352862, 0.377384, 0.36309, 0.394753, 0.374039, 0.288399, 0.17593, 0.179055, 0.264545, 0.301917, 0.342579, 0.370445, 0.30533, 0.332115, 0.332115, 0.42561, 0.444081, 0.366687, 0.36309, 0.288399, 0.301917, 0.18812, 0.25406, 0.25406, 0.222385, 0.25031, 0.324872, 0.342579, 0.384043, 0.30533, 0.194234, 0.191378, 0.109221, 0.164327, 0.134866, 0.137348, 0.142424, 0.079919, 0.098513, 0.10481, 0.15284, 0.15008, 0.225814, 0.167087, 0.167087, 0.194234, 0.194234, 0.127496, 0.200174, 0.164327, 0.271506, 0.384043, 0.380708, 0.401658, 0.328603, 0.366687, 0.26085, 0.25031, 0.349426, 0.380708, 0.36309, 0.281712, 0.191378, 0.191378, 0.26085, 0.229226, 0.167087, 0.155435, 0.229226, 0.232838, 0.295083, 0.264545, 0.200174, 0.144935, 0.147574, 0.134866, 0.083462, 0.155435, 0.167087, 0.092881, 0.10481, 0.102787, 0.137348, 0.209395, 0.236433, 0.236433, 0.196879, 0.158265, 0.257454, 0.17593, 0.109221, 0.05306, 0.055536, 0.042364, 0.051831, 0.090864, 0.155435, 0.232838, 0.232838, 0.142424, 0.225814, 0.219301, 0.236433, 0.281712, 0.278302, 0.239899, 0.225814, 0.271506, 0.387226, 0.268042, 0.352862, 0.450668, 0.468512, 0.387226, 0.374039, 0.342579, 0.298791, 0.291804, 0.295083, 0.30533, 0.36309, 0.356642, 0.278302, 0.26085, 0.264545, 0.268042, 0.288399, 0.291804, 0.31487, 0.308712, 0.324872, 0.332115, 0.236433, 0.219301, 0.291804, 0.384043, 0.461924, 0.51388, 0.509769, 0.509769, 0.5017, 0.5017, 0.465241, 0.557691, 0.58069, 0.458154, 0.447574, 0.42561, 0.335645, 0.232838, 0.239899, 0.36309, 0.377384, 0.349426, 0.436924, 0.444081, 0.4292, 0.339168, 0.332115, 0.346032, 0.25031, 0.158265, 0.109221, 0.071867, 0.0704, 0.067594, 0.0704, 0.071867, 0.076542, 0.142424, 0.17593, 0.106997, 0.088832, 0.086953, 0.111485, 0.076542, 0.074921, 0.074921, 0.066181, 0.037156, 0.023087, 0.043307, 0.046336, 0.090864, 0.116183, 0.116183, 0.067594, 0.116183, 0.120615, 0.116183, 0.106997, 0.109221, 0.173081, 0.109221, 0.11371, 0.11371, 0.161087, 0.161087, 0.17593, 0.247041, 0.328603, 0.40511, 0.301917, 0.30533, 0.271506, 0.346032, 0.335645, 0.418646, 0.324872, 0.324872, 0.324872, 0.301917, 0.332115, 0.335645, 0.387226, 0.370445, 0.472492, 0.440853, 0.408655, 0.390993, 0.352862, 0.271506, 0.264545, 0.366687, 0.461924, 0.401658, 0.384043, 0.384043, 0.418646, 0.418646, 0.384043, 0.401658, 0.440853, 0.390993, 0.311707, 0.236433, 0.239899, 0.203355, 0.158265, 0.125101, 0.134866, 0.191378, 0.271506, 0.271506, 0.194234, 0.185198, 0.194234, 0.200174, 0.132295, 0.116183, 0.185198, 0.185198, 0.170161, 0.170161, 0.257454, 0.25031, 0.356642, 0.268042, 0.281712, 0.25031, 0.324872, 0.311707, 0.288399, 0.26085, 0.247041, 0.328603, 0.321458, 0.4292, 0.440853, 0.505461, 0.465241, 0.472492, 0.483068, 0.472492, 0.436924, 0.401658, 0.490133, 0.465241, 0.59917, 0.549308, 0.779859, 0.759478], '')</t>
  </si>
  <si>
    <t>[64, 65, 66, 67, 68, 69, 70, 71, 72, 73, 74, 75, 76, 78, 79, 80, 81, 141, 142, 143, 144, 145, 146, 147, 148, 149, 150, 151, 152, 153, 154, 155, 156, 157, 158, 159, 160, 161, 162, 163, 164, 165, 166, 167, 168, 169, 170, 171, 174, 444, 445, 447, 448, 614, 615, 616, 617, 618, 620, 621, 746, 755, 756, 757, 758]</t>
  </si>
  <si>
    <t xml:space="preserve">F5RTI8|F5RTI8_9ENTR ATP-dependent Clp protease adapter protein ClpS OS=Enterobacter hormaechei ATCC 49162 </t>
  </si>
  <si>
    <t>([0.15008, 0.209395, 0.137348, 0.134866, 0.191378, 0.232838, 0.25406, 0.206376, 0.232838, 0.268042, 0.26085, 0.229226, 0.225814, 0.26085, 0.288399, 0.275179, 0.216401, 0.225814, 0.298791, 0.225814, 0.295083, 0.206376, 0.155435, 0.239899, 0.281712, 0.271506, 0.167087, 0.17593, 0.268042, 0.216401, 0.225814, 0.15284, 0.167087, 0.109221, 0.096677, 0.054297, 0.032677, 0.047319, 0.083462, 0.042364, 0.030611, 0.041405, 0.037156, 0.05306, 0.032017, 0.034884, 0.032677, 0.050641, 0.050641, 0.045352, 0.037156, 0.024826, 0.030611, 0.046336, 0.05306, 0.048328, 0.038858, 0.064632, 0.058088, 0.058088, 0.096677, 0.11371, 0.073402, 0.132295, 0.074921, 0.054297, 0.048328, 0.03976, 0.055536, 0.035586, 0.026892, 0.050641, 0.0704, 0.109221, 0.073402, 0.090864, 0.069024, 0.083462, 0.092881, 0.098513, 0.056825, 0.056825, 0.096677, 0.161087, 0.173081, 0.275179, 0.384043, 0.41194, 0.36309, 0.268042, 0.26085, 0.298791, 0.196879, 0.216401, 0.216401, 0.247041, 0.25406, 0.281712, 0.328603, 0.288399, 0.25031, 0.352862, 0.374039, 0.346032, 0.275179, 0.206376], '')</t>
  </si>
  <si>
    <t xml:space="preserve">F5RTJ4|F5RTJ4_9ENTR Aquaporin Z OS=Enterobacter hormaechei ATCC 49162 </t>
  </si>
  <si>
    <t>([0.003804, 0.005011, 0.006482, 0.006701, 0.005318, 0.00407, 0.005011, 0.006421, 0.005249, 0.006533, 0.007877, 0.008156, 0.013437, 0.021381, 0.020522, 0.013613, 0.013821, 0.030611, 0.014315, 0.014075, 0.016257, 0.016528, 0.01078, 0.008002, 0.007422, 0.006701, 0.010672, 0.010509, 0.006701, 0.008409, 0.006795, 0.007315, 0.006894, 0.004431, 0.003997, 0.005503, 0.004736, 0.003701, 0.002512, 0.00292, 0.002688, 0.003757, 0.003461, 0.003671, 0.004689, 0.005623, 0.007422, 0.005623, 0.00407, 0.005011, 0.005086, 0.00515, 0.003276, 0.004358, 0.007091, 0.00515, 0.004921, 0.005378, 0.006894, 0.006482, 0.006533, 0.010221, 0.007645, 0.006619, 0.005872, 0.005086, 0.003512, 0.003997, 0.003701, 0.005318, 0.004646, 0.003821, 0.004513, 0.00558, 0.004414, 0.002688, 0.003298, 0.002529, 0.003478, 0.003512, 0.003727, 0.004689, 0.004689, 0.006039, 0.006988, 0.006482, 0.007877, 0.015694, 0.012491, 0.014315, 0.014315, 0.012491, 0.022667, 0.011903, 0.010672, 0.010672, 0.020876, 0.026892, 0.048328, 0.021381, 0.026338, 0.038858, 0.03976, 0.045352, 0.023087, 0.012727, 0.025762, 0.013016, 0.007422, 0.006078, 0.006988, 0.006988, 0.007555, 0.00543, 0.007645, 0.010221, 0.008276, 0.005872, 0.005086, 0.004388, 0.005683, 0.003963, 0.003366, 0.002349, 0.001649, 0.001675, 0.002138, 0.002117, 0.003014, 0.004161, 0.004976, 0.005734, 0.003701, 0.004976, 0.006078, 0.005318, 0.004646, 0.006421, 0.009187, 0.006988, 0.007031, 0.008075, 0.011669, 0.020522, 0.019401, 0.031287, 0.078022, 0.10481, 0.10481, 0.127496, 0.127496, 0.161087, 0.081712, 0.173081, 0.11371, 0.076542, 0.098513, 0.100716, 0.050641, 0.030003, 0.033407, 0.054297, 0.026892, 0.015694, 0.009483, 0.018787, 0.015078, 0.012727, 0.007645, 0.00558, 0.003701, 0.002881, 0.002078, 0.003053, 0.003053, 0.003212, 0.004577, 0.004835, 0.005623, 0.005623, 0.006374, 0.010372, 0.008002, 0.01227, 0.010131, 0.013821, 0.015344, 0.010926, 0.009294, 0.009728, 0.016257, 0.016021, 0.019401, 0.019109, 0.020165, 0.011518, 0.008895, 0.008624, 0.005683, 0.003997, 0.005623, 0.004513, 0.004513, 0.003963, 0.004161, 0.006374, 0.007555, 0.006701, 0.007315, 0.009015, 0.017447, 0.013821, 0.026338, 0.034068, 0.076542, 0.054297, 0.06312, 0.096677, 0.047319, 0.042364, 0.096677, 0.096677, 0.179055, 0.088832, 0.116183, 0.055536, 0.06184, 0.06312, 0.032677, 0.032677, 0.016528, 0.008409, 0.007091, 0.00543, 0.004646, 0.004921, 0.004135, 0.003804, 0.004358, 0.006039, 0.006374, 0.004431, 0.004483, 0.004483, 0.004646, 0.003864, 0.003804, 0.003512, 0.003478, 0.003431, 0.003212, 0.004646, 0.006795, 0.009483, 0.014586, 0.015694, 0.010509, 0.014783, 0.023087, 0.017138, 0.012727, 0.020876, 0.03976, 0.026338, 0.017447], '')</t>
  </si>
  <si>
    <t xml:space="preserve">F5RTK0|F5RTK0_9ENTR Glycine hydroxymethyltransferase OS=Enterobacter hormaechei ATCC 49162 </t>
  </si>
  <si>
    <t>([0.377384, 0.472492, 0.494003, 0.51388, 0.486429, 0.450668, 0.380708, 0.433034, 0.480142, 0.450668, 0.4292, 0.440853, 0.497853, 0.51388, 0.529623, 0.529623, 0.549308, 0.545602, 0.465241, 0.440853, 0.4292, 0.447574, 0.4292, 0.468512, 0.476583, 0.440853, 0.494003, 0.613573, 0.490133, 0.480142, 0.521092, 0.468512, 0.472492, 0.472492, 0.458154, 0.447574, 0.450668, 0.4292, 0.40511, 0.494003, 0.562014, 0.529623, 0.4292, 0.31487, 0.203355, 0.229226, 0.301917, 0.288399, 0.271506, 0.359901, 0.31487, 0.328603, 0.339168, 0.30533, 0.308712, 0.21291, 0.21291, 0.209395, 0.219301, 0.164327, 0.161087, 0.18812, 0.21291, 0.30533, 0.42561, 0.41194, 0.291804, 0.222385, 0.219301, 0.225814, 0.209395, 0.209395, 0.200174, 0.288399, 0.26085, 0.21291, 0.200174, 0.291804, 0.26085, 0.25031, 0.31487, 0.264545, 0.232838, 0.179055, 0.10481, 0.090864, 0.147574, 0.147574, 0.21291, 0.247041, 0.243554, 0.278302, 0.219301, 0.225814, 0.18812, 0.239899, 0.346032, 0.447574, 0.422041, 0.450668, 0.374039, 0.408655, 0.356642, 0.401658, 0.458154, 0.472492, 0.440853, 0.408655, 0.494003, 0.390993, 0.352862, 0.308712, 0.288399, 0.384043, 0.284882, 0.318242, 0.247041, 0.185198, 0.173081, 0.182256, 0.179055, 0.179055, 0.098513, 0.15284, 0.088832, 0.100716, 0.15284, 0.185198, 0.219301, 0.236433, 0.321458, 0.321458, 0.291804, 0.196879, 0.216401, 0.308712, 0.318242, 0.335645, 0.281712, 0.281712, 0.243554, 0.21291, 0.194234, 0.281712, 0.182256, 0.264545, 0.25031, 0.257454, 0.25406, 0.247041, 0.158265, 0.158265, 0.102787, 0.15008, 0.167087, 0.147574, 0.142424, 0.109221, 0.17593, 0.173081, 0.100716, 0.129801, 0.129801, 0.158265, 0.106997, 0.200174, 0.122885, 0.118441, 0.066181, 0.071867, 0.043307, 0.073402, 0.083462, 0.079919, 0.079919, 0.125101, 0.069024, 0.043307, 0.055536, 0.054297, 0.048328, 0.094817, 0.050641, 0.037156, 0.033407, 0.048328, 0.044297, 0.078022, 0.047319, 0.078022, 0.071867, 0.142424, 0.098513, 0.086953, 0.144935, 0.088832, 0.048328, 0.059222, 0.092881, 0.096677, 0.078022, 0.147574, 0.083462, 0.081712, 0.129801, 0.200174, 0.170161, 0.182256, 0.185198, 0.170161, 0.173081, 0.170161, 0.11371, 0.167087, 0.167087, 0.164327, 0.236433, 0.278302, 0.339168, 0.352862, 0.308712, 0.339168, 0.243554, 0.257454, 0.318242, 0.288399, 0.257454, 0.284882, 0.191378, 0.116183, 0.167087, 0.102787, 0.102787, 0.139895, 0.144935, 0.100716, 0.102787, 0.10481, 0.078022, 0.079919, 0.078022, 0.096677, 0.100716, 0.170161, 0.26085, 0.257454, 0.257454, 0.191378, 0.158265, 0.203355, 0.30533, 0.342579, 0.342579, 0.342579, 0.342579, 0.239899, 0.301917, 0.271506, 0.278302, 0.298791, 0.25031, 0.247041, 0.247041, 0.247041, 0.25031, 0.25031, 0.236433, 0.18812, 0.179055, 0.158265, 0.18812, 0.129801, 0.122885, 0.196879, 0.206376, 0.200174, 0.257454, 0.232838, 0.236433, 0.15284, 0.209395, 0.268042, 0.161087, 0.127496, 0.127496, 0.102787, 0.098513, 0.125101, 0.137348, 0.155435, 0.134866, 0.144935, 0.17593, 0.179055, 0.206376, 0.139895, 0.092881, 0.11371, 0.083462, 0.067594, 0.086953, 0.094817, 0.050641, 0.102787, 0.090864, 0.094817, 0.11371, 0.122885, 0.132295, 0.118441, 0.18812, 0.291804, 0.209395, 0.17593, 0.179055, 0.161087, 0.132295, 0.196879, 0.170161, 0.144935, 0.127496, 0.170161, 0.161087, 0.216401, 0.18812, 0.229226, 0.185198, 0.15008, 0.109221, 0.073402, 0.120615, 0.081712, 0.045352], '')</t>
  </si>
  <si>
    <t>[3, 13, 14, 15, 16, 17, 27, 30, 40, 41]</t>
  </si>
  <si>
    <t xml:space="preserve">F5RTK3|F5RTK3_9ENTR Basic endochitinase OS=Enterobacter hormaechei ATCC 49162 </t>
  </si>
  <si>
    <t>([0.074921, 0.079919, 0.109221, 0.111485, 0.085092, 0.066181, 0.069024, 0.109221, 0.079919, 0.079919, 0.079919, 0.102787, 0.076542, 0.066181, 0.071867, 0.041405, 0.066181, 0.11371, 0.118441, 0.161087, 0.219301, 0.318242, 0.380708, 0.295083, 0.328603, 0.308712, 0.366687, 0.366687, 0.332115, 0.422041, 0.384043, 0.384043, 0.370445, 0.398279, 0.447574, 0.433034, 0.534167, 0.454136, 0.440853, 0.447574, 0.342579, 0.374039, 0.284882, 0.219301, 0.278302, 0.271506, 0.295083, 0.295083, 0.342579, 0.349426, 0.26085, 0.346032, 0.380708, 0.311707, 0.328603, 0.321458, 0.298791, 0.291804, 0.308712, 0.318242, 0.236433, 0.26085, 0.247041, 0.349426, 0.380708, 0.408655, 0.387226, 0.422041, 0.440853, 0.450668, 0.461924, 0.56648, 0.486429, 0.476583, 0.557691, 0.480142, 0.483068, 0.51388, 0.422041, 0.4292, 0.408655, 0.458154, 0.541878, 0.538167, 0.418646, 0.433034, 0.346032, 0.301917, 0.232838, 0.247041, 0.155435, 0.142424, 0.118441, 0.167087, 0.15284, 0.094817, 0.134866, 0.071867, 0.0704, 0.118441, 0.092881, 0.06312, 0.0704, 0.06184, 0.040537, 0.0704, 0.06184, 0.059222, 0.109221, 0.164327, 0.096677, 0.088832, 0.085092, 0.100716, 0.056825, 0.0704, 0.127496, 0.125101, 0.194234, 0.209395, 0.196879, 0.301917, 0.346032, 0.281712, 0.219301, 0.268042, 0.26085, 0.281712, 0.30533, 0.25031, 0.278302, 0.308712, 0.298791, 0.281712, 0.275179, 0.26085, 0.225814, 0.225814, 0.239899, 0.247041, 0.236433, 0.239899, 0.225814, 0.264545, 0.332115, 0.328603, 0.328603, 0.36309, 0.36309, 0.40511, 0.447574, 0.349426, 0.380708, 0.494003, 0.490133, 0.414856, 0.458154, 0.480142, 0.408655, 0.387226, 0.398279, 0.352862, 0.352862, 0.264545, 0.247041, 0.264545, 0.352862, 0.370445, 0.335645, 0.321458, 0.352862, 0.243554, 0.346032, 0.352862, 0.356642, 0.295083, 0.380708, 0.468512, 0.483068, 0.486429, 0.394753, 0.394753, 0.440853, 0.454136, 0.562014, 0.461924, 0.476583, 0.387226, 0.377384, 0.377384, 0.387226, 0.380708, 0.490133, 0.480142, 0.494003, 0.374039, 0.387226, 0.374039, 0.257454, 0.155435, 0.206376, 0.295083, 0.281712, 0.257454, 0.236433, 0.247041, 0.268042, 0.236433, 0.232838, 0.236433, 0.161087, 0.158265, 0.098513, 0.092881, 0.109221, 0.056825, 0.102787, 0.164327, 0.147574, 0.191378, 0.196879, 0.196879, 0.21291, 0.161087, 0.179055, 0.191378, 0.122885, 0.120615, 0.134866, 0.203355, 0.219301, 0.328603, 0.247041, 0.281712, 0.25406, 0.239899, 0.339168, 0.264545, 0.182256, 0.21291, 0.182256, 0.243554, 0.239899, 0.200174, 0.185198, 0.11371, 0.06184, 0.054297, 0.071867, 0.036378, 0.045352, 0.040537, 0.043307, 0.081712, 0.109221, 0.144935, 0.129801, 0.098513, 0.102787, 0.161087, 0.11371, 0.11371, 0.142424, 0.144935, 0.167087, 0.164327, 0.264545, 0.384043, 0.490133, 0.541878, 0.661982, 0.648219, 0.622677, 0.545602, 0.525368, 0.534167, 0.422041, 0.366687, 0.440853, 0.517562, 0.394753, 0.450668, 0.465241, 0.450668, 0.450668, 0.461924, 0.461924, 0.374039, 0.356642, 0.346032, 0.328603, 0.268042, 0.271506, 0.191378, 0.216401, 0.206376, 0.229226, 0.308712, 0.387226, 0.281712, 0.25031, 0.359901, 0.356642, 0.42561, 0.436924, 0.436924, 0.342579, 0.41194, 0.398279, 0.301917, 0.291804, 0.31487, 0.278302, 0.232838, 0.332115, 0.243554, 0.179055, 0.15008, 0.109221, 0.116183, 0.129801, 0.179055, 0.147574, 0.161087, 0.170161, 0.120615, 0.081712, 0.129801, 0.083462, 0.122885, 0.203355, 0.17593, 0.15008, 0.25406, 0.194234, 0.203355, 0.311707, 0.387226, 0.401658, 0.436924, 0.41194, 0.447574, 0.352862, 0.370445, 0.291804, 0.191378, 0.179055, 0.268042, 0.278302, 0.387226, 0.342579, 0.335645, 0.308712, 0.321458, 0.284882, 0.398279, 0.384043, 0.387226, 0.408655, 0.40511, 0.418646, 0.422041, 0.36309, 0.4292, 0.349426, 0.433034, 0.454136, 0.472492, 0.450668, 0.356642, 0.346032, 0.418646, 0.444081, 0.422041, 0.422041, 0.422041, 0.311707, 0.295083, 0.295083, 0.275179, 0.291804, 0.222385, 0.222385, 0.291804, 0.206376, 0.243554, 0.243554, 0.291804, 0.26085, 0.185198, 0.271506, 0.209395, 0.216401, 0.137348, 0.167087, 0.179055, 0.219301, 0.324872, 0.342579, 0.31487, 0.291804, 0.219301, 0.30533, 0.324872, 0.359901, 0.472492, 0.529623, 0.549308, 0.5017, 0.608892, 0.750527, 0.745909, 0.83125, 0.798249, 0.88723, 0.905695, 0.91684, 0.901269, 0.903857, 0.91684, 0.932927, 0.945666, 0.974374, 0.968436, 0.969315, 0.954657, 0.959312, 0.948786, 0.948786, 0.950334, 0.962114, 0.959312, 0.966441, 0.956248, 0.97245, 0.945666, 0.964893, 0.9657, 0.945666, 0.922952, 0.874069, 0.862302, 0.862302, 0.808535, 0.862302, 0.784345, 0.784345, 0.76285, 0.712013, 0.648219, 0.720929, 0.716283, 0.604312, 0.575842, 0.549308, 0.465241, 0.545602, 0.494003, 0.468512, 0.494003, 0.534167, 0.534167, 0.517562, 0.458154, 0.476583, 0.422041, 0.494003, 0.521092, 0.5017, 0.585406, 0.63748, 0.671169, 0.661982, 0.745909, 0.754692, 0.767246, 0.750527, 0.724957, 0.653063, 0.653063, 0.59014, 0.575842, 0.63748, 0.657645, 0.759478, 0.767246, 0.805026, 0.784345, 0.724957, 0.733139, 0.733139, 0.724957, 0.720929, 0.675549, 0.648219, 0.570702, 0.529623, 0.608892, 0.497853, 0.56648, 0.538167, 0.661982, 0.690604, 0.690604, 0.642678, 0.618285, 0.585406, 0.585406, 0.59917, 0.549308, 0.575842, 0.51388, 0.494003, 0.40511, 0.418646, 0.387226, 0.4292, 0.497853, 0.497853, 0.632174, 0.570702, 0.59508, 0.553315, 0.529623, 0.538167, 0.553315, 0.458154, 0.41194, 0.332115, 0.328603, 0.36309, 0.328603, 0.349426, 0.346032, 0.380708, 0.370445, 0.422041, 0.454136, 0.42561, 0.444081, 0.418646, 0.505461, 0.509769, 0.509769, 0.414856, 0.440853, 0.418646, 0.4292, 0.486429, 0.529623, 0.529623, 0.585406, 0.58069, 0.509769, 0.534167, 0.534167, 0.541878, 0.557691, 0.450668, 0.408655, 0.394753, 0.40511, 0.384043, 0.384043, 0.377384, 0.401658, 0.281712, 0.318242, 0.308712, 0.30533, 0.359901, 0.25406, 0.288399, 0.21291, 0.288399, 0.278302, 0.219301, 0.144935, 0.139895, 0.206376, 0.225814, 0.243554, 0.209395, 0.137348, 0.083462, 0.100716, 0.161087, 0.243554, 0.203355, 0.284882, 0.225814, 0.17593, 0.18812, 0.139895, 0.232838, 0.21291, 0.142424, 0.21291, 0.271506, 0.194234, 0.161087, 0.158265, 0.11371, 0.106997, 0.155435, 0.229226, 0.167087, 0.102787, 0.074921, 0.069024], '')</t>
  </si>
  <si>
    <t>[36, 71, 74, 77, 82, 83, 184, 269, 270, 271, 272, 273, 274, 275, 279, 406, 407, 408, 409, 410, 411, 412, 413, 414, 415, 416, 417, 418, 419, 420, 421, 422, 423, 424, 425, 426, 427, 428, 429, 430, 431, 432, 433, 434, 435, 436, 437, 438, 439, 440, 441, 442, 443, 444, 445, 446, 447, 448, 449, 450, 451, 452, 453, 454, 456, 460, 461, 462, 467, 468, 469, 470, 471, 472, 473, 474, 475, 476, 477, 478, 479, 480, 481, 482, 483, 484, 485, 486, 487, 488, 489, 490, 491, 492, 493, 494, 495, 496, 497, 499, 500, 501, 502, 503, 504, 505, 506, 507, 508, 509, 510, 511, 519, 520, 521, 522, 523, 524, 525, 541, 542, 543, 549, 550, 551, 552, 553, 554, 555, 556, 557]</t>
  </si>
  <si>
    <t>(48</t>
  </si>
  <si>
    <t xml:space="preserve">F5RTK5|F5RTK5_9ENTR Chitinase OS=Enterobacter hormaechei ATCC 49162 </t>
  </si>
  <si>
    <t>([0.025762, 0.014783, 0.011106, 0.012727, 0.014586, 0.016257, 0.022667, 0.029376, 0.038042, 0.040537, 0.026892, 0.030611, 0.025762, 0.042364, 0.0704, 0.0704, 0.046336, 0.056825, 0.106997, 0.098513, 0.116183, 0.102787, 0.17593, 0.264545, 0.308712, 0.332115, 0.26085, 0.225814, 0.161087, 0.118441, 0.155435, 0.191378, 0.229226, 0.271506, 0.271506, 0.209395, 0.222385, 0.268042, 0.15008, 0.161087, 0.25031, 0.182256, 0.216401, 0.216401, 0.155435, 0.15284, 0.164327, 0.275179, 0.301917, 0.318242, 0.390993, 0.311707, 0.370445, 0.298791, 0.308712, 0.268042, 0.311707, 0.239899, 0.164327, 0.247041, 0.232838, 0.229226, 0.275179, 0.36309, 0.366687, 0.422041, 0.384043, 0.370445, 0.298791, 0.225814, 0.209395, 0.209395, 0.268042, 0.284882, 0.346032, 0.264545, 0.26085, 0.25031, 0.308712, 0.346032, 0.349426, 0.349426, 0.30533, 0.339168, 0.30533, 0.298791, 0.271506, 0.30533, 0.200174, 0.25406, 0.268042, 0.339168, 0.324872, 0.324872, 0.308712, 0.311707, 0.281712, 0.366687, 0.384043, 0.401658, 0.374039, 0.394753, 0.339168, 0.288399, 0.298791, 0.275179, 0.275179, 0.30533, 0.216401, 0.295083, 0.291804, 0.352862, 0.328603, 0.332115, 0.328603, 0.26085, 0.182256, 0.194234, 0.137348, 0.10481, 0.102787, 0.144935, 0.137348, 0.185198, 0.26085, 0.25031, 0.203355, 0.142424, 0.167087, 0.179055, 0.216401, 0.222385, 0.225814, 0.216401, 0.229226, 0.25031, 0.335645, 0.422041, 0.5017, 0.538167, 0.461924, 0.422041, 0.418646, 0.408655, 0.41194, 0.4292, 0.422041, 0.444081, 0.465241, 0.40511, 0.458154, 0.356642, 0.257454, 0.284882, 0.339168, 0.25406, 0.236433, 0.17593, 0.102787, 0.111485, 0.132295, 0.225814, 0.158265, 0.18812, 0.139895, 0.147574, 0.137348, 0.086953, 0.142424, 0.164327, 0.167087, 0.196879, 0.209395, 0.31487, 0.288399, 0.194234, 0.191378, 0.120615, 0.161087, 0.15284, 0.092881, 0.106997, 0.060549, 0.066181, 0.054297, 0.076542, 0.076542, 0.078022, 0.078022, 0.069024, 0.086953, 0.102787, 0.059222, 0.094817, 0.088832, 0.05306, 0.096677, 0.147574, 0.225814, 0.239899, 0.335645, 0.30533, 0.278302, 0.298791, 0.301917, 0.318242, 0.332115, 0.332115, 0.25406, 0.332115, 0.321458, 0.311707, 0.342579, 0.433034, 0.335645, 0.335645, 0.356642, 0.311707, 0.229226, 0.225814, 0.225814, 0.26085, 0.284882, 0.25406, 0.291804, 0.295083, 0.295083, 0.281712, 0.298791, 0.394753, 0.370445, 0.370445, 0.308712, 0.278302, 0.278302, 0.291804, 0.298791, 0.370445, 0.4292, 0.41194, 0.41194, 0.401658, 0.384043, 0.36309, 0.390993, 0.433034, 0.4292, 0.370445, 0.346032, 0.236433, 0.216401, 0.236433, 0.209395, 0.264545, 0.298791, 0.298791, 0.30533, 0.288399, 0.219301, 0.129801, 0.243554, 0.243554, 0.167087, 0.158265, 0.26085, 0.17593, 0.164327, 0.164327, 0.200174, 0.239899, 0.352862, 0.257454, 0.167087, 0.191378, 0.158265, 0.134866, 0.134866, 0.232838, 0.21291, 0.194234, 0.268042, 0.209395, 0.21291, 0.191378, 0.139895, 0.137348, 0.209395, 0.15284, 0.219301, 0.239899, 0.139895, 0.071867, 0.142424, 0.232838, 0.147574, 0.179055, 0.100716, 0.048328, 0.042364, 0.050641, 0.056825, 0.06184, 0.043307, 0.047319, 0.048328, 0.081712, 0.041405, 0.051831, 0.078022, 0.081712, 0.073402, 0.139895, 0.15284, 0.139895, 0.155435, 0.257454, 0.185198, 0.288399, 0.408655, 0.4292, 0.447574, 0.529623, 0.534167, 0.63748, 0.58069, 0.716283, 0.562014, 0.712013, 0.632174, 0.525368, 0.472492, 0.465241, 0.476583, 0.454136, 0.454136, 0.436924, 0.374039, 0.374039, 0.384043, 0.390993, 0.278302, 0.257454, 0.21291, 0.216401, 0.222385, 0.25031, 0.247041, 0.342579, 0.247041, 0.295083, 0.295083, 0.342579, 0.342579, 0.30533, 0.30533, 0.30533, 0.275179, 0.324872, 0.40511, 0.40511, 0.377384, 0.380708, 0.40511, 0.444081, 0.370445, 0.380708, 0.284882, 0.288399, 0.257454, 0.324872, 0.318242, 0.41194, 0.318242, 0.243554, 0.284882, 0.36309, 0.281712, 0.21291, 0.144935, 0.111485, 0.102787, 0.06184, 0.106997, 0.050641, 0.026892, 0.03976, 0.036378, 0.037156, 0.036378, 0.046336, 0.056825, 0.036378, 0.021816, 0.037156, 0.059222, 0.060549, 0.050641, 0.0704, 0.083462, 0.129801, 0.144935, 0.173081, 0.229226, 0.142424, 0.229226, 0.349426, 0.359901, 0.36309, 0.468512, 0.387226, 0.377384, 0.377384, 0.458154, 0.549308, 0.549308, 0.494003, 0.494003, 0.494003, 0.450668, 0.454136, 0.454136, 0.494003, 0.461924, 0.433034, 0.541878, 0.575842, 0.534167, 0.509769, 0.422041, 0.352862, 0.384043, 0.377384, 0.346032, 0.321458, 0.257454, 0.179055, 0.222385, 0.21291, 0.236433, 0.216401, 0.284882, 0.284882, 0.216401, 0.216401, 0.268042, 0.173081, 0.15008, 0.15008, 0.164327, 0.25031, 0.335645, 0.288399, 0.295083, 0.318242, 0.324872, 0.346032, 0.433034, 0.433034, 0.384043, 0.328603, 0.408655, 0.40511, 0.408655, 0.377384, 0.401658, 0.436924, 0.525368, 0.465241, 0.41194, 0.41194, 0.311707, 0.281712, 0.398279, 0.31487, 0.268042, 0.275179, 0.328603, 0.236433, 0.232838, 0.281712, 0.328603, 0.370445, 0.370445, 0.288399, 0.401658, 0.291804, 0.264545, 0.185198, 0.25031, 0.281712, 0.281712, 0.346032, 0.366687, 0.324872, 0.440853, 0.41194, 0.352862, 0.239899, 0.339168, 0.335645, 0.339168, 0.349426, 0.318242, 0.335645, 0.349426, 0.257454, 0.342579, 0.264545, 0.370445, 0.370445, 0.370445, 0.359901, 0.384043, 0.36309, 0.390993, 0.332115, 0.40511, 0.454136, 0.545602, 0.444081, 0.40511, 0.335645, 0.308712, 0.318242, 0.295083, 0.291804, 0.359901, 0.359901, 0.374039, 0.26085, 0.222385, 0.179055, 0.17593, 0.120615, 0.127496, 0.122885, 0.15008, 0.158265, 0.158265, 0.173081, 0.185198, 0.173081, 0.243554, 0.243554, 0.196879, 0.216401, 0.30533, 0.30533, 0.239899, 0.239899, 0.328603, 0.352862, 0.42561, 0.42561, 0.541878, 0.472492, 0.486429, 0.509769, 0.458154, 0.40511, 0.394753, 0.476583, 0.553315, 0.509769, 0.58069, 0.534167, 0.494003, 0.465241, 0.465241, 0.505461, 0.604312, 0.622677, 0.642678, 0.570702, 0.570702, 0.529623, 0.63748, 0.585406, 0.545602, 0.541878, 0.608892, 0.521092, 0.525368, 0.521092, 0.549308, 0.480142, 0.56648, 0.59917, 0.622677, 0.675549, 0.728858, 0.712013, 0.712013, 0.661982, 0.626927, 0.626927, 0.521092, 0.480142, 0.433034, 0.433034, 0.505461, 0.450668, 0.521092, 0.505461, 0.545602, 0.545602, 0.521092, 0.521092, 0.444081, 0.440853, 0.418646, 0.401658, 0.401658, 0.380708, 0.384043, 0.454136, 0.4292, 0.517562, 0.42561, 0.51388, 0.458154, 0.418646, 0.447574, 0.42561, 0.42561, 0.390993, 0.408655, 0.472492, 0.476583, 0.517562, 0.505461, 0.394753, 0.40511, 0.339168, 0.346032, 0.321458, 0.328603, 0.370445, 0.346032, 0.436924, 0.422041, 0.41194, 0.436924, 0.472492, 0.476583, 0.398279, 0.414856, 0.349426, 0.349426, 0.301917, 0.291804, 0.30533, 0.390993, 0.359901, 0.461924, 0.454136, 0.480142, 0.494003, 0.490133, 0.494003, 0.541878, 0.486429, 0.505461, 0.525368, 0.483068, 0.476583, 0.59508, 0.545602, 0.549308, 0.538167, 0.525368, 0.59917, 0.553315, 0.56648, 0.63748, 0.59014, 0.505461, 0.529623, 0.454136, 0.450668, 0.454136, 0.433034, 0.461924, 0.490133, 0.494003, 0.557691, 0.622677, 0.59014, 0.648219, 0.680603, 0.604312, 0.685117, 0.562014, 0.562014, 0.490133, 0.461924, 0.414856, 0.534167, 0.509769, 0.604312, 0.553315, 0.59508, 0.545602, 0.570702, 0.59917, 0.575842, 0.553315, 0.534167, 0.505461, 0.497853, 0.472492, 0.534167, 0.458154, 0.541878, 0.538167, 0.666105, 0.690604, 0.685117, 0.63748, 0.666105, 0.642678, 0.680603, 0.666105, 0.585406, 0.585406, 0.509769, 0.509769, 0.440853, 0.398279, 0.374039, 0.36309, 0.42561, 0.42561, 0.490133, 0.490133, 0.51388, 0.4292, 0.4292, 0.476583, 0.490133, 0.440853, 0.458154, 0.408655, 0.41194, 0.444081, 0.458154, 0.557691, 0.549308, 0.653063, 0.685117, 0.767246, 0.707965, 0.685117, 0.720929, 0.767246, 0.741537, 0.767246, 0.834292, 0.767246, 0.771762, 0.791621, 0.871313, 0.834292, 0.891961, 0.903857, 0.905695, 0.89662, 0.89662, 0.921076, 0.88723, 0.912647, 0.910643, 0.912647, 0.910643, 0.910643, 0.910643, 0.921076, 0.919029, 0.921076, 0.947281, 0.945666, 0.919029, 0.899122, 0.919029, 0.905695, 0.84206, 0.891961, 0.879233, 0.876521, 0.805026, 0.84206, 0.805026, 0.801317, 0.827927, 0.823549, 0.784345, 0.642678, 0.626927, 0.58069, 0.480142, 0.490133, 0.476583, 0.490133, 0.480142, 0.40511, 0.332115, 0.40511, 0.398279, 0.422041, 0.408655, 0.450668, 0.394753, 0.408655, 0.311707, 0.346032, 0.346032, 0.301917, 0.339168, 0.291804, 0.298791, 0.346032, 0.321458, 0.26085, 0.203355, 0.21291, 0.288399, 0.370445, 0.370445, 0.374039, 0.398279, 0.387226, 0.301917, 0.346032, 0.311707, 0.414856, 0.380708, 0.321458, 0.398279, 0.380708, 0.408655, 0.414856, 0.444081, 0.414856, 0.483068, 0.51388, 0.521092, 0.440853, 0.4292, 0.414856, 0.414856, 0.352862, 0.311707, 0.31487, 0.318242, 0.359901, 0.346032, 0.377384, 0.440853, 0.418646, 0.476583, 0.422041, 0.444081, 0.436924, 0.483068, 0.458154, 0.40511, 0.390993, 0.433034, 0.4292, 0.366687, 0.284882, 0.318242, 0.346032, 0.4292, 0.433034, 0.436924, 0.458154, 0.422041, 0.4292, 0.422041, 0.433034, 0.476583, 0.387226, 0.346032, 0.328603, 0.380708, 0.468512, 0.497853, 0.509769, 0.517562, 0.608892, 0.618285, 0.613573, 0.613573, 0.59917, 0.570702, 0.545602, 0.490133, 0.5017, 0.472492, 0.461924, 0.422041, 0.472492], '')</t>
  </si>
  <si>
    <t>[138, 139, 321, 322, 323, 324, 325, 326, 327, 328, 329, 413, 414, 424, 425, 426, 427, 466, 518, 554, 557, 562, 563, 564, 565, 569, 570, 571, 572, 573, 574, 575, 576, 577, 578, 579, 580, 581, 582, 583, 584, 586, 587, 588, 589, 590, 591, 592, 593, 594, 595, 596, 600, 602, 603, 604, 605, 606, 607, 617, 619, 629, 630, 660, 662, 663, 666, 667, 668, 669, 670, 671, 672, 673, 674, 675, 676, 677, 685, 686, 687, 688, 689, 690, 691, 692, 693, 697, 698, 699, 700, 701, 702, 703, 704, 705, 706, 707, 708, 711, 713, 714, 715, 716, 717, 718, 719, 720, 721, 722, 723, 724, 725, 726, 735, 746, 747, 748, 749, 750, 751, 752, 753, 754, 755, 756, 757, 758, 759, 760, 761, 762, 763, 764, 765, 766, 767, 768, 769, 770, 771, 772, 773, 774, 775, 776, 777, 778, 779, 780, 781, 782, 783, 784, 785, 786, 787, 788, 789, 790, 791, 792, 793, 794, 795, 796, 797, 798, 844, 845, 888, 889, 890, 891, 892, 893, 894, 895, 896, 898]</t>
  </si>
  <si>
    <t>(52</t>
  </si>
  <si>
    <t>167)</t>
  </si>
  <si>
    <t xml:space="preserve">F5RTK6|F5RTK6_9ENTR Prepilin leader peptidase/N-methyltransferase OS=Enterobacter hormaechei ATCC 49162 </t>
  </si>
  <si>
    <t>([0.013265, 0.025316, 0.014586, 0.020522, 0.010926, 0.017797, 0.011903, 0.011669, 0.014586, 0.014783, 0.010926, 0.009015, 0.008723, 0.008276, 0.007422, 0.008409, 0.01227, 0.014783, 0.011903, 0.007495, 0.007177, 0.007877, 0.005623, 0.006701, 0.007315, 0.011669, 0.00777, 0.013265, 0.017138, 0.013437, 0.01078, 0.013821, 0.028107, 0.017797, 0.020165, 0.03976, 0.049374, 0.049374, 0.055536, 0.066181, 0.067594, 0.028107, 0.058088, 0.074921, 0.092881, 0.071867, 0.038042, 0.078022, 0.038042, 0.020522, 0.028695, 0.043307, 0.066181, 0.028107, 0.037156, 0.025316, 0.014075, 0.016826, 0.017797, 0.009728, 0.018787, 0.018415, 0.024826, 0.020876, 0.014586, 0.009401, 0.006988, 0.006795, 0.006142, 0.008075, 0.011669, 0.008075, 0.008002, 0.007877, 0.008276, 0.009483, 0.011518, 0.016021, 0.008525, 0.009096, 0.009187, 0.008156, 0.007877, 0.006533, 0.004775, 0.005086, 0.007645, 0.007555, 0.006795, 0.006701, 0.005992, 0.004388, 0.003821, 0.003079, 0.003014, 0.00316, 0.003212, 0.002688, 0.00225, 0.002482, 0.001808, 0.002881, 0.003109, 0.00316, 0.004775, 0.006482, 0.005992, 0.003671, 0.004835, 0.005318, 0.003963, 0.003298, 0.003298, 0.004414, 0.005086, 0.003431, 0.003177, 0.002211, 0.002662, 0.002662, 0.003079, 0.003079, 0.001906, 0.001906, 0.001906, 0.001906, 0.001855, 0.002727, 0.003079, 0.002276, 0.003431, 0.004835, 0.004921, 0.004921, 0.005734, 0.006619, 0.012491, 0.01227, 0.01227, 0.007177, 0.009096, 0.010509, 0.008723, 0.009728, 0.006421, 0.008804, 0.007259, 0.004835, 0.004899, 0.006533, 0.009728, 0.005992, 0.006374, 0.005992, 0.008525, 0.008624, 0.007091, 0.004577, 0.004161, 0.005734, 0.007031, 0.006078, 0.005932, 0.008525, 0.007259, 0.007091, 0.007259, 0.005872, 0.006482, 0.004431, 0.003341, 0.002211, 0.00225, 0.001687, 0.00152, 0.001533, 0.000906, 0.000854, 0.001155, 0.001855, 0.001808, 0.002396, 0.00316, 0.00225, 0.00225, 0.00225, 0.003212, 0.003431, 0.003079, 0.004315, 0.004247, 0.004208, 0.005318, 0.006567, 0.005318, 0.008624, 0.007422, 0.007422, 0.007259, 0.008525, 0.005799, 0.006078, 0.004835, 0.003461, 0.005378, 0.005223, 0.005223, 0.005734, 0.003821, 0.005249, 0.004577, 0.005683, 0.005683, 0.006374, 0.007259, 0.007091, 0.005503, 0.006245, 0.006194, 0.005011, 0.004431, 0.00558, 0.005623, 0.006701, 0.006795, 0.006482, 0.006619, 0.011106, 0.010509, 0.010672, 0.013821, 0.009728, 0.011342, 0.009977, 0.010221, 0.011903, 0.011669, 0.010221, 0.008804, 0.008075, 0.011518, 0.014075, 0.009865, 0.006988, 0.00515, 0.004736, 0.003276, 0.00316, 0.00316, 0.003109, 0.003109, 0.003109, 0.00283, 0.003079, 0.003079, 0.002503, 0.001692, 0.002138, 0.002512, 0.002336, 0.003212, 0.00292, 0.002155, 0.002761, 0.003177], '')</t>
  </si>
  <si>
    <t xml:space="preserve">F5RTK8|F5RTK8_9ENTR Type II secretion system protein L OS=Enterobacter hormaechei ATCC 49162 </t>
  </si>
  <si>
    <t>([0.134866, 0.170161, 0.239899, 0.275179, 0.308712, 0.335645, 0.247041, 0.232838, 0.161087, 0.122885, 0.158265, 0.191378, 0.191378, 0.179055, 0.26085, 0.339168, 0.384043, 0.468512, 0.408655, 0.288399, 0.291804, 0.298791, 0.21291, 0.209395, 0.182256, 0.11371, 0.094817, 0.167087, 0.200174, 0.324872, 0.31487, 0.268042, 0.239899, 0.236433, 0.173081, 0.106997, 0.064632, 0.059222, 0.030003, 0.056825, 0.079919, 0.074921, 0.076542, 0.10481, 0.051831, 0.029376, 0.050641, 0.060549, 0.026892, 0.028107, 0.014315, 0.027463, 0.032677, 0.038858, 0.026338, 0.033407, 0.05306, 0.096677, 0.129801, 0.164327, 0.118441, 0.0704, 0.0704, 0.035586, 0.036378, 0.055536, 0.127496, 0.144935, 0.15008, 0.179055, 0.10481, 0.170161, 0.15284, 0.10481, 0.116183, 0.173081, 0.129801, 0.132295, 0.073402, 0.092881, 0.079919, 0.056825, 0.116183, 0.116183, 0.18812, 0.222385, 0.219301, 0.222385, 0.144935, 0.15008, 0.196879, 0.222385, 0.194234, 0.147574, 0.219301, 0.182256, 0.185198, 0.26085, 0.179055, 0.26085, 0.222385, 0.26085, 0.257454, 0.229226, 0.229226, 0.15008, 0.158265, 0.196879, 0.15284, 0.21291, 0.129801, 0.15008, 0.15008, 0.106997, 0.139895, 0.109221, 0.078022, 0.086953, 0.096677, 0.132295, 0.079919, 0.058088, 0.040537, 0.085092, 0.067594, 0.071867, 0.102787, 0.098513, 0.088832, 0.10481, 0.109221, 0.109221, 0.073402, 0.090864, 0.164327, 0.173081, 0.196879, 0.281712, 0.15008, 0.083462, 0.060549, 0.106997, 0.086953, 0.139895, 0.139895, 0.196879, 0.137348, 0.137348, 0.137348, 0.15008, 0.120615, 0.129801, 0.173081, 0.229226, 0.179055, 0.109221, 0.118441, 0.0704, 0.041405, 0.06184, 0.111485, 0.173081, 0.179055, 0.291804, 0.311707, 0.281712, 0.298791, 0.298791, 0.25406, 0.185198, 0.094817, 0.122885, 0.122885, 0.122885, 0.147574, 0.196879, 0.281712, 0.185198, 0.278302, 0.295083, 0.356642, 0.281712, 0.288399, 0.182256, 0.158265, 0.083462, 0.086953, 0.078022, 0.142424, 0.137348, 0.142424, 0.158265, 0.094817, 0.086953, 0.125101, 0.106997, 0.0704, 0.071867, 0.106997, 0.059222, 0.092881, 0.05306, 0.088832, 0.067594, 0.074921, 0.094817, 0.158265, 0.167087, 0.088832, 0.071867, 0.139895, 0.196879, 0.25031, 0.339168, 0.349426, 0.318242, 0.31487, 0.384043, 0.352862, 0.352862, 0.440853, 0.394753, 0.468512, 0.384043, 0.394753, 0.440853, 0.40511, 0.414856, 0.366687, 0.483068, 0.398279, 0.288399, 0.284882, 0.247041, 0.25031, 0.161087, 0.102787, 0.06184, 0.073402, 0.106997, 0.109221, 0.06312, 0.0704, 0.055536, 0.073402, 0.046336, 0.047319, 0.034068, 0.021816, 0.025762, 0.026338, 0.049374, 0.090864, 0.092881, 0.086953, 0.086953, 0.15284, 0.243554, 0.239899, 0.17593, 0.15284, 0.102787, 0.100716, 0.120615, 0.15284, 0.182256, 0.17593, 0.239899, 0.31487, 0.346032, 0.349426, 0.349426, 0.339168, 0.328603, 0.342579, 0.335645, 0.335645, 0.225814, 0.219301, 0.200174, 0.268042, 0.268042, 0.352862, 0.36309, 0.36309, 0.356642, 0.352862, 0.461924, 0.4292, 0.433034, 0.384043, 0.278302, 0.196879, 0.196879, 0.129801, 0.127496, 0.216401, 0.147574, 0.247041, 0.232838, 0.31487, 0.318242, 0.321458, 0.278302, 0.291804, 0.321458, 0.295083, 0.25406, 0.271506, 0.185198, 0.200174, 0.209395, 0.229226, 0.324872, 0.225814, 0.321458, 0.278302, 0.268042, 0.349426, 0.349426, 0.356642, 0.301917, 0.301917, 0.21291, 0.239899, 0.232838, 0.200174, 0.200174, 0.236433, 0.236433, 0.324872, 0.342579, 0.398279, 0.394753, 0.380708, 0.450668, 0.328603, 0.291804, 0.301917, 0.301917, 0.291804, 0.284882, 0.384043, 0.398279, 0.377384, 0.401658, 0.374039, 0.377384, 0.328603, 0.328603, 0.349426, 0.278302, 0.243554, 0.275179, 0.359901, 0.370445, 0.433034, 0.450668, 0.534167, 0.486429, 0.450668, 0.36309, 0.342579, 0.328603, 0.308712, 0.422041, 0.398279, 0.486429, 0.468512, 0.545602, 0.529623, 0.461924, 0.541878, 0.525368, 0.494003, 0.461924, 0.401658], '')</t>
  </si>
  <si>
    <t>[358, 369, 370, 372, 373]</t>
  </si>
  <si>
    <t xml:space="preserve">F5RTL0|F5RTL0_9ENTR Type II secretion system protein J OS=Enterobacter hormaechei ATCC 49162 </t>
  </si>
  <si>
    <t>([0.538167, 0.398279, 0.284882, 0.335645, 0.239899, 0.232838, 0.161087, 0.164327, 0.116183, 0.144935, 0.10481, 0.067594, 0.058088, 0.034884, 0.020165, 0.020522, 0.022306, 0.013613, 0.012491, 0.008276, 0.013016, 0.008895, 0.009015, 0.013437, 0.013016, 0.018106, 0.017797, 0.027463, 0.034068, 0.059222, 0.056825, 0.083462, 0.158265, 0.18812, 0.222385, 0.308712, 0.284882, 0.25031, 0.335645, 0.271506, 0.384043, 0.380708, 0.377384, 0.468512, 0.447574, 0.414856, 0.339168, 0.366687, 0.288399, 0.243554, 0.257454, 0.25031, 0.288399, 0.179055, 0.096677, 0.118441, 0.0704, 0.086953, 0.086953, 0.083462, 0.120615, 0.134866, 0.122885, 0.206376, 0.21291, 0.257454, 0.295083, 0.311707, 0.206376, 0.284882, 0.328603, 0.328603, 0.342579, 0.339168, 0.422041, 0.444081, 0.447574, 0.450668, 0.450668, 0.486429, 0.408655, 0.447574, 0.418646, 0.36309, 0.349426, 0.342579, 0.31487, 0.239899, 0.335645, 0.359901, 0.387226, 0.370445, 0.295083, 0.281712, 0.185198, 0.196879, 0.200174, 0.203355, 0.30533, 0.30533, 0.288399, 0.295083, 0.18812, 0.173081, 0.247041, 0.194234, 0.120615, 0.139895, 0.142424, 0.085092, 0.15284, 0.144935, 0.179055, 0.219301, 0.243554, 0.31487, 0.321458, 0.436924, 0.433034, 0.433034, 0.374039, 0.414856, 0.422041, 0.450668, 0.461924, 0.461924, 0.468512, 0.562014, 0.521092, 0.509769, 0.626927, 0.5017, 0.483068, 0.359901, 0.284882, 0.257454, 0.291804, 0.30533, 0.194234, 0.125101, 0.109221, 0.144935, 0.074921, 0.116183, 0.185198, 0.170161, 0.142424, 0.18812, 0.134866, 0.158265, 0.236433, 0.232838, 0.26085, 0.288399, 0.324872, 0.4292, 0.374039, 0.366687, 0.328603, 0.4292, 0.517562, 0.538167, 0.557691, 0.690604, 0.58069, 0.545602, 0.480142, 0.444081, 0.349426, 0.4292, 0.41194, 0.422041, 0.418646, 0.494003, 0.440853, 0.529623, 0.538167, 0.58069, 0.549308, 0.56648, 0.525368, 0.497853, 0.468512, 0.476583, 0.486429, 0.56648, 0.562014, 0.648219, 0.741537, 0.823549, 0.84206, 0.812494, 0.795062, 0.795062, 0.801317, 0.859585, 0.812494, 0.779859, 0.84206, 0.837511, 0.876521, 0.905695, 0.903857, 0.905695, 0.905695, 0.879233, 0.903857, 0.926919, 0.926919, 0.910643, 0.934618, 0.924947, 0.936162, 0.934618, 0.932927, 0.919029, 0.905695, 0.922952, 0.941505, 0.922952, 0.947281], '')</t>
  </si>
  <si>
    <t>[0, 127, 128, 129, 130, 131, 160, 161, 162, 163, 164, 165, 175, 176, 177, 178, 179, 180, 185, 186, 187, 188, 189, 190, 191, 192, 193, 194, 195, 196, 197, 198, 199, 200, 201, 202, 203, 204, 205, 206, 207, 208, 209, 210, 211, 212, 213, 214, 215, 216, 217, 218, 219, 220]</t>
  </si>
  <si>
    <t xml:space="preserve">F5RTL1|F5RTL1_9ENTR Type II secretion system protein I OS=Enterobacter hormaechei ATCC 49162 </t>
  </si>
  <si>
    <t>([0.666105, 0.685117, 0.538167, 0.4292, 0.476583, 0.41194, 0.387226, 0.335645, 0.328603, 0.268042, 0.229226, 0.185198, 0.127496, 0.118441, 0.120615, 0.096677, 0.083462, 0.051831, 0.042364, 0.026338, 0.021381, 0.028695, 0.028107, 0.030611, 0.049374, 0.026892, 0.042364, 0.036378, 0.054297, 0.033407, 0.058088, 0.090864, 0.144935, 0.161087, 0.142424, 0.147574, 0.173081, 0.129801, 0.200174, 0.200174, 0.275179, 0.229226, 0.161087, 0.142424, 0.209395, 0.222385, 0.311707, 0.222385, 0.26085, 0.275179, 0.346032, 0.352862, 0.264545, 0.268042, 0.346032, 0.377384, 0.377384, 0.275179, 0.387226, 0.387226, 0.387226, 0.40511, 0.5017, 0.59014, 0.622677, 0.608892, 0.613573, 0.497853, 0.545602, 0.58069, 0.557691, 0.59508, 0.58069, 0.575842, 0.59014, 0.490133, 0.486429, 0.468512, 0.59917, 0.553315, 0.472492, 0.497853, 0.486429, 0.447574, 0.450668, 0.465241, 0.461924, 0.356642, 0.414856, 0.465241, 0.440853, 0.352862, 0.352862, 0.295083, 0.284882, 0.247041, 0.346032, 0.342579, 0.359901, 0.36309, 0.359901, 0.4292, 0.465241, 0.394753, 0.335645, 0.321458, 0.225814, 0.232838, 0.236433, 0.182256, 0.203355, 0.26085, 0.346032, 0.36309, 0.422041, 0.517562, 0.534167, 0.5017, 0.483068, 0.447574, 0.41194, 0.390993, 0.352862, 0.268042, 0.335645, 0.461924], '')</t>
  </si>
  <si>
    <t>[0, 1, 2, 62, 63, 64, 65, 66, 68, 69, 70, 71, 72, 73, 74, 78, 79, 115, 116, 117]</t>
  </si>
  <si>
    <t xml:space="preserve">F5RTL3|F5RTL3_9ENTR Type II secretion system core protein G OS=Enterobacter hormaechei ATCC 49162 </t>
  </si>
  <si>
    <t>([0.298791, 0.278302, 0.311707, 0.182256, 0.225814, 0.161087, 0.11371, 0.155435, 0.11371, 0.106997, 0.086953, 0.076542, 0.05306, 0.059222, 0.032677, 0.020165, 0.020165, 0.013265, 0.013265, 0.013265, 0.013265, 0.010221, 0.009187, 0.007422, 0.013016, 0.013265, 0.013613, 0.016528, 0.015078, 0.024826, 0.032017, 0.055536, 0.081712, 0.118441, 0.179055, 0.288399, 0.384043, 0.380708, 0.418646, 0.509769, 0.549308, 0.562014, 0.509769, 0.517562, 0.562014, 0.440853, 0.444081, 0.529623, 0.58069, 0.490133, 0.490133, 0.454136, 0.346032, 0.346032, 0.298791, 0.298791, 0.291804, 0.281712, 0.288399, 0.225814, 0.25406, 0.26085, 0.25031, 0.356642, 0.433034, 0.461924, 0.458154, 0.454136, 0.42561, 0.349426, 0.36309, 0.356642, 0.390993, 0.517562, 0.541878, 0.529623, 0.483068, 0.505461, 0.408655, 0.444081, 0.553315, 0.51388, 0.414856, 0.408655, 0.359901, 0.359901, 0.359901, 0.349426, 0.25031, 0.278302, 0.352862, 0.335645, 0.36309, 0.380708, 0.359901, 0.374039, 0.370445, 0.398279, 0.36309, 0.472492, 0.349426, 0.25031, 0.182256, 0.206376, 0.206376, 0.268042, 0.25406, 0.275179, 0.36309, 0.450668, 0.42561, 0.366687, 0.461924, 0.374039, 0.271506, 0.26085, 0.206376, 0.298791, 0.328603, 0.346032, 0.332115, 0.440853, 0.505461, 0.613573, 0.703578, 0.675549, 0.653063, 0.671169, 0.549308, 0.549308, 0.56648, 0.497853, 0.570702, 0.476583, 0.557691, 0.671169, 0.653063, 0.716283, 0.703578, 0.648219, 0.613573, 0.59508, 0.549308, 0.56648, 0.529623, 0.5017, 0.517562, 0.465241, 0.408655], '')</t>
  </si>
  <si>
    <t>[39, 40, 41, 42, 43, 44, 47, 48, 73, 74, 75, 77, 80, 81, 122, 123, 124, 125, 126, 127, 128, 129, 130, 132, 134, 135, 136, 137, 138, 139, 140, 141, 142, 143, 144, 145, 146]</t>
  </si>
  <si>
    <t>36)</t>
  </si>
  <si>
    <t xml:space="preserve">F5RTL4|F5RTL4_9ENTR General secretion pathway protein F OS=Enterobacter hormaechei ATCC 49162 </t>
  </si>
  <si>
    <t>([0.122885, 0.132295, 0.173081, 0.206376, 0.247041, 0.284882, 0.318242, 0.346032, 0.370445, 0.311707, 0.339168, 0.339168, 0.377384, 0.472492, 0.575842, 0.608892, 0.728858, 0.648219, 0.690604, 0.694846, 0.63748, 0.538167, 0.58069, 0.59917, 0.608892, 0.59917, 0.5017, 0.461924, 0.497853, 0.433034, 0.505461, 0.414856, 0.444081, 0.444081, 0.444081, 0.444081, 0.465241, 0.4292, 0.465241, 0.461924, 0.42561, 0.458154, 0.529623, 0.490133, 0.468512, 0.465241, 0.472492, 0.525368, 0.553315, 0.436924, 0.5017, 0.505461, 0.657645, 0.570702, 0.476583, 0.472492, 0.436924, 0.321458, 0.349426, 0.380708, 0.384043, 0.339168, 0.339168, 0.346032, 0.301917, 0.247041, 0.26085, 0.229226, 0.229226, 0.164327, 0.264545, 0.191378, 0.203355, 0.170161, 0.196879, 0.18812, 0.185198, 0.182256, 0.191378, 0.18812, 0.179055, 0.17593, 0.247041, 0.264545, 0.271506, 0.339168, 0.398279, 0.301917, 0.298791, 0.295083, 0.335645, 0.232838, 0.243554, 0.243554, 0.161087, 0.194234, 0.288399, 0.288399, 0.25031, 0.275179, 0.291804, 0.295083, 0.30533, 0.30533, 0.209395, 0.118441, 0.125101, 0.106997, 0.090864, 0.109221, 0.129801, 0.083462, 0.147574, 0.209395, 0.200174, 0.17593, 0.182256, 0.164327, 0.102787, 0.085092, 0.088832, 0.083462, 0.047319, 0.026892, 0.020876, 0.026892, 0.051831, 0.054297, 0.064632, 0.127496, 0.127496, 0.129801, 0.144935, 0.118441, 0.120615, 0.074921, 0.085092, 0.088832, 0.088832, 0.085092, 0.122885, 0.179055, 0.098513, 0.17593, 0.26085, 0.301917, 0.342579, 0.346032, 0.324872, 0.284882, 0.278302, 0.275179, 0.271506, 0.26085, 0.268042, 0.26085, 0.298791, 0.349426, 0.257454, 0.161087, 0.278302, 0.209395, 0.200174, 0.206376, 0.196879, 0.122885, 0.074921, 0.059222, 0.030003, 0.024393, 0.020165, 0.01204, 0.01204, 0.008276, 0.008276, 0.005992, 0.004689, 0.004689, 0.004315, 0.004247, 0.006194, 0.005734, 0.006142, 0.004483, 0.006245, 0.006245, 0.00543, 0.006988, 0.007877, 0.009294, 0.010509, 0.015694, 0.027463, 0.016257, 0.033407, 0.032017, 0.06184, 0.10481, 0.129801, 0.196879, 0.179055, 0.086953, 0.067594, 0.067594, 0.120615, 0.118441, 0.055536, 0.066181, 0.06312, 0.049374, 0.034884, 0.034884, 0.018415, 0.010926, 0.01078, 0.007422, 0.010509, 0.007177, 0.005223, 0.005086, 0.004976, 0.006619, 0.006245, 0.00515, 0.006482, 0.004577, 0.004431, 0.006482, 0.006374, 0.004646, 0.005318, 0.007645, 0.006795, 0.00962, 0.016528, 0.030003, 0.023534, 0.024393, 0.024393, 0.047319, 0.047319, 0.024826, 0.014783, 0.018415, 0.037156, 0.037156, 0.079919, 0.096677, 0.047319, 0.092881, 0.161087, 0.090864, 0.049374, 0.044297, 0.034884, 0.017447, 0.018415, 0.036378, 0.027463, 0.055536, 0.027463, 0.015694, 0.028107, 0.055536, 0.048328, 0.043307, 0.022667, 0.013613, 0.011903, 0.016826, 0.016528, 0.016257, 0.018106, 0.034068, 0.026338, 0.018787, 0.038858, 0.035586, 0.026892, 0.018787, 0.010926, 0.015078, 0.020522, 0.021816, 0.020876, 0.020165, 0.023087, 0.048328, 0.048328, 0.024393, 0.024393, 0.024826, 0.026338, 0.026338, 0.013016, 0.024393, 0.047319, 0.032677, 0.025316, 0.037156, 0.076542, 0.088832, 0.111485, 0.15008, 0.137348, 0.111485, 0.191378, 0.098513, 0.047319, 0.0704, 0.102787, 0.0704, 0.079919, 0.079919, 0.102787, 0.179055, 0.092881, 0.041405, 0.067594, 0.10481, 0.100716, 0.0704, 0.064632, 0.034068, 0.024826, 0.014315, 0.014586, 0.014586, 0.025316, 0.055536, 0.079919, 0.100716, 0.173081, 0.173081, 0.098513, 0.122885, 0.132295, 0.132295, 0.194234, 0.182256, 0.158265, 0.120615, 0.125101, 0.229226, 0.342579, 0.394753, 0.534167, 0.58069, 0.534167, 0.4292, 0.414856, 0.398279, 0.401658, 0.295083, 0.284882, 0.284882, 0.298791, 0.191378, 0.284882, 0.25406, 0.129801, 0.147574, 0.21291, 0.21291, 0.118441, 0.066181, 0.038042, 0.032677, 0.024393, 0.024393, 0.048328, 0.023963, 0.015078, 0.009865, 0.009483, 0.006482, 0.006795, 0.004976, 0.006619, 0.004835, 0.004646, 0.006894, 0.007091, 0.004775, 0.004161, 0.00558, 0.005318, 0.007177, 0.007555, 0.007645, 0.006701, 0.006482, 0.007645, 0.008525, 0.009865, 0.014586, 0.022306, 0.029376, 0.048328, 0.032677, 0.069024, 0.134866], '')</t>
  </si>
  <si>
    <t>[14, 15, 16, 17, 18, 19, 20, 21, 22, 23, 24, 25, 26, 30, 42, 47, 48, 50, 51, 52, 53, 346, 347, 348]</t>
  </si>
  <si>
    <t xml:space="preserve">F5RTL5|F5RTL5_9ENTR Type II secretion system protein E OS=Enterobacter hormaechei ATCC 49162 </t>
  </si>
  <si>
    <t>([0.321458, 0.356642, 0.25406, 0.247041, 0.268042, 0.318242, 0.359901, 0.380708, 0.328603, 0.264545, 0.182256, 0.147574, 0.144935, 0.137348, 0.219301, 0.161087, 0.111485, 0.06184, 0.096677, 0.144935, 0.158265, 0.161087, 0.194234, 0.247041, 0.173081, 0.155435, 0.090864, 0.049374, 0.056825, 0.056825, 0.088832, 0.15284, 0.167087, 0.098513, 0.092881, 0.079919, 0.098513, 0.083462, 0.094817, 0.122885, 0.073402, 0.0704, 0.038858, 0.032017, 0.048328, 0.106997, 0.106997, 0.088832, 0.155435, 0.15284, 0.179055, 0.120615, 0.106997, 0.147574, 0.139895, 0.074921, 0.086953, 0.111485, 0.196879, 0.26085, 0.225814, 0.225814, 0.216401, 0.31487, 0.321458, 0.200174, 0.127496, 0.161087, 0.278302, 0.229226, 0.222385, 0.225814, 0.324872, 0.26085, 0.281712, 0.288399, 0.359901, 0.318242, 0.219301, 0.225814, 0.243554, 0.257454, 0.236433, 0.271506, 0.271506, 0.271506, 0.370445, 0.454136, 0.352862, 0.25406, 0.298791, 0.301917, 0.342579, 0.346032, 0.454136, 0.440853, 0.58069, 0.534167, 0.465241, 0.557691, 0.450668, 0.339168, 0.335645, 0.401658, 0.275179, 0.182256, 0.170161, 0.170161, 0.137348, 0.147574, 0.222385, 0.222385, 0.21291, 0.17593, 0.164327, 0.161087, 0.094817, 0.079919, 0.069024, 0.129801, 0.139895, 0.125101, 0.21291, 0.196879, 0.232838, 0.239899, 0.324872, 0.229226, 0.209395, 0.144935, 0.200174, 0.144935, 0.142424, 0.142424, 0.116183, 0.067594, 0.060549, 0.134866, 0.086953, 0.092881, 0.090864, 0.106997, 0.164327, 0.147574, 0.15008, 0.088832, 0.125101, 0.15008, 0.161087, 0.106997, 0.132295, 0.139895, 0.194234, 0.11371, 0.109221, 0.111485, 0.15284, 0.158265, 0.129801, 0.120615, 0.194234, 0.11371, 0.076542, 0.100716, 0.100716, 0.102787, 0.100716, 0.144935, 0.127496, 0.203355, 0.284882, 0.349426, 0.25406, 0.26085, 0.268042, 0.268042, 0.243554, 0.271506, 0.264545, 0.26085, 0.318242, 0.216401, 0.318242, 0.281712, 0.264545, 0.200174, 0.206376, 0.298791, 0.17593, 0.194234, 0.18812, 0.196879, 0.134866, 0.21291, 0.222385, 0.30533, 0.239899, 0.264545, 0.232838, 0.236433, 0.164327, 0.120615, 0.200174, 0.191378, 0.257454, 0.275179, 0.257454, 0.25406, 0.278302, 0.380708, 0.25406, 0.264545, 0.25406, 0.247041, 0.25031, 0.161087, 0.098513, 0.15284, 0.225814, 0.268042, 0.185198, 0.278302, 0.36309, 0.268042, 0.268042, 0.268042, 0.17593, 0.167087, 0.179055, 0.15008, 0.173081, 0.271506, 0.257454, 0.170161, 0.164327, 0.10481, 0.116183, 0.194234, 0.185198, 0.206376, 0.203355, 0.288399, 0.278302, 0.278302, 0.36309, 0.366687, 0.374039, 0.465241, 0.476583, 0.384043, 0.356642, 0.236433, 0.15284, 0.155435, 0.21291, 0.219301, 0.311707, 0.377384, 0.380708, 0.398279, 0.36309, 0.366687, 0.278302, 0.194234, 0.200174, 0.144935, 0.155435, 0.155435, 0.179055, 0.170161, 0.26085, 0.203355, 0.30533, 0.298791, 0.311707, 0.339168, 0.356642, 0.342579, 0.349426, 0.346032, 0.339168, 0.271506, 0.271506, 0.394753, 0.483068, 0.40511, 0.486429, 0.436924, 0.433034, 0.295083, 0.356642, 0.342579, 0.42561, 0.324872, 0.41194, 0.366687, 0.278302, 0.264545, 0.268042, 0.271506, 0.271506, 0.298791, 0.374039, 0.295083, 0.196879, 0.170161, 0.15008, 0.142424, 0.182256, 0.109221, 0.18812, 0.222385, 0.222385, 0.239899, 0.328603, 0.298791, 0.339168, 0.342579, 0.394753, 0.328603, 0.328603, 0.288399, 0.25406, 0.167087, 0.232838, 0.298791, 0.332115, 0.339168, 0.278302, 0.225814, 0.31487, 0.321458, 0.229226, 0.236433, 0.222385, 0.229226, 0.26085, 0.222385, 0.278302, 0.308712, 0.342579, 0.25031, 0.284882, 0.288399, 0.291804, 0.284882, 0.295083, 0.257454, 0.339168, 0.318242, 0.370445, 0.370445, 0.26085, 0.268042, 0.182256, 0.17593, 0.167087, 0.167087, 0.127496, 0.094817, 0.094817, 0.074921, 0.074921, 0.060549, 0.06312, 0.102787, 0.06184, 0.038858, 0.048328, 0.048328, 0.048328, 0.026338, 0.027463, 0.055536, 0.054297, 0.092881, 0.096677, 0.100716, 0.100716, 0.185198, 0.182256, 0.191378, 0.222385, 0.318242, 0.366687, 0.356642, 0.324872, 0.324872, 0.288399, 0.288399, 0.185198, 0.232838, 0.321458, 0.284882, 0.311707, 0.42561, 0.422041, 0.384043, 0.295083, 0.209395, 0.179055, 0.225814, 0.161087, 0.18812, 0.11371, 0.116183, 0.120615, 0.086953, 0.139895, 0.239899, 0.236433, 0.339168, 0.281712, 0.281712, 0.308712, 0.278302, 0.21291, 0.21291, 0.161087, 0.243554, 0.346032, 0.239899, 0.194234, 0.196879, 0.144935, 0.222385, 0.206376, 0.203355, 0.257454, 0.257454, 0.25031, 0.222385, 0.15008, 0.232838, 0.239899, 0.25031, 0.247041, 0.284882, 0.298791, 0.352862, 0.346032, 0.247041, 0.36309, 0.450668, 0.525368, 0.505461, 0.390993, 0.387226, 0.390993, 0.390993, 0.30533, 0.301917, 0.25031, 0.335645, 0.342579, 0.339168, 0.328603, 0.257454, 0.17593, 0.161087, 0.139895, 0.090864, 0.147574, 0.137348, 0.094817, 0.092881, 0.142424, 0.167087, 0.182256, 0.18812, 0.164327, 0.216401, 0.216401, 0.239899, 0.243554, 0.203355, 0.209395, 0.21291, 0.288399, 0.36309, 0.377384, 0.408655, 0.472492, 0.458154, 0.444081, 0.497853, 0.476583, 0.458154, 0.553315, 0.51388, 0.465241, 0.557691], '')</t>
  </si>
  <si>
    <t>[96, 97, 99, 444, 445, 488, 489, 491]</t>
  </si>
  <si>
    <t xml:space="preserve">F5RTL6|F5RTL6_9ENTR General secretion pathway protein D OS=Enterobacter hormaechei ATCC 49162 </t>
  </si>
  <si>
    <t>([0.008525, 0.012727, 0.013613, 0.010131, 0.013613, 0.010509, 0.008804, 0.010672, 0.013613, 0.017138, 0.014075, 0.01204, 0.010509, 0.009401, 0.018415, 0.009294, 0.015078, 0.015344, 0.020876, 0.016528, 0.0198, 0.037156, 0.037156, 0.051831, 0.049374, 0.05306, 0.102787, 0.086953, 0.049374, 0.055536, 0.059222, 0.064632, 0.106997, 0.132295, 0.173081, 0.100716, 0.203355, 0.203355, 0.247041, 0.164327, 0.194234, 0.142424, 0.139895, 0.158265, 0.147574, 0.170161, 0.17593, 0.158265, 0.278302, 0.301917, 0.288399, 0.21291, 0.284882, 0.295083, 0.203355, 0.203355, 0.222385, 0.137348, 0.142424, 0.15008, 0.243554, 0.342579, 0.321458, 0.225814, 0.203355, 0.11371, 0.085092, 0.047319, 0.047319, 0.028695, 0.025762, 0.028107, 0.025316, 0.015694, 0.014783, 0.015078, 0.014075, 0.014075, 0.013265, 0.015078, 0.011342, 0.011518, 0.011342, 0.017797, 0.023087, 0.015344, 0.029376, 0.038858, 0.042364, 0.044297, 0.069024, 0.11371, 0.0704, 0.096677, 0.155435, 0.164327, 0.209395, 0.209395, 0.243554, 0.374039, 0.257454, 0.264545, 0.264545, 0.25031, 0.25031, 0.301917, 0.408655, 0.408655, 0.480142, 0.557691, 0.570702, 0.59508, 0.486429, 0.465241, 0.51388, 0.51388, 0.433034, 0.401658, 0.40511, 0.40511, 0.387226, 0.490133, 0.458154, 0.483068, 0.414856, 0.414856, 0.414856, 0.301917, 0.275179, 0.311707, 0.236433, 0.155435, 0.144935, 0.232838, 0.247041, 0.25406, 0.268042, 0.30533, 0.380708, 0.380708, 0.321458, 0.311707, 0.311707, 0.311707, 0.21291, 0.291804, 0.191378, 0.191378, 0.301917, 0.332115, 0.31487, 0.328603, 0.332115, 0.26085, 0.185198, 0.268042, 0.25406, 0.236433, 0.239899, 0.232838, 0.173081, 0.196879, 0.209395, 0.196879, 0.18812, 0.18812, 0.18812, 0.216401, 0.15008, 0.129801, 0.129801, 0.081712, 0.127496, 0.200174, 0.284882, 0.359901, 0.264545, 0.271506, 0.275179, 0.301917, 0.311707, 0.291804, 0.298791, 0.318242, 0.247041, 0.321458, 0.295083, 0.26085, 0.335645, 0.377384, 0.366687, 0.380708, 0.374039, 0.339168, 0.335645, 0.298791, 0.229226, 0.328603, 0.339168, 0.268042, 0.268042, 0.271506, 0.366687, 0.440853, 0.41194, 0.483068, 0.483068, 0.604312, 0.657645, 0.618285, 0.699094, 0.707965, 0.59014, 0.653063, 0.694846, 0.680603, 0.626927, 0.642678, 0.585406, 0.585406, 0.694846, 0.712013, 0.699094, 0.703578, 0.690604, 0.585406, 0.51388, 0.42561, 0.418646, 0.401658, 0.465241, 0.440853, 0.447574, 0.497853, 0.525368, 0.490133, 0.490133, 0.570702, 0.653063, 0.685117, 0.56648, 0.458154, 0.461924, 0.458154, 0.370445, 0.380708, 0.454136, 0.534167, 0.657645, 0.675549, 0.694846, 0.661982, 0.648219, 0.653063, 0.694846, 0.690604, 0.642678, 0.525368, 0.444081, 0.370445, 0.366687, 0.370445, 0.433034, 0.418646, 0.387226, 0.468512, 0.454136, 0.390993, 0.318242, 0.349426, 0.278302, 0.196879, 0.18812, 0.191378, 0.116183, 0.11371, 0.122885, 0.173081, 0.191378, 0.25406, 0.339168, 0.335645, 0.447574, 0.468512, 0.472492, 0.472492, 0.458154, 0.440853, 0.494003, 0.56648, 0.494003, 0.562014, 0.622677, 0.618285, 0.618285, 0.741537, 0.648219, 0.648219, 0.534167, 0.626927, 0.59917, 0.59508, 0.622677, 0.575842, 0.575842, 0.59014, 0.585406, 0.505461, 0.472492, 0.394753, 0.394753, 0.390993, 0.401658, 0.461924, 0.476583, 0.41194, 0.370445, 0.454136, 0.440853, 0.447574, 0.465241, 0.483068, 0.414856, 0.31487, 0.324872, 0.318242, 0.232838, 0.268042, 0.26085, 0.318242, 0.40511, 0.440853, 0.480142, 0.408655, 0.301917, 0.229226, 0.30533, 0.30533, 0.216401, 0.144935, 0.185198, 0.185198, 0.139895, 0.194234, 0.281712, 0.271506, 0.288399, 0.359901, 0.318242, 0.408655, 0.332115, 0.324872, 0.229226, 0.229226, 0.209395, 0.281712, 0.339168, 0.311707, 0.349426, 0.4292, 0.51388, 0.480142, 0.468512, 0.4292, 0.422041, 0.384043, 0.387226, 0.384043, 0.31487, 0.384043, 0.295083, 0.366687, 0.377384, 0.356642, 0.342579, 0.433034, 0.433034, 0.433034, 0.41194, 0.398279, 0.398279, 0.401658, 0.461924, 0.356642, 0.454136, 0.454136, 0.40511, 0.377384, 0.366687, 0.440853, 0.311707, 0.298791, 0.308712, 0.298791, 0.390993, 0.30533, 0.291804, 0.264545, 0.194234, 0.194234, 0.200174, 0.179055, 0.122885, 0.122885, 0.200174, 0.209395, 0.209395, 0.275179, 0.311707, 0.321458, 0.247041, 0.268042, 0.359901, 0.349426, 0.387226, 0.374039, 0.408655, 0.349426, 0.380708, 0.380708, 0.418646, 0.4292, 0.447574, 0.549308, 0.521092, 0.517562, 0.408655, 0.418646, 0.366687, 0.352862, 0.349426, 0.436924, 0.447574, 0.486429, 0.422041, 0.31487, 0.31487, 0.374039, 0.433034, 0.440853, 0.521092, 0.51388, 0.5017, 0.505461, 0.494003, 0.538167, 0.472492, 0.468512, 0.468512, 0.534167, 0.468512, 0.483068, 0.476583, 0.538167, 0.497853, 0.497853, 0.58069, 0.585406, 0.58069, 0.494003, 0.480142, 0.394753, 0.332115, 0.366687, 0.377384, 0.284882, 0.284882, 0.352862, 0.450668, 0.447574, 0.414856, 0.398279, 0.384043, 0.30533, 0.30533, 0.222385, 0.301917, 0.308712, 0.324872, 0.275179, 0.346032, 0.349426, 0.370445, 0.436924, 0.414856, 0.418646, 0.476583, 0.465241, 0.472492, 0.483068, 0.447574, 0.480142, 0.490133, 0.483068, 0.613573, 0.622677, 0.604312, 0.59508, 0.585406, 0.56648, 0.653063, 0.549308, 0.570702, 0.671169, 0.675549, 0.58069, 0.538167, 0.5017, 0.509769, 0.494003, 0.483068, 0.521092, 0.525368, 0.541878, 0.476583, 0.370445, 0.370445, 0.472492, 0.387226, 0.359901, 0.370445, 0.380708, 0.401658, 0.390993, 0.374039, 0.366687, 0.42561, 0.390993, 0.450668, 0.436924, 0.377384, 0.408655, 0.335645, 0.268042, 0.324872, 0.394753, 0.387226, 0.418646, 0.352862, 0.366687, 0.390993, 0.387226, 0.308712, 0.275179, 0.275179, 0.203355, 0.203355, 0.203355, 0.264545, 0.275179, 0.284882, 0.342579, 0.30533, 0.374039, 0.454136, 0.384043, 0.349426, 0.366687, 0.239899, 0.229226, 0.295083, 0.298791, 0.295083, 0.30533, 0.332115, 0.332115, 0.418646, 0.42561, 0.440853, 0.447574, 0.356642, 0.352862, 0.328603, 0.311707, 0.308712, 0.288399, 0.374039, 0.394753, 0.374039, 0.480142, 0.58069, 0.480142, 0.480142, 0.414856, 0.480142, 0.562014, 0.529623, 0.521092, 0.51388, 0.472492, 0.472492, 0.575842, 0.570702, 0.59508, 0.538167, 0.541878, 0.465241, 0.390993, 0.40511, 0.517562, 0.517562, 0.521092, 0.622677, 0.657645, 0.653063, 0.553315, 0.585406, 0.59014, 0.465241, 0.497853, 0.525368, 0.483068, 0.468512, 0.480142, 0.483068, 0.534167, 0.5017, 0.63748, 0.632174, 0.613573, 0.575842, 0.562014, 0.517562, 0.521092, 0.490133, 0.575842, 0.712013, 0.541878, 0.562014, 0.712013, 0.661982, 0.648219, 0.675549, 0.661982, 0.63748, 0.622677, 0.653063, 0.685117, 0.59508, 0.720929], '')</t>
  </si>
  <si>
    <t>[109, 110, 111, 114, 115, 207, 208, 209, 210, 211, 212, 213, 214, 215, 216, 217, 218, 219, 220, 221, 222, 223, 224, 225, 226, 234, 237, 238, 239, 240, 247, 248, 249, 250, 251, 252, 253, 254, 255, 256, 257, 289, 291, 292, 293, 294, 295, 296, 297, 298, 299, 300, 301, 302, 303, 304, 305, 306, 307, 360, 423, 424, 425, 440, 441, 442, 443, 445, 449, 453, 456, 457, 458, 494, 495, 496, 497, 498, 499, 500, 501, 502, 503, 504, 505, 506, 507, 508, 511, 512, 513, 580, 585, 586, 587, 588, 591, 592, 593, 594, 595, 599, 600, 601, 602, 603, 604, 605, 606, 607, 610, 615, 616, 617, 618, 619, 620, 621, 622, 623, 625, 626, 627, 628, 629, 630, 631, 632, 633, 634, 635, 636, 637, 638, 639]</t>
  </si>
  <si>
    <t xml:space="preserve">F5RTM9|F5RTM9_9ENTR histidine kinase OS=Enterobacter hormaechei ATCC 49162 </t>
  </si>
  <si>
    <t>([0.064632, 0.102787, 0.055536, 0.032677, 0.017447, 0.025316, 0.0198, 0.014783, 0.011518, 0.00962, 0.008409, 0.007422, 0.007555, 0.007495, 0.005872, 0.007645, 0.006142, 0.007259, 0.005734, 0.005799, 0.004358, 0.004315, 0.004208, 0.005503, 0.006421, 0.009728, 0.006795, 0.009015, 0.014075, 0.018787, 0.025316, 0.028695, 0.048328, 0.064632, 0.036378, 0.060549, 0.076542, 0.120615, 0.088832, 0.118441, 0.118441, 0.200174, 0.203355, 0.142424, 0.147574, 0.18812, 0.196879, 0.25406, 0.161087, 0.088832, 0.120615, 0.122885, 0.18812, 0.182256, 0.179055, 0.191378, 0.206376, 0.209395, 0.209395, 0.26085, 0.206376, 0.196879, 0.222385, 0.229226, 0.18812, 0.196879, 0.194234, 0.109221, 0.106997, 0.18812, 0.164327, 0.161087, 0.225814, 0.216401, 0.15008, 0.161087, 0.147574, 0.074921, 0.044297, 0.027463, 0.033407, 0.073402, 0.079919, 0.064632, 0.122885, 0.129801, 0.067594, 0.051831, 0.098513, 0.100716, 0.076542, 0.179055, 0.196879, 0.167087, 0.167087, 0.139895, 0.129801, 0.206376, 0.311707, 0.387226, 0.352862, 0.370445, 0.239899, 0.191378, 0.219301, 0.116183, 0.203355, 0.295083, 0.21291, 0.125101, 0.15008, 0.182256, 0.161087, 0.086953, 0.066181, 0.081712, 0.100716, 0.046336, 0.046336, 0.050641, 0.056825, 0.134866, 0.122885, 0.203355, 0.247041, 0.229226, 0.339168, 0.332115, 0.264545, 0.268042, 0.359901, 0.332115, 0.339168, 0.366687, 0.349426, 0.394753, 0.370445, 0.465241, 0.608892, 0.63748, 0.494003, 0.472492, 0.440853, 0.342579, 0.25031, 0.15284, 0.079919, 0.042364, 0.023963, 0.03976, 0.085092, 0.094817, 0.127496, 0.120615, 0.106997, 0.15008, 0.090864, 0.071867, 0.071867, 0.054297, 0.03976, 0.037156, 0.037156, 0.036378, 0.056825, 0.056825, 0.054297, 0.098513, 0.179055, 0.236433, 0.147574, 0.079919, 0.0704, 0.048328, 0.028107, 0.015694, 0.012727, 0.017447, 0.012727, 0.007555, 0.008895, 0.007259, 0.007555, 0.006894, 0.007031, 0.005872, 0.005872, 0.006078, 0.004483, 0.003366, 0.002623, 0.002761, 0.003864, 0.003821, 0.004736, 0.004976, 0.006567, 0.008624, 0.006988, 0.00962, 0.010372, 0.010926, 0.011903, 0.016257, 0.019109, 0.011903, 0.020876, 0.038042, 0.071867, 0.132295, 0.129801, 0.216401, 0.26085, 0.161087, 0.167087, 0.144935, 0.129801, 0.111485, 0.090864, 0.155435, 0.182256, 0.182256, 0.182256, 0.288399, 0.288399, 0.284882, 0.380708, 0.374039, 0.384043, 0.301917, 0.275179, 0.275179, 0.191378, 0.21291, 0.328603, 0.332115, 0.21291, 0.203355, 0.247041, 0.185198, 0.15284, 0.122885, 0.196879, 0.106997, 0.088832, 0.10481, 0.106997, 0.051831, 0.05306, 0.046336, 0.041405, 0.041405, 0.081712, 0.134866, 0.147574, 0.132295, 0.129801, 0.225814, 0.321458, 0.318242, 0.298791, 0.229226, 0.206376, 0.222385, 0.229226, 0.219301, 0.225814, 0.232838, 0.257454, 0.239899, 0.25031, 0.380708, 0.31487, 0.31487, 0.31487, 0.216401, 0.144935, 0.144935, 0.088832, 0.05306, 0.05306, 0.11371, 0.122885, 0.142424, 0.076542, 0.139895, 0.139895, 0.118441, 0.116183, 0.120615, 0.122885, 0.144935, 0.125101, 0.209395, 0.21291, 0.225814, 0.324872, 0.332115, 0.243554, 0.308712, 0.40511, 0.366687, 0.275179, 0.359901, 0.370445, 0.461924, 0.472492, 0.476583, 0.433034, 0.422041, 0.521092, 0.433034, 0.398279, 0.398279, 0.390993, 0.301917, 0.191378, 0.196879, 0.196879, 0.257454, 0.278302, 0.191378, 0.225814, 0.318242, 0.324872, 0.321458, 0.229226, 0.219301, 0.257454, 0.332115, 0.332115, 0.335645, 0.414856, 0.311707, 0.281712, 0.247041, 0.301917, 0.418646, 0.324872, 0.321458, 0.346032, 0.359901, 0.377384, 0.342579, 0.342579, 0.339168, 0.232838, 0.335645, 0.26085, 0.229226, 0.200174, 0.200174, 0.196879, 0.196879, 0.311707, 0.25406, 0.298791, 0.239899, 0.236433, 0.222385, 0.318242, 0.25031, 0.278302, 0.342579, 0.40511, 0.311707, 0.349426, 0.461924, 0.377384, 0.356642, 0.321458, 0.359901, 0.291804, 0.284882, 0.257454, 0.158265, 0.247041, 0.225814, 0.239899, 0.164327, 0.26085, 0.264545, 0.25031, 0.142424, 0.15008, 0.132295, 0.179055, 0.086953, 0.081712, 0.127496, 0.222385, 0.288399, 0.247041, 0.321458, 0.321458, 0.36309, 0.36309, 0.346032, 0.26085, 0.30533, 0.30533, 0.191378, 0.185198, 0.278302, 0.374039, 0.374039, 0.356642, 0.295083, 0.398279, 0.328603, 0.332115, 0.25031, 0.18812, 0.222385, 0.219301, 0.219301, 0.219301, 0.318242, 0.25031, 0.346032, 0.374039, 0.418646, 0.444081, 0.4292, 0.4292, 0.42561, 0.328603, 0.225814, 0.324872, 0.308712, 0.418646, 0.40511, 0.450668, 0.387226, 0.390993, 0.42561, 0.433034, 0.390993, 0.359901, 0.4292, 0.433034, 0.436924, 0.461924, 0.557691, 0.56648, 0.458154, 0.447574, 0.447574, 0.472492, 0.366687, 0.30533, 0.268042, 0.26085, 0.257454, 0.257454, 0.26085, 0.144935, 0.142424, 0.167087, 0.194234, 0.200174, 0.11371, 0.106997, 0.064632, 0.051831, 0.055536, 0.094817, 0.059222, 0.098513, 0.158265, 0.21291, 0.275179, 0.173081, 0.173081, 0.118441, 0.109221, 0.066181, 0.139895, 0.081712, 0.06312, 0.048328, 0.034884, 0.054297, 0.040537, 0.06184, 0.059222, 0.034884, 0.022667, 0.030611], '')</t>
  </si>
  <si>
    <t>[138, 139, 310, 443, 444]</t>
  </si>
  <si>
    <t xml:space="preserve">F5RTN2|F5RTN2_9ENTR 23S rRNA (uracil(747)-C(5))-methyltransferase RlmC OS=Enterobacter hormaechei ATCC 49162 </t>
  </si>
  <si>
    <t>([0.027463, 0.044297, 0.066181, 0.032017, 0.050641, 0.033407, 0.023963, 0.036378, 0.051831, 0.078022, 0.066181, 0.096677, 0.096677, 0.18812, 0.144935, 0.216401, 0.288399, 0.268042, 0.26085, 0.200174, 0.21291, 0.243554, 0.25031, 0.26085, 0.295083, 0.21291, 0.268042, 0.321458, 0.30533, 0.268042, 0.179055, 0.236433, 0.222385, 0.132295, 0.069024, 0.092881, 0.10481, 0.085092, 0.085092, 0.10481, 0.17593, 0.173081, 0.25406, 0.247041, 0.139895, 0.206376, 0.291804, 0.318242, 0.318242, 0.31487, 0.31487, 0.31487, 0.25031, 0.232838, 0.335645, 0.433034, 0.394753, 0.384043, 0.450668, 0.483068, 0.40511, 0.295083, 0.281712, 0.243554, 0.170161, 0.278302, 0.278302, 0.284882, 0.284882, 0.324872, 0.356642, 0.40511, 0.494003, 0.480142, 0.486429, 0.490133, 0.398279, 0.5017, 0.401658, 0.30533, 0.30533, 0.352862, 0.433034, 0.324872, 0.374039, 0.486429, 0.41194, 0.30533, 0.26085, 0.229226, 0.15008, 0.127496, 0.137348, 0.066181, 0.06184, 0.048328, 0.047319, 0.0704, 0.059222, 0.059222, 0.111485, 0.111485, 0.073402, 0.079919, 0.100716, 0.076542, 0.06312, 0.096677, 0.173081, 0.200174, 0.247041, 0.243554, 0.247041, 0.132295, 0.15284, 0.161087, 0.120615, 0.127496, 0.164327, 0.158265, 0.243554, 0.15008, 0.137348, 0.222385, 0.21291, 0.247041, 0.236433, 0.158265, 0.158265, 0.083462, 0.05306, 0.027463, 0.046336, 0.046336, 0.094817, 0.155435, 0.229226, 0.222385, 0.232838, 0.225814, 0.15008, 0.142424, 0.196879, 0.158265, 0.096677, 0.11371, 0.15284, 0.118441, 0.191378, 0.209395, 0.328603, 0.308712, 0.42561, 0.436924, 0.352862, 0.332115, 0.25406, 0.167087, 0.25406, 0.206376, 0.206376, 0.196879, 0.206376, 0.268042, 0.225814, 0.311707, 0.243554, 0.196879, 0.191378, 0.147574, 0.15008, 0.142424, 0.236433, 0.206376, 0.216401, 0.206376, 0.118441, 0.088832, 0.158265, 0.161087, 0.196879, 0.18812, 0.247041, 0.15284, 0.109221, 0.179055, 0.191378, 0.129801, 0.164327, 0.25031, 0.216401, 0.229226, 0.15284, 0.076542, 0.042364, 0.036378, 0.083462, 0.164327, 0.275179, 0.161087, 0.081712, 0.081712, 0.085092, 0.111485, 0.21291, 0.25031, 0.164327, 0.132295, 0.225814, 0.18812, 0.118441, 0.100716, 0.067594, 0.120615, 0.173081, 0.26085, 0.278302, 0.155435, 0.100716, 0.102787, 0.158265, 0.173081, 0.167087, 0.109221, 0.100716, 0.081712, 0.06184, 0.051831, 0.0704, 0.040537, 0.025316, 0.024826, 0.046336, 0.036378, 0.034884, 0.042364, 0.021381, 0.0198, 0.020876, 0.032017, 0.018787, 0.018787, 0.032677, 0.03976, 0.0704, 0.054297, 0.055536, 0.040537, 0.078022, 0.0704, 0.067594, 0.144935, 0.144935, 0.142424, 0.170161, 0.191378, 0.161087, 0.179055, 0.15284, 0.147574, 0.122885, 0.194234, 0.232838, 0.222385, 0.164327, 0.127496, 0.17593, 0.10481, 0.170161, 0.102787, 0.10481, 0.185198, 0.102787, 0.167087, 0.088832, 0.11371, 0.081712, 0.058088, 0.111485, 0.129801, 0.209395, 0.25406, 0.15008, 0.118441, 0.125101, 0.147574, 0.185198, 0.164327, 0.257454, 0.18812, 0.30533, 0.318242, 0.219301, 0.239899, 0.164327, 0.206376, 0.206376, 0.271506, 0.390993, 0.377384, 0.387226, 0.377384, 0.278302, 0.390993, 0.433034, 0.390993, 0.30533, 0.196879, 0.209395, 0.118441, 0.106997, 0.088832, 0.081712, 0.106997, 0.127496, 0.225814, 0.31487, 0.203355, 0.106997, 0.059222, 0.030003, 0.029376, 0.029376, 0.026338, 0.028695, 0.022667, 0.028695, 0.051831, 0.074921, 0.055536, 0.100716, 0.179055, 0.11371, 0.086953, 0.11371, 0.083462, 0.083462, 0.071867, 0.074921, 0.132295, 0.118441, 0.222385, 0.229226, 0.170161, 0.278302, 0.18812, 0.132295, 0.139895, 0.109221, 0.071867, 0.109221, 0.116183, 0.106997, 0.144935, 0.179055, 0.109221, 0.191378, 0.11371, 0.0704, 0.127496, 0.076542, 0.081712, 0.073402, 0.069024, 0.085092, 0.085092, 0.11371, 0.194234, 0.155435, 0.164327, 0.25031, 0.18812, 0.15008, 0.116183, 0.120615, 0.085092, 0.155435, 0.090864], '')</t>
  </si>
  <si>
    <t xml:space="preserve">F5RTN6|F5RTN6_9ENTR Spermidine/putrescine import ATP-binding protein PotA OS=Enterobacter hormaechei ATCC 49162 </t>
  </si>
  <si>
    <t>([0.59917, 0.468512, 0.5017, 0.521092, 0.483068, 0.384043, 0.41194, 0.472492, 0.390993, 0.321458, 0.36309, 0.308712, 0.301917, 0.301917, 0.25406, 0.352862, 0.318242, 0.311707, 0.17593, 0.179055, 0.206376, 0.219301, 0.295083, 0.257454, 0.191378, 0.236433, 0.335645, 0.257454, 0.225814, 0.222385, 0.31487, 0.200174, 0.196879, 0.191378, 0.179055, 0.275179, 0.182256, 0.100716, 0.085092, 0.100716, 0.055536, 0.055536, 0.042364, 0.041405, 0.051831, 0.05306, 0.049374, 0.045352, 0.073402, 0.076542, 0.078022, 0.044297, 0.085092, 0.122885, 0.076542, 0.06312, 0.056825, 0.050641, 0.109221, 0.137348, 0.236433, 0.324872, 0.295083, 0.324872, 0.335645, 0.243554, 0.239899, 0.164327, 0.173081, 0.173081, 0.116183, 0.18812, 0.18812, 0.182256, 0.216401, 0.229226, 0.295083, 0.328603, 0.342579, 0.339168, 0.335645, 0.335645, 0.236433, 0.284882, 0.25031, 0.203355, 0.18812, 0.264545, 0.346032, 0.243554, 0.21291, 0.203355, 0.106997, 0.196879, 0.203355, 0.173081, 0.243554, 0.147574, 0.132295, 0.219301, 0.222385, 0.137348, 0.094817, 0.085092, 0.076542, 0.056825, 0.0704, 0.142424, 0.142424, 0.142424, 0.15008, 0.203355, 0.284882, 0.36309, 0.342579, 0.243554, 0.284882, 0.247041, 0.321458, 0.236433, 0.196879, 0.200174, 0.25406, 0.200174, 0.311707, 0.229226, 0.239899, 0.25031, 0.203355, 0.200174, 0.216401, 0.194234, 0.139895, 0.139895, 0.167087, 0.15284, 0.271506, 0.271506, 0.311707, 0.225814, 0.301917, 0.332115, 0.318242, 0.366687, 0.454136, 0.461924, 0.557691, 0.557691, 0.517562, 0.468512, 0.4292, 0.414856, 0.534167, 0.476583, 0.447574, 0.444081, 0.444081, 0.444081, 0.433034, 0.342579, 0.346032, 0.264545, 0.18812, 0.200174, 0.206376, 0.232838, 0.191378, 0.191378, 0.229226, 0.182256, 0.275179, 0.30533, 0.301917, 0.222385, 0.30533, 0.346032, 0.349426, 0.311707, 0.288399, 0.21291, 0.30533, 0.31487, 0.324872, 0.418646, 0.31487, 0.219301, 0.206376, 0.239899, 0.17593, 0.200174, 0.209395, 0.206376, 0.155435, 0.109221, 0.139895, 0.094817, 0.092881, 0.096677, 0.127496, 0.127496, 0.203355, 0.203355, 0.243554, 0.281712, 0.278302, 0.335645, 0.387226, 0.374039, 0.370445, 0.352862, 0.324872, 0.30533, 0.26085, 0.332115, 0.398279, 0.433034, 0.5017, 0.380708, 0.301917, 0.298791, 0.200174, 0.185198, 0.18812, 0.243554, 0.288399, 0.295083, 0.232838, 0.179055, 0.191378, 0.196879, 0.31487, 0.349426, 0.450668, 0.483068, 0.380708, 0.384043, 0.356642, 0.374039, 0.374039, 0.349426, 0.339168, 0.436924, 0.366687, 0.36309, 0.268042, 0.15284, 0.15284, 0.232838, 0.239899, 0.155435, 0.147574, 0.137348, 0.127496, 0.127496, 0.137348, 0.225814, 0.222385, 0.17593, 0.116183, 0.127496, 0.219301, 0.219301, 0.247041, 0.31487, 0.219301, 0.222385, 0.332115, 0.346032, 0.264545, 0.335645, 0.349426, 0.366687, 0.349426, 0.366687, 0.370445, 0.356642, 0.275179, 0.209395, 0.301917, 0.377384, 0.401658, 0.41194, 0.342579, 0.229226, 0.170161, 0.21291, 0.200174, 0.196879, 0.194234, 0.295083, 0.295083, 0.275179, 0.222385, 0.15008, 0.090864, 0.094817, 0.10481, 0.173081, 0.264545, 0.219301, 0.222385, 0.291804, 0.179055, 0.25031, 0.225814, 0.264545, 0.225814, 0.30533, 0.324872, 0.229226, 0.155435, 0.158265, 0.158265, 0.167087, 0.167087, 0.161087, 0.15008, 0.15008, 0.079919, 0.066181, 0.046336, 0.024826, 0.024826, 0.028695, 0.025316, 0.030003, 0.034884, 0.05306, 0.05306, 0.049374, 0.059222, 0.05306, 0.05306, 0.074921, 0.092881, 0.090864, 0.147574, 0.155435, 0.155435, 0.222385, 0.219301, 0.219301, 0.295083, 0.288399, 0.352862, 0.36309, 0.476583, 0.494003, 0.387226, 0.387226, 0.398279, 0.450668, 0.468512, 0.472492, 0.418646, 0.324872, 0.308712, 0.318242, 0.275179, 0.275179, 0.278302, 0.196879, 0.219301, 0.170161, 0.111485, 0.116183, 0.076542, 0.050641, 0.036378, 0.059222, 0.044297, 0.028107, 0.017797, 0.020522, 0.014315, 0.019401, 0.030611], '')</t>
  </si>
  <si>
    <t>[0, 2, 3, 146, 147, 148, 152, 216]</t>
  </si>
  <si>
    <t xml:space="preserve">F5RTN7|F5RTN7_9ENTR Putrescine-binding periplasmic protein OS=Enterobacter hormaechei ATCC 49162 </t>
  </si>
  <si>
    <t>([0.028107, 0.018106, 0.015078, 0.016826, 0.023534, 0.025762, 0.019109, 0.019109, 0.020522, 0.017797, 0.022306, 0.023963, 0.044297, 0.056825, 0.058088, 0.043307, 0.037156, 0.043307, 0.081712, 0.134866, 0.142424, 0.088832, 0.147574, 0.147574, 0.100716, 0.111485, 0.074921, 0.122885, 0.164327, 0.116183, 0.098513, 0.083462, 0.122885, 0.129801, 0.129801, 0.144935, 0.142424, 0.179055, 0.083462, 0.088832, 0.090864, 0.098513, 0.158265, 0.155435, 0.132295, 0.216401, 0.144935, 0.170161, 0.102787, 0.102787, 0.125101, 0.111485, 0.142424, 0.118441, 0.120615, 0.129801, 0.129801, 0.098513, 0.100716, 0.18812, 0.167087, 0.109221, 0.073402, 0.059222, 0.059222, 0.10481, 0.109221, 0.155435, 0.116183, 0.203355, 0.125101, 0.125101, 0.164327, 0.182256, 0.182256, 0.142424, 0.127496, 0.094817, 0.094817, 0.094817, 0.094817, 0.102787, 0.100716, 0.134866, 0.132295, 0.132295, 0.092881, 0.042364, 0.046336, 0.116183, 0.066181, 0.116183, 0.161087, 0.21291, 0.182256, 0.122885, 0.142424, 0.155435, 0.17593, 0.247041, 0.243554, 0.173081, 0.173081, 0.284882, 0.301917, 0.271506, 0.196879, 0.25406, 0.295083, 0.225814, 0.173081, 0.243554, 0.229226, 0.247041, 0.281712, 0.30533, 0.398279, 0.398279, 0.298791, 0.359901, 0.321458, 0.339168, 0.332115, 0.239899, 0.129801, 0.096677, 0.139895, 0.209395, 0.216401, 0.203355, 0.26085, 0.203355, 0.222385, 0.167087, 0.167087, 0.139895, 0.086953, 0.076542, 0.066181, 0.092881, 0.067594, 0.086953, 0.086953, 0.15284, 0.161087, 0.25031, 0.200174, 0.206376, 0.200174, 0.127496, 0.21291, 0.158265, 0.182256, 0.11371, 0.155435, 0.170161, 0.191378, 0.264545, 0.194234, 0.236433, 0.264545, 0.264545, 0.26085, 0.229226, 0.15284, 0.209395, 0.158265, 0.225814, 0.120615, 0.074921, 0.137348, 0.106997, 0.173081, 0.243554, 0.335645, 0.25031, 0.125101, 0.094817, 0.088832, 0.100716, 0.055536, 0.06184, 0.058088, 0.035586, 0.036378, 0.056825, 0.060549, 0.106997, 0.120615, 0.209395, 0.288399, 0.271506, 0.271506, 0.257454, 0.25031, 0.147574, 0.232838, 0.346032, 0.401658, 0.366687, 0.433034, 0.534167, 0.42561, 0.436924, 0.4292, 0.4292, 0.346032, 0.335645, 0.335645, 0.335645, 0.25031, 0.257454, 0.173081, 0.111485, 0.10481, 0.094817, 0.158265, 0.167087, 0.100716, 0.048328, 0.064632, 0.069024, 0.037156, 0.050641, 0.092881, 0.147574, 0.161087, 0.155435, 0.102787, 0.058088, 0.043307, 0.042364, 0.041405, 0.040537, 0.069024, 0.067594, 0.076542, 0.050641, 0.025316, 0.050641, 0.073402, 0.054297, 0.054297, 0.092881, 0.090864, 0.081712, 0.094817, 0.0704, 0.118441, 0.191378, 0.25031, 0.216401, 0.321458, 0.257454, 0.349426, 0.295083, 0.18812, 0.109221, 0.179055, 0.271506, 0.271506, 0.301917, 0.301917, 0.206376, 0.179055, 0.120615, 0.06184, 0.059222, 0.048328, 0.024826, 0.019401, 0.015344, 0.025316, 0.019401, 0.030003, 0.025316, 0.043307, 0.096677, 0.155435, 0.144935, 0.158265, 0.122885, 0.071867, 0.098513, 0.083462, 0.06184, 0.132295, 0.147574, 0.086953, 0.098513, 0.182256, 0.232838, 0.295083, 0.206376, 0.155435, 0.125101, 0.15284, 0.092881, 0.081712, 0.088832, 0.083462, 0.049374, 0.033407, 0.032677, 0.024393, 0.05306, 0.085092, 0.085092, 0.142424, 0.182256, 0.222385, 0.158265, 0.158265, 0.088832, 0.088832, 0.144935, 0.185198, 0.194234, 0.194234, 0.196879, 0.200174, 0.21291, 0.30533, 0.366687, 0.374039, 0.311707, 0.321458, 0.346032, 0.298791, 0.308712, 0.278302, 0.17593, 0.209395, 0.18812, 0.194234, 0.155435, 0.164327, 0.096677, 0.088832, 0.102787, 0.111485, 0.111485, 0.116183, 0.100716, 0.071867, 0.127496, 0.209395, 0.132295, 0.120615, 0.15008, 0.144935, 0.170161, 0.17593, 0.206376, 0.206376, 0.216401, 0.324872, 0.31487, 0.401658, 0.398279, 0.450668, 0.414856, 0.384043, 0.332115, 0.308712, 0.40511, 0.36309, 0.324872, 0.41194, 0.370445], '')</t>
  </si>
  <si>
    <t>[201]</t>
  </si>
  <si>
    <t xml:space="preserve">F5RTP0|F5RTP0_9ENTR Probable alpha-L-glutamate ligase OS=Enterobacter hormaechei ATCC 49162 </t>
  </si>
  <si>
    <t>([0.085092, 0.049374, 0.031287, 0.046336, 0.069024, 0.096677, 0.120615, 0.15008, 0.106997, 0.073402, 0.092881, 0.071867, 0.073402, 0.127496, 0.0704, 0.069024, 0.127496, 0.100716, 0.120615, 0.096677, 0.155435, 0.18812, 0.268042, 0.352862, 0.370445, 0.298791, 0.30533, 0.225814, 0.147574, 0.232838, 0.349426, 0.311707, 0.398279, 0.311707, 0.222385, 0.271506, 0.275179, 0.17593, 0.216401, 0.278302, 0.278302, 0.243554, 0.236433, 0.239899, 0.155435, 0.147574, 0.129801, 0.120615, 0.185198, 0.268042, 0.26085, 0.15284, 0.21291, 0.219301, 0.194234, 0.288399, 0.291804, 0.216401, 0.216401, 0.239899, 0.21291, 0.164327, 0.191378, 0.191378, 0.200174, 0.200174, 0.200174, 0.200174, 0.127496, 0.127496, 0.129801, 0.106997, 0.142424, 0.071867, 0.0704, 0.139895, 0.067594, 0.092881, 0.109221, 0.109221, 0.088832, 0.086953, 0.088832, 0.109221, 0.06312, 0.06312, 0.120615, 0.116183, 0.129801, 0.173081, 0.106997, 0.102787, 0.125101, 0.125101, 0.196879, 0.206376, 0.194234, 0.21291, 0.200174, 0.239899, 0.236433, 0.25031, 0.170161, 0.173081, 0.122885, 0.194234, 0.194234, 0.179055, 0.109221, 0.170161, 0.129801, 0.236433, 0.173081, 0.179055, 0.206376, 0.132295, 0.102787, 0.109221, 0.17593, 0.203355, 0.216401, 0.31487, 0.31487, 0.401658, 0.5017, 0.444081, 0.352862, 0.352862, 0.318242, 0.339168, 0.324872, 0.41194, 0.346032, 0.450668, 0.352862, 0.284882, 0.281712, 0.311707, 0.216401, 0.15284, 0.139895, 0.129801, 0.127496, 0.127496, 0.125101, 0.066181, 0.111485, 0.122885, 0.074921, 0.05306, 0.067594, 0.074921, 0.081712, 0.098513, 0.085092, 0.118441, 0.142424, 0.239899, 0.243554, 0.26085, 0.236433, 0.232838, 0.203355, 0.11371, 0.106997, 0.106997, 0.111485, 0.120615, 0.15008, 0.222385, 0.219301, 0.17593, 0.111485, 0.109221, 0.122885, 0.0704, 0.048328, 0.059222, 0.059222, 0.047319, 0.073402, 0.127496, 0.116183, 0.15008, 0.158265, 0.158265, 0.118441, 0.109221, 0.066181, 0.05306, 0.048328, 0.092881, 0.161087, 0.161087, 0.10481, 0.079919, 0.111485, 0.111485, 0.125101, 0.111485, 0.139895, 0.120615, 0.118441, 0.132295, 0.120615, 0.206376, 0.127496, 0.170161, 0.268042, 0.346032, 0.328603, 0.339168, 0.324872, 0.308712, 0.377384, 0.356642, 0.356642, 0.380708, 0.40511, 0.359901, 0.278302, 0.185198, 0.21291, 0.232838, 0.216401, 0.232838, 0.219301, 0.335645, 0.247041, 0.216401, 0.144935, 0.216401, 0.179055, 0.155435, 0.161087, 0.170161, 0.173081, 0.196879, 0.129801, 0.194234, 0.158265, 0.206376, 0.295083, 0.222385, 0.216401, 0.144935, 0.079919, 0.078022, 0.059222, 0.11371, 0.129801, 0.185198, 0.219301, 0.173081, 0.142424, 0.118441, 0.120615, 0.132295, 0.139895, 0.185198, 0.179055, 0.275179, 0.301917, 0.219301, 0.301917, 0.288399, 0.30533, 0.40511, 0.40511, 0.447574, 0.444081, 0.447574, 0.380708, 0.356642, 0.356642, 0.394753, 0.42561, 0.408655, 0.450668, 0.356642, 0.359901, 0.284882, 0.170161, 0.185198, 0.264545, 0.26085, 0.232838, 0.311707, 0.332115, 0.335645, 0.232838, 0.170161, 0.111485, 0.158265, 0.161087, 0.236433, 0.264545, 0.239899, 0.219301, 0.219301, 0.291804, 0.298791, 0.374039, 0.476583, 0.4292, 0.408655, 0.359901], '')</t>
  </si>
  <si>
    <t xml:space="preserve">F5RTP5|F5RTP5_9ENTR Putative transport protein HMPREF9086_1000 OS=Enterobacter hormaechei ATCC 49162 </t>
  </si>
  <si>
    <t>([0.074921, 0.06184, 0.086953, 0.033407, 0.020876, 0.012491, 0.016021, 0.009294, 0.012491, 0.017447, 0.01204, 0.009483, 0.006795, 0.007259, 0.007177, 0.007422, 0.007422, 0.006142, 0.008723, 0.006245, 0.006374, 0.005683, 0.006988, 0.00515, 0.006533, 0.009187, 0.009187, 0.006421, 0.011106, 0.010221, 0.010221, 0.010221, 0.009483, 0.008895, 0.005799, 0.00407, 0.002581, 0.002727, 0.00246, 0.001687, 0.001967, 0.001288, 0.001906, 0.001249, 0.001335, 0.00103, 0.000936, 0.001499, 0.001499, 0.00146, 0.000983, 0.000893, 0.001374, 0.001541, 0.002336, 0.002349, 0.003276, 0.00515, 0.006701, 0.006078, 0.008804, 0.007645, 0.007877, 0.006142, 0.006619, 0.008525, 0.008723, 0.006245, 0.004483, 0.006194, 0.006194, 0.009294, 0.009483, 0.006142, 0.008156, 0.005378, 0.008075, 0.008624, 0.008525, 0.007315, 0.00777, 0.008525, 0.007877, 0.011518, 0.009401, 0.010509, 0.007315, 0.006619, 0.006421, 0.005799, 0.004689, 0.00359, 0.003461, 0.002606, 0.004315, 0.003727, 0.005223, 0.005623, 0.005734, 0.003607, 0.002688, 0.003727, 0.002435, 0.002211, 0.001391, 0.00231, 0.002727, 0.003727, 0.005683, 0.008895, 0.009865, 0.008804, 0.009865, 0.007031, 0.008075, 0.005318, 0.004775, 0.004208, 0.002881, 0.002705, 0.004161, 0.005503, 0.00407, 0.004388, 0.004646, 0.006245, 0.004483, 0.004315, 0.003246, 0.003177, 0.003053, 0.003079, 0.002761, 0.003298, 0.003246, 0.003804, 0.003701, 0.004646, 0.00407, 0.005378, 0.004775, 0.004775, 0.004736, 0.004835, 0.005872, 0.008525, 0.009728, 0.01227, 0.013265, 0.022667, 0.024393, 0.030611, 0.036378, 0.046336, 0.029376, 0.059222, 0.042364, 0.086953, 0.096677, 0.179055, 0.100716, 0.132295, 0.134866, 0.173081, 0.264545, 0.257454, 0.219301, 0.219301, 0.278302, 0.281712, 0.18812, 0.179055, 0.118441, 0.144935, 0.144935, 0.222385, 0.239899, 0.18812, 0.191378, 0.106997, 0.100716, 0.100716, 0.076542, 0.041405, 0.045352, 0.024826, 0.0198, 0.014315, 0.014315, 0.009294, 0.007031, 0.009728, 0.007177, 0.006039, 0.005503, 0.007315, 0.006245, 0.006142, 0.006142, 0.004646, 0.006988, 0.007091, 0.007259, 0.008723, 0.013016, 0.013437, 0.023963, 0.024826, 0.050641, 0.055536, 0.098513, 0.122885, 0.129801, 0.21291, 0.216401, 0.25406, 0.26085, 0.321458, 0.321458, 0.414856, 0.422041, 0.394753, 0.401658, 0.51388, 0.497853, 0.494003, 0.483068, 0.468512, 0.494003, 0.390993, 0.298791, 0.335645, 0.308712, 0.203355, 0.196879, 0.264545, 0.216401, 0.216401, 0.142424, 0.139895, 0.170161, 0.271506, 0.182256, 0.125101, 0.098513, 0.049374, 0.05306, 0.056825, 0.056825, 0.085092, 0.15284, 0.15284, 0.127496, 0.191378, 0.200174, 0.196879, 0.144935, 0.147574, 0.144935, 0.209395, 0.219301, 0.185198, 0.118441, 0.120615, 0.102787, 0.132295, 0.225814, 0.137348, 0.129801, 0.129801, 0.139895, 0.129801, 0.122885, 0.073402, 0.054297, 0.100716, 0.125101, 0.206376, 0.284882, 0.295083, 0.25406, 0.185198, 0.118441, 0.179055, 0.222385, 0.311707, 0.30533, 0.31487, 0.321458, 0.295083, 0.21291, 0.147574, 0.147574, 0.161087, 0.275179, 0.311707, 0.271506, 0.243554, 0.206376, 0.209395, 0.132295, 0.161087, 0.257454, 0.346032, 0.232838, 0.268042, 0.281712, 0.271506, 0.264545, 0.36309, 0.321458, 0.295083, 0.366687, 0.366687, 0.454136, 0.324872, 0.229226, 0.268042, 0.219301, 0.247041, 0.158265, 0.167087, 0.167087, 0.147574, 0.155435, 0.161087, 0.109221, 0.064632, 0.06312, 0.069024, 0.06312, 0.102787, 0.155435, 0.098513, 0.096677, 0.092881, 0.15284, 0.147574, 0.118441, 0.155435, 0.090864, 0.15284, 0.132295, 0.132295, 0.127496, 0.118441, 0.191378, 0.191378, 0.155435, 0.090864, 0.090864, 0.090864, 0.051831, 0.034884, 0.056825, 0.056825, 0.06184, 0.032677, 0.069024, 0.064632, 0.073402, 0.073402, 0.076542, 0.144935, 0.147574, 0.092881, 0.056825, 0.030611, 0.05306, 0.111485, 0.182256, 0.179055, 0.116183, 0.100716, 0.185198, 0.120615, 0.120615, 0.111485, 0.194234, 0.144935, 0.18812, 0.161087, 0.17593, 0.170161, 0.170161, 0.102787, 0.127496, 0.196879, 0.298791, 0.185198, 0.182256, 0.092881, 0.046336, 0.076542, 0.074921, 0.069024, 0.111485, 0.120615, 0.074921, 0.074921, 0.100716, 0.051831, 0.025762, 0.033407, 0.016021, 0.010926, 0.013265, 0.009187, 0.005932, 0.004247, 0.004431, 0.004414, 0.004577, 0.005249, 0.003821, 0.005011, 0.004358, 0.00316, 0.00316, 0.002623, 0.002606, 0.001675, 0.002349, 0.003298, 0.00246, 0.003555, 0.002881, 0.003276, 0.003366, 0.004736, 0.006795, 0.007645, 0.006701, 0.009483, 0.00777, 0.007877, 0.005318, 0.00543, 0.007495, 0.00515, 0.006482, 0.004513, 0.006567, 0.004483, 0.003212, 0.004775, 0.004208, 0.006482, 0.006533, 0.01078, 0.011518, 0.006894, 0.007877, 0.006245, 0.004577, 0.007031, 0.010672, 0.020165, 0.020165, 0.011669, 0.022306, 0.021816, 0.024826, 0.025762, 0.071867, 0.059222, 0.054297, 0.035586, 0.023087, 0.014783, 0.007495, 0.005992, 0.007645, 0.007555, 0.008409, 0.012727, 0.007177, 0.006795, 0.005992, 0.006701, 0.009483, 0.009015, 0.007315, 0.009728, 0.009977, 0.008895, 0.009401, 0.009401, 0.011903, 0.010372, 0.015078, 0.017447, 0.026338, 0.023963, 0.013265, 0.013265, 0.013437, 0.023534, 0.013016, 0.00962, 0.007177, 0.007177, 0.005086, 0.00558, 0.006194, 0.004577, 0.00359, 0.00359, 0.002976, 0.002336, 0.002211, 0.001417, 0.001967, 0.001597, 0.001335, 0.001434, 0.001374, 0.001417, 0.001159, 0.001743, 0.002623, 0.003053, 0.002211, 0.00231, 0.001967, 0.001692, 0.001967, 0.002155, 0.002512, 0.003109, 0.00389, 0.00558, 0.008895, 0.007177, 0.007177, 0.013265, 0.015694, 0.020165, 0.022306, 0.017138, 0.009401, 0.009015, 0.011669, 0.022306, 0.032017, 0.079919, 0.081712, 0.118441, 0.086953, 0.15284, 0.120615, 0.083462, 0.074921, 0.031287, 0.034884, 0.046336, 0.041405, 0.025762, 0.028695, 0.013016, 0.018106, 0.038042, 0.022667, 0.011669, 0.007315, 0.009096, 0.006078, 0.005223, 0.004899, 0.007315, 0.004736, 0.003924, 0.00389, 0.0028, 0.00283, 0.002503, 0.002761, 0.002606, 0.002688, 0.00316, 0.003671, 0.003512, 0.002688, 0.00292, 0.003478, 0.004247, 0.003079, 0.003821, 0.003607, 0.002606], '')</t>
  </si>
  <si>
    <t>[223]</t>
  </si>
  <si>
    <t xml:space="preserve">F5RTR7|F5RTR7_9ENTR Molybdopterin molybdenumtransferase OS=Enterobacter hormaechei ATCC 49162 </t>
  </si>
  <si>
    <t>([0.359901, 0.408655, 0.36309, 0.414856, 0.284882, 0.324872, 0.311707, 0.339168, 0.275179, 0.25406, 0.308712, 0.271506, 0.298791, 0.335645, 0.41194, 0.398279, 0.468512, 0.472492, 0.398279, 0.308712, 0.30533, 0.275179, 0.185198, 0.232838, 0.15284, 0.182256, 0.173081, 0.219301, 0.158265, 0.257454, 0.30533, 0.196879, 0.308712, 0.209395, 0.147574, 0.17593, 0.179055, 0.102787, 0.098513, 0.125101, 0.120615, 0.090864, 0.076542, 0.127496, 0.134866, 0.129801, 0.137348, 0.137348, 0.15008, 0.142424, 0.129801, 0.085092, 0.161087, 0.134866, 0.118441, 0.179055, 0.185198, 0.232838, 0.30533, 0.268042, 0.281712, 0.36309, 0.295083, 0.295083, 0.229226, 0.216401, 0.216401, 0.247041, 0.264545, 0.170161, 0.25031, 0.247041, 0.311707, 0.288399, 0.321458, 0.339168, 0.356642, 0.281712, 0.281712, 0.308712, 0.335645, 0.291804, 0.18812, 0.25031, 0.278302, 0.349426, 0.384043, 0.352862, 0.394753, 0.377384, 0.468512, 0.380708, 0.408655, 0.377384, 0.366687, 0.342579, 0.342579, 0.243554, 0.308712, 0.25406, 0.219301, 0.232838, 0.264545, 0.335645, 0.401658, 0.335645, 0.36309, 0.321458, 0.4292, 0.339168, 0.359901, 0.30533, 0.318242, 0.216401, 0.21291, 0.216401, 0.229226, 0.328603, 0.401658, 0.422041, 0.521092, 0.570702, 0.58069, 0.604312, 0.648219, 0.509769, 0.59508, 0.436924, 0.450668, 0.418646, 0.5017, 0.408655, 0.433034, 0.472492, 0.545602, 0.59917, 0.604312, 0.472492, 0.454136, 0.36309, 0.352862, 0.346032, 0.359901, 0.359901, 0.257454, 0.264545, 0.25406, 0.25406, 0.324872, 0.321458, 0.288399, 0.191378, 0.225814, 0.203355, 0.232838, 0.239899, 0.225814, 0.144935, 0.229226, 0.167087, 0.21291, 0.225814, 0.15284, 0.167087, 0.10481, 0.111485, 0.088832, 0.142424, 0.090864, 0.109221, 0.060549, 0.076542, 0.155435, 0.11371, 0.144935, 0.100716, 0.06312, 0.064632, 0.100716, 0.06312, 0.094817, 0.074921, 0.054297, 0.059222, 0.025316, 0.038042, 0.066181, 0.079919, 0.086953, 0.15284, 0.094817, 0.158265, 0.118441, 0.127496, 0.196879, 0.185198, 0.284882, 0.264545, 0.278302, 0.30533, 0.374039, 0.384043, 0.36309, 0.301917, 0.384043, 0.494003, 0.505461, 0.494003, 0.408655, 0.359901, 0.271506, 0.356642, 0.264545, 0.311707, 0.191378, 0.185198, 0.185198, 0.096677, 0.155435, 0.096677, 0.094817, 0.060549, 0.030611, 0.059222, 0.058088, 0.051831, 0.026338, 0.014783, 0.017797, 0.031287, 0.042364, 0.081712, 0.083462, 0.134866, 0.098513, 0.161087, 0.139895, 0.111485, 0.096677, 0.051831, 0.092881, 0.066181, 0.111485, 0.158265, 0.147574, 0.194234, 0.209395, 0.232838, 0.26085, 0.142424, 0.127496, 0.116183, 0.096677, 0.092881, 0.059222, 0.102787, 0.066181, 0.081712, 0.111485, 0.167087, 0.275179, 0.173081, 0.21291, 0.196879, 0.239899, 0.164327, 0.122885, 0.125101, 0.196879, 0.185198, 0.281712, 0.301917, 0.21291, 0.185198, 0.10481, 0.092881, 0.094817, 0.088832, 0.073402, 0.036378, 0.045352, 0.050641, 0.092881, 0.085092, 0.106997, 0.051831, 0.073402, 0.064632, 0.058088, 0.051831, 0.050641, 0.06312, 0.058088, 0.100716, 0.069024, 0.069024, 0.074921, 0.074921, 0.074921, 0.109221, 0.179055, 0.191378, 0.18812, 0.132295, 0.132295, 0.090864, 0.142424, 0.102787, 0.194234, 0.106997, 0.060549, 0.109221, 0.05306, 0.033407, 0.0198, 0.042364, 0.048328, 0.046336, 0.038042, 0.064632, 0.030611, 0.029376, 0.028107, 0.024826, 0.041405, 0.034884, 0.041405, 0.060549, 0.06184, 0.071867, 0.15008, 0.236433, 0.161087, 0.239899, 0.239899, 0.324872, 0.264545, 0.321458, 0.414856, 0.444081, 0.36309, 0.447574, 0.450668, 0.444081, 0.461924, 0.450668, 0.480142, 0.394753, 0.374039, 0.346032, 0.324872, 0.308712, 0.311707, 0.295083, 0.21291, 0.25406, 0.25406, 0.295083, 0.298791, 0.298791, 0.301917, 0.398279, 0.31487, 0.328603, 0.268042, 0.229226, 0.239899, 0.25031, 0.339168, 0.332115, 0.454136, 0.447574, 0.444081, 0.444081, 0.444081, 0.414856, 0.440853, 0.440853, 0.318242, 0.342579, 0.346032, 0.349426, 0.349426, 0.356642, 0.236433, 0.219301, 0.170161, 0.102787, 0.10481, 0.102787, 0.109221, 0.100716, 0.100716, 0.106997, 0.0704, 0.125101, 0.191378, 0.196879, 0.21291, 0.219301, 0.167087, 0.164327, 0.11371, 0.11371, 0.173081, 0.173081, 0.264545, 0.335645, 0.339168, 0.222385, 0.222385, 0.216401, 0.194234, 0.167087, 0.137348, 0.173081, 0.132295, 0.129801, 0.096677, 0.06184, 0.120615, 0.170161], '')</t>
  </si>
  <si>
    <t>[120, 121, 122, 123, 124, 125, 126, 130, 134, 135, 136, 206]</t>
  </si>
  <si>
    <t xml:space="preserve">F5RTR9|F5RTR9_9ENTR Fructose-6-phosphate aldolase OS=Enterobacter hormaechei ATCC 49162 </t>
  </si>
  <si>
    <t>([0.25406, 0.155435, 0.081712, 0.049374, 0.078022, 0.111485, 0.139895, 0.179055, 0.139895, 0.134866, 0.129801, 0.109221, 0.100716, 0.120615, 0.066181, 0.106997, 0.096677, 0.051831, 0.023963, 0.058088, 0.043307, 0.030003, 0.049374, 0.059222, 0.10481, 0.102787, 0.10481, 0.127496, 0.120615, 0.100716, 0.079919, 0.078022, 0.096677, 0.096677, 0.098513, 0.164327, 0.229226, 0.147574, 0.264545, 0.398279, 0.278302, 0.281712, 0.352862, 0.321458, 0.308712, 0.311707, 0.318242, 0.271506, 0.155435, 0.15284, 0.243554, 0.311707, 0.346032, 0.387226, 0.30533, 0.200174, 0.161087, 0.142424, 0.15284, 0.10481, 0.073402, 0.127496, 0.203355, 0.142424, 0.194234, 0.271506, 0.216401, 0.139895, 0.191378, 0.288399, 0.257454, 0.268042, 0.268042, 0.18812, 0.191378, 0.236433, 0.247041, 0.185198, 0.18812, 0.275179, 0.232838, 0.200174, 0.132295, 0.122885, 0.100716, 0.106997, 0.0704, 0.096677, 0.118441, 0.118441, 0.106997, 0.078022, 0.060549, 0.048328, 0.044297, 0.041405, 0.03976, 0.043307, 0.081712, 0.059222, 0.06184, 0.102787, 0.083462, 0.155435, 0.164327, 0.15284, 0.122885, 0.18812, 0.15008, 0.125101, 0.059222, 0.060549, 0.083462, 0.083462, 0.106997, 0.182256, 0.15284, 0.120615, 0.18812, 0.161087, 0.122885, 0.088832, 0.088832, 0.132295, 0.122885, 0.066181, 0.071867, 0.059222, 0.071867, 0.048328, 0.048328, 0.096677, 0.098513, 0.078022, 0.106997, 0.083462, 0.086953, 0.109221, 0.173081, 0.18812, 0.216401, 0.203355, 0.243554, 0.25031, 0.21291, 0.132295, 0.232838, 0.216401, 0.257454, 0.225814, 0.236433, 0.222385, 0.216401, 0.134866, 0.203355, 0.155435, 0.219301, 0.219301, 0.219301, 0.216401, 0.139895, 0.085092, 0.127496, 0.098513, 0.094817, 0.074921, 0.116183, 0.10481, 0.203355, 0.200174, 0.196879, 0.247041, 0.243554, 0.257454, 0.275179, 0.179055, 0.134866, 0.088832, 0.086953, 0.054297, 0.064632, 0.100716, 0.092881, 0.118441, 0.085092, 0.106997, 0.120615, 0.137348, 0.085092, 0.054297, 0.055536, 0.055536, 0.034068, 0.033407, 0.030611, 0.048328, 0.106997, 0.144935, 0.118441, 0.132295, 0.164327, 0.120615, 0.069024, 0.081712, 0.076542, 0.066181, 0.060549, 0.109221, 0.109221, 0.102787, 0.129801, 0.125101, 0.100716, 0.100716, 0.170161, 0.167087, 0.173081, 0.139895, 0.100716, 0.127496, 0.092881, 0.092881, 0.094817, 0.15008, 0.203355, 0.17593, 0.308712, 0.232838, 0.182256], '')</t>
  </si>
  <si>
    <t xml:space="preserve">F5RTS8|F5RTS8_9ENTR ErfK/YbiS/YcfS/YnhG family protein OS=Enterobacter hormaechei ATCC 49162 </t>
  </si>
  <si>
    <t>([0.067594, 0.067594, 0.041405, 0.043307, 0.033407, 0.026338, 0.036378, 0.022306, 0.018787, 0.023963, 0.032677, 0.034068, 0.030611, 0.032677, 0.022306, 0.038042, 0.020522, 0.023087, 0.022306, 0.050641, 0.066181, 0.092881, 0.111485, 0.170161, 0.209395, 0.196879, 0.196879, 0.196879, 0.328603, 0.414856, 0.4292, 0.352862, 0.321458, 0.328603, 0.298791, 0.398279, 0.41194, 0.505461, 0.490133, 0.59917, 0.570702, 0.59917, 0.480142, 0.509769, 0.414856, 0.30533, 0.356642, 0.394753, 0.40511, 0.291804, 0.284882, 0.203355, 0.268042, 0.257454, 0.25031, 0.332115, 0.257454, 0.167087, 0.18812, 0.15008, 0.155435, 0.173081, 0.147574, 0.158265, 0.155435, 0.264545, 0.271506, 0.229226, 0.288399, 0.275179, 0.335645, 0.324872, 0.41194, 0.349426, 0.349426, 0.366687, 0.257454, 0.328603, 0.418646, 0.40511, 0.359901, 0.257454, 0.158265, 0.182256, 0.26085, 0.25031, 0.164327, 0.25406, 0.349426, 0.321458, 0.232838, 0.200174, 0.125101, 0.129801, 0.179055, 0.216401, 0.222385, 0.268042, 0.247041, 0.164327, 0.094817, 0.086953, 0.086953, 0.155435, 0.134866, 0.120615, 0.120615, 0.182256, 0.18812, 0.118441, 0.0704, 0.083462, 0.076542, 0.15284, 0.083462, 0.083462, 0.059222, 0.050641, 0.074921, 0.044297, 0.071867, 0.122885, 0.209395, 0.308712, 0.308712, 0.232838, 0.247041, 0.15284, 0.147574, 0.15008, 0.200174, 0.222385, 0.308712, 0.390993, 0.359901, 0.450668, 0.418646, 0.517562, 0.545602, 0.541878, 0.51388, 0.525368, 0.557691, 0.545602, 0.497853, 0.468512, 0.509769, 0.497853, 0.575842, 0.59014, 0.476583, 0.387226, 0.4292, 0.377384, 0.374039, 0.394753, 0.42561, 0.377384, 0.40511, 0.349426, 0.281712, 0.318242, 0.335645, 0.281712, 0.275179, 0.328603, 0.346032, 0.40511, 0.4292, 0.418646, 0.398279, 0.408655, 0.41194, 0.41194, 0.36309, 0.281712, 0.182256, 0.161087, 0.232838, 0.144935, 0.106997, 0.127496, 0.11371, 0.100716, 0.120615, 0.125101, 0.118441, 0.090864, 0.090864, 0.041405, 0.054297, 0.032017, 0.051831, 0.055536, 0.067594, 0.074921, 0.122885, 0.194234, 0.194234, 0.137348, 0.147574, 0.225814, 0.185198, 0.268042, 0.275179, 0.295083, 0.301917, 0.206376, 0.232838, 0.137348, 0.155435, 0.092881, 0.161087, 0.170161, 0.185198, 0.206376, 0.206376, 0.209395, 0.209395, 0.21291, 0.222385, 0.295083, 0.200174, 0.194234, 0.203355, 0.206376, 0.216401, 0.15008, 0.222385, 0.200174, 0.301917, 0.377384, 0.490133, 0.505461, 0.509769, 0.58069, 0.545602, 0.626927, 0.521092, 0.42561, 0.440853, 0.436924, 0.4292, 0.545602, 0.694846, 0.56648, 0.545602, 0.525368, 0.604312, 0.632174, 0.694846, 0.694846, 0.575842, 0.570702, 0.553315, 0.549308, 0.570702, 0.472492, 0.40511, 0.525368, 0.521092, 0.509769, 0.490133, 0.494003, 0.480142, 0.422041, 0.436924, 0.447574, 0.436924, 0.366687, 0.356642, 0.335645, 0.332115, 0.390993, 0.390993, 0.311707, 0.31487, 0.30533, 0.36309, 0.349426, 0.257454, 0.356642, 0.356642, 0.41194, 0.324872, 0.332115, 0.374039, 0.440853, 0.4292, 0.433034, 0.480142, 0.505461, 0.444081, 0.436924, 0.390993, 0.390993, 0.440853, 0.408655, 0.377384, 0.387226, 0.468512, 0.541878, 0.497853, 0.465241, 0.480142, 0.626927], '')</t>
  </si>
  <si>
    <t>[37, 39, 40, 41, 43, 137, 138, 139, 140, 141, 142, 143, 146, 148, 149, 233, 234, 235, 236, 237, 238, 243, 244, 245, 246, 247, 248, 249, 250, 251, 252, 253, 254, 255, 256, 259, 260, 261, 291, 301, 305]</t>
  </si>
  <si>
    <t xml:space="preserve">F5RTT6|F5RTT6_9ENTR Transcriptional regulator MntR OS=Enterobacter hormaechei ATCC 49162 </t>
  </si>
  <si>
    <t>([0.856457, 0.852992, 0.871313, 0.882776, 0.885302, 0.784345, 0.685117, 0.716283, 0.622677, 0.648219, 0.666105, 0.720929, 0.608892, 0.626927, 0.63748, 0.534167, 0.521092, 0.534167, 0.422041, 0.408655, 0.40511, 0.380708, 0.394753, 0.374039, 0.356642, 0.36309, 0.36309, 0.346032, 0.339168, 0.418646, 0.332115, 0.26085, 0.257454, 0.25031, 0.167087, 0.167087, 0.271506, 0.200174, 0.129801, 0.179055, 0.191378, 0.129801, 0.15008, 0.147574, 0.134866, 0.134866, 0.132295, 0.139895, 0.219301, 0.18812, 0.161087, 0.209395, 0.268042, 0.185198, 0.26085, 0.278302, 0.275179, 0.275179, 0.380708, 0.476583, 0.414856, 0.384043, 0.447574, 0.418646, 0.332115, 0.352862, 0.352862, 0.271506, 0.311707, 0.308712, 0.268042, 0.295083, 0.239899, 0.170161, 0.25406, 0.222385, 0.206376, 0.236433, 0.139895, 0.11371, 0.109221, 0.109221, 0.069024, 0.044297, 0.055536, 0.078022, 0.085092, 0.090864, 0.147574, 0.164327, 0.10481, 0.134866, 0.134866, 0.206376, 0.291804, 0.275179, 0.311707, 0.384043, 0.359901, 0.472492, 0.387226, 0.318242, 0.394753, 0.509769, 0.476583, 0.380708, 0.324872, 0.247041, 0.170161, 0.164327, 0.11371, 0.173081, 0.222385, 0.229226, 0.142424, 0.122885, 0.120615, 0.106997, 0.118441, 0.096677, 0.100716, 0.164327, 0.196879, 0.196879, 0.18812, 0.295083, 0.30533, 0.384043, 0.468512, 0.58069, 0.59014, 0.570702, 0.486429, 0.447574, 0.324872, 0.408655, 0.447574, 0.349426, 0.374039, 0.281712, 0.30533, 0.203355, 0.203355, 0.264545, 0.25406, 0.219301, 0.229226, 0.278302, 0.25031, 0.206376, 0.164327, 0.122885, 0.179055, 0.236433, 0.209395, 0.349426, 0.321458], '')</t>
  </si>
  <si>
    <t>[0, 1, 2, 3, 4, 5, 6, 7, 8, 9, 10, 11, 12, 13, 14, 15, 16, 17, 103, 129, 130, 131]</t>
  </si>
  <si>
    <t xml:space="preserve">F5RTU1|F5RTU1_9ENTR DNA protection during starvation protein OS=Enterobacter hormaechei ATCC 49162 </t>
  </si>
  <si>
    <t>([0.295083, 0.328603, 0.387226, 0.291804, 0.209395, 0.139895, 0.170161, 0.206376, 0.25406, 0.281712, 0.239899, 0.275179, 0.281712, 0.278302, 0.31487, 0.31487, 0.394753, 0.4292, 0.4292, 0.328603, 0.346032, 0.295083, 0.21291, 0.21291, 0.301917, 0.390993, 0.414856, 0.349426, 0.352862, 0.225814, 0.144935, 0.203355, 0.137348, 0.134866, 0.085092, 0.047319, 0.047319, 0.047319, 0.06184, 0.050641, 0.098513, 0.048328, 0.090864, 0.120615, 0.111485, 0.106997, 0.085092, 0.134866, 0.10481, 0.056825, 0.092881, 0.106997, 0.106997, 0.182256, 0.15008, 0.144935, 0.225814, 0.222385, 0.129801, 0.122885, 0.144935, 0.118441, 0.125101, 0.076542, 0.096677, 0.098513, 0.058088, 0.071867, 0.066181, 0.102787, 0.144935, 0.182256, 0.247041, 0.21291, 0.142424, 0.182256, 0.182256, 0.17593, 0.179055, 0.219301, 0.191378, 0.122885, 0.142424, 0.219301, 0.284882, 0.295083, 0.222385, 0.219301, 0.229226, 0.225814, 0.26085, 0.291804, 0.308712, 0.222385, 0.247041, 0.311707, 0.21291, 0.335645, 0.25031, 0.257454, 0.229226, 0.264545, 0.349426, 0.281712, 0.291804, 0.295083, 0.291804, 0.268042, 0.352862, 0.356642, 0.271506, 0.243554, 0.25031, 0.21291, 0.209395, 0.18812, 0.118441, 0.129801, 0.086953, 0.155435, 0.155435, 0.173081, 0.167087, 0.161087, 0.194234, 0.11371, 0.109221, 0.118441, 0.161087, 0.161087, 0.15008, 0.25031, 0.288399, 0.281712, 0.25406, 0.352862, 0.295083, 0.278302, 0.349426, 0.352862, 0.308712, 0.298791, 0.370445, 0.380708, 0.298791, 0.335645, 0.440853, 0.328603, 0.225814, 0.167087, 0.096677, 0.05306, 0.05306, 0.050641, 0.054297, 0.036378, 0.03976, 0.054297, 0.088832, 0.069024, 0.064632, 0.06184, 0.045352, 0.031287, 0.0198, 0.030003, 0.017797], '')</t>
  </si>
  <si>
    <t xml:space="preserve">F5RTU6|F5RTU6_9ENTR Ribosomal RNA large subunit methyltransferase F OS=Enterobacter hormaechei ATCC 49162 </t>
  </si>
  <si>
    <t>([0.784345, 0.808535, 0.819762, 0.819762, 0.827927, 0.827927, 0.834292, 0.703578, 0.728858, 0.680603, 0.690604, 0.699094, 0.585406, 0.476583, 0.476583, 0.472492, 0.349426, 0.377384, 0.422041, 0.339168, 0.324872, 0.335645, 0.21291, 0.137348, 0.098513, 0.10481, 0.109221, 0.122885, 0.17593, 0.164327, 0.219301, 0.247041, 0.275179, 0.288399, 0.394753, 0.271506, 0.243554, 0.349426, 0.349426, 0.298791, 0.346032, 0.271506, 0.257454, 0.370445, 0.374039, 0.447574, 0.433034, 0.398279, 0.291804, 0.239899, 0.21291, 0.196879, 0.098513, 0.056825, 0.083462, 0.051831, 0.10481, 0.129801, 0.069024, 0.06184, 0.059222, 0.085092, 0.134866, 0.137348, 0.0704, 0.0704, 0.037156, 0.045352, 0.066181, 0.071867, 0.134866, 0.158265, 0.158265, 0.222385, 0.324872, 0.232838, 0.232838, 0.232838, 0.225814, 0.243554, 0.203355, 0.301917, 0.194234, 0.118441, 0.100716, 0.191378, 0.281712, 0.380708, 0.349426, 0.318242, 0.324872, 0.236433, 0.264545, 0.264545, 0.308712, 0.271506, 0.370445, 0.370445, 0.288399, 0.298791, 0.291804, 0.321458, 0.31487, 0.390993, 0.440853, 0.483068, 0.387226, 0.291804, 0.191378, 0.219301, 0.15008, 0.132295, 0.179055, 0.134866, 0.137348, 0.137348, 0.094817, 0.100716, 0.086953, 0.137348, 0.0704, 0.120615, 0.120615, 0.116183, 0.127496, 0.155435, 0.144935, 0.18812, 0.288399, 0.349426, 0.216401, 0.268042, 0.346032, 0.31487, 0.359901, 0.324872, 0.222385, 0.229226, 0.225814, 0.281712, 0.291804, 0.42561, 0.418646, 0.332115, 0.332115, 0.311707, 0.278302, 0.21291, 0.239899, 0.147574, 0.173081, 0.268042, 0.311707, 0.311707, 0.356642, 0.311707, 0.31487, 0.374039, 0.374039, 0.264545, 0.30533, 0.291804, 0.182256, 0.118441, 0.18812, 0.191378, 0.200174, 0.243554, 0.318242, 0.229226, 0.321458, 0.295083, 0.301917, 0.206376, 0.142424, 0.144935, 0.196879, 0.257454, 0.18812, 0.278302, 0.390993, 0.377384, 0.346032, 0.401658, 0.486429, 0.450668, 0.454136, 0.414856, 0.398279, 0.384043, 0.490133, 0.483068, 0.51388, 0.509769, 0.613573, 0.728858, 0.604312, 0.553315, 0.529623, 0.618285, 0.618285, 0.613573, 0.618285, 0.618285, 0.549308, 0.56648, 0.486429, 0.483068, 0.517562, 0.529623, 0.549308, 0.549308, 0.557691, 0.472492, 0.384043, 0.308712, 0.30533, 0.387226, 0.387226, 0.387226, 0.352862, 0.318242, 0.219301, 0.15284, 0.118441, 0.182256, 0.147574, 0.167087, 0.144935, 0.15008, 0.139895, 0.132295, 0.125101, 0.066181, 0.10481, 0.167087, 0.247041, 0.182256, 0.185198, 0.118441, 0.06312, 0.094817, 0.111485, 0.122885, 0.132295, 0.191378, 0.191378, 0.219301, 0.298791, 0.335645, 0.25406, 0.288399, 0.318242, 0.243554, 0.247041, 0.25031, 0.222385, 0.144935, 0.196879, 0.200174, 0.225814, 0.321458, 0.295083, 0.232838, 0.308712, 0.311707, 0.257454, 0.257454, 0.25406, 0.26085, 0.219301, 0.275179, 0.25031, 0.216401, 0.301917, 0.394753, 0.40511, 0.42561, 0.505461, 0.40511, 0.328603, 0.36309, 0.281712, 0.308712, 0.271506, 0.247041, 0.30533, 0.366687, 0.380708, 0.377384, 0.366687, 0.390993, 0.41194, 0.387226, 0.366687, 0.332115, 0.308712, 0.264545, 0.236433, 0.200174, 0.30533, 0.394753, 0.40511], '')</t>
  </si>
  <si>
    <t>[0, 1, 2, 3, 4, 5, 6, 7, 8, 9, 10, 11, 12, 192, 193, 194, 195, 196, 197, 198, 199, 200, 201, 202, 203, 204, 205, 208, 209, 210, 211, 212, 278]</t>
  </si>
  <si>
    <t xml:space="preserve">F5RTV8|F5RTV8_9ENTR ATP-dependent RNA helicase RhlE OS=Enterobacter hormaechei ATCC 49162 </t>
  </si>
  <si>
    <t>([0.384043, 0.25406, 0.167087, 0.209395, 0.203355, 0.132295, 0.132295, 0.17593, 0.209395, 0.239899, 0.179055, 0.147574, 0.155435, 0.278302, 0.271506, 0.301917, 0.288399, 0.291804, 0.384043, 0.374039, 0.308712, 0.196879, 0.321458, 0.374039, 0.301917, 0.25031, 0.349426, 0.380708, 0.370445, 0.377384, 0.295083, 0.349426, 0.390993, 0.377384, 0.31487, 0.311707, 0.288399, 0.384043, 0.384043, 0.377384, 0.370445, 0.41194, 0.480142, 0.444081, 0.366687, 0.447574, 0.444081, 0.472492, 0.384043, 0.298791, 0.298791, 0.298791, 0.247041, 0.206376, 0.203355, 0.247041, 0.247041, 0.275179, 0.281712, 0.236433, 0.236433, 0.236433, 0.225814, 0.26085, 0.295083, 0.328603, 0.318242, 0.374039, 0.25406, 0.239899, 0.236433, 0.229226, 0.349426, 0.444081, 0.525368, 0.545602, 0.433034, 0.390993, 0.324872, 0.324872, 0.257454, 0.257454, 0.275179, 0.288399, 0.21291, 0.185198, 0.271506, 0.182256, 0.21291, 0.298791, 0.30533, 0.301917, 0.308712, 0.17593, 0.167087, 0.167087, 0.096677, 0.10481, 0.081712, 0.050641, 0.047319, 0.088832, 0.056825, 0.051831, 0.025316, 0.044297, 0.055536, 0.051831, 0.074921, 0.060549, 0.060549, 0.06312, 0.109221, 0.100716, 0.17593, 0.118441, 0.125101, 0.134866, 0.125101, 0.127496, 0.191378, 0.200174, 0.232838, 0.30533, 0.30533, 0.318242, 0.222385, 0.196879, 0.122885, 0.155435, 0.191378, 0.196879, 0.298791, 0.268042, 0.196879, 0.200174, 0.18812, 0.18812, 0.257454, 0.239899, 0.321458, 0.25406, 0.164327, 0.090864, 0.05306, 0.054297, 0.096677, 0.132295, 0.132295, 0.200174, 0.164327, 0.094817, 0.094817, 0.071867, 0.085092, 0.067594, 0.036378, 0.067594, 0.067594, 0.036378, 0.069024, 0.064632, 0.078022, 0.078022, 0.102787, 0.167087, 0.098513, 0.116183, 0.116183, 0.111485, 0.111485, 0.139895, 0.225814, 0.147574, 0.111485, 0.058088, 0.11371, 0.161087, 0.158265, 0.083462, 0.144935, 0.147574, 0.155435, 0.137348, 0.21291, 0.21291, 0.139895, 0.18812, 0.167087, 0.194234, 0.125101, 0.074921, 0.076542, 0.076542, 0.15284, 0.15008, 0.257454, 0.18812, 0.222385, 0.155435, 0.229226, 0.229226, 0.222385, 0.229226, 0.328603, 0.301917, 0.328603, 0.42561, 0.465241, 0.384043, 0.387226, 0.486429, 0.604312, 0.5017, 0.5017, 0.352862, 0.374039, 0.370445, 0.440853, 0.4292, 0.5017, 0.534167, 0.529623, 0.545602, 0.436924, 0.346032, 0.374039, 0.380708, 0.342579, 0.243554, 0.311707, 0.31487, 0.308712, 0.311707, 0.278302, 0.278302, 0.394753, 0.398279, 0.308712, 0.243554, 0.147574, 0.15284, 0.15284, 0.158265, 0.15008, 0.236433, 0.318242, 0.291804, 0.298791, 0.339168, 0.346032, 0.318242, 0.318242, 0.328603, 0.229226, 0.346032, 0.339168, 0.332115, 0.398279, 0.390993, 0.458154, 0.58069, 0.541878, 0.517562, 0.418646, 0.433034, 0.418646, 0.436924, 0.461924, 0.447574, 0.444081, 0.534167, 0.534167, 0.521092, 0.517562, 0.618285, 0.56648, 0.480142, 0.450668, 0.458154, 0.450668, 0.450668, 0.454136, 0.480142, 0.51388, 0.517562, 0.5017, 0.436924, 0.352862, 0.295083, 0.275179, 0.271506, 0.281712, 0.229226, 0.209395, 0.18812, 0.18812, 0.209395, 0.216401, 0.247041, 0.170161, 0.268042, 0.278302, 0.206376, 0.239899, 0.25031, 0.275179, 0.219301, 0.291804, 0.288399, 0.352862, 0.308712, 0.332115, 0.339168, 0.359901, 0.414856, 0.444081, 0.450668, 0.377384, 0.398279, 0.40511, 0.486429, 0.40511, 0.398279, 0.472492, 0.444081, 0.4292, 0.490133, 0.534167, 0.5017, 0.570702, 0.570702, 0.666105, 0.632174, 0.59014, 0.585406, 0.545602, 0.472492, 0.414856, 0.414856, 0.422041, 0.41194, 0.418646, 0.51388, 0.51388, 0.450668, 0.387226, 0.387226, 0.398279, 0.352862, 0.377384, 0.394753, 0.335645, 0.278302, 0.271506, 0.288399, 0.352862, 0.291804, 0.380708, 0.4292, 0.440853, 0.497853, 0.497853, 0.525368, 0.509769, 0.440853, 0.505461, 0.517562, 0.525368, 0.549308, 0.642678, 0.553315, 0.549308, 0.604312, 0.685117, 0.724957, 0.642678, 0.657645, 0.750527, 0.716283, 0.716283, 0.805026, 0.805026, 0.801317, 0.771762, 0.76285, 0.84206, 0.852992, 0.891961, 0.889439, 0.868118, 0.868118, 0.912647, 0.915074, 0.932927, 0.939629, 0.938133, 0.9657, 0.959312, 0.950334, 0.950334, 0.953422, 0.948786, 0.941505, 0.953422, 0.951925, 0.954657, 0.956248, 0.951925, 0.948786, 0.960642, 0.969315, 0.967676, 0.968436, 0.970265, 0.967676, 0.966441, 0.957673, 0.959312, 0.970265, 0.971072, 0.971713, 0.970265, 0.971072, 0.979741, 0.953422, 0.954657, 0.954657, 0.953422, 0.951925, 0.954657, 0.939629, 0.939629, 0.936162, 0.939629, 0.934618, 0.932927, 0.936162, 0.934618, 0.934618, 0.91684, 0.922952, 0.936162, 0.936162, 0.932927, 0.932927, 0.96342, 0.9657, 0.971713, 0.975134, 0.976962, 0.977651, 0.979242, 0.975134, 0.978316, 0.979242, 0.982235, 0.983636, 0.981594, 0.98442], '')</t>
  </si>
  <si>
    <t>[74, 75, 212, 213, 214, 220, 221, 222, 223, 261, 262, 263, 271, 272, 273, 274, 275, 276, 284, 285, 286, 328, 329, 330, 331, 332, 333, 334, 335, 336, 343, 344, 363, 364,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445, 446, 447, 448, 449, 450, 451, 452, 453, 454, 455, 456, 457, 458, 459]</t>
  </si>
  <si>
    <t>(93</t>
  </si>
  <si>
    <t>127)</t>
  </si>
  <si>
    <t xml:space="preserve">F5RTW0|F5RTW0_9ENTR UPF0194 membrane protein HMPREF9086_1065 OS=Enterobacter hormaechei ATCC 49162 </t>
  </si>
  <si>
    <t>([0.00962, 0.008525, 0.007555, 0.006421, 0.00558, 0.006078, 0.006533, 0.008075, 0.006701, 0.008075, 0.009483, 0.008624, 0.006421, 0.004921, 0.003405, 0.004358, 0.004736, 0.006567, 0.009401, 0.015078, 0.023087, 0.034884, 0.030611, 0.050641, 0.050641, 0.049374, 0.06184, 0.085092, 0.054297, 0.111485, 0.06312, 0.066181, 0.116183, 0.125101, 0.206376, 0.25406, 0.247041, 0.144935, 0.142424, 0.090864, 0.079919, 0.074921, 0.079919, 0.083462, 0.064632, 0.111485, 0.118441, 0.120615, 0.071867, 0.125101, 0.125101, 0.203355, 0.21291, 0.21291, 0.194234, 0.182256, 0.196879, 0.196879, 0.31487, 0.31487, 0.301917, 0.301917, 0.264545, 0.182256, 0.281712, 0.31487, 0.281712, 0.408655, 0.30533, 0.390993, 0.390993, 0.342579, 0.264545, 0.209395, 0.21291, 0.275179, 0.275179, 0.275179, 0.275179, 0.203355, 0.200174, 0.216401, 0.191378, 0.236433, 0.288399, 0.278302, 0.194234, 0.239899, 0.134866, 0.18812, 0.11371, 0.086953, 0.102787, 0.102787, 0.129801, 0.137348, 0.17593, 0.191378, 0.142424, 0.144935, 0.209395, 0.182256, 0.219301, 0.222385, 0.191378, 0.164327, 0.158265, 0.247041, 0.203355, 0.284882, 0.295083, 0.352862, 0.30533, 0.321458, 0.328603, 0.298791, 0.295083, 0.291804, 0.185198, 0.194234, 0.209395, 0.206376, 0.247041, 0.284882, 0.308712, 0.264545, 0.239899, 0.239899, 0.232838, 0.264545, 0.271506, 0.216401, 0.239899, 0.291804, 0.291804, 0.384043, 0.335645, 0.342579, 0.342579, 0.41194, 0.497853, 0.480142, 0.476583, 0.468512, 0.480142, 0.490133, 0.541878, 0.671169, 0.63748, 0.642678, 0.541878, 0.534167, 0.648219, 0.608892, 0.657645, 0.661982, 0.63748, 0.642678, 0.618285, 0.608892, 0.541878, 0.541878, 0.545602, 0.545602, 0.557691, 0.541878, 0.5017, 0.545602, 0.553315, 0.490133, 0.458154, 0.549308, 0.521092, 0.517562, 0.517562, 0.509769, 0.414856, 0.436924, 0.525368, 0.494003, 0.494003, 0.562014, 0.570702, 0.490133, 0.461924, 0.458154, 0.4292, 0.476583, 0.394753, 0.394753, 0.408655, 0.436924, 0.444081, 0.476583, 0.480142, 0.436924, 0.356642, 0.40511, 0.422041, 0.41194, 0.454136, 0.447574, 0.476583, 0.390993, 0.4292, 0.458154, 0.447574, 0.450668, 0.374039, 0.461924, 0.483068, 0.56648, 0.562014, 0.509769, 0.433034, 0.433034, 0.480142, 0.575842, 0.608892, 0.56648, 0.5017, 0.418646, 0.422041, 0.352862, 0.42561, 0.387226, 0.387226, 0.387226, 0.450668, 0.454136, 0.339168, 0.247041, 0.247041, 0.225814, 0.185198, 0.179055, 0.191378, 0.229226, 0.264545, 0.278302, 0.209395, 0.264545, 0.339168, 0.308712, 0.384043, 0.422041, 0.497853, 0.494003, 0.51388, 0.40511, 0.390993, 0.422041, 0.401658, 0.408655, 0.444081, 0.525368, 0.622677, 0.657645, 0.653063, 0.604312, 0.63748, 0.622677, 0.622677, 0.613573, 0.648219, 0.553315, 0.51388, 0.41194, 0.352862, 0.335645, 0.440853, 0.517562, 0.56648, 0.699094, 0.557691, 0.549308, 0.59014, 0.58069, 0.541878, 0.465241, 0.480142, 0.447574, 0.575842, 0.58069, 0.494003, 0.497853, 0.575842, 0.585406, 0.622677, 0.626927, 0.521092, 0.480142, 0.40511, 0.42561, 0.324872, 0.342579, 0.284882, 0.25406, 0.275179, 0.243554, 0.311707, 0.30533, 0.275179, 0.17593, 0.164327, 0.236433, 0.247041, 0.206376, 0.225814, 0.239899, 0.298791, 0.318242, 0.328603, 0.324872, 0.342579, 0.433034, 0.521092, 0.618285, 0.59917, 0.58069, 0.63748, 0.608892, 0.575842, 0.59917, 0.699094, 0.694846, 0.657645, 0.632174, 0.690604, 0.59508, 0.716283], '')</t>
  </si>
  <si>
    <t>[146, 147, 148, 149, 150, 151, 152, 153, 154, 155, 156, 157, 158, 159, 160, 161, 162, 163, 164, 165, 166, 167, 168, 171, 172, 173, 174, 175, 178, 181, 182, 211, 212, 213, 217, 218, 219, 220, 248, 255, 256, 257, 258, 259, 260, 261, 262, 263, 264, 265, 266, 271, 272, 273, 274, 275, 276, 277, 278, 282, 283, 286, 287, 288, 289, 290, 316, 317, 318, 319, 320, 321, 322, 323, 324, 325, 326, 327, 328, 329, 330]</t>
  </si>
  <si>
    <t xml:space="preserve">F5RTW3|F5RTW3_9ENTR Transport permease protein OS=Enterobacter hormaechei ATCC 49162 </t>
  </si>
  <si>
    <t>([0.356642, 0.222385, 0.268042, 0.142424, 0.111485, 0.137348, 0.164327, 0.194234, 0.222385, 0.247041, 0.268042, 0.268042, 0.271506, 0.257454, 0.25031, 0.25031, 0.257454, 0.264545, 0.332115, 0.301917, 0.281712, 0.31487, 0.408655, 0.318242, 0.321458, 0.390993, 0.30533, 0.21291, 0.209395, 0.209395, 0.225814, 0.147574, 0.179055, 0.170161, 0.106997, 0.060549, 0.055536, 0.059222, 0.0704, 0.088832, 0.109221, 0.196879, 0.164327, 0.098513, 0.102787, 0.127496, 0.073402, 0.15008, 0.170161, 0.109221, 0.064632, 0.06184, 0.0704, 0.038858, 0.023534, 0.020522, 0.043307, 0.021816, 0.017138, 0.01227, 0.01204, 0.008525, 0.008895, 0.007555, 0.01078, 0.018106, 0.022306, 0.038858, 0.018106, 0.022667, 0.021816, 0.021816, 0.022667, 0.038042, 0.0704, 0.129801, 0.225814, 0.191378, 0.308712, 0.335645, 0.298791, 0.30533, 0.308712, 0.301917, 0.380708, 0.377384, 0.25406, 0.257454, 0.25031, 0.31487, 0.342579, 0.408655, 0.387226, 0.374039, 0.366687, 0.284882, 0.185198, 0.116183, 0.069024, 0.071867, 0.0704, 0.129801, 0.125101, 0.167087, 0.094817, 0.094817, 0.11371, 0.203355, 0.144935, 0.15284, 0.182256, 0.18812, 0.21291, 0.291804, 0.196879, 0.120615, 0.106997, 0.11371, 0.182256, 0.155435, 0.170161, 0.144935, 0.132295, 0.06312, 0.074921, 0.132295, 0.139895, 0.069024, 0.071867, 0.134866, 0.06312, 0.06184, 0.06184, 0.050641, 0.076542, 0.102787, 0.173081, 0.173081, 0.15284, 0.090864, 0.185198, 0.158265, 0.18812, 0.191378, 0.301917, 0.321458, 0.31487, 0.264545, 0.359901, 0.243554, 0.203355, 0.284882, 0.295083, 0.196879, 0.147574, 0.127496, 0.161087, 0.10481, 0.116183, 0.194234, 0.298791, 0.191378, 0.194234, 0.196879, 0.196879, 0.125101, 0.085092, 0.090864, 0.111485, 0.106997, 0.21291, 0.247041, 0.311707, 0.311707, 0.422041, 0.51388, 0.529623, 0.418646, 0.41194, 0.40511, 0.408655, 0.41194, 0.401658, 0.291804, 0.30533, 0.31487, 0.42561, 0.370445, 0.377384, 0.271506, 0.271506, 0.142424, 0.067594, 0.032677, 0.018106, 0.019401, 0.019401, 0.010672, 0.010221, 0.01204, 0.014075, 0.008895, 0.008624, 0.013437, 0.013016, 0.011903, 0.007645, 0.006194, 0.006039, 0.004483, 0.006194, 0.006142, 0.006142, 0.009187, 0.009015, 0.010372, 0.009294, 0.010372, 0.017447, 0.037156, 0.048328, 0.066181, 0.132295, 0.066181, 0.071867, 0.137348, 0.074921, 0.066181, 0.05306, 0.102787, 0.18812, 0.102787, 0.081712, 0.158265, 0.088832, 0.147574, 0.098513, 0.042364, 0.021816, 0.020876, 0.018106, 0.014315, 0.009728, 0.010509, 0.014315, 0.008525, 0.005872, 0.006194, 0.007495, 0.010372, 0.006619, 0.006142, 0.007495, 0.008895, 0.005992, 0.006421, 0.004611, 0.006482, 0.007422, 0.009865, 0.006701, 0.004899, 0.004899, 0.004483, 0.004208, 0.003431, 0.004976, 0.004611, 0.005249, 0.005992, 0.005683, 0.005992, 0.005223, 0.004247, 0.002705, 0.002688, 0.002327, 0.003276, 0.002623, 0.002606, 0.001778, 0.001722, 0.002482, 0.001936, 0.002705, 0.001808, 0.002035, 0.001786, 0.001748, 0.002078, 0.001391, 0.000893, 0.000893, 0.001048, 0.001344, 0.001434, 0.001722, 0.002688, 0.002688, 0.003366, 0.004414, 0.006245, 0.008075, 0.005223, 0.00515, 0.005249, 0.005734, 0.004921, 0.003821, 0.003864, 0.003298, 0.003821, 0.005932, 0.007422, 0.005249, 0.004358, 0.004358, 0.004921, 0.005011, 0.003461, 0.002529, 0.002482, 0.002623, 0.002327, 0.003727, 0.00558, 0.004483, 0.006421, 0.007315, 0.006894, 0.007259, 0.009096, 0.012491, 0.007031, 0.008525, 0.008723, 0.008525, 0.014586, 0.017447, 0.009728, 0.017797, 0.028107, 0.013437, 0.01204, 0.021816, 0.010131, 0.009977, 0.013613, 0.01227, 0.01078, 0.010131, 0.010131, 0.009977, 0.010131, 0.014075, 0.013016, 0.01204, 0.025316, 0.01227, 0.007877, 0.008002, 0.00777, 0.007877, 0.008723, 0.005872, 0.006039, 0.006142, 0.004247, 0.003298, 0.002276, 0.002727, 0.003512, 0.005086, 0.005223, 0.004921, 0.005683, 0.004414, 0.00558, 0.003727, 0.004611, 0.004976, 0.004736, 0.004775, 0.004921, 0.007422, 0.007315, 0.005992, 0.007259, 0.009294, 0.010926, 0.017138, 0.017797, 0.018787, 0.012727, 0.008895, 0.006619, 0.005086], '')</t>
  </si>
  <si>
    <t>[175, 176]</t>
  </si>
  <si>
    <t xml:space="preserve">F5RTW6|F5RTW6_9ENTR Cardiolipin synthase B OS=Enterobacter hormaechei ATCC 49162 </t>
  </si>
  <si>
    <t>([0.206376, 0.26085, 0.161087, 0.096677, 0.139895, 0.18812, 0.219301, 0.25406, 0.295083, 0.219301, 0.155435, 0.225814, 0.203355, 0.200174, 0.102787, 0.200174, 0.158265, 0.085092, 0.083462, 0.074921, 0.06184, 0.118441, 0.120615, 0.18812, 0.203355, 0.102787, 0.05306, 0.059222, 0.059222, 0.025316, 0.026338, 0.023963, 0.011106, 0.014075, 0.021381, 0.047319, 0.027463, 0.034068, 0.060549, 0.067594, 0.038858, 0.048328, 0.044297, 0.033407, 0.020522, 0.018787, 0.036378, 0.05306, 0.038858, 0.036378, 0.076542, 0.129801, 0.142424, 0.243554, 0.144935, 0.15284, 0.096677, 0.085092, 0.048328, 0.05306, 0.048328, 0.048328, 0.049374, 0.049374, 0.073402, 0.129801, 0.127496, 0.127496, 0.158265, 0.194234, 0.109221, 0.073402, 0.079919, 0.147574, 0.092881, 0.164327, 0.127496, 0.164327, 0.247041, 0.271506, 0.196879, 0.11371, 0.179055, 0.111485, 0.064632, 0.056825, 0.06312, 0.11371, 0.132295, 0.122885, 0.069024, 0.071867, 0.111485, 0.079919, 0.0704, 0.125101, 0.129801, 0.094817, 0.056825, 0.05306, 0.076542, 0.088832, 0.161087, 0.158265, 0.239899, 0.243554, 0.173081, 0.102787, 0.067594, 0.059222, 0.067594, 0.111485, 0.139895, 0.120615, 0.079919, 0.055536, 0.05306, 0.048328, 0.047319, 0.10481, 0.06312, 0.066181, 0.071867, 0.076542, 0.079919, 0.06184, 0.10481, 0.155435, 0.137348, 0.194234, 0.21291, 0.209395, 0.185198, 0.25031, 0.291804, 0.41194, 0.387226, 0.359901, 0.268042, 0.352862, 0.247041, 0.346032, 0.349426, 0.40511, 0.324872, 0.257454, 0.31487, 0.324872, 0.229226, 0.335645, 0.25406, 0.132295, 0.085092, 0.060549, 0.064632, 0.064632, 0.035586, 0.074921, 0.088832, 0.147574, 0.158265, 0.209395, 0.144935, 0.142424, 0.120615, 0.092881, 0.069024, 0.06312, 0.059222, 0.098513, 0.092881, 0.147574, 0.271506, 0.342579, 0.436924, 0.444081, 0.42561, 0.517562, 0.51388, 0.51388, 0.517562, 0.476583, 0.521092, 0.56648, 0.472492, 0.366687, 0.414856, 0.414856, 0.414856, 0.422041, 0.444081, 0.444081, 0.454136, 0.433034, 0.42561, 0.422041, 0.414856, 0.324872, 0.328603, 0.30533, 0.311707, 0.219301, 0.167087, 0.158265, 0.147574, 0.147574, 0.216401, 0.298791, 0.384043, 0.387226, 0.377384, 0.370445, 0.298791, 0.203355, 0.125101, 0.109221, 0.11371, 0.092881, 0.096677, 0.047319, 0.024393, 0.027463, 0.048328, 0.048328, 0.046336, 0.034884, 0.035586, 0.044297, 0.034068, 0.031287, 0.030611, 0.034068, 0.027463, 0.035586, 0.060549, 0.102787, 0.120615, 0.073402, 0.092881, 0.102787, 0.185198, 0.206376, 0.11371, 0.076542, 0.134866, 0.137348, 0.216401, 0.324872, 0.324872, 0.311707, 0.380708, 0.295083, 0.216401, 0.247041, 0.209395, 0.216401, 0.194234, 0.191378, 0.17593, 0.102787, 0.090864, 0.085092, 0.081712, 0.081712, 0.081712, 0.078022, 0.078022, 0.076542, 0.041405, 0.043307, 0.030611, 0.015694, 0.026338, 0.022306, 0.021381, 0.030611, 0.030003, 0.042364, 0.024393, 0.041405, 0.073402, 0.129801, 0.086953, 0.125101, 0.134866, 0.15008, 0.15008, 0.158265, 0.161087, 0.125101, 0.098513, 0.173081, 0.194234, 0.185198, 0.278302, 0.281712, 0.298791, 0.209395, 0.194234, 0.311707, 0.222385, 0.222385, 0.142424, 0.203355, 0.15284, 0.229226, 0.194234, 0.196879, 0.164327, 0.173081, 0.196879, 0.144935, 0.079919, 0.122885, 0.129801, 0.127496, 0.134866, 0.06184, 0.118441, 0.118441, 0.106997, 0.111485, 0.109221, 0.185198, 0.196879, 0.200174, 0.196879, 0.284882, 0.194234, 0.142424, 0.137348, 0.209395, 0.31487, 0.352862, 0.284882, 0.271506, 0.203355, 0.203355, 0.332115, 0.31487, 0.268042, 0.191378, 0.30533, 0.30533, 0.291804, 0.278302, 0.25406, 0.144935, 0.155435, 0.167087, 0.25406, 0.158265, 0.164327, 0.106997, 0.10481, 0.106997, 0.054297, 0.083462, 0.038042, 0.021816, 0.021381, 0.026338, 0.020876, 0.020876, 0.018415, 0.015694, 0.011518, 0.020522, 0.020876, 0.012727, 0.021381, 0.018415, 0.031287, 0.032677, 0.060549, 0.090864, 0.081712, 0.139895, 0.086953, 0.118441, 0.191378, 0.222385, 0.257454, 0.30533, 0.284882, 0.339168, 0.390993, 0.418646, 0.42561, 0.549308, 0.671169, 0.653063, 0.675549, 0.59014, 0.59917, 0.529623, 0.541878, 0.666105, 0.699094, 0.801317, 0.865454, 0.865454, 0.834292, 0.795062, 0.868118, 0.859585, 0.81615, 0.795062, 0.849326, 0.827927, 0.812494, 0.791621], '')</t>
  </si>
  <si>
    <t>[177, 178, 179, 180, 182, 183, 389, 390, 391, 392, 393, 394, 395, 396, 397, 398, 399, 400, 401, 402, 403, 404, 405, 406, 407, 408, 409, 410, 411]</t>
  </si>
  <si>
    <t xml:space="preserve">F5RTW9|F5RTW9_9ENTR Molybdopterin synthase catalytic subunit OS=Enterobacter hormaechei ATCC 49162 </t>
  </si>
  <si>
    <t>([0.444081, 0.458154, 0.31487, 0.346032, 0.288399, 0.318242, 0.356642, 0.401658, 0.31487, 0.335645, 0.264545, 0.219301, 0.18812, 0.18812, 0.17593, 0.18812, 0.275179, 0.352862, 0.414856, 0.387226, 0.298791, 0.222385, 0.236433, 0.239899, 0.25031, 0.31487, 0.30533, 0.236433, 0.209395, 0.31487, 0.31487, 0.418646, 0.418646, 0.454136, 0.444081, 0.447574, 0.380708, 0.359901, 0.332115, 0.25406, 0.288399, 0.271506, 0.342579, 0.332115, 0.342579, 0.359901, 0.359901, 0.332115, 0.401658, 0.42561, 0.408655, 0.408655, 0.321458, 0.377384, 0.377384, 0.298791, 0.247041, 0.31487, 0.335645, 0.332115, 0.401658, 0.398279, 0.468512, 0.36309, 0.390993, 0.40511, 0.384043, 0.366687, 0.346032, 0.346032, 0.278302, 0.21291, 0.21291, 0.278302, 0.222385, 0.222385, 0.308712, 0.328603, 0.229226, 0.243554, 0.271506, 0.291804, 0.301917, 0.236433, 0.271506, 0.155435, 0.17593, 0.17593, 0.137348, 0.191378, 0.182256, 0.21291, 0.284882, 0.275179, 0.288399, 0.359901, 0.335645, 0.225814, 0.239899, 0.308712, 0.284882, 0.295083, 0.185198, 0.118441, 0.147574, 0.196879, 0.200174, 0.182256, 0.173081, 0.232838, 0.219301, 0.200174, 0.25031, 0.164327, 0.109221, 0.100716, 0.098513, 0.120615, 0.17593, 0.200174, 0.247041, 0.25031, 0.243554, 0.356642, 0.422041, 0.370445, 0.308712, 0.41194, 0.486429, 0.483068, 0.483068, 0.486429, 0.517562, 0.483068, 0.613573, 0.703578, 0.680603, 0.685117, 0.657645, 0.56648, 0.541878, 0.494003, 0.465241, 0.444081, 0.40511, 0.387226, 0.497853, 0.58069, 0.534167, 0.517562], '')</t>
  </si>
  <si>
    <t>[132, 134, 135, 136, 137, 138, 139, 140, 147, 148, 149]</t>
  </si>
  <si>
    <t xml:space="preserve">F5RTX1|F5RTX1_9ENTR Cyclic pyranopterin monophosphate synthase OS=Enterobacter hormaechei ATCC 49162 </t>
  </si>
  <si>
    <t>([0.346032, 0.41194, 0.390993, 0.433034, 0.41194, 0.349426, 0.384043, 0.328603, 0.352862, 0.346032, 0.36309, 0.370445, 0.390993, 0.384043, 0.401658, 0.401658, 0.41194, 0.468512, 0.461924, 0.454136, 0.505461, 0.472492, 0.346032, 0.308712, 0.30533, 0.301917, 0.284882, 0.30533, 0.387226, 0.394753, 0.339168, 0.308712, 0.301917, 0.194234, 0.116183, 0.173081, 0.167087, 0.15008, 0.182256, 0.18812, 0.216401, 0.196879, 0.232838, 0.278302, 0.236433, 0.203355, 0.243554, 0.291804, 0.268042, 0.164327, 0.139895, 0.206376, 0.155435, 0.196879, 0.25406, 0.318242, 0.30533, 0.31487, 0.318242, 0.222385, 0.222385, 0.15284, 0.094817, 0.109221, 0.098513, 0.118441, 0.147574, 0.170161, 0.129801, 0.10481, 0.109221, 0.129801, 0.129801, 0.147574, 0.15284, 0.127496, 0.158265, 0.102787, 0.10481, 0.085092, 0.15008, 0.167087, 0.26085, 0.352862, 0.332115, 0.418646, 0.4292, 0.422041, 0.30533, 0.401658, 0.436924, 0.436924, 0.359901, 0.36309, 0.346032, 0.332115, 0.398279, 0.384043, 0.472492, 0.461924, 0.42561, 0.433034, 0.36309, 0.359901, 0.321458, 0.229226, 0.229226, 0.264545, 0.229226, 0.318242, 0.236433, 0.206376, 0.257454, 0.25406, 0.25406, 0.247041, 0.15284, 0.161087, 0.134866, 0.081712, 0.081712, 0.098513, 0.060549, 0.079919, 0.071867, 0.092881, 0.120615, 0.081712, 0.058088, 0.067594, 0.081712, 0.081712, 0.100716, 0.073402, 0.074921, 0.060549, 0.10481, 0.17593, 0.167087, 0.196879, 0.275179, 0.271506, 0.301917, 0.374039, 0.257454, 0.257454, 0.18812, 0.229226, 0.291804, 0.384043, 0.398279, 0.346032, 0.398279, 0.370445, 0.450668, 0.541878, 0.570702, 0.549308, 0.534167, 0.517562, 0.497853], '')</t>
  </si>
  <si>
    <t>[20, 155, 156, 157, 158, 159]</t>
  </si>
  <si>
    <t xml:space="preserve">F5RTX6|F5RTX6_9ENTR Nicotinamide riboside transporter PnuC OS=Enterobacter hormaechei ATCC 49162 </t>
  </si>
  <si>
    <t>([0.004513, 0.005734, 0.004208, 0.006194, 0.004646, 0.005872, 0.006039, 0.007259, 0.008804, 0.006619, 0.008525, 0.006795, 0.006245, 0.006988, 0.007422, 0.008525, 0.006894, 0.004976, 0.004736, 0.007031, 0.006894, 0.008002, 0.008409, 0.008075, 0.004899, 0.005799, 0.00407, 0.003461, 0.002349, 0.002014, 0.00283, 0.001748, 0.002976, 0.003079, 0.002881, 0.003997, 0.003864, 0.00316, 0.00359, 0.002336, 0.00225, 0.00231, 0.001748, 0.001855, 0.002138, 0.003276, 0.002705, 0.002581, 0.00316, 0.003246, 0.002581, 0.001687, 0.001602, 0.001533, 0.000983, 0.001597, 0.001103, 0.000558, 0.000842, 0.000983, 0.001142, 0.000661, 0.000674, 0.001172, 0.000743, 0.000567, 0.000271, 0.000249, 0.000391, 0.000386, 0.000743, 0.000743, 0.000773, 0.001383, 0.000893, 0.000854, 0.000674, 0.000708, 0.001202, 0.001383, 0.001434, 0.00231, 0.003212, 0.004611, 0.004611, 0.006567, 0.009096, 0.020165, 0.022306, 0.030611, 0.0198, 0.018415, 0.0198, 0.020165, 0.023534, 0.020876, 0.054297, 0.074921, 0.106997, 0.05306, 0.038858, 0.019401, 0.009096, 0.007877, 0.006567, 0.005318, 0.003727, 0.003276, 0.002529, 0.002555, 0.002512, 0.002336, 0.001778, 0.002623, 0.002881, 0.001623, 0.001649, 0.001597, 0.001709, 0.001499, 0.001383, 0.001383, 0.001232, 0.001335, 0.001602, 0.001872, 0.001692, 0.002057, 0.002078, 0.002117, 0.002349, 0.001855, 0.002976, 0.003671, 0.00246, 0.003298, 0.003555, 0.005318, 0.003864, 0.003727, 0.003963, 0.006701, 0.008624, 0.009401, 0.017138, 0.018415, 0.020165, 0.026338, 0.015344, 0.030003, 0.017138, 0.015078, 0.023963, 0.024393, 0.017797, 0.024393, 0.017138, 0.020522, 0.010672, 0.016257, 0.009187, 0.010131, 0.007877, 0.005992, 0.006142, 0.004358, 0.003341, 0.003341, 0.003757, 0.005872, 0.003727, 0.004431, 0.006619, 0.006567, 0.004835, 0.004208, 0.003727, 0.003341, 0.003366, 0.003701, 0.002662, 0.003924, 0.003478, 0.0028, 0.003431, 0.003671, 0.003924, 0.003461, 0.002155, 0.001808, 0.001778, 0.002761, 0.00359, 0.002555, 0.001602, 0.002035, 0.002336, 0.003177, 0.003079, 0.004161, 0.003607, 0.004135, 0.0028, 0.002581, 0.003804, 0.002503, 0.002336, 0.002581, 0.002581, 0.004208, 0.004736, 0.004646, 0.004577, 0.003821, 0.003512, 0.003701, 0.004388, 0.005249, 0.004689, 0.006795, 0.006795, 0.01078, 0.014783, 0.027463, 0.056825, 0.03976, 0.049374, 0.100716, 0.129801, 0.206376, 0.173081, 0.15008, 0.129801, 0.10481, 0.139895, 0.26085, 0.414856, 0.370445, 0.346032], '')</t>
  </si>
  <si>
    <t xml:space="preserve">F5RTX7|F5RTX7_9ENTR Quinolinate synthase OS=Enterobacter hormaechei ATCC 49162 </t>
  </si>
  <si>
    <t>([0.472492, 0.494003, 0.529623, 0.58069, 0.545602, 0.447574, 0.422041, 0.444081, 0.394753, 0.377384, 0.295083, 0.342579, 0.352862, 0.370445, 0.380708, 0.352862, 0.257454, 0.247041, 0.332115, 0.236433, 0.236433, 0.291804, 0.288399, 0.308712, 0.264545, 0.318242, 0.321458, 0.356642, 0.359901, 0.433034, 0.486429, 0.604312, 0.604312, 0.450668, 0.342579, 0.339168, 0.384043, 0.461924, 0.476583, 0.444081, 0.557691, 0.447574, 0.349426, 0.346032, 0.339168, 0.374039, 0.359901, 0.40511, 0.342579, 0.30533, 0.232838, 0.18812, 0.196879, 0.11371, 0.120615, 0.196879, 0.206376, 0.209395, 0.229226, 0.225814, 0.247041, 0.257454, 0.25406, 0.295083, 0.31487, 0.31487, 0.31487, 0.301917, 0.332115, 0.308712, 0.26085, 0.318242, 0.359901, 0.356642, 0.370445, 0.483068, 0.440853, 0.398279, 0.374039, 0.25031, 0.332115, 0.288399, 0.271506, 0.346032, 0.401658, 0.356642, 0.335645, 0.335645, 0.26085, 0.18812, 0.203355, 0.257454, 0.257454, 0.185198, 0.18812, 0.164327, 0.122885, 0.15008, 0.18812, 0.191378, 0.268042, 0.26085, 0.209395, 0.144935, 0.142424, 0.142424, 0.182256, 0.179055, 0.17593, 0.191378, 0.18812, 0.21291, 0.268042, 0.271506, 0.25406, 0.26085, 0.335645, 0.390993, 0.298791, 0.278302, 0.194234, 0.232838, 0.164327, 0.239899, 0.229226, 0.26085, 0.155435, 0.15008, 0.167087, 0.088832, 0.129801, 0.167087, 0.111485, 0.05306, 0.055536, 0.076542, 0.071867, 0.102787, 0.098513, 0.164327, 0.170161, 0.182256, 0.125101, 0.137348, 0.079919, 0.116183, 0.102787, 0.167087, 0.155435, 0.120615, 0.185198, 0.132295, 0.15008, 0.219301, 0.308712, 0.271506, 0.311707, 0.229226, 0.147574, 0.096677, 0.098513, 0.094817, 0.134866, 0.118441, 0.142424, 0.167087, 0.21291, 0.134866, 0.078022, 0.090864, 0.109221, 0.078022, 0.122885, 0.125101, 0.090864, 0.090864, 0.120615, 0.111485, 0.106997, 0.092881, 0.079919, 0.064632, 0.078022, 0.086953, 0.142424, 0.167087, 0.15008, 0.132295, 0.21291, 0.203355, 0.132295, 0.137348, 0.203355, 0.200174, 0.206376, 0.291804, 0.264545, 0.257454, 0.196879, 0.206376, 0.194234, 0.196879, 0.232838, 0.203355, 0.167087, 0.092881, 0.054297, 0.06312, 0.06312, 0.064632, 0.129801, 0.102787, 0.094817, 0.098513, 0.098513, 0.079919, 0.047319, 0.058088, 0.054297, 0.06312, 0.100716, 0.173081, 0.17593, 0.098513, 0.116183, 0.144935, 0.21291, 0.268042, 0.247041, 0.170161, 0.11371, 0.10481, 0.21291, 0.232838, 0.229226, 0.25031, 0.291804, 0.374039, 0.281712, 0.219301, 0.271506, 0.236433, 0.206376, 0.301917, 0.370445, 0.278302, 0.264545, 0.291804, 0.324872, 0.408655, 0.5017, 0.480142, 0.384043, 0.359901, 0.308712, 0.281712, 0.25031, 0.247041, 0.167087, 0.281712, 0.349426, 0.335645, 0.387226, 0.332115, 0.232838, 0.200174, 0.232838, 0.239899, 0.25406, 0.25406, 0.25406, 0.161087, 0.147574, 0.139895, 0.134866, 0.129801, 0.161087, 0.170161, 0.142424, 0.158265, 0.158265, 0.173081, 0.17593, 0.118441, 0.122885, 0.127496, 0.196879, 0.194234, 0.219301, 0.209395, 0.179055, 0.179055, 0.284882, 0.384043, 0.454136, 0.461924, 0.401658, 0.394753, 0.380708, 0.311707, 0.346032, 0.321458, 0.21291, 0.243554, 0.219301, 0.264545, 0.31487, 0.257454, 0.298791, 0.268042, 0.18812, 0.21291, 0.18812, 0.106997, 0.090864, 0.122885, 0.118441, 0.129801, 0.144935, 0.15284, 0.239899, 0.271506, 0.232838, 0.291804, 0.268042, 0.377384, 0.321458, 0.36309, 0.332115, 0.335645, 0.308712, 0.359901, 0.284882, 0.318242, 0.4292, 0.458154, 0.40511, 0.324872, 0.318242, 0.328603, 0.236433, 0.247041, 0.25406, 0.247041, 0.200174, 0.203355, 0.10481, 0.147574, 0.120615, 0.17593, 0.10481, 0.125101, 0.15008, 0.194234, 0.161087, 0.118441, 0.094817, 0.092881, 0.134866, 0.206376, 0.127496, 0.200174, 0.142424], '')</t>
  </si>
  <si>
    <t>[2, 3, 4, 31, 32, 40, 250]</t>
  </si>
  <si>
    <t xml:space="preserve">F5RTX8|F5RTX8_9ENTR Cell division coordinator CpoB OS=Enterobacter hormaechei ATCC 49162 </t>
  </si>
  <si>
    <t>([0.408655, 0.295083, 0.332115, 0.247041, 0.179055, 0.137348, 0.170161, 0.120615, 0.127496, 0.132295, 0.191378, 0.137348, 0.120615, 0.10481, 0.05306, 0.086953, 0.088832, 0.0704, 0.083462, 0.081712, 0.094817, 0.094817, 0.10481, 0.106997, 0.161087, 0.236433, 0.301917, 0.232838, 0.339168, 0.390993, 0.422041, 0.31487, 0.414856, 0.450668, 0.401658, 0.525368, 0.562014, 0.461924, 0.486429, 0.458154, 0.521092, 0.541878, 0.541878, 0.642678, 0.541878, 0.458154, 0.461924, 0.472492, 0.461924, 0.450668, 0.436924, 0.440853, 0.4292, 0.422041, 0.436924, 0.529623, 0.517562, 0.525368, 0.666105, 0.549308, 0.557691, 0.59508, 0.483068, 0.490133, 0.480142, 0.575842, 0.56648, 0.570702, 0.585406, 0.690604, 0.685117, 0.557691, 0.557691, 0.557691, 0.575842, 0.557691, 0.472492, 0.394753, 0.401658, 0.384043, 0.483068, 0.458154, 0.468512, 0.465241, 0.384043, 0.311707, 0.311707, 0.36309, 0.374039, 0.349426, 0.275179, 0.278302, 0.356642, 0.346032, 0.422041, 0.380708, 0.342579, 0.377384, 0.450668, 0.468512, 0.433034, 0.394753, 0.394753, 0.40511, 0.5017, 0.585406, 0.690604, 0.63748, 0.648219, 0.58069, 0.632174, 0.703578, 0.728858, 0.699094, 0.661982, 0.690604, 0.694846, 0.728858, 0.733139, 0.720929, 0.671169, 0.707965, 0.712013, 0.759478, 0.653063, 0.657645, 0.657645, 0.657645, 0.716283, 0.716283, 0.767246, 0.724957, 0.784345, 0.632174, 0.694846, 0.694846, 0.626927, 0.557691, 0.525368, 0.480142, 0.418646, 0.4292, 0.450668, 0.476583, 0.436924, 0.505461, 0.505461, 0.529623, 0.557691, 0.5017, 0.450668, 0.374039, 0.349426, 0.232838, 0.324872, 0.324872, 0.26085, 0.225814, 0.30533, 0.324872, 0.311707, 0.408655, 0.414856, 0.394753, 0.398279, 0.31487, 0.31487, 0.339168, 0.335645, 0.288399, 0.328603, 0.318242, 0.308712, 0.268042, 0.356642, 0.356642, 0.275179, 0.380708, 0.352862, 0.370445, 0.370445, 0.450668, 0.41194, 0.390993, 0.41194, 0.4292, 0.486429, 0.444081, 0.31487, 0.219301, 0.161087, 0.127496, 0.194234, 0.206376, 0.219301, 0.219301, 0.219301, 0.203355, 0.219301, 0.30533, 0.288399, 0.321458, 0.321458, 0.295083, 0.324872, 0.321458, 0.275179, 0.264545, 0.206376, 0.298791, 0.321458, 0.41194, 0.384043, 0.311707, 0.321458, 0.390993, 0.408655, 0.390993, 0.476583, 0.454136, 0.454136, 0.42561, 0.390993, 0.36309, 0.387226, 0.328603, 0.25406, 0.200174, 0.257454, 0.352862, 0.298791, 0.295083, 0.268042, 0.321458, 0.291804, 0.366687, 0.346032, 0.328603, 0.342579, 0.342579, 0.298791, 0.298791, 0.342579, 0.31487, 0.359901, 0.359901, 0.40511, 0.387226, 0.472492, 0.454136, 0.387226, 0.444081, 0.490133, 0.51388, 0.497853, 0.642678, 0.575842, 0.56648, 0.553315, 0.509769, 0.490133, 0.529623], '')</t>
  </si>
  <si>
    <t>[35, 36, 40, 41, 42, 43, 44, 55, 56, 57, 58, 59, 60, 61, 65, 66, 67, 68, 69, 70, 71, 72, 73, 74, 75, 104, 105, 106, 107, 108, 109, 110, 111, 112, 113, 114, 115, 116, 117, 118, 119, 120, 121, 122, 123, 124, 125, 126, 127, 128, 129, 130, 131, 132, 133, 134, 135, 136, 137, 138, 145, 146, 147, 148, 149, 253, 255, 256, 257, 258, 259, 261]</t>
  </si>
  <si>
    <t>(34</t>
  </si>
  <si>
    <t xml:space="preserve">F5RTX9|F5RTX9_9ENTR Peptidoglycan-associated lipoprotein OS=Enterobacter hormaechei ATCC 49162 </t>
  </si>
  <si>
    <t>([0.15008, 0.096677, 0.102787, 0.074921, 0.134866, 0.116183, 0.109221, 0.11371, 0.086953, 0.090864, 0.094817, 0.074921, 0.069024, 0.109221, 0.109221, 0.106997, 0.155435, 0.191378, 0.191378, 0.206376, 0.288399, 0.339168, 0.418646, 0.440853, 0.534167, 0.486429, 0.5017, 0.5017, 0.525368, 0.585406, 0.613573, 0.657645, 0.754692, 0.703578, 0.720929, 0.666105, 0.680603, 0.661982, 0.712013, 0.703578, 0.703578, 0.626927, 0.613573, 0.613573, 0.648219, 0.648219, 0.671169, 0.680603, 0.741537, 0.657645, 0.716283, 0.671169, 0.685117, 0.707965, 0.671169, 0.666105, 0.724957, 0.728858, 0.750527, 0.632174, 0.562014, 0.458154, 0.418646, 0.4292, 0.356642, 0.352862, 0.335645, 0.236433, 0.281712, 0.194234, 0.268042, 0.257454, 0.308712, 0.200174, 0.161087, 0.196879, 0.15008, 0.092881, 0.094817, 0.073402, 0.125101, 0.142424, 0.222385, 0.206376, 0.137348, 0.203355, 0.191378, 0.200174, 0.31487, 0.30533, 0.301917, 0.291804, 0.232838, 0.222385, 0.26085, 0.308712, 0.332115, 0.384043, 0.42561, 0.42561, 0.480142, 0.472492, 0.5017, 0.494003, 0.657645, 0.767246, 0.657645, 0.666105, 0.553315, 0.51388, 0.444081, 0.534167, 0.553315, 0.642678, 0.642678, 0.690604, 0.680603, 0.653063, 0.557691, 0.59917, 0.534167, 0.4292, 0.352862, 0.374039, 0.36309, 0.332115, 0.308712, 0.332115, 0.324872, 0.370445, 0.380708, 0.458154, 0.380708, 0.366687, 0.281712, 0.219301, 0.247041, 0.164327, 0.185198, 0.236433, 0.25406, 0.288399, 0.398279, 0.433034, 0.359901, 0.291804, 0.288399, 0.301917, 0.370445, 0.380708, 0.380708, 0.335645, 0.25031, 0.324872, 0.321458, 0.414856, 0.476583, 0.480142, 0.525368, 0.465241, 0.390993, 0.318242, 0.239899, 0.185198, 0.18812, 0.222385, 0.281712, 0.257454, 0.209395, 0.161087, 0.111485, 0.109221, 0.106997], '')</t>
  </si>
  <si>
    <t>[24, 26, 27, 28, 29, 30, 31, 32, 33, 34, 35, 36, 37, 38, 39, 40, 41, 42, 43, 44, 45, 46, 47, 48, 49, 50, 51, 52, 53, 54, 55, 56, 57, 58, 59, 60, 102, 104, 105, 106, 107, 108, 109, 111, 112, 113, 114, 115, 116, 117, 118, 119, 120, 158]</t>
  </si>
  <si>
    <t xml:space="preserve">F5RTY0|F5RTY0_9ENTR Tol-Pal system protein TolB OS=Enterobacter hormaechei ATCC 49162 </t>
  </si>
  <si>
    <t>([0.066181, 0.032017, 0.020876, 0.021381, 0.015694, 0.013016, 0.014586, 0.016257, 0.014075, 0.011342, 0.015078, 0.015694, 0.021816, 0.014783, 0.014075, 0.010509, 0.018415, 0.011518, 0.017797, 0.021816, 0.041405, 0.025762, 0.056825, 0.096677, 0.102787, 0.164327, 0.268042, 0.206376, 0.236433, 0.239899, 0.26085, 0.288399, 0.216401, 0.206376, 0.196879, 0.170161, 0.26085, 0.271506, 0.36309, 0.321458, 0.281712, 0.311707, 0.40511, 0.401658, 0.308712, 0.342579, 0.342579, 0.219301, 0.247041, 0.216401, 0.25406, 0.339168, 0.222385, 0.328603, 0.332115, 0.414856, 0.447574, 0.444081, 0.308712, 0.318242, 0.380708, 0.321458, 0.308712, 0.291804, 0.271506, 0.366687, 0.278302, 0.308712, 0.408655, 0.486429, 0.557691, 0.59917, 0.585406, 0.657645, 0.666105, 0.671169, 0.575842, 0.59014, 0.632174, 0.733139, 0.675549, 0.517562, 0.632174, 0.56648, 0.465241, 0.468512, 0.374039, 0.476583, 0.41194, 0.335645, 0.26085, 0.15008, 0.15284, 0.15284, 0.125101, 0.125101, 0.134866, 0.164327, 0.182256, 0.173081, 0.200174, 0.232838, 0.229226, 0.243554, 0.21291, 0.271506, 0.18812, 0.284882, 0.194234, 0.167087, 0.247041, 0.318242, 0.408655, 0.41194, 0.374039, 0.476583, 0.468512, 0.444081, 0.41194, 0.30533, 0.26085, 0.268042, 0.278302, 0.377384, 0.275179, 0.335645, 0.298791, 0.398279, 0.384043, 0.472492, 0.450668, 0.352862, 0.349426, 0.26085, 0.232838, 0.26085, 0.236433, 0.239899, 0.209395, 0.268042, 0.359901, 0.408655, 0.335645, 0.222385, 0.232838, 0.318242, 0.247041, 0.31487, 0.30533, 0.229226, 0.216401, 0.301917, 0.349426, 0.247041, 0.339168, 0.370445, 0.374039, 0.288399, 0.25406, 0.196879, 0.147574, 0.094817, 0.090864, 0.132295, 0.232838, 0.216401, 0.219301, 0.301917, 0.196879, 0.222385, 0.216401, 0.236433, 0.161087, 0.191378, 0.222385, 0.216401, 0.225814, 0.142424, 0.225814, 0.25406, 0.25031, 0.324872, 0.398279, 0.284882, 0.284882, 0.209395, 0.209395, 0.216401, 0.203355, 0.335645, 0.311707, 0.433034, 0.342579, 0.380708, 0.374039, 0.472492, 0.444081, 0.332115, 0.418646, 0.436924, 0.450668, 0.545602, 0.525368, 0.509769, 0.545602, 0.509769, 0.486429, 0.418646, 0.418646, 0.321458, 0.30533, 0.295083, 0.264545, 0.342579, 0.377384, 0.356642, 0.25406, 0.222385, 0.239899, 0.25406, 0.225814, 0.147574, 0.144935, 0.158265, 0.164327, 0.206376, 0.179055, 0.26085, 0.328603, 0.268042, 0.342579, 0.324872, 0.232838, 0.264545, 0.264545, 0.275179, 0.311707, 0.387226, 0.418646, 0.541878, 0.497853, 0.394753, 0.468512, 0.509769, 0.509769, 0.505461, 0.541878, 0.613573, 0.517562, 0.476583, 0.440853, 0.440853, 0.370445, 0.468512, 0.433034, 0.433034, 0.4292, 0.41194, 0.339168, 0.377384, 0.275179, 0.219301, 0.26085, 0.229226, 0.21291, 0.137348, 0.139895, 0.134866, 0.137348, 0.209395, 0.164327, 0.257454, 0.291804, 0.30533, 0.308712, 0.328603, 0.328603, 0.332115, 0.332115, 0.414856, 0.414856, 0.494003, 0.618285, 0.73685, 0.784345, 0.657645, 0.632174, 0.675549, 0.703578, 0.699094, 0.699094, 0.801317, 0.712013, 0.661982, 0.608892, 0.608892, 0.58069, 0.59917, 0.604312, 0.570702, 0.553315, 0.549308, 0.59014, 0.58069, 0.468512, 0.380708, 0.465241, 0.5017, 0.476583, 0.380708, 0.394753, 0.384043, 0.374039, 0.422041, 0.422041, 0.538167, 0.541878, 0.461924, 0.447574, 0.352862, 0.401658, 0.401658, 0.390993, 0.366687, 0.370445, 0.440853, 0.549308, 0.521092, 0.618285, 0.529623, 0.626927, 0.575842, 0.59508, 0.59508, 0.622677, 0.661982, 0.604312, 0.525368, 0.575842, 0.505461, 0.604312, 0.58069, 0.549308, 0.553315, 0.541878, 0.538167, 0.538167, 0.525368, 0.468512, 0.42561, 0.483068, 0.494003, 0.541878, 0.447574, 0.390993, 0.394753, 0.394753, 0.4292, 0.4292, 0.472492, 0.454136, 0.387226, 0.387226, 0.41194, 0.41194, 0.324872, 0.25031, 0.257454, 0.268042, 0.346032, 0.408655, 0.41194, 0.335645, 0.298791, 0.401658, 0.472492, 0.472492, 0.472492, 0.436924, 0.440853, 0.359901, 0.346032, 0.414856, 0.41194, 0.41194, 0.418646, 0.509769, 0.549308, 0.534167, 0.509769, 0.447574, 0.339168, 0.352862, 0.349426, 0.31487, 0.278302, 0.271506, 0.284882, 0.281712, 0.321458, 0.281712, 0.349426, 0.408655, 0.418646, 0.342579, 0.380708, 0.346032, 0.346032, 0.394753, 0.394753, 0.408655, 0.408655, 0.476583, 0.461924, 0.59014, 0.626927, 0.521092, 0.517562, 0.541878, 0.447574, 0.370445, 0.447574, 0.433034, 0.447574, 0.418646, 0.497853, 0.42561, 0.440853, 0.41194, 0.349426, 0.311707], '')</t>
  </si>
  <si>
    <t>[70, 71, 72, 73, 74, 75, 76, 77, 78, 79, 80, 81, 82, 83, 201, 202, 203, 204, 205, 239, 243, 244, 245, 246, 247, 248, 282, 283, 284, 285, 286, 287, 288, 289, 290, 291, 292, 293, 294, 295, 296, 297, 298, 299, 300, 301, 302, 303, 307, 315, 316, 326, 327, 328, 329, 330, 331, 332, 333, 334, 335, 336, 337, 338, 339, 340, 341, 342, 343, 344, 345, 346, 347, 352, 386, 387, 388, 389, 414, 415, 416, 417, 418]</t>
  </si>
  <si>
    <t xml:space="preserve">F5RTY2|F5RTY2_9ENTR Tol-Pal system protein TolR OS=Enterobacter hormaechei ATCC 49162 </t>
  </si>
  <si>
    <t>([0.733139, 0.541878, 0.553315, 0.58069, 0.626927, 0.486429, 0.525368, 0.42561, 0.366687, 0.422041, 0.352862, 0.295083, 0.339168, 0.275179, 0.18812, 0.125101, 0.079919, 0.048328, 0.028107, 0.018106, 0.011342, 0.007259, 0.008804, 0.008075, 0.008276, 0.007031, 0.010926, 0.007422, 0.007259, 0.00962, 0.008804, 0.012491, 0.013016, 0.013016, 0.013016, 0.021816, 0.021381, 0.03976, 0.076542, 0.10481, 0.173081, 0.278302, 0.387226, 0.42561, 0.422041, 0.339168, 0.374039, 0.349426, 0.465241, 0.59917, 0.608892, 0.648219, 0.690604, 0.690604, 0.538167, 0.51388, 0.51388, 0.525368, 0.494003, 0.476583, 0.433034, 0.422041, 0.41194, 0.321458, 0.318242, 0.278302, 0.281712, 0.206376, 0.21291, 0.196879, 0.196879, 0.182256, 0.129801, 0.118441, 0.179055, 0.18812, 0.311707, 0.328603, 0.418646, 0.42561, 0.352862, 0.328603, 0.298791, 0.308712, 0.36309, 0.366687, 0.440853, 0.517562, 0.5017, 0.497853, 0.505461, 0.497853, 0.538167, 0.570702, 0.56648, 0.472492, 0.454136, 0.335645, 0.203355, 0.18812, 0.185198, 0.219301, 0.308712, 0.339168, 0.243554, 0.308712, 0.21291, 0.236433, 0.257454, 0.243554, 0.137348, 0.129801, 0.100716, 0.047319, 0.05306, 0.028695, 0.026892, 0.055536, 0.094817, 0.139895, 0.142424, 0.094817, 0.111485, 0.118441, 0.078022, 0.127496, 0.066181, 0.096677, 0.088832, 0.081712, 0.173081, 0.185198, 0.167087, 0.170161, 0.236433, 0.191378, 0.264545, 0.346032, 0.30533, 0.268042, 0.278302, 0.229226], '')</t>
  </si>
  <si>
    <t>[0, 1, 2, 3, 4, 6, 49, 50, 51, 52, 53, 54, 55, 56, 57, 87, 88, 90, 92, 93, 94]</t>
  </si>
  <si>
    <t xml:space="preserve">F5RTY3|F5RTY3_9ENTR Tol-Pal system protein TolQ OS=Enterobacter hormaechei ATCC 49162 </t>
  </si>
  <si>
    <t>([0.008525, 0.006421, 0.005223, 0.004775, 0.006245, 0.005318, 0.004646, 0.005011, 0.004483, 0.004135, 0.003757, 0.003276, 0.00316, 0.003014, 0.003963, 0.00292, 0.00359, 0.004921, 0.004736, 0.004358, 0.003607, 0.002727, 0.0028, 0.00389, 0.004835, 0.004976, 0.006619, 0.006619, 0.005623, 0.00777, 0.009483, 0.01204, 0.0198, 0.019401, 0.043307, 0.034884, 0.071867, 0.071867, 0.033407, 0.078022, 0.102787, 0.173081, 0.15008, 0.139895, 0.127496, 0.129801, 0.066181, 0.074921, 0.0704, 0.125101, 0.116183, 0.076542, 0.049374, 0.05306, 0.060549, 0.05306, 0.071867, 0.06312, 0.079919, 0.158265, 0.161087, 0.164327, 0.090864, 0.18812, 0.295083, 0.295083, 0.31487, 0.433034, 0.308712, 0.291804, 0.191378, 0.18812, 0.284882, 0.271506, 0.26085, 0.264545, 0.15284, 0.116183, 0.118441, 0.06184, 0.06184, 0.055536, 0.038858, 0.081712, 0.083462, 0.085092, 0.069024, 0.071867, 0.076542, 0.11371, 0.139895, 0.161087, 0.182256, 0.182256, 0.26085, 0.257454, 0.236433, 0.321458, 0.311707, 0.311707, 0.31487, 0.308712, 0.257454, 0.311707, 0.301917, 0.308712, 0.206376, 0.268042, 0.25031, 0.142424, 0.191378, 0.281712, 0.370445, 0.25406, 0.288399, 0.216401, 0.142424, 0.142424, 0.182256, 0.161087, 0.161087, 0.25406, 0.173081, 0.216401, 0.236433, 0.147574, 0.078022, 0.142424, 0.074921, 0.034884, 0.066181, 0.06184, 0.036378, 0.019109, 0.033407, 0.016528, 0.023963, 0.043307, 0.034884, 0.017447, 0.016257, 0.013613, 0.009294, 0.013821, 0.011903, 0.008002, 0.011342, 0.019109, 0.016021, 0.026892, 0.030611, 0.032677, 0.023534, 0.023534, 0.036378, 0.044297, 0.078022, 0.058088, 0.044297, 0.06312, 0.100716, 0.100716, 0.069024, 0.096677, 0.102787, 0.102787, 0.088832, 0.086953, 0.045352, 0.026892, 0.020876, 0.028695, 0.015694, 0.023534, 0.029376, 0.023087, 0.015078, 0.012727, 0.01204, 0.015344, 0.014315, 0.01078, 0.018106, 0.034068, 0.043307, 0.025316, 0.034068, 0.06312, 0.034068, 0.073402, 0.081712, 0.109221, 0.069024, 0.132295, 0.120615, 0.073402, 0.083462, 0.129801, 0.17593, 0.161087, 0.158265, 0.125101, 0.120615, 0.06184, 0.058088, 0.058088, 0.098513, 0.071867, 0.033407, 0.064632, 0.054297, 0.10481, 0.11371, 0.194234, 0.194234, 0.182256, 0.291804, 0.321458, 0.275179, 0.219301, 0.335645, 0.298791, 0.321458, 0.444081, 0.59508, 0.56648, 0.541878], '')</t>
  </si>
  <si>
    <t>[224, 225, 226]</t>
  </si>
  <si>
    <t xml:space="preserve">F5RTY8|F5RTY8_9ENTR Malonyl-[acyl-carrier protein] O-methyltransferase OS=Enterobacter hormaechei ATCC 49162 </t>
  </si>
  <si>
    <t>([0.436924, 0.414856, 0.268042, 0.30533, 0.328603, 0.321458, 0.311707, 0.349426, 0.366687, 0.288399, 0.308712, 0.335645, 0.342579, 0.318242, 0.401658, 0.301917, 0.311707, 0.298791, 0.239899, 0.301917, 0.295083, 0.318242, 0.346032, 0.374039, 0.295083, 0.295083, 0.295083, 0.239899, 0.229226, 0.247041, 0.352862, 0.352862, 0.243554, 0.275179, 0.268042, 0.18812, 0.191378, 0.196879, 0.173081, 0.25406, 0.182256, 0.209395, 0.247041, 0.247041, 0.328603, 0.42561, 0.422041, 0.447574, 0.440853, 0.342579, 0.324872, 0.288399, 0.298791, 0.41194, 0.370445, 0.366687, 0.366687, 0.454136, 0.41194, 0.359901, 0.374039, 0.366687, 0.36309, 0.301917, 0.308712, 0.271506, 0.179055, 0.196879, 0.21291, 0.278302, 0.370445, 0.380708, 0.418646, 0.422041, 0.414856, 0.390993, 0.401658, 0.476583, 0.374039, 0.318242, 0.332115, 0.291804, 0.387226, 0.301917, 0.342579, 0.308712, 0.25031, 0.366687, 0.268042, 0.268042, 0.308712, 0.284882, 0.281712, 0.167087, 0.170161, 0.109221, 0.086953, 0.041405, 0.038858, 0.071867, 0.071867, 0.090864, 0.071867, 0.069024, 0.06312, 0.034884, 0.035586, 0.06184, 0.029376, 0.06312, 0.060549, 0.046336, 0.033407, 0.031287, 0.0704, 0.038042, 0.036378, 0.055536, 0.069024, 0.059222, 0.056825, 0.118441, 0.137348, 0.194234, 0.191378, 0.216401, 0.268042, 0.18812, 0.196879, 0.281712, 0.173081, 0.10481, 0.132295, 0.196879, 0.194234, 0.118441, 0.209395, 0.318242, 0.236433, 0.31487, 0.349426, 0.328603, 0.185198, 0.185198, 0.158265, 0.106997, 0.17593, 0.173081, 0.275179, 0.301917, 0.301917, 0.356642, 0.458154, 0.436924, 0.324872, 0.243554, 0.324872, 0.295083, 0.295083, 0.387226, 0.308712, 0.206376, 0.239899, 0.321458, 0.236433, 0.268042, 0.339168, 0.219301, 0.239899, 0.155435, 0.125101, 0.120615, 0.092881, 0.055536, 0.060549, 0.125101, 0.134866, 0.142424, 0.081712, 0.081712, 0.037156, 0.056825, 0.106997, 0.086953, 0.059222, 0.098513, 0.079919, 0.06312, 0.120615, 0.118441, 0.125101, 0.129801, 0.134866, 0.118441, 0.173081, 0.144935, 0.144935, 0.206376, 0.132295, 0.21291, 0.17593, 0.288399, 0.291804, 0.295083, 0.321458, 0.41194, 0.450668, 0.390993, 0.433034, 0.436924, 0.447574, 0.553315, 0.458154, 0.461924, 0.56648, 0.465241, 0.505461, 0.414856, 0.387226, 0.359901, 0.387226, 0.42561, 0.436924, 0.436924, 0.4292, 0.433034, 0.321458, 0.321458, 0.321458, 0.311707, 0.222385, 0.225814, 0.15008, 0.134866, 0.134866, 0.139895, 0.139895, 0.079919, 0.134866, 0.155435, 0.264545, 0.206376, 0.170161, 0.132295, 0.106997, 0.079919, 0.055536, 0.106997, 0.056825, 0.092881, 0.06312], '')</t>
  </si>
  <si>
    <t>[211, 214, 216]</t>
  </si>
  <si>
    <t xml:space="preserve">F5RTZ3|F5RTZ3_9ENTR Histidine ammonia-lyase OS=Enterobacter hormaechei ATCC 49162 </t>
  </si>
  <si>
    <t>([0.243554, 0.298791, 0.191378, 0.229226, 0.275179, 0.191378, 0.222385, 0.26085, 0.206376, 0.139895, 0.167087, 0.200174, 0.222385, 0.182256, 0.275179, 0.17593, 0.225814, 0.139895, 0.120615, 0.134866, 0.134866, 0.17593, 0.17593, 0.26085, 0.222385, 0.127496, 0.216401, 0.225814, 0.216401, 0.21291, 0.281712, 0.216401, 0.147574, 0.132295, 0.164327, 0.090864, 0.102787, 0.102787, 0.18812, 0.17593, 0.161087, 0.167087, 0.170161, 0.094817, 0.094817, 0.060549, 0.125101, 0.122885, 0.111485, 0.054297, 0.085092, 0.059222, 0.049374, 0.064632, 0.059222, 0.078022, 0.139895, 0.118441, 0.120615, 0.11371, 0.118441, 0.127496, 0.0704, 0.096677, 0.179055, 0.109221, 0.196879, 0.185198, 0.17593, 0.111485, 0.144935, 0.086953, 0.144935, 0.232838, 0.232838, 0.194234, 0.185198, 0.125101, 0.209395, 0.25031, 0.275179, 0.182256, 0.179055, 0.281712, 0.284882, 0.170161, 0.18812, 0.182256, 0.11371, 0.090864, 0.122885, 0.122885, 0.122885, 0.125101, 0.06312, 0.085092, 0.102787, 0.059222, 0.076542, 0.076542, 0.073402, 0.028107, 0.049374, 0.044297, 0.021816, 0.019401, 0.020522, 0.030611, 0.0198, 0.018415, 0.023963, 0.024393, 0.021381, 0.028107, 0.022667, 0.023963, 0.014783, 0.016257, 0.021381, 0.030003, 0.019401, 0.011518, 0.025762, 0.016021, 0.009728, 0.019109, 0.016021, 0.026338, 0.026338, 0.040537, 0.049374, 0.045352, 0.045352, 0.081712, 0.102787, 0.137348, 0.137348, 0.170161, 0.191378, 0.144935, 0.106997, 0.167087, 0.222385, 0.185198, 0.185198, 0.196879, 0.100716, 0.071867, 0.071867, 0.083462, 0.083462, 0.134866, 0.11371, 0.137348, 0.078022, 0.085092, 0.078022, 0.147574, 0.10481, 0.047319, 0.10481, 0.10481, 0.100716, 0.142424, 0.120615, 0.120615, 0.194234, 0.281712, 0.339168, 0.342579, 0.232838, 0.200174, 0.225814, 0.170161, 0.17593, 0.182256, 0.147574, 0.125101, 0.109221, 0.203355, 0.291804, 0.170161, 0.170161, 0.10481, 0.05306, 0.0704, 0.120615, 0.125101, 0.132295, 0.132295, 0.129801, 0.209395, 0.21291, 0.098513, 0.142424, 0.081712, 0.137348, 0.161087, 0.122885, 0.06184, 0.06184, 0.050641, 0.098513, 0.132295, 0.134866, 0.118441, 0.090864, 0.090864, 0.071867, 0.043307, 0.034884, 0.020876, 0.020165, 0.020522, 0.023963, 0.030611, 0.056825, 0.064632, 0.054297, 0.060549, 0.073402, 0.064632, 0.078022, 0.069024, 0.06184, 0.129801, 0.129801, 0.167087, 0.144935, 0.170161, 0.15284, 0.219301, 0.328603, 0.26085, 0.291804, 0.374039, 0.374039, 0.36309, 0.342579, 0.380708, 0.352862, 0.450668, 0.418646, 0.390993, 0.359901, 0.278302, 0.158265, 0.257454, 0.158265, 0.129801, 0.079919, 0.144935, 0.15008, 0.139895, 0.194234, 0.209395, 0.134866, 0.106997, 0.118441, 0.118441, 0.118441, 0.203355, 0.200174, 0.155435, 0.200174, 0.229226, 0.243554, 0.342579, 0.359901, 0.494003, 0.465241, 0.557691, 0.454136, 0.444081, 0.346032, 0.356642, 0.377384, 0.483068, 0.444081, 0.387226, 0.387226, 0.342579, 0.247041, 0.155435, 0.243554, 0.232838, 0.158265, 0.219301, 0.219301, 0.17593, 0.122885, 0.219301, 0.158265, 0.161087, 0.100716, 0.11371, 0.120615, 0.081712, 0.083462, 0.10481, 0.088832, 0.088832, 0.120615, 0.200174, 0.318242, 0.232838, 0.167087, 0.15008, 0.127496, 0.127496, 0.170161, 0.209395, 0.21291, 0.216401, 0.236433, 0.318242, 0.387226, 0.366687, 0.414856, 0.295083, 0.339168, 0.377384, 0.394753, 0.41194, 0.335645, 0.278302, 0.321458, 0.356642, 0.436924, 0.483068, 0.486429, 0.374039, 0.332115, 0.232838, 0.268042, 0.243554, 0.21291, 0.232838, 0.15284, 0.139895, 0.203355, 0.127496, 0.147574, 0.15008, 0.127496, 0.17593, 0.127496, 0.132295, 0.098513, 0.096677, 0.071867, 0.074921, 0.125101, 0.15284, 0.191378, 0.216401, 0.31487, 0.268042, 0.281712, 0.40511, 0.301917, 0.257454, 0.275179, 0.275179, 0.268042, 0.268042, 0.264545, 0.291804, 0.328603, 0.408655, 0.440853, 0.36309, 0.311707, 0.222385, 0.191378, 0.232838, 0.173081, 0.173081, 0.216401, 0.161087, 0.116183, 0.132295, 0.167087, 0.225814, 0.247041, 0.247041, 0.247041, 0.219301, 0.203355, 0.191378, 0.200174, 0.232838, 0.349426, 0.384043, 0.40511, 0.450668, 0.436924, 0.418646, 0.444081, 0.486429, 0.517562, 0.517562, 0.642678, 0.699094, 0.728858, 0.720929, 0.712013, 0.618285, 0.657645, 0.720929, 0.685117, 0.716283, 0.632174, 0.58069, 0.58069, 0.675549, 0.653063, 0.541878, 0.517562, 0.505461, 0.42561, 0.394753, 0.42561, 0.42561, 0.418646, 0.398279, 0.384043, 0.308712, 0.291804, 0.264545, 0.232838, 0.281712, 0.15284, 0.116183, 0.116183, 0.098513, 0.066181, 0.073402, 0.120615, 0.127496, 0.122885, 0.11371, 0.132295, 0.144935, 0.137348, 0.081712, 0.081712, 0.081712, 0.120615, 0.219301, 0.173081, 0.164327, 0.161087, 0.271506, 0.324872, 0.349426, 0.384043, 0.458154, 0.36309, 0.356642, 0.472492, 0.465241, 0.483068, 0.494003, 0.483068, 0.384043, 0.483068, 0.494003, 0.51388, 0.509769, 0.359901, 0.332115, 0.384043, 0.401658, 0.398279, 0.335645, 0.352862, 0.31487, 0.284882, 0.275179, 0.291804, 0.196879, 0.129801, 0.196879, 0.203355, 0.200174, 0.288399, 0.196879, 0.134866, 0.127496, 0.083462, 0.100716, 0.209395, 0.271506, 0.179055, 0.109221, 0.15284, 0.118441, 0.116183, 0.109221, 0.164327, 0.118441, 0.167087, 0.236433, 0.167087, 0.10481], '')</t>
  </si>
  <si>
    <t>[271, 400, 401, 402, 403, 404, 405, 406, 407, 408, 409, 410, 411, 412, 413, 414, 415, 416, 417, 418, 419, 468, 469]</t>
  </si>
  <si>
    <t xml:space="preserve">F5RTZ8|F5RTZ8_9ENTR Acyl-CoA thioester hydrolase YbgC OS=Enterobacter hormaechei ATCC 49162 </t>
  </si>
  <si>
    <t>([0.144935, 0.15284, 0.109221, 0.118441, 0.067594, 0.094817, 0.076542, 0.102787, 0.076542, 0.094817, 0.098513, 0.076542, 0.073402, 0.116183, 0.120615, 0.134866, 0.225814, 0.25031, 0.25406, 0.339168, 0.390993, 0.461924, 0.51388, 0.622677, 0.570702, 0.666105, 0.699094, 0.775545, 0.779859, 0.827927, 0.827927, 0.862302, 0.93079, 0.879233, 0.808535, 0.801317, 0.728858, 0.720929, 0.724957, 0.661982, 0.63748, 0.613573, 0.490133, 0.472492, 0.461924, 0.490133, 0.534167, 0.40511, 0.30533, 0.298791, 0.298791, 0.264545, 0.275179, 0.275179, 0.366687, 0.41194, 0.384043, 0.444081, 0.335645, 0.318242, 0.377384, 0.380708, 0.36309, 0.384043, 0.390993, 0.308712, 0.366687, 0.356642, 0.461924, 0.613573, 0.63748, 0.541878, 0.517562, 0.433034, 0.40511, 0.418646, 0.418646, 0.450668, 0.390993, 0.497853, 0.494003, 0.401658, 0.408655, 0.414856, 0.505461, 0.490133, 0.486429, 0.472492, 0.444081, 0.398279, 0.308712, 0.30533, 0.377384, 0.408655, 0.387226, 0.390993, 0.359901, 0.390993, 0.387226, 0.384043, 0.366687, 0.370445, 0.444081, 0.346032, 0.264545, 0.232838, 0.164327, 0.170161, 0.182256, 0.209395, 0.26085, 0.229226, 0.236433, 0.268042, 0.301917, 0.321458, 0.229226, 0.179055, 0.200174, 0.179055, 0.182256, 0.209395, 0.203355, 0.191378, 0.200174, 0.281712, 0.229226, 0.216401, 0.288399, 0.185198, 0.185198, 0.185198, 0.271506, 0.219301, 0.164327, 0.17593, 0.173081, 0.25406, 0.229226, 0.200174, 0.155435, 0.155435, 0.083462, 0.090864, 0.090864, 0.161087, 0.098513, 0.164327, 0.25406, 0.257454, 0.339168, 0.26085, 0.247041, 0.25406, 0.206376, 0.203355, 0.200174, 0.291804, 0.264545, 0.346032, 0.346032, 0.342579, 0.332115, 0.450668, 0.433034, 0.433034, 0.447574, 0.505461, 0.401658, 0.31487, 0.275179, 0.17593, 0.264545, 0.271506, 0.191378, 0.275179, 0.339168, 0.324872, 0.301917, 0.298791, 0.271506, 0.275179, 0.275179, 0.308712, 0.21291, 0.179055, 0.122885, 0.100716, 0.100716, 0.11371, 0.102787, 0.076542, 0.137348, 0.132295, 0.129801, 0.203355, 0.194234, 0.125101, 0.132295, 0.081712, 0.100716, 0.127496, 0.078022, 0.132295, 0.081712, 0.122885, 0.161087, 0.232838, 0.164327, 0.191378, 0.26085, 0.356642, 0.380708, 0.390993, 0.356642, 0.342579, 0.342579, 0.346032, 0.433034, 0.394753, 0.41194, 0.377384, 0.284882, 0.366687, 0.356642, 0.454136, 0.444081, 0.444081, 0.436924, 0.450668, 0.458154, 0.36309, 0.377384, 0.454136, 0.377384, 0.418646, 0.339168, 0.25031, 0.243554, 0.239899, 0.278302, 0.352862, 0.384043, 0.366687, 0.268042, 0.209395, 0.206376, 0.219301, 0.209395, 0.209395, 0.209395, 0.209395, 0.301917, 0.295083, 0.203355, 0.271506, 0.271506, 0.366687, 0.450668, 0.374039, 0.374039, 0.370445, 0.36309, 0.281712, 0.318242, 0.418646, 0.494003, 0.486429, 0.387226, 0.324872, 0.342579, 0.401658, 0.408655, 0.328603, 0.335645, 0.384043, 0.31487, 0.298791, 0.284882, 0.284882, 0.36309, 0.328603, 0.264545, 0.203355, 0.185198, 0.26085, 0.268042, 0.26085, 0.275179, 0.264545, 0.328603, 0.257454, 0.200174, 0.203355, 0.268042, 0.26085, 0.298791, 0.366687, 0.380708, 0.394753, 0.390993, 0.318242, 0.291804, 0.257454, 0.291804, 0.4292, 0.387226, 0.377384, 0.384043, 0.370445, 0.483068, 0.40511, 0.366687, 0.352862, 0.339168, 0.247041, 0.17593, 0.15284, 0.10481, 0.109221, 0.098513, 0.100716, 0.086953, 0.127496, 0.182256, 0.182256, 0.15008, 0.179055, 0.173081, 0.120615, 0.10481, 0.102787, 0.102787, 0.170161, 0.239899, 0.239899, 0.26085, 0.339168, 0.308712, 0.374039, 0.359901, 0.335645, 0.339168, 0.447574, 0.444081, 0.480142, 0.447574, 0.390993, 0.308712, 0.311707, 0.380708, 0.40511, 0.339168, 0.335645, 0.349426, 0.359901, 0.36309, 0.339168, 0.342579, 0.366687, 0.332115, 0.328603, 0.390993, 0.301917, 0.264545, 0.275179, 0.239899, 0.268042, 0.247041, 0.318242, 0.31487, 0.30533, 0.339168, 0.298791, 0.374039, 0.359901, 0.359901, 0.366687, 0.465241, 0.458154, 0.433034, 0.468512, 0.486429, 0.447574, 0.553315, 0.608892, 0.521092, 0.56648, 0.604312, 0.724957, 0.626927, 0.653063, 0.671169, 0.585406, 0.733139, 0.608892, 0.626927, 0.608892, 0.557691, 0.468512, 0.476583, 0.450668, 0.450668, 0.454136, 0.458154, 0.444081, 0.356642, 0.414856, 0.401658, 0.398279, 0.328603, 0.342579, 0.30533, 0.30533, 0.366687, 0.352862, 0.465241, 0.433034, 0.414856, 0.436924, 0.521092, 0.483068, 0.608892, 0.562014, 0.521092, 0.494003, 0.468512], '')</t>
  </si>
  <si>
    <t>[22, 23, 24, 25, 26, 27, 28, 29, 30, 31, 32, 33, 34, 35, 36, 37, 38, 39, 40, 41, 46, 69, 70, 71, 72, 84, 167, 384, 385, 386, 387, 388, 389, 390, 391, 392, 393, 394, 395, 396, 397, 398, 420, 422, 423, 424]</t>
  </si>
  <si>
    <t xml:space="preserve">F5RTZ9|F5RTZ9_9ENTR 6-phosphogluconolactonase OS=Enterobacter hormaechei ATCC 49162 </t>
  </si>
  <si>
    <t>([0.450668, 0.476583, 0.51388, 0.549308, 0.436924, 0.458154, 0.394753, 0.301917, 0.328603, 0.271506, 0.308712, 0.352862, 0.377384, 0.370445, 0.36309, 0.346032, 0.444081, 0.359901, 0.324872, 0.335645, 0.25031, 0.17593, 0.191378, 0.132295, 0.147574, 0.222385, 0.229226, 0.232838, 0.339168, 0.36309, 0.408655, 0.332115, 0.268042, 0.247041, 0.275179, 0.288399, 0.36309, 0.352862, 0.328603, 0.318242, 0.229226, 0.229226, 0.295083, 0.21291, 0.278302, 0.278302, 0.291804, 0.182256, 0.236433, 0.173081, 0.098513, 0.102787, 0.086953, 0.125101, 0.074921, 0.06312, 0.069024, 0.078022, 0.085092, 0.15284, 0.194234, 0.196879, 0.264545, 0.182256, 0.247041, 0.222385, 0.21291, 0.173081, 0.25031, 0.182256, 0.268042, 0.342579, 0.366687, 0.483068, 0.490133, 0.59917, 0.5017, 0.468512, 0.461924, 0.461924, 0.461924, 0.483068, 0.575842, 0.585406, 0.553315, 0.458154, 0.377384, 0.356642, 0.387226, 0.41194, 0.401658, 0.387226, 0.356642, 0.36309, 0.257454, 0.18812, 0.18812, 0.203355, 0.21291, 0.203355, 0.127496, 0.139895, 0.155435, 0.155435, 0.090864, 0.185198, 0.203355, 0.324872, 0.332115, 0.271506, 0.288399, 0.308712, 0.236433, 0.284882, 0.281712, 0.281712, 0.36309, 0.366687, 0.346032, 0.339168, 0.339168, 0.387226, 0.380708, 0.284882, 0.281712, 0.394753, 0.380708, 0.454136, 0.433034, 0.433034, 0.418646, 0.308712, 0.311707, 0.401658, 0.356642, 0.278302, 0.346032, 0.339168, 0.349426, 0.4292, 0.352862, 0.264545, 0.216401, 0.122885, 0.191378, 0.129801, 0.109221, 0.109221, 0.109221, 0.111485, 0.106997, 0.106997, 0.132295, 0.158265, 0.144935, 0.164327, 0.264545, 0.243554, 0.25406, 0.185198, 0.191378, 0.271506, 0.30533, 0.401658, 0.51388, 0.480142, 0.570702, 0.618285, 0.59508, 0.570702, 0.534167, 0.476583, 0.450668, 0.505461, 0.570702, 0.56648, 0.585406, 0.562014, 0.494003, 0.447574, 0.418646, 0.356642, 0.295083, 0.359901, 0.356642, 0.281712, 0.311707, 0.308712, 0.278302, 0.222385, 0.239899, 0.21291, 0.182256, 0.298791, 0.222385, 0.203355, 0.206376, 0.225814, 0.225814, 0.311707, 0.346032, 0.346032, 0.4292, 0.401658, 0.332115, 0.321458, 0.40511, 0.31487, 0.332115, 0.301917, 0.324872, 0.342579, 0.377384, 0.483068, 0.359901, 0.436924, 0.440853, 0.4292, 0.398279, 0.295083, 0.268042, 0.229226, 0.324872, 0.222385, 0.308712, 0.284882, 0.281712, 0.30533, 0.394753, 0.380708, 0.41194, 0.447574, 0.335645, 0.275179, 0.232838, 0.257454, 0.275179, 0.257454, 0.257454, 0.257454, 0.349426, 0.298791, 0.239899, 0.232838, 0.25406, 0.158265, 0.232838, 0.173081, 0.147574, 0.15284, 0.164327, 0.170161, 0.167087, 0.185198, 0.194234, 0.194234, 0.21291, 0.216401, 0.219301, 0.127496, 0.134866, 0.158265, 0.232838, 0.332115, 0.332115, 0.40511, 0.545602, 0.545602, 0.626927, 0.490133, 0.483068, 0.401658, 0.414856, 0.414856, 0.476583, 0.562014, 0.59014, 0.553315, 0.444081, 0.359901, 0.440853, 0.40511, 0.377384, 0.380708, 0.356642, 0.346032, 0.335645, 0.30533, 0.225814, 0.203355, 0.229226, 0.139895, 0.209395, 0.129801, 0.127496, 0.129801, 0.090864, 0.100716, 0.161087, 0.161087, 0.161087, 0.200174, 0.243554, 0.239899, 0.229226, 0.236433, 0.155435, 0.134866, 0.096677, 0.15008, 0.182256, 0.26085, 0.380708, 0.321458, 0.308712, 0.25406, 0.194234, 0.17593, 0.17593, 0.15008, 0.225814, 0.288399, 0.239899, 0.191378, 0.167087, 0.134866, 0.106997, 0.173081, 0.170161, 0.225814, 0.179055], '')</t>
  </si>
  <si>
    <t>[2, 3, 75, 76, 82, 83, 84, 164, 166, 167, 168, 169, 170, 173, 174, 175, 176, 177, 266, 267, 268, 275, 276, 277]</t>
  </si>
  <si>
    <t xml:space="preserve">F5RU02|F5RU02_9ENTR Molybdenum transport system permease OS=Enterobacter hormaechei ATCC 49162 </t>
  </si>
  <si>
    <t>([0.013016, 0.007645, 0.005318, 0.006619, 0.004899, 0.006245, 0.005378, 0.006421, 0.007555, 0.005992, 0.006142, 0.005623, 0.007259, 0.007315, 0.006894, 0.004483, 0.004483, 0.002623, 0.00389, 0.00292, 0.002155, 0.001748, 0.002349, 0.002366, 0.001623, 0.001687, 0.001267, 0.001675, 0.001288, 0.001335, 0.001211, 0.001533, 0.002155, 0.002503, 0.003212, 0.00231, 0.002327, 0.002194, 0.003431, 0.002529, 0.002366, 0.00359, 0.00389, 0.004775, 0.004775, 0.00515, 0.005086, 0.007422, 0.008525, 0.008624, 0.006194, 0.007495, 0.006795, 0.004646, 0.003298, 0.002606, 0.002623, 0.002555, 0.00246, 0.002078, 0.002727, 0.00389, 0.003963, 0.005734, 0.003431, 0.003366, 0.004414, 0.006701, 0.004388, 0.00283, 0.002606, 0.003607, 0.003431, 0.00225, 0.003276, 0.003298, 0.004736, 0.004414, 0.005623, 0.003804, 0.004431, 0.003212, 0.003246, 0.003298, 0.00283, 0.003461, 0.00359, 0.003177, 0.002581, 0.003276, 0.003512, 0.004247, 0.003997, 0.003757, 0.006245, 0.004431, 0.005318, 0.00389, 0.005992, 0.005992, 0.006245, 0.006421, 0.006374, 0.00558, 0.003924, 0.004689, 0.006142, 0.006533, 0.00777, 0.005992, 0.006701, 0.006142, 0.007877, 0.008156, 0.011669, 0.008804, 0.014075, 0.020165, 0.017797, 0.017797, 0.018106, 0.038042, 0.038042, 0.038858, 0.051831, 0.064632, 0.024393, 0.013821, 0.023963, 0.01227, 0.025762, 0.014315, 0.033407, 0.015694, 0.016257, 0.011518, 0.016826, 0.017138, 0.009483, 0.009483, 0.007091, 0.008276, 0.008624, 0.006533, 0.006567, 0.005872, 0.005011, 0.006567, 0.009401, 0.008895, 0.009096, 0.008723, 0.015078, 0.00777, 0.011669, 0.009401, 0.016528, 0.008895, 0.009294, 0.009015, 0.010131, 0.014586, 0.015694, 0.009015, 0.014783, 0.026892, 0.03976, 0.098513, 0.122885, 0.132295, 0.0704, 0.161087, 0.158265, 0.11371, 0.179055, 0.098513, 0.134866, 0.067594, 0.067594, 0.066181, 0.15008, 0.25031, 0.257454, 0.243554, 0.377384, 0.346032, 0.30533, 0.243554, 0.194234, 0.200174, 0.109221, 0.15008, 0.067594, 0.034884, 0.045352, 0.030003, 0.037156, 0.019109, 0.028107, 0.029376, 0.018106, 0.016826, 0.009294, 0.006701, 0.005318, 0.004976, 0.005318, 0.004483, 0.003804, 0.003821, 0.003804, 0.003821, 0.004431, 0.006142, 0.009401, 0.009483, 0.012491, 0.018787, 0.032677, 0.050641, 0.078022, 0.106997, 0.086953, 0.139895, 0.219301, 0.291804, 0.268042, 0.200174, 0.328603, 0.483068], '')</t>
  </si>
  <si>
    <t xml:space="preserve">F5RU04|F5RU04_9ENTR Multidrug efflux pump accessory protein AcrZ OS=Enterobacter hormaechei ATCC 49162 </t>
  </si>
  <si>
    <t>([0.003246, 0.002761, 0.002276, 0.00246, 0.00225, 0.003366, 0.003053, 0.002727, 0.00292, 0.003212, 0.002705, 0.002327, 0.002349, 0.002211, 0.002662, 0.002606, 0.001778, 0.001748, 0.001743, 0.002366, 0.003671, 0.003177, 0.002727, 0.004135, 0.003671, 0.003341, 0.003053, 0.004208, 0.003864, 0.004431, 0.005086, 0.007422, 0.011669, 0.022306, 0.023087, 0.035586, 0.078022, 0.15284, 0.161087, 0.275179, 0.257454, 0.21291, 0.295083, 0.436924, 0.398279, 0.51388, 0.754692, 0.745909, 0.703578, 0.924947], '')</t>
  </si>
  <si>
    <t>[45, 46, 47, 48, 49]</t>
  </si>
  <si>
    <t xml:space="preserve">F5RU07|F5RU07_9ENTR UDP-glucose 4-epimerase OS=Enterobacter hormaechei ATCC 49162 </t>
  </si>
  <si>
    <t>([0.006421, 0.010131, 0.015078, 0.023963, 0.024393, 0.034068, 0.027463, 0.020876, 0.018106, 0.024393, 0.031287, 0.038858, 0.069024, 0.125101, 0.122885, 0.122885, 0.118441, 0.111485, 0.191378, 0.200174, 0.216401, 0.194234, 0.182256, 0.11371, 0.060549, 0.081712, 0.081712, 0.118441, 0.18812, 0.26085, 0.18812, 0.134866, 0.078022, 0.044297, 0.048328, 0.092881, 0.098513, 0.064632, 0.0704, 0.067594, 0.06312, 0.100716, 0.147574, 0.094817, 0.094817, 0.182256, 0.122885, 0.071867, 0.081712, 0.083462, 0.045352, 0.0704, 0.106997, 0.17593, 0.271506, 0.288399, 0.281712, 0.26085, 0.264545, 0.271506, 0.271506, 0.281712, 0.191378, 0.196879, 0.278302, 0.384043, 0.321458, 0.308712, 0.359901, 0.346032, 0.359901, 0.356642, 0.275179, 0.281712, 0.295083, 0.288399, 0.229226, 0.144935, 0.26085, 0.332115, 0.247041, 0.164327, 0.155435, 0.139895, 0.11371, 0.106997, 0.055536, 0.067594, 0.092881, 0.078022, 0.074921, 0.076542, 0.127496, 0.139895, 0.116183, 0.10481, 0.122885, 0.092881, 0.170161, 0.094817, 0.05306, 0.090864, 0.164327, 0.173081, 0.21291, 0.26085, 0.26085, 0.352862, 0.275179, 0.311707, 0.301917, 0.216401, 0.200174, 0.17593, 0.196879, 0.232838, 0.206376, 0.155435, 0.239899, 0.164327, 0.239899, 0.342579, 0.219301, 0.134866, 0.067594, 0.100716, 0.092881, 0.092881, 0.074921, 0.125101, 0.083462, 0.079919, 0.132295, 0.144935, 0.182256, 0.247041, 0.236433, 0.185198, 0.239899, 0.15008, 0.15284, 0.173081, 0.161087, 0.161087, 0.271506, 0.384043, 0.384043, 0.390993, 0.422041, 0.468512, 0.461924, 0.570702, 0.56648, 0.56648, 0.541878, 0.529623, 0.490133, 0.414856, 0.454136, 0.359901, 0.472492, 0.562014, 0.444081, 0.36309, 0.480142, 0.468512, 0.377384, 0.390993, 0.380708, 0.321458, 0.321458, 0.349426, 0.342579, 0.328603, 0.332115, 0.247041, 0.21291, 0.147574, 0.147574, 0.191378, 0.167087, 0.079919, 0.079919, 0.15284, 0.164327, 0.155435, 0.120615, 0.18812, 0.200174, 0.203355, 0.229226, 0.232838, 0.164327, 0.144935, 0.25406, 0.268042, 0.384043, 0.433034, 0.517562, 0.509769, 0.534167, 0.671169, 0.819762, 0.712013, 0.604312, 0.733139, 0.613573, 0.541878, 0.5017, 0.486429, 0.422041, 0.394753, 0.31487, 0.36309, 0.370445, 0.352862, 0.356642, 0.328603, 0.239899, 0.21291, 0.216401, 0.111485, 0.102787, 0.102787, 0.173081, 0.139895, 0.139895, 0.222385, 0.328603, 0.377384, 0.359901, 0.4292, 0.461924, 0.465241, 0.465241, 0.476583, 0.380708, 0.278302, 0.281712, 0.301917, 0.284882, 0.384043, 0.414856, 0.387226, 0.390993, 0.377384, 0.468512, 0.380708, 0.352862, 0.308712, 0.247041, 0.264545, 0.275179, 0.200174, 0.232838, 0.247041, 0.229226, 0.349426, 0.433034, 0.370445, 0.4292, 0.394753, 0.284882, 0.370445, 0.318242, 0.30533, 0.281712, 0.281712, 0.257454, 0.284882, 0.308712, 0.352862, 0.281712, 0.191378, 0.278302, 0.243554, 0.17593, 0.191378, 0.144935, 0.081712, 0.116183, 0.11371, 0.155435, 0.179055, 0.167087, 0.236433, 0.264545, 0.232838, 0.243554, 0.232838, 0.232838, 0.144935, 0.127496, 0.196879, 0.271506, 0.257454, 0.328603, 0.384043, 0.384043, 0.332115, 0.461924, 0.433034, 0.346032, 0.275179, 0.31487, 0.321458, 0.298791, 0.271506, 0.324872, 0.288399, 0.387226, 0.384043, 0.505461, 0.454136, 0.436924, 0.342579, 0.339168, 0.271506, 0.271506, 0.257454, 0.335645, 0.232838, 0.271506, 0.377384, 0.42561, 0.4292, 0.436924, 0.476583, 0.472492, 0.384043, 0.41194, 0.308712, 0.324872, 0.308712, 0.380708, 0.366687, 0.490133, 0.509769, 0.58069, 0.468512, 0.5017, 0.51388, 0.59508, 0.562014, 0.525368, 0.575842, 0.59917, 0.549308, 0.51388, 0.486429, 0.661982, 0.626927], '')</t>
  </si>
  <si>
    <t>[151, 152, 153, 154, 155, 161, 198, 199, 200, 201, 202, 203, 204, 205, 206, 207, 208, 312, 337, 338, 340, 341, 342, 343, 344, 345, 346, 347, 348, 350, 351]</t>
  </si>
  <si>
    <t xml:space="preserve">F5RU08|F5RU08_9ENTR Galactose-1-phosphate uridylyltransferase OS=Enterobacter hormaechei ATCC 49162 </t>
  </si>
  <si>
    <t>([0.666105, 0.690604, 0.707965, 0.545602, 0.585406, 0.653063, 0.56648, 0.58069, 0.608892, 0.653063, 0.541878, 0.505461, 0.447574, 0.40511, 0.490133, 0.509769, 0.476583, 0.521092, 0.494003, 0.490133, 0.461924, 0.497853, 0.401658, 0.414856, 0.517562, 0.490133, 0.476583, 0.557691, 0.562014, 0.59014, 0.541878, 0.657645, 0.745909, 0.805026, 0.791621, 0.819762, 0.805026, 0.805026, 0.81615, 0.859585, 0.871313, 0.775545, 0.626927, 0.671169, 0.529623, 0.549308, 0.58069, 0.570702, 0.557691, 0.557691, 0.472492, 0.486429, 0.5017, 0.497853, 0.490133, 0.570702, 0.570702, 0.56648, 0.472492, 0.461924, 0.444081, 0.433034, 0.436924, 0.483068, 0.447574, 0.549308, 0.529623, 0.538167, 0.4292, 0.41194, 0.398279, 0.387226, 0.359901, 0.356642, 0.359901, 0.366687, 0.380708, 0.366687, 0.339168, 0.454136, 0.468512, 0.458154, 0.454136, 0.56648, 0.666105, 0.707965, 0.671169, 0.653063, 0.517562, 0.653063, 0.666105, 0.666105, 0.741537, 0.779859, 0.779859, 0.759478, 0.754692, 0.661982, 0.557691, 0.472492, 0.352862, 0.335645, 0.366687, 0.380708, 0.370445, 0.339168, 0.390993, 0.418646, 0.356642, 0.483068, 0.483068, 0.422041, 0.433034, 0.387226, 0.398279, 0.377384, 0.318242, 0.311707, 0.377384, 0.390993, 0.436924, 0.534167, 0.541878, 0.418646, 0.414856, 0.418646, 0.433034, 0.444081, 0.422041, 0.505461, 0.40511, 0.394753, 0.468512, 0.476583, 0.4292, 0.440853, 0.366687, 0.377384, 0.398279, 0.324872, 0.278302, 0.342579, 0.349426, 0.339168, 0.433034, 0.401658, 0.377384, 0.332115, 0.335645, 0.278302, 0.257454, 0.335645, 0.359901, 0.346032, 0.374039, 0.461924, 0.436924, 0.549308, 0.517562, 0.401658, 0.4292, 0.549308, 0.525368, 0.401658, 0.339168, 0.359901, 0.394753, 0.4292, 0.440853, 0.454136, 0.534167, 0.557691, 0.557691, 0.517562, 0.440853, 0.422041, 0.422041, 0.394753, 0.295083, 0.271506, 0.370445, 0.41194, 0.408655, 0.418646, 0.525368, 0.657645, 0.56648, 0.468512, 0.390993, 0.42561, 0.311707, 0.321458, 0.31487, 0.295083, 0.318242, 0.311707, 0.278302, 0.298791, 0.321458, 0.40511, 0.505461, 0.505461, 0.4292, 0.356642, 0.366687, 0.377384, 0.324872, 0.356642, 0.324872, 0.30533, 0.271506, 0.30533, 0.239899, 0.257454, 0.173081, 0.088832, 0.122885, 0.122885, 0.060549, 0.0704, 0.036378, 0.042364, 0.042364, 0.038042, 0.034068, 0.0198, 0.022667, 0.025762, 0.022667, 0.042364, 0.047319, 0.059222, 0.083462, 0.073402, 0.06312, 0.120615, 0.137348, 0.167087, 0.200174, 0.278302, 0.26085, 0.36309, 0.356642, 0.366687, 0.36309, 0.414856, 0.414856, 0.36309, 0.288399, 0.311707, 0.311707, 0.295083, 0.288399, 0.291804, 0.366687, 0.268042, 0.268042, 0.359901, 0.268042, 0.15284, 0.182256, 0.120615, 0.122885, 0.056825, 0.064632, 0.059222, 0.067594, 0.083462, 0.096677, 0.076542, 0.078022, 0.079919, 0.109221, 0.125101, 0.06312, 0.071867, 0.129801, 0.132295, 0.134866, 0.21291, 0.335645, 0.321458, 0.278302, 0.291804, 0.321458, 0.288399, 0.352862, 0.352862, 0.281712, 0.18812, 0.328603, 0.356642, 0.275179, 0.219301, 0.185198, 0.295083, 0.25406, 0.25406, 0.179055, 0.158265, 0.144935, 0.069024, 0.051831, 0.0704, 0.066181, 0.059222, 0.066181, 0.058088, 0.034068, 0.059222, 0.116183, 0.100716, 0.088832, 0.139895, 0.219301, 0.15008, 0.158265, 0.158265, 0.167087, 0.239899, 0.219301, 0.196879, 0.328603, 0.374039, 0.359901, 0.356642, 0.433034, 0.356642, 0.40511, 0.5017, 0.465241, 0.450668, 0.352862, 0.339168, 0.359901, 0.349426, 0.433034, 0.366687, 0.377384, 0.339168, 0.301917, 0.308712, 0.311707, 0.26085, 0.225814, 0.311707, 0.278302, 0.278302], '')</t>
  </si>
  <si>
    <t>[0, 1, 2, 3, 4, 5, 6, 7, 8, 9, 10, 11, 15, 17, 24, 27, 28, 29, 30, 31, 32, 33, 34, 35, 36, 37, 38, 39, 40, 41, 42, 43, 44, 45, 46, 47, 48, 49, 52, 55, 56, 57, 65, 66, 67, 83, 84, 85, 86, 87, 88, 89, 90, 91, 92, 93, 94, 95, 96, 97, 98, 121, 122, 129, 157, 158, 161, 162, 170, 171, 172, 173, 184, 185, 186, 200, 201, 329]</t>
  </si>
  <si>
    <t xml:space="preserve">F5RU10|F5RU10_9ENTR Aldose 1-epimerase OS=Enterobacter hormaechei ATCC 49162 </t>
  </si>
  <si>
    <t>([0.613573, 0.632174, 0.494003, 0.58069, 0.450668, 0.468512, 0.390993, 0.321458, 0.352862, 0.291804, 0.31487, 0.36309, 0.444081, 0.401658, 0.384043, 0.339168, 0.247041, 0.179055, 0.257454, 0.209395, 0.15008, 0.15008, 0.079919, 0.127496, 0.086953, 0.15008, 0.100716, 0.098513, 0.15008, 0.125101, 0.182256, 0.134866, 0.15284, 0.125101, 0.173081, 0.185198, 0.219301, 0.278302, 0.278302, 0.268042, 0.36309, 0.408655, 0.318242, 0.352862, 0.352862, 0.31487, 0.284882, 0.356642, 0.472492, 0.494003, 0.541878, 0.450668, 0.4292, 0.41194, 0.461924, 0.433034, 0.390993, 0.291804, 0.219301, 0.284882, 0.26085, 0.236433, 0.155435, 0.225814, 0.295083, 0.209395, 0.247041, 0.281712, 0.281712, 0.167087, 0.132295, 0.120615, 0.185198, 0.264545, 0.15284, 0.147574, 0.092881, 0.116183, 0.194234, 0.209395, 0.222385, 0.173081, 0.173081, 0.179055, 0.120615, 0.120615, 0.18812, 0.222385, 0.21291, 0.232838, 0.328603, 0.366687, 0.295083, 0.298791, 0.301917, 0.401658, 0.433034, 0.534167, 0.521092, 0.408655, 0.483068, 0.458154, 0.549308, 0.549308, 0.517562, 0.608892, 0.505461, 0.444081, 0.444081, 0.454136, 0.447574, 0.450668, 0.436924, 0.541878, 0.472492, 0.370445, 0.271506, 0.232838, 0.15008, 0.158265, 0.25406, 0.170161, 0.185198, 0.18812, 0.200174, 0.311707, 0.318242, 0.30533, 0.398279, 0.387226, 0.387226, 0.301917, 0.295083, 0.268042, 0.25406, 0.288399, 0.384043, 0.384043, 0.387226, 0.387226, 0.377384, 0.394753, 0.486429, 0.486429, 0.483068, 0.390993, 0.352862, 0.271506, 0.387226, 0.275179, 0.271506, 0.229226, 0.308712, 0.243554, 0.281712, 0.271506, 0.335645, 0.268042, 0.40511, 0.339168, 0.433034, 0.352862, 0.339168, 0.342579, 0.328603, 0.308712, 0.308712, 0.232838, 0.324872, 0.232838, 0.324872, 0.328603, 0.370445, 0.380708, 0.447574, 0.447574, 0.390993, 0.352862, 0.418646, 0.384043, 0.436924, 0.346032, 0.436924, 0.356642, 0.271506, 0.247041, 0.281712, 0.339168, 0.356642, 0.271506, 0.380708, 0.308712, 0.318242, 0.318242, 0.271506, 0.271506, 0.182256, 0.278302, 0.194234, 0.209395, 0.209395, 0.15008, 0.209395, 0.229226, 0.247041, 0.31487, 0.339168, 0.342579, 0.36309, 0.339168, 0.4292, 0.288399, 0.342579, 0.346032, 0.36309, 0.394753, 0.390993, 0.394753, 0.332115, 0.433034, 0.436924, 0.332115, 0.342579, 0.346032, 0.324872, 0.40511, 0.422041, 0.436924, 0.418646, 0.41194, 0.458154, 0.436924, 0.553315, 0.465241, 0.465241, 0.4292, 0.41194, 0.30533, 0.311707, 0.264545, 0.264545, 0.222385, 0.31487, 0.387226, 0.408655, 0.31487, 0.298791, 0.295083, 0.311707, 0.288399, 0.275179, 0.346032, 0.295083, 0.194234, 0.275179, 0.232838, 0.25031, 0.298791, 0.394753, 0.390993, 0.480142, 0.422041, 0.450668, 0.398279, 0.308712, 0.295083, 0.374039, 0.352862, 0.370445, 0.31487, 0.271506, 0.308712, 0.191378, 0.170161, 0.26085, 0.268042, 0.308712, 0.18812, 0.116183, 0.132295, 0.196879, 0.18812, 0.232838, 0.203355, 0.26085, 0.370445, 0.36309, 0.377384, 0.377384, 0.26085, 0.281712, 0.328603, 0.216401, 0.332115, 0.42561, 0.352862, 0.324872, 0.239899, 0.36309, 0.436924, 0.433034, 0.324872, 0.25031, 0.278302, 0.318242, 0.318242, 0.324872, 0.342579, 0.321458, 0.377384, 0.486429, 0.384043, 0.444081, 0.56648, 0.59014, 0.604312, 0.608892, 0.557691, 0.557691, 0.529623, 0.570702, 0.549308, 0.720929, 0.808535, 0.666105, 0.562014, 0.56648, 0.461924, 0.450668, 0.476583, 0.349426, 0.324872, 0.321458, 0.21291, 0.229226, 0.194234, 0.158265, 0.196879, 0.232838, 0.284882, 0.264545, 0.194234, 0.158265, 0.10481, 0.071867, 0.122885, 0.158265], '')</t>
  </si>
  <si>
    <t>[0, 1, 3, 50, 97, 98, 102, 103, 104, 105, 106, 113, 232, 313, 314, 315, 316, 317, 318, 319, 320, 321, 322, 323, 324, 325, 326]</t>
  </si>
  <si>
    <t xml:space="preserve">F5RU13|F5RU13_9ENTR Phospho-2-dehydro-3-deoxyheptonate aldolase OS=Enterobacter hormaechei ATCC 49162 </t>
  </si>
  <si>
    <t>([0.301917, 0.36309, 0.247041, 0.30533, 0.356642, 0.281712, 0.209395, 0.275179, 0.332115, 0.288399, 0.284882, 0.239899, 0.15284, 0.243554, 0.229226, 0.127496, 0.142424, 0.118441, 0.18812, 0.203355, 0.308712, 0.281712, 0.236433, 0.342579, 0.335645, 0.25406, 0.332115, 0.414856, 0.356642, 0.324872, 0.387226, 0.384043, 0.370445, 0.458154, 0.440853, 0.349426, 0.374039, 0.342579, 0.370445, 0.36309, 0.359901, 0.356642, 0.384043, 0.328603, 0.232838, 0.167087, 0.167087, 0.100716, 0.096677, 0.137348, 0.098513, 0.098513, 0.066181, 0.116183, 0.118441, 0.142424, 0.194234, 0.243554, 0.216401, 0.21291, 0.232838, 0.142424, 0.116183, 0.118441, 0.179055, 0.179055, 0.164327, 0.196879, 0.206376, 0.206376, 0.194234, 0.271506, 0.191378, 0.281712, 0.288399, 0.295083, 0.185198, 0.225814, 0.173081, 0.144935, 0.122885, 0.109221, 0.125101, 0.088832, 0.046336, 0.05306, 0.086953, 0.164327, 0.18812, 0.275179, 0.281712, 0.200174, 0.182256, 0.173081, 0.173081, 0.161087, 0.092881, 0.090864, 0.086953, 0.15284, 0.236433, 0.278302, 0.239899, 0.31487, 0.414856, 0.521092, 0.390993, 0.40511, 0.284882, 0.298791, 0.298791, 0.291804, 0.275179, 0.275179, 0.284882, 0.257454, 0.257454, 0.335645, 0.346032, 0.25406, 0.167087, 0.155435, 0.092881, 0.122885, 0.120615, 0.111485, 0.111485, 0.127496, 0.137348, 0.18812, 0.15008, 0.142424, 0.158265, 0.142424, 0.088832, 0.15284, 0.147574, 0.088832, 0.094817, 0.173081, 0.26085, 0.25031, 0.158265, 0.209395, 0.209395, 0.134866, 0.111485, 0.111485, 0.109221, 0.090864, 0.092881, 0.066181, 0.066181, 0.048328, 0.094817, 0.15284, 0.15008, 0.196879, 0.278302, 0.288399, 0.196879, 0.18812, 0.281712, 0.380708, 0.332115, 0.291804, 0.374039, 0.408655, 0.328603, 0.418646, 0.342579, 0.401658, 0.42561, 0.42561, 0.352862, 0.349426, 0.352862, 0.346032, 0.332115, 0.346032, 0.328603, 0.394753, 0.311707, 0.308712, 0.229226, 0.284882, 0.232838, 0.247041, 0.219301, 0.216401, 0.225814, 0.271506, 0.21291, 0.275179, 0.243554, 0.377384, 0.387226, 0.295083, 0.200174, 0.132295, 0.125101, 0.085092, 0.086953, 0.137348, 0.086953, 0.122885, 0.147574, 0.216401, 0.182256, 0.137348, 0.15284, 0.15284, 0.182256, 0.206376, 0.206376, 0.243554, 0.209395, 0.216401, 0.209395, 0.31487, 0.311707, 0.236433, 0.222385, 0.222385, 0.222385, 0.301917, 0.298791, 0.311707, 0.342579, 0.380708, 0.370445, 0.4292, 0.390993, 0.380708, 0.390993, 0.332115, 0.291804, 0.311707, 0.239899, 0.328603, 0.291804, 0.370445, 0.370445, 0.465241, 0.461924, 0.433034, 0.433034, 0.359901, 0.370445, 0.370445, 0.374039, 0.408655, 0.380708, 0.332115, 0.349426, 0.25031, 0.308712, 0.346032, 0.301917, 0.370445, 0.370445, 0.398279, 0.398279, 0.486429, 0.370445, 0.370445, 0.394753, 0.40511, 0.454136, 0.436924, 0.342579, 0.332115, 0.36309, 0.398279, 0.414856, 0.31487, 0.422041, 0.433034, 0.346032, 0.346032, 0.335645, 0.335645, 0.352862, 0.359901, 0.321458, 0.359901, 0.284882, 0.284882, 0.216401, 0.219301, 0.139895, 0.203355, 0.203355, 0.239899, 0.161087, 0.161087, 0.257454, 0.243554, 0.243554, 0.328603, 0.366687, 0.291804, 0.308712, 0.291804, 0.284882, 0.328603, 0.422041, 0.42561, 0.370445, 0.346032, 0.374039, 0.450668, 0.433034, 0.374039, 0.370445, 0.461924, 0.497853, 0.394753, 0.31487, 0.30533, 0.219301, 0.225814, 0.31487, 0.308712, 0.324872, 0.301917, 0.21291, 0.125101, 0.18812, 0.25031, 0.257454, 0.232838, 0.25031, 0.222385, 0.222385, 0.21291, 0.17593, 0.196879, 0.281712, 0.359901, 0.342579, 0.40511, 0.370445, 0.328603, 0.295083, 0.239899, 0.239899, 0.321458, 0.41194, 0.374039], '')</t>
  </si>
  <si>
    <t>[105]</t>
  </si>
  <si>
    <t xml:space="preserve">F5RU18|F5RU18_9ENTR Cytochrome D ubiquinol oxidase subunit I OS=Enterobacter hormaechei ATCC 49162 </t>
  </si>
  <si>
    <t>([0.008409, 0.004775, 0.004976, 0.003864, 0.00515, 0.005249, 0.004899, 0.003821, 0.004431, 0.003366, 0.00283, 0.00231, 0.002435, 0.002529, 0.002366, 0.003212, 0.002035, 0.002881, 0.002366, 0.002014, 0.001722, 0.001172, 0.001335, 0.001335, 0.001335, 0.000923, 0.001318, 0.001687, 0.001936, 0.001344, 0.001649, 0.001649, 0.002606, 0.003461, 0.003177, 0.004513, 0.00316, 0.003014, 0.003014, 0.003864, 0.003555, 0.005683, 0.008075, 0.007259, 0.005799, 0.008525, 0.011342, 0.006795, 0.004315, 0.00558, 0.005734, 0.008002, 0.007091, 0.006421, 0.004513, 0.004577, 0.003461, 0.004358, 0.006533, 0.006533, 0.004483, 0.005799, 0.004513, 0.004921, 0.004899, 0.007315, 0.004646, 0.004646, 0.006795, 0.012491, 0.008002, 0.01227, 0.007177, 0.007555, 0.008804, 0.013437, 0.008002, 0.008002, 0.009294, 0.009401, 0.006482, 0.005872, 0.005683, 0.006194, 0.006194, 0.006988, 0.005932, 0.006533, 0.007091, 0.006894, 0.004646, 0.005378, 0.004775, 0.004577, 0.004388, 0.003246, 0.003607, 0.005086, 0.006894, 0.004414, 0.003341, 0.004577, 0.005086, 0.003405, 0.002482, 0.001391, 0.002014, 0.00155, 0.002396, 0.00225, 0.00152, 0.00225, 0.002705, 0.002435, 0.003864, 0.005734, 0.006533, 0.005223, 0.004161, 0.004161, 0.004611, 0.004358, 0.003431, 0.004135, 0.004513, 0.006988, 0.011518, 0.012491, 0.012727, 0.011669, 0.009483, 0.009728, 0.006795, 0.004899, 0.004611, 0.003512, 0.003212, 0.00407, 0.004611, 0.004388, 0.003512, 0.004976, 0.007259, 0.010926, 0.008804, 0.011342, 0.010926, 0.01227, 0.006894, 0.01078, 0.006795, 0.008723, 0.014315, 0.017797, 0.033407, 0.044297, 0.088832, 0.079919, 0.043307, 0.042364, 0.034884, 0.041405, 0.045352, 0.021816, 0.01204, 0.012491, 0.016826, 0.020522, 0.012491, 0.020876, 0.020876, 0.029376, 0.024826, 0.011669, 0.01078, 0.010672, 0.015344, 0.009401, 0.010221, 0.014586, 0.015078, 0.016528, 0.013437, 0.009294, 0.015078, 0.018787, 0.023963, 0.011342, 0.007555, 0.007031, 0.008075, 0.005623, 0.007091, 0.007031, 0.007422, 0.006701, 0.005872, 0.004208, 0.00543, 0.006078, 0.006245, 0.006533, 0.006421, 0.007315, 0.006039, 0.005378, 0.006078, 0.007315, 0.011903, 0.009977, 0.013821, 0.009096, 0.011903, 0.010372, 0.010509, 0.010221, 0.017797, 0.017797, 0.025316, 0.020522, 0.01227, 0.008525, 0.008002, 0.009483, 0.00777, 0.009294, 0.007645, 0.007645, 0.008156, 0.008895, 0.014783, 0.018106, 0.017447, 0.023963, 0.022306, 0.022667, 0.054297, 0.034068, 0.051831, 0.064632, 0.086953, 0.15008, 0.155435, 0.129801, 0.161087, 0.164327, 0.25406, 0.308712, 0.328603, 0.21291, 0.209395, 0.219301, 0.229226, 0.366687, 0.308712, 0.390993, 0.356642, 0.30533, 0.26085, 0.257454, 0.17593, 0.090864, 0.090864, 0.100716, 0.147574, 0.191378, 0.291804, 0.291804, 0.291804, 0.281712, 0.40511, 0.401658, 0.398279, 0.275179, 0.209395, 0.161087, 0.144935, 0.10481, 0.155435, 0.173081, 0.139895, 0.139895, 0.239899, 0.155435, 0.142424, 0.096677, 0.092881, 0.088832, 0.078022, 0.06184, 0.06312, 0.054297, 0.05306, 0.032017, 0.069024, 0.083462, 0.083462, 0.076542, 0.142424, 0.067594, 0.090864, 0.0704, 0.127496, 0.132295, 0.225814, 0.339168, 0.377384, 0.278302, 0.278302, 0.291804, 0.36309, 0.30533, 0.30533, 0.26085, 0.239899, 0.229226, 0.15008, 0.15008, 0.167087, 0.164327, 0.164327, 0.203355, 0.247041, 0.236433, 0.229226, 0.216401, 0.21291, 0.216401, 0.278302, 0.206376, 0.194234, 0.206376, 0.257454, 0.155435, 0.196879, 0.30533, 0.229226, 0.318242, 0.41194, 0.40511, 0.301917, 0.394753, 0.295083, 0.328603, 0.232838, 0.15008, 0.083462, 0.074921, 0.0704, 0.044297, 0.074921, 0.090864, 0.090864, 0.05306, 0.10481, 0.10481, 0.078022, 0.127496, 0.142424, 0.118441, 0.11371, 0.11371, 0.118441, 0.158265, 0.129801, 0.216401, 0.311707, 0.418646, 0.418646, 0.318242, 0.454136, 0.444081, 0.335645, 0.281712, 0.384043, 0.284882, 0.173081, 0.109221, 0.081712, 0.033407, 0.041405, 0.020522, 0.026892, 0.016257, 0.020522, 0.017797, 0.017138, 0.010221, 0.006795, 0.005932, 0.005872, 0.003963, 0.002976, 0.002662, 0.002662, 0.002211, 0.002976, 0.002705, 0.0028, 0.003177, 0.003607, 0.002606, 0.003607, 0.004388, 0.00558, 0.00407, 0.004835, 0.00515, 0.007031, 0.010131, 0.008276, 0.008409, 0.008409, 0.012491, 0.022667, 0.022667, 0.016528, 0.010131, 0.018415, 0.019401, 0.023087, 0.020165, 0.045352, 0.023534, 0.012727, 0.010509, 0.010509, 0.011669, 0.010372, 0.010372, 0.007091, 0.006619, 0.007091, 0.008723, 0.009294, 0.006245, 0.007031, 0.009865, 0.017138, 0.0198, 0.018787, 0.013016, 0.012491, 0.01078, 0.020876, 0.023534, 0.016528, 0.034884, 0.032017, 0.025762, 0.016826, 0.024393, 0.058088, 0.090864, 0.11371, 0.050641, 0.106997, 0.083462, 0.081712, 0.083462, 0.034884, 0.036378, 0.021381, 0.038858, 0.026892, 0.013437, 0.011669, 0.011342, 0.008075, 0.007877, 0.006245, 0.00558, 0.006482, 0.004483, 0.003109, 0.002276, 0.00243, 0.002035, 0.00246, 0.001692, 0.001048, 0.001048, 0.001288, 0.001288, 0.001318, 0.000945, 0.001271, 0.001748, 0.001743, 0.00225, 0.00243, 0.003341, 0.004577, 0.003276, 0.004483, 0.006894, 0.010221, 0.015078, 0.01078, 0.009865, 0.009865, 0.020165, 0.042364, 0.058088, 0.102787, 0.081712, 0.179055, 0.225814, 0.236433, 0.377384, 0.332115, 0.30533, 0.295083, 0.284882, 0.384043, 0.366687, 0.332115, 0.308712, 0.284882, 0.436924, 0.422041, 0.648219], '')</t>
  </si>
  <si>
    <t>[521]</t>
  </si>
  <si>
    <t xml:space="preserve">F5RU21|F5RU21_9ENTR Protein-N(Pi)-phosphohistidine--sugar phosphotransferase OS=Enterobacter hormaechei ATCC 49162 </t>
  </si>
  <si>
    <t>([0.009015, 0.014783, 0.010672, 0.016528, 0.018415, 0.013437, 0.019401, 0.026338, 0.044297, 0.06312, 0.064632, 0.046336, 0.05306, 0.06312, 0.139895, 0.109221, 0.11371, 0.083462, 0.085092, 0.102787, 0.120615, 0.222385, 0.222385, 0.284882, 0.179055, 0.209395, 0.271506, 0.179055, 0.15284, 0.147574, 0.134866, 0.100716, 0.11371, 0.158265, 0.158265, 0.15008, 0.17593, 0.100716, 0.200174, 0.21291, 0.21291, 0.225814, 0.203355, 0.10481, 0.074921, 0.142424, 0.161087, 0.132295, 0.111485, 0.111485, 0.094817, 0.11371, 0.17593, 0.161087, 0.164327, 0.281712, 0.288399, 0.26085, 0.275179, 0.268042, 0.281712, 0.284882, 0.191378, 0.167087, 0.209395, 0.332115, 0.324872, 0.301917, 0.366687, 0.486429, 0.517562, 0.483068, 0.387226, 0.387226, 0.5017, 0.465241, 0.398279, 0.275179, 0.275179, 0.295083, 0.26085, 0.243554, 0.161087, 0.239899, 0.295083, 0.398279, 0.275179, 0.191378, 0.11371, 0.134866, 0.137348, 0.094817, 0.120615, 0.173081, 0.206376, 0.206376, 0.271506, 0.236433, 0.374039, 0.321458, 0.295083, 0.219301, 0.147574, 0.15008, 0.129801, 0.06312, 0.064632, 0.129801, 0.170161, 0.284882, 0.225814, 0.225814, 0.291804, 0.288399, 0.298791, 0.232838, 0.216401, 0.125101, 0.116183, 0.106997, 0.173081, 0.182256, 0.295083, 0.380708, 0.461924, 0.408655, 0.472492, 0.450668, 0.4292, 0.483068, 0.377384, 0.40511, 0.377384, 0.377384, 0.301917, 0.298791, 0.301917, 0.264545, 0.339168, 0.42561, 0.454136, 0.450668, 0.5017, 0.41194, 0.321458, 0.295083, 0.346032, 0.295083, 0.298791, 0.291804, 0.281712, 0.335645, 0.257454, 0.298791, 0.30533, 0.342579, 0.332115, 0.374039, 0.321458, 0.321458, 0.318242, 0.301917, 0.264545, 0.324872, 0.418646, 0.4292, 0.390993, 0.342579, 0.352862, 0.346032, 0.308712, 0.219301, 0.281712, 0.328603, 0.321458, 0.222385, 0.222385, 0.232838, 0.232838, 0.225814, 0.203355, 0.173081, 0.137348, 0.179055, 0.090864, 0.05306, 0.090864, 0.132295, 0.170161, 0.232838, 0.225814, 0.25031, 0.25031, 0.216401, 0.185198, 0.185198, 0.206376, 0.173081, 0.11371, 0.120615, 0.18812, 0.219301, 0.247041, 0.243554, 0.236433, 0.324872, 0.31487, 0.311707, 0.31487, 0.346032, 0.25406, 0.257454, 0.229226, 0.311707, 0.31487, 0.298791, 0.301917, 0.387226, 0.422041, 0.490133, 0.433034, 0.349426, 0.247041, 0.15008, 0.147574, 0.11371, 0.127496, 0.139895, 0.106997, 0.059222, 0.058088, 0.11371, 0.111485, 0.147574, 0.147574, 0.074921, 0.125101, 0.122885, 0.059222, 0.090864, 0.074921, 0.048328, 0.086953, 0.098513, 0.206376, 0.170161, 0.167087, 0.167087, 0.264545, 0.203355, 0.301917, 0.311707, 0.257454, 0.271506, 0.216401, 0.137348, 0.142424, 0.15284, 0.158265, 0.21291, 0.11371, 0.111485, 0.116183, 0.129801, 0.219301, 0.127496, 0.185198, 0.229226, 0.179055, 0.155435, 0.268042, 0.225814, 0.225814, 0.18812, 0.185198, 0.25031, 0.352862, 0.418646, 0.398279, 0.394753, 0.359901, 0.374039, 0.408655, 0.517562, 0.505461, 0.374039, 0.454136, 0.465241, 0.408655, 0.349426, 0.25031, 0.219301, 0.25406, 0.144935, 0.21291, 0.106997, 0.069024, 0.038042, 0.059222, 0.032017, 0.017447, 0.016528, 0.020522, 0.020165, 0.018787, 0.017797, 0.019401, 0.011903, 0.009728, 0.008525, 0.01204, 0.013016, 0.008804, 0.006421, 0.008002, 0.008276, 0.008525, 0.006894, 0.009015, 0.005799, 0.008075, 0.01204, 0.010672, 0.007645, 0.008276, 0.008624, 0.008895, 0.013265, 0.021816, 0.015078, 0.013613, 0.008804, 0.00962, 0.009096, 0.014075, 0.017447, 0.010131, 0.016826, 0.028695, 0.028695, 0.038042, 0.019401, 0.019109, 0.017447, 0.020165, 0.013821, 0.009294, 0.00962, 0.006894, 0.005011, 0.006078, 0.007259, 0.007031, 0.008804, 0.011342, 0.007315, 0.007177, 0.007177, 0.006374, 0.006619, 0.006701, 0.009187, 0.011518, 0.007877, 0.013016, 0.025762, 0.035586, 0.025316, 0.016826, 0.020165, 0.036378, 0.023963, 0.023534, 0.035586, 0.035586, 0.032017, 0.030611, 0.030003, 0.056825, 0.071867, 0.026892, 0.014315, 0.011903, 0.011669, 0.01078, 0.007555, 0.006701, 0.006619, 0.007259, 0.005734, 0.005683, 0.005683, 0.00543, 0.004483, 0.004208, 0.004135, 0.003607, 0.003963, 0.00407, 0.004358, 0.004358, 0.004976, 0.007091, 0.005223, 0.005932, 0.008723, 0.012491, 0.007422, 0.008002, 0.011669, 0.01078, 0.008723, 0.009187, 0.008723, 0.008276, 0.007315, 0.004899, 0.007422, 0.007555, 0.005249, 0.004921, 0.003963, 0.003757, 0.003607, 0.004358, 0.004358, 0.004315, 0.003109, 0.003821, 0.002662, 0.001748, 0.002211, 0.002155, 0.002057, 0.003405, 0.005249, 0.005683, 0.007091, 0.004775, 0.004483, 0.006567, 0.006988, 0.009483, 0.009483, 0.010131, 0.010131, 0.007315, 0.00543, 0.007877, 0.009728, 0.009865, 0.018415, 0.028107, 0.043307, 0.048328, 0.030611, 0.014315, 0.013265, 0.010131, 0.016257, 0.022306, 0.011669, 0.007495, 0.007177, 0.006619, 0.005318, 0.004921, 0.006533, 0.006039, 0.006039, 0.004483, 0.005992, 0.005992, 0.006619, 0.005992, 0.005932, 0.006795, 0.008156, 0.011903, 0.010926, 0.009401, 0.007091, 0.008156, 0.008156, 0.008156, 0.011106, 0.011106, 0.012491, 0.013613, 0.027463, 0.016257, 0.015078, 0.015078, 0.018415, 0.009187, 0.010672, 0.006988, 0.004646, 0.004689, 0.004689, 0.005249, 0.006039, 0.007422, 0.007091, 0.009977, 0.008723, 0.006533, 0.008276, 0.007315, 0.007259, 0.006374, 0.007031, 0.011342, 0.009015, 0.005799, 0.007177, 0.009401, 0.016528, 0.018787, 0.01204, 0.01227, 0.020165, 0.010509, 0.016826, 0.014075, 0.017138, 0.023534, 0.05306, 0.049374, 0.081712, 0.081712, 0.06312, 0.045352, 0.022667, 0.032677, 0.033407, 0.034068, 0.026892, 0.014075, 0.025762, 0.071867, 0.0704, 0.048328, 0.056825, 0.058088, 0.081712, 0.050641, 0.023963, 0.030003, 0.032017, 0.040537, 0.020522, 0.037156, 0.042364, 0.040537, 0.040537, 0.076542, 0.045352, 0.028695, 0.030003, 0.027463, 0.022667, 0.016826, 0.016826, 0.033407, 0.026338, 0.028695, 0.020522, 0.024393, 0.020522, 0.015078, 0.009977, 0.016021, 0.009401, 0.013016, 0.013437, 0.013437, 0.014315, 0.035586, 0.056825, 0.081712, 0.081712, 0.043307, 0.028695, 0.037156, 0.019401, 0.01078, 0.008895, 0.009015, 0.01204, 0.013265, 0.013265, 0.017797, 0.010672, 0.018106, 0.018415, 0.025316, 0.019401, 0.014783, 0.010509, 0.009187, 0.010672, 0.007877, 0.007495, 0.011903, 0.009977, 0.013265, 0.014586, 0.016528, 0.028695, 0.030611, 0.022306, 0.016021, 0.016021, 0.030003, 0.017138, 0.010509, 0.008624, 0.007259, 0.006078, 0.005318, 0.006078, 0.006142, 0.008156, 0.01078, 0.008276, 0.009483, 0.011342, 0.018415, 0.030003, 0.015344, 0.010131, 0.012727, 0.026338, 0.029376, 0.014783, 0.027463, 0.051831, 0.079919, 0.127496, 0.194234, 0.268042, 0.236433, 0.203355, 0.173081, 0.196879, 0.284882, 0.25031], '')</t>
  </si>
  <si>
    <t>[70, 74, 142, 283, 284]</t>
  </si>
  <si>
    <t xml:space="preserve">F5RU28|F5RU28_9ENTR Dihydrolipoyllysine-residue succinyltransferase component of 2-oxoglutarate dehydrogenase complex OS=Enterobacter hormaechei ATCC 49162 </t>
  </si>
  <si>
    <t>([0.324872, 0.433034, 0.490133, 0.51388, 0.458154, 0.458154, 0.497853, 0.494003, 0.517562, 0.472492, 0.468512, 0.494003, 0.41194, 0.422041, 0.468512, 0.440853, 0.562014, 0.653063, 0.73685, 0.666105, 0.570702, 0.666105, 0.604312, 0.59917, 0.622677, 0.622677, 0.557691, 0.480142, 0.517562, 0.433034, 0.505461, 0.534167, 0.541878, 0.632174, 0.545602, 0.497853, 0.444081, 0.422041, 0.36309, 0.384043, 0.384043, 0.440853, 0.41194, 0.433034, 0.422041, 0.332115, 0.321458, 0.398279, 0.433034, 0.36309, 0.377384, 0.374039, 0.380708, 0.384043, 0.394753, 0.454136, 0.517562, 0.534167, 0.517562, 0.585406, 0.534167, 0.575842, 0.486429, 0.444081, 0.433034, 0.42561, 0.433034, 0.497853, 0.5017, 0.529623, 0.608892, 0.699094, 0.653063, 0.642678, 0.608892, 0.626927, 0.622677, 0.618285, 0.666105, 0.648219, 0.653063, 0.675549, 0.675549, 0.76285, 0.812494, 0.808535, 0.819762, 0.905695, 0.894241, 0.889439, 0.885302, 0.885302, 0.891961, 0.891961, 0.891961, 0.84206, 0.837511, 0.852992, 0.862302, 0.879233, 0.891961, 0.899122, 0.876521, 0.798249, 0.805026, 0.862302, 0.84206, 0.754692, 0.707965, 0.733139, 0.63748, 0.557691, 0.521092, 0.521092, 0.56648, 0.56648, 0.570702, 0.56648, 0.59508, 0.549308, 0.529623, 0.436924, 0.418646, 0.440853, 0.51388, 0.51388, 0.418646, 0.440853, 0.521092, 0.521092, 0.454136, 0.525368, 0.604312, 0.648219, 0.642678, 0.517562, 0.525368, 0.59917, 0.608892, 0.486429, 0.483068, 0.5017, 0.557691, 0.608892, 0.608892, 0.613573, 0.58069, 0.653063, 0.618285, 0.626927, 0.59917, 0.685117, 0.648219, 0.690604, 0.642678, 0.59508, 0.671169, 0.703578, 0.671169, 0.613573, 0.720929, 0.788093, 0.759478, 0.707965, 0.661982, 0.622677, 0.613573, 0.648219, 0.666105, 0.699094, 0.690604, 0.642678, 0.685117, 0.675549, 0.63748, 0.675549, 0.608892, 0.648219, 0.59917, 0.63748, 0.59014, 0.538167, 0.517562, 0.549308, 0.545602, 0.465241, 0.509769, 0.476583, 0.472492, 0.472492, 0.476583, 0.480142, 0.509769, 0.440853, 0.394753, 0.394753, 0.398279, 0.36309, 0.374039, 0.387226, 0.321458, 0.394753, 0.384043, 0.370445, 0.398279, 0.384043, 0.418646, 0.41194, 0.36309, 0.366687, 0.349426, 0.36309, 0.271506, 0.298791, 0.335645, 0.380708, 0.271506, 0.278302, 0.380708, 0.370445, 0.366687, 0.4292, 0.328603, 0.370445, 0.295083, 0.264545, 0.243554, 0.243554, 0.239899, 0.209395, 0.134866, 0.096677, 0.086953, 0.122885, 0.085092, 0.056825, 0.073402, 0.116183, 0.067594, 0.067594, 0.067594, 0.034884, 0.043307, 0.079919, 0.05306, 0.090864, 0.076542, 0.139895, 0.10481, 0.109221, 0.185198, 0.278302, 0.346032, 0.284882, 0.25031, 0.219301, 0.291804, 0.288399, 0.225814, 0.200174, 0.206376, 0.147574, 0.229226, 0.161087, 0.125101, 0.122885, 0.116183, 0.139895, 0.161087, 0.247041, 0.236433, 0.161087, 0.109221, 0.106997, 0.17593, 0.170161, 0.179055, 0.17593, 0.170161, 0.18812, 0.298791, 0.298791, 0.278302, 0.275179, 0.271506, 0.268042, 0.339168, 0.243554, 0.257454, 0.222385, 0.21291, 0.137348, 0.203355, 0.284882, 0.196879, 0.142424, 0.139895, 0.203355, 0.196879, 0.191378, 0.268042, 0.257454, 0.247041, 0.243554, 0.25031, 0.229226, 0.281712, 0.281712, 0.288399, 0.275179, 0.278302, 0.278302, 0.384043, 0.271506, 0.257454, 0.247041, 0.288399, 0.370445, 0.370445, 0.370445, 0.298791, 0.17593, 0.17593, 0.179055, 0.179055, 0.134866, 0.194234, 0.185198, 0.203355, 0.194234, 0.11371, 0.125101, 0.15008, 0.164327, 0.288399, 0.284882, 0.349426, 0.247041, 0.158265, 0.158265, 0.127496, 0.185198, 0.264545, 0.17593, 0.173081, 0.268042, 0.31487, 0.349426, 0.298791, 0.232838, 0.26085, 0.366687, 0.352862, 0.31487, 0.21291, 0.222385, 0.137348, 0.102787, 0.200174, 0.243554, 0.206376, 0.167087, 0.106997, 0.106997, 0.11371, 0.118441, 0.06312, 0.066181, 0.054297, 0.071867, 0.051831, 0.043307, 0.043307, 0.043307, 0.044297, 0.079919, 0.071867, 0.083462, 0.137348, 0.058088, 0.044297, 0.035586, 0.051831, 0.047319, 0.058088, 0.111485, 0.064632, 0.066181, 0.0704, 0.071867, 0.088832, 0.15008, 0.239899, 0.15284, 0.096677, 0.055536, 0.051831, 0.032677, 0.038858, 0.030003, 0.049374, 0.0704, 0.092881, 0.092881, 0.158265, 0.127496, 0.073402, 0.132295], '')</t>
  </si>
  <si>
    <t>[3, 8, 16, 17, 18, 19, 20, 21, 22, 23, 24, 25, 26, 28, 30, 31, 32, 33, 34, 56, 57, 58, 59, 60, 61, 68, 69, 70, 71, 72, 73, 74, 75, 76, 77, 78, 79, 80, 81, 82, 83, 84, 85, 86, 87, 88, 89, 90, 91, 92, 93, 94, 95, 96, 97, 98, 99, 100, 101, 102, 103, 104, 105, 106, 107, 108, 109, 110, 111, 112, 113, 114, 115, 116, 117, 118, 119, 120, 124, 125, 128, 129, 131, 132, 133, 134, 135, 136, 137, 138, 141, 142, 143, 144, 145, 146, 147, 148, 149, 150, 151, 152, 153, 154, 155, 156, 157, 158, 159, 160, 161, 162, 163, 164, 165, 166, 167, 168, 169, 170, 171, 172, 173, 174, 175, 176, 177, 178, 179, 180, 181, 182, 183, 184, 186, 192]</t>
  </si>
  <si>
    <t>77)</t>
  </si>
  <si>
    <t xml:space="preserve">F5RU29|F5RU29_9ENTR oxoglutarate dehydrogenase (succinyl-transferring) OS=Enterobacter hormaechei ATCC 49162 </t>
  </si>
  <si>
    <t>([0.26085, 0.295083, 0.324872, 0.229226, 0.164327, 0.194234, 0.229226, 0.25406, 0.298791, 0.332115, 0.352862, 0.288399, 0.196879, 0.196879, 0.206376, 0.161087, 0.125101, 0.134866, 0.164327, 0.167087, 0.164327, 0.155435, 0.170161, 0.203355, 0.298791, 0.370445, 0.31487, 0.324872, 0.30533, 0.308712, 0.191378, 0.191378, 0.288399, 0.328603, 0.209395, 0.209395, 0.298791, 0.308712, 0.328603, 0.321458, 0.42561, 0.509769, 0.444081, 0.4292, 0.4292, 0.4292, 0.447574, 0.398279, 0.384043, 0.40511, 0.384043, 0.497853, 0.497853, 0.51388, 0.461924, 0.461924, 0.444081, 0.42561, 0.42561, 0.366687, 0.356642, 0.366687, 0.335645, 0.394753, 0.394753, 0.271506, 0.257454, 0.239899, 0.318242, 0.243554, 0.243554, 0.257454, 0.288399, 0.301917, 0.288399, 0.387226, 0.472492, 0.468512, 0.483068, 0.5017, 0.529623, 0.468512, 0.377384, 0.418646, 0.342579, 0.271506, 0.374039, 0.349426, 0.268042, 0.291804, 0.264545, 0.264545, 0.257454, 0.222385, 0.225814, 0.225814, 0.191378, 0.225814, 0.158265, 0.155435, 0.239899, 0.173081, 0.229226, 0.229226, 0.132295, 0.209395, 0.298791, 0.298791, 0.321458, 0.349426, 0.324872, 0.440853, 0.359901, 0.370445, 0.401658, 0.36309, 0.281712, 0.311707, 0.30533, 0.308712, 0.298791, 0.281712, 0.332115, 0.339168, 0.311707, 0.42561, 0.42561, 0.408655, 0.288399, 0.30533, 0.30533, 0.328603, 0.318242, 0.295083, 0.257454, 0.15284, 0.17593, 0.25031, 0.257454, 0.25031, 0.295083, 0.288399, 0.200174, 0.222385, 0.222385, 0.25031, 0.161087, 0.155435, 0.137348, 0.155435, 0.142424, 0.206376, 0.209395, 0.139895, 0.167087, 0.191378, 0.268042, 0.185198, 0.18812, 0.155435, 0.167087, 0.127496, 0.106997, 0.170161, 0.10481, 0.102787, 0.155435, 0.232838, 0.239899, 0.281712, 0.356642, 0.359901, 0.25031, 0.164327, 0.257454, 0.335645, 0.335645, 0.247041, 0.346032, 0.342579, 0.308712, 0.268042, 0.352862, 0.394753, 0.356642, 0.458154, 0.346032, 0.349426, 0.31487, 0.308712, 0.308712, 0.308712, 0.30533, 0.401658, 0.384043, 0.295083, 0.284882, 0.298791, 0.308712, 0.298791, 0.275179, 0.311707, 0.356642, 0.356642, 0.271506, 0.31487, 0.301917, 0.318242, 0.243554, 0.271506, 0.236433, 0.216401, 0.127496, 0.155435, 0.155435, 0.225814, 0.298791, 0.298791, 0.182256, 0.25406, 0.17593, 0.21291, 0.239899, 0.222385, 0.229226, 0.278302, 0.185198, 0.132295, 0.236433, 0.281712, 0.200174, 0.225814, 0.247041, 0.275179, 0.161087, 0.161087, 0.194234, 0.173081, 0.173081, 0.275179, 0.275179, 0.352862, 0.342579, 0.346032, 0.359901, 0.291804, 0.257454, 0.257454, 0.324872, 0.26085, 0.268042, 0.356642, 0.359901, 0.346032, 0.4292, 0.436924, 0.450668, 0.377384, 0.324872, 0.264545, 0.278302, 0.216401, 0.15008, 0.144935, 0.144935, 0.132295, 0.216401, 0.288399, 0.374039, 0.295083, 0.222385, 0.26085, 0.264545, 0.167087, 0.144935, 0.144935, 0.209395, 0.206376, 0.271506, 0.359901, 0.436924, 0.346032, 0.408655, 0.497853, 0.494003, 0.505461, 0.436924, 0.401658, 0.30533, 0.308712, 0.356642, 0.461924, 0.346032, 0.332115, 0.436924, 0.472492, 0.384043, 0.401658, 0.398279, 0.414856, 0.398279, 0.384043, 0.476583, 0.41194, 0.414856, 0.339168, 0.30533, 0.295083, 0.268042, 0.25031, 0.25406, 0.31487, 0.31487, 0.433034, 0.352862, 0.366687, 0.275179, 0.298791, 0.284882, 0.308712, 0.232838, 0.179055, 0.11371, 0.106997, 0.15008, 0.100716, 0.155435, 0.155435, 0.225814, 0.179055, 0.288399, 0.278302, 0.173081, 0.179055, 0.182256, 0.291804, 0.275179, 0.359901, 0.436924, 0.433034, 0.335645, 0.318242, 0.41194, 0.408655, 0.41194, 0.321458, 0.390993, 0.384043, 0.418646, 0.384043, 0.436924, 0.36309, 0.36309, 0.444081, 0.444081, 0.4292, 0.332115, 0.271506, 0.281712, 0.284882, 0.291804, 0.278302, 0.370445, 0.30533, 0.394753, 0.384043, 0.447574, 0.444081, 0.447574, 0.352862, 0.398279, 0.36309, 0.4292, 0.42561, 0.433034, 0.359901, 0.366687, 0.349426, 0.352862, 0.26085, 0.257454, 0.264545, 0.356642, 0.281712, 0.31487, 0.21291, 0.222385, 0.25406, 0.25031, 0.264545, 0.380708, 0.288399, 0.359901, 0.328603, 0.332115, 0.324872, 0.394753, 0.418646, 0.414856, 0.40511, 0.494003, 0.490133, 0.387226, 0.377384, 0.436924, 0.398279, 0.444081, 0.450668, 0.414856, 0.447574, 0.352862, 0.222385, 0.30533, 0.232838, 0.271506, 0.243554, 0.25031, 0.25406, 0.25406, 0.349426, 0.394753, 0.328603, 0.295083, 0.278302, 0.219301, 0.225814, 0.264545, 0.25406, 0.216401, 0.173081, 0.155435, 0.139895, 0.229226, 0.236433, 0.301917, 0.18812, 0.209395, 0.203355, 0.203355, 0.132295, 0.066181, 0.047319, 0.073402, 0.055536, 0.055536, 0.048328, 0.027463, 0.027463, 0.043307, 0.051831, 0.081712, 0.078022, 0.15284, 0.161087, 0.132295, 0.134866, 0.236433, 0.268042, 0.264545, 0.229226, 0.291804, 0.40511, 0.51388, 0.42561, 0.468512, 0.483068, 0.59014, 0.699094, 0.59508, 0.585406, 0.575842, 0.58069, 0.613573, 0.59917, 0.618285, 0.653063, 0.63748, 0.521092, 0.401658, 0.377384, 0.41194, 0.40511, 0.318242, 0.308712, 0.377384, 0.42561, 0.509769, 0.436924, 0.414856, 0.5017, 0.4292, 0.450668, 0.458154, 0.401658, 0.401658, 0.390993, 0.349426, 0.295083, 0.384043, 0.394753, 0.328603, 0.318242, 0.332115, 0.377384, 0.288399, 0.298791, 0.257454, 0.264545, 0.335645, 0.291804, 0.229226, 0.243554, 0.225814, 0.232838, 0.18812, 0.182256, 0.194234, 0.196879, 0.268042, 0.216401, 0.295083, 0.384043, 0.278302, 0.275179, 0.196879, 0.271506, 0.288399, 0.229226, 0.161087, 0.161087, 0.222385, 0.295083, 0.25031, 0.264545, 0.264545, 0.335645, 0.257454, 0.25406, 0.30533, 0.288399, 0.275179, 0.284882, 0.25031, 0.356642, 0.349426, 0.387226, 0.401658, 0.387226, 0.408655, 0.461924, 0.444081, 0.440853, 0.349426, 0.454136, 0.450668, 0.380708, 0.408655, 0.51388, 0.458154, 0.366687, 0.384043, 0.401658, 0.394753, 0.4292, 0.433034, 0.374039, 0.414856, 0.398279, 0.30533, 0.288399, 0.308712, 0.324872, 0.321458, 0.408655, 0.380708, 0.335645, 0.370445, 0.31487, 0.301917, 0.342579, 0.414856, 0.321458, 0.26085, 0.26085, 0.170161, 0.173081, 0.229226, 0.225814, 0.25031, 0.332115, 0.339168, 0.311707, 0.209395, 0.191378, 0.185198, 0.139895, 0.125101, 0.15008, 0.18812, 0.18812, 0.111485, 0.137348, 0.147574, 0.236433, 0.15284, 0.239899, 0.239899, 0.25406, 0.291804, 0.247041, 0.243554, 0.31487, 0.342579, 0.444081, 0.359901, 0.25406, 0.332115, 0.390993, 0.377384, 0.335645, 0.271506, 0.291804, 0.26085, 0.332115, 0.349426, 0.42561, 0.444081, 0.444081, 0.42561, 0.418646, 0.356642, 0.359901, 0.394753, 0.311707, 0.31487, 0.422041, 0.465241, 0.468512, 0.486429, 0.486429, 0.521092, 0.59917, 0.694846, 0.549308, 0.529623, 0.450668, 0.359901, 0.36309, 0.356642, 0.295083, 0.209395, 0.298791, 0.311707, 0.301917, 0.352862, 0.281712, 0.200174, 0.236433, 0.139895, 0.144935, 0.083462, 0.081712, 0.045352, 0.036378, 0.073402, 0.06312, 0.10481, 0.200174, 0.185198, 0.191378, 0.179055, 0.26085, 0.182256, 0.094817, 0.094817, 0.092881, 0.139895, 0.120615, 0.139895, 0.247041, 0.134866, 0.18812, 0.200174, 0.291804, 0.291804, 0.291804, 0.257454, 0.179055, 0.096677, 0.10481, 0.10481, 0.086953, 0.048328, 0.081712, 0.144935, 0.134866, 0.170161, 0.170161, 0.271506, 0.170161, 0.158265, 0.26085, 0.25031, 0.161087, 0.161087, 0.122885, 0.081712, 0.096677, 0.088832, 0.090864, 0.100716, 0.098513, 0.179055, 0.170161, 0.185198, 0.18812, 0.191378, 0.17593, 0.194234, 0.209395, 0.31487, 0.31487, 0.311707, 0.321458, 0.40511, 0.318242, 0.414856, 0.480142, 0.422041, 0.422041, 0.51388, 0.398279, 0.311707, 0.281712, 0.390993, 0.380708, 0.390993, 0.346032, 0.352862, 0.25406, 0.164327, 0.111485, 0.129801, 0.129801, 0.158265, 0.185198, 0.229226, 0.222385, 0.161087, 0.158265, 0.232838, 0.194234, 0.191378, 0.271506, 0.298791, 0.291804, 0.25406, 0.167087, 0.200174, 0.196879, 0.222385, 0.30533, 0.374039, 0.374039, 0.295083, 0.216401, 0.134866, 0.129801, 0.125101, 0.206376, 0.295083, 0.291804, 0.247041, 0.247041, 0.247041, 0.25031, 0.275179, 0.219301, 0.275179, 0.209395, 0.206376, 0.247041, 0.173081, 0.182256, 0.170161, 0.170161, 0.203355, 0.284882, 0.321458, 0.328603, 0.194234, 0.127496, 0.147574, 0.194234, 0.18812, 0.191378, 0.196879, 0.106997, 0.182256, 0.216401, 0.203355, 0.219301, 0.243554, 0.332115, 0.291804, 0.21291, 0.295083, 0.321458, 0.243554, 0.182256, 0.142424, 0.155435, 0.229226, 0.206376, 0.236433, 0.257454, 0.173081, 0.098513, 0.17593, 0.106997, 0.060549, 0.106997, 0.100716, 0.086953, 0.085092, 0.100716, 0.158265, 0.173081, 0.17593, 0.239899, 0.321458, 0.291804, 0.359901, 0.271506, 0.203355, 0.206376, 0.182256, 0.281712, 0.380708, 0.281712, 0.271506, 0.377384, 0.25406, 0.278302, 0.281712, 0.288399, 0.257454, 0.203355, 0.194234, 0.203355, 0.142424, 0.079919, 0.122885, 0.147574, 0.144935, 0.17593, 0.179055, 0.196879, 0.191378, 0.200174, 0.173081, 0.194234, 0.092881, 0.109221, 0.096677, 0.100716, 0.10481, 0.142424, 0.11371, 0.120615, 0.116183, 0.167087, 0.21291, 0.125101, 0.071867, 0.073402, 0.086953, 0.086953, 0.132295, 0.132295, 0.06184, 0.120615, 0.185198, 0.225814, 0.222385, 0.247041, 0.134866, 0.125101, 0.106997, 0.144935, 0.081712, 0.078022, 0.044297, 0.045352, 0.086953, 0.142424, 0.243554, 0.216401, 0.209395, 0.185198, 0.179055, 0.311707, 0.284882, 0.203355, 0.268042, 0.268042, 0.200174, 0.308712, 0.236433, 0.239899, 0.275179, 0.356642, 0.36309, 0.461924, 0.494003, 0.51388, 0.4292, 0.335645, 0.377384, 0.398279, 0.401658, 0.321458, 0.311707, 0.271506, 0.359901, 0.339168, 0.41194, 0.440853, 0.422041, 0.497853, 0.476583, 0.444081, 0.422041, 0.380708, 0.332115], '')</t>
  </si>
  <si>
    <t>[41, 53, 79, 80, 285, 462, 466, 467, 468, 469, 470, 471, 472, 473, 474, 475, 476, 477, 486, 489, 557, 640, 641, 642, 643, 644, 730, 915]</t>
  </si>
  <si>
    <t xml:space="preserve">F5RU30|F5RU30_9ENTR Succinate dehydrogenase iron-sulfur subunit OS=Enterobacter hormaechei ATCC 49162 </t>
  </si>
  <si>
    <t>([0.051831, 0.109221, 0.161087, 0.122885, 0.170161, 0.219301, 0.21291, 0.278302, 0.301917, 0.284882, 0.31487, 0.359901, 0.278302, 0.356642, 0.268042, 0.384043, 0.346032, 0.422041, 0.529623, 0.529623, 0.648219, 0.657645, 0.56648, 0.509769, 0.505461, 0.414856, 0.414856, 0.422041, 0.324872, 0.247041, 0.298791, 0.222385, 0.206376, 0.308712, 0.298791, 0.390993, 0.408655, 0.447574, 0.36309, 0.352862, 0.25406, 0.25031, 0.232838, 0.271506, 0.194234, 0.26085, 0.346032, 0.328603, 0.295083, 0.243554, 0.318242, 0.30533, 0.387226, 0.387226, 0.311707, 0.321458, 0.275179, 0.25031, 0.243554, 0.30533, 0.311707, 0.408655, 0.335645, 0.308712, 0.196879, 0.225814, 0.232838, 0.243554, 0.170161, 0.222385, 0.311707, 0.236433, 0.247041, 0.229226, 0.257454, 0.31487, 0.318242, 0.346032, 0.257454, 0.200174, 0.139895, 0.132295, 0.15284, 0.15008, 0.196879, 0.308712, 0.31487, 0.335645, 0.25031, 0.275179, 0.271506, 0.31487, 0.318242, 0.247041, 0.194234, 0.182256, 0.155435, 0.144935, 0.158265, 0.142424, 0.122885, 0.161087, 0.173081, 0.090864, 0.15284, 0.127496, 0.079919, 0.122885, 0.120615, 0.102787, 0.092881, 0.059222, 0.056825, 0.092881, 0.129801, 0.185198, 0.179055, 0.232838, 0.257454, 0.216401, 0.318242, 0.418646, 0.440853, 0.349426, 0.447574, 0.42561, 0.458154, 0.562014, 0.58069, 0.545602, 0.685117, 0.775545, 0.775545, 0.779859, 0.771762, 0.675549, 0.545602, 0.553315, 0.380708, 0.278302, 0.232838, 0.120615, 0.092881, 0.043307, 0.032017, 0.030003, 0.032017, 0.026338, 0.012491, 0.013613, 0.013437, 0.008409, 0.006194, 0.005932, 0.005872, 0.006374, 0.008409, 0.011669, 0.007555, 0.009015, 0.01227, 0.020522, 0.037156, 0.044297, 0.059222, 0.079919, 0.067594, 0.054297, 0.030611, 0.0704, 0.030003, 0.0198, 0.022306, 0.042364, 0.074921, 0.071867, 0.067594, 0.064632, 0.0704, 0.134866, 0.216401, 0.222385, 0.196879, 0.155435, 0.170161, 0.243554, 0.239899, 0.264545, 0.30533, 0.366687, 0.257454, 0.356642, 0.374039, 0.349426, 0.339168, 0.209395, 0.203355, 0.185198, 0.120615, 0.092881, 0.094817, 0.036378, 0.024826, 0.023963, 0.027463, 0.01204, 0.013821, 0.020522, 0.021381, 0.013437, 0.016021, 0.033407, 0.035586, 0.051831, 0.083462, 0.05306, 0.118441, 0.116183, 0.076542, 0.118441, 0.134866, 0.111485, 0.15284, 0.134866, 0.144935, 0.191378, 0.31487, 0.26085, 0.236433, 0.21291, 0.275179, 0.243554, 0.182256, 0.147574, 0.120615, 0.116183, 0.173081, 0.132295], '')</t>
  </si>
  <si>
    <t>[18, 19, 20, 21, 22, 23, 24, 127, 128, 129, 130, 131, 132, 133, 134, 135, 136, 137]</t>
  </si>
  <si>
    <t xml:space="preserve">F5RU32|F5RU32_9ENTR Succinate dehydrogenase hydrophobic membrane anchor subunit OS=Enterobacter hormaechei ATCC 49162 </t>
  </si>
  <si>
    <t>([0.032017, 0.046336, 0.023087, 0.028107, 0.043307, 0.016257, 0.00962, 0.006795, 0.005799, 0.006894, 0.006795, 0.009015, 0.010509, 0.006795, 0.004775, 0.003757, 0.003963, 0.003177, 0.003212, 0.002138, 0.001344, 0.000747, 0.000507, 0.000447, 0.000468, 0.000198, 0.000198, 0.000301, 0.000614, 0.000923, 0.000906, 0.001249, 0.000648, 0.000859, 0.000906, 0.00146, 0.001481, 0.000893, 0.00146, 0.00231, 0.002078, 0.001872, 0.0028, 0.003478, 0.004388, 0.002705, 0.004513, 0.007315, 0.006374, 0.003821, 0.00407, 0.002688, 0.001687, 0.00231, 0.001391, 0.001249, 0.001061, 0.001069, 0.001, 0.000558, 0.00052, 0.000859, 0.00103, 0.00055, 0.000567, 0.000498, 0.000648, 0.000614, 0.000378, 0.000305, 0.000743, 0.000743, 0.000747, 0.000859, 0.001103, 0.001855, 0.002057, 0.001709, 0.001709, 0.002623, 0.002606, 0.003014, 0.002349, 0.003431, 0.003431, 0.002327, 0.001872, 0.002057, 0.001417, 0.001649, 0.001675, 0.000983, 0.00061, 0.00061, 0.00061, 0.000301, 0.000137, 0.000271, 0.000146, 0.00018, 0.000103, 0.000133, 5.2e-05, 0.000116, 6e-05, 6.9e-05, 7.3e-05, 9.4e-05, 9e-05, 9e-05, 6.4e-05, 7.7e-05, 0.000116, 0.000116, 0.000146], '')</t>
  </si>
  <si>
    <t xml:space="preserve">F5RU33|F5RU33_9ENTR Succinate dehydrogenase cytochrome b556 subunit OS=Enterobacter hormaechei ATCC 49162 </t>
  </si>
  <si>
    <t>([0.085092, 0.127496, 0.06312, 0.083462, 0.11371, 0.167087, 0.191378, 0.225814, 0.243554, 0.295083, 0.332115, 0.387226, 0.509769, 0.604312, 0.680603, 0.680603, 0.690604, 0.690604, 0.767246, 0.608892, 0.553315, 0.440853, 0.30533, 0.352862, 0.257454, 0.257454, 0.243554, 0.17593, 0.173081, 0.182256, 0.170161, 0.161087, 0.170161, 0.116183, 0.11371, 0.058088, 0.058088, 0.028107, 0.029376, 0.043307, 0.046336, 0.06184, 0.051831, 0.132295, 0.11371, 0.200174, 0.161087, 0.083462, 0.10481, 0.100716, 0.050641, 0.024826, 0.023534, 0.020522, 0.0198, 0.017797, 0.031287, 0.019109, 0.018415, 0.018787, 0.00962, 0.010509, 0.009015, 0.010672, 0.00962, 0.008804, 0.006142, 0.005086, 0.004976, 0.004208, 0.003177, 0.004315, 0.005932, 0.005932, 0.004315, 0.005318, 0.005318, 0.005799, 0.00777, 0.011518, 0.006988, 0.007645, 0.010372, 0.010372, 0.014783, 0.01204, 0.01204, 0.015344, 0.029376, 0.056825, 0.047319, 0.03976, 0.024826, 0.023963, 0.012491, 0.01227, 0.010131, 0.007031, 0.006482, 0.004431, 0.003341, 0.004921, 0.005992, 0.004315, 0.004315, 0.00316, 0.003478, 0.003727, 0.003431, 0.003276, 0.003298, 0.003727, 0.00543, 0.006795, 0.005623, 0.005872, 0.006619, 0.008075, 0.007177, 0.007091, 0.006795, 0.006533, 0.006701, 0.008156, 0.013016, 0.008525, 0.014783, 0.011903, 0.018106, 0.029376, 0.030003, 0.032017, 0.040537, 0.044297, 0.020876, 0.028695, 0.023963, 0.020165, 0.010509, 0.023534, 0.014075, 0.016257, 0.016021, 0.013821, 0.007877, 0.005223, 0.006894, 0.006482, 0.005623, 0.003924, 0.003014, 0.002078, 0.001533, 0.001391, 0.000906, 0.001142, 0.000743, 0.001061, 0.001142, 0.001408, 0.00076, 0.000833], '')</t>
  </si>
  <si>
    <t>[12, 13, 14, 15, 16, 17, 18, 19, 20]</t>
  </si>
  <si>
    <t xml:space="preserve">F5RU34|F5RU34_9ENTR Citrate synthase OS=Enterobacter hormaechei ATCC 49162 </t>
  </si>
  <si>
    <t>([0.232838, 0.275179, 0.321458, 0.36309, 0.346032, 0.268042, 0.324872, 0.25406, 0.288399, 0.25031, 0.196879, 0.219301, 0.25031, 0.239899, 0.161087, 0.173081, 0.21291, 0.232838, 0.25031, 0.179055, 0.26085, 0.173081, 0.17593, 0.170161, 0.10481, 0.125101, 0.185198, 0.158265, 0.229226, 0.167087, 0.134866, 0.200174, 0.125101, 0.129801, 0.155435, 0.225814, 0.134866, 0.127496, 0.122885, 0.170161, 0.209395, 0.203355, 0.200174, 0.219301, 0.219301, 0.291804, 0.209395, 0.21291, 0.147574, 0.092881, 0.137348, 0.222385, 0.225814, 0.352862, 0.346032, 0.229226, 0.158265, 0.182256, 0.182256, 0.185198, 0.185198, 0.122885, 0.15008, 0.15008, 0.137348, 0.147574, 0.098513, 0.132295, 0.129801, 0.219301, 0.298791, 0.30533, 0.21291, 0.139895, 0.139895, 0.098513, 0.094817, 0.088832, 0.088832, 0.054297, 0.032017, 0.034068, 0.069024, 0.06312, 0.102787, 0.120615, 0.111485, 0.185198, 0.182256, 0.194234, 0.106997, 0.111485, 0.118441, 0.10481, 0.158265, 0.142424, 0.200174, 0.219301, 0.31487, 0.398279, 0.476583, 0.570702, 0.5017, 0.418646, 0.390993, 0.418646, 0.398279, 0.311707, 0.301917, 0.339168, 0.243554, 0.229226, 0.216401, 0.167087, 0.170161, 0.17593, 0.17593, 0.182256, 0.239899, 0.232838, 0.257454, 0.216401, 0.185198, 0.170161, 0.203355, 0.129801, 0.11371, 0.064632, 0.109221, 0.106997, 0.086953, 0.086953, 0.137348, 0.120615, 0.076542, 0.088832, 0.086953, 0.088832, 0.085092, 0.051831, 0.058088, 0.032677, 0.046336, 0.06184, 0.106997, 0.142424, 0.222385, 0.225814, 0.318242, 0.229226, 0.200174, 0.200174, 0.170161, 0.203355, 0.158265, 0.179055, 0.264545, 0.264545, 0.209395, 0.236433, 0.321458, 0.264545, 0.295083, 0.25406, 0.196879, 0.102787, 0.054297, 0.055536, 0.028695, 0.026338, 0.026338, 0.032017, 0.043307, 0.102787, 0.049374, 0.058088, 0.051831, 0.06312, 0.064632, 0.092881, 0.085092, 0.049374, 0.067594, 0.043307, 0.044297, 0.060549, 0.118441, 0.111485, 0.069024, 0.127496, 0.100716, 0.127496, 0.067594, 0.060549, 0.05306, 0.125101, 0.106997, 0.196879, 0.191378, 0.109221, 0.11371, 0.071867, 0.125101, 0.144935, 0.173081, 0.132295, 0.147574, 0.142424, 0.206376, 0.236433, 0.239899, 0.291804, 0.25406, 0.288399, 0.21291, 0.142424, 0.122885, 0.164327, 0.155435, 0.142424, 0.25406, 0.25031, 0.324872, 0.281712, 0.25406, 0.321458, 0.401658, 0.387226, 0.321458, 0.356642, 0.41194, 0.370445, 0.36309, 0.444081, 0.525368, 0.622677, 0.690604, 0.703578, 0.775545, 0.618285, 0.58069, 0.458154, 0.359901, 0.318242, 0.318242, 0.318242, 0.229226, 0.203355, 0.194234, 0.179055, 0.098513, 0.092881, 0.129801, 0.109221, 0.109221, 0.106997, 0.106997, 0.10481, 0.10481, 0.100716, 0.15284, 0.15008, 0.15284, 0.222385, 0.206376, 0.161087, 0.179055, 0.275179, 0.219301, 0.219301, 0.298791, 0.342579, 0.36309, 0.339168, 0.281712, 0.308712, 0.332115, 0.222385, 0.194234, 0.185198, 0.167087, 0.167087, 0.194234, 0.281712, 0.284882, 0.342579, 0.433034, 0.408655, 0.278302, 0.36309, 0.281712, 0.239899, 0.30533, 0.179055, 0.179055, 0.264545, 0.236433, 0.158265, 0.170161, 0.225814, 0.236433, 0.144935, 0.179055, 0.206376, 0.196879, 0.173081, 0.167087, 0.11371, 0.086953, 0.167087, 0.182256, 0.271506, 0.243554, 0.247041, 0.377384, 0.31487, 0.236433, 0.232838, 0.31487, 0.335645, 0.335645, 0.328603, 0.4292, 0.4292, 0.41194, 0.324872, 0.275179, 0.284882, 0.284882, 0.301917, 0.25406, 0.25031, 0.167087, 0.247041, 0.243554, 0.147574, 0.17593, 0.170161, 0.182256, 0.170161, 0.271506, 0.179055, 0.094817, 0.055536, 0.059222, 0.055536, 0.092881, 0.092881, 0.044297, 0.079919, 0.102787, 0.092881, 0.086953, 0.073402, 0.036378, 0.036378, 0.06184, 0.044297, 0.045352, 0.024826, 0.023963, 0.017447, 0.023534, 0.046336, 0.046336, 0.049374, 0.049374, 0.049374, 0.06184, 0.056825, 0.049374, 0.030003, 0.027463, 0.014315, 0.021816, 0.028695, 0.023963, 0.023963, 0.041405, 0.046336, 0.078022, 0.038042, 0.027463, 0.030003, 0.029376, 0.024393, 0.022667, 0.024826, 0.018415, 0.023534, 0.047319, 0.050641, 0.074921, 0.090864, 0.167087, 0.122885, 0.134866, 0.158265, 0.179055, 0.173081, 0.247041, 0.170161, 0.182256, 0.268042, 0.298791, 0.196879, 0.332115, 0.332115, 0.31487, 0.377384, 0.264545, 0.264545, 0.243554, 0.25406, 0.21291, 0.21291, 0.295083, 0.30533, 0.284882, 0.229226, 0.203355, 0.155435, 0.225814, 0.339168, 0.298791, 0.26085, 0.414856], '')</t>
  </si>
  <si>
    <t>[101, 102, 234, 235, 236, 237, 238, 239, 240]</t>
  </si>
  <si>
    <t xml:space="preserve">F5RU36|F5RU36_9ENTR 5-oxoprolinase subunit A OS=Enterobacter hormaechei ATCC 49162 </t>
  </si>
  <si>
    <t>([0.127496, 0.206376, 0.243554, 0.284882, 0.318242, 0.30533, 0.349426, 0.401658, 0.387226, 0.328603, 0.30533, 0.352862, 0.342579, 0.284882, 0.380708, 0.366687, 0.380708, 0.380708, 0.321458, 0.281712, 0.278302, 0.278302, 0.161087, 0.173081, 0.144935, 0.142424, 0.179055, 0.142424, 0.134866, 0.164327, 0.194234, 0.161087, 0.17593, 0.247041, 0.243554, 0.236433, 0.247041, 0.278302, 0.225814, 0.324872, 0.36309, 0.440853, 0.377384, 0.450668, 0.346032, 0.374039, 0.346032, 0.339168, 0.408655, 0.394753, 0.281712, 0.359901, 0.454136, 0.433034, 0.458154, 0.541878, 0.422041, 0.408655, 0.444081, 0.494003, 0.450668, 0.398279, 0.414856, 0.401658, 0.468512, 0.622677, 0.657645, 0.712013, 0.613573, 0.461924, 0.4292, 0.557691, 0.525368, 0.42561, 0.335645, 0.324872, 0.225814, 0.328603, 0.301917, 0.219301, 0.232838, 0.232838, 0.18812, 0.125101, 0.191378, 0.134866, 0.127496, 0.120615, 0.11371, 0.137348, 0.142424, 0.170161, 0.164327, 0.111485, 0.167087, 0.288399, 0.281712, 0.370445, 0.335645, 0.295083, 0.284882, 0.275179, 0.318242, 0.377384, 0.41194, 0.408655, 0.454136, 0.468512, 0.422041, 0.346032, 0.349426, 0.444081, 0.41194, 0.318242, 0.352862, 0.359901, 0.295083, 0.222385, 0.225814, 0.275179, 0.268042, 0.366687, 0.390993, 0.394753, 0.349426, 0.295083, 0.222385, 0.155435, 0.129801, 0.100716, 0.132295, 0.15284, 0.144935, 0.185198, 0.191378, 0.142424, 0.139895, 0.139895, 0.191378, 0.206376, 0.194234, 0.200174, 0.18812, 0.100716, 0.098513, 0.155435, 0.229226, 0.31487, 0.398279, 0.332115, 0.308712, 0.308712, 0.321458, 0.318242, 0.301917, 0.291804, 0.298791, 0.332115, 0.374039, 0.374039, 0.356642, 0.275179, 0.288399, 0.324872, 0.40511, 0.40511, 0.40511, 0.374039, 0.359901, 0.308712, 0.291804, 0.30533, 0.339168, 0.339168, 0.356642, 0.328603, 0.41194, 0.465241, 0.346032, 0.30533, 0.31487, 0.321458, 0.321458, 0.40511, 0.339168, 0.275179, 0.268042, 0.164327, 0.191378, 0.191378, 0.161087, 0.239899, 0.332115, 0.328603, 0.335645, 0.318242, 0.356642, 0.366687, 0.36309, 0.458154, 0.418646, 0.418646, 0.380708, 0.476583, 0.465241, 0.4292, 0.414856, 0.332115, 0.447574, 0.447574, 0.458154, 0.525368, 0.538167, 0.549308, 0.505461, 0.40511, 0.41194, 0.30533, 0.271506, 0.298791, 0.281712, 0.268042, 0.25406, 0.25406, 0.216401, 0.125101, 0.17593, 0.257454, 0.356642, 0.349426, 0.271506, 0.191378, 0.142424, 0.129801, 0.10481, 0.137348, 0.17593, 0.144935, 0.216401, 0.216401, 0.191378, 0.161087, 0.229226, 0.196879, 0.200174, 0.203355], '')</t>
  </si>
  <si>
    <t>[55, 65, 66, 67, 68, 71, 72, 211, 212, 213, 214]</t>
  </si>
  <si>
    <t xml:space="preserve">F5RU40|F5RU40_9ENTR Deoxyribodipyrimidine photolyase OS=Enterobacter hormaechei ATCC 49162 </t>
  </si>
  <si>
    <t>([0.047319, 0.026338, 0.041405, 0.024826, 0.038042, 0.059222, 0.090864, 0.048328, 0.051831, 0.037156, 0.03976, 0.043307, 0.029376, 0.018106, 0.017797, 0.024393, 0.038042, 0.083462, 0.139895, 0.15008, 0.122885, 0.067594, 0.096677, 0.055536, 0.048328, 0.025762, 0.020165, 0.018787, 0.046336, 0.06312, 0.11371, 0.0704, 0.090864, 0.11371, 0.179055, 0.191378, 0.182256, 0.15284, 0.170161, 0.200174, 0.194234, 0.229226, 0.284882, 0.229226, 0.229226, 0.342579, 0.40511, 0.335645, 0.243554, 0.225814, 0.219301, 0.134866, 0.236433, 0.229226, 0.216401, 0.139895, 0.109221, 0.15284, 0.179055, 0.15008, 0.088832, 0.102787, 0.073402, 0.051831, 0.047319, 0.081712, 0.094817, 0.092881, 0.164327, 0.26085, 0.144935, 0.116183, 0.155435, 0.155435, 0.155435, 0.167087, 0.25406, 0.216401, 0.206376, 0.179055, 0.111485, 0.11371, 0.100716, 0.167087, 0.25031, 0.318242, 0.25031, 0.236433, 0.271506, 0.185198, 0.10481, 0.116183, 0.147574, 0.102787, 0.102787, 0.058088, 0.060549, 0.028695, 0.049374, 0.05306, 0.069024, 0.125101, 0.196879, 0.203355, 0.196879, 0.129801, 0.096677, 0.158265, 0.15008, 0.15284, 0.155435, 0.239899, 0.332115, 0.25406, 0.264545, 0.170161, 0.278302, 0.26085, 0.264545, 0.264545, 0.26085, 0.25031, 0.17593, 0.144935, 0.085092, 0.0704, 0.137348, 0.206376, 0.18812, 0.137348, 0.111485, 0.17593, 0.17593, 0.17593, 0.239899, 0.342579, 0.398279, 0.291804, 0.288399, 0.328603, 0.206376, 0.196879, 0.229226, 0.191378, 0.219301, 0.308712, 0.30533, 0.173081, 0.111485, 0.109221, 0.155435, 0.122885, 0.118441, 0.129801, 0.132295, 0.079919, 0.086953, 0.118441, 0.106997, 0.073402, 0.11371, 0.170161, 0.191378, 0.142424, 0.179055, 0.182256, 0.170161, 0.21291, 0.324872, 0.321458, 0.335645, 0.349426, 0.346032, 0.377384, 0.332115, 0.247041, 0.324872, 0.21291, 0.206376, 0.216401, 0.308712, 0.311707, 0.352862, 0.318242, 0.239899, 0.31487, 0.328603, 0.335645, 0.257454, 0.15008, 0.25031, 0.21291, 0.196879, 0.291804, 0.26085, 0.26085, 0.318242, 0.239899, 0.298791, 0.281712, 0.295083, 0.264545, 0.264545, 0.155435, 0.092881, 0.17593, 0.17593, 0.164327, 0.137348, 0.167087, 0.284882, 0.167087, 0.206376, 0.185198, 0.167087, 0.167087, 0.200174, 0.132295, 0.225814, 0.222385, 0.15284, 0.236433, 0.243554, 0.239899, 0.346032, 0.440853, 0.349426, 0.335645, 0.308712, 0.25031, 0.196879, 0.164327, 0.179055, 0.167087, 0.170161, 0.111485, 0.111485, 0.120615, 0.206376, 0.191378, 0.139895, 0.142424, 0.129801, 0.125101, 0.073402, 0.044297, 0.037156, 0.069024, 0.0704, 0.098513, 0.158265, 0.203355, 0.15284, 0.236433, 0.232838, 0.264545, 0.318242, 0.324872, 0.271506, 0.209395, 0.116183, 0.116183, 0.191378, 0.203355, 0.134866, 0.132295, 0.118441, 0.134866, 0.134866, 0.0704, 0.031287, 0.030611, 0.034884, 0.033407, 0.024826, 0.025316, 0.014315, 0.016257, 0.018787, 0.022667, 0.020165, 0.023087, 0.03976, 0.035586, 0.030611, 0.066181, 0.056825, 0.06312, 0.06312, 0.030003, 0.06184, 0.122885, 0.134866, 0.096677, 0.167087, 0.122885, 0.125101, 0.203355, 0.219301, 0.203355, 0.200174, 0.200174, 0.194234, 0.194234, 0.17593, 0.10481, 0.094817, 0.164327, 0.25031, 0.170161, 0.275179, 0.271506, 0.155435, 0.173081, 0.15284, 0.100716, 0.182256, 0.15008, 0.134866, 0.100716, 0.086953, 0.092881, 0.090864, 0.158265, 0.170161, 0.196879, 0.301917, 0.194234, 0.161087, 0.15284, 0.247041, 0.229226, 0.147574, 0.236433, 0.170161, 0.170161, 0.232838, 0.203355, 0.222385, 0.15008, 0.118441, 0.083462, 0.078022, 0.137348, 0.076542, 0.040537, 0.023963, 0.024393, 0.024393, 0.030611, 0.033407, 0.031287, 0.036378, 0.06184, 0.034068, 0.023087, 0.023087, 0.021816, 0.026338, 0.016826, 0.018787, 0.032677, 0.050641, 0.05306, 0.028695, 0.043307, 0.064632, 0.116183, 0.120615, 0.203355, 0.21291, 0.127496, 0.132295, 0.069024, 0.06184, 0.102787, 0.179055, 0.264545, 0.275179, 0.268042, 0.36309, 0.42561, 0.394753, 0.422041, 0.31487, 0.301917, 0.31487, 0.257454, 0.147574, 0.147574, 0.170161, 0.170161, 0.271506, 0.268042, 0.370445, 0.408655, 0.42561, 0.321458, 0.324872, 0.295083, 0.298791, 0.291804, 0.328603, 0.247041, 0.142424, 0.225814, 0.324872, 0.239899, 0.257454, 0.390993, 0.390993, 0.271506, 0.268042, 0.271506, 0.196879, 0.219301, 0.185198, 0.191378, 0.271506, 0.182256, 0.203355, 0.209395, 0.236433, 0.142424, 0.179055, 0.167087, 0.15284, 0.161087, 0.247041, 0.324872, 0.291804, 0.209395, 0.30533, 0.216401, 0.219301, 0.18812, 0.18812, 0.203355, 0.232838, 0.179055, 0.196879, 0.206376, 0.194234, 0.164327, 0.264545, 0.301917, 0.387226, 0.356642, 0.324872, 0.328603, 0.232838, 0.219301, 0.26085, 0.167087, 0.264545, 0.225814, 0.301917, 0.264545, 0.271506, 0.185198, 0.239899, 0.284882, 0.247041, 0.219301, 0.194234, 0.147574, 0.142424, 0.118441, 0.155435, 0.144935], '')</t>
  </si>
  <si>
    <t xml:space="preserve">F5RU43|F5RU43_9ENTR Potassium-transporting ATPase potassium-binding subunit OS=Enterobacter hormaechei ATCC 49162 </t>
  </si>
  <si>
    <t>([0.003478, 0.002396, 0.001936, 0.001623, 0.00155, 0.001383, 0.001103, 0.001069, 0.000923, 0.001155, 0.001499, 0.002035, 0.001602, 0.001855, 0.001906, 0.001906, 0.002138, 0.002606, 0.003701, 0.00389, 0.003177, 0.003366, 0.005223, 0.005623, 0.008895, 0.008276, 0.015078, 0.031287, 0.058088, 0.116183, 0.161087, 0.079919, 0.074921, 0.155435, 0.096677, 0.046336, 0.028695, 0.059222, 0.035586, 0.034068, 0.067594, 0.066181, 0.056825, 0.056825, 0.098513, 0.094817, 0.127496, 0.116183, 0.056825, 0.054297, 0.055536, 0.024826, 0.026892, 0.017447, 0.013016, 0.011106, 0.010926, 0.011518, 0.007555, 0.013265, 0.008525, 0.006482, 0.00962, 0.006894, 0.004611, 0.00407, 0.002688, 0.002155, 0.002117, 0.002194, 0.00146, 0.001202, 0.001202, 0.001709, 0.002078, 0.002336, 0.002349, 0.003512, 0.003431, 0.004835, 0.005086, 0.007422, 0.010131, 0.006795, 0.011342, 0.020522, 0.013821, 0.024393, 0.026892, 0.025316, 0.024826, 0.037156, 0.026338, 0.059222, 0.060549, 0.046336, 0.027463, 0.055536, 0.0198, 0.023963, 0.023087, 0.020876, 0.021816, 0.023087, 0.023087, 0.0198, 0.019401, 0.020165, 0.016826, 0.032677, 0.038042, 0.085092, 0.118441, 0.125101, 0.111485, 0.054297, 0.032017, 0.055536, 0.059222, 0.098513, 0.127496, 0.120615, 0.059222, 0.059222, 0.031287, 0.0704, 0.073402, 0.034068, 0.035586, 0.044297, 0.034068, 0.023534, 0.021381, 0.020165, 0.019401, 0.016257, 0.018787, 0.020522, 0.011106, 0.009401, 0.008075, 0.009483, 0.00962, 0.012491, 0.007422, 0.008624, 0.008624, 0.008276, 0.014783, 0.016257, 0.016257, 0.020876, 0.014783, 0.015078, 0.016528, 0.023963, 0.016257, 0.016021, 0.032017, 0.040537, 0.055536, 0.106997, 0.050641, 0.029376, 0.020165, 0.023087, 0.016021, 0.009728, 0.008002, 0.008624, 0.008723, 0.00777, 0.005623, 0.005683, 0.004208, 0.00359, 0.003079, 0.00292, 0.002581, 0.001722, 0.00243, 0.002396, 0.002366, 0.003405, 0.003177, 0.004358, 0.006142, 0.006142, 0.006039, 0.00777, 0.004899, 0.006421, 0.008002, 0.007495, 0.011106, 0.018106, 0.013016, 0.024826, 0.05306, 0.088832, 0.164327, 0.179055, 0.096677, 0.049374, 0.058088, 0.078022, 0.074921, 0.083462, 0.096677, 0.137348, 0.111485, 0.21291, 0.225814, 0.161087, 0.167087, 0.161087, 0.127496, 0.127496, 0.111485, 0.118441, 0.158265, 0.155435, 0.134866, 0.222385, 0.200174, 0.085092, 0.127496, 0.100716, 0.088832, 0.139895, 0.167087, 0.170161, 0.191378, 0.079919, 0.120615, 0.118441, 0.139895, 0.191378, 0.25406, 0.158265, 0.158265, 0.158265, 0.076542, 0.046336, 0.049374, 0.081712, 0.096677, 0.0704, 0.047319, 0.020165, 0.012491, 0.008409, 0.009401, 0.007315, 0.010131, 0.006533, 0.007315, 0.004577, 0.003924, 0.003109, 0.004135, 0.004208, 0.003246, 0.003671, 0.004689, 0.004835, 0.005799, 0.00777, 0.009187, 0.014315, 0.029376, 0.059222, 0.06184, 0.027463, 0.0198, 0.0198, 0.025762, 0.03976, 0.048328, 0.032017, 0.032677, 0.020876, 0.013016, 0.013265, 0.013265, 0.010372, 0.006988, 0.005378, 0.004577, 0.003366, 0.002976, 0.003212, 0.002327, 0.003212, 0.004208, 0.005799, 0.006421, 0.007555, 0.005249, 0.005932, 0.008525, 0.009187, 0.01227, 0.014783, 0.023963, 0.038042, 0.05306, 0.050641, 0.090864, 0.069024, 0.142424, 0.17593, 0.15284, 0.271506, 0.25406, 0.26085, 0.132295, 0.132295, 0.0704, 0.081712, 0.088832, 0.079919, 0.139895, 0.076542, 0.046336, 0.032677, 0.020522, 0.012491, 0.023087, 0.023087, 0.032677, 0.021381, 0.021381, 0.014586, 0.012491, 0.010372, 0.007555, 0.013437, 0.010926, 0.013821, 0.023534, 0.033407, 0.033407, 0.016021, 0.030611, 0.049374, 0.033407, 0.055536, 0.090864, 0.058088, 0.026338, 0.043307, 0.03976, 0.022306, 0.018787, 0.014315, 0.019109, 0.032677, 0.029376, 0.046336, 0.041405, 0.026338, 0.012491, 0.012491, 0.024826, 0.015344, 0.019109, 0.034884, 0.034884, 0.0198, 0.014586, 0.026338, 0.016021, 0.012727, 0.012491, 0.011106, 0.010221, 0.007031, 0.004976, 0.004431, 0.003298, 0.002761, 0.002529, 0.003341, 0.003341, 0.00246, 0.002581, 0.001855, 0.001855, 0.001936, 0.002705, 0.004315, 0.004646, 0.003924, 0.003924, 0.005223, 0.00777, 0.010221, 0.009865, 0.017138, 0.014075, 0.022667, 0.059222, 0.081712, 0.106997, 0.058088, 0.116183, 0.125101, 0.129801, 0.10481, 0.051831, 0.026338, 0.014586, 0.013265, 0.030003, 0.042364, 0.023534, 0.015078, 0.009483, 0.009977, 0.009294, 0.013821, 0.010672, 0.006795, 0.007091, 0.00515, 0.005932, 0.005932, 0.007315, 0.008895, 0.010131, 0.017797, 0.030003, 0.048328, 0.022306, 0.009865, 0.012727, 0.026338, 0.041405, 0.038042, 0.071867, 0.071867, 0.028695, 0.037156, 0.085092, 0.067594, 0.066181, 0.044297, 0.030611, 0.016257, 0.020165, 0.020522, 0.015078, 0.01204, 0.013437, 0.026338, 0.067594, 0.059222, 0.047319, 0.035586, 0.032017, 0.023963, 0.023963, 0.028107, 0.028107, 0.018106, 0.032017, 0.060549, 0.15008, 0.090864, 0.079919, 0.088832, 0.058088, 0.03976, 0.027463, 0.0198, 0.009728, 0.007259, 0.006194, 0.004315, 0.003864, 0.005734, 0.006795, 0.004689, 0.006374, 0.005011, 0.004247, 0.00292, 0.003298, 0.002349, 0.003014, 0.00359, 0.00246, 0.002606, 0.00359, 0.004315, 0.003671, 0.004247, 0.00543, 0.006482, 0.009977, 0.008895, 0.009294, 0.010131, 0.020165, 0.021816, 0.038042, 0.074921, 0.15284, 0.069024, 0.134866, 0.185198, 0.225814, 0.335645, 0.335645, 0.239899, 0.161087, 0.179055, 0.25406, 0.15008, 0.085092, 0.041405, 0.085092, 0.085092, 0.041405, 0.021381, 0.011903, 0.009187, 0.009294, 0.007555, 0.007645, 0.007177, 0.004689, 0.003405, 0.003727, 0.003727, 0.003727, 0.004736, 0.004431, 0.004414, 0.006533, 0.006795, 0.008409, 0.009294, 0.006078, 0.005683, 0.007495, 0.007315, 0.009187, 0.007645, 0.007495, 0.009187, 0.007091, 0.009977, 0.015344, 0.009294, 0.009096, 0.013265, 0.013265], '')</t>
  </si>
  <si>
    <t xml:space="preserve">F5RU45|F5RU45_9ENTR Potassium-transporting ATPase KdpC subunit OS=Enterobacter hormaechei ATCC 49162 </t>
  </si>
  <si>
    <t>([0.018415, 0.012727, 0.010372, 0.008895, 0.011903, 0.010131, 0.008723, 0.011518, 0.015344, 0.020165, 0.016826, 0.013016, 0.014783, 0.01227, 0.015344, 0.016021, 0.014075, 0.01204, 0.012727, 0.019109, 0.032677, 0.032017, 0.029376, 0.024826, 0.047319, 0.05306, 0.094817, 0.129801, 0.132295, 0.132295, 0.127496, 0.127496, 0.132295, 0.06184, 0.109221, 0.147574, 0.139895, 0.147574, 0.203355, 0.281712, 0.281712, 0.264545, 0.370445, 0.390993, 0.40511, 0.384043, 0.377384, 0.377384, 0.301917, 0.298791, 0.31487, 0.352862, 0.433034, 0.4292, 0.418646, 0.414856, 0.40511, 0.40511, 0.418646, 0.418646, 0.387226, 0.394753, 0.36309, 0.384043, 0.465241, 0.613573, 0.494003, 0.497853, 0.517562, 0.604312, 0.549308, 0.525368, 0.490133, 0.490133, 0.59917, 0.759478, 0.632174, 0.585406, 0.585406, 0.541878, 0.557691, 0.648219, 0.657645, 0.58069, 0.58069, 0.58069, 0.5017, 0.534167, 0.483068, 0.472492, 0.517562, 0.476583, 0.444081, 0.41194, 0.324872, 0.328603, 0.281712, 0.335645, 0.380708, 0.414856, 0.42561, 0.380708, 0.346032, 0.328603, 0.436924, 0.352862, 0.387226, 0.352862, 0.444081, 0.394753, 0.311707, 0.318242, 0.359901, 0.390993, 0.394753, 0.480142, 0.483068, 0.436924, 0.486429, 0.384043, 0.349426, 0.264545, 0.301917, 0.339168, 0.356642, 0.308712, 0.311707, 0.219301, 0.194234, 0.18812, 0.179055, 0.271506, 0.264545, 0.229226, 0.206376, 0.206376, 0.185198, 0.185198, 0.275179, 0.182256, 0.275179, 0.25031, 0.342579, 0.346032, 0.25031, 0.232838, 0.271506, 0.26085, 0.26085, 0.324872, 0.332115, 0.433034, 0.41194, 0.422041, 0.486429, 0.553315, 0.497853, 0.458154, 0.458154, 0.339168, 0.321458, 0.311707, 0.308712, 0.321458, 0.247041, 0.243554, 0.26085, 0.161087, 0.167087, 0.239899, 0.18812, 0.18812, 0.11371, 0.090864, 0.050641, 0.056825, 0.038042, 0.036378, 0.054297, 0.05306, 0.111485, 0.158265, 0.132295, 0.134866, 0.085092, 0.109221, 0.139895, 0.094817, 0.161087, 0.219301, 0.144935], '')</t>
  </si>
  <si>
    <t>[65, 68, 69, 70, 71, 74, 75, 76, 77, 78, 79, 80, 81, 82, 83, 84, 85, 86, 87, 90, 155]</t>
  </si>
  <si>
    <t xml:space="preserve">F5RU46|F5RU46_9ENTR histidine kinase OS=Enterobacter hormaechei ATCC 49162 </t>
  </si>
  <si>
    <t>([0.962114, 0.954657, 0.871313, 0.745909, 0.779859, 0.805026, 0.81615, 0.788093, 0.808535, 0.779859, 0.795062, 0.823549, 0.819762, 0.81615, 0.712013, 0.661982, 0.59014, 0.480142, 0.342579, 0.342579, 0.284882, 0.216401, 0.196879, 0.275179, 0.291804, 0.278302, 0.264545, 0.264545, 0.191378, 0.158265, 0.158265, 0.098513, 0.100716, 0.109221, 0.092881, 0.15284, 0.15008, 0.15284, 0.232838, 0.30533, 0.311707, 0.335645, 0.321458, 0.352862, 0.264545, 0.25406, 0.170161, 0.173081, 0.120615, 0.144935, 0.179055, 0.206376, 0.295083, 0.288399, 0.271506, 0.291804, 0.295083, 0.30533, 0.359901, 0.339168, 0.288399, 0.200174, 0.194234, 0.275179, 0.191378, 0.25031, 0.328603, 0.42561, 0.461924, 0.575842, 0.675549, 0.648219, 0.521092, 0.51388, 0.517562, 0.51388, 0.521092, 0.497853, 0.41194, 0.370445, 0.401658, 0.497853, 0.468512, 0.483068, 0.401658, 0.490133, 0.490133, 0.458154, 0.366687, 0.308712, 0.268042, 0.25031, 0.295083, 0.356642, 0.281712, 0.191378, 0.132295, 0.111485, 0.120615, 0.194234, 0.17593, 0.147574, 0.142424, 0.232838, 0.236433, 0.284882, 0.308712, 0.332115, 0.356642, 0.4292, 0.461924, 0.505461, 0.505461, 0.465241, 0.384043, 0.472492, 0.58069, 0.59508, 0.653063, 0.657645, 0.525368, 0.529623, 0.575842, 0.538167, 0.541878, 0.42561, 0.465241, 0.359901, 0.25406, 0.264545, 0.275179, 0.203355, 0.185198, 0.132295, 0.142424, 0.243554, 0.158265, 0.161087, 0.225814, 0.142424, 0.142424, 0.219301, 0.236433, 0.164327, 0.18812, 0.18812, 0.209395, 0.206376, 0.278302, 0.295083, 0.298791, 0.225814, 0.288399, 0.284882, 0.356642, 0.284882, 0.311707, 0.401658, 0.42561, 0.318242, 0.298791, 0.291804, 0.284882, 0.324872, 0.401658, 0.41194, 0.342579, 0.342579, 0.257454, 0.18812, 0.281712, 0.185198, 0.281712, 0.321458, 0.31487, 0.31487, 0.295083, 0.25031, 0.25031, 0.206376, 0.225814, 0.332115, 0.335645, 0.339168, 0.359901, 0.288399, 0.191378, 0.173081, 0.209395, 0.291804, 0.366687, 0.335645, 0.436924, 0.390993, 0.332115, 0.236433, 0.243554, 0.335645, 0.239899, 0.137348, 0.139895, 0.209395, 0.209395, 0.21291, 0.139895, 0.085092, 0.111485, 0.11371, 0.173081, 0.203355, 0.129801, 0.109221, 0.074921, 0.066181, 0.064632, 0.078022, 0.116183, 0.116183, 0.10481, 0.129801, 0.229226, 0.247041, 0.25406, 0.219301, 0.196879, 0.25406, 0.236433, 0.25406, 0.342579, 0.271506, 0.268042, 0.349426, 0.384043, 0.480142, 0.483068, 0.42561, 0.31487, 0.349426, 0.346032, 0.349426, 0.422041, 0.390993, 0.295083, 0.206376, 0.164327, 0.122885, 0.085092, 0.155435, 0.167087, 0.161087, 0.236433, 0.232838, 0.243554, 0.247041, 0.236433, 0.167087, 0.167087, 0.257454, 0.25406, 0.222385, 0.203355, 0.191378, 0.139895, 0.191378, 0.243554, 0.328603, 0.281712, 0.370445, 0.366687, 0.295083, 0.185198, 0.194234, 0.173081, 0.11371, 0.064632, 0.042364, 0.074921, 0.11371, 0.144935, 0.147574, 0.106997, 0.129801, 0.134866, 0.134866, 0.182256, 0.21291, 0.222385, 0.346032, 0.335645, 0.328603, 0.374039, 0.398279, 0.30533, 0.328603, 0.366687, 0.366687, 0.42561, 0.328603, 0.298791, 0.275179, 0.271506, 0.268042, 0.26085, 0.232838, 0.321458, 0.295083, 0.264545, 0.25406, 0.161087, 0.164327, 0.173081, 0.222385, 0.31487, 0.40511, 0.41194, 0.436924, 0.5017, 0.41194, 0.408655, 0.4292, 0.318242, 0.284882, 0.366687, 0.374039, 0.40511, 0.408655, 0.30533, 0.332115, 0.324872, 0.31487, 0.243554, 0.15008, 0.125101, 0.116183, 0.106997, 0.109221, 0.106997, 0.122885, 0.191378, 0.17593, 0.092881, 0.155435, 0.17593, 0.191378, 0.179055, 0.090864, 0.067594, 0.125101, 0.125101, 0.067594, 0.100716, 0.15008, 0.232838, 0.200174, 0.229226, 0.239899, 0.142424, 0.147574, 0.085092, 0.051831, 0.05306, 0.069024, 0.055536, 0.029376, 0.028695, 0.031287, 0.067594, 0.098513, 0.074921, 0.090864, 0.086953, 0.125101, 0.132295, 0.132295, 0.167087, 0.170161, 0.170161, 0.229226, 0.216401, 0.324872, 0.271506, 0.377384, 0.465241, 0.505461, 0.497853, 0.486429, 0.36309, 0.366687, 0.225814, 0.26085, 0.229226, 0.271506, 0.144935, 0.085092, 0.067594, 0.038042, 0.023087, 0.012491, 0.011106, 0.00962, 0.006567, 0.007091, 0.007315, 0.005623, 0.00407, 0.004921, 0.004899, 0.007031, 0.004835, 0.004976, 0.003727, 0.003366, 0.002688, 0.003804, 0.004315, 0.004315, 0.005683, 0.004736, 0.00515, 0.005378, 0.004414, 0.004414, 0.004431, 0.003212, 0.003963, 0.004358, 0.003821, 0.003079, 0.002349, 0.00292, 0.002881, 0.002688, 0.002276, 0.003366, 0.003298, 0.002606, 0.003298, 0.003109, 0.003366, 0.003079, 0.003177, 0.004414, 0.004611, 0.004577, 0.006533, 0.005086, 0.004689, 0.005992, 0.005086, 0.006701, 0.00558, 0.005223, 0.005223, 0.005086, 0.004513, 0.004921, 0.006988, 0.006245, 0.006533, 0.006142, 0.007555, 0.006701, 0.006482, 0.008895, 0.009728, 0.009483, 0.008895, 0.009015, 0.006421, 0.010131, 0.006421, 0.007877, 0.009294, 0.012727, 0.013016, 0.016528, 0.009728, 0.00962, 0.006795, 0.005223, 0.005223, 0.005872, 0.00777, 0.005683, 0.005623, 0.006245, 0.006142, 0.006567, 0.009294, 0.009294, 0.009187, 0.013265, 0.016021, 0.013821, 0.014586, 0.025762, 0.014075, 0.022306, 0.024826, 0.050641, 0.085092, 0.161087, 0.164327, 0.15284, 0.158265, 0.085092, 0.120615, 0.090864, 0.142424, 0.142424, 0.232838, 0.142424, 0.147574, 0.096677, 0.17593, 0.21291, 0.222385, 0.335645, 0.335645, 0.328603, 0.219301, 0.15284, 0.15284, 0.161087, 0.158265, 0.271506, 0.380708, 0.243554, 0.196879, 0.200174, 0.196879, 0.206376, 0.191378, 0.229226, 0.275179, 0.271506, 0.288399, 0.191378, 0.109221, 0.06312, 0.032677, 0.078022, 0.129801, 0.137348, 0.137348, 0.139895, 0.127496, 0.073402, 0.144935, 0.268042, 0.185198, 0.196879, 0.18812, 0.271506, 0.271506, 0.30533, 0.278302, 0.271506, 0.398279, 0.384043, 0.486429, 0.618285, 0.538167, 0.42561, 0.380708, 0.370445, 0.25406, 0.257454, 0.236433, 0.25031, 0.216401, 0.30533, 0.21291, 0.25031, 0.25031, 0.257454, 0.225814, 0.264545, 0.264545, 0.239899, 0.36309, 0.271506, 0.291804, 0.321458, 0.349426, 0.414856, 0.332115, 0.458154, 0.370445, 0.398279, 0.42561, 0.342579, 0.339168, 0.422041, 0.359901, 0.401658, 0.394753, 0.436924, 0.444081, 0.440853, 0.346032, 0.278302, 0.268042, 0.173081, 0.185198, 0.284882, 0.247041, 0.346032, 0.257454, 0.342579, 0.4292, 0.311707, 0.366687, 0.278302, 0.318242, 0.359901, 0.356642, 0.366687, 0.349426, 0.264545, 0.182256, 0.275179, 0.346032, 0.324872, 0.398279, 0.301917, 0.18812, 0.134866, 0.106997, 0.164327, 0.144935, 0.086953, 0.15284, 0.170161, 0.179055, 0.127496, 0.071867, 0.071867, 0.071867, 0.071867, 0.129801, 0.209395, 0.200174, 0.170161, 0.271506, 0.185198, 0.236433, 0.311707, 0.398279, 0.422041, 0.444081, 0.468512, 0.483068, 0.461924, 0.480142, 0.570702, 0.505461, 0.509769, 0.472492, 0.436924, 0.356642, 0.339168, 0.328603, 0.332115, 0.278302, 0.278302, 0.36309, 0.4292, 0.349426, 0.339168, 0.275179, 0.179055, 0.100716, 0.147574, 0.155435, 0.144935, 0.161087, 0.144935, 0.142424, 0.173081, 0.125101, 0.200174, 0.132295, 0.106997, 0.083462, 0.147574, 0.15008, 0.144935, 0.118441, 0.18812, 0.155435, 0.18812, 0.271506, 0.349426, 0.346032, 0.356642, 0.25406, 0.232838, 0.339168, 0.4292, 0.346032, 0.346032, 0.349426, 0.447574, 0.486429, 0.51388, 0.40511, 0.335645, 0.349426, 0.366687, 0.275179, 0.216401, 0.257454, 0.219301, 0.222385, 0.216401, 0.122885, 0.21291, 0.21291, 0.206376, 0.200174, 0.167087, 0.26085, 0.164327, 0.15284, 0.144935, 0.164327, 0.147574, 0.139895, 0.134866, 0.076542, 0.139895, 0.225814, 0.158265, 0.132295, 0.15284, 0.155435, 0.219301, 0.142424, 0.142424, 0.120615, 0.071867, 0.15008, 0.167087, 0.247041, 0.167087, 0.170161, 0.15284, 0.243554, 0.332115, 0.225814, 0.324872, 0.222385, 0.216401, 0.247041, 0.346032, 0.356642, 0.390993, 0.332115, 0.422041, 0.339168, 0.281712, 0.374039, 0.288399, 0.264545, 0.264545, 0.384043, 0.298791, 0.196879, 0.216401, 0.209395, 0.236433, 0.147574, 0.144935, 0.144935, 0.11371, 0.055536, 0.058088, 0.050641, 0.073402, 0.058088, 0.094817, 0.096677, 0.078022, 0.118441, 0.094817, 0.092881, 0.06312, 0.10481, 0.120615, 0.109221, 0.06312, 0.081712, 0.11371, 0.179055, 0.118441, 0.191378, 0.281712, 0.264545, 0.225814, 0.17593, 0.196879, 0.132295, 0.225814, 0.18812, 0.116183, 0.144935, 0.155435, 0.179055, 0.21291, 0.295083, 0.203355, 0.324872, 0.352862, 0.380708, 0.398279, 0.490133, 0.468512, 0.4292, 0.339168, 0.268042, 0.366687, 0.366687, 0.346032, 0.301917, 0.359901, 0.454136, 0.450668, 0.433034, 0.454136, 0.418646, 0.390993, 0.394753, 0.394753, 0.394753, 0.324872, 0.31487, 0.216401, 0.222385, 0.17593, 0.236433, 0.247041, 0.161087, 0.182256, 0.25031, 0.191378, 0.144935, 0.155435, 0.102787, 0.109221, 0.096677, 0.096677, 0.120615, 0.120615, 0.100716, 0.083462, 0.137348, 0.144935, 0.206376, 0.236433, 0.332115, 0.359901, 0.450668, 0.497853, 0.476583, 0.40511, 0.414856, 0.41194, 0.408655, 0.394753, 0.422041, 0.339168, 0.356642, 0.356642, 0.483068, 0.517562, 0.575842, 0.465241, 0.472492, 0.497853, 0.384043, 0.398279, 0.414856, 0.433034, 0.398279, 0.387226, 0.476583, 0.557691, 0.653063, 0.618285, 0.754692, 0.685117, 0.83125, 0.795062, 0.767246], '')</t>
  </si>
  <si>
    <t>[0, 1, 2, 3, 4, 5, 6, 7, 8, 9, 10, 11, 12, 13, 14, 15, 16, 69, 70, 71, 72, 73, 74, 75, 76, 111, 112, 116, 117, 118, 119, 120, 121, 122, 123, 124, 316, 383, 561, 562, 655, 656, 657, 705, 875, 876, 887, 888, 889, 890, 891, 892, 893, 894]</t>
  </si>
  <si>
    <t xml:space="preserve">F5RU51|F5RU51_9ENTR Putrescine transporter PotE OS=Enterobacter hormaechei ATCC 49162 </t>
  </si>
  <si>
    <t>([0.106997, 0.049374, 0.076542, 0.038042, 0.022667, 0.033407, 0.026338, 0.020522, 0.028695, 0.024393, 0.021381, 0.030611, 0.030611, 0.028695, 0.020876, 0.011669, 0.009015, 0.008075, 0.009187, 0.013265, 0.019401, 0.01078, 0.013821, 0.015344, 0.017447, 0.029376, 0.029376, 0.023087, 0.035586, 0.018106, 0.014783, 0.020165, 0.013613, 0.009015, 0.007091, 0.010372, 0.013613, 0.012727, 0.020522, 0.017138, 0.011903, 0.009728, 0.009865, 0.009977, 0.006701, 0.007495, 0.005249, 0.004483, 0.006194, 0.005223, 0.007031, 0.008075, 0.00558, 0.007091, 0.010372, 0.015078, 0.014075, 0.017447, 0.025762, 0.018415, 0.018415, 0.024826, 0.016257, 0.022306, 0.034068, 0.026892, 0.026892, 0.025762, 0.033407, 0.033407, 0.047319, 0.047319, 0.074921, 0.073402, 0.050641, 0.035586, 0.037156, 0.018415, 0.0198, 0.010926, 0.014783, 0.010509, 0.010509, 0.011106, 0.009096, 0.005932, 0.007495, 0.009187, 0.010926, 0.009401, 0.006567, 0.005932, 0.004388, 0.004161, 0.005223, 0.004921, 0.005683, 0.003804, 0.005378, 0.005378, 0.008804, 0.006194, 0.005378, 0.00543, 0.006482, 0.009483, 0.009401, 0.011518, 0.012491, 0.012727, 0.016528, 0.016826, 0.020876, 0.021381, 0.017447, 0.023534, 0.020522, 0.020522, 0.026892, 0.015694, 0.010221, 0.006533, 0.007177, 0.011903, 0.008895, 0.008895, 0.008895, 0.008276, 0.007877, 0.007091, 0.008002, 0.007877, 0.007645, 0.008075, 0.011903, 0.015344, 0.009187, 0.013821, 0.013613, 0.011669, 0.021381, 0.021381, 0.023963, 0.038042, 0.022306, 0.0198, 0.014586, 0.016021, 0.020876, 0.014315, 0.014315, 0.01078, 0.008156, 0.008276, 0.005734, 0.005799, 0.004414, 0.004208, 0.003405, 0.002396, 0.003246, 0.003405, 0.004388, 0.004135, 0.003014, 0.003298, 0.004513, 0.006078, 0.004388, 0.005683, 0.00777, 0.007645, 0.010926, 0.010672, 0.020522, 0.018415, 0.010131, 0.016021, 0.024393, 0.024826, 0.05306, 0.05306, 0.042364, 0.020522, 0.029376, 0.042364, 0.060549, 0.028107, 0.018415, 0.023087, 0.011342, 0.007091, 0.007177, 0.005318, 0.007495, 0.006701, 0.008895, 0.010372, 0.008723, 0.010509, 0.012491, 0.014586, 0.010372, 0.008002, 0.013821, 0.018415, 0.029376, 0.032677, 0.066181, 0.11371, 0.090864, 0.203355, 0.206376, 0.173081, 0.196879, 0.096677, 0.100716, 0.127496, 0.203355, 0.144935, 0.137348, 0.139895, 0.094817, 0.094817, 0.083462, 0.033407, 0.017447, 0.009483, 0.008624, 0.008895, 0.009015, 0.009015, 0.005932, 0.007091, 0.008156, 0.007495, 0.008156, 0.009015, 0.009294, 0.007422, 0.011903, 0.008075, 0.008075, 0.00962, 0.013265, 0.023963, 0.038042, 0.086953, 0.073402, 0.076542, 0.037156, 0.026338, 0.020165, 0.028695, 0.03976, 0.027463, 0.023963, 0.041405, 0.041405, 0.047319, 0.03976, 0.035586, 0.0704, 0.054297, 0.025762, 0.0198, 0.018415, 0.013613, 0.009483, 0.011518, 0.009401, 0.014586, 0.013265, 0.018106, 0.022667, 0.020876, 0.016528, 0.019401, 0.018106, 0.010221, 0.00962, 0.008156, 0.008624, 0.006039, 0.006701, 0.009865, 0.009015, 0.005992, 0.008276, 0.009865, 0.014075, 0.014586, 0.016257, 0.026892, 0.038858, 0.020522, 0.011106, 0.021816, 0.03976, 0.021381, 0.017138, 0.016257, 0.035586, 0.020165, 0.042364, 0.056825, 0.03976, 0.074921, 0.120615, 0.139895, 0.086953, 0.092881, 0.118441, 0.071867, 0.030611, 0.023534, 0.023087, 0.029376, 0.013613, 0.008002, 0.012491, 0.023963, 0.023963, 0.012727, 0.019401, 0.01078, 0.008723, 0.010672, 0.006894, 0.008002, 0.008002, 0.010672, 0.007177, 0.007645, 0.009401, 0.016257, 0.010672, 0.020165, 0.020165, 0.021381, 0.028695, 0.030003, 0.017138, 0.013821, 0.015694, 0.010672, 0.018787, 0.028107, 0.014783, 0.014586, 0.017447, 0.009096, 0.006482, 0.006482, 0.006142, 0.00515, 0.004414, 0.005734, 0.00407, 0.00407, 0.003963, 0.003701, 0.003607, 0.004899, 0.004388, 0.004835, 0.006245, 0.004736, 0.004736, 0.007177, 0.010926, 0.009865, 0.013437, 0.024826, 0.035586, 0.027463, 0.044297, 0.029376, 0.023534, 0.033407, 0.029376, 0.029376, 0.058088, 0.041405, 0.020876, 0.018415, 0.023534, 0.011669, 0.010672, 0.008723, 0.005734, 0.003997, 0.003963, 0.004483, 0.004358, 0.005011, 0.006194, 0.005086, 0.005992, 0.00558, 0.004577, 0.006142, 0.007422, 0.006245, 0.00558, 0.008075, 0.007315, 0.006078, 0.009187, 0.008895, 0.01078, 0.010509, 0.010372, 0.010221, 0.007091, 0.00558, 0.005318, 0.005378, 0.006421, 0.005011, 0.007495, 0.007555, 0.00777, 0.009728, 0.013016, 0.020165, 0.018787, 0.033407, 0.038858, 0.031287, 0.058088, 0.03976, 0.076542, 0.15284, 0.127496, 0.25406, 0.384043], '')</t>
  </si>
  <si>
    <t xml:space="preserve">F5RU53|F5RU53_9ENTR Negative modulator of initiation of replication OS=Enterobacter hormaechei ATCC 49162 </t>
  </si>
  <si>
    <t>([0.18812, 0.25406, 0.158265, 0.098513, 0.102787, 0.132295, 0.173081, 0.206376, 0.239899, 0.278302, 0.21291, 0.25031, 0.268042, 0.26085, 0.321458, 0.308712, 0.387226, 0.291804, 0.203355, 0.194234, 0.271506, 0.324872, 0.239899, 0.321458, 0.324872, 0.352862, 0.324872, 0.291804, 0.288399, 0.291804, 0.311707, 0.40511, 0.436924, 0.394753, 0.401658, 0.4292, 0.440853, 0.366687, 0.390993, 0.468512, 0.472492, 0.5017, 0.541878, 0.562014, 0.497853, 0.570702, 0.58069, 0.541878, 0.570702, 0.613573, 0.56648, 0.465241, 0.42561, 0.422041, 0.422041, 0.418646, 0.4292, 0.418646, 0.418646, 0.490133, 0.461924, 0.414856, 0.394753, 0.408655, 0.394753, 0.380708, 0.332115, 0.324872, 0.394753, 0.408655, 0.291804, 0.291804, 0.36309, 0.40511, 0.374039, 0.398279, 0.370445, 0.298791, 0.311707, 0.377384, 0.271506, 0.264545, 0.225814, 0.167087, 0.102787, 0.15284, 0.219301, 0.216401, 0.142424, 0.134866, 0.079919, 0.142424, 0.170161, 0.15284, 0.127496, 0.071867, 0.06184, 0.079919, 0.096677, 0.090864, 0.096677, 0.167087, 0.134866, 0.203355, 0.264545, 0.342579, 0.346032, 0.349426, 0.36309, 0.36309, 0.264545, 0.311707, 0.301917, 0.30533, 0.321458, 0.356642, 0.461924, 0.414856, 0.328603, 0.36309, 0.374039, 0.359901, 0.377384, 0.458154, 0.454136, 0.450668, 0.472492, 0.468512, 0.468512, 0.468512, 0.604312, 0.73685, 0.771762, 0.805026, 0.690604, 0.541878, 0.465241, 0.377384, 0.458154, 0.553315, 0.545602, 0.545602, 0.549308, 0.534167, 0.529623, 0.521092, 0.444081, 0.41194, 0.380708, 0.291804, 0.366687, 0.342579, 0.264545, 0.225814, 0.206376, 0.288399, 0.346032, 0.41194, 0.387226, 0.414856, 0.370445, 0.380708, 0.295083, 0.21291, 0.232838, 0.222385, 0.170161, 0.164327, 0.167087, 0.200174, 0.200174, 0.161087, 0.132295, 0.179055, 0.185198, 0.147574, 0.120615, 0.125101, 0.086953, 0.173081, 0.094817], '')</t>
  </si>
  <si>
    <t>[41, 42, 43, 45, 46, 47, 48, 49, 50, 130, 131, 132, 133, 134, 135, 139, 140, 141, 142, 143, 144, 145]</t>
  </si>
  <si>
    <t xml:space="preserve">F5RU57|F5RU57_9ENTR Ferric uptake regulation protein OS=Enterobacter hormaechei ATCC 49162 </t>
  </si>
  <si>
    <t>([0.494003, 0.517562, 0.40511, 0.42561, 0.356642, 0.384043, 0.308712, 0.374039, 0.390993, 0.324872, 0.342579, 0.295083, 0.21291, 0.219301, 0.155435, 0.094817, 0.098513, 0.116183, 0.206376, 0.21291, 0.232838, 0.26085, 0.268042, 0.281712, 0.284882, 0.321458, 0.332115, 0.418646, 0.30533, 0.225814, 0.30533, 0.30533, 0.311707, 0.311707, 0.301917, 0.332115, 0.408655, 0.41194, 0.4292, 0.31487, 0.311707, 0.222385, 0.196879, 0.194234, 0.200174, 0.134866, 0.155435, 0.10481, 0.064632, 0.111485, 0.182256, 0.106997, 0.111485, 0.170161, 0.216401, 0.21291, 0.170161, 0.127496, 0.118441, 0.106997, 0.170161, 0.182256, 0.158265, 0.191378, 0.18812, 0.239899, 0.31487, 0.31487, 0.318242, 0.291804, 0.295083, 0.206376, 0.311707, 0.318242, 0.328603, 0.356642, 0.36309, 0.450668, 0.517562, 0.521092, 0.444081, 0.359901, 0.25031, 0.278302, 0.268042, 0.179055, 0.179055, 0.179055, 0.132295, 0.118441, 0.21291, 0.118441, 0.17593, 0.17593, 0.170161, 0.158265, 0.096677, 0.102787, 0.098513, 0.094817, 0.096677, 0.144935, 0.225814, 0.243554, 0.298791, 0.268042, 0.359901, 0.366687, 0.366687, 0.342579, 0.418646, 0.324872, 0.433034, 0.444081, 0.440853, 0.436924, 0.36309, 0.370445, 0.284882, 0.209395, 0.209395, 0.203355, 0.120615, 0.096677, 0.161087, 0.179055, 0.203355, 0.120615, 0.118441, 0.129801, 0.203355, 0.219301, 0.301917, 0.271506, 0.264545, 0.264545, 0.239899, 0.308712, 0.366687, 0.42561, 0.5017, 0.486429, 0.461924, 0.613573, 0.648219, 0.59917, 0.585406, 0.549308], '')</t>
  </si>
  <si>
    <t>[1, 78, 79, 140, 143, 144, 145, 146, 147]</t>
  </si>
  <si>
    <t xml:space="preserve">F5RU61|F5RU61_9ENTR Glutamine--tRNA ligase OS=Enterobacter hormaechei ATCC 49162 </t>
  </si>
  <si>
    <t>([0.490133, 0.377384, 0.398279, 0.444081, 0.352862, 0.278302, 0.318242, 0.36309, 0.398279, 0.328603, 0.31487, 0.346032, 0.349426, 0.318242, 0.339168, 0.324872, 0.356642, 0.295083, 0.264545, 0.271506, 0.257454, 0.25406, 0.356642, 0.387226, 0.394753, 0.505461, 0.613573, 0.59508, 0.480142, 0.384043, 0.465241, 0.414856, 0.418646, 0.418646, 0.398279, 0.398279, 0.390993, 0.311707, 0.288399, 0.219301, 0.225814, 0.142424, 0.236433, 0.147574, 0.109221, 0.10481, 0.096677, 0.055536, 0.060549, 0.098513, 0.164327, 0.109221, 0.17593, 0.116183, 0.116183, 0.074921, 0.085092, 0.094817, 0.15008, 0.236433, 0.342579, 0.271506, 0.36309, 0.380708, 0.468512, 0.418646, 0.422041, 0.328603, 0.346032, 0.352862, 0.349426, 0.26085, 0.332115, 0.332115, 0.422041, 0.36309, 0.483068, 0.370445, 0.281712, 0.275179, 0.164327, 0.15008, 0.118441, 0.122885, 0.111485, 0.111485, 0.109221, 0.059222, 0.056825, 0.081712, 0.071867, 0.078022, 0.074921, 0.041405, 0.041405, 0.041405, 0.037156, 0.020522, 0.030611, 0.029376, 0.024393, 0.031287, 0.032677, 0.037156, 0.023534, 0.024826, 0.022306, 0.035586, 0.036378, 0.051831, 0.030003, 0.021381, 0.020876, 0.038042, 0.043307, 0.03976, 0.030003, 0.05306, 0.100716, 0.073402, 0.120615, 0.155435, 0.134866, 0.120615, 0.182256, 0.257454, 0.167087, 0.17593, 0.18812, 0.291804, 0.318242, 0.398279, 0.468512, 0.450668, 0.461924, 0.433034, 0.4292, 0.472492, 0.454136, 0.4292, 0.447574, 0.468512, 0.465241, 0.58069, 0.486429, 0.458154, 0.374039, 0.349426, 0.36309, 0.342579, 0.275179, 0.268042, 0.247041, 0.236433, 0.243554, 0.120615, 0.229226, 0.25406, 0.243554, 0.239899, 0.216401, 0.194234, 0.116183, 0.100716, 0.076542, 0.122885, 0.086953, 0.144935, 0.200174, 0.158265, 0.161087, 0.222385, 0.132295, 0.096677, 0.066181, 0.048328, 0.096677, 0.090864, 0.096677, 0.066181, 0.040537, 0.028695, 0.047319, 0.048328, 0.048328, 0.029376, 0.025316, 0.047319, 0.043307, 0.056825, 0.074921, 0.079919, 0.067594, 0.144935, 0.21291, 0.167087, 0.139895, 0.090864, 0.050641, 0.050641, 0.060549, 0.059222, 0.10481, 0.055536, 0.096677, 0.098513, 0.116183, 0.086953, 0.078022, 0.083462, 0.073402, 0.041405, 0.043307, 0.044297, 0.025316, 0.026338, 0.054297, 0.090864, 0.092881, 0.092881, 0.081712, 0.06312, 0.11371, 0.058088, 0.120615, 0.120615, 0.129801, 0.194234, 0.271506, 0.196879, 0.125101, 0.147574, 0.122885, 0.081712, 0.049374, 0.083462, 0.085092, 0.05306, 0.055536, 0.054297, 0.106997, 0.071867, 0.11371, 0.122885, 0.206376, 0.206376, 0.127496, 0.129801, 0.0704, 0.071867, 0.111485, 0.116183, 0.120615, 0.139895, 0.200174, 0.191378, 0.191378, 0.134866, 0.167087, 0.161087, 0.229226, 0.203355, 0.264545, 0.191378, 0.179055, 0.122885, 0.071867, 0.088832, 0.085092, 0.164327, 0.161087, 0.161087, 0.179055, 0.182256, 0.26085, 0.147574, 0.236433, 0.239899, 0.321458, 0.356642, 0.321458, 0.349426, 0.356642, 0.284882, 0.359901, 0.349426, 0.352862, 0.42561, 0.480142, 0.468512, 0.461924, 0.380708, 0.387226, 0.447574, 0.408655, 0.40511, 0.440853, 0.42561, 0.433034, 0.308712, 0.236433, 0.271506, 0.239899, 0.164327, 0.236433, 0.185198, 0.18812, 0.257454, 0.275179, 0.284882, 0.301917, 0.308712, 0.31487, 0.318242, 0.288399, 0.291804, 0.295083, 0.298791, 0.311707, 0.298791, 0.332115, 0.332115, 0.332115, 0.349426, 0.433034, 0.356642, 0.42561, 0.4292, 0.444081, 0.408655, 0.42561, 0.408655, 0.377384, 0.422041, 0.390993, 0.366687, 0.318242, 0.324872, 0.42561, 0.359901, 0.356642, 0.349426, 0.377384, 0.311707, 0.308712, 0.311707, 0.311707, 0.324872, 0.328603, 0.318242, 0.352862, 0.324872, 0.342579, 0.295083, 0.271506, 0.295083, 0.321458, 0.422041, 0.42561, 0.40511, 0.490133, 0.509769, 0.585406, 0.694846, 0.795062, 0.750527, 0.73685, 0.823549, 0.791621, 0.788093, 0.716283, 0.73685, 0.613573, 0.59917, 0.699094, 0.779859, 0.690604, 0.59917, 0.476583, 0.476583, 0.465241, 0.41194, 0.41194, 0.31487, 0.288399, 0.288399, 0.328603, 0.301917, 0.311707, 0.311707, 0.311707, 0.288399, 0.257454, 0.346032, 0.271506, 0.209395, 0.137348, 0.196879, 0.284882, 0.370445, 0.298791, 0.298791, 0.25031, 0.236433, 0.346032, 0.324872, 0.232838, 0.167087, 0.127496, 0.116183, 0.102787, 0.10481, 0.158265, 0.116183, 0.129801, 0.18812, 0.257454, 0.30533, 0.318242, 0.321458, 0.321458, 0.301917, 0.311707, 0.398279, 0.321458, 0.209395, 0.170161, 0.25406, 0.229226, 0.318242, 0.298791, 0.335645, 0.328603, 0.257454, 0.31487, 0.295083, 0.311707, 0.324872, 0.324872, 0.321458, 0.321458, 0.30533, 0.380708, 0.311707, 0.295083, 0.377384, 0.418646, 0.41194, 0.408655, 0.401658, 0.324872, 0.352862, 0.31487, 0.318242, 0.398279, 0.374039, 0.30533, 0.318242, 0.229226, 0.271506, 0.182256, 0.179055, 0.120615, 0.076542, 0.116183, 0.118441, 0.071867, 0.054297, 0.085092, 0.055536, 0.116183, 0.170161, 0.194234, 0.219301, 0.182256, 0.155435, 0.18812, 0.268042, 0.147574, 0.137348, 0.109221, 0.120615, 0.076542, 0.132295, 0.225814, 0.229226, 0.229226, 0.229226, 0.25406, 0.179055, 0.232838, 0.21291, 0.203355, 0.116183, 0.096677, 0.122885, 0.164327, 0.15284, 0.094817, 0.158265, 0.200174, 0.196879, 0.271506, 0.321458, 0.308712, 0.271506, 0.229226, 0.142424, 0.219301, 0.196879, 0.295083, 0.298791, 0.30533, 0.30533, 0.30533, 0.232838, 0.155435, 0.085092, 0.092881, 0.142424, 0.144935, 0.102787, 0.120615, 0.11371, 0.11371, 0.122885, 0.125101, 0.167087, 0.203355, 0.11371, 0.206376, 0.18812, 0.194234, 0.129801, 0.129801, 0.132295, 0.21291, 0.301917, 0.390993, 0.284882, 0.298791, 0.295083, 0.298791, 0.30533, 0.311707, 0.321458, 0.284882, 0.268042, 0.203355, 0.25031, 0.36309, 0.31487, 0.288399, 0.239899, 0.318242], '')</t>
  </si>
  <si>
    <t>[25, 26, 27, 143, 361, 362, 363, 364, 365, 366, 367, 368, 369, 370, 371, 372, 373, 374, 375, 376, 377]</t>
  </si>
  <si>
    <t xml:space="preserve">F5RU62|F5RU62_9ENTR PTS family N-acetylglucosamine porter, IIABC component OS=Enterobacter hormaechei ATCC 49162 </t>
  </si>
  <si>
    <t>([0.004976, 0.007091, 0.007259, 0.005503, 0.007422, 0.005799, 0.008276, 0.006374, 0.006482, 0.005799, 0.004899, 0.006482, 0.004689, 0.005932, 0.007259, 0.00515, 0.00543, 0.005734, 0.005683, 0.003727, 0.00515, 0.00543, 0.005872, 0.007091, 0.007091, 0.004775, 0.007177, 0.004835, 0.007877, 0.005992, 0.005503, 0.006619, 0.006245, 0.007031, 0.008156, 0.009483, 0.012491, 0.01204, 0.01078, 0.011106, 0.024393, 0.013016, 0.009865, 0.005992, 0.003963, 0.003757, 0.004513, 0.003109, 0.003963, 0.002688, 0.003512, 0.004835, 0.00558, 0.00407, 0.004611, 0.004689, 0.004976, 0.005734, 0.007177, 0.011903, 0.009187, 0.007422, 0.00962, 0.007645, 0.009728, 0.017138, 0.028107, 0.021816, 0.045352, 0.021381, 0.017138, 0.01204, 0.007877, 0.008409, 0.01227, 0.010131, 0.008002, 0.005683, 0.005992, 0.004775, 0.005011, 0.006482, 0.008156, 0.006482, 0.009977, 0.009483, 0.009483, 0.008156, 0.007422, 0.006482, 0.009865, 0.010372, 0.010221, 0.019401, 0.018106, 0.010131, 0.008804, 0.010926, 0.017138, 0.012727, 0.014783, 0.008276, 0.00777, 0.007259, 0.008075, 0.006567, 0.008075, 0.005683, 0.007495, 0.007555, 0.009977, 0.010672, 0.010131, 0.010221, 0.00962, 0.006374, 0.006078, 0.008075, 0.008075, 0.008156, 0.009728, 0.008624, 0.009865, 0.010509, 0.007031, 0.008075, 0.009865, 0.009728, 0.009294, 0.006039, 0.007091, 0.004611, 0.003276, 0.003431, 0.004161, 0.003701, 0.003864, 0.003821, 0.003821, 0.002581, 0.002014, 0.001434, 0.00243, 0.003461, 0.00243, 0.003512, 0.003963, 0.003431, 0.002482, 0.003671, 0.004646, 0.005623, 0.008002, 0.013613, 0.015078, 0.011106, 0.00962, 0.015694, 0.025316, 0.025316, 0.042364, 0.047319, 0.083462, 0.050641, 0.040537, 0.034884, 0.014783, 0.014783, 0.009977, 0.009865, 0.010509, 0.013437, 0.008723, 0.006142, 0.00407, 0.005872, 0.008624, 0.011903, 0.007877, 0.009096, 0.009728, 0.008525, 0.007259, 0.007645, 0.009401, 0.006482, 0.008002, 0.008804, 0.005623, 0.009096, 0.008895, 0.008525, 0.009096, 0.008156, 0.013265, 0.025316, 0.016528, 0.01204, 0.01204, 0.016826, 0.010926, 0.006421, 0.008409, 0.013265, 0.013265, 0.007877, 0.013265, 0.017447, 0.014315, 0.014783, 0.010672, 0.019109, 0.020522, 0.017447, 0.043307, 0.028695, 0.026338, 0.022667, 0.013821, 0.009977, 0.011903, 0.018787, 0.018787, 0.009865, 0.011106, 0.007031, 0.008156, 0.006194, 0.003924, 0.006039, 0.006374, 0.008156, 0.008075, 0.006567, 0.005799, 0.003963, 0.003963, 0.003276, 0.002662, 0.00292, 0.003177, 0.002705, 0.003079, 0.004611, 0.006078, 0.005683, 0.008525, 0.012727, 0.01227, 0.016021, 0.016021, 0.030003, 0.016528, 0.009483, 0.007422, 0.008624, 0.009187, 0.009096, 0.007645, 0.013821, 0.019401, 0.011669, 0.009096, 0.008525, 0.008409, 0.007259, 0.007315, 0.007877, 0.007877, 0.007031, 0.010926, 0.006619, 0.004835, 0.00407, 0.004689, 0.004483, 0.003366, 0.003821, 0.004899, 0.005086, 0.003671, 0.002976, 0.003341, 0.003804, 0.003607, 0.003212, 0.003014, 0.002117, 0.001936, 0.001709, 0.001709, 0.001541, 0.001743, 0.001597, 0.001967, 0.002138, 0.003366, 0.003405, 0.002761, 0.002512, 0.002503, 0.003405, 0.004208, 0.005734, 0.004611, 0.004646, 0.00359, 0.004899, 0.005872, 0.005623, 0.004899, 0.004921, 0.00515, 0.004921, 0.005872, 0.00543, 0.005223, 0.00359, 0.005011, 0.005011, 0.005683, 0.006894, 0.006142, 0.007031, 0.007031, 0.012491, 0.009096, 0.010131, 0.008409, 0.007031, 0.005623, 0.005086, 0.006039, 0.005734, 0.006078, 0.006142, 0.005734, 0.004646, 0.005249, 0.003701, 0.003671, 0.00231, 0.002057, 0.001687, 0.001112, 0.001112, 0.000859, 0.000859, 0.000859, 0.001142, 0.001335, 0.001112, 0.00152, 0.001335, 0.001335, 0.001872, 0.002662, 0.00389, 0.005872, 0.008075, 0.013016, 0.023963, 0.054297, 0.094817, 0.17593, 0.225814, 0.158265, 0.203355, 0.281712, 0.414856, 0.366687, 0.436924, 0.585406, 0.585406, 0.733139, 0.76285, 0.784345, 0.73685, 0.622677, 0.622677, 0.604312, 0.480142, 0.433034, 0.440853, 0.42561, 0.318242, 0.298791, 0.335645, 0.291804, 0.225814, 0.200174, 0.236433, 0.232838, 0.25031, 0.25031, 0.161087, 0.142424, 0.100716, 0.056825, 0.111485, 0.085092, 0.05306, 0.050641, 0.069024, 0.067594, 0.03976, 0.076542, 0.083462, 0.109221, 0.090864, 0.134866, 0.15008, 0.15284, 0.120615, 0.116183, 0.0704, 0.120615, 0.132295, 0.134866, 0.182256, 0.120615, 0.144935, 0.206376, 0.222385, 0.216401, 0.179055, 0.26085, 0.25406, 0.275179, 0.200174, 0.268042, 0.191378, 0.18812, 0.18812, 0.229226, 0.229226, 0.209395, 0.219301, 0.15008, 0.11371, 0.098513, 0.142424, 0.125101, 0.118441, 0.158265, 0.17593, 0.206376, 0.134866, 0.137348, 0.203355, 0.288399, 0.268042, 0.342579, 0.321458, 0.271506, 0.209395, 0.179055, 0.271506, 0.257454, 0.356642, 0.384043, 0.414856, 0.387226, 0.387226, 0.394753, 0.4292, 0.42561, 0.42561, 0.480142, 0.521092, 0.440853, 0.387226, 0.4292, 0.40511, 0.447574, 0.436924, 0.461924, 0.486429, 0.521092, 0.529623, 0.458154, 0.454136, 0.521092, 0.570702, 0.56648, 0.490133, 0.490133, 0.384043, 0.356642, 0.356642, 0.243554, 0.243554, 0.275179, 0.295083, 0.26085, 0.232838, 0.295083, 0.342579, 0.268042, 0.17593, 0.144935, 0.111485, 0.17593, 0.155435, 0.100716, 0.144935, 0.216401, 0.229226, 0.288399, 0.216401, 0.216401, 0.291804, 0.352862, 0.318242, 0.219301, 0.284882, 0.295083, 0.295083, 0.21291, 0.26085, 0.25406, 0.281712, 0.394753, 0.380708, 0.390993, 0.454136, 0.4292, 0.342579, 0.25406, 0.284882, 0.422041, 0.422041, 0.390993, 0.390993, 0.433034, 0.408655, 0.339168, 0.31487, 0.229226, 0.194234, 0.236433, 0.311707, 0.328603, 0.308712, 0.271506, 0.155435, 0.109221, 0.064632, 0.111485, 0.170161, 0.18812, 0.155435, 0.182256, 0.179055, 0.200174, 0.120615, 0.139895, 0.139895, 0.15284, 0.200174, 0.301917, 0.200174, 0.209395, 0.206376, 0.139895, 0.139895, 0.155435, 0.229226, 0.30533, 0.291804, 0.281712, 0.161087, 0.170161, 0.17593, 0.134866, 0.078022, 0.15008, 0.229226, 0.295083, 0.25031, 0.308712, 0.239899, 0.26085, 0.209395, 0.200174, 0.271506, 0.335645, 0.324872, 0.229226, 0.25406, 0.209395, 0.229226, 0.25406, 0.264545, 0.17593, 0.17593, 0.25031, 0.196879, 0.18812, 0.161087, 0.191378, 0.170161, 0.203355, 0.185198, 0.216401, 0.25031, 0.182256, 0.10481, 0.116183, 0.179055, 0.170161, 0.129801, 0.127496, 0.209395, 0.11371, 0.179055, 0.25406, 0.167087, 0.139895, 0.078022, 0.098513, 0.079919, 0.081712, 0.098513, 0.164327, 0.11371, 0.059222, 0.073402, 0.109221, 0.167087, 0.17593, 0.194234, 0.196879, 0.11371, 0.116183, 0.120615, 0.116183, 0.116183, 0.173081, 0.209395, 0.278302, 0.247041, 0.26085, 0.222385, 0.194234, 0.15284, 0.21291, 0.291804, 0.31487], '')</t>
  </si>
  <si>
    <t>[372, 373, 374, 375, 376, 377, 378, 379, 380, 469, 478, 479, 482, 483, 484]</t>
  </si>
  <si>
    <t xml:space="preserve">F5RU64|F5RU64_9ENTR GlcNAc 6-P deacetylase OS=Enterobacter hormaechei ATCC 49162 </t>
  </si>
  <si>
    <t>([0.073402, 0.102787, 0.139895, 0.206376, 0.137348, 0.094817, 0.132295, 0.17593, 0.203355, 0.196879, 0.147574, 0.125101, 0.122885, 0.125101, 0.196879, 0.191378, 0.127496, 0.076542, 0.088832, 0.147574, 0.161087, 0.096677, 0.118441, 0.071867, 0.050641, 0.098513, 0.096677, 0.106997, 0.116183, 0.129801, 0.094817, 0.167087, 0.232838, 0.318242, 0.349426, 0.264545, 0.275179, 0.352862, 0.41194, 0.324872, 0.239899, 0.308712, 0.422041, 0.387226, 0.370445, 0.31487, 0.308712, 0.328603, 0.308712, 0.200174, 0.191378, 0.278302, 0.173081, 0.161087, 0.158265, 0.111485, 0.179055, 0.096677, 0.10481, 0.132295, 0.185198, 0.236433, 0.25406, 0.196879, 0.144935, 0.239899, 0.264545, 0.271506, 0.339168, 0.25031, 0.349426, 0.25031, 0.216401, 0.31487, 0.318242, 0.291804, 0.36309, 0.377384, 0.480142, 0.468512, 0.450668, 0.359901, 0.398279, 0.377384, 0.318242, 0.301917, 0.324872, 0.394753, 0.298791, 0.203355, 0.288399, 0.264545, 0.352862, 0.401658, 0.40511, 0.324872, 0.321458, 0.308712, 0.295083, 0.295083, 0.209395, 0.216401, 0.232838, 0.194234, 0.196879, 0.295083, 0.288399, 0.182256, 0.15008, 0.216401, 0.308712, 0.332115, 0.346032, 0.352862, 0.311707, 0.222385, 0.295083, 0.257454, 0.268042, 0.185198, 0.206376, 0.288399, 0.31487, 0.291804, 0.25406, 0.26085, 0.209395, 0.236433, 0.311707, 0.339168, 0.339168, 0.339168, 0.311707, 0.311707, 0.332115, 0.374039, 0.359901, 0.298791, 0.380708, 0.366687, 0.476583, 0.465241, 0.436924, 0.42561, 0.433034, 0.450668, 0.450668, 0.398279, 0.384043, 0.301917, 0.275179, 0.288399, 0.25031, 0.25406, 0.18812, 0.100716, 0.096677, 0.158265, 0.161087, 0.158265, 0.106997, 0.073402, 0.081712, 0.111485, 0.076542, 0.122885, 0.167087, 0.158265, 0.25031, 0.268042, 0.268042, 0.298791, 0.284882, 0.243554, 0.200174, 0.225814, 0.281712, 0.271506, 0.18812, 0.18812, 0.134866, 0.196879, 0.194234, 0.164327, 0.15008, 0.185198, 0.194234, 0.167087, 0.167087, 0.100716, 0.139895, 0.232838, 0.196879, 0.196879, 0.236433, 0.264545, 0.191378, 0.225814, 0.200174, 0.281712, 0.25031, 0.31487, 0.209395, 0.209395, 0.216401, 0.216401, 0.147574, 0.081712, 0.109221, 0.086953, 0.109221, 0.132295, 0.069024, 0.048328, 0.050641, 0.060549, 0.066181, 0.139895, 0.158265, 0.182256, 0.122885, 0.142424, 0.134866, 0.194234, 0.15008, 0.092881, 0.096677, 0.167087, 0.281712, 0.278302, 0.25031, 0.206376, 0.109221, 0.170161, 0.167087, 0.098513, 0.081712, 0.083462, 0.0704, 0.034068, 0.035586, 0.038858, 0.06184, 0.035586, 0.046336, 0.086953, 0.078022, 0.078022, 0.071867, 0.046336, 0.042364, 0.067594, 0.067594, 0.11371, 0.11371, 0.194234, 0.281712, 0.232838, 0.147574, 0.094817, 0.10481, 0.10481, 0.161087, 0.122885, 0.203355, 0.164327, 0.182256, 0.232838, 0.219301, 0.17593, 0.219301, 0.142424, 0.144935, 0.232838, 0.142424, 0.086953, 0.041405, 0.034068, 0.056825, 0.092881, 0.155435, 0.137348, 0.079919, 0.042364, 0.056825, 0.058088, 0.071867, 0.034068, 0.024826, 0.017797, 0.023534, 0.024826, 0.047319, 0.042364, 0.041405, 0.046336, 0.083462, 0.144935, 0.17593, 0.182256, 0.116183, 0.116183, 0.147574, 0.144935, 0.243554, 0.232838, 0.161087, 0.170161, 0.26085, 0.26085, 0.264545, 0.278302, 0.257454, 0.167087, 0.167087, 0.098513, 0.132295, 0.079919, 0.096677, 0.109221, 0.071867, 0.073402, 0.071867, 0.073402, 0.102787, 0.092881, 0.056825, 0.050641, 0.060549, 0.044297, 0.078022, 0.092881, 0.045352, 0.043307, 0.048328, 0.05306, 0.092881, 0.120615, 0.120615, 0.102787, 0.086953, 0.074921, 0.102787, 0.120615, 0.147574, 0.144935, 0.096677, 0.129801, 0.206376, 0.11371, 0.144935, 0.116183, 0.076542, 0.134866, 0.142424, 0.209395, 0.127496, 0.125101, 0.069024, 0.066181, 0.066181, 0.071867, 0.071867, 0.059222, 0.051831, 0.051831, 0.071867, 0.120615, 0.100716, 0.06184, 0.109221, 0.118441, 0.122885, 0.191378, 0.158265, 0.129801, 0.096677, 0.15284, 0.129801, 0.21291, 0.328603, 0.301917], '')</t>
  </si>
  <si>
    <t xml:space="preserve">F5RU67|F5RU67_9ENTR Asparagine synthase OS=Enterobacter hormaechei ATCC 49162 </t>
  </si>
  <si>
    <t>([0.011518, 0.019109, 0.032017, 0.034884, 0.048328, 0.074921, 0.051831, 0.067594, 0.083462, 0.100716, 0.100716, 0.076542, 0.134866, 0.083462, 0.134866, 0.225814, 0.15284, 0.170161, 0.243554, 0.236433, 0.321458, 0.318242, 0.346032, 0.346032, 0.271506, 0.271506, 0.25031, 0.268042, 0.185198, 0.161087, 0.164327, 0.200174, 0.278302, 0.225814, 0.222385, 0.147574, 0.122885, 0.191378, 0.25406, 0.257454, 0.173081, 0.17593, 0.111485, 0.060549, 0.060549, 0.078022, 0.085092, 0.0704, 0.102787, 0.137348, 0.17593, 0.203355, 0.125101, 0.074921, 0.098513, 0.182256, 0.26085, 0.291804, 0.298791, 0.278302, 0.243554, 0.243554, 0.209395, 0.232838, 0.311707, 0.295083, 0.384043, 0.281712, 0.222385, 0.239899, 0.275179, 0.271506, 0.206376, 0.206376, 0.298791, 0.25031, 0.247041, 0.164327, 0.164327, 0.170161, 0.167087, 0.122885, 0.164327, 0.10481, 0.164327, 0.158265, 0.158265, 0.142424, 0.232838, 0.247041, 0.25406, 0.191378, 0.111485, 0.081712, 0.11371, 0.069024, 0.049374, 0.048328, 0.096677, 0.096677, 0.088832, 0.106997, 0.191378, 0.127496, 0.15008, 0.147574, 0.15284, 0.098513, 0.109221, 0.100716, 0.120615, 0.054297, 0.069024, 0.058088, 0.081712, 0.060549, 0.058088, 0.109221, 0.098513, 0.098513, 0.098513, 0.109221, 0.074921, 0.038042, 0.045352, 0.043307, 0.03976, 0.036378, 0.067594, 0.06184, 0.034884, 0.047319, 0.054297, 0.036378, 0.090864, 0.064632, 0.06312, 0.081712, 0.074921, 0.074921, 0.071867, 0.085092, 0.076542, 0.092881, 0.164327, 0.139895, 0.142424, 0.100716, 0.083462, 0.074921, 0.085092, 0.109221, 0.10481, 0.147574, 0.15284, 0.090864, 0.170161, 0.18812, 0.167087, 0.164327, 0.170161, 0.096677, 0.081712, 0.092881, 0.045352, 0.049374, 0.083462, 0.137348, 0.18812, 0.139895, 0.088832, 0.040537, 0.05306, 0.05306, 0.071867, 0.118441, 0.182256, 0.096677, 0.134866, 0.222385, 0.147574, 0.083462, 0.15008, 0.15008, 0.147574, 0.158265, 0.069024, 0.092881, 0.050641, 0.056825, 0.083462, 0.090864, 0.158265, 0.173081, 0.191378, 0.127496, 0.129801, 0.127496, 0.194234, 0.173081, 0.164327, 0.170161, 0.25031, 0.25031, 0.225814, 0.139895, 0.247041, 0.380708, 0.366687, 0.390993, 0.374039, 0.401658, 0.468512, 0.387226, 0.328603, 0.311707, 0.390993, 0.321458, 0.335645, 0.25406, 0.284882, 0.203355, 0.203355, 0.137348, 0.127496, 0.15008, 0.229226, 0.139895, 0.132295, 0.134866, 0.18812, 0.139895, 0.086953, 0.086953, 0.122885, 0.094817, 0.098513, 0.090864, 0.127496, 0.054297, 0.079919, 0.067594, 0.098513, 0.155435, 0.170161, 0.18812, 0.196879, 0.203355, 0.30533, 0.291804, 0.291804, 0.311707, 0.342579, 0.324872, 0.219301, 0.278302, 0.377384, 0.288399, 0.291804, 0.295083, 0.295083, 0.295083, 0.26085, 0.264545, 0.18812, 0.268042, 0.25406, 0.21291, 0.232838, 0.222385, 0.15284, 0.15008, 0.118441, 0.120615, 0.219301, 0.342579, 0.25031, 0.209395, 0.30533, 0.308712, 0.229226, 0.339168, 0.374039, 0.370445, 0.374039, 0.461924, 0.461924, 0.374039, 0.408655, 0.268042, 0.264545, 0.281712, 0.298791, 0.342579, 0.370445, 0.275179, 0.268042, 0.30533, 0.243554, 0.229226, 0.236433, 0.25406, 0.170161, 0.096677, 0.142424, 0.083462, 0.090864, 0.083462, 0.078022, 0.078022, 0.102787, 0.102787, 0.15284, 0.085092, 0.076542, 0.064632, 0.10481, 0.102787, 0.142424, 0.179055, 0.106997, 0.06184, 0.071867, 0.120615, 0.200174, 0.194234, 0.200174, 0.182256, 0.155435, 0.206376, 0.196879, 0.179055, 0.173081, 0.137348, 0.155435, 0.098513, 0.116183, 0.118441, 0.122885, 0.10481, 0.129801, 0.219301, 0.31487, 0.295083, 0.18812, 0.18812, 0.191378, 0.17593, 0.116183, 0.076542, 0.048328, 0.048328, 0.083462, 0.069024, 0.10481, 0.158265, 0.203355, 0.203355, 0.219301, 0.137348, 0.139895, 0.15284, 0.158265, 0.15008, 0.147574, 0.25031, 0.247041, 0.167087, 0.271506, 0.324872, 0.339168, 0.458154, 0.414856, 0.308712, 0.346032, 0.243554, 0.203355, 0.232838, 0.206376, 0.203355, 0.281712, 0.25031, 0.194234, 0.17593, 0.15008, 0.122885, 0.120615, 0.083462, 0.144935, 0.11371, 0.134866, 0.144935, 0.164327, 0.11371, 0.132295, 0.132295, 0.18812, 0.21291, 0.118441, 0.088832, 0.086953, 0.058088, 0.058088, 0.058088, 0.058088, 0.041405, 0.085092, 0.100716, 0.15284, 0.15008, 0.173081, 0.139895, 0.125101, 0.106997, 0.200174, 0.281712, 0.268042, 0.229226, 0.25031, 0.359901, 0.440853, 0.349426, 0.339168, 0.366687, 0.4292, 0.339168, 0.311707, 0.31487, 0.284882, 0.182256, 0.11371, 0.132295, 0.142424, 0.216401, 0.161087, 0.132295, 0.078022, 0.079919, 0.109221, 0.098513, 0.109221, 0.118441, 0.098513, 0.147574, 0.158265, 0.144935, 0.167087, 0.271506, 0.167087, 0.167087, 0.17593, 0.17593, 0.167087, 0.194234, 0.137348, 0.182256, 0.222385, 0.25031, 0.225814, 0.18812, 0.191378, 0.185198, 0.127496, 0.216401, 0.229226, 0.229226, 0.243554, 0.225814, 0.239899, 0.339168, 0.31487, 0.398279, 0.366687, 0.352862, 0.243554, 0.342579, 0.25031, 0.247041, 0.311707, 0.36309, 0.359901, 0.359901, 0.342579, 0.418646, 0.398279, 0.291804, 0.209395, 0.122885, 0.185198, 0.185198, 0.122885, 0.076542, 0.086953, 0.170161, 0.116183, 0.118441, 0.118441, 0.142424, 0.15284, 0.147574, 0.111485, 0.111485, 0.125101, 0.074921, 0.047319, 0.066181, 0.118441, 0.173081, 0.284882, 0.281712, 0.209395, 0.257454, 0.268042, 0.25031, 0.229226, 0.275179, 0.370445, 0.318242, 0.30533, 0.295083, 0.209395, 0.25031, 0.295083, 0.271506, 0.257454, 0.30533, 0.25406, 0.219301, 0.229226, 0.222385, 0.25406, 0.30533, 0.332115, 0.42561, 0.401658, 0.349426, 0.380708, 0.328603, 0.356642, 0.444081, 0.422041, 0.490133, 0.377384, 0.352862, 0.339168, 0.436924, 0.4292, 0.447574, 0.472492, 0.436924, 0.387226, 0.318242, 0.295083, 0.247041], '')</t>
  </si>
  <si>
    <t xml:space="preserve">F5RU71|F5RU71_9ENTR Endoribonuclease YbeY OS=Enterobacter hormaechei ATCC 49162 </t>
  </si>
  <si>
    <t>([0.100716, 0.069024, 0.118441, 0.179055, 0.232838, 0.268042, 0.301917, 0.295083, 0.352862, 0.394753, 0.433034, 0.433034, 0.440853, 0.324872, 0.398279, 0.468512, 0.436924, 0.335645, 0.433034, 0.40511, 0.414856, 0.352862, 0.458154, 0.444081, 0.321458, 0.318242, 0.339168, 0.356642, 0.387226, 0.377384, 0.295083, 0.284882, 0.225814, 0.206376, 0.236433, 0.170161, 0.194234, 0.31487, 0.370445, 0.374039, 0.394753, 0.461924, 0.58069, 0.454136, 0.458154, 0.486429, 0.486429, 0.374039, 0.335645, 0.339168, 0.30533, 0.394753, 0.370445, 0.490133, 0.51388, 0.626927, 0.626927, 0.505461, 0.483068, 0.401658, 0.408655, 0.30533, 0.328603, 0.281712, 0.390993, 0.41194, 0.494003, 0.450668, 0.575842, 0.549308, 0.585406, 0.509769, 0.408655, 0.42561, 0.414856, 0.328603, 0.239899, 0.222385, 0.229226, 0.21291, 0.324872, 0.229226, 0.268042, 0.268042, 0.301917, 0.291804, 0.236433, 0.219301, 0.278302, 0.264545, 0.308712, 0.264545, 0.370445, 0.366687, 0.387226, 0.342579, 0.418646, 0.398279, 0.458154, 0.534167, 0.51388, 0.440853, 0.440853, 0.509769, 0.490133, 0.483068, 0.380708, 0.40511, 0.346032, 0.247041, 0.243554, 0.15284, 0.182256, 0.155435, 0.15008, 0.15008, 0.185198, 0.203355, 0.324872, 0.324872, 0.349426, 0.401658, 0.433034, 0.521092, 0.525368, 0.444081, 0.465241, 0.562014, 0.59014, 0.575842, 0.632174, 0.529623, 0.618285, 0.5017, 0.509769, 0.505461, 0.505461, 0.505461, 0.517562, 0.401658, 0.342579, 0.298791, 0.301917, 0.321458, 0.324872, 0.301917, 0.352862, 0.301917, 0.264545, 0.200174, 0.278302, 0.291804, 0.370445, 0.374039, 0.476583], '')</t>
  </si>
  <si>
    <t>[42, 54, 55, 56, 57, 68, 69, 70, 71, 99, 100, 103, 123, 124, 127, 128, 129, 130, 131, 132, 133, 134, 135, 136, 137, 138]</t>
  </si>
  <si>
    <t xml:space="preserve">F5RU73|F5RU73_9ENTR Apolipoprotein N-acyltransferase OS=Enterobacter hormaechei ATCC 49162 </t>
  </si>
  <si>
    <t>([0.013265, 0.009096, 0.013016, 0.008525, 0.006245, 0.004899, 0.005086, 0.004208, 0.003555, 0.003079, 0.003727, 0.00389, 0.004414, 0.006795, 0.008409, 0.005249, 0.006421, 0.006482, 0.005872, 0.006374, 0.004247, 0.004414, 0.003997, 0.0028, 0.004388, 0.005318, 0.006619, 0.005249, 0.005249, 0.007259, 0.007177, 0.005872, 0.006701, 0.004775, 0.004921, 0.004736, 0.004736, 0.005683, 0.006142, 0.006533, 0.005932, 0.008804, 0.009187, 0.010509, 0.019401, 0.013016, 0.013265, 0.013265, 0.016021, 0.030611, 0.016021, 0.014315, 0.011342, 0.011342, 0.011518, 0.011342, 0.007422, 0.006988, 0.006619, 0.009865, 0.009294, 0.006245, 0.006619, 0.004388, 0.004414, 0.003014, 0.002581, 0.002976, 0.002336, 0.002606, 0.002662, 0.002512, 0.003821, 0.005318, 0.004388, 0.006701, 0.006619, 0.010926, 0.014075, 0.015078, 0.010131, 0.006245, 0.006482, 0.004689, 0.004976, 0.004646, 0.004775, 0.005503, 0.004899, 0.004835, 0.003924, 0.003804, 0.004135, 0.0028, 0.002976, 0.003607, 0.002336, 0.001434, 0.001112, 0.00152, 0.000876, 0.000773, 0.001344, 0.001936, 0.001722, 0.001597, 0.002529, 0.003671, 0.004358, 0.005086, 0.005318, 0.005378, 0.00543, 0.005992, 0.007645, 0.004976, 0.004414, 0.00543, 0.009483, 0.008156, 0.006078, 0.006482, 0.009728, 0.006567, 0.006894, 0.011518, 0.010221, 0.006374, 0.006194, 0.006039, 0.004208, 0.004483, 0.004483, 0.004646, 0.006194, 0.004611, 0.007422, 0.006078, 0.004921, 0.004646, 0.003997, 0.005249, 0.005011, 0.004899, 0.007259, 0.005318, 0.005223, 0.008156, 0.014783, 0.009187, 0.009187, 0.015078, 0.013437, 0.019109, 0.020876, 0.013265, 0.020165, 0.017447, 0.019401, 0.044297, 0.033407, 0.038042, 0.042364, 0.038858, 0.020876, 0.011669, 0.013821, 0.009977, 0.007315, 0.006619, 0.009865, 0.006795, 0.004921, 0.005378, 0.004431, 0.003671, 0.003478, 0.003246, 0.003341, 0.004208, 0.003864, 0.003177, 0.004431, 0.004611, 0.005011, 0.005503, 0.006795, 0.007177, 0.006194, 0.005734, 0.004358, 0.00292, 0.003671, 0.003671, 0.005086, 0.004775, 0.005992, 0.006039, 0.00777, 0.005378, 0.003963, 0.004135, 0.004208, 0.00292, 0.002705, 0.002727, 0.003804, 0.004611, 0.004611, 0.006245, 0.008002, 0.01227, 0.025316, 0.0198, 0.036378, 0.017138, 0.022306, 0.019401, 0.037156, 0.041405, 0.043307, 0.10481, 0.10481, 0.185198, 0.209395, 0.200174, 0.191378, 0.18812, 0.17593, 0.225814, 0.239899, 0.185198, 0.106997, 0.11371, 0.179055, 0.111485, 0.18812, 0.167087, 0.094817, 0.074921, 0.074921, 0.116183, 0.100716, 0.109221, 0.125101, 0.139895, 0.106997, 0.196879, 0.182256, 0.164327, 0.158265, 0.088832, 0.085092, 0.079919, 0.034068, 0.03976, 0.083462, 0.081712, 0.122885, 0.120615, 0.167087, 0.167087, 0.122885, 0.132295, 0.06312, 0.06184, 0.10481, 0.144935, 0.170161, 0.088832, 0.050641, 0.047319, 0.064632, 0.092881, 0.17593, 0.30533, 0.18812, 0.102787, 0.106997, 0.106997, 0.185198, 0.161087, 0.144935, 0.236433, 0.137348, 0.142424, 0.137348, 0.129801, 0.069024, 0.035586, 0.083462, 0.118441, 0.118441, 0.092881, 0.132295, 0.129801, 0.129801, 0.216401, 0.30533, 0.216401, 0.268042, 0.275179, 0.18812, 0.203355, 0.170161, 0.173081, 0.182256, 0.179055, 0.111485, 0.18812, 0.25406, 0.25406, 0.284882, 0.298791, 0.295083, 0.278302, 0.179055, 0.173081, 0.158265, 0.164327, 0.26085, 0.243554, 0.15284, 0.247041, 0.229226, 0.275179, 0.359901, 0.36309, 0.288399, 0.40511, 0.288399, 0.295083, 0.298791, 0.191378, 0.125101, 0.225814, 0.15284, 0.25406, 0.247041, 0.170161, 0.102787, 0.096677, 0.11371, 0.118441, 0.090864, 0.111485, 0.051831, 0.026892, 0.050641, 0.044297, 0.044297, 0.0704, 0.069024, 0.060549, 0.060549, 0.092881, 0.078022, 0.129801, 0.139895, 0.083462, 0.092881, 0.161087, 0.18812, 0.173081, 0.173081, 0.200174, 0.147574, 0.243554, 0.352862, 0.229226, 0.288399, 0.179055, 0.229226, 0.200174, 0.17593, 0.196879, 0.139895, 0.083462, 0.092881, 0.044297, 0.047319, 0.043307, 0.03976, 0.037156, 0.037156, 0.042364, 0.043307, 0.058088, 0.06312, 0.030611, 0.06312, 0.090864, 0.15284, 0.15284, 0.191378, 0.137348, 0.137348, 0.125101, 0.200174, 0.11371, 0.173081, 0.264545, 0.356642, 0.321458, 0.194234, 0.098513, 0.144935, 0.142424, 0.129801, 0.0704, 0.139895, 0.161087, 0.0704, 0.0704, 0.066181, 0.029376, 0.059222, 0.076542, 0.109221, 0.106997, 0.137348, 0.142424, 0.127496, 0.0704, 0.094817, 0.109221, 0.170161, 0.167087, 0.191378, 0.122885, 0.122885, 0.120615, 0.100716, 0.194234, 0.194234, 0.209395, 0.324872, 0.222385, 0.275179, 0.275179, 0.203355, 0.164327, 0.167087, 0.196879, 0.298791, 0.281712, 0.390993, 0.332115, 0.342579, 0.284882, 0.332115, 0.332115, 0.36309, 0.377384, 0.26085, 0.25031, 0.239899, 0.25406, 0.278302, 0.185198, 0.219301, 0.295083, 0.398279, 0.321458, 0.301917, 0.318242, 0.321458, 0.298791, 0.390993, 0.288399, 0.324872, 0.398279, 0.387226, 0.328603, 0.318242, 0.433034, 0.4292, 0.444081, 0.31487, 0.418646, 0.422041, 0.311707, 0.222385, 0.139895, 0.203355, 0.206376, 0.116183, 0.059222, 0.06312, 0.031287, 0.047319, 0.038858, 0.021816, 0.023534, 0.021816, 0.021381, 0.013016, 0.013016, 0.012727, 0.022306, 0.018787, 0.031287, 0.047319, 0.064632, 0.090864, 0.067594, 0.047319, 0.0704, 0.129801, 0.092881, 0.18812, 0.185198], '')</t>
  </si>
  <si>
    <t xml:space="preserve">F5RU78|F5RU78_9ENTR Pyrimidine-specific ribonucleoside hydrolase RihA OS=Enterobacter hormaechei ATCC 49162 </t>
  </si>
  <si>
    <t>([0.494003, 0.356642, 0.25031, 0.182256, 0.239899, 0.182256, 0.229226, 0.301917, 0.321458, 0.352862, 0.387226, 0.436924, 0.486429, 0.394753, 0.40511, 0.30533, 0.232838, 0.191378, 0.194234, 0.15284, 0.120615, 0.100716, 0.194234, 0.301917, 0.301917, 0.301917, 0.311707, 0.291804, 0.229226, 0.173081, 0.17593, 0.164327, 0.15284, 0.15008, 0.232838, 0.271506, 0.356642, 0.42561, 0.541878, 0.59917, 0.703578, 0.750527, 0.648219, 0.59917, 0.585406, 0.59917, 0.483068, 0.557691, 0.517562, 0.461924, 0.545602, 0.447574, 0.366687, 0.359901, 0.394753, 0.401658, 0.408655, 0.298791, 0.321458, 0.225814, 0.182256, 0.182256, 0.173081, 0.21291, 0.15284, 0.142424, 0.229226, 0.225814, 0.18812, 0.222385, 0.328603, 0.239899, 0.225814, 0.209395, 0.182256, 0.196879, 0.200174, 0.129801, 0.21291, 0.182256, 0.268042, 0.298791, 0.298791, 0.216401, 0.264545, 0.332115, 0.366687, 0.301917, 0.298791, 0.370445, 0.394753, 0.401658, 0.5017, 0.483068, 0.557691, 0.648219, 0.63748, 0.63748, 0.63748, 0.642678, 0.59917, 0.483068, 0.509769, 0.422041, 0.472492, 0.418646, 0.418646, 0.318242, 0.268042, 0.352862, 0.342579, 0.318242, 0.25406, 0.26085, 0.398279, 0.359901, 0.339168, 0.243554, 0.170161, 0.203355, 0.203355, 0.232838, 0.335645, 0.321458, 0.414856, 0.468512, 0.42561, 0.401658, 0.384043, 0.387226, 0.301917, 0.291804, 0.291804, 0.222385, 0.232838, 0.222385, 0.206376, 0.200174, 0.281712, 0.359901, 0.298791, 0.257454, 0.257454, 0.142424, 0.088832, 0.045352, 0.031287, 0.049374, 0.060549, 0.081712, 0.102787, 0.161087, 0.092881, 0.094817, 0.173081, 0.086953, 0.081712, 0.155435, 0.127496, 0.106997, 0.116183, 0.102787, 0.132295, 0.076542, 0.0704, 0.0704, 0.137348, 0.196879, 0.219301, 0.191378, 0.191378, 0.26085, 0.173081, 0.18812, 0.10481, 0.10481, 0.170161, 0.161087, 0.086953, 0.122885, 0.086953, 0.049374, 0.074921, 0.056825, 0.102787, 0.120615, 0.185198, 0.120615, 0.10481, 0.090864, 0.106997, 0.10481, 0.096677, 0.096677, 0.109221, 0.167087, 0.164327, 0.17593, 0.10481, 0.18812, 0.161087, 0.142424, 0.194234, 0.236433, 0.200174, 0.196879, 0.291804, 0.30533, 0.301917, 0.26085, 0.271506, 0.278302, 0.239899, 0.196879, 0.308712, 0.264545, 0.206376, 0.21291, 0.109221, 0.096677, 0.059222, 0.069024, 0.074921, 0.073402, 0.0704, 0.086953, 0.100716, 0.090864, 0.038858, 0.060549, 0.035586, 0.032677, 0.031287, 0.038858, 0.059222, 0.027463, 0.047319, 0.090864, 0.098513, 0.137348, 0.243554, 0.203355, 0.15284, 0.158265, 0.100716, 0.059222, 0.071867, 0.073402, 0.081712, 0.111485, 0.054297, 0.116183, 0.122885, 0.081712, 0.116183, 0.096677, 0.092881, 0.060549, 0.056825, 0.029376, 0.049374, 0.048328, 0.094817, 0.116183, 0.185198, 0.173081, 0.264545, 0.281712, 0.25406, 0.191378, 0.247041, 0.295083, 0.216401, 0.219301, 0.191378, 0.098513, 0.098513, 0.10481, 0.158265, 0.158265, 0.236433, 0.209395, 0.229226, 0.232838, 0.239899, 0.25031, 0.284882, 0.225814, 0.158265, 0.167087, 0.137348, 0.142424, 0.200174, 0.291804, 0.247041, 0.236433, 0.271506, 0.281712, 0.284882, 0.196879, 0.170161, 0.17593, 0.182256, 0.096677, 0.074921, 0.038042, 0.020522, 0.018106, 0.018415, 0.020876, 0.015078, 0.0198, 0.013613, 0.010221, 0.007031, 0.006194, 0.008624, 0.009187], '')</t>
  </si>
  <si>
    <t>[38, 39, 40, 41, 42, 43, 44, 45, 47, 48, 50, 92, 94, 95, 96, 97, 98, 99, 100, 102]</t>
  </si>
  <si>
    <t xml:space="preserve">F5RU82|F5RU82_9ENTR Leucine--tRNA ligase OS=Enterobacter hormaechei ATCC 49162 </t>
  </si>
  <si>
    <t>([0.59508, 0.613573, 0.622677, 0.529623, 0.570702, 0.608892, 0.626927, 0.486429, 0.521092, 0.553315, 0.562014, 0.608892, 0.604312, 0.465241, 0.468512, 0.497853, 0.505461, 0.494003, 0.490133, 0.490133, 0.575842, 0.553315, 0.575842, 0.570702, 0.529623, 0.418646, 0.335645, 0.264545, 0.366687, 0.30533, 0.21291, 0.239899, 0.158265, 0.17593, 0.268042, 0.25031, 0.30533, 0.225814, 0.209395, 0.155435, 0.142424, 0.139895, 0.102787, 0.092881, 0.100716, 0.100716, 0.167087, 0.161087, 0.222385, 0.236433, 0.229226, 0.229226, 0.185198, 0.271506, 0.164327, 0.173081, 0.170161, 0.134866, 0.137348, 0.139895, 0.17593, 0.18812, 0.144935, 0.132295, 0.139895, 0.147574, 0.158265, 0.155435, 0.139895, 0.147574, 0.120615, 0.092881, 0.139895, 0.106997, 0.122885, 0.173081, 0.17593, 0.17593, 0.196879, 0.239899, 0.18812, 0.18812, 0.185198, 0.25031, 0.321458, 0.288399, 0.288399, 0.335645, 0.359901, 0.359901, 0.352862, 0.288399, 0.398279, 0.41194, 0.408655, 0.359901, 0.298791, 0.247041, 0.239899, 0.275179, 0.30533, 0.281712, 0.281712, 0.225814, 0.15008, 0.147574, 0.092881, 0.081712, 0.054297, 0.049374, 0.049374, 0.047319, 0.079919, 0.083462, 0.047319, 0.064632, 0.074921, 0.074921, 0.096677, 0.116183, 0.118441, 0.06312, 0.056825, 0.058088, 0.041405, 0.074921, 0.079919, 0.142424, 0.078022, 0.073402, 0.0704, 0.134866, 0.086953, 0.050641, 0.044297, 0.0704, 0.083462, 0.049374, 0.06184, 0.034884, 0.028695, 0.025316, 0.046336, 0.081712, 0.0704, 0.088832, 0.086953, 0.046336, 0.028107, 0.06312, 0.125101, 0.129801, 0.127496, 0.191378, 0.222385, 0.158265, 0.142424, 0.15008, 0.236433, 0.301917, 0.335645, 0.268042, 0.284882, 0.281712, 0.209395, 0.161087, 0.139895, 0.129801, 0.132295, 0.21291, 0.18812, 0.173081, 0.125101, 0.132295, 0.127496, 0.164327, 0.25031, 0.203355, 0.216401, 0.209395, 0.129801, 0.102787, 0.10481, 0.094817, 0.059222, 0.096677, 0.132295, 0.129801, 0.116183, 0.18812, 0.194234, 0.132295, 0.090864, 0.132295, 0.125101, 0.083462, 0.092881, 0.088832, 0.088832, 0.079919, 0.073402, 0.074921, 0.15284, 0.225814, 0.232838, 0.257454, 0.247041, 0.271506, 0.321458, 0.356642, 0.342579, 0.335645, 0.332115, 0.332115, 0.321458, 0.308712, 0.377384, 0.387226, 0.377384, 0.394753, 0.40511, 0.332115, 0.414856, 0.288399, 0.291804, 0.232838, 0.298791, 0.31487, 0.222385, 0.271506, 0.271506, 0.281712, 0.196879, 0.278302, 0.295083, 0.206376, 0.216401, 0.222385, 0.203355, 0.229226, 0.298791, 0.281712, 0.264545, 0.219301, 0.321458, 0.284882, 0.346032, 0.243554, 0.167087, 0.229226, 0.170161, 0.142424, 0.120615, 0.179055, 0.173081, 0.25406, 0.268042, 0.239899, 0.25031, 0.243554, 0.191378, 0.161087, 0.17593, 0.281712, 0.332115, 0.36309, 0.41194, 0.335645, 0.401658, 0.480142, 0.40511, 0.384043, 0.422041, 0.476583, 0.41194, 0.41194, 0.394753, 0.476583, 0.494003, 0.418646, 0.401658, 0.454136, 0.454136, 0.444081, 0.390993, 0.352862, 0.328603, 0.264545, 0.36309, 0.377384, 0.36309, 0.465241, 0.490133, 0.490133, 0.468512, 0.541878, 0.433034, 0.41194, 0.380708, 0.311707, 0.374039, 0.436924, 0.335645, 0.370445, 0.356642, 0.418646, 0.418646, 0.332115, 0.408655, 0.321458, 0.247041, 0.229226, 0.200174, 0.268042, 0.164327, 0.118441, 0.074921, 0.106997, 0.127496, 0.088832, 0.137348, 0.139895, 0.118441, 0.15008, 0.10481, 0.081712, 0.059222, 0.048328, 0.098513, 0.079919, 0.116183, 0.194234, 0.232838, 0.26085, 0.264545, 0.271506, 0.349426, 0.321458, 0.339168, 0.324872, 0.408655, 0.31487, 0.311707, 0.232838, 0.271506, 0.247041, 0.281712, 0.342579, 0.339168, 0.229226, 0.161087, 0.139895, 0.11371, 0.116183, 0.116183, 0.106997, 0.200174, 0.206376, 0.318242, 0.271506, 0.264545, 0.295083, 0.40511, 0.377384, 0.380708, 0.377384, 0.486429, 0.486429, 0.458154, 0.529623, 0.538167, 0.509769, 0.553315, 0.59014, 0.570702, 0.59917, 0.480142, 0.458154, 0.4292, 0.339168, 0.414856, 0.31487, 0.31487, 0.324872, 0.352862, 0.328603, 0.332115, 0.288399, 0.216401, 0.191378, 0.200174, 0.26085, 0.281712, 0.243554, 0.239899, 0.167087, 0.15284, 0.185198, 0.185198, 0.203355, 0.271506, 0.26085, 0.298791, 0.284882, 0.17593, 0.167087, 0.18812, 0.173081, 0.209395, 0.196879, 0.222385, 0.155435, 0.161087, 0.225814, 0.268042, 0.264545, 0.25406, 0.161087, 0.216401, 0.18812, 0.194234, 0.132295, 0.164327, 0.179055, 0.122885, 0.203355, 0.142424, 0.225814, 0.247041, 0.232838, 0.332115, 0.268042, 0.281712, 0.311707, 0.321458, 0.335645, 0.36309, 0.465241, 0.59508, 0.490133, 0.557691, 0.454136, 0.450668, 0.335645, 0.408655, 0.494003, 0.5017, 0.521092, 0.4292, 0.366687, 0.380708, 0.377384, 0.359901, 0.41194, 0.380708, 0.40511, 0.295083, 0.264545, 0.222385, 0.222385, 0.332115, 0.324872, 0.284882, 0.335645, 0.41194, 0.387226, 0.374039, 0.291804, 0.366687, 0.4292, 0.490133, 0.505461, 0.468512, 0.468512, 0.454136, 0.480142, 0.454136, 0.56648, 0.585406, 0.486429, 0.486429, 0.465241, 0.328603, 0.377384, 0.4292, 0.436924, 0.4292, 0.321458, 0.298791, 0.194234, 0.167087, 0.15284, 0.074921, 0.094817, 0.106997, 0.127496, 0.122885, 0.067594, 0.058088, 0.06312, 0.127496, 0.086953, 0.049374, 0.109221, 0.144935, 0.139895, 0.120615, 0.102787, 0.185198, 0.182256, 0.179055, 0.137348, 0.164327, 0.194234, 0.200174, 0.182256, 0.094817, 0.051831, 0.094817, 0.098513, 0.051831, 0.059222, 0.078022, 0.109221, 0.060549, 0.045352, 0.040537, 0.030003, 0.022667, 0.013437, 0.012727, 0.020876, 0.018415, 0.009728, 0.012491, 0.011342, 0.011342, 0.014075, 0.021381, 0.023087, 0.019109, 0.030611, 0.017138, 0.012727, 0.015694, 0.023963, 0.034068, 0.03976, 0.076542, 0.100716, 0.161087, 0.275179, 0.196879, 0.222385, 0.26085, 0.281712, 0.284882, 0.31487, 0.308712, 0.229226, 0.191378, 0.229226, 0.200174, 0.173081, 0.144935, 0.076542, 0.051831, 0.047319, 0.034068, 0.030611, 0.037156, 0.043307, 0.038858, 0.0704, 0.058088, 0.059222, 0.05306, 0.06312, 0.058088, 0.088832, 0.118441, 0.085092, 0.05306, 0.071867, 0.139895, 0.232838, 0.349426, 0.41194, 0.41194, 0.444081, 0.342579, 0.278302, 0.257454, 0.229226, 0.216401, 0.335645, 0.366687, 0.387226, 0.359901, 0.42561, 0.433034, 0.380708, 0.40511, 0.374039, 0.359901, 0.359901, 0.301917, 0.281712, 0.284882, 0.239899, 0.239899, 0.324872, 0.390993, 0.390993, 0.436924, 0.454136, 0.440853, 0.384043, 0.374039, 0.408655, 0.418646, 0.335645, 0.377384, 0.377384, 0.494003, 0.486429, 0.390993, 0.440853, 0.408655, 0.422041, 0.476583, 0.41194, 0.414856, 0.339168, 0.243554, 0.196879, 0.155435, 0.090864, 0.129801, 0.125101, 0.127496, 0.102787, 0.155435, 0.161087, 0.222385, 0.144935, 0.155435, 0.158265, 0.170161, 0.209395, 0.203355, 0.196879, 0.196879, 0.209395, 0.281712, 0.352862, 0.401658, 0.436924, 0.433034, 0.380708, 0.377384, 0.342579, 0.30533, 0.200174, 0.232838, 0.161087, 0.173081, 0.096677, 0.173081, 0.170161, 0.164327, 0.164327, 0.17593, 0.232838, 0.229226, 0.206376, 0.268042, 0.229226, 0.158265, 0.271506, 0.284882, 0.264545, 0.243554, 0.232838, 0.328603, 0.346032, 0.436924, 0.51388, 0.648219, 0.59508, 0.494003, 0.486429, 0.486429, 0.486429, 0.418646, 0.414856, 0.436924, 0.41194, 0.349426, 0.401658, 0.384043, 0.384043, 0.41194, 0.447574, 0.538167, 0.444081, 0.4292, 0.418646, 0.40511, 0.401658, 0.433034, 0.40511, 0.418646, 0.42561, 0.390993, 0.366687, 0.339168, 0.318242, 0.225814, 0.275179, 0.31487, 0.239899, 0.268042, 0.278302, 0.264545, 0.179055, 0.236433, 0.229226, 0.206376, 0.239899, 0.236433, 0.243554, 0.346032, 0.349426, 0.349426, 0.384043, 0.468512, 0.468512, 0.414856, 0.465241, 0.5017, 0.497853, 0.562014, 0.51388, 0.414856, 0.394753, 0.408655, 0.366687, 0.366687, 0.359901, 0.247041, 0.25406, 0.275179, 0.173081, 0.167087, 0.18812, 0.18812, 0.134866, 0.155435, 0.132295, 0.164327, 0.109221, 0.059222, 0.0704, 0.122885, 0.120615, 0.134866, 0.18812, 0.264545, 0.268042, 0.311707, 0.301917, 0.298791, 0.281712, 0.356642, 0.384043, 0.264545, 0.288399, 0.288399, 0.26085, 0.377384, 0.384043, 0.465241, 0.534167, 0.494003, 0.408655, 0.505461, 0.529623, 0.538167, 0.529623, 0.444081, 0.36309, 0.390993, 0.311707, 0.301917, 0.26085, 0.239899, 0.328603, 0.291804, 0.288399, 0.31487, 0.301917, 0.284882, 0.194234, 0.225814, 0.191378, 0.225814, 0.15284, 0.15284, 0.125101, 0.125101, 0.203355, 0.281712, 0.349426, 0.346032, 0.339168, 0.422041, 0.40511, 0.377384, 0.380708, 0.454136, 0.468512, 0.480142, 0.40511, 0.4292, 0.394753, 0.461924, 0.401658, 0.390993, 0.390993, 0.422041, 0.342579, 0.339168, 0.25406, 0.243554, 0.311707, 0.243554, 0.142424, 0.086953, 0.067594, 0.079919, 0.078022, 0.0704, 0.038858, 0.037156, 0.06312, 0.044297, 0.030003, 0.033407, 0.055536, 0.03976, 0.030003, 0.036378, 0.024826, 0.030611, 0.022667, 0.016257, 0.019401, 0.032677, 0.059222], '')</t>
  </si>
  <si>
    <t>[0, 1, 2, 3, 4, 5, 6, 8, 9, 10, 11, 12, 16, 20, 21, 22, 23, 24, 295, 369, 370, 371, 372, 373, 374, 375, 438, 440, 446, 447, 471, 477, 478, 687, 688, 689, 704, 740, 742, 743, 783, 786, 787, 788, 789]</t>
  </si>
  <si>
    <t xml:space="preserve">F5RU83|F5RU83_9ENTR LPS-assembly lipoprotein LptE OS=Enterobacter hormaechei ATCC 49162 </t>
  </si>
  <si>
    <t>([0.029376, 0.033407, 0.026338, 0.0198, 0.017138, 0.024393, 0.026892, 0.036378, 0.032017, 0.042364, 0.028695, 0.036378, 0.021816, 0.021816, 0.038042, 0.047319, 0.047319, 0.069024, 0.073402, 0.144935, 0.122885, 0.196879, 0.18812, 0.247041, 0.328603, 0.359901, 0.268042, 0.191378, 0.200174, 0.257454, 0.257454, 0.370445, 0.398279, 0.497853, 0.494003, 0.517562, 0.422041, 0.418646, 0.454136, 0.490133, 0.36309, 0.401658, 0.40511, 0.454136, 0.370445, 0.370445, 0.321458, 0.42561, 0.557691, 0.465241, 0.483068, 0.398279, 0.295083, 0.278302, 0.264545, 0.264545, 0.232838, 0.232838, 0.239899, 0.247041, 0.288399, 0.308712, 0.339168, 0.324872, 0.232838, 0.321458, 0.25406, 0.257454, 0.239899, 0.225814, 0.301917, 0.203355, 0.288399, 0.390993, 0.384043, 0.390993, 0.359901, 0.356642, 0.356642, 0.25031, 0.25031, 0.25406, 0.321458, 0.291804, 0.295083, 0.349426, 0.36309, 0.339168, 0.433034, 0.401658, 0.339168, 0.257454, 0.342579, 0.278302, 0.278302, 0.236433, 0.206376, 0.179055, 0.120615, 0.158265, 0.284882, 0.275179, 0.26085, 0.275179, 0.191378, 0.122885, 0.173081, 0.102787, 0.17593, 0.170161, 0.196879, 0.200174, 0.196879, 0.200174, 0.264545, 0.164327, 0.116183, 0.147574, 0.21291, 0.321458, 0.370445, 0.339168, 0.311707, 0.239899, 0.203355, 0.278302, 0.374039, 0.311707, 0.408655, 0.408655, 0.422041, 0.342579, 0.321458, 0.321458, 0.31487, 0.328603, 0.394753, 0.41194, 0.408655, 0.390993, 0.324872, 0.288399, 0.301917, 0.339168, 0.339168, 0.284882, 0.291804, 0.281712, 0.232838, 0.25031, 0.209395, 0.129801, 0.170161, 0.219301, 0.301917, 0.308712, 0.284882, 0.308712, 0.387226, 0.346032, 0.36309, 0.332115, 0.278302, 0.281712, 0.271506, 0.377384, 0.476583, 0.440853, 0.436924, 0.521092, 0.521092, 0.570702, 0.632174, 0.716283, 0.750527, 0.750527, 0.648219, 0.657645, 0.685117, 0.675549, 0.707965, 0.675549, 0.76285, 0.868118, 0.846163, 0.846163, 0.788093, 0.754692, 0.812494], '')</t>
  </si>
  <si>
    <t>[35, 48, 169, 170, 171, 172, 173, 174, 175, 176, 177, 178, 179, 180, 181, 182, 183, 184, 185, 186, 187, 188]</t>
  </si>
  <si>
    <t xml:space="preserve">F5RU84|F5RU84_9ENTR DNA polymerase III subunit delta OS=Enterobacter hormaechei ATCC 49162 </t>
  </si>
  <si>
    <t>([0.0704, 0.11371, 0.059222, 0.094817, 0.147574, 0.179055, 0.11371, 0.139895, 0.134866, 0.134866, 0.092881, 0.069024, 0.073402, 0.041405, 0.074921, 0.144935, 0.125101, 0.134866, 0.073402, 0.074921, 0.041405, 0.056825, 0.060549, 0.106997, 0.055536, 0.051831, 0.041405, 0.047319, 0.047319, 0.060549, 0.059222, 0.086953, 0.122885, 0.164327, 0.25406, 0.25406, 0.137348, 0.137348, 0.127496, 0.203355, 0.298791, 0.398279, 0.271506, 0.257454, 0.164327, 0.264545, 0.268042, 0.298791, 0.380708, 0.394753, 0.284882, 0.335645, 0.339168, 0.271506, 0.194234, 0.185198, 0.118441, 0.142424, 0.139895, 0.10481, 0.081712, 0.078022, 0.042364, 0.043307, 0.034068, 0.06312, 0.058088, 0.054297, 0.058088, 0.028695, 0.027463, 0.028107, 0.016021, 0.011903, 0.023963, 0.054297, 0.060549, 0.102787, 0.191378, 0.196879, 0.194234, 0.196879, 0.116183, 0.196879, 0.332115, 0.370445, 0.281712, 0.288399, 0.239899, 0.155435, 0.179055, 0.170161, 0.182256, 0.182256, 0.271506, 0.232838, 0.225814, 0.137348, 0.085092, 0.038858, 0.019401, 0.016021, 0.018787, 0.034884, 0.034884, 0.030611, 0.017447, 0.030003, 0.029376, 0.030611, 0.056825, 0.102787, 0.11371, 0.155435, 0.206376, 0.122885, 0.060549, 0.056825, 0.096677, 0.094817, 0.132295, 0.219301, 0.284882, 0.257454, 0.191378, 0.109221, 0.071867, 0.125101, 0.071867, 0.074921, 0.094817, 0.111485, 0.109221, 0.10481, 0.10481, 0.125101, 0.129801, 0.268042, 0.264545, 0.164327, 0.179055, 0.179055, 0.15008, 0.15284, 0.15008, 0.21291, 0.30533, 0.380708, 0.390993, 0.384043, 0.380708, 0.284882, 0.26085, 0.25406, 0.21291, 0.21291, 0.206376, 0.30533, 0.182256, 0.11371, 0.129801, 0.116183, 0.085092, 0.056825, 0.06312, 0.078022, 0.085092, 0.047319, 0.026892, 0.020876, 0.021816, 0.018106, 0.032017, 0.024826, 0.014783, 0.018415, 0.021816, 0.014075, 0.01204, 0.01204, 0.01204, 0.010672, 0.020522, 0.034884, 0.064632, 0.060549, 0.034068, 0.032017, 0.032017, 0.0704, 0.083462, 0.094817, 0.120615, 0.118441, 0.118441, 0.129801, 0.134866, 0.142424, 0.191378, 0.191378, 0.284882, 0.26085, 0.374039, 0.377384, 0.257454, 0.268042, 0.158265, 0.17593, 0.179055, 0.239899, 0.132295, 0.079919, 0.120615, 0.094817, 0.094817, 0.109221, 0.164327, 0.147574, 0.120615, 0.085092, 0.10481, 0.05306, 0.06312, 0.06184, 0.050641, 0.059222, 0.054297, 0.06312, 0.102787, 0.098513, 0.111485, 0.18812, 0.308712, 0.239899, 0.170161, 0.102787, 0.060549, 0.056825, 0.060549, 0.03976, 0.071867, 0.066181, 0.132295, 0.129801, 0.074921, 0.041405, 0.040537, 0.046336, 0.088832, 0.045352, 0.046336, 0.045352, 0.043307, 0.033407, 0.042364, 0.085092, 0.144935, 0.26085, 0.17593, 0.167087, 0.222385, 0.139895, 0.071867, 0.0704, 0.122885, 0.200174, 0.281712, 0.298791, 0.167087, 0.158265, 0.26085, 0.25406, 0.25406, 0.222385, 0.196879, 0.232838, 0.236433, 0.243554, 0.182256, 0.17593, 0.194234, 0.219301, 0.222385, 0.339168, 0.332115, 0.339168, 0.339168, 0.25406, 0.324872, 0.450668, 0.418646, 0.324872, 0.335645, 0.25406, 0.194234, 0.194234, 0.182256, 0.15284, 0.15284, 0.10481, 0.18812, 0.10481, 0.111485, 0.179055, 0.185198, 0.111485, 0.106997, 0.10481, 0.167087, 0.116183, 0.051831, 0.050641, 0.085092, 0.046336, 0.085092, 0.142424, 0.102787, 0.10481, 0.071867, 0.038042, 0.03976, 0.025762, 0.049374, 0.048328, 0.03976, 0.022667, 0.033407, 0.034884, 0.022667, 0.012727, 0.011106, 0.022306, 0.026338, 0.019401, 0.025762, 0.018787, 0.014075, 0.018787, 0.013613, 0.018787, 0.027463, 0.046336, 0.06184], '')</t>
  </si>
  <si>
    <t xml:space="preserve">F5RU85|F5RU85_9ENTR Probable nicotinate-nucleotide adenylyltransferase OS=Enterobacter hormaechei ATCC 49162 </t>
  </si>
  <si>
    <t>([0.144935, 0.200174, 0.25406, 0.301917, 0.194234, 0.25031, 0.318242, 0.268042, 0.298791, 0.219301, 0.25406, 0.288399, 0.203355, 0.18812, 0.243554, 0.268042, 0.281712, 0.271506, 0.182256, 0.182256, 0.225814, 0.239899, 0.155435, 0.15284, 0.092881, 0.17593, 0.158265, 0.094817, 0.085092, 0.049374, 0.0704, 0.079919, 0.086953, 0.147574, 0.106997, 0.106997, 0.17593, 0.155435, 0.229226, 0.335645, 0.374039, 0.387226, 0.483068, 0.553315, 0.553315, 0.661982, 0.671169, 0.694846, 0.767246, 0.852992, 0.921076, 0.921076, 0.837511, 0.801317, 0.690604, 0.741537, 0.59014, 0.525368, 0.549308, 0.549308, 0.549308, 0.450668, 0.31487, 0.30533, 0.25031, 0.26085, 0.278302, 0.26085, 0.264545, 0.191378, 0.18812, 0.179055, 0.229226, 0.311707, 0.36309, 0.440853, 0.342579, 0.436924, 0.458154, 0.458154, 0.465241, 0.352862, 0.42561, 0.562014, 0.42561, 0.505461, 0.465241, 0.461924, 0.480142, 0.461924, 0.59014, 0.622677, 0.622677, 0.642678, 0.529623, 0.472492, 0.36309, 0.394753, 0.301917, 0.308712, 0.30533, 0.311707, 0.390993, 0.31487, 0.21291, 0.342579, 0.239899, 0.295083, 0.275179, 0.155435, 0.092881, 0.083462, 0.041405, 0.046336, 0.03976, 0.038042, 0.026892, 0.058088, 0.106997, 0.170161, 0.164327, 0.098513, 0.056825, 0.038042, 0.040537, 0.067594, 0.059222, 0.134866, 0.118441, 0.0704, 0.161087, 0.173081, 0.164327, 0.216401, 0.196879, 0.203355, 0.268042, 0.359901, 0.339168, 0.339168, 0.352862, 0.239899, 0.239899, 0.328603, 0.352862, 0.422041, 0.342579, 0.352862, 0.332115, 0.342579, 0.339168, 0.328603, 0.422041, 0.332115, 0.359901, 0.36309, 0.268042, 0.318242, 0.284882, 0.291804, 0.275179, 0.182256, 0.203355, 0.203355, 0.173081, 0.219301, 0.229226, 0.342579, 0.222385, 0.122885, 0.122885, 0.125101, 0.109221, 0.085092, 0.139895, 0.090864, 0.05306, 0.086953, 0.081712, 0.090864, 0.051831, 0.058088, 0.106997, 0.173081, 0.167087, 0.200174, 0.122885, 0.129801, 0.118441, 0.139895, 0.155435, 0.170161, 0.247041, 0.281712, 0.236433, 0.15284, 0.200174, 0.196879, 0.125101, 0.106997, 0.090864, 0.139895, 0.132295, 0.073402, 0.03976, 0.074921, 0.067594, 0.106997, 0.098513, 0.098513, 0.134866, 0.182256, 0.132295, 0.111485, 0.0704, 0.090864, 0.142424, 0.142424, 0.229226, 0.346032, 0.324872], '')</t>
  </si>
  <si>
    <t>[43, 44, 45, 46, 47, 48, 49, 50, 51, 52, 53, 54, 55, 56, 57, 58, 59, 60, 83, 85, 90, 91, 92, 93, 94]</t>
  </si>
  <si>
    <t xml:space="preserve">F5RU86|F5RU86_9ENTR Ribosomal silencing factor RsfS OS=Enterobacter hormaechei ATCC 49162 </t>
  </si>
  <si>
    <t>([0.050641, 0.088832, 0.11371, 0.064632, 0.096677, 0.134866, 0.085092, 0.102787, 0.125101, 0.15008, 0.185198, 0.137348, 0.079919, 0.067594, 0.03976, 0.051831, 0.059222, 0.055536, 0.050641, 0.094817, 0.137348, 0.216401, 0.127496, 0.137348, 0.225814, 0.161087, 0.127496, 0.129801, 0.079919, 0.054297, 0.055536, 0.050641, 0.092881, 0.15284, 0.179055, 0.26085, 0.25031, 0.25031, 0.191378, 0.194234, 0.125101, 0.10481, 0.11371, 0.185198, 0.125101, 0.078022, 0.116183, 0.155435, 0.232838, 0.318242, 0.349426, 0.31487, 0.31487, 0.219301, 0.139895, 0.164327, 0.102787, 0.102787, 0.102787, 0.164327, 0.161087, 0.264545, 0.264545, 0.25406, 0.222385, 0.30533, 0.288399, 0.216401, 0.142424, 0.096677, 0.106997, 0.073402, 0.086953, 0.094817, 0.106997, 0.109221, 0.058088, 0.102787, 0.067594, 0.083462, 0.076542, 0.086953, 0.086953, 0.10481, 0.098513, 0.116183, 0.06184, 0.059222, 0.100716, 0.085092, 0.142424, 0.129801, 0.129801, 0.081712, 0.074921, 0.092881, 0.132295, 0.167087, 0.139895, 0.185198, 0.194234, 0.155435, 0.102787, 0.060549, 0.038858], '')</t>
  </si>
  <si>
    <t xml:space="preserve">F5RU87|F5RU87_9ENTR Ribosomal RNA large subunit methyltransferase H OS=Enterobacter hormaechei ATCC 49162 </t>
  </si>
  <si>
    <t>([0.170161, 0.161087, 0.25406, 0.301917, 0.21291, 0.173081, 0.219301, 0.257454, 0.288399, 0.209395, 0.243554, 0.288399, 0.196879, 0.203355, 0.185198, 0.25406, 0.21291, 0.268042, 0.324872, 0.335645, 0.295083, 0.332115, 0.264545, 0.243554, 0.164327, 0.185198, 0.25406, 0.158265, 0.179055, 0.155435, 0.247041, 0.239899, 0.222385, 0.318242, 0.394753, 0.41194, 0.387226, 0.5017, 0.377384, 0.377384, 0.359901, 0.30533, 0.200174, 0.308712, 0.295083, 0.387226, 0.454136, 0.454136, 0.465241, 0.398279, 0.346032, 0.321458, 0.298791, 0.281712, 0.281712, 0.281712, 0.281712, 0.30533, 0.209395, 0.236433, 0.247041, 0.17593, 0.268042, 0.26085, 0.278302, 0.281712, 0.268042, 0.291804, 0.185198, 0.271506, 0.308712, 0.414856, 0.450668, 0.398279, 0.398279, 0.394753, 0.408655, 0.31487, 0.335645, 0.418646, 0.380708, 0.374039, 0.465241, 0.465241, 0.56648, 0.529623, 0.538167, 0.468512, 0.436924, 0.461924, 0.374039, 0.281712, 0.257454, 0.25031, 0.356642, 0.390993, 0.394753, 0.30533, 0.384043, 0.398279, 0.377384, 0.418646, 0.414856, 0.380708, 0.349426, 0.321458, 0.339168, 0.342579, 0.40511, 0.301917, 0.380708, 0.377384, 0.465241, 0.436924, 0.356642, 0.335645, 0.243554, 0.271506, 0.349426, 0.380708, 0.275179, 0.239899, 0.291804, 0.236433, 0.18812, 0.158265, 0.161087, 0.158265, 0.147574, 0.096677, 0.10481, 0.102787, 0.139895, 0.079919, 0.090864, 0.085092, 0.085092, 0.137348, 0.125101, 0.125101, 0.125101, 0.11371, 0.158265, 0.158265, 0.222385, 0.275179, 0.311707, 0.311707, 0.271506, 0.239899, 0.311707, 0.41194, 0.390993, 0.401658, 0.56648], '')</t>
  </si>
  <si>
    <t>[37, 84, 85, 86, 154]</t>
  </si>
  <si>
    <t xml:space="preserve">F5RU90|F5RU90_9ENTR Endolytic peptidoglycan transglycosylase RlpA OS=Enterobacter hormaechei ATCC 49162 </t>
  </si>
  <si>
    <t>([0.041405, 0.048328, 0.0704, 0.050641, 0.038858, 0.043307, 0.048328, 0.032677, 0.045352, 0.059222, 0.085092, 0.118441, 0.118441, 0.134866, 0.134866, 0.206376, 0.247041, 0.25031, 0.268042, 0.332115, 0.436924, 0.494003, 0.538167, 0.575842, 0.632174, 0.642678, 0.557691, 0.608892, 0.733139, 0.76285, 0.666105, 0.553315, 0.549308, 0.461924, 0.450668, 0.433034, 0.390993, 0.440853, 0.465241, 0.465241, 0.408655, 0.398279, 0.398279, 0.308712, 0.291804, 0.291804, 0.352862, 0.380708, 0.377384, 0.394753, 0.380708, 0.377384, 0.450668, 0.436924, 0.541878, 0.541878, 0.538167, 0.575842, 0.458154, 0.42561, 0.408655, 0.436924, 0.4292, 0.418646, 0.529623, 0.517562, 0.557691, 0.454136, 0.521092, 0.525368, 0.480142, 0.458154, 0.450668, 0.408655, 0.374039, 0.278302, 0.200174, 0.219301, 0.191378, 0.288399, 0.321458, 0.398279, 0.458154, 0.454136, 0.359901, 0.335645, 0.30533, 0.301917, 0.394753, 0.41194, 0.401658, 0.339168, 0.356642, 0.483068, 0.476583, 0.521092, 0.521092, 0.632174, 0.56648, 0.570702, 0.557691, 0.557691, 0.56648, 0.490133, 0.51388, 0.538167, 0.570702, 0.613573, 0.521092, 0.494003, 0.483068, 0.40511, 0.505461, 0.5017, 0.401658, 0.408655, 0.408655, 0.486429, 0.490133, 0.490133, 0.444081, 0.384043, 0.298791, 0.298791, 0.291804, 0.271506, 0.342579, 0.318242, 0.318242, 0.42561, 0.374039, 0.370445, 0.454136, 0.465241, 0.461924, 0.476583, 0.42561, 0.414856, 0.349426, 0.342579, 0.380708, 0.42561, 0.454136, 0.483068, 0.494003, 0.59508, 0.5017, 0.490133, 0.490133, 0.490133, 0.468512, 0.56648, 0.570702, 0.553315, 0.472492, 0.472492, 0.450668, 0.553315, 0.59508, 0.58069, 0.494003, 0.4292, 0.4292, 0.476583, 0.525368, 0.509769, 0.5017, 0.5017, 0.490133, 0.486429, 0.521092, 0.509769, 0.505461, 0.472492, 0.40511, 0.468512, 0.468512, 0.490133, 0.447574, 0.41194, 0.509769, 0.608892, 0.570702, 0.570702, 0.480142, 0.494003, 0.465241, 0.472492, 0.585406, 0.613573, 0.525368, 0.494003, 0.494003, 0.486429, 0.483068, 0.56648, 0.557691, 0.517562, 0.585406, 0.626927, 0.675549, 0.618285, 0.63748, 0.784345, 0.779859, 0.856457, 0.856457, 0.88723, 0.882776, 0.874069, 0.795062, 0.871313, 0.849326, 0.76285, 0.76285, 0.808535, 0.83125, 0.837511, 0.798249, 0.808535, 0.801317, 0.791621, 0.759478, 0.703578, 0.671169, 0.707965, 0.661982, 0.666105, 0.575842, 0.56648, 0.541878, 0.618285, 0.608892, 0.534167, 0.549308, 0.553315, 0.509769, 0.521092, 0.521092, 0.608892, 0.517562, 0.490133, 0.472492, 0.534167, 0.497853, 0.414856, 0.433034, 0.461924, 0.440853, 0.525368, 0.570702, 0.541878, 0.585406, 0.549308, 0.707965, 0.754692, 0.791621, 0.750527, 0.622677, 0.58069, 0.541878, 0.675549, 0.675549, 0.642678, 0.648219, 0.76285, 0.81615, 0.83125, 0.759478, 0.750527, 0.642678, 0.642678, 0.642678, 0.562014, 0.604312, 0.56648, 0.613573, 0.538167, 0.585406, 0.712013, 0.712013, 0.750527, 0.622677, 0.657645, 0.694846, 0.690604, 0.529623, 0.490133, 0.394753, 0.461924, 0.390993, 0.458154, 0.401658, 0.36309, 0.387226, 0.408655, 0.40511, 0.40511, 0.436924, 0.436924, 0.422041, 0.450668, 0.359901, 0.42561, 0.4292, 0.433034, 0.359901, 0.447574, 0.51388, 0.59508, 0.476583, 0.549308, 0.468512, 0.534167, 0.618285, 0.626927, 0.509769, 0.529623, 0.521092, 0.529623, 0.56648, 0.51388, 0.436924, 0.454136, 0.461924, 0.374039, 0.370445, 0.41194, 0.418646, 0.447574, 0.349426, 0.418646, 0.41194, 0.480142, 0.444081, 0.440853, 0.408655, 0.450668, 0.4292, 0.352862, 0.342579, 0.339168, 0.374039, 0.366687, 0.436924, 0.42561, 0.534167, 0.497853, 0.534167, 0.450668, 0.418646, 0.517562, 0.444081, 0.36309, 0.342579, 0.275179, 0.243554, 0.268042, 0.268042, 0.239899, 0.295083, 0.264545, 0.225814, 0.182256, 0.239899, 0.196879, 0.155435, 0.094817], '')</t>
  </si>
  <si>
    <t>[22, 23, 24, 25, 26, 27, 28, 29, 30, 31, 32, 54, 55, 56, 57, 64, 65, 66, 68, 69, 95, 96, 97, 98, 99, 100, 101, 102, 104, 105, 106, 107, 108, 112, 113, 145, 146, 151, 152, 153, 157, 158, 159, 164, 165, 166, 167, 170, 171, 172, 180, 181, 182, 183, 188, 189, 190, 195, 196, 197, 198, 199, 200, 201, 202, 203, 204, 205, 206, 207, 208, 209, 210, 211, 212, 213, 214, 215, 216, 217, 218, 219, 220, 221, 222, 223, 224, 225, 226, 227, 228, 229, 230, 231, 232, 233, 234, 235, 236, 237, 238, 239, 240, 243, 249, 250, 251, 252, 253, 254, 255, 256, 257, 258, 259, 260, 261, 262, 263, 264, 265, 266, 267, 268, 269, 270, 271, 272, 273, 274, 275, 276, 277, 278, 279, 280, 281, 282, 283, 284, 285, 286, 308, 309, 311, 313, 314, 315, 316, 317, 318, 319, 320, 321, 346, 348, 351]</t>
  </si>
  <si>
    <t>(45</t>
  </si>
  <si>
    <t xml:space="preserve">F5RU96|F5RU96_9ENTR Probable Sec-independent protein translocase protein TatE OS=Enterobacter hormaechei ATCC 49162 </t>
  </si>
  <si>
    <t>([0.034068, 0.026338, 0.028695, 0.032017, 0.022667, 0.0198, 0.017797, 0.014586, 0.01227, 0.009483, 0.011518, 0.013437, 0.013613, 0.01227, 0.013265, 0.013821, 0.022667, 0.014586, 0.014315, 0.021381, 0.034884, 0.030003, 0.043307, 0.043307, 0.043307, 0.03976, 0.058088, 0.083462, 0.067594, 0.106997, 0.185198, 0.161087, 0.137348, 0.15008, 0.15284, 0.229226, 0.222385, 0.191378, 0.243554, 0.21291, 0.216401, 0.21291, 0.295083, 0.264545, 0.301917, 0.332115, 0.4292, 0.332115, 0.339168, 0.414856, 0.433034, 0.433034, 0.380708, 0.41194, 0.41194, 0.408655, 0.42561, 0.408655, 0.4292, 0.450668, 0.476583, 0.461924, 0.447574, 0.42561, 0.461924, 0.433034, 0.401658], '')</t>
  </si>
  <si>
    <t xml:space="preserve">F5RU98|F5RU98_9ENTR Putative fluoride ion transporter CrcB OS=Enterobacter hormaechei ATCC 49162 </t>
  </si>
  <si>
    <t>([0.00292, 0.003366, 0.003109, 0.002349, 0.001967, 0.002623, 0.003461, 0.004247, 0.005318, 0.006421, 0.007422, 0.006988, 0.005932, 0.00777, 0.008075, 0.005503, 0.005011, 0.006795, 0.00543, 0.007645, 0.007031, 0.010672, 0.015344, 0.013265, 0.024826, 0.05306, 0.03976, 0.020522, 0.024826, 0.016528, 0.016826, 0.018106, 0.015694, 0.015694, 0.01227, 0.021816, 0.021816, 0.029376, 0.030611, 0.035586, 0.016257, 0.018787, 0.010221, 0.009187, 0.010926, 0.011342, 0.007315, 0.007315, 0.007495, 0.004513, 0.005734, 0.005799, 0.004646, 0.006619, 0.008002, 0.006421, 0.006374, 0.010372, 0.010372, 0.007259, 0.008624, 0.010131, 0.010131, 0.010131, 0.010509, 0.014783, 0.014783, 0.013265, 0.012491, 0.021381, 0.048328, 0.022667, 0.023087, 0.036378, 0.015694, 0.014315, 0.028107, 0.012727, 0.010672, 0.011518, 0.022667, 0.014315, 0.014315, 0.013016, 0.013016, 0.007422, 0.007495, 0.008276, 0.014586, 0.0198, 0.014075, 0.014075, 0.014783, 0.011342, 0.007315, 0.012727, 0.013821, 0.008624, 0.01227, 0.009096, 0.011106, 0.008002, 0.007315, 0.009728, 0.017797, 0.016021, 0.026892, 0.017797, 0.016021, 0.013016, 0.008409, 0.009187, 0.006039, 0.006039, 0.004976, 0.004689, 0.004513, 0.004315, 0.00515, 0.005799, 0.007422, 0.006988, 0.007177, 0.008895, 0.007177, 0.006078, 0.008156, 0.007645, 0.008156, 0.006039, 0.00558, 0.007259], '')</t>
  </si>
  <si>
    <t xml:space="preserve">F5RUA9|F5RUA9_9ENTR Regulator of nucleoside diphosphate kinase OS=Enterobacter hormaechei ATCC 49162 </t>
  </si>
  <si>
    <t>([0.25406, 0.318242, 0.31487, 0.380708, 0.40511, 0.31487, 0.36309, 0.380708, 0.324872, 0.275179, 0.318242, 0.342579, 0.377384, 0.40511, 0.268042, 0.232838, 0.31487, 0.318242, 0.436924, 0.359901, 0.31487, 0.40511, 0.366687, 0.318242, 0.308712, 0.332115, 0.440853, 0.349426, 0.366687, 0.433034, 0.480142, 0.465241, 0.436924, 0.335645, 0.321458, 0.461924, 0.51388, 0.521092, 0.570702, 0.570702, 0.661982, 0.716283, 0.608892, 0.562014, 0.671169, 0.608892, 0.59508, 0.562014, 0.680603, 0.575842, 0.570702, 0.483068, 0.465241, 0.517562, 0.505461, 0.505461, 0.476583, 0.454136, 0.472492, 0.534167, 0.414856, 0.422041, 0.401658, 0.472492, 0.458154, 0.387226, 0.335645, 0.359901, 0.332115, 0.328603, 0.356642, 0.374039, 0.497853, 0.5017, 0.490133, 0.59014, 0.59508, 0.494003, 0.494003, 0.40511, 0.311707, 0.359901, 0.387226, 0.328603, 0.324872, 0.374039, 0.408655, 0.418646, 0.311707, 0.342579, 0.257454, 0.284882, 0.284882, 0.271506, 0.284882, 0.295083, 0.196879, 0.191378, 0.164327, 0.185198, 0.173081, 0.275179, 0.301917, 0.271506, 0.308712, 0.30533, 0.30533, 0.332115, 0.332115, 0.4292, 0.366687, 0.374039, 0.40511, 0.324872, 0.25406, 0.158265, 0.158265, 0.275179, 0.295083, 0.374039, 0.321458, 0.398279, 0.377384, 0.291804, 0.219301, 0.243554, 0.216401, 0.216401, 0.185198, 0.239899, 0.179055, 0.216401, 0.278302, 0.203355, 0.278302, 0.366687], '')</t>
  </si>
  <si>
    <t>[36, 37, 38, 39, 40, 41, 42, 43, 44, 45, 46, 47, 48, 49, 50, 53, 54, 55, 59, 73, 75, 76]</t>
  </si>
  <si>
    <t xml:space="preserve">F5RUB0|F5RUB0_9ENTR S-(Hydroxymethyl)glutathione dehydrogenase OS=Enterobacter hormaechei ATCC 49162 </t>
  </si>
  <si>
    <t>([0.30533, 0.232838, 0.278302, 0.216401, 0.271506, 0.308712, 0.257454, 0.31487, 0.349426, 0.398279, 0.41194, 0.370445, 0.390993, 0.4292, 0.553315, 0.562014, 0.707965, 0.604312, 0.51388, 0.40511, 0.41194, 0.346032, 0.414856, 0.377384, 0.447574, 0.401658, 0.31487, 0.26085, 0.229226, 0.219301, 0.209395, 0.144935, 0.216401, 0.134866, 0.074921, 0.066181, 0.060549, 0.054297, 0.05306, 0.102787, 0.155435, 0.10481, 0.158265, 0.158265, 0.182256, 0.191378, 0.15008, 0.137348, 0.236433, 0.243554, 0.257454, 0.15284, 0.18812, 0.182256, 0.275179, 0.301917, 0.229226, 0.25031, 0.15284, 0.222385, 0.196879, 0.21291, 0.209395, 0.200174, 0.206376, 0.15008, 0.147574, 0.216401, 0.311707, 0.332115, 0.332115, 0.25406, 0.291804, 0.243554, 0.275179, 0.161087, 0.161087, 0.15008, 0.116183, 0.120615, 0.120615, 0.132295, 0.064632, 0.051831, 0.026892, 0.014783, 0.022306, 0.017138, 0.018106, 0.019401, 0.011106, 0.00962, 0.010926, 0.009483, 0.015078, 0.013613, 0.024393, 0.038042, 0.067594, 0.078022, 0.147574, 0.147574, 0.111485, 0.164327, 0.179055, 0.284882, 0.384043, 0.370445, 0.414856, 0.31487, 0.335645, 0.390993, 0.454136, 0.450668, 0.521092, 0.408655, 0.288399, 0.278302, 0.17593, 0.167087, 0.173081, 0.10481, 0.059222, 0.0704, 0.085092, 0.090864, 0.102787, 0.102787, 0.102787, 0.102787, 0.139895, 0.129801, 0.092881, 0.049374, 0.06312, 0.050641, 0.10481, 0.18812, 0.18812, 0.295083, 0.222385, 0.216401, 0.335645, 0.321458, 0.321458, 0.25406, 0.359901, 0.339168, 0.257454, 0.182256, 0.170161, 0.219301, 0.219301, 0.311707, 0.349426, 0.257454, 0.222385, 0.127496, 0.127496, 0.139895, 0.079919, 0.073402, 0.090864, 0.076542, 0.120615, 0.076542, 0.125101, 0.085092, 0.066181, 0.106997, 0.179055, 0.15008, 0.144935, 0.076542, 0.083462, 0.100716, 0.158265, 0.25406, 0.335645, 0.271506, 0.222385, 0.243554, 0.225814, 0.194234, 0.161087, 0.18812, 0.298791, 0.219301, 0.25031, 0.203355, 0.137348, 0.134866, 0.100716, 0.078022, 0.085092, 0.066181, 0.0704, 0.042364, 0.025316, 0.025316, 0.031287, 0.043307, 0.0704, 0.074921, 0.038858, 0.030611, 0.018415, 0.016826, 0.025316, 0.026338, 0.055536, 0.051831, 0.050641, 0.048328, 0.060549, 0.048328, 0.047319, 0.048328, 0.092881, 0.15284, 0.090864, 0.111485, 0.079919, 0.042364, 0.094817, 0.102787, 0.161087, 0.147574, 0.144935, 0.15008, 0.15284, 0.137348, 0.229226, 0.194234, 0.25031, 0.268042, 0.377384, 0.318242, 0.21291, 0.21291, 0.219301, 0.318242, 0.284882, 0.318242, 0.418646, 0.384043, 0.480142, 0.387226, 0.517562, 0.465241, 0.377384, 0.271506, 0.271506, 0.222385, 0.185198, 0.21291, 0.106997, 0.122885, 0.167087, 0.25406, 0.232838, 0.219301, 0.219301, 0.26085, 0.281712, 0.278302, 0.18812, 0.118441, 0.173081, 0.173081, 0.129801, 0.182256, 0.185198, 0.191378, 0.222385, 0.295083, 0.295083, 0.408655, 0.380708, 0.380708, 0.291804, 0.291804, 0.308712, 0.222385, 0.139895, 0.10481, 0.081712, 0.092881, 0.15284, 0.15284, 0.144935, 0.222385, 0.164327, 0.182256, 0.167087, 0.11371, 0.139895, 0.139895, 0.094817, 0.056825, 0.058088, 0.102787, 0.05306, 0.028107, 0.047319, 0.083462, 0.05306, 0.038042, 0.030611, 0.031287, 0.034068, 0.028107, 0.015694, 0.024826, 0.036378, 0.037156, 0.034068, 0.027463, 0.015694, 0.021816, 0.029376, 0.035586, 0.038042, 0.079919, 0.139895, 0.090864, 0.094817, 0.142424, 0.144935, 0.164327, 0.164327, 0.167087, 0.127496, 0.139895, 0.155435, 0.100716, 0.058088, 0.109221, 0.106997, 0.185198, 0.122885, 0.092881, 0.098513, 0.111485, 0.118441, 0.120615, 0.10481, 0.066181, 0.083462, 0.137348, 0.129801, 0.078022, 0.085092, 0.083462, 0.116183, 0.102787, 0.137348, 0.229226, 0.21291, 0.191378, 0.118441, 0.179055, 0.173081, 0.088832, 0.081712, 0.071867, 0.067594, 0.129801, 0.200174, 0.206376, 0.139895, 0.219301, 0.301917, 0.200174, 0.196879, 0.15008, 0.094817, 0.137348, 0.122885, 0.098513, 0.127496, 0.21291, 0.243554, 0.352862, 0.4292, 0.380708, 0.394753, 0.401658, 0.380708, 0.291804, 0.271506, 0.346032, 0.257454, 0.18812, 0.271506, 0.328603, 0.298791, 0.401658, 0.370445, 0.374039, 0.335645, 0.25031, 0.216401, 0.164327, 0.125101, 0.127496, 0.132295, 0.094817, 0.064632, 0.046336, 0.0704, 0.049374], '')</t>
  </si>
  <si>
    <t>[14, 15, 16, 17, 18, 114, 248]</t>
  </si>
  <si>
    <t xml:space="preserve">F5RUB2|F5RUB2_9ENTR Alkyl hydroperoxide reductase subunit F OS=Enterobacter hormaechei ATCC 49162 </t>
  </si>
  <si>
    <t>([0.422041, 0.40511, 0.288399, 0.209395, 0.275179, 0.298791, 0.229226, 0.264545, 0.281712, 0.346032, 0.298791, 0.349426, 0.349426, 0.257454, 0.222385, 0.21291, 0.167087, 0.182256, 0.18812, 0.173081, 0.21291, 0.21291, 0.232838, 0.291804, 0.387226, 0.281712, 0.278302, 0.324872, 0.247041, 0.179055, 0.15008, 0.229226, 0.134866, 0.170161, 0.271506, 0.219301, 0.209395, 0.321458, 0.30533, 0.229226, 0.236433, 0.164327, 0.167087, 0.18812, 0.222385, 0.216401, 0.308712, 0.239899, 0.236433, 0.25031, 0.324872, 0.31487, 0.328603, 0.414856, 0.339168, 0.247041, 0.243554, 0.219301, 0.200174, 0.239899, 0.30533, 0.298791, 0.418646, 0.433034, 0.41194, 0.436924, 0.422041, 0.311707, 0.359901, 0.390993, 0.450668, 0.486429, 0.41194, 0.380708, 0.384043, 0.517562, 0.480142, 0.585406, 0.622677, 0.509769, 0.408655, 0.332115, 0.30533, 0.219301, 0.142424, 0.083462, 0.0704, 0.0704, 0.132295, 0.155435, 0.185198, 0.185198, 0.15284, 0.239899, 0.21291, 0.219301, 0.17593, 0.203355, 0.134866, 0.15008, 0.225814, 0.206376, 0.281712, 0.321458, 0.31487, 0.401658, 0.5017, 0.51388, 0.401658, 0.422041, 0.31487, 0.301917, 0.311707, 0.232838, 0.142424, 0.161087, 0.100716, 0.118441, 0.118441, 0.185198, 0.179055, 0.11371, 0.209395, 0.222385, 0.15284, 0.170161, 0.170161, 0.144935, 0.086953, 0.164327, 0.096677, 0.142424, 0.127496, 0.085092, 0.090864, 0.15284, 0.185198, 0.257454, 0.179055, 0.243554, 0.243554, 0.236433, 0.281712, 0.170161, 0.170161, 0.229226, 0.291804, 0.288399, 0.216401, 0.301917, 0.301917, 0.401658, 0.349426, 0.356642, 0.440853, 0.521092, 0.521092, 0.418646, 0.384043, 0.472492, 0.41194, 0.440853, 0.40511, 0.366687, 0.366687, 0.275179, 0.288399, 0.284882, 0.288399, 0.41194, 0.298791, 0.284882, 0.271506, 0.356642, 0.346032, 0.288399, 0.291804, 0.203355, 0.271506, 0.321458, 0.239899, 0.239899, 0.179055, 0.200174, 0.200174, 0.298791, 0.380708, 0.366687, 0.339168, 0.349426, 0.321458, 0.42561, 0.398279, 0.359901, 0.380708, 0.401658, 0.36309, 0.366687, 0.458154, 0.454136, 0.447574, 0.505461, 0.486429, 0.538167, 0.472492, 0.461924, 0.359901, 0.291804, 0.291804, 0.321458, 0.298791, 0.335645, 0.30533, 0.332115, 0.332115, 0.281712, 0.229226, 0.281712, 0.206376, 0.132295, 0.132295, 0.100716, 0.122885, 0.185198, 0.170161, 0.15284, 0.219301, 0.308712, 0.370445, 0.298791, 0.264545, 0.264545, 0.25031, 0.284882, 0.196879, 0.222385, 0.25406, 0.291804, 0.26085, 0.25031, 0.349426, 0.352862, 0.321458, 0.332115, 0.25406, 0.275179, 0.370445, 0.284882, 0.200174, 0.203355, 0.216401, 0.281712, 0.281712, 0.268042, 0.281712, 0.370445, 0.380708, 0.380708, 0.295083, 0.324872, 0.394753, 0.349426, 0.271506, 0.324872, 0.281712, 0.374039, 0.295083, 0.284882, 0.380708, 0.377384, 0.387226, 0.387226, 0.366687, 0.308712, 0.219301, 0.216401, 0.219301, 0.219301, 0.222385, 0.268042, 0.298791, 0.295083, 0.25031, 0.264545, 0.301917, 0.30533, 0.26085, 0.26085, 0.278302, 0.26085, 0.342579, 0.25031, 0.321458, 0.318242, 0.295083, 0.398279, 0.390993, 0.359901, 0.349426, 0.346032, 0.346032, 0.278302, 0.203355, 0.275179, 0.30533, 0.275179, 0.30533, 0.271506, 0.25031, 0.158265, 0.137348, 0.144935, 0.209395, 0.173081, 0.161087, 0.173081, 0.161087, 0.167087, 0.164327, 0.173081, 0.127496, 0.182256, 0.239899, 0.335645, 0.349426, 0.390993, 0.30533, 0.308712, 0.377384, 0.454136, 0.545602, 0.505461, 0.505461, 0.42561, 0.384043, 0.42561, 0.517562, 0.436924, 0.436924, 0.472492, 0.494003, 0.472492, 0.332115, 0.332115, 0.31487, 0.298791, 0.295083, 0.308712, 0.278302, 0.209395, 0.142424, 0.142424, 0.191378, 0.185198, 0.275179, 0.342579, 0.30533, 0.232838, 0.318242, 0.275179, 0.25031, 0.139895, 0.219301, 0.239899, 0.21291, 0.21291, 0.144935, 0.100716, 0.158265, 0.18812, 0.185198, 0.275179, 0.196879, 0.132295, 0.144935, 0.076542, 0.06312, 0.078022, 0.127496, 0.094817, 0.109221, 0.106997, 0.182256, 0.179055, 0.196879, 0.15284, 0.158265, 0.247041, 0.30533, 0.219301, 0.216401, 0.278302, 0.194234, 0.275179, 0.366687, 0.284882, 0.394753, 0.342579, 0.247041, 0.155435, 0.191378, 0.170161, 0.203355, 0.196879, 0.194234, 0.271506, 0.284882, 0.275179, 0.26085, 0.275179, 0.335645, 0.332115, 0.324872, 0.346032, 0.346032, 0.332115, 0.31487, 0.321458, 0.321458, 0.387226, 0.483068, 0.476583, 0.440853, 0.433034, 0.42561, 0.4292, 0.324872, 0.394753, 0.401658, 0.335645, 0.295083, 0.216401, 0.18812, 0.18812, 0.170161, 0.094817, 0.064632, 0.111485, 0.058088, 0.096677, 0.055536, 0.029376, 0.036378, 0.058088, 0.060549, 0.064632, 0.037156, 0.037156, 0.041405, 0.040537, 0.050641, 0.035586, 0.069024, 0.085092, 0.092881, 0.15008, 0.206376, 0.268042, 0.281712, 0.281712, 0.196879, 0.194234, 0.288399, 0.219301, 0.203355, 0.142424, 0.15284, 0.222385, 0.308712, 0.222385, 0.216401, 0.247041, 0.268042, 0.155435, 0.132295, 0.10481, 0.102787, 0.134866, 0.090864, 0.083462, 0.142424, 0.158265, 0.275179, 0.185198, 0.209395, 0.222385, 0.206376, 0.125101, 0.074921, 0.060549, 0.094817, 0.096677, 0.109221, 0.15284, 0.209395, 0.229226, 0.225814, 0.225814, 0.144935, 0.200174, 0.194234, 0.116183, 0.173081, 0.086953, 0.088832, 0.055536, 0.054297, 0.092881, 0.139895, 0.216401, 0.21291, 0.185198, 0.164327, 0.122885, 0.100716, 0.102787, 0.085092, 0.085092, 0.06312, 0.106997, 0.076542], '')</t>
  </si>
  <si>
    <t>[75, 77, 78, 79, 106, 107, 155, 156, 201, 203, 330, 331, 332, 336]</t>
  </si>
  <si>
    <t xml:space="preserve">F5RUB3|F5RUB3_9ENTR Alkyl hydroperoxide reductase C OS=Enterobacter hormaechei ATCC 49162 </t>
  </si>
  <si>
    <t>([0.380708, 0.447574, 0.366687, 0.41194, 0.377384, 0.394753, 0.318242, 0.257454, 0.295083, 0.318242, 0.328603, 0.288399, 0.335645, 0.36309, 0.332115, 0.328603, 0.418646, 0.418646, 0.377384, 0.26085, 0.25031, 0.243554, 0.225814, 0.308712, 0.194234, 0.167087, 0.18812, 0.203355, 0.281712, 0.288399, 0.275179, 0.295083, 0.374039, 0.40511, 0.377384, 0.490133, 0.40511, 0.387226, 0.31487, 0.236433, 0.239899, 0.155435, 0.088832, 0.106997, 0.079919, 0.155435, 0.129801, 0.120615, 0.092881, 0.06312, 0.037156, 0.049374, 0.047319, 0.05306, 0.028695, 0.028695, 0.030003, 0.036378, 0.031287, 0.049374, 0.094817, 0.102787, 0.194234, 0.298791, 0.191378, 0.225814, 0.209395, 0.232838, 0.232838, 0.275179, 0.342579, 0.342579, 0.222385, 0.219301, 0.147574, 0.21291, 0.216401, 0.216401, 0.281712, 0.308712, 0.200174, 0.203355, 0.288399, 0.26085, 0.216401, 0.209395, 0.200174, 0.206376, 0.278302, 0.275179, 0.356642, 0.349426, 0.332115, 0.394753, 0.387226, 0.370445, 0.36309, 0.275179, 0.239899, 0.203355, 0.137348, 0.225814, 0.232838, 0.26085, 0.275179, 0.301917, 0.359901, 0.281712, 0.288399, 0.284882, 0.301917, 0.179055, 0.185198, 0.271506, 0.26085, 0.268042, 0.36309, 0.384043, 0.494003, 0.525368, 0.476583, 0.534167, 0.545602, 0.525368, 0.465241, 0.465241, 0.356642, 0.324872, 0.346032, 0.352862, 0.384043, 0.387226, 0.497853, 0.40511, 0.311707, 0.359901, 0.335645, 0.232838, 0.247041, 0.167087, 0.170161, 0.21291, 0.26085, 0.25031, 0.182256, 0.206376, 0.203355, 0.31487, 0.346032, 0.40511, 0.408655, 0.30533, 0.219301, 0.216401, 0.288399, 0.308712, 0.288399, 0.291804, 0.349426, 0.339168, 0.318242, 0.257454, 0.26085, 0.239899, 0.243554, 0.356642, 0.356642, 0.377384, 0.30533, 0.271506, 0.30533, 0.268042, 0.332115, 0.324872, 0.324872, 0.352862, 0.41194, 0.440853, 0.440853, 0.468512, 0.377384, 0.440853, 0.538167, 0.56648, 0.480142, 0.486429, 0.374039, 0.318242, 0.298791, 0.349426, 0.328603, 0.275179, 0.278302, 0.257454, 0.328603, 0.308712, 0.25031, 0.21291, 0.15284, 0.147574, 0.102787], '')</t>
  </si>
  <si>
    <t>[119, 121, 122, 123, 182, 183]</t>
  </si>
  <si>
    <t xml:space="preserve">F5RUB8|F5RUB8_9ENTR Methylthioribulose-1-phosphate dehydratase OS=Enterobacter hormaechei ATCC 49162 </t>
  </si>
  <si>
    <t>([0.25406, 0.321458, 0.318242, 0.236433, 0.271506, 0.18812, 0.132295, 0.161087, 0.164327, 0.18812, 0.216401, 0.161087, 0.137348, 0.155435, 0.127496, 0.191378, 0.182256, 0.257454, 0.264545, 0.232838, 0.301917, 0.301917, 0.288399, 0.318242, 0.401658, 0.414856, 0.517562, 0.525368, 0.444081, 0.377384, 0.308712, 0.30533, 0.414856, 0.440853, 0.408655, 0.4292, 0.436924, 0.433034, 0.433034, 0.418646, 0.370445, 0.377384, 0.465241, 0.440853, 0.440853, 0.335645, 0.247041, 0.25406, 0.271506, 0.36309, 0.374039, 0.422041, 0.4292, 0.422041, 0.42561, 0.398279, 0.433034, 0.418646, 0.42561, 0.422041, 0.422041, 0.541878, 0.534167, 0.468512, 0.51388, 0.505461, 0.632174, 0.626927, 0.618285, 0.699094, 0.570702, 0.570702, 0.497853, 0.490133, 0.401658, 0.301917, 0.359901, 0.342579, 0.318242, 0.332115, 0.308712, 0.25031, 0.15008, 0.15284, 0.127496, 0.116183, 0.118441, 0.081712, 0.137348, 0.118441, 0.118441, 0.129801, 0.129801, 0.200174, 0.194234, 0.191378, 0.229226, 0.209395, 0.206376, 0.206376, 0.206376, 0.161087, 0.209395, 0.206376, 0.209395, 0.271506, 0.173081, 0.182256, 0.206376, 0.206376, 0.225814, 0.219301, 0.203355, 0.284882, 0.291804, 0.30533, 0.390993, 0.458154, 0.447574, 0.4292, 0.461924, 0.454136, 0.472492, 0.472492, 0.472492, 0.497853, 0.433034, 0.4292, 0.422041, 0.468512, 0.465241, 0.476583, 0.486429, 0.480142, 0.480142, 0.450668, 0.359901, 0.328603, 0.321458, 0.31487, 0.232838, 0.203355, 0.200174, 0.17593, 0.158265, 0.243554, 0.222385, 0.281712, 0.418646, 0.328603, 0.328603, 0.236433, 0.229226, 0.134866, 0.139895, 0.085092, 0.096677, 0.15008, 0.173081, 0.17593, 0.116183, 0.191378, 0.147574, 0.073402, 0.122885, 0.137348, 0.134866, 0.083462, 0.071867, 0.064632, 0.088832, 0.078022, 0.125101, 0.122885, 0.137348, 0.21291, 0.295083, 0.216401, 0.225814, 0.134866, 0.083462, 0.0704, 0.073402, 0.073402, 0.15284, 0.129801, 0.127496, 0.074921, 0.106997, 0.129801, 0.06184, 0.079919, 0.079919, 0.056825, 0.043307, 0.060549, 0.041405, 0.030003, 0.042364, 0.026892, 0.049374, 0.076542, 0.158265, 0.102787], '')</t>
  </si>
  <si>
    <t>[26, 27, 61, 62, 64, 65, 66, 67, 68, 69, 70, 71]</t>
  </si>
  <si>
    <t xml:space="preserve">F5RUD2|F5RUD2_9ENTR Proofreading thioesterase EntH OS=Enterobacter hormaechei ATCC 49162 </t>
  </si>
  <si>
    <t>([0.147574, 0.096677, 0.147574, 0.155435, 0.196879, 0.229226, 0.278302, 0.318242, 0.346032, 0.328603, 0.291804, 0.328603, 0.422041, 0.444081, 0.444081, 0.359901, 0.295083, 0.278302, 0.281712, 0.356642, 0.275179, 0.25406, 0.335645, 0.324872, 0.356642, 0.275179, 0.288399, 0.25031, 0.25406, 0.216401, 0.284882, 0.284882, 0.291804, 0.257454, 0.332115, 0.335645, 0.418646, 0.483068, 0.642678, 0.5017, 0.5017, 0.5017, 0.42561, 0.422041, 0.414856, 0.408655, 0.461924, 0.444081, 0.447574, 0.40511, 0.36309, 0.301917, 0.377384, 0.374039, 0.324872, 0.321458, 0.31487, 0.281712, 0.25031, 0.216401, 0.216401, 0.15284, 0.191378, 0.268042, 0.264545, 0.275179, 0.275179, 0.30533, 0.31487, 0.284882, 0.25406, 0.324872, 0.356642, 0.356642, 0.275179, 0.359901, 0.335645, 0.342579, 0.377384, 0.40511, 0.40511, 0.483068, 0.5017, 0.538167, 0.534167, 0.534167, 0.525368, 0.461924, 0.458154, 0.447574, 0.444081, 0.40511, 0.414856, 0.447574, 0.356642, 0.440853, 0.352862, 0.380708, 0.377384, 0.374039, 0.370445, 0.377384, 0.401658, 0.366687, 0.387226, 0.30533, 0.25031, 0.196879, 0.161087, 0.164327, 0.179055, 0.239899, 0.335645, 0.328603, 0.295083, 0.278302, 0.18812, 0.264545, 0.167087, 0.170161, 0.116183, 0.116183, 0.11371, 0.096677, 0.120615, 0.0704, 0.11371, 0.129801, 0.15008, 0.222385, 0.185198, 0.139895, 0.102787, 0.076542, 0.05306, 0.034068, 0.06184], '')</t>
  </si>
  <si>
    <t>[38, 39, 40, 41, 82, 83, 84, 85, 86]</t>
  </si>
  <si>
    <t xml:space="preserve">F5RUD4|F5RUD4_9ENTR isochorismatase OS=Enterobacter hormaechei ATCC 49162 </t>
  </si>
  <si>
    <t>([0.626927, 0.538167, 0.51388, 0.401658, 0.468512, 0.483068, 0.40511, 0.436924, 0.42561, 0.346032, 0.342579, 0.31487, 0.422041, 0.414856, 0.418646, 0.370445, 0.387226, 0.342579, 0.352862, 0.339168, 0.339168, 0.335645, 0.321458, 0.36309, 0.346032, 0.295083, 0.200174, 0.291804, 0.308712, 0.352862, 0.440853, 0.440853, 0.490133, 0.387226, 0.308712, 0.25406, 0.278302, 0.275179, 0.30533, 0.288399, 0.298791, 0.196879, 0.125101, 0.118441, 0.118441, 0.120615, 0.073402, 0.134866, 0.134866, 0.125101, 0.111485, 0.125101, 0.116183, 0.10481, 0.164327, 0.239899, 0.257454, 0.196879, 0.161087, 0.209395, 0.129801, 0.102787, 0.164327, 0.185198, 0.247041, 0.209395, 0.21291, 0.247041, 0.239899, 0.243554, 0.229226, 0.243554, 0.15284, 0.21291, 0.191378, 0.109221, 0.056825, 0.085092, 0.10481, 0.129801, 0.139895, 0.206376, 0.25031, 0.268042, 0.339168, 0.356642, 0.401658, 0.51388, 0.59508, 0.562014, 0.454136, 0.374039, 0.374039, 0.472492, 0.398279, 0.356642, 0.454136, 0.59917, 0.59014, 0.525368, 0.517562, 0.483068, 0.486429, 0.494003, 0.497853, 0.51388, 0.51388, 0.486429, 0.387226, 0.324872, 0.374039, 0.472492, 0.468512, 0.461924, 0.480142, 0.538167, 0.703578, 0.661982, 0.63748, 0.648219, 0.666105, 0.549308, 0.480142, 0.480142, 0.335645, 0.31487, 0.209395, 0.196879, 0.17593, 0.155435, 0.209395, 0.18812, 0.170161, 0.278302, 0.194234, 0.185198, 0.18812, 0.139895, 0.10481, 0.094817, 0.10481, 0.15284, 0.225814, 0.284882, 0.301917, 0.42561, 0.349426, 0.370445, 0.288399, 0.321458, 0.433034, 0.370445, 0.284882, 0.257454, 0.222385, 0.216401, 0.200174, 0.134866, 0.134866, 0.206376, 0.219301, 0.17593, 0.17593, 0.182256, 0.167087, 0.083462, 0.059222, 0.092881, 0.15008, 0.147574, 0.137348, 0.164327, 0.127496, 0.118441, 0.083462, 0.0704, 0.127496, 0.109221, 0.098513, 0.106997, 0.109221, 0.051831, 0.064632, 0.059222, 0.058088, 0.078022, 0.142424, 0.111485, 0.090864, 0.083462, 0.085092, 0.085092, 0.036378, 0.048328, 0.079919, 0.134866, 0.15008, 0.142424, 0.164327, 0.232838, 0.194234, 0.132295, 0.191378, 0.191378, 0.206376, 0.216401, 0.127496, 0.076542, 0.15008, 0.185198, 0.132295, 0.236433, 0.209395, 0.311707, 0.374039, 0.370445, 0.335645, 0.25406, 0.25031, 0.268042, 0.18812, 0.161087, 0.142424, 0.206376, 0.127496, 0.071867, 0.066181, 0.127496, 0.196879, 0.173081, 0.191378, 0.288399, 0.209395, 0.25031, 0.25031, 0.275179, 0.318242, 0.26085, 0.25406, 0.264545, 0.137348, 0.216401, 0.216401, 0.311707, 0.278302, 0.295083, 0.377384, 0.321458, 0.25406, 0.222385, 0.139895, 0.10481, 0.069024, 0.088832, 0.043307, 0.03976, 0.034068, 0.020876, 0.034068, 0.064632, 0.064632, 0.073402, 0.076542, 0.06312, 0.038858, 0.029376, 0.025762, 0.022667, 0.029376, 0.043307, 0.066181, 0.120615, 0.083462, 0.106997, 0.090864, 0.088832, 0.044297, 0.038042, 0.034068, 0.021381, 0.021381, 0.019401, 0.03976, 0.024826, 0.054297, 0.067594, 0.071867, 0.106997, 0.10481, 0.083462, 0.055536, 0.027463, 0.017797, 0.028107, 0.016528], '')</t>
  </si>
  <si>
    <t>[0, 1, 2, 87, 88, 89, 97, 98, 99, 100, 105, 106, 115, 116, 117, 118, 119, 120, 121]</t>
  </si>
  <si>
    <t xml:space="preserve">F5RUD6|F5RUD6_9ENTR isochorismate synthase OS=Enterobacter hormaechei ATCC 49162 </t>
  </si>
  <si>
    <t>([0.013265, 0.008895, 0.011903, 0.017447, 0.013265, 0.017447, 0.022667, 0.029376, 0.022667, 0.018787, 0.020165, 0.026338, 0.024393, 0.024393, 0.038042, 0.064632, 0.083462, 0.125101, 0.083462, 0.083462, 0.050641, 0.05306, 0.059222, 0.049374, 0.050641, 0.096677, 0.109221, 0.069024, 0.076542, 0.129801, 0.200174, 0.225814, 0.134866, 0.134866, 0.11371, 0.058088, 0.037156, 0.036378, 0.018415, 0.032017, 0.035586, 0.06312, 0.06312, 0.085092, 0.106997, 0.10481, 0.092881, 0.051831, 0.0704, 0.071867, 0.076542, 0.047319, 0.054297, 0.100716, 0.173081, 0.247041, 0.359901, 0.468512, 0.384043, 0.521092, 0.51388, 0.505461, 0.494003, 0.377384, 0.31487, 0.206376, 0.173081, 0.173081, 0.278302, 0.21291, 0.206376, 0.18812, 0.15284, 0.142424, 0.147574, 0.142424, 0.170161, 0.10481, 0.05306, 0.074921, 0.0704, 0.037156, 0.034068, 0.038858, 0.092881, 0.142424, 0.17593, 0.209395, 0.219301, 0.200174, 0.30533, 0.328603, 0.30533, 0.414856, 0.444081, 0.332115, 0.349426, 0.359901, 0.447574, 0.476583, 0.480142, 0.486429, 0.585406, 0.468512, 0.454136, 0.422041, 0.422041, 0.486429, 0.454136, 0.447574, 0.440853, 0.352862, 0.298791, 0.332115, 0.359901, 0.271506, 0.342579, 0.268042, 0.26085, 0.236433, 0.236433, 0.298791, 0.185198, 0.219301, 0.328603, 0.328603, 0.328603, 0.387226, 0.384043, 0.408655, 0.339168, 0.243554, 0.239899, 0.298791, 0.308712, 0.281712, 0.25031, 0.295083, 0.36309, 0.257454, 0.281712, 0.36309, 0.36309, 0.440853, 0.433034, 0.440853, 0.450668, 0.450668, 0.390993, 0.401658, 0.311707, 0.36309, 0.450668, 0.541878, 0.476583, 0.476583, 0.480142, 0.494003, 0.494003, 0.422041, 0.545602, 0.56648, 0.570702, 0.538167, 0.59508, 0.486429, 0.509769, 0.534167, 0.553315, 0.632174, 0.541878, 0.534167, 0.585406, 0.613573, 0.56648, 0.525368, 0.483068, 0.480142, 0.541878, 0.494003, 0.575842, 0.472492, 0.465241, 0.433034, 0.436924, 0.454136, 0.562014, 0.458154, 0.440853, 0.42561, 0.332115, 0.332115, 0.356642, 0.342579, 0.332115, 0.284882, 0.268042, 0.30533, 0.219301, 0.219301, 0.25031, 0.264545, 0.339168, 0.335645, 0.278302, 0.281712, 0.25031, 0.236433, 0.275179, 0.191378, 0.170161, 0.239899, 0.308712, 0.311707, 0.229226, 0.206376, 0.291804, 0.390993, 0.41194, 0.476583, 0.5017, 0.390993, 0.394753, 0.291804, 0.301917, 0.324872, 0.346032, 0.271506, 0.288399, 0.321458, 0.401658, 0.433034, 0.359901, 0.288399, 0.291804, 0.377384, 0.380708, 0.366687, 0.387226, 0.370445, 0.321458, 0.25406, 0.284882, 0.268042, 0.366687, 0.377384, 0.440853, 0.384043, 0.468512, 0.349426, 0.335645, 0.328603, 0.25406, 0.346032, 0.339168, 0.387226, 0.387226, 0.408655, 0.384043, 0.349426, 0.335645, 0.418646, 0.529623, 0.63748, 0.657645, 0.570702, 0.468512, 0.480142, 0.5017, 0.51388, 0.608892, 0.618285, 0.626927, 0.720929, 0.570702, 0.56648, 0.562014, 0.553315, 0.58069, 0.604312, 0.622677, 0.618285, 0.608892, 0.59014, 0.575842, 0.570702, 0.553315, 0.56648, 0.557691, 0.575842, 0.521092, 0.521092, 0.509769, 0.509769, 0.4292, 0.4292, 0.525368, 0.59917, 0.59508, 0.56648, 0.575842, 0.562014, 0.476583, 0.468512, 0.418646, 0.450668, 0.433034, 0.51388, 0.632174, 0.642678, 0.525368, 0.458154, 0.494003, 0.509769, 0.538167, 0.648219, 0.653063, 0.509769, 0.476583, 0.40511, 0.384043, 0.387226, 0.418646, 0.433034, 0.454136, 0.486429, 0.465241, 0.444081, 0.440853, 0.42561, 0.42561, 0.525368, 0.653063, 0.608892, 0.505461, 0.480142, 0.394753, 0.447574, 0.465241, 0.384043, 0.384043, 0.408655, 0.433034, 0.408655, 0.5017, 0.461924, 0.380708, 0.366687, 0.394753, 0.295083, 0.308712, 0.298791, 0.291804, 0.257454, 0.257454, 0.332115, 0.342579, 0.342579, 0.284882, 0.342579, 0.433034, 0.433034, 0.447574, 0.447574, 0.335645, 0.31487, 0.332115, 0.4292, 0.356642, 0.25031, 0.356642, 0.328603, 0.243554, 0.17593, 0.200174, 0.134866, 0.083462, 0.079919, 0.120615, 0.200174, 0.222385, 0.216401, 0.295083, 0.298791, 0.173081, 0.209395, 0.147574, 0.155435, 0.086953, 0.129801, 0.144935, 0.125101, 0.118441, 0.120615, 0.164327, 0.170161, 0.275179, 0.36309, 0.291804, 0.291804, 0.196879, 0.111485, 0.088832, 0.088832, 0.067594, 0.125101, 0.106997, 0.109221, 0.122885, 0.167087, 0.164327, 0.236433, 0.288399, 0.229226, 0.311707, 0.332115, 0.232838, 0.216401, 0.229226, 0.298791, 0.30533, 0.318242, 0.418646, 0.359901, 0.349426, 0.384043, 0.349426, 0.349426, 0.422041, 0.324872, 0.247041, 0.25406, 0.173081, 0.147574, 0.17593, 0.147574, 0.106997, 0.158265, 0.134866, 0.088832, 0.059222, 0.03976, 0.051831, 0.034884], '')</t>
  </si>
  <si>
    <t>[59, 60, 61, 102, 153, 160, 161, 162, 163, 164, 166, 167, 168, 169, 170, 171, 172, 173, 174, 175, 178, 180, 186, 220, 262, 263, 264, 265, 268, 269, 270, 271, 272, 273, 274, 275, 276, 277, 278, 279, 280, 281, 282, 283, 284, 285, 286, 287, 288, 289, 290, 291, 292, 293, 296, 297, 298, 299, 300, 301, 307, 308, 309, 310, 313, 314, 315, 316, 317, 331, 332, 333, 334, 344]</t>
  </si>
  <si>
    <t xml:space="preserve">F5RUD8|F5RUD8_9ENTR Enterobactin exporter EntS OS=Enterobacter hormaechei ATCC 49162 </t>
  </si>
  <si>
    <t>([0.022667, 0.01227, 0.008409, 0.011518, 0.017447, 0.023087, 0.03976, 0.037156, 0.021381, 0.028107, 0.026892, 0.022667, 0.010509, 0.006894, 0.005872, 0.006039, 0.00558, 0.005223, 0.007091, 0.004736, 0.004689, 0.004646, 0.004577, 0.006194, 0.004414, 0.00316, 0.003109, 0.002194, 0.002194, 0.002396, 0.002581, 0.002336, 0.003079, 0.003246, 0.004611, 0.005249, 0.004388, 0.006795, 0.010221, 0.010372, 0.018415, 0.018787, 0.011106, 0.013016, 0.013016, 0.013265, 0.023087, 0.014783, 0.024826, 0.017797, 0.031287, 0.024826, 0.041405, 0.029376, 0.045352, 0.019401, 0.01078, 0.014075, 0.008624, 0.007091, 0.00558, 0.00558, 0.007555, 0.008276, 0.007645, 0.006619, 0.010131, 0.010509, 0.009294, 0.009865, 0.017138, 0.016528, 0.017138, 0.010372, 0.008075, 0.006894, 0.007495, 0.00962, 0.009977, 0.016257, 0.023087, 0.025762, 0.025762, 0.016528, 0.025316, 0.021816, 0.014586, 0.013437, 0.008525, 0.009977, 0.006482, 0.006567, 0.005734, 0.004736, 0.004736, 0.007495, 0.012491, 0.026338, 0.034884, 0.018415, 0.010672, 0.008804, 0.007422, 0.005318, 0.006078, 0.004513, 0.006701, 0.007091, 0.00515, 0.007495, 0.009401, 0.008723, 0.005503, 0.005503, 0.006482, 0.006482, 0.005872, 0.004247, 0.003963, 0.003555, 0.003555, 0.003701, 0.003701, 0.004513, 0.006567, 0.008525, 0.010372, 0.007315, 0.008002, 0.011903, 0.011518, 0.013437, 0.030003, 0.035586, 0.033407, 0.036378, 0.05306, 0.05306, 0.067594, 0.029376, 0.041405, 0.055536, 0.055536, 0.078022, 0.06184, 0.059222, 0.024826, 0.032017, 0.060549, 0.060549, 0.029376, 0.027463, 0.028695, 0.019109, 0.020876, 0.028107, 0.025762, 0.019109, 0.011518, 0.009187, 0.012727, 0.012727, 0.016826, 0.032677, 0.018787, 0.023087, 0.012727, 0.023534, 0.013016, 0.013016, 0.011518, 0.016528, 0.013437, 0.009483, 0.011903, 0.019401, 0.010509, 0.007091, 0.010672, 0.019109, 0.018787, 0.025762, 0.013821, 0.009096, 0.008895, 0.008276, 0.010926, 0.011342, 0.007422, 0.013437, 0.016257, 0.035586, 0.059222, 0.085092, 0.134866, 0.142424, 0.158265, 0.278302, 0.42561, 0.30533, 0.295083, 0.394753, 0.275179, 0.31487, 0.374039, 0.321458, 0.30533, 0.278302, 0.247041, 0.243554, 0.10481, 0.083462, 0.073402, 0.071867, 0.034068, 0.014075, 0.013437, 0.011518, 0.007315, 0.005799, 0.005799, 0.004208, 0.004247, 0.005734, 0.004976, 0.004161, 0.004899, 0.005932, 0.005011, 0.007495, 0.009187, 0.011106, 0.011518, 0.008002, 0.005223, 0.004976, 0.008075, 0.006988, 0.005086, 0.006421, 0.007315, 0.01227, 0.01204, 0.012727, 0.009865, 0.016021, 0.022667, 0.020522, 0.034884, 0.022306, 0.022667, 0.018415, 0.016826, 0.009401, 0.010926, 0.014783, 0.014783, 0.015078, 0.011106, 0.018787, 0.019109, 0.015078, 0.007877, 0.011903, 0.009483, 0.008075, 0.008624, 0.009865, 0.009977, 0.009401, 0.009865, 0.008624, 0.01227, 0.020522, 0.032017, 0.044297, 0.073402, 0.144935, 0.064632, 0.060549, 0.042364, 0.028695, 0.022667, 0.037156, 0.041405, 0.027463, 0.040537, 0.037156, 0.017447, 0.009977, 0.008156, 0.00777, 0.009015, 0.005623, 0.003864, 0.004358, 0.003109, 0.002349, 0.002555, 0.002662, 0.002761, 0.00283, 0.002761, 0.00359, 0.00316, 0.002503, 0.002881, 0.002366, 0.001743, 0.001786, 0.001709, 0.002014, 0.002155, 0.001481, 0.002327, 0.002976, 0.002327, 0.003177, 0.003701, 0.00243, 0.00231, 0.003177, 0.002512, 0.003701, 0.002623, 0.00246, 0.003014, 0.003727, 0.005249, 0.007091, 0.013016, 0.031287, 0.031287, 0.040537, 0.040537, 0.040537, 0.058088, 0.046336, 0.051831, 0.05306, 0.05306, 0.058088, 0.060549, 0.094817, 0.090864, 0.179055, 0.206376, 0.209395, 0.194234, 0.206376, 0.15284, 0.060549, 0.049374, 0.037156, 0.03976, 0.038042, 0.0198, 0.019109, 0.038858, 0.018415, 0.018415, 0.026338, 0.023087, 0.016021, 0.022306, 0.025762, 0.015078, 0.019109, 0.017447, 0.013821, 0.012491, 0.015344, 0.030003, 0.030003, 0.018106, 0.014586, 0.014783, 0.020522, 0.013016, 0.009015, 0.014315, 0.00962, 0.007495, 0.007645, 0.006421, 0.005318, 0.003727, 0.003461, 0.003461, 0.003727, 0.003109, 0.003177, 0.003246, 0.002194, 0.002211, 0.003366, 0.004736, 0.004775, 0.004646, 0.00515, 0.005799, 0.004736, 0.005318, 0.006894, 0.009294, 0.014586, 0.014783, 0.023534], '')</t>
  </si>
  <si>
    <t xml:space="preserve">F5RUE2|F5RUE2_9ENTR Enterobactin synthetase component F OS=Enterobacter hormaechei ATCC 49162 </t>
  </si>
  <si>
    <t>([0.275179, 0.321458, 0.203355, 0.122885, 0.111485, 0.116183, 0.167087, 0.209395, 0.15284, 0.179055, 0.203355, 0.170161, 0.18812, 0.206376, 0.268042, 0.144935, 0.219301, 0.21291, 0.21291, 0.239899, 0.134866, 0.118441, 0.129801, 0.132295, 0.209395, 0.257454, 0.257454, 0.170161, 0.173081, 0.225814, 0.25406, 0.170161, 0.167087, 0.120615, 0.109221, 0.109221, 0.11371, 0.094817, 0.158265, 0.182256, 0.142424, 0.18812, 0.191378, 0.144935, 0.243554, 0.25031, 0.158265, 0.17593, 0.18812, 0.167087, 0.10481, 0.090864, 0.167087, 0.271506, 0.311707, 0.31487, 0.366687, 0.390993, 0.31487, 0.308712, 0.203355, 0.182256, 0.25031, 0.26085, 0.264545, 0.196879, 0.116183, 0.120615, 0.144935, 0.209395, 0.239899, 0.356642, 0.257454, 0.170161, 0.15008, 0.092881, 0.102787, 0.088832, 0.129801, 0.236433, 0.196879, 0.268042, 0.271506, 0.222385, 0.127496, 0.11371, 0.164327, 0.222385, 0.332115, 0.21291, 0.209395, 0.194234, 0.209395, 0.21291, 0.275179, 0.209395, 0.298791, 0.278302, 0.284882, 0.298791, 0.30533, 0.247041, 0.25031, 0.209395, 0.236433, 0.339168, 0.30533, 0.200174, 0.239899, 0.161087, 0.25031, 0.25406, 0.239899, 0.225814, 0.21291, 0.137348, 0.116183, 0.056825, 0.06312, 0.059222, 0.028695, 0.024393, 0.042364, 0.028695, 0.038042, 0.024393, 0.025316, 0.043307, 0.037156, 0.034068, 0.025316, 0.030003, 0.022667, 0.014315, 0.014783, 0.024826, 0.049374, 0.054297, 0.083462, 0.064632, 0.037156, 0.038042, 0.032017, 0.026338, 0.023963, 0.020876, 0.031287, 0.028695, 0.031287, 0.076542, 0.081712, 0.182256, 0.10481, 0.120615, 0.219301, 0.116183, 0.125101, 0.137348, 0.116183, 0.11371, 0.144935, 0.158265, 0.17593, 0.219301, 0.264545, 0.268042, 0.374039, 0.374039, 0.268042, 0.247041, 0.232838, 0.219301, 0.209395, 0.247041, 0.158265, 0.078022, 0.15284, 0.158265, 0.137348, 0.209395, 0.134866, 0.06312, 0.081712, 0.139895, 0.132295, 0.118441, 0.200174, 0.196879, 0.125101, 0.236433, 0.232838, 0.25031, 0.182256, 0.164327, 0.116183, 0.191378, 0.281712, 0.247041, 0.26085, 0.170161, 0.225814, 0.349426, 0.458154, 0.458154, 0.40511, 0.40511, 0.414856, 0.433034, 0.324872, 0.328603, 0.298791, 0.209395, 0.185198, 0.164327, 0.142424, 0.139895, 0.15284, 0.129801, 0.155435, 0.111485, 0.100716, 0.083462, 0.088832, 0.048328, 0.048328, 0.066181, 0.050641, 0.038858, 0.035586, 0.071867, 0.081712, 0.086953, 0.147574, 0.155435, 0.26085, 0.203355, 0.229226, 0.142424, 0.142424, 0.086953, 0.067594, 0.111485, 0.067594, 0.032677, 0.034884, 0.043307, 0.03976, 0.028107, 0.036378, 0.036378, 0.033407, 0.030611, 0.030611, 0.018415, 0.014783, 0.011669, 0.018415, 0.014586, 0.014075, 0.009865, 0.01204, 0.017447, 0.020165, 0.026338, 0.050641, 0.086953, 0.0704, 0.058088, 0.056825, 0.056825, 0.045352, 0.048328, 0.085092, 0.098513, 0.109221, 0.078022, 0.10481, 0.066181, 0.076542, 0.164327, 0.182256, 0.18812, 0.129801, 0.142424, 0.100716, 0.111485, 0.137348, 0.170161, 0.219301, 0.308712, 0.209395, 0.281712, 0.288399, 0.200174, 0.142424, 0.132295, 0.206376, 0.120615, 0.15008, 0.247041, 0.219301, 0.219301, 0.25031, 0.321458, 0.268042, 0.366687, 0.349426, 0.321458, 0.321458, 0.301917, 0.209395, 0.308712, 0.236433, 0.236433, 0.335645, 0.271506, 0.288399, 0.284882, 0.387226, 0.418646, 0.40511, 0.390993, 0.450668, 0.418646, 0.418646, 0.476583, 0.497853, 0.465241, 0.370445, 0.25031, 0.25031, 0.384043, 0.301917, 0.25406, 0.25031, 0.173081, 0.264545, 0.264545, 0.164327, 0.164327, 0.102787, 0.109221, 0.067594, 0.086953, 0.064632, 0.0704, 0.064632, 0.037156, 0.051831, 0.071867, 0.079919, 0.085092, 0.0704, 0.11371, 0.116183, 0.090864, 0.142424, 0.144935, 0.239899, 0.284882, 0.288399, 0.390993, 0.30533, 0.408655, 0.318242, 0.374039, 0.288399, 0.18812, 0.291804, 0.288399, 0.335645, 0.444081, 0.436924, 0.42561, 0.342579, 0.422041, 0.359901, 0.370445, 0.281712, 0.17593, 0.209395, 0.209395, 0.191378, 0.275179, 0.247041, 0.243554, 0.284882, 0.377384, 0.454136, 0.422041, 0.332115, 0.30533, 0.291804, 0.301917, 0.271506, 0.321458, 0.31487, 0.332115, 0.324872, 0.390993, 0.436924, 0.387226, 0.377384, 0.394753, 0.278302, 0.257454, 0.30533, 0.30533, 0.328603, 0.370445, 0.281712, 0.352862, 0.291804, 0.295083, 0.30533, 0.268042, 0.31487, 0.324872, 0.332115, 0.318242, 0.366687, 0.408655, 0.509769, 0.41194, 0.408655, 0.534167, 0.472492, 0.472492, 0.450668, 0.31487, 0.31487, 0.41194, 0.422041, 0.494003, 0.41194, 0.359901, 0.349426, 0.366687, 0.359901, 0.436924, 0.447574, 0.342579, 0.30533, 0.295083, 0.30533, 0.236433, 0.200174, 0.298791, 0.342579, 0.318242, 0.414856, 0.398279, 0.390993, 0.418646, 0.436924, 0.486429, 0.56648, 0.63748, 0.490133, 0.458154, 0.465241, 0.4292, 0.505461, 0.436924, 0.444081, 0.444081, 0.509769, 0.444081, 0.418646, 0.418646, 0.41194, 0.40511, 0.436924, 0.444081, 0.339168, 0.26085, 0.26085, 0.155435, 0.155435, 0.239899, 0.196879, 0.127496, 0.147574, 0.170161, 0.25406, 0.232838, 0.25031, 0.243554, 0.366687, 0.374039, 0.374039, 0.408655, 0.349426, 0.298791, 0.219301, 0.257454, 0.243554, 0.308712, 0.380708, 0.408655, 0.356642, 0.324872, 0.324872, 0.335645, 0.232838, 0.209395, 0.144935, 0.203355, 0.209395, 0.109221, 0.073402, 0.076542, 0.064632, 0.096677, 0.096677, 0.118441, 0.073402, 0.073402, 0.071867, 0.044297, 0.048328, 0.064632, 0.120615, 0.106997, 0.125101, 0.200174, 0.239899, 0.31487, 0.232838, 0.232838, 0.284882, 0.308712, 0.209395, 0.257454, 0.271506, 0.268042, 0.295083, 0.433034, 0.51388, 0.390993, 0.390993, 0.281712, 0.281712, 0.288399, 0.394753, 0.380708, 0.380708, 0.284882, 0.311707, 0.387226, 0.271506, 0.308712, 0.359901, 0.352862, 0.36309, 0.25406, 0.311707, 0.284882, 0.147574, 0.147574, 0.132295, 0.21291, 0.26085, 0.17593, 0.106997, 0.116183, 0.106997, 0.102787, 0.17593, 0.129801, 0.144935, 0.278302, 0.196879, 0.182256, 0.182256, 0.134866, 0.21291, 0.21291, 0.264545, 0.394753, 0.401658, 0.480142, 0.356642, 0.311707, 0.301917, 0.268042, 0.243554, 0.232838, 0.229226, 0.21291, 0.25031, 0.232838, 0.203355, 0.31487, 0.31487, 0.401658, 0.366687, 0.321458, 0.225814, 0.209395, 0.18812, 0.185198, 0.185198, 0.200174, 0.222385, 0.324872, 0.444081, 0.352862, 0.352862, 0.25031, 0.209395, 0.216401, 0.225814, 0.219301, 0.111485, 0.132295, 0.079919, 0.100716, 0.111485, 0.15284, 0.161087, 0.120615, 0.079919, 0.081712, 0.144935, 0.196879, 0.191378, 0.216401, 0.21291, 0.21291, 0.196879, 0.25406, 0.179055, 0.164327, 0.122885, 0.127496, 0.122885, 0.102787, 0.067594, 0.042364, 0.05306, 0.023963, 0.021381, 0.025762, 0.031287, 0.024393, 0.023963, 0.015078, 0.009865, 0.011903, 0.010509, 0.020876, 0.022306, 0.034884, 0.030003, 0.043307, 0.079919, 0.076542, 0.167087, 0.268042, 0.335645, 0.268042, 0.390993, 0.476583, 0.387226, 0.275179, 0.278302, 0.301917, 0.278302, 0.342579, 0.321458, 0.359901, 0.342579, 0.324872, 0.30533, 0.222385, 0.170161, 0.191378, 0.173081, 0.118441, 0.066181, 0.064632, 0.0704, 0.032017, 0.021816, 0.035586, 0.0704, 0.048328, 0.044297, 0.100716, 0.111485, 0.170161, 0.11371, 0.120615, 0.0704, 0.043307, 0.096677, 0.144935, 0.074921, 0.074921, 0.109221, 0.122885, 0.071867, 0.049374, 0.098513, 0.144935, 0.18812, 0.164327, 0.161087, 0.179055, 0.161087, 0.122885, 0.067594, 0.059222, 0.05306, 0.100716, 0.094817, 0.100716, 0.102787, 0.10481, 0.111485, 0.098513, 0.098513, 0.209395, 0.209395, 0.203355, 0.21291, 0.122885, 0.076542, 0.132295, 0.132295, 0.134866, 0.17593, 0.229226, 0.288399, 0.219301, 0.21291, 0.236433, 0.21291, 0.122885, 0.116183, 0.129801, 0.116183, 0.088832, 0.076542, 0.147574, 0.17593, 0.106997, 0.147574, 0.216401, 0.155435, 0.15284, 0.147574, 0.139895, 0.164327, 0.134866, 0.219301, 0.132295, 0.18812, 0.10481, 0.203355, 0.232838, 0.122885, 0.15284, 0.264545, 0.264545, 0.158265, 0.139895, 0.132295, 0.096677, 0.125101, 0.15008, 0.106997, 0.079919, 0.071867, 0.088832, 0.086953, 0.086953, 0.074921, 0.073402, 0.096677, 0.066181, 0.100716, 0.18812, 0.116183, 0.06184, 0.036378, 0.066181, 0.067594, 0.069024, 0.120615, 0.066181, 0.066181, 0.090864, 0.116183, 0.067594, 0.032677, 0.056825, 0.045352, 0.11371, 0.125101, 0.111485, 0.142424, 0.120615, 0.109221, 0.164327, 0.15008, 0.142424, 0.11371, 0.125101, 0.229226, 0.125101, 0.137348, 0.191378, 0.185198, 0.203355, 0.295083, 0.335645, 0.222385, 0.225814, 0.206376, 0.191378, 0.291804, 0.21291, 0.209395, 0.209395, 0.132295, 0.15008, 0.25406, 0.298791, 0.284882, 0.216401, 0.257454, 0.346032, 0.216401, 0.139895, 0.125101, 0.125101, 0.158265, 0.264545, 0.281712, 0.284882, 0.196879, 0.182256, 0.158265, 0.185198, 0.185198, 0.295083, 0.380708, 0.264545, 0.268042, 0.185198, 0.216401, 0.308712, 0.191378, 0.301917, 0.390993, 0.359901, 0.321458, 0.243554, 0.200174, 0.120615, 0.134866, 0.222385, 0.164327, 0.225814, 0.239899, 0.209395, 0.142424, 0.120615, 0.203355, 0.158265, 0.170161, 0.118441, 0.054297, 0.109221, 0.10481, 0.086953, 0.085092, 0.088832, 0.147574, 0.173081, 0.25031, 0.229226, 0.185198, 0.247041, 0.288399, 0.194234, 0.161087, 0.225814, 0.173081, 0.116183, 0.092881, 0.139895, 0.216401, 0.324872, 0.311707, 0.216401, 0.284882, 0.232838, 0.278302, 0.271506, 0.284882, 0.25031, 0.158265, 0.120615, 0.137348, 0.127496, 0.127496, 0.182256, 0.15284, 0.232838, 0.219301, 0.324872, 0.359901, 0.349426, 0.31487, 0.247041, 0.366687, 0.26085, 0.278302, 0.196879, 0.129801, 0.125101, 0.083462, 0.134866, 0.17593, 0.102787, 0.127496, 0.125101, 0.127496, 0.125101, 0.137348, 0.206376, 0.173081, 0.088832, 0.092881, 0.116183, 0.167087, 0.118441, 0.109221, 0.18812, 0.173081, 0.291804, 0.301917, 0.318242, 0.328603, 0.359901, 0.447574, 0.418646, 0.505461, 0.505461, 0.545602, 0.490133, 0.534167, 0.557691, 0.680603, 0.685117, 0.694846, 0.720929, 0.671169, 0.73685, 0.59508, 0.671169, 0.626927, 0.557691, 0.521092, 0.505461, 0.418646, 0.335645, 0.243554, 0.243554, 0.167087, 0.139895, 0.11371, 0.100716, 0.098513, 0.049374, 0.049374, 0.038042, 0.036378, 0.026892, 0.016826, 0.020522, 0.015344, 0.014783, 0.017797, 0.035586, 0.035586, 0.036378, 0.036378, 0.050641, 0.041405, 0.0704, 0.050641, 0.066181, 0.049374, 0.048328, 0.054297, 0.047319, 0.058088, 0.043307, 0.044297, 0.100716, 0.122885, 0.191378, 0.132295, 0.134866, 0.158265, 0.161087, 0.247041, 0.26085, 0.257454, 0.222385, 0.194234, 0.271506, 0.308712, 0.271506, 0.25406, 0.335645, 0.25406, 0.25031, 0.25031, 0.281712, 0.191378, 0.203355, 0.200174, 0.275179, 0.232838, 0.196879, 0.209395, 0.219301, 0.298791, 0.295083, 0.374039, 0.40511, 0.321458, 0.318242, 0.291804, 0.31487, 0.321458, 0.324872, 0.247041, 0.311707, 0.308712, 0.394753, 0.398279, 0.398279, 0.384043, 0.422041, 0.461924, 0.450668, 0.346032, 0.222385, 0.170161, 0.086953, 0.085092, 0.164327, 0.137348, 0.216401, 0.196879, 0.10481, 0.137348, 0.122885, 0.106997, 0.088832, 0.085092, 0.048328, 0.029376, 0.025316, 0.024826, 0.012491, 0.008804, 0.01204, 0.026338, 0.045352, 0.049374, 0.048328, 0.023087, 0.019109, 0.0198, 0.012491, 0.023963, 0.028107, 0.067594, 0.06312, 0.15008, 0.167087, 0.232838, 0.349426, 0.346032, 0.356642, 0.465241, 0.465241, 0.444081, 0.42561, 0.349426, 0.472492, 0.480142, 0.5017, 0.486429, 0.5017, 0.618285, 0.608892, 0.51388, 0.450668, 0.461924, 0.342579, 0.247041, 0.236433, 0.209395, 0.25031, 0.278302, 0.275179, 0.359901, 0.422041, 0.311707, 0.301917, 0.203355, 0.118441, 0.170161, 0.164327, 0.147574, 0.090864, 0.092881, 0.144935, 0.173081, 0.109221, 0.144935, 0.222385, 0.232838, 0.15008, 0.127496, 0.088832, 0.083462, 0.048328, 0.038858, 0.078022, 0.139895, 0.209395, 0.328603, 0.298791, 0.324872, 0.30533, 0.281712, 0.200174, 0.203355, 0.129801, 0.129801, 0.164327, 0.161087, 0.094817, 0.179055, 0.229226, 0.278302, 0.288399, 0.377384, 0.390993, 0.278302, 0.264545, 0.281712, 0.257454, 0.30533, 0.342579, 0.377384, 0.486429, 0.486429, 0.5017, 0.642678, 0.775545, 0.671169, 0.553315, 0.648219, 0.626927, 0.486429, 0.486429, 0.476583, 0.490133, 0.472492, 0.59014, 0.562014, 0.433034, 0.356642, 0.311707, 0.311707, 0.308712, 0.31487, 0.398279, 0.387226, 0.359901, 0.335645, 0.401658, 0.505461, 0.447574, 0.321458, 0.418646, 0.370445, 0.291804, 0.288399, 0.295083, 0.298791, 0.232838, 0.30533, 0.40511, 0.401658, 0.359901, 0.342579, 0.25406, 0.17593, 0.17593, 0.185198, 0.161087, 0.161087, 0.144935, 0.18812, 0.281712, 0.167087, 0.203355, 0.288399, 0.26085, 0.232838, 0.229226, 0.239899, 0.173081, 0.11371, 0.116183, 0.182256, 0.179055, 0.268042, 0.335645, 0.335645, 0.295083, 0.339168, 0.370445, 0.377384, 0.339168, 0.324872, 0.346032, 0.332115, 0.36309, 0.284882, 0.243554, 0.232838, 0.332115, 0.346032, 0.4292, 0.390993, 0.284882, 0.288399, 0.288399, 0.31487, 0.243554, 0.25406, 0.243554, 0.155435, 0.164327, 0.15284, 0.111485, 0.173081, 0.203355, 0.182256, 0.236433, 0.203355, 0.225814, 0.200174, 0.196879, 0.182256, 0.275179, 0.295083, 0.21291, 0.200174, 0.200174, 0.182256, 0.134866, 0.132295, 0.158265, 0.122885, 0.167087, 0.225814, 0.196879, 0.129801, 0.092881, 0.086953, 0.167087, 0.100716], '')</t>
  </si>
  <si>
    <t>[422, 425, 456, 457, 462, 466, 538, 950, 951, 952, 954, 955, 956, 957, 958, 959, 960, 961, 962, 963, 964, 965, 966, 967, 1099, 1101, 1102, 1103, 1104, 1167, 1168, 1169, 1170, 1171, 1172, 1173, 1179, 1180, 1192]</t>
  </si>
  <si>
    <t xml:space="preserve">F5RUE6|F5RUE6_9ENTR Enterobactin synthase component D OS=Enterobacter hormaechei ATCC 49162 </t>
  </si>
  <si>
    <t>([0.366687, 0.40511, 0.440853, 0.472492, 0.377384, 0.40511, 0.4292, 0.346032, 0.374039, 0.284882, 0.31487, 0.380708, 0.349426, 0.349426, 0.239899, 0.239899, 0.25031, 0.219301, 0.335645, 0.257454, 0.26085, 0.194234, 0.127496, 0.15008, 0.15008, 0.225814, 0.203355, 0.137348, 0.144935, 0.125101, 0.219301, 0.191378, 0.164327, 0.182256, 0.17593, 0.271506, 0.264545, 0.225814, 0.26085, 0.25406, 0.25031, 0.301917, 0.394753, 0.476583, 0.349426, 0.318242, 0.288399, 0.284882, 0.36309, 0.408655, 0.349426, 0.352862, 0.387226, 0.384043, 0.418646, 0.356642, 0.390993, 0.398279, 0.335645, 0.324872, 0.352862, 0.433034, 0.461924, 0.476583, 0.51388, 0.517562, 0.436924, 0.497853, 0.553315, 0.557691, 0.517562, 0.618285, 0.59917, 0.585406, 0.480142, 0.450668, 0.521092, 0.483068, 0.483068, 0.59508, 0.613573, 0.538167, 0.494003, 0.461924, 0.380708, 0.288399, 0.308712, 0.408655, 0.384043, 0.36309, 0.374039, 0.408655, 0.328603, 0.236433, 0.243554, 0.243554, 0.247041, 0.17593, 0.196879, 0.170161, 0.102787, 0.055536, 0.081712, 0.118441, 0.076542, 0.127496, 0.15008, 0.200174, 0.222385, 0.137348, 0.134866, 0.129801, 0.15284, 0.147574, 0.170161, 0.17593, 0.232838, 0.239899, 0.332115, 0.332115, 0.359901, 0.384043, 0.387226, 0.359901, 0.335645, 0.440853, 0.436924, 0.374039, 0.408655, 0.278302, 0.342579, 0.268042, 0.229226, 0.155435, 0.239899, 0.222385, 0.18812, 0.125101, 0.11371, 0.083462, 0.071867, 0.083462, 0.118441, 0.118441, 0.059222, 0.058088, 0.046336, 0.024826, 0.023087, 0.023087, 0.042364, 0.033407, 0.054297, 0.06312, 0.058088, 0.044297, 0.076542, 0.045352, 0.096677, 0.06312, 0.06312, 0.06312, 0.035586, 0.037156, 0.049374, 0.056825, 0.06312, 0.079919, 0.125101, 0.219301, 0.120615, 0.127496, 0.111485, 0.098513, 0.058088, 0.10481, 0.125101, 0.147574, 0.167087, 0.132295, 0.196879, 0.137348, 0.147574, 0.222385, 0.216401, 0.222385, 0.31487, 0.191378, 0.185198, 0.118441, 0.11371, 0.102787, 0.106997, 0.106997, 0.122885, 0.191378, 0.206376, 0.222385, 0.167087, 0.161087, 0.194234, 0.120615, 0.132295, 0.125101, 0.109221, 0.088832, 0.129801, 0.106997, 0.200174, 0.196879, 0.318242, 0.31487, 0.418646, 0.295083, 0.36309, 0.349426, 0.324872, 0.275179, 0.225814, 0.236433, 0.335645, 0.298791, 0.40511, 0.534167], '')</t>
  </si>
  <si>
    <t>[64, 65, 68, 69, 70, 71, 72, 73, 76, 79, 80, 81, 223]</t>
  </si>
  <si>
    <t xml:space="preserve">F5RUF2|F5RUF2_9ENTR HTH-type transcriptional regulator BetI OS=Enterobacter hormaechei ATCC 49162 </t>
  </si>
  <si>
    <t>([0.433034, 0.398279, 0.447574, 0.534167, 0.422041, 0.450668, 0.476583, 0.497853, 0.529623, 0.447574, 0.374039, 0.418646, 0.374039, 0.380708, 0.359901, 0.40511, 0.374039, 0.318242, 0.295083, 0.308712, 0.30533, 0.308712, 0.301917, 0.301917, 0.275179, 0.328603, 0.332115, 0.239899, 0.206376, 0.206376, 0.200174, 0.257454, 0.25031, 0.288399, 0.25031, 0.335645, 0.247041, 0.278302, 0.374039, 0.359901, 0.25406, 0.229226, 0.232838, 0.284882, 0.185198, 0.098513, 0.120615, 0.125101, 0.196879, 0.239899, 0.229226, 0.236433, 0.185198, 0.194234, 0.164327, 0.200174, 0.164327, 0.229226, 0.239899, 0.15008, 0.155435, 0.236433, 0.339168, 0.25031, 0.239899, 0.342579, 0.414856, 0.342579, 0.243554, 0.243554, 0.229226, 0.15008, 0.222385, 0.275179, 0.179055, 0.239899, 0.243554, 0.284882, 0.281712, 0.239899, 0.346032, 0.349426, 0.352862, 0.25406, 0.352862, 0.321458, 0.219301, 0.185198, 0.25031, 0.339168, 0.352862, 0.243554, 0.339168, 0.356642, 0.390993, 0.494003, 0.387226, 0.374039, 0.377384, 0.346032, 0.349426, 0.295083, 0.284882, 0.25406, 0.232838, 0.147574, 0.15008, 0.134866, 0.109221, 0.090864, 0.088832, 0.081712, 0.122885, 0.120615, 0.116183, 0.137348, 0.102787, 0.092881, 0.051831, 0.051831, 0.035586, 0.046336, 0.06312, 0.040537, 0.048328, 0.094817, 0.15284, 0.17593, 0.196879, 0.216401, 0.243554, 0.26085, 0.182256, 0.155435, 0.088832, 0.092881, 0.035586, 0.045352, 0.078022, 0.147574, 0.088832, 0.17593, 0.164327, 0.167087, 0.239899, 0.21291, 0.229226, 0.247041, 0.219301, 0.30533, 0.298791, 0.301917, 0.203355, 0.26085, 0.298791, 0.308712, 0.203355, 0.324872, 0.328603, 0.247041, 0.134866, 0.137348, 0.109221, 0.092881, 0.0704, 0.038042, 0.045352, 0.041405, 0.038042, 0.058088, 0.032677, 0.066181, 0.064632, 0.11371, 0.079919, 0.079919, 0.137348, 0.21291, 0.129801, 0.132295, 0.200174, 0.31487, 0.284882, 0.191378, 0.216401, 0.25031, 0.339168, 0.25406, 0.288399, 0.291804, 0.268042, 0.332115, 0.295083, 0.268042, 0.229226, 0.308712, 0.318242, 0.271506, 0.239899, 0.349426, 0.301917], '')</t>
  </si>
  <si>
    <t>[3, 8]</t>
  </si>
  <si>
    <t xml:space="preserve">F5RUH4|F5RUH4_9ENTR Bactoprenol-linked glucose translocase OS=Enterobacter hormaechei ATCC 49162 </t>
  </si>
  <si>
    <t>([0.002503, 0.003512, 0.00316, 0.002482, 0.003512, 0.004577, 0.003671, 0.003109, 0.003701, 0.003298, 0.003053, 0.00283, 0.002581, 0.00225, 0.002396, 0.003053, 0.002503, 0.001623, 0.002155, 0.001288, 0.001305, 0.001872, 0.001872, 0.002581, 0.003177, 0.002078, 0.002014, 0.003079, 0.002662, 0.002366, 0.003246, 0.002606, 0.002606, 0.003212, 0.003212, 0.003212, 0.003804, 0.003431, 0.004775, 0.003607, 0.003671, 0.003246, 0.003298, 0.0028, 0.00283, 0.002117, 0.003109, 0.001906, 0.001808, 0.002881, 0.003341, 0.003431, 0.005378, 0.007177, 0.007555, 0.009483, 0.008409, 0.006894, 0.007645, 0.005318, 0.006374, 0.010372, 0.007259, 0.005683, 0.006533, 0.006421, 0.007091, 0.006701, 0.009401, 0.00777, 0.006078, 0.006194, 0.004414, 0.003727, 0.00316, 0.00389, 0.003804, 0.005378, 0.006482, 0.007495, 0.009728, 0.016826, 0.010131, 0.011903, 0.017447, 0.010131, 0.007259, 0.008156, 0.005249, 0.005992, 0.005992, 0.00558, 0.005503, 0.005249, 0.004736, 0.004483, 0.004388, 0.002761, 0.002078, 0.001383, 0.001649, 0.002035, 0.001103, 0.001112, 0.001267, 0.000614, 0.001142, 0.001541, 0.001709, 0.002761, 0.002366, 0.00225, 0.002555, 0.002117, 0.002512, 0.002705, 0.0028, 0.002078, 0.003177, 0.003997], '')</t>
  </si>
  <si>
    <t xml:space="preserve">F5RUK5|F5RUK5_9ENTR diacetyl reductase [(S)-acetoin forming] OS=Enterobacter hormaechei ATCC 49162 </t>
  </si>
  <si>
    <t>([0.849326, 0.720929, 0.675549, 0.534167, 0.450668, 0.480142, 0.494003, 0.509769, 0.521092, 0.545602, 0.553315, 0.490133, 0.472492, 0.461924, 0.41194, 0.328603, 0.284882, 0.196879, 0.185198, 0.142424, 0.092881, 0.092881, 0.142424, 0.161087, 0.142424, 0.170161, 0.116183, 0.098513, 0.058088, 0.049374, 0.049374, 0.029376, 0.055536, 0.06184, 0.069024, 0.085092, 0.118441, 0.137348, 0.21291, 0.15008, 0.196879, 0.271506, 0.288399, 0.194234, 0.203355, 0.308712, 0.349426, 0.41194, 0.440853, 0.525368, 0.525368, 0.447574, 0.505461, 0.42561, 0.408655, 0.328603, 0.335645, 0.301917, 0.30533, 0.308712, 0.384043, 0.42561, 0.422041, 0.346032, 0.332115, 0.298791, 0.264545, 0.191378, 0.206376, 0.209395, 0.185198, 0.216401, 0.288399, 0.284882, 0.268042, 0.268042, 0.328603, 0.219301, 0.295083, 0.232838, 0.147574, 0.098513, 0.098513, 0.100716, 0.120615, 0.194234, 0.164327, 0.161087, 0.25031, 0.232838, 0.239899, 0.301917, 0.209395, 0.219301, 0.25031, 0.247041, 0.25406, 0.288399, 0.40511, 0.308712, 0.308712, 0.40511, 0.465241, 0.387226, 0.288399, 0.332115, 0.25031, 0.324872, 0.291804, 0.25406, 0.25406, 0.185198, 0.100716, 0.111485, 0.098513, 0.058088, 0.10481, 0.083462, 0.056825, 0.029376, 0.055536, 0.069024, 0.034068, 0.035586, 0.051831, 0.100716, 0.092881, 0.158265, 0.147574, 0.200174, 0.200174, 0.134866, 0.122885, 0.196879, 0.232838, 0.167087, 0.247041, 0.247041, 0.247041, 0.278302, 0.366687, 0.36309, 0.390993, 0.5017, 0.529623, 0.557691, 0.447574, 0.418646, 0.346032, 0.26085, 0.26085, 0.268042, 0.346032, 0.422041, 0.311707, 0.308712, 0.321458, 0.324872, 0.31487, 0.264545, 0.271506, 0.275179, 0.275179, 0.243554, 0.200174, 0.179055, 0.17593, 0.17593, 0.17593, 0.264545, 0.268042, 0.268042, 0.185198, 0.191378, 0.142424, 0.239899, 0.239899, 0.21291, 0.142424, 0.167087, 0.239899, 0.158265, 0.109221, 0.100716, 0.127496, 0.17593, 0.139895, 0.081712, 0.109221, 0.147574, 0.076542, 0.134866, 0.139895, 0.222385, 0.161087, 0.216401, 0.225814, 0.225814, 0.284882, 0.356642, 0.321458, 0.356642, 0.356642, 0.414856, 0.324872, 0.318242, 0.295083, 0.352862, 0.436924, 0.370445, 0.31487, 0.394753, 0.380708, 0.295083, 0.291804, 0.275179, 0.275179, 0.26085, 0.216401, 0.247041, 0.271506, 0.308712, 0.298791, 0.394753, 0.339168, 0.401658, 0.374039, 0.281712, 0.200174, 0.194234, 0.203355, 0.164327, 0.144935, 0.139895, 0.239899, 0.25031, 0.324872, 0.342579, 0.25031, 0.288399, 0.298791, 0.275179, 0.25406, 0.232838, 0.15008, 0.137348, 0.100716, 0.132295, 0.203355, 0.26085, 0.222385, 0.25406, 0.225814, 0.268042, 0.247041, 0.191378, 0.15008, 0.127496, 0.088832, 0.139895, 0.147574, 0.109221, 0.079919, 0.046336], '')</t>
  </si>
  <si>
    <t>[0, 1, 2, 3, 7, 8, 9, 10, 49, 50, 52, 143, 144, 145]</t>
  </si>
  <si>
    <t xml:space="preserve">F5RUK7|F5RUK7_9ENTR Alpha-acetolactate decarboxylase OS=Enterobacter hormaechei ATCC 49162 </t>
  </si>
  <si>
    <t>([0.182256, 0.173081, 0.206376, 0.139895, 0.085092, 0.134866, 0.164327, 0.122885, 0.147574, 0.17593, 0.11371, 0.139895, 0.142424, 0.185198, 0.18812, 0.222385, 0.239899, 0.268042, 0.298791, 0.206376, 0.203355, 0.194234, 0.225814, 0.229226, 0.225814, 0.281712, 0.25031, 0.219301, 0.219301, 0.147574, 0.142424, 0.239899, 0.182256, 0.129801, 0.137348, 0.139895, 0.132295, 0.122885, 0.127496, 0.116183, 0.15008, 0.247041, 0.164327, 0.106997, 0.090864, 0.142424, 0.17593, 0.191378, 0.129801, 0.196879, 0.200174, 0.206376, 0.206376, 0.173081, 0.275179, 0.275179, 0.196879, 0.191378, 0.191378, 0.206376, 0.247041, 0.200174, 0.167087, 0.144935, 0.209395, 0.236433, 0.25031, 0.191378, 0.111485, 0.203355, 0.137348, 0.200174, 0.17593, 0.185198, 0.288399, 0.275179, 0.225814, 0.30533, 0.268042, 0.236433, 0.21291, 0.284882, 0.380708, 0.418646, 0.529623, 0.534167, 0.58069, 0.444081, 0.480142, 0.51388, 0.458154, 0.549308, 0.436924, 0.356642, 0.356642, 0.387226, 0.401658, 0.339168, 0.339168, 0.359901, 0.390993, 0.295083, 0.271506, 0.257454, 0.278302, 0.219301, 0.21291, 0.185198, 0.301917, 0.342579, 0.321458, 0.36309, 0.374039, 0.41194, 0.436924, 0.440853, 0.418646, 0.418646, 0.422041, 0.461924, 0.465241, 0.472492, 0.613573, 0.497853, 0.384043, 0.281712, 0.318242, 0.239899, 0.239899, 0.15284, 0.15284, 0.225814, 0.236433, 0.132295, 0.185198, 0.264545, 0.225814, 0.216401, 0.209395, 0.291804, 0.26085, 0.196879, 0.219301, 0.209395, 0.301917, 0.41194, 0.525368, 0.604312, 0.59014, 0.59508, 0.671169, 0.604312, 0.604312, 0.604312, 0.661982, 0.553315, 0.56648, 0.618285, 0.63748, 0.675549, 0.585406, 0.458154, 0.538167, 0.387226, 0.401658, 0.398279, 0.398279, 0.380708, 0.346032, 0.374039, 0.295083, 0.257454, 0.298791, 0.194234, 0.185198, 0.25031, 0.36309, 0.36309, 0.356642, 0.30533, 0.288399, 0.356642, 0.380708, 0.390993, 0.433034, 0.390993, 0.380708, 0.288399, 0.278302, 0.288399, 0.356642, 0.328603, 0.311707, 0.311707, 0.42561, 0.436924, 0.436924, 0.414856, 0.40511, 0.40511, 0.447574, 0.436924, 0.352862, 0.352862, 0.349426, 0.328603, 0.370445, 0.284882, 0.390993, 0.40511, 0.390993, 0.321458, 0.342579, 0.433034, 0.318242, 0.308712, 0.31487, 0.225814, 0.216401, 0.209395, 0.139895, 0.111485, 0.064632, 0.109221, 0.106997, 0.122885, 0.167087, 0.164327, 0.239899, 0.200174, 0.109221, 0.069024, 0.111485, 0.15284, 0.161087, 0.185198, 0.18812, 0.203355, 0.291804, 0.30533, 0.225814, 0.318242, 0.332115, 0.394753, 0.295083, 0.377384, 0.31487, 0.275179, 0.284882, 0.298791, 0.298791, 0.384043, 0.454136, 0.41194, 0.422041, 0.377384, 0.468512, 0.433034, 0.339168, 0.298791], '')</t>
  </si>
  <si>
    <t>[84, 85, 86, 89, 91, 122, 146, 147, 148, 149, 150, 151, 152, 153, 154, 155, 156, 157, 158, 159, 160, 162]</t>
  </si>
  <si>
    <t xml:space="preserve">F5RUL7|F5RUL7_9ENTR 2-dehydropantoate 2-reductase OS=Enterobacter hormaechei ATCC 49162 </t>
  </si>
  <si>
    <t>([0.116183, 0.203355, 0.247041, 0.243554, 0.161087, 0.194234, 0.232838, 0.271506, 0.196879, 0.196879, 0.196879, 0.173081, 0.11371, 0.106997, 0.185198, 0.134866, 0.129801, 0.200174, 0.232838, 0.339168, 0.342579, 0.268042, 0.161087, 0.164327, 0.185198, 0.278302, 0.25031, 0.243554, 0.264545, 0.374039, 0.318242, 0.342579, 0.321458, 0.398279, 0.398279, 0.398279, 0.444081, 0.444081, 0.465241, 0.366687, 0.275179, 0.291804, 0.401658, 0.483068, 0.51388, 0.450668, 0.359901, 0.398279, 0.41194, 0.41194, 0.370445, 0.390993, 0.30533, 0.398279, 0.398279, 0.42561, 0.384043, 0.380708, 0.301917, 0.225814, 0.21291, 0.21291, 0.25031, 0.161087, 0.158265, 0.142424, 0.200174, 0.284882, 0.288399, 0.247041, 0.229226, 0.25406, 0.288399, 0.377384, 0.288399, 0.209395, 0.182256, 0.182256, 0.106997, 0.106997, 0.161087, 0.271506, 0.346032, 0.380708, 0.377384, 0.31487, 0.229226, 0.196879, 0.125101, 0.120615, 0.15008, 0.142424, 0.098513, 0.125101, 0.127496, 0.191378, 0.243554, 0.25406, 0.196879, 0.291804, 0.339168, 0.239899, 0.164327, 0.164327, 0.158265, 0.191378, 0.26085, 0.275179, 0.216401, 0.332115, 0.321458, 0.247041, 0.185198, 0.164327, 0.083462, 0.098513, 0.085092, 0.102787, 0.096677, 0.164327, 0.179055, 0.216401, 0.278302, 0.342579, 0.264545, 0.179055, 0.134866, 0.122885, 0.15008, 0.222385, 0.222385, 0.219301, 0.200174, 0.271506, 0.275179, 0.414856, 0.394753, 0.352862, 0.380708, 0.390993, 0.311707, 0.284882, 0.268042, 0.225814, 0.167087, 0.239899, 0.298791, 0.301917, 0.301917, 0.339168, 0.352862, 0.311707, 0.25031, 0.308712, 0.232838, 0.328603, 0.206376, 0.191378, 0.268042, 0.247041, 0.147574, 0.182256, 0.185198, 0.139895, 0.173081, 0.15284, 0.139895, 0.158265, 0.158265, 0.102787, 0.098513, 0.100716, 0.090864, 0.090864, 0.088832, 0.132295, 0.073402, 0.10481, 0.0704, 0.038858, 0.035586, 0.074921, 0.085092, 0.078022, 0.096677, 0.11371, 0.15008, 0.085092, 0.083462, 0.132295, 0.21291, 0.222385, 0.132295, 0.15284, 0.222385, 0.170161, 0.144935, 0.144935, 0.15008, 0.132295, 0.129801, 0.127496, 0.127496, 0.132295, 0.083462, 0.106997, 0.069024, 0.0704, 0.127496, 0.11371, 0.125101, 0.116183, 0.090864, 0.155435, 0.096677, 0.096677, 0.167087, 0.167087, 0.182256, 0.182256, 0.284882, 0.384043, 0.295083, 0.196879, 0.170161, 0.264545, 0.155435, 0.225814, 0.25031, 0.225814, 0.288399, 0.291804, 0.301917, 0.243554, 0.243554, 0.339168, 0.328603, 0.222385, 0.170161, 0.203355, 0.243554, 0.222385, 0.219301, 0.281712, 0.377384, 0.401658, 0.42561, 0.497853, 0.505461, 0.408655, 0.454136, 0.318242, 0.301917, 0.301917, 0.387226, 0.318242, 0.209395, 0.219301, 0.308712, 0.298791, 0.328603, 0.311707, 0.278302, 0.278302, 0.308712, 0.203355, 0.182256, 0.102787, 0.155435, 0.081712, 0.144935, 0.144935, 0.167087, 0.120615, 0.073402, 0.092881, 0.083462, 0.088832, 0.069024, 0.059222, 0.106997, 0.109221, 0.122885, 0.15284, 0.088832, 0.090864, 0.132295, 0.132295, 0.170161, 0.109221, 0.173081, 0.137348, 0.094817, 0.132295, 0.18812, 0.264545], '')</t>
  </si>
  <si>
    <t>[44, 248]</t>
  </si>
  <si>
    <t xml:space="preserve">F5RUL8|F5RUL8_9ENTR Putative glutamate--cysteine ligase 2 OS=Enterobacter hormaechei ATCC 49162 </t>
  </si>
  <si>
    <t>([0.675549, 0.497853, 0.529623, 0.42561, 0.454136, 0.370445, 0.418646, 0.349426, 0.390993, 0.328603, 0.356642, 0.321458, 0.225814, 0.31487, 0.31487, 0.324872, 0.422041, 0.346032, 0.36309, 0.284882, 0.26085, 0.229226, 0.335645, 0.328603, 0.40511, 0.374039, 0.370445, 0.271506, 0.321458, 0.275179, 0.284882, 0.271506, 0.349426, 0.433034, 0.342579, 0.298791, 0.268042, 0.268042, 0.370445, 0.284882, 0.352862, 0.356642, 0.370445, 0.268042, 0.271506, 0.291804, 0.318242, 0.36309, 0.356642, 0.40511, 0.346032, 0.384043, 0.398279, 0.380708, 0.288399, 0.278302, 0.295083, 0.298791, 0.21291, 0.209395, 0.281712, 0.26085, 0.229226, 0.185198, 0.275179, 0.170161, 0.15284, 0.10481, 0.102787, 0.170161, 0.158265, 0.232838, 0.182256, 0.116183, 0.116183, 0.144935, 0.194234, 0.206376, 0.222385, 0.31487, 0.298791, 0.209395, 0.247041, 0.196879, 0.147574, 0.144935, 0.239899, 0.243554, 0.31487, 0.352862, 0.377384, 0.26085, 0.271506, 0.346032, 0.335645, 0.339168, 0.370445, 0.408655, 0.408655, 0.318242, 0.222385, 0.239899, 0.335645, 0.346032, 0.4292, 0.42561, 0.433034, 0.36309, 0.36309, 0.271506, 0.291804, 0.26085, 0.26085, 0.25406, 0.170161, 0.179055, 0.11371, 0.067594, 0.067594, 0.049374, 0.078022, 0.088832, 0.040537, 0.038042, 0.035586, 0.034884, 0.041405, 0.038042, 0.038858, 0.038042, 0.03976, 0.034884, 0.035586, 0.071867, 0.076542, 0.142424, 0.191378, 0.191378, 0.182256, 0.111485, 0.078022, 0.074921, 0.11371, 0.127496, 0.122885, 0.116183, 0.060549, 0.059222, 0.073402, 0.109221, 0.054297, 0.054297, 0.045352, 0.025316, 0.021381, 0.017138, 0.016021, 0.017797, 0.034068, 0.033407, 0.044297, 0.083462, 0.085092, 0.086953, 0.15284, 0.158265, 0.158265, 0.158265, 0.194234, 0.164327, 0.161087, 0.26085, 0.25406, 0.295083, 0.298791, 0.216401, 0.239899, 0.247041, 0.147574, 0.144935, 0.236433, 0.288399, 0.281712, 0.288399, 0.239899, 0.26085, 0.15008, 0.102787, 0.200174, 0.219301, 0.125101, 0.137348, 0.15008, 0.129801, 0.132295, 0.203355, 0.225814, 0.132295, 0.129801, 0.225814, 0.125101, 0.118441, 0.106997, 0.109221, 0.098513, 0.096677, 0.045352, 0.096677, 0.137348, 0.074921, 0.076542, 0.155435, 0.086953, 0.076542, 0.078022, 0.074921, 0.041405, 0.071867, 0.167087, 0.164327, 0.191378, 0.275179, 0.170161, 0.17593, 0.17593, 0.127496, 0.182256, 0.200174, 0.194234, 0.142424, 0.185198, 0.191378, 0.18812, 0.308712, 0.222385, 0.339168, 0.239899, 0.335645, 0.332115, 0.275179, 0.194234, 0.179055, 0.116183, 0.182256, 0.182256, 0.11371, 0.102787, 0.098513, 0.125101, 0.127496, 0.179055, 0.216401, 0.122885, 0.073402, 0.034884, 0.06312, 0.06312, 0.109221, 0.127496, 0.071867, 0.085092, 0.137348, 0.137348, 0.225814, 0.25406, 0.257454, 0.232838, 0.232838, 0.144935, 0.098513, 0.094817, 0.047319, 0.051831, 0.096677, 0.081712, 0.142424, 0.122885, 0.079919, 0.078022, 0.034884, 0.066181, 0.038042, 0.043307, 0.041405, 0.021816, 0.014075, 0.013613, 0.025762, 0.029376, 0.049374, 0.094817, 0.096677, 0.194234, 0.182256, 0.182256, 0.295083, 0.216401, 0.216401, 0.291804, 0.301917, 0.308712, 0.278302, 0.264545, 0.167087, 0.102787, 0.179055, 0.275179, 0.206376, 0.17593, 0.268042, 0.268042, 0.232838, 0.25031, 0.232838, 0.15284, 0.158265, 0.132295, 0.191378, 0.21291, 0.182256, 0.109221, 0.185198, 0.225814, 0.239899, 0.295083, 0.298791, 0.196879, 0.118441, 0.164327, 0.196879, 0.167087, 0.170161, 0.18812, 0.18812, 0.161087, 0.25031, 0.247041, 0.236433, 0.229226, 0.243554, 0.167087, 0.170161, 0.137348, 0.129801, 0.203355, 0.232838, 0.311707, 0.31487, 0.318242, 0.31487, 0.222385, 0.164327, 0.173081, 0.173081, 0.161087, 0.127496, 0.132295, 0.081712, 0.055536, 0.046336, 0.045352, 0.086953, 0.173081, 0.17593, 0.142424, 0.118441, 0.094817, 0.074921, 0.111485, 0.173081, 0.142424, 0.225814, 0.301917], '')</t>
  </si>
  <si>
    <t>[0, 2]</t>
  </si>
  <si>
    <t xml:space="preserve">F5RUQ2|F5RUQ2_9ENTR Single-stranded DNA-binding protein OS=Enterobacter hormaechei ATCC 49162 </t>
  </si>
  <si>
    <t>([0.15284, 0.118441, 0.15284, 0.206376, 0.147574, 0.179055, 0.206376, 0.247041, 0.308712, 0.342579, 0.30533, 0.332115, 0.275179, 0.206376, 0.247041, 0.247041, 0.30533, 0.295083, 0.278302, 0.278302, 0.291804, 0.36309, 0.36309, 0.370445, 0.291804, 0.339168, 0.349426, 0.349426, 0.356642, 0.324872, 0.243554, 0.30533, 0.321458, 0.401658, 0.450668, 0.422041, 0.422041, 0.436924, 0.370445, 0.394753, 0.465241, 0.538167, 0.545602, 0.63748, 0.538167, 0.653063, 0.690604, 0.608892, 0.538167, 0.458154, 0.374039, 0.447574, 0.436924, 0.359901, 0.342579, 0.380708, 0.321458, 0.301917, 0.291804, 0.370445, 0.295083, 0.219301, 0.216401, 0.206376, 0.194234, 0.264545, 0.25406, 0.200174, 0.17593, 0.161087, 0.229226, 0.311707, 0.31487, 0.257454, 0.321458, 0.349426, 0.335645, 0.384043, 0.328603, 0.335645, 0.335645, 0.422041, 0.468512, 0.468512, 0.418646, 0.433034, 0.42561, 0.339168, 0.398279, 0.486429, 0.59014, 0.505461, 0.447574, 0.384043, 0.461924, 0.40511, 0.401658, 0.401658, 0.414856, 0.461924, 0.461924, 0.418646, 0.349426, 0.377384, 0.377384, 0.433034, 0.422041, 0.433034, 0.525368, 0.521092, 0.490133, 0.454136, 0.553315, 0.59917, 0.680603, 0.671169, 0.745909, 0.784345, 0.716283, 0.716283, 0.754692, 0.754692, 0.798249, 0.868118, 0.784345, 0.779859, 0.788093, 0.788093, 0.76285, 0.767246, 0.801317, 0.823549, 0.852992, 0.823549, 0.852992, 0.856457, 0.856457, 0.834292, 0.834292, 0.868118, 0.868118, 0.868118, 0.874069, 0.876521, 0.899122, 0.962114, 0.948786, 0.956248, 0.912647, 0.934618, 0.941505, 0.934618, 0.894241, 0.91684, 0.859585, 0.852992, 0.846163, 0.84206, 0.862302, 0.81615, 0.84206, 0.83125, 0.823549, 0.801317, 0.76285], '')</t>
  </si>
  <si>
    <t>[41, 42, 43, 44, 45, 46, 47, 48, 90, 91, 108, 109, 112, 113, 114, 115, 116, 117, 118, 119, 120, 121, 122, 123, 124, 125, 126, 127, 128, 129, 130, 131, 132, 133, 134, 135, 136, 137, 138, 139, 140, 141, 142, 143, 144, 145, 146, 147, 148, 149, 150, 151, 152, 153, 154, 155, 156, 157, 158, 159, 160, 161, 162, 163, 164]</t>
  </si>
  <si>
    <t xml:space="preserve">F5RUS8|F5RUS8_9ENTR PTS system, glucose-specific IIABC component OS=Enterobacter hormaechei ATCC 49162 </t>
  </si>
  <si>
    <t>([0.006374, 0.008723, 0.01227, 0.008624, 0.010926, 0.010509, 0.00777, 0.009483, 0.012727, 0.012727, 0.009865, 0.009865, 0.006988, 0.011518, 0.011518, 0.011518, 0.007877, 0.008723, 0.014075, 0.010926, 0.009187, 0.014075, 0.009015, 0.006245, 0.006245, 0.00543, 0.004358, 0.006039, 0.006374, 0.006194, 0.004736, 0.006482, 0.00558, 0.008624, 0.005503, 0.006567, 0.00558, 0.008075, 0.009728, 0.008624, 0.010131, 0.008895, 0.006245, 0.005799, 0.008624, 0.014075, 0.010509, 0.024826, 0.018415, 0.010131, 0.006374, 0.008525, 0.005799, 0.008075, 0.007091, 0.008723, 0.007645, 0.009294, 0.006194, 0.006194, 0.006142, 0.006795, 0.008895, 0.014075, 0.015078, 0.010926, 0.008804, 0.008723, 0.007555, 0.007877, 0.00962, 0.011518, 0.014315, 0.016528, 0.009015, 0.006701, 0.008276, 0.01227, 0.00777, 0.012491, 0.009401, 0.009401, 0.008804, 0.006619, 0.004835, 0.006894, 0.005623, 0.006619, 0.011106, 0.013265, 0.012491, 0.012491, 0.019401, 0.020876, 0.034884, 0.085092, 0.144935, 0.066181, 0.045352, 0.067594, 0.035586, 0.043307, 0.044297, 0.020165, 0.041405, 0.090864, 0.044297, 0.100716, 0.064632, 0.051831, 0.024393, 0.016021, 0.020165, 0.020876, 0.010926, 0.007315, 0.005992, 0.005872, 0.005992, 0.004921, 0.005086, 0.005872, 0.005503, 0.004431, 0.004431, 0.004208, 0.004161, 0.00389, 0.003727, 0.004577, 0.003821, 0.005086, 0.005623, 0.006142, 0.006701, 0.006374, 0.006482, 0.008075, 0.005378, 0.005011, 0.006988, 0.008075, 0.009401, 0.015694, 0.011669, 0.013821, 0.010672, 0.007177, 0.009865, 0.010372, 0.008723, 0.006894, 0.004899, 0.006701, 0.004208, 0.0028, 0.00316, 0.004315, 0.003212, 0.003461, 0.003757, 0.004208, 0.003014, 0.002349, 0.001602, 0.002555, 0.003276, 0.002623, 0.003757, 0.004161, 0.00407, 0.003405, 0.005086, 0.006194, 0.004577, 0.006567, 0.007091, 0.007555, 0.005932, 0.008723, 0.013265, 0.024826, 0.022306, 0.048328, 0.06312, 0.094817, 0.086953, 0.094817, 0.081712, 0.03976, 0.018787, 0.018415, 0.018787, 0.011342, 0.016021, 0.030003, 0.023963, 0.020876, 0.018106, 0.034884, 0.017138, 0.017138, 0.00962, 0.008895, 0.008276, 0.006619, 0.005503, 0.003963, 0.004247, 0.006078, 0.005503, 0.005992, 0.004247, 0.005683, 0.004736, 0.004414, 0.004483, 0.00359, 0.004976, 0.007031, 0.006619, 0.008276, 0.008276, 0.013437, 0.00962, 0.006988, 0.00962, 0.015694, 0.032677, 0.029376, 0.032017, 0.038042, 0.036378, 0.031287, 0.032677, 0.051831, 0.025316, 0.028107, 0.071867, 0.069024, 0.038042, 0.034884, 0.044297, 0.018787, 0.017138, 0.026338, 0.056825, 0.06312, 0.028695, 0.028695, 0.029376, 0.021381, 0.041405, 0.083462, 0.083462, 0.055536, 0.092881, 0.170161, 0.170161, 0.064632, 0.076542, 0.067594, 0.043307, 0.023534, 0.024826, 0.020165, 0.01204, 0.013016, 0.010221, 0.014586, 0.009865, 0.006482, 0.006482, 0.005318, 0.003804, 0.00407, 0.005378, 0.004513, 0.004414, 0.004161, 0.006194, 0.005992, 0.008409, 0.010509, 0.010372, 0.015344, 0.014783, 0.026338, 0.012491, 0.009401, 0.006701, 0.008525, 0.010509, 0.010372, 0.008804, 0.014783, 0.019109, 0.008804, 0.007091, 0.007422, 0.007259, 0.005249, 0.00515, 0.005683, 0.006142, 0.006619, 0.008624, 0.006482, 0.006567, 0.006142, 0.006421, 0.006567, 0.005318, 0.005378, 0.006795, 0.007091, 0.00515, 0.004611, 0.005503, 0.00515, 0.005249, 0.004646, 0.004646, 0.003864, 0.00316, 0.00283, 0.002662, 0.002194, 0.002349, 0.001855, 0.002976, 0.003341, 0.003512, 0.003298, 0.002705, 0.002482, 0.002881, 0.003864, 0.003924, 0.004388, 0.006421, 0.006039, 0.004646, 0.006194, 0.006533, 0.007422, 0.004976, 0.004976, 0.005992, 0.005992, 0.005249, 0.005011, 0.004135, 0.005683, 0.005683, 0.005623, 0.006245, 0.007091, 0.004835, 0.006894, 0.008002, 0.005683, 0.006039, 0.00962, 0.010221, 0.007645, 0.005683, 0.008525, 0.010509, 0.007031, 0.007177, 0.007177, 0.007177, 0.008002, 0.009015, 0.01078, 0.014315, 0.008276, 0.006039, 0.006533, 0.004611, 0.003276, 0.004513, 0.003014, 0.003014, 0.001872, 0.002276, 0.002276, 0.002336, 0.002688, 0.002503, 0.003555, 0.003757, 0.003757, 0.005223, 0.005249, 0.006142, 0.007177, 0.010509, 0.020165, 0.023087, 0.046336, 0.078022, 0.073402, 0.122885, 0.127496, 0.25031, 0.332115, 0.433034, 0.436924, 0.42561, 0.604312, 0.465241, 0.509769, 0.521092, 0.541878, 0.398279, 0.301917, 0.291804, 0.185198, 0.092881, 0.144935, 0.137348, 0.139895, 0.15284, 0.203355, 0.11371, 0.111485, 0.111485, 0.0704, 0.064632, 0.066181, 0.036378, 0.038042, 0.05306, 0.05306, 0.024393, 0.048328, 0.048328, 0.056825, 0.066181, 0.096677, 0.096677, 0.096677, 0.132295, 0.096677, 0.054297, 0.109221, 0.106997, 0.116183, 0.17593, 0.10481, 0.11371, 0.158265, 0.161087, 0.155435, 0.120615, 0.206376, 0.200174, 0.225814, 0.142424, 0.120615, 0.100716, 0.102787, 0.109221, 0.111485, 0.137348, 0.127496, 0.127496, 0.079919, 0.042364, 0.022306, 0.03976, 0.029376, 0.030611, 0.045352, 0.048328, 0.031287, 0.018787, 0.016021, 0.024826, 0.040537, 0.067594, 0.106997, 0.11371, 0.090864, 0.050641, 0.050641, 0.090864, 0.067594, 0.088832, 0.132295, 0.21291, 0.18812, 0.200174, 0.164327, 0.179055, 0.129801, 0.26085], '')</t>
  </si>
  <si>
    <t>[411, 413, 414, 415]</t>
  </si>
  <si>
    <t xml:space="preserve">F5RUT1|F5RUT1_9ENTR Cysteine--tRNA ligase OS=Enterobacter hormaechei ATCC 49162 </t>
  </si>
  <si>
    <t>([0.0704, 0.100716, 0.15284, 0.206376, 0.106997, 0.132295, 0.191378, 0.129801, 0.15284, 0.15008, 0.170161, 0.232838, 0.257454, 0.257454, 0.30533, 0.335645, 0.25406, 0.185198, 0.232838, 0.147574, 0.15008, 0.094817, 0.054297, 0.050641, 0.025762, 0.034884, 0.035586, 0.018106, 0.029376, 0.030003, 0.036378, 0.036378, 0.034884, 0.026338, 0.018415, 0.019401, 0.017138, 0.025316, 0.025762, 0.017797, 0.030003, 0.028695, 0.025316, 0.026338, 0.025762, 0.023087, 0.020876, 0.020522, 0.020522, 0.022306, 0.013821, 0.013821, 0.009401, 0.007315, 0.011106, 0.016528, 0.012727, 0.023963, 0.024393, 0.021816, 0.034068, 0.035586, 0.034884, 0.035586, 0.035586, 0.034068, 0.0704, 0.098513, 0.109221, 0.191378, 0.191378, 0.278302, 0.298791, 0.387226, 0.342579, 0.275179, 0.229226, 0.232838, 0.164327, 0.164327, 0.247041, 0.196879, 0.122885, 0.10481, 0.182256, 0.222385, 0.225814, 0.222385, 0.26085, 0.147574, 0.142424, 0.111485, 0.069024, 0.066181, 0.03976, 0.048328, 0.073402, 0.10481, 0.17593, 0.236433, 0.247041, 0.275179, 0.31487, 0.370445, 0.408655, 0.387226, 0.4292, 0.346032, 0.346032, 0.356642, 0.384043, 0.291804, 0.335645, 0.335645, 0.328603, 0.42561, 0.509769, 0.42561, 0.318242, 0.324872, 0.324872, 0.308712, 0.281712, 0.257454, 0.196879, 0.142424, 0.125101, 0.134866, 0.216401, 0.219301, 0.21291, 0.236433, 0.281712, 0.164327, 0.243554, 0.182256, 0.194234, 0.200174, 0.291804, 0.398279, 0.387226, 0.298791, 0.301917, 0.281712, 0.229226, 0.321458, 0.380708, 0.422041, 0.42561, 0.335645, 0.342579, 0.352862, 0.335645, 0.394753, 0.480142, 0.483068, 0.525368, 0.490133, 0.4292, 0.4292, 0.346032, 0.284882, 0.387226, 0.328603, 0.349426, 0.42561, 0.436924, 0.468512, 0.41194, 0.41194, 0.384043, 0.318242, 0.225814, 0.203355, 0.185198, 0.164327, 0.161087, 0.179055, 0.161087, 0.21291, 0.219301, 0.298791, 0.352862, 0.239899, 0.324872, 0.324872, 0.352862, 0.239899, 0.21291, 0.271506, 0.26085, 0.36309, 0.447574, 0.529623, 0.521092, 0.525368, 0.490133, 0.509769, 0.433034, 0.454136, 0.4292, 0.366687, 0.352862, 0.278302, 0.377384, 0.366687, 0.291804, 0.264545, 0.380708, 0.377384, 0.25031, 0.26085, 0.185198, 0.161087, 0.161087, 0.26085, 0.26085, 0.332115, 0.324872, 0.328603, 0.284882, 0.203355, 0.275179, 0.26085, 0.335645, 0.352862, 0.349426, 0.444081, 0.366687, 0.328603, 0.346032, 0.454136, 0.447574, 0.450668, 0.42561, 0.422041, 0.42561, 0.42561, 0.444081, 0.339168, 0.352862, 0.408655, 0.422041, 0.295083, 0.257454, 0.257454, 0.236433, 0.225814, 0.170161, 0.18812, 0.170161, 0.116183, 0.122885, 0.118441, 0.194234, 0.216401, 0.17593, 0.173081, 0.170161, 0.15284, 0.170161, 0.222385, 0.222385, 0.209395, 0.206376, 0.25031, 0.196879, 0.196879, 0.206376, 0.194234, 0.179055, 0.219301, 0.182256, 0.102787, 0.109221, 0.083462, 0.094817, 0.127496, 0.092881, 0.094817, 0.05306, 0.043307, 0.026892, 0.019401, 0.036378, 0.0704, 0.069024, 0.054297, 0.054297, 0.050641, 0.079919, 0.078022, 0.085092, 0.086953, 0.147574, 0.155435, 0.194234, 0.191378, 0.125101, 0.167087, 0.179055, 0.239899, 0.346032, 0.390993, 0.408655, 0.332115, 0.356642, 0.352862, 0.370445, 0.281712, 0.291804, 0.247041, 0.247041, 0.232838, 0.321458, 0.332115, 0.324872, 0.30533, 0.291804, 0.30533, 0.339168, 0.298791, 0.298791, 0.298791, 0.324872, 0.370445, 0.418646, 0.284882, 0.30533, 0.349426, 0.440853, 0.318242, 0.288399, 0.380708, 0.318242, 0.278302, 0.284882, 0.284882, 0.298791, 0.18812, 0.26085, 0.236433, 0.298791, 0.346032, 0.318242, 0.232838, 0.216401, 0.185198, 0.219301, 0.118441, 0.144935, 0.122885, 0.18812, 0.243554, 0.243554, 0.243554, 0.301917, 0.281712, 0.194234, 0.182256, 0.291804, 0.291804, 0.295083, 0.222385, 0.182256, 0.185198, 0.239899, 0.25406, 0.288399, 0.288399, 0.366687, 0.356642, 0.401658, 0.352862, 0.349426, 0.328603, 0.31487, 0.301917, 0.30533, 0.321458, 0.25406, 0.257454, 0.170161, 0.109221, 0.147574, 0.182256, 0.222385, 0.284882, 0.284882, 0.25031, 0.229226, 0.18812, 0.200174, 0.194234, 0.268042, 0.25031, 0.268042, 0.318242, 0.328603, 0.342579, 0.40511, 0.5017, 0.436924, 0.486429, 0.59508, 0.476583, 0.480142, 0.436924, 0.321458, 0.229226, 0.284882, 0.356642, 0.422041, 0.335645, 0.352862, 0.324872, 0.342579, 0.342579, 0.342579, 0.324872, 0.328603, 0.239899, 0.200174, 0.236433, 0.236433, 0.232838, 0.291804, 0.25031, 0.264545, 0.352862, 0.42561, 0.352862, 0.384043, 0.41194, 0.454136, 0.440853, 0.380708, 0.311707, 0.222385, 0.264545, 0.281712, 0.268042, 0.394753, 0.433034, 0.458154, 0.494003, 0.490133, 0.422041, 0.444081, 0.444081, 0.42561, 0.418646, 0.490133, 0.465241, 0.42561, 0.447574, 0.418646, 0.525368, 0.666105, 0.812494, 0.779859], '')</t>
  </si>
  <si>
    <t>[116, 156, 193, 194, 195, 197, 401, 404, 457, 458, 459, 460]</t>
  </si>
  <si>
    <t xml:space="preserve">F5RUT2|F5RUT2_9ENTR Peptidyl-prolyl cis-trans isomerase OS=Enterobacter hormaechei ATCC 49162 </t>
  </si>
  <si>
    <t>([0.311707, 0.25031, 0.179055, 0.21291, 0.25406, 0.161087, 0.196879, 0.232838, 0.257454, 0.25406, 0.30533, 0.359901, 0.422041, 0.356642, 0.444081, 0.447574, 0.342579, 0.25031, 0.25406, 0.167087, 0.106997, 0.161087, 0.229226, 0.298791, 0.200174, 0.125101, 0.21291, 0.219301, 0.216401, 0.15284, 0.102787, 0.086953, 0.079919, 0.054297, 0.050641, 0.055536, 0.051831, 0.051831, 0.067594, 0.040537, 0.079919, 0.127496, 0.122885, 0.109221, 0.060549, 0.122885, 0.225814, 0.21291, 0.170161, 0.170161, 0.25406, 0.349426, 0.36309, 0.36309, 0.418646, 0.517562, 0.476583, 0.401658, 0.497853, 0.553315, 0.680603, 0.622677, 0.63748, 0.657645, 0.657645, 0.690604, 0.657645, 0.626927, 0.63748, 0.694846, 0.690604, 0.675549, 0.575842, 0.525368, 0.480142, 0.458154, 0.440853, 0.472492, 0.570702, 0.545602, 0.570702, 0.553315, 0.585406, 0.538167, 0.529623, 0.497853, 0.604312, 0.490133, 0.380708, 0.301917, 0.311707, 0.25031, 0.222385, 0.30533, 0.342579, 0.387226, 0.31487, 0.239899, 0.247041, 0.144935, 0.167087, 0.142424, 0.15008, 0.15008, 0.116183, 0.122885, 0.139895, 0.083462, 0.144935, 0.15284, 0.15284, 0.102787, 0.083462, 0.081712, 0.086953, 0.055536, 0.034884, 0.071867, 0.11371, 0.085092, 0.158265, 0.116183, 0.081712, 0.078022, 0.076542, 0.076542, 0.0704, 0.059222, 0.067594, 0.067594, 0.118441, 0.17593, 0.232838, 0.328603, 0.359901, 0.311707, 0.380708, 0.450668, 0.447574, 0.387226, 0.461924, 0.447574, 0.529623, 0.622677, 0.538167, 0.483068, 0.486429, 0.497853, 0.525368, 0.529623, 0.534167, 0.465241, 0.461924, 0.476583, 0.465241, 0.447574, 0.468512, 0.440853, 0.408655, 0.370445, 0.433034, 0.349426, 0.324872, 0.25406], '')</t>
  </si>
  <si>
    <t>[55, 59, 60, 61, 62, 63, 64, 65, 66, 67, 68, 69, 70, 71, 72, 73, 78, 79, 80, 81, 82, 83, 84, 86, 142, 143, 144, 148, 149, 150]</t>
  </si>
  <si>
    <t xml:space="preserve">F5RUT4|F5RUT4_9ENTR N5-carboxyaminoimidazole ribonucleotide mutase OS=Enterobacter hormaechei ATCC 49162 </t>
  </si>
  <si>
    <t>([0.525368, 0.377384, 0.291804, 0.257454, 0.291804, 0.321458, 0.346032, 0.370445, 0.41194, 0.328603, 0.31487, 0.370445, 0.324872, 0.339168, 0.222385, 0.179055, 0.139895, 0.134866, 0.096677, 0.046336, 0.086953, 0.056825, 0.059222, 0.098513, 0.081712, 0.098513, 0.10481, 0.111485, 0.0704, 0.073402, 0.083462, 0.067594, 0.06184, 0.066181, 0.066181, 0.132295, 0.167087, 0.225814, 0.219301, 0.318242, 0.339168, 0.206376, 0.301917, 0.278302, 0.232838, 0.328603, 0.298791, 0.25406, 0.264545, 0.36309, 0.352862, 0.42561, 0.398279, 0.418646, 0.387226, 0.288399, 0.191378, 0.158265, 0.134866, 0.102787, 0.102787, 0.167087, 0.243554, 0.21291, 0.335645, 0.284882, 0.295083, 0.295083, 0.288399, 0.179055, 0.137348, 0.106997, 0.106997, 0.191378, 0.109221, 0.109221, 0.206376, 0.229226, 0.182256, 0.182256, 0.15008, 0.17593, 0.122885, 0.155435, 0.182256, 0.147574, 0.194234, 0.10481, 0.10481, 0.132295, 0.15008, 0.18812, 0.216401, 0.142424, 0.076542, 0.125101, 0.106997, 0.058088, 0.094817, 0.120615, 0.142424, 0.203355, 0.17593, 0.15284, 0.167087, 0.116183, 0.137348, 0.167087, 0.164327, 0.142424, 0.081712, 0.122885, 0.111485, 0.090864, 0.147574, 0.206376, 0.179055, 0.284882, 0.321458, 0.278302, 0.239899, 0.137348, 0.116183, 0.098513, 0.17593, 0.088832, 0.081712, 0.069024, 0.069024, 0.125101, 0.161087, 0.25406, 0.271506, 0.191378, 0.232838, 0.247041, 0.281712, 0.229226, 0.185198, 0.236433, 0.18812, 0.271506, 0.352862, 0.346032, 0.390993, 0.387226, 0.5017, 0.63748, 0.585406, 0.476583, 0.480142, 0.476583, 0.51388, 0.509769, 0.666105, 0.657645, 0.63748, 0.585406, 0.661982, 0.699094, 0.653063, 0.767246, 0.754692, 0.754692, 0.801317, 0.775545, 0.754692, 0.703578, 0.622677], '')</t>
  </si>
  <si>
    <t>[0, 146, 147, 148, 152, 153, 154, 155, 156, 157, 158, 159, 160, 161, 162, 163, 164, 165, 166, 167, 168]</t>
  </si>
  <si>
    <t xml:space="preserve">F5RUU7|F5RUU7_9ENTR HTH-type transcriptional regulator CueR OS=Enterobacter hormaechei ATCC 49162 </t>
  </si>
  <si>
    <t>([0.440853, 0.332115, 0.377384, 0.40511, 0.422041, 0.414856, 0.335645, 0.356642, 0.271506, 0.219301, 0.257454, 0.295083, 0.275179, 0.356642, 0.288399, 0.222385, 0.288399, 0.346032, 0.384043, 0.311707, 0.301917, 0.298791, 0.384043, 0.387226, 0.384043, 0.31487, 0.332115, 0.41194, 0.339168, 0.440853, 0.525368, 0.436924, 0.4292, 0.36309, 0.370445, 0.450668, 0.440853, 0.436924, 0.332115, 0.229226, 0.301917, 0.311707, 0.288399, 0.275179, 0.271506, 0.216401, 0.288399, 0.196879, 0.206376, 0.209395, 0.216401, 0.219301, 0.191378, 0.185198, 0.26085, 0.18812, 0.132295, 0.200174, 0.137348, 0.120615, 0.182256, 0.191378, 0.21291, 0.232838, 0.232838, 0.229226, 0.284882, 0.26085, 0.366687, 0.298791, 0.366687, 0.349426, 0.335645, 0.444081, 0.370445, 0.370445, 0.440853, 0.440853, 0.40511, 0.486429, 0.505461, 0.505461, 0.497853, 0.468512, 0.398279, 0.324872, 0.328603, 0.26085, 0.291804, 0.26085, 0.298791, 0.301917, 0.318242, 0.328603, 0.257454, 0.257454, 0.25406, 0.191378, 0.222385, 0.257454, 0.247041, 0.216401, 0.236433, 0.236433, 0.239899, 0.324872, 0.401658, 0.366687, 0.450668, 0.328603, 0.387226, 0.332115, 0.26085, 0.257454, 0.26085, 0.257454, 0.324872, 0.318242, 0.288399, 0.209395, 0.203355, 0.196879, 0.298791, 0.239899, 0.216401, 0.182256, 0.147574, 0.122885, 0.116183, 0.081712, 0.158265, 0.088832, 0.134866, 0.206376], '')</t>
  </si>
  <si>
    <t>[30, 80, 81]</t>
  </si>
  <si>
    <t xml:space="preserve">F5RUU8|F5RUU8_9ENTR Copper-transporting P-type ATPase OS=Enterobacter hormaechei ATCC 49162 </t>
  </si>
  <si>
    <t>([0.222385, 0.25406, 0.30533, 0.335645, 0.394753, 0.418646, 0.450668, 0.480142, 0.418646, 0.440853, 0.458154, 0.490133, 0.401658, 0.321458, 0.394753, 0.394753, 0.394753, 0.418646, 0.394753, 0.450668, 0.461924, 0.444081, 0.370445, 0.377384, 0.308712, 0.291804, 0.219301, 0.225814, 0.219301, 0.216401, 0.21291, 0.132295, 0.132295, 0.191378, 0.179055, 0.132295, 0.127496, 0.203355, 0.200174, 0.21291, 0.236433, 0.225814, 0.158265, 0.25406, 0.243554, 0.31487, 0.346032, 0.436924, 0.356642, 0.377384, 0.447574, 0.418646, 0.538167, 0.472492, 0.468512, 0.480142, 0.56648, 0.59014, 0.553315, 0.59508, 0.529623, 0.440853, 0.444081, 0.517562, 0.465241, 0.454136, 0.42561, 0.41194, 0.366687, 0.352862, 0.25031, 0.271506, 0.301917, 0.203355, 0.25406, 0.257454, 0.308712, 0.291804, 0.200174, 0.225814, 0.222385, 0.30533, 0.288399, 0.288399, 0.301917, 0.366687, 0.359901, 0.359901, 0.328603, 0.394753, 0.394753, 0.454136, 0.458154, 0.450668, 0.545602, 0.549308, 0.59014, 0.632174, 0.661982, 0.73685, 0.648219, 0.694846, 0.626927, 0.694846, 0.703578, 0.73685, 0.712013, 0.622677, 0.707965, 0.63748, 0.549308, 0.666105, 0.720929, 0.59014, 0.613573, 0.63748, 0.63748, 0.59508, 0.608892, 0.490133, 0.436924, 0.418646, 0.42561, 0.450668, 0.447574, 0.440853, 0.324872, 0.278302, 0.352862, 0.239899, 0.239899, 0.268042, 0.25031, 0.17593, 0.26085, 0.25406, 0.209395, 0.144935, 0.144935, 0.120615, 0.127496, 0.219301, 0.30533, 0.229226, 0.200174, 0.236433, 0.206376, 0.284882, 0.239899, 0.25031, 0.247041, 0.275179, 0.298791, 0.298791, 0.366687, 0.324872, 0.229226, 0.191378, 0.222385, 0.21291, 0.236433, 0.268042, 0.232838, 0.200174, 0.232838, 0.278302, 0.18812, 0.158265, 0.167087, 0.200174, 0.137348, 0.229226, 0.26085, 0.206376, 0.203355, 0.116183, 0.137348, 0.179055, 0.264545, 0.278302, 0.18812, 0.209395, 0.25406, 0.271506, 0.268042, 0.321458, 0.308712, 0.394753, 0.483068, 0.472492, 0.517562, 0.608892, 0.608892, 0.618285, 0.618285, 0.497853, 0.58069, 0.59014, 0.56648, 0.538167, 0.575842, 0.545602, 0.521092, 0.408655, 0.401658, 0.398279, 0.281712, 0.209395, 0.179055, 0.094817, 0.05306, 0.032017, 0.030003, 0.015078, 0.017138, 0.013821, 0.017138, 0.013821, 0.009015, 0.010509, 0.008723, 0.007177, 0.010672, 0.011106, 0.018787, 0.013821, 0.012491, 0.014075, 0.021381, 0.020876, 0.03976, 0.076542, 0.118441, 0.125101, 0.129801, 0.060549, 0.05306, 0.047319, 0.03976, 0.073402, 0.042364, 0.032677, 0.048328, 0.027463, 0.021381, 0.013821, 0.013821, 0.012727, 0.010509, 0.009096, 0.010221, 0.009728, 0.009401, 0.006482, 0.004513, 0.006142, 0.008409, 0.010372, 0.009294, 0.014315, 0.014315, 0.014315, 0.024393, 0.024826, 0.044297, 0.058088, 0.073402, 0.106997, 0.118441, 0.222385, 0.26085, 0.179055, 0.127496, 0.106997, 0.125101, 0.216401, 0.216401, 0.219301, 0.222385, 0.291804, 0.194234, 0.127496, 0.116183, 0.116183, 0.079919, 0.079919, 0.049374, 0.066181, 0.040537, 0.029376, 0.033407, 0.034068, 0.031287, 0.023087, 0.033407, 0.041405, 0.047319, 0.036378, 0.035586, 0.042364, 0.029376, 0.028107, 0.024393, 0.054297, 0.044297, 0.06184, 0.051831, 0.058088, 0.029376, 0.025316, 0.048328, 0.023963, 0.013821, 0.025762, 0.031287, 0.026338, 0.036378, 0.023963, 0.018106, 0.020522, 0.018106, 0.029376, 0.048328, 0.094817, 0.088832, 0.106997, 0.106997, 0.127496, 0.161087, 0.219301, 0.232838, 0.25031, 0.332115, 0.339168, 0.243554, 0.335645, 0.25031, 0.257454, 0.339168, 0.458154, 0.444081, 0.444081, 0.447574, 0.414856, 0.352862, 0.349426, 0.36309, 0.377384, 0.384043, 0.40511, 0.433034, 0.521092, 0.433034, 0.468512, 0.476583, 0.58069, 0.585406, 0.618285, 0.622677, 0.622677, 0.58069, 0.529623, 0.570702, 0.476583, 0.545602, 0.521092, 0.521092, 0.517562, 0.505461, 0.521092, 0.497853, 0.42561, 0.461924, 0.454136, 0.433034, 0.517562, 0.541878, 0.418646, 0.494003, 0.494003, 0.461924, 0.476583, 0.483068, 0.377384, 0.370445, 0.387226, 0.494003, 0.454136, 0.40511, 0.31487, 0.30533, 0.308712, 0.398279, 0.398279, 0.370445, 0.387226, 0.390993, 0.380708, 0.472492, 0.465241, 0.461924, 0.458154, 0.458154, 0.454136, 0.480142, 0.59014, 0.525368, 0.505461, 0.549308, 0.509769, 0.529623, 0.529623, 0.545602, 0.525368, 0.486429, 0.517562, 0.394753, 0.281712, 0.275179, 0.247041, 0.247041, 0.209395, 0.147574, 0.134866, 0.161087, 0.229226, 0.232838, 0.275179, 0.185198, 0.179055, 0.247041, 0.222385, 0.134866, 0.125101, 0.100716, 0.066181, 0.100716, 0.164327, 0.229226, 0.236433, 0.268042, 0.264545, 0.291804, 0.398279, 0.418646, 0.324872, 0.321458, 0.318242, 0.222385, 0.278302, 0.295083, 0.291804, 0.288399, 0.380708, 0.346032, 0.288399, 0.25031, 0.179055, 0.206376, 0.173081, 0.116183, 0.074921, 0.074921, 0.042364, 0.027463, 0.015078, 0.015694, 0.015344, 0.012491, 0.016528, 0.01204, 0.008409, 0.006245, 0.006701, 0.004835, 0.005378, 0.008002, 0.010221, 0.017138, 0.014586, 0.013016, 0.012727, 0.011342, 0.011669, 0.011669, 0.009977, 0.00962, 0.011903, 0.012491, 0.015344, 0.012727, 0.013265, 0.01204, 0.011903, 0.014315, 0.017138, 0.020876, 0.011669, 0.011669, 0.007315, 0.007177, 0.007259, 0.008276, 0.01227, 0.014075, 0.018787, 0.027463, 0.026892, 0.018787, 0.017797, 0.017138, 0.016826, 0.027463, 0.051831, 0.074921, 0.074921, 0.132295, 0.051831, 0.083462, 0.066181, 0.067594, 0.042364, 0.078022, 0.106997, 0.081712, 0.073402, 0.073402, 0.041405, 0.081712, 0.147574, 0.122885, 0.122885, 0.18812, 0.118441, 0.125101, 0.158265, 0.120615, 0.069024, 0.071867, 0.079919, 0.120615, 0.200174, 0.268042, 0.271506, 0.170161, 0.209395, 0.219301, 0.25406, 0.342579, 0.374039, 0.377384, 0.339168, 0.268042, 0.222385, 0.239899, 0.219301, 0.219301, 0.275179, 0.342579, 0.374039, 0.36309, 0.394753, 0.380708, 0.401658, 0.356642, 0.359901, 0.356642, 0.247041, 0.216401, 0.18812, 0.132295, 0.076542, 0.137348, 0.206376, 0.239899, 0.311707, 0.31487, 0.318242, 0.394753, 0.31487, 0.36309, 0.356642, 0.298791, 0.206376, 0.127496, 0.173081, 0.25406, 0.219301, 0.301917, 0.349426, 0.352862, 0.387226, 0.390993, 0.41194, 0.41194, 0.352862, 0.352862, 0.366687, 0.25406, 0.216401, 0.30533, 0.26085, 0.264545, 0.295083, 0.311707, 0.394753, 0.308712, 0.311707, 0.342579, 0.366687, 0.324872, 0.377384, 0.374039, 0.472492, 0.436924, 0.349426, 0.339168, 0.264545, 0.25031, 0.366687, 0.377384, 0.342579, 0.346032, 0.271506, 0.284882, 0.384043, 0.401658, 0.465241, 0.401658, 0.414856, 0.401658, 0.433034, 0.384043, 0.311707, 0.311707, 0.275179, 0.370445, 0.370445, 0.461924, 0.433034, 0.4292, 0.390993, 0.390993, 0.476583, 0.562014, 0.509769, 0.497853, 0.529623, 0.461924, 0.447574, 0.356642, 0.318242, 0.25406, 0.298791, 0.370445, 0.356642, 0.356642, 0.30533, 0.352862, 0.264545, 0.216401, 0.182256, 0.15008, 0.17593, 0.179055, 0.222385, 0.17593, 0.170161, 0.144935, 0.21291, 0.291804, 0.301917, 0.346032, 0.384043, 0.288399, 0.30533, 0.308712, 0.26085, 0.30533, 0.332115, 0.377384, 0.454136, 0.390993, 0.461924, 0.377384, 0.295083, 0.216401, 0.21291, 0.219301, 0.203355, 0.203355, 0.21291, 0.318242, 0.311707, 0.346032, 0.394753, 0.394753, 0.356642, 0.339168, 0.288399, 0.288399, 0.342579, 0.311707, 0.398279, 0.295083, 0.390993, 0.483068, 0.447574, 0.4292, 0.387226, 0.387226, 0.301917, 0.200174, 0.200174, 0.206376, 0.196879, 0.225814, 0.182256, 0.225814, 0.288399, 0.219301, 0.219301, 0.209395, 0.161087, 0.17593, 0.275179, 0.271506, 0.239899, 0.31487, 0.42561, 0.387226, 0.356642, 0.380708, 0.394753, 0.349426, 0.349426, 0.349426, 0.243554, 0.295083, 0.295083, 0.291804, 0.433034, 0.394753, 0.291804, 0.342579, 0.339168, 0.301917, 0.301917, 0.232838, 0.222385, 0.125101, 0.15008, 0.144935, 0.179055, 0.243554, 0.243554, 0.225814, 0.243554, 0.278302, 0.229226, 0.127496, 0.17593, 0.147574, 0.15008, 0.196879, 0.142424, 0.139895, 0.10481, 0.073402, 0.118441, 0.129801, 0.219301, 0.170161, 0.167087, 0.167087, 0.118441, 0.096677, 0.10481, 0.076542, 0.069024, 0.069024, 0.069024, 0.046336, 0.045352, 0.044297, 0.058088, 0.06184, 0.06312, 0.116183, 0.116183, 0.111485, 0.111485, 0.120615, 0.118441, 0.090864, 0.090864, 0.111485, 0.071867, 0.040537, 0.026892, 0.051831, 0.066181, 0.069024, 0.083462, 0.042364, 0.069024, 0.033407, 0.046336, 0.034068, 0.030611, 0.022306, 0.013821, 0.009096, 0.009977, 0.009865, 0.015694, 0.015694, 0.0198, 0.021816, 0.019401, 0.038858, 0.045352, 0.028107, 0.032017, 0.025762, 0.048328, 0.029376, 0.044297, 0.041405, 0.040537, 0.023534, 0.044297, 0.076542, 0.064632, 0.05306, 0.060549, 0.035586, 0.036378, 0.037156, 0.051831, 0.100716, 0.098513, 0.042364, 0.036378, 0.06312, 0.037156, 0.03976, 0.064632, 0.085092, 0.122885, 0.129801, 0.18812, 0.161087, 0.134866, 0.225814, 0.185198, 0.25031, 0.335645, 0.301917, 0.236433], '')</t>
  </si>
  <si>
    <t>[52, 56, 57, 58, 59, 60, 63, 94, 95, 96, 97, 98, 99, 100, 101, 102, 103, 104, 105, 106, 107, 108, 109, 110, 111, 112, 113, 114, 115, 116, 117, 118, 190, 191, 192, 193, 194, 196, 197, 198, 199, 200, 201, 202, 351, 355, 356, 357, 358, 359, 360, 361, 362, 364, 365, 366, 367, 368, 369, 375, 376, 405, 406, 407, 408, 409, 410, 411, 412, 413, 415, 644, 645, 647]</t>
  </si>
  <si>
    <t xml:space="preserve">F5RUU9|F5RUU9_9ENTR Cys-tRNA(Pro)/Cys-tRNA(Cys) deacylase OS=Enterobacter hormaechei ATCC 49162 </t>
  </si>
  <si>
    <t>([0.342579, 0.377384, 0.257454, 0.298791, 0.182256, 0.229226, 0.15284, 0.194234, 0.225814, 0.164327, 0.196879, 0.25406, 0.26085, 0.26085, 0.308712, 0.387226, 0.387226, 0.483068, 0.450668, 0.4292, 0.440853, 0.436924, 0.370445, 0.401658, 0.408655, 0.517562, 0.42561, 0.525368, 0.42561, 0.436924, 0.497853, 0.497853, 0.497853, 0.418646, 0.298791, 0.281712, 0.271506, 0.191378, 0.118441, 0.15008, 0.129801, 0.083462, 0.083462, 0.120615, 0.173081, 0.134866, 0.134866, 0.209395, 0.142424, 0.182256, 0.120615, 0.120615, 0.078022, 0.073402, 0.132295, 0.15008, 0.127496, 0.122885, 0.196879, 0.194234, 0.264545, 0.21291, 0.278302, 0.26085, 0.200174, 0.164327, 0.200174, 0.17593, 0.106997, 0.164327, 0.161087, 0.219301, 0.247041, 0.247041, 0.25031, 0.182256, 0.21291, 0.25031, 0.288399, 0.236433, 0.25031, 0.21291, 0.301917, 0.311707, 0.31487, 0.387226, 0.414856, 0.328603, 0.281712, 0.295083, 0.295083, 0.324872, 0.232838, 0.236433, 0.339168, 0.25031, 0.284882, 0.328603, 0.318242, 0.281712, 0.324872, 0.308712, 0.374039, 0.366687, 0.281712, 0.191378, 0.194234, 0.170161, 0.291804, 0.370445, 0.447574, 0.468512, 0.36309, 0.476583, 0.476583, 0.346032, 0.335645, 0.243554, 0.232838, 0.229226, 0.229226, 0.222385, 0.308712, 0.271506, 0.18812, 0.271506, 0.26085, 0.271506, 0.219301, 0.155435, 0.129801, 0.118441, 0.11371, 0.129801, 0.096677, 0.092881, 0.127496, 0.132295, 0.222385, 0.191378, 0.191378, 0.11371, 0.096677, 0.098513, 0.056825, 0.078022, 0.076542, 0.142424, 0.144935, 0.191378, 0.196879, 0.203355, 0.179055, 0.137348, 0.200174, 0.209395, 0.17593, 0.191378, 0.298791], '')</t>
  </si>
  <si>
    <t>[25, 27]</t>
  </si>
  <si>
    <t xml:space="preserve">F5RUV0|F5RUV0_9ENTR UDP-sugar hydrolase and 5'-nucleotidase UshA OS=Enterobacter hormaechei ATCC 49162 </t>
  </si>
  <si>
    <t>([0.044297, 0.028107, 0.018415, 0.020876, 0.023087, 0.015694, 0.020876, 0.016528, 0.022667, 0.029376, 0.023087, 0.036378, 0.030611, 0.056825, 0.079919, 0.045352, 0.05306, 0.05306, 0.085092, 0.100716, 0.164327, 0.118441, 0.179055, 0.179055, 0.209395, 0.161087, 0.17593, 0.182256, 0.264545, 0.275179, 0.284882, 0.370445, 0.339168, 0.370445, 0.359901, 0.281712, 0.278302, 0.257454, 0.257454, 0.26085, 0.179055, 0.173081, 0.278302, 0.18812, 0.275179, 0.191378, 0.247041, 0.295083, 0.30533, 0.298791, 0.288399, 0.196879, 0.137348, 0.142424, 0.144935, 0.083462, 0.15284, 0.239899, 0.25406, 0.191378, 0.15008, 0.200174, 0.21291, 0.196879, 0.288399, 0.281712, 0.301917, 0.247041, 0.194234, 0.118441, 0.118441, 0.116183, 0.179055, 0.25031, 0.158265, 0.170161, 0.26085, 0.26085, 0.196879, 0.21291, 0.295083, 0.321458, 0.36309, 0.268042, 0.281712, 0.288399, 0.26085, 0.342579, 0.461924, 0.56648, 0.534167, 0.538167, 0.538167, 0.494003, 0.497853, 0.505461, 0.401658, 0.401658, 0.311707, 0.390993, 0.332115, 0.278302, 0.257454, 0.185198, 0.271506, 0.271506, 0.268042, 0.311707, 0.196879, 0.179055, 0.182256, 0.321458, 0.243554, 0.243554, 0.219301, 0.142424, 0.209395, 0.308712, 0.321458, 0.4292, 0.414856, 0.346032, 0.384043, 0.40511, 0.370445, 0.401658, 0.288399, 0.21291, 0.196879, 0.275179, 0.275179, 0.185198, 0.098513, 0.164327, 0.161087, 0.21291, 0.295083, 0.298791, 0.30533, 0.291804, 0.196879, 0.122885, 0.194234, 0.229226, 0.155435, 0.18812, 0.10481, 0.106997, 0.155435, 0.155435, 0.18812, 0.18812, 0.191378, 0.268042, 0.182256, 0.167087, 0.122885, 0.074921, 0.074921, 0.040537, 0.041405, 0.0704, 0.137348, 0.15284, 0.129801, 0.182256, 0.232838, 0.229226, 0.328603, 0.346032, 0.380708, 0.384043, 0.281712, 0.26085, 0.275179, 0.366687, 0.311707, 0.390993, 0.370445, 0.366687, 0.440853, 0.465241, 0.436924, 0.436924, 0.436924, 0.40511, 0.4292, 0.359901, 0.377384, 0.298791, 0.298791, 0.284882, 0.191378, 0.291804, 0.401658, 0.408655, 0.408655, 0.483068, 0.494003, 0.632174, 0.553315, 0.476583, 0.366687, 0.366687, 0.356642, 0.346032, 0.374039, 0.342579, 0.418646, 0.486429, 0.472492, 0.468512, 0.465241, 0.553315, 0.553315, 0.541878, 0.529623, 0.509769, 0.529623, 0.468512, 0.483068, 0.553315, 0.671169, 0.690604, 0.73685, 0.685117, 0.642678, 0.63748, 0.690604, 0.58069, 0.613573, 0.703578, 0.690604, 0.675549, 0.570702, 0.529623, 0.486429, 0.40511, 0.346032, 0.332115, 0.359901, 0.335645, 0.335645, 0.335645, 0.408655, 0.42561, 0.401658, 0.356642, 0.321458, 0.298791, 0.374039, 0.36309, 0.401658, 0.394753, 0.390993, 0.476583, 0.436924, 0.486429, 0.483068, 0.486429, 0.517562, 0.517562, 0.517562, 0.557691, 0.461924, 0.42561, 0.42561, 0.505461, 0.59508, 0.657645, 0.707965, 0.707965, 0.58069, 0.461924, 0.390993, 0.339168, 0.339168, 0.377384, 0.370445, 0.468512, 0.436924, 0.40511, 0.401658, 0.311707, 0.222385, 0.295083, 0.321458, 0.268042, 0.268042, 0.17593, 0.179055, 0.098513, 0.100716, 0.164327, 0.247041, 0.332115, 0.352862, 0.342579, 0.295083, 0.225814, 0.222385, 0.225814, 0.236433, 0.17593, 0.182256, 0.271506, 0.21291, 0.219301, 0.179055, 0.164327, 0.25031, 0.232838, 0.271506, 0.271506, 0.17593, 0.203355, 0.200174, 0.236433, 0.236433, 0.308712, 0.380708, 0.377384, 0.401658, 0.31487, 0.295083, 0.374039, 0.374039, 0.444081, 0.349426, 0.390993, 0.40511, 0.418646, 0.4292, 0.497853, 0.450668, 0.461924, 0.4292, 0.339168, 0.268042, 0.271506, 0.301917, 0.18812, 0.191378, 0.25031, 0.321458, 0.408655, 0.398279, 0.339168, 0.335645, 0.342579, 0.384043, 0.308712, 0.291804, 0.200174, 0.194234, 0.232838, 0.232838, 0.243554, 0.318242, 0.398279, 0.31487, 0.298791, 0.398279, 0.401658, 0.40511, 0.408655, 0.408655, 0.342579, 0.377384, 0.264545, 0.275179, 0.271506, 0.339168, 0.352862, 0.398279, 0.398279, 0.398279, 0.401658, 0.321458, 0.25031, 0.216401, 0.264545, 0.26085, 0.219301, 0.182256, 0.182256, 0.185198, 0.200174, 0.232838, 0.239899, 0.239899, 0.30533, 0.232838, 0.191378, 0.179055, 0.21291, 0.21291, 0.203355, 0.194234, 0.264545, 0.349426, 0.380708, 0.324872, 0.332115, 0.370445, 0.398279, 0.408655, 0.318242, 0.308712, 0.257454, 0.243554, 0.359901, 0.301917, 0.291804, 0.324872, 0.264545, 0.278302, 0.31487, 0.216401, 0.301917, 0.30533, 0.229226, 0.170161, 0.191378, 0.11371, 0.096677, 0.106997, 0.076542, 0.125101, 0.120615, 0.182256, 0.200174, 0.137348, 0.122885, 0.191378, 0.127496, 0.120615, 0.11371, 0.078022, 0.100716, 0.085092, 0.083462, 0.096677, 0.134866, 0.216401, 0.308712, 0.339168, 0.324872, 0.335645, 0.25406, 0.288399, 0.301917, 0.18812, 0.216401, 0.31487, 0.239899, 0.321458, 0.298791, 0.232838, 0.232838, 0.291804, 0.335645, 0.321458, 0.356642, 0.284882, 0.268042, 0.268042, 0.191378, 0.18812, 0.142424, 0.209395, 0.17593, 0.185198, 0.311707, 0.278302, 0.281712, 0.374039, 0.339168, 0.4292, 0.497853, 0.444081, 0.454136, 0.36309, 0.335645, 0.342579, 0.346032, 0.332115, 0.216401, 0.308712, 0.281712, 0.370445, 0.374039, 0.374039, 0.370445, 0.339168, 0.321458, 0.335645, 0.311707, 0.26085, 0.284882, 0.295083, 0.370445, 0.390993, 0.465241, 0.41194, 0.346032, 0.436924, 0.440853, 0.549308, 0.422041, 0.370445, 0.384043, 0.352862, 0.374039, 0.298791, 0.225814, 0.298791, 0.281712, 0.196879, 0.200174, 0.200174, 0.200174, 0.222385, 0.196879, 0.225814, 0.225814, 0.30533, 0.232838, 0.243554, 0.216401, 0.243554, 0.342579, 0.356642, 0.377384, 0.359901, 0.440853, 0.454136, 0.465241, 0.366687, 0.465241, 0.545602, 0.505461, 0.476583, 0.440853, 0.418646, 0.356642, 0.447574, 0.398279, 0.476583, 0.422041], '')</t>
  </si>
  <si>
    <t>[89, 90, 91, 92, 95, 199, 200, 213, 214, 215, 216, 217, 218, 221, 222, 223, 224, 225, 226, 227, 228, 229, 230, 231, 232, 233, 234, 235, 260, 261, 262, 263, 267, 268, 269, 270, 271, 272, 508, 540, 541]</t>
  </si>
  <si>
    <t xml:space="preserve">F5RUV6|F5RUV6_9ENTR Chaperone protein HtpG OS=Enterobacter hormaechei ATCC 49162 </t>
  </si>
  <si>
    <t>([0.59917, 0.657645, 0.538167, 0.553315, 0.59917, 0.494003, 0.418646, 0.450668, 0.380708, 0.374039, 0.311707, 0.349426, 0.352862, 0.278302, 0.185198, 0.173081, 0.182256, 0.179055, 0.194234, 0.21291, 0.118441, 0.073402, 0.067594, 0.109221, 0.066181, 0.035586, 0.056825, 0.096677, 0.074921, 0.116183, 0.137348, 0.179055, 0.144935, 0.15008, 0.216401, 0.21291, 0.216401, 0.118441, 0.122885, 0.094817, 0.096677, 0.167087, 0.257454, 0.291804, 0.281712, 0.281712, 0.281712, 0.298791, 0.284882, 0.321458, 0.321458, 0.332115, 0.284882, 0.311707, 0.243554, 0.247041, 0.264545, 0.26085, 0.264545, 0.278302, 0.298791, 0.394753, 0.408655, 0.394753, 0.359901, 0.275179, 0.359901, 0.36309, 0.321458, 0.328603, 0.335645, 0.335645, 0.239899, 0.321458, 0.291804, 0.366687, 0.36309, 0.436924, 0.454136, 0.497853, 0.40511, 0.418646, 0.40511, 0.31487, 0.318242, 0.318242, 0.318242, 0.288399, 0.359901, 0.387226, 0.380708, 0.370445, 0.36309, 0.418646, 0.31487, 0.264545, 0.268042, 0.268042, 0.229226, 0.21291, 0.271506, 0.352862, 0.359901, 0.324872, 0.398279, 0.40511, 0.398279, 0.494003, 0.440853, 0.370445, 0.374039, 0.387226, 0.284882, 0.291804, 0.26085, 0.36309, 0.346032, 0.257454, 0.257454, 0.268042, 0.17593, 0.120615, 0.083462, 0.067594, 0.083462, 0.083462, 0.055536, 0.058088, 0.036378, 0.056825, 0.092881, 0.088832, 0.0704, 0.11371, 0.11371, 0.161087, 0.158265, 0.222385, 0.311707, 0.324872, 0.349426, 0.390993, 0.394753, 0.366687, 0.40511, 0.394753, 0.394753, 0.454136, 0.465241, 0.529623, 0.557691, 0.465241, 0.476583, 0.440853, 0.468512, 0.472492, 0.390993, 0.394753, 0.408655, 0.370445, 0.366687, 0.356642, 0.414856, 0.494003, 0.618285, 0.505461, 0.509769, 0.440853, 0.440853, 0.349426, 0.339168, 0.342579, 0.422041, 0.436924, 0.505461, 0.509769, 0.401658, 0.398279, 0.40511, 0.42561, 0.356642, 0.342579, 0.295083, 0.284882, 0.281712, 0.196879, 0.196879, 0.191378, 0.257454, 0.17593, 0.247041, 0.26085, 0.243554, 0.173081, 0.142424, 0.086953, 0.098513, 0.122885, 0.196879, 0.125101, 0.129801, 0.194234, 0.21291, 0.281712, 0.30533, 0.298791, 0.377384, 0.454136, 0.472492, 0.483068, 0.505461, 0.447574, 0.436924, 0.335645, 0.42561, 0.440853, 0.440853, 0.422041, 0.476583, 0.436924, 0.529623, 0.490133, 0.422041, 0.311707, 0.301917, 0.275179, 0.295083, 0.281712, 0.257454, 0.25406, 0.182256, 0.229226, 0.298791, 0.308712, 0.422041, 0.324872, 0.346032, 0.440853, 0.324872, 0.257454, 0.271506, 0.257454, 0.203355, 0.257454, 0.352862, 0.356642, 0.264545, 0.257454, 0.271506, 0.321458, 0.229226, 0.308712, 0.209395, 0.200174, 0.191378, 0.194234, 0.26085, 0.194234, 0.191378, 0.291804, 0.36309, 0.384043, 0.398279, 0.394753, 0.414856, 0.414856, 0.328603, 0.349426, 0.264545, 0.182256, 0.182256, 0.232838, 0.239899, 0.324872, 0.356642, 0.247041, 0.239899, 0.21291, 0.170161, 0.173081, 0.164327, 0.17593, 0.167087, 0.15284, 0.225814, 0.225814, 0.155435, 0.222385, 0.222385, 0.222385, 0.243554, 0.225814, 0.243554, 0.17593, 0.11371, 0.058088, 0.090864, 0.090864, 0.118441, 0.182256, 0.179055, 0.194234, 0.109221, 0.086953, 0.109221, 0.120615, 0.0704, 0.071867, 0.071867, 0.059222, 0.069024, 0.096677, 0.090864, 0.059222, 0.051831, 0.102787, 0.158265, 0.200174, 0.203355, 0.132295, 0.17593, 0.106997, 0.109221, 0.139895, 0.164327, 0.137348, 0.137348, 0.139895, 0.139895, 0.15284, 0.257454, 0.31487, 0.321458, 0.26085, 0.339168, 0.418646, 0.4292, 0.349426, 0.332115, 0.342579, 0.394753, 0.284882, 0.366687, 0.349426, 0.408655, 0.384043, 0.308712, 0.30533, 0.346032, 0.342579, 0.346032, 0.335645, 0.26085, 0.229226, 0.288399, 0.295083, 0.30533, 0.26085, 0.352862, 0.352862, 0.247041, 0.284882, 0.366687, 0.25031, 0.147574, 0.147574, 0.17593, 0.147574, 0.139895, 0.111485, 0.122885, 0.0704, 0.0704, 0.122885, 0.142424, 0.170161, 0.139895, 0.144935, 0.173081, 0.164327, 0.142424, 0.232838, 0.164327, 0.173081, 0.284882, 0.311707, 0.284882, 0.268042, 0.301917, 0.222385, 0.298791, 0.25406, 0.30533, 0.30533, 0.295083, 0.301917, 0.281712, 0.321458, 0.30533, 0.298791, 0.268042, 0.30533, 0.295083, 0.298791, 0.281712, 0.203355, 0.30533, 0.346032, 0.275179, 0.295083, 0.370445, 0.370445, 0.450668, 0.468512, 0.486429, 0.483068, 0.490133, 0.490133, 0.472492, 0.387226, 0.311707, 0.26085, 0.17593, 0.173081, 0.206376, 0.216401, 0.291804, 0.196879, 0.164327, 0.21291, 0.25031, 0.243554, 0.25031, 0.278302, 0.318242, 0.311707, 0.236433, 0.243554, 0.164327, 0.118441, 0.17593, 0.239899, 0.308712, 0.390993, 0.308712, 0.349426, 0.284882, 0.21291, 0.219301, 0.17593, 0.194234, 0.225814, 0.229226, 0.158265, 0.170161, 0.155435, 0.086953, 0.111485, 0.083462, 0.137348, 0.127496, 0.085092, 0.090864, 0.106997, 0.055536, 0.098513, 0.088832, 0.120615, 0.17593, 0.147574, 0.222385, 0.222385, 0.164327, 0.147574, 0.206376, 0.179055, 0.170161, 0.278302, 0.308712, 0.26085, 0.257454, 0.332115, 0.332115, 0.301917, 0.295083, 0.418646, 0.346032, 0.352862, 0.374039, 0.370445, 0.454136, 0.433034, 0.450668, 0.486429, 0.534167, 0.538167, 0.538167, 0.440853, 0.440853, 0.480142, 0.454136, 0.380708, 0.408655, 0.480142, 0.440853, 0.418646, 0.408655, 0.390993, 0.30533, 0.298791, 0.308712, 0.328603, 0.271506, 0.243554, 0.288399, 0.206376, 0.206376, 0.132295, 0.200174, 0.185198, 0.15008, 0.170161, 0.229226, 0.222385, 0.232838, 0.335645, 0.318242, 0.222385, 0.236433, 0.318242, 0.321458, 0.321458, 0.301917, 0.377384, 0.401658, 0.349426, 0.414856, 0.4292, 0.56648, 0.525368, 0.494003, 0.490133, 0.490133, 0.374039, 0.335645, 0.30533, 0.243554, 0.275179, 0.374039, 0.414856, 0.346032, 0.377384, 0.384043, 0.346032, 0.328603, 0.222385, 0.17593, 0.096677, 0.10481, 0.060549, 0.081712, 0.118441, 0.132295, 0.203355, 0.349426, 0.301917, 0.264545, 0.281712, 0.271506, 0.232838, 0.232838, 0.30533, 0.275179, 0.271506, 0.342579, 0.36309, 0.42561, 0.509769, 0.509769, 0.461924, 0.570702, 0.447574, 0.342579, 0.349426, 0.268042, 0.161087, 0.158265, 0.222385, 0.243554, 0.25031, 0.200174, 0.15284, 0.125101, 0.134866, 0.120615, 0.116183, 0.11371, 0.079919, 0.094817, 0.179055, 0.236433, 0.232838, 0.25031, 0.206376, 0.118441, 0.170161, 0.232838, 0.243554, 0.25031, 0.21291, 0.144935, 0.144935, 0.142424, 0.142424, 0.106997, 0.090864, 0.0704, 0.049374, 0.073402, 0.046336, 0.029376, 0.014586, 0.009015, 0.01078], '')</t>
  </si>
  <si>
    <t>[0, 1, 2, 3, 4, 149, 150, 164, 165, 166, 174, 175, 210, 220, 494, 495, 496, 538, 539, 577, 578, 580]</t>
  </si>
  <si>
    <t xml:space="preserve">F5RUV7|F5RUV7_9ENTR Recombination protein RecR OS=Enterobacter hormaechei ATCC 49162 </t>
  </si>
  <si>
    <t>([0.339168, 0.398279, 0.380708, 0.298791, 0.332115, 0.203355, 0.15284, 0.216401, 0.239899, 0.203355, 0.225814, 0.284882, 0.275179, 0.271506, 0.243554, 0.219301, 0.291804, 0.332115, 0.301917, 0.206376, 0.284882, 0.236433, 0.158265, 0.191378, 0.26085, 0.271506, 0.390993, 0.465241, 0.433034, 0.436924, 0.472492, 0.472492, 0.359901, 0.335645, 0.342579, 0.346032, 0.264545, 0.268042, 0.295083, 0.295083, 0.366687, 0.359901, 0.454136, 0.450668, 0.444081, 0.447574, 0.328603, 0.301917, 0.31487, 0.21291, 0.21291, 0.243554, 0.158265, 0.232838, 0.281712, 0.278302, 0.318242, 0.332115, 0.216401, 0.225814, 0.179055, 0.11371, 0.118441, 0.111485, 0.196879, 0.196879, 0.194234, 0.298791, 0.346032, 0.339168, 0.440853, 0.450668, 0.36309, 0.352862, 0.284882, 0.206376, 0.219301, 0.206376, 0.301917, 0.380708, 0.387226, 0.390993, 0.414856, 0.380708, 0.295083, 0.284882, 0.291804, 0.298791, 0.288399, 0.278302, 0.179055, 0.179055, 0.173081, 0.247041, 0.264545, 0.229226, 0.229226, 0.144935, 0.125101, 0.100716, 0.122885, 0.0704, 0.111485, 0.203355, 0.158265, 0.243554, 0.222385, 0.147574, 0.142424, 0.170161, 0.173081, 0.278302, 0.200174, 0.200174, 0.134866, 0.219301, 0.31487, 0.295083, 0.390993, 0.4292, 0.4292, 0.346032, 0.444081, 0.444081, 0.4292, 0.517562, 0.422041, 0.414856, 0.521092, 0.458154, 0.346032, 0.257454, 0.216401, 0.301917, 0.308712, 0.418646, 0.41194, 0.349426, 0.450668, 0.4292, 0.440853, 0.41194, 0.5017, 0.450668, 0.454136, 0.352862, 0.275179, 0.321458, 0.349426, 0.25031, 0.219301, 0.268042, 0.349426, 0.301917, 0.295083, 0.222385, 0.206376, 0.17593, 0.232838, 0.209395, 0.142424, 0.106997, 0.129801, 0.125101, 0.102787, 0.120615, 0.129801, 0.191378, 0.21291, 0.216401, 0.209395, 0.324872, 0.31487, 0.239899, 0.335645, 0.335645, 0.41194, 0.40511, 0.349426, 0.349426, 0.352862, 0.440853, 0.384043, 0.349426, 0.349426, 0.41194, 0.380708, 0.440853, 0.352862, 0.268042, 0.15008, 0.200174, 0.15284, 0.161087, 0.203355, 0.155435, 0.125101, 0.088832, 0.058088, 0.096677, 0.064632], '')</t>
  </si>
  <si>
    <t>[125, 128, 142]</t>
  </si>
  <si>
    <t xml:space="preserve">F5RUV8|F5RUV8_9ENTR Nucleoid-associated protein HMPREF9086_1415 OS=Enterobacter hormaechei ATCC 49162 </t>
  </si>
  <si>
    <t>([0.30533, 0.295083, 0.321458, 0.374039, 0.36309, 0.40511, 0.444081, 0.42561, 0.458154, 0.494003, 0.505461, 0.497853, 0.618285, 0.613573, 0.570702, 0.59014, 0.618285, 0.642678, 0.632174, 0.59917, 0.613573, 0.608892, 0.675549, 0.59917, 0.59014, 0.622677, 0.632174, 0.622677, 0.666105, 0.618285, 0.59014, 0.51388, 0.483068, 0.465241, 0.408655, 0.444081, 0.356642, 0.349426, 0.332115, 0.380708, 0.418646, 0.418646, 0.42561, 0.41194, 0.480142, 0.408655, 0.4292, 0.332115, 0.342579, 0.380708, 0.408655, 0.342579, 0.342579, 0.422041, 0.440853, 0.525368, 0.51388, 0.63748, 0.58069, 0.497853, 0.549308, 0.549308, 0.465241, 0.465241, 0.436924, 0.41194, 0.450668, 0.342579, 0.4292, 0.433034, 0.370445, 0.342579, 0.408655, 0.483068, 0.384043, 0.384043, 0.387226, 0.398279, 0.387226, 0.414856, 0.505461, 0.483068, 0.436924, 0.483068, 0.553315, 0.509769, 0.541878, 0.570702, 0.694846, 0.642678, 0.632174, 0.575842, 0.661982, 0.712013, 0.707965, 0.690604, 0.661982, 0.59917, 0.648219, 0.517562, 0.505461, 0.468512, 0.454136, 0.472492, 0.483068, 0.454136, 0.534167, 0.5017, 0.468512, 0.440853], '')</t>
  </si>
  <si>
    <t>[10, 12, 13, 14, 15, 16, 17, 18, 19, 20, 21, 22, 23, 24, 25, 26, 27, 28, 29, 30, 31, 55, 56, 57, 58, 60, 61, 80, 84, 85, 86, 87, 88, 89, 90, 91, 92, 93, 94, 95, 96, 97, 98, 99, 100, 106, 107]</t>
  </si>
  <si>
    <t xml:space="preserve">F5RUV9|F5RUV9_9ENTR Adenine phosphoribosyltransferase OS=Enterobacter hormaechei ATCC 49162 </t>
  </si>
  <si>
    <t>([0.164327, 0.196879, 0.264545, 0.298791, 0.196879, 0.222385, 0.25031, 0.17593, 0.209395, 0.25031, 0.191378, 0.26085, 0.247041, 0.308712, 0.298791, 0.243554, 0.161087, 0.081712, 0.132295, 0.129801, 0.139895, 0.216401, 0.222385, 0.139895, 0.085092, 0.161087, 0.179055, 0.206376, 0.291804, 0.25031, 0.158265, 0.206376, 0.11371, 0.118441, 0.054297, 0.060549, 0.064632, 0.06312, 0.081712, 0.090864, 0.083462, 0.076542, 0.0704, 0.076542, 0.102787, 0.161087, 0.083462, 0.081712, 0.064632, 0.042364, 0.032677, 0.055536, 0.071867, 0.132295, 0.109221, 0.182256, 0.164327, 0.144935, 0.142424, 0.116183, 0.10481, 0.083462, 0.164327, 0.116183, 0.086953, 0.06312, 0.051831, 0.074921, 0.0704, 0.046336, 0.073402, 0.058088, 0.037156, 0.044297, 0.024826, 0.030611, 0.029376, 0.036378, 0.073402, 0.116183, 0.129801, 0.155435, 0.185198, 0.173081, 0.247041, 0.18812, 0.236433, 0.288399, 0.328603, 0.243554, 0.335645, 0.247041, 0.377384, 0.36309, 0.328603, 0.41194, 0.422041, 0.440853, 0.318242, 0.335645, 0.247041, 0.339168, 0.232838, 0.247041, 0.194234, 0.11371, 0.182256, 0.243554, 0.222385, 0.236433, 0.31487, 0.225814, 0.225814, 0.147574, 0.155435, 0.164327, 0.167087, 0.096677, 0.054297, 0.076542, 0.071867, 0.127496, 0.125101, 0.191378, 0.106997, 0.142424, 0.194234, 0.209395, 0.122885, 0.118441, 0.06312, 0.035586, 0.056825, 0.094817, 0.086953, 0.132295, 0.125101, 0.127496, 0.139895, 0.219301, 0.264545, 0.222385, 0.194234, 0.111485, 0.059222, 0.060549, 0.059222, 0.043307, 0.020876, 0.035586, 0.022306, 0.038042, 0.0704, 0.079919, 0.086953, 0.142424, 0.085092, 0.096677, 0.083462, 0.134866, 0.127496, 0.067594, 0.088832, 0.109221, 0.122885, 0.196879, 0.206376, 0.137348, 0.243554, 0.243554, 0.268042, 0.352862, 0.356642, 0.335645, 0.295083, 0.257454, 0.229226, 0.31487, 0.26085, 0.232838, 0.182256, 0.142424, 0.257454], '')</t>
  </si>
  <si>
    <t xml:space="preserve">F5RUW5|F5RUW5_9ENTR RND family efflux transporter MFP subunit OS=Enterobacter hormaechei ATCC 49162 </t>
  </si>
  <si>
    <t>([0.525368, 0.436924, 0.366687, 0.295083, 0.288399, 0.229226, 0.264545, 0.288399, 0.31487, 0.268042, 0.264545, 0.222385, 0.216401, 0.219301, 0.15008, 0.158265, 0.17593, 0.236433, 0.236433, 0.17593, 0.247041, 0.278302, 0.332115, 0.359901, 0.433034, 0.468512, 0.476583, 0.509769, 0.534167, 0.461924, 0.534167, 0.494003, 0.5017, 0.5017, 0.42561, 0.490133, 0.472492, 0.472492, 0.517562, 0.433034, 0.468512, 0.4292, 0.42561, 0.433034, 0.483068, 0.401658, 0.433034, 0.494003, 0.465241, 0.450668, 0.517562, 0.486429, 0.468512, 0.545602, 0.447574, 0.490133, 0.517562, 0.450668, 0.436924, 0.436924, 0.521092, 0.447574, 0.480142, 0.472492, 0.380708, 0.281712, 0.278302, 0.236433, 0.247041, 0.257454, 0.161087, 0.164327, 0.203355, 0.281712, 0.271506, 0.370445, 0.339168, 0.31487, 0.346032, 0.335645, 0.318242, 0.311707, 0.30533, 0.225814, 0.232838, 0.232838, 0.332115, 0.444081, 0.414856, 0.41194, 0.318242, 0.422041, 0.387226, 0.370445, 0.295083, 0.31487, 0.301917, 0.332115, 0.332115, 0.359901, 0.380708, 0.288399, 0.257454, 0.324872, 0.374039, 0.387226, 0.444081, 0.398279, 0.332115, 0.356642, 0.275179, 0.349426, 0.349426, 0.308712, 0.311707, 0.31487, 0.311707, 0.318242, 0.275179, 0.275179, 0.271506, 0.185198, 0.185198, 0.209395, 0.219301, 0.25406, 0.167087, 0.125101, 0.144935, 0.173081, 0.182256, 0.275179, 0.200174, 0.21291, 0.288399, 0.257454, 0.257454, 0.21291, 0.222385, 0.268042, 0.278302, 0.288399, 0.332115, 0.418646, 0.390993, 0.356642, 0.291804, 0.30533, 0.359901, 0.328603, 0.318242, 0.284882, 0.239899, 0.25031, 0.25406, 0.25406, 0.25031, 0.328603, 0.275179, 0.275179, 0.229226, 0.196879, 0.134866, 0.158265, 0.139895, 0.116183, 0.137348, 0.18812, 0.284882, 0.229226, 0.257454, 0.264545, 0.298791, 0.247041, 0.308712, 0.284882, 0.281712, 0.281712, 0.21291, 0.295083, 0.301917, 0.374039, 0.370445, 0.370445, 0.30533, 0.318242, 0.398279, 0.394753, 0.401658, 0.36309, 0.450668, 0.42561, 0.352862, 0.318242, 0.40511, 0.342579, 0.356642, 0.36309, 0.318242, 0.394753, 0.433034, 0.328603, 0.25406, 0.222385, 0.311707, 0.308712, 0.30533, 0.295083, 0.295083, 0.291804, 0.30533, 0.31487, 0.25406, 0.25406, 0.288399, 0.21291, 0.271506, 0.268042, 0.281712, 0.284882, 0.243554, 0.206376, 0.288399, 0.370445, 0.36309, 0.342579, 0.41194, 0.4292, 0.440853, 0.440853, 0.436924, 0.394753, 0.374039, 0.40511, 0.497853, 0.414856, 0.4292, 0.440853, 0.450668, 0.444081, 0.525368, 0.465241, 0.458154, 0.36309, 0.359901, 0.436924, 0.447574, 0.444081, 0.42561, 0.335645, 0.352862, 0.268042, 0.295083, 0.311707, 0.311707, 0.295083, 0.30533, 0.377384, 0.377384, 0.366687, 0.356642, 0.359901, 0.444081, 0.366687, 0.465241, 0.380708, 0.380708, 0.352862, 0.275179, 0.18812, 0.298791, 0.295083, 0.42561, 0.440853, 0.422041, 0.490133, 0.414856, 0.408655, 0.436924, 0.436924, 0.41194, 0.321458, 0.264545, 0.264545, 0.321458, 0.324872, 0.335645, 0.346032, 0.384043, 0.468512, 0.570702, 0.541878, 0.575842, 0.525368, 0.490133, 0.418646, 0.349426, 0.36309, 0.476583, 0.440853, 0.444081, 0.465241, 0.494003, 0.56648, 0.56648, 0.59917, 0.653063, 0.741537, 0.728858, 0.724957, 0.699094, 0.694846, 0.648219, 0.509769, 0.450668, 0.414856, 0.494003, 0.545602, 0.642678, 0.604312, 0.59014, 0.51388, 0.525368, 0.575842, 0.575842, 0.59014, 0.5017, 0.461924, 0.433034, 0.433034, 0.4292, 0.4292, 0.352862, 0.377384, 0.458154, 0.51388, 0.5017, 0.4292, 0.394753, 0.384043, 0.377384, 0.384043, 0.374039, 0.356642, 0.387226, 0.387226, 0.387226, 0.465241, 0.408655, 0.356642, 0.284882, 0.281712, 0.30533, 0.311707, 0.31487, 0.298791, 0.247041, 0.318242, 0.422041, 0.483068, 0.458154, 0.461924, 0.398279, 0.465241, 0.447574, 0.440853, 0.450668, 0.377384, 0.370445, 0.4292, 0.521092, 0.632174, 0.622677, 0.626927, 0.724957, 0.690604, 0.703578, 0.750527, 0.720929, 0.671169, 0.675549, 0.707965, 0.707965, 0.788093, 0.791621, 0.812494, 0.805026, 0.791621, 0.856457, 0.859585, 0.859585, 0.837511, 0.81615, 0.819762, 0.805026, 0.795062, 0.83125], '')</t>
  </si>
  <si>
    <t>[0, 27, 28, 30, 32, 33, 38, 50, 53, 56, 60, 240, 290, 291, 292, 293, 303, 304, 305, 306, 307, 308, 309, 310, 311, 312, 313, 317, 318, 319, 320, 321, 322, 323, 324, 325, 326, 335, 336, 370, 371, 372, 373, 374, 375, 376, 377, 378, 379, 380, 381, 382, 383, 384, 385, 386, 387, 388, 389, 390, 391, 392, 393, 394, 395, 396]</t>
  </si>
  <si>
    <t xml:space="preserve">F5RUW6|F5RUW6_9ENTR Efflux pump membrane transporter OS=Enterobacter hormaechei ATCC 49162 </t>
  </si>
  <si>
    <t>([0.030611, 0.032017, 0.020165, 0.016021, 0.011518, 0.012491, 0.009865, 0.008156, 0.007031, 0.007177, 0.006482, 0.006795, 0.006194, 0.006039, 0.006374, 0.008002, 0.008002, 0.005683, 0.00543, 0.003804, 0.005503, 0.006039, 0.006078, 0.008276, 0.007645, 0.012491, 0.015344, 0.015694, 0.021816, 0.048328, 0.081712, 0.11371, 0.086953, 0.090864, 0.048328, 0.086953, 0.085092, 0.15008, 0.142424, 0.17593, 0.26085, 0.194234, 0.288399, 0.288399, 0.278302, 0.377384, 0.271506, 0.271506, 0.387226, 0.4292, 0.321458, 0.291804, 0.335645, 0.342579, 0.247041, 0.370445, 0.380708, 0.4292, 0.377384, 0.494003, 0.458154, 0.36309, 0.418646, 0.408655, 0.359901, 0.321458, 0.225814, 0.257454, 0.25031, 0.229226, 0.236433, 0.308712, 0.324872, 0.318242, 0.394753, 0.486429, 0.461924, 0.380708, 0.377384, 0.328603, 0.321458, 0.232838, 0.328603, 0.203355, 0.216401, 0.301917, 0.342579, 0.436924, 0.505461, 0.468512, 0.486429, 0.380708, 0.349426, 0.335645, 0.264545, 0.268042, 0.200174, 0.200174, 0.284882, 0.275179, 0.278302, 0.281712, 0.284882, 0.247041, 0.311707, 0.321458, 0.239899, 0.167087, 0.194234, 0.182256, 0.239899, 0.161087, 0.25031, 0.291804, 0.291804, 0.36309, 0.291804, 0.36309, 0.291804, 0.30533, 0.30533, 0.394753, 0.387226, 0.476583, 0.51388, 0.461924, 0.349426, 0.398279, 0.414856, 0.31487, 0.308712, 0.222385, 0.206376, 0.21291, 0.209395, 0.216401, 0.216401, 0.284882, 0.247041, 0.311707, 0.295083, 0.318242, 0.335645, 0.25031, 0.25031, 0.268042, 0.278302, 0.284882, 0.321458, 0.356642, 0.433034, 0.398279, 0.461924, 0.575842, 0.525368, 0.433034, 0.418646, 0.42561, 0.4292, 0.465241, 0.461924, 0.387226, 0.366687, 0.366687, 0.384043, 0.390993, 0.295083, 0.281712, 0.346032, 0.346032, 0.377384, 0.284882, 0.291804, 0.26085, 0.25031, 0.194234, 0.196879, 0.170161, 0.179055, 0.209395, 0.219301, 0.219301, 0.206376, 0.219301, 0.216401, 0.18812, 0.18812, 0.185198, 0.281712, 0.318242, 0.25031, 0.264545, 0.278302, 0.219301, 0.264545, 0.229226, 0.225814, 0.30533, 0.30533, 0.295083, 0.271506, 0.225814, 0.236433, 0.25031, 0.209395, 0.170161, 0.26085, 0.264545, 0.264545, 0.26085, 0.219301, 0.291804, 0.311707, 0.414856, 0.436924, 0.418646, 0.447574, 0.553315, 0.56648, 0.509769, 0.517562, 0.468512, 0.497853, 0.401658, 0.377384, 0.374039, 0.41194, 0.414856, 0.414856, 0.41194, 0.418646, 0.418646, 0.384043, 0.359901, 0.339168, 0.30533, 0.30533, 0.30533, 0.209395, 0.132295, 0.127496, 0.116183, 0.092881, 0.100716, 0.170161, 0.264545, 0.291804, 0.281712, 0.284882, 0.203355, 0.291804, 0.196879, 0.203355, 0.247041, 0.164327, 0.122885, 0.203355, 0.139895, 0.155435, 0.15284, 0.222385, 0.30533, 0.324872, 0.41194, 0.301917, 0.30533, 0.21291, 0.15008, 0.125101, 0.118441, 0.090864, 0.094817, 0.155435, 0.15008, 0.164327, 0.194234, 0.225814, 0.225814, 0.206376, 0.18812, 0.17593, 0.17593, 0.10481, 0.073402, 0.069024, 0.122885, 0.088832, 0.15008, 0.182256, 0.132295, 0.142424, 0.25406, 0.196879, 0.206376, 0.170161, 0.074921, 0.100716, 0.078022, 0.090864, 0.086953, 0.086953, 0.155435, 0.120615, 0.216401, 0.288399, 0.161087, 0.081712, 0.125101, 0.11371, 0.137348, 0.134866, 0.122885, 0.060549, 0.046336, 0.023963, 0.038042, 0.03976, 0.041405, 0.058088, 0.054297, 0.120615, 0.056825, 0.034068, 0.046336, 0.020876, 0.017447, 0.019109, 0.040537, 0.038042, 0.023534, 0.015344, 0.026338, 0.028107, 0.030611, 0.030003, 0.066181, 0.040537, 0.037156, 0.018106, 0.010509, 0.007555, 0.004736, 0.005086, 0.005011, 0.004431, 0.004483, 0.003405, 0.003177, 0.002327, 0.002211, 0.00292, 0.002503, 0.002529, 0.002194, 0.003053, 0.0028, 0.001808, 0.002366, 0.003405, 0.003366, 0.00389, 0.003821, 0.006039, 0.006245, 0.006142, 0.005223, 0.00515, 0.006894, 0.011342, 0.009977, 0.008409, 0.006039, 0.006482, 0.005503, 0.004431, 0.002881, 0.003864, 0.003821, 0.003478, 0.002366, 0.003461, 0.00407, 0.003757, 0.00359, 0.003864, 0.003366, 0.004483, 0.00515, 0.003963, 0.002727, 0.00359, 0.002881, 0.003727, 0.003701, 0.003079, 0.003298, 0.005086, 0.00543, 0.006619, 0.004736, 0.005223, 0.003804, 0.002761, 0.004247, 0.004315, 0.003864, 0.006245, 0.006482, 0.005932, 0.006421, 0.007877, 0.010131, 0.020522, 0.020876, 0.020876, 0.048328, 0.10481, 0.094817, 0.100716, 0.100716, 0.196879, 0.295083, 0.384043, 0.476583, 0.387226, 0.370445, 0.472492, 0.328603, 0.328603, 0.418646, 0.436924, 0.374039, 0.26085, 0.229226, 0.132295, 0.182256, 0.111485, 0.05306, 0.025762, 0.021816, 0.021816, 0.013016, 0.007422, 0.005223, 0.005734, 0.005683, 0.004976, 0.003298, 0.003109, 0.003014, 0.003014, 0.003431, 0.004775, 0.006194, 0.00543, 0.005503, 0.004513, 0.00558, 0.007555, 0.007031, 0.007031, 0.005799, 0.007877, 0.008624, 0.009401, 0.008525, 0.009015, 0.008723, 0.012491, 0.014315, 0.014315, 0.009977, 0.007031, 0.005318, 0.004736, 0.00407, 0.004208, 0.004414, 0.004431, 0.004736, 0.006374, 0.004689, 0.005623, 0.004775, 0.006988, 0.00777, 0.005799, 0.006567, 0.009015, 0.007259, 0.011106, 0.011106, 0.017138, 0.030611, 0.05306, 0.069024, 0.142424, 0.232838, 0.332115, 0.321458, 0.173081, 0.111485, 0.18812, 0.15008, 0.094817, 0.096677, 0.137348, 0.17593, 0.088832, 0.078022, 0.144935, 0.134866, 0.139895, 0.142424, 0.142424, 0.076542, 0.079919, 0.074921, 0.071867, 0.043307, 0.043307, 0.102787, 0.116183, 0.064632, 0.125101, 0.222385, 0.216401, 0.209395, 0.268042, 0.281712, 0.17593, 0.106997, 0.060549, 0.029376, 0.016826, 0.010509, 0.010926, 0.008156, 0.006194, 0.006245, 0.006988, 0.006194, 0.004247, 0.004388, 0.004135, 0.003298, 0.003405, 0.002503, 0.002727, 0.002688, 0.003701, 0.003512, 0.003555, 0.005086, 0.007177, 0.01078, 0.018415, 0.034068, 0.055536, 0.055536, 0.025762, 0.020522, 0.024393, 0.038042, 0.054297, 0.120615, 0.106997, 0.127496, 0.170161, 0.144935, 0.122885, 0.127496, 0.239899, 0.352862, 0.324872, 0.321458, 0.31487, 0.301917, 0.219301, 0.144935, 0.216401, 0.356642, 0.40511, 0.414856, 0.472492, 0.408655, 0.284882, 0.291804, 0.264545, 0.298791, 0.318242, 0.349426, 0.352862, 0.356642, 0.26085, 0.278302, 0.271506, 0.18812, 0.10481, 0.132295, 0.142424, 0.147574, 0.132295, 0.086953, 0.085092, 0.038858, 0.060549, 0.120615, 0.18812, 0.185198, 0.196879, 0.191378, 0.200174, 0.194234, 0.11371, 0.142424, 0.066181, 0.042364, 0.066181, 0.078022, 0.090864, 0.15008, 0.079919, 0.078022, 0.170161, 0.170161, 0.31487, 0.349426, 0.31487, 0.335645, 0.349426, 0.332115, 0.247041, 0.26085, 0.225814, 0.229226, 0.268042, 0.380708, 0.454136, 0.42561, 0.483068, 0.494003, 0.486429, 0.476583, 0.476583, 0.468512, 0.380708, 0.335645, 0.352862, 0.356642, 0.301917, 0.219301, 0.139895, 0.179055, 0.092881, 0.120615, 0.125101, 0.147574, 0.125101, 0.076542, 0.060549, 0.085092, 0.050641, 0.049374, 0.096677, 0.081712, 0.079919, 0.129801, 0.074921, 0.073402, 0.045352, 0.060549, 0.055536, 0.06312, 0.078022, 0.147574, 0.139895, 0.209395, 0.111485, 0.129801, 0.200174, 0.284882, 0.26085, 0.257454, 0.264545, 0.268042, 0.268042, 0.264545, 0.275179, 0.387226, 0.295083, 0.295083, 0.284882, 0.380708, 0.394753, 0.352862, 0.339168, 0.342579, 0.377384, 0.472492, 0.390993, 0.30533, 0.222385, 0.229226, 0.247041, 0.243554, 0.268042, 0.308712, 0.308712, 0.216401, 0.222385, 0.31487, 0.42561, 0.458154, 0.450668, 0.42561, 0.454136, 0.374039, 0.384043, 0.268042, 0.271506, 0.36309, 0.465241, 0.534167, 0.5017, 0.59508, 0.557691, 0.436924, 0.422041, 0.356642, 0.440853, 0.335645, 0.321458, 0.332115, 0.216401, 0.216401, 0.31487, 0.324872, 0.332115, 0.318242, 0.374039, 0.328603, 0.219301, 0.203355, 0.206376, 0.232838, 0.142424, 0.116183, 0.18812, 0.200174, 0.167087, 0.10481, 0.179055, 0.182256, 0.170161, 0.247041, 0.17593, 0.167087, 0.155435, 0.173081, 0.109221, 0.090864, 0.083462, 0.147574, 0.161087, 0.139895, 0.15008, 0.15008, 0.206376, 0.158265, 0.092881, 0.194234, 0.288399, 0.288399, 0.203355, 0.21291, 0.225814, 0.191378, 0.122885, 0.086953, 0.125101, 0.191378, 0.247041, 0.298791, 0.298791, 0.288399, 0.271506, 0.191378, 0.30533, 0.196879, 0.236433, 0.281712, 0.15008, 0.137348, 0.132295, 0.200174, 0.18812, 0.100716, 0.191378, 0.185198, 0.243554, 0.239899, 0.271506, 0.271506, 0.173081, 0.194234, 0.185198, 0.142424, 0.206376, 0.182256, 0.200174, 0.225814, 0.257454, 0.311707, 0.335645, 0.229226, 0.15284, 0.15008, 0.257454, 0.196879, 0.25406, 0.284882, 0.284882, 0.257454, 0.25406, 0.349426, 0.321458, 0.346032, 0.40511, 0.339168, 0.349426, 0.346032, 0.26085, 0.288399, 0.36309, 0.247041, 0.30533, 0.390993, 0.390993, 0.284882, 0.349426, 0.346032, 0.31487, 0.219301, 0.216401, 0.132295, 0.137348, 0.073402, 0.067594, 0.085092, 0.085092, 0.076542, 0.073402, 0.109221, 0.109221, 0.096677, 0.096677, 0.120615, 0.120615, 0.129801, 0.219301, 0.161087, 0.222385, 0.18812, 0.196879, 0.116183, 0.164327, 0.085092, 0.155435, 0.086953, 0.046336, 0.040537, 0.025762, 0.023087, 0.013265, 0.009294, 0.006619, 0.008002, 0.007031, 0.005249, 0.003727, 0.003864, 0.004358, 0.00283, 0.003246, 0.003079, 0.004483, 0.003478, 0.004611, 0.003727, 0.004208, 0.004315, 0.004247, 0.004247, 0.006619, 0.006567, 0.008002, 0.008624, 0.006894, 0.00777, 0.009401, 0.009865, 0.006567, 0.005872, 0.007177, 0.007495, 0.007091, 0.006567, 0.009865, 0.007031, 0.009483, 0.012491, 0.022667, 0.021381, 0.017797, 0.008624, 0.013265, 0.009187, 0.012491, 0.012491, 0.008525, 0.010221, 0.017138, 0.015344, 0.018787, 0.013613, 0.012491, 0.018787, 0.018415, 0.020165, 0.027463, 0.014075, 0.008804, 0.005872, 0.005872, 0.009096, 0.009015, 0.007555, 0.010221, 0.010926, 0.010926, 0.013821, 0.014586, 0.013821, 0.029376, 0.029376, 0.058088, 0.058088, 0.03976, 0.020522, 0.021381, 0.021381, 0.046336, 0.044297, 0.102787, 0.127496, 0.066181, 0.147574, 0.137348, 0.139895, 0.069024, 0.132295, 0.200174, 0.096677, 0.048328, 0.029376, 0.032677, 0.032017, 0.017447, 0.023963, 0.021381, 0.01078, 0.008723, 0.008276, 0.008895, 0.006988, 0.009015, 0.008624, 0.006482, 0.00543, 0.005378, 0.007422, 0.007259, 0.005872, 0.008525, 0.013016, 0.017138, 0.013016, 0.013613, 0.026338, 0.026338, 0.037156, 0.074921, 0.147574, 0.147574, 0.147574, 0.15284, 0.127496, 0.209395, 0.243554, 0.275179, 0.288399, 0.25031, 0.264545, 0.225814, 0.142424, 0.118441, 0.064632, 0.038858, 0.018106, 0.011342, 0.016528, 0.016826, 0.00962, 0.006194, 0.004899, 0.004976, 0.004577, 0.004646, 0.004775, 0.005623, 0.004921, 0.004775, 0.005503, 0.005378, 0.007091, 0.010509, 0.013265, 0.014586, 0.032017, 0.071867, 0.125101, 0.109221, 0.167087, 0.209395, 0.349426, 0.433034, 0.529623, 0.622677, 0.604312, 0.58069, 0.557691, 0.754692, 0.750527, 0.73685, 0.728858, 0.690604, 0.632174], '')</t>
  </si>
  <si>
    <t>[88, 124, 153, 154, 217, 218, 219, 220, 723, 724, 725, 726, 1037, 1038, 1039, 1040, 1041, 1042, 1043, 1044, 1045, 1046, 1047]</t>
  </si>
  <si>
    <t xml:space="preserve">F5RUX2|F5RUX2_9ENTR 50S ribosomal protein L31 type B OS=Enterobacter hormaechei ATCC 49162 </t>
  </si>
  <si>
    <t>([0.557691, 0.480142, 0.42561, 0.30533, 0.339168, 0.366687, 0.390993, 0.408655, 0.401658, 0.436924, 0.461924, 0.418646, 0.332115, 0.298791, 0.232838, 0.298791, 0.295083, 0.268042, 0.203355, 0.275179, 0.268042, 0.268042, 0.324872, 0.387226, 0.414856, 0.42561, 0.356642, 0.366687, 0.370445, 0.40511, 0.390993, 0.301917, 0.40511, 0.42561, 0.384043, 0.433034, 0.36309, 0.366687, 0.31487, 0.377384, 0.380708, 0.374039, 0.366687, 0.359901, 0.374039, 0.346032, 0.257454, 0.324872, 0.31487, 0.30533, 0.311707, 0.30533, 0.384043, 0.25406, 0.328603, 0.377384, 0.380708, 0.447574, 0.447574, 0.476583, 0.454136, 0.465241, 0.370445, 0.380708, 0.370445, 0.349426, 0.346032, 0.422041, 0.42561, 0.328603, 0.275179, 0.257454, 0.236433, 0.229226, 0.332115, 0.339168, 0.318242, 0.295083, 0.268042, 0.243554, 0.243554, 0.243554, 0.196879, 0.311707, 0.264545, 0.236433], '')</t>
  </si>
  <si>
    <t xml:space="preserve">F5RUX3|F5RUX3_9ENTR cyclic-guanylate-specific phosphodiesterase OS=Enterobacter hormaechei ATCC 49162 </t>
  </si>
  <si>
    <t>([0.086953, 0.125101, 0.083462, 0.049374, 0.030611, 0.016826, 0.022306, 0.018787, 0.014586, 0.013265, 0.019401, 0.016826, 0.011518, 0.008075, 0.008075, 0.006078, 0.005872, 0.005683, 0.004921, 0.006533, 0.008409, 0.008409, 0.007422, 0.009977, 0.015694, 0.026338, 0.027463, 0.019109, 0.030611, 0.043307, 0.038858, 0.034068, 0.030003, 0.023963, 0.034068, 0.034068, 0.06184, 0.079919, 0.079919, 0.06312, 0.064632, 0.067594, 0.069024, 0.085092, 0.050641, 0.030611, 0.030003, 0.066181, 0.081712, 0.078022, 0.098513, 0.134866, 0.074921, 0.134866, 0.232838, 0.219301, 0.229226, 0.236433, 0.185198, 0.278302, 0.311707, 0.335645, 0.359901, 0.278302, 0.275179, 0.370445, 0.349426, 0.349426, 0.247041, 0.284882, 0.298791, 0.243554, 0.281712, 0.374039, 0.295083, 0.264545, 0.191378, 0.182256, 0.094817, 0.18812, 0.102787, 0.071867, 0.064632, 0.060549, 0.06184, 0.047319, 0.021816, 0.021816, 0.023963, 0.042364, 0.043307, 0.03976, 0.06312, 0.035586, 0.022667, 0.034884, 0.042364, 0.05306, 0.059222, 0.127496, 0.122885, 0.203355, 0.311707, 0.30533, 0.25406, 0.328603, 0.284882, 0.41194, 0.541878, 0.553315, 0.505461, 0.5017, 0.40511, 0.384043, 0.476583, 0.575842, 0.58069, 0.472492, 0.58069, 0.521092, 0.394753, 0.311707, 0.318242, 0.301917, 0.311707, 0.356642, 0.366687, 0.366687, 0.342579, 0.225814, 0.196879, 0.243554, 0.15284, 0.191378, 0.134866, 0.090864, 0.064632, 0.064632, 0.116183, 0.116183, 0.134866, 0.142424, 0.139895, 0.092881, 0.0704, 0.035586, 0.035586, 0.038858, 0.054297, 0.051831, 0.051831, 0.033407, 0.035586, 0.042364, 0.035586, 0.06312, 0.043307, 0.059222, 0.06312, 0.032677, 0.031287, 0.023534, 0.048328, 0.067594, 0.083462, 0.060549, 0.069024, 0.06312, 0.05306, 0.064632, 0.069024, 0.116183, 0.170161, 0.090864, 0.066181, 0.083462, 0.069024, 0.139895, 0.15008, 0.158265, 0.278302, 0.295083, 0.370445, 0.352862, 0.288399, 0.225814, 0.328603, 0.40511, 0.328603, 0.328603, 0.346032, 0.342579, 0.356642, 0.370445, 0.366687, 0.490133, 0.529623, 0.42561, 0.444081, 0.321458, 0.311707, 0.288399, 0.271506, 0.196879, 0.118441, 0.118441, 0.100716, 0.098513, 0.11371, 0.111485, 0.132295, 0.137348, 0.073402, 0.069024, 0.028695, 0.058088, 0.035586, 0.019401, 0.027463, 0.013821, 0.020165, 0.018415, 0.011106, 0.011342, 0.016528, 0.017138, 0.024393, 0.059222, 0.056825, 0.023534, 0.036378, 0.032677, 0.031287, 0.031287, 0.017138, 0.019109, 0.010509, 0.009728, 0.018415, 0.018106, 0.036378, 0.023534, 0.013821, 0.013437, 0.013265, 0.008002, 0.008723, 0.008895, 0.007315, 0.005503, 0.005734, 0.004577, 0.003366, 0.003276, 0.003246, 0.003341, 0.004431, 0.006142, 0.006194, 0.004315, 0.004689, 0.005086, 0.006988, 0.009728, 0.015694, 0.010131, 0.009977, 0.015078, 0.015344, 0.01078, 0.019109, 0.038858, 0.06184, 0.125101, 0.067594, 0.139895, 0.155435, 0.155435, 0.088832, 0.161087, 0.278302, 0.179055, 0.100716, 0.085092, 0.046336, 0.032017, 0.056825, 0.109221, 0.100716, 0.066181, 0.078022, 0.073402, 0.054297, 0.06184, 0.044297, 0.046336, 0.031287, 0.049374, 0.024393, 0.054297, 0.054297, 0.054297, 0.11371, 0.17593, 0.21291, 0.328603, 0.288399, 0.288399, 0.31487, 0.328603, 0.328603, 0.284882, 0.203355, 0.264545, 0.15008, 0.15008, 0.257454, 0.308712, 0.324872, 0.444081, 0.318242, 0.206376, 0.179055, 0.17593, 0.100716, 0.098513, 0.096677, 0.096677, 0.06184, 0.030611, 0.030611, 0.066181, 0.086953, 0.066181, 0.06184, 0.125101, 0.085092, 0.078022, 0.059222, 0.026892, 0.015694, 0.026338, 0.054297, 0.055536, 0.06312, 0.129801, 0.096677, 0.090864, 0.088832, 0.137348, 0.142424, 0.142424, 0.073402, 0.098513, 0.219301, 0.200174, 0.200174, 0.206376, 0.21291, 0.243554, 0.387226, 0.509769, 0.41194, 0.436924, 0.433034, 0.311707, 0.206376, 0.243554, 0.25406, 0.268042, 0.18812, 0.271506, 0.25031, 0.232838, 0.288399, 0.18812, 0.18812, 0.203355, 0.284882, 0.288399, 0.196879, 0.147574, 0.078022, 0.15008, 0.074921, 0.079919, 0.15008, 0.225814, 0.229226, 0.122885, 0.167087, 0.26085, 0.278302, 0.25406, 0.291804, 0.264545, 0.268042, 0.298791, 0.239899, 0.158265, 0.127496, 0.182256, 0.111485, 0.173081, 0.15008, 0.200174, 0.196879, 0.17593, 0.155435, 0.086953, 0.098513, 0.064632, 0.064632, 0.058088, 0.032017, 0.051831, 0.054297, 0.085092, 0.037156, 0.044297, 0.078022, 0.05306, 0.06184, 0.071867, 0.041405, 0.045352, 0.060549, 0.032677, 0.036378, 0.027463, 0.055536, 0.106997, 0.109221, 0.098513, 0.050641, 0.11371, 0.111485, 0.10481, 0.049374, 0.060549, 0.066181, 0.056825, 0.058088, 0.066181, 0.066181, 0.11371, 0.10481, 0.06184, 0.11371, 0.125101, 0.179055, 0.100716, 0.05306, 0.106997, 0.083462, 0.122885, 0.111485, 0.109221, 0.06312, 0.125101, 0.109221, 0.085092, 0.074921, 0.085092, 0.060549, 0.125101, 0.127496, 0.073402, 0.125101, 0.125101, 0.118441, 0.118441, 0.203355, 0.203355, 0.206376, 0.15284, 0.109221, 0.109221, 0.109221, 0.17593, 0.179055, 0.196879, 0.239899, 0.191378, 0.26085, 0.30533, 0.284882, 0.182256, 0.179055, 0.081712, 0.078022, 0.067594, 0.054297, 0.026338, 0.058088, 0.058088, 0.090864, 0.161087, 0.081712, 0.046336, 0.026338, 0.014586, 0.017797, 0.016528, 0.027463, 0.030003, 0.016257, 0.018415, 0.032017, 0.058088, 0.067594, 0.0704, 0.058088, 0.056825, 0.088832, 0.054297, 0.033407, 0.032017, 0.020522, 0.043307, 0.078022, 0.147574], '')</t>
  </si>
  <si>
    <t>[108, 109, 110, 111, 115, 116, 118, 119, 196, 361]</t>
  </si>
  <si>
    <t xml:space="preserve">F5RUX5|F5RUX5_9ENTR Nickel/cobalt efflux system OS=Enterobacter hormaechei ATCC 49162 </t>
  </si>
  <si>
    <t>([0.147574, 0.047319, 0.064632, 0.083462, 0.040537, 0.022667, 0.033407, 0.048328, 0.064632, 0.086953, 0.083462, 0.06312, 0.073402, 0.034068, 0.020522, 0.020522, 0.017138, 0.030003, 0.017797, 0.014315, 0.008804, 0.008624, 0.013265, 0.008895, 0.009015, 0.014783, 0.015694, 0.016826, 0.018415, 0.018787, 0.017138, 0.020522, 0.040537, 0.083462, 0.129801, 0.147574, 0.111485, 0.100716, 0.056825, 0.059222, 0.074921, 0.122885, 0.067594, 0.081712, 0.15284, 0.161087, 0.092881, 0.170161, 0.167087, 0.127496, 0.085092, 0.049374, 0.028107, 0.027463, 0.016021, 0.019109, 0.022667, 0.026892, 0.018106, 0.037156, 0.067594, 0.10481, 0.10481, 0.125101, 0.086953, 0.041405, 0.023534, 0.024826, 0.020876, 0.014783, 0.014783, 0.021816, 0.021816, 0.020165, 0.010672, 0.017447, 0.019401, 0.023087, 0.012491, 0.021381, 0.019109, 0.018787, 0.018787, 0.020876, 0.034068, 0.06184, 0.06312, 0.050641, 0.096677, 0.060549, 0.045352, 0.050641, 0.050641, 0.059222, 0.064632, 0.074921, 0.046336, 0.047319, 0.024826, 0.042364, 0.022306, 0.014315, 0.011518, 0.009977, 0.006988, 0.006567, 0.006142, 0.006142, 0.009187, 0.009294, 0.013821, 0.023963, 0.029376, 0.028695, 0.043307, 0.079919, 0.137348, 0.196879, 0.196879, 0.295083, 0.318242, 0.418646, 0.534167, 0.59014, 0.63748, 0.779859, 0.741537, 0.73685, 0.859585, 0.859585, 0.84206, 0.849326, 0.83125, 0.795062, 0.823549, 0.707965, 0.608892, 0.632174, 0.657645, 0.675549, 0.529623, 0.545602, 0.553315, 0.517562, 0.517562, 0.525368, 0.525368, 0.525368, 0.521092, 0.486429, 0.5017, 0.5017, 0.394753, 0.414856, 0.422041, 0.394753, 0.366687, 0.450668, 0.433034, 0.418646, 0.418646, 0.454136, 0.444081, 0.444081, 0.476583, 0.494003, 0.380708, 0.349426, 0.278302, 0.164327, 0.194234, 0.10481, 0.10481, 0.182256, 0.173081, 0.102787, 0.056825, 0.142424, 0.088832, 0.10481, 0.086953, 0.073402, 0.06312, 0.06312, 0.038858, 0.020876, 0.011518, 0.011518, 0.009483, 0.009483, 0.018106, 0.01078, 0.018787, 0.018787, 0.010131, 0.009015, 0.009015, 0.013613, 0.010372, 0.015078, 0.008895, 0.00777, 0.00543, 0.007259, 0.004976, 0.006142, 0.006245, 0.008804, 0.009015, 0.010672, 0.010926, 0.010372, 0.010672, 0.008075, 0.007177, 0.010926, 0.012727, 0.017797, 0.010672, 0.010509, 0.009187, 0.009096, 0.011518, 0.016528, 0.017138, 0.034884, 0.027463, 0.03976, 0.03976, 0.074921, 0.047319, 0.10481, 0.100716, 0.083462, 0.120615, 0.11371, 0.05306, 0.050641, 0.064632, 0.118441, 0.111485, 0.158265, 0.158265, 0.086953, 0.111485, 0.081712, 0.060549, 0.038042, 0.023963, 0.018415, 0.010221, 0.010672, 0.009401, 0.006482, 0.006533, 0.005683, 0.006374, 0.006482, 0.006533, 0.006374, 0.004736, 0.005249, 0.004689, 0.004414, 0.004315, 0.004315, 0.00407, 0.003804, 0.004431, 0.005249, 0.004921, 0.006142, 0.007031, 0.005503, 0.007315, 0.011669], '')</t>
  </si>
  <si>
    <t>[122, 123, 124, 125, 126, 127, 128, 129, 130, 131, 132, 133, 134, 135, 136, 137, 138, 139, 140, 141, 142, 143, 144, 145, 146, 147, 148, 150, 151]</t>
  </si>
  <si>
    <t xml:space="preserve">F5RUY5|F5RUY5_9ENTR Ammonium transporter OS=Enterobacter hormaechei ATCC 49162 </t>
  </si>
  <si>
    <t>([0.01078, 0.009187, 0.013265, 0.020165, 0.018787, 0.011903, 0.014783, 0.019109, 0.013016, 0.012727, 0.00962, 0.008409, 0.016257, 0.016257, 0.017447, 0.011342, 0.008624, 0.009187, 0.007555, 0.013821, 0.013821, 0.009096, 0.009728, 0.010131, 0.009865, 0.009865, 0.017797, 0.0198, 0.015344, 0.013265, 0.011903, 0.014586, 0.013613, 0.008804, 0.009294, 0.011669, 0.009187, 0.008723, 0.007091, 0.005503, 0.004135, 0.004899, 0.004483, 0.005734, 0.005318, 0.003757, 0.003757, 0.002555, 0.00155, 0.001232, 0.001855, 0.002336, 0.001967, 0.001936, 0.002529, 0.002435, 0.00283, 0.004161, 0.00407, 0.003963, 0.005932, 0.005872, 0.003963, 0.005872, 0.005503, 0.004315, 0.00515, 0.004577, 0.006619, 0.006533, 0.008409, 0.005932, 0.004577, 0.005223, 0.005799, 0.003997, 0.003079, 0.002336, 0.001623, 0.001434, 0.002117, 0.001391, 0.001709, 0.001709, 0.001417, 0.000799, 0.001155, 0.001499, 0.002014, 0.002035, 0.002688, 0.002057, 0.001855, 0.002482, 0.003246, 0.003246, 0.004646, 0.004689, 0.005249, 0.005623, 0.005799, 0.005992, 0.009483, 0.006421, 0.010372, 0.008156, 0.015694, 0.012491, 0.007877, 0.006421, 0.006039, 0.006988, 0.006894, 0.007259, 0.007645, 0.004976, 0.004577, 0.004388, 0.004483, 0.004513, 0.003671, 0.005249, 0.005086, 0.004835, 0.004611, 0.003671, 0.004208, 0.002761, 0.003431, 0.003405, 0.00407, 0.00292, 0.002057, 0.00243, 0.003461, 0.00283, 0.00292, 0.00359, 0.00389, 0.005223, 0.004247, 0.006619, 0.004315, 0.004315, 0.003757, 0.004414, 0.003671, 0.003246, 0.003053, 0.002276, 0.002327, 0.001692, 0.001808, 0.001872, 0.002606, 0.001808, 0.002194, 0.002138, 0.001675, 0.001687, 0.001112, 0.001408, 0.001374, 0.001692, 0.001335, 0.001142, 0.001481, 0.002194, 0.003079, 0.003298, 0.003053, 0.003405, 0.004315, 0.005623, 0.008002, 0.006567, 0.006567, 0.007031, 0.006619, 0.008525, 0.007555, 0.011669, 0.015694, 0.010672, 0.009977, 0.015078, 0.013613, 0.015078, 0.01204, 0.010131, 0.011518, 0.016528, 0.020876, 0.01227, 0.009015, 0.008895, 0.008895, 0.008723, 0.005872, 0.006245, 0.007177, 0.007259, 0.007495, 0.00558, 0.007091, 0.006078, 0.006039, 0.008804, 0.009187, 0.009187, 0.006701, 0.009096, 0.012491, 0.012491, 0.024393, 0.020165, 0.024393, 0.022667, 0.027463, 0.023963, 0.05306, 0.05306, 0.056825, 0.03976, 0.032677, 0.017797, 0.019401, 0.010372, 0.010131, 0.006988, 0.005378, 0.008156, 0.005318, 0.004976, 0.004414, 0.004247, 0.005932, 0.004646, 0.00558, 0.006245, 0.008409, 0.008409, 0.009294, 0.006142, 0.006142, 0.007645, 0.00777, 0.009977, 0.010221, 0.00777, 0.010672, 0.022306, 0.014783, 0.0198, 0.014586, 0.0198, 0.016021, 0.016021, 0.016021, 0.009865, 0.008002, 0.009294, 0.007031, 0.005086, 0.004921, 0.005623, 0.007031, 0.008002, 0.008002, 0.009483, 0.014075, 0.013265, 0.012491, 0.022667, 0.036378, 0.025316, 0.013613, 0.016528, 0.013613, 0.010926, 0.018787, 0.033407, 0.025762, 0.020876, 0.025316, 0.054297, 0.028107, 0.015344, 0.022306, 0.015344, 0.025316, 0.028695, 0.023087, 0.014586, 0.01204, 0.00777, 0.008525, 0.012491, 0.009096, 0.010509, 0.015694, 0.012727, 0.008624, 0.006988, 0.007031, 0.008075, 0.005872, 0.006374, 0.007177, 0.007177, 0.007422, 0.006245, 0.005683, 0.004736, 0.004899, 0.004921, 0.005503, 0.007315, 0.006533, 0.006142, 0.006194, 0.006374, 0.005799, 0.005872, 0.008156, 0.009096, 0.009728, 0.017447, 0.033407, 0.025762, 0.029376, 0.035586, 0.022667, 0.022306, 0.025762, 0.042364, 0.042364, 0.043307, 0.023534, 0.030003, 0.029376, 0.016528, 0.016257, 0.015344, 0.015344, 0.011669, 0.018415, 0.016528, 0.009483, 0.005872, 0.006619, 0.005623, 0.007091, 0.01078, 0.007645, 0.009865, 0.00962, 0.007495, 0.00962, 0.009015, 0.008002, 0.013265, 0.022306, 0.015078, 0.025762, 0.037156, 0.038042, 0.035586, 0.038042, 0.045352, 0.05306, 0.042364, 0.056825, 0.029376, 0.034884, 0.066181, 0.035586, 0.028107, 0.024393, 0.026338, 0.032017, 0.025316, 0.014783, 0.015344, 0.022667, 0.014075, 0.01227, 0.012727, 0.008075, 0.005799, 0.007177, 0.006988, 0.008895, 0.006374, 0.007555, 0.007315, 0.006374, 0.009294, 0.008075, 0.011669, 0.00777, 0.010221, 0.010131, 0.017138, 0.019401, 0.023087, 0.037156, 0.071867, 0.092881, 0.196879, 0.295083, 0.206376, 0.321458, 0.25031, 0.359901, 0.401658, 0.387226, 0.433034, 0.447574, 0.545602, 0.509769, 0.51388, 0.521092, 0.570702, 0.521092, 0.483068, 0.440853, 0.418646, 0.370445, 0.342579, 0.281712, 0.257454, 0.384043, 0.324872], '')</t>
  </si>
  <si>
    <t>[419, 420, 421, 422, 423, 424]</t>
  </si>
  <si>
    <t xml:space="preserve">F5RUY6|F5RUY6_9ENTR Nitrogen regulatory protein P-II OS=Enterobacter hormaechei ATCC 49162 </t>
  </si>
  <si>
    <t>([0.013821, 0.020165, 0.013821, 0.022667, 0.034884, 0.026338, 0.037156, 0.055536, 0.056825, 0.03976, 0.051831, 0.066181, 0.055536, 0.096677, 0.086953, 0.085092, 0.129801, 0.118441, 0.196879, 0.139895, 0.120615, 0.222385, 0.161087, 0.236433, 0.222385, 0.120615, 0.179055, 0.17593, 0.167087, 0.191378, 0.275179, 0.284882, 0.247041, 0.298791, 0.209395, 0.219301, 0.21291, 0.21291, 0.268042, 0.278302, 0.264545, 0.26085, 0.17593, 0.257454, 0.164327, 0.102787, 0.216401, 0.21291, 0.147574, 0.139895, 0.083462, 0.090864, 0.054297, 0.054297, 0.027463, 0.03976, 0.071867, 0.076542, 0.079919, 0.056825, 0.055536, 0.102787, 0.066181, 0.058088, 0.056825, 0.071867, 0.078022, 0.06312, 0.06312, 0.081712, 0.0704, 0.074921, 0.073402, 0.11371, 0.129801, 0.129801, 0.15284, 0.15284, 0.142424, 0.134866, 0.132295, 0.066181, 0.038042, 0.048328, 0.094817, 0.050641, 0.083462, 0.127496, 0.083462, 0.048328, 0.060549, 0.040537, 0.069024, 0.069024, 0.069024, 0.078022, 0.137348, 0.144935, 0.147574, 0.127496, 0.109221, 0.116183, 0.17593, 0.222385, 0.232838, 0.18812, 0.268042, 0.229226, 0.194234, 0.268042, 0.390993, 0.359901], '')</t>
  </si>
  <si>
    <t xml:space="preserve">F5RUZ1|F5RUZ1_9ENTR HMP-PP phosphatase OS=Enterobacter hormaechei ATCC 49162 </t>
  </si>
  <si>
    <t>([0.144935, 0.196879, 0.125101, 0.079919, 0.081712, 0.142424, 0.17593, 0.203355, 0.222385, 0.167087, 0.196879, 0.247041, 0.284882, 0.295083, 0.291804, 0.332115, 0.36309, 0.390993, 0.384043, 0.414856, 0.324872, 0.318242, 0.335645, 0.414856, 0.521092, 0.483068, 0.450668, 0.356642, 0.36309, 0.25406, 0.311707, 0.311707, 0.295083, 0.278302, 0.271506, 0.291804, 0.191378, 0.200174, 0.243554, 0.243554, 0.243554, 0.243554, 0.167087, 0.15284, 0.158265, 0.071867, 0.106997, 0.060549, 0.11371, 0.092881, 0.094817, 0.066181, 0.034884, 0.035586, 0.036378, 0.03976, 0.060549, 0.106997, 0.094817, 0.069024, 0.069024, 0.0704, 0.078022, 0.129801, 0.129801, 0.127496, 0.167087, 0.106997, 0.167087, 0.15008, 0.185198, 0.298791, 0.295083, 0.398279, 0.4292, 0.444081, 0.36309, 0.332115, 0.332115, 0.247041, 0.275179, 0.191378, 0.191378, 0.25031, 0.247041, 0.147574, 0.147574, 0.209395, 0.30533, 0.278302, 0.281712, 0.203355, 0.200174, 0.219301, 0.116183, 0.100716, 0.092881, 0.147574, 0.170161, 0.090864, 0.078022, 0.116183, 0.182256, 0.182256, 0.200174, 0.129801, 0.26085, 0.26085, 0.17593, 0.10481, 0.120615, 0.10481, 0.147574, 0.10481, 0.088832, 0.167087, 0.155435, 0.076542, 0.069024, 0.038042, 0.081712, 0.098513, 0.055536, 0.058088, 0.033407, 0.029376, 0.050641, 0.022667, 0.026892, 0.037156, 0.06312, 0.064632, 0.050641, 0.05306, 0.079919, 0.076542, 0.042364, 0.020522, 0.022667, 0.022306, 0.041405, 0.038042, 0.069024, 0.125101, 0.071867, 0.064632, 0.064632, 0.036378, 0.067594, 0.029376, 0.03976, 0.023534, 0.024826, 0.042364, 0.034068, 0.020522, 0.036378, 0.071867, 0.142424, 0.206376, 0.203355, 0.127496, 0.132295, 0.06184, 0.058088, 0.083462, 0.106997, 0.11371, 0.100716, 0.059222, 0.120615, 0.074921, 0.076542, 0.086953, 0.050641, 0.060549, 0.05306, 0.056825, 0.054297, 0.054297, 0.06312, 0.054297, 0.054297, 0.043307, 0.06184, 0.036378, 0.042364, 0.069024, 0.06312, 0.071867, 0.118441, 0.06184, 0.094817, 0.122885, 0.111485, 0.164327, 0.086953, 0.129801, 0.100716, 0.047319, 0.047319, 0.050641, 0.049374, 0.066181, 0.085092, 0.129801, 0.196879, 0.216401, 0.170161, 0.109221, 0.173081, 0.173081, 0.191378, 0.182256, 0.222385, 0.206376, 0.129801, 0.147574, 0.15008, 0.173081, 0.298791, 0.268042, 0.222385, 0.284882, 0.339168, 0.25031, 0.158265, 0.137348, 0.10481, 0.081712, 0.158265, 0.158265, 0.100716, 0.170161, 0.125101, 0.071867, 0.0704, 0.116183, 0.098513, 0.122885, 0.132295, 0.142424, 0.142424, 0.125101, 0.102787, 0.094817, 0.078022, 0.081712, 0.102787, 0.122885, 0.111485, 0.056825, 0.06312, 0.106997, 0.094817, 0.142424, 0.15008, 0.179055, 0.102787, 0.191378, 0.216401, 0.232838, 0.185198, 0.191378, 0.232838, 0.206376, 0.17593, 0.291804, 0.384043, 0.342579, 0.30533, 0.458154], '')</t>
  </si>
  <si>
    <t>[24]</t>
  </si>
  <si>
    <t xml:space="preserve">F5RUZ9|F5RUZ9_9ENTR ATP-dependent Clp protease ATP-binding subunit ClpX OS=Enterobacter hormaechei ATCC 49162 </t>
  </si>
  <si>
    <t>([0.759478, 0.604312, 0.486429, 0.398279, 0.271506, 0.301917, 0.206376, 0.127496, 0.15008, 0.173081, 0.196879, 0.229226, 0.232838, 0.236433, 0.18812, 0.18812, 0.18812, 0.127496, 0.083462, 0.071867, 0.071867, 0.085092, 0.127496, 0.137348, 0.132295, 0.15284, 0.085092, 0.15284, 0.264545, 0.170161, 0.125101, 0.129801, 0.079919, 0.041405, 0.041405, 0.06184, 0.036378, 0.022667, 0.035586, 0.06312, 0.081712, 0.049374, 0.040537, 0.045352, 0.044297, 0.060549, 0.118441, 0.203355, 0.196879, 0.203355, 0.30533, 0.36309, 0.328603, 0.328603, 0.461924, 0.454136, 0.480142, 0.575842, 0.707965, 0.59014, 0.570702, 0.557691, 0.671169, 0.570702, 0.562014, 0.653063, 0.585406, 0.483068, 0.398279, 0.390993, 0.384043, 0.394753, 0.401658, 0.401658, 0.468512, 0.433034, 0.366687, 0.26085, 0.225814, 0.161087, 0.206376, 0.155435, 0.100716, 0.10481, 0.164327, 0.10481, 0.096677, 0.147574, 0.134866, 0.200174, 0.21291, 0.203355, 0.200174, 0.196879, 0.225814, 0.239899, 0.243554, 0.243554, 0.332115, 0.284882, 0.342579, 0.366687, 0.42561, 0.517562, 0.418646, 0.339168, 0.335645, 0.264545, 0.26085, 0.366687, 0.370445, 0.359901, 0.36309, 0.352862, 0.342579, 0.349426, 0.264545, 0.191378, 0.222385, 0.222385, 0.30533, 0.236433, 0.216401, 0.216401, 0.142424, 0.147574, 0.225814, 0.239899, 0.356642, 0.264545, 0.236433, 0.206376, 0.18812, 0.196879, 0.17593, 0.18812, 0.18812, 0.18812, 0.264545, 0.308712, 0.268042, 0.26085, 0.26085, 0.219301, 0.222385, 0.311707, 0.398279, 0.318242, 0.398279, 0.377384, 0.387226, 0.295083, 0.324872, 0.346032, 0.257454, 0.206376, 0.206376, 0.196879, 0.203355, 0.206376, 0.129801, 0.158265, 0.111485, 0.173081, 0.222385, 0.194234, 0.185198, 0.179055, 0.236433, 0.15008, 0.098513, 0.102787, 0.10481, 0.106997, 0.120615, 0.116183, 0.185198, 0.173081, 0.11371, 0.167087, 0.158265, 0.222385, 0.21291, 0.291804, 0.298791, 0.339168, 0.374039, 0.284882, 0.284882, 0.288399, 0.387226, 0.384043, 0.461924, 0.553315, 0.562014, 0.545602, 0.56648, 0.557691, 0.575842, 0.653063, 0.541878, 0.450668, 0.447574, 0.36309, 0.264545, 0.271506, 0.232838, 0.236433, 0.25406, 0.222385, 0.194234, 0.127496, 0.21291, 0.25031, 0.25406, 0.236433, 0.236433, 0.301917, 0.284882, 0.288399, 0.352862, 0.440853, 0.538167, 0.56648, 0.549308, 0.557691, 0.545602, 0.468512, 0.480142, 0.562014, 0.59917, 0.626927, 0.59917, 0.465241, 0.328603, 0.236433, 0.173081, 0.173081, 0.17593, 0.158265, 0.086953, 0.058088, 0.056825, 0.032017, 0.031287, 0.056825, 0.059222, 0.032677, 0.049374, 0.047319, 0.046336, 0.029376, 0.034068, 0.060549, 0.098513, 0.167087, 0.25031, 0.232838, 0.232838, 0.144935, 0.170161, 0.236433, 0.271506, 0.203355, 0.278302, 0.232838, 0.247041, 0.318242, 0.42561, 0.418646, 0.447574, 0.461924, 0.562014, 0.545602, 0.545602, 0.458154, 0.374039, 0.346032, 0.440853, 0.370445, 0.490133, 0.534167, 0.59508, 0.604312, 0.59014, 0.490133, 0.51388, 0.394753, 0.398279, 0.298791, 0.21291, 0.21291, 0.219301, 0.120615, 0.069024, 0.066181, 0.106997, 0.10481, 0.15008, 0.094817, 0.092881, 0.069024, 0.058088, 0.030003, 0.029376, 0.055536, 0.058088, 0.060549, 0.125101, 0.137348, 0.179055, 0.18812, 0.096677, 0.090864, 0.100716, 0.106997, 0.102787, 0.116183, 0.21291, 0.173081, 0.25031, 0.291804, 0.239899, 0.239899, 0.31487, 0.308712, 0.206376, 0.295083, 0.264545, 0.170161, 0.086953, 0.111485, 0.106997, 0.18812, 0.182256, 0.196879, 0.295083, 0.219301, 0.222385, 0.109221, 0.11371, 0.116183, 0.15284, 0.200174, 0.127496, 0.144935, 0.120615, 0.118441, 0.096677, 0.109221, 0.164327, 0.229226, 0.191378, 0.247041, 0.222385, 0.21291, 0.295083, 0.275179, 0.324872, 0.301917, 0.408655, 0.328603, 0.308712, 0.291804, 0.229226, 0.239899, 0.247041, 0.247041, 0.30533, 0.25406, 0.185198, 0.209395, 0.25031, 0.247041, 0.194234, 0.21291, 0.147574, 0.167087, 0.170161, 0.164327, 0.185198, 0.200174, 0.203355, 0.225814, 0.219301, 0.236433, 0.232838, 0.134866, 0.170161, 0.21291, 0.295083, 0.30533, 0.196879, 0.18812, 0.216401, 0.308712, 0.301917, 0.377384, 0.377384, 0.298791, 0.257454, 0.158265, 0.092881, 0.142424, 0.120615, 0.15284, 0.236433, 0.275179, 0.380708, 0.374039, 0.321458, 0.321458, 0.390993, 0.505461, 0.490133, 0.476583, 0.450668, 0.418646, 0.408655, 0.335645, 0.42561, 0.529623, 0.703578, 0.865454], '')</t>
  </si>
  <si>
    <t>[0, 1, 57, 58, 59, 60, 61, 62, 63, 64, 65, 66, 103, 193, 194, 195, 196, 197, 198, 199, 200, 222, 223, 224, 225, 226, 229, 230, 231, 232, 272, 273, 274, 281, 282, 283, 284, 286, 413, 421, 422, 423]</t>
  </si>
  <si>
    <t xml:space="preserve">F5RV00|F5RV00_9ENTR ATP-dependent Clp protease proteolytic subunit OS=Enterobacter hormaechei ATCC 49162 </t>
  </si>
  <si>
    <t>([0.284882, 0.374039, 0.401658, 0.346032, 0.321458, 0.232838, 0.17593, 0.236433, 0.206376, 0.164327, 0.116183, 0.17593, 0.185198, 0.288399, 0.284882, 0.291804, 0.264545, 0.284882, 0.275179, 0.26085, 0.26085, 0.308712, 0.191378, 0.11371, 0.147574, 0.185198, 0.185198, 0.17593, 0.15008, 0.216401, 0.295083, 0.318242, 0.203355, 0.106997, 0.060549, 0.06312, 0.060549, 0.067594, 0.036378, 0.040537, 0.045352, 0.094817, 0.064632, 0.090864, 0.170161, 0.106997, 0.059222, 0.066181, 0.090864, 0.098513, 0.06312, 0.034884, 0.027463, 0.028107, 0.064632, 0.088832, 0.096677, 0.10481, 0.116183, 0.18812, 0.167087, 0.167087, 0.102787, 0.074921, 0.055536, 0.028107, 0.027463, 0.05306, 0.083462, 0.122885, 0.11371, 0.147574, 0.161087, 0.182256, 0.275179, 0.219301, 0.257454, 0.194234, 0.185198, 0.100716, 0.048328, 0.05306, 0.050641, 0.067594, 0.129801, 0.116183, 0.125101, 0.194234, 0.209395, 0.222385, 0.137348, 0.139895, 0.144935, 0.129801, 0.142424, 0.109221, 0.129801, 0.137348, 0.147574, 0.122885, 0.191378, 0.243554, 0.229226, 0.191378, 0.139895, 0.079919, 0.092881, 0.15284, 0.132295, 0.111485, 0.085092, 0.125101, 0.122885, 0.116183, 0.185198, 0.15284, 0.132295, 0.079919, 0.090864, 0.118441, 0.142424, 0.142424, 0.122885, 0.096677, 0.067594, 0.129801, 0.206376, 0.321458, 0.229226, 0.26085, 0.26085, 0.200174, 0.21291, 0.21291, 0.225814, 0.194234, 0.30533, 0.390993, 0.387226, 0.380708, 0.281712, 0.284882, 0.25031, 0.321458, 0.387226, 0.387226, 0.301917, 0.288399, 0.191378, 0.271506, 0.239899, 0.243554, 0.298791, 0.298791, 0.321458, 0.232838, 0.225814, 0.191378, 0.18812, 0.278302, 0.26085, 0.346032, 0.352862, 0.418646, 0.328603, 0.328603, 0.4292, 0.4292, 0.454136, 0.538167, 0.557691, 0.608892, 0.632174, 0.699094, 0.699094, 0.680603, 0.657645, 0.59917, 0.642678, 0.585406, 0.626927, 0.642678, 0.608892, 0.51388, 0.497853, 0.486429, 0.465241, 0.377384, 0.398279, 0.387226, 0.384043, 0.291804, 0.21291, 0.200174, 0.203355, 0.194234, 0.200174, 0.275179, 0.332115, 0.308712, 0.318242, 0.247041, 0.191378, 0.191378, 0.25031, 0.182256, 0.301917], '')</t>
  </si>
  <si>
    <t>[169, 170, 171, 172, 173, 174, 175, 176, 177, 178, 179, 180, 181, 182, 183]</t>
  </si>
  <si>
    <t xml:space="preserve">F5RV01|F5RV01_9ENTR Trigger factor OS=Enterobacter hormaechei ATCC 49162 </t>
  </si>
  <si>
    <t>([0.366687, 0.394753, 0.4292, 0.458154, 0.380708, 0.414856, 0.328603, 0.36309, 0.291804, 0.284882, 0.275179, 0.321458, 0.31487, 0.298791, 0.308712, 0.384043, 0.342579, 0.268042, 0.25406, 0.247041, 0.264545, 0.264545, 0.200174, 0.209395, 0.147574, 0.182256, 0.167087, 0.236433, 0.167087, 0.239899, 0.18812, 0.232838, 0.219301, 0.132295, 0.200174, 0.179055, 0.173081, 0.191378, 0.191378, 0.225814, 0.194234, 0.194234, 0.209395, 0.21291, 0.179055, 0.247041, 0.271506, 0.206376, 0.216401, 0.257454, 0.26085, 0.281712, 0.264545, 0.268042, 0.380708, 0.321458, 0.257454, 0.257454, 0.281712, 0.275179, 0.21291, 0.247041, 0.225814, 0.30533, 0.271506, 0.222385, 0.229226, 0.209395, 0.209395, 0.144935, 0.158265, 0.170161, 0.216401, 0.15284, 0.158265, 0.17593, 0.206376, 0.281712, 0.25406, 0.275179, 0.359901, 0.311707, 0.25031, 0.288399, 0.275179, 0.384043, 0.384043, 0.359901, 0.390993, 0.468512, 0.575842, 0.608892, 0.476583, 0.494003, 0.490133, 0.480142, 0.384043, 0.42561, 0.328603, 0.370445, 0.275179, 0.18812, 0.295083, 0.374039, 0.278302, 0.295083, 0.203355, 0.268042, 0.281712, 0.200174, 0.216401, 0.203355, 0.127496, 0.222385, 0.161087, 0.25031, 0.236433, 0.328603, 0.239899, 0.275179, 0.26085, 0.26085, 0.346032, 0.328603, 0.324872, 0.401658, 0.321458, 0.41194, 0.42561, 0.390993, 0.390993, 0.387226, 0.394753, 0.398279, 0.374039, 0.422041, 0.414856, 0.440853, 0.380708, 0.468512, 0.444081, 0.4292, 0.517562, 0.490133, 0.497853, 0.483068, 0.444081, 0.447574, 0.447574, 0.422041, 0.472492, 0.575842, 0.545602, 0.465241, 0.557691, 0.480142, 0.505461, 0.394753, 0.394753, 0.422041, 0.408655, 0.433034, 0.461924, 0.444081, 0.476583, 0.472492, 0.377384, 0.418646, 0.486429, 0.476583, 0.483068, 0.444081, 0.4292, 0.454136, 0.42561, 0.359901, 0.370445, 0.335645, 0.408655, 0.401658, 0.408655, 0.408655, 0.461924, 0.42561, 0.349426, 0.366687, 0.349426, 0.349426, 0.349426, 0.356642, 0.356642, 0.298791, 0.30533, 0.30533, 0.301917, 0.377384, 0.41194, 0.483068, 0.525368, 0.570702, 0.461924, 0.461924, 0.384043, 0.40511, 0.366687, 0.450668, 0.321458, 0.356642, 0.465241, 0.465241, 0.377384, 0.384043, 0.436924, 0.465241, 0.476583, 0.394753, 0.398279, 0.422041, 0.41194, 0.374039, 0.339168, 0.422041, 0.324872, 0.342579, 0.26085, 0.335645, 0.25406, 0.335645, 0.291804, 0.21291, 0.21291, 0.301917, 0.284882, 0.318242, 0.232838, 0.257454, 0.342579, 0.278302, 0.284882, 0.30533, 0.339168, 0.268042, 0.200174, 0.278302, 0.328603, 0.30533, 0.295083, 0.301917, 0.324872, 0.342579, 0.408655, 0.398279, 0.318242, 0.301917, 0.291804, 0.288399, 0.243554, 0.209395, 0.295083, 0.219301, 0.200174, 0.182256, 0.284882, 0.339168, 0.359901, 0.36309, 0.472492, 0.390993, 0.472492, 0.461924, 0.42561, 0.356642, 0.349426, 0.4292, 0.444081, 0.374039, 0.444081, 0.454136, 0.486429, 0.450668, 0.436924, 0.458154, 0.468512, 0.377384, 0.335645, 0.31487, 0.298791, 0.298791, 0.387226, 0.295083, 0.301917, 0.26085, 0.359901, 0.346032, 0.308712, 0.247041, 0.232838, 0.25031, 0.25031, 0.25406, 0.196879, 0.284882, 0.209395, 0.144935, 0.200174, 0.257454, 0.271506, 0.271506, 0.232838, 0.229226, 0.298791, 0.196879, 0.26085, 0.225814, 0.264545, 0.291804, 0.370445, 0.458154, 0.418646, 0.394753, 0.390993, 0.401658, 0.42561, 0.486429, 0.59014, 0.509769, 0.422041, 0.42561, 0.461924, 0.494003, 0.465241, 0.465241, 0.562014, 0.549308, 0.476583, 0.394753, 0.324872, 0.321458, 0.243554, 0.196879, 0.155435, 0.147574, 0.222385, 0.137348, 0.090864, 0.079919, 0.129801, 0.225814, 0.225814, 0.15008, 0.144935, 0.142424, 0.158265, 0.17593, 0.194234, 0.25031, 0.25031, 0.308712, 0.308712, 0.311707, 0.301917, 0.387226, 0.401658, 0.36309, 0.40511, 0.494003, 0.476583, 0.384043, 0.380708, 0.380708, 0.494003, 0.5017, 0.545602, 0.458154, 0.36309, 0.36309, 0.278302, 0.264545, 0.275179, 0.264545, 0.346032, 0.418646, 0.422041, 0.335645, 0.335645, 0.374039, 0.384043, 0.380708, 0.450668, 0.450668, 0.370445, 0.311707, 0.236433, 0.236433, 0.31487, 0.401658, 0.366687, 0.398279, 0.490133, 0.465241, 0.40511, 0.321458, 0.308712, 0.288399, 0.342579, 0.356642, 0.278302, 0.275179, 0.31487, 0.31487, 0.31487, 0.394753, 0.422041, 0.401658, 0.398279, 0.398279, 0.324872, 0.321458, 0.401658, 0.394753, 0.418646, 0.461924, 0.521092, 0.534167, 0.529623, 0.541878, 0.538167, 0.63748, 0.59917, 0.549308, 0.541878, 0.486429], '')</t>
  </si>
  <si>
    <t>[90, 91, 142, 151, 152, 154, 156, 198, 199, 324, 325, 332, 333, 371, 372, 422, 423, 424, 425, 426, 427, 428, 429, 430]</t>
  </si>
  <si>
    <t xml:space="preserve">F5RV06|F5RV06_9ENTR Ubiquinol oxidase subunit 2 OS=Enterobacter hormaechei ATCC 49162 </t>
  </si>
  <si>
    <t>([0.056825, 0.024826, 0.014075, 0.019109, 0.01204, 0.008002, 0.008525, 0.010372, 0.013821, 0.011669, 0.009401, 0.008075, 0.00777, 0.011903, 0.009401, 0.00962, 0.016257, 0.012491, 0.008409, 0.006194, 0.009187, 0.010131, 0.017447, 0.032017, 0.034884, 0.034884, 0.079919, 0.054297, 0.060549, 0.060549, 0.098513, 0.164327, 0.164327, 0.094817, 0.049374, 0.073402, 0.055536, 0.024826, 0.031287, 0.030611, 0.041405, 0.021381, 0.010926, 0.008276, 0.006421, 0.004577, 0.006795, 0.006078, 0.006078, 0.004358, 0.003607, 0.003298, 0.002623, 0.003671, 0.003431, 0.004135, 0.003053, 0.003405, 0.00359, 0.003555, 0.004358, 0.004921, 0.006988, 0.009977, 0.015078, 0.018415, 0.034884, 0.016021, 0.018415, 0.03976, 0.081712, 0.059222, 0.071867, 0.111485, 0.10481, 0.219301, 0.257454, 0.281712, 0.301917, 0.374039, 0.298791, 0.257454, 0.167087, 0.161087, 0.10481, 0.11371, 0.076542, 0.040537, 0.043307, 0.023963, 0.012491, 0.007422, 0.007555, 0.006894, 0.005623, 0.004315, 0.004208, 0.00316, 0.00389, 0.003757, 0.004315, 0.005249, 0.005932, 0.006039, 0.006374, 0.008895, 0.008002, 0.011669, 0.022667, 0.023087, 0.026892, 0.049374, 0.116183, 0.21291, 0.25031, 0.349426, 0.349426, 0.352862, 0.352862, 0.374039, 0.295083, 0.21291, 0.21291, 0.196879, 0.308712, 0.191378, 0.167087, 0.100716, 0.047319, 0.0198, 0.020165, 0.016528, 0.019109, 0.0198, 0.018787, 0.019109, 0.010509, 0.014315, 0.014315, 0.016528, 0.016021, 0.026892, 0.024393, 0.020876, 0.015078, 0.016021, 0.023087, 0.024826, 0.047319, 0.116183, 0.155435, 0.257454, 0.257454, 0.229226, 0.15284, 0.144935, 0.139895, 0.236433, 0.264545, 0.196879, 0.219301, 0.219301, 0.194234, 0.17593, 0.11371, 0.134866, 0.134866, 0.164327, 0.094817, 0.092881, 0.076542, 0.125101, 0.067594, 0.0704, 0.059222, 0.064632, 0.051831, 0.054297, 0.034884, 0.03976, 0.06312, 0.092881, 0.048328, 0.050641, 0.060549, 0.073402, 0.102787, 0.098513, 0.109221, 0.15008, 0.15008, 0.158265, 0.081712, 0.147574, 0.247041, 0.203355, 0.25031, 0.257454, 0.25406, 0.206376, 0.194234, 0.191378, 0.203355, 0.291804, 0.194234, 0.275179, 0.359901, 0.342579, 0.328603, 0.200174, 0.225814, 0.200174, 0.134866, 0.200174, 0.191378, 0.21291, 0.301917, 0.311707, 0.311707, 0.31487, 0.311707, 0.328603, 0.346032, 0.225814, 0.170161, 0.239899, 0.236433, 0.206376, 0.25031, 0.275179, 0.380708, 0.41194, 0.454136, 0.538167, 0.517562, 0.51388, 0.497853, 0.433034, 0.398279, 0.401658, 0.298791, 0.4292, 0.414856, 0.339168, 0.408655, 0.440853, 0.5017, 0.505461, 0.56648, 0.454136, 0.447574, 0.447574, 0.359901, 0.370445, 0.268042, 0.216401, 0.219301, 0.216401, 0.206376, 0.232838, 0.288399, 0.401658, 0.308712, 0.209395, 0.264545, 0.30533, 0.278302, 0.185198, 0.185198, 0.164327, 0.170161, 0.122885, 0.132295, 0.185198, 0.164327, 0.21291, 0.311707, 0.264545, 0.264545, 0.278302, 0.281712, 0.275179, 0.291804, 0.384043, 0.490133, 0.517562, 0.509769, 0.59014, 0.685117, 0.694846, 0.724957, 0.837511, 0.837511, 0.849326, 0.846163, 0.798249, 0.859585, 0.812494, 0.859585, 0.852992, 0.874069, 0.889439, 0.874069, 0.823549, 0.805026, 0.801317, 0.771762, 0.759478, 0.733139, 0.724957, 0.707965, 0.648219, 0.626927, 0.716283, 0.648219], '')</t>
  </si>
  <si>
    <t>[233, 234, 235, 246, 247, 248, 285, 286, 287, 288, 289, 290, 291, 292, 293, 294, 295, 296, 297, 298, 299, 300, 301, 302, 303, 304, 305, 306, 307, 308, 309, 310, 311, 312, 313, 314]</t>
  </si>
  <si>
    <t xml:space="preserve">F5RV08|F5RV08_9ENTR Cytochrome bo(3) ubiquinol oxidase subunit 3 OS=Enterobacter hormaechei ATCC 49162 </t>
  </si>
  <si>
    <t>([0.158265, 0.179055, 0.15284, 0.170161, 0.239899, 0.25406, 0.225814, 0.236433, 0.247041, 0.278302, 0.301917, 0.356642, 0.422041, 0.42561, 0.414856, 0.332115, 0.298791, 0.335645, 0.21291, 0.129801, 0.0704, 0.042364, 0.024826, 0.022667, 0.023087, 0.020522, 0.013821, 0.010672, 0.007877, 0.005378, 0.004161, 0.003341, 0.002435, 0.001434, 0.001249, 0.001271, 0.001048, 0.00146, 0.001159, 0.001318, 0.001434, 0.002117, 0.003014, 0.00407, 0.004358, 0.004414, 0.004247, 0.005992, 0.008409, 0.01204, 0.024826, 0.042364, 0.034884, 0.027463, 0.079919, 0.05306, 0.06184, 0.056825, 0.044297, 0.037156, 0.043307, 0.085092, 0.079919, 0.06312, 0.032017, 0.022667, 0.013437, 0.008002, 0.007091, 0.006795, 0.005011, 0.005086, 0.003512, 0.004736, 0.006039, 0.004835, 0.005992, 0.003997, 0.005318, 0.005623, 0.005249, 0.006619, 0.006374, 0.006482, 0.007315, 0.010131, 0.017138, 0.019109, 0.025762, 0.025316, 0.014075, 0.013821, 0.01078, 0.011518, 0.011903, 0.009483, 0.007495, 0.005503, 0.007422, 0.007315, 0.009015, 0.008409, 0.005872, 0.005623, 0.004431, 0.004736, 0.003555, 0.002336, 0.003212, 0.002555, 0.002503, 0.003366, 0.003298, 0.002606, 0.002976, 0.003177, 0.004358, 0.003804, 0.005734, 0.006194, 0.007315, 0.007422, 0.012491, 0.021816, 0.010372, 0.008804, 0.00777, 0.009728, 0.009187, 0.005318, 0.007177, 0.005378, 0.004414, 0.006194, 0.009294, 0.011669, 0.010221, 0.007031, 0.011669, 0.008624, 0.008075, 0.007555, 0.007495, 0.005503, 0.003963, 0.004388, 0.004976, 0.004483, 0.003997, 0.004388, 0.005503, 0.003997, 0.005799, 0.005223, 0.00515, 0.005011, 0.005249, 0.005249, 0.00515, 0.00558, 0.007031, 0.006988, 0.007422, 0.007495, 0.011903, 0.021381, 0.021816, 0.021381, 0.019109, 0.016257, 0.030003, 0.022667, 0.023534, 0.01204, 0.020876, 0.010509, 0.006988, 0.007031, 0.00543, 0.006078, 0.004135, 0.003079, 0.002435, 0.001722, 0.00103, 0.000936, 0.000631, 0.000713, 0.000485, 0.000391, 0.000477, 0.000485, 0.000708, 0.000945, 0.001155, 0.000833, 0.001142, 0.001335, 0.000842, 0.000854, 0.000854, 0.001112, 0.001344, 0.001267], '')</t>
  </si>
  <si>
    <t xml:space="preserve">F5RV09|F5RV09_9ENTR Cytochrome bo(3) ubiquinol oxidase subunit 4 OS=Enterobacter hormaechei ATCC 49162 </t>
  </si>
  <si>
    <t>([0.408655, 0.42561, 0.436924, 0.321458, 0.356642, 0.387226, 0.243554, 0.191378, 0.222385, 0.239899, 0.134866, 0.106997, 0.05306, 0.055536, 0.028107, 0.014315, 0.008409, 0.008895, 0.006701, 0.005503, 0.006039, 0.004135, 0.003053, 0.002482, 0.002482, 0.001906, 0.001936, 0.002881, 0.003555, 0.003053, 0.003053, 0.004611, 0.006894, 0.007645, 0.005503, 0.00543, 0.007555, 0.009728, 0.006533, 0.005992, 0.006533, 0.006194, 0.008525, 0.009187, 0.007877, 0.011106, 0.009483, 0.006194, 0.004835, 0.004775, 0.00389, 0.003109, 0.002581, 0.001533, 0.001391, 0.001936, 0.00231, 0.002396, 0.002727, 0.003924, 0.005503, 0.007315, 0.00777, 0.009015, 0.008156, 0.013613, 0.009483, 0.016528, 0.024393, 0.018106, 0.01078, 0.009865, 0.015078, 0.012727, 0.014315, 0.014783, 0.009294, 0.010372, 0.006701, 0.004646, 0.00359, 0.002761, 0.002688, 0.00246, 0.001692, 0.001709, 0.001155, 0.001159, 0.000704, 0.000893, 0.000936, 0.00152, 0.001541, 0.00155, 0.001623, 0.001855, 0.002035, 0.002727, 0.002529, 0.002976, 0.003512, 0.003757, 0.00407, 0.003246, 0.002435, 0.003053, 0.003804, 0.004976], '')</t>
  </si>
  <si>
    <t xml:space="preserve">F5RV10|F5RV10_9ENTR Protoheme IX farnesyltransferase OS=Enterobacter hormaechei ATCC 49162 </t>
  </si>
  <si>
    <t>([0.017138, 0.023963, 0.01227, 0.008075, 0.00543, 0.006567, 0.008723, 0.006701, 0.005378, 0.006374, 0.005683, 0.004736, 0.007091, 0.006988, 0.004414, 0.004388, 0.004358, 0.00359, 0.004577, 0.004513, 0.004414, 0.003963, 0.0028, 0.004208, 0.004208, 0.00543, 0.003963, 0.002503, 0.002482, 0.002512, 0.002606, 0.00246, 0.002705, 0.002705, 0.002155, 0.003341, 0.003366, 0.003671, 0.003341, 0.00283, 0.002761, 0.002761, 0.00231, 0.002512, 0.001541, 0.002366, 0.00283, 0.00283, 0.003177, 0.004577, 0.005249, 0.005378, 0.005318, 0.007177, 0.007422, 0.010131, 0.008075, 0.013821, 0.023534, 0.042364, 0.059222, 0.066181, 0.073402, 0.069024, 0.058088, 0.081712, 0.076542, 0.067594, 0.067594, 0.067594, 0.043307, 0.079919, 0.0704, 0.083462, 0.073402, 0.035586, 0.020876, 0.016528, 0.011106, 0.011106, 0.007177, 0.005086, 0.004775, 0.003405, 0.003727, 0.005011, 0.004358, 0.003512, 0.002529, 0.002555, 0.002606, 0.002014, 0.001748, 0.001533, 0.002211, 0.00243, 0.002435, 0.002688, 0.003109, 0.002555, 0.001722, 0.002482, 0.002623, 0.002211, 0.003109, 0.002349, 0.001743, 0.002155, 0.001778, 0.001967, 0.002688, 0.002881, 0.003177, 0.003177, 0.002555, 0.001692, 0.001271, 0.001778, 0.00225, 0.002688, 0.003701, 0.003963, 0.002881, 0.003701, 0.004577, 0.003405, 0.00359, 0.004513, 0.005799, 0.005872, 0.007555, 0.007555, 0.008723, 0.010926, 0.012491, 0.026338, 0.031287, 0.023087, 0.021816, 0.011342, 0.008895, 0.007495, 0.007555, 0.01204, 0.013613, 0.014586, 0.012727, 0.026338, 0.026892, 0.026338, 0.03976, 0.020876, 0.011903, 0.009401, 0.007555, 0.006078, 0.003924, 0.003366, 0.004611, 0.003405, 0.003478, 0.004388, 0.00407, 0.005623, 0.005318, 0.004976, 0.003276, 0.004247, 0.002761, 0.00246, 0.001649, 0.001202, 0.001709, 0.001533, 0.00231, 0.003341, 0.002581, 0.003821, 0.005011, 0.004431, 0.006533, 0.006374, 0.006619, 0.006421, 0.004247, 0.004611, 0.003671, 0.00407, 0.004736, 0.006795, 0.00558, 0.008002, 0.009977, 0.008156, 0.016021, 0.016826, 0.014783, 0.015344, 0.015344, 0.011106, 0.008723, 0.005683, 0.005683, 0.004577, 0.003821, 0.004646, 0.003405, 0.003804, 0.004976, 0.00359, 0.002976, 0.003053, 0.003053, 0.002727, 0.003212, 0.003177, 0.002078, 0.001778, 0.002623, 0.001722, 0.002555, 0.002555, 0.002581, 0.002881, 0.002555, 0.003478, 0.003512, 0.00389, 0.003512, 0.003405, 0.003671, 0.003276, 0.003341, 0.002366, 0.003341, 0.002662, 0.002349, 0.002349, 0.002688, 0.002688, 0.002662, 0.002662, 0.002976, 0.004414, 0.005932, 0.008156, 0.009728, 0.008525, 0.006701, 0.007495, 0.00777, 0.01078, 0.010372, 0.008895, 0.009865, 0.006078, 0.007422, 0.006039, 0.006567, 0.005683, 0.003997, 0.005932, 0.005799, 0.005318, 0.004899, 0.003671, 0.002761, 0.00225, 0.00283, 0.00316, 0.003757, 0.002366, 0.001808, 0.002078, 0.003555, 0.004689, 0.007315, 0.007555, 0.013016, 0.011106, 0.008723, 0.015078, 0.008624, 0.006533, 0.006567, 0.005683, 0.006374, 0.006795, 0.007315, 0.006078, 0.007091, 0.005249, 0.008525, 0.009483, 0.013265], '')</t>
  </si>
  <si>
    <t xml:space="preserve">F5RV12|F5RV12_9ENTR L-fuculokinase OS=Enterobacter hormaechei ATCC 49162 </t>
  </si>
  <si>
    <t>([0.200174, 0.291804, 0.275179, 0.144935, 0.18812, 0.257454, 0.247041, 0.182256, 0.179055, 0.200174, 0.161087, 0.196879, 0.225814, 0.247041, 0.239899, 0.229226, 0.194234, 0.257454, 0.25031, 0.243554, 0.209395, 0.127496, 0.066181, 0.054297, 0.066181, 0.069024, 0.028107, 0.034068, 0.046336, 0.058088, 0.06184, 0.064632, 0.06184, 0.041405, 0.036378, 0.030611, 0.018787, 0.024393, 0.036378, 0.041405, 0.041405, 0.090864, 0.102787, 0.116183, 0.134866, 0.206376, 0.167087, 0.239899, 0.185198, 0.185198, 0.185198, 0.196879, 0.25406, 0.271506, 0.298791, 0.349426, 0.346032, 0.447574, 0.440853, 0.444081, 0.390993, 0.31487, 0.308712, 0.398279, 0.380708, 0.408655, 0.321458, 0.366687, 0.370445, 0.346032, 0.342579, 0.342579, 0.321458, 0.219301, 0.17593, 0.127496, 0.086953, 0.056825, 0.05306, 0.050641, 0.024393, 0.028695, 0.038042, 0.025762, 0.015344, 0.023087, 0.025762, 0.043307, 0.042364, 0.030003, 0.026892, 0.033407, 0.025316, 0.024826, 0.032677, 0.040537, 0.06312, 0.060549, 0.111485, 0.071867, 0.078022, 0.132295, 0.11371, 0.081712, 0.081712, 0.144935, 0.164327, 0.15008, 0.15284, 0.122885, 0.122885, 0.137348, 0.074921, 0.11371, 0.0704, 0.060549, 0.058088, 0.031287, 0.06184, 0.032677, 0.060549, 0.056825, 0.058088, 0.046336, 0.094817, 0.094817, 0.0704, 0.0704, 0.059222, 0.038858, 0.038858, 0.066181, 0.109221, 0.120615, 0.098513, 0.185198, 0.239899, 0.264545, 0.271506, 0.281712, 0.390993, 0.275179, 0.281712, 0.278302, 0.281712, 0.25406, 0.328603, 0.25406, 0.232838, 0.158265, 0.225814, 0.26085, 0.182256, 0.106997, 0.170161, 0.109221, 0.092881, 0.059222, 0.030611, 0.055536, 0.056825, 0.056825, 0.094817, 0.109221, 0.120615, 0.106997, 0.06184, 0.06184, 0.125101, 0.10481, 0.18812, 0.15284, 0.085092, 0.085092, 0.081712, 0.046336, 0.078022, 0.076542, 0.083462, 0.081712, 0.083462, 0.076542, 0.071867, 0.042364, 0.036378, 0.032677, 0.056825, 0.076542, 0.074921, 0.076542, 0.100716, 0.06184, 0.078022, 0.111485, 0.15008, 0.25406, 0.349426, 0.352862, 0.36309, 0.408655, 0.387226, 0.390993, 0.308712, 0.308712, 0.401658, 0.398279, 0.398279, 0.288399, 0.324872, 0.339168, 0.339168, 0.236433, 0.243554, 0.232838, 0.268042, 0.30533, 0.30533, 0.232838, 0.271506, 0.26085, 0.194234, 0.222385, 0.122885, 0.219301, 0.25406, 0.167087, 0.118441, 0.11371, 0.229226, 0.236433, 0.236433, 0.194234, 0.236433, 0.321458, 0.346032, 0.26085, 0.264545, 0.295083, 0.370445, 0.311707, 0.281712, 0.384043, 0.461924, 0.483068, 0.454136, 0.332115, 0.450668, 0.444081, 0.450668, 0.349426, 0.380708, 0.295083, 0.247041, 0.281712, 0.25031, 0.232838, 0.31487, 0.318242, 0.291804, 0.295083, 0.21291, 0.216401, 0.147574, 0.079919, 0.134866, 0.111485, 0.179055, 0.129801, 0.191378, 0.134866, 0.196879, 0.191378, 0.288399, 0.31487, 0.236433, 0.26085, 0.25406, 0.26085, 0.25031, 0.158265, 0.170161, 0.18812, 0.147574, 0.182256, 0.257454, 0.25406, 0.291804, 0.284882, 0.324872, 0.26085, 0.335645, 0.332115, 0.278302, 0.239899, 0.222385, 0.243554, 0.257454, 0.167087, 0.194234, 0.191378, 0.25406, 0.236433, 0.247041, 0.349426, 0.308712, 0.352862, 0.346032, 0.339168, 0.349426, 0.339168, 0.318242, 0.206376, 0.21291, 0.275179, 0.281712, 0.275179, 0.349426, 0.236433, 0.25031, 0.18812, 0.185198, 0.21291, 0.147574, 0.142424, 0.139895, 0.132295, 0.069024, 0.069024, 0.058088, 0.032677, 0.017447, 0.016826, 0.028695, 0.033407, 0.029376, 0.024393, 0.045352, 0.023963, 0.049374, 0.088832, 0.058088, 0.034068, 0.035586, 0.056825, 0.079919, 0.055536, 0.083462, 0.081712, 0.102787, 0.122885, 0.18812, 0.26085, 0.366687, 0.370445, 0.268042, 0.257454, 0.243554, 0.239899, 0.339168, 0.328603, 0.236433, 0.243554, 0.346032, 0.332115, 0.359901, 0.30533, 0.308712, 0.335645, 0.342579, 0.31487, 0.311707, 0.247041, 0.288399, 0.18812, 0.196879, 0.271506, 0.271506, 0.349426, 0.30533, 0.295083, 0.182256, 0.17593, 0.25406, 0.209395, 0.18812, 0.098513, 0.17593, 0.203355, 0.129801, 0.21291, 0.15008, 0.147574, 0.132295, 0.134866, 0.229226, 0.229226, 0.147574, 0.088832, 0.060549, 0.042364, 0.049374, 0.081712, 0.081712, 0.0704, 0.088832, 0.05306, 0.088832, 0.064632, 0.06184, 0.118441, 0.067594, 0.058088, 0.034068, 0.038042, 0.036378, 0.032017, 0.030003, 0.049374, 0.079919, 0.10481, 0.161087, 0.088832, 0.056825, 0.111485, 0.139895, 0.078022, 0.147574, 0.127496, 0.164327, 0.144935, 0.078022, 0.132295, 0.127496, 0.232838, 0.232838, 0.229226, 0.170161, 0.109221, 0.125101, 0.137348, 0.106997, 0.120615, 0.196879, 0.301917, 0.222385, 0.142424, 0.219301, 0.194234, 0.219301, 0.137348, 0.096677, 0.155435, 0.085092, 0.079919, 0.06312, 0.06312, 0.064632, 0.10481, 0.173081, 0.132295, 0.122885, 0.122885, 0.125101, 0.100716, 0.078022, 0.11371, 0.185198, 0.179055, 0.147574, 0.155435, 0.147574, 0.222385, 0.144935, 0.232838, 0.247041, 0.15008, 0.132295, 0.158265, 0.155435, 0.161087, 0.194234, 0.206376, 0.229226, 0.185198, 0.18812, 0.191378, 0.170161, 0.132295, 0.109221, 0.144935, 0.109221, 0.182256, 0.15008, 0.257454], '')</t>
  </si>
  <si>
    <t xml:space="preserve">F5RV23|F5RV23_9ENTR 2-dehydropantoate 2-reductase OS=Enterobacter hormaechei ATCC 49162 </t>
  </si>
  <si>
    <t>([0.016528, 0.025762, 0.042364, 0.026892, 0.018106, 0.013613, 0.019109, 0.020876, 0.016257, 0.013265, 0.016826, 0.020522, 0.020522, 0.038858, 0.043307, 0.044297, 0.081712, 0.081712, 0.078022, 0.046336, 0.056825, 0.06312, 0.078022, 0.078022, 0.155435, 0.15284, 0.155435, 0.15008, 0.122885, 0.200174, 0.203355, 0.127496, 0.127496, 0.142424, 0.155435, 0.137348, 0.191378, 0.111485, 0.058088, 0.111485, 0.194234, 0.191378, 0.179055, 0.15284, 0.125101, 0.111485, 0.200174, 0.31487, 0.332115, 0.291804, 0.196879, 0.247041, 0.352862, 0.352862, 0.346032, 0.247041, 0.167087, 0.106997, 0.125101, 0.219301, 0.137348, 0.120615, 0.102787, 0.094817, 0.098513, 0.079919, 0.071867, 0.071867, 0.048328, 0.028695, 0.059222, 0.081712, 0.056825, 0.044297, 0.037156, 0.035586, 0.035586, 0.073402, 0.144935, 0.206376, 0.200174, 0.31487, 0.219301, 0.170161, 0.179055, 0.109221, 0.15284, 0.167087, 0.15284, 0.147574, 0.203355, 0.209395, 0.161087, 0.257454, 0.30533, 0.25031, 0.239899, 0.324872, 0.229226, 0.229226, 0.229226, 0.264545, 0.158265, 0.170161, 0.21291, 0.271506, 0.36309, 0.370445, 0.366687, 0.370445, 0.384043, 0.356642, 0.349426, 0.433034, 0.436924, 0.418646, 0.521092, 0.42561, 0.335645, 0.339168, 0.308712, 0.239899, 0.185198, 0.264545, 0.346032, 0.31487, 0.349426, 0.346032, 0.247041, 0.239899, 0.271506, 0.271506, 0.291804, 0.31487, 0.328603, 0.324872, 0.324872, 0.328603, 0.332115, 0.422041, 0.398279, 0.318242, 0.352862, 0.394753, 0.30533, 0.225814, 0.301917, 0.295083, 0.229226, 0.236433, 0.268042, 0.25031, 0.21291, 0.191378, 0.098513, 0.094817, 0.094817, 0.102787, 0.05306, 0.090864, 0.109221, 0.182256, 0.182256, 0.125101, 0.116183, 0.185198, 0.182256, 0.15284, 0.109221, 0.167087, 0.173081, 0.10481, 0.055536, 0.090864, 0.125101, 0.142424, 0.144935, 0.118441, 0.067594, 0.06312, 0.069024, 0.034884, 0.03976, 0.073402, 0.129801, 0.142424, 0.092881, 0.142424, 0.173081, 0.236433, 0.25031, 0.339168, 0.414856, 0.422041, 0.384043, 0.359901, 0.36309, 0.284882, 0.321458, 0.414856, 0.458154, 0.422041, 0.5017, 0.408655, 0.339168, 0.352862, 0.335645, 0.42561, 0.4292, 0.339168, 0.339168, 0.31487, 0.308712, 0.268042, 0.36309, 0.398279, 0.311707, 0.384043, 0.377384, 0.284882, 0.21291, 0.284882, 0.318242, 0.264545, 0.239899, 0.308712, 0.295083, 0.30533, 0.288399, 0.301917, 0.390993, 0.30533, 0.298791, 0.295083, 0.284882, 0.196879, 0.194234, 0.281712, 0.225814, 0.298791, 0.352862, 0.332115, 0.31487, 0.30533, 0.370445, 0.461924, 0.366687, 0.377384, 0.291804, 0.21291, 0.209395, 0.196879, 0.200174, 0.139895, 0.092881, 0.111485, 0.164327, 0.137348, 0.125101, 0.15284, 0.158265, 0.182256, 0.179055, 0.164327, 0.122885, 0.134866, 0.137348, 0.216401, 0.185198, 0.257454, 0.264545, 0.18812, 0.196879, 0.281712, 0.301917, 0.366687, 0.36309, 0.36309, 0.401658, 0.422041, 0.458154, 0.384043, 0.398279, 0.476583, 0.440853, 0.5017, 0.483068, 0.472492, 0.4292, 0.483068, 0.483068, 0.604312, 0.557691, 0.529623, 0.505461, 0.562014, 0.557691, 0.553315, 0.545602, 0.505461, 0.461924, 0.414856, 0.525368], '')</t>
  </si>
  <si>
    <t>[116, 202, 285, 291, 292, 293, 294, 295, 296, 297, 298, 299, 302]</t>
  </si>
  <si>
    <t xml:space="preserve">F5RV26|F5RV26_9ENTR Exodeoxyribonuclease 7 small subunit OS=Enterobacter hormaechei ATCC 49162 </t>
  </si>
  <si>
    <t>([0.784345, 0.819762, 0.834292, 0.812494, 0.712013, 0.724957, 0.759478, 0.671169, 0.707965, 0.724957, 0.63748, 0.575842, 0.529623, 0.534167, 0.480142, 0.483068, 0.461924, 0.490133, 0.465241, 0.414856, 0.458154, 0.480142, 0.480142, 0.494003, 0.490133, 0.490133, 0.505461, 0.505461, 0.483068, 0.483068, 0.465241, 0.553315, 0.553315, 0.557691, 0.494003, 0.549308, 0.517562, 0.525368, 0.525368, 0.51388, 0.517562, 0.458154, 0.461924, 0.450668, 0.440853, 0.440853, 0.525368, 0.517562, 0.486429, 0.517562, 0.505461, 0.440853, 0.374039, 0.374039, 0.36309, 0.447574, 0.465241, 0.494003, 0.505461, 0.480142, 0.458154, 0.534167, 0.557691, 0.699094, 0.570702, 0.56648, 0.648219, 0.653063, 0.613573, 0.653063, 0.720929, 0.703578, 0.791621, 0.862302, 0.919029, 0.921076, 0.905695, 0.910643, 0.894241, 0.868118], '')</t>
  </si>
  <si>
    <t>[0, 1, 2, 3, 4, 5, 6, 7, 8, 9, 10, 11, 12, 13, 26, 27, 31, 32, 33, 35, 36, 37, 38, 39, 40, 46, 47, 49, 50, 58, 61, 62, 63, 64, 65, 66, 67, 68, 69, 70, 71, 72, 73, 74, 75, 76, 77, 78, 79]</t>
  </si>
  <si>
    <t xml:space="preserve">F5RV31|F5RV31_9ENTR Transcription antitermination protein NusB OS=Enterobacter hormaechei ATCC 49162 </t>
  </si>
  <si>
    <t>([0.490133, 0.401658, 0.374039, 0.288399, 0.328603, 0.308712, 0.225814, 0.161087, 0.18812, 0.118441, 0.144935, 0.111485, 0.11371, 0.096677, 0.129801, 0.167087, 0.102787, 0.086953, 0.096677, 0.076542, 0.086953, 0.045352, 0.0704, 0.040537, 0.038042, 0.036378, 0.049374, 0.090864, 0.155435, 0.106997, 0.18812, 0.194234, 0.209395, 0.222385, 0.15284, 0.088832, 0.048328, 0.043307, 0.05306, 0.054297, 0.050641, 0.026892, 0.046336, 0.043307, 0.059222, 0.083462, 0.088832, 0.088832, 0.083462, 0.064632, 0.059222, 0.034884, 0.034884, 0.055536, 0.030003, 0.036378, 0.060549, 0.122885, 0.144935, 0.090864, 0.081712, 0.132295, 0.132295, 0.081712, 0.088832, 0.142424, 0.10481, 0.100716, 0.096677, 0.06312, 0.083462, 0.134866, 0.179055, 0.116183, 0.0704, 0.116183, 0.081712, 0.069024, 0.033407, 0.027463, 0.050641, 0.030003, 0.030003, 0.049374, 0.083462, 0.083462, 0.083462, 0.090864, 0.111485, 0.06184, 0.094817, 0.055536, 0.046336, 0.030611, 0.05306, 0.096677, 0.079919, 0.079919, 0.10481, 0.100716, 0.161087, 0.144935, 0.225814, 0.125101, 0.125101, 0.10481, 0.106997, 0.106997, 0.155435, 0.134866, 0.200174, 0.109221, 0.109221, 0.142424, 0.225814, 0.147574, 0.083462, 0.109221, 0.17593, 0.137348, 0.182256, 0.243554, 0.216401, 0.127496, 0.229226, 0.264545, 0.30533, 0.284882, 0.268042, 0.247041, 0.219301, 0.196879, 0.311707, 0.377384, 0.328603, 0.301917, 0.384043, 0.51388, 0.465241], '')</t>
  </si>
  <si>
    <t>[137]</t>
  </si>
  <si>
    <t xml:space="preserve">F5RV32|F5RV32_9ENTR 6,7-dimethyl-8-ribityllumazine synthase OS=Enterobacter hormaechei ATCC 49162 </t>
  </si>
  <si>
    <t>([0.086953, 0.139895, 0.127496, 0.167087, 0.116183, 0.111485, 0.06312, 0.086953, 0.054297, 0.054297, 0.069024, 0.046336, 0.045352, 0.092881, 0.088832, 0.040537, 0.056825, 0.079919, 0.122885, 0.088832, 0.047319, 0.044297, 0.03976, 0.040537, 0.025316, 0.044297, 0.045352, 0.049374, 0.045352, 0.086953, 0.06184, 0.059222, 0.127496, 0.076542, 0.069024, 0.144935, 0.25031, 0.247041, 0.147574, 0.15284, 0.170161, 0.18812, 0.11371, 0.074921, 0.116183, 0.164327, 0.125101, 0.088832, 0.167087, 0.102787, 0.125101, 0.125101, 0.10481, 0.078022, 0.116183, 0.096677, 0.049374, 0.035586, 0.032017, 0.06312, 0.058088, 0.088832, 0.074921, 0.127496, 0.15284, 0.083462, 0.047319, 0.047319, 0.048328, 0.040537, 0.076542, 0.038858, 0.037156, 0.048328, 0.059222, 0.059222, 0.078022, 0.109221, 0.142424, 0.078022, 0.086953, 0.048328, 0.031287, 0.045352, 0.040537, 0.050641, 0.06184, 0.11371, 0.147574, 0.222385, 0.147574, 0.116183, 0.179055, 0.203355, 0.167087, 0.182256, 0.196879, 0.158265, 0.209395, 0.120615, 0.243554, 0.155435, 0.206376, 0.17593, 0.203355, 0.144935, 0.088832, 0.116183, 0.122885, 0.129801, 0.132295, 0.125101, 0.173081, 0.170161, 0.203355, 0.15008, 0.161087, 0.15284, 0.15284, 0.132295, 0.222385, 0.185198, 0.219301, 0.25031, 0.370445, 0.374039, 0.440853, 0.497853, 0.51388, 0.465241, 0.40511, 0.318242, 0.4292, 0.366687, 0.271506, 0.332115, 0.384043, 0.26085, 0.271506, 0.236433, 0.161087, 0.15008, 0.127496, 0.088832, 0.088832, 0.064632, 0.05306, 0.042364, 0.041405, 0.025762, 0.024826, 0.023534, 0.034884, 0.021816, 0.020165, 0.032677], '')</t>
  </si>
  <si>
    <t>[128]</t>
  </si>
  <si>
    <t xml:space="preserve">F5RV34|F5RV34_9ENTR Transcriptional repressor NrdR OS=Enterobacter hormaechei ATCC 49162 </t>
  </si>
  <si>
    <t>([0.271506, 0.311707, 0.349426, 0.380708, 0.408655, 0.433034, 0.377384, 0.398279, 0.41194, 0.4292, 0.444081, 0.472492, 0.401658, 0.31487, 0.257454, 0.25031, 0.339168, 0.339168, 0.335645, 0.229226, 0.30533, 0.374039, 0.264545, 0.268042, 0.206376, 0.179055, 0.182256, 0.170161, 0.122885, 0.106997, 0.127496, 0.125101, 0.083462, 0.083462, 0.125101, 0.173081, 0.243554, 0.236433, 0.170161, 0.170161, 0.278302, 0.298791, 0.185198, 0.30533, 0.30533, 0.374039, 0.398279, 0.31487, 0.384043, 0.450668, 0.480142, 0.418646, 0.349426, 0.408655, 0.447574, 0.370445, 0.377384, 0.359901, 0.349426, 0.447574, 0.384043, 0.380708, 0.349426, 0.465241, 0.454136, 0.384043, 0.384043, 0.359901, 0.41194, 0.339168, 0.349426, 0.356642, 0.301917, 0.374039, 0.377384, 0.324872, 0.324872, 0.31487, 0.318242, 0.247041, 0.216401, 0.288399, 0.284882, 0.291804, 0.222385, 0.247041, 0.311707, 0.301917, 0.301917, 0.247041, 0.321458, 0.324872, 0.243554, 0.26085, 0.236433, 0.243554, 0.328603, 0.324872, 0.328603, 0.324872, 0.324872, 0.332115, 0.321458, 0.26085, 0.229226, 0.21291, 0.122885, 0.118441, 0.06312, 0.06312, 0.102787, 0.069024, 0.037156, 0.058088, 0.086953, 0.051831, 0.05306, 0.05306, 0.049374, 0.049374, 0.054297, 0.043307, 0.041405, 0.045352, 0.071867, 0.048328, 0.067594, 0.109221, 0.0704, 0.139895, 0.167087, 0.144935, 0.17593, 0.236433, 0.216401, 0.182256, 0.291804, 0.247041, 0.196879, 0.301917, 0.268042], '')</t>
  </si>
  <si>
    <t xml:space="preserve">F5RV36|F5RV36_9ENTR Nucleoside-specific channel-forming protein Tsx OS=Enterobacter hormaechei ATCC 49162 </t>
  </si>
  <si>
    <t>([0.030003, 0.032677, 0.025316, 0.017797, 0.019401, 0.014586, 0.019109, 0.024393, 0.031287, 0.018787, 0.024393, 0.023534, 0.043307, 0.051831, 0.043307, 0.050641, 0.054297, 0.098513, 0.155435, 0.206376, 0.25406, 0.15284, 0.111485, 0.15284, 0.239899, 0.167087, 0.147574, 0.144935, 0.164327, 0.164327, 0.21291, 0.222385, 0.225814, 0.155435, 0.185198, 0.206376, 0.109221, 0.094817, 0.090864, 0.094817, 0.037156, 0.033407, 0.076542, 0.144935, 0.094817, 0.088832, 0.173081, 0.288399, 0.298791, 0.182256, 0.120615, 0.191378, 0.100716, 0.161087, 0.18812, 0.100716, 0.085092, 0.15284, 0.155435, 0.164327, 0.086953, 0.088832, 0.096677, 0.038858, 0.019109, 0.031287, 0.017447, 0.01204, 0.01204, 0.010221, 0.019401, 0.022306, 0.011106, 0.01078, 0.009977, 0.011342, 0.022306, 0.026892, 0.030003, 0.024826, 0.023087, 0.045352, 0.056825, 0.026338, 0.060549, 0.106997, 0.106997, 0.179055, 0.257454, 0.167087, 0.106997, 0.06312, 0.102787, 0.120615, 0.232838, 0.257454, 0.257454, 0.139895, 0.132295, 0.074921, 0.098513, 0.096677, 0.056825, 0.096677, 0.173081, 0.164327, 0.167087, 0.10481, 0.090864, 0.037156, 0.064632, 0.15008, 0.11371, 0.096677, 0.170161, 0.085092, 0.038858, 0.020165, 0.033407, 0.037156, 0.0704, 0.034068, 0.022306, 0.020522, 0.021381, 0.015344, 0.015078, 0.015694, 0.026892, 0.031287, 0.06184, 0.06184, 0.05306, 0.118441, 0.118441, 0.106997, 0.10481, 0.106997, 0.144935, 0.170161, 0.098513, 0.092881, 0.164327, 0.243554, 0.26085, 0.275179, 0.335645, 0.332115, 0.247041, 0.257454, 0.200174, 0.200174, 0.127496, 0.125101, 0.076542, 0.085092, 0.058088, 0.060549, 0.090864, 0.122885, 0.067594, 0.127496, 0.066181, 0.073402, 0.074921, 0.069024, 0.060549, 0.049374, 0.041405, 0.078022, 0.076542, 0.120615, 0.139895, 0.127496, 0.139895, 0.191378, 0.109221, 0.147574, 0.139895, 0.161087, 0.120615, 0.200174, 0.109221, 0.106997, 0.067594, 0.073402, 0.081712, 0.083462, 0.109221, 0.076542, 0.036378, 0.032017, 0.029376, 0.028107, 0.031287, 0.028695, 0.016528, 0.018106, 0.018106, 0.017797, 0.018106, 0.026338, 0.014586, 0.025762, 0.026338, 0.037156, 0.030003, 0.05306, 0.030003, 0.026892, 0.048328, 0.102787, 0.106997, 0.05306, 0.048328, 0.086953, 0.05306, 0.10481, 0.161087, 0.161087, 0.264545, 0.232838, 0.219301, 0.332115, 0.335645, 0.454136, 0.447574, 0.374039, 0.339168, 0.418646, 0.41194, 0.390993, 0.298791, 0.206376, 0.291804, 0.206376, 0.209395, 0.200174, 0.196879, 0.18812, 0.11371, 0.109221, 0.073402, 0.071867, 0.049374, 0.031287, 0.024826, 0.025316, 0.023534, 0.015694, 0.015344, 0.017138, 0.018106, 0.028107, 0.05306, 0.033407, 0.06312, 0.06184, 0.116183, 0.092881, 0.092881, 0.100716, 0.11371, 0.100716, 0.10481, 0.155435, 0.203355, 0.239899, 0.139895, 0.216401, 0.257454, 0.26085, 0.239899, 0.243554, 0.243554, 0.132295, 0.219301, 0.206376, 0.122885, 0.0704, 0.059222, 0.042364, 0.074921, 0.037156, 0.083462, 0.040537, 0.029376, 0.022667, 0.016826, 0.026892, 0.021381, 0.023963, 0.018106, 0.013437, 0.009401, 0.006795], '')</t>
  </si>
  <si>
    <t xml:space="preserve">F5RV39|F5RV39_9ENTR Protein-export membrane protein SecF OS=Enterobacter hormaechei ATCC 49162 </t>
  </si>
  <si>
    <t>([0.216401, 0.25031, 0.291804, 0.31487, 0.335645, 0.271506, 0.179055, 0.222385, 0.139895, 0.127496, 0.144935, 0.11371, 0.144935, 0.076542, 0.037156, 0.06312, 0.030611, 0.048328, 0.024826, 0.023534, 0.041405, 0.023087, 0.015078, 0.010131, 0.007645, 0.005992, 0.007422, 0.00777, 0.006795, 0.007877, 0.008002, 0.008156, 0.009015, 0.008525, 0.012491, 0.011903, 0.014315, 0.015344, 0.015344, 0.015344, 0.016826, 0.009728, 0.014783, 0.023963, 0.040537, 0.071867, 0.078022, 0.043307, 0.085092, 0.054297, 0.086953, 0.06312, 0.0704, 0.106997, 0.132295, 0.083462, 0.164327, 0.118441, 0.203355, 0.206376, 0.243554, 0.225814, 0.356642, 0.346032, 0.247041, 0.25031, 0.239899, 0.278302, 0.370445, 0.229226, 0.346032, 0.359901, 0.490133, 0.366687, 0.271506, 0.243554, 0.332115, 0.196879, 0.243554, 0.229226, 0.219301, 0.268042, 0.284882, 0.167087, 0.129801, 0.142424, 0.134866, 0.102787, 0.15008, 0.179055, 0.21291, 0.194234, 0.18812, 0.129801, 0.222385, 0.321458, 0.311707, 0.30533, 0.450668, 0.342579, 0.346032, 0.346032, 0.342579, 0.25031, 0.271506, 0.324872, 0.324872, 0.219301, 0.284882, 0.275179, 0.247041, 0.339168, 0.339168, 0.332115, 0.384043, 0.328603, 0.339168, 0.26085, 0.25031, 0.225814, 0.229226, 0.25031, 0.142424, 0.092881, 0.147574, 0.25406, 0.243554, 0.247041, 0.356642, 0.30533, 0.295083, 0.191378, 0.15284, 0.161087, 0.164327, 0.15284, 0.158265, 0.120615, 0.155435, 0.092881, 0.050641, 0.06184, 0.043307, 0.051831, 0.045352, 0.045352, 0.020522, 0.012727, 0.013016, 0.008804, 0.007555, 0.007259, 0.006701, 0.007555, 0.005086, 0.005249, 0.003821, 0.004315, 0.003607, 0.00359, 0.004247, 0.00558, 0.00543, 0.004736, 0.004577, 0.00543, 0.003997, 0.004736, 0.006245, 0.008409, 0.008804, 0.008624, 0.006039, 0.009187, 0.007645, 0.01227, 0.007555, 0.007645, 0.007555, 0.007422, 0.005683, 0.006421, 0.004577, 0.006245, 0.005683, 0.008276, 0.006567, 0.009483, 0.007422, 0.005734, 0.004835, 0.006142, 0.005734, 0.006795, 0.006533, 0.005932, 0.004247, 0.005734, 0.005734, 0.005734, 0.005623, 0.008895, 0.009096, 0.014586, 0.008276, 0.009187, 0.006567, 0.009401, 0.009401, 0.016021, 0.013821, 0.017797, 0.020522, 0.042364, 0.025316, 0.026338, 0.045352, 0.044297, 0.046336, 0.090864, 0.090864, 0.17593, 0.191378, 0.102787, 0.120615, 0.118441, 0.086953, 0.15284, 0.094817, 0.086953, 0.041405, 0.090864, 0.090864, 0.085092, 0.038042, 0.086953, 0.086953, 0.092881, 0.096677, 0.044297, 0.046336, 0.046336, 0.042364, 0.037156, 0.078022, 0.033407, 0.050641, 0.069024, 0.031287, 0.028107, 0.021381, 0.022306, 0.010926, 0.007422, 0.004835, 0.006795, 0.006701, 0.007422, 0.005623, 0.005734, 0.009015, 0.008624, 0.005734, 0.005734, 0.004135, 0.00407, 0.004899, 0.004247, 0.003963, 0.005503, 0.005872, 0.006701, 0.006619, 0.010221, 0.017797, 0.028695, 0.028695, 0.028695, 0.013613, 0.012727, 0.014315, 0.010672, 0.010672, 0.016826, 0.010509, 0.014315, 0.009096, 0.01078, 0.01078, 0.018415, 0.014783, 0.023087, 0.024393, 0.055536, 0.056825, 0.029376, 0.021381, 0.022667, 0.023963, 0.046336, 0.05306, 0.098513, 0.125101, 0.139895, 0.170161, 0.225814, 0.275179, 0.377384, 0.41194, 0.517562, 0.41194, 0.36309, 0.398279, 0.374039, 0.332115, 0.30533, 0.398279, 0.509769, 0.480142, 0.447574, 0.42561, 0.545602, 0.483068], '')</t>
  </si>
  <si>
    <t>[309, 317, 321]</t>
  </si>
  <si>
    <t xml:space="preserve">F5RV40|F5RV40_9ENTR Protein translocase subunit SecD OS=Enterobacter hormaechei ATCC 49162 </t>
  </si>
  <si>
    <t>([0.008156, 0.008525, 0.006795, 0.006194, 0.005734, 0.005378, 0.004483, 0.003864, 0.003757, 0.004513, 0.004208, 0.003701, 0.003701, 0.003212, 0.00243, 0.003512, 0.003366, 0.003366, 0.003431, 0.003431, 0.004689, 0.006701, 0.008895, 0.01078, 0.010672, 0.016257, 0.013437, 0.025316, 0.048328, 0.06312, 0.06312, 0.109221, 0.118441, 0.164327, 0.164327, 0.25031, 0.239899, 0.229226, 0.332115, 0.339168, 0.236433, 0.225814, 0.147574, 0.127496, 0.155435, 0.232838, 0.147574, 0.25406, 0.264545, 0.288399, 0.324872, 0.222385, 0.232838, 0.278302, 0.311707, 0.349426, 0.275179, 0.219301, 0.137348, 0.144935, 0.243554, 0.346032, 0.308712, 0.284882, 0.194234, 0.167087, 0.158265, 0.142424, 0.144935, 0.137348, 0.127496, 0.137348, 0.236433, 0.236433, 0.18812, 0.191378, 0.161087, 0.225814, 0.281712, 0.335645, 0.229226, 0.173081, 0.173081, 0.142424, 0.15284, 0.225814, 0.275179, 0.275179, 0.298791, 0.216401, 0.15008, 0.120615, 0.066181, 0.069024, 0.037156, 0.05306, 0.067594, 0.069024, 0.071867, 0.079919, 0.098513, 0.090864, 0.071867, 0.060549, 0.078022, 0.079919, 0.088832, 0.069024, 0.076542, 0.161087, 0.191378, 0.25406, 0.209395, 0.298791, 0.206376, 0.30533, 0.26085, 0.222385, 0.257454, 0.25406, 0.158265, 0.170161, 0.170161, 0.17593, 0.173081, 0.216401, 0.232838, 0.229226, 0.225814, 0.219301, 0.18812, 0.196879, 0.134866, 0.196879, 0.196879, 0.194234, 0.191378, 0.281712, 0.288399, 0.30533, 0.216401, 0.288399, 0.278302, 0.301917, 0.377384, 0.41194, 0.408655, 0.390993, 0.380708, 0.42561, 0.414856, 0.408655, 0.342579, 0.465241, 0.384043, 0.390993, 0.480142, 0.40511, 0.387226, 0.380708, 0.380708, 0.483068, 0.486429, 0.401658, 0.480142, 0.447574, 0.447574, 0.346032, 0.433034, 0.332115, 0.321458, 0.332115, 0.335645, 0.398279, 0.328603, 0.408655, 0.41194, 0.414856, 0.450668, 0.387226, 0.394753, 0.298791, 0.209395, 0.196879, 0.284882, 0.284882, 0.328603, 0.328603, 0.4292, 0.346032, 0.384043, 0.298791, 0.295083, 0.295083, 0.332115, 0.36309, 0.366687, 0.370445, 0.370445, 0.324872, 0.390993, 0.356642, 0.377384, 0.4292, 0.436924, 0.440853, 0.414856, 0.40511, 0.328603, 0.318242, 0.41194, 0.447574, 0.541878, 0.549308, 0.465241, 0.4292, 0.366687, 0.370445, 0.36309, 0.370445, 0.36309, 0.380708, 0.324872, 0.31487, 0.339168, 0.349426, 0.335645, 0.301917, 0.31487, 0.398279, 0.321458, 0.311707, 0.281712, 0.257454, 0.257454, 0.366687, 0.318242, 0.324872, 0.321458, 0.31487, 0.308712, 0.390993, 0.352862, 0.447574, 0.525368, 0.444081, 0.370445, 0.311707, 0.384043, 0.298791, 0.324872, 0.398279, 0.318242, 0.387226, 0.422041, 0.414856, 0.352862, 0.42561, 0.461924, 0.450668, 0.468512, 0.377384, 0.30533, 0.328603, 0.291804, 0.295083, 0.346032, 0.408655, 0.394753, 0.394753, 0.377384, 0.342579, 0.275179, 0.291804, 0.298791, 0.288399, 0.298791, 0.26085, 0.271506, 0.301917, 0.278302, 0.239899, 0.295083, 0.346032, 0.346032, 0.374039, 0.366687, 0.332115, 0.36309, 0.436924, 0.436924, 0.538167, 0.549308, 0.557691, 0.63748, 0.622677, 0.632174, 0.613573, 0.716283, 0.699094, 0.699094, 0.775545, 0.728858, 0.680603, 0.618285, 0.525368, 0.521092, 0.521092, 0.525368, 0.40511, 0.332115, 0.324872, 0.321458, 0.324872, 0.401658, 0.321458, 0.321458, 0.328603, 0.324872, 0.321458, 0.321458, 0.318242, 0.288399, 0.36309, 0.436924, 0.433034, 0.521092, 0.534167, 0.575842, 0.666105, 0.685117, 0.788093, 0.675549, 0.680603, 0.553315, 0.553315, 0.666105, 0.618285, 0.604312, 0.59917, 0.608892, 0.505461, 0.476583, 0.468512, 0.468512, 0.359901, 0.444081, 0.42561, 0.433034, 0.408655, 0.318242, 0.384043, 0.366687, 0.486429, 0.458154, 0.509769, 0.497853, 0.414856, 0.346032, 0.278302, 0.295083, 0.200174, 0.278302, 0.31487, 0.311707, 0.298791, 0.387226, 0.377384, 0.390993, 0.342579, 0.342579, 0.42561, 0.4292, 0.401658, 0.295083, 0.239899, 0.200174, 0.191378, 0.284882, 0.398279, 0.483068, 0.390993, 0.380708, 0.398279, 0.291804, 0.257454, 0.271506, 0.179055, 0.191378, 0.17593, 0.209395, 0.125101, 0.122885, 0.127496, 0.15284, 0.122885, 0.194234, 0.170161, 0.179055, 0.158265, 0.079919, 0.071867, 0.118441, 0.219301, 0.219301, 0.332115, 0.328603, 0.321458, 0.42561, 0.321458, 0.321458, 0.222385, 0.219301, 0.139895, 0.134866, 0.106997, 0.185198, 0.147574, 0.15008, 0.079919, 0.064632, 0.142424, 0.078022, 0.076542, 0.032677, 0.019109, 0.019109, 0.026892, 0.026892, 0.026892, 0.025316, 0.024826, 0.055536, 0.10481, 0.10481, 0.096677, 0.096677, 0.102787, 0.137348, 0.129801, 0.21291, 0.26085, 0.219301, 0.222385, 0.236433, 0.298791, 0.311707, 0.194234, 0.142424, 0.134866, 0.0704, 0.10481, 0.064632, 0.051831, 0.024826, 0.023534, 0.013016, 0.013016, 0.008156, 0.005503, 0.005318, 0.003997, 0.00389, 0.003924, 0.003757, 0.003512, 0.002881, 0.002512, 0.003014, 0.003461, 0.003478, 0.00407, 0.003405, 0.003109, 0.002688, 0.003821, 0.003821, 0.004208, 0.003555, 0.003512, 0.00359, 0.004835, 0.004646, 0.00407, 0.003997, 0.004161, 0.003109, 0.004577, 0.006194, 0.006142, 0.006078, 0.004431, 0.005223, 0.006142, 0.009865, 0.011518, 0.007259, 0.009015, 0.01227, 0.011669, 0.013265, 0.013437, 0.014315, 0.014586, 0.014783, 0.009977, 0.013016, 0.014075, 0.012727, 0.010372, 0.013613, 0.009015, 0.009015, 0.005992, 0.007259, 0.007031, 0.007422, 0.007315, 0.008723, 0.009483, 0.018106, 0.016021, 0.028107, 0.028695, 0.054297, 0.078022, 0.127496, 0.102787, 0.173081, 0.167087, 0.167087, 0.081712, 0.155435, 0.281712, 0.384043, 0.264545, 0.236433, 0.219301, 0.284882, 0.164327, 0.142424, 0.122885, 0.116183, 0.05306, 0.05306, 0.038858, 0.03976, 0.023087, 0.041405, 0.042364, 0.020522, 0.014315, 0.026338, 0.014315, 0.008156, 0.005872, 0.005799, 0.004315, 0.003804, 0.003431, 0.004775, 0.004976, 0.004921, 0.006078, 0.006421, 0.006142, 0.007091, 0.004736, 0.005503, 0.003821, 0.003821, 0.00558, 0.00777, 0.005503, 0.007031, 0.00777, 0.009728, 0.017138, 0.030611, 0.030611, 0.025762, 0.028695, 0.020876, 0.012727, 0.01078, 0.018787, 0.0198, 0.021816, 0.034884, 0.024393, 0.029376, 0.030003, 0.016257, 0.010372, 0.011342, 0.011342, 0.016528, 0.020876, 0.020876, 0.013613, 0.017138, 0.032677, 0.017447, 0.022306, 0.022306, 0.028107, 0.022667, 0.016528, 0.011669, 0.011342, 0.016826, 0.022667, 0.014075, 0.023534, 0.047319], '')</t>
  </si>
  <si>
    <t>[212, 213, 244, 291, 292, 293, 294, 295, 296, 297, 298, 299, 300, 301, 302, 303, 304, 305, 306, 307, 308, 326, 327, 328, 329, 330, 331, 332, 333, 334, 335, 336, 337, 338, 339, 340, 341, 355]</t>
  </si>
  <si>
    <t xml:space="preserve">F5RV41|F5RV41_9ENTR Sec translocon accessory complex subunit YajC OS=Enterobacter hormaechei ATCC 49162 </t>
  </si>
  <si>
    <t>([0.009015, 0.013821, 0.020165, 0.020522, 0.038858, 0.038042, 0.056825, 0.0704, 0.088832, 0.132295, 0.118441, 0.15284, 0.092881, 0.10481, 0.120615, 0.161087, 0.096677, 0.056825, 0.045352, 0.034068, 0.042364, 0.030611, 0.016826, 0.009865, 0.008002, 0.005011, 0.004921, 0.003607, 0.002727, 0.00283, 0.00283, 0.003461, 0.00359, 0.004646, 0.006421, 0.008895, 0.010672, 0.018787, 0.030003, 0.048328, 0.111485, 0.06312, 0.083462, 0.158265, 0.268042, 0.268042, 0.342579, 0.390993, 0.494003, 0.618285, 0.632174, 0.494003, 0.387226, 0.384043, 0.398279, 0.384043, 0.374039, 0.278302, 0.185198, 0.17593, 0.185198, 0.111485, 0.191378, 0.239899, 0.155435, 0.125101, 0.229226, 0.284882, 0.281712, 0.185198, 0.100716, 0.0704, 0.060549, 0.085092, 0.044297, 0.044297, 0.048328, 0.05306, 0.098513, 0.167087, 0.11371, 0.067594, 0.058088, 0.055536, 0.059222, 0.102787, 0.06312, 0.034068, 0.024393, 0.020165, 0.023534, 0.024393, 0.038042, 0.073402, 0.090864, 0.161087, 0.11371, 0.109221, 0.081712, 0.044297, 0.030003, 0.038858, 0.050641, 0.085092, 0.064632, 0.043307, 0.026892, 0.060549, 0.092881, 0.100716], '')</t>
  </si>
  <si>
    <t>[49, 50]</t>
  </si>
  <si>
    <t xml:space="preserve">F5RV43|F5RV43_9ENTR S-adenosylmethionine:tRNA ribosyltransferase-isomerase OS=Enterobacter hormaechei ATCC 49162 </t>
  </si>
  <si>
    <t>([0.085092, 0.142424, 0.182256, 0.125101, 0.076542, 0.081712, 0.109221, 0.071867, 0.116183, 0.11371, 0.164327, 0.209395, 0.209395, 0.275179, 0.301917, 0.232838, 0.342579, 0.264545, 0.298791, 0.281712, 0.284882, 0.257454, 0.239899, 0.275179, 0.359901, 0.450668, 0.454136, 0.370445, 0.468512, 0.433034, 0.468512, 0.440853, 0.308712, 0.31487, 0.321458, 0.239899, 0.222385, 0.229226, 0.30533, 0.30533, 0.318242, 0.433034, 0.4292, 0.436924, 0.318242, 0.236433, 0.17593, 0.11371, 0.185198, 0.191378, 0.196879, 0.194234, 0.137348, 0.155435, 0.17593, 0.147574, 0.216401, 0.219301, 0.122885, 0.127496, 0.18812, 0.173081, 0.125101, 0.125101, 0.122885, 0.18812, 0.257454, 0.232838, 0.359901, 0.284882, 0.196879, 0.139895, 0.158265, 0.209395, 0.264545, 0.158265, 0.194234, 0.206376, 0.278302, 0.384043, 0.295083, 0.222385, 0.203355, 0.232838, 0.15284, 0.147574, 0.125101, 0.129801, 0.196879, 0.158265, 0.243554, 0.31487, 0.408655, 0.390993, 0.36309, 0.418646, 0.418646, 0.328603, 0.239899, 0.247041, 0.26085, 0.356642, 0.454136, 0.483068, 0.387226, 0.476583, 0.450668, 0.486429, 0.450668, 0.465241, 0.465241, 0.4292, 0.440853, 0.414856, 0.384043, 0.335645, 0.209395, 0.308712, 0.318242, 0.414856, 0.30533, 0.311707, 0.311707, 0.311707, 0.311707, 0.408655, 0.346032, 0.295083, 0.298791, 0.243554, 0.164327, 0.200174, 0.179055, 0.106997, 0.102787, 0.125101, 0.158265, 0.288399, 0.191378, 0.284882, 0.298791, 0.318242, 0.21291, 0.219301, 0.200174, 0.232838, 0.232838, 0.318242, 0.41194, 0.374039, 0.476583, 0.56648, 0.570702, 0.509769, 0.51388, 0.529623, 0.529623, 0.494003, 0.374039, 0.454136, 0.436924, 0.398279, 0.525368, 0.648219, 0.585406, 0.505461, 0.444081, 0.40511, 0.418646, 0.41194, 0.41194, 0.40511, 0.324872, 0.31487, 0.288399, 0.387226, 0.394753, 0.418646, 0.401658, 0.408655, 0.4292, 0.408655, 0.332115, 0.298791, 0.264545, 0.284882, 0.352862, 0.288399, 0.339168, 0.268042, 0.229226, 0.15284, 0.102787, 0.167087, 0.100716, 0.185198, 0.118441, 0.106997, 0.073402, 0.118441, 0.191378, 0.090864, 0.100716, 0.182256, 0.125101, 0.147574, 0.102787, 0.111485, 0.179055, 0.094817, 0.137348, 0.173081, 0.281712, 0.257454, 0.203355, 0.288399, 0.284882, 0.377384, 0.281712, 0.281712, 0.301917, 0.222385, 0.36309, 0.36309, 0.352862, 0.352862, 0.281712, 0.370445, 0.321458, 0.25031, 0.257454, 0.203355, 0.158265, 0.15008, 0.200174, 0.247041, 0.243554, 0.239899, 0.219301, 0.239899, 0.200174, 0.15284, 0.15284, 0.132295, 0.129801, 0.120615, 0.173081, 0.173081, 0.161087, 0.18812, 0.17593, 0.275179, 0.30533, 0.30533, 0.275179, 0.318242, 0.281712, 0.247041, 0.243554, 0.236433, 0.328603, 0.31487, 0.25406, 0.349426, 0.377384, 0.25031, 0.137348, 0.139895, 0.21291, 0.216401, 0.229226, 0.222385, 0.109221, 0.06312, 0.042364, 0.064632, 0.060549, 0.041405, 0.055536, 0.030611, 0.030003, 0.017447, 0.016826, 0.031287, 0.022306, 0.011903, 0.014783, 0.030003, 0.032677, 0.015078, 0.014783, 0.009483, 0.016826, 0.038042, 0.067594, 0.125101, 0.06184, 0.034884, 0.047319, 0.025762, 0.029376, 0.030003, 0.038042, 0.032677, 0.023963, 0.030003, 0.028695, 0.049374, 0.048328, 0.045352, 0.071867, 0.076542, 0.10481, 0.049374, 0.041405, 0.040537, 0.030611, 0.033407, 0.067594, 0.094817, 0.15008, 0.132295, 0.139895, 0.085092, 0.083462, 0.102787, 0.056825, 0.098513, 0.102787, 0.078022, 0.054297, 0.034884, 0.018787, 0.023534, 0.023534, 0.026338, 0.031287, 0.042364, 0.05306, 0.025316, 0.026892, 0.032677, 0.06184, 0.037156, 0.078022, 0.17593, 0.15284, 0.219301, 0.196879, 0.15284, 0.167087, 0.196879, 0.332115, 0.450668, 0.414856, 0.59014], '')</t>
  </si>
  <si>
    <t>[151, 152, 153, 154, 155, 156, 162, 163, 164, 165, 355]</t>
  </si>
  <si>
    <t xml:space="preserve">F5RV44|F5RV44_9ENTR Acyl carrier protein phosphodiesterase OS=Enterobacter hormaechei ATCC 49162 </t>
  </si>
  <si>
    <t>([0.021816, 0.013821, 0.016257, 0.025762, 0.036378, 0.050641, 0.033407, 0.044297, 0.06184, 0.086953, 0.060549, 0.045352, 0.034884, 0.081712, 0.066181, 0.050641, 0.050641, 0.092881, 0.10481, 0.194234, 0.194234, 0.21291, 0.31487, 0.239899, 0.225814, 0.247041, 0.264545, 0.288399, 0.222385, 0.225814, 0.216401, 0.209395, 0.179055, 0.161087, 0.144935, 0.247041, 0.308712, 0.216401, 0.219301, 0.144935, 0.073402, 0.092881, 0.088832, 0.092881, 0.100716, 0.120615, 0.120615, 0.071867, 0.11371, 0.17593, 0.144935, 0.142424, 0.203355, 0.196879, 0.137348, 0.134866, 0.167087, 0.18812, 0.291804, 0.271506, 0.328603, 0.356642, 0.318242, 0.339168, 0.229226, 0.328603, 0.21291, 0.206376, 0.209395, 0.161087, 0.069024, 0.086953, 0.081712, 0.044297, 0.056825, 0.118441, 0.118441, 0.094817, 0.038042, 0.021381, 0.025316, 0.016528, 0.023087, 0.032017, 0.028107, 0.037156, 0.034884, 0.034884, 0.03976, 0.066181, 0.040537, 0.06184, 0.055536, 0.030611, 0.058088, 0.096677, 0.083462, 0.098513, 0.069024, 0.144935, 0.144935, 0.078022, 0.079919, 0.096677, 0.085092, 0.079919, 0.127496, 0.147574, 0.216401, 0.102787, 0.06184, 0.139895, 0.125101, 0.142424, 0.247041, 0.179055, 0.120615, 0.066181, 0.058088, 0.096677, 0.090864, 0.071867, 0.071867, 0.129801, 0.10481, 0.05306, 0.050641, 0.045352, 0.028107, 0.031287, 0.031287, 0.026892, 0.027463, 0.05306, 0.032017, 0.017797, 0.034068, 0.06184, 0.098513, 0.086953, 0.078022, 0.076542, 0.147574, 0.25031, 0.225814, 0.155435, 0.257454, 0.243554, 0.15284, 0.185198, 0.185198, 0.298791, 0.25406, 0.225814, 0.219301, 0.196879, 0.288399, 0.284882, 0.268042, 0.209395, 0.239899, 0.219301, 0.15008, 0.170161, 0.155435, 0.155435, 0.127496, 0.05306, 0.069024, 0.054297, 0.030611, 0.034068, 0.032677, 0.056825, 0.044297, 0.036378, 0.0704, 0.056825, 0.05306, 0.06312, 0.120615, 0.125101, 0.088832, 0.125101, 0.094817, 0.0704, 0.059222, 0.118441, 0.243554, 0.185198, 0.332115, 0.480142, 0.401658], '')</t>
  </si>
  <si>
    <t xml:space="preserve">F5RV45|F5RV45_9ENTR Alkyl hydroperoxide reductase C OS=Enterobacter hormaechei ATCC 49162 </t>
  </si>
  <si>
    <t>([0.096677, 0.144935, 0.142424, 0.139895, 0.137348, 0.100716, 0.064632, 0.085092, 0.116183, 0.139895, 0.17593, 0.144935, 0.144935, 0.236433, 0.321458, 0.200174, 0.216401, 0.10481, 0.122885, 0.11371, 0.106997, 0.203355, 0.209395, 0.239899, 0.264545, 0.264545, 0.342579, 0.359901, 0.271506, 0.155435, 0.081712, 0.041405, 0.085092, 0.100716, 0.096677, 0.042364, 0.092881, 0.041405, 0.055536, 0.037156, 0.042364, 0.042364, 0.044297, 0.023963, 0.014783, 0.013265, 0.009294, 0.009401, 0.012727, 0.0198, 0.020876, 0.045352, 0.088832, 0.034884, 0.050641, 0.045352, 0.092881, 0.088832, 0.11371, 0.182256, 0.17593, 0.102787, 0.10481, 0.060549, 0.102787, 0.090864, 0.116183, 0.206376, 0.209395, 0.122885, 0.083462, 0.147574, 0.144935, 0.111485, 0.132295, 0.122885, 0.134866, 0.142424, 0.167087, 0.170161, 0.170161, 0.247041, 0.318242, 0.318242, 0.30533, 0.308712, 0.390993, 0.311707, 0.308712, 0.200174, 0.278302, 0.308712, 0.239899, 0.200174, 0.239899, 0.243554, 0.239899, 0.225814, 0.236433, 0.134866, 0.200174, 0.194234, 0.158265, 0.094817, 0.094817, 0.094817, 0.102787, 0.122885, 0.203355, 0.216401, 0.284882, 0.311707, 0.284882, 0.324872, 0.271506, 0.25406, 0.339168, 0.342579, 0.239899, 0.15008, 0.15284, 0.155435, 0.125101, 0.155435, 0.239899, 0.161087, 0.17593, 0.158265, 0.155435, 0.142424, 0.090864, 0.071867, 0.076542, 0.125101, 0.088832, 0.167087, 0.109221, 0.109221, 0.106997, 0.200174, 0.196879, 0.291804, 0.295083, 0.288399, 0.196879, 0.191378, 0.236433, 0.243554, 0.264545, 0.236433, 0.155435, 0.222385, 0.191378, 0.18812, 0.191378, 0.288399, 0.264545, 0.346032, 0.36309, 0.301917, 0.229226, 0.346032, 0.301917, 0.301917, 0.25031, 0.349426, 0.352862, 0.390993, 0.454136, 0.458154, 0.483068, 0.534167, 0.490133, 0.585406, 0.575842, 0.59508, 0.59508, 0.585406, 0.505461, 0.458154, 0.525368, 0.494003, 0.380708, 0.408655, 0.414856, 0.525368, 0.433034, 0.436924, 0.440853, 0.359901, 0.318242, 0.298791, 0.31487, 0.321458, 0.328603, 0.298791, 0.216401, 0.158265, 0.120615, 0.170161], '')</t>
  </si>
  <si>
    <t>[171, 173, 174, 175, 176, 177, 178, 180, 185]</t>
  </si>
  <si>
    <t xml:space="preserve">F5RV50|F5RV50_9ENTR Branched-chain amino acid transport system carrier protein OS=Enterobacter hormaechei ATCC 49162 </t>
  </si>
  <si>
    <t>([0.066181, 0.058088, 0.028107, 0.03976, 0.018106, 0.016826, 0.023963, 0.013821, 0.014075, 0.010672, 0.008075, 0.007495, 0.007177, 0.006245, 0.006245, 0.009401, 0.006421, 0.004577, 0.003053, 0.003212, 0.004835, 0.005683, 0.004899, 0.006619, 0.004775, 0.007315, 0.007495, 0.007177, 0.013437, 0.016021, 0.016826, 0.019109, 0.032677, 0.024393, 0.023963, 0.011518, 0.010672, 0.00962, 0.009977, 0.010926, 0.010131, 0.007555, 0.006988, 0.009401, 0.006533, 0.010672, 0.007495, 0.006194, 0.006482, 0.004483, 0.003246, 0.00359, 0.003478, 0.002881, 0.003405, 0.00292, 0.004388, 0.004388, 0.006533, 0.006795, 0.010509, 0.009865, 0.007877, 0.010672, 0.011342, 0.023534, 0.010672, 0.016257, 0.030611, 0.017138, 0.021381, 0.044297, 0.034884, 0.035586, 0.024393, 0.018787, 0.034068, 0.020522, 0.014783, 0.009015, 0.008525, 0.006795, 0.005249, 0.007422, 0.008409, 0.005683, 0.003478, 0.004358, 0.004483, 0.004899, 0.006567, 0.008002, 0.006894, 0.00962, 0.010372, 0.017447, 0.010926, 0.01204, 0.011903, 0.016257, 0.015694, 0.021816, 0.034884, 0.030003, 0.032677, 0.026338, 0.060549, 0.134866, 0.134866, 0.086953, 0.086953, 0.041405, 0.017797, 0.012491, 0.007645, 0.010509, 0.007259, 0.007877, 0.005011, 0.004483, 0.003924, 0.003997, 0.003671, 0.002366, 0.002396, 0.001709, 0.001709, 0.001155, 0.000713, 0.000983, 0.001271, 0.001142, 0.001112, 0.001232, 0.001855, 0.002761, 0.002194, 0.002976, 0.004388, 0.003997, 0.004358, 0.004315, 0.006619, 0.006194, 0.009096, 0.008723, 0.008723, 0.007422, 0.007422, 0.007315, 0.005223, 0.003864, 0.003431, 0.003701, 0.004414, 0.003701, 0.002503, 0.002529, 0.001808, 0.001967, 0.002581, 0.00359, 0.004513, 0.002881, 0.003963, 0.004135, 0.005011, 0.005378, 0.006533, 0.007877, 0.008002, 0.011342, 0.020876, 0.020876, 0.025316, 0.015344, 0.019401, 0.043307, 0.071867, 0.056825, 0.026338, 0.03976, 0.03976, 0.016826, 0.017447, 0.019109, 0.012727, 0.017797, 0.026892, 0.013613, 0.016826, 0.023963, 0.016021, 0.009865, 0.007177, 0.008409, 0.008804, 0.006619, 0.004414, 0.003478, 0.00543, 0.006039, 0.004921, 0.005086, 0.007091, 0.010672, 0.009977, 0.009187, 0.009015, 0.00962, 0.01204, 0.013016, 0.009728, 0.008075, 0.011518, 0.024826, 0.013613, 0.028107, 0.022306, 0.024393, 0.030003, 0.026338, 0.018787, 0.017797, 0.013265, 0.013265, 0.008895, 0.008895, 0.008276, 0.008276, 0.005318, 0.004483, 0.003177, 0.003246, 0.00389, 0.002705, 0.001687, 0.002555, 0.001709, 0.002529, 0.003461, 0.004208, 0.004247, 0.004976, 0.006245, 0.00515, 0.00407, 0.005503, 0.005683, 0.007877, 0.006533, 0.009977, 0.016257, 0.023534, 0.034884, 0.023087, 0.023534, 0.054297, 0.038042, 0.038042, 0.023534, 0.025316, 0.022667, 0.024393, 0.015078, 0.014075, 0.025316, 0.032677, 0.028695, 0.026338, 0.019109, 0.013821, 0.008156, 0.007031, 0.006988, 0.005734, 0.005683, 0.005086, 0.003727, 0.003701, 0.00407, 0.003727, 0.002761, 0.00292, 0.002435, 0.0028, 0.0028, 0.002014, 0.002435, 0.001872, 0.001623, 0.00155, 0.001906, 0.003053, 0.002327, 0.001675, 0.002138, 0.00316, 0.003366, 0.003405, 0.004247, 0.003821, 0.005249, 0.004775, 0.004689, 0.005683, 0.005223, 0.004135, 0.003821, 0.002555, 0.002336, 0.002623, 0.002336, 0.001675, 0.001499, 0.001936, 0.002581, 0.002327, 0.002211, 0.003276, 0.003212, 0.00283, 0.0028, 0.0028, 0.003963, 0.002727, 0.001786, 0.002688, 0.002662, 0.003997, 0.003997, 0.006194, 0.004775, 0.004921, 0.008002, 0.007031, 0.006039, 0.004835, 0.007031, 0.008002, 0.005992, 0.005992, 0.004646, 0.004689, 0.003727, 0.00292, 0.00292, 0.004135, 0.002606, 0.003555, 0.003671, 0.005734, 0.003804, 0.003607, 0.004921, 0.004689, 0.005249, 0.00777, 0.012491, 0.007091, 0.004513, 0.004921, 0.00777, 0.008895, 0.010926, 0.009015, 0.008002, 0.01204, 0.007877, 0.008409, 0.00515, 0.005011, 0.003276, 0.003177, 0.004483, 0.004577, 0.003298, 0.003405, 0.0028, 0.002705, 0.003461, 0.003276, 0.003276, 0.003177, 0.002512, 0.002138, 0.003512, 0.004414, 0.003298, 0.004736, 0.007091, 0.01227, 0.00777, 0.014315, 0.014075, 0.012727, 0.014315, 0.030003, 0.029376, 0.019401, 0.016257, 0.011518, 0.013016, 0.01227, 0.013016, 0.023534, 0.027463, 0.014586, 0.014783, 0.014315, 0.009294, 0.006194, 0.00543, 0.00558, 0.003701, 0.003864, 0.004161, 0.00389, 0.003405, 0.003014, 0.004315, 0.004835, 0.007031, 0.00777, 0.008276, 0.007877, 0.008525, 0.009977, 0.014586, 0.014586, 0.022667, 0.030611, 0.056825, 0.060549, 0.120615, 0.229226, 0.366687, 0.308712, 0.271506], '')</t>
  </si>
  <si>
    <t xml:space="preserve">F5RV52|F5RV52_9ENTR Phosphate regulon sensor protein PhoR OS=Enterobacter hormaechei ATCC 49162 </t>
  </si>
  <si>
    <t>([0.006482, 0.004247, 0.006039, 0.004736, 0.00389, 0.003366, 0.00359, 0.003804, 0.003341, 0.004388, 0.004689, 0.00407, 0.004208, 0.003014, 0.00316, 0.003864, 0.002881, 0.002881, 0.00283, 0.002057, 0.002057, 0.002761, 0.003014, 0.001872, 0.001906, 0.001936, 0.002194, 0.00231, 0.002057, 0.002976, 0.002727, 0.00231, 0.002327, 0.002503, 0.00246, 0.002349, 0.001687, 0.001623, 0.002581, 0.001808, 0.001967, 0.002623, 0.001722, 0.002512, 0.002555, 0.00246, 0.002482, 0.002194, 0.001808, 0.00246, 0.002336, 0.00225, 0.002555, 0.003607, 0.004835, 0.007495, 0.008723, 0.015078, 0.027463, 0.025762, 0.048328, 0.043307, 0.049374, 0.11371, 0.064632, 0.074921, 0.081712, 0.15008, 0.167087, 0.225814, 0.225814, 0.191378, 0.206376, 0.206376, 0.191378, 0.179055, 0.161087, 0.142424, 0.134866, 0.132295, 0.125101, 0.139895, 0.155435, 0.15008, 0.125101, 0.127496, 0.125101, 0.219301, 0.209395, 0.18812, 0.191378, 0.179055, 0.229226, 0.191378, 0.25031, 0.25406, 0.15008, 0.170161, 0.173081, 0.15284, 0.109221, 0.06312, 0.032017, 0.064632, 0.067594, 0.073402, 0.139895, 0.232838, 0.239899, 0.158265, 0.164327, 0.085092, 0.060549, 0.066181, 0.083462, 0.043307, 0.038042, 0.074921, 0.069024, 0.037156, 0.026338, 0.043307, 0.046336, 0.081712, 0.035586, 0.041405, 0.040537, 0.03976, 0.043307, 0.042364, 0.083462, 0.179055, 0.21291, 0.191378, 0.191378, 0.125101, 0.134866, 0.15008, 0.085092, 0.096677, 0.167087, 0.155435, 0.158265, 0.170161, 0.106997, 0.139895, 0.120615, 0.118441, 0.111485, 0.106997, 0.055536, 0.05306, 0.047319, 0.102787, 0.164327, 0.164327, 0.167087, 0.243554, 0.17593, 0.278302, 0.264545, 0.25406, 0.356642, 0.356642, 0.352862, 0.458154, 0.444081, 0.440853, 0.374039, 0.339168, 0.366687, 0.377384, 0.377384, 0.387226, 0.352862, 0.356642, 0.225814, 0.222385, 0.18812, 0.200174, 0.164327, 0.147574, 0.15284, 0.106997, 0.109221, 0.17593, 0.137348, 0.216401, 0.225814, 0.21291, 0.26085, 0.225814, 0.291804, 0.288399, 0.278302, 0.295083, 0.182256, 0.194234, 0.247041, 0.295083, 0.295083, 0.321458, 0.328603, 0.332115, 0.321458, 0.308712, 0.308712, 0.377384, 0.291804, 0.291804, 0.30533, 0.21291, 0.219301, 0.247041, 0.170161, 0.11371, 0.111485, 0.164327, 0.229226, 0.264545, 0.26085, 0.339168, 0.346032, 0.268042, 0.268042, 0.346032, 0.324872, 0.352862, 0.321458, 0.418646, 0.41194, 0.454136, 0.454136, 0.450668, 0.454136, 0.509769, 0.608892, 0.608892, 0.671169, 0.728858, 0.570702, 0.553315, 0.5017, 0.505461, 0.604312, 0.494003, 0.4292, 0.458154, 0.433034, 0.356642, 0.268042, 0.271506, 0.222385, 0.30533, 0.298791, 0.206376, 0.257454, 0.232838, 0.196879, 0.219301, 0.216401, 0.25031, 0.225814, 0.18812, 0.18812, 0.196879, 0.18812, 0.167087, 0.17593, 0.120615, 0.206376, 0.25031, 0.21291, 0.216401, 0.21291, 0.158265, 0.182256, 0.182256, 0.203355, 0.243554, 0.18812, 0.194234, 0.275179, 0.222385, 0.301917, 0.295083, 0.298791, 0.390993, 0.490133, 0.486429, 0.472492, 0.414856, 0.346032, 0.384043, 0.394753, 0.40511, 0.483068, 0.562014, 0.458154, 0.458154, 0.380708, 0.328603, 0.321458, 0.31487, 0.408655, 0.414856, 0.422041, 0.332115, 0.324872, 0.318242, 0.284882, 0.278302, 0.298791, 0.414856, 0.332115, 0.332115, 0.239899, 0.239899, 0.209395, 0.222385, 0.236433, 0.308712, 0.387226, 0.414856, 0.414856, 0.401658, 0.401658, 0.394753, 0.384043, 0.387226, 0.324872, 0.281712, 0.26085, 0.271506, 0.264545, 0.346032, 0.328603, 0.387226, 0.377384, 0.374039, 0.447574, 0.328603, 0.31487, 0.247041, 0.229226, 0.232838, 0.247041, 0.239899, 0.264545, 0.346032, 0.257454, 0.318242, 0.418646, 0.549308, 0.549308, 0.454136, 0.480142, 0.570702, 0.509769, 0.51388, 0.562014, 0.549308, 0.553315, 0.461924, 0.534167, 0.454136, 0.454136, 0.440853, 0.414856, 0.384043, 0.384043, 0.472492, 0.483068, 0.458154, 0.444081, 0.436924, 0.517562, 0.486429, 0.408655, 0.490133, 0.408655, 0.374039, 0.291804, 0.335645, 0.418646, 0.42561, 0.465241, 0.398279, 0.394753, 0.42561, 0.433034, 0.447574, 0.440853, 0.433034, 0.352862, 0.36309, 0.281712, 0.291804, 0.288399, 0.366687, 0.291804, 0.366687, 0.387226, 0.468512, 0.538167, 0.541878, 0.42561, 0.450668, 0.41194, 0.359901, 0.275179, 0.291804, 0.291804, 0.301917, 0.225814, 0.229226, 0.196879, 0.275179, 0.268042, 0.271506, 0.243554, 0.298791, 0.271506, 0.243554, 0.209395, 0.170161, 0.134866, 0.222385, 0.185198, 0.298791, 0.359901], '')</t>
  </si>
  <si>
    <t>[235, 236, 237, 238, 239, 240, 241, 242, 243, 244, 297, 353, 354, 357, 358, 359, 360, 361, 362, 364, 376, 404, 405]</t>
  </si>
  <si>
    <t xml:space="preserve">F5RV53|F5RV53_9ENTR Phosphate regulon transcriptional regulatory protein PhoB OS=Enterobacter hormaechei ATCC 49162 </t>
  </si>
  <si>
    <t>([0.147574, 0.15284, 0.239899, 0.155435, 0.179055, 0.236433, 0.222385, 0.179055, 0.158265, 0.102787, 0.085092, 0.06184, 0.079919, 0.094817, 0.109221, 0.173081, 0.15008, 0.216401, 0.311707, 0.225814, 0.225814, 0.185198, 0.222385, 0.206376, 0.200174, 0.225814, 0.209395, 0.219301, 0.216401, 0.278302, 0.390993, 0.374039, 0.468512, 0.472492, 0.494003, 0.377384, 0.40511, 0.529623, 0.433034, 0.321458, 0.31487, 0.222385, 0.268042, 0.158265, 0.122885, 0.132295, 0.144935, 0.144935, 0.170161, 0.236433, 0.229226, 0.15008, 0.236433, 0.137348, 0.074921, 0.059222, 0.109221, 0.054297, 0.047319, 0.074921, 0.134866, 0.17593, 0.21291, 0.209395, 0.301917, 0.349426, 0.346032, 0.342579, 0.275179, 0.206376, 0.170161, 0.109221, 0.17593, 0.144935, 0.229226, 0.318242, 0.342579, 0.359901, 0.465241, 0.486429, 0.483068, 0.394753, 0.41194, 0.454136, 0.36309, 0.387226, 0.384043, 0.472492, 0.414856, 0.497853, 0.59014, 0.525368, 0.517562, 0.517562, 0.541878, 0.59014, 0.461924, 0.447574, 0.458154, 0.436924, 0.440853, 0.366687, 0.370445, 0.356642, 0.342579, 0.339168, 0.318242, 0.284882, 0.216401, 0.206376, 0.191378, 0.17593, 0.182256, 0.268042, 0.284882, 0.25406, 0.203355, 0.247041, 0.257454, 0.243554, 0.18812, 0.11371, 0.182256, 0.203355, 0.239899, 0.25031, 0.257454, 0.264545, 0.209395, 0.278302, 0.342579, 0.356642, 0.366687, 0.447574, 0.440853, 0.346032, 0.346032, 0.377384, 0.444081, 0.440853, 0.440853, 0.541878, 0.545602, 0.538167, 0.541878, 0.529623, 0.562014, 0.680603, 0.694846, 0.657645, 0.648219, 0.509769, 0.422041, 0.42561, 0.324872, 0.229226, 0.26085, 0.308712, 0.301917, 0.328603, 0.328603, 0.31487, 0.225814, 0.219301, 0.216401, 0.25031, 0.26085, 0.243554, 0.167087, 0.10481, 0.196879, 0.209395, 0.229226, 0.191378, 0.18812, 0.295083, 0.408655, 0.384043, 0.291804, 0.225814, 0.206376, 0.200174, 0.200174, 0.268042, 0.288399, 0.288399, 0.229226, 0.219301, 0.139895, 0.200174, 0.271506, 0.182256, 0.170161, 0.222385, 0.31487, 0.232838, 0.236433, 0.15284, 0.206376, 0.291804, 0.352862, 0.349426, 0.342579, 0.30533, 0.236433, 0.311707, 0.31487, 0.31487, 0.311707, 0.398279, 0.408655, 0.41194, 0.401658, 0.401658, 0.295083, 0.318242, 0.40511, 0.390993, 0.36309, 0.339168, 0.31487, 0.284882, 0.25031, 0.219301, 0.236433, 0.288399, 0.232838, 0.17593, 0.236433], '')</t>
  </si>
  <si>
    <t>[37, 90, 91, 92, 93, 94, 95, 141, 142, 143, 144, 145, 146, 147, 148, 149, 150, 151]</t>
  </si>
  <si>
    <t xml:space="preserve">F5RV54|F5RV54_9ENTR Nuclease SbcCD subunit D OS=Enterobacter hormaechei ATCC 49162 </t>
  </si>
  <si>
    <t>([0.054297, 0.081712, 0.127496, 0.179055, 0.088832, 0.055536, 0.071867, 0.092881, 0.111485, 0.134866, 0.134866, 0.147574, 0.164327, 0.25406, 0.352862, 0.321458, 0.206376, 0.139895, 0.142424, 0.147574, 0.088832, 0.088832, 0.100716, 0.096677, 0.073402, 0.155435, 0.209395, 0.21291, 0.232838, 0.173081, 0.182256, 0.182256, 0.134866, 0.0704, 0.044297, 0.034884, 0.042364, 0.090864, 0.088832, 0.041405, 0.083462, 0.139895, 0.219301, 0.196879, 0.225814, 0.288399, 0.275179, 0.216401, 0.18812, 0.17593, 0.257454, 0.167087, 0.120615, 0.203355, 0.298791, 0.25406, 0.219301, 0.161087, 0.161087, 0.164327, 0.278302, 0.275179, 0.275179, 0.275179, 0.191378, 0.167087, 0.086953, 0.059222, 0.060549, 0.047319, 0.038042, 0.034068, 0.064632, 0.116183, 0.116183, 0.111485, 0.139895, 0.170161, 0.232838, 0.144935, 0.232838, 0.239899, 0.229226, 0.229226, 0.243554, 0.243554, 0.158265, 0.209395, 0.173081, 0.17593, 0.25031, 0.284882, 0.288399, 0.206376, 0.147574, 0.116183, 0.116183, 0.142424, 0.164327, 0.170161, 0.219301, 0.236433, 0.225814, 0.15284, 0.092881, 0.085092, 0.137348, 0.21291, 0.25406, 0.359901, 0.450668, 0.472492, 0.465241, 0.4292, 0.4292, 0.40511, 0.346032, 0.384043, 0.321458, 0.352862, 0.243554, 0.191378, 0.167087, 0.18812, 0.278302, 0.377384, 0.291804, 0.225814, 0.229226, 0.21291, 0.222385, 0.191378, 0.161087, 0.100716, 0.118441, 0.170161, 0.247041, 0.356642, 0.321458, 0.422041, 0.401658, 0.521092, 0.525368, 0.4292, 0.408655, 0.370445, 0.268042, 0.359901, 0.436924, 0.339168, 0.25406, 0.25031, 0.291804, 0.301917, 0.394753, 0.398279, 0.408655, 0.380708, 0.26085, 0.232838, 0.15008, 0.147574, 0.142424, 0.222385, 0.311707, 0.275179, 0.216401, 0.335645, 0.247041, 0.158265, 0.209395, 0.301917, 0.295083, 0.295083, 0.206376, 0.203355, 0.203355, 0.139895, 0.164327, 0.225814, 0.25406, 0.332115, 0.321458, 0.339168, 0.295083, 0.219301, 0.25406, 0.36309, 0.243554, 0.243554, 0.243554, 0.275179, 0.275179, 0.194234, 0.200174, 0.25406, 0.155435, 0.179055, 0.21291, 0.222385, 0.264545, 0.167087, 0.196879, 0.229226, 0.191378, 0.232838, 0.216401, 0.137348, 0.10481, 0.10481, 0.170161, 0.25406, 0.170161, 0.170161, 0.243554, 0.200174, 0.232838, 0.271506, 0.158265, 0.185198, 0.179055, 0.109221, 0.209395, 0.185198, 0.096677, 0.11371, 0.060549, 0.064632, 0.109221, 0.127496, 0.225814, 0.164327, 0.161087, 0.164327, 0.161087, 0.090864, 0.116183, 0.122885, 0.179055, 0.264545, 0.257454, 0.225814, 0.301917, 0.278302, 0.206376, 0.298791, 0.216401, 0.236433, 0.31487, 0.206376, 0.216401, 0.196879, 0.268042, 0.26085, 0.26085, 0.26085, 0.335645, 0.25406, 0.25406, 0.257454, 0.173081, 0.191378, 0.158265, 0.191378, 0.134866, 0.200174, 0.203355, 0.318242, 0.301917, 0.278302, 0.318242, 0.232838, 0.21291, 0.21291, 0.232838, 0.236433, 0.21291, 0.21291, 0.194234, 0.18812, 0.194234, 0.288399, 0.18812, 0.268042, 0.243554, 0.206376, 0.191378, 0.18812, 0.139895, 0.225814, 0.173081, 0.247041, 0.359901, 0.401658, 0.332115, 0.216401, 0.216401, 0.257454, 0.196879, 0.298791, 0.203355, 0.120615, 0.122885, 0.200174, 0.200174, 0.129801, 0.147574, 0.161087, 0.167087, 0.170161, 0.161087, 0.222385, 0.203355, 0.109221, 0.090864, 0.118441, 0.134866, 0.209395, 0.21291, 0.311707, 0.216401, 0.339168, 0.359901, 0.36309, 0.288399, 0.196879, 0.200174, 0.216401, 0.196879, 0.17593, 0.196879, 0.179055, 0.203355, 0.216401, 0.288399, 0.298791, 0.311707, 0.308712, 0.222385, 0.142424, 0.134866, 0.182256, 0.155435, 0.196879, 0.200174, 0.275179, 0.268042, 0.346032, 0.42561, 0.359901, 0.356642, 0.335645, 0.366687, 0.36309, 0.291804, 0.209395, 0.206376, 0.196879, 0.264545, 0.26085, 0.318242, 0.321458, 0.356642, 0.366687, 0.359901, 0.356642, 0.359901, 0.422041, 0.398279, 0.36309, 0.377384, 0.374039, 0.31487, 0.31487, 0.31487, 0.301917, 0.308712, 0.209395, 0.232838, 0.268042, 0.268042, 0.291804, 0.271506, 0.182256, 0.182256, 0.21291, 0.209395, 0.209395, 0.243554, 0.281712, 0.281712, 0.328603, 0.328603, 0.394753, 0.356642, 0.311707, 0.390993, 0.51388, 0.661982, 0.626927, 0.575842], '')</t>
  </si>
  <si>
    <t>[141, 142, 397, 398, 399, 400]</t>
  </si>
  <si>
    <t xml:space="preserve">F5RV55|F5RV55_9ENTR Nuclease SbcCD subunit C OS=Enterobacter hormaechei ATCC 49162 </t>
  </si>
  <si>
    <t>([0.035586, 0.064632, 0.086953, 0.058088, 0.076542, 0.100716, 0.139895, 0.092881, 0.11371, 0.079919, 0.10481, 0.0704, 0.074921, 0.10481, 0.173081, 0.206376, 0.18812, 0.164327, 0.232838, 0.247041, 0.236433, 0.239899, 0.142424, 0.127496, 0.122885, 0.127496, 0.127496, 0.100716, 0.167087, 0.170161, 0.219301, 0.21291, 0.308712, 0.30533, 0.339168, 0.25031, 0.15008, 0.247041, 0.247041, 0.173081, 0.10481, 0.066181, 0.086953, 0.100716, 0.0704, 0.118441, 0.127496, 0.129801, 0.179055, 0.17593, 0.118441, 0.144935, 0.142424, 0.102787, 0.098513, 0.100716, 0.129801, 0.203355, 0.206376, 0.239899, 0.247041, 0.298791, 0.377384, 0.40511, 0.494003, 0.604312, 0.557691, 0.562014, 0.465241, 0.352862, 0.321458, 0.422041, 0.346032, 0.366687, 0.328603, 0.349426, 0.278302, 0.301917, 0.291804, 0.216401, 0.182256, 0.173081, 0.196879, 0.170161, 0.098513, 0.05306, 0.050641, 0.064632, 0.06312, 0.102787, 0.134866, 0.155435, 0.15008, 0.21291, 0.229226, 0.339168, 0.321458, 0.398279, 0.324872, 0.339168, 0.374039, 0.440853, 0.534167, 0.465241, 0.51388, 0.545602, 0.626927, 0.626927, 0.5017, 0.509769, 0.525368, 0.557691, 0.553315, 0.450668, 0.366687, 0.30533, 0.311707, 0.308712, 0.232838, 0.311707, 0.31487, 0.339168, 0.229226, 0.25031, 0.318242, 0.30533, 0.356642, 0.359901, 0.288399, 0.380708, 0.36309, 0.278302, 0.291804, 0.219301, 0.298791, 0.370445, 0.298791, 0.291804, 0.291804, 0.352862, 0.324872, 0.239899, 0.17593, 0.247041, 0.232838, 0.229226, 0.229226, 0.167087, 0.173081, 0.219301, 0.137348, 0.090864, 0.147574, 0.122885, 0.179055, 0.216401, 0.222385, 0.335645, 0.324872, 0.308712, 0.321458, 0.275179, 0.271506, 0.356642, 0.374039, 0.291804, 0.298791, 0.295083, 0.394753, 0.4292, 0.370445, 0.384043, 0.461924, 0.447574, 0.387226, 0.390993, 0.328603, 0.308712, 0.225814, 0.147574, 0.179055, 0.167087, 0.25031, 0.321458, 0.288399, 0.25406, 0.328603, 0.339168, 0.31487, 0.236433, 0.239899, 0.318242, 0.318242, 0.332115, 0.308712, 0.394753, 0.374039, 0.374039, 0.398279, 0.398279, 0.42561, 0.339168, 0.268042, 0.25031, 0.268042, 0.30533, 0.324872, 0.328603, 0.311707, 0.349426, 0.346032, 0.332115, 0.335645, 0.41194, 0.318242, 0.339168, 0.318242, 0.264545, 0.291804, 0.30533, 0.384043, 0.461924, 0.541878, 0.534167, 0.454136, 0.359901, 0.324872, 0.324872, 0.324872, 0.328603, 0.311707, 0.387226, 0.387226, 0.387226, 0.408655, 0.398279, 0.398279, 0.324872, 0.321458, 0.298791, 0.278302, 0.281712, 0.288399, 0.298791, 0.308712, 0.30533, 0.377384, 0.41194, 0.408655, 0.408655, 0.401658, 0.387226, 0.370445, 0.356642, 0.359901, 0.339168, 0.4292, 0.42561, 0.458154, 0.545602, 0.562014, 0.549308, 0.447574, 0.433034, 0.436924, 0.497853, 0.570702, 0.632174, 0.613573, 0.517562, 0.5017, 0.509769, 0.447574, 0.461924, 0.398279, 0.380708, 0.380708, 0.42561, 0.41194, 0.465241, 0.465241, 0.390993, 0.401658, 0.534167, 0.447574, 0.339168, 0.36309, 0.401658, 0.356642, 0.356642, 0.444081, 0.458154, 0.461924, 0.553315, 0.549308, 0.549308, 0.549308, 0.549308, 0.505461, 0.529623, 0.529623, 0.525368, 0.521092, 0.461924, 0.42561, 0.436924, 0.553315, 0.549308, 0.521092, 0.447574, 0.374039, 0.380708, 0.377384, 0.356642, 0.335645, 0.342579, 0.41194, 0.4292, 0.42561, 0.342579, 0.332115, 0.366687, 0.377384, 0.440853, 0.4292, 0.414856, 0.497853, 0.476583, 0.483068, 0.490133, 0.490133, 0.58069, 0.562014, 0.575842, 0.626927, 0.657645, 0.632174, 0.545602, 0.549308, 0.557691, 0.534167, 0.465241, 0.450668, 0.450668, 0.494003, 0.604312, 0.604312, 0.483068, 0.483068, 0.476583, 0.374039, 0.454136, 0.450668, 0.458154, 0.370445, 0.335645, 0.335645, 0.25031, 0.321458, 0.301917, 0.318242, 0.328603, 0.384043, 0.380708, 0.30533, 0.284882, 0.268042, 0.278302, 0.366687, 0.387226, 0.387226, 0.414856, 0.394753, 0.377384, 0.370445, 0.436924, 0.436924, 0.42561, 0.517562, 0.497853, 0.521092, 0.42561, 0.51388, 0.534167, 0.534167, 0.534167, 0.517562, 0.521092, 0.490133, 0.534167, 0.517562, 0.517562, 0.608892, 0.538167, 0.557691, 0.476583, 0.497853, 0.494003, 0.5017, 0.529623, 0.472492, 0.447574, 0.525368, 0.509769, 0.490133, 0.494003, 0.58069, 0.608892, 0.58069, 0.604312, 0.549308, 0.541878, 0.521092, 0.444081, 0.517562, 0.517562, 0.59917, 0.51388, 0.538167, 0.51388, 0.436924, 0.529623, 0.529623, 0.521092, 0.458154, 0.476583, 0.509769, 0.436924, 0.433034, 0.450668, 0.444081, 0.377384, 0.377384, 0.398279, 0.480142, 0.465241, 0.468512, 0.472492, 0.480142, 0.480142, 0.497853, 0.549308, 0.534167, 0.529623, 0.541878, 0.648219, 0.557691, 0.51388, 0.509769, 0.525368, 0.541878, 0.549308, 0.549308, 0.557691, 0.476583, 0.458154, 0.476583, 0.468512, 0.472492, 0.458154, 0.454136, 0.465241, 0.483068, 0.497853, 0.521092, 0.538167, 0.465241, 0.509769, 0.529623, 0.534167, 0.509769, 0.476583, 0.40511, 0.390993, 0.398279, 0.465241, 0.476583, 0.458154, 0.461924, 0.380708, 0.447574, 0.465241, 0.384043, 0.398279, 0.398279, 0.324872, 0.298791, 0.342579, 0.359901, 0.278302, 0.349426, 0.332115, 0.352862, 0.414856, 0.545602, 0.436924, 0.483068, 0.401658, 0.335645, 0.332115, 0.41194, 0.41194, 0.40511, 0.490133, 0.521092, 0.486429, 0.494003, 0.436924, 0.454136, 0.387226, 0.450668, 0.422041, 0.370445, 0.377384, 0.311707, 0.278302, 0.380708, 0.352862, 0.418646, 0.5017, 0.494003, 0.483068, 0.509769, 0.480142, 0.394753, 0.36309, 0.377384, 0.450668, 0.450668, 0.433034, 0.490133, 0.422041, 0.436924, 0.521092, 0.525368, 0.618285, 0.525368, 0.436924, 0.359901, 0.295083, 0.30533, 0.308712, 0.25406, 0.25031, 0.247041, 0.243554, 0.239899, 0.239899, 0.229226, 0.21291, 0.225814, 0.232838, 0.31487, 0.324872, 0.335645, 0.335645, 0.31487, 0.377384, 0.42561, 0.414856, 0.490133, 0.490133, 0.509769, 0.604312, 0.585406, 0.585406, 0.58069, 0.58069, 0.585406, 0.604312, 0.59014, 0.509769, 0.534167, 0.454136, 0.366687, 0.352862, 0.339168, 0.288399, 0.30533, 0.25031, 0.30533, 0.229226, 0.243554, 0.161087, 0.144935, 0.164327, 0.200174, 0.194234, 0.173081, 0.209395, 0.122885, 0.182256, 0.257454, 0.257454, 0.31487, 0.41194, 0.401658, 0.332115, 0.418646, 0.394753, 0.468512, 0.414856, 0.414856, 0.398279, 0.387226, 0.390993, 0.366687, 0.332115, 0.339168, 0.36309, 0.25031, 0.342579, 0.374039, 0.359901, 0.275179, 0.291804, 0.291804, 0.291804, 0.377384, 0.36309, 0.374039, 0.356642, 0.414856, 0.483068, 0.408655, 0.497853, 0.494003, 0.494003, 0.433034, 0.51388, 0.486429, 0.575842, 0.562014, 0.541878, 0.521092, 0.521092, 0.490133, 0.454136, 0.458154, 0.370445, 0.380708, 0.384043, 0.328603, 0.342579, 0.275179, 0.359901, 0.301917, 0.346032, 0.374039, 0.465241, 0.465241, 0.468512, 0.480142, 0.490133, 0.480142, 0.401658, 0.401658, 0.414856, 0.41194, 0.401658, 0.490133, 0.472492, 0.490133, 0.483068, 0.483068, 0.549308, 0.4292, 0.494003, 0.468512, 0.436924, 0.418646, 0.414856, 0.433034, 0.422041, 0.359901, 0.384043, 0.394753, 0.468512, 0.490133, 0.497853, 0.4292, 0.42561, 0.41194, 0.321458, 0.40511, 0.450668, 0.398279, 0.422041, 0.444081, 0.433034, 0.366687, 0.41194, 0.342579, 0.342579, 0.356642, 0.444081, 0.418646, 0.521092, 0.5017, 0.505461, 0.497853, 0.51388, 0.418646, 0.480142, 0.585406, 0.59917, 0.447574, 0.505461, 0.604312, 0.483068, 0.497853, 0.618285, 0.58069, 0.562014, 0.494003, 0.468512, 0.377384, 0.394753, 0.377384, 0.394753, 0.301917, 0.321458, 0.390993, 0.394753, 0.349426, 0.332115, 0.318242, 0.42561, 0.4292, 0.352862, 0.447574, 0.42561, 0.418646, 0.394753, 0.401658, 0.465241, 0.468512, 0.541878, 0.541878, 0.525368, 0.525368, 0.509769, 0.505461, 0.486429, 0.553315, 0.476583, 0.483068, 0.468512, 0.450668, 0.374039, 0.359901, 0.324872, 0.352862, 0.328603, 0.352862, 0.408655, 0.324872, 0.26085, 0.264545, 0.25031, 0.200174, 0.144935, 0.239899, 0.25406, 0.25406, 0.271506, 0.26085, 0.25406, 0.268042, 0.196879, 0.288399, 0.374039, 0.387226, 0.36309, 0.366687, 0.356642, 0.298791, 0.398279, 0.480142, 0.483068, 0.422041, 0.494003, 0.575842, 0.529623, 0.51388, 0.509769, 0.433034, 0.509769, 0.450668, 0.450668, 0.505461, 0.486429, 0.490133, 0.490133, 0.418646, 0.433034, 0.41194, 0.5017, 0.483068, 0.447574, 0.444081, 0.51388, 0.56648, 0.585406, 0.613573, 0.517562, 0.553315, 0.657645, 0.680603, 0.733139, 0.707965, 0.733139, 0.632174, 0.626927, 0.632174, 0.728858, 0.604312, 0.657645, 0.63748, 0.541878, 0.538167, 0.541878, 0.545602, 0.414856, 0.394753, 0.408655, 0.505461, 0.490133, 0.494003, 0.490133, 0.51388, 0.538167, 0.553315, 0.541878, 0.541878, 0.538167, 0.545602, 0.541878, 0.517562, 0.521092, 0.632174, 0.632174, 0.653063, 0.671169, 0.76285, 0.671169, 0.661982, 0.642678, 0.642678, 0.608892, 0.494003, 0.468512, 0.468512, 0.454136, 0.447574, 0.468512, 0.483068, 0.458154, 0.517562, 0.517562, 0.51388, 0.476583, 0.51388, 0.51388, 0.390993, 0.401658, 0.401658, 0.308712, 0.324872, 0.301917, 0.247041, 0.239899, 0.268042, 0.264545, 0.257454, 0.349426, 0.339168, 0.335645, 0.356642, 0.275179, 0.275179, 0.268042, 0.191378, 0.158265, 0.15008, 0.243554, 0.167087, 0.239899, 0.236433, 0.232838, 0.268042, 0.264545, 0.288399, 0.18812, 0.127496, 0.11371, 0.122885, 0.125101, 0.120615, 0.074921, 0.147574, 0.147574, 0.096677, 0.173081, 0.194234, 0.185198, 0.120615, 0.120615, 0.073402, 0.122885, 0.111485, 0.098513, 0.132295, 0.182256, 0.288399, 0.335645, 0.278302, 0.278302, 0.18812, 0.196879, 0.209395, 0.139895, 0.15008, 0.222385, 0.132295, 0.137348, 0.120615, 0.191378, 0.239899, 0.25406, 0.243554, 0.257454, 0.264545, 0.284882, 0.288399, 0.194234, 0.216401, 0.298791, 0.281712, 0.380708, 0.36309, 0.318242, 0.298791, 0.222385, 0.216401, 0.229226, 0.194234, 0.142424, 0.116183, 0.081712, 0.100716, 0.060549, 0.055536, 0.058088, 0.033407, 0.022306, 0.036378, 0.037156, 0.036378, 0.037156, 0.032677, 0.018787, 0.037156, 0.06184, 0.054297, 0.026892, 0.026892, 0.033407, 0.064632, 0.076542, 0.064632, 0.076542, 0.132295, 0.079919, 0.078022, 0.129801, 0.196879, 0.203355, 0.127496, 0.134866, 0.134866, 0.116183, 0.122885, 0.122885, 0.106997, 0.106997, 0.196879, 0.25406, 0.167087, 0.164327, 0.139895, 0.247041, 0.25031, 0.243554, 0.332115, 0.232838, 0.236433, 0.161087, 0.092881, 0.15008, 0.15008, 0.100716, 0.132295, 0.179055, 0.144935, 0.164327, 0.268042, 0.257454, 0.194234, 0.321458, 0.239899, 0.281712, 0.185198, 0.17593, 0.125101, 0.116183, 0.185198, 0.111485, 0.173081, 0.264545, 0.179055, 0.17593, 0.161087, 0.144935, 0.167087, 0.125101, 0.134866, 0.120615, 0.137348, 0.125101, 0.079919, 0.079919, 0.079919, 0.118441, 0.102787, 0.132295, 0.11371, 0.094817, 0.155435, 0.109221, 0.079919, 0.139895, 0.100716], '')</t>
  </si>
  <si>
    <t>[65, 66, 67, 102, 104, 105, 106, 107, 108, 109, 110, 111, 112, 222, 223, 259, 260, 261, 266, 267, 268, 269, 270, 271, 283, 293, 294, 295, 296, 297, 298, 299, 300, 301, 302, 306, 307, 308, 331, 332, 333, 334, 335, 336, 337, 338, 339, 340, 345, 346, 378, 380, 382, 383, 384, 385, 386, 387, 389, 390, 391, 392, 393, 394, 398, 399, 402, 403, 406, 407, 408, 409, 410, 411, 412, 414, 415, 416, 417, 418, 419, 421, 422, 423, 426, 441, 442, 443, 444, 445, 446, 447, 448, 449, 450, 451, 452, 453, 464, 465, 467, 468, 469, 470, 494, 504, 519, 522, 533, 534, 535, 536, 562, 563, 564, 565, 566, 567, 568, 569, 570, 571, 572, 629, 631, 632, 633, 634, 635, 665, 697, 698, 699, 701, 704, 705, 707, 708, 711, 712, 713, 737, 738, 739, 740, 741, 742, 744, 782, 783, 784, 785, 787, 790, 797, 801, 802, 803, 804, 805, 806, 807, 808, 809, 810, 811, 812, 813, 814, 815, 816, 817, 818, 819, 820, 821, 822, 826, 830, 831, 832, 833, 834, 835, 836, 837, 838, 839, 840, 841, 842, 843, 844, 845, 846, 847, 848, 849, 858, 859, 860, 862, 863]</t>
  </si>
  <si>
    <t>176)</t>
  </si>
  <si>
    <t xml:space="preserve">F5RV57|F5RV57_9ENTR Recombination-associated protein RdgC OS=Enterobacter hormaechei ATCC 49162 </t>
  </si>
  <si>
    <t>([0.015078, 0.01227, 0.018106, 0.026892, 0.042364, 0.035586, 0.048328, 0.037156, 0.049374, 0.054297, 0.073402, 0.094817, 0.122885, 0.200174, 0.298791, 0.308712, 0.222385, 0.271506, 0.271506, 0.232838, 0.321458, 0.21291, 0.284882, 0.318242, 0.25031, 0.247041, 0.301917, 0.311707, 0.394753, 0.356642, 0.356642, 0.342579, 0.335645, 0.36309, 0.257454, 0.196879, 0.216401, 0.318242, 0.311707, 0.335645, 0.433034, 0.444081, 0.557691, 0.56648, 0.497853, 0.483068, 0.480142, 0.490133, 0.450668, 0.440853, 0.472492, 0.505461, 0.505461, 0.51388, 0.422041, 0.433034, 0.433034, 0.332115, 0.271506, 0.30533, 0.301917, 0.318242, 0.324872, 0.328603, 0.232838, 0.18812, 0.291804, 0.295083, 0.318242, 0.284882, 0.225814, 0.225814, 0.229226, 0.203355, 0.132295, 0.216401, 0.271506, 0.328603, 0.31487, 0.236433, 0.232838, 0.161087, 0.161087, 0.127496, 0.139895, 0.222385, 0.301917, 0.268042, 0.26085, 0.158265, 0.209395, 0.268042, 0.275179, 0.284882, 0.308712, 0.398279, 0.384043, 0.332115, 0.328603, 0.4292, 0.562014, 0.494003, 0.5017, 0.494003, 0.525368, 0.42561, 0.339168, 0.374039, 0.374039, 0.352862, 0.328603, 0.332115, 0.335645, 0.225814, 0.209395, 0.219301, 0.21291, 0.191378, 0.239899, 0.167087, 0.098513, 0.096677, 0.139895, 0.147574, 0.15008, 0.15284, 0.15008, 0.142424, 0.100716, 0.069024, 0.085092, 0.109221, 0.094817, 0.092881, 0.144935, 0.142424, 0.132295, 0.111485, 0.139895, 0.167087, 0.25031, 0.25406, 0.216401, 0.139895, 0.127496, 0.116183, 0.11371, 0.170161, 0.173081, 0.196879, 0.257454, 0.167087, 0.257454, 0.216401, 0.155435, 0.21291, 0.144935, 0.129801, 0.094817, 0.092881, 0.088832, 0.109221, 0.10481, 0.129801, 0.129801, 0.203355, 0.134866, 0.142424, 0.155435, 0.15008, 0.102787, 0.100716, 0.158265, 0.132295, 0.191378, 0.229226, 0.170161, 0.25406, 0.281712, 0.25031, 0.247041, 0.161087, 0.081712, 0.144935, 0.144935, 0.191378, 0.203355, 0.196879, 0.18812, 0.15008, 0.155435, 0.142424, 0.161087, 0.173081, 0.173081, 0.170161, 0.137348, 0.094817, 0.085092, 0.0704, 0.132295, 0.122885, 0.196879, 0.291804, 0.196879, 0.125101, 0.147574, 0.142424, 0.236433, 0.158265, 0.158265, 0.170161, 0.25406, 0.15008, 0.155435, 0.134866, 0.132295, 0.182256, 0.203355, 0.15008, 0.179055, 0.179055, 0.118441, 0.094817, 0.051831, 0.096677, 0.086953, 0.090864, 0.088832, 0.074921, 0.074921, 0.092881, 0.074921, 0.048328, 0.073402, 0.042364, 0.056825, 0.06184, 0.064632, 0.100716, 0.098513, 0.090864, 0.088832, 0.088832, 0.100716, 0.088832, 0.055536, 0.10481, 0.111485, 0.06312, 0.06184, 0.118441, 0.118441, 0.21291, 0.298791, 0.339168, 0.311707, 0.31487, 0.291804, 0.308712, 0.318242, 0.308712, 0.288399, 0.30533, 0.380708, 0.288399, 0.40511, 0.440853, 0.440853, 0.31487, 0.318242, 0.247041, 0.206376, 0.206376, 0.194234, 0.194234, 0.116183, 0.161087, 0.129801, 0.083462, 0.042364, 0.041405, 0.076542, 0.05306, 0.032677, 0.038858, 0.074921, 0.03976, 0.047319, 0.043307, 0.090864, 0.127496, 0.200174, 0.216401, 0.18812, 0.164327, 0.122885, 0.179055, 0.179055, 0.182256, 0.268042, 0.370445, 0.328603, 0.271506], '')</t>
  </si>
  <si>
    <t>[42, 43, 51, 52, 53, 100, 102, 104]</t>
  </si>
  <si>
    <t xml:space="preserve">F5RV63|F5RV63_9ENTR Pyrroline-5-carboxylate reductase OS=Enterobacter hormaechei ATCC 49162 </t>
  </si>
  <si>
    <t>([0.050641, 0.086953, 0.079919, 0.10481, 0.132295, 0.127496, 0.079919, 0.05306, 0.066181, 0.081712, 0.058088, 0.042364, 0.030003, 0.031287, 0.031287, 0.06312, 0.041405, 0.047319, 0.10481, 0.10481, 0.15284, 0.092881, 0.051831, 0.043307, 0.024826, 0.026338, 0.040537, 0.073402, 0.15008, 0.164327, 0.167087, 0.185198, 0.243554, 0.243554, 0.164327, 0.173081, 0.182256, 0.268042, 0.264545, 0.225814, 0.167087, 0.170161, 0.222385, 0.264545, 0.352862, 0.450668, 0.40511, 0.380708, 0.401658, 0.298791, 0.247041, 0.257454, 0.25406, 0.284882, 0.332115, 0.321458, 0.247041, 0.137348, 0.120615, 0.164327, 0.11371, 0.164327, 0.182256, 0.222385, 0.170161, 0.125101, 0.071867, 0.086953, 0.05306, 0.026892, 0.041405, 0.060549, 0.030611, 0.051831, 0.051831, 0.047319, 0.048328, 0.079919, 0.144935, 0.167087, 0.206376, 0.18812, 0.132295, 0.0704, 0.066181, 0.064632, 0.066181, 0.094817, 0.094817, 0.092881, 0.158265, 0.096677, 0.092881, 0.170161, 0.098513, 0.078022, 0.079919, 0.111485, 0.060549, 0.060549, 0.054297, 0.059222, 0.106997, 0.158265, 0.137348, 0.088832, 0.158265, 0.158265, 0.15284, 0.179055, 0.264545, 0.264545, 0.384043, 0.366687, 0.275179, 0.295083, 0.342579, 0.30533, 0.339168, 0.384043, 0.398279, 0.387226, 0.298791, 0.301917, 0.332115, 0.447574, 0.490133, 0.398279, 0.366687, 0.42561, 0.394753, 0.40511, 0.41194, 0.308712, 0.275179, 0.377384, 0.377384, 0.281712, 0.328603, 0.236433, 0.17593, 0.17593, 0.122885, 0.096677, 0.090864, 0.086953, 0.064632, 0.090864, 0.096677, 0.083462, 0.06312, 0.071867, 0.074921, 0.05306, 0.046336, 0.060549, 0.066181, 0.066181, 0.074921, 0.069024, 0.079919, 0.15008, 0.144935, 0.200174, 0.275179, 0.30533, 0.25031, 0.191378, 0.122885, 0.100716, 0.137348, 0.092881, 0.046336, 0.043307, 0.046336, 0.064632, 0.049374, 0.044297, 0.055536, 0.069024, 0.046336, 0.042364, 0.041405, 0.041405, 0.032677, 0.048328, 0.041405, 0.041405, 0.083462, 0.102787, 0.106997, 0.129801, 0.129801, 0.173081, 0.132295, 0.167087, 0.173081, 0.147574, 0.111485, 0.132295, 0.155435, 0.185198, 0.26085, 0.222385, 0.164327, 0.137348, 0.129801, 0.132295, 0.155435, 0.144935, 0.17593, 0.298791, 0.298791, 0.42561, 0.374039, 0.40511, 0.408655, 0.398279, 0.394753, 0.359901, 0.359901, 0.387226, 0.418646, 0.418646, 0.472492, 0.557691, 0.541878, 0.541878, 0.490133, 0.422041, 0.4292, 0.356642, 0.247041, 0.271506, 0.264545, 0.349426, 0.349426, 0.222385, 0.268042, 0.335645, 0.377384, 0.311707, 0.203355, 0.225814, 0.196879, 0.15284, 0.164327, 0.243554, 0.161087, 0.15284, 0.232838, 0.229226, 0.298791, 0.401658, 0.377384, 0.288399, 0.284882, 0.284882, 0.394753, 0.374039, 0.352862, 0.370445, 0.42561, 0.521092, 0.472492, 0.5017, 0.557691, 0.490133, 0.472492], '')</t>
  </si>
  <si>
    <t>[225, 226, 227, 263, 265, 266]</t>
  </si>
  <si>
    <t xml:space="preserve">F5RV67|F5RV67_9ENTR Anti-adapter protein IraP OS=Enterobacter hormaechei ATCC 49162 </t>
  </si>
  <si>
    <t>([0.06312, 0.040537, 0.048328, 0.071867, 0.094817, 0.134866, 0.17593, 0.219301, 0.25406, 0.275179, 0.311707, 0.257454, 0.196879, 0.161087, 0.229226, 0.247041, 0.284882, 0.247041, 0.247041, 0.332115, 0.30533, 0.243554, 0.25031, 0.284882, 0.26085, 0.194234, 0.122885, 0.111485, 0.102787, 0.090864, 0.079919, 0.0704, 0.137348, 0.203355, 0.229226, 0.239899, 0.288399, 0.203355, 0.144935, 0.229226, 0.232838, 0.257454, 0.335645, 0.408655, 0.374039, 0.321458, 0.408655, 0.480142, 0.461924, 0.454136, 0.51388, 0.562014, 0.570702, 0.529623, 0.440853, 0.476583, 0.436924, 0.472492, 0.575842, 0.671169, 0.661982, 0.538167, 0.538167, 0.525368, 0.525368, 0.465241, 0.468512, 0.450668, 0.447574, 0.398279, 0.332115, 0.288399, 0.291804, 0.321458, 0.31487, 0.387226, 0.332115, 0.335645, 0.298791, 0.25031, 0.25031, 0.200174, 0.271506, 0.349426, 0.311707, 0.264545], '')</t>
  </si>
  <si>
    <t>[50, 51, 52, 53, 58, 59, 60, 61, 62, 63, 64]</t>
  </si>
  <si>
    <t xml:space="preserve">F5RV77|F5RV77_9ENTR Inhibitor of hydrogen peroxide resistance OS=Enterobacter hormaechei ATCC 49162 </t>
  </si>
  <si>
    <t>([0.25031, 0.284882, 0.321458, 0.225814, 0.144935, 0.182256, 0.120615, 0.079919, 0.116183, 0.090864, 0.090864, 0.11371, 0.109221, 0.094817, 0.043307, 0.05306, 0.058088, 0.05306, 0.106997, 0.11371, 0.106997, 0.102787, 0.060549, 0.060549, 0.10481, 0.170161, 0.17593, 0.271506, 0.370445, 0.36309, 0.447574, 0.5017, 0.538167, 0.525368, 0.653063, 0.657645, 0.56648, 0.450668, 0.444081, 0.408655, 0.401658, 0.30533, 0.324872, 0.384043, 0.311707, 0.301917, 0.298791, 0.284882, 0.271506, 0.271506, 0.275179, 0.17593, 0.100716, 0.054297, 0.056825, 0.030611, 0.050641, 0.076542, 0.111485, 0.127496, 0.067594, 0.038858, 0.038042, 0.059222, 0.040537, 0.06184, 0.05306, 0.027463, 0.017138, 0.018787, 0.018787, 0.016528, 0.016257, 0.016021, 0.025316, 0.015078, 0.024393, 0.017797, 0.014586, 0.014586, 0.013016, 0.023963, 0.049374, 0.054297, 0.05306, 0.090864, 0.047319, 0.032017, 0.034884, 0.074921, 0.058088, 0.051831, 0.05306, 0.078022, 0.083462, 0.078022, 0.081712, 0.047319, 0.086953, 0.116183, 0.142424, 0.137348, 0.078022, 0.033407, 0.059222, 0.064632, 0.05306, 0.05306, 0.058088, 0.051831, 0.024826, 0.029376, 0.016826, 0.010672, 0.013265, 0.0198, 0.01204, 0.01204, 0.019401, 0.018787, 0.018106, 0.018787, 0.019109, 0.034068, 0.037156, 0.023963, 0.022306, 0.028695, 0.06184, 0.098513, 0.102787, 0.164327, 0.173081, 0.179055, 0.268042, 0.219301, 0.179055, 0.173081, 0.167087, 0.179055, 0.139895, 0.11371, 0.116183, 0.055536, 0.056825, 0.10481, 0.155435, 0.092881, 0.085092, 0.076542, 0.079919, 0.079919, 0.081712, 0.049374, 0.067594, 0.071867, 0.086953, 0.064632, 0.120615, 0.196879, 0.179055, 0.225814, 0.264545, 0.164327, 0.264545, 0.25406, 0.239899, 0.173081, 0.200174, 0.170161, 0.185198, 0.129801, 0.134866, 0.116183, 0.142424, 0.11371, 0.106997, 0.11371, 0.185198, 0.18812, 0.11371, 0.069024, 0.073402, 0.055536, 0.096677, 0.100716, 0.098513, 0.10481, 0.090864, 0.092881, 0.109221, 0.058088, 0.094817, 0.158265, 0.111485, 0.158265, 0.243554, 0.25031, 0.158265, 0.137348, 0.106997, 0.158265, 0.225814, 0.182256, 0.203355, 0.17593, 0.139895, 0.106997, 0.067594], '')</t>
  </si>
  <si>
    <t>[31, 32, 33, 34, 35, 36]</t>
  </si>
  <si>
    <t xml:space="preserve">F5RV79|F5RV79_9ENTR Delta-aminolevulinic acid dehydratase OS=Enterobacter hormaechei ATCC 49162 </t>
  </si>
  <si>
    <t>([0.25406, 0.288399, 0.318242, 0.352862, 0.422041, 0.40511, 0.324872, 0.346032, 0.339168, 0.324872, 0.243554, 0.295083, 0.30533, 0.30533, 0.390993, 0.387226, 0.422041, 0.346032, 0.321458, 0.332115, 0.257454, 0.281712, 0.206376, 0.236433, 0.164327, 0.076542, 0.064632, 0.118441, 0.132295, 0.167087, 0.132295, 0.225814, 0.21291, 0.122885, 0.11371, 0.092881, 0.092881, 0.092881, 0.125101, 0.098513, 0.11371, 0.170161, 0.167087, 0.206376, 0.179055, 0.17593, 0.301917, 0.380708, 0.356642, 0.339168, 0.239899, 0.288399, 0.281712, 0.295083, 0.30533, 0.332115, 0.359901, 0.356642, 0.321458, 0.356642, 0.359901, 0.328603, 0.25031, 0.308712, 0.342579, 0.284882, 0.328603, 0.30533, 0.182256, 0.185198, 0.118441, 0.182256, 0.209395, 0.21291, 0.200174, 0.291804, 0.239899, 0.243554, 0.324872, 0.352862, 0.356642, 0.352862, 0.264545, 0.342579, 0.366687, 0.374039, 0.436924, 0.390993, 0.321458, 0.398279, 0.398279, 0.444081, 0.440853, 0.440853, 0.352862, 0.26085, 0.247041, 0.301917, 0.301917, 0.239899, 0.271506, 0.284882, 0.275179, 0.284882, 0.225814, 0.167087, 0.158265, 0.170161, 0.247041, 0.222385, 0.155435, 0.094817, 0.137348, 0.078022, 0.079919, 0.129801, 0.200174, 0.203355, 0.185198, 0.116183, 0.161087, 0.096677, 0.050641, 0.038042, 0.067594, 0.100716, 0.127496, 0.090864, 0.090864, 0.094817, 0.161087, 0.229226, 0.321458, 0.219301, 0.239899, 0.243554, 0.173081, 0.170161, 0.170161, 0.179055, 0.229226, 0.179055, 0.179055, 0.222385, 0.281712, 0.236433, 0.206376, 0.203355, 0.229226, 0.229226, 0.132295, 0.078022, 0.078022, 0.094817, 0.144935, 0.185198, 0.15008, 0.185198, 0.196879, 0.194234, 0.194234, 0.167087, 0.232838, 0.26085, 0.21291, 0.247041, 0.291804, 0.291804, 0.21291, 0.257454, 0.216401, 0.288399, 0.359901, 0.288399, 0.257454, 0.271506, 0.30533, 0.301917, 0.257454, 0.209395, 0.209395, 0.120615, 0.164327, 0.158265, 0.179055, 0.155435, 0.129801, 0.118441, 0.139895, 0.120615, 0.064632, 0.076542, 0.11371, 0.060549, 0.116183, 0.129801, 0.098513, 0.078022, 0.094817, 0.15284, 0.155435, 0.098513, 0.161087, 0.158265, 0.164327, 0.173081, 0.268042, 0.30533, 0.209395, 0.222385, 0.284882, 0.390993, 0.4292, 0.308712, 0.42561, 0.42561, 0.40511, 0.465241, 0.461924, 0.370445, 0.366687, 0.42561, 0.517562, 0.4292, 0.346032, 0.346032, 0.366687, 0.335645, 0.346032, 0.440853, 0.387226, 0.444081, 0.366687, 0.239899, 0.284882, 0.203355, 0.196879, 0.225814, 0.173081, 0.200174, 0.257454, 0.164327, 0.086953, 0.096677, 0.094817, 0.092881, 0.086953, 0.083462, 0.059222, 0.054297, 0.064632, 0.081712, 0.074921, 0.127496, 0.127496, 0.191378, 0.17593, 0.179055, 0.122885, 0.088832, 0.098513, 0.079919, 0.137348, 0.209395, 0.216401, 0.21291, 0.264545, 0.219301, 0.129801, 0.200174, 0.111485, 0.076542, 0.060549, 0.066181, 0.045352, 0.078022, 0.049374, 0.048328, 0.05306, 0.073402, 0.142424, 0.127496, 0.129801, 0.078022, 0.045352, 0.045352, 0.081712, 0.059222, 0.074921, 0.106997, 0.06184, 0.120615, 0.142424, 0.144935, 0.132295, 0.132295, 0.142424, 0.109221, 0.111485, 0.05306, 0.047319, 0.024393, 0.014075, 0.016826, 0.016826, 0.029376, 0.016257, 0.013437, 0.023534, 0.023534, 0.028107, 0.027463, 0.016826, 0.016826, 0.016021, 0.012491, 0.011669, 0.008723, 0.010131, 0.013016, 0.020876, 0.014075, 0.020522, 0.042364], '')</t>
  </si>
  <si>
    <t>[222]</t>
  </si>
  <si>
    <t xml:space="preserve">F5RV97|F5RV97_9ENTR RNA-directed DNA polymerase OS=Enterobacter hormaechei ATCC 49162 </t>
  </si>
  <si>
    <t>([0.116183, 0.155435, 0.194234, 0.271506, 0.311707, 0.236433, 0.229226, 0.257454, 0.196879, 0.15008, 0.173081, 0.147574, 0.147574, 0.173081, 0.247041, 0.209395, 0.209395, 0.288399, 0.206376, 0.161087, 0.129801, 0.076542, 0.078022, 0.079919, 0.067594, 0.076542, 0.129801, 0.15284, 0.164327, 0.15284, 0.164327, 0.17593, 0.139895, 0.147574, 0.074921, 0.092881, 0.111485, 0.170161, 0.182256, 0.26085, 0.339168, 0.433034, 0.538167, 0.440853, 0.352862, 0.346032, 0.284882, 0.30533, 0.298791, 0.284882, 0.339168, 0.318242, 0.308712, 0.4292, 0.332115, 0.433034, 0.366687, 0.359901, 0.275179, 0.257454, 0.271506, 0.191378, 0.116183, 0.064632, 0.11371, 0.116183, 0.0704, 0.088832, 0.079919, 0.046336, 0.026892, 0.017447, 0.028695, 0.028107, 0.014315, 0.026338, 0.026338, 0.032017, 0.035586, 0.034884, 0.029376, 0.028695, 0.05306, 0.088832, 0.120615, 0.118441, 0.191378, 0.268042, 0.182256, 0.106997, 0.111485, 0.179055, 0.203355, 0.196879, 0.122885, 0.209395, 0.185198, 0.167087, 0.185198, 0.106997, 0.173081, 0.21291, 0.229226, 0.21291, 0.137348, 0.158265, 0.161087, 0.15008, 0.079919, 0.144935, 0.229226, 0.308712, 0.318242, 0.398279, 0.311707, 0.318242, 0.324872, 0.339168, 0.308712, 0.26085, 0.318242, 0.321458, 0.225814, 0.200174, 0.203355, 0.288399, 0.298791, 0.225814, 0.134866, 0.243554, 0.15284, 0.15008, 0.092881, 0.096677, 0.106997, 0.094817, 0.081712, 0.079919, 0.071867, 0.044297, 0.059222, 0.034884, 0.033407, 0.06184, 0.03976, 0.042364, 0.042364, 0.020876, 0.016826, 0.019401, 0.018106, 0.032017, 0.030003, 0.056825, 0.025316, 0.015078, 0.017138, 0.034068, 0.041405, 0.046336, 0.055536, 0.041405, 0.086953, 0.059222, 0.034068, 0.043307, 0.041405, 0.025762, 0.042364, 0.050641, 0.050641, 0.054297, 0.055536, 0.059222, 0.032677, 0.078022, 0.137348, 0.209395, 0.191378, 0.191378, 0.116183, 0.173081, 0.229226, 0.173081, 0.161087, 0.225814, 0.271506, 0.191378, 0.191378, 0.219301, 0.311707, 0.366687, 0.278302, 0.268042, 0.185198, 0.264545, 0.164327, 0.134866, 0.116183, 0.083462, 0.059222, 0.096677, 0.100716, 0.050641, 0.0704, 0.067594, 0.0704, 0.038042, 0.06184, 0.102787, 0.06184, 0.048328, 0.059222, 0.098513, 0.058088, 0.094817, 0.048328, 0.078022, 0.094817, 0.116183, 0.161087, 0.18812, 0.18812, 0.122885, 0.21291, 0.21291, 0.291804, 0.209395, 0.264545, 0.268042, 0.25406, 0.342579, 0.384043, 0.387226, 0.387226, 0.36309, 0.301917, 0.380708, 0.384043, 0.380708, 0.311707, 0.236433, 0.232838, 0.236433, 0.324872, 0.222385, 0.225814, 0.236433, 0.31487, 0.342579, 0.247041, 0.25031, 0.173081, 0.173081, 0.17593, 0.17593, 0.278302, 0.339168, 0.374039, 0.390993, 0.401658, 0.384043, 0.465241, 0.472492, 0.472492, 0.472492, 0.575842, 0.58069, 0.509769, 0.517562, 0.517562, 0.553315, 0.497853, 0.525368, 0.525368, 0.517562, 0.517562, 0.549308, 0.56648, 0.557691, 0.541878, 0.534167, 0.63748, 0.538167, 0.422041, 0.436924, 0.352862, 0.288399, 0.291804, 0.318242, 0.328603, 0.257454, 0.339168, 0.401658, 0.387226, 0.275179, 0.281712, 0.278302, 0.25031, 0.243554, 0.15284, 0.15284, 0.15284, 0.100716, 0.11371, 0.191378, 0.182256, 0.194234, 0.25406, 0.191378, 0.164327, 0.155435, 0.239899, 0.15284, 0.161087, 0.229226, 0.257454, 0.25031, 0.25031, 0.257454, 0.179055, 0.291804, 0.18812, 0.122885, 0.17593, 0.236433, 0.182256, 0.182256, 0.247041, 0.170161, 0.239899, 0.301917, 0.229226, 0.219301, 0.30533, 0.284882, 0.278302, 0.352862, 0.275179, 0.295083, 0.31487, 0.390993, 0.298791, 0.41194, 0.418646, 0.418646, 0.41194, 0.472492, 0.444081, 0.352862, 0.433034, 0.433034, 0.422041, 0.509769, 0.468512, 0.461924, 0.461924, 0.465241, 0.468512, 0.461924, 0.36309, 0.339168, 0.339168, 0.414856, 0.41194, 0.497853, 0.497853, 0.497853, 0.380708, 0.40511, 0.486429, 0.366687, 0.268042, 0.161087, 0.098513, 0.122885, 0.092881, 0.046336, 0.026338, 0.024826, 0.046336, 0.078022, 0.074921, 0.086953, 0.090864, 0.048328, 0.027463, 0.027463, 0.028695, 0.059222, 0.060549, 0.060549, 0.125101, 0.206376, 0.25406, 0.25406, 0.167087, 0.206376, 0.288399, 0.335645, 0.247041, 0.232838, 0.229226, 0.15284, 0.11371, 0.090864, 0.096677, 0.078022, 0.090864, 0.085092, 0.050641, 0.041405, 0.023087, 0.024393, 0.021816, 0.033407, 0.045352, 0.044297, 0.035586, 0.051831, 0.035586, 0.064632, 0.035586, 0.021381, 0.036378, 0.048328, 0.027463, 0.030003, 0.069024, 0.033407, 0.037156, 0.0704, 0.088832, 0.15284, 0.142424, 0.083462, 0.048328, 0.034884, 0.066181, 0.048328, 0.019401, 0.032017, 0.031287, 0.056825, 0.098513, 0.055536, 0.030003, 0.06312, 0.098513, 0.042364, 0.048328, 0.024393, 0.022667, 0.013613, 0.013613, 0.013613, 0.013821, 0.011669, 0.017797, 0.017138, 0.016826, 0.033407, 0.026892, 0.032017, 0.030611, 0.034884, 0.059222, 0.111485, 0.129801, 0.083462, 0.100716, 0.086953, 0.071867, 0.046336, 0.085092, 0.090864, 0.096677, 0.15284, 0.264545, 0.291804, 0.281712, 0.384043, 0.30533, 0.25031, 0.239899, 0.164327, 0.098513, 0.111485, 0.100716, 0.055536, 0.094817, 0.158265, 0.155435, 0.281712, 0.257454, 0.139895, 0.147574, 0.118441, 0.120615, 0.079919, 0.054297, 0.058088, 0.028695, 0.050641, 0.096677, 0.085092, 0.147574, 0.111485, 0.066181, 0.066181, 0.058088, 0.024826, 0.016021, 0.029376, 0.016826, 0.017797, 0.021381, 0.013016, 0.010221, 0.010372, 0.016826, 0.021816, 0.014315, 0.025762, 0.025316, 0.015078, 0.017797, 0.018415, 0.038042, 0.06184, 0.035586, 0.0704, 0.086953, 0.071867, 0.030003, 0.051831, 0.094817, 0.10481, 0.161087, 0.243554, 0.158265, 0.137348, 0.137348, 0.191378, 0.173081, 0.173081, 0.25406, 0.15008, 0.069024, 0.073402, 0.071867, 0.081712, 0.06184, 0.109221, 0.203355, 0.328603, 0.359901, 0.339168, 0.42561, 0.42561, 0.335645, 0.422041, 0.422041, 0.42561, 0.398279, 0.291804, 0.26085, 0.268042, 0.352862, 0.384043, 0.301917, 0.308712, 0.346032, 0.374039, 0.359901, 0.370445, 0.366687, 0.257454, 0.268042, 0.15008, 0.139895, 0.21291, 0.118441, 0.125101, 0.111485, 0.078022, 0.090864, 0.120615, 0.118441, 0.069024, 0.129801, 0.179055, 0.118441, 0.086953, 0.090864, 0.092881, 0.050641, 0.05306, 0.054297, 0.030611, 0.060549, 0.049374, 0.038042, 0.067594, 0.050641, 0.038042, 0.059222, 0.094817, 0.058088, 0.038858, 0.071867], '')</t>
  </si>
  <si>
    <t>[42, 266, 267, 268, 269, 270, 271, 273, 274, 275, 276, 277, 278, 279, 280, 281, 282, 283, 353]</t>
  </si>
  <si>
    <t xml:space="preserve">F5RVB5|F5RVB5_9ENTR Type I restriction enzyme endonuclease subunit OS=Enterobacter hormaechei ATCC 49162 </t>
  </si>
  <si>
    <t>([0.454136, 0.335645, 0.36309, 0.219301, 0.118441, 0.125101, 0.173081, 0.216401, 0.26085, 0.170161, 0.21291, 0.185198, 0.18812, 0.185198, 0.17593, 0.18812, 0.185198, 0.18812, 0.15284, 0.170161, 0.170161, 0.225814, 0.321458, 0.342579, 0.494003, 0.529623, 0.549308, 0.5017, 0.490133, 0.359901, 0.480142, 0.476583, 0.472492, 0.436924, 0.356642, 0.346032, 0.346032, 0.264545, 0.308712, 0.247041, 0.229226, 0.225814, 0.147574, 0.144935, 0.139895, 0.066181, 0.118441, 0.142424, 0.161087, 0.098513, 0.209395, 0.144935, 0.134866, 0.132295, 0.15284, 0.239899, 0.264545, 0.170161, 0.15008, 0.111485, 0.170161, 0.092881, 0.090864, 0.142424, 0.158265, 0.164327, 0.25406, 0.268042, 0.25406, 0.170161, 0.18812, 0.111485, 0.161087, 0.173081, 0.236433, 0.291804, 0.167087, 0.15284, 0.21291, 0.216401, 0.216401, 0.144935, 0.243554, 0.236433, 0.17593, 0.17593, 0.109221, 0.122885, 0.058088, 0.051831, 0.086953, 0.142424, 0.216401, 0.21291, 0.206376, 0.147574, 0.170161, 0.295083, 0.295083, 0.268042, 0.268042, 0.268042, 0.318242, 0.31487, 0.203355, 0.288399, 0.257454, 0.359901, 0.342579, 0.450668, 0.468512, 0.468512, 0.339168, 0.291804, 0.225814, 0.158265, 0.236433, 0.247041, 0.170161, 0.15008, 0.10481, 0.179055, 0.264545, 0.206376, 0.194234, 0.311707, 0.225814, 0.222385, 0.191378, 0.216401, 0.21291, 0.125101, 0.0704, 0.090864, 0.064632, 0.054297, 0.092881, 0.085092, 0.043307, 0.081712, 0.060549, 0.088832, 0.051831, 0.028107, 0.055536, 0.031287, 0.028695, 0.044297, 0.055536, 0.030003, 0.026338, 0.020876, 0.03976, 0.060549, 0.098513, 0.094817, 0.088832, 0.066181, 0.054297, 0.045352, 0.041405, 0.0704, 0.047319, 0.081712, 0.144935, 0.078022, 0.132295, 0.147574, 0.161087, 0.078022, 0.134866, 0.134866, 0.094817, 0.040537, 0.027463, 0.017447, 0.032677, 0.0704, 0.0704, 0.047319, 0.06312, 0.035586, 0.032677, 0.06312, 0.058088, 0.059222, 0.116183, 0.096677, 0.088832, 0.045352, 0.083462, 0.083462, 0.044297, 0.081712, 0.134866, 0.222385, 0.308712, 0.308712, 0.295083, 0.21291, 0.21291, 0.31487, 0.295083, 0.298791, 0.295083, 0.222385, 0.185198, 0.185198, 0.225814, 0.232838, 0.335645, 0.332115, 0.36309, 0.465241, 0.342579, 0.380708, 0.281712, 0.275179, 0.173081, 0.170161, 0.281712, 0.30533, 0.206376, 0.30533, 0.30533, 0.191378, 0.155435, 0.194234, 0.179055, 0.179055, 0.106997, 0.058088, 0.033407, 0.029376, 0.017138, 0.019401, 0.019109, 0.017138, 0.009865, 0.010926, 0.008075, 0.005683, 0.007259, 0.00962, 0.00962, 0.00962, 0.015694, 0.029376, 0.017138, 0.011342, 0.010372, 0.015694, 0.015694, 0.021816, 0.017797, 0.017797, 0.029376, 0.030611, 0.030611, 0.06312, 0.079919, 0.090864, 0.170161, 0.170161, 0.137348, 0.088832, 0.076542, 0.066181, 0.067594, 0.066181, 0.078022, 0.067594, 0.066181, 0.116183, 0.137348, 0.155435, 0.243554, 0.164327, 0.18812, 0.21291, 0.209395, 0.232838, 0.311707, 0.225814, 0.216401, 0.278302, 0.342579, 0.366687, 0.390993, 0.384043, 0.444081, 0.51388, 0.476583, 0.41194, 0.31487, 0.321458, 0.328603, 0.332115, 0.418646, 0.380708, 0.465241, 0.461924, 0.461924, 0.359901, 0.444081, 0.408655, 0.298791, 0.222385, 0.15284, 0.134866, 0.137348, 0.158265, 0.098513, 0.086953, 0.132295, 0.216401, 0.21291, 0.225814, 0.18812, 0.200174, 0.216401, 0.25031, 0.25406, 0.17593, 0.196879, 0.144935, 0.122885, 0.185198, 0.268042, 0.356642, 0.398279, 0.40511, 0.324872, 0.418646, 0.505461, 0.505461, 0.418646, 0.328603, 0.288399, 0.324872, 0.209395, 0.129801, 0.11371, 0.094817, 0.161087, 0.225814, 0.216401, 0.206376, 0.203355, 0.203355, 0.200174, 0.219301, 0.144935, 0.225814, 0.194234, 0.209395, 0.209395, 0.291804, 0.387226, 0.433034, 0.356642, 0.465241, 0.585406, 0.486429, 0.440853, 0.444081, 0.40511, 0.490133, 0.604312, 0.59917, 0.585406, 0.58069, 0.454136, 0.454136, 0.342579, 0.374039, 0.359901, 0.291804, 0.298791, 0.284882, 0.173081, 0.21291, 0.239899, 0.155435, 0.229226, 0.301917, 0.308712, 0.346032, 0.339168, 0.324872, 0.359901, 0.328603, 0.25406, 0.342579, 0.359901, 0.465241, 0.461924, 0.472492, 0.450668, 0.377384, 0.324872, 0.342579, 0.370445, 0.349426, 0.447574, 0.40511, 0.408655, 0.387226, 0.374039, 0.390993, 0.311707, 0.281712, 0.236433, 0.31487, 0.278302, 0.339168, 0.268042, 0.284882, 0.268042, 0.359901, 0.422041, 0.483068, 0.549308, 0.468512, 0.447574, 0.352862, 0.384043, 0.311707, 0.291804, 0.281712, 0.275179, 0.31487, 0.308712, 0.398279, 0.374039, 0.324872, 0.359901, 0.444081, 0.40511, 0.408655, 0.301917, 0.271506, 0.271506, 0.196879, 0.275179, 0.284882, 0.359901, 0.394753, 0.390993, 0.390993, 0.401658, 0.414856, 0.461924, 0.458154, 0.458154, 0.486429, 0.56648, 0.497853, 0.422041, 0.349426, 0.349426, 0.461924, 0.408655, 0.346032, 0.447574, 0.366687, 0.284882, 0.295083, 0.182256, 0.264545, 0.298791, 0.271506, 0.194234, 0.194234, 0.21291, 0.200174, 0.173081, 0.179055, 0.15008, 0.229226, 0.25031, 0.17593, 0.106997, 0.182256, 0.236433, 0.232838, 0.236433, 0.288399, 0.268042, 0.271506, 0.275179, 0.18812, 0.225814, 0.291804, 0.298791, 0.301917, 0.225814, 0.271506, 0.271506, 0.25406, 0.222385, 0.311707, 0.401658, 0.42561, 0.418646, 0.436924, 0.366687, 0.384043, 0.4292, 0.447574, 0.553315, 0.562014, 0.666105, 0.653063, 0.661982, 0.657645, 0.657645, 0.745909, 0.724957, 0.712013, 0.801317, 0.812494, 0.685117, 0.666105, 0.73685, 0.626927, 0.622677, 0.712013, 0.694846, 0.59014, 0.58069, 0.553315, 0.549308, 0.59508, 0.59014, 0.480142, 0.458154, 0.450668, 0.398279, 0.374039, 0.356642, 0.366687, 0.281712, 0.318242, 0.328603, 0.335645, 0.308712, 0.308712, 0.31487, 0.380708, 0.447574, 0.422041, 0.394753, 0.346032, 0.321458, 0.324872, 0.398279, 0.380708, 0.335645, 0.31487, 0.284882, 0.284882, 0.239899, 0.31487, 0.370445, 0.370445, 0.288399, 0.31487, 0.243554, 0.236433, 0.17593, 0.10481, 0.127496, 0.129801, 0.100716, 0.096677, 0.102787, 0.067594, 0.076542, 0.11371, 0.17593, 0.142424, 0.167087, 0.196879, 0.200174, 0.209395, 0.15008, 0.229226, 0.311707, 0.370445, 0.352862, 0.346032, 0.42561, 0.356642, 0.301917, 0.346032, 0.346032, 0.332115, 0.41194, 0.387226, 0.359901, 0.359901, 0.454136, 0.454136, 0.461924, 0.380708, 0.387226, 0.480142, 0.472492, 0.384043, 0.298791, 0.332115, 0.41194, 0.42561, 0.486429, 0.58069, 0.618285, 0.622677, 0.521092, 0.534167, 0.562014, 0.56648, 0.444081, 0.444081, 0.444081, 0.352862, 0.440853, 0.433034, 0.433034, 0.339168, 0.414856, 0.418646, 0.342579, 0.264545, 0.191378, 0.196879, 0.200174, 0.167087, 0.098513, 0.096677, 0.092881, 0.088832, 0.044297, 0.088832, 0.073402, 0.085092, 0.092881, 0.056825, 0.058088, 0.047319, 0.06312, 0.034068, 0.033407, 0.050641, 0.085092, 0.144935, 0.109221, 0.109221, 0.134866, 0.21291, 0.30533, 0.219301, 0.182256, 0.301917, 0.264545, 0.209395, 0.158265, 0.219301, 0.222385, 0.229226, 0.232838, 0.21291, 0.200174, 0.288399, 0.288399, 0.288399, 0.288399, 0.328603, 0.324872, 0.243554, 0.185198, 0.125101, 0.196879, 0.15284, 0.085092, 0.102787, 0.100716, 0.098513, 0.10481, 0.161087, 0.092881, 0.090864, 0.142424, 0.206376, 0.134866, 0.129801, 0.132295, 0.06184, 0.06312, 0.066181, 0.106997, 0.15008, 0.203355, 0.196879, 0.288399, 0.387226, 0.387226, 0.480142, 0.444081, 0.433034, 0.384043, 0.476583, 0.490133, 0.436924, 0.352862, 0.401658, 0.311707, 0.222385, 0.232838, 0.247041, 0.236433, 0.155435, 0.161087, 0.098513, 0.055536, 0.056825, 0.051831, 0.03976, 0.019401, 0.023534, 0.026892, 0.032677, 0.025762, 0.023534, 0.028695, 0.071867, 0.086953, 0.074921, 0.120615, 0.116183, 0.086953, 0.085092, 0.073402, 0.069024, 0.122885, 0.203355, 0.232838, 0.158265, 0.164327, 0.167087, 0.127496, 0.109221, 0.116183, 0.118441, 0.078022, 0.086953, 0.038858, 0.022306, 0.025762, 0.026338, 0.026892, 0.035586, 0.038858, 0.079919, 0.079919, 0.074921, 0.071867, 0.032677, 0.032677, 0.043307, 0.058088, 0.096677, 0.054297, 0.041405, 0.040537, 0.0704, 0.06184, 0.088832, 0.086953, 0.142424, 0.086953, 0.100716, 0.10481, 0.100716, 0.060549, 0.066181, 0.074921, 0.06184, 0.10481, 0.196879, 0.120615, 0.18812, 0.203355, 0.30533, 0.225814, 0.232838, 0.125101, 0.078022, 0.096677, 0.142424, 0.096677, 0.158265, 0.15284, 0.139895, 0.083462, 0.078022, 0.071867, 0.036378, 0.047319, 0.060549, 0.048328, 0.066181, 0.060549, 0.025762, 0.023087, 0.049374, 0.060549, 0.129801, 0.196879, 0.21291, 0.239899, 0.222385, 0.147574, 0.206376, 0.206376, 0.196879, 0.209395, 0.222385, 0.324872, 0.284882, 0.185198, 0.129801, 0.129801, 0.137348, 0.239899, 0.17593, 0.182256, 0.191378, 0.122885, 0.06184, 0.046336, 0.027463, 0.03976, 0.067594, 0.03976, 0.043307, 0.078022, 0.155435, 0.161087, 0.083462, 0.100716, 0.092881, 0.085092, 0.102787, 0.10481, 0.118441, 0.092881, 0.049374, 0.051831, 0.088832, 0.116183, 0.134866, 0.222385, 0.219301, 0.257454, 0.352862, 0.335645, 0.352862, 0.232838, 0.191378, 0.219301, 0.236433, 0.239899, 0.239899, 0.26085, 0.243554, 0.15284, 0.179055, 0.271506, 0.268042, 0.25031, 0.225814, 0.239899, 0.196879, 0.222385, 0.18812, 0.182256, 0.200174, 0.200174, 0.21291, 0.17593, 0.25031, 0.239899, 0.318242, 0.398279, 0.298791, 0.301917, 0.398279, 0.480142, 0.377384, 0.36309, 0.335645, 0.359901, 0.268042, 0.216401, 0.219301, 0.15008, 0.164327, 0.164327, 0.147574, 0.182256, 0.164327, 0.167087, 0.167087, 0.15008, 0.158265, 0.173081, 0.10481, 0.106997, 0.118441, 0.118441, 0.067594, 0.083462, 0.106997, 0.142424, 0.209395, 0.18812, 0.161087, 0.15284, 0.15008, 0.132295, 0.132295, 0.185198, 0.170161, 0.173081, 0.206376, 0.17593, 0.161087, 0.247041, 0.161087, 0.155435, 0.264545, 0.370445, 0.377384, 0.31487, 0.318242, 0.219301, 0.17593, 0.288399, 0.257454, 0.170161, 0.170161, 0.206376, 0.25031, 0.268042, 0.257454, 0.219301, 0.182256, 0.257454, 0.268042, 0.268042, 0.26085, 0.236433, 0.236433, 0.232838, 0.243554, 0.264545, 0.36309, 0.356642, 0.321458, 0.257454, 0.346032, 0.30533, 0.301917, 0.203355, 0.194234, 0.127496, 0.144935, 0.203355, 0.209395, 0.203355, 0.291804, 0.222385, 0.222385, 0.129801, 0.129801, 0.139895, 0.139895, 0.15008, 0.222385, 0.185198, 0.271506, 0.232838, 0.295083, 0.206376, 0.281712, 0.194234, 0.196879, 0.142424, 0.134866, 0.137348, 0.137348, 0.081712, 0.116183, 0.106997, 0.118441, 0.11371, 0.10481, 0.129801, 0.147574, 0.158265, 0.21291, 0.222385, 0.288399, 0.291804, 0.349426, 0.288399, 0.390993, 0.390993, 0.374039, 0.298791, 0.291804, 0.288399, 0.346032, 0.36309, 0.30533, 0.321458, 0.324872, 0.422041, 0.387226, 0.25031, 0.247041, 0.191378, 0.161087, 0.111485, 0.086953, 0.081712, 0.106997, 0.073402, 0.109221, 0.173081, 0.26085, 0.222385], '')</t>
  </si>
  <si>
    <t>[25, 26, 27, 291, 334, 335, 362, 368, 369, 370, 371, 422, 456, 510, 511, 512, 513, 514, 515, 516, 517, 518, 519, 520, 521, 522, 523, 524, 525, 526, 527, 528, 529, 530, 531, 532, 533, 534, 615, 616, 617, 618, 619, 620, 621]</t>
  </si>
  <si>
    <t xml:space="preserve">F5RVB8|F5RVB8_9ENTR site-specific DNA-methyltransferase (adenine-specific) OS=Enterobacter hormaechei ATCC 49162 </t>
  </si>
  <si>
    <t>([0.026892, 0.016528, 0.009728, 0.009865, 0.015078, 0.023534, 0.024826, 0.038858, 0.056825, 0.078022, 0.045352, 0.035586, 0.083462, 0.11371, 0.11371, 0.120615, 0.206376, 0.206376, 0.116183, 0.047319, 0.081712, 0.069024, 0.098513, 0.196879, 0.236433, 0.144935, 0.129801, 0.132295, 0.129801, 0.088832, 0.085092, 0.142424, 0.18812, 0.18812, 0.10481, 0.164327, 0.15284, 0.096677, 0.067594, 0.083462, 0.155435, 0.100716, 0.071867, 0.043307, 0.023963, 0.023963, 0.023087, 0.016528, 0.019109, 0.018415, 0.020522, 0.01078, 0.013821, 0.013821, 0.01227, 0.021381, 0.023963, 0.026892, 0.024393, 0.021381, 0.036378, 0.021816, 0.018787, 0.030003, 0.064632, 0.073402, 0.074921, 0.142424, 0.229226, 0.239899, 0.247041, 0.191378, 0.219301, 0.17593, 0.164327, 0.170161, 0.15284, 0.15284, 0.137348, 0.134866, 0.219301, 0.209395, 0.301917, 0.433034, 0.458154, 0.356642, 0.394753, 0.40511, 0.356642, 0.236433, 0.170161, 0.164327, 0.264545, 0.268042, 0.311707, 0.295083, 0.31487, 0.328603, 0.236433, 0.158265, 0.243554, 0.25406, 0.25031, 0.25406, 0.161087, 0.079919, 0.076542, 0.06312, 0.071867, 0.083462, 0.120615, 0.147574, 0.137348, 0.069024, 0.120615, 0.111485, 0.100716, 0.086953, 0.088832, 0.137348, 0.182256, 0.142424, 0.078022, 0.098513, 0.092881, 0.147574, 0.247041, 0.281712, 0.26085, 0.142424, 0.102787, 0.127496, 0.164327, 0.170161, 0.268042, 0.257454, 0.247041, 0.342579, 0.284882, 0.271506, 0.196879, 0.222385, 0.264545, 0.284882, 0.25031, 0.155435, 0.100716, 0.067594, 0.106997, 0.179055, 0.243554, 0.229226, 0.229226, 0.229226, 0.15008, 0.164327, 0.158265, 0.167087, 0.170161, 0.26085, 0.247041, 0.25406, 0.247041, 0.25031, 0.232838, 0.164327, 0.268042, 0.346032, 0.321458, 0.308712, 0.301917, 0.247041, 0.339168, 0.247041, 0.229226, 0.328603, 0.328603, 0.275179, 0.194234, 0.185198, 0.158265, 0.109221, 0.106997, 0.122885, 0.125101, 0.111485, 0.167087, 0.164327, 0.142424, 0.229226, 0.139895, 0.132295, 0.21291, 0.232838, 0.328603, 0.247041, 0.247041, 0.225814, 0.284882, 0.356642, 0.275179, 0.288399, 0.288399, 0.366687, 0.349426, 0.342579, 0.461924, 0.380708, 0.295083, 0.321458, 0.311707, 0.356642, 0.275179, 0.278302, 0.173081, 0.090864, 0.092881, 0.083462, 0.090864, 0.049374, 0.042364, 0.042364, 0.032017, 0.059222, 0.060549, 0.059222, 0.066181, 0.060549, 0.098513, 0.161087, 0.10481, 0.06184, 0.092881, 0.17593, 0.158265, 0.232838, 0.25031, 0.264545, 0.271506, 0.185198, 0.203355, 0.173081, 0.264545, 0.25031, 0.161087, 0.17593, 0.209395, 0.129801, 0.142424, 0.142424, 0.134866, 0.147574, 0.142424, 0.147574, 0.147574, 0.129801, 0.102787, 0.161087, 0.216401, 0.209395, 0.288399, 0.264545, 0.225814, 0.155435, 0.18812, 0.264545, 0.26085, 0.232838, 0.216401, 0.137348, 0.15008, 0.164327, 0.219301, 0.278302, 0.268042, 0.25406, 0.281712, 0.339168, 0.247041, 0.264545, 0.236433, 0.209395, 0.332115, 0.450668, 0.517562, 0.525368, 0.545602, 0.440853, 0.436924, 0.480142, 0.461924, 0.444081, 0.440853, 0.461924, 0.486429, 0.5017, 0.517562, 0.525368, 0.51388, 0.505461, 0.490133, 0.436924, 0.440853, 0.394753, 0.328603, 0.342579, 0.295083, 0.25406, 0.25406, 0.257454, 0.318242, 0.335645, 0.349426, 0.229226, 0.225814, 0.139895, 0.129801, 0.109221, 0.106997, 0.111485, 0.167087, 0.179055, 0.257454, 0.209395, 0.170161, 0.222385, 0.222385, 0.288399, 0.31487, 0.422041, 0.433034, 0.352862, 0.440853, 0.398279, 0.517562, 0.398279, 0.440853, 0.359901, 0.332115, 0.346032, 0.359901, 0.418646, 0.301917, 0.308712, 0.339168, 0.414856, 0.418646, 0.31487, 0.209395, 0.219301, 0.173081, 0.161087, 0.164327, 0.17593, 0.209395, 0.206376, 0.25031, 0.311707, 0.301917, 0.332115, 0.222385, 0.196879, 0.173081, 0.298791, 0.318242, 0.377384, 0.377384, 0.370445, 0.436924, 0.545602, 0.4292, 0.4292, 0.335645, 0.374039, 0.374039, 0.36309, 0.31487, 0.295083, 0.295083, 0.387226, 0.308712, 0.380708, 0.408655, 0.408655, 0.377384, 0.346032, 0.288399, 0.26085, 0.17593, 0.132295, 0.078022, 0.120615, 0.147574, 0.225814, 0.26085, 0.203355, 0.200174, 0.232838, 0.321458, 0.321458, 0.332115, 0.422041, 0.465241, 0.433034, 0.447574, 0.36309, 0.366687, 0.408655, 0.444081, 0.444081, 0.447574, 0.529623, 0.529623, 0.521092, 0.436924, 0.380708, 0.440853, 0.366687, 0.332115, 0.26085, 0.236433, 0.15284, 0.167087, 0.155435, 0.170161, 0.102787, 0.088832, 0.090864, 0.098513, 0.092881, 0.158265, 0.158265, 0.155435, 0.158265, 0.102787, 0.102787, 0.086953, 0.042364, 0.043307, 0.056825, 0.079919, 0.096677, 0.147574, 0.122885, 0.120615, 0.111485, 0.179055, 0.278302, 0.271506, 0.236433, 0.236433, 0.216401, 0.291804, 0.295083, 0.335645, 0.352862, 0.352862, 0.342579, 0.366687, 0.450668, 0.422041, 0.422041, 0.41194, 0.339168, 0.342579, 0.247041, 0.216401, 0.200174, 0.206376, 0.209395, 0.17593, 0.116183, 0.116183, 0.125101, 0.067594, 0.06312, 0.088832, 0.147574, 0.239899, 0.236433, 0.203355, 0.222385, 0.158265, 0.142424, 0.21291, 0.21291, 0.21291, 0.247041, 0.243554, 0.155435, 0.167087, 0.196879, 0.281712, 0.275179, 0.281712, 0.298791, 0.311707, 0.318242, 0.31487, 0.284882, 0.36309, 0.288399, 0.216401, 0.196879, 0.216401, 0.185198, 0.185198, 0.203355, 0.216401, 0.229226, 0.239899, 0.239899, 0.25406, 0.257454, 0.271506, 0.164327, 0.185198, 0.11371, 0.111485, 0.125101, 0.144935, 0.139895, 0.15008, 0.164327, 0.257454, 0.236433, 0.264545, 0.278302, 0.370445, 0.356642, 0.366687, 0.450668, 0.444081, 0.472492, 0.497853, 0.387226, 0.468512, 0.553315, 0.642678, 0.604312, 0.529623, 0.521092, 0.447574, 0.545602, 0.626927, 0.648219, 0.575842, 0.562014, 0.549308, 0.553315, 0.461924, 0.461924, 0.476583, 0.468512, 0.42561, 0.401658, 0.422041, 0.465241, 0.422041, 0.447574, 0.401658, 0.408655, 0.390993, 0.480142, 0.398279, 0.398279, 0.387226, 0.390993, 0.408655, 0.324872, 0.332115, 0.311707, 0.275179, 0.229226, 0.203355, 0.203355, 0.161087, 0.222385, 0.167087, 0.161087, 0.106997, 0.164327], '')</t>
  </si>
  <si>
    <t>[284, 285, 286, 295, 296, 297, 298, 299, 334, 369, 411, 412, 413, 537, 538, 539, 540, 541, 543, 544, 545, 546, 547, 548, 549]</t>
  </si>
  <si>
    <t xml:space="preserve">F5RVD2|F5RVD2_9ENTR Glycerol-3-phosphate dehydrogenase OS=Enterobacter hormaechei ATCC 49162 </t>
  </si>
  <si>
    <t>([0.17593, 0.092881, 0.038858, 0.023087, 0.015078, 0.020876, 0.028107, 0.038042, 0.025316, 0.035586, 0.046336, 0.048328, 0.043307, 0.023963, 0.028695, 0.038042, 0.03976, 0.032017, 0.034068, 0.06184, 0.094817, 0.090864, 0.090864, 0.173081, 0.196879, 0.25406, 0.21291, 0.161087, 0.17593, 0.271506, 0.268042, 0.278302, 0.222385, 0.194234, 0.30533, 0.339168, 0.349426, 0.342579, 0.377384, 0.36309, 0.36309, 0.366687, 0.366687, 0.370445, 0.301917, 0.36309, 0.408655, 0.450668, 0.418646, 0.398279, 0.298791, 0.200174, 0.209395, 0.200174, 0.144935, 0.144935, 0.073402, 0.067594, 0.038042, 0.024826, 0.024826, 0.027463, 0.023087, 0.014586, 0.014315, 0.022667, 0.023087, 0.025316, 0.015344, 0.015694, 0.010509, 0.018106, 0.024393, 0.018787, 0.040537, 0.074921, 0.038042, 0.045352, 0.023963, 0.051831, 0.060549, 0.060549, 0.026338, 0.022306, 0.021816, 0.046336, 0.041405, 0.045352, 0.049374, 0.086953, 0.147574, 0.219301, 0.239899, 0.243554, 0.179055, 0.083462, 0.048328, 0.083462, 0.085092, 0.155435, 0.079919, 0.05306, 0.032677, 0.037156, 0.058088, 0.102787, 0.050641, 0.051831, 0.048328, 0.038858, 0.038858, 0.037156, 0.022667, 0.022306, 0.026892, 0.054297, 0.100716, 0.167087, 0.109221, 0.179055, 0.116183, 0.116183, 0.196879, 0.284882, 0.40511, 0.408655, 0.408655, 0.465241, 0.497853, 0.40511, 0.328603, 0.335645, 0.332115, 0.308712, 0.281712, 0.281712, 0.278302, 0.17593, 0.17593, 0.170161, 0.161087, 0.243554, 0.257454, 0.161087, 0.109221, 0.094817, 0.090864, 0.074921, 0.086953, 0.040537, 0.047319, 0.083462, 0.046336, 0.051831, 0.086953, 0.056825, 0.058088, 0.048328, 0.083462, 0.085092, 0.142424, 0.147574, 0.125101, 0.182256, 0.203355, 0.18812, 0.18812, 0.179055, 0.209395, 0.21291, 0.232838, 0.236433, 0.206376, 0.264545, 0.264545, 0.284882, 0.349426, 0.321458, 0.352862, 0.352862, 0.247041, 0.26085, 0.179055, 0.206376, 0.134866, 0.219301, 0.31487, 0.31487, 0.328603, 0.328603, 0.332115, 0.414856, 0.490133, 0.517562, 0.541878, 0.461924, 0.458154, 0.433034, 0.454136, 0.42561, 0.370445, 0.408655, 0.408655, 0.472492, 0.465241, 0.557691, 0.585406, 0.465241, 0.401658, 0.308712, 0.311707, 0.225814, 0.144935, 0.147574, 0.15284, 0.11371, 0.161087, 0.161087, 0.179055, 0.185198, 0.203355, 0.278302, 0.332115, 0.318242, 0.281712, 0.281712, 0.200174, 0.125101, 0.194234, 0.25031, 0.324872, 0.321458, 0.324872, 0.328603, 0.257454, 0.281712, 0.339168, 0.232838, 0.155435, 0.170161, 0.170161, 0.179055, 0.191378, 0.173081, 0.116183, 0.102787, 0.086953, 0.144935, 0.209395, 0.216401, 0.225814, 0.222385, 0.219301, 0.236433, 0.232838, 0.194234, 0.109221, 0.120615, 0.236433, 0.239899, 0.239899, 0.239899, 0.236433, 0.225814, 0.225814, 0.225814, 0.222385, 0.257454, 0.25406, 0.243554, 0.247041, 0.158265, 0.191378, 0.118441, 0.173081, 0.25406, 0.36309, 0.418646, 0.41194, 0.377384, 0.394753, 0.398279, 0.370445, 0.370445, 0.390993, 0.414856, 0.51388, 0.63748, 0.653063, 0.529623, 0.440853, 0.346032, 0.444081, 0.380708, 0.41194, 0.414856, 0.41194, 0.311707, 0.229226, 0.216401, 0.158265, 0.21291, 0.132295, 0.155435, 0.129801, 0.100716, 0.109221, 0.066181, 0.034884, 0.033407, 0.058088, 0.048328, 0.081712, 0.078022, 0.06184, 0.092881, 0.100716, 0.06312, 0.055536, 0.116183, 0.125101, 0.179055, 0.182256, 0.26085, 0.275179, 0.332115, 0.356642, 0.318242, 0.31487, 0.408655, 0.401658, 0.418646, 0.436924, 0.370445, 0.257454, 0.339168, 0.257454, 0.239899, 0.332115, 0.454136, 0.458154, 0.461924, 0.374039, 0.41194, 0.324872, 0.225814, 0.196879, 0.144935, 0.090864, 0.137348, 0.134866, 0.132295, 0.0704, 0.127496, 0.185198, 0.182256, 0.164327, 0.232838, 0.147574, 0.118441, 0.120615, 0.111485, 0.086953, 0.086953, 0.076542, 0.120615, 0.118441, 0.120615, 0.200174, 0.200174, 0.11371, 0.132295, 0.144935, 0.18812, 0.185198, 0.155435, 0.271506, 0.170161, 0.182256, 0.257454, 0.284882, 0.239899, 0.275179, 0.219301, 0.332115, 0.321458, 0.332115, 0.4292, 0.335645, 0.335645, 0.447574, 0.538167, 0.509769, 0.380708, 0.433034, 0.42561, 0.359901, 0.264545, 0.384043, 0.384043, 0.30533, 0.301917, 0.342579, 0.321458, 0.311707, 0.25406, 0.155435, 0.096677, 0.109221, 0.182256, 0.182256, 0.116183, 0.132295, 0.122885, 0.216401, 0.129801, 0.116183, 0.182256, 0.185198, 0.109221, 0.109221, 0.15008, 0.15008, 0.086953, 0.098513, 0.173081, 0.139895, 0.155435, 0.232838, 0.206376, 0.182256, 0.15008, 0.229226, 0.173081, 0.155435, 0.167087, 0.173081, 0.200174, 0.200174, 0.281712, 0.26085, 0.26085, 0.288399, 0.21291, 0.21291, 0.109221, 0.111485, 0.111485, 0.185198, 0.129801, 0.122885, 0.081712, 0.050641, 0.032017, 0.054297, 0.06312, 0.06312, 0.054297, 0.044297, 0.048328, 0.050641, 0.122885, 0.127496, 0.134866, 0.147574, 0.15008, 0.144935, 0.132295, 0.182256, 0.173081, 0.229226, 0.232838, 0.318242, 0.318242, 0.384043, 0.288399, 0.284882, 0.284882, 0.366687, 0.398279, 0.398279, 0.394753, 0.339168, 0.219301, 0.203355, 0.278302, 0.25031, 0.243554, 0.25031, 0.271506, 0.271506, 0.164327, 0.170161, 0.122885, 0.191378, 0.219301, 0.232838, 0.21291, 0.203355, 0.203355, 0.191378, 0.161087, 0.129801, 0.125101, 0.203355, 0.17593, 0.129801, 0.229226, 0.366687, 0.324872, 0.26085], '')</t>
  </si>
  <si>
    <t>[193, 194, 205, 206, 286, 287, 288, 289, 391, 392]</t>
  </si>
  <si>
    <t xml:space="preserve">F5RVD7|F5RVD7_9ENTR Triosephosphate isomerase OS=Enterobacter hormaechei ATCC 49162 </t>
  </si>
  <si>
    <t>([0.122885, 0.158265, 0.155435, 0.081712, 0.043307, 0.060549, 0.034884, 0.049374, 0.069024, 0.090864, 0.118441, 0.158265, 0.100716, 0.055536, 0.059222, 0.071867, 0.078022, 0.096677, 0.079919, 0.100716, 0.060549, 0.06184, 0.066181, 0.094817, 0.142424, 0.158265, 0.134866, 0.225814, 0.18812, 0.206376, 0.142424, 0.15284, 0.090864, 0.083462, 0.15284, 0.073402, 0.106997, 0.127496, 0.120615, 0.167087, 0.21291, 0.21291, 0.239899, 0.170161, 0.122885, 0.090864, 0.083462, 0.083462, 0.042364, 0.042364, 0.03976, 0.064632, 0.058088, 0.073402, 0.111485, 0.111485, 0.194234, 0.142424, 0.17593, 0.222385, 0.137348, 0.074921, 0.139895, 0.096677, 0.164327, 0.164327, 0.243554, 0.30533, 0.25406, 0.366687, 0.398279, 0.40511, 0.40511, 0.398279, 0.408655, 0.436924, 0.339168, 0.25406, 0.298791, 0.311707, 0.257454, 0.328603, 0.324872, 0.30533, 0.232838, 0.144935, 0.191378, 0.120615, 0.142424, 0.219301, 0.179055, 0.200174, 0.179055, 0.173081, 0.173081, 0.206376, 0.120615, 0.18812, 0.291804, 0.291804, 0.200174, 0.209395, 0.15008, 0.158265, 0.167087, 0.268042, 0.332115, 0.222385, 0.328603, 0.291804, 0.26085, 0.18812, 0.142424, 0.15008, 0.15008, 0.092881, 0.096677, 0.200174, 0.142424, 0.074921, 0.038858, 0.034068, 0.042364, 0.074921, 0.139895, 0.142424, 0.139895, 0.116183, 0.179055, 0.139895, 0.167087, 0.21291, 0.291804, 0.291804, 0.25031, 0.15008, 0.200174, 0.122885, 0.116183, 0.17593, 0.229226, 0.335645, 0.394753, 0.30533, 0.196879, 0.15284, 0.144935, 0.144935, 0.206376, 0.137348, 0.18812, 0.122885, 0.090864, 0.109221, 0.078022, 0.055536, 0.056825, 0.055536, 0.055536, 0.054297, 0.06184, 0.081712, 0.042364, 0.042364, 0.042364, 0.073402, 0.074921, 0.060549, 0.069024, 0.069024, 0.096677, 0.078022, 0.139895, 0.173081, 0.094817, 0.092881, 0.147574, 0.15008, 0.120615, 0.122885, 0.109221, 0.096677, 0.050641, 0.088832, 0.116183, 0.158265, 0.094817, 0.116183, 0.147574, 0.132295, 0.055536, 0.069024, 0.074921, 0.074921, 0.041405, 0.083462, 0.092881, 0.051831, 0.051831, 0.081712, 0.137348, 0.134866, 0.10481, 0.17593, 0.206376, 0.194234, 0.142424, 0.139895, 0.144935, 0.134866, 0.078022, 0.086953, 0.106997, 0.109221, 0.081712, 0.144935, 0.147574, 0.132295, 0.120615, 0.127496, 0.127496, 0.125101, 0.064632, 0.078022, 0.079919, 0.069024, 0.085092, 0.155435, 0.206376, 0.137348, 0.116183, 0.196879, 0.191378, 0.094817, 0.094817, 0.127496, 0.096677, 0.05306, 0.078022, 0.086953, 0.15284, 0.127496, 0.127496, 0.15284, 0.15284, 0.15284, 0.122885, 0.081712, 0.059222, 0.056825, 0.078022, 0.076542, 0.050641, 0.094817, 0.17593, 0.116183], '')</t>
  </si>
  <si>
    <t xml:space="preserve">F5RVD9|F5RVD9_9ENTR Transaldolase OS=Enterobacter hormaechei ATCC 49162 </t>
  </si>
  <si>
    <t>([0.164327, 0.219301, 0.164327, 0.125101, 0.127496, 0.173081, 0.206376, 0.232838, 0.278302, 0.271506, 0.308712, 0.308712, 0.209395, 0.288399, 0.380708, 0.374039, 0.387226, 0.505461, 0.525368, 0.575842, 0.626927, 0.626927, 0.626927, 0.733139, 0.84206, 0.871313, 0.775545, 0.661982, 0.553315, 0.538167, 0.538167, 0.486429, 0.486429, 0.604312, 0.648219, 0.505461, 0.40511, 0.394753, 0.394753, 0.298791, 0.196879, 0.239899, 0.236433, 0.203355, 0.137348, 0.111485, 0.067594, 0.092881, 0.15008, 0.225814, 0.232838, 0.26085, 0.288399, 0.311707, 0.31487, 0.295083, 0.390993, 0.480142, 0.390993, 0.264545, 0.356642, 0.418646, 0.398279, 0.408655, 0.447574, 0.42561, 0.394753, 0.40511, 0.450668, 0.352862, 0.346032, 0.271506, 0.239899, 0.161087, 0.098513, 0.094817, 0.088832, 0.055536, 0.066181, 0.106997, 0.173081, 0.111485, 0.129801, 0.134866, 0.137348, 0.086953, 0.15284, 0.15284, 0.21291, 0.129801, 0.209395, 0.137348, 0.209395, 0.236433, 0.324872, 0.328603, 0.25406, 0.185198, 0.222385, 0.191378, 0.164327, 0.164327, 0.222385, 0.15284, 0.088832, 0.079919, 0.071867, 0.038858, 0.051831, 0.054297, 0.094817, 0.094817, 0.10481, 0.10481, 0.106997, 0.10481, 0.164327, 0.170161, 0.155435, 0.111485, 0.111485, 0.078022, 0.064632, 0.064632, 0.11371, 0.102787, 0.10481, 0.164327, 0.155435, 0.142424, 0.116183, 0.092881, 0.098513, 0.155435, 0.086953, 0.092881, 0.05306, 0.058088, 0.088832, 0.083462, 0.144935, 0.090864, 0.161087, 0.118441, 0.125101, 0.0704, 0.078022, 0.038042, 0.038042, 0.034884, 0.028695, 0.036378, 0.036378, 0.032677, 0.024826, 0.026338, 0.020522, 0.038042, 0.028695, 0.028695, 0.034068, 0.018106, 0.017797, 0.010372, 0.016021, 0.018106, 0.016021, 0.017447, 0.033407, 0.032677, 0.036378, 0.025762, 0.026892, 0.017797, 0.011669, 0.013437, 0.021816, 0.025762, 0.025316, 0.019401, 0.012491, 0.018787, 0.033407, 0.06312, 0.120615, 0.142424, 0.127496, 0.229226, 0.308712, 0.339168, 0.342579, 0.366687, 0.387226, 0.374039, 0.408655, 0.494003, 0.494003, 0.384043, 0.298791, 0.301917, 0.295083, 0.291804, 0.278302, 0.288399, 0.278302, 0.257454, 0.147574, 0.167087, 0.164327, 0.106997, 0.050641, 0.040537, 0.06312, 0.079919, 0.081712, 0.06184, 0.06184, 0.06184, 0.0704, 0.132295, 0.129801, 0.144935, 0.147574, 0.129801, 0.074921, 0.06312, 0.066181, 0.073402, 0.067594, 0.06184, 0.055536, 0.102787, 0.071867, 0.0704, 0.102787, 0.069024, 0.081712, 0.049374, 0.056825, 0.096677, 0.050641, 0.038858, 0.064632, 0.10481, 0.134866, 0.209395, 0.25406, 0.170161, 0.271506, 0.264545, 0.232838, 0.236433, 0.222385, 0.346032, 0.380708, 0.281712, 0.26085, 0.318242, 0.414856, 0.414856, 0.370445, 0.490133, 0.525368, 0.553315, 0.468512, 0.454136, 0.468512, 0.450668, 0.56648, 0.41194, 0.418646, 0.352862, 0.359901, 0.366687, 0.349426, 0.328603, 0.41194, 0.545602, 0.541878, 0.497853, 0.41194, 0.461924, 0.42561, 0.346032, 0.288399, 0.387226, 0.390993, 0.281712, 0.278302, 0.185198, 0.185198, 0.147574, 0.25031, 0.342579, 0.349426, 0.352862, 0.339168, 0.239899, 0.222385, 0.257454, 0.206376, 0.194234, 0.17593, 0.158265, 0.203355, 0.137348, 0.106997, 0.102787, 0.18812, 0.164327, 0.173081, 0.281712, 0.321458, 0.243554, 0.203355, 0.170161, 0.127496, 0.106997, 0.155435, 0.106997, 0.078022, 0.120615, 0.18812, 0.147574], '')</t>
  </si>
  <si>
    <t>[17, 18, 19, 20, 21, 22, 23, 24, 25, 26, 27, 28, 29, 30, 33, 34, 35, 262, 263, 268, 277, 278]</t>
  </si>
  <si>
    <t xml:space="preserve">F5RVE0|F5RVE0_9ENTR Branched-chain amino acid transport system carrier protein OS=Enterobacter hormaechei ATCC 49162 </t>
  </si>
  <si>
    <t>([0.007031, 0.006988, 0.006894, 0.008723, 0.006533, 0.005086, 0.004315, 0.003512, 0.003014, 0.002503, 0.003079, 0.002606, 0.001786, 0.002555, 0.002138, 0.002435, 0.00243, 0.00283, 0.003341, 0.003701, 0.003997, 0.003963, 0.003924, 0.00389, 0.004161, 0.005992, 0.008525, 0.008156, 0.015344, 0.014315, 0.013821, 0.013821, 0.026338, 0.025762, 0.016528, 0.017797, 0.0198, 0.016826, 0.008804, 0.008723, 0.006533, 0.006078, 0.007031, 0.008895, 0.011669, 0.007259, 0.004899, 0.004315, 0.004611, 0.00292, 0.002881, 0.004358, 0.003109, 0.002555, 0.00292, 0.002623, 0.002396, 0.002396, 0.003079, 0.003246, 0.003246, 0.002606, 0.003821, 0.003997, 0.003804, 0.003757, 0.004483, 0.006533, 0.005503, 0.004611, 0.006619, 0.010372, 0.008156, 0.013821, 0.017797, 0.013821, 0.025316, 0.021816, 0.0198, 0.014315, 0.015078, 0.010221, 0.013613, 0.012727, 0.012491, 0.008276, 0.005378, 0.005378, 0.005086, 0.006078, 0.008075, 0.00558, 0.00543, 0.004899, 0.003405, 0.003405, 0.003366, 0.00359, 0.004899, 0.003555, 0.003014, 0.00359, 0.003014, 0.003053, 0.002336, 0.002435, 0.002606, 0.002662, 0.002529, 0.00225, 0.001722, 0.00146, 0.00246, 0.002138, 0.002396, 0.00243, 0.001808, 0.002078, 0.00146, 0.000945, 0.000945, 0.00152, 0.001202, 0.001434, 0.001743, 0.002435, 0.001533, 0.001499, 0.002211, 0.001743, 0.002117, 0.003212, 0.004577, 0.003246, 0.002623, 0.003246, 0.003461, 0.003079, 0.002503, 0.002349, 0.003276, 0.00389, 0.002727, 0.00316, 0.002761, 0.002623, 0.001967, 0.001709, 0.002336, 0.001572, 0.001481, 0.001288, 0.001249, 0.001142, 0.001211, 0.001374, 0.000906, 0.000945, 0.001271, 0.001709, 0.002138, 0.001499, 0.001344, 0.001722], '')</t>
  </si>
  <si>
    <t xml:space="preserve">F5RVE2|F5RVE2_9ENTR Gamma-glutamyl phosphate reductase OS=Enterobacter hormaechei ATCC 49162 </t>
  </si>
  <si>
    <t>([0.308712, 0.291804, 0.332115, 0.243554, 0.278302, 0.200174, 0.196879, 0.139895, 0.100716, 0.125101, 0.147574, 0.170161, 0.257454, 0.239899, 0.247041, 0.275179, 0.206376, 0.161087, 0.200174, 0.225814, 0.142424, 0.139895, 0.17593, 0.111485, 0.109221, 0.118441, 0.182256, 0.216401, 0.298791, 0.390993, 0.401658, 0.301917, 0.222385, 0.137348, 0.116183, 0.116183, 0.127496, 0.18812, 0.278302, 0.185198, 0.120615, 0.209395, 0.209395, 0.194234, 0.275179, 0.370445, 0.352862, 0.268042, 0.264545, 0.275179, 0.236433, 0.196879, 0.209395, 0.30533, 0.384043, 0.335645, 0.295083, 0.200174, 0.200174, 0.225814, 0.275179, 0.352862, 0.26085, 0.288399, 0.288399, 0.196879, 0.158265, 0.173081, 0.264545, 0.200174, 0.185198, 0.219301, 0.185198, 0.191378, 0.191378, 0.127496, 0.167087, 0.206376, 0.321458, 0.247041, 0.209395, 0.247041, 0.18812, 0.17593, 0.18812, 0.18812, 0.278302, 0.243554, 0.155435, 0.15284, 0.21291, 0.21291, 0.139895, 0.194234, 0.18812, 0.191378, 0.268042, 0.295083, 0.278302, 0.179055, 0.278302, 0.200174, 0.194234, 0.194234, 0.194234, 0.182256, 0.132295, 0.078022, 0.073402, 0.129801, 0.100716, 0.096677, 0.122885, 0.194234, 0.139895, 0.219301, 0.144935, 0.155435, 0.109221, 0.092881, 0.137348, 0.067594, 0.067594, 0.03976, 0.059222, 0.111485, 0.111485, 0.167087, 0.219301, 0.271506, 0.170161, 0.127496, 0.127496, 0.102787, 0.094817, 0.137348, 0.142424, 0.206376, 0.127496, 0.182256, 0.219301, 0.225814, 0.278302, 0.332115, 0.422041, 0.359901, 0.359901, 0.298791, 0.200174, 0.236433, 0.271506, 0.332115, 0.332115, 0.349426, 0.370445, 0.284882, 0.281712, 0.185198, 0.206376, 0.257454, 0.25406, 0.216401, 0.147574, 0.17593, 0.17593, 0.10481, 0.161087, 0.155435, 0.243554, 0.346032, 0.342579, 0.30533, 0.257454, 0.271506, 0.268042, 0.271506, 0.328603, 0.25031, 0.335645, 0.271506, 0.31487, 0.31487, 0.26085, 0.236433, 0.243554, 0.243554, 0.25406, 0.155435, 0.182256, 0.158265, 0.144935, 0.142424, 0.142424, 0.209395, 0.194234, 0.194234, 0.17593, 0.137348, 0.132295, 0.134866, 0.17593, 0.170161, 0.170161, 0.26085, 0.26085, 0.281712, 0.25031, 0.239899, 0.335645, 0.301917, 0.295083, 0.209395, 0.209395, 0.179055, 0.11371, 0.182256, 0.106997, 0.074921, 0.083462, 0.147574, 0.155435, 0.142424, 0.118441, 0.129801, 0.073402, 0.139895, 0.139895, 0.167087, 0.17593, 0.167087, 0.106997, 0.06312, 0.076542, 0.083462, 0.102787, 0.161087, 0.161087, 0.25406, 0.31487, 0.414856, 0.401658, 0.394753, 0.308712, 0.352862, 0.339168, 0.359901, 0.359901, 0.332115, 0.281712, 0.284882, 0.225814, 0.318242, 0.414856, 0.480142, 0.374039, 0.374039, 0.380708, 0.380708, 0.268042, 0.191378, 0.191378, 0.164327, 0.100716, 0.158265, 0.144935, 0.15008, 0.179055, 0.139895, 0.15008, 0.219301, 0.295083, 0.295083, 0.291804, 0.203355, 0.209395, 0.268042, 0.308712, 0.318242, 0.308712, 0.384043, 0.384043, 0.321458, 0.271506, 0.271506, 0.268042, 0.281712, 0.271506, 0.335645, 0.339168, 0.31487, 0.25406, 0.194234, 0.291804, 0.225814, 0.318242, 0.284882, 0.332115, 0.328603, 0.236433, 0.25031, 0.291804, 0.390993, 0.335645, 0.335645, 0.414856, 0.339168, 0.339168, 0.257454, 0.236433, 0.203355, 0.200174, 0.200174, 0.200174, 0.144935, 0.209395, 0.132295, 0.161087, 0.155435, 0.127496, 0.127496, 0.102787, 0.100716, 0.050641, 0.086953, 0.15284, 0.161087, 0.232838, 0.225814, 0.318242, 0.311707, 0.374039, 0.387226, 0.42561, 0.40511, 0.356642, 0.349426, 0.4292, 0.422041, 0.332115, 0.36309, 0.461924, 0.461924, 0.465241, 0.562014, 0.440853, 0.356642, 0.36309, 0.387226, 0.318242, 0.318242, 0.308712, 0.311707, 0.275179, 0.239899, 0.236433, 0.25031, 0.264545, 0.232838, 0.229226, 0.311707, 0.311707, 0.191378, 0.222385, 0.222385, 0.219301, 0.328603, 0.40511, 0.281712, 0.26085, 0.247041, 0.236433, 0.206376, 0.225814, 0.196879, 0.229226, 0.25406, 0.31487, 0.30533, 0.346032, 0.339168, 0.25406, 0.26085, 0.339168, 0.332115, 0.321458, 0.359901, 0.321458, 0.311707, 0.335645, 0.356642, 0.408655, 0.324872, 0.359901, 0.342579, 0.324872, 0.346032, 0.308712, 0.225814, 0.219301, 0.120615, 0.125101, 0.194234, 0.196879, 0.225814, 0.15284, 0.15284, 0.106997, 0.109221, 0.088832, 0.122885, 0.085092, 0.081712, 0.120615, 0.086953, 0.060549, 0.096677, 0.0704], '')</t>
  </si>
  <si>
    <t>[343]</t>
  </si>
  <si>
    <t xml:space="preserve">F5RVE5|F5RVE5_9ENTR Outer membrane pore protein E OS=Enterobacter hormaechei ATCC 49162 </t>
  </si>
  <si>
    <t>([0.076542, 0.106997, 0.083462, 0.069024, 0.071867, 0.094817, 0.096677, 0.118441, 0.098513, 0.125101, 0.122885, 0.129801, 0.144935, 0.106997, 0.06312, 0.069024, 0.102787, 0.132295, 0.185198, 0.25031, 0.301917, 0.264545, 0.275179, 0.275179, 0.239899, 0.268042, 0.26085, 0.232838, 0.225814, 0.257454, 0.206376, 0.243554, 0.18812, 0.116183, 0.158265, 0.243554, 0.236433, 0.25031, 0.206376, 0.203355, 0.196879, 0.200174, 0.281712, 0.291804, 0.349426, 0.349426, 0.298791, 0.308712, 0.257454, 0.26085, 0.185198, 0.219301, 0.21291, 0.318242, 0.394753, 0.41194, 0.321458, 0.328603, 0.328603, 0.374039, 0.301917, 0.295083, 0.295083, 0.200174, 0.185198, 0.18812, 0.185198, 0.25406, 0.219301, 0.349426, 0.247041, 0.324872, 0.328603, 0.346032, 0.321458, 0.295083, 0.295083, 0.377384, 0.370445, 0.36309, 0.346032, 0.440853, 0.433034, 0.436924, 0.538167, 0.461924, 0.42561, 0.41194, 0.366687, 0.394753, 0.301917, 0.401658, 0.356642, 0.352862, 0.346032, 0.243554, 0.271506, 0.25031, 0.182256, 0.182256, 0.118441, 0.118441, 0.111485, 0.122885, 0.079919, 0.078022, 0.102787, 0.079919, 0.094817, 0.116183, 0.086953, 0.11371, 0.100716, 0.092881, 0.096677, 0.094817, 0.142424, 0.083462, 0.109221, 0.17593, 0.100716, 0.158265, 0.158265, 0.161087, 0.15008, 0.15284, 0.134866, 0.170161, 0.232838, 0.318242, 0.321458, 0.281712, 0.268042, 0.295083, 0.374039, 0.374039, 0.339168, 0.370445, 0.468512, 0.352862, 0.308712, 0.408655, 0.328603, 0.328603, 0.335645, 0.335645, 0.414856, 0.346032, 0.232838, 0.232838, 0.161087, 0.11371, 0.196879, 0.232838, 0.167087, 0.185198, 0.15284, 0.17593, 0.122885, 0.134866, 0.125101, 0.158265, 0.155435, 0.219301, 0.232838, 0.239899, 0.25031, 0.243554, 0.349426, 0.384043, 0.377384, 0.444081, 0.517562, 0.521092, 0.521092, 0.626927, 0.608892, 0.529623, 0.525368, 0.618285, 0.59508, 0.604312, 0.58069, 0.483068, 0.5017, 0.380708, 0.359901, 0.342579, 0.339168, 0.339168, 0.298791, 0.30533, 0.25406, 0.167087, 0.155435, 0.134866, 0.079919, 0.066181, 0.122885, 0.122885, 0.129801, 0.134866, 0.196879, 0.209395, 0.31487, 0.318242, 0.436924, 0.36309, 0.380708, 0.349426, 0.342579, 0.440853, 0.465241, 0.525368, 0.608892, 0.59917, 0.59508, 0.728858, 0.76285, 0.648219, 0.608892, 0.59508, 0.585406, 0.490133, 0.472492, 0.370445, 0.36309, 0.321458, 0.41194, 0.40511, 0.359901, 0.281712, 0.209395, 0.164327, 0.167087, 0.116183, 0.076542, 0.092881, 0.092881, 0.094817, 0.158265, 0.196879, 0.155435, 0.134866, 0.229226, 0.164327, 0.232838, 0.219301, 0.247041, 0.144935, 0.11371, 0.182256, 0.243554, 0.284882, 0.328603, 0.339168, 0.318242, 0.414856, 0.356642, 0.275179, 0.243554, 0.25406, 0.170161, 0.222385, 0.161087, 0.144935, 0.127496, 0.125101, 0.079919, 0.083462, 0.179055, 0.203355, 0.139895, 0.144935, 0.111485, 0.0704, 0.0704, 0.127496, 0.106997, 0.147574, 0.191378, 0.232838, 0.147574, 0.236433, 0.216401, 0.236433, 0.219301, 0.335645, 0.359901, 0.454136, 0.366687, 0.271506, 0.264545, 0.25031, 0.17593, 0.264545, 0.264545, 0.247041, 0.216401, 0.229226, 0.161087, 0.11371, 0.055536, 0.098513, 0.081712, 0.090864, 0.109221, 0.109221, 0.081712, 0.036378, 0.022667, 0.040537, 0.035586, 0.035586, 0.033407, 0.06184, 0.060549, 0.051831, 0.058088, 0.078022, 0.083462, 0.142424, 0.196879, 0.206376, 0.191378, 0.139895, 0.129801, 0.167087, 0.182256, 0.225814, 0.243554, 0.239899, 0.191378, 0.18812, 0.194234, 0.191378, 0.182256, 0.109221, 0.18812, 0.094817, 0.0704, 0.049374, 0.034068, 0.027463, 0.041405, 0.031287, 0.041405, 0.028695, 0.0198, 0.011106], '')</t>
  </si>
  <si>
    <t>[84, 172, 173, 174, 175, 176, 177, 178, 179, 180, 181, 182, 184, 213, 214, 215, 216, 217, 218, 219, 220, 221, 222]</t>
  </si>
  <si>
    <t xml:space="preserve">F5RVE7|F5RVE7_9ENTR Sigma factor-binding protein Crl OS=Enterobacter hormaechei ATCC 49162 </t>
  </si>
  <si>
    <t>([0.56648, 0.433034, 0.339168, 0.359901, 0.377384, 0.257454, 0.243554, 0.243554, 0.185198, 0.21291, 0.264545, 0.206376, 0.137348, 0.200174, 0.191378, 0.209395, 0.219301, 0.155435, 0.147574, 0.161087, 0.17593, 0.17593, 0.15284, 0.127496, 0.0704, 0.074921, 0.090864, 0.069024, 0.0704, 0.078022, 0.046336, 0.026338, 0.05306, 0.056825, 0.058088, 0.06312, 0.049374, 0.054297, 0.096677, 0.086953, 0.076542, 0.076542, 0.040537, 0.042364, 0.083462, 0.085092, 0.043307, 0.058088, 0.100716, 0.094817, 0.142424, 0.18812, 0.26085, 0.26085, 0.332115, 0.332115, 0.194234, 0.222385, 0.118441, 0.106997, 0.060549, 0.069024, 0.031287, 0.064632, 0.074921, 0.036378, 0.076542, 0.134866, 0.164327, 0.158265, 0.185198, 0.102787, 0.127496, 0.102787, 0.098513, 0.088832, 0.056825, 0.109221, 0.109221, 0.194234, 0.209395, 0.247041, 0.164327, 0.275179, 0.264545, 0.26085, 0.380708, 0.36309, 0.374039, 0.288399, 0.278302, 0.295083, 0.284882, 0.271506, 0.298791, 0.288399, 0.268042, 0.335645, 0.346032, 0.257454, 0.170161, 0.139895, 0.194234, 0.18812, 0.18812, 0.127496, 0.182256, 0.111485, 0.122885, 0.139895, 0.18812, 0.196879, 0.191378, 0.194234, 0.191378, 0.182256, 0.196879, 0.200174, 0.15284, 0.142424, 0.142424, 0.200174, 0.200174, 0.173081, 0.229226, 0.194234, 0.264545, 0.247041, 0.324872, 0.281712, 0.200174, 0.196879, 0.144935], '')</t>
  </si>
  <si>
    <t xml:space="preserve">F5RVE8|F5RVE8_9ENTR Esterase FrsA OS=Enterobacter hormaechei ATCC 49162 </t>
  </si>
  <si>
    <t>([0.225814, 0.271506, 0.349426, 0.374039, 0.257454, 0.284882, 0.308712, 0.36309, 0.398279, 0.422041, 0.436924, 0.490133, 0.40511, 0.339168, 0.356642, 0.339168, 0.318242, 0.324872, 0.342579, 0.342579, 0.4292, 0.486429, 0.517562, 0.465241, 0.41194, 0.534167, 0.529623, 0.51388, 0.398279, 0.394753, 0.394753, 0.398279, 0.40511, 0.422041, 0.509769, 0.51388, 0.41194, 0.418646, 0.401658, 0.332115, 0.25031, 0.26085, 0.298791, 0.196879, 0.179055, 0.142424, 0.083462, 0.044297, 0.049374, 0.083462, 0.047319, 0.049374, 0.059222, 0.05306, 0.083462, 0.043307, 0.026892, 0.055536, 0.069024, 0.078022, 0.086953, 0.132295, 0.078022, 0.055536, 0.0704, 0.088832, 0.170161, 0.243554, 0.36309, 0.36309, 0.366687, 0.461924, 0.447574, 0.4292, 0.356642, 0.247041, 0.335645, 0.418646, 0.349426, 0.349426, 0.339168, 0.268042, 0.271506, 0.352862, 0.414856, 0.472492, 0.370445, 0.278302, 0.185198, 0.18812, 0.111485, 0.106997, 0.098513, 0.109221, 0.086953, 0.109221, 0.122885, 0.06184, 0.064632, 0.100716, 0.139895, 0.118441, 0.191378, 0.206376, 0.219301, 0.229226, 0.229226, 0.30533, 0.390993, 0.483068, 0.465241, 0.59014, 0.585406, 0.585406, 0.447574, 0.387226, 0.42561, 0.472492, 0.557691, 0.553315, 0.447574, 0.346032, 0.370445, 0.284882, 0.243554, 0.200174, 0.109221, 0.118441, 0.132295, 0.078022, 0.078022, 0.079919, 0.086953, 0.098513, 0.059222, 0.094817, 0.164327, 0.179055, 0.17593, 0.21291, 0.179055, 0.179055, 0.243554, 0.257454, 0.339168, 0.339168, 0.271506, 0.390993, 0.380708, 0.356642, 0.414856, 0.4292, 0.42561, 0.328603, 0.339168, 0.42561, 0.450668, 0.384043, 0.370445, 0.418646, 0.321458, 0.370445, 0.342579, 0.342579, 0.247041, 0.281712, 0.308712, 0.408655, 0.384043, 0.394753, 0.356642, 0.390993, 0.377384, 0.271506, 0.268042, 0.236433, 0.18812, 0.216401, 0.281712, 0.284882, 0.281712, 0.366687, 0.377384, 0.370445, 0.42561, 0.525368, 0.418646, 0.332115, 0.284882, 0.216401, 0.18812, 0.25406, 0.167087, 0.179055, 0.284882, 0.284882, 0.298791, 0.257454, 0.239899, 0.137348, 0.076542, 0.069024, 0.03976, 0.018787, 0.041405, 0.035586, 0.019109, 0.014586, 0.019109, 0.029376, 0.047319, 0.046336, 0.025316, 0.034884, 0.023963, 0.015078, 0.025316, 0.014586, 0.026338, 0.018415, 0.03976, 0.073402, 0.040537, 0.069024, 0.06184, 0.05306, 0.05306, 0.096677, 0.100716, 0.120615, 0.060549, 0.06312, 0.0704, 0.134866, 0.158265, 0.200174, 0.203355, 0.127496, 0.200174, 0.196879, 0.243554, 0.185198, 0.118441, 0.194234, 0.164327, 0.194234, 0.21291, 0.225814, 0.144935, 0.275179, 0.167087, 0.182256, 0.185198, 0.170161, 0.164327, 0.167087, 0.116183, 0.182256, 0.229226, 0.127496, 0.120615, 0.058088, 0.071867, 0.059222, 0.059222, 0.060549, 0.109221, 0.064632, 0.048328, 0.059222, 0.048328, 0.059222, 0.074921, 0.037156, 0.023534, 0.024826, 0.024393, 0.035586, 0.035586, 0.025762, 0.054297, 0.044297, 0.06184, 0.049374, 0.064632, 0.037156, 0.045352, 0.049374, 0.049374, 0.03976, 0.060549, 0.048328, 0.048328, 0.034884, 0.06312, 0.111485, 0.118441, 0.098513, 0.100716, 0.109221, 0.170161, 0.170161, 0.142424, 0.222385, 0.271506, 0.308712, 0.298791, 0.216401, 0.196879, 0.200174, 0.185198, 0.161087, 0.185198, 0.264545, 0.264545, 0.271506, 0.222385, 0.196879, 0.236433, 0.209395, 0.194234, 0.200174, 0.216401, 0.25406, 0.15284, 0.139895, 0.10481, 0.18812, 0.18812, 0.191378, 0.25031, 0.239899, 0.268042, 0.191378, 0.191378, 0.281712, 0.288399, 0.324872, 0.243554, 0.161087, 0.18812, 0.191378, 0.182256, 0.11371, 0.15284, 0.232838, 0.264545, 0.318242, 0.271506, 0.349426, 0.335645, 0.225814, 0.21291, 0.21291, 0.308712, 0.31487, 0.335645, 0.21291, 0.206376, 0.31487, 0.408655, 0.418646, 0.436924, 0.433034, 0.51388, 0.40511, 0.308712, 0.291804, 0.321458, 0.352862, 0.356642, 0.324872, 0.454136, 0.58069, 0.575842, 0.476583, 0.390993, 0.377384, 0.4292, 0.465241, 0.324872, 0.311707, 0.324872, 0.257454, 0.173081, 0.18812, 0.271506, 0.25406, 0.257454, 0.257454, 0.236433, 0.170161, 0.194234, 0.194234, 0.129801, 0.137348, 0.196879, 0.167087, 0.102787, 0.147574, 0.125101, 0.209395, 0.147574, 0.083462, 0.098513, 0.139895, 0.106997, 0.076542, 0.132295, 0.094817, 0.071867, 0.064632, 0.096677, 0.067594], '')</t>
  </si>
  <si>
    <t>[22, 25, 26, 27, 34, 35, 111, 112, 113, 118, 119, 185, 364, 373, 374]</t>
  </si>
  <si>
    <t xml:space="preserve">F5RVF8|F5RVF8_9ENTR Na(+)-translocating NADH-quinone reductase subunit A OS=Enterobacter hormaechei ATCC 49162 </t>
  </si>
  <si>
    <t>([0.111485, 0.060549, 0.090864, 0.122885, 0.088832, 0.147574, 0.194234, 0.236433, 0.275179, 0.222385, 0.257454, 0.301917, 0.40511, 0.377384, 0.380708, 0.308712, 0.318242, 0.324872, 0.339168, 0.301917, 0.298791, 0.194234, 0.284882, 0.291804, 0.301917, 0.281712, 0.179055, 0.170161, 0.134866, 0.127496, 0.216401, 0.182256, 0.147574, 0.092881, 0.071867, 0.129801, 0.200174, 0.194234, 0.196879, 0.268042, 0.225814, 0.225814, 0.295083, 0.298791, 0.295083, 0.257454, 0.268042, 0.232838, 0.243554, 0.291804, 0.291804, 0.25406, 0.295083, 0.359901, 0.444081, 0.444081, 0.401658, 0.278302, 0.284882, 0.243554, 0.275179, 0.318242, 0.408655, 0.414856, 0.342579, 0.264545, 0.222385, 0.278302, 0.295083, 0.288399, 0.275179, 0.278302, 0.298791, 0.288399, 0.25406, 0.185198, 0.173081, 0.21291, 0.318242, 0.239899, 0.203355, 0.106997, 0.132295, 0.076542, 0.083462, 0.127496, 0.191378, 0.275179, 0.298791, 0.390993, 0.401658, 0.295083, 0.264545, 0.25031, 0.155435, 0.167087, 0.243554, 0.301917, 0.30533, 0.222385, 0.264545, 0.342579, 0.349426, 0.342579, 0.436924, 0.440853, 0.408655, 0.332115, 0.324872, 0.301917, 0.308712, 0.21291, 0.236433, 0.281712, 0.278302, 0.380708, 0.288399, 0.191378, 0.222385, 0.185198, 0.185198, 0.209395, 0.21291, 0.295083, 0.324872, 0.219301, 0.203355, 0.225814, 0.301917, 0.321458, 0.284882, 0.30533, 0.390993, 0.480142, 0.390993, 0.42561, 0.394753, 0.450668, 0.447574, 0.332115, 0.291804, 0.377384, 0.349426, 0.25031, 0.264545, 0.236433, 0.352862, 0.387226, 0.30533, 0.295083, 0.232838, 0.31487, 0.311707, 0.31487, 0.342579, 0.339168, 0.216401, 0.164327, 0.164327, 0.264545, 0.370445, 0.436924, 0.401658, 0.321458, 0.42561, 0.384043, 0.380708, 0.281712, 0.257454, 0.271506, 0.194234, 0.225814, 0.21291, 0.118441, 0.118441, 0.120615, 0.17593, 0.25406, 0.268042, 0.301917, 0.21291, 0.147574, 0.158265, 0.158265, 0.25406, 0.243554, 0.275179, 0.268042, 0.268042, 0.264545, 0.332115, 0.422041, 0.450668, 0.458154, 0.553315, 0.557691, 0.447574, 0.414856, 0.31487, 0.398279, 0.41194, 0.377384, 0.42561, 0.414856, 0.480142, 0.490133, 0.521092, 0.486429, 0.490133, 0.490133, 0.418646, 0.418646, 0.418646, 0.394753, 0.291804, 0.298791, 0.18812, 0.173081, 0.21291, 0.346032, 0.264545, 0.247041, 0.268042, 0.30533, 0.301917, 0.278302, 0.203355, 0.109221, 0.134866, 0.081712, 0.142424, 0.122885, 0.127496, 0.129801, 0.081712, 0.081712, 0.06312, 0.069024, 0.11371, 0.100716, 0.049374, 0.03976, 0.042364, 0.074921, 0.0704, 0.078022, 0.043307, 0.041405, 0.060549, 0.06184, 0.106997, 0.055536, 0.064632, 0.050641, 0.025762, 0.03976, 0.071867, 0.10481, 0.182256, 0.155435, 0.109221, 0.182256, 0.31487, 0.308712, 0.219301, 0.158265, 0.147574, 0.225814, 0.222385, 0.173081, 0.161087, 0.137348, 0.225814, 0.203355, 0.243554, 0.356642, 0.275179, 0.194234, 0.142424, 0.137348, 0.173081, 0.247041, 0.232838, 0.216401, 0.21291, 0.311707, 0.390993, 0.390993, 0.298791, 0.284882, 0.36309, 0.36309, 0.390993, 0.31487, 0.318242, 0.30533, 0.288399, 0.370445, 0.454136, 0.450668, 0.380708, 0.380708, 0.339168, 0.342579, 0.295083, 0.206376, 0.122885, 0.11371, 0.111485, 0.094817, 0.161087, 0.102787, 0.106997, 0.0704, 0.10481, 0.116183, 0.078022, 0.045352, 0.050641, 0.049374, 0.059222, 0.102787, 0.092881, 0.122885, 0.071867, 0.043307, 0.074921, 0.066181, 0.043307, 0.025762, 0.066181, 0.06184, 0.086953, 0.092881, 0.134866, 0.083462, 0.122885, 0.122885, 0.200174, 0.182256, 0.191378, 0.203355, 0.122885, 0.125101, 0.116183, 0.100716, 0.120615, 0.120615, 0.206376, 0.264545, 0.271506, 0.142424, 0.15284, 0.102787, 0.092881, 0.100716, 0.161087, 0.170161, 0.243554, 0.232838, 0.236433, 0.243554, 0.229226, 0.278302, 0.247041, 0.182256, 0.31487, 0.30533, 0.30533, 0.31487, 0.236433, 0.335645, 0.440853, 0.359901, 0.436924, 0.468512, 0.377384, 0.387226, 0.288399, 0.200174, 0.232838, 0.243554, 0.167087, 0.11371, 0.083462, 0.100716, 0.15284, 0.078022, 0.083462, 0.069024, 0.064632, 0.11371, 0.106997, 0.118441, 0.164327, 0.167087, 0.144935, 0.18812, 0.116183, 0.185198, 0.17593, 0.094817, 0.100716, 0.090864, 0.147574, 0.236433, 0.257454, 0.257454, 0.257454, 0.308712, 0.264545, 0.185198, 0.185198, 0.11371, 0.071867, 0.042364, 0.064632, 0.060549, 0.0704, 0.069024, 0.076542, 0.076542, 0.122885, 0.132295, 0.147574, 0.088832, 0.076542, 0.078022, 0.049374, 0.051831, 0.066181, 0.10481, 0.100716, 0.106997, 0.173081, 0.25406, 0.335645, 0.281712, 0.257454, 0.243554, 0.318242, 0.268042, 0.356642, 0.332115, 0.25031, 0.321458, 0.433034], '')</t>
  </si>
  <si>
    <t>[194, 195, 206]</t>
  </si>
  <si>
    <t xml:space="preserve">F5RVF9|F5RVF9_9ENTR 2-dehydro-3-deoxyphosphooctonate aldolase OS=Enterobacter hormaechei ATCC 49162 </t>
  </si>
  <si>
    <t>([0.008525, 0.007259, 0.006245, 0.00962, 0.008409, 0.008723, 0.01078, 0.008409, 0.009015, 0.01078, 0.009483, 0.008409, 0.008075, 0.008075, 0.011903, 0.013821, 0.020165, 0.03976, 0.069024, 0.100716, 0.085092, 0.132295, 0.196879, 0.298791, 0.17593, 0.25031, 0.308712, 0.324872, 0.352862, 0.339168, 0.339168, 0.418646, 0.538167, 0.465241, 0.370445, 0.268042, 0.281712, 0.200174, 0.109221, 0.10481, 0.098513, 0.161087, 0.170161, 0.173081, 0.098513, 0.179055, 0.11371, 0.051831, 0.030003, 0.050641, 0.049374, 0.049374, 0.056825, 0.049374, 0.040537, 0.079919, 0.079919, 0.043307, 0.079919, 0.15284, 0.088832, 0.076542, 0.038858, 0.021381, 0.022306, 0.020876, 0.019109, 0.030611, 0.06184, 0.055536, 0.055536, 0.090864, 0.090864, 0.086953, 0.090864, 0.167087, 0.155435, 0.247041, 0.216401, 0.203355, 0.203355, 0.324872, 0.346032, 0.433034, 0.40511, 0.295083, 0.40511, 0.335645, 0.352862, 0.36309, 0.465241, 0.483068, 0.36309, 0.36309, 0.377384, 0.380708, 0.366687, 0.377384, 0.25031, 0.275179, 0.275179, 0.243554, 0.144935, 0.142424, 0.090864, 0.173081, 0.161087, 0.173081, 0.25406, 0.209395, 0.11371, 0.116183, 0.11371, 0.15008, 0.15284, 0.132295, 0.073402, 0.081712, 0.078022, 0.147574, 0.15008, 0.098513, 0.088832, 0.088832, 0.079919, 0.129801, 0.106997, 0.127496, 0.073402, 0.066181, 0.05306, 0.10481, 0.058088, 0.031287, 0.031287, 0.023963, 0.024393, 0.046336, 0.041405, 0.041405, 0.025316, 0.048328, 0.088832, 0.071867, 0.059222, 0.06312, 0.031287, 0.025762, 0.044297, 0.069024, 0.056825, 0.05306, 0.035586, 0.030003, 0.051831, 0.069024, 0.106997, 0.11371, 0.0704, 0.078022, 0.051831, 0.085092, 0.047319, 0.024826, 0.049374, 0.049374, 0.049374, 0.074921, 0.11371, 0.120615, 0.102787, 0.134866, 0.155435, 0.182256, 0.298791, 0.301917, 0.288399, 0.17593, 0.161087, 0.161087, 0.090864, 0.137348, 0.15008, 0.122885, 0.109221, 0.094817, 0.182256, 0.11371, 0.144935, 0.158265, 0.147574, 0.102787, 0.102787, 0.078022, 0.045352, 0.048328, 0.051831, 0.055536, 0.096677, 0.094817, 0.155435, 0.26085, 0.191378, 0.125101, 0.219301, 0.243554, 0.182256, 0.185198, 0.264545, 0.271506, 0.161087, 0.116183, 0.134866, 0.125101, 0.196879, 0.332115, 0.229226, 0.216401, 0.209395, 0.229226, 0.170161, 0.10481, 0.094817, 0.155435, 0.222385, 0.15284, 0.196879, 0.26085, 0.26085, 0.17593, 0.144935, 0.167087, 0.247041, 0.328603, 0.339168, 0.339168, 0.298791, 0.366687, 0.349426, 0.328603, 0.281712, 0.346032, 0.422041, 0.384043, 0.318242, 0.264545], '')</t>
  </si>
  <si>
    <t>[32]</t>
  </si>
  <si>
    <t xml:space="preserve">F5RVG4|F5RVG4_9ENTR DNA polymerase III subunit epsilon OS=Enterobacter hormaechei ATCC 49162 </t>
  </si>
  <si>
    <t>([0.346032, 0.222385, 0.158265, 0.092881, 0.132295, 0.170161, 0.225814, 0.264545, 0.298791, 0.318242, 0.291804, 0.349426, 0.359901, 0.301917, 0.346032, 0.311707, 0.30533, 0.247041, 0.356642, 0.349426, 0.349426, 0.321458, 0.328603, 0.311707, 0.42561, 0.324872, 0.318242, 0.26085, 0.18812, 0.203355, 0.144935, 0.129801, 0.129801, 0.118441, 0.191378, 0.122885, 0.147574, 0.147574, 0.243554, 0.236433, 0.137348, 0.139895, 0.100716, 0.096677, 0.098513, 0.083462, 0.164327, 0.170161, 0.200174, 0.185198, 0.118441, 0.173081, 0.268042, 0.275179, 0.239899, 0.142424, 0.216401, 0.15284, 0.155435, 0.142424, 0.079919, 0.129801, 0.132295, 0.203355, 0.185198, 0.18812, 0.125101, 0.109221, 0.100716, 0.122885, 0.191378, 0.15008, 0.122885, 0.10481, 0.06312, 0.06184, 0.125101, 0.139895, 0.109221, 0.066181, 0.069024, 0.066181, 0.046336, 0.045352, 0.03976, 0.066181, 0.125101, 0.127496, 0.085092, 0.051831, 0.042364, 0.044297, 0.076542, 0.092881, 0.046336, 0.073402, 0.05306, 0.051831, 0.023534, 0.036378, 0.066181, 0.036378, 0.073402, 0.066181, 0.064632, 0.06312, 0.046336, 0.044297, 0.074921, 0.11371, 0.111485, 0.134866, 0.122885, 0.147574, 0.158265, 0.264545, 0.155435, 0.164327, 0.161087, 0.196879, 0.239899, 0.236433, 0.321458, 0.222385, 0.301917, 0.219301, 0.196879, 0.275179, 0.257454, 0.222385, 0.127496, 0.229226, 0.196879, 0.196879, 0.191378, 0.191378, 0.185198, 0.209395, 0.284882, 0.26085, 0.247041, 0.170161, 0.164327, 0.161087, 0.158265, 0.196879, 0.194234, 0.225814, 0.239899, 0.25031, 0.278302, 0.380708, 0.349426, 0.271506, 0.275179, 0.278302, 0.236433, 0.164327, 0.167087, 0.167087, 0.164327, 0.25031, 0.247041, 0.17593, 0.15284, 0.236433, 0.167087, 0.167087, 0.106997, 0.100716, 0.079919, 0.083462, 0.085092, 0.081712, 0.139895, 0.142424, 0.139895, 0.137348, 0.200174, 0.179055, 0.173081, 0.170161, 0.173081, 0.257454, 0.349426, 0.377384, 0.380708, 0.454136, 0.549308, 0.657645, 0.657645, 0.716283, 0.712013, 0.712013, 0.608892, 0.608892, 0.604312, 0.51388, 0.490133, 0.494003, 0.632174, 0.59917, 0.661982, 0.648219, 0.541878, 0.529623, 0.468512, 0.408655, 0.328603, 0.301917, 0.301917, 0.298791, 0.298791, 0.308712, 0.239899, 0.291804, 0.295083, 0.298791, 0.384043, 0.440853, 0.440853, 0.359901, 0.390993, 0.30533, 0.25031, 0.328603, 0.324872, 0.380708, 0.433034, 0.5017, 0.534167, 0.450668, 0.380708, 0.275179, 0.264545, 0.335645, 0.342579, 0.308712, 0.278302, 0.236433, 0.203355, 0.173081, 0.232838, 0.18812, 0.264545, 0.321458], '')</t>
  </si>
  <si>
    <t>[188, 189, 190, 191, 192, 193, 194, 195, 196, 197, 200, 201, 202, 203, 204, 205, 229, 230]</t>
  </si>
  <si>
    <t xml:space="preserve">F5RVG8|F5RVG8_9ENTR peptidoglycan lytic exotransglycosylase OS=Enterobacter hormaechei ATCC 49162 </t>
  </si>
  <si>
    <t>([0.064632, 0.041405, 0.028695, 0.024393, 0.035586, 0.029376, 0.043307, 0.058088, 0.078022, 0.10481, 0.127496, 0.144935, 0.155435, 0.125101, 0.132295, 0.155435, 0.232838, 0.278302, 0.36309, 0.387226, 0.308712, 0.370445, 0.418646, 0.468512, 0.538167, 0.545602, 0.632174, 0.642678, 0.608892, 0.59917, 0.58069, 0.465241, 0.472492, 0.454136, 0.534167, 0.494003, 0.490133, 0.390993, 0.339168, 0.346032, 0.36309, 0.447574, 0.454136, 0.480142, 0.40511, 0.377384, 0.377384, 0.394753, 0.387226, 0.42561, 0.349426, 0.25406, 0.328603, 0.321458, 0.243554, 0.232838, 0.275179, 0.284882, 0.295083, 0.377384, 0.324872, 0.308712, 0.225814, 0.257454, 0.271506, 0.384043, 0.408655, 0.40511, 0.30533, 0.301917, 0.30533, 0.390993, 0.486429, 0.529623, 0.534167, 0.521092, 0.440853, 0.4292, 0.4292, 0.51388, 0.51388, 0.450668, 0.370445, 0.461924, 0.440853, 0.359901, 0.349426, 0.275179, 0.271506, 0.324872, 0.339168, 0.356642, 0.257454, 0.219301, 0.137348, 0.078022, 0.083462, 0.111485, 0.109221, 0.106997, 0.074921, 0.074921, 0.129801, 0.196879, 0.200174, 0.158265, 0.247041, 0.209395, 0.301917, 0.225814, 0.200174, 0.127496, 0.066181, 0.134866, 0.10481, 0.125101, 0.216401, 0.298791, 0.298791, 0.200174, 0.200174, 0.291804, 0.295083, 0.268042, 0.268042, 0.25406, 0.291804, 0.229226, 0.281712, 0.239899, 0.284882, 0.342579, 0.332115, 0.30533, 0.284882, 0.281712, 0.257454, 0.271506, 0.271506, 0.298791, 0.398279, 0.390993, 0.374039, 0.278302, 0.30533, 0.222385, 0.225814, 0.236433, 0.268042, 0.257454, 0.298791, 0.232838, 0.243554, 0.298791, 0.40511, 0.394753, 0.490133, 0.517562, 0.422041, 0.394753, 0.390993, 0.398279, 0.401658, 0.359901, 0.42561, 0.346032, 0.436924, 0.394753, 0.339168, 0.346032, 0.349426, 0.257454, 0.36309, 0.356642, 0.342579, 0.229226, 0.236433, 0.225814, 0.295083, 0.25031, 0.203355, 0.137348, 0.137348, 0.094817, 0.092881, 0.092881, 0.083462, 0.085092, 0.109221, 0.137348, 0.137348, 0.134866, 0.203355, 0.139895, 0.090864, 0.118441, 0.179055, 0.139895, 0.142424, 0.116183, 0.209395, 0.288399, 0.335645, 0.339168, 0.401658, 0.433034, 0.465241, 0.575842, 0.570702, 0.458154, 0.359901, 0.346032, 0.271506, 0.264545, 0.25031, 0.359901, 0.370445, 0.414856, 0.458154, 0.458154, 0.40511, 0.30533, 0.243554, 0.30533, 0.298791, 0.264545, 0.191378, 0.167087, 0.109221, 0.102787, 0.18812, 0.200174, 0.139895, 0.200174, 0.216401, 0.288399, 0.257454, 0.25031, 0.161087, 0.158265, 0.116183, 0.18812, 0.200174, 0.291804, 0.26085, 0.291804, 0.335645, 0.42561, 0.454136, 0.541878, 0.509769, 0.422041, 0.476583, 0.570702, 0.5017, 0.494003, 0.414856, 0.414856, 0.40511, 0.534167, 0.468512, 0.541878, 0.436924, 0.525368, 0.5017, 0.436924, 0.377384, 0.377384, 0.332115, 0.335645, 0.328603, 0.328603, 0.401658, 0.370445, 0.359901, 0.418646, 0.339168, 0.41194, 0.418646, 0.318242, 0.298791, 0.328603, 0.318242, 0.346032, 0.339168, 0.324872, 0.384043, 0.414856, 0.335645, 0.366687, 0.339168, 0.335645, 0.366687, 0.40511, 0.476583, 0.394753, 0.339168, 0.384043, 0.328603, 0.359901, 0.472492, 0.458154, 0.5017, 0.472492, 0.549308, 0.557691, 0.476583, 0.486429, 0.494003, 0.575842, 0.490133, 0.490133, 0.490133, 0.490133, 0.465241, 0.374039, 0.4292, 0.458154, 0.42561, 0.494003, 0.458154, 0.450668, 0.380708, 0.291804, 0.295083, 0.291804, 0.288399, 0.356642, 0.384043, 0.321458, 0.321458, 0.394753, 0.4292, 0.4292, 0.352862, 0.346032, 0.370445, 0.40511, 0.4292, 0.490133, 0.490133, 0.494003, 0.422041, 0.490133, 0.585406, 0.521092, 0.486429, 0.483068, 0.494003, 0.384043, 0.440853, 0.384043, 0.398279, 0.390993, 0.394753, 0.483068, 0.408655, 0.476583, 0.480142, 0.390993, 0.40511, 0.408655, 0.335645, 0.41194, 0.41194, 0.41194, 0.486429, 0.444081, 0.444081, 0.384043, 0.454136, 0.465241, 0.525368, 0.436924, 0.436924, 0.380708, 0.374039, 0.418646, 0.408655, 0.398279, 0.486429, 0.447574, 0.444081, 0.525368, 0.444081, 0.422041, 0.422041, 0.440853, 0.509769, 0.517562, 0.575842, 0.490133, 0.483068, 0.40511, 0.483068, 0.42561, 0.486429, 0.486429, 0.51388, 0.521092, 0.521092, 0.450668, 0.472492, 0.461924, 0.377384, 0.422041, 0.444081, 0.447574, 0.447574, 0.450668, 0.387226, 0.401658, 0.401658, 0.401658, 0.483068, 0.422041, 0.458154, 0.458154, 0.370445, 0.380708, 0.387226, 0.394753, 0.461924, 0.468512, 0.483068, 0.494003, 0.534167, 0.575842, 0.570702, 0.562014, 0.570702, 0.553315, 0.541878, 0.553315, 0.458154, 0.401658, 0.454136, 0.490133, 0.480142, 0.553315, 0.538167, 0.570702, 0.56648, 0.562014, 0.545602, 0.51388, 0.585406, 0.553315, 0.483068, 0.465241, 0.436924, 0.394753, 0.480142, 0.454136], '')</t>
  </si>
  <si>
    <t>[24, 25, 26, 27, 28, 29, 30, 34, 73, 74, 75, 79, 80, 157, 207, 208, 249, 250, 253, 254, 259, 261, 263, 264, 302, 304, 305, 309, 344, 345, 372, 383, 388, 389, 390, 398, 399, 400, 426, 427, 428, 429, 430, 431, 432, 433, 439, 440, 441, 442, 443, 444, 445, 446, 447]</t>
  </si>
  <si>
    <t xml:space="preserve">F5RVH3|F5RVH3_9ENTR Aldo/keto reductase family oxidoreductase OS=Enterobacter hormaechei ATCC 49162 </t>
  </si>
  <si>
    <t>([0.06184, 0.086953, 0.050641, 0.067594, 0.100716, 0.139895, 0.106997, 0.083462, 0.056825, 0.060549, 0.074921, 0.060549, 0.056825, 0.102787, 0.071867, 0.049374, 0.096677, 0.055536, 0.096677, 0.055536, 0.051831, 0.086953, 0.050641, 0.094817, 0.102787, 0.078022, 0.076542, 0.067594, 0.059222, 0.111485, 0.139895, 0.155435, 0.18812, 0.170161, 0.11371, 0.132295, 0.21291, 0.167087, 0.164327, 0.179055, 0.281712, 0.284882, 0.31487, 0.335645, 0.356642, 0.346032, 0.384043, 0.394753, 0.398279, 0.380708, 0.278302, 0.275179, 0.26085, 0.284882, 0.222385, 0.200174, 0.125101, 0.132295, 0.167087, 0.170161, 0.15284, 0.134866, 0.144935, 0.142424, 0.129801, 0.06184, 0.078022, 0.074921, 0.038042, 0.06312, 0.132295, 0.206376, 0.129801, 0.120615, 0.120615, 0.200174, 0.291804, 0.387226, 0.380708, 0.281712, 0.298791, 0.311707, 0.229226, 0.219301, 0.147574, 0.144935, 0.229226, 0.120615, 0.144935, 0.219301, 0.257454, 0.25031, 0.26085, 0.321458, 0.257454, 0.264545, 0.18812, 0.206376, 0.219301, 0.120615, 0.155435, 0.225814, 0.185198, 0.18812, 0.116183, 0.200174, 0.257454, 0.247041, 0.36309, 0.339168, 0.339168, 0.222385, 0.216401, 0.203355, 0.25031, 0.229226, 0.232838, 0.21291, 0.194234, 0.191378, 0.194234, 0.239899, 0.15008, 0.203355, 0.203355, 0.25406, 0.25406, 0.281712, 0.257454, 0.158265, 0.129801, 0.11371, 0.127496, 0.122885, 0.122885, 0.120615, 0.206376, 0.129801, 0.179055, 0.185198, 0.18812, 0.295083, 0.200174, 0.30533, 0.194234, 0.275179, 0.342579, 0.236433, 0.161087, 0.194234, 0.291804, 0.31487, 0.356642, 0.359901, 0.291804, 0.308712, 0.196879, 0.161087, 0.25406, 0.291804, 0.295083, 0.281712, 0.185198, 0.281712, 0.17593, 0.264545, 0.264545, 0.155435, 0.200174, 0.291804, 0.200174, 0.167087, 0.10481, 0.096677, 0.137348, 0.167087, 0.098513, 0.161087, 0.200174, 0.206376, 0.142424, 0.083462, 0.069024, 0.116183, 0.064632, 0.094817, 0.102787, 0.100716, 0.170161, 0.21291, 0.182256, 0.268042, 0.264545, 0.321458, 0.332115, 0.271506, 0.209395, 0.21291, 0.191378, 0.106997, 0.079919, 0.094817, 0.155435, 0.194234, 0.196879, 0.200174, 0.200174, 0.129801, 0.079919, 0.092881, 0.085092, 0.100716, 0.100716, 0.118441, 0.137348, 0.147574, 0.21291, 0.216401, 0.268042, 0.295083, 0.401658, 0.349426, 0.301917, 0.278302, 0.257454, 0.271506, 0.278302, 0.31487, 0.295083, 0.398279, 0.374039, 0.394753, 0.408655, 0.398279, 0.398279, 0.374039, 0.264545, 0.222385, 0.284882, 0.229226, 0.25031, 0.17593, 0.271506, 0.366687, 0.394753, 0.31487, 0.239899, 0.318242, 0.339168, 0.444081, 0.42561, 0.332115, 0.288399, 0.30533, 0.318242, 0.229226, 0.271506, 0.339168, 0.346032, 0.352862, 0.433034, 0.387226, 0.454136, 0.408655, 0.359901, 0.328603, 0.447574], '')</t>
  </si>
  <si>
    <t xml:space="preserve">F5RVH8|F5RVH8_9ENTR Outer membrane lipoprotein RcsF OS=Enterobacter hormaechei ATCC 49162 </t>
  </si>
  <si>
    <t>([0.048328, 0.06184, 0.048328, 0.071867, 0.098513, 0.060549, 0.081712, 0.092881, 0.078022, 0.096677, 0.125101, 0.137348, 0.147574, 0.125101, 0.185198, 0.182256, 0.203355, 0.301917, 0.359901, 0.42561, 0.418646, 0.490133, 0.538167, 0.653063, 0.653063, 0.608892, 0.754692, 0.784345, 0.771762, 0.834292, 0.859585, 0.852992, 0.823549, 0.823549, 0.882776, 0.846163, 0.795062, 0.871313, 0.805026, 0.81615, 0.724957, 0.666105, 0.666105, 0.632174, 0.562014, 0.58069, 0.63748, 0.534167, 0.450668, 0.476583, 0.480142, 0.480142, 0.384043, 0.42561, 0.414856, 0.339168, 0.36309, 0.40511, 0.324872, 0.380708, 0.366687, 0.454136, 0.534167, 0.408655, 0.418646, 0.418646, 0.41194, 0.40511, 0.480142, 0.557691, 0.553315, 0.59014, 0.59014, 0.720929, 0.604312, 0.618285, 0.712013, 0.675549, 0.671169, 0.741537, 0.754692, 0.728858, 0.724957, 0.626927, 0.779859, 0.733139, 0.767246, 0.759478, 0.724957, 0.712013, 0.657645, 0.671169, 0.59917, 0.505461, 0.433034, 0.447574, 0.433034, 0.42561, 0.346032, 0.349426, 0.301917, 0.295083, 0.318242, 0.308712, 0.387226, 0.401658, 0.433034, 0.335645, 0.257454, 0.291804, 0.301917, 0.308712, 0.25406, 0.182256, 0.170161, 0.225814, 0.288399, 0.257454, 0.203355, 0.31487, 0.236433, 0.291804, 0.264545, 0.264545, 0.239899, 0.206376, 0.155435, 0.127496, 0.196879, 0.264545, 0.21291, 0.158265, 0.144935, 0.173081], '')</t>
  </si>
  <si>
    <t>[22, 23, 24, 25, 26, 27, 28, 29, 30, 31, 32, 33, 34, 35, 36, 37, 38, 39, 40, 41, 42, 43, 44, 45, 46, 47, 62, 69, 70, 71, 72, 73, 74, 75, 76, 77, 78, 79, 80, 81, 82, 83, 84, 85, 86, 87, 88, 89, 90, 91, 92, 93]</t>
  </si>
  <si>
    <t xml:space="preserve">F5RVI0|F5RVI0_9ENTR Proline--tRNA ligase OS=Enterobacter hormaechei ATCC 49162 </t>
  </si>
  <si>
    <t>([0.118441, 0.155435, 0.219301, 0.275179, 0.346032, 0.339168, 0.380708, 0.370445, 0.40511, 0.356642, 0.288399, 0.328603, 0.335645, 0.332115, 0.25031, 0.209395, 0.222385, 0.298791, 0.349426, 0.352862, 0.308712, 0.295083, 0.291804, 0.271506, 0.182256, 0.134866, 0.155435, 0.147574, 0.109221, 0.056825, 0.090864, 0.078022, 0.046336, 0.055536, 0.056825, 0.096677, 0.078022, 0.120615, 0.083462, 0.059222, 0.056825, 0.0704, 0.081712, 0.090864, 0.100716, 0.098513, 0.076542, 0.074921, 0.079919, 0.137348, 0.179055, 0.182256, 0.30533, 0.359901, 0.332115, 0.298791, 0.206376, 0.288399, 0.225814, 0.21291, 0.26085, 0.295083, 0.229226, 0.229226, 0.225814, 0.243554, 0.328603, 0.41194, 0.335645, 0.206376, 0.206376, 0.257454, 0.239899, 0.229226, 0.25406, 0.142424, 0.17593, 0.268042, 0.170161, 0.232838, 0.342579, 0.390993, 0.278302, 0.26085, 0.324872, 0.229226, 0.17593, 0.185198, 0.173081, 0.247041, 0.374039, 0.36309, 0.380708, 0.271506, 0.206376, 0.137348, 0.243554, 0.26085, 0.26085, 0.352862, 0.36309, 0.349426, 0.268042, 0.264545, 0.356642, 0.370445, 0.374039, 0.318242, 0.30533, 0.321458, 0.332115, 0.239899, 0.239899, 0.209395, 0.225814, 0.288399, 0.380708, 0.295083, 0.298791, 0.206376, 0.219301, 0.118441, 0.055536, 0.090864, 0.090864, 0.092881, 0.090864, 0.139895, 0.120615, 0.120615, 0.120615, 0.120615, 0.132295, 0.129801, 0.15284, 0.229226, 0.139895, 0.137348, 0.15008, 0.102787, 0.158265, 0.147574, 0.239899, 0.366687, 0.25406, 0.257454, 0.21291, 0.200174, 0.219301, 0.30533, 0.225814, 0.209395, 0.11371, 0.167087, 0.17593, 0.15008, 0.164327, 0.281712, 0.278302, 0.264545, 0.311707, 0.332115, 0.342579, 0.26085, 0.257454, 0.352862, 0.398279, 0.349426, 0.332115, 0.291804, 0.236433, 0.318242, 0.311707, 0.335645, 0.229226, 0.219301, 0.219301, 0.17593, 0.164327, 0.106997, 0.17593, 0.090864, 0.081712, 0.064632, 0.073402, 0.071867, 0.06312, 0.083462, 0.139895, 0.161087, 0.182256, 0.179055, 0.182256, 0.191378, 0.268042, 0.342579, 0.342579, 0.352862, 0.40511, 0.291804, 0.380708, 0.301917, 0.328603, 0.301917, 0.342579, 0.40511, 0.394753, 0.444081, 0.444081, 0.450668, 0.380708, 0.298791, 0.275179, 0.271506, 0.281712, 0.281712, 0.308712, 0.321458, 0.229226, 0.185198, 0.264545, 0.268042, 0.25031, 0.346032, 0.271506, 0.232838, 0.25406, 0.222385, 0.142424, 0.11371, 0.127496, 0.173081, 0.275179, 0.414856, 0.418646, 0.408655, 0.380708, 0.352862, 0.346032, 0.447574, 0.497853, 0.494003, 0.483068, 0.490133, 0.40511, 0.538167, 0.58069, 0.59917, 0.657645, 0.716283, 0.741537, 0.712013, 0.604312, 0.538167, 0.525368, 0.444081, 0.374039, 0.4292, 0.472492, 0.352862, 0.356642, 0.257454, 0.321458, 0.225814, 0.324872, 0.387226, 0.377384, 0.30533, 0.264545, 0.257454, 0.209395, 0.15008, 0.100716, 0.155435, 0.179055, 0.137348, 0.222385, 0.288399, 0.264545, 0.225814, 0.247041, 0.268042, 0.271506, 0.179055, 0.236433, 0.15008, 0.102787, 0.067594, 0.100716, 0.10481, 0.11371, 0.179055, 0.275179, 0.264545, 0.284882, 0.308712, 0.275179, 0.243554, 0.21291, 0.236433, 0.257454, 0.264545, 0.264545, 0.352862, 0.352862, 0.352862, 0.4292, 0.545602, 0.525368, 0.538167, 0.422041, 0.374039, 0.374039, 0.370445, 0.418646, 0.42561, 0.311707, 0.377384, 0.356642, 0.318242, 0.232838, 0.25406, 0.30533, 0.275179, 0.291804, 0.356642, 0.384043, 0.311707, 0.278302, 0.390993, 0.318242, 0.440853, 0.390993, 0.414856, 0.332115, 0.394753, 0.308712, 0.332115, 0.247041, 0.291804, 0.356642, 0.4292, 0.349426, 0.346032, 0.31487, 0.247041, 0.247041, 0.26085, 0.232838, 0.232838, 0.173081, 0.229226, 0.18812, 0.275179, 0.161087, 0.229226, 0.196879, 0.257454, 0.324872, 0.324872, 0.21291, 0.209395, 0.129801, 0.191378, 0.147574, 0.18812, 0.222385, 0.239899, 0.161087, 0.225814, 0.232838, 0.295083, 0.318242, 0.281712, 0.239899, 0.346032, 0.239899, 0.243554, 0.26085, 0.191378, 0.209395, 0.278302, 0.278302, 0.380708, 0.401658, 0.486429, 0.5017, 0.517562, 0.497853, 0.570702, 0.613573, 0.613573, 0.480142, 0.414856, 0.394753, 0.418646, 0.40511, 0.497853, 0.401658, 0.408655, 0.408655, 0.476583, 0.51388, 0.422041, 0.30533, 0.288399, 0.206376, 0.179055, 0.179055, 0.17593, 0.109221, 0.111485, 0.106997, 0.139895, 0.137348, 0.222385, 0.196879, 0.167087, 0.118441, 0.203355, 0.182256, 0.268042, 0.281712, 0.275179, 0.36309, 0.480142, 0.480142, 0.494003, 0.408655, 0.401658, 0.356642, 0.450668, 0.390993, 0.298791, 0.328603, 0.288399, 0.275179, 0.239899, 0.278302, 0.342579, 0.264545, 0.203355, 0.158265, 0.125101, 0.106997, 0.064632, 0.067594, 0.067594, 0.106997, 0.10481, 0.109221, 0.15284, 0.15284, 0.200174, 0.209395, 0.15284, 0.147574, 0.173081, 0.247041, 0.25031, 0.173081, 0.200174, 0.295083, 0.222385, 0.268042, 0.232838, 0.284882, 0.185198, 0.111485, 0.125101, 0.158265, 0.158265, 0.111485, 0.116183, 0.116183, 0.182256, 0.161087, 0.25031, 0.158265, 0.161087, 0.167087, 0.170161, 0.167087, 0.155435, 0.247041, 0.158265, 0.139895, 0.137348, 0.222385, 0.219301, 0.194234, 0.203355, 0.18812, 0.225814, 0.142424, 0.155435, 0.10481, 0.106997, 0.079919, 0.127496, 0.127496, 0.116183, 0.17593, 0.219301, 0.203355, 0.236433, 0.31487, 0.339168, 0.324872, 0.209395, 0.26085, 0.271506, 0.257454, 0.278302, 0.200174, 0.203355, 0.18812, 0.170161, 0.281712, 0.332115, 0.324872, 0.225814, 0.167087, 0.10481, 0.092881, 0.098513, 0.081712, 0.090864, 0.078022, 0.109221, 0.191378, 0.232838, 0.236433, 0.194234, 0.191378, 0.185198, 0.264545, 0.182256, 0.264545, 0.232838, 0.239899, 0.232838, 0.335645, 0.398279, 0.505461, 0.461924, 0.359901, 0.356642, 0.352862, 0.440853, 0.440853, 0.349426, 0.25406, 0.247041, 0.247041, 0.155435, 0.173081, 0.173081, 0.225814, 0.147574, 0.147574, 0.134866, 0.116183, 0.083462, 0.067594, 0.045352, 0.047319, 0.073402, 0.054297, 0.034068, 0.023087, 0.013265], '')</t>
  </si>
  <si>
    <t>[245, 246, 247, 248, 249, 250, 251, 252, 253, 254, 307, 308, 309, 386, 387, 389, 390, 391, 402, 544]</t>
  </si>
  <si>
    <t xml:space="preserve">F5RVI6|F5RVI6_9ENTR tRNA(Ile)-lysidine synthase OS=Enterobacter hormaechei ATCC 49162 </t>
  </si>
  <si>
    <t>([0.11371, 0.203355, 0.10481, 0.132295, 0.179055, 0.118441, 0.078022, 0.06184, 0.079919, 0.047319, 0.060549, 0.078022, 0.074921, 0.078022, 0.0704, 0.083462, 0.15008, 0.122885, 0.071867, 0.048328, 0.076542, 0.074921, 0.034884, 0.067594, 0.03976, 0.020522, 0.034068, 0.064632, 0.096677, 0.109221, 0.229226, 0.239899, 0.17593, 0.185198, 0.18812, 0.173081, 0.15284, 0.120615, 0.17593, 0.170161, 0.257454, 0.257454, 0.264545, 0.268042, 0.268042, 0.384043, 0.490133, 0.461924, 0.458154, 0.483068, 0.356642, 0.257454, 0.216401, 0.288399, 0.196879, 0.301917, 0.278302, 0.236433, 0.196879, 0.194234, 0.284882, 0.182256, 0.158265, 0.092881, 0.179055, 0.11371, 0.05306, 0.034068, 0.046336, 0.041405, 0.024393, 0.048328, 0.043307, 0.059222, 0.06184, 0.11371, 0.102787, 0.073402, 0.11371, 0.106997, 0.118441, 0.100716, 0.18812, 0.18812, 0.271506, 0.239899, 0.298791, 0.384043, 0.349426, 0.30533, 0.288399, 0.243554, 0.232838, 0.318242, 0.278302, 0.182256, 0.173081, 0.200174, 0.284882, 0.298791, 0.36309, 0.26085, 0.222385, 0.216401, 0.219301, 0.236433, 0.239899, 0.182256, 0.200174, 0.30533, 0.342579, 0.288399, 0.414856, 0.42561, 0.311707, 0.257454, 0.26085, 0.225814, 0.127496, 0.122885, 0.10481, 0.122885, 0.18812, 0.25406, 0.278302, 0.278302, 0.271506, 0.191378, 0.271506, 0.236433, 0.196879, 0.216401, 0.318242, 0.291804, 0.257454, 0.380708, 0.349426, 0.408655, 0.436924, 0.538167, 0.56648, 0.483068, 0.387226, 0.380708, 0.41194, 0.295083, 0.236433, 0.232838, 0.335645, 0.301917, 0.31487, 0.318242, 0.281712, 0.179055, 0.203355, 0.203355, 0.109221, 0.170161, 0.203355, 0.21291, 0.206376, 0.191378, 0.18812, 0.268042, 0.179055, 0.086953, 0.155435, 0.239899, 0.257454, 0.236433, 0.281712, 0.30533, 0.346032, 0.36309, 0.447574, 0.332115, 0.374039, 0.472492, 0.517562, 0.390993, 0.298791, 0.288399, 0.203355, 0.278302, 0.222385, 0.243554, 0.374039, 0.271506, 0.179055, 0.164327, 0.182256, 0.164327, 0.083462, 0.066181, 0.06184, 0.031287, 0.058088, 0.059222, 0.05306, 0.041405, 0.0704, 0.106997, 0.109221, 0.15008, 0.129801, 0.116183, 0.125101, 0.088832, 0.15284, 0.239899, 0.257454, 0.236433, 0.164327, 0.182256, 0.216401, 0.225814, 0.25031, 0.170161, 0.167087, 0.203355, 0.243554, 0.18812, 0.209395, 0.209395, 0.158265, 0.116183, 0.18812, 0.229226, 0.268042, 0.25406, 0.216401, 0.129801, 0.142424, 0.134866, 0.185198, 0.200174, 0.120615, 0.196879, 0.21291, 0.170161, 0.155435, 0.167087, 0.185198, 0.164327, 0.158265, 0.209395, 0.278302, 0.18812, 0.137348, 0.120615, 0.11371, 0.0704, 0.071867, 0.056825, 0.109221, 0.125101, 0.100716, 0.142424, 0.116183, 0.134866, 0.18812, 0.18812, 0.155435, 0.18812, 0.167087, 0.11371, 0.139895, 0.15284, 0.142424, 0.132295, 0.15008, 0.167087, 0.203355, 0.257454, 0.291804, 0.25406, 0.247041, 0.271506, 0.30533, 0.30533, 0.31487, 0.311707, 0.25406, 0.17593, 0.203355, 0.164327, 0.25406, 0.243554, 0.15008, 0.243554, 0.284882, 0.268042, 0.25031, 0.216401, 0.243554, 0.236433, 0.278302, 0.200174, 0.116183, 0.059222, 0.045352, 0.055536, 0.045352, 0.043307, 0.092881, 0.090864, 0.118441, 0.092881, 0.096677, 0.125101, 0.079919, 0.069024, 0.076542, 0.043307, 0.096677, 0.094817, 0.109221, 0.085092, 0.139895, 0.196879, 0.206376, 0.281712, 0.191378, 0.219301, 0.196879, 0.182256, 0.161087, 0.196879, 0.164327, 0.109221, 0.134866, 0.118441, 0.185198, 0.196879, 0.288399, 0.264545, 0.278302, 0.191378, 0.209395, 0.134866, 0.17593, 0.271506, 0.288399, 0.384043, 0.366687, 0.472492, 0.390993, 0.42561, 0.332115, 0.390993, 0.346032, 0.370445, 0.4292, 0.4292, 0.408655, 0.370445, 0.281712, 0.268042, 0.247041, 0.191378, 0.278302, 0.247041, 0.25031, 0.225814, 0.222385, 0.203355, 0.191378, 0.173081, 0.164327, 0.247041, 0.170161, 0.18812, 0.206376, 0.243554, 0.257454, 0.25031, 0.222385, 0.335645, 0.36309, 0.366687, 0.42561, 0.418646, 0.436924, 0.433034, 0.436924, 0.461924, 0.380708, 0.298791, 0.278302, 0.182256, 0.18812, 0.281712, 0.377384, 0.278302, 0.182256, 0.15008, 0.134866, 0.164327, 0.147574, 0.086953, 0.078022, 0.045352, 0.048328, 0.049374, 0.03976, 0.038858, 0.019401, 0.026892, 0.050641, 0.083462, 0.15284, 0.10481, 0.098513, 0.048328, 0.090864, 0.090864, 0.106997, 0.10481, 0.100716, 0.078022, 0.096677, 0.158265, 0.229226, 0.185198, 0.137348, 0.132295, 0.094817, 0.170161], '')</t>
  </si>
  <si>
    <t>[139, 140, 178]</t>
  </si>
  <si>
    <t xml:space="preserve">F5RVI8|F5RVI8_9ENTR p-ATPase superfamily P-type ATPase cadmium transporter OS=Enterobacter hormaechei ATCC 49162 </t>
  </si>
  <si>
    <t>([0.046336, 0.032017, 0.015344, 0.009977, 0.013437, 0.020165, 0.032677, 0.054297, 0.035586, 0.044297, 0.066181, 0.051831, 0.055536, 0.109221, 0.147574, 0.10481, 0.167087, 0.185198, 0.185198, 0.161087, 0.098513, 0.111485, 0.098513, 0.118441, 0.11371, 0.134866, 0.134866, 0.127496, 0.106997, 0.147574, 0.161087, 0.083462, 0.085092, 0.071867, 0.030611, 0.022306, 0.046336, 0.044297, 0.060549, 0.071867, 0.071867, 0.076542, 0.041405, 0.074921, 0.085092, 0.100716, 0.040537, 0.040537, 0.019109, 0.020876, 0.029376, 0.015694, 0.028107, 0.034884, 0.042364, 0.051831, 0.05306, 0.044297, 0.051831, 0.027463, 0.025316, 0.024393, 0.024393, 0.042364, 0.049374, 0.040537, 0.03976, 0.096677, 0.050641, 0.055536, 0.040537, 0.017447, 0.018787, 0.018415, 0.025762, 0.021381, 0.035586, 0.06312, 0.045352, 0.045352, 0.051831, 0.046336, 0.038858, 0.064632, 0.066181, 0.03976, 0.074921, 0.094817, 0.066181, 0.066181, 0.06312, 0.038042, 0.038858, 0.079919, 0.03976, 0.038042, 0.023963, 0.024393, 0.016826, 0.018787, 0.0198, 0.032677, 0.020165, 0.020522, 0.022306, 0.020522, 0.017138, 0.018415, 0.026892, 0.019109, 0.032677, 0.064632, 0.144935, 0.164327, 0.090864, 0.164327, 0.179055, 0.179055, 0.182256, 0.271506, 0.332115, 0.194234, 0.185198, 0.268042, 0.268042, 0.18812, 0.10481, 0.170161, 0.094817, 0.058088, 0.111485, 0.125101, 0.125101, 0.102787, 0.102787, 0.164327, 0.081712, 0.041405, 0.073402, 0.085092, 0.0704, 0.055536, 0.083462, 0.066181, 0.064632, 0.079919, 0.106997, 0.118441, 0.125101, 0.196879, 0.25406, 0.271506, 0.185198, 0.185198, 0.122885, 0.132295, 0.066181, 0.073402, 0.137348, 0.067594, 0.027463, 0.027463, 0.028695, 0.044297, 0.056825, 0.033407, 0.032017, 0.032017, 0.06312, 0.038042, 0.038858, 0.023534, 0.0198, 0.020165, 0.020522, 0.041405, 0.040537, 0.083462, 0.142424, 0.083462, 0.100716, 0.196879, 0.196879, 0.203355, 0.191378, 0.21291, 0.295083, 0.21291, 0.275179, 0.229226, 0.318242, 0.346032, 0.339168, 0.257454, 0.284882, 0.284882, 0.264545, 0.239899, 0.239899, 0.209395, 0.318242, 0.414856, 0.401658, 0.311707, 0.26085, 0.203355, 0.182256, 0.194234, 0.278302, 0.257454, 0.288399, 0.268042, 0.236433, 0.346032, 0.42561, 0.374039, 0.308712, 0.301917, 0.366687, 0.275179, 0.275179, 0.216401, 0.229226, 0.200174, 0.288399, 0.328603, 0.394753, 0.308712, 0.216401, 0.144935, 0.15008, 0.158265, 0.164327, 0.109221, 0.098513, 0.098513, 0.155435, 0.139895, 0.118441, 0.147574, 0.158265, 0.120615, 0.11371, 0.071867, 0.086953, 0.094817, 0.066181, 0.043307, 0.086953, 0.085092, 0.078022, 0.042364, 0.03976, 0.044297, 0.074921, 0.079919, 0.086953, 0.074921, 0.074921, 0.092881, 0.055536, 0.056825, 0.094817, 0.125101, 0.098513, 0.118441, 0.11371, 0.164327, 0.243554, 0.122885, 0.164327, 0.257454, 0.352862, 0.328603, 0.216401, 0.232838, 0.236433, 0.219301, 0.170161, 0.219301, 0.191378, 0.194234, 0.298791, 0.321458, 0.288399, 0.374039, 0.239899, 0.26085, 0.196879, 0.17593, 0.25406, 0.222385, 0.15008, 0.144935, 0.179055, 0.257454, 0.239899, 0.144935, 0.155435, 0.232838, 0.185198, 0.142424, 0.129801, 0.120615, 0.109221, 0.139895, 0.076542, 0.086953, 0.073402, 0.118441, 0.122885, 0.088832, 0.134866, 0.15008, 0.167087, 0.15284, 0.096677, 0.094817, 0.088832, 0.088832, 0.085092, 0.116183, 0.100716, 0.125101, 0.134866, 0.073402, 0.069024, 0.139895, 0.120615, 0.122885, 0.127496, 0.074921, 0.069024, 0.06312, 0.094817, 0.081712, 0.081712, 0.137348, 0.106997, 0.191378, 0.185198, 0.203355, 0.232838, 0.278302, 0.366687, 0.342579, 0.444081, 0.374039, 0.25406, 0.26085, 0.278302, 0.257454, 0.359901, 0.454136, 0.465241, 0.458154, 0.450668, 0.41194, 0.324872, 0.342579, 0.321458, 0.216401, 0.194234, 0.206376, 0.247041, 0.216401, 0.142424, 0.094817, 0.132295, 0.15284, 0.247041, 0.232838, 0.247041, 0.142424, 0.155435, 0.167087, 0.179055, 0.18812, 0.132295, 0.21291, 0.257454, 0.257454, 0.25406, 0.216401, 0.164327, 0.182256, 0.18812, 0.271506, 0.349426, 0.349426, 0.458154, 0.458154, 0.356642, 0.36309, 0.387226, 0.318242, 0.275179, 0.26085, 0.185198, 0.311707, 0.30533, 0.26085, 0.26085, 0.346032, 0.346032, 0.311707, 0.311707, 0.31487, 0.321458, 0.346032, 0.356642, 0.321458, 0.318242, 0.339168, 0.232838, 0.321458, 0.377384, 0.398279, 0.339168, 0.436924, 0.41194, 0.384043, 0.328603, 0.352862, 0.271506, 0.30533, 0.377384, 0.401658, 0.332115, 0.335645, 0.301917, 0.216401, 0.216401, 0.232838, 0.328603, 0.380708, 0.380708, 0.387226, 0.295083, 0.25031, 0.137348, 0.147574, 0.10481, 0.092881, 0.102787, 0.209395, 0.229226, 0.257454, 0.158265, 0.225814, 0.229226, 0.206376, 0.308712, 0.25406, 0.15008, 0.158265, 0.129801, 0.102787, 0.120615, 0.196879, 0.321458, 0.4292, 0.31487, 0.398279, 0.5017, 0.370445, 0.332115, 0.321458, 0.278302, 0.374039, 0.335645, 0.324872, 0.349426, 0.284882, 0.236433, 0.26085, 0.236433, 0.335645, 0.298791, 0.26085, 0.194234, 0.185198, 0.118441, 0.129801, 0.137348, 0.161087, 0.268042, 0.232838, 0.232838, 0.275179, 0.281712, 0.311707, 0.232838, 0.196879, 0.243554, 0.366687, 0.465241, 0.458154, 0.335645, 0.436924, 0.41194, 0.454136, 0.356642, 0.374039, 0.4292, 0.418646, 0.278302, 0.191378, 0.239899, 0.247041, 0.222385, 0.21291, 0.15008, 0.15008, 0.129801, 0.137348, 0.125101, 0.120615, 0.120615, 0.222385, 0.116183, 0.144935, 0.10481, 0.106997, 0.083462, 0.059222, 0.030003, 0.06184, 0.059222, 0.058088, 0.029376, 0.032677, 0.031287, 0.051831, 0.074921, 0.096677, 0.067594, 0.069024, 0.037156, 0.021816, 0.017447, 0.031287, 0.017797, 0.022667, 0.041405, 0.041405, 0.067594, 0.127496, 0.106997, 0.100716, 0.106997, 0.111485, 0.111485, 0.069024, 0.06312, 0.043307, 0.050641, 0.073402, 0.054297, 0.055536, 0.116183, 0.129801, 0.076542, 0.071867, 0.078022, 0.078022, 0.158265, 0.191378, 0.206376, 0.132295, 0.132295, 0.122885, 0.203355, 0.15008, 0.222385, 0.137348, 0.206376, 0.222385, 0.134866, 0.142424, 0.225814, 0.196879, 0.109221, 0.173081, 0.26085, 0.209395, 0.116183, 0.106997, 0.094817, 0.088832, 0.179055, 0.191378, 0.222385, 0.206376, 0.173081, 0.137348, 0.147574, 0.147574, 0.116183, 0.094817, 0.120615, 0.073402, 0.041405, 0.092881, 0.102787, 0.076542, 0.127496, 0.132295, 0.142424, 0.155435, 0.15284, 0.142424, 0.185198, 0.078022, 0.085092, 0.139895, 0.18812, 0.203355, 0.191378, 0.222385, 0.356642, 0.275179, 0.36309, 0.461924, 0.356642, 0.359901, 0.318242, 0.332115, 0.436924, 0.342579, 0.243554, 0.247041, 0.247041, 0.209395, 0.339168, 0.295083, 0.311707, 0.25406, 0.229226, 0.15284, 0.179055, 0.098513, 0.173081, 0.185198, 0.179055, 0.182256, 0.194234, 0.196879, 0.120615, 0.083462, 0.158265, 0.219301, 0.232838, 0.194234, 0.173081, 0.179055, 0.222385, 0.222385, 0.271506, 0.359901, 0.418646, 0.318242, 0.332115, 0.31487, 0.179055, 0.116183, 0.109221, 0.0704, 0.0704, 0.081712, 0.109221, 0.059222, 0.060549, 0.054297, 0.071867, 0.0704, 0.079919, 0.074921, 0.032017, 0.034068, 0.038042, 0.049374, 0.040537, 0.0704, 0.066181, 0.106997, 0.167087, 0.236433, 0.295083, 0.390993, 0.465241, 0.465241, 0.465241, 0.366687, 0.26085, 0.191378, 0.281712, 0.18812, 0.120615, 0.21291, 0.17593, 0.139895, 0.106997, 0.164327, 0.137348, 0.10481, 0.100716, 0.073402, 0.05306, 0.028107], '')</t>
  </si>
  <si>
    <t>[464]</t>
  </si>
  <si>
    <t xml:space="preserve">F5RVI9|F5RVI9_9ENTR Acetyl-coenzyme A carboxylase carboxyl transferase subunit alpha OS=Enterobacter hormaechei ATCC 49162 </t>
  </si>
  <si>
    <t>([0.127496, 0.069024, 0.074921, 0.118441, 0.071867, 0.109221, 0.109221, 0.129801, 0.086953, 0.116183, 0.137348, 0.102787, 0.106997, 0.15008, 0.094817, 0.173081, 0.25031, 0.25031, 0.370445, 0.366687, 0.349426, 0.225814, 0.321458, 0.264545, 0.264545, 0.268042, 0.26085, 0.30533, 0.324872, 0.349426, 0.346032, 0.339168, 0.346032, 0.332115, 0.374039, 0.440853, 0.440853, 0.380708, 0.384043, 0.291804, 0.288399, 0.284882, 0.366687, 0.275179, 0.257454, 0.219301, 0.311707, 0.219301, 0.209395, 0.170161, 0.137348, 0.144935, 0.092881, 0.127496, 0.142424, 0.081712, 0.0704, 0.067594, 0.102787, 0.116183, 0.194234, 0.182256, 0.219301, 0.147574, 0.225814, 0.247041, 0.284882, 0.191378, 0.209395, 0.203355, 0.155435, 0.229226, 0.129801, 0.209395, 0.25406, 0.147574, 0.229226, 0.275179, 0.200174, 0.173081, 0.147574, 0.144935, 0.144935, 0.102787, 0.10481, 0.085092, 0.144935, 0.144935, 0.216401, 0.25406, 0.179055, 0.191378, 0.219301, 0.318242, 0.225814, 0.18812, 0.281712, 0.194234, 0.191378, 0.268042, 0.291804, 0.321458, 0.247041, 0.219301, 0.170161, 0.173081, 0.196879, 0.194234, 0.196879, 0.196879, 0.222385, 0.30533, 0.384043, 0.394753, 0.387226, 0.490133, 0.51388, 0.4292, 0.51388, 0.497853, 0.509769, 0.408655, 0.374039, 0.401658, 0.465241, 0.521092, 0.666105, 0.685117, 0.675549, 0.534167, 0.538167, 0.534167, 0.5017, 0.398279, 0.390993, 0.308712, 0.25406, 0.275179, 0.31487, 0.288399, 0.30533, 0.295083, 0.291804, 0.301917, 0.298791, 0.298791, 0.243554, 0.142424, 0.137348, 0.076542, 0.079919, 0.086953, 0.094817, 0.132295, 0.196879, 0.170161, 0.164327, 0.225814, 0.209395, 0.185198, 0.21291, 0.167087, 0.185198, 0.301917, 0.291804, 0.335645, 0.318242, 0.40511, 0.51388, 0.472492, 0.486429, 0.549308, 0.534167, 0.538167, 0.418646, 0.422041, 0.476583, 0.534167, 0.5017, 0.505461, 0.490133, 0.494003, 0.461924, 0.472492, 0.384043, 0.298791, 0.236433, 0.229226, 0.167087, 0.092881, 0.109221, 0.18812, 0.21291, 0.21291, 0.206376, 0.284882, 0.278302, 0.229226, 0.194234, 0.164327, 0.098513, 0.155435, 0.10481, 0.15008, 0.137348, 0.191378, 0.209395, 0.284882, 0.236433, 0.222385, 0.328603, 0.236433, 0.219301, 0.229226, 0.147574, 0.147574, 0.102787, 0.058088, 0.071867, 0.134866, 0.17593, 0.257454, 0.191378, 0.222385, 0.225814, 0.134866, 0.085092, 0.069024, 0.06312, 0.079919, 0.10481, 0.10481, 0.173081, 0.142424, 0.158265, 0.167087, 0.137348, 0.161087, 0.268042, 0.229226, 0.167087, 0.147574, 0.088832, 0.074921, 0.074921, 0.088832, 0.15008, 0.147574, 0.232838, 0.257454, 0.17593, 0.206376, 0.127496, 0.074921, 0.102787, 0.090864, 0.100716, 0.0704, 0.10481, 0.10481, 0.15008, 0.120615, 0.120615, 0.191378, 0.243554, 0.284882, 0.257454, 0.25031, 0.366687, 0.390993, 0.298791, 0.339168, 0.308712, 0.352862, 0.444081, 0.342579, 0.328603, 0.356642, 0.461924, 0.342579, 0.236433, 0.173081, 0.268042, 0.185198, 0.155435, 0.200174, 0.125101, 0.134866, 0.092881, 0.044297, 0.038858, 0.060549, 0.088832, 0.120615, 0.090864, 0.051831, 0.096677, 0.100716, 0.127496, 0.066181, 0.120615, 0.191378, 0.15008, 0.109221, 0.179055, 0.132295, 0.120615, 0.11371, 0.083462, 0.10481, 0.144935, 0.120615, 0.096677, 0.06312, 0.03976, 0.06184, 0.102787, 0.06312, 0.03976], '')</t>
  </si>
  <si>
    <t>[116, 118, 120, 125, 126, 127, 128, 129, 130, 131, 132, 168, 171, 172, 173, 177, 178, 179]</t>
  </si>
  <si>
    <t xml:space="preserve">F5RVJ0|F5RVJ0_9ENTR DNA polymerase III subunit alpha OS=Enterobacter hormaechei ATCC 49162 </t>
  </si>
  <si>
    <t>([0.096677, 0.137348, 0.173081, 0.225814, 0.132295, 0.158265, 0.134866, 0.085092, 0.11371, 0.132295, 0.092881, 0.100716, 0.125101, 0.111485, 0.088832, 0.102787, 0.122885, 0.122885, 0.118441, 0.185198, 0.144935, 0.173081, 0.167087, 0.102787, 0.092881, 0.125101, 0.15284, 0.167087, 0.173081, 0.137348, 0.078022, 0.137348, 0.17593, 0.090864, 0.090864, 0.100716, 0.046336, 0.050641, 0.076542, 0.043307, 0.028107, 0.035586, 0.022667, 0.013613, 0.021816, 0.022667, 0.024393, 0.0198, 0.023963, 0.032677, 0.03976, 0.041405, 0.03976, 0.045352, 0.05306, 0.032677, 0.029376, 0.040537, 0.0704, 0.033407, 0.058088, 0.058088, 0.06184, 0.120615, 0.209395, 0.137348, 0.074921, 0.092881, 0.100716, 0.116183, 0.085092, 0.090864, 0.164327, 0.096677, 0.076542, 0.092881, 0.081712, 0.066181, 0.06184, 0.06184, 0.137348, 0.144935, 0.200174, 0.116183, 0.127496, 0.127496, 0.127496, 0.21291, 0.142424, 0.081712, 0.038042, 0.067594, 0.06312, 0.046336, 0.048328, 0.051831, 0.079919, 0.132295, 0.096677, 0.127496, 0.096677, 0.051831, 0.048328, 0.06184, 0.058088, 0.028695, 0.029376, 0.050641, 0.05306, 0.048328, 0.048328, 0.071867, 0.081712, 0.047319, 0.064632, 0.129801, 0.120615, 0.071867, 0.042364, 0.043307, 0.024826, 0.030611, 0.05306, 0.05306, 0.041405, 0.060549, 0.106997, 0.106997, 0.071867, 0.064632, 0.116183, 0.120615, 0.090864, 0.047319, 0.081712, 0.074921, 0.069024, 0.076542, 0.106997, 0.109221, 0.122885, 0.209395, 0.225814, 0.155435, 0.111485, 0.11371, 0.078022, 0.047319, 0.049374, 0.086953, 0.05306, 0.027463, 0.056825, 0.10481, 0.158265, 0.102787, 0.06312, 0.034884, 0.037156, 0.026892, 0.026892, 0.038042, 0.037156, 0.034068, 0.05306, 0.066181, 0.071867, 0.15008, 0.243554, 0.219301, 0.132295, 0.132295, 0.222385, 0.164327, 0.129801, 0.094817, 0.127496, 0.129801, 0.170161, 0.170161, 0.268042, 0.342579, 0.352862, 0.26085, 0.295083, 0.239899, 0.209395, 0.170161, 0.164327, 0.155435, 0.167087, 0.18812, 0.25406, 0.158265, 0.125101, 0.164327, 0.25031, 0.281712, 0.374039, 0.295083, 0.288399, 0.239899, 0.243554, 0.26085, 0.26085, 0.216401, 0.219301, 0.257454, 0.206376, 0.196879, 0.196879, 0.18812, 0.15008, 0.167087, 0.196879, 0.284882, 0.278302, 0.278302, 0.264545, 0.239899, 0.380708, 0.356642, 0.394753, 0.324872, 0.308712, 0.394753, 0.414856, 0.494003, 0.440853, 0.490133, 0.483068, 0.483068, 0.497853, 0.657645, 0.671169, 0.716283, 0.59917, 0.608892, 0.476583, 0.374039, 0.384043, 0.366687, 0.298791, 0.31487, 0.41194, 0.384043, 0.30533, 0.311707, 0.311707, 0.390993, 0.356642, 0.387226, 0.295083, 0.25031, 0.222385, 0.196879, 0.173081, 0.257454, 0.17593, 0.264545, 0.308712, 0.301917, 0.21291, 0.298791, 0.288399, 0.18812, 0.127496, 0.129801, 0.137348, 0.137348, 0.073402, 0.129801, 0.125101, 0.191378, 0.225814, 0.203355, 0.222385, 0.301917, 0.30533, 0.384043, 0.268042, 0.25031, 0.194234, 0.232838, 0.219301, 0.200174, 0.275179, 0.394753, 0.480142, 0.366687, 0.374039, 0.5017, 0.458154, 0.366687, 0.384043, 0.26085, 0.219301, 0.120615, 0.134866, 0.129801, 0.132295, 0.200174, 0.21291, 0.268042, 0.291804, 0.321458, 0.311707, 0.311707, 0.321458, 0.335645, 0.328603, 0.321458, 0.321458, 0.324872, 0.324872, 0.321458, 0.349426, 0.444081, 0.476583, 0.458154, 0.374039, 0.275179, 0.31487, 0.390993, 0.36309, 0.377384, 0.247041, 0.288399, 0.301917, 0.182256, 0.090864, 0.094817, 0.051831, 0.029376, 0.024393, 0.044297, 0.020522, 0.0198, 0.019401, 0.016826, 0.016021, 0.021816, 0.038858, 0.038858, 0.036378, 0.029376, 0.035586, 0.045352, 0.038042, 0.045352, 0.081712, 0.147574, 0.219301, 0.301917, 0.374039, 0.380708, 0.366687, 0.483068, 0.483068, 0.398279, 0.476583, 0.377384, 0.356642, 0.257454, 0.236433, 0.15284, 0.225814, 0.209395, 0.200174, 0.209395, 0.209395, 0.139895, 0.158265, 0.083462, 0.092881, 0.05306, 0.038042, 0.019401, 0.021816, 0.034068, 0.026338, 0.019401, 0.036378, 0.054297, 0.10481, 0.10481, 0.116183, 0.111485, 0.078022, 0.15008, 0.15284, 0.064632, 0.118441, 0.067594, 0.142424, 0.067594, 0.079919, 0.102787, 0.203355, 0.179055, 0.182256, 0.30533, 0.40511, 0.321458, 0.206376, 0.206376, 0.21291, 0.21291, 0.185198, 0.236433, 0.170161, 0.092881, 0.17593, 0.161087, 0.239899, 0.194234, 0.232838, 0.291804, 0.349426, 0.239899, 0.161087, 0.173081, 0.085092, 0.078022, 0.122885, 0.15284, 0.118441, 0.096677, 0.139895, 0.139895, 0.086953, 0.066181, 0.116183, 0.125101, 0.085092, 0.078022, 0.094817, 0.098513, 0.060549, 0.056825, 0.100716, 0.194234, 0.116183, 0.206376, 0.118441, 0.074921, 0.106997, 0.127496, 0.090864, 0.096677, 0.111485, 0.100716, 0.11371, 0.137348, 0.15008, 0.216401, 0.247041, 0.247041, 0.268042, 0.352862, 0.264545, 0.229226, 0.191378, 0.247041, 0.144935, 0.26085, 0.298791, 0.301917, 0.335645, 0.440853, 0.352862, 0.394753, 0.5017, 0.480142, 0.352862, 0.339168, 0.298791, 0.278302, 0.298791, 0.36309, 0.288399, 0.366687, 0.374039, 0.301917, 0.247041, 0.374039, 0.311707, 0.31487, 0.295083, 0.257454, 0.164327, 0.26085, 0.229226, 0.15284, 0.236433, 0.328603, 0.321458, 0.324872, 0.311707, 0.288399, 0.275179, 0.311707, 0.318242, 0.349426, 0.359901, 0.380708, 0.284882, 0.295083, 0.359901, 0.366687, 0.370445, 0.366687, 0.352862, 0.366687, 0.328603, 0.295083, 0.324872, 0.232838, 0.17593, 0.122885, 0.137348, 0.147574, 0.147574, 0.147574, 0.158265, 0.219301, 0.31487, 0.332115, 0.366687, 0.349426, 0.236433, 0.25406, 0.335645, 0.339168, 0.342579, 0.380708, 0.4292, 0.301917, 0.356642, 0.450668, 0.433034, 0.352862, 0.328603, 0.25406, 0.264545, 0.155435, 0.098513, 0.081712, 0.078022, 0.073402, 0.0704, 0.083462, 0.079919, 0.049374, 0.026892, 0.026892, 0.023087, 0.018106, 0.019109, 0.024826, 0.020165, 0.0198, 0.032017, 0.028107, 0.054297, 0.048328, 0.10481, 0.15284, 0.164327, 0.236433, 0.257454, 0.284882, 0.394753, 0.30533, 0.398279, 0.394753, 0.352862, 0.422041, 0.36309, 0.480142, 0.374039, 0.422041, 0.525368, 0.505461, 0.529623, 0.538167, 0.42561, 0.418646, 0.387226, 0.291804, 0.301917, 0.281712, 0.247041, 0.232838, 0.321458, 0.31487, 0.374039, 0.332115, 0.25031, 0.346032, 0.229226, 0.332115, 0.321458, 0.30533, 0.311707, 0.278302, 0.271506, 0.390993, 0.298791, 0.25031, 0.328603, 0.31487, 0.236433, 0.25031, 0.264545, 0.271506, 0.200174, 0.137348, 0.209395, 0.328603, 0.281712, 0.284882, 0.239899, 0.167087, 0.120615, 0.102787, 0.079919, 0.043307, 0.038858, 0.079919, 0.132295, 0.161087, 0.106997, 0.17593, 0.164327, 0.139895, 0.10481, 0.102787, 0.191378, 0.18812, 0.098513, 0.073402, 0.127496, 0.144935, 0.209395, 0.275179, 0.301917, 0.380708, 0.5017, 0.521092, 0.398279, 0.398279, 0.271506, 0.384043, 0.384043, 0.31487, 0.328603, 0.268042, 0.349426, 0.342579, 0.346032, 0.458154, 0.465241, 0.447574, 0.483068, 0.418646, 0.339168, 0.352862, 0.384043, 0.374039, 0.264545, 0.349426, 0.26085, 0.268042, 0.158265, 0.085092, 0.134866, 0.137348, 0.239899, 0.164327, 0.125101, 0.122885, 0.073402, 0.098513, 0.109221, 0.059222, 0.054297, 0.088832, 0.079919, 0.035586, 0.035586, 0.038858, 0.038042, 0.066181, 0.092881, 0.158265, 0.203355, 0.125101, 0.111485, 0.10481, 0.127496, 0.127496, 0.118441, 0.182256, 0.206376, 0.191378, 0.284882, 0.384043, 0.401658, 0.352862, 0.418646, 0.408655, 0.509769, 0.509769, 0.509769, 0.450668, 0.321458, 0.387226, 0.486429, 0.486429, 0.450668, 0.480142, 0.529623, 0.545602, 0.545602, 0.476583, 0.494003, 0.458154, 0.458154, 0.356642, 0.374039, 0.352862, 0.352862, 0.25406, 0.15284, 0.164327, 0.170161, 0.21291, 0.21291, 0.196879, 0.11371, 0.11371, 0.11371, 0.066181, 0.059222, 0.030003, 0.049374, 0.044297, 0.044297, 0.03976, 0.067594, 0.067594, 0.073402, 0.041405, 0.058088, 0.067594, 0.038858, 0.067594, 0.055536, 0.051831, 0.055536, 0.066181, 0.043307, 0.025762, 0.046336, 0.037156, 0.074921, 0.038042, 0.047319, 0.038042, 0.041405, 0.021381, 0.0198, 0.0198, 0.028107, 0.023087, 0.028695, 0.046336, 0.037156, 0.073402, 0.049374, 0.050641, 0.092881, 0.161087, 0.25406, 0.257454, 0.229226, 0.167087, 0.25406, 0.15008, 0.127496, 0.120615, 0.229226, 0.206376, 0.15284, 0.182256, 0.200174, 0.243554, 0.161087, 0.18812, 0.116183, 0.094817, 0.109221, 0.122885, 0.122885, 0.066181, 0.071867, 0.10481, 0.147574, 0.092881, 0.085092, 0.129801, 0.06312, 0.058088, 0.059222, 0.11371, 0.118441, 0.161087, 0.158265, 0.25406, 0.170161, 0.18812, 0.17593, 0.147574, 0.071867, 0.067594, 0.094817, 0.049374, 0.048328, 0.048328, 0.054297, 0.096677, 0.10481, 0.18812, 0.209395, 0.194234, 0.200174, 0.164327, 0.098513, 0.058088, 0.059222, 0.085092, 0.125101, 0.21291, 0.229226, 0.318242, 0.321458, 0.26085, 0.247041, 0.25031, 0.275179, 0.26085, 0.164327, 0.158265, 0.102787, 0.05306, 0.076542, 0.067594, 0.085092, 0.15008, 0.236433, 0.21291, 0.239899, 0.167087, 0.167087, 0.15284, 0.15284, 0.106997, 0.116183, 0.219301, 0.216401, 0.129801, 0.129801, 0.185198, 0.17593, 0.25031, 0.298791, 0.229226, 0.247041, 0.236433, 0.15284, 0.147574, 0.17593, 0.185198, 0.26085, 0.222385, 0.200174, 0.137348, 0.158265, 0.243554, 0.222385, 0.155435, 0.225814, 0.321458, 0.332115, 0.25031, 0.25031, 0.247041, 0.318242, 0.31487, 0.332115, 0.414856, 0.387226, 0.352862, 0.321458, 0.342579, 0.339168, 0.284882, 0.359901, 0.408655, 0.370445, 0.377384, 0.422041, 0.328603, 0.318242, 0.284882, 0.288399, 0.264545, 0.308712, 0.352862, 0.374039, 0.377384, 0.384043, 0.328603, 0.346032, 0.387226, 0.374039, 0.31487, 0.401658, 0.414856, 0.328603, 0.370445, 0.394753, 0.328603, 0.461924, 0.480142, 0.562014, 0.58069, 0.538167, 0.433034, 0.42561, 0.390993, 0.387226, 0.377384, 0.480142, 0.468512, 0.374039, 0.370445, 0.374039, 0.288399, 0.200174, 0.278302, 0.268042, 0.236433, 0.374039, 0.25406, 0.25031, 0.25031, 0.229226, 0.216401, 0.291804, 0.298791, 0.21291, 0.216401, 0.216401, 0.129801, 0.086953, 0.137348, 0.137348, 0.21291, 0.291804, 0.291804, 0.284882, 0.295083, 0.257454, 0.225814, 0.346032, 0.339168, 0.346032, 0.4292, 0.51388, 0.509769, 0.40511, 0.5017, 0.490133, 0.461924, 0.525368, 0.608892, 0.509769, 0.444081, 0.352862, 0.328603, 0.380708, 0.384043, 0.30533, 0.311707, 0.239899, 0.21291, 0.200174, 0.182256, 0.185198, 0.196879, 0.196879, 0.196879, 0.194234, 0.122885, 0.098513, 0.120615, 0.074921, 0.127496, 0.185198, 0.26085, 0.291804, 0.318242, 0.318242, 0.30533, 0.349426, 0.349426, 0.31487, 0.243554, 0.155435, 0.158265, 0.155435, 0.137348, 0.139895, 0.144935, 0.21291, 0.200174, 0.203355, 0.295083, 0.203355, 0.129801, 0.139895, 0.139895, 0.144935, 0.144935, 0.139895, 0.081712, 0.0704, 0.056825, 0.092881, 0.161087, 0.164327, 0.111485, 0.132295, 0.116183, 0.11371, 0.118441, 0.102787, 0.096677, 0.090864, 0.144935, 0.142424, 0.132295, 0.111485, 0.109221, 0.094817, 0.15008, 0.232838, 0.25406, 0.284882, 0.288399, 0.203355, 0.196879, 0.271506, 0.239899, 0.339168, 0.346032, 0.342579, 0.366687, 0.339168, 0.332115, 0.332115, 0.332115, 0.308712, 0.25406, 0.25031, 0.194234, 0.203355, 0.196879, 0.257454, 0.298791, 0.203355, 0.295083, 0.295083, 0.295083, 0.236433, 0.161087, 0.161087, 0.158265, 0.15284, 0.173081, 0.185198, 0.185198, 0.182256, 0.216401, 0.342579, 0.342579, 0.422041, 0.414856, 0.41194, 0.422041, 0.321458, 0.454136, 0.380708, 0.374039, 0.281712, 0.291804, 0.298791, 0.298791, 0.295083, 0.352862, 0.366687, 0.324872, 0.31487, 0.370445, 0.352862, 0.225814, 0.216401, 0.132295, 0.132295, 0.11371, 0.11371, 0.096677, 0.073402, 0.073402, 0.073402, 0.147574, 0.216401, 0.301917, 0.281712, 0.209395, 0.161087, 0.167087, 0.200174, 0.137348, 0.15284, 0.161087, 0.167087, 0.111485, 0.203355, 0.200174, 0.236433, 0.247041, 0.301917, 0.318242, 0.30533, 0.318242, 0.179055, 0.185198, 0.15284, 0.134866, 0.182256, 0.247041, 0.196879, 0.155435, 0.232838, 0.206376, 0.161087, 0.25031], '')</t>
  </si>
  <si>
    <t>[233, 234, 235, 236, 237, 291, 472, 582, 583, 584, 585, 648, 649, 712, 713, 714, 722, 723, 724, 936, 937, 938, 980, 981, 983, 986, 987, 988]</t>
  </si>
  <si>
    <t xml:space="preserve">F5RVJ1|F5RVJ1_9ENTR Ribonuclease HII OS=Enterobacter hormaechei ATCC 49162 </t>
  </si>
  <si>
    <t>([0.05306, 0.036378, 0.038858, 0.056825, 0.040537, 0.06312, 0.096677, 0.071867, 0.090864, 0.111485, 0.132295, 0.18812, 0.147574, 0.088832, 0.167087, 0.229226, 0.26085, 0.164327, 0.170161, 0.134866, 0.109221, 0.120615, 0.10481, 0.076542, 0.083462, 0.15008, 0.116183, 0.10481, 0.182256, 0.106997, 0.069024, 0.069024, 0.032017, 0.06184, 0.10481, 0.106997, 0.127496, 0.182256, 0.167087, 0.158265, 0.206376, 0.236433, 0.30533, 0.401658, 0.398279, 0.352862, 0.236433, 0.164327, 0.17593, 0.167087, 0.167087, 0.232838, 0.257454, 0.346032, 0.298791, 0.196879, 0.167087, 0.098513, 0.098513, 0.098513, 0.096677, 0.086953, 0.0704, 0.079919, 0.094817, 0.173081, 0.222385, 0.209395, 0.335645, 0.335645, 0.229226, 0.342579, 0.25031, 0.15284, 0.161087, 0.164327, 0.25406, 0.243554, 0.257454, 0.225814, 0.271506, 0.288399, 0.288399, 0.291804, 0.206376, 0.15284, 0.137348, 0.073402, 0.132295, 0.069024, 0.040537, 0.085092, 0.086953, 0.085092, 0.094817, 0.054297, 0.036378, 0.037156, 0.048328, 0.090864, 0.109221, 0.098513, 0.106997, 0.086953, 0.06312, 0.116183, 0.111485, 0.132295, 0.203355, 0.167087, 0.225814, 0.225814, 0.139895, 0.127496, 0.206376, 0.284882, 0.366687, 0.465241, 0.384043, 0.352862, 0.356642, 0.26085, 0.321458, 0.26085, 0.264545, 0.346032, 0.225814, 0.179055, 0.129801, 0.129801, 0.111485, 0.139895, 0.196879, 0.275179, 0.243554, 0.26085, 0.209395, 0.182256, 0.155435, 0.142424, 0.17593, 0.102787, 0.179055, 0.102787, 0.144935, 0.142424, 0.079919, 0.137348, 0.122885, 0.122885, 0.132295, 0.194234, 0.18812, 0.185198, 0.102787, 0.142424, 0.137348, 0.144935, 0.092881, 0.118441, 0.118441, 0.125101, 0.194234, 0.122885, 0.17593, 0.167087, 0.203355, 0.298791, 0.264545, 0.384043, 0.433034, 0.4292, 0.4292, 0.440853, 0.447574, 0.562014, 0.40511, 0.394753, 0.454136, 0.497853, 0.490133, 0.59917, 0.529623, 0.440853, 0.525368, 0.472492, 0.384043, 0.377384, 0.359901, 0.377384, 0.346032, 0.298791, 0.257454, 0.209395, 0.164327, 0.120615, 0.085092, 0.196879], '')</t>
  </si>
  <si>
    <t>[175, 181, 182, 184]</t>
  </si>
  <si>
    <t xml:space="preserve">F5RVJ2|F5RVJ2_9ENTR Lipid-A-disaccharide synthase OS=Enterobacter hormaechei ATCC 49162 </t>
  </si>
  <si>
    <t>([0.0704, 0.046336, 0.048328, 0.069024, 0.106997, 0.144935, 0.17593, 0.203355, 0.239899, 0.167087, 0.120615, 0.147574, 0.182256, 0.173081, 0.106997, 0.060549, 0.047319, 0.0704, 0.035586, 0.067594, 0.067594, 0.11371, 0.11371, 0.161087, 0.173081, 0.132295, 0.122885, 0.06184, 0.03976, 0.037156, 0.044297, 0.064632, 0.064632, 0.096677, 0.054297, 0.073402, 0.137348, 0.11371, 0.147574, 0.229226, 0.179055, 0.222385, 0.194234, 0.167087, 0.079919, 0.079919, 0.073402, 0.081712, 0.164327, 0.144935, 0.120615, 0.118441, 0.111485, 0.111485, 0.049374, 0.056825, 0.079919, 0.047319, 0.032677, 0.030003, 0.029376, 0.023087, 0.021381, 0.025762, 0.026892, 0.028695, 0.026338, 0.0198, 0.018415, 0.014315, 0.024826, 0.018106, 0.028695, 0.038042, 0.037156, 0.033407, 0.056825, 0.055536, 0.049374, 0.090864, 0.109221, 0.11371, 0.129801, 0.066181, 0.042364, 0.076542, 0.073402, 0.078022, 0.11371, 0.134866, 0.167087, 0.083462, 0.15284, 0.083462, 0.088832, 0.050641, 0.116183, 0.109221, 0.111485, 0.111485, 0.111485, 0.092881, 0.096677, 0.144935, 0.158265, 0.222385, 0.232838, 0.232838, 0.225814, 0.164327, 0.092881, 0.088832, 0.194234, 0.182256, 0.203355, 0.11371, 0.155435, 0.079919, 0.079919, 0.079919, 0.134866, 0.134866, 0.088832, 0.038042, 0.038042, 0.038042, 0.038042, 0.035586, 0.066181, 0.069024, 0.137348, 0.125101, 0.085092, 0.03976, 0.033407, 0.025316, 0.028107, 0.041405, 0.038042, 0.041405, 0.038042, 0.032017, 0.016528, 0.014586, 0.028695, 0.028695, 0.024826, 0.027463, 0.018415, 0.022306, 0.014783, 0.013821, 0.01204, 0.01078, 0.016826, 0.0198, 0.041405, 0.058088, 0.038858, 0.085092, 0.066181, 0.051831, 0.076542, 0.090864, 0.161087, 0.182256, 0.18812, 0.30533, 0.30533, 0.346032, 0.284882, 0.349426, 0.359901, 0.444081, 0.450668, 0.450668, 0.352862, 0.377384, 0.414856, 0.454136, 0.380708, 0.41194, 0.370445, 0.25031, 0.308712, 0.216401, 0.120615, 0.137348, 0.137348, 0.125101, 0.147574, 0.173081, 0.144935, 0.15008, 0.122885, 0.203355, 0.164327, 0.170161, 0.142424, 0.118441, 0.116183, 0.085092, 0.048328, 0.079919, 0.139895, 0.137348, 0.222385, 0.209395, 0.116183, 0.118441, 0.120615, 0.125101, 0.067594, 0.098513, 0.094817, 0.083462, 0.083462, 0.0704, 0.078022, 0.051831, 0.076542, 0.042364, 0.059222, 0.109221, 0.088832, 0.085092, 0.10481, 0.096677, 0.182256, 0.278302, 0.161087, 0.17593, 0.170161, 0.173081, 0.147574, 0.120615, 0.200174, 0.129801, 0.158265, 0.25406, 0.332115, 0.219301, 0.308712, 0.311707, 0.301917, 0.25406, 0.179055, 0.18812, 0.18812, 0.173081, 0.161087, 0.278302, 0.278302, 0.247041, 0.311707, 0.200174, 0.203355, 0.194234, 0.275179, 0.278302, 0.216401, 0.139895, 0.142424, 0.120615, 0.170161, 0.170161, 0.25031, 0.301917, 0.26085, 0.182256, 0.196879, 0.125101, 0.100716, 0.05306, 0.05306, 0.066181, 0.076542, 0.11371, 0.092881, 0.056825, 0.044297, 0.05306, 0.047319, 0.076542, 0.073402, 0.073402, 0.092881, 0.042364, 0.054297, 0.032017, 0.028695, 0.016528, 0.022667, 0.027463, 0.046336, 0.033407, 0.022306, 0.038042, 0.032017, 0.042364, 0.035586, 0.035586, 0.035586, 0.038858, 0.049374, 0.067594, 0.040537, 0.0198, 0.032677, 0.031287, 0.064632, 0.129801, 0.129801, 0.10481, 0.10481, 0.118441, 0.118441, 0.109221, 0.11371, 0.116183, 0.120615, 0.122885, 0.18812, 0.219301, 0.311707, 0.247041, 0.158265, 0.203355, 0.301917, 0.301917, 0.219301, 0.147574, 0.164327, 0.161087, 0.15284, 0.127496, 0.127496, 0.191378, 0.271506, 0.271506, 0.257454, 0.243554, 0.342579, 0.295083, 0.268042, 0.271506, 0.30533, 0.271506, 0.301917, 0.30533, 0.25406, 0.339168, 0.4292, 0.308712, 0.295083, 0.374039, 0.30533, 0.30533, 0.275179, 0.288399, 0.298791, 0.30533, 0.271506, 0.229226, 0.281712, 0.243554, 0.170161, 0.10481, 0.206376, 0.137348, 0.102787, 0.167087, 0.139895, 0.11371, 0.155435, 0.236433, 0.206376, 0.308712, 0.257454, 0.275179, 0.21291, 0.142424], '')</t>
  </si>
  <si>
    <t xml:space="preserve">F5RVJ3|F5RVJ3_9ENTR Acyl-[acyl-carrier-protein]--UDP-N-acetylglucosamine O-acyltransferase OS=Enterobacter hormaechei ATCC 49162 </t>
  </si>
  <si>
    <t>([0.271506, 0.26085, 0.182256, 0.139895, 0.196879, 0.239899, 0.268042, 0.26085, 0.200174, 0.15284, 0.17593, 0.179055, 0.264545, 0.18812, 0.200174, 0.132295, 0.15008, 0.257454, 0.239899, 0.15284, 0.083462, 0.054297, 0.06312, 0.118441, 0.170161, 0.106997, 0.116183, 0.071867, 0.083462, 0.144935, 0.209395, 0.216401, 0.18812, 0.116183, 0.164327, 0.155435, 0.236433, 0.182256, 0.11371, 0.134866, 0.216401, 0.288399, 0.356642, 0.36309, 0.342579, 0.25406, 0.31487, 0.206376, 0.295083, 0.308712, 0.308712, 0.229226, 0.147574, 0.206376, 0.18812, 0.161087, 0.161087, 0.096677, 0.134866, 0.203355, 0.196879, 0.196879, 0.206376, 0.209395, 0.129801, 0.125101, 0.118441, 0.100716, 0.158265, 0.170161, 0.18812, 0.173081, 0.26085, 0.281712, 0.295083, 0.308712, 0.339168, 0.349426, 0.444081, 0.458154, 0.444081, 0.42561, 0.42561, 0.440853, 0.433034, 0.454136, 0.461924, 0.468512, 0.51388, 0.525368, 0.497853, 0.472492, 0.476583, 0.476583, 0.545602, 0.517562, 0.622677, 0.517562, 0.51388, 0.5017, 0.42561, 0.41194, 0.5017, 0.5017, 0.486429, 0.398279, 0.370445, 0.328603, 0.346032, 0.349426, 0.308712, 0.318242, 0.229226, 0.191378, 0.191378, 0.200174, 0.122885, 0.129801, 0.144935, 0.137348, 0.137348, 0.196879, 0.125101, 0.078022, 0.044297, 0.034884, 0.06312, 0.120615, 0.122885, 0.179055, 0.111485, 0.11371, 0.106997, 0.17593, 0.15284, 0.147574, 0.098513, 0.179055, 0.179055, 0.15284, 0.134866, 0.086953, 0.049374, 0.088832, 0.139895, 0.17593, 0.206376, 0.173081, 0.118441, 0.144935, 0.15008, 0.134866, 0.098513, 0.06184, 0.034068, 0.050641, 0.041405, 0.066181, 0.041405, 0.032017, 0.03976, 0.047319, 0.078022, 0.074921, 0.076542, 0.076542, 0.064632, 0.050641, 0.066181, 0.100716, 0.064632, 0.073402, 0.158265, 0.144935, 0.161087, 0.161087, 0.137348, 0.170161, 0.161087, 0.225814, 0.268042, 0.298791, 0.30533, 0.335645, 0.318242, 0.31487, 0.25031, 0.324872, 0.271506, 0.275179, 0.268042, 0.247041, 0.21291, 0.191378, 0.295083, 0.352862, 0.324872, 0.352862, 0.349426, 0.370445, 0.324872, 0.232838, 0.275179, 0.232838, 0.132295, 0.225814, 0.239899, 0.271506, 0.173081, 0.25031, 0.155435, 0.098513, 0.092881, 0.096677, 0.090864, 0.086953, 0.086953, 0.167087, 0.10481, 0.111485, 0.109221, 0.109221, 0.173081, 0.191378, 0.239899, 0.239899, 0.203355, 0.209395, 0.161087, 0.219301, 0.229226, 0.311707, 0.40511, 0.538167, 0.549308, 0.472492, 0.476583, 0.483068, 0.366687, 0.418646, 0.418646, 0.301917, 0.232838, 0.25031, 0.229226, 0.209395, 0.30533, 0.342579, 0.324872, 0.332115, 0.284882, 0.278302, 0.257454, 0.222385, 0.167087, 0.125101, 0.167087, 0.137348, 0.098513, 0.185198, 0.203355, 0.139895], '')</t>
  </si>
  <si>
    <t>[88, 89, 94, 95, 96, 97, 98, 99, 102, 103, 233, 234]</t>
  </si>
  <si>
    <t xml:space="preserve">F5RVJ4|F5RVJ4_9ENTR 3-hydroxyacyl-[acyl-carrier-protein] dehydratase FabZ OS=Enterobacter hormaechei ATCC 49162 </t>
  </si>
  <si>
    <t>([0.005086, 0.004247, 0.00359, 0.004689, 0.006421, 0.004689, 0.006142, 0.007495, 0.009096, 0.010926, 0.009015, 0.007315, 0.012727, 0.023963, 0.023087, 0.024393, 0.023087, 0.030611, 0.027463, 0.050641, 0.047319, 0.098513, 0.185198, 0.179055, 0.109221, 0.11371, 0.139895, 0.073402, 0.090864, 0.092881, 0.092881, 0.096677, 0.194234, 0.094817, 0.049374, 0.025762, 0.015694, 0.016528, 0.015694, 0.017447, 0.010926, 0.019401, 0.00962, 0.00962, 0.016826, 0.029376, 0.026338, 0.022667, 0.023087, 0.019401, 0.016528, 0.011106, 0.018415, 0.016826, 0.021381, 0.037156, 0.040537, 0.073402, 0.078022, 0.094817, 0.073402, 0.06184, 0.06312, 0.134866, 0.122885, 0.051831, 0.06184, 0.06312, 0.129801, 0.239899, 0.15008, 0.092881, 0.170161, 0.173081, 0.106997, 0.100716, 0.056825, 0.051831, 0.05306, 0.038042, 0.024393, 0.041405, 0.094817, 0.071867, 0.074921, 0.076542, 0.088832, 0.041405, 0.033407, 0.016826, 0.014315, 0.023534, 0.031287, 0.025762, 0.025316, 0.023534, 0.045352, 0.098513, 0.164327, 0.164327, 0.122885, 0.088832, 0.060549, 0.027463, 0.028107, 0.026338, 0.016257, 0.028695, 0.056825, 0.056825, 0.118441, 0.059222, 0.058088, 0.092881, 0.109221, 0.0704, 0.078022, 0.085092, 0.0704, 0.074921, 0.071867, 0.096677, 0.098513, 0.134866, 0.247041, 0.203355, 0.21291, 0.18812, 0.194234, 0.179055, 0.219301, 0.219301, 0.339168, 0.342579, 0.257454, 0.236433, 0.311707, 0.275179, 0.243554, 0.243554, 0.167087, 0.134866, 0.137348, 0.15284, 0.196879, 0.185198, 0.257454, 0.17593, 0.219301, 0.144935, 0.161087, 0.125101, 0.132295, 0.10481, 0.081712, 0.090864, 0.069024, 0.0704, 0.137348, 0.142424, 0.155435, 0.18812, 0.194234, 0.206376, 0.26085, 0.219301, 0.191378, 0.161087, 0.222385, 0.295083, 0.384043, 0.318242], '')</t>
  </si>
  <si>
    <t xml:space="preserve">F5RVJ6|F5RVJ6_9ENTR Chaperone protein Skp OS=Enterobacter hormaechei ATCC 49162 </t>
  </si>
  <si>
    <t>([0.125101, 0.086953, 0.100716, 0.116183, 0.127496, 0.161087, 0.196879, 0.203355, 0.239899, 0.247041, 0.25031, 0.284882, 0.284882, 0.21291, 0.281712, 0.278302, 0.288399, 0.321458, 0.324872, 0.324872, 0.41194, 0.339168, 0.321458, 0.346032, 0.370445, 0.332115, 0.308712, 0.311707, 0.332115, 0.328603, 0.349426, 0.308712, 0.301917, 0.275179, 0.349426, 0.295083, 0.374039, 0.447574, 0.440853, 0.36309, 0.36309, 0.349426, 0.422041, 0.486429, 0.483068, 0.486429, 0.472492, 0.5017, 0.497853, 0.472492, 0.480142, 0.480142, 0.557691, 0.476583, 0.505461, 0.5017, 0.59014, 0.549308, 0.538167, 0.529623, 0.553315, 0.562014, 0.56648, 0.575842, 0.604312, 0.604312, 0.59508, 0.661982, 0.653063, 0.613573, 0.648219, 0.648219, 0.657645, 0.642678, 0.73685, 0.63748, 0.648219, 0.653063, 0.694846, 0.604312, 0.56648, 0.666105, 0.666105, 0.666105, 0.661982, 0.661982, 0.538167, 0.534167, 0.56648, 0.570702, 0.56648, 0.575842, 0.534167, 0.42561, 0.436924, 0.440853, 0.534167, 0.529623, 0.534167, 0.525368, 0.613573, 0.648219, 0.666105, 0.671169, 0.675549, 0.675549, 0.675549, 0.791621, 0.712013, 0.622677, 0.622677, 0.666105, 0.557691, 0.59508, 0.724957, 0.685117, 0.59917, 0.58069, 0.549308, 0.480142, 0.458154, 0.433034, 0.440853, 0.42561, 0.418646, 0.342579, 0.346032, 0.281712, 0.232838, 0.243554, 0.311707, 0.291804, 0.30533, 0.359901, 0.301917, 0.284882, 0.219301, 0.291804, 0.298791, 0.318242, 0.380708, 0.342579, 0.36309, 0.36309, 0.291804, 0.291804, 0.342579, 0.342579, 0.349426, 0.335645, 0.390993, 0.387226, 0.349426, 0.332115, 0.328603, 0.366687, 0.36309, 0.444081, 0.401658, 0.374039, 0.342579, 0.298791, 0.356642, 0.318242], '')</t>
  </si>
  <si>
    <t>[47, 52, 54, 55, 56, 57, 58, 59, 60, 61, 62, 63, 64, 65, 66, 67, 68, 69, 70, 71, 72, 73, 74, 75, 76, 77, 78, 79, 80, 81, 82, 83, 84, 85, 86, 87, 88, 89, 90, 91, 92, 96, 97, 98, 99, 100, 101, 102, 103, 104, 105, 106, 107, 108, 109, 110, 111, 112, 113, 114, 115, 116, 117, 118]</t>
  </si>
  <si>
    <t>(38</t>
  </si>
  <si>
    <t xml:space="preserve">F5RVJ7|F5RVJ7_9ENTR Outer membrane protein assembly factor BamA OS=Enterobacter hormaechei ATCC 49162 </t>
  </si>
  <si>
    <t>([0.016826, 0.01204, 0.008276, 0.010926, 0.015694, 0.017138, 0.023963, 0.020165, 0.015694, 0.020165, 0.021381, 0.028107, 0.034884, 0.022667, 0.016257, 0.011669, 0.018106, 0.030611, 0.030611, 0.03976, 0.020522, 0.038042, 0.064632, 0.076542, 0.083462, 0.083462, 0.067594, 0.054297, 0.055536, 0.096677, 0.079919, 0.079919, 0.044297, 0.026338, 0.05306, 0.064632, 0.120615, 0.081712, 0.078022, 0.161087, 0.15284, 0.264545, 0.25031, 0.18812, 0.281712, 0.281712, 0.295083, 0.374039, 0.308712, 0.374039, 0.387226, 0.42561, 0.366687, 0.450668, 0.505461, 0.422041, 0.346032, 0.278302, 0.352862, 0.349426, 0.328603, 0.216401, 0.222385, 0.225814, 0.225814, 0.21291, 0.147574, 0.083462, 0.079919, 0.144935, 0.144935, 0.142424, 0.142424, 0.147574, 0.098513, 0.079919, 0.134866, 0.167087, 0.194234, 0.203355, 0.209395, 0.225814, 0.349426, 0.239899, 0.200174, 0.268042, 0.17593, 0.243554, 0.21291, 0.209395, 0.200174, 0.216401, 0.203355, 0.194234, 0.209395, 0.271506, 0.352862, 0.352862, 0.387226, 0.30533, 0.284882, 0.288399, 0.268042, 0.182256, 0.284882, 0.288399, 0.288399, 0.384043, 0.311707, 0.42561, 0.359901, 0.359901, 0.359901, 0.36309, 0.284882, 0.36309, 0.366687, 0.36309, 0.356642, 0.311707, 0.370445, 0.387226, 0.291804, 0.288399, 0.366687, 0.352862, 0.301917, 0.31487, 0.324872, 0.284882, 0.21291, 0.203355, 0.200174, 0.137348, 0.139895, 0.203355, 0.132295, 0.132295, 0.111485, 0.106997, 0.118441, 0.132295, 0.109221, 0.125101, 0.079919, 0.083462, 0.102787, 0.100716, 0.11371, 0.106997, 0.200174, 0.275179, 0.284882, 0.295083, 0.275179, 0.268042, 0.196879, 0.206376, 0.122885, 0.147574, 0.158265, 0.21291, 0.161087, 0.185198, 0.21291, 0.271506, 0.185198, 0.161087, 0.243554, 0.139895, 0.15284, 0.086953, 0.059222, 0.088832, 0.092881, 0.15008, 0.134866, 0.118441, 0.161087, 0.264545, 0.268042, 0.268042, 0.194234, 0.17593, 0.17593, 0.21291, 0.129801, 0.209395, 0.137348, 0.132295, 0.21291, 0.21291, 0.232838, 0.328603, 0.232838, 0.134866, 0.142424, 0.118441, 0.147574, 0.147574, 0.15284, 0.147574, 0.129801, 0.132295, 0.206376, 0.203355, 0.196879, 0.295083, 0.206376, 0.25406, 0.25031, 0.25031, 0.164327, 0.232838, 0.203355, 0.219301, 0.318242, 0.30533, 0.291804, 0.278302, 0.203355, 0.203355, 0.206376, 0.21291, 0.21291, 0.182256, 0.18812, 0.10481, 0.118441, 0.116183, 0.142424, 0.144935, 0.139895, 0.21291, 0.15008, 0.147574, 0.147574, 0.147574, 0.17593, 0.25406, 0.324872, 0.398279, 0.384043, 0.301917, 0.229226, 0.219301, 0.25406, 0.191378, 0.308712, 0.21291, 0.298791, 0.301917, 0.301917, 0.308712, 0.295083, 0.281712, 0.284882, 0.288399, 0.284882, 0.25406, 0.18812, 0.203355, 0.155435, 0.155435, 0.229226, 0.31487, 0.321458, 0.291804, 0.352862, 0.342579, 0.422041, 0.394753, 0.394753, 0.318242, 0.321458, 0.324872, 0.324872, 0.324872, 0.398279, 0.321458, 0.328603, 0.422041, 0.408655, 0.476583, 0.401658, 0.332115, 0.318242, 0.394753, 0.418646, 0.41194, 0.352862, 0.356642, 0.377384, 0.332115, 0.418646, 0.414856, 0.414856, 0.414856, 0.40511, 0.40511, 0.414856, 0.339168, 0.308712, 0.308712, 0.232838, 0.308712, 0.311707, 0.288399, 0.222385, 0.257454, 0.26085, 0.264545, 0.271506, 0.281712, 0.321458, 0.346032, 0.349426, 0.275179, 0.36309, 0.377384, 0.387226, 0.461924, 0.529623, 0.534167, 0.472492, 0.538167, 0.465241, 0.545602, 0.490133, 0.59014, 0.483068, 0.494003, 0.525368, 0.51388, 0.525368, 0.517562, 0.387226, 0.311707, 0.332115, 0.318242, 0.30533, 0.225814, 0.219301, 0.142424, 0.15008, 0.196879, 0.216401, 0.295083, 0.291804, 0.36309, 0.342579, 0.408655, 0.398279, 0.370445, 0.30533, 0.291804, 0.291804, 0.394753, 0.42561, 0.483068, 0.490133, 0.465241, 0.562014, 0.562014, 0.657645, 0.521092, 0.447574, 0.436924, 0.42561, 0.4292, 0.359901, 0.31487, 0.311707, 0.318242, 0.374039, 0.433034, 0.447574, 0.447574, 0.36309, 0.408655, 0.41194, 0.332115, 0.36309, 0.284882, 0.18812, 0.222385, 0.31487, 0.324872, 0.332115, 0.335645, 0.335645, 0.40511, 0.472492, 0.461924, 0.398279, 0.4292, 0.436924, 0.422041, 0.454136, 0.538167, 0.534167, 0.472492, 0.562014, 0.497853, 0.517562, 0.549308, 0.525368, 0.465241, 0.51388, 0.521092, 0.517562, 0.525368, 0.525368, 0.51388, 0.51388, 0.468512, 0.447574, 0.346032, 0.346032, 0.239899, 0.232838, 0.158265, 0.206376, 0.200174, 0.268042, 0.318242, 0.387226, 0.339168, 0.394753, 0.301917, 0.298791, 0.243554, 0.229226, 0.179055, 0.18812, 0.196879, 0.301917, 0.301917, 0.301917, 0.232838, 0.30533, 0.308712, 0.380708, 0.30533, 0.301917, 0.232838, 0.236433, 0.167087, 0.229226, 0.229226, 0.332115, 0.311707, 0.380708, 0.394753, 0.374039, 0.374039, 0.366687, 0.281712, 0.268042, 0.387226, 0.356642, 0.352862, 0.295083, 0.295083, 0.380708, 0.414856, 0.398279, 0.295083, 0.370445, 0.301917, 0.31487, 0.308712, 0.264545, 0.247041, 0.170161, 0.236433, 0.222385, 0.222385, 0.222385, 0.137348, 0.078022, 0.15008, 0.164327, 0.127496, 0.120615, 0.094817, 0.081712, 0.132295, 0.191378, 0.200174, 0.185198, 0.173081, 0.170161, 0.15284, 0.158265, 0.236433, 0.225814, 0.222385, 0.155435, 0.219301, 0.247041, 0.328603, 0.31487, 0.30533, 0.332115, 0.342579, 0.268042, 0.288399, 0.222385, 0.264545, 0.275179, 0.268042, 0.281712, 0.288399, 0.288399, 0.284882, 0.243554, 0.25031, 0.182256, 0.25406, 0.182256, 0.196879, 0.182256, 0.194234, 0.203355, 0.200174, 0.196879, 0.311707, 0.229226, 0.298791, 0.318242, 0.311707, 0.335645, 0.295083, 0.247041, 0.219301, 0.219301, 0.173081, 0.116183, 0.182256, 0.179055, 0.182256, 0.229226, 0.25406, 0.236433, 0.196879, 0.264545, 0.271506, 0.25406, 0.301917, 0.295083, 0.275179, 0.271506, 0.324872, 0.243554, 0.264545, 0.332115, 0.342579, 0.433034, 0.401658, 0.394753, 0.291804, 0.380708, 0.301917, 0.284882, 0.185198, 0.216401, 0.15008, 0.158265, 0.161087, 0.111485, 0.11371, 0.106997, 0.096677, 0.060549, 0.06312, 0.092881, 0.111485, 0.118441, 0.111485, 0.191378, 0.18812, 0.239899, 0.239899, 0.25031, 0.264545, 0.370445, 0.356642, 0.387226, 0.377384, 0.308712, 0.41194, 0.398279, 0.394753, 0.408655, 0.5017, 0.661982, 0.490133, 0.408655, 0.380708, 0.324872, 0.332115, 0.264545, 0.324872, 0.318242, 0.359901, 0.346032, 0.268042, 0.179055, 0.257454, 0.185198, 0.264545, 0.25406, 0.268042, 0.268042, 0.25031, 0.15284, 0.10481, 0.137348, 0.142424, 0.147574, 0.194234, 0.194234, 0.264545, 0.167087, 0.164327, 0.120615, 0.125101, 0.196879, 0.298791, 0.196879, 0.271506, 0.25031, 0.222385, 0.229226, 0.167087, 0.200174, 0.194234, 0.170161, 0.236433, 0.318242, 0.219301, 0.15008, 0.129801, 0.129801, 0.203355, 0.200174, 0.278302, 0.281712, 0.219301, 0.216401, 0.288399, 0.18812, 0.209395, 0.216401, 0.206376, 0.288399, 0.191378, 0.288399, 0.398279, 0.366687, 0.328603, 0.377384, 0.370445, 0.311707, 0.311707, 0.311707, 0.324872, 0.342579, 0.359901, 0.42561, 0.440853, 0.366687, 0.440853, 0.414856, 0.422041, 0.42561, 0.444081, 0.51388, 0.534167, 0.444081, 0.377384, 0.401658, 0.450668, 0.562014, 0.699094, 0.657645, 0.58069, 0.56648, 0.553315, 0.545602, 0.494003, 0.436924, 0.483068, 0.454136, 0.4292, 0.422041, 0.328603, 0.321458, 0.225814, 0.147574, 0.194234, 0.295083, 0.301917, 0.332115, 0.216401, 0.142424, 0.161087, 0.222385, 0.216401, 0.137348, 0.111485, 0.137348, 0.170161, 0.147574, 0.194234, 0.222385, 0.225814, 0.206376, 0.11371, 0.155435, 0.232838, 0.203355, 0.179055, 0.179055, 0.116183, 0.127496, 0.196879, 0.206376, 0.203355, 0.137348, 0.236433, 0.275179, 0.268042, 0.239899, 0.31487, 0.268042, 0.268042, 0.239899, 0.311707, 0.408655, 0.398279, 0.41194, 0.458154, 0.36309, 0.356642, 0.42561, 0.549308, 0.534167, 0.541878, 0.450668, 0.545602, 0.472492, 0.458154, 0.42561, 0.458154, 0.366687, 0.387226, 0.311707, 0.359901, 0.308712, 0.26085, 0.311707, 0.311707, 0.222385, 0.318242, 0.352862, 0.268042, 0.18812, 0.111485, 0.102787, 0.086953, 0.071867, 0.10481, 0.127496, 0.081712, 0.078022, 0.116183, 0.071867, 0.122885, 0.111485, 0.185198, 0.219301, 0.196879, 0.191378, 0.281712, 0.17593, 0.164327, 0.137348, 0.191378, 0.206376, 0.216401, 0.308712, 0.339168, 0.229226, 0.179055, 0.26085, 0.239899, 0.216401, 0.321458, 0.271506, 0.236433, 0.17593, 0.144935, 0.147574], '')</t>
  </si>
  <si>
    <t>[54, 322, 323, 325, 327, 329, 332, 333, 334, 335, 362, 363, 364, 365, 399, 400, 402, 404, 405, 406, 408, 409, 410, 411, 412, 413, 414, 595, 596, 678, 679, 684, 685, 686, 687, 688, 689, 690, 747, 748, 749, 751]</t>
  </si>
  <si>
    <t xml:space="preserve">F5RVJ8|F5RVJ8_9ENTR Zinc metalloprotease OS=Enterobacter hormaechei ATCC 49162 </t>
  </si>
  <si>
    <t>([0.003246, 0.002623, 0.002512, 0.00292, 0.00246, 0.003276, 0.003079, 0.002581, 0.002336, 0.003014, 0.002761, 0.003212, 0.004483, 0.003053, 0.00407, 0.005318, 0.004736, 0.003431, 0.00359, 0.003512, 0.003864, 0.005683, 0.006533, 0.008624, 0.007177, 0.010509, 0.00777, 0.011342, 0.0198, 0.017797, 0.016257, 0.014586, 0.015078, 0.008156, 0.014586, 0.014783, 0.014783, 0.017138, 0.017797, 0.029376, 0.038042, 0.041405, 0.044297, 0.06312, 0.06312, 0.106997, 0.116183, 0.196879, 0.092881, 0.056825, 0.067594, 0.055536, 0.056825, 0.030003, 0.081712, 0.041405, 0.041405, 0.043307, 0.041405, 0.045352, 0.045352, 0.032677, 0.016528, 0.016528, 0.018106, 0.018106, 0.011903, 0.01227, 0.013016, 0.016257, 0.020522, 0.045352, 0.064632, 0.064632, 0.120615, 0.102787, 0.182256, 0.15008, 0.074921, 0.15284, 0.239899, 0.239899, 0.301917, 0.328603, 0.321458, 0.311707, 0.311707, 0.359901, 0.308712, 0.182256, 0.167087, 0.173081, 0.125101, 0.11371, 0.222385, 0.155435, 0.134866, 0.144935, 0.094817, 0.111485, 0.050641, 0.038858, 0.022306, 0.011903, 0.015078, 0.009728, 0.007091, 0.00543, 0.004899, 0.003924, 0.004135, 0.004247, 0.004689, 0.004247, 0.004577, 0.004315, 0.004358, 0.004646, 0.004899, 0.005623, 0.005992, 0.008723, 0.010131, 0.010221, 0.018787, 0.023534, 0.043307, 0.074921, 0.085092, 0.109221, 0.167087, 0.257454, 0.318242, 0.321458, 0.308712, 0.288399, 0.31487, 0.390993, 0.359901, 0.346032, 0.328603, 0.398279, 0.366687, 0.26085, 0.366687, 0.359901, 0.257454, 0.271506, 0.281712, 0.384043, 0.433034, 0.380708, 0.387226, 0.387226, 0.30533, 0.390993, 0.298791, 0.275179, 0.18812, 0.161087, 0.129801, 0.200174, 0.129801, 0.155435, 0.25406, 0.25406, 0.26085, 0.36309, 0.356642, 0.275179, 0.243554, 0.164327, 0.239899, 0.257454, 0.185198, 0.257454, 0.257454, 0.359901, 0.359901, 0.444081, 0.529623, 0.585406, 0.58069, 0.608892, 0.497853, 0.5017, 0.394753, 0.384043, 0.380708, 0.298791, 0.366687, 0.268042, 0.352862, 0.390993, 0.374039, 0.472492, 0.490133, 0.505461, 0.529623, 0.447574, 0.422041, 0.387226, 0.288399, 0.298791, 0.284882, 0.36309, 0.384043, 0.468512, 0.476583, 0.444081, 0.534167, 0.447574, 0.585406, 0.604312, 0.490133, 0.398279, 0.380708, 0.380708, 0.30533, 0.278302, 0.321458, 0.342579, 0.370445, 0.42561, 0.401658, 0.490133, 0.483068, 0.42561, 0.433034, 0.352862, 0.384043, 0.352862, 0.440853, 0.440853, 0.40511, 0.384043, 0.394753, 0.41194, 0.328603, 0.408655, 0.401658, 0.433034, 0.480142, 0.398279, 0.4292, 0.458154, 0.377384, 0.356642, 0.384043, 0.281712, 0.295083, 0.291804, 0.239899, 0.17593, 0.164327, 0.179055, 0.268042, 0.36309, 0.374039, 0.444081, 0.465241, 0.384043, 0.352862, 0.247041, 0.339168, 0.271506, 0.281712, 0.36309, 0.398279, 0.394753, 0.494003, 0.534167, 0.440853, 0.517562, 0.497853, 0.5017, 0.401658, 0.394753, 0.390993, 0.401658, 0.40511, 0.366687, 0.440853, 0.461924, 0.545602, 0.525368, 0.59917, 0.534167, 0.553315, 0.545602, 0.422041, 0.390993, 0.418646, 0.42561, 0.356642, 0.472492, 0.461924, 0.472492, 0.359901, 0.359901, 0.25406, 0.278302, 0.298791, 0.318242, 0.219301, 0.216401, 0.222385, 0.139895, 0.167087, 0.158265, 0.092881, 0.167087, 0.225814, 0.129801, 0.185198, 0.219301, 0.111485, 0.073402, 0.127496, 0.179055, 0.155435, 0.25406, 0.219301, 0.21291, 0.116183, 0.200174, 0.125101, 0.092881, 0.158265, 0.090864, 0.090864, 0.100716, 0.109221, 0.067594, 0.073402, 0.073402, 0.088832, 0.090864, 0.073402, 0.069024, 0.085092, 0.088832, 0.048328, 0.048328, 0.024826, 0.050641, 0.051831, 0.050641, 0.066181, 0.067594, 0.142424, 0.071867, 0.11371, 0.054297, 0.056825, 0.109221, 0.109221, 0.086953, 0.144935, 0.194234, 0.182256, 0.147574, 0.155435, 0.120615, 0.120615, 0.132295, 0.064632, 0.030611, 0.029376, 0.017138, 0.013437, 0.007177, 0.007422, 0.006533, 0.006701, 0.00543, 0.005249, 0.004161, 0.004835, 0.003607, 0.004161, 0.003053, 0.002435, 0.002396, 0.002512, 0.001675, 0.00243, 0.00243, 0.00359, 0.003727, 0.003607, 0.004388, 0.006245, 0.008624, 0.009728, 0.009483, 0.00962, 0.006245, 0.005872, 0.004899, 0.004646, 0.005011, 0.007091, 0.007177, 0.006894, 0.00962, 0.017138, 0.017447, 0.019109, 0.015694, 0.029376, 0.060549, 0.030611, 0.033407, 0.036378, 0.016826, 0.030003, 0.028107, 0.067594, 0.059222, 0.076542, 0.147574, 0.06184, 0.030003, 0.029376, 0.017797, 0.010372, 0.007091, 0.00543, 0.006988, 0.004976, 0.003997, 0.00283, 0.002435, 0.002482, 0.002482, 0.00246, 0.00246, 0.003461, 0.002435, 0.00283, 0.002336, 0.001722, 0.002194, 0.002503, 0.003014, 0.003341, 0.00407, 0.005223, 0.00515], '')</t>
  </si>
  <si>
    <t>[180, 181, 182, 183, 185, 197, 198, 210, 212, 213, 271, 273, 275, 284, 285, 286, 287, 288, 289]</t>
  </si>
  <si>
    <t xml:space="preserve">F5RVJ9|F5RVJ9_9ENTR Phosphatidate cytidylyltransferase OS=Enterobacter hormaechei ATCC 49162 </t>
  </si>
  <si>
    <t>([0.000747, 0.000498, 0.000339, 0.000833, 0.00076, 0.000713, 0.00052, 0.000687, 0.000833, 0.000674, 0.000468, 0.000348, 0.000348, 0.000399, 0.000876, 0.00055, 0.001, 0.000906, 0.000773, 0.000485, 0.000708, 0.001142, 0.001103, 0.001271, 0.00076, 0.000893, 0.000945, 0.000936, 0.000936, 0.000923, 0.000923, 0.001748, 0.001748, 0.002688, 0.002529, 0.001541, 0.002117, 0.002117, 0.002117, 0.002529, 0.003727, 0.004899, 0.004899, 0.007422, 0.010372, 0.010372, 0.008276, 0.006894, 0.009096, 0.00777, 0.006039, 0.007422, 0.006894, 0.006194, 0.004247, 0.0028, 0.003607, 0.002512, 0.001967, 0.00225, 0.001335, 0.001434, 0.000876, 0.000906, 0.000983, 0.000532, 0.000799, 0.001249, 0.001967, 0.001675, 0.002211, 0.003366, 0.004247, 0.00292, 0.00359, 0.004513, 0.006619, 0.007555, 0.00777, 0.006795, 0.006894, 0.01078, 0.006701, 0.009015, 0.005683, 0.003757, 0.00389, 0.00359, 0.003341, 0.002211, 0.002276, 0.00155, 0.001142, 0.000567, 0.000498, 0.000412, 0.000575, 0.000575, 0.000575, 0.000842, 0.001159, 0.001172, 0.000747, 0.001267, 0.00152, 0.002211, 0.003212, 0.00359, 0.00283, 0.003298, 0.003341, 0.003053, 0.002761, 0.003701, 0.003727, 0.00407, 0.006194, 0.00407, 0.003177, 0.003478, 0.002555, 0.001808, 0.001936, 0.002705, 0.002276, 0.001597, 0.001434, 0.000893, 0.001288, 0.001602, 0.001142, 0.001602, 0.00155, 0.002581, 0.002761, 0.004161, 0.005734, 0.003821, 0.005318, 0.006894, 0.005683, 0.006194, 0.006988, 0.006894, 0.004835, 0.004135, 0.004135, 0.003821, 0.003864, 0.002761, 0.002482, 0.002482, 0.002555, 0.003405, 0.003405, 0.00316, 0.003014, 0.002705, 0.002761, 0.002396, 0.001499, 0.001709, 0.002529, 0.002529, 0.002396, 0.003405, 0.004921, 0.006194, 0.007645, 0.007645, 0.009728, 0.016528, 0.031287, 0.019109, 0.023087, 0.024826, 0.025762, 0.026338, 0.035586, 0.03976, 0.064632, 0.144935, 0.06184, 0.028107, 0.058088, 0.132295, 0.067594, 0.026338, 0.030003, 0.022667, 0.035586, 0.023087, 0.011106, 0.010672, 0.009977, 0.010221, 0.006194, 0.006194, 0.004775, 0.003478, 0.004208, 0.004208, 0.003053, 0.004899, 0.00543, 0.004775, 0.005223, 0.007259, 0.013016, 0.008002, 0.006421, 0.005734, 0.006567, 0.009483, 0.006619, 0.006039, 0.005318, 0.006795, 0.004899, 0.00558, 0.007422, 0.006619, 0.004611, 0.006482, 0.006245, 0.005799, 0.006701, 0.006619, 0.006619, 0.00543, 0.005086, 0.007177, 0.00962, 0.014586, 0.01204, 0.021816, 0.024826, 0.032017, 0.045352, 0.088832, 0.111485, 0.111485, 0.092881, 0.090864, 0.111485, 0.102787, 0.179055, 0.173081, 0.15008, 0.085092, 0.066181, 0.15284, 0.158265, 0.085092, 0.078022, 0.098513, 0.051831, 0.109221, 0.083462, 0.060549, 0.038042, 0.047319, 0.030611, 0.027463, 0.043307, 0.023087, 0.013613, 0.009187, 0.006533, 0.004775, 0.005249, 0.004899, 0.004689, 0.004736, 0.004736, 0.003821, 0.003212, 0.003671, 0.002761, 0.002512, 0.002276, 0.002349, 0.001344, 0.001335, 0.001748], '')</t>
  </si>
  <si>
    <t xml:space="preserve">F5RVK2|F5RVK2_9ENTR Ribosome-recycling factor OS=Enterobacter hormaechei ATCC 49162 </t>
  </si>
  <si>
    <t>([0.311707, 0.352862, 0.339168, 0.384043, 0.408655, 0.356642, 0.30533, 0.342579, 0.335645, 0.257454, 0.278302, 0.318242, 0.414856, 0.321458, 0.311707, 0.394753, 0.311707, 0.318242, 0.311707, 0.342579, 0.328603, 0.359901, 0.36309, 0.422041, 0.414856, 0.346032, 0.328603, 0.401658, 0.390993, 0.339168, 0.359901, 0.308712, 0.30533, 0.216401, 0.222385, 0.219301, 0.229226, 0.339168, 0.346032, 0.370445, 0.298791, 0.295083, 0.335645, 0.264545, 0.209395, 0.209395, 0.225814, 0.301917, 0.236433, 0.247041, 0.328603, 0.41194, 0.468512, 0.465241, 0.472492, 0.553315, 0.468512, 0.476583, 0.387226, 0.291804, 0.271506, 0.339168, 0.346032, 0.311707, 0.384043, 0.440853, 0.414856, 0.414856, 0.418646, 0.472492, 0.440853, 0.356642, 0.328603, 0.308712, 0.30533, 0.384043, 0.31487, 0.390993, 0.308712, 0.374039, 0.5017, 0.494003, 0.5017, 0.472492, 0.494003, 0.468512, 0.440853, 0.387226, 0.444081, 0.374039, 0.41194, 0.359901, 0.472492, 0.534167, 0.480142, 0.483068, 0.483068, 0.58069, 0.575842, 0.675549, 0.653063, 0.613573, 0.521092, 0.440853, 0.458154, 0.398279, 0.36309, 0.352862, 0.433034, 0.444081, 0.480142, 0.454136, 0.549308, 0.509769, 0.472492, 0.486429, 0.483068, 0.414856, 0.401658, 0.414856, 0.359901, 0.359901, 0.349426, 0.4292, 0.483068, 0.5017, 0.585406, 0.661982, 0.58069, 0.570702, 0.534167, 0.486429, 0.40511, 0.387226, 0.398279, 0.398279, 0.468512, 0.387226, 0.450668, 0.465241, 0.458154, 0.529623, 0.545602, 0.545602, 0.529623, 0.562014, 0.557691, 0.553315, 0.570702, 0.553315, 0.58069, 0.604312, 0.671169, 0.76285, 0.779859, 0.741537, 0.720929, 0.608892, 0.703578, 0.694846, 0.58069, 0.585406, 0.549308, 0.517562, 0.450668, 0.433034, 0.440853, 0.42561, 0.42561, 0.398279, 0.483068, 0.398279, 0.387226, 0.418646, 0.328603, 0.298791, 0.295083, 0.291804, 0.352862, 0.332115, 0.311707, 0.387226, 0.342579, 0.339168, 0.335645], '')</t>
  </si>
  <si>
    <t>[55, 80, 82, 93, 97, 98, 99, 100, 101, 102, 112, 113, 125, 126, 127, 128, 129, 130, 141, 142, 143, 144, 145, 146, 147, 148, 149, 150, 151, 152, 153, 154, 155, 156, 157, 158, 159, 160, 161, 162, 163]</t>
  </si>
  <si>
    <t xml:space="preserve">F5RVK4|F5RVK4_9ENTR Elongation factor Ts OS=Enterobacter hormaechei ATCC 49162 </t>
  </si>
  <si>
    <t>([0.164327, 0.094817, 0.137348, 0.200174, 0.243554, 0.278302, 0.298791, 0.281712, 0.301917, 0.288399, 0.278302, 0.321458, 0.291804, 0.264545, 0.342579, 0.308712, 0.257454, 0.264545, 0.36309, 0.390993, 0.408655, 0.380708, 0.476583, 0.377384, 0.374039, 0.281712, 0.243554, 0.167087, 0.21291, 0.225814, 0.225814, 0.26085, 0.243554, 0.311707, 0.311707, 0.284882, 0.229226, 0.311707, 0.275179, 0.219301, 0.25031, 0.236433, 0.209395, 0.196879, 0.291804, 0.206376, 0.257454, 0.25406, 0.352862, 0.328603, 0.25031, 0.196879, 0.125101, 0.134866, 0.132295, 0.079919, 0.102787, 0.164327, 0.173081, 0.129801, 0.15008, 0.092881, 0.055536, 0.03976, 0.046336, 0.028107, 0.046336, 0.038042, 0.050641, 0.050641, 0.056825, 0.045352, 0.051831, 0.073402, 0.069024, 0.076542, 0.109221, 0.100716, 0.054297, 0.055536, 0.078022, 0.042364, 0.06184, 0.116183, 0.17593, 0.111485, 0.102787, 0.102787, 0.125101, 0.098513, 0.06184, 0.046336, 0.086953, 0.125101, 0.090864, 0.096677, 0.096677, 0.078022, 0.088832, 0.109221, 0.06312, 0.074921, 0.116183, 0.142424, 0.074921, 0.086953, 0.142424, 0.229226, 0.219301, 0.18812, 0.18812, 0.179055, 0.147574, 0.127496, 0.129801, 0.129801, 0.122885, 0.125101, 0.191378, 0.111485, 0.170161, 0.164327, 0.170161, 0.200174, 0.134866, 0.191378, 0.17593, 0.102787, 0.100716, 0.098513, 0.155435, 0.127496, 0.125101, 0.179055, 0.206376, 0.134866, 0.216401, 0.232838, 0.216401, 0.17593, 0.264545, 0.167087, 0.25031, 0.182256, 0.118441, 0.118441, 0.118441, 0.098513, 0.15008, 0.137348, 0.118441, 0.118441, 0.185198, 0.278302, 0.200174, 0.139895, 0.209395, 0.209395, 0.129801, 0.111485, 0.111485, 0.118441, 0.120615, 0.102787, 0.129801, 0.196879, 0.257454, 0.324872, 0.374039, 0.275179, 0.206376, 0.229226, 0.25406, 0.25406, 0.25031, 0.264545, 0.335645, 0.31487, 0.324872, 0.339168, 0.298791, 0.346032, 0.328603, 0.433034, 0.370445, 0.40511, 0.335645, 0.352862, 0.239899, 0.236433, 0.257454, 0.301917, 0.281712, 0.25031, 0.236433, 0.222385, 0.284882, 0.318242, 0.342579, 0.342579, 0.324872, 0.370445, 0.370445, 0.370445, 0.321458, 0.342579, 0.352862, 0.422041, 0.414856, 0.465241, 0.444081, 0.529623, 0.447574, 0.486429, 0.483068, 0.497853, 0.42561, 0.436924, 0.324872, 0.339168, 0.324872, 0.414856, 0.480142, 0.359901, 0.301917, 0.301917, 0.384043, 0.401658, 0.401658, 0.394753, 0.4292, 0.366687, 0.349426, 0.458154, 0.377384, 0.301917, 0.278302, 0.36309, 0.377384, 0.468512, 0.433034, 0.447574, 0.374039, 0.346032, 0.450668, 0.418646, 0.370445, 0.356642, 0.225814, 0.239899, 0.18812, 0.18812, 0.268042, 0.298791, 0.209395, 0.298791, 0.366687, 0.30533, 0.30533, 0.298791, 0.301917, 0.232838, 0.194234, 0.236433, 0.247041, 0.185198, 0.257454, 0.311707, 0.288399, 0.387226, 0.356642, 0.4292, 0.4292, 0.394753, 0.374039, 0.447574, 0.40511, 0.390993, 0.461924, 0.41194, 0.374039, 0.311707, 0.458154], '')</t>
  </si>
  <si>
    <t>[211]</t>
  </si>
  <si>
    <t xml:space="preserve">F5RVK8|F5RVK8_9ENTR 2,3,4,5-tetrahydropyridine-2,6-dicarboxylate N-succinyltransferase OS=Enterobacter hormaechei ATCC 49162 </t>
  </si>
  <si>
    <t>([0.264545, 0.132295, 0.18812, 0.222385, 0.25031, 0.247041, 0.291804, 0.21291, 0.247041, 0.308712, 0.301917, 0.349426, 0.271506, 0.275179, 0.370445, 0.291804, 0.284882, 0.352862, 0.450668, 0.408655, 0.335645, 0.377384, 0.497853, 0.408655, 0.321458, 0.324872, 0.268042, 0.173081, 0.271506, 0.264545, 0.229226, 0.229226, 0.139895, 0.196879, 0.132295, 0.106997, 0.170161, 0.161087, 0.100716, 0.098513, 0.118441, 0.179055, 0.102787, 0.064632, 0.102787, 0.173081, 0.179055, 0.179055, 0.179055, 0.164327, 0.161087, 0.137348, 0.111485, 0.111485, 0.067594, 0.102787, 0.064632, 0.058088, 0.033407, 0.064632, 0.064632, 0.0704, 0.0704, 0.078022, 0.0704, 0.073402, 0.071867, 0.056825, 0.106997, 0.170161, 0.170161, 0.109221, 0.069024, 0.11371, 0.17593, 0.18812, 0.219301, 0.284882, 0.281712, 0.268042, 0.222385, 0.225814, 0.137348, 0.142424, 0.216401, 0.271506, 0.25406, 0.155435, 0.18812, 0.170161, 0.185198, 0.185198, 0.170161, 0.264545, 0.185198, 0.132295, 0.216401, 0.21291, 0.219301, 0.194234, 0.225814, 0.257454, 0.247041, 0.332115, 0.288399, 0.170161, 0.127496, 0.106997, 0.18812, 0.191378, 0.203355, 0.132295, 0.079919, 0.118441, 0.139895, 0.196879, 0.182256, 0.10481, 0.094817, 0.066181, 0.079919, 0.100716, 0.059222, 0.035586, 0.03976, 0.054297, 0.102787, 0.173081, 0.167087, 0.116183, 0.118441, 0.120615, 0.109221, 0.147574, 0.191378, 0.11371, 0.11371, 0.179055, 0.179055, 0.142424, 0.225814, 0.147574, 0.173081, 0.25031, 0.332115, 0.247041, 0.232838, 0.155435, 0.147574, 0.179055, 0.239899, 0.164327, 0.15284, 0.15284, 0.17593, 0.167087, 0.167087, 0.106997, 0.118441, 0.200174, 0.155435, 0.155435, 0.203355, 0.21291, 0.247041, 0.243554, 0.229226, 0.15008, 0.243554, 0.257454, 0.271506, 0.203355, 0.173081, 0.111485, 0.173081, 0.147574, 0.15284, 0.209395, 0.308712, 0.222385, 0.142424, 0.229226, 0.219301, 0.191378, 0.118441, 0.066181, 0.069024, 0.127496, 0.191378, 0.179055, 0.116183, 0.064632, 0.100716, 0.142424, 0.21291, 0.155435, 0.120615, 0.0704, 0.069024, 0.06312, 0.096677, 0.144935, 0.134866, 0.083462, 0.074921, 0.132295, 0.191378, 0.194234, 0.185198, 0.185198, 0.200174, 0.179055, 0.268042, 0.18812, 0.222385, 0.229226, 0.229226, 0.339168, 0.390993, 0.390993, 0.387226, 0.324872, 0.25406, 0.191378, 0.275179, 0.352862, 0.349426, 0.26085, 0.271506, 0.26085, 0.26085, 0.257454, 0.339168, 0.328603, 0.332115, 0.339168, 0.257454, 0.247041, 0.147574, 0.15008, 0.106997, 0.06312, 0.06312, 0.090864, 0.125101, 0.083462, 0.092881, 0.071867, 0.11371, 0.102787, 0.102787, 0.10481, 0.092881, 0.06184, 0.06312, 0.059222, 0.06312, 0.11371, 0.111485, 0.109221, 0.132295, 0.194234, 0.194234, 0.268042, 0.25031, 0.229226, 0.281712, 0.239899, 0.25406, 0.232838, 0.185198, 0.147574, 0.118441, 0.090864], '')</t>
  </si>
  <si>
    <t xml:space="preserve">F5RVL1|F5RVL1_9ENTR peptidase Do OS=Enterobacter hormaechei ATCC 49162 </t>
  </si>
  <si>
    <t>([0.308712, 0.301917, 0.232838, 0.271506, 0.21291, 0.25031, 0.200174, 0.200174, 0.164327, 0.18812, 0.25031, 0.21291, 0.191378, 0.164327, 0.137348, 0.11371, 0.182256, 0.209395, 0.209395, 0.209395, 0.232838, 0.264545, 0.26085, 0.328603, 0.298791, 0.377384, 0.387226, 0.414856, 0.483068, 0.553315, 0.480142, 0.408655, 0.521092, 0.51388, 0.472492, 0.529623, 0.56648, 0.468512, 0.4292, 0.497853, 0.497853, 0.436924, 0.408655, 0.436924, 0.352862, 0.394753, 0.321458, 0.328603, 0.366687, 0.328603, 0.332115, 0.40511, 0.377384, 0.349426, 0.387226, 0.5017, 0.486429, 0.450668, 0.557691, 0.622677, 0.585406, 0.472492, 0.553315, 0.653063, 0.529623, 0.509769, 0.497853, 0.59508, 0.58069, 0.58069, 0.632174, 0.5017, 0.422041, 0.497853, 0.5017, 0.497853, 0.461924, 0.486429, 0.422041, 0.398279, 0.384043, 0.374039, 0.51388, 0.398279, 0.308712, 0.414856, 0.517562, 0.51388, 0.494003, 0.450668, 0.450668, 0.4292, 0.557691, 0.657645, 0.657645, 0.632174, 0.632174, 0.632174, 0.59917, 0.750527, 0.750527, 0.745909, 0.618285, 0.529623, 0.618285, 0.618285, 0.59917, 0.604312, 0.604312, 0.529623, 0.476583, 0.398279, 0.398279, 0.352862, 0.324872, 0.308712, 0.308712, 0.225814, 0.170161, 0.116183, 0.109221, 0.109221, 0.118441, 0.200174, 0.17593, 0.15008, 0.229226, 0.239899, 0.21291, 0.209395, 0.275179, 0.275179, 0.346032, 0.268042, 0.308712, 0.30533, 0.308712, 0.321458, 0.40511, 0.472492, 0.534167, 0.4292, 0.436924, 0.394753, 0.380708, 0.384043, 0.384043, 0.366687, 0.349426, 0.394753, 0.433034, 0.433034, 0.51388, 0.538167, 0.517562, 0.472492, 0.42561, 0.346032, 0.346032, 0.264545, 0.271506, 0.291804, 0.422041, 0.401658, 0.440853, 0.36309, 0.4292, 0.458154, 0.377384, 0.377384, 0.281712, 0.21291, 0.219301, 0.222385, 0.222385, 0.268042, 0.216401, 0.301917, 0.31487, 0.295083, 0.390993, 0.295083, 0.284882, 0.185198, 0.161087, 0.096677, 0.147574, 0.15008, 0.21291, 0.200174, 0.200174, 0.200174, 0.222385, 0.229226, 0.232838, 0.158265, 0.191378, 0.271506, 0.257454, 0.232838, 0.17593, 0.164327, 0.206376, 0.134866, 0.182256, 0.219301, 0.30533, 0.30533, 0.209395, 0.185198, 0.243554, 0.268042, 0.359901, 0.278302, 0.278302, 0.284882, 0.25406, 0.167087, 0.17593, 0.18812, 0.284882, 0.321458, 0.288399, 0.236433, 0.328603, 0.342579, 0.332115, 0.342579, 0.346032, 0.4292, 0.41194, 0.41194, 0.31487, 0.236433, 0.332115, 0.232838, 0.232838, 0.324872, 0.433034, 0.339168, 0.247041, 0.229226, 0.17593, 0.21291, 0.308712, 0.26085, 0.170161, 0.11371, 0.086953, 0.109221, 0.120615, 0.120615, 0.142424, 0.219301, 0.194234, 0.182256, 0.173081, 0.158265, 0.094817, 0.069024, 0.064632, 0.134866, 0.137348, 0.225814, 0.179055, 0.122885, 0.144935, 0.232838, 0.229226, 0.271506, 0.200174, 0.196879, 0.170161, 0.120615, 0.120615, 0.122885, 0.122885, 0.206376, 0.15284, 0.236433, 0.281712, 0.366687, 0.349426, 0.271506, 0.257454, 0.209395, 0.243554, 0.239899, 0.239899, 0.342579, 0.25406, 0.298791, 0.288399, 0.346032, 0.332115, 0.291804, 0.377384, 0.349426, 0.30533, 0.370445, 0.308712, 0.31487, 0.288399, 0.278302, 0.366687, 0.366687, 0.422041, 0.36309, 0.301917, 0.295083, 0.284882, 0.301917, 0.257454, 0.295083, 0.284882, 0.36309, 0.398279, 0.366687, 0.366687, 0.401658, 0.370445, 0.433034, 0.328603, 0.36309, 0.321458, 0.308712, 0.328603, 0.295083, 0.298791, 0.370445, 0.374039, 0.284882, 0.359901, 0.390993, 0.356642, 0.380708, 0.295083, 0.295083, 0.328603, 0.264545, 0.236433, 0.236433, 0.170161, 0.264545, 0.229226, 0.278302, 0.216401, 0.200174, 0.264545, 0.321458, 0.349426, 0.264545, 0.339168, 0.328603, 0.332115, 0.264545, 0.236433, 0.247041, 0.243554, 0.173081, 0.191378, 0.232838, 0.278302, 0.349426, 0.339168, 0.408655, 0.324872, 0.401658, 0.339168, 0.339168, 0.291804, 0.271506, 0.281712, 0.291804, 0.298791, 0.298791, 0.366687, 0.366687, 0.458154, 0.468512, 0.480142, 0.58069, 0.56648, 0.549308, 0.557691, 0.461924, 0.328603, 0.394753, 0.380708, 0.356642, 0.370445, 0.447574, 0.401658, 0.494003, 0.454136, 0.447574, 0.458154, 0.458154, 0.447574, 0.40511, 0.41194, 0.480142, 0.461924, 0.394753, 0.328603, 0.26085, 0.356642, 0.468512, 0.401658, 0.40511, 0.461924, 0.461924, 0.465241, 0.538167, 0.486429, 0.486429, 0.497853, 0.390993, 0.387226, 0.311707, 0.342579, 0.324872, 0.321458, 0.339168, 0.339168, 0.31487, 0.352862, 0.339168, 0.298791, 0.374039, 0.380708, 0.422041, 0.444081, 0.377384, 0.342579, 0.387226, 0.328603, 0.288399, 0.390993, 0.31487, 0.401658, 0.401658, 0.31487, 0.243554, 0.247041, 0.311707, 0.398279, 0.465241, 0.468512, 0.433034, 0.346032, 0.308712, 0.225814, 0.206376, 0.185198, 0.191378, 0.185198, 0.268042, 0.311707, 0.308712, 0.387226, 0.298791, 0.222385, 0.236433, 0.236433, 0.196879, 0.200174, 0.17593, 0.120615, 0.096677, 0.120615, 0.161087, 0.161087, 0.222385, 0.164327, 0.264545, 0.206376], '')</t>
  </si>
  <si>
    <t>[29, 32, 33, 35, 36, 55, 58, 59, 60, 62, 63, 64, 65, 67, 68, 69, 70, 71, 74, 82, 86, 87, 92, 93, 94, 95, 96, 97, 98, 99, 100, 101, 102, 103, 104, 105, 106, 107, 108, 109, 140, 152, 153, 154, 381, 382, 383, 384, 413]</t>
  </si>
  <si>
    <t>39)</t>
  </si>
  <si>
    <t xml:space="preserve">F5RVL2|F5RVL2_9ENTR Deoxyguanosinetriphosphate triphosphohydrolase OS=Enterobacter hormaechei ATCC 49162 </t>
  </si>
  <si>
    <t>([0.36309, 0.194234, 0.25406, 0.284882, 0.311707, 0.229226, 0.26085, 0.288399, 0.346032, 0.377384, 0.398279, 0.4292, 0.4292, 0.41194, 0.497853, 0.5017, 0.632174, 0.534167, 0.444081, 0.440853, 0.440853, 0.324872, 0.454136, 0.444081, 0.458154, 0.458154, 0.553315, 0.553315, 0.465241, 0.356642, 0.36309, 0.359901, 0.380708, 0.356642, 0.264545, 0.25406, 0.243554, 0.161087, 0.243554, 0.332115, 0.332115, 0.418646, 0.541878, 0.461924, 0.359901, 0.380708, 0.301917, 0.308712, 0.308712, 0.398279, 0.450668, 0.41194, 0.346032, 0.31487, 0.342579, 0.418646, 0.339168, 0.349426, 0.433034, 0.418646, 0.377384, 0.387226, 0.31487, 0.31487, 0.390993, 0.42561, 0.401658, 0.480142, 0.387226, 0.31487, 0.281712, 0.30533, 0.335645, 0.324872, 0.25406, 0.243554, 0.243554, 0.247041, 0.236433, 0.247041, 0.257454, 0.278302, 0.194234, 0.179055, 0.173081, 0.167087, 0.15008, 0.15008, 0.098513, 0.158265, 0.232838, 0.182256, 0.18812, 0.182256, 0.284882, 0.26085, 0.268042, 0.271506, 0.271506, 0.209395, 0.206376, 0.173081, 0.155435, 0.15008, 0.15008, 0.125101, 0.120615, 0.194234, 0.125101, 0.191378, 0.194234, 0.216401, 0.324872, 0.216401, 0.216401, 0.18812, 0.185198, 0.182256, 0.191378, 0.239899, 0.278302, 0.191378, 0.229226, 0.26085, 0.239899, 0.216401, 0.243554, 0.25031, 0.236433, 0.239899, 0.147574, 0.161087, 0.134866, 0.118441, 0.179055, 0.11371, 0.111485, 0.196879, 0.222385, 0.142424, 0.161087, 0.191378, 0.278302, 0.26085, 0.173081, 0.21291, 0.257454, 0.25031, 0.25031, 0.17593, 0.170161, 0.191378, 0.161087, 0.173081, 0.167087, 0.203355, 0.291804, 0.291804, 0.203355, 0.185198, 0.275179, 0.194234, 0.182256, 0.170161, 0.170161, 0.191378, 0.239899, 0.311707, 0.321458, 0.232838, 0.222385, 0.301917, 0.275179, 0.295083, 0.281712, 0.288399, 0.247041, 0.25031, 0.25406, 0.25031, 0.232838, 0.15008, 0.167087, 0.164327, 0.167087, 0.109221, 0.122885, 0.122885, 0.090864, 0.090864, 0.090864, 0.155435, 0.086953, 0.139895, 0.139895, 0.098513, 0.092881, 0.06312, 0.034884, 0.021381, 0.034068, 0.020165, 0.034068, 0.048328, 0.060549, 0.05306, 0.045352, 0.030611, 0.033407, 0.044297, 0.045352, 0.078022, 0.090864, 0.142424, 0.167087, 0.15284, 0.203355, 0.127496, 0.137348, 0.17593, 0.25031, 0.25031, 0.374039, 0.370445, 0.288399, 0.17593, 0.132295, 0.219301, 0.332115, 0.342579, 0.342579, 0.243554, 0.164327, 0.122885, 0.137348, 0.083462, 0.081712, 0.083462, 0.147574, 0.144935, 0.170161, 0.11371, 0.118441, 0.118441, 0.122885, 0.196879, 0.278302, 0.243554, 0.275179, 0.182256, 0.173081, 0.092881, 0.094817, 0.118441, 0.144935, 0.129801, 0.170161, 0.182256, 0.194234, 0.11371, 0.170161, 0.10481, 0.109221, 0.071867, 0.050641, 0.049374, 0.028695, 0.033407, 0.073402, 0.050641, 0.058088, 0.06184, 0.120615, 0.182256, 0.142424, 0.066181, 0.074921, 0.059222, 0.06312, 0.067594, 0.067594, 0.037156, 0.071867, 0.109221, 0.096677, 0.111485, 0.111485, 0.15008, 0.069024, 0.066181, 0.088832, 0.125101, 0.125101, 0.125101, 0.129801, 0.200174, 0.229226, 0.132295, 0.161087, 0.158265, 0.100716, 0.11371, 0.206376, 0.209395, 0.18812, 0.158265, 0.173081, 0.161087, 0.182256, 0.288399, 0.284882, 0.281712, 0.284882, 0.182256, 0.182256, 0.173081, 0.17593, 0.264545, 0.398279, 0.444081, 0.440853, 0.384043, 0.332115, 0.275179, 0.179055, 0.132295, 0.225814, 0.15008, 0.167087, 0.179055, 0.116183, 0.129801, 0.116183, 0.069024, 0.076542, 0.094817, 0.058088, 0.049374, 0.038858, 0.028695, 0.025316, 0.013016, 0.014783, 0.030611, 0.043307, 0.041405, 0.088832, 0.073402, 0.06312, 0.026338, 0.024393, 0.042364, 0.043307, 0.021381, 0.03976, 0.06312, 0.042364, 0.042364, 0.028695, 0.038042, 0.049374, 0.058088, 0.118441, 0.18812, 0.090864, 0.079919, 0.142424, 0.071867, 0.05306, 0.10481, 0.125101, 0.078022, 0.076542, 0.074921, 0.102787, 0.076542, 0.048328, 0.055536, 0.094817, 0.10481, 0.044297, 0.040537, 0.037156, 0.045352, 0.048328, 0.067594, 0.076542, 0.076542, 0.074921, 0.134866, 0.074921, 0.132295, 0.203355, 0.132295, 0.116183, 0.118441, 0.078022, 0.118441, 0.122885, 0.071867, 0.06312, 0.142424, 0.083462, 0.049374, 0.041405, 0.046336, 0.040537, 0.021816, 0.021816, 0.021381, 0.020876, 0.022667, 0.023087, 0.024826, 0.0198, 0.020522, 0.034068, 0.034884, 0.022667, 0.024826, 0.048328, 0.094817, 0.083462, 0.094817, 0.144935, 0.139895, 0.069024, 0.137348, 0.129801, 0.134866, 0.209395, 0.194234, 0.179055, 0.10481, 0.100716, 0.194234, 0.120615, 0.106997, 0.185198, 0.25031, 0.229226, 0.203355, 0.116183, 0.100716, 0.094817, 0.054297, 0.06184, 0.088832, 0.046336, 0.086953, 0.076542, 0.041405, 0.047319, 0.081712, 0.132295, 0.127496, 0.127496, 0.209395, 0.102787, 0.11371, 0.078022, 0.045352, 0.051831, 0.055536, 0.03976, 0.03976, 0.071867, 0.044297, 0.051831, 0.047319, 0.025762, 0.027463, 0.055536, 0.030003, 0.018106, 0.018415, 0.018415, 0.014783, 0.015078, 0.036378, 0.018415, 0.017797, 0.024393, 0.011106, 0.018106, 0.031287, 0.031287, 0.030611, 0.043307, 0.025316, 0.032677, 0.049374, 0.030003, 0.030611, 0.03976, 0.060549, 0.047319, 0.034884, 0.036378, 0.023963, 0.015078, 0.022306, 0.032017, 0.029376], '')</t>
  </si>
  <si>
    <t>[15, 16, 17, 26, 27, 42]</t>
  </si>
  <si>
    <t xml:space="preserve">F5RVL6|F5RVL6_9ENTR Iron-sulfur cluster insertion protein ErpA OS=Enterobacter hormaechei ATCC 49162 </t>
  </si>
  <si>
    <t>([0.18812, 0.232838, 0.311707, 0.291804, 0.278302, 0.264545, 0.275179, 0.284882, 0.239899, 0.25406, 0.278302, 0.243554, 0.173081, 0.137348, 0.134866, 0.206376, 0.247041, 0.328603, 0.328603, 0.414856, 0.31487, 0.40511, 0.324872, 0.301917, 0.278302, 0.225814, 0.182256, 0.196879, 0.206376, 0.264545, 0.278302, 0.191378, 0.257454, 0.332115, 0.26085, 0.25406, 0.155435, 0.144935, 0.074921, 0.060549, 0.028695, 0.050641, 0.060549, 0.102787, 0.0704, 0.106997, 0.179055, 0.25031, 0.26085, 0.225814, 0.232838, 0.161087, 0.264545, 0.25406, 0.268042, 0.366687, 0.298791, 0.352862, 0.281712, 0.328603, 0.268042, 0.384043, 0.40511, 0.352862, 0.342579, 0.324872, 0.328603, 0.232838, 0.167087, 0.11371, 0.137348, 0.134866, 0.196879, 0.127496, 0.147574, 0.086953, 0.088832, 0.144935, 0.167087, 0.164327, 0.239899, 0.295083, 0.281712, 0.243554, 0.182256, 0.139895, 0.15008, 0.144935, 0.222385, 0.332115, 0.398279, 0.366687, 0.374039, 0.374039, 0.440853, 0.332115, 0.418646, 0.324872, 0.298791, 0.298791, 0.370445, 0.247041, 0.25031, 0.179055, 0.155435, 0.225814, 0.268042, 0.311707, 0.281712, 0.239899, 0.158265, 0.118441, 0.120615, 0.081712], '')</t>
  </si>
  <si>
    <t xml:space="preserve">F5RVL7|F5RVL7_9ENTR H(+)/Cl(-) exchange transporter ClcA OS=Enterobacter hormaechei ATCC 49162 </t>
  </si>
  <si>
    <t>([0.642678, 0.675549, 0.433034, 0.472492, 0.490133, 0.450668, 0.468512, 0.486429, 0.494003, 0.418646, 0.4292, 0.374039, 0.352862, 0.335645, 0.219301, 0.127496, 0.116183, 0.11371, 0.229226, 0.219301, 0.222385, 0.243554, 0.142424, 0.222385, 0.125101, 0.0704, 0.047319, 0.038042, 0.030003, 0.024826, 0.025316, 0.016826, 0.031287, 0.034068, 0.019401, 0.027463, 0.05306, 0.025762, 0.017447, 0.016528, 0.011106, 0.009294, 0.005799, 0.008525, 0.009483, 0.012727, 0.014315, 0.026338, 0.026338, 0.020876, 0.015344, 0.025316, 0.023087, 0.023087, 0.012491, 0.021381, 0.028107, 0.018106, 0.025762, 0.041405, 0.020165, 0.025762, 0.034068, 0.073402, 0.073402, 0.038858, 0.026892, 0.027463, 0.015078, 0.01227, 0.011342, 0.015344, 0.008804, 0.012727, 0.008804, 0.013265, 0.011106, 0.007555, 0.006701, 0.006701, 0.005932, 0.006701, 0.007495, 0.005249, 0.003757, 0.002688, 0.002881, 0.003804, 0.004736, 0.004431, 0.004921, 0.007259, 0.008624, 0.011669, 0.011669, 0.018787, 0.018787, 0.022667, 0.020876, 0.051831, 0.071867, 0.047319, 0.085092, 0.085092, 0.125101, 0.134866, 0.229226, 0.321458, 0.216401, 0.21291, 0.366687, 0.318242, 0.288399, 0.17593, 0.129801, 0.129801, 0.079919, 0.041405, 0.050641, 0.058088, 0.047319, 0.019109, 0.018787, 0.016826, 0.016826, 0.015344, 0.026892, 0.026338, 0.013437, 0.023534, 0.018787, 0.015344, 0.018106, 0.011903, 0.011342, 0.018415, 0.018106, 0.032677, 0.064632, 0.06312, 0.116183, 0.0704, 0.158265, 0.167087, 0.167087, 0.167087, 0.229226, 0.155435, 0.144935, 0.236433, 0.185198, 0.15008, 0.15008, 0.206376, 0.185198, 0.164327, 0.167087, 0.122885, 0.106997, 0.106997, 0.067594, 0.0704, 0.090864, 0.083462, 0.15008, 0.164327, 0.088832, 0.042364, 0.054297, 0.060549, 0.060549, 0.066181, 0.085092, 0.066181, 0.060549, 0.06184, 0.132295, 0.10481, 0.118441, 0.056825, 0.06312, 0.064632, 0.069024, 0.046336, 0.036378, 0.037156, 0.018415, 0.019401, 0.018415, 0.013437, 0.008276, 0.008895, 0.011342, 0.01078, 0.013265, 0.010926, 0.019401, 0.010509, 0.012727, 0.009401, 0.017447, 0.009865, 0.007877, 0.007031, 0.006894, 0.007877, 0.006894, 0.007422, 0.006894, 0.01078, 0.018106, 0.020165, 0.010509, 0.008075, 0.00962, 0.009483, 0.007495, 0.005683, 0.005734, 0.005872, 0.005932, 0.004431, 0.006194, 0.008804, 0.009483, 0.015344, 0.01204, 0.009977, 0.008895, 0.017138, 0.010372, 0.010372, 0.015694, 0.015694, 0.022667, 0.024393, 0.018787, 0.044297, 0.042364, 0.096677, 0.100716, 0.098513, 0.092881, 0.042364, 0.021816, 0.010926, 0.008156, 0.006533, 0.008624, 0.010372, 0.006533, 0.005734, 0.005734, 0.003997, 0.004315, 0.00407, 0.004358, 0.00359, 0.002211, 0.002976, 0.002976, 0.002035, 0.001967, 0.001808, 0.002662, 0.003298, 0.004577, 0.006194, 0.007259, 0.004899, 0.006039, 0.009015, 0.009401, 0.009401, 0.015344, 0.024393, 0.026338, 0.023534, 0.051831, 0.116183, 0.059222, 0.030611, 0.030611, 0.035586, 0.0704, 0.066181, 0.043307, 0.020522, 0.018415, 0.024826, 0.032677, 0.020165, 0.018787, 0.019109, 0.010926, 0.010926, 0.006988, 0.004736, 0.004921, 0.005318, 0.005503, 0.006245, 0.007091, 0.010372, 0.015694, 0.015694, 0.008895, 0.014075, 0.014315, 0.009015, 0.010372, 0.009294, 0.009977, 0.008624, 0.010926, 0.018787, 0.020522, 0.020522, 0.041405, 0.020165, 0.016528, 0.009483, 0.00777, 0.006482, 0.004431, 0.003804, 0.002555, 0.002662, 0.002662, 0.003821, 0.004161, 0.002606, 0.003864, 0.004577, 0.004135, 0.003431, 0.002705, 0.001687, 0.002555, 0.002555, 0.003341, 0.002881, 0.004414, 0.005932, 0.008156, 0.008525, 0.006701, 0.009015, 0.018415, 0.013821, 0.008624, 0.009865, 0.010372, 0.009865, 0.009865, 0.009294, 0.009483, 0.013265, 0.029376, 0.023087, 0.01204, 0.01204, 0.011903, 0.008804, 0.007645, 0.006701, 0.008723, 0.014783, 0.010221, 0.010221, 0.01078, 0.010509, 0.013265, 0.013437, 0.014783, 0.011106, 0.018106, 0.034884, 0.017138, 0.012727, 0.010509, 0.015344, 0.015344, 0.015078, 0.018787, 0.018415, 0.013613, 0.010372, 0.008895, 0.01204, 0.010221, 0.008276, 0.013821, 0.01078, 0.022306, 0.011903, 0.016021, 0.016021, 0.009187, 0.010926, 0.009015, 0.009096, 0.007495, 0.008624, 0.008525, 0.009015, 0.011342, 0.020876, 0.019109, 0.026338, 0.0198, 0.011106, 0.011342, 0.013016, 0.012491, 0.007091, 0.006795, 0.006795, 0.005503, 0.005623, 0.007091, 0.008525, 0.01204, 0.01227, 0.007422, 0.00777, 0.00777, 0.005011, 0.003727, 0.005223, 0.004921, 0.006619, 0.011518, 0.011669, 0.006701, 0.008075, 0.013265, 0.013613, 0.008895, 0.009977, 0.017447, 0.018787, 0.014315, 0.011106, 0.018787, 0.036378, 0.060549, 0.041405, 0.111485, 0.194234, 0.158265, 0.096677, 0.096677, 0.081712, 0.155435, 0.271506, 0.25031, 0.219301, 0.321458, 0.414856, 0.454136, 0.422041, 0.387226, 0.534167, 0.613573, 0.59917], '')</t>
  </si>
  <si>
    <t>[0, 1, 463, 464, 465]</t>
  </si>
  <si>
    <t xml:space="preserve">F5RVM5|F5RVM5_9ENTR RNA 2',3'-cyclic phosphodiesterase OS=Enterobacter hormaechei ATCC 49162 </t>
  </si>
  <si>
    <t>([0.034884, 0.06312, 0.036378, 0.076542, 0.109221, 0.147574, 0.098513, 0.132295, 0.161087, 0.196879, 0.144935, 0.122885, 0.127496, 0.06312, 0.066181, 0.05306, 0.05306, 0.094817, 0.092881, 0.200174, 0.196879, 0.30533, 0.264545, 0.356642, 0.324872, 0.352862, 0.278302, 0.339168, 0.298791, 0.271506, 0.275179, 0.328603, 0.40511, 0.31487, 0.4292, 0.339168, 0.339168, 0.236433, 0.15284, 0.26085, 0.239899, 0.200174, 0.18812, 0.18812, 0.196879, 0.200174, 0.182256, 0.247041, 0.243554, 0.185198, 0.206376, 0.167087, 0.164327, 0.137348, 0.21291, 0.209395, 0.203355, 0.203355, 0.318242, 0.436924, 0.436924, 0.308712, 0.387226, 0.301917, 0.332115, 0.229226, 0.236433, 0.232838, 0.206376, 0.239899, 0.339168, 0.236433, 0.185198, 0.219301, 0.243554, 0.239899, 0.17593, 0.196879, 0.129801, 0.074921, 0.06312, 0.064632, 0.127496, 0.129801, 0.232838, 0.26085, 0.346032, 0.342579, 0.247041, 0.194234, 0.200174, 0.122885, 0.18812, 0.281712, 0.243554, 0.167087, 0.167087, 0.200174, 0.278302, 0.359901, 0.418646, 0.41194, 0.401658, 0.408655, 0.328603, 0.200174, 0.182256, 0.179055, 0.203355, 0.298791, 0.41194, 0.291804, 0.377384, 0.436924, 0.42561, 0.374039, 0.472492, 0.387226, 0.332115, 0.321458, 0.36309, 0.359901, 0.366687, 0.380708, 0.346032, 0.422041, 0.497853, 0.394753, 0.433034, 0.433034, 0.458154, 0.4292, 0.4292, 0.4292, 0.291804, 0.284882, 0.264545, 0.271506, 0.288399, 0.380708, 0.394753, 0.278302, 0.281712, 0.196879, 0.11371, 0.142424, 0.134866, 0.109221, 0.100716, 0.054297, 0.047319, 0.03976, 0.038042, 0.078022, 0.076542, 0.079919, 0.085092, 0.182256, 0.111485, 0.167087, 0.15284, 0.074921, 0.142424, 0.102787, 0.164327, 0.268042, 0.26085, 0.185198, 0.243554, 0.36309, 0.422041, 0.422041, 0.42561, 0.36309, 0.339168, 0.318242, 0.40511, 0.377384, 0.311707, 0.394753, 0.352862, 0.321458, 0.483068, 0.444081], '')</t>
  </si>
  <si>
    <t xml:space="preserve">F5RVM7|F5RVM7_9ENTR RNA polymerase-binding transcription factor DksA OS=Enterobacter hormaechei ATCC 49162 </t>
  </si>
  <si>
    <t>([0.894241, 0.788093, 0.798249, 0.685117, 0.585406, 0.58069, 0.5017, 0.5017, 0.521092, 0.476583, 0.5017, 0.557691, 0.468512, 0.465241, 0.472492, 0.450668, 0.468512, 0.483068, 0.497853, 0.497853, 0.422041, 0.40511, 0.480142, 0.486429, 0.538167, 0.626927, 0.553315, 0.63748, 0.666105, 0.549308, 0.604312, 0.575842, 0.465241, 0.468512, 0.468512, 0.440853, 0.356642, 0.31487, 0.321458, 0.321458, 0.247041, 0.30533, 0.328603, 0.324872, 0.26085, 0.291804, 0.271506, 0.342579, 0.288399, 0.288399, 0.380708, 0.374039, 0.390993, 0.465241, 0.549308, 0.517562, 0.517562, 0.648219, 0.545602, 0.570702, 0.570702, 0.707965, 0.642678, 0.642678, 0.618285, 0.666105, 0.626927, 0.653063, 0.657645, 0.741537, 0.745909, 0.622677, 0.648219, 0.549308, 0.549308, 0.468512, 0.476583, 0.505461, 0.486429, 0.604312, 0.549308, 0.553315, 0.505461, 0.557691, 0.472492, 0.418646, 0.42561, 0.436924, 0.359901, 0.36309, 0.342579, 0.342579, 0.359901, 0.349426, 0.40511, 0.339168, 0.414856, 0.433034, 0.433034, 0.454136, 0.352862, 0.36309, 0.281712, 0.206376, 0.225814, 0.291804, 0.275179, 0.284882, 0.243554, 0.31487, 0.243554, 0.25406, 0.18812, 0.239899, 0.236433, 0.182256, 0.243554, 0.21291, 0.194234, 0.21291, 0.209395, 0.281712, 0.281712, 0.288399, 0.281712, 0.206376, 0.206376, 0.203355, 0.194234, 0.25031, 0.179055, 0.219301, 0.222385, 0.222385, 0.222385, 0.243554, 0.298791, 0.298791, 0.308712, 0.30533, 0.275179, 0.247041, 0.239899, 0.206376, 0.257454, 0.339168, 0.40511, 0.370445, 0.483068, 0.476583, 0.436924], '')</t>
  </si>
  <si>
    <t>[0, 1, 2, 3, 4, 5, 6, 7, 8, 10, 11, 24, 25, 26, 27, 28, 29, 30, 31, 54, 55, 56, 57, 58, 59, 60, 61, 62, 63, 64, 65, 66, 67, 68, 69, 70, 71, 72, 73, 74, 77, 79, 80, 81, 82, 83]</t>
  </si>
  <si>
    <t xml:space="preserve">F5RVM8|F5RVM8_9ENTR Glutamyl-Q tRNA(Asp) synthetase OS=Enterobacter hormaechei ATCC 49162 </t>
  </si>
  <si>
    <t>([0.125101, 0.209395, 0.243554, 0.324872, 0.349426, 0.377384, 0.414856, 0.335645, 0.356642, 0.268042, 0.291804, 0.328603, 0.25406, 0.170161, 0.15284, 0.137348, 0.147574, 0.222385, 0.216401, 0.15008, 0.170161, 0.203355, 0.155435, 0.155435, 0.116183, 0.11371, 0.120615, 0.111485, 0.17593, 0.098513, 0.118441, 0.081712, 0.079919, 0.079919, 0.134866, 0.161087, 0.118441, 0.18812, 0.21291, 0.243554, 0.324872, 0.418646, 0.346032, 0.401658, 0.41194, 0.41194, 0.390993, 0.394753, 0.401658, 0.321458, 0.352862, 0.422041, 0.497853, 0.414856, 0.51388, 0.5017, 0.401658, 0.490133, 0.394753, 0.366687, 0.232838, 0.243554, 0.232838, 0.30533, 0.21291, 0.142424, 0.088832, 0.109221, 0.100716, 0.102787, 0.15008, 0.219301, 0.236433, 0.200174, 0.196879, 0.179055, 0.191378, 0.268042, 0.185198, 0.236433, 0.139895, 0.158265, 0.129801, 0.139895, 0.137348, 0.18812, 0.185198, 0.291804, 0.194234, 0.206376, 0.134866, 0.144935, 0.094817, 0.092881, 0.10481, 0.144935, 0.144935, 0.079919, 0.086953, 0.139895, 0.111485, 0.196879, 0.281712, 0.243554, 0.15008, 0.15284, 0.15284, 0.225814, 0.158265, 0.232838, 0.225814, 0.295083, 0.284882, 0.377384, 0.370445, 0.408655, 0.450668, 0.468512, 0.534167, 0.497853, 0.4292, 0.494003, 0.40511, 0.321458, 0.394753, 0.476583, 0.465241, 0.497853, 0.4292, 0.472492, 0.486429, 0.374039, 0.390993, 0.40511, 0.370445, 0.288399, 0.257454, 0.247041, 0.243554, 0.18812, 0.219301, 0.257454, 0.278302, 0.374039, 0.450668, 0.359901, 0.339168, 0.335645, 0.318242, 0.394753, 0.324872, 0.236433, 0.25406, 0.247041, 0.225814, 0.243554, 0.335645, 0.335645, 0.25406, 0.15284, 0.203355, 0.129801, 0.158265, 0.094817, 0.073402, 0.050641, 0.058088, 0.044297, 0.049374, 0.048328, 0.046336, 0.045352, 0.079919, 0.132295, 0.090864, 0.096677, 0.109221, 0.059222, 0.038042, 0.06184, 0.118441, 0.116183, 0.18812, 0.116183, 0.127496, 0.158265, 0.247041, 0.31487, 0.31487, 0.298791, 0.295083, 0.206376, 0.311707, 0.222385, 0.144935, 0.209395, 0.21291, 0.116183, 0.185198, 0.15284, 0.161087, 0.111485, 0.155435, 0.155435, 0.15008, 0.134866, 0.127496, 0.06312, 0.074921, 0.067594, 0.059222, 0.035586, 0.069024, 0.076542, 0.129801, 0.203355, 0.209395, 0.200174, 0.216401, 0.21291, 0.31487, 0.31487, 0.398279, 0.366687, 0.324872, 0.447574, 0.51388, 0.414856, 0.541878, 0.521092, 0.632174, 0.685117, 0.808535, 0.788093, 0.805026, 0.712013, 0.59508, 0.468512, 0.483068, 0.557691, 0.458154, 0.454136, 0.335645, 0.232838, 0.247041, 0.281712, 0.264545, 0.216401, 0.311707, 0.284882, 0.288399, 0.182256, 0.17593, 0.158265, 0.102787, 0.083462, 0.074921, 0.134866, 0.225814, 0.139895, 0.100716, 0.158265, 0.161087, 0.236433, 0.232838, 0.196879, 0.203355, 0.111485, 0.167087, 0.102787, 0.079919, 0.074921, 0.096677, 0.111485, 0.100716, 0.098513, 0.102787, 0.167087, 0.15284, 0.144935, 0.18812, 0.268042, 0.206376, 0.191378, 0.225814, 0.236433, 0.236433, 0.194234, 0.278302, 0.247041, 0.324872, 0.339168, 0.301917, 0.374039, 0.284882, 0.247041], '')</t>
  </si>
  <si>
    <t>[54, 55, 118, 226, 228, 229, 230, 231, 232, 233, 234, 235, 236, 239]</t>
  </si>
  <si>
    <t xml:space="preserve">F5RVM9|F5RVM9_9ENTR Poly(A) polymerase I OS=Enterobacter hormaechei ATCC 49162 </t>
  </si>
  <si>
    <t>([0.521092, 0.486429, 0.366687, 0.352862, 0.394753, 0.458154, 0.490133, 0.465241, 0.483068, 0.42561, 0.359901, 0.422041, 0.509769, 0.517562, 0.529623, 0.529623, 0.534167, 0.447574, 0.483068, 0.517562, 0.505461, 0.505461, 0.450668, 0.549308, 0.59917, 0.604312, 0.534167, 0.444081, 0.483068, 0.418646, 0.408655, 0.408655, 0.380708, 0.301917, 0.30533, 0.291804, 0.257454, 0.243554, 0.243554, 0.25031, 0.225814, 0.15284, 0.098513, 0.109221, 0.109221, 0.102787, 0.094817, 0.076542, 0.118441, 0.120615, 0.111485, 0.109221, 0.11371, 0.111485, 0.170161, 0.155435, 0.185198, 0.206376, 0.21291, 0.191378, 0.18812, 0.15284, 0.229226, 0.311707, 0.374039, 0.342579, 0.349426, 0.380708, 0.454136, 0.468512, 0.394753, 0.476583, 0.557691, 0.553315, 0.440853, 0.444081, 0.458154, 0.359901, 0.359901, 0.278302, 0.321458, 0.31487, 0.377384, 0.370445, 0.264545, 0.26085, 0.21291, 0.185198, 0.161087, 0.106997, 0.081712, 0.06312, 0.06312, 0.078022, 0.132295, 0.147574, 0.092881, 0.090864, 0.090864, 0.074921, 0.125101, 0.096677, 0.096677, 0.096677, 0.100716, 0.179055, 0.18812, 0.232838, 0.26085, 0.194234, 0.268042, 0.30533, 0.408655, 0.414856, 0.390993, 0.380708, 0.476583, 0.570702, 0.557691, 0.661982, 0.716283, 0.707965, 0.795062, 0.699094, 0.59014, 0.58069, 0.58069, 0.585406, 0.517562, 0.40511, 0.472492, 0.458154, 0.36309, 0.374039, 0.377384, 0.377384, 0.346032, 0.346032, 0.346032, 0.342579, 0.339168, 0.219301, 0.225814, 0.179055, 0.268042, 0.346032, 0.268042, 0.185198, 0.111485, 0.173081, 0.209395, 0.182256, 0.18812, 0.170161, 0.167087, 0.111485, 0.10481, 0.129801, 0.073402, 0.048328, 0.049374, 0.048328, 0.074921, 0.076542, 0.129801, 0.073402, 0.071867, 0.120615, 0.185198, 0.185198, 0.118441, 0.167087, 0.125101, 0.071867, 0.134866, 0.137348, 0.219301, 0.236433, 0.236433, 0.318242, 0.301917, 0.298791, 0.311707, 0.356642, 0.377384, 0.30533, 0.384043, 0.349426, 0.26085, 0.257454, 0.308712, 0.328603, 0.332115, 0.311707, 0.370445, 0.339168, 0.324872, 0.21291, 0.21291, 0.167087, 0.170161, 0.167087, 0.170161, 0.182256, 0.191378, 0.170161, 0.200174, 0.216401, 0.288399, 0.278302, 0.311707, 0.339168, 0.318242, 0.288399, 0.398279, 0.342579, 0.284882, 0.30533, 0.394753, 0.308712, 0.380708, 0.41194, 0.468512, 0.465241, 0.342579, 0.21291, 0.222385, 0.275179, 0.25406, 0.144935, 0.216401, 0.118441, 0.071867, 0.127496, 0.125101, 0.120615, 0.116183, 0.185198, 0.088832, 0.094817, 0.147574, 0.0704, 0.064632, 0.045352, 0.026892, 0.046336, 0.106997, 0.05306, 0.051831, 0.030611, 0.025762, 0.029376, 0.06184, 0.06184, 0.027463, 0.041405, 0.043307, 0.041405, 0.044297, 0.090864, 0.045352, 0.021816, 0.040537, 0.040537, 0.078022, 0.132295, 0.137348, 0.122885, 0.170161, 0.125101, 0.206376, 0.31487, 0.21291, 0.116183, 0.158265, 0.278302, 0.182256, 0.111485, 0.185198, 0.191378, 0.200174, 0.298791, 0.418646, 0.408655, 0.295083, 0.281712, 0.295083, 0.295083, 0.25031, 0.278302, 0.25031, 0.25031, 0.284882, 0.342579, 0.321458, 0.264545, 0.15008, 0.182256, 0.232838, 0.196879, 0.098513, 0.046336, 0.024393, 0.028107, 0.017138, 0.017797, 0.019401, 0.018787, 0.015078, 0.020165, 0.0198, 0.017797, 0.017138, 0.015344, 0.019401, 0.037156, 0.064632, 0.074921, 0.076542, 0.050641, 0.035586, 0.076542, 0.127496, 0.11371, 0.079919, 0.081712, 0.118441, 0.092881, 0.096677, 0.122885, 0.078022, 0.047319, 0.090864, 0.094817, 0.090864, 0.056825, 0.056825, 0.058088, 0.060549, 0.06312, 0.069024, 0.144935, 0.137348, 0.155435, 0.182256, 0.216401, 0.308712, 0.257454, 0.222385, 0.203355, 0.203355, 0.191378, 0.170161, 0.17593, 0.109221, 0.11371, 0.102787, 0.102787, 0.081712, 0.132295, 0.142424, 0.209395, 0.194234, 0.196879, 0.203355, 0.278302, 0.25031, 0.144935, 0.216401, 0.200174, 0.17593, 0.17593, 0.25406, 0.398279, 0.387226, 0.36309, 0.342579, 0.401658, 0.387226, 0.321458, 0.328603, 0.257454, 0.191378, 0.179055, 0.11371, 0.106997, 0.098513, 0.116183, 0.15008, 0.155435, 0.219301, 0.264545, 0.271506, 0.275179, 0.167087, 0.17593, 0.264545, 0.194234, 0.196879, 0.225814, 0.216401, 0.120615, 0.185198, 0.264545, 0.17593, 0.264545, 0.216401, 0.236433, 0.21291, 0.308712, 0.335645, 0.349426, 0.346032, 0.335645, 0.335645, 0.394753, 0.308712, 0.321458, 0.40511, 0.349426, 0.342579, 0.458154, 0.59014, 0.626927, 0.59917, 0.771762, 0.745909, 0.798249, 0.788093, 0.812494, 0.76285, 0.712013, 0.745909, 0.720929, 0.720929, 0.703578, 0.720929, 0.84206, 0.823549, 0.812494, 0.879233, 0.885302, 0.889439, 0.882776, 0.852992, 0.868118, 0.83125, 0.84206, 0.856457, 0.868118, 0.862302, 0.876521, 0.891961, 0.84206], '')</t>
  </si>
  <si>
    <t>[0, 12, 13, 14, 15, 16, 19, 20, 21, 23, 24, 25, 26, 72, 73, 117, 118, 119, 120, 121, 122, 123, 124, 125, 126, 127, 128, 422, 423, 424, 425, 426, 427, 428, 429, 430, 431, 432, 433, 434, 435, 436, 437, 438, 439, 440, 441, 442, 443, 444, 445, 446, 447, 448, 449, 450, 451, 452, 453]</t>
  </si>
  <si>
    <t xml:space="preserve">F5RVN0|F5RVN0_9ENTR 2-amino-4-hydroxy-6-hydroxymethyldihydropteridine pyrophosphokinase OS=Enterobacter hormaechei ATCC 49162 </t>
  </si>
  <si>
    <t>([0.051831, 0.031287, 0.036378, 0.054297, 0.100716, 0.067594, 0.102787, 0.137348, 0.109221, 0.142424, 0.144935, 0.15284, 0.100716, 0.170161, 0.170161, 0.170161, 0.26085, 0.30533, 0.30533, 0.335645, 0.335645, 0.318242, 0.398279, 0.332115, 0.268042, 0.203355, 0.203355, 0.185198, 0.179055, 0.144935, 0.078022, 0.090864, 0.111485, 0.18812, 0.209395, 0.161087, 0.236433, 0.268042, 0.26085, 0.370445, 0.346032, 0.377384, 0.394753, 0.308712, 0.318242, 0.401658, 0.401658, 0.458154, 0.390993, 0.324872, 0.349426, 0.461924, 0.476583, 0.476583, 0.356642, 0.335645, 0.390993, 0.408655, 0.380708, 0.291804, 0.196879, 0.200174, 0.185198, 0.179055, 0.278302, 0.356642, 0.247041, 0.291804, 0.236433, 0.31487, 0.390993, 0.480142, 0.458154, 0.380708, 0.366687, 0.447574, 0.40511, 0.454136, 0.433034, 0.31487, 0.398279, 0.521092, 0.497853, 0.490133, 0.394753, 0.398279, 0.318242, 0.4292, 0.31487, 0.36309, 0.268042, 0.158265, 0.158265, 0.158265, 0.236433, 0.179055, 0.11371, 0.144935, 0.137348, 0.15008, 0.247041, 0.170161, 0.147574, 0.106997, 0.122885, 0.191378, 0.111485, 0.185198, 0.142424, 0.219301, 0.275179, 0.349426, 0.461924, 0.352862, 0.321458, 0.225814, 0.185198, 0.30533, 0.209395, 0.120615, 0.118441, 0.083462, 0.116183, 0.132295, 0.196879, 0.109221, 0.111485, 0.100716, 0.11371, 0.147574, 0.155435, 0.15008, 0.155435, 0.098513, 0.185198, 0.196879, 0.21291, 0.243554, 0.222385, 0.298791, 0.321458, 0.318242, 0.359901, 0.390993, 0.356642, 0.380708, 0.436924, 0.418646, 0.414856, 0.36309, 0.328603, 0.298791, 0.264545, 0.229226, 0.301917, 0.25031, 0.247041, 0.308712, 0.414856], '')</t>
  </si>
  <si>
    <t>[81]</t>
  </si>
  <si>
    <t xml:space="preserve">F5RVP3|F5RVP3_9ENTR Transport permease protein OS=Enterobacter hormaechei ATCC 49162 </t>
  </si>
  <si>
    <t>([0.004358, 0.003341, 0.002581, 0.002881, 0.003864, 0.00543, 0.004431, 0.005734, 0.007091, 0.005503, 0.005318, 0.006701, 0.004611, 0.003461, 0.003701, 0.005378, 0.008075, 0.007315, 0.006421, 0.010221, 0.011106, 0.008075, 0.008002, 0.013265, 0.011903, 0.01227, 0.007177, 0.006988, 0.004414, 0.003109, 0.003298, 0.002555, 0.002512, 0.003727, 0.003607, 0.003341, 0.003246, 0.003079, 0.004358, 0.003924, 0.003671, 0.003671, 0.003864, 0.005249, 0.005011, 0.003997, 0.003963, 0.00389, 0.004513, 0.007031, 0.006374, 0.006194, 0.007177, 0.007877, 0.007315, 0.007315, 0.007259, 0.005932, 0.004899, 0.004208, 0.004513, 0.003246, 0.003109, 0.003924, 0.003512, 0.002435, 0.003341, 0.003366, 0.003671, 0.003864, 0.003727, 0.005683, 0.005249, 0.004483, 0.004135, 0.00359, 0.005086, 0.004689, 0.005932, 0.007422, 0.009294, 0.008409, 0.016021, 0.017138, 0.009187, 0.007177, 0.008075, 0.008002, 0.008409, 0.008409, 0.010926, 0.011903, 0.011518, 0.015078, 0.017138, 0.009865, 0.009865, 0.009865, 0.01078, 0.007555, 0.007422, 0.007031, 0.01078, 0.007031, 0.005623, 0.008409, 0.013613, 0.011903, 0.011106, 0.007177, 0.009865, 0.006039, 0.004135, 0.003246, 0.004388, 0.005378, 0.005318, 0.006039, 0.004247, 0.003924, 0.003405, 0.002512, 0.002705, 0.001687, 0.002396, 0.002057, 0.001872, 0.001855, 0.001872, 0.001541, 0.001318, 0.000876, 0.001202, 0.001172, 0.001675, 0.001048, 0.00076, 0.00076, 0.000833, 0.001103, 0.001202, 0.001318, 0.001048, 0.000893, 0.000983, 0.00076, 0.001159, 0.000713, 0.000399, 0.00076, 0.00103, 0.001288, 0.001, 0.001, 0.001572, 0.001572, 0.001417, 0.002276, 0.003431, 0.00225, 0.002512, 0.002555, 0.002512, 0.004388, 0.004611, 0.004208, 0.003727, 0.002555, 0.003821, 0.006039, 0.003924, 0.004736, 0.004431, 0.004775, 0.005623, 0.005623, 0.003997, 0.00407, 0.002705, 0.002555, 0.002555, 0.002705, 0.002688, 0.002688, 0.002688, 0.00283, 0.00283, 0.002606, 0.003864, 0.003246, 0.001936, 0.0028, 0.002581, 0.002512, 0.003821, 0.004208, 0.0028, 0.0028, 0.00316, 0.003671, 0.002503, 0.003555, 0.003431, 0.003053, 0.004414, 0.00246, 0.00231, 0.002211, 0.002155, 0.002117, 0.00155, 0.002482, 0.002606, 0.002014, 0.003341, 0.002117, 0.001061, 0.001722, 0.002503, 0.002623, 0.00243, 0.002623, 0.001786, 0.001541, 0.001936, 0.001112, 0.001271, 0.000842, 0.001335, 0.001172, 0.000704, 0.000743, 0.000386, 0.000253, 0.000215, 9.4e-05, 0.000103, 0.000137, 0.000133, 0.000129, 0.000198, 0.000326, 0.000537, 0.00055, 0.000743, 0.001069, 0.00146, 0.001778, 0.002035, 0.001855, 0.002705, 0.003478, 0.004513, 0.006374, 0.006619, 0.011669], '')</t>
  </si>
  <si>
    <t xml:space="preserve">F5RVP5|F5RVP5_9ENTR Carbonic anhydrase OS=Enterobacter hormaechei ATCC 49162 </t>
  </si>
  <si>
    <t>([0.222385, 0.21291, 0.127496, 0.074921, 0.098513, 0.120615, 0.11371, 0.074921, 0.059222, 0.085092, 0.116183, 0.155435, 0.173081, 0.158265, 0.144935, 0.069024, 0.064632, 0.109221, 0.106997, 0.090864, 0.088832, 0.069024, 0.086953, 0.15008, 0.257454, 0.25406, 0.15008, 0.11371, 0.106997, 0.090864, 0.081712, 0.041405, 0.038042, 0.033407, 0.033407, 0.066181, 0.086953, 0.10481, 0.088832, 0.170161, 0.191378, 0.11371, 0.144935, 0.137348, 0.076542, 0.071867, 0.088832, 0.170161, 0.275179, 0.281712, 0.264545, 0.196879, 0.278302, 0.271506, 0.271506, 0.203355, 0.185198, 0.26085, 0.15008, 0.122885, 0.06312, 0.064632, 0.118441, 0.120615, 0.0704, 0.129801, 0.069024, 0.032017, 0.032017, 0.019401, 0.021816, 0.045352, 0.037156, 0.032677, 0.022667, 0.022667, 0.023087, 0.016528, 0.017138, 0.019109, 0.031287, 0.055536, 0.031287, 0.017447, 0.010509, 0.010672, 0.010131, 0.015078, 0.014783, 0.015078, 0.013821, 0.0198, 0.019109, 0.022667, 0.027463, 0.035586, 0.027463, 0.028107, 0.055536, 0.05306, 0.086953, 0.085092, 0.049374, 0.090864, 0.094817, 0.096677, 0.164327, 0.173081, 0.100716, 0.106997, 0.06312, 0.106997, 0.060549, 0.060549, 0.096677, 0.051831, 0.032677, 0.020522, 0.030003, 0.027463, 0.025316, 0.024393, 0.014075, 0.014315, 0.014075, 0.023963, 0.032677, 0.037156, 0.035586, 0.074921, 0.122885, 0.18812, 0.118441, 0.200174, 0.209395, 0.129801, 0.134866, 0.236433, 0.257454, 0.268042, 0.200174, 0.167087, 0.182256, 0.271506, 0.288399, 0.203355, 0.203355, 0.158265, 0.132295, 0.132295, 0.120615, 0.125101, 0.073402, 0.098513, 0.094817, 0.088832, 0.125101, 0.111485, 0.100716, 0.161087, 0.15008, 0.21291, 0.25031, 0.17593, 0.170161, 0.147574, 0.229226, 0.21291, 0.196879, 0.17593, 0.109221, 0.109221, 0.060549, 0.109221, 0.139895, 0.137348, 0.083462, 0.059222, 0.11371, 0.120615, 0.071867, 0.079919, 0.051831, 0.054297, 0.069024, 0.071867, 0.134866, 0.132295, 0.144935, 0.247041, 0.191378, 0.291804, 0.298791, 0.387226, 0.295083, 0.284882, 0.284882, 0.374039, 0.370445, 0.352862, 0.356642, 0.356642, 0.349426, 0.324872, 0.324872, 0.356642, 0.291804, 0.291804, 0.295083, 0.288399, 0.26085, 0.324872, 0.291804, 0.25406, 0.229226, 0.318242, 0.295083, 0.264545, 0.222385, 0.339168], '')</t>
  </si>
  <si>
    <t xml:space="preserve">F5RVP6|F5RVP6_9ENTR Hypoxanthine phosphoribosyltransferase OS=Enterobacter hormaechei ATCC 49162 </t>
  </si>
  <si>
    <t>([0.335645, 0.31487, 0.377384, 0.278302, 0.298791, 0.284882, 0.308712, 0.232838, 0.229226, 0.275179, 0.21291, 0.25406, 0.257454, 0.271506, 0.179055, 0.25031, 0.247041, 0.311707, 0.26085, 0.335645, 0.311707, 0.295083, 0.324872, 0.308712, 0.408655, 0.387226, 0.352862, 0.278302, 0.301917, 0.332115, 0.236433, 0.236433, 0.232838, 0.236433, 0.229226, 0.209395, 0.179055, 0.088832, 0.073402, 0.10481, 0.116183, 0.067594, 0.045352, 0.044297, 0.049374, 0.028695, 0.037156, 0.035586, 0.0704, 0.10481, 0.116183, 0.120615, 0.194234, 0.111485, 0.088832, 0.092881, 0.142424, 0.167087, 0.268042, 0.21291, 0.239899, 0.229226, 0.31487, 0.335645, 0.339168, 0.332115, 0.408655, 0.394753, 0.480142, 0.374039, 0.366687, 0.26085, 0.247041, 0.229226, 0.349426, 0.298791, 0.301917, 0.349426, 0.359901, 0.268042, 0.349426, 0.349426, 0.342579, 0.352862, 0.321458, 0.236433, 0.15008, 0.098513, 0.111485, 0.111485, 0.098513, 0.059222, 0.109221, 0.173081, 0.179055, 0.179055, 0.271506, 0.17593, 0.164327, 0.15008, 0.164327, 0.164327, 0.179055, 0.116183, 0.064632, 0.100716, 0.098513, 0.155435, 0.232838, 0.247041, 0.229226, 0.318242, 0.321458, 0.278302, 0.191378, 0.137348, 0.134866, 0.078022, 0.078022, 0.083462, 0.083462, 0.147574, 0.167087, 0.147574, 0.222385, 0.324872, 0.25031, 0.346032, 0.278302, 0.295083, 0.194234, 0.21291, 0.120615, 0.132295, 0.155435, 0.134866, 0.18812, 0.111485, 0.203355, 0.298791, 0.301917, 0.196879, 0.120615, 0.073402, 0.076542, 0.047319, 0.042364, 0.038042, 0.038858, 0.037156, 0.024826, 0.041405, 0.035586, 0.044297, 0.066181, 0.066181, 0.079919, 0.094817, 0.102787, 0.055536, 0.051831, 0.045352, 0.059222, 0.058088, 0.071867, 0.040537, 0.071867, 0.076542, 0.109221, 0.081712, 0.11371, 0.11371, 0.083462, 0.064632, 0.100716, 0.076542, 0.05306, 0.094817], '')</t>
  </si>
  <si>
    <t xml:space="preserve">F5RVP7|F5RVP7_9ENTR Quinoprotein glucose dehydrogenase OS=Enterobacter hormaechei ATCC 49162 </t>
  </si>
  <si>
    <t>([0.30533, 0.127496, 0.064632, 0.094817, 0.037156, 0.055536, 0.047319, 0.043307, 0.019401, 0.018787, 0.018106, 0.011903, 0.01227, 0.009187, 0.005872, 0.00389, 0.002581, 0.001692, 0.001069, 0.000936, 0.000945, 0.001155, 0.001232, 0.001061, 0.000674, 0.000945, 0.000477, 0.000631, 0.000773, 0.001391, 0.001142, 0.000773, 0.000854, 0.001172, 0.000833, 0.001172, 0.001786, 0.001786, 0.002117, 0.002555, 0.001906, 0.001936, 0.001967, 0.002881, 0.002976, 0.002705, 0.002276, 0.002366, 0.002349, 0.002349, 0.00243, 0.003405, 0.004835, 0.006374, 0.004135, 0.004483, 0.003701, 0.002512, 0.003298, 0.003757, 0.003298, 0.003079, 0.002155, 0.002482, 0.002482, 0.003014, 0.003053, 0.003212, 0.004483, 0.00359, 0.002662, 0.002881, 0.002211, 0.00231, 0.001675, 0.002555, 0.002366, 0.002482, 0.003246, 0.002581, 0.003109, 0.004689, 0.006567, 0.009483, 0.01204, 0.007555, 0.006619, 0.007495, 0.006795, 0.004611, 0.005992, 0.005799, 0.003997, 0.003804, 0.002688, 0.00292, 0.003079, 0.003079, 0.003276, 0.002662, 0.003727, 0.00359, 0.002366, 0.001649, 0.001335, 0.001383, 0.001967, 0.002662, 0.003461, 0.004483, 0.005223, 0.004646, 0.006533, 0.006421, 0.006482, 0.007259, 0.009401, 0.006078, 0.006567, 0.006142, 0.008409, 0.008624, 0.008723, 0.008804, 0.009096, 0.013437, 0.008002, 0.007177, 0.007422, 0.005011, 0.005932, 0.007877, 0.009977, 0.010372, 0.019401, 0.019401, 0.029376, 0.037156, 0.076542, 0.078022, 0.155435, 0.167087, 0.182256, 0.155435, 0.26085, 0.390993, 0.349426, 0.422041, 0.4292, 0.332115, 0.454136, 0.454136, 0.366687, 0.30533, 0.308712, 0.291804, 0.41194, 0.321458, 0.352862, 0.31487, 0.311707, 0.301917, 0.291804, 0.284882, 0.328603, 0.339168, 0.311707, 0.356642, 0.384043, 0.31487, 0.408655, 0.447574, 0.346032, 0.414856, 0.461924, 0.359901, 0.370445, 0.332115, 0.440853, 0.418646, 0.387226, 0.494003, 0.505461, 0.418646, 0.408655, 0.414856, 0.366687, 0.275179, 0.203355, 0.120615, 0.200174, 0.21291, 0.185198, 0.284882, 0.206376, 0.194234, 0.243554, 0.264545, 0.301917, 0.301917, 0.321458, 0.384043, 0.40511, 0.31487, 0.408655, 0.422041, 0.422041, 0.390993, 0.490133, 0.604312, 0.63748, 0.63748, 0.549308, 0.545602, 0.545602, 0.608892, 0.517562, 0.465241, 0.36309, 0.264545, 0.257454, 0.206376, 0.206376, 0.203355, 0.281712, 0.209395, 0.127496, 0.102787, 0.100716, 0.10481, 0.076542, 0.111485, 0.116183, 0.161087, 0.158265, 0.164327, 0.191378, 0.182256, 0.268042, 0.247041, 0.346032, 0.374039, 0.41194, 0.339168, 0.335645, 0.332115, 0.41194, 0.538167, 0.557691, 0.529623, 0.529623, 0.557691, 0.497853, 0.497853, 0.40511, 0.41194, 0.394753, 0.342579, 0.42561, 0.339168, 0.433034, 0.436924, 0.384043, 0.370445, 0.414856, 0.414856, 0.42561, 0.390993, 0.356642, 0.387226, 0.490133, 0.418646, 0.342579, 0.387226, 0.394753, 0.394753, 0.42561, 0.42561, 0.483068, 0.40511, 0.458154, 0.380708, 0.394753, 0.36309, 0.374039, 0.408655, 0.401658, 0.390993, 0.346032, 0.257454, 0.206376, 0.139895, 0.194234, 0.243554, 0.288399, 0.281712, 0.370445, 0.332115, 0.264545, 0.179055, 0.271506, 0.30533, 0.278302, 0.222385, 0.288399, 0.271506, 0.264545, 0.18812, 0.127496, 0.191378, 0.209395, 0.247041, 0.321458, 0.321458, 0.308712, 0.31487, 0.321458, 0.321458, 0.328603, 0.4292, 0.525368, 0.42561, 0.335645, 0.454136, 0.51388, 0.5017, 0.505461, 0.538167, 0.680603, 0.685117, 0.575842, 0.685117, 0.675549, 0.666105, 0.657645, 0.604312, 0.505461, 0.418646, 0.390993, 0.390993, 0.359901, 0.30533, 0.380708, 0.483068, 0.472492, 0.346032, 0.339168, 0.346032, 0.318242, 0.311707, 0.384043, 0.450668, 0.450668, 0.384043, 0.311707, 0.308712, 0.384043, 0.339168, 0.422041, 0.394753, 0.401658, 0.408655, 0.465241, 0.454136, 0.370445, 0.291804, 0.301917, 0.278302, 0.182256, 0.191378, 0.200174, 0.196879, 0.179055, 0.170161, 0.229226, 0.332115, 0.346032, 0.318242, 0.339168, 0.356642, 0.40511, 0.408655, 0.4292, 0.422041, 0.433034, 0.40511, 0.480142, 0.465241, 0.505461, 0.622677, 0.648219, 0.622677, 0.613573, 0.538167, 0.51388, 0.534167, 0.476583, 0.436924, 0.370445, 0.465241, 0.408655, 0.40511, 0.318242, 0.308712, 0.239899, 0.18812, 0.194234, 0.134866, 0.247041, 0.196879, 0.203355, 0.137348, 0.129801, 0.134866, 0.232838, 0.275179, 0.173081, 0.127496, 0.147574, 0.232838, 0.232838, 0.26085, 0.271506, 0.370445, 0.377384, 0.468512, 0.553315, 0.675549, 0.653063, 0.58069, 0.626927, 0.59014, 0.557691, 0.490133, 0.461924, 0.359901, 0.359901, 0.41194, 0.5017, 0.5017, 0.5017, 0.480142, 0.40511, 0.377384, 0.264545, 0.239899, 0.142424, 0.139895, 0.139895, 0.164327, 0.185198, 0.185198, 0.219301, 0.219301, 0.18812, 0.222385, 0.25406, 0.25406, 0.232838, 0.257454, 0.25406, 0.264545, 0.298791, 0.370445, 0.318242, 0.380708, 0.398279, 0.41194, 0.398279, 0.339168, 0.408655, 0.414856, 0.41194, 0.40511, 0.422041, 0.545602, 0.468512, 0.4292, 0.321458, 0.339168, 0.339168, 0.31487, 0.295083, 0.271506, 0.271506, 0.359901, 0.301917, 0.185198, 0.206376, 0.139895, 0.196879, 0.18812, 0.182256, 0.196879, 0.196879, 0.25031, 0.15284, 0.15008, 0.167087, 0.284882, 0.281712, 0.284882, 0.328603, 0.332115, 0.356642, 0.291804, 0.30533, 0.401658, 0.517562, 0.553315, 0.618285, 0.59508, 0.59508, 0.622677, 0.486429, 0.418646, 0.422041, 0.5017, 0.585406, 0.690604, 0.690604, 0.59014, 0.549308, 0.545602, 0.465241, 0.436924, 0.398279, 0.374039, 0.390993, 0.384043, 0.408655, 0.454136, 0.380708, 0.377384, 0.36309, 0.436924, 0.521092, 0.480142, 0.390993, 0.387226, 0.346032, 0.321458, 0.384043, 0.284882, 0.284882, 0.377384, 0.301917, 0.342579, 0.275179, 0.25031, 0.194234, 0.161087, 0.083462, 0.127496, 0.139895, 0.090864, 0.111485, 0.055536, 0.078022, 0.137348, 0.083462, 0.05306, 0.05306, 0.081712, 0.167087, 0.15008, 0.15284, 0.229226, 0.295083, 0.366687, 0.288399, 0.288399, 0.225814, 0.352862, 0.356642, 0.352862, 0.346032, 0.342579, 0.398279, 0.281712, 0.291804, 0.284882, 0.387226, 0.384043, 0.278302, 0.25031, 0.191378, 0.18812, 0.196879, 0.206376, 0.206376, 0.295083, 0.295083, 0.370445, 0.268042, 0.236433, 0.236433, 0.339168, 0.295083, 0.311707, 0.339168, 0.346032, 0.335645, 0.271506, 0.268042, 0.352862, 0.281712, 0.268042, 0.278302, 0.257454, 0.25031, 0.268042, 0.257454, 0.328603, 0.377384, 0.41194, 0.458154, 0.465241, 0.465241, 0.509769, 0.557691, 0.613573, 0.58069, 0.716283, 0.791621, 0.795062, 0.795062, 0.885302, 0.91684, 0.901269, 0.819762, 0.834292, 0.834292, 0.849326, 0.712013, 0.685117, 0.657645, 0.666105, 0.505461, 0.480142, 0.41194, 0.401658, 0.352862, 0.366687, 0.390993, 0.291804, 0.216401, 0.206376, 0.21291, 0.15284, 0.15284, 0.161087, 0.167087, 0.102787, 0.090864, 0.182256, 0.200174, 0.236433, 0.134866, 0.229226, 0.139895, 0.127496, 0.120615, 0.185198, 0.118441, 0.116183, 0.132295, 0.194234, 0.200174, 0.18812, 0.284882, 0.200174, 0.216401, 0.122885, 0.173081, 0.173081, 0.167087, 0.092881, 0.109221, 0.185198, 0.203355, 0.318242, 0.422041, 0.422041, 0.370445, 0.468512, 0.349426, 0.450668, 0.401658, 0.418646, 0.342579, 0.370445, 0.390993, 0.476583, 0.465241, 0.480142, 0.4292, 0.418646, 0.454136, 0.480142, 0.422041, 0.324872, 0.308712, 0.288399, 0.31487, 0.284882, 0.26085, 0.36309, 0.308712, 0.356642, 0.342579, 0.346032, 0.25406, 0.222385, 0.132295, 0.18812, 0.15284, 0.200174, 0.170161, 0.232838, 0.219301, 0.173081, 0.170161, 0.179055, 0.15284, 0.073402, 0.125101, 0.090864, 0.090864, 0.116183, 0.11371, 0.120615, 0.164327, 0.155435, 0.155435, 0.243554, 0.271506, 0.311707, 0.229226, 0.284882, 0.232838, 0.222385, 0.321458, 0.41194, 0.370445, 0.40511, 0.541878, 0.468512, 0.534167, 0.414856, 0.42561, 0.36309, 0.352862, 0.352862, 0.4292, 0.549308, 0.418646, 0.359901, 0.291804, 0.288399, 0.264545, 0.264545, 0.264545, 0.264545, 0.247041, 0.278302, 0.275179, 0.158265, 0.206376, 0.206376, 0.311707, 0.232838, 0.291804, 0.298791, 0.200174, 0.137348, 0.088832, 0.134866, 0.106997, 0.125101, 0.134866, 0.15284, 0.196879, 0.222385, 0.236433, 0.232838, 0.209395, 0.182256, 0.26085, 0.232838, 0.194234, 0.161087, 0.200174, 0.164327, 0.10481, 0.206376], '')</t>
  </si>
  <si>
    <t>[182, 209, 210, 211, 212, 213, 214, 215, 216, 247, 248, 249, 250, 251, 320, 324, 325, 326, 327, 328, 329, 330, 331, 332, 333, 334, 335, 336, 388, 389, 390, 391, 392, 393, 394, 395, 426, 427, 428, 429, 430, 431, 432, 438, 439, 440, 475, 508, 509, 510, 511, 512, 513, 517, 518, 519, 520, 521, 522, 523, 536, 619, 620, 621, 622, 623, 624, 625, 626, 627, 628, 629, 630, 631, 632, 633, 634, 635, 636, 637, 638, 746, 748, 755]</t>
  </si>
  <si>
    <t xml:space="preserve">F5RVQ8|F5RVQ8_9ENTR Dihydrolipoyl dehydrogenase OS=Enterobacter hormaechei ATCC 49162 </t>
  </si>
  <si>
    <t>([0.225814, 0.161087, 0.098513, 0.122885, 0.120615, 0.142424, 0.203355, 0.194234, 0.216401, 0.15008, 0.173081, 0.173081, 0.17593, 0.100716, 0.100716, 0.071867, 0.10481, 0.11371, 0.064632, 0.060549, 0.054297, 0.090864, 0.137348, 0.15284, 0.098513, 0.081712, 0.094817, 0.081712, 0.056825, 0.06312, 0.118441, 0.071867, 0.086953, 0.102787, 0.125101, 0.079919, 0.059222, 0.078022, 0.048328, 0.079919, 0.05306, 0.050641, 0.056825, 0.054297, 0.078022, 0.106997, 0.094817, 0.050641, 0.051831, 0.06184, 0.047319, 0.044297, 0.048328, 0.028695, 0.032677, 0.056825, 0.071867, 0.116183, 0.092881, 0.083462, 0.071867, 0.120615, 0.200174, 0.170161, 0.10481, 0.073402, 0.048328, 0.081712, 0.144935, 0.164327, 0.219301, 0.257454, 0.275179, 0.25031, 0.349426, 0.324872, 0.219301, 0.25406, 0.268042, 0.219301, 0.295083, 0.346032, 0.321458, 0.25031, 0.167087, 0.257454, 0.328603, 0.342579, 0.352862, 0.332115, 0.298791, 0.219301, 0.185198, 0.173081, 0.222385, 0.182256, 0.182256, 0.268042, 0.264545, 0.25031, 0.257454, 0.257454, 0.17593, 0.125101, 0.18812, 0.275179, 0.182256, 0.173081, 0.247041, 0.144935, 0.15284, 0.15284, 0.196879, 0.236433, 0.247041, 0.200174, 0.247041, 0.185198, 0.203355, 0.200174, 0.219301, 0.301917, 0.30533, 0.370445, 0.447574, 0.366687, 0.278302, 0.374039, 0.271506, 0.284882, 0.401658, 0.36309, 0.278302, 0.219301, 0.182256, 0.15008, 0.225814, 0.209395, 0.281712, 0.295083, 0.209395, 0.209395, 0.129801, 0.155435, 0.086953, 0.048328, 0.090864, 0.155435, 0.161087, 0.268042, 0.291804, 0.281712, 0.247041, 0.257454, 0.356642, 0.387226, 0.42561, 0.436924, 0.408655, 0.324872, 0.308712, 0.318242, 0.295083, 0.387226, 0.288399, 0.42561, 0.538167, 0.505461, 0.414856, 0.321458, 0.25031, 0.18812, 0.185198, 0.247041, 0.321458, 0.229226, 0.15284, 0.147574, 0.088832, 0.116183, 0.147574, 0.134866, 0.209395, 0.158265, 0.092881, 0.144935, 0.102787, 0.056825, 0.055536, 0.090864, 0.137348, 0.120615, 0.15284, 0.109221, 0.073402, 0.081712, 0.111485, 0.102787, 0.109221, 0.17593, 0.116183, 0.083462, 0.102787, 0.083462, 0.102787, 0.17593, 0.161087, 0.196879, 0.194234, 0.139895, 0.132295, 0.092881, 0.085092, 0.085092, 0.120615, 0.170161, 0.096677, 0.120615, 0.196879, 0.185198, 0.098513, 0.15284, 0.155435, 0.106997, 0.076542, 0.100716, 0.100716, 0.100716, 0.06184, 0.109221, 0.134866, 0.092881, 0.15008, 0.21291, 0.203355, 0.222385, 0.232838, 0.321458, 0.232838, 0.15284, 0.106997, 0.18812, 0.139895, 0.229226, 0.268042, 0.346032, 0.324872, 0.288399, 0.321458, 0.394753, 0.401658, 0.461924, 0.549308, 0.534167, 0.465241, 0.480142, 0.4292, 0.349426, 0.264545, 0.288399, 0.349426, 0.328603, 0.324872, 0.374039, 0.288399, 0.31487, 0.332115, 0.335645, 0.359901, 0.342579, 0.257454, 0.25406, 0.196879, 0.185198, 0.179055, 0.239899, 0.225814, 0.194234, 0.278302, 0.291804, 0.370445, 0.41194, 0.509769, 0.509769, 0.394753, 0.384043, 0.356642, 0.278302, 0.291804, 0.291804, 0.291804, 0.288399, 0.281712, 0.31487, 0.328603, 0.271506, 0.328603, 0.339168, 0.321458, 0.206376, 0.243554, 0.158265, 0.15008, 0.15284, 0.098513, 0.125101, 0.191378, 0.196879, 0.288399, 0.239899, 0.173081, 0.139895, 0.219301, 0.21291, 0.206376, 0.142424, 0.203355, 0.194234, 0.185198, 0.271506, 0.308712, 0.30533, 0.356642, 0.377384, 0.30533, 0.308712, 0.342579, 0.342579, 0.295083, 0.257454, 0.301917, 0.291804, 0.222385, 0.225814, 0.26085, 0.257454, 0.257454, 0.170161, 0.182256, 0.185198, 0.11371, 0.142424, 0.098513, 0.122885, 0.122885, 0.196879, 0.295083, 0.26085, 0.232838, 0.194234, 0.144935, 0.139895, 0.142424, 0.232838, 0.247041, 0.209395, 0.239899, 0.271506, 0.346032, 0.342579, 0.335645, 0.418646, 0.359901, 0.454136, 0.352862, 0.352862, 0.328603, 0.278302, 0.346032, 0.275179, 0.387226, 0.377384, 0.349426, 0.40511, 0.398279, 0.374039, 0.377384, 0.324872, 0.275179, 0.25406, 0.229226, 0.243554, 0.182256, 0.229226, 0.239899, 0.332115, 0.275179, 0.275179, 0.298791, 0.21291, 0.229226, 0.118441, 0.18812, 0.209395, 0.26085, 0.268042, 0.275179, 0.278302, 0.239899, 0.239899, 0.268042, 0.268042, 0.225814, 0.216401, 0.185198, 0.17593, 0.182256, 0.225814, 0.219301, 0.222385, 0.324872, 0.328603, 0.352862, 0.339168, 0.366687, 0.26085, 0.25406, 0.173081, 0.147574, 0.134866, 0.225814, 0.191378, 0.191378, 0.155435, 0.239899, 0.271506, 0.295083, 0.301917, 0.209395, 0.18812, 0.125101, 0.11371, 0.111485, 0.173081, 0.15008, 0.134866, 0.232838, 0.239899, 0.239899, 0.275179, 0.380708, 0.356642, 0.335645, 0.335645, 0.328603, 0.291804, 0.295083, 0.291804, 0.225814, 0.209395, 0.26085, 0.339168, 0.332115, 0.335645, 0.335645, 0.374039, 0.291804, 0.291804, 0.295083, 0.342579, 0.328603, 0.275179, 0.264545, 0.31487, 0.30533, 0.36309, 0.374039, 0.387226, 0.335645, 0.387226, 0.497853, 0.444081, 0.422041, 0.398279, 0.517562], '')</t>
  </si>
  <si>
    <t>[166, 167, 252, 253, 282, 283, 474]</t>
  </si>
  <si>
    <t xml:space="preserve">F5RVR0|F5RVR0_9ENTR Acetyltransferase component of pyruvate dehydrogenase complex OS=Enterobacter hormaechei ATCC 49162 </t>
  </si>
  <si>
    <t>([0.25406, 0.25031, 0.324872, 0.394753, 0.328603, 0.390993, 0.311707, 0.346032, 0.398279, 0.335645, 0.284882, 0.25031, 0.26085, 0.278302, 0.25031, 0.356642, 0.332115, 0.332115, 0.321458, 0.275179, 0.380708, 0.390993, 0.422041, 0.324872, 0.219301, 0.291804, 0.203355, 0.308712, 0.298791, 0.295083, 0.359901, 0.401658, 0.468512, 0.454136, 0.553315, 0.480142, 0.494003, 0.509769, 0.642678, 0.618285, 0.622677, 0.585406, 0.480142, 0.41194, 0.472492, 0.604312, 0.490133, 0.549308, 0.450668, 0.454136, 0.36309, 0.377384, 0.4292, 0.41194, 0.450668, 0.450668, 0.529623, 0.490133, 0.472492, 0.36309, 0.278302, 0.278302, 0.200174, 0.194234, 0.275179, 0.291804, 0.236433, 0.335645, 0.349426, 0.387226, 0.356642, 0.394753, 0.36309, 0.311707, 0.359901, 0.321458, 0.308712, 0.324872, 0.349426, 0.352862, 0.41194, 0.521092, 0.517562, 0.58069, 0.741537, 0.680603, 0.63748, 0.642678, 0.570702, 0.618285, 0.618285, 0.622677, 0.622677, 0.622677, 0.622677, 0.541878, 0.56648, 0.59014, 0.483068, 0.465241, 0.41194, 0.461924, 0.458154, 0.401658, 0.433034, 0.394753, 0.447574, 0.505461, 0.465241, 0.525368, 0.422041, 0.461924, 0.517562, 0.461924, 0.422041, 0.387226, 0.40511, 0.352862, 0.324872, 0.41194, 0.41194, 0.41194, 0.349426, 0.301917, 0.408655, 0.422041, 0.42561, 0.335645, 0.232838, 0.301917, 0.21291, 0.301917, 0.291804, 0.291804, 0.356642, 0.398279, 0.461924, 0.440853, 0.538167, 0.468512, 0.480142, 0.440853, 0.549308, 0.476583, 0.476583, 0.450668, 0.447574, 0.380708, 0.436924, 0.553315, 0.454136, 0.509769, 0.398279, 0.41194, 0.394753, 0.40511, 0.458154, 0.444081, 0.408655, 0.387226, 0.458154, 0.422041, 0.454136, 0.349426, 0.36309, 0.36309, 0.284882, 0.18812, 0.275179, 0.222385, 0.173081, 0.247041, 0.232838, 0.335645, 0.324872, 0.291804, 0.264545, 0.21291, 0.257454, 0.291804, 0.278302, 0.239899, 0.268042, 0.236433, 0.275179, 0.384043, 0.380708, 0.476583, 0.545602, 0.483068, 0.517562, 0.59508, 0.557691, 0.553315, 0.494003, 0.494003, 0.525368, 0.521092, 0.545602, 0.534167, 0.494003, 0.517562, 0.480142, 0.486429, 0.549308, 0.486429, 0.450668, 0.483068, 0.494003, 0.557691, 0.517562, 0.59014, 0.472492, 0.51388, 0.58069, 0.541878, 0.505461, 0.440853, 0.461924, 0.408655, 0.384043, 0.472492, 0.454136, 0.454136, 0.390993, 0.339168, 0.450668, 0.468512, 0.468512, 0.374039, 0.268042, 0.339168, 0.25031, 0.339168, 0.332115, 0.324872, 0.380708, 0.384043, 0.447574, 0.418646, 0.509769, 0.444081, 0.450668, 0.4292, 0.529623, 0.458154, 0.461924, 0.433034, 0.422041, 0.359901, 0.42561, 0.538167, 0.436924, 0.494003, 0.384043, 0.384043, 0.374039, 0.377384, 0.4292, 0.422041, 0.394753, 0.370445, 0.444081, 0.408655, 0.444081, 0.335645, 0.346032, 0.346032, 0.288399, 0.18812, 0.271506, 0.21291, 0.21291, 0.295083, 0.271506, 0.324872, 0.356642, 0.318242, 0.295083, 0.247041, 0.281712, 0.318242, 0.288399, 0.25406, 0.225814, 0.196879, 0.298791, 0.352862, 0.414856, 0.447574, 0.517562, 0.461924, 0.56648, 0.505461, 0.525368, 0.525368, 0.529623, 0.483068, 0.553315, 0.553315, 0.553315, 0.483068, 0.553315, 0.549308, 0.549308, 0.58069, 0.575842, 0.562014, 0.59508, 0.553315, 0.613573, 0.525368, 0.525368, 0.509769, 0.562014, 0.562014, 0.557691, 0.480142, 0.422041, 0.40511, 0.40511, 0.444081, 0.5017, 0.390993, 0.339168, 0.370445, 0.380708, 0.332115, 0.284882, 0.295083, 0.31487, 0.200174, 0.295083, 0.26085, 0.257454, 0.173081, 0.137348, 0.158265, 0.185198, 0.243554, 0.229226, 0.268042, 0.257454, 0.232838, 0.30533, 0.390993, 0.387226, 0.30533, 0.30533, 0.339168, 0.349426, 0.342579, 0.377384, 0.394753, 0.4292, 0.321458, 0.332115, 0.359901, 0.374039, 0.408655, 0.346032, 0.342579, 0.339168, 0.30533, 0.318242, 0.291804, 0.26085, 0.288399, 0.339168, 0.387226, 0.356642, 0.311707, 0.301917, 0.366687, 0.349426, 0.295083, 0.418646, 0.486429, 0.454136, 0.36309, 0.42561, 0.414856, 0.447574, 0.444081, 0.408655, 0.40511, 0.332115, 0.359901, 0.328603, 0.257454, 0.284882, 0.321458, 0.264545, 0.275179, 0.284882, 0.219301, 0.31487, 0.206376, 0.206376, 0.239899, 0.229226, 0.209395, 0.284882, 0.170161, 0.170161, 0.229226, 0.191378, 0.30533, 0.222385, 0.222385, 0.324872, 0.339168, 0.243554, 0.264545, 0.219301, 0.134866, 0.216401, 0.21291, 0.222385, 0.229226, 0.239899, 0.222385, 0.219301, 0.219301, 0.311707, 0.318242, 0.232838, 0.268042, 0.26085, 0.264545, 0.275179, 0.243554, 0.142424, 0.216401, 0.281712, 0.324872, 0.422041, 0.40511, 0.366687, 0.447574, 0.41194, 0.41194, 0.517562, 0.509769, 0.505461, 0.414856, 0.418646, 0.440853, 0.4292, 0.321458, 0.401658, 0.42561, 0.390993, 0.42561, 0.321458, 0.243554, 0.203355, 0.191378, 0.155435, 0.127496, 0.102787, 0.102787, 0.081712, 0.050641, 0.055536, 0.060549, 0.079919, 0.092881, 0.137348, 0.076542, 0.147574, 0.142424, 0.118441, 0.106997, 0.15008, 0.25406, 0.342579, 0.377384, 0.387226, 0.41194, 0.398279, 0.4292, 0.374039, 0.398279, 0.476583, 0.366687, 0.271506, 0.318242, 0.203355, 0.203355, 0.236433, 0.200174, 0.144935, 0.15284, 0.229226, 0.26085, 0.26085, 0.25406, 0.17593, 0.118441, 0.081712, 0.15284, 0.10481, 0.090864, 0.092881, 0.100716, 0.11371, 0.18812, 0.17593, 0.25406, 0.25031, 0.225814, 0.26085, 0.342579, 0.25031, 0.243554, 0.219301, 0.222385, 0.147574, 0.222385, 0.291804, 0.271506, 0.239899, 0.301917, 0.401658, 0.370445, 0.370445, 0.444081, 0.4292, 0.433034, 0.349426, 0.356642, 0.41194, 0.40511, 0.40511, 0.450668, 0.465241, 0.458154, 0.440853, 0.468512, 0.352862, 0.352862, 0.349426, 0.349426, 0.349426, 0.26085, 0.291804, 0.284882, 0.191378, 0.191378, 0.196879, 0.288399, 0.288399, 0.209395, 0.182256, 0.194234, 0.15008, 0.098513, 0.10481, 0.086953, 0.142424, 0.257454, 0.18812, 0.247041, 0.167087, 0.109221, 0.179055, 0.127496, 0.125101, 0.194234, 0.194234, 0.161087, 0.127496, 0.134866, 0.26085, 0.225814, 0.125101, 0.206376, 0.271506, 0.26085, 0.308712, 0.17593, 0.111485, 0.185198, 0.219301, 0.216401, 0.26085, 0.225814, 0.321458, 0.232838, 0.236433, 0.158265, 0.185198, 0.132295, 0.125101, 0.106997, 0.161087, 0.179055, 0.10481, 0.109221, 0.109221, 0.079919, 0.15284, 0.21291, 0.158265, 0.158265, 0.144935, 0.111485, 0.142424, 0.071867, 0.073402, 0.078022, 0.134866, 0.109221, 0.120615, 0.116183, 0.118441, 0.066181, 0.10481, 0.17593, 0.10481, 0.069024, 0.066181, 0.049374, 0.038042, 0.035586, 0.025316, 0.041405, 0.06312, 0.041405, 0.067594, 0.116183, 0.071867], '')</t>
  </si>
  <si>
    <t>[34, 37, 38, 39, 40, 41, 45, 47, 56, 81, 82, 83, 84, 85, 86, 87, 88, 89, 90, 91, 92, 93, 94, 95, 96, 97, 107, 109, 112, 138, 142, 149, 151, 188, 190, 191, 192, 193, 196, 197, 198, 199, 201, 204, 209, 210, 211, 213, 214, 215, 216, 240, 244, 251, 290, 292, 293, 294, 295, 296, 298, 299, 300, 302, 303, 304, 305, 306, 307, 308, 309, 310, 311, 312, 313, 314, 315, 316, 322, 442, 443, 444]</t>
  </si>
  <si>
    <t xml:space="preserve">F5RVR1|F5RVR1_9ENTR Pyruvate dehydrogenase E1 component OS=Enterobacter hormaechei ATCC 49162 </t>
  </si>
  <si>
    <t>([0.622677, 0.461924, 0.509769, 0.545602, 0.553315, 0.59508, 0.472492, 0.394753, 0.422041, 0.41194, 0.346032, 0.387226, 0.387226, 0.311707, 0.239899, 0.311707, 0.318242, 0.318242, 0.30533, 0.30533, 0.308712, 0.268042, 0.324872, 0.318242, 0.229226, 0.167087, 0.100716, 0.17593, 0.26085, 0.173081, 0.129801, 0.196879, 0.196879, 0.170161, 0.219301, 0.298791, 0.30533, 0.288399, 0.209395, 0.203355, 0.206376, 0.137348, 0.139895, 0.161087, 0.132295, 0.196879, 0.243554, 0.321458, 0.321458, 0.229226, 0.243554, 0.335645, 0.346032, 0.25031, 0.25406, 0.194234, 0.216401, 0.225814, 0.239899, 0.335645, 0.356642, 0.339168, 0.440853, 0.440853, 0.454136, 0.401658, 0.41194, 0.359901, 0.377384, 0.36309, 0.444081, 0.42561, 0.41194, 0.401658, 0.461924, 0.40511, 0.468512, 0.349426, 0.349426, 0.308712, 0.200174, 0.155435, 0.236433, 0.15008, 0.096677, 0.086953, 0.120615, 0.111485, 0.170161, 0.15284, 0.167087, 0.111485, 0.185198, 0.122885, 0.122885, 0.142424, 0.216401, 0.182256, 0.25031, 0.236433, 0.161087, 0.247041, 0.278302, 0.268042, 0.301917, 0.390993, 0.30533, 0.243554, 0.26085, 0.196879, 0.144935, 0.071867, 0.125101, 0.118441, 0.102787, 0.05306, 0.05306, 0.042364, 0.044297, 0.059222, 0.066181, 0.125101, 0.127496, 0.127496, 0.129801, 0.161087, 0.098513, 0.11371, 0.116183, 0.055536, 0.090864, 0.134866, 0.229226, 0.147574, 0.142424, 0.26085, 0.366687, 0.284882, 0.225814, 0.229226, 0.216401, 0.17593, 0.102787, 0.059222, 0.066181, 0.066181, 0.06184, 0.060549, 0.092881, 0.167087, 0.284882, 0.284882, 0.243554, 0.25031, 0.342579, 0.236433, 0.206376, 0.219301, 0.318242, 0.342579, 0.370445, 0.370445, 0.394753, 0.5017, 0.497853, 0.476583, 0.472492, 0.377384, 0.494003, 0.486429, 0.5017, 0.480142, 0.380708, 0.377384, 0.398279, 0.401658, 0.40511, 0.308712, 0.308712, 0.185198, 0.278302, 0.281712, 0.216401, 0.216401, 0.17593, 0.25406, 0.17593, 0.179055, 0.295083, 0.185198, 0.182256, 0.134866, 0.085092, 0.078022, 0.106997, 0.073402, 0.064632, 0.064632, 0.0704, 0.06312, 0.069024, 0.033407, 0.035586, 0.054297, 0.054297, 0.0704, 0.041405, 0.069024, 0.073402, 0.06312, 0.10481, 0.116183, 0.144935, 0.222385, 0.257454, 0.161087, 0.164327, 0.096677, 0.11371, 0.179055, 0.191378, 0.281712, 0.384043, 0.321458, 0.335645, 0.356642, 0.387226, 0.490133, 0.494003, 0.476583, 0.472492, 0.444081, 0.342579, 0.335645, 0.25031, 0.288399, 0.384043, 0.408655, 0.538167, 0.632174, 0.525368, 0.525368, 0.541878, 0.436924, 0.408655, 0.301917, 0.222385, 0.129801, 0.127496, 0.086953, 0.096677, 0.058088, 0.074921, 0.120615, 0.0704, 0.120615, 0.139895, 0.161087, 0.118441, 0.106997, 0.111485, 0.182256, 0.173081, 0.158265, 0.15284, 0.144935, 0.243554, 0.318242, 0.31487, 0.321458, 0.387226, 0.295083, 0.275179, 0.236433, 0.239899, 0.295083, 0.284882, 0.196879, 0.182256, 0.179055, 0.116183, 0.111485, 0.071867, 0.056825, 0.033407, 0.056825, 0.092881, 0.085092, 0.045352, 0.078022, 0.078022, 0.047319, 0.048328, 0.090864, 0.102787, 0.106997, 0.125101, 0.125101, 0.194234, 0.179055, 0.167087, 0.170161, 0.185198, 0.17593, 0.17593, 0.268042, 0.284882, 0.288399, 0.232838, 0.321458, 0.31487, 0.30533, 0.295083, 0.384043, 0.387226, 0.298791, 0.288399, 0.284882, 0.281712, 0.291804, 0.295083, 0.346032, 0.335645, 0.264545, 0.339168, 0.390993, 0.384043, 0.275179, 0.182256, 0.229226, 0.219301, 0.144935, 0.167087, 0.264545, 0.25406, 0.222385, 0.295083, 0.225814, 0.173081, 0.155435, 0.155435, 0.096677, 0.11371, 0.185198, 0.25406, 0.264545, 0.179055, 0.109221, 0.161087, 0.179055, 0.194234, 0.196879, 0.284882, 0.25406, 0.243554, 0.25031, 0.30533, 0.324872, 0.398279, 0.401658, 0.339168, 0.311707, 0.374039, 0.295083, 0.284882, 0.268042, 0.232838, 0.308712, 0.408655, 0.436924, 0.51388, 0.497853, 0.494003, 0.472492, 0.476583, 0.41194, 0.328603, 0.229226, 0.209395, 0.219301, 0.278302, 0.288399, 0.308712, 0.332115, 0.328603, 0.335645, 0.308712, 0.332115, 0.342579, 0.332115, 0.30533, 0.321458, 0.321458, 0.321458, 0.359901, 0.281712, 0.311707, 0.394753, 0.483068, 0.444081, 0.433034, 0.42561, 0.465241, 0.486429, 0.447574, 0.541878, 0.541878, 0.509769, 0.509769, 0.414856, 0.332115, 0.359901, 0.352862, 0.356642, 0.26085, 0.26085, 0.278302, 0.332115, 0.264545, 0.257454, 0.324872, 0.342579, 0.359901, 0.335645, 0.332115, 0.380708, 0.298791, 0.298791, 0.271506, 0.194234, 0.278302, 0.257454, 0.284882, 0.291804, 0.291804, 0.390993, 0.387226, 0.465241, 0.440853, 0.5017, 0.41194, 0.332115, 0.332115, 0.332115, 0.398279, 0.387226, 0.384043, 0.436924, 0.36309, 0.444081, 0.534167, 0.447574, 0.476583, 0.476583, 0.436924, 0.440853, 0.447574, 0.465241, 0.468512, 0.359901, 0.370445, 0.465241, 0.541878, 0.450668, 0.450668, 0.374039, 0.401658, 0.366687, 0.318242, 0.40511, 0.422041, 0.321458, 0.401658, 0.483068, 0.374039, 0.321458, 0.335645, 0.346032, 0.324872, 0.321458, 0.414856, 0.42561, 0.332115, 0.339168, 0.418646, 0.41194, 0.40511, 0.349426, 0.275179, 0.284882, 0.271506, 0.229226, 0.247041, 0.26085, 0.185198, 0.216401, 0.21291, 0.191378, 0.191378, 0.17593, 0.164327, 0.106997, 0.092881, 0.158265, 0.15284, 0.094817, 0.059222, 0.116183, 0.081712, 0.090864, 0.111485, 0.122885, 0.155435, 0.196879, 0.182256, 0.25406, 0.194234, 0.271506, 0.236433, 0.239899, 0.247041, 0.173081, 0.158265, 0.164327, 0.158265, 0.100716, 0.158265, 0.147574, 0.076542, 0.122885, 0.219301, 0.26085, 0.247041, 0.236433, 0.278302, 0.200174, 0.200174, 0.332115, 0.339168, 0.394753, 0.377384, 0.398279, 0.490133, 0.525368, 0.497853, 0.401658, 0.398279, 0.390993, 0.494003, 0.618285, 0.653063, 0.59917, 0.58069, 0.59508, 0.483068, 0.390993, 0.486429, 0.5017, 0.468512, 0.370445, 0.366687, 0.387226, 0.284882, 0.275179, 0.308712, 0.335645, 0.387226, 0.476583, 0.374039, 0.271506, 0.222385, 0.17593, 0.15284, 0.158265, 0.15008, 0.144935, 0.21291, 0.206376, 0.200174, 0.209395, 0.206376, 0.222385, 0.158265, 0.158265, 0.185198, 0.129801, 0.078022, 0.056825, 0.032677, 0.035586, 0.060549, 0.05306, 0.034068, 0.040537, 0.021381, 0.022667, 0.038858, 0.023963, 0.023087, 0.023963, 0.014586, 0.015344, 0.008624, 0.01078, 0.013821, 0.011669, 0.022306, 0.03976, 0.073402, 0.100716, 0.164327, 0.161087, 0.127496, 0.147574, 0.096677, 0.167087, 0.155435, 0.158265, 0.229226, 0.225814, 0.21291, 0.298791, 0.380708, 0.408655, 0.408655, 0.440853, 0.465241, 0.444081, 0.349426, 0.349426, 0.384043, 0.408655, 0.42561, 0.529623, 0.632174, 0.733139, 0.741537, 0.63748, 0.642678, 0.642678, 0.538167, 0.541878, 0.440853, 0.465241, 0.56648, 0.468512, 0.384043, 0.359901, 0.275179, 0.370445, 0.387226, 0.384043, 0.275179, 0.222385, 0.147574, 0.164327, 0.116183, 0.092881, 0.10481, 0.058088, 0.042364, 0.071867, 0.076542, 0.125101, 0.06312, 0.06312, 0.102787, 0.127496, 0.074921, 0.125101, 0.127496, 0.088832, 0.096677, 0.179055, 0.219301, 0.225814, 0.132295, 0.118441, 0.085092, 0.076542, 0.129801, 0.173081, 0.111485, 0.106997, 0.125101, 0.200174, 0.120615, 0.120615, 0.122885, 0.219301, 0.196879, 0.139895, 0.194234, 0.158265, 0.139895, 0.111485, 0.191378, 0.295083, 0.380708, 0.387226, 0.476583, 0.461924, 0.454136, 0.461924, 0.366687, 0.339168, 0.25406, 0.359901, 0.366687, 0.332115, 0.324872, 0.352862, 0.398279, 0.36309, 0.390993, 0.387226, 0.356642, 0.349426, 0.25406, 0.185198, 0.257454, 0.257454, 0.26085, 0.264545, 0.264545, 0.275179, 0.281712, 0.359901, 0.278302, 0.275179, 0.374039, 0.321458, 0.295083, 0.308712, 0.232838, 0.167087, 0.147574, 0.191378, 0.194234, 0.185198, 0.25406, 0.194234, 0.191378, 0.194234, 0.206376, 0.219301, 0.209395, 0.209395, 0.15284, 0.21291, 0.209395, 0.109221, 0.134866, 0.173081, 0.106997, 0.139895, 0.206376, 0.247041, 0.25031, 0.247041, 0.346032, 0.281712, 0.36309, 0.370445, 0.264545, 0.264545, 0.281712, 0.288399, 0.291804, 0.387226, 0.335645, 0.349426, 0.465241, 0.490133, 0.468512, 0.483068, 0.553315, 0.461924, 0.36309, 0.335645, 0.339168, 0.264545, 0.291804, 0.284882, 0.295083, 0.366687, 0.384043, 0.401658, 0.418646, 0.384043, 0.356642, 0.408655, 0.401658, 0.31487, 0.25031, 0.243554, 0.229226, 0.118441, 0.155435, 0.243554, 0.284882, 0.209395, 0.271506, 0.31487, 0.219301, 0.155435, 0.209395, 0.155435, 0.191378, 0.257454, 0.203355, 0.203355, 0.144935, 0.088832, 0.139895, 0.173081, 0.18812, 0.26085, 0.25406, 0.284882, 0.268042, 0.25406, 0.328603, 0.328603, 0.321458, 0.422041, 0.5017, 0.387226, 0.414856, 0.408655, 0.401658, 0.374039, 0.390993, 0.390993, 0.483068, 0.450668, 0.447574, 0.352862, 0.295083, 0.346032, 0.291804, 0.264545, 0.236433, 0.158265, 0.158265, 0.173081, 0.10481, 0.081712, 0.125101, 0.125101, 0.122885, 0.129801, 0.15008, 0.147574, 0.196879, 0.185198, 0.158265, 0.116183, 0.158265, 0.216401, 0.247041, 0.222385, 0.257454, 0.284882, 0.247041, 0.264545, 0.164327, 0.247041, 0.243554, 0.26085, 0.26085, 0.196879, 0.196879, 0.308712, 0.298791, 0.219301, 0.194234, 0.225814, 0.264545, 0.268042, 0.225814, 0.229226, 0.311707, 0.268042, 0.232838, 0.384043, 0.318242], '')</t>
  </si>
  <si>
    <t>[0, 2, 3, 4, 5, 163, 170, 238, 239, 240, 241, 242, 370, 405, 406, 407, 408, 439, 450, 462, 543, 549, 550, 551, 552, 553, 557, 633, 634, 635, 636, 637, 638, 639, 640, 641, 644, 776, 826]</t>
  </si>
  <si>
    <t xml:space="preserve">F5RVR8|F5RVR8_9ENTR nicotinate-nucleotide diphosphorylase (carboxylating) OS=Enterobacter hormaechei ATCC 49162 </t>
  </si>
  <si>
    <t>([0.013437, 0.020876, 0.012727, 0.010221, 0.011106, 0.019401, 0.033407, 0.043307, 0.054297, 0.038042, 0.054297, 0.081712, 0.161087, 0.147574, 0.219301, 0.30533, 0.308712, 0.284882, 0.288399, 0.182256, 0.278302, 0.366687, 0.281712, 0.401658, 0.483068, 0.538167, 0.41194, 0.414856, 0.394753, 0.401658, 0.42561, 0.387226, 0.356642, 0.318242, 0.236433, 0.239899, 0.264545, 0.264545, 0.206376, 0.291804, 0.377384, 0.370445, 0.311707, 0.394753, 0.356642, 0.366687, 0.370445, 0.468512, 0.346032, 0.380708, 0.352862, 0.4292, 0.374039, 0.291804, 0.349426, 0.4292, 0.450668, 0.440853, 0.418646, 0.505461, 0.5017, 0.468512, 0.390993, 0.374039, 0.288399, 0.321458, 0.30533, 0.30533, 0.268042, 0.359901, 0.288399, 0.206376, 0.142424, 0.21291, 0.291804, 0.25406, 0.164327, 0.106997, 0.11371, 0.127496, 0.088832, 0.045352, 0.055536, 0.086953, 0.090864, 0.127496, 0.122885, 0.137348, 0.132295, 0.106997, 0.111485, 0.111485, 0.200174, 0.170161, 0.173081, 0.125101, 0.139895, 0.232838, 0.298791, 0.291804, 0.25031, 0.247041, 0.359901, 0.291804, 0.295083, 0.384043, 0.447574, 0.366687, 0.247041, 0.25406, 0.232838, 0.232838, 0.298791, 0.324872, 0.42561, 0.418646, 0.418646, 0.318242, 0.229226, 0.236433, 0.225814, 0.271506, 0.328603, 0.328603, 0.366687, 0.271506, 0.278302, 0.144935, 0.158265, 0.26085, 0.25406, 0.25406, 0.243554, 0.243554, 0.15284, 0.134866, 0.137348, 0.206376, 0.219301, 0.295083, 0.281712, 0.196879, 0.129801, 0.139895, 0.083462, 0.058088, 0.081712, 0.076542, 0.147574, 0.196879, 0.196879, 0.196879, 0.194234, 0.129801, 0.137348, 0.196879, 0.21291, 0.209395, 0.200174, 0.18812, 0.225814, 0.232838, 0.232838, 0.295083, 0.291804, 0.349426, 0.352862, 0.374039, 0.288399, 0.25406, 0.196879, 0.125101, 0.081712, 0.134866, 0.203355, 0.196879, 0.167087, 0.185198, 0.194234, 0.182256, 0.185198, 0.155435, 0.098513, 0.155435, 0.170161, 0.142424, 0.092881, 0.092881, 0.055536, 0.090864, 0.118441, 0.179055, 0.26085, 0.236433, 0.155435, 0.132295, 0.129801, 0.15008, 0.139895, 0.090864, 0.092881, 0.15284, 0.129801, 0.139895, 0.15284, 0.139895, 0.139895, 0.134866, 0.122885, 0.127496, 0.137348, 0.15008, 0.147574, 0.096677, 0.191378, 0.209395, 0.25406, 0.18812, 0.203355, 0.147574, 0.219301, 0.229226, 0.15008, 0.18812, 0.268042, 0.173081, 0.182256, 0.222385, 0.301917, 0.308712, 0.384043, 0.346032, 0.311707, 0.275179, 0.349426, 0.222385, 0.203355, 0.161087, 0.147574, 0.142424, 0.209395, 0.109221, 0.11371, 0.182256, 0.185198, 0.17593, 0.222385, 0.216401, 0.216401, 0.216401, 0.239899, 0.239899, 0.268042, 0.275179, 0.31487, 0.308712, 0.40511, 0.465241, 0.509769, 0.505461, 0.521092, 0.433034, 0.549308, 0.534167, 0.541878, 0.447574, 0.447574, 0.370445, 0.380708, 0.374039, 0.311707, 0.374039, 0.398279, 0.298791, 0.264545, 0.268042, 0.278302, 0.271506, 0.229226, 0.232838, 0.229226, 0.139895, 0.196879, 0.139895, 0.142424, 0.11371, 0.10481, 0.10481, 0.179055, 0.17593, 0.118441, 0.185198, 0.164327, 0.092881, 0.17593, 0.134866, 0.122885, 0.096677, 0.090864, 0.073402, 0.064632, 0.090864, 0.127496, 0.10481, 0.137348, 0.106997, 0.102787, 0.161087, 0.116183, 0.090864, 0.056825], '')</t>
  </si>
  <si>
    <t>[25, 59, 60, 258, 259, 260, 262, 263, 264]</t>
  </si>
  <si>
    <t xml:space="preserve">F5RVS2|F5RVS2_9ENTR GMP reductase OS=Enterobacter hormaechei ATCC 49162 </t>
  </si>
  <si>
    <t>([0.100716, 0.134866, 0.182256, 0.142424, 0.100716, 0.0704, 0.092881, 0.142424, 0.164327, 0.191378, 0.21291, 0.25406, 0.179055, 0.257454, 0.236433, 0.222385, 0.21291, 0.298791, 0.239899, 0.335645, 0.247041, 0.377384, 0.384043, 0.387226, 0.335645, 0.41194, 0.380708, 0.374039, 0.342579, 0.346032, 0.346032, 0.359901, 0.359901, 0.346032, 0.346032, 0.352862, 0.284882, 0.318242, 0.229226, 0.21291, 0.17593, 0.225814, 0.222385, 0.18812, 0.182256, 0.295083, 0.225814, 0.335645, 0.346032, 0.232838, 0.25406, 0.21291, 0.179055, 0.179055, 0.239899, 0.167087, 0.144935, 0.209395, 0.100716, 0.167087, 0.164327, 0.122885, 0.144935, 0.116183, 0.096677, 0.092881, 0.088832, 0.132295, 0.073402, 0.0704, 0.158265, 0.161087, 0.209395, 0.158265, 0.164327, 0.164327, 0.142424, 0.118441, 0.092881, 0.167087, 0.137348, 0.236433, 0.288399, 0.291804, 0.257454, 0.257454, 0.25031, 0.26085, 0.194234, 0.25031, 0.194234, 0.164327, 0.15284, 0.139895, 0.216401, 0.200174, 0.236433, 0.31487, 0.387226, 0.308712, 0.328603, 0.356642, 0.332115, 0.356642, 0.356642, 0.339168, 0.321458, 0.335645, 0.30533, 0.377384, 0.444081, 0.480142, 0.398279, 0.401658, 0.298791, 0.229226, 0.155435, 0.092881, 0.120615, 0.076542, 0.120615, 0.11371, 0.116183, 0.06184, 0.06184, 0.067594, 0.11371, 0.098513, 0.06312, 0.081712, 0.038858, 0.021816, 0.025316, 0.040537, 0.031287, 0.06184, 0.106997, 0.144935, 0.15284, 0.167087, 0.232838, 0.26085, 0.25406, 0.179055, 0.194234, 0.167087, 0.147574, 0.15008, 0.185198, 0.185198, 0.179055, 0.278302, 0.366687, 0.328603, 0.247041, 0.30533, 0.321458, 0.216401, 0.173081, 0.167087, 0.139895, 0.129801, 0.11371, 0.120615, 0.120615, 0.134866, 0.155435, 0.11371, 0.106997, 0.096677, 0.134866, 0.15284, 0.15284, 0.134866, 0.118441, 0.118441, 0.106997, 0.096677, 0.158265, 0.173081, 0.243554, 0.25031, 0.25031, 0.219301, 0.203355, 0.191378, 0.281712, 0.295083, 0.281712, 0.281712, 0.332115, 0.275179, 0.170161, 0.194234, 0.122885, 0.147574, 0.236433, 0.200174, 0.167087, 0.167087, 0.219301, 0.155435, 0.147574, 0.147574, 0.209395, 0.142424, 0.15008, 0.127496, 0.129801, 0.18812, 0.185198, 0.132295, 0.18812, 0.222385, 0.232838, 0.31487, 0.359901, 0.288399, 0.288399, 0.31487, 0.278302, 0.18812, 0.26085, 0.26085, 0.26085, 0.219301, 0.311707, 0.298791, 0.239899, 0.196879, 0.139895, 0.139895, 0.219301, 0.182256, 0.15284, 0.111485, 0.111485, 0.109221, 0.167087, 0.21291, 0.216401, 0.243554, 0.335645, 0.346032, 0.291804, 0.232838, 0.284882, 0.295083, 0.398279, 0.454136, 0.51388, 0.59917, 0.486429, 0.454136, 0.41194, 0.394753, 0.335645, 0.335645, 0.295083, 0.278302, 0.26085, 0.278302, 0.281712, 0.257454, 0.216401, 0.281712, 0.346032, 0.335645, 0.257454, 0.247041, 0.25031, 0.17593, 0.155435, 0.239899, 0.185198, 0.26085, 0.324872, 0.384043, 0.40511, 0.436924, 0.4292, 0.436924, 0.356642, 0.352862, 0.308712, 0.377384, 0.298791, 0.295083, 0.284882, 0.377384, 0.318242, 0.342579, 0.408655, 0.447574, 0.418646, 0.517562, 0.525368, 0.472492, 0.4292, 0.41194, 0.41194, 0.342579, 0.339168, 0.401658, 0.377384, 0.380708, 0.352862, 0.339168, 0.281712, 0.281712, 0.219301, 0.281712, 0.264545, 0.18812, 0.179055, 0.222385, 0.15284, 0.15284, 0.216401, 0.291804, 0.301917, 0.311707, 0.288399, 0.209395, 0.209395, 0.182256, 0.264545, 0.268042, 0.36309, 0.433034, 0.447574, 0.483068, 0.42561, 0.324872, 0.41194, 0.414856, 0.332115, 0.387226, 0.359901, 0.342579, 0.31487, 0.275179, 0.229226, 0.335645, 0.433034, 0.398279, 0.483068], '')</t>
  </si>
  <si>
    <t>[250, 251, 295, 296]</t>
  </si>
  <si>
    <t xml:space="preserve">F5RVS3|F5RVS3_9ENTR Dephospho-CoA kinase OS=Enterobacter hormaechei ATCC 49162 </t>
  </si>
  <si>
    <t>([0.0198, 0.031287, 0.047319, 0.067594, 0.094817, 0.120615, 0.155435, 0.116183, 0.116183, 0.142424, 0.139895, 0.092881, 0.076542, 0.134866, 0.129801, 0.185198, 0.132295, 0.216401, 0.129801, 0.073402, 0.078022, 0.111485, 0.120615, 0.067594, 0.036378, 0.030003, 0.030003, 0.030003, 0.030003, 0.023963, 0.024826, 0.037156, 0.081712, 0.102787, 0.120615, 0.170161, 0.102787, 0.185198, 0.155435, 0.158265, 0.264545, 0.222385, 0.268042, 0.161087, 0.25406, 0.349426, 0.384043, 0.311707, 0.21291, 0.295083, 0.339168, 0.332115, 0.30533, 0.298791, 0.203355, 0.18812, 0.216401, 0.308712, 0.301917, 0.243554, 0.335645, 0.335645, 0.30533, 0.206376, 0.206376, 0.206376, 0.216401, 0.216401, 0.288399, 0.394753, 0.387226, 0.387226, 0.288399, 0.200174, 0.206376, 0.268042, 0.170161, 0.10481, 0.111485, 0.129801, 0.129801, 0.074921, 0.073402, 0.111485, 0.196879, 0.30533, 0.31487, 0.30533, 0.311707, 0.219301, 0.179055, 0.15284, 0.15008, 0.232838, 0.318242, 0.342579, 0.281712, 0.301917, 0.359901, 0.257454, 0.161087, 0.182256, 0.301917, 0.206376, 0.127496, 0.076542, 0.081712, 0.083462, 0.088832, 0.047319, 0.092881, 0.111485, 0.132295, 0.132295, 0.144935, 0.144935, 0.078022, 0.079919, 0.079919, 0.056825, 0.106997, 0.106997, 0.137348, 0.137348, 0.222385, 0.31487, 0.394753, 0.291804, 0.284882, 0.271506, 0.366687, 0.324872, 0.332115, 0.332115, 0.374039, 0.374039, 0.30533, 0.374039, 0.458154, 0.549308, 0.690604, 0.632174, 0.741537, 0.784345, 0.626927, 0.505461, 0.472492, 0.436924, 0.541878, 0.5017, 0.51388, 0.5017, 0.553315, 0.517562, 0.51388, 0.41194, 0.374039, 0.377384, 0.349426, 0.36309, 0.366687, 0.284882, 0.219301, 0.222385, 0.232838, 0.335645, 0.422041, 0.418646, 0.483068, 0.490133, 0.490133, 0.387226, 0.36309, 0.349426, 0.390993, 0.321458, 0.380708, 0.408655, 0.390993, 0.436924, 0.394753, 0.387226, 0.370445, 0.380708, 0.374039, 0.25406, 0.21291, 0.185198, 0.216401, 0.161087, 0.10481, 0.102787, 0.179055, 0.216401, 0.216401, 0.232838, 0.281712, 0.281712, 0.25406, 0.324872, 0.275179, 0.278302, 0.232838, 0.324872, 0.4292, 0.384043], '')</t>
  </si>
  <si>
    <t>[139, 140, 141, 142, 143, 144, 145, 148, 149, 150, 151, 152, 153, 154]</t>
  </si>
  <si>
    <t xml:space="preserve">F5RVS4|F5RVS4_9ENTR Cell division protein ZapD OS=Enterobacter hormaechei ATCC 49162 </t>
  </si>
  <si>
    <t>([0.164327, 0.236433, 0.295083, 0.332115, 0.321458, 0.342579, 0.374039, 0.26085, 0.196879, 0.216401, 0.155435, 0.185198, 0.102787, 0.060549, 0.032017, 0.059222, 0.100716, 0.111485, 0.10481, 0.10481, 0.086953, 0.085092, 0.096677, 0.058088, 0.06184, 0.078022, 0.081712, 0.067594, 0.139895, 0.18812, 0.125101, 0.203355, 0.109221, 0.106997, 0.164327, 0.264545, 0.191378, 0.18812, 0.281712, 0.196879, 0.125101, 0.125101, 0.139895, 0.067594, 0.109221, 0.098513, 0.096677, 0.100716, 0.076542, 0.071867, 0.086953, 0.15008, 0.092881, 0.109221, 0.196879, 0.209395, 0.129801, 0.196879, 0.18812, 0.18812, 0.278302, 0.352862, 0.349426, 0.328603, 0.42561, 0.390993, 0.275179, 0.247041, 0.25031, 0.25031, 0.291804, 0.288399, 0.209395, 0.301917, 0.390993, 0.387226, 0.374039, 0.366687, 0.36309, 0.342579, 0.25031, 0.239899, 0.25406, 0.26085, 0.264545, 0.257454, 0.298791, 0.414856, 0.440853, 0.433034, 0.51388, 0.390993, 0.356642, 0.401658, 0.366687, 0.398279, 0.394753, 0.332115, 0.42561, 0.42561, 0.342579, 0.346032, 0.342579, 0.346032, 0.349426, 0.4292, 0.342579, 0.236433, 0.21291, 0.144935, 0.096677, 0.090864, 0.15008, 0.173081, 0.125101, 0.142424, 0.067594, 0.088832, 0.132295, 0.132295, 0.086953, 0.11371, 0.17593, 0.100716, 0.098513, 0.055536, 0.073402, 0.125101, 0.132295, 0.15284, 0.200174, 0.158265, 0.10481, 0.100716, 0.088832, 0.173081, 0.179055, 0.278302, 0.25031, 0.239899, 0.247041, 0.30533, 0.377384, 0.31487, 0.436924, 0.4292, 0.401658, 0.284882, 0.278302, 0.356642, 0.275179, 0.311707, 0.461924, 0.521092, 0.534167, 0.575842, 0.538167, 0.444081, 0.42561, 0.339168, 0.264545, 0.17593, 0.191378, 0.120615, 0.120615, 0.109221, 0.116183, 0.200174, 0.25031, 0.288399, 0.185198, 0.257454, 0.247041, 0.219301, 0.25406, 0.239899, 0.155435, 0.161087, 0.236433, 0.142424, 0.134866, 0.21291, 0.301917, 0.301917, 0.384043, 0.461924, 0.476583, 0.436924, 0.447574, 0.390993, 0.275179, 0.377384, 0.298791, 0.308712, 0.216401, 0.209395, 0.139895, 0.209395, 0.21291, 0.219301, 0.247041, 0.243554, 0.271506, 0.271506, 0.173081, 0.170161, 0.161087, 0.15008, 0.170161, 0.158265, 0.229226, 0.203355, 0.185198, 0.185198, 0.170161, 0.15008, 0.129801, 0.229226, 0.155435, 0.15284, 0.142424, 0.225814, 0.311707, 0.281712, 0.278302, 0.301917, 0.339168, 0.352862, 0.356642, 0.278302, 0.295083, 0.194234, 0.311707, 0.26085, 0.321458, 0.257454, 0.295083, 0.30533, 0.243554, 0.308712, 0.268042, 0.243554, 0.191378, 0.161087, 0.122885, 0.083462, 0.116183], '')</t>
  </si>
  <si>
    <t>[90, 153, 154, 155, 156]</t>
  </si>
  <si>
    <t xml:space="preserve">F5RVS5|F5RVS5_9ENTR DNA gyrase inhibitor YacG OS=Enterobacter hormaechei ATCC 49162 </t>
  </si>
  <si>
    <t>([0.359901, 0.173081, 0.222385, 0.236433, 0.271506, 0.247041, 0.229226, 0.191378, 0.219301, 0.257454, 0.239899, 0.239899, 0.278302, 0.185198, 0.209395, 0.232838, 0.158265, 0.11371, 0.060549, 0.118441, 0.090864, 0.040537, 0.094817, 0.06312, 0.051831, 0.055536, 0.048328, 0.06312, 0.100716, 0.067594, 0.056825, 0.067594, 0.076542, 0.0704, 0.106997, 0.10481, 0.064632, 0.125101, 0.206376, 0.324872, 0.346032, 0.374039, 0.440853, 0.42561, 0.5017, 0.545602, 0.545602, 0.648219, 0.562014, 0.538167, 0.632174, 0.653063, 0.680603, 0.675549, 0.648219, 0.661982, 0.680603, 0.754692, 0.707965, 0.716283, 0.685117, 0.666105, 0.618285, 0.759478], '')</t>
  </si>
  <si>
    <t>[44, 45, 46, 47, 48, 49, 50, 51, 52, 53, 54, 55, 56, 57, 58, 59, 60, 61, 62, 63]</t>
  </si>
  <si>
    <t xml:space="preserve">F5RVS8|F5RVS8_9ENTR Secretion monitor OS=Enterobacter hormaechei ATCC 49162 </t>
  </si>
  <si>
    <t>([0.049374, 0.081712, 0.116183, 0.15284, 0.083462, 0.042364, 0.023963, 0.040537, 0.054297, 0.038858, 0.030003, 0.023534, 0.024826, 0.019109, 0.021381, 0.029376, 0.024393, 0.023534, 0.023534, 0.023963, 0.014075, 0.032017, 0.021381, 0.013613, 0.013437, 0.025316, 0.050641, 0.088832, 0.078022, 0.067594, 0.098513, 0.158265, 0.271506, 0.271506, 0.31487, 0.377384, 0.398279, 0.433034, 0.440853, 0.570702, 0.562014, 0.694846, 0.538167, 0.626927, 0.741537, 0.745909, 0.63748, 0.666105, 0.549308, 0.541878, 0.59508, 0.521092, 0.486429, 0.346032, 0.26085, 0.275179, 0.25406, 0.25406, 0.25406, 0.25031, 0.281712, 0.295083, 0.179055, 0.25406, 0.18812, 0.194234, 0.118441, 0.092881, 0.088832, 0.17593, 0.173081, 0.139895, 0.137348, 0.158265, 0.26085, 0.278302, 0.179055, 0.203355, 0.209395, 0.137348, 0.132295, 0.056825, 0.043307, 0.0704, 0.06184, 0.111485, 0.109221, 0.18812, 0.25031, 0.275179, 0.200174, 0.179055, 0.216401, 0.318242, 0.318242, 0.232838, 0.328603, 0.352862, 0.359901, 0.332115, 0.42561, 0.433034, 0.465241, 0.465241, 0.418646, 0.36309, 0.346032, 0.342579, 0.257454, 0.311707, 0.257454, 0.243554, 0.196879, 0.185198, 0.179055, 0.18812, 0.284882, 0.26085, 0.356642, 0.380708, 0.346032, 0.342579, 0.278302, 0.36309, 0.398279, 0.483068, 0.549308, 0.545602, 0.545602, 0.671169, 0.517562, 0.480142, 0.562014, 0.712013, 0.680603, 0.661982, 0.509769, 0.486429, 0.41194, 0.377384, 0.346032, 0.30533, 0.21291, 0.271506, 0.275179, 0.200174, 0.200174, 0.225814, 0.139895, 0.139895, 0.11371, 0.196879, 0.284882, 0.295083, 0.264545, 0.209395, 0.209395, 0.291804, 0.271506, 0.31487, 0.295083, 0.257454, 0.366687, 0.472492, 0.458154, 0.414856, 0.517562], '')</t>
  </si>
  <si>
    <t>[39, 40, 41, 42, 43, 44, 45, 46, 47, 48, 49, 50, 51, 126, 127, 128, 129, 130, 132, 133, 134, 135, 136, 166]</t>
  </si>
  <si>
    <t xml:space="preserve">F5RVT0|F5RVT0_9ENTR Cell division protein FtsZ OS=Enterobacter hormaechei ATCC 49162 </t>
  </si>
  <si>
    <t>([0.468512, 0.384043, 0.284882, 0.308712, 0.25406, 0.182256, 0.209395, 0.170161, 0.194234, 0.219301, 0.239899, 0.271506, 0.359901, 0.346032, 0.278302, 0.25031, 0.25031, 0.346032, 0.295083, 0.219301, 0.209395, 0.264545, 0.328603, 0.321458, 0.349426, 0.408655, 0.422041, 0.450668, 0.418646, 0.332115, 0.30533, 0.243554, 0.25406, 0.268042, 0.271506, 0.271506, 0.346032, 0.291804, 0.200174, 0.239899, 0.298791, 0.308712, 0.25031, 0.182256, 0.264545, 0.25406, 0.268042, 0.25031, 0.236433, 0.243554, 0.332115, 0.359901, 0.422041, 0.324872, 0.324872, 0.308712, 0.339168, 0.247041, 0.275179, 0.321458, 0.318242, 0.291804, 0.291804, 0.359901, 0.450668, 0.384043, 0.366687, 0.359901, 0.458154, 0.414856, 0.468512, 0.494003, 0.521092, 0.538167, 0.657645, 0.675549, 0.63748, 0.534167, 0.642678, 0.59917, 0.59508, 0.497853, 0.549308, 0.529623, 0.454136, 0.447574, 0.476583, 0.408655, 0.308712, 0.206376, 0.206376, 0.206376, 0.185198, 0.137348, 0.127496, 0.120615, 0.10481, 0.132295, 0.196879, 0.200174, 0.229226, 0.225814, 0.278302, 0.301917, 0.236433, 0.203355, 0.164327, 0.216401, 0.216401, 0.281712, 0.370445, 0.414856, 0.36309, 0.36309, 0.308712, 0.225814, 0.239899, 0.179055, 0.142424, 0.098513, 0.06184, 0.067594, 0.079919, 0.122885, 0.051831, 0.085092, 0.069024, 0.096677, 0.083462, 0.122885, 0.139895, 0.144935, 0.111485, 0.147574, 0.085092, 0.120615, 0.206376, 0.209395, 0.278302, 0.219301, 0.298791, 0.390993, 0.298791, 0.308712, 0.26085, 0.374039, 0.295083, 0.41194, 0.390993, 0.31487, 0.229226, 0.243554, 0.155435, 0.225814, 0.268042, 0.380708, 0.408655, 0.301917, 0.206376, 0.206376, 0.225814, 0.144935, 0.125101, 0.191378, 0.185198, 0.118441, 0.111485, 0.100716, 0.055536, 0.059222, 0.078022, 0.0704, 0.066181, 0.094817, 0.059222, 0.059222, 0.058088, 0.038042, 0.037156, 0.060549, 0.06184, 0.074921, 0.081712, 0.090864, 0.088832, 0.049374, 0.071867, 0.083462, 0.081712, 0.078022, 0.074921, 0.092881, 0.203355, 0.203355, 0.161087, 0.158265, 0.158265, 0.102787, 0.161087, 0.142424, 0.122885, 0.134866, 0.109221, 0.158265, 0.155435, 0.106997, 0.144935, 0.17593, 0.17593, 0.216401, 0.308712, 0.209395, 0.179055, 0.122885, 0.098513, 0.155435, 0.18812, 0.179055, 0.179055, 0.142424, 0.243554, 0.275179, 0.284882, 0.366687, 0.370445, 0.328603, 0.422041, 0.486429, 0.454136, 0.401658, 0.465241, 0.42561, 0.490133, 0.433034, 0.472492, 0.517562, 0.56648, 0.476583, 0.394753, 0.486429, 0.541878, 0.444081, 0.458154, 0.356642, 0.346032, 0.346032, 0.349426, 0.324872, 0.30533, 0.271506, 0.225814, 0.15008, 0.194234, 0.147574, 0.232838, 0.203355, 0.200174, 0.098513, 0.164327, 0.170161, 0.15284, 0.092881, 0.167087, 0.17593, 0.158265, 0.179055, 0.185198, 0.155435, 0.155435, 0.167087, 0.232838, 0.229226, 0.291804, 0.25406, 0.247041, 0.21291, 0.243554, 0.26085, 0.374039, 0.328603, 0.41194, 0.349426, 0.36309, 0.271506, 0.247041, 0.352862, 0.332115, 0.25406, 0.335645, 0.370445, 0.380708, 0.339168, 0.433034, 0.450668, 0.5017, 0.529623, 0.562014, 0.486429, 0.476583, 0.401658, 0.370445, 0.339168, 0.408655, 0.472492, 0.472492, 0.476583, 0.433034, 0.447574, 0.51388, 0.497853, 0.497853, 0.497853, 0.450668, 0.447574, 0.359901, 0.281712, 0.356642, 0.370445, 0.422041, 0.4292, 0.497853, 0.58069, 0.632174, 0.675549, 0.59014, 0.657645, 0.680603, 0.720929, 0.59014, 0.618285, 0.632174, 0.59014, 0.56648, 0.632174, 0.59508, 0.733139, 0.716283, 0.716283, 0.716283, 0.750527, 0.750527, 0.733139, 0.76285, 0.720929, 0.63748, 0.707965, 0.671169, 0.56648, 0.585406, 0.716283, 0.745909, 0.73685, 0.771762, 0.784345, 0.81615, 0.819762, 0.771762, 0.865454, 0.889439, 0.891961, 0.805026, 0.716283, 0.750527, 0.604312, 0.685117, 0.690604, 0.59508, 0.59014, 0.680603, 0.648219, 0.648219, 0.56648, 0.585406, 0.525368, 0.497853, 0.476583, 0.483068, 0.476583, 0.42561, 0.346032, 0.288399, 0.377384, 0.458154], '')</t>
  </si>
  <si>
    <t>[72, 73, 74, 75, 76, 77, 78, 79, 80, 82, 83, 235, 236, 240, 294, 295, 296, 308, 321, 322, 323, 324, 325, 326, 327, 328, 329, 330, 331, 332, 333, 334, 335, 336, 337, 338, 339, 340, 341, 342, 343, 344, 345, 346, 347, 348, 349, 350, 351, 352, 353, 354, 355, 356, 357, 358, 359, 360, 361, 362, 363, 364, 365, 366, 367, 368, 369, 370, 371, 372, 373]</t>
  </si>
  <si>
    <t xml:space="preserve">F5RVT1|F5RVT1_9ENTR Cell division protein FtsA OS=Enterobacter hormaechei ATCC 49162 </t>
  </si>
  <si>
    <t>([0.158265, 0.194234, 0.122885, 0.182256, 0.116183, 0.142424, 0.179055, 0.17593, 0.194234, 0.161087, 0.158265, 0.161087, 0.170161, 0.125101, 0.122885, 0.127496, 0.079919, 0.048328, 0.06184, 0.109221, 0.15008, 0.182256, 0.134866, 0.209395, 0.125101, 0.127496, 0.127496, 0.083462, 0.098513, 0.10481, 0.094817, 0.134866, 0.158265, 0.225814, 0.288399, 0.26085, 0.264545, 0.321458, 0.398279, 0.36309, 0.284882, 0.298791, 0.339168, 0.324872, 0.332115, 0.418646, 0.440853, 0.374039, 0.440853, 0.359901, 0.291804, 0.377384, 0.346032, 0.31487, 0.229226, 0.247041, 0.278302, 0.229226, 0.25031, 0.179055, 0.155435, 0.18812, 0.191378, 0.111485, 0.17593, 0.100716, 0.100716, 0.147574, 0.147574, 0.094817, 0.094817, 0.118441, 0.071867, 0.073402, 0.085092, 0.137348, 0.132295, 0.078022, 0.094817, 0.049374, 0.081712, 0.10481, 0.134866, 0.073402, 0.118441, 0.096677, 0.106997, 0.125101, 0.071867, 0.106997, 0.182256, 0.271506, 0.31487, 0.328603, 0.332115, 0.339168, 0.356642, 0.36309, 0.380708, 0.394753, 0.497853, 0.422041, 0.346032, 0.339168, 0.436924, 0.408655, 0.436924, 0.51388, 0.41194, 0.505461, 0.433034, 0.414856, 0.418646, 0.418646, 0.494003, 0.486429, 0.418646, 0.321458, 0.31487, 0.321458, 0.219301, 0.239899, 0.311707, 0.394753, 0.301917, 0.264545, 0.21291, 0.229226, 0.15284, 0.216401, 0.229226, 0.295083, 0.206376, 0.18812, 0.182256, 0.203355, 0.144935, 0.196879, 0.194234, 0.18812, 0.243554, 0.264545, 0.232838, 0.196879, 0.185198, 0.232838, 0.26085, 0.278302, 0.271506, 0.271506, 0.18812, 0.179055, 0.111485, 0.182256, 0.194234, 0.200174, 0.142424, 0.173081, 0.173081, 0.26085, 0.17593, 0.129801, 0.179055, 0.15008, 0.129801, 0.139895, 0.170161, 0.109221, 0.155435, 0.094817, 0.144935, 0.164327, 0.170161, 0.26085, 0.182256, 0.11371, 0.056825, 0.060549, 0.073402, 0.046336, 0.036378, 0.05306, 0.081712, 0.049374, 0.06184, 0.06312, 0.034068, 0.035586, 0.069024, 0.076542, 0.134866, 0.139895, 0.209395, 0.132295, 0.127496, 0.134866, 0.134866, 0.161087, 0.134866, 0.144935, 0.137348, 0.155435, 0.179055, 0.173081, 0.257454, 0.222385, 0.298791, 0.342579, 0.301917, 0.222385, 0.139895, 0.134866, 0.129801, 0.118441, 0.15284, 0.098513, 0.142424, 0.219301, 0.291804, 0.352862, 0.275179, 0.275179, 0.308712, 0.229226, 0.200174, 0.191378, 0.232838, 0.161087, 0.137348, 0.167087, 0.225814, 0.321458, 0.222385, 0.196879, 0.129801, 0.129801, 0.11371, 0.111485, 0.109221, 0.125101, 0.15284, 0.209395, 0.311707, 0.247041, 0.346032, 0.346032, 0.26085, 0.247041, 0.243554, 0.311707, 0.311707, 0.308712, 0.203355, 0.26085, 0.209395, 0.291804, 0.321458, 0.335645, 0.271506, 0.26085, 0.222385, 0.206376, 0.225814, 0.21291, 0.179055, 0.182256, 0.15008, 0.264545, 0.268042, 0.268042, 0.264545, 0.25406, 0.257454, 0.380708, 0.444081, 0.538167, 0.541878, 0.450668, 0.557691, 0.657645, 0.666105, 0.685117, 0.553315, 0.497853, 0.521092, 0.525368, 0.41194, 0.505461, 0.5017, 0.505461, 0.490133, 0.5017, 0.529623, 0.440853, 0.328603, 0.308712, 0.225814, 0.167087, 0.25406, 0.268042, 0.284882, 0.194234, 0.127496, 0.194234, 0.15284, 0.139895, 0.209395, 0.301917, 0.200174, 0.173081, 0.17593, 0.257454, 0.25031, 0.170161, 0.239899, 0.324872, 0.324872, 0.324872, 0.36309, 0.321458, 0.30533, 0.200174, 0.222385, 0.219301, 0.222385, 0.30533, 0.298791, 0.257454, 0.222385, 0.308712, 0.219301, 0.229226, 0.225814, 0.155435, 0.191378, 0.170161, 0.109221, 0.088832, 0.142424, 0.161087, 0.134866, 0.074921, 0.134866, 0.194234, 0.275179, 0.196879, 0.196879, 0.125101, 0.144935, 0.144935, 0.167087, 0.17593, 0.173081, 0.106997, 0.170161, 0.194234, 0.15008, 0.222385, 0.264545, 0.185198, 0.164327, 0.225814, 0.335645, 0.356642, 0.268042, 0.18812, 0.25406, 0.264545, 0.324872, 0.257454, 0.284882, 0.179055, 0.179055, 0.17593, 0.185198, 0.17593, 0.173081, 0.264545, 0.25406, 0.247041, 0.239899, 0.264545, 0.26085, 0.26085, 0.200174, 0.291804, 0.301917, 0.318242, 0.30533, 0.328603, 0.324872, 0.321458, 0.332115, 0.408655, 0.398279, 0.380708, 0.308712, 0.308712, 0.295083, 0.209395, 0.21291, 0.30533, 0.209395, 0.142424, 0.132295, 0.155435, 0.155435, 0.127496, 0.096677, 0.078022, 0.06184, 0.081712, 0.06184, 0.085092, 0.06184, 0.043307, 0.083462, 0.125101], '')</t>
  </si>
  <si>
    <t>[107, 109, 275, 276, 278, 279, 280, 281, 282, 284, 285, 287, 288, 289, 291, 292]</t>
  </si>
  <si>
    <t xml:space="preserve">F5RVT2|F5RVT2_9ENTR Cell division protein FtsQ OS=Enterobacter hormaechei ATCC 49162 </t>
  </si>
  <si>
    <t>([0.461924, 0.505461, 0.545602, 0.59014, 0.626927, 0.666105, 0.525368, 0.538167, 0.549308, 0.557691, 0.562014, 0.604312, 0.604312, 0.608892, 0.657645, 0.699094, 0.795062, 0.675549, 0.626927, 0.642678, 0.51388, 0.42561, 0.311707, 0.216401, 0.132295, 0.127496, 0.079919, 0.083462, 0.060549, 0.06312, 0.042364, 0.023534, 0.015078, 0.015078, 0.014586, 0.009187, 0.008002, 0.006567, 0.006567, 0.007259, 0.005249, 0.006142, 0.008409, 0.013265, 0.018106, 0.031287, 0.030003, 0.026338, 0.056825, 0.046336, 0.044297, 0.066181, 0.074921, 0.086953, 0.059222, 0.060549, 0.116183, 0.15008, 0.203355, 0.288399, 0.200174, 0.311707, 0.339168, 0.342579, 0.342579, 0.384043, 0.291804, 0.291804, 0.384043, 0.349426, 0.352862, 0.275179, 0.25031, 0.25406, 0.318242, 0.384043, 0.408655, 0.408655, 0.401658, 0.301917, 0.268042, 0.359901, 0.36309, 0.377384, 0.301917, 0.301917, 0.206376, 0.206376, 0.222385, 0.21291, 0.222385, 0.219301, 0.311707, 0.332115, 0.332115, 0.36309, 0.26085, 0.155435, 0.15008, 0.15284, 0.219301, 0.25406, 0.185198, 0.173081, 0.161087, 0.225814, 0.129801, 0.225814, 0.318242, 0.318242, 0.236433, 0.225814, 0.219301, 0.209395, 0.139895, 0.15008, 0.134866, 0.139895, 0.15008, 0.179055, 0.102787, 0.102787, 0.100716, 0.079919, 0.088832, 0.096677, 0.094817, 0.170161, 0.116183, 0.074921, 0.074921, 0.085092, 0.090864, 0.15284, 0.164327, 0.243554, 0.209395, 0.200174, 0.229226, 0.332115, 0.301917, 0.40511, 0.433034, 0.370445, 0.494003, 0.480142, 0.480142, 0.486429, 0.401658, 0.476583, 0.509769, 0.414856, 0.394753, 0.387226, 0.414856, 0.414856, 0.414856, 0.525368, 0.541878, 0.648219, 0.618285, 0.538167, 0.440853, 0.450668, 0.525368, 0.40511, 0.40511, 0.408655, 0.36309, 0.447574, 0.422041, 0.394753, 0.398279, 0.465241, 0.461924, 0.444081, 0.4292, 0.332115, 0.335645, 0.25031, 0.232838, 0.239899, 0.281712, 0.335645, 0.295083, 0.298791, 0.374039, 0.374039, 0.356642, 0.390993, 0.295083, 0.295083, 0.284882, 0.36309, 0.308712, 0.318242, 0.31487, 0.321458, 0.335645, 0.328603, 0.332115, 0.349426, 0.26085, 0.284882, 0.301917, 0.335645, 0.346032, 0.377384, 0.346032, 0.349426, 0.346032, 0.366687, 0.339168, 0.41194, 0.311707, 0.324872, 0.332115, 0.247041, 0.170161, 0.281712, 0.222385, 0.225814, 0.219301, 0.301917, 0.30533, 0.288399, 0.291804, 0.25031, 0.26085, 0.298791, 0.295083, 0.298791, 0.291804, 0.31487, 0.239899, 0.275179, 0.349426, 0.271506, 0.339168, 0.339168, 0.318242, 0.380708, 0.454136, 0.422041, 0.394753, 0.324872, 0.349426, 0.247041, 0.284882, 0.30533, 0.278302, 0.318242, 0.26085, 0.349426, 0.356642, 0.476583, 0.562014, 0.545602, 0.642678, 0.653063, 0.771762, 0.754692, 0.720929, 0.724957, 0.671169, 0.703578, 0.754692, 0.76285, 0.868118, 0.859585, 0.819762, 0.846163, 0.798249, 0.874069, 0.862302, 0.849326, 0.788093, 0.750527, 0.73685, 0.716283], '')</t>
  </si>
  <si>
    <t>[1, 2, 3, 4, 5, 6, 7, 8, 9, 10, 11, 12, 13, 14, 15, 16, 17, 18, 19, 20, 150, 157, 158, 159, 160, 161, 164, 256, 257, 258, 259, 260, 261, 262, 263, 264, 265, 266, 267, 268, 269, 270, 271, 272, 273, 274, 275, 276, 277, 278, 279]</t>
  </si>
  <si>
    <t xml:space="preserve">F5RVU2|F5RVU2_9ENTR Cell division protein FtsL OS=Enterobacter hormaechei ATCC 49162 </t>
  </si>
  <si>
    <t>([0.239899, 0.164327, 0.203355, 0.243554, 0.278302, 0.196879, 0.229226, 0.257454, 0.298791, 0.335645, 0.352862, 0.390993, 0.461924, 0.374039, 0.41194, 0.486429, 0.40511, 0.298791, 0.291804, 0.390993, 0.398279, 0.311707, 0.298791, 0.295083, 0.18812, 0.18812, 0.271506, 0.185198, 0.216401, 0.129801, 0.079919, 0.047319, 0.023963, 0.016826, 0.018415, 0.009977, 0.007315, 0.007315, 0.010372, 0.009401, 0.007177, 0.006482, 0.006894, 0.007177, 0.007495, 0.011518, 0.010131, 0.010372, 0.016528, 0.014315, 0.022667, 0.020165, 0.020165, 0.03976, 0.060549, 0.094817, 0.155435, 0.25406, 0.324872, 0.291804, 0.25031, 0.232838, 0.275179, 0.339168, 0.418646, 0.380708, 0.288399, 0.321458, 0.222385, 0.229226, 0.134866, 0.134866, 0.219301, 0.219301, 0.137348, 0.098513, 0.10481, 0.11371, 0.11371, 0.094817, 0.066181, 0.100716, 0.170161, 0.161087, 0.164327, 0.15284, 0.122885, 0.206376, 0.196879, 0.196879, 0.161087, 0.264545, 0.281712, 0.268042, 0.264545, 0.359901, 0.356642, 0.346032, 0.339168, 0.257454, 0.291804, 0.41194, 0.41194, 0.408655, 0.414856, 0.4292, 0.335645, 0.339168, 0.25406, 0.26085, 0.352862, 0.359901, 0.332115, 0.295083, 0.268042, 0.352862, 0.321458, 0.422041, 0.390993, 0.349426, 0.450668], '')</t>
  </si>
  <si>
    <t xml:space="preserve">F5RVU3|F5RVU3_9ENTR Ribosomal RNA small subunit methyltransferase H OS=Enterobacter hormaechei ATCC 49162 </t>
  </si>
  <si>
    <t>([0.222385, 0.129801, 0.18812, 0.257454, 0.247041, 0.191378, 0.236433, 0.264545, 0.194234, 0.232838, 0.170161, 0.203355, 0.284882, 0.275179, 0.26085, 0.26085, 0.182256, 0.111485, 0.11371, 0.109221, 0.167087, 0.15008, 0.225814, 0.21291, 0.194234, 0.225814, 0.298791, 0.288399, 0.284882, 0.295083, 0.200174, 0.209395, 0.21291, 0.196879, 0.120615, 0.122885, 0.170161, 0.275179, 0.366687, 0.349426, 0.268042, 0.179055, 0.25031, 0.170161, 0.182256, 0.179055, 0.18812, 0.219301, 0.232838, 0.209395, 0.206376, 0.26085, 0.278302, 0.247041, 0.247041, 0.335645, 0.247041, 0.284882, 0.275179, 0.308712, 0.308712, 0.288399, 0.377384, 0.318242, 0.342579, 0.332115, 0.335645, 0.359901, 0.219301, 0.206376, 0.209395, 0.21291, 0.21291, 0.288399, 0.229226, 0.155435, 0.129801, 0.219301, 0.203355, 0.196879, 0.10481, 0.111485, 0.194234, 0.18812, 0.18812, 0.26085, 0.26085, 0.182256, 0.096677, 0.109221, 0.116183, 0.083462, 0.137348, 0.11371, 0.106997, 0.173081, 0.268042, 0.311707, 0.209395, 0.222385, 0.232838, 0.288399, 0.298791, 0.291804, 0.301917, 0.284882, 0.278302, 0.182256, 0.225814, 0.301917, 0.390993, 0.384043, 0.5017, 0.41194, 0.486429, 0.450668, 0.444081, 0.377384, 0.370445, 0.490133, 0.486429, 0.472492, 0.505461, 0.5017, 0.505461, 0.476583, 0.562014, 0.58069, 0.585406, 0.521092, 0.545602, 0.541878, 0.505461, 0.480142, 0.59917, 0.553315, 0.608892, 0.509769, 0.51388, 0.40511, 0.301917, 0.21291, 0.21291, 0.216401, 0.120615, 0.122885, 0.15284, 0.18812, 0.170161, 0.161087, 0.243554, 0.225814, 0.21291, 0.164327, 0.137348, 0.122885, 0.122885, 0.071867, 0.081712, 0.10481, 0.173081, 0.247041, 0.324872, 0.264545, 0.271506, 0.408655, 0.377384, 0.370445, 0.349426, 0.36309, 0.465241, 0.472492, 0.398279, 0.380708, 0.476583, 0.436924, 0.359901, 0.36309, 0.422041, 0.465241, 0.458154, 0.497853, 0.418646, 0.422041, 0.5017, 0.483068, 0.458154, 0.483068, 0.483068, 0.529623, 0.494003, 0.509769, 0.490133, 0.59508, 0.509769, 0.509769, 0.557691, 0.585406, 0.604312, 0.538167, 0.458154, 0.387226, 0.366687, 0.4292, 0.444081, 0.356642, 0.370445, 0.374039, 0.298791, 0.298791, 0.194234, 0.196879, 0.129801, 0.132295, 0.127496, 0.206376, 0.132295, 0.155435, 0.155435, 0.109221, 0.147574, 0.264545, 0.328603, 0.321458, 0.31487, 0.225814, 0.30533, 0.216401, 0.139895, 0.206376, 0.125101, 0.194234, 0.21291, 0.209395, 0.219301, 0.222385, 0.219301, 0.21291, 0.15284, 0.203355, 0.271506, 0.203355, 0.158265, 0.15284, 0.155435, 0.170161, 0.243554, 0.236433, 0.318242, 0.4292, 0.440853, 0.472492, 0.490133, 0.465241, 0.557691, 0.468512, 0.494003, 0.476583, 0.585406, 0.680603, 0.690604, 0.707965, 0.733139, 0.750527, 0.754692, 0.653063, 0.648219, 0.648219, 0.648219, 0.657645, 0.521092, 0.505461, 0.549308, 0.436924, 0.465241, 0.461924, 0.458154, 0.408655, 0.461924, 0.454136, 0.454136, 0.450668, 0.447574, 0.458154, 0.440853, 0.450668, 0.541878, 0.58069, 0.56648, 0.541878, 0.521092, 0.618285, 0.626927, 0.56648, 0.562014, 0.549308, 0.454136, 0.509769, 0.541878, 0.494003, 0.505461, 0.51388, 0.483068, 0.458154, 0.51388, 0.521092, 0.494003, 0.458154, 0.387226, 0.366687, 0.374039, 0.352862, 0.308712], '')</t>
  </si>
  <si>
    <t>[112, 122, 123, 124, 126, 127, 128, 129, 130, 131, 132, 134, 135, 136, 137, 138, 184, 189, 191, 193, 194, 195, 196, 197, 198, 199, 254, 258, 259, 260, 261, 262, 263, 264, 265, 266, 267, 268, 269, 270, 271, 272, 286, 287, 288, 289, 290, 291, 292, 293, 294, 295, 297, 298, 300, 301, 304, 305]</t>
  </si>
  <si>
    <t xml:space="preserve">F5RVU4|F5RVU4_9ENTR Transcriptional regulator MraZ OS=Enterobacter hormaechei ATCC 49162 </t>
  </si>
  <si>
    <t>([0.098513, 0.134866, 0.17593, 0.21291, 0.247041, 0.17593, 0.203355, 0.158265, 0.219301, 0.25406, 0.275179, 0.209395, 0.308712, 0.321458, 0.324872, 0.275179, 0.179055, 0.268042, 0.346032, 0.30533, 0.387226, 0.374039, 0.377384, 0.295083, 0.225814, 0.158265, 0.243554, 0.161087, 0.236433, 0.132295, 0.134866, 0.137348, 0.25031, 0.179055, 0.111485, 0.067594, 0.0704, 0.073402, 0.083462, 0.046336, 0.069024, 0.076542, 0.037156, 0.03976, 0.038858, 0.034068, 0.060549, 0.060549, 0.100716, 0.056825, 0.096677, 0.085092, 0.051831, 0.040537, 0.066181, 0.090864, 0.15008, 0.25406, 0.339168, 0.321458, 0.398279, 0.356642, 0.275179, 0.390993, 0.370445, 0.377384, 0.387226, 0.291804, 0.291804, 0.291804, 0.346032, 0.346032, 0.370445, 0.374039, 0.380708, 0.356642, 0.394753, 0.380708, 0.321458, 0.318242, 0.298791, 0.222385, 0.161087, 0.142424, 0.120615, 0.15284, 0.164327, 0.164327, 0.229226, 0.232838, 0.229226, 0.232838, 0.236433, 0.15008, 0.222385, 0.216401, 0.257454, 0.185198, 0.167087, 0.125101, 0.086953, 0.092881, 0.147574, 0.127496, 0.209395, 0.229226, 0.11371, 0.173081, 0.17593, 0.100716, 0.106997, 0.116183, 0.139895, 0.142424, 0.125101, 0.073402, 0.076542, 0.071867, 0.071867, 0.079919, 0.139895, 0.203355, 0.127496, 0.134866, 0.200174, 0.200174, 0.209395, 0.311707, 0.311707, 0.387226, 0.476583, 0.468512, 0.370445, 0.36309, 0.370445, 0.468512, 0.472492, 0.454136, 0.468512, 0.450668, 0.458154, 0.359901, 0.324872, 0.40511, 0.370445, 0.380708, 0.335645, 0.301917, 0.275179, 0.216401, 0.179055, 0.173081], '')</t>
  </si>
  <si>
    <t xml:space="preserve">F5RVU8|F5RVU8_9ENTR Acetolactate synthase OS=Enterobacter hormaechei ATCC 49162 </t>
  </si>
  <si>
    <t>([0.0704, 0.109221, 0.147574, 0.085092, 0.046336, 0.073402, 0.102787, 0.122885, 0.090864, 0.109221, 0.137348, 0.122885, 0.050641, 0.0704, 0.067594, 0.081712, 0.079919, 0.100716, 0.067594, 0.058088, 0.051831, 0.092881, 0.046336, 0.024393, 0.048328, 0.073402, 0.036378, 0.035586, 0.038858, 0.03976, 0.03976, 0.037156, 0.031287, 0.071867, 0.076542, 0.088832, 0.03976, 0.025762, 0.026892, 0.034884, 0.066181, 0.120615, 0.088832, 0.129801, 0.147574, 0.139895, 0.132295, 0.17593, 0.185198, 0.17593, 0.161087, 0.134866, 0.139895, 0.194234, 0.185198, 0.179055, 0.271506, 0.288399, 0.36309, 0.284882, 0.209395, 0.118441, 0.073402, 0.096677, 0.120615, 0.17593, 0.196879, 0.243554, 0.243554, 0.236433, 0.25031, 0.308712, 0.247041, 0.25031, 0.284882, 0.182256, 0.15284, 0.142424, 0.17593, 0.106997, 0.125101, 0.194234, 0.284882, 0.26085, 0.281712, 0.196879, 0.142424, 0.069024, 0.040537, 0.051831, 0.048328, 0.047319, 0.038042, 0.058088, 0.058088, 0.058088, 0.06312, 0.042364, 0.040537, 0.027463, 0.055536, 0.060549, 0.026338, 0.027463, 0.058088, 0.031287, 0.059222, 0.069024, 0.079919, 0.129801, 0.071867, 0.071867, 0.0704, 0.127496, 0.10481, 0.067594, 0.066181, 0.116183, 0.191378, 0.106997, 0.11371, 0.069024, 0.085092, 0.167087, 0.167087, 0.164327, 0.239899, 0.139895, 0.203355, 0.271506, 0.206376, 0.219301, 0.219301, 0.21291, 0.158265, 0.127496, 0.11371, 0.0704, 0.054297, 0.044297, 0.088832, 0.139895, 0.203355, 0.232838, 0.222385, 0.247041, 0.167087, 0.106997, 0.125101, 0.116183, 0.0704, 0.125101, 0.194234, 0.206376, 0.129801, 0.098513, 0.18812, 0.301917, 0.349426, 0.398279, 0.4292, 0.349426, 0.380708, 0.278302, 0.173081, 0.106997, 0.106997, 0.173081, 0.232838, 0.232838, 0.216401, 0.25406, 0.232838, 0.229226, 0.129801, 0.222385, 0.332115, 0.324872, 0.30533, 0.349426, 0.335645, 0.339168, 0.422041, 0.390993, 0.5017, 0.483068, 0.59508, 0.56648, 0.505461, 0.422041, 0.505461, 0.51388, 0.480142, 0.390993, 0.359901, 0.4292, 0.414856, 0.384043, 0.408655, 0.335645, 0.264545, 0.17593, 0.122885, 0.122885, 0.122885, 0.116183, 0.164327, 0.116183, 0.120615, 0.122885, 0.158265, 0.100716, 0.106997, 0.170161, 0.257454, 0.209395, 0.25031, 0.268042, 0.194234, 0.102787, 0.161087, 0.219301, 0.236433, 0.311707, 0.232838, 0.268042, 0.203355, 0.203355, 0.264545, 0.25031, 0.203355, 0.194234, 0.264545, 0.17593, 0.170161, 0.137348, 0.118441, 0.134866, 0.102787, 0.164327, 0.25031, 0.236433, 0.247041, 0.295083, 0.203355, 0.284882, 0.21291, 0.200174, 0.232838, 0.194234, 0.200174, 0.278302, 0.321458, 0.229226, 0.324872, 0.298791, 0.339168, 0.40511, 0.377384, 0.366687, 0.366687, 0.374039, 0.370445, 0.374039, 0.339168, 0.335645, 0.239899, 0.25406, 0.271506, 0.271506, 0.247041, 0.243554, 0.15284, 0.161087, 0.257454, 0.243554, 0.275179, 0.264545, 0.31487, 0.324872, 0.281712, 0.25031, 0.236433, 0.155435, 0.096677, 0.161087, 0.247041, 0.31487, 0.342579, 0.342579, 0.264545, 0.324872, 0.236433, 0.349426, 0.25031, 0.25031, 0.278302, 0.278302, 0.275179, 0.179055, 0.167087, 0.239899, 0.271506, 0.209395, 0.328603, 0.377384, 0.356642, 0.281712, 0.339168, 0.25406, 0.25406, 0.335645, 0.342579, 0.40511, 0.390993, 0.494003, 0.41194, 0.301917, 0.308712, 0.321458, 0.366687, 0.284882, 0.301917, 0.216401, 0.200174, 0.147574, 0.179055, 0.185198, 0.25031, 0.191378, 0.271506, 0.346032, 0.377384, 0.281712, 0.318242, 0.339168, 0.243554, 0.30533, 0.401658, 0.295083, 0.194234, 0.247041, 0.339168, 0.239899, 0.339168, 0.433034, 0.370445, 0.356642, 0.339168, 0.332115, 0.374039, 0.301917, 0.206376, 0.173081, 0.167087, 0.170161, 0.155435, 0.239899, 0.239899, 0.243554, 0.349426, 0.352862, 0.335645, 0.356642, 0.450668, 0.398279, 0.321458, 0.324872, 0.342579, 0.346032, 0.26085, 0.161087, 0.225814, 0.225814, 0.232838, 0.318242, 0.30533, 0.318242, 0.281712, 0.191378, 0.122885, 0.116183, 0.185198, 0.203355, 0.122885, 0.120615, 0.144935, 0.196879, 0.291804, 0.229226, 0.134866, 0.185198, 0.247041, 0.170161, 0.164327, 0.096677, 0.120615, 0.06184, 0.06312, 0.073402, 0.15008, 0.206376, 0.203355, 0.122885, 0.064632, 0.10481, 0.102787, 0.098513, 0.100716, 0.056825, 0.074921, 0.142424, 0.129801, 0.15008, 0.132295, 0.21291, 0.216401, 0.216401, 0.295083, 0.25031, 0.173081, 0.147574, 0.102787, 0.102787, 0.11371, 0.158265, 0.094817, 0.11371, 0.122885, 0.132295, 0.209395, 0.15284, 0.090864, 0.078022, 0.050641, 0.102787, 0.100716, 0.173081, 0.144935, 0.170161, 0.122885, 0.194234, 0.155435, 0.225814, 0.15008, 0.232838, 0.278302, 0.275179, 0.243554, 0.236433, 0.191378, 0.120615, 0.182256, 0.17593, 0.257454, 0.243554, 0.268042, 0.203355, 0.122885, 0.083462, 0.049374, 0.094817, 0.05306, 0.076542, 0.076542, 0.129801, 0.0704, 0.036378, 0.06184, 0.045352, 0.028695, 0.034068, 0.06312, 0.029376, 0.058088, 0.055536, 0.067594, 0.031287, 0.026338, 0.044297, 0.067594, 0.11371, 0.10481, 0.167087, 0.167087, 0.155435, 0.090864, 0.120615, 0.185198, 0.185198, 0.155435, 0.243554, 0.257454, 0.144935, 0.182256, 0.173081, 0.10481, 0.118441, 0.206376, 0.275179, 0.179055, 0.179055, 0.179055, 0.109221, 0.109221, 0.076542, 0.076542, 0.090864, 0.127496, 0.139895, 0.164327, 0.243554, 0.236433, 0.15008, 0.271506, 0.301917, 0.301917, 0.298791, 0.328603, 0.328603, 0.328603, 0.342579, 0.36309, 0.36309, 0.390993, 0.390993, 0.450668, 0.461924, 0.538167, 0.440853, 0.36309, 0.225814, 0.182256, 0.173081, 0.191378, 0.109221, 0.090864, 0.100716, 0.155435, 0.164327, 0.164327, 0.191378, 0.206376, 0.116183, 0.137348, 0.15008, 0.15284, 0.085092, 0.078022, 0.078022, 0.125101, 0.173081, 0.225814, 0.281712, 0.288399, 0.301917, 0.271506, 0.257454, 0.247041, 0.25031, 0.247041, 0.247041, 0.247041, 0.318242, 0.394753, 0.342579, 0.377384, 0.352862, 0.450668, 0.4292, 0.408655, 0.384043, 0.352862, 0.414856], '')</t>
  </si>
  <si>
    <t>[184, 186, 187, 188, 190, 191, 528]</t>
  </si>
  <si>
    <t xml:space="preserve">F5RVV3|F5RVV3_9ENTR 3-isopropylmalate dehydratase small subunit OS=Enterobacter hormaechei ATCC 49162 </t>
  </si>
  <si>
    <t>([0.472492, 0.374039, 0.291804, 0.370445, 0.271506, 0.311707, 0.298791, 0.288399, 0.324872, 0.275179, 0.30533, 0.349426, 0.387226, 0.339168, 0.26085, 0.284882, 0.311707, 0.288399, 0.30533, 0.191378, 0.122885, 0.134866, 0.185198, 0.182256, 0.158265, 0.236433, 0.232838, 0.268042, 0.182256, 0.173081, 0.209395, 0.196879, 0.122885, 0.056825, 0.076542, 0.137348, 0.129801, 0.106997, 0.055536, 0.028695, 0.064632, 0.116183, 0.102787, 0.109221, 0.17593, 0.118441, 0.144935, 0.15008, 0.173081, 0.308712, 0.191378, 0.158265, 0.100716, 0.173081, 0.173081, 0.18812, 0.194234, 0.194234, 0.191378, 0.30533, 0.359901, 0.342579, 0.239899, 0.170161, 0.10481, 0.076542, 0.116183, 0.106997, 0.109221, 0.042364, 0.038042, 0.049374, 0.076542, 0.125101, 0.111485, 0.203355, 0.191378, 0.170161, 0.225814, 0.271506, 0.173081, 0.173081, 0.111485, 0.182256, 0.275179, 0.268042, 0.301917, 0.194234, 0.167087, 0.106997, 0.142424, 0.085092, 0.111485, 0.132295, 0.132295, 0.069024, 0.058088, 0.054297, 0.031287, 0.019401, 0.010372, 0.016826, 0.021381, 0.034884, 0.017138, 0.017447, 0.031287, 0.034068, 0.040537, 0.024393, 0.046336, 0.045352, 0.081712, 0.055536, 0.043307, 0.048328, 0.111485, 0.142424, 0.088832, 0.155435, 0.281712, 0.288399, 0.17593, 0.139895, 0.086953, 0.116183, 0.118441, 0.088832, 0.088832, 0.170161, 0.25406, 0.144935, 0.200174, 0.10481, 0.18812, 0.134866, 0.137348, 0.071867, 0.076542, 0.096677, 0.102787, 0.059222, 0.066181, 0.125101, 0.122885, 0.194234, 0.275179, 0.25031, 0.291804, 0.18812, 0.155435, 0.078022, 0.129801, 0.078022, 0.164327, 0.122885, 0.094817, 0.085092, 0.139895, 0.125101, 0.094817, 0.064632, 0.055536, 0.092881, 0.098513, 0.0704, 0.076542, 0.067594, 0.03976, 0.038042, 0.03976, 0.042364, 0.051831, 0.059222, 0.100716, 0.106997, 0.139895, 0.209395, 0.132295, 0.129801, 0.106997, 0.096677, 0.142424, 0.209395, 0.191378, 0.200174, 0.318242, 0.271506, 0.164327, 0.206376, 0.206376, 0.275179, 0.243554, 0.318242, 0.278302, 0.25406, 0.191378, 0.139895, 0.147574, 0.25031, 0.216401], '')</t>
  </si>
  <si>
    <t xml:space="preserve">F5RVV7|F5RVV7_9ENTR Thiamine-binding periplasmic protein OS=Enterobacter hormaechei ATCC 49162 </t>
  </si>
  <si>
    <t>([0.016257, 0.009015, 0.009977, 0.008409, 0.013613, 0.01204, 0.008624, 0.009187, 0.011342, 0.017138, 0.015344, 0.01204, 0.0198, 0.013821, 0.008723, 0.011518, 0.01078, 0.009865, 0.014315, 0.011342, 0.011342, 0.014075, 0.028695, 0.0198, 0.032017, 0.031287, 0.046336, 0.118441, 0.096677, 0.064632, 0.051831, 0.078022, 0.106997, 0.046336, 0.079919, 0.118441, 0.120615, 0.139895, 0.144935, 0.098513, 0.21291, 0.144935, 0.173081, 0.083462, 0.100716, 0.083462, 0.040537, 0.046336, 0.040537, 0.06312, 0.06312, 0.06312, 0.038042, 0.028695, 0.0704, 0.06312, 0.047319, 0.044297, 0.054297, 0.05306, 0.085092, 0.074921, 0.134866, 0.134866, 0.236433, 0.271506, 0.31487, 0.332115, 0.25406, 0.170161, 0.170161, 0.155435, 0.170161, 0.26085, 0.352862, 0.257454, 0.179055, 0.271506, 0.239899, 0.25406, 0.243554, 0.25406, 0.264545, 0.247041, 0.179055, 0.096677, 0.098513, 0.090864, 0.129801, 0.182256, 0.194234, 0.170161, 0.21291, 0.21291, 0.170161, 0.111485, 0.185198, 0.200174, 0.21291, 0.243554, 0.275179, 0.185198, 0.170161, 0.179055, 0.18812, 0.268042, 0.271506, 0.239899, 0.275179, 0.173081, 0.179055, 0.158265, 0.185198, 0.137348, 0.066181, 0.067594, 0.050641, 0.032017, 0.026892, 0.024393, 0.023534, 0.025316, 0.043307, 0.027463, 0.024393, 0.024826, 0.029376, 0.073402, 0.100716, 0.081712, 0.102787, 0.092881, 0.167087, 0.109221, 0.129801, 0.239899, 0.264545, 0.384043, 0.450668, 0.545602, 0.433034, 0.440853, 0.36309, 0.281712, 0.271506, 0.291804, 0.288399, 0.291804, 0.26085, 0.271506, 0.271506, 0.352862, 0.390993, 0.374039, 0.374039, 0.436924, 0.342579, 0.271506, 0.191378, 0.11371, 0.090864, 0.164327, 0.158265, 0.155435, 0.15284, 0.232838, 0.229226, 0.216401, 0.191378, 0.216401, 0.229226, 0.203355, 0.125101, 0.111485, 0.109221, 0.106997, 0.090864, 0.120615, 0.17593, 0.247041, 0.275179, 0.321458, 0.247041, 0.257454, 0.311707, 0.408655, 0.31487, 0.298791, 0.318242, 0.288399, 0.170161, 0.158265, 0.125101, 0.11371, 0.067594, 0.066181, 0.109221, 0.142424, 0.161087, 0.17593, 0.116183, 0.116183, 0.071867, 0.10481, 0.056825, 0.060549, 0.06184, 0.106997, 0.127496, 0.096677, 0.064632, 0.116183, 0.069024, 0.066181, 0.109221, 0.179055, 0.182256, 0.17593, 0.173081, 0.194234, 0.111485, 0.122885, 0.147574, 0.191378, 0.209395, 0.200174, 0.173081, 0.185198, 0.191378, 0.170161, 0.120615, 0.129801, 0.134866, 0.15008, 0.243554, 0.206376, 0.170161, 0.15008, 0.15284, 0.144935, 0.116183, 0.164327, 0.21291, 0.232838, 0.268042, 0.278302, 0.401658, 0.349426, 0.30533, 0.318242, 0.31487, 0.301917, 0.298791, 0.288399, 0.239899, 0.182256, 0.179055, 0.196879, 0.25031, 0.225814, 0.129801, 0.155435, 0.194234, 0.173081, 0.11371, 0.127496, 0.111485, 0.102787, 0.173081, 0.125101, 0.090864, 0.049374, 0.116183, 0.125101, 0.132295, 0.243554, 0.219301, 0.26085, 0.18812, 0.18812, 0.185198, 0.291804, 0.179055, 0.179055, 0.21291, 0.21291, 0.203355, 0.194234, 0.216401, 0.209395, 0.30533, 0.339168, 0.352862, 0.342579, 0.301917, 0.301917, 0.311707, 0.387226, 0.42561, 0.444081, 0.384043, 0.387226, 0.394753, 0.51388, 0.465241, 0.42561, 0.422041, 0.321458, 0.321458, 0.311707, 0.21291, 0.216401, 0.219301, 0.278302, 0.196879, 0.298791, 0.295083, 0.243554, 0.206376, 0.170161, 0.21291, 0.216401, 0.222385, 0.17593, 0.134866, 0.132295, 0.127496], '')</t>
  </si>
  <si>
    <t>[139, 303]</t>
  </si>
  <si>
    <t xml:space="preserve">F5RVV8|F5RVV8_9ENTR Thiamine transport system permease protein ThiP OS=Enterobacter hormaechei ATCC 49162 </t>
  </si>
  <si>
    <t>([0.120615, 0.037156, 0.016021, 0.010672, 0.018106, 0.024393, 0.013821, 0.009187, 0.009294, 0.009294, 0.007031, 0.005872, 0.00558, 0.003997, 0.003109, 0.002349, 0.00225, 0.001318, 0.002014, 0.002581, 0.001417, 0.000876, 0.001271, 0.001271, 0.001112, 0.000468, 0.000498, 0.000747, 0.001383, 0.001692, 0.001936, 0.003109, 0.003079, 0.002529, 0.002976, 0.002662, 0.002435, 0.00243, 0.003671, 0.003555, 0.002688, 0.003053, 0.002976, 0.003298, 0.00359, 0.00359, 0.005683, 0.003405, 0.003804, 0.002211, 0.001318, 0.001391, 0.001142, 0.000983, 0.000983, 0.001202, 0.00152, 0.00155, 0.001069, 0.000983, 0.001112, 0.001142, 0.001872, 0.002503, 0.001709, 0.001434, 0.001499, 0.001318, 0.00225, 0.001936, 0.00225, 0.002276, 0.002194, 0.002482, 0.003924, 0.003607, 0.00407, 0.004646, 0.006619, 0.006619, 0.005992, 0.003963, 0.004135, 0.003727, 0.002976, 0.003701, 0.004976, 0.005932, 0.007091, 0.004921, 0.003924, 0.003924, 0.006245, 0.004736, 0.003366, 0.002512, 0.003478, 0.002396, 0.001417, 0.001434, 0.001417, 0.001048, 0.001541, 0.001687, 0.001069, 0.001623, 0.001936, 0.002336, 0.002761, 0.001748, 0.001743, 0.002336, 0.003276, 0.002035, 0.001687, 0.00246, 0.002327, 0.001743, 0.00246, 0.002688, 0.00283, 0.002881, 0.004388, 0.002881, 0.003757, 0.006078, 0.004208, 0.004315, 0.00292, 0.002976, 0.004315, 0.004388, 0.003512, 0.002512, 0.003246, 0.004736, 0.003461, 0.003246, 0.003014, 0.00316, 0.003701, 0.003757, 0.004513, 0.003821, 0.006142, 0.006374, 0.00407, 0.003864, 0.002662, 0.00389, 0.003405, 0.002366, 0.003607, 0.005318, 0.005223, 0.006567, 0.006701, 0.011106, 0.024826, 0.06312, 0.060549, 0.041405, 0.025762, 0.028695, 0.040537, 0.019109, 0.019109, 0.026338, 0.067594, 0.137348, 0.064632, 0.085092, 0.078022, 0.028695, 0.026338, 0.024826, 0.013437, 0.015078, 0.008525, 0.009294, 0.006421, 0.004483, 0.006482, 0.007495, 0.009096, 0.006078, 0.007555, 0.008624, 0.007645, 0.006619, 0.005932, 0.006039, 0.004358, 0.004315, 0.005378, 0.003864, 0.004611, 0.003963, 0.003341, 0.004513, 0.002705, 0.003405, 0.004736, 0.003727, 0.002623, 0.002555, 0.002581, 0.003014, 0.002688, 0.003512, 0.004414, 0.005086, 0.006245, 0.009483, 0.019401, 0.014075, 0.029376, 0.023963, 0.044297, 0.028107, 0.015344, 0.034884, 0.035586, 0.018106, 0.028695, 0.027463, 0.031287, 0.030003, 0.033407, 0.040537, 0.040537, 0.033407, 0.024826, 0.024826, 0.013265, 0.008156, 0.01078, 0.006619, 0.007177, 0.008525, 0.010509, 0.01204, 0.008895, 0.008075, 0.008002, 0.007031, 0.007177, 0.005249, 0.00543, 0.003757, 0.003405, 0.003461, 0.003431, 0.002727, 0.00316, 0.004358, 0.005249, 0.004247, 0.006567, 0.007495, 0.007315, 0.008723, 0.013016, 0.020165, 0.018787, 0.038042, 0.048328, 0.047319, 0.081712, 0.164327, 0.298791, 0.308712, 0.318242, 0.31487, 0.31487, 0.31487, 0.30533, 0.346032, 0.377384, 0.342579, 0.398279, 0.26085, 0.216401, 0.11371, 0.048328, 0.06184, 0.029376, 0.022667, 0.023087, 0.013016, 0.008002, 0.005223, 0.003757, 0.003963, 0.004431, 0.004513, 0.003405, 0.003053, 0.002349, 0.002117, 0.001597, 0.001597, 0.002503, 0.002138, 0.003109, 0.004431, 0.005249, 0.005734, 0.005011, 0.006988, 0.007555, 0.007555, 0.011518, 0.020876, 0.020522, 0.011106, 0.011106, 0.010509, 0.013437, 0.016257, 0.034068, 0.028107, 0.027463, 0.027463, 0.028107, 0.025762, 0.013437, 0.010372, 0.00962, 0.011342, 0.009728, 0.014075, 0.014075, 0.008804, 0.006567, 0.004646, 0.004315, 0.004315, 0.006194, 0.005223, 0.005086, 0.003701, 0.003804, 0.002581, 0.002581, 0.003555, 0.003555, 0.005318, 0.004431, 0.004414, 0.004431, 0.005011, 0.005011, 0.006194, 0.008804, 0.01227, 0.015078, 0.029376, 0.060549, 0.043307, 0.030611, 0.048328, 0.047319, 0.098513, 0.182256, 0.142424, 0.076542, 0.035586, 0.017138, 0.023534, 0.033407, 0.05306, 0.050641, 0.023534, 0.018106, 0.010509, 0.008804, 0.010509, 0.010372, 0.006374, 0.004689, 0.004646, 0.003246, 0.002881, 0.00292, 0.002881, 0.003512, 0.003461, 0.004835, 0.004736, 0.005992, 0.007495, 0.006619, 0.005932, 0.009294, 0.013265, 0.013016, 0.01078, 0.006988, 0.004736, 0.007422, 0.013613, 0.019401, 0.019401, 0.032677, 0.023087, 0.012727, 0.014075, 0.013821, 0.011342, 0.011342, 0.009977, 0.006988, 0.005011, 0.006142, 0.006142, 0.006795, 0.008276, 0.011106, 0.021381, 0.035586, 0.036378, 0.032017, 0.042364, 0.040537, 0.055536, 0.036378, 0.03976, 0.020165, 0.042364, 0.054297, 0.056825, 0.054297, 0.044297, 0.064632, 0.055536, 0.023963, 0.020165, 0.028107, 0.015694, 0.015078, 0.012491, 0.008624, 0.009294, 0.006567, 0.009728, 0.008525, 0.008624, 0.013437, 0.020165, 0.023534, 0.013821, 0.019401, 0.020522, 0.031287, 0.023087, 0.018415, 0.016826, 0.013265, 0.009483, 0.010221, 0.007031, 0.009187, 0.008156, 0.007495, 0.011518, 0.006988, 0.007877, 0.008525, 0.006421, 0.005623, 0.003757, 0.003461, 0.003864, 0.00389, 0.004689, 0.006619, 0.005011, 0.007555, 0.009096, 0.008276, 0.013265, 0.011669, 0.007877, 0.008525, 0.006078, 0.006039, 0.009728, 0.006701, 0.008895, 0.01204, 0.009401, 0.014783, 0.030611, 0.032677, 0.031287, 0.026892, 0.020165, 0.026892, 0.028695, 0.021381, 0.021816, 0.010926, 0.012727, 0.013265, 0.013265, 0.013437, 0.009096, 0.005799, 0.007177, 0.005378, 0.003727, 0.00515, 0.004135, 0.003079, 0.003177, 0.003109, 0.00231, 0.0028, 0.003607, 0.003512, 0.00407, 0.004247, 0.005734, 0.008075, 0.01227, 0.016257, 0.023087, 0.030611, 0.064632, 0.067594, 0.120615, 0.25031, 0.203355, 0.301917, 0.472492], '')</t>
  </si>
  <si>
    <t xml:space="preserve">F5RVW2|F5RVW2_9ENTR Ribulokinase OS=Enterobacter hormaechei ATCC 49162 </t>
  </si>
  <si>
    <t>([0.006194, 0.009187, 0.013613, 0.014315, 0.016528, 0.013265, 0.014783, 0.01204, 0.016257, 0.013437, 0.018415, 0.013016, 0.023087, 0.043307, 0.049374, 0.046336, 0.05306, 0.096677, 0.15008, 0.094817, 0.134866, 0.094817, 0.096677, 0.060549, 0.081712, 0.100716, 0.158265, 0.116183, 0.200174, 0.129801, 0.17593, 0.170161, 0.271506, 0.206376, 0.232838, 0.144935, 0.085092, 0.144935, 0.142424, 0.102787, 0.173081, 0.219301, 0.284882, 0.268042, 0.243554, 0.164327, 0.170161, 0.144935, 0.247041, 0.236433, 0.328603, 0.370445, 0.257454, 0.25406, 0.311707, 0.284882, 0.401658, 0.494003, 0.476583, 0.380708, 0.387226, 0.394753, 0.366687, 0.318242, 0.342579, 0.408655, 0.461924, 0.36309, 0.384043, 0.359901, 0.288399, 0.196879, 0.158265, 0.278302, 0.200174, 0.209395, 0.222385, 0.170161, 0.18812, 0.173081, 0.236433, 0.328603, 0.243554, 0.191378, 0.236433, 0.142424, 0.170161, 0.139895, 0.222385, 0.219301, 0.219301, 0.284882, 0.359901, 0.394753, 0.40511, 0.461924, 0.486429, 0.41194, 0.454136, 0.41194, 0.440853, 0.472492, 0.454136, 0.458154, 0.440853, 0.41194, 0.414856, 0.40511, 0.5017, 0.509769, 0.408655, 0.377384, 0.387226, 0.40511, 0.42561, 0.408655, 0.414856, 0.349426, 0.311707, 0.243554, 0.196879, 0.116183, 0.111485, 0.122885, 0.164327, 0.247041, 0.247041, 0.271506, 0.295083, 0.284882, 0.243554, 0.359901, 0.36309, 0.275179, 0.271506, 0.232838, 0.155435, 0.116183, 0.137348, 0.236433, 0.318242, 0.398279, 0.483068, 0.494003, 0.490133, 0.394753, 0.387226, 0.40511, 0.366687, 0.271506, 0.257454, 0.284882, 0.191378, 0.132295, 0.191378, 0.182256, 0.209395, 0.203355, 0.179055, 0.116183, 0.090864, 0.073402, 0.042364, 0.025762, 0.024393, 0.016528, 0.028695, 0.028107, 0.024826, 0.048328, 0.067594, 0.06312, 0.042364, 0.060549, 0.118441, 0.102787, 0.090864, 0.067594, 0.111485, 0.125101, 0.127496, 0.164327, 0.106997, 0.10481, 0.17593, 0.116183, 0.118441, 0.134866, 0.120615, 0.088832, 0.049374, 0.058088, 0.060549, 0.088832, 0.106997, 0.096677, 0.132295, 0.158265, 0.191378, 0.127496, 0.194234, 0.268042, 0.247041, 0.324872, 0.318242, 0.301917, 0.356642, 0.418646, 0.380708, 0.398279, 0.472492, 0.472492, 0.394753, 0.387226, 0.401658, 0.390993, 0.31487, 0.288399, 0.278302, 0.185198, 0.295083, 0.324872, 0.30533, 0.278302, 0.185198, 0.179055, 0.194234, 0.239899, 0.161087, 0.179055, 0.209395, 0.147574, 0.147574, 0.222385, 0.219301, 0.209395, 0.142424, 0.21291, 0.132295, 0.15284, 0.15284, 0.071867, 0.060549, 0.078022, 0.092881, 0.088832, 0.155435, 0.125101, 0.120615, 0.118441, 0.132295, 0.076542, 0.122885, 0.18812, 0.11371, 0.069024, 0.074921, 0.139895, 0.088832, 0.129801, 0.111485, 0.173081, 0.185198, 0.185198, 0.109221, 0.129801, 0.229226, 0.236433, 0.206376, 0.196879, 0.196879, 0.167087, 0.225814, 0.225814, 0.196879, 0.185198, 0.284882, 0.17593, 0.15284, 0.18812, 0.219301, 0.191378, 0.142424, 0.219301, 0.191378, 0.278302, 0.219301, 0.219301, 0.243554, 0.31487, 0.31487, 0.321458, 0.268042, 0.26085, 0.200174, 0.15284, 0.25031, 0.243554, 0.328603, 0.339168, 0.288399, 0.298791, 0.239899, 0.219301, 0.219301, 0.219301, 0.229226, 0.25406, 0.247041, 0.209395, 0.144935, 0.144935, 0.225814, 0.284882, 0.26085, 0.257454, 0.332115, 0.332115, 0.239899, 0.170161, 0.167087, 0.26085, 0.185198, 0.278302, 0.359901, 0.352862, 0.318242, 0.243554, 0.281712, 0.291804, 0.194234, 0.173081, 0.170161, 0.098513, 0.11371, 0.111485, 0.158265, 0.170161, 0.164327, 0.216401, 0.194234, 0.191378, 0.194234, 0.173081, 0.094817, 0.076542, 0.049374, 0.038042, 0.056825, 0.045352, 0.027463, 0.030611, 0.054297, 0.033407, 0.071867, 0.035586, 0.047319, 0.049374, 0.026892, 0.023087, 0.018787, 0.028695, 0.028695, 0.033407, 0.067594, 0.071867, 0.085092, 0.134866, 0.236433, 0.15284, 0.158265, 0.185198, 0.268042, 0.264545, 0.339168, 0.311707, 0.311707, 0.21291, 0.236433, 0.332115, 0.278302, 0.349426, 0.401658, 0.366687, 0.25406, 0.200174, 0.284882, 0.298791, 0.328603, 0.311707, 0.31487, 0.321458, 0.356642, 0.268042, 0.301917, 0.236433, 0.164327, 0.161087, 0.257454, 0.155435, 0.078022, 0.139895, 0.134866, 0.120615, 0.147574, 0.216401, 0.284882, 0.179055, 0.142424, 0.122885, 0.132295, 0.209395, 0.122885, 0.120615, 0.191378, 0.109221, 0.092881, 0.142424, 0.236433, 0.142424, 0.216401, 0.232838, 0.191378, 0.196879, 0.21291, 0.179055, 0.203355, 0.147574, 0.164327, 0.109221, 0.102787, 0.096677, 0.055536, 0.056825, 0.046336, 0.038042, 0.06312, 0.094817, 0.045352, 0.040537, 0.060549, 0.056825, 0.083462, 0.058088, 0.042364, 0.043307, 0.030611, 0.014075, 0.010672, 0.018415, 0.036378, 0.036378, 0.020876, 0.03976, 0.045352, 0.060549, 0.081712, 0.049374, 0.048328, 0.079919, 0.046336, 0.058088, 0.056825, 0.038858, 0.058088, 0.078022, 0.069024, 0.127496, 0.25406, 0.278302, 0.17593, 0.139895, 0.144935, 0.196879, 0.116183, 0.10481, 0.106997, 0.064632, 0.059222, 0.081712, 0.102787, 0.194234, 0.122885, 0.129801, 0.129801, 0.106997, 0.085092, 0.083462, 0.085092, 0.073402, 0.064632, 0.06312, 0.066181, 0.035586, 0.043307, 0.06184, 0.086953, 0.044297, 0.035586, 0.049374, 0.037156, 0.023963, 0.016826, 0.022306, 0.020876, 0.023534, 0.037156, 0.036378, 0.041405, 0.021381, 0.024826, 0.045352, 0.064632, 0.081712, 0.142424, 0.15008, 0.144935, 0.142424, 0.216401, 0.288399, 0.25031, 0.30533, 0.370445, 0.408655, 0.352862, 0.36309, 0.468512, 0.465241, 0.505461, 0.494003, 0.618285, 0.529623, 0.529623, 0.585406, 0.454136, 0.472492, 0.468512, 0.42561, 0.359901, 0.366687, 0.408655, 0.380708, 0.36309, 0.370445, 0.288399, 0.346032, 0.335645, 0.301917, 0.268042, 0.284882, 0.196879, 0.203355, 0.15284, 0.094817, 0.109221, 0.137348, 0.102787, 0.081712, 0.158265, 0.219301, 0.21291, 0.203355, 0.30533, 0.271506, 0.284882, 0.366687, 0.398279, 0.370445, 0.374039, 0.321458, 0.301917, 0.394753, 0.36309, 0.450668, 0.534167, 0.472492, 0.549308, 0.585406, 0.626927, 0.541878, 0.59014, 0.56648], '')</t>
  </si>
  <si>
    <t>[108, 109, 528, 530, 531, 532, 533, 574, 576, 577, 578, 579, 580, 581]</t>
  </si>
  <si>
    <t xml:space="preserve">F5RVW3|F5RVW3_9ENTR L-arabinose isomerase OS=Enterobacter hormaechei ATCC 49162 </t>
  </si>
  <si>
    <t>([0.012727, 0.008002, 0.007495, 0.006194, 0.008002, 0.009977, 0.013821, 0.017797, 0.013821, 0.010372, 0.013265, 0.019109, 0.027463, 0.022306, 0.023534, 0.05306, 0.051831, 0.031287, 0.06312, 0.056825, 0.083462, 0.122885, 0.239899, 0.298791, 0.328603, 0.264545, 0.281712, 0.239899, 0.164327, 0.26085, 0.332115, 0.349426, 0.295083, 0.275179, 0.219301, 0.339168, 0.243554, 0.232838, 0.21291, 0.15284, 0.094817, 0.098513, 0.139895, 0.073402, 0.074921, 0.116183, 0.170161, 0.185198, 0.222385, 0.328603, 0.229226, 0.264545, 0.257454, 0.203355, 0.134866, 0.21291, 0.196879, 0.25031, 0.26085, 0.243554, 0.318242, 0.414856, 0.418646, 0.308712, 0.374039, 0.374039, 0.284882, 0.219301, 0.139895, 0.076542, 0.03976, 0.071867, 0.071867, 0.032677, 0.056825, 0.111485, 0.094817, 0.090864, 0.081712, 0.042364, 0.047319, 0.049374, 0.046336, 0.026892, 0.037156, 0.026338, 0.016528, 0.028695, 0.043307, 0.079919, 0.083462, 0.083462, 0.088832, 0.044297, 0.088832, 0.092881, 0.081712, 0.048328, 0.051831, 0.058088, 0.100716, 0.102787, 0.11371, 0.067594, 0.118441, 0.132295, 0.129801, 0.206376, 0.158265, 0.167087, 0.076542, 0.102787, 0.173081, 0.102787, 0.194234, 0.200174, 0.200174, 0.170161, 0.278302, 0.264545, 0.288399, 0.295083, 0.394753, 0.25406, 0.339168, 0.222385, 0.15284, 0.229226, 0.194234, 0.232838, 0.185198, 0.288399, 0.332115, 0.332115, 0.414856, 0.377384, 0.30533, 0.239899, 0.268042, 0.264545, 0.268042, 0.18812, 0.196879, 0.191378, 0.298791, 0.308712, 0.387226, 0.486429, 0.486429, 0.51388, 0.42561, 0.468512, 0.468512, 0.370445, 0.318242, 0.318242, 0.356642, 0.390993, 0.390993, 0.387226, 0.387226, 0.390993, 0.486429, 0.483068, 0.472492, 0.476583, 0.374039, 0.401658, 0.324872, 0.26085, 0.264545, 0.239899, 0.243554, 0.25406, 0.352862, 0.352862, 0.356642, 0.359901, 0.318242, 0.359901, 0.298791, 0.301917, 0.301917, 0.295083, 0.298791, 0.301917, 0.229226, 0.295083, 0.271506, 0.342579, 0.324872, 0.324872, 0.324872, 0.324872, 0.216401, 0.200174, 0.179055, 0.191378, 0.182256, 0.161087, 0.164327, 0.164327, 0.164327, 0.164327, 0.10481, 0.066181, 0.0704, 0.0704, 0.054297, 0.0704, 0.069024, 0.069024, 0.069024, 0.134866, 0.134866, 0.229226, 0.170161, 0.243554, 0.206376, 0.134866, 0.15284, 0.182256, 0.25406, 0.164327, 0.167087, 0.243554, 0.308712, 0.206376, 0.275179, 0.257454, 0.247041, 0.275179, 0.332115, 0.30533, 0.308712, 0.243554, 0.247041, 0.31487, 0.308712, 0.332115, 0.41194, 0.490133, 0.494003, 0.41194, 0.4292, 0.422041, 0.394753, 0.36309, 0.458154, 0.366687, 0.468512, 0.380708, 0.342579, 0.324872, 0.349426, 0.339168, 0.295083, 0.200174, 0.219301, 0.216401, 0.219301, 0.219301, 0.120615, 0.11371, 0.134866, 0.11371, 0.111485, 0.134866, 0.161087, 0.086953, 0.161087, 0.155435, 0.155435, 0.158265, 0.191378, 0.127496, 0.122885, 0.219301, 0.216401, 0.232838, 0.225814, 0.15284, 0.129801, 0.164327, 0.170161, 0.196879, 0.222385, 0.179055, 0.182256, 0.185198, 0.291804, 0.182256, 0.170161, 0.147574, 0.122885, 0.122885, 0.209395, 0.21291, 0.216401, 0.203355, 0.167087, 0.173081, 0.219301, 0.216401, 0.203355, 0.125101, 0.125101, 0.122885, 0.125101, 0.11371, 0.071867, 0.056825, 0.098513, 0.102787, 0.185198, 0.142424, 0.15008, 0.134866, 0.134866, 0.132295, 0.21291, 0.127496, 0.096677, 0.129801, 0.164327, 0.155435, 0.236433, 0.15284, 0.236433, 0.173081, 0.196879, 0.275179, 0.31487, 0.328603, 0.332115, 0.25031, 0.268042, 0.17593, 0.17593, 0.17593, 0.173081, 0.139895, 0.158265, 0.21291, 0.137348, 0.083462, 0.173081, 0.164327, 0.164327, 0.137348, 0.170161, 0.170161, 0.179055, 0.179055, 0.196879, 0.11371, 0.11371, 0.173081, 0.18812, 0.200174, 0.120615, 0.0704, 0.092881, 0.088832, 0.076542, 0.118441, 0.170161, 0.120615, 0.132295, 0.243554, 0.243554, 0.308712, 0.203355, 0.11371, 0.058088, 0.050641, 0.092881, 0.15008, 0.144935, 0.203355, 0.222385, 0.291804, 0.284882, 0.295083, 0.359901, 0.356642, 0.271506, 0.185198, 0.225814, 0.139895, 0.116183, 0.144935, 0.144935, 0.122885, 0.194234, 0.222385, 0.139895, 0.092881, 0.100716, 0.06312, 0.041405, 0.035586, 0.035586, 0.041405, 0.044297, 0.055536, 0.069024, 0.11371, 0.182256, 0.109221, 0.203355, 0.196879, 0.122885, 0.147574, 0.18812, 0.164327, 0.25406, 0.308712, 0.288399, 0.17593, 0.239899, 0.275179, 0.278302, 0.339168, 0.418646, 0.308712, 0.335645, 0.308712, 0.281712, 0.281712, 0.387226, 0.324872, 0.229226, 0.219301, 0.122885, 0.147574, 0.173081, 0.164327, 0.164327, 0.236433, 0.339168, 0.349426, 0.31487, 0.194234, 0.164327, 0.155435, 0.206376, 0.11371, 0.116183, 0.081712, 0.090864, 0.085092, 0.079919, 0.139895, 0.236433, 0.209395, 0.209395, 0.225814, 0.147574, 0.173081, 0.182256, 0.111485, 0.118441, 0.10481, 0.194234, 0.142424, 0.085092, 0.106997, 0.185198, 0.182256, 0.271506, 0.25406, 0.161087, 0.225814, 0.203355, 0.10481, 0.191378, 0.229226, 0.185198, 0.18812, 0.185198, 0.100716, 0.182256, 0.182256, 0.203355, 0.120615, 0.098513, 0.167087, 0.164327, 0.15008, 0.139895, 0.11371, 0.094817, 0.137348, 0.088832, 0.083462, 0.15284, 0.122885, 0.083462, 0.078022, 0.137348], '')</t>
  </si>
  <si>
    <t>[149]</t>
  </si>
  <si>
    <t xml:space="preserve">F5RVW5|F5RVW5_9ENTR DNA polymerase OS=Enterobacter hormaechei ATCC 49162 </t>
  </si>
  <si>
    <t>([0.225814, 0.26085, 0.30533, 0.17593, 0.206376, 0.25406, 0.295083, 0.352862, 0.387226, 0.41194, 0.440853, 0.486429, 0.436924, 0.408655, 0.318242, 0.196879, 0.125101, 0.106997, 0.196879, 0.278302, 0.370445, 0.370445, 0.40511, 0.321458, 0.433034, 0.374039, 0.370445, 0.281712, 0.284882, 0.301917, 0.30533, 0.308712, 0.298791, 0.298791, 0.298791, 0.298791, 0.332115, 0.440853, 0.472492, 0.465241, 0.458154, 0.377384, 0.384043, 0.356642, 0.374039, 0.377384, 0.450668, 0.366687, 0.370445, 0.342579, 0.318242, 0.318242, 0.321458, 0.332115, 0.281712, 0.298791, 0.324872, 0.414856, 0.414856, 0.321458, 0.335645, 0.25406, 0.31487, 0.31487, 0.206376, 0.268042, 0.26085, 0.257454, 0.359901, 0.374039, 0.374039, 0.370445, 0.281712, 0.17593, 0.11371, 0.196879, 0.182256, 0.25031, 0.236433, 0.222385, 0.225814, 0.182256, 0.25031, 0.167087, 0.170161, 0.268042, 0.194234, 0.137348, 0.127496, 0.116183, 0.142424, 0.147574, 0.102787, 0.164327, 0.17593, 0.167087, 0.182256, 0.182256, 0.191378, 0.127496, 0.116183, 0.196879, 0.257454, 0.275179, 0.359901, 0.239899, 0.170161, 0.206376, 0.295083, 0.295083, 0.179055, 0.129801, 0.132295, 0.161087, 0.17593, 0.18812, 0.167087, 0.111485, 0.134866, 0.129801, 0.209395, 0.191378, 0.17593, 0.167087, 0.15284, 0.155435, 0.179055, 0.18812, 0.236433, 0.200174, 0.196879, 0.222385, 0.311707, 0.328603, 0.366687, 0.366687, 0.447574, 0.468512, 0.529623, 0.549308, 0.58069, 0.472492, 0.497853, 0.366687, 0.288399, 0.288399, 0.206376, 0.295083, 0.271506, 0.268042, 0.301917, 0.31487, 0.390993, 0.387226, 0.36309, 0.356642, 0.25031, 0.15284, 0.164327, 0.10481, 0.088832, 0.044297, 0.079919, 0.081712, 0.102787, 0.15008, 0.158265, 0.225814, 0.158265, 0.179055, 0.102787, 0.076542, 0.041405, 0.043307, 0.05306, 0.06312, 0.064632, 0.106997, 0.185198, 0.229226, 0.31487, 0.284882, 0.281712, 0.281712, 0.170161, 0.236433, 0.155435, 0.158265, 0.096677, 0.094817, 0.147574, 0.222385, 0.25406, 0.366687, 0.377384, 0.264545, 0.155435, 0.155435, 0.15284, 0.086953, 0.11371, 0.122885, 0.078022, 0.067594, 0.051831, 0.116183, 0.116183, 0.194234, 0.206376, 0.311707, 0.31487, 0.219301, 0.147574, 0.155435, 0.071867, 0.073402, 0.083462, 0.096677, 0.096677, 0.049374, 0.092881, 0.050641, 0.044297, 0.058088, 0.069024, 0.088832, 0.079919, 0.079919, 0.06184, 0.056825, 0.049374, 0.042364, 0.069024, 0.067594, 0.079919, 0.088832, 0.064632, 0.056825, 0.085092, 0.073402, 0.139895, 0.139895, 0.206376, 0.229226, 0.203355, 0.30533, 0.18812, 0.182256, 0.200174, 0.222385, 0.209395, 0.125101, 0.194234, 0.216401, 0.301917, 0.203355, 0.182256, 0.125101, 0.170161, 0.17593, 0.161087, 0.170161, 0.164327, 0.161087, 0.090864, 0.090864, 0.046336, 0.096677, 0.102787, 0.051831, 0.059222, 0.048328, 0.056825, 0.058088, 0.051831, 0.043307, 0.032677, 0.033407, 0.074921, 0.041405, 0.038042, 0.044297, 0.0198, 0.019401, 0.012727, 0.021381, 0.030611, 0.034884, 0.027463, 0.030003, 0.059222, 0.031287, 0.022306, 0.038042, 0.043307, 0.044297, 0.05306, 0.10481, 0.118441, 0.116183, 0.225814, 0.26085, 0.164327, 0.288399, 0.288399, 0.332115, 0.328603, 0.374039, 0.352862, 0.390993, 0.374039, 0.352862, 0.321458, 0.422041, 0.436924, 0.433034, 0.42561, 0.461924, 0.4292, 0.433034, 0.390993, 0.387226, 0.26085, 0.380708, 0.281712, 0.281712, 0.335645, 0.26085, 0.26085, 0.268042, 0.18812, 0.200174, 0.216401, 0.239899, 0.129801, 0.116183, 0.106997, 0.11371, 0.106997, 0.074921, 0.098513, 0.137348, 0.067594, 0.071867, 0.038042, 0.076542, 0.076542, 0.058088, 0.092881, 0.05306, 0.100716, 0.15008, 0.086953, 0.064632, 0.074921, 0.158265, 0.158265, 0.158265, 0.15284, 0.139895, 0.21291, 0.194234, 0.142424, 0.21291, 0.185198, 0.264545, 0.239899, 0.164327, 0.120615, 0.056825, 0.10481, 0.094817, 0.073402, 0.120615, 0.139895, 0.173081, 0.164327, 0.102787, 0.0704, 0.059222, 0.0704, 0.078022, 0.071867, 0.088832, 0.11371, 0.15284, 0.179055, 0.209395, 0.308712, 0.374039, 0.490133, 0.490133, 0.494003, 0.545602, 0.447574, 0.384043, 0.370445, 0.377384, 0.472492, 0.541878, 0.613573, 0.570702, 0.461924, 0.447574, 0.454136, 0.440853, 0.440853, 0.324872, 0.229226, 0.144935, 0.17593, 0.10481, 0.086953, 0.086953, 0.050641, 0.049374, 0.088832, 0.11371, 0.06184, 0.034884, 0.035586, 0.030611, 0.016257, 0.016528, 0.017138, 0.016826, 0.0198, 0.019401, 0.031287, 0.028107, 0.030611, 0.032677, 0.059222, 0.044297, 0.036378, 0.069024, 0.142424, 0.129801, 0.137348, 0.185198, 0.271506, 0.264545, 0.264545, 0.398279, 0.480142, 0.454136, 0.359901, 0.332115, 0.366687, 0.370445, 0.342579, 0.408655, 0.390993, 0.41194, 0.458154, 0.494003, 0.401658, 0.288399, 0.308712, 0.31487, 0.26085, 0.200174, 0.200174, 0.206376, 0.120615, 0.06312, 0.125101, 0.191378, 0.191378, 0.232838, 0.247041, 0.328603, 0.324872, 0.321458, 0.301917, 0.30533, 0.31487, 0.384043, 0.5017, 0.387226, 0.366687, 0.468512, 0.505461, 0.414856, 0.398279, 0.401658, 0.42561, 0.384043, 0.394753, 0.36309, 0.243554, 0.142424, 0.170161, 0.120615, 0.0704, 0.071867, 0.073402, 0.066181, 0.056825, 0.030003, 0.049374, 0.024826, 0.012727, 0.015344, 0.029376, 0.030003, 0.029376, 0.042364, 0.054297, 0.048328, 0.034884, 0.071867, 0.100716, 0.098513, 0.144935, 0.225814, 0.229226, 0.15284, 0.129801, 0.15008, 0.222385, 0.229226, 0.339168, 0.42561, 0.335645, 0.225814, 0.243554, 0.328603, 0.352862, 0.359901, 0.271506, 0.359901, 0.295083, 0.257454, 0.173081, 0.173081, 0.179055, 0.17593, 0.257454, 0.288399, 0.295083, 0.185198, 0.129801, 0.074921, 0.051831, 0.085092, 0.116183, 0.090864, 0.092881, 0.090864, 0.096677, 0.164327, 0.164327, 0.194234, 0.243554, 0.342579, 0.257454, 0.25406, 0.247041, 0.25406, 0.179055, 0.125101, 0.18812, 0.15008, 0.179055, 0.271506, 0.247041, 0.173081, 0.116183, 0.120615, 0.134866, 0.132295, 0.078022, 0.079919, 0.090864, 0.118441, 0.111485, 0.109221, 0.109221, 0.109221, 0.083462, 0.081712, 0.129801, 0.090864, 0.173081, 0.137348, 0.137348, 0.161087, 0.257454, 0.25406, 0.216401, 0.200174, 0.109221, 0.111485, 0.085092, 0.106997, 0.098513, 0.059222, 0.100716, 0.098513, 0.10481, 0.132295, 0.21291, 0.203355, 0.288399, 0.271506, 0.380708, 0.359901, 0.275179, 0.25031, 0.36309, 0.31487, 0.239899, 0.352862, 0.444081, 0.486429, 0.468512, 0.472492, 0.58069, 0.575842, 0.529623, 0.458154, 0.346032, 0.332115, 0.332115, 0.25406, 0.268042, 0.278302, 0.219301, 0.298791, 0.328603, 0.335645, 0.308712, 0.394753, 0.418646, 0.332115, 0.308712, 0.298791, 0.298791, 0.194234, 0.206376, 0.247041, 0.31487, 0.339168, 0.268042, 0.191378, 0.264545, 0.196879, 0.116183, 0.158265, 0.179055, 0.182256, 0.200174, 0.222385, 0.222385, 0.203355, 0.200174, 0.164327, 0.155435, 0.161087, 0.26085, 0.17593, 0.15008, 0.147574, 0.144935, 0.182256, 0.229226, 0.236433, 0.308712, 0.332115, 0.349426, 0.308712, 0.30533, 0.200174, 0.216401, 0.142424, 0.132295, 0.194234, 0.25031, 0.182256, 0.167087, 0.158265, 0.264545, 0.209395, 0.185198, 0.271506, 0.225814, 0.257454, 0.25406, 0.257454, 0.268042, 0.288399, 0.346032, 0.370445, 0.380708, 0.444081, 0.5017, 0.476583, 0.480142, 0.40511, 0.461924, 0.480142, 0.494003, 0.472492, 0.58069, 0.534167, 0.51388, 0.608892, 0.604312, 0.59917, 0.541878, 0.675549, 0.63748, 0.497853, 0.472492, 0.562014, 0.557691, 0.59917, 0.642678, 0.534167, 0.622677, 0.553315, 0.465241, 0.335645, 0.332115, 0.321458, 0.408655, 0.414856, 0.450668, 0.458154, 0.497853, 0.454136, 0.440853, 0.352862, 0.440853, 0.444081, 0.42561, 0.461924, 0.349426, 0.359901, 0.370445, 0.390993, 0.472492, 0.461924, 0.5017, 0.5017, 0.490133, 0.483068, 0.401658, 0.380708, 0.398279, 0.30533, 0.342579, 0.342579, 0.422041, 0.328603, 0.247041, 0.278302, 0.155435, 0.173081, 0.173081, 0.26085, 0.26085, 0.167087, 0.209395, 0.295083, 0.216401, 0.164327, 0.161087, 0.232838, 0.232838, 0.142424, 0.196879, 0.158265, 0.086953, 0.067594, 0.092881, 0.122885, 0.076542, 0.127496, 0.185198, 0.132295, 0.085092, 0.048328, 0.100716], '')</t>
  </si>
  <si>
    <t>[138, 139, 140, 393, 399, 400, 401, 478, 482, 618, 619, 620, 696, 704, 705, 706, 707, 708, 709, 710, 711, 712, 715, 716, 717, 718, 719, 720, 721, 744, 745]</t>
  </si>
  <si>
    <t xml:space="preserve">F5RVW6|F5RVW6_9ENTR RNA polymerase-associated protein RapA OS=Enterobacter hormaechei ATCC 49162 </t>
  </si>
  <si>
    <t>([0.100716, 0.15284, 0.203355, 0.264545, 0.295083, 0.346032, 0.271506, 0.301917, 0.239899, 0.271506, 0.298791, 0.271506, 0.179055, 0.25406, 0.18812, 0.268042, 0.239899, 0.225814, 0.200174, 0.236433, 0.328603, 0.25406, 0.170161, 0.092881, 0.102787, 0.086953, 0.081712, 0.134866, 0.139895, 0.219301, 0.21291, 0.139895, 0.125101, 0.15284, 0.167087, 0.236433, 0.236433, 0.26085, 0.30533, 0.275179, 0.346032, 0.332115, 0.349426, 0.394753, 0.394753, 0.374039, 0.436924, 0.433034, 0.440853, 0.433034, 0.352862, 0.366687, 0.444081, 0.534167, 0.58069, 0.59508, 0.450668, 0.454136, 0.374039, 0.339168, 0.339168, 0.346032, 0.356642, 0.356642, 0.387226, 0.509769, 0.509769, 0.486429, 0.490133, 0.401658, 0.31487, 0.356642, 0.268042, 0.185198, 0.18812, 0.182256, 0.17593, 0.206376, 0.203355, 0.288399, 0.298791, 0.370445, 0.366687, 0.377384, 0.374039, 0.288399, 0.200174, 0.185198, 0.185198, 0.129801, 0.129801, 0.129801, 0.15284, 0.225814, 0.308712, 0.222385, 0.161087, 0.090864, 0.142424, 0.134866, 0.155435, 0.155435, 0.15284, 0.144935, 0.083462, 0.064632, 0.092881, 0.147574, 0.155435, 0.085092, 0.129801, 0.191378, 0.232838, 0.232838, 0.229226, 0.134866, 0.203355, 0.18812, 0.288399, 0.196879, 0.196879, 0.142424, 0.134866, 0.127496, 0.067594, 0.116183, 0.200174, 0.236433, 0.243554, 0.158265, 0.236433, 0.196879, 0.232838, 0.161087, 0.155435, 0.164327, 0.185198, 0.179055, 0.264545, 0.278302, 0.359901, 0.370445, 0.398279, 0.321458, 0.236433, 0.380708, 0.374039, 0.380708, 0.281712, 0.288399, 0.284882, 0.264545, 0.301917, 0.275179, 0.318242, 0.318242, 0.308712, 0.384043, 0.394753, 0.36309, 0.387226, 0.387226, 0.311707, 0.225814, 0.222385, 0.284882, 0.257454, 0.264545, 0.18812, 0.275179, 0.17593, 0.264545, 0.291804, 0.295083, 0.196879, 0.275179, 0.247041, 0.257454, 0.232838, 0.15008, 0.109221, 0.088832, 0.096677, 0.15008, 0.147574, 0.147574, 0.167087, 0.164327, 0.137348, 0.173081, 0.182256, 0.257454, 0.18812, 0.122885, 0.069024, 0.079919, 0.047319, 0.0704, 0.073402, 0.094817, 0.094817, 0.158265, 0.158265, 0.158265, 0.076542, 0.076542, 0.086953, 0.094817, 0.074921, 0.050641, 0.056825, 0.049374, 0.024826, 0.042364, 0.041405, 0.069024, 0.051831, 0.079919, 0.038042, 0.018106, 0.018415, 0.032677, 0.033407, 0.032017, 0.018106, 0.031287, 0.059222, 0.076542, 0.074921, 0.092881, 0.158265, 0.147574, 0.164327, 0.288399, 0.30533, 0.278302, 0.301917, 0.42561, 0.440853, 0.541878, 0.58069, 0.483068, 0.377384, 0.291804, 0.301917, 0.30533, 0.342579, 0.21291, 0.170161, 0.15284, 0.144935, 0.134866, 0.15284, 0.15008, 0.129801, 0.06184, 0.134866, 0.125101, 0.0704, 0.041405, 0.042364, 0.06184, 0.10481, 0.092881, 0.144935, 0.088832, 0.122885, 0.073402, 0.098513, 0.155435, 0.179055, 0.167087, 0.167087, 0.170161, 0.100716, 0.0704, 0.058088, 0.051831, 0.058088, 0.106997, 0.137348, 0.155435, 0.17593, 0.15008, 0.278302, 0.182256, 0.236433, 0.247041, 0.225814, 0.31487, 0.311707, 0.21291, 0.17593, 0.194234, 0.182256, 0.200174, 0.30533, 0.4292, 0.36309, 0.264545, 0.17593, 0.129801, 0.111485, 0.098513, 0.111485, 0.125101, 0.206376, 0.247041, 0.194234, 0.284882, 0.191378, 0.196879, 0.278302, 0.346032, 0.219301, 0.209395, 0.268042, 0.158265, 0.147574, 0.139895, 0.144935, 0.225814, 0.342579, 0.346032, 0.36309, 0.247041, 0.216401, 0.209395, 0.11371, 0.191378, 0.196879, 0.173081, 0.11371, 0.125101, 0.134866, 0.239899, 0.257454, 0.284882, 0.278302, 0.281712, 0.394753, 0.40511, 0.366687, 0.342579, 0.30533, 0.25031, 0.332115, 0.25406, 0.173081, 0.200174, 0.167087, 0.161087, 0.275179, 0.332115, 0.239899, 0.225814, 0.229226, 0.243554, 0.247041, 0.25406, 0.275179, 0.25031, 0.236433, 0.264545, 0.264545, 0.216401, 0.194234, 0.219301, 0.311707, 0.401658, 0.490133, 0.42561, 0.436924, 0.458154, 0.387226, 0.390993, 0.401658, 0.36309, 0.332115, 0.328603, 0.408655, 0.40511, 0.394753, 0.486429, 0.5017, 0.461924, 0.549308, 0.661982, 0.622677, 0.59014, 0.56648, 0.575842, 0.585406, 0.472492, 0.444081, 0.490133, 0.486429, 0.440853, 0.472492, 0.490133, 0.476583, 0.480142, 0.472492, 0.472492, 0.458154, 0.380708, 0.328603, 0.222385, 0.219301, 0.257454, 0.271506, 0.271506, 0.268042, 0.346032, 0.36309, 0.352862, 0.387226, 0.359901, 0.4292, 0.418646, 0.418646, 0.4292, 0.349426, 0.349426, 0.356642, 0.278302, 0.332115, 0.332115, 0.468512, 0.394753, 0.41194, 0.414856, 0.4292, 0.332115, 0.339168, 0.408655, 0.387226, 0.301917, 0.401658, 0.301917, 0.30533, 0.311707, 0.216401, 0.26085, 0.257454, 0.257454, 0.332115, 0.332115, 0.41194, 0.352862, 0.447574, 0.422041, 0.408655, 0.374039, 0.454136, 0.450668, 0.41194, 0.359901, 0.359901, 0.394753, 0.472492, 0.486429, 0.40511, 0.398279, 0.444081, 0.454136, 0.349426, 0.370445, 0.374039, 0.384043, 0.414856, 0.401658, 0.401658, 0.30533, 0.225814, 0.243554, 0.144935, 0.17593, 0.278302, 0.359901, 0.264545, 0.264545, 0.158265, 0.155435, 0.203355, 0.194234, 0.111485, 0.122885, 0.120615, 0.100716, 0.096677, 0.088832, 0.086953, 0.081712, 0.142424, 0.173081, 0.10481, 0.132295, 0.078022, 0.042364, 0.036378, 0.054297, 0.041405, 0.067594, 0.11371, 0.118441, 0.0704, 0.129801, 0.129801, 0.132295, 0.161087, 0.11371, 0.0704, 0.069024, 0.076542, 0.076542, 0.122885, 0.18812, 0.170161, 0.236433, 0.275179, 0.271506, 0.209395, 0.139895, 0.161087, 0.167087, 0.194234, 0.236433, 0.222385, 0.222385, 0.155435, 0.158265, 0.21291, 0.308712, 0.30533, 0.264545, 0.239899, 0.200174, 0.116183, 0.102787, 0.106997, 0.134866, 0.170161, 0.239899, 0.346032, 0.349426, 0.30533, 0.311707, 0.284882, 0.247041, 0.243554, 0.232838, 0.216401, 0.239899, 0.15284, 0.161087, 0.182256, 0.222385, 0.25031, 0.342579, 0.461924, 0.352862, 0.342579, 0.219301, 0.185198, 0.185198, 0.194234, 0.144935, 0.096677, 0.116183, 0.074921, 0.132295, 0.122885, 0.147574, 0.069024, 0.125101, 0.144935, 0.155435, 0.086953, 0.050641, 0.059222, 0.059222, 0.111485, 0.06184, 0.120615, 0.134866, 0.085092, 0.085092, 0.134866, 0.120615, 0.147574, 0.25406, 0.219301, 0.311707, 0.291804, 0.31487, 0.311707, 0.200174, 0.196879, 0.216401, 0.335645, 0.239899, 0.161087, 0.182256, 0.26085, 0.268042, 0.247041, 0.342579, 0.328603, 0.271506, 0.278302, 0.21291, 0.196879, 0.137348, 0.083462, 0.078022, 0.144935, 0.139895, 0.137348, 0.142424, 0.17593, 0.079919, 0.142424, 0.209395, 0.200174, 0.142424, 0.164327, 0.191378, 0.185198, 0.17593, 0.243554, 0.239899, 0.222385, 0.243554, 0.356642, 0.374039, 0.370445, 0.324872, 0.339168, 0.346032, 0.25406, 0.281712, 0.30533, 0.206376, 0.182256, 0.155435, 0.26085, 0.243554, 0.25031, 0.25406, 0.281712, 0.278302, 0.257454, 0.352862, 0.359901, 0.271506, 0.257454, 0.247041, 0.275179, 0.185198, 0.25406, 0.352862, 0.339168, 0.422041, 0.521092, 0.525368, 0.465241, 0.414856, 0.370445, 0.374039, 0.288399, 0.288399, 0.298791, 0.40511, 0.380708, 0.377384, 0.447574, 0.447574, 0.374039, 0.394753, 0.390993, 0.398279, 0.377384, 0.394753, 0.401658, 0.387226, 0.436924, 0.509769, 0.494003, 0.538167, 0.538167, 0.541878, 0.490133, 0.497853, 0.494003, 0.418646, 0.422041, 0.454136, 0.557691, 0.680603, 0.671169, 0.788093, 0.791621, 0.791621, 0.680603, 0.56648, 0.562014, 0.42561, 0.433034, 0.42561, 0.422041, 0.324872, 0.301917, 0.339168, 0.236433, 0.179055, 0.257454, 0.161087, 0.15284, 0.15284, 0.15284, 0.155435, 0.139895, 0.137348, 0.155435, 0.232838, 0.288399, 0.203355, 0.239899, 0.170161, 0.203355, 0.225814, 0.308712, 0.42561, 0.414856, 0.472492, 0.454136, 0.384043, 0.509769, 0.51388, 0.394753, 0.418646, 0.40511, 0.332115, 0.370445, 0.370445, 0.374039, 0.40511, 0.418646, 0.494003, 0.483068, 0.483068, 0.342579, 0.359901, 0.339168, 0.352862, 0.31487, 0.370445, 0.356642, 0.318242, 0.298791, 0.422041, 0.398279, 0.370445, 0.458154, 0.31487, 0.209395, 0.203355, 0.118441, 0.18812, 0.18812, 0.308712, 0.225814, 0.239899, 0.219301, 0.236433, 0.225814, 0.209395, 0.247041, 0.247041, 0.164327, 0.111485, 0.098513, 0.092881, 0.118441, 0.116183, 0.196879, 0.284882, 0.278302, 0.384043, 0.275179, 0.271506, 0.155435, 0.15284, 0.225814, 0.243554, 0.225814, 0.196879, 0.196879, 0.219301, 0.229226, 0.318242, 0.40511, 0.321458, 0.239899, 0.161087, 0.170161, 0.109221, 0.06312, 0.038042, 0.023963, 0.027463, 0.031287, 0.044297, 0.078022, 0.069024, 0.079919, 0.081712, 0.100716, 0.10481, 0.088832, 0.083462, 0.088832, 0.085092, 0.074921, 0.076542, 0.142424, 0.155435, 0.236433, 0.36309, 0.380708, 0.444081, 0.433034, 0.339168, 0.288399, 0.291804, 0.31487, 0.295083, 0.298791, 0.298791, 0.390993, 0.301917, 0.356642, 0.342579, 0.352862, 0.387226, 0.486429, 0.342579, 0.318242, 0.311707, 0.17593, 0.25031, 0.25031, 0.332115, 0.324872, 0.40511, 0.36309, 0.298791, 0.298791, 0.291804, 0.298791, 0.291804, 0.370445, 0.394753, 0.390993, 0.301917, 0.298791, 0.301917, 0.377384, 0.295083, 0.301917, 0.41194, 0.408655, 0.342579, 0.352862, 0.408655, 0.31487, 0.26085, 0.335645, 0.239899, 0.243554, 0.243554, 0.243554, 0.247041, 0.219301, 0.232838, 0.318242, 0.359901, 0.318242, 0.342579, 0.384043, 0.298791, 0.200174, 0.200174, 0.243554, 0.203355, 0.225814, 0.318242, 0.414856, 0.384043, 0.468512, 0.480142, 0.468512, 0.377384, 0.370445, 0.374039, 0.374039, 0.370445, 0.398279, 0.422041, 0.346032, 0.384043, 0.440853, 0.461924, 0.450668, 0.454136, 0.41194, 0.433034, 0.476583, 0.480142, 0.41194, 0.408655, 0.408655, 0.418646, 0.521092, 0.436924, 0.444081, 0.408655, 0.318242, 0.332115, 0.332115, 0.42561, 0.41194, 0.440853, 0.529623, 0.461924, 0.408655, 0.486429, 0.468512, 0.349426, 0.346032, 0.444081, 0.422041, 0.41194, 0.30533, 0.291804, 0.291804, 0.321458, 0.321458, 0.332115, 0.321458, 0.247041, 0.155435, 0.11371, 0.073402, 0.074921, 0.122885, 0.185198, 0.15008, 0.127496, 0.170161, 0.127496, 0.096677, 0.088832, 0.064632, 0.111485, 0.081712, 0.132295], '')</t>
  </si>
  <si>
    <t>[53, 54, 55, 65, 66, 239, 240, 384, 386, 387, 388, 389, 390, 391, 392, 664, 665, 687, 689, 690, 691, 698, 699, 700, 701, 702, 703, 704, 705, 706, 738, 739, 924, 934]</t>
  </si>
  <si>
    <t xml:space="preserve">F5RVW7|F5RVW7_9ENTR Pseudouridine synthase OS=Enterobacter hormaechei ATCC 49162 </t>
  </si>
  <si>
    <t>([0.454136, 0.534167, 0.366687, 0.291804, 0.239899, 0.170161, 0.127496, 0.085092, 0.116183, 0.15008, 0.185198, 0.222385, 0.219301, 0.222385, 0.161087, 0.102787, 0.179055, 0.164327, 0.164327, 0.144935, 0.17593, 0.11371, 0.06312, 0.122885, 0.129801, 0.200174, 0.284882, 0.352862, 0.370445, 0.374039, 0.370445, 0.359901, 0.356642, 0.454136, 0.494003, 0.490133, 0.517562, 0.509769, 0.505461, 0.398279, 0.40511, 0.398279, 0.486429, 0.472492, 0.494003, 0.58069, 0.521092, 0.534167, 0.538167, 0.553315, 0.538167, 0.521092, 0.444081, 0.461924, 0.41194, 0.387226, 0.454136, 0.497853, 0.490133, 0.433034, 0.4292, 0.359901, 0.30533, 0.268042, 0.281712, 0.271506, 0.257454, 0.291804, 0.25406, 0.268042, 0.324872, 0.335645, 0.264545, 0.332115, 0.31487, 0.36309, 0.281712, 0.271506, 0.284882, 0.281712, 0.352862, 0.465241, 0.529623, 0.604312, 0.648219, 0.626927, 0.529623, 0.497853, 0.490133, 0.447574, 0.321458, 0.324872, 0.31487, 0.418646, 0.394753, 0.408655, 0.374039, 0.494003, 0.497853, 0.401658, 0.339168, 0.339168, 0.232838, 0.26085, 0.191378, 0.11371, 0.125101, 0.185198, 0.122885, 0.142424, 0.209395, 0.321458, 0.349426, 0.342579, 0.328603, 0.352862, 0.281712, 0.232838, 0.142424, 0.15008, 0.225814, 0.291804, 0.278302, 0.332115, 0.281712, 0.370445, 0.461924, 0.557691, 0.444081, 0.58069, 0.476583, 0.384043, 0.394753, 0.278302, 0.25031, 0.268042, 0.278302, 0.352862, 0.433034, 0.497853, 0.486429, 0.414856, 0.339168, 0.264545, 0.284882, 0.339168, 0.236433, 0.236433, 0.225814, 0.318242, 0.30533, 0.370445, 0.458154, 0.366687, 0.461924, 0.418646, 0.398279, 0.352862, 0.26085, 0.225814, 0.179055, 0.182256, 0.243554, 0.346032, 0.339168, 0.268042, 0.239899, 0.342579, 0.335645, 0.232838, 0.15008, 0.132295, 0.147574, 0.161087, 0.243554, 0.216401, 0.203355, 0.17593, 0.144935, 0.18812, 0.236433, 0.31487, 0.232838, 0.239899, 0.142424, 0.216401, 0.257454, 0.268042, 0.264545, 0.185198, 0.291804, 0.288399, 0.318242, 0.298791, 0.298791, 0.257454, 0.17593, 0.25031, 0.288399, 0.335645, 0.318242, 0.298791, 0.18812, 0.264545, 0.222385, 0.328603, 0.264545, 0.30533, 0.18812, 0.155435, 0.206376, 0.173081, 0.243554, 0.203355, 0.167087, 0.10481, 0.100716, 0.203355, 0.155435], '')</t>
  </si>
  <si>
    <t>[1, 36, 37, 38, 45, 46, 47, 48, 49, 50, 51, 82, 83, 84, 85, 86, 127, 129]</t>
  </si>
  <si>
    <t xml:space="preserve">F5RVW8|F5RVW8_9ENTR Co-chaperone protein DjlA OS=Enterobacter hormaechei ATCC 49162 </t>
  </si>
  <si>
    <t>([0.01078, 0.007091, 0.008002, 0.006701, 0.005932, 0.006078, 0.007555, 0.008276, 0.010221, 0.008002, 0.006701, 0.008075, 0.006142, 0.007031, 0.007031, 0.007031, 0.005223, 0.005249, 0.005249, 0.005249, 0.006533, 0.006194, 0.006142, 0.006795, 0.009294, 0.011342, 0.014783, 0.014586, 0.017797, 0.017797, 0.025316, 0.038858, 0.020522, 0.016257, 0.019401, 0.038042, 0.040537, 0.078022, 0.142424, 0.225814, 0.239899, 0.236433, 0.191378, 0.196879, 0.102787, 0.098513, 0.127496, 0.129801, 0.06312, 0.069024, 0.03976, 0.040537, 0.051831, 0.102787, 0.11371, 0.144935, 0.137348, 0.127496, 0.125101, 0.11371, 0.11371, 0.06312, 0.067594, 0.132295, 0.196879, 0.321458, 0.229226, 0.236433, 0.158265, 0.239899, 0.222385, 0.222385, 0.161087, 0.122885, 0.127496, 0.216401, 0.161087, 0.170161, 0.100716, 0.100716, 0.100716, 0.109221, 0.167087, 0.164327, 0.090864, 0.094817, 0.073402, 0.137348, 0.137348, 0.173081, 0.11371, 0.118441, 0.111485, 0.209395, 0.26085, 0.25406, 0.26085, 0.31487, 0.196879, 0.332115, 0.236433, 0.239899, 0.239899, 0.247041, 0.200174, 0.291804, 0.339168, 0.264545, 0.25406, 0.239899, 0.191378, 0.236433, 0.137348, 0.216401, 0.216401, 0.127496, 0.132295, 0.076542, 0.046336, 0.092881, 0.059222, 0.055536, 0.032677, 0.032017, 0.020165, 0.028107, 0.017797, 0.017797, 0.028695, 0.024393, 0.014075, 0.018787, 0.029376, 0.059222, 0.059222, 0.034884, 0.071867, 0.085092, 0.147574, 0.232838, 0.236433, 0.281712, 0.321458, 0.324872, 0.219301, 0.232838, 0.15284, 0.196879, 0.196879, 0.236433, 0.18812, 0.291804, 0.239899, 0.236433, 0.236433, 0.203355, 0.291804, 0.18812, 0.170161, 0.170161, 0.088832, 0.051831, 0.049374, 0.060549, 0.078022, 0.147574, 0.200174, 0.278302, 0.275179, 0.271506, 0.161087, 0.232838, 0.232838, 0.31487, 0.219301, 0.225814, 0.271506, 0.275179, 0.374039, 0.36309, 0.352862, 0.458154, 0.545602, 0.4292, 0.480142, 0.538167, 0.490133, 0.505461, 0.509769, 0.541878, 0.570702, 0.716283, 0.604312, 0.622677, 0.632174, 0.724957, 0.608892, 0.618285, 0.517562, 0.433034, 0.433034, 0.366687, 0.36309, 0.398279, 0.5017, 0.5017, 0.5017, 0.497853, 0.490133, 0.490133, 0.408655, 0.374039, 0.370445, 0.42561, 0.318242, 0.311707, 0.335645, 0.328603, 0.281712, 0.349426, 0.444081, 0.454136, 0.541878, 0.585406, 0.562014, 0.557691, 0.468512, 0.394753, 0.401658, 0.394753, 0.390993, 0.40511, 0.444081, 0.476583, 0.517562, 0.59508, 0.549308, 0.570702, 0.626927, 0.648219, 0.642678, 0.63748, 0.618285, 0.570702, 0.541878, 0.541878, 0.461924, 0.557691, 0.632174, 0.63748, 0.521092, 0.534167, 0.538167, 0.4292, 0.398279, 0.398279, 0.444081, 0.476583, 0.465241, 0.41194, 0.436924, 0.418646, 0.387226, 0.370445, 0.377384, 0.335645, 0.288399, 0.359901, 0.308712, 0.275179, 0.268042], '')</t>
  </si>
  <si>
    <t>[182, 185, 187, 188, 189, 190, 191, 192, 193, 194, 195, 196, 197, 198, 204, 205, 206, 222, 223, 224, 225, 234, 235, 236, 237, 238, 239, 240, 241, 242, 243, 244, 245, 247, 248, 249, 250, 251, 252]</t>
  </si>
  <si>
    <t xml:space="preserve">F5RVW9|F5RVW9_9ENTR LPS-assembly protein LptD OS=Enterobacter hormaechei ATCC 49162 </t>
  </si>
  <si>
    <t>([0.342579, 0.31487, 0.219301, 0.257454, 0.295083, 0.291804, 0.239899, 0.182256, 0.21291, 0.25031, 0.288399, 0.318242, 0.25406, 0.229226, 0.196879, 0.291804, 0.191378, 0.167087, 0.225814, 0.301917, 0.257454, 0.219301, 0.191378, 0.268042, 0.216401, 0.247041, 0.271506, 0.257454, 0.346032, 0.349426, 0.374039, 0.295083, 0.243554, 0.30533, 0.328603, 0.370445, 0.356642, 0.440853, 0.483068, 0.41194, 0.436924, 0.458154, 0.494003, 0.480142, 0.494003, 0.529623, 0.505461, 0.505461, 0.570702, 0.553315, 0.549308, 0.521092, 0.51388, 0.626927, 0.648219, 0.666105, 0.613573, 0.613573, 0.490133, 0.480142, 0.549308, 0.525368, 0.525368, 0.538167, 0.541878, 0.538167, 0.58069, 0.562014, 0.575842, 0.608892, 0.613573, 0.534167, 0.447574, 0.5017, 0.476583, 0.483068, 0.414856, 0.447574, 0.377384, 0.472492, 0.483068, 0.480142, 0.476583, 0.58069, 0.585406, 0.690604, 0.642678, 0.63748, 0.608892, 0.63748, 0.56648, 0.562014, 0.657645, 0.671169, 0.716283, 0.671169, 0.557691, 0.626927, 0.626927, 0.648219, 0.648219, 0.529623, 0.549308, 0.553315, 0.525368, 0.521092, 0.461924, 0.408655, 0.332115, 0.349426, 0.31487, 0.401658, 0.398279, 0.370445, 0.339168, 0.324872, 0.36309, 0.359901, 0.374039, 0.366687, 0.418646, 0.42561, 0.517562, 0.51388, 0.440853, 0.339168, 0.342579, 0.398279, 0.490133, 0.480142, 0.497853, 0.461924, 0.374039, 0.377384, 0.398279, 0.5017, 0.5017, 0.486429, 0.56648, 0.557691, 0.521092, 0.538167, 0.444081, 0.398279, 0.380708, 0.447574, 0.541878, 0.525368, 0.541878, 0.545602, 0.642678, 0.521092, 0.56648, 0.541878, 0.458154, 0.472492, 0.476583, 0.476583, 0.483068, 0.380708, 0.380708, 0.40511, 0.324872, 0.321458, 0.390993, 0.394753, 0.380708, 0.394753, 0.398279, 0.278302, 0.264545, 0.206376, 0.229226, 0.225814, 0.298791, 0.387226, 0.31487, 0.222385, 0.219301, 0.225814, 0.324872, 0.335645, 0.352862, 0.433034, 0.450668, 0.394753, 0.408655, 0.328603, 0.209395, 0.216401, 0.291804, 0.291804, 0.247041, 0.298791, 0.219301, 0.222385, 0.232838, 0.236433, 0.335645, 0.264545, 0.158265, 0.096677, 0.086953, 0.090864, 0.046336, 0.040537, 0.054297, 0.029376, 0.058088, 0.078022, 0.071867, 0.092881, 0.090864, 0.158265, 0.158265, 0.222385, 0.225814, 0.116183, 0.102787, 0.055536, 0.100716, 0.185198, 0.239899, 0.239899, 0.137348, 0.209395, 0.291804, 0.275179, 0.36309, 0.25031, 0.196879, 0.209395, 0.111485, 0.066181, 0.03976, 0.047319, 0.026892, 0.016257, 0.015694, 0.025316, 0.025316, 0.018787, 0.0198, 0.024826, 0.018787, 0.034068, 0.028695, 0.028695, 0.018415, 0.017447, 0.033407, 0.06184, 0.031287, 0.038042, 0.06184, 0.098513, 0.083462, 0.144935, 0.236433, 0.271506, 0.200174, 0.170161, 0.21291, 0.206376, 0.209395, 0.155435, 0.147574, 0.102787, 0.060549, 0.100716, 0.094817, 0.069024, 0.074921, 0.109221, 0.170161, 0.116183, 0.086953, 0.098513, 0.046336, 0.045352, 0.042364, 0.036378, 0.085092, 0.073402, 0.071867, 0.06184, 0.086953, 0.041405, 0.083462, 0.144935, 0.155435, 0.15284, 0.200174, 0.194234, 0.239899, 0.239899, 0.335645, 0.384043, 0.356642, 0.476583, 0.342579, 0.377384, 0.374039, 0.264545, 0.161087, 0.147574, 0.144935, 0.170161, 0.281712, 0.206376, 0.132295, 0.127496, 0.147574, 0.092881, 0.047319, 0.041405, 0.020522, 0.020876, 0.014586, 0.016528, 0.010672, 0.019401, 0.025316, 0.030611, 0.051831, 0.111485, 0.132295, 0.085092, 0.059222, 0.028695, 0.045352, 0.081712, 0.038042, 0.036378, 0.051831, 0.100716, 0.058088, 0.120615, 0.106997, 0.158265, 0.15008, 0.239899, 0.243554, 0.170161, 0.200174, 0.206376, 0.209395, 0.182256, 0.164327, 0.243554, 0.301917, 0.291804, 0.194234, 0.281712, 0.196879, 0.219301, 0.239899, 0.222385, 0.229226, 0.209395, 0.21291, 0.164327, 0.15008, 0.147574, 0.216401, 0.25406, 0.155435, 0.15284, 0.120615, 0.122885, 0.134866, 0.179055, 0.18812, 0.268042, 0.288399, 0.356642, 0.339168, 0.239899, 0.352862, 0.321458, 0.36309, 0.390993, 0.461924, 0.390993, 0.401658, 0.356642, 0.356642, 0.359901, 0.264545, 0.328603, 0.450668, 0.450668, 0.394753, 0.380708, 0.414856, 0.308712, 0.324872, 0.321458, 0.40511, 0.342579, 0.281712, 0.239899, 0.222385, 0.18812, 0.200174, 0.18812, 0.144935, 0.096677, 0.185198, 0.264545, 0.264545, 0.247041, 0.25031, 0.257454, 0.281712, 0.271506, 0.377384, 0.366687, 0.366687, 0.301917, 0.352862, 0.36309, 0.408655, 0.42561, 0.454136, 0.436924, 0.458154, 0.490133, 0.59917, 0.454136, 0.450668, 0.450668, 0.465241, 0.342579, 0.36309, 0.332115, 0.243554, 0.26085, 0.26085, 0.281712, 0.324872, 0.321458, 0.335645, 0.275179, 0.219301, 0.219301, 0.291804, 0.196879, 0.281712, 0.264545, 0.366687, 0.384043, 0.295083, 0.295083, 0.298791, 0.247041, 0.268042, 0.332115, 0.31487, 0.239899, 0.222385, 0.25031, 0.271506, 0.257454, 0.318242, 0.359901, 0.356642, 0.301917, 0.398279, 0.384043, 0.374039, 0.308712, 0.321458, 0.408655, 0.288399, 0.390993, 0.418646, 0.414856, 0.422041, 0.418646, 0.422041, 0.342579, 0.239899, 0.243554, 0.31487, 0.308712, 0.247041, 0.222385, 0.206376, 0.134866, 0.118441, 0.125101, 0.182256, 0.102787, 0.096677, 0.185198, 0.194234, 0.170161, 0.173081, 0.200174, 0.203355, 0.229226, 0.318242, 0.342579, 0.25406, 0.182256, 0.129801, 0.194234, 0.15008, 0.206376, 0.284882, 0.321458, 0.311707, 0.301917, 0.30533, 0.31487, 0.31487, 0.232838, 0.31487, 0.295083, 0.26085, 0.170161, 0.144935, 0.144935, 0.21291, 0.291804, 0.291804, 0.339168, 0.308712, 0.311707, 0.216401, 0.206376, 0.203355, 0.200174, 0.206376, 0.206376, 0.194234, 0.185198, 0.191378, 0.191378, 0.18812, 0.129801, 0.191378, 0.257454, 0.219301, 0.236433, 0.239899, 0.243554, 0.247041, 0.247041, 0.321458, 0.366687, 0.370445, 0.36309, 0.36309, 0.30533, 0.308712, 0.31487, 0.324872, 0.370445, 0.335645, 0.281712, 0.377384, 0.398279, 0.298791, 0.339168, 0.268042, 0.25406, 0.275179, 0.275179, 0.284882, 0.209395, 0.191378, 0.129801, 0.0704, 0.073402, 0.116183, 0.170161, 0.158265, 0.15284, 0.17593, 0.209395, 0.278302, 0.271506, 0.200174, 0.31487, 0.194234, 0.268042, 0.26085, 0.324872, 0.339168, 0.318242, 0.394753, 0.472492, 0.549308, 0.585406, 0.517562, 0.384043, 0.356642, 0.359901, 0.370445, 0.370445, 0.288399, 0.17593, 0.164327, 0.185198, 0.17593, 0.291804, 0.271506, 0.179055, 0.167087, 0.102787, 0.106997, 0.10481, 0.10481, 0.076542, 0.129801, 0.111485, 0.206376, 0.236433, 0.232838, 0.15284, 0.161087, 0.236433, 0.268042, 0.239899, 0.291804, 0.288399, 0.271506, 0.243554, 0.318242, 0.247041, 0.339168, 0.268042, 0.264545, 0.264545, 0.328603, 0.332115, 0.422041, 0.408655, 0.359901, 0.288399, 0.377384, 0.291804, 0.278302, 0.278302, 0.301917, 0.225814, 0.200174, 0.200174, 0.257454, 0.301917, 0.298791, 0.206376, 0.295083, 0.268042, 0.271506, 0.18812, 0.200174, 0.196879, 0.137348, 0.15008, 0.225814, 0.219301, 0.30533, 0.311707, 0.311707, 0.308712, 0.401658, 0.42561, 0.352862, 0.318242, 0.31487, 0.339168, 0.41194, 0.401658, 0.40511, 0.374039, 0.450668, 0.318242, 0.339168, 0.339168, 0.339168, 0.342579, 0.339168, 0.225814, 0.21291, 0.239899, 0.194234, 0.179055, 0.155435, 0.15284, 0.098513, 0.055536, 0.085092, 0.086953, 0.092881, 0.090864, 0.11371, 0.111485, 0.216401, 0.161087, 0.243554, 0.281712, 0.219301, 0.15284, 0.243554, 0.173081, 0.232838, 0.209395, 0.222385, 0.25406, 0.26085, 0.271506, 0.278302, 0.232838, 0.158265, 0.15008, 0.132295, 0.122885, 0.079919, 0.073402, 0.090864, 0.081712, 0.047319, 0.069024, 0.106997, 0.055536, 0.098513, 0.094817, 0.155435, 0.155435, 0.15284, 0.225814, 0.291804, 0.36309, 0.31487, 0.41194, 0.422041, 0.418646, 0.339168, 0.41194, 0.291804, 0.301917, 0.222385, 0.318242, 0.229226, 0.236433, 0.342579, 0.25031, 0.243554, 0.232838, 0.232838, 0.161087, 0.15008, 0.100716, 0.098513, 0.155435, 0.15008, 0.147574, 0.15284, 0.158265, 0.164327, 0.257454, 0.257454, 0.257454, 0.167087, 0.268042, 0.185198, 0.191378, 0.26085, 0.26085, 0.18812, 0.15284, 0.203355, 0.182256, 0.239899, 0.216401, 0.182256, 0.137348, 0.096677, 0.118441, 0.18812], '')</t>
  </si>
  <si>
    <t>[45, 46, 47, 48, 49, 50, 51, 52, 53, 54, 55, 56, 57, 60, 61, 62, 63, 64, 65, 66, 67, 68, 69, 70, 71, 73, 83, 84, 85, 86, 87, 88, 89, 90, 91, 92, 93, 94, 95, 96, 97, 98, 99, 100, 101, 102, 103, 104, 105, 122, 123, 135, 136, 138, 139, 140, 141, 146, 147, 148, 149, 150, 151, 152, 153, 428, 594, 595, 596]</t>
  </si>
  <si>
    <t xml:space="preserve">F5RVX4|F5RVX4_9ENTR Bis(5'-nucleosyl)-tetraphosphatase, symmetrical OS=Enterobacter hormaechei ATCC 49162 </t>
  </si>
  <si>
    <t>([0.078022, 0.058088, 0.034068, 0.056825, 0.088832, 0.059222, 0.035586, 0.038858, 0.028107, 0.021816, 0.027463, 0.03976, 0.025762, 0.026892, 0.023087, 0.03976, 0.090864, 0.090864, 0.092881, 0.144935, 0.15284, 0.096677, 0.071867, 0.073402, 0.071867, 0.064632, 0.11371, 0.125101, 0.102787, 0.142424, 0.209395, 0.209395, 0.232838, 0.301917, 0.291804, 0.321458, 0.328603, 0.229226, 0.155435, 0.144935, 0.078022, 0.049374, 0.083462, 0.15008, 0.147574, 0.144935, 0.15284, 0.144935, 0.158265, 0.206376, 0.194234, 0.144935, 0.090864, 0.073402, 0.079919, 0.076542, 0.134866, 0.078022, 0.111485, 0.109221, 0.069024, 0.100716, 0.102787, 0.060549, 0.049374, 0.086953, 0.047319, 0.043307, 0.042364, 0.0704, 0.0704, 0.11371, 0.158265, 0.243554, 0.239899, 0.142424, 0.15008, 0.167087, 0.164327, 0.106997, 0.185198, 0.232838, 0.295083, 0.366687, 0.42561, 0.468512, 0.486429, 0.5017, 0.414856, 0.433034, 0.311707, 0.236433, 0.196879, 0.196879, 0.200174, 0.236433, 0.25031, 0.173081, 0.158265, 0.155435, 0.239899, 0.239899, 0.291804, 0.257454, 0.243554, 0.196879, 0.137348, 0.096677, 0.134866, 0.196879, 0.164327, 0.268042, 0.257454, 0.268042, 0.301917, 0.30533, 0.173081, 0.257454, 0.257454, 0.257454, 0.352862, 0.311707, 0.291804, 0.278302, 0.206376, 0.185198, 0.26085, 0.332115, 0.346032, 0.394753, 0.370445, 0.339168, 0.26085, 0.318242, 0.311707, 0.291804, 0.275179, 0.284882, 0.298791, 0.275179, 0.155435, 0.098513, 0.125101, 0.109221, 0.081712, 0.071867, 0.085092, 0.092881, 0.066181, 0.092881, 0.086953, 0.109221, 0.086953, 0.134866, 0.164327, 0.17593, 0.109221, 0.106997, 0.179055, 0.100716, 0.158265, 0.25406, 0.25406, 0.236433, 0.167087, 0.137348, 0.222385, 0.232838, 0.200174, 0.147574, 0.129801, 0.118441, 0.086953, 0.144935, 0.086953, 0.045352, 0.022306, 0.043307, 0.047319, 0.047319, 0.085092, 0.06184, 0.0704, 0.086953, 0.049374, 0.05306, 0.081712, 0.086953, 0.083462, 0.11371, 0.21291, 0.216401, 0.200174, 0.268042, 0.247041, 0.370445, 0.384043, 0.483068, 0.483068, 0.384043, 0.281712, 0.239899, 0.239899, 0.25406, 0.291804, 0.41194, 0.454136, 0.461924, 0.458154, 0.468512, 0.339168, 0.31487, 0.25406, 0.229226, 0.118441, 0.137348, 0.109221, 0.102787, 0.090864, 0.073402, 0.078022, 0.158265, 0.179055, 0.243554, 0.216401, 0.219301, 0.219301, 0.298791, 0.301917, 0.216401, 0.127496, 0.182256, 0.125101, 0.179055, 0.225814, 0.332115, 0.239899, 0.164327, 0.161087, 0.185198, 0.191378, 0.275179, 0.185198, 0.18812, 0.116183, 0.074921, 0.0704, 0.034068, 0.033407, 0.034884, 0.054297, 0.102787, 0.067594, 0.059222, 0.038858, 0.041405, 0.048328, 0.083462, 0.147574, 0.225814, 0.239899, 0.170161, 0.170161, 0.170161, 0.167087, 0.281712, 0.352862, 0.377384, 0.436924, 0.366687, 0.328603, 0.332115, 0.308712, 0.390993, 0.490133, 0.545602, 0.51388, 0.458154, 0.447574, 0.414856, 0.398279, 0.339168], '')</t>
  </si>
  <si>
    <t>[87, 275, 276]</t>
  </si>
  <si>
    <t xml:space="preserve">F5RVX5|F5RVX5_9ENTR Dihydrofolate reductase OS=Enterobacter hormaechei ATCC 49162 </t>
  </si>
  <si>
    <t>([0.013437, 0.020165, 0.016528, 0.011903, 0.017138, 0.017138, 0.026338, 0.038858, 0.041405, 0.040537, 0.06312, 0.046336, 0.086953, 0.050641, 0.10481, 0.144935, 0.182256, 0.134866, 0.182256, 0.132295, 0.109221, 0.096677, 0.092881, 0.144935, 0.229226, 0.15284, 0.200174, 0.182256, 0.196879, 0.167087, 0.15008, 0.100716, 0.167087, 0.15008, 0.15284, 0.137348, 0.096677, 0.100716, 0.161087, 0.122885, 0.196879, 0.291804, 0.324872, 0.25031, 0.271506, 0.264545, 0.339168, 0.321458, 0.339168, 0.229226, 0.232838, 0.216401, 0.257454, 0.25031, 0.271506, 0.384043, 0.380708, 0.480142, 0.472492, 0.486429, 0.575842, 0.494003, 0.517562, 0.390993, 0.41194, 0.377384, 0.370445, 0.318242, 0.339168, 0.346032, 0.401658, 0.380708, 0.436924, 0.41194, 0.352862, 0.342579, 0.328603, 0.298791, 0.311707, 0.31487, 0.219301, 0.191378, 0.194234, 0.118441, 0.196879, 0.26085, 0.271506, 0.264545, 0.264545, 0.164327, 0.164327, 0.196879, 0.179055, 0.132295, 0.17593, 0.225814, 0.200174, 0.200174, 0.216401, 0.134866, 0.071867, 0.073402, 0.096677, 0.134866, 0.137348, 0.144935, 0.127496, 0.137348, 0.102787, 0.158265, 0.25031, 0.243554, 0.236433, 0.335645, 0.318242, 0.318242, 0.335645, 0.271506, 0.271506, 0.30533, 0.394753, 0.5017, 0.486429, 0.497853, 0.5017, 0.521092, 0.408655, 0.4292, 0.4292, 0.387226, 0.366687, 0.377384, 0.342579, 0.352862, 0.36309, 0.476583, 0.458154, 0.444081, 0.538167, 0.525368, 0.41194, 0.328603, 0.216401, 0.324872, 0.243554, 0.173081, 0.247041, 0.332115, 0.318242, 0.281712, 0.36309, 0.349426, 0.30533, 0.308712, 0.257454, 0.216401, 0.161087, 0.111485, 0.078022], '')</t>
  </si>
  <si>
    <t>[60, 62, 121, 124, 125, 138, 139]</t>
  </si>
  <si>
    <t xml:space="preserve">F5RVX6|F5RVX6_9ENTR Glutathione-regulated potassium-efflux system protein KefC OS=Enterobacter hormaechei ATCC 49162 </t>
  </si>
  <si>
    <t>([0.006701, 0.004611, 0.003478, 0.004483, 0.004646, 0.004775, 0.004976, 0.003997, 0.003276, 0.002976, 0.003963, 0.003607, 0.002976, 0.002276, 0.002327, 0.001434, 0.002155, 0.00225, 0.002155, 0.002482, 0.002662, 0.002705, 0.003924, 0.003864, 0.002727, 0.00225, 0.002276, 0.002529, 0.002976, 0.003366, 0.003079, 0.002662, 0.003963, 0.003405, 0.004414, 0.002976, 0.004315, 0.003177, 0.003461, 0.003607, 0.003821, 0.004388, 0.006701, 0.006795, 0.006988, 0.007031, 0.01078, 0.00777, 0.006795, 0.00962, 0.008525, 0.014075, 0.00962, 0.006374, 0.006194, 0.005249, 0.005683, 0.003757, 0.003963, 0.00359, 0.003431, 0.002336, 0.002881, 0.001808, 0.001967, 0.003246, 0.004513, 0.004611, 0.004976, 0.004315, 0.003963, 0.004135, 0.004208, 0.004736, 0.006142, 0.006567, 0.005223, 0.007315, 0.01204, 0.018787, 0.029376, 0.016021, 0.032017, 0.019109, 0.019401, 0.013821, 0.008895, 0.008624, 0.005872, 0.005799, 0.005623, 0.005503, 0.007645, 0.004899, 0.004611, 0.003246, 0.003014, 0.003212, 0.003212, 0.002662, 0.002976, 0.00246, 0.003512, 0.002581, 0.002662, 0.003341, 0.002688, 0.002336, 0.002349, 0.002727, 0.003997, 0.00407, 0.00359, 0.002581, 0.00389, 0.004736, 0.007259, 0.009096, 0.008804, 0.007495, 0.007555, 0.007091, 0.008723, 0.006988, 0.009977, 0.014075, 0.018106, 0.038042, 0.040537, 0.045352, 0.035586, 0.032017, 0.069024, 0.064632, 0.125101, 0.129801, 0.129801, 0.129801, 0.073402, 0.15008, 0.118441, 0.085092, 0.03976, 0.021816, 0.032017, 0.032017, 0.013613, 0.010672, 0.008624, 0.008156, 0.009015, 0.008409, 0.006374, 0.005378, 0.005378, 0.003804, 0.004208, 0.003109, 0.002155, 0.00283, 0.003053, 0.00389, 0.00543, 0.006619, 0.01078, 0.011342, 0.011106, 0.01204, 0.015078, 0.015078, 0.013821, 0.009401, 0.009483, 0.013821, 0.013613, 0.010509, 0.0198, 0.010372, 0.011342, 0.019109, 0.018787, 0.010221, 0.008804, 0.006142, 0.00543, 0.004247, 0.002976, 0.002014, 0.002761, 0.002881, 0.002349, 0.002688, 0.003298, 0.004577, 0.00515, 0.004247, 0.004247, 0.004315, 0.003607, 0.003607, 0.003212, 0.003727, 0.005011, 0.005799, 0.005683, 0.007555, 0.011669, 0.012727, 0.010926, 0.010926, 0.009015, 0.009865, 0.01204, 0.007495, 0.004835, 0.003212, 0.003431, 0.00316, 0.003079, 0.003079, 0.003924, 0.003298, 0.002327, 0.001572, 0.001709, 0.002688, 0.002336, 0.002138, 0.001936, 0.003079, 0.002529, 0.002529, 0.0028, 0.003298, 0.00389, 0.003804, 0.003727, 0.004208, 0.006421, 0.004775, 0.005249, 0.003727, 0.004483, 0.006194, 0.009015, 0.009015, 0.00558, 0.006482, 0.006482, 0.008075, 0.005683, 0.007315, 0.008525, 0.010926, 0.007031, 0.009015, 0.021816, 0.018106, 0.024393, 0.024393, 0.022306, 0.023087, 0.023534, 0.031287, 0.016528, 0.008804, 0.004976, 0.004835, 0.004775, 0.003671, 0.004208, 0.004899, 0.004513, 0.003478, 0.003478, 0.003298, 0.003079, 0.00283, 0.003246, 0.002396, 0.002503, 0.003555, 0.00543, 0.005503, 0.005503, 0.005378, 0.005932, 0.006482, 0.007091, 0.00515, 0.005318, 0.005378, 0.004315, 0.003212, 0.003276, 0.002211, 0.003461, 0.002976, 0.002482, 0.003053, 0.002881, 0.001967, 0.001383, 0.00076, 0.001, 0.001, 0.001743, 0.001778, 0.002727, 0.002881, 0.004414, 0.005734, 0.006374, 0.010372, 0.017447, 0.028695, 0.031287, 0.014783, 0.015694, 0.012491, 0.009977, 0.009977, 0.017138, 0.034068, 0.071867, 0.092881, 0.109221, 0.038042, 0.06184, 0.024826, 0.025762, 0.013821, 0.008075, 0.007259, 0.006245, 0.005623, 0.005799, 0.006988, 0.00962, 0.01227, 0.012491, 0.012727, 0.023534, 0.028695, 0.030611, 0.016257, 0.013613, 0.01204, 0.019401, 0.013821, 0.030003, 0.026892, 0.036378, 0.049374, 0.038042, 0.025762, 0.032677, 0.022667, 0.024393, 0.023963, 0.023534, 0.049374, 0.047319, 0.023534, 0.011518, 0.008002, 0.008409, 0.006795, 0.007031, 0.008002, 0.008075, 0.008525, 0.012727, 0.012727, 0.0198, 0.024393, 0.05306, 0.058088, 0.088832, 0.111485, 0.155435, 0.122885, 0.106997, 0.21291, 0.206376, 0.318242, 0.422041, 0.553315, 0.703578, 0.733139, 0.733139, 0.76285, 0.59917, 0.480142, 0.486429, 0.486429, 0.36309, 0.346032, 0.332115, 0.196879, 0.200174, 0.191378, 0.137348, 0.134866, 0.122885, 0.209395, 0.127496, 0.067594, 0.033407, 0.031287, 0.025762, 0.026338, 0.026892, 0.049374, 0.073402, 0.058088, 0.031287, 0.038042, 0.040537, 0.043307, 0.100716, 0.122885, 0.125101, 0.21291, 0.142424, 0.15008, 0.161087, 0.158265, 0.232838, 0.318242, 0.206376, 0.219301, 0.182256, 0.25031, 0.18812, 0.132295, 0.120615, 0.196879, 0.295083, 0.25031, 0.25406, 0.236433, 0.142424, 0.142424, 0.083462, 0.076542, 0.079919, 0.076542, 0.111485, 0.11371, 0.100716, 0.158265, 0.144935, 0.15008, 0.170161, 0.170161, 0.194234, 0.200174, 0.209395, 0.17593, 0.132295, 0.132295, 0.144935, 0.239899, 0.247041, 0.339168, 0.42561, 0.377384, 0.387226, 0.384043, 0.318242, 0.366687, 0.318242, 0.257454, 0.281712, 0.281712, 0.356642, 0.332115, 0.458154, 0.450668, 0.394753, 0.494003, 0.394753, 0.298791, 0.264545, 0.243554, 0.206376, 0.203355, 0.243554, 0.170161, 0.203355, 0.275179, 0.170161, 0.167087, 0.239899, 0.170161, 0.15284, 0.155435, 0.225814, 0.196879, 0.139895, 0.18812, 0.158265, 0.271506, 0.377384, 0.374039, 0.394753, 0.433034, 0.332115, 0.342579, 0.414856, 0.384043, 0.30533, 0.394753, 0.483068, 0.472492, 0.557691, 0.525368, 0.490133, 0.444081, 0.461924, 0.529623, 0.480142, 0.509769, 0.398279, 0.380708, 0.36309, 0.257454, 0.271506, 0.346032, 0.324872, 0.342579, 0.36309, 0.41194, 0.4292, 0.356642, 0.26085, 0.26085, 0.288399, 0.21291, 0.295083, 0.288399, 0.30533, 0.346032, 0.288399, 0.377384, 0.390993, 0.387226, 0.414856, 0.380708, 0.377384, 0.359901, 0.342579, 0.346032, 0.377384, 0.346032, 0.42561, 0.549308, 0.549308, 0.534167, 0.632174, 0.549308, 0.436924, 0.414856, 0.440853, 0.509769, 0.490133, 0.480142, 0.483068, 0.468512, 0.497853, 0.549308, 0.490133, 0.414856, 0.42561, 0.433034, 0.465241, 0.454136, 0.447574, 0.461924, 0.41194, 0.433034, 0.418646, 0.458154, 0.480142, 0.480142, 0.483068, 0.483068, 0.374039, 0.414856, 0.490133, 0.490133, 0.490133, 0.59917, 0.703578, 0.675549, 0.671169, 0.671169, 0.680603, 0.675549, 0.703578, 0.767246, 0.775545, 0.862302, 0.922952, 0.921076, 0.924947, 0.924947, 0.941505, 0.976962, 0.969315, 0.971072, 0.971713, 0.970265, 0.967676, 0.969315, 0.974374, 0.973328, 0.974374, 0.976226, 0.976962], '')</t>
  </si>
  <si>
    <t>[387, 388, 389, 390, 391, 392, 516, 517, 521, 523, 557, 558, 559, 560, 561, 565, 571, 593, 594, 595, 596, 597, 598, 599, 600, 601, 602, 603, 604, 605, 606, 607, 608, 609, 610, 611, 612, 613, 614, 615, 616, 617, 618, 619, 620]</t>
  </si>
  <si>
    <t xml:space="preserve">F5RVZ1|F5RVZ1_9ENTR glucose-6-phosphate isomerase OS=Enterobacter hormaechei ATCC 49162 </t>
  </si>
  <si>
    <t>([0.216401, 0.25406, 0.311707, 0.387226, 0.308712, 0.339168, 0.247041, 0.196879, 0.139895, 0.167087, 0.209395, 0.26085, 0.222385, 0.219301, 0.308712, 0.332115, 0.359901, 0.374039, 0.4292, 0.339168, 0.414856, 0.41194, 0.339168, 0.342579, 0.324872, 0.318242, 0.311707, 0.436924, 0.51388, 0.529623, 0.521092, 0.509769, 0.521092, 0.626927, 0.517562, 0.538167, 0.505461, 0.59508, 0.58069, 0.570702, 0.59508, 0.490133, 0.458154, 0.454136, 0.41194, 0.356642, 0.458154, 0.401658, 0.346032, 0.339168, 0.342579, 0.321458, 0.332115, 0.301917, 0.298791, 0.394753, 0.298791, 0.318242, 0.284882, 0.257454, 0.206376, 0.194234, 0.209395, 0.147574, 0.219301, 0.18812, 0.173081, 0.164327, 0.139895, 0.139895, 0.122885, 0.182256, 0.21291, 0.132295, 0.134866, 0.137348, 0.137348, 0.225814, 0.15284, 0.15284, 0.155435, 0.200174, 0.275179, 0.342579, 0.380708, 0.370445, 0.42561, 0.40511, 0.394753, 0.5017, 0.525368, 0.553315, 0.553315, 0.433034, 0.517562, 0.541878, 0.553315, 0.553315, 0.436924, 0.408655, 0.4292, 0.349426, 0.239899, 0.25031, 0.257454, 0.31487, 0.295083, 0.222385, 0.225814, 0.147574, 0.111485, 0.125101, 0.137348, 0.078022, 0.100716, 0.111485, 0.106997, 0.100716, 0.10481, 0.164327, 0.243554, 0.158265, 0.137348, 0.200174, 0.137348, 0.085092, 0.074921, 0.090864, 0.161087, 0.232838, 0.339168, 0.374039, 0.298791, 0.200174, 0.225814, 0.31487, 0.321458, 0.308712, 0.191378, 0.170161, 0.164327, 0.144935, 0.219301, 0.236433, 0.26085, 0.298791, 0.374039, 0.42561, 0.433034, 0.42561, 0.447574, 0.346032, 0.356642, 0.31487, 0.401658, 0.440853, 0.30533, 0.209395, 0.222385, 0.321458, 0.339168, 0.243554, 0.278302, 0.167087, 0.264545, 0.173081, 0.21291, 0.191378, 0.122885, 0.109221, 0.086953, 0.071867, 0.116183, 0.11371, 0.132295, 0.11371, 0.071867, 0.076542, 0.134866, 0.074921, 0.051831, 0.050641, 0.096677, 0.10481, 0.179055, 0.106997, 0.129801, 0.06312, 0.079919, 0.111485, 0.122885, 0.134866, 0.134866, 0.074921, 0.069024, 0.127496, 0.147574, 0.232838, 0.239899, 0.229226, 0.264545, 0.26085, 0.25406, 0.271506, 0.247041, 0.25406, 0.232838, 0.209395, 0.328603, 0.206376, 0.222385, 0.142424, 0.15284, 0.173081, 0.243554, 0.275179, 0.194234, 0.11371, 0.129801, 0.21291, 0.11371, 0.094817, 0.147574, 0.155435, 0.155435, 0.139895, 0.137348, 0.132295, 0.216401, 0.116183, 0.137348, 0.129801, 0.18812, 0.200174, 0.200174, 0.222385, 0.179055, 0.21291, 0.324872, 0.229226, 0.122885, 0.225814, 0.321458, 0.200174, 0.179055, 0.179055, 0.179055, 0.155435, 0.239899, 0.191378, 0.295083, 0.377384, 0.356642, 0.335645, 0.264545, 0.194234], '')</t>
  </si>
  <si>
    <t>[28, 29, 30, 31, 32, 33, 34, 35, 36, 37, 38, 39, 40, 89, 90, 91, 92, 94, 95, 96, 97]</t>
  </si>
  <si>
    <t xml:space="preserve">F5RVZ2|F5RVZ2_9ENTR glucose-6-phosphate isomerase OS=Enterobacter hormaechei ATCC 49162 </t>
  </si>
  <si>
    <t>([0.219301, 0.209395, 0.116183, 0.118441, 0.155435, 0.191378, 0.18812, 0.137348, 0.137348, 0.164327, 0.191378, 0.268042, 0.182256, 0.191378, 0.17593, 0.243554, 0.352862, 0.440853, 0.401658, 0.284882, 0.278302, 0.356642, 0.30533, 0.436924, 0.483068, 0.387226, 0.278302, 0.30533, 0.398279, 0.4292, 0.447574, 0.414856, 0.281712, 0.374039, 0.301917, 0.308712, 0.328603, 0.356642, 0.359901, 0.356642, 0.440853, 0.366687, 0.26085, 0.352862, 0.25406, 0.25406, 0.278302, 0.301917, 0.311707, 0.298791, 0.332115, 0.243554, 0.278302, 0.394753, 0.390993, 0.4292, 0.342579, 0.222385, 0.139895, 0.132295, 0.094817, 0.098513, 0.139895, 0.147574, 0.079919, 0.098513, 0.092881, 0.129801, 0.127496, 0.120615, 0.122885, 0.11371, 0.086953, 0.044297, 0.029376, 0.030003, 0.035586, 0.06184, 0.118441, 0.090864, 0.088832, 0.139895, 0.134866, 0.134866, 0.229226, 0.335645, 0.366687, 0.387226, 0.324872, 0.321458, 0.21291, 0.21291, 0.125101, 0.216401, 0.321458, 0.298791, 0.295083, 0.21291, 0.142424, 0.088832, 0.102787, 0.111485, 0.106997, 0.120615, 0.102787, 0.088832, 0.088832, 0.071867, 0.06312, 0.056825, 0.11371, 0.209395, 0.15008, 0.232838, 0.203355, 0.203355, 0.268042, 0.200174, 0.278302, 0.271506, 0.268042, 0.384043, 0.408655, 0.288399, 0.275179, 0.275179, 0.271506, 0.26085, 0.206376, 0.134866, 0.216401, 0.203355, 0.194234, 0.271506, 0.284882, 0.321458, 0.232838, 0.232838, 0.301917, 0.21291, 0.268042, 0.281712, 0.15284, 0.15284, 0.25406, 0.161087, 0.161087, 0.164327, 0.167087, 0.257454, 0.247041, 0.203355, 0.170161, 0.102787, 0.078022, 0.076542, 0.073402, 0.06184, 0.066181, 0.041405, 0.074921, 0.051831, 0.040537, 0.064632, 0.051831, 0.05306, 0.092881, 0.11371, 0.06312, 0.069024, 0.041405, 0.076542, 0.094817, 0.116183, 0.161087, 0.164327, 0.122885, 0.100716, 0.179055, 0.139895, 0.191378, 0.15008, 0.247041, 0.41194], '')</t>
  </si>
  <si>
    <t xml:space="preserve">F5RVZ4|F5RVZ4_9ENTR Peptidyl-prolyl cis-trans isomerase OS=Enterobacter hormaechei ATCC 49162 </t>
  </si>
  <si>
    <t>([0.458154, 0.36309, 0.295083, 0.339168, 0.225814, 0.268042, 0.209395, 0.229226, 0.182256, 0.222385, 0.264545, 0.295083, 0.298791, 0.311707, 0.284882, 0.370445, 0.352862, 0.36309, 0.346032, 0.359901, 0.398279, 0.461924, 0.529623, 0.657645, 0.613573, 0.657645, 0.51388, 0.604312, 0.521092, 0.618285, 0.613573, 0.608892, 0.604312, 0.509769, 0.5017, 0.557691, 0.538167, 0.454136, 0.468512, 0.486429, 0.490133, 0.401658, 0.324872, 0.335645, 0.222385, 0.239899, 0.335645, 0.440853, 0.465241, 0.538167, 0.525368, 0.480142, 0.366687, 0.366687, 0.366687, 0.387226, 0.401658, 0.41194, 0.465241, 0.414856, 0.295083, 0.281712, 0.291804, 0.401658, 0.398279, 0.517562, 0.541878, 0.433034, 0.366687, 0.359901, 0.284882, 0.191378, 0.21291, 0.31487, 0.311707, 0.41194, 0.284882, 0.219301, 0.219301, 0.219301, 0.247041, 0.374039, 0.408655, 0.497853, 0.394753, 0.398279, 0.335645, 0.239899, 0.284882, 0.275179, 0.161087, 0.25031, 0.324872, 0.295083, 0.31487, 0.321458, 0.298791, 0.42561, 0.422041, 0.444081, 0.476583, 0.408655, 0.30533, 0.26085, 0.264545, 0.247041, 0.25406, 0.284882, 0.380708, 0.41194, 0.40511, 0.525368, 0.447574, 0.490133, 0.414856, 0.41194, 0.41194, 0.450668, 0.346032, 0.352862, 0.321458, 0.311707, 0.384043, 0.398279, 0.401658, 0.268042, 0.366687, 0.288399, 0.308712, 0.229226, 0.158265, 0.257454, 0.164327, 0.239899, 0.26085, 0.335645, 0.243554, 0.268042, 0.203355, 0.25406, 0.257454, 0.222385, 0.203355, 0.158265, 0.209395, 0.173081, 0.298791, 0.229226, 0.311707], '')</t>
  </si>
  <si>
    <t>[22, 23, 24, 25, 26, 27, 28, 29, 30, 31, 32, 33, 34, 35, 36, 49, 50, 65, 66, 111]</t>
  </si>
  <si>
    <t xml:space="preserve">F5RVZ8|F5RVZ8_9ENTR 30S ribosomal protein S20 OS=Enterobacter hormaechei ATCC 49162 </t>
  </si>
  <si>
    <t>([0.058088, 0.06312, 0.037156, 0.060549, 0.06312, 0.079919, 0.109221, 0.144935, 0.142424, 0.142424, 0.142424, 0.185198, 0.236433, 0.191378, 0.11371, 0.203355, 0.295083, 0.243554, 0.25031, 0.346032, 0.36309, 0.324872, 0.359901, 0.468512, 0.476583, 0.476583, 0.450668, 0.454136, 0.436924, 0.390993, 0.339168, 0.398279, 0.390993, 0.390993, 0.4292, 0.497853, 0.447574, 0.454136, 0.529623, 0.521092, 0.450668, 0.56648, 0.545602, 0.538167, 0.480142, 0.480142, 0.422041, 0.472492, 0.472492, 0.394753, 0.444081, 0.517562, 0.472492, 0.444081, 0.40511, 0.370445, 0.387226, 0.408655, 0.352862, 0.275179, 0.216401], '')</t>
  </si>
  <si>
    <t>[38, 39, 41, 42, 43, 51]</t>
  </si>
  <si>
    <t xml:space="preserve">F5RW00|F5RW00_9ENTR Na(+)/H(+) antiporter NhaA OS=Enterobacter hormaechei ATCC 49162 </t>
  </si>
  <si>
    <t>([0.01078, 0.010672, 0.015344, 0.021381, 0.028695, 0.015078, 0.009483, 0.007315, 0.005799, 0.004646, 0.004835, 0.005011, 0.003804, 0.004611, 0.005683, 0.004646, 0.003341, 0.003555, 0.004611, 0.004835, 0.00407, 0.003757, 0.003671, 0.003821, 0.003864, 0.004135, 0.004315, 0.004315, 0.005992, 0.007555, 0.007177, 0.005872, 0.007259, 0.010509, 0.015694, 0.01227, 0.019109, 0.018787, 0.038042, 0.028695, 0.025316, 0.028107, 0.015078, 0.024393, 0.011669, 0.012491, 0.011903, 0.023534, 0.034884, 0.017797, 0.012491, 0.014586, 0.013821, 0.013265, 0.013265, 0.009294, 0.008624, 0.006421, 0.008002, 0.005932, 0.005011, 0.003366, 0.002662, 0.002606, 0.001743, 0.002606, 0.001675, 0.001778, 0.001288, 0.001541, 0.002336, 0.00359, 0.003461, 0.003804, 0.00246, 0.002349, 0.002623, 0.002606, 0.002688, 0.00316, 0.004135, 0.006482, 0.010672, 0.014783, 0.021381, 0.016257, 0.0198, 0.022667, 0.010131, 0.01227, 0.009865, 0.006245, 0.005683, 0.008276, 0.009187, 0.010372, 0.007422, 0.008525, 0.010926, 0.008409, 0.005734, 0.003727, 0.002482, 0.002117, 0.001499, 0.001481, 0.001687, 0.001541, 0.002276, 0.003701, 0.003276, 0.003246, 0.004736, 0.005011, 0.004976, 0.004388, 0.004921, 0.004483, 0.004483, 0.004483, 0.00558, 0.008624, 0.017447, 0.016528, 0.016826, 0.016826, 0.016826, 0.015694, 0.014586, 0.009015, 0.00543, 0.006194, 0.005011, 0.003512, 0.003366, 0.003366, 0.004611, 0.003997, 0.006567, 0.006142, 0.006142, 0.004921, 0.004775, 0.003212, 0.003109, 0.002482, 0.003298, 0.003341, 0.003366, 0.00292, 0.002623, 0.002581, 0.003212, 0.004689, 0.004689, 0.004689, 0.004161, 0.002761, 0.002761, 0.001649, 0.000983, 0.000983, 0.001, 0.000485, 0.00052, 0.001103, 0.001602, 0.002117, 0.001602, 0.00243, 0.002078, 0.002155, 0.003177, 0.002078, 0.001936, 0.002155, 0.001786, 0.001786, 0.002117, 0.00246, 0.00246, 0.003177, 0.002705, 0.002688, 0.003607, 0.003607, 0.00243, 0.002529, 0.001572, 0.001434, 0.001541, 0.001533, 0.002349, 0.002396, 0.00359, 0.00359, 0.003246, 0.002512, 0.001936, 0.001743, 0.00152, 0.002336, 0.00225, 0.00225, 0.00225, 0.001808, 0.0028, 0.003512, 0.002512, 0.002606, 0.004135, 0.003821, 0.005011, 0.003804, 0.003727, 0.003109, 0.003246, 0.003341, 0.004135, 0.005992, 0.006482, 0.005872, 0.004431, 0.005249, 0.004483, 0.004208, 0.003821, 0.00407, 0.003341, 0.004414, 0.006795, 0.006795, 0.007177, 0.007177, 0.009977, 0.009977, 0.014586, 0.010672, 0.020165, 0.027463, 0.014315, 0.028107, 0.06184, 0.06184, 0.029376, 0.073402, 0.200174, 0.225814, 0.120615, 0.219301, 0.100716, 0.059222, 0.025762, 0.012727, 0.015078, 0.008895, 0.005683, 0.004431, 0.003431, 0.002881, 0.002976, 0.003701, 0.003405, 0.002555, 0.003405, 0.003431, 0.002976, 0.002606, 0.002662, 0.003701, 0.002581, 0.004161, 0.004835, 0.004899, 0.007259, 0.006533, 0.007091, 0.00777, 0.010372, 0.011518, 0.014586, 0.008156, 0.006482, 0.005623, 0.007422, 0.005318, 0.004976, 0.00407, 0.00407, 0.00543, 0.005799, 0.005932, 0.005623, 0.003924, 0.00558, 0.003821, 0.002555, 0.002727, 0.002976, 0.001855, 0.002396, 0.001649, 0.002503, 0.002555, 0.003053, 0.002155, 0.002623, 0.003924, 0.003997, 0.004431, 0.004611, 0.004161, 0.006039, 0.006245, 0.006039, 0.006245, 0.009401, 0.009977, 0.010509, 0.013265, 0.014783, 0.018415, 0.021381, 0.011669, 0.014586, 0.014315, 0.013821, 0.017447, 0.009401, 0.016528, 0.01078, 0.009977, 0.006619, 0.004358, 0.002881, 0.004315, 0.004358, 0.003014, 0.003727, 0.00283, 0.003276, 0.003671, 0.003607, 0.003997, 0.006194, 0.008525, 0.005799, 0.005734, 0.003924, 0.004414, 0.003701, 0.004358, 0.003109, 0.004388, 0.004483, 0.004577, 0.003276, 0.00316, 0.004315, 0.003555, 0.003821, 0.003366, 0.003366, 0.002555, 0.002327, 0.002035, 0.001267, 0.001855, 0.001936, 0.002014, 0.002705, 0.002435, 0.002435, 0.002435, 0.00243, 0.003461, 0.004835, 0.006039, 0.004611, 0.004736, 0.005734, 0.006988, 0.006894, 0.006795, 0.008002, 0.00962, 0.00777, 0.011518, 0.008276, 0.013437, 0.028695], '')</t>
  </si>
  <si>
    <t xml:space="preserve">F5RW02|F5RW02_9ENTR Chaperone protein DnaK OS=Enterobacter hormaechei ATCC 49162 </t>
  </si>
  <si>
    <t>([0.139895, 0.18812, 0.243554, 0.284882, 0.236433, 0.194234, 0.196879, 0.15008, 0.15008, 0.18812, 0.21291, 0.247041, 0.25031, 0.229226, 0.308712, 0.328603, 0.257454, 0.352862, 0.352862, 0.40511, 0.422041, 0.414856, 0.42561, 0.418646, 0.418646, 0.483068, 0.59508, 0.632174, 0.626927, 0.56648, 0.521092, 0.436924, 0.436924, 0.444081, 0.483068, 0.476583, 0.562014, 0.666105, 0.545602, 0.468512, 0.494003, 0.486429, 0.525368, 0.483068, 0.472492, 0.472492, 0.480142, 0.414856, 0.356642, 0.433034, 0.525368, 0.59917, 0.724957, 0.733139, 0.724957, 0.613573, 0.505461, 0.458154, 0.377384, 0.444081, 0.509769, 0.433034, 0.349426, 0.31487, 0.346032, 0.356642, 0.268042, 0.268042, 0.30533, 0.377384, 0.394753, 0.321458, 0.298791, 0.291804, 0.295083, 0.229226, 0.301917, 0.311707, 0.30533, 0.418646, 0.342579, 0.335645, 0.328603, 0.324872, 0.298791, 0.264545, 0.275179, 0.374039, 0.36309, 0.36309, 0.31487, 0.222385, 0.209395, 0.209395, 0.15284, 0.137348, 0.185198, 0.18812, 0.25406, 0.288399, 0.225814, 0.339168, 0.380708, 0.472492, 0.472492, 0.5017, 0.505461, 0.51388, 0.436924, 0.359901, 0.339168, 0.356642, 0.398279, 0.465241, 0.444081, 0.51388, 0.494003, 0.517562, 0.525368, 0.450668, 0.374039, 0.401658, 0.387226, 0.387226, 0.31487, 0.398279, 0.414856, 0.414856, 0.332115, 0.311707, 0.390993, 0.339168, 0.387226, 0.390993, 0.324872, 0.239899, 0.247041, 0.288399, 0.239899, 0.236433, 0.311707, 0.398279, 0.370445, 0.352862, 0.308712, 0.380708, 0.349426, 0.328603, 0.352862, 0.335645, 0.390993, 0.384043, 0.366687, 0.349426, 0.311707, 0.377384, 0.472492, 0.374039, 0.284882, 0.324872, 0.332115, 0.370445, 0.359901, 0.36309, 0.332115, 0.31487, 0.225814, 0.229226, 0.161087, 0.164327, 0.167087, 0.203355, 0.194234, 0.291804, 0.21291, 0.278302, 0.298791, 0.301917, 0.384043, 0.384043, 0.342579, 0.264545, 0.158265, 0.164327, 0.129801, 0.15008, 0.170161, 0.239899, 0.271506, 0.25031, 0.26085, 0.257454, 0.247041, 0.182256, 0.106997, 0.167087, 0.109221, 0.109221, 0.116183, 0.079919, 0.137348, 0.158265, 0.229226, 0.298791, 0.291804, 0.268042, 0.284882, 0.225814, 0.158265, 0.137348, 0.219301, 0.222385, 0.301917, 0.311707, 0.394753, 0.483068, 0.384043, 0.465241, 0.454136, 0.461924, 0.545602, 0.42561, 0.440853, 0.422041, 0.4292, 0.349426, 0.359901, 0.356642, 0.339168, 0.332115, 0.295083, 0.30533, 0.308712, 0.21291, 0.194234, 0.182256, 0.185198, 0.271506, 0.271506, 0.191378, 0.182256, 0.11371, 0.18812, 0.18812, 0.194234, 0.232838, 0.225814, 0.281712, 0.236433, 0.321458, 0.401658, 0.387226, 0.366687, 0.366687, 0.440853, 0.418646, 0.447574, 0.42561, 0.387226, 0.380708, 0.380708, 0.387226, 0.387226, 0.390993, 0.380708, 0.339168, 0.31487, 0.408655, 0.444081, 0.490133, 0.41194, 0.4292, 0.4292, 0.480142, 0.380708, 0.324872, 0.356642, 0.311707, 0.332115, 0.328603, 0.346032, 0.4292, 0.450668, 0.525368, 0.529623, 0.494003, 0.545602, 0.436924, 0.414856, 0.342579, 0.335645, 0.398279, 0.356642, 0.42561, 0.311707, 0.408655, 0.497853, 0.414856, 0.377384, 0.384043, 0.42561, 0.342579, 0.281712, 0.25406, 0.264545, 0.26085, 0.200174, 0.206376, 0.328603, 0.264545, 0.324872, 0.257454, 0.236433, 0.191378, 0.206376, 0.295083, 0.25031, 0.247041, 0.247041, 0.311707, 0.229226, 0.216401, 0.308712, 0.284882, 0.281712, 0.295083, 0.225814, 0.232838, 0.15008, 0.085092, 0.132295, 0.137348, 0.194234, 0.222385, 0.301917, 0.264545, 0.291804, 0.291804, 0.225814, 0.311707, 0.30533, 0.366687, 0.30533, 0.268042, 0.370445, 0.268042, 0.164327, 0.222385, 0.30533, 0.394753, 0.497853, 0.5017, 0.494003, 0.5017, 0.4292, 0.440853, 0.505461, 0.480142, 0.529623, 0.575842, 0.490133, 0.468512, 0.387226, 0.450668, 0.450668, 0.408655, 0.440853, 0.557691, 0.557691, 0.562014, 0.472492, 0.356642, 0.359901, 0.366687, 0.370445, 0.370445, 0.349426, 0.328603, 0.25406, 0.167087, 0.129801, 0.122885, 0.15008, 0.167087, 0.170161, 0.222385, 0.179055, 0.239899, 0.161087, 0.161087, 0.102787, 0.158265, 0.229226, 0.200174, 0.200174, 0.185198, 0.185198, 0.164327, 0.158265, 0.25031, 0.25031, 0.243554, 0.328603, 0.311707, 0.387226, 0.390993, 0.359901, 0.352862, 0.387226, 0.468512, 0.461924, 0.575842, 0.557691, 0.56648, 0.525368, 0.4292, 0.4292, 0.505461, 0.505461, 0.521092, 0.494003, 0.59917, 0.724957, 0.712013, 0.690604, 0.59014, 0.59014, 0.490133, 0.608892, 0.494003, 0.414856, 0.433034, 0.418646, 0.433034, 0.42561, 0.483068, 0.59014, 0.557691, 0.529623, 0.570702, 0.56648, 0.545602, 0.534167, 0.447574, 0.447574, 0.483068, 0.458154, 0.465241, 0.476583, 0.472492, 0.538167, 0.538167, 0.538167, 0.585406, 0.538167, 0.58069, 0.59014, 0.59014, 0.59014, 0.671169, 0.671169, 0.549308, 0.58069, 0.509769, 0.59508, 0.486429, 0.486429, 0.5017, 0.497853, 0.553315, 0.549308, 0.549308, 0.553315, 0.468512, 0.444081, 0.408655, 0.374039, 0.352862, 0.346032, 0.377384, 0.332115, 0.335645, 0.414856, 0.401658, 0.450668, 0.465241, 0.58069, 0.557691, 0.562014, 0.553315, 0.494003, 0.480142, 0.458154, 0.538167, 0.622677, 0.604312, 0.59508, 0.608892, 0.657645, 0.648219, 0.648219, 0.56648, 0.570702, 0.562014, 0.541878, 0.486429, 0.472492, 0.476583, 0.465241, 0.562014, 0.538167, 0.648219, 0.632174, 0.685117, 0.680603, 0.699094, 0.694846, 0.767246, 0.648219, 0.648219, 0.694846, 0.59014, 0.604312, 0.59917, 0.613573, 0.626927, 0.720929, 0.728858, 0.716283, 0.754692, 0.759478, 0.712013, 0.613573, 0.666105, 0.648219, 0.648219, 0.622677, 0.608892, 0.63748, 0.675549, 0.675549, 0.671169, 0.733139, 0.798249, 0.801317, 0.791621, 0.720929, 0.754692, 0.720929, 0.73685, 0.73685, 0.699094, 0.775545, 0.823549, 0.724957, 0.741537, 0.73685, 0.724957, 0.657645, 0.648219, 0.699094, 0.59508, 0.59508, 0.613573, 0.613573, 0.521092, 0.517562, 0.59917, 0.562014, 0.59917, 0.56648, 0.534167, 0.557691, 0.483068, 0.51388, 0.570702, 0.541878, 0.529623, 0.557691, 0.661982, 0.58069, 0.585406, 0.680603, 0.59014, 0.59014, 0.59917, 0.666105, 0.604312, 0.585406, 0.585406, 0.494003, 0.490133, 0.517562, 0.51388, 0.604312, 0.618285, 0.618285, 0.648219, 0.671169, 0.671169, 0.63748, 0.716283, 0.716283, 0.724957, 0.771762, 0.771762, 0.771762, 0.798249, 0.871313, 0.871313, 0.849326, 0.910643, 0.924947, 0.928747, 0.891961, 0.837511, 0.83125, 0.83125, 0.837511, 0.741537, 0.750527, 0.784345, 0.716283, 0.716283, 0.720929, 0.724957, 0.707965, 0.685117, 0.657645, 0.618285, 0.622677, 0.622677, 0.575842, 0.529623, 0.480142, 0.549308, 0.648219], '')</t>
  </si>
  <si>
    <t>[26, 27, 28, 29, 30, 36, 37, 38, 42, 50, 51, 52, 53, 54, 55, 56, 60, 105, 106, 107, 115, 117, 118, 220, 283, 284, 286, 351, 353, 356, 358, 359, 367, 368, 369, 411, 412, 413, 414, 417, 418, 419, 421, 422, 423, 424, 425, 426, 428, 436, 437, 438, 439, 440, 441, 442, 450, 451, 452, 453, 454, 455, 456, 457, 458, 459, 460, 461, 462, 463, 464, 467, 469, 470, 471, 472, 486, 487, 488, 489, 493, 494, 495, 496, 497, 498, 499, 500, 501, 502, 503, 504, 509, 510, 511, 512, 513, 514, 515, 516, 517, 518, 519, 520, 521, 522, 523, 524, 525, 526, 527, 528, 529, 530, 531, 532, 533, 534, 535, 536, 537, 538, 539, 540, 541, 542, 543, 544, 545, 546, 547, 548, 549, 550, 551, 552, 553, 554, 555, 556, 557, 558, 559, 560, 561, 562, 563, 564, 565, 566, 567, 568, 569, 570, 571, 572, 574, 575, 576, 577, 578, 579, 580, 581, 582, 583, 584, 585, 586, 587, 588, 589, 592, 593, 594, 595, 596, 597, 598, 599, 600, 601, 602, 603, 604, 605, 606, 607, 608, 609, 610, 611, 612, 613, 614, 615, 616, 617, 618, 619, 620, 621, 622, 623, 624, 625, 626, 627, 628, 629, 630, 631, 632, 633, 635, 636]</t>
  </si>
  <si>
    <t>(63</t>
  </si>
  <si>
    <t>155)</t>
  </si>
  <si>
    <t xml:space="preserve">F5RW07|F5RW07_9ENTR Transaldolase OS=Enterobacter hormaechei ATCC 49162 </t>
  </si>
  <si>
    <t>([0.243554, 0.291804, 0.328603, 0.268042, 0.21291, 0.209395, 0.25406, 0.284882, 0.30533, 0.339168, 0.271506, 0.275179, 0.239899, 0.194234, 0.194234, 0.194234, 0.127496, 0.134866, 0.232838, 0.239899, 0.239899, 0.308712, 0.308712, 0.308712, 0.384043, 0.486429, 0.517562, 0.418646, 0.328603, 0.247041, 0.25031, 0.308712, 0.30533, 0.346032, 0.291804, 0.332115, 0.4292, 0.42561, 0.414856, 0.374039, 0.284882, 0.18812, 0.229226, 0.243554, 0.209395, 0.142424, 0.118441, 0.0704, 0.094817, 0.15008, 0.194234, 0.18812, 0.21291, 0.257454, 0.26085, 0.349426, 0.281712, 0.271506, 0.36309, 0.298791, 0.236433, 0.328603, 0.384043, 0.374039, 0.370445, 0.394753, 0.374039, 0.339168, 0.356642, 0.401658, 0.31487, 0.342579, 0.247041, 0.268042, 0.167087, 0.096677, 0.092881, 0.066181, 0.03976, 0.047319, 0.0704, 0.10481, 0.055536, 0.067594, 0.067594, 0.069024, 0.046336, 0.085092, 0.085092, 0.127496, 0.0704, 0.120615, 0.073402, 0.134866, 0.122885, 0.21291, 0.271506, 0.271506, 0.271506, 0.30533, 0.264545, 0.232838, 0.225814, 0.31487, 0.232838, 0.15008, 0.134866, 0.120615, 0.069024, 0.090864, 0.098513, 0.132295, 0.132295, 0.127496, 0.118441, 0.122885, 0.122885, 0.144935, 0.088832, 0.092881, 0.066181, 0.066181, 0.046336, 0.038858, 0.038858, 0.069024, 0.067594, 0.073402, 0.118441, 0.11371, 0.102787, 0.076542, 0.076542, 0.086953, 0.15008, 0.092881, 0.094817, 0.085092, 0.094817, 0.15008, 0.144935, 0.232838, 0.170161, 0.264545, 0.209395, 0.219301, 0.139895, 0.144935, 0.074921, 0.076542, 0.0704, 0.056825, 0.074921, 0.073402, 0.066181, 0.049374, 0.054297, 0.038858, 0.045352, 0.032017, 0.032017, 0.038042, 0.021381, 0.020165, 0.011903, 0.018415, 0.020876, 0.019109, 0.020876, 0.038858, 0.038858, 0.043307, 0.030611, 0.032017, 0.022306, 0.014586, 0.016826, 0.021381, 0.027463, 0.025762, 0.034884, 0.034068, 0.049374, 0.094817, 0.094817, 0.132295, 0.111485, 0.092881, 0.182256, 0.25406, 0.288399, 0.288399, 0.311707, 0.311707, 0.298791, 0.324872, 0.414856, 0.436924, 0.380708, 0.284882, 0.295083, 0.196879, 0.132295, 0.132295, 0.127496, 0.194234, 0.222385, 0.173081, 0.191378, 0.182256, 0.120615, 0.067594, 0.055536, 0.081712, 0.11371, 0.11371, 0.090864, 0.085092, 0.081712, 0.092881, 0.147574, 0.15008, 0.15008, 0.15284, 0.173081, 0.10481, 0.086953, 0.086953, 0.094817, 0.092881, 0.085092, 0.078022, 0.120615, 0.090864, 0.074921, 0.109221, 0.090864, 0.10481, 0.064632, 0.058088, 0.098513, 0.059222, 0.042364, 0.083462, 0.132295, 0.134866, 0.203355, 0.239899, 0.161087, 0.247041, 0.229226, 0.222385, 0.225814, 0.219301, 0.219301, 0.257454, 0.225814, 0.278302, 0.291804, 0.366687, 0.342579, 0.318242, 0.433034, 0.486429, 0.461924, 0.380708, 0.370445, 0.387226, 0.380708, 0.486429, 0.366687, 0.295083, 0.21291, 0.301917, 0.30533, 0.401658, 0.40511, 0.418646, 0.433034, 0.465241, 0.450668, 0.414856, 0.436924, 0.398279, 0.298791, 0.275179, 0.370445, 0.366687, 0.268042, 0.26085, 0.232838, 0.229226, 0.278302, 0.288399, 0.288399, 0.295083, 0.301917, 0.284882, 0.191378, 0.182256, 0.203355, 0.196879, 0.182256, 0.170161, 0.18812, 0.191378, 0.147574, 0.116183, 0.094817, 0.132295, 0.11371, 0.096677, 0.167087, 0.167087, 0.25031, 0.194234, 0.139895], '')</t>
  </si>
  <si>
    <t>[26]</t>
  </si>
  <si>
    <t xml:space="preserve">F5RW11|F5RW11_9ENTR Threonine synthase OS=Enterobacter hormaechei ATCC 49162 </t>
  </si>
  <si>
    <t>([0.291804, 0.349426, 0.257454, 0.288399, 0.164327, 0.164327, 0.206376, 0.203355, 0.15284, 0.185198, 0.219301, 0.25406, 0.182256, 0.264545, 0.346032, 0.346032, 0.447574, 0.458154, 0.356642, 0.243554, 0.132295, 0.144935, 0.137348, 0.21291, 0.142424, 0.281712, 0.332115, 0.209395, 0.25031, 0.243554, 0.243554, 0.25406, 0.167087, 0.26085, 0.278302, 0.200174, 0.120615, 0.109221, 0.11371, 0.18812, 0.185198, 0.222385, 0.194234, 0.194234, 0.179055, 0.268042, 0.225814, 0.129801, 0.147574, 0.137348, 0.179055, 0.092881, 0.045352, 0.081712, 0.079919, 0.079919, 0.074921, 0.15008, 0.161087, 0.170161, 0.098513, 0.116183, 0.185198, 0.196879, 0.200174, 0.139895, 0.137348, 0.118441, 0.164327, 0.142424, 0.122885, 0.073402, 0.173081, 0.225814, 0.257454, 0.17593, 0.155435, 0.25031, 0.15284, 0.161087, 0.173081, 0.268042, 0.278302, 0.26085, 0.167087, 0.100716, 0.167087, 0.102787, 0.06312, 0.076542, 0.147574, 0.206376, 0.321458, 0.203355, 0.206376, 0.094817, 0.137348, 0.15284, 0.074921, 0.118441, 0.10481, 0.085092, 0.038858, 0.049374, 0.03976, 0.071867, 0.098513, 0.050641, 0.090864, 0.170161, 0.100716, 0.098513, 0.079919, 0.083462, 0.132295, 0.185198, 0.216401, 0.229226, 0.134866, 0.15008, 0.155435, 0.127496, 0.129801, 0.222385, 0.257454, 0.30533, 0.301917, 0.332115, 0.387226, 0.346032, 0.271506, 0.328603, 0.335645, 0.301917, 0.17593, 0.111485, 0.090864, 0.083462, 0.078022, 0.144935, 0.158265, 0.155435, 0.125101, 0.079919, 0.045352, 0.026338, 0.014586, 0.016826, 0.016528, 0.019401, 0.022667, 0.0198, 0.023963, 0.028695, 0.021381, 0.045352, 0.092881, 0.090864, 0.090864, 0.045352, 0.024393, 0.040537, 0.023087, 0.035586, 0.055536, 0.106997, 0.100716, 0.18812, 0.161087, 0.111485, 0.090864, 0.051831, 0.102787, 0.102787, 0.090864, 0.076542, 0.078022, 0.054297, 0.032017, 0.060549, 0.098513, 0.098513, 0.06184, 0.10481, 0.111485, 0.092881, 0.041405, 0.083462, 0.078022, 0.085092, 0.144935, 0.109221, 0.182256, 0.139895, 0.118441, 0.064632, 0.127496, 0.071867, 0.096677, 0.155435, 0.122885, 0.161087, 0.236433, 0.216401, 0.232838, 0.142424, 0.167087, 0.278302, 0.18812, 0.116183, 0.085092, 0.078022, 0.074921, 0.046336, 0.032677, 0.023534, 0.020522, 0.023087, 0.030611, 0.019401, 0.016528, 0.020522, 0.01227, 0.014783, 0.025316, 0.025762, 0.038042, 0.038858, 0.041405, 0.073402, 0.073402, 0.059222, 0.036378, 0.066181, 0.0704, 0.144935, 0.219301, 0.324872, 0.321458, 0.25031, 0.31487, 0.359901, 0.271506, 0.36309, 0.298791, 0.291804, 0.196879, 0.158265, 0.134866, 0.122885, 0.11371, 0.116183, 0.164327, 0.15284, 0.185198, 0.18812, 0.155435, 0.158265, 0.088832, 0.047319, 0.078022, 0.066181, 0.06312, 0.11371, 0.073402, 0.096677, 0.10481, 0.167087, 0.179055, 0.239899, 0.243554, 0.15008, 0.15284, 0.15008, 0.236433, 0.203355, 0.264545, 0.179055, 0.155435, 0.284882, 0.387226, 0.387226, 0.42561, 0.4292, 0.384043, 0.461924, 0.36309, 0.349426, 0.359901, 0.394753, 0.324872, 0.335645, 0.380708, 0.458154, 0.468512, 0.490133, 0.509769, 0.529623, 0.521092, 0.59917, 0.557691, 0.468512, 0.517562, 0.529623, 0.436924, 0.356642, 0.349426, 0.4292, 0.42561, 0.346032, 0.278302, 0.31487, 0.222385, 0.291804, 0.30533, 0.219301, 0.194234, 0.111485, 0.086953, 0.132295, 0.076542, 0.079919, 0.127496, 0.127496, 0.120615, 0.18812, 0.291804, 0.268042, 0.278302, 0.243554, 0.308712, 0.42561, 0.349426, 0.42561, 0.398279, 0.321458, 0.40511, 0.308712, 0.40511, 0.4292, 0.476583, 0.585406, 0.585406, 0.538167, 0.486429, 0.387226, 0.352862, 0.264545, 0.288399, 0.257454, 0.219301, 0.219301, 0.209395, 0.301917, 0.229226, 0.271506, 0.359901, 0.359901, 0.472492, 0.370445, 0.377384, 0.291804, 0.164327, 0.109221, 0.129801, 0.15284, 0.209395, 0.239899, 0.36309, 0.339168, 0.36309, 0.332115, 0.332115, 0.339168, 0.324872, 0.339168, 0.342579, 0.284882, 0.200174, 0.129801, 0.206376, 0.222385, 0.298791, 0.324872, 0.42561, 0.346032, 0.370445, 0.394753, 0.40511, 0.298791, 0.298791, 0.318242, 0.422041, 0.394753, 0.394753, 0.318242, 0.408655, 0.31487, 0.264545, 0.346032, 0.42561, 0.440853, 0.342579, 0.366687, 0.41194, 0.390993, 0.356642, 0.298791, 0.275179, 0.182256, 0.25031, 0.271506, 0.182256, 0.155435, 0.147574, 0.142424, 0.206376, 0.155435, 0.196879, 0.25031, 0.222385, 0.18812, 0.137348, 0.194234, 0.122885, 0.122885, 0.079919, 0.17593], '')</t>
  </si>
  <si>
    <t>[296, 297, 298, 299, 300, 302, 303, 341, 342, 343]</t>
  </si>
  <si>
    <t xml:space="preserve">F5RW12|F5RW12_9ENTR Homoserine kinase OS=Enterobacter hormaechei ATCC 49162 </t>
  </si>
  <si>
    <t>([0.11371, 0.167087, 0.15008, 0.182256, 0.139895, 0.167087, 0.096677, 0.134866, 0.109221, 0.083462, 0.100716, 0.102787, 0.122885, 0.086953, 0.129801, 0.236433, 0.206376, 0.194234, 0.222385, 0.225814, 0.158265, 0.129801, 0.120615, 0.161087, 0.173081, 0.173081, 0.182256, 0.222385, 0.225814, 0.25406, 0.295083, 0.311707, 0.342579, 0.264545, 0.324872, 0.239899, 0.219301, 0.291804, 0.21291, 0.21291, 0.219301, 0.191378, 0.229226, 0.229226, 0.21291, 0.134866, 0.21291, 0.203355, 0.288399, 0.295083, 0.335645, 0.390993, 0.384043, 0.298791, 0.342579, 0.247041, 0.335645, 0.232838, 0.147574, 0.222385, 0.229226, 0.132295, 0.147574, 0.182256, 0.203355, 0.129801, 0.194234, 0.167087, 0.17593, 0.106997, 0.106997, 0.069024, 0.047319, 0.034884, 0.064632, 0.056825, 0.118441, 0.109221, 0.179055, 0.219301, 0.225814, 0.142424, 0.236433, 0.321458, 0.311707, 0.206376, 0.295083, 0.295083, 0.298791, 0.257454, 0.232838, 0.203355, 0.203355, 0.17593, 0.185198, 0.15008, 0.15284, 0.092881, 0.078022, 0.06184, 0.085092, 0.081712, 0.139895, 0.078022, 0.078022, 0.078022, 0.15008, 0.094817, 0.100716, 0.106997, 0.127496, 0.203355, 0.137348, 0.125101, 0.15008, 0.11371, 0.109221, 0.167087, 0.247041, 0.194234, 0.247041, 0.236433, 0.219301, 0.139895, 0.225814, 0.225814, 0.225814, 0.127496, 0.200174, 0.11371, 0.118441, 0.127496, 0.083462, 0.11371, 0.200174, 0.142424, 0.127496, 0.098513, 0.098513, 0.086953, 0.116183, 0.109221, 0.067594, 0.051831, 0.051831, 0.059222, 0.067594, 0.073402, 0.120615, 0.0704, 0.076542, 0.069024, 0.069024, 0.109221, 0.090864, 0.090864, 0.158265, 0.155435, 0.243554, 0.268042, 0.182256, 0.147574, 0.083462, 0.094817, 0.071867, 0.100716, 0.048328, 0.051831, 0.048328, 0.028107, 0.048328, 0.055536, 0.055536, 0.054297, 0.041405, 0.071867, 0.048328, 0.050641, 0.081712, 0.042364, 0.022306, 0.046336, 0.064632, 0.116183, 0.094817, 0.15284, 0.185198, 0.288399, 0.275179, 0.170161, 0.170161, 0.144935, 0.200174, 0.200174, 0.196879, 0.229226, 0.139895, 0.139895, 0.134866, 0.088832, 0.090864, 0.147574, 0.102787, 0.067594, 0.033407, 0.066181, 0.064632, 0.067594, 0.078022, 0.076542, 0.086953, 0.122885, 0.120615, 0.120615, 0.071867, 0.054297, 0.054297, 0.100716, 0.079919, 0.047319, 0.074921, 0.139895, 0.161087, 0.111485, 0.196879, 0.295083, 0.291804, 0.200174, 0.122885, 0.122885, 0.11371, 0.100716, 0.129801, 0.167087, 0.139895, 0.216401, 0.268042, 0.236433, 0.219301, 0.247041, 0.346032, 0.291804, 0.271506, 0.209395, 0.318242, 0.284882, 0.185198, 0.185198, 0.185198, 0.264545, 0.232838, 0.232838, 0.339168, 0.359901, 0.349426, 0.298791, 0.191378, 0.155435, 0.118441, 0.06312, 0.088832, 0.081712, 0.161087, 0.170161, 0.203355, 0.164327, 0.203355, 0.30533, 0.243554, 0.301917, 0.31487, 0.225814, 0.158265, 0.158265, 0.137348, 0.137348, 0.129801, 0.15008, 0.185198, 0.278302, 0.390993, 0.398279, 0.390993, 0.26085, 0.191378, 0.191378, 0.147574, 0.0704, 0.069024, 0.060549, 0.078022, 0.074921, 0.106997, 0.164327, 0.139895, 0.142424, 0.096677, 0.10481, 0.161087, 0.129801, 0.100716, 0.073402, 0.050641, 0.038042, 0.066181, 0.085092, 0.058088, 0.096677, 0.222385], '')</t>
  </si>
  <si>
    <t xml:space="preserve">F5RW14|F5RW14_9ENTR tRNA (cytidine/uridine-2'-O-)-methyltransferase TrmJ OS=Enterobacter hormaechei ATCC 49162 </t>
  </si>
  <si>
    <t>([0.030611, 0.049374, 0.051831, 0.090864, 0.134866, 0.083462, 0.109221, 0.111485, 0.111485, 0.111485, 0.134866, 0.147574, 0.11371, 0.173081, 0.182256, 0.225814, 0.288399, 0.257454, 0.324872, 0.366687, 0.25031, 0.284882, 0.191378, 0.167087, 0.158265, 0.144935, 0.232838, 0.200174, 0.232838, 0.185198, 0.236433, 0.271506, 0.332115, 0.342579, 0.346032, 0.239899, 0.219301, 0.18812, 0.301917, 0.295083, 0.281712, 0.36309, 0.377384, 0.377384, 0.356642, 0.356642, 0.374039, 0.268042, 0.30533, 0.308712, 0.291804, 0.232838, 0.206376, 0.111485, 0.111485, 0.120615, 0.173081, 0.155435, 0.182256, 0.194234, 0.120615, 0.120615, 0.060549, 0.059222, 0.069024, 0.094817, 0.092881, 0.088832, 0.129801, 0.125101, 0.120615, 0.200174, 0.200174, 0.194234, 0.167087, 0.203355, 0.11371, 0.076542, 0.106997, 0.109221, 0.120615, 0.167087, 0.18812, 0.21291, 0.147574, 0.239899, 0.225814, 0.144935, 0.158265, 0.209395, 0.206376, 0.206376, 0.216401, 0.155435, 0.100716, 0.206376, 0.196879, 0.264545, 0.332115, 0.284882, 0.21291, 0.102787, 0.125101, 0.106997, 0.18812, 0.268042, 0.232838, 0.281712, 0.281712, 0.264545, 0.25406, 0.278302, 0.301917, 0.206376, 0.328603, 0.328603, 0.278302, 0.291804, 0.257454, 0.206376, 0.291804, 0.356642, 0.436924, 0.472492, 0.433034, 0.342579, 0.301917, 0.31487, 0.222385, 0.342579, 0.335645, 0.239899, 0.232838, 0.139895, 0.209395, 0.196879, 0.25031, 0.21291, 0.167087, 0.164327, 0.158265, 0.109221, 0.06312, 0.079919, 0.037156, 0.03976, 0.060549, 0.042364, 0.022306, 0.040537, 0.018415, 0.018415, 0.030611, 0.035586, 0.076542, 0.049374, 0.048328, 0.045352, 0.086953, 0.120615, 0.18812, 0.291804, 0.359901, 0.370445, 0.332115, 0.387226, 0.335645, 0.332115, 0.346032, 0.436924, 0.398279, 0.521092, 0.517562, 0.422041, 0.30533, 0.200174, 0.275179, 0.18812, 0.225814, 0.137348, 0.109221, 0.106997, 0.109221, 0.106997, 0.164327, 0.155435, 0.125101, 0.203355, 0.122885, 0.116183, 0.122885, 0.147574, 0.132295, 0.081712, 0.132295, 0.194234, 0.179055, 0.191378, 0.278302, 0.271506, 0.359901, 0.394753, 0.349426, 0.298791, 0.21291, 0.222385, 0.25406, 0.243554, 0.15284, 0.25406, 0.352862, 0.243554, 0.257454, 0.264545, 0.349426, 0.264545, 0.236433, 0.339168, 0.298791, 0.268042, 0.243554, 0.194234, 0.155435, 0.15284, 0.158265, 0.236433, 0.185198, 0.147574], '')</t>
  </si>
  <si>
    <t>[171, 172]</t>
  </si>
  <si>
    <t xml:space="preserve">F5RW17|F5RW17_9ENTR histidine kinase OS=Enterobacter hormaechei ATCC 49162 </t>
  </si>
  <si>
    <t>([0.008723, 0.006078, 0.005086, 0.004358, 0.00407, 0.004577, 0.003963, 0.004414, 0.004736, 0.004161, 0.00359, 0.003366, 0.002482, 0.003366, 0.002482, 0.002014, 0.001533, 0.002211, 0.003079, 0.003276, 0.003276, 0.004689, 0.006619, 0.007031, 0.009865, 0.013821, 0.013821, 0.024826, 0.034068, 0.042364, 0.088832, 0.102787, 0.090864, 0.167087, 0.17593, 0.239899, 0.366687, 0.352862, 0.257454, 0.209395, 0.301917, 0.229226, 0.196879, 0.200174, 0.291804, 0.30533, 0.216401, 0.170161, 0.161087, 0.15008, 0.164327, 0.129801, 0.21291, 0.311707, 0.301917, 0.291804, 0.229226, 0.191378, 0.284882, 0.339168, 0.26085, 0.243554, 0.324872, 0.232838, 0.239899, 0.229226, 0.216401, 0.339168, 0.31487, 0.318242, 0.284882, 0.284882, 0.225814, 0.219301, 0.216401, 0.134866, 0.139895, 0.216401, 0.182256, 0.17593, 0.219301, 0.346032, 0.25031, 0.25031, 0.268042, 0.173081, 0.132295, 0.137348, 0.125101, 0.185198, 0.18812, 0.219301, 0.203355, 0.219301, 0.15284, 0.078022, 0.144935, 0.139895, 0.147574, 0.209395, 0.129801, 0.098513, 0.048328, 0.088832, 0.088832, 0.147574, 0.144935, 0.179055, 0.170161, 0.092881, 0.122885, 0.127496, 0.085092, 0.047319, 0.044297, 0.074921, 0.092881, 0.083462, 0.086953, 0.090864, 0.051831, 0.096677, 0.098513, 0.167087, 0.167087, 0.170161, 0.167087, 0.173081, 0.18812, 0.216401, 0.332115, 0.332115, 0.352862, 0.440853, 0.541878, 0.671169, 0.56648, 0.632174, 0.521092, 0.447574, 0.401658, 0.465241, 0.497853, 0.458154, 0.390993, 0.41194, 0.41194, 0.401658, 0.497853, 0.390993, 0.268042, 0.25031, 0.17593, 0.090864, 0.081712, 0.054297, 0.051831, 0.078022, 0.118441, 0.200174, 0.264545, 0.264545, 0.25031, 0.191378, 0.281712, 0.281712, 0.17593, 0.179055, 0.17593, 0.17593, 0.278302, 0.366687, 0.366687, 0.339168, 0.342579, 0.239899, 0.278302, 0.278302, 0.278302, 0.219301, 0.137348, 0.085092, 0.102787, 0.074921, 0.074921, 0.036378, 0.032017, 0.032017, 0.030003, 0.018415, 0.01078, 0.008002, 0.007259, 0.005318, 0.00515, 0.005011, 0.007177, 0.007877, 0.00777, 0.005799, 0.006245, 0.008624, 0.008525, 0.008409, 0.011903, 0.009294, 0.011342, 0.019109, 0.032677, 0.020876, 0.038042, 0.081712, 0.132295, 0.167087, 0.291804, 0.30533, 0.4292, 0.328603, 0.359901, 0.374039, 0.505461, 0.505461, 0.494003, 0.604312, 0.632174, 0.517562, 0.653063, 0.694846, 0.553315, 0.517562, 0.618285, 0.562014, 0.447574, 0.447574, 0.450668, 0.380708, 0.472492, 0.339168, 0.42561, 0.30533, 0.30533, 0.278302, 0.278302, 0.291804, 0.200174, 0.111485, 0.191378, 0.185198, 0.11371, 0.122885, 0.15008, 0.120615, 0.085092, 0.15008, 0.144935, 0.147574, 0.111485, 0.11371, 0.191378, 0.219301, 0.21291, 0.173081, 0.144935, 0.081712, 0.073402, 0.127496, 0.182256, 0.142424, 0.15284, 0.147574, 0.137348, 0.109221, 0.144935, 0.232838, 0.257454, 0.281712, 0.298791, 0.398279, 0.324872, 0.295083, 0.229226, 0.324872, 0.247041, 0.185198, 0.295083, 0.31487, 0.219301, 0.173081, 0.144935, 0.142424, 0.243554, 0.30533, 0.335645, 0.284882, 0.284882, 0.25406, 0.15008, 0.085092, 0.090864, 0.134866, 0.102787, 0.078022, 0.067594, 0.137348, 0.196879, 0.182256, 0.109221, 0.196879, 0.295083, 0.356642, 0.281712, 0.284882, 0.219301, 0.232838, 0.298791, 0.308712, 0.278302, 0.288399, 0.349426, 0.26085, 0.278302, 0.356642, 0.352862, 0.278302, 0.278302, 0.301917, 0.219301, 0.271506, 0.268042, 0.219301, 0.219301, 0.288399, 0.239899, 0.339168, 0.247041, 0.185198, 0.170161, 0.191378, 0.275179, 0.18812, 0.225814, 0.139895, 0.147574, 0.144935, 0.243554, 0.271506, 0.243554, 0.324872, 0.271506, 0.182256, 0.147574, 0.147574, 0.15008, 0.18812, 0.21291, 0.311707, 0.26085, 0.182256, 0.200174, 0.194234, 0.288399, 0.232838, 0.318242, 0.321458, 0.324872, 0.236433, 0.216401, 0.26085, 0.232838, 0.225814, 0.321458, 0.288399, 0.301917, 0.335645, 0.335645, 0.301917, 0.288399, 0.374039, 0.359901, 0.359901, 0.268042, 0.236433, 0.291804, 0.284882, 0.288399, 0.387226, 0.480142, 0.465241, 0.458154, 0.394753, 0.5017, 0.401658, 0.418646, 0.342579, 0.311707, 0.308712, 0.308712, 0.308712, 0.308712, 0.401658, 0.295083, 0.418646, 0.458154, 0.408655, 0.387226, 0.36309, 0.359901, 0.346032, 0.26085, 0.155435, 0.257454, 0.243554, 0.219301, 0.229226, 0.295083, 0.206376, 0.229226, 0.225814, 0.243554, 0.257454, 0.257454, 0.281712, 0.236433, 0.225814, 0.301917, 0.332115, 0.257454, 0.243554, 0.17593, 0.229226, 0.232838, 0.158265, 0.170161, 0.288399, 0.298791, 0.271506, 0.349426, 0.229226, 0.239899, 0.229226, 0.219301, 0.236433, 0.216401, 0.229226, 0.158265, 0.155435, 0.164327, 0.232838, 0.243554, 0.339168, 0.370445, 0.476583, 0.476583, 0.436924, 0.390993, 0.468512, 0.41194, 0.42561, 0.42561, 0.4292, 0.41194, 0.450668, 0.328603, 0.42561, 0.401658, 0.468512, 0.458154, 0.422041, 0.408655, 0.366687, 0.311707, 0.271506, 0.225814, 0.298791], '')</t>
  </si>
  <si>
    <t>[134, 135, 136, 137, 138, 220, 221, 223, 224, 225, 226, 227, 228, 229, 230, 231, 390]</t>
  </si>
  <si>
    <t xml:space="preserve">F5RW23|F5RW23_9ENTR Trp operon repressor OS=Enterobacter hormaechei ATCC 49162 </t>
  </si>
  <si>
    <t>([0.779859, 0.791621, 0.653063, 0.541878, 0.440853, 0.433034, 0.384043, 0.324872, 0.324872, 0.36309, 0.394753, 0.342579, 0.308712, 0.301917, 0.30533, 0.31487, 0.318242, 0.349426, 0.349426, 0.346032, 0.352862, 0.359901, 0.390993, 0.380708, 0.447574, 0.534167, 0.534167, 0.56648, 0.632174, 0.675549, 0.666105, 0.642678, 0.754692, 0.76285, 0.784345, 0.613573, 0.517562, 0.494003, 0.422041, 0.356642, 0.359901, 0.281712, 0.209395, 0.17593, 0.26085, 0.257454, 0.179055, 0.209395, 0.239899, 0.275179, 0.191378, 0.191378, 0.137348, 0.158265, 0.102787, 0.081712, 0.167087, 0.164327, 0.15008, 0.170161, 0.229226, 0.25406, 0.335645, 0.418646, 0.418646, 0.42561, 0.401658, 0.41194, 0.401658, 0.40511, 0.387226, 0.401658, 0.387226, 0.377384, 0.264545, 0.346032, 0.384043, 0.308712, 0.308712, 0.328603, 0.40511, 0.40511, 0.342579, 0.335645, 0.328603, 0.328603, 0.328603, 0.278302, 0.349426, 0.359901, 0.36309, 0.295083, 0.359901, 0.342579, 0.4292, 0.42561, 0.390993, 0.390993, 0.377384, 0.458154, 0.458154, 0.458154, 0.447574, 0.490133, 0.490133, 0.40511, 0.41194, 0.401658, 0.454136, 0.490133, 0.41194, 0.41194, 0.41194, 0.401658, 0.4292, 0.301917, 0.311707, 0.346032, 0.339168, 0.36309, 0.278302, 0.209395, 0.209395, 0.219301, 0.209395, 0.196879, 0.247041, 0.219301, 0.18812, 0.182256, 0.118441, 0.147574, 0.10481, 0.15008, 0.120615, 0.078022], '')</t>
  </si>
  <si>
    <t>[0, 1, 2, 3, 25, 26, 27, 28, 29, 30, 31, 32, 33, 34, 35, 36]</t>
  </si>
  <si>
    <t xml:space="preserve">F5RW24|F5RW24_9ENTR peptidoglycan lytic exotransglycosylase OS=Enterobacter hormaechei ATCC 49162 </t>
  </si>
  <si>
    <t>([0.111485, 0.0704, 0.078022, 0.085092, 0.111485, 0.088832, 0.073402, 0.060549, 0.059222, 0.06312, 0.05306, 0.0704, 0.067594, 0.056825, 0.045352, 0.045352, 0.038042, 0.060549, 0.088832, 0.106997, 0.111485, 0.179055, 0.257454, 0.284882, 0.308712, 0.308712, 0.281712, 0.31487, 0.384043, 0.339168, 0.36309, 0.436924, 0.41194, 0.298791, 0.339168, 0.414856, 0.41194, 0.447574, 0.390993, 0.40511, 0.486429, 0.41194, 0.40511, 0.374039, 0.298791, 0.257454, 0.284882, 0.377384, 0.324872, 0.31487, 0.414856, 0.321458, 0.342579, 0.298791, 0.311707, 0.324872, 0.222385, 0.161087, 0.164327, 0.127496, 0.116183, 0.118441, 0.10481, 0.100716, 0.125101, 0.196879, 0.167087, 0.118441, 0.125101, 0.191378, 0.219301, 0.209395, 0.243554, 0.216401, 0.229226, 0.332115, 0.318242, 0.30533, 0.298791, 0.291804, 0.359901, 0.374039, 0.394753, 0.483068, 0.401658, 0.414856, 0.433034, 0.483068, 0.525368, 0.51388, 0.42561, 0.394753, 0.387226, 0.444081, 0.339168, 0.339168, 0.339168, 0.339168, 0.366687, 0.418646, 0.408655, 0.436924, 0.440853, 0.42561, 0.328603, 0.40511, 0.377384, 0.275179, 0.225814, 0.206376, 0.120615, 0.179055, 0.206376, 0.222385, 0.222385, 0.356642, 0.418646, 0.377384, 0.366687, 0.461924, 0.461924, 0.472492, 0.398279, 0.398279, 0.291804, 0.298791, 0.206376, 0.185198, 0.25031, 0.229226, 0.225814, 0.328603, 0.332115, 0.31487, 0.311707, 0.332115, 0.321458, 0.291804, 0.219301, 0.191378, 0.179055, 0.17593, 0.164327, 0.247041, 0.164327, 0.161087, 0.17593, 0.264545, 0.291804, 0.291804, 0.380708, 0.418646, 0.447574, 0.461924, 0.418646, 0.335645, 0.328603, 0.342579, 0.298791, 0.295083, 0.321458, 0.295083, 0.236433, 0.239899, 0.196879, 0.268042, 0.36309, 0.433034, 0.440853, 0.454136, 0.494003, 0.418646, 0.40511, 0.288399, 0.200174, 0.243554, 0.311707, 0.219301, 0.18812, 0.18812, 0.257454, 0.222385, 0.247041, 0.308712, 0.308712, 0.346032, 0.352862, 0.349426, 0.275179, 0.209395, 0.200174, 0.125101, 0.125101, 0.111485, 0.179055, 0.26085, 0.206376, 0.243554, 0.298791, 0.311707, 0.298791, 0.332115, 0.370445, 0.295083, 0.295083, 0.291804, 0.25031, 0.194234, 0.132295, 0.191378, 0.17593, 0.15284, 0.216401, 0.301917, 0.359901, 0.370445, 0.36309, 0.342579, 0.232838, 0.264545, 0.158265, 0.216401, 0.206376, 0.206376, 0.291804, 0.31487, 0.295083, 0.324872, 0.390993, 0.374039, 0.380708, 0.450668, 0.486429, 0.440853, 0.40511, 0.346032, 0.278302, 0.25406, 0.21291, 0.291804, 0.284882, 0.328603, 0.328603, 0.324872, 0.332115, 0.335645, 0.278302, 0.31487, 0.321458, 0.291804, 0.384043, 0.301917, 0.275179, 0.185198, 0.25406, 0.288399, 0.232838, 0.232838, 0.268042, 0.339168, 0.346032, 0.346032, 0.324872, 0.36309, 0.377384, 0.377384, 0.377384, 0.444081, 0.440853, 0.440853, 0.384043, 0.387226, 0.472492, 0.418646, 0.444081, 0.380708, 0.271506, 0.342579, 0.324872, 0.281712, 0.30533, 0.301917, 0.311707, 0.328603, 0.321458, 0.321458, 0.328603, 0.328603, 0.298791, 0.284882, 0.179055, 0.25031, 0.264545, 0.268042, 0.328603, 0.328603, 0.318242, 0.41194, 0.414856, 0.51388, 0.553315, 0.486429, 0.483068, 0.394753, 0.398279, 0.408655, 0.394753, 0.370445, 0.30533, 0.321458, 0.291804, 0.366687, 0.298791, 0.291804, 0.288399, 0.311707, 0.380708, 0.408655, 0.40511, 0.408655, 0.318242, 0.332115, 0.398279, 0.298791, 0.298791, 0.335645, 0.311707, 0.243554, 0.288399, 0.311707, 0.324872, 0.339168, 0.359901, 0.447574, 0.444081, 0.447574, 0.458154, 0.346032, 0.346032, 0.271506, 0.173081, 0.25406, 0.219301, 0.222385, 0.25031, 0.25031, 0.200174, 0.216401, 0.281712, 0.247041, 0.271506, 0.275179, 0.30533, 0.31487, 0.281712, 0.281712, 0.281712, 0.194234, 0.219301, 0.225814, 0.308712, 0.332115, 0.284882, 0.318242, 0.321458, 0.380708, 0.458154, 0.4292, 0.328603, 0.370445, 0.328603, 0.318242, 0.288399, 0.257454, 0.257454, 0.264545, 0.191378, 0.185198, 0.271506, 0.356642, 0.264545, 0.271506, 0.271506, 0.30533, 0.21291, 0.209395, 0.219301, 0.196879, 0.321458, 0.390993, 0.370445, 0.384043, 0.418646, 0.476583, 0.472492, 0.384043, 0.401658, 0.494003, 0.494003, 0.51388, 0.51388, 0.570702, 0.538167, 0.626927, 0.553315, 0.648219, 0.653063, 0.553315, 0.534167, 0.40511, 0.324872, 0.324872, 0.275179, 0.271506, 0.25406, 0.284882, 0.335645, 0.321458, 0.308712, 0.318242, 0.18812, 0.158265, 0.206376, 0.161087, 0.125101, 0.173081, 0.179055, 0.164327, 0.236433, 0.281712, 0.384043, 0.505461, 0.486429, 0.545602, 0.553315, 0.454136, 0.422041, 0.440853, 0.352862, 0.332115, 0.216401, 0.335645, 0.370445, 0.356642, 0.328603, 0.281712, 0.288399, 0.219301, 0.222385, 0.167087, 0.17593, 0.142424, 0.134866, 0.085092, 0.083462, 0.076542, 0.120615, 0.086953, 0.045352, 0.090864, 0.10481, 0.120615, 0.122885, 0.125101, 0.127496, 0.127496, 0.239899, 0.158265, 0.196879, 0.122885, 0.164327, 0.164327, 0.127496, 0.067594, 0.122885, 0.142424, 0.083462, 0.086953, 0.134866, 0.225814, 0.21291, 0.222385, 0.216401, 0.225814, 0.222385, 0.216401, 0.229226, 0.179055, 0.209395, 0.209395, 0.219301, 0.194234, 0.182256, 0.268042, 0.384043, 0.359901, 0.332115, 0.318242, 0.328603, 0.359901, 0.352862, 0.295083, 0.281712, 0.356642, 0.356642, 0.281712, 0.284882, 0.349426, 0.370445, 0.414856, 0.359901, 0.394753, 0.433034, 0.349426, 0.288399, 0.298791, 0.301917, 0.335645, 0.40511, 0.394753, 0.366687, 0.374039, 0.370445, 0.366687, 0.321458, 0.191378, 0.25031, 0.173081, 0.222385, 0.225814, 0.142424, 0.209395, 0.25031, 0.264545, 0.342579, 0.40511, 0.295083, 0.209395, 0.219301, 0.278302, 0.288399, 0.295083, 0.30533, 0.284882, 0.298791, 0.264545, 0.374039, 0.374039, 0.458154, 0.335645, 0.25406, 0.36309, 0.275179, 0.216401, 0.118441, 0.132295, 0.132295, 0.11371, 0.179055, 0.179055, 0.170161, 0.158265, 0.098513, 0.046336, 0.064632, 0.058088, 0.079919, 0.064632, 0.034884, 0.038858, 0.056825, 0.092881, 0.100716, 0.164327, 0.225814, 0.257454, 0.25031, 0.239899, 0.247041, 0.173081, 0.161087, 0.161087, 0.155435, 0.196879, 0.301917, 0.339168, 0.257454, 0.30533, 0.30533, 0.335645, 0.288399, 0.219301, 0.164327, 0.158265, 0.158265, 0.094817, 0.155435, 0.079919, 0.076542, 0.155435, 0.232838, 0.239899, 0.222385, 0.144935, 0.122885, 0.120615, 0.125101, 0.139895, 0.079919, 0.079919, 0.066181, 0.088832, 0.132295, 0.111485, 0.056825, 0.060549, 0.059222, 0.025316, 0.034884, 0.034884, 0.033407, 0.031287, 0.033407, 0.034884, 0.035586, 0.037156, 0.037156, 0.037156, 0.044297, 0.083462, 0.048328, 0.094817, 0.086953, 0.109221, 0.111485, 0.155435, 0.127496, 0.179055, 0.278302, 0.321458, 0.295083, 0.247041, 0.216401, 0.15284, 0.109221], '')</t>
  </si>
  <si>
    <t>[88, 89, 299, 300, 399, 400, 401, 402, 403, 404, 405, 406, 407, 408, 431, 433, 434]</t>
  </si>
  <si>
    <t xml:space="preserve">F5RW29|F5RW29_9ENTR DNA repair protein RadA OS=Enterobacter hormaechei ATCC 49162 </t>
  </si>
  <si>
    <t>([0.116183, 0.167087, 0.229226, 0.129801, 0.161087, 0.158265, 0.200174, 0.137348, 0.191378, 0.222385, 0.179055, 0.21291, 0.239899, 0.25031, 0.179055, 0.15284, 0.129801, 0.069024, 0.085092, 0.120615, 0.106997, 0.18812, 0.18812, 0.11371, 0.196879, 0.21291, 0.185198, 0.179055, 0.264545, 0.179055, 0.147574, 0.185198, 0.173081, 0.203355, 0.194234, 0.239899, 0.21291, 0.247041, 0.36309, 0.370445, 0.41194, 0.41194, 0.401658, 0.394753, 0.380708, 0.349426, 0.332115, 0.401658, 0.366687, 0.366687, 0.370445, 0.394753, 0.42561, 0.366687, 0.342579, 0.346032, 0.328603, 0.356642, 0.36309, 0.275179, 0.257454, 0.182256, 0.268042, 0.243554, 0.17593, 0.291804, 0.324872, 0.229226, 0.219301, 0.25406, 0.25406, 0.216401, 0.216401, 0.236433, 0.196879, 0.203355, 0.209395, 0.222385, 0.158265, 0.147574, 0.216401, 0.216401, 0.229226, 0.161087, 0.21291, 0.284882, 0.25406, 0.219301, 0.236433, 0.170161, 0.106997, 0.109221, 0.182256, 0.191378, 0.203355, 0.301917, 0.257454, 0.25031, 0.308712, 0.384043, 0.390993, 0.318242, 0.247041, 0.232838, 0.298791, 0.275179, 0.200174, 0.134866, 0.155435, 0.155435, 0.191378, 0.288399, 0.295083, 0.26085, 0.25031, 0.229226, 0.158265, 0.116183, 0.078022, 0.085092, 0.085092, 0.090864, 0.155435, 0.219301, 0.219301, 0.219301, 0.219301, 0.232838, 0.284882, 0.25406, 0.339168, 0.335645, 0.324872, 0.328603, 0.281712, 0.281712, 0.194234, 0.30533, 0.401658, 0.468512, 0.468512, 0.387226, 0.380708, 0.328603, 0.247041, 0.324872, 0.335645, 0.335645, 0.401658, 0.342579, 0.394753, 0.394753, 0.339168, 0.25031, 0.21291, 0.206376, 0.182256, 0.278302, 0.26085, 0.275179, 0.281712, 0.30533, 0.387226, 0.295083, 0.295083, 0.311707, 0.225814, 0.219301, 0.216401, 0.139895, 0.222385, 0.15008, 0.120615, 0.196879, 0.247041, 0.247041, 0.346032, 0.288399, 0.278302, 0.26085, 0.243554, 0.268042, 0.232838, 0.236433, 0.25031, 0.25406, 0.324872, 0.346032, 0.339168, 0.359901, 0.454136, 0.414856, 0.454136, 0.394753, 0.308712, 0.346032, 0.377384, 0.26085, 0.321458, 0.311707, 0.318242, 0.318242, 0.284882, 0.222385, 0.196879, 0.179055, 0.15008, 0.120615, 0.120615, 0.118441, 0.109221, 0.0704, 0.088832, 0.10481, 0.179055, 0.25406, 0.25031, 0.173081, 0.247041, 0.275179, 0.311707, 0.30533, 0.236433, 0.164327, 0.239899, 0.278302, 0.291804, 0.271506, 0.311707, 0.308712, 0.311707, 0.236433, 0.271506, 0.185198, 0.194234, 0.185198, 0.194234, 0.167087, 0.25031, 0.278302, 0.281712, 0.147574, 0.15008, 0.21291, 0.209395, 0.194234, 0.18812, 0.26085, 0.346032, 0.346032, 0.418646, 0.308712, 0.374039, 0.374039, 0.387226, 0.387226, 0.408655, 0.311707, 0.339168, 0.26085, 0.158265, 0.134866, 0.194234, 0.200174, 0.209395, 0.301917, 0.298791, 0.21291, 0.209395, 0.225814, 0.155435, 0.155435, 0.271506, 0.30533, 0.335645, 0.374039, 0.268042, 0.147574, 0.15008, 0.15008, 0.209395, 0.318242, 0.356642, 0.408655, 0.30533, 0.295083, 0.288399, 0.288399, 0.374039, 0.370445, 0.281712, 0.31487, 0.243554, 0.15284, 0.0704, 0.078022, 0.094817, 0.167087, 0.271506, 0.390993, 0.30533, 0.219301, 0.158265, 0.164327, 0.086953, 0.158265, 0.129801, 0.078022, 0.051831, 0.055536, 0.058088, 0.090864, 0.094817, 0.120615, 0.18812, 0.298791, 0.31487, 0.31487, 0.30533, 0.236433, 0.17593, 0.191378, 0.275179, 0.257454, 0.257454, 0.36309, 0.366687, 0.398279, 0.394753, 0.436924, 0.328603, 0.239899, 0.164327, 0.167087, 0.137348, 0.085092, 0.083462, 0.067594, 0.071867, 0.073402, 0.11371, 0.079919, 0.127496, 0.10481, 0.142424, 0.139895, 0.139895, 0.139895, 0.092881, 0.078022, 0.059222, 0.11371, 0.118441, 0.125101, 0.144935, 0.203355, 0.21291, 0.203355, 0.139895, 0.139895, 0.15284, 0.161087, 0.239899, 0.203355, 0.25031, 0.196879, 0.158265, 0.094817, 0.050641, 0.046336, 0.078022, 0.098513, 0.056825, 0.090864, 0.139895, 0.081712, 0.081712, 0.137348, 0.137348, 0.232838, 0.144935, 0.158265, 0.155435, 0.164327, 0.120615, 0.071867, 0.078022, 0.045352, 0.079919, 0.142424, 0.15008, 0.17593, 0.132295, 0.167087, 0.167087, 0.179055, 0.167087, 0.167087, 0.185198, 0.125101, 0.125101, 0.196879, 0.167087, 0.170161, 0.170161, 0.257454, 0.225814, 0.301917, 0.433034, 0.401658, 0.356642, 0.436924, 0.447574, 0.545602, 0.454136, 0.454136, 0.440853, 0.517562, 0.40511, 0.291804, 0.408655, 0.335645, 0.301917, 0.318242, 0.232838, 0.25406, 0.25031, 0.356642, 0.247041, 0.268042, 0.311707, 0.342579, 0.30533, 0.30533, 0.232838, 0.236433, 0.236433, 0.167087, 0.194234, 0.291804, 0.281712, 0.21291, 0.26085, 0.26085, 0.167087, 0.25406, 0.15008, 0.078022, 0.085092, 0.167087, 0.085092, 0.060549, 0.046336, 0.046336, 0.031287, 0.040537, 0.076542, 0.054297, 0.078022, 0.054297, 0.035586], '')</t>
  </si>
  <si>
    <t>[413, 417]</t>
  </si>
  <si>
    <t xml:space="preserve">F5RW30|F5RW30_9ENTR Phosphoserine phosphatase OS=Enterobacter hormaechei ATCC 49162 </t>
  </si>
  <si>
    <t>([0.147574, 0.21291, 0.15284, 0.18812, 0.122885, 0.069024, 0.116183, 0.139895, 0.096677, 0.142424, 0.10481, 0.137348, 0.067594, 0.06184, 0.11371, 0.118441, 0.225814, 0.232838, 0.179055, 0.295083, 0.179055, 0.18812, 0.100716, 0.142424, 0.118441, 0.185198, 0.284882, 0.25031, 0.247041, 0.236433, 0.134866, 0.134866, 0.074921, 0.125101, 0.122885, 0.122885, 0.067594, 0.064632, 0.094817, 0.129801, 0.106997, 0.109221, 0.10481, 0.18812, 0.116183, 0.147574, 0.15284, 0.15008, 0.094817, 0.094817, 0.139895, 0.185198, 0.225814, 0.26085, 0.173081, 0.127496, 0.106997, 0.144935, 0.076542, 0.048328, 0.030003, 0.034884, 0.066181, 0.034068, 0.033407, 0.041405, 0.022306, 0.020876, 0.013821, 0.018415, 0.018787, 0.021816, 0.016257, 0.020876, 0.032677, 0.058088, 0.0704, 0.088832, 0.10481, 0.11371, 0.144935, 0.196879, 0.191378, 0.155435, 0.243554, 0.155435, 0.225814, 0.25406, 0.225814, 0.342579, 0.288399, 0.288399, 0.284882, 0.271506, 0.301917, 0.291804, 0.206376, 0.232838, 0.232838, 0.275179, 0.356642, 0.301917, 0.21291, 0.139895, 0.132295, 0.139895, 0.17593, 0.17593, 0.236433, 0.275179, 0.206376, 0.194234, 0.203355, 0.125101, 0.222385, 0.134866, 0.074921, 0.132295, 0.147574, 0.079919, 0.051831, 0.050641, 0.050641, 0.071867, 0.109221, 0.137348, 0.127496, 0.173081, 0.100716, 0.064632, 0.050641, 0.0704, 0.081712, 0.081712, 0.158265, 0.142424, 0.170161, 0.222385, 0.21291, 0.194234, 0.311707, 0.257454, 0.271506, 0.247041, 0.284882, 0.25406, 0.25406, 0.170161, 0.15284, 0.243554, 0.311707, 0.275179, 0.219301, 0.298791, 0.203355, 0.182256, 0.182256, 0.182256, 0.229226, 0.196879, 0.206376, 0.116183, 0.118441, 0.109221, 0.206376, 0.142424, 0.170161, 0.179055, 0.288399, 0.203355, 0.236433, 0.158265, 0.18812, 0.26085, 0.25406, 0.257454, 0.268042, 0.278302, 0.222385, 0.15008, 0.11371, 0.10481, 0.109221, 0.191378, 0.196879, 0.120615, 0.173081, 0.106997, 0.096677, 0.055536, 0.078022, 0.033407, 0.047319, 0.060549, 0.046336, 0.046336, 0.040537, 0.040537, 0.020165, 0.018415, 0.022667, 0.040537, 0.023963, 0.023963, 0.021381, 0.021816, 0.035586, 0.020876, 0.036378, 0.021816, 0.034068, 0.043307, 0.050641, 0.038858, 0.032017, 0.034068, 0.038858, 0.044297, 0.048328, 0.051831, 0.079919, 0.102787, 0.096677, 0.155435, 0.158265, 0.161087, 0.15284, 0.164327, 0.179055, 0.106997, 0.173081, 0.17593, 0.100716, 0.102787, 0.158265, 0.155435, 0.15284, 0.079919, 0.132295, 0.096677, 0.17593, 0.216401, 0.132295, 0.137348, 0.142424, 0.139895, 0.11371, 0.127496, 0.120615, 0.10481, 0.182256, 0.109221, 0.127496, 0.142424, 0.219301, 0.219301, 0.26085, 0.182256, 0.236433, 0.15284, 0.179055, 0.17593, 0.170161, 0.219301, 0.225814, 0.232838, 0.232838, 0.301917, 0.243554, 0.15284, 0.232838, 0.158265, 0.216401, 0.179055, 0.164327, 0.144935, 0.078022, 0.06184, 0.047319, 0.060549, 0.088832, 0.086953, 0.102787, 0.100716, 0.079919, 0.078022, 0.083462, 0.137348, 0.116183, 0.161087, 0.185198, 0.194234, 0.17593, 0.209395, 0.216401, 0.275179, 0.284882, 0.295083, 0.288399, 0.398279, 0.324872, 0.26085, 0.206376, 0.106997, 0.069024, 0.106997, 0.096677, 0.086953, 0.049374, 0.05306, 0.048328, 0.074921, 0.058088, 0.086953, 0.066181, 0.048328, 0.047319, 0.032017, 0.049374, 0.051831, 0.035586, 0.048328], '')</t>
  </si>
  <si>
    <t xml:space="preserve">F5RW46|F5RW46_9ENTR Peptide chain release factor 3 OS=Enterobacter hormaechei ATCC 49162 </t>
  </si>
  <si>
    <t>([0.216401, 0.25031, 0.291804, 0.328603, 0.356642, 0.25031, 0.247041, 0.191378, 0.144935, 0.170161, 0.194234, 0.25406, 0.26085, 0.308712, 0.308712, 0.271506, 0.356642, 0.4292, 0.339168, 0.321458, 0.394753, 0.418646, 0.366687, 0.295083, 0.222385, 0.139895, 0.229226, 0.264545, 0.311707, 0.311707, 0.324872, 0.324872, 0.268042, 0.26085, 0.288399, 0.229226, 0.229226, 0.229226, 0.229226, 0.308712, 0.308712, 0.291804, 0.30533, 0.359901, 0.40511, 0.472492, 0.585406, 0.59014, 0.465241, 0.461924, 0.56648, 0.51388, 0.534167, 0.557691, 0.570702, 0.570702, 0.653063, 0.557691, 0.557691, 0.468512, 0.468512, 0.472492, 0.472492, 0.401658, 0.370445, 0.40511, 0.311707, 0.342579, 0.247041, 0.342579, 0.380708, 0.281712, 0.236433, 0.167087, 0.182256, 0.11371, 0.071867, 0.074921, 0.118441, 0.139895, 0.203355, 0.196879, 0.209395, 0.216401, 0.17593, 0.203355, 0.209395, 0.311707, 0.281712, 0.284882, 0.284882, 0.281712, 0.284882, 0.36309, 0.394753, 0.324872, 0.408655, 0.408655, 0.324872, 0.247041, 0.18812, 0.142424, 0.094817, 0.086953, 0.0704, 0.11371, 0.109221, 0.098513, 0.066181, 0.073402, 0.129801, 0.127496, 0.127496, 0.18812, 0.179055, 0.139895, 0.158265, 0.170161, 0.182256, 0.257454, 0.328603, 0.288399, 0.339168, 0.42561, 0.422041, 0.486429, 0.433034, 0.366687, 0.370445, 0.328603, 0.281712, 0.284882, 0.278302, 0.203355, 0.21291, 0.216401, 0.298791, 0.25406, 0.232838, 0.301917, 0.328603, 0.298791, 0.394753, 0.318242, 0.275179, 0.281712, 0.268042, 0.281712, 0.374039, 0.380708, 0.5017, 0.454136, 0.433034, 0.356642, 0.398279, 0.30533, 0.281712, 0.30533, 0.298791, 0.308712, 0.200174, 0.203355, 0.155435, 0.142424, 0.137348, 0.164327, 0.147574, 0.085092, 0.064632, 0.05306, 0.049374, 0.029376, 0.028107, 0.029376, 0.030611, 0.021816, 0.034068, 0.043307, 0.03976, 0.071867, 0.040537, 0.048328, 0.023087, 0.042364, 0.044297, 0.076542, 0.071867, 0.076542, 0.120615, 0.21291, 0.147574, 0.155435, 0.229226, 0.25406, 0.247041, 0.239899, 0.264545, 0.264545, 0.257454, 0.167087, 0.170161, 0.264545, 0.370445, 0.476583, 0.384043, 0.387226, 0.36309, 0.349426, 0.284882, 0.291804, 0.301917, 0.398279, 0.311707, 0.268042, 0.30533, 0.324872, 0.332115, 0.387226, 0.408655, 0.422041, 0.418646, 0.42561, 0.335645, 0.239899, 0.219301, 0.295083, 0.26085, 0.284882, 0.311707, 0.387226, 0.281712, 0.275179, 0.257454, 0.349426, 0.298791, 0.219301, 0.142424, 0.206376, 0.21291, 0.219301, 0.134866, 0.206376, 0.219301, 0.232838, 0.194234, 0.116183, 0.116183, 0.137348, 0.120615, 0.073402, 0.067594, 0.134866, 0.067594, 0.0704, 0.041405, 0.071867, 0.134866, 0.167087, 0.106997, 0.111485, 0.102787, 0.106997, 0.0704, 0.06312, 0.050641, 0.081712, 0.179055, 0.18812, 0.21291, 0.203355, 0.31487, 0.311707, 0.291804, 0.408655, 0.414856, 0.490133, 0.480142, 0.497853, 0.468512, 0.585406, 0.541878, 0.534167, 0.661982, 0.767246, 0.741537, 0.741537, 0.779859, 0.741537, 0.585406, 0.472492, 0.401658, 0.36309, 0.284882, 0.30533, 0.271506, 0.275179, 0.232838, 0.243554, 0.26085, 0.318242, 0.30533, 0.328603, 0.346032, 0.324872, 0.239899, 0.219301, 0.216401, 0.185198, 0.179055, 0.21291, 0.209395, 0.31487, 0.321458, 0.40511, 0.298791, 0.339168, 0.321458, 0.359901, 0.318242, 0.281712, 0.203355, 0.200174, 0.21291, 0.144935, 0.147574, 0.134866, 0.158265, 0.25406, 0.295083, 0.229226, 0.225814, 0.209395, 0.209395, 0.216401, 0.191378, 0.196879, 0.191378, 0.111485, 0.086953, 0.090864, 0.092881, 0.155435, 0.158265, 0.147574, 0.209395, 0.15008, 0.236433, 0.243554, 0.219301, 0.134866, 0.222385, 0.291804, 0.384043, 0.298791, 0.203355, 0.232838, 0.232838, 0.232838, 0.356642, 0.401658, 0.4292, 0.436924, 0.339168, 0.346032, 0.26085, 0.25406, 0.335645, 0.328603, 0.209395, 0.243554, 0.342579, 0.308712, 0.318242, 0.275179, 0.324872, 0.408655, 0.295083, 0.387226, 0.377384, 0.278302, 0.301917, 0.311707, 0.196879, 0.25031, 0.271506, 0.370445, 0.281712, 0.167087, 0.161087, 0.264545, 0.170161, 0.164327, 0.10481, 0.098513, 0.125101, 0.179055, 0.116183, 0.200174, 0.200174, 0.200174, 0.291804, 0.179055, 0.10481, 0.185198, 0.209395, 0.116183, 0.071867, 0.125101, 0.142424, 0.142424, 0.15284, 0.247041, 0.243554, 0.298791, 0.225814, 0.225814, 0.139895, 0.125101, 0.125101, 0.144935, 0.086953, 0.0704, 0.127496, 0.21291, 0.222385, 0.15284, 0.15284, 0.15284, 0.147574, 0.196879, 0.137348, 0.129801, 0.079919, 0.047319, 0.060549, 0.047319, 0.048328, 0.048328, 0.06312, 0.041405, 0.028107, 0.048328, 0.034884, 0.030611, 0.028107, 0.028695, 0.028695, 0.054297, 0.05306, 0.058088, 0.058088, 0.051831, 0.030003, 0.049374, 0.083462, 0.050641, 0.109221, 0.067594, 0.086953, 0.132295, 0.161087, 0.185198, 0.111485, 0.120615, 0.129801, 0.090864, 0.083462, 0.144935, 0.086953, 0.129801, 0.118441, 0.071867, 0.129801, 0.206376, 0.109221, 0.106997, 0.15284, 0.137348, 0.209395, 0.247041, 0.173081, 0.203355, 0.132295, 0.191378, 0.179055, 0.17593, 0.232838, 0.232838, 0.232838, 0.321458, 0.239899, 0.25406, 0.284882, 0.18812, 0.155435, 0.291804, 0.301917, 0.275179, 0.209395, 0.209395, 0.129801, 0.200174, 0.127496, 0.203355, 0.232838, 0.328603, 0.31487, 0.236433, 0.268042, 0.268042, 0.18812, 0.271506, 0.158265, 0.225814, 0.308712, 0.346032, 0.308712, 0.31487, 0.349426, 0.40511, 0.370445, 0.450668, 0.414856, 0.509769, 0.480142, 0.458154, 0.41194, 0.390993, 0.51388], '')</t>
  </si>
  <si>
    <t>[46, 47, 50, 51, 52, 53, 54, 55, 56, 57, 58, 150, 279, 280, 281, 282, 283, 284, 285, 286, 287, 288, 523, 528]</t>
  </si>
  <si>
    <t xml:space="preserve">F5RW48|F5RW48_9ENTR [Ribosomal protein S18]-alanine N-acetyltransferase OS=Enterobacter hormaechei ATCC 49162 </t>
  </si>
  <si>
    <t>([0.31487, 0.191378, 0.243554, 0.291804, 0.275179, 0.158265, 0.155435, 0.098513, 0.137348, 0.167087, 0.185198, 0.191378, 0.179055, 0.144935, 0.129801, 0.158265, 0.088832, 0.144935, 0.155435, 0.144935, 0.179055, 0.090864, 0.129801, 0.120615, 0.125101, 0.158265, 0.268042, 0.318242, 0.41194, 0.301917, 0.206376, 0.225814, 0.173081, 0.170161, 0.125101, 0.232838, 0.139895, 0.247041, 0.25031, 0.196879, 0.161087, 0.129801, 0.196879, 0.132295, 0.111485, 0.058088, 0.056825, 0.06184, 0.034068, 0.023534, 0.023534, 0.043307, 0.045352, 0.064632, 0.071867, 0.071867, 0.032677, 0.056825, 0.028695, 0.023963, 0.019401, 0.025762, 0.03976, 0.03976, 0.044297, 0.059222, 0.102787, 0.094817, 0.088832, 0.076542, 0.116183, 0.182256, 0.194234, 0.106997, 0.076542, 0.083462, 0.139895, 0.158265, 0.086953, 0.144935, 0.191378, 0.173081, 0.185198, 0.164327, 0.18812, 0.288399, 0.209395, 0.120615, 0.132295, 0.076542, 0.0704, 0.03976, 0.047319, 0.025762, 0.044297, 0.06312, 0.05306, 0.058088, 0.064632, 0.094817, 0.079919, 0.037156, 0.054297, 0.026338, 0.015078, 0.017138, 0.016257, 0.014315, 0.026338, 0.013437, 0.023534, 0.050641, 0.071867, 0.067594, 0.056825, 0.056825, 0.066181, 0.073402, 0.038042, 0.034068, 0.05306, 0.0704, 0.100716, 0.134866, 0.21291, 0.298791, 0.298791, 0.311707, 0.366687, 0.264545, 0.275179, 0.216401, 0.164327, 0.118441, 0.134866, 0.132295, 0.137348, 0.122885, 0.092881, 0.134866, 0.196879, 0.132295, 0.094817, 0.096677, 0.058088, 0.03976, 0.026892], '')</t>
  </si>
  <si>
    <t xml:space="preserve">F5RW50|F5RW50_9ENTR Ribosomal RNA small subunit methyltransferase C OS=Enterobacter hormaechei ATCC 49162 </t>
  </si>
  <si>
    <t>([0.15284, 0.086953, 0.111485, 0.137348, 0.164327, 0.21291, 0.26085, 0.158265, 0.203355, 0.247041, 0.268042, 0.301917, 0.225814, 0.179055, 0.182256, 0.155435, 0.134866, 0.167087, 0.137348, 0.132295, 0.196879, 0.295083, 0.298791, 0.335645, 0.31487, 0.311707, 0.18812, 0.191378, 0.222385, 0.182256, 0.182256, 0.182256, 0.182256, 0.229226, 0.301917, 0.418646, 0.461924, 0.359901, 0.25406, 0.291804, 0.278302, 0.164327, 0.164327, 0.182256, 0.100716, 0.116183, 0.118441, 0.219301, 0.173081, 0.25031, 0.295083, 0.271506, 0.247041, 0.247041, 0.170161, 0.170161, 0.106997, 0.083462, 0.122885, 0.216401, 0.229226, 0.225814, 0.342579, 0.25031, 0.284882, 0.374039, 0.291804, 0.308712, 0.301917, 0.257454, 0.179055, 0.096677, 0.058088, 0.035586, 0.046336, 0.090864, 0.098513, 0.15008, 0.203355, 0.247041, 0.203355, 0.203355, 0.116183, 0.116183, 0.118441, 0.111485, 0.111485, 0.116183, 0.067594, 0.06312, 0.064632, 0.064632, 0.137348, 0.158265, 0.257454, 0.144935, 0.155435, 0.092881, 0.048328, 0.026338, 0.017138, 0.020165, 0.020522, 0.043307, 0.038858, 0.064632, 0.081712, 0.050641, 0.081712, 0.127496, 0.109221, 0.182256, 0.268042, 0.200174, 0.185198, 0.196879, 0.25406, 0.15284, 0.200174, 0.339168, 0.321458, 0.384043, 0.380708, 0.278302, 0.275179, 0.275179, 0.25031, 0.25031, 0.311707, 0.222385, 0.229226, 0.182256, 0.102787, 0.096677, 0.118441, 0.182256, 0.106997, 0.137348, 0.222385, 0.26085, 0.232838, 0.31487, 0.206376, 0.219301, 0.275179, 0.275179, 0.25031, 0.17593, 0.109221, 0.116183, 0.200174, 0.127496, 0.196879, 0.206376, 0.216401, 0.21291, 0.142424, 0.216401, 0.127496, 0.127496, 0.122885, 0.073402, 0.086953, 0.158265, 0.106997, 0.066181, 0.060549, 0.073402, 0.147574, 0.196879, 0.125101, 0.120615, 0.196879, 0.191378, 0.268042, 0.25406, 0.179055, 0.185198, 0.118441, 0.185198, 0.194234, 0.127496, 0.196879, 0.200174, 0.203355, 0.271506, 0.374039, 0.380708, 0.374039, 0.30533, 0.257454, 0.346032, 0.275179, 0.271506, 0.18812, 0.191378, 0.170161, 0.243554, 0.26085, 0.264545, 0.264545, 0.264545, 0.284882, 0.203355, 0.15008, 0.144935, 0.142424, 0.142424, 0.170161, 0.170161, 0.170161, 0.239899, 0.158265, 0.216401, 0.144935, 0.147574, 0.155435, 0.129801, 0.127496, 0.15008, 0.25406, 0.222385, 0.161087, 0.232838, 0.281712, 0.30533, 0.311707, 0.278302, 0.284882, 0.173081, 0.15284, 0.179055, 0.191378, 0.271506, 0.182256, 0.281712, 0.359901, 0.370445, 0.370445, 0.295083, 0.295083, 0.257454, 0.301917, 0.301917, 0.17593, 0.203355, 0.21291, 0.15284, 0.185198, 0.179055, 0.26085, 0.185198, 0.219301, 0.17593, 0.111485, 0.111485, 0.098513, 0.106997, 0.116183, 0.191378, 0.167087, 0.200174, 0.209395, 0.196879, 0.225814, 0.352862, 0.359901, 0.349426, 0.335645, 0.349426, 0.318242, 0.284882, 0.40511, 0.401658, 0.356642, 0.352862, 0.450668, 0.450668, 0.40511, 0.377384, 0.349426, 0.468512, 0.380708, 0.384043, 0.384043, 0.414856, 0.398279, 0.408655, 0.328603, 0.41194, 0.30533, 0.275179, 0.275179, 0.275179, 0.239899, 0.21291, 0.219301, 0.18812, 0.118441, 0.167087, 0.161087, 0.109221, 0.06312, 0.109221, 0.111485, 0.118441, 0.06184, 0.06184, 0.028107, 0.050641, 0.055536, 0.06312, 0.055536, 0.055536, 0.055536, 0.071867, 0.134866, 0.203355, 0.139895, 0.216401, 0.132295, 0.078022, 0.116183, 0.185198, 0.125101, 0.092881, 0.092881, 0.170161, 0.182256, 0.25406, 0.239899, 0.219301, 0.26085, 0.328603, 0.339168, 0.301917, 0.264545, 0.232838, 0.191378, 0.31487, 0.284882, 0.366687], '')</t>
  </si>
  <si>
    <t xml:space="preserve">F5RW55|F5RW55_9ENTR Permease IIC component OS=Enterobacter hormaechei ATCC 49162 </t>
  </si>
  <si>
    <t>([0.010372, 0.006194, 0.008804, 0.005872, 0.005318, 0.007422, 0.009977, 0.007422, 0.006701, 0.008002, 0.010509, 0.009294, 0.008156, 0.009483, 0.009401, 0.006894, 0.007877, 0.009096, 0.018415, 0.018106, 0.031287, 0.034068, 0.05306, 0.037156, 0.044297, 0.078022, 0.073402, 0.066181, 0.060549, 0.051831, 0.051831, 0.033407, 0.041405, 0.064632, 0.026892, 0.018106, 0.018106, 0.01227, 0.012491, 0.011106, 0.006795, 0.00515, 0.004921, 0.004775, 0.003727, 0.004483, 0.003053, 0.003212, 0.003461, 0.003461, 0.004577, 0.004976, 0.005932, 0.007422, 0.007031, 0.007495, 0.009294, 0.008276, 0.009187, 0.00962, 0.008276, 0.008895, 0.008804, 0.014075, 0.014783, 0.023963, 0.032017, 0.078022, 0.027463, 0.026892, 0.064632, 0.073402, 0.032017, 0.016528, 0.016528, 0.018415, 0.016528, 0.017797, 0.026892, 0.038042, 0.024393, 0.032017, 0.038042, 0.050641, 0.045352, 0.035586, 0.022306, 0.01227, 0.008723, 0.012727, 0.009401, 0.006533, 0.00543, 0.00515, 0.007315, 0.00515, 0.004736, 0.007177, 0.006701, 0.005623, 0.004315, 0.00515, 0.005378, 0.006701, 0.008723, 0.006194, 0.009187, 0.018415, 0.015694, 0.016528, 0.014586, 0.014315, 0.018415, 0.013265, 0.024826, 0.013016, 0.016257, 0.013016, 0.007495, 0.00558, 0.005799, 0.005734, 0.004921, 0.004208, 0.004646, 0.004483, 0.006374, 0.006142, 0.005623, 0.007422, 0.006421, 0.008895, 0.007555, 0.009977, 0.016528, 0.009865, 0.016257, 0.022667, 0.031287, 0.076542, 0.0704, 0.055536, 0.102787, 0.102787, 0.066181, 0.028107, 0.017138, 0.013016, 0.008002, 0.00543, 0.005011, 0.005378, 0.005378, 0.005872, 0.004577, 0.004736, 0.004358, 0.00316, 0.003212, 0.002623, 0.002606, 0.003924, 0.004208, 0.003997, 0.003276, 0.004646, 0.004611, 0.006533, 0.008002, 0.013437, 0.016021, 0.028107, 0.060549, 0.032677, 0.023087, 0.035586, 0.037156, 0.090864, 0.074921, 0.081712, 0.054297, 0.027463, 0.013016, 0.030003, 0.018106, 0.018787, 0.011106, 0.01204, 0.007555, 0.005086, 0.005011, 0.004689, 0.002976, 0.002976, 0.002529, 0.003671, 0.002529, 0.001675, 0.001142, 0.001872, 0.001722, 0.002606, 0.002366, 0.003431, 0.002555, 0.00243, 0.002349, 0.003405, 0.004513, 0.00515, 0.005011, 0.00407, 0.005683, 0.005734, 0.003461, 0.004835, 0.005378, 0.005318, 0.005683, 0.008276, 0.006795, 0.006039, 0.006078, 0.009728, 0.006567, 0.009096, 0.011903, 0.01204, 0.007091, 0.004835, 0.004835, 0.005378, 0.004577, 0.003298, 0.004646, 0.007091, 0.004835, 0.003246, 0.003246, 0.002705, 0.00243, 0.002727, 0.002211, 0.002057, 0.002078, 0.002512, 0.002014, 0.001533, 0.001675, 0.00243, 0.003431, 0.003276, 0.003053, 0.004414, 0.005223, 0.003461, 0.00246, 0.00246, 0.003607, 0.005249, 0.005683, 0.006533, 0.005683, 0.008895, 0.009483, 0.009977, 0.009977, 0.00777, 0.010131, 0.012491, 0.012491, 0.007645, 0.010672, 0.010221, 0.010926, 0.014315, 0.015694, 0.013437, 0.017447, 0.018787, 0.013437, 0.011669, 0.007645, 0.00962, 0.005683, 0.00359, 0.002366, 0.002057, 0.002035, 0.002366, 0.002705, 0.002705, 0.003924, 0.003212, 0.004736, 0.003607, 0.003727, 0.003757, 0.004414, 0.003512, 0.002662, 0.002057, 0.00225, 0.003177, 0.002976, 0.004577, 0.006988, 0.009015, 0.012491, 0.012491, 0.012491, 0.011903, 0.007555, 0.007555, 0.009015, 0.005872, 0.006988, 0.005223, 0.005683, 0.008156, 0.014586, 0.010672, 0.010221, 0.020165, 0.010509, 0.011669, 0.013016, 0.015344, 0.01227, 0.008075, 0.007555, 0.007495, 0.008156, 0.015694, 0.009401, 0.006894, 0.008525, 0.009187, 0.016021, 0.016528, 0.008276, 0.005623, 0.005799, 0.010372, 0.006245, 0.006567, 0.004513, 0.003727, 0.003727, 0.004135, 0.004483, 0.007177, 0.006245, 0.004646, 0.003177, 0.003864, 0.003727, 0.003924, 0.003366, 0.002581, 0.003431, 0.003431, 0.005249, 0.005249, 0.003555, 0.005249, 0.007315, 0.007877, 0.006374, 0.005734, 0.005223, 0.005223, 0.005378, 0.004513, 0.006078, 0.007495, 0.009483, 0.011903, 0.016826, 0.013265, 0.017797, 0.014075, 0.023087, 0.01227, 0.017447, 0.017447, 0.017138, 0.010672, 0.018415, 0.016528, 0.017138, 0.022306, 0.029376, 0.014075, 0.013613, 0.009015, 0.007177, 0.005086, 0.004247, 0.003512, 0.003757, 0.002881, 0.003276, 0.003298, 0.003246, 0.002581, 0.002555, 0.001687, 0.002512, 0.001541, 0.001541, 0.001541, 0.001335, 0.000945, 0.00155, 0.002276, 0.003014, 0.002976, 0.002727, 0.00389, 0.004483, 0.005872, 0.006701, 0.007315, 0.009096, 0.011669, 0.021381, 0.042364, 0.106997, 0.092881, 0.209395, 0.359901, 0.384043, 0.494003, 0.657645, 0.632174, 0.517562, 0.468512, 0.59014, 0.745909, 0.733139, 0.720929, 0.675549, 0.745909, 0.703578, 0.648219, 0.733139, 0.716283], '')</t>
  </si>
  <si>
    <t>[434, 435, 436, 438, 439, 440, 441, 442, 443, 444, 445, 446, 447]</t>
  </si>
  <si>
    <t xml:space="preserve">F5RW60|F5RW60_9ENTR Probable succinate transporter subunit YjjB OS=Enterobacter hormaechei ATCC 49162 </t>
  </si>
  <si>
    <t>([0.002435, 0.003757, 0.005503, 0.00515, 0.004161, 0.003461, 0.003701, 0.00389, 0.003366, 0.004414, 0.004611, 0.004431, 0.004414, 0.003804, 0.004135, 0.003212, 0.003727, 0.003461, 0.004899, 0.004358, 0.006533, 0.008002, 0.00777, 0.006421, 0.005683, 0.008895, 0.008895, 0.008624, 0.008624, 0.008624, 0.00558, 0.006245, 0.007031, 0.004921, 0.007555, 0.008723, 0.011342, 0.016826, 0.03976, 0.023963, 0.024393, 0.014586, 0.009977, 0.010131, 0.01204, 0.021816, 0.009483, 0.017138, 0.012727, 0.018415, 0.018106, 0.034068, 0.037156, 0.020876, 0.021381, 0.017138, 0.017138, 0.01227, 0.008156, 0.006078, 0.007495, 0.009977, 0.008525, 0.01078, 0.006988, 0.007315, 0.005223, 0.008002, 0.00777, 0.008002, 0.004921, 0.004976, 0.004431, 0.004208, 0.006894, 0.010509, 0.009096, 0.005872, 0.007422, 0.008075, 0.009294, 0.008002, 0.006194, 0.006194, 0.006701, 0.008002, 0.004921, 0.007555, 0.007645, 0.005223, 0.007259, 0.00962, 0.009015, 0.011106, 0.00962, 0.007031, 0.004835, 0.006194, 0.008525, 0.006142, 0.008409, 0.006619, 0.007555, 0.009977, 0.009294, 0.008525, 0.006795, 0.010926, 0.010672, 0.011903, 0.023534, 0.016826, 0.01227, 0.013821, 0.008525, 0.006795, 0.008276, 0.014075, 0.008409, 0.006795, 0.009294, 0.00777, 0.011518, 0.011518, 0.00777, 0.009483, 0.009483, 0.013821, 0.008895, 0.008075, 0.005318, 0.00515, 0.004483, 0.006078, 0.006142, 0.009401, 0.015344, 0.009483, 0.006245, 0.006619, 0.006374, 0.006374, 0.007259, 0.007555, 0.008409, 0.013437, 0.013016, 0.010372, 0.010131, 0.014315, 0.011106, 0.016826, 0.01204, 0.0198, 0.014586, 0.025762, 0.013821], '')</t>
  </si>
  <si>
    <t xml:space="preserve">F5RW63|F5RW63_9ENTR Primosomal protein 1 OS=Enterobacter hormaechei ATCC 49162 </t>
  </si>
  <si>
    <t>([0.155435, 0.206376, 0.120615, 0.17593, 0.173081, 0.096677, 0.088832, 0.11371, 0.15284, 0.209395, 0.232838, 0.284882, 0.219301, 0.147574, 0.15284, 0.229226, 0.278302, 0.295083, 0.291804, 0.295083, 0.394753, 0.339168, 0.30533, 0.332115, 0.203355, 0.203355, 0.332115, 0.390993, 0.356642, 0.370445, 0.308712, 0.200174, 0.11371, 0.142424, 0.15284, 0.15008, 0.179055, 0.229226, 0.203355, 0.129801, 0.106997, 0.111485, 0.111485, 0.078022, 0.132295, 0.147574, 0.191378, 0.15284, 0.139895, 0.10481, 0.085092, 0.102787, 0.21291, 0.291804, 0.31487, 0.40511, 0.328603, 0.257454, 0.158265, 0.17593, 0.271506, 0.318242, 0.200174, 0.185198, 0.284882, 0.284882, 0.40511, 0.390993, 0.418646, 0.390993, 0.51388, 0.447574, 0.422041, 0.30533, 0.366687, 0.328603, 0.318242, 0.384043, 0.318242, 0.436924, 0.380708, 0.268042, 0.225814, 0.335645, 0.346032, 0.346032, 0.356642, 0.339168, 0.308712, 0.324872, 0.25031, 0.232838, 0.298791, 0.339168, 0.398279, 0.339168, 0.298791, 0.209395, 0.21291, 0.236433, 0.182256, 0.147574, 0.232838, 0.275179, 0.301917, 0.366687, 0.356642, 0.356642, 0.359901, 0.40511, 0.311707, 0.390993, 0.349426, 0.247041, 0.236433, 0.239899, 0.173081, 0.167087, 0.264545, 0.232838, 0.332115, 0.36309, 0.440853, 0.377384, 0.26085, 0.232838, 0.264545, 0.196879, 0.182256, 0.102787, 0.100716, 0.170161, 0.18812, 0.144935, 0.21291, 0.206376, 0.229226, 0.247041, 0.346032, 0.25031, 0.291804, 0.275179, 0.243554, 0.243554, 0.321458, 0.440853, 0.440853, 0.454136, 0.562014, 0.538167, 0.661982, 0.661982, 0.541878, 0.557691, 0.63748, 0.538167, 0.534167, 0.557691, 0.703578, 0.707965, 0.801317, 0.784345, 0.690604, 0.759478, 0.784345, 0.771762, 0.626927, 0.622677, 0.608892, 0.538167, 0.541878, 0.525368, 0.490133, 0.575842, 0.538167, 0.553315, 0.720929, 0.716283, 0.671169, 0.58069, 0.517562], '')</t>
  </si>
  <si>
    <t>[70, 148, 149, 150, 151, 152, 153, 154, 155, 156, 157, 158, 159, 160, 161, 162, 163, 164, 165, 166, 167, 168, 169, 170, 171, 173, 174, 175, 176, 177, 178, 179, 180]</t>
  </si>
  <si>
    <t xml:space="preserve">F5RW73|F5RW73_9ENTR OmpR/PhoB-type domain-containing protein OS=Enterobacter hormaechei ATCC 49162 </t>
  </si>
  <si>
    <t>([0.00558, 0.008276, 0.01227, 0.020876, 0.032017, 0.044297, 0.028107, 0.019401, 0.026338, 0.043307, 0.035586, 0.050641, 0.041405, 0.090864, 0.167087, 0.275179, 0.318242, 0.278302, 0.321458, 0.318242, 0.332115, 0.433034, 0.349426, 0.349426, 0.298791, 0.298791, 0.308712, 0.311707, 0.324872, 0.31487, 0.196879, 0.182256, 0.118441, 0.139895, 0.116183, 0.098513, 0.085092, 0.086953, 0.067594, 0.040537, 0.083462, 0.134866, 0.142424, 0.206376, 0.109221, 0.076542, 0.069024, 0.071867, 0.081712, 0.078022, 0.086953, 0.139895, 0.21291, 0.281712, 0.194234, 0.206376, 0.206376, 0.206376, 0.206376, 0.288399, 0.356642, 0.243554, 0.257454, 0.243554, 0.15008, 0.164327, 0.247041, 0.158265, 0.090864, 0.134866, 0.209395, 0.161087, 0.096677, 0.079919, 0.078022, 0.079919, 0.048328, 0.058088, 0.06312, 0.037156, 0.020165, 0.011518, 0.011106, 0.008276, 0.008156, 0.009015, 0.015694, 0.015694, 0.027463, 0.048328, 0.023534, 0.019401, 0.015078, 0.015078, 0.015078, 0.016257, 0.018106, 0.027463, 0.016021, 0.015694, 0.023534, 0.023534, 0.054297, 0.111485, 0.164327, 0.132295, 0.216401, 0.158265, 0.137348, 0.147574, 0.15008, 0.222385, 0.26085, 0.380708, 0.444081, 0.370445, 0.36309, 0.359901, 0.359901, 0.461924, 0.472492, 0.472492, 0.472492, 0.332115, 0.216401, 0.216401, 0.216401, 0.100716, 0.125101, 0.088832, 0.064632, 0.034068, 0.023963, 0.0198, 0.010926, 0.008624, 0.009483, 0.006567, 0.006194, 0.006194, 0.00515, 0.003727, 0.003671, 0.005086, 0.007495, 0.009187, 0.010131, 0.01204, 0.021816, 0.022306, 0.021816, 0.025316, 0.025316, 0.025316, 0.032017, 0.054297, 0.056825, 0.086953, 0.155435, 0.144935, 0.164327, 0.132295, 0.127496, 0.129801, 0.050641, 0.049374, 0.073402, 0.033407, 0.025316, 0.028107, 0.017797, 0.015344, 0.015078, 0.026338, 0.048328, 0.037156, 0.022306, 0.032017, 0.018787, 0.015694, 0.029376, 0.026892, 0.023963, 0.048328, 0.049374, 0.116183, 0.111485, 0.092881, 0.094817, 0.134866, 0.06312, 0.055536, 0.116183, 0.127496, 0.116183, 0.066181, 0.038858, 0.038042, 0.036378, 0.06312, 0.044297, 0.045352, 0.042364, 0.078022, 0.040537, 0.019109, 0.010926, 0.010926, 0.01078, 0.018787, 0.016257, 0.032017, 0.031287, 0.020876, 0.01204, 0.011903, 0.0198, 0.019401, 0.032677, 0.023534, 0.024393, 0.040537, 0.03976, 0.03976, 0.030003, 0.051831, 0.085092, 0.078022, 0.081712, 0.086953, 0.041405, 0.022667, 0.013265, 0.012727, 0.020165, 0.018415, 0.015078, 0.011106, 0.017138, 0.013613, 0.019401, 0.013821, 0.01078, 0.007645, 0.005799, 0.005223], '')</t>
  </si>
  <si>
    <t xml:space="preserve">F5RW91|F5RW91_9ENTR DNA 3'-5' helicase OS=Enterobacter hormaechei ATCC 49162 </t>
  </si>
  <si>
    <t>([0.081712, 0.11371, 0.167087, 0.206376, 0.142424, 0.139895, 0.142424, 0.170161, 0.209395, 0.232838, 0.257454, 0.209395, 0.209395, 0.239899, 0.239899, 0.239899, 0.225814, 0.225814, 0.308712, 0.232838, 0.232838, 0.324872, 0.342579, 0.25031, 0.25406, 0.25031, 0.182256, 0.134866, 0.142424, 0.134866, 0.137348, 0.111485, 0.167087, 0.196879, 0.194234, 0.278302, 0.359901, 0.346032, 0.374039, 0.380708, 0.356642, 0.298791, 0.206376, 0.129801, 0.194234, 0.216401, 0.30533, 0.40511, 0.497853, 0.40511, 0.324872, 0.225814, 0.185198, 0.200174, 0.137348, 0.137348, 0.137348, 0.073402, 0.038042, 0.020165, 0.0198, 0.034884, 0.030003, 0.047319, 0.076542, 0.064632, 0.058088, 0.05306, 0.055536, 0.055536, 0.054297, 0.088832, 0.096677, 0.164327, 0.15284, 0.206376, 0.219301, 0.209395, 0.225814, 0.342579, 0.454136, 0.366687, 0.370445, 0.465241, 0.5017, 0.418646, 0.465241, 0.465241, 0.40511, 0.401658, 0.41194, 0.408655, 0.41194, 0.394753, 0.390993, 0.308712, 0.25406, 0.25406, 0.25406, 0.257454, 0.236433, 0.206376, 0.295083, 0.328603, 0.239899, 0.142424, 0.209395, 0.206376, 0.206376, 0.278302, 0.281712, 0.281712, 0.36309, 0.374039, 0.483068, 0.472492, 0.447574, 0.447574, 0.401658, 0.436924, 0.433034, 0.440853, 0.359901, 0.352862, 0.264545, 0.257454, 0.257454, 0.257454, 0.264545, 0.17593, 0.170161, 0.170161, 0.142424, 0.15008, 0.088832, 0.096677, 0.094817, 0.167087, 0.132295, 0.100716, 0.100716, 0.170161, 0.179055, 0.182256, 0.191378, 0.264545, 0.268042, 0.268042, 0.298791, 0.26085, 0.339168, 0.346032, 0.284882, 0.229226, 0.155435, 0.225814, 0.219301, 0.236433, 0.164327, 0.264545, 0.356642, 0.225814, 0.185198, 0.179055, 0.257454, 0.25031, 0.243554, 0.243554, 0.321458, 0.268042, 0.295083, 0.219301, 0.222385, 0.284882, 0.288399, 0.281712, 0.278302, 0.275179, 0.264545, 0.236433, 0.173081, 0.167087, 0.264545, 0.301917, 0.301917, 0.328603, 0.324872, 0.321458, 0.321458, 0.328603, 0.356642, 0.268042, 0.349426, 0.225814, 0.232838, 0.229226, 0.222385, 0.257454, 0.26085, 0.232838, 0.335645, 0.31487, 0.324872, 0.321458, 0.31487, 0.247041, 0.219301, 0.216401, 0.15284, 0.239899, 0.155435, 0.158265, 0.25406, 0.147574, 0.25031, 0.167087, 0.243554, 0.328603, 0.324872, 0.324872, 0.264545, 0.203355, 0.196879, 0.158265, 0.137348, 0.139895, 0.200174, 0.200174, 0.206376, 0.281712, 0.275179, 0.278302, 0.247041, 0.232838, 0.342579, 0.30533, 0.390993, 0.394753, 0.390993, 0.366687, 0.359901, 0.384043, 0.359901, 0.458154, 0.490133, 0.454136, 0.422041, 0.414856, 0.41194, 0.40511, 0.394753, 0.390993, 0.387226, 0.328603, 0.25031, 0.17593, 0.206376, 0.206376, 0.132295, 0.078022, 0.083462, 0.048328, 0.06312, 0.116183, 0.122885, 0.071867, 0.11371, 0.142424, 0.144935, 0.15008, 0.173081, 0.106997, 0.064632, 0.073402, 0.083462, 0.081712, 0.076542, 0.081712, 0.045352, 0.079919, 0.081712, 0.06312, 0.106997, 0.122885, 0.067594, 0.06184, 0.090864, 0.088832, 0.046336, 0.049374, 0.050641, 0.043307, 0.076542, 0.074921, 0.109221, 0.096677, 0.179055, 0.200174, 0.191378, 0.21291, 0.209395, 0.298791, 0.21291, 0.216401, 0.18812, 0.170161, 0.106997, 0.073402, 0.073402, 0.129801, 0.071867, 0.073402, 0.060549, 0.060549, 0.102787, 0.102787, 0.10481, 0.10481, 0.17593, 0.173081, 0.232838, 0.229226, 0.239899, 0.243554, 0.158265, 0.194234, 0.21291, 0.26085, 0.366687, 0.370445, 0.332115, 0.328603, 0.318242, 0.281712, 0.247041, 0.142424, 0.15008, 0.236433, 0.206376, 0.125101, 0.069024, 0.0704, 0.069024, 0.069024, 0.137348, 0.139895, 0.127496, 0.167087, 0.142424, 0.079919, 0.03976, 0.051831, 0.098513, 0.094817, 0.142424, 0.17593, 0.179055, 0.167087, 0.179055, 0.194234, 0.158265, 0.167087, 0.170161, 0.106997, 0.059222, 0.046336, 0.079919, 0.064632, 0.092881, 0.144935, 0.232838, 0.324872, 0.328603, 0.311707, 0.281712, 0.196879, 0.122885, 0.125101, 0.076542, 0.037156, 0.036378, 0.076542, 0.109221, 0.11371, 0.179055, 0.17593, 0.132295, 0.139895, 0.170161, 0.142424, 0.134866, 0.10481, 0.06184, 0.06312, 0.032017, 0.038858, 0.038858, 0.064632, 0.120615, 0.129801, 0.21291, 0.129801, 0.120615, 0.118441, 0.118441, 0.120615, 0.18812, 0.278302, 0.271506, 0.191378, 0.127496, 0.137348, 0.164327, 0.257454, 0.164327, 0.268042, 0.281712, 0.370445, 0.374039, 0.387226, 0.366687, 0.271506, 0.36309, 0.257454, 0.257454, 0.243554, 0.239899, 0.179055, 0.15284, 0.078022, 0.142424, 0.137348, 0.078022, 0.083462, 0.081712, 0.137348, 0.083462, 0.085092, 0.069024, 0.067594, 0.036378, 0.06312, 0.060549, 0.064632, 0.134866, 0.182256, 0.161087, 0.139895, 0.196879, 0.222385, 0.247041, 0.264545, 0.352862, 0.436924, 0.328603, 0.342579, 0.31487, 0.321458, 0.239899, 0.268042, 0.167087, 0.257454, 0.275179, 0.377384, 0.377384, 0.384043, 0.374039, 0.318242, 0.352862, 0.349426, 0.288399, 0.288399, 0.275179, 0.173081, 0.122885, 0.200174, 0.18812, 0.225814, 0.308712, 0.384043, 0.398279, 0.51388, 0.433034, 0.387226, 0.271506, 0.25406, 0.25406, 0.161087, 0.209395, 0.139895, 0.086953, 0.083462, 0.158265, 0.147574, 0.247041, 0.225814, 0.222385, 0.137348, 0.127496, 0.127496, 0.096677, 0.055536, 0.046336, 0.085092, 0.100716, 0.118441, 0.129801, 0.100716, 0.158265, 0.179055, 0.179055, 0.284882, 0.268042, 0.243554, 0.209395, 0.137348, 0.155435, 0.155435, 0.225814, 0.243554, 0.25406, 0.288399, 0.36309, 0.390993, 0.26085, 0.257454, 0.366687, 0.359901, 0.401658, 0.414856, 0.31487, 0.321458, 0.222385, 0.25406, 0.206376, 0.275179, 0.278302, 0.370445, 0.370445, 0.370445, 0.356642, 0.346032, 0.271506, 0.288399, 0.185198, 0.295083, 0.295083, 0.206376, 0.17593, 0.10481, 0.078022, 0.15284, 0.196879, 0.236433, 0.295083, 0.346032, 0.311707, 0.40511, 0.370445, 0.387226, 0.401658, 0.324872, 0.321458, 0.41194, 0.40511, 0.4292, 0.41194, 0.41194, 0.390993, 0.324872, 0.346032, 0.380708, 0.264545, 0.295083, 0.31487, 0.295083, 0.275179, 0.291804, 0.291804, 0.21291, 0.134866, 0.090864, 0.144935, 0.118441, 0.109221, 0.10481, 0.167087, 0.170161, 0.182256, 0.182256, 0.271506, 0.342579, 0.342579, 0.374039, 0.311707, 0.328603, 0.356642, 0.25406, 0.257454, 0.247041, 0.324872, 0.342579, 0.401658, 0.366687, 0.349426, 0.328603, 0.308712, 0.278302, 0.25031, 0.203355, 0.278302, 0.239899, 0.18812, 0.144935, 0.219301], '')</t>
  </si>
  <si>
    <t>[84, 481]</t>
  </si>
  <si>
    <t xml:space="preserve">F5RWA7|F5RWA7_9ENTR Transcriptional regulator OS=Enterobacter hormaechei ATCC 49162 </t>
  </si>
  <si>
    <t>([0.685117, 0.712013, 0.653063, 0.468512, 0.398279, 0.31487, 0.349426, 0.377384, 0.41194, 0.458154, 0.390993, 0.444081, 0.4292, 0.332115, 0.26085, 0.264545, 0.342579, 0.328603, 0.247041, 0.26085, 0.182256, 0.196879, 0.132295, 0.102787, 0.094817, 0.074921, 0.132295, 0.111485, 0.069024, 0.038858, 0.033407, 0.059222, 0.066181, 0.064632, 0.106997, 0.100716, 0.098513, 0.074921, 0.078022, 0.122885, 0.06312, 0.11371, 0.10481, 0.102787, 0.137348, 0.257454, 0.284882, 0.194234, 0.191378, 0.278302, 0.36309, 0.278302, 0.278302, 0.275179, 0.275179, 0.203355, 0.203355, 0.206376, 0.25031, 0.247041, 0.26085, 0.346032, 0.26085, 0.284882, 0.359901, 0.324872, 0.311707, 0.394753, 0.394753, 0.422041, 0.418646, 0.4292, 0.525368, 0.509769, 0.433034, 0.433034, 0.422041, 0.51388, 0.517562, 0.4292, 0.440853, 0.436924, 0.408655, 0.398279, 0.384043, 0.301917, 0.288399, 0.301917, 0.311707, 0.311707, 0.321458, 0.236433, 0.15008, 0.15284, 0.173081, 0.239899, 0.268042, 0.349426, 0.349426, 0.346032, 0.342579, 0.225814, 0.158265, 0.182256, 0.26085, 0.25031, 0.332115, 0.377384, 0.370445, 0.387226, 0.494003, 0.414856, 0.525368, 0.59508, 0.538167, 0.51388, 0.5017, 0.5017, 0.433034, 0.444081, 0.440853, 0.570702, 0.622677, 0.728858, 0.63748, 0.653063, 0.661982, 0.521092, 0.570702, 0.58069, 0.472492, 0.408655, 0.440853, 0.332115, 0.281712, 0.335645, 0.301917, 0.301917, 0.243554, 0.324872, 0.31487, 0.332115, 0.271506, 0.25031, 0.236433, 0.203355, 0.200174, 0.194234, 0.301917, 0.288399, 0.301917, 0.384043, 0.328603, 0.374039, 0.465241, 0.59014, 0.570702, 0.509769, 0.505461, 0.575842, 0.468512, 0.370445, 0.352862, 0.40511, 0.461924, 0.458154, 0.575842, 0.476583, 0.444081, 0.450668, 0.454136, 0.433034, 0.447574, 0.545602, 0.553315, 0.5017, 0.384043, 0.384043, 0.370445, 0.387226, 0.291804, 0.284882, 0.401658, 0.401658, 0.380708, 0.328603, 0.346032, 0.264545, 0.349426, 0.394753, 0.398279, 0.30533, 0.268042, 0.236433, 0.161087, 0.120615, 0.090864, 0.158265, 0.158265, 0.247041, 0.229226, 0.30533, 0.321458, 0.278302, 0.247041, 0.257454, 0.36309, 0.25406, 0.271506, 0.185198, 0.17593, 0.173081, 0.257454, 0.216401, 0.219301, 0.301917, 0.308712, 0.30533, 0.288399, 0.196879, 0.170161, 0.106997, 0.059222, 0.088832, 0.067594, 0.051831, 0.046336, 0.049374, 0.086953, 0.139895, 0.137348, 0.088832, 0.069024, 0.043307, 0.074921, 0.074921, 0.088832, 0.106997, 0.094817, 0.096677, 0.158265, 0.194234, 0.236433, 0.335645, 0.301917, 0.284882, 0.349426, 0.356642, 0.219301, 0.236433, 0.139895, 0.216401, 0.25031, 0.191378, 0.278302, 0.170161, 0.194234, 0.17593, 0.18812, 0.31487, 0.332115, 0.339168, 0.332115, 0.278302, 0.264545, 0.206376, 0.311707, 0.281712, 0.194234, 0.31487, 0.21291, 0.271506, 0.185198, 0.232838, 0.335645, 0.21291, 0.335645, 0.209395, 0.196879, 0.155435, 0.088832, 0.043307, 0.023963, 0.016528, 0.032677, 0.034884, 0.038858, 0.036378, 0.048328, 0.100716, 0.050641, 0.086953, 0.05306, 0.051831, 0.033407, 0.037156, 0.081712, 0.055536, 0.100716, 0.100716, 0.122885, 0.18812, 0.209395, 0.206376, 0.243554, 0.139895, 0.109221, 0.17593, 0.170161, 0.161087, 0.15008, 0.15008, 0.102787, 0.118441, 0.134866, 0.18812, 0.173081, 0.167087, 0.125101, 0.067594, 0.069024, 0.076542, 0.040537, 0.051831, 0.073402, 0.100716, 0.094817, 0.132295, 0.125101, 0.139895, 0.139895, 0.137348, 0.137348, 0.194234, 0.281712, 0.30533, 0.298791, 0.196879, 0.196879, 0.284882, 0.384043, 0.31487, 0.209395, 0.206376, 0.170161, 0.196879, 0.182256, 0.170161, 0.158265, 0.155435, 0.142424, 0.094817, 0.073402, 0.142424, 0.142424, 0.085092, 0.111485, 0.067594, 0.116183, 0.056825, 0.031287, 0.020522, 0.036378, 0.06312, 0.111485, 0.094817, 0.050641, 0.054297, 0.109221, 0.067594, 0.049374, 0.046336, 0.054297, 0.067594, 0.030611, 0.024826, 0.034884, 0.034068, 0.051831, 0.025316, 0.05306, 0.060549, 0.106997, 0.090864, 0.096677, 0.100716, 0.137348, 0.191378, 0.127496, 0.10481, 0.129801, 0.088832, 0.05306, 0.073402, 0.076542, 0.137348, 0.164327, 0.118441, 0.120615, 0.125101, 0.222385, 0.15284, 0.216401, 0.196879, 0.161087, 0.155435, 0.158265, 0.127496, 0.088832, 0.137348, 0.173081, 0.209395, 0.275179, 0.374039, 0.377384, 0.271506, 0.278302, 0.18812, 0.179055, 0.125101, 0.125101, 0.132295, 0.111485, 0.055536, 0.06312, 0.069024, 0.071867, 0.03976, 0.037156, 0.045352, 0.044297, 0.043307, 0.047319, 0.066181, 0.059222, 0.056825, 0.051831, 0.028695, 0.030611, 0.032017, 0.031287, 0.033407, 0.019109, 0.038858, 0.083462, 0.074921, 0.060549, 0.059222, 0.076542, 0.090864, 0.076542, 0.048328, 0.046336, 0.040537, 0.040537, 0.024393, 0.015078, 0.028107, 0.028107, 0.048328, 0.05306, 0.083462, 0.06312, 0.088832, 0.06312, 0.058088, 0.054297, 0.049374, 0.023963, 0.032017, 0.038858, 0.0704, 0.102787, 0.10481, 0.056825, 0.055536, 0.100716, 0.098513, 0.056825, 0.098513, 0.058088, 0.10481, 0.067594, 0.067594, 0.048328, 0.0704, 0.083462, 0.086953, 0.147574, 0.247041, 0.257454, 0.291804, 0.301917, 0.278302, 0.196879, 0.295083, 0.291804, 0.239899, 0.335645, 0.4292, 0.390993, 0.394753, 0.321458, 0.30533, 0.301917, 0.352862, 0.339168, 0.328603, 0.301917, 0.268042, 0.239899, 0.200174, 0.167087, 0.127496, 0.127496, 0.194234, 0.155435, 0.116183], '')</t>
  </si>
  <si>
    <t>[0, 1, 2, 72, 73, 77, 78, 112, 113, 114, 115, 116, 117, 121, 122, 123, 124, 125, 126, 127, 128, 129, 155, 156, 157, 158, 159, 166, 173, 174, 175]</t>
  </si>
  <si>
    <t xml:space="preserve">F5RWB1|F5RWB1_9ENTR ATP-dependent Clp protease proteolytic subunit OS=Enterobacter hormaechei ATCC 49162 </t>
  </si>
  <si>
    <t>([0.422041, 0.486429, 0.505461, 0.476583, 0.521092, 0.538167, 0.557691, 0.59508, 0.604312, 0.575842, 0.59014, 0.59508, 0.476583, 0.59014, 0.59917, 0.720929, 0.608892, 0.5017, 0.525368, 0.509769, 0.5017, 0.505461, 0.394753, 0.328603, 0.275179, 0.257454, 0.26085, 0.275179, 0.179055, 0.191378, 0.225814, 0.247041, 0.191378, 0.247041, 0.247041, 0.232838, 0.170161, 0.173081, 0.257454, 0.25031, 0.216401, 0.139895, 0.086953, 0.086953, 0.134866, 0.206376, 0.144935, 0.144935, 0.142424, 0.225814, 0.247041, 0.158265, 0.142424, 0.142424, 0.102787, 0.058088, 0.06312, 0.096677, 0.164327, 0.158265, 0.15008, 0.191378, 0.206376, 0.30533, 0.359901, 0.352862, 0.359901, 0.436924, 0.352862, 0.349426, 0.349426, 0.219301, 0.222385, 0.222385, 0.209395, 0.21291, 0.298791, 0.31487, 0.324872, 0.25031, 0.26085, 0.194234, 0.118441, 0.167087, 0.158265, 0.182256, 0.109221, 0.069024, 0.055536, 0.094817, 0.073402, 0.069024, 0.073402, 0.125101, 0.076542, 0.076542, 0.076542, 0.06312, 0.043307, 0.03976, 0.059222, 0.06312, 0.100716, 0.161087, 0.098513, 0.096677, 0.055536, 0.120615, 0.185198, 0.21291, 0.21291, 0.147574, 0.120615, 0.120615, 0.120615, 0.196879, 0.321458, 0.31487, 0.342579, 0.370445, 0.30533, 0.308712, 0.288399, 0.291804, 0.26085, 0.352862, 0.36309, 0.36309, 0.346032, 0.243554, 0.25406, 0.222385, 0.328603, 0.384043, 0.384043, 0.288399, 0.281712, 0.206376, 0.209395, 0.225814, 0.225814, 0.229226, 0.239899, 0.239899, 0.15284, 0.11371, 0.092881, 0.090864, 0.129801, 0.120615, 0.194234, 0.191378, 0.25031, 0.164327, 0.164327, 0.243554, 0.268042, 0.26085, 0.301917, 0.398279, 0.384043, 0.390993, 0.461924, 0.461924, 0.356642, 0.346032, 0.390993, 0.418646, 0.444081, 0.440853, 0.450668, 0.418646, 0.31487, 0.291804, 0.291804, 0.275179, 0.191378, 0.194234, 0.196879, 0.196879, 0.122885, 0.0704, 0.0704, 0.073402, 0.037156, 0.076542, 0.147574, 0.11371, 0.125101, 0.06184, 0.078022, 0.056825, 0.054297, 0.079919, 0.058088, 0.092881, 0.069024, 0.109221, 0.144935, 0.109221, 0.078022], '')</t>
  </si>
  <si>
    <t>[2, 4, 5, 6, 7, 8, 9, 10, 11, 13, 14, 15, 16, 17, 18, 19, 20, 21]</t>
  </si>
  <si>
    <t xml:space="preserve">F5RWC4|F5RWC4_9ENTR tryptophan--tRNA ligase OS=Enterobacter hormaechei ATCC 49162 </t>
  </si>
  <si>
    <t>([0.440853, 0.534167, 0.570702, 0.59014, 0.671169, 0.541878, 0.570702, 0.476583, 0.490133, 0.517562, 0.422041, 0.398279, 0.380708, 0.414856, 0.301917, 0.298791, 0.40511, 0.494003, 0.414856, 0.387226, 0.288399, 0.295083, 0.281712, 0.284882, 0.291804, 0.271506, 0.36309, 0.25031, 0.26085, 0.185198, 0.109221, 0.158265, 0.229226, 0.15284, 0.164327, 0.236433, 0.155435, 0.15284, 0.161087, 0.236433, 0.264545, 0.346032, 0.346032, 0.359901, 0.36309, 0.352862, 0.247041, 0.239899, 0.359901, 0.444081, 0.4292, 0.570702, 0.648219, 0.538167, 0.541878, 0.494003, 0.51388, 0.505461, 0.414856, 0.370445, 0.324872, 0.324872, 0.232838, 0.236433, 0.236433, 0.236433, 0.164327, 0.26085, 0.264545, 0.161087, 0.094817, 0.100716, 0.086953, 0.076542, 0.096677, 0.096677, 0.137348, 0.106997, 0.11371, 0.147574, 0.191378, 0.147574, 0.15284, 0.203355, 0.125101, 0.060549, 0.043307, 0.079919, 0.043307, 0.027463, 0.050641, 0.056825, 0.078022, 0.074921, 0.049374, 0.069024, 0.118441, 0.10481, 0.147574, 0.222385, 0.191378, 0.173081, 0.26085, 0.275179, 0.219301, 0.268042, 0.370445, 0.40511, 0.390993, 0.374039, 0.408655, 0.408655, 0.476583, 0.422041, 0.450668, 0.450668, 0.4292, 0.318242, 0.271506, 0.209395, 0.129801, 0.209395, 0.137348, 0.127496, 0.122885, 0.170161, 0.170161, 0.173081, 0.106997, 0.111485, 0.167087, 0.116183, 0.111485, 0.092881, 0.161087, 0.086953, 0.086953, 0.10481, 0.132295, 0.158265, 0.196879, 0.298791, 0.281712, 0.291804, 0.321458, 0.271506, 0.209395, 0.26085, 0.26085, 0.356642, 0.36309, 0.414856, 0.42561, 0.36309, 0.398279, 0.377384, 0.414856, 0.494003, 0.461924, 0.447574, 0.370445, 0.387226, 0.339168, 0.356642, 0.374039, 0.268042, 0.31487, 0.41194, 0.30533, 0.291804, 0.25406, 0.206376, 0.127496, 0.200174, 0.275179, 0.275179, 0.278302, 0.324872, 0.236433, 0.264545, 0.339168, 0.332115, 0.311707, 0.342579, 0.31487, 0.346032, 0.422041, 0.377384, 0.370445, 0.458154, 0.461924, 0.418646, 0.454136, 0.549308, 0.557691, 0.461924, 0.465241, 0.390993, 0.384043, 0.433034, 0.40511, 0.42561, 0.538167, 0.529623, 0.444081, 0.450668, 0.490133, 0.458154, 0.436924, 0.436924, 0.408655, 0.374039, 0.356642, 0.36309, 0.36309, 0.387226, 0.472492, 0.472492, 0.476583, 0.472492, 0.440853, 0.444081, 0.436924, 0.450668, 0.444081, 0.545602, 0.447574, 0.458154, 0.483068, 0.56648, 0.497853, 0.465241, 0.398279, 0.497853, 0.401658, 0.321458, 0.301917, 0.264545, 0.164327, 0.239899, 0.271506, 0.339168, 0.339168, 0.324872, 0.298791, 0.239899, 0.203355, 0.26085, 0.209395, 0.21291, 0.179055, 0.243554, 0.206376, 0.318242, 0.284882, 0.370445, 0.440853, 0.356642, 0.380708, 0.490133, 0.486429, 0.394753, 0.30533, 0.30533, 0.318242, 0.332115, 0.318242, 0.359901, 0.384043, 0.346032, 0.275179, 0.31487, 0.321458, 0.346032, 0.257454, 0.257454, 0.291804, 0.26085, 0.335645, 0.352862, 0.349426, 0.349426, 0.380708, 0.4292, 0.342579, 0.298791, 0.288399, 0.366687, 0.352862, 0.352862, 0.440853, 0.436924, 0.390993, 0.349426, 0.380708, 0.384043, 0.408655, 0.380708, 0.41194, 0.41194, 0.41194, 0.408655, 0.377384, 0.41194, 0.444081, 0.468512, 0.509769, 0.517562, 0.521092, 0.529623, 0.454136, 0.444081, 0.538167, 0.509769, 0.534167, 0.505461, 0.59014, 0.5017, 0.497853, 0.433034, 0.461924, 0.384043, 0.288399, 0.291804, 0.257454, 0.232838, 0.275179, 0.232838, 0.18812, 0.137348, 0.096677, 0.139895, 0.096677], '')</t>
  </si>
  <si>
    <t>[1, 2, 3, 4, 5, 6, 9, 51, 52, 53, 54, 56, 57, 193, 194, 202, 203, 225, 229, 306, 307, 308, 309, 312, 313, 314, 315, 316, 317]</t>
  </si>
  <si>
    <t xml:space="preserve">F5RWC9|F5RWC9_9ENTR Bacteriophage P4 DNA primase OS=Enterobacter hormaechei ATCC 49162 </t>
  </si>
  <si>
    <t>([0.390993, 0.377384, 0.366687, 0.394753, 0.414856, 0.447574, 0.377384, 0.366687, 0.401658, 0.335645, 0.278302, 0.342579, 0.318242, 0.243554, 0.271506, 0.21291, 0.278302, 0.203355, 0.132295, 0.15284, 0.206376, 0.209395, 0.239899, 0.275179, 0.308712, 0.216401, 0.247041, 0.26085, 0.194234, 0.182256, 0.257454, 0.335645, 0.30533, 0.335645, 0.31487, 0.321458, 0.281712, 0.278302, 0.36309, 0.450668, 0.465241, 0.454136, 0.458154, 0.447574, 0.440853, 0.321458, 0.321458, 0.18812, 0.25031, 0.359901, 0.26085, 0.26085, 0.236433, 0.225814, 0.229226, 0.321458, 0.243554, 0.31487, 0.232838, 0.17593, 0.167087, 0.158265, 0.139895, 0.086953, 0.094817, 0.064632, 0.109221, 0.118441, 0.196879, 0.203355, 0.167087, 0.232838, 0.239899, 0.271506, 0.194234, 0.194234, 0.191378, 0.191378, 0.216401, 0.298791, 0.36309, 0.281712, 0.278302, 0.222385, 0.239899, 0.239899, 0.298791, 0.30533, 0.328603, 0.335645, 0.321458, 0.271506, 0.301917, 0.264545, 0.268042, 0.352862, 0.356642, 0.356642, 0.433034, 0.4292, 0.433034, 0.394753, 0.444081, 0.418646, 0.472492, 0.450668, 0.41194, 0.384043, 0.370445, 0.349426, 0.268042, 0.275179, 0.324872, 0.318242, 0.349426, 0.356642, 0.349426, 0.311707, 0.311707, 0.321458, 0.324872, 0.232838, 0.185198, 0.21291, 0.243554, 0.264545, 0.342579, 0.264545, 0.324872, 0.346032, 0.4292, 0.418646, 0.318242, 0.352862, 0.374039, 0.288399, 0.275179, 0.275179, 0.271506, 0.278302, 0.268042, 0.229226, 0.311707, 0.387226, 0.318242, 0.275179, 0.173081, 0.179055, 0.31487, 0.275179, 0.268042, 0.182256, 0.179055, 0.196879, 0.225814, 0.134866, 0.132295, 0.137348, 0.116183, 0.144935, 0.139895, 0.155435, 0.120615, 0.085092, 0.092881, 0.079919, 0.111485, 0.132295, 0.078022, 0.06312, 0.06312, 0.06312, 0.10481, 0.170161, 0.229226, 0.127496, 0.11371, 0.118441, 0.109221, 0.129801, 0.120615, 0.129801, 0.079919, 0.127496, 0.196879, 0.158265, 0.158265, 0.15284, 0.15284, 0.15284, 0.173081, 0.173081, 0.161087, 0.161087, 0.161087, 0.158265, 0.17593, 0.284882, 0.370445, 0.281712, 0.194234, 0.125101, 0.096677, 0.15284, 0.15284, 0.079919, 0.081712, 0.139895, 0.11371, 0.11371, 0.185198, 0.10481, 0.109221, 0.064632, 0.03976, 0.042364, 0.042364, 0.073402, 0.058088, 0.038042, 0.051831, 0.06184, 0.088832, 0.056825, 0.049374, 0.049374, 0.058088, 0.074921, 0.037156, 0.027463, 0.045352, 0.026338, 0.044297, 0.042364, 0.049374, 0.067594, 0.067594, 0.073402, 0.06312, 0.043307, 0.079919, 0.100716, 0.086953, 0.11371, 0.129801, 0.079919, 0.047319, 0.059222, 0.045352, 0.096677, 0.15284, 0.167087, 0.167087, 0.179055, 0.179055, 0.236433, 0.264545, 0.271506, 0.271506, 0.275179, 0.332115, 0.318242, 0.324872, 0.384043, 0.342579, 0.418646, 0.476583, 0.570702, 0.632174, 0.570702, 0.570702, 0.472492, 0.390993, 0.390993, 0.41194, 0.444081, 0.380708, 0.275179, 0.268042, 0.268042, 0.17593, 0.216401, 0.209395, 0.179055, 0.137348, 0.164327, 0.179055, 0.129801, 0.134866, 0.139895, 0.219301, 0.203355, 0.291804, 0.352862, 0.433034, 0.370445, 0.25406, 0.236433, 0.36309, 0.332115, 0.236433, 0.332115, 0.349426, 0.342579, 0.387226, 0.444081, 0.433034, 0.454136, 0.433034, 0.447574, 0.436924, 0.380708, 0.380708, 0.390993, 0.36309, 0.384043, 0.308712, 0.401658, 0.454136, 0.401658, 0.4292, 0.447574, 0.447574, 0.4292, 0.422041, 0.380708, 0.422041, 0.42561, 0.332115, 0.444081, 0.447574, 0.447574, 0.394753, 0.398279, 0.394753, 0.398279, 0.30533, 0.390993, 0.321458, 0.36309, 0.4292, 0.447574, 0.517562, 0.538167, 0.436924, 0.36309, 0.387226, 0.374039, 0.291804, 0.366687, 0.36309, 0.349426, 0.321458, 0.31487, 0.311707, 0.243554, 0.191378, 0.26085, 0.298791, 0.352862, 0.352862, 0.216401, 0.185198, 0.182256, 0.182256, 0.194234, 0.243554, 0.222385, 0.158265, 0.142424, 0.139895, 0.139895, 0.086953, 0.102787, 0.147574, 0.17593, 0.134866, 0.196879, 0.196879, 0.191378, 0.194234, 0.118441, 0.179055, 0.194234, 0.129801, 0.085092, 0.129801, 0.15008, 0.106997, 0.161087, 0.182256, 0.109221, 0.074921, 0.142424, 0.147574, 0.179055, 0.164327, 0.281712, 0.311707, 0.311707, 0.308712, 0.308712, 0.311707, 0.25031, 0.257454, 0.225814, 0.288399, 0.288399, 0.284882, 0.301917, 0.222385, 0.311707, 0.40511, 0.465241, 0.440853, 0.4292, 0.332115, 0.21291, 0.196879, 0.200174, 0.206376, 0.147574, 0.144935, 0.232838, 0.328603, 0.229226, 0.26085, 0.26085, 0.25406, 0.173081, 0.167087, 0.26085, 0.18812, 0.191378, 0.106997, 0.109221, 0.127496, 0.225814, 0.264545, 0.268042, 0.236433, 0.25031, 0.324872, 0.239899, 0.239899, 0.229226, 0.324872, 0.380708, 0.414856, 0.380708, 0.359901, 0.335645, 0.318242, 0.295083, 0.200174, 0.321458, 0.311707, 0.25406, 0.194234, 0.264545, 0.268042, 0.26085, 0.278302, 0.243554, 0.324872, 0.308712, 0.31487, 0.229226, 0.17593, 0.094817, 0.094817, 0.15008, 0.158265, 0.090864, 0.127496, 0.144935, 0.085092, 0.073402, 0.092881, 0.109221, 0.059222, 0.06312, 0.035586, 0.031287, 0.023087, 0.013613, 0.009728, 0.009977, 0.010926, 0.017138, 0.026892, 0.038858, 0.046336, 0.078022, 0.139895, 0.167087, 0.219301, 0.298791, 0.247041, 0.161087, 0.142424, 0.239899, 0.15284, 0.209395, 0.203355, 0.247041, 0.271506, 0.321458, 0.308712, 0.387226, 0.390993, 0.401658, 0.346032, 0.349426, 0.346032, 0.321458, 0.328603, 0.247041, 0.268042, 0.352862, 0.352862, 0.398279, 0.380708, 0.5017, 0.529623, 0.541878, 0.585406, 0.657645, 0.657645, 0.545602, 0.436924, 0.4292, 0.31487, 0.339168, 0.25406, 0.17593, 0.196879, 0.122885, 0.219301, 0.21291, 0.222385, 0.318242, 0.30533, 0.209395, 0.182256, 0.185198, 0.182256, 0.185198, 0.185198, 0.209395, 0.209395, 0.291804, 0.26085, 0.281712, 0.288399, 0.370445, 0.461924, 0.476583, 0.538167, 0.433034, 0.422041, 0.342579, 0.335645, 0.374039, 0.472492, 0.380708, 0.390993, 0.394753, 0.36309, 0.301917, 0.298791, 0.390993, 0.394753, 0.339168, 0.461924, 0.42561, 0.359901, 0.278302, 0.194234, 0.196879, 0.200174, 0.209395, 0.284882, 0.284882, 0.284882, 0.257454, 0.346032, 0.236433, 0.229226, 0.275179, 0.36309, 0.36309, 0.359901, 0.356642, 0.380708, 0.346032, 0.374039, 0.436924, 0.521092, 0.538167, 0.480142, 0.465241, 0.458154, 0.342579, 0.36309, 0.346032, 0.394753, 0.311707, 0.380708, 0.40511, 0.408655, 0.42561, 0.42561, 0.436924, 0.465241, 0.549308, 0.461924, 0.461924, 0.472492, 0.472492, 0.447574, 0.5017, 0.59917, 0.613573, 0.642678, 0.557691, 0.461924, 0.359901, 0.374039, 0.40511, 0.387226, 0.291804, 0.232838, 0.243554, 0.232838, 0.120615, 0.111485, 0.179055, 0.206376, 0.158265, 0.161087, 0.209395, 0.239899, 0.243554, 0.161087, 0.167087, 0.203355, 0.271506, 0.370445, 0.450668, 0.461924, 0.447574, 0.549308, 0.622677, 0.56648, 0.480142, 0.613573, 0.509769, 0.494003, 0.465241, 0.525368, 0.490133, 0.538167, 0.56648, 0.525368, 0.494003, 0.59917, 0.465241, 0.387226, 0.377384, 0.278302, 0.194234, 0.206376, 0.170161, 0.106997, 0.147574, 0.219301, 0.219301, 0.31487, 0.318242, 0.278302, 0.17593, 0.170161, 0.164327, 0.15008, 0.15008, 0.257454, 0.173081, 0.209395, 0.311707, 0.311707, 0.408655, 0.517562, 0.505461, 0.541878, 0.525368, 0.418646, 0.321458, 0.318242, 0.278302, 0.194234, 0.164327, 0.196879, 0.155435, 0.127496, 0.129801, 0.129801, 0.129801, 0.191378, 0.155435, 0.129801, 0.137348, 0.132295, 0.071867, 0.071867, 0.043307, 0.074921, 0.090864, 0.081712, 0.079919, 0.092881, 0.147574, 0.147574, 0.222385, 0.247041, 0.239899, 0.161087, 0.182256, 0.185198, 0.116183, 0.194234, 0.139895, 0.139895, 0.081712, 0.139895, 0.134866, 0.196879, 0.196879, 0.236433, 0.352862, 0.366687, 0.366687, 0.324872, 0.41194, 0.384043, 0.458154, 0.4292, 0.509769, 0.440853, 0.414856, 0.529623, 0.553315, 0.642678, 0.642678, 0.716283, 0.703578, 0.56648, 0.483068, 0.509769, 0.497853, 0.401658, 0.398279, 0.418646, 0.486429, 0.480142, 0.390993, 0.374039, 0.42561, 0.40511, 0.465241, 0.454136, 0.408655, 0.359901, 0.332115, 0.281712, 0.298791, 0.243554], '')</t>
  </si>
  <si>
    <t>[267, 268, 269, 270, 342, 343, 523, 524, 525, 526, 527, 528, 529, 558, 598, 599, 615, 621, 622, 623, 624, 625, 652, 653, 654, 656, 657, 660, 662, 663, 664, 666, 692, 693, 694, 695, 747, 750, 751, 752, 753, 754, 755, 756, 758]</t>
  </si>
  <si>
    <t xml:space="preserve">F5RWD8|F5RWD8_9ENTR DNA 3'-5' helicase OS=Enterobacter hormaechei ATCC 49162 </t>
  </si>
  <si>
    <t>([0.390993, 0.444081, 0.486429, 0.339168, 0.25406, 0.203355, 0.229226, 0.264545, 0.30533, 0.339168, 0.278302, 0.324872, 0.384043, 0.291804, 0.196879, 0.129801, 0.209395, 0.196879, 0.191378, 0.291804, 0.196879, 0.170161, 0.10481, 0.060549, 0.100716, 0.158265, 0.239899, 0.243554, 0.21291, 0.200174, 0.18812, 0.268042, 0.264545, 0.232838, 0.236433, 0.288399, 0.390993, 0.374039, 0.36309, 0.275179, 0.196879, 0.196879, 0.134866, 0.209395, 0.288399, 0.321458, 0.236433, 0.155435, 0.17593, 0.120615, 0.137348, 0.137348, 0.132295, 0.076542, 0.056825, 0.047319, 0.032677, 0.030611, 0.016528, 0.016021, 0.026892, 0.049374, 0.069024, 0.109221, 0.098513, 0.102787, 0.066181, 0.109221, 0.158265, 0.139895, 0.164327, 0.088832, 0.086953, 0.088832, 0.139895, 0.236433, 0.356642, 0.408655, 0.422041, 0.549308, 0.557691, 0.418646, 0.318242, 0.342579, 0.342579, 0.349426, 0.25031, 0.318242, 0.31487, 0.196879, 0.167087, 0.222385, 0.30533, 0.219301, 0.155435, 0.167087, 0.147574, 0.069024, 0.085092, 0.043307, 0.03976, 0.022306, 0.046336, 0.088832, 0.100716, 0.056825, 0.056825, 0.116183, 0.122885, 0.102787, 0.185198, 0.139895, 0.147574, 0.100716, 0.100716, 0.076542, 0.071867, 0.0704, 0.137348, 0.132295, 0.21291, 0.216401, 0.324872, 0.311707, 0.225814, 0.216401, 0.216401, 0.209395, 0.18812, 0.120615, 0.085092, 0.085092, 0.083462, 0.064632, 0.096677, 0.132295, 0.15008, 0.088832, 0.088832, 0.098513, 0.111485, 0.106997, 0.106997, 0.055536, 0.066181, 0.059222, 0.032017, 0.032017, 0.035586, 0.036378, 0.036378, 0.031287, 0.032017, 0.058088, 0.041405, 0.021381, 0.016021, 0.026892, 0.051831, 0.025316, 0.024826, 0.023534, 0.023963, 0.024393, 0.024393, 0.022667, 0.042364, 0.044297, 0.085092, 0.044297, 0.024393, 0.037156, 0.044297, 0.024393, 0.013265, 0.013016, 0.025762, 0.043307, 0.045352, 0.026892, 0.055536, 0.028695, 0.016826, 0.011106, 0.008409, 0.011669, 0.011518, 0.007645, 0.010926, 0.010926, 0.016826, 0.016528, 0.014075, 0.013821, 0.01227, 0.018787, 0.033407, 0.024826, 0.016257, 0.017797, 0.029376, 0.018106, 0.018415, 0.032017, 0.030003, 0.030611, 0.033407, 0.032017, 0.06312, 0.027463, 0.025316, 0.031287, 0.054297, 0.0704, 0.122885, 0.137348, 0.100716, 0.055536, 0.067594, 0.120615, 0.049374, 0.046336, 0.066181, 0.109221, 0.066181, 0.11371, 0.100716, 0.090864, 0.100716, 0.045352, 0.051831, 0.050641, 0.042364, 0.020876, 0.021381, 0.025316, 0.021816, 0.023087, 0.044297, 0.044297, 0.040537, 0.05306, 0.023963, 0.032017, 0.034068, 0.030611, 0.032017, 0.067594, 0.067594, 0.058088, 0.127496, 0.219301, 0.236433, 0.155435, 0.271506, 0.173081, 0.147574, 0.25031, 0.206376, 0.203355, 0.216401, 0.229226, 0.209395, 0.339168, 0.346032, 0.332115, 0.444081, 0.324872, 0.203355, 0.21291, 0.225814, 0.139895, 0.085092, 0.042364, 0.081712, 0.078022, 0.081712, 0.066181, 0.064632, 0.129801, 0.060549, 0.054297, 0.06184, 0.120615, 0.118441, 0.06184, 0.036378, 0.0198, 0.022667, 0.040537, 0.040537, 0.041405, 0.0704, 0.10481, 0.170161, 0.170161, 0.111485, 0.17593, 0.17593, 0.17593, 0.109221, 0.127496, 0.137348, 0.120615, 0.06184, 0.06312, 0.116183, 0.179055, 0.26085, 0.26085, 0.25406, 0.26085, 0.167087, 0.120615, 0.073402, 0.079919, 0.074921, 0.06184, 0.0704, 0.090864, 0.076542, 0.079919, 0.111485, 0.111485, 0.125101, 0.127496, 0.118441, 0.064632, 0.038858, 0.020165, 0.032677, 0.020522, 0.012491, 0.01227, 0.019109, 0.019401, 0.015694, 0.010372, 0.011669, 0.01078, 0.010221, 0.013613, 0.020522, 0.020522, 0.01204, 0.010509, 0.017797, 0.011518, 0.011106, 0.018106, 0.020165, 0.013613, 0.013821, 0.023534, 0.023087, 0.022306, 0.022306, 0.016528, 0.027463, 0.05306, 0.058088, 0.064632, 0.056825, 0.055536, 0.0704, 0.134866, 0.147574, 0.132295, 0.129801, 0.132295, 0.122885, 0.106997, 0.102787, 0.167087, 0.092881, 0.081712, 0.073402, 0.125101, 0.196879, 0.18812, 0.167087, 0.129801, 0.122885, 0.096677, 0.049374, 0.050641, 0.049374, 0.025762, 0.025762, 0.049374, 0.056825, 0.031287, 0.067594, 0.059222, 0.032017, 0.056825, 0.120615, 0.071867, 0.03976, 0.040537, 0.03976, 0.023534, 0.028107, 0.016528, 0.021381, 0.023963, 0.013821, 0.013016, 0.020165, 0.0198, 0.011106, 0.017797, 0.031287, 0.029376, 0.058088, 0.096677, 0.06184, 0.064632, 0.109221, 0.182256, 0.173081, 0.109221, 0.111485, 0.060549, 0.111485, 0.11371, 0.11371, 0.155435, 0.155435, 0.170161, 0.106997, 0.182256, 0.15284, 0.092881, 0.056825, 0.058088, 0.064632, 0.109221, 0.059222, 0.06184, 0.06184, 0.0704, 0.120615, 0.122885, 0.15008, 0.120615, 0.118441, 0.10481, 0.079919, 0.081712, 0.073402, 0.134866, 0.132295, 0.081712, 0.129801, 0.132295, 0.109221, 0.109221, 0.06184, 0.100716, 0.096677, 0.056825, 0.050641, 0.049374, 0.048328, 0.078022, 0.058088, 0.051831, 0.086953, 0.094817, 0.058088, 0.034068, 0.019401, 0.0198, 0.017447, 0.019109, 0.030611, 0.041405, 0.032017, 0.026338, 0.015694, 0.016826, 0.016528, 0.016257, 0.016528, 0.027463, 0.027463, 0.023963, 0.026338, 0.034884, 0.054297, 0.05306, 0.060549, 0.058088, 0.033407, 0.046336, 0.034884, 0.018415, 0.017447, 0.020522, 0.032677, 0.06184, 0.06184, 0.111485, 0.071867, 0.041405, 0.024826, 0.023534, 0.050641, 0.045352, 0.041405, 0.024393, 0.041405, 0.064632, 0.056825, 0.059222, 0.085092, 0.100716, 0.179055, 0.179055, 0.173081, 0.194234, 0.200174, 0.185198, 0.182256, 0.271506, 0.271506, 0.349426, 0.346032, 0.332115, 0.247041, 0.243554, 0.332115, 0.342579, 0.25406, 0.284882, 0.366687, 0.366687, 0.278302, 0.278302, 0.173081, 0.118441, 0.0704, 0.067594, 0.038858, 0.035586, 0.025762, 0.034884, 0.026338, 0.020522, 0.015694, 0.022306, 0.015694, 0.01078, 0.007495, 0.009401], '')</t>
  </si>
  <si>
    <t>[79, 80]</t>
  </si>
  <si>
    <t xml:space="preserve">F5RWE2|F5RWE2_9ENTR Regulator of ribonuclease activity B OS=Enterobacter hormaechei ATCC 49162 </t>
  </si>
  <si>
    <t>([0.812494, 0.865454, 0.89662, 0.901269, 0.874069, 0.771762, 0.657645, 0.545602, 0.59917, 0.657645, 0.56648, 0.509769, 0.570702, 0.585406, 0.545602, 0.51388, 0.538167, 0.685117, 0.675549, 0.608892, 0.51388, 0.461924, 0.440853, 0.342579, 0.36309, 0.377384, 0.447574, 0.4292, 0.51388, 0.465241, 0.454136, 0.557691, 0.534167, 0.521092, 0.480142, 0.408655, 0.440853, 0.394753, 0.328603, 0.295083, 0.257454, 0.352862, 0.408655, 0.30533, 0.349426, 0.25406, 0.268042, 0.206376, 0.324872, 0.268042, 0.295083, 0.30533, 0.321458, 0.444081, 0.454136, 0.40511, 0.5017, 0.414856, 0.472492, 0.534167, 0.557691, 0.661982, 0.632174, 0.58069, 0.613573, 0.570702, 0.58069, 0.604312, 0.604312, 0.490133, 0.557691, 0.585406, 0.553315, 0.490133, 0.390993, 0.335645, 0.384043, 0.384043, 0.374039, 0.278302, 0.271506, 0.247041, 0.239899, 0.182256, 0.26085, 0.342579, 0.335645, 0.366687, 0.356642, 0.356642, 0.40511, 0.433034, 0.377384, 0.278302, 0.31487, 0.324872, 0.380708, 0.332115, 0.321458, 0.390993, 0.366687, 0.349426, 0.377384, 0.291804, 0.25031, 0.25031, 0.25406, 0.356642, 0.390993, 0.387226, 0.483068, 0.525368, 0.494003, 0.562014, 0.724957, 0.703578, 0.795062, 0.784345, 0.879233, 0.879233, 0.805026, 0.84206, 0.859585, 0.876521, 0.932927, 0.976226, 0.974374, 0.970265, 0.93079, 0.908098, 0.899122, 0.879233, 0.865454, 0.865454, 0.827927, 0.788093, 0.779859, 0.741537, 0.694846, 0.613573, 0.545602], '')</t>
  </si>
  <si>
    <t>[0, 1, 2, 3, 4, 5, 6, 7, 8, 9, 10, 11, 12, 13, 14, 15, 16, 17, 18, 19, 20, 28, 31, 32, 33, 56, 59, 60, 61, 62, 63, 64, 65, 66, 67, 68, 70, 71, 72, 111, 113, 114, 115, 116, 117, 118, 119, 120, 121, 122, 123, 124, 125, 126, 127, 128, 129, 130, 131, 132, 133, 134, 135, 136, 137, 138, 139, 140]</t>
  </si>
  <si>
    <t>67)</t>
  </si>
  <si>
    <t xml:space="preserve">F5RWE3|F5RWE3_9ENTR Ornithine carbamoyltransferase OS=Enterobacter hormaechei ATCC 49162 </t>
  </si>
  <si>
    <t>([0.074921, 0.047319, 0.032017, 0.049374, 0.026892, 0.038042, 0.069024, 0.0704, 0.094817, 0.058088, 0.073402, 0.088832, 0.055536, 0.034068, 0.056825, 0.059222, 0.049374, 0.041405, 0.041405, 0.048328, 0.076542, 0.064632, 0.106997, 0.158265, 0.15284, 0.247041, 0.247041, 0.209395, 0.25406, 0.185198, 0.298791, 0.295083, 0.216401, 0.295083, 0.370445, 0.366687, 0.465241, 0.40511, 0.408655, 0.324872, 0.321458, 0.219301, 0.264545, 0.257454, 0.268042, 0.268042, 0.275179, 0.278302, 0.281712, 0.275179, 0.268042, 0.257454, 0.158265, 0.25031, 0.18812, 0.164327, 0.142424, 0.0704, 0.122885, 0.15008, 0.216401, 0.268042, 0.380708, 0.301917, 0.30533, 0.209395, 0.147574, 0.144935, 0.167087, 0.164327, 0.158265, 0.219301, 0.232838, 0.25406, 0.232838, 0.30533, 0.332115, 0.380708, 0.486429, 0.387226, 0.377384, 0.387226, 0.418646, 0.380708, 0.450668, 0.384043, 0.398279, 0.476583, 0.480142, 0.40511, 0.31487, 0.324872, 0.324872, 0.225814, 0.324872, 0.232838, 0.229226, 0.229226, 0.219301, 0.219301, 0.31487, 0.335645, 0.264545, 0.203355, 0.25031, 0.25031, 0.236433, 0.284882, 0.295083, 0.203355, 0.21291, 0.301917, 0.232838, 0.268042, 0.298791, 0.206376, 0.308712, 0.30533, 0.229226, 0.229226, 0.243554, 0.25031, 0.144935, 0.203355, 0.295083, 0.284882, 0.288399, 0.284882, 0.236433, 0.200174, 0.298791, 0.25031, 0.179055, 0.239899, 0.170161, 0.232838, 0.335645, 0.328603, 0.25031, 0.356642, 0.352862, 0.335645, 0.291804, 0.288399, 0.291804, 0.278302, 0.232838, 0.229226, 0.225814, 0.243554, 0.179055, 0.147574, 0.21291, 0.301917, 0.264545, 0.30533, 0.308712, 0.301917, 0.257454, 0.332115, 0.31487, 0.31487, 0.278302, 0.222385, 0.346032, 0.30533, 0.257454, 0.271506, 0.18812, 0.271506, 0.328603, 0.346032, 0.387226, 0.308712, 0.298791, 0.25031, 0.191378, 0.155435, 0.173081, 0.209395, 0.185198, 0.116183, 0.066181, 0.10481, 0.179055, 0.182256, 0.206376, 0.164327, 0.139895, 0.179055, 0.194234, 0.132295, 0.196879, 0.161087, 0.164327, 0.142424, 0.219301, 0.275179, 0.30533, 0.271506, 0.275179, 0.295083, 0.284882, 0.380708, 0.268042, 0.25406, 0.25406, 0.264545, 0.278302, 0.311707, 0.31487, 0.291804, 0.308712, 0.30533, 0.328603, 0.377384, 0.418646, 0.298791, 0.219301, 0.132295, 0.137348, 0.144935, 0.10481, 0.10481, 0.069024, 0.111485, 0.083462, 0.071867, 0.076542, 0.094817, 0.109221, 0.144935, 0.142424, 0.125101, 0.106997, 0.122885, 0.142424, 0.081712, 0.129801, 0.134866, 0.15284, 0.147574, 0.137348, 0.11371, 0.191378, 0.191378, 0.203355, 0.21291, 0.225814, 0.167087, 0.158265, 0.139895, 0.076542, 0.081712, 0.134866, 0.164327, 0.17593, 0.185198, 0.203355, 0.225814, 0.196879, 0.196879, 0.200174, 0.139895, 0.15284, 0.173081, 0.203355, 0.109221, 0.132295, 0.132295, 0.173081, 0.216401, 0.25031, 0.332115, 0.247041, 0.25031, 0.232838, 0.209395, 0.164327, 0.196879, 0.196879, 0.321458, 0.298791, 0.30533, 0.298791, 0.384043, 0.349426, 0.377384, 0.444081, 0.461924, 0.387226, 0.380708, 0.380708, 0.398279, 0.328603, 0.30533, 0.324872, 0.332115, 0.295083, 0.30533, 0.332115, 0.25031, 0.173081, 0.173081, 0.170161, 0.257454, 0.222385, 0.247041, 0.26085, 0.301917, 0.232838, 0.298791, 0.301917, 0.206376, 0.182256, 0.21291, 0.25406, 0.18812, 0.134866, 0.137348, 0.161087, 0.10481, 0.167087, 0.243554, 0.332115, 0.298791, 0.264545, 0.271506, 0.21291, 0.164327, 0.132295, 0.15284, 0.116183, 0.076542], '')</t>
  </si>
  <si>
    <t xml:space="preserve">F5RWF1|F5RWF1_9ENTR Arginine deiminase OS=Enterobacter hormaechei ATCC 49162 </t>
  </si>
  <si>
    <t>([0.284882, 0.339168, 0.236433, 0.257454, 0.288399, 0.229226, 0.222385, 0.164327, 0.191378, 0.206376, 0.268042, 0.31487, 0.209395, 0.216401, 0.144935, 0.209395, 0.268042, 0.185198, 0.194234, 0.209395, 0.30533, 0.318242, 0.25031, 0.342579, 0.370445, 0.288399, 0.271506, 0.194234, 0.284882, 0.295083, 0.239899, 0.134866, 0.127496, 0.139895, 0.155435, 0.225814, 0.203355, 0.21291, 0.31487, 0.324872, 0.288399, 0.301917, 0.196879, 0.15284, 0.125101, 0.122885, 0.196879, 0.194234, 0.301917, 0.308712, 0.308712, 0.377384, 0.394753, 0.41194, 0.41194, 0.311707, 0.236433, 0.185198, 0.18812, 0.182256, 0.10481, 0.06312, 0.06184, 0.116183, 0.209395, 0.161087, 0.155435, 0.090864, 0.125101, 0.139895, 0.106997, 0.098513, 0.083462, 0.064632, 0.034884, 0.031287, 0.059222, 0.102787, 0.170161, 0.100716, 0.096677, 0.158265, 0.15284, 0.144935, 0.083462, 0.081712, 0.155435, 0.15284, 0.137348, 0.137348, 0.109221, 0.132295, 0.090864, 0.10481, 0.18812, 0.161087, 0.158265, 0.125101, 0.127496, 0.092881, 0.182256, 0.179055, 0.170161, 0.271506, 0.194234, 0.247041, 0.239899, 0.206376, 0.132295, 0.222385, 0.25406, 0.281712, 0.18812, 0.257454, 0.17593, 0.17593, 0.298791, 0.288399, 0.349426, 0.308712, 0.288399, 0.170161, 0.167087, 0.182256, 0.132295, 0.144935, 0.120615, 0.129801, 0.137348, 0.203355, 0.21291, 0.185198, 0.196879, 0.291804, 0.182256, 0.185198, 0.147574, 0.129801, 0.236433, 0.132295, 0.182256, 0.25406, 0.342579, 0.264545, 0.15284, 0.196879, 0.257454, 0.332115, 0.328603, 0.321458, 0.26085, 0.155435, 0.111485, 0.058088, 0.059222, 0.11371, 0.129801, 0.161087, 0.102787, 0.092881, 0.17593, 0.118441, 0.092881, 0.092881, 0.173081, 0.247041, 0.239899, 0.257454, 0.25031, 0.26085, 0.268042, 0.342579, 0.461924, 0.468512, 0.575842, 0.525368, 0.433034, 0.40511, 0.408655, 0.390993, 0.377384, 0.374039, 0.390993, 0.308712, 0.281712, 0.26085, 0.291804, 0.298791, 0.17593, 0.111485, 0.100716, 0.055536, 0.025762, 0.023963, 0.042364, 0.047319, 0.06184, 0.06184, 0.118441, 0.066181, 0.129801, 0.129801, 0.094817, 0.11371, 0.132295, 0.167087, 0.161087, 0.161087, 0.161087, 0.206376, 0.209395, 0.158265, 0.164327, 0.264545, 0.264545, 0.257454, 0.216401, 0.15008, 0.15284, 0.088832, 0.15008, 0.116183, 0.116183, 0.147574, 0.142424, 0.219301, 0.206376, 0.236433, 0.25031, 0.243554, 0.239899, 0.335645, 0.295083, 0.298791, 0.271506, 0.284882, 0.281712, 0.229226, 0.194234, 0.268042, 0.352862, 0.349426, 0.401658, 0.374039, 0.374039, 0.370445, 0.30533, 0.219301, 0.170161, 0.11371, 0.122885, 0.109221, 0.118441, 0.196879, 0.278302, 0.301917, 0.291804, 0.222385, 0.264545, 0.366687, 0.291804, 0.301917, 0.311707, 0.239899, 0.229226, 0.219301, 0.225814, 0.203355, 0.288399, 0.25031, 0.321458, 0.278302, 0.26085, 0.225814, 0.173081, 0.106997, 0.129801, 0.142424, 0.147574, 0.129801, 0.125101, 0.182256, 0.182256, 0.155435, 0.219301, 0.182256, 0.109221, 0.111485, 0.11371, 0.11371, 0.185198, 0.18812, 0.21291, 0.311707, 0.311707, 0.374039, 0.384043, 0.275179, 0.25406, 0.321458, 0.394753, 0.414856, 0.4292, 0.4292, 0.377384, 0.291804, 0.366687, 0.433034, 0.342579, 0.440853, 0.4292, 0.374039, 0.288399, 0.288399, 0.216401, 0.222385, 0.232838, 0.25031, 0.324872, 0.25406, 0.17593, 0.17593, 0.167087, 0.161087, 0.155435, 0.232838, 0.288399, 0.191378, 0.225814, 0.284882, 0.281712, 0.281712, 0.321458, 0.408655, 0.318242, 0.408655, 0.40511, 0.374039, 0.440853, 0.454136, 0.476583, 0.476583, 0.476583, 0.387226, 0.380708, 0.408655, 0.401658, 0.366687, 0.408655, 0.318242, 0.346032, 0.25031, 0.271506, 0.25031, 0.247041, 0.281712, 0.191378, 0.18812, 0.219301, 0.225814, 0.209395, 0.18812, 0.271506, 0.257454, 0.308712, 0.318242, 0.209395, 0.216401, 0.216401, 0.196879, 0.30533, 0.225814, 0.339168, 0.324872, 0.339168, 0.346032, 0.328603, 0.41194, 0.398279, 0.390993, 0.36309, 0.370445, 0.454136, 0.418646, 0.418646, 0.359901, 0.328603, 0.41194, 0.332115, 0.422041, 0.42561, 0.408655, 0.483068, 0.458154, 0.458154, 0.370445, 0.335645, 0.394753, 0.374039, 0.36309, 0.339168, 0.321458, 0.291804, 0.257454, 0.257454, 0.225814], '')</t>
  </si>
  <si>
    <t>[174, 175]</t>
  </si>
  <si>
    <t xml:space="preserve">F5RWF3|F5RWF3_9ENTR ornithine carbamoyltransferase (Fragment) OS=Enterobacter hormaechei ATCC 49162 </t>
  </si>
  <si>
    <t>([0.014586, 0.022306, 0.023963, 0.035586, 0.023087, 0.036378, 0.025316, 0.033407, 0.048328, 0.064632, 0.086953, 0.046336, 0.027463, 0.042364, 0.047319, 0.048328, 0.085092, 0.081712, 0.085092, 0.10481, 0.081712, 0.144935, 0.088832, 0.11371, 0.067594, 0.0704, 0.037156, 0.067594, 0.03976, 0.030003, 0.017447, 0.017447, 0.019401, 0.030003, 0.025316, 0.034068, 0.056825, 0.05306, 0.074921, 0.071867, 0.059222, 0.083462, 0.073402, 0.132295, 0.129801, 0.129801, 0.142424, 0.21291, 0.200174, 0.301917, 0.243554, 0.301917, 0.203355, 0.203355, 0.122885, 0.161087, 0.18812, 0.200174, 0.203355, 0.239899, 0.247041, 0.247041, 0.232838, 0.17593, 0.142424, 0.073402, 0.137348, 0.134866, 0.137348, 0.118441, 0.056825, 0.10481, 0.132295, 0.200174, 0.25031, 0.370445, 0.284882, 0.291804, 0.196879, 0.129801, 0.125101, 0.147574, 0.142424, 0.139895, 0.194234, 0.236433, 0.25406, 0.232838, 0.30533, 0.30533, 0.356642, 0.465241, 0.408655, 0.394753, 0.408655, 0.447574, 0.40511, 0.476583, 0.40511, 0.414856, 0.497853, 0.505461, 0.42561, 0.332115, 0.349426, 0.346032, 0.247041, 0.356642, 0.264545, 0.264545, 0.264545, 0.155435, 0.155435, 0.206376, 0.179055, 0.109221, 0.071867, 0.098513, 0.109221, 0.100716, 0.155435, 0.173081, 0.102787, 0.11371, 0.182256, 0.122885, 0.15008, 0.173081, 0.096677, 0.173081, 0.170161, 0.116183, 0.194234, 0.206376, 0.21291, 0.15284, 0.232838, 0.328603, 0.31487, 0.30533, 0.30533, 0.229226, 0.185198, 0.288399, 0.239899, 0.200174, 0.268042, 0.194234, 0.179055, 0.284882, 0.275179, 0.247041, 0.352862, 0.346032, 0.328603, 0.31487, 0.339168, 0.370445, 0.356642, 0.275179, 0.264545, 0.243554, 0.291804, 0.225814, 0.144935, 0.21291, 0.271506, 0.232838, 0.278302, 0.36309, 0.352862, 0.311707, 0.339168, 0.318242, 0.321458, 0.25406, 0.200174, 0.216401, 0.18812, 0.147574, 0.18812, 0.182256, 0.232838, 0.264545, 0.311707, 0.401658, 0.318242, 0.30533, 0.26085, 0.203355, 0.170161, 0.185198, 0.222385, 0.225814, 0.127496, 0.071867, 0.132295, 0.18812, 0.216401, 0.216401, 0.170161, 0.144935, 0.167087, 0.219301, 0.161087, 0.200174, 0.164327, 0.164327, 0.142424, 0.200174, 0.278302, 0.31487, 0.284882, 0.264545, 0.26085, 0.278302, 0.380708, 0.278302, 0.264545, 0.30533, 0.321458, 0.335645, 0.418646, 0.418646, 0.40511, 0.41194, 0.414856, 0.447574, 0.545602, 0.59508, 0.480142, 0.380708, 0.275179, 0.281712, 0.318242, 0.26085, 0.25406, 0.18812, 0.26085, 0.209395, 0.196879, 0.203355, 0.291804, 0.268042, 0.268042, 0.236433, 0.206376, 0.182256, 0.200174, 0.194234, 0.134866, 0.222385, 0.222385, 0.281712, 0.268042, 0.284882, 0.247041, 0.352862, 0.332115, 0.342579, 0.359901, 0.370445, 0.288399, 0.216401, 0.216401, 0.173081, 0.203355, 0.295083, 0.332115, 0.339168, 0.349426, 0.349426, 0.342579, 0.31487, 0.31487, 0.321458, 0.232838, 0.25406, 0.268042, 0.324872, 0.21291, 0.243554, 0.243554, 0.321458, 0.36309, 0.377384, 0.398279, 0.328603, 0.332115, 0.318242, 0.308712, 0.222385, 0.301917, 0.268042, 0.346032, 0.295083, 0.295083, 0.281712, 0.349426, 0.321458, 0.275179, 0.394753, 0.335645, 0.332115, 0.332115, 0.349426, 0.284882, 0.194234, 0.275179, 0.271506, 0.30533, 0.295083, 0.374039, 0.278302, 0.26085, 0.185198, 0.284882, 0.30533, 0.352862, 0.380708, 0.394753, 0.465241, 0.401658, 0.461924, 0.465241, 0.36309, 0.335645, 0.366687, 0.408655, 0.346032, 0.284882, 0.229226, 0.225814, 0.158265, 0.229226, 0.298791, 0.384043, 0.349426, 0.30533, 0.308712, 0.25406, 0.206376, 0.17593, 0.196879, 0.155435, 0.10481], '')</t>
  </si>
  <si>
    <t>[101, 228, 229]</t>
  </si>
  <si>
    <t xml:space="preserve">F5RWF5|F5RWF5_9ENTR Arginine repressor OS=Enterobacter hormaechei ATCC 49162 </t>
  </si>
  <si>
    <t>([0.074921, 0.078022, 0.058088, 0.109221, 0.179055, 0.137348, 0.090864, 0.116183, 0.139895, 0.173081, 0.209395, 0.21291, 0.243554, 0.332115, 0.301917, 0.352862, 0.36309, 0.278302, 0.374039, 0.384043, 0.387226, 0.387226, 0.450668, 0.521092, 0.497853, 0.472492, 0.454136, 0.557691, 0.465241, 0.472492, 0.390993, 0.31487, 0.352862, 0.352862, 0.26085, 0.200174, 0.200174, 0.200174, 0.284882, 0.271506, 0.17593, 0.17593, 0.17593, 0.155435, 0.170161, 0.170161, 0.096677, 0.155435, 0.15284, 0.239899, 0.15008, 0.219301, 0.295083, 0.288399, 0.288399, 0.257454, 0.359901, 0.401658, 0.291804, 0.291804, 0.295083, 0.380708, 0.476583, 0.401658, 0.394753, 0.380708, 0.278302, 0.284882, 0.284882, 0.194234, 0.11371, 0.182256, 0.122885, 0.060549, 0.060549, 0.032677, 0.069024, 0.069024, 0.051831, 0.096677, 0.094817, 0.05306, 0.05306, 0.026892, 0.024826, 0.024826, 0.015078, 0.026338, 0.055536, 0.056825, 0.056825, 0.100716, 0.118441, 0.147574, 0.26085, 0.271506, 0.335645, 0.301917, 0.288399, 0.332115, 0.257454, 0.26085, 0.359901, 0.321458, 0.349426, 0.366687, 0.36309, 0.384043, 0.380708, 0.359901, 0.370445, 0.461924, 0.472492, 0.324872, 0.264545, 0.158265, 0.086953, 0.111485, 0.139895, 0.090864, 0.0704, 0.109221, 0.066181, 0.060549, 0.076542, 0.096677, 0.092881, 0.076542, 0.118441, 0.059222, 0.031287, 0.030611, 0.018787, 0.018787, 0.037156, 0.037156, 0.076542, 0.142424, 0.074921, 0.03976, 0.06312, 0.048328, 0.030611, 0.042364, 0.042364, 0.041405, 0.051831, 0.044297, 0.034068, 0.017447, 0.0198, 0.026892, 0.030611, 0.054297, 0.031287, 0.019401, 0.034884, 0.030003, 0.030003, 0.045352, 0.044297, 0.026892, 0.046336, 0.076542, 0.096677, 0.047319, 0.054297, 0.029376, 0.030611, 0.026338, 0.056825, 0.096677, 0.125101, 0.088832, 0.067594, 0.090864, 0.125101, 0.096677, 0.069024, 0.044297, 0.043307, 0.081712, 0.129801], '')</t>
  </si>
  <si>
    <t>[23, 27]</t>
  </si>
  <si>
    <t xml:space="preserve">F5RWF7|F5RWF7_9ENTR Aspartate carbamoyltransferase OS=Enterobacter hormaechei ATCC 49162 </t>
  </si>
  <si>
    <t>([0.173081, 0.100716, 0.15284, 0.200174, 0.139895, 0.167087, 0.203355, 0.25406, 0.298791, 0.239899, 0.281712, 0.229226, 0.164327, 0.088832, 0.155435, 0.239899, 0.200174, 0.179055, 0.170161, 0.173081, 0.247041, 0.219301, 0.31487, 0.335645, 0.339168, 0.450668, 0.472492, 0.394753, 0.301917, 0.281712, 0.366687, 0.346032, 0.36309, 0.339168, 0.390993, 0.370445, 0.298791, 0.225814, 0.161087, 0.182256, 0.229226, 0.232838, 0.268042, 0.257454, 0.229226, 0.219301, 0.129801, 0.116183, 0.096677, 0.164327, 0.170161, 0.161087, 0.142424, 0.200174, 0.284882, 0.236433, 0.239899, 0.278302, 0.377384, 0.414856, 0.335645, 0.36309, 0.26085, 0.25406, 0.26085, 0.25406, 0.25031, 0.342579, 0.346032, 0.450668, 0.349426, 0.342579, 0.342579, 0.370445, 0.36309, 0.377384, 0.461924, 0.377384, 0.377384, 0.387226, 0.458154, 0.4292, 0.42561, 0.465241, 0.377384, 0.36309, 0.370445, 0.281712, 0.203355, 0.206376, 0.182256, 0.170161, 0.120615, 0.098513, 0.102787, 0.106997, 0.116183, 0.120615, 0.203355, 0.232838, 0.194234, 0.164327, 0.25031, 0.17593, 0.206376, 0.298791, 0.321458, 0.206376, 0.291804, 0.359901, 0.349426, 0.291804, 0.414856, 0.414856, 0.370445, 0.377384, 0.339168, 0.30533, 0.301917, 0.281712, 0.25031, 0.291804, 0.332115, 0.335645, 0.450668, 0.490133, 0.497853, 0.480142, 0.509769, 0.422041, 0.433034, 0.349426, 0.332115, 0.301917, 0.281712, 0.374039, 0.380708, 0.418646, 0.433034, 0.422041, 0.4292, 0.377384, 0.384043, 0.387226, 0.298791, 0.278302, 0.18812, 0.15008, 0.120615, 0.132295, 0.200174, 0.200174, 0.200174, 0.30533, 0.209395, 0.295083, 0.288399, 0.271506, 0.200174, 0.194234, 0.194234, 0.125101, 0.196879, 0.191378, 0.15284, 0.155435, 0.122885, 0.191378, 0.129801, 0.173081, 0.232838, 0.247041, 0.236433, 0.216401, 0.129801, 0.118441, 0.069024, 0.055536, 0.066181, 0.109221, 0.088832, 0.051831, 0.071867, 0.05306, 0.060549, 0.078022, 0.073402, 0.050641, 0.030611, 0.066181, 0.045352, 0.026338, 0.025762, 0.029376, 0.056825, 0.109221, 0.120615, 0.164327, 0.111485, 0.090864, 0.048328, 0.060549, 0.083462, 0.098513, 0.071867, 0.066181, 0.069024, 0.078022, 0.102787, 0.164327, 0.164327, 0.142424, 0.225814, 0.134866, 0.0704, 0.03976, 0.030003, 0.056825, 0.067594, 0.081712, 0.088832, 0.144935, 0.158265, 0.18812, 0.118441, 0.203355, 0.216401, 0.194234, 0.284882, 0.229226, 0.200174, 0.200174, 0.196879, 0.185198, 0.243554, 0.342579, 0.318242, 0.291804, 0.196879, 0.196879, 0.232838, 0.219301, 0.232838, 0.132295, 0.147574, 0.225814, 0.182256, 0.15284, 0.164327, 0.161087, 0.203355, 0.232838, 0.15284, 0.139895, 0.144935, 0.200174, 0.118441, 0.243554, 0.311707, 0.301917, 0.31487, 0.366687, 0.268042, 0.264545, 0.366687, 0.359901, 0.284882, 0.332115, 0.332115, 0.328603, 0.346032, 0.394753, 0.359901, 0.321458, 0.318242, 0.200174, 0.182256, 0.284882, 0.219301, 0.222385, 0.339168, 0.324872, 0.21291, 0.200174, 0.167087, 0.155435, 0.155435, 0.194234, 0.116183, 0.0704, 0.055536, 0.025762, 0.018106, 0.013821, 0.027463, 0.049374, 0.11371, 0.06184, 0.046336, 0.033407, 0.025316, 0.017797, 0.013613, 0.018415, 0.030611, 0.027463, 0.020165, 0.012727, 0.01078, 0.015078], '')</t>
  </si>
  <si>
    <t xml:space="preserve">F5RWF8|F5RWF8_9ENTR Aspartate carbamoyltransferase regulatory chain OS=Enterobacter hormaechei ATCC 49162 </t>
  </si>
  <si>
    <t>([0.476583, 0.349426, 0.370445, 0.398279, 0.418646, 0.447574, 0.387226, 0.311707, 0.346032, 0.370445, 0.30533, 0.366687, 0.335645, 0.342579, 0.271506, 0.257454, 0.167087, 0.236433, 0.158265, 0.15008, 0.139895, 0.106997, 0.098513, 0.100716, 0.06184, 0.064632, 0.069024, 0.100716, 0.167087, 0.164327, 0.164327, 0.164327, 0.139895, 0.10481, 0.096677, 0.088832, 0.094817, 0.109221, 0.132295, 0.191378, 0.26085, 0.271506, 0.31487, 0.408655, 0.414856, 0.490133, 0.497853, 0.401658, 0.31487, 0.30533, 0.21291, 0.222385, 0.31487, 0.31487, 0.295083, 0.216401, 0.298791, 0.295083, 0.384043, 0.36309, 0.30533, 0.318242, 0.311707, 0.264545, 0.264545, 0.18812, 0.127496, 0.10481, 0.182256, 0.268042, 0.243554, 0.328603, 0.25406, 0.25406, 0.25406, 0.271506, 0.356642, 0.359901, 0.275179, 0.268042, 0.196879, 0.200174, 0.18812, 0.17593, 0.247041, 0.25406, 0.359901, 0.436924, 0.384043, 0.384043, 0.384043, 0.418646, 0.328603, 0.40511, 0.390993, 0.324872, 0.328603, 0.26085, 0.167087, 0.271506, 0.275179, 0.332115, 0.408655, 0.31487, 0.236433, 0.232838, 0.232838, 0.17593, 0.191378, 0.295083, 0.203355, 0.191378, 0.18812, 0.264545, 0.15284, 0.134866, 0.134866, 0.194234, 0.25031, 0.339168, 0.281712, 0.278302, 0.291804, 0.200174, 0.264545, 0.278302, 0.278302, 0.182256, 0.206376, 0.132295, 0.06184, 0.100716, 0.102787, 0.11371, 0.060549, 0.116183, 0.137348, 0.127496, 0.096677, 0.071867, 0.045352, 0.045352, 0.045352, 0.033407, 0.043307, 0.03976, 0.051831, 0.03976, 0.066181, 0.049374, 0.071867, 0.139895, 0.085092], '')</t>
  </si>
  <si>
    <t xml:space="preserve">F5RWG1|F5RWG1_9ENTR beta-N-acetylhexosaminidase OS=Enterobacter hormaechei ATCC 49162 </t>
  </si>
  <si>
    <t>([0.040537, 0.045352, 0.030611, 0.048328, 0.054297, 0.074921, 0.079919, 0.050641, 0.055536, 0.059222, 0.092881, 0.094817, 0.15008, 0.161087, 0.179055, 0.206376, 0.206376, 0.247041, 0.275179, 0.209395, 0.239899, 0.288399, 0.318242, 0.332115, 0.346032, 0.377384, 0.41194, 0.444081, 0.562014, 0.608892, 0.653063, 0.521092, 0.472492, 0.408655, 0.301917, 0.390993, 0.374039, 0.461924, 0.418646, 0.384043, 0.41194, 0.377384, 0.342579, 0.342579, 0.408655, 0.40511, 0.418646, 0.30533, 0.301917, 0.311707, 0.275179, 0.21291, 0.288399, 0.36309, 0.346032, 0.433034, 0.433034, 0.414856, 0.31487, 0.36309, 0.288399, 0.36309, 0.370445, 0.436924, 0.335645, 0.342579, 0.247041, 0.247041, 0.352862, 0.36309, 0.321458, 0.36309, 0.42561, 0.447574, 0.461924, 0.545602, 0.59014, 0.585406, 0.480142, 0.585406, 0.505461, 0.56648, 0.450668, 0.414856, 0.41194, 0.517562, 0.440853, 0.525368, 0.549308, 0.525368, 0.549308, 0.490133, 0.505461, 0.521092, 0.483068, 0.480142, 0.497853, 0.461924, 0.359901, 0.450668, 0.370445, 0.465241, 0.4292, 0.541878, 0.545602, 0.562014, 0.56648, 0.570702, 0.59014, 0.454136, 0.440853, 0.380708, 0.480142, 0.447574, 0.433034, 0.332115, 0.324872, 0.284882, 0.209395, 0.301917, 0.30533, 0.352862, 0.359901, 0.42561, 0.335645, 0.281712, 0.278302, 0.196879, 0.222385, 0.219301, 0.318242, 0.321458, 0.321458, 0.318242, 0.328603, 0.335645, 0.440853, 0.352862, 0.408655, 0.384043, 0.324872, 0.324872, 0.275179, 0.275179, 0.281712, 0.359901, 0.472492, 0.458154, 0.433034, 0.5017, 0.384043, 0.370445, 0.370445, 0.318242, 0.225814, 0.144935, 0.15008, 0.15008, 0.196879, 0.167087, 0.264545, 0.225814, 0.147574, 0.25031, 0.161087, 0.17593, 0.18812, 0.100716, 0.100716, 0.17593, 0.161087, 0.173081, 0.185198, 0.185198, 0.219301, 0.275179, 0.324872, 0.284882, 0.284882, 0.229226, 0.247041, 0.182256, 0.200174, 0.284882, 0.161087, 0.236433, 0.139895, 0.134866, 0.222385, 0.236433, 0.25406, 0.236433, 0.219301, 0.206376, 0.11371, 0.147574, 0.167087, 0.18812, 0.209395, 0.127496, 0.216401, 0.203355, 0.185198, 0.17593, 0.18812, 0.203355, 0.17593, 0.25406, 0.257454, 0.247041, 0.158265, 0.078022, 0.03976, 0.083462, 0.098513, 0.200174, 0.209395, 0.167087, 0.164327, 0.185198, 0.216401, 0.137348, 0.134866, 0.122885, 0.170161, 0.134866, 0.222385, 0.247041, 0.25406, 0.158265, 0.15284, 0.170161, 0.209395, 0.335645, 0.349426, 0.229226, 0.222385, 0.161087, 0.229226, 0.236433, 0.216401, 0.25406, 0.318242, 0.295083, 0.30533, 0.30533, 0.268042, 0.219301, 0.134866, 0.155435, 0.25031, 0.173081, 0.18812, 0.247041, 0.194234, 0.203355, 0.295083, 0.308712, 0.257454, 0.203355, 0.158265, 0.17593, 0.200174, 0.203355, 0.134866, 0.21291, 0.179055, 0.164327, 0.18812, 0.311707, 0.219301, 0.132295, 0.216401, 0.288399, 0.295083, 0.324872, 0.31487, 0.284882, 0.264545, 0.264545, 0.264545, 0.203355, 0.164327, 0.179055, 0.15284, 0.209395, 0.15008, 0.206376, 0.308712, 0.225814, 0.173081, 0.206376, 0.206376, 0.109221, 0.109221, 0.11371, 0.134866, 0.069024, 0.047319, 0.046336, 0.050641, 0.060549, 0.118441, 0.15008, 0.155435, 0.125101, 0.17593, 0.25406, 0.25406, 0.25031, 0.222385, 0.247041, 0.247041, 0.349426, 0.433034, 0.377384, 0.278302, 0.264545, 0.356642, 0.332115, 0.281712, 0.370445, 0.384043, 0.398279, 0.377384, 0.275179, 0.311707, 0.31487, 0.298791, 0.298791, 0.25406, 0.281712, 0.301917, 0.301917, 0.194234, 0.127496, 0.158265, 0.239899, 0.222385, 0.15008, 0.268042, 0.321458, 0.236433, 0.15008, 0.15284, 0.15284, 0.225814, 0.25406, 0.236433, 0.25406, 0.206376, 0.17593, 0.257454, 0.15008, 0.185198, 0.295083, 0.321458, 0.21291, 0.21291, 0.243554, 0.339168, 0.232838, 0.26085, 0.342579, 0.422041, 0.31487, 0.239899, 0.161087, 0.17593, 0.173081, 0.094817, 0.132295, 0.185198, 0.196879, 0.30533, 0.264545, 0.167087, 0.247041, 0.356642, 0.295083, 0.232838, 0.236433, 0.335645, 0.30533, 0.219301, 0.216401, 0.30533, 0.30533, 0.30533, 0.288399, 0.291804, 0.390993, 0.275179, 0.18812, 0.116183, 0.116183, 0.142424, 0.247041, 0.257454, 0.239899, 0.30533, 0.311707, 0.21291, 0.200174, 0.125101, 0.196879, 0.21291, 0.222385, 0.222385, 0.243554, 0.281712, 0.288399, 0.288399, 0.30533, 0.408655, 0.494003, 0.418646, 0.414856, 0.321458, 0.229226, 0.209395, 0.216401, 0.239899, 0.335645, 0.335645, 0.398279, 0.41194, 0.398279, 0.288399, 0.342579, 0.301917, 0.268042, 0.216401, 0.243554, 0.324872, 0.236433, 0.229226, 0.295083, 0.278302, 0.374039, 0.390993, 0.433034, 0.42561, 0.422041, 0.31487, 0.321458, 0.268042, 0.200174, 0.194234, 0.291804, 0.332115, 0.408655, 0.41194, 0.366687, 0.332115, 0.335645, 0.311707, 0.232838, 0.247041, 0.158265, 0.116183, 0.161087, 0.144935, 0.139895, 0.137348, 0.216401, 0.18812, 0.200174, 0.275179, 0.291804, 0.206376, 0.203355, 0.15284, 0.147574, 0.236433, 0.25031, 0.26085, 0.374039, 0.394753, 0.387226, 0.384043, 0.414856, 0.349426, 0.366687, 0.377384, 0.291804, 0.25406, 0.284882, 0.36309, 0.352862, 0.335645, 0.454136, 0.380708, 0.408655, 0.422041, 0.349426, 0.349426, 0.349426, 0.349426, 0.414856, 0.328603, 0.440853, 0.436924, 0.408655, 0.295083, 0.21291, 0.239899, 0.288399, 0.298791, 0.284882, 0.275179, 0.191378, 0.194234, 0.173081, 0.222385, 0.216401, 0.278302, 0.26085, 0.173081, 0.173081, 0.182256, 0.200174, 0.229226, 0.222385, 0.31487, 0.377384, 0.4292, 0.529623, 0.458154, 0.380708, 0.408655, 0.42561, 0.56648, 0.494003, 0.618285, 0.648219, 0.604312, 0.618285, 0.525368, 0.521092, 0.51388, 0.497853, 0.59014, 0.517562, 0.494003, 0.40511, 0.352862, 0.352862, 0.335645, 0.41194, 0.41194, 0.31487, 0.278302, 0.278302, 0.239899, 0.155435, 0.15284, 0.109221, 0.098513, 0.098513, 0.090864, 0.109221, 0.10481, 0.081712, 0.050641, 0.051831, 0.058088, 0.086953, 0.11371, 0.102787, 0.058088, 0.047319, 0.0704, 0.0704, 0.055536, 0.090864, 0.100716, 0.102787, 0.17593, 0.11371, 0.185198, 0.291804, 0.216401, 0.147574, 0.170161, 0.264545, 0.21291, 0.284882, 0.284882, 0.225814, 0.247041, 0.321458, 0.318242, 0.318242, 0.349426, 0.291804, 0.275179, 0.275179, 0.26085, 0.173081, 0.268042, 0.26085, 0.25031, 0.291804, 0.390993, 0.394753, 0.408655, 0.42561, 0.42561, 0.346032, 0.390993, 0.370445, 0.295083, 0.366687, 0.384043, 0.384043, 0.422041, 0.440853, 0.51388, 0.42561, 0.549308, 0.450668, 0.450668, 0.359901, 0.275179, 0.239899, 0.236433, 0.203355, 0.185198, 0.191378, 0.324872, 0.295083, 0.308712, 0.298791, 0.232838, 0.222385, 0.21291, 0.239899, 0.229226, 0.15284, 0.219301, 0.106997, 0.170161, 0.142424, 0.219301, 0.31487, 0.25406, 0.25031, 0.281712, 0.257454, 0.257454, 0.257454, 0.203355, 0.209395, 0.295083, 0.301917, 0.275179, 0.291804, 0.26085, 0.182256, 0.278302, 0.25406, 0.377384, 0.370445, 0.398279, 0.398279, 0.318242, 0.401658, 0.401658, 0.36309, 0.490133, 0.468512, 0.328603, 0.387226, 0.387226, 0.387226, 0.390993, 0.352862, 0.339168, 0.377384, 0.4292, 0.4292, 0.468512, 0.458154, 0.476583, 0.472492, 0.444081, 0.529623, 0.505461, 0.418646, 0.447574, 0.444081, 0.359901, 0.359901, 0.387226, 0.374039, 0.278302, 0.356642, 0.422041, 0.440853, 0.4292, 0.454136, 0.450668, 0.41194, 0.332115, 0.291804, 0.216401, 0.236433, 0.239899, 0.278302, 0.352862, 0.281712, 0.278302, 0.284882, 0.380708, 0.352862, 0.264545, 0.356642, 0.390993, 0.328603, 0.225814, 0.229226, 0.247041, 0.173081, 0.206376, 0.278302, 0.229226, 0.281712, 0.281712, 0.268042, 0.25406, 0.182256, 0.25406, 0.173081, 0.25031, 0.268042, 0.216401, 0.243554, 0.222385, 0.185198, 0.25406, 0.339168, 0.339168, 0.243554, 0.321458, 0.318242, 0.339168, 0.433034, 0.370445, 0.349426, 0.342579, 0.257454, 0.339168, 0.342579, 0.436924, 0.352862, 0.352862, 0.444081, 0.483068, 0.483068, 0.480142, 0.41194, 0.414856, 0.422041, 0.521092, 0.444081, 0.370445, 0.271506, 0.232838, 0.295083, 0.257454, 0.18812, 0.308712, 0.222385, 0.243554, 0.229226, 0.229226, 0.15008, 0.134866, 0.134866, 0.155435, 0.155435, 0.222385, 0.219301, 0.185198, 0.144935, 0.173081, 0.206376, 0.281712, 0.281712, 0.281712, 0.342579, 0.436924, 0.328603], '')</t>
  </si>
  <si>
    <t>[28, 29, 30, 31, 75, 76, 77, 79, 80, 81, 85, 87, 88, 89, 90, 92, 93, 103, 104, 105, 106, 107, 108, 149, 527, 532, 534, 535, 536, 537, 538, 539, 540, 542, 543, 618, 620, 687, 688, 764]</t>
  </si>
  <si>
    <t xml:space="preserve">F5RWG3|F5RWG3_9ENTR Adenine deaminase dihydroorotase OS=Enterobacter hormaechei ATCC 49162 </t>
  </si>
  <si>
    <t>([0.020522, 0.023534, 0.03976, 0.064632, 0.088832, 0.058088, 0.078022, 0.106997, 0.073402, 0.074921, 0.05306, 0.074921, 0.144935, 0.137348, 0.196879, 0.185198, 0.229226, 0.200174, 0.206376, 0.236433, 0.25031, 0.243554, 0.284882, 0.243554, 0.271506, 0.232838, 0.318242, 0.308712, 0.301917, 0.324872, 0.380708, 0.384043, 0.380708, 0.370445, 0.380708, 0.324872, 0.308712, 0.278302, 0.308712, 0.275179, 0.275179, 0.182256, 0.182256, 0.182256, 0.209395, 0.179055, 0.15284, 0.158265, 0.120615, 0.069024, 0.127496, 0.118441, 0.185198, 0.206376, 0.134866, 0.076542, 0.116183, 0.209395, 0.295083, 0.328603, 0.374039, 0.374039, 0.394753, 0.486429, 0.387226, 0.359901, 0.359901, 0.42561, 0.356642, 0.422041, 0.521092, 0.414856, 0.339168, 0.349426, 0.284882, 0.370445, 0.458154, 0.458154, 0.447574, 0.394753, 0.370445, 0.374039, 0.311707, 0.387226, 0.401658, 0.387226, 0.332115, 0.301917, 0.21291, 0.281712, 0.278302, 0.268042, 0.301917, 0.36309, 0.359901, 0.41194, 0.352862, 0.25406, 0.222385, 0.15284, 0.116183, 0.116183, 0.064632, 0.096677, 0.090864, 0.056825, 0.10481, 0.109221, 0.078022, 0.11371, 0.118441, 0.127496, 0.147574, 0.11371, 0.094817, 0.098513, 0.069024, 0.085092, 0.158265, 0.118441, 0.191378, 0.239899, 0.247041, 0.301917, 0.243554, 0.236433, 0.311707, 0.284882, 0.301917, 0.390993, 0.418646, 0.41194, 0.433034, 0.422041, 0.398279, 0.342579, 0.275179, 0.30533, 0.257454, 0.239899, 0.295083, 0.284882, 0.281712, 0.26085, 0.288399, 0.346032, 0.291804, 0.216401, 0.243554, 0.324872, 0.332115, 0.328603, 0.236433, 0.21291, 0.232838, 0.25406, 0.356642, 0.422041, 0.390993, 0.468512, 0.440853, 0.380708, 0.390993, 0.422041, 0.444081, 0.454136, 0.454136, 0.534167, 0.509769, 0.545602, 0.436924, 0.387226, 0.324872, 0.422041, 0.328603, 0.295083, 0.384043, 0.374039, 0.401658, 0.465241, 0.483068, 0.42561, 0.529623, 0.534167, 0.436924, 0.384043, 0.390993, 0.308712, 0.21291, 0.295083, 0.26085, 0.339168, 0.384043, 0.356642, 0.257454, 0.352862, 0.36309, 0.278302, 0.179055, 0.161087, 0.134866, 0.127496, 0.225814, 0.225814, 0.216401, 0.219301, 0.179055, 0.170161, 0.278302, 0.36309, 0.359901, 0.377384, 0.301917, 0.298791, 0.356642, 0.447574, 0.349426, 0.346032, 0.42561, 0.486429, 0.390993, 0.394753, 0.401658, 0.366687, 0.291804, 0.295083, 0.301917, 0.390993, 0.318242, 0.288399, 0.295083, 0.295083, 0.284882, 0.332115, 0.324872, 0.25406, 0.25406, 0.243554, 0.25406, 0.196879, 0.196879, 0.278302, 0.281712, 0.247041, 0.167087, 0.196879, 0.164327, 0.236433, 0.15008, 0.139895, 0.167087, 0.167087, 0.173081, 0.102787, 0.122885, 0.122885, 0.21291, 0.139895, 0.147574, 0.085092, 0.125101, 0.155435, 0.158265, 0.096677, 0.122885, 0.191378, 0.25031, 0.216401, 0.216401, 0.301917, 0.301917, 0.236433, 0.229226, 0.167087, 0.216401, 0.216401, 0.216401, 0.122885, 0.129801, 0.173081, 0.167087, 0.161087, 0.127496, 0.122885, 0.125101, 0.139895, 0.15008, 0.086953, 0.074921, 0.079919, 0.047319, 0.05306, 0.066181, 0.054297, 0.085092, 0.086953, 0.071867, 0.076542, 0.137348, 0.137348, 0.167087, 0.173081, 0.179055, 0.21291, 0.216401, 0.298791, 0.268042, 0.173081, 0.243554, 0.36309, 0.352862, 0.352862, 0.42561, 0.387226, 0.4292, 0.332115, 0.366687, 0.318242, 0.203355, 0.209395, 0.206376, 0.196879, 0.281712, 0.288399, 0.31487, 0.321458, 0.257454, 0.17593, 0.264545, 0.26085, 0.194234, 0.216401, 0.311707, 0.311707, 0.342579, 0.25031, 0.346032, 0.349426, 0.450668, 0.58069, 0.480142, 0.486429, 0.418646, 0.450668, 0.352862, 0.288399, 0.25406, 0.229226, 0.318242, 0.281712, 0.271506, 0.301917, 0.281712, 0.185198, 0.15284, 0.155435, 0.25406, 0.25031, 0.247041, 0.222385, 0.222385, 0.324872, 0.41194, 0.447574, 0.30533, 0.401658, 0.352862, 0.36309, 0.444081, 0.418646, 0.440853, 0.418646, 0.401658, 0.374039, 0.490133, 0.521092, 0.490133], '')</t>
  </si>
  <si>
    <t>[70, 167, 168, 169, 182, 183, 339, 375]</t>
  </si>
  <si>
    <t xml:space="preserve">F5RWG9|F5RWG9_9ENTR Soluble cytochrome b562 OS=Enterobacter hormaechei ATCC 49162 </t>
  </si>
  <si>
    <t>([0.071867, 0.106997, 0.144935, 0.102787, 0.081712, 0.059222, 0.078022, 0.100716, 0.125101, 0.127496, 0.085092, 0.090864, 0.073402, 0.079919, 0.045352, 0.079919, 0.127496, 0.161087, 0.206376, 0.271506, 0.216401, 0.179055, 0.17593, 0.18812, 0.271506, 0.257454, 0.328603, 0.275179, 0.216401, 0.229226, 0.257454, 0.359901, 0.390993, 0.436924, 0.401658, 0.447574, 0.447574, 0.401658, 0.384043, 0.42561, 0.390993, 0.40511, 0.476583, 0.476583, 0.42561, 0.414856, 0.509769, 0.480142, 0.517562, 0.5017, 0.490133, 0.461924, 0.476583, 0.465241, 0.422041, 0.450668, 0.521092, 0.549308, 0.59508, 0.505461, 0.51388, 0.545602, 0.642678, 0.59917, 0.56648, 0.622677, 0.613573, 0.553315, 0.608892, 0.59917, 0.694846, 0.699094, 0.613573, 0.604312, 0.626927, 0.661982, 0.525368, 0.490133, 0.390993, 0.321458, 0.335645, 0.31487, 0.328603, 0.247041, 0.281712, 0.30533, 0.271506, 0.200174, 0.225814, 0.15008, 0.155435, 0.170161, 0.179055, 0.26085, 0.25031, 0.179055, 0.179055, 0.295083, 0.26085, 0.332115, 0.377384, 0.41194, 0.387226, 0.384043, 0.483068, 0.380708, 0.332115, 0.356642, 0.4292, 0.436924, 0.534167, 0.562014, 0.458154, 0.458154, 0.458154, 0.458154, 0.436924, 0.447574, 0.41194, 0.42561, 0.390993, 0.398279, 0.408655, 0.422041, 0.384043, 0.332115, 0.465241, 0.545602], '')</t>
  </si>
  <si>
    <t>[46, 48, 49, 56, 57, 58, 59, 60, 61, 62, 63, 64, 65, 66, 67, 68, 69, 70, 71, 72, 73, 74, 75, 76, 110, 111, 127]</t>
  </si>
  <si>
    <t xml:space="preserve">F5RWH3|F5RWH3_9ENTR Fructose-1,6-bisphosphatase class 1 OS=Enterobacter hormaechei ATCC 49162 </t>
  </si>
  <si>
    <t>([0.096677, 0.142424, 0.194234, 0.264545, 0.15008, 0.185198, 0.225814, 0.219301, 0.25406, 0.275179, 0.31487, 0.257454, 0.271506, 0.229226, 0.232838, 0.158265, 0.144935, 0.209395, 0.206376, 0.275179, 0.167087, 0.170161, 0.137348, 0.127496, 0.064632, 0.071867, 0.074921, 0.0704, 0.090864, 0.048328, 0.054297, 0.045352, 0.066181, 0.06184, 0.044297, 0.048328, 0.088832, 0.050641, 0.036378, 0.066181, 0.056825, 0.100716, 0.100716, 0.102787, 0.120615, 0.203355, 0.225814, 0.222385, 0.222385, 0.229226, 0.25406, 0.247041, 0.26085, 0.284882, 0.200174, 0.298791, 0.284882, 0.170161, 0.219301, 0.318242, 0.339168, 0.36309, 0.278302, 0.271506, 0.268042, 0.216401, 0.132295, 0.191378, 0.155435, 0.158265, 0.15284, 0.139895, 0.090864, 0.0704, 0.071867, 0.0704, 0.051831, 0.086953, 0.17593, 0.225814, 0.232838, 0.225814, 0.25031, 0.247041, 0.191378, 0.158265, 0.102787, 0.182256, 0.179055, 0.139895, 0.15284, 0.144935, 0.191378, 0.25031, 0.196879, 0.142424, 0.161087, 0.125101, 0.102787, 0.098513, 0.10481, 0.054297, 0.054297, 0.046336, 0.081712, 0.120615, 0.182256, 0.203355, 0.196879, 0.139895, 0.222385, 0.142424, 0.139895, 0.11371, 0.116183, 0.18812, 0.173081, 0.139895, 0.209395, 0.167087, 0.098513, 0.081712, 0.134866, 0.086953, 0.090864, 0.109221, 0.074921, 0.069024, 0.120615, 0.132295, 0.134866, 0.129801, 0.203355, 0.219301, 0.30533, 0.206376, 0.134866, 0.209395, 0.342579, 0.342579, 0.42561, 0.5017, 0.509769, 0.436924, 0.472492, 0.433034, 0.401658, 0.384043, 0.318242, 0.25031, 0.15008, 0.200174, 0.194234, 0.17593, 0.164327, 0.122885, 0.139895, 0.15284, 0.094817, 0.081712, 0.086953, 0.086953, 0.050641, 0.048328, 0.048328, 0.058088, 0.056825, 0.029376, 0.050641, 0.045352, 0.073402, 0.137348, 0.137348, 0.088832, 0.088832, 0.058088, 0.038042, 0.033407, 0.030611, 0.026892, 0.027463, 0.030003, 0.032017, 0.042364, 0.045352, 0.034068, 0.040537, 0.056825, 0.106997, 0.100716, 0.170161, 0.164327, 0.088832, 0.090864, 0.086953, 0.096677, 0.15008, 0.247041, 0.356642, 0.352862, 0.377384, 0.359901, 0.232838, 0.25406, 0.311707, 0.30533, 0.349426, 0.321458, 0.298791, 0.219301, 0.15284, 0.142424, 0.073402, 0.069024, 0.074921, 0.134866, 0.137348, 0.132295, 0.129801, 0.102787, 0.164327, 0.247041, 0.257454, 0.390993, 0.281712, 0.278302, 0.278302, 0.342579, 0.264545, 0.191378, 0.271506, 0.349426, 0.278302, 0.324872, 0.387226, 0.384043, 0.264545, 0.25031, 0.243554, 0.26085, 0.216401, 0.142424, 0.132295, 0.127496, 0.109221, 0.111485, 0.064632, 0.03976, 0.023087, 0.045352, 0.073402, 0.076542, 0.06312, 0.100716, 0.139895, 0.18812, 0.185198, 0.288399, 0.281712, 0.203355, 0.196879, 0.196879, 0.200174, 0.132295, 0.144935, 0.086953, 0.147574, 0.247041, 0.284882, 0.342579, 0.216401, 0.15284, 0.127496, 0.161087, 0.17593, 0.15008, 0.132295, 0.127496, 0.127496, 0.111485, 0.167087, 0.170161, 0.239899, 0.311707, 0.41194, 0.401658, 0.422041, 0.335645, 0.318242, 0.281712, 0.25031, 0.377384, 0.465241, 0.497853, 0.40511, 0.394753, 0.440853, 0.444081, 0.447574, 0.450668, 0.374039, 0.271506, 0.203355, 0.206376, 0.219301, 0.206376, 0.206376, 0.247041, 0.257454, 0.257454, 0.342579, 0.339168, 0.328603, 0.318242, 0.284882, 0.284882, 0.284882, 0.284882, 0.17593, 0.200174, 0.206376, 0.281712, 0.36309, 0.41194, 0.390993, 0.352862, 0.328603, 0.295083, 0.31487, 0.384043, 0.339168, 0.284882], '')</t>
  </si>
  <si>
    <t>[141, 142]</t>
  </si>
  <si>
    <t xml:space="preserve">F5RWH8|F5RWH8_9ENTR Magnesium-transporting ATPase, P-type 1 OS=Enterobacter hormaechei ATCC 49162 </t>
  </si>
  <si>
    <t>([0.264545, 0.139895, 0.18812, 0.247041, 0.17593, 0.206376, 0.236433, 0.268042, 0.203355, 0.257454, 0.281712, 0.318242, 0.232838, 0.185198, 0.229226, 0.225814, 0.222385, 0.332115, 0.239899, 0.268042, 0.264545, 0.308712, 0.41194, 0.414856, 0.352862, 0.401658, 0.401658, 0.370445, 0.339168, 0.324872, 0.324872, 0.291804, 0.288399, 0.275179, 0.366687, 0.41194, 0.414856, 0.332115, 0.216401, 0.31487, 0.219301, 0.179055, 0.179055, 0.139895, 0.142424, 0.194234, 0.236433, 0.25406, 0.219301, 0.155435, 0.247041, 0.191378, 0.127496, 0.129801, 0.203355, 0.200174, 0.209395, 0.225814, 0.295083, 0.295083, 0.295083, 0.332115, 0.374039, 0.422041, 0.401658, 0.387226, 0.374039, 0.356642, 0.339168, 0.374039, 0.480142, 0.370445, 0.401658, 0.534167, 0.549308, 0.56648, 0.454136, 0.454136, 0.40511, 0.414856, 0.509769, 0.529623, 0.56648, 0.59014, 0.458154, 0.42561, 0.359901, 0.359901, 0.275179, 0.182256, 0.137348, 0.092881, 0.094817, 0.092881, 0.094817, 0.10481, 0.048328, 0.096677, 0.045352, 0.032017, 0.017797, 0.018415, 0.012727, 0.008895, 0.008002, 0.008002, 0.008075, 0.010131, 0.007031, 0.008525, 0.012727, 0.022667, 0.036378, 0.03976, 0.020522, 0.016257, 0.011903, 0.020876, 0.013613, 0.013265, 0.017447, 0.017797, 0.013613, 0.011903, 0.019109, 0.011518, 0.018787, 0.034068, 0.020522, 0.022306, 0.028695, 0.015078, 0.009096, 0.009015, 0.014075, 0.021381, 0.024826, 0.029376, 0.031287, 0.047319, 0.071867, 0.071867, 0.132295, 0.137348, 0.125101, 0.122885, 0.173081, 0.142424, 0.090864, 0.147574, 0.236433, 0.229226, 0.308712, 0.408655, 0.328603, 0.30533, 0.339168, 0.275179, 0.185198, 0.18812, 0.203355, 0.15284, 0.179055, 0.185198, 0.222385, 0.278302, 0.194234, 0.139895, 0.191378, 0.170161, 0.203355, 0.116183, 0.122885, 0.15284, 0.088832, 0.088832, 0.111485, 0.109221, 0.173081, 0.17593, 0.11371, 0.102787, 0.102787, 0.083462, 0.059222, 0.055536, 0.074921, 0.100716, 0.098513, 0.106997, 0.144935, 0.129801, 0.134866, 0.125101, 0.066181, 0.06184, 0.100716, 0.066181, 0.066181, 0.066181, 0.064632, 0.049374, 0.032017, 0.045352, 0.059222, 0.058088, 0.058088, 0.030003, 0.040537, 0.074921, 0.0704, 0.086953, 0.044297, 0.098513, 0.06184, 0.129801, 0.206376, 0.139895, 0.139895, 0.139895, 0.132295, 0.209395, 0.335645, 0.318242, 0.359901, 0.359901, 0.356642, 0.370445, 0.497853, 0.398279, 0.422041, 0.339168, 0.356642, 0.458154, 0.332115, 0.346032, 0.21291, 0.179055, 0.247041, 0.288399, 0.298791, 0.219301, 0.155435, 0.144935, 0.222385, 0.222385, 0.185198, 0.229226, 0.18812, 0.092881, 0.102787, 0.094817, 0.111485, 0.10481, 0.100716, 0.164327, 0.229226, 0.346032, 0.301917, 0.191378, 0.185198, 0.182256, 0.167087, 0.196879, 0.200174, 0.200174, 0.132295, 0.155435, 0.170161, 0.206376, 0.321458, 0.390993, 0.40511, 0.480142, 0.483068, 0.447574, 0.335645, 0.328603, 0.318242, 0.40511, 0.422041, 0.418646, 0.414856, 0.436924, 0.472492, 0.4292, 0.339168, 0.328603, 0.236433, 0.219301, 0.122885, 0.088832, 0.0704, 0.03976, 0.025316, 0.024393, 0.037156, 0.042364, 0.026892, 0.017138, 0.011342, 0.011669, 0.01227, 0.01204, 0.010672, 0.010926, 0.013265, 0.020522, 0.037156, 0.038042, 0.021816, 0.047319, 0.048328, 0.050641, 0.045352, 0.029376, 0.023963, 0.012491, 0.0198, 0.019401, 0.025762, 0.028695, 0.050641, 0.027463, 0.028107, 0.064632, 0.071867, 0.056825, 0.032677, 0.038042, 0.051831, 0.050641, 0.029376, 0.037156, 0.044297, 0.078022, 0.086953, 0.088832, 0.147574, 0.147574, 0.179055, 0.147574, 0.203355, 0.132295, 0.203355, 0.196879, 0.173081, 0.15284, 0.132295, 0.129801, 0.071867, 0.090864, 0.15284, 0.137348, 0.142424, 0.122885, 0.069024, 0.122885, 0.15284, 0.079919, 0.081712, 0.081712, 0.098513, 0.106997, 0.10481, 0.06312, 0.043307, 0.043307, 0.046336, 0.0704, 0.127496, 0.179055, 0.18812, 0.11371, 0.185198, 0.182256, 0.216401, 0.30533, 0.206376, 0.137348, 0.15284, 0.167087, 0.203355, 0.243554, 0.239899, 0.339168, 0.328603, 0.359901, 0.352862, 0.342579, 0.349426, 0.342579, 0.359901, 0.352862, 0.377384, 0.288399, 0.288399, 0.278302, 0.25031, 0.25406, 0.239899, 0.342579, 0.324872, 0.318242, 0.229226, 0.229226, 0.225814, 0.324872, 0.271506, 0.268042, 0.268042, 0.185198, 0.120615, 0.11371, 0.076542, 0.096677, 0.109221, 0.064632, 0.0704, 0.083462, 0.100716, 0.164327, 0.164327, 0.173081, 0.147574, 0.200174, 0.194234, 0.194234, 0.129801, 0.200174, 0.200174, 0.200174, 0.191378, 0.275179, 0.268042, 0.268042, 0.301917, 0.380708, 0.374039, 0.398279, 0.291804, 0.36309, 0.25031, 0.25031, 0.236433, 0.26085, 0.281712, 0.25406, 0.247041, 0.264545, 0.203355, 0.15008, 0.15008, 0.25031, 0.25406, 0.288399, 0.36309, 0.291804, 0.288399, 0.384043, 0.271506, 0.291804, 0.219301, 0.321458, 0.311707, 0.288399, 0.216401, 0.225814, 0.268042, 0.185198, 0.173081, 0.243554, 0.239899, 0.243554, 0.232838, 0.232838, 0.144935, 0.137348, 0.194234, 0.200174, 0.196879, 0.284882, 0.281712, 0.281712, 0.321458, 0.236433, 0.275179, 0.36309, 0.36309, 0.321458, 0.324872, 0.401658, 0.380708, 0.352862, 0.349426, 0.339168, 0.264545, 0.335645, 0.352862, 0.359901, 0.264545, 0.275179, 0.257454, 0.349426, 0.414856, 0.298791, 0.374039, 0.301917, 0.222385, 0.191378, 0.158265, 0.203355, 0.209395, 0.209395, 0.196879, 0.134866, 0.167087, 0.200174, 0.191378, 0.194234, 0.182256, 0.271506, 0.182256, 0.194234, 0.185198, 0.11371, 0.182256, 0.196879, 0.264545, 0.335645, 0.284882, 0.264545, 0.209395, 0.219301, 0.229226, 0.25031, 0.243554, 0.185198, 0.120615, 0.076542, 0.074921, 0.090864, 0.106997, 0.164327, 0.170161, 0.179055, 0.275179, 0.236433, 0.26085, 0.232838, 0.15008, 0.219301, 0.278302, 0.275179, 0.26085, 0.229226, 0.311707, 0.401658, 0.332115, 0.447574, 0.461924, 0.447574, 0.321458, 0.206376, 0.216401, 0.200174, 0.203355, 0.196879, 0.239899, 0.134866, 0.106997, 0.144935, 0.125101, 0.142424, 0.15284, 0.11371, 0.139895, 0.15284, 0.10481, 0.173081, 0.10481, 0.161087, 0.137348, 0.21291, 0.30533, 0.229226, 0.167087, 0.109221, 0.106997, 0.098513, 0.167087, 0.142424, 0.182256, 0.21291, 0.142424, 0.200174, 0.268042, 0.268042, 0.268042, 0.25031, 0.216401, 0.31487, 0.216401, 0.216401, 0.21291, 0.203355, 0.278302, 0.352862, 0.332115, 0.219301, 0.18812, 0.179055, 0.185198, 0.17593, 0.200174, 0.247041, 0.25031, 0.236433, 0.25031, 0.225814, 0.216401, 0.179055, 0.17593, 0.173081, 0.127496, 0.127496, 0.129801, 0.139895, 0.132295, 0.209395, 0.243554, 0.203355, 0.203355, 0.173081, 0.132295, 0.106997, 0.142424, 0.137348, 0.076542, 0.073402, 0.079919, 0.11371, 0.200174, 0.161087, 0.158265, 0.243554, 0.209395, 0.17593, 0.167087, 0.094817, 0.090864, 0.076542, 0.122885, 0.078022, 0.167087, 0.203355, 0.17593, 0.111485, 0.120615, 0.122885, 0.092881, 0.085092, 0.120615, 0.079919, 0.081712, 0.15008, 0.083462, 0.056825, 0.038858, 0.020522, 0.044297, 0.044297, 0.085092, 0.046336, 0.056825, 0.032017, 0.018415, 0.024826, 0.046336, 0.042364, 0.048328, 0.031287, 0.036378, 0.031287, 0.038042, 0.046336, 0.045352, 0.038042, 0.058088, 0.111485, 0.142424, 0.0704, 0.069024, 0.034884, 0.033407, 0.043307, 0.051831, 0.100716, 0.0704, 0.060549, 0.058088, 0.102787, 0.088832, 0.078022, 0.085092, 0.051831, 0.023087, 0.021816, 0.028107, 0.019401, 0.011903, 0.012491, 0.020876, 0.017138, 0.015078, 0.015078, 0.017797, 0.011903, 0.007645, 0.009728, 0.008276, 0.005992, 0.006245, 0.006619, 0.006533, 0.004577, 0.004315, 0.004577, 0.004775, 0.006421, 0.006374, 0.006894, 0.005503, 0.005799, 0.004976, 0.007259, 0.010926, 0.007259, 0.009865, 0.009728, 0.009728, 0.007315, 0.011342, 0.010509, 0.011342, 0.01227, 0.023087, 0.050641, 0.102787, 0.047319, 0.046336, 0.092881, 0.147574, 0.26085, 0.247041, 0.216401, 0.236433, 0.25406, 0.295083, 0.349426, 0.346032, 0.31487, 0.454136, 0.298791, 0.225814, 0.203355, 0.090864, 0.034068, 0.030003, 0.033407, 0.032677, 0.029376, 0.028107, 0.012727, 0.007177, 0.007495, 0.007495, 0.005086, 0.004775, 0.003607, 0.002881, 0.00283, 0.002396, 0.00155, 0.001541, 0.001408, 0.001271, 0.002117, 0.002727, 0.002881, 0.002705, 0.004161, 0.004483, 0.004414, 0.006421, 0.010672, 0.006795, 0.006245, 0.009294, 0.008804, 0.016528, 0.011903, 0.010372, 0.009294, 0.010372, 0.021381, 0.018415, 0.021816, 0.019109, 0.025762, 0.025316, 0.013016, 0.007495, 0.005249, 0.005249, 0.004247, 0.00292, 0.004135, 0.006421, 0.006245, 0.006421, 0.004513, 0.007177, 0.007259, 0.006701, 0.009401, 0.009187, 0.015344, 0.023087, 0.018787, 0.009865, 0.010509, 0.010672, 0.01078, 0.010926, 0.009187, 0.01227, 0.023087, 0.012727, 0.008624, 0.006894, 0.006078, 0.006142, 0.005683, 0.006142, 0.00777, 0.005249, 0.005799, 0.003804, 0.004247, 0.00515, 0.005223, 0.004247, 0.005734, 0.005318, 0.004835, 0.006039, 0.004135, 0.004161, 0.004976, 0.004483, 0.005872, 0.004577, 0.006194, 0.004161, 0.003757, 0.004513, 0.004431, 0.002881, 0.003405, 0.003014, 0.001872, 0.001872, 0.001855, 0.001936, 0.001967, 0.002349, 0.001649, 0.001675, 0.001687, 0.002035, 0.00243, 0.001602, 0.002503, 0.002529, 0.002512, 0.002688, 0.00225, 0.003298, 0.004646, 0.004247, 0.004835, 0.004646, 0.006795, 0.006567, 0.005503, 0.007091, 0.007495, 0.009015, 0.013437, 0.009294, 0.006894, 0.007555, 0.009865], '')</t>
  </si>
  <si>
    <t>[73, 74, 75, 80, 81, 82, 83]</t>
  </si>
  <si>
    <t xml:space="preserve">F5RWI3|F5RWI3_9ENTR PTS family trehalose porter, IIBC component OS=Enterobacter hormaechei ATCC 49162 </t>
  </si>
  <si>
    <t>([0.328603, 0.374039, 0.278302, 0.191378, 0.147574, 0.098513, 0.074921, 0.094817, 0.116183, 0.144935, 0.17593, 0.216401, 0.164327, 0.139895, 0.142424, 0.134866, 0.132295, 0.134866, 0.10481, 0.055536, 0.096677, 0.094817, 0.051831, 0.086953, 0.071867, 0.069024, 0.066181, 0.106997, 0.11371, 0.137348, 0.109221, 0.102787, 0.076542, 0.139895, 0.194234, 0.191378, 0.225814, 0.147574, 0.15284, 0.236433, 0.243554, 0.239899, 0.191378, 0.209395, 0.203355, 0.311707, 0.311707, 0.291804, 0.281712, 0.284882, 0.216401, 0.25031, 0.26085, 0.179055, 0.17593, 0.098513, 0.06312, 0.041405, 0.073402, 0.067594, 0.069024, 0.073402, 0.071867, 0.100716, 0.081712, 0.041405, 0.044297, 0.055536, 0.060549, 0.031287, 0.023087, 0.029376, 0.030611, 0.028107, 0.060549, 0.055536, 0.085092, 0.106997, 0.191378, 0.191378, 0.206376, 0.194234, 0.232838, 0.232838, 0.219301, 0.288399, 0.352862, 0.349426, 0.394753, 0.509769, 0.56648, 0.618285, 0.490133, 0.486429, 0.51388, 0.521092, 0.422041, 0.318242, 0.352862, 0.342579, 0.219301, 0.167087, 0.17593, 0.127496, 0.06312, 0.030003, 0.046336, 0.032017, 0.018106, 0.020165, 0.015344, 0.01204, 0.008276, 0.011518, 0.011342, 0.010221, 0.007091, 0.007091, 0.007177, 0.007259, 0.004976, 0.007315, 0.008804, 0.006245, 0.006245, 0.009187, 0.016826, 0.009977, 0.018415, 0.023087, 0.019109, 0.025762, 0.046336, 0.086953, 0.094817, 0.049374, 0.038042, 0.073402, 0.098513, 0.090864, 0.111485, 0.170161, 0.092881, 0.088832, 0.137348, 0.134866, 0.0704, 0.0704, 0.051831, 0.022667, 0.017138, 0.010509, 0.006701, 0.006701, 0.007259, 0.006194, 0.006078, 0.004646, 0.003177, 0.002623, 0.002623, 0.002623, 0.002336, 0.00316, 0.002155, 0.001687, 0.001675, 0.002396, 0.001936, 0.00225, 0.003079, 0.004161, 0.004689, 0.006533, 0.006533, 0.006245, 0.008002, 0.00777, 0.008276, 0.014075, 0.013437, 0.014586, 0.008002, 0.010926, 0.007877, 0.013265, 0.010509, 0.011342, 0.011342, 0.016528, 0.028107, 0.014315, 0.010509, 0.015078, 0.011903, 0.007555, 0.00515, 0.003405, 0.004646, 0.006619, 0.006894, 0.01078, 0.0198, 0.047319, 0.025762, 0.023087, 0.023534, 0.020165, 0.034068, 0.017797, 0.008409, 0.008525, 0.008276, 0.008804, 0.008409, 0.007177, 0.01078, 0.010672, 0.0198, 0.015694, 0.015344, 0.009728, 0.006245, 0.006245, 0.004976, 0.004736, 0.004775, 0.003963, 0.006078, 0.004414, 0.005378, 0.005872, 0.005623, 0.005318, 0.004315, 0.004611, 0.006374, 0.006482, 0.006533, 0.006421, 0.007495, 0.005011, 0.004976, 0.008002, 0.007555, 0.006039, 0.005992, 0.005872, 0.004736, 0.003701, 0.003864, 0.003431, 0.00515, 0.003924, 0.004899, 0.007031, 0.004611, 0.003212, 0.00231, 0.002761, 0.002155, 0.001383, 0.001434, 0.001687, 0.001533, 0.001271, 0.001249, 0.001249, 0.001778, 0.002881, 0.002529, 0.003366, 0.004483, 0.003512, 0.003298, 0.003924, 0.004208, 0.005872, 0.006374, 0.00777, 0.005932, 0.006701, 0.007645, 0.011903, 0.014783, 0.009294, 0.008804, 0.016528, 0.031287, 0.031287, 0.012727, 0.0198, 0.023534, 0.014075, 0.018787, 0.028107, 0.021816, 0.011106, 0.007091, 0.009483, 0.007091, 0.007645, 0.006078, 0.006894, 0.007315, 0.005223, 0.00558, 0.004689, 0.004689, 0.004646, 0.003607, 0.005318, 0.006374, 0.006039, 0.008409, 0.005992, 0.005992, 0.004775, 0.007031, 0.008895, 0.009294, 0.012491, 0.01204, 0.023534, 0.031287, 0.014315, 0.025762, 0.043307, 0.098513, 0.109221, 0.066181, 0.060549, 0.071867, 0.032017, 0.015694, 0.011669, 0.011669, 0.014586, 0.030611, 0.014315, 0.015078, 0.015078, 0.016257, 0.030611, 0.021816, 0.013437, 0.025762, 0.025762, 0.014075, 0.008409, 0.005318, 0.005249, 0.007177, 0.006795, 0.010131, 0.017797, 0.024393, 0.059222, 0.064632, 0.071867, 0.073402, 0.098513, 0.054297, 0.088832, 0.067594, 0.069024, 0.06184, 0.056825, 0.043307, 0.043307, 0.046336, 0.094817, 0.094817, 0.102787, 0.11371, 0.132295, 0.102787, 0.066181, 0.025762, 0.023963, 0.011518, 0.021816, 0.012491, 0.020165, 0.009865, 0.012491, 0.009096, 0.017447, 0.013016, 0.009728, 0.01204, 0.016528, 0.012491, 0.010926, 0.010221, 0.009294, 0.008276, 0.006619, 0.006988, 0.010221, 0.007177, 0.007315, 0.005799, 0.008002, 0.005683, 0.008624, 0.008276, 0.009483, 0.007091, 0.007422, 0.011518, 0.016021, 0.011518, 0.015078, 0.017447, 0.017447, 0.017447, 0.010372, 0.020522, 0.025762, 0.014783, 0.014783, 0.025762, 0.020165, 0.021381, 0.048328, 0.034068, 0.017138, 0.016257, 0.022667, 0.018106, 0.009483, 0.008276, 0.008276, 0.007177, 0.007877, 0.006894, 0.005378, 0.006533, 0.004358, 0.003246, 0.003246, 0.004689, 0.003997, 0.004775, 0.003478, 0.003341, 0.00389, 0.004358, 0.004431, 0.003109, 0.00407, 0.006039, 0.006988, 0.006619, 0.008002, 0.009977, 0.011669, 0.019401, 0.013613, 0.025762, 0.024393, 0.028107, 0.018787, 0.020522, 0.020876, 0.034068, 0.023087, 0.015344, 0.021381, 0.032677, 0.076542, 0.046336], '')</t>
  </si>
  <si>
    <t>[89, 90, 91, 94, 95]</t>
  </si>
  <si>
    <t xml:space="preserve">F5RWJ1|F5RWJ1_9ENTR Anaerobic ribonucleoside-triphosphate reductase-activating protein OS=Enterobacter hormaechei ATCC 49162 </t>
  </si>
  <si>
    <t>([0.067594, 0.055536, 0.085092, 0.111485, 0.170161, 0.196879, 0.229226, 0.257454, 0.17593, 0.203355, 0.164327, 0.118441, 0.079919, 0.132295, 0.137348, 0.071867, 0.085092, 0.137348, 0.129801, 0.102787, 0.116183, 0.167087, 0.134866, 0.078022, 0.083462, 0.071867, 0.071867, 0.073402, 0.040537, 0.078022, 0.045352, 0.076542, 0.132295, 0.173081, 0.144935, 0.167087, 0.167087, 0.225814, 0.203355, 0.200174, 0.26085, 0.243554, 0.257454, 0.352862, 0.352862, 0.264545, 0.278302, 0.288399, 0.203355, 0.30533, 0.311707, 0.398279, 0.387226, 0.308712, 0.308712, 0.346032, 0.324872, 0.42561, 0.339168, 0.366687, 0.275179, 0.311707, 0.301917, 0.291804, 0.298791, 0.408655, 0.408655, 0.394753, 0.41194, 0.505461, 0.505461, 0.433034, 0.454136, 0.4292, 0.4292, 0.349426, 0.352862, 0.264545, 0.206376, 0.288399, 0.288399, 0.288399, 0.288399, 0.288399, 0.298791, 0.203355, 0.155435, 0.229226, 0.232838, 0.216401, 0.139895, 0.074921, 0.074921, 0.034884, 0.042364, 0.0704, 0.067594, 0.067594, 0.066181, 0.100716, 0.10481, 0.064632, 0.11371, 0.098513, 0.102787, 0.100716, 0.164327, 0.194234, 0.144935, 0.102787, 0.100716, 0.102787, 0.11371, 0.164327, 0.194234, 0.127496, 0.090864, 0.15284, 0.15284, 0.229226, 0.137348, 0.092881, 0.15284, 0.15284, 0.111485, 0.106997, 0.106997, 0.132295, 0.10481, 0.092881, 0.079919, 0.041405, 0.069024, 0.11371, 0.109221, 0.15008, 0.232838, 0.301917, 0.229226, 0.170161, 0.173081, 0.271506, 0.239899, 0.229226, 0.196879, 0.26085, 0.229226, 0.194234, 0.129801, 0.132295, 0.196879, 0.288399, 0.418646, 0.390993], '')</t>
  </si>
  <si>
    <t>[69, 70]</t>
  </si>
  <si>
    <t xml:space="preserve">F5RWJ9|F5RWJ9_9ENTR Translocation and assembly module subunit TamA OS=Enterobacter hormaechei ATCC 49162 </t>
  </si>
  <si>
    <t>([0.079919, 0.048328, 0.054297, 0.035586, 0.055536, 0.076542, 0.100716, 0.066181, 0.0704, 0.088832, 0.092881, 0.092881, 0.094817, 0.06312, 0.109221, 0.066181, 0.067594, 0.073402, 0.11371, 0.173081, 0.161087, 0.161087, 0.236433, 0.232838, 0.239899, 0.239899, 0.236433, 0.25031, 0.278302, 0.30533, 0.275179, 0.311707, 0.264545, 0.25406, 0.328603, 0.239899, 0.328603, 0.321458, 0.394753, 0.390993, 0.328603, 0.414856, 0.447574, 0.458154, 0.486429, 0.58069, 0.450668, 0.454136, 0.408655, 0.476583, 0.408655, 0.447574, 0.444081, 0.494003, 0.401658, 0.398279, 0.5017, 0.490133, 0.408655, 0.398279, 0.356642, 0.342579, 0.335645, 0.222385, 0.15008, 0.155435, 0.185198, 0.288399, 0.200174, 0.236433, 0.142424, 0.200174, 0.129801, 0.122885, 0.173081, 0.291804, 0.321458, 0.284882, 0.281712, 0.359901, 0.359901, 0.398279, 0.414856, 0.335645, 0.328603, 0.377384, 0.366687, 0.268042, 0.26085, 0.384043, 0.377384, 0.497853, 0.529623, 0.549308, 0.465241, 0.342579, 0.308712, 0.275179, 0.308712, 0.324872, 0.264545, 0.203355, 0.129801, 0.17593, 0.25406, 0.339168, 0.339168, 0.339168, 0.408655, 0.418646, 0.380708, 0.390993, 0.308712, 0.200174, 0.271506, 0.271506, 0.281712, 0.278302, 0.284882, 0.275179, 0.295083, 0.352862, 0.352862, 0.433034, 0.444081, 0.380708, 0.301917, 0.342579, 0.346032, 0.342579, 0.342579, 0.268042, 0.268042, 0.335645, 0.30533, 0.291804, 0.359901, 0.433034, 0.356642, 0.356642, 0.356642, 0.26085, 0.264545, 0.247041, 0.243554, 0.232838, 0.295083, 0.295083, 0.179055, 0.185198, 0.182256, 0.185198, 0.155435, 0.161087, 0.161087, 0.257454, 0.278302, 0.206376, 0.209395, 0.225814, 0.196879, 0.134866, 0.194234, 0.194234, 0.268042, 0.281712, 0.26085, 0.164327, 0.139895, 0.239899, 0.161087, 0.170161, 0.106997, 0.194234, 0.179055, 0.185198, 0.196879, 0.185198, 0.18812, 0.182256, 0.144935, 0.167087, 0.243554, 0.179055, 0.185198, 0.106997, 0.10481, 0.122885, 0.203355, 0.318242, 0.232838, 0.311707, 0.308712, 0.390993, 0.308712, 0.236433, 0.243554, 0.25031, 0.182256, 0.200174, 0.232838, 0.232838, 0.225814, 0.216401, 0.278302, 0.278302, 0.30533, 0.219301, 0.229226, 0.225814, 0.21291, 0.298791, 0.222385, 0.222385, 0.222385, 0.225814, 0.31487, 0.301917, 0.288399, 0.288399, 0.335645, 0.278302, 0.384043, 0.390993, 0.288399, 0.182256, 0.191378, 0.26085, 0.281712, 0.194234, 0.15008, 0.132295, 0.15008, 0.222385, 0.132295, 0.132295, 0.18812, 0.170161, 0.170161, 0.164327, 0.232838, 0.232838, 0.203355, 0.139895, 0.161087, 0.191378, 0.295083, 0.281712, 0.229226, 0.232838, 0.301917, 0.390993, 0.41194, 0.384043, 0.387226, 0.509769, 0.5017, 0.42561, 0.440853, 0.447574, 0.458154, 0.398279, 0.408655, 0.380708, 0.450668, 0.422041, 0.509769, 0.454136, 0.454136, 0.549308, 0.618285, 0.549308, 0.509769, 0.486429, 0.480142, 0.359901, 0.339168, 0.332115, 0.440853, 0.321458, 0.281712, 0.291804, 0.342579, 0.25406, 0.339168, 0.342579, 0.335645, 0.25406, 0.31487, 0.311707, 0.281712, 0.257454, 0.308712, 0.236433, 0.25406, 0.232838, 0.370445, 0.387226, 0.40511, 0.387226, 0.422041, 0.468512, 0.352862, 0.352862, 0.352862, 0.346032, 0.308712, 0.339168, 0.342579, 0.268042, 0.264545, 0.278302, 0.332115, 0.264545, 0.356642, 0.370445, 0.311707, 0.196879, 0.127496, 0.086953, 0.086953, 0.134866, 0.132295, 0.129801, 0.129801, 0.196879, 0.203355, 0.25031, 0.155435, 0.229226, 0.311707, 0.31487, 0.31487, 0.284882, 0.36309, 0.346032, 0.335645, 0.42561, 0.436924, 0.486429, 0.483068, 0.468512, 0.461924, 0.370445, 0.366687, 0.380708, 0.30533, 0.298791, 0.281712, 0.359901, 0.243554, 0.243554, 0.236433, 0.200174, 0.139895, 0.144935, 0.096677, 0.092881, 0.047319, 0.073402, 0.051831, 0.076542, 0.074921, 0.038858, 0.069024, 0.137348, 0.11371, 0.182256, 0.137348, 0.142424, 0.15008, 0.25031, 0.239899, 0.200174, 0.15284, 0.15008, 0.083462, 0.155435, 0.158265, 0.203355, 0.170161, 0.173081, 0.161087, 0.167087, 0.271506, 0.264545, 0.247041, 0.271506, 0.26085, 0.321458, 0.239899, 0.191378, 0.216401, 0.216401, 0.161087, 0.236433, 0.324872, 0.408655, 0.387226, 0.384043, 0.352862, 0.390993, 0.387226, 0.401658, 0.31487, 0.308712, 0.321458, 0.321458, 0.298791, 0.191378, 0.18812, 0.257454, 0.308712, 0.219301, 0.222385, 0.225814, 0.219301, 0.161087, 0.122885, 0.122885, 0.106997, 0.182256, 0.194234, 0.216401, 0.127496, 0.137348, 0.137348, 0.129801, 0.083462, 0.058088, 0.116183, 0.111485, 0.111485, 0.102787, 0.078022, 0.051831, 0.071867, 0.071867, 0.102787, 0.147574, 0.086953, 0.102787, 0.051831, 0.028695, 0.044297, 0.085092, 0.134866, 0.144935, 0.076542, 0.132295, 0.203355, 0.144935, 0.173081, 0.206376, 0.216401, 0.243554, 0.295083, 0.25031, 0.158265, 0.137348, 0.129801, 0.200174, 0.206376, 0.301917, 0.380708, 0.288399, 0.281712, 0.281712, 0.18812, 0.288399, 0.18812, 0.185198, 0.239899, 0.139895, 0.116183, 0.132295, 0.209395, 0.222385, 0.335645, 0.433034, 0.465241, 0.476583, 0.390993, 0.387226, 0.390993, 0.366687, 0.444081, 0.440853, 0.356642, 0.418646, 0.42561, 0.525368, 0.525368, 0.440853, 0.541878, 0.450668, 0.433034, 0.328603, 0.328603, 0.257454, 0.257454, 0.25406, 0.236433, 0.225814, 0.142424, 0.142424, 0.142424, 0.116183, 0.06312, 0.071867, 0.090864, 0.088832, 0.088832, 0.096677, 0.134866, 0.085092, 0.15008, 0.15008, 0.15284, 0.142424, 0.191378, 0.191378, 0.196879, 0.118441, 0.185198, 0.281712, 0.281712, 0.278302, 0.321458, 0.36309, 0.4292, 0.359901, 0.352862, 0.264545, 0.268042, 0.291804, 0.387226, 0.31487, 0.308712, 0.422041, 0.346032, 0.342579, 0.268042, 0.271506, 0.278302, 0.257454, 0.194234, 0.219301, 0.18812, 0.18812, 0.26085, 0.25406, 0.324872, 0.342579, 0.433034, 0.418646, 0.339168, 0.321458, 0.284882, 0.200174, 0.116183, 0.179055, 0.122885, 0.18812, 0.203355, 0.31487, 0.264545, 0.301917, 0.243554, 0.288399, 0.257454, 0.21291, 0.185198, 0.137348, 0.090864, 0.064632, 0.041405], '')</t>
  </si>
  <si>
    <t>[45, 56, 92, 93, 255, 256, 266, 269, 270, 271, 272, 491, 492, 494]</t>
  </si>
  <si>
    <t xml:space="preserve">F5RWK0|F5RWK0_9ENTR Peptide methionine sulfoxide reductase MsrA OS=Enterobacter hormaechei ATCC 49162 </t>
  </si>
  <si>
    <t>([0.098513, 0.15008, 0.147574, 0.206376, 0.196879, 0.137348, 0.191378, 0.219301, 0.25031, 0.284882, 0.31487, 0.390993, 0.342579, 0.440853, 0.486429, 0.444081, 0.450668, 0.377384, 0.380708, 0.4292, 0.4292, 0.444081, 0.444081, 0.476583, 0.458154, 0.440853, 0.538167, 0.521092, 0.458154, 0.486429, 0.490133, 0.483068, 0.40511, 0.480142, 0.374039, 0.408655, 0.366687, 0.26085, 0.308712, 0.268042, 0.295083, 0.275179, 0.167087, 0.090864, 0.092881, 0.064632, 0.100716, 0.098513, 0.059222, 0.045352, 0.020876, 0.020876, 0.014075, 0.021381, 0.019109, 0.021381, 0.014783, 0.021381, 0.041405, 0.041405, 0.047319, 0.047319, 0.043307, 0.085092, 0.15284, 0.155435, 0.127496, 0.116183, 0.134866, 0.203355, 0.332115, 0.440853, 0.328603, 0.408655, 0.401658, 0.342579, 0.321458, 0.418646, 0.418646, 0.436924, 0.468512, 0.497853, 0.497853, 0.575842, 0.59508, 0.557691, 0.490133, 0.608892, 0.529623, 0.436924, 0.332115, 0.318242, 0.342579, 0.436924, 0.374039, 0.275179, 0.332115, 0.318242, 0.342579, 0.352862, 0.26085, 0.18812, 0.200174, 0.15008, 0.100716, 0.048328, 0.066181, 0.100716, 0.098513, 0.15008, 0.222385, 0.284882, 0.281712, 0.25406, 0.206376, 0.264545, 0.349426, 0.349426, 0.454136, 0.450668, 0.440853, 0.51388, 0.608892, 0.604312, 0.557691, 0.690604, 0.801317, 0.745909, 0.626927, 0.51388, 0.525368, 0.414856, 0.450668, 0.465241, 0.486429, 0.553315, 0.575842, 0.529623, 0.497853, 0.458154, 0.436924, 0.408655, 0.40511, 0.328603, 0.321458, 0.418646, 0.318242, 0.332115, 0.380708, 0.433034, 0.480142, 0.461924, 0.51388, 0.480142, 0.454136, 0.450668, 0.436924, 0.418646, 0.458154, 0.4292, 0.465241, 0.468512, 0.525368, 0.450668, 0.5017, 0.5017, 0.472492, 0.575842, 0.59917, 0.468512, 0.414856, 0.377384, 0.342579, 0.390993, 0.436924, 0.461924, 0.444081, 0.465241, 0.472492, 0.377384, 0.36309, 0.36309, 0.352862, 0.346032, 0.447574, 0.387226, 0.384043, 0.328603, 0.247041, 0.222385, 0.239899, 0.318242, 0.398279, 0.349426, 0.332115, 0.25406, 0.15008, 0.098513, 0.11371, 0.127496, 0.203355, 0.281712, 0.25406, 0.236433, 0.194234, 0.139895, 0.194234, 0.161087, 0.225814, 0.318242, 0.281712, 0.370445, 0.328603], '')</t>
  </si>
  <si>
    <t>[26, 27, 83, 84, 85, 87, 88, 121, 122, 123, 124, 125, 126, 127, 128, 129, 130, 135, 136, 137, 152, 162, 164, 165, 167, 168]</t>
  </si>
  <si>
    <t xml:space="preserve">F5RWL1|F5RWL1_9ENTR 3'(2'),5'-bisphosphate nucleotidase CysQ OS=Enterobacter hormaechei ATCC 49162 </t>
  </si>
  <si>
    <t>([0.298791, 0.200174, 0.26085, 0.291804, 0.203355, 0.173081, 0.219301, 0.161087, 0.167087, 0.18812, 0.225814, 0.236433, 0.206376, 0.216401, 0.21291, 0.206376, 0.167087, 0.182256, 0.134866, 0.125101, 0.137348, 0.167087, 0.21291, 0.203355, 0.236433, 0.275179, 0.339168, 0.26085, 0.278302, 0.301917, 0.301917, 0.26085, 0.298791, 0.308712, 0.295083, 0.349426, 0.374039, 0.418646, 0.380708, 0.414856, 0.534167, 0.4292, 0.401658, 0.401658, 0.398279, 0.374039, 0.356642, 0.26085, 0.247041, 0.308712, 0.308712, 0.229226, 0.271506, 0.229226, 0.144935, 0.15008, 0.15008, 0.216401, 0.139895, 0.185198, 0.155435, 0.094817, 0.15284, 0.18812, 0.225814, 0.200174, 0.222385, 0.295083, 0.377384, 0.366687, 0.384043, 0.398279, 0.480142, 0.480142, 0.51388, 0.509769, 0.51388, 0.476583, 0.374039, 0.374039, 0.268042, 0.268042, 0.359901, 0.390993, 0.295083, 0.295083, 0.321458, 0.298791, 0.284882, 0.301917, 0.288399, 0.194234, 0.17593, 0.17593, 0.179055, 0.17593, 0.275179, 0.164327, 0.173081, 0.191378, 0.288399, 0.281712, 0.31487, 0.222385, 0.127496, 0.206376, 0.191378, 0.191378, 0.182256, 0.164327, 0.109221, 0.125101, 0.191378, 0.142424, 0.102787, 0.054297, 0.045352, 0.050641, 0.067594, 0.050641, 0.074921, 0.047319, 0.064632, 0.042364, 0.0704, 0.100716, 0.078022, 0.088832, 0.088832, 0.090864, 0.090864, 0.076542, 0.120615, 0.129801, 0.196879, 0.191378, 0.284882, 0.247041, 0.21291, 0.271506, 0.31487, 0.236433, 0.30533, 0.278302, 0.36309, 0.380708, 0.377384, 0.398279, 0.41194, 0.440853, 0.36309, 0.324872, 0.352862, 0.275179, 0.25406, 0.232838, 0.298791, 0.298791, 0.356642, 0.374039, 0.377384, 0.380708, 0.387226, 0.390993, 0.468512, 0.377384, 0.284882, 0.318242, 0.328603, 0.219301, 0.196879, 0.284882, 0.349426, 0.418646, 0.51388, 0.521092, 0.525368, 0.436924, 0.433034, 0.433034, 0.418646, 0.339168, 0.321458, 0.298791, 0.209395, 0.134866, 0.155435, 0.200174, 0.206376, 0.196879, 0.284882, 0.25406, 0.25031, 0.173081, 0.102787, 0.116183, 0.111485, 0.058088, 0.098513, 0.116183, 0.120615, 0.132295, 0.142424, 0.085092, 0.167087, 0.239899, 0.291804, 0.328603, 0.356642, 0.346032, 0.318242, 0.25031, 0.25406, 0.219301, 0.271506, 0.335645, 0.311707, 0.288399, 0.401658, 0.339168, 0.318242, 0.328603, 0.219301, 0.295083, 0.390993, 0.374039, 0.394753, 0.346032, 0.390993, 0.301917, 0.301917, 0.359901, 0.422041, 0.465241, 0.494003, 0.414856, 0.36309, 0.377384, 0.433034, 0.433034, 0.387226, 0.380708, 0.30533, 0.398279, 0.311707, 0.222385, 0.200174, 0.147574, 0.194234, 0.15008, 0.219301, 0.179055, 0.11371, 0.083462, 0.047319, 0.030611], '')</t>
  </si>
  <si>
    <t>[40, 74, 75, 76, 174, 175, 176]</t>
  </si>
  <si>
    <t xml:space="preserve">F5RWL2|F5RWL2_9ENTR 2',3'-cyclic-nucleotide 2'-phosphodiesterase OS=Enterobacter hormaechei ATCC 49162 </t>
  </si>
  <si>
    <t>([0.003512, 0.0028, 0.00407, 0.005249, 0.006567, 0.008276, 0.006194, 0.006142, 0.007422, 0.009294, 0.011903, 0.009977, 0.007259, 0.006988, 0.010926, 0.011106, 0.020165, 0.010672, 0.008156, 0.010221, 0.01078, 0.012491, 0.024393, 0.023087, 0.023963, 0.025316, 0.031287, 0.073402, 0.079919, 0.044297, 0.041405, 0.019109, 0.032017, 0.047319, 0.048328, 0.026892, 0.030003, 0.024826, 0.054297, 0.047319, 0.032677, 0.05306, 0.076542, 0.067594, 0.043307, 0.046336, 0.036378, 0.024826, 0.023963, 0.020876, 0.038042, 0.022306, 0.048328, 0.026892, 0.0198, 0.021816, 0.038042, 0.069024, 0.088832, 0.049374, 0.086953, 0.144935, 0.185198, 0.134866, 0.102787, 0.158265, 0.071867, 0.094817, 0.06184, 0.032017, 0.049374, 0.050641, 0.090864, 0.10481, 0.17593, 0.281712, 0.264545, 0.15008, 0.147574, 0.083462, 0.094817, 0.098513, 0.102787, 0.074921, 0.127496, 0.102787, 0.054297, 0.127496, 0.098513, 0.142424, 0.236433, 0.236433, 0.247041, 0.17593, 0.15008, 0.161087, 0.144935, 0.098513, 0.120615, 0.081712, 0.144935, 0.222385, 0.21291, 0.219301, 0.17593, 0.109221, 0.18812, 0.278302, 0.257454, 0.321458, 0.275179, 0.264545, 0.278302, 0.173081, 0.194234, 0.167087, 0.127496, 0.127496, 0.179055, 0.179055, 0.239899, 0.225814, 0.209395, 0.229226, 0.142424, 0.219301, 0.342579, 0.268042, 0.185198, 0.182256, 0.132295, 0.161087, 0.179055, 0.170161, 0.179055, 0.232838, 0.185198, 0.18812, 0.139895, 0.137348, 0.225814, 0.158265, 0.158265, 0.17593, 0.164327, 0.268042, 0.164327, 0.15008, 0.137348, 0.209395, 0.144935, 0.170161, 0.139895, 0.079919, 0.081712, 0.139895, 0.111485, 0.116183, 0.118441, 0.161087, 0.139895, 0.125101, 0.10481, 0.127496, 0.069024, 0.044297, 0.043307, 0.0704, 0.0704, 0.069024, 0.03976, 0.071867, 0.048328, 0.081712, 0.132295, 0.137348, 0.127496, 0.17593, 0.17593, 0.116183, 0.120615, 0.167087, 0.106997, 0.127496, 0.060549, 0.102787, 0.161087, 0.15008, 0.194234, 0.127496, 0.144935, 0.232838, 0.232838, 0.311707, 0.311707, 0.301917, 0.288399, 0.30533, 0.278302, 0.275179, 0.380708, 0.284882, 0.25031, 0.247041, 0.236433, 0.324872, 0.216401, 0.142424, 0.164327, 0.170161, 0.247041, 0.222385, 0.164327, 0.158265, 0.086953, 0.096677, 0.096677, 0.081712, 0.081712, 0.047319, 0.086953, 0.088832, 0.144935, 0.102787, 0.173081, 0.194234, 0.209395, 0.332115, 0.30533, 0.281712, 0.271506, 0.264545, 0.321458, 0.377384, 0.366687, 0.370445, 0.288399, 0.321458, 0.374039, 0.308712, 0.394753, 0.349426, 0.349426, 0.352862, 0.387226, 0.398279, 0.398279, 0.318242, 0.239899, 0.271506, 0.203355, 0.158265, 0.155435, 0.185198, 0.182256, 0.120615, 0.194234, 0.225814, 0.209395, 0.219301, 0.182256, 0.191378, 0.164327, 0.132295, 0.11371, 0.147574, 0.147574, 0.206376, 0.203355, 0.182256, 0.161087, 0.15008, 0.179055, 0.18812, 0.137348, 0.161087, 0.232838, 0.17593, 0.216401, 0.179055, 0.096677, 0.106997, 0.050641, 0.074921, 0.102787, 0.10481, 0.098513, 0.074921, 0.051831, 0.03976, 0.085092, 0.142424, 0.206376, 0.219301, 0.118441, 0.142424, 0.127496, 0.074921, 0.106997, 0.098513, 0.098513, 0.167087, 0.155435, 0.275179, 0.275179, 0.268042, 0.298791, 0.21291, 0.257454, 0.31487, 0.359901, 0.359901, 0.359901, 0.301917, 0.247041, 0.387226, 0.414856, 0.359901, 0.36309, 0.366687, 0.380708, 0.418646, 0.328603, 0.418646, 0.335645, 0.275179, 0.288399, 0.206376, 0.222385, 0.142424, 0.155435, 0.225814, 0.209395, 0.209395, 0.268042, 0.311707, 0.194234, 0.194234, 0.173081, 0.26085, 0.278302, 0.26085, 0.25031, 0.298791, 0.318242, 0.349426, 0.418646, 0.436924, 0.42561, 0.394753, 0.490133, 0.444081, 0.398279, 0.352862, 0.349426, 0.349426, 0.349426, 0.359901, 0.332115, 0.370445, 0.384043, 0.384043, 0.384043, 0.380708, 0.335645, 0.25406, 0.295083, 0.225814, 0.129801, 0.203355, 0.301917, 0.298791, 0.335645, 0.377384, 0.377384, 0.384043, 0.394753, 0.41194, 0.377384, 0.342579, 0.370445, 0.349426, 0.366687, 0.284882, 0.288399, 0.359901, 0.422041, 0.380708, 0.461924, 0.56648, 0.525368, 0.42561, 0.41194, 0.295083, 0.209395, 0.21291, 0.144935, 0.100716, 0.096677, 0.18812, 0.26085, 0.295083, 0.301917, 0.209395, 0.308712, 0.25031, 0.194234, 0.209395, 0.200174, 0.167087, 0.164327, 0.194234, 0.25406, 0.170161, 0.247041, 0.335645, 0.366687, 0.332115, 0.332115, 0.332115, 0.321458, 0.318242, 0.318242, 0.328603, 0.308712, 0.271506, 0.321458, 0.30533, 0.321458, 0.298791, 0.25031, 0.236433, 0.21291, 0.21291, 0.275179, 0.328603, 0.206376, 0.196879, 0.243554, 0.301917, 0.291804, 0.291804, 0.275179, 0.257454, 0.26085, 0.366687, 0.366687, 0.370445, 0.36309, 0.271506, 0.346032, 0.359901, 0.377384, 0.398279, 0.42561, 0.465241, 0.356642, 0.468512, 0.366687, 0.433034, 0.447574, 0.418646, 0.390993, 0.41194, 0.318242, 0.222385, 0.132295, 0.094817, 0.116183, 0.191378, 0.25406, 0.170161, 0.170161, 0.11371, 0.079919, 0.076542, 0.059222, 0.096677, 0.094817, 0.164327, 0.179055, 0.118441, 0.132295, 0.167087, 0.098513, 0.098513, 0.170161, 0.167087, 0.243554, 0.185198, 0.170161, 0.17593, 0.15008, 0.216401, 0.288399, 0.271506, 0.291804, 0.352862, 0.352862, 0.352862, 0.352862, 0.332115, 0.42561, 0.440853, 0.418646, 0.42561, 0.418646, 0.414856, 0.408655, 0.42561, 0.458154, 0.356642, 0.346032, 0.458154, 0.356642, 0.359901, 0.339168, 0.339168, 0.25031, 0.170161, 0.185198, 0.18812, 0.142424, 0.132295, 0.074921, 0.083462, 0.079919, 0.139895, 0.090864, 0.15008, 0.147574, 0.173081, 0.243554, 0.236433, 0.155435, 0.247041, 0.232838, 0.349426, 0.26085, 0.335645, 0.387226, 0.298791, 0.311707, 0.401658, 0.398279, 0.458154, 0.465241, 0.553315, 0.454136, 0.509769, 0.521092, 0.422041, 0.398279, 0.324872, 0.342579, 0.42561, 0.408655, 0.380708, 0.288399, 0.377384, 0.390993, 0.4292, 0.480142, 0.468512, 0.339168, 0.25031, 0.219301, 0.15284, 0.155435, 0.236433, 0.25406, 0.164327, 0.232838, 0.206376, 0.222385, 0.209395, 0.209395, 0.209395, 0.147574, 0.191378, 0.185198, 0.161087, 0.15284, 0.185198, 0.179055, 0.275179, 0.278302, 0.308712, 0.268042, 0.239899, 0.222385, 0.243554, 0.339168, 0.356642, 0.394753, 0.486429, 0.480142, 0.418646, 0.346032, 0.418646, 0.414856, 0.328603, 0.25031, 0.247041, 0.206376, 0.225814, 0.219301, 0.288399, 0.30533, 0.377384, 0.401658, 0.422041, 0.31487, 0.308712, 0.321458, 0.281712, 0.216401, 0.232838, 0.30533, 0.394753, 0.339168, 0.374039, 0.380708, 0.433034, 0.468512, 0.418646, 0.408655, 0.408655, 0.42561, 0.433034, 0.468512, 0.387226, 0.380708, 0.380708, 0.380708, 0.25406, 0.298791, 0.359901, 0.346032, 0.36309, 0.346032, 0.436924, 0.4292, 0.480142, 0.480142, 0.422041, 0.394753, 0.311707, 0.318242, 0.318242, 0.311707, 0.281712, 0.377384, 0.278302, 0.384043, 0.339168, 0.433034, 0.41194, 0.349426, 0.324872, 0.298791, 0.311707, 0.308712, 0.232838, 0.26085, 0.185198, 0.18812, 0.21291, 0.203355, 0.219301, 0.161087, 0.170161, 0.132295, 0.116183, 0.182256, 0.132295, 0.142424, 0.120615, 0.100716, 0.122885, 0.118441, 0.088832, 0.058088, 0.034884, 0.056825], '')</t>
  </si>
  <si>
    <t>[389, 390, 547, 549, 550]</t>
  </si>
  <si>
    <t xml:space="preserve">F5RWL8|F5RWL8_9ENTR Iron-sulfur cluster repair protein YtfE OS=Enterobacter hormaechei ATCC 49162 </t>
  </si>
  <si>
    <t>([0.257454, 0.26085, 0.17593, 0.216401, 0.144935, 0.21291, 0.239899, 0.239899, 0.268042, 0.264545, 0.21291, 0.147574, 0.164327, 0.26085, 0.182256, 0.182256, 0.15008, 0.134866, 0.132295, 0.090864, 0.058088, 0.096677, 0.11371, 0.170161, 0.179055, 0.268042, 0.164327, 0.144935, 0.164327, 0.142424, 0.142424, 0.209395, 0.311707, 0.311707, 0.328603, 0.335645, 0.339168, 0.30533, 0.308712, 0.328603, 0.30533, 0.384043, 0.352862, 0.366687, 0.288399, 0.25031, 0.25406, 0.257454, 0.257454, 0.278302, 0.31487, 0.370445, 0.30533, 0.321458, 0.321458, 0.321458, 0.295083, 0.278302, 0.352862, 0.311707, 0.408655, 0.41194, 0.40511, 0.450668, 0.349426, 0.349426, 0.387226, 0.384043, 0.380708, 0.324872, 0.25031, 0.236433, 0.132295, 0.191378, 0.191378, 0.191378, 0.185198, 0.288399, 0.308712, 0.311707, 0.264545, 0.26085, 0.359901, 0.278302, 0.185198, 0.194234, 0.288399, 0.25031, 0.25031, 0.328603, 0.346032, 0.4292, 0.4292, 0.458154, 0.454136, 0.414856, 0.4292, 0.422041, 0.450668, 0.436924, 0.359901, 0.465241, 0.433034, 0.418646, 0.418646, 0.472492, 0.553315, 0.440853, 0.387226, 0.387226, 0.356642, 0.342579, 0.328603, 0.349426, 0.4292, 0.352862, 0.380708, 0.366687, 0.377384, 0.318242, 0.284882, 0.342579, 0.332115, 0.352862, 0.366687, 0.359901, 0.311707, 0.216401, 0.335645, 0.377384, 0.291804, 0.321458, 0.408655, 0.40511, 0.352862, 0.335645, 0.414856, 0.42561, 0.401658, 0.359901, 0.394753, 0.454136, 0.374039, 0.359901, 0.281712, 0.232838, 0.332115, 0.408655, 0.534167, 0.505461, 0.557691, 0.690604, 0.661982, 0.648219, 0.671169, 0.618285, 0.517562, 0.538167, 0.458154, 0.398279, 0.4292, 0.4292, 0.408655, 0.5017, 0.51388, 0.608892, 0.570702, 0.557691, 0.59014, 0.604312, 0.63748, 0.648219, 0.59917, 0.549308, 0.557691, 0.545602, 0.505461, 0.59508, 0.538167, 0.570702, 0.553315, 0.575842, 0.570702, 0.465241, 0.472492, 0.480142, 0.4292, 0.41194, 0.414856, 0.401658, 0.301917, 0.236433, 0.239899, 0.264545, 0.247041, 0.239899, 0.167087, 0.295083, 0.308712, 0.339168, 0.31487, 0.342579, 0.232838, 0.26085, 0.342579, 0.308712, 0.216401, 0.229226, 0.321458, 0.30533, 0.268042, 0.318242, 0.335645, 0.284882, 0.247041, 0.321458, 0.284882, 0.359901, 0.284882, 0.219301], '')</t>
  </si>
  <si>
    <t>[106, 148, 149, 150, 151, 152, 153, 154, 155, 156, 157, 163, 164, 165, 166, 167, 168, 169, 170, 171, 172, 173, 174, 175, 176, 177, 178, 179, 180, 181, 182]</t>
  </si>
  <si>
    <t xml:space="preserve">F5RWM0|F5RWM0_9ENTR Peptidyl-prolyl cis-trans isomerase OS=Enterobacter hormaechei ATCC 49162 </t>
  </si>
  <si>
    <t>([0.284882, 0.271506, 0.342579, 0.374039, 0.418646, 0.494003, 0.472492, 0.505461, 0.541878, 0.604312, 0.63748, 0.553315, 0.613573, 0.604312, 0.541878, 0.671169, 0.59014, 0.63748, 0.585406, 0.694846, 0.56648, 0.657645, 0.585406, 0.557691, 0.476583, 0.476583, 0.374039, 0.40511, 0.40511, 0.40511, 0.295083, 0.288399, 0.401658, 0.387226, 0.374039, 0.387226, 0.387226, 0.414856, 0.335645, 0.288399, 0.318242, 0.418646, 0.390993, 0.401658, 0.339168, 0.387226, 0.377384, 0.356642, 0.328603, 0.332115, 0.298791, 0.298791, 0.311707, 0.295083, 0.284882, 0.295083, 0.398279, 0.356642, 0.295083, 0.401658, 0.408655, 0.387226, 0.308712, 0.271506, 0.349426, 0.40511, 0.40511, 0.324872, 0.40511, 0.454136, 0.349426, 0.384043, 0.480142, 0.454136, 0.42561, 0.450668, 0.41194, 0.311707, 0.332115, 0.387226, 0.324872, 0.384043, 0.271506, 0.352862, 0.436924, 0.390993, 0.370445, 0.366687, 0.468512, 0.472492, 0.387226, 0.468512, 0.370445, 0.275179, 0.298791, 0.342579, 0.339168, 0.359901, 0.447574, 0.447574, 0.476583, 0.505461, 0.444081, 0.56648, 0.541878, 0.534167, 0.604312, 0.63748, 0.675549, 0.541878, 0.549308, 0.5017, 0.5017, 0.517562, 0.5017, 0.494003, 0.483068, 0.472492, 0.494003, 0.472492, 0.447574, 0.335645, 0.36309, 0.401658, 0.380708, 0.394753, 0.398279, 0.387226, 0.318242, 0.308712, 0.318242, 0.318242, 0.335645, 0.356642, 0.4292, 0.517562, 0.414856, 0.318242, 0.332115, 0.318242, 0.328603, 0.291804, 0.278302, 0.257454, 0.284882, 0.295083, 0.216401, 0.17593, 0.164327, 0.225814, 0.25031, 0.349426, 0.31487, 0.418646, 0.301917, 0.328603, 0.268042, 0.359901, 0.454136, 0.374039, 0.288399, 0.247041, 0.318242, 0.321458, 0.222385, 0.239899, 0.21291, 0.196879, 0.232838, 0.167087, 0.137348, 0.147574, 0.085092, 0.102787, 0.092881, 0.158265, 0.076542, 0.127496, 0.071867, 0.076542, 0.066181, 0.132295, 0.15008, 0.158265, 0.173081, 0.222385, 0.137348, 0.158265, 0.25406, 0.232838, 0.318242, 0.321458, 0.295083, 0.332115, 0.328603, 0.243554, 0.281712, 0.408655, 0.284882, 0.366687, 0.366687, 0.366687, 0.268042, 0.167087, 0.17593, 0.185198, 0.229226, 0.225814, 0.142424, 0.144935, 0.086953, 0.048328, 0.045352, 0.034068, 0.030611, 0.022667, 0.032017, 0.017797, 0.010131, 0.015078, 0.010221, 0.006795], '')</t>
  </si>
  <si>
    <t>[7, 8, 9, 10, 11, 12, 13, 14, 15, 16, 17, 18, 19, 20, 21, 22, 23, 101, 103, 104, 105, 106, 107, 108, 109, 110, 111, 112, 113, 114, 135]</t>
  </si>
  <si>
    <t xml:space="preserve">F5RWM3|F5RWM3_9ENTR 50S ribosomal protein L9 OS=Enterobacter hormaechei ATCC 49162 </t>
  </si>
  <si>
    <t>([0.042364, 0.025762, 0.037156, 0.054297, 0.035586, 0.048328, 0.0704, 0.096677, 0.076542, 0.10481, 0.083462, 0.102787, 0.078022, 0.116183, 0.118441, 0.15284, 0.232838, 0.236433, 0.147574, 0.142424, 0.122885, 0.137348, 0.219301, 0.219301, 0.219301, 0.275179, 0.21291, 0.239899, 0.200174, 0.275179, 0.26085, 0.324872, 0.342579, 0.30533, 0.324872, 0.30533, 0.229226, 0.239899, 0.194234, 0.295083, 0.374039, 0.408655, 0.384043, 0.291804, 0.311707, 0.281712, 0.308712, 0.291804, 0.222385, 0.264545, 0.18812, 0.125101, 0.106997, 0.081712, 0.102787, 0.102787, 0.15284, 0.25406, 0.209395, 0.25406, 0.219301, 0.137348, 0.17593, 0.137348, 0.139895, 0.125101, 0.155435, 0.106997, 0.17593, 0.127496, 0.098513, 0.147574, 0.216401, 0.21291, 0.239899, 0.284882, 0.284882, 0.311707, 0.308712, 0.257454, 0.147574, 0.170161, 0.257454, 0.155435, 0.182256, 0.268042, 0.275179, 0.278302, 0.25406, 0.21291, 0.318242, 0.318242, 0.25031, 0.26085, 0.26085, 0.232838, 0.222385, 0.15008, 0.15008, 0.10481, 0.139895, 0.229226, 0.232838, 0.25031, 0.278302, 0.281712, 0.239899, 0.271506, 0.275179, 0.366687, 0.332115, 0.243554, 0.278302, 0.356642, 0.359901, 0.387226, 0.433034, 0.454136, 0.545602, 0.476583, 0.562014, 0.480142, 0.494003, 0.42561, 0.4292, 0.497853, 0.51388, 0.480142, 0.339168, 0.295083, 0.291804, 0.278302, 0.291804, 0.219301, 0.225814, 0.155435, 0.109221, 0.085092, 0.083462, 0.060549, 0.074921, 0.054297, 0.088832, 0.06312, 0.081712, 0.049374, 0.033407, 0.018787, 0.022667], '')</t>
  </si>
  <si>
    <t>[118, 120, 126]</t>
  </si>
  <si>
    <t xml:space="preserve">F5RWM4|F5RWM4_9ENTR 30S ribosomal protein S18 OS=Enterobacter hormaechei ATCC 49162 </t>
  </si>
  <si>
    <t>([0.074921, 0.118441, 0.058088, 0.083462, 0.083462, 0.106997, 0.132295, 0.106997, 0.139895, 0.164327, 0.125101, 0.147574, 0.116183, 0.11371, 0.167087, 0.18812, 0.15284, 0.15008, 0.090864, 0.090864, 0.173081, 0.161087, 0.100716, 0.179055, 0.17593, 0.206376, 0.203355, 0.206376, 0.194234, 0.137348, 0.155435, 0.225814, 0.236433, 0.236433, 0.232838, 0.232838, 0.311707, 0.349426, 0.311707, 0.398279, 0.318242, 0.311707, 0.398279, 0.486429, 0.401658, 0.370445, 0.377384, 0.349426, 0.271506, 0.346032, 0.414856, 0.352862, 0.36309, 0.278302, 0.278302, 0.275179, 0.200174, 0.132295, 0.147574, 0.116183, 0.116183, 0.17593, 0.173081, 0.173081, 0.170161, 0.222385, 0.229226, 0.194234, 0.200174, 0.268042, 0.232838, 0.191378, 0.200174, 0.15008, 0.232838], '')</t>
  </si>
  <si>
    <t xml:space="preserve">F5RWM5|F5RWM5_9ENTR Primosomal replication protein N OS=Enterobacter hormaechei ATCC 49162 </t>
  </si>
  <si>
    <t>([0.18812, 0.092881, 0.134866, 0.17593, 0.25031, 0.17593, 0.21291, 0.243554, 0.200174, 0.222385, 0.278302, 0.301917, 0.298791, 0.206376, 0.229226, 0.318242, 0.281712, 0.366687, 0.268042, 0.206376, 0.134866, 0.200174, 0.30533, 0.30533, 0.298791, 0.206376, 0.295083, 0.30533, 0.31487, 0.352862, 0.356642, 0.222385, 0.232838, 0.239899, 0.324872, 0.268042, 0.173081, 0.170161, 0.170161, 0.239899, 0.328603, 0.349426, 0.257454, 0.17593, 0.167087, 0.170161, 0.232838, 0.243554, 0.236433, 0.229226, 0.229226, 0.155435, 0.257454, 0.25406, 0.247041, 0.167087, 0.194234, 0.219301, 0.321458, 0.31487, 0.31487, 0.222385, 0.209395, 0.225814, 0.311707, 0.311707, 0.209395, 0.137348, 0.127496, 0.066181, 0.067594, 0.079919, 0.111485, 0.109221, 0.111485, 0.11371, 0.11371, 0.109221, 0.158265, 0.137348, 0.096677, 0.069024, 0.10481, 0.139895, 0.203355, 0.203355, 0.134866, 0.232838, 0.232838, 0.161087, 0.264545, 0.25406, 0.25406, 0.291804, 0.264545, 0.229226, 0.200174, 0.271506, 0.243554, 0.206376, 0.206376, 0.264545, 0.366687, 0.321458], '')</t>
  </si>
  <si>
    <t xml:space="preserve">F5RWM6|F5RWM6_9ENTR 30S ribosomal protein S6 OS=Enterobacter hormaechei ATCC 49162 </t>
  </si>
  <si>
    <t>([0.034068, 0.073402, 0.109221, 0.161087, 0.200174, 0.25406, 0.301917, 0.257454, 0.31487, 0.339168, 0.324872, 0.295083, 0.311707, 0.30533, 0.31487, 0.301917, 0.36309, 0.40511, 0.436924, 0.486429, 0.562014, 0.529623, 0.517562, 0.51388, 0.505461, 0.4292, 0.422041, 0.401658, 0.390993, 0.380708, 0.387226, 0.318242, 0.398279, 0.377384, 0.374039, 0.480142, 0.401658, 0.40511, 0.346032, 0.450668, 0.370445, 0.380708, 0.394753, 0.308712, 0.311707, 0.298791, 0.349426, 0.349426, 0.275179, 0.291804, 0.209395, 0.170161, 0.284882, 0.225814, 0.247041, 0.232838, 0.243554, 0.328603, 0.36309, 0.390993, 0.291804, 0.370445, 0.370445, 0.308712, 0.390993, 0.394753, 0.408655, 0.332115, 0.318242, 0.30533, 0.374039, 0.450668, 0.465241, 0.394753, 0.380708, 0.359901, 0.384043, 0.321458, 0.25031, 0.203355, 0.25031, 0.324872, 0.311707, 0.301917, 0.352862, 0.281712, 0.281712, 0.288399, 0.36309, 0.374039, 0.5017, 0.454136, 0.390993, 0.401658, 0.436924, 0.5017, 0.521092, 0.538167, 0.570702, 0.63748, 0.707965, 0.707965, 0.690604, 0.712013, 0.716283, 0.622677, 0.675549, 0.680603, 0.680603, 0.716283, 0.685117, 0.653063, 0.703578, 0.775545, 0.791621, 0.791621, 0.801317, 0.795062, 0.779859, 0.801317, 0.819762, 0.798249, 0.801317, 0.808535, 0.795062, 0.775545, 0.891961, 0.912647, 0.903857, 0.889439, 0.885302], '')</t>
  </si>
  <si>
    <t>[20, 21, 22, 23, 24, 90, 95, 96, 97, 98, 99, 100, 101, 102, 103, 104, 105, 106, 107, 108, 109, 110, 111, 112, 113, 114, 115, 116, 117, 118, 119, 120, 121, 122, 123, 124, 125, 126, 127, 128, 129, 130]</t>
  </si>
  <si>
    <t xml:space="preserve">F5RWP2|F5RWP2_9ENTR 23S rRNA (guanosine-2'-O-)-methyltransferase RlmB OS=Enterobacter hormaechei ATCC 49162 </t>
  </si>
  <si>
    <t>([0.040537, 0.071867, 0.074921, 0.045352, 0.029376, 0.048328, 0.064632, 0.067594, 0.106997, 0.144935, 0.167087, 0.116183, 0.120615, 0.122885, 0.100716, 0.090864, 0.086953, 0.049374, 0.088832, 0.085092, 0.102787, 0.170161, 0.17593, 0.200174, 0.288399, 0.288399, 0.232838, 0.271506, 0.216401, 0.11371, 0.109221, 0.090864, 0.10481, 0.109221, 0.079919, 0.132295, 0.222385, 0.247041, 0.268042, 0.179055, 0.18812, 0.120615, 0.090864, 0.090864, 0.090864, 0.096677, 0.096677, 0.0704, 0.06184, 0.116183, 0.18812, 0.179055, 0.219301, 0.30533, 0.26085, 0.219301, 0.219301, 0.229226, 0.298791, 0.275179, 0.271506, 0.229226, 0.31487, 0.275179, 0.26085, 0.291804, 0.281712, 0.370445, 0.465241, 0.359901, 0.352862, 0.370445, 0.380708, 0.380708, 0.295083, 0.359901, 0.447574, 0.349426, 0.25031, 0.222385, 0.332115, 0.342579, 0.387226, 0.401658, 0.51388, 0.401658, 0.264545, 0.18812, 0.118441, 0.067594, 0.125101, 0.118441, 0.069024, 0.067594, 0.067594, 0.137348, 0.122885, 0.122885, 0.122885, 0.196879, 0.196879, 0.125101, 0.127496, 0.118441, 0.109221, 0.074921, 0.147574, 0.216401, 0.268042, 0.359901, 0.374039, 0.370445, 0.342579, 0.346032, 0.25031, 0.17593, 0.17593, 0.167087, 0.167087, 0.243554, 0.247041, 0.243554, 0.328603, 0.324872, 0.339168, 0.30533, 0.342579, 0.298791, 0.324872, 0.352862, 0.288399, 0.324872, 0.232838, 0.26085, 0.295083, 0.356642, 0.440853, 0.414856, 0.346032, 0.366687, 0.288399, 0.200174, 0.229226, 0.164327, 0.247041, 0.247041, 0.200174, 0.167087, 0.194234, 0.203355, 0.17593, 0.236433, 0.191378, 0.191378, 0.200174, 0.247041, 0.295083, 0.288399, 0.191378, 0.170161, 0.086953, 0.096677, 0.15284, 0.158265, 0.18812, 0.179055, 0.185198, 0.232838, 0.275179, 0.278302, 0.278302, 0.229226, 0.147574, 0.225814, 0.308712, 0.295083, 0.243554, 0.232838, 0.219301, 0.308712, 0.36309, 0.418646, 0.401658, 0.342579, 0.301917, 0.324872, 0.298791, 0.295083, 0.321458, 0.324872, 0.318242, 0.278302, 0.359901, 0.458154, 0.366687, 0.377384, 0.380708, 0.436924, 0.440853, 0.352862, 0.36309, 0.41194, 0.36309, 0.359901, 0.422041, 0.370445, 0.408655, 0.40511, 0.359901, 0.359901, 0.342579, 0.284882, 0.31487, 0.31487, 0.232838, 0.318242, 0.25031, 0.247041, 0.17593, 0.142424, 0.225814, 0.21291, 0.127496, 0.125101, 0.129801, 0.073402, 0.134866, 0.092881, 0.078022, 0.092881, 0.098513, 0.098513, 0.137348, 0.11371, 0.092881, 0.125101, 0.094817, 0.118441, 0.090864, 0.11371, 0.11371, 0.073402, 0.050641], '')</t>
  </si>
  <si>
    <t>[84]</t>
  </si>
  <si>
    <t xml:space="preserve">F5RWP3|F5RWP3_9ENTR Ribonuclease R OS=Enterobacter hormaechei ATCC 49162 </t>
  </si>
  <si>
    <t>([0.666105, 0.694846, 0.724957, 0.745909, 0.716283, 0.728858, 0.750527, 0.76285, 0.808535, 0.703578, 0.728858, 0.76285, 0.76285, 0.779859, 0.834292, 0.837511, 0.823549, 0.73685, 0.73685, 0.741537, 0.771762, 0.675549, 0.712013, 0.703578, 0.690604, 0.728858, 0.608892, 0.509769, 0.4292, 0.40511, 0.505461, 0.414856, 0.414856, 0.414856, 0.401658, 0.436924, 0.422041, 0.461924, 0.517562, 0.553315, 0.534167, 0.505461, 0.604312, 0.483068, 0.458154, 0.40511, 0.401658, 0.418646, 0.505461, 0.497853, 0.497853, 0.490133, 0.58069, 0.58069, 0.604312, 0.517562, 0.509769, 0.490133, 0.380708, 0.398279, 0.384043, 0.384043, 0.301917, 0.288399, 0.335645, 0.328603, 0.398279, 0.384043, 0.465241, 0.454136, 0.549308, 0.461924, 0.398279, 0.298791, 0.298791, 0.281712, 0.352862, 0.356642, 0.311707, 0.30533, 0.284882, 0.21291, 0.25031, 0.332115, 0.332115, 0.281712, 0.311707, 0.229226, 0.164327, 0.155435, 0.155435, 0.155435, 0.164327, 0.147574, 0.232838, 0.229226, 0.229226, 0.243554, 0.232838, 0.200174, 0.278302, 0.200174, 0.200174, 0.167087, 0.109221, 0.118441, 0.179055, 0.164327, 0.229226, 0.308712, 0.321458, 0.243554, 0.161087, 0.147574, 0.216401, 0.216401, 0.219301, 0.232838, 0.196879, 0.191378, 0.264545, 0.200174, 0.21291, 0.298791, 0.30533, 0.377384, 0.377384, 0.288399, 0.216401, 0.196879, 0.194234, 0.219301, 0.216401, 0.295083, 0.346032, 0.352862, 0.346032, 0.335645, 0.328603, 0.352862, 0.352862, 0.390993, 0.42561, 0.509769, 0.4292, 0.359901, 0.349426, 0.275179, 0.278302, 0.288399, 0.349426, 0.339168, 0.31487, 0.398279, 0.40511, 0.342579, 0.268042, 0.275179, 0.271506, 0.191378, 0.11371, 0.122885, 0.122885, 0.122885, 0.127496, 0.129801, 0.185198, 0.109221, 0.111485, 0.120615, 0.200174, 0.179055, 0.18812, 0.182256, 0.17593, 0.109221, 0.179055, 0.147574, 0.155435, 0.098513, 0.102787, 0.11371, 0.129801, 0.15008, 0.182256, 0.194234, 0.194234, 0.161087, 0.26085, 0.298791, 0.356642, 0.291804, 0.284882, 0.179055, 0.129801, 0.092881, 0.102787, 0.069024, 0.137348, 0.079919, 0.139895, 0.21291, 0.288399, 0.288399, 0.26085, 0.239899, 0.219301, 0.291804, 0.318242, 0.291804, 0.25031, 0.26085, 0.288399, 0.203355, 0.239899, 0.31487, 0.311707, 0.295083, 0.359901, 0.356642, 0.450668, 0.408655, 0.401658, 0.418646, 0.390993, 0.349426, 0.332115, 0.275179, 0.278302, 0.25031, 0.25406, 0.239899, 0.232838, 0.247041, 0.332115, 0.408655, 0.308712, 0.401658, 0.398279, 0.332115, 0.222385, 0.239899, 0.268042, 0.239899, 0.170161, 0.179055, 0.219301, 0.25406, 0.229226, 0.232838, 0.281712, 0.225814, 0.298791, 0.318242, 0.324872, 0.257454, 0.278302, 0.374039, 0.359901, 0.447574, 0.505461, 0.59508, 0.557691, 0.553315, 0.51388, 0.613573, 0.497853, 0.480142, 0.483068, 0.494003, 0.509769, 0.414856, 0.436924, 0.450668, 0.349426, 0.346032, 0.41194, 0.394753, 0.394753, 0.349426, 0.346032, 0.36309, 0.288399, 0.298791, 0.31487, 0.349426, 0.278302, 0.268042, 0.200174, 0.203355, 0.271506, 0.239899, 0.308712, 0.370445, 0.359901, 0.447574, 0.335645, 0.328603, 0.243554, 0.144935, 0.125101, 0.111485, 0.06312, 0.102787, 0.102787, 0.066181, 0.078022, 0.067594, 0.067594, 0.073402, 0.064632, 0.079919, 0.079919, 0.086953, 0.102787, 0.064632, 0.069024, 0.132295, 0.144935, 0.185198, 0.275179, 0.328603, 0.346032, 0.42561, 0.461924, 0.450668, 0.450668, 0.366687, 0.349426, 0.465241, 0.529623, 0.545602, 0.450668, 0.394753, 0.414856, 0.352862, 0.352862, 0.366687, 0.370445, 0.295083, 0.247041, 0.25406, 0.264545, 0.271506, 0.196879, 0.129801, 0.127496, 0.116183, 0.18812, 0.31487, 0.298791, 0.236433, 0.239899, 0.291804, 0.275179, 0.173081, 0.17593, 0.191378, 0.106997, 0.106997, 0.122885, 0.18812, 0.122885, 0.116183, 0.11371, 0.164327, 0.236433, 0.229226, 0.229226, 0.222385, 0.196879, 0.122885, 0.164327, 0.086953, 0.054297, 0.094817, 0.127496, 0.106997, 0.122885, 0.182256, 0.170161, 0.200174, 0.170161, 0.239899, 0.167087, 0.17593, 0.11371, 0.118441, 0.120615, 0.132295, 0.067594, 0.069024, 0.078022, 0.048328, 0.098513, 0.155435, 0.15284, 0.185198, 0.25031, 0.209395, 0.209395, 0.225814, 0.236433, 0.185198, 0.167087, 0.264545, 0.185198, 0.206376, 0.196879, 0.203355, 0.18812, 0.30533, 0.31487, 0.301917, 0.384043, 0.387226, 0.311707, 0.222385, 0.209395, 0.209395, 0.21291, 0.222385, 0.216401, 0.185198, 0.26085, 0.301917, 0.288399, 0.359901, 0.42561, 0.433034, 0.346032, 0.42561, 0.308712, 0.308712, 0.384043, 0.394753, 0.394753, 0.447574, 0.529623, 0.42561, 0.339168, 0.31487, 0.318242, 0.284882, 0.324872, 0.321458, 0.30533, 0.209395, 0.229226, 0.222385, 0.15008, 0.236433, 0.25031, 0.359901, 0.356642, 0.352862, 0.352862, 0.346032, 0.349426, 0.359901, 0.458154, 0.461924, 0.483068, 0.486429, 0.534167, 0.447574, 0.418646, 0.342579, 0.346032, 0.308712, 0.324872, 0.324872, 0.311707, 0.275179, 0.243554, 0.229226, 0.144935, 0.094817, 0.098513, 0.111485, 0.092881, 0.094817, 0.155435, 0.257454, 0.219301, 0.139895, 0.116183, 0.134866, 0.132295, 0.200174, 0.236433, 0.219301, 0.332115, 0.339168, 0.374039, 0.414856, 0.394753, 0.433034, 0.509769, 0.494003, 0.394753, 0.414856, 0.418646, 0.342579, 0.239899, 0.239899, 0.328603, 0.356642, 0.36309, 0.374039, 0.384043, 0.298791, 0.332115, 0.301917, 0.298791, 0.301917, 0.284882, 0.339168, 0.418646, 0.440853, 0.440853, 0.562014, 0.472492, 0.447574, 0.529623, 0.529623, 0.480142, 0.480142, 0.56648, 0.476583, 0.557691, 0.549308, 0.648219, 0.648219, 0.657645, 0.622677, 0.622677, 0.585406, 0.465241, 0.461924, 0.436924, 0.408655, 0.324872, 0.339168, 0.356642, 0.342579, 0.380708, 0.450668, 0.447574, 0.422041, 0.418646, 0.332115, 0.332115, 0.366687, 0.352862, 0.356642, 0.377384, 0.36309, 0.398279, 0.366687, 0.352862, 0.271506, 0.275179, 0.268042, 0.349426, 0.352862, 0.26085, 0.264545, 0.271506, 0.158265, 0.182256, 0.25406, 0.374039, 0.281712, 0.247041, 0.225814, 0.137348, 0.164327, 0.170161, 0.109221, 0.18812, 0.125101, 0.18812, 0.209395, 0.257454, 0.164327, 0.161087, 0.164327, 0.127496, 0.079919, 0.127496, 0.122885, 0.137348, 0.122885, 0.191378, 0.191378, 0.18812, 0.278302, 0.257454, 0.25406, 0.339168, 0.356642, 0.444081, 0.444081, 0.447574, 0.387226, 0.476583, 0.390993, 0.483068, 0.521092, 0.642678, 0.707965, 0.653063, 0.525368, 0.525368, 0.440853, 0.440853, 0.458154, 0.458154, 0.370445, 0.36309, 0.31487, 0.301917, 0.31487, 0.311707, 0.308712, 0.36309, 0.370445, 0.476583, 0.444081, 0.494003, 0.472492, 0.461924, 0.436924, 0.486429, 0.480142, 0.444081, 0.359901, 0.346032, 0.275179, 0.352862, 0.239899, 0.247041, 0.170161, 0.158265, 0.173081, 0.125101, 0.147574, 0.15284, 0.098513, 0.06312, 0.059222, 0.060549, 0.038858, 0.036378, 0.037156, 0.034884, 0.049374, 0.085092, 0.085092, 0.071867, 0.067594, 0.071867, 0.048328, 0.056825, 0.054297, 0.031287, 0.047319, 0.050641, 0.029376, 0.023963, 0.028695, 0.030003, 0.030003, 0.027463, 0.031287, 0.038858, 0.027463, 0.03976, 0.038858, 0.025316, 0.049374, 0.054297, 0.10481, 0.118441, 0.10481, 0.10481, 0.092881, 0.092881, 0.092881, 0.10481, 0.17593, 0.257454, 0.25406, 0.194234, 0.200174, 0.257454, 0.257454, 0.311707, 0.311707, 0.311707, 0.394753, 0.394753, 0.301917, 0.301917, 0.311707, 0.390993, 0.390993, 0.494003, 0.433034, 0.42561, 0.422041, 0.422041, 0.356642, 0.356642, 0.398279, 0.41194, 0.42561, 0.398279, 0.398279, 0.401658, 0.40511, 0.390993, 0.321458, 0.401658, 0.308712, 0.377384, 0.311707, 0.239899, 0.236433, 0.291804, 0.288399, 0.349426, 0.324872, 0.414856, 0.418646, 0.454136, 0.450668, 0.436924, 0.458154, 0.458154, 0.458154, 0.465241, 0.468512, 0.545602, 0.517562, 0.632174, 0.632174, 0.720929, 0.801317, 0.819762, 0.798249, 0.795062, 0.76285, 0.791621, 0.750527, 0.745909, 0.733139, 0.808535, 0.823549, 0.801317, 0.801317, 0.798249, 0.798249, 0.73685, 0.754692, 0.685117, 0.685117, 0.728858, 0.728858, 0.733139, 0.694846, 0.622677, 0.63748, 0.666105, 0.661982, 0.666105, 0.666105, 0.675549, 0.671169, 0.699094, 0.728858, 0.707965, 0.690604, 0.685117, 0.750527, 0.728858, 0.808535, 0.819762, 0.788093, 0.771762, 0.771762, 0.791621, 0.894241, 0.889439, 0.889439, 0.894241, 0.891961, 0.901269, 0.894241, 0.856457, 0.805026, 0.795062, 0.795062, 0.812494, 0.81615, 0.801317, 0.805026, 0.834292, 0.808535, 0.798249, 0.81615, 0.819762, 0.834292, 0.81615, 0.801317, 0.791621, 0.784345, 0.779859, 0.754692, 0.745909, 0.812494, 0.827927, 0.846163, 0.862302, 0.865454, 0.859585], '')</t>
  </si>
  <si>
    <t>[0, 1, 2, 3, 4, 5, 6, 7, 8, 9, 10, 11, 12, 13, 14, 15, 16, 17, 18, 19, 20, 21, 22, 23, 24, 25, 26, 27, 30, 38, 39, 40, 41, 42, 48, 52, 53, 54, 55, 56, 70, 143, 260, 261, 262, 263, 264, 265, 270, 330, 331, 438, 464, 498, 521, 524, 525, 528, 530, 531, 532, 533, 534, 535, 536, 537, 609, 610, 611, 612, 613, 614, 744, 745, 746, 747, 748, 749, 750, 751, 752, 753, 754, 755, 756, 757, 758, 759, 760, 761, 762, 763, 764, 765, 766, 767, 768, 769, 770, 771, 772, 773, 774, 775, 776, 777, 778, 779, 780, 781, 782, 783, 784, 785, 786, 787, 788, 789, 790, 791, 792, 793, 794, 795, 796, 797, 798, 799, 800, 801, 802, 803, 804, 805, 806, 807, 808, 809, 810, 811, 812, 813, 814, 815, 816, 817, 818, 819, 820, 821, 822, 823, 824, 825, 826]</t>
  </si>
  <si>
    <t>(82</t>
  </si>
  <si>
    <t>154)</t>
  </si>
  <si>
    <t xml:space="preserve">F5RWP4|F5RWP4_9ENTR HTH-type transcriptional repressor NsrR OS=Enterobacter hormaechei ATCC 49162 </t>
  </si>
  <si>
    <t>([0.067594, 0.106997, 0.102787, 0.064632, 0.040537, 0.026338, 0.028107, 0.029376, 0.038858, 0.028107, 0.044297, 0.060549, 0.056825, 0.096677, 0.071867, 0.074921, 0.139895, 0.076542, 0.0704, 0.134866, 0.092881, 0.15284, 0.161087, 0.134866, 0.132295, 0.203355, 0.219301, 0.25406, 0.295083, 0.308712, 0.398279, 0.332115, 0.25031, 0.25406, 0.164327, 0.122885, 0.127496, 0.132295, 0.139895, 0.139895, 0.129801, 0.15284, 0.147574, 0.079919, 0.079919, 0.106997, 0.088832, 0.088832, 0.090864, 0.086953, 0.079919, 0.083462, 0.102787, 0.15008, 0.086953, 0.15284, 0.161087, 0.147574, 0.142424, 0.247041, 0.21291, 0.21291, 0.247041, 0.161087, 0.243554, 0.216401, 0.247041, 0.295083, 0.295083, 0.222385, 0.232838, 0.25031, 0.158265, 0.17593, 0.206376, 0.216401, 0.209395, 0.209395, 0.15284, 0.164327, 0.088832, 0.109221, 0.10481, 0.085092, 0.078022, 0.045352, 0.086953, 0.047319, 0.046336, 0.086953, 0.106997, 0.06184, 0.056825, 0.056825, 0.050641, 0.043307, 0.060549, 0.034884, 0.059222, 0.096677, 0.071867, 0.076542, 0.079919, 0.079919, 0.050641, 0.06184, 0.102787, 0.109221, 0.118441, 0.122885, 0.109221, 0.083462, 0.142424, 0.085092, 0.116183, 0.125101, 0.073402, 0.059222, 0.106997, 0.116183, 0.120615, 0.147574, 0.232838, 0.15008, 0.094817, 0.17593, 0.173081, 0.111485, 0.06184, 0.067594, 0.067594, 0.048328, 0.067594, 0.049374, 0.0704, 0.071867, 0.047319, 0.073402, 0.10481, 0.066181, 0.036378], '')</t>
  </si>
  <si>
    <t xml:space="preserve">F5RWP7|F5RWP7_9ENTR Protein HflC OS=Enterobacter hormaechei ATCC 49162 </t>
  </si>
  <si>
    <t>([0.005872, 0.006533, 0.005249, 0.004835, 0.004577, 0.003963, 0.00359, 0.004577, 0.00558, 0.004899, 0.004161, 0.003757, 0.003014, 0.003014, 0.00316, 0.003924, 0.00543, 0.006078, 0.008276, 0.008276, 0.011669, 0.010221, 0.012727, 0.011518, 0.016826, 0.025316, 0.028695, 0.032017, 0.031287, 0.032677, 0.06184, 0.129801, 0.18812, 0.268042, 0.301917, 0.216401, 0.137348, 0.078022, 0.081712, 0.098513, 0.167087, 0.098513, 0.191378, 0.098513, 0.185198, 0.116183, 0.139895, 0.11371, 0.102787, 0.109221, 0.10481, 0.067594, 0.06312, 0.067594, 0.037156, 0.031287, 0.040537, 0.071867, 0.071867, 0.071867, 0.06184, 0.049374, 0.094817, 0.102787, 0.200174, 0.173081, 0.268042, 0.232838, 0.239899, 0.264545, 0.26085, 0.257454, 0.342579, 0.342579, 0.332115, 0.433034, 0.342579, 0.291804, 0.225814, 0.318242, 0.311707, 0.225814, 0.17593, 0.167087, 0.092881, 0.086953, 0.06312, 0.060549, 0.064632, 0.066181, 0.100716, 0.096677, 0.060549, 0.028107, 0.017797, 0.015694, 0.015694, 0.024826, 0.042364, 0.066181, 0.066181, 0.043307, 0.073402, 0.129801, 0.11371, 0.194234, 0.139895, 0.144935, 0.092881, 0.085092, 0.15284, 0.15008, 0.085092, 0.137348, 0.239899, 0.324872, 0.275179, 0.268042, 0.268042, 0.278302, 0.196879, 0.194234, 0.257454, 0.182256, 0.182256, 0.15284, 0.142424, 0.203355, 0.206376, 0.225814, 0.239899, 0.25031, 0.257454, 0.356642, 0.356642, 0.346032, 0.271506, 0.356642, 0.284882, 0.295083, 0.219301, 0.298791, 0.30533, 0.284882, 0.288399, 0.295083, 0.359901, 0.36309, 0.356642, 0.41194, 0.476583, 0.476583, 0.480142, 0.486429, 0.5017, 0.440853, 0.454136, 0.549308, 0.585406, 0.661982, 0.613573, 0.707965, 0.724957, 0.685117, 0.613573, 0.690604, 0.661982, 0.626927, 0.59508, 0.608892, 0.632174, 0.553315, 0.557691, 0.517562, 0.521092, 0.517562, 0.608892, 0.59508, 0.575842, 0.468512, 0.534167, 0.494003, 0.408655, 0.41194, 0.472492, 0.575842, 0.608892, 0.585406, 0.58069, 0.58069, 0.483068, 0.490133, 0.468512, 0.468512, 0.436924, 0.366687, 0.370445, 0.295083, 0.288399, 0.219301, 0.275179, 0.247041, 0.229226, 0.318242, 0.232838, 0.232838, 0.196879, 0.206376, 0.17593, 0.196879, 0.232838, 0.284882, 0.206376, 0.21291, 0.21291, 0.268042, 0.295083, 0.281712, 0.31487, 0.335645, 0.408655, 0.433034, 0.398279, 0.414856, 0.377384, 0.450668, 0.408655, 0.447574, 0.4292, 0.490133, 0.505461, 0.494003, 0.534167, 0.653063, 0.767246, 0.720929, 0.745909, 0.771762, 0.694846, 0.720929, 0.666105, 0.642678, 0.585406, 0.63748, 0.613573, 0.666105, 0.59014, 0.608892, 0.585406, 0.59917, 0.51388, 0.472492, 0.486429, 0.472492, 0.476583, 0.458154, 0.497853, 0.480142, 0.486429, 0.480142, 0.41194, 0.433034, 0.458154, 0.494003, 0.483068, 0.585406, 0.534167, 0.626927, 0.58069, 0.557691, 0.541878, 0.541878, 0.461924, 0.422041, 0.433034, 0.390993, 0.298791, 0.284882, 0.295083, 0.308712, 0.414856, 0.5017, 0.401658, 0.324872, 0.288399, 0.194234, 0.122885, 0.139895, 0.129801, 0.096677, 0.109221, 0.096677, 0.094817, 0.167087, 0.203355, 0.191378, 0.134866, 0.229226, 0.225814, 0.229226, 0.232838, 0.21291, 0.15008, 0.209395, 0.229226, 0.191378, 0.284882, 0.394753, 0.40511, 0.40511, 0.494003, 0.401658, 0.328603, 0.401658, 0.318242, 0.278302, 0.271506, 0.374039, 0.398279, 0.40511, 0.40511, 0.366687, 0.359901, 0.414856, 0.42561, 0.472492, 0.541878, 0.525368, 0.461924, 0.42561, 0.401658, 0.359901, 0.494003, 0.690604], '')</t>
  </si>
  <si>
    <t>[154, 157, 158, 159, 160, 161, 162, 163, 164, 165, 166, 167, 168, 169, 170, 171, 172, 173, 174, 175, 176, 177, 178, 180, 185, 186, 187, 188, 189, 230, 232, 233, 234, 235, 236, 237, 238, 239, 240, 241, 242, 243, 244, 245, 246, 247, 248, 249, 250, 265, 266, 267, 268, 269, 270, 271, 281, 326, 327, 333]</t>
  </si>
  <si>
    <t xml:space="preserve">F5RWP8|F5RWP8_9ENTR Protein HflK OS=Enterobacter hormaechei ATCC 49162 </t>
  </si>
  <si>
    <t>([0.823549, 0.852992, 0.862302, 0.876521, 0.910643, 0.84206, 0.84206, 0.84206, 0.84206, 0.852992, 0.859585, 0.894241, 0.905695, 0.939629, 0.939629, 0.93079, 0.912647, 0.912647, 0.915074, 0.910643, 0.915074, 0.903857, 0.89662, 0.891961, 0.88723, 0.868118, 0.922952, 0.922952, 0.941505, 0.956248, 0.957673, 0.919029, 0.91684, 0.922952, 0.876521, 0.788093, 0.791621, 0.784345, 0.699094, 0.685117, 0.680603, 0.666105, 0.575842, 0.575842, 0.575842, 0.490133, 0.476583, 0.461924, 0.461924, 0.42561, 0.394753, 0.380708, 0.450668, 0.436924, 0.42561, 0.497853, 0.613573, 0.575842, 0.59014, 0.703578, 0.703578, 0.745909, 0.750527, 0.859585, 0.885302, 0.856457, 0.908098, 0.908098, 0.908098, 0.868118, 0.81615, 0.81615, 0.733139, 0.666105, 0.632174, 0.604312, 0.570702, 0.497853, 0.468512, 0.387226, 0.30533, 0.229226, 0.179055, 0.158265, 0.134866, 0.111485, 0.079919, 0.048328, 0.049374, 0.031287, 0.042364, 0.066181, 0.056825, 0.094817, 0.129801, 0.147574, 0.122885, 0.102787, 0.142424, 0.185198, 0.167087, 0.229226, 0.301917, 0.232838, 0.257454, 0.264545, 0.194234, 0.222385, 0.31487, 0.342579, 0.418646, 0.349426, 0.346032, 0.284882, 0.264545, 0.298791, 0.301917, 0.264545, 0.239899, 0.243554, 0.25406, 0.284882, 0.288399, 0.264545, 0.295083, 0.308712, 0.236433, 0.321458, 0.377384, 0.301917, 0.264545, 0.281712, 0.271506, 0.232838, 0.288399, 0.291804, 0.26085, 0.194234, 0.25031, 0.25031, 0.25031, 0.239899, 0.311707, 0.318242, 0.359901, 0.356642, 0.284882, 0.346032, 0.268042, 0.281712, 0.311707, 0.321458, 0.247041, 0.332115, 0.278302, 0.30533, 0.239899, 0.247041, 0.321458, 0.384043, 0.480142, 0.468512, 0.384043, 0.295083, 0.179055, 0.170161, 0.167087, 0.229226, 0.229226, 0.264545, 0.26085, 0.308712, 0.295083, 0.281712, 0.264545, 0.356642, 0.332115, 0.40511, 0.408655, 0.394753, 0.339168, 0.25031, 0.247041, 0.332115, 0.349426, 0.377384, 0.380708, 0.440853, 0.356642, 0.36309, 0.36309, 0.366687, 0.349426, 0.275179, 0.281712, 0.295083, 0.301917, 0.332115, 0.31487, 0.311707, 0.25031, 0.196879, 0.268042, 0.271506, 0.284882, 0.352862, 0.436924, 0.4292, 0.454136, 0.454136, 0.465241, 0.51388, 0.505461, 0.4292, 0.5017, 0.63748, 0.534167, 0.534167, 0.497853, 0.505461, 0.414856, 0.490133, 0.497853, 0.42561, 0.440853, 0.36309, 0.370445, 0.268042, 0.281712, 0.239899, 0.288399, 0.268042, 0.284882, 0.308712, 0.401658, 0.418646, 0.324872, 0.387226, 0.349426, 0.356642, 0.268042, 0.356642, 0.359901, 0.40511, 0.401658, 0.359901, 0.398279, 0.380708, 0.494003, 0.5017, 0.545602, 0.59014, 0.608892, 0.480142, 0.366687, 0.349426, 0.352862, 0.387226, 0.41194, 0.408655, 0.359901, 0.458154, 0.461924, 0.465241, 0.4292, 0.525368, 0.59917, 0.632174, 0.604312, 0.604312, 0.58069, 0.575842, 0.534167, 0.538167, 0.632174, 0.632174, 0.545602, 0.545602, 0.59917, 0.545602, 0.575842, 0.642678, 0.538167, 0.517562, 0.509769, 0.59508, 0.59014, 0.465241, 0.401658, 0.444081, 0.40511, 0.418646, 0.408655, 0.450668, 0.384043, 0.36309, 0.444081, 0.42561, 0.390993, 0.370445, 0.324872, 0.26085, 0.321458, 0.41194, 0.342579, 0.332115, 0.298791, 0.271506, 0.377384, 0.458154, 0.366687, 0.398279, 0.390993, 0.40511, 0.390993, 0.384043, 0.332115, 0.26085, 0.359901, 0.390993, 0.366687, 0.458154, 0.521092, 0.4292, 0.352862, 0.42561, 0.450668, 0.480142, 0.505461, 0.465241, 0.394753, 0.41194, 0.349426, 0.36309, 0.36309, 0.374039, 0.433034, 0.509769, 0.59917, 0.59917, 0.51388, 0.517562, 0.447574, 0.387226, 0.480142, 0.480142, 0.490133, 0.483068, 0.450668, 0.390993, 0.390993, 0.444081, 0.505461, 0.570702, 0.529623, 0.553315, 0.51388, 0.490133, 0.490133, 0.505461, 0.505461, 0.585406, 0.618285, 0.661982, 0.754692, 0.728858, 0.733139, 0.632174, 0.622677, 0.570702, 0.703578, 0.750527, 0.724957, 0.724957, 0.724957, 0.750527, 0.712013, 0.712013, 0.741537, 0.712013, 0.712013, 0.703578, 0.703578, 0.750527, 0.775545, 0.76285, 0.76285, 0.84206, 0.891961, 0.899122, 0.891961, 0.837511, 0.812494, 0.856457, 0.856457, 0.862302, 0.837511, 0.852992, 0.852992, 0.865454, 0.88723, 0.88723, 0.891961, 0.823549, 0.805026, 0.808535, 0.827927, 0.812494, 0.812494, 0.812494, 0.795062, 0.874069, 0.89662, 0.889439, 0.874069, 0.868118, 0.859585, 0.891961, 0.874069], '')</t>
  </si>
  <si>
    <t>[0, 1, 2, 3, 4, 5, 6, 7, 8, 9, 10, 11, 12, 13, 14, 15, 16, 17, 18, 19, 20, 21, 22, 23, 24, 25, 26, 27, 28, 29, 30, 31, 32, 33, 34, 35, 36, 37, 38, 39, 40, 41, 42, 43, 44, 56, 57, 58, 59, 60, 61, 62, 63, 64, 65, 66, 67, 68, 69, 70, 71, 72, 73, 74, 75, 76, 211, 212, 214, 215, 216, 217, 219, 249, 250, 251, 252, 265, 266, 267, 268, 269, 270, 271, 272, 273, 274, 275, 276, 277, 278, 279, 280, 281, 282, 283, 284, 285, 286, 322, 328, 337, 338, 339, 340, 341, 352, 353, 354, 355, 356,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418]</t>
  </si>
  <si>
    <t>170)</t>
  </si>
  <si>
    <t xml:space="preserve">F5RWP9|F5RWP9_9ENTR GTPase HflX OS=Enterobacter hormaechei ATCC 49162 </t>
  </si>
  <si>
    <t>([0.281712, 0.200174, 0.122885, 0.086953, 0.118441, 0.076542, 0.050641, 0.029376, 0.038858, 0.054297, 0.074921, 0.088832, 0.179055, 0.137348, 0.15008, 0.243554, 0.15284, 0.18812, 0.206376, 0.102787, 0.109221, 0.129801, 0.120615, 0.132295, 0.18812, 0.185198, 0.239899, 0.324872, 0.366687, 0.380708, 0.342579, 0.295083, 0.308712, 0.225814, 0.179055, 0.170161, 0.158265, 0.236433, 0.225814, 0.203355, 0.284882, 0.30533, 0.311707, 0.433034, 0.505461, 0.414856, 0.311707, 0.275179, 0.278302, 0.36309, 0.346032, 0.374039, 0.380708, 0.308712, 0.390993, 0.394753, 0.359901, 0.370445, 0.342579, 0.281712, 0.284882, 0.284882, 0.257454, 0.25031, 0.191378, 0.194234, 0.21291, 0.25031, 0.236433, 0.144935, 0.139895, 0.144935, 0.129801, 0.094817, 0.139895, 0.155435, 0.209395, 0.239899, 0.243554, 0.264545, 0.342579, 0.268042, 0.30533, 0.275179, 0.196879, 0.161087, 0.170161, 0.167087, 0.225814, 0.243554, 0.264545, 0.264545, 0.25031, 0.284882, 0.366687, 0.288399, 0.17593, 0.134866, 0.137348, 0.079919, 0.044297, 0.034884, 0.059222, 0.055536, 0.055536, 0.088832, 0.137348, 0.137348, 0.203355, 0.206376, 0.268042, 0.275179, 0.271506, 0.209395, 0.21291, 0.144935, 0.18812, 0.271506, 0.268042, 0.257454, 0.356642, 0.374039, 0.370445, 0.374039, 0.374039, 0.321458, 0.264545, 0.25406, 0.243554, 0.147574, 0.15008, 0.164327, 0.161087, 0.164327, 0.222385, 0.216401, 0.291804, 0.318242, 0.31487, 0.308712, 0.311707, 0.219301, 0.295083, 0.321458, 0.352862, 0.352862, 0.440853, 0.517562, 0.521092, 0.433034, 0.553315, 0.549308, 0.545602, 0.648219, 0.626927, 0.521092, 0.4292, 0.4292, 0.42561, 0.422041, 0.418646, 0.42561, 0.51388, 0.42561, 0.342579, 0.30533, 0.301917, 0.21291, 0.216401, 0.209395, 0.225814, 0.225814, 0.219301, 0.216401, 0.216401, 0.229226, 0.31487, 0.398279, 0.398279, 0.390993, 0.366687, 0.454136, 0.454136, 0.447574, 0.51388, 0.618285, 0.509769, 0.557691, 0.675549, 0.56648, 0.575842, 0.549308, 0.465241, 0.468512, 0.384043, 0.394753, 0.398279, 0.370445, 0.370445, 0.374039, 0.380708, 0.41194, 0.335645, 0.232838, 0.25031, 0.281712, 0.18812, 0.281712, 0.25406, 0.219301, 0.295083, 0.222385, 0.229226, 0.271506, 0.239899, 0.324872, 0.324872, 0.229226, 0.158265, 0.137348, 0.144935, 0.088832, 0.088832, 0.173081, 0.275179, 0.179055, 0.170161, 0.25031, 0.164327, 0.161087, 0.132295, 0.111485, 0.170161, 0.179055, 0.206376, 0.243554, 0.243554, 0.17593, 0.17593, 0.247041, 0.281712, 0.281712, 0.298791, 0.291804, 0.158265, 0.090864, 0.139895, 0.147574, 0.094817, 0.185198, 0.185198, 0.25406, 0.194234, 0.132295, 0.161087, 0.137348, 0.067594, 0.06312, 0.079919, 0.134866, 0.094817, 0.092881, 0.098513, 0.15008, 0.142424, 0.243554, 0.308712, 0.321458, 0.232838, 0.236433, 0.132295, 0.134866, 0.085092, 0.081712, 0.132295, 0.132295, 0.132295, 0.232838, 0.170161, 0.191378, 0.127496, 0.203355, 0.216401, 0.216401, 0.127496, 0.142424, 0.116183, 0.088832, 0.092881, 0.098513, 0.106997, 0.102787, 0.109221, 0.17593, 0.173081, 0.17593, 0.17593, 0.203355, 0.209395, 0.191378, 0.229226, 0.308712, 0.21291, 0.125101, 0.073402, 0.109221, 0.109221, 0.122885, 0.109221, 0.109221, 0.134866, 0.120615, 0.203355, 0.196879, 0.098513, 0.179055, 0.200174, 0.216401, 0.132295, 0.129801, 0.200174, 0.179055, 0.185198, 0.288399, 0.390993, 0.458154, 0.534167, 0.414856, 0.41194, 0.436924, 0.318242, 0.268042, 0.356642, 0.31487, 0.308712, 0.394753, 0.380708, 0.247041, 0.26085, 0.284882, 0.30533, 0.225814, 0.137348, 0.066181, 0.06184, 0.047319, 0.028107, 0.024393, 0.048328, 0.049374, 0.044297, 0.085092, 0.142424, 0.15284, 0.120615, 0.098513, 0.120615, 0.120615, 0.206376, 0.129801, 0.179055, 0.092881, 0.182256, 0.298791, 0.414856, 0.42561, 0.454136, 0.538167, 0.4292, 0.401658, 0.41194, 0.490133, 0.380708, 0.291804, 0.284882, 0.271506, 0.30533, 0.275179, 0.185198, 0.191378, 0.271506, 0.298791, 0.281712, 0.21291, 0.196879, 0.203355, 0.203355, 0.203355, 0.216401, 0.236433, 0.25406, 0.216401, 0.239899, 0.275179, 0.349426, 0.30533, 0.42561, 0.332115, 0.288399, 0.390993, 0.271506, 0.264545, 0.236433, 0.257454, 0.239899, 0.222385, 0.216401, 0.21291, 0.243554, 0.219301, 0.206376, 0.182256, 0.229226, 0.142424, 0.132295, 0.096677, 0.098513, 0.06312, 0.090864, 0.116183, 0.079919, 0.144935, 0.120615, 0.100716, 0.164327, 0.200174], '')</t>
  </si>
  <si>
    <t>[44, 147, 148, 150, 151, 152, 153, 154, 155, 162, 184, 185, 186, 187, 188, 189, 190, 191, 326, 367]</t>
  </si>
  <si>
    <t xml:space="preserve">F5RWQ0|F5RWQ0_9ENTR RNA-binding protein Hfq OS=Enterobacter hormaechei ATCC 49162 </t>
  </si>
  <si>
    <t>([0.494003, 0.394753, 0.447574, 0.436924, 0.359901, 0.401658, 0.436924, 0.476583, 0.509769, 0.454136, 0.505461, 0.472492, 0.497853, 0.418646, 0.339168, 0.264545, 0.206376, 0.291804, 0.284882, 0.194234, 0.167087, 0.18812, 0.264545, 0.25031, 0.281712, 0.275179, 0.278302, 0.268042, 0.161087, 0.167087, 0.229226, 0.122885, 0.127496, 0.081712, 0.088832, 0.092881, 0.134866, 0.196879, 0.18812, 0.137348, 0.200174, 0.209395, 0.25031, 0.185198, 0.122885, 0.118441, 0.18812, 0.155435, 0.102787, 0.170161, 0.164327, 0.11371, 0.137348, 0.21291, 0.284882, 0.356642, 0.458154, 0.398279, 0.384043, 0.390993, 0.468512, 0.468512, 0.472492, 0.521092, 0.557691, 0.666105, 0.671169, 0.653063, 0.694846, 0.788093, 0.788093, 0.798249, 0.775545, 0.856457, 0.834292, 0.837511, 0.827927, 0.808535, 0.846163, 0.856457, 0.84206, 0.827927, 0.827927, 0.788093, 0.805026, 0.805026, 0.812494, 0.827927, 0.823549, 0.834292, 0.849326, 0.852992, 0.852992, 0.915074, 0.908098, 0.899122, 0.901269, 0.903857, 0.891961, 0.919029, 0.915074, 0.919029, 0.922952], '')</t>
  </si>
  <si>
    <t>[8, 10, 63, 64, 65, 66, 67, 68, 69, 70, 71, 72, 73, 74, 75, 76, 77, 78, 79, 80, 81, 82, 83, 84, 85, 86, 87, 88, 89, 90, 91, 92, 93, 94, 95, 96, 97, 98, 99, 100, 101, 102]</t>
  </si>
  <si>
    <t>(39</t>
  </si>
  <si>
    <t xml:space="preserve">F5RWQ2|F5RWQ2_9ENTR DNA mismatch repair protein MutL OS=Enterobacter hormaechei ATCC 49162 </t>
  </si>
  <si>
    <t>([0.236433, 0.298791, 0.349426, 0.239899, 0.229226, 0.222385, 0.25406, 0.301917, 0.25031, 0.206376, 0.25031, 0.275179, 0.275179, 0.339168, 0.324872, 0.328603, 0.352862, 0.311707, 0.295083, 0.203355, 0.225814, 0.278302, 0.278302, 0.268042, 0.278302, 0.321458, 0.321458, 0.324872, 0.278302, 0.352862, 0.418646, 0.311707, 0.328603, 0.203355, 0.25031, 0.167087, 0.247041, 0.311707, 0.31487, 0.298791, 0.352862, 0.414856, 0.311707, 0.21291, 0.209395, 0.203355, 0.191378, 0.229226, 0.243554, 0.275179, 0.206376, 0.209395, 0.209395, 0.194234, 0.275179, 0.275179, 0.377384, 0.278302, 0.25406, 0.179055, 0.155435, 0.118441, 0.10481, 0.161087, 0.25031, 0.222385, 0.321458, 0.321458, 0.30533, 0.206376, 0.179055, 0.236433, 0.158265, 0.247041, 0.26085, 0.185198, 0.18812, 0.15008, 0.144935, 0.102787, 0.158265, 0.116183, 0.179055, 0.120615, 0.120615, 0.116183, 0.144935, 0.120615, 0.073402, 0.06184, 0.106997, 0.074921, 0.073402, 0.122885, 0.078022, 0.073402, 0.122885, 0.067594, 0.083462, 0.086953, 0.15008, 0.15008, 0.222385, 0.229226, 0.301917, 0.308712, 0.318242, 0.31487, 0.356642, 0.41194, 0.342579, 0.352862, 0.414856, 0.332115, 0.301917, 0.380708, 0.380708, 0.380708, 0.468512, 0.4292, 0.525368, 0.447574, 0.454136, 0.390993, 0.380708, 0.444081, 0.408655, 0.370445, 0.366687, 0.387226, 0.349426, 0.447574, 0.440853, 0.476583, 0.476583, 0.521092, 0.440853, 0.359901, 0.366687, 0.278302, 0.206376, 0.129801, 0.191378, 0.191378, 0.284882, 0.257454, 0.219301, 0.247041, 0.271506, 0.167087, 0.116183, 0.161087, 0.167087, 0.173081, 0.167087, 0.25031, 0.25406, 0.206376, 0.284882, 0.284882, 0.281712, 0.390993, 0.497853, 0.398279, 0.308712, 0.275179, 0.301917, 0.219301, 0.196879, 0.129801, 0.194234, 0.222385, 0.134866, 0.137348, 0.086953, 0.090864, 0.051831, 0.050641, 0.059222, 0.059222, 0.059222, 0.109221, 0.10481, 0.094817, 0.106997, 0.139895, 0.139895, 0.147574, 0.142424, 0.164327, 0.21291, 0.182256, 0.161087, 0.275179, 0.268042, 0.332115, 0.335645, 0.418646, 0.422041, 0.509769, 0.509769, 0.422041, 0.408655, 0.384043, 0.30533, 0.291804, 0.328603, 0.339168, 0.356642, 0.342579, 0.26085, 0.301917, 0.366687, 0.36309, 0.268042, 0.268042, 0.185198, 0.185198, 0.106997, 0.10481, 0.109221, 0.109221, 0.17593, 0.111485, 0.109221, 0.109221, 0.164327, 0.161087, 0.086953, 0.046336, 0.076542, 0.129801, 0.142424, 0.15284, 0.15284, 0.229226, 0.225814, 0.288399, 0.25031, 0.247041, 0.209395, 0.216401, 0.144935, 0.147574, 0.144935, 0.111485, 0.109221, 0.073402, 0.079919, 0.147574, 0.206376, 0.203355, 0.167087, 0.139895, 0.139895, 0.161087, 0.102787, 0.060549, 0.078022, 0.098513, 0.15284, 0.111485, 0.102787, 0.173081, 0.142424, 0.147574, 0.229226, 0.332115, 0.401658, 0.308712, 0.311707, 0.288399, 0.335645, 0.384043, 0.401658, 0.414856, 0.394753, 0.380708, 0.40511, 0.318242, 0.222385, 0.182256, 0.278302, 0.200174, 0.206376, 0.257454, 0.349426, 0.352862, 0.275179, 0.291804, 0.308712, 0.318242, 0.284882, 0.281712, 0.295083, 0.26085, 0.232838, 0.268042, 0.377384, 0.374039, 0.447574, 0.436924, 0.525368, 0.525368, 0.632174, 0.608892, 0.486429, 0.41194, 0.408655, 0.494003, 0.374039, 0.356642, 0.257454, 0.332115, 0.324872, 0.236433, 0.239899, 0.219301, 0.155435, 0.098513, 0.155435, 0.167087, 0.278302, 0.243554, 0.247041, 0.275179, 0.288399, 0.288399, 0.377384, 0.295083, 0.25406, 0.352862, 0.450668, 0.56648, 0.585406, 0.549308, 0.666105, 0.699094, 0.76285, 0.745909, 0.852992, 0.849326, 0.852992, 0.837511, 0.798249, 0.754692, 0.690604, 0.675549, 0.771762, 0.759478, 0.849326, 0.76285, 0.73685, 0.733139, 0.750527, 0.690604, 0.632174, 0.56648, 0.562014, 0.545602, 0.685117, 0.618285, 0.56648, 0.585406, 0.585406, 0.570702, 0.604312, 0.675549, 0.642678, 0.642678, 0.642678, 0.59508, 0.767246, 0.795062, 0.808535, 0.788093, 0.81615, 0.859585, 0.889439, 0.808535, 0.823549, 0.808535, 0.808535, 0.84206, 0.84206, 0.846163, 0.83125, 0.84206, 0.808535, 0.846163, 0.852992, 0.84206, 0.84206, 0.728858, 0.613573, 0.575842, 0.562014, 0.480142, 0.4292, 0.433034, 0.538167, 0.538167, 0.494003, 0.447574, 0.450668, 0.433034, 0.4292, 0.538167, 0.541878, 0.444081, 0.440853, 0.36309, 0.359901, 0.41194, 0.517562, 0.626927, 0.534167, 0.557691, 0.661982, 0.767246, 0.745909, 0.745909, 0.712013, 0.613573, 0.707965, 0.690604, 0.585406, 0.497853, 0.490133, 0.384043, 0.41194, 0.377384, 0.476583, 0.494003, 0.4292, 0.374039, 0.295083, 0.291804, 0.288399, 0.284882, 0.288399, 0.288399, 0.278302, 0.200174, 0.216401, 0.147574, 0.096677, 0.120615, 0.116183, 0.109221, 0.122885, 0.147574, 0.182256, 0.158265, 0.081712, 0.059222, 0.0704, 0.116183, 0.15008, 0.144935, 0.088832, 0.085092, 0.100716, 0.102787, 0.106997, 0.17593, 0.219301, 0.268042, 0.225814, 0.275179, 0.281712, 0.380708, 0.324872, 0.225814, 0.142424, 0.26085, 0.268042, 0.264545, 0.17593, 0.200174, 0.11371, 0.173081, 0.196879, 0.182256, 0.194234, 0.268042, 0.25406, 0.209395, 0.155435, 0.216401, 0.239899, 0.167087, 0.144935, 0.225814, 0.311707, 0.318242, 0.257454, 0.349426, 0.31487, 0.40511, 0.30533, 0.422041, 0.321458, 0.219301, 0.132295, 0.132295, 0.106997, 0.109221, 0.167087, 0.17593, 0.185198, 0.109221, 0.161087, 0.134866, 0.083462, 0.100716, 0.096677, 0.139895, 0.073402, 0.088832, 0.088832, 0.161087, 0.155435, 0.164327, 0.232838, 0.332115, 0.225814, 0.158265, 0.185198, 0.194234, 0.182256, 0.102787, 0.179055, 0.106997, 0.074921, 0.098513, 0.079919, 0.137348, 0.120615, 0.200174, 0.11371, 0.125101, 0.102787, 0.078022, 0.147574, 0.15284, 0.120615, 0.194234, 0.200174, 0.100716, 0.074921, 0.125101, 0.216401, 0.142424, 0.200174, 0.288399, 0.335645, 0.342579, 0.308712, 0.335645, 0.232838, 0.342579, 0.291804, 0.291804, 0.324872, 0.278302, 0.173081, 0.206376, 0.142424, 0.15008, 0.209395, 0.25406, 0.185198, 0.194234, 0.278302, 0.222385, 0.164327, 0.179055, 0.17593, 0.132295, 0.0704, 0.122885, 0.10481, 0.15284, 0.209395, 0.209395, 0.239899, 0.25031, 0.164327, 0.232838, 0.356642, 0.308712, 0.308712, 0.298791, 0.284882, 0.291804, 0.346032, 0.370445, 0.342579, 0.311707, 0.30533, 0.377384, 0.384043, 0.433034, 0.377384, 0.31487, 0.288399, 0.257454, 0.339168, 0.433034, 0.401658, 0.31487, 0.41194, 0.339168], '')</t>
  </si>
  <si>
    <t>[120, 135, 199, 200, 302, 303, 304, 305,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400, 401, 407, 408, 414, 415, 416, 417, 418, 419, 420, 421, 422, 423, 424, 425, 426]</t>
  </si>
  <si>
    <t xml:space="preserve">F5RWQ3|F5RWQ3_9ENTR N-acetylmuramoyl-L-alanine amidase OS=Enterobacter hormaechei ATCC 49162 </t>
  </si>
  <si>
    <t>([0.031287, 0.034884, 0.054297, 0.03976, 0.028107, 0.020876, 0.018415, 0.020165, 0.027463, 0.029376, 0.038042, 0.038042, 0.056825, 0.051831, 0.029376, 0.045352, 0.049374, 0.028107, 0.050641, 0.049374, 0.083462, 0.109221, 0.129801, 0.139895, 0.194234, 0.281712, 0.332115, 0.40511, 0.346032, 0.346032, 0.278302, 0.278302, 0.209395, 0.21291, 0.216401, 0.318242, 0.352862, 0.356642, 0.359901, 0.328603, 0.295083, 0.298791, 0.295083, 0.209395, 0.21291, 0.21291, 0.21291, 0.243554, 0.17593, 0.232838, 0.161087, 0.275179, 0.194234, 0.295083, 0.332115, 0.339168, 0.324872, 0.232838, 0.147574, 0.236433, 0.264545, 0.295083, 0.324872, 0.243554, 0.339168, 0.222385, 0.225814, 0.219301, 0.236433, 0.311707, 0.268042, 0.284882, 0.268042, 0.349426, 0.268042, 0.268042, 0.26085, 0.26085, 0.324872, 0.440853, 0.4292, 0.440853, 0.490133, 0.468512, 0.549308, 0.458154, 0.58069, 0.494003, 0.4292, 0.352862, 0.352862, 0.352862, 0.418646, 0.433034, 0.433034, 0.521092, 0.51388, 0.521092, 0.51388, 0.483068, 0.390993, 0.387226, 0.387226, 0.42561, 0.4292, 0.436924, 0.486429, 0.494003, 0.490133, 0.56648, 0.575842, 0.494003, 0.480142, 0.480142, 0.390993, 0.40511, 0.380708, 0.394753, 0.332115, 0.366687, 0.42561, 0.521092, 0.562014, 0.59014, 0.618285, 0.56648, 0.604312, 0.557691, 0.480142, 0.538167, 0.529623, 0.608892, 0.608892, 0.741537, 0.707965, 0.827927, 0.750527, 0.685117, 0.675549, 0.784345, 0.754692, 0.754692, 0.716283, 0.690604, 0.690604, 0.613573, 0.657645, 0.63748, 0.750527, 0.712013, 0.73685, 0.745909, 0.750527, 0.827927, 0.827927, 0.862302, 0.754692, 0.823549, 0.874069, 0.812494, 0.788093, 0.779859, 0.741537, 0.759478, 0.750527, 0.642678, 0.680603, 0.680603, 0.703578, 0.626927, 0.680603, 0.685117, 0.648219, 0.642678, 0.63748, 0.626927, 0.657645, 0.671169, 0.666105, 0.703578, 0.784345, 0.779859, 0.712013, 0.608892, 0.5017, 0.472492, 0.450668, 0.458154, 0.422041, 0.394753, 0.4292, 0.486429, 0.490133, 0.534167, 0.534167, 0.557691, 0.553315, 0.494003, 0.476583, 0.476583, 0.505461, 0.497853, 0.497853, 0.570702, 0.680603, 0.788093, 0.812494, 0.891961, 0.834292, 0.865454, 0.788093, 0.745909, 0.648219, 0.618285, 0.59917, 0.59014, 0.480142, 0.480142, 0.509769, 0.521092, 0.447574, 0.433034, 0.444081, 0.450668, 0.476583, 0.440853, 0.332115, 0.332115, 0.321458, 0.321458, 0.288399, 0.366687, 0.390993, 0.480142, 0.5017, 0.509769, 0.42561, 0.398279, 0.318242, 0.311707, 0.321458, 0.356642, 0.342579, 0.332115, 0.318242, 0.298791, 0.271506, 0.335645, 0.339168, 0.339168, 0.40511, 0.447574, 0.41194, 0.422041, 0.31487, 0.243554, 0.179055, 0.25406, 0.264545, 0.349426, 0.324872, 0.390993, 0.394753, 0.366687, 0.401658, 0.414856, 0.40511, 0.480142, 0.480142, 0.483068, 0.483068, 0.444081, 0.4292, 0.394753, 0.288399, 0.321458, 0.31487, 0.374039, 0.384043, 0.468512, 0.458154, 0.458154, 0.461924, 0.486429, 0.534167, 0.458154, 0.418646, 0.4292, 0.321458, 0.275179, 0.284882, 0.298791, 0.335645, 0.349426, 0.408655, 0.517562, 0.59508, 0.720929, 0.618285, 0.505461, 0.5017, 0.497853, 0.497853, 0.483068, 0.494003, 0.414856, 0.366687, 0.36309, 0.36309, 0.458154, 0.553315, 0.5017, 0.497853, 0.525368, 0.422041, 0.342579, 0.328603, 0.342579, 0.301917, 0.31487, 0.31487, 0.332115, 0.257454, 0.295083, 0.194234, 0.185198, 0.257454, 0.335645, 0.374039, 0.36309, 0.301917, 0.291804, 0.236433, 0.243554, 0.15284, 0.203355, 0.284882, 0.298791, 0.225814, 0.185198, 0.257454, 0.342579, 0.257454, 0.342579, 0.328603, 0.349426, 0.349426, 0.335645, 0.264545, 0.268042, 0.264545, 0.324872, 0.324872, 0.447574, 0.450668, 0.529623, 0.534167, 0.521092, 0.4292, 0.494003, 0.509769, 0.422041, 0.41194, 0.486429, 0.509769, 0.529623, 0.529623, 0.575842, 0.575842, 0.562014, 0.465241, 0.40511, 0.422041, 0.4292, 0.394753, 0.278302, 0.18812, 0.209395, 0.222385, 0.308712, 0.308712, 0.387226, 0.483068, 0.483068, 0.408655, 0.301917, 0.284882, 0.370445, 0.352862, 0.366687, 0.370445, 0.458154, 0.538167, 0.529623, 0.4292, 0.401658, 0.525368, 0.59508, 0.486429, 0.390993, 0.394753, 0.390993, 0.295083, 0.278302, 0.275179, 0.271506, 0.243554, 0.264545, 0.236433, 0.229226, 0.25031, 0.25406, 0.25406, 0.239899, 0.200174, 0.321458, 0.359901, 0.339168, 0.366687, 0.4292, 0.486429, 0.483068, 0.490133, 0.545602, 0.541878, 0.51388, 0.58069, 0.618285, 0.63748, 0.675549, 0.685117, 0.59014, 0.703578, 0.653063, 0.666105, 0.720929, 0.666105, 0.63748, 0.622677, 0.604312, 0.63748, 0.671169, 0.632174, 0.59917, 0.63748, 0.618285], '')</t>
  </si>
  <si>
    <t>[84, 86, 95, 96, 97, 98, 109, 110, 121, 122, 123, 124, 125, 126, 127,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193, 194, 195, 196, 200, 203, 204, 205, 206, 207, 208, 209, 210, 211, 212, 213, 214, 215, 218, 219, 234, 235, 284, 295, 296, 297, 298, 299, 300, 310, 311, 313, 355, 356, 357, 360, 364, 365, 366, 367, 368, 369, 392, 393, 396, 397, 423, 424, 425, 426, 427, 428, 429, 430, 431, 432, 433, 434, 435, 436, 437, 438, 439, 440, 441, 442, 443, 444, 445]</t>
  </si>
  <si>
    <t xml:space="preserve">F5RWQ4|F5RWQ4_9ENTR tRNA threonylcarbamoyladenosine biosynthesis protein TsaE OS=Enterobacter hormaechei ATCC 49162 </t>
  </si>
  <si>
    <t>([0.454136, 0.497853, 0.458154, 0.486429, 0.384043, 0.42561, 0.339168, 0.359901, 0.370445, 0.387226, 0.339168, 0.356642, 0.359901, 0.31487, 0.236433, 0.284882, 0.377384, 0.311707, 0.40511, 0.308712, 0.206376, 0.118441, 0.069024, 0.049374, 0.047319, 0.088832, 0.048328, 0.083462, 0.069024, 0.071867, 0.069024, 0.109221, 0.137348, 0.067594, 0.083462, 0.129801, 0.120615, 0.06312, 0.046336, 0.047319, 0.059222, 0.06184, 0.10481, 0.161087, 0.25031, 0.25031, 0.247041, 0.26085, 0.25406, 0.284882, 0.318242, 0.332115, 0.236433, 0.236433, 0.26085, 0.196879, 0.219301, 0.25406, 0.275179, 0.359901, 0.268042, 0.321458, 0.418646, 0.328603, 0.288399, 0.209395, 0.137348, 0.129801, 0.102787, 0.118441, 0.071867, 0.033407, 0.032017, 0.033407, 0.025762, 0.047319, 0.088832, 0.088832, 0.083462, 0.085092, 0.094817, 0.079919, 0.05306, 0.048328, 0.048328, 0.06312, 0.106997, 0.106997, 0.054297, 0.086953, 0.085092, 0.147574, 0.196879, 0.122885, 0.120615, 0.088832, 0.05306, 0.050641, 0.023534, 0.024826, 0.044297, 0.040537, 0.079919, 0.083462, 0.081712, 0.094817, 0.055536, 0.06184, 0.11371, 0.225814, 0.278302, 0.196879, 0.203355, 0.15008, 0.229226, 0.229226, 0.328603, 0.301917, 0.291804, 0.352862, 0.332115, 0.321458, 0.308712, 0.335645, 0.339168, 0.339168, 0.311707, 0.398279, 0.332115, 0.25406, 0.219301, 0.203355, 0.271506, 0.247041, 0.26085, 0.264545, 0.264545, 0.170161, 0.222385, 0.209395, 0.167087, 0.134866, 0.134866, 0.116183, 0.079919, 0.079919, 0.06312, 0.100716, 0.078022, 0.076542, 0.106997, 0.078022, 0.05306], '')</t>
  </si>
  <si>
    <t xml:space="preserve">F5RWQ7|F5RWQ7_9ENTR Oligoribonuclease OS=Enterobacter hormaechei ATCC 49162 </t>
  </si>
  <si>
    <t>([0.142424, 0.206376, 0.134866, 0.196879, 0.191378, 0.232838, 0.268042, 0.200174, 0.239899, 0.301917, 0.342579, 0.366687, 0.380708, 0.394753, 0.298791, 0.196879, 0.206376, 0.127496, 0.167087, 0.247041, 0.25031, 0.271506, 0.26085, 0.352862, 0.30533, 0.346032, 0.25406, 0.264545, 0.26085, 0.173081, 0.125101, 0.122885, 0.129801, 0.142424, 0.155435, 0.15284, 0.203355, 0.134866, 0.200174, 0.236433, 0.229226, 0.318242, 0.394753, 0.398279, 0.30533, 0.308712, 0.216401, 0.264545, 0.264545, 0.36309, 0.342579, 0.380708, 0.301917, 0.291804, 0.264545, 0.257454, 0.349426, 0.377384, 0.440853, 0.447574, 0.352862, 0.295083, 0.30533, 0.288399, 0.21291, 0.288399, 0.288399, 0.366687, 0.408655, 0.31487, 0.298791, 0.41194, 0.394753, 0.476583, 0.454136, 0.468512, 0.384043, 0.352862, 0.352862, 0.271506, 0.288399, 0.26085, 0.239899, 0.21291, 0.232838, 0.191378, 0.144935, 0.194234, 0.170161, 0.167087, 0.236433, 0.232838, 0.257454, 0.182256, 0.120615, 0.142424, 0.139895, 0.206376, 0.155435, 0.15284, 0.236433, 0.229226, 0.328603, 0.40511, 0.30533, 0.216401, 0.216401, 0.275179, 0.164327, 0.158265, 0.185198, 0.203355, 0.134866, 0.122885, 0.191378, 0.167087, 0.090864, 0.085092, 0.049374, 0.081712, 0.047319, 0.026338, 0.026338, 0.019109, 0.019401, 0.038042, 0.036378, 0.069024, 0.079919, 0.081712, 0.085092, 0.067594, 0.059222, 0.050641, 0.044297, 0.054297, 0.100716, 0.116183, 0.071867, 0.127496, 0.132295, 0.116183, 0.182256, 0.170161, 0.239899, 0.243554, 0.243554, 0.321458, 0.335645, 0.295083, 0.335645, 0.366687, 0.377384, 0.298791, 0.40511, 0.42561, 0.390993, 0.311707, 0.36309, 0.454136, 0.359901, 0.332115, 0.356642, 0.26085, 0.26085, 0.264545, 0.278302, 0.167087, 0.106997, 0.096677, 0.069024, 0.0704, 0.05306, 0.038042, 0.054297, 0.040537, 0.025316, 0.018415, 0.022306, 0.019401, 0.011106], '')</t>
  </si>
  <si>
    <t xml:space="preserve">F5RWQ8|F5RWQ8_9ENTR Small ribosomal subunit biogenesis GTPase RsgA OS=Enterobacter hormaechei ATCC 49162 </t>
  </si>
  <si>
    <t>([0.759478, 0.791621, 0.791621, 0.680603, 0.699094, 0.703578, 0.716283, 0.741537, 0.76285, 0.76285, 0.767246, 0.724957, 0.73685, 0.712013, 0.716283, 0.720929, 0.694846, 0.712013, 0.716283, 0.712013, 0.707965, 0.716283, 0.707965, 0.716283, 0.798249, 0.795062, 0.83125, 0.83125, 0.73685, 0.728858, 0.73685, 0.754692, 0.728858, 0.59508, 0.618285, 0.613573, 0.56648, 0.562014, 0.575842, 0.575842, 0.585406, 0.517562, 0.4292, 0.42561, 0.418646, 0.31487, 0.31487, 0.257454, 0.26085, 0.311707, 0.311707, 0.247041, 0.243554, 0.31487, 0.377384, 0.384043, 0.374039, 0.40511, 0.31487, 0.31487, 0.311707, 0.30533, 0.374039, 0.366687, 0.359901, 0.359901, 0.461924, 0.377384, 0.398279, 0.390993, 0.335645, 0.268042, 0.332115, 0.321458, 0.332115, 0.352862, 0.281712, 0.219301, 0.132295, 0.200174, 0.219301, 0.222385, 0.284882, 0.281712, 0.339168, 0.311707, 0.328603, 0.321458, 0.339168, 0.349426, 0.281712, 0.359901, 0.422041, 0.328603, 0.268042, 0.271506, 0.243554, 0.243554, 0.311707, 0.414856, 0.414856, 0.390993, 0.394753, 0.332115, 0.239899, 0.275179, 0.298791, 0.31487, 0.324872, 0.284882, 0.200174, 0.271506, 0.275179, 0.206376, 0.284882, 0.380708, 0.278302, 0.278302, 0.308712, 0.31487, 0.21291, 0.225814, 0.225814, 0.147574, 0.144935, 0.137348, 0.088832, 0.090864, 0.060549, 0.031287, 0.034068, 0.0704, 0.074921, 0.041405, 0.06312, 0.036378, 0.032017, 0.030611, 0.020876, 0.026892, 0.024826, 0.025316, 0.014783, 0.010221, 0.013265, 0.013437, 0.023963, 0.038042, 0.022306, 0.028107, 0.032677, 0.064632, 0.064632, 0.033407, 0.033407, 0.021816, 0.022306, 0.022306, 0.038858, 0.038858, 0.038858, 0.023087, 0.022306, 0.040537, 0.069024, 0.092881, 0.11371, 0.081712, 0.064632, 0.056825, 0.034068, 0.058088, 0.058088, 0.049374, 0.067594, 0.127496, 0.106997, 0.109221, 0.098513, 0.109221, 0.109221, 0.102787, 0.102787, 0.167087, 0.10481, 0.055536, 0.038858, 0.030003, 0.037156, 0.045352, 0.088832, 0.139895, 0.127496, 0.125101, 0.118441, 0.086953, 0.078022, 0.161087, 0.158265, 0.17593, 0.17593, 0.232838, 0.15008, 0.232838, 0.247041, 0.318242, 0.31487, 0.349426, 0.328603, 0.216401, 0.18812, 0.18812, 0.18812, 0.191378, 0.17593, 0.122885, 0.194234, 0.194234, 0.164327, 0.247041, 0.15008, 0.085092, 0.111485, 0.191378, 0.118441, 0.064632, 0.064632, 0.069024, 0.074921, 0.137348, 0.209395, 0.161087, 0.102787, 0.100716, 0.109221, 0.118441, 0.120615, 0.122885, 0.132295, 0.092881, 0.092881, 0.15284, 0.155435, 0.147574, 0.147574, 0.222385, 0.31487, 0.321458, 0.41194, 0.374039, 0.36309, 0.390993, 0.398279, 0.40511, 0.398279, 0.284882, 0.308712, 0.374039, 0.377384, 0.366687, 0.440853, 0.380708, 0.30533, 0.398279, 0.398279, 0.418646, 0.418646, 0.352862, 0.346032, 0.356642, 0.284882, 0.284882, 0.216401, 0.196879, 0.278302, 0.200174, 0.318242, 0.31487, 0.328603, 0.342579, 0.268042, 0.164327, 0.229226, 0.308712, 0.200174, 0.15284, 0.139895, 0.079919, 0.116183, 0.122885, 0.0704, 0.083462, 0.085092, 0.11371, 0.122885, 0.118441, 0.116183, 0.10481, 0.090864, 0.047319, 0.041405, 0.069024, 0.132295, 0.129801, 0.134866, 0.25406, 0.311707, 0.206376, 0.278302, 0.203355, 0.194234, 0.288399, 0.335645, 0.278302, 0.318242, 0.418646, 0.42561, 0.525368, 0.450668, 0.414856, 0.529623, 0.541878, 0.534167, 0.418646, 0.42561, 0.42561, 0.31487, 0.31487, 0.401658, 0.356642, 0.36309, 0.380708, 0.359901, 0.356642, 0.418646, 0.418646, 0.352862, 0.346032, 0.332115, 0.401658, 0.418646, 0.408655, 0.308712, 0.311707, 0.418646, 0.398279, 0.394753, 0.483068, 0.468512, 0.458154, 0.525368, 0.618285, 0.575842, 0.562014, 0.59917, 0.56648, 0.51388, 0.608892], '')</t>
  </si>
  <si>
    <t>[0, 1, 2, 3, 4, 5, 6, 7, 8, 9, 10, 11, 12, 13, 14, 15, 16, 17, 18, 19, 20, 21, 22, 23, 24, 25, 26, 27, 28, 29, 30, 31, 32, 33, 34, 35, 36, 37, 38, 39, 40, 41, 317, 320, 321, 322, 350, 351, 352, 353, 354, 355, 356, 357]</t>
  </si>
  <si>
    <t>(41</t>
  </si>
  <si>
    <t xml:space="preserve">F5RWR4|F5RWR4_9ENTR Fumarate reductase iron-sulfur subunit OS=Enterobacter hormaechei ATCC 49162 </t>
  </si>
  <si>
    <t>([0.120615, 0.083462, 0.116183, 0.06184, 0.090864, 0.139895, 0.18812, 0.147574, 0.185198, 0.17593, 0.167087, 0.229226, 0.257454, 0.239899, 0.25406, 0.142424, 0.086953, 0.15284, 0.111485, 0.200174, 0.111485, 0.170161, 0.25031, 0.26085, 0.366687, 0.356642, 0.257454, 0.170161, 0.247041, 0.203355, 0.170161, 0.200174, 0.111485, 0.0704, 0.0704, 0.096677, 0.18812, 0.203355, 0.158265, 0.239899, 0.229226, 0.247041, 0.232838, 0.134866, 0.129801, 0.0704, 0.0704, 0.055536, 0.090864, 0.06312, 0.06184, 0.060549, 0.028107, 0.048328, 0.079919, 0.038858, 0.034884, 0.024826, 0.030611, 0.024826, 0.023087, 0.020522, 0.022306, 0.025762, 0.044297, 0.025762, 0.038858, 0.019401, 0.037156, 0.037156, 0.025316, 0.0198, 0.032677, 0.076542, 0.043307, 0.045352, 0.092881, 0.092881, 0.073402, 0.094817, 0.094817, 0.100716, 0.086953, 0.079919, 0.069024, 0.074921, 0.064632, 0.094817, 0.116183, 0.132295, 0.132295, 0.236433, 0.239899, 0.182256, 0.122885, 0.209395, 0.170161, 0.17593, 0.17593, 0.158265, 0.10481, 0.161087, 0.142424, 0.111485, 0.185198, 0.158265, 0.098513, 0.170161, 0.170161, 0.158265, 0.094817, 0.058088, 0.050641, 0.085092, 0.137348, 0.18812, 0.179055, 0.239899, 0.247041, 0.26085, 0.359901, 0.465241, 0.450668, 0.458154, 0.553315, 0.534167, 0.604312, 0.666105, 0.685117, 0.604312, 0.685117, 0.775545, 0.754692, 0.754692, 0.759478, 0.59917, 0.59014, 0.58069, 0.408655, 0.321458, 0.318242, 0.196879, 0.173081, 0.111485, 0.048328, 0.025316, 0.021381, 0.016021, 0.010221, 0.01078, 0.013437, 0.009977, 0.009977, 0.01078, 0.011342, 0.01204, 0.021816, 0.013437, 0.009728, 0.017797, 0.031287, 0.025316, 0.048328, 0.030611, 0.050641, 0.071867, 0.106997, 0.127496, 0.15284, 0.185198, 0.173081, 0.179055, 0.284882, 0.284882, 0.36309, 0.370445, 0.349426, 0.332115, 0.4292, 0.5017, 0.525368, 0.505461, 0.5017, 0.5017, 0.608892, 0.51388, 0.618285, 0.657645, 0.671169, 0.675549, 0.788093, 0.707965, 0.570702, 0.557691, 0.422041, 0.418646, 0.31487, 0.257454, 0.26085, 0.179055, 0.090864, 0.079919, 0.085092, 0.073402, 0.038042, 0.041405, 0.064632, 0.06184, 0.044297, 0.045352, 0.050641, 0.043307, 0.05306, 0.078022, 0.050641, 0.118441, 0.122885, 0.194234, 0.243554, 0.191378, 0.291804, 0.414856, 0.41194, 0.394753, 0.465241, 0.505461, 0.408655, 0.339168, 0.308712, 0.36309, 0.278302, 0.247041, 0.295083, 0.321458, 0.324872, 0.374039, 0.342579, 0.30533, 0.281712, 0.25406, 0.301917, 0.243554, 0.209395, 0.17593], '')</t>
  </si>
  <si>
    <t>[124, 125, 126, 127, 128, 129, 130, 131, 132, 133, 134, 135, 136, 137, 179, 180, 181, 182, 183, 184, 185, 186, 187, 188, 189, 190, 191, 192, 193, 225]</t>
  </si>
  <si>
    <t xml:space="preserve">F5RWR5|F5RWR5_9ENTR Fumarate reductase subunit C OS=Enterobacter hormaechei ATCC 49162 </t>
  </si>
  <si>
    <t>([0.096677, 0.155435, 0.11371, 0.167087, 0.191378, 0.232838, 0.139895, 0.078022, 0.100716, 0.122885, 0.078022, 0.129801, 0.088832, 0.038042, 0.036378, 0.016257, 0.009187, 0.007315, 0.005932, 0.008895, 0.013265, 0.013016, 0.01227, 0.013821, 0.008895, 0.00962, 0.008075, 0.008895, 0.008895, 0.00558, 0.00543, 0.005249, 0.005223, 0.005623, 0.006619, 0.004483, 0.006701, 0.007645, 0.006194, 0.007645, 0.005378, 0.005086, 0.004921, 0.004775, 0.005799, 0.008002, 0.006533, 0.005318, 0.006039, 0.008409, 0.008409, 0.006482, 0.009187, 0.005503, 0.00558, 0.006894, 0.011669, 0.012727, 0.010926, 0.011903, 0.009865, 0.010926, 0.007315, 0.008075, 0.005734, 0.00389, 0.00292, 0.002396, 0.002976, 0.002976, 0.002623, 0.002976, 0.002688, 0.002662, 0.004247, 0.005932, 0.005992, 0.004135, 0.002529, 0.003757, 0.003804, 0.004315, 0.005799, 0.008276, 0.006795, 0.008624, 0.014783, 0.012491, 0.01227, 0.010131, 0.01227, 0.015344, 0.030611, 0.06312, 0.043307, 0.040537, 0.044297, 0.047319, 0.10481, 0.142424, 0.06312, 0.125101, 0.158265, 0.071867, 0.035586, 0.034884, 0.025316, 0.024826, 0.038042, 0.043307, 0.040537, 0.038042, 0.021381, 0.01227, 0.007555, 0.006533, 0.004247, 0.00316, 0.002555, 0.001675, 0.001408, 0.001499, 0.001155, 0.00076, 0.000893, 0.000983, 0.000816, 0.000842, 0.000412, 0.000283, 0.000275, 0.000271], '')</t>
  </si>
  <si>
    <t xml:space="preserve">F5RWR6|F5RWR6_9ENTR Fumarate reductase subunit D OS=Enterobacter hormaechei ATCC 49162 </t>
  </si>
  <si>
    <t>([0.562014, 0.63748, 0.465241, 0.264545, 0.137348, 0.167087, 0.085092, 0.035586, 0.046336, 0.043307, 0.054297, 0.081712, 0.11371, 0.050641, 0.042364, 0.028695, 0.013016, 0.007877, 0.006701, 0.007315, 0.005378, 0.003512, 0.002327, 0.002078, 0.002276, 0.00243, 0.00243, 0.00243, 0.003079, 0.002117, 0.002555, 0.001709, 0.001709, 0.001434, 0.001318, 0.001434, 0.001649, 0.002529, 0.003246, 0.002529, 0.002349, 0.002057, 0.003246, 0.004611, 0.004976, 0.004976, 0.005799, 0.003757, 0.004646, 0.005623, 0.008276, 0.004835, 0.004835, 0.004835, 0.007091, 0.008525, 0.004976, 0.003512, 0.00225, 0.001692, 0.002117, 0.001408, 0.001602, 0.000923, 0.00103, 0.000893, 0.000906, 0.000893, 0.001533, 0.001211, 0.001159, 0.001202, 0.001305, 0.001786, 0.001743, 0.001499, 0.001602, 0.002503, 0.003757, 0.003963, 0.005799, 0.004835, 0.006701, 0.006619, 0.011106, 0.009977, 0.018106, 0.037156, 0.024826, 0.015078, 0.013613, 0.008409, 0.008409, 0.008409, 0.007422, 0.008075, 0.006245, 0.005223, 0.005623, 0.003997, 0.004358, 0.004414, 0.004358, 0.003053, 0.003461, 0.002396, 0.001692, 0.001748, 0.001142, 0.001305, 0.001344, 0.001709, 0.002194, 0.00155, 0.001936, 0.001687, 0.001048, 0.001391, 0.001855], '')</t>
  </si>
  <si>
    <t xml:space="preserve">F5RWR8|F5RWR8_9ENTR Beta-lactamase OS=Enterobacter hormaechei ATCC 49162 </t>
  </si>
  <si>
    <t>([0.01078, 0.008624, 0.009401, 0.007422, 0.009483, 0.012491, 0.013437, 0.014075, 0.011518, 0.01227, 0.013265, 0.019109, 0.016528, 0.016528, 0.019109, 0.019109, 0.038858, 0.034068, 0.040537, 0.059222, 0.066181, 0.071867, 0.096677, 0.129801, 0.21291, 0.15284, 0.158265, 0.219301, 0.173081, 0.206376, 0.236433, 0.236433, 0.216401, 0.25406, 0.167087, 0.173081, 0.173081, 0.132295, 0.17593, 0.147574, 0.109221, 0.109221, 0.096677, 0.064632, 0.06312, 0.060549, 0.092881, 0.109221, 0.092881, 0.085092, 0.060549, 0.064632, 0.03976, 0.038042, 0.054297, 0.079919, 0.073402, 0.041405, 0.045352, 0.045352, 0.069024, 0.083462, 0.147574, 0.167087, 0.268042, 0.288399, 0.298791, 0.308712, 0.194234, 0.106997, 0.203355, 0.216401, 0.209395, 0.318242, 0.222385, 0.200174, 0.229226, 0.219301, 0.200174, 0.236433, 0.268042, 0.203355, 0.137348, 0.116183, 0.167087, 0.17593, 0.127496, 0.069024, 0.054297, 0.094817, 0.173081, 0.170161, 0.167087, 0.164327, 0.10481, 0.191378, 0.206376, 0.239899, 0.170161, 0.185198, 0.179055, 0.106997, 0.094817, 0.179055, 0.196879, 0.129801, 0.122885, 0.15008, 0.229226, 0.275179, 0.179055, 0.191378, 0.173081, 0.17593, 0.182256, 0.216401, 0.132295, 0.132295, 0.067594, 0.085092, 0.15284, 0.088832, 0.158265, 0.206376, 0.182256, 0.164327, 0.164327, 0.182256, 0.116183, 0.127496, 0.079919, 0.161087, 0.170161, 0.18812, 0.209395, 0.21291, 0.275179, 0.370445, 0.321458, 0.40511, 0.352862, 0.264545, 0.36309, 0.25406, 0.196879, 0.206376, 0.203355, 0.191378, 0.17593, 0.284882, 0.284882, 0.257454, 0.222385, 0.232838, 0.21291, 0.288399, 0.288399, 0.271506, 0.179055, 0.129801, 0.11371, 0.18812, 0.239899, 0.236433, 0.25031, 0.346032, 0.25031, 0.155435, 0.247041, 0.206376, 0.116183, 0.092881, 0.111485, 0.111485, 0.111485, 0.106997, 0.10481, 0.076542, 0.074921, 0.067594, 0.129801, 0.129801, 0.098513, 0.096677, 0.076542, 0.118441, 0.088832, 0.134866, 0.243554, 0.200174, 0.206376], '')</t>
  </si>
  <si>
    <t xml:space="preserve">F5RWS0|F5RWS0_9ENTR Outer membrane lipoprotein Blc OS=Enterobacter hormaechei ATCC 49162 </t>
  </si>
  <si>
    <t>([0.033407, 0.035586, 0.038858, 0.020876, 0.015694, 0.013613, 0.01204, 0.013265, 0.01204, 0.015694, 0.019401, 0.029376, 0.030003, 0.060549, 0.118441, 0.118441, 0.164327, 0.17593, 0.209395, 0.17593, 0.173081, 0.164327, 0.206376, 0.139895, 0.247041, 0.295083, 0.374039, 0.447574, 0.366687, 0.342579, 0.346032, 0.356642, 0.225814, 0.137348, 0.127496, 0.06312, 0.042364, 0.043307, 0.049374, 0.051831, 0.078022, 0.127496, 0.067594, 0.069024, 0.137348, 0.127496, 0.094817, 0.098513, 0.096677, 0.122885, 0.200174, 0.173081, 0.164327, 0.167087, 0.257454, 0.206376, 0.298791, 0.346032, 0.356642, 0.408655, 0.394753, 0.30533, 0.30533, 0.349426, 0.243554, 0.25031, 0.25406, 0.342579, 0.225814, 0.239899, 0.335645, 0.342579, 0.377384, 0.390993, 0.444081, 0.342579, 0.387226, 0.394753, 0.377384, 0.295083, 0.298791, 0.308712, 0.366687, 0.257454, 0.219301, 0.311707, 0.298791, 0.264545, 0.26085, 0.374039, 0.36309, 0.301917, 0.257454, 0.206376, 0.196879, 0.161087, 0.25406, 0.147574, 0.085092, 0.086953, 0.15008, 0.081712, 0.042364, 0.05306, 0.096677, 0.106997, 0.111485, 0.074921, 0.056825, 0.048328, 0.026338, 0.028695, 0.035586, 0.048328, 0.035586, 0.036378, 0.06312, 0.051831, 0.060549, 0.067594, 0.044297, 0.037156, 0.088832, 0.161087, 0.158265, 0.170161, 0.167087, 0.098513, 0.076542, 0.074921, 0.051831, 0.086953, 0.079919, 0.079919, 0.086953, 0.15284, 0.096677, 0.118441, 0.118441, 0.196879, 0.21291, 0.275179, 0.284882, 0.268042, 0.209395, 0.137348, 0.137348, 0.147574, 0.191378, 0.298791, 0.384043, 0.483068, 0.483068, 0.374039, 0.384043, 0.284882, 0.288399, 0.370445, 0.25406, 0.200174, 0.109221, 0.094817, 0.102787, 0.102787, 0.111485, 0.144935, 0.191378, 0.15284, 0.209395, 0.21291, 0.179055, 0.144935, 0.102787, 0.074921, 0.15284, 0.096677], '')</t>
  </si>
  <si>
    <t xml:space="preserve">F5RWS5|F5RWS5_9ENTR Elongation factor P OS=Enterobacter hormaechei ATCC 49162 </t>
  </si>
  <si>
    <t>([0.074921, 0.106997, 0.069024, 0.086953, 0.058088, 0.054297, 0.050641, 0.0704, 0.088832, 0.122885, 0.170161, 0.134866, 0.134866, 0.092881, 0.170161, 0.222385, 0.222385, 0.229226, 0.132295, 0.173081, 0.167087, 0.222385, 0.222385, 0.291804, 0.298791, 0.394753, 0.40511, 0.342579, 0.308712, 0.30533, 0.225814, 0.185198, 0.200174, 0.222385, 0.281712, 0.18812, 0.15008, 0.155435, 0.142424, 0.239899, 0.295083, 0.243554, 0.232838, 0.225814, 0.239899, 0.147574, 0.134866, 0.15284, 0.257454, 0.295083, 0.298791, 0.332115, 0.36309, 0.440853, 0.414856, 0.433034, 0.447574, 0.465241, 0.472492, 0.4292, 0.436924, 0.359901, 0.42561, 0.311707, 0.243554, 0.155435, 0.26085, 0.281712, 0.284882, 0.298791, 0.18812, 0.125101, 0.147574, 0.073402, 0.056825, 0.073402, 0.073402, 0.118441, 0.167087, 0.086953, 0.125101, 0.122885, 0.125101, 0.120615, 0.167087, 0.247041, 0.311707, 0.288399, 0.25031, 0.173081, 0.155435, 0.26085, 0.352862, 0.321458, 0.418646, 0.377384, 0.291804, 0.203355, 0.194234, 0.200174, 0.275179, 0.275179, 0.203355, 0.200174, 0.15008, 0.179055, 0.11371, 0.085092, 0.098513, 0.116183, 0.185198, 0.216401, 0.137348, 0.111485, 0.090864, 0.098513, 0.182256, 0.284882, 0.374039, 0.264545, 0.200174, 0.243554, 0.155435, 0.222385, 0.222385, 0.222385, 0.232838, 0.311707, 0.398279, 0.418646, 0.418646, 0.332115, 0.291804, 0.374039, 0.41194, 0.480142, 0.447574, 0.414856, 0.384043, 0.374039, 0.476583, 0.529623, 0.549308, 0.613573, 0.59917, 0.604312, 0.685117, 0.671169, 0.661982, 0.613573, 0.497853, 0.4292, 0.5017, 0.444081, 0.476583, 0.380708, 0.278302, 0.239899, 0.25031, 0.167087, 0.164327, 0.182256, 0.139895, 0.0704, 0.078022, 0.051831, 0.092881, 0.096677, 0.090864, 0.088832, 0.10481, 0.161087, 0.142424, 0.106997, 0.15284, 0.125101, 0.137348, 0.21291, 0.25031, 0.216401, 0.284882, 0.257454, 0.203355, 0.25406, 0.342579, 0.324872, 0.401658, 0.342579], '')</t>
  </si>
  <si>
    <t>[141, 142, 143, 144, 145, 146, 147, 148, 149, 152]</t>
  </si>
  <si>
    <t xml:space="preserve">F5RWS6|F5RWS6_9ENTR L-lysine 2,3-aminomutase OS=Enterobacter hormaechei ATCC 49162 </t>
  </si>
  <si>
    <t>([0.40511, 0.4292, 0.483068, 0.525368, 0.370445, 0.298791, 0.324872, 0.36309, 0.301917, 0.301917, 0.332115, 0.295083, 0.225814, 0.229226, 0.311707, 0.40511, 0.40511, 0.494003, 0.398279, 0.31487, 0.278302, 0.200174, 0.139895, 0.134866, 0.079919, 0.164327, 0.243554, 0.243554, 0.243554, 0.291804, 0.243554, 0.229226, 0.268042, 0.356642, 0.346032, 0.356642, 0.298791, 0.291804, 0.275179, 0.275179, 0.243554, 0.222385, 0.222385, 0.295083, 0.222385, 0.332115, 0.31487, 0.281712, 0.179055, 0.122885, 0.122885, 0.173081, 0.147574, 0.179055, 0.179055, 0.182256, 0.185198, 0.236433, 0.247041, 0.26085, 0.366687, 0.394753, 0.342579, 0.418646, 0.433034, 0.509769, 0.394753, 0.40511, 0.4292, 0.557691, 0.653063, 0.707965, 0.56648, 0.5017, 0.494003, 0.468512, 0.5017, 0.486429, 0.366687, 0.352862, 0.349426, 0.328603, 0.440853, 0.433034, 0.450668, 0.450668, 0.454136, 0.562014, 0.549308, 0.480142, 0.398279, 0.418646, 0.408655, 0.433034, 0.440853, 0.436924, 0.461924, 0.342579, 0.332115, 0.436924, 0.433034, 0.398279, 0.30533, 0.194234, 0.194234, 0.127496, 0.118441, 0.111485, 0.10481, 0.066181, 0.083462, 0.081712, 0.074921, 0.044297, 0.073402, 0.071867, 0.043307, 0.021816, 0.036378, 0.037156, 0.034884, 0.019109, 0.026338, 0.025762, 0.036378, 0.067594, 0.111485, 0.120615, 0.118441, 0.127496, 0.191378, 0.21291, 0.295083, 0.173081, 0.257454, 0.196879, 0.25406, 0.247041, 0.36309, 0.278302, 0.18812, 0.158265, 0.232838, 0.206376, 0.321458, 0.36309, 0.264545, 0.257454, 0.257454, 0.170161, 0.094817, 0.047319, 0.047319, 0.043307, 0.088832, 0.085092, 0.15008, 0.109221, 0.144935, 0.118441, 0.191378, 0.291804, 0.321458, 0.366687, 0.271506, 0.25031, 0.139895, 0.139895, 0.078022, 0.076542, 0.142424, 0.142424, 0.25031, 0.219301, 0.134866, 0.155435, 0.15284, 0.0704, 0.120615, 0.144935, 0.102787, 0.100716, 0.049374, 0.049374, 0.045352, 0.079919, 0.040537, 0.100716, 0.088832, 0.098513, 0.048328, 0.055536, 0.078022, 0.071867, 0.046336, 0.090864, 0.078022, 0.06184, 0.066181, 0.040537, 0.042364, 0.076542, 0.041405, 0.086953, 0.090864, 0.090864, 0.088832, 0.090864, 0.079919, 0.096677, 0.086953, 0.092881, 0.047319, 0.066181, 0.069024, 0.067594, 0.0704, 0.0704, 0.0704, 0.134866, 0.209395, 0.120615, 0.127496, 0.179055, 0.17593, 0.086953, 0.086953, 0.071867, 0.10481, 0.076542, 0.098513, 0.161087, 0.161087, 0.225814, 0.21291, 0.179055, 0.278302, 0.191378, 0.194234, 0.144935, 0.076542, 0.076542, 0.15008, 0.142424, 0.11371, 0.06184, 0.071867, 0.071867, 0.086953, 0.067594, 0.094817, 0.120615, 0.125101, 0.173081, 0.173081, 0.116183, 0.083462, 0.067594, 0.11371, 0.060549, 0.109221, 0.194234, 0.15008, 0.085092, 0.038858, 0.066181, 0.094817, 0.155435, 0.10481, 0.083462, 0.155435, 0.085092, 0.045352, 0.025316, 0.032677, 0.021381, 0.019109, 0.034068, 0.042364, 0.025316, 0.048328, 0.047319, 0.034068, 0.026338, 0.049374, 0.050641, 0.037156, 0.028695, 0.030611, 0.051831, 0.0704, 0.06184, 0.088832, 0.147574, 0.229226, 0.132295, 0.158265, 0.243554, 0.25031, 0.167087, 0.155435, 0.155435, 0.096677, 0.076542, 0.120615, 0.111485, 0.129801, 0.129801, 0.129801, 0.15008, 0.144935, 0.083462, 0.06312, 0.078022, 0.086953, 0.045352, 0.085092, 0.106997, 0.118441, 0.132295, 0.206376, 0.295083, 0.295083, 0.418646, 0.401658, 0.408655, 0.321458, 0.42561, 0.377384, 0.454136, 0.42561, 0.433034, 0.51388, 0.538167, 0.517562, 0.480142, 0.622677, 0.613573, 0.59917, 0.545602, 0.454136, 0.422041], '')</t>
  </si>
  <si>
    <t>[3, 65, 69, 70, 71, 72, 73, 76, 87, 88, 332, 333, 334, 336, 337, 338, 339]</t>
  </si>
  <si>
    <t xml:space="preserve">F5RWT2|F5RWT2_9ENTR Co-chaperonin GroES OS=Enterobacter hormaechei ATCC 49162 </t>
  </si>
  <si>
    <t>([0.185198, 0.127496, 0.155435, 0.191378, 0.219301, 0.275179, 0.216401, 0.26085, 0.298791, 0.311707, 0.335645, 0.335645, 0.328603, 0.418646, 0.332115, 0.232838, 0.236433, 0.229226, 0.216401, 0.219301, 0.25406, 0.308712, 0.342579, 0.342579, 0.349426, 0.36309, 0.346032, 0.414856, 0.414856, 0.31487, 0.236433, 0.206376, 0.173081, 0.173081, 0.170161, 0.247041, 0.311707, 0.311707, 0.219301, 0.236433, 0.247041, 0.275179, 0.31487, 0.275179, 0.288399, 0.318242, 0.222385, 0.232838, 0.170161, 0.15284, 0.170161, 0.247041, 0.288399, 0.268042, 0.206376, 0.139895, 0.079919, 0.085092, 0.147574, 0.219301, 0.139895, 0.129801, 0.086953, 0.079919, 0.122885, 0.129801, 0.10481, 0.102787, 0.102787, 0.161087, 0.179055, 0.26085, 0.194234, 0.122885, 0.122885, 0.15008, 0.225814, 0.339168, 0.332115, 0.332115, 0.247041, 0.243554, 0.216401, 0.200174, 0.147574, 0.158265, 0.122885, 0.10481, 0.15008, 0.116183, 0.085092, 0.056825, 0.035586, 0.046336, 0.073402, 0.122885, 0.120615], '')</t>
  </si>
  <si>
    <t xml:space="preserve">F5RWT5|F5RWT5_9ENTR Aspartate ammonia-lyase OS=Enterobacter hormaechei ATCC 49162 </t>
  </si>
  <si>
    <t>([0.161087, 0.100716, 0.129801, 0.173081, 0.21291, 0.275179, 0.219301, 0.284882, 0.268042, 0.30533, 0.291804, 0.247041, 0.239899, 0.222385, 0.155435, 0.243554, 0.247041, 0.257454, 0.239899, 0.191378, 0.111485, 0.191378, 0.275179, 0.185198, 0.11371, 0.064632, 0.056825, 0.092881, 0.078022, 0.096677, 0.051831, 0.064632, 0.120615, 0.125101, 0.15008, 0.225814, 0.134866, 0.092881, 0.15008, 0.142424, 0.134866, 0.158265, 0.11371, 0.071867, 0.129801, 0.196879, 0.247041, 0.21291, 0.173081, 0.11371, 0.094817, 0.164327, 0.161087, 0.164327, 0.170161, 0.15284, 0.144935, 0.15008, 0.229226, 0.222385, 0.225814, 0.232838, 0.26085, 0.311707, 0.342579, 0.257454, 0.179055, 0.182256, 0.182256, 0.139895, 0.219301, 0.271506, 0.196879, 0.132295, 0.125101, 0.200174, 0.185198, 0.179055, 0.185198, 0.127496, 0.137348, 0.144935, 0.098513, 0.142424, 0.090864, 0.120615, 0.134866, 0.132295, 0.167087, 0.191378, 0.268042, 0.219301, 0.200174, 0.268042, 0.349426, 0.271506, 0.271506, 0.236433, 0.25031, 0.335645, 0.394753, 0.401658, 0.324872, 0.349426, 0.288399, 0.366687, 0.264545, 0.324872, 0.332115, 0.339168, 0.264545, 0.225814, 0.257454, 0.268042, 0.271506, 0.268042, 0.328603, 0.335645, 0.291804, 0.284882, 0.196879, 0.122885, 0.118441, 0.196879, 0.284882, 0.332115, 0.328603, 0.349426, 0.366687, 0.447574, 0.346032, 0.436924, 0.480142, 0.490133, 0.497853, 0.505461, 0.472492, 0.390993, 0.408655, 0.505461, 0.490133, 0.476583, 0.575842, 0.458154, 0.394753, 0.31487, 0.219301, 0.182256, 0.247041, 0.173081, 0.125101, 0.18812, 0.120615, 0.081712, 0.086953, 0.067594, 0.034884, 0.046336, 0.081712, 0.03976, 0.038042, 0.043307, 0.081712, 0.040537, 0.074921, 0.090864, 0.127496, 0.167087, 0.139895, 0.155435, 0.125101, 0.179055, 0.196879, 0.185198, 0.17593, 0.158265, 0.15284, 0.229226, 0.219301, 0.219301, 0.301917, 0.225814, 0.216401, 0.232838, 0.30533, 0.232838, 0.264545, 0.232838, 0.271506, 0.25406, 0.229226, 0.339168, 0.352862, 0.229226, 0.324872, 0.370445, 0.268042, 0.318242, 0.257454, 0.179055, 0.116183, 0.120615, 0.196879, 0.209395, 0.203355, 0.229226, 0.308712, 0.196879, 0.164327, 0.161087, 0.239899, 0.243554, 0.25406, 0.164327, 0.191378, 0.122885, 0.158265, 0.191378, 0.191378, 0.182256, 0.25406, 0.301917, 0.295083, 0.247041, 0.144935, 0.139895, 0.147574, 0.139895, 0.137348, 0.216401, 0.219301, 0.247041, 0.264545, 0.243554, 0.232838, 0.31487, 0.401658, 0.298791, 0.335645, 0.25031, 0.332115, 0.332115, 0.281712, 0.239899, 0.288399, 0.311707, 0.311707, 0.318242, 0.232838, 0.349426, 0.268042, 0.194234, 0.196879, 0.155435, 0.173081, 0.275179, 0.191378, 0.116183, 0.194234, 0.194234, 0.275179, 0.271506, 0.288399, 0.295083, 0.328603, 0.278302, 0.26085, 0.194234, 0.15284, 0.164327, 0.142424, 0.200174, 0.236433, 0.132295, 0.155435, 0.142424, 0.081712, 0.109221, 0.125101, 0.111485, 0.079919, 0.074921, 0.073402, 0.035586, 0.032677, 0.035586, 0.047319, 0.049374, 0.078022, 0.058088, 0.054297, 0.050641, 0.049374, 0.059222, 0.116183, 0.120615, 0.094817, 0.147574, 0.111485, 0.170161, 0.18812, 0.179055, 0.18812, 0.122885, 0.229226, 0.342579, 0.247041, 0.232838, 0.278302, 0.268042, 0.346032, 0.42561, 0.332115, 0.295083, 0.324872, 0.26085, 0.257454, 0.222385, 0.236433, 0.346032, 0.268042, 0.182256, 0.301917, 0.311707, 0.324872, 0.229226, 0.222385, 0.308712, 0.236433, 0.17593, 0.102787, 0.100716, 0.067594, 0.067594, 0.083462, 0.073402, 0.102787, 0.109221, 0.167087, 0.109221, 0.096677, 0.116183, 0.139895, 0.120615, 0.118441, 0.142424, 0.194234, 0.18812, 0.118441, 0.173081, 0.18812, 0.301917, 0.236433, 0.268042, 0.380708, 0.414856, 0.335645, 0.225814, 0.21291, 0.209395, 0.243554, 0.196879, 0.137348, 0.179055, 0.182256, 0.098513, 0.125101, 0.074921, 0.044297, 0.079919, 0.081712, 0.11371, 0.059222, 0.05306, 0.071867, 0.038042, 0.0198, 0.033407, 0.058088, 0.032017, 0.018787, 0.023963, 0.029376, 0.033407, 0.031287, 0.025762, 0.049374, 0.046336, 0.092881, 0.100716, 0.05306, 0.056825, 0.069024, 0.074921, 0.083462, 0.046336, 0.081712, 0.132295, 0.069024, 0.069024, 0.074921, 0.085092, 0.085092, 0.050641, 0.054297, 0.054297, 0.079919, 0.038858, 0.023534, 0.020522, 0.030611, 0.056825, 0.05306, 0.05306, 0.096677, 0.085092, 0.096677, 0.086953, 0.085092, 0.085092, 0.046336, 0.064632, 0.109221, 0.109221, 0.167087, 0.232838, 0.222385, 0.139895, 0.232838, 0.339168, 0.278302, 0.21291, 0.142424, 0.15284, 0.158265, 0.142424, 0.147574, 0.137348, 0.144935, 0.167087, 0.21291, 0.332115, 0.284882, 0.278302, 0.288399, 0.206376, 0.127496, 0.127496, 0.15284, 0.15284, 0.142424, 0.129801, 0.147574, 0.216401, 0.219301, 0.185198, 0.125101, 0.182256, 0.222385, 0.206376, 0.18812, 0.147574, 0.137348, 0.216401, 0.219301, 0.203355, 0.308712, 0.414856, 0.401658, 0.422041, 0.401658, 0.370445, 0.458154, 0.497853, 0.480142, 0.414856, 0.450668, 0.604312], '')</t>
  </si>
  <si>
    <t>[135, 139, 142, 477]</t>
  </si>
  <si>
    <t xml:space="preserve">F5RWT6|F5RWT6_9ENTR C4-dicarboxylate transporter OS=Enterobacter hormaechei ATCC 49162 </t>
  </si>
  <si>
    <t>([0.00076, 0.000958, 0.000743, 0.000532, 0.000442, 0.00076, 0.000893, 0.001344, 0.001155, 0.001499, 0.001906, 0.001597, 0.002555, 0.001722, 0.002138, 0.001232, 0.00155, 0.002194, 0.003177, 0.002976, 0.004247, 0.004611, 0.003864, 0.004358, 0.004431, 0.006619, 0.004736, 0.003963, 0.002606, 0.00389, 0.002705, 0.002761, 0.004431, 0.004431, 0.00558, 0.003963, 0.006533, 0.005011, 0.005378, 0.004161, 0.004135, 0.004483, 0.004135, 0.00407, 0.004431, 0.005378, 0.003924, 0.003864, 0.004736, 0.006078, 0.004161, 0.00515, 0.004431, 0.003431, 0.003555, 0.00316, 0.003804, 0.003461, 0.004976, 0.003963, 0.005503, 0.00543, 0.003555, 0.003821, 0.005378, 0.004577, 0.004513, 0.006533, 0.010131, 0.00962, 0.007495, 0.01227, 0.016257, 0.020876, 0.036378, 0.034068, 0.028695, 0.018787, 0.020165, 0.010372, 0.008525, 0.006701, 0.011518, 0.011342, 0.011342, 0.01204, 0.013265, 0.009294, 0.006795, 0.006988, 0.005799, 0.005932, 0.004921, 0.004775, 0.004921, 0.004513, 0.004483, 0.006701, 0.008723, 0.005503, 0.008525, 0.014586, 0.010926, 0.010926, 0.013016, 0.011669, 0.011669, 0.022667, 0.030003, 0.032677, 0.030003, 0.078022, 0.158265, 0.200174, 0.11371, 0.109221, 0.132295, 0.132295, 0.127496, 0.191378, 0.209395, 0.209395, 0.109221, 0.158265, 0.079919, 0.079919, 0.120615, 0.111485, 0.100716, 0.085092, 0.086953, 0.041405, 0.038042, 0.026892, 0.026338, 0.066181, 0.030611, 0.024826, 0.0198, 0.014783, 0.009015, 0.009728, 0.006421, 0.006142, 0.006142, 0.008075, 0.007422, 0.006194, 0.006619, 0.007177, 0.008895, 0.010372, 0.011903, 0.011106, 0.008895, 0.006374, 0.006039, 0.006194, 0.004577, 0.004611, 0.003804, 0.00407, 0.003727, 0.005932, 0.006701, 0.008075, 0.005872, 0.005932, 0.007031, 0.005011, 0.00407, 0.003431, 0.003512, 0.003924, 0.00316, 0.00316, 0.003478, 0.003478, 0.003276, 0.003276, 0.003671, 0.004483, 0.005872, 0.006039, 0.005503, 0.007495, 0.007555, 0.012727, 0.014586, 0.01078, 0.016826, 0.025316, 0.054297, 0.026338, 0.026338, 0.044297, 0.085092, 0.147574, 0.083462, 0.167087, 0.167087, 0.173081, 0.209395, 0.182256, 0.288399, 0.206376, 0.098513, 0.102787, 0.043307, 0.073402, 0.158265, 0.155435, 0.10481, 0.098513, 0.179055, 0.21291, 0.142424, 0.078022, 0.034068, 0.025762, 0.014783, 0.014315, 0.013613, 0.008723, 0.006567, 0.005734, 0.005683, 0.007091, 0.004414, 0.004388, 0.003821, 0.003607, 0.003177, 0.002512, 0.002503, 0.002529, 0.002623, 0.002606, 0.003555, 0.003512, 0.003671, 0.004976, 0.007315, 0.008276, 0.009096, 0.008525, 0.011106, 0.017447, 0.024826, 0.069024, 0.102787, 0.067594, 0.037156, 0.029376, 0.026338, 0.020522, 0.011106, 0.011106, 0.009865, 0.008723, 0.014075, 0.014783, 0.009015, 0.008409, 0.005318, 0.006988, 0.007555, 0.006988, 0.004835, 0.004835, 0.004577, 0.00515, 0.008075, 0.008075, 0.007495, 0.013613, 0.014075, 0.023963, 0.023963, 0.021381, 0.027463, 0.025762, 0.049374, 0.071867, 0.071867, 0.11371, 0.069024, 0.067594, 0.042364, 0.05306, 0.025316, 0.023963, 0.016021, 0.011342, 0.010509, 0.010672, 0.009977, 0.012727, 0.013613, 0.007555, 0.009187, 0.009187, 0.008002, 0.008002, 0.006533, 0.006482, 0.007645, 0.006701, 0.009096, 0.012727, 0.01227, 0.016257, 0.016021, 0.026892, 0.018415, 0.017138, 0.030003, 0.032677, 0.015694, 0.017797, 0.021816, 0.018787, 0.01078, 0.010672, 0.008002, 0.008895, 0.006245, 0.00407, 0.003821, 0.003276, 0.002705, 0.003607, 0.003053, 0.002211, 0.001434, 0.002057, 0.00292, 0.002555, 0.002155, 0.003177, 0.00292, 0.003864, 0.004611, 0.004611, 0.004483, 0.006374, 0.007091, 0.008804, 0.009483, 0.013437, 0.009865, 0.011669, 0.008156, 0.013016, 0.027463, 0.027463, 0.030003, 0.021816, 0.015078, 0.015078, 0.013821, 0.007645, 0.006567, 0.006567, 0.007177, 0.008624, 0.006567, 0.005503, 0.004247, 0.004577, 0.003924, 0.006078, 0.006374, 0.005734, 0.006142, 0.005734, 0.005734, 0.00407, 0.00407, 0.004921, 0.004414, 0.004899, 0.006142, 0.007422, 0.009187, 0.013613, 0.013821, 0.017138, 0.033407, 0.085092, 0.06312, 0.122885, 0.102787, 0.045352, 0.055536, 0.019109, 0.0198, 0.038042, 0.055536, 0.030003, 0.020876, 0.017447, 0.017447, 0.024393, 0.013821, 0.008895, 0.007259, 0.004976, 0.005249, 0.003671, 0.002976, 0.003341, 0.00231, 0.001541, 0.002327, 0.001808, 0.001967, 0.001232, 0.001249, 0.001417, 0.001481, 0.001572, 0.001602, 0.001112, 0.00076, 0.000799, 0.000816, 0.000661, 0.000854, 0.000447, 0.00052, 0.000442, 0.000447], '')</t>
  </si>
  <si>
    <t xml:space="preserve">F5RWT7|F5RWT7_9ENTR Divalent-cation tolerance protein CutA OS=Enterobacter hormaechei ATCC 49162 </t>
  </si>
  <si>
    <t>([0.083462, 0.125101, 0.122885, 0.196879, 0.25406, 0.311707, 0.295083, 0.318242, 0.30533, 0.328603, 0.36309, 0.328603, 0.284882, 0.247041, 0.21291, 0.142424, 0.111485, 0.134866, 0.203355, 0.26085, 0.26085, 0.321458, 0.288399, 0.225814, 0.142424, 0.134866, 0.074921, 0.055536, 0.069024, 0.081712, 0.066181, 0.06184, 0.098513, 0.073402, 0.050641, 0.030003, 0.023963, 0.044297, 0.054297, 0.044297, 0.027463, 0.05306, 0.066181, 0.090864, 0.090864, 0.15008, 0.102787, 0.161087, 0.194234, 0.109221, 0.0704, 0.083462, 0.083462, 0.092881, 0.090864, 0.15284, 0.247041, 0.352862, 0.335645, 0.30533, 0.232838, 0.236433, 0.232838, 0.144935, 0.081712, 0.134866, 0.118441, 0.164327, 0.158265, 0.225814, 0.209395, 0.291804, 0.301917, 0.328603, 0.335645, 0.339168, 0.257454, 0.185198, 0.120615, 0.139895, 0.116183, 0.125101, 0.185198, 0.167087, 0.271506, 0.36309, 0.387226, 0.301917, 0.222385, 0.222385, 0.11371, 0.122885, 0.129801, 0.10481, 0.085092, 0.043307, 0.0704, 0.090864, 0.111485, 0.15008, 0.098513, 0.127496, 0.161087, 0.132295, 0.10481, 0.06184, 0.033407], '')</t>
  </si>
  <si>
    <t xml:space="preserve">F5RWU3|F5RWU3_9ENTR Nickel/cobalt efflux system OS=Enterobacter hormaechei ATCC 49162 </t>
  </si>
  <si>
    <t>([0.239899, 0.106997, 0.179055, 0.222385, 0.200174, 0.225814, 0.139895, 0.170161, 0.125101, 0.078022, 0.059222, 0.045352, 0.022667, 0.016021, 0.012491, 0.01204, 0.010221, 0.008723, 0.005992, 0.005734, 0.008723, 0.008409, 0.008276, 0.00777, 0.006619, 0.004976, 0.00359, 0.004899, 0.003431, 0.003555, 0.003478, 0.003821, 0.005318, 0.007422, 0.006245, 0.007259, 0.005249, 0.008002, 0.009294, 0.009294, 0.006567, 0.004976, 0.004247, 0.004358, 0.003014, 0.002435, 0.003727, 0.003757, 0.003864, 0.005799, 0.006988, 0.010221, 0.00777, 0.007422, 0.007259, 0.01078, 0.007091, 0.006988, 0.005011, 0.003607, 0.00515, 0.007091, 0.008075, 0.006245, 0.006374, 0.006194, 0.008895, 0.006567, 0.006567, 0.006245, 0.005223, 0.004161, 0.00407, 0.006245, 0.006374, 0.006421, 0.006421, 0.009483, 0.009015, 0.009015, 0.009977, 0.008525, 0.008804, 0.006988, 0.007645, 0.011903, 0.022667, 0.024826, 0.044297, 0.102787, 0.102787, 0.134866, 0.122885, 0.098513, 0.064632, 0.067594, 0.040537, 0.025316, 0.029376, 0.029376, 0.029376, 0.047319, 0.060549, 0.028695, 0.040537, 0.083462, 0.078022, 0.043307, 0.038858, 0.028695, 0.014075, 0.009977, 0.006421, 0.006988, 0.005249, 0.004388, 0.003177, 0.003512, 0.003512, 0.003212, 0.003431, 0.004899, 0.003607, 0.003276, 0.004414, 0.005086, 0.005223, 0.003821, 0.004736, 0.004921, 0.00558, 0.008002, 0.007315, 0.00777, 0.007645, 0.014075, 0.026338, 0.025316, 0.032017, 0.040537, 0.024826, 0.025316, 0.013265, 0.018415, 0.018415, 0.010131, 0.010131, 0.008409, 0.008002, 0.005734, 0.00407, 0.002976, 0.002976, 0.003555, 0.00359, 0.004483, 0.004161, 0.003014, 0.004247, 0.004646, 0.00543, 0.007031, 0.008276, 0.010509, 0.008409, 0.010131, 0.015078, 0.009483, 0.011518, 0.026338, 0.026892, 0.05306, 0.116183, 0.109221, 0.147574, 0.264545, 0.278302, 0.21291, 0.31487, 0.239899, 0.206376, 0.200174, 0.194234, 0.243554, 0.203355, 0.30533, 0.21291, 0.268042, 0.26085, 0.268042, 0.243554, 0.346032, 0.356642, 0.247041, 0.25031, 0.25031, 0.236433, 0.129801, 0.182256, 0.118441, 0.109221, 0.056825, 0.042364, 0.021381, 0.021381, 0.025762, 0.027463, 0.055536, 0.032017, 0.06312, 0.056825, 0.040537, 0.021381, 0.014783, 0.014075, 0.008804, 0.007031, 0.004689, 0.006533, 0.006795, 0.007645, 0.007091, 0.010221, 0.008276, 0.008525, 0.008624, 0.007177, 0.006988, 0.004611, 0.005011, 0.004483, 0.003607, 0.003478, 0.004899, 0.004899, 0.006701, 0.006619, 0.007877, 0.013613, 0.010926, 0.007259, 0.008409, 0.008276, 0.006894, 0.009728, 0.00962, 0.009728, 0.009401, 0.008276, 0.009096, 0.011106, 0.008525, 0.009728, 0.013265, 0.014315, 0.020165, 0.021816, 0.025762, 0.021381, 0.012727, 0.009187, 0.014315, 0.014075, 0.024826, 0.037156, 0.019109, 0.019401, 0.020522, 0.022306, 0.018787, 0.020522, 0.023087, 0.032677, 0.026338, 0.025316, 0.012491, 0.009865, 0.009294, 0.012491, 0.010509, 0.010926, 0.011669, 0.007877, 0.005734, 0.003924, 0.003366, 0.004835, 0.00515, 0.003671, 0.003298, 0.00292, 0.00359, 0.002529, 0.002138, 0.00292, 0.00225, 0.003079, 0.003014, 0.002976, 0.002976, 0.003864, 0.003366, 0.003276, 0.003821, 0.004513, 0.006567, 0.006245, 0.005086, 0.00558, 0.006619, 0.009096, 0.013016, 0.009294, 0.011342, 0.020522, 0.010926, 0.016257], '')</t>
  </si>
  <si>
    <t xml:space="preserve">F5RWU6|F5RWU6_9ENTR 2-keto-3-deoxygluconate permease OS=Enterobacter hormaechei ATCC 49162 </t>
  </si>
  <si>
    <t>([0.024826, 0.05306, 0.071867, 0.092881, 0.071867, 0.056825, 0.031287, 0.022667, 0.035586, 0.022667, 0.018106, 0.014075, 0.018787, 0.014586, 0.014783, 0.009187, 0.011518, 0.011518, 0.011669, 0.008804, 0.009294, 0.015694, 0.014315, 0.014315, 0.011518, 0.009187, 0.007422, 0.010672, 0.015694, 0.008276, 0.013437, 0.020876, 0.038858, 0.026892, 0.019401, 0.038042, 0.071867, 0.071867, 0.040537, 0.096677, 0.069024, 0.030003, 0.022306, 0.013821, 0.009483, 0.007422, 0.007422, 0.009096, 0.006482, 0.006482, 0.008276, 0.008002, 0.005683, 0.005992, 0.005249, 0.007495, 0.006374, 0.006619, 0.006421, 0.008624, 0.006039, 0.006078, 0.008723, 0.010221, 0.014586, 0.023087, 0.051831, 0.059222, 0.05306, 0.05306, 0.059222, 0.079919, 0.03976, 0.059222, 0.032677, 0.046336, 0.023534, 0.019401, 0.01204, 0.010131, 0.008002, 0.007177, 0.008075, 0.006701, 0.005623, 0.003864, 0.00283, 0.003079, 0.004431, 0.005872, 0.008156, 0.005623, 0.005872, 0.008624, 0.009977, 0.008525, 0.006482, 0.007555, 0.010131, 0.009294, 0.010672, 0.009728, 0.009977, 0.01078, 0.008525, 0.00777, 0.012491, 0.017447, 0.010926, 0.010221, 0.008002, 0.008276, 0.013613, 0.012491, 0.011669, 0.008002, 0.008409, 0.011342, 0.013821, 0.008895, 0.010509, 0.011342, 0.018415, 0.016826, 0.020876, 0.044297, 0.074921, 0.092881, 0.142424, 0.18812, 0.173081, 0.185198, 0.083462, 0.044297, 0.022667, 0.016528, 0.029376, 0.029376, 0.047319, 0.047319, 0.090864, 0.15284, 0.073402, 0.047319, 0.106997, 0.078022, 0.036378, 0.019109, 0.009728, 0.008804, 0.008804, 0.007555, 0.008895, 0.009728, 0.011518, 0.020522, 0.014315, 0.017138, 0.041405, 0.034884, 0.036378, 0.017447, 0.009977, 0.016826, 0.017797, 0.009865, 0.008156, 0.014783, 0.013613, 0.013613, 0.008723, 0.008723, 0.006533, 0.005799, 0.005734, 0.006533, 0.006795, 0.007259, 0.007031, 0.006421, 0.006701, 0.004835, 0.007422, 0.010672, 0.007031, 0.00558, 0.007877, 0.011903, 0.008804, 0.016257, 0.037156, 0.043307, 0.023087, 0.025316, 0.041405, 0.035586, 0.017138, 0.016021, 0.014075, 0.010372, 0.007031, 0.006533, 0.009865, 0.009977, 0.006374, 0.010131, 0.01078, 0.011669, 0.008525, 0.006795, 0.004775, 0.004689, 0.006421, 0.009015, 0.009401, 0.005992, 0.009096, 0.009728, 0.007422, 0.008156, 0.009483, 0.010509, 0.009187, 0.006619, 0.004611, 0.005086, 0.003555, 0.005011, 0.004835, 0.004431, 0.006795, 0.006795, 0.004431, 0.003109, 0.002688, 0.003864, 0.005378, 0.004247, 0.004208, 0.005318, 0.007259, 0.007259, 0.010221, 0.01227, 0.020165, 0.030003, 0.049374, 0.059222, 0.040537, 0.031287, 0.064632, 0.051831, 0.078022, 0.120615, 0.21291, 0.21291, 0.158265, 0.094817, 0.120615, 0.229226, 0.26085, 0.179055, 0.096677, 0.042364, 0.032677, 0.032677, 0.021381, 0.023087, 0.048328, 0.048328, 0.028695, 0.034884, 0.043307, 0.033407, 0.034068, 0.026338, 0.034068, 0.034068, 0.064632, 0.064632, 0.030611, 0.015694, 0.020165, 0.030003, 0.06184, 0.047319, 0.022306, 0.026338, 0.026892, 0.017797, 0.01227, 0.013613, 0.008525, 0.008525, 0.007645, 0.006142, 0.007259, 0.006421, 0.005318, 0.003821, 0.003821, 0.005318, 0.007031, 0.005683, 0.006374, 0.006619, 0.006619, 0.01078, 0.019109, 0.017797, 0.023534, 0.051831, 0.118441, 0.21291, 0.21291, 0.281712, 0.311707, 0.324872, 0.318242, 0.440853, 0.570702, 0.618285, 0.59917, 0.570702, 0.754692, 0.759478, 0.733139, 0.871313, 0.827927, 0.775545, 0.775545], '')</t>
  </si>
  <si>
    <t>[320, 321, 322, 323, 324, 325, 326, 327, 328, 329, 330]</t>
  </si>
  <si>
    <t xml:space="preserve">F5RWV8|F5RWV8_9ENTR Alpha-D-ribose 1-methylphosphonate 5-phosphate C-P lyase OS=Enterobacter hormaechei ATCC 49162 </t>
  </si>
  <si>
    <t>([0.040537, 0.026338, 0.045352, 0.076542, 0.116183, 0.15008, 0.173081, 0.203355, 0.194234, 0.147574, 0.17593, 0.216401, 0.216401, 0.139895, 0.142424, 0.137348, 0.118441, 0.132295, 0.106997, 0.116183, 0.161087, 0.239899, 0.232838, 0.232838, 0.155435, 0.173081, 0.098513, 0.10481, 0.10481, 0.129801, 0.209395, 0.17593, 0.200174, 0.196879, 0.30533, 0.298791, 0.308712, 0.243554, 0.311707, 0.346032, 0.433034, 0.401658, 0.321458, 0.422041, 0.328603, 0.40511, 0.346032, 0.444081, 0.377384, 0.295083, 0.295083, 0.295083, 0.301917, 0.284882, 0.25406, 0.15284, 0.222385, 0.158265, 0.173081, 0.179055, 0.182256, 0.182256, 0.15284, 0.236433, 0.236433, 0.324872, 0.324872, 0.366687, 0.335645, 0.332115, 0.414856, 0.328603, 0.311707, 0.352862, 0.243554, 0.209395, 0.284882, 0.291804, 0.291804, 0.380708, 0.370445, 0.295083, 0.30533, 0.342579, 0.339168, 0.342579, 0.332115, 0.332115, 0.339168, 0.380708, 0.418646, 0.422041, 0.4292, 0.346032, 0.346032, 0.454136, 0.56648, 0.58069, 0.58069, 0.557691, 0.59014, 0.608892, 0.712013, 0.728858, 0.613573, 0.613573, 0.608892, 0.63748, 0.648219, 0.51388, 0.422041, 0.370445, 0.264545, 0.356642, 0.374039, 0.387226, 0.298791, 0.321458, 0.342579, 0.366687, 0.374039, 0.346032, 0.229226, 0.15284, 0.147574, 0.247041, 0.236433, 0.239899, 0.232838, 0.239899, 0.324872, 0.401658, 0.490133, 0.557691, 0.538167, 0.585406, 0.465241, 0.58069, 0.570702, 0.450668, 0.42561, 0.42561, 0.387226, 0.5017, 0.521092, 0.486429, 0.380708, 0.298791, 0.295083, 0.301917, 0.206376, 0.179055, 0.179055, 0.100716, 0.127496, 0.127496, 0.096677, 0.129801, 0.120615, 0.111485, 0.111485, 0.094817, 0.090864, 0.132295, 0.086953, 0.118441, 0.088832, 0.147574, 0.222385, 0.200174, 0.125101, 0.137348, 0.129801, 0.139895, 0.25406, 0.25031, 0.281712, 0.281712, 0.335645, 0.318242, 0.219301, 0.31487, 0.349426, 0.461924, 0.422041, 0.447574, 0.472492, 0.497853, 0.447574, 0.472492, 0.447574, 0.454136, 0.534167, 0.490133, 0.377384, 0.356642, 0.328603, 0.308712, 0.377384, 0.370445, 0.370445, 0.465241, 0.377384, 0.278302, 0.225814, 0.179055, 0.236433, 0.25031, 0.196879, 0.236433, 0.209395, 0.179055, 0.264545, 0.25031, 0.25031, 0.366687, 0.26085, 0.298791, 0.308712, 0.30533, 0.308712, 0.216401, 0.222385, 0.243554, 0.342579, 0.387226, 0.342579, 0.328603, 0.321458, 0.436924, 0.342579, 0.318242, 0.301917, 0.196879, 0.196879, 0.264545, 0.239899, 0.332115, 0.318242, 0.216401, 0.158265, 0.147574, 0.257454, 0.200174, 0.200174, 0.129801, 0.125101, 0.225814, 0.216401, 0.200174, 0.170161, 0.25406, 0.239899, 0.21291, 0.25406, 0.161087, 0.164327, 0.185198, 0.194234, 0.206376, 0.209395, 0.191378, 0.17593, 0.17593, 0.243554, 0.298791, 0.384043, 0.346032, 0.342579, 0.339168, 0.352862, 0.342579, 0.321458, 0.342579, 0.444081, 0.494003, 0.648219, 0.632174, 0.585406, 0.557691, 0.5017], '')</t>
  </si>
  <si>
    <t>[96, 97, 98, 99, 100, 101, 102, 103, 104, 105, 106, 107, 108, 109, 133, 134, 135, 137, 138, 143, 144, 192, 276, 277, 278, 279, 280]</t>
  </si>
  <si>
    <t xml:space="preserve">F5RWW2|F5RWW2_9ENTR Ribose 1,5-bisphosphate phosphokinase PhnN OS=Enterobacter hormaechei ATCC 49162 </t>
  </si>
  <si>
    <t>([0.029376, 0.046336, 0.066181, 0.090864, 0.125101, 0.167087, 0.194234, 0.129801, 0.086953, 0.10481, 0.10481, 0.081712, 0.081712, 0.086953, 0.144935, 0.247041, 0.36309, 0.450668, 0.51388, 0.418646, 0.298791, 0.232838, 0.203355, 0.21291, 0.209395, 0.129801, 0.069024, 0.074921, 0.127496, 0.21291, 0.191378, 0.232838, 0.295083, 0.298791, 0.284882, 0.301917, 0.298791, 0.301917, 0.21291, 0.179055, 0.182256, 0.268042, 0.346032, 0.387226, 0.398279, 0.291804, 0.275179, 0.380708, 0.366687, 0.342579, 0.328603, 0.370445, 0.370445, 0.31487, 0.232838, 0.209395, 0.129801, 0.118441, 0.056825, 0.10481, 0.10481, 0.17593, 0.179055, 0.102787, 0.056825, 0.030003, 0.060549, 0.078022, 0.074921, 0.042364, 0.055536, 0.030611, 0.030611, 0.017797, 0.015344, 0.015344, 0.018415, 0.024826, 0.024826, 0.025316, 0.025762, 0.021381, 0.013016, 0.009728, 0.015694, 0.024826, 0.042364, 0.041405, 0.05306, 0.055536, 0.059222, 0.067594, 0.122885, 0.098513, 0.15284, 0.229226, 0.308712, 0.219301, 0.26085, 0.232838, 0.31487, 0.225814, 0.209395, 0.324872, 0.324872, 0.229226, 0.155435, 0.164327, 0.116183, 0.134866, 0.15284, 0.236433, 0.15008, 0.090864, 0.106997, 0.106997, 0.122885, 0.074921, 0.127496, 0.125101, 0.142424, 0.161087, 0.232838, 0.328603, 0.308712, 0.346032, 0.42561, 0.529623, 0.422041, 0.505461, 0.51388, 0.476583, 0.380708, 0.458154, 0.545602, 0.517562, 0.486429, 0.486429, 0.483068, 0.483068, 0.51388, 0.509769, 0.51388, 0.4292, 0.422041, 0.339168, 0.284882, 0.301917, 0.30533, 0.40511, 0.390993, 0.384043, 0.301917, 0.301917, 0.295083, 0.295083, 0.257454, 0.298791, 0.308712, 0.288399, 0.203355, 0.173081, 0.11371, 0.066181, 0.106997, 0.106997, 0.155435, 0.243554, 0.229226, 0.222385, 0.219301, 0.196879, 0.17593, 0.232838, 0.301917, 0.268042, 0.239899, 0.295083, 0.25031, 0.200174, 0.335645, 0.450668], '')</t>
  </si>
  <si>
    <t>[18, 127, 129, 130, 134, 135, 140, 141, 142]</t>
  </si>
  <si>
    <t xml:space="preserve">F5RWW6|F5RWW6_9ENTR histidine kinase OS=Enterobacter hormaechei ATCC 49162 </t>
  </si>
  <si>
    <t>([0.380708, 0.422041, 0.447574, 0.480142, 0.377384, 0.298791, 0.206376, 0.122885, 0.164327, 0.118441, 0.086953, 0.069024, 0.042364, 0.034884, 0.021816, 0.018415, 0.009977, 0.014315, 0.017447, 0.016826, 0.016826, 0.013613, 0.011518, 0.008804, 0.006567, 0.008723, 0.00777, 0.011106, 0.021381, 0.016528, 0.026338, 0.046336, 0.040537, 0.067594, 0.088832, 0.142424, 0.090864, 0.15008, 0.182256, 0.25406, 0.264545, 0.182256, 0.264545, 0.308712, 0.346032, 0.440853, 0.440853, 0.56648, 0.521092, 0.525368, 0.468512, 0.436924, 0.436924, 0.553315, 0.562014, 0.509769, 0.521092, 0.521092, 0.483068, 0.486429, 0.450668, 0.41194, 0.42561, 0.414856, 0.321458, 0.352862, 0.349426, 0.281712, 0.21291, 0.247041, 0.200174, 0.203355, 0.243554, 0.161087, 0.155435, 0.147574, 0.185198, 0.144935, 0.219301, 0.25031, 0.164327, 0.194234, 0.225814, 0.30533, 0.308712, 0.359901, 0.328603, 0.239899, 0.311707, 0.398279, 0.398279, 0.346032, 0.440853, 0.433034, 0.436924, 0.401658, 0.414856, 0.370445, 0.444081, 0.346032, 0.311707, 0.401658, 0.31487, 0.321458, 0.352862, 0.318242, 0.271506, 0.229226, 0.284882, 0.284882, 0.179055, 0.106997, 0.170161, 0.161087, 0.158265, 0.25406, 0.298791, 0.206376, 0.243554, 0.209395, 0.298791, 0.26085, 0.264545, 0.346032, 0.30533, 0.194234, 0.236433, 0.318242, 0.390993, 0.42561, 0.42561, 0.525368, 0.671169, 0.56648, 0.585406, 0.58069, 0.58069, 0.529623, 0.534167, 0.444081, 0.440853, 0.408655, 0.401658, 0.308712, 0.31487, 0.342579, 0.42561, 0.41194, 0.324872, 0.239899, 0.236433, 0.247041, 0.170161, 0.161087, 0.243554, 0.142424, 0.155435, 0.142424, 0.161087, 0.15284, 0.194234, 0.194234, 0.236433, 0.243554, 0.359901, 0.370445, 0.339168, 0.332115, 0.339168, 0.339168, 0.394753, 0.408655, 0.36309, 0.465241, 0.458154, 0.36309, 0.370445, 0.284882, 0.257454, 0.232838, 0.219301, 0.264545, 0.271506, 0.291804, 0.36309, 0.36309, 0.346032, 0.342579, 0.352862, 0.275179, 0.359901, 0.394753, 0.291804, 0.335645, 0.288399, 0.21291, 0.298791, 0.359901, 0.42561, 0.359901, 0.418646, 0.483068, 0.461924, 0.418646, 0.291804, 0.291804, 0.288399, 0.216401, 0.17593, 0.182256, 0.257454, 0.179055, 0.106997, 0.203355, 0.200174, 0.132295, 0.206376, 0.21291, 0.257454, 0.170161, 0.257454, 0.225814, 0.173081, 0.147574, 0.203355, 0.203355, 0.200174, 0.173081, 0.247041, 0.229226, 0.229226, 0.239899, 0.308712, 0.414856, 0.288399, 0.275179, 0.288399, 0.271506, 0.155435, 0.088832, 0.122885, 0.06184, 0.06312, 0.060549, 0.074921, 0.049374, 0.049374, 0.031287, 0.025316, 0.014586, 0.014586, 0.014586, 0.013613, 0.014783, 0.009015, 0.014075, 0.014783, 0.015694, 0.011106, 0.021381, 0.037156, 0.029376, 0.049374, 0.048328, 0.073402, 0.071867, 0.088832, 0.088832, 0.137348, 0.167087, 0.26085, 0.356642, 0.339168, 0.346032, 0.335645, 0.450668, 0.346032, 0.335645, 0.42561, 0.401658, 0.384043, 0.308712, 0.271506, 0.209395, 0.203355, 0.167087, 0.092881, 0.076542, 0.085092, 0.048328, 0.038042, 0.022667, 0.013437, 0.009096, 0.009096, 0.009015, 0.006701, 0.008156, 0.006482, 0.004736, 0.004835, 0.003727, 0.003512, 0.004775, 0.006567, 0.005086, 0.006374, 0.009015, 0.010509, 0.009728, 0.015078, 0.014783, 0.014075, 0.023087, 0.040537, 0.031287, 0.025316, 0.038858, 0.046336, 0.041405, 0.067594, 0.118441, 0.191378, 0.295083, 0.298791, 0.295083, 0.311707, 0.308712, 0.239899, 0.26085, 0.321458, 0.222385, 0.264545, 0.359901, 0.366687, 0.377384, 0.422041, 0.366687, 0.370445, 0.384043, 0.387226, 0.390993, 0.384043, 0.352862, 0.229226, 0.236433, 0.164327, 0.134866, 0.116183, 0.170161, 0.15284, 0.18812, 0.243554, 0.236433, 0.155435, 0.167087, 0.170161, 0.164327, 0.25406, 0.257454, 0.164327, 0.170161, 0.200174, 0.206376, 0.239899, 0.356642, 0.349426, 0.4292, 0.51388, 0.56648, 0.458154, 0.454136, 0.447574, 0.384043, 0.401658, 0.494003, 0.486429, 0.476583, 0.377384, 0.387226, 0.401658, 0.458154, 0.454136, 0.366687, 0.366687, 0.36309, 0.366687, 0.359901, 0.321458, 0.352862, 0.311707, 0.342579, 0.335645, 0.342579, 0.356642, 0.349426, 0.349426, 0.342579, 0.264545, 0.324872, 0.318242, 0.31487, 0.243554, 0.342579, 0.444081, 0.352862, 0.278302, 0.243554, 0.182256, 0.134866, 0.078022, 0.094817, 0.137348, 0.086953, 0.090864, 0.090864, 0.090864, 0.096677, 0.096677, 0.15284, 0.173081, 0.196879, 0.196879, 0.275179, 0.295083, 0.281712, 0.268042, 0.352862, 0.377384, 0.418646, 0.4292, 0.529623, 0.497853, 0.472492, 0.58069, 0.557691, 0.671169, 0.626927, 0.570702, 0.480142, 0.486429, 0.497853, 0.458154, 0.366687, 0.31487, 0.25406, 0.161087, 0.247041, 0.239899, 0.243554, 0.278302, 0.332115, 0.25406, 0.288399, 0.349426, 0.342579, 0.318242, 0.25406, 0.295083, 0.291804, 0.370445, 0.401658, 0.311707, 0.232838, 0.328603, 0.422041, 0.36309, 0.465241, 0.483068, 0.401658, 0.366687, 0.356642, 0.390993, 0.472492, 0.380708, 0.380708, 0.342579, 0.374039, 0.356642, 0.346032, 0.295083, 0.30533, 0.182256, 0.275179, 0.324872, 0.318242, 0.311707, 0.42561, 0.398279, 0.284882, 0.401658, 0.40511, 0.30533, 0.209395, 0.219301, 0.232838, 0.200174, 0.232838, 0.155435, 0.243554, 0.25031, 0.30533, 0.209395, 0.216401, 0.21291, 0.167087, 0.11371, 0.090864, 0.079919, 0.079919, 0.142424, 0.125101, 0.127496, 0.185198, 0.281712, 0.275179, 0.349426, 0.36309, 0.356642, 0.377384, 0.278302, 0.268042, 0.206376, 0.291804, 0.380708, 0.275179, 0.366687, 0.440853, 0.468512, 0.390993, 0.42561, 0.422041, 0.41194, 0.450668, 0.483068, 0.465241, 0.461924, 0.458154, 0.458154, 0.422041, 0.418646, 0.480142, 0.398279, 0.505461, 0.436924, 0.346032, 0.458154, 0.450668, 0.444081, 0.377384, 0.444081, 0.408655, 0.40511, 0.41194, 0.418646, 0.349426, 0.346032, 0.346032, 0.342579, 0.268042, 0.196879, 0.278302, 0.339168, 0.321458, 0.206376, 0.278302, 0.370445, 0.349426, 0.346032, 0.352862, 0.418646, 0.414856, 0.447574, 0.447574, 0.444081, 0.349426, 0.414856, 0.342579, 0.342579, 0.30533, 0.30533, 0.318242, 0.301917, 0.173081, 0.203355, 0.291804, 0.291804, 0.284882, 0.291804, 0.288399, 0.278302, 0.209395, 0.229226, 0.15008, 0.170161, 0.167087, 0.209395, 0.243554, 0.321458, 0.328603, 0.359901, 0.433034, 0.538167, 0.461924, 0.575842, 0.557691, 0.570702, 0.476583, 0.517562, 0.51388, 0.51388, 0.525368, 0.51388, 0.529623, 0.608892, 0.461924, 0.461924, 0.509769, 0.486429, 0.458154, 0.384043, 0.308712, 0.278302, 0.278302, 0.349426, 0.324872, 0.440853, 0.40511, 0.505461, 0.468512, 0.494003, 0.41194, 0.328603, 0.342579, 0.229226, 0.194234, 0.216401, 0.236433, 0.239899, 0.247041, 0.243554, 0.311707, 0.318242, 0.342579, 0.339168, 0.339168, 0.288399, 0.182256, 0.222385, 0.209395, 0.142424, 0.132295, 0.196879, 0.194234, 0.26085, 0.247041, 0.232838, 0.318242, 0.216401, 0.219301, 0.173081, 0.216401, 0.225814, 0.298791, 0.321458, 0.321458, 0.284882, 0.281712, 0.370445, 0.318242, 0.229226, 0.328603, 0.291804, 0.288399, 0.40511, 0.418646, 0.408655, 0.494003, 0.450668, 0.42561, 0.308712, 0.339168, 0.335645, 0.239899, 0.209395, 0.127496, 0.15008, 0.17593, 0.25406, 0.167087, 0.196879, 0.278302, 0.229226, 0.281712, 0.21291, 0.106997, 0.106997, 0.18812, 0.127496, 0.15008, 0.25031, 0.352862, 0.26085, 0.281712, 0.370445, 0.311707, 0.4292, 0.318242, 0.236433, 0.161087, 0.144935, 0.144935, 0.142424, 0.173081, 0.170161, 0.158265, 0.243554, 0.26085, 0.222385, 0.301917, 0.318242, 0.352862, 0.352862, 0.359901, 0.356642, 0.370445, 0.380708, 0.352862, 0.339168, 0.335645, 0.41194, 0.517562, 0.557691, 0.433034, 0.433034, 0.41194, 0.472492, 0.483068, 0.359901, 0.36309, 0.36309, 0.318242, 0.200174, 0.194234, 0.275179, 0.170161, 0.125101, 0.127496, 0.067594, 0.090864, 0.127496, 0.10481, 0.083462, 0.045352, 0.088832, 0.058088, 0.040537, 0.035586, 0.020522], '')</t>
  </si>
  <si>
    <t>[47, 48, 49, 53, 54, 55, 56, 57, 131, 132, 133, 134, 135, 136, 137, 138, 368, 369, 431, 434, 435, 436, 437, 438, 543, 602, 604, 605, 606, 608, 609, 610, 611, 612, 613, 614, 617, 628, 731, 732]</t>
  </si>
  <si>
    <t xml:space="preserve">F5RWX8|F5RWX8_9ENTR Proton/glutamate-aspartate symporter OS=Enterobacter hormaechei ATCC 49162 </t>
  </si>
  <si>
    <t>([0.008895, 0.005734, 0.004247, 0.003298, 0.003555, 0.0028, 0.002581, 0.002194, 0.002688, 0.00231, 0.002366, 0.001936, 0.001872, 0.001778, 0.001872, 0.001288, 0.001743, 0.001267, 0.001855, 0.00225, 0.003276, 0.003212, 0.004689, 0.007259, 0.007645, 0.006374, 0.006421, 0.007495, 0.012727, 0.008276, 0.008804, 0.01078, 0.023963, 0.019109, 0.019109, 0.040537, 0.03976, 0.018415, 0.017797, 0.017797, 0.010509, 0.006619, 0.006701, 0.005623, 0.003701, 0.00389, 0.004208, 0.006482, 0.005223, 0.003924, 0.003864, 0.005378, 0.00558, 0.003671, 0.003276, 0.002503, 0.002396, 0.002396, 0.003109, 0.004358, 0.003298, 0.004483, 0.006567, 0.005734, 0.006795, 0.010372, 0.009401, 0.013437, 0.011903, 0.011518, 0.017447, 0.020165, 0.020522, 0.020522, 0.020165, 0.017797, 0.016021, 0.009015, 0.017447, 0.014075, 0.008804, 0.013265, 0.014075, 0.009096, 0.009294, 0.006374, 0.004414, 0.004483, 0.004483, 0.003177, 0.004577, 0.003366, 0.003821, 0.003924, 0.003014, 0.0028, 0.003997, 0.006078, 0.009294, 0.007259, 0.009728, 0.009728, 0.009977, 0.007877, 0.010672, 0.013613, 0.014075, 0.020165, 0.041405, 0.024393, 0.055536, 0.025316, 0.050641, 0.067594, 0.030003, 0.055536, 0.122885, 0.125101, 0.111485, 0.085092, 0.120615, 0.071867, 0.15008, 0.137348, 0.185198, 0.147574, 0.139895, 0.236433, 0.173081, 0.120615, 0.18812, 0.185198, 0.182256, 0.096677, 0.094817, 0.092881, 0.047319, 0.059222, 0.059222, 0.06184, 0.037156, 0.016826, 0.020876, 0.019401, 0.014586, 0.011518, 0.014586, 0.014315, 0.016528, 0.021816, 0.016021, 0.019109, 0.009977, 0.009865, 0.009096, 0.005872, 0.008409, 0.008409, 0.005318, 0.003461, 0.003298, 0.003341, 0.004646, 0.003804, 0.003804, 0.004431, 0.003607, 0.00389, 0.003431, 0.003298, 0.003804, 0.00543, 0.005378, 0.008723, 0.008895, 0.010509, 0.022306, 0.014075, 0.011106, 0.020522, 0.046336, 0.026892, 0.055536, 0.066181, 0.142424, 0.10481, 0.045352, 0.096677, 0.046336, 0.067594, 0.06312, 0.045352, 0.025316, 0.016021, 0.014315, 0.014315, 0.018106, 0.020165, 0.020522, 0.048328, 0.026892, 0.013016, 0.016257, 0.009865, 0.006194, 0.005249, 0.004835, 0.007555, 0.005799, 0.006533, 0.006619, 0.004388, 0.005086, 0.004388, 0.004483, 0.004388, 0.004414, 0.00359, 0.00359, 0.003341, 0.00283, 0.003701, 0.003924, 0.003478, 0.003366, 0.003366, 0.002881, 0.003671, 0.002327, 0.002555, 0.002035, 0.001318, 0.001305, 0.000708, 0.001048, 0.00076, 0.000485, 0.000537, 0.00052, 0.000464, 0.000447, 0.000339, 0.000271, 0.000477, 0.000421, 0.000567, 0.000958, 0.000876, 0.000876, 0.000936, 0.000713, 0.000708, 0.000708, 0.00076, 0.001391, 0.001061, 0.001061, 0.001481, 0.002138, 0.003341, 0.002349, 0.002366, 0.00225, 0.00225, 0.001481, 0.002194, 0.002623, 0.002336, 0.003298, 0.003298, 0.005011, 0.007091, 0.007645, 0.007645, 0.014315, 0.014315, 0.014315, 0.013613, 0.015694, 0.014315, 0.00962, 0.019109, 0.028695, 0.028107, 0.038042, 0.056825, 0.0704, 0.046336, 0.06184, 0.028107, 0.031287, 0.025762, 0.01227, 0.01227, 0.014075, 0.014075, 0.014783, 0.029376, 0.030611, 0.025316, 0.011518, 0.017138, 0.008804, 0.011106, 0.020165, 0.0198, 0.028107, 0.012727, 0.00962, 0.010131, 0.018415, 0.009483, 0.008156, 0.011903, 0.010372, 0.008895, 0.00543, 0.004513, 0.004646, 0.004646, 0.003461, 0.005249, 0.003512, 0.005249, 0.00359, 0.00359, 0.002581, 0.001743, 0.002623, 0.003997, 0.002727, 0.002211, 0.002336, 0.002057, 0.001649, 0.002555, 0.0028, 0.003555, 0.003212, 0.003246, 0.004483, 0.006194, 0.006194, 0.006482, 0.00543, 0.00777, 0.006078, 0.009728, 0.016021, 0.010221, 0.009401, 0.009096, 0.009187, 0.010221, 0.00962, 0.009977, 0.008276, 0.013437, 0.010509, 0.015694, 0.014783, 0.010221, 0.010221, 0.007091, 0.01204, 0.009483, 0.010372, 0.015694, 0.008723, 0.007555, 0.006619, 0.004775, 0.006245, 0.008075, 0.008075, 0.012491, 0.021816, 0.015078, 0.009294, 0.015694, 0.01204, 0.010221, 0.015078, 0.016021, 0.023087, 0.011106, 0.020522, 0.011669, 0.008624, 0.013016, 0.017138, 0.027463, 0.027463, 0.027463, 0.017797, 0.016021, 0.010131, 0.006701, 0.00962, 0.015344, 0.009187, 0.012491, 0.015694, 0.015078, 0.008409, 0.010131, 0.016826, 0.015344, 0.024393, 0.031287, 0.016826, 0.012491, 0.00962, 0.017447, 0.022306, 0.041405, 0.047319, 0.041405, 0.085092, 0.085092, 0.037156, 0.078022, 0.069024, 0.073402, 0.056825, 0.134866, 0.127496, 0.109221, 0.090864, 0.073402, 0.078022, 0.142424, 0.158265, 0.275179, 0.206376, 0.170161, 0.10481], '')</t>
  </si>
  <si>
    <t xml:space="preserve">F5RWY1|F5RWY1_9ENTR Cation/acetate symporter ActP OS=Enterobacter hormaechei ATCC 49162 </t>
  </si>
  <si>
    <t>([0.019401, 0.01078, 0.020876, 0.010372, 0.010672, 0.010672, 0.013613, 0.013437, 0.013265, 0.018106, 0.017447, 0.013437, 0.014075, 0.013437, 0.023087, 0.025316, 0.026338, 0.035586, 0.073402, 0.116183, 0.155435, 0.164327, 0.158265, 0.139895, 0.216401, 0.155435, 0.109221, 0.078022, 0.044297, 0.030611, 0.015344, 0.010372, 0.01204, 0.008624, 0.006142, 0.005799, 0.00543, 0.003821, 0.002688, 0.002662, 0.001709, 0.001159, 0.000893, 0.001383, 0.001335, 0.00155, 0.001692, 0.002503, 0.003014, 0.004483, 0.006482, 0.00962, 0.010509, 0.009401, 0.013821, 0.018787, 0.017447, 0.031287, 0.0704, 0.067594, 0.067594, 0.125101, 0.109221, 0.15008, 0.164327, 0.161087, 0.081712, 0.102787, 0.047319, 0.035586, 0.033407, 0.032677, 0.014315, 0.018106, 0.033407, 0.023534, 0.023534, 0.023534, 0.011669, 0.007315, 0.01078, 0.006894, 0.006894, 0.009187, 0.006194, 0.004577, 0.003341, 0.004689, 0.005378, 0.007495, 0.006078, 0.006482, 0.006078, 0.006533, 0.00558, 0.003963, 0.004513, 0.003757, 0.003727, 0.003701, 0.003671, 0.0028, 0.003963, 0.00283, 0.003671, 0.003512, 0.003212, 0.003177, 0.001936, 0.001374, 0.000854, 0.001112, 0.001172, 0.001249, 0.001202, 0.001748, 0.002705, 0.001855, 0.002623, 0.002727, 0.00292, 0.004208, 0.003478, 0.003014, 0.004388, 0.003014, 0.003671, 0.00515, 0.004976, 0.008002, 0.007877, 0.013016, 0.017447, 0.014783, 0.016826, 0.016528, 0.016826, 0.01078, 0.011106, 0.011342, 0.009096, 0.011669, 0.01078, 0.023534, 0.017447, 0.010672, 0.011106, 0.009728, 0.008409, 0.008723, 0.005799, 0.005992, 0.004161, 0.003478, 0.003701, 0.002705, 0.003053, 0.002881, 0.003109, 0.004247, 0.004358, 0.00359, 0.002976, 0.003298, 0.002349, 0.002336, 0.001855, 0.00246, 0.00231, 0.002727, 0.002623, 0.003727, 0.003924, 0.004775, 0.004315, 0.003212, 0.002705, 0.002688, 0.002705, 0.002435, 0.001687, 0.001335, 0.001434, 0.001722, 0.001048, 0.001172, 0.001202, 0.001211, 0.001232, 0.001722, 0.001335, 0.001391, 0.001202, 0.001675, 0.002117, 0.001872, 0.001906, 0.00283, 0.002606, 0.001748, 0.00246, 0.003014, 0.002761, 0.002581, 0.00231, 0.002336, 0.001855, 0.002606, 0.003478, 0.003478, 0.00231, 0.00231, 0.002705, 0.002035, 0.00152, 0.001061, 0.001288, 0.001709, 0.001649, 0.001778, 0.002623, 0.001602, 0.001872, 0.00155, 0.002435, 0.00359, 0.00359, 0.003607, 0.003804, 0.004736, 0.004161, 0.005223, 0.006374, 0.005623, 0.009015, 0.013821, 0.023087, 0.034068, 0.040537, 0.030003, 0.024826, 0.017447, 0.040537, 0.051831, 0.122885, 0.109221, 0.048328, 0.055536, 0.139895, 0.139895, 0.142424, 0.094817, 0.139895, 0.106997, 0.094817, 0.094817, 0.037156, 0.034884, 0.018415, 0.015078, 0.010926, 0.014075, 0.009977, 0.009865, 0.009187, 0.00777, 0.00777, 0.00777, 0.012727, 0.01227, 0.007422, 0.004775, 0.005623, 0.005872, 0.004431, 0.00407, 0.004247, 0.004513, 0.004513, 0.006619, 0.005872, 0.008895, 0.013613, 0.023087, 0.025316, 0.024393, 0.032677, 0.020165, 0.018415, 0.009015, 0.007645, 0.012727, 0.023087, 0.016021, 0.011106, 0.023087, 0.026892, 0.01227, 0.01078, 0.007315, 0.00515, 0.006194, 0.003924, 0.002555, 0.002155, 0.002035, 0.001288, 0.001288, 0.001434, 0.001541, 0.001872, 0.001541, 0.001142, 0.001112, 0.00152, 0.001967, 0.002276, 0.002761, 0.002727, 0.003963, 0.005734, 0.006795, 0.005734, 0.008895, 0.011342, 0.011669, 0.00777, 0.013265, 0.013265, 0.018106, 0.038858, 0.03976, 0.058088, 0.073402, 0.043307, 0.059222, 0.026338, 0.016528, 0.022667, 0.038042, 0.021816, 0.0198, 0.024826, 0.036378, 0.019109, 0.011669, 0.011342, 0.0198, 0.010131, 0.006795, 0.006421, 0.005249, 0.004775, 0.004736, 0.003671, 0.003997, 0.004135, 0.00407, 0.003405, 0.002727, 0.002482, 0.002503, 0.002211, 0.002194, 0.001408, 0.002138, 0.002327, 0.002705, 0.002705, 0.00359, 0.004921, 0.004388, 0.003864, 0.004899, 0.005734, 0.009294, 0.007422, 0.004921, 0.006078, 0.009187, 0.008002, 0.006701, 0.009401, 0.011518, 0.011518, 0.015694, 0.014586, 0.033407, 0.049374, 0.056825, 0.094817, 0.045352, 0.06312, 0.06184, 0.06184, 0.06312, 0.026338, 0.059222, 0.0704, 0.045352, 0.023534, 0.0198, 0.044297, 0.023534, 0.014075, 0.011342, 0.008804, 0.006078, 0.003924, 0.003804, 0.002529, 0.001597, 0.00152, 0.001675, 0.002336, 0.002435, 0.002503, 0.002555, 0.002194, 0.001855, 0.002336, 0.002366, 0.003366, 0.00243, 0.002727, 0.002435, 0.002727, 0.0028, 0.003512, 0.004388, 0.004358, 0.00515, 0.007645, 0.007645, 0.007645, 0.005378, 0.003757, 0.002555, 0.002606, 0.003014, 0.003804, 0.003276, 0.003177, 0.00316, 0.004388, 0.00359, 0.00558, 0.005799, 0.008525, 0.009865, 0.009977, 0.008525, 0.007031, 0.006619, 0.010672, 0.006701, 0.006894, 0.009977, 0.010131, 0.010131, 0.01078, 0.011518, 0.013265, 0.012727, 0.008525, 0.007091, 0.007259, 0.005011, 0.004835, 0.005249, 0.005503, 0.004483, 0.003864, 0.004247, 0.004388, 0.003212, 0.003109, 0.004247, 0.004247, 0.006245, 0.008804, 0.007315, 0.006039, 0.005249, 0.008075, 0.007877, 0.010221, 0.009977, 0.0198, 0.015694, 0.008525, 0.005378, 0.007422, 0.007177, 0.008276, 0.006039, 0.007315, 0.006795, 0.004835, 0.004899, 0.003341, 0.00246, 0.001967, 0.001778, 0.002662, 0.002155, 0.00316, 0.003079, 0.004414, 0.003963, 0.004899, 0.007422, 0.01227, 0.013613, 0.013613, 0.0198, 0.034068, 0.055536, 0.125101, 0.11371, 0.116183, 0.167087, 0.278302, 0.264545, 0.291804, 0.295083, 0.335645, 0.335645, 0.328603, 0.318242, 0.216401, 0.194234, 0.109221, 0.125101, 0.125101, 0.219301, 0.194234, 0.155435, 0.129801, 0.111485, 0.200174, 0.173081, 0.194234, 0.15284, 0.288399, 0.414856, 0.390993, 0.377384, 0.328603], '')</t>
  </si>
  <si>
    <t xml:space="preserve">F5RWY5|F5RWY5_9ENTR CPA1 family monovalent cation:proton (H+) antiporter-1 OS=Enterobacter hormaechei ATCC 49162 </t>
  </si>
  <si>
    <t>([0.001232, 0.000876, 0.000773, 0.000708, 0.001155, 0.000893, 0.001318, 0.001748, 0.001602, 0.00146, 0.002035, 0.00243, 0.00155, 0.001572, 0.0028, 0.002761, 0.002727, 0.003079, 0.004689, 0.004775, 0.006374, 0.004208, 0.004976, 0.006988, 0.006374, 0.005623, 0.00558, 0.005734, 0.004899, 0.004646, 0.004431, 0.003727, 0.002662, 0.003963, 0.006078, 0.003671, 0.005872, 0.003924, 0.00515, 0.00359, 0.005623, 0.003405, 0.005086, 0.006701, 0.007177, 0.007555, 0.005734, 0.005992, 0.004483, 0.003701, 0.003478, 0.003461, 0.004358, 0.006533, 0.004247, 0.002881, 0.00292, 0.002512, 0.003821, 0.00389, 0.003804, 0.003512, 0.005623, 0.005799, 0.00558, 0.00515, 0.008075, 0.008002, 0.008002, 0.012727, 0.022667, 0.055536, 0.120615, 0.120615, 0.045352, 0.038042, 0.079919, 0.094817, 0.094817, 0.03976, 0.029376, 0.028107, 0.016528, 0.009728, 0.006421, 0.006421, 0.004736, 0.003341, 0.004976, 0.004835, 0.004483, 0.003014, 0.002078, 0.001344, 0.000721, 0.000816, 0.001211, 0.000816, 0.001434, 0.001649, 0.001602, 0.002138, 0.002138, 0.001906, 0.00283, 0.003366, 0.002138, 0.002482, 0.002366, 0.002078, 0.002623, 0.002014, 0.00225, 0.003177, 0.004921, 0.007495, 0.011669, 0.011669, 0.011903, 0.008804, 0.006039, 0.008895, 0.008002, 0.00777, 0.008723, 0.007645, 0.009865, 0.019401, 0.024393, 0.023534, 0.036378, 0.047319, 0.083462, 0.079919, 0.056825, 0.046336, 0.020165, 0.010372, 0.013437, 0.021816, 0.034068, 0.05306, 0.026338, 0.018787, 0.042364, 0.085092, 0.06312, 0.051831, 0.050641, 0.024826, 0.030611, 0.0198, 0.011342, 0.011518, 0.010672, 0.011518, 0.008276, 0.01078, 0.012491, 0.009865, 0.008075, 0.007315, 0.009096, 0.011342, 0.010221, 0.006194, 0.006194, 0.004921, 0.004976, 0.004976, 0.006142, 0.008624, 0.006701, 0.010926, 0.006701, 0.006619, 0.00777, 0.007645, 0.007555, 0.006701, 0.007645, 0.009401, 0.006374, 0.004358, 0.004431, 0.005734, 0.005683, 0.004208, 0.004577, 0.004577, 0.003431, 0.002761, 0.001778, 0.002581, 0.00246, 0.003701, 0.003963, 0.003963, 0.00359, 0.003053, 0.004315, 0.004414, 0.003341, 0.004646, 0.006533, 0.008002, 0.008895, 0.019401, 0.024826, 0.047319, 0.051831, 0.048328, 0.056825, 0.06312, 0.031287, 0.014586, 0.009096, 0.009096, 0.009977, 0.009728, 0.012727, 0.012727, 0.007645, 0.007315, 0.00515, 0.004513, 0.004646, 0.004315, 0.002662, 0.003109, 0.00231, 0.002155, 0.003053, 0.002688, 0.002623, 0.003246, 0.004161, 0.004414, 0.005318, 0.004247, 0.006374, 0.005992, 0.006245, 0.006374, 0.00962, 0.016528, 0.020522, 0.017797, 0.011669, 0.015344, 0.015694, 0.025316, 0.020165, 0.024393, 0.024826, 0.038858, 0.034068, 0.046336, 0.03976, 0.05306, 0.05306, 0.059222, 0.085092, 0.085092, 0.088832, 0.06184, 0.041405, 0.021381, 0.024393, 0.018415, 0.016528, 0.008804, 0.009187, 0.010926, 0.007877, 0.008723, 0.006374, 0.005503, 0.003963, 0.003963, 0.003963, 0.003298, 0.003298, 0.002366, 0.002503, 0.003512, 0.0028, 0.0028, 0.004247, 0.00389, 0.005872, 0.00543, 0.005872, 0.004921, 0.004388, 0.005623, 0.006421, 0.010509, 0.021816, 0.047319, 0.055536, 0.064632, 0.074921, 0.033407, 0.045352, 0.019109, 0.009483, 0.017447, 0.026338, 0.011903, 0.008525, 0.005932, 0.005623, 0.00543, 0.005086, 0.005011, 0.003405, 0.003246, 0.002211, 0.00146, 0.001408, 0.001202, 0.001069, 0.000945, 0.000983, 0.000816, 0.001335, 0.001743, 0.001687, 0.001649, 0.001597, 0.002194, 0.00243, 0.003512, 0.003461, 0.003053, 0.00359, 0.005011, 0.006142, 0.009977, 0.011342, 0.012727, 0.013016, 0.013016, 0.023534, 0.023087, 0.050641, 0.050641, 0.073402, 0.085092, 0.041405, 0.050641, 0.025316, 0.033407, 0.032677, 0.033407, 0.051831, 0.048328, 0.026892, 0.026338, 0.022306, 0.024393, 0.011903, 0.026338, 0.014586, 0.01204, 0.021816, 0.013016, 0.008075, 0.008002, 0.00515, 0.008075, 0.008075, 0.008409, 0.006701, 0.007495, 0.013437, 0.016528, 0.017797, 0.018415, 0.010221, 0.011669, 0.011903, 0.021381, 0.011518, 0.022667, 0.016528, 0.011106, 0.009865, 0.010221, 0.009096, 0.012727, 0.010926, 0.012491, 0.013016, 0.013613, 0.007315, 0.007091, 0.005223, 0.003555, 0.003555, 0.005086, 0.003727, 0.003079, 0.002705, 0.002761, 0.00292, 0.002881, 0.002705, 0.00292, 0.003997, 0.004483, 0.003727, 0.003804, 0.004358, 0.005872, 0.008156, 0.013265, 0.013265, 0.023534, 0.054297, 0.092881, 0.090864, 0.155435, 0.268042, 0.30533, 0.308712, 0.243554, 0.342579, 0.408655, 0.480142, 0.483068, 0.444081, 0.58069, 0.480142, 0.483068, 0.380708, 0.298791, 0.271506, 0.17593, 0.185198, 0.17593, 0.144935, 0.158265, 0.161087, 0.144935, 0.086953, 0.127496, 0.127496, 0.139895, 0.137348, 0.17593, 0.182256, 0.225814, 0.127496, 0.200174, 0.243554, 0.349426, 0.332115, 0.275179, 0.374039, 0.374039, 0.298791, 0.332115, 0.31487, 0.291804, 0.222385, 0.216401, 0.247041, 0.298791, 0.194234, 0.219301, 0.196879, 0.173081, 0.137348, 0.236433, 0.225814, 0.203355, 0.21291, 0.31487, 0.328603, 0.346032, 0.328603, 0.408655, 0.318242, 0.324872, 0.346032, 0.436924, 0.56648, 0.465241, 0.465241, 0.557691, 0.557691, 0.447574, 0.450668, 0.394753, 0.356642, 0.332115, 0.26085, 0.232838, 0.225814, 0.31487, 0.291804, 0.268042, 0.281712, 0.295083, 0.219301, 0.225814, 0.144935, 0.127496, 0.182256, 0.179055, 0.17593, 0.191378, 0.21291, 0.225814, 0.324872, 0.359901, 0.398279, 0.40511, 0.422041, 0.414856, 0.328603, 0.26085, 0.301917, 0.298791, 0.295083, 0.374039, 0.278302, 0.278302, 0.298791, 0.295083, 0.209395, 0.155435, 0.088832, 0.15008, 0.161087, 0.155435, 0.125101, 0.094817, 0.125101, 0.094817, 0.073402, 0.10481, 0.147574, 0.096677, 0.06184, 0.102787], '')</t>
  </si>
  <si>
    <t>[433, 488, 491, 492]</t>
  </si>
  <si>
    <t xml:space="preserve">F5RWZ0|F5RWZ0_9ENTR cyclic-guanylate-specific phosphodiesterase OS=Enterobacter hormaechei ATCC 49162 </t>
  </si>
  <si>
    <t>([0.59917, 0.461924, 0.359901, 0.387226, 0.278302, 0.185198, 0.167087, 0.127496, 0.096677, 0.088832, 0.06184, 0.098513, 0.056825, 0.041405, 0.023963, 0.024393, 0.015344, 0.009401, 0.006421, 0.006619, 0.006701, 0.004835, 0.006142, 0.006894, 0.00558, 0.007315, 0.01078, 0.009015, 0.011903, 0.014075, 0.018415, 0.018787, 0.016257, 0.025316, 0.016826, 0.022306, 0.029376, 0.028107, 0.059222, 0.067594, 0.088832, 0.086953, 0.155435, 0.164327, 0.203355, 0.203355, 0.125101, 0.120615, 0.203355, 0.142424, 0.179055, 0.10481, 0.139895, 0.142424, 0.147574, 0.271506, 0.268042, 0.271506, 0.36309, 0.26085, 0.36309, 0.342579, 0.356642, 0.278302, 0.196879, 0.196879, 0.291804, 0.398279, 0.387226, 0.380708, 0.465241, 0.359901, 0.398279, 0.346032, 0.356642, 0.268042, 0.216401, 0.257454, 0.236433, 0.239899, 0.247041, 0.134866, 0.090864, 0.066181, 0.109221, 0.096677, 0.050641, 0.023963, 0.018787, 0.020876, 0.020165, 0.020522, 0.036378, 0.023963, 0.024393, 0.015344, 0.022667, 0.029376, 0.017138, 0.009865, 0.009865, 0.017138, 0.036378, 0.056825, 0.083462, 0.042364, 0.078022, 0.078022, 0.155435, 0.158265, 0.120615, 0.132295, 0.073402, 0.073402, 0.15008, 0.225814, 0.321458, 0.332115, 0.257454, 0.31487, 0.352862, 0.26085, 0.158265, 0.078022, 0.081712, 0.074921, 0.137348, 0.15008, 0.134866, 0.058088, 0.079919, 0.098513, 0.05306, 0.092881, 0.066181, 0.037156, 0.022667, 0.015344, 0.015078, 0.022667, 0.027463, 0.051831, 0.049374, 0.056825, 0.074921, 0.046336, 0.027463, 0.029376, 0.029376, 0.033407, 0.067594, 0.033407, 0.032677, 0.06312, 0.040537, 0.03976, 0.066181, 0.116183, 0.158265, 0.158265, 0.147574, 0.088832, 0.079919, 0.06312, 0.094817, 0.094817, 0.079919, 0.127496, 0.120615, 0.067594, 0.11371, 0.125101, 0.173081, 0.088832, 0.037156, 0.056825, 0.050641, 0.050641, 0.050641, 0.048328, 0.036378, 0.040537, 0.040537, 0.03976, 0.049374, 0.035586, 0.055536, 0.096677, 0.069024, 0.038042, 0.06312, 0.06312, 0.06184, 0.085092, 0.170161, 0.291804, 0.179055, 0.257454, 0.264545, 0.25406, 0.268042, 0.311707, 0.182256, 0.182256, 0.191378, 0.191378, 0.17593, 0.179055, 0.182256, 0.236433, 0.332115, 0.332115, 0.356642, 0.257454, 0.206376, 0.173081, 0.102787, 0.137348, 0.127496, 0.129801, 0.127496, 0.125101, 0.098513, 0.191378, 0.173081, 0.100716, 0.167087, 0.236433, 0.15008, 0.090864, 0.085092, 0.083462, 0.064632, 0.059222, 0.059222, 0.076542, 0.05306, 0.109221, 0.096677, 0.100716, 0.073402, 0.041405, 0.023963, 0.028695, 0.017138, 0.019401, 0.0198, 0.012491, 0.008624, 0.009187, 0.008624, 0.008525, 0.008409, 0.00962, 0.009401, 0.014315, 0.015078, 0.013016, 0.01227, 0.019109, 0.021816, 0.028107, 0.051831, 0.046336, 0.026338, 0.046336, 0.085092, 0.118441, 0.116183, 0.196879, 0.268042, 0.390993, 0.40511, 0.30533, 0.219301, 0.155435, 0.155435, 0.081712, 0.170161, 0.179055, 0.111485, 0.054297, 0.056825, 0.030003, 0.055536, 0.100716, 0.109221, 0.116183, 0.088832, 0.100716, 0.092881, 0.073402, 0.078022, 0.060549, 0.060549, 0.055536, 0.090864, 0.043307, 0.092881, 0.086953, 0.034884, 0.069024, 0.122885, 0.122885, 0.137348, 0.106997, 0.10481, 0.111485, 0.081712, 0.142424, 0.111485, 0.060549, 0.088832, 0.043307, 0.042364, 0.086953, 0.147574, 0.158265, 0.264545, 0.196879, 0.120615, 0.236433, 0.222385, 0.139895, 0.137348, 0.209395, 0.164327, 0.111485, 0.060549, 0.083462, 0.085092, 0.111485, 0.096677, 0.079919, 0.15008, 0.106997, 0.096677, 0.096677, 0.040537, 0.022667, 0.023534, 0.034068, 0.030003, 0.034884, 0.066181, 0.034068, 0.019109, 0.021816, 0.033407, 0.030003, 0.029376, 0.016021, 0.023534, 0.040537, 0.040537, 0.040537, 0.035586, 0.036378, 0.035586, 0.076542, 0.137348, 0.098513, 0.069024, 0.056825, 0.026338, 0.016021, 0.025762, 0.049374, 0.076542, 0.06184, 0.109221, 0.058088, 0.058088, 0.058088, 0.044297, 0.045352, 0.034068, 0.076542, 0.081712, 0.045352, 0.044297, 0.024393, 0.049374, 0.056825, 0.073402, 0.142424, 0.219301, 0.222385, 0.118441, 0.069024, 0.090864, 0.058088, 0.120615, 0.18812, 0.196879, 0.271506, 0.301917, 0.264545, 0.167087, 0.167087, 0.222385, 0.129801, 0.206376, 0.196879, 0.236433, 0.229226, 0.129801, 0.144935, 0.096677, 0.155435, 0.155435, 0.155435, 0.236433, 0.11371, 0.118441, 0.116183, 0.11371, 0.05306, 0.081712, 0.15008, 0.083462, 0.102787, 0.203355, 0.127496, 0.069024, 0.083462, 0.045352, 0.090864, 0.050641, 0.086953, 0.060549, 0.060549, 0.055536, 0.028695, 0.064632, 0.064632, 0.060549, 0.029376, 0.029376, 0.032677, 0.030611, 0.030611, 0.031287, 0.029376, 0.058088, 0.100716, 0.10481, 0.170161, 0.161087, 0.147574, 0.085092, 0.120615, 0.209395, 0.21291, 0.219301, 0.134866, 0.147574, 0.120615, 0.185198, 0.278302, 0.264545, 0.173081, 0.264545, 0.173081, 0.167087, 0.158265, 0.102787, 0.083462, 0.094817, 0.092881, 0.10481, 0.182256, 0.21291, 0.196879, 0.209395, 0.301917, 0.318242, 0.318242, 0.264545, 0.209395, 0.132295, 0.132295, 0.206376, 0.206376, 0.229226, 0.239899, 0.15008, 0.167087, 0.200174, 0.18812, 0.11371, 0.170161, 0.085092, 0.0704, 0.069024, 0.050641, 0.037156, 0.0704, 0.078022, 0.142424, 0.18812, 0.170161, 0.142424, 0.122885, 0.064632, 0.10481, 0.10481, 0.182256, 0.271506, 0.257454, 0.257454, 0.335645, 0.308712, 0.40511, 0.422041, 0.40511, 0.42561, 0.468512, 0.394753, 0.308712, 0.257454], '')</t>
  </si>
  <si>
    <t xml:space="preserve">F5RWZ2|F5RWZ2_9ENTR Single-stranded DNA-binding protein OS=Enterobacter hormaechei ATCC 49162 </t>
  </si>
  <si>
    <t>([0.194234, 0.15284, 0.191378, 0.247041, 0.185198, 0.219301, 0.25406, 0.291804, 0.352862, 0.387226, 0.346032, 0.377384, 0.318242, 0.288399, 0.324872, 0.324872, 0.384043, 0.374039, 0.356642, 0.359901, 0.408655, 0.490133, 0.472492, 0.480142, 0.398279, 0.450668, 0.458154, 0.461924, 0.465241, 0.433034, 0.352862, 0.41194, 0.433034, 0.517562, 0.529623, 0.497853, 0.497853, 0.51388, 0.480142, 0.5017, 0.585406, 0.618285, 0.608892, 0.724957, 0.622677, 0.733139, 0.76285, 0.690604, 0.618285, 0.525368, 0.447574, 0.525368, 0.517562, 0.436924, 0.422041, 0.458154, 0.398279, 0.380708, 0.374039, 0.414856, 0.342579, 0.271506, 0.271506, 0.26085, 0.25406, 0.321458, 0.31487, 0.26085, 0.236433, 0.222385, 0.295083, 0.370445, 0.377384, 0.318242, 0.380708, 0.401658, 0.390993, 0.436924, 0.380708, 0.384043, 0.390993, 0.480142, 0.545602, 0.549308, 0.56648, 0.58069, 0.570702, 0.468512, 0.534167, 0.648219, 0.750527, 0.661982, 0.585406, 0.51388, 0.604312, 0.534167, 0.529623, 0.534167, 0.549308, 0.608892, 0.608892, 0.549308, 0.480142, 0.483068, 0.483068, 0.476583, 0.468512, 0.480142, 0.58069, 0.58069, 0.549308, 0.58069, 0.626927, 0.707965, 0.779859, 0.771762, 0.837511, 0.846163, 0.846163, 0.849326, 0.879233, 0.876521, 0.899122, 0.889439, 0.889439, 0.891961, 0.915074, 0.915074, 0.91684, 0.934618, 0.934618, 0.945666, 0.93079, 0.94331, 0.945666, 0.903857, 0.901269, 0.901269, 0.899122, 0.885302, 0.885302, 0.882776, 0.876521, 0.899122, 0.945666, 0.945666, 0.947281, 0.928747, 0.915074, 0.934618, 0.903857, 0.924947, 0.922952, 0.924947, 0.928747, 0.947281, 0.979242, 0.975134, 0.979242, 0.964893, 0.975134, 0.978672, 0.983019, 0.973328, 0.975134, 0.956248, 0.954657, 0.956248, 0.957673, 0.967676, 0.951925, 0.964893, 0.94331, 0.945666, 0.939629, 0.928747], '')</t>
  </si>
  <si>
    <t>[33, 34, 37, 39, 40, 41, 42, 43, 44, 45, 46, 47, 48, 49, 51, 52, 82, 83, 84, 85, 86, 88, 89, 90, 91, 92, 93, 94, 95, 96, 97, 98, 99, 100, 101,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175]</t>
  </si>
  <si>
    <t>(67</t>
  </si>
  <si>
    <t xml:space="preserve">F5RWZ6|F5RWZ6_9ENTR Class B acid phosphatase OS=Enterobacter hormaechei ATCC 49162 </t>
  </si>
  <si>
    <t>([0.066181, 0.049374, 0.032017, 0.022667, 0.013821, 0.018415, 0.014586, 0.020876, 0.026892, 0.036378, 0.032017, 0.028107, 0.023534, 0.024393, 0.034068, 0.032017, 0.044297, 0.06312, 0.106997, 0.129801, 0.094817, 0.060549, 0.090864, 0.144935, 0.219301, 0.335645, 0.308712, 0.359901, 0.264545, 0.18812, 0.158265, 0.229226, 0.30533, 0.30533, 0.332115, 0.281712, 0.288399, 0.225814, 0.15008, 0.142424, 0.086953, 0.118441, 0.21291, 0.137348, 0.15008, 0.155435, 0.147574, 0.111485, 0.134866, 0.206376, 0.291804, 0.349426, 0.359901, 0.30533, 0.308712, 0.219301, 0.30533, 0.194234, 0.295083, 0.271506, 0.288399, 0.359901, 0.394753, 0.318242, 0.321458, 0.200174, 0.185198, 0.18812, 0.295083, 0.295083, 0.18812, 0.118441, 0.100716, 0.086953, 0.106997, 0.125101, 0.17593, 0.102787, 0.182256, 0.196879, 0.291804, 0.275179, 0.281712, 0.25031, 0.219301, 0.219301, 0.318242, 0.332115, 0.366687, 0.356642, 0.25031, 0.271506, 0.380708, 0.370445, 0.328603, 0.346032, 0.36309, 0.359901, 0.370445, 0.387226, 0.377384, 0.264545, 0.268042, 0.173081, 0.225814, 0.31487, 0.414856, 0.359901, 0.321458, 0.295083, 0.25406, 0.284882, 0.295083, 0.25406, 0.219301, 0.26085, 0.194234, 0.179055, 0.17593, 0.26085, 0.26085, 0.239899, 0.268042, 0.18812, 0.170161, 0.10481, 0.111485, 0.100716, 0.139895, 0.155435, 0.167087, 0.194234, 0.26085, 0.339168, 0.380708, 0.422041, 0.359901, 0.414856, 0.414856, 0.418646, 0.339168, 0.342579, 0.356642, 0.444081, 0.436924, 0.465241, 0.447574, 0.476583, 0.447574, 0.422041, 0.422041, 0.366687, 0.377384, 0.41194, 0.349426, 0.26085, 0.164327, 0.194234, 0.200174, 0.21291, 0.209395, 0.298791, 0.284882, 0.291804, 0.291804, 0.394753, 0.461924, 0.545602, 0.529623, 0.458154, 0.408655, 0.42561, 0.461924, 0.444081, 0.42561, 0.408655, 0.480142, 0.525368, 0.450668, 0.36309, 0.356642, 0.36309, 0.349426, 0.356642, 0.352862, 0.349426, 0.275179, 0.284882, 0.25406, 0.216401, 0.31487, 0.394753, 0.321458, 0.328603, 0.308712, 0.298791, 0.374039, 0.301917, 0.359901, 0.394753, 0.401658, 0.40511, 0.366687, 0.370445, 0.374039, 0.359901, 0.356642, 0.346032, 0.346032, 0.401658, 0.349426, 0.370445, 0.324872, 0.359901, 0.359901, 0.380708, 0.284882, 0.284882, 0.377384, 0.390993, 0.394753, 0.398279, 0.335645, 0.377384, 0.377384, 0.377384, 0.301917, 0.275179, 0.342579, 0.31487, 0.25031, 0.321458, 0.247041, 0.264545, 0.268042, 0.225814, 0.18812], '')</t>
  </si>
  <si>
    <t>[167, 168, 177]</t>
  </si>
  <si>
    <t xml:space="preserve">F5RWZ7|F5RWZ7_9ENTR Aminotransferase OS=Enterobacter hormaechei ATCC 49162 </t>
  </si>
  <si>
    <t>([0.120615, 0.21291, 0.122885, 0.078022, 0.10481, 0.0704, 0.066181, 0.098513, 0.125101, 0.074921, 0.090864, 0.132295, 0.239899, 0.257454, 0.26085, 0.328603, 0.328603, 0.356642, 0.377384, 0.42561, 0.342579, 0.324872, 0.203355, 0.295083, 0.295083, 0.203355, 0.191378, 0.247041, 0.247041, 0.26085, 0.374039, 0.284882, 0.17593, 0.191378, 0.17593, 0.111485, 0.109221, 0.081712, 0.054297, 0.069024, 0.0704, 0.096677, 0.109221, 0.15284, 0.15008, 0.15008, 0.247041, 0.308712, 0.301917, 0.308712, 0.288399, 0.291804, 0.349426, 0.440853, 0.324872, 0.219301, 0.219301, 0.257454, 0.243554, 0.328603, 0.36309, 0.257454, 0.30533, 0.295083, 0.232838, 0.232838, 0.332115, 0.324872, 0.264545, 0.222385, 0.222385, 0.15008, 0.094817, 0.056825, 0.058088, 0.079919, 0.147574, 0.219301, 0.164327, 0.15008, 0.085092, 0.0704, 0.125101, 0.11371, 0.106997, 0.127496, 0.109221, 0.102787, 0.055536, 0.109221, 0.134866, 0.067594, 0.11371, 0.17593, 0.281712, 0.281712, 0.281712, 0.18812, 0.185198, 0.155435, 0.21291, 0.26085, 0.301917, 0.179055, 0.118441, 0.116183, 0.161087, 0.116183, 0.055536, 0.116183, 0.116183, 0.109221, 0.173081, 0.120615, 0.067594, 0.044297, 0.043307, 0.056825, 0.11371, 0.122885, 0.100716, 0.11371, 0.144935, 0.137348, 0.170161, 0.219301, 0.139895, 0.074921, 0.144935, 0.247041, 0.185198, 0.17593, 0.094817, 0.094817, 0.092881, 0.179055, 0.25031, 0.161087, 0.17593, 0.088832, 0.03976, 0.081712, 0.069024, 0.071867, 0.074921, 0.122885, 0.144935, 0.164327, 0.271506, 0.182256, 0.191378, 0.191378, 0.118441, 0.134866, 0.15008, 0.206376, 0.116183, 0.120615, 0.206376, 0.109221, 0.209395, 0.288399, 0.275179, 0.275179, 0.164327, 0.109221, 0.056825, 0.032017, 0.049374, 0.06184, 0.060549, 0.035586, 0.045352, 0.086953, 0.170161, 0.158265, 0.161087, 0.209395, 0.21291, 0.129801, 0.21291, 0.185198, 0.185198, 0.196879, 0.127496, 0.219301, 0.25406, 0.275179, 0.271506, 0.291804, 0.191378, 0.17593, 0.239899, 0.203355, 0.191378, 0.17593, 0.10481, 0.059222, 0.088832, 0.038858, 0.038858, 0.040537, 0.023087, 0.023087, 0.013265, 0.022306, 0.020522, 0.013613, 0.019401, 0.027463, 0.024826, 0.028695, 0.056825, 0.066181, 0.088832, 0.073402, 0.037156, 0.054297, 0.05306, 0.043307, 0.073402, 0.0704, 0.051831, 0.092881, 0.090864, 0.155435, 0.088832, 0.106997, 0.167087, 0.10481, 0.081712, 0.079919, 0.11371, 0.100716, 0.043307, 0.03976, 0.047319, 0.047319, 0.028107, 0.050641, 0.029376, 0.020522, 0.036378, 0.050641, 0.051831, 0.040537, 0.040537, 0.0704, 0.032677, 0.03976, 0.043307, 0.042364, 0.026338, 0.027463, 0.030003, 0.049374, 0.056825, 0.045352, 0.067594, 0.132295, 0.134866, 0.144935, 0.144935, 0.144935, 0.137348, 0.078022, 0.120615, 0.098513, 0.10481, 0.116183, 0.118441, 0.17593, 0.15284, 0.139895, 0.127496, 0.116183, 0.167087, 0.182256, 0.225814, 0.15284, 0.15284, 0.125101, 0.18812, 0.200174, 0.139895, 0.106997, 0.185198, 0.125101, 0.088832, 0.083462, 0.137348, 0.15008, 0.155435, 0.158265, 0.247041, 0.206376, 0.219301, 0.11371, 0.05306, 0.038042, 0.090864, 0.056825, 0.081712, 0.076542, 0.090864, 0.142424, 0.173081, 0.167087, 0.15008, 0.155435, 0.155435, 0.11371, 0.10481, 0.102787, 0.139895, 0.083462, 0.066181, 0.067594, 0.076542, 0.076542, 0.098513, 0.096677, 0.120615, 0.0704, 0.088832, 0.11371, 0.11371, 0.122885, 0.059222, 0.116183, 0.11371, 0.067594, 0.050641, 0.049374, 0.049374, 0.064632, 0.109221, 0.132295, 0.06184, 0.098513, 0.096677, 0.100716, 0.090864, 0.066181, 0.10481, 0.069024, 0.055536, 0.055536, 0.032017, 0.073402, 0.0704, 0.071867, 0.125101, 0.209395, 0.225814, 0.125101, 0.120615, 0.079919, 0.056825, 0.069024, 0.036378, 0.05306, 0.049374, 0.049374, 0.086953, 0.066181, 0.055536, 0.043307, 0.033407, 0.05306, 0.027463, 0.029376, 0.040537, 0.038858, 0.038042, 0.022306, 0.046336, 0.048328, 0.047319, 0.069024, 0.118441, 0.161087, 0.10481, 0.083462, 0.069024, 0.041405, 0.041405, 0.049374, 0.064632, 0.064632, 0.050641, 0.078022, 0.050641, 0.051831, 0.036378, 0.020522, 0.029376], '')</t>
  </si>
  <si>
    <t xml:space="preserve">F5RWZ8|F5RWZ8_9ENTR Alanine racemase OS=Enterobacter hormaechei ATCC 49162 </t>
  </si>
  <si>
    <t>([0.191378, 0.185198, 0.11371, 0.144935, 0.196879, 0.25406, 0.182256, 0.219301, 0.247041, 0.185198, 0.209395, 0.264545, 0.173081, 0.173081, 0.232838, 0.194234, 0.264545, 0.332115, 0.352862, 0.268042, 0.239899, 0.17593, 0.144935, 0.219301, 0.194234, 0.196879, 0.158265, 0.155435, 0.147574, 0.158265, 0.236433, 0.164327, 0.092881, 0.164327, 0.200174, 0.142424, 0.164327, 0.173081, 0.109221, 0.203355, 0.278302, 0.278302, 0.356642, 0.398279, 0.288399, 0.31487, 0.229226, 0.229226, 0.318242, 0.232838, 0.236433, 0.25031, 0.30533, 0.30533, 0.284882, 0.196879, 0.222385, 0.196879, 0.191378, 0.271506, 0.155435, 0.155435, 0.18812, 0.206376, 0.15284, 0.182256, 0.120615, 0.111485, 0.142424, 0.142424, 0.127496, 0.060549, 0.060549, 0.060549, 0.100716, 0.106997, 0.109221, 0.132295, 0.161087, 0.098513, 0.083462, 0.15008, 0.15008, 0.147574, 0.076542, 0.137348, 0.209395, 0.26085, 0.275179, 0.264545, 0.278302, 0.401658, 0.534167, 0.525368, 0.465241, 0.440853, 0.401658, 0.398279, 0.380708, 0.380708, 0.440853, 0.444081, 0.346032, 0.335645, 0.346032, 0.461924, 0.380708, 0.380708, 0.339168, 0.311707, 0.271506, 0.25406, 0.161087, 0.158265, 0.158265, 0.232838, 0.225814, 0.25406, 0.328603, 0.232838, 0.225814, 0.191378, 0.209395, 0.321458, 0.346032, 0.324872, 0.264545, 0.349426, 0.31487, 0.278302, 0.278302, 0.321458, 0.321458, 0.321458, 0.225814, 0.232838, 0.155435, 0.185198, 0.194234, 0.139895, 0.206376, 0.216401, 0.311707, 0.247041, 0.229226, 0.137348, 0.096677, 0.111485, 0.100716, 0.06184, 0.100716, 0.167087, 0.137348, 0.15008, 0.239899, 0.349426, 0.349426, 0.349426, 0.356642, 0.318242, 0.390993, 0.414856, 0.401658, 0.380708, 0.366687, 0.370445, 0.374039, 0.332115, 0.346032, 0.352862, 0.356642, 0.298791, 0.321458, 0.349426, 0.335645, 0.346032, 0.318242, 0.271506, 0.352862, 0.346032, 0.291804, 0.26085, 0.219301, 0.219301, 0.209395, 0.295083, 0.203355, 0.209395, 0.239899, 0.15284, 0.170161, 0.278302, 0.356642, 0.339168, 0.232838, 0.25031, 0.144935, 0.122885, 0.147574, 0.170161, 0.173081, 0.173081, 0.129801, 0.096677, 0.054297, 0.05306, 0.035586, 0.059222, 0.109221, 0.106997, 0.185198, 0.170161, 0.158265, 0.185198, 0.118441, 0.200174, 0.21291, 0.31487, 0.243554, 0.247041, 0.134866, 0.132295, 0.222385, 0.239899, 0.278302, 0.374039, 0.291804, 0.291804, 0.291804, 0.26085, 0.26085, 0.173081, 0.144935, 0.10481, 0.086953, 0.155435, 0.15284, 0.129801, 0.102787, 0.17593, 0.191378, 0.318242, 0.26085, 0.232838, 0.200174, 0.236433, 0.239899, 0.324872, 0.298791, 0.308712, 0.311707, 0.408655, 0.486429, 0.534167, 0.618285, 0.618285, 0.497853, 0.497853, 0.440853, 0.40511, 0.374039, 0.31487, 0.288399, 0.25031, 0.25031, 0.356642, 0.356642, 0.257454, 0.278302, 0.36309, 0.324872, 0.295083, 0.30533, 0.31487, 0.301917, 0.301917, 0.332115, 0.349426, 0.268042, 0.268042, 0.339168, 0.366687, 0.408655, 0.42561, 0.461924, 0.458154, 0.356642, 0.295083, 0.394753, 0.36309, 0.30533, 0.30533, 0.291804, 0.275179, 0.222385, 0.147574, 0.10481, 0.059222, 0.096677, 0.096677, 0.137348, 0.15008, 0.161087, 0.137348, 0.132295, 0.196879, 0.196879, 0.25406, 0.31487, 0.324872, 0.342579, 0.374039, 0.342579, 0.346032, 0.25031, 0.291804, 0.394753, 0.450668, 0.4292, 0.447574, 0.465241, 0.486429, 0.458154, 0.356642, 0.359901, 0.36309, 0.264545, 0.278302, 0.298791, 0.239899, 0.232838, 0.194234, 0.144935, 0.209395, 0.185198, 0.191378, 0.200174, 0.182256, 0.122885, 0.194234, 0.173081, 0.225814, 0.155435, 0.134866, 0.164327, 0.185198, 0.10481, 0.125101, 0.127496, 0.109221, 0.129801, 0.102787, 0.100716, 0.15008, 0.10481, 0.142424, 0.209395, 0.158265, 0.120615], '')</t>
  </si>
  <si>
    <t>[92, 93, 253, 254, 255]</t>
  </si>
  <si>
    <t xml:space="preserve">F5RWZ9|F5RWZ9_9ENTR Replicative DNA helicase OS=Enterobacter hormaechei ATCC 49162 </t>
  </si>
  <si>
    <t>([0.680603, 0.733139, 0.805026, 0.798249, 0.83125, 0.827927, 0.846163, 0.73685, 0.76285, 0.690604, 0.666105, 0.703578, 0.632174, 0.613573, 0.517562, 0.56648, 0.562014, 0.712013, 0.694846, 0.59014, 0.59508, 0.549308, 0.549308, 0.525368, 0.529623, 0.444081, 0.370445, 0.356642, 0.444081, 0.352862, 0.380708, 0.324872, 0.339168, 0.42561, 0.450668, 0.51388, 0.377384, 0.359901, 0.370445, 0.30533, 0.36309, 0.36309, 0.387226, 0.311707, 0.239899, 0.21291, 0.291804, 0.384043, 0.281712, 0.200174, 0.284882, 0.308712, 0.422041, 0.41194, 0.390993, 0.377384, 0.301917, 0.298791, 0.291804, 0.295083, 0.324872, 0.324872, 0.301917, 0.229226, 0.30533, 0.380708, 0.40511, 0.390993, 0.377384, 0.51388, 0.517562, 0.521092, 0.450668, 0.335645, 0.339168, 0.275179, 0.243554, 0.342579, 0.444081, 0.359901, 0.359901, 0.384043, 0.332115, 0.342579, 0.433034, 0.339168, 0.335645, 0.335645, 0.271506, 0.275179, 0.243554, 0.225814, 0.191378, 0.18812, 0.191378, 0.164327, 0.247041, 0.200174, 0.185198, 0.17593, 0.26085, 0.25031, 0.291804, 0.366687, 0.339168, 0.301917, 0.390993, 0.291804, 0.295083, 0.328603, 0.25031, 0.222385, 0.332115, 0.275179, 0.291804, 0.356642, 0.401658, 0.380708, 0.42561, 0.359901, 0.30533, 0.288399, 0.298791, 0.229226, 0.155435, 0.17593, 0.144935, 0.118441, 0.194234, 0.209395, 0.161087, 0.206376, 0.247041, 0.206376, 0.288399, 0.247041, 0.268042, 0.281712, 0.298791, 0.324872, 0.387226, 0.461924, 0.465241, 0.468512, 0.517562, 0.525368, 0.440853, 0.521092, 0.461924, 0.418646, 0.418646, 0.505461, 0.538167, 0.444081, 0.370445, 0.359901, 0.374039, 0.332115, 0.318242, 0.308712, 0.30533, 0.278302, 0.284882, 0.278302, 0.275179, 0.281712, 0.359901, 0.476583, 0.454136, 0.557691, 0.490133, 0.440853, 0.454136, 0.387226, 0.374039, 0.494003, 0.468512, 0.58069, 0.534167, 0.480142, 0.476583, 0.390993, 0.440853, 0.440853, 0.370445, 0.25406, 0.243554, 0.257454, 0.257454, 0.271506, 0.275179, 0.36309, 0.324872, 0.318242, 0.387226, 0.401658, 0.398279, 0.436924, 0.4292, 0.408655, 0.450668, 0.465241, 0.472492, 0.465241, 0.444081, 0.521092, 0.661982, 0.604312, 0.59014, 0.454136, 0.458154, 0.483068, 0.483068, 0.575842, 0.480142, 0.398279, 0.384043, 0.311707, 0.278302, 0.25031, 0.332115, 0.356642, 0.346032, 0.398279, 0.387226, 0.387226, 0.401658, 0.401658, 0.335645, 0.308712, 0.356642, 0.356642, 0.243554, 0.182256, 0.18812, 0.271506, 0.321458, 0.374039, 0.401658, 0.349426, 0.387226, 0.401658, 0.359901, 0.398279, 0.36309, 0.281712, 0.203355, 0.120615, 0.116183, 0.127496, 0.158265, 0.155435, 0.17593, 0.25031, 0.328603, 0.321458, 0.225814, 0.222385, 0.219301, 0.25031, 0.332115, 0.239899, 0.203355, 0.206376, 0.11371, 0.161087, 0.232838, 0.25031, 0.356642, 0.366687, 0.454136, 0.436924, 0.377384, 0.342579, 0.349426, 0.332115, 0.328603, 0.328603, 0.370445, 0.41194, 0.4292, 0.436924, 0.408655, 0.408655, 0.40511, 0.398279, 0.398279, 0.401658, 0.476583, 0.433034, 0.422041, 0.324872, 0.25031, 0.264545, 0.278302, 0.271506, 0.271506, 0.271506, 0.268042, 0.182256, 0.106997, 0.10481, 0.10481, 0.18812, 0.216401, 0.216401, 0.219301, 0.222385, 0.257454, 0.257454, 0.30533, 0.236433, 0.321458, 0.401658, 0.480142, 0.4292, 0.4292, 0.42561, 0.324872, 0.384043, 0.465241, 0.585406, 0.58069, 0.56648, 0.56648, 0.461924, 0.461924, 0.461924, 0.359901, 0.295083, 0.200174, 0.196879, 0.185198, 0.120615, 0.129801, 0.079919, 0.079919, 0.078022, 0.05306, 0.111485, 0.132295, 0.081712, 0.073402, 0.074921, 0.081712, 0.078022, 0.137348, 0.083462, 0.147574, 0.15008, 0.155435, 0.247041, 0.161087, 0.236433, 0.311707, 0.301917, 0.301917, 0.328603, 0.308712, 0.295083, 0.232838, 0.225814, 0.324872, 0.243554, 0.236433, 0.170161, 0.203355, 0.144935, 0.161087, 0.132295, 0.134866, 0.155435, 0.155435, 0.158265, 0.167087, 0.164327, 0.164327, 0.167087, 0.179055, 0.216401, 0.291804, 0.288399, 0.301917, 0.284882, 0.36309, 0.390993, 0.387226, 0.366687, 0.4292, 0.505461, 0.444081, 0.529623, 0.541878, 0.529623, 0.63748, 0.622677, 0.521092, 0.538167, 0.666105, 0.661982, 0.604312, 0.626927, 0.557691, 0.458154, 0.4292, 0.335645, 0.222385, 0.209395, 0.196879, 0.203355, 0.206376, 0.222385, 0.158265, 0.15284, 0.164327, 0.173081, 0.173081, 0.264545, 0.170161, 0.155435, 0.15008, 0.106997, 0.085092, 0.144935, 0.139895, 0.100716, 0.106997, 0.170161, 0.232838, 0.25031, 0.232838, 0.236433, 0.301917, 0.41194, 0.321458, 0.311707, 0.30533, 0.243554, 0.225814, 0.232838, 0.243554, 0.15284, 0.243554, 0.271506, 0.271506, 0.25031, 0.339168, 0.418646, 0.318242, 0.335645, 0.339168, 0.271506, 0.232838, 0.232838, 0.229226, 0.324872, 0.247041, 0.25406, 0.328603, 0.346032, 0.408655, 0.380708, 0.480142, 0.444081, 0.418646, 0.380708, 0.517562, 0.494003, 0.483068, 0.690604], '')</t>
  </si>
  <si>
    <t>[0, 1, 2, 3, 4, 5, 6, 7, 8, 9, 10, 11, 12, 13, 14, 15, 16, 17, 18, 19, 20, 21, 22, 23, 24, 35, 69, 70, 71, 144, 145, 147, 151, 152, 169, 177, 178, 205, 206, 207, 208, 213, 321, 322, 323, 324, 389, 391, 392, 393, 394, 395, 396, 397, 398, 399, 400, 401, 402, 466, 469]</t>
  </si>
  <si>
    <t xml:space="preserve">F5RX11|F5RX11_9ENTR Diacylglycerol kinase OS=Enterobacter hormaechei ATCC 49162 </t>
  </si>
  <si>
    <t>([0.200174, 0.088832, 0.118441, 0.102787, 0.090864, 0.11371, 0.059222, 0.073402, 0.049374, 0.06312, 0.076542, 0.044297, 0.058088, 0.040537, 0.028107, 0.016021, 0.009977, 0.010672, 0.021381, 0.016021, 0.012727, 0.011518, 0.020165, 0.020876, 0.030611, 0.030611, 0.019401, 0.028695, 0.023087, 0.020165, 0.013265, 0.010926, 0.013821, 0.00962, 0.007645, 0.007645, 0.009015, 0.007555, 0.005223, 0.004976, 0.004431, 0.00515, 0.006701, 0.004775, 0.004835, 0.004577, 0.00407, 0.003727, 0.003079, 0.002482, 0.003461, 0.004315, 0.003804, 0.003512, 0.003246, 0.003478, 0.003405, 0.002761, 0.003276, 0.004736, 0.003366, 0.003109, 0.00316, 0.003478, 0.004315, 0.003014, 0.003212, 0.00359, 0.00389, 0.004247, 0.006039, 0.006078, 0.004414, 0.005623, 0.00777, 0.013265, 0.010509, 0.013437, 0.027463, 0.023087, 0.0198, 0.038042, 0.076542, 0.054297, 0.056825, 0.078022, 0.11371, 0.098513, 0.122885, 0.15284, 0.18812, 0.116183, 0.058088, 0.058088, 0.056825, 0.028107, 0.013265, 0.028695, 0.022306, 0.015694, 0.015344, 0.016826, 0.010672, 0.007877, 0.009483, 0.006374, 0.004388, 0.00389, 0.003864, 0.003924, 0.002976, 0.003341, 0.003512, 0.00407, 0.004835, 0.003963, 0.004899, 0.006194, 0.004611, 0.004315, 0.00389, 0.005318], '')</t>
  </si>
  <si>
    <t xml:space="preserve">F5RX13|F5RX13_9ENTR Glycerol-3-phosphate acyltransferase OS=Enterobacter hormaechei ATCC 49162 </t>
  </si>
  <si>
    <t>([0.012491, 0.009483, 0.015694, 0.011669, 0.0198, 0.014783, 0.020165, 0.017447, 0.014315, 0.012727, 0.016257, 0.020522, 0.020522, 0.020522, 0.024393, 0.024393, 0.020165, 0.041405, 0.088832, 0.125101, 0.076542, 0.142424, 0.142424, 0.132295, 0.134866, 0.129801, 0.206376, 0.209395, 0.275179, 0.380708, 0.356642, 0.318242, 0.232838, 0.17593, 0.118441, 0.225814, 0.127496, 0.167087, 0.15284, 0.132295, 0.137348, 0.222385, 0.139895, 0.142424, 0.147574, 0.15008, 0.139895, 0.111485, 0.120615, 0.083462, 0.041405, 0.06312, 0.078022, 0.139895, 0.125101, 0.209395, 0.196879, 0.311707, 0.209395, 0.225814, 0.25031, 0.196879, 0.200174, 0.209395, 0.298791, 0.295083, 0.384043, 0.301917, 0.25406, 0.264545, 0.324872, 0.31487, 0.281712, 0.17593, 0.098513, 0.15284, 0.137348, 0.132295, 0.132295, 0.203355, 0.134866, 0.056825, 0.100716, 0.051831, 0.044297, 0.043307, 0.050641, 0.048328, 0.088832, 0.15284, 0.132295, 0.076542, 0.134866, 0.120615, 0.120615, 0.196879, 0.209395, 0.129801, 0.078022, 0.071867, 0.042364, 0.066181, 0.132295, 0.127496, 0.219301, 0.339168, 0.342579, 0.232838, 0.243554, 0.167087, 0.170161, 0.139895, 0.161087, 0.185198, 0.196879, 0.31487, 0.243554, 0.200174, 0.179055, 0.257454, 0.247041, 0.332115, 0.359901, 0.359901, 0.359901, 0.356642, 0.332115, 0.324872, 0.418646, 0.418646, 0.509769, 0.521092, 0.608892, 0.59014, 0.553315, 0.59917, 0.5017, 0.608892, 0.666105, 0.703578, 0.720929, 0.724957, 0.575842, 0.418646, 0.390993, 0.324872, 0.311707, 0.200174, 0.132295, 0.127496, 0.120615, 0.116183, 0.098513, 0.040537, 0.044297, 0.044297, 0.026892, 0.044297, 0.048328, 0.047319, 0.054297, 0.048328, 0.028107, 0.056825, 0.111485, 0.102787, 0.127496, 0.132295, 0.232838, 0.318242, 0.318242, 0.324872, 0.321458, 0.324872, 0.349426, 0.328603, 0.301917, 0.4292, 0.433034, 0.31487, 0.288399, 0.359901, 0.291804, 0.349426, 0.346032, 0.311707, 0.36309, 0.284882, 0.25406, 0.243554, 0.25406, 0.25406, 0.164327, 0.137348, 0.116183, 0.129801, 0.200174, 0.257454, 0.243554, 0.164327, 0.271506, 0.275179, 0.275179, 0.356642, 0.390993, 0.30533, 0.225814, 0.229226, 0.342579, 0.281712, 0.196879, 0.158265, 0.155435, 0.239899, 0.236433, 0.179055, 0.21291, 0.21291, 0.161087, 0.109221, 0.179055, 0.158265, 0.191378, 0.164327, 0.15284, 0.147574, 0.225814, 0.346032, 0.236433, 0.225814, 0.321458, 0.422041, 0.458154, 0.42561, 0.433034, 0.480142, 0.604312, 0.59917, 0.483068, 0.480142, 0.450668, 0.390993, 0.394753, 0.394753, 0.328603, 0.295083, 0.26085, 0.271506, 0.155435, 0.239899, 0.15284, 0.155435, 0.11371, 0.060549, 0.076542, 0.038042, 0.034884, 0.032677, 0.040537, 0.040537, 0.028107, 0.050641, 0.032017, 0.031287, 0.015078, 0.028107, 0.034884, 0.023963, 0.013265, 0.026338, 0.026338, 0.026338, 0.027463, 0.022667, 0.041405, 0.044297, 0.064632, 0.0704, 0.069024, 0.041405, 0.076542, 0.142424, 0.083462, 0.137348, 0.134866, 0.247041, 0.229226, 0.229226, 0.332115, 0.335645, 0.25406, 0.167087, 0.191378, 0.200174, 0.209395, 0.209395, 0.196879, 0.225814, 0.219301, 0.173081, 0.25031, 0.158265, 0.088832, 0.090864, 0.064632, 0.06184, 0.032017, 0.021381, 0.013265, 0.008624, 0.012491, 0.019109, 0.032677, 0.028695, 0.016528, 0.027463, 0.032017, 0.032017, 0.018787, 0.015344, 0.016528, 0.016021, 0.016021, 0.028107, 0.027463, 0.054297, 0.025762, 0.021816, 0.038858, 0.054297, 0.096677, 0.111485, 0.056825, 0.026892, 0.049374, 0.078022, 0.037156, 0.031287, 0.024826, 0.021816, 0.014075, 0.010672, 0.01078, 0.017447, 0.016826, 0.014783, 0.013821, 0.025762, 0.06312, 0.054297, 0.038858, 0.022306, 0.019109, 0.035586, 0.048328, 0.023534, 0.023534, 0.045352, 0.025316, 0.019109, 0.038042, 0.086953, 0.088832, 0.043307, 0.042364, 0.040537, 0.086953, 0.048328, 0.048328, 0.028107, 0.030611, 0.030003, 0.025762, 0.018106, 0.018787, 0.027463, 0.058088, 0.056825, 0.051831, 0.094817, 0.161087, 0.164327, 0.155435, 0.155435, 0.182256, 0.191378, 0.206376, 0.209395, 0.311707, 0.311707, 0.394753, 0.291804, 0.380708, 0.450668, 0.534167, 0.414856, 0.4292, 0.394753, 0.342579, 0.257454, 0.257454, 0.247041, 0.247041, 0.257454, 0.342579, 0.454136, 0.349426, 0.335645, 0.25031, 0.179055, 0.203355, 0.122885, 0.118441, 0.069024, 0.094817, 0.048328, 0.096677, 0.090864, 0.073402, 0.076542, 0.139895, 0.094817, 0.094817, 0.098513, 0.050641, 0.041405, 0.034884, 0.0704, 0.038858, 0.069024, 0.102787, 0.071867, 0.129801, 0.206376, 0.311707, 0.308712, 0.422041, 0.40511, 0.321458, 0.418646, 0.472492, 0.418646, 0.408655, 0.408655, 0.398279, 0.414856, 0.447574, 0.447574, 0.349426, 0.433034, 0.444081, 0.366687, 0.398279, 0.394753, 0.394753, 0.295083, 0.232838, 0.225814, 0.139895, 0.206376, 0.194234, 0.21291, 0.179055, 0.281712, 0.206376, 0.173081, 0.257454, 0.17593, 0.120615, 0.191378, 0.194234, 0.185198, 0.200174, 0.229226, 0.239899, 0.147574, 0.225814, 0.308712, 0.295083, 0.31487, 0.328603, 0.339168, 0.225814, 0.321458, 0.264545, 0.278302, 0.318242, 0.339168, 0.394753, 0.36309, 0.275179, 0.278302, 0.30533, 0.374039, 0.278302, 0.275179, 0.377384, 0.284882, 0.236433, 0.232838, 0.339168, 0.247041, 0.182256, 0.203355, 0.18812, 0.137348, 0.196879, 0.206376, 0.155435, 0.179055, 0.25031, 0.295083, 0.298791, 0.239899, 0.191378, 0.268042, 0.179055, 0.127496, 0.142424, 0.173081, 0.15008, 0.085092, 0.085092, 0.090864, 0.132295, 0.132295, 0.216401, 0.206376, 0.196879, 0.15284, 0.161087, 0.191378, 0.236433, 0.236433, 0.185198, 0.232838, 0.239899, 0.328603, 0.301917, 0.384043, 0.301917, 0.236433, 0.229226, 0.321458, 0.257454, 0.21291, 0.21291, 0.21291, 0.15284, 0.17593, 0.164327, 0.155435, 0.10481, 0.102787, 0.096677, 0.161087, 0.106997, 0.111485, 0.10481, 0.15008, 0.147574, 0.182256, 0.271506, 0.377384, 0.281712, 0.284882, 0.342579, 0.342579, 0.301917, 0.284882, 0.268042, 0.318242, 0.332115, 0.401658, 0.281712, 0.301917, 0.222385, 0.31487, 0.288399, 0.301917, 0.339168, 0.239899, 0.271506, 0.281712, 0.17593, 0.170161, 0.173081, 0.100716, 0.120615, 0.142424, 0.236433, 0.236433, 0.247041, 0.173081, 0.111485, 0.161087, 0.15008, 0.132295, 0.069024, 0.069024, 0.069024, 0.0704, 0.0704, 0.073402, 0.0704, 0.094817, 0.096677, 0.127496, 0.125101, 0.125101, 0.125101, 0.064632, 0.047319, 0.047319, 0.059222, 0.056825, 0.040537, 0.03976, 0.076542, 0.132295, 0.129801, 0.120615, 0.064632, 0.11371, 0.109221, 0.11371, 0.155435, 0.158265, 0.125101, 0.194234, 0.170161, 0.102787, 0.17593, 0.185198, 0.134866, 0.096677, 0.18812, 0.236433, 0.15284, 0.144935, 0.120615, 0.134866, 0.081712, 0.071867, 0.041405, 0.042364, 0.019401, 0.017447, 0.031287, 0.058088, 0.066181, 0.036378, 0.054297, 0.041405, 0.056825, 0.058088, 0.106997, 0.086953, 0.086953, 0.147574, 0.125101, 0.164327, 0.120615, 0.191378, 0.295083, 0.390993, 0.394753, 0.42561, 0.335645, 0.321458, 0.222385, 0.206376, 0.301917, 0.342579, 0.384043, 0.278302, 0.370445, 0.268042, 0.281712, 0.356642, 0.349426, 0.377384, 0.359901, 0.398279, 0.401658, 0.31487, 0.31487, 0.225814, 0.229226, 0.291804, 0.281712, 0.374039, 0.342579, 0.332115, 0.346032, 0.342579, 0.342579, 0.352862, 0.444081, 0.339168, 0.281712, 0.194234, 0.200174, 0.116183, 0.056825, 0.032017, 0.032677, 0.030611, 0.044297, 0.083462, 0.122885, 0.122885, 0.0704, 0.094817, 0.090864, 0.083462, 0.083462, 0.083462, 0.086953, 0.086953, 0.158265, 0.182256, 0.26085, 0.26085, 0.288399, 0.377384, 0.472492, 0.562014, 0.468512, 0.497853, 0.414856, 0.298791, 0.301917, 0.394753, 0.291804, 0.311707, 0.281712, 0.311707, 0.41194, 0.291804, 0.194234, 0.18812, 0.182256, 0.167087, 0.116183, 0.10481, 0.122885, 0.116183, 0.074921, 0.086953, 0.054297, 0.085092, 0.086953, 0.083462, 0.086953, 0.158265, 0.15008, 0.11371, 0.054297, 0.047319, 0.096677, 0.17593, 0.170161, 0.185198, 0.182256, 0.257454, 0.394753, 0.414856, 0.433034, 0.521092, 0.557691, 0.653063, 0.562014, 0.562014, 0.575842, 0.529623, 0.42561, 0.394753, 0.494003, 0.5017, 0.414856, 0.41194, 0.401658, 0.408655, 0.332115, 0.356642, 0.25406, 0.225814, 0.134866, 0.134866, 0.127496, 0.147574, 0.158265, 0.219301, 0.301917, 0.311707, 0.318242, 0.380708, 0.394753, 0.349426, 0.42561, 0.525368, 0.497853, 0.480142, 0.436924, 0.545602], '')</t>
  </si>
  <si>
    <t>[130, 131, 132, 133, 134, 135, 136, 137, 138, 139, 140, 141, 142, 236, 237, 394, 727, 769, 770, 771, 772, 773, 774, 775, 779, 801, 805]</t>
  </si>
  <si>
    <t xml:space="preserve">F5RX15|F5RX15_9ENTR Chorismate pyruvate-lyase OS=Enterobacter hormaechei ATCC 49162 </t>
  </si>
  <si>
    <t>([0.349426, 0.243554, 0.268042, 0.173081, 0.096677, 0.142424, 0.179055, 0.120615, 0.17593, 0.17593, 0.134866, 0.170161, 0.200174, 0.222385, 0.200174, 0.15008, 0.239899, 0.132295, 0.079919, 0.081712, 0.05306, 0.069024, 0.122885, 0.127496, 0.173081, 0.281712, 0.25031, 0.232838, 0.216401, 0.203355, 0.236433, 0.324872, 0.318242, 0.278302, 0.268042, 0.196879, 0.284882, 0.200174, 0.318242, 0.366687, 0.359901, 0.450668, 0.447574, 0.436924, 0.332115, 0.298791, 0.284882, 0.328603, 0.311707, 0.436924, 0.321458, 0.288399, 0.278302, 0.291804, 0.21291, 0.232838, 0.216401, 0.137348, 0.222385, 0.222385, 0.268042, 0.374039, 0.356642, 0.25031, 0.142424, 0.161087, 0.209395, 0.232838, 0.125101, 0.090864, 0.048328, 0.058088, 0.058088, 0.064632, 0.059222, 0.111485, 0.111485, 0.092881, 0.092881, 0.064632, 0.06312, 0.05306, 0.049374, 0.034068, 0.03976, 0.098513, 0.173081, 0.17593, 0.170161, 0.17593, 0.25031, 0.335645, 0.436924, 0.483068, 0.380708, 0.349426, 0.247041, 0.219301, 0.324872, 0.321458, 0.352862, 0.342579, 0.359901, 0.384043, 0.366687, 0.440853, 0.394753, 0.288399, 0.209395, 0.116183, 0.191378, 0.191378, 0.182256, 0.170161, 0.096677, 0.161087, 0.17593, 0.268042, 0.161087, 0.10481, 0.179055, 0.109221, 0.118441, 0.074921, 0.066181, 0.094817, 0.098513, 0.06312, 0.056825, 0.094817, 0.164327, 0.147574, 0.144935, 0.139895, 0.076542, 0.118441, 0.067594, 0.0704, 0.066181, 0.122885, 0.222385, 0.137348, 0.134866, 0.079919, 0.125101, 0.127496, 0.094817, 0.044297, 0.043307, 0.10481, 0.083462, 0.086953, 0.111485, 0.067594, 0.040537, 0.055536, 0.046336, 0.067594, 0.05306, 0.037156, 0.027463, 0.015344, 0.020876, 0.034068, 0.058088], '')</t>
  </si>
  <si>
    <t xml:space="preserve">F5RX20|F5RX20_9ENTR Maltodextrin-binding protein OS=Enterobacter hormaechei ATCC 49162 </t>
  </si>
  <si>
    <t>([0.321458, 0.247041, 0.134866, 0.134866, 0.086953, 0.11371, 0.116183, 0.079919, 0.081712, 0.085092, 0.079919, 0.081712, 0.064632, 0.060549, 0.066181, 0.074921, 0.106997, 0.066181, 0.051831, 0.050641, 0.034884, 0.038858, 0.067594, 0.122885, 0.139895, 0.137348, 0.094817, 0.064632, 0.064632, 0.044297, 0.058088, 0.074921, 0.10481, 0.147574, 0.147574, 0.098513, 0.086953, 0.102787, 0.100716, 0.098513, 0.116183, 0.125101, 0.11371, 0.096677, 0.094817, 0.048328, 0.094817, 0.134866, 0.222385, 0.311707, 0.401658, 0.298791, 0.291804, 0.21291, 0.222385, 0.161087, 0.278302, 0.268042, 0.298791, 0.398279, 0.4292, 0.321458, 0.414856, 0.433034, 0.436924, 0.328603, 0.472492, 0.468512, 0.40511, 0.359901, 0.321458, 0.324872, 0.418646, 0.436924, 0.509769, 0.538167, 0.642678, 0.5017, 0.408655, 0.268042, 0.170161, 0.147574, 0.222385, 0.219301, 0.200174, 0.11371, 0.203355, 0.17593, 0.090864, 0.111485, 0.144935, 0.167087, 0.164327, 0.102787, 0.055536, 0.045352, 0.042364, 0.025316, 0.046336, 0.096677, 0.18812, 0.268042, 0.268042, 0.161087, 0.164327, 0.173081, 0.275179, 0.194234, 0.109221, 0.216401, 0.15008, 0.139895, 0.088832, 0.094817, 0.129801, 0.144935, 0.170161, 0.088832, 0.142424, 0.139895, 0.11371, 0.064632, 0.038858, 0.038858, 0.043307, 0.048328, 0.025762, 0.022667, 0.025316, 0.056825, 0.038858, 0.046336, 0.044297, 0.045352, 0.024826, 0.017797, 0.027463, 0.026892, 0.05306, 0.029376, 0.020165, 0.024826, 0.045352, 0.094817, 0.134866, 0.206376, 0.185198, 0.185198, 0.229226, 0.31487, 0.209395, 0.268042, 0.318242, 0.236433, 0.328603, 0.408655, 0.534167, 0.42561, 0.42561, 0.384043, 0.461924, 0.529623, 0.486429, 0.468512, 0.40511, 0.288399, 0.247041, 0.142424, 0.229226, 0.137348, 0.134866, 0.229226, 0.229226, 0.167087, 0.144935, 0.137348, 0.085092, 0.088832, 0.086953, 0.05306, 0.05306, 0.044297, 0.047319, 0.049374, 0.050641, 0.033407, 0.047319, 0.032017, 0.06312, 0.028107, 0.055536, 0.054297, 0.047319, 0.038042, 0.038042, 0.081712, 0.054297, 0.092881, 0.083462, 0.094817, 0.15284, 0.127496, 0.158265, 0.164327, 0.139895, 0.137348, 0.191378, 0.216401, 0.321458, 0.324872, 0.352862, 0.339168, 0.216401, 0.15008, 0.109221, 0.191378, 0.122885, 0.106997, 0.106997, 0.109221, 0.15008, 0.15284, 0.170161, 0.173081, 0.137348, 0.170161, 0.17593, 0.216401, 0.142424, 0.142424, 0.086953, 0.118441, 0.129801, 0.194234, 0.239899, 0.200174, 0.203355, 0.275179, 0.36309, 0.387226, 0.374039, 0.352862, 0.311707, 0.359901, 0.26085, 0.30533, 0.295083, 0.321458, 0.229226, 0.291804, 0.216401, 0.30533, 0.349426, 0.247041, 0.288399, 0.311707, 0.41194, 0.394753, 0.31487, 0.328603, 0.21291, 0.209395, 0.179055, 0.216401, 0.147574, 0.15008, 0.164327, 0.167087, 0.076542, 0.134866, 0.155435, 0.225814, 0.25406, 0.236433, 0.31487, 0.339168, 0.239899, 0.185198, 0.18812, 0.209395, 0.134866, 0.216401, 0.191378, 0.247041, 0.170161, 0.257454, 0.30533, 0.247041, 0.243554, 0.380708, 0.380708, 0.380708, 0.40511, 0.298791, 0.275179, 0.275179, 0.26085, 0.268042, 0.25406, 0.275179, 0.346032, 0.332115, 0.26085, 0.216401, 0.219301, 0.31487, 0.31487, 0.342579, 0.295083, 0.308712, 0.295083, 0.219301, 0.236433, 0.216401, 0.301917, 0.328603, 0.36309, 0.271506, 0.366687, 0.414856, 0.339168, 0.298791, 0.31487, 0.384043, 0.458154, 0.359901, 0.36309, 0.359901, 0.377384, 0.377384, 0.339168, 0.318242, 0.390993, 0.41194, 0.418646, 0.324872, 0.301917, 0.243554, 0.321458, 0.284882, 0.321458, 0.394753, 0.390993, 0.483068, 0.486429, 0.486429, 0.626927, 0.5017, 0.450668, 0.472492, 0.575842, 0.509769, 0.549308, 0.553315, 0.476583, 0.440853, 0.497853, 0.422041, 0.374039, 0.284882, 0.295083, 0.288399, 0.281712, 0.311707, 0.271506, 0.21291, 0.144935, 0.142424, 0.191378, 0.200174, 0.170161, 0.158265, 0.239899, 0.219301, 0.209395, 0.185198, 0.222385, 0.219301, 0.291804, 0.291804, 0.374039, 0.418646, 0.387226, 0.394753, 0.390993, 0.422041, 0.401658, 0.486429, 0.468512, 0.483068, 0.497853, 0.483068, 0.468512, 0.440853, 0.398279, 0.366687, 0.444081, 0.390993, 0.41194], '')</t>
  </si>
  <si>
    <t>[74, 75, 76, 77, 156, 161, 346, 347, 350, 351, 352, 353]</t>
  </si>
  <si>
    <t xml:space="preserve">F5RX21|F5RX21_9ENTR Maltose/maltodextrin transport system permease protein OS=Enterobacter hormaechei ATCC 49162 </t>
  </si>
  <si>
    <t>([0.010131, 0.013821, 0.022667, 0.020522, 0.011903, 0.016257, 0.010221, 0.013016, 0.010509, 0.008075, 0.009483, 0.008525, 0.005683, 0.006039, 0.006142, 0.004414, 0.003461, 0.003405, 0.002482, 0.002529, 0.00283, 0.00225, 0.00155, 0.001232, 0.000923, 0.001069, 0.001112, 0.001602, 0.001748, 0.001602, 0.001687, 0.001103, 0.001408, 0.001417, 0.001434, 0.002155, 0.002211, 0.002057, 0.00146, 0.002117, 0.00283, 0.003246, 0.003997, 0.00407, 0.003607, 0.003727, 0.003246, 0.002727, 0.002976, 0.002727, 0.003821, 0.004577, 0.004921, 0.004921, 0.004921, 0.006142, 0.004388, 0.004689, 0.004689, 0.007091, 0.007177, 0.005799, 0.005872, 0.005932, 0.006701, 0.00962, 0.009728, 0.009977, 0.009015, 0.006194, 0.004247, 0.004646, 0.003963, 0.003997, 0.003727, 0.005223, 0.003804, 0.004611, 0.004315, 0.005223, 0.003341, 0.003431, 0.004431, 0.003757, 0.003727, 0.004388, 0.004483, 0.006374, 0.009977, 0.009294, 0.011669, 0.023534, 0.022306, 0.042364, 0.064632, 0.102787, 0.102787, 0.125101, 0.090864, 0.096677, 0.132295, 0.247041, 0.236433, 0.137348, 0.232838, 0.196879, 0.200174, 0.191378, 0.185198, 0.090864, 0.167087, 0.106997, 0.100716, 0.050641, 0.028107, 0.045352, 0.034068, 0.032017, 0.056825, 0.116183, 0.109221, 0.098513, 0.058088, 0.047319, 0.051831, 0.051831, 0.074921, 0.074921, 0.086953, 0.081712, 0.164327, 0.15008, 0.281712, 0.196879, 0.203355, 0.291804, 0.271506, 0.278302, 0.17593, 0.161087, 0.078022, 0.144935, 0.144935, 0.239899, 0.288399, 0.370445, 0.284882, 0.21291, 0.147574, 0.129801, 0.147574, 0.127496, 0.109221, 0.083462, 0.086953, 0.170161, 0.191378, 0.179055, 0.232838, 0.342579, 0.31487, 0.440853, 0.359901, 0.36309, 0.264545, 0.17593, 0.182256, 0.268042, 0.339168, 0.422041, 0.436924, 0.387226, 0.339168, 0.370445, 0.41194, 0.41194, 0.380708, 0.328603, 0.271506, 0.173081, 0.203355, 0.243554, 0.243554, 0.31487, 0.308712, 0.324872, 0.408655, 0.366687, 0.352862, 0.335645, 0.25031, 0.239899, 0.278302, 0.247041, 0.243554, 0.232838, 0.31487, 0.318242, 0.380708, 0.359901, 0.346032, 0.31487, 0.219301, 0.179055, 0.194234, 0.209395, 0.275179, 0.275179, 0.225814, 0.232838, 0.25031, 0.346032, 0.352862, 0.339168, 0.450668, 0.384043, 0.377384, 0.281712, 0.275179, 0.271506, 0.370445, 0.476583, 0.486429, 0.472492, 0.505461, 0.374039, 0.271506, 0.278302, 0.268042, 0.257454, 0.257454, 0.206376, 0.203355, 0.196879, 0.196879, 0.120615, 0.173081, 0.18812, 0.288399, 0.284882, 0.161087, 0.147574, 0.161087, 0.15284, 0.15008, 0.15284, 0.185198, 0.281712, 0.17593, 0.182256, 0.179055, 0.18812, 0.236433, 0.120615, 0.125101, 0.129801, 0.144935, 0.071867, 0.069024, 0.067594, 0.079919, 0.139895, 0.079919, 0.069024, 0.066181, 0.144935, 0.069024, 0.051831, 0.038858, 0.038858, 0.018787, 0.021381, 0.011518, 0.011106, 0.013821, 0.00962, 0.006245, 0.00777, 0.009015, 0.006374, 0.006194, 0.004611, 0.003461, 0.003431, 0.003405, 0.002623, 0.002155, 0.002435, 0.003478, 0.003276, 0.003461, 0.003671, 0.003997, 0.004513, 0.003341, 0.003341, 0.004247, 0.004513, 0.004921, 0.006142, 0.006078, 0.005992, 0.007495, 0.010509, 0.014075, 0.009015, 0.007877, 0.009187, 0.009096, 0.006482, 0.005623, 0.005223, 0.005086, 0.006245, 0.005318, 0.006374, 0.006245, 0.006533, 0.009096, 0.005378, 0.003963, 0.005318, 0.003864, 0.002761, 0.002035, 0.001434, 0.002035, 0.002881, 0.002035, 0.001649, 0.00246, 0.003478, 0.004577, 0.004161, 0.003821, 0.005872, 0.004646, 0.006245, 0.004736, 0.003997, 0.004247, 0.005734, 0.005011, 0.004976, 0.004577, 0.006374, 0.006795, 0.006795, 0.007422, 0.009401, 0.010372, 0.006245, 0.005992, 0.006245, 0.011342, 0.011903, 0.010926, 0.015694, 0.014783, 0.020165, 0.020165, 0.020165, 0.011518, 0.008895, 0.00962, 0.020522, 0.021816, 0.021816, 0.01227, 0.010672, 0.008156, 0.014586, 0.016257, 0.01227, 0.009096, 0.005799, 0.004135, 0.003298, 0.00316, 0.003079, 0.002276, 0.001936, 0.002727, 0.003461, 0.003461, 0.004835, 0.004835, 0.004921, 0.004976, 0.004899, 0.005378, 0.006619, 0.006039, 0.007422, 0.007315, 0.009483, 0.016021, 0.021816, 0.032017, 0.059222, 0.025316, 0.055536, 0.118441, 0.051831, 0.029376, 0.060549, 0.023963, 0.023534, 0.01204, 0.025316, 0.027463, 0.013265, 0.009977, 0.010131, 0.014586, 0.011903, 0.011518, 0.013613, 0.010221, 0.008276, 0.005318, 0.007031, 0.006567, 0.004315, 0.005623, 0.005683, 0.005932, 0.005623, 0.005734, 0.008624, 0.00515, 0.005623, 0.005734, 0.005734, 0.006078, 0.00407, 0.004161, 0.004161, 0.00389, 0.005378, 0.006421, 0.010372, 0.013613, 0.014586, 0.016826, 0.020876, 0.049374, 0.048328, 0.11371, 0.127496, 0.088832, 0.179055, 0.15284, 0.25406, 0.377384, 0.25406, 0.257454, 0.278302, 0.268042, 0.144935, 0.15284, 0.079919, 0.069024, 0.030611, 0.022667, 0.019401, 0.023087, 0.021816, 0.020165, 0.019109, 0.015694, 0.022306, 0.023963, 0.021816, 0.020165, 0.011106, 0.014783, 0.020165, 0.025316, 0.014315, 0.020876, 0.020876, 0.023087, 0.012727, 0.01204, 0.009728, 0.010926, 0.007422, 0.007422, 0.006533, 0.004899, 0.004388, 0.003079, 0.002327, 0.003555, 0.002606, 0.003555, 0.003555, 0.004135, 0.004736, 0.00558, 0.006245, 0.004161, 0.005683, 0.006619, 0.008624, 0.010372, 0.013821, 0.017797, 0.013265, 0.013265, 0.020522, 0.020876, 0.046336], '')</t>
  </si>
  <si>
    <t>[224]</t>
  </si>
  <si>
    <t xml:space="preserve">F5RX23|F5RX23_9ENTR Protein PsiE homolog OS=Enterobacter hormaechei ATCC 49162 </t>
  </si>
  <si>
    <t>([0.047319, 0.017138, 0.023534, 0.038042, 0.017447, 0.010372, 0.014075, 0.0198, 0.013821, 0.009483, 0.012727, 0.009728, 0.009187, 0.006194, 0.006194, 0.005872, 0.003924, 0.003607, 0.002435, 0.00225, 0.001374, 0.001623, 0.001778, 0.001103, 0.00061, 0.001061, 0.001602, 0.001692, 0.001692, 0.001692, 0.002512, 0.001572, 0.002078, 0.002155, 0.002366, 0.00243, 0.001481, 0.001906, 0.002155, 0.003405, 0.004921, 0.007495, 0.010372, 0.016826, 0.021816, 0.033407, 0.016826, 0.010372, 0.010372, 0.009865, 0.009096, 0.006701, 0.007315, 0.006142, 0.003821, 0.00359, 0.003727, 0.003727, 0.004577, 0.002623, 0.001623, 0.001383, 0.000833, 0.000451, 0.000275, 0.000477, 0.000365, 0.000301, 0.000485, 0.000447, 0.000447, 0.000386, 0.000567, 0.000447, 0.000842, 0.000923, 0.001481, 0.001481, 0.001481, 0.000945, 0.001202, 0.001172, 0.001383, 0.001335, 0.002138, 0.00246, 0.001597, 0.001649, 0.002705, 0.001786, 0.001267, 0.000743, 0.000923, 0.000983, 0.001687, 0.001533, 0.002327, 0.00246, 0.002336, 0.003757, 0.003701, 0.003478, 0.003478, 0.002503, 0.003607, 0.003014, 0.003014, 0.00292, 0.002662, 0.001743, 0.001709, 0.001872, 0.001808, 0.002606, 0.001687, 0.001112, 0.000631, 0.000477, 0.000468, 0.000842, 0.000816, 0.001249, 0.001249, 0.001855, 0.002662, 0.002976, 0.0028, 0.002662, 0.003431, 0.004315, 0.00558, 0.007495, 0.009728, 0.019109, 0.01204, 0.028107], '')</t>
  </si>
  <si>
    <t xml:space="preserve">F5RX29|F5RX29_9ENTR Aspartokinase OS=Enterobacter hormaechei ATCC 49162 </t>
  </si>
  <si>
    <t>([0.03976, 0.067594, 0.094817, 0.067594, 0.069024, 0.098513, 0.067594, 0.092881, 0.094817, 0.096677, 0.125101, 0.147574, 0.137348, 0.116183, 0.216401, 0.216401, 0.216401, 0.170161, 0.144935, 0.26085, 0.298791, 0.311707, 0.31487, 0.311707, 0.295083, 0.26085, 0.182256, 0.182256, 0.170161, 0.167087, 0.194234, 0.15284, 0.155435, 0.106997, 0.134866, 0.137348, 0.125101, 0.116183, 0.125101, 0.147574, 0.085092, 0.067594, 0.069024, 0.064632, 0.038042, 0.073402, 0.092881, 0.144935, 0.236433, 0.232838, 0.161087, 0.11371, 0.132295, 0.079919, 0.129801, 0.102787, 0.056825, 0.094817, 0.147574, 0.129801, 0.134866, 0.116183, 0.125101, 0.064632, 0.038042, 0.074921, 0.064632, 0.046336, 0.045352, 0.044297, 0.058088, 0.125101, 0.125101, 0.073402, 0.120615, 0.127496, 0.164327, 0.17593, 0.196879, 0.200174, 0.209395, 0.134866, 0.25031, 0.25406, 0.25406, 0.346032, 0.335645, 0.26085, 0.31487, 0.324872, 0.281712, 0.216401, 0.203355, 0.191378, 0.25406, 0.268042, 0.25031, 0.229226, 0.271506, 0.17593, 0.18812, 0.281712, 0.384043, 0.284882, 0.206376, 0.295083, 0.295083, 0.288399, 0.387226, 0.332115, 0.288399, 0.31487, 0.352862, 0.271506, 0.271506, 0.196879, 0.134866, 0.15008, 0.090864, 0.090864, 0.137348, 0.144935, 0.132295, 0.129801, 0.122885, 0.17593, 0.15284, 0.15284, 0.088832, 0.040537, 0.074921, 0.058088, 0.056825, 0.050641, 0.055536, 0.076542, 0.134866, 0.196879, 0.182256, 0.278302, 0.298791, 0.203355, 0.18812, 0.18812, 0.15284, 0.25406, 0.284882, 0.321458, 0.247041, 0.359901, 0.436924, 0.342579, 0.380708, 0.408655, 0.328603, 0.408655, 0.450668, 0.468512, 0.472492, 0.384043, 0.346032, 0.390993, 0.490133, 0.401658, 0.422041, 0.472492, 0.454136, 0.328603, 0.257454, 0.236433, 0.229226, 0.268042, 0.352862, 0.278302, 0.17593, 0.26085, 0.25031, 0.257454, 0.219301, 0.206376, 0.288399, 0.31487, 0.284882, 0.298791, 0.387226, 0.298791, 0.281712, 0.275179, 0.366687, 0.433034, 0.525368, 0.525368, 0.418646, 0.422041, 0.5017, 0.570702, 0.480142, 0.398279, 0.380708, 0.42561, 0.40511, 0.321458, 0.332115, 0.298791, 0.298791, 0.291804, 0.30533, 0.311707, 0.225814, 0.139895, 0.144935, 0.15008, 0.100716, 0.194234, 0.18812, 0.142424, 0.100716, 0.161087, 0.239899, 0.243554, 0.26085, 0.288399, 0.30533, 0.232838, 0.26085, 0.225814, 0.200174, 0.26085, 0.25406, 0.25406, 0.356642, 0.284882, 0.191378, 0.225814, 0.111485, 0.122885, 0.206376, 0.264545, 0.229226, 0.239899, 0.200174, 0.147574, 0.15284, 0.120615, 0.170161, 0.147574, 0.164327, 0.137348, 0.086953, 0.090864, 0.17593, 0.144935, 0.203355, 0.21291, 0.164327, 0.298791, 0.25406, 0.17593, 0.203355, 0.229226, 0.219301, 0.167087, 0.225814, 0.161087, 0.164327, 0.116183, 0.134866, 0.137348, 0.18812, 0.26085, 0.26085, 0.26085, 0.284882, 0.25031, 0.328603, 0.41194, 0.380708, 0.328603, 0.328603, 0.25406, 0.25406, 0.239899, 0.335645, 0.321458, 0.398279, 0.549308, 0.685117, 0.56648, 0.444081, 0.447574, 0.418646, 0.324872, 0.257454, 0.182256, 0.209395, 0.206376, 0.203355, 0.203355, 0.291804, 0.268042, 0.268042, 0.281712, 0.200174, 0.196879, 0.17593, 0.167087, 0.147574, 0.100716, 0.098513, 0.182256, 0.179055, 0.209395, 0.291804, 0.21291, 0.209395, 0.179055, 0.194234, 0.142424, 0.069024, 0.064632, 0.060549, 0.05306, 0.040537, 0.0704, 0.0704, 0.076542, 0.040537, 0.036378, 0.028695, 0.054297, 0.030611, 0.018106, 0.018415, 0.019109, 0.036378, 0.071867, 0.056825, 0.049374, 0.040537, 0.069024, 0.03976, 0.076542, 0.076542, 0.102787, 0.10481, 0.106997, 0.100716, 0.167087, 0.17593, 0.239899, 0.232838, 0.318242, 0.42561, 0.42561, 0.332115, 0.247041, 0.236433, 0.308712, 0.308712, 0.318242, 0.268042, 0.26085, 0.271506, 0.271506, 0.257454, 0.268042, 0.179055, 0.106997, 0.111485, 0.0704, 0.079919, 0.048328, 0.055536, 0.059222, 0.059222, 0.058088, 0.079919, 0.044297, 0.027463, 0.023087, 0.021816, 0.020165, 0.035586, 0.034068, 0.059222, 0.033407, 0.029376, 0.050641, 0.073402, 0.040537, 0.06312, 0.034884, 0.054297, 0.046336, 0.047319, 0.028695, 0.023963, 0.028695, 0.032017, 0.027463, 0.036378, 0.081712, 0.0704, 0.076542, 0.037156, 0.037156, 0.054297, 0.029376, 0.017447, 0.013437, 0.020876, 0.017447, 0.025316, 0.024826, 0.015694, 0.014783, 0.013265, 0.015078, 0.009096, 0.008723, 0.009294, 0.010131, 0.007877, 0.013437, 0.012727, 0.017447, 0.0198, 0.023963, 0.028695, 0.032677, 0.058088, 0.054297, 0.03976, 0.03976, 0.040537, 0.076542, 0.040537, 0.035586, 0.073402, 0.122885, 0.17593, 0.225814, 0.158265, 0.170161, 0.127496, 0.100716, 0.106997, 0.060549, 0.038858], '')</t>
  </si>
  <si>
    <t>[190, 191, 194, 195, 285, 286, 287]</t>
  </si>
  <si>
    <t xml:space="preserve">F5RX32|F5RX32_9ENTR Pseudouridine synthase OS=Enterobacter hormaechei ATCC 49162 </t>
  </si>
  <si>
    <t>([0.538167, 0.4292, 0.328603, 0.359901, 0.40511, 0.4292, 0.450668, 0.370445, 0.321458, 0.346032, 0.36309, 0.387226, 0.483068, 0.422041, 0.422041, 0.41194, 0.339168, 0.247041, 0.26085, 0.349426, 0.339168, 0.356642, 0.36309, 0.346032, 0.268042, 0.268042, 0.268042, 0.26085, 0.339168, 0.377384, 0.380708, 0.301917, 0.301917, 0.295083, 0.332115, 0.26085, 0.203355, 0.308712, 0.390993, 0.387226, 0.31487, 0.25031, 0.236433, 0.232838, 0.335645, 0.414856, 0.41194, 0.349426, 0.275179, 0.291804, 0.349426, 0.342579, 0.436924, 0.408655, 0.41194, 0.41194, 0.394753, 0.398279, 0.268042, 0.191378, 0.161087, 0.15008, 0.21291, 0.21291, 0.308712, 0.232838, 0.232838, 0.15284, 0.15284, 0.222385, 0.216401, 0.191378, 0.200174, 0.200174, 0.225814, 0.222385, 0.216401, 0.30533, 0.377384, 0.387226, 0.40511, 0.436924, 0.418646, 0.342579, 0.356642, 0.332115, 0.394753, 0.394753, 0.476583, 0.458154, 0.356642, 0.380708, 0.291804, 0.281712, 0.275179, 0.194234, 0.191378, 0.185198, 0.182256, 0.173081, 0.257454, 0.318242, 0.229226, 0.247041, 0.21291, 0.134866, 0.134866, 0.144935, 0.147574, 0.147574, 0.222385, 0.239899, 0.15284, 0.236433, 0.232838, 0.158265, 0.155435, 0.15008, 0.132295, 0.127496, 0.134866, 0.134866, 0.139895, 0.219301, 0.295083, 0.40511, 0.40511, 0.311707, 0.236433, 0.236433, 0.17593, 0.179055, 0.25031, 0.346032, 0.268042, 0.281712, 0.370445, 0.468512, 0.36309, 0.308712, 0.308712, 0.298791, 0.26085, 0.26085, 0.219301, 0.225814, 0.155435, 0.26085, 0.264545, 0.25406, 0.247041, 0.321458, 0.243554, 0.257454, 0.222385, 0.284882, 0.21291, 0.203355, 0.139895, 0.229226, 0.311707, 0.321458, 0.295083, 0.352862, 0.26085, 0.264545, 0.17593, 0.239899, 0.144935, 0.219301, 0.225814, 0.173081, 0.179055, 0.239899, 0.167087, 0.182256, 0.18812, 0.26085, 0.191378, 0.257454, 0.26085, 0.239899, 0.170161, 0.196879, 0.11371, 0.116183, 0.132295, 0.142424, 0.144935, 0.158265, 0.155435, 0.219301, 0.206376, 0.203355, 0.206376, 0.281712, 0.271506, 0.200174, 0.170161, 0.25406, 0.194234, 0.191378, 0.15008, 0.209395, 0.206376, 0.21291, 0.328603, 0.26085, 0.339168, 0.339168, 0.31487, 0.318242, 0.321458, 0.324872, 0.324872, 0.324872, 0.321458, 0.321458, 0.328603, 0.284882, 0.275179, 0.268042, 0.18812, 0.25031, 0.18812, 0.132295, 0.191378, 0.179055, 0.239899, 0.239899, 0.239899, 0.321458, 0.295083, 0.291804, 0.384043, 0.377384, 0.352862, 0.349426, 0.324872, 0.387226, 0.486429, 0.483068, 0.562014, 0.690604, 0.666105, 0.661982, 0.750527, 0.754692, 0.771762, 0.707965, 0.63748, 0.632174, 0.604312, 0.671169, 0.685117, 0.653063, 0.653063, 0.685117, 0.685117, 0.720929, 0.724957, 0.690604, 0.690604, 0.720929, 0.712013, 0.754692, 0.834292, 0.834292, 0.834292, 0.712013, 0.779859, 0.846163, 0.871313, 0.889439, 0.871313, 0.862302, 0.859585, 0.856457, 0.859585, 0.862302, 0.862302, 0.859585, 0.856457, 0.859585, 0.823549, 0.819762, 0.795062, 0.788093, 0.788093, 0.775545], '')</t>
  </si>
  <si>
    <t>[0, 242, 243, 244, 245, 246, 247, 248, 249, 250, 251, 252, 253, 254, 255, 256, 257, 258, 259, 260, 261, 262, 263, 264, 265, 266, 267, 268, 269, 270, 271, 272, 273, 274, 275, 276, 277, 278, 279, 280, 281, 282, 283, 284, 285, 286, 287, 288, 289]</t>
  </si>
  <si>
    <t>(47</t>
  </si>
  <si>
    <t xml:space="preserve">F5RX39|F5RX39_9ENTR Isocitrate lyase OS=Enterobacter hormaechei ATCC 49162 </t>
  </si>
  <si>
    <t>([0.608892, 0.648219, 0.497853, 0.541878, 0.59014, 0.483068, 0.51388, 0.529623, 0.56648, 0.468512, 0.490133, 0.538167, 0.557691, 0.549308, 0.534167, 0.538167, 0.58069, 0.483068, 0.480142, 0.483068, 0.509769, 0.408655, 0.401658, 0.458154, 0.458154, 0.454136, 0.472492, 0.408655, 0.408655, 0.31487, 0.408655, 0.401658, 0.394753, 0.30533, 0.311707, 0.433034, 0.433034, 0.366687, 0.454136, 0.377384, 0.352862, 0.332115, 0.433034, 0.436924, 0.440853, 0.401658, 0.387226, 0.408655, 0.370445, 0.370445, 0.36309, 0.284882, 0.291804, 0.295083, 0.356642, 0.318242, 0.284882, 0.268042, 0.335645, 0.236433, 0.225814, 0.26085, 0.25031, 0.164327, 0.161087, 0.158265, 0.118441, 0.122885, 0.15008, 0.232838, 0.247041, 0.298791, 0.295083, 0.298791, 0.308712, 0.278302, 0.30533, 0.278302, 0.278302, 0.191378, 0.301917, 0.356642, 0.26085, 0.170161, 0.170161, 0.167087, 0.191378, 0.182256, 0.18812, 0.134866, 0.116183, 0.090864, 0.118441, 0.155435, 0.155435, 0.092881, 0.092881, 0.092881, 0.109221, 0.085092, 0.079919, 0.086953, 0.11371, 0.185198, 0.275179, 0.275179, 0.182256, 0.209395, 0.268042, 0.271506, 0.332115, 0.291804, 0.349426, 0.332115, 0.295083, 0.21291, 0.308712, 0.342579, 0.25031, 0.264545, 0.318242, 0.418646, 0.278302, 0.268042, 0.26085, 0.225814, 0.324872, 0.4292, 0.30533, 0.346032, 0.25031, 0.219301, 0.25406, 0.219301, 0.139895, 0.216401, 0.318242, 0.311707, 0.321458, 0.450668, 0.440853, 0.318242, 0.216401, 0.342579, 0.239899, 0.139895, 0.10481, 0.116183, 0.06184, 0.071867, 0.054297, 0.100716, 0.100716, 0.137348, 0.116183, 0.191378, 0.092881, 0.074921, 0.0704, 0.040537, 0.0198, 0.020522, 0.032677, 0.029376, 0.030611, 0.033407, 0.051831, 0.086953, 0.069024, 0.094817, 0.085092, 0.120615, 0.088832, 0.109221, 0.076542, 0.076542, 0.06184, 0.079919, 0.081712, 0.040537, 0.073402, 0.134866, 0.134866, 0.098513, 0.15008, 0.129801, 0.144935, 0.173081, 0.173081, 0.116183, 0.144935, 0.222385, 0.164327, 0.191378, 0.191378, 0.216401, 0.18812, 0.144935, 0.147574, 0.173081, 0.284882, 0.278302, 0.281712, 0.236433, 0.232838, 0.281712, 0.281712, 0.26085, 0.200174, 0.179055, 0.216401, 0.216401, 0.139895, 0.147574, 0.122885, 0.132295, 0.092881, 0.081712, 0.132295, 0.129801, 0.129801, 0.129801, 0.0704, 0.03976, 0.028107, 0.03976, 0.036378, 0.038042, 0.071867, 0.088832, 0.116183, 0.116183, 0.094817, 0.167087, 0.127496, 0.092881, 0.088832, 0.127496, 0.209395, 0.139895, 0.206376, 0.206376, 0.125101, 0.206376, 0.268042, 0.380708, 0.298791, 0.209395, 0.209395, 0.194234, 0.25031, 0.239899, 0.278302, 0.30533, 0.31487, 0.398279, 0.370445, 0.268042, 0.271506, 0.26085, 0.346032, 0.298791, 0.264545, 0.268042, 0.278302, 0.295083, 0.236433, 0.264545, 0.349426, 0.349426, 0.349426, 0.239899, 0.206376, 0.122885, 0.10481, 0.088832, 0.048328, 0.081712, 0.155435, 0.096677, 0.064632, 0.034884, 0.025316, 0.029376, 0.05306, 0.044297, 0.040537, 0.06312, 0.116183, 0.071867, 0.058088, 0.034068, 0.046336, 0.055536, 0.102787, 0.06312, 0.05306, 0.10481, 0.10481, 0.059222, 0.098513, 0.118441, 0.18812, 0.182256, 0.18812, 0.18812, 0.182256, 0.118441, 0.058088, 0.043307, 0.040537, 0.054297, 0.055536, 0.067594, 0.085092, 0.081712, 0.083462, 0.109221, 0.055536, 0.073402, 0.116183, 0.122885, 0.092881, 0.102787, 0.185198, 0.158265, 0.158265, 0.109221, 0.147574, 0.216401, 0.15008, 0.247041, 0.243554, 0.339168, 0.26085, 0.225814, 0.243554, 0.308712, 0.295083, 0.298791, 0.278302, 0.196879, 0.194234, 0.173081, 0.106997, 0.098513, 0.059222, 0.048328, 0.078022, 0.058088, 0.059222, 0.111485, 0.078022, 0.03976, 0.019109, 0.033407, 0.025316, 0.013265, 0.018106, 0.011669, 0.016021, 0.016528, 0.022667, 0.013265, 0.019401, 0.032017, 0.032017, 0.06184, 0.074921, 0.055536, 0.085092, 0.085092, 0.047319, 0.042364, 0.090864, 0.161087, 0.106997, 0.147574, 0.257454, 0.275179, 0.377384, 0.301917, 0.275179, 0.278302, 0.374039, 0.398279, 0.414856, 0.414856, 0.295083, 0.298791, 0.239899, 0.18812, 0.185198, 0.278302, 0.349426, 0.335645, 0.370445, 0.366687, 0.356642, 0.349426, 0.318242, 0.203355, 0.206376, 0.25031, 0.295083, 0.229226, 0.232838, 0.209395, 0.144935, 0.164327, 0.170161, 0.275179, 0.339168, 0.346032, 0.339168, 0.324872, 0.25031, 0.222385, 0.26085, 0.185198, 0.185198, 0.185198, 0.271506, 0.377384, 0.387226, 0.401658, 0.433034, 0.440853, 0.332115, 0.390993, 0.458154, 0.433034, 0.41194, 0.390993, 0.366687, 0.346032, 0.321458, 0.40511, 0.374039], '')</t>
  </si>
  <si>
    <t>[0, 1, 3, 4, 6, 7, 8, 11, 12, 13, 14, 15, 16, 20]</t>
  </si>
  <si>
    <t xml:space="preserve">F5RX40|F5RX40_9ENTR Malate synthase OS=Enterobacter hormaechei ATCC 49162 </t>
  </si>
  <si>
    <t>([0.585406, 0.626927, 0.472492, 0.505461, 0.538167, 0.618285, 0.657645, 0.675549, 0.707965, 0.724957, 0.750527, 0.779859, 0.779859, 0.694846, 0.59014, 0.622677, 0.585406, 0.59508, 0.653063, 0.549308, 0.549308, 0.529623, 0.444081, 0.545602, 0.553315, 0.461924, 0.359901, 0.352862, 0.342579, 0.236433, 0.232838, 0.25406, 0.25406, 0.239899, 0.31487, 0.380708, 0.301917, 0.247041, 0.21291, 0.21291, 0.271506, 0.185198, 0.278302, 0.359901, 0.36309, 0.356642, 0.447574, 0.433034, 0.440853, 0.458154, 0.56648, 0.553315, 0.4292, 0.454136, 0.461924, 0.356642, 0.284882, 0.359901, 0.447574, 0.476583, 0.472492, 0.476583, 0.468512, 0.458154, 0.458154, 0.450668, 0.458154, 0.349426, 0.42561, 0.332115, 0.31487, 0.31487, 0.243554, 0.349426, 0.328603, 0.335645, 0.352862, 0.440853, 0.450668, 0.433034, 0.42561, 0.384043, 0.398279, 0.394753, 0.40511, 0.398279, 0.42561, 0.346032, 0.454136, 0.458154, 0.541878, 0.505461, 0.433034, 0.4292, 0.408655, 0.374039, 0.328603, 0.418646, 0.387226, 0.387226, 0.321458, 0.324872, 0.321458, 0.206376, 0.25406, 0.219301, 0.225814, 0.11371, 0.173081, 0.167087, 0.167087, 0.106997, 0.109221, 0.179055, 0.268042, 0.161087, 0.182256, 0.209395, 0.139895, 0.098513, 0.094817, 0.139895, 0.15008, 0.137348, 0.239899, 0.18812, 0.209395, 0.209395, 0.288399, 0.209395, 0.21291, 0.219301, 0.308712, 0.25031, 0.219301, 0.132295, 0.219301, 0.232838, 0.25031, 0.288399, 0.377384, 0.366687, 0.278302, 0.179055, 0.271506, 0.173081, 0.25406, 0.281712, 0.284882, 0.335645, 0.374039, 0.291804, 0.203355, 0.125101, 0.142424, 0.142424, 0.164327, 0.155435, 0.147574, 0.081712, 0.096677, 0.05306, 0.06312, 0.116183, 0.18812, 0.17593, 0.191378, 0.200174, 0.098513, 0.090864, 0.076542, 0.100716, 0.125101, 0.120615, 0.21291, 0.275179, 0.271506, 0.247041, 0.144935, 0.147574, 0.127496, 0.106997, 0.106997, 0.048328, 0.021381, 0.011669, 0.011669, 0.017797, 0.016826, 0.030611, 0.033407, 0.019401, 0.011106, 0.011106, 0.017797, 0.015694, 0.015078, 0.015694, 0.030003, 0.033407, 0.016257, 0.017797, 0.013265, 0.024393, 0.045352, 0.096677, 0.194234, 0.194234, 0.098513, 0.109221, 0.116183, 0.088832, 0.127496, 0.11371, 0.069024, 0.067594, 0.071867, 0.047319, 0.022667, 0.019109, 0.019109, 0.031287, 0.064632, 0.118441, 0.102787, 0.047319, 0.044297, 0.023534, 0.027463, 0.058088, 0.05306, 0.049374, 0.034068, 0.041405, 0.069024, 0.139895, 0.085092, 0.045352, 0.038042, 0.088832, 0.094817, 0.098513, 0.137348, 0.106997, 0.067594, 0.030611, 0.073402, 0.056825, 0.098513, 0.092881, 0.051831, 0.029376, 0.028107, 0.041405, 0.023963, 0.029376, 0.030003, 0.051831, 0.051831, 0.06312, 0.059222, 0.032017, 0.064632, 0.034884, 0.043307, 0.067594, 0.073402, 0.0704, 0.048328, 0.028107, 0.013821, 0.021816, 0.020165, 0.012727, 0.014783, 0.023963, 0.014783, 0.014586, 0.015694, 0.025316, 0.031287, 0.032017, 0.058088, 0.034068, 0.031287, 0.037156, 0.038042, 0.074921, 0.079919, 0.102787, 0.118441, 0.219301, 0.185198, 0.295083, 0.384043, 0.414856, 0.298791, 0.30533, 0.301917, 0.257454, 0.167087, 0.194234, 0.185198, 0.120615, 0.111485, 0.11371, 0.096677, 0.096677, 0.06184, 0.058088, 0.085092, 0.122885, 0.120615, 0.129801, 0.066181, 0.055536, 0.036378, 0.073402, 0.122885, 0.100716, 0.100716, 0.147574, 0.083462, 0.048328, 0.098513, 0.15008, 0.225814, 0.232838, 0.170161, 0.25031, 0.25031, 0.264545, 0.278302, 0.288399, 0.25031, 0.275179, 0.311707, 0.346032, 0.281712, 0.281712, 0.288399, 0.324872, 0.349426, 0.476583, 0.480142, 0.465241, 0.436924, 0.436924, 0.436924, 0.505461, 0.490133, 0.497853, 0.483068, 0.480142, 0.374039, 0.356642, 0.414856, 0.40511, 0.436924, 0.505461, 0.422041, 0.42561, 0.42561, 0.4292, 0.387226, 0.433034, 0.433034, 0.401658, 0.298791, 0.301917, 0.301917, 0.243554, 0.164327, 0.164327, 0.167087, 0.264545, 0.342579, 0.380708, 0.390993, 0.284882, 0.194234, 0.209395, 0.243554, 0.232838, 0.243554, 0.284882, 0.332115, 0.295083, 0.384043, 0.40511, 0.370445, 0.384043, 0.461924, 0.562014, 0.472492, 0.384043, 0.349426, 0.380708, 0.298791, 0.26085, 0.339168, 0.454136, 0.51388, 0.517562, 0.534167, 0.534167, 0.517562, 0.472492, 0.494003, 0.436924, 0.538167, 0.476583, 0.454136, 0.377384, 0.339168, 0.352862, 0.447574, 0.380708, 0.271506, 0.359901, 0.359901, 0.264545, 0.173081, 0.17593, 0.173081, 0.170161, 0.158265, 0.109221, 0.090864, 0.11371, 0.081712, 0.043307, 0.071867, 0.044297, 0.05306, 0.069024, 0.106997, 0.085092, 0.122885, 0.191378, 0.155435, 0.194234, 0.203355, 0.281712, 0.275179, 0.278302, 0.268042, 0.185198, 0.161087, 0.229226, 0.120615, 0.118441, 0.18812, 0.185198, 0.275179, 0.30533, 0.295083, 0.200174, 0.225814, 0.26085, 0.257454, 0.275179, 0.291804, 0.30533, 0.31487, 0.31487, 0.281712, 0.200174, 0.182256, 0.264545, 0.26085, 0.321458, 0.321458, 0.295083, 0.311707, 0.318242, 0.288399, 0.271506, 0.291804, 0.206376, 0.206376, 0.216401, 0.243554, 0.137348, 0.194234, 0.203355, 0.209395, 0.229226, 0.209395, 0.308712, 0.31487, 0.30533, 0.335645, 0.311707, 0.349426, 0.342579, 0.295083, 0.30533, 0.30533, 0.284882, 0.328603, 0.335645, 0.335645, 0.229226, 0.321458, 0.229226, 0.209395, 0.219301, 0.236433, 0.247041, 0.164327, 0.17593, 0.094817, 0.055536, 0.111485, 0.058088, 0.066181, 0.079919, 0.050641, 0.050641, 0.044297, 0.032017, 0.024393, 0.017797, 0.022667, 0.016528, 0.021816, 0.016257, 0.010926, 0.008002, 0.009865, 0.013265, 0.008409], '')</t>
  </si>
  <si>
    <t>[0, 1, 3, 4, 5, 6, 7, 8, 9, 10, 11, 12, 13, 14, 15, 16, 17, 18, 19, 20, 21, 23, 24, 50, 51, 90, 91, 349, 359, 393, 402, 403, 404, 405, 406, 410]</t>
  </si>
  <si>
    <t xml:space="preserve">F5RX42|F5RX42_9ENTR Bifunctional purine biosynthesis protein PurH OS=Enterobacter hormaechei ATCC 49162 </t>
  </si>
  <si>
    <t>([0.529623, 0.40511, 0.440853, 0.359901, 0.394753, 0.436924, 0.454136, 0.440853, 0.458154, 0.380708, 0.335645, 0.384043, 0.271506, 0.232838, 0.239899, 0.209395, 0.118441, 0.170161, 0.144935, 0.142424, 0.164327, 0.173081, 0.264545, 0.18812, 0.179055, 0.179055, 0.17593, 0.17593, 0.203355, 0.209395, 0.268042, 0.332115, 0.243554, 0.275179, 0.275179, 0.281712, 0.308712, 0.384043, 0.301917, 0.366687, 0.301917, 0.308712, 0.387226, 0.308712, 0.387226, 0.476583, 0.380708, 0.380708, 0.377384, 0.278302, 0.301917, 0.346032, 0.308712, 0.346032, 0.433034, 0.458154, 0.444081, 0.380708, 0.380708, 0.468512, 0.352862, 0.4292, 0.458154, 0.440853, 0.440853, 0.447574, 0.433034, 0.525368, 0.42561, 0.346032, 0.450668, 0.418646, 0.40511, 0.436924, 0.486429, 0.483068, 0.494003, 0.490133, 0.468512, 0.4292, 0.440853, 0.541878, 0.538167, 0.509769, 0.422041, 0.454136, 0.480142, 0.390993, 0.401658, 0.447574, 0.461924, 0.398279, 0.328603, 0.339168, 0.26085, 0.164327, 0.185198, 0.098513, 0.081712, 0.144935, 0.182256, 0.118441, 0.090864, 0.088832, 0.092881, 0.15008, 0.125101, 0.102787, 0.109221, 0.116183, 0.15284, 0.182256, 0.182256, 0.264545, 0.264545, 0.26085, 0.359901, 0.243554, 0.346032, 0.377384, 0.394753, 0.390993, 0.414856, 0.387226, 0.387226, 0.366687, 0.339168, 0.377384, 0.374039, 0.468512, 0.450668, 0.436924, 0.480142, 0.483068, 0.433034, 0.339168, 0.366687, 0.295083, 0.374039, 0.377384, 0.380708, 0.359901, 0.268042, 0.31487, 0.346032, 0.264545, 0.18812, 0.225814, 0.271506, 0.232838, 0.232838, 0.200174, 0.216401, 0.222385, 0.281712, 0.311707, 0.308712, 0.374039, 0.359901, 0.332115, 0.339168, 0.342579, 0.229226, 0.328603, 0.239899, 0.239899, 0.236433, 0.311707, 0.268042, 0.155435, 0.206376, 0.203355, 0.236433, 0.194234, 0.15284, 0.094817, 0.102787, 0.155435, 0.122885, 0.118441, 0.118441, 0.122885, 0.0704, 0.069024, 0.06184, 0.100716, 0.073402, 0.081712, 0.100716, 0.100716, 0.111485, 0.102787, 0.094817, 0.10481, 0.122885, 0.139895, 0.225814, 0.239899, 0.239899, 0.278302, 0.359901, 0.288399, 0.30533, 0.394753, 0.505461, 0.4292, 0.444081, 0.444081, 0.525368, 0.384043, 0.335645, 0.414856, 0.40511, 0.422041, 0.41194, 0.374039, 0.384043, 0.284882, 0.25031, 0.275179, 0.291804, 0.284882, 0.394753, 0.380708, 0.390993, 0.356642, 0.401658, 0.284882, 0.278302, 0.18812, 0.308712, 0.408655, 0.436924, 0.374039, 0.352862, 0.36309, 0.370445, 0.36309, 0.387226, 0.356642, 0.339168, 0.295083, 0.311707, 0.318242, 0.236433, 0.236433, 0.268042, 0.291804, 0.36309, 0.366687, 0.444081, 0.335645, 0.328603, 0.318242, 0.301917, 0.278302, 0.268042, 0.30533, 0.321458, 0.352862, 0.352862, 0.268042, 0.318242, 0.216401, 0.147574, 0.200174, 0.206376, 0.122885, 0.125101, 0.158265, 0.26085, 0.232838, 0.232838, 0.161087, 0.096677, 0.109221, 0.127496, 0.122885, 0.098513, 0.096677, 0.139895, 0.102787, 0.161087, 0.102787, 0.142424, 0.142424, 0.144935, 0.134866, 0.222385, 0.155435, 0.092881, 0.083462, 0.085092, 0.086953, 0.137348, 0.206376, 0.239899, 0.170161, 0.161087, 0.194234, 0.194234, 0.194234, 0.284882, 0.284882, 0.321458, 0.25031, 0.311707, 0.31487, 0.225814, 0.155435, 0.200174, 0.179055, 0.179055, 0.200174, 0.298791, 0.203355, 0.216401, 0.21291, 0.308712, 0.318242, 0.284882, 0.275179, 0.21291, 0.134866, 0.081712, 0.094817, 0.164327, 0.167087, 0.094817, 0.102787, 0.17593, 0.144935, 0.155435, 0.090864, 0.074921, 0.083462, 0.132295, 0.100716, 0.120615, 0.120615, 0.127496, 0.125101, 0.073402, 0.086953, 0.085092, 0.144935, 0.122885, 0.102787, 0.096677, 0.179055, 0.25031, 0.170161, 0.232838, 0.25031, 0.25031, 0.216401, 0.122885, 0.122885, 0.15008, 0.100716, 0.074921, 0.074921, 0.092881, 0.100716, 0.125101, 0.194234, 0.120615, 0.155435, 0.102787, 0.102787, 0.100716, 0.06184, 0.100716, 0.098513, 0.142424, 0.142424, 0.127496, 0.139895, 0.15008, 0.155435, 0.222385, 0.268042, 0.170161, 0.167087, 0.194234, 0.11371, 0.120615, 0.200174, 0.161087, 0.271506, 0.191378, 0.191378, 0.191378, 0.125101, 0.132295, 0.129801, 0.200174, 0.291804, 0.390993, 0.387226, 0.394753, 0.401658, 0.40511, 0.40511, 0.408655, 0.458154, 0.497853, 0.401658, 0.281712, 0.247041, 0.164327, 0.239899, 0.173081, 0.206376, 0.271506, 0.167087, 0.118441, 0.116183, 0.109221, 0.094817, 0.074921, 0.038858, 0.023963, 0.013265, 0.017797, 0.017447, 0.017797, 0.022667, 0.030003, 0.060549, 0.054297, 0.086953, 0.051831, 0.079919, 0.079919, 0.081712, 0.158265, 0.185198, 0.18812, 0.191378, 0.125101, 0.085092, 0.142424, 0.173081, 0.26085, 0.206376, 0.182256, 0.167087, 0.096677, 0.120615, 0.094817, 0.15284, 0.161087, 0.26085, 0.257454, 0.203355, 0.219301, 0.15008, 0.182256, 0.179055, 0.179055, 0.21291, 0.271506, 0.239899, 0.271506, 0.284882, 0.335645, 0.264545, 0.167087, 0.281712, 0.182256, 0.21291, 0.225814, 0.216401, 0.127496, 0.137348, 0.182256, 0.142424, 0.170161, 0.147574, 0.102787, 0.100716, 0.071867, 0.094817, 0.076542, 0.050641, 0.028107, 0.038042, 0.090864, 0.161087, 0.132295, 0.222385, 0.144935, 0.139895, 0.15008, 0.236433, 0.247041, 0.21291, 0.167087, 0.164327, 0.161087, 0.18812, 0.196879, 0.301917, 0.298791, 0.359901, 0.339168, 0.384043, 0.321458, 0.206376, 0.122885, 0.127496, 0.137348, 0.164327, 0.167087, 0.164327, 0.086953, 0.079919, 0.125101, 0.167087, 0.173081, 0.182256, 0.194234, 0.155435, 0.106997, 0.076542, 0.056825, 0.100716, 0.106997], '')</t>
  </si>
  <si>
    <t>[0, 67, 81, 82, 83, 204, 208]</t>
  </si>
  <si>
    <t xml:space="preserve">F5RX43|F5RX43_9ENTR Phosphoribosylamine--glycine ligase OS=Enterobacter hormaechei ATCC 49162 </t>
  </si>
  <si>
    <t>([0.100716, 0.173081, 0.229226, 0.216401, 0.142424, 0.139895, 0.098513, 0.122885, 0.120615, 0.120615, 0.15008, 0.185198, 0.219301, 0.30533, 0.31487, 0.408655, 0.525368, 0.447574, 0.328603, 0.26085, 0.229226, 0.26085, 0.236433, 0.239899, 0.239899, 0.328603, 0.370445, 0.418646, 0.335645, 0.387226, 0.454136, 0.41194, 0.324872, 0.30533, 0.30533, 0.30533, 0.25406, 0.155435, 0.219301, 0.247041, 0.324872, 0.377384, 0.247041, 0.281712, 0.232838, 0.182256, 0.116183, 0.118441, 0.073402, 0.100716, 0.090864, 0.079919, 0.111485, 0.18812, 0.106997, 0.109221, 0.100716, 0.127496, 0.127496, 0.083462, 0.127496, 0.142424, 0.147574, 0.200174, 0.200174, 0.155435, 0.167087, 0.161087, 0.147574, 0.17593, 0.144935, 0.155435, 0.122885, 0.055536, 0.051831, 0.076542, 0.055536, 0.096677, 0.050641, 0.090864, 0.078022, 0.03976, 0.032017, 0.034068, 0.045352, 0.042364, 0.073402, 0.092881, 0.134866, 0.142424, 0.129801, 0.209395, 0.194234, 0.222385, 0.321458, 0.288399, 0.216401, 0.26085, 0.257454, 0.36309, 0.26085, 0.271506, 0.346032, 0.346032, 0.321458, 0.321458, 0.206376, 0.239899, 0.284882, 0.288399, 0.301917, 0.298791, 0.284882, 0.298791, 0.196879, 0.21291, 0.271506, 0.30533, 0.318242, 0.359901, 0.311707, 0.339168, 0.394753, 0.335645, 0.25406, 0.247041, 0.264545, 0.349426, 0.31487, 0.271506, 0.339168, 0.225814, 0.25406, 0.158265, 0.142424, 0.206376, 0.21291, 0.18812, 0.182256, 0.137348, 0.094817, 0.11371, 0.170161, 0.196879, 0.222385, 0.216401, 0.158265, 0.118441, 0.094817, 0.100716, 0.074921, 0.0704, 0.139895, 0.170161, 0.278302, 0.25406, 0.257454, 0.182256, 0.194234, 0.288399, 0.271506, 0.222385, 0.194234, 0.200174, 0.209395, 0.243554, 0.225814, 0.291804, 0.332115, 0.342579, 0.332115, 0.422041, 0.398279, 0.291804, 0.26085, 0.158265, 0.206376, 0.257454, 0.222385, 0.144935, 0.142424, 0.179055, 0.278302, 0.328603, 0.301917, 0.291804, 0.225814, 0.25406, 0.194234, 0.147574, 0.125101, 0.134866, 0.129801, 0.144935, 0.219301, 0.219301, 0.225814, 0.232838, 0.173081, 0.239899, 0.321458, 0.308712, 0.324872, 0.31487, 0.295083, 0.31487, 0.31487, 0.346032, 0.42561, 0.5017, 0.51388, 0.613573, 0.604312, 0.59917, 0.613573, 0.618285, 0.712013, 0.805026, 0.767246, 0.771762, 0.801317, 0.759478, 0.63748, 0.618285, 0.642678, 0.59917, 0.657645, 0.570702, 0.575842, 0.585406, 0.59014, 0.666105, 0.562014, 0.553315, 0.575842, 0.534167, 0.529623, 0.476583, 0.494003, 0.490133, 0.450668, 0.374039, 0.321458, 0.450668, 0.454136, 0.359901, 0.380708, 0.346032, 0.370445, 0.408655, 0.374039, 0.384043, 0.359901, 0.4292, 0.436924, 0.328603, 0.335645, 0.328603, 0.278302, 0.194234, 0.122885, 0.161087, 0.229226, 0.239899, 0.17593, 0.11371, 0.167087, 0.173081, 0.185198, 0.219301, 0.25406, 0.31487, 0.281712, 0.225814, 0.15008, 0.161087, 0.158265, 0.161087, 0.102787, 0.170161, 0.15284, 0.232838, 0.271506, 0.301917, 0.394753, 0.436924, 0.534167, 0.557691, 0.472492, 0.422041, 0.356642, 0.349426, 0.278302, 0.281712, 0.339168, 0.42561, 0.335645, 0.380708, 0.380708, 0.390993, 0.311707, 0.335645, 0.311707, 0.275179, 0.164327, 0.161087, 0.155435, 0.142424, 0.076542, 0.127496, 0.170161, 0.222385, 0.229226, 0.264545, 0.291804, 0.206376, 0.203355, 0.291804, 0.342579, 0.30533, 0.374039, 0.380708, 0.450668, 0.414856, 0.384043, 0.390993, 0.346032, 0.318242, 0.324872, 0.394753, 0.298791, 0.308712, 0.311707, 0.31487, 0.225814, 0.216401, 0.30533, 0.291804, 0.281712, 0.298791, 0.247041, 0.247041, 0.318242, 0.247041, 0.335645, 0.318242, 0.414856, 0.461924, 0.4292, 0.440853, 0.440853, 0.5017, 0.458154, 0.401658, 0.295083, 0.387226, 0.349426, 0.342579, 0.349426, 0.332115, 0.239899, 0.318242, 0.31487, 0.328603, 0.414856, 0.380708, 0.401658, 0.308712, 0.295083, 0.36309, 0.349426, 0.349426, 0.377384, 0.324872, 0.308712, 0.31487, 0.288399, 0.321458, 0.298791, 0.219301, 0.222385, 0.311707, 0.31487, 0.26085, 0.222385, 0.229226, 0.203355, 0.271506, 0.335645, 0.324872, 0.291804, 0.209395, 0.18812, 0.132295, 0.15284, 0.194234, 0.291804, 0.236433, 0.239899, 0.194234, 0.257454, 0.257454, 0.243554, 0.158265, 0.206376, 0.229226, 0.222385, 0.264545, 0.179055, 0.185198, 0.122885, 0.139895, 0.18812, 0.144935, 0.182256, 0.209395, 0.257454, 0.257454, 0.332115, 0.346032, 0.40511, 0.394753, 0.377384, 0.356642, 0.450668, 0.4292, 0.41194, 0.370445, 0.318242, 0.4292], '')</t>
  </si>
  <si>
    <t>[16, 209, 210, 211, 212, 213, 214, 215, 216, 217, 218, 219, 220, 221, 222, 223, 224, 225, 226, 227, 228, 229, 230, 231, 232, 233, 234, 235, 236, 286, 287, 351]</t>
  </si>
  <si>
    <t xml:space="preserve">F5RX50|F5RX50_9ENTR Regulator of sigma D OS=Enterobacter hormaechei ATCC 49162 </t>
  </si>
  <si>
    <t>([0.380708, 0.268042, 0.311707, 0.370445, 0.394753, 0.328603, 0.349426, 0.370445, 0.387226, 0.418646, 0.440853, 0.401658, 0.321458, 0.335645, 0.328603, 0.247041, 0.247041, 0.229226, 0.164327, 0.236433, 0.209395, 0.209395, 0.21291, 0.139895, 0.086953, 0.073402, 0.064632, 0.038042, 0.042364, 0.026338, 0.017138, 0.016826, 0.016528, 0.022306, 0.024826, 0.024826, 0.051831, 0.096677, 0.098513, 0.073402, 0.058088, 0.058088, 0.034068, 0.06184, 0.116183, 0.155435, 0.155435, 0.155435, 0.243554, 0.239899, 0.206376, 0.194234, 0.206376, 0.284882, 0.209395, 0.127496, 0.134866, 0.088832, 0.045352, 0.045352, 0.100716, 0.125101, 0.129801, 0.109221, 0.109221, 0.054297, 0.033407, 0.046336, 0.076542, 0.03976, 0.020876, 0.041405, 0.076542, 0.054297, 0.06312, 0.102787, 0.155435, 0.15008, 0.257454, 0.257454, 0.182256, 0.147574, 0.125101, 0.125101, 0.21291, 0.132295, 0.147574, 0.25406, 0.158265, 0.102787, 0.18812, 0.247041, 0.264545, 0.25031, 0.301917, 0.291804, 0.203355, 0.161087, 0.167087, 0.086953, 0.086953, 0.147574, 0.170161, 0.203355, 0.132295, 0.15284, 0.239899, 0.281712, 0.158265, 0.247041, 0.324872, 0.31487, 0.36309, 0.264545, 0.17593, 0.185198, 0.090864, 0.164327, 0.209395, 0.170161, 0.167087, 0.239899, 0.243554, 0.164327, 0.155435, 0.257454, 0.203355, 0.125101, 0.167087, 0.281712, 0.264545, 0.164327, 0.158265, 0.092881, 0.167087, 0.264545, 0.232838, 0.271506, 0.173081, 0.139895, 0.106997, 0.120615, 0.073402, 0.073402, 0.132295, 0.144935, 0.076542, 0.100716, 0.094817, 0.081712, 0.038858, 0.03976, 0.088832, 0.092881, 0.100716, 0.0704, 0.06184, 0.081712, 0.109221, 0.15284, 0.155435, 0.21291, 0.26085, 0.339168, 0.291804, 0.239899, 0.185198, 0.288399, 0.225814], '')</t>
  </si>
  <si>
    <t xml:space="preserve">F5RX53|F5RX53_9ENTR Adenylyltransferase ThiF OS=Enterobacter hormaechei ATCC 49162 </t>
  </si>
  <si>
    <t>([0.301917, 0.352862, 0.225814, 0.147574, 0.094817, 0.137348, 0.182256, 0.116183, 0.116183, 0.074921, 0.100716, 0.122885, 0.129801, 0.125101, 0.120615, 0.066181, 0.074921, 0.076542, 0.078022, 0.127496, 0.083462, 0.049374, 0.025762, 0.031287, 0.05306, 0.051831, 0.046336, 0.042364, 0.046336, 0.055536, 0.10481, 0.125101, 0.10481, 0.085092, 0.047319, 0.029376, 0.030003, 0.042364, 0.050641, 0.041405, 0.041405, 0.041405, 0.0704, 0.127496, 0.116183, 0.076542, 0.078022, 0.064632, 0.0704, 0.129801, 0.139895, 0.15284, 0.079919, 0.100716, 0.0704, 0.118441, 0.191378, 0.191378, 0.222385, 0.225814, 0.264545, 0.17593, 0.164327, 0.092881, 0.092881, 0.15284, 0.232838, 0.328603, 0.268042, 0.268042, 0.257454, 0.284882, 0.26085, 0.298791, 0.295083, 0.31487, 0.318242, 0.301917, 0.394753, 0.387226, 0.301917, 0.308712, 0.408655, 0.408655, 0.534167, 0.570702, 0.585406, 0.454136, 0.461924, 0.472492, 0.390993, 0.356642, 0.232838, 0.243554, 0.281712, 0.278302, 0.257454, 0.25406, 0.25406, 0.264545, 0.281712, 0.278302, 0.271506, 0.264545, 0.370445, 0.295083, 0.225814, 0.144935, 0.196879, 0.194234, 0.209395, 0.209395, 0.164327, 0.257454, 0.167087, 0.170161, 0.182256, 0.275179, 0.239899, 0.216401, 0.206376, 0.18812, 0.278302, 0.247041, 0.164327, 0.15284, 0.185198, 0.18812, 0.179055, 0.15284, 0.147574, 0.209395, 0.281712, 0.370445, 0.390993, 0.401658, 0.311707, 0.301917, 0.268042, 0.298791, 0.301917, 0.236433, 0.236433, 0.144935, 0.167087, 0.25031, 0.247041, 0.25031, 0.25031, 0.284882, 0.271506, 0.271506, 0.298791, 0.321458, 0.229226, 0.173081, 0.25406, 0.335645, 0.225814, 0.170161, 0.170161, 0.111485, 0.102787, 0.06184, 0.137348, 0.144935, 0.158265, 0.132295, 0.164327, 0.216401, 0.291804, 0.36309, 0.366687, 0.225814, 0.191378, 0.284882, 0.281712, 0.275179, 0.194234, 0.222385, 0.308712, 0.342579, 0.387226, 0.40511, 0.486429, 0.394753, 0.352862, 0.332115, 0.366687, 0.275179, 0.247041, 0.203355, 0.139895, 0.144935, 0.216401, 0.147574, 0.139895, 0.106997, 0.069024, 0.11371, 0.167087, 0.142424, 0.129801, 0.182256, 0.25406, 0.25406, 0.318242, 0.352862, 0.281712, 0.275179, 0.278302, 0.182256, 0.216401, 0.26085, 0.247041, 0.271506, 0.349426, 0.349426, 0.339168, 0.418646, 0.418646, 0.346032, 0.349426, 0.257454, 0.257454, 0.239899, 0.209395, 0.203355, 0.196879, 0.170161, 0.196879, 0.21291, 0.200174, 0.191378, 0.216401, 0.21291, 0.225814, 0.200174, 0.200174, 0.278302, 0.219301, 0.194234, 0.247041, 0.25031, 0.31487, 0.281712, 0.25031, 0.257454, 0.225814, 0.18812, 0.335645], '')</t>
  </si>
  <si>
    <t>[84, 85, 86]</t>
  </si>
  <si>
    <t xml:space="preserve">F5RX55|F5RX55_9ENTR Thiazole synthase OS=Enterobacter hormaechei ATCC 49162 </t>
  </si>
  <si>
    <t>([0.158265, 0.21291, 0.132295, 0.066181, 0.096677, 0.125101, 0.161087, 0.194234, 0.219301, 0.142424, 0.142424, 0.167087, 0.284882, 0.295083, 0.301917, 0.298791, 0.219301, 0.229226, 0.194234, 0.209395, 0.191378, 0.21291, 0.203355, 0.288399, 0.394753, 0.398279, 0.311707, 0.236433, 0.239899, 0.161087, 0.236433, 0.229226, 0.229226, 0.191378, 0.125101, 0.203355, 0.158265, 0.219301, 0.216401, 0.247041, 0.356642, 0.366687, 0.31487, 0.225814, 0.15008, 0.129801, 0.144935, 0.147574, 0.137348, 0.147574, 0.191378, 0.219301, 0.18812, 0.196879, 0.132295, 0.122885, 0.139895, 0.222385, 0.232838, 0.225814, 0.222385, 0.182256, 0.170161, 0.203355, 0.264545, 0.366687, 0.418646, 0.352862, 0.342579, 0.31487, 0.268042, 0.268042, 0.275179, 0.257454, 0.216401, 0.298791, 0.401658, 0.335645, 0.236433, 0.229226, 0.239899, 0.239899, 0.18812, 0.122885, 0.116183, 0.083462, 0.083462, 0.03976, 0.050641, 0.11371, 0.21291, 0.209395, 0.239899, 0.155435, 0.158265, 0.120615, 0.144935, 0.142424, 0.196879, 0.185198, 0.203355, 0.203355, 0.132295, 0.200174, 0.25406, 0.222385, 0.332115, 0.308712, 0.321458, 0.243554, 0.219301, 0.21291, 0.243554, 0.142424, 0.225814, 0.236433, 0.232838, 0.232838, 0.134866, 0.071867, 0.127496, 0.092881, 0.098513, 0.18812, 0.132295, 0.096677, 0.074921, 0.064632, 0.064632, 0.064632, 0.11371, 0.122885, 0.074921, 0.076542, 0.096677, 0.074921, 0.096677, 0.106997, 0.069024, 0.15284, 0.142424, 0.142424, 0.142424, 0.155435, 0.071867, 0.111485, 0.17593, 0.257454, 0.268042, 0.268042, 0.268042, 0.271506, 0.257454, 0.328603, 0.295083, 0.335645, 0.281712, 0.335645, 0.308712, 0.25031, 0.125101, 0.216401, 0.222385, 0.222385, 0.200174, 0.225814, 0.26085, 0.191378, 0.122885, 0.074921, 0.085092, 0.116183, 0.102787, 0.051831, 0.05306, 0.040537, 0.06312, 0.10481, 0.094817, 0.137348, 0.18812, 0.301917, 0.247041, 0.158265, 0.209395, 0.164327, 0.232838, 0.170161, 0.26085, 0.298791, 0.301917, 0.200174, 0.164327, 0.173081, 0.278302, 0.243554, 0.222385, 0.161087, 0.109221, 0.086953, 0.118441, 0.155435, 0.179055, 0.144935, 0.18812, 0.139895, 0.142424, 0.142424, 0.142424, 0.066181, 0.081712, 0.074921, 0.102787, 0.100716, 0.109221, 0.102787, 0.122885, 0.132295, 0.098513, 0.122885, 0.15008, 0.142424, 0.127496, 0.10481, 0.185198, 0.216401, 0.25406, 0.291804, 0.288399, 0.25031, 0.370445, 0.332115, 0.42561, 0.42561, 0.517562, 0.490133, 0.534167, 0.440853, 0.545602, 0.657645, 0.557691, 0.461924, 0.480142, 0.444081, 0.359901, 0.301917, 0.281712, 0.25406, 0.219301, 0.18812, 0.25031, 0.203355, 0.216401, 0.161087, 0.173081], '')</t>
  </si>
  <si>
    <t>[234, 236, 238, 239, 240]</t>
  </si>
  <si>
    <t xml:space="preserve">F5RX59|F5RX59_9ENTR PTS family cellobiose porter, IIA component OS=Enterobacter hormaechei ATCC 49162 </t>
  </si>
  <si>
    <t>([0.311707, 0.21291, 0.158265, 0.21291, 0.209395, 0.243554, 0.236433, 0.232838, 0.26085, 0.288399, 0.281712, 0.295083, 0.194234, 0.18812, 0.239899, 0.147574, 0.15008, 0.116183, 0.161087, 0.196879, 0.173081, 0.243554, 0.335645, 0.295083, 0.295083, 0.346032, 0.318242, 0.374039, 0.398279, 0.370445, 0.324872, 0.377384, 0.4292, 0.521092, 0.51388, 0.575842, 0.562014, 0.472492, 0.51388, 0.553315, 0.521092, 0.538167, 0.545602, 0.433034, 0.562014, 0.553315, 0.541878, 0.486429, 0.370445, 0.374039, 0.318242, 0.374039, 0.374039, 0.346032, 0.349426, 0.349426, 0.318242, 0.328603, 0.436924, 0.370445, 0.377384, 0.328603, 0.229226, 0.229226, 0.25406, 0.25031, 0.247041, 0.247041, 0.335645, 0.436924, 0.356642, 0.398279, 0.401658, 0.346032, 0.311707, 0.239899, 0.158265, 0.170161, 0.26085, 0.15008, 0.185198, 0.170161, 0.257454, 0.308712, 0.209395, 0.298791, 0.209395, 0.132295, 0.122885, 0.116183, 0.06184, 0.125101, 0.098513, 0.060549, 0.078022, 0.079919, 0.098513, 0.142424, 0.106997, 0.074921, 0.109221, 0.106997, 0.078022, 0.046336, 0.046336], '')</t>
  </si>
  <si>
    <t>[33, 34, 35, 36, 38, 39, 40, 41, 42, 44, 45, 46]</t>
  </si>
  <si>
    <t xml:space="preserve">F5RX62|F5RX62_9ENTR 50S ribosomal protein L7/L12 OS=Enterobacter hormaechei ATCC 49162 </t>
  </si>
  <si>
    <t>([0.179055, 0.125101, 0.122885, 0.122885, 0.120615, 0.15008, 0.116183, 0.116183, 0.155435, 0.125101, 0.100716, 0.139895, 0.090864, 0.106997, 0.100716, 0.086953, 0.064632, 0.069024, 0.137348, 0.209395, 0.109221, 0.129801, 0.129801, 0.15284, 0.15284, 0.155435, 0.132295, 0.158265, 0.132295, 0.100716, 0.100716, 0.125101, 0.090864, 0.139895, 0.229226, 0.196879, 0.247041, 0.247041, 0.196879, 0.194234, 0.222385, 0.321458, 0.332115, 0.42561, 0.318242, 0.366687, 0.328603, 0.275179, 0.225814, 0.284882, 0.284882, 0.318242, 0.349426, 0.346032, 0.36309, 0.318242, 0.284882, 0.232838, 0.200174, 0.15008, 0.127496, 0.092881, 0.064632, 0.060549, 0.050641, 0.081712, 0.078022, 0.11371, 0.120615, 0.17593, 0.122885, 0.139895, 0.182256, 0.158265, 0.179055, 0.182256, 0.127496, 0.127496, 0.170161, 0.229226, 0.288399, 0.332115, 0.332115, 0.370445, 0.291804, 0.288399, 0.342579, 0.328603, 0.264545, 0.342579, 0.339168, 0.436924, 0.461924, 0.40511, 0.461924, 0.436924, 0.339168, 0.408655, 0.468512, 0.444081, 0.366687, 0.418646, 0.40511, 0.40511, 0.433034, 0.483068, 0.51388, 0.418646, 0.444081, 0.447574, 0.436924, 0.4292, 0.390993, 0.352862, 0.366687, 0.31487, 0.332115, 0.422041, 0.41194, 0.398279, 0.36309], '')</t>
  </si>
  <si>
    <t>[106]</t>
  </si>
  <si>
    <t xml:space="preserve">F5RX63|F5RX63_9ENTR 50S ribosomal protein L10 OS=Enterobacter hormaechei ATCC 49162 </t>
  </si>
  <si>
    <t>([0.15008, 0.10481, 0.102787, 0.15008, 0.109221, 0.137348, 0.182256, 0.139895, 0.137348, 0.158265, 0.182256, 0.185198, 0.142424, 0.209395, 0.170161, 0.179055, 0.120615, 0.094817, 0.100716, 0.096677, 0.118441, 0.18812, 0.185198, 0.222385, 0.15008, 0.222385, 0.219301, 0.173081, 0.247041, 0.295083, 0.21291, 0.216401, 0.247041, 0.295083, 0.295083, 0.328603, 0.414856, 0.450668, 0.483068, 0.40511, 0.311707, 0.275179, 0.278302, 0.278302, 0.203355, 0.275179, 0.278302, 0.291804, 0.243554, 0.161087, 0.15008, 0.229226, 0.167087, 0.118441, 0.155435, 0.15284, 0.158265, 0.15008, 0.098513, 0.109221, 0.11371, 0.122885, 0.147574, 0.15284, 0.222385, 0.185198, 0.127496, 0.116183, 0.134866, 0.209395, 0.209395, 0.132295, 0.109221, 0.092881, 0.137348, 0.100716, 0.11371, 0.118441, 0.134866, 0.225814, 0.182256, 0.206376, 0.25406, 0.26085, 0.173081, 0.090864, 0.164327, 0.243554, 0.147574, 0.102787, 0.096677, 0.125101, 0.21291, 0.21291, 0.301917, 0.196879, 0.25031, 0.170161, 0.155435, 0.106997, 0.088832, 0.090864, 0.056825, 0.076542, 0.073402, 0.129801, 0.15008, 0.092881, 0.100716, 0.155435, 0.182256, 0.194234, 0.144935, 0.139895, 0.167087, 0.111485, 0.167087, 0.161087, 0.15008, 0.182256, 0.219301, 0.161087, 0.203355, 0.324872, 0.278302, 0.194234, 0.15284, 0.225814, 0.236433, 0.170161, 0.170161, 0.179055, 0.139895, 0.216401, 0.222385, 0.18812, 0.232838, 0.229226, 0.219301, 0.295083, 0.185198, 0.122885, 0.203355, 0.196879, 0.118441, 0.118441, 0.158265, 0.129801, 0.129801, 0.206376, 0.209395, 0.236433, 0.25031, 0.25406, 0.225814, 0.185198, 0.191378, 0.196879, 0.209395, 0.182256, 0.15284, 0.225814, 0.295083, 0.257454, 0.196879], '')</t>
  </si>
  <si>
    <t xml:space="preserve">F5RX64|F5RX64_9ENTR 50S ribosomal protein L1 OS=Enterobacter hormaechei ATCC 49162 </t>
  </si>
  <si>
    <t>([0.155435, 0.206376, 0.264545, 0.298791, 0.232838, 0.278302, 0.268042, 0.301917, 0.321458, 0.356642, 0.281712, 0.324872, 0.268042, 0.281712, 0.380708, 0.342579, 0.25406, 0.219301, 0.179055, 0.116183, 0.161087, 0.257454, 0.17593, 0.142424, 0.15008, 0.179055, 0.173081, 0.118441, 0.076542, 0.086953, 0.081712, 0.096677, 0.096677, 0.11371, 0.086953, 0.051831, 0.069024, 0.074921, 0.088832, 0.083462, 0.142424, 0.122885, 0.11371, 0.17593, 0.203355, 0.209395, 0.25031, 0.264545, 0.301917, 0.374039, 0.356642, 0.324872, 0.398279, 0.321458, 0.311707, 0.380708, 0.465241, 0.447574, 0.541878, 0.538167, 0.671169, 0.657645, 0.608892, 0.613573, 0.534167, 0.497853, 0.418646, 0.31487, 0.271506, 0.346032, 0.335645, 0.308712, 0.352862, 0.31487, 0.394753, 0.440853, 0.377384, 0.356642, 0.328603, 0.295083, 0.298791, 0.26085, 0.271506, 0.257454, 0.18812, 0.247041, 0.239899, 0.31487, 0.418646, 0.370445, 0.332115, 0.346032, 0.384043, 0.281712, 0.308712, 0.295083, 0.321458, 0.36309, 0.328603, 0.374039, 0.301917, 0.311707, 0.278302, 0.203355, 0.191378, 0.225814, 0.229226, 0.298791, 0.295083, 0.257454, 0.298791, 0.332115, 0.26085, 0.18812, 0.271506, 0.281712, 0.203355, 0.203355, 0.200174, 0.173081, 0.106997, 0.179055, 0.203355, 0.275179, 0.332115, 0.346032, 0.342579, 0.377384, 0.356642, 0.384043, 0.414856, 0.384043, 0.374039, 0.447574, 0.447574, 0.458154, 0.486429, 0.59917, 0.525368, 0.483068, 0.570702, 0.63748, 0.557691, 0.517562, 0.521092, 0.494003, 0.585406, 0.59014, 0.538167, 0.534167, 0.42561, 0.436924, 0.41194, 0.42561, 0.433034, 0.51388, 0.509769, 0.483068, 0.465241, 0.440853, 0.377384, 0.384043, 0.418646, 0.490133, 0.398279, 0.377384, 0.40511, 0.342579, 0.384043, 0.295083, 0.295083, 0.328603, 0.328603, 0.418646, 0.335645, 0.321458, 0.324872, 0.339168, 0.247041, 0.268042, 0.324872, 0.339168, 0.247041, 0.182256, 0.15284, 0.167087, 0.173081, 0.170161, 0.200174, 0.191378, 0.31487, 0.308712, 0.346032, 0.30533, 0.30533, 0.377384, 0.311707, 0.21291, 0.127496, 0.18812, 0.17593, 0.147574, 0.21291, 0.196879, 0.257454, 0.291804, 0.370445, 0.335645, 0.332115, 0.332115, 0.328603, 0.232838, 0.200174, 0.142424, 0.17593, 0.182256, 0.158265, 0.209395, 0.222385, 0.31487, 0.284882, 0.257454, 0.291804, 0.30533, 0.374039, 0.352862, 0.321458, 0.291804, 0.30533, 0.281712, 0.291804, 0.264545, 0.328603, 0.346032], '')</t>
  </si>
  <si>
    <t>[58, 59, 60, 61, 62, 63, 64, 137, 138, 140, 141, 142, 143, 144, 146, 147, 148, 149, 155, 156]</t>
  </si>
  <si>
    <t xml:space="preserve">F5RX65|F5RX65_9ENTR 50S ribosomal protein L11 OS=Enterobacter hormaechei ATCC 49162 </t>
  </si>
  <si>
    <t>([0.079919, 0.127496, 0.094817, 0.096677, 0.100716, 0.125101, 0.122885, 0.125101, 0.161087, 0.216401, 0.239899, 0.308712, 0.370445, 0.30533, 0.301917, 0.394753, 0.356642, 0.31487, 0.408655, 0.486429, 0.497853, 0.585406, 0.5017, 0.59508, 0.534167, 0.529623, 0.549308, 0.483068, 0.450668, 0.436924, 0.377384, 0.281712, 0.264545, 0.203355, 0.264545, 0.271506, 0.26085, 0.288399, 0.324872, 0.342579, 0.332115, 0.318242, 0.247041, 0.339168, 0.247041, 0.356642, 0.328603, 0.25406, 0.268042, 0.335645, 0.275179, 0.209395, 0.278302, 0.278302, 0.321458, 0.321458, 0.225814, 0.21291, 0.134866, 0.116183, 0.109221, 0.106997, 0.111485, 0.191378, 0.191378, 0.239899, 0.185198, 0.185198, 0.17593, 0.185198, 0.179055, 0.232838, 0.298791, 0.295083, 0.281712, 0.191378, 0.18812, 0.281712, 0.275179, 0.366687, 0.42561, 0.422041, 0.454136, 0.461924, 0.4292, 0.41194, 0.440853, 0.408655, 0.468512, 0.541878, 0.534167, 0.534167, 0.549308, 0.549308, 0.604312, 0.51388, 0.632174, 0.657645, 0.549308, 0.521092, 0.534167, 0.541878, 0.541878, 0.476583, 0.433034, 0.447574, 0.401658, 0.408655, 0.472492, 0.476583, 0.490133, 0.494003, 0.509769, 0.465241, 0.468512, 0.461924, 0.549308, 0.538167, 0.433034, 0.538167, 0.56648, 0.557691, 0.51388, 0.529623, 0.557691, 0.557691, 0.541878, 0.494003, 0.433034, 0.374039, 0.390993, 0.387226, 0.450668, 0.414856, 0.4292, 0.447574, 0.422041, 0.387226, 0.359901, 0.454136, 0.398279, 0.370445], '')</t>
  </si>
  <si>
    <t>[21, 22, 23, 24, 25, 26, 89, 90, 91, 92, 93, 94, 95, 96, 97, 98, 99, 100, 101, 102, 112, 116, 117, 119, 120, 121, 122, 123, 124, 125, 126]</t>
  </si>
  <si>
    <t xml:space="preserve">F5RX66|F5RX66_9ENTR Transcription termination/antitermination protein NusG OS=Enterobacter hormaechei ATCC 49162 </t>
  </si>
  <si>
    <t>([0.21291, 0.15284, 0.21291, 0.21291, 0.122885, 0.15284, 0.18812, 0.116183, 0.15008, 0.179055, 0.200174, 0.179055, 0.158265, 0.161087, 0.18812, 0.109221, 0.111485, 0.118441, 0.122885, 0.137348, 0.21291, 0.203355, 0.275179, 0.275179, 0.268042, 0.380708, 0.387226, 0.311707, 0.318242, 0.31487, 0.321458, 0.26085, 0.291804, 0.25031, 0.268042, 0.275179, 0.359901, 0.370445, 0.298791, 0.229226, 0.318242, 0.239899, 0.311707, 0.308712, 0.301917, 0.346032, 0.335645, 0.321458, 0.390993, 0.497853, 0.5017, 0.490133, 0.557691, 0.480142, 0.436924, 0.436924, 0.4292, 0.328603, 0.257454, 0.247041, 0.243554, 0.243554, 0.291804, 0.229226, 0.194234, 0.200174, 0.200174, 0.182256, 0.18812, 0.116183, 0.118441, 0.0704, 0.047319, 0.047319, 0.090864, 0.11371, 0.11371, 0.109221, 0.125101, 0.147574, 0.216401, 0.179055, 0.111485, 0.137348, 0.194234, 0.236433, 0.222385, 0.222385, 0.247041, 0.271506, 0.342579, 0.36309, 0.359901, 0.42561, 0.440853, 0.436924, 0.517562, 0.414856, 0.433034, 0.472492, 0.422041, 0.387226, 0.509769, 0.608892, 0.505461, 0.51388, 0.51388, 0.444081, 0.436924, 0.450668, 0.418646, 0.476583, 0.440853, 0.56648, 0.557691, 0.562014, 0.480142, 0.36309, 0.444081, 0.461924, 0.490133, 0.604312, 0.604312, 0.505461, 0.505461, 0.517562, 0.521092, 0.521092, 0.608892, 0.648219, 0.5017, 0.476583, 0.461924, 0.359901, 0.342579, 0.352862, 0.278302, 0.288399, 0.398279, 0.398279, 0.301917, 0.308712, 0.209395, 0.25406, 0.31487, 0.321458, 0.387226, 0.295083, 0.278302, 0.209395, 0.182256, 0.21291, 0.236433, 0.15008, 0.147574, 0.139895, 0.134866, 0.161087, 0.229226, 0.25031, 0.182256, 0.257454, 0.173081, 0.271506, 0.167087, 0.15008, 0.161087, 0.116183, 0.185198, 0.185198, 0.222385, 0.196879, 0.239899, 0.209395, 0.281712, 0.390993, 0.36309, 0.335645, 0.346032, 0.295083, 0.196879], '')</t>
  </si>
  <si>
    <t>[50, 52, 96, 102, 103, 104, 105, 106, 113, 114, 115, 121, 122, 123, 124, 125, 126, 127, 128, 129, 130]</t>
  </si>
  <si>
    <t xml:space="preserve">F5RX67|F5RX67_9ENTR Protein translocase subunit SecE OS=Enterobacter hormaechei ATCC 49162 </t>
  </si>
  <si>
    <t>([0.538167, 0.557691, 0.56648, 0.40511, 0.454136, 0.414856, 0.36309, 0.387226, 0.295083, 0.229226, 0.173081, 0.147574, 0.116183, 0.090864, 0.042364, 0.020876, 0.010509, 0.009096, 0.00777, 0.005503, 0.004358, 0.004358, 0.004483, 0.003298, 0.003276, 0.002194, 0.002503, 0.003053, 0.002529, 0.00292, 0.002662, 0.003757, 0.003512, 0.003963, 0.004431, 0.004414, 0.005249, 0.005872, 0.005872, 0.004689, 0.004835, 0.004431, 0.003924, 0.003366, 0.00407, 0.00558, 0.00777, 0.005932, 0.005011, 0.004358, 0.003701, 0.005223, 0.004899, 0.006988, 0.006795, 0.007877, 0.009865, 0.012491, 0.01227, 0.015078, 0.014075, 0.019401, 0.03976, 0.059222, 0.059222, 0.078022, 0.085092, 0.098513, 0.098513, 0.127496, 0.219301, 0.243554, 0.132295, 0.067594, 0.079919, 0.088832, 0.086953, 0.116183, 0.122885, 0.200174, 0.142424, 0.264545, 0.321458, 0.328603, 0.200174, 0.142424, 0.086953, 0.06184, 0.041405, 0.041405, 0.043307, 0.032677, 0.032677, 0.048328, 0.090864, 0.036378, 0.017138, 0.009977, 0.006988, 0.006482, 0.004414, 0.006245, 0.006078, 0.003997, 0.002727, 0.00292, 0.004161, 0.003727, 0.003276, 0.003671, 0.00316, 0.002035, 0.00243, 0.003079, 0.002512, 0.002529, 0.002396, 0.002727, 0.003212, 0.00359, 0.00283, 0.003461, 0.002512, 0.001786, 0.002435, 0.003079, 0.003478], '')</t>
  </si>
  <si>
    <t>[0, 1, 2]</t>
  </si>
  <si>
    <t xml:space="preserve">F5RX69|F5RX69_9ENTR Pantothenate kinase OS=Enterobacter hormaechei ATCC 49162 </t>
  </si>
  <si>
    <t>([0.194234, 0.271506, 0.318242, 0.36309, 0.264545, 0.243554, 0.281712, 0.346032, 0.268042, 0.200174, 0.229226, 0.161087, 0.243554, 0.239899, 0.239899, 0.247041, 0.173081, 0.225814, 0.236433, 0.158265, 0.158265, 0.170161, 0.15284, 0.098513, 0.11371, 0.147574, 0.18812, 0.11371, 0.098513, 0.17593, 0.26085, 0.271506, 0.291804, 0.247041, 0.247041, 0.167087, 0.161087, 0.278302, 0.216401, 0.26085, 0.359901, 0.370445, 0.275179, 0.275179, 0.26085, 0.243554, 0.295083, 0.216401, 0.275179, 0.281712, 0.17593, 0.109221, 0.058088, 0.125101, 0.090864, 0.090864, 0.15008, 0.092881, 0.05306, 0.106997, 0.047319, 0.024393, 0.014315, 0.022306, 0.022306, 0.040537, 0.022306, 0.020876, 0.032017, 0.040537, 0.030611, 0.035586, 0.037156, 0.0704, 0.06184, 0.050641, 0.029376, 0.029376, 0.05306, 0.100716, 0.092881, 0.182256, 0.271506, 0.271506, 0.301917, 0.21291, 0.122885, 0.118441, 0.116183, 0.064632, 0.050641, 0.06312, 0.094817, 0.10481, 0.079919, 0.047319, 0.100716, 0.158265, 0.158265, 0.158265, 0.15284, 0.127496, 0.120615, 0.078022, 0.081712, 0.071867, 0.100716, 0.10481, 0.109221, 0.109221, 0.179055, 0.11371, 0.132295, 0.144935, 0.206376, 0.236433, 0.30533, 0.232838, 0.25031, 0.170161, 0.096677, 0.096677, 0.122885, 0.129801, 0.18812, 0.161087, 0.092881, 0.11371, 0.206376, 0.308712, 0.324872, 0.25406, 0.278302, 0.247041, 0.247041, 0.243554, 0.247041, 0.161087, 0.185198, 0.167087, 0.247041, 0.339168, 0.332115, 0.196879, 0.21291, 0.134866, 0.236433, 0.232838, 0.243554, 0.173081, 0.155435, 0.142424, 0.129801, 0.144935, 0.144935, 0.06312, 0.03976, 0.038858, 0.073402, 0.055536, 0.055536, 0.055536, 0.056825, 0.035586, 0.096677, 0.079919, 0.092881, 0.096677, 0.137348, 0.15284, 0.132295, 0.079919, 0.078022, 0.132295, 0.120615, 0.0704, 0.085092, 0.139895, 0.139895, 0.076542, 0.15008, 0.161087, 0.164327, 0.173081, 0.232838, 0.21291, 0.15284, 0.15284, 0.158265, 0.209395, 0.191378, 0.17593, 0.182256, 0.11371, 0.069024, 0.129801, 0.206376, 0.209395, 0.216401, 0.155435, 0.161087, 0.15008, 0.139895, 0.142424, 0.10481, 0.11371, 0.06312, 0.116183, 0.164327, 0.161087, 0.161087, 0.15284, 0.232838, 0.247041, 0.222385, 0.236433, 0.219301, 0.225814, 0.196879, 0.129801, 0.191378, 0.164327, 0.15284, 0.092881, 0.05306, 0.044297, 0.044297, 0.064632, 0.064632, 0.071867, 0.071867, 0.034068, 0.020876, 0.023087, 0.034068, 0.033407, 0.030003, 0.017797, 0.018415, 0.036378, 0.026338, 0.015694, 0.030003, 0.015078, 0.024393, 0.046336, 0.073402, 0.058088, 0.032017, 0.028107, 0.027463, 0.030611, 0.058088, 0.096677, 0.05306, 0.025316, 0.051831, 0.098513, 0.10481, 0.078022, 0.086953, 0.10481, 0.167087, 0.185198, 0.321458, 0.342579, 0.295083, 0.203355, 0.247041, 0.295083, 0.26085, 0.257454, 0.229226, 0.144935, 0.073402, 0.132295, 0.25031, 0.167087, 0.167087, 0.167087, 0.137348, 0.137348, 0.137348, 0.134866, 0.134866, 0.134866, 0.0704, 0.048328, 0.102787, 0.096677, 0.139895, 0.179055, 0.167087, 0.142424, 0.216401, 0.247041, 0.155435, 0.085092, 0.15008, 0.134866, 0.203355, 0.284882, 0.264545, 0.349426, 0.324872, 0.239899, 0.229226, 0.335645, 0.335645, 0.301917, 0.203355, 0.203355, 0.179055, 0.161087, 0.161087, 0.139895, 0.196879, 0.271506, 0.36309, 0.324872, 0.298791, 0.268042, 0.194234], '')</t>
  </si>
  <si>
    <t xml:space="preserve">F5RX84|F5RX84_9ENTR Sensor protein OS=Enterobacter hormaechei ATCC 49162 </t>
  </si>
  <si>
    <t>([0.545602, 0.384043, 0.359901, 0.247041, 0.288399, 0.191378, 0.229226, 0.132295, 0.073402, 0.049374, 0.060549, 0.042364, 0.040537, 0.044297, 0.024826, 0.013016, 0.011518, 0.007259, 0.00543, 0.004513, 0.004513, 0.004646, 0.004414, 0.003431, 0.00407, 0.003109, 0.004135, 0.003924, 0.004577, 0.006894, 0.009977, 0.010372, 0.009401, 0.008723, 0.009096, 0.014315, 0.024393, 0.020165, 0.041405, 0.079919, 0.055536, 0.129801, 0.137348, 0.155435, 0.264545, 0.30533, 0.401658, 0.311707, 0.328603, 0.401658, 0.298791, 0.196879, 0.209395, 0.321458, 0.384043, 0.295083, 0.291804, 0.311707, 0.390993, 0.408655, 0.398279, 0.486429, 0.377384, 0.359901, 0.450668, 0.359901, 0.356642, 0.366687, 0.454136, 0.346032, 0.311707, 0.398279, 0.384043, 0.374039, 0.394753, 0.288399, 0.328603, 0.229226, 0.127496, 0.069024, 0.035586, 0.03976, 0.048328, 0.088832, 0.090864, 0.100716, 0.111485, 0.06312, 0.025762, 0.025762, 0.044297, 0.043307, 0.047319, 0.088832, 0.069024, 0.048328, 0.03976, 0.049374, 0.10481, 0.139895, 0.144935, 0.239899, 0.222385, 0.158265, 0.164327, 0.079919, 0.0704, 0.122885, 0.200174, 0.318242, 0.324872, 0.295083, 0.335645, 0.335645, 0.257454, 0.182256, 0.134866, 0.132295, 0.134866, 0.071867, 0.102787, 0.167087, 0.182256, 0.158265, 0.191378, 0.209395, 0.301917, 0.31487, 0.30533, 0.301917, 0.30533, 0.318242, 0.318242, 0.31487, 0.268042, 0.359901, 0.490133, 0.497853, 0.63748, 0.5017, 0.480142, 0.42561, 0.414856, 0.380708, 0.41194, 0.422041, 0.356642, 0.295083, 0.173081, 0.17593, 0.173081, 0.17593, 0.170161, 0.21291, 0.229226, 0.17593, 0.109221, 0.081712, 0.079919, 0.081712, 0.142424, 0.144935, 0.170161, 0.098513, 0.109221, 0.05306, 0.051831, 0.034884, 0.069024, 0.078022, 0.03976, 0.043307, 0.034068, 0.018787, 0.017797, 0.016257, 0.030003, 0.026338, 0.018787, 0.026338, 0.015078, 0.013016, 0.014586, 0.010509, 0.010672, 0.010131, 0.011106, 0.00777, 0.007877, 0.006194, 0.006245, 0.006374, 0.004611, 0.005086, 0.005086, 0.004646, 0.003757, 0.003607, 0.004835, 0.006482, 0.007315, 0.007422, 0.009187, 0.008723, 0.011342, 0.0198, 0.013613, 0.022306, 0.042364, 0.06184, 0.051831, 0.090864, 0.164327, 0.161087, 0.167087, 0.25406, 0.30533, 0.394753, 0.30533, 0.308712, 0.275179, 0.271506, 0.271506, 0.257454, 0.380708, 0.387226, 0.377384, 0.374039, 0.408655, 0.291804, 0.342579, 0.342579, 0.36309, 0.356642, 0.359901, 0.275179, 0.179055, 0.161087, 0.074921, 0.139895, 0.132295, 0.127496, 0.069024, 0.118441, 0.10481, 0.045352, 0.048328, 0.050641, 0.049374, 0.020165, 0.038042, 0.034068, 0.064632, 0.046336, 0.048328, 0.040537, 0.067594, 0.100716, 0.106997, 0.118441, 0.086953, 0.086953, 0.122885, 0.122885, 0.120615, 0.127496, 0.243554, 0.139895, 0.139895, 0.219301, 0.239899, 0.164327, 0.173081, 0.173081, 0.216401, 0.216401, 0.239899, 0.209395, 0.155435, 0.15008, 0.247041, 0.295083, 0.288399, 0.281712, 0.390993, 0.390993, 0.401658, 0.278302, 0.394753, 0.398279, 0.311707, 0.321458, 0.311707, 0.301917, 0.295083, 0.203355, 0.203355, 0.31487, 0.26085, 0.370445, 0.366687, 0.321458, 0.321458, 0.318242, 0.275179, 0.196879, 0.200174, 0.194234, 0.25031, 0.155435, 0.081712, 0.076542, 0.109221, 0.185198, 0.161087, 0.173081, 0.264545, 0.26085, 0.25406, 0.257454, 0.167087, 0.200174, 0.247041, 0.229226, 0.170161, 0.170161, 0.137348, 0.147574, 0.085092, 0.100716, 0.137348, 0.239899, 0.25406, 0.247041, 0.229226, 0.194234, 0.102787, 0.10481, 0.050641, 0.024826, 0.045352, 0.066181, 0.026892, 0.021816, 0.024393, 0.041405, 0.050641, 0.109221, 0.059222, 0.106997, 0.067594, 0.078022, 0.036378, 0.06184, 0.078022, 0.066181, 0.120615, 0.15284, 0.088832, 0.109221, 0.203355, 0.191378, 0.229226, 0.366687, 0.40511, 0.356642, 0.232838, 0.232838, 0.216401, 0.275179, 0.185198, 0.278302, 0.295083, 0.318242, 0.225814, 0.222385, 0.268042, 0.209395, 0.191378, 0.264545, 0.247041, 0.239899, 0.264545, 0.268042, 0.239899, 0.239899, 0.247041, 0.268042, 0.281712, 0.219301, 0.243554, 0.243554, 0.225814, 0.225814, 0.318242, 0.414856, 0.414856, 0.295083, 0.21291, 0.30533, 0.225814, 0.247041, 0.161087, 0.147574, 0.144935, 0.167087, 0.161087, 0.182256, 0.291804, 0.200174, 0.298791, 0.311707, 0.408655, 0.414856, 0.31487, 0.30533, 0.284882, 0.203355, 0.203355, 0.318242, 0.30533, 0.284882, 0.26085, 0.339168, 0.257454, 0.25406, 0.25031, 0.243554, 0.243554, 0.222385, 0.301917, 0.268042, 0.257454, 0.257454, 0.26085, 0.342579, 0.346032, 0.275179, 0.36309, 0.387226, 0.356642, 0.284882, 0.324872, 0.41194, 0.418646, 0.41194, 0.339168, 0.321458, 0.298791, 0.30533, 0.298791, 0.311707, 0.311707, 0.243554, 0.243554, 0.179055, 0.191378, 0.185198, 0.275179, 0.203355, 0.288399, 0.308712, 0.398279, 0.458154, 0.359901, 0.284882, 0.281712, 0.346032, 0.268042, 0.321458, 0.31487, 0.232838, 0.243554, 0.243554, 0.284882, 0.196879, 0.288399, 0.288399, 0.301917, 0.298791, 0.30533, 0.200174, 0.209395, 0.17593, 0.15284, 0.225814, 0.291804, 0.366687, 0.339168, 0.408655, 0.335645, 0.308712, 0.418646], '')</t>
  </si>
  <si>
    <t>[0, 138, 139]</t>
  </si>
  <si>
    <t xml:space="preserve">F5RX91|F5RX91_9ENTR Cation transporting P-type ATPase (Silver resistance) OS=Enterobacter hormaechei ATCC 49162 </t>
  </si>
  <si>
    <t>([0.915074, 0.93079, 0.926919, 0.915074, 0.912647, 0.921076, 0.93079, 0.926919, 0.88723, 0.88723, 0.901269, 0.921076, 0.924947, 0.919029, 0.921076, 0.885302, 0.849326, 0.889439, 0.876521, 0.827927, 0.81615, 0.812494, 0.81615, 0.775545, 0.622677, 0.626927, 0.585406, 0.549308, 0.490133, 0.490133, 0.51388, 0.5017, 0.497853, 0.468512, 0.472492, 0.461924, 0.5017, 0.494003, 0.490133, 0.40511, 0.465241, 0.468512, 0.468512, 0.461924, 0.450668, 0.497853, 0.408655, 0.308712, 0.318242, 0.359901, 0.414856, 0.278302, 0.281712, 0.278302, 0.288399, 0.191378, 0.191378, 0.17593, 0.232838, 0.25031, 0.339168, 0.324872, 0.225814, 0.164327, 0.15008, 0.209395, 0.295083, 0.359901, 0.476583, 0.494003, 0.509769, 0.505461, 0.657645, 0.63748, 0.642678, 0.648219, 0.771762, 0.784345, 0.805026, 0.801317, 0.795062, 0.724957, 0.720929, 0.849326, 0.905695, 0.912647, 0.84206, 0.834292, 0.865454, 0.885302, 0.874069, 0.874069, 0.885302, 0.868118, 0.879233, 0.876521, 0.88723, 0.891961, 0.882776, 0.891961, 0.891961, 0.827927, 0.759478, 0.767246, 0.59508, 0.608892, 0.545602, 0.63748, 0.666105, 0.666105, 0.529623, 0.525368, 0.521092, 0.5017, 0.525368, 0.529623, 0.534167, 0.509769, 0.387226, 0.414856, 0.339168, 0.225814, 0.288399, 0.359901, 0.328603, 0.359901, 0.352862, 0.408655, 0.335645, 0.25406, 0.216401, 0.298791, 0.275179, 0.271506, 0.278302, 0.278302, 0.278302, 0.268042, 0.281712, 0.40511, 0.298791, 0.349426, 0.468512, 0.418646, 0.465241, 0.486429, 0.575842, 0.4292, 0.298791, 0.295083, 0.356642, 0.301917, 0.216401, 0.164327, 0.15008, 0.071867, 0.081712, 0.047319, 0.029376, 0.019401, 0.011518, 0.019109, 0.015344, 0.014783, 0.018106, 0.016826, 0.010926, 0.007177, 0.011903, 0.023087, 0.021816, 0.020522, 0.035586, 0.06312, 0.067594, 0.090864, 0.196879, 0.185198, 0.142424, 0.222385, 0.295083, 0.275179, 0.173081, 0.222385, 0.139895, 0.083462, 0.049374, 0.069024, 0.137348, 0.137348, 0.079919, 0.088832, 0.050641, 0.024393, 0.015078, 0.022306, 0.011106, 0.011106, 0.006988, 0.006619, 0.005872, 0.005623, 0.006894, 0.009294, 0.007555, 0.010372, 0.010221, 0.015694, 0.0198, 0.0198, 0.016826, 0.015078, 0.023534, 0.030611, 0.026892, 0.046336, 0.025316, 0.031287, 0.021816, 0.034068, 0.076542, 0.100716, 0.10481, 0.081712, 0.066181, 0.043307, 0.028107, 0.025762, 0.025762, 0.016257, 0.009977, 0.009096, 0.014075, 0.00962, 0.007422, 0.013821, 0.013016, 0.01204, 0.009728, 0.013016, 0.013821, 0.013613, 0.007877, 0.007645, 0.010509, 0.009977, 0.018106, 0.027463, 0.029376, 0.0198, 0.024826, 0.030003, 0.020165, 0.010509, 0.016826, 0.028107, 0.0198, 0.017138, 0.020876, 0.024393, 0.021816, 0.018415, 0.011903, 0.016257, 0.01078, 0.007555, 0.009015, 0.009015, 0.007031, 0.007177, 0.009977, 0.008156, 0.010509, 0.014783, 0.028107, 0.028107, 0.036378, 0.046336, 0.056825, 0.088832, 0.127496, 0.069024, 0.109221, 0.147574, 0.132295, 0.129801, 0.21291, 0.134866, 0.106997, 0.182256, 0.264545, 0.25406, 0.311707, 0.311707, 0.342579, 0.26085, 0.25031, 0.247041, 0.25406, 0.257454, 0.26085, 0.311707, 0.418646, 0.422041, 0.36309, 0.468512, 0.534167, 0.541878, 0.680603, 0.632174, 0.483068, 0.525368, 0.517562, 0.575842, 0.570702, 0.468512, 0.56648, 0.447574, 0.440853, 0.461924, 0.461924, 0.476583, 0.454136, 0.346032, 0.36309, 0.380708, 0.384043, 0.414856, 0.301917, 0.219301, 0.194234, 0.298791, 0.268042, 0.264545, 0.26085, 0.275179, 0.291804, 0.308712, 0.422041, 0.42561, 0.352862, 0.281712, 0.275179, 0.275179, 0.390993, 0.359901, 0.398279, 0.414856, 0.339168, 0.444081, 0.517562, 0.653063, 0.653063, 0.648219, 0.675549, 0.703578, 0.59508, 0.562014, 0.545602, 0.521092, 0.534167, 0.468512, 0.562014, 0.557691, 0.570702, 0.545602, 0.545602, 0.494003, 0.366687, 0.352862, 0.342579, 0.31487, 0.324872, 0.30533, 0.236433, 0.219301, 0.203355, 0.295083, 0.398279, 0.359901, 0.271506, 0.26085, 0.356642, 0.25406, 0.182256, 0.182256, 0.15008, 0.102787, 0.139895, 0.232838, 0.291804, 0.298791, 0.328603, 0.308712, 0.308712, 0.346032, 0.380708, 0.275179, 0.26085, 0.25031, 0.25031, 0.308712, 0.321458, 0.324872, 0.346032, 0.414856, 0.408655, 0.36309, 0.328603, 0.288399, 0.30533, 0.25031, 0.17593, 0.111485, 0.064632, 0.037156, 0.037156, 0.020165, 0.023087, 0.018415, 0.011106, 0.009865, 0.008002, 0.005932, 0.005932, 0.005932, 0.004646, 0.004646, 0.006421, 0.00962, 0.015344, 0.013265, 0.017138, 0.020876, 0.036378, 0.06312, 0.064632, 0.043307, 0.055536, 0.069024, 0.054297, 0.102787, 0.102787, 0.106997, 0.098513, 0.054297, 0.069024, 0.076542, 0.094817, 0.05306, 0.038042, 0.018415, 0.018106, 0.013613, 0.013437, 0.013613, 0.016257, 0.020522, 0.035586, 0.023963, 0.023534, 0.023087, 0.023087, 0.022667, 0.037156, 0.067594, 0.118441, 0.116183, 0.164327, 0.116183, 0.161087, 0.132295, 0.132295, 0.076542, 0.134866, 0.170161, 0.134866, 0.127496, 0.129801, 0.076542, 0.15008, 0.185198, 0.170161, 0.191378, 0.26085, 0.18812, 0.203355, 0.216401, 0.167087, 0.111485, 0.086953, 0.096677, 0.144935, 0.229226, 0.324872, 0.332115, 0.229226, 0.275179, 0.275179, 0.308712, 0.398279, 0.41194, 0.414856, 0.433034, 0.422041, 0.418646, 0.394753, 0.278302, 0.268042, 0.268042, 0.346032, 0.454136, 0.433034, 0.4292, 0.440853, 0.450668, 0.444081, 0.447574, 0.349426, 0.332115, 0.264545, 0.275179, 0.209395, 0.173081, 0.179055, 0.194234, 0.191378, 0.288399, 0.387226, 0.394753, 0.5017, 0.529623, 0.408655, 0.408655, 0.377384, 0.321458, 0.247041, 0.185198, 0.264545, 0.318242, 0.281712, 0.359901, 0.374039, 0.401658, 0.4292, 0.408655, 0.352862, 0.271506, 0.308712, 0.278302, 0.206376, 0.200174, 0.182256, 0.173081, 0.18812, 0.191378, 0.257454, 0.328603, 0.394753, 0.394753, 0.42561, 0.394753, 0.387226, 0.36309, 0.384043, 0.321458, 0.433034, 0.465241, 0.570702, 0.529623, 0.490133, 0.494003, 0.398279, 0.380708, 0.494003, 0.497853, 0.447574, 0.384043, 0.349426, 0.359901, 0.384043, 0.398279, 0.468512, 0.377384, 0.318242, 0.216401, 0.295083, 0.284882, 0.295083, 0.284882, 0.25406, 0.257454, 0.291804, 0.390993, 0.401658, 0.308712, 0.291804, 0.339168, 0.387226, 0.414856, 0.377384, 0.36309, 0.288399, 0.196879, 0.196879, 0.194234, 0.247041, 0.239899, 0.243554, 0.232838, 0.25406, 0.206376, 0.236433, 0.264545, 0.17593, 0.10481, 0.137348, 0.078022, 0.096677, 0.092881, 0.118441, 0.096677, 0.088832, 0.134866, 0.216401, 0.308712, 0.414856, 0.461924, 0.422041, 0.321458, 0.318242, 0.271506, 0.268042, 0.301917, 0.311707, 0.359901, 0.447574, 0.380708, 0.480142, 0.380708, 0.301917, 0.225814, 0.209395, 0.222385, 0.209395, 0.216401, 0.219301, 0.196879, 0.118441, 0.144935, 0.18812, 0.21291, 0.21291, 0.225814, 0.191378, 0.182256, 0.209395, 0.137348, 0.21291, 0.127496, 0.216401, 0.301917, 0.268042, 0.370445, 0.328603, 0.328603, 0.216401, 0.132295, 0.15008, 0.232838, 0.222385, 0.25031, 0.225814, 0.219301, 0.216401, 0.155435, 0.158265, 0.164327, 0.158265, 0.161087, 0.275179, 0.264545, 0.232838, 0.31487, 0.216401, 0.182256, 0.15284, 0.194234, 0.243554, 0.200174, 0.203355, 0.203355, 0.139895, 0.15284, 0.196879, 0.225814, 0.36309, 0.311707, 0.21291, 0.264545, 0.225814, 0.164327, 0.17593, 0.120615, 0.109221, 0.090864, 0.111485, 0.106997, 0.134866, 0.173081, 0.173081, 0.167087, 0.185198, 0.185198, 0.139895, 0.069024, 0.100716, 0.081712, 0.083462, 0.139895, 0.11371, 0.15008, 0.11371, 0.058088, 0.096677, 0.094817, 0.185198, 0.137348, 0.134866, 0.071867, 0.037156, 0.041405, 0.041405, 0.029376, 0.049374, 0.069024, 0.073402, 0.064632, 0.073402, 0.045352, 0.050641, 0.059222, 0.056825, 0.109221, 0.100716, 0.102787, 0.11371, 0.11371, 0.11371, 0.073402, 0.069024, 0.096677, 0.041405, 0.020522, 0.014783, 0.015344, 0.011669, 0.011669, 0.011342, 0.00777, 0.014075, 0.009483, 0.00962, 0.008409, 0.00777, 0.008075, 0.005799, 0.004161, 0.004414, 0.004611, 0.004736, 0.006619, 0.005378, 0.005799, 0.005992, 0.008156, 0.008804, 0.007645, 0.007315, 0.006482, 0.007259, 0.005683, 0.006245, 0.006039, 0.005992, 0.004483, 0.005992, 0.008156, 0.008804, 0.007645, 0.007645, 0.007315, 0.005872, 0.008804, 0.010509, 0.010221, 0.010672, 0.006533, 0.008723, 0.013821, 0.011106, 0.014586, 0.01078, 0.013016, 0.017797, 0.017797, 0.025316, 0.019401, 0.014586, 0.019109, 0.013821, 0.018106, 0.035586, 0.059222, 0.032017], '')</t>
  </si>
  <si>
    <t>[0, 1, 2, 3, 4, 5, 6, 7, 8, 9, 10, 11, 12, 13, 14, 15, 16, 17, 18, 19, 20, 21, 22, 23, 24, 25, 26, 27, 30, 31, 36, 70, 71, 72, 73, 74, 75, 76, 77, 78, 79, 80, 81, 82, 83, 84, 85, 86, 87, 88, 89, 90, 91, 92, 93, 94, 95, 96, 97, 98, 99, 100, 101, 102, 103, 104, 105, 106, 107, 108, 109, 110, 111, 112, 113, 114, 115, 116, 117, 146, 306, 307, 308, 309, 311, 312, 313, 314, 316, 350, 351, 352, 353, 354, 355, 356, 357, 358, 359, 360, 362, 363, 364, 365, 366, 530, 531, 568, 569]</t>
  </si>
  <si>
    <t>78)</t>
  </si>
  <si>
    <t xml:space="preserve">F5RX97|F5RX97_9ENTR Copper resistance protein C OS=Enterobacter hormaechei ATCC 49162 </t>
  </si>
  <si>
    <t>([0.10481, 0.147574, 0.098513, 0.078022, 0.074921, 0.100716, 0.081712, 0.086953, 0.054297, 0.0704, 0.073402, 0.073402, 0.060549, 0.106997, 0.182256, 0.18812, 0.125101, 0.15008, 0.222385, 0.295083, 0.225814, 0.25406, 0.268042, 0.311707, 0.384043, 0.422041, 0.390993, 0.390993, 0.390993, 0.465241, 0.494003, 0.553315, 0.608892, 0.538167, 0.549308, 0.440853, 0.4292, 0.398279, 0.398279, 0.418646, 0.433034, 0.418646, 0.398279, 0.318242, 0.352862, 0.232838, 0.232838, 0.264545, 0.295083, 0.324872, 0.281712, 0.26085, 0.196879, 0.200174, 0.284882, 0.222385, 0.298791, 0.288399, 0.349426, 0.349426, 0.328603, 0.321458, 0.398279, 0.418646, 0.436924, 0.465241, 0.51388, 0.480142, 0.447574, 0.483068, 0.418646, 0.465241, 0.486429, 0.534167, 0.494003, 0.505461, 0.59014, 0.59014, 0.59014, 0.59014, 0.517562, 0.433034, 0.339168, 0.366687, 0.352862, 0.418646, 0.418646, 0.40511, 0.461924, 0.461924, 0.461924, 0.534167, 0.450668, 0.440853, 0.377384, 0.422041, 0.321458, 0.308712, 0.281712, 0.225814, 0.268042, 0.324872, 0.422041, 0.517562, 0.497853, 0.509769, 0.40511, 0.384043, 0.465241, 0.450668, 0.380708, 0.387226, 0.281712, 0.390993, 0.321458, 0.380708, 0.349426, 0.42561, 0.387226, 0.401658, 0.454136, 0.433034, 0.408655, 0.356642, 0.308712, 0.25031], '')</t>
  </si>
  <si>
    <t>[31, 32, 33, 34, 66, 73, 75, 76, 77, 78, 79, 80, 91, 103, 105]</t>
  </si>
  <si>
    <t xml:space="preserve">F5RX98|F5RX98_9ENTR Copper resistance protein D OS=Enterobacter hormaechei ATCC 49162 </t>
  </si>
  <si>
    <t>([0.001709, 0.001335, 0.001, 0.000833, 0.000614, 0.001103, 0.000893, 0.000945, 0.000906, 0.000773, 0.000575, 0.000799, 0.000412, 0.000447, 0.000399, 0.000339, 0.000485, 0.000477, 0.000447, 0.00076, 0.000421, 0.000833, 0.001335, 0.001434, 0.002194, 0.003079, 0.003246, 0.004689, 0.003997, 0.00543, 0.005503, 0.009015, 0.009483, 0.008895, 0.008075, 0.014586, 0.015078, 0.008804, 0.015344, 0.013437, 0.01078, 0.012727, 0.009015, 0.009483, 0.013821, 0.008409, 0.005932, 0.003864, 0.003864, 0.005378, 0.003671, 0.005378, 0.004358, 0.002976, 0.003298, 0.002482, 0.002482, 0.00389, 0.004835, 0.003864, 0.005872, 0.006619, 0.006619, 0.009294, 0.009294, 0.006421, 0.009728, 0.020165, 0.0198, 0.018415, 0.010221, 0.018106, 0.01078, 0.008895, 0.016826, 0.021816, 0.021816, 0.01204, 0.013016, 0.019109, 0.029376, 0.032017, 0.0198, 0.032017, 0.015694, 0.014586, 0.014315, 0.008624, 0.005932, 0.008804, 0.006142, 0.007315, 0.006533, 0.006039, 0.005683, 0.005378, 0.006701, 0.006142, 0.009015, 0.006988, 0.004577, 0.002976, 0.002057, 0.001808, 0.001936, 0.003014, 0.003053, 0.004414, 0.004775, 0.004483, 0.004388, 0.004976, 0.004414, 0.003671, 0.004247, 0.006567, 0.005378, 0.00515, 0.007177, 0.007177, 0.006482, 0.008075, 0.009096, 0.011903, 0.022667, 0.01227, 0.009483, 0.006482, 0.006245, 0.008156, 0.01227, 0.010221, 0.009728, 0.01204, 0.021381, 0.032017, 0.029376, 0.021816, 0.021816, 0.01227, 0.008002, 0.007177, 0.008276, 0.008156, 0.006533, 0.006245, 0.009294, 0.007315, 0.011669, 0.011903, 0.008002, 0.007877, 0.007877, 0.009015, 0.011106, 0.009401, 0.006194, 0.006533, 0.009401, 0.008156, 0.008409, 0.009401, 0.012491, 0.007422, 0.009483, 0.009187, 0.006567, 0.004611, 0.005378, 0.005249, 0.005378, 0.008002, 0.008804, 0.010221, 0.013613, 0.011106, 0.014315, 0.026338, 0.016257, 0.009483, 0.008409, 0.007877, 0.010372, 0.013265, 0.026892, 0.018106, 0.026892, 0.055536, 0.044297, 0.048328, 0.050641, 0.036378, 0.032017, 0.029376, 0.018415, 0.009483, 0.008409, 0.006194, 0.005503, 0.005011, 0.004976, 0.004611, 0.006567, 0.005932, 0.004208, 0.003366, 0.004775, 0.003924, 0.002761, 0.003079, 0.002435, 0.002057, 0.002555, 0.002555, 0.002606, 0.002435, 0.003671, 0.005086, 0.004689, 0.00359, 0.00515, 0.007422, 0.01078, 0.007177, 0.008276, 0.013016, 0.010672, 0.006988, 0.007091, 0.008895, 0.015078, 0.032677, 0.032677, 0.015078, 0.008525, 0.006078, 0.006078, 0.004899, 0.003246, 0.003246, 0.003478, 0.002881, 0.002529, 0.002276, 0.003405, 0.003461, 0.002276, 0.003298, 0.003276, 0.004414, 0.005503, 0.00543, 0.003757, 0.004577, 0.004899, 0.006245, 0.006142, 0.009096, 0.013016, 0.022667, 0.050641, 0.049374, 0.071867, 0.096677, 0.125101, 0.066181, 0.048328, 0.058088, 0.03976, 0.083462, 0.094817, 0.074921, 0.033407, 0.034068, 0.032017, 0.066181, 0.038042, 0.038042, 0.021381, 0.014315, 0.008723, 0.005503, 0.005378, 0.003727, 0.003607, 0.003212, 0.003212, 0.00316, 0.003079, 0.002529, 0.002503, 0.001936, 0.001344, 0.001692, 0.002688, 0.002555, 0.00246, 0.00283, 0.003701, 0.003963, 0.003821, 0.004689, 0.006039, 0.008002, 0.010672, 0.008525, 0.008409, 0.01078, 0.01078], '')</t>
  </si>
  <si>
    <t xml:space="preserve">F5RXA0|F5RXA0_9ENTR Sensor protein OS=Enterobacter hormaechei ATCC 49162 </t>
  </si>
  <si>
    <t>([0.023963, 0.034884, 0.020522, 0.013613, 0.008804, 0.010926, 0.011903, 0.010509, 0.010926, 0.009187, 0.011106, 0.009977, 0.006795, 0.007031, 0.005318, 0.007031, 0.007031, 0.006567, 0.004921, 0.003804, 0.002881, 0.003804, 0.00389, 0.003924, 0.00543, 0.007877, 0.006078, 0.004736, 0.005992, 0.007091, 0.010131, 0.010131, 0.014315, 0.028107, 0.027463, 0.028695, 0.030611, 0.031287, 0.066181, 0.067594, 0.120615, 0.122885, 0.129801, 0.137348, 0.229226, 0.122885, 0.071867, 0.120615, 0.219301, 0.232838, 0.222385, 0.120615, 0.120615, 0.129801, 0.122885, 0.219301, 0.311707, 0.216401, 0.216401, 0.21291, 0.21291, 0.200174, 0.308712, 0.301917, 0.194234, 0.194234, 0.308712, 0.36309, 0.321458, 0.247041, 0.229226, 0.222385, 0.349426, 0.346032, 0.236433, 0.132295, 0.073402, 0.067594, 0.064632, 0.064632, 0.071867, 0.092881, 0.10481, 0.102787, 0.116183, 0.185198, 0.102787, 0.06312, 0.086953, 0.06312, 0.05306, 0.042364, 0.042364, 0.042364, 0.040537, 0.047319, 0.066181, 0.142424, 0.120615, 0.139895, 0.083462, 0.041405, 0.06184, 0.054297, 0.048328, 0.043307, 0.045352, 0.046336, 0.041405, 0.038042, 0.03976, 0.056825, 0.038858, 0.042364, 0.03976, 0.046336, 0.083462, 0.137348, 0.125101, 0.155435, 0.161087, 0.167087, 0.257454, 0.239899, 0.164327, 0.167087, 0.167087, 0.164327, 0.191378, 0.25031, 0.185198, 0.278302, 0.349426, 0.465241, 0.465241, 0.461924, 0.440853, 0.418646, 0.401658, 0.387226, 0.318242, 0.298791, 0.298791, 0.30533, 0.239899, 0.298791, 0.30533, 0.311707, 0.31487, 0.384043, 0.318242, 0.387226, 0.387226, 0.271506, 0.15284, 0.118441, 0.122885, 0.122885, 0.074921, 0.074921, 0.078022, 0.060549, 0.060549, 0.050641, 0.024826, 0.019109, 0.024393, 0.014586, 0.014315, 0.009483, 0.007555, 0.007031, 0.005378, 0.005223, 0.005503, 0.00543, 0.004736, 0.004646, 0.003405, 0.003431, 0.003478, 0.003478, 0.004736, 0.004646, 0.006533, 0.007031, 0.010372, 0.011106, 0.011342, 0.011342, 0.019109, 0.021816, 0.045352, 0.079919, 0.046336, 0.059222, 0.116183, 0.179055, 0.144935, 0.25031, 0.268042, 0.26085, 0.25031, 0.173081, 0.264545, 0.275179, 0.359901, 0.275179, 0.26085, 0.377384, 0.380708, 0.278302, 0.291804, 0.318242, 0.356642, 0.461924, 0.398279, 0.398279, 0.418646, 0.468512, 0.422041, 0.505461, 0.529623, 0.401658, 0.509769, 0.521092, 0.468512, 0.346032, 0.444081, 0.422041, 0.30533, 0.318242, 0.408655, 0.408655, 0.257454, 0.219301, 0.200174, 0.203355, 0.203355, 0.194234, 0.098513, 0.122885, 0.111485, 0.10481, 0.122885, 0.096677, 0.085092, 0.120615, 0.144935, 0.134866, 0.142424, 0.25406, 0.173081, 0.167087, 0.203355, 0.236433, 0.206376, 0.179055, 0.275179, 0.288399, 0.295083, 0.295083, 0.271506, 0.191378, 0.161087, 0.243554, 0.291804, 0.291804, 0.281712, 0.301917, 0.30533, 0.301917, 0.182256, 0.243554, 0.264545, 0.170161, 0.182256, 0.125101, 0.132295, 0.132295, 0.083462, 0.085092, 0.182256, 0.144935, 0.216401, 0.239899, 0.173081, 0.155435, 0.155435, 0.127496, 0.185198, 0.185198, 0.191378, 0.247041, 0.182256, 0.092881, 0.100716, 0.134866, 0.219301, 0.243554, 0.25031, 0.324872, 0.311707, 0.219301, 0.219301, 0.219301, 0.155435, 0.229226, 0.225814, 0.232838, 0.271506, 0.203355, 0.209395, 0.137348, 0.139895, 0.17593, 0.295083, 0.288399, 0.324872, 0.349426, 0.271506, 0.247041, 0.264545, 0.18812, 0.155435, 0.239899, 0.281712, 0.278302, 0.239899, 0.25031, 0.268042, 0.264545, 0.328603, 0.318242, 0.401658, 0.342579, 0.374039, 0.295083, 0.390993, 0.377384, 0.377384, 0.458154, 0.401658, 0.321458, 0.374039, 0.486429, 0.476583, 0.436924, 0.529623, 0.525368, 0.436924, 0.414856, 0.40511, 0.377384, 0.271506, 0.264545, 0.359901, 0.275179, 0.257454, 0.236433, 0.25031, 0.203355, 0.132295, 0.17593, 0.158265, 0.182256, 0.21291, 0.209395, 0.222385, 0.222385, 0.185198, 0.268042, 0.243554, 0.167087, 0.194234, 0.219301, 0.239899, 0.222385, 0.308712, 0.387226, 0.394753, 0.311707, 0.278302, 0.377384, 0.318242, 0.370445, 0.284882, 0.257454, 0.264545, 0.257454, 0.219301, 0.288399, 0.281712, 0.321458, 0.346032, 0.377384, 0.433034, 0.42561, 0.349426, 0.36309, 0.359901, 0.275179, 0.243554, 0.31487, 0.298791, 0.257454, 0.209395, 0.291804, 0.25406, 0.25406, 0.243554, 0.275179, 0.275179, 0.17593, 0.106997, 0.158265, 0.137348, 0.173081, 0.164327, 0.206376, 0.18812, 0.129801, 0.191378, 0.21291, 0.206376, 0.139895, 0.236433, 0.311707, 0.31487, 0.268042, 0.185198, 0.18812, 0.161087, 0.167087, 0.264545, 0.339168, 0.346032, 0.26085, 0.239899, 0.209395, 0.25406, 0.271506, 0.359901, 0.356642, 0.440853, 0.458154, 0.458154, 0.390993, 0.288399, 0.288399, 0.301917, 0.380708, 0.298791, 0.25031, 0.21291, 0.222385, 0.200174, 0.155435, 0.209395, 0.182256, 0.18812, 0.137348, 0.094817, 0.059222, 0.03976, 0.024393], '')</t>
  </si>
  <si>
    <t>[221, 222, 224, 225, 348, 349]</t>
  </si>
  <si>
    <t xml:space="preserve">F5RXA9|F5RXA9_9ENTR Probable sugar efflux transporter OS=Enterobacter hormaechei ATCC 49162 </t>
  </si>
  <si>
    <t>([0.155435, 0.059222, 0.023963, 0.036378, 0.022306, 0.015344, 0.022306, 0.013265, 0.013016, 0.009187, 0.009294, 0.009977, 0.005872, 0.003924, 0.002555, 0.002581, 0.003607, 0.003804, 0.003997, 0.002503, 0.002503, 0.003212, 0.003431, 0.004835, 0.003405, 0.00316, 0.003963, 0.003963, 0.003997, 0.003997, 0.004976, 0.005734, 0.004247, 0.006567, 0.008002, 0.017138, 0.016528, 0.01227, 0.01204, 0.00777, 0.014586, 0.012727, 0.008804, 0.008002, 0.008276, 0.008156, 0.008002, 0.006988, 0.004775, 0.005249, 0.004611, 0.004611, 0.003366, 0.004315, 0.004247, 0.003555, 0.003607, 0.002327, 0.002211, 0.001417, 0.001318, 0.001344, 0.001967, 0.002482, 0.00292, 0.003079, 0.004431, 0.006619, 0.007877, 0.007645, 0.007031, 0.006421, 0.007315, 0.007315, 0.005734, 0.004431, 0.004775, 0.002881, 0.003109, 0.003246, 0.004431, 0.006245, 0.004611, 0.003366, 0.003246, 0.002512, 0.001906, 0.001597, 0.001061, 0.001112, 0.001, 0.001597, 0.001743, 0.001232, 0.001344, 0.001434, 0.001872, 0.002581, 0.003079, 0.004388, 0.003512, 0.00316, 0.002035, 0.002349, 0.003298, 0.002881, 0.003079, 0.002366, 0.001855, 0.002623, 0.001675, 0.002705, 0.002336, 0.003014, 0.003014, 0.003431, 0.003431, 0.003555, 0.002435, 0.002727, 0.003079, 0.003804, 0.004358, 0.006701, 0.008075, 0.006894, 0.008409, 0.010926, 0.012491, 0.022306, 0.01227, 0.012491, 0.009728, 0.012491, 0.012727, 0.025316, 0.024826, 0.025316, 0.018415, 0.024826, 0.019401, 0.009483, 0.011518, 0.007315, 0.008002, 0.005223, 0.006039, 0.006039, 0.004736, 0.005086, 0.005086, 0.007495, 0.007495, 0.005623, 0.005378, 0.003804, 0.003804, 0.004513, 0.006619, 0.004976, 0.003997, 0.004577, 0.004577, 0.004577, 0.005503, 0.004976, 0.006374, 0.004483, 0.003079, 0.004577, 0.004247, 0.003276, 0.002581, 0.002606, 0.002761, 0.002881, 0.00283, 0.001872, 0.002057, 0.002014, 0.002194, 0.003671, 0.004135, 0.006421, 0.006421, 0.007555, 0.007555, 0.008895, 0.008895, 0.016021, 0.014586, 0.014783, 0.030003, 0.021816, 0.022306, 0.027463, 0.028107, 0.06312, 0.155435, 0.098513, 0.045352, 0.067594, 0.05306, 0.024393, 0.011342, 0.007422, 0.005249, 0.005503, 0.004315, 0.004208, 0.003177, 0.002435, 0.00359, 0.002727, 0.003924, 0.00389, 0.005318, 0.004431, 0.003109, 0.002727, 0.00231, 0.002211, 0.0028, 0.003246, 0.003109, 0.003366, 0.004775, 0.005223, 0.003864, 0.004388, 0.006194, 0.005249, 0.006894, 0.005683, 0.006988, 0.004431, 0.00543, 0.00543, 0.004736, 0.004775, 0.003461, 0.003478, 0.003478, 0.00231, 0.001967, 0.003079, 0.003461, 0.003341, 0.003014, 0.002623, 0.003109, 0.003109, 0.003276, 0.002349, 0.001692, 0.001602, 0.002606, 0.002194, 0.002057, 0.0028, 0.004135, 0.005872, 0.007091, 0.010926, 0.015078, 0.009187, 0.006795, 0.008002, 0.008002, 0.010372, 0.010221, 0.010221, 0.006894, 0.007091, 0.006988, 0.00962, 0.007877, 0.005378, 0.005378, 0.003864, 0.002581, 0.001709, 0.001906, 0.001936, 0.001649, 0.001936, 0.002727, 0.003963, 0.003963, 0.003997, 0.003341, 0.004208, 0.00292, 0.00292, 0.004135, 0.004135, 0.003212, 0.002705, 0.003821, 0.004135, 0.004921, 0.004775, 0.005734, 0.00359, 0.0028, 0.003276, 0.002327, 0.002327, 0.001675, 0.001722, 0.001318, 0.001936, 0.001675, 0.001709, 0.00225, 0.001499, 0.001855, 0.003276, 0.004689, 0.004135, 0.005683, 0.007031, 0.007877, 0.008276, 0.010509, 0.019401, 0.01078, 0.009977, 0.009977, 0.013265, 0.007645, 0.006533, 0.006701, 0.006194, 0.009015, 0.006795, 0.010131, 0.010131, 0.008895, 0.007031, 0.005734, 0.004208, 0.00389, 0.005378, 0.006421, 0.005249, 0.005249, 0.005249, 0.008276, 0.006194, 0.006194, 0.007645, 0.013265, 0.009977, 0.009865, 0.009977, 0.010221, 0.006988, 0.008156, 0.007031, 0.005623, 0.009187, 0.010672, 0.007177, 0.004689, 0.003963, 0.00407, 0.00283, 0.003014, 0.002976, 0.00292, 0.002078, 0.001649, 0.001, 0.001267, 0.001872, 0.001374, 0.002336, 0.002482, 0.002194, 0.002078, 0.003366, 0.003341, 0.003963, 0.005872, 0.008723, 0.010221, 0.018106, 0.029376, 0.047319, 0.037156, 0.059222, 0.116183, 0.229226, 0.41194, 0.384043, 0.352862, 0.534167], '')</t>
  </si>
  <si>
    <t>[397]</t>
  </si>
  <si>
    <t xml:space="preserve">F5RXB5|F5RXB5_9ENTR Glutaminase OS=Enterobacter hormaechei ATCC 49162 </t>
  </si>
  <si>
    <t>([0.11371, 0.17593, 0.102787, 0.06312, 0.066181, 0.094817, 0.067594, 0.088832, 0.137348, 0.094817, 0.067594, 0.083462, 0.106997, 0.129801, 0.18812, 0.206376, 0.170161, 0.17593, 0.094817, 0.066181, 0.139895, 0.10481, 0.05306, 0.076542, 0.127496, 0.088832, 0.083462, 0.129801, 0.139895, 0.11371, 0.11371, 0.182256, 0.111485, 0.088832, 0.048328, 0.031287, 0.054297, 0.036378, 0.036378, 0.067594, 0.122885, 0.100716, 0.06312, 0.11371, 0.11371, 0.11371, 0.203355, 0.173081, 0.10481, 0.109221, 0.109221, 0.098513, 0.098513, 0.098513, 0.122885, 0.200174, 0.179055, 0.173081, 0.264545, 0.17593, 0.109221, 0.10481, 0.059222, 0.073402, 0.058088, 0.058088, 0.045352, 0.040537, 0.05306, 0.051831, 0.051831, 0.056825, 0.116183, 0.127496, 0.127496, 0.069024, 0.071867, 0.127496, 0.079919, 0.079919, 0.125101, 0.21291, 0.247041, 0.335645, 0.408655, 0.450668, 0.521092, 0.436924, 0.447574, 0.440853, 0.444081, 0.332115, 0.324872, 0.222385, 0.222385, 0.222385, 0.335645, 0.332115, 0.328603, 0.40511, 0.436924, 0.436924, 0.433034, 0.433034, 0.318242, 0.222385, 0.229226, 0.167087, 0.278302, 0.229226, 0.15008, 0.164327, 0.182256, 0.109221, 0.191378, 0.144935, 0.147574, 0.142424, 0.134866, 0.137348, 0.081712, 0.066181, 0.05306, 0.060549, 0.049374, 0.106997, 0.179055, 0.137348, 0.100716, 0.111485, 0.076542, 0.086953, 0.134866, 0.203355, 0.200174, 0.185198, 0.222385, 0.243554, 0.243554, 0.26085, 0.173081, 0.225814, 0.142424, 0.182256, 0.15284, 0.100716, 0.06184, 0.049374, 0.064632, 0.111485, 0.111485, 0.096677, 0.158265, 0.161087, 0.15284, 0.203355, 0.206376, 0.219301, 0.26085, 0.219301, 0.127496, 0.17593, 0.122885, 0.134866, 0.094817, 0.098513, 0.147574, 0.118441, 0.139895, 0.147574, 0.079919, 0.074921, 0.155435, 0.155435, 0.100716, 0.085092, 0.109221, 0.0704, 0.037156, 0.049374, 0.066181, 0.06312, 0.037156, 0.073402, 0.066181, 0.051831, 0.041405, 0.023963, 0.048328, 0.036378, 0.037156, 0.045352, 0.028107, 0.028695, 0.016257, 0.020165, 0.024826, 0.024826, 0.019401, 0.019401, 0.010372, 0.007315, 0.009187, 0.015344, 0.015344, 0.026338, 0.045352, 0.044297, 0.094817, 0.098513, 0.073402, 0.067594, 0.120615, 0.18812, 0.118441, 0.129801, 0.15008, 0.170161, 0.127496, 0.232838, 0.284882, 0.401658, 0.5017, 0.436924, 0.447574, 0.40511, 0.318242, 0.264545, 0.264545, 0.239899, 0.232838, 0.321458, 0.278302, 0.161087, 0.158265, 0.232838, 0.271506, 0.271506, 0.26085, 0.191378, 0.15284, 0.109221, 0.109221, 0.067594, 0.120615, 0.064632, 0.094817, 0.129801, 0.170161, 0.196879, 0.18812, 0.132295, 0.132295, 0.164327, 0.257454, 0.182256, 0.118441, 0.118441, 0.066181, 0.036378, 0.094817, 0.118441, 0.21291, 0.164327, 0.196879, 0.122885, 0.167087, 0.094817, 0.064632, 0.06312, 0.078022, 0.090864, 0.083462, 0.092881, 0.106997, 0.11371, 0.164327, 0.239899, 0.271506, 0.284882, 0.321458, 0.288399, 0.216401, 0.170161, 0.185198, 0.142424, 0.243554, 0.288399, 0.275179, 0.380708, 0.380708, 0.352862, 0.247041, 0.335645, 0.321458, 0.301917, 0.222385, 0.137348, 0.106997, 0.086953, 0.125101, 0.127496, 0.10481, 0.139895, 0.142424, 0.147574, 0.232838, 0.155435], '')</t>
  </si>
  <si>
    <t>[86, 222]</t>
  </si>
  <si>
    <t xml:space="preserve">F5RXB9|F5RXB9_9ENTR Altronate oxidoreductase OS=Enterobacter hormaechei ATCC 49162 </t>
  </si>
  <si>
    <t>([0.458154, 0.433034, 0.450668, 0.349426, 0.422041, 0.465241, 0.480142, 0.390993, 0.31487, 0.349426, 0.26085, 0.295083, 0.298791, 0.291804, 0.390993, 0.275179, 0.200174, 0.200174, 0.164327, 0.167087, 0.096677, 0.102787, 0.06184, 0.069024, 0.067594, 0.059222, 0.031287, 0.0198, 0.035586, 0.0704, 0.064632, 0.129801, 0.137348, 0.076542, 0.081712, 0.073402, 0.137348, 0.15284, 0.111485, 0.078022, 0.100716, 0.142424, 0.158265, 0.179055, 0.179055, 0.257454, 0.257454, 0.225814, 0.339168, 0.359901, 0.339168, 0.25406, 0.243554, 0.236433, 0.335645, 0.332115, 0.335645, 0.247041, 0.222385, 0.291804, 0.380708, 0.36309, 0.278302, 0.243554, 0.332115, 0.225814, 0.243554, 0.25406, 0.380708, 0.349426, 0.335645, 0.308712, 0.321458, 0.321458, 0.324872, 0.278302, 0.264545, 0.179055, 0.179055, 0.26085, 0.247041, 0.17593, 0.271506, 0.352862, 0.377384, 0.284882, 0.366687, 0.284882, 0.17593, 0.158265, 0.170161, 0.092881, 0.118441, 0.185198, 0.102787, 0.054297, 0.06312, 0.035586, 0.050641, 0.083462, 0.092881, 0.11371, 0.173081, 0.127496, 0.125101, 0.054297, 0.06184, 0.029376, 0.044297, 0.086953, 0.092881, 0.086953, 0.164327, 0.129801, 0.116183, 0.132295, 0.203355, 0.132295, 0.206376, 0.206376, 0.21291, 0.21291, 0.179055, 0.088832, 0.125101, 0.139895, 0.209395, 0.311707, 0.398279, 0.335645, 0.318242, 0.222385, 0.247041, 0.196879, 0.219301, 0.139895, 0.225814, 0.225814, 0.222385, 0.147574, 0.090864, 0.102787, 0.094817, 0.046336, 0.098513, 0.088832, 0.038042, 0.051831, 0.042364, 0.041405, 0.050641, 0.056825, 0.094817, 0.076542, 0.047319, 0.027463, 0.026892, 0.015344, 0.018787, 0.020876, 0.040537, 0.047319, 0.023087, 0.024826, 0.028695, 0.030611, 0.031287, 0.071867, 0.05306, 0.029376, 0.035586, 0.050641, 0.025762, 0.018415, 0.011342, 0.019401, 0.019401, 0.026892, 0.054297, 0.034884, 0.028107, 0.020165, 0.020165, 0.042364, 0.031287, 0.045352, 0.019401, 0.011669, 0.00962, 0.007495, 0.007495, 0.008002, 0.007645, 0.009401, 0.013437, 0.023087, 0.01227, 0.013613, 0.016257, 0.015344, 0.011669, 0.014075, 0.018106, 0.030611, 0.015078, 0.012491, 0.015694, 0.031287, 0.032017, 0.049374, 0.092881, 0.170161, 0.17593, 0.111485, 0.111485, 0.118441, 0.06312, 0.15008, 0.179055, 0.179055, 0.102787, 0.167087, 0.144935, 0.132295, 0.144935, 0.229226, 0.182256, 0.106997, 0.116183, 0.196879, 0.139895, 0.161087, 0.147574, 0.06184, 0.05306, 0.036378, 0.015694, 0.017447, 0.009728, 0.01204, 0.01204, 0.023534, 0.023087, 0.041405, 0.023534, 0.017797, 0.014783, 0.034068, 0.033407, 0.030003, 0.016257, 0.021816, 0.018415, 0.011518, 0.025762, 0.025762, 0.051831, 0.0704, 0.06312, 0.064632, 0.036378, 0.03976, 0.035586, 0.020165, 0.020165, 0.043307, 0.030003, 0.037156, 0.037156, 0.069024, 0.0704, 0.081712, 0.059222, 0.032017, 0.033407, 0.030611, 0.056825, 0.041405, 0.067594, 0.122885, 0.170161, 0.155435, 0.096677, 0.109221, 0.127496, 0.10481, 0.03976, 0.079919, 0.064632, 0.054297, 0.030611, 0.033407, 0.056825, 0.044297, 0.081712, 0.15008, 0.111485, 0.086953, 0.118441, 0.125101, 0.096677, 0.132295, 0.127496, 0.132295, 0.090864, 0.069024, 0.055536, 0.132295, 0.122885, 0.125101, 0.0704, 0.0704, 0.074921, 0.079919, 0.069024, 0.036378, 0.042364, 0.033407, 0.024826, 0.024393, 0.014075, 0.020165, 0.018415, 0.034884, 0.060549, 0.042364, 0.090864, 0.137348, 0.060549, 0.049374, 0.06184, 0.092881, 0.10481, 0.096677, 0.085092, 0.15284, 0.139895, 0.118441, 0.191378, 0.311707, 0.209395, 0.209395, 0.179055, 0.182256, 0.182256, 0.102787, 0.106997, 0.102787, 0.058088, 0.098513, 0.0704, 0.078022, 0.096677, 0.118441, 0.118441, 0.118441, 0.069024, 0.134866, 0.139895, 0.125101, 0.059222, 0.060549, 0.129801, 0.137348, 0.081712, 0.045352, 0.066181, 0.111485, 0.118441, 0.194234, 0.194234, 0.284882, 0.271506, 0.268042, 0.222385, 0.25031, 0.219301, 0.308712, 0.222385, 0.222385, 0.129801, 0.182256, 0.182256, 0.134866, 0.109221, 0.109221, 0.106997, 0.106997, 0.054297, 0.029376, 0.029376, 0.029376, 0.031287, 0.030611, 0.034068, 0.059222, 0.05306, 0.06312, 0.036378, 0.078022, 0.047319, 0.100716, 0.125101, 0.203355, 0.203355, 0.236433, 0.21291, 0.219301, 0.26085, 0.366687, 0.366687, 0.377384, 0.414856, 0.31487, 0.209395, 0.200174, 0.206376, 0.196879, 0.203355, 0.301917, 0.271506, 0.349426, 0.278302, 0.271506, 0.268042, 0.298791, 0.301917, 0.328603, 0.346032, 0.332115, 0.332115, 0.352862, 0.264545, 0.257454, 0.275179, 0.380708, 0.387226, 0.390993, 0.278302, 0.281712, 0.278302, 0.284882, 0.194234, 0.264545, 0.264545, 0.191378, 0.206376, 0.196879, 0.200174, 0.200174, 0.21291, 0.219301, 0.222385, 0.281712, 0.284882, 0.359901, 0.278302, 0.278302, 0.247041, 0.264545, 0.17593, 0.170161, 0.158265, 0.239899, 0.203355, 0.194234, 0.271506, 0.232838, 0.173081, 0.247041, 0.346032, 0.25406, 0.18812, 0.222385, 0.222385, 0.194234, 0.155435, 0.216401, 0.173081, 0.167087, 0.257454, 0.356642, 0.332115], '')</t>
  </si>
  <si>
    <t xml:space="preserve">F5RXC7|F5RXC7_9ENTR histidine kinase OS=Enterobacter hormaechei ATCC 49162 </t>
  </si>
  <si>
    <t>([0.06312, 0.037156, 0.024826, 0.015694, 0.010926, 0.010131, 0.008895, 0.00777, 0.00962, 0.008723, 0.007877, 0.006795, 0.005992, 0.008276, 0.011518, 0.007422, 0.007555, 0.005623, 0.007495, 0.007495, 0.006619, 0.006078, 0.006374, 0.008723, 0.013016, 0.017797, 0.024826, 0.042364, 0.059222, 0.058088, 0.102787, 0.111485, 0.142424, 0.10481, 0.096677, 0.127496, 0.127496, 0.139895, 0.229226, 0.229226, 0.243554, 0.281712, 0.328603, 0.398279, 0.311707, 0.284882, 0.219301, 0.142424, 0.15284, 0.179055, 0.111485, 0.122885, 0.15008, 0.185198, 0.284882, 0.281712, 0.295083, 0.398279, 0.257454, 0.155435, 0.161087, 0.219301, 0.164327, 0.15284, 0.15008, 0.209395, 0.257454, 0.257454, 0.342579, 0.229226, 0.134866, 0.132295, 0.11371, 0.158265, 0.155435, 0.15284, 0.179055, 0.155435, 0.118441, 0.18812, 0.308712, 0.301917, 0.31487, 0.414856, 0.414856, 0.414856, 0.41194, 0.408655, 0.483068, 0.408655, 0.51388, 0.675549, 0.680603, 0.680603, 0.661982, 0.675549, 0.534167, 0.5017, 0.497853, 0.549308, 0.476583, 0.480142, 0.374039, 0.36309, 0.243554, 0.257454, 0.229226, 0.167087, 0.182256, 0.216401, 0.318242, 0.222385, 0.21291, 0.308712, 0.21291, 0.206376, 0.173081, 0.264545, 0.185198, 0.194234, 0.120615, 0.200174, 0.185198, 0.278302, 0.25031, 0.398279, 0.301917, 0.342579, 0.318242, 0.301917, 0.219301, 0.118441, 0.222385, 0.222385, 0.18812, 0.308712, 0.328603, 0.291804, 0.257454, 0.342579, 0.222385, 0.222385, 0.25406, 0.17593, 0.120615, 0.088832, 0.048328, 0.049374, 0.050641, 0.055536, 0.025762, 0.026338, 0.030611, 0.022306, 0.014586, 0.013016, 0.011342, 0.006795, 0.006374, 0.006374, 0.00515, 0.007177, 0.009865, 0.007091, 0.007091, 0.009015, 0.014315, 0.011518, 0.011518, 0.011518, 0.010131, 0.017447, 0.026892, 0.034884, 0.026892, 0.048328, 0.071867, 0.041405, 0.092881, 0.182256, 0.182256, 0.219301, 0.222385, 0.21291, 0.311707, 0.342579, 0.352862, 0.335645, 0.450668, 0.545602, 0.570702, 0.622677, 0.632174, 0.538167, 0.56648, 0.671169, 0.608892, 0.56648, 0.694846, 0.63748, 0.458154, 0.5017, 0.553315, 0.505461, 0.51388, 0.480142, 0.51388, 0.408655, 0.401658, 0.408655, 0.311707, 0.194234, 0.26085, 0.26085, 0.328603, 0.30533, 0.30533, 0.243554, 0.191378, 0.158265, 0.185198, 0.203355, 0.18812, 0.179055, 0.222385, 0.139895, 0.147574, 0.155435, 0.271506, 0.170161, 0.170161, 0.257454, 0.308712, 0.311707, 0.209395, 0.209395, 0.173081, 0.17593, 0.229226, 0.284882, 0.321458, 0.328603, 0.458154, 0.472492, 0.384043, 0.366687, 0.468512, 0.458154, 0.366687, 0.25406, 0.346032, 0.349426, 0.271506, 0.31487, 0.328603, 0.384043, 0.387226, 0.458154, 0.36309, 0.335645, 0.36309, 0.370445, 0.366687, 0.25031, 0.216401, 0.219301, 0.200174, 0.185198, 0.18812, 0.271506, 0.370445, 0.374039, 0.284882, 0.384043, 0.387226, 0.384043, 0.422041, 0.346032, 0.346032, 0.349426, 0.42561, 0.352862, 0.352862, 0.324872, 0.30533, 0.268042, 0.359901, 0.387226, 0.308712, 0.281712, 0.281712, 0.278302, 0.196879, 0.281712, 0.278302, 0.179055, 0.173081, 0.164327, 0.247041, 0.18812, 0.268042, 0.161087, 0.236433, 0.26085, 0.222385, 0.339168, 0.408655, 0.390993, 0.311707, 0.4292, 0.370445, 0.30533, 0.301917, 0.377384, 0.401658, 0.401658, 0.461924, 0.380708, 0.380708, 0.36309, 0.366687, 0.328603, 0.436924, 0.440853, 0.328603, 0.31487, 0.311707, 0.31487, 0.295083, 0.295083, 0.257454, 0.243554, 0.308712, 0.308712, 0.31487, 0.25406, 0.18812, 0.139895, 0.219301, 0.147574, 0.158265, 0.225814, 0.264545, 0.271506, 0.25406, 0.339168, 0.352862, 0.318242, 0.219301, 0.239899, 0.229226, 0.206376, 0.311707, 0.324872, 0.31487, 0.346032, 0.374039, 0.346032, 0.468512, 0.468512, 0.534167, 0.541878, 0.436924, 0.444081, 0.401658, 0.346032, 0.26085, 0.328603, 0.390993, 0.384043, 0.308712, 0.390993, 0.356642, 0.36309, 0.359901, 0.359901, 0.321458, 0.335645, 0.422041, 0.40511, 0.398279, 0.42561, 0.408655, 0.497853, 0.480142, 0.4292, 0.490133, 0.490133, 0.454136, 0.332115, 0.40511, 0.458154, 0.472492, 0.458154, 0.450668, 0.414856, 0.414856, 0.339168, 0.339168, 0.342579, 0.321458, 0.236433, 0.247041, 0.179055, 0.15008, 0.158265, 0.225814, 0.196879, 0.291804, 0.31487, 0.401658, 0.349426, 0.384043, 0.308712, 0.387226, 0.31487, 0.352862, 0.275179, 0.387226, 0.374039, 0.370445, 0.352862, 0.414856, 0.384043, 0.454136, 0.472492, 0.4292, 0.41194, 0.4292, 0.370445, 0.332115], '')</t>
  </si>
  <si>
    <t>[90, 91, 92, 93, 94, 95, 96, 97, 99, 189, 190, 191, 192, 193, 194, 195, 196, 197, 198, 199, 201, 202, 203, 204, 206, 360, 361]</t>
  </si>
  <si>
    <t xml:space="preserve">F5RXC9|F5RXC9_9ENTR Trans-aconitate 2-methyltransferase OS=Enterobacter hormaechei ATCC 49162 </t>
  </si>
  <si>
    <t>([0.15008, 0.078022, 0.106997, 0.11371, 0.167087, 0.196879, 0.236433, 0.26085, 0.318242, 0.311707, 0.30533, 0.359901, 0.308712, 0.21291, 0.284882, 0.268042, 0.17593, 0.206376, 0.196879, 0.257454, 0.349426, 0.268042, 0.370445, 0.377384, 0.377384, 0.291804, 0.311707, 0.225814, 0.232838, 0.142424, 0.167087, 0.216401, 0.200174, 0.291804, 0.370445, 0.40511, 0.380708, 0.366687, 0.257454, 0.339168, 0.366687, 0.342579, 0.301917, 0.321458, 0.31487, 0.318242, 0.394753, 0.288399, 0.374039, 0.377384, 0.390993, 0.408655, 0.390993, 0.390993, 0.401658, 0.377384, 0.324872, 0.275179, 0.374039, 0.476583, 0.447574, 0.444081, 0.465241, 0.553315, 0.436924, 0.465241, 0.51388, 0.414856, 0.509769, 0.384043, 0.318242, 0.401658, 0.356642, 0.356642, 0.268042, 0.232838, 0.25406, 0.203355, 0.278302, 0.284882, 0.281712, 0.318242, 0.352862, 0.257454, 0.281712, 0.278302, 0.191378, 0.102787, 0.139895, 0.15008, 0.222385, 0.281712, 0.182256, 0.219301, 0.116183, 0.116183, 0.139895, 0.155435, 0.239899, 0.155435, 0.134866, 0.076542, 0.042364, 0.042364, 0.071867, 0.043307, 0.049374, 0.073402, 0.079919, 0.058088, 0.056825, 0.03976, 0.043307, 0.074921, 0.046336, 0.055536, 0.085092, 0.048328, 0.046336, 0.035586, 0.078022, 0.086953, 0.15008, 0.125101, 0.066181, 0.074921, 0.139895, 0.196879, 0.194234, 0.247041, 0.247041, 0.194234, 0.268042, 0.271506, 0.203355, 0.236433, 0.200174, 0.239899, 0.311707, 0.30533, 0.25406, 0.25406, 0.257454, 0.236433, 0.352862, 0.42561, 0.42561, 0.42561, 0.332115, 0.36309, 0.390993, 0.380708, 0.418646, 0.398279, 0.284882, 0.25406, 0.298791, 0.324872, 0.219301, 0.219301, 0.232838, 0.301917, 0.278302, 0.18812, 0.209395, 0.147574, 0.167087, 0.086953, 0.032677, 0.054297, 0.048328, 0.050641, 0.049374, 0.024826, 0.028107, 0.055536, 0.073402, 0.064632, 0.11371, 0.173081, 0.173081, 0.137348, 0.090864, 0.047319, 0.083462, 0.033407, 0.033407, 0.029376, 0.045352, 0.10481, 0.11371, 0.06184, 0.054297, 0.116183, 0.109221, 0.066181, 0.067594, 0.102787, 0.059222, 0.066181, 0.078022, 0.073402, 0.098513, 0.173081, 0.264545, 0.26085, 0.291804, 0.278302, 0.275179, 0.291804, 0.191378, 0.120615, 0.206376, 0.144935, 0.074921, 0.167087, 0.268042, 0.264545, 0.158265, 0.268042, 0.173081, 0.164327, 0.182256, 0.179055, 0.17593, 0.185198, 0.109221, 0.118441, 0.118441, 0.10481, 0.056825, 0.118441, 0.173081, 0.100716, 0.086953, 0.111485, 0.066181, 0.049374, 0.049374, 0.085092, 0.045352, 0.092881, 0.0704, 0.048328, 0.032677, 0.023534, 0.016257, 0.021816, 0.030611, 0.047319, 0.041405, 0.096677], '')</t>
  </si>
  <si>
    <t>[63, 66, 68]</t>
  </si>
  <si>
    <t xml:space="preserve">F5RXG4|F5RXG4_9ENTR Glycogen debranching enzyme GlgX OS=Enterobacter hormaechei ATCC 49162 </t>
  </si>
  <si>
    <t>([0.008624, 0.014586, 0.022306, 0.035586, 0.048328, 0.044297, 0.074921, 0.092881, 0.125101, 0.155435, 0.185198, 0.134866, 0.247041, 0.243554, 0.243554, 0.21291, 0.243554, 0.324872, 0.401658, 0.418646, 0.517562, 0.517562, 0.497853, 0.465241, 0.472492, 0.384043, 0.444081, 0.414856, 0.414856, 0.401658, 0.332115, 0.335645, 0.339168, 0.291804, 0.301917, 0.194234, 0.222385, 0.196879, 0.194234, 0.170161, 0.173081, 0.15284, 0.167087, 0.185198, 0.144935, 0.088832, 0.098513, 0.046336, 0.049374, 0.060549, 0.059222, 0.088832, 0.078022, 0.15284, 0.191378, 0.18812, 0.268042, 0.264545, 0.216401, 0.239899, 0.194234, 0.200174, 0.219301, 0.196879, 0.185198, 0.25406, 0.342579, 0.359901, 0.359901, 0.346032, 0.324872, 0.239899, 0.185198, 0.21291, 0.219301, 0.137348, 0.200174, 0.25031, 0.26085, 0.311707, 0.219301, 0.209395, 0.18812, 0.109221, 0.170161, 0.120615, 0.073402, 0.067594, 0.111485, 0.125101, 0.137348, 0.15284, 0.25031, 0.321458, 0.301917, 0.284882, 0.352862, 0.257454, 0.247041, 0.271506, 0.308712, 0.377384, 0.394753, 0.321458, 0.335645, 0.352862, 0.440853, 0.440853, 0.414856, 0.384043, 0.494003, 0.40511, 0.321458, 0.308712, 0.30533, 0.222385, 0.247041, 0.155435, 0.264545, 0.264545, 0.21291, 0.194234, 0.116183, 0.170161, 0.15284, 0.236433, 0.155435, 0.139895, 0.206376, 0.239899, 0.264545, 0.173081, 0.25406, 0.236433, 0.229226, 0.127496, 0.203355, 0.194234, 0.288399, 0.288399, 0.271506, 0.275179, 0.30533, 0.301917, 0.30533, 0.418646, 0.390993, 0.401658, 0.390993, 0.339168, 0.243554, 0.236433, 0.339168, 0.339168, 0.390993, 0.332115, 0.454136, 0.324872, 0.335645, 0.359901, 0.342579, 0.339168, 0.359901, 0.359901, 0.483068, 0.390993, 0.390993, 0.284882, 0.377384, 0.377384, 0.444081, 0.465241, 0.390993, 0.275179, 0.278302, 0.301917, 0.356642, 0.278302, 0.387226, 0.374039, 0.243554, 0.25406, 0.278302, 0.200174, 0.191378, 0.203355, 0.26085, 0.161087, 0.291804, 0.295083, 0.318242, 0.232838, 0.288399, 0.352862, 0.450668, 0.318242, 0.339168, 0.352862, 0.370445, 0.377384, 0.366687, 0.480142, 0.444081, 0.418646, 0.440853, 0.447574, 0.324872, 0.268042, 0.346032, 0.31487, 0.206376, 0.191378, 0.191378, 0.200174, 0.194234, 0.137348, 0.25406, 0.161087, 0.100716, 0.15008, 0.10481, 0.10481, 0.055536, 0.033407, 0.03976, 0.064632, 0.060549, 0.118441, 0.179055, 0.122885, 0.079919, 0.137348, 0.134866, 0.206376, 0.137348, 0.134866, 0.196879, 0.100716, 0.086953, 0.139895, 0.0704, 0.111485, 0.11371, 0.132295, 0.200174, 0.098513, 0.046336, 0.035586, 0.038042, 0.032677, 0.05306, 0.085092, 0.044297, 0.024393, 0.024393, 0.046336, 0.03976, 0.037156, 0.043307, 0.094817, 0.094817, 0.081712, 0.076542, 0.081712, 0.098513, 0.078022, 0.144935, 0.21291, 0.158265, 0.134866, 0.167087, 0.142424, 0.144935, 0.15008, 0.25406, 0.191378, 0.109221, 0.078022, 0.081712, 0.092881, 0.055536, 0.030611, 0.069024, 0.064632, 0.06312, 0.071867, 0.120615, 0.120615, 0.15284, 0.25406, 0.179055, 0.170161, 0.222385, 0.225814, 0.225814, 0.203355, 0.161087, 0.232838, 0.31487, 0.219301, 0.295083, 0.370445, 0.349426, 0.271506, 0.18812, 0.109221, 0.129801, 0.120615, 0.086953, 0.096677, 0.090864, 0.161087, 0.15284, 0.127496, 0.069024, 0.066181, 0.038858, 0.086953, 0.096677, 0.098513, 0.158265, 0.155435, 0.147574, 0.264545, 0.332115, 0.366687, 0.476583, 0.483068, 0.472492, 0.517562, 0.517562, 0.497853, 0.418646, 0.349426, 0.374039, 0.414856, 0.450668, 0.483068, 0.483068, 0.468512, 0.377384, 0.374039, 0.281712, 0.179055, 0.144935, 0.155435, 0.206376, 0.15284, 0.164327, 0.109221, 0.122885, 0.10481, 0.055536, 0.078022, 0.069024, 0.066181, 0.055536, 0.081712, 0.118441, 0.069024, 0.041405, 0.0704, 0.0704, 0.132295, 0.25031, 0.298791, 0.278302, 0.179055, 0.236433, 0.25031, 0.321458, 0.311707, 0.311707, 0.311707, 0.216401, 0.324872, 0.288399, 0.311707, 0.31487, 0.324872, 0.41194, 0.529623, 0.468512, 0.401658, 0.380708, 0.342579, 0.25406, 0.243554, 0.278302, 0.196879, 0.173081, 0.194234, 0.222385, 0.134866, 0.236433, 0.268042, 0.26085, 0.31487, 0.374039, 0.370445, 0.275179, 0.288399, 0.209395, 0.264545, 0.339168, 0.25031, 0.288399, 0.394753, 0.40511, 0.380708, 0.454136, 0.472492, 0.356642, 0.335645, 0.447574, 0.433034, 0.42561, 0.418646, 0.398279, 0.401658, 0.349426, 0.422041, 0.418646, 0.390993, 0.291804, 0.281712, 0.380708, 0.356642, 0.335645, 0.278302, 0.374039, 0.384043, 0.377384, 0.374039, 0.342579, 0.308712, 0.308712, 0.311707, 0.25031, 0.243554, 0.236433, 0.288399, 0.30533, 0.219301, 0.219301, 0.324872, 0.264545, 0.25406, 0.247041, 0.229226, 0.275179, 0.311707, 0.206376, 0.182256, 0.275179, 0.247041, 0.278302, 0.200174, 0.206376, 0.281712, 0.257454, 0.25406, 0.26085, 0.257454, 0.236433, 0.318242, 0.243554, 0.321458, 0.335645, 0.268042, 0.229226, 0.232838, 0.137348, 0.225814, 0.26085, 0.25406, 0.298791, 0.298791, 0.366687, 0.444081, 0.447574, 0.472492, 0.490133, 0.486429, 0.494003, 0.618285, 0.622677, 0.716283, 0.699094, 0.703578, 0.791621, 0.849326, 0.84206, 0.901269, 0.83125, 0.827927, 0.754692, 0.767246, 0.767246, 0.801317, 0.795062, 0.81615, 0.819762, 0.819762, 0.823549, 0.846163, 0.837511, 0.76285, 0.675549, 0.661982, 0.653063, 0.626927, 0.626927, 0.626927, 0.657645, 0.741537, 0.712013, 0.808535, 0.707965, 0.604312, 0.59508, 0.59917, 0.483068, 0.390993, 0.295083, 0.284882, 0.25031, 0.25031, 0.318242, 0.418646, 0.408655, 0.339168, 0.284882, 0.257454, 0.271506, 0.264545, 0.284882, 0.209395, 0.203355, 0.275179, 0.346032, 0.352862, 0.342579, 0.414856, 0.51388, 0.63748, 0.657645, 0.661982, 0.557691, 0.476583, 0.454136, 0.490133, 0.562014, 0.675549, 0.604312, 0.59508, 0.472492, 0.40511, 0.509769, 0.40511, 0.433034, 0.433034, 0.349426, 0.36309, 0.374039, 0.374039, 0.374039, 0.377384, 0.36309, 0.370445, 0.422041, 0.42561, 0.328603, 0.339168, 0.311707, 0.366687, 0.301917, 0.328603, 0.366687, 0.291804, 0.370445, 0.335645, 0.349426, 0.4292, 0.458154, 0.370445, 0.288399, 0.264545, 0.236433, 0.26085, 0.339168, 0.257454, 0.229226, 0.324872, 0.324872, 0.264545, 0.295083, 0.288399, 0.339168, 0.26085, 0.236433, 0.26085, 0.257454, 0.25031, 0.243554, 0.216401, 0.321458, 0.401658, 0.42561, 0.436924, 0.433034, 0.433034, 0.4292, 0.454136, 0.458154, 0.458154, 0.534167, 0.525368, 0.517562, 0.541878, 0.562014, 0.661982, 0.541878, 0.562014, 0.534167, 0.56648, 0.575842, 0.450668, 0.384043, 0.384043, 0.40511, 0.40511, 0.390993, 0.433034, 0.328603, 0.308712, 0.31487, 0.264545, 0.185198, 0.232838, 0.161087, 0.15008, 0.173081, 0.278302, 0.18812, 0.216401, 0.191378, 0.18812, 0.200174, 0.291804, 0.185198, 0.179055, 0.109221, 0.134866, 0.18812, 0.182256, 0.194234, 0.194234, 0.26085, 0.342579, 0.268042, 0.281712, 0.295083, 0.301917, 0.191378, 0.284882, 0.278302, 0.25031, 0.25406, 0.328603, 0.275179, 0.40511, 0.40511, 0.494003, 0.476583, 0.384043, 0.401658, 0.401658, 0.40511, 0.394753, 0.321458, 0.440853, 0.408655, 0.509769, 0.408655, 0.468512, 0.483068, 0.454136, 0.472492, 0.422041, 0.414856, 0.356642, 0.225814, 0.203355, 0.182256, 0.196879, 0.25406, 0.31487, 0.281712, 0.229226, 0.200174, 0.25031, 0.18812, 0.288399, 0.219301, 0.321458], '')</t>
  </si>
  <si>
    <t>[20, 21, 329, 330, 381, 485, 486, 487, 488, 489, 490, 491, 492, 493, 494, 495, 496, 497, 498, 499, 500, 501, 502, 503, 504, 505, 506, 507, 508, 509, 510, 511, 512, 513, 514, 515, 516, 517, 518, 519, 520, 521, 544, 545, 546, 547, 548, 552, 553, 554, 555, 558, 616, 617, 618, 619, 620, 621, 622, 623, 624, 625, 626, 683]</t>
  </si>
  <si>
    <t>(36</t>
  </si>
  <si>
    <t xml:space="preserve">F5RXG6|F5RXG6_9ENTR Malto-oligosyltrehalose trehalohydrolase OS=Enterobacter hormaechei ATCC 49162 </t>
  </si>
  <si>
    <t>([0.109221, 0.125101, 0.182256, 0.10481, 0.074921, 0.098513, 0.134866, 0.17593, 0.147574, 0.125101, 0.137348, 0.098513, 0.083462, 0.106997, 0.06312, 0.054297, 0.079919, 0.088832, 0.155435, 0.15284, 0.243554, 0.161087, 0.182256, 0.109221, 0.173081, 0.164327, 0.170161, 0.170161, 0.164327, 0.229226, 0.209395, 0.25406, 0.311707, 0.301917, 0.335645, 0.390993, 0.418646, 0.414856, 0.414856, 0.30533, 0.209395, 0.21291, 0.21291, 0.219301, 0.236433, 0.278302, 0.366687, 0.281712, 0.26085, 0.247041, 0.243554, 0.324872, 0.301917, 0.243554, 0.278302, 0.200174, 0.182256, 0.111485, 0.111485, 0.116183, 0.194234, 0.25031, 0.21291, 0.229226, 0.247041, 0.321458, 0.321458, 0.288399, 0.366687, 0.366687, 0.349426, 0.356642, 0.36309, 0.332115, 0.444081, 0.366687, 0.483068, 0.557691, 0.716283, 0.699094, 0.59014, 0.509769, 0.465241, 0.505461, 0.622677, 0.575842, 0.549308, 0.51388, 0.444081, 0.480142, 0.494003, 0.51388, 0.490133, 0.497853, 0.422041, 0.422041, 0.497853, 0.476583, 0.505461, 0.370445, 0.394753, 0.486429, 0.56648, 0.585406, 0.468512, 0.339168, 0.366687, 0.288399, 0.284882, 0.281712, 0.25406, 0.257454, 0.158265, 0.170161, 0.182256, 0.298791, 0.288399, 0.291804, 0.191378, 0.158265, 0.222385, 0.17593, 0.094817, 0.100716, 0.144935, 0.147574, 0.264545, 0.15008, 0.15284, 0.134866, 0.229226, 0.147574, 0.144935, 0.161087, 0.161087, 0.147574, 0.078022, 0.086953, 0.054297, 0.078022, 0.094817, 0.073402, 0.086953, 0.155435, 0.071867, 0.076542, 0.129801, 0.090864, 0.15284, 0.232838, 0.161087, 0.147574, 0.139895, 0.15008, 0.232838, 0.161087, 0.088832, 0.088832, 0.042364, 0.054297, 0.092881, 0.073402, 0.111485, 0.094817, 0.046336, 0.100716, 0.102787, 0.120615, 0.15284, 0.170161, 0.088832, 0.158265, 0.132295, 0.122885, 0.06312, 0.067594, 0.086953, 0.122885, 0.185198, 0.247041, 0.18812, 0.164327, 0.102787, 0.102787, 0.079919, 0.094817, 0.051831, 0.054297, 0.024826, 0.016021, 0.009728, 0.017797, 0.017797, 0.011106, 0.020522, 0.043307, 0.046336, 0.058088, 0.076542, 0.042364, 0.028695, 0.06312, 0.034068, 0.034068, 0.034068, 0.066181, 0.083462, 0.0704, 0.030003, 0.051831, 0.088832, 0.161087, 0.144935, 0.11371, 0.219301, 0.247041, 0.122885, 0.109221, 0.116183, 0.109221, 0.111485, 0.158265, 0.073402, 0.137348, 0.15284, 0.167087, 0.120615, 0.096677, 0.179055, 0.311707, 0.222385, 0.129801, 0.100716, 0.122885, 0.137348, 0.155435, 0.076542, 0.074921, 0.035586, 0.019401, 0.018787, 0.038042, 0.024826, 0.044297, 0.023534, 0.038858, 0.036378, 0.024826, 0.037156, 0.018787, 0.017797, 0.025762, 0.025762, 0.033407, 0.032017, 0.022306, 0.018415, 0.033407, 0.076542, 0.127496, 0.222385, 0.229226, 0.203355, 0.216401, 0.142424, 0.25406, 0.268042, 0.179055, 0.236433, 0.26085, 0.377384, 0.278302, 0.301917, 0.408655, 0.370445, 0.232838, 0.356642, 0.377384, 0.356642, 0.339168, 0.281712, 0.25406, 0.167087, 0.173081, 0.264545, 0.374039, 0.352862, 0.328603, 0.41194, 0.454136, 0.370445, 0.298791, 0.281712, 0.206376, 0.194234, 0.25031, 0.356642, 0.339168, 0.346032, 0.352862, 0.359901, 0.468512, 0.476583, 0.626927, 0.51388, 0.394753, 0.380708, 0.342579, 0.36309, 0.264545, 0.264545, 0.339168, 0.4292, 0.42561, 0.51388, 0.529623, 0.422041, 0.401658, 0.390993, 0.301917, 0.191378, 0.164327, 0.155435, 0.155435, 0.144935, 0.21291, 0.318242, 0.318242, 0.25406, 0.15284, 0.268042, 0.264545, 0.15008, 0.122885, 0.120615, 0.132295, 0.147574, 0.225814, 0.243554, 0.236433, 0.222385, 0.311707, 0.332115, 0.301917, 0.21291, 0.173081, 0.191378, 0.196879, 0.109221, 0.122885, 0.122885, 0.125101, 0.120615, 0.229226, 0.17593, 0.284882, 0.18812, 0.173081, 0.161087, 0.173081, 0.173081, 0.25031, 0.271506, 0.281712, 0.239899, 0.346032, 0.295083, 0.275179, 0.288399, 0.414856, 0.521092, 0.680603, 0.685117, 0.534167, 0.401658, 0.418646, 0.433034, 0.40511, 0.311707, 0.318242, 0.328603, 0.335645, 0.346032, 0.366687, 0.298791, 0.370445, 0.366687, 0.436924, 0.414856, 0.41194, 0.401658, 0.387226, 0.349426, 0.257454, 0.288399, 0.390993, 0.377384, 0.346032, 0.461924, 0.521092, 0.521092, 0.5017, 0.505461, 0.490133, 0.40511, 0.387226, 0.278302, 0.239899, 0.222385, 0.170161, 0.102787, 0.06184, 0.05306, 0.067594, 0.111485, 0.10481, 0.129801, 0.127496, 0.092881, 0.045352, 0.043307, 0.03976, 0.045352, 0.047319, 0.028107, 0.043307, 0.078022, 0.15008, 0.17593, 0.225814, 0.200174, 0.200174, 0.17593, 0.100716, 0.086953, 0.088832, 0.078022, 0.066181, 0.109221, 0.173081, 0.191378, 0.196879, 0.191378, 0.155435, 0.098513, 0.158265, 0.167087, 0.158265, 0.15008, 0.127496, 0.10481, 0.196879, 0.173081, 0.275179, 0.384043, 0.377384, 0.342579, 0.454136, 0.454136, 0.458154, 0.465241, 0.56648, 0.517562, 0.557691, 0.604312, 0.73685, 0.759478, 0.750527, 0.63748, 0.661982, 0.707965, 0.562014, 0.5017, 0.632174, 0.632174, 0.622677, 0.51388, 0.549308, 0.433034, 0.444081, 0.436924, 0.394753, 0.40511, 0.480142, 0.465241, 0.472492, 0.444081, 0.422041, 0.387226, 0.366687, 0.271506, 0.264545, 0.30533, 0.346032, 0.346032, 0.366687, 0.288399, 0.281712, 0.247041, 0.264545, 0.247041, 0.26085, 0.284882, 0.281712, 0.185198, 0.120615, 0.129801, 0.078022, 0.047319, 0.056825, 0.116183, 0.17593, 0.179055, 0.219301, 0.155435, 0.170161, 0.158265, 0.236433, 0.264545, 0.209395, 0.308712, 0.318242, 0.281712, 0.209395, 0.200174, 0.26085, 0.264545, 0.209395, 0.229226, 0.308712, 0.21291, 0.196879, 0.116183, 0.134866, 0.15284, 0.21291, 0.203355, 0.134866, 0.134866, 0.122885, 0.167087, 0.100716, 0.10481, 0.0704, 0.118441, 0.11371, 0.134866, 0.21291, 0.164327, 0.229226, 0.158265, 0.278302, 0.291804, 0.318242, 0.284882, 0.291804, 0.288399, 0.288399, 0.278302, 0.179055, 0.25031, 0.179055, 0.284882, 0.284882, 0.346032, 0.275179, 0.288399, 0.30533, 0.18812, 0.295083, 0.318242, 0.41194, 0.377384, 0.275179, 0.288399, 0.225814, 0.216401, 0.125101, 0.102787, 0.17593, 0.278302, 0.291804, 0.356642, 0.298791, 0.196879, 0.196879, 0.239899, 0.196879, 0.15284, 0.219301, 0.15008, 0.088832, 0.055536, 0.037156, 0.071867], '')</t>
  </si>
  <si>
    <t>[77, 78, 79, 80, 81, 83, 84, 85, 86, 87, 91, 98, 102, 103, 303, 304, 314, 315, 370, 371, 372, 373, 399, 400, 401, 402, 461, 462, 463, 464, 465, 466, 467, 468, 469, 470, 471, 472, 473, 474, 475, 476, 477]</t>
  </si>
  <si>
    <t xml:space="preserve">F5RXH4|F5RXH4_9ENTR Thiol:disulfide interchange protein OS=Enterobacter hormaechei ATCC 49162 </t>
  </si>
  <si>
    <t>([0.064632, 0.038042, 0.024393, 0.036378, 0.03976, 0.027463, 0.027463, 0.022667, 0.031287, 0.040537, 0.031287, 0.026892, 0.048328, 0.037156, 0.03976, 0.073402, 0.090864, 0.055536, 0.069024, 0.073402, 0.073402, 0.079919, 0.127496, 0.200174, 0.111485, 0.129801, 0.21291, 0.268042, 0.349426, 0.352862, 0.26085, 0.339168, 0.31487, 0.222385, 0.25031, 0.229226, 0.139895, 0.147574, 0.191378, 0.18812, 0.179055, 0.247041, 0.284882, 0.311707, 0.278302, 0.298791, 0.219301, 0.203355, 0.191378, 0.10481, 0.102787, 0.179055, 0.144935, 0.222385, 0.239899, 0.247041, 0.173081, 0.15284, 0.090864, 0.111485, 0.111485, 0.118441, 0.118441, 0.139895, 0.120615, 0.096677, 0.111485, 0.170161, 0.170161, 0.098513, 0.111485, 0.058088, 0.058088, 0.083462, 0.083462, 0.127496, 0.127496, 0.209395, 0.236433, 0.31487, 0.324872, 0.268042, 0.155435, 0.081712, 0.088832, 0.086953, 0.139895, 0.125101, 0.0704, 0.058088, 0.127496, 0.158265, 0.25031, 0.243554, 0.243554, 0.206376, 0.134866, 0.127496, 0.116183, 0.118441, 0.129801, 0.102787, 0.102787, 0.191378, 0.328603, 0.239899, 0.239899, 0.239899, 0.332115, 0.40511, 0.450668, 0.42561, 0.440853, 0.472492, 0.468512, 0.450668, 0.4292, 0.41194, 0.352862, 0.25031, 0.30533, 0.301917, 0.359901, 0.281712, 0.203355, 0.206376, 0.191378, 0.132295, 0.120615, 0.127496, 0.079919, 0.042364, 0.034068, 0.045352, 0.031287, 0.033407, 0.040537, 0.034884, 0.045352, 0.069024, 0.109221, 0.129801, 0.120615, 0.069024, 0.139895, 0.137348, 0.127496, 0.209395, 0.209395, 0.15008, 0.098513, 0.15284, 0.139895, 0.109221, 0.109221, 0.147574, 0.15008, 0.127496, 0.196879, 0.26085, 0.271506, 0.271506, 0.268042, 0.243554, 0.222385, 0.15008, 0.229226, 0.191378, 0.185198, 0.271506, 0.370445, 0.370445, 0.394753, 0.472492, 0.461924, 0.444081, 0.390993, 0.278302, 0.298791, 0.222385, 0.216401, 0.203355, 0.229226, 0.232838, 0.26085, 0.268042, 0.370445, 0.352862, 0.408655, 0.4292, 0.414856, 0.359901, 0.398279, 0.398279, 0.42561, 0.538167, 0.545602, 0.505461, 0.59508, 0.476583, 0.483068, 0.497853, 0.51388, 0.517562, 0.534167, 0.541878, 0.541878, 0.472492, 0.490133, 0.458154, 0.36309, 0.36309, 0.36309, 0.401658, 0.374039, 0.377384, 0.387226, 0.352862, 0.328603, 0.26085, 0.25031, 0.25031, 0.25031, 0.25406, 0.257454, 0.26085, 0.275179, 0.271506, 0.321458, 0.31487, 0.257454, 0.275179, 0.275179, 0.268042, 0.284882, 0.332115, 0.301917, 0.275179, 0.31487, 0.328603, 0.444081, 0.517562, 0.562014, 0.440853, 0.422041, 0.447574, 0.4292, 0.447574, 0.51388, 0.483068, 0.454136, 0.51388, 0.59508, 0.575842, 0.626927, 0.541878, 0.483068, 0.51388], '')</t>
  </si>
  <si>
    <t>[195, 196, 197, 198, 202, 203, 204, 205, 206, 241, 242, 248, 251, 252, 253, 254, 255, 257]</t>
  </si>
  <si>
    <t xml:space="preserve">F5RXH9|F5RXH9_9ENTR Sucrose-6-phosphate hydrolase OS=Enterobacter hormaechei ATCC 49162 </t>
  </si>
  <si>
    <t>([0.079919, 0.134866, 0.142424, 0.118441, 0.094817, 0.134866, 0.164327, 0.209395, 0.26085, 0.281712, 0.278302, 0.257454, 0.229226, 0.321458, 0.311707, 0.30533, 0.203355, 0.332115, 0.324872, 0.25031, 0.288399, 0.387226, 0.346032, 0.390993, 0.390993, 0.450668, 0.436924, 0.356642, 0.291804, 0.281712, 0.295083, 0.342579, 0.433034, 0.458154, 0.335645, 0.268042, 0.191378, 0.18812, 0.147574, 0.134866, 0.216401, 0.139895, 0.116183, 0.085092, 0.038042, 0.028695, 0.031287, 0.017797, 0.028695, 0.046336, 0.027463, 0.025762, 0.013437, 0.013821, 0.013016, 0.022306, 0.019109, 0.032677, 0.034884, 0.022306, 0.022667, 0.021381, 0.022306, 0.023534, 0.036378, 0.06184, 0.122885, 0.0704, 0.092881, 0.083462, 0.038042, 0.069024, 0.06312, 0.125101, 0.132295, 0.109221, 0.098513, 0.116183, 0.086953, 0.173081, 0.275179, 0.288399, 0.31487, 0.308712, 0.321458, 0.321458, 0.356642, 0.349426, 0.328603, 0.278302, 0.284882, 0.380708, 0.36309, 0.349426, 0.281712, 0.264545, 0.321458, 0.352862, 0.433034, 0.42561, 0.324872, 0.31487, 0.225814, 0.129801, 0.132295, 0.127496, 0.129801, 0.127496, 0.092881, 0.158265, 0.155435, 0.164327, 0.170161, 0.17593, 0.196879, 0.239899, 0.232838, 0.200174, 0.118441, 0.127496, 0.096677, 0.094817, 0.079919, 0.090864, 0.167087, 0.268042, 0.275179, 0.281712, 0.271506, 0.321458, 0.216401, 0.298791, 0.284882, 0.196879, 0.196879, 0.219301, 0.17593, 0.116183, 0.15284, 0.164327, 0.173081, 0.281712, 0.359901, 0.281712, 0.339168, 0.321458, 0.30533, 0.243554, 0.232838, 0.243554, 0.268042, 0.374039, 0.346032, 0.257454, 0.335645, 0.324872, 0.308712, 0.359901, 0.433034, 0.318242, 0.387226, 0.318242, 0.257454, 0.185198, 0.284882, 0.257454, 0.271506, 0.295083, 0.342579, 0.359901, 0.346032, 0.31487, 0.318242, 0.366687, 0.401658, 0.328603, 0.268042, 0.158265, 0.161087, 0.161087, 0.219301, 0.232838, 0.200174, 0.247041, 0.321458, 0.232838, 0.229226, 0.21291, 0.120615, 0.122885, 0.125101, 0.079919, 0.0704, 0.0704, 0.069024, 0.096677, 0.106997, 0.167087, 0.268042, 0.18812, 0.194234, 0.229226, 0.196879, 0.275179, 0.185198, 0.15008, 0.15008, 0.191378, 0.122885, 0.239899, 0.25031, 0.161087, 0.144935, 0.147574, 0.094817, 0.10481, 0.106997, 0.15008, 0.137348, 0.098513, 0.100716, 0.060549, 0.033407, 0.023963, 0.028695, 0.059222, 0.078022, 0.083462, 0.064632, 0.106997, 0.098513, 0.111485, 0.161087, 0.25031, 0.179055, 0.179055, 0.179055, 0.182256, 0.102787, 0.127496, 0.155435, 0.173081, 0.158265, 0.194234, 0.271506, 0.247041, 0.21291, 0.125101, 0.196879, 0.132295, 0.147574, 0.137348, 0.116183, 0.106997, 0.060549, 0.098513, 0.144935, 0.139895, 0.15008, 0.170161, 0.142424, 0.17593, 0.155435, 0.257454, 0.275179, 0.281712, 0.179055, 0.21291, 0.209395, 0.125101, 0.18812, 0.200174, 0.209395, 0.216401, 0.243554, 0.284882, 0.281712, 0.308712, 0.31487, 0.301917, 0.366687, 0.36309, 0.264545, 0.268042, 0.182256, 0.203355, 0.122885, 0.173081, 0.161087, 0.200174, 0.324872, 0.359901, 0.332115, 0.339168, 0.349426, 0.308712, 0.291804, 0.328603, 0.339168, 0.335645, 0.318242, 0.308712, 0.311707, 0.398279, 0.36309, 0.36309, 0.352862, 0.465241, 0.465241, 0.468512, 0.447574, 0.447574, 0.42561, 0.440853, 0.342579, 0.31487, 0.257454, 0.324872, 0.321458, 0.295083, 0.284882, 0.219301, 0.147574, 0.164327, 0.167087, 0.301917, 0.321458, 0.318242, 0.321458, 0.281712, 0.288399, 0.377384, 0.264545, 0.268042, 0.268042, 0.342579, 0.366687, 0.461924, 0.468512, 0.349426, 0.359901, 0.366687, 0.436924, 0.525368, 0.521092, 0.486429, 0.433034, 0.534167, 0.562014, 0.454136, 0.549308, 0.541878, 0.505461, 0.59014, 0.505461, 0.5017, 0.394753, 0.390993, 0.31487, 0.31487, 0.433034, 0.418646, 0.401658, 0.352862, 0.384043, 0.318242, 0.346032, 0.264545, 0.21291, 0.203355, 0.26085, 0.182256, 0.167087, 0.125101, 0.096677, 0.109221, 0.10481, 0.18812, 0.185198, 0.268042, 0.191378, 0.173081, 0.11371, 0.129801, 0.167087, 0.142424, 0.191378, 0.125101, 0.206376, 0.232838, 0.232838, 0.264545, 0.349426, 0.281712, 0.366687, 0.41194, 0.384043, 0.268042, 0.25406, 0.247041, 0.239899, 0.26085, 0.268042, 0.342579, 0.25031, 0.25031, 0.216401, 0.15008, 0.15008, 0.158265, 0.142424, 0.134866, 0.127496, 0.085092, 0.142424, 0.085092, 0.047319, 0.048328, 0.10481, 0.109221, 0.109221, 0.118441, 0.167087, 0.125101, 0.109221, 0.164327, 0.173081, 0.209395, 0.203355, 0.173081, 0.196879, 0.209395, 0.209395, 0.243554, 0.278302, 0.281712, 0.298791, 0.394753, 0.359901, 0.359901, 0.36309, 0.332115, 0.318242, 0.318242, 0.291804, 0.328603, 0.243554, 0.236433, 0.170161, 0.142424, 0.236433, 0.134866, 0.125101, 0.125101, 0.067594, 0.06312, 0.033407, 0.05306, 0.043307, 0.073402, 0.051831, 0.038042, 0.033407, 0.024393, 0.016528, 0.023087, 0.014315, 0.020522], '')</t>
  </si>
  <si>
    <t>[343, 344, 347, 348, 350, 351, 352, 353, 354, 355]</t>
  </si>
  <si>
    <t xml:space="preserve">F5RXI0|F5RXI0_9ENTR PTS family sucrose porter, EIIBC component ScrA OS=Enterobacter hormaechei ATCC 49162 </t>
  </si>
  <si>
    <t>([0.058088, 0.125101, 0.066181, 0.037156, 0.050641, 0.067594, 0.088832, 0.127496, 0.164327, 0.106997, 0.102787, 0.125101, 0.092881, 0.137348, 0.137348, 0.083462, 0.11371, 0.144935, 0.144935, 0.071867, 0.129801, 0.125101, 0.06184, 0.060549, 0.066181, 0.073402, 0.081712, 0.06184, 0.028695, 0.021381, 0.042364, 0.058088, 0.06184, 0.06184, 0.040537, 0.036378, 0.06184, 0.047319, 0.051831, 0.047319, 0.054297, 0.05306, 0.096677, 0.096677, 0.085092, 0.139895, 0.139895, 0.100716, 0.122885, 0.21291, 0.203355, 0.200174, 0.125101, 0.06184, 0.036378, 0.067594, 0.073402, 0.066181, 0.066181, 0.033407, 0.037156, 0.06312, 0.036378, 0.0198, 0.023963, 0.038858, 0.018415, 0.010372, 0.013265, 0.010926, 0.009096, 0.010672, 0.007091, 0.009294, 0.016826, 0.033407, 0.034068, 0.032677, 0.033407, 0.066181, 0.083462, 0.060549, 0.066181, 0.056825, 0.085092, 0.085092, 0.11371, 0.209395, 0.216401, 0.216401, 0.291804, 0.21291, 0.225814, 0.342579, 0.239899, 0.179055, 0.185198, 0.111485, 0.058088, 0.058088, 0.054297, 0.035586, 0.022306, 0.013613, 0.028695, 0.020165, 0.014315, 0.016528, 0.013265, 0.013016, 0.008895, 0.006894, 0.010221, 0.009728, 0.006619, 0.006619, 0.006421, 0.006194, 0.006078, 0.005992, 0.005992, 0.004775, 0.005011, 0.007259, 0.009977, 0.006078, 0.008525, 0.008804, 0.005992, 0.007031, 0.011518, 0.018787, 0.025316, 0.020165, 0.011903, 0.011342, 0.011106, 0.010926, 0.007555, 0.011903, 0.015078, 0.010926, 0.014315, 0.022306, 0.017447, 0.013265, 0.01204, 0.008002, 0.007555, 0.006988, 0.007315, 0.004689, 0.003298, 0.002276, 0.002512, 0.002336, 0.003366, 0.003963, 0.004135, 0.005734, 0.005992, 0.004736, 0.005799, 0.005872, 0.006142, 0.00777, 0.006194, 0.006533, 0.009401, 0.01227, 0.023534, 0.011106, 0.019401, 0.037156, 0.037156, 0.019401, 0.047319, 0.042364, 0.0704, 0.0704, 0.032017, 0.028695, 0.073402, 0.054297, 0.027463, 0.024826, 0.013016, 0.018415, 0.034068, 0.034068, 0.019401, 0.017797, 0.036378, 0.024393, 0.026338, 0.023087, 0.0198, 0.018415, 0.010221, 0.010221, 0.00777, 0.009865, 0.007495, 0.004921, 0.005734, 0.00543, 0.005734, 0.007495, 0.009187, 0.006894, 0.004577, 0.007645, 0.005992, 0.004135, 0.00359, 0.003014, 0.003478, 0.003821, 0.002555, 0.003109, 0.002705, 0.002727, 0.00246, 0.003341, 0.004736, 0.004976, 0.005011, 0.004899, 0.005011, 0.004315, 0.00389, 0.006482, 0.006142, 0.006988, 0.006795, 0.01078, 0.008409, 0.007555, 0.007259, 0.012727, 0.020876, 0.01078, 0.01078, 0.018106, 0.009977, 0.007259, 0.004835, 0.006894, 0.006701, 0.004431, 0.003671, 0.004513, 0.002976, 0.002014, 0.001597, 0.001602, 0.001533, 0.002503, 0.00316, 0.004388, 0.004358, 0.003461, 0.003701, 0.00515, 0.005223, 0.006795, 0.006194, 0.009015, 0.005932, 0.004247, 0.004431, 0.006142, 0.007315, 0.007259, 0.007091, 0.008895, 0.014315, 0.011518, 0.009977, 0.008276, 0.005683, 0.004835, 0.00558, 0.00543, 0.003821, 0.002435, 0.002435, 0.003478, 0.00246, 0.002503, 0.003512, 0.003757, 0.002623, 0.001906, 0.001872, 0.00283, 0.003298, 0.002327, 0.002581, 0.002555, 0.003461, 0.003276, 0.003701, 0.003246, 0.003246, 0.004921, 0.006482, 0.006482, 0.004577, 0.004513, 0.006567, 0.007031, 0.01078, 0.019401, 0.016528, 0.032677, 0.018106, 0.019401, 0.018106, 0.010372, 0.007031, 0.008002, 0.008525, 0.006194, 0.006194, 0.007495, 0.005932, 0.007091, 0.00543, 0.006619, 0.010509, 0.010372, 0.009728, 0.007259, 0.006142, 0.006142, 0.005318, 0.005249, 0.003821, 0.003804, 0.005318, 0.008002, 0.007422, 0.01227, 0.015694, 0.020522, 0.014783, 0.0198, 0.014315, 0.01227, 0.016826, 0.009294, 0.010509, 0.010509, 0.010672, 0.008156, 0.013016, 0.013265, 0.015694, 0.014075, 0.030003, 0.014783, 0.014783, 0.016257, 0.011903, 0.01204, 0.007555, 0.007091, 0.006988, 0.005623, 0.008723, 0.005799, 0.008723, 0.005011, 0.003963, 0.004611, 0.007645, 0.005086, 0.004161, 0.004358, 0.005249, 0.003821, 0.003864, 0.003727, 0.003405, 0.003405, 0.003431, 0.004736, 0.007091, 0.006194, 0.006795, 0.004976, 0.005503, 0.005249, 0.006142, 0.008156, 0.006142, 0.00389, 0.004899, 0.007259, 0.007259, 0.006421, 0.009187, 0.009401, 0.009865, 0.008525, 0.006795, 0.008895, 0.008895, 0.007259, 0.007259, 0.006795, 0.006795, 0.009483, 0.008075, 0.01078, 0.010509, 0.009483, 0.009728, 0.013437, 0.00777, 0.006374, 0.005872, 0.005872, 0.006795, 0.005086, 0.004208, 0.005086, 0.003177, 0.003177, 0.00292, 0.002881, 0.002688, 0.00359, 0.002623, 0.003079, 0.00225, 0.001533, 0.001533, 0.002327, 0.00146, 0.00231, 0.003298, 0.004736, 0.004736, 0.006245, 0.006894, 0.008723, 0.008624, 0.013265, 0.010372, 0.013437, 0.013613, 0.031287, 0.0198, 0.034068], '')</t>
  </si>
  <si>
    <t xml:space="preserve">F5RXJ9|F5RXJ9_9ENTR Stationary-phase-induced ribosome-associated protein OS=Enterobacter hormaechei ATCC 49162 </t>
  </si>
  <si>
    <t>([0.767246, 0.775545, 0.666105, 0.712013, 0.604312, 0.63748, 0.557691, 0.58069, 0.622677, 0.642678, 0.671169, 0.694846, 0.618285, 0.562014, 0.476583, 0.454136, 0.440853, 0.454136, 0.447574, 0.41194, 0.480142, 0.541878, 0.486429, 0.553315, 0.575842, 0.63748, 0.626927, 0.703578, 0.712013, 0.694846, 0.703578, 0.694846, 0.666105, 0.720929, 0.784345, 0.846163, 0.852992, 0.862302, 0.865454, 0.862302, 0.868118, 0.856457, 0.84206, 0.908098, 0.910643], '')</t>
  </si>
  <si>
    <t>[0, 1, 2, 3, 4, 5, 6, 7, 8, 9, 10, 11, 12, 13, 21, 23, 24, 25, 26, 27, 28, 29, 30, 31, 32, 33, 34, 35, 36, 37, 38, 39, 40, 41, 42, 43, 44]</t>
  </si>
  <si>
    <t xml:space="preserve">F5RXK4|F5RXK4_9ENTR ADP/GDP-polyphosphate phosphotransferase OS=Enterobacter hormaechei ATCC 49162 </t>
  </si>
  <si>
    <t>([0.486429, 0.387226, 0.370445, 0.394753, 0.444081, 0.422041, 0.476583, 0.390993, 0.41194, 0.436924, 0.450668, 0.450668, 0.4292, 0.433034, 0.436924, 0.440853, 0.356642, 0.352862, 0.349426, 0.335645, 0.339168, 0.268042, 0.339168, 0.291804, 0.225814, 0.209395, 0.164327, 0.144935, 0.219301, 0.142424, 0.096677, 0.064632, 0.064632, 0.106997, 0.10481, 0.06312, 0.060549, 0.067594, 0.044297, 0.026338, 0.029376, 0.015344, 0.023087, 0.022306, 0.035586, 0.056825, 0.058088, 0.078022, 0.076542, 0.073402, 0.122885, 0.173081, 0.236433, 0.179055, 0.179055, 0.155435, 0.15008, 0.158265, 0.222385, 0.284882, 0.301917, 0.36309, 0.5017, 0.490133, 0.42561, 0.318242, 0.308712, 0.247041, 0.21291, 0.191378, 0.127496, 0.15008, 0.129801, 0.144935, 0.225814, 0.236433, 0.264545, 0.356642, 0.346032, 0.339168, 0.346032, 0.332115, 0.243554, 0.127496, 0.132295, 0.182256, 0.194234, 0.142424, 0.194234, 0.26085, 0.203355, 0.311707, 0.284882, 0.284882, 0.257454, 0.257454, 0.173081, 0.122885, 0.071867, 0.036378, 0.038858, 0.036378, 0.060549, 0.058088, 0.06312, 0.066181, 0.064632, 0.094817, 0.137348, 0.094817, 0.098513, 0.15284, 0.088832, 0.071867, 0.086953, 0.043307, 0.028695, 0.051831, 0.079919, 0.137348, 0.236433, 0.170161, 0.182256, 0.182256, 0.164327, 0.170161, 0.164327, 0.173081, 0.203355, 0.225814, 0.225814, 0.182256, 0.191378, 0.25406, 0.26085, 0.219301, 0.264545, 0.324872, 0.291804, 0.288399, 0.200174, 0.127496, 0.118441, 0.067594, 0.067594, 0.076542, 0.073402, 0.041405, 0.042364, 0.027463, 0.024393, 0.042364, 0.054297, 0.054297, 0.059222, 0.073402, 0.090864, 0.132295, 0.076542, 0.090864, 0.092881, 0.144935, 0.142424, 0.222385, 0.311707, 0.31487, 0.401658, 0.497853, 0.497853, 0.380708, 0.444081, 0.352862, 0.324872, 0.352862, 0.30533, 0.298791, 0.206376, 0.206376, 0.206376, 0.179055, 0.194234, 0.120615, 0.06312, 0.109221, 0.10481, 0.055536, 0.056825, 0.033407, 0.028695, 0.047319, 0.094817, 0.081712, 0.106997, 0.055536, 0.046336, 0.050641, 0.050641, 0.086953, 0.090864, 0.078022, 0.083462, 0.064632, 0.127496, 0.132295, 0.067594, 0.043307, 0.067594, 0.064632, 0.106997, 0.129801, 0.134866, 0.129801, 0.147574, 0.17593, 0.219301, 0.216401, 0.167087, 0.17593, 0.111485, 0.064632, 0.074921, 0.137348, 0.098513, 0.049374, 0.092881, 0.182256, 0.161087, 0.206376, 0.129801, 0.132295, 0.132295, 0.078022, 0.078022, 0.05306, 0.055536, 0.083462, 0.056825, 0.096677, 0.049374, 0.096677, 0.155435, 0.15008, 0.15284, 0.155435, 0.236433, 0.239899, 0.170161, 0.25031, 0.247041, 0.346032, 0.349426, 0.25406, 0.366687, 0.257454, 0.321458, 0.225814, 0.170161, 0.206376, 0.206376, 0.298791, 0.167087, 0.142424, 0.125101, 0.102787, 0.144935, 0.11371, 0.086953, 0.11371, 0.083462, 0.043307, 0.026338], '')</t>
  </si>
  <si>
    <t>[62]</t>
  </si>
  <si>
    <t xml:space="preserve">F5RXK5|F5RXK5_9ENTR Formate dehydrogenase-N, gamma subunit OS=Enterobacter hormaechei ATCC 49162 </t>
  </si>
  <si>
    <t>([0.142424, 0.043307, 0.026338, 0.040537, 0.060549, 0.058088, 0.046336, 0.058088, 0.034884, 0.046336, 0.034068, 0.028695, 0.016826, 0.01227, 0.007495, 0.004835, 0.004161, 0.004358, 0.004899, 0.003727, 0.00359, 0.003555, 0.003821, 0.004775, 0.003177, 0.002014, 0.001408, 0.001808, 0.001936, 0.001808, 0.001808, 0.001687, 0.00152, 0.002211, 0.002705, 0.004247, 0.004135, 0.005734, 0.007645, 0.009483, 0.014586, 0.01078, 0.01078, 0.019401, 0.011106, 0.012727, 0.024826, 0.0704, 0.024393, 0.011106, 0.020165, 0.01204, 0.011518, 0.011903, 0.006795, 0.004899, 0.003701, 0.003924, 0.003276, 0.002035, 0.001499, 0.000833, 0.000747, 0.00076, 0.000348, 0.000391, 0.000661, 0.000661, 0.000631, 0.000721, 0.001391, 0.001417, 0.001967, 0.00292, 0.004161, 0.004513, 0.006421, 0.006039, 0.006039, 0.007495, 0.013613, 0.010926, 0.014586, 0.026338, 0.015344, 0.018415, 0.033407, 0.035586, 0.043307, 0.043307, 0.085092, 0.078022, 0.043307, 0.031287, 0.031287, 0.018106, 0.035586, 0.032017, 0.029376, 0.0704, 0.051831, 0.05306, 0.111485, 0.185198, 0.122885, 0.142424, 0.129801, 0.06184, 0.064632, 0.029376, 0.018787, 0.019109, 0.013437, 0.01204, 0.008409, 0.006245, 0.005872, 0.004247, 0.003276, 0.004775, 0.004646, 0.004135, 0.003053, 0.002155, 0.001417, 0.001743, 0.002366, 0.002503, 0.002396, 0.002078, 0.003014, 0.002503, 0.001623, 0.00225, 0.00225, 0.003478, 0.003478, 0.003757, 0.005249, 0.004689, 0.004135, 0.002976, 0.002688, 0.002662, 0.003671, 0.004513, 0.004611, 0.004315, 0.005378, 0.005872, 0.004736, 0.003405, 0.003512, 0.005086, 0.004315, 0.004358, 0.003109, 0.00292, 0.003727, 0.003109, 0.003212, 0.003014, 0.003757, 0.003671, 0.003607, 0.002881, 0.003366, 0.003298, 0.003298, 0.002688, 0.003804, 0.00515, 0.006039, 0.006078, 0.006421, 0.007177, 0.010509, 0.011669, 0.019401, 0.020165, 0.030003, 0.030003, 0.033407, 0.044297, 0.100716, 0.182256, 0.257454, 0.271506, 0.278302, 0.173081, 0.158265, 0.158265, 0.164327, 0.144935, 0.25031, 0.243554, 0.142424, 0.147574, 0.182256, 0.191378, 0.194234, 0.200174, 0.311707, 0.346032, 0.352862, 0.346032, 0.225814, 0.232838, 0.191378, 0.158265, 0.25406, 0.377384, 0.349426, 0.311707, 0.41194, 0.366687, 0.328603, 0.517562], '')</t>
  </si>
  <si>
    <t xml:space="preserve">F5RXK6|F5RXK6_9ENTR Formate dehydrogenase iron-sulfur subunit OS=Enterobacter hormaechei ATCC 49162 </t>
  </si>
  <si>
    <t>([0.387226, 0.408655, 0.394753, 0.418646, 0.440853, 0.494003, 0.42561, 0.444081, 0.486429, 0.472492, 0.51388, 0.541878, 0.538167, 0.56648, 0.56648, 0.465241, 0.447574, 0.408655, 0.486429, 0.497853, 0.480142, 0.476583, 0.40511, 0.36309, 0.377384, 0.321458, 0.295083, 0.352862, 0.196879, 0.134866, 0.15008, 0.051831, 0.049374, 0.048328, 0.018415, 0.018106, 0.022306, 0.019401, 0.010221, 0.009483, 0.012727, 0.01078, 0.011106, 0.016528, 0.016528, 0.015694, 0.021816, 0.023963, 0.018415, 0.045352, 0.060549, 0.023534, 0.044297, 0.044297, 0.038042, 0.06184, 0.06184, 0.086953, 0.118441, 0.222385, 0.239899, 0.158265, 0.206376, 0.182256, 0.164327, 0.225814, 0.170161, 0.161087, 0.11371, 0.132295, 0.137348, 0.083462, 0.196879, 0.26085, 0.268042, 0.328603, 0.422041, 0.41194, 0.40511, 0.377384, 0.335645, 0.339168, 0.349426, 0.288399, 0.25031, 0.257454, 0.25031, 0.321458, 0.31487, 0.209395, 0.209395, 0.206376, 0.147574, 0.161087, 0.158265, 0.17593, 0.164327, 0.06312, 0.03976, 0.03976, 0.034884, 0.020522, 0.021816, 0.030003, 0.038858, 0.056825, 0.047319, 0.032017, 0.020165, 0.021381, 0.033407, 0.032677, 0.033407, 0.086953, 0.05306, 0.035586, 0.032677, 0.019109, 0.051831, 0.081712, 0.090864, 0.109221, 0.106997, 0.060549, 0.059222, 0.025762, 0.025762, 0.018787, 0.011342, 0.011342, 0.009865, 0.014075, 0.008525, 0.009187, 0.006894, 0.008804, 0.008276, 0.008804, 0.013265, 0.009483, 0.009483, 0.009187, 0.009483, 0.022306, 0.034068, 0.036378, 0.073402, 0.044297, 0.074921, 0.086953, 0.132295, 0.102787, 0.045352, 0.083462, 0.078022, 0.137348, 0.098513, 0.144935, 0.090864, 0.086953, 0.137348, 0.144935, 0.170161, 0.132295, 0.055536, 0.036378, 0.035586, 0.050641, 0.036378, 0.043307, 0.106997, 0.102787, 0.129801, 0.17593, 0.225814, 0.132295, 0.122885, 0.164327, 0.161087, 0.209395, 0.229226, 0.18812, 0.116183, 0.111485, 0.096677, 0.173081, 0.236433, 0.25031, 0.25406, 0.332115, 0.321458, 0.31487, 0.247041, 0.271506, 0.318242, 0.321458, 0.418646, 0.335645, 0.352862, 0.352862, 0.328603, 0.308712, 0.268042, 0.257454, 0.25031, 0.332115, 0.370445, 0.352862, 0.284882, 0.275179, 0.328603, 0.318242, 0.321458, 0.339168, 0.311707, 0.26085, 0.203355, 0.144935, 0.222385, 0.209395, 0.219301, 0.26085, 0.278302, 0.377384, 0.483068, 0.398279, 0.291804, 0.281712, 0.298791, 0.281712, 0.311707, 0.31487, 0.321458, 0.349426, 0.380708, 0.339168, 0.433034, 0.497853, 0.585406, 0.490133, 0.505461, 0.422041, 0.324872, 0.311707, 0.284882, 0.243554, 0.243554, 0.321458, 0.346032, 0.264545, 0.335645, 0.284882, 0.264545, 0.25406, 0.142424, 0.106997, 0.144935, 0.139895, 0.076542, 0.066181, 0.106997, 0.064632, 0.06184, 0.06312, 0.067594, 0.03976, 0.028695, 0.045352, 0.028107, 0.023963, 0.046336, 0.050641, 0.059222, 0.078022, 0.054297, 0.106997, 0.173081, 0.206376, 0.219301, 0.335645, 0.380708, 0.387226, 0.465241, 0.575842, 0.690604, 0.671169, 0.788093, 0.882776, 0.885302, 0.953422, 0.959312, 0.945666, 0.938133, 0.947281], '')</t>
  </si>
  <si>
    <t>[10, 11, 12, 13, 14, 238, 240, 283, 284, 285, 286, 287, 288, 289, 290, 291, 292, 293]</t>
  </si>
  <si>
    <t xml:space="preserve">F5RXK7|F5RXK7_9ENTR Formate dehydrogenase-N, alpha subunit OS=Enterobacter hormaechei ATCC 49162 </t>
  </si>
  <si>
    <t>([0.167087, 0.232838, 0.167087, 0.122885, 0.090864, 0.069024, 0.060549, 0.076542, 0.094817, 0.125101, 0.120615, 0.134866, 0.142424, 0.109221, 0.106997, 0.203355, 0.206376, 0.196879, 0.179055, 0.182256, 0.100716, 0.102787, 0.067594, 0.11371, 0.137348, 0.18812, 0.264545, 0.332115, 0.349426, 0.359901, 0.31487, 0.352862, 0.30533, 0.206376, 0.18812, 0.137348, 0.120615, 0.196879, 0.196879, 0.200174, 0.203355, 0.295083, 0.332115, 0.352862, 0.332115, 0.30533, 0.278302, 0.271506, 0.17593, 0.102787, 0.081712, 0.118441, 0.069024, 0.111485, 0.170161, 0.222385, 0.284882, 0.284882, 0.17593, 0.182256, 0.185198, 0.120615, 0.120615, 0.116183, 0.098513, 0.06184, 0.055536, 0.038858, 0.022667, 0.023087, 0.043307, 0.056825, 0.050641, 0.085092, 0.049374, 0.055536, 0.045352, 0.049374, 0.026892, 0.032017, 0.030003, 0.059222, 0.056825, 0.058088, 0.064632, 0.076542, 0.120615, 0.120615, 0.122885, 0.137348, 0.206376, 0.206376, 0.203355, 0.106997, 0.090864, 0.078022, 0.079919, 0.102787, 0.090864, 0.094817, 0.0704, 0.0704, 0.0704, 0.069024, 0.071867, 0.054297, 0.066181, 0.064632, 0.10481, 0.170161, 0.147574, 0.15284, 0.137348, 0.129801, 0.219301, 0.158265, 0.275179, 0.170161, 0.173081, 0.096677, 0.158265, 0.278302, 0.295083, 0.291804, 0.295083, 0.25406, 0.281712, 0.284882, 0.298791, 0.308712, 0.298791, 0.30533, 0.298791, 0.311707, 0.349426, 0.352862, 0.370445, 0.295083, 0.284882, 0.284882, 0.31487, 0.225814, 0.203355, 0.200174, 0.200174, 0.222385, 0.25031, 0.25406, 0.170161, 0.164327, 0.18812, 0.191378, 0.21291, 0.158265, 0.167087, 0.15284, 0.092881, 0.092881, 0.129801, 0.216401, 0.236433, 0.311707, 0.36309, 0.377384, 0.264545, 0.191378, 0.247041, 0.196879, 0.129801, 0.219301, 0.170161, 0.096677, 0.078022, 0.111485, 0.15284, 0.134866, 0.109221, 0.15284, 0.232838, 0.236433, 0.236433, 0.206376, 0.209395, 0.147574, 0.092881, 0.10481, 0.137348, 0.092881, 0.127496, 0.116183, 0.10481, 0.15008, 0.206376, 0.232838, 0.185198, 0.182256, 0.161087, 0.194234, 0.232838, 0.15284, 0.15284, 0.15284, 0.120615, 0.102787, 0.144935, 0.142424, 0.225814, 0.185198, 0.18812, 0.127496, 0.209395, 0.219301, 0.170161, 0.17593, 0.139895, 0.164327, 0.164327, 0.18812, 0.179055, 0.125101, 0.196879, 0.173081, 0.116183, 0.144935, 0.167087, 0.196879, 0.271506, 0.271506, 0.26085, 0.342579, 0.418646, 0.335645, 0.321458, 0.377384, 0.295083, 0.339168, 0.284882, 0.203355, 0.200174, 0.200174, 0.25031, 0.164327, 0.216401, 0.291804, 0.196879, 0.132295, 0.137348, 0.088832, 0.098513, 0.15284, 0.161087, 0.158265, 0.243554, 0.243554, 0.243554, 0.229226, 0.243554, 0.318242, 0.30533, 0.229226, 0.239899, 0.21291, 0.30533, 0.278302, 0.30533, 0.401658, 0.447574, 0.450668, 0.541878, 0.541878, 0.557691, 0.549308, 0.483068, 0.486429, 0.384043, 0.278302, 0.366687, 0.370445, 0.278302, 0.401658, 0.480142, 0.359901, 0.36309, 0.291804, 0.284882, 0.182256, 0.144935, 0.167087, 0.164327, 0.088832, 0.040537, 0.038858, 0.038858, 0.048328, 0.037156, 0.074921, 0.127496, 0.144935, 0.144935, 0.243554, 0.134866, 0.137348, 0.137348, 0.17593, 0.15008, 0.098513, 0.179055, 0.216401, 0.139895, 0.15284, 0.26085, 0.328603, 0.232838, 0.232838, 0.203355, 0.161087, 0.147574, 0.088832, 0.040537, 0.040537, 0.028695, 0.040537, 0.044297, 0.083462, 0.076542, 0.116183, 0.132295, 0.111485, 0.118441, 0.118441, 0.0704, 0.042364, 0.054297, 0.100716, 0.047319, 0.073402, 0.137348, 0.102787, 0.15008, 0.239899, 0.137348, 0.194234, 0.243554, 0.225814, 0.243554, 0.232838, 0.203355, 0.203355, 0.196879, 0.191378, 0.206376, 0.278302, 0.335645, 0.247041, 0.236433, 0.25031, 0.196879, 0.132295, 0.132295, 0.098513, 0.109221, 0.209395, 0.127496, 0.086953, 0.090864, 0.092881, 0.098513, 0.129801, 0.17593, 0.10481, 0.06184, 0.10481, 0.116183, 0.116183, 0.17593, 0.194234, 0.284882, 0.335645, 0.40511, 0.401658, 0.490133, 0.509769, 0.486429, 0.545602, 0.521092, 0.538167, 0.525368, 0.541878, 0.483068, 0.380708, 0.476583, 0.497853, 0.51388, 0.497853, 0.509769, 0.436924, 0.321458, 0.30533, 0.308712, 0.311707, 0.377384, 0.370445, 0.339168, 0.257454, 0.25406, 0.339168, 0.324872, 0.321458, 0.301917, 0.268042, 0.295083, 0.31487, 0.298791, 0.275179, 0.191378, 0.185198, 0.247041, 0.356642, 0.390993, 0.349426, 0.36309, 0.352862, 0.370445, 0.349426, 0.422041, 0.461924, 0.461924, 0.465241, 0.480142, 0.408655, 0.4292, 0.483068, 0.472492, 0.490133, 0.401658, 0.494003, 0.494003, 0.42561, 0.408655, 0.414856, 0.408655, 0.301917, 0.295083, 0.281712, 0.321458, 0.328603, 0.321458, 0.30533, 0.30533, 0.271506, 0.359901, 0.461924, 0.408655, 0.335645, 0.401658, 0.450668, 0.444081, 0.36309, 0.440853, 0.359901, 0.335645, 0.380708, 0.494003, 0.51388, 0.509769, 0.529623, 0.545602, 0.538167, 0.562014, 0.58069, 0.545602, 0.505461, 0.468512, 0.56648, 0.675549, 0.694846, 0.745909, 0.690604, 0.771762, 0.671169, 0.754692, 0.775545, 0.671169, 0.509769, 0.509769, 0.490133, 0.465241, 0.450668, 0.465241, 0.380708, 0.318242, 0.346032, 0.359901, 0.359901, 0.346032, 0.352862, 0.278302, 0.209395, 0.268042, 0.281712, 0.268042, 0.268042, 0.194234, 0.196879, 0.278302, 0.281712, 0.311707, 0.30533, 0.308712, 0.30533, 0.352862, 0.398279, 0.414856, 0.352862, 0.275179, 0.203355, 0.120615, 0.17593, 0.236433, 0.225814, 0.15284, 0.232838, 0.268042, 0.349426, 0.422041, 0.440853, 0.447574, 0.394753, 0.366687, 0.374039, 0.36309, 0.398279, 0.408655, 0.390993, 0.472492, 0.604312, 0.699094, 0.808535, 0.728858, 0.733139, 0.745909, 0.849326, 0.775545, 0.759478, 0.626927, 0.59508, 0.483068, 0.444081, 0.398279, 0.447574, 0.370445, 0.384043, 0.366687, 0.352862, 0.324872, 0.25031, 0.144935, 0.155435, 0.147574, 0.185198, 0.179055, 0.15284, 0.161087, 0.170161, 0.17593, 0.26085, 0.275179, 0.387226, 0.318242, 0.418646, 0.418646, 0.483068, 0.465241, 0.4292, 0.36309, 0.335645, 0.418646, 0.41194, 0.41194, 0.422041, 0.440853, 0.436924, 0.359901, 0.349426, 0.40511, 0.40511, 0.41194, 0.339168, 0.335645, 0.436924, 0.324872, 0.308712, 0.318242, 0.301917, 0.366687, 0.465241, 0.557691, 0.534167, 0.671169, 0.666105, 0.666105, 0.707965, 0.585406, 0.618285, 0.562014, 0.575842, 0.59508, 0.604312, 0.716283, 0.58069, 0.575842, 0.703578, 0.59508, 0.480142, 0.483068, 0.377384, 0.36309, 0.356642, 0.291804, 0.26085, 0.271506, 0.271506, 0.271506, 0.271506, 0.366687, 0.418646, 0.401658, 0.288399, 0.284882, 0.30533, 0.335645, 0.346032, 0.356642, 0.450668, 0.468512, 0.494003, 0.59014, 0.59508, 0.632174, 0.622677, 0.653063, 0.666105, 0.680603, 0.562014, 0.613573, 0.575842, 0.557691, 0.59014, 0.63748, 0.541878, 0.51388, 0.468512, 0.370445, 0.374039, 0.36309, 0.447574, 0.384043, 0.30533, 0.291804, 0.194234, 0.275179, 0.271506, 0.243554, 0.239899, 0.295083, 0.25406, 0.281712, 0.196879, 0.127496, 0.17593, 0.232838, 0.239899, 0.229226, 0.31487, 0.229226, 0.222385, 0.229226, 0.291804, 0.268042, 0.278302, 0.356642, 0.26085, 0.271506, 0.268042, 0.264545, 0.239899, 0.342579, 0.239899, 0.346032, 0.380708, 0.298791, 0.268042, 0.268042, 0.384043, 0.398279, 0.486429, 0.377384, 0.301917, 0.308712, 0.318242, 0.311707, 0.318242, 0.418646, 0.332115, 0.311707, 0.301917, 0.301917, 0.295083, 0.374039, 0.275179, 0.275179, 0.370445, 0.394753, 0.394753, 0.370445, 0.295083, 0.281712, 0.318242, 0.380708, 0.366687, 0.447574, 0.450668, 0.440853, 0.328603, 0.324872, 0.352862, 0.332115, 0.295083, 0.275179, 0.21291, 0.236433, 0.264545, 0.25406, 0.257454, 0.173081, 0.17593, 0.236433, 0.167087, 0.239899, 0.179055, 0.18812, 0.191378, 0.194234, 0.196879, 0.229226, 0.318242, 0.321458, 0.281712, 0.342579, 0.281712, 0.370445, 0.352862, 0.356642, 0.264545, 0.26085, 0.236433, 0.239899, 0.232838, 0.25031, 0.206376, 0.278302, 0.268042, 0.268042, 0.182256, 0.116183, 0.142424, 0.147574, 0.147574, 0.137348, 0.139895, 0.239899, 0.225814, 0.239899, 0.229226, 0.324872, 0.324872, 0.444081, 0.433034, 0.436924, 0.509769, 0.575842, 0.58069, 0.483068, 0.483068, 0.549308, 0.534167, 0.476583, 0.390993, 0.401658, 0.394753, 0.40511, 0.374039, 0.332115, 0.377384, 0.356642, 0.324872, 0.301917, 0.25406, 0.222385, 0.182256, 0.137348, 0.073402, 0.042364], '')</t>
  </si>
  <si>
    <t>[268, 269, 270, 271, 381, 383, 384, 385, 386, 387, 392, 394, 463, 464, 465, 466, 467, 468, 469, 470, 471, 473, 474, 475, 476, 477, 478, 479, 480, 481, 482, 483, 484, 535, 536, 537, 538, 539, 540, 541, 542, 543, 544, 545, 596, 597, 598, 599, 600, 601, 602, 603, 604, 605, 606, 607, 608, 609, 610, 611, 612, 636, 637, 638, 639, 640, 641, 642, 643, 644, 645, 646, 647, 648, 649, 650, 779, 780, 781, 784, 785]</t>
  </si>
  <si>
    <t xml:space="preserve">F5RXL0|F5RXL0_9ENTR Outer membrane porin protein OmpD OS=Enterobacter hormaechei ATCC 49162 </t>
  </si>
  <si>
    <t>([0.034884, 0.05306, 0.048328, 0.034068, 0.037156, 0.03976, 0.05306, 0.044297, 0.038042, 0.054297, 0.055536, 0.059222, 0.069024, 0.074921, 0.03976, 0.069024, 0.094817, 0.116183, 0.155435, 0.191378, 0.239899, 0.167087, 0.17593, 0.147574, 0.139895, 0.161087, 0.179055, 0.132295, 0.182256, 0.232838, 0.15284, 0.179055, 0.139895, 0.067594, 0.096677, 0.179055, 0.17593, 0.155435, 0.147574, 0.15008, 0.144935, 0.15008, 0.225814, 0.209395, 0.288399, 0.288399, 0.232838, 0.243554, 0.232838, 0.229226, 0.139895, 0.194234, 0.194234, 0.295083, 0.398279, 0.414856, 0.324872, 0.332115, 0.366687, 0.384043, 0.308712, 0.301917, 0.301917, 0.209395, 0.216401, 0.229226, 0.225814, 0.30533, 0.219301, 0.311707, 0.21291, 0.308712, 0.31487, 0.328603, 0.308712, 0.30533, 0.311707, 0.40511, 0.408655, 0.398279, 0.356642, 0.444081, 0.440853, 0.454136, 0.538167, 0.541878, 0.525368, 0.538167, 0.483068, 0.468512, 0.418646, 0.525368, 0.454136, 0.444081, 0.328603, 0.339168, 0.36309, 0.243554, 0.229226, 0.21291, 0.132295, 0.161087, 0.100716, 0.100716, 0.092881, 0.10481, 0.066181, 0.066181, 0.076542, 0.078022, 0.090864, 0.111485, 0.074921, 0.118441, 0.109221, 0.120615, 0.116183, 0.10481, 0.139895, 0.096677, 0.125101, 0.222385, 0.134866, 0.203355, 0.203355, 0.21291, 0.203355, 0.200174, 0.200174, 0.268042, 0.291804, 0.377384, 0.370445, 0.346032, 0.30533, 0.332115, 0.414856, 0.41194, 0.40511, 0.454136, 0.529623, 0.4292, 0.384043, 0.480142, 0.401658, 0.398279, 0.401658, 0.401658, 0.494003, 0.398279, 0.291804, 0.291804, 0.216401, 0.170161, 0.264545, 0.30533, 0.232838, 0.247041, 0.203355, 0.179055, 0.155435, 0.170161, 0.147574, 0.182256, 0.179055, 0.239899, 0.257454, 0.25406, 0.25406, 0.25406, 0.352862, 0.370445, 0.374039, 0.465241, 0.51388, 0.517562, 0.517562, 0.618285, 0.59917, 0.553315, 0.58069, 0.521092, 0.497853, 0.59014, 0.570702, 0.476583, 0.509769, 0.390993, 0.390993, 0.387226, 0.278302, 0.268042, 0.284882, 0.281712, 0.232838, 0.236433, 0.15284, 0.132295, 0.120615, 0.118441, 0.194234, 0.196879, 0.271506, 0.288399, 0.291804, 0.30533, 0.328603, 0.308712, 0.380708, 0.342579, 0.342579, 0.454136, 0.380708, 0.450668, 0.422041, 0.450668, 0.444081, 0.557691, 0.613573, 0.585406, 0.618285, 0.534167, 0.436924, 0.40511, 0.36309, 0.359901, 0.271506, 0.318242, 0.243554, 0.281712, 0.281712, 0.298791, 0.298791, 0.295083, 0.209395, 0.173081, 0.147574, 0.15008, 0.134866, 0.079919, 0.094817, 0.094817, 0.129801, 0.206376, 0.25031, 0.232838, 0.236433, 0.278302, 0.182256, 0.25031, 0.25406, 0.281712, 0.271506, 0.200174, 0.243554, 0.332115, 0.394753, 0.394753, 0.40511, 0.418646, 0.390993, 0.41194, 0.335645, 0.278302, 0.243554, 0.243554, 0.216401, 0.229226, 0.161087, 0.275179, 0.17593, 0.158265, 0.106997, 0.106997, 0.17593, 0.200174, 0.122885, 0.106997, 0.079919, 0.044297, 0.038858, 0.073402, 0.06184, 0.085092, 0.11371, 0.142424, 0.081712, 0.125101, 0.11371, 0.132295, 0.120615, 0.216401, 0.229226, 0.318242, 0.236433, 0.15284, 0.173081, 0.17593, 0.15284, 0.236433, 0.25406, 0.25406, 0.222385, 0.229226, 0.161087, 0.109221, 0.050641, 0.092881, 0.092881, 0.102787, 0.118441, 0.118441, 0.11371, 0.064632, 0.03976, 0.0704, 0.060549, 0.050641, 0.047319, 0.076542, 0.041405, 0.040537, 0.045352, 0.060549, 0.060549, 0.106997, 0.083462, 0.158265, 0.139895, 0.155435, 0.116183, 0.15008, 0.106997, 0.083462, 0.134866, 0.196879, 0.200174, 0.200174, 0.15284, 0.196879, 0.132295, 0.196879, 0.179055, 0.173081, 0.100716, 0.111485, 0.049374, 0.085092, 0.067594, 0.055536, 0.038042, 0.038042, 0.029376, 0.037156, 0.037156, 0.024826, 0.014315], '')</t>
  </si>
  <si>
    <t>[84, 85, 86, 87, 91, 140, 174, 175, 176, 177, 178, 179, 180, 181, 183, 184, 186, 217, 218, 219, 220, 221]</t>
  </si>
  <si>
    <t xml:space="preserve">F5RXL3|F5RXL3_9ENTR Nitrate/nitrite transporter OS=Enterobacter hormaechei ATCC 49162 </t>
  </si>
  <si>
    <t>([0.63748, 0.4292, 0.281712, 0.295083, 0.339168, 0.219301, 0.25406, 0.30533, 0.342579, 0.374039, 0.349426, 0.40511, 0.281712, 0.18812, 0.196879, 0.216401, 0.206376, 0.200174, 0.21291, 0.18812, 0.102787, 0.085092, 0.155435, 0.25031, 0.271506, 0.155435, 0.155435, 0.079919, 0.064632, 0.033407, 0.023963, 0.019109, 0.010672, 0.011903, 0.011342, 0.009096, 0.005623, 0.004358, 0.003405, 0.00246, 0.002155, 0.002155, 0.001541, 0.001481, 0.001318, 0.000799, 0.001061, 0.001172, 0.001722, 0.001271, 0.001692, 0.002035, 0.002035, 0.00283, 0.002606, 0.003804, 0.00283, 0.004161, 0.005503, 0.007259, 0.010672, 0.008895, 0.008276, 0.010926, 0.00777, 0.009187, 0.01204, 0.009294, 0.015078, 0.013613, 0.013821, 0.012491, 0.01204, 0.014783, 0.009294, 0.010221, 0.009977, 0.012491, 0.015078, 0.008723, 0.008156, 0.00515, 0.006039, 0.006894, 0.009096, 0.009015, 0.005623, 0.006374, 0.009015, 0.008409, 0.005872, 0.006039, 0.006374, 0.004921, 0.00407, 0.00543, 0.00777, 0.005932, 0.005503, 0.003671, 0.00407, 0.003276, 0.005223, 0.004899, 0.004899, 0.003461, 0.003431, 0.005011, 0.003671, 0.003246, 0.00225, 0.003298, 0.004513, 0.004513, 0.005011, 0.007259, 0.008156, 0.005249, 0.004976, 0.005318, 0.004736, 0.004358, 0.00389, 0.002503, 0.002705, 0.00246, 0.002327, 0.002529, 0.002512, 0.002336, 0.002327, 0.003276, 0.002688, 0.002688, 0.001649, 0.001649, 0.00155, 0.001391, 0.001692, 0.002396, 0.003298, 0.003555, 0.004921, 0.004646, 0.004431, 0.003431, 0.005318, 0.00777, 0.008723, 0.008895, 0.018106, 0.023534, 0.022667, 0.023087, 0.011518, 0.024393, 0.016257, 0.018415, 0.019109, 0.027463, 0.014315, 0.013265, 0.026892, 0.014586, 0.031287, 0.042364, 0.096677, 0.044297, 0.028695, 0.041405, 0.019401, 0.011669, 0.00962, 0.011106, 0.008624, 0.009401, 0.006421, 0.006039, 0.00407, 0.004431, 0.003701, 0.003461, 0.003555, 0.00225, 0.00225, 0.00225, 0.00225, 0.002211, 0.002881, 0.002623, 0.0028, 0.004161, 0.005872, 0.007091, 0.006482, 0.009401, 0.014586, 0.019109, 0.023963, 0.024393, 0.016257, 0.024393, 0.045352, 0.032017, 0.041405, 0.042364, 0.022667, 0.029376, 0.038042, 0.019401, 0.017447, 0.009096, 0.006078, 0.004835, 0.004775, 0.003431, 0.003079, 0.002529, 0.001967, 0.001692, 0.002503, 0.002396, 0.002396, 0.00283, 0.002327, 0.002662, 0.003727, 0.004921, 0.005799, 0.004513, 0.006245, 0.006194, 0.007645, 0.011342, 0.015694, 0.009015, 0.015694, 0.012727, 0.009483, 0.019109, 0.048328, 0.0198, 0.026892, 0.013437, 0.008075, 0.008156, 0.006533, 0.006533, 0.004689, 0.003341, 0.002555, 0.001748, 0.00231, 0.002662, 0.001687, 0.001597, 0.002336, 0.001383, 0.001267, 0.001778, 0.001069, 0.000983, 0.001434, 0.00146, 0.001335, 0.001597, 0.001872, 0.001808, 0.001808, 0.002688, 0.003963, 0.006078, 0.00558, 0.007091, 0.007091, 0.008624, 0.009096, 0.006374, 0.006988, 0.010372, 0.006988, 0.009977, 0.006482, 0.004921, 0.004921, 0.009015, 0.007259, 0.006374, 0.009483, 0.008409, 0.005872, 0.004921, 0.004835, 0.007495, 0.005872, 0.005734, 0.007555, 0.006039, 0.006039, 0.008624, 0.009096, 0.015694, 0.010926, 0.022667, 0.05306, 0.029376, 0.024826, 0.028107, 0.060549, 0.028695, 0.019401, 0.041405, 0.023087, 0.013821, 0.008156, 0.007877, 0.006795, 0.004899, 0.00389, 0.005378, 0.004775, 0.003431, 0.00243, 0.002327, 0.001572, 0.001623, 0.001541, 0.001687, 0.002336, 0.002211, 0.00316, 0.004247, 0.00407, 0.006039, 0.005086, 0.006421, 0.006533, 0.004899, 0.004689, 0.005086, 0.003963, 0.003014, 0.003431, 0.004611, 0.004899, 0.004483, 0.003177, 0.004431, 0.003461, 0.003461, 0.002512, 0.002503, 0.002503, 0.002503, 0.002503, 0.003924, 0.003177, 0.003727, 0.004736, 0.004976, 0.006078, 0.006194, 0.006894, 0.00558, 0.005734, 0.008624, 0.009483, 0.016826, 0.009728, 0.012727, 0.013437, 0.015078, 0.015078, 0.015694, 0.016826, 0.017138, 0.016257, 0.034068, 0.034068, 0.059222, 0.120615, 0.120615, 0.196879, 0.301917, 0.465241, 0.40511, 0.30533, 0.42561, 0.444081, 0.575842, 0.505461, 0.444081, 0.490133, 0.377384, 0.377384, 0.229226, 0.139895, 0.137348, 0.109221, 0.051831, 0.043307, 0.030003, 0.023534, 0.022306, 0.022306, 0.009865, 0.007259, 0.006795, 0.007315, 0.006701, 0.005734, 0.004388, 0.004921, 0.005872, 0.008002, 0.005799, 0.007495, 0.009096, 0.009483, 0.011342, 0.019109, 0.023087, 0.018787, 0.031287, 0.024393, 0.018415, 0.040537, 0.058088, 0.05306, 0.022667, 0.014783, 0.010221, 0.011106, 0.00777, 0.005872, 0.004899, 0.005249, 0.004431, 0.004135, 0.004135, 0.003246, 0.002435, 0.001675, 0.001541, 0.001541, 0.001808, 0.00225, 0.002211, 0.002727, 0.00407, 0.00543, 0.005932, 0.007495, 0.00962, 0.013016, 0.016826, 0.019401, 0.027463, 0.054297, 0.092881, 0.059222], '')</t>
  </si>
  <si>
    <t>[0, 389, 390]</t>
  </si>
  <si>
    <t xml:space="preserve">F5RXL4|F5RXL4_9ENTR nitrate reductase (quinone) OS=Enterobacter hormaechei ATCC 49162 </t>
  </si>
  <si>
    <t>([0.034884, 0.05306, 0.078022, 0.10481, 0.137348, 0.170161, 0.194234, 0.127496, 0.132295, 0.158265, 0.185198, 0.203355, 0.21291, 0.222385, 0.243554, 0.225814, 0.216401, 0.219301, 0.324872, 0.324872, 0.408655, 0.387226, 0.394753, 0.398279, 0.394753, 0.30533, 0.298791, 0.311707, 0.40511, 0.318242, 0.324872, 0.222385, 0.239899, 0.236433, 0.164327, 0.164327, 0.232838, 0.236433, 0.236433, 0.219301, 0.225814, 0.17593, 0.301917, 0.216401, 0.216401, 0.222385, 0.308712, 0.232838, 0.219301, 0.134866, 0.229226, 0.158265, 0.17593, 0.132295, 0.132295, 0.200174, 0.25031, 0.18812, 0.15008, 0.15008, 0.083462, 0.085092, 0.116183, 0.11371, 0.182256, 0.182256, 0.185198, 0.118441, 0.203355, 0.203355, 0.308712, 0.30533, 0.394753, 0.486429, 0.458154, 0.483068, 0.483068, 0.476583, 0.562014, 0.666105, 0.661982, 0.795062, 0.699094, 0.728858, 0.712013, 0.703578, 0.666105, 0.657645, 0.653063, 0.613573, 0.490133, 0.401658, 0.328603, 0.216401, 0.209395, 0.26085, 0.25031, 0.236433, 0.167087, 0.164327, 0.086953, 0.102787, 0.064632, 0.073402, 0.06312, 0.06312, 0.06184, 0.043307, 0.027463, 0.050641, 0.032017, 0.031287, 0.054297, 0.092881, 0.129801, 0.085092, 0.083462, 0.083462, 0.079919, 0.127496, 0.132295, 0.225814, 0.155435, 0.15284, 0.173081, 0.100716, 0.106997, 0.092881, 0.092881, 0.15008, 0.15008, 0.229226, 0.356642, 0.366687, 0.356642, 0.356642, 0.447574, 0.468512, 0.36309, 0.366687, 0.36309, 0.324872, 0.298791, 0.356642, 0.4292, 0.461924, 0.58069, 0.450668, 0.394753, 0.468512, 0.454136, 0.454136, 0.339168, 0.31487, 0.318242, 0.243554, 0.284882, 0.284882, 0.216401, 0.232838, 0.21291, 0.194234, 0.196879, 0.209395, 0.161087, 0.090864, 0.092881, 0.055536, 0.106997, 0.158265, 0.096677, 0.100716, 0.106997, 0.196879, 0.196879, 0.137348, 0.17593, 0.167087, 0.085092, 0.127496, 0.206376, 0.155435, 0.196879, 0.194234, 0.142424, 0.182256, 0.232838, 0.173081, 0.239899, 0.15284, 0.137348, 0.191378, 0.191378, 0.17593, 0.164327, 0.096677, 0.085092, 0.096677, 0.058088, 0.069024, 0.071867, 0.064632, 0.109221, 0.06312, 0.044297, 0.060549, 0.032017, 0.023534, 0.037156, 0.021816, 0.021816, 0.017447, 0.021816, 0.014075, 0.016021, 0.018415, 0.026892, 0.043307, 0.05306, 0.064632, 0.106997, 0.058088, 0.056825, 0.06184, 0.102787, 0.161087, 0.17593, 0.219301, 0.342579, 0.349426, 0.436924, 0.509769, 0.613573, 0.472492, 0.450668, 0.436924, 0.40511, 0.42561, 0.332115, 0.225814, 0.194234, 0.167087, 0.161087, 0.161087, 0.142424, 0.139895, 0.098513, 0.10481, 0.155435, 0.142424, 0.127496, 0.132295, 0.17593, 0.179055, 0.243554, 0.335645, 0.21291, 0.125101, 0.129801, 0.236433, 0.257454, 0.339168, 0.275179, 0.370445, 0.374039, 0.380708, 0.36309, 0.433034, 0.349426, 0.30533, 0.219301, 0.225814, 0.25031, 0.236433, 0.129801, 0.15008, 0.17593, 0.225814, 0.308712, 0.298791, 0.200174, 0.25406, 0.268042, 0.380708, 0.284882, 0.203355, 0.17593, 0.203355, 0.194234, 0.264545, 0.295083, 0.380708, 0.387226, 0.356642, 0.31487, 0.349426, 0.328603, 0.26085, 0.291804, 0.278302, 0.284882, 0.352862, 0.301917, 0.21291, 0.137348, 0.216401, 0.31487, 0.243554, 0.209395, 0.15008, 0.147574, 0.155435, 0.179055, 0.167087, 0.18812, 0.134866, 0.118441, 0.088832, 0.125101, 0.083462, 0.076542, 0.071867, 0.073402, 0.058088, 0.096677, 0.158265, 0.129801, 0.137348, 0.185198, 0.129801, 0.142424, 0.083462, 0.047319, 0.041405, 0.048328, 0.046336, 0.0704, 0.137348, 0.203355, 0.191378, 0.219301, 0.222385, 0.26085, 0.268042, 0.359901, 0.31487, 0.229226, 0.271506, 0.216401, 0.257454, 0.342579, 0.324872, 0.377384, 0.468512, 0.461924, 0.36309, 0.349426, 0.394753, 0.390993, 0.401658, 0.418646, 0.517562, 0.613573, 0.461924, 0.454136, 0.461924, 0.41194, 0.461924, 0.349426, 0.387226, 0.328603, 0.291804, 0.366687, 0.408655, 0.318242, 0.257454, 0.30533, 0.335645, 0.332115, 0.328603, 0.311707, 0.21291, 0.185198, 0.092881, 0.155435, 0.088832, 0.085092, 0.155435, 0.17593, 0.281712, 0.264545, 0.222385, 0.264545, 0.185198, 0.191378, 0.264545, 0.243554, 0.243554, 0.18812, 0.17593, 0.185198, 0.203355, 0.295083, 0.311707, 0.342579, 0.352862, 0.380708, 0.377384, 0.281712, 0.209395, 0.134866, 0.144935, 0.239899, 0.239899, 0.31487, 0.232838, 0.206376, 0.298791, 0.264545, 0.264545, 0.164327, 0.185198, 0.106997, 0.054297, 0.048328, 0.079919, 0.083462, 0.144935, 0.158265, 0.26085, 0.339168, 0.321458, 0.311707, 0.311707, 0.236433, 0.25031, 0.328603, 0.377384, 0.394753, 0.394753, 0.342579, 0.454136, 0.418646, 0.505461, 0.553315, 0.59508, 0.59014, 0.56648, 0.549308, 0.447574, 0.418646, 0.332115, 0.40511, 0.418646, 0.418646, 0.480142, 0.480142, 0.465241, 0.444081, 0.349426, 0.346032, 0.42561, 0.352862, 0.257454, 0.271506, 0.247041, 0.161087, 0.102787, 0.086953, 0.088832, 0.081712, 0.078022, 0.078022, 0.098513, 0.092881, 0.094817, 0.058088, 0.060549, 0.064632, 0.06312, 0.100716, 0.120615, 0.10481, 0.092881, 0.170161, 0.094817, 0.127496, 0.194234, 0.18812, 0.216401, 0.179055, 0.179055, 0.185198, 0.295083, 0.25406, 0.155435, 0.155435, 0.247041, 0.243554, 0.155435, 0.161087, 0.15284, 0.127496, 0.170161, 0.219301, 0.129801, 0.139895, 0.102787, 0.102787, 0.167087, 0.106997, 0.106997, 0.182256, 0.18812, 0.088832, 0.088832, 0.170161, 0.17593, 0.137348, 0.125101, 0.196879, 0.196879, 0.196879, 0.257454, 0.229226, 0.257454, 0.30533, 0.301917, 0.30533, 0.209395, 0.209395, 0.264545, 0.291804, 0.225814, 0.222385, 0.332115, 0.257454, 0.158265, 0.15284, 0.137348, 0.147574, 0.111485, 0.116183, 0.06312, 0.06312, 0.06312, 0.046336, 0.035586, 0.066181, 0.079919, 0.078022, 0.05306, 0.031287, 0.020522, 0.029376, 0.018106, 0.013265, 0.022667, 0.043307, 0.042364, 0.058088, 0.054297, 0.074921, 0.034068, 0.06312, 0.06312, 0.033407, 0.031287, 0.054297, 0.055536, 0.086953, 0.142424, 0.127496, 0.222385, 0.321458, 0.335645, 0.414856, 0.480142, 0.377384, 0.284882, 0.31487, 0.232838, 0.206376, 0.120615, 0.182256, 0.120615, 0.127496, 0.127496, 0.185198, 0.18812, 0.200174, 0.206376, 0.206376, 0.301917, 0.25406, 0.239899, 0.222385, 0.222385, 0.222385, 0.225814, 0.203355, 0.102787, 0.173081, 0.196879, 0.278302, 0.301917, 0.401658, 0.284882, 0.390993, 0.278302, 0.291804, 0.271506, 0.170161, 0.173081, 0.139895, 0.191378, 0.194234, 0.134866, 0.083462, 0.083462, 0.167087, 0.191378, 0.26085, 0.257454, 0.229226, 0.264545, 0.271506, 0.15284, 0.25406, 0.25031, 0.349426, 0.26085, 0.179055, 0.26085, 0.161087, 0.191378, 0.132295, 0.122885, 0.161087, 0.247041, 0.25031, 0.185198, 0.264545, 0.194234, 0.127496, 0.173081, 0.167087, 0.144935, 0.271506, 0.278302, 0.206376, 0.216401, 0.219301, 0.311707, 0.332115, 0.366687, 0.356642, 0.356642, 0.356642, 0.359901, 0.339168, 0.31487, 0.366687, 0.342579, 0.422041, 0.5017, 0.433034, 0.433034, 0.490133, 0.472492, 0.468512, 0.450668, 0.444081, 0.458154, 0.461924, 0.40511, 0.398279, 0.394753, 0.447574, 0.450668, 0.486429, 0.401658, 0.422041, 0.30533, 0.301917, 0.25406, 0.268042, 0.318242, 0.352862, 0.332115, 0.332115, 0.324872, 0.41194, 0.422041, 0.480142, 0.497853, 0.521092, 0.642678, 0.545602, 0.433034, 0.374039, 0.26085, 0.342579, 0.346032, 0.465241, 0.41194, 0.408655, 0.394753, 0.380708, 0.346032, 0.339168, 0.321458, 0.321458, 0.321458, 0.332115, 0.243554, 0.182256, 0.122885, 0.111485, 0.100716, 0.120615, 0.109221, 0.18812, 0.194234, 0.21291, 0.196879, 0.271506, 0.264545, 0.275179, 0.281712, 0.301917, 0.308712, 0.236433, 0.236433, 0.236433, 0.219301, 0.321458, 0.370445, 0.387226, 0.384043, 0.51388, 0.632174, 0.759478, 0.680603, 0.703578, 0.549308, 0.570702, 0.575842, 0.657645, 0.604312, 0.5017, 0.505461, 0.494003, 0.58069, 0.486429, 0.505461, 0.422041, 0.335645, 0.268042, 0.328603, 0.26085, 0.243554, 0.134866, 0.116183, 0.132295, 0.118441, 0.18812, 0.179055, 0.116183, 0.085092, 0.051831, 0.083462, 0.079919, 0.048328, 0.035586, 0.034884, 0.038858, 0.064632, 0.088832, 0.125101, 0.071867, 0.067594, 0.069024, 0.122885, 0.137348, 0.17593, 0.15008, 0.161087, 0.161087, 0.229226, 0.31487, 0.384043, 0.380708, 0.398279, 0.366687, 0.339168, 0.408655, 0.408655, 0.324872, 0.346032, 0.31487, 0.380708, 0.41194, 0.40511, 0.447574, 0.40511, 0.298791, 0.352862, 0.339168, 0.324872, 0.324872, 0.328603, 0.271506, 0.298791, 0.194234, 0.209395, 0.278302, 0.291804, 0.185198, 0.239899, 0.229226, 0.200174, 0.137348, 0.182256, 0.18812, 0.118441, 0.088832, 0.109221, 0.098513, 0.096677, 0.064632, 0.066181, 0.06312, 0.122885, 0.111485, 0.182256, 0.206376, 0.167087, 0.109221, 0.17593, 0.225814, 0.164327, 0.225814, 0.321458, 0.335645, 0.311707, 0.401658, 0.476583, 0.56648, 0.472492, 0.476583, 0.575842, 0.613573, 0.480142, 0.476583, 0.387226, 0.298791, 0.366687, 0.335645, 0.408655, 0.387226, 0.359901, 0.461924, 0.374039, 0.394753, 0.30533, 0.229226, 0.229226, 0.229226, 0.203355, 0.288399, 0.268042, 0.284882, 0.268042, 0.291804, 0.257454, 0.284882, 0.30533, 0.308712, 0.390993, 0.408655, 0.332115, 0.36309, 0.359901, 0.440853, 0.339168, 0.433034, 0.51388, 0.380708, 0.384043, 0.370445, 0.288399, 0.31487, 0.31487, 0.225814, 0.232838, 0.268042, 0.31487, 0.295083, 0.281712, 0.298791, 0.291804, 0.377384, 0.339168, 0.324872, 0.239899, 0.324872, 0.222385, 0.239899, 0.342579, 0.349426, 0.384043, 0.476583, 0.41194, 0.394753, 0.374039, 0.377384, 0.366687, 0.366687, 0.370445, 0.380708, 0.288399, 0.225814, 0.216401, 0.158265, 0.164327, 0.239899, 0.271506, 0.335645, 0.318242, 0.31487, 0.298791, 0.318242, 0.298791, 0.278302, 0.281712, 0.380708, 0.433034, 0.352862, 0.374039, 0.42561, 0.41194, 0.509769, 0.51388, 0.436924, 0.440853, 0.40511, 0.324872, 0.271506, 0.321458, 0.342579, 0.346032, 0.36309, 0.332115, 0.349426, 0.374039, 0.335645, 0.271506, 0.288399, 0.342579, 0.236433, 0.275179, 0.25031, 0.167087, 0.222385, 0.311707, 0.308712, 0.339168, 0.418646, 0.440853, 0.422041, 0.41194, 0.414856, 0.408655, 0.328603, 0.298791, 0.281712, 0.318242, 0.374039, 0.390993, 0.42561, 0.545602, 0.525368, 0.465241, 0.545602, 0.436924, 0.418646, 0.509769, 0.414856, 0.42561, 0.40511, 0.40511, 0.4292, 0.418646, 0.41194, 0.408655, 0.352862, 0.42561, 0.41194, 0.444081, 0.433034, 0.321458, 0.30533, 0.311707, 0.31487, 0.332115, 0.4292, 0.447574, 0.440853, 0.461924, 0.447574, 0.380708, 0.380708, 0.328603, 0.335645, 0.25406, 0.339168, 0.4292, 0.370445, 0.374039, 0.359901, 0.281712, 0.30533, 0.335645, 0.232838, 0.301917, 0.295083, 0.219301, 0.203355, 0.206376, 0.26085, 0.275179, 0.374039, 0.281712, 0.216401, 0.225814, 0.321458, 0.318242, 0.247041, 0.206376, 0.173081, 0.155435, 0.203355, 0.182256, 0.161087, 0.268042, 0.271506, 0.191378, 0.21291, 0.196879, 0.120615, 0.122885, 0.132295, 0.142424, 0.142424, 0.229226, 0.225814, 0.209395, 0.206376, 0.209395, 0.311707, 0.349426, 0.318242, 0.339168, 0.458154, 0.374039, 0.384043, 0.414856, 0.509769, 0.58069, 0.490133, 0.63748, 0.666105, 0.626927, 0.557691, 0.562014, 0.562014, 0.450668, 0.377384, 0.387226, 0.476583, 0.468512, 0.480142, 0.521092, 0.414856, 0.401658, 0.40511, 0.380708, 0.352862, 0.346032, 0.25031, 0.346032, 0.335645, 0.332115, 0.25406, 0.200174, 0.232838, 0.236433, 0.335645, 0.332115, 0.321458, 0.298791, 0.298791, 0.288399, 0.311707, 0.335645, 0.275179, 0.243554, 0.167087, 0.167087, 0.17593, 0.268042, 0.281712, 0.236433, 0.225814, 0.318242, 0.318242, 0.359901, 0.268042, 0.275179, 0.36309, 0.377384, 0.387226, 0.281712, 0.200174, 0.194234, 0.243554, 0.203355, 0.318242, 0.374039, 0.384043, 0.370445, 0.339168, 0.25031, 0.284882, 0.257454, 0.239899, 0.295083, 0.236433, 0.257454, 0.243554, 0.247041, 0.236433, 0.173081, 0.301917, 0.40511, 0.390993, 0.377384, 0.483068, 0.433034, 0.422041, 0.321458, 0.321458, 0.321458, 0.414856, 0.42561, 0.454136, 0.377384, 0.328603, 0.398279, 0.380708, 0.408655, 0.394753, 0.390993, 0.468512, 0.380708, 0.359901, 0.359901, 0.401658, 0.394753, 0.436924, 0.476583, 0.483068, 0.483068, 0.525368, 0.505461, 0.4292, 0.4292, 0.509769, 0.529623, 0.450668, 0.56648, 0.534167, 0.56648, 0.570702, 0.557691, 0.58069, 0.486429, 0.483068, 0.483068, 0.390993, 0.36309, 0.377384, 0.377384, 0.346032, 0.247041, 0.25031, 0.219301, 0.222385, 0.144935, 0.122885, 0.170161, 0.15284, 0.111485, 0.094817, 0.090864, 0.094817, 0.120615, 0.18812, 0.200174, 0.127496, 0.139895, 0.129801, 0.078022, 0.125101, 0.139895, 0.179055, 0.17593, 0.271506, 0.191378, 0.288399, 0.281712, 0.209395, 0.21291, 0.268042, 0.281712, 0.278302, 0.278302, 0.284882, 0.288399, 0.219301, 0.318242, 0.40511, 0.414856, 0.494003, 0.494003, 0.483068, 0.517562, 0.505461, 0.472492, 0.562014, 0.529623, 0.690604, 0.819762, 0.801317, 0.805026], '')</t>
  </si>
  <si>
    <t>[78, 79, 80, 81, 82, 83, 84, 85, 86, 87, 88, 89, 146, 231, 232, 361, 362, 443, 444, 445, 446, 447, 448, 665, 696, 697, 698, 740, 741, 742, 743, 744, 745, 746, 747, 748, 749, 750, 751, 753, 755, 848, 851, 852, 887, 942, 943, 981, 982, 984, 987, 1068, 1069, 1071, 1072, 1073, 1074, 1075, 1076, 1083, 1174, 1175, 1178, 1179, 1181, 1182, 1183, 1184, 1185, 1186, 1237, 1238, 1240, 1241, 1242, 1243, 1244, 1245]</t>
  </si>
  <si>
    <t xml:space="preserve">F5RXL7|F5RXL7_9ENTR Respiratory nitrate reductase, gamma subunit OS=Enterobacter hormaechei ATCC 49162 </t>
  </si>
  <si>
    <t>([0.001541, 0.001267, 0.000876, 0.001597, 0.001249, 0.001, 0.001061, 0.001249, 0.001675, 0.001602, 0.001318, 0.001061, 0.000614, 0.000687, 0.001202, 0.001155, 0.000674, 0.000983, 0.001069, 0.001778, 0.001808, 0.001743, 0.002623, 0.002688, 0.002555, 0.002555, 0.003727, 0.003963, 0.004483, 0.004358, 0.00543, 0.008895, 0.011518, 0.011342, 0.010926, 0.011669, 0.023534, 0.045352, 0.027463, 0.067594, 0.027463, 0.045352, 0.043307, 0.044297, 0.048328, 0.020165, 0.040537, 0.020165, 0.026338, 0.015078, 0.009483, 0.00962, 0.006482, 0.005378, 0.004976, 0.005086, 0.004775, 0.003461, 0.002336, 0.0028, 0.00225, 0.002349, 0.002727, 0.003079, 0.0028, 0.002727, 0.003461, 0.002503, 0.003079, 0.002155, 0.001936, 0.001967, 0.002211, 0.002396, 0.003177, 0.003701, 0.003757, 0.003997, 0.005872, 0.006245, 0.00558, 0.005623, 0.005683, 0.004835, 0.004483, 0.004611, 0.004689, 0.004646, 0.006619, 0.005932, 0.006039, 0.009483, 0.009401, 0.005992, 0.007645, 0.009015, 0.01204, 0.009096, 0.006078, 0.004247, 0.00407, 0.004689, 0.005872, 0.005799, 0.004414, 0.004577, 0.004689, 0.006701, 0.006482, 0.006533, 0.007495, 0.011903, 0.011106, 0.020876, 0.043307, 0.05306, 0.056825, 0.030003, 0.024393, 0.025316, 0.034884, 0.076542, 0.037156, 0.019109, 0.019401, 0.023087, 0.023087, 0.015694, 0.009401, 0.008723, 0.008624, 0.006795, 0.006533, 0.006894, 0.004775, 0.005086, 0.003212, 0.003079, 0.003671, 0.005011, 0.004775, 0.006245, 0.006533, 0.009294, 0.014586, 0.030003, 0.040537, 0.025762, 0.038858, 0.038042, 0.043307, 0.043307, 0.040537, 0.031287, 0.031287, 0.06312, 0.026338, 0.036378, 0.040537, 0.023087, 0.022667, 0.049374, 0.041405, 0.038042, 0.037156, 0.043307, 0.026338, 0.020165, 0.027463, 0.026892, 0.032017, 0.042364, 0.051831, 0.056825, 0.033407, 0.032677, 0.0198, 0.037156, 0.032017, 0.018787, 0.021816, 0.021381, 0.016021, 0.016826, 0.010221, 0.006701, 0.004646, 0.00407, 0.003821, 0.004247, 0.0028, 0.003804, 0.004388, 0.00292, 0.003212, 0.004513, 0.003512, 0.003109, 0.003109, 0.003757, 0.00515, 0.004775, 0.005011, 0.004358, 0.00283, 0.003997, 0.005992, 0.008525, 0.008156, 0.014586, 0.009096, 0.010926, 0.01078, 0.010372, 0.017797, 0.028695, 0.023534, 0.030611, 0.060549, 0.047319, 0.049374, 0.028107, 0.067594, 0.03976, 0.090864, 0.239899], '')</t>
  </si>
  <si>
    <t xml:space="preserve">F5RXM2|F5RXM2_9ENTR Elongation factor G OS=Enterobacter hormaechei ATCC 49162 </t>
  </si>
  <si>
    <t>([0.422041, 0.468512, 0.366687, 0.401658, 0.321458, 0.349426, 0.339168, 0.359901, 0.298791, 0.332115, 0.324872, 0.366687, 0.332115, 0.342579, 0.318242, 0.398279, 0.377384, 0.476583, 0.454136, 0.380708, 0.40511, 0.31487, 0.216401, 0.298791, 0.298791, 0.332115, 0.332115, 0.359901, 0.356642, 0.352862, 0.346032, 0.390993, 0.328603, 0.332115, 0.335645, 0.332115, 0.301917, 0.271506, 0.257454, 0.268042, 0.346032, 0.324872, 0.374039, 0.440853, 0.450668, 0.465241, 0.521092, 0.541878, 0.545602, 0.553315, 0.557691, 0.562014, 0.458154, 0.529623, 0.529623, 0.490133, 0.461924, 0.42561, 0.450668, 0.387226, 0.281712, 0.179055, 0.298791, 0.339168, 0.321458, 0.321458, 0.30533, 0.295083, 0.179055, 0.194234, 0.216401, 0.291804, 0.284882, 0.284882, 0.288399, 0.209395, 0.161087, 0.191378, 0.257454, 0.281712, 0.339168, 0.440853, 0.476583, 0.458154, 0.349426, 0.398279, 0.30533, 0.318242, 0.25406, 0.374039, 0.356642, 0.328603, 0.284882, 0.284882, 0.298791, 0.203355, 0.295083, 0.374039, 0.335645, 0.268042, 0.196879, 0.142424, 0.079919, 0.125101, 0.118441, 0.144935, 0.142424, 0.216401, 0.144935, 0.209395, 0.222385, 0.232838, 0.232838, 0.291804, 0.298791, 0.298791, 0.288399, 0.275179, 0.284882, 0.284882, 0.359901, 0.398279, 0.36309, 0.465241, 0.387226, 0.418646, 0.483068, 0.394753, 0.366687, 0.324872, 0.25031, 0.232838, 0.216401, 0.17593, 0.173081, 0.164327, 0.25406, 0.349426, 0.324872, 0.324872, 0.25031, 0.144935, 0.144935, 0.173081, 0.120615, 0.179055, 0.122885, 0.098513, 0.164327, 0.206376, 0.30533, 0.284882, 0.268042, 0.243554, 0.298791, 0.311707, 0.25031, 0.247041, 0.167087, 0.137348, 0.076542, 0.164327, 0.196879, 0.203355, 0.239899, 0.321458, 0.324872, 0.370445, 0.30533, 0.301917, 0.284882, 0.219301, 0.236433, 0.257454, 0.200174, 0.120615, 0.098513, 0.116183, 0.096677, 0.161087, 0.142424, 0.144935, 0.0704, 0.11371, 0.122885, 0.122885, 0.118441, 0.11371, 0.111485, 0.161087, 0.132295, 0.069024, 0.106997, 0.090864, 0.0704, 0.139895, 0.155435, 0.185198, 0.239899, 0.26085, 0.179055, 0.185198, 0.268042, 0.370445, 0.332115, 0.328603, 0.335645, 0.232838, 0.219301, 0.239899, 0.275179, 0.268042, 0.30533, 0.30533, 0.374039, 0.377384, 0.31487, 0.40511, 0.342579, 0.328603, 0.332115, 0.433034, 0.42561, 0.384043, 0.390993, 0.41194, 0.301917, 0.239899, 0.356642, 0.366687, 0.346032, 0.370445, 0.324872, 0.408655, 0.42561, 0.422041, 0.472492, 0.408655, 0.301917, 0.321458, 0.321458, 0.219301, 0.196879, 0.194234, 0.229226, 0.222385, 0.15008, 0.239899, 0.321458, 0.321458, 0.225814, 0.236433, 0.247041, 0.291804, 0.194234, 0.132295, 0.155435, 0.139895, 0.18812, 0.173081, 0.173081, 0.182256, 0.257454, 0.26085, 0.284882, 0.301917, 0.288399, 0.335645, 0.25406, 0.264545, 0.219301, 0.239899, 0.15284, 0.142424, 0.116183, 0.144935, 0.222385, 0.222385, 0.25406, 0.203355, 0.321458, 0.264545, 0.284882, 0.264545, 0.182256, 0.257454, 0.243554, 0.185198, 0.236433, 0.335645, 0.335645, 0.36309, 0.444081, 0.541878, 0.486429, 0.613573, 0.661982, 0.622677, 0.671169, 0.626927, 0.750527, 0.741537, 0.834292, 0.83125, 0.750527, 0.846163, 0.801317, 0.707965, 0.750527, 0.59917, 0.56648, 0.461924, 0.4292, 0.414856, 0.42561, 0.490133, 0.384043, 0.324872, 0.321458, 0.301917, 0.222385, 0.219301, 0.129801, 0.0704, 0.056825, 0.071867, 0.041405, 0.049374, 0.083462, 0.059222, 0.069024, 0.0704, 0.109221, 0.132295, 0.139895, 0.11371, 0.06312, 0.060549, 0.096677, 0.116183, 0.073402, 0.11371, 0.111485, 0.182256, 0.257454, 0.281712, 0.342579, 0.349426, 0.349426, 0.346032, 0.349426, 0.36309, 0.291804, 0.268042, 0.271506, 0.232838, 0.271506, 0.349426, 0.436924, 0.4292, 0.414856, 0.41194, 0.4292, 0.447574, 0.374039, 0.377384, 0.328603, 0.332115, 0.42561, 0.339168, 0.31487, 0.370445, 0.370445, 0.384043, 0.422041, 0.339168, 0.359901, 0.359901, 0.284882, 0.295083, 0.295083, 0.278302, 0.352862, 0.346032, 0.25406, 0.335645, 0.349426, 0.408655, 0.418646, 0.380708, 0.40511, 0.349426, 0.380708, 0.36309, 0.440853, 0.436924, 0.483068, 0.505461, 0.387226, 0.486429, 0.486429, 0.51388, 0.444081, 0.352862, 0.346032, 0.346032, 0.311707, 0.219301, 0.200174, 0.219301, 0.236433, 0.30533, 0.377384, 0.342579, 0.433034, 0.42561, 0.444081, 0.472492, 0.42561, 0.534167, 0.408655, 0.374039, 0.26085, 0.335645, 0.414856, 0.335645, 0.390993, 0.390993, 0.494003, 0.486429, 0.490133, 0.497853, 0.390993, 0.394753, 0.346032, 0.346032, 0.346032, 0.339168, 0.356642, 0.401658, 0.40511, 0.490133, 0.534167, 0.653063, 0.529623, 0.444081, 0.529623, 0.562014, 0.557691, 0.541878, 0.553315, 0.433034, 0.440853, 0.461924, 0.480142, 0.476583, 0.384043, 0.31487, 0.318242, 0.30533, 0.26085, 0.25031, 0.247041, 0.25406, 0.15284, 0.222385, 0.239899, 0.25406, 0.225814, 0.268042, 0.185198, 0.170161, 0.239899, 0.264545, 0.349426, 0.271506, 0.356642, 0.349426, 0.41194, 0.418646, 0.4292, 0.384043, 0.390993, 0.384043, 0.339168, 0.374039, 0.366687, 0.444081, 0.339168, 0.384043, 0.374039, 0.454136, 0.349426, 0.288399, 0.25406, 0.25406, 0.318242, 0.311707, 0.394753, 0.390993, 0.374039, 0.377384, 0.36309, 0.366687, 0.380708, 0.342579, 0.346032, 0.275179, 0.264545, 0.275179, 0.275179, 0.30533, 0.232838, 0.308712, 0.342579, 0.346032, 0.335645, 0.332115, 0.229226, 0.170161, 0.098513, 0.109221, 0.111485, 0.15284, 0.161087, 0.15008, 0.206376, 0.271506, 0.284882, 0.219301, 0.324872, 0.308712, 0.295083, 0.284882, 0.229226, 0.291804, 0.291804, 0.222385, 0.243554, 0.339168, 0.40511, 0.4292, 0.41194, 0.414856, 0.41194, 0.36309, 0.380708, 0.390993, 0.390993, 0.384043, 0.370445, 0.30533, 0.30533, 0.200174, 0.31487, 0.332115, 0.232838, 0.243554, 0.243554, 0.222385, 0.196879, 0.206376, 0.209395, 0.216401, 0.116183, 0.137348, 0.170161, 0.098513, 0.096677, 0.10481, 0.106997, 0.17593, 0.203355, 0.203355, 0.311707, 0.236433, 0.275179, 0.232838, 0.222385, 0.243554, 0.219301, 0.219301, 0.142424, 0.139895, 0.132295, 0.132295, 0.129801, 0.142424, 0.216401, 0.182256, 0.173081, 0.236433, 0.194234, 0.203355, 0.232838, 0.158265, 0.127496, 0.096677, 0.191378, 0.216401, 0.194234, 0.182256, 0.21291, 0.229226, 0.328603, 0.26085, 0.390993, 0.40511, 0.41194, 0.436924, 0.490133, 0.390993, 0.356642, 0.387226, 0.387226, 0.275179, 0.295083, 0.377384, 0.472492, 0.370445, 0.342579, 0.41194, 0.461924, 0.458154, 0.529623, 0.42561, 0.4292, 0.422041, 0.41194, 0.335645, 0.284882, 0.284882, 0.390993, 0.328603, 0.328603, 0.318242, 0.414856, 0.374039, 0.291804, 0.281712, 0.324872, 0.335645, 0.271506, 0.298791, 0.216401, 0.18812, 0.281712, 0.298791, 0.182256, 0.182256, 0.139895, 0.139895, 0.132295, 0.129801, 0.139895, 0.139895, 0.139895, 0.100716, 0.161087, 0.25031, 0.25031, 0.281712, 0.239899, 0.311707, 0.191378, 0.278302, 0.264545, 0.264545, 0.206376, 0.321458, 0.332115, 0.324872, 0.324872, 0.335645, 0.295083, 0.40511, 0.40511, 0.414856, 0.394753, 0.36309, 0.36309, 0.380708, 0.298791, 0.25406, 0.216401, 0.308712, 0.298791, 0.281712, 0.257454, 0.366687, 0.335645, 0.30533, 0.398279, 0.414856, 0.366687, 0.384043, 0.311707, 0.275179, 0.21291, 0.288399], '')</t>
  </si>
  <si>
    <t>[46, 47, 48, 49, 50, 51, 53, 54, 293, 295, 296, 297, 298, 299, 300, 301, 302, 303, 304, 305, 306, 307, 308, 309, 310, 397, 401, 419, 442, 443, 444, 446, 447, 448, 449, 450, 624]</t>
  </si>
  <si>
    <t xml:space="preserve">F5RXM7|F5RXM7_9ENTR Tautomerase PptA OS=Enterobacter hormaechei ATCC 49162 </t>
  </si>
  <si>
    <t>([0.291804, 0.352862, 0.26085, 0.298791, 0.346032, 0.394753, 0.433034, 0.444081, 0.465241, 0.458154, 0.394753, 0.40511, 0.349426, 0.356642, 0.339168, 0.308712, 0.401658, 0.384043, 0.36309, 0.440853, 0.398279, 0.408655, 0.31487, 0.40511, 0.401658, 0.384043, 0.384043, 0.366687, 0.370445, 0.291804, 0.311707, 0.324872, 0.328603, 0.275179, 0.278302, 0.370445, 0.332115, 0.332115, 0.366687, 0.418646, 0.454136, 0.374039, 0.36309, 0.418646, 0.422041, 0.36309, 0.288399, 0.284882, 0.291804, 0.308712, 0.308712, 0.308712, 0.401658, 0.414856, 0.41194, 0.408655, 0.408655, 0.394753, 0.30533, 0.281712, 0.298791, 0.31487, 0.40511, 0.321458, 0.346032, 0.301917, 0.339168, 0.41194, 0.374039, 0.349426, 0.30533, 0.384043, 0.352862, 0.271506, 0.239899, 0.342579], '')</t>
  </si>
  <si>
    <t xml:space="preserve">F5RXN1|F5RXN1_9ENTR Polar amino acid ABC superfamily ATP binding cassette transporter, membrane subunit OS=Enterobacter hormaechei ATCC 49162 </t>
  </si>
  <si>
    <t>([0.036378, 0.032017, 0.044297, 0.019109, 0.033407, 0.016826, 0.021816, 0.020522, 0.019401, 0.024393, 0.023087, 0.019401, 0.012491, 0.009401, 0.008525, 0.004835, 0.00359, 0.003607, 0.00316, 0.003109, 0.003109, 0.001855, 0.002276, 0.002211, 0.002435, 0.001872, 0.001722, 0.001855, 0.00243, 0.002727, 0.001906, 0.00246, 0.002327, 0.002606, 0.002336, 0.002155, 0.002976, 0.003864, 0.003963, 0.003014, 0.002512, 0.003512, 0.00558, 0.004208, 0.003014, 0.002705, 0.003431, 0.005318, 0.003864, 0.00359, 0.003671, 0.005318, 0.003478, 0.003478, 0.002761, 0.003804, 0.004161, 0.003341, 0.002881, 0.004208, 0.004899, 0.005378, 0.004976, 0.003555, 0.00359, 0.005318, 0.00777, 0.007177, 0.005932, 0.005503, 0.004736, 0.003405, 0.0028, 0.003997, 0.003997, 0.005623, 0.005318, 0.007555, 0.008002, 0.006421, 0.004388, 0.005623, 0.008075, 0.005734, 0.006533, 0.006142, 0.005992, 0.004247, 0.003014, 0.002555, 0.002581, 0.001906, 0.002727, 0.00316, 0.002211, 0.003431, 0.00246, 0.001675, 0.001305, 0.001383, 0.001383, 0.001374, 0.000859, 0.000498, 0.000498, 0.000708, 0.00061, 0.000558, 0.000558, 0.000567, 0.00055, 0.001, 0.001709, 0.001172, 0.001172, 0.001172, 0.00103, 0.001172, 0.001906, 0.001602, 0.00231, 0.003246, 0.003276, 0.004689, 0.004736, 0.006701, 0.006374, 0.006374, 0.006795, 0.010509, 0.010372, 0.020165, 0.011903, 0.007422, 0.011518, 0.01227, 0.011106, 0.010926, 0.018106, 0.01227, 0.013613, 0.009015, 0.008895, 0.009015, 0.009015, 0.009096, 0.006701, 0.006988, 0.011342, 0.009015, 0.005992, 0.009187, 0.007315, 0.011106, 0.010672, 0.007031, 0.006988, 0.011342, 0.011518, 0.006701, 0.005503, 0.008002, 0.007877, 0.008409, 0.013265, 0.01227, 0.023534, 0.020522, 0.022667, 0.018415, 0.018415, 0.026892, 0.0198, 0.014315, 0.012491, 0.013437, 0.030611, 0.023087, 0.012491, 0.013016, 0.027463, 0.06312, 0.036378, 0.066181, 0.029376, 0.016528, 0.009977, 0.010926, 0.020165, 0.014315, 0.01078, 0.013613, 0.018415, 0.013437, 0.014075, 0.016528, 0.030611, 0.025762, 0.016826, 0.036378, 0.041405, 0.021816, 0.01204, 0.018415, 0.011106, 0.016257, 0.030611, 0.06184, 0.055536, 0.041405, 0.040537, 0.049374, 0.025762, 0.016257, 0.017138, 0.024826, 0.016257, 0.019401, 0.022306, 0.025762, 0.013016, 0.008075, 0.012727, 0.013016, 0.013613, 0.017797, 0.012727, 0.008723, 0.009096, 0.009015, 0.010672, 0.013821, 0.023087, 0.026338, 0.022667, 0.049374, 0.034068, 0.025316, 0.016826, 0.010372, 0.016826, 0.025762, 0.029376, 0.015078, 0.016021, 0.009865, 0.009015, 0.009096, 0.014586, 0.014315, 0.009977, 0.006988, 0.006795, 0.005799, 0.005318, 0.007422, 0.006988, 0.007495, 0.007315, 0.009187, 0.013016, 0.013016, 0.010131, 0.01204, 0.021816, 0.038042, 0.079919, 0.127496, 0.21291, 0.200174, 0.161087, 0.158265, 0.264545, 0.268042, 0.318242, 0.4292, 0.384043, 0.342579, 0.414856, 0.534167, 0.468512, 0.472492, 0.468512, 0.486429, 0.541878, 0.549308, 0.549308, 0.557691, 0.509769, 0.51388, 0.534167, 0.618285, 0.618285, 0.608892, 0.549308, 0.534167, 0.42561, 0.461924, 0.486429, 0.472492, 0.450668, 0.483068, 0.458154, 0.440853, 0.545602, 0.5017, 0.458154, 0.433034], '')</t>
  </si>
  <si>
    <t>[279, 284, 285, 286, 287, 288, 289, 290, 291, 292, 293, 294, 295, 304, 305]</t>
  </si>
  <si>
    <t xml:space="preserve">F5RXQ9|F5RXQ9_9ENTR Transcriptional regulator OS=Enterobacter hormaechei ATCC 49162 </t>
  </si>
  <si>
    <t>([0.196879, 0.116183, 0.15284, 0.203355, 0.134866, 0.185198, 0.129801, 0.164327, 0.127496, 0.078022, 0.059222, 0.092881, 0.094817, 0.109221, 0.179055, 0.111485, 0.127496, 0.191378, 0.147574, 0.144935, 0.15008, 0.236433, 0.257454, 0.225814, 0.216401, 0.30533, 0.291804, 0.332115, 0.328603, 0.291804, 0.36309, 0.454136, 0.352862, 0.352862, 0.335645, 0.30533, 0.298791, 0.278302, 0.239899, 0.239899, 0.25031, 0.232838, 0.236433, 0.308712, 0.342579, 0.25406, 0.18812, 0.161087, 0.200174, 0.225814, 0.346032, 0.384043, 0.380708, 0.359901, 0.264545, 0.191378, 0.191378, 0.25406, 0.25031, 0.31487, 0.40511, 0.398279, 0.408655, 0.40511, 0.433034, 0.394753, 0.521092, 0.648219, 0.648219, 0.653063, 0.525368, 0.468512, 0.476583, 0.490133, 0.626927, 0.657645, 0.657645, 0.716283, 0.632174, 0.648219, 0.618285, 0.494003, 0.394753, 0.281712, 0.291804, 0.194234, 0.15008, 0.134866, 0.096677, 0.11371, 0.109221, 0.17593, 0.239899, 0.236433, 0.155435, 0.094817, 0.164327, 0.134866, 0.102787, 0.167087, 0.132295, 0.064632, 0.132295, 0.222385, 0.356642, 0.339168, 0.328603, 0.301917, 0.321458, 0.268042, 0.278302, 0.288399, 0.18812, 0.17593, 0.179055, 0.243554, 0.232838, 0.17593, 0.295083, 0.25406, 0.25406, 0.281712, 0.398279, 0.339168, 0.328603, 0.268042, 0.225814, 0.308712, 0.346032, 0.222385, 0.324872, 0.328603, 0.232838, 0.346032, 0.359901, 0.356642, 0.370445, 0.384043, 0.433034, 0.335645, 0.40511, 0.41194, 0.384043, 0.281712, 0.281712, 0.275179, 0.30533, 0.25406, 0.222385, 0.30533, 0.408655, 0.387226, 0.332115, 0.433034, 0.308712, 0.278302, 0.308712, 0.311707, 0.398279, 0.284882, 0.301917, 0.206376, 0.209395, 0.206376, 0.298791, 0.298791, 0.21291, 0.229226, 0.288399, 0.232838, 0.232838, 0.147574, 0.144935, 0.111485, 0.106997, 0.15008, 0.100716, 0.086953, 0.086953, 0.094817, 0.158265, 0.232838, 0.225814, 0.155435, 0.111485, 0.071867, 0.098513, 0.170161, 0.182256, 0.147574, 0.132295, 0.071867, 0.120615, 0.102787, 0.102787, 0.10481, 0.106997, 0.100716, 0.106997, 0.096677, 0.046336, 0.046336, 0.024826, 0.046336, 0.059222, 0.06312, 0.094817, 0.046336, 0.034884, 0.029376, 0.049374, 0.064632, 0.111485, 0.122885, 0.142424, 0.134866, 0.134866, 0.098513, 0.15284, 0.116183, 0.0704, 0.127496, 0.134866, 0.17593, 0.111485, 0.142424, 0.225814, 0.144935, 0.26085, 0.222385, 0.216401, 0.17593, 0.161087, 0.094817, 0.049374, 0.03976, 0.074921, 0.074921, 0.122885, 0.129801, 0.161087, 0.271506, 0.173081, 0.164327, 0.102787, 0.170161, 0.098513, 0.088832, 0.127496, 0.118441, 0.167087, 0.164327, 0.164327, 0.247041, 0.257454, 0.275179, 0.281712, 0.191378, 0.11371, 0.118441, 0.11371, 0.10481, 0.094817, 0.106997, 0.109221, 0.132295, 0.073402, 0.132295, 0.142424, 0.17593, 0.11371, 0.064632, 0.064632, 0.085092, 0.047319, 0.046336, 0.034068, 0.041405, 0.073402, 0.132295, 0.132295, 0.155435, 0.094817, 0.10481, 0.129801, 0.129801, 0.173081, 0.161087, 0.155435, 0.15008, 0.15008, 0.21291, 0.268042, 0.275179, 0.179055, 0.264545, 0.284882, 0.394753, 0.390993, 0.275179, 0.257454, 0.257454, 0.158265, 0.161087, 0.094817, 0.096677, 0.096677, 0.056825, 0.111485, 0.060549, 0.060549, 0.027463, 0.018787, 0.0198, 0.016826, 0.027463, 0.026892, 0.044297, 0.038042, 0.038858, 0.083462, 0.047319, 0.050641, 0.086953, 0.086953, 0.134866, 0.098513, 0.076542, 0.144935, 0.147574, 0.15284, 0.147574, 0.25406, 0.311707, 0.335645, 0.394753, 0.356642, 0.36309, 0.275179, 0.278302, 0.194234, 0.139895, 0.219301, 0.129801, 0.073402, 0.10481, 0.100716, 0.161087, 0.191378, 0.118441, 0.120615, 0.161087, 0.167087, 0.100716, 0.102787, 0.10481, 0.049374, 0.06184, 0.058088, 0.100716, 0.069024, 0.098513, 0.15284, 0.147574, 0.236433, 0.332115, 0.366687, 0.339168, 0.222385, 0.232838, 0.328603, 0.236433, 0.185198, 0.185198, 0.271506, 0.232838, 0.264545, 0.346032, 0.352862, 0.291804, 0.291804, 0.288399, 0.31487, 0.301917, 0.31487, 0.321458, 0.30533, 0.298791, 0.222385, 0.225814, 0.144935, 0.076542, 0.074921, 0.134866, 0.079919, 0.094817, 0.129801, 0.116183, 0.069024, 0.0704, 0.088832, 0.088832, 0.147574, 0.088832, 0.086953, 0.086953, 0.086953, 0.074921, 0.042364, 0.085092, 0.161087, 0.247041, 0.268042, 0.352862, 0.25406, 0.318242, 0.318242, 0.311707, 0.30533, 0.359901, 0.239899, 0.264545, 0.268042, 0.268042, 0.370445, 0.284882, 0.155435, 0.158265, 0.206376, 0.185198, 0.098513, 0.094817, 0.043307, 0.086953, 0.090864, 0.15008, 0.086953, 0.073402, 0.032677, 0.032677, 0.045352, 0.090864, 0.098513, 0.102787, 0.06184, 0.048328, 0.058088, 0.083462, 0.086953, 0.041405, 0.074921, 0.127496, 0.078022, 0.092881, 0.081712, 0.085092, 0.069024, 0.116183, 0.066181, 0.161087, 0.182256, 0.118441, 0.125101, 0.134866, 0.106997, 0.147574, 0.139895, 0.173081, 0.21291, 0.164327, 0.247041, 0.239899, 0.236433, 0.349426], '')</t>
  </si>
  <si>
    <t>[66, 67, 68, 69, 70, 74, 75, 76, 77, 78, 79, 80]</t>
  </si>
  <si>
    <t xml:space="preserve">F5RXR2|F5RXR2_9ENTR Cytochrome D ubiquinol oxidase subunit I OS=Enterobacter hormaechei ATCC 49162 </t>
  </si>
  <si>
    <t>([0.003512, 0.002623, 0.003864, 0.002581, 0.00283, 0.002035, 0.002705, 0.002482, 0.003053, 0.002327, 0.002688, 0.002349, 0.002555, 0.00155, 0.002529, 0.002155, 0.001675, 0.002761, 0.002057, 0.002976, 0.002396, 0.002057, 0.0028, 0.001743, 0.002014, 0.002014, 0.002435, 0.001597, 0.00243, 0.002482, 0.002705, 0.002057, 0.002057, 0.00292, 0.004646, 0.004315, 0.005086, 0.008075, 0.005872, 0.005992, 0.006039, 0.008525, 0.006619, 0.004611, 0.006567, 0.006078, 0.004976, 0.006374, 0.009401, 0.006039, 0.003924, 0.004899, 0.005249, 0.007877, 0.005011, 0.004921, 0.00407, 0.00389, 0.002761, 0.0028, 0.003821, 0.003804, 0.002761, 0.003109, 0.003757, 0.003461, 0.003607, 0.005086, 0.003461, 0.003478, 0.004899, 0.008075, 0.006482, 0.008409, 0.008075, 0.008002, 0.007645, 0.009977, 0.006142, 0.007031, 0.009483, 0.009483, 0.006421, 0.009728, 0.014586, 0.024393, 0.016257, 0.017447, 0.017447, 0.018787, 0.021381, 0.013016, 0.00777, 0.01204, 0.010372, 0.006374, 0.006374, 0.004611, 0.004775, 0.006533, 0.007555, 0.004835, 0.003607, 0.005011, 0.003821, 0.003177, 0.002078, 0.001855, 0.002705, 0.001808, 0.002976, 0.002705, 0.002727, 0.00389, 0.004135, 0.004646, 0.00515, 0.00777, 0.007091, 0.004358, 0.004775, 0.004899, 0.006374, 0.007259, 0.005623, 0.006421, 0.00558, 0.008002, 0.014783, 0.009187, 0.009187, 0.008525, 0.008723, 0.007177, 0.005223, 0.003512, 0.002512, 0.003461, 0.003512, 0.00558, 0.008624, 0.006194, 0.004921, 0.006142, 0.00777, 0.011903, 0.015694, 0.029376, 0.014315, 0.016021, 0.016257, 0.018787, 0.021381, 0.020522, 0.05306, 0.06312, 0.076542, 0.170161, 0.116183, 0.132295, 0.064632, 0.029376, 0.045352, 0.041405, 0.023963, 0.011518, 0.01078, 0.011669, 0.011342, 0.011106, 0.011342, 0.010509, 0.015694, 0.009401, 0.006567, 0.006194, 0.006619, 0.008624, 0.00558, 0.006374, 0.00543, 0.005011, 0.00558, 0.006078, 0.007645, 0.008895, 0.009865, 0.006078, 0.004431, 0.004577, 0.006039, 0.00543, 0.007091, 0.006374, 0.006194, 0.008525, 0.006245, 0.005503, 0.005683, 0.008002, 0.009483, 0.010672, 0.021816, 0.022306, 0.019109, 0.011669, 0.014315, 0.026338, 0.044297, 0.034068, 0.032677, 0.030003, 0.025316, 0.018106, 0.012727, 0.017138, 0.018415, 0.018787, 0.018787, 0.012727, 0.010672, 0.011342, 0.007877, 0.008075, 0.010131, 0.008075, 0.008804, 0.008895, 0.009015, 0.008895, 0.014586, 0.015344, 0.011903, 0.015078, 0.026892, 0.027463, 0.03976, 0.036378, 0.074921, 0.158265, 0.194234, 0.229226, 0.116183, 0.167087, 0.129801, 0.083462, 0.167087, 0.239899, 0.232838, 0.125101, 0.185198, 0.206376, 0.118441, 0.225814, 0.21291, 0.225814, 0.356642, 0.36309, 0.394753, 0.278302, 0.15284, 0.10481, 0.043307, 0.088832, 0.051831, 0.078022, 0.155435, 0.098513, 0.111485, 0.122885, 0.243554, 0.222385, 0.216401, 0.321458, 0.170161, 0.164327, 0.079919, 0.054297, 0.024826, 0.025316, 0.038858, 0.038858, 0.076542, 0.161087, 0.090864, 0.098513, 0.043307, 0.042364, 0.06184, 0.051831, 0.024826, 0.023534, 0.023963, 0.024393, 0.016257, 0.041405, 0.034068, 0.035586, 0.045352, 0.074921, 0.028107, 0.043307, 0.086953, 0.096677, 0.106997, 0.185198, 0.31487, 0.433034, 0.387226, 0.401658, 0.295083, 0.31487, 0.179055, 0.094817, 0.085092, 0.060549, 0.050641, 0.030611, 0.03976, 0.030611, 0.038858, 0.045352, 0.037156, 0.025316, 0.013265, 0.009728, 0.007031, 0.004689, 0.003431, 0.003804, 0.002976, 0.003701, 0.004208, 0.004835, 0.004835, 0.003701, 0.00543, 0.003864, 0.005318, 0.006567, 0.007315, 0.00543, 0.005223, 0.005378, 0.006245, 0.008723, 0.01204, 0.010672, 0.010926, 0.010372, 0.006701, 0.007645, 0.006374, 0.005318, 0.005734, 0.008276, 0.013821, 0.013437, 0.024826, 0.014586, 0.009015, 0.008002, 0.007877, 0.008409, 0.007177, 0.007315, 0.005223, 0.003821, 0.005734, 0.007877, 0.013265, 0.016528, 0.020165, 0.035586, 0.0704, 0.11371, 0.055536, 0.028107, 0.018787, 0.010509, 0.017138, 0.017447, 0.022306, 0.041405, 0.081712, 0.102787, 0.106997, 0.164327, 0.164327, 0.15284, 0.118441, 0.102787, 0.161087, 0.170161, 0.096677, 0.088832, 0.050641, 0.100716, 0.098513, 0.15008, 0.158265, 0.090864, 0.132295, 0.056825, 0.024826, 0.015344, 0.010372, 0.006701, 0.00777, 0.008895, 0.006795, 0.005086, 0.00515, 0.00407, 0.003924, 0.003804, 0.003804, 0.003276, 0.002727, 0.002727, 0.002761, 0.0028, 0.002727, 0.003109, 0.004483, 0.006567, 0.009401, 0.013613, 0.030003, 0.029376, 0.042364, 0.069024, 0.073402, 0.058088, 0.100716, 0.111485, 0.10481, 0.11371, 0.206376, 0.264545, 0.370445, 0.332115, 0.433034, 0.585406, 0.472492, 0.468512, 0.4292, 0.324872, 0.328603, 0.311707, 0.324872, 0.18812, 0.191378, 0.339168, 0.356642, 0.328603, 0.288399, 0.418646, 0.384043, 0.356642, 0.328603, 0.257454, 0.281712, 0.239899], '')</t>
  </si>
  <si>
    <t>[443]</t>
  </si>
  <si>
    <t xml:space="preserve">F5RXR7|F5RXR7_9ENTR Pyruvate-ferredoxin oxidoreductase OS=Enterobacter hormaechei ATCC 49162 </t>
  </si>
  <si>
    <t>([0.318242, 0.349426, 0.271506, 0.257454, 0.147574, 0.18812, 0.225814, 0.25031, 0.30533, 0.257454, 0.18812, 0.196879, 0.118441, 0.06184, 0.132295, 0.067594, 0.0704, 0.079919, 0.078022, 0.094817, 0.144935, 0.137348, 0.116183, 0.18812, 0.225814, 0.301917, 0.308712, 0.268042, 0.18812, 0.137348, 0.194234, 0.295083, 0.324872, 0.352862, 0.450668, 0.42561, 0.454136, 0.36309, 0.328603, 0.346032, 0.278302, 0.30533, 0.356642, 0.318242, 0.225814, 0.243554, 0.232838, 0.225814, 0.257454, 0.366687, 0.366687, 0.366687, 0.321458, 0.229226, 0.264545, 0.271506, 0.18812, 0.257454, 0.339168, 0.30533, 0.200174, 0.278302, 0.247041, 0.243554, 0.278302, 0.257454, 0.225814, 0.278302, 0.268042, 0.161087, 0.144935, 0.170161, 0.167087, 0.206376, 0.298791, 0.247041, 0.161087, 0.147574, 0.116183, 0.066181, 0.100716, 0.170161, 0.098513, 0.050641, 0.049374, 0.034884, 0.049374, 0.051831, 0.054297, 0.030611, 0.067594, 0.079919, 0.03976, 0.026338, 0.015344, 0.015694, 0.017447, 0.023534, 0.033407, 0.044297, 0.083462, 0.043307, 0.034068, 0.06312, 0.120615, 0.102787, 0.10481, 0.125101, 0.071867, 0.032677, 0.059222, 0.06312, 0.051831, 0.10481, 0.164327, 0.182256, 0.147574, 0.182256, 0.15284, 0.185198, 0.194234, 0.194234, 0.264545, 0.219301, 0.18812, 0.15008, 0.111485, 0.118441, 0.100716, 0.164327, 0.268042, 0.200174, 0.200174, 0.216401, 0.191378, 0.191378, 0.268042, 0.191378, 0.191378, 0.17593, 0.10481, 0.096677, 0.096677, 0.054297, 0.071867, 0.088832, 0.067594, 0.111485, 0.164327, 0.194234, 0.139895, 0.167087, 0.127496, 0.0704, 0.06312, 0.037156, 0.017797, 0.017797, 0.034884, 0.020876, 0.034884, 0.064632, 0.064632, 0.06312, 0.122885, 0.085092, 0.090864, 0.144935, 0.088832, 0.059222, 0.0704, 0.06184, 0.06184, 0.132295, 0.219301, 0.219301, 0.247041, 0.275179, 0.278302, 0.194234, 0.225814, 0.25031, 0.257454, 0.229226, 0.239899, 0.139895, 0.229226, 0.18812, 0.191378, 0.281712, 0.31487, 0.288399, 0.342579, 0.229226, 0.232838, 0.247041, 0.257454, 0.349426, 0.465241, 0.384043, 0.380708, 0.465241, 0.436924, 0.4292, 0.461924, 0.414856, 0.529623, 0.549308, 0.604312, 0.608892, 0.494003, 0.41194, 0.422041, 0.454136, 0.545602, 0.553315, 0.483068, 0.472492, 0.483068, 0.486429, 0.447574, 0.447574, 0.461924, 0.4292, 0.356642, 0.271506, 0.318242, 0.308712, 0.216401, 0.222385, 0.216401, 0.278302, 0.349426, 0.349426, 0.36309, 0.25031, 0.203355, 0.203355, 0.170161, 0.167087, 0.142424, 0.232838, 0.339168, 0.236433, 0.264545, 0.356642, 0.335645, 0.335645, 0.247041, 0.222385, 0.206376, 0.21291, 0.271506, 0.324872, 0.284882, 0.291804, 0.401658, 0.370445, 0.318242, 0.288399, 0.209395, 0.173081, 0.17593, 0.161087, 0.21291, 0.142424, 0.122885, 0.222385, 0.144935, 0.239899, 0.346032, 0.281712, 0.216401, 0.200174, 0.161087, 0.127496, 0.071867, 0.078022, 0.109221, 0.173081, 0.243554, 0.31487, 0.291804, 0.291804, 0.229226, 0.185198, 0.264545, 0.203355, 0.191378, 0.191378, 0.111485, 0.098513, 0.161087, 0.127496, 0.118441, 0.118441, 0.170161, 0.243554, 0.164327, 0.111485, 0.094817, 0.0704, 0.045352, 0.079919, 0.085092, 0.120615, 0.15284, 0.155435, 0.182256, 0.134866, 0.170161, 0.18812, 0.129801, 0.120615, 0.203355, 0.21291, 0.232838, 0.26085, 0.284882, 0.359901, 0.401658, 0.440853, 0.436924, 0.538167, 0.538167, 0.444081, 0.359901, 0.311707, 0.328603, 0.295083, 0.318242, 0.356642, 0.387226, 0.387226, 0.342579, 0.36309, 0.321458, 0.219301, 0.216401, 0.18812, 0.18812, 0.232838, 0.222385, 0.275179, 0.264545, 0.161087, 0.257454, 0.339168, 0.349426, 0.247041, 0.311707, 0.346032, 0.339168, 0.284882, 0.359901, 0.311707, 0.291804, 0.318242, 0.422041, 0.42561, 0.31487, 0.31487, 0.328603, 0.342579, 0.25031, 0.185198, 0.18812, 0.142424, 0.100716, 0.074921, 0.134866, 0.144935, 0.092881, 0.094817, 0.167087, 0.164327, 0.232838, 0.268042, 0.264545, 0.298791, 0.281712, 0.281712, 0.288399, 0.194234, 0.179055, 0.167087, 0.147574, 0.222385, 0.264545, 0.26085, 0.377384, 0.384043, 0.288399, 0.36309, 0.281712, 0.295083, 0.219301, 0.25031, 0.239899, 0.257454, 0.236433, 0.158265, 0.295083, 0.284882, 0.36309, 0.328603, 0.414856, 0.422041, 0.4292, 0.384043, 0.370445, 0.26085, 0.167087, 0.239899, 0.170161, 0.243554, 0.21291, 0.30533, 0.275179, 0.25406, 0.179055, 0.170161, 0.21291, 0.194234, 0.191378, 0.191378, 0.236433, 0.158265, 0.225814, 0.137348, 0.100716, 0.15284, 0.264545, 0.346032, 0.349426, 0.461924, 0.359901, 0.278302, 0.232838, 0.239899, 0.243554, 0.225814, 0.137348, 0.11371, 0.064632, 0.071867, 0.064632, 0.058088, 0.098513, 0.081712, 0.134866, 0.206376, 0.134866, 0.129801, 0.088832, 0.083462, 0.0704, 0.076542, 0.127496, 0.102787, 0.094817, 0.10481, 0.167087, 0.295083, 0.268042, 0.359901, 0.342579, 0.311707, 0.222385, 0.15284, 0.111485, 0.111485, 0.118441, 0.155435, 0.161087, 0.129801, 0.088832, 0.085092, 0.090864, 0.090864, 0.144935, 0.088832, 0.085092, 0.040537, 0.0198, 0.038042, 0.036378, 0.021816, 0.027463, 0.037156, 0.050641, 0.100716, 0.10481, 0.058088, 0.071867, 0.078022, 0.147574, 0.206376, 0.129801, 0.106997, 0.06184, 0.031287, 0.060549, 0.059222, 0.139895, 0.137348, 0.125101, 0.100716, 0.182256, 0.18812, 0.161087, 0.111485, 0.081712, 0.081712, 0.081712, 0.096677, 0.085092, 0.094817, 0.06312, 0.116183, 0.17593, 0.191378, 0.196879, 0.196879, 0.200174, 0.17593, 0.275179, 0.247041, 0.284882, 0.185198, 0.102787, 0.10481, 0.111485, 0.147574, 0.120615, 0.161087, 0.139895, 0.076542, 0.055536, 0.088832, 0.094817, 0.073402, 0.11371, 0.11371, 0.086953, 0.067594, 0.069024, 0.034884, 0.048328, 0.049374, 0.055536, 0.078022, 0.125101, 0.164327, 0.129801, 0.081712, 0.050641, 0.05306, 0.056825, 0.073402, 0.078022, 0.038858, 0.036378, 0.044297, 0.076542, 0.102787, 0.122885, 0.100716, 0.106997, 0.076542, 0.081712, 0.076542, 0.102787, 0.098513, 0.10481, 0.073402, 0.118441, 0.206376, 0.200174, 0.18812, 0.179055, 0.164327, 0.247041, 0.332115, 0.311707, 0.328603, 0.232838, 0.173081, 0.219301, 0.301917, 0.352862, 0.25031, 0.342579, 0.301917, 0.219301, 0.219301, 0.229226, 0.229226, 0.232838, 0.25031, 0.346032, 0.271506, 0.17593, 0.194234, 0.139895, 0.15284, 0.086953, 0.144935, 0.225814, 0.15284, 0.161087, 0.132295, 0.200174, 0.191378, 0.247041, 0.339168, 0.366687, 0.480142, 0.545602, 0.476583, 0.390993, 0.390993, 0.486429, 0.575842, 0.521092, 0.642678, 0.622677, 0.59014, 0.5017, 0.472492, 0.553315, 0.472492, 0.509769, 0.483068, 0.458154, 0.398279, 0.311707, 0.284882, 0.257454, 0.161087, 0.216401, 0.295083, 0.30533, 0.21291, 0.268042, 0.232838, 0.203355, 0.167087, 0.196879, 0.284882, 0.308712, 0.318242, 0.384043, 0.380708, 0.328603, 0.380708, 0.387226, 0.465241, 0.497853, 0.505461, 0.59917, 0.505461, 0.505461, 0.494003, 0.59014, 0.562014, 0.541878, 0.517562, 0.56648, 0.63748, 0.505461, 0.505461, 0.408655, 0.328603, 0.318242, 0.414856, 0.401658, 0.359901, 0.25406, 0.25406, 0.257454, 0.161087, 0.243554, 0.225814, 0.139895, 0.102787, 0.083462, 0.118441, 0.073402, 0.078022, 0.090864, 0.137348, 0.10481, 0.102787, 0.155435, 0.139895, 0.125101, 0.081712, 0.090864, 0.158265, 0.17593, 0.179055, 0.25406, 0.179055, 0.158265, 0.229226, 0.26085, 0.308712, 0.349426, 0.450668, 0.349426, 0.349426, 0.349426, 0.301917, 0.394753, 0.342579, 0.359901, 0.359901, 0.414856, 0.486429, 0.458154, 0.42561, 0.408655, 0.444081, 0.509769, 0.440853, 0.408655, 0.356642, 0.339168, 0.268042, 0.243554, 0.339168, 0.356642, 0.370445, 0.324872, 0.31487, 0.370445, 0.25406, 0.264545, 0.194234, 0.092881, 0.078022, 0.088832, 0.06312, 0.026892, 0.032677, 0.048328, 0.066181, 0.11371, 0.106997, 0.15008, 0.185198, 0.182256, 0.164327, 0.102787, 0.182256, 0.155435, 0.10481, 0.203355, 0.17593, 0.216401, 0.335645, 0.390993, 0.301917, 0.374039, 0.497853, 0.41194, 0.461924, 0.483068, 0.490133, 0.483068, 0.418646, 0.41194, 0.301917, 0.318242, 0.295083, 0.206376, 0.167087, 0.243554, 0.170161, 0.219301, 0.264545, 0.194234, 0.203355, 0.275179, 0.268042, 0.264545, 0.247041, 0.247041, 0.229226, 0.142424, 0.158265, 0.137348, 0.132295, 0.209395, 0.194234, 0.301917, 0.321458, 0.31487, 0.308712, 0.414856, 0.311707, 0.194234, 0.288399, 0.194234, 0.194234, 0.185198, 0.164327, 0.142424, 0.127496, 0.127496, 0.111485, 0.10481, 0.179055, 0.182256, 0.206376, 0.137348, 0.083462, 0.125101, 0.127496, 0.079919, 0.069024, 0.116183, 0.134866, 0.074921, 0.122885, 0.132295, 0.132295, 0.129801, 0.15284, 0.102787, 0.086953, 0.164327, 0.142424, 0.132295, 0.129801, 0.059222, 0.098513, 0.15008, 0.098513, 0.094817, 0.144935, 0.139895, 0.139895, 0.139895, 0.243554, 0.247041, 0.239899, 0.278302, 0.222385, 0.301917, 0.384043, 0.42561, 0.387226, 0.42561, 0.418646, 0.414856, 0.517562, 0.557691, 0.525368, 0.505461, 0.56648, 0.58069, 0.575842, 0.472492, 0.440853, 0.42561, 0.440853, 0.447574, 0.377384, 0.486429, 0.370445, 0.359901, 0.268042, 0.295083, 0.179055, 0.17593, 0.116183, 0.120615, 0.067594, 0.086953, 0.161087, 0.185198, 0.170161, 0.147574, 0.21291, 0.25406, 0.194234, 0.179055, 0.111485, 0.081712, 0.059222, 0.122885, 0.066181, 0.090864, 0.098513, 0.173081, 0.109221, 0.203355, 0.170161, 0.25406, 0.167087, 0.167087, 0.179055, 0.158265, 0.122885, 0.127496, 0.15284, 0.203355, 0.182256, 0.26085, 0.377384, 0.418646, 0.349426, 0.454136, 0.486429, 0.440853, 0.458154, 0.490133, 0.422041, 0.476583, 0.374039, 0.461924, 0.461924, 0.418646, 0.374039, 0.465241, 0.461924, 0.497853, 0.497853, 0.529623, 0.490133, 0.476583, 0.476583, 0.458154, 0.380708, 0.384043, 0.4292, 0.387226, 0.461924, 0.461924, 0.359901, 0.377384, 0.394753, 0.380708, 0.408655, 0.422041, 0.321458, 0.247041, 0.164327, 0.144935, 0.147574, 0.182256, 0.164327, 0.092881, 0.120615, 0.111485, 0.118441, 0.06184, 0.073402, 0.034068, 0.040537, 0.066181, 0.058088, 0.055536, 0.059222, 0.038858, 0.034884, 0.060549, 0.058088, 0.102787, 0.118441, 0.127496, 0.078022, 0.086953, 0.086953, 0.064632, 0.078022, 0.043307, 0.085092, 0.088832, 0.173081, 0.116183, 0.067594, 0.111485, 0.109221, 0.109221, 0.15284, 0.222385, 0.232838, 0.284882, 0.281712, 0.25406, 0.21291, 0.281712, 0.301917, 0.311707, 0.390993, 0.42561, 0.444081, 0.433034, 0.42561, 0.308712, 0.380708, 0.497853, 0.505461, 0.490133, 0.480142, 0.480142, 0.480142, 0.436924, 0.468512, 0.465241, 0.486429, 0.436924, 0.4292, 0.332115, 0.408655, 0.370445, 0.359901, 0.387226, 0.295083, 0.298791, 0.408655, 0.346032, 0.236433, 0.17593, 0.15284, 0.164327, 0.102787, 0.10481, 0.076542, 0.078022, 0.067594, 0.064632, 0.064632, 0.0704, 0.109221, 0.11371, 0.098513, 0.120615, 0.125101, 0.127496, 0.134866, 0.144935, 0.173081, 0.275179, 0.308712, 0.25031, 0.275179, 0.359901, 0.398279, 0.476583, 0.394753, 0.339168, 0.243554, 0.295083, 0.196879, 0.185198, 0.21291, 0.200174, 0.222385, 0.268042, 0.359901, 0.349426, 0.247041, 0.291804, 0.200174, 0.203355, 0.216401, 0.185198, 0.194234, 0.17593, 0.185198, 0.225814, 0.311707, 0.41194, 0.366687, 0.458154, 0.433034, 0.401658, 0.483068, 0.36309, 0.247041, 0.275179, 0.203355, 0.203355, 0.194234, 0.170161, 0.203355, 0.308712, 0.311707, 0.30533, 0.264545, 0.268042, 0.318242, 0.318242, 0.30533, 0.301917, 0.332115, 0.284882, 0.257454, 0.185198, 0.295083, 0.394753, 0.356642, 0.465241, 0.613573, 0.608892, 0.76285, 0.712013, 0.562014, 0.529623, 0.549308, 0.59508, 0.486429, 0.390993, 0.401658, 0.422041, 0.517562, 0.476583, 0.444081, 0.465241, 0.545602, 0.444081, 0.461924, 0.436924, 0.41194, 0.390993, 0.42561, 0.4292, 0.394753, 0.447574, 0.494003, 0.486429, 0.408655, 0.384043, 0.454136, 0.461924, 0.414856, 0.380708, 0.36309, 0.486429, 0.414856, 0.436924, 0.51388, 0.486429, 0.422041, 0.42561, 0.31487, 0.21291, 0.17593, 0.247041, 0.196879, 0.164327, 0.158265, 0.216401, 0.295083, 0.31487, 0.295083, 0.31487, 0.342579, 0.366687, 0.359901, 0.414856, 0.380708, 0.366687, 0.349426, 0.440853, 0.394753, 0.521092, 0.642678, 0.680603, 0.622677], '')</t>
  </si>
  <si>
    <t>[206, 207, 208, 209, 214, 215, 323, 324, 618, 623, 624, 625, 626, 627, 628, 630, 632, 659, 660, 661, 662, 664, 665, 666, 667, 668, 669, 670, 671, 724, 857, 858, 859, 860, 861, 862, 863, 930, 1005, 1107, 1108, 1109, 1110, 1111, 1112, 1113, 1114, 1119, 1123, 1145, 1170, 1171, 1172, 1173]</t>
  </si>
  <si>
    <t xml:space="preserve">F5RXS3|F5RXS3_9ENTR ATP-dependent RNA helicase DbpA OS=Enterobacter hormaechei ATCC 49162 </t>
  </si>
  <si>
    <t>([0.102787, 0.170161, 0.161087, 0.206376, 0.137348, 0.167087, 0.209395, 0.15284, 0.191378, 0.239899, 0.185198, 0.21291, 0.132295, 0.100716, 0.18812, 0.161087, 0.161087, 0.278302, 0.196879, 0.275179, 0.324872, 0.257454, 0.206376, 0.161087, 0.191378, 0.239899, 0.155435, 0.090864, 0.161087, 0.15008, 0.139895, 0.222385, 0.158265, 0.247041, 0.26085, 0.26085, 0.26085, 0.257454, 0.222385, 0.295083, 0.284882, 0.318242, 0.346032, 0.384043, 0.440853, 0.370445, 0.295083, 0.390993, 0.390993, 0.370445, 0.288399, 0.203355, 0.196879, 0.275179, 0.17593, 0.25406, 0.21291, 0.25031, 0.173081, 0.092881, 0.096677, 0.102787, 0.106997, 0.106997, 0.06184, 0.040537, 0.029376, 0.035586, 0.046336, 0.081712, 0.083462, 0.15284, 0.147574, 0.118441, 0.122885, 0.209395, 0.139895, 0.139895, 0.137348, 0.229226, 0.25031, 0.243554, 0.239899, 0.15008, 0.127496, 0.196879, 0.185198, 0.182256, 0.291804, 0.264545, 0.264545, 0.26085, 0.15284, 0.15284, 0.185198, 0.111485, 0.067594, 0.10481, 0.127496, 0.132295, 0.144935, 0.127496, 0.127496, 0.106997, 0.179055, 0.209395, 0.219301, 0.328603, 0.328603, 0.298791, 0.291804, 0.25406, 0.291804, 0.394753, 0.387226, 0.291804, 0.30533, 0.349426, 0.352862, 0.390993, 0.384043, 0.346032, 0.366687, 0.281712, 0.324872, 0.321458, 0.232838, 0.225814, 0.222385, 0.311707, 0.308712, 0.232838, 0.264545, 0.147574, 0.155435, 0.209395, 0.21291, 0.288399, 0.321458, 0.229226, 0.134866, 0.11371, 0.120615, 0.206376, 0.26085, 0.26085, 0.257454, 0.31487, 0.222385, 0.236433, 0.206376, 0.203355, 0.173081, 0.173081, 0.268042, 0.222385, 0.170161, 0.268042, 0.278302, 0.206376, 0.203355, 0.275179, 0.200174, 0.164327, 0.179055, 0.182256, 0.173081, 0.173081, 0.203355, 0.295083, 0.200174, 0.155435, 0.086953, 0.158265, 0.139895, 0.132295, 0.090864, 0.185198, 0.18812, 0.147574, 0.134866, 0.185198, 0.161087, 0.17593, 0.200174, 0.170161, 0.196879, 0.137348, 0.142424, 0.134866, 0.139895, 0.247041, 0.243554, 0.346032, 0.26085, 0.30533, 0.216401, 0.321458, 0.284882, 0.200174, 0.239899, 0.298791, 0.239899, 0.30533, 0.366687, 0.278302, 0.295083, 0.301917, 0.377384, 0.26085, 0.161087, 0.167087, 0.139895, 0.209395, 0.21291, 0.30533, 0.288399, 0.374039, 0.268042, 0.301917, 0.284882, 0.191378, 0.222385, 0.301917, 0.182256, 0.137348, 0.21291, 0.200174, 0.200174, 0.196879, 0.342579, 0.422041, 0.401658, 0.31487, 0.25031, 0.179055, 0.096677, 0.055536, 0.06184, 0.111485, 0.085092, 0.137348, 0.222385, 0.139895, 0.147574, 0.194234, 0.209395, 0.134866, 0.139895, 0.116183, 0.066181, 0.056825, 0.073402, 0.06184, 0.102787, 0.155435, 0.209395, 0.288399, 0.291804, 0.275179, 0.185198, 0.196879, 0.200174, 0.200174, 0.203355, 0.21291, 0.247041, 0.311707, 0.418646, 0.40511, 0.447574, 0.549308, 0.545602, 0.436924, 0.398279, 0.398279, 0.284882, 0.26085, 0.298791, 0.384043, 0.384043, 0.440853, 0.433034, 0.366687, 0.271506, 0.291804, 0.247041, 0.247041, 0.26085, 0.182256, 0.158265, 0.125101, 0.120615, 0.116183, 0.116183, 0.179055, 0.111485, 0.191378, 0.216401, 0.134866, 0.15008, 0.096677, 0.076542, 0.050641, 0.081712, 0.071867, 0.116183, 0.083462, 0.067594, 0.037156, 0.060549, 0.090864, 0.120615, 0.081712, 0.086953, 0.096677, 0.092881, 0.155435, 0.092881, 0.092881, 0.147574, 0.139895, 0.182256, 0.243554, 0.278302, 0.268042, 0.380708, 0.359901, 0.444081, 0.387226, 0.440853, 0.335645, 0.298791, 0.179055, 0.158265, 0.129801, 0.21291, 0.219301, 0.232838, 0.298791, 0.311707, 0.311707, 0.275179, 0.318242, 0.225814, 0.17593, 0.15284, 0.155435, 0.132295, 0.081712, 0.142424, 0.10481, 0.173081, 0.109221, 0.203355, 0.206376, 0.17593, 0.144935, 0.11371, 0.127496, 0.144935, 0.147574, 0.086953, 0.102787, 0.054297, 0.079919, 0.155435, 0.116183, 0.088832, 0.088832, 0.155435, 0.120615, 0.158265, 0.164327, 0.161087, 0.098513, 0.090864, 0.139895, 0.137348, 0.158265, 0.134866, 0.139895, 0.106997, 0.179055, 0.147574, 0.232838, 0.295083, 0.257454, 0.352862, 0.31487, 0.26085, 0.243554, 0.25031, 0.196879, 0.196879, 0.281712, 0.366687, 0.366687, 0.356642, 0.275179, 0.284882, 0.278302, 0.243554, 0.284882, 0.194234, 0.225814, 0.229226, 0.122885, 0.129801, 0.085092, 0.134866, 0.236433, 0.209395, 0.25406, 0.275179, 0.17593, 0.129801, 0.102787, 0.120615, 0.127496, 0.209395, 0.173081, 0.125101, 0.122885, 0.125101, 0.200174, 0.173081, 0.11371, 0.18812, 0.191378, 0.170161, 0.167087, 0.139895, 0.158265, 0.15284, 0.129801, 0.216401, 0.275179, 0.311707, 0.380708, 0.301917, 0.298791, 0.264545, 0.339168, 0.284882, 0.191378, 0.191378, 0.200174, 0.25406, 0.222385, 0.182256, 0.257454, 0.21291, 0.185198, 0.15284, 0.11371, 0.209395], '')</t>
  </si>
  <si>
    <t>[271, 272]</t>
  </si>
  <si>
    <t xml:space="preserve">F5RXS4|F5RXS4_9ENTR Zinc transport protein ZntB OS=Enterobacter hormaechei ATCC 49162 </t>
  </si>
  <si>
    <t>([0.450668, 0.538167, 0.585406, 0.56648, 0.497853, 0.384043, 0.380708, 0.281712, 0.25031, 0.17593, 0.21291, 0.243554, 0.219301, 0.222385, 0.301917, 0.284882, 0.271506, 0.301917, 0.21291, 0.278302, 0.278302, 0.346032, 0.324872, 0.31487, 0.25406, 0.311707, 0.41194, 0.447574, 0.562014, 0.680603, 0.720929, 0.570702, 0.483068, 0.490133, 0.41194, 0.418646, 0.352862, 0.370445, 0.335645, 0.440853, 0.436924, 0.42561, 0.390993, 0.394753, 0.30533, 0.31487, 0.281712, 0.281712, 0.271506, 0.30533, 0.200174, 0.194234, 0.321458, 0.398279, 0.408655, 0.422041, 0.40511, 0.505461, 0.472492, 0.398279, 0.346032, 0.339168, 0.356642, 0.380708, 0.288399, 0.370445, 0.476583, 0.486429, 0.42561, 0.422041, 0.377384, 0.422041, 0.5017, 0.486429, 0.480142, 0.480142, 0.458154, 0.387226, 0.380708, 0.324872, 0.390993, 0.332115, 0.247041, 0.239899, 0.243554, 0.318242, 0.335645, 0.31487, 0.342579, 0.390993, 0.422041, 0.447574, 0.490133, 0.40511, 0.328603, 0.301917, 0.268042, 0.328603, 0.349426, 0.26085, 0.308712, 0.328603, 0.422041, 0.5017, 0.408655, 0.321458, 0.264545, 0.257454, 0.25406, 0.229226, 0.25031, 0.209395, 0.196879, 0.139895, 0.142424, 0.173081, 0.132295, 0.164327, 0.179055, 0.182256, 0.185198, 0.225814, 0.222385, 0.142424, 0.147574, 0.229226, 0.311707, 0.377384, 0.377384, 0.40511, 0.422041, 0.414856, 0.356642, 0.36309, 0.422041, 0.390993, 0.335645, 0.352862, 0.352862, 0.284882, 0.268042, 0.356642, 0.318242, 0.232838, 0.318242, 0.328603, 0.31487, 0.288399, 0.284882, 0.298791, 0.167087, 0.10481, 0.106997, 0.167087, 0.106997, 0.106997, 0.194234, 0.264545, 0.239899, 0.158265, 0.219301, 0.209395, 0.216401, 0.25031, 0.335645, 0.25031, 0.167087, 0.173081, 0.206376, 0.21291, 0.129801, 0.25031, 0.370445, 0.349426, 0.332115, 0.30533, 0.219301, 0.185198, 0.122885, 0.120615, 0.179055, 0.170161, 0.25406, 0.164327, 0.096677, 0.06184, 0.079919, 0.122885, 0.11371, 0.06184, 0.043307, 0.078022, 0.076542, 0.066181, 0.066181, 0.0704, 0.090864, 0.086953, 0.085092, 0.134866, 0.129801, 0.11371, 0.116183, 0.120615, 0.182256, 0.219301, 0.284882, 0.216401, 0.182256, 0.196879, 0.295083, 0.342579, 0.346032, 0.30533, 0.288399, 0.284882, 0.229226, 0.30533, 0.40511, 0.342579, 0.31487, 0.408655, 0.436924, 0.342579, 0.321458, 0.321458, 0.36309, 0.271506, 0.384043, 0.447574, 0.339168, 0.339168, 0.328603, 0.25031, 0.167087, 0.142424, 0.144935, 0.18812, 0.15008, 0.096677, 0.125101, 0.125101, 0.122885, 0.139895, 0.137348, 0.11371, 0.127496, 0.081712, 0.106997, 0.106997, 0.106997, 0.179055, 0.102787, 0.083462, 0.122885, 0.196879, 0.236433, 0.147574, 0.147574, 0.132295, 0.191378, 0.15008, 0.137348, 0.109221, 0.0704, 0.081712, 0.047319, 0.024393, 0.047319, 0.064632, 0.06312, 0.026338, 0.015694, 0.027463, 0.033407, 0.019401, 0.010672, 0.010372, 0.01204, 0.01227, 0.010131, 0.010131, 0.015694, 0.012491, 0.017447, 0.023087, 0.034884, 0.083462, 0.074921, 0.058088, 0.029376, 0.027463, 0.027463, 0.05306, 0.05306, 0.024826, 0.030611, 0.041405, 0.030611, 0.026338, 0.017138, 0.0198, 0.01227, 0.008624, 0.012491, 0.01078, 0.008409, 0.007422, 0.005011, 0.005011, 0.003924, 0.005249, 0.005223, 0.007422, 0.007259, 0.005086, 0.00543, 0.005503, 0.005734, 0.00558, 0.006374, 0.006619, 0.006988, 0.008409, 0.010509, 0.00777, 0.005683], '')</t>
  </si>
  <si>
    <t>[1, 2, 3, 28, 29, 30, 31, 57, 72, 103]</t>
  </si>
  <si>
    <t xml:space="preserve">F5RXV3|F5RXV3_9ENTR Dipeptide epimerase OS=Enterobacter hormaechei ATCC 49162 </t>
  </si>
  <si>
    <t>([0.109221, 0.18812, 0.125101, 0.164327, 0.209395, 0.278302, 0.185198, 0.15284, 0.109221, 0.132295, 0.15284, 0.182256, 0.185198, 0.185198, 0.243554, 0.264545, 0.295083, 0.298791, 0.222385, 0.15284, 0.129801, 0.15008, 0.142424, 0.134866, 0.144935, 0.15284, 0.147574, 0.239899, 0.232838, 0.31487, 0.31487, 0.25406, 0.25406, 0.275179, 0.191378, 0.200174, 0.21291, 0.155435, 0.264545, 0.328603, 0.298791, 0.356642, 0.440853, 0.422041, 0.433034, 0.384043, 0.36309, 0.281712, 0.247041, 0.281712, 0.288399, 0.200174, 0.232838, 0.239899, 0.161087, 0.182256, 0.196879, 0.18812, 0.200174, 0.179055, 0.15284, 0.236433, 0.164327, 0.155435, 0.155435, 0.243554, 0.243554, 0.170161, 0.232838, 0.271506, 0.298791, 0.21291, 0.332115, 0.335645, 0.324872, 0.36309, 0.401658, 0.370445, 0.36309, 0.414856, 0.318242, 0.370445, 0.284882, 0.332115, 0.247041, 0.164327, 0.147574, 0.111485, 0.18812, 0.158265, 0.129801, 0.127496, 0.196879, 0.17593, 0.200174, 0.225814, 0.179055, 0.236433, 0.236433, 0.155435, 0.118441, 0.196879, 0.155435, 0.239899, 0.191378, 0.301917, 0.394753, 0.394753, 0.384043, 0.301917, 0.342579, 0.342579, 0.352862, 0.356642, 0.284882, 0.222385, 0.122885, 0.185198, 0.17593, 0.206376, 0.308712, 0.394753, 0.352862, 0.356642, 0.318242, 0.398279, 0.335645, 0.339168, 0.311707, 0.324872, 0.298791, 0.26085, 0.298791, 0.291804, 0.25406, 0.328603, 0.31487, 0.324872, 0.324872, 0.236433, 0.203355, 0.120615, 0.127496, 0.164327, 0.18812, 0.144935, 0.086953, 0.102787, 0.111485, 0.132295, 0.167087, 0.18812, 0.191378, 0.111485, 0.111485, 0.111485, 0.090864, 0.098513, 0.185198, 0.200174, 0.236433, 0.243554, 0.243554, 0.147574, 0.092881, 0.100716, 0.132295, 0.219301, 0.239899, 0.216401, 0.139895, 0.173081, 0.229226, 0.281712, 0.370445, 0.291804, 0.288399, 0.281712, 0.346032, 0.216401, 0.209395, 0.164327, 0.102787, 0.134866, 0.222385, 0.206376, 0.203355, 0.170161, 0.137348, 0.098513, 0.060549, 0.120615, 0.122885, 0.147574, 0.079919, 0.100716, 0.132295, 0.179055, 0.219301, 0.232838, 0.346032, 0.301917, 0.301917, 0.349426, 0.390993, 0.268042, 0.25406, 0.247041, 0.349426, 0.295083, 0.36309, 0.377384, 0.264545, 0.222385, 0.203355, 0.308712, 0.271506, 0.216401, 0.196879, 0.18812, 0.17593, 0.182256, 0.209395, 0.206376, 0.232838, 0.219301, 0.243554, 0.335645, 0.328603, 0.291804, 0.278302, 0.264545, 0.298791, 0.318242, 0.36309, 0.25031, 0.222385, 0.15008, 0.243554, 0.236433, 0.236433, 0.236433, 0.209395, 0.139895, 0.219301, 0.247041, 0.216401, 0.219301, 0.194234, 0.127496, 0.106997, 0.179055, 0.170161, 0.173081, 0.247041, 0.203355, 0.31487, 0.31487, 0.284882, 0.278302, 0.196879, 0.161087, 0.102787, 0.102787, 0.092881, 0.071867, 0.037156, 0.023963, 0.042364, 0.049374, 0.083462, 0.083462, 0.046336, 0.041405, 0.041405, 0.031287, 0.023087, 0.026338, 0.016826, 0.021816, 0.022667, 0.036378, 0.030003, 0.051831, 0.024826, 0.038042, 0.051831, 0.051831, 0.10481, 0.100716, 0.125101, 0.129801, 0.092881, 0.102787, 0.085092, 0.071867, 0.094817, 0.10481, 0.081712, 0.161087, 0.18812, 0.111485, 0.120615, 0.088832, 0.090864, 0.167087, 0.194234, 0.132295, 0.134866, 0.122885, 0.076542, 0.048328, 0.035586, 0.05306, 0.073402, 0.071867, 0.094817, 0.06312, 0.085092, 0.06184, 0.026338], '')</t>
  </si>
  <si>
    <t xml:space="preserve">F5RXV4|F5RXV4_9ENTR Thiol peroxidase OS=Enterobacter hormaechei ATCC 49162 </t>
  </si>
  <si>
    <t>([0.278302, 0.196879, 0.191378, 0.137348, 0.132295, 0.164327, 0.18812, 0.127496, 0.182256, 0.21291, 0.232838, 0.26085, 0.26085, 0.25031, 0.301917, 0.377384, 0.40511, 0.40511, 0.40511, 0.318242, 0.239899, 0.173081, 0.236433, 0.281712, 0.264545, 0.291804, 0.30533, 0.236433, 0.332115, 0.21291, 0.200174, 0.21291, 0.122885, 0.10481, 0.10481, 0.125101, 0.125101, 0.100716, 0.127496, 0.073402, 0.129801, 0.11371, 0.0704, 0.086953, 0.076542, 0.073402, 0.083462, 0.079919, 0.125101, 0.079919, 0.081712, 0.069024, 0.05306, 0.10481, 0.083462, 0.085092, 0.083462, 0.03976, 0.044297, 0.073402, 0.074921, 0.056825, 0.10481, 0.209395, 0.15008, 0.167087, 0.268042, 0.257454, 0.185198, 0.129801, 0.120615, 0.120615, 0.085092, 0.102787, 0.085092, 0.137348, 0.083462, 0.106997, 0.106997, 0.081712, 0.079919, 0.129801, 0.155435, 0.079919, 0.041405, 0.051831, 0.038042, 0.03976, 0.038042, 0.034068, 0.051831, 0.094817, 0.102787, 0.102787, 0.109221, 0.079919, 0.071867, 0.122885, 0.060549, 0.120615, 0.142424, 0.164327, 0.179055, 0.096677, 0.11371, 0.194234, 0.206376, 0.158265, 0.142424, 0.098513, 0.132295, 0.078022, 0.0704, 0.120615, 0.191378, 0.155435, 0.15284, 0.15008, 0.144935, 0.142424, 0.116183, 0.096677, 0.078022, 0.058088, 0.074921, 0.074921, 0.042364, 0.022306, 0.040537, 0.046336, 0.076542, 0.102787, 0.179055, 0.127496, 0.076542, 0.038858, 0.046336, 0.092881, 0.056825, 0.037156, 0.069024, 0.098513, 0.069024, 0.071867, 0.092881, 0.155435, 0.264545, 0.342579, 0.349426, 0.346032, 0.291804, 0.247041, 0.155435, 0.167087, 0.236433, 0.216401, 0.31487, 0.284882, 0.239899, 0.308712, 0.366687, 0.332115, 0.278302, 0.377384, 0.342579, 0.301917, 0.225814, 0.129801], '')</t>
  </si>
  <si>
    <t xml:space="preserve">F5RXW1|F5RXW1_9ENTR Beta-phosphoglucomutase OS=Enterobacter hormaechei ATCC 49162 </t>
  </si>
  <si>
    <t>([0.018787, 0.028695, 0.020876, 0.013265, 0.0198, 0.029376, 0.042364, 0.043307, 0.059222, 0.038858, 0.05306, 0.032017, 0.018106, 0.025316, 0.013613, 0.016528, 0.020165, 0.0198, 0.032017, 0.034068, 0.071867, 0.034884, 0.034884, 0.028107, 0.056825, 0.024826, 0.024826, 0.026892, 0.021381, 0.011106, 0.019401, 0.020876, 0.045352, 0.043307, 0.054297, 0.100716, 0.05306, 0.066181, 0.10481, 0.10481, 0.098513, 0.085092, 0.090864, 0.098513, 0.17593, 0.098513, 0.118441, 0.111485, 0.100716, 0.15284, 0.264545, 0.25031, 0.25031, 0.236433, 0.301917, 0.18812, 0.185198, 0.30533, 0.324872, 0.335645, 0.281712, 0.185198, 0.155435, 0.158265, 0.125101, 0.129801, 0.21291, 0.301917, 0.318242, 0.278302, 0.191378, 0.116183, 0.074921, 0.071867, 0.071867, 0.049374, 0.083462, 0.083462, 0.040537, 0.037156, 0.037156, 0.073402, 0.127496, 0.088832, 0.088832, 0.132295, 0.127496, 0.0704, 0.073402, 0.073402, 0.056825, 0.058088, 0.083462, 0.139895, 0.071867, 0.073402, 0.083462, 0.083462, 0.083462, 0.096677, 0.090864, 0.046336, 0.042364, 0.024393, 0.035586, 0.064632, 0.032017, 0.032017, 0.032677, 0.035586, 0.026338, 0.05306, 0.094817, 0.064632, 0.033407, 0.067594, 0.054297, 0.048328, 0.059222, 0.032677, 0.054297, 0.059222, 0.088832, 0.043307, 0.083462, 0.050641, 0.032677, 0.042364, 0.046336, 0.067594, 0.06184, 0.076542, 0.033407, 0.032677, 0.060549, 0.10481, 0.100716, 0.147574, 0.239899, 0.275179, 0.390993, 0.284882, 0.170161, 0.125101, 0.18812, 0.15008, 0.182256, 0.25031, 0.281712, 0.182256, 0.222385, 0.161087, 0.158265, 0.284882, 0.308712, 0.324872, 0.295083, 0.196879, 0.164327, 0.086953, 0.079919, 0.076542, 0.111485, 0.167087, 0.216401, 0.247041, 0.209395, 0.295083, 0.26085, 0.167087, 0.264545, 0.219301, 0.257454, 0.257454, 0.18812, 0.102787, 0.088832, 0.0704, 0.127496, 0.071867, 0.129801, 0.139895, 0.129801, 0.090864, 0.118441, 0.147574, 0.122885, 0.179055, 0.100716, 0.132295, 0.137348, 0.132295, 0.155435, 0.191378, 0.206376, 0.26085, 0.26085, 0.271506, 0.26085, 0.284882, 0.384043, 0.291804, 0.264545, 0.232838, 0.222385, 0.139895, 0.11371, 0.134866, 0.134866, 0.18812, 0.096677, 0.139895, 0.11371, 0.094817, 0.069024, 0.045352, 0.026892, 0.044297, 0.027463, 0.044297, 0.021381], '')</t>
  </si>
  <si>
    <t xml:space="preserve">F5RXW2|F5RXW2_9ENTR Family 65 glycosyl transferase OS=Enterobacter hormaechei ATCC 49162 </t>
  </si>
  <si>
    <t>([0.380708, 0.229226, 0.15008, 0.236433, 0.264545, 0.295083, 0.225814, 0.268042, 0.288399, 0.222385, 0.222385, 0.264545, 0.26085, 0.216401, 0.182256, 0.122885, 0.167087, 0.247041, 0.239899, 0.158265, 0.109221, 0.111485, 0.127496, 0.18812, 0.137348, 0.144935, 0.144935, 0.225814, 0.232838, 0.247041, 0.243554, 0.278302, 0.291804, 0.384043, 0.4292, 0.450668, 0.538167, 0.490133, 0.390993, 0.311707, 0.36309, 0.401658, 0.321458, 0.311707, 0.318242, 0.342579, 0.308712, 0.308712, 0.288399, 0.284882, 0.291804, 0.387226, 0.384043, 0.390993, 0.301917, 0.21291, 0.229226, 0.158265, 0.222385, 0.318242, 0.311707, 0.346032, 0.349426, 0.342579, 0.440853, 0.374039, 0.394753, 0.346032, 0.356642, 0.359901, 0.284882, 0.278302, 0.173081, 0.173081, 0.100716, 0.100716, 0.158265, 0.15008, 0.229226, 0.127496, 0.076542, 0.139895, 0.071867, 0.076542, 0.127496, 0.132295, 0.120615, 0.092881, 0.079919, 0.06184, 0.067594, 0.098513, 0.102787, 0.120615, 0.116183, 0.17593, 0.26085, 0.200174, 0.147574, 0.076542, 0.125101, 0.185198, 0.196879, 0.311707, 0.30533, 0.301917, 0.281712, 0.278302, 0.30533, 0.328603, 0.374039, 0.359901, 0.359901, 0.339168, 0.31487, 0.25406, 0.25406, 0.170161, 0.232838, 0.301917, 0.328603, 0.36309, 0.288399, 0.196879, 0.167087, 0.142424, 0.15008, 0.096677, 0.15008, 0.094817, 0.15008, 0.167087, 0.106997, 0.11371, 0.116183, 0.173081, 0.173081, 0.179055, 0.225814, 0.161087, 0.100716, 0.15284, 0.129801, 0.194234, 0.173081, 0.203355, 0.206376, 0.206376, 0.291804, 0.298791, 0.398279, 0.390993, 0.356642, 0.436924, 0.433034, 0.436924, 0.377384, 0.450668, 0.458154, 0.394753, 0.454136, 0.472492, 0.472492, 0.401658, 0.288399, 0.380708, 0.377384, 0.40511, 0.318242, 0.281712, 0.281712, 0.268042, 0.209395, 0.137348, 0.147574, 0.147574, 0.147574, 0.229226, 0.216401, 0.179055, 0.257454, 0.275179, 0.278302, 0.219301, 0.222385, 0.328603, 0.295083, 0.185198, 0.122885, 0.194234, 0.15284, 0.147574, 0.127496, 0.17593, 0.25031, 0.247041, 0.239899, 0.167087, 0.085092, 0.088832, 0.088832, 0.088832, 0.090864, 0.127496, 0.173081, 0.155435, 0.155435, 0.127496, 0.222385, 0.301917, 0.291804, 0.288399, 0.295083, 0.236433, 0.232838, 0.243554, 0.236433, 0.25031, 0.324872, 0.377384, 0.377384, 0.321458, 0.342579, 0.324872, 0.247041, 0.194234, 0.182256, 0.122885, 0.170161, 0.170161, 0.164327, 0.164327, 0.247041, 0.239899, 0.321458, 0.243554, 0.229226, 0.236433, 0.243554, 0.236433, 0.191378, 0.167087, 0.236433, 0.232838, 0.209395, 0.209395, 0.243554, 0.342579, 0.335645, 0.332115, 0.268042, 0.196879, 0.179055, 0.147574, 0.147574, 0.15284, 0.144935, 0.15284, 0.127496, 0.069024, 0.041405, 0.090864, 0.100716, 0.100716, 0.078022, 0.05306, 0.074921, 0.044297, 0.046336, 0.079919, 0.055536, 0.042364, 0.067594, 0.083462, 0.083462, 0.083462, 0.055536, 0.106997, 0.071867, 0.071867, 0.116183, 0.158265, 0.158265, 0.161087, 0.17593, 0.203355, 0.301917, 0.247041, 0.328603, 0.232838, 0.236433, 0.203355, 0.281712, 0.203355, 0.120615, 0.137348, 0.086953, 0.129801, 0.122885, 0.142424, 0.167087, 0.200174, 0.200174, 0.191378, 0.200174, 0.203355, 0.194234, 0.179055, 0.25406, 0.194234, 0.25031, 0.216401, 0.308712, 0.335645, 0.332115, 0.436924, 0.440853, 0.549308, 0.549308, 0.433034, 0.468512, 0.465241, 0.433034, 0.394753, 0.281712, 0.179055, 0.173081, 0.182256, 0.200174, 0.132295, 0.116183, 0.079919, 0.054297, 0.066181, 0.031287, 0.054297, 0.030003, 0.015694, 0.015078, 0.014075, 0.028695, 0.031287, 0.018415, 0.016021, 0.021381, 0.041405, 0.043307, 0.023963, 0.022306, 0.011669, 0.017447, 0.018787, 0.018415, 0.033407, 0.016826, 0.031287, 0.032017, 0.046336, 0.090864, 0.098513, 0.102787, 0.071867, 0.06312, 0.10481, 0.132295, 0.142424, 0.081712, 0.161087, 0.25031, 0.232838, 0.25406, 0.158265, 0.281712, 0.271506, 0.278302, 0.36309, 0.342579, 0.311707, 0.335645, 0.346032, 0.342579, 0.36309, 0.408655, 0.422041, 0.461924, 0.468512, 0.349426, 0.422041, 0.366687, 0.275179, 0.311707, 0.311707, 0.414856, 0.390993, 0.497853, 0.41194, 0.41194, 0.454136, 0.480142, 0.414856, 0.387226, 0.370445, 0.321458, 0.216401, 0.18812, 0.17593, 0.158265, 0.264545, 0.206376, 0.173081, 0.225814, 0.219301, 0.219301, 0.196879, 0.109221, 0.090864, 0.090864, 0.06184, 0.047319, 0.024826, 0.0198, 0.024826, 0.021816, 0.026892, 0.045352, 0.056825, 0.054297, 0.045352, 0.023534, 0.029376, 0.041405, 0.055536, 0.059222, 0.102787, 0.071867, 0.139895, 0.102787, 0.090864, 0.100716, 0.129801, 0.225814, 0.301917, 0.281712, 0.203355, 0.120615, 0.094817, 0.088832, 0.081712, 0.081712, 0.158265, 0.216401, 0.15008, 0.15008, 0.137348, 0.129801, 0.132295, 0.142424, 0.142424, 0.219301, 0.275179, 0.196879, 0.125101, 0.144935, 0.173081, 0.284882, 0.401658, 0.342579, 0.349426, 0.377384, 0.40511, 0.332115, 0.324872, 0.42561, 0.42561, 0.394753, 0.301917, 0.390993, 0.384043, 0.366687, 0.281712, 0.243554, 0.203355, 0.288399, 0.298791, 0.203355, 0.170161, 0.10481, 0.155435, 0.147574, 0.132295, 0.067594, 0.074921, 0.058088, 0.038858, 0.018415, 0.021381, 0.038042, 0.041405, 0.040537, 0.06312, 0.102787, 0.06184, 0.118441, 0.129801, 0.129801, 0.158265, 0.185198, 0.247041, 0.170161, 0.109221, 0.090864, 0.164327, 0.134866, 0.088832, 0.0704, 0.161087, 0.179055, 0.155435, 0.144935, 0.118441, 0.155435, 0.158265, 0.203355, 0.127496, 0.134866, 0.134866, 0.164327, 0.173081, 0.182256, 0.182256, 0.219301, 0.219301, 0.216401, 0.332115, 0.40511, 0.40511, 0.384043, 0.281712, 0.308712, 0.295083, 0.229226, 0.206376, 0.182256, 0.232838, 0.291804, 0.26085, 0.239899, 0.25031, 0.247041, 0.164327, 0.191378, 0.158265, 0.194234, 0.120615, 0.100716, 0.118441, 0.158265, 0.170161, 0.18812, 0.200174, 0.222385, 0.271506, 0.291804, 0.236433, 0.161087, 0.182256, 0.200174, 0.173081, 0.167087, 0.116183, 0.127496, 0.15284, 0.147574, 0.147574, 0.144935, 0.088832, 0.051831, 0.078022, 0.078022, 0.11371, 0.05306, 0.047319, 0.078022, 0.081712, 0.147574, 0.15284, 0.132295, 0.100716, 0.129801, 0.071867, 0.090864, 0.069024, 0.048328, 0.096677, 0.109221, 0.182256, 0.271506, 0.271506, 0.239899, 0.229226, 0.225814, 0.335645, 0.243554, 0.209395, 0.18812, 0.147574, 0.139895, 0.164327, 0.191378, 0.11371, 0.132295, 0.096677, 0.15008, 0.239899, 0.15008, 0.127496, 0.139895, 0.139895, 0.236433, 0.236433, 0.196879, 0.122885, 0.10481, 0.092881, 0.051831, 0.05306, 0.069024, 0.118441, 0.069024, 0.056825, 0.056825, 0.088832, 0.088832, 0.10481, 0.11371, 0.17593, 0.203355, 0.191378, 0.185198, 0.161087, 0.170161, 0.203355, 0.301917, 0.243554, 0.349426, 0.418646, 0.387226, 0.349426, 0.356642, 0.447574, 0.447574, 0.450668, 0.349426, 0.352862, 0.352862, 0.318242, 0.225814, 0.209395, 0.21291, 0.127496, 0.111485, 0.106997, 0.059222, 0.059222, 0.059222, 0.058088, 0.079919, 0.094817, 0.125101, 0.073402, 0.073402, 0.050641, 0.073402, 0.15008, 0.219301, 0.144935, 0.194234, 0.25031, 0.236433, 0.158265, 0.275179, 0.298791, 0.21291, 0.275179, 0.173081, 0.284882, 0.206376, 0.18812, 0.118441, 0.10481, 0.17593, 0.15284, 0.229226, 0.222385, 0.196879, 0.129801, 0.200174, 0.11371, 0.144935, 0.142424, 0.222385, 0.222385, 0.147574, 0.222385, 0.170161, 0.288399, 0.26085, 0.349426, 0.321458, 0.444081, 0.380708, 0.374039, 0.31487, 0.31487, 0.271506, 0.18812, 0.271506, 0.268042, 0.352862, 0.247041, 0.25031, 0.18812, 0.170161, 0.25406, 0.25031, 0.332115, 0.25406, 0.179055, 0.158265, 0.182256, 0.15284, 0.21291, 0.127496, 0.132295, 0.116183, 0.206376, 0.229226, 0.239899, 0.243554, 0.243554, 0.30533, 0.308712, 0.370445, 0.394753, 0.366687, 0.366687, 0.370445, 0.436924, 0.490133, 0.5017, 0.486429, 0.472492, 0.444081, 0.570702, 0.699094, 0.728858, 0.657645, 0.771762, 0.73685], '')</t>
  </si>
  <si>
    <t>[36, 317, 318, 749, 753, 754, 755, 756, 757, 758]</t>
  </si>
  <si>
    <t xml:space="preserve">F5RXY4|F5RXY4_9ENTR Exoribonuclease 2 OS=Enterobacter hormaechei ATCC 49162 </t>
  </si>
  <si>
    <t>([0.268042, 0.30533, 0.36309, 0.41194, 0.335645, 0.377384, 0.40511, 0.440853, 0.465241, 0.517562, 0.534167, 0.534167, 0.680603, 0.671169, 0.570702, 0.480142, 0.444081, 0.494003, 0.585406, 0.626927, 0.604312, 0.712013, 0.575842, 0.56648, 0.436924, 0.440853, 0.440853, 0.377384, 0.374039, 0.370445, 0.356642, 0.352862, 0.377384, 0.278302, 0.179055, 0.164327, 0.25031, 0.284882, 0.335645, 0.342579, 0.298791, 0.298791, 0.291804, 0.328603, 0.295083, 0.398279, 0.476583, 0.476583, 0.545602, 0.447574, 0.440853, 0.40511, 0.342579, 0.26085, 0.349426, 0.458154, 0.557691, 0.517562, 0.497853, 0.461924, 0.465241, 0.494003, 0.476583, 0.494003, 0.608892, 0.666105, 0.626927, 0.525368, 0.433034, 0.447574, 0.56648, 0.450668, 0.398279, 0.468512, 0.553315, 0.440853, 0.370445, 0.36309, 0.36309, 0.288399, 0.295083, 0.275179, 0.271506, 0.301917, 0.301917, 0.268042, 0.185198, 0.203355, 0.21291, 0.229226, 0.25031, 0.229226, 0.335645, 0.444081, 0.36309, 0.295083, 0.387226, 0.461924, 0.433034, 0.36309, 0.458154, 0.394753, 0.390993, 0.374039, 0.342579, 0.324872, 0.335645, 0.352862, 0.370445, 0.433034, 0.505461, 0.370445, 0.301917, 0.31487, 0.288399, 0.370445, 0.346032, 0.328603, 0.26085, 0.257454, 0.349426, 0.281712, 0.332115, 0.328603, 0.349426, 0.401658, 0.332115, 0.318242, 0.384043, 0.374039, 0.366687, 0.359901, 0.359901, 0.328603, 0.291804, 0.30533, 0.222385, 0.324872, 0.36309, 0.332115, 0.278302, 0.264545, 0.194234, 0.206376, 0.222385, 0.232838, 0.200174, 0.17593, 0.134866, 0.155435, 0.085092, 0.048328, 0.032017, 0.064632, 0.0704, 0.0704, 0.058088, 0.090864, 0.094817, 0.05306, 0.10481, 0.15284, 0.164327, 0.239899, 0.268042, 0.268042, 0.26085, 0.203355, 0.281712, 0.346032, 0.332115, 0.390993, 0.509769, 0.59014, 0.604312, 0.707965, 0.632174, 0.675549, 0.671169, 0.63748, 0.754692, 0.622677, 0.642678, 0.58069, 0.51388, 0.490133, 0.374039, 0.308712, 0.377384, 0.318242, 0.321458, 0.30533, 0.31487, 0.298791, 0.295083, 0.301917, 0.308712, 0.346032, 0.335645, 0.352862, 0.335645, 0.25031, 0.236433, 0.203355, 0.25031, 0.349426, 0.342579, 0.42561, 0.497853, 0.490133, 0.575842, 0.468512, 0.465241, 0.41194, 0.414856, 0.349426, 0.30533, 0.216401, 0.225814, 0.225814, 0.25031, 0.278302, 0.332115, 0.328603, 0.275179, 0.196879, 0.200174, 0.196879, 0.219301, 0.196879, 0.129801, 0.144935, 0.236433, 0.206376, 0.257454, 0.239899, 0.239899, 0.25406, 0.332115, 0.247041, 0.243554, 0.219301, 0.139895, 0.102787, 0.200174, 0.281712, 0.232838, 0.219301, 0.144935, 0.173081, 0.155435, 0.158265, 0.179055, 0.15284, 0.203355, 0.158265, 0.167087, 0.229226, 0.25031, 0.179055, 0.21291, 0.209395, 0.134866, 0.200174, 0.25031, 0.216401, 0.232838, 0.278302, 0.257454, 0.374039, 0.281712, 0.232838, 0.288399, 0.18812, 0.18812, 0.142424, 0.21291, 0.142424, 0.118441, 0.094817, 0.15284, 0.21291, 0.222385, 0.21291, 0.239899, 0.284882, 0.298791, 0.194234, 0.275179, 0.182256, 0.085092, 0.102787, 0.137348, 0.161087, 0.147574, 0.170161, 0.196879, 0.18812, 0.239899, 0.26085, 0.203355, 0.170161, 0.100716, 0.102787, 0.173081, 0.109221, 0.096677, 0.096677, 0.088832, 0.045352, 0.096677, 0.182256, 0.21291, 0.239899, 0.229226, 0.222385, 0.200174, 0.229226, 0.25406, 0.278302, 0.291804, 0.384043, 0.324872, 0.387226, 0.349426, 0.352862, 0.328603, 0.328603, 0.236433, 0.25031, 0.339168, 0.318242, 0.243554, 0.164327, 0.102787, 0.102787, 0.167087, 0.167087, 0.158265, 0.083462, 0.081712, 0.083462, 0.083462, 0.139895, 0.139895, 0.102787, 0.064632, 0.056825, 0.056825, 0.100716, 0.155435, 0.182256, 0.194234, 0.173081, 0.236433, 0.21291, 0.161087, 0.10481, 0.106997, 0.10481, 0.17593, 0.179055, 0.182256, 0.125101, 0.074921, 0.094817, 0.094817, 0.092881, 0.144935, 0.161087, 0.179055, 0.179055, 0.147574, 0.088832, 0.127496, 0.142424, 0.232838, 0.209395, 0.229226, 0.243554, 0.247041, 0.222385, 0.191378, 0.11371, 0.158265, 0.209395, 0.209395, 0.209395, 0.203355, 0.203355, 0.167087, 0.139895, 0.100716, 0.06312, 0.102787, 0.125101, 0.116183, 0.073402, 0.122885, 0.094817, 0.086953, 0.046336, 0.031287, 0.041405, 0.047319, 0.048328, 0.060549, 0.056825, 0.049374, 0.083462, 0.116183, 0.116183, 0.127496, 0.185198, 0.275179, 0.25406, 0.167087, 0.147574, 0.196879, 0.127496, 0.147574, 0.144935, 0.225814, 0.318242, 0.31487, 0.31487, 0.318242, 0.247041, 0.25031, 0.387226, 0.390993, 0.374039, 0.339168, 0.247041, 0.247041, 0.164327, 0.196879, 0.281712, 0.203355, 0.170161, 0.247041, 0.247041, 0.243554, 0.232838, 0.243554, 0.158265, 0.222385, 0.194234, 0.271506, 0.295083, 0.264545, 0.257454, 0.15008, 0.137348, 0.209395, 0.200174, 0.275179, 0.182256, 0.17593, 0.275179, 0.236433, 0.25031, 0.332115, 0.232838, 0.209395, 0.209395, 0.209395, 0.206376, 0.239899, 0.239899, 0.239899, 0.239899, 0.271506, 0.380708, 0.356642, 0.352862, 0.271506, 0.278302, 0.278302, 0.295083, 0.271506, 0.284882, 0.243554, 0.25031, 0.25031, 0.284882, 0.271506, 0.384043, 0.298791, 0.288399, 0.275179, 0.161087, 0.161087, 0.139895, 0.11371, 0.142424, 0.15008, 0.225814, 0.222385, 0.225814, 0.142424, 0.164327, 0.222385, 0.17593, 0.109221, 0.185198, 0.182256, 0.196879, 0.167087, 0.18812, 0.167087, 0.167087, 0.284882, 0.291804, 0.291804, 0.335645, 0.40511, 0.398279, 0.31487, 0.328603, 0.377384, 0.433034, 0.450668, 0.472492, 0.557691, 0.661982, 0.557691, 0.570702, 0.545602, 0.505461, 0.549308, 0.59917, 0.59917, 0.56648, 0.480142, 0.472492, 0.472492, 0.366687, 0.278302, 0.278302, 0.239899, 0.268042, 0.194234, 0.120615, 0.132295, 0.142424, 0.142424, 0.185198, 0.17593, 0.18812, 0.225814, 0.26085, 0.247041, 0.15284, 0.173081, 0.206376, 0.216401, 0.139895, 0.15008, 0.229226, 0.229226, 0.257454, 0.26085, 0.359901, 0.444081, 0.394753, 0.384043, 0.321458, 0.349426, 0.268042, 0.196879, 0.196879, 0.200174, 0.203355, 0.278302, 0.185198, 0.185198, 0.100716, 0.100716, 0.185198, 0.15284, 0.257454, 0.164327, 0.109221, 0.111485, 0.092881, 0.078022, 0.078022, 0.118441, 0.127496, 0.127496, 0.125101, 0.088832, 0.083462, 0.088832, 0.11371, 0.170161, 0.196879, 0.301917, 0.318242, 0.298791, 0.247041, 0.21291, 0.311707, 0.40511, 0.408655, 0.374039, 0.356642, 0.352862, 0.281712, 0.278302, 0.370445, 0.370445, 0.342579, 0.346032, 0.268042, 0.264545, 0.173081, 0.147574, 0.15008, 0.15008, 0.137348, 0.17593, 0.18812, 0.194234, 0.179055, 0.173081, 0.15284, 0.15284, 0.132295, 0.179055, 0.200174, 0.134866, 0.158265, 0.206376, 0.17593, 0.216401, 0.17593, 0.247041, 0.257454, 0.203355, 0.268042, 0.236433, 0.257454], '')</t>
  </si>
  <si>
    <t>[9, 10, 11, 12, 13, 14, 18, 19, 20, 21, 22, 23, 48, 56, 57, 64, 65, 66, 67, 70, 74, 110, 172, 173, 174, 175, 176, 177, 178, 179, 180, 181, 182, 183, 184, 210, 524, 525, 526, 527, 528, 529, 530, 531, 532, 533]</t>
  </si>
  <si>
    <t xml:space="preserve">F5RXZ3|F5RXZ3_9ENTR Lipopolysaccharide assembly protein B OS=Enterobacter hormaechei ATCC 49162 </t>
  </si>
  <si>
    <t>([0.005223, 0.006078, 0.006988, 0.007877, 0.006701, 0.008723, 0.006567, 0.005992, 0.006374, 0.007555, 0.009187, 0.010509, 0.016021, 0.01227, 0.0198, 0.033407, 0.071867, 0.116183, 0.18812, 0.284882, 0.26085, 0.301917, 0.346032, 0.377384, 0.318242, 0.408655, 0.40511, 0.545602, 0.541878, 0.509769, 0.472492, 0.476583, 0.40511, 0.418646, 0.335645, 0.243554, 0.155435, 0.15008, 0.164327, 0.164327, 0.161087, 0.158265, 0.185198, 0.142424, 0.094817, 0.167087, 0.102787, 0.051831, 0.027463, 0.051831, 0.06184, 0.042364, 0.041405, 0.074921, 0.073402, 0.15008, 0.222385, 0.31487, 0.243554, 0.247041, 0.206376, 0.203355, 0.120615, 0.125101, 0.092881, 0.139895, 0.142424, 0.144935, 0.147574, 0.219301, 0.206376, 0.247041, 0.335645, 0.356642, 0.264545, 0.26085, 0.25406, 0.219301, 0.132295, 0.191378, 0.102787, 0.127496, 0.127496, 0.203355, 0.127496, 0.164327, 0.179055, 0.164327, 0.21291, 0.324872, 0.243554, 0.247041, 0.167087, 0.182256, 0.173081, 0.239899, 0.15284, 0.098513, 0.100716, 0.120615, 0.129801, 0.219301, 0.147574, 0.142424, 0.137348, 0.222385, 0.182256, 0.139895, 0.120615, 0.122885, 0.122885, 0.125101, 0.073402, 0.134866, 0.122885, 0.096677, 0.109221, 0.179055, 0.219301, 0.147574, 0.206376, 0.206376, 0.129801, 0.137348, 0.147574, 0.161087, 0.155435, 0.243554, 0.170161, 0.194234, 0.139895, 0.137348, 0.17593, 0.17593, 0.17593, 0.185198, 0.142424, 0.079919, 0.079919, 0.058088, 0.066181, 0.0704, 0.05306, 0.092881, 0.139895, 0.139895, 0.066181, 0.067594, 0.06184, 0.10481, 0.060549, 0.11371, 0.118441, 0.118441, 0.203355, 0.194234, 0.120615, 0.129801, 0.196879, 0.120615, 0.191378, 0.275179, 0.275179, 0.30533, 0.308712, 0.301917, 0.222385, 0.346032, 0.25031, 0.222385, 0.26085, 0.243554, 0.15284, 0.102787, 0.134866, 0.073402, 0.060549, 0.059222, 0.094817, 0.100716, 0.129801, 0.129801, 0.132295, 0.132295, 0.144935, 0.11371, 0.125101, 0.173081, 0.137348, 0.179055, 0.179055, 0.11371, 0.132295, 0.196879, 0.26085, 0.239899, 0.295083, 0.295083, 0.349426, 0.356642, 0.346032, 0.401658, 0.40511, 0.374039, 0.359901, 0.26085, 0.301917, 0.203355, 0.17593, 0.173081, 0.203355, 0.229226, 0.243554, 0.219301, 0.194234, 0.17593, 0.18812, 0.216401, 0.257454, 0.200174, 0.164327, 0.164327, 0.132295, 0.090864, 0.118441, 0.122885, 0.127496, 0.078022, 0.129801, 0.111485, 0.081712, 0.086953, 0.090864, 0.139895, 0.232838, 0.284882, 0.232838, 0.164327, 0.167087, 0.170161, 0.257454, 0.209395, 0.225814, 0.222385, 0.21291, 0.203355, 0.206376, 0.209395, 0.203355, 0.21291, 0.281712, 0.295083, 0.291804, 0.284882, 0.281712, 0.291804, 0.288399, 0.26085, 0.264545, 0.232838, 0.129801, 0.083462, 0.127496, 0.118441, 0.079919, 0.086953, 0.090864, 0.094817, 0.155435, 0.232838, 0.222385, 0.191378, 0.264545, 0.229226, 0.243554, 0.167087, 0.134866, 0.079919, 0.144935, 0.203355, 0.17593, 0.219301, 0.308712, 0.31487, 0.318242, 0.4292, 0.490133, 0.476583, 0.468512, 0.461924, 0.433034, 0.440853, 0.408655, 0.321458, 0.271506, 0.264545, 0.335645, 0.377384, 0.377384, 0.380708, 0.370445, 0.4292, 0.521092, 0.509769, 0.465241, 0.458154, 0.384043, 0.284882, 0.284882, 0.271506, 0.194234, 0.191378, 0.194234, 0.170161, 0.25031, 0.25406, 0.26085, 0.271506, 0.239899, 0.324872, 0.332115, 0.335645, 0.328603, 0.275179, 0.268042, 0.31487, 0.31487, 0.301917, 0.377384, 0.321458, 0.257454, 0.324872, 0.366687, 0.328603, 0.359901, 0.359901, 0.447574, 0.440853, 0.374039, 0.394753, 0.380708, 0.366687, 0.398279, 0.398279, 0.335645, 0.339168, 0.219301, 0.225814, 0.295083, 0.225814, 0.284882, 0.25406, 0.26085, 0.229226, 0.17593, 0.225814, 0.161087, 0.094817, 0.048328, 0.0704, 0.038042, 0.046336, 0.047319, 0.020876, 0.021381, 0.030611, 0.017447, 0.032017, 0.031287, 0.020876, 0.037156, 0.044297, 0.05306, 0.051831, 0.059222, 0.064632, 0.067594, 0.10481, 0.17593, 0.247041, 0.216401, 0.30533, 0.243554, 0.21291, 0.321458, 0.295083, 0.298791, 0.444081, 0.41194], '')</t>
  </si>
  <si>
    <t>[27, 28, 29, 302, 303]</t>
  </si>
  <si>
    <t xml:space="preserve">F5RXZ4|F5RXZ4_9ENTR Lipopolysaccharide assembly protein A OS=Enterobacter hormaechei ATCC 49162 </t>
  </si>
  <si>
    <t>([0.000249, 0.000391, 0.000301, 0.000206, 0.000232, 0.000189, 0.000335, 0.000335, 0.000614, 0.00052, 0.000816, 0.000842, 0.000833, 0.001344, 0.002057, 0.00283, 0.00407, 0.004646, 0.006421, 0.005872, 0.008156, 0.008276, 0.006567, 0.006795, 0.009401, 0.013821, 0.026338, 0.030003, 0.026892, 0.025316, 0.028695, 0.028107, 0.036378, 0.018787, 0.009977, 0.008276, 0.006142, 0.004431, 0.003821, 0.003461, 0.004577, 0.004388, 0.003924, 0.004208, 0.00407, 0.004611, 0.003366, 0.00243, 0.001687, 0.002057, 0.002035, 0.001855, 0.001232, 0.000773, 0.000773, 0.001271, 0.00103, 0.001434, 0.00152, 0.002396, 0.001872, 0.001602, 0.001623, 0.00231, 0.00316, 0.004431, 0.004483, 0.004388, 0.006078, 0.008156, 0.006701, 0.007091, 0.010372, 0.020876, 0.020165, 0.043307, 0.051831, 0.0704, 0.074921, 0.139895, 0.069024, 0.161087, 0.200174, 0.194234, 0.232838, 0.216401, 0.134866, 0.155435, 0.185198, 0.11371, 0.11371, 0.222385, 0.185198, 0.164327, 0.142424, 0.239899, 0.200174, 0.137348, 0.161087, 0.116183, 0.074921, 0.200174], '')</t>
  </si>
  <si>
    <t xml:space="preserve">F5RXZ7|F5RXZ7_9ENTR Aconitate hydratase OS=Enterobacter hormaechei ATCC 49162 </t>
  </si>
  <si>
    <t>([0.352862, 0.398279, 0.295083, 0.342579, 0.332115, 0.374039, 0.414856, 0.433034, 0.461924, 0.366687, 0.380708, 0.328603, 0.243554, 0.328603, 0.243554, 0.359901, 0.284882, 0.239899, 0.243554, 0.239899, 0.243554, 0.161087, 0.158265, 0.239899, 0.147574, 0.170161, 0.155435, 0.090864, 0.111485, 0.10481, 0.182256, 0.120615, 0.18812, 0.21291, 0.147574, 0.147574, 0.132295, 0.216401, 0.167087, 0.127496, 0.127496, 0.067594, 0.118441, 0.122885, 0.118441, 0.200174, 0.200174, 0.15008, 0.229226, 0.209395, 0.225814, 0.232838, 0.222385, 0.239899, 0.275179, 0.275179, 0.328603, 0.31487, 0.196879, 0.194234, 0.268042, 0.288399, 0.36309, 0.352862, 0.318242, 0.324872, 0.311707, 0.324872, 0.298791, 0.268042, 0.170161, 0.15284, 0.17593, 0.236433, 0.219301, 0.185198, 0.182256, 0.173081, 0.179055, 0.288399, 0.257454, 0.268042, 0.25406, 0.216401, 0.247041, 0.247041, 0.179055, 0.132295, 0.127496, 0.134866, 0.134866, 0.185198, 0.158265, 0.127496, 0.158265, 0.142424, 0.142424, 0.206376, 0.236433, 0.15284, 0.147574, 0.25031, 0.25406, 0.257454, 0.295083, 0.26085, 0.222385, 0.301917, 0.394753, 0.301917, 0.380708, 0.440853, 0.398279, 0.447574, 0.370445, 0.295083, 0.229226, 0.301917, 0.30533, 0.311707, 0.328603, 0.332115, 0.268042, 0.268042, 0.26085, 0.182256, 0.18812, 0.257454, 0.257454, 0.236433, 0.295083, 0.18812, 0.161087, 0.236433, 0.239899, 0.257454, 0.311707, 0.318242, 0.324872, 0.284882, 0.30533, 0.36309, 0.370445, 0.433034, 0.444081, 0.436924, 0.450668, 0.384043, 0.264545, 0.173081, 0.158265, 0.111485, 0.200174, 0.206376, 0.200174, 0.164327, 0.129801, 0.134866, 0.200174, 0.100716, 0.129801, 0.078022, 0.054297, 0.06184, 0.076542, 0.067594, 0.073402, 0.129801, 0.111485, 0.144935, 0.216401, 0.229226, 0.25406, 0.268042, 0.17593, 0.182256, 0.127496, 0.144935, 0.147574, 0.144935, 0.216401, 0.155435, 0.137348, 0.191378, 0.179055, 0.092881, 0.098513, 0.100716, 0.096677, 0.179055, 0.15008, 0.10481, 0.083462, 0.071867, 0.081712, 0.142424, 0.132295, 0.144935, 0.158265, 0.158265, 0.170161, 0.209395, 0.275179, 0.359901, 0.366687, 0.352862, 0.394753, 0.295083, 0.295083, 0.301917, 0.196879, 0.288399, 0.284882, 0.225814, 0.321458, 0.194234, 0.185198, 0.125101, 0.191378, 0.25406, 0.167087, 0.179055, 0.142424, 0.161087, 0.137348, 0.11371, 0.083462, 0.066181, 0.11371, 0.111485, 0.132295, 0.144935, 0.142424, 0.158265, 0.161087, 0.096677, 0.191378, 0.203355, 0.203355, 0.144935, 0.144935, 0.129801, 0.111485, 0.079919, 0.073402, 0.088832, 0.102787, 0.078022, 0.15284, 0.170161, 0.164327, 0.083462, 0.129801, 0.111485, 0.147574, 0.236433, 0.243554, 0.158265, 0.092881, 0.142424, 0.144935, 0.15008, 0.26085, 0.222385, 0.225814, 0.216401, 0.209395, 0.21291, 0.298791, 0.203355, 0.134866, 0.134866, 0.200174, 0.11371, 0.092881, 0.102787, 0.047319, 0.044297, 0.067594, 0.120615, 0.116183, 0.109221, 0.11371, 0.106997, 0.086953, 0.167087, 0.111485, 0.098513, 0.111485, 0.109221, 0.132295, 0.191378, 0.120615, 0.10481, 0.196879, 0.219301, 0.170161, 0.30533, 0.422041, 0.328603, 0.31487, 0.284882, 0.374039, 0.295083, 0.295083, 0.271506, 0.142424, 0.243554, 0.185198, 0.185198, 0.18812, 0.158265, 0.158265, 0.167087, 0.21291, 0.129801, 0.129801, 0.15284, 0.079919, 0.0704, 0.122885, 0.122885, 0.142424, 0.15284, 0.229226, 0.239899, 0.281712, 0.359901, 0.25031, 0.278302, 0.284882, 0.25406, 0.232838, 0.232838, 0.30533, 0.25031, 0.352862, 0.390993, 0.352862, 0.339168, 0.342579, 0.356642, 0.387226, 0.384043, 0.377384, 0.377384, 0.398279, 0.401658, 0.321458, 0.40511, 0.468512, 0.454136, 0.40511, 0.521092, 0.433034, 0.454136, 0.444081, 0.433034, 0.440853, 0.414856, 0.534167, 0.494003, 0.480142, 0.370445, 0.342579, 0.328603, 0.339168, 0.301917, 0.366687, 0.505461, 0.509769, 0.534167, 0.525368, 0.541878, 0.486429, 0.486429, 0.472492, 0.529623, 0.461924, 0.486429, 0.553315, 0.497853, 0.422041, 0.390993, 0.436924, 0.465241, 0.480142, 0.468512, 0.398279, 0.414856, 0.321458, 0.324872, 0.278302, 0.243554, 0.31487, 0.339168, 0.4292, 0.436924, 0.422041, 0.521092, 0.418646, 0.440853, 0.380708, 0.42561, 0.380708, 0.422041, 0.42561, 0.414856, 0.40511, 0.394753, 0.380708, 0.370445, 0.387226, 0.436924, 0.468512, 0.4292, 0.374039, 0.298791, 0.209395, 0.182256, 0.137348, 0.118441, 0.111485, 0.179055, 0.158265, 0.232838, 0.232838, 0.239899, 0.232838, 0.236433, 0.352862, 0.342579, 0.356642, 0.257454, 0.206376, 0.182256, 0.182256, 0.239899, 0.222385, 0.236433, 0.236433, 0.26085, 0.346032, 0.308712, 0.247041, 0.346032, 0.264545, 0.25031, 0.170161, 0.170161, 0.185198, 0.164327, 0.191378, 0.170161, 0.17593, 0.203355, 0.200174, 0.225814, 0.155435, 0.191378, 0.291804, 0.31487, 0.318242, 0.318242, 0.284882, 0.284882, 0.264545, 0.356642, 0.271506, 0.271506, 0.243554, 0.222385, 0.185198, 0.164327, 0.170161, 0.236433, 0.264545, 0.206376, 0.142424, 0.222385, 0.275179, 0.170161, 0.170161, 0.096677, 0.102787, 0.094817, 0.094817, 0.094817, 0.048328, 0.085092, 0.078022, 0.098513, 0.098513, 0.0704, 0.038042, 0.06184, 0.064632, 0.05306, 0.090864, 0.164327, 0.094817, 0.098513, 0.170161, 0.194234, 0.206376, 0.21291, 0.225814, 0.257454, 0.17593, 0.257454, 0.268042, 0.349426, 0.356642, 0.271506, 0.36309, 0.390993, 0.390993, 0.346032, 0.288399, 0.21291, 0.18812, 0.264545, 0.247041, 0.225814, 0.21291, 0.200174, 0.200174, 0.26085, 0.288399, 0.288399, 0.295083, 0.311707, 0.232838, 0.161087, 0.229226, 0.229226, 0.30533, 0.219301, 0.17593, 0.203355, 0.275179, 0.30533, 0.332115, 0.243554, 0.18812, 0.129801, 0.191378, 0.109221, 0.092881, 0.058088, 0.085092, 0.085092, 0.078022, 0.098513, 0.15008, 0.094817, 0.096677, 0.054297, 0.078022, 0.129801, 0.164327, 0.191378, 0.10481, 0.088832, 0.137348, 0.200174, 0.18812, 0.206376, 0.30533, 0.356642, 0.465241, 0.4292, 0.339168, 0.247041, 0.281712, 0.284882, 0.291804, 0.191378, 0.298791, 0.324872, 0.318242, 0.301917, 0.295083, 0.298791, 0.271506, 0.275179, 0.232838, 0.247041, 0.278302, 0.26085, 0.185198, 0.158265, 0.219301, 0.324872, 0.370445, 0.278302, 0.26085, 0.335645, 0.447574, 0.332115, 0.308712, 0.328603, 0.275179, 0.158265, 0.25406, 0.281712, 0.291804, 0.335645, 0.41194, 0.295083, 0.295083, 0.328603, 0.25031, 0.25406, 0.182256, 0.161087, 0.257454, 0.26085, 0.275179, 0.264545, 0.264545, 0.298791, 0.185198, 0.257454, 0.366687, 0.36309, 0.359901, 0.36309, 0.257454, 0.170161, 0.26085, 0.191378, 0.216401, 0.321458, 0.21291, 0.179055, 0.247041, 0.26085, 0.222385, 0.15008, 0.125101, 0.21291, 0.229226, 0.301917, 0.311707, 0.225814, 0.209395, 0.222385, 0.147574, 0.229226, 0.308712, 0.284882, 0.356642, 0.284882, 0.191378, 0.26085, 0.318242, 0.232838, 0.219301, 0.268042, 0.342579, 0.311707, 0.301917, 0.281712, 0.321458, 0.295083, 0.298791, 0.30533, 0.321458, 0.370445, 0.374039, 0.370445, 0.321458, 0.318242, 0.366687, 0.450668, 0.476583, 0.549308, 0.613573, 0.613573, 0.59508, 0.494003, 0.476583, 0.483068, 0.476583, 0.461924, 0.461924, 0.476583, 0.494003, 0.461924, 0.483068, 0.494003, 0.390993, 0.480142, 0.486429, 0.422041, 0.414856, 0.414856, 0.380708, 0.40511, 0.40511, 0.418646, 0.509769, 0.626927, 0.534167, 0.486429, 0.450668, 0.447574, 0.51388, 0.5017, 0.401658, 0.377384, 0.377384, 0.398279, 0.387226, 0.308712, 0.394753, 0.401658, 0.418646, 0.384043, 0.324872, 0.356642, 0.346032, 0.284882, 0.284882, 0.346032, 0.384043, 0.387226, 0.398279, 0.398279, 0.398279, 0.418646, 0.483068, 0.483068, 0.585406, 0.608892, 0.63748, 0.534167, 0.521092, 0.422041, 0.374039, 0.447574, 0.387226, 0.36309, 0.36309, 0.346032, 0.26085, 0.275179, 0.324872, 0.332115, 0.328603, 0.332115, 0.444081, 0.335645, 0.298791, 0.232838, 0.15284, 0.182256, 0.257454, 0.25031, 0.346032, 0.349426, 0.339168, 0.366687, 0.394753, 0.458154, 0.458154, 0.549308, 0.545602, 0.4292, 0.387226, 0.359901, 0.349426, 0.31487, 0.422041, 0.447574, 0.4292, 0.4292, 0.454136, 0.390993, 0.390993, 0.318242, 0.335645, 0.26085, 0.229226, 0.243554, 0.243554, 0.155435, 0.167087, 0.158265, 0.170161, 0.196879, 0.222385, 0.225814, 0.236433, 0.142424, 0.090864, 0.139895, 0.170161, 0.170161, 0.155435, 0.100716, 0.167087, 0.15008, 0.232838, 0.167087, 0.185198, 0.18812, 0.278302, 0.264545, 0.268042, 0.346032, 0.335645, 0.342579, 0.264545, 0.25406, 0.25406, 0.339168, 0.335645, 0.387226, 0.40511, 0.497853, 0.490133, 0.468512, 0.465241, 0.447574, 0.553315, 0.433034, 0.433034, 0.444081, 0.36309, 0.36309, 0.394753, 0.398279, 0.384043, 0.472492, 0.401658, 0.517562, 0.440853, 0.436924, 0.339168, 0.328603, 0.318242, 0.374039, 0.370445, 0.454136, 0.461924, 0.468512, 0.575842, 0.494003, 0.40511, 0.5017, 0.418646, 0.387226, 0.318242, 0.321458, 0.232838, 0.308712, 0.281712, 0.318242, 0.328603, 0.422041, 0.339168, 0.342579, 0.295083, 0.203355, 0.21291, 0.216401, 0.216401, 0.203355, 0.182256, 0.182256, 0.173081, 0.167087, 0.120615, 0.111485, 0.111485, 0.167087, 0.137348, 0.081712, 0.102787, 0.079919, 0.058088, 0.078022, 0.056825, 0.081712, 0.120615, 0.085092, 0.054297, 0.032677, 0.020876], '')</t>
  </si>
  <si>
    <t>[353, 360, 369, 370, 371, 372, 373, 377, 380, 399, 677, 678, 679, 680, 702, 703, 704, 708, 709, 734, 735, 736, 737, 738, 767, 768, 826, 837, 848, 851]</t>
  </si>
  <si>
    <t xml:space="preserve">F5RY03|F5RY03_9ENTR Protease SohB OS=Enterobacter hormaechei ATCC 49162 </t>
  </si>
  <si>
    <t>([0.120615, 0.069024, 0.032677, 0.022667, 0.024826, 0.036378, 0.023963, 0.026338, 0.036378, 0.030003, 0.025316, 0.018106, 0.015078, 0.00962, 0.011518, 0.008723, 0.008525, 0.010372, 0.008075, 0.006194, 0.006194, 0.004976, 0.006795, 0.007259, 0.009865, 0.011106, 0.011106, 0.018106, 0.021381, 0.021381, 0.032677, 0.050641, 0.096677, 0.067594, 0.120615, 0.078022, 0.122885, 0.196879, 0.15008, 0.209395, 0.301917, 0.398279, 0.380708, 0.36309, 0.461924, 0.422041, 0.418646, 0.4292, 0.440853, 0.401658, 0.401658, 0.311707, 0.284882, 0.196879, 0.196879, 0.206376, 0.311707, 0.324872, 0.324872, 0.41194, 0.41194, 0.318242, 0.219301, 0.225814, 0.222385, 0.18812, 0.219301, 0.219301, 0.209395, 0.200174, 0.25031, 0.25031, 0.335645, 0.377384, 0.4292, 0.521092, 0.476583, 0.4292, 0.41194, 0.377384, 0.377384, 0.342579, 0.4292, 0.440853, 0.494003, 0.497853, 0.575842, 0.575842, 0.534167, 0.545602, 0.505461, 0.486429, 0.525368, 0.529623, 0.436924, 0.374039, 0.298791, 0.239899, 0.284882, 0.173081, 0.203355, 0.200174, 0.229226, 0.196879, 0.291804, 0.291804, 0.301917, 0.278302, 0.203355, 0.236433, 0.225814, 0.179055, 0.182256, 0.164327, 0.170161, 0.170161, 0.264545, 0.308712, 0.328603, 0.236433, 0.321458, 0.25406, 0.229226, 0.232838, 0.243554, 0.236433, 0.278302, 0.268042, 0.191378, 0.196879, 0.139895, 0.144935, 0.147574, 0.15284, 0.144935, 0.164327, 0.225814, 0.222385, 0.18812, 0.18812, 0.281712, 0.308712, 0.288399, 0.31487, 0.236433, 0.236433, 0.206376, 0.196879, 0.200174, 0.18812, 0.26085, 0.328603, 0.247041, 0.332115, 0.328603, 0.332115, 0.30533, 0.219301, 0.25406, 0.239899, 0.308712, 0.225814, 0.203355, 0.222385, 0.232838, 0.308712, 0.271506, 0.268042, 0.239899, 0.232838, 0.31487, 0.30533, 0.21291, 0.26085, 0.219301, 0.182256, 0.129801, 0.083462, 0.118441, 0.10481, 0.161087, 0.096677, 0.096677, 0.096677, 0.120615, 0.137348, 0.073402, 0.111485, 0.078022, 0.054297, 0.054297, 0.054297, 0.030611, 0.05306, 0.042364, 0.034884, 0.034884, 0.055536, 0.047319, 0.071867, 0.071867, 0.037156, 0.071867, 0.106997, 0.066181, 0.046336, 0.036378, 0.078022, 0.076542, 0.139895, 0.137348, 0.142424, 0.085092, 0.15284, 0.096677, 0.15008, 0.21291, 0.21291, 0.206376, 0.301917, 0.185198, 0.170161, 0.268042, 0.26085, 0.185198, 0.295083, 0.295083, 0.219301, 0.206376, 0.222385, 0.222385, 0.318242, 0.321458, 0.42561, 0.41194, 0.497853, 0.494003, 0.486429, 0.408655, 0.408655, 0.41194, 0.51388, 0.42561, 0.440853, 0.447574, 0.541878, 0.541878, 0.661982, 0.657645, 0.521092, 0.505461, 0.497853, 0.380708, 0.301917, 0.295083, 0.291804, 0.257454, 0.247041, 0.281712, 0.352862, 0.271506, 0.264545, 0.17593, 0.268042, 0.264545, 0.18812, 0.158265, 0.158265, 0.15284, 0.239899, 0.349426, 0.247041, 0.161087, 0.26085, 0.332115, 0.335645, 0.311707, 0.356642, 0.370445, 0.335645, 0.374039, 0.374039, 0.301917, 0.394753, 0.394753, 0.318242, 0.387226, 0.418646, 0.414856, 0.418646, 0.408655, 0.324872, 0.356642, 0.359901, 0.374039, 0.291804, 0.257454, 0.291804, 0.284882, 0.268042, 0.278302, 0.203355, 0.225814, 0.295083, 0.229226, 0.21291, 0.182256, 0.185198, 0.173081, 0.164327, 0.158265, 0.147574, 0.15008, 0.191378, 0.275179, 0.25031, 0.229226, 0.264545, 0.271506, 0.268042, 0.25406, 0.225814, 0.308712, 0.370445, 0.346032, 0.41194, 0.408655, 0.436924, 0.359901, 0.298791, 0.301917, 0.196879, 0.142424, 0.216401, 0.232838, 0.232838, 0.25031, 0.346032, 0.380708, 0.288399, 0.209395, 0.203355, 0.196879, 0.161087, 0.132295, 0.122885, 0.092881, 0.073402, 0.10481, 0.147574, 0.21291], '')</t>
  </si>
  <si>
    <t>[75, 86, 87, 88, 89, 90, 92, 93, 241, 245, 246, 247, 248, 249, 250]</t>
  </si>
  <si>
    <t xml:space="preserve">F5RY06|F5RY06_9ENTR Pseudouridine synthase OS=Enterobacter hormaechei ATCC 49162 </t>
  </si>
  <si>
    <t>([0.257454, 0.25031, 0.288399, 0.332115, 0.356642, 0.384043, 0.401658, 0.414856, 0.444081, 0.366687, 0.394753, 0.387226, 0.301917, 0.209395, 0.219301, 0.275179, 0.264545, 0.26085, 0.257454, 0.335645, 0.298791, 0.311707, 0.335645, 0.335645, 0.247041, 0.222385, 0.229226, 0.161087, 0.164327, 0.164327, 0.239899, 0.173081, 0.206376, 0.206376, 0.225814, 0.247041, 0.275179, 0.196879, 0.196879, 0.182256, 0.17593, 0.158265, 0.158265, 0.161087, 0.167087, 0.173081, 0.127496, 0.122885, 0.134866, 0.132295, 0.134866, 0.137348, 0.167087, 0.167087, 0.25031, 0.232838, 0.142424, 0.137348, 0.15284, 0.100716, 0.142424, 0.094817, 0.096677, 0.090864, 0.111485, 0.111485, 0.170161, 0.257454, 0.182256, 0.173081, 0.182256, 0.170161, 0.179055, 0.209395, 0.229226, 0.232838, 0.31487, 0.384043, 0.418646, 0.494003, 0.51388, 0.436924, 0.529623, 0.622677, 0.529623, 0.529623, 0.51388, 0.433034, 0.414856, 0.497853, 0.553315, 0.534167, 0.440853, 0.346032, 0.31487, 0.219301, 0.21291, 0.206376, 0.142424, 0.125101, 0.081712, 0.125101, 0.21291, 0.147574, 0.15284, 0.15008, 0.078022, 0.048328, 0.042364, 0.046336, 0.049374, 0.060549, 0.06312, 0.116183, 0.116183, 0.116183, 0.170161, 0.164327, 0.111485, 0.144935, 0.142424, 0.225814, 0.21291, 0.196879, 0.275179, 0.209395, 0.298791, 0.374039, 0.465241, 0.486429, 0.450668, 0.377384, 0.359901, 0.298791, 0.194234, 0.271506, 0.301917, 0.229226, 0.243554, 0.332115, 0.374039, 0.36309, 0.257454, 0.25031, 0.268042, 0.182256, 0.243554, 0.225814, 0.232838, 0.170161, 0.247041, 0.200174, 0.271506, 0.281712, 0.346032, 0.480142, 0.454136, 0.422041, 0.387226, 0.380708, 0.380708, 0.288399, 0.291804, 0.271506, 0.288399, 0.281712, 0.359901, 0.366687, 0.374039, 0.295083, 0.366687, 0.370445, 0.342579, 0.264545, 0.275179, 0.216401, 0.196879, 0.155435, 0.182256, 0.278302, 0.281712, 0.268042, 0.36309, 0.36309, 0.461924, 0.398279, 0.390993, 0.387226, 0.311707, 0.21291, 0.295083, 0.26085, 0.196879, 0.298791, 0.311707, 0.30533, 0.308712, 0.30533, 0.374039, 0.298791, 0.222385, 0.219301, 0.173081, 0.158265, 0.111485, 0.109221, 0.15284, 0.102787, 0.0704, 0.073402, 0.155435, 0.155435, 0.17593, 0.164327, 0.194234, 0.243554, 0.239899, 0.295083, 0.229226, 0.239899, 0.308712, 0.31487, 0.321458, 0.308712, 0.318242, 0.394753, 0.398279, 0.41194, 0.418646, 0.414856, 0.480142, 0.450668, 0.380708, 0.324872, 0.394753, 0.295083, 0.30533, 0.335645, 0.335645, 0.408655, 0.408655, 0.408655, 0.480142, 0.422041, 0.472492, 0.41194, 0.408655, 0.401658, 0.390993, 0.458154, 0.534167, 0.534167, 0.505461, 0.59014, 0.632174, 0.653063, 0.745909, 0.63748, 0.59508, 0.59014, 0.557691, 0.486429, 0.490133, 0.486429, 0.557691, 0.59014, 0.671169, 0.59917, 0.59508, 0.59508, 0.613573, 0.613573, 0.613573, 0.648219, 0.648219, 0.680603, 0.661982, 0.675549, 0.788093, 0.801317, 0.805026, 0.823549, 0.879233, 0.879233, 0.882776, 0.871313, 0.871313, 0.865454, 0.924947, 0.926919, 0.93079], '')</t>
  </si>
  <si>
    <t>[80, 82, 83, 84, 85, 86, 90, 91, 250, 251, 252, 253, 254, 255, 256, 257, 258, 259, 260, 264, 265, 266, 267, 268, 269, 270, 271, 272, 273, 274, 275, 276, 277, 278, 279, 280, 281, 282, 283, 284, 285, 286, 287, 288, 289, 290]</t>
  </si>
  <si>
    <t xml:space="preserve">F5RY17|F5RY17_9ENTR Arsenical pump membrane protein OS=Enterobacter hormaechei ATCC 49162 </t>
  </si>
  <si>
    <t>([0.000958, 0.000704, 0.000421, 0.000283, 0.000275, 0.000228, 0.000228, 0.000412, 0.000773, 0.001142, 0.00146, 0.001172, 0.001748, 0.001748, 0.002138, 0.00152, 0.001855, 0.00243, 0.003701, 0.0028, 0.004315, 0.003512, 0.003821, 0.003963, 0.005249, 0.004689, 0.00515, 0.007177, 0.006988, 0.004689, 0.003298, 0.003366, 0.003405, 0.003405, 0.005223, 0.003555, 0.005223, 0.003757, 0.003341, 0.002529, 0.003757, 0.002529, 0.00231, 0.00231, 0.003512, 0.003478, 0.005249, 0.006078, 0.005011, 0.003298, 0.003014, 0.003804, 0.002727, 0.002761, 0.001906, 0.001211, 0.001778, 0.00103, 0.000893, 0.000773, 0.001249, 0.001391, 0.002078, 0.002727, 0.002396, 0.001391, 0.001778, 0.001271, 0.001267, 0.001267, 0.001335, 0.001967, 0.001687, 0.001967, 0.003014, 0.003298, 0.004689, 0.004976, 0.007422, 0.01227, 0.023963, 0.022667, 0.010131, 0.006795, 0.004388, 0.007091, 0.007495, 0.004611, 0.004646, 0.003804, 0.003053, 0.004414, 0.003864, 0.004431, 0.00389, 0.003366, 0.003821, 0.002623, 0.00155, 0.001344, 0.001417, 0.001481, 0.00146, 0.001906, 0.002482, 0.002688, 0.001743, 0.001786, 0.002881, 0.004247, 0.004315, 0.004736, 0.003366, 0.003405, 0.003298, 0.003079, 0.002482, 0.002503, 0.002512, 0.003924, 0.002976, 0.002705, 0.002623, 0.00292, 0.003478, 0.004161, 0.00407, 0.005011, 0.004611, 0.003405, 0.002512, 0.003212, 0.00359, 0.005086, 0.003804, 0.003109, 0.003804, 0.005623, 0.006619, 0.008525, 0.008409, 0.009096, 0.010372, 0.006701, 0.004315, 0.003177, 0.002976, 0.004431, 0.00359, 0.004161, 0.005799, 0.004689, 0.004135, 0.004646, 0.003997, 0.006567, 0.006194, 0.004611, 0.004431, 0.003079, 0.003512, 0.002327, 0.003341, 0.003109, 0.003109, 0.00389, 0.005011, 0.003924, 0.003212, 0.003512, 0.00515, 0.003757, 0.005799, 0.005378, 0.004736, 0.004775, 0.003212, 0.004315, 0.005734, 0.005932, 0.005932, 0.005011, 0.005932, 0.004208, 0.003997, 0.00407, 0.003053, 0.001906, 0.002606, 0.003212, 0.004358, 0.002623, 0.003864, 0.003276, 0.003478, 0.0028, 0.003555, 0.003671, 0.004208, 0.004899, 0.003431, 0.004835, 0.004899, 0.007259, 0.009401, 0.010372, 0.014586, 0.016528, 0.040537, 0.042364, 0.020522, 0.014783, 0.032677, 0.01227, 0.016257, 0.029376, 0.06184, 0.026338, 0.025762, 0.016257, 0.009401, 0.009483, 0.006533, 0.005378, 0.003478, 0.002727, 0.002529, 0.001855, 0.001748, 0.001335, 0.000816, 0.001408, 0.001786, 0.001211, 0.001906, 0.001271, 0.001374, 0.000945, 0.001417, 0.001778, 0.001602, 0.002057, 0.002503, 0.003079, 0.004247, 0.00515, 0.005378, 0.003804, 0.004208, 0.004247, 0.003924, 0.004247, 0.003461, 0.003177, 0.004431, 0.004431, 0.006482, 0.005799, 0.005223, 0.00558, 0.006567, 0.009865, 0.01227, 0.010221, 0.008156, 0.008525, 0.009865, 0.013265, 0.030611, 0.032017, 0.083462, 0.079919, 0.081712, 0.064632, 0.026892, 0.025316, 0.014075, 0.013821, 0.01078, 0.011106, 0.007091, 0.005318, 0.004208, 0.002976, 0.003804, 0.003804, 0.003804, 0.003963, 0.003997, 0.003671, 0.003555, 0.003512, 0.005378, 0.006894, 0.006374, 0.009728, 0.009865, 0.010926, 0.007315, 0.009401, 0.016528, 0.016528, 0.020522, 0.037156, 0.079919, 0.078022, 0.073402, 0.035586, 0.024393, 0.023963, 0.025762, 0.024826, 0.023087, 0.021381, 0.020876, 0.018415, 0.010509, 0.008895, 0.010131, 0.009187, 0.006039, 0.005799, 0.008156, 0.006374, 0.005086, 0.005223, 0.00558, 0.006619, 0.01078, 0.014315, 0.011669, 0.007495, 0.007495, 0.007495, 0.006245, 0.004513, 0.006795, 0.006619, 0.008156, 0.009483, 0.018106, 0.024393, 0.019401, 0.019401, 0.03976, 0.026892, 0.013265, 0.012491, 0.019401, 0.013265, 0.009728, 0.008804, 0.008723, 0.011518, 0.012491, 0.010672, 0.010509, 0.010509, 0.014075, 0.014315, 0.009015, 0.009015, 0.013265, 0.016826, 0.009728, 0.010221, 0.021816, 0.021816, 0.020522, 0.017797, 0.012491, 0.013016, 0.025316, 0.025316, 0.017797, 0.009728, 0.008895, 0.014315, 0.009865, 0.008276, 0.008723, 0.014315, 0.014783, 0.012491, 0.007877, 0.012727, 0.00777, 0.006988, 0.007177, 0.007177, 0.00515, 0.00515, 0.003997, 0.003963, 0.004315, 0.005872, 0.006374, 0.006142, 0.005223, 0.006894, 0.006795, 0.006894, 0.005223, 0.003757, 0.002529, 0.002761, 0.0028, 0.0028, 0.0028, 0.003431, 0.002435, 0.003014, 0.003014, 0.004513, 0.003177, 0.003963, 0.002623, 0.003431, 0.003461, 0.003405, 0.002606, 0.00316, 0.002194, 0.002327, 0.002662, 0.003607, 0.003963, 0.002727, 0.003671], '')</t>
  </si>
  <si>
    <t xml:space="preserve">F5RY23|F5RY23_9ENTR Anthranilate synthase component 1 OS=Enterobacter hormaechei ATCC 49162 </t>
  </si>
  <si>
    <t>([0.335645, 0.380708, 0.278302, 0.346032, 0.332115, 0.324872, 0.243554, 0.268042, 0.295083, 0.328603, 0.387226, 0.422041, 0.377384, 0.288399, 0.206376, 0.209395, 0.18812, 0.132295, 0.127496, 0.111485, 0.144935, 0.21291, 0.243554, 0.291804, 0.275179, 0.216401, 0.167087, 0.170161, 0.191378, 0.18812, 0.15008, 0.132295, 0.071867, 0.092881, 0.144935, 0.243554, 0.25406, 0.25031, 0.232838, 0.318242, 0.311707, 0.26085, 0.182256, 0.092881, 0.073402, 0.076542, 0.125101, 0.161087, 0.158265, 0.137348, 0.076542, 0.096677, 0.073402, 0.079919, 0.073402, 0.081712, 0.086953, 0.051831, 0.050641, 0.047319, 0.046336, 0.038858, 0.03976, 0.067594, 0.120615, 0.18812, 0.17593, 0.15008, 0.17593, 0.182256, 0.120615, 0.236433, 0.15284, 0.11371, 0.191378, 0.161087, 0.125101, 0.071867, 0.134866, 0.127496, 0.206376, 0.129801, 0.170161, 0.26085, 0.288399, 0.271506, 0.25406, 0.288399, 0.332115, 0.25031, 0.328603, 0.318242, 0.200174, 0.281712, 0.25031, 0.271506, 0.339168, 0.301917, 0.384043, 0.359901, 0.278302, 0.196879, 0.30533, 0.301917, 0.301917, 0.247041, 0.247041, 0.170161, 0.086953, 0.079919, 0.079919, 0.079919, 0.094817, 0.078022, 0.086953, 0.144935, 0.060549, 0.046336, 0.042364, 0.026338, 0.026338, 0.048328, 0.049374, 0.029376, 0.026892, 0.017138, 0.024826, 0.028695, 0.054297, 0.106997, 0.10481, 0.185198, 0.164327, 0.200174, 0.206376, 0.109221, 0.129801, 0.225814, 0.158265, 0.137348, 0.182256, 0.109221, 0.109221, 0.111485, 0.11371, 0.092881, 0.139895, 0.059222, 0.058088, 0.058088, 0.030611, 0.038858, 0.038858, 0.048328, 0.066181, 0.132295, 0.225814, 0.239899, 0.232838, 0.229226, 0.374039, 0.418646, 0.418646, 0.311707, 0.284882, 0.268042, 0.216401, 0.191378, 0.311707, 0.301917, 0.206376, 0.209395, 0.125101, 0.066181, 0.0704, 0.06312, 0.06312, 0.060549, 0.054297, 0.032017, 0.058088, 0.045352, 0.024393, 0.043307, 0.064632, 0.122885, 0.125101, 0.10481, 0.127496, 0.137348, 0.129801, 0.167087, 0.236433, 0.324872, 0.40511, 0.401658, 0.398279, 0.308712, 0.332115, 0.346032, 0.4292, 0.335645, 0.308712, 0.40511, 0.31487, 0.352862, 0.36309, 0.454136, 0.538167, 0.538167, 0.521092, 0.490133, 0.562014, 0.604312, 0.545602, 0.461924, 0.480142, 0.41194, 0.505461, 0.486429, 0.41194, 0.4292, 0.51388, 0.509769, 0.505461, 0.497853, 0.505461, 0.4292, 0.433034, 0.483068, 0.483068, 0.483068, 0.534167, 0.509769, 0.390993, 0.422041, 0.476583, 0.380708, 0.387226, 0.377384, 0.387226, 0.422041, 0.414856, 0.418646, 0.4292, 0.349426, 0.436924, 0.394753, 0.465241, 0.465241, 0.380708, 0.281712, 0.278302, 0.203355, 0.144935, 0.25031, 0.247041, 0.275179, 0.335645, 0.298791, 0.271506, 0.191378, 0.25406, 0.170161, 0.206376, 0.229226, 0.335645, 0.264545, 0.264545, 0.236433, 0.15008, 0.225814, 0.26085, 0.185198, 0.236433, 0.295083, 0.264545, 0.278302, 0.308712, 0.308712, 0.447574, 0.390993, 0.440853, 0.308712, 0.288399, 0.225814, 0.236433, 0.216401, 0.301917, 0.339168, 0.26085, 0.349426, 0.264545, 0.219301, 0.291804, 0.268042, 0.271506, 0.301917, 0.301917, 0.271506, 0.275179, 0.170161, 0.239899, 0.185198, 0.291804, 0.36309, 0.398279, 0.387226, 0.374039, 0.374039, 0.278302, 0.390993, 0.30533, 0.291804, 0.422041, 0.335645, 0.335645, 0.332115, 0.30533, 0.295083, 0.321458, 0.321458, 0.398279, 0.401658, 0.490133, 0.447574, 0.483068, 0.476583, 0.476583, 0.394753, 0.390993, 0.480142, 0.476583, 0.480142, 0.59014, 0.549308, 0.666105, 0.585406, 0.604312, 0.5017, 0.517562, 0.444081, 0.440853, 0.450668, 0.458154, 0.458154, 0.486429, 0.494003, 0.41194, 0.41194, 0.509769, 0.5017, 0.418646, 0.370445, 0.377384, 0.308712, 0.31487, 0.232838, 0.288399, 0.275179, 0.366687, 0.359901, 0.318242, 0.288399, 0.281712, 0.191378, 0.127496, 0.132295, 0.142424, 0.206376, 0.206376, 0.194234, 0.122885, 0.134866, 0.139895, 0.209395, 0.191378, 0.191378, 0.264545, 0.232838, 0.239899, 0.225814, 0.142424, 0.209395, 0.147574, 0.10481, 0.137348, 0.206376, 0.137348, 0.079919, 0.081712, 0.081712, 0.056825, 0.067594, 0.096677, 0.125101, 0.076542, 0.122885, 0.122885, 0.129801, 0.118441, 0.116183, 0.081712, 0.086953, 0.088832, 0.139895, 0.122885, 0.15008, 0.125101, 0.127496, 0.142424, 0.15284, 0.125101, 0.170161, 0.229226, 0.155435, 0.147574, 0.21291, 0.185198, 0.209395, 0.203355, 0.219301, 0.21291, 0.243554, 0.284882, 0.291804, 0.239899, 0.232838, 0.203355, 0.25031, 0.291804, 0.346032, 0.328603, 0.366687, 0.370445, 0.36309, 0.444081, 0.440853, 0.352862, 0.380708, 0.342579, 0.311707, 0.308712, 0.30533, 0.247041, 0.179055, 0.173081, 0.21291, 0.30533, 0.332115, 0.324872, 0.268042, 0.26085, 0.271506, 0.191378, 0.120615, 0.083462, 0.048328, 0.048328, 0.085092, 0.0704, 0.040537, 0.032677, 0.055536, 0.059222, 0.098513, 0.11371, 0.090864, 0.116183, 0.074921, 0.081712, 0.06184, 0.10481, 0.079919, 0.074921, 0.071867, 0.083462, 0.073402, 0.129801, 0.129801, 0.086953, 0.127496, 0.209395, 0.275179, 0.275179, 0.232838, 0.247041, 0.352862, 0.390993, 0.387226, 0.458154, 0.444081, 0.447574, 0.454136, 0.454136, 0.394753, 0.401658, 0.472492, 0.529623, 0.4292, 0.394753, 0.468512, 0.401658, 0.401658, 0.41194, 0.356642, 0.401658, 0.41194, 0.311707, 0.209395, 0.182256, 0.155435, 0.129801, 0.132295, 0.10481, 0.10481, 0.134866, 0.203355, 0.158265, 0.164327], '')</t>
  </si>
  <si>
    <t>[208, 209, 210, 212, 213, 214, 218, 222, 223, 224, 226, 232, 233, 334, 335, 336, 337, 338, 339, 340, 350, 351, 498]</t>
  </si>
  <si>
    <t xml:space="preserve">F5RY26|F5RY26_9ENTR Tryptophan synthase beta chain OS=Enterobacter hormaechei ATCC 49162 </t>
  </si>
  <si>
    <t>([0.401658, 0.308712, 0.366687, 0.447574, 0.339168, 0.236433, 0.264545, 0.311707, 0.222385, 0.247041, 0.271506, 0.275179, 0.182256, 0.206376, 0.239899, 0.229226, 0.142424, 0.096677, 0.098513, 0.118441, 0.096677, 0.094817, 0.144935, 0.142424, 0.073402, 0.139895, 0.247041, 0.216401, 0.120615, 0.144935, 0.158265, 0.134866, 0.167087, 0.247041, 0.318242, 0.31487, 0.275179, 0.25406, 0.332115, 0.339168, 0.321458, 0.25031, 0.328603, 0.328603, 0.243554, 0.247041, 0.225814, 0.222385, 0.164327, 0.229226, 0.291804, 0.284882, 0.349426, 0.346032, 0.31487, 0.232838, 0.206376, 0.236433, 0.264545, 0.26085, 0.30533, 0.21291, 0.318242, 0.332115, 0.318242, 0.398279, 0.476583, 0.483068, 0.472492, 0.494003, 0.4292, 0.356642, 0.349426, 0.321458, 0.332115, 0.374039, 0.377384, 0.295083, 0.301917, 0.377384, 0.366687, 0.321458, 0.408655, 0.401658, 0.387226, 0.40511, 0.408655, 0.349426, 0.268042, 0.26085, 0.346032, 0.408655, 0.41194, 0.339168, 0.30533, 0.288399, 0.284882, 0.31487, 0.390993, 0.380708, 0.387226, 0.41194, 0.356642, 0.264545, 0.236433, 0.25031, 0.243554, 0.229226, 0.26085, 0.332115, 0.349426, 0.346032, 0.374039, 0.384043, 0.4292, 0.461924, 0.433034, 0.352862, 0.370445, 0.370445, 0.346032, 0.271506, 0.185198, 0.264545, 0.275179, 0.30533, 0.200174, 0.200174, 0.132295, 0.094817, 0.079919, 0.073402, 0.059222, 0.059222, 0.090864, 0.074921, 0.083462, 0.102787, 0.161087, 0.185198, 0.21291, 0.25031, 0.26085, 0.232838, 0.239899, 0.278302, 0.284882, 0.298791, 0.257454, 0.335645, 0.394753, 0.444081, 0.384043, 0.328603, 0.36309, 0.295083, 0.36309, 0.342579, 0.335645, 0.324872, 0.298791, 0.271506, 0.18812, 0.239899, 0.349426, 0.31487, 0.275179, 0.281712, 0.374039, 0.380708, 0.30533, 0.339168, 0.332115, 0.308712, 0.394753, 0.356642, 0.422041, 0.31487, 0.335645, 0.346032, 0.31487, 0.352862, 0.25406, 0.291804, 0.216401, 0.203355, 0.239899, 0.288399, 0.247041, 0.225814, 0.284882, 0.370445, 0.398279, 0.291804, 0.408655, 0.41194, 0.335645, 0.275179, 0.374039, 0.377384, 0.271506, 0.31487, 0.308712, 0.36309, 0.321458, 0.401658, 0.42561, 0.440853, 0.483068, 0.509769, 0.480142, 0.461924, 0.370445, 0.26085, 0.380708, 0.346032, 0.359901, 0.440853, 0.505461, 0.422041, 0.4292, 0.549308, 0.5017, 0.436924, 0.398279, 0.450668, 0.374039, 0.291804, 0.271506, 0.26085, 0.268042, 0.298791, 0.291804, 0.346032, 0.349426, 0.328603, 0.295083, 0.182256, 0.158265, 0.167087, 0.15008, 0.081712, 0.081712, 0.111485, 0.161087, 0.232838, 0.200174, 0.275179, 0.26085, 0.18812, 0.18812, 0.137348, 0.15284, 0.170161, 0.170161, 0.239899, 0.243554, 0.281712, 0.298791, 0.349426, 0.342579, 0.440853, 0.549308, 0.541878, 0.51388, 0.476583, 0.505461, 0.490133, 0.483068, 0.575842, 0.680603, 0.680603, 0.680603, 0.648219, 0.505461, 0.436924, 0.339168, 0.335645, 0.298791, 0.370445, 0.318242, 0.342579, 0.308712, 0.25031, 0.26085, 0.268042, 0.318242, 0.311707, 0.387226, 0.408655, 0.321458, 0.342579, 0.36309, 0.4292, 0.335645, 0.418646, 0.42561, 0.534167, 0.5017, 0.541878, 0.461924, 0.505461, 0.370445, 0.440853, 0.480142, 0.398279, 0.387226, 0.398279, 0.390993, 0.394753, 0.349426, 0.332115, 0.232838, 0.222385, 0.222385, 0.318242, 0.318242, 0.401658, 0.370445, 0.41194, 0.318242, 0.332115, 0.318242, 0.335645, 0.308712, 0.321458, 0.398279, 0.422041, 0.359901, 0.268042, 0.281712, 0.284882, 0.281712, 0.352862, 0.352862, 0.275179, 0.200174, 0.203355, 0.200174, 0.25406, 0.239899, 0.25406, 0.239899, 0.271506, 0.328603, 0.243554, 0.25406, 0.239899, 0.219301, 0.257454, 0.308712, 0.21291, 0.216401, 0.324872, 0.301917, 0.219301, 0.295083, 0.324872, 0.291804, 0.288399, 0.236433, 0.247041, 0.359901, 0.461924, 0.42561, 0.476583, 0.585406, 0.468512, 0.387226, 0.324872, 0.25406, 0.291804, 0.284882, 0.308712, 0.301917, 0.328603, 0.40511, 0.42561, 0.454136, 0.505461, 0.42561, 0.352862, 0.346032, 0.25031, 0.236433, 0.25406, 0.158265, 0.092881, 0.142424, 0.179055, 0.236433, 0.298791, 0.308712, 0.301917, 0.278302, 0.25406, 0.225814, 0.194234, 0.15008, 0.122885, 0.083462, 0.127496, 0.232838, 0.179055], '')</t>
  </si>
  <si>
    <t>[209, 218, 221, 222, 262, 263, 264, 266, 269, 270, 271, 272, 273, 274, 297, 298, 299, 301, 366, 379]</t>
  </si>
  <si>
    <t xml:space="preserve">F5RY27|F5RY27_9ENTR Tryptophan synthase alpha chain OS=Enterobacter hormaechei ATCC 49162 </t>
  </si>
  <si>
    <t>([0.132295, 0.167087, 0.158265, 0.196879, 0.25406, 0.318242, 0.346032, 0.324872, 0.229226, 0.182256, 0.239899, 0.173081, 0.100716, 0.102787, 0.109221, 0.098513, 0.100716, 0.144935, 0.243554, 0.311707, 0.318242, 0.42561, 0.4292, 0.374039, 0.36309, 0.25406, 0.144935, 0.161087, 0.200174, 0.222385, 0.203355, 0.191378, 0.264545, 0.335645, 0.295083, 0.401658, 0.370445, 0.264545, 0.257454, 0.17593, 0.147574, 0.073402, 0.083462, 0.040537, 0.071867, 0.085092, 0.170161, 0.173081, 0.129801, 0.137348, 0.21291, 0.332115, 0.321458, 0.264545, 0.278302, 0.324872, 0.275179, 0.31487, 0.311707, 0.291804, 0.342579, 0.232838, 0.291804, 0.222385, 0.339168, 0.268042, 0.257454, 0.257454, 0.342579, 0.390993, 0.295083, 0.182256, 0.17593, 0.132295, 0.137348, 0.102787, 0.078022, 0.054297, 0.051831, 0.098513, 0.094817, 0.118441, 0.236433, 0.281712, 0.222385, 0.25406, 0.232838, 0.222385, 0.125101, 0.074921, 0.05306, 0.048328, 0.079919, 0.074921, 0.058088, 0.06312, 0.038042, 0.047319, 0.086953, 0.085092, 0.042364, 0.049374, 0.056825, 0.023087, 0.013265, 0.018106, 0.017447, 0.018787, 0.015694, 0.024826, 0.027463, 0.035586, 0.041405, 0.059222, 0.05306, 0.060549, 0.055536, 0.073402, 0.059222, 0.064632, 0.040537, 0.090864, 0.051831, 0.051831, 0.120615, 0.196879, 0.194234, 0.200174, 0.173081, 0.206376, 0.219301, 0.25406, 0.216401, 0.243554, 0.229226, 0.236433, 0.318242, 0.328603, 0.366687, 0.4292, 0.318242, 0.281712, 0.164327, 0.158265, 0.164327, 0.167087, 0.179055, 0.182256, 0.170161, 0.295083, 0.219301, 0.132295, 0.127496, 0.158265, 0.206376, 0.127496, 0.100716, 0.092881, 0.076542, 0.094817, 0.083462, 0.139895, 0.147574, 0.236433, 0.219301, 0.125101, 0.06184, 0.056825, 0.073402, 0.05306, 0.046336, 0.046336, 0.085092, 0.109221, 0.085092, 0.088832, 0.164327, 0.194234, 0.164327, 0.225814, 0.15008, 0.167087, 0.106997, 0.18812, 0.18812, 0.200174, 0.21291, 0.318242, 0.318242, 0.225814, 0.225814, 0.25031, 0.225814, 0.229226, 0.196879, 0.200174, 0.206376, 0.222385, 0.147574, 0.18812, 0.216401, 0.194234, 0.170161, 0.164327, 0.158265, 0.15008, 0.257454, 0.346032, 0.339168, 0.271506, 0.366687, 0.370445, 0.318242, 0.321458, 0.328603, 0.332115, 0.366687, 0.30533, 0.243554, 0.328603, 0.284882, 0.200174, 0.308712, 0.308712, 0.401658, 0.370445, 0.281712, 0.18812, 0.173081, 0.096677, 0.085092, 0.092881, 0.11371, 0.144935, 0.164327, 0.164327, 0.191378, 0.219301, 0.271506, 0.318242, 0.275179, 0.225814, 0.281712, 0.301917, 0.222385, 0.239899, 0.239899, 0.222385, 0.222385, 0.229226, 0.318242, 0.366687, 0.342579, 0.308712, 0.26085, 0.335645, 0.328603, 0.328603, 0.268042, 0.219301, 0.179055, 0.194234, 0.26085, 0.271506, 0.209395, 0.291804, 0.229226, 0.243554, 0.398279], '')</t>
  </si>
  <si>
    <t xml:space="preserve">F5RY34|F5RY34_9ENTR Inner membrane-spanning protein YciB OS=Enterobacter hormaechei ATCC 49162 </t>
  </si>
  <si>
    <t>([0.00103, 0.000893, 0.000507, 0.000309, 0.000421, 0.000266, 0.000206, 0.000386, 0.000305, 0.000262, 0.000442, 0.000335, 0.000172, 0.000137, 0.000301, 0.000614, 0.000301, 0.000507, 0.000507, 0.000249, 0.000275, 0.000412, 0.000687, 0.001061, 0.001335, 0.001103, 0.001232, 0.001232, 0.000674, 0.001142, 0.001155, 0.000713, 0.001249, 0.001211, 0.001417, 0.001434, 0.000936, 0.001649, 0.002014, 0.002366, 0.003014, 0.002662, 0.002138, 0.002138, 0.001481, 0.001344, 0.001434, 0.001572, 0.002078, 0.002336, 0.001391, 0.002117, 0.0028, 0.001786, 0.002881, 0.001872, 0.001112, 0.000859, 0.000743, 0.000773, 0.001142, 0.001434, 0.001335, 0.001335, 0.001305, 0.001434, 0.002276, 0.002117, 0.00292, 0.002529, 0.002366, 0.002555, 0.002581, 0.001709, 0.001602, 0.001335, 0.002078, 0.00283, 0.003212, 0.002327, 0.001408, 0.001335, 0.001288, 0.001434, 0.001597, 0.001267, 0.001872, 0.001872, 0.0028, 0.001786, 0.001649, 0.002529, 0.003804, 0.003079, 0.003053, 0.004736, 0.005623, 0.006039, 0.004736, 0.007177, 0.007091, 0.012727, 0.013613, 0.010372, 0.011903, 0.010672, 0.015078, 0.015078, 0.008723, 0.008409, 0.008525, 0.011342, 0.007177, 0.006194, 0.005378, 0.005086, 0.003341, 0.00231, 0.001391, 0.001748, 0.001709, 0.001743, 0.001408, 0.00146, 0.001155, 0.000958, 0.000958, 0.000833, 0.000412, 0.000421, 0.000206, 0.000451, 0.000575, 0.001103, 0.000799, 0.000833, 0.00103, 0.001786, 0.001675, 0.002529, 0.002276, 0.001374, 0.002057, 0.00155, 0.001533, 0.002014, 0.002035, 0.003053, 0.00243, 0.002581, 0.002396, 0.003512, 0.00231, 0.001434, 0.001344, 0.002035, 0.002211, 0.001936, 0.001271, 0.001374, 0.001344, 0.001709, 0.002327, 0.002482, 0.003671, 0.003671, 0.004358, 0.006374, 0.005992, 0.007422, 0.00962, 0.016528, 0.01204, 0.020522, 0.041405, 0.032677, 0.023087, 0.040537, 0.122885], '')</t>
  </si>
  <si>
    <t xml:space="preserve">F5RY37|F5RY37_9ENTR Protein TonB OS=Enterobacter hormaechei ATCC 49162 </t>
  </si>
  <si>
    <t>([0.418646, 0.461924, 0.5017, 0.387226, 0.436924, 0.339168, 0.384043, 0.42561, 0.387226, 0.352862, 0.380708, 0.356642, 0.384043, 0.342579, 0.335645, 0.346032, 0.36309, 0.295083, 0.301917, 0.257454, 0.328603, 0.264545, 0.21291, 0.132295, 0.222385, 0.216401, 0.25406, 0.25031, 0.25406, 0.25406, 0.239899, 0.243554, 0.281712, 0.346032, 0.408655, 0.41194, 0.387226, 0.414856, 0.486429, 0.468512, 0.490133, 0.422041, 0.486429, 0.521092, 0.56648, 0.553315, 0.56648, 0.622677, 0.648219, 0.553315, 0.648219, 0.754692, 0.759478, 0.801317, 0.728858, 0.728858, 0.733139, 0.767246, 0.767246, 0.771762, 0.862302, 0.868118, 0.871313, 0.808535, 0.84206, 0.899122, 0.903857, 0.903857, 0.919029, 0.915074, 0.947281, 0.948786, 0.901269, 0.901269, 0.89662, 0.938133, 0.951925, 0.945666, 0.941505, 0.924947, 0.924947, 0.882776, 0.81615, 0.798249, 0.859585, 0.846163, 0.849326, 0.846163, 0.849326, 0.834292, 0.834292, 0.819762, 0.823549, 0.885302, 0.88723, 0.876521, 0.876521, 0.862302, 0.876521, 0.865454, 0.891961, 0.83125, 0.876521, 0.910643, 0.921076, 0.919029, 0.926919, 0.919029, 0.922952, 0.910643, 0.915074, 0.908098, 0.874069, 0.859585, 0.879233, 0.808535, 0.819762, 0.819762, 0.827927, 0.795062, 0.808535, 0.805026, 0.876521, 0.83125, 0.846163, 0.899122, 0.901269, 0.885302, 0.894241, 0.885302, 0.88723, 0.899122, 0.852992, 0.885302, 0.891961, 0.889439, 0.928747, 0.932927, 0.928747, 0.921076, 0.934618, 0.926919, 0.928747, 0.924947, 0.924947, 0.926919, 0.912647, 0.91684, 0.91684, 0.912647, 0.921076, 0.921076, 0.901269, 0.903857, 0.91684, 0.908098, 0.908098, 0.910643, 0.912647, 0.915074, 0.871313, 0.876521, 0.868118, 0.852992, 0.823549, 0.885302, 0.865454, 0.827927, 0.808535, 0.750527, 0.741537, 0.724957, 0.724957, 0.675549, 0.741537, 0.671169, 0.671169, 0.549308, 0.545602, 0.465241, 0.461924, 0.525368, 0.51388, 0.534167, 0.538167, 0.494003, 0.490133, 0.521092, 0.521092, 0.517562, 0.517562, 0.458154, 0.454136, 0.433034, 0.494003, 0.517562, 0.553315, 0.56648, 0.642678, 0.525368, 0.59508, 0.585406, 0.613573, 0.534167, 0.525368, 0.521092, 0.557691, 0.51388, 0.5017, 0.562014, 0.461924, 0.538167, 0.5017, 0.505461, 0.5017, 0.490133, 0.465241, 0.51388, 0.5017, 0.538167, 0.648219, 0.553315, 0.472492, 0.408655, 0.476583, 0.401658, 0.346032, 0.278302, 0.30533, 0.236433, 0.243554, 0.332115, 0.328603, 0.384043, 0.387226, 0.377384, 0.380708, 0.356642, 0.301917, 0.275179, 0.225814, 0.18812, 0.229226, 0.295083, 0.342579, 0.281712, 0.374039], '')</t>
  </si>
  <si>
    <t>[2,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181, 182, 183, 184, 187, 188, 189, 190, 195, 196, 197, 198, 199, 200, 201, 202, 203, 204, 205, 206, 207, 208, 209, 211, 212, 213, 214, 217, 218, 219, 220, 221]</t>
  </si>
  <si>
    <t>(135</t>
  </si>
  <si>
    <t xml:space="preserve">F5RY42|F5RY42_9ENTR Cardiolipin synthase A OS=Enterobacter hormaechei ATCC 49162 </t>
  </si>
  <si>
    <t>([0.008723, 0.012727, 0.007091, 0.005378, 0.003821, 0.003821, 0.004921, 0.006245, 0.004646, 0.003821, 0.004689, 0.004483, 0.003512, 0.003405, 0.003405, 0.003478, 0.002606, 0.002705, 0.001872, 0.003053, 0.002057, 0.001383, 0.000876, 0.000983, 0.00103, 0.00146, 0.001743, 0.001335, 0.001335, 0.001434, 0.00225, 0.001499, 0.001408, 0.001541, 0.001602, 0.00243, 0.003431, 0.003821, 0.004208, 0.006421, 0.006374, 0.008156, 0.009977, 0.013821, 0.013437, 0.013613, 0.010131, 0.007031, 0.006533, 0.004577, 0.004611, 0.003405, 0.005011, 0.004976, 0.004611, 0.004513, 0.003298, 0.002349, 0.002366, 0.002138, 0.001335, 0.001344, 0.000923, 0.001172, 0.001417, 0.001434, 0.002057, 0.002057, 0.0028, 0.003924, 0.00558, 0.00777, 0.009865, 0.009401, 0.016021, 0.0198, 0.020165, 0.030611, 0.044297, 0.028107, 0.071867, 0.134866, 0.142424, 0.222385, 0.232838, 0.122885, 0.125101, 0.100716, 0.18812, 0.106997, 0.109221, 0.085092, 0.055536, 0.074921, 0.064632, 0.032677, 0.019401, 0.015694, 0.021381, 0.032677, 0.071867, 0.058088, 0.058088, 0.033407, 0.033407, 0.025316, 0.050641, 0.051831, 0.029376, 0.029376, 0.030003, 0.020165, 0.028107, 0.042364, 0.041405, 0.045352, 0.086953, 0.102787, 0.102787, 0.092881, 0.049374, 0.048328, 0.048328, 0.054297, 0.096677, 0.066181, 0.090864, 0.049374, 0.071867, 0.158265, 0.15284, 0.25031, 0.321458, 0.311707, 0.232838, 0.18812, 0.191378, 0.161087, 0.167087, 0.118441, 0.122885, 0.194234, 0.109221, 0.116183, 0.058088, 0.042364, 0.083462, 0.078022, 0.15008, 0.11371, 0.118441, 0.088832, 0.056825, 0.025762, 0.013821, 0.012727, 0.009865, 0.009977, 0.013437, 0.022667, 0.042364, 0.031287, 0.024826, 0.049374, 0.049374, 0.060549, 0.06312, 0.067594, 0.066181, 0.034068, 0.048328, 0.035586, 0.03976, 0.050641, 0.109221, 0.194234, 0.284882, 0.298791, 0.291804, 0.196879, 0.200174, 0.125101, 0.122885, 0.085092, 0.086953, 0.079919, 0.098513, 0.118441, 0.109221, 0.0704, 0.100716, 0.067594, 0.03976, 0.049374, 0.060549, 0.073402, 0.037156, 0.030003, 0.055536, 0.040537, 0.045352, 0.045352, 0.086953, 0.094817, 0.161087, 0.092881, 0.102787, 0.083462, 0.054297, 0.060549, 0.078022, 0.055536, 0.11371, 0.144935, 0.15284, 0.092881, 0.037156, 0.074921, 0.059222, 0.030003, 0.023534, 0.031287, 0.031287, 0.022306, 0.030003, 0.018106, 0.030611, 0.030611, 0.047319, 0.074921, 0.067594, 0.060549, 0.067594, 0.037156, 0.032677, 0.033407, 0.06312, 0.064632, 0.034884, 0.044297, 0.045352, 0.083462, 0.081712, 0.081712, 0.078022, 0.074921, 0.094817, 0.060549, 0.059222, 0.0704, 0.071867, 0.034068, 0.023087, 0.035586, 0.0704, 0.129801, 0.120615, 0.11371, 0.142424, 0.219301, 0.271506, 0.268042, 0.173081, 0.185198, 0.116183, 0.118441, 0.090864, 0.125101, 0.137348, 0.142424, 0.125101, 0.142424, 0.161087, 0.236433, 0.243554, 0.225814, 0.170161, 0.170161, 0.10481, 0.106997, 0.055536, 0.049374, 0.066181, 0.125101, 0.060549, 0.118441, 0.092881, 0.127496, 0.132295, 0.173081, 0.155435, 0.155435, 0.079919, 0.079919, 0.116183, 0.127496, 0.15008, 0.219301, 0.229226, 0.318242, 0.398279, 0.408655, 0.356642, 0.450668, 0.318242, 0.447574, 0.447574, 0.505461, 0.480142, 0.472492, 0.468512, 0.476583, 0.380708, 0.468512, 0.58069, 0.444081, 0.380708, 0.349426, 0.321458, 0.339168, 0.339168, 0.21291, 0.332115, 0.408655, 0.394753, 0.422041, 0.311707, 0.284882, 0.335645, 0.301917, 0.21291, 0.139895, 0.139895, 0.18812, 0.161087, 0.086953, 0.144935, 0.144935, 0.144935, 0.164327, 0.078022, 0.043307, 0.050641, 0.031287, 0.028107, 0.026892, 0.058088, 0.054297, 0.026338, 0.016826, 0.023963, 0.040537, 0.078022, 0.083462, 0.058088, 0.03976, 0.074921, 0.060549, 0.040537, 0.026892, 0.024393, 0.036378, 0.051831, 0.102787, 0.132295, 0.127496, 0.079919, 0.071867, 0.086953, 0.161087, 0.139895, 0.066181, 0.049374, 0.055536, 0.049374, 0.085092, 0.15284, 0.170161, 0.196879, 0.200174, 0.17593, 0.118441, 0.142424, 0.094817, 0.069024, 0.069024, 0.067594, 0.083462, 0.035586, 0.025762, 0.025762, 0.055536, 0.054297, 0.038858, 0.025762, 0.021381, 0.022306, 0.013821, 0.013016, 0.008624, 0.008276, 0.012491, 0.00962, 0.010372, 0.017447, 0.021381, 0.012727, 0.008723, 0.009483, 0.017138, 0.034068, 0.034068, 0.018787, 0.018415, 0.020165, 0.026338, 0.032677, 0.037156, 0.031287, 0.030611, 0.030611, 0.035586, 0.032677, 0.078022, 0.040537, 0.044297, 0.023087, 0.045352, 0.06184, 0.060549, 0.056825, 0.029376, 0.016021, 0.013821, 0.025762, 0.018787, 0.019401, 0.011106, 0.010509, 0.010509, 0.008075, 0.008002, 0.01078, 0.011342, 0.009483, 0.013613, 0.007495, 0.010926, 0.010509, 0.014075, 0.009187, 0.008276, 0.010372, 0.01204, 0.021816, 0.020876, 0.050641, 0.023534, 0.023534, 0.021816, 0.03976, 0.06312, 0.118441, 0.058088, 0.027463, 0.037156, 0.028695, 0.064632, 0.032677, 0.016528, 0.012727, 0.021816, 0.025316, 0.040537, 0.034068, 0.016528, 0.016826, 0.015078, 0.014315, 0.020522, 0.023534, 0.023087, 0.013613, 0.008075, 0.008156, 0.007422, 0.004775, 0.005318, 0.006078, 0.006039, 0.006245, 0.005992, 0.004921, 0.004208, 0.002976, 0.003431, 0.004208, 0.003079, 0.002336, 0.002881, 0.00246], '')</t>
  </si>
  <si>
    <t>[307, 314]</t>
  </si>
  <si>
    <t xml:space="preserve">F5RY52|F5RY52_9ENTR UPF0056 membrane protein OS=Enterobacter hormaechei ATCC 49162 </t>
  </si>
  <si>
    <t>([0.006701, 0.004611, 0.006142, 0.004483, 0.003478, 0.002976, 0.003804, 0.003298, 0.002662, 0.00292, 0.002555, 0.00243, 0.00359, 0.003821, 0.00283, 0.003997, 0.004358, 0.003053, 0.004899, 0.003478, 0.002349, 0.002349, 0.003405, 0.002881, 0.004358, 0.006194, 0.006142, 0.006374, 0.009294, 0.013016, 0.013016, 0.018106, 0.031287, 0.031287, 0.025316, 0.046336, 0.051831, 0.051831, 0.109221, 0.067594, 0.125101, 0.137348, 0.225814, 0.15284, 0.161087, 0.083462, 0.042364, 0.042364, 0.020522, 0.020522, 0.025762, 0.017797, 0.011518, 0.007422, 0.007091, 0.007422, 0.006194, 0.004358, 0.004315, 0.004315, 0.003804, 0.00246, 0.003405, 0.002435, 0.00316, 0.002503, 0.00359, 0.004775, 0.004431, 0.006245, 0.004388, 0.003864, 0.005318, 0.008002, 0.007877, 0.005683, 0.004247, 0.003757, 0.005318, 0.005249, 0.004483, 0.004899, 0.007177, 0.006078, 0.006039, 0.006078, 0.008723, 0.008409, 0.005932, 0.009096, 0.00962, 0.017138, 0.022306, 0.023534, 0.025316, 0.051831, 0.109221, 0.194234, 0.281712, 0.268042, 0.40511, 0.461924, 0.472492, 0.356642, 0.422041, 0.58069, 0.585406, 0.450668, 0.447574, 0.480142, 0.390993, 0.398279, 0.271506, 0.225814, 0.125101, 0.137348, 0.0704, 0.047319, 0.030003, 0.029376, 0.037156, 0.030611, 0.022667, 0.016021, 0.030003, 0.028107, 0.025316, 0.014075, 0.016528, 0.010221, 0.015078, 0.025316, 0.022306, 0.021816, 0.027463, 0.055536, 0.022306, 0.032017, 0.044297, 0.028107, 0.015078, 0.012727, 0.007645, 0.008804, 0.009483, 0.008156, 0.005799, 0.004899, 0.004899, 0.004358, 0.005086, 0.003701, 0.003109, 0.002529, 0.002662, 0.002623, 0.002078, 0.001967, 0.002396, 0.002035, 0.002512, 0.00389, 0.002976, 0.003212, 0.002482, 0.003341, 0.002705, 0.002727, 0.003212, 0.004483, 0.006795, 0.00777, 0.007877, 0.009865, 0.008804, 0.008624, 0.008895, 0.013265, 0.014315, 0.010926, 0.014075, 0.010509, 0.006567, 0.006482, 0.007877, 0.009187, 0.006374, 0.009015, 0.009015, 0.009728, 0.006194, 0.004388, 0.003461, 0.004899, 0.004689, 0.004358, 0.006078, 0.005872, 0.003997, 0.003727, 0.004646, 0.004611, 0.004431, 0.004247, 0.005623, 0.005503, 0.00515, 0.006078, 0.004921, 0.006142, 0.004431, 0.005992, 0.00777, 0.009401, 0.006421], '')</t>
  </si>
  <si>
    <t>[105, 106]</t>
  </si>
  <si>
    <t xml:space="preserve">F5RY53|F5RY53_9ENTR Aldehyde-alcohol dehydrogenase OS=Enterobacter hormaechei ATCC 49162 </t>
  </si>
  <si>
    <t>([0.050641, 0.074921, 0.102787, 0.098513, 0.122885, 0.079919, 0.05306, 0.067594, 0.098513, 0.059222, 0.0704, 0.096677, 0.055536, 0.060549, 0.085092, 0.142424, 0.081712, 0.111485, 0.15008, 0.102787, 0.098513, 0.158265, 0.096677, 0.078022, 0.111485, 0.066181, 0.118441, 0.155435, 0.096677, 0.055536, 0.125101, 0.132295, 0.083462, 0.134866, 0.122885, 0.088832, 0.094817, 0.161087, 0.219301, 0.167087, 0.196879, 0.200174, 0.106997, 0.17593, 0.219301, 0.219301, 0.318242, 0.236433, 0.288399, 0.370445, 0.349426, 0.219301, 0.219301, 0.25406, 0.222385, 0.196879, 0.15284, 0.120615, 0.096677, 0.066181, 0.122885, 0.122885, 0.120615, 0.134866, 0.15284, 0.090864, 0.064632, 0.058088, 0.0704, 0.05306, 0.035586, 0.050641, 0.111485, 0.106997, 0.129801, 0.127496, 0.15008, 0.15008, 0.125101, 0.167087, 0.209395, 0.196879, 0.167087, 0.100716, 0.158265, 0.144935, 0.225814, 0.161087, 0.137348, 0.167087, 0.216401, 0.194234, 0.147574, 0.076542, 0.085092, 0.0704, 0.050641, 0.050641, 0.094817, 0.155435, 0.139895, 0.134866, 0.092881, 0.134866, 0.15008, 0.094817, 0.086953, 0.094817, 0.182256, 0.222385, 0.232838, 0.125101, 0.196879, 0.288399, 0.291804, 0.284882, 0.229226, 0.288399, 0.311707, 0.328603, 0.219301, 0.219301, 0.139895, 0.127496, 0.083462, 0.125101, 0.125101, 0.085092, 0.088832, 0.085092, 0.081712, 0.085092, 0.179055, 0.185198, 0.179055, 0.271506, 0.232838, 0.232838, 0.170161, 0.15008, 0.127496, 0.129801, 0.079919, 0.134866, 0.134866, 0.191378, 0.196879, 0.288399, 0.366687, 0.301917, 0.209395, 0.129801, 0.066181, 0.054297, 0.06312, 0.067594, 0.078022, 0.100716, 0.137348, 0.222385, 0.25031, 0.216401, 0.30533, 0.401658, 0.398279, 0.450668, 0.418646, 0.42561, 0.332115, 0.26085, 0.209395, 0.311707, 0.366687, 0.436924, 0.349426, 0.284882, 0.243554, 0.21291, 0.173081, 0.229226, 0.229226, 0.219301, 0.173081, 0.106997, 0.098513, 0.06184, 0.044297, 0.060549, 0.059222, 0.120615, 0.164327, 0.179055, 0.18812, 0.147574, 0.173081, 0.264545, 0.268042, 0.216401, 0.18812, 0.225814, 0.206376, 0.243554, 0.243554, 0.236433, 0.332115, 0.25031, 0.243554, 0.247041, 0.200174, 0.194234, 0.167087, 0.167087, 0.257454, 0.232838, 0.278302, 0.209395, 0.200174, 0.196879, 0.243554, 0.18812, 0.182256, 0.173081, 0.147574, 0.134866, 0.243554, 0.200174, 0.191378, 0.275179, 0.288399, 0.321458, 0.281712, 0.281712, 0.298791, 0.275179, 0.308712, 0.275179, 0.275179, 0.182256, 0.225814, 0.281712, 0.380708, 0.346032, 0.36309, 0.268042, 0.268042, 0.243554, 0.243554, 0.271506, 0.236433, 0.30533, 0.236433, 0.191378, 0.158265, 0.147574, 0.142424, 0.125101, 0.102787, 0.164327, 0.271506, 0.25406, 0.167087, 0.096677, 0.079919, 0.059222, 0.106997, 0.122885, 0.125101, 0.15008, 0.15008, 0.122885, 0.081712, 0.083462, 0.147574, 0.179055, 0.125101, 0.073402, 0.076542, 0.120615, 0.071867, 0.067594, 0.078022, 0.122885, 0.11371, 0.134866, 0.161087, 0.170161, 0.147574, 0.137348, 0.081712, 0.076542, 0.0704, 0.11371, 0.161087, 0.147574, 0.164327, 0.15284, 0.232838, 0.18812, 0.158265, 0.232838, 0.239899, 0.161087, 0.094817, 0.11371, 0.132295, 0.142424, 0.132295, 0.111485, 0.0704, 0.129801, 0.170161, 0.21291, 0.129801, 0.090864, 0.090864, 0.083462, 0.158265, 0.134866, 0.098513, 0.139895, 0.079919, 0.059222, 0.100716, 0.10481, 0.139895, 0.139895, 0.069024, 0.0704, 0.056825, 0.111485, 0.085092, 0.106997, 0.132295, 0.200174, 0.182256, 0.120615, 0.066181, 0.05306, 0.073402, 0.083462, 0.083462, 0.092881, 0.074921, 0.071867, 0.129801, 0.15284, 0.170161, 0.30533, 0.200174, 0.232838, 0.206376, 0.26085, 0.25031, 0.170161, 0.173081, 0.288399, 0.374039, 0.384043, 0.356642, 0.301917, 0.284882, 0.295083, 0.328603, 0.390993, 0.394753, 0.271506, 0.288399, 0.278302, 0.216401, 0.257454, 0.308712, 0.301917, 0.25031, 0.271506, 0.349426, 0.275179, 0.185198, 0.155435, 0.191378, 0.216401, 0.25031, 0.25031, 0.243554, 0.284882, 0.291804, 0.278302, 0.308712, 0.216401, 0.129801, 0.158265, 0.225814, 0.219301, 0.229226, 0.275179, 0.268042, 0.298791, 0.394753, 0.465241, 0.4292, 0.440853, 0.349426, 0.25031, 0.332115, 0.349426, 0.339168, 0.295083, 0.295083, 0.374039, 0.422041, 0.525368, 0.42561, 0.335645, 0.243554, 0.243554, 0.236433, 0.25406, 0.194234, 0.179055, 0.182256, 0.239899, 0.268042, 0.275179, 0.377384, 0.387226, 0.295083, 0.206376, 0.257454, 0.164327, 0.155435, 0.122885, 0.098513, 0.185198, 0.257454, 0.26085, 0.25406, 0.173081, 0.15008, 0.120615, 0.122885, 0.11371, 0.064632, 0.064632, 0.109221, 0.118441, 0.111485, 0.109221, 0.17593, 0.179055, 0.291804, 0.229226, 0.308712, 0.370445, 0.335645, 0.342579, 0.346032, 0.26085, 0.352862, 0.349426, 0.418646, 0.422041, 0.359901, 0.422041, 0.418646, 0.422041, 0.377384, 0.394753, 0.494003, 0.458154, 0.359901, 0.264545, 0.332115, 0.332115, 0.216401, 0.25031, 0.243554, 0.318242, 0.31487, 0.209395, 0.127496, 0.132295, 0.129801, 0.182256, 0.206376, 0.139895, 0.161087, 0.120615, 0.092881, 0.050641, 0.067594, 0.122885, 0.134866, 0.078022, 0.083462, 0.142424, 0.120615, 0.122885, 0.122885, 0.194234, 0.25406, 0.271506, 0.185198, 0.127496, 0.132295, 0.139895, 0.21291, 0.102787, 0.10481, 0.06312, 0.11371, 0.116183, 0.10481, 0.085092, 0.118441, 0.118441, 0.120615, 0.0704, 0.071867, 0.071867, 0.046336, 0.033407, 0.058088, 0.081712, 0.100716, 0.098513, 0.06184, 0.066181, 0.132295, 0.216401, 0.26085, 0.15008, 0.074921, 0.083462, 0.102787, 0.134866, 0.111485, 0.10481, 0.194234, 0.194234, 0.129801, 0.182256, 0.196879, 0.144935, 0.17593, 0.200174, 0.200174, 0.232838, 0.236433, 0.155435, 0.122885, 0.185198, 0.288399, 0.284882, 0.264545, 0.356642, 0.346032, 0.311707, 0.216401, 0.120615, 0.098513, 0.096677, 0.098513, 0.139895, 0.194234, 0.191378, 0.219301, 0.17593, 0.21291, 0.167087, 0.206376, 0.232838, 0.139895, 0.109221, 0.120615, 0.081712, 0.051831, 0.025762, 0.046336, 0.081712, 0.158265, 0.206376, 0.295083, 0.298791, 0.182256, 0.203355, 0.225814, 0.129801, 0.139895, 0.079919, 0.100716, 0.060549, 0.046336, 0.088832, 0.066181, 0.118441, 0.164327, 0.206376, 0.21291, 0.11371, 0.109221, 0.042364, 0.045352, 0.041405, 0.030611, 0.064632, 0.034884, 0.029376, 0.03976, 0.048328, 0.06184, 0.034068, 0.058088, 0.050641, 0.049374, 0.090864, 0.094817, 0.096677, 0.094817, 0.164327, 0.257454, 0.264545, 0.408655, 0.308712, 0.321458, 0.401658, 0.288399, 0.328603, 0.271506, 0.239899, 0.25406, 0.311707, 0.414856, 0.414856, 0.494003, 0.486429, 0.494003, 0.486429, 0.380708, 0.414856, 0.321458, 0.288399, 0.301917, 0.179055, 0.209395, 0.134866, 0.116183, 0.236433, 0.278302, 0.295083, 0.328603, 0.229226, 0.158265, 0.155435, 0.155435, 0.161087, 0.102787, 0.06184, 0.045352, 0.100716, 0.06184, 0.122885, 0.147574, 0.137348, 0.15008, 0.122885, 0.158265, 0.078022, 0.06312, 0.058088, 0.045352, 0.060549, 0.085092, 0.083462, 0.081712, 0.10481, 0.078022, 0.079919, 0.134866, 0.147574, 0.073402, 0.066181, 0.05306, 0.034884, 0.021381, 0.028695, 0.045352, 0.064632, 0.067594, 0.067594, 0.073402, 0.122885, 0.125101, 0.125101, 0.118441, 0.125101, 0.098513, 0.073402, 0.120615, 0.066181, 0.048328, 0.088832, 0.15008, 0.164327, 0.15284, 0.257454, 0.257454, 0.26085, 0.15284, 0.275179, 0.298791, 0.284882, 0.288399, 0.271506, 0.318242, 0.433034, 0.352862, 0.356642, 0.444081, 0.468512, 0.56648, 0.58069, 0.59508, 0.557691, 0.505461, 0.557691, 0.529623, 0.461924, 0.4292, 0.525368, 0.41194, 0.356642, 0.25031, 0.219301, 0.232838, 0.191378, 0.086953, 0.076542, 0.092881, 0.058088, 0.030611, 0.031287, 0.047319, 0.034884, 0.028695, 0.037156, 0.046336, 0.026338, 0.047319, 0.056825, 0.06312, 0.055536, 0.073402, 0.081712, 0.120615, 0.118441, 0.139895, 0.164327, 0.209395, 0.225814, 0.26085, 0.26085, 0.173081, 0.109221, 0.134866, 0.170161, 0.116183, 0.067594, 0.116183, 0.067594, 0.074921, 0.058088, 0.125101, 0.125101, 0.21291, 0.21291, 0.209395, 0.209395, 0.30533, 0.342579, 0.298791, 0.219301, 0.298791, 0.390993, 0.390993, 0.408655, 0.398279, 0.497853, 0.626927, 0.58069, 0.707965, 0.694846, 0.733139, 0.59917, 0.541878, 0.545602, 0.414856, 0.380708, 0.390993, 0.387226, 0.301917, 0.328603, 0.359901, 0.359901, 0.31487, 0.433034, 0.418646, 0.4292, 0.398279, 0.390993, 0.390993, 0.359901, 0.356642, 0.264545, 0.370445, 0.398279, 0.301917, 0.308712, 0.308712, 0.206376, 0.132295, 0.21291, 0.209395, 0.209395, 0.209395, 0.209395, 0.196879, 0.129801, 0.120615, 0.069024, 0.081712, 0.096677, 0.11371, 0.067594, 0.118441, 0.118441, 0.098513, 0.15284, 0.170161, 0.209395, 0.31487, 0.366687, 0.359901, 0.26085, 0.268042, 0.243554, 0.284882, 0.206376, 0.298791, 0.298791, 0.308712, 0.275179, 0.291804, 0.30533, 0.36309, 0.257454, 0.25031, 0.291804, 0.308712, 0.301917, 0.288399, 0.271506, 0.275179, 0.278302, 0.41194, 0.490133, 0.436924, 0.461924, 0.454136, 0.36309, 0.36309, 0.458154, 0.384043, 0.36309, 0.370445, 0.318242, 0.346032, 0.26085, 0.264545, 0.25406, 0.236433, 0.158265, 0.161087, 0.182256, 0.182256, 0.086953, 0.088832, 0.15008, 0.125101, 0.18812, 0.232838, 0.209395, 0.170161, 0.179055, 0.17593, 0.118441, 0.18812, 0.173081, 0.278302, 0.236433, 0.17593, 0.196879, 0.268042, 0.239899, 0.25406, 0.232838, 0.324872, 0.291804, 0.271506, 0.264545, 0.271506, 0.268042, 0.275179, 0.278302, 0.324872, 0.308712, 0.366687, 0.324872, 0.42561, 0.346032, 0.359901, 0.444081], '')</t>
  </si>
  <si>
    <t>[409, 718, 719, 720, 721, 722, 723, 724, 727, 786, 787, 788, 789, 790, 791, 792, 793]</t>
  </si>
  <si>
    <t xml:space="preserve">F5RY54|F5RY54_9ENTR Thymidine kinase OS=Enterobacter hormaechei ATCC 49162 </t>
  </si>
  <si>
    <t>([0.00777, 0.007177, 0.006245, 0.008525, 0.013437, 0.013437, 0.014586, 0.020522, 0.016257, 0.013016, 0.009728, 0.008723, 0.008895, 0.008723, 0.012491, 0.009483, 0.015694, 0.021381, 0.020522, 0.033407, 0.058088, 0.060549, 0.073402, 0.073402, 0.041405, 0.036378, 0.049374, 0.060549, 0.032017, 0.060549, 0.059222, 0.125101, 0.209395, 0.298791, 0.298791, 0.281712, 0.324872, 0.308712, 0.271506, 0.203355, 0.129801, 0.137348, 0.106997, 0.142424, 0.132295, 0.216401, 0.219301, 0.219301, 0.120615, 0.18812, 0.144935, 0.222385, 0.209395, 0.134866, 0.132295, 0.129801, 0.164327, 0.098513, 0.098513, 0.086953, 0.129801, 0.200174, 0.219301, 0.219301, 0.200174, 0.209395, 0.10481, 0.10481, 0.125101, 0.236433, 0.243554, 0.295083, 0.209395, 0.139895, 0.216401, 0.229226, 0.15008, 0.15008, 0.200174, 0.216401, 0.308712, 0.278302, 0.247041, 0.21291, 0.281712, 0.21291, 0.298791, 0.328603, 0.247041, 0.147574, 0.096677, 0.098513, 0.098513, 0.155435, 0.239899, 0.125101, 0.0704, 0.129801, 0.129801, 0.170161, 0.161087, 0.11371, 0.139895, 0.139895, 0.088832, 0.073402, 0.122885, 0.083462, 0.096677, 0.15008, 0.239899, 0.225814, 0.225814, 0.139895, 0.170161, 0.118441, 0.144935, 0.139895, 0.085092, 0.083462, 0.045352, 0.043307, 0.0704, 0.074921, 0.045352, 0.076542, 0.076542, 0.074921, 0.069024, 0.05306, 0.040537, 0.037156, 0.06184, 0.060549, 0.06184, 0.030003, 0.026892, 0.035586, 0.034884, 0.056825, 0.06184, 0.098513, 0.060549, 0.038042, 0.038858, 0.046336, 0.046336, 0.048328, 0.025316, 0.023087, 0.023087, 0.016021, 0.016021, 0.016021, 0.015078, 0.0198, 0.031287, 0.043307, 0.034884, 0.038858, 0.038858, 0.022306, 0.023963, 0.040537, 0.060549, 0.054297, 0.088832, 0.109221, 0.06312, 0.092881, 0.167087, 0.268042, 0.374039, 0.380708, 0.318242, 0.257454, 0.200174, 0.200174, 0.225814, 0.301917, 0.398279, 0.398279, 0.394753, 0.318242, 0.311707, 0.247041, 0.15284, 0.15284, 0.122885, 0.18812, 0.142424, 0.132295, 0.144935, 0.11371, 0.066181, 0.079919, 0.079919, 0.132295, 0.132295, 0.081712, 0.078022, 0.058088, 0.034068, 0.060549, 0.086953, 0.094817, 0.144935, 0.236433, 0.236433, 0.219301, 0.194234, 0.257454, 0.236433, 0.191378, 0.200174, 0.284882, 0.30533, 0.384043, 0.359901], '')</t>
  </si>
  <si>
    <t xml:space="preserve">F5RY55|F5RY55_9ENTR DNA-binding protein OS=Enterobacter hormaechei ATCC 49162 </t>
  </si>
  <si>
    <t>([0.229226, 0.26085, 0.311707, 0.25406, 0.278302, 0.281712, 0.318242, 0.321458, 0.335645, 0.374039, 0.335645, 0.366687, 0.301917, 0.298791, 0.328603, 0.332115, 0.352862, 0.433034, 0.476583, 0.401658, 0.40511, 0.468512, 0.41194, 0.418646, 0.42561, 0.380708, 0.346032, 0.349426, 0.384043, 0.387226, 0.366687, 0.440853, 0.444081, 0.525368, 0.51388, 0.483068, 0.529623, 0.494003, 0.461924, 0.494003, 0.483068, 0.483068, 0.505461, 0.570702, 0.562014, 0.626927, 0.690604, 0.671169, 0.671169, 0.661982, 0.570702, 0.570702, 0.56648, 0.529623, 0.447574, 0.377384, 0.377384, 0.40511, 0.42561, 0.374039, 0.370445, 0.480142, 0.480142, 0.480142, 0.418646, 0.349426, 0.366687, 0.377384, 0.422041, 0.394753, 0.36309, 0.418646, 0.414856, 0.408655, 0.4292, 0.5017, 0.570702, 0.570702, 0.549308, 0.541878, 0.608892, 0.56648, 0.517562, 0.545602, 0.505461, 0.570702, 0.557691, 0.549308, 0.465241, 0.414856, 0.444081, 0.476583, 0.51388, 0.521092, 0.525368, 0.541878, 0.525368, 0.541878, 0.472492, 0.486429, 0.494003, 0.529623, 0.553315, 0.553315, 0.517562, 0.585406, 0.575842, 0.608892, 0.521092, 0.59917, 0.680603, 0.642678, 0.59917, 0.59508, 0.613573, 0.613573, 0.59917, 0.59508, 0.604312, 0.632174, 0.642678, 0.653063, 0.541878, 0.476583, 0.418646, 0.408655, 0.384043, 0.380708, 0.414856, 0.472492, 0.468512, 0.465241, 0.472492, 0.483068, 0.440853, 0.387226, 0.332115], '')</t>
  </si>
  <si>
    <t>[33, 34, 36, 42, 43, 44, 45, 46, 47, 48, 49, 50, 51, 52, 53, 75, 76, 77, 78, 79, 80, 81, 82, 83, 84, 85, 86, 87, 92, 93, 94, 95, 96, 97, 101, 102, 103, 104, 105, 106, 107, 108, 109, 110, 111, 112, 113, 114, 115, 116, 117, 118, 119, 120, 121, 122]</t>
  </si>
  <si>
    <t xml:space="preserve">F5RY56|F5RY56_9ENTR UTP--glucose-1-phosphate uridylyltransferase OS=Enterobacter hormaechei ATCC 49162 </t>
  </si>
  <si>
    <t>([0.398279, 0.436924, 0.311707, 0.342579, 0.328603, 0.318242, 0.308712, 0.236433, 0.278302, 0.301917, 0.324872, 0.288399, 0.284882, 0.281712, 0.25406, 0.18812, 0.116183, 0.206376, 0.134866, 0.111485, 0.196879, 0.125101, 0.120615, 0.200174, 0.209395, 0.206376, 0.158265, 0.206376, 0.257454, 0.25031, 0.25406, 0.222385, 0.203355, 0.222385, 0.222385, 0.268042, 0.30533, 0.308712, 0.308712, 0.295083, 0.25406, 0.268042, 0.352862, 0.380708, 0.288399, 0.18812, 0.222385, 0.21291, 0.132295, 0.106997, 0.109221, 0.118441, 0.090864, 0.088832, 0.06312, 0.050641, 0.046336, 0.031287, 0.056825, 0.05306, 0.049374, 0.050641, 0.027463, 0.018106, 0.016528, 0.027463, 0.050641, 0.049374, 0.088832, 0.142424, 0.203355, 0.118441, 0.118441, 0.18812, 0.284882, 0.206376, 0.25031, 0.26085, 0.356642, 0.239899, 0.239899, 0.25031, 0.335645, 0.390993, 0.4292, 0.335645, 0.346032, 0.339168, 0.342579, 0.275179, 0.257454, 0.257454, 0.352862, 0.257454, 0.167087, 0.17593, 0.295083, 0.21291, 0.209395, 0.209395, 0.222385, 0.142424, 0.243554, 0.25406, 0.291804, 0.25406, 0.346032, 0.239899, 0.209395, 0.216401, 0.216401, 0.219301, 0.222385, 0.219301, 0.219301, 0.275179, 0.25031, 0.232838, 0.222385, 0.216401, 0.222385, 0.284882, 0.291804, 0.185198, 0.106997, 0.085092, 0.132295, 0.147574, 0.164327, 0.134866, 0.129801, 0.203355, 0.219301, 0.243554, 0.17593, 0.222385, 0.185198, 0.118441, 0.071867, 0.134866, 0.15008, 0.100716, 0.069024, 0.06312, 0.116183, 0.191378, 0.142424, 0.155435, 0.134866, 0.206376, 0.196879, 0.196879, 0.18812, 0.18812, 0.17593, 0.167087, 0.167087, 0.25031, 0.311707, 0.30533, 0.268042, 0.247041, 0.206376, 0.311707, 0.414856, 0.40511, 0.384043, 0.476583, 0.458154, 0.465241, 0.356642, 0.40511, 0.339168, 0.352862, 0.36309, 0.284882, 0.384043, 0.4292, 0.342579, 0.384043, 0.444081, 0.36309, 0.366687, 0.408655, 0.321458, 0.318242, 0.232838, 0.229226, 0.225814, 0.161087, 0.167087, 0.173081, 0.206376, 0.298791, 0.278302, 0.268042, 0.335645, 0.25031, 0.26085, 0.288399, 0.216401, 0.243554, 0.268042, 0.203355, 0.288399, 0.349426, 0.359901, 0.433034, 0.408655, 0.42561, 0.42561, 0.384043, 0.497853, 0.490133, 0.472492, 0.390993, 0.339168, 0.275179, 0.278302, 0.247041, 0.284882, 0.257454, 0.196879, 0.185198, 0.247041, 0.200174, 0.222385, 0.125101, 0.078022, 0.078022, 0.043307, 0.040537, 0.040537, 0.032017, 0.033407, 0.037156, 0.074921, 0.088832, 0.109221, 0.155435, 0.170161, 0.18812, 0.194234, 0.268042, 0.271506, 0.275179, 0.321458, 0.271506, 0.275179, 0.377384, 0.366687, 0.370445, 0.36309, 0.414856, 0.414856, 0.4292, 0.40511, 0.311707, 0.332115, 0.332115, 0.243554, 0.229226, 0.173081, 0.247041, 0.236433, 0.30533, 0.298791, 0.288399, 0.332115, 0.346032, 0.328603, 0.380708, 0.447574, 0.454136, 0.4292, 0.342579, 0.281712, 0.284882, 0.318242, 0.196879, 0.167087, 0.271506, 0.17593, 0.209395, 0.142424, 0.144935, 0.15284, 0.161087, 0.158265, 0.092881, 0.134866, 0.15008, 0.155435, 0.090864, 0.137348, 0.116183, 0.118441, 0.094817, 0.088832, 0.10481, 0.179055, 0.196879, 0.179055, 0.185198, 0.185198, 0.243554, 0.216401, 0.185198, 0.144935, 0.116183, 0.167087, 0.134866, 0.086953, 0.048328, 0.109221], '')</t>
  </si>
  <si>
    <t xml:space="preserve">F5RY57|F5RY57_9ENTR Regulator of RpoS OS=Enterobacter hormaechei ATCC 49162 </t>
  </si>
  <si>
    <t>([0.200174, 0.106997, 0.073402, 0.127496, 0.17593, 0.236433, 0.311707, 0.257454, 0.167087, 0.191378, 0.216401, 0.179055, 0.109221, 0.109221, 0.088832, 0.078022, 0.056825, 0.058088, 0.059222, 0.034068, 0.064632, 0.086953, 0.155435, 0.225814, 0.203355, 0.125101, 0.090864, 0.083462, 0.132295, 0.225814, 0.167087, 0.185198, 0.232838, 0.232838, 0.243554, 0.236433, 0.30533, 0.356642, 0.352862, 0.31487, 0.370445, 0.40511, 0.454136, 0.359901, 0.311707, 0.209395, 0.229226, 0.275179, 0.173081, 0.179055, 0.147574, 0.243554, 0.21291, 0.206376, 0.30533, 0.284882, 0.209395, 0.21291, 0.167087, 0.116183, 0.158265, 0.196879, 0.106997, 0.094817, 0.161087, 0.21291, 0.311707, 0.284882, 0.278302, 0.370445, 0.384043, 0.324872, 0.21291, 0.158265, 0.118441, 0.106997, 0.088832, 0.147574, 0.196879, 0.291804, 0.321458, 0.271506, 0.275179, 0.26085, 0.232838, 0.219301, 0.173081, 0.111485, 0.179055, 0.106997, 0.102787, 0.05306, 0.102787, 0.173081, 0.147574, 0.155435, 0.096677, 0.111485, 0.129801, 0.074921, 0.067594, 0.094817, 0.067594, 0.066181, 0.116183, 0.083462, 0.081712, 0.111485, 0.182256, 0.129801, 0.129801, 0.106997, 0.100716, 0.056825, 0.028107, 0.066181, 0.120615, 0.15284, 0.081712, 0.0704, 0.109221, 0.109221, 0.06312, 0.118441, 0.125101, 0.144935, 0.236433, 0.236433, 0.144935, 0.0704, 0.11371, 0.191378, 0.129801, 0.209395, 0.26085, 0.271506, 0.167087, 0.155435, 0.203355, 0.352862, 0.25406, 0.219301, 0.194234, 0.232838, 0.209395, 0.122885, 0.064632, 0.059222, 0.067594, 0.067594, 0.137348, 0.158265, 0.179055, 0.206376, 0.196879, 0.232838, 0.335645, 0.301917, 0.298791, 0.291804, 0.17593, 0.25406, 0.21291, 0.26085, 0.206376, 0.203355, 0.295083, 0.288399, 0.206376, 0.161087, 0.206376, 0.216401, 0.185198, 0.185198, 0.25406, 0.167087, 0.109221, 0.056825, 0.120615, 0.06312, 0.049374, 0.10481, 0.060549, 0.096677, 0.096677, 0.155435, 0.170161, 0.102787, 0.142424, 0.116183, 0.085092, 0.06184, 0.032017, 0.034884, 0.018106, 0.019109, 0.032017, 0.041405, 0.073402, 0.073402, 0.15008, 0.17593, 0.096677, 0.098513, 0.083462, 0.06184, 0.036378, 0.020165, 0.020165, 0.023963, 0.040537, 0.040537, 0.034068, 0.066181, 0.059222, 0.055536, 0.030003, 0.030611, 0.042364, 0.043307, 0.023087, 0.020876, 0.021381, 0.034068, 0.058088, 0.071867, 0.088832, 0.085092, 0.167087, 0.268042, 0.182256, 0.209395, 0.288399, 0.31487, 0.21291, 0.216401, 0.308712, 0.321458, 0.332115, 0.318242, 0.225814, 0.203355, 0.206376, 0.206376, 0.173081, 0.18812, 0.116183, 0.139895, 0.216401, 0.185198, 0.090864, 0.179055, 0.11371, 0.067594, 0.074921, 0.125101, 0.071867, 0.03976, 0.064632, 0.058088, 0.054297, 0.054297, 0.116183, 0.125101, 0.071867, 0.046336, 0.024393, 0.026892, 0.021381, 0.018106, 0.017797, 0.0198, 0.017797, 0.023534, 0.042364, 0.036378, 0.040537, 0.074921, 0.125101, 0.134866, 0.139895, 0.144935, 0.134866, 0.127496, 0.076542, 0.127496, 0.222385, 0.308712, 0.308712, 0.346032, 0.291804, 0.291804, 0.387226, 0.288399, 0.321458, 0.328603, 0.4292, 0.324872, 0.232838, 0.25031, 0.232838, 0.137348, 0.132295, 0.225814, 0.225814, 0.206376, 0.219301, 0.206376, 0.116183, 0.17593, 0.086953, 0.147574, 0.085092, 0.040537, 0.0704, 0.059222, 0.054297, 0.050641, 0.090864, 0.094817, 0.088832, 0.05306, 0.083462, 0.050641, 0.047319, 0.048328, 0.094817, 0.073402, 0.058088, 0.102787, 0.078022, 0.120615, 0.092881, 0.158265, 0.281712, 0.247041, 0.257454], '')</t>
  </si>
  <si>
    <t xml:space="preserve">F5RY60|F5RY60_9ENTR Formyltetrahydrofolate deformylase OS=Enterobacter hormaechei ATCC 49162 </t>
  </si>
  <si>
    <t>([0.288399, 0.173081, 0.10481, 0.17593, 0.216401, 0.26085, 0.284882, 0.308712, 0.236433, 0.173081, 0.170161, 0.194234, 0.118441, 0.122885, 0.200174, 0.120615, 0.073402, 0.043307, 0.064632, 0.109221, 0.118441, 0.067594, 0.125101, 0.122885, 0.066181, 0.069024, 0.0704, 0.076542, 0.085092, 0.073402, 0.083462, 0.10481, 0.106997, 0.173081, 0.173081, 0.161087, 0.239899, 0.222385, 0.206376, 0.182256, 0.17593, 0.170161, 0.268042, 0.17593, 0.278302, 0.342579, 0.247041, 0.142424, 0.144935, 0.137348, 0.243554, 0.318242, 0.229226, 0.155435, 0.137348, 0.137348, 0.083462, 0.088832, 0.158265, 0.222385, 0.173081, 0.206376, 0.21291, 0.196879, 0.278302, 0.200174, 0.200174, 0.301917, 0.318242, 0.321458, 0.346032, 0.30533, 0.298791, 0.377384, 0.458154, 0.486429, 0.387226, 0.40511, 0.308712, 0.222385, 0.18812, 0.278302, 0.247041, 0.247041, 0.219301, 0.222385, 0.21291, 0.137348, 0.125101, 0.200174, 0.118441, 0.058088, 0.055536, 0.055536, 0.045352, 0.049374, 0.028107, 0.049374, 0.076542, 0.076542, 0.132295, 0.129801, 0.134866, 0.078022, 0.058088, 0.058088, 0.036378, 0.032677, 0.058088, 0.06312, 0.06184, 0.118441, 0.194234, 0.15008, 0.15008, 0.185198, 0.109221, 0.125101, 0.139895, 0.139895, 0.120615, 0.122885, 0.106997, 0.116183, 0.102787, 0.137348, 0.098513, 0.098513, 0.167087, 0.170161, 0.17593, 0.170161, 0.158265, 0.158265, 0.239899, 0.26085, 0.275179, 0.36309, 0.440853, 0.436924, 0.349426, 0.422041, 0.380708, 0.444081, 0.384043, 0.40511, 0.408655, 0.465241, 0.549308, 0.56648, 0.59917, 0.585406, 0.480142, 0.40511, 0.328603, 0.243554, 0.191378, 0.173081, 0.106997, 0.076542, 0.0704, 0.078022, 0.058088, 0.074921, 0.106997, 0.127496, 0.11371, 0.064632, 0.064632, 0.06312, 0.026892, 0.026892, 0.028107, 0.049374, 0.040537, 0.033407, 0.064632, 0.041405, 0.042364, 0.076542, 0.102787, 0.048328, 0.042364, 0.088832, 0.069024, 0.026892, 0.015694, 0.029376, 0.036378, 0.046336, 0.054297, 0.06312, 0.055536, 0.054297, 0.043307, 0.045352, 0.096677, 0.088832, 0.15284, 0.100716, 0.098513, 0.05306, 0.06184, 0.106997, 0.073402, 0.096677, 0.15284, 0.247041, 0.164327, 0.137348, 0.147574, 0.134866, 0.229226, 0.142424, 0.139895, 0.182256, 0.268042, 0.275179, 0.182256, 0.111485, 0.125101, 0.134866, 0.225814, 0.25031, 0.161087, 0.196879, 0.129801, 0.164327, 0.164327, 0.257454, 0.236433, 0.225814, 0.185198, 0.185198, 0.288399, 0.222385, 0.155435, 0.161087, 0.116183, 0.185198, 0.281712, 0.346032, 0.25406, 0.264545, 0.335645, 0.450668, 0.366687, 0.346032, 0.335645, 0.332115, 0.288399, 0.284882, 0.182256, 0.225814, 0.142424, 0.078022, 0.086953, 0.129801, 0.129801, 0.10481, 0.051831, 0.031287, 0.017138, 0.025762, 0.025316, 0.025762, 0.024826, 0.021816, 0.022306, 0.013437, 0.010372, 0.009865, 0.01227, 0.016528, 0.011342, 0.013437, 0.019401, 0.018106, 0.01078, 0.007315], '')</t>
  </si>
  <si>
    <t>[148, 149, 150, 151]</t>
  </si>
  <si>
    <t xml:space="preserve">F5RY61|F5RY61_9ENTR Respiratory nitrate reductase, gamma subunit OS=Enterobacter hormaechei ATCC 49162 </t>
  </si>
  <si>
    <t>([0.000842, 0.000558, 0.001318, 0.000936, 0.000816, 0.000983, 0.001434, 0.002035, 0.001936, 0.001541, 0.001408, 0.001408, 0.00146, 0.002336, 0.002276, 0.001499, 0.002014, 0.002078, 0.003276, 0.003405, 0.003298, 0.004689, 0.004736, 0.004483, 0.004577, 0.006533, 0.006533, 0.005734, 0.00558, 0.007031, 0.01227, 0.014586, 0.012491, 0.013437, 0.013821, 0.027463, 0.051831, 0.032017, 0.079919, 0.037156, 0.06312, 0.06312, 0.06312, 0.071867, 0.028695, 0.060549, 0.028107, 0.037156, 0.024826, 0.014315, 0.014586, 0.008723, 0.006894, 0.008723, 0.008409, 0.008002, 0.00515, 0.003821, 0.004646, 0.003701, 0.003727, 0.004358, 0.004736, 0.004483, 0.004414, 0.00543, 0.003864, 0.005872, 0.00515, 0.005011, 0.005086, 0.005683, 0.005683, 0.00962, 0.008409, 0.008624, 0.009187, 0.017797, 0.021816, 0.017447, 0.017797, 0.017447, 0.013437, 0.011518, 0.011669, 0.016826, 0.016528, 0.033407, 0.017797, 0.015694, 0.031287, 0.030611, 0.016021, 0.029376, 0.024826, 0.020876, 0.011669, 0.007422, 0.005249, 0.006482, 0.007495, 0.00962, 0.009728, 0.007031, 0.007031, 0.00777, 0.009187, 0.008723, 0.008895, 0.010372, 0.014783, 0.015078, 0.028695, 0.049374, 0.038858, 0.041405, 0.042364, 0.044297, 0.045352, 0.046336, 0.044297, 0.023087, 0.013016, 0.016528, 0.022667, 0.024826, 0.014783, 0.011903, 0.010672, 0.010509, 0.008409, 0.005799, 0.005872, 0.00407, 0.004431, 0.003405, 0.003298, 0.003924, 0.005503, 0.007495, 0.008804, 0.009096, 0.014075, 0.024393, 0.03976, 0.045352, 0.029376, 0.045352, 0.029376, 0.034068, 0.034068, 0.031287, 0.047319, 0.047319, 0.094817, 0.046336, 0.066181, 0.071867, 0.03976, 0.036378, 0.037156, 0.054297, 0.03976, 0.03976, 0.046336, 0.03976, 0.029376, 0.044297, 0.043307, 0.050641, 0.067594, 0.028695, 0.030611, 0.018106, 0.017797, 0.011903, 0.017797, 0.016021, 0.010221, 0.011518, 0.011669, 0.009401, 0.009728, 0.00777, 0.005223, 0.003864, 0.00283, 0.002581, 0.002761, 0.001748, 0.002366, 0.002662, 0.002881, 0.003177, 0.004611, 0.003276, 0.0028, 0.002761, 0.003461, 0.004736, 0.005011, 0.005378, 0.004431, 0.003212, 0.004431, 0.006619, 0.009015, 0.008624, 0.016257, 0.008624, 0.010509, 0.01078, 0.009096, 0.014783, 0.023534, 0.018787, 0.030003, 0.056825, 0.044297, 0.045352, 0.025316, 0.038042, 0.021816, 0.049374, 0.11371], '')</t>
  </si>
  <si>
    <t xml:space="preserve">F5RY64|F5RY64_9ENTR nitrate reductase (quinone) OS=Enterobacter hormaechei ATCC 49162 </t>
  </si>
  <si>
    <t>([0.028107, 0.044297, 0.074921, 0.102787, 0.134866, 0.170161, 0.200174, 0.132295, 0.139895, 0.167087, 0.191378, 0.21291, 0.219301, 0.232838, 0.281712, 0.278302, 0.275179, 0.278302, 0.380708, 0.384043, 0.472492, 0.458154, 0.461924, 0.450668, 0.454136, 0.356642, 0.352862, 0.366687, 0.465241, 0.377384, 0.390993, 0.380708, 0.394753, 0.394753, 0.332115, 0.332115, 0.394753, 0.390993, 0.390993, 0.374039, 0.377384, 0.324872, 0.450668, 0.370445, 0.370445, 0.370445, 0.461924, 0.387226, 0.374039, 0.275179, 0.380708, 0.30533, 0.216401, 0.170161, 0.170161, 0.222385, 0.275179, 0.209395, 0.170161, 0.170161, 0.102787, 0.102787, 0.109221, 0.111485, 0.17593, 0.17593, 0.17593, 0.109221, 0.185198, 0.185198, 0.281712, 0.278302, 0.366687, 0.465241, 0.476583, 0.5017, 0.5017, 0.494003, 0.585406, 0.685117, 0.680603, 0.805026, 0.716283, 0.791621, 0.775545, 0.76285, 0.733139, 0.724957, 0.724957, 0.690604, 0.557691, 0.458154, 0.387226, 0.271506, 0.264545, 0.281712, 0.268042, 0.257454, 0.18812, 0.185198, 0.098513, 0.116183, 0.073402, 0.090864, 0.076542, 0.076542, 0.074921, 0.054297, 0.042364, 0.074921, 0.058088, 0.058088, 0.100716, 0.155435, 0.21291, 0.21291, 0.18812, 0.18812, 0.182256, 0.247041, 0.25406, 0.36309, 0.284882, 0.366687, 0.377384, 0.278302, 0.25406, 0.25031, 0.25406, 0.222385, 0.232838, 0.288399, 0.359901, 0.370445, 0.359901, 0.359901, 0.356642, 0.40511, 0.288399, 0.291804, 0.308712, 0.271506, 0.25031, 0.301917, 0.291804, 0.318242, 0.422041, 0.339168, 0.291804, 0.359901, 0.4292, 0.41194, 0.301917, 0.324872, 0.328603, 0.281712, 0.318242, 0.335645, 0.268042, 0.301917, 0.278302, 0.239899, 0.268042, 0.281712, 0.225814, 0.147574, 0.147574, 0.111485, 0.191378, 0.247041, 0.161087, 0.167087, 0.18812, 0.295083, 0.298791, 0.229226, 0.25406, 0.243554, 0.137348, 0.194234, 0.281712, 0.225814, 0.275179, 0.247041, 0.18812, 0.229226, 0.271506, 0.209395, 0.25406, 0.164327, 0.139895, 0.216401, 0.21291, 0.170161, 0.158265, 0.092881, 0.079919, 0.090864, 0.055536, 0.066181, 0.069024, 0.060549, 0.100716, 0.056825, 0.041405, 0.055536, 0.029376, 0.022306, 0.034068, 0.020522, 0.020522, 0.016257, 0.018106, 0.01204, 0.016021, 0.018106, 0.026338, 0.041405, 0.049374, 0.088832, 0.142424, 0.079919, 0.079919, 0.088832, 0.142424, 0.21291, 0.229226, 0.278302, 0.401658, 0.408655, 0.497853, 0.575842, 0.694846, 0.541878, 0.517562, 0.5017, 0.472492, 0.497853, 0.401658, 0.298791, 0.203355, 0.173081, 0.164327, 0.164327, 0.144935, 0.142424, 0.100716, 0.106997, 0.158265, 0.142424, 0.127496, 0.134866, 0.179055, 0.179055, 0.243554, 0.332115, 0.206376, 0.118441, 0.122885, 0.222385, 0.243554, 0.324872, 0.26085, 0.359901, 0.359901, 0.370445, 0.352862, 0.414856, 0.335645, 0.291804, 0.229226, 0.232838, 0.257454, 0.247041, 0.144935, 0.147574, 0.173081, 0.200174, 0.281712, 0.275179, 0.17593, 0.158265, 0.170161, 0.191378, 0.116183, 0.073402, 0.059222, 0.071867, 0.067594, 0.10481, 0.125101, 0.173081, 0.179055, 0.137348, 0.109221, 0.142424, 0.147574, 0.083462, 0.118441, 0.106997, 0.111485, 0.164327, 0.18812, 0.139895, 0.144935, 0.225814, 0.321458, 0.25406, 0.222385, 0.167087, 0.167087, 0.161087, 0.185198, 0.173081, 0.209395, 0.155435, 0.122885, 0.144935, 0.219301, 0.164327, 0.158265, 0.15284, 0.155435, 0.127496, 0.164327, 0.239899, 0.203355, 0.21291, 0.268042, 0.200174, 0.216401, 0.164327, 0.11371, 0.106997, 0.122885, 0.111485, 0.18812, 0.281712, 0.18812, 0.109221, 0.155435, 0.182256, 0.18812, 0.18812, 0.236433, 0.167087, 0.15284, 0.170161, 0.129801, 0.170161, 0.170161, 0.167087, 0.216401, 0.264545, 0.17593, 0.158265, 0.170161, 0.17593, 0.18812, 0.288399, 0.408655, 0.454136, 0.377384, 0.374039, 0.380708, 0.36309, 0.408655, 0.342579, 0.380708, 0.40511, 0.408655, 0.483068, 0.570702, 0.472492, 0.440853, 0.486429, 0.525368, 0.525368, 0.5017, 0.490133, 0.390993, 0.356642, 0.236433, 0.332115, 0.236433, 0.229226, 0.308712, 0.328603, 0.398279, 0.380708, 0.278302, 0.278302, 0.206376, 0.206376, 0.295083, 0.349426, 0.390993, 0.356642, 0.349426, 0.356642, 0.356642, 0.461924, 0.483068, 0.618285, 0.648219, 0.685117, 0.680603, 0.557691, 0.562014, 0.517562, 0.450668, 0.562014, 0.549308, 0.661982, 0.648219, 0.657645, 0.553315, 0.509769, 0.525368, 0.458154, 0.450668, 0.356642, 0.370445, 0.271506, 0.179055, 0.161087, 0.222385, 0.247041, 0.31487, 0.31487, 0.374039, 0.447574, 0.356642, 0.366687, 0.349426, 0.284882, 0.284882, 0.291804, 0.324872, 0.324872, 0.324872, 0.257454, 0.31487, 0.281712, 0.356642, 0.377384, 0.408655, 0.352862, 0.328603, 0.324872, 0.25406, 0.247041, 0.17593, 0.236433, 0.236433, 0.243554, 0.295083, 0.281712, 0.328603, 0.243554, 0.179055, 0.236433, 0.311707, 0.291804, 0.200174, 0.216401, 0.209395, 0.185198, 0.196879, 0.179055, 0.191378, 0.17593, 0.164327, 0.161087, 0.196879, 0.18812, 0.18812, 0.127496, 0.132295, 0.158265, 0.239899, 0.308712, 0.225814, 0.196879, 0.257454, 0.346032, 0.243554, 0.332115, 0.335645, 0.318242, 0.342579, 0.30533, 0.30533, 0.311707, 0.422041, 0.377384, 0.281712, 0.257454, 0.349426, 0.352862, 0.26085, 0.25031, 0.236433, 0.25406, 0.308712, 0.301917, 0.275179, 0.374039, 0.281712, 0.275179, 0.335645, 0.26085, 0.257454, 0.346032, 0.359901, 0.222385, 0.247041, 0.359901, 0.401658, 0.352862, 0.352862, 0.433034, 0.433034, 0.433034, 0.497853, 0.465241, 0.461924, 0.447574, 0.352862, 0.356642, 0.295083, 0.295083, 0.346032, 0.374039, 0.295083, 0.288399, 0.394753, 0.291804, 0.185198, 0.17593, 0.134866, 0.132295, 0.102787, 0.106997, 0.060549, 0.060549, 0.059222, 0.036378, 0.029376, 0.051831, 0.064632, 0.056825, 0.034068, 0.022306, 0.014586, 0.022667, 0.013821, 0.010672, 0.017797, 0.032017, 0.031287, 0.05306, 0.049374, 0.067594, 0.032017, 0.049374, 0.049374, 0.027463, 0.031287, 0.05306, 0.05306, 0.079919, 0.127496, 0.127496, 0.21291, 0.318242, 0.328603, 0.414856, 0.476583, 0.374039, 0.374039, 0.40511, 0.324872, 0.298791, 0.196879, 0.275179, 0.219301, 0.232838, 0.225814, 0.298791, 0.298791, 0.311707, 0.268042, 0.271506, 0.349426, 0.30533, 0.291804, 0.278302, 0.281712, 0.278302, 0.284882, 0.179055, 0.090864, 0.15284, 0.17593, 0.271506, 0.295083, 0.390993, 0.275179, 0.377384, 0.268042, 0.278302, 0.257454, 0.225814, 0.229226, 0.203355, 0.26085, 0.26085, 0.18812, 0.122885, 0.122885, 0.222385, 0.271506, 0.339168, 0.339168, 0.339168, 0.339168, 0.342579, 0.232838, 0.332115, 0.328603, 0.4292, 0.339168, 0.25406, 0.321458, 0.21291, 0.25031, 0.182256, 0.170161, 0.216401, 0.308712, 0.31487, 0.247041, 0.295083, 0.222385, 0.15008, 0.173081, 0.173081, 0.15008, 0.268042, 0.284882, 0.21291, 0.21291, 0.291804, 0.384043, 0.40511, 0.440853, 0.42561, 0.408655, 0.384043, 0.42561, 0.387226, 0.36309, 0.40511, 0.418646, 0.497853, 0.59014, 0.509769, 0.51388, 0.58069, 0.480142, 0.476583, 0.461924, 0.461924, 0.401658, 0.387226, 0.352862, 0.349426, 0.349426, 0.436924, 0.458154, 0.444081, 0.380708, 0.401658, 0.298791, 0.26085, 0.26085, 0.271506, 0.321458, 0.352862, 0.335645, 0.40511, 0.398279, 0.483068, 0.494003, 0.557691, 0.59917, 0.604312, 0.720929, 0.626927, 0.486429, 0.40511, 0.30533, 0.387226, 0.387226, 0.509769, 0.458154, 0.408655, 0.394753, 0.380708, 0.349426, 0.335645, 0.321458, 0.321458, 0.324872, 0.328603, 0.243554, 0.182256, 0.122885, 0.11371, 0.102787, 0.122885, 0.125101, 0.209395, 0.21291, 0.229226, 0.229226, 0.301917, 0.295083, 0.30533, 0.308712, 0.30533, 0.31487, 0.243554, 0.243554, 0.236433, 0.232838, 0.321458, 0.359901, 0.377384, 0.377384, 0.497853, 0.608892, 0.728858, 0.653063, 0.671169, 0.529623, 0.509769, 0.517562, 0.63748, 0.622677, 0.525368, 0.541878, 0.529623, 0.618285, 0.521092, 0.541878, 0.444081, 0.387226, 0.328603, 0.387226, 0.318242, 0.298791, 0.185198, 0.167087, 0.155435, 0.139895, 0.216401, 0.222385, 0.147574, 0.090864, 0.05306, 0.083462, 0.081712, 0.049374, 0.036378, 0.036378, 0.040537, 0.066181, 0.079919, 0.116183, 0.066181, 0.06184, 0.064632, 0.11371, 0.125101, 0.191378, 0.164327, 0.17593, 0.17593, 0.243554, 0.324872, 0.374039, 0.374039, 0.390993, 0.366687, 0.339168, 0.408655, 0.408655, 0.324872, 0.346032, 0.318242, 0.380708, 0.41194, 0.40511, 0.444081, 0.40511, 0.30533, 0.356642, 0.342579, 0.332115, 0.332115, 0.332115, 0.284882, 0.30533, 0.203355, 0.216401, 0.288399, 0.30533, 0.200174, 0.257454, 0.25031, 0.264545, 0.194234, 0.243554, 0.25031, 0.173081, 0.137348, 0.161087, 0.147574, 0.147574, 0.10481, 0.106997, 0.094817, 0.170161, 0.155435, 0.236433, 0.271506, 0.225814, 0.216401, 0.219301, 0.275179, 0.203355, 0.225814, 0.318242, 0.332115, 0.311707, 0.342579, 0.387226, 0.465241, 0.384043, 0.359901, 0.450668, 0.476583, 0.40511, 0.401658, 0.339168, 0.321458, 0.387226, 0.352862, 0.342579, 0.41194, 0.384043, 0.486429, 0.398279, 0.414856, 0.328603, 0.25406, 0.308712, 0.335645, 0.257454, 0.335645, 0.339168, 0.352862, 0.324872, 0.324872, 0.236433, 0.321458, 0.275179, 0.284882, 0.370445, 0.390993, 0.308712, 0.335645, 0.295083, 0.366687, 0.264545, 0.356642, 0.433034, 0.308712, 0.311707, 0.366687, 0.288399, 0.31487, 0.31487, 0.239899, 0.284882, 0.377384, 0.346032, 0.321458, 0.30533, 0.318242, 0.308712, 0.401658, 0.366687, 0.390993, 0.31487, 0.387226, 0.284882, 0.298791, 0.398279, 0.408655, 0.408655, 0.505461, 0.468512, 0.450668, 0.454136, 0.414856, 0.398279, 0.394753, 0.401658, 0.41194, 0.311707, 0.31487, 0.30533, 0.291804, 0.298791, 0.374039, 0.42561, 0.490133, 0.472492, 0.472492, 0.472492, 0.505461, 0.454136, 0.41194, 0.414856, 0.494003, 0.549308, 0.465241, 0.483068, 0.541878, 0.505461, 0.632174, 0.58069, 0.497853, 0.447574, 0.440853, 0.36309, 0.31487, 0.36309, 0.384043, 0.387226, 0.384043, 0.359901, 0.390993, 0.408655, 0.374039, 0.31487, 0.332115, 0.387226, 0.278302, 0.275179, 0.275179, 0.185198, 0.219301, 0.308712, 0.281712, 0.284882, 0.359901, 0.380708, 0.36309, 0.352862, 0.352862, 0.349426, 0.275179, 0.25031, 0.30533, 0.339168, 0.390993, 0.41194, 0.450668, 0.58069, 0.613573, 0.541878, 0.642678, 0.521092, 0.5017, 0.63748, 0.529623, 0.545602, 0.517562, 0.521092, 0.549308, 0.541878, 0.534167, 0.529623, 0.472492, 0.472492, 0.458154, 0.490133, 0.476583, 0.359901, 0.339168, 0.342579, 0.346032, 0.359901, 0.465241, 0.480142, 0.476583, 0.497853, 0.480142, 0.408655, 0.408655, 0.356642, 0.356642, 0.268042, 0.346032, 0.436924, 0.380708, 0.384043, 0.374039, 0.298791, 0.321458, 0.356642, 0.257454, 0.324872, 0.31487, 0.229226, 0.21291, 0.21291, 0.264545, 0.281712, 0.370445, 0.278302, 0.21291, 0.222385, 0.321458, 0.318242, 0.321458, 0.278302, 0.239899, 0.219301, 0.301917, 0.275179, 0.247041, 0.356642, 0.356642, 0.278302, 0.281712, 0.229226, 0.144935, 0.147574, 0.158265, 0.185198, 0.182256, 0.278302, 0.268042, 0.257454, 0.25406, 0.185198, 0.281712, 0.295083, 0.239899, 0.196879, 0.301917, 0.275179, 0.26085, 0.26085, 0.349426, 0.42561, 0.497853, 0.653063, 0.675549, 0.63748, 0.56648, 0.570702, 0.575842, 0.461924, 0.387226, 0.398279, 0.486429, 0.486429, 0.529623, 0.59917, 0.517562, 0.517562, 0.458154, 0.461924, 0.461924, 0.454136, 0.359901, 0.346032, 0.328603, 0.324872, 0.25031, 0.196879, 0.225814, 0.15008, 0.239899, 0.236433, 0.229226, 0.203355, 0.200174, 0.191378, 0.216401, 0.236433, 0.182256, 0.155435, 0.120615, 0.120615, 0.129801, 0.179055, 0.18812, 0.15284, 0.144935, 0.219301, 0.216401, 0.26085, 0.25406, 0.264545, 0.349426, 0.36309, 0.374039, 0.271506, 0.191378, 0.179055, 0.200174, 0.161087, 0.271506, 0.318242, 0.332115, 0.31487, 0.31487, 0.229226, 0.264545, 0.236433, 0.229226, 0.281712, 0.222385, 0.247041, 0.229226, 0.232838, 0.222385, 0.161087, 0.284882, 0.339168, 0.324872, 0.339168, 0.447574, 0.394753, 0.352862, 0.257454, 0.26085, 0.26085, 0.349426, 0.359901, 0.390993, 0.308712, 0.278302, 0.346032, 0.328603, 0.359901, 0.346032, 0.342579, 0.418646, 0.311707, 0.342579, 0.359901, 0.414856, 0.41194, 0.454136, 0.494003, 0.497853, 0.497853, 0.541878, 0.525368, 0.444081, 0.444081, 0.529623, 0.505461, 0.497853, 0.626927, 0.585406, 0.626927, 0.63748, 0.618285, 0.671169, 0.553315, 0.534167, 0.517562, 0.422041, 0.398279, 0.408655, 0.41194, 0.380708, 0.281712, 0.281712, 0.247041, 0.25031, 0.170161, 0.164327, 0.158265, 0.142424, 0.102787, 0.086953, 0.083462, 0.086953, 0.11371, 0.185198, 0.200174, 0.125101, 0.147574, 0.127496, 0.083462, 0.132295, 0.15008, 0.18812, 0.185198, 0.291804, 0.203355, 0.301917, 0.298791, 0.222385, 0.229226, 0.284882, 0.301917, 0.298791, 0.298791, 0.311707, 0.308712, 0.232838, 0.335645, 0.40511, 0.465241, 0.465241, 0.465241, 0.454136, 0.486429, 0.476583, 0.440853, 0.529623, 0.490133, 0.63748, 0.775545, 0.745909, 0.741537], '')</t>
  </si>
  <si>
    <t>[75, 76, 78, 79, 80, 81, 82, 83, 84, 85, 86, 87, 88, 89, 90, 231, 232, 233, 234, 235, 372, 376, 377, 378, 403, 404, 405, 406, 407, 408, 409, 411, 412, 413, 414, 415, 416, 417, 418, 666, 667, 668, 669, 695, 696, 697, 698, 699, 705, 742, 743, 744, 745, 746, 747, 748, 749, 750, 751, 752, 753, 754, 755, 756, 913, 933, 938, 941, 942, 943, 944, 982, 983, 984, 985, 986, 987, 988, 989, 990, 991, 992, 993, 994, 995, 996, 1072, 1073, 1074, 1075, 1076, 1077, 1083, 1084, 1085, 1086, 1175, 1176, 1179, 1180, 1182, 1183, 1184, 1185, 1186, 1187, 1188, 1189, 1190, 1241, 1243, 1244, 1245, 1246]</t>
  </si>
  <si>
    <t xml:space="preserve">F5RY65|F5RY65_9ENTR Nitrate/nitrite transporter OS=Enterobacter hormaechei ATCC 49162 </t>
  </si>
  <si>
    <t>([0.004414, 0.006039, 0.00515, 0.006701, 0.004611, 0.006039, 0.004388, 0.00558, 0.006988, 0.008804, 0.010926, 0.009187, 0.008525, 0.011669, 0.008075, 0.009865, 0.011903, 0.009401, 0.016257, 0.014586, 0.015078, 0.012727, 0.012491, 0.015344, 0.009483, 0.010926, 0.011106, 0.014586, 0.016528, 0.009015, 0.007315, 0.004646, 0.00543, 0.006194, 0.008276, 0.008804, 0.005503, 0.006245, 0.008895, 0.008276, 0.008895, 0.009401, 0.009977, 0.008624, 0.006421, 0.009015, 0.014783, 0.014075, 0.012491, 0.008804, 0.009294, 0.008156, 0.017138, 0.016021, 0.016257, 0.009294, 0.008723, 0.016021, 0.008804, 0.007495, 0.005623, 0.00558, 0.00777, 0.00777, 0.008895, 0.016528, 0.020165, 0.009728, 0.009483, 0.010221, 0.007555, 0.008156, 0.007422, 0.004736, 0.005799, 0.005318, 0.004976, 0.005683, 0.005683, 0.00558, 0.00558, 0.007259, 0.006078, 0.006039, 0.003864, 0.003512, 0.003341, 0.002976, 0.003757, 0.003405, 0.004513, 0.004921, 0.006374, 0.005932, 0.005503, 0.003757, 0.005799, 0.008276, 0.009015, 0.009096, 0.018106, 0.023534, 0.023534, 0.023534, 0.01204, 0.025316, 0.017447, 0.0198, 0.020522, 0.029376, 0.019401, 0.018106, 0.038042, 0.026892, 0.064632, 0.085092, 0.17593, 0.090864, 0.060549, 0.085092, 0.040537, 0.0198, 0.015344, 0.018106, 0.012727, 0.018106, 0.010372, 0.017447, 0.010509, 0.010131, 0.006894, 0.006421, 0.005623, 0.004646, 0.003727, 0.003727, 0.004835, 0.004921, 0.006533, 0.005992, 0.005992, 0.008895, 0.016528, 0.023087, 0.019401, 0.036378, 0.026892, 0.026338, 0.013265, 0.011518, 0.012727, 0.024826, 0.044297, 0.056825, 0.040537, 0.048328, 0.025762, 0.016021, 0.019109, 0.009728, 0.009187, 0.006619, 0.004976, 0.003053, 0.003014, 0.002138, 0.001808, 0.002155, 0.002276, 0.002276, 0.002057, 0.001597, 0.001602, 0.001967, 0.001383, 0.001808, 0.002327, 0.003053, 0.00389, 0.003109, 0.004483, 0.004431, 0.005932, 0.008525, 0.016528, 0.009401, 0.019109, 0.015078, 0.01078, 0.018106, 0.043307, 0.10481, 0.142424, 0.066181, 0.032017, 0.037156, 0.026338, 0.026892, 0.014783, 0.008895, 0.006701, 0.004835, 0.005932, 0.005992, 0.00359, 0.003461, 0.004611, 0.002688, 0.002503, 0.003512, 0.002276, 0.002155, 0.001778, 0.001808, 0.001623, 0.001936, 0.002194, 0.001743, 0.002035, 0.002881, 0.004208, 0.006374, 0.005799, 0.007422, 0.007315, 0.008895, 0.009294, 0.006482, 0.007177, 0.011518, 0.006795, 0.009728, 0.006245, 0.004736, 0.004736, 0.008624, 0.006374, 0.005503, 0.008075, 0.007177, 0.00515, 0.004414, 0.004358, 0.006533, 0.004247, 0.004161, 0.00543, 0.004431, 0.004431, 0.006078, 0.006078, 0.009977, 0.007877, 0.013821, 0.030003, 0.032017, 0.026338, 0.035586, 0.076542, 0.037156, 0.027463, 0.060549, 0.032677, 0.019109, 0.012491, 0.016528, 0.013265, 0.008525, 0.006482, 0.007555, 0.006701, 0.004689, 0.003461, 0.003276, 0.002366, 0.002435, 0.001623, 0.001778, 0.002155, 0.002078, 0.00292, 0.004161, 0.003924, 0.005992, 0.008276, 0.006988, 0.00543, 0.005378, 0.004899, 0.004899, 0.005932, 0.005086, 0.004611, 0.005223, 0.005932, 0.005799, 0.003727, 0.003671, 0.003405, 0.003366, 0.003341, 0.002396, 0.002194, 0.002138, 0.001778, 0.001675, 0.002688, 0.002705, 0.003298, 0.004208, 0.004611, 0.004513, 0.004611, 0.00515, 0.004161, 0.005623, 0.008075, 0.009015, 0.015078, 0.010926, 0.014783, 0.015694, 0.017797, 0.017797, 0.014315, 0.0198, 0.020165, 0.018787, 0.040537, 0.03976, 0.069024, 0.139895, 0.111485, 0.129801, 0.229226, 0.390993, 0.332115, 0.288399, 0.40511, 0.408655, 0.476583, 0.414856, 0.359901, 0.401658, 0.295083, 0.339168, 0.196879, 0.116183, 0.11371, 0.090864, 0.043307, 0.035586, 0.024826, 0.017797, 0.023963, 0.022306, 0.009977, 0.007422, 0.006142, 0.006567, 0.006421, 0.00543, 0.004161, 0.004646, 0.00389, 0.005249, 0.003864, 0.005872, 0.005799, 0.006039, 0.006894, 0.00962, 0.011106, 0.011342, 0.019401, 0.015694, 0.01204, 0.023963, 0.033407, 0.030611, 0.014315, 0.009977, 0.007555, 0.008075, 0.005932, 0.007177, 0.006078, 0.006567, 0.004976, 0.005086, 0.005086, 0.003997, 0.003079, 0.002194, 0.001709, 0.001709, 0.002117, 0.002555, 0.002606, 0.003405, 0.004775, 0.006701, 0.008895, 0.01204, 0.018106, 0.026892, 0.028695, 0.034068, 0.051831, 0.079919, 0.155435, 0.11371, 0.203355], '')</t>
  </si>
  <si>
    <t xml:space="preserve">F5RY66|F5RY66_9ENTR Sensor protein OS=Enterobacter hormaechei ATCC 49162 </t>
  </si>
  <si>
    <t>([0.31487, 0.298791, 0.182256, 0.275179, 0.26085, 0.170161, 0.206376, 0.236433, 0.268042, 0.301917, 0.342579, 0.418646, 0.418646, 0.541878, 0.657645, 0.59917, 0.494003, 0.545602, 0.538167, 0.458154, 0.356642, 0.356642, 0.42561, 0.433034, 0.40511, 0.349426, 0.377384, 0.384043, 0.390993, 0.301917, 0.264545, 0.167087, 0.081712, 0.05306, 0.029376, 0.018415, 0.022306, 0.03976, 0.032677, 0.018787, 0.027463, 0.030611, 0.032017, 0.025762, 0.036378, 0.028695, 0.027463, 0.043307, 0.03976, 0.021381, 0.021816, 0.017447, 0.028695, 0.051831, 0.050641, 0.088832, 0.142424, 0.15008, 0.125101, 0.15008, 0.206376, 0.129801, 0.196879, 0.206376, 0.179055, 0.209395, 0.239899, 0.247041, 0.247041, 0.21291, 0.318242, 0.401658, 0.377384, 0.374039, 0.288399, 0.275179, 0.236433, 0.236433, 0.158265, 0.219301, 0.134866, 0.164327, 0.25406, 0.206376, 0.203355, 0.236433, 0.236433, 0.15284, 0.142424, 0.15008, 0.191378, 0.15284, 0.164327, 0.25031, 0.257454, 0.308712, 0.278302, 0.308712, 0.342579, 0.4292, 0.295083, 0.401658, 0.390993, 0.349426, 0.352862, 0.236433, 0.229226, 0.243554, 0.332115, 0.440853, 0.433034, 0.321458, 0.366687, 0.25406, 0.257454, 0.216401, 0.158265, 0.271506, 0.275179, 0.15008, 0.073402, 0.132295, 0.127496, 0.132295, 0.092881, 0.122885, 0.239899, 0.239899, 0.147574, 0.147574, 0.144935, 0.116183, 0.194234, 0.196879, 0.291804, 0.308712, 0.346032, 0.370445, 0.335645, 0.342579, 0.450668, 0.490133, 0.454136, 0.447574, 0.324872, 0.349426, 0.332115, 0.295083, 0.200174, 0.301917, 0.308712, 0.225814, 0.194234, 0.191378, 0.182256, 0.100716, 0.096677, 0.090864, 0.142424, 0.173081, 0.179055, 0.106997, 0.155435, 0.111485, 0.116183, 0.206376, 0.206376, 0.144935, 0.122885, 0.139895, 0.137348, 0.127496, 0.170161, 0.200174, 0.17593, 0.111485, 0.111485, 0.086953, 0.088832, 0.049374, 0.027463, 0.016257, 0.015694, 0.00962, 0.015078, 0.010372, 0.007555, 0.006567, 0.006374, 0.006988, 0.008075, 0.00777, 0.006039, 0.005086, 0.005932, 0.007091, 0.006482, 0.009401, 0.010926, 0.007877, 0.00777, 0.009483, 0.011518, 0.015344, 0.028107, 0.022667, 0.022306, 0.040537, 0.085092, 0.137348, 0.144935, 0.088832, 0.094817, 0.155435, 0.229226, 0.222385, 0.191378, 0.209395, 0.206376, 0.203355, 0.284882, 0.387226, 0.42561, 0.4292, 0.433034, 0.40511, 0.349426, 0.422041, 0.42561, 0.394753, 0.311707, 0.31487, 0.440853, 0.398279, 0.390993, 0.366687, 0.374039, 0.284882, 0.374039, 0.390993, 0.387226, 0.301917, 0.26085, 0.185198, 0.142424, 0.17593, 0.203355, 0.281712, 0.216401, 0.209395, 0.25031, 0.335645, 0.328603, 0.298791, 0.332115, 0.25031, 0.295083, 0.284882, 0.374039, 0.387226, 0.387226, 0.295083, 0.30533, 0.328603, 0.281712, 0.284882, 0.164327, 0.170161, 0.15008, 0.219301, 0.209395, 0.194234, 0.127496, 0.122885, 0.118441, 0.122885, 0.134866, 0.15008, 0.092881, 0.05306, 0.054297, 0.048328, 0.05306, 0.088832, 0.111485, 0.147574, 0.15008, 0.268042, 0.26085, 0.216401, 0.209395, 0.225814, 0.161087, 0.239899, 0.173081, 0.142424, 0.139895, 0.206376, 0.118441, 0.196879, 0.209395, 0.194234, 0.144935, 0.144935, 0.155435, 0.079919, 0.125101, 0.194234, 0.196879, 0.21291, 0.301917, 0.298791, 0.291804, 0.384043, 0.278302, 0.356642, 0.339168, 0.339168, 0.328603, 0.414856, 0.311707, 0.387226, 0.291804, 0.36309, 0.458154, 0.444081, 0.538167, 0.414856, 0.41194, 0.318242, 0.200174, 0.222385, 0.216401, 0.21291, 0.134866, 0.257454, 0.288399, 0.30533, 0.301917, 0.30533, 0.295083, 0.380708, 0.384043, 0.486429, 0.398279, 0.384043, 0.284882, 0.281712, 0.301917, 0.275179, 0.359901, 0.444081, 0.408655, 0.414856, 0.418646, 0.41194, 0.377384, 0.26085, 0.26085, 0.185198, 0.161087, 0.164327, 0.109221, 0.129801, 0.111485, 0.167087, 0.167087, 0.268042, 0.194234, 0.268042, 0.291804, 0.291804, 0.31487, 0.31487, 0.31487, 0.236433, 0.26085, 0.271506, 0.356642, 0.356642, 0.370445, 0.41194, 0.41194, 0.414856, 0.384043, 0.384043, 0.384043, 0.31487, 0.291804, 0.295083, 0.308712, 0.301917, 0.288399, 0.291804, 0.30533, 0.298791, 0.377384, 0.444081, 0.433034, 0.356642, 0.352862, 0.352862, 0.311707, 0.324872, 0.414856, 0.41194, 0.41194, 0.41194, 0.40511, 0.40511, 0.480142, 0.486429, 0.41194, 0.414856, 0.422041, 0.40511, 0.321458, 0.295083, 0.295083, 0.288399, 0.284882, 0.359901, 0.321458, 0.318242, 0.301917, 0.257454, 0.268042, 0.222385, 0.219301, 0.21291, 0.164327, 0.167087, 0.132295, 0.200174, 0.209395, 0.21291, 0.216401, 0.275179, 0.335645, 0.346032, 0.346032, 0.440853, 0.440853, 0.517562, 0.458154, 0.380708, 0.40511, 0.401658, 0.377384, 0.377384, 0.480142, 0.59508, 0.490133, 0.538167, 0.541878, 0.525368, 0.398279, 0.30533, 0.335645, 0.222385, 0.206376, 0.222385, 0.147574, 0.098513, 0.118441, 0.185198, 0.167087, 0.167087, 0.109221, 0.182256, 0.120615, 0.11371, 0.11371, 0.203355, 0.194234, 0.125101, 0.125101, 0.247041, 0.311707, 0.232838, 0.321458, 0.318242, 0.30533, 0.291804, 0.366687, 0.370445, 0.268042, 0.366687, 0.346032, 0.422041, 0.346032, 0.42561, 0.324872, 0.346032, 0.247041, 0.247041, 0.247041, 0.26085, 0.15284, 0.17593, 0.17593, 0.194234, 0.222385, 0.222385, 0.216401, 0.158265, 0.17593, 0.268042, 0.275179, 0.301917, 0.278302, 0.271506, 0.278302, 0.298791, 0.194234, 0.26085, 0.182256, 0.232838, 0.219301, 0.31487, 0.288399, 0.291804, 0.26085, 0.239899, 0.182256, 0.206376, 0.264545, 0.239899, 0.216401, 0.219301, 0.196879, 0.225814, 0.284882, 0.216401, 0.295083, 0.30533, 0.308712, 0.328603, 0.349426, 0.271506, 0.26085, 0.295083, 0.380708, 0.384043, 0.308712, 0.370445, 0.366687, 0.366687, 0.298791, 0.324872, 0.324872, 0.359901, 0.356642, 0.374039, 0.440853, 0.366687, 0.465241, 0.468512, 0.553315, 0.525368, 0.653063, 0.642678, 0.63748, 0.63748, 0.648219, 0.626927, 0.63748, 0.648219, 0.545602, 0.529623, 0.5017, 0.490133, 0.490133, 0.490133, 0.465241, 0.468512, 0.541878, 0.42561, 0.414856, 0.401658, 0.440853, 0.339168, 0.346032, 0.278302, 0.268042, 0.257454, 0.332115, 0.339168, 0.41194, 0.494003, 0.59014, 0.626927, 0.642678, 0.541878, 0.476583, 0.440853, 0.440853, 0.352862, 0.346032, 0.380708, 0.390993, 0.380708, 0.505461, 0.42561, 0.41194, 0.418646, 0.394753, 0.398279, 0.387226, 0.398279, 0.408655, 0.418646, 0.422041, 0.394753, 0.440853, 0.490133, 0.557691, 0.529623, 0.671169, 0.798249, 0.728858, 0.694846, 0.675549], '')</t>
  </si>
  <si>
    <t>[13, 14, 15, 17, 18, 326, 443, 451, 453, 454, 455, 558, 559, 560, 561, 562, 563, 564, 565, 566, 567, 568, 569, 570, 576, 590, 591, 592, 593, 602, 616, 617, 618, 619, 620, 621, 622]</t>
  </si>
  <si>
    <t xml:space="preserve">F5RY69|F5RY69_9ENTR Nitrate reductase catalytic subunit OS=Enterobacter hormaechei ATCC 49162 </t>
  </si>
  <si>
    <t>([0.308712, 0.342579, 0.281712, 0.311707, 0.206376, 0.236433, 0.196879, 0.167087, 0.167087, 0.191378, 0.222385, 0.25406, 0.239899, 0.243554, 0.229226, 0.182256, 0.173081, 0.109221, 0.185198, 0.15284, 0.232838, 0.349426, 0.356642, 0.414856, 0.447574, 0.521092, 0.529623, 0.483068, 0.541878, 0.58069, 0.494003, 0.380708, 0.31487, 0.311707, 0.288399, 0.291804, 0.318242, 0.247041, 0.321458, 0.339168, 0.349426, 0.346032, 0.324872, 0.247041, 0.25031, 0.216401, 0.243554, 0.173081, 0.194234, 0.194234, 0.222385, 0.239899, 0.281712, 0.352862, 0.352862, 0.284882, 0.30533, 0.275179, 0.366687, 0.291804, 0.30533, 0.301917, 0.268042, 0.196879, 0.264545, 0.275179, 0.247041, 0.247041, 0.335645, 0.408655, 0.332115, 0.301917, 0.370445, 0.346032, 0.25406, 0.268042, 0.356642, 0.257454, 0.311707, 0.321458, 0.40511, 0.346032, 0.281712, 0.281712, 0.26085, 0.182256, 0.144935, 0.170161, 0.170161, 0.158265, 0.109221, 0.109221, 0.11371, 0.118441, 0.194234, 0.18812, 0.116183, 0.086953, 0.118441, 0.127496, 0.106997, 0.064632, 0.06312, 0.088832, 0.10481, 0.102787, 0.100716, 0.116183, 0.098513, 0.085092, 0.088832, 0.079919, 0.132295, 0.134866, 0.129801, 0.120615, 0.18812, 0.191378, 0.144935, 0.139895, 0.129801, 0.132295, 0.170161, 0.144935, 0.102787, 0.102787, 0.109221, 0.170161, 0.170161, 0.167087, 0.106997, 0.098513, 0.179055, 0.179055, 0.120615, 0.076542, 0.094817, 0.056825, 0.092881, 0.090864, 0.125101, 0.137348, 0.092881, 0.125101, 0.185198, 0.243554, 0.26085, 0.264545, 0.203355, 0.147574, 0.111485, 0.142424, 0.142424, 0.127496, 0.125101, 0.15008, 0.17593, 0.086953, 0.144935, 0.144935, 0.25406, 0.17593, 0.102787, 0.086953, 0.083462, 0.076542, 0.046336, 0.028107, 0.051831, 0.064632, 0.092881, 0.147574, 0.216401, 0.225814, 0.257454, 0.257454, 0.243554, 0.271506, 0.298791, 0.229226, 0.173081, 0.086953, 0.134866, 0.236433, 0.328603, 0.318242, 0.321458, 0.374039, 0.440853, 0.332115, 0.377384, 0.291804, 0.264545, 0.264545, 0.17593, 0.15008, 0.090864, 0.098513, 0.06184, 0.094817, 0.158265, 0.21291, 0.301917, 0.301917, 0.243554, 0.239899, 0.167087, 0.092881, 0.078022, 0.076542, 0.085092, 0.048328, 0.090864, 0.067594, 0.036378, 0.067594, 0.066181, 0.11371, 0.144935, 0.232838, 0.15284, 0.15284, 0.096677, 0.083462, 0.078022, 0.064632, 0.055536, 0.076542, 0.074921, 0.060549, 0.067594, 0.067594, 0.109221, 0.100716, 0.164327, 0.26085, 0.257454, 0.26085, 0.26085, 0.15008, 0.078022, 0.139895, 0.069024, 0.06184, 0.049374, 0.050641, 0.06184, 0.090864, 0.109221, 0.164327, 0.170161, 0.164327, 0.161087, 0.094817, 0.100716, 0.073402, 0.066181, 0.042364, 0.045352, 0.047319, 0.090864, 0.15284, 0.139895, 0.216401, 0.318242, 0.394753, 0.387226, 0.332115, 0.311707, 0.284882, 0.229226, 0.232838, 0.236433, 0.25406, 0.349426, 0.264545, 0.271506, 0.268042, 0.332115, 0.318242, 0.200174, 0.209395, 0.21291, 0.247041, 0.247041, 0.158265, 0.147574, 0.17593, 0.15284, 0.142424, 0.102787, 0.167087, 0.247041, 0.247041, 0.342579, 0.349426, 0.40511, 0.394753, 0.398279, 0.401658, 0.40511, 0.541878, 0.461924, 0.461924, 0.4292, 0.346032, 0.41194, 0.422041, 0.401658, 0.4292, 0.40511, 0.461924, 0.454136, 0.41194, 0.41194, 0.275179, 0.288399, 0.346032, 0.398279, 0.408655, 0.324872, 0.321458, 0.301917, 0.308712, 0.281712, 0.281712, 0.264545, 0.209395, 0.203355, 0.196879, 0.298791, 0.328603, 0.281712, 0.257454, 0.308712, 0.308712, 0.444081, 0.422041, 0.31487, 0.268042, 0.229226, 0.25031, 0.271506, 0.191378, 0.158265, 0.191378, 0.167087, 0.18812, 0.243554, 0.243554, 0.239899, 0.236433, 0.179055, 0.25031, 0.25031, 0.179055, 0.11371, 0.058088, 0.045352, 0.076542, 0.100716, 0.125101, 0.196879, 0.158265, 0.173081, 0.264545, 0.173081, 0.222385, 0.31487, 0.335645, 0.339168, 0.308712, 0.229226, 0.206376, 0.222385, 0.222385, 0.206376, 0.26085, 0.349426, 0.301917, 0.328603, 0.239899, 0.17593, 0.096677, 0.078022, 0.111485, 0.125101, 0.139895, 0.096677, 0.096677, 0.109221, 0.116183, 0.144935, 0.206376, 0.284882, 0.264545, 0.18812, 0.239899, 0.264545, 0.17593, 0.243554, 0.125101, 0.216401, 0.25031, 0.247041, 0.311707, 0.225814, 0.209395, 0.291804, 0.324872, 0.321458, 0.308712, 0.308712, 0.229226, 0.225814, 0.239899, 0.243554, 0.366687, 0.384043, 0.377384, 0.377384, 0.380708, 0.483068, 0.465241, 0.483068, 0.553315, 0.436924, 0.440853, 0.465241, 0.418646, 0.450668, 0.444081, 0.461924, 0.422041, 0.486429, 0.509769, 0.51388, 0.42561, 0.318242, 0.239899, 0.170161, 0.222385, 0.222385, 0.15284, 0.127496, 0.144935, 0.17593, 0.194234, 0.278302, 0.161087, 0.18812, 0.173081, 0.15008, 0.074921, 0.076542, 0.043307, 0.030611, 0.028107, 0.059222, 0.109221, 0.185198, 0.18812, 0.127496, 0.083462, 0.147574, 0.167087, 0.134866, 0.111485, 0.11371, 0.116183, 0.170161, 0.096677, 0.098513, 0.122885, 0.216401, 0.243554, 0.356642, 0.374039, 0.352862, 0.247041, 0.247041, 0.155435, 0.222385, 0.342579, 0.342579, 0.30533, 0.30533, 0.25031, 0.281712, 0.356642, 0.366687, 0.366687, 0.370445, 0.36309, 0.359901, 0.268042, 0.239899, 0.25031, 0.167087, 0.200174, 0.18812, 0.120615, 0.164327, 0.173081, 0.167087, 0.15284, 0.194234, 0.209395, 0.284882, 0.284882, 0.209395, 0.144935, 0.18812, 0.219301, 0.206376, 0.229226, 0.308712, 0.332115, 0.30533, 0.40511, 0.36309, 0.461924, 0.476583, 0.51388, 0.529623, 0.4292, 0.42561, 0.42561, 0.332115, 0.257454, 0.173081, 0.257454, 0.324872, 0.298791, 0.356642, 0.278302, 0.243554, 0.26085, 0.271506, 0.185198, 0.18812, 0.216401, 0.182256, 0.25031, 0.232838, 0.222385, 0.308712, 0.311707, 0.222385, 0.332115, 0.408655, 0.408655, 0.36309, 0.366687, 0.366687, 0.291804, 0.384043, 0.40511, 0.422041, 0.349426, 0.380708, 0.390993, 0.346032, 0.390993, 0.359901, 0.374039, 0.380708, 0.352862, 0.42561, 0.483068, 0.4292, 0.436924, 0.440853, 0.486429, 0.490133, 0.490133, 0.604312, 0.486429, 0.447574, 0.41194, 0.390993, 0.450668, 0.433034, 0.5017, 0.483068, 0.51388, 0.440853, 0.387226, 0.352862, 0.352862, 0.352862, 0.31487, 0.311707, 0.30533, 0.295083, 0.308712, 0.229226, 0.229226, 0.30533, 0.30533, 0.311707, 0.408655, 0.328603, 0.232838, 0.185198, 0.216401, 0.179055, 0.239899, 0.185198, 0.25406, 0.25406, 0.264545, 0.222385, 0.206376, 0.281712, 0.295083, 0.271506, 0.349426, 0.278302, 0.291804, 0.291804, 0.206376, 0.142424, 0.222385, 0.321458, 0.342579, 0.25406, 0.301917, 0.271506, 0.295083, 0.281712, 0.311707, 0.311707, 0.440853, 0.480142, 0.480142, 0.472492, 0.480142, 0.483068, 0.525368, 0.444081, 0.468512, 0.461924, 0.483068, 0.497853, 0.398279, 0.318242, 0.408655, 0.366687, 0.298791, 0.377384, 0.380708, 0.394753, 0.298791, 0.170161, 0.139895, 0.139895, 0.15008, 0.086953, 0.098513, 0.098513, 0.086953, 0.10481, 0.167087, 0.200174, 0.127496, 0.139895, 0.132295, 0.066181, 0.076542, 0.134866, 0.109221, 0.10481, 0.092881, 0.092881, 0.173081, 0.142424, 0.125101, 0.116183, 0.194234, 0.167087, 0.21291, 0.209395, 0.118441, 0.116183, 0.069024, 0.069024, 0.085092, 0.158265, 0.147574, 0.129801, 0.125101, 0.144935, 0.144935, 0.15008, 0.15008, 0.15008, 0.134866, 0.164327, 0.11371, 0.088832, 0.096677, 0.085092, 0.139895, 0.225814, 0.225814, 0.308712, 0.366687, 0.346032, 0.25031, 0.328603, 0.275179, 0.281712, 0.278302, 0.281712, 0.25406, 0.257454, 0.21291, 0.21291, 0.206376, 0.170161, 0.127496, 0.132295, 0.127496, 0.125101, 0.120615, 0.073402, 0.088832, 0.078022, 0.067594, 0.092881, 0.109221, 0.144935, 0.078022, 0.045352, 0.049374, 0.064632, 0.088832, 0.056825, 0.078022, 0.066181, 0.102787, 0.182256, 0.120615, 0.127496, 0.076542, 0.06184, 0.11371, 0.094817, 0.109221, 0.147574, 0.106997, 0.066181, 0.076542, 0.139895, 0.222385, 0.203355, 0.216401, 0.243554, 0.370445, 0.390993, 0.390993, 0.4292, 0.4292, 0.494003, 0.480142, 0.483068, 0.42561, 0.298791, 0.301917, 0.196879, 0.134866, 0.200174, 0.219301, 0.219301, 0.239899, 0.236433, 0.247041, 0.144935, 0.144935, 0.132295, 0.116183, 0.083462, 0.064632, 0.060549, 0.060549, 0.029376, 0.054297, 0.088832, 0.139895, 0.122885, 0.185198, 0.206376, 0.209395, 0.239899, 0.239899, 0.147574, 0.144935, 0.066181, 0.111485, 0.116183, 0.120615, 0.069024, 0.11371, 0.129801, 0.05306, 0.035586, 0.090864, 0.094817, 0.056825, 0.069024, 0.079919, 0.058088, 0.051831, 0.050641, 0.047319, 0.037156, 0.051831, 0.038042, 0.078022, 0.059222, 0.038858, 0.024826, 0.06184, 0.040537], '')</t>
  </si>
  <si>
    <t>[25, 26, 28, 29, 301, 425, 435, 436, 523, 524, 576, 583, 585, 639]</t>
  </si>
  <si>
    <t>(1</t>
  </si>
  <si>
    <t>1)</t>
  </si>
  <si>
    <t xml:space="preserve">F5RY70|F5RY70_9ENTR Nitrate reductase electron transfer subunit OS=Enterobacter hormaechei ATCC 49162 </t>
  </si>
  <si>
    <t>([0.038042, 0.042364, 0.0704, 0.096677, 0.06184, 0.040537, 0.043307, 0.059222, 0.041405, 0.054297, 0.0704, 0.088832, 0.096677, 0.158265, 0.219301, 0.308712, 0.295083, 0.268042, 0.170161, 0.179055, 0.155435, 0.116183, 0.139895, 0.139895, 0.15008, 0.257454, 0.359901, 0.394753, 0.366687, 0.359901, 0.374039, 0.374039, 0.281712, 0.281712, 0.196879, 0.196879, 0.225814, 0.264545, 0.206376, 0.298791, 0.288399, 0.370445, 0.458154, 0.465241, 0.422041, 0.42561, 0.401658, 0.291804, 0.196879, 0.147574, 0.236433, 0.232838, 0.25031, 0.352862, 0.26085, 0.257454, 0.268042, 0.203355, 0.275179, 0.356642, 0.291804, 0.298791, 0.21291, 0.142424, 0.137348, 0.161087, 0.161087, 0.15284, 0.209395, 0.209395, 0.268042, 0.194234, 0.194234, 0.125101, 0.125101, 0.167087, 0.25031, 0.26085, 0.222385, 0.229226, 0.239899, 0.30533, 0.229226, 0.295083, 0.377384, 0.291804, 0.291804, 0.18812, 0.200174, 0.167087, 0.173081, 0.142424, 0.116183, 0.090864, 0.139895, 0.132295, 0.15284, 0.161087, 0.173081, 0.144935, 0.096677, 0.111485, 0.134866, 0.137348, 0.164327, 0.167087, 0.247041, 0.257454, 0.318242, 0.339168, 0.41194, 0.433034, 0.398279, 0.51388, 0.436924, 0.422041, 0.433034, 0.349426, 0.311707, 0.295083, 0.408655, 0.472492, 0.408655, 0.284882, 0.356642, 0.335645, 0.239899, 0.239899, 0.225814, 0.291804, 0.225814, 0.161087, 0.158265, 0.17593, 0.167087, 0.264545, 0.268042, 0.194234, 0.194234, 0.219301, 0.144935, 0.15284, 0.158265, 0.155435, 0.209395, 0.179055, 0.106997, 0.15008, 0.098513, 0.098513, 0.079919, 0.102787, 0.158265, 0.158265, 0.239899, 0.164327, 0.11371, 0.118441, 0.170161, 0.247041, 0.281712, 0.275179, 0.179055, 0.144935, 0.18812, 0.216401, 0.25031, 0.247041, 0.291804, 0.370445, 0.374039, 0.342579, 0.324872, 0.229226, 0.216401, 0.137348, 0.229226, 0.31487, 0.275179, 0.191378, 0.164327, 0.11371, 0.170161, 0.243554, 0.206376, 0.191378, 0.111485, 0.125101, 0.125101, 0.120615, 0.116183, 0.11371, 0.078022, 0.083462, 0.11371, 0.106997, 0.17593, 0.173081, 0.167087, 0.167087, 0.182256, 0.219301, 0.173081, 0.109221, 0.116183, 0.167087, 0.167087, 0.257454, 0.147574, 0.232838, 0.191378, 0.200174, 0.200174, 0.222385, 0.155435, 0.118441, 0.158265, 0.158265, 0.142424, 0.086953, 0.109221, 0.191378, 0.191378, 0.203355, 0.25406, 0.164327, 0.142424, 0.142424, 0.118441, 0.194234, 0.185198, 0.134866, 0.132295, 0.076542, 0.096677, 0.139895, 0.209395, 0.158265, 0.10481, 0.071867, 0.116183, 0.11371, 0.092881, 0.0704, 0.111485, 0.137348, 0.206376, 0.17593, 0.206376, 0.247041, 0.164327, 0.100716, 0.142424, 0.079919, 0.134866, 0.179055, 0.11371, 0.067594, 0.132295, 0.111485, 0.170161, 0.158265, 0.164327, 0.164327, 0.111485, 0.106997, 0.060549, 0.038858, 0.049374, 0.049374, 0.025316, 0.025762, 0.036378, 0.047319, 0.069024, 0.074921, 0.036378, 0.036378, 0.051831, 0.036378, 0.067594, 0.035586, 0.029376, 0.028107, 0.030611, 0.030611, 0.032017, 0.045352, 0.088832, 0.055536, 0.044297, 0.046336, 0.085092, 0.11371, 0.116183, 0.139895, 0.090864, 0.15284, 0.15284, 0.182256, 0.15284, 0.155435, 0.236433, 0.200174, 0.222385, 0.129801, 0.129801, 0.125101, 0.090864, 0.071867, 0.137348, 0.111485, 0.182256, 0.15284, 0.15008, 0.118441, 0.127496, 0.191378, 0.132295, 0.147574, 0.090864, 0.132295, 0.125101, 0.074921, 0.120615, 0.129801, 0.127496, 0.225814, 0.229226, 0.318242, 0.219301, 0.219301, 0.25031, 0.164327, 0.122885, 0.067594, 0.081712, 0.079919, 0.073402, 0.090864, 0.081712, 0.11371, 0.116183, 0.078022, 0.079919, 0.042364, 0.026338, 0.046336, 0.047319, 0.026338, 0.026338, 0.047319, 0.038858, 0.031287, 0.056825, 0.046336, 0.085092, 0.090864, 0.050641, 0.028695, 0.028695, 0.051831, 0.051831, 0.042364, 0.081712, 0.111485, 0.17593, 0.185198, 0.196879, 0.109221, 0.111485, 0.054297, 0.059222, 0.071867, 0.041405, 0.041405, 0.092881, 0.094817, 0.111485, 0.17593, 0.194234, 0.196879, 0.191378, 0.232838, 0.281712, 0.216401, 0.209395, 0.216401, 0.247041, 0.275179, 0.380708, 0.380708, 0.436924, 0.359901, 0.295083, 0.414856, 0.41194, 0.40511, 0.352862, 0.25031, 0.25406, 0.318242, 0.349426, 0.232838, 0.144935, 0.147574, 0.182256, 0.15284, 0.102787, 0.11371, 0.090864, 0.096677, 0.096677, 0.137348, 0.203355, 0.281712, 0.18812, 0.196879, 0.122885, 0.092881, 0.094817, 0.045352, 0.045352, 0.051831, 0.122885, 0.191378, 0.10481, 0.083462, 0.109221, 0.090864, 0.088832, 0.090864, 0.054297, 0.094817, 0.055536, 0.050641, 0.05306, 0.054297, 0.024393, 0.043307, 0.076542, 0.11371, 0.203355, 0.17593, 0.167087, 0.15008, 0.092881, 0.155435, 0.116183, 0.094817, 0.17593, 0.167087, 0.17593, 0.137348, 0.0704, 0.098513, 0.106997, 0.102787, 0.173081, 0.191378, 0.209395, 0.137348, 0.137348, 0.083462, 0.100716, 0.102787, 0.111485, 0.106997, 0.0704, 0.098513, 0.086953, 0.083462, 0.083462, 0.085092, 0.137348, 0.243554, 0.206376, 0.139895, 0.129801, 0.134866, 0.185198, 0.170161, 0.247041, 0.25406, 0.359901, 0.366687, 0.359901, 0.247041, 0.352862, 0.418646, 0.359901, 0.377384, 0.278302, 0.247041, 0.243554, 0.271506, 0.268042, 0.243554, 0.349426, 0.232838, 0.167087, 0.225814, 0.26085, 0.196879, 0.225814, 0.206376, 0.209395, 0.216401, 0.232838, 0.257454, 0.257454, 0.275179, 0.229226, 0.25031, 0.196879, 0.18812, 0.196879, 0.127496, 0.209395, 0.18812, 0.216401, 0.295083, 0.271506, 0.15284, 0.185198, 0.129801, 0.134866, 0.10481, 0.079919, 0.132295, 0.109221, 0.109221, 0.158265, 0.264545, 0.264545, 0.284882, 0.196879, 0.191378, 0.275179, 0.26085, 0.173081, 0.173081, 0.164327, 0.096677, 0.179055, 0.179055, 0.182256, 0.18812, 0.191378, 0.144935, 0.142424, 0.15284, 0.098513, 0.098513, 0.059222, 0.100716, 0.15008, 0.239899, 0.182256, 0.132295, 0.147574, 0.129801, 0.173081, 0.206376, 0.298791, 0.196879, 0.196879, 0.196879, 0.134866, 0.170161, 0.173081, 0.18812, 0.182256, 0.275179, 0.275179, 0.324872, 0.275179, 0.232838, 0.15284, 0.206376, 0.264545, 0.239899, 0.25406, 0.30533, 0.236433, 0.15008, 0.219301, 0.18812, 0.21291, 0.206376, 0.196879, 0.284882, 0.275179, 0.257454, 0.247041, 0.257454, 0.295083, 0.346032, 0.291804, 0.339168, 0.349426, 0.321458, 0.339168, 0.42561, 0.401658, 0.352862, 0.374039, 0.295083, 0.359901, 0.257454, 0.291804, 0.298791, 0.284882, 0.308712, 0.324872, 0.243554, 0.257454, 0.25406, 0.243554, 0.298791, 0.268042, 0.194234, 0.137348, 0.127496, 0.109221, 0.109221, 0.102787, 0.147574, 0.257454, 0.271506, 0.387226, 0.387226, 0.295083, 0.268042, 0.243554, 0.232838, 0.31487, 0.291804, 0.203355, 0.167087, 0.203355, 0.264545, 0.349426, 0.454136, 0.454136, 0.483068, 0.398279, 0.408655, 0.318242, 0.291804, 0.291804, 0.278302, 0.232838, 0.31487, 0.352862, 0.352862, 0.36309, 0.401658, 0.414856, 0.433034, 0.380708, 0.346032, 0.264545, 0.236433, 0.257454, 0.18812, 0.161087, 0.170161, 0.170161, 0.275179, 0.26085, 0.243554, 0.164327, 0.142424, 0.139895, 0.085092, 0.058088, 0.043307, 0.043307, 0.03976, 0.033407, 0.059222, 0.056825, 0.079919, 0.081712, 0.047319, 0.064632, 0.064632, 0.086953, 0.116183, 0.06184, 0.051831, 0.05306, 0.10481, 0.194234, 0.194234, 0.278302, 0.236433, 0.275179, 0.232838, 0.203355, 0.311707, 0.26085, 0.295083, 0.332115, 0.324872, 0.308712, 0.332115, 0.284882, 0.232838, 0.264545, 0.278302, 0.324872, 0.264545, 0.206376, 0.194234, 0.116183, 0.111485, 0.203355, 0.170161, 0.173081, 0.200174, 0.191378, 0.229226, 0.264545, 0.257454, 0.229226, 0.232838, 0.236433, 0.222385, 0.311707, 0.239899, 0.308712, 0.298791, 0.356642, 0.422041, 0.433034, 0.557691, 0.465241, 0.352862, 0.384043, 0.374039, 0.295083, 0.229226, 0.170161, 0.142424, 0.144935, 0.185198, 0.25406, 0.25031, 0.346032, 0.257454, 0.25406, 0.243554, 0.232838, 0.179055, 0.098513, 0.06184, 0.056825, 0.10481, 0.144935, 0.147574, 0.167087, 0.158265, 0.179055, 0.239899, 0.170161, 0.120615, 0.116183, 0.098513, 0.083462, 0.049374, 0.085092, 0.132295, 0.081712, 0.083462, 0.076542, 0.144935, 0.196879, 0.219301, 0.236433, 0.291804, 0.298791, 0.200174, 0.21291, 0.173081, 0.200174, 0.243554, 0.229226, 0.219301, 0.247041, 0.278302, 0.324872, 0.349426, 0.349426, 0.40511, 0.324872, 0.398279, 0.30533, 0.278302, 0.222385, 0.129801, 0.137348, 0.147574, 0.21291, 0.264545, 0.346032, 0.229226, 0.147574, 0.21291, 0.116183, 0.122885, 0.127496, 0.106997, 0.086953, 0.086953, 0.102787, 0.173081, 0.111485, 0.074921, 0.094817, 0.094817, 0.10481, 0.085092, 0.06184, 0.060549, 0.059222, 0.059222, 0.106997, 0.134866, 0.132295, 0.206376, 0.132295, 0.125101, 0.17593, 0.086953, 0.090864, 0.092881, 0.069024, 0.092881, 0.191378, 0.182256, 0.106997, 0.147574, 0.147574, 0.085092, 0.086953, 0.086953, 0.05306, 0.032677, 0.055536, 0.058088, 0.047319, 0.067594, 0.074921, 0.032677, 0.076542, 0.046336, 0.038042, 0.05306, 0.067594, 0.064632, 0.045352, 0.11371, 0.079919, 0.079919, 0.164327, 0.179055, 0.139895, 0.10481, 0.161087, 0.167087, 0.094817, 0.155435, 0.116183, 0.102787, 0.206376, 0.206376, 0.298791, 0.25031, 0.15284, 0.15284, 0.098513, 0.098513, 0.092881, 0.092881, 0.096677, 0.100716, 0.055536, 0.096677, 0.194234, 0.102787, 0.109221, 0.18812, 0.10481, 0.109221, 0.109221, 0.109221, 0.06184, 0.054297, 0.092881, 0.147574, 0.144935, 0.209395, 0.15284, 0.161087, 0.144935, 0.064632, 0.06184, 0.120615, 0.0704, 0.046336, 0.085092, 0.078022, 0.050641, 0.050641, 0.069024, 0.069024, 0.031287, 0.031287, 0.034068, 0.037156, 0.022667, 0.014586, 0.010221, 0.018787, 0.0198, 0.032677, 0.074921, 0.045352, 0.044297, 0.044297, 0.067594, 0.073402, 0.076542, 0.118441, 0.191378, 0.222385, 0.15008, 0.164327, 0.21291, 0.21291, 0.127496, 0.203355, 0.278302, 0.370445, 0.374039, 0.349426, 0.26085, 0.257454, 0.26085, 0.173081, 0.278302, 0.278302, 0.229226, 0.25406, 0.216401, 0.203355, 0.21291, 0.236433, 0.339168, 0.339168, 0.342579, 0.422041, 0.339168, 0.26085, 0.219301, 0.15008, 0.144935, 0.222385, 0.15284, 0.196879, 0.257454, 0.232838, 0.155435, 0.185198, 0.10481, 0.074921, 0.073402, 0.067594, 0.059222, 0.059222, 0.071867, 0.066181, 0.0704, 0.116183, 0.116183, 0.144935, 0.144935, 0.081712, 0.078022, 0.10481, 0.127496, 0.079919, 0.085092, 0.144935, 0.094817, 0.170161, 0.264545, 0.191378, 0.125101, 0.196879, 0.170161, 0.11371, 0.079919, 0.085092, 0.069024, 0.109221, 0.055536, 0.100716, 0.17593, 0.17593, 0.206376, 0.17593, 0.170161, 0.158265, 0.15008, 0.216401, 0.127496, 0.118441, 0.182256, 0.203355, 0.194234, 0.219301, 0.209395, 0.209395, 0.194234, 0.222385, 0.225814, 0.236433, 0.144935, 0.142424, 0.088832, 0.086953, 0.073402, 0.129801, 0.134866, 0.134866, 0.139895, 0.203355, 0.134866, 0.11371, 0.11371, 0.118441, 0.073402, 0.134866, 0.182256, 0.185198, 0.116183, 0.111485, 0.182256, 0.18812, 0.18812, 0.239899, 0.275179, 0.332115, 0.318242, 0.225814, 0.225814, 0.18812, 0.161087, 0.179055, 0.200174, 0.257454, 0.17593, 0.25406, 0.236433, 0.25406, 0.173081, 0.229226, 0.247041, 0.219301, 0.308712, 0.308712, 0.335645, 0.308712, 0.25031, 0.25406, 0.281712, 0.206376, 0.219301, 0.25406, 0.321458, 0.318242, 0.321458, 0.311707, 0.31487, 0.239899, 0.15008, 0.155435, 0.111485, 0.102787, 0.129801, 0.122885, 0.125101, 0.10481, 0.096677, 0.161087, 0.158265, 0.206376, 0.257454, 0.291804, 0.21291, 0.125101, 0.11371, 0.111485, 0.191378, 0.125101, 0.191378, 0.281712, 0.370445, 0.465241, 0.387226, 0.301917, 0.298791, 0.301917, 0.281712, 0.295083, 0.257454, 0.170161, 0.116183, 0.11371, 0.06184, 0.058088, 0.066181, 0.074921, 0.078022, 0.064632, 0.106997, 0.100716, 0.060549, 0.059222, 0.055536, 0.092881, 0.142424, 0.15008, 0.086953, 0.102787, 0.102787, 0.111485, 0.122885, 0.194234, 0.222385, 0.318242, 0.321458, 0.408655, 0.328603, 0.247041, 0.268042, 0.275179, 0.222385, 0.222385, 0.147574, 0.161087, 0.164327, 0.164327, 0.10481, 0.173081, 0.134866, 0.111485, 0.102787, 0.17593, 0.10481, 0.118441, 0.125101, 0.203355, 0.167087, 0.222385, 0.291804, 0.236433, 0.164327, 0.232838, 0.31487, 0.30533, 0.308712, 0.225814, 0.247041, 0.225814, 0.239899, 0.324872, 0.359901, 0.281712, 0.275179, 0.36309, 0.377384, 0.377384, 0.352862, 0.308712, 0.308712, 0.239899, 0.203355, 0.257454, 0.247041, 0.216401, 0.239899, 0.239899, 0.284882, 0.301917, 0.370445, 0.36309, 0.370445, 0.380708, 0.476583, 0.458154, 0.440853, 0.311707, 0.311707, 0.332115, 0.328603, 0.288399, 0.339168, 0.352862, 0.370445, 0.377384, 0.318242, 0.414856, 0.418646, 0.454136, 0.394753, 0.422041, 0.335645, 0.321458, 0.281712, 0.278302, 0.206376, 0.216401, 0.31487, 0.298791, 0.318242, 0.318242, 0.36309, 0.31487, 0.30533, 0.284882, 0.179055, 0.26085, 0.222385, 0.219301, 0.155435, 0.116183, 0.100716, 0.102787, 0.111485, 0.139895, 0.127496, 0.203355, 0.232838, 0.229226, 0.236433, 0.196879, 0.25031, 0.281712, 0.298791, 0.31487, 0.324872, 0.41194, 0.41194, 0.339168, 0.25406, 0.318242, 0.414856, 0.418646, 0.476583, 0.461924, 0.458154, 0.497853, 0.418646, 0.328603, 0.25031, 0.25031, 0.288399, 0.236433, 0.15284, 0.200174, 0.284882, 0.278302, 0.206376, 0.196879, 0.196879, 0.268042, 0.281712, 0.268042, 0.222385, 0.26085, 0.232838, 0.229226, 0.203355, 0.264545, 0.295083, 0.401658, 0.377384, 0.288399, 0.356642, 0.418646, 0.342579, 0.366687, 0.311707, 0.387226, 0.31487, 0.401658, 0.418646, 0.40511, 0.394753, 0.398279, 0.30533, 0.268042, 0.25406, 0.264545, 0.278302, 0.31487, 0.206376, 0.173081, 0.200174, 0.203355, 0.200174, 0.284882, 0.225814, 0.291804, 0.271506, 0.335645, 0.298791, 0.26085, 0.225814, 0.200174, 0.257454, 0.349426, 0.4292, 0.398279], '')</t>
  </si>
  <si>
    <t>[113, 737]</t>
  </si>
  <si>
    <t xml:space="preserve">F5RY78|F5RY78_9ENTR Gamma-glutamylcyclotransferase OS=Enterobacter hormaechei ATCC 49162 </t>
  </si>
  <si>
    <t>([0.298791, 0.332115, 0.295083, 0.31487, 0.356642, 0.380708, 0.390993, 0.36309, 0.398279, 0.321458, 0.339168, 0.377384, 0.284882, 0.298791, 0.239899, 0.167087, 0.257454, 0.26085, 0.25031, 0.158265, 0.125101, 0.158265, 0.158265, 0.167087, 0.182256, 0.102787, 0.102787, 0.111485, 0.118441, 0.060549, 0.102787, 0.088832, 0.056825, 0.106997, 0.11371, 0.147574, 0.15008, 0.096677, 0.056825, 0.051831, 0.081712, 0.137348, 0.17593, 0.173081, 0.173081, 0.147574, 0.225814, 0.155435, 0.132295, 0.132295, 0.222385, 0.15284, 0.15284, 0.134866, 0.118441, 0.127496, 0.134866, 0.203355, 0.275179, 0.394753, 0.342579, 0.281712, 0.191378, 0.106997, 0.111485, 0.069024, 0.081712, 0.081712, 0.079919, 0.074921, 0.049374, 0.050641, 0.098513, 0.098513, 0.111485, 0.127496, 0.056825, 0.038858, 0.041405, 0.03976, 0.028107, 0.040537, 0.071867, 0.116183, 0.132295, 0.15284, 0.247041, 0.161087, 0.158265, 0.225814, 0.236433, 0.222385, 0.137348, 0.073402, 0.083462, 0.081712, 0.076542, 0.120615, 0.161087, 0.144935, 0.15008, 0.167087, 0.142424, 0.085092, 0.088832, 0.161087, 0.139895, 0.134866, 0.17593, 0.118441, 0.10481, 0.074921, 0.134866, 0.232838, 0.311707, 0.318242, 0.394753, 0.394753, 0.4292, 0.42561, 0.370445, 0.342579, 0.25031, 0.271506, 0.278302, 0.298791, 0.281712, 0.288399, 0.298791, 0.257454, 0.359901, 0.41194, 0.521092, 0.436924, 0.422041, 0.342579, 0.264545, 0.17593, 0.167087, 0.158265, 0.179055, 0.196879, 0.147574, 0.239899, 0.247041, 0.236433, 0.127496, 0.096677, 0.111485, 0.10481, 0.096677, 0.046336, 0.03976, 0.021816, 0.038042, 0.022667, 0.03976, 0.0704, 0.125101, 0.127496, 0.132295, 0.081712, 0.109221, 0.15008, 0.094817, 0.066181, 0.060549, 0.064632, 0.064632, 0.056825, 0.0704, 0.125101, 0.196879, 0.232838, 0.236433, 0.144935, 0.232838, 0.194234, 0.191378, 0.196879, 0.200174, 0.200174, 0.271506, 0.203355, 0.15284, 0.194234, 0.284882, 0.311707, 0.311707, 0.318242, 0.278302, 0.216401, 0.219301, 0.222385, 0.222385, 0.222385, 0.31487, 0.301917, 0.342579, 0.301917, 0.30533, 0.219301, 0.147574, 0.076542, 0.109221, 0.116183, 0.144935, 0.127496, 0.209395, 0.216401, 0.25031, 0.278302, 0.229226, 0.232838, 0.196879, 0.17593, 0.257454, 0.271506, 0.185198, 0.116183, 0.134866, 0.142424, 0.15008, 0.161087, 0.196879, 0.191378, 0.203355, 0.18812, 0.15284, 0.086953, 0.086953, 0.094817, 0.096677, 0.155435, 0.185198, 0.144935, 0.137348, 0.137348, 0.132295, 0.132295, 0.196879, 0.229226, 0.206376, 0.179055, 0.206376, 0.243554, 0.225814, 0.271506, 0.25406, 0.26085, 0.342579, 0.436924, 0.377384, 0.349426, 0.295083], '')</t>
  </si>
  <si>
    <t>[132]</t>
  </si>
  <si>
    <t xml:space="preserve">F5RY81|F5RY81_9ENTR 2-dehydro-3-deoxyphosphooctonate aldolase OS=Enterobacter hormaechei ATCC 49162 </t>
  </si>
  <si>
    <t>([0.100716, 0.158265, 0.10481, 0.102787, 0.147574, 0.194234, 0.129801, 0.185198, 0.109221, 0.083462, 0.060549, 0.037156, 0.038042, 0.036378, 0.028107, 0.048328, 0.047319, 0.027463, 0.054297, 0.054297, 0.051831, 0.100716, 0.05306, 0.0704, 0.066181, 0.06184, 0.030611, 0.037156, 0.034068, 0.076542, 0.067594, 0.073402, 0.147574, 0.096677, 0.100716, 0.132295, 0.120615, 0.111485, 0.179055, 0.098513, 0.120615, 0.066181, 0.038042, 0.032677, 0.03976, 0.042364, 0.040537, 0.037156, 0.060549, 0.054297, 0.040537, 0.081712, 0.129801, 0.127496, 0.18812, 0.111485, 0.111485, 0.111485, 0.109221, 0.111485, 0.182256, 0.182256, 0.271506, 0.25406, 0.380708, 0.398279, 0.4292, 0.387226, 0.5017, 0.390993, 0.281712, 0.321458, 0.324872, 0.229226, 0.225814, 0.232838, 0.332115, 0.209395, 0.206376, 0.225814, 0.216401, 0.155435, 0.076542, 0.079919, 0.144935, 0.086953, 0.081712, 0.090864, 0.094817, 0.096677, 0.164327, 0.236433, 0.236433, 0.25031, 0.268042, 0.232838, 0.239899, 0.167087, 0.206376, 0.222385, 0.222385, 0.147574, 0.216401, 0.222385, 0.247041, 0.203355, 0.170161, 0.102787, 0.076542, 0.098513, 0.102787, 0.102787, 0.134866, 0.079919, 0.041405, 0.074921, 0.074921, 0.055536, 0.073402, 0.111485, 0.106997, 0.155435, 0.206376, 0.142424, 0.142424, 0.129801, 0.10481, 0.185198, 0.264545, 0.328603, 0.332115, 0.216401, 0.15284, 0.139895, 0.247041, 0.31487, 0.308712, 0.301917, 0.339168, 0.380708, 0.298791, 0.225814, 0.243554, 0.275179, 0.239899, 0.239899, 0.247041, 0.318242, 0.321458, 0.339168, 0.318242, 0.321458, 0.366687, 0.349426, 0.271506, 0.164327, 0.179055, 0.17593, 0.209395, 0.209395, 0.209395, 0.18812, 0.25406, 0.15284, 0.167087, 0.278302, 0.278302, 0.191378, 0.134866, 0.144935, 0.11371, 0.06312, 0.059222, 0.045352, 0.076542, 0.083462, 0.109221, 0.096677, 0.100716, 0.066181, 0.066181, 0.066181, 0.132295, 0.132295, 0.247041, 0.170161, 0.098513, 0.086953, 0.142424, 0.144935, 0.137348, 0.167087, 0.243554, 0.167087, 0.281712, 0.203355, 0.275179, 0.321458, 0.359901, 0.243554, 0.308712, 0.281712, 0.236433, 0.222385, 0.222385, 0.18812, 0.257454, 0.346032, 0.422041, 0.418646, 0.422041, 0.422041, 0.436924, 0.356642, 0.408655, 0.398279, 0.450668, 0.444081, 0.398279, 0.332115, 0.447574, 0.447574, 0.394753, 0.398279, 0.398279, 0.321458, 0.222385, 0.147574, 0.158265, 0.158265, 0.15008, 0.239899, 0.247041, 0.264545, 0.311707, 0.352862, 0.318242, 0.342579, 0.257454, 0.301917, 0.328603, 0.36309, 0.359901, 0.41194, 0.359901, 0.398279, 0.394753, 0.517562, 0.613573, 0.494003, 0.549308, 0.59508, 0.433034, 0.339168, 0.301917, 0.346032, 0.25406, 0.281712, 0.257454, 0.257454, 0.257454, 0.275179, 0.167087, 0.120615, 0.139895, 0.206376, 0.096677, 0.158265, 0.164327, 0.111485, 0.182256, 0.170161, 0.139895, 0.247041, 0.301917, 0.284882, 0.236433, 0.311707, 0.288399, 0.298791, 0.390993, 0.342579, 0.288399, 0.390993], '')</t>
  </si>
  <si>
    <t>[68, 247, 248, 250, 251]</t>
  </si>
  <si>
    <t xml:space="preserve">F5RY84|F5RY84_9ENTR Release factor glutamine methyltransferase OS=Enterobacter hormaechei ATCC 49162 </t>
  </si>
  <si>
    <t>([0.079919, 0.120615, 0.182256, 0.120615, 0.15008, 0.200174, 0.229226, 0.278302, 0.301917, 0.359901, 0.370445, 0.384043, 0.384043, 0.468512, 0.480142, 0.401658, 0.42561, 0.422041, 0.454136, 0.440853, 0.394753, 0.472492, 0.468512, 0.444081, 0.497853, 0.490133, 0.483068, 0.394753, 0.301917, 0.229226, 0.173081, 0.10481, 0.11371, 0.116183, 0.142424, 0.142424, 0.15008, 0.225814, 0.278302, 0.278302, 0.284882, 0.366687, 0.328603, 0.335645, 0.268042, 0.268042, 0.278302, 0.194234, 0.203355, 0.25031, 0.31487, 0.332115, 0.4292, 0.440853, 0.418646, 0.4292, 0.444081, 0.458154, 0.418646, 0.450668, 0.349426, 0.278302, 0.257454, 0.30533, 0.291804, 0.387226, 0.301917, 0.209395, 0.284882, 0.278302, 0.335645, 0.264545, 0.185198, 0.137348, 0.127496, 0.106997, 0.079919, 0.069024, 0.06184, 0.041405, 0.050641, 0.079919, 0.142424, 0.15284, 0.144935, 0.167087, 0.100716, 0.120615, 0.142424, 0.158265, 0.247041, 0.18812, 0.191378, 0.25406, 0.308712, 0.229226, 0.295083, 0.295083, 0.295083, 0.408655, 0.422041, 0.41194, 0.328603, 0.219301, 0.219301, 0.142424, 0.129801, 0.196879, 0.275179, 0.349426, 0.328603, 0.291804, 0.222385, 0.271506, 0.216401, 0.200174, 0.196879, 0.144935, 0.167087, 0.179055, 0.144935, 0.243554, 0.236433, 0.25406, 0.339168, 0.257454, 0.346032, 0.31487, 0.236433, 0.25031, 0.179055, 0.15008, 0.203355, 0.311707, 0.31487, 0.332115, 0.332115, 0.332115, 0.332115, 0.324872, 0.298791, 0.31487, 0.21291, 0.219301, 0.288399, 0.196879, 0.264545, 0.17593, 0.21291, 0.291804, 0.21291, 0.25031, 0.219301, 0.122885, 0.118441, 0.134866, 0.18812, 0.132295, 0.11371, 0.11371, 0.100716, 0.06184, 0.066181, 0.098513, 0.083462, 0.067594, 0.058088, 0.06184, 0.085092, 0.043307, 0.026892, 0.03976, 0.051831, 0.096677, 0.182256, 0.106997, 0.06184, 0.069024, 0.134866, 0.243554, 0.288399, 0.349426, 0.436924, 0.332115, 0.30533, 0.30533, 0.342579, 0.472492, 0.387226, 0.418646, 0.401658, 0.490133, 0.529623, 0.4292, 0.401658, 0.339168, 0.349426, 0.377384, 0.332115, 0.284882, 0.281712, 0.275179, 0.243554, 0.167087, 0.21291, 0.25406, 0.185198, 0.194234, 0.182256, 0.161087, 0.118441, 0.21291, 0.203355, 0.170161, 0.239899, 0.243554, 0.268042, 0.271506, 0.25406, 0.311707, 0.342579, 0.335645, 0.229226, 0.155435, 0.155435, 0.129801, 0.134866, 0.200174, 0.191378, 0.111485, 0.18812, 0.26085, 0.25406, 0.264545, 0.236433, 0.182256, 0.167087, 0.147574, 0.147574, 0.127496, 0.111485, 0.116183, 0.096677, 0.167087, 0.158265, 0.225814, 0.264545, 0.185198, 0.203355, 0.209395, 0.247041, 0.229226, 0.232838, 0.147574, 0.137348, 0.161087, 0.229226, 0.26085, 0.281712, 0.281712, 0.394753, 0.30533, 0.298791, 0.339168, 0.236433, 0.328603, 0.311707, 0.318242, 0.366687, 0.318242, 0.284882, 0.342579, 0.324872, 0.268042, 0.394753, 0.352862], '')</t>
  </si>
  <si>
    <t>[192]</t>
  </si>
  <si>
    <t xml:space="preserve">F5RY85|F5RY85_9ENTR Peptide chain release factor 1 OS=Enterobacter hormaechei ATCC 49162 </t>
  </si>
  <si>
    <t>([0.370445, 0.288399, 0.339168, 0.398279, 0.40511, 0.440853, 0.483068, 0.521092, 0.465241, 0.490133, 0.490133, 0.447574, 0.390993, 0.356642, 0.370445, 0.42561, 0.494003, 0.517562, 0.450668, 0.5017, 0.5017, 0.529623, 0.642678, 0.618285, 0.476583, 0.476583, 0.447574, 0.359901, 0.346032, 0.394753, 0.401658, 0.335645, 0.380708, 0.458154, 0.377384, 0.36309, 0.394753, 0.328603, 0.321458, 0.387226, 0.349426, 0.236433, 0.236433, 0.232838, 0.15284, 0.229226, 0.25406, 0.216401, 0.298791, 0.311707, 0.339168, 0.243554, 0.342579, 0.370445, 0.335645, 0.418646, 0.387226, 0.346032, 0.335645, 0.349426, 0.370445, 0.465241, 0.59917, 0.545602, 0.517562, 0.666105, 0.63748, 0.59014, 0.685117, 0.694846, 0.694846, 0.570702, 0.690604, 0.685117, 0.642678, 0.661982, 0.618285, 0.642678, 0.680603, 0.791621, 0.791621, 0.73685, 0.712013, 0.707965, 0.759478, 0.680603, 0.675549, 0.63748, 0.570702, 0.480142, 0.390993, 0.41194, 0.480142, 0.480142, 0.505461, 0.545602, 0.570702, 0.622677, 0.622677, 0.632174, 0.585406, 0.465241, 0.436924, 0.436924, 0.366687, 0.346032, 0.394753, 0.387226, 0.454136, 0.534167, 0.626927, 0.741537, 0.716283, 0.699094, 0.657645, 0.521092, 0.41194, 0.377384, 0.36309, 0.387226, 0.308712, 0.239899, 0.318242, 0.349426, 0.25406, 0.31487, 0.31487, 0.26085, 0.236433, 0.243554, 0.243554, 0.232838, 0.21291, 0.125101, 0.137348, 0.111485, 0.17593, 0.196879, 0.191378, 0.18812, 0.158265, 0.232838, 0.339168, 0.352862, 0.398279, 0.486429, 0.490133, 0.5017, 0.5017, 0.517562, 0.517562, 0.444081, 0.380708, 0.366687, 0.450668, 0.387226, 0.447574, 0.433034, 0.521092, 0.553315, 0.490133, 0.4292, 0.422041, 0.401658, 0.328603, 0.30533, 0.206376, 0.219301, 0.216401, 0.298791, 0.30533, 0.298791, 0.366687, 0.377384, 0.408655, 0.414856, 0.42561, 0.458154, 0.433034, 0.42561, 0.436924, 0.494003, 0.604312, 0.604312, 0.604312, 0.59917, 0.622677, 0.754692, 0.73685, 0.707965, 0.604312, 0.613573, 0.529623, 0.509769, 0.51388, 0.472492, 0.51388, 0.59508, 0.476583, 0.538167, 0.541878, 0.497853, 0.509769, 0.42561, 0.458154, 0.465241, 0.468512, 0.465241, 0.494003, 0.468512, 0.5017, 0.5017, 0.497853, 0.480142, 0.509769, 0.58069, 0.497853, 0.465241, 0.454136, 0.534167, 0.497853, 0.461924, 0.486429, 0.476583, 0.570702, 0.545602, 0.480142, 0.575842, 0.56648, 0.538167, 0.570702, 0.56648, 0.632174, 0.538167, 0.632174, 0.529623, 0.529623, 0.666105, 0.570702, 0.613573, 0.618285, 0.618285, 0.553315, 0.490133, 0.433034, 0.433034, 0.346032, 0.41194, 0.408655, 0.414856, 0.41194, 0.40511, 0.414856, 0.450668, 0.525368, 0.538167, 0.626927, 0.59014, 0.570702, 0.632174, 0.505461, 0.5017, 0.444081, 0.450668, 0.509769, 0.549308, 0.534167, 0.538167, 0.541878, 0.505461, 0.468512, 0.483068, 0.458154, 0.42561, 0.41194, 0.414856, 0.414856, 0.4292, 0.4292, 0.447574, 0.447574, 0.521092, 0.525368, 0.59508, 0.685117, 0.699094, 0.632174, 0.545602, 0.642678, 0.622677, 0.653063, 0.699094, 0.680603, 0.712013, 0.750527, 0.754692, 0.771762, 0.750527, 0.741537, 0.680603, 0.675549, 0.58069, 0.632174, 0.642678, 0.642678, 0.642678, 0.549308, 0.648219, 0.745909, 0.76285, 0.759478, 0.661982, 0.661982, 0.56648, 0.56648, 0.476583, 0.40511, 0.390993, 0.328603, 0.332115, 0.414856, 0.380708, 0.450668, 0.422041, 0.41194, 0.408655, 0.339168, 0.40511, 0.377384, 0.301917, 0.216401, 0.225814, 0.335645, 0.25031, 0.264545, 0.271506, 0.349426, 0.346032, 0.356642, 0.401658, 0.401658, 0.398279, 0.349426, 0.352862, 0.321458, 0.257454, 0.26085, 0.342579, 0.346032, 0.377384, 0.42561, 0.490133, 0.461924, 0.394753, 0.472492, 0.534167, 0.494003, 0.450668, 0.56648, 0.517562], '')</t>
  </si>
  <si>
    <t>[7, 17, 19, 20, 21, 22, 23, 62, 63, 64, 65, 66, 67, 68, 69, 70, 71, 72, 73, 74, 75, 76, 77, 78, 79, 80, 81, 82, 83, 84, 85, 86, 87, 88, 94, 95, 96, 97, 98, 99, 100, 109, 110, 111, 112, 113, 114, 115, 147, 148, 149, 150, 158, 159, 182, 183, 184, 185, 186, 187, 188, 189, 190, 191, 192, 193, 194, 196, 197, 199, 200, 202, 210, 211, 214, 215, 219, 224, 225, 227, 228, 229, 230, 231, 232, 233, 234, 235, 236, 237, 238, 239, 240, 241, 242, 254, 255, 256, 257, 258, 259, 260, 261, 264, 265, 266, 267, 268, 269, 281, 282, 283, 284, 285, 286, 287, 288, 289, 290, 291, 292, 293, 294, 295, 296, 297, 298, 299, 300, 301, 302, 303, 304, 305, 306, 307, 308, 309, 310, 311, 312, 313, 314, 355, 358, 359]</t>
  </si>
  <si>
    <t>(33</t>
  </si>
  <si>
    <t>142)</t>
  </si>
  <si>
    <t xml:space="preserve">F5RY87|F5RY87_9ENTR Outer-membrane lipoprotein LolB OS=Enterobacter hormaechei ATCC 49162 </t>
  </si>
  <si>
    <t>([0.122885, 0.132295, 0.094817, 0.074921, 0.056825, 0.078022, 0.085092, 0.066181, 0.085092, 0.071867, 0.098513, 0.122885, 0.144935, 0.144935, 0.170161, 0.284882, 0.281712, 0.349426, 0.422041, 0.422041, 0.51388, 0.541878, 0.613573, 0.720929, 0.657645, 0.750527, 0.759478, 0.788093, 0.868118, 0.874069, 0.924947, 0.874069, 0.795062, 0.750527, 0.657645, 0.657645, 0.618285, 0.505461, 0.521092, 0.525368, 0.486429, 0.472492, 0.447574, 0.31487, 0.284882, 0.301917, 0.225814, 0.219301, 0.232838, 0.239899, 0.239899, 0.219301, 0.222385, 0.216401, 0.194234, 0.268042, 0.179055, 0.102787, 0.092881, 0.090864, 0.092881, 0.094817, 0.092881, 0.11371, 0.200174, 0.236433, 0.236433, 0.311707, 0.239899, 0.164327, 0.100716, 0.06312, 0.0704, 0.122885, 0.129801, 0.147574, 0.147574, 0.232838, 0.342579, 0.377384, 0.387226, 0.308712, 0.321458, 0.295083, 0.284882, 0.30533, 0.291804, 0.390993, 0.36309, 0.444081, 0.4292, 0.505461, 0.613573, 0.613573, 0.562014, 0.666105, 0.671169, 0.675549, 0.562014, 0.545602, 0.604312, 0.585406, 0.699094, 0.648219, 0.703578, 0.724957, 0.632174, 0.534167, 0.521092, 0.545602, 0.461924, 0.553315, 0.553315, 0.494003, 0.517562, 0.440853, 0.472492, 0.390993, 0.40511, 0.486429, 0.41194, 0.436924, 0.440853, 0.318242, 0.268042, 0.185198, 0.173081, 0.142424, 0.236433, 0.232838, 0.25406, 0.291804, 0.291804, 0.301917, 0.257454, 0.222385, 0.225814, 0.206376, 0.291804, 0.284882, 0.203355, 0.275179, 0.200174, 0.194234, 0.301917, 0.321458, 0.408655, 0.324872, 0.401658, 0.374039, 0.374039, 0.359901, 0.380708, 0.384043, 0.268042, 0.342579, 0.288399, 0.30533, 0.216401, 0.203355, 0.17593, 0.182256, 0.194234, 0.268042, 0.264545, 0.257454, 0.321458, 0.342579, 0.422041, 0.352862, 0.377384, 0.377384, 0.390993, 0.359901, 0.374039, 0.41194, 0.414856, 0.483068, 0.545602, 0.653063, 0.666105, 0.699094, 0.703578, 0.680603, 0.585406, 0.585406, 0.534167, 0.541878, 0.517562, 0.414856, 0.408655, 0.324872, 0.321458, 0.284882, 0.301917, 0.25406, 0.30533, 0.278302, 0.232838, 0.196879, 0.158265, 0.111485, 0.073402], '')</t>
  </si>
  <si>
    <t>[20, 21, 22, 23, 24, 25, 26, 27, 28, 29, 30, 31, 32, 33, 34, 35, 36, 37, 38, 39, 91, 92, 93, 94, 95, 96, 97, 98, 99, 100, 101, 102, 103, 104, 105, 106, 107, 108, 109, 111, 112, 114, 178, 179, 180, 181, 182, 183, 184, 185, 186, 187, 188]</t>
  </si>
  <si>
    <t xml:space="preserve">F5RY93|F5RY93_9ENTR Peptidyl-tRNA hydrolase OS=Enterobacter hormaechei ATCC 49162 </t>
  </si>
  <si>
    <t>([0.016528, 0.035586, 0.051831, 0.05306, 0.088832, 0.051831, 0.05306, 0.054297, 0.074921, 0.094817, 0.118441, 0.167087, 0.132295, 0.216401, 0.185198, 0.173081, 0.17593, 0.182256, 0.191378, 0.194234, 0.155435, 0.120615, 0.11371, 0.120615, 0.090864, 0.081712, 0.120615, 0.167087, 0.127496, 0.127496, 0.139895, 0.15008, 0.164327, 0.196879, 0.116183, 0.083462, 0.147574, 0.144935, 0.209395, 0.200174, 0.288399, 0.275179, 0.321458, 0.219301, 0.185198, 0.264545, 0.225814, 0.271506, 0.179055, 0.268042, 0.182256, 0.106997, 0.064632, 0.064632, 0.067594, 0.132295, 0.120615, 0.096677, 0.17593, 0.106997, 0.106997, 0.102787, 0.17593, 0.137348, 0.15284, 0.15284, 0.132295, 0.125101, 0.100716, 0.15284, 0.079919, 0.073402, 0.122885, 0.10481, 0.094817, 0.106997, 0.106997, 0.203355, 0.161087, 0.096677, 0.106997, 0.088832, 0.094817, 0.098513, 0.127496, 0.116183, 0.142424, 0.106997, 0.161087, 0.21291, 0.206376, 0.247041, 0.308712, 0.30533, 0.291804, 0.278302, 0.173081, 0.167087, 0.15284, 0.232838, 0.318242, 0.384043, 0.41194, 0.41194, 0.418646, 0.401658, 0.40511, 0.398279, 0.490133, 0.366687, 0.247041, 0.247041, 0.311707, 0.26085, 0.257454, 0.380708, 0.394753, 0.51388, 0.529623, 0.418646, 0.4292, 0.422041, 0.346032, 0.352862, 0.281712, 0.268042, 0.182256, 0.26085, 0.264545, 0.291804, 0.377384, 0.476583, 0.480142, 0.494003, 0.59508, 0.51388, 0.433034, 0.414856, 0.281712, 0.206376, 0.232838, 0.222385, 0.219301, 0.332115, 0.36309, 0.36309, 0.36309, 0.468512, 0.483068, 0.476583, 0.36309, 0.281712, 0.281712, 0.295083, 0.25406, 0.194234, 0.26085, 0.339168, 0.311707, 0.390993, 0.458154, 0.465241, 0.476583, 0.486429, 0.36309, 0.247041, 0.236433, 0.25406, 0.247041, 0.229226, 0.161087, 0.236433, 0.321458, 0.291804, 0.284882, 0.324872, 0.390993, 0.308712, 0.30533, 0.308712, 0.239899, 0.236433, 0.284882, 0.295083, 0.257454, 0.324872, 0.398279, 0.472492, 0.4292, 0.398279, 0.374039, 0.472492, 0.433034, 0.401658], '')</t>
  </si>
  <si>
    <t>[117, 118, 134, 135]</t>
  </si>
  <si>
    <t xml:space="preserve">F5RYC8|F5RYC8_9ENTR Type I secretion system outer membrane protein OS=Enterobacter hormaechei ATCC 49162 </t>
  </si>
  <si>
    <t>([0.058088, 0.060549, 0.085092, 0.054297, 0.078022, 0.05306, 0.035586, 0.046336, 0.034884, 0.046336, 0.03976, 0.047319, 0.038042, 0.048328, 0.048328, 0.073402, 0.074921, 0.127496, 0.191378, 0.122885, 0.161087, 0.161087, 0.122885, 0.122885, 0.222385, 0.164327, 0.209395, 0.268042, 0.236433, 0.318242, 0.281712, 0.342579, 0.366687, 0.394753, 0.342579, 0.26085, 0.194234, 0.158265, 0.098513, 0.106997, 0.170161, 0.209395, 0.243554, 0.324872, 0.268042, 0.225814, 0.295083, 0.335645, 0.332115, 0.335645, 0.342579, 0.301917, 0.298791, 0.191378, 0.191378, 0.281712, 0.321458, 0.4292, 0.370445, 0.465241, 0.468512, 0.42561, 0.418646, 0.380708, 0.380708, 0.346032, 0.31487, 0.342579, 0.339168, 0.284882, 0.284882, 0.200174, 0.291804, 0.291804, 0.374039, 0.380708, 0.366687, 0.41194, 0.401658, 0.497853, 0.486429, 0.468512, 0.521092, 0.509769, 0.509769, 0.509769, 0.632174, 0.575842, 0.538167, 0.545602, 0.661982, 0.661982, 0.724957, 0.575842, 0.58069, 0.490133, 0.486429, 0.41194, 0.401658, 0.41194, 0.332115, 0.271506, 0.18812, 0.191378, 0.116183, 0.118441, 0.118441, 0.122885, 0.194234, 0.200174, 0.18812, 0.125101, 0.144935, 0.17593, 0.268042, 0.268042, 0.31487, 0.324872, 0.40511, 0.418646, 0.408655, 0.401658, 0.468512, 0.468512, 0.461924, 0.486429, 0.454136, 0.454136, 0.454136, 0.408655, 0.394753, 0.370445, 0.394753, 0.366687, 0.377384, 0.377384, 0.384043, 0.387226, 0.308712, 0.30533, 0.21291, 0.164327, 0.25406, 0.194234, 0.268042, 0.268042, 0.26085, 0.288399, 0.30533, 0.229226, 0.191378, 0.200174, 0.196879, 0.229226, 0.25406, 0.25406, 0.271506, 0.206376, 0.239899, 0.284882, 0.21291, 0.288399, 0.359901, 0.284882, 0.359901, 0.370445, 0.298791, 0.349426, 0.349426, 0.264545, 0.339168, 0.387226, 0.394753, 0.394753, 0.422041, 0.366687, 0.346032, 0.332115, 0.394753, 0.384043, 0.42561, 0.51388, 0.440853, 0.436924, 0.5017, 0.486429, 0.483068, 0.56648, 0.5017, 0.476583, 0.553315, 0.505461, 0.545602, 0.494003, 0.529623, 0.465241, 0.545602, 0.553315, 0.472492, 0.483068, 0.454136, 0.440853, 0.352862, 0.440853, 0.4292, 0.398279, 0.398279, 0.366687, 0.366687, 0.374039, 0.374039, 0.31487, 0.281712, 0.281712, 0.308712, 0.222385, 0.291804, 0.247041, 0.257454, 0.335645, 0.243554, 0.271506, 0.30533, 0.318242, 0.339168, 0.339168, 0.366687, 0.291804, 0.295083, 0.232838, 0.318242, 0.380708, 0.440853, 0.51388, 0.433034, 0.450668, 0.541878, 0.440853, 0.486429, 0.390993, 0.387226, 0.398279, 0.318242, 0.318242, 0.384043, 0.288399, 0.26085, 0.236433, 0.281712, 0.311707, 0.387226, 0.339168, 0.321458, 0.324872, 0.324872, 0.374039, 0.366687, 0.284882, 0.370445, 0.295083, 0.387226, 0.390993, 0.440853, 0.525368, 0.486429, 0.490133, 0.575842, 0.509769, 0.58069, 0.622677, 0.525368, 0.509769, 0.468512, 0.450668, 0.450668, 0.447574, 0.476583, 0.472492, 0.56648, 0.476583, 0.557691, 0.541878, 0.549308, 0.59917, 0.604312, 0.56648, 0.472492, 0.36309, 0.468512, 0.447574, 0.447574, 0.440853, 0.447574, 0.444081, 0.458154, 0.377384, 0.390993, 0.36309, 0.390993, 0.31487, 0.311707, 0.308712, 0.308712, 0.295083, 0.257454, 0.196879, 0.219301, 0.268042, 0.359901, 0.284882, 0.271506, 0.271506, 0.321458, 0.328603, 0.401658, 0.390993, 0.472492, 0.4292, 0.418646, 0.356642, 0.4292, 0.51388, 0.517562, 0.454136, 0.468512, 0.505461, 0.541878, 0.541878, 0.461924, 0.480142, 0.480142, 0.40511, 0.40511, 0.433034, 0.387226, 0.387226, 0.321458, 0.298791, 0.332115, 0.342579, 0.384043, 0.295083, 0.298791, 0.288399, 0.321458, 0.31487, 0.30533, 0.332115, 0.295083, 0.408655, 0.366687, 0.42561, 0.5017, 0.486429, 0.5017, 0.450668, 0.465241, 0.545602, 0.549308, 0.454136, 0.480142, 0.436924, 0.534167, 0.545602, 0.480142, 0.418646, 0.408655, 0.422041, 0.440853, 0.390993, 0.380708, 0.328603, 0.328603, 0.328603, 0.328603, 0.31487, 0.308712, 0.308712, 0.308712, 0.257454, 0.257454, 0.257454, 0.222385, 0.239899, 0.236433, 0.308712, 0.328603, 0.247041, 0.232838, 0.191378, 0.278302, 0.275179, 0.318242, 0.318242, 0.239899, 0.206376, 0.182256, 0.275179, 0.17593, 0.17593, 0.247041, 0.239899, 0.239899, 0.275179, 0.229226, 0.147574, 0.147574, 0.129801, 0.17593, 0.17593, 0.17593, 0.125101, 0.137348, 0.170161, 0.111485, 0.144935, 0.206376, 0.161087, 0.092881, 0.15284, 0.086953, 0.096677, 0.15284, 0.164327, 0.164327, 0.161087, 0.206376, 0.194234, 0.196879, 0.25406, 0.268042, 0.216401, 0.275179, 0.232838, 0.194234, 0.25406, 0.268042, 0.194234, 0.264545, 0.352862, 0.324872, 0.440853, 0.380708], '')</t>
  </si>
  <si>
    <t>[82, 83, 84, 85, 86, 87, 88, 89, 90, 91, 92, 93, 94, 181, 184, 187, 188, 190, 191, 192, 194, 196, 197, 233, 236, 263, 266, 267, 268, 269, 270, 271, 278, 280, 281, 282, 283, 284, 285, 321, 322, 325, 326, 327, 352, 354, 357, 358, 362, 363]</t>
  </si>
  <si>
    <t xml:space="preserve">F5RYD2|F5RYD2_9ENTR Membrane fusion protein (MFP) family protein OS=Enterobacter hormaechei ATCC 49162 </t>
  </si>
  <si>
    <t>([0.158265, 0.200174, 0.268042, 0.356642, 0.377384, 0.284882, 0.356642, 0.374039, 0.390993, 0.40511, 0.335645, 0.298791, 0.257454, 0.15008, 0.25031, 0.173081, 0.098513, 0.158265, 0.092881, 0.056825, 0.037156, 0.043307, 0.022667, 0.013016, 0.011342, 0.007877, 0.00962, 0.008525, 0.006567, 0.004775, 0.004921, 0.004921, 0.006194, 0.007091, 0.008075, 0.008409, 0.011903, 0.021381, 0.024393, 0.041405, 0.069024, 0.069024, 0.060549, 0.142424, 0.216401, 0.206376, 0.318242, 0.359901, 0.370445, 0.387226, 0.408655, 0.408655, 0.490133, 0.394753, 0.390993, 0.468512, 0.461924, 0.36309, 0.271506, 0.281712, 0.278302, 0.200174, 0.239899, 0.264545, 0.219301, 0.239899, 0.243554, 0.25031, 0.15284, 0.102787, 0.161087, 0.239899, 0.236433, 0.243554, 0.328603, 0.232838, 0.206376, 0.206376, 0.21291, 0.311707, 0.298791, 0.311707, 0.390993, 0.422041, 0.505461, 0.509769, 0.494003, 0.422041, 0.328603, 0.433034, 0.5017, 0.497853, 0.5017, 0.490133, 0.40511, 0.414856, 0.476583, 0.476583, 0.447574, 0.509769, 0.505461, 0.483068, 0.447574, 0.444081, 0.352862, 0.356642, 0.332115, 0.346032, 0.346032, 0.440853, 0.440853, 0.450668, 0.370445, 0.295083, 0.308712, 0.288399, 0.311707, 0.311707, 0.349426, 0.298791, 0.335645, 0.339168, 0.377384, 0.342579, 0.36309, 0.374039, 0.298791, 0.321458, 0.311707, 0.390993, 0.384043, 0.349426, 0.275179, 0.275179, 0.352862, 0.346032, 0.447574, 0.40511, 0.444081, 0.433034, 0.436924, 0.436924, 0.418646, 0.408655, 0.401658, 0.366687, 0.440853, 0.42561, 0.4292, 0.4292, 0.414856, 0.384043, 0.418646, 0.414856, 0.42561, 0.42561, 0.422041, 0.436924, 0.370445, 0.36309, 0.291804, 0.370445, 0.352862, 0.394753, 0.324872, 0.335645, 0.366687, 0.370445, 0.444081, 0.422041, 0.398279, 0.401658, 0.418646, 0.346032, 0.4292, 0.42561, 0.352862, 0.352862, 0.275179, 0.356642, 0.349426, 0.42561, 0.41194, 0.4292, 0.40511, 0.401658, 0.472492, 0.468512, 0.458154, 0.374039, 0.401658, 0.436924, 0.408655, 0.408655, 0.486429, 0.480142, 0.461924, 0.450668, 0.387226, 0.458154, 0.414856, 0.414856, 0.422041, 0.440853, 0.349426, 0.311707, 0.377384, 0.335645, 0.349426, 0.321458, 0.422041, 0.384043, 0.384043, 0.384043, 0.394753, 0.377384, 0.374039, 0.387226, 0.440853, 0.497853, 0.5017, 0.529623, 0.545602, 0.545602, 0.534167, 0.534167, 0.570702, 0.58069, 0.521092, 0.51388, 0.433034, 0.433034, 0.436924, 0.454136, 0.418646, 0.41194, 0.41194, 0.324872, 0.324872, 0.349426, 0.366687, 0.281712, 0.295083, 0.216401, 0.21291, 0.216401, 0.225814, 0.219301, 0.219301, 0.236433, 0.15284, 0.278302, 0.291804, 0.335645, 0.30533, 0.36309, 0.288399, 0.25031, 0.335645, 0.324872, 0.268042, 0.284882, 0.291804, 0.295083, 0.366687, 0.366687, 0.321458, 0.324872, 0.239899, 0.25406, 0.284882, 0.36309, 0.247041, 0.219301, 0.232838, 0.232838, 0.25031, 0.26085, 0.271506, 0.173081, 0.167087, 0.229226, 0.229226, 0.301917, 0.301917, 0.288399, 0.25031, 0.21291, 0.21291, 0.291804, 0.194234, 0.229226, 0.206376, 0.209395, 0.219301, 0.127496, 0.125101, 0.071867, 0.064632, 0.076542, 0.134866, 0.139895, 0.142424, 0.122885, 0.132295, 0.086953, 0.092881, 0.086953, 0.081712, 0.120615, 0.144935, 0.225814, 0.225814, 0.179055, 0.268042, 0.264545, 0.359901, 0.291804, 0.370445, 0.458154, 0.468512, 0.401658, 0.398279, 0.301917, 0.219301, 0.209395, 0.206376, 0.134866, 0.100716, 0.164327, 0.167087, 0.15284, 0.147574, 0.15284, 0.229226, 0.147574, 0.144935, 0.142424, 0.203355, 0.216401, 0.21291, 0.196879, 0.278302, 0.25031, 0.359901, 0.377384, 0.268042, 0.359901, 0.440853, 0.490133, 0.394753, 0.359901, 0.352862, 0.284882, 0.278302, 0.18812, 0.26085, 0.26085, 0.247041, 0.243554, 0.225814, 0.229226, 0.173081, 0.100716, 0.18812, 0.10481, 0.096677, 0.11371, 0.092881, 0.109221, 0.086953, 0.155435, 0.17593, 0.144935, 0.196879, 0.200174, 0.257454, 0.182256, 0.185198, 0.200174, 0.203355, 0.185198, 0.158265, 0.194234, 0.26085, 0.219301, 0.298791, 0.384043, 0.490133, 0.480142, 0.401658], '')</t>
  </si>
  <si>
    <t>[84, 85, 90, 92, 99, 100, 220, 221, 222, 223, 224, 225, 226, 227, 228, 229]</t>
  </si>
  <si>
    <t xml:space="preserve">F5RYE4|F5RYE4_9ENTR S-(hydroxymethyl)glutathione dehydrogenase OS=Enterobacter hormaechei ATCC 49162 </t>
  </si>
  <si>
    <t>([0.284882, 0.31487, 0.359901, 0.4292, 0.349426, 0.366687, 0.295083, 0.25406, 0.298791, 0.239899, 0.278302, 0.25031, 0.232838, 0.264545, 0.288399, 0.308712, 0.328603, 0.384043, 0.4292, 0.472492, 0.408655, 0.311707, 0.30533, 0.225814, 0.203355, 0.278302, 0.288399, 0.36309, 0.36309, 0.243554, 0.321458, 0.31487, 0.384043, 0.380708, 0.25406, 0.229226, 0.173081, 0.179055, 0.17593, 0.173081, 0.232838, 0.321458, 0.41194, 0.418646, 0.436924, 0.335645, 0.356642, 0.324872, 0.271506, 0.26085, 0.359901, 0.359901, 0.374039, 0.359901, 0.384043, 0.480142, 0.414856, 0.4292, 0.374039, 0.394753, 0.324872, 0.311707, 0.30533, 0.281712, 0.222385, 0.284882, 0.377384, 0.281712, 0.301917, 0.384043, 0.447574, 0.461924, 0.465241, 0.384043, 0.311707, 0.339168, 0.275179, 0.247041, 0.30533, 0.332115, 0.332115, 0.278302, 0.278302, 0.278302, 0.173081, 0.219301, 0.134866, 0.0704, 0.102787, 0.106997, 0.088832, 0.086953, 0.083462, 0.085092, 0.076542, 0.060549, 0.05306, 0.067594, 0.078022, 0.079919, 0.079919, 0.071867, 0.144935, 0.142424, 0.122885, 0.21291, 0.15008, 0.206376, 0.346032, 0.366687, 0.36309, 0.370445, 0.380708, 0.384043, 0.281712, 0.352862, 0.377384, 0.377384, 0.40511, 0.486429, 0.51388, 0.461924, 0.370445, 0.370445, 0.288399, 0.264545, 0.264545, 0.342579, 0.374039, 0.349426, 0.239899, 0.243554, 0.26085, 0.173081, 0.170161, 0.203355, 0.120615, 0.164327, 0.17593, 0.118441, 0.102787, 0.054297, 0.073402, 0.116183, 0.078022, 0.137348, 0.18812, 0.196879, 0.164327, 0.194234, 0.129801, 0.222385, 0.21291, 0.142424, 0.127496, 0.079919, 0.071867, 0.129801, 0.081712, 0.0704, 0.079919, 0.081712, 0.127496, 0.147574, 0.098513, 0.134866, 0.106997, 0.06184, 0.060549, 0.076542, 0.06312, 0.081712, 0.071867, 0.051831, 0.073402, 0.155435, 0.21291, 0.298791, 0.30533, 0.352862, 0.324872, 0.324872, 0.225814, 0.216401, 0.15284, 0.219301, 0.219301, 0.17593, 0.225814, 0.158265, 0.129801, 0.088832, 0.066181, 0.073402, 0.102787, 0.088832, 0.05306, 0.058088, 0.043307, 0.040537, 0.049374, 0.059222, 0.088832, 0.098513, 0.06184, 0.081712, 0.056825, 0.06312, 0.10481, 0.11371, 0.196879, 0.243554, 0.301917, 0.281712, 0.268042, 0.191378, 0.191378, 0.247041, 0.26085, 0.257454, 0.26085, 0.257454, 0.268042, 0.275179, 0.257454, 0.25406, 0.295083, 0.390993, 0.374039, 0.384043, 0.281712, 0.264545, 0.239899, 0.278302, 0.311707, 0.324872, 0.418646, 0.384043, 0.30533, 0.216401, 0.271506, 0.194234, 0.232838, 0.239899, 0.225814, 0.321458, 0.335645, 0.342579, 0.209395, 0.216401, 0.120615, 0.216401, 0.132295, 0.083462, 0.067594, 0.106997, 0.067594, 0.066181, 0.066181, 0.088832, 0.132295, 0.120615, 0.161087, 0.098513, 0.100716, 0.067594, 0.045352, 0.073402, 0.066181, 0.120615, 0.076542, 0.137348, 0.137348, 0.209395, 0.21291, 0.142424, 0.083462, 0.125101, 0.078022, 0.098513, 0.120615, 0.100716, 0.098513, 0.125101, 0.209395, 0.127496, 0.17593, 0.243554, 0.236433, 0.278302, 0.182256, 0.26085, 0.182256, 0.118441, 0.122885, 0.18812, 0.271506, 0.288399, 0.21291, 0.284882, 0.31487, 0.31487, 0.318242, 0.219301, 0.209395, 0.194234, 0.21291, 0.209395, 0.206376, 0.203355, 0.179055, 0.288399, 0.194234, 0.308712, 0.374039, 0.332115, 0.268042, 0.284882, 0.359901, 0.408655, 0.374039, 0.30533, 0.308712, 0.328603, 0.349426, 0.356642, 0.275179, 0.349426, 0.387226, 0.284882, 0.203355, 0.203355, 0.194234, 0.278302, 0.161087, 0.191378, 0.144935, 0.206376, 0.200174, 0.125101, 0.15008, 0.194234, 0.229226, 0.139895, 0.15284, 0.147574, 0.116183, 0.179055, 0.185198, 0.155435, 0.25031, 0.328603, 0.239899, 0.243554, 0.25031, 0.278302, 0.167087, 0.257454, 0.155435, 0.15008, 0.229226, 0.232838, 0.191378, 0.194234, 0.278302, 0.239899, 0.321458, 0.342579, 0.31487, 0.257454, 0.219301, 0.179055], '')</t>
  </si>
  <si>
    <t>[120]</t>
  </si>
  <si>
    <t xml:space="preserve">F5RYE5|F5RYE5_9ENTR Methyl-accepting chemotaxis protein III OS=Enterobacter hormaechei ATCC 49162 </t>
  </si>
  <si>
    <t>([0.712013, 0.724957, 0.538167, 0.557691, 0.40511, 0.308712, 0.349426, 0.384043, 0.298791, 0.328603, 0.26085, 0.232838, 0.26085, 0.164327, 0.086953, 0.083462, 0.083462, 0.06312, 0.034068, 0.042364, 0.03976, 0.021816, 0.013613, 0.014075, 0.009728, 0.009865, 0.012727, 0.008723, 0.008409, 0.01204, 0.011518, 0.011518, 0.014075, 0.011669, 0.011342, 0.011342, 0.008409, 0.006374, 0.008895, 0.010672, 0.011106, 0.008002, 0.011518, 0.019109, 0.034068, 0.060549, 0.076542, 0.094817, 0.127496, 0.142424, 0.083462, 0.090864, 0.100716, 0.127496, 0.132295, 0.206376, 0.229226, 0.311707, 0.41194, 0.398279, 0.433034, 0.436924, 0.549308, 0.447574, 0.436924, 0.42561, 0.384043, 0.461924, 0.36309, 0.414856, 0.349426, 0.349426, 0.346032, 0.380708, 0.370445, 0.332115, 0.301917, 0.387226, 0.394753, 0.288399, 0.25406, 0.275179, 0.216401, 0.225814, 0.278302, 0.225814, 0.222385, 0.271506, 0.281712, 0.281712, 0.236433, 0.298791, 0.356642, 0.366687, 0.40511, 0.414856, 0.359901, 0.398279, 0.41194, 0.40511, 0.517562, 0.562014, 0.538167, 0.458154, 0.401658, 0.436924, 0.380708, 0.332115, 0.318242, 0.308712, 0.40511, 0.36309, 0.349426, 0.387226, 0.40511, 0.359901, 0.36309, 0.472492, 0.433034, 0.324872, 0.335645, 0.31487, 0.318242, 0.229226, 0.346032, 0.346032, 0.352862, 0.352862, 0.408655, 0.377384, 0.278302, 0.185198, 0.219301, 0.21291, 0.170161, 0.15008, 0.21291, 0.170161, 0.096677, 0.120615, 0.120615, 0.094817, 0.098513, 0.102787, 0.164327, 0.132295, 0.090864, 0.096677, 0.139895, 0.081712, 0.059222, 0.11371, 0.194234, 0.243554, 0.26085, 0.321458, 0.31487, 0.25031, 0.295083, 0.414856, 0.332115, 0.433034, 0.472492, 0.440853, 0.328603, 0.346032, 0.352862, 0.390993, 0.295083, 0.247041, 0.328603, 0.384043, 0.284882, 0.271506, 0.173081, 0.164327, 0.155435, 0.167087, 0.196879, 0.164327, 0.147574, 0.191378, 0.122885, 0.122885, 0.122885, 0.209395, 0.170161, 0.206376, 0.278302, 0.359901, 0.447574, 0.450668, 0.401658, 0.490133, 0.408655, 0.461924, 0.352862, 0.311707, 0.196879, 0.194234, 0.194234, 0.106997, 0.127496, 0.125101, 0.102787, 0.076542, 0.060549, 0.044297, 0.034884, 0.023087, 0.014586, 0.014586, 0.009401, 0.009977, 0.008075, 0.008075, 0.009294, 0.014586, 0.018106, 0.021816, 0.014075, 0.017447, 0.038858, 0.023963, 0.042364, 0.05306, 0.071867, 0.071867, 0.118441, 0.142424, 0.125101, 0.209395, 0.216401, 0.229226, 0.268042, 0.324872, 0.40511, 0.408655, 0.328603, 0.328603, 0.36309, 0.486429, 0.483068, 0.461924, 0.59917, 0.59508, 0.585406, 0.632174, 0.675549, 0.694846, 0.570702, 0.690604, 0.671169, 0.553315, 0.671169, 0.716283, 0.728858, 0.632174, 0.632174, 0.741537, 0.694846, 0.745909, 0.720929, 0.675549, 0.549308, 0.444081, 0.440853, 0.447574, 0.380708, 0.377384, 0.36309, 0.384043, 0.394753, 0.398279, 0.472492, 0.436924, 0.450668, 0.461924, 0.454136, 0.356642, 0.359901, 0.390993, 0.387226, 0.370445, 0.414856, 0.40511, 0.468512, 0.433034, 0.4292, 0.505461, 0.509769, 0.517562, 0.497853, 0.490133, 0.480142, 0.486429, 0.525368, 0.525368, 0.51388, 0.622677, 0.703578, 0.657645, 0.618285, 0.51388, 0.534167, 0.521092, 0.63748, 0.59917, 0.604312, 0.604312, 0.557691, 0.570702, 0.56648, 0.58069, 0.585406, 0.557691, 0.553315, 0.486429, 0.461924, 0.461924, 0.468512, 0.472492, 0.51388, 0.562014, 0.63748, 0.642678, 0.661982, 0.618285, 0.657645, 0.685117, 0.59014, 0.59014, 0.59014, 0.59917, 0.661982, 0.657645, 0.690604, 0.675549, 0.716283, 0.720929, 0.716283, 0.699094, 0.728858, 0.720929, 0.680603, 0.632174, 0.604312, 0.575842, 0.534167, 0.468512, 0.468512, 0.553315, 0.553315, 0.529623, 0.529623, 0.472492, 0.472492, 0.476583, 0.483068, 0.509769, 0.505461, 0.494003, 0.41194, 0.41194, 0.42561, 0.366687, 0.4292, 0.40511, 0.346032, 0.328603, 0.398279, 0.401658, 0.318242, 0.31487, 0.229226, 0.222385, 0.30533, 0.318242, 0.232838, 0.167087, 0.144935, 0.098513, 0.106997, 0.144935, 0.125101, 0.078022, 0.137348, 0.116183, 0.116183, 0.161087, 0.203355, 0.194234, 0.209395, 0.291804, 0.31487, 0.408655, 0.398279, 0.301917, 0.264545, 0.281712, 0.291804, 0.288399, 0.36309, 0.374039, 0.335645, 0.366687, 0.436924, 0.339168, 0.339168, 0.366687, 0.36309, 0.390993, 0.36309, 0.356642, 0.324872, 0.298791, 0.291804, 0.311707, 0.318242, 0.36309, 0.42561, 0.41194, 0.359901, 0.370445, 0.370445, 0.433034, 0.36309, 0.356642, 0.356642, 0.301917, 0.31487, 0.318242, 0.31487, 0.342579, 0.328603, 0.377384, 0.339168, 0.281712, 0.232838, 0.288399, 0.268042, 0.278302, 0.36309, 0.418646, 0.418646, 0.418646, 0.335645, 0.335645, 0.356642, 0.40511, 0.42561, 0.401658, 0.398279, 0.335645, 0.346032, 0.366687, 0.264545, 0.301917, 0.288399, 0.339168, 0.284882, 0.257454, 0.216401, 0.182256, 0.206376, 0.21291, 0.21291, 0.301917, 0.36309, 0.342579, 0.374039, 0.352862, 0.295083, 0.301917, 0.301917, 0.295083, 0.284882, 0.339168, 0.281712, 0.356642, 0.356642, 0.414856, 0.465241, 0.490133, 0.454136, 0.468512, 0.458154, 0.444081, 0.447574, 0.422041, 0.422041, 0.349426, 0.374039, 0.458154, 0.472492, 0.509769, 0.509769, 0.472492, 0.476583, 0.538167, 0.509769, 0.486429, 0.436924, 0.440853, 0.468512, 0.545602, 0.538167, 0.497853, 0.486429, 0.401658, 0.436924, 0.458154, 0.509769, 0.509769, 0.486429, 0.440853, 0.377384, 0.377384, 0.328603, 0.366687, 0.390993, 0.390993, 0.390993, 0.472492, 0.454136, 0.4292, 0.394753, 0.370445, 0.40511, 0.380708, 0.4292, 0.458154, 0.408655, 0.41194, 0.465241, 0.505461, 0.5017, 0.666105, 0.570702, 0.685117, 0.716283, 0.685117, 0.728858, 0.699094, 0.604312, 0.604312, 0.604312, 0.666105, 0.716283, 0.618285, 0.680603, 0.720929, 0.553315, 0.570702, 0.59508, 0.59014, 0.517562, 0.541878, 0.465241, 0.562014, 0.525368, 0.433034, 0.450668], '')</t>
  </si>
  <si>
    <t>[0, 1, 2, 3, 62, 100, 101, 102, 244, 245, 246, 247, 248, 249, 250, 251, 252, 253, 254, 255, 256, 257, 258, 259, 260, 261, 262, 263, 264, 289, 290, 291, 296, 297, 298, 299, 300, 301, 302, 303, 304, 305, 306, 307, 308, 309, 310, 311, 312, 313, 314, 315, 316, 322, 323, 324, 325, 326, 327, 328, 329, 330, 331, 332, 333, 334, 335, 336, 337, 338, 339, 340, 341, 342, 343, 344, 345, 346, 347, 348, 351, 352, 353, 354, 359, 360, 495, 496, 499, 500, 505, 506, 512, 513, 535, 536, 537, 538, 539, 540, 541, 542, 543, 544, 545, 546, 547, 548, 549, 550, 551, 552, 553, 554, 555, 556, 557, 559, 560]</t>
  </si>
  <si>
    <t>79)</t>
  </si>
  <si>
    <t xml:space="preserve">F5RYF3|F5RYF3_9ENTR Glucans biosynthesis protein D OS=Enterobacter hormaechei ATCC 49162 </t>
  </si>
  <si>
    <t>([0.232838, 0.225814, 0.200174, 0.196879, 0.196879, 0.139895, 0.167087, 0.196879, 0.232838, 0.257454, 0.281712, 0.239899, 0.200174, 0.194234, 0.129801, 0.067594, 0.125101, 0.203355, 0.179055, 0.155435, 0.090864, 0.122885, 0.125101, 0.161087, 0.185198, 0.216401, 0.216401, 0.194234, 0.200174, 0.196879, 0.216401, 0.209395, 0.295083, 0.324872, 0.219301, 0.308712, 0.30533, 0.30533, 0.229226, 0.182256, 0.222385, 0.31487, 0.30533, 0.30533, 0.301917, 0.31487, 0.229226, 0.284882, 0.308712, 0.30533, 0.342579, 0.21291, 0.219301, 0.219301, 0.191378, 0.332115, 0.324872, 0.472492, 0.390993, 0.490133, 0.604312, 0.59014, 0.494003, 0.505461, 0.541878, 0.494003, 0.490133, 0.626927, 0.690604, 0.653063, 0.517562, 0.490133, 0.59014, 0.486429, 0.483068, 0.41194, 0.380708, 0.398279, 0.359901, 0.458154, 0.418646, 0.318242, 0.203355, 0.298791, 0.339168, 0.25031, 0.301917, 0.298791, 0.264545, 0.264545, 0.209395, 0.31487, 0.268042, 0.31487, 0.284882, 0.17593, 0.271506, 0.222385, 0.209395, 0.173081, 0.161087, 0.088832, 0.139895, 0.236433, 0.219301, 0.15008, 0.222385, 0.173081, 0.092881, 0.088832, 0.047319, 0.085092, 0.088832, 0.111485, 0.102787, 0.185198, 0.308712, 0.281712, 0.318242, 0.335645, 0.298791, 0.291804, 0.291804, 0.288399, 0.324872, 0.346032, 0.328603, 0.219301, 0.257454, 0.278302, 0.288399, 0.380708, 0.374039, 0.36309, 0.295083, 0.298791, 0.30533, 0.288399, 0.328603, 0.25031, 0.25031, 0.328603, 0.349426, 0.454136, 0.468512, 0.349426, 0.332115, 0.30533, 0.384043, 0.394753, 0.374039, 0.36309, 0.291804, 0.179055, 0.167087, 0.196879, 0.219301, 0.232838, 0.158265, 0.125101, 0.18812, 0.170161, 0.173081, 0.102787, 0.0704, 0.066181, 0.054297, 0.030611, 0.06312, 0.06184, 0.059222, 0.066181, 0.032677, 0.048328, 0.079919, 0.056825, 0.0704, 0.060549, 0.055536, 0.051831, 0.069024, 0.038042, 0.038858, 0.022667, 0.035586, 0.044297, 0.045352, 0.094817, 0.094817, 0.076542, 0.06312, 0.067594, 0.118441, 0.120615, 0.122885, 0.15008, 0.209395, 0.232838, 0.243554, 0.25406, 0.239899, 0.257454, 0.356642, 0.243554, 0.328603, 0.328603, 0.25031, 0.155435, 0.083462, 0.147574, 0.173081, 0.179055, 0.167087, 0.18812, 0.301917, 0.308712, 0.30533, 0.30533, 0.170161, 0.158265, 0.102787, 0.11371, 0.079919, 0.047319, 0.059222, 0.060549, 0.060549, 0.137348, 0.222385, 0.25406, 0.236433, 0.236433, 0.271506, 0.191378, 0.158265, 0.085092, 0.055536, 0.032677, 0.031287, 0.036378, 0.03976, 0.058088, 0.098513, 0.125101, 0.137348, 0.134866, 0.098513, 0.106997, 0.060549, 0.069024, 0.118441, 0.111485, 0.067594, 0.044297, 0.066181, 0.067594, 0.125101, 0.179055, 0.179055, 0.182256, 0.278302, 0.182256, 0.191378, 0.132295, 0.118441, 0.18812, 0.219301, 0.264545, 0.25406, 0.271506, 0.158265, 0.147574, 0.096677, 0.155435, 0.25031, 0.288399, 0.308712, 0.311707, 0.301917, 0.335645, 0.26085, 0.25406, 0.335645, 0.257454, 0.324872, 0.356642, 0.342579, 0.31487, 0.301917, 0.318242, 0.356642, 0.476583, 0.476583, 0.483068, 0.458154, 0.408655, 0.30533, 0.284882, 0.288399, 0.301917, 0.346032, 0.444081, 0.332115, 0.25406, 0.243554, 0.25031, 0.25031, 0.164327, 0.243554, 0.264545, 0.278302, 0.295083, 0.281712, 0.209395, 0.295083, 0.216401, 0.26085, 0.328603, 0.236433, 0.247041, 0.247041, 0.243554, 0.239899, 0.36309, 0.444081, 0.538167, 0.433034, 0.408655, 0.41194, 0.324872, 0.328603, 0.229226, 0.229226, 0.229226, 0.318242, 0.209395, 0.308712, 0.295083, 0.225814, 0.335645, 0.335645, 0.271506, 0.229226, 0.222385, 0.120615, 0.069024, 0.073402, 0.132295, 0.127496, 0.209395, 0.278302, 0.194234, 0.179055, 0.125101, 0.134866, 0.144935, 0.225814, 0.239899, 0.25406, 0.25406, 0.243554, 0.229226, 0.288399, 0.308712, 0.232838, 0.308712, 0.328603, 0.275179, 0.291804, 0.219301, 0.219301, 0.229226, 0.308712, 0.408655, 0.476583, 0.472492, 0.366687, 0.384043, 0.387226, 0.31487, 0.349426, 0.281712, 0.185198, 0.111485, 0.137348, 0.219301, 0.257454, 0.328603, 0.394753, 0.321458, 0.41194, 0.356642, 0.356642, 0.36309, 0.374039, 0.281712, 0.288399, 0.26085, 0.239899, 0.147574, 0.191378, 0.173081, 0.15008, 0.155435, 0.236433, 0.200174, 0.18812, 0.200174, 0.225814, 0.147574, 0.194234, 0.179055, 0.225814, 0.15284, 0.122885, 0.120615, 0.134866, 0.0704, 0.11371, 0.120615, 0.18812, 0.200174, 0.281712, 0.324872, 0.422041, 0.4292, 0.342579, 0.352862, 0.342579, 0.321458, 0.284882, 0.264545, 0.291804, 0.271506, 0.366687, 0.40511, 0.298791, 0.384043, 0.472492, 0.436924, 0.332115, 0.311707, 0.298791, 0.284882, 0.229226, 0.200174, 0.132295, 0.243554, 0.129801, 0.083462, 0.083462, 0.147574, 0.185198, 0.106997, 0.098513, 0.074921, 0.059222, 0.090864, 0.090864, 0.090864, 0.132295, 0.142424, 0.179055, 0.209395, 0.161087, 0.182256, 0.21291, 0.21291, 0.194234, 0.295083, 0.359901, 0.370445, 0.339168, 0.31487, 0.408655, 0.352862, 0.398279, 0.342579, 0.291804, 0.17593, 0.132295, 0.142424, 0.236433, 0.127496, 0.122885, 0.17593, 0.164327, 0.15284, 0.15284, 0.100716, 0.051831, 0.056825, 0.025762, 0.018415, 0.021816, 0.020876, 0.030003, 0.029376, 0.047319, 0.083462, 0.158265, 0.236433, 0.164327, 0.155435, 0.209395, 0.18812, 0.122885, 0.116183, 0.074921, 0.118441, 0.132295, 0.243554, 0.229226, 0.346032, 0.408655, 0.30533, 0.295083, 0.31487, 0.308712, 0.21291, 0.139895, 0.071867, 0.069024, 0.055536, 0.025316, 0.03976, 0.048328, 0.066181, 0.139895, 0.219301, 0.216401, 0.268042, 0.26085, 0.170161, 0.111485, 0.142424, 0.222385, 0.219301, 0.132295, 0.094817, 0.155435, 0.203355, 0.281712, 0.232838, 0.321458, 0.440853, 0.384043, 0.321458, 0.335645, 0.264545, 0.194234], '')</t>
  </si>
  <si>
    <t>[60, 61, 63, 64, 67, 68, 69, 70, 72, 325]</t>
  </si>
  <si>
    <t xml:space="preserve">F5RYF8|F5RYF8_9ENTR Tripeptide aminopeptidase OS=Enterobacter hormaechei ATCC 49162 </t>
  </si>
  <si>
    <t>([0.51388, 0.538167, 0.394753, 0.275179, 0.30533, 0.222385, 0.164327, 0.167087, 0.122885, 0.15008, 0.173081, 0.209395, 0.203355, 0.21291, 0.222385, 0.295083, 0.229226, 0.222385, 0.216401, 0.216401, 0.243554, 0.232838, 0.236433, 0.36309, 0.465241, 0.480142, 0.575842, 0.712013, 0.703578, 0.775545, 0.767246, 0.791621, 0.675549, 0.642678, 0.618285, 0.59917, 0.509769, 0.618285, 0.632174, 0.525368, 0.632174, 0.490133, 0.5017, 0.509769, 0.387226, 0.321458, 0.225814, 0.239899, 0.239899, 0.170161, 0.170161, 0.17593, 0.111485, 0.17593, 0.17593, 0.134866, 0.11371, 0.167087, 0.15284, 0.161087, 0.173081, 0.196879, 0.278302, 0.239899, 0.26085, 0.339168, 0.318242, 0.408655, 0.291804, 0.191378, 0.295083, 0.324872, 0.232838, 0.308712, 0.308712, 0.268042, 0.342579, 0.284882, 0.295083, 0.21291, 0.200174, 0.295083, 0.275179, 0.18812, 0.21291, 0.21291, 0.225814, 0.225814, 0.147574, 0.247041, 0.222385, 0.222385, 0.219301, 0.31487, 0.31487, 0.225814, 0.216401, 0.132295, 0.194234, 0.182256, 0.281712, 0.271506, 0.26085, 0.167087, 0.170161, 0.106997, 0.085092, 0.05306, 0.083462, 0.15284, 0.147574, 0.278302, 0.295083, 0.206376, 0.129801, 0.10481, 0.100716, 0.182256, 0.275179, 0.284882, 0.318242, 0.21291, 0.147574, 0.0704, 0.118441, 0.191378, 0.271506, 0.284882, 0.346032, 0.288399, 0.182256, 0.182256, 0.129801, 0.122885, 0.200174, 0.271506, 0.295083, 0.352862, 0.25031, 0.243554, 0.158265, 0.094817, 0.125101, 0.196879, 0.232838, 0.158265, 0.167087, 0.17593, 0.106997, 0.111485, 0.137348, 0.232838, 0.232838, 0.25406, 0.239899, 0.229226, 0.25031, 0.173081, 0.147574, 0.15008, 0.125101, 0.098513, 0.100716, 0.147574, 0.15284, 0.232838, 0.342579, 0.232838, 0.222385, 0.222385, 0.144935, 0.170161, 0.129801, 0.122885, 0.111485, 0.066181, 0.071867, 0.038042, 0.06184, 0.088832, 0.069024, 0.088832, 0.11371, 0.170161, 0.078022, 0.060549, 0.031287, 0.027463, 0.028107, 0.030003, 0.031287, 0.032677, 0.036378, 0.025762, 0.027463, 0.037156, 0.037156, 0.023087, 0.022667, 0.026338, 0.030003, 0.030003, 0.030003, 0.038042, 0.029376, 0.048328, 0.048328, 0.092881, 0.051831, 0.086953, 0.041405, 0.071867, 0.116183, 0.067594, 0.118441, 0.098513, 0.088832, 0.170161, 0.196879, 0.284882, 0.232838, 0.216401, 0.321458, 0.247041, 0.196879, 0.167087, 0.200174, 0.26085, 0.164327, 0.164327, 0.137348, 0.200174, 0.200174, 0.21291, 0.179055, 0.111485, 0.129801, 0.132295, 0.056825, 0.078022, 0.078022, 0.102787, 0.116183, 0.120615, 0.196879, 0.295083, 0.281712, 0.278302, 0.264545, 0.349426, 0.433034, 0.494003, 0.529623, 0.42561, 0.332115, 0.359901, 0.342579, 0.352862, 0.349426, 0.374039, 0.377384, 0.349426, 0.339168, 0.339168, 0.342579, 0.332115, 0.281712, 0.298791, 0.21291, 0.18812, 0.161087, 0.173081, 0.100716, 0.100716, 0.17593, 0.155435, 0.236433, 0.332115, 0.342579, 0.346032, 0.321458, 0.281712, 0.281712, 0.281712, 0.26085, 0.268042, 0.26085, 0.21291, 0.247041, 0.339168, 0.281712, 0.284882, 0.243554, 0.324872, 0.243554, 0.203355, 0.275179, 0.281712, 0.291804, 0.301917, 0.308712, 0.380708, 0.408655, 0.370445, 0.394753, 0.30533, 0.291804, 0.194234, 0.291804, 0.328603, 0.324872, 0.295083, 0.321458, 0.36309, 0.281712, 0.359901, 0.40511, 0.40511, 0.308712, 0.30533, 0.291804, 0.295083, 0.324872, 0.328603, 0.366687, 0.268042, 0.370445, 0.288399, 0.335645, 0.21291, 0.222385, 0.191378, 0.247041, 0.268042, 0.25031, 0.25406, 0.257454, 0.173081, 0.203355, 0.31487, 0.31487, 0.332115, 0.324872, 0.356642, 0.318242, 0.349426, 0.4292, 0.418646, 0.51388, 0.56648, 0.707965, 0.63748, 0.63748, 0.56648, 0.541878, 0.509769, 0.604312, 0.604312, 0.604312, 0.494003, 0.465241, 0.5017, 0.480142, 0.370445, 0.232838, 0.275179, 0.275179, 0.243554, 0.25031, 0.25406, 0.15008, 0.155435, 0.179055, 0.203355, 0.185198, 0.203355, 0.142424, 0.092881, 0.111485, 0.109221, 0.167087, 0.161087, 0.071867, 0.074921, 0.11371, 0.194234, 0.11371, 0.116183, 0.142424, 0.116183, 0.066181, 0.139895, 0.083462, 0.055536, 0.033407, 0.041405, 0.030003, 0.048328, 0.081712, 0.051831, 0.071867, 0.056825, 0.042364, 0.074921, 0.046336, 0.043307, 0.030003, 0.055536, 0.033407], '')</t>
  </si>
  <si>
    <t>[0, 1, 26, 27, 28, 29, 30, 31, 32, 33, 34, 35, 36, 37, 38, 39, 40, 42, 43, 252, 348, 349, 350, 351, 352, 353, 354, 355, 356, 357, 358, 361]</t>
  </si>
  <si>
    <t xml:space="preserve">F5RYJ7|F5RYJ7_9ENTR Serine/threonine protein kinase OS=Enterobacter hormaechei ATCC 49162 </t>
  </si>
  <si>
    <t>([0.798249, 0.823549, 0.771762, 0.59917, 0.675549, 0.553315, 0.570702, 0.454136, 0.468512, 0.356642, 0.390993, 0.447574, 0.31487, 0.324872, 0.219301, 0.209395, 0.21291, 0.142424, 0.086953, 0.081712, 0.127496, 0.106997, 0.100716, 0.059222, 0.10481, 0.049374, 0.050641, 0.028107, 0.050641, 0.042364, 0.043307, 0.041405, 0.037156, 0.085092, 0.044297, 0.086953, 0.085092, 0.081712, 0.0704, 0.102787, 0.058088, 0.058088, 0.06312, 0.030003, 0.046336, 0.055536, 0.094817, 0.137348, 0.139895, 0.120615, 0.096677, 0.17593, 0.170161, 0.185198, 0.179055, 0.216401, 0.209395, 0.137348, 0.086953, 0.088832, 0.10481, 0.170161, 0.185198, 0.167087, 0.170161, 0.209395, 0.182256, 0.158265, 0.085092, 0.142424, 0.139895, 0.200174, 0.129801, 0.137348, 0.127496, 0.06184, 0.045352, 0.047319, 0.092881, 0.11371, 0.179055, 0.11371, 0.067594, 0.049374, 0.049374, 0.049374, 0.05306, 0.05306, 0.079919, 0.161087, 0.100716, 0.071867, 0.071867, 0.081712, 0.043307, 0.042364, 0.043307, 0.037156, 0.022306, 0.022306, 0.028695, 0.030611, 0.058088, 0.083462, 0.056825, 0.044297, 0.090864, 0.088832, 0.051831, 0.021816, 0.012727, 0.0198, 0.033407, 0.035586, 0.058088, 0.058088, 0.059222, 0.11371, 0.129801, 0.185198, 0.191378, 0.194234, 0.185198, 0.206376, 0.25406, 0.257454, 0.209395, 0.222385, 0.232838, 0.288399, 0.281712, 0.281712, 0.278302, 0.271506, 0.222385, 0.142424, 0.25031, 0.209395, 0.142424, 0.127496, 0.132295, 0.100716, 0.050641, 0.050641, 0.043307, 0.022667, 0.038042, 0.073402, 0.074921, 0.069024, 0.046336, 0.056825, 0.098513, 0.098513, 0.109221, 0.079919, 0.129801, 0.064632, 0.088832, 0.155435, 0.173081, 0.182256, 0.129801, 0.216401, 0.229226, 0.236433, 0.324872, 0.239899, 0.26085, 0.179055, 0.111485, 0.11371, 0.18812, 0.106997, 0.111485, 0.10481, 0.147574, 0.144935, 0.216401, 0.21291, 0.127496, 0.203355, 0.203355, 0.209395, 0.200174, 0.200174, 0.209395, 0.21291, 0.321458, 0.301917, 0.328603, 0.328603, 0.408655, 0.4292, 0.553315, 0.433034, 0.401658, 0.465241, 0.377384, 0.40511, 0.408655, 0.41194, 0.414856, 0.418646, 0.529623, 0.541878, 0.553315, 0.529623, 0.545602, 0.534167, 0.525368, 0.622677, 0.604312, 0.622677, 0.604312, 0.494003, 0.51388, 0.517562, 0.398279, 0.494003, 0.444081, 0.36309, 0.370445, 0.356642, 0.349426, 0.25406, 0.158265, 0.096677, 0.098513, 0.086953, 0.096677, 0.116183, 0.116183, 0.139895, 0.132295, 0.079919, 0.088832, 0.144935, 0.167087, 0.155435, 0.161087, 0.200174, 0.275179, 0.298791, 0.298791, 0.321458, 0.321458, 0.342579, 0.433034, 0.346032, 0.308712, 0.308712, 0.288399, 0.257454, 0.236433, 0.236433, 0.216401, 0.321458, 0.247041, 0.173081, 0.271506, 0.232838, 0.139895, 0.147574, 0.194234, 0.17593, 0.096677, 0.132295, 0.127496, 0.11371, 0.15008, 0.203355, 0.191378, 0.182256, 0.209395, 0.308712, 0.308712, 0.31487, 0.30533, 0.408655, 0.390993, 0.356642, 0.359901, 0.377384, 0.275179, 0.308712, 0.301917, 0.41194, 0.374039, 0.42561, 0.42561, 0.377384, 0.377384, 0.380708, 0.321458, 0.219301, 0.219301, 0.194234, 0.268042, 0.232838, 0.219301, 0.318242, 0.356642, 0.349426, 0.349426, 0.366687, 0.370445, 0.339168, 0.332115, 0.418646, 0.472492, 0.436924, 0.529623, 0.472492, 0.447574, 0.480142, 0.476583, 0.490133, 0.4292, 0.444081, 0.454136, 0.349426, 0.339168, 0.257454, 0.318242, 0.394753, 0.387226, 0.298791, 0.339168, 0.288399, 0.268042, 0.185198, 0.15008, 0.106997, 0.127496, 0.088832, 0.073402, 0.098513, 0.085092, 0.120615, 0.100716, 0.066181, 0.064632, 0.067594, 0.106997, 0.090864, 0.090864, 0.144935, 0.216401, 0.25031, 0.308712, 0.328603, 0.401658, 0.483068, 0.525368, 0.538167, 0.632174, 0.754692, 0.759478, 0.680603, 0.716283, 0.795062, 0.889439, 0.934618, 0.945666, 0.948786, 0.947281, 0.934618, 0.915074, 0.885302, 0.891961, 0.876521, 0.856457, 0.874069, 0.84206, 0.874069, 0.84206, 0.852992, 0.754692, 0.788093, 0.868118, 0.891961, 0.808535, 0.784345, 0.84206, 0.852992, 0.81615, 0.827927, 0.827927, 0.859585, 0.88723, 0.871313, 0.84206, 0.871313, 0.871313, 0.846163, 0.852992, 0.856457, 0.834292, 0.908098, 0.868118, 0.827927, 0.720929, 0.724957, 0.59917, 0.472492, 0.436924, 0.436924, 0.36309, 0.408655, 0.401658, 0.41194, 0.418646, 0.377384, 0.339168, 0.25406, 0.318242, 0.30533, 0.346032, 0.346032, 0.308712, 0.339168, 0.301917, 0.366687, 0.454136, 0.545602, 0.666105, 0.685117, 0.724957, 0.703578, 0.648219, 0.648219, 0.541878, 0.525368, 0.534167, 0.58069, 0.626927, 0.618285, 0.648219, 0.632174, 0.632174, 0.549308, 0.608892, 0.618285, 0.648219, 0.608892, 0.622677, 0.618285, 0.59917, 0.608892, 0.716283, 0.750527, 0.767246, 0.837511, 0.791621, 0.868118, 0.759478, 0.76285, 0.745909, 0.759478, 0.754692, 0.76285, 0.754692, 0.661982, 0.666105, 0.653063, 0.685117, 0.657645, 0.632174, 0.618285, 0.585406, 0.56648, 0.529623, 0.486429, 0.447574, 0.517562, 0.447574], '')</t>
  </si>
  <si>
    <t>[0, 1, 2, 3, 4, 5, 6, 194, 204, 205, 206, 207, 208, 209, 210, 211, 212, 213, 214, 216, 217, 312, 354, 355, 356, 357, 358, 359, 360, 361, 362, 363, 364, 365, 366, 367, 368, 369, 370, 371, 372, 373, 374, 375, 376, 377, 378, 379, 380, 381, 382, 383, 384, 385, 386, 387, 388, 389, 390, 391, 392, 393, 394, 395, 396, 397, 398, 399, 400, 401, 402, 403, 404, 425, 426, 427, 428, 429, 430, 431, 432, 433, 434, 435, 436, 437, 438, 439, 440, 441, 442, 443, 444, 445, 446, 447, 448, 449, 450, 451, 452, 453, 454, 455, 456, 457, 458, 459, 460, 461, 462, 463, 464, 465, 466, 467, 468, 469, 470, 471, 472, 475]</t>
  </si>
  <si>
    <t xml:space="preserve">F5RYM2|F5RYM2_9ENTR Glyceraldehyde-3-phosphate dehydrogenase OS=Enterobacter hormaechei ATCC 49162 </t>
  </si>
  <si>
    <t>([0.553315, 0.5017, 0.408655, 0.422041, 0.352862, 0.377384, 0.288399, 0.328603, 0.352862, 0.26085, 0.284882, 0.321458, 0.225814, 0.191378, 0.182256, 0.179055, 0.125101, 0.0704, 0.071867, 0.051831, 0.074921, 0.078022, 0.098513, 0.15284, 0.18812, 0.26085, 0.182256, 0.281712, 0.185198, 0.132295, 0.196879, 0.125101, 0.134866, 0.219301, 0.147574, 0.15284, 0.15284, 0.209395, 0.284882, 0.291804, 0.239899, 0.239899, 0.328603, 0.25031, 0.164327, 0.137348, 0.076542, 0.134866, 0.125101, 0.129801, 0.118441, 0.137348, 0.219301, 0.139895, 0.155435, 0.173081, 0.196879, 0.137348, 0.15008, 0.129801, 0.106997, 0.17593, 0.200174, 0.170161, 0.170161, 0.257454, 0.196879, 0.295083, 0.281712, 0.291804, 0.377384, 0.366687, 0.374039, 0.30533, 0.284882, 0.25031, 0.335645, 0.30533, 0.380708, 0.394753, 0.398279, 0.440853, 0.339168, 0.374039, 0.318242, 0.394753, 0.394753, 0.4292, 0.418646, 0.356642, 0.366687, 0.301917, 0.328603, 0.236433, 0.318242, 0.394753, 0.398279, 0.377384, 0.271506, 0.167087, 0.142424, 0.182256, 0.17593, 0.281712, 0.243554, 0.30533, 0.278302, 0.203355, 0.243554, 0.161087, 0.222385, 0.206376, 0.268042, 0.328603, 0.384043, 0.36309, 0.398279, 0.328603, 0.247041, 0.257454, 0.359901, 0.324872, 0.339168, 0.30533, 0.284882, 0.298791, 0.339168, 0.380708, 0.36309, 0.359901, 0.387226, 0.321458, 0.284882, 0.284882, 0.222385, 0.264545, 0.275179, 0.278302, 0.26085, 0.26085, 0.36309, 0.394753, 0.422041, 0.398279, 0.436924, 0.374039, 0.298791, 0.222385, 0.209395, 0.301917, 0.298791, 0.359901, 0.352862, 0.394753, 0.401658, 0.480142, 0.468512, 0.377384, 0.346032, 0.458154, 0.521092, 0.476583, 0.450668, 0.390993, 0.301917, 0.30533, 0.377384, 0.450668, 0.41194, 0.41194, 0.311707, 0.328603, 0.339168, 0.408655, 0.321458, 0.281712, 0.281712, 0.288399, 0.370445, 0.408655, 0.349426, 0.291804, 0.324872, 0.328603, 0.390993, 0.480142, 0.436924, 0.349426, 0.352862, 0.468512, 0.480142, 0.626927, 0.626927, 0.608892, 0.632174, 0.632174, 0.690604, 0.666105, 0.618285, 0.618285, 0.56648, 0.56648, 0.642678, 0.534167, 0.517562, 0.422041, 0.352862, 0.414856, 0.408655, 0.398279, 0.384043, 0.374039, 0.311707, 0.26085, 0.26085, 0.216401, 0.21291, 0.206376, 0.203355, 0.17593, 0.10481, 0.147574, 0.18812, 0.144935, 0.225814, 0.222385, 0.308712, 0.288399, 0.26085, 0.342579, 0.25406, 0.25406, 0.179055, 0.209395, 0.179055, 0.209395, 0.182256, 0.288399, 0.225814, 0.170161, 0.225814, 0.222385, 0.139895, 0.134866, 0.132295, 0.125101, 0.086953, 0.090864, 0.090864, 0.086953, 0.088832, 0.155435, 0.109221, 0.173081, 0.144935, 0.216401, 0.203355, 0.200174, 0.185198, 0.257454, 0.291804, 0.185198, 0.275179, 0.346032, 0.301917, 0.352862, 0.31487, 0.377384, 0.370445, 0.486429, 0.401658, 0.398279, 0.384043, 0.356642, 0.271506, 0.301917, 0.200174, 0.179055, 0.257454, 0.26085, 0.278302, 0.225814, 0.275179, 0.271506, 0.257454, 0.30533, 0.247041, 0.288399, 0.288399, 0.30533, 0.30533, 0.384043, 0.387226, 0.387226, 0.380708, 0.359901, 0.377384, 0.458154, 0.370445, 0.352862, 0.342579, 0.222385, 0.239899, 0.206376, 0.206376, 0.206376, 0.203355, 0.25031, 0.17593, 0.173081, 0.094817, 0.044297, 0.044297, 0.024826, 0.016021, 0.030003, 0.060549, 0.06312, 0.033407, 0.058088, 0.028107, 0.026892, 0.050641, 0.076542, 0.081712, 0.054297, 0.060549, 0.031287, 0.032677, 0.033407, 0.020522, 0.028107, 0.05306, 0.051831, 0.090864, 0.144935, 0.079919, 0.059222, 0.03976, 0.06312, 0.048328, 0.090864, 0.069024, 0.043307, 0.030611, 0.049374, 0.0704], '')</t>
  </si>
  <si>
    <t>[0, 1, 160, 191, 192, 193, 194, 195, 196, 197, 198, 199, 200, 201, 202, 203, 204]</t>
  </si>
  <si>
    <t xml:space="preserve">F5RYM6|F5RYM6_9ENTR Flagellar brake protein YcgR OS=Enterobacter hormaechei ATCC 49162 </t>
  </si>
  <si>
    <t>([0.167087, 0.236433, 0.328603, 0.222385, 0.216401, 0.161087, 0.10481, 0.132295, 0.098513, 0.067594, 0.083462, 0.11371, 0.066181, 0.067594, 0.118441, 0.120615, 0.118441, 0.0704, 0.161087, 0.155435, 0.158265, 0.086953, 0.086953, 0.035586, 0.06312, 0.079919, 0.120615, 0.200174, 0.106997, 0.096677, 0.158265, 0.155435, 0.083462, 0.085092, 0.090864, 0.056825, 0.058088, 0.042364, 0.074921, 0.06312, 0.064632, 0.034884, 0.041405, 0.03976, 0.044297, 0.045352, 0.042364, 0.046336, 0.048328, 0.106997, 0.191378, 0.209395, 0.209395, 0.271506, 0.328603, 0.232838, 0.318242, 0.281712, 0.31487, 0.31487, 0.225814, 0.311707, 0.335645, 0.370445, 0.324872, 0.436924, 0.444081, 0.458154, 0.447574, 0.401658, 0.387226, 0.298791, 0.298791, 0.185198, 0.15008, 0.109221, 0.203355, 0.191378, 0.142424, 0.147574, 0.142424, 0.134866, 0.116183, 0.096677, 0.129801, 0.155435, 0.083462, 0.096677, 0.073402, 0.034884, 0.023963, 0.020165, 0.038042, 0.0198, 0.049374, 0.064632, 0.120615, 0.058088, 0.030611, 0.027463, 0.017797, 0.018106, 0.030611, 0.037156, 0.079919, 0.038858, 0.019401, 0.033407, 0.016528, 0.019109, 0.031287, 0.069024, 0.048328, 0.03976, 0.086953, 0.059222, 0.038858, 0.018415, 0.021816, 0.03976, 0.064632, 0.098513, 0.071867, 0.088832, 0.094817, 0.085092, 0.15008, 0.271506, 0.182256, 0.268042, 0.167087, 0.191378, 0.102787, 0.090864, 0.094817, 0.045352, 0.054297, 0.058088, 0.118441, 0.164327, 0.134866, 0.164327, 0.142424, 0.111485, 0.073402, 0.073402, 0.078022, 0.096677, 0.088832, 0.173081, 0.18812, 0.298791, 0.21291, 0.225814, 0.349426, 0.342579, 0.390993, 0.390993, 0.36309, 0.359901, 0.370445, 0.31487, 0.324872, 0.264545, 0.356642, 0.356642, 0.349426, 0.346032, 0.206376, 0.209395, 0.179055, 0.088832, 0.043307, 0.037156, 0.06184, 0.046336, 0.050641, 0.036378, 0.022306, 0.036378, 0.021816, 0.0198, 0.036378, 0.032677, 0.058088, 0.034884, 0.028695, 0.029376, 0.028107, 0.055536, 0.059222, 0.064632, 0.134866, 0.15284, 0.268042, 0.268042, 0.328603, 0.308712, 0.308712, 0.394753, 0.31487, 0.401658, 0.298791, 0.203355, 0.219301, 0.158265, 0.225814, 0.324872, 0.321458, 0.298791, 0.311707, 0.295083, 0.298791, 0.206376, 0.30533, 0.291804, 0.203355, 0.118441, 0.066181, 0.11371, 0.069024, 0.139895, 0.137348, 0.236433, 0.291804, 0.275179, 0.352862, 0.342579, 0.284882, 0.291804, 0.31487, 0.236433, 0.232838, 0.196879, 0.257454, 0.21291, 0.191378, 0.257454, 0.335645, 0.458154, 0.433034, 0.56648, 0.521092], '')</t>
  </si>
  <si>
    <t>[241, 242]</t>
  </si>
  <si>
    <t xml:space="preserve">F5RYM7|F5RYM7_9ENTR Endo-type membrane-bound lytic murein transglycosylase A OS=Enterobacter hormaechei ATCC 49162 </t>
  </si>
  <si>
    <t>([0.006142, 0.005734, 0.005378, 0.006245, 0.008409, 0.008276, 0.010372, 0.013613, 0.018106, 0.023534, 0.033407, 0.023963, 0.024826, 0.044297, 0.050641, 0.102787, 0.10481, 0.129801, 0.236433, 0.324872, 0.339168, 0.422041, 0.433034, 0.509769, 0.541878, 0.505461, 0.521092, 0.538167, 0.436924, 0.390993, 0.414856, 0.31487, 0.414856, 0.422041, 0.422041, 0.366687, 0.339168, 0.440853, 0.394753, 0.275179, 0.257454, 0.257454, 0.229226, 0.318242, 0.318242, 0.236433, 0.179055, 0.222385, 0.185198, 0.18812, 0.15008, 0.137348, 0.155435, 0.170161, 0.15284, 0.147574, 0.173081, 0.182256, 0.203355, 0.239899, 0.26085, 0.196879, 0.26085, 0.26085, 0.232838, 0.243554, 0.295083, 0.321458, 0.31487, 0.264545, 0.308712, 0.408655, 0.318242, 0.384043, 0.339168, 0.339168, 0.346032, 0.318242, 0.308712, 0.284882, 0.295083, 0.311707, 0.281712, 0.281712, 0.191378, 0.155435, 0.147574, 0.100716, 0.144935, 0.144935, 0.225814, 0.295083, 0.281712, 0.370445, 0.366687, 0.414856, 0.335645, 0.328603, 0.366687, 0.394753, 0.408655, 0.394753, 0.472492, 0.490133, 0.490133, 0.553315, 0.613573, 0.618285, 0.720929, 0.59508, 0.505461, 0.490133, 0.384043, 0.311707, 0.321458, 0.328603, 0.31487, 0.311707, 0.239899, 0.225814, 0.203355, 0.122885, 0.129801, 0.129801, 0.219301, 0.236433, 0.216401, 0.17593, 0.179055, 0.127496, 0.179055, 0.17593, 0.129801, 0.142424, 0.206376, 0.118441, 0.079919, 0.085092, 0.137348, 0.173081, 0.173081, 0.15008, 0.155435, 0.094817, 0.088832, 0.078022, 0.036378, 0.054297, 0.0704, 0.071867, 0.127496, 0.144935, 0.225814, 0.257454, 0.236433, 0.25406, 0.36309, 0.339168, 0.342579, 0.352862, 0.339168, 0.352862, 0.380708, 0.468512, 0.575842, 0.458154, 0.346032, 0.468512, 0.472492, 0.408655, 0.335645, 0.328603, 0.342579, 0.332115, 0.384043, 0.468512, 0.422041, 0.418646, 0.476583, 0.490133, 0.476583, 0.42561, 0.335645, 0.232838, 0.216401, 0.15008, 0.257454, 0.356642, 0.311707, 0.268042, 0.342579, 0.377384, 0.339168, 0.30533, 0.278302, 0.216401, 0.18812, 0.191378, 0.142424, 0.139895, 0.081712, 0.056825, 0.109221], '')</t>
  </si>
  <si>
    <t>[23, 24, 25, 26, 27, 105, 106, 107, 108, 109, 110, 164]</t>
  </si>
  <si>
    <t xml:space="preserve">F5RYM9|F5RYM9_9ENTR K(+)/H(+) antiporter NhaP2 OS=Enterobacter hormaechei ATCC 49162 </t>
  </si>
  <si>
    <t>([0.001906, 0.00146, 0.002211, 0.003014, 0.002336, 0.001808, 0.001687, 0.002396, 0.001748, 0.002336, 0.001906, 0.001597, 0.001069, 0.001318, 0.001267, 0.000854, 0.001391, 0.002117, 0.002194, 0.002155, 0.003276, 0.003212, 0.004976, 0.003512, 0.002503, 0.002727, 0.002705, 0.00243, 0.001541, 0.002138, 0.001391, 0.002117, 0.002482, 0.002482, 0.002155, 0.002138, 0.002276, 0.002396, 0.002396, 0.001533, 0.002327, 0.002327, 0.002349, 0.002349, 0.002276, 0.003405, 0.004513, 0.004646, 0.008075, 0.007645, 0.00777, 0.008276, 0.007031, 0.006533, 0.009728, 0.013016, 0.008409, 0.011106, 0.007091, 0.006194, 0.006988, 0.004921, 0.003607, 0.003727, 0.003512, 0.00515, 0.004899, 0.003963, 0.005734, 0.005318, 0.008525, 0.008525, 0.013265, 0.017447, 0.013821, 0.014315, 0.009294, 0.01204, 0.009294, 0.015078, 0.023963, 0.030611, 0.031287, 0.06312, 0.06312, 0.041405, 0.045352, 0.026338, 0.038042, 0.021381, 0.011106, 0.006988, 0.008624, 0.008525, 0.008525, 0.009015, 0.009096, 0.013016, 0.01227, 0.016257, 0.013016, 0.009187, 0.007422, 0.007495, 0.005086, 0.007495, 0.006142, 0.006194, 0.005734, 0.004835, 0.007031, 0.010372, 0.01078, 0.007091, 0.005086, 0.005086, 0.006374, 0.004388, 0.003431, 0.003997, 0.004736, 0.005683, 0.006894, 0.008409, 0.010509, 0.016021, 0.009977, 0.009483, 0.009015, 0.009187, 0.007645, 0.006988, 0.006894, 0.009977, 0.016528, 0.017138, 0.018415, 0.028695, 0.06312, 0.06312, 0.06312, 0.06184, 0.06184, 0.027463, 0.045352, 0.028695, 0.046336, 0.079919, 0.161087, 0.161087, 0.275179, 0.398279, 0.440853, 0.387226, 0.342579, 0.264545, 0.243554, 0.137348, 0.122885, 0.058088, 0.10481, 0.055536, 0.027463, 0.030611, 0.044297, 0.018415, 0.03976, 0.034884, 0.034884, 0.043307, 0.046336, 0.042364, 0.0198, 0.016021, 0.01204, 0.011342, 0.009401, 0.013437, 0.013437, 0.012491, 0.01204, 0.007645, 0.011669, 0.022306, 0.009977, 0.01227, 0.012491, 0.011669, 0.007259, 0.005086, 0.003341, 0.003246, 0.002336, 0.003246, 0.003246, 0.004358, 0.003671, 0.003821, 0.003177, 0.004431, 0.004414, 0.006482, 0.006194, 0.006374, 0.006142, 0.006374, 0.006567, 0.006533, 0.007315, 0.011106, 0.020165, 0.020522, 0.011518, 0.024826, 0.013613, 0.008624, 0.007422, 0.007315, 0.01078, 0.019109, 0.018106, 0.010372, 0.006795, 0.006894, 0.004414, 0.003821, 0.004208, 0.004247, 0.006142, 0.004835, 0.003512, 0.003671, 0.005086, 0.007177, 0.006421, 0.006245, 0.006245, 0.006245, 0.006701, 0.004736, 0.003405, 0.0028, 0.003997, 0.003701, 0.003701, 0.003864, 0.004414, 0.006078, 0.005872, 0.006194, 0.004835, 0.006988, 0.006988, 0.006988, 0.004835, 0.004247, 0.004135, 0.003997, 0.004689, 0.006533, 0.005992, 0.009187, 0.011518, 0.007315, 0.009977, 0.009865, 0.009728, 0.008156, 0.008075, 0.005249, 0.004161, 0.004921, 0.003177, 0.002057, 0.00146, 0.00146, 0.001687, 0.001692, 0.001687, 0.001211, 0.001202, 0.002194, 0.002035, 0.002138, 0.002155, 0.001675, 0.002705, 0.002662, 0.002662, 0.001906, 0.003246, 0.003276, 0.002705, 0.003079, 0.00316, 0.004135, 0.005086, 0.003701, 0.004431, 0.004414, 0.003864, 0.00243, 0.001808, 0.001872, 0.002035, 0.002057, 0.00292, 0.002014, 0.001855, 0.001872, 0.002555, 0.001572, 0.001271, 0.002078, 0.001808, 0.002688, 0.002727, 0.002057, 0.003109, 0.002529, 0.003727, 0.006142, 0.009865, 0.008525, 0.005318, 0.003461, 0.004736, 0.003512, 0.00359, 0.005503, 0.004483, 0.004483, 0.006421, 0.008276, 0.005623, 0.010131, 0.006619, 0.004646, 0.00515, 0.004388, 0.004736, 0.003212, 0.003276, 0.002688, 0.003079, 0.004135, 0.005992, 0.004388, 0.006374, 0.009096, 0.00777, 0.01204, 0.008002, 0.00515, 0.00389, 0.005318, 0.003804, 0.004835, 0.004577, 0.004315, 0.003757, 0.003804, 0.004208, 0.003014, 0.003478, 0.003014, 0.002435, 0.001533, 0.002336, 0.002276, 0.00225, 0.002482, 0.001709, 0.002503, 0.002688, 0.003727, 0.003212, 0.004161, 0.004689, 0.006421, 0.010372, 0.010509, 0.01078, 0.01227, 0.022667, 0.027463, 0.032677, 0.067594, 0.079919, 0.090864, 0.05306, 0.046336, 0.046336, 0.055536, 0.056825, 0.059222, 0.079919, 0.050641, 0.048328, 0.058088, 0.081712, 0.086953, 0.164327, 0.142424, 0.229226, 0.21291, 0.090864, 0.090864, 0.044297, 0.096677, 0.041405, 0.069024, 0.058088, 0.06312, 0.106997, 0.054297, 0.069024, 0.038858, 0.079919, 0.067594, 0.054297, 0.025762, 0.023534, 0.021381, 0.022306, 0.020165, 0.015078, 0.03976, 0.05306, 0.118441, 0.118441, 0.196879, 0.118441, 0.118441, 0.090864, 0.049374, 0.044297, 0.067594, 0.118441, 0.127496, 0.127496, 0.074921, 0.078022, 0.078022, 0.088832, 0.164327, 0.170161, 0.203355, 0.185198, 0.209395, 0.118441, 0.109221, 0.122885, 0.222385, 0.271506, 0.209395, 0.21291, 0.271506, 0.200174, 0.11371, 0.10481, 0.125101, 0.219301, 0.308712, 0.324872, 0.206376, 0.229226, 0.203355, 0.134866, 0.132295, 0.132295, 0.142424, 0.078022, 0.0704, 0.069024, 0.06312, 0.137348, 0.247041, 0.247041, 0.295083, 0.30533, 0.318242, 0.335645, 0.308712, 0.209395, 0.11371, 0.185198, 0.170161, 0.111485, 0.109221, 0.06312, 0.073402, 0.102787, 0.182256, 0.161087, 0.144935, 0.079919, 0.054297, 0.048328, 0.048328, 0.048328, 0.049374, 0.025316, 0.014783, 0.015694, 0.017138, 0.034884, 0.034068, 0.031287, 0.035586, 0.0704, 0.125101, 0.109221, 0.137348, 0.144935, 0.179055, 0.194234, 0.311707, 0.25406, 0.239899, 0.324872, 0.264545, 0.26085, 0.359901, 0.465241, 0.377384, 0.380708, 0.366687, 0.335645, 0.308712, 0.4292, 0.339168, 0.257454, 0.268042, 0.268042, 0.264545, 0.18812, 0.194234, 0.106997, 0.147574, 0.147574, 0.11371, 0.116183, 0.116183, 0.116183, 0.0704, 0.096677, 0.170161, 0.161087, 0.203355, 0.247041, 0.219301, 0.264545, 0.26085, 0.247041, 0.222385, 0.147574, 0.21291, 0.134866, 0.21291, 0.278302, 0.243554, 0.291804, 0.398279, 0.51388, 0.465241, 0.570702, 0.59917, 0.557691, 0.553315, 0.51388, 0.472492, 0.436924, 0.458154, 0.570702, 0.570702, 0.570702], '')</t>
  </si>
  <si>
    <t>[564, 566, 567, 568, 569, 570, 574, 575, 576]</t>
  </si>
  <si>
    <t xml:space="preserve">F5RYN0|F5RYN0_9ENTR Alanine racemase OS=Enterobacter hormaechei ATCC 49162 </t>
  </si>
  <si>
    <t>([0.03976, 0.0704, 0.071867, 0.038858, 0.058088, 0.083462, 0.120615, 0.074921, 0.102787, 0.064632, 0.049374, 0.064632, 0.064632, 0.054297, 0.034884, 0.081712, 0.142424, 0.167087, 0.155435, 0.179055, 0.092881, 0.158265, 0.098513, 0.076542, 0.139895, 0.11371, 0.118441, 0.088832, 0.088832, 0.083462, 0.15284, 0.219301, 0.134866, 0.144935, 0.173081, 0.120615, 0.049374, 0.049374, 0.041405, 0.023534, 0.036378, 0.06184, 0.066181, 0.109221, 0.164327, 0.083462, 0.085092, 0.042364, 0.028695, 0.059222, 0.032017, 0.034068, 0.037156, 0.059222, 0.029376, 0.018106, 0.019109, 0.036378, 0.040537, 0.049374, 0.090864, 0.045352, 0.058088, 0.054297, 0.064632, 0.034068, 0.03976, 0.027463, 0.027463, 0.055536, 0.049374, 0.045352, 0.020876, 0.0198, 0.0198, 0.038042, 0.071867, 0.071867, 0.090864, 0.045352, 0.026338, 0.028107, 0.056825, 0.029376, 0.029376, 0.014586, 0.025762, 0.048328, 0.085092, 0.096677, 0.090864, 0.088832, 0.182256, 0.18812, 0.194234, 0.139895, 0.132295, 0.106997, 0.10481, 0.092881, 0.161087, 0.216401, 0.206376, 0.127496, 0.21291, 0.18812, 0.30533, 0.206376, 0.209395, 0.132295, 0.111485, 0.06312, 0.064632, 0.038042, 0.079919, 0.073402, 0.132295, 0.100716, 0.127496, 0.200174, 0.120615, 0.11371, 0.069024, 0.073402, 0.15008, 0.161087, 0.18812, 0.111485, 0.182256, 0.179055, 0.200174, 0.200174, 0.301917, 0.311707, 0.288399, 0.275179, 0.247041, 0.164327, 0.203355, 0.203355, 0.15008, 0.229226, 0.247041, 0.31487, 0.311707, 0.194234, 0.142424, 0.125101, 0.179055, 0.100716, 0.081712, 0.129801, 0.191378, 0.194234, 0.182256, 0.301917, 0.31487, 0.346032, 0.342579, 0.31487, 0.31487, 0.352862, 0.308712, 0.225814, 0.271506, 0.17593, 0.278302, 0.332115, 0.332115, 0.298791, 0.42561, 0.454136, 0.356642, 0.401658, 0.318242, 0.349426, 0.318242, 0.30533, 0.222385, 0.311707, 0.352862, 0.339168, 0.342579, 0.356642, 0.4292, 0.349426, 0.352862, 0.342579, 0.359901, 0.40511, 0.408655, 0.394753, 0.298791, 0.390993, 0.288399, 0.291804, 0.26085, 0.291804, 0.291804, 0.288399, 0.206376, 0.132295, 0.076542, 0.090864, 0.090864, 0.086953, 0.161087, 0.243554, 0.236433, 0.219301, 0.129801, 0.161087, 0.170161, 0.182256, 0.15008, 0.239899, 0.301917, 0.301917, 0.194234, 0.191378, 0.30533, 0.324872, 0.36309, 0.465241, 0.384043, 0.41194, 0.41194, 0.401658, 0.318242, 0.236433, 0.225814, 0.25406, 0.25406, 0.243554, 0.247041, 0.268042, 0.225814, 0.225814, 0.243554, 0.328603, 0.271506, 0.239899, 0.206376, 0.247041, 0.236433, 0.318242, 0.222385, 0.222385, 0.17593, 0.222385, 0.30533, 0.324872, 0.398279, 0.384043, 0.291804, 0.370445, 0.291804, 0.26085, 0.232838, 0.21291, 0.206376, 0.17593, 0.15284, 0.257454, 0.257454, 0.170161, 0.194234, 0.288399, 0.203355, 0.203355, 0.26085, 0.26085, 0.236433, 0.232838, 0.26085, 0.284882, 0.203355, 0.225814, 0.301917, 0.332115, 0.271506, 0.275179, 0.374039, 0.40511, 0.394753, 0.328603, 0.422041, 0.401658, 0.339168, 0.422041, 0.408655, 0.398279, 0.349426, 0.271506, 0.229226, 0.132295, 0.196879, 0.196879, 0.264545, 0.278302, 0.21291, 0.30533, 0.311707, 0.275179, 0.275179, 0.185198, 0.243554, 0.243554, 0.268042, 0.268042, 0.288399, 0.257454, 0.170161, 0.209395, 0.298791, 0.352862, 0.377384, 0.352862, 0.346032, 0.356642, 0.342579, 0.346032, 0.281712, 0.281712, 0.281712, 0.247041, 0.328603, 0.339168, 0.275179, 0.239899, 0.21291, 0.21291, 0.21291, 0.243554, 0.179055, 0.144935, 0.081712, 0.098513, 0.120615, 0.194234, 0.127496, 0.134866, 0.137348, 0.118441, 0.118441, 0.100716, 0.100716, 0.081712, 0.060549, 0.074921, 0.058088, 0.092881, 0.055536, 0.083462, 0.094817, 0.142424], '')</t>
  </si>
  <si>
    <t xml:space="preserve">F5RYN1|F5RYN1_9ENTR D-amino acid dehydrogenase OS=Enterobacter hormaechei ATCC 49162 </t>
  </si>
  <si>
    <t>([0.024393, 0.03976, 0.030003, 0.048328, 0.066181, 0.069024, 0.043307, 0.026892, 0.020522, 0.026338, 0.036378, 0.041405, 0.040537, 0.06312, 0.100716, 0.11371, 0.182256, 0.129801, 0.079919, 0.085092, 0.125101, 0.191378, 0.18812, 0.25031, 0.271506, 0.243554, 0.194234, 0.301917, 0.41194, 0.497853, 0.468512, 0.42561, 0.472492, 0.440853, 0.440853, 0.433034, 0.408655, 0.401658, 0.497853, 0.604312, 0.472492, 0.444081, 0.398279, 0.4292, 0.335645, 0.278302, 0.278302, 0.387226, 0.374039, 0.301917, 0.335645, 0.281712, 0.311707, 0.271506, 0.216401, 0.216401, 0.127496, 0.164327, 0.092881, 0.079919, 0.079919, 0.142424, 0.139895, 0.191378, 0.10481, 0.15008, 0.109221, 0.129801, 0.066181, 0.073402, 0.106997, 0.092881, 0.155435, 0.085092, 0.106997, 0.106997, 0.106997, 0.109221, 0.109221, 0.116183, 0.116183, 0.090864, 0.054297, 0.066181, 0.059222, 0.064632, 0.085092, 0.144935, 0.144935, 0.222385, 0.129801, 0.106997, 0.11371, 0.116183, 0.196879, 0.191378, 0.271506, 0.232838, 0.268042, 0.30533, 0.321458, 0.288399, 0.346032, 0.335645, 0.335645, 0.318242, 0.40511, 0.30533, 0.219301, 0.219301, 0.191378, 0.203355, 0.239899, 0.196879, 0.185198, 0.194234, 0.194234, 0.125101, 0.167087, 0.142424, 0.155435, 0.225814, 0.25406, 0.243554, 0.335645, 0.335645, 0.342579, 0.25031, 0.342579, 0.342579, 0.243554, 0.271506, 0.349426, 0.321458, 0.356642, 0.36309, 0.264545, 0.278302, 0.374039, 0.328603, 0.42561, 0.408655, 0.418646, 0.335645, 0.298791, 0.232838, 0.161087, 0.170161, 0.25031, 0.21291, 0.288399, 0.321458, 0.356642, 0.26085, 0.295083, 0.209395, 0.134866, 0.229226, 0.185198, 0.173081, 0.206376, 0.134866, 0.11371, 0.111485, 0.122885, 0.155435, 0.243554, 0.291804, 0.200174, 0.164327, 0.203355, 0.15008, 0.179055, 0.15008, 0.225814, 0.15284, 0.225814, 0.30533, 0.288399, 0.239899, 0.243554, 0.167087, 0.275179, 0.31487, 0.321458, 0.40511, 0.394753, 0.359901, 0.401658, 0.398279, 0.436924, 0.342579, 0.30533, 0.342579, 0.349426, 0.352862, 0.352862, 0.31487, 0.318242, 0.284882, 0.275179, 0.291804, 0.374039, 0.308712, 0.295083, 0.216401, 0.194234, 0.109221, 0.111485, 0.054297, 0.098513, 0.098513, 0.15008, 0.179055, 0.185198, 0.173081, 0.11371, 0.111485, 0.134866, 0.147574, 0.179055, 0.278302, 0.25031, 0.164327, 0.125101, 0.125101, 0.125101, 0.125101, 0.147574, 0.144935, 0.257454, 0.26085, 0.191378, 0.122885, 0.167087, 0.132295, 0.147574, 0.18812, 0.182256, 0.127496, 0.092881, 0.076542, 0.034068, 0.034884, 0.060549, 0.059222, 0.059222, 0.094817, 0.081712, 0.100716, 0.06184, 0.05306, 0.047319, 0.041405, 0.043307, 0.049374, 0.034884, 0.03976, 0.032017, 0.031287, 0.059222, 0.045352, 0.054297, 0.10481, 0.06184, 0.06184, 0.066181, 0.069024, 0.038042, 0.056825, 0.048328, 0.078022, 0.092881, 0.096677, 0.164327, 0.236433, 0.196879, 0.311707, 0.216401, 0.281712, 0.374039, 0.264545, 0.268042, 0.281712, 0.298791, 0.394753, 0.301917, 0.374039, 0.284882, 0.335645, 0.222385, 0.288399, 0.295083, 0.179055, 0.182256, 0.179055, 0.182256, 0.137348, 0.118441, 0.116183, 0.118441, 0.11371, 0.139895, 0.17593, 0.185198, 0.106997, 0.071867, 0.125101, 0.069024, 0.122885, 0.147574, 0.243554, 0.167087, 0.106997, 0.179055, 0.196879, 0.18812, 0.191378, 0.291804, 0.298791, 0.281712, 0.301917, 0.257454, 0.239899, 0.21291, 0.196879, 0.291804, 0.275179, 0.179055, 0.308712, 0.301917, 0.298791, 0.281712, 0.257454, 0.25406, 0.281712, 0.271506, 0.239899, 0.243554, 0.134866, 0.071867, 0.120615, 0.109221, 0.090864, 0.129801, 0.206376, 0.170161, 0.164327, 0.268042, 0.377384, 0.349426, 0.352862, 0.384043, 0.301917, 0.346032, 0.433034, 0.41194, 0.401658, 0.465241, 0.366687, 0.468512, 0.604312, 0.505461, 0.401658, 0.486429, 0.497853, 0.472492, 0.521092, 0.51388, 0.483068, 0.480142, 0.401658, 0.401658, 0.275179, 0.359901, 0.380708, 0.352862, 0.288399, 0.288399, 0.25406, 0.349426, 0.366687, 0.281712, 0.281712, 0.377384, 0.377384, 0.291804, 0.21291, 0.206376, 0.21291, 0.209395, 0.209395, 0.31487, 0.288399, 0.308712, 0.335645, 0.278302, 0.311707, 0.384043, 0.308712, 0.308712, 0.281712, 0.243554, 0.318242, 0.298791, 0.31487, 0.30533, 0.387226, 0.366687, 0.374039, 0.401658, 0.398279, 0.394753, 0.394753, 0.433034, 0.509769, 0.401658, 0.497853, 0.490133, 0.458154, 0.529623, 0.541878, 0.557691, 0.575842, 0.562014, 0.703578, 0.666105, 0.657645, 0.632174, 0.808535, 0.801317, 0.724957], '')</t>
  </si>
  <si>
    <t>[39, 361, 362, 367, 368, 415, 420, 421, 422, 423, 424, 425, 426, 427, 428, 429, 430, 431]</t>
  </si>
  <si>
    <t xml:space="preserve">F5RYN3|F5RYN3_9ENTR Fatty acid metabolism regulator protein OS=Enterobacter hormaechei ATCC 49162 </t>
  </si>
  <si>
    <t>([0.167087, 0.167087, 0.232838, 0.291804, 0.196879, 0.129801, 0.083462, 0.118441, 0.137348, 0.096677, 0.06184, 0.081712, 0.129801, 0.196879, 0.118441, 0.161087, 0.134866, 0.139895, 0.116183, 0.078022, 0.044297, 0.102787, 0.102787, 0.102787, 0.090864, 0.164327, 0.167087, 0.25031, 0.25031, 0.17593, 0.179055, 0.281712, 0.200174, 0.196879, 0.196879, 0.308712, 0.284882, 0.225814, 0.216401, 0.236433, 0.26085, 0.26085, 0.239899, 0.26085, 0.161087, 0.142424, 0.127496, 0.206376, 0.209395, 0.116183, 0.11371, 0.191378, 0.11371, 0.173081, 0.167087, 0.173081, 0.164327, 0.182256, 0.278302, 0.278302, 0.191378, 0.271506, 0.374039, 0.25406, 0.161087, 0.26085, 0.298791, 0.301917, 0.291804, 0.200174, 0.311707, 0.30533, 0.209395, 0.318242, 0.318242, 0.229226, 0.196879, 0.200174, 0.10481, 0.106997, 0.109221, 0.17593, 0.161087, 0.100716, 0.209395, 0.324872, 0.216401, 0.132295, 0.139895, 0.15008, 0.15008, 0.083462, 0.139895, 0.155435, 0.142424, 0.139895, 0.229226, 0.173081, 0.147574, 0.232838, 0.142424, 0.073402, 0.036378, 0.036378, 0.060549, 0.040537, 0.019401, 0.032677, 0.06312, 0.060549, 0.067594, 0.127496, 0.203355, 0.182256, 0.167087, 0.167087, 0.11371, 0.06184, 0.092881, 0.118441, 0.094817, 0.170161, 0.291804, 0.318242, 0.339168, 0.335645, 0.370445, 0.454136, 0.472492, 0.4292, 0.318242, 0.257454, 0.25031, 0.164327, 0.194234, 0.191378, 0.206376, 0.206376, 0.182256, 0.209395, 0.203355, 0.15284, 0.122885, 0.056825, 0.071867, 0.06312, 0.06184, 0.066181, 0.096677, 0.059222, 0.040537, 0.079919, 0.056825, 0.032017, 0.032017, 0.034068, 0.060549, 0.041405, 0.06312, 0.120615, 0.071867, 0.041405, 0.073402, 0.086953, 0.096677, 0.11371, 0.116183, 0.120615, 0.064632, 0.025762, 0.032017, 0.06184, 0.074921, 0.134866, 0.179055, 0.26085, 0.243554, 0.164327, 0.17593, 0.111485, 0.111485, 0.094817, 0.096677, 0.094817, 0.094817, 0.096677, 0.096677, 0.096677, 0.055536, 0.059222, 0.122885, 0.158265, 0.144935, 0.071867, 0.067594, 0.085092, 0.092881, 0.06184, 0.059222, 0.078022, 0.132295, 0.090864, 0.173081, 0.257454, 0.170161, 0.170161, 0.25406, 0.264545, 0.264545, 0.346032, 0.436924, 0.339168, 0.21291, 0.219301, 0.30533, 0.25406, 0.26085, 0.247041, 0.318242, 0.328603, 0.339168, 0.332115, 0.40511, 0.31487, 0.281712, 0.284882, 0.298791, 0.291804, 0.288399, 0.268042, 0.247041, 0.200174, 0.278302, 0.394753, 0.366687, 0.335645, 0.384043, 0.332115, 0.291804], '')</t>
  </si>
  <si>
    <t xml:space="preserve">F5RYN4|F5RYN4_9ENTR Na(+)/H(+) antiporter NhaB OS=Enterobacter hormaechei ATCC 49162 </t>
  </si>
  <si>
    <t>([0.004577, 0.006795, 0.004135, 0.003109, 0.003924, 0.00515, 0.006142, 0.008525, 0.01078, 0.008002, 0.006142, 0.007555, 0.004689, 0.004736, 0.003366, 0.003607, 0.002662, 0.001623, 0.001318, 0.001408, 0.001499, 0.001572, 0.001649, 0.002014, 0.001906, 0.001155, 0.000614, 0.000335, 0.000309, 0.000335, 0.000283, 0.000275, 0.000202, 0.000399, 0.000412, 0.000412, 0.000412, 0.000399, 0.000661, 0.001271, 0.000945, 0.000842, 0.000335, 0.000309, 0.000271, 0.000412, 0.000661, 0.000893, 0.000893, 0.000854, 0.000537, 0.000661, 0.001335, 0.000958, 0.000532, 0.001142, 0.001687, 0.002529, 0.002366, 0.001786, 0.001408, 0.00155, 0.002662, 0.003757, 0.002623, 0.002623, 0.002349, 0.0028, 0.002705, 0.004208, 0.004135, 0.004315, 0.006795, 0.006039, 0.006619, 0.010672, 0.010131, 0.011518, 0.007259, 0.009728, 0.017447, 0.025762, 0.027463, 0.027463, 0.021816, 0.0198, 0.021381, 0.019109, 0.010672, 0.008624, 0.005011, 0.004388, 0.003821, 0.003109, 0.003177, 0.00283, 0.001967, 0.001112, 0.00076, 0.001335, 0.00155, 0.001069, 0.000567, 0.00061, 0.000253, 0.000206, 0.000172, 0.000335, 0.000631, 0.000631, 0.000674, 0.000816, 0.001, 0.000876, 0.001249, 0.001249, 0.001855, 0.002688, 0.003109, 0.002606, 0.002555, 0.001709, 0.00225, 0.002014, 0.002366, 0.002606, 0.003405, 0.004611, 0.00389, 0.002503, 0.002529, 0.00359, 0.004388, 0.002881, 0.003109, 0.002881, 0.002529, 0.001743, 0.001855, 0.002057, 0.00225, 0.001906, 0.002117, 0.001778, 0.002014, 0.00246, 0.002606, 0.002606, 0.002349, 0.002606, 0.002623, 0.002623, 0.002662, 0.002155, 0.002349, 0.003298, 0.003212, 0.002727, 0.003405, 0.003246, 0.004135, 0.00543, 0.006894, 0.009187, 0.015078, 0.032677, 0.017797, 0.031287, 0.045352, 0.086953, 0.086953, 0.18812, 0.21291, 0.236433, 0.31487, 0.433034, 0.447574, 0.450668, 0.56648, 0.517562, 0.41194, 0.436924, 0.440853, 0.271506, 0.278302, 0.21291, 0.096677, 0.098513, 0.096677, 0.086953, 0.042364, 0.032677, 0.024826, 0.043307, 0.029376, 0.038858, 0.023534, 0.021816, 0.022667, 0.017138, 0.015694, 0.027463, 0.024393, 0.015078, 0.024826, 0.025762, 0.024826, 0.034884, 0.067594, 0.074921, 0.092881, 0.170161, 0.225814, 0.17593, 0.098513, 0.064632, 0.050641, 0.086953, 0.067594, 0.048328, 0.0704, 0.071867, 0.073402, 0.032017, 0.055536, 0.083462, 0.034884, 0.021816, 0.0198, 0.0198, 0.014075, 0.010221, 0.011518, 0.008075, 0.011669, 0.013437, 0.028695, 0.023087, 0.013613, 0.010221, 0.009401, 0.008804, 0.008895, 0.00777, 0.013613, 0.010131, 0.007177, 0.008002, 0.009401, 0.016257, 0.016257, 0.010926, 0.014075, 0.008156, 0.007031, 0.007091, 0.006533, 0.005992, 0.006701, 0.009294, 0.009401, 0.014783, 0.015694, 0.032677, 0.024393, 0.023087, 0.035586, 0.067594, 0.06312, 0.106997, 0.094817, 0.040537, 0.096677, 0.100716, 0.179055, 0.295083, 0.298791, 0.40511, 0.408655, 0.447574, 0.458154, 0.575842, 0.541878, 0.557691, 0.529623, 0.497853, 0.497853, 0.384043, 0.247041, 0.311707, 0.311707, 0.308712, 0.328603, 0.203355, 0.182256, 0.106997, 0.059222, 0.029376, 0.015694, 0.01204, 0.009977, 0.006567, 0.005799, 0.003804, 0.00359, 0.002482, 0.003079, 0.003276, 0.003431, 0.004736, 0.00389, 0.002705, 0.002705, 0.002705, 0.003757, 0.002881, 0.002688, 0.002606, 0.002581, 0.003276, 0.003804, 0.004247, 0.004247, 0.004646, 0.007031, 0.005318, 0.007645, 0.009401, 0.009401, 0.014075, 0.011518, 0.011106, 0.0198, 0.0198, 0.029376, 0.014783, 0.024826, 0.059222, 0.090864, 0.092881, 0.142424, 0.06312, 0.0704, 0.106997, 0.058088, 0.030003, 0.041405, 0.022667, 0.010926, 0.006533, 0.005734, 0.004976, 0.00543, 0.004835, 0.003804, 0.00316, 0.003341, 0.003405, 0.003246, 0.003671, 0.003671, 0.00231, 0.00292, 0.003212, 0.002512, 0.002482, 0.003053, 0.002327, 0.002327, 0.00243, 0.00359, 0.003555, 0.003997, 0.005734, 0.006795, 0.008895, 0.014586, 0.014586, 0.014075, 0.008624, 0.00543, 0.005318, 0.005503, 0.004135, 0.003864, 0.005318, 0.005223, 0.004208, 0.006078, 0.007877, 0.007422, 0.007091, 0.008723, 0.01078, 0.006988, 0.004358, 0.003405, 0.003298, 0.004646, 0.003478, 0.003461, 0.00359, 0.005223, 0.008276, 0.011669, 0.01078, 0.009187, 0.01227, 0.016528, 0.020165, 0.021381, 0.045352, 0.022306, 0.012727, 0.011518, 0.019109, 0.044297, 0.083462, 0.034884, 0.038858, 0.034884, 0.036378, 0.060549, 0.030611, 0.0198, 0.013613, 0.014783, 0.020165, 0.025762, 0.038858, 0.035586, 0.017797, 0.021381, 0.043307, 0.042364, 0.032017, 0.032017, 0.040537, 0.043307, 0.102787, 0.088832, 0.125101, 0.173081, 0.102787, 0.088832, 0.048328, 0.071867, 0.031287, 0.031287, 0.030611, 0.022306, 0.011518, 0.016257, 0.016257, 0.009865, 0.009096, 0.011106, 0.007259, 0.006482, 0.004414, 0.004414, 0.004414, 0.004358, 0.003864, 0.004315, 0.005011, 0.006701, 0.005872, 0.009483, 0.006374, 0.006567, 0.005992, 0.006482, 0.005503, 0.005086, 0.00515, 0.005734, 0.00558, 0.00558, 0.004161, 0.004611, 0.003341, 0.003298, 0.002688, 0.003671, 0.003671, 0.003405, 0.004247, 0.004646, 0.004388, 0.006142, 0.004431, 0.004315, 0.003963, 0.00543, 0.004611, 0.006245, 0.005799, 0.004388, 0.005223, 0.006245, 0.008002, 0.010221, 0.008525, 0.011106, 0.008723, 0.011106, 0.014075, 0.008723, 0.009865, 0.006894, 0.004921], '')</t>
  </si>
  <si>
    <t>[178, 179, 281, 282, 283, 284]</t>
  </si>
  <si>
    <t xml:space="preserve">F5RYN5|F5RYN5_9ENTR Disulfide bond formation protein B OS=Enterobacter hormaechei ATCC 49162 </t>
  </si>
  <si>
    <t>([0.003997, 0.005683, 0.007315, 0.009728, 0.013016, 0.013016, 0.009401, 0.007422, 0.006142, 0.005992, 0.006194, 0.00543, 0.007877, 0.008624, 0.007877, 0.006795, 0.007315, 0.011903, 0.008895, 0.006533, 0.008002, 0.005799, 0.004315, 0.002881, 0.002976, 0.0028, 0.002529, 0.00292, 0.003997, 0.003963, 0.004835, 0.005992, 0.006245, 0.004775, 0.003963, 0.004483, 0.003727, 0.003478, 0.003478, 0.004161, 0.003997, 0.00407, 0.003997, 0.003607, 0.005378, 0.003804, 0.003298, 0.004161, 0.004388, 0.004388, 0.004358, 0.003341, 0.003109, 0.00359, 0.003246, 0.003864, 0.00543, 0.007555, 0.013613, 0.013821, 0.008723, 0.01227, 0.008525, 0.010926, 0.017797, 0.010221, 0.014075, 0.011106, 0.007555, 0.006194, 0.004161, 0.005734, 0.006482, 0.004689, 0.00543, 0.00777, 0.006245, 0.00515, 0.003701, 0.003212, 0.002155, 0.003246, 0.003109, 0.004646, 0.00543, 0.005011, 0.007315, 0.005932, 0.008002, 0.013613, 0.023534, 0.06312, 0.026892, 0.024393, 0.051831, 0.028107, 0.030611, 0.026338, 0.026338, 0.041405, 0.05306, 0.042364, 0.044297, 0.046336, 0.023087, 0.01204, 0.019109, 0.010372, 0.019401, 0.021381, 0.010926, 0.007555, 0.007555, 0.013613, 0.01204, 0.007031, 0.007091, 0.006078, 0.009294, 0.01078, 0.014075, 0.00962, 0.018106, 0.010509, 0.01078, 0.019109, 0.020165, 0.0198, 0.017797, 0.009865, 0.009977, 0.009728, 0.018106, 0.011669, 0.012727, 0.020522, 0.024826, 0.021816, 0.017447, 0.018787, 0.01078, 0.006482, 0.006533, 0.005992, 0.005249, 0.00359, 0.002705, 0.002976, 0.002482, 0.002688, 0.002688, 0.002078, 0.002138, 0.001408, 0.001533, 0.00146, 0.001533, 0.001374, 0.001936, 0.002688, 0.002688, 0.003757, 0.005503, 0.007422, 0.005932, 0.005683, 0.008895, 0.011903, 0.014075, 0.013437, 0.019401, 0.031287, 0.044297, 0.083462, 0.155435, 0.170161, 0.125101, 0.069024], '')</t>
  </si>
  <si>
    <t xml:space="preserve">F5RYN6|F5RYN6_9ENTR Copper resistance protein C OS=Enterobacter hormaechei ATCC 49162 </t>
  </si>
  <si>
    <t>([0.094817, 0.098513, 0.074921, 0.079919, 0.051831, 0.041405, 0.025316, 0.020165, 0.016528, 0.021381, 0.026892, 0.027463, 0.027463, 0.042364, 0.06312, 0.048328, 0.06312, 0.036378, 0.025316, 0.026892, 0.022306, 0.040537, 0.029376, 0.043307, 0.054297, 0.092881, 0.132295, 0.25031, 0.332115, 0.4292, 0.447574, 0.450668, 0.41194, 0.472492, 0.401658, 0.346032, 0.401658, 0.486429, 0.5017, 0.440853, 0.433034, 0.380708, 0.387226, 0.359901, 0.356642, 0.366687, 0.359901, 0.275179, 0.264545, 0.284882, 0.239899, 0.132295, 0.127496, 0.182256, 0.15008, 0.15008, 0.122885, 0.106997, 0.106997, 0.132295, 0.209395, 0.21291, 0.301917, 0.284882, 0.30533, 0.308712, 0.295083, 0.295083, 0.356642, 0.275179, 0.247041, 0.281712, 0.401658, 0.422041, 0.422041, 0.5017, 0.604312, 0.653063, 0.648219, 0.521092, 0.461924, 0.387226, 0.408655, 0.318242, 0.335645, 0.42561, 0.458154, 0.366687, 0.370445, 0.40511, 0.472492, 0.480142, 0.377384, 0.366687, 0.288399, 0.298791, 0.206376, 0.203355, 0.173081, 0.125101, 0.185198, 0.203355, 0.278302, 0.25031, 0.346032, 0.324872, 0.328603, 0.298791, 0.384043, 0.380708, 0.295083, 0.311707, 0.209395, 0.301917, 0.239899, 0.301917, 0.268042, 0.332115, 0.291804, 0.342579, 0.40511, 0.384043, 0.458154, 0.414856, 0.384043, 0.328603], '')</t>
  </si>
  <si>
    <t>[38, 75, 76, 77, 78, 79]</t>
  </si>
  <si>
    <t xml:space="preserve">F5RYP7|F5RYP7_9ENTR Probable septum site-determining protein MinC OS=Enterobacter hormaechei ATCC 49162 </t>
  </si>
  <si>
    <t>([0.517562, 0.545602, 0.390993, 0.4292, 0.346032, 0.374039, 0.318242, 0.275179, 0.31487, 0.264545, 0.30533, 0.349426, 0.324872, 0.311707, 0.332115, 0.318242, 0.349426, 0.257454, 0.339168, 0.349426, 0.328603, 0.257454, 0.271506, 0.387226, 0.377384, 0.366687, 0.346032, 0.418646, 0.458154, 0.472492, 0.529623, 0.41194, 0.324872, 0.346032, 0.359901, 0.308712, 0.318242, 0.318242, 0.342579, 0.278302, 0.281712, 0.239899, 0.311707, 0.311707, 0.222385, 0.236433, 0.324872, 0.374039, 0.301917, 0.339168, 0.225814, 0.247041, 0.342579, 0.339168, 0.349426, 0.349426, 0.346032, 0.257454, 0.291804, 0.324872, 0.394753, 0.380708, 0.370445, 0.374039, 0.271506, 0.284882, 0.271506, 0.185198, 0.161087, 0.219301, 0.144935, 0.216401, 0.232838, 0.203355, 0.291804, 0.206376, 0.196879, 0.196879, 0.271506, 0.209395, 0.25406, 0.25031, 0.219301, 0.298791, 0.216401, 0.332115, 0.318242, 0.239899, 0.342579, 0.356642, 0.356642, 0.4292, 0.447574, 0.4292, 0.42561, 0.440853, 0.521092, 0.490133, 0.529623, 0.541878, 0.618285, 0.608892, 0.517562, 0.585406, 0.549308, 0.690604, 0.690604, 0.812494, 0.905695, 0.876521, 0.871313, 0.876521, 0.812494, 0.801317, 0.834292, 0.795062, 0.771762, 0.767246, 0.808535, 0.805026, 0.671169, 0.59014, 0.59917, 0.58069, 0.58069, 0.534167, 0.5017, 0.472492, 0.440853, 0.422041, 0.454136, 0.349426, 0.25406, 0.291804, 0.311707, 0.298791, 0.284882, 0.291804, 0.216401, 0.137348, 0.094817, 0.155435, 0.232838, 0.225814, 0.243554, 0.21291, 0.25031, 0.247041, 0.216401, 0.236433, 0.155435, 0.094817, 0.134866, 0.222385, 0.25031, 0.232838, 0.142424, 0.216401, 0.15008, 0.142424, 0.21291, 0.243554, 0.203355, 0.206376, 0.196879, 0.26085, 0.232838, 0.191378, 0.167087, 0.194234, 0.15284, 0.222385, 0.308712, 0.352862, 0.342579, 0.36309, 0.321458, 0.42561, 0.328603, 0.295083, 0.30533, 0.31487, 0.352862, 0.311707, 0.31487, 0.288399, 0.30533, 0.26085, 0.275179, 0.301917, 0.219301, 0.219301, 0.219301, 0.239899, 0.144935, 0.085092, 0.046336, 0.055536, 0.056825, 0.096677, 0.100716, 0.179055, 0.142424, 0.15284, 0.132295, 0.074921, 0.088832, 0.078022, 0.100716, 0.116183, 0.116183, 0.116183, 0.142424, 0.086953, 0.06184, 0.11371, 0.18812, 0.225814, 0.147574, 0.139895, 0.094817, 0.167087, 0.167087, 0.122885, 0.116183, 0.173081, 0.236433, 0.206376, 0.182256, 0.18812, 0.196879, 0.158265, 0.243554, 0.18812, 0.295083], '')</t>
  </si>
  <si>
    <t>[0, 1, 30, 96, 98, 99, 100, 101, 102, 103, 104, 105, 106, 107, 108, 109, 110, 111, 112, 113, 114, 115, 116, 117, 118, 119, 120, 121, 122, 123, 124, 125, 126]</t>
  </si>
  <si>
    <t xml:space="preserve">F5RYP8|F5RYP8_9ENTR Septum site-determining protein MinD OS=Enterobacter hormaechei ATCC 49162 </t>
  </si>
  <si>
    <t>([0.088832, 0.118441, 0.15008, 0.109221, 0.137348, 0.161087, 0.194234, 0.225814, 0.25406, 0.278302, 0.268042, 0.268042, 0.21291, 0.182256, 0.264545, 0.346032, 0.324872, 0.359901, 0.36309, 0.356642, 0.356642, 0.352862, 0.352862, 0.359901, 0.356642, 0.295083, 0.209395, 0.21291, 0.122885, 0.127496, 0.073402, 0.086953, 0.06184, 0.106997, 0.134866, 0.079919, 0.086953, 0.086953, 0.06184, 0.046336, 0.047319, 0.032677, 0.038042, 0.03976, 0.03976, 0.040537, 0.040537, 0.042364, 0.042364, 0.043307, 0.026892, 0.051831, 0.034884, 0.034884, 0.036378, 0.033407, 0.059222, 0.045352, 0.079919, 0.081712, 0.106997, 0.11371, 0.137348, 0.076542, 0.044297, 0.042364, 0.069024, 0.098513, 0.158265, 0.155435, 0.271506, 0.349426, 0.25406, 0.243554, 0.247041, 0.164327, 0.196879, 0.164327, 0.194234, 0.196879, 0.284882, 0.278302, 0.275179, 0.301917, 0.390993, 0.447574, 0.370445, 0.366687, 0.374039, 0.390993, 0.384043, 0.30533, 0.308712, 0.387226, 0.401658, 0.408655, 0.497853, 0.468512, 0.418646, 0.41194, 0.398279, 0.359901, 0.374039, 0.26085, 0.275179, 0.170161, 0.142424, 0.15284, 0.10481, 0.109221, 0.100716, 0.125101, 0.15008, 0.137348, 0.083462, 0.132295, 0.206376, 0.196879, 0.164327, 0.164327, 0.144935, 0.127496, 0.096677, 0.054297, 0.054297, 0.042364, 0.086953, 0.139895, 0.167087, 0.147574, 0.085092, 0.088832, 0.074921, 0.096677, 0.120615, 0.206376, 0.137348, 0.134866, 0.137348, 0.11371, 0.173081, 0.209395, 0.239899, 0.332115, 0.408655, 0.42561, 0.377384, 0.366687, 0.268042, 0.219301, 0.281712, 0.374039, 0.356642, 0.352862, 0.335645, 0.295083, 0.25031, 0.332115, 0.342579, 0.342579, 0.418646, 0.436924, 0.461924, 0.374039, 0.356642, 0.374039, 0.468512, 0.472492, 0.394753, 0.401658, 0.486429, 0.509769, 0.422041, 0.444081, 0.480142, 0.486429, 0.486429, 0.447574, 0.444081, 0.422041, 0.422041, 0.422041, 0.377384, 0.264545, 0.349426, 0.328603, 0.328603, 0.332115, 0.342579, 0.339168, 0.433034, 0.339168, 0.264545, 0.339168, 0.239899, 0.196879, 0.132295, 0.094817, 0.137348, 0.086953, 0.054297, 0.067594, 0.0704, 0.088832, 0.147574, 0.147574, 0.120615, 0.069024, 0.06312, 0.079919, 0.129801, 0.127496, 0.206376, 0.284882, 0.30533, 0.4292, 0.374039, 0.366687, 0.352862, 0.36309, 0.440853, 0.545602, 0.476583, 0.468512, 0.433034, 0.422041, 0.414856, 0.458154, 0.465241, 0.444081, 0.483068, 0.490133, 0.41194, 0.41194, 0.408655, 0.31487, 0.206376, 0.271506, 0.366687, 0.458154, 0.440853, 0.468512, 0.356642, 0.380708, 0.271506, 0.21291, 0.219301, 0.236433, 0.275179, 0.342579, 0.359901, 0.352862, 0.25031, 0.239899, 0.222385, 0.222385, 0.222385, 0.206376, 0.206376, 0.196879, 0.164327, 0.142424, 0.090864, 0.144935, 0.122885, 0.196879, 0.284882, 0.229226, 0.170161, 0.11371], '')</t>
  </si>
  <si>
    <t>[171, 221]</t>
  </si>
  <si>
    <t xml:space="preserve">F5RYP9|F5RYP9_9ENTR Cell division topological specificity factor OS=Enterobacter hormaechei ATCC 49162 </t>
  </si>
  <si>
    <t>([0.020165, 0.029376, 0.046336, 0.071867, 0.076542, 0.11371, 0.073402, 0.078022, 0.096677, 0.127496, 0.147574, 0.10481, 0.127496, 0.122885, 0.120615, 0.073402, 0.116183, 0.203355, 0.278302, 0.271506, 0.271506, 0.281712, 0.298791, 0.268042, 0.271506, 0.332115, 0.324872, 0.335645, 0.281712, 0.318242, 0.308712, 0.229226, 0.30533, 0.291804, 0.394753, 0.390993, 0.377384, 0.418646, 0.335645, 0.25406, 0.206376, 0.209395, 0.142424, 0.088832, 0.109221, 0.059222, 0.051831, 0.059222, 0.102787, 0.142424, 0.078022, 0.079919, 0.086953, 0.094817, 0.058088, 0.058088, 0.102787, 0.155435, 0.158265, 0.219301, 0.318242, 0.284882, 0.291804, 0.281712, 0.271506, 0.275179, 0.281712, 0.281712, 0.182256, 0.179055, 0.132295, 0.219301, 0.222385, 0.264545, 0.268042, 0.36309, 0.352862, 0.339168, 0.324872, 0.288399, 0.26085, 0.216401, 0.301917, 0.268042, 0.36309, 0.468512, 0.422041, 0.56648], '')</t>
  </si>
  <si>
    <t>[87]</t>
  </si>
  <si>
    <t xml:space="preserve">F5RYQ7|F5RYQ7_9ENTR Uncharacterized Nudix hydrolase NudL OS=Enterobacter hormaechei ATCC 49162 </t>
  </si>
  <si>
    <t>([0.374039, 0.268042, 0.308712, 0.346032, 0.225814, 0.271506, 0.203355, 0.15008, 0.179055, 0.239899, 0.275179, 0.232838, 0.247041, 0.247041, 0.203355, 0.196879, 0.194234, 0.196879, 0.284882, 0.275179, 0.268042, 0.342579, 0.398279, 0.324872, 0.243554, 0.257454, 0.281712, 0.288399, 0.298791, 0.298791, 0.264545, 0.275179, 0.352862, 0.370445, 0.374039, 0.318242, 0.225814, 0.229226, 0.222385, 0.225814, 0.222385, 0.216401, 0.275179, 0.308712, 0.346032, 0.42561, 0.525368, 0.497853, 0.549308, 0.653063, 0.666105, 0.570702, 0.517562, 0.390993, 0.390993, 0.390993, 0.483068, 0.545602, 0.557691, 0.562014, 0.549308, 0.562014, 0.58069, 0.509769, 0.497853, 0.444081, 0.349426, 0.321458, 0.288399, 0.288399, 0.196879, 0.185198, 0.264545, 0.26085, 0.374039, 0.356642, 0.370445, 0.291804, 0.288399, 0.26085, 0.275179, 0.30533, 0.264545, 0.25031, 0.206376, 0.219301, 0.232838, 0.229226, 0.26085, 0.216401, 0.161087, 0.271506, 0.301917, 0.21291, 0.257454, 0.25406, 0.167087, 0.164327, 0.236433, 0.155435, 0.25406, 0.158265, 0.142424, 0.191378, 0.129801, 0.129801, 0.122885, 0.106997, 0.106997, 0.125101, 0.206376, 0.308712, 0.194234, 0.17593, 0.155435, 0.147574, 0.125101, 0.185198, 0.118441, 0.127496, 0.243554, 0.167087, 0.232838, 0.196879, 0.116183, 0.090864, 0.15008, 0.118441, 0.219301, 0.222385, 0.21291, 0.203355, 0.164327, 0.164327, 0.155435, 0.158265, 0.158265, 0.182256, 0.10481, 0.161087, 0.170161, 0.092881, 0.155435, 0.088832, 0.10481, 0.15284, 0.257454, 0.243554, 0.284882, 0.278302, 0.366687, 0.342579, 0.247041, 0.173081, 0.173081, 0.173081, 0.161087, 0.090864, 0.098513, 0.170161, 0.094817, 0.038042, 0.042364, 0.019401, 0.034884, 0.025316, 0.028107, 0.023963, 0.024393, 0.014315, 0.008723, 0.008624, 0.009294, 0.008723, 0.011669, 0.011518, 0.011903, 0.01204, 0.020522, 0.011669, 0.011669, 0.022306, 0.035586, 0.044297, 0.078022, 0.058088, 0.064632, 0.041405, 0.038042, 0.024393, 0.044297, 0.092881], '')</t>
  </si>
  <si>
    <t>[46, 48, 49, 50, 51, 52, 57, 58, 59, 60, 61, 62, 63]</t>
  </si>
  <si>
    <t xml:space="preserve">F5RYQ8|F5RYQ8_9ENTR L-serine dehydratase OS=Enterobacter hormaechei ATCC 49162 </t>
  </si>
  <si>
    <t>([0.011669, 0.008895, 0.012727, 0.024826, 0.037156, 0.05306, 0.071867, 0.094817, 0.120615, 0.096677, 0.118441, 0.179055, 0.225814, 0.222385, 0.284882, 0.398279, 0.384043, 0.444081, 0.450668, 0.387226, 0.468512, 0.480142, 0.486429, 0.418646, 0.40511, 0.401658, 0.401658, 0.318242, 0.232838, 0.25031, 0.318242, 0.25406, 0.222385, 0.268042, 0.206376, 0.206376, 0.15008, 0.158265, 0.102787, 0.109221, 0.155435, 0.147574, 0.086953, 0.139895, 0.125101, 0.11371, 0.11371, 0.109221, 0.170161, 0.247041, 0.225814, 0.229226, 0.30533, 0.216401, 0.18812, 0.173081, 0.132295, 0.15008, 0.142424, 0.129801, 0.182256, 0.182256, 0.191378, 0.229226, 0.26085, 0.356642, 0.356642, 0.291804, 0.308712, 0.222385, 0.232838, 0.203355, 0.132295, 0.147574, 0.191378, 0.129801, 0.127496, 0.196879, 0.247041, 0.18812, 0.288399, 0.321458, 0.321458, 0.311707, 0.356642, 0.247041, 0.164327, 0.10481, 0.127496, 0.127496, 0.194234, 0.196879, 0.229226, 0.332115, 0.236433, 0.278302, 0.278302, 0.390993, 0.40511, 0.40511, 0.480142, 0.458154, 0.408655, 0.40511, 0.301917, 0.298791, 0.377384, 0.468512, 0.570702, 0.509769, 0.534167, 0.447574, 0.433034, 0.450668, 0.440853, 0.505461, 0.450668, 0.570702, 0.444081, 0.4292, 0.387226, 0.278302, 0.291804, 0.332115, 0.352862, 0.454136, 0.476583, 0.390993, 0.295083, 0.284882, 0.359901, 0.335645, 0.324872, 0.236433, 0.216401, 0.137348, 0.137348, 0.173081, 0.167087, 0.15008, 0.098513, 0.083462, 0.15284, 0.158265, 0.17593, 0.158265, 0.094817, 0.081712, 0.129801, 0.222385, 0.222385, 0.200174, 0.194234, 0.291804, 0.321458, 0.332115, 0.352862, 0.384043, 0.291804, 0.324872, 0.321458, 0.394753, 0.454136, 0.418646, 0.40511, 0.40511, 0.359901, 0.384043, 0.384043, 0.298791, 0.209395, 0.206376, 0.25031, 0.257454, 0.25031, 0.236433, 0.225814, 0.21291, 0.18812, 0.275179, 0.206376, 0.257454, 0.219301, 0.216401, 0.25031, 0.264545, 0.17593, 0.191378, 0.191378, 0.191378, 0.281712, 0.342579, 0.342579, 0.342579, 0.25406, 0.275179, 0.356642, 0.264545, 0.232838, 0.206376, 0.216401, 0.196879, 0.158265, 0.206376, 0.216401, 0.164327, 0.147574, 0.185198, 0.142424, 0.132295, 0.139895, 0.142424, 0.142424, 0.109221, 0.102787, 0.167087, 0.167087, 0.155435, 0.179055, 0.196879, 0.247041, 0.232838, 0.31487, 0.332115, 0.321458, 0.25031, 0.321458, 0.324872, 0.359901, 0.401658, 0.486429, 0.440853, 0.352862, 0.359901, 0.41194, 0.352862, 0.268042, 0.185198, 0.196879, 0.268042, 0.359901, 0.332115, 0.229226, 0.206376, 0.295083, 0.30533, 0.398279, 0.321458, 0.328603, 0.26085, 0.232838, 0.25031, 0.196879, 0.21291, 0.219301, 0.17593, 0.125101, 0.158265, 0.144935, 0.11371, 0.071867, 0.069024, 0.081712, 0.170161, 0.179055, 0.142424, 0.106997, 0.088832, 0.11371, 0.109221, 0.109221, 0.109221, 0.106997, 0.142424, 0.222385, 0.222385, 0.278302, 0.384043, 0.387226, 0.374039, 0.408655, 0.384043, 0.308712, 0.311707, 0.257454, 0.185198, 0.144935, 0.147574, 0.086953, 0.048328, 0.05306, 0.081712, 0.06312, 0.033407, 0.048328, 0.048328, 0.029376, 0.029376, 0.036378, 0.050641, 0.050641, 0.027463, 0.027463, 0.043307, 0.020522, 0.014315, 0.013437, 0.017138, 0.017138, 0.028695, 0.043307, 0.022667, 0.021816, 0.033407, 0.034884, 0.017797, 0.015344, 0.017447, 0.017447, 0.012727, 0.011669, 0.011669, 0.019401, 0.032017, 0.024826, 0.05306, 0.067594, 0.106997, 0.074921, 0.098513, 0.096677, 0.134866, 0.15284, 0.15284, 0.129801, 0.167087, 0.170161, 0.170161, 0.170161, 0.134866, 0.134866, 0.111485, 0.173081, 0.11371, 0.094817, 0.132295, 0.071867, 0.064632, 0.064632, 0.090864, 0.085092, 0.102787, 0.102787, 0.155435, 0.111485, 0.086953, 0.071867, 0.102787, 0.083462, 0.122885, 0.090864, 0.106997, 0.10481, 0.122885, 0.191378, 0.229226, 0.139895, 0.203355, 0.203355, 0.216401, 0.155435, 0.170161, 0.170161, 0.106997, 0.081712, 0.11371, 0.203355, 0.203355, 0.247041, 0.216401, 0.222385, 0.206376, 0.137348, 0.191378, 0.17593, 0.17593, 0.139895, 0.139895, 0.118441, 0.182256, 0.125101, 0.209395, 0.164327, 0.086953, 0.132295, 0.134866, 0.139895, 0.137348, 0.158265, 0.125101, 0.144935, 0.127496, 0.216401, 0.311707, 0.291804, 0.30533, 0.328603, 0.370445, 0.394753, 0.433034, 0.356642, 0.440853, 0.440853, 0.418646, 0.42561, 0.436924, 0.480142, 0.454136, 0.359901, 0.418646, 0.461924, 0.497853, 0.490133, 0.5017, 0.465241, 0.468512, 0.418646, 0.384043, 0.288399, 0.352862, 0.370445, 0.454136, 0.440853, 0.447574, 0.5017, 0.59014, 0.486429, 0.450668, 0.398279, 0.483068, 0.40511, 0.408655, 0.318242, 0.335645, 0.298791, 0.30533, 0.275179, 0.284882, 0.26085, 0.352862, 0.31487, 0.25406, 0.200174, 0.155435], '')</t>
  </si>
  <si>
    <t>[108, 109, 110, 115, 117, 423, 434, 435]</t>
  </si>
  <si>
    <t xml:space="preserve">F5RYQ9|F5RYQ9_9ENTR cyclic-guanylate-specific phosphodiesterase OS=Enterobacter hormaechei ATCC 49162 </t>
  </si>
  <si>
    <t>([0.055536, 0.081712, 0.120615, 0.058088, 0.029376, 0.042364, 0.060549, 0.038042, 0.051831, 0.067594, 0.085092, 0.109221, 0.120615, 0.122885, 0.073402, 0.044297, 0.021816, 0.047319, 0.035586, 0.028107, 0.015344, 0.012491, 0.013016, 0.008276, 0.009187, 0.009483, 0.00962, 0.006619, 0.009187, 0.006374, 0.006374, 0.004358, 0.00316, 0.00389, 0.005249, 0.006795, 0.009294, 0.008409, 0.008723, 0.011669, 0.014783, 0.025762, 0.021816, 0.021381, 0.041405, 0.030611, 0.06312, 0.030611, 0.060549, 0.064632, 0.074921, 0.073402, 0.125101, 0.129801, 0.139895, 0.142424, 0.088832, 0.044297, 0.047319, 0.042364, 0.023087, 0.023963, 0.019109, 0.037156, 0.037156, 0.038042, 0.067594, 0.034068, 0.034884, 0.034068, 0.018415, 0.018787, 0.018415, 0.012727, 0.025762, 0.017138, 0.016826, 0.027463, 0.040537, 0.083462, 0.045352, 0.044297, 0.022667, 0.028107, 0.028107, 0.028695, 0.021381, 0.021816, 0.020876, 0.021381, 0.021816, 0.042364, 0.042364, 0.042364, 0.085092, 0.035586, 0.043307, 0.023963, 0.014783, 0.018106, 0.017797, 0.031287, 0.031287, 0.032017, 0.019401, 0.013613, 0.013437, 0.016257, 0.013265, 0.014586, 0.024393, 0.023963, 0.022667, 0.040537, 0.024826, 0.031287, 0.037156, 0.046336, 0.094817, 0.074921, 0.046336, 0.05306, 0.030003, 0.032677, 0.073402, 0.079919, 0.118441, 0.127496, 0.127496, 0.191378, 0.191378, 0.122885, 0.074921, 0.045352, 0.043307, 0.078022, 0.064632, 0.054297, 0.032017, 0.0198, 0.038858, 0.06312, 0.050641, 0.109221, 0.125101, 0.060549, 0.051831, 0.054297, 0.024826, 0.025316, 0.030611, 0.030003, 0.06312, 0.10481, 0.182256, 0.17593, 0.173081, 0.18812, 0.291804, 0.298791, 0.328603, 0.349426, 0.275179, 0.203355, 0.18812, 0.158265, 0.25406, 0.26085, 0.164327, 0.271506, 0.271506, 0.200174, 0.194234, 0.100716, 0.11371, 0.120615, 0.125101, 0.11371, 0.122885, 0.125101, 0.106997, 0.137348, 0.134866, 0.134866, 0.137348, 0.073402, 0.132295, 0.078022, 0.134866, 0.236433, 0.225814, 0.129801, 0.096677, 0.167087, 0.268042, 0.25031, 0.222385, 0.222385, 0.161087, 0.144935, 0.15008, 0.25031, 0.271506, 0.264545, 0.239899, 0.324872, 0.433034, 0.450668, 0.497853, 0.494003, 0.384043, 0.301917, 0.433034, 0.534167, 0.534167, 0.509769, 0.517562, 0.505461, 0.398279, 0.505461, 0.377384, 0.36309, 0.281712, 0.264545, 0.18812, 0.278302, 0.271506, 0.281712, 0.271506, 0.332115, 0.335645, 0.444081, 0.494003, 0.444081, 0.349426, 0.349426, 0.359901, 0.264545, 0.298791, 0.40511, 0.380708, 0.40511, 0.436924, 0.414856, 0.377384, 0.359901, 0.271506, 0.182256, 0.155435, 0.094817, 0.045352, 0.034884, 0.032017, 0.023087, 0.016257, 0.022306, 0.013265, 0.008804, 0.01078, 0.009977, 0.008723, 0.008409, 0.011669, 0.009015, 0.012727, 0.009096, 0.013613, 0.012491, 0.021381, 0.013265, 0.022306, 0.021381, 0.027463, 0.016021, 0.022306, 0.032017, 0.038042, 0.081712, 0.0704, 0.094817, 0.049374, 0.029376, 0.020165, 0.021381, 0.032017, 0.018787, 0.023087, 0.023534, 0.038042, 0.033407, 0.066181, 0.059222, 0.116183, 0.074921, 0.085092, 0.10481, 0.079919, 0.090864, 0.044297, 0.050641, 0.024826, 0.043307, 0.043307, 0.073402, 0.076542, 0.076542, 0.129801, 0.196879, 0.185198, 0.120615, 0.066181, 0.060549, 0.073402, 0.0704, 0.066181, 0.049374, 0.025316, 0.048328, 0.023534, 0.034068, 0.069024, 0.132295, 0.134866, 0.243554, 0.142424, 0.073402, 0.038042, 0.047319, 0.023963, 0.024826, 0.049374, 0.050641, 0.031287, 0.015078, 0.014075, 0.022667, 0.050641, 0.058088, 0.046336, 0.092881, 0.060549, 0.055536, 0.026892, 0.013821, 0.015078, 0.020876, 0.037156, 0.058088, 0.051831, 0.045352, 0.041405, 0.023963, 0.045352, 0.03976, 0.083462, 0.054297, 0.041405, 0.031287, 0.050641, 0.05306, 0.023963, 0.044297, 0.041405, 0.064632, 0.086953, 0.03976, 0.026892, 0.026338, 0.029376, 0.016021, 0.034068, 0.033407, 0.033407, 0.018106, 0.016528, 0.016528, 0.020522, 0.026338, 0.03976, 0.025762, 0.026892, 0.060549, 0.034068, 0.020522, 0.016826, 0.026892, 0.027463, 0.054297, 0.06184, 0.056825, 0.111485, 0.085092, 0.048328, 0.049374, 0.098513, 0.125101, 0.120615, 0.086953, 0.078022, 0.034884, 0.034884, 0.032677, 0.034068, 0.033407, 0.06184, 0.092881, 0.085092, 0.147574, 0.092881, 0.085092, 0.047319, 0.037156, 0.024826, 0.047319, 0.092881, 0.042364, 0.069024, 0.0704, 0.120615, 0.134866, 0.216401, 0.288399, 0.200174, 0.18812, 0.170161, 0.100716, 0.11371, 0.116183, 0.064632, 0.10481, 0.125101, 0.209395, 0.173081, 0.179055, 0.173081, 0.096677, 0.191378, 0.191378, 0.182256, 0.096677, 0.092881, 0.098513, 0.083462, 0.081712, 0.083462, 0.167087, 0.264545, 0.219301, 0.155435, 0.257454, 0.25406, 0.232838, 0.161087, 0.236433, 0.335645, 0.236433, 0.239899, 0.147574, 0.127496, 0.074921, 0.147574, 0.15008, 0.139895, 0.098513, 0.179055, 0.10481, 0.106997, 0.060549, 0.047319, 0.06312, 0.06184, 0.06312, 0.038042, 0.066181, 0.064632, 0.067594, 0.129801, 0.219301, 0.311707, 0.335645, 0.339168, 0.25406, 0.236433, 0.236433, 0.332115, 0.31487, 0.346032, 0.335645, 0.332115, 0.31487, 0.356642, 0.346032, 0.257454, 0.243554, 0.155435, 0.129801, 0.118441, 0.127496, 0.098513, 0.118441, 0.073402, 0.120615, 0.203355, 0.118441, 0.142424, 0.139895, 0.073402, 0.066181, 0.054297, 0.10481, 0.164327, 0.155435, 0.15284, 0.257454, 0.370445, 0.4292, 0.454136, 0.458154, 0.447574, 0.486429, 0.458154, 0.450668, 0.384043, 0.394753, 0.422041, 0.311707, 0.335645, 0.36309, 0.447574, 0.461924, 0.42561, 0.41194, 0.387226, 0.366687, 0.298791, 0.222385, 0.222385, 0.185198, 0.139895], '')</t>
  </si>
  <si>
    <t>[213, 214, 215, 216, 217, 219]</t>
  </si>
  <si>
    <t xml:space="preserve">F5RYR1|F5RYR1_9ENTR PTS system mannose-specific EIIAB component OS=Enterobacter hormaechei ATCC 49162 </t>
  </si>
  <si>
    <t>([0.051831, 0.028695, 0.032677, 0.035586, 0.06312, 0.090864, 0.059222, 0.03976, 0.048328, 0.067594, 0.069024, 0.10481, 0.076542, 0.081712, 0.058088, 0.102787, 0.170161, 0.264545, 0.288399, 0.291804, 0.222385, 0.222385, 0.225814, 0.167087, 0.209395, 0.106997, 0.066181, 0.137348, 0.21291, 0.243554, 0.25031, 0.25031, 0.25031, 0.301917, 0.308712, 0.301917, 0.324872, 0.295083, 0.191378, 0.179055, 0.144935, 0.216401, 0.144935, 0.243554, 0.332115, 0.236433, 0.359901, 0.440853, 0.408655, 0.401658, 0.380708, 0.298791, 0.25031, 0.137348, 0.081712, 0.088832, 0.164327, 0.15284, 0.100716, 0.173081, 0.164327, 0.191378, 0.209395, 0.18812, 0.179055, 0.158265, 0.203355, 0.18812, 0.17593, 0.106997, 0.074921, 0.049374, 0.083462, 0.129801, 0.236433, 0.321458, 0.295083, 0.298791, 0.222385, 0.236433, 0.209395, 0.209395, 0.15008, 0.137348, 0.147574, 0.161087, 0.15284, 0.116183, 0.076542, 0.088832, 0.155435, 0.127496, 0.147574, 0.118441, 0.118441, 0.11371, 0.120615, 0.209395, 0.219301, 0.26085, 0.222385, 0.268042, 0.288399, 0.278302, 0.200174, 0.264545, 0.161087, 0.173081, 0.191378, 0.275179, 0.26085, 0.25406, 0.356642, 0.414856, 0.444081, 0.380708, 0.359901, 0.318242, 0.225814, 0.191378, 0.18812, 0.298791, 0.311707, 0.225814, 0.321458, 0.384043, 0.440853, 0.494003, 0.562014, 0.557691, 0.5017, 0.461924, 0.4292, 0.461924, 0.436924, 0.40511, 0.444081, 0.418646, 0.480142, 0.538167, 0.538167, 0.618285, 0.549308, 0.517562, 0.642678, 0.63748, 0.661982, 0.505461, 0.494003, 0.394753, 0.370445, 0.398279, 0.346032, 0.346032, 0.321458, 0.232838, 0.278302, 0.318242, 0.352862, 0.247041, 0.191378, 0.203355, 0.17593, 0.219301, 0.161087, 0.120615, 0.116183, 0.111485, 0.116183, 0.15008, 0.206376, 0.31487, 0.321458, 0.418646, 0.380708, 0.390993, 0.486429, 0.380708, 0.281712, 0.21291, 0.225814, 0.31487, 0.31487, 0.332115, 0.257454, 0.295083, 0.295083, 0.298791, 0.301917, 0.318242, 0.311707, 0.311707, 0.301917, 0.219301, 0.142424, 0.203355, 0.203355, 0.147574, 0.196879, 0.31487, 0.41194, 0.476583, 0.408655, 0.401658, 0.356642, 0.440853, 0.401658, 0.366687, 0.366687, 0.295083, 0.332115, 0.328603, 0.295083, 0.203355, 0.284882, 0.295083, 0.200174, 0.206376, 0.281712, 0.339168, 0.308712, 0.194234, 0.170161, 0.225814, 0.232838, 0.271506, 0.194234, 0.219301, 0.206376, 0.132295, 0.109221, 0.132295, 0.142424, 0.196879, 0.284882, 0.288399, 0.284882, 0.387226, 0.377384, 0.278302, 0.185198, 0.196879, 0.278302, 0.30533, 0.239899, 0.225814, 0.139895, 0.196879, 0.236433, 0.247041, 0.335645, 0.346032, 0.339168, 0.321458, 0.26085, 0.225814, 0.134866, 0.191378, 0.185198, 0.17593, 0.257454, 0.324872, 0.318242, 0.257454, 0.275179, 0.352862, 0.324872, 0.332115, 0.328603, 0.26085, 0.335645, 0.291804, 0.377384, 0.387226, 0.298791, 0.342579, 0.339168, 0.335645, 0.342579, 0.335645, 0.26085, 0.275179, 0.239899, 0.243554, 0.301917, 0.203355, 0.200174, 0.155435, 0.243554, 0.209395, 0.284882, 0.275179, 0.239899, 0.243554, 0.239899, 0.339168, 0.335645, 0.366687, 0.390993, 0.374039, 0.342579, 0.384043, 0.374039, 0.328603, 0.236433, 0.236433, 0.321458, 0.243554, 0.318242, 0.308712, 0.318242, 0.288399, 0.26085, 0.31487, 0.284882, 0.243554, 0.196879, 0.147574, 0.111485, 0.179055], '')</t>
  </si>
  <si>
    <t>[128, 129, 130, 139, 140, 141, 142, 143, 144, 145, 146, 147]</t>
  </si>
  <si>
    <t xml:space="preserve">F5RYR5|F5RYR5_9ENTR Putative manganese efflux pump MntP OS=Enterobacter hormaechei ATCC 49162 </t>
  </si>
  <si>
    <t>([0.038042, 0.018415, 0.026892, 0.026892, 0.041405, 0.023963, 0.015694, 0.010926, 0.011518, 0.008409, 0.009977, 0.010221, 0.00962, 0.01204, 0.01078, 0.009401, 0.008804, 0.007315, 0.007315, 0.010509, 0.008723, 0.008409, 0.012727, 0.013016, 0.012727, 0.012727, 0.012491, 0.020876, 0.03976, 0.064632, 0.139895, 0.06312, 0.088832, 0.109221, 0.118441, 0.056825, 0.073402, 0.161087, 0.194234, 0.134866, 0.071867, 0.06312, 0.06184, 0.047319, 0.023087, 0.035586, 0.035586, 0.034884, 0.038042, 0.048328, 0.0198, 0.011342, 0.021816, 0.013265, 0.011342, 0.008804, 0.013613, 0.010372, 0.006894, 0.006039, 0.008525, 0.014315, 0.014315, 0.009865, 0.007877, 0.014075, 0.008276, 0.008409, 0.012727, 0.008409, 0.005249, 0.006421, 0.006078, 0.004736, 0.004611, 0.003405, 0.003671, 0.002503, 0.002155, 0.002976, 0.003366, 0.003431, 0.002688, 0.00316, 0.002761, 0.004247, 0.003821, 0.003512, 0.003431, 0.003431, 0.004646, 0.006482, 0.007645, 0.014586, 0.024393, 0.05306, 0.079919, 0.158265, 0.170161, 0.284882, 0.291804, 0.288399, 0.284882, 0.21291, 0.203355, 0.206376, 0.096677, 0.056825, 0.134866, 0.139895, 0.111485, 0.051831, 0.03976, 0.03976, 0.032017, 0.015694, 0.015694, 0.016021, 0.010221, 0.014315, 0.009294, 0.009187, 0.006988, 0.006988, 0.007315, 0.008804, 0.008276, 0.008276, 0.011903, 0.008156, 0.008156, 0.006421, 0.006374, 0.006245, 0.006374, 0.005623, 0.00558, 0.004646, 0.003757, 0.004414, 0.004247, 0.004736, 0.004921, 0.004513, 0.003276, 0.003804, 0.004247, 0.006482, 0.006374, 0.006078, 0.006619, 0.005378, 0.005872, 0.008409, 0.009865, 0.006078, 0.004835, 0.006894, 0.009015, 0.009096, 0.006194, 0.007259, 0.008525, 0.008156, 0.010372, 0.021816, 0.016021, 0.009483, 0.009096, 0.015078, 0.009015, 0.008156, 0.006894, 0.006245, 0.006245, 0.004431, 0.006533, 0.008409, 0.008804, 0.005503, 0.005734, 0.006194, 0.00543, 0.00543, 0.003804, 0.003821, 0.003512, 0.004161, 0.004899, 0.00407, 0.003341, 0.003997, 0.004483, 0.005683, 0.007645, 0.005932, 0.008624], '')</t>
  </si>
  <si>
    <t xml:space="preserve">F5RYS1|F5RYS1_9ENTR PhoP/PhoQ regulator MgrB OS=Enterobacter hormaechei ATCC 49162 </t>
  </si>
  <si>
    <t>([0.001808, 0.001675, 0.001267, 0.001048, 0.001271, 0.001249, 0.001142, 0.001061, 0.000842, 0.000854, 0.001249, 0.001434, 0.001481, 0.000936, 0.001499, 0.001061, 0.001159, 0.001202, 0.001692, 0.002512, 0.003555, 0.003607, 0.004646, 0.004577, 0.004247, 0.004689, 0.006039, 0.005623, 0.005734, 0.008525, 0.007422, 0.007315, 0.007495, 0.004835, 0.004921, 0.005223, 0.00543, 0.005503, 0.006142, 0.004899, 0.004161, 0.003276, 0.003727, 0.002881, 0.003997, 0.005872, 0.004577], '')</t>
  </si>
  <si>
    <t xml:space="preserve">F5RYS5|F5RYS5_9ENTR Protease HtpX OS=Enterobacter hormaechei ATCC 49162 </t>
  </si>
  <si>
    <t>([0.004315, 0.003431, 0.003821, 0.003555, 0.003701, 0.003461, 0.003298, 0.002581, 0.003341, 0.00292, 0.002761, 0.002435, 0.00283, 0.002057, 0.003014, 0.003405, 0.003341, 0.004899, 0.006619, 0.00962, 0.009187, 0.006619, 0.009865, 0.011669, 0.010926, 0.009401, 0.008624, 0.00962, 0.014315, 0.009401, 0.00962, 0.008409, 0.012491, 0.007645, 0.011342, 0.01078, 0.01078, 0.010509, 0.007091, 0.007091, 0.005318, 0.003963, 0.004388, 0.004247, 0.004358, 0.004247, 0.004835, 0.005992, 0.00515, 0.005872, 0.008002, 0.008525, 0.014075, 0.014075, 0.032677, 0.020165, 0.011669, 0.013265, 0.026338, 0.064632, 0.067594, 0.132295, 0.232838, 0.229226, 0.257454, 0.26085, 0.264545, 0.209395, 0.194234, 0.291804, 0.298791, 0.21291, 0.25406, 0.264545, 0.278302, 0.25031, 0.335645, 0.454136, 0.387226, 0.380708, 0.239899, 0.200174, 0.144935, 0.161087, 0.219301, 0.127496, 0.098513, 0.096677, 0.092881, 0.132295, 0.10481, 0.122885, 0.203355, 0.144935, 0.15008, 0.11371, 0.05306, 0.040537, 0.041405, 0.05306, 0.040537, 0.081712, 0.10481, 0.15284, 0.098513, 0.092881, 0.081712, 0.06184, 0.094817, 0.111485, 0.106997, 0.142424, 0.118441, 0.058088, 0.06184, 0.060549, 0.085092, 0.129801, 0.158265, 0.155435, 0.170161, 0.229226, 0.18812, 0.206376, 0.158265, 0.129801, 0.073402, 0.111485, 0.17593, 0.236433, 0.219301, 0.219301, 0.216401, 0.134866, 0.18812, 0.298791, 0.288399, 0.288399, 0.291804, 0.219301, 0.225814, 0.170161, 0.155435, 0.118441, 0.059222, 0.079919, 0.127496, 0.144935, 0.120615, 0.125101, 0.116183, 0.109221, 0.0704, 0.038042, 0.035586, 0.024826, 0.023534, 0.023963, 0.013821, 0.011342, 0.013821, 0.014075, 0.011106, 0.009401, 0.011669, 0.018787, 0.010131, 0.008723, 0.011342, 0.016021, 0.016021, 0.016021, 0.032017, 0.058088, 0.100716, 0.200174, 0.311707, 0.311707, 0.318242, 0.408655, 0.517562, 0.59917, 0.476583, 0.476583, 0.408655, 0.328603, 0.298791, 0.339168, 0.384043, 0.339168, 0.271506, 0.173081, 0.185198, 0.10481, 0.059222, 0.028695, 0.024826, 0.013613, 0.009401, 0.008002, 0.008002, 0.005734, 0.003963, 0.005318, 0.006142, 0.006078, 0.006078, 0.006619, 0.008723, 0.008804, 0.010372, 0.016257, 0.014315, 0.013265, 0.017797, 0.027463, 0.046336, 0.046336, 0.081712, 0.111485, 0.134866, 0.078022, 0.088832, 0.147574, 0.144935, 0.200174, 0.30533, 0.374039, 0.284882, 0.243554, 0.203355, 0.125101, 0.120615, 0.219301, 0.134866, 0.161087, 0.161087, 0.18812, 0.106997, 0.120615, 0.170161, 0.182256, 0.291804, 0.324872, 0.339168, 0.332115, 0.264545, 0.219301, 0.229226, 0.206376, 0.185198, 0.137348, 0.225814, 0.21291, 0.209395, 0.298791, 0.301917, 0.288399, 0.203355, 0.308712, 0.308712, 0.196879, 0.102787, 0.071867, 0.088832, 0.085092, 0.102787, 0.155435, 0.125101, 0.161087, 0.271506, 0.332115, 0.335645, 0.342579, 0.308712, 0.222385, 0.229226, 0.222385, 0.222385, 0.328603, 0.222385, 0.127496, 0.196879, 0.284882, 0.30533, 0.284882, 0.25406, 0.18812, 0.125101, 0.191378, 0.142424, 0.106997, 0.073402], '')</t>
  </si>
  <si>
    <t>[180, 181]</t>
  </si>
  <si>
    <t xml:space="preserve">F5RYS7|F5RYS7_9ENTR RNA chaperone ProQ OS=Enterobacter hormaechei ATCC 49162 </t>
  </si>
  <si>
    <t>([0.750527, 0.779859, 0.661982, 0.525368, 0.509769, 0.401658, 0.339168, 0.335645, 0.370445, 0.387226, 0.311707, 0.374039, 0.370445, 0.281712, 0.18812, 0.161087, 0.147574, 0.219301, 0.209395, 0.216401, 0.196879, 0.196879, 0.219301, 0.21291, 0.284882, 0.25031, 0.346032, 0.342579, 0.281712, 0.278302, 0.291804, 0.324872, 0.239899, 0.216401, 0.291804, 0.328603, 0.332115, 0.359901, 0.356642, 0.342579, 0.346032, 0.308712, 0.31487, 0.281712, 0.356642, 0.374039, 0.374039, 0.366687, 0.440853, 0.517562, 0.447574, 0.436924, 0.444081, 0.422041, 0.450668, 0.458154, 0.517562, 0.422041, 0.418646, 0.346032, 0.308712, 0.225814, 0.291804, 0.225814, 0.229226, 0.25031, 0.243554, 0.291804, 0.301917, 0.298791, 0.264545, 0.332115, 0.278302, 0.346032, 0.422041, 0.4292, 0.458154, 0.380708, 0.472492, 0.480142, 0.494003, 0.56648, 0.666105, 0.675549, 0.779859, 0.720929, 0.685117, 0.707965, 0.703578, 0.690604, 0.694846, 0.771762, 0.685117, 0.759478, 0.754692, 0.724957, 0.707965, 0.642678, 0.73685, 0.666105, 0.675549, 0.728858, 0.728858, 0.724957, 0.685117, 0.666105, 0.745909, 0.754692, 0.712013, 0.728858, 0.728858, 0.733139, 0.724957, 0.771762, 0.745909, 0.720929, 0.724957, 0.741537, 0.767246, 0.784345, 0.84206, 0.837511, 0.837511, 0.859585, 0.862302, 0.876521, 0.876521, 0.868118, 0.859585, 0.89662, 0.89662, 0.919029, 0.908098, 0.922952, 0.932927, 0.941505, 0.941505, 0.951925, 0.953422, 0.957673, 0.956248, 0.954657, 0.951925, 0.970265, 0.960642, 0.953422, 0.956248, 0.954657, 0.966441, 0.960642, 0.938133, 0.939629, 0.912647, 0.939629, 0.922952, 0.912647, 0.93079, 0.939629, 0.939629, 0.936162, 0.945666, 0.941505, 0.953422, 0.956248, 0.957673, 0.934618, 0.945666, 0.947281, 0.910643, 0.899122, 0.903857, 0.879233, 0.882776, 0.856457, 0.827927, 0.846163, 0.862302, 0.775545, 0.775545, 0.712013, 0.712013, 0.653063, 0.657645, 0.648219, 0.657645, 0.59508, 0.648219, 0.653063, 0.618285, 0.716283, 0.632174, 0.575842, 0.653063, 0.557691, 0.632174, 0.632174, 0.626927, 0.626927, 0.632174, 0.63748, 0.63748, 0.661982, 0.604312, 0.608892, 0.59014, 0.575842, 0.575842, 0.59508, 0.56648, 0.509769, 0.454136, 0.505461, 0.549308, 0.553315, 0.671169, 0.59014, 0.521092, 0.433034, 0.41194, 0.444081, 0.414856, 0.450668, 0.401658, 0.447574, 0.408655, 0.370445, 0.324872, 0.30533], '')</t>
  </si>
  <si>
    <t>[0, 1, 2, 3, 4, 49, 56,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211, 212, 213, 214, 215, 216]</t>
  </si>
  <si>
    <t>(128</t>
  </si>
  <si>
    <t>135)</t>
  </si>
  <si>
    <t xml:space="preserve">F5RYT1|F5RYT1_9ENTR Ribosomal RNA small subunit methyltransferase F OS=Enterobacter hormaechei ATCC 49162 </t>
  </si>
  <si>
    <t>([0.127496, 0.161087, 0.109221, 0.048328, 0.030611, 0.054297, 0.085092, 0.11371, 0.06184, 0.042364, 0.043307, 0.058088, 0.090864, 0.073402, 0.137348, 0.111485, 0.102787, 0.10481, 0.132295, 0.15008, 0.085092, 0.078022, 0.038042, 0.069024, 0.15284, 0.132295, 0.073402, 0.054297, 0.042364, 0.056825, 0.106997, 0.125101, 0.139895, 0.109221, 0.111485, 0.094817, 0.109221, 0.109221, 0.090864, 0.071867, 0.081712, 0.144935, 0.088832, 0.170161, 0.092881, 0.079919, 0.106997, 0.158265, 0.158265, 0.100716, 0.098513, 0.100716, 0.06184, 0.033407, 0.056825, 0.0704, 0.038042, 0.03976, 0.037156, 0.041405, 0.037156, 0.036378, 0.041405, 0.046336, 0.056825, 0.054297, 0.032017, 0.056825, 0.06184, 0.076542, 0.074921, 0.069024, 0.034068, 0.067594, 0.102787, 0.11371, 0.102787, 0.194234, 0.209395, 0.30533, 0.203355, 0.318242, 0.222385, 0.196879, 0.26085, 0.239899, 0.30533, 0.41194, 0.394753, 0.284882, 0.278302, 0.394753, 0.40511, 0.380708, 0.264545, 0.17593, 0.173081, 0.179055, 0.139895, 0.122885, 0.122885, 0.161087, 0.083462, 0.164327, 0.111485, 0.096677, 0.076542, 0.054297, 0.023963, 0.020165, 0.037156, 0.041405, 0.044297, 0.083462, 0.18812, 0.301917, 0.390993, 0.311707, 0.25406, 0.298791, 0.236433, 0.209395, 0.216401, 0.278302, 0.278302, 0.346032, 0.370445, 0.398279, 0.494003, 0.648219, 0.707965, 0.56648, 0.517562, 0.472492, 0.454136, 0.384043, 0.377384, 0.390993, 0.454136, 0.494003, 0.450668, 0.42561, 0.370445, 0.370445, 0.41194, 0.401658, 0.288399, 0.288399, 0.26085, 0.25031, 0.236433, 0.167087, 0.243554, 0.21291, 0.170161, 0.173081, 0.179055, 0.179055, 0.10481, 0.10481, 0.100716, 0.0704, 0.120615, 0.120615, 0.142424, 0.142424, 0.086953, 0.142424, 0.090864, 0.111485, 0.116183, 0.06184, 0.098513, 0.100716, 0.139895, 0.15008, 0.079919, 0.096677, 0.074921, 0.10481, 0.064632, 0.081712, 0.15284, 0.129801, 0.11371, 0.120615, 0.094817, 0.081712, 0.058088, 0.058088, 0.059222, 0.047319, 0.11371, 0.06184, 0.060549, 0.06184, 0.10481, 0.18812, 0.134866, 0.111485, 0.132295, 0.196879, 0.179055, 0.18812, 0.222385, 0.301917, 0.206376, 0.232838, 0.332115, 0.324872, 0.40511, 0.328603, 0.332115, 0.295083, 0.394753, 0.311707, 0.328603, 0.219301, 0.191378, 0.222385, 0.295083, 0.308712, 0.311707, 0.318242, 0.206376, 0.125101, 0.155435, 0.225814, 0.200174, 0.102787, 0.167087, 0.144935, 0.129801, 0.15008, 0.179055, 0.167087, 0.247041, 0.236433, 0.239899, 0.203355, 0.147574, 0.139895, 0.134866, 0.076542, 0.071867, 0.0704, 0.127496, 0.120615, 0.132295, 0.170161, 0.291804, 0.308712, 0.349426, 0.366687, 0.275179, 0.167087, 0.102787, 0.060549, 0.056825, 0.10481, 0.147574, 0.144935, 0.127496, 0.129801, 0.182256, 0.122885, 0.209395, 0.106997, 0.06312, 0.071867, 0.036378, 0.036378, 0.034068, 0.019401, 0.015078, 0.026338, 0.044297, 0.064632, 0.106997, 0.10481, 0.081712, 0.0704, 0.132295, 0.179055, 0.185198, 0.21291, 0.170161, 0.094817, 0.179055, 0.196879, 0.090864, 0.173081, 0.173081, 0.102787, 0.096677, 0.18812, 0.120615, 0.134866, 0.158265, 0.085092, 0.043307, 0.034068, 0.034068, 0.031287, 0.016021, 0.014315, 0.013821, 0.026892, 0.045352, 0.038042, 0.036378, 0.079919, 0.079919, 0.041405, 0.088832, 0.132295, 0.147574, 0.18812, 0.092881, 0.088832, 0.118441, 0.21291, 0.291804, 0.206376, 0.239899, 0.21291, 0.194234, 0.222385, 0.158265, 0.161087, 0.18812, 0.25031, 0.257454, 0.203355, 0.264545, 0.247041, 0.209395, 0.194234, 0.194234, 0.278302, 0.257454, 0.318242, 0.311707, 0.229226, 0.349426, 0.236433, 0.349426, 0.278302, 0.26085, 0.342579, 0.342579, 0.25031, 0.25031, 0.158265, 0.10481, 0.096677, 0.086953, 0.134866, 0.125101, 0.158265, 0.116183, 0.074921, 0.045352, 0.023087, 0.041405, 0.042364, 0.078022, 0.045352, 0.092881, 0.102787, 0.055536, 0.032677, 0.059222, 0.06184, 0.0704, 0.125101, 0.083462, 0.085092, 0.078022, 0.046336, 0.043307, 0.043307, 0.079919, 0.079919, 0.132295, 0.120615, 0.067594, 0.064632, 0.120615, 0.111485, 0.096677, 0.092881, 0.147574, 0.081712, 0.086953, 0.129801, 0.139895, 0.209395, 0.158265, 0.100716, 0.139895, 0.086953, 0.125101, 0.132295, 0.206376, 0.243554, 0.247041, 0.342579, 0.236433, 0.200174, 0.134866, 0.139895, 0.219301, 0.236433, 0.346032, 0.308712, 0.31487, 0.318242, 0.243554, 0.219301, 0.298791, 0.324872, 0.401658, 0.433034, 0.366687, 0.271506, 0.291804, 0.284882, 0.291804, 0.394753, 0.447574, 0.509769, 0.509769, 0.51388, 0.51388, 0.436924, 0.377384, 0.308712, 0.30533, 0.31487, 0.41194, 0.422041, 0.311707, 0.346032, 0.257454, 0.321458, 0.328603, 0.278302, 0.264545, 0.247041, 0.18812, 0.164327, 0.185198, 0.170161, 0.10481, 0.098513, 0.15008, 0.219301, 0.200174, 0.219301, 0.30533, 0.30533, 0.222385, 0.271506, 0.236433, 0.328603, 0.324872, 0.401658, 0.352862, 0.257454, 0.271506, 0.335645, 0.346032, 0.36309, 0.366687, 0.458154, 0.436924, 0.40511, 0.387226, 0.465241, 0.41194, 0.394753, 0.352862, 0.444081, 0.521092, 0.505461, 0.461924], '')</t>
  </si>
  <si>
    <t>[129, 130, 131, 132, 431, 432, 433, 434, 484, 485]</t>
  </si>
  <si>
    <t xml:space="preserve">F5RYT6|F5RYT6_9ENTR Copper resistance protein D OS=Enterobacter hormaechei ATCC 49162 </t>
  </si>
  <si>
    <t>([0.001155, 0.000833, 0.001383, 0.000936, 0.001232, 0.001434, 0.001271, 0.001069, 0.000906, 0.000833, 0.000614, 0.000854, 0.001434, 0.001434, 0.00146, 0.000906, 0.001481, 0.001481, 0.001172, 0.001061, 0.000859, 0.001687, 0.002503, 0.002482, 0.002662, 0.00316, 0.003555, 0.003512, 0.004135, 0.005932, 0.008723, 0.016826, 0.009015, 0.008723, 0.010372, 0.019109, 0.044297, 0.050641, 0.041405, 0.069024, 0.127496, 0.086953, 0.03976, 0.040537, 0.021381, 0.029376, 0.021816, 0.017138, 0.017447, 0.013821, 0.009977, 0.006142, 0.005992, 0.006482, 0.006482, 0.006374, 0.006142, 0.004315, 0.003405, 0.004736, 0.005683, 0.006374, 0.006194, 0.008075, 0.008624, 0.009401, 0.007555, 0.009015, 0.01227, 0.017138, 0.0198, 0.015344, 0.034068, 0.033407, 0.03976, 0.019401, 0.0198, 0.021381, 0.044297, 0.027463, 0.027463, 0.024826, 0.016021, 0.016257, 0.009865, 0.006482, 0.008895, 0.010926, 0.008002, 0.005011, 0.005011, 0.005734, 0.006142, 0.006374, 0.005683, 0.007259, 0.009187, 0.008075, 0.00558, 0.00389, 0.006078, 0.006795, 0.006988, 0.00962, 0.016021, 0.028695, 0.060549, 0.028695, 0.022667, 0.0198, 0.020165, 0.020522, 0.018787, 0.030003, 0.029376, 0.020165, 0.013437, 0.009977, 0.008002, 0.010131, 0.017138, 0.01078, 0.009401, 0.009096, 0.007555, 0.006701, 0.005623, 0.005799, 0.008075, 0.011903, 0.016528, 0.032017, 0.03976, 0.045352, 0.023087, 0.021816, 0.044297, 0.035586, 0.078022, 0.142424, 0.139895, 0.071867, 0.118441, 0.060549, 0.030611, 0.025316, 0.025316, 0.028695, 0.028107, 0.016021, 0.01078, 0.013265, 0.01227, 0.008276, 0.006619, 0.010926, 0.007495, 0.005318, 0.00515, 0.003997, 0.003405, 0.00389, 0.003963, 0.003555, 0.004976, 0.006894, 0.009015, 0.007177, 0.008525, 0.009096, 0.011518, 0.014075, 0.008624, 0.005623, 0.008075, 0.009401, 0.006894, 0.010131, 0.009096, 0.015344, 0.023087, 0.020165, 0.019109, 0.036378, 0.021816, 0.016528, 0.01078, 0.009015, 0.014075, 0.009401, 0.005992, 0.004899, 0.005799, 0.008525, 0.009015, 0.005932, 0.007495, 0.00962, 0.006567, 0.006619, 0.004736, 0.003671, 0.004646, 0.003341, 0.003478, 0.003864, 0.004736, 0.004414, 0.005086, 0.004513, 0.006421, 0.006039, 0.006482, 0.006374, 0.004611, 0.004736, 0.004899, 0.003177, 0.00316, 0.003431, 0.004431, 0.004577, 0.004577, 0.003864, 0.004611, 0.003727, 0.003727, 0.003014, 0.002976, 0.002512, 0.002078, 0.001597, 0.002512, 0.003366, 0.002276, 0.002035, 0.002035, 0.002155, 0.003512, 0.003478, 0.0028, 0.003276, 0.004775, 0.006567, 0.008525, 0.010372, 0.014075, 0.025316, 0.034068, 0.074921, 0.045352, 0.038858, 0.023963, 0.022667, 0.015344, 0.034068, 0.085092, 0.125101, 0.216401, 0.118441, 0.067594, 0.081712, 0.079919, 0.050641, 0.022306, 0.013016, 0.008276, 0.006988, 0.005683, 0.004247, 0.004135, 0.004208, 0.004161, 0.005086, 0.005249, 0.004513, 0.004646, 0.004976, 0.003757, 0.00292, 0.003177, 0.003431, 0.00407, 0.003246, 0.00292, 0.00359, 0.003997, 0.005249, 0.004899], '')</t>
  </si>
  <si>
    <t xml:space="preserve">F5RYU1|F5RYU1_9ENTR Phosphogluconate dehydratase OS=Enterobacter hormaechei ATCC 49162 </t>
  </si>
  <si>
    <t>([0.444081, 0.321458, 0.308712, 0.36309, 0.40511, 0.42561, 0.450668, 0.490133, 0.51388, 0.538167, 0.517562, 0.525368, 0.422041, 0.318242, 0.284882, 0.370445, 0.359901, 0.366687, 0.440853, 0.40511, 0.394753, 0.384043, 0.490133, 0.529623, 0.444081, 0.447574, 0.454136, 0.450668, 0.444081, 0.359901, 0.318242, 0.264545, 0.288399, 0.384043, 0.377384, 0.374039, 0.377384, 0.461924, 0.335645, 0.295083, 0.291804, 0.206376, 0.216401, 0.229226, 0.216401, 0.291804, 0.284882, 0.288399, 0.257454, 0.173081, 0.247041, 0.275179, 0.318242, 0.239899, 0.236433, 0.324872, 0.370445, 0.264545, 0.236433, 0.247041, 0.18812, 0.225814, 0.311707, 0.203355, 0.185198, 0.203355, 0.155435, 0.094817, 0.086953, 0.085092, 0.142424, 0.15008, 0.17593, 0.129801, 0.216401, 0.15008, 0.079919, 0.090864, 0.15284, 0.111485, 0.111485, 0.191378, 0.194234, 0.164327, 0.179055, 0.17593, 0.164327, 0.144935, 0.229226, 0.196879, 0.170161, 0.161087, 0.161087, 0.094817, 0.137348, 0.120615, 0.167087, 0.194234, 0.194234, 0.164327, 0.209395, 0.21291, 0.219301, 0.203355, 0.17593, 0.257454, 0.26085, 0.257454, 0.335645, 0.342579, 0.370445, 0.394753, 0.418646, 0.321458, 0.387226, 0.342579, 0.264545, 0.268042, 0.342579, 0.335645, 0.30533, 0.257454, 0.311707, 0.25031, 0.25406, 0.284882, 0.239899, 0.167087, 0.167087, 0.098513, 0.088832, 0.094817, 0.129801, 0.085092, 0.071867, 0.081712, 0.127496, 0.161087, 0.102787, 0.05306, 0.026892, 0.03976, 0.045352, 0.033407, 0.049374, 0.050641, 0.034884, 0.028695, 0.05306, 0.054297, 0.054297, 0.034884, 0.025316, 0.0198, 0.020876, 0.024826, 0.022667, 0.012727, 0.015078, 0.024393, 0.026892, 0.055536, 0.045352, 0.03976, 0.034068, 0.020876, 0.024826, 0.044297, 0.067594, 0.069024, 0.051831, 0.071867, 0.109221, 0.139895, 0.109221, 0.155435, 0.243554, 0.243554, 0.377384, 0.380708, 0.308712, 0.394753, 0.271506, 0.311707, 0.414856, 0.440853, 0.401658, 0.339168, 0.359901, 0.359901, 0.328603, 0.339168, 0.390993, 0.398279, 0.41194, 0.461924, 0.349426, 0.26085, 0.281712, 0.225814, 0.247041, 0.281712, 0.243554, 0.335645, 0.222385, 0.222385, 0.268042, 0.401658, 0.433034, 0.418646, 0.349426, 0.359901, 0.281712, 0.164327, 0.155435, 0.15284, 0.15008, 0.229226, 0.31487, 0.30533, 0.352862, 0.278302, 0.243554, 0.209395, 0.232838, 0.222385, 0.170161, 0.196879, 0.129801, 0.144935, 0.085092, 0.15008, 0.142424, 0.243554, 0.349426, 0.243554, 0.15008, 0.194234, 0.209395, 0.216401, 0.17593, 0.191378, 0.161087, 0.229226, 0.298791, 0.243554, 0.271506, 0.328603, 0.356642, 0.374039, 0.324872, 0.377384, 0.352862, 0.374039, 0.30533, 0.31487, 0.4292, 0.444081, 0.436924, 0.408655, 0.40511, 0.440853, 0.422041, 0.538167, 0.4292, 0.384043, 0.450668, 0.490133, 0.480142, 0.458154, 0.444081, 0.408655, 0.458154, 0.472492, 0.454136, 0.458154, 0.359901, 0.288399, 0.380708, 0.370445, 0.281712, 0.203355, 0.179055, 0.109221, 0.058088, 0.083462, 0.116183, 0.094817, 0.122885, 0.122885, 0.127496, 0.173081, 0.236433, 0.229226, 0.170161, 0.170161, 0.155435, 0.179055, 0.21291, 0.158265, 0.137348, 0.216401, 0.25031, 0.25031, 0.332115, 0.324872, 0.278302, 0.185198, 0.196879, 0.122885, 0.132295, 0.137348, 0.067594, 0.066181, 0.069024, 0.051831, 0.051831, 0.085092, 0.085092, 0.069024, 0.111485, 0.081712, 0.06184, 0.06184, 0.074921, 0.044297, 0.041405, 0.083462, 0.15008, 0.142424, 0.257454, 0.216401, 0.216401, 0.232838, 0.247041, 0.236433, 0.222385, 0.236433, 0.209395, 0.247041, 0.311707, 0.281712, 0.298791, 0.374039, 0.339168, 0.26085, 0.298791, 0.398279, 0.387226, 0.295083, 0.21291, 0.182256, 0.206376, 0.196879, 0.203355, 0.127496, 0.125101, 0.232838, 0.232838, 0.196879, 0.232838, 0.239899, 0.17593, 0.206376, 0.179055, 0.137348, 0.206376, 0.167087, 0.170161, 0.15284, 0.139895, 0.216401, 0.144935, 0.161087, 0.18812, 0.179055, 0.179055, 0.18812, 0.179055, 0.167087, 0.247041, 0.161087, 0.167087, 0.144935, 0.170161, 0.18812, 0.301917, 0.275179, 0.359901, 0.370445, 0.370445, 0.387226, 0.390993, 0.509769, 0.505461, 0.398279, 0.394753, 0.447574, 0.444081, 0.318242, 0.335645, 0.324872, 0.444081, 0.311707, 0.41194, 0.444081, 0.422041, 0.422041, 0.454136, 0.461924, 0.447574, 0.380708, 0.380708, 0.370445, 0.339168, 0.339168, 0.328603, 0.4292, 0.458154, 0.422041, 0.472492, 0.414856, 0.401658, 0.377384, 0.494003, 0.465241, 0.366687, 0.398279, 0.41194, 0.4292, 0.433034, 0.450668, 0.450668, 0.440853, 0.458154, 0.42561, 0.447574, 0.5017, 0.433034, 0.366687, 0.291804, 0.374039, 0.41194, 0.42561, 0.418646, 0.433034, 0.394753, 0.384043, 0.384043, 0.339168, 0.219301, 0.219301, 0.182256, 0.243554, 0.257454, 0.170161, 0.209395, 0.17593, 0.21291, 0.21291, 0.21291, 0.25406, 0.179055, 0.127496, 0.118441, 0.118441, 0.118441, 0.167087, 0.275179, 0.236433, 0.236433, 0.352862, 0.342579, 0.339168, 0.374039, 0.468512, 0.468512, 0.461924, 0.461924, 0.370445, 0.408655, 0.51388, 0.63748, 0.618285, 0.707965, 0.626927, 0.525368, 0.433034, 0.447574, 0.414856, 0.418646, 0.342579, 0.324872, 0.236433, 0.239899, 0.142424, 0.088832, 0.144935, 0.147574, 0.15008, 0.216401, 0.17593, 0.147574, 0.122885, 0.158265, 0.158265, 0.21291, 0.281712, 0.291804, 0.311707, 0.311707, 0.281712, 0.295083, 0.308712, 0.328603, 0.36309, 0.476583, 0.570702, 0.529623, 0.418646, 0.4292, 0.4292, 0.509769, 0.4292, 0.349426, 0.349426, 0.346032, 0.281712, 0.281712, 0.359901, 0.324872, 0.335645, 0.332115, 0.332115, 0.321458, 0.321458, 0.324872, 0.291804, 0.284882, 0.318242, 0.408655, 0.41194, 0.335645, 0.339168, 0.339168, 0.339168, 0.301917, 0.31487, 0.398279, 0.366687, 0.370445, 0.295083, 0.257454, 0.26085, 0.349426, 0.359901, 0.465241, 0.461924, 0.370445, 0.394753, 0.398279, 0.321458, 0.308712, 0.356642, 0.352862, 0.433034, 0.447574, 0.517562, 0.51388, 0.494003, 0.534167, 0.534167, 0.59508, 0.5017, 0.534167, 0.5017, 0.408655, 0.374039, 0.384043, 0.472492, 0.356642, 0.346032, 0.422041, 0.387226, 0.433034, 0.440853, 0.436924, 0.472492, 0.480142, 0.40511, 0.318242, 0.324872, 0.209395, 0.216401, 0.298791, 0.271506, 0.275179, 0.346032, 0.31487, 0.25406, 0.219301, 0.308712, 0.268042], '')</t>
  </si>
  <si>
    <t>[8, 9, 10, 11, 23, 263, 393, 394, 437, 481, 482, 483, 484, 485, 486, 517, 518, 522, 567, 568, 570, 571, 572, 573, 574, 575]</t>
  </si>
  <si>
    <t xml:space="preserve">F5RYU4|F5RYU4_9ENTR Pyruvate kinase OS=Enterobacter hormaechei ATCC 49162 </t>
  </si>
  <si>
    <t>([0.356642, 0.398279, 0.436924, 0.342579, 0.366687, 0.440853, 0.42561, 0.450668, 0.468512, 0.490133, 0.505461, 0.553315, 0.570702, 0.476583, 0.483068, 0.570702, 0.468512, 0.377384, 0.346032, 0.31487, 0.394753, 0.42561, 0.436924, 0.366687, 0.384043, 0.387226, 0.321458, 0.36309, 0.257454, 0.26085, 0.264545, 0.26085, 0.25406, 0.275179, 0.359901, 0.352862, 0.36309, 0.447574, 0.454136, 0.483068, 0.483068, 0.486429, 0.517562, 0.433034, 0.497853, 0.585406, 0.480142, 0.483068, 0.440853, 0.549308, 0.461924, 0.447574, 0.454136, 0.461924, 0.356642, 0.321458, 0.232838, 0.155435, 0.155435, 0.229226, 0.158265, 0.194234, 0.18812, 0.222385, 0.284882, 0.196879, 0.191378, 0.21291, 0.243554, 0.275179, 0.182256, 0.25406, 0.268042, 0.26085, 0.247041, 0.25031, 0.182256, 0.191378, 0.278302, 0.194234, 0.18812, 0.268042, 0.25406, 0.164327, 0.086953, 0.054297, 0.096677, 0.078022, 0.122885, 0.076542, 0.073402, 0.129801, 0.129801, 0.129801, 0.129801, 0.134866, 0.182256, 0.288399, 0.359901, 0.284882, 0.366687, 0.281712, 0.281712, 0.203355, 0.298791, 0.370445, 0.370445, 0.401658, 0.401658, 0.394753, 0.408655, 0.342579, 0.380708, 0.377384, 0.374039, 0.284882, 0.200174, 0.137348, 0.079919, 0.085092, 0.129801, 0.129801, 0.203355, 0.142424, 0.222385, 0.155435, 0.15284, 0.167087, 0.086953, 0.11371, 0.073402, 0.116183, 0.161087, 0.11371, 0.11371, 0.071867, 0.064632, 0.109221, 0.179055, 0.18812, 0.185198, 0.125101, 0.125101, 0.122885, 0.203355, 0.125101, 0.18812, 0.203355, 0.275179, 0.346032, 0.328603, 0.301917, 0.301917, 0.298791, 0.243554, 0.243554, 0.30533, 0.408655, 0.321458, 0.308712, 0.342579, 0.352862, 0.387226, 0.308712, 0.318242, 0.298791, 0.374039, 0.384043, 0.370445, 0.324872, 0.342579, 0.25406, 0.278302, 0.275179, 0.247041, 0.298791, 0.311707, 0.222385, 0.222385, 0.236433, 0.25031, 0.200174, 0.122885, 0.122885, 0.134866, 0.134866, 0.067594, 0.088832, 0.081712, 0.055536, 0.067594, 0.0704, 0.132295, 0.122885, 0.125101, 0.092881, 0.094817, 0.088832, 0.15008, 0.098513, 0.120615, 0.111485, 0.18812, 0.232838, 0.264545, 0.26085, 0.271506, 0.339168, 0.298791, 0.206376, 0.209395, 0.182256, 0.164327, 0.106997, 0.182256, 0.173081, 0.222385, 0.271506, 0.239899, 0.182256, 0.194234, 0.236433, 0.247041, 0.247041, 0.247041, 0.21291, 0.295083, 0.295083, 0.26085, 0.185198, 0.196879, 0.229226, 0.264545, 0.281712, 0.284882, 0.203355, 0.170161, 0.144935, 0.109221, 0.132295, 0.179055, 0.257454, 0.173081, 0.161087, 0.106997, 0.142424, 0.106997, 0.096677, 0.094817, 0.164327, 0.264545, 0.26085, 0.229226, 0.222385, 0.134866, 0.196879, 0.25406, 0.257454, 0.236433, 0.185198, 0.185198, 0.18812, 0.147574, 0.216401, 0.229226, 0.21291, 0.203355, 0.291804, 0.26085, 0.185198, 0.094817, 0.086953, 0.11371, 0.167087, 0.179055, 0.222385, 0.17593, 0.200174, 0.232838, 0.271506, 0.271506, 0.278302, 0.288399, 0.356642, 0.31487, 0.339168, 0.4292, 0.422041, 0.387226, 0.444081, 0.447574, 0.5017, 0.505461, 0.472492, 0.433034, 0.4292, 0.440853, 0.414856, 0.311707, 0.321458, 0.359901, 0.458154, 0.465241, 0.418646, 0.321458, 0.321458, 0.206376, 0.203355, 0.173081, 0.222385, 0.209395, 0.239899, 0.247041, 0.229226, 0.308712, 0.247041, 0.268042, 0.268042, 0.356642, 0.447574, 0.366687, 0.335645, 0.298791, 0.239899, 0.239899, 0.308712, 0.281712, 0.30533, 0.219301, 0.25031, 0.194234, 0.209395, 0.239899, 0.185198, 0.219301, 0.209395, 0.216401, 0.196879, 0.170161, 0.15284, 0.144935, 0.209395, 0.247041, 0.200174, 0.25406, 0.200174, 0.206376, 0.170161, 0.236433, 0.332115, 0.268042, 0.321458, 0.321458, 0.288399, 0.288399, 0.222385, 0.179055, 0.268042, 0.219301, 0.239899, 0.155435, 0.132295, 0.10481, 0.106997, 0.173081, 0.10481, 0.170161, 0.155435, 0.194234, 0.18812, 0.15008, 0.134866, 0.071867, 0.064632, 0.059222, 0.106997, 0.147574, 0.18812, 0.182256, 0.219301, 0.268042, 0.328603, 0.281712, 0.271506, 0.264545, 0.257454, 0.342579, 0.25406, 0.257454, 0.321458, 0.311707, 0.26085, 0.380708, 0.377384, 0.264545, 0.278302, 0.225814, 0.203355, 0.206376, 0.216401, 0.232838, 0.236433, 0.275179, 0.268042, 0.321458, 0.236433, 0.239899, 0.203355, 0.21291, 0.137348, 0.142424, 0.142424, 0.155435, 0.132295, 0.239899, 0.284882, 0.225814, 0.170161, 0.17593, 0.173081, 0.170161, 0.161087, 0.161087, 0.15284, 0.170161, 0.134866, 0.173081, 0.139895, 0.173081, 0.257454, 0.311707, 0.239899, 0.257454, 0.239899, 0.161087, 0.142424, 0.203355, 0.288399, 0.394753, 0.298791, 0.216401, 0.158265, 0.147574, 0.139895, 0.147574, 0.129801, 0.111485, 0.079919, 0.069024, 0.067594, 0.069024, 0.081712, 0.125101, 0.079919, 0.098513, 0.155435, 0.15284, 0.086953, 0.085092, 0.086953, 0.144935, 0.229226, 0.295083, 0.301917, 0.311707, 0.239899, 0.25031, 0.31487, 0.339168, 0.42561, 0.401658, 0.374039, 0.356642, 0.321458, 0.380708, 0.422041, 0.398279, 0.366687, 0.494003, 0.476583], '')</t>
  </si>
  <si>
    <t>[10, 11, 12, 15, 42, 45, 49, 291, 292]</t>
  </si>
  <si>
    <t xml:space="preserve">F5RYU7|F5RYU7_9ENTR High-affinity zinc uptake system protein ZnuA OS=Enterobacter hormaechei ATCC 49162 </t>
  </si>
  <si>
    <t>([0.377384, 0.398279, 0.418646, 0.324872, 0.366687, 0.232838, 0.264545, 0.185198, 0.17593, 0.219301, 0.17593, 0.132295, 0.144935, 0.078022, 0.041405, 0.044297, 0.050641, 0.049374, 0.020876, 0.021381, 0.030003, 0.018106, 0.011518, 0.011903, 0.014315, 0.009096, 0.015078, 0.015078, 0.015078, 0.015078, 0.009401, 0.013265, 0.022306, 0.021381, 0.033407, 0.036378, 0.020522, 0.019109, 0.015694, 0.025316, 0.015694, 0.018415, 0.024826, 0.036378, 0.021381, 0.016021, 0.026338, 0.028107, 0.029376, 0.043307, 0.056825, 0.106997, 0.066181, 0.073402, 0.055536, 0.044297, 0.051831, 0.058088, 0.098513, 0.118441, 0.086953, 0.142424, 0.173081, 0.134866, 0.161087, 0.144935, 0.15284, 0.134866, 0.132295, 0.111485, 0.081712, 0.067594, 0.067594, 0.10481, 0.066181, 0.081712, 0.109221, 0.161087, 0.232838, 0.203355, 0.137348, 0.142424, 0.170161, 0.15284, 0.225814, 0.200174, 0.30533, 0.408655, 0.444081, 0.454136, 0.380708, 0.465241, 0.40511, 0.394753, 0.42561, 0.490133, 0.497853, 0.408655, 0.40511, 0.387226, 0.366687, 0.461924, 0.562014, 0.494003, 0.494003, 0.40511, 0.366687, 0.301917, 0.18812, 0.111485, 0.10481, 0.206376, 0.229226, 0.271506, 0.291804, 0.236433, 0.139895, 0.106997, 0.164327, 0.167087, 0.167087, 0.219301, 0.206376, 0.209395, 0.164327, 0.185198, 0.284882, 0.370445, 0.433034, 0.562014, 0.59917, 0.604312, 0.461924, 0.418646, 0.461924, 0.359901, 0.387226, 0.505461, 0.476583, 0.458154, 0.497853, 0.418646, 0.366687, 0.332115, 0.31487, 0.398279, 0.335645, 0.335645, 0.328603, 0.349426, 0.335645, 0.41194, 0.42561, 0.529623, 0.575842, 0.58069, 0.712013, 0.720929, 0.685117, 0.775545, 0.791621, 0.775545, 0.849326, 0.910643, 0.938133, 0.947281, 0.950334, 0.96342, 0.957673, 0.956248, 0.948786, 0.956248, 0.903857, 0.901269, 0.868118, 0.865454, 0.784345, 0.622677, 0.521092, 0.553315, 0.59014, 0.59508, 0.476583, 0.461924, 0.458154, 0.370445, 0.36309, 0.332115, 0.268042, 0.239899, 0.158265, 0.164327, 0.158265, 0.232838, 0.15284, 0.134866, 0.142424, 0.137348, 0.196879, 0.298791, 0.308712, 0.275179, 0.257454, 0.25406, 0.271506, 0.196879, 0.278302, 0.25406, 0.288399, 0.278302, 0.295083, 0.387226, 0.278302, 0.284882, 0.264545, 0.349426, 0.339168, 0.301917, 0.356642, 0.398279, 0.377384, 0.36309, 0.377384, 0.318242, 0.401658, 0.422041, 0.521092, 0.4292, 0.4292, 0.447574, 0.440853, 0.440853, 0.4292, 0.538167, 0.517562, 0.450668, 0.332115, 0.342579, 0.26085, 0.291804, 0.295083, 0.26085, 0.179055, 0.170161, 0.15008, 0.092881, 0.092881, 0.081712, 0.132295, 0.092881, 0.076542, 0.076542, 0.079919, 0.094817, 0.060549, 0.059222, 0.10481, 0.102787, 0.144935, 0.179055, 0.182256, 0.200174, 0.239899, 0.236433, 0.243554, 0.356642, 0.444081, 0.390993, 0.40511, 0.401658, 0.40511, 0.408655, 0.505461, 0.40511, 0.377384, 0.458154, 0.465241, 0.374039, 0.414856, 0.4292, 0.505461, 0.483068, 0.418646, 0.408655, 0.41194, 0.335645, 0.200174, 0.173081, 0.21291, 0.236433, 0.239899, 0.21291, 0.209395, 0.225814, 0.284882, 0.216401, 0.155435, 0.161087, 0.206376, 0.209395, 0.167087, 0.164327, 0.164327, 0.196879, 0.191378, 0.203355, 0.275179, 0.342579, 0.370445, 0.359901, 0.25031, 0.257454, 0.398279, 0.31487, 0.281712, 0.31487, 0.398279, 0.377384, 0.366687, 0.321458, 0.384043, 0.41194, 0.374039, 0.374039, 0.284882, 0.284882, 0.356642, 0.243554, 0.206376, 0.203355, 0.206376, 0.206376, 0.167087, 0.15284, 0.225814, 0.15008, 0.125101, 0.11371, 0.111485, 0.067594, 0.10481, 0.10481, 0.118441, 0.118441, 0.096677, 0.137348, 0.116183, 0.085092, 0.155435, 0.216401, 0.185198, 0.134866, 0.21291], '')</t>
  </si>
  <si>
    <t>[102, 129, 130, 131, 137, 153, 154, 155, 156, 157, 158, 159, 160, 161, 162, 163, 164, 165, 166, 167, 168, 169, 170, 171, 172, 173, 174, 175, 176, 177, 178, 179, 180, 181, 226, 233, 234, 272, 280]</t>
  </si>
  <si>
    <t xml:space="preserve">F5RYV1|F5RYV1_9ENTR Holliday junction branch migration complex subunit RuvA OS=Enterobacter hormaechei ATCC 49162 </t>
  </si>
  <si>
    <t>([0.15008, 0.067594, 0.03976, 0.025316, 0.018106, 0.025316, 0.034884, 0.023534, 0.016826, 0.021816, 0.027463, 0.034884, 0.034884, 0.032677, 0.037156, 0.047319, 0.047319, 0.050641, 0.048328, 0.048328, 0.049374, 0.048328, 0.094817, 0.15008, 0.147574, 0.142424, 0.081712, 0.090864, 0.155435, 0.247041, 0.278302, 0.308712, 0.219301, 0.144935, 0.086953, 0.045352, 0.048328, 0.030003, 0.048328, 0.088832, 0.055536, 0.055536, 0.054297, 0.059222, 0.036378, 0.069024, 0.096677, 0.191378, 0.147574, 0.155435, 0.100716, 0.042364, 0.020165, 0.037156, 0.034068, 0.073402, 0.134866, 0.100716, 0.15284, 0.15284, 0.167087, 0.203355, 0.142424, 0.158265, 0.076542, 0.127496, 0.127496, 0.079919, 0.042364, 0.033407, 0.031287, 0.058088, 0.120615, 0.164327, 0.161087, 0.164327, 0.086953, 0.044297, 0.055536, 0.028107, 0.030611, 0.030003, 0.036378, 0.06184, 0.106997, 0.194234, 0.194234, 0.122885, 0.125101, 0.182256, 0.271506, 0.185198, 0.102787, 0.094817, 0.120615, 0.125101, 0.191378, 0.200174, 0.291804, 0.321458, 0.4292, 0.328603, 0.284882, 0.206376, 0.173081, 0.096677, 0.058088, 0.055536, 0.094817, 0.147574, 0.147574, 0.11371, 0.206376, 0.308712, 0.206376, 0.139895, 0.139895, 0.118441, 0.120615, 0.132295, 0.111485, 0.127496, 0.209395, 0.275179, 0.324872, 0.321458, 0.332115, 0.324872, 0.318242, 0.236433, 0.301917, 0.301917, 0.236433, 0.206376, 0.191378, 0.291804, 0.370445, 0.321458, 0.374039, 0.447574, 0.349426, 0.26085, 0.179055, 0.182256, 0.127496, 0.147574, 0.18812, 0.264545, 0.247041, 0.247041, 0.324872, 0.21291, 0.225814, 0.321458, 0.335645, 0.264545, 0.170161, 0.167087, 0.229226, 0.185198, 0.155435, 0.239899, 0.247041, 0.247041, 0.158265, 0.194234, 0.200174, 0.219301, 0.216401, 0.295083, 0.335645, 0.308712, 0.387226, 0.390993, 0.40511, 0.401658, 0.450668, 0.59508, 0.604312, 0.58069, 0.58069, 0.538167, 0.494003, 0.553315, 0.541878, 0.562014, 0.517562, 0.433034, 0.398279, 0.308712, 0.332115, 0.332115, 0.377384, 0.398279, 0.352862, 0.342579, 0.332115, 0.332115, 0.247041, 0.232838, 0.21291, 0.155435, 0.185198, 0.206376, 0.271506, 0.359901, 0.398279, 0.4292, 0.517562, 0.538167, 0.671169, 0.570702, 0.436924, 0.422041, 0.422041, 0.42561, 0.349426, 0.349426, 0.352862, 0.394753, 0.321458, 0.301917, 0.380708, 0.394753, 0.377384, 0.30533, 0.257454, 0.264545, 0.222385, 0.179055, 0.109221], '')</t>
  </si>
  <si>
    <t>[177, 178, 179, 180, 181, 183, 184, 185, 186, 208, 209, 210, 211]</t>
  </si>
  <si>
    <t xml:space="preserve">F5RZ09|F5RZ09_9ENTR Carboxy-S-adenosyl-L-methionine synthase OS=Enterobacter hormaechei ATCC 49162 </t>
  </si>
  <si>
    <t>([0.366687, 0.257454, 0.247041, 0.284882, 0.200174, 0.232838, 0.281712, 0.196879, 0.232838, 0.155435, 0.191378, 0.247041, 0.247041, 0.17593, 0.15008, 0.15284, 0.10481, 0.092881, 0.194234, 0.203355, 0.196879, 0.111485, 0.182256, 0.206376, 0.206376, 0.222385, 0.25031, 0.236433, 0.236433, 0.229226, 0.346032, 0.247041, 0.15008, 0.15284, 0.173081, 0.129801, 0.118441, 0.134866, 0.147574, 0.106997, 0.109221, 0.137348, 0.118441, 0.073402, 0.078022, 0.094817, 0.139895, 0.125101, 0.132295, 0.15284, 0.092881, 0.094817, 0.092881, 0.15008, 0.100716, 0.125101, 0.125101, 0.125101, 0.127496, 0.170161, 0.203355, 0.118441, 0.118441, 0.132295, 0.185198, 0.173081, 0.158265, 0.106997, 0.100716, 0.092881, 0.15008, 0.232838, 0.15284, 0.229226, 0.15008, 0.15284, 0.129801, 0.144935, 0.15284, 0.191378, 0.219301, 0.243554, 0.298791, 0.26085, 0.278302, 0.301917, 0.301917, 0.216401, 0.288399, 0.288399, 0.288399, 0.185198, 0.194234, 0.236433, 0.158265, 0.236433, 0.271506, 0.332115, 0.408655, 0.4292, 0.346032, 0.366687, 0.268042, 0.232838, 0.288399, 0.359901, 0.349426, 0.264545, 0.335645, 0.349426, 0.264545, 0.275179, 0.275179, 0.275179, 0.31487, 0.377384, 0.380708, 0.377384, 0.281712, 0.206376, 0.116183, 0.17593, 0.085092, 0.132295, 0.120615, 0.116183, 0.058088, 0.032017, 0.035586, 0.043307, 0.043307, 0.079919, 0.074921, 0.132295, 0.125101, 0.0704, 0.049374, 0.05306, 0.066181, 0.058088, 0.049374, 0.090864, 0.083462, 0.100716, 0.102787, 0.191378, 0.182256, 0.288399, 0.342579, 0.324872, 0.232838, 0.15008, 0.139895, 0.15284, 0.144935, 0.074921, 0.122885, 0.10481, 0.106997, 0.11371, 0.155435, 0.232838, 0.164327, 0.164327, 0.25406, 0.167087, 0.088832, 0.044297, 0.048328, 0.046336, 0.079919, 0.118441, 0.191378, 0.10481, 0.094817, 0.092881, 0.15008, 0.161087, 0.268042, 0.167087, 0.158265, 0.200174, 0.129801, 0.196879, 0.125101, 0.11371, 0.185198, 0.26085, 0.366687, 0.352862, 0.349426, 0.26085, 0.278302, 0.281712, 0.324872, 0.295083, 0.21291, 0.25031, 0.247041, 0.239899, 0.257454, 0.278302, 0.268042, 0.352862, 0.335645, 0.394753, 0.390993, 0.291804, 0.291804, 0.308712, 0.281712, 0.318242, 0.284882, 0.281712, 0.268042, 0.332115, 0.384043, 0.384043, 0.268042, 0.147574, 0.161087, 0.161087, 0.073402, 0.076542, 0.035586, 0.037156, 0.044297, 0.026892, 0.032017, 0.027463, 0.016257, 0.019109, 0.019109, 0.038858, 0.036378, 0.029376, 0.025316, 0.018106, 0.023087, 0.036378, 0.069024, 0.046336, 0.06184, 0.132295, 0.086953, 0.196879, 0.15284], '')</t>
  </si>
  <si>
    <t xml:space="preserve">F5RZ10|F5RZ10_9ENTR tRNA U34 carboxymethyltransferase OS=Enterobacter hormaechei ATCC 49162 </t>
  </si>
  <si>
    <t>([0.01078, 0.014075, 0.021381, 0.036378, 0.048328, 0.032677, 0.043307, 0.056825, 0.032677, 0.024826, 0.035586, 0.047319, 0.049374, 0.05306, 0.092881, 0.094817, 0.049374, 0.083462, 0.15284, 0.073402, 0.127496, 0.18812, 0.21291, 0.222385, 0.219301, 0.219301, 0.311707, 0.229226, 0.158265, 0.264545, 0.359901, 0.232838, 0.222385, 0.321458, 0.271506, 0.225814, 0.232838, 0.209395, 0.15284, 0.170161, 0.295083, 0.196879, 0.209395, 0.225814, 0.209395, 0.194234, 0.127496, 0.132295, 0.127496, 0.125101, 0.118441, 0.109221, 0.139895, 0.147574, 0.118441, 0.144935, 0.194234, 0.194234, 0.318242, 0.436924, 0.31487, 0.328603, 0.394753, 0.390993, 0.374039, 0.284882, 0.30533, 0.390993, 0.284882, 0.390993, 0.490133, 0.40511, 0.36309, 0.42561, 0.433034, 0.370445, 0.311707, 0.346032, 0.219301, 0.200174, 0.17593, 0.264545, 0.268042, 0.179055, 0.173081, 0.100716, 0.092881, 0.086953, 0.058088, 0.11371, 0.056825, 0.059222, 0.109221, 0.15008, 0.079919, 0.071867, 0.122885, 0.161087, 0.069024, 0.137348, 0.071867, 0.074921, 0.071867, 0.038858, 0.046336, 0.058088, 0.098513, 0.109221, 0.10481, 0.164327, 0.092881, 0.167087, 0.158265, 0.147574, 0.142424, 0.158265, 0.098513, 0.106997, 0.066181, 0.134866, 0.090864, 0.17593, 0.164327, 0.173081, 0.144935, 0.219301, 0.155435, 0.083462, 0.134866, 0.109221, 0.056825, 0.098513, 0.079919, 0.079919, 0.069024, 0.064632, 0.067594, 0.076542, 0.046336, 0.073402, 0.038042, 0.06184, 0.073402, 0.055536, 0.058088, 0.06184, 0.030003, 0.022306, 0.029376, 0.032677, 0.020522, 0.040537, 0.032677, 0.025316, 0.023963, 0.028107, 0.017447, 0.016826, 0.024393, 0.040537, 0.042364, 0.081712, 0.074921, 0.050641, 0.064632, 0.032677, 0.031287, 0.079919, 0.076542, 0.11371, 0.056825, 0.127496, 0.122885, 0.083462, 0.147574, 0.129801, 0.073402, 0.127496, 0.17593, 0.088832, 0.086953, 0.085092, 0.051831, 0.024826, 0.030003, 0.023963, 0.043307, 0.050641, 0.023534, 0.023087, 0.022306, 0.038042, 0.032677, 0.030611, 0.069024, 0.031287, 0.042364, 0.074921, 0.041405, 0.025762, 0.058088, 0.030611, 0.028695, 0.049374, 0.111485, 0.066181, 0.055536, 0.054297, 0.085092, 0.144935, 0.25406, 0.173081, 0.127496, 0.078022, 0.088832, 0.076542, 0.076542, 0.044297, 0.024826, 0.049374, 0.098513, 0.100716, 0.182256, 0.179055, 0.142424, 0.090864, 0.088832, 0.088832, 0.106997, 0.106997, 0.116183, 0.102787, 0.098513, 0.125101, 0.203355, 0.15284, 0.142424, 0.232838, 0.232838, 0.236433, 0.120615, 0.069024, 0.076542, 0.067594, 0.058088, 0.03976, 0.051831, 0.05306, 0.081712, 0.073402, 0.037156, 0.020165, 0.023087, 0.040537, 0.032677, 0.032017, 0.020522, 0.014783, 0.014783, 0.015078, 0.023963, 0.026892, 0.041405, 0.036378, 0.023963, 0.0198, 0.021816, 0.026892, 0.046336, 0.026338, 0.026892, 0.060549, 0.106997, 0.092881, 0.090864, 0.137348, 0.144935, 0.15284, 0.179055, 0.100716, 0.155435, 0.17593, 0.264545, 0.206376, 0.209395, 0.288399, 0.243554, 0.229226, 0.232838, 0.26085, 0.366687, 0.36309, 0.342579, 0.332115, 0.332115, 0.349426, 0.25031, 0.25406, 0.36309, 0.308712, 0.433034, 0.394753, 0.408655, 0.374039, 0.454136, 0.366687, 0.295083, 0.324872, 0.324872, 0.284882, 0.268042, 0.247041, 0.26085, 0.239899, 0.216401, 0.196879, 0.161087, 0.236433, 0.182256, 0.147574, 0.236433, 0.15008, 0.15008], '')</t>
  </si>
  <si>
    <t xml:space="preserve">F5RZ13|F5RZ13_9ENTR Arginine--tRNA ligase OS=Enterobacter hormaechei ATCC 49162 </t>
  </si>
  <si>
    <t>([0.096677, 0.134866, 0.18812, 0.182256, 0.122885, 0.074921, 0.076542, 0.078022, 0.096677, 0.096677, 0.142424, 0.144935, 0.15008, 0.173081, 0.182256, 0.247041, 0.339168, 0.349426, 0.359901, 0.346032, 0.346032, 0.387226, 0.390993, 0.308712, 0.349426, 0.321458, 0.414856, 0.468512, 0.401658, 0.41194, 0.41194, 0.390993, 0.42561, 0.332115, 0.366687, 0.311707, 0.206376, 0.170161, 0.236433, 0.229226, 0.144935, 0.142424, 0.139895, 0.167087, 0.268042, 0.264545, 0.380708, 0.298791, 0.247041, 0.36309, 0.36309, 0.328603, 0.225814, 0.236433, 0.318242, 0.271506, 0.318242, 0.301917, 0.339168, 0.339168, 0.243554, 0.298791, 0.298791, 0.335645, 0.308712, 0.295083, 0.194234, 0.158265, 0.232838, 0.301917, 0.278302, 0.167087, 0.147574, 0.239899, 0.147574, 0.073402, 0.074921, 0.076542, 0.155435, 0.127496, 0.067594, 0.073402, 0.073402, 0.073402, 0.078022, 0.047319, 0.046336, 0.0704, 0.0704, 0.041405, 0.032677, 0.033407, 0.073402, 0.129801, 0.071867, 0.125101, 0.15284, 0.200174, 0.191378, 0.191378, 0.191378, 0.268042, 0.36309, 0.401658, 0.332115, 0.25406, 0.257454, 0.257454, 0.196879, 0.225814, 0.281712, 0.31487, 0.332115, 0.247041, 0.21291, 0.291804, 0.311707, 0.335645, 0.374039, 0.295083, 0.26085, 0.298791, 0.239899, 0.229226, 0.222385, 0.298791, 0.275179, 0.25031, 0.236433, 0.342579, 0.308712, 0.308712, 0.203355, 0.194234, 0.268042, 0.209395, 0.229226, 0.120615, 0.096677, 0.092881, 0.142424, 0.139895, 0.090864, 0.088832, 0.086953, 0.071867, 0.076542, 0.134866, 0.15284, 0.15284, 0.15008, 0.100716, 0.118441, 0.179055, 0.18812, 0.098513, 0.158265, 0.111485, 0.129801, 0.125101, 0.10481, 0.056825, 0.034068, 0.059222, 0.102787, 0.111485, 0.139895, 0.139895, 0.15008, 0.222385, 0.194234, 0.182256, 0.301917, 0.257454, 0.222385, 0.139895, 0.21291, 0.222385, 0.18812, 0.288399, 0.377384, 0.295083, 0.298791, 0.384043, 0.380708, 0.352862, 0.335645, 0.318242, 0.31487, 0.206376, 0.203355, 0.25406, 0.268042, 0.268042, 0.281712, 0.206376, 0.257454, 0.30533, 0.291804, 0.346032, 0.328603, 0.328603, 0.356642, 0.377384, 0.31487, 0.291804, 0.239899, 0.257454, 0.26085, 0.25031, 0.346032, 0.366687, 0.264545, 0.15284, 0.088832, 0.118441, 0.164327, 0.109221, 0.096677, 0.092881, 0.069024, 0.046336, 0.048328, 0.048328, 0.074921, 0.081712, 0.085092, 0.139895, 0.142424, 0.15008, 0.098513, 0.094817, 0.045352, 0.085092, 0.15284, 0.15284, 0.15008, 0.134866, 0.229226, 0.155435, 0.164327, 0.236433, 0.311707, 0.311707, 0.335645, 0.284882, 0.328603, 0.349426, 0.339168, 0.247041, 0.158265, 0.247041, 0.271506, 0.308712, 0.21291, 0.243554, 0.321458, 0.219301, 0.222385, 0.191378, 0.281712, 0.200174, 0.196879, 0.161087, 0.147574, 0.216401, 0.191378, 0.167087, 0.109221, 0.120615, 0.185198, 0.284882, 0.268042, 0.206376, 0.257454, 0.278302, 0.191378, 0.109221, 0.118441, 0.170161, 0.21291, 0.129801, 0.18812, 0.206376, 0.232838, 0.25406, 0.236433, 0.332115, 0.390993, 0.40511, 0.384043, 0.321458, 0.222385, 0.147574, 0.182256, 0.17593, 0.229226, 0.298791, 0.40511, 0.480142, 0.384043, 0.291804, 0.291804, 0.301917, 0.291804, 0.298791, 0.291804, 0.209395, 0.170161, 0.10481, 0.116183, 0.116183, 0.098513, 0.158265, 0.158265, 0.161087, 0.167087, 0.11371, 0.111485, 0.094817, 0.102787, 0.167087, 0.182256, 0.194234, 0.120615, 0.0704, 0.03976, 0.03976, 0.069024, 0.083462, 0.127496, 0.15284, 0.167087, 0.25406, 0.182256, 0.219301, 0.216401, 0.185198, 0.161087, 0.161087, 0.120615, 0.078022, 0.076542, 0.106997, 0.137348, 0.206376, 0.203355, 0.225814, 0.247041, 0.25406, 0.25406, 0.182256, 0.206376, 0.129801, 0.139895, 0.206376, 0.25406, 0.194234, 0.127496, 0.21291, 0.164327, 0.196879, 0.185198, 0.182256, 0.182256, 0.219301, 0.219301, 0.301917, 0.390993, 0.25031, 0.239899, 0.239899, 0.30533, 0.239899, 0.318242, 0.295083, 0.295083, 0.229226, 0.275179, 0.308712, 0.311707, 0.366687, 0.339168, 0.342579, 0.352862, 0.374039, 0.335645, 0.26085, 0.284882, 0.257454, 0.332115, 0.339168, 0.335645, 0.257454, 0.229226, 0.203355, 0.222385, 0.216401, 0.291804, 0.324872, 0.41194, 0.36309, 0.387226, 0.433034, 0.521092, 0.529623, 0.42561, 0.476583, 0.562014, 0.454136, 0.418646, 0.468512, 0.436924, 0.370445, 0.447574, 0.414856, 0.444081, 0.394753, 0.332115, 0.31487, 0.194234, 0.158265, 0.209395, 0.116183, 0.137348, 0.127496, 0.125101, 0.191378, 0.179055, 0.185198, 0.271506, 0.206376, 0.120615, 0.071867, 0.11371, 0.060549, 0.111485, 0.122885, 0.111485, 0.102787, 0.086953, 0.074921, 0.102787, 0.096677, 0.167087, 0.173081, 0.147574, 0.164327, 0.100716, 0.074921, 0.078022, 0.040537, 0.06184, 0.06184, 0.129801, 0.120615, 0.15008, 0.090864, 0.081712, 0.073402, 0.059222, 0.0704, 0.134866, 0.100716, 0.109221, 0.056825, 0.058088, 0.079919, 0.064632, 0.074921, 0.059222, 0.043307, 0.085092, 0.083462, 0.147574, 0.098513, 0.100716, 0.090864, 0.147574, 0.164327, 0.232838, 0.342579, 0.36309, 0.335645, 0.380708, 0.284882, 0.342579, 0.301917, 0.281712, 0.203355, 0.18812, 0.275179, 0.191378, 0.196879, 0.25031, 0.25031, 0.236433, 0.132295, 0.144935, 0.096677, 0.069024, 0.064632, 0.0704, 0.060549, 0.076542, 0.086953, 0.139895, 0.116183, 0.106997, 0.069024, 0.090864, 0.086953, 0.047319, 0.055536, 0.051831, 0.025762, 0.020522, 0.032677, 0.038858, 0.027463, 0.041405, 0.050641, 0.024393, 0.014315, 0.016257, 0.015694, 0.00962, 0.010926, 0.009865, 0.008723, 0.011106, 0.011106, 0.019401, 0.031287, 0.06312, 0.047319, 0.054297, 0.067594, 0.074921, 0.120615, 0.216401, 0.144935, 0.142424, 0.170161, 0.216401, 0.203355, 0.132295, 0.196879, 0.137348, 0.21291, 0.308712, 0.222385, 0.25406, 0.15284, 0.155435, 0.083462, 0.111485, 0.167087, 0.10481, 0.094817, 0.05306, 0.060549, 0.106997, 0.071867, 0.137348, 0.161087, 0.129801, 0.179055, 0.147574, 0.155435, 0.134866, 0.102787, 0.161087, 0.134866, 0.216401, 0.179055, 0.291804], '')</t>
  </si>
  <si>
    <t>[404, 405, 408]</t>
  </si>
  <si>
    <t xml:space="preserve">F5RZ17|F5RZ17_9ENTR Flagellar biosynthesis protein FlhA OS=Enterobacter hormaechei ATCC 49162 </t>
  </si>
  <si>
    <t>([0.005318, 0.007091, 0.010672, 0.007091, 0.009401, 0.01204, 0.017447, 0.024826, 0.014783, 0.0198, 0.012491, 0.009865, 0.009977, 0.009294, 0.019401, 0.016257, 0.011518, 0.009015, 0.009015, 0.005932, 0.005734, 0.00359, 0.003555, 0.002727, 0.003341, 0.002396, 0.00155, 0.001675, 0.001, 0.001743, 0.001434, 0.001344, 0.001271, 0.000906, 0.000958, 0.000464, 0.000477, 0.000412, 0.000833, 0.000721, 0.001305, 0.001288, 0.001597, 0.001061, 0.001335, 0.00103, 0.001211, 0.001335, 0.000704, 0.000713, 0.000378, 0.000386, 0.000575, 0.00055, 0.001069, 0.001061, 0.001687, 0.002606, 0.00283, 0.003014, 0.003079, 0.002482, 0.003246, 0.002435, 0.003924, 0.004161, 0.004208, 0.00359, 0.003431, 0.003276, 0.004835, 0.006795, 0.00558, 0.004736, 0.007555, 0.005011, 0.004358, 0.003014, 0.003053, 0.003341, 0.002606, 0.00407, 0.004835, 0.005734, 0.006078, 0.003864, 0.002623, 0.003341, 0.005011, 0.007177, 0.01227, 0.01204, 0.011342, 0.016257, 0.023534, 0.017797, 0.026338, 0.034884, 0.074921, 0.038042, 0.038858, 0.06184, 0.046336, 0.019109, 0.018106, 0.038042, 0.034068, 0.033407, 0.026892, 0.022667, 0.022667, 0.023963, 0.011106, 0.009401, 0.007177, 0.008276, 0.006482, 0.005623, 0.004315, 0.00283, 0.0028, 0.002581, 0.001675, 0.001434, 0.001533, 0.00103, 0.001103, 0.001103, 0.001374, 0.001383, 0.000893, 0.000945, 0.000893, 0.001481, 0.001499, 0.002276, 0.002336, 0.002396, 0.002705, 0.003924, 0.004513, 0.005932, 0.007315, 0.011342, 0.009728, 0.011106, 0.011669, 0.011518, 0.022667, 0.023087, 0.050641, 0.100716, 0.094817, 0.100716, 0.074921, 0.076542, 0.038858, 0.040537, 0.06312, 0.090864, 0.038042, 0.071867, 0.056825, 0.073402, 0.036378, 0.040537, 0.054297, 0.122885, 0.122885, 0.144935, 0.155435, 0.127496, 0.129801, 0.134866, 0.132295, 0.139895, 0.196879, 0.225814, 0.222385, 0.281712, 0.295083, 0.36309, 0.36309, 0.291804, 0.191378, 0.288399, 0.398279, 0.390993, 0.380708, 0.36309, 0.295083, 0.339168, 0.339168, 0.219301, 0.139895, 0.139895, 0.173081, 0.164327, 0.196879, 0.106997, 0.076542, 0.064632, 0.041405, 0.020165, 0.020876, 0.028107, 0.017797, 0.010221, 0.013821, 0.009096, 0.006374, 0.007091, 0.006988, 0.005086, 0.005378, 0.005378, 0.005223, 0.004161, 0.002881, 0.003431, 0.004689, 0.005249, 0.004577, 0.006567, 0.00777, 0.011669, 0.016021, 0.020522, 0.032017, 0.034068, 0.060549, 0.06312, 0.0704, 0.040537, 0.044297, 0.092881, 0.083462, 0.085092, 0.15284, 0.247041, 0.155435, 0.102787, 0.083462, 0.122885, 0.060549, 0.10481, 0.086953, 0.048328, 0.038858, 0.026338, 0.023534, 0.024393, 0.038042, 0.028695, 0.051831, 0.058088, 0.028695, 0.034884, 0.037156, 0.033407, 0.021816, 0.037156, 0.064632, 0.090864, 0.088832, 0.173081, 0.092881, 0.11371, 0.203355, 0.281712, 0.332115, 0.257454, 0.247041, 0.288399, 0.232838, 0.132295, 0.194234, 0.30533, 0.414856, 0.40511, 0.328603, 0.352862, 0.26085, 0.161087, 0.147574, 0.116183, 0.085092, 0.085092, 0.046336, 0.03976, 0.021381, 0.016528, 0.024826, 0.019109, 0.01204, 0.023534, 0.048328, 0.034068, 0.03976, 0.034068, 0.0198, 0.0198, 0.013821, 0.014075, 0.014586, 0.008804, 0.010372, 0.010509, 0.013016, 0.013265, 0.009096, 0.013613, 0.014075, 0.011903, 0.009483, 0.008895, 0.006701, 0.006701, 0.008002, 0.007177, 0.007315, 0.010672, 0.016528, 0.03976, 0.0704, 0.100716, 0.206376, 0.225814, 0.225814, 0.291804, 0.308712, 0.398279, 0.349426, 0.472492, 0.534167, 0.694846, 0.827927, 0.882776, 0.852992, 0.775545, 0.798249, 0.733139, 0.733139, 0.585406, 0.557691, 0.585406, 0.538167, 0.529623, 0.40511, 0.461924, 0.444081, 0.525368, 0.436924, 0.490133, 0.408655, 0.408655, 0.321458, 0.31487, 0.200174, 0.229226, 0.219301, 0.125101, 0.17593, 0.132295, 0.15284, 0.155435, 0.074921, 0.122885, 0.122885, 0.206376, 0.18812, 0.194234, 0.122885, 0.120615, 0.120615, 0.155435, 0.079919, 0.120615, 0.118441, 0.122885, 0.122885, 0.18812, 0.275179, 0.144935, 0.155435, 0.229226, 0.229226, 0.291804, 0.281712, 0.167087, 0.094817, 0.11371, 0.122885, 0.132295, 0.144935, 0.144935, 0.086953, 0.147574, 0.161087, 0.173081, 0.222385, 0.239899, 0.164327, 0.196879, 0.335645, 0.339168, 0.324872, 0.21291, 0.25406, 0.170161, 0.196879, 0.243554, 0.206376, 0.182256, 0.18812, 0.275179, 0.191378, 0.284882, 0.288399, 0.278302, 0.281712, 0.298791, 0.194234, 0.311707, 0.281712, 0.247041, 0.185198, 0.125101, 0.179055, 0.116183, 0.194234, 0.30533, 0.346032, 0.356642, 0.324872, 0.359901, 0.342579, 0.436924, 0.346032, 0.377384, 0.377384, 0.377384, 0.41194, 0.517562, 0.486429, 0.497853, 0.541878, 0.626927, 0.59014, 0.626927, 0.632174, 0.575842, 0.497853, 0.401658, 0.291804, 0.225814, 0.275179, 0.271506, 0.236433, 0.239899, 0.200174, 0.219301, 0.209395, 0.179055, 0.179055, 0.106997, 0.102787, 0.085092, 0.058088, 0.118441, 0.076542, 0.085092, 0.11371, 0.11371, 0.185198, 0.291804, 0.31487, 0.229226, 0.203355, 0.236433, 0.324872, 0.247041, 0.239899, 0.232838, 0.185198, 0.109221, 0.179055, 0.179055, 0.098513, 0.164327, 0.134866, 0.209395, 0.200174, 0.10481, 0.125101, 0.122885, 0.122885, 0.194234, 0.232838, 0.268042, 0.264545, 0.182256, 0.182256, 0.182256, 0.17593, 0.185198, 0.281712, 0.281712, 0.295083, 0.36309, 0.401658, 0.422041, 0.318242, 0.41194, 0.545602, 0.562014, 0.472492, 0.394753, 0.414856, 0.444081, 0.366687, 0.278302, 0.370445, 0.370445, 0.359901, 0.374039, 0.359901, 0.359901, 0.349426, 0.26085, 0.216401, 0.185198, 0.203355, 0.203355, 0.129801, 0.127496, 0.129801, 0.191378, 0.18812, 0.191378, 0.111485, 0.158265, 0.25406, 0.21291, 0.291804, 0.291804, 0.185198, 0.182256, 0.194234, 0.206376, 0.191378, 0.239899, 0.25406, 0.25031, 0.301917, 0.422041, 0.321458, 0.301917, 0.308712, 0.398279, 0.394753, 0.509769, 0.534167, 0.422041, 0.465241, 0.440853, 0.356642, 0.384043, 0.468512, 0.374039, 0.339168, 0.342579, 0.374039, 0.352862, 0.318242, 0.243554, 0.216401, 0.301917, 0.30533, 0.194234, 0.102787, 0.102787, 0.098513, 0.092881, 0.15284, 0.158265, 0.127496, 0.18812, 0.191378, 0.118441, 0.17593, 0.132295, 0.21291, 0.219301, 0.264545, 0.209395, 0.328603, 0.31487, 0.229226, 0.15284, 0.179055, 0.288399, 0.222385, 0.147574, 0.144935, 0.144935, 0.134866, 0.194234, 0.194234, 0.182256, 0.295083, 0.328603, 0.41194, 0.31487, 0.278302, 0.25406, 0.332115, 0.232838, 0.158265, 0.206376, 0.288399, 0.380708, 0.380708, 0.42561, 0.480142, 0.390993, 0.359901, 0.356642, 0.356642, 0.370445, 0.42561, 0.324872, 0.288399, 0.26085, 0.380708, 0.450668, 0.366687, 0.284882, 0.288399, 0.298791, 0.342579, 0.346032, 0.308712, 0.219301, 0.200174, 0.268042, 0.268042, 0.21291, 0.216401, 0.209395, 0.111485, 0.083462, 0.132295, 0.129801, 0.15284, 0.074921, 0.064632, 0.100716, 0.100716, 0.106997, 0.106997, 0.058088, 0.054297, 0.071867, 0.098513, 0.106997, 0.048328, 0.083462, 0.144935, 0.15284, 0.15284, 0.264545, 0.243554, 0.243554, 0.21291, 0.219301, 0.278302, 0.275179, 0.170161, 0.247041, 0.318242, 0.394753, 0.465241, 0.447574, 0.41194, 0.433034, 0.390993, 0.494003, 0.468512, 0.422041, 0.366687, 0.335645], '')</t>
  </si>
  <si>
    <t>[334, 335, 336, 337, 338, 339, 340, 341, 342, 343, 344, 345, 346, 347, 351, 443, 446, 447, 448, 449, 450, 451, 514, 515, 561, 562]</t>
  </si>
  <si>
    <t xml:space="preserve">F5RZ18|F5RZ18_9ENTR Flagellar biosynthetic protein FlhB OS=Enterobacter hormaechei ATCC 49162 </t>
  </si>
  <si>
    <t>([0.805026, 0.862302, 0.876521, 0.905695, 0.901269, 0.894241, 0.767246, 0.795062, 0.798249, 0.754692, 0.754692, 0.823549, 0.874069, 0.856457, 0.846163, 0.707965, 0.728858, 0.712013, 0.707965, 0.694846, 0.690604, 0.608892, 0.58069, 0.56648, 0.422041, 0.328603, 0.225814, 0.232838, 0.147574, 0.092881, 0.116183, 0.073402, 0.044297, 0.021816, 0.012727, 0.008156, 0.008276, 0.007422, 0.007315, 0.007877, 0.006795, 0.004775, 0.005799, 0.005623, 0.005683, 0.005683, 0.006619, 0.009401, 0.011518, 0.010672, 0.015344, 0.012727, 0.019109, 0.015078, 0.026892, 0.023534, 0.048328, 0.092881, 0.092881, 0.069024, 0.036378, 0.05306, 0.102787, 0.15008, 0.158265, 0.088832, 0.085092, 0.059222, 0.030611, 0.043307, 0.041405, 0.022306, 0.030003, 0.017447, 0.0198, 0.0198, 0.042364, 0.031287, 0.023534, 0.013613, 0.014315, 0.013265, 0.008525, 0.009096, 0.006039, 0.004247, 0.005011, 0.006795, 0.007177, 0.007877, 0.005378, 0.005872, 0.007091, 0.005011, 0.005318, 0.006567, 0.007091, 0.005623, 0.005318, 0.004431, 0.006078, 0.006701, 0.006482, 0.006619, 0.00407, 0.005318, 0.007315, 0.008525, 0.008409, 0.007422, 0.009977, 0.0198, 0.032017, 0.018106, 0.031287, 0.054297, 0.026892, 0.024393, 0.049374, 0.028107, 0.066181, 0.066181, 0.030611, 0.046336, 0.083462, 0.129801, 0.059222, 0.059222, 0.043307, 0.047319, 0.102787, 0.094817, 0.06184, 0.066181, 0.081712, 0.043307, 0.043307, 0.069024, 0.032017, 0.015078, 0.035586, 0.029376, 0.017138, 0.018787, 0.018415, 0.017447, 0.023963, 0.059222, 0.046336, 0.06184, 0.025762, 0.012727, 0.008804, 0.006894, 0.006567, 0.009483, 0.009294, 0.009977, 0.013016, 0.017447, 0.023534, 0.023534, 0.013821, 0.013613, 0.023087, 0.034884, 0.035586, 0.042364, 0.028695, 0.038858, 0.031287, 0.050641, 0.11371, 0.203355, 0.278302, 0.182256, 0.191378, 0.209395, 0.122885, 0.109221, 0.085092, 0.081712, 0.076542, 0.081712, 0.088832, 0.056825, 0.031287, 0.018415, 0.016021, 0.012491, 0.008276, 0.010372, 0.010509, 0.008002, 0.006795, 0.005378, 0.007315, 0.005683, 0.005683, 0.004976, 0.005223, 0.005223, 0.004513, 0.004513, 0.006039, 0.006039, 0.007645, 0.010131, 0.010221, 0.010672, 0.013821, 0.023534, 0.020876, 0.029376, 0.050641, 0.034068, 0.074921, 0.074921, 0.127496, 0.120615, 0.219301, 0.219301, 0.268042, 0.390993, 0.387226, 0.394753, 0.521092, 0.525368, 0.440853, 0.545602, 0.534167, 0.59917, 0.480142, 0.476583, 0.472492, 0.41194, 0.525368, 0.521092, 0.472492, 0.422041, 0.497853, 0.494003, 0.483068, 0.538167, 0.468512, 0.418646, 0.422041, 0.40511, 0.321458, 0.422041, 0.422041, 0.390993, 0.401658, 0.433034, 0.335645, 0.25406, 0.311707, 0.318242, 0.342579, 0.387226, 0.433034, 0.366687, 0.366687, 0.295083, 0.264545, 0.225814, 0.281712, 0.17593, 0.179055, 0.26085, 0.25031, 0.247041, 0.236433, 0.225814, 0.268042, 0.387226, 0.461924, 0.377384, 0.295083, 0.236433, 0.229226, 0.219301, 0.288399, 0.288399, 0.275179, 0.216401, 0.278302, 0.18812, 0.284882, 0.185198, 0.17593, 0.173081, 0.10481, 0.116183, 0.120615, 0.15008, 0.139895, 0.139895, 0.142424, 0.232838, 0.182256, 0.120615, 0.125101, 0.129801, 0.15008, 0.257454, 0.271506, 0.275179, 0.356642, 0.332115, 0.349426, 0.26085, 0.247041, 0.346032, 0.349426, 0.349426, 0.257454, 0.243554, 0.25406, 0.332115, 0.216401, 0.328603, 0.408655, 0.41194, 0.356642, 0.239899, 0.18812, 0.236433, 0.196879, 0.173081, 0.203355, 0.21291, 0.219301, 0.196879, 0.11371, 0.088832, 0.045352, 0.083462, 0.049374, 0.046336, 0.042364, 0.03976, 0.032677, 0.020165, 0.016528, 0.025316, 0.044297, 0.055536, 0.06312, 0.11371, 0.086953, 0.079919, 0.139895, 0.219301, 0.26085, 0.271506, 0.366687, 0.394753, 0.408655, 0.509769, 0.480142, 0.390993, 0.509769, 0.40511, 0.401658, 0.447574, 0.458154, 0.458154, 0.465241, 0.483068, 0.468512, 0.549308, 0.538167, 0.490133, 0.454136, 0.414856, 0.509769, 0.447574, 0.534167, 0.465241, 0.414856, 0.436924], '')</t>
  </si>
  <si>
    <t>[0, 1, 2, 3, 4, 5, 6, 7, 8, 9, 10, 11, 12, 13, 14, 15, 16, 17, 18, 19, 20, 21, 22, 23, 226, 227, 229, 230, 231, 236, 237, 243, 359, 362, 371, 372, 376, 378]</t>
  </si>
  <si>
    <t xml:space="preserve">F5RZ22|F5RZ22_9ENTR Chemotaxis protein methyltransferase OS=Enterobacter hormaechei ATCC 49162 </t>
  </si>
  <si>
    <t>([0.366687, 0.40511, 0.4292, 0.505461, 0.458154, 0.525368, 0.538167, 0.549308, 0.58069, 0.604312, 0.613573, 0.553315, 0.56648, 0.436924, 0.433034, 0.472492, 0.468512, 0.480142, 0.465241, 0.380708, 0.384043, 0.342579, 0.335645, 0.346032, 0.281712, 0.324872, 0.185198, 0.18812, 0.18812, 0.11371, 0.069024, 0.076542, 0.078022, 0.076542, 0.0704, 0.0704, 0.090864, 0.071867, 0.066181, 0.038042, 0.043307, 0.031287, 0.043307, 0.046336, 0.045352, 0.055536, 0.055536, 0.116183, 0.088832, 0.060549, 0.056825, 0.098513, 0.090864, 0.088832, 0.100716, 0.167087, 0.158265, 0.100716, 0.120615, 0.122885, 0.125101, 0.173081, 0.173081, 0.206376, 0.206376, 0.116183, 0.118441, 0.116183, 0.06312, 0.048328, 0.071867, 0.100716, 0.056825, 0.06184, 0.085092, 0.134866, 0.142424, 0.15284, 0.225814, 0.200174, 0.209395, 0.179055, 0.18812, 0.239899, 0.137348, 0.079919, 0.161087, 0.161087, 0.10481, 0.17593, 0.257454, 0.275179, 0.236433, 0.321458, 0.281712, 0.206376, 0.111485, 0.10481, 0.10481, 0.088832, 0.109221, 0.100716, 0.10481, 0.120615, 0.096677, 0.11371, 0.155435, 0.15284, 0.158265, 0.200174, 0.194234, 0.185198, 0.170161, 0.239899, 0.236433, 0.275179, 0.295083, 0.398279, 0.332115, 0.203355, 0.229226, 0.196879, 0.170161, 0.243554, 0.209395, 0.278302, 0.359901, 0.401658, 0.401658, 0.4292, 0.370445, 0.370445, 0.291804, 0.264545, 0.182256, 0.18812, 0.11371, 0.155435, 0.164327, 0.229226, 0.264545, 0.268042, 0.25406, 0.25406, 0.31487, 0.31487, 0.30533, 0.194234, 0.182256, 0.120615, 0.059222, 0.086953, 0.085092, 0.144935, 0.106997, 0.179055, 0.179055, 0.275179, 0.236433, 0.155435, 0.164327, 0.236433, 0.206376, 0.239899, 0.284882, 0.257454, 0.194234, 0.122885, 0.216401, 0.225814, 0.301917, 0.40511, 0.349426, 0.349426, 0.346032, 0.352862, 0.339168, 0.36309, 0.356642, 0.433034, 0.433034, 0.42561, 0.4292, 0.366687, 0.26085, 0.209395, 0.206376, 0.275179, 0.366687, 0.370445, 0.390993, 0.384043, 0.384043, 0.468512, 0.390993, 0.31487, 0.398279, 0.335645, 0.30533, 0.30533, 0.308712, 0.311707, 0.271506, 0.288399, 0.30533, 0.349426, 0.398279, 0.295083, 0.264545, 0.288399, 0.222385, 0.206376, 0.137348, 0.081712, 0.086953, 0.134866, 0.194234, 0.125101, 0.18812, 0.134866, 0.15284, 0.142424, 0.239899, 0.167087, 0.164327, 0.203355, 0.185198, 0.096677, 0.116183, 0.134866, 0.122885, 0.120615, 0.090864, 0.085092, 0.083462, 0.038858, 0.043307, 0.03976, 0.073402, 0.0704, 0.109221, 0.096677, 0.100716, 0.049374, 0.060549, 0.055536, 0.066181, 0.056825, 0.073402, 0.137348, 0.142424, 0.081712, 0.120615, 0.173081, 0.264545, 0.349426, 0.377384, 0.291804, 0.18812, 0.158265, 0.15284, 0.15008, 0.142424, 0.142424, 0.229226, 0.196879, 0.196879, 0.21291, 0.239899, 0.239899, 0.209395, 0.216401, 0.185198, 0.185198, 0.100716, 0.094817, 0.094817, 0.15284, 0.225814, 0.264545, 0.203355, 0.17593, 0.111485, 0.109221, 0.102787, 0.100716, 0.185198, 0.158265, 0.122885, 0.164327, 0.206376, 0.17593, 0.134866, 0.236433, 0.206376, 0.295083, 0.25406, 0.209395], '')</t>
  </si>
  <si>
    <t>[3, 5, 6, 7, 8, 9, 10, 11, 12]</t>
  </si>
  <si>
    <t xml:space="preserve">F5RZ23|F5RZ23_9ENTR Methyl-accepting chemotaxis protein IV OS=Enterobacter hormaechei ATCC 49162 </t>
  </si>
  <si>
    <t>([0.0198, 0.029376, 0.046336, 0.0704, 0.042364, 0.023534, 0.017797, 0.013437, 0.011106, 0.009401, 0.008409, 0.007555, 0.007555, 0.006795, 0.007031, 0.008156, 0.008804, 0.008276, 0.008075, 0.012727, 0.01227, 0.013016, 0.013016, 0.008156, 0.005992, 0.007031, 0.006988, 0.009401, 0.014783, 0.023087, 0.022667, 0.03976, 0.066181, 0.037156, 0.06184, 0.118441, 0.074921, 0.127496, 0.129801, 0.129801, 0.129801, 0.134866, 0.216401, 0.222385, 0.328603, 0.4292, 0.374039, 0.458154, 0.461924, 0.450668, 0.454136, 0.525368, 0.447574, 0.342579, 0.346032, 0.346032, 0.298791, 0.359901, 0.346032, 0.31487, 0.229226, 0.229226, 0.222385, 0.18812, 0.18812, 0.194234, 0.122885, 0.194234, 0.194234, 0.118441, 0.11371, 0.06184, 0.094817, 0.173081, 0.264545, 0.36309, 0.268042, 0.298791, 0.275179, 0.18812, 0.182256, 0.200174, 0.132295, 0.11371, 0.134866, 0.132295, 0.125101, 0.125101, 0.125101, 0.15284, 0.200174, 0.216401, 0.281712, 0.247041, 0.116183, 0.106997, 0.079919, 0.069024, 0.0704, 0.069024, 0.120615, 0.164327, 0.194234, 0.191378, 0.21291, 0.225814, 0.232838, 0.243554, 0.332115, 0.301917, 0.209395, 0.257454, 0.182256, 0.185198, 0.144935, 0.25031, 0.25031, 0.298791, 0.298791, 0.308712, 0.311707, 0.21291, 0.116183, 0.134866, 0.206376, 0.139895, 0.134866, 0.142424, 0.142424, 0.122885, 0.147574, 0.144935, 0.081712, 0.134866, 0.173081, 0.222385, 0.232838, 0.155435, 0.139895, 0.257454, 0.142424, 0.102787, 0.173081, 0.232838, 0.275179, 0.191378, 0.288399, 0.239899, 0.225814, 0.225814, 0.222385, 0.191378, 0.164327, 0.257454, 0.236433, 0.216401, 0.109221, 0.11371, 0.15284, 0.092881, 0.090864, 0.179055, 0.275179, 0.182256, 0.229226, 0.203355, 0.164327, 0.106997, 0.106997, 0.11371, 0.088832, 0.109221, 0.111485, 0.216401, 0.200174, 0.203355, 0.21291, 0.324872, 0.206376, 0.243554, 0.295083, 0.278302, 0.268042, 0.191378, 0.196879, 0.102787, 0.056825, 0.118441, 0.137348, 0.11371, 0.066181, 0.047319, 0.038858, 0.038858, 0.021381, 0.014075, 0.014075, 0.013821, 0.014075, 0.023963, 0.014783, 0.011669, 0.008525, 0.008409, 0.01078, 0.016528, 0.023963, 0.023534, 0.016257, 0.021381, 0.03976, 0.03976, 0.056825, 0.03976, 0.032677, 0.054297, 0.090864, 0.094817, 0.047319, 0.051831, 0.051831, 0.051831, 0.076542, 0.132295, 0.134866, 0.142424, 0.088832, 0.096677, 0.161087, 0.257454, 0.185198, 0.132295, 0.15008, 0.106997, 0.170161, 0.236433, 0.25406, 0.281712, 0.18812, 0.291804, 0.247041, 0.173081, 0.161087, 0.161087, 0.161087, 0.100716, 0.094817, 0.127496, 0.125101, 0.127496, 0.102787, 0.144935, 0.109221, 0.161087, 0.268042, 0.271506, 0.196879, 0.185198, 0.179055, 0.194234, 0.206376, 0.247041, 0.324872, 0.42561, 0.359901, 0.332115, 0.377384, 0.390993, 0.42561, 0.461924, 0.36309, 0.359901, 0.384043, 0.377384, 0.335645, 0.284882, 0.278302, 0.356642, 0.370445, 0.374039, 0.352862, 0.342579, 0.328603, 0.339168, 0.346032, 0.461924, 0.505461, 0.562014, 0.505461, 0.468512, 0.468512, 0.476583, 0.444081, 0.433034, 0.534167, 0.538167, 0.541878, 0.541878, 0.490133, 0.497853, 0.494003, 0.497853, 0.509769, 0.476583, 0.476583, 0.40511, 0.384043, 0.384043, 0.387226, 0.387226, 0.436924, 0.450668, 0.509769, 0.553315, 0.553315, 0.51388, 0.549308, 0.608892, 0.51388, 0.549308, 0.529623, 0.529623, 0.59508, 0.549308, 0.553315, 0.553315, 0.604312, 0.59917, 0.59917, 0.58069, 0.618285, 0.618285, 0.613573, 0.613573, 0.604312, 0.622677, 0.58069, 0.545602, 0.529623, 0.63748, 0.59917, 0.608892, 0.622677, 0.557691, 0.557691, 0.562014, 0.553315, 0.59508, 0.604312, 0.59508, 0.5017, 0.5017, 0.5017, 0.41194, 0.366687, 0.366687, 0.284882, 0.271506, 0.31487, 0.31487, 0.232838, 0.236433, 0.15008, 0.142424, 0.21291, 0.25031, 0.203355, 0.139895, 0.122885, 0.074921, 0.081712, 0.111485, 0.098513, 0.060549, 0.109221, 0.144935, 0.127496, 0.179055, 0.225814, 0.209395, 0.229226, 0.308712, 0.332115, 0.42561, 0.418646, 0.324872, 0.288399, 0.301917, 0.31487, 0.311707, 0.387226, 0.398279, 0.359901, 0.390993, 0.465241, 0.370445, 0.370445, 0.394753, 0.394753, 0.422041, 0.394753, 0.387226, 0.356642, 0.332115, 0.321458, 0.342579, 0.349426, 0.374039, 0.433034, 0.418646, 0.36309, 0.384043, 0.380708, 0.447574, 0.374039, 0.36309, 0.444081, 0.401658, 0.401658, 0.40511, 0.401658, 0.4292, 0.387226, 0.335645, 0.298791, 0.318242, 0.30533, 0.359901, 0.335645, 0.339168, 0.422041, 0.480142, 0.483068, 0.483068, 0.394753, 0.390993, 0.398279, 0.394753, 0.394753, 0.394753, 0.390993, 0.321458, 0.335645, 0.380708, 0.370445, 0.41194, 0.390993, 0.40511, 0.342579, 0.342579, 0.342579, 0.30533, 0.332115, 0.328603, 0.328603, 0.414856, 0.486429, 0.483068, 0.480142, 0.461924, 0.472492, 0.472492, 0.476583, 0.436924, 0.418646, 0.483068, 0.440853, 0.450668, 0.433034, 0.497853, 0.549308, 0.553315, 0.509769, 0.517562, 0.497853, 0.480142, 0.494003, 0.468512, 0.468512, 0.394753, 0.418646, 0.414856, 0.433034, 0.476583, 0.476583, 0.450668, 0.450668, 0.534167, 0.545602, 0.545602, 0.490133, 0.447574, 0.458154, 0.529623, 0.494003, 0.51388, 0.538167, 0.444081, 0.476583, 0.472492, 0.472492, 0.472492, 0.433034, 0.352862, 0.284882, 0.324872, 0.281712, 0.301917, 0.31487, 0.31487, 0.25031, 0.342579, 0.342579, 0.264545, 0.268042, 0.311707, 0.229226, 0.209395, 0.281712, 0.278302, 0.278302, 0.328603, 0.324872, 0.390993, 0.390993, 0.418646, 0.408655, 0.461924, 0.450668, 0.408655, 0.36309, 0.422041, 0.370445, 0.374039, 0.450668, 0.41194, 0.339168], '')</t>
  </si>
  <si>
    <t>[51, 286, 287, 288, 294, 295, 296, 297, 302, 312, 313, 314, 315, 316, 317, 318, 319, 320, 321, 322, 323, 324, 325, 326, 327, 328, 329, 330, 331, 332, 333, 334, 335, 336, 337, 338, 339, 340, 341, 342, 343, 344, 345, 346, 347, 348, 349, 350, 351, 352, 470, 471, 472, 473, 487, 488, 489, 493, 495, 496]</t>
  </si>
  <si>
    <t>(40</t>
  </si>
  <si>
    <t>49)</t>
  </si>
  <si>
    <t xml:space="preserve">F5RZ32|F5RZ32_9ENTR Chemotaxis protein CheA OS=Enterobacter hormaechei ATCC 49162 </t>
  </si>
  <si>
    <t>([0.024826, 0.047319, 0.094817, 0.098513, 0.142424, 0.209395, 0.147574, 0.106997, 0.109221, 0.142424, 0.134866, 0.18812, 0.18812, 0.271506, 0.18812, 0.111485, 0.206376, 0.21291, 0.139895, 0.170161, 0.295083, 0.366687, 0.390993, 0.377384, 0.40511, 0.414856, 0.401658, 0.401658, 0.5017, 0.5017, 0.394753, 0.328603, 0.295083, 0.25031, 0.222385, 0.30533, 0.390993, 0.284882, 0.356642, 0.42561, 0.387226, 0.328603, 0.36309, 0.328603, 0.206376, 0.209395, 0.10481, 0.098513, 0.098513, 0.055536, 0.074921, 0.144935, 0.247041, 0.26085, 0.295083, 0.243554, 0.206376, 0.232838, 0.339168, 0.271506, 0.191378, 0.206376, 0.26085, 0.229226, 0.216401, 0.318242, 0.318242, 0.450668, 0.41194, 0.51388, 0.51388, 0.509769, 0.486429, 0.497853, 0.398279, 0.30533, 0.401658, 0.356642, 0.225814, 0.147574, 0.239899, 0.328603, 0.301917, 0.295083, 0.232838, 0.209395, 0.225814, 0.25031, 0.236433, 0.196879, 0.196879, 0.247041, 0.158265, 0.144935, 0.132295, 0.203355, 0.264545, 0.275179, 0.394753, 0.521092, 0.585406, 0.517562, 0.51388, 0.408655, 0.418646, 0.422041, 0.359901, 0.278302, 0.264545, 0.222385, 0.222385, 0.200174, 0.236433, 0.239899, 0.219301, 0.147574, 0.167087, 0.167087, 0.139895, 0.111485, 0.116183, 0.11371, 0.132295, 0.111485, 0.229226, 0.147574, 0.161087, 0.288399, 0.328603, 0.284882, 0.301917, 0.30533, 0.308712, 0.232838, 0.25031, 0.298791, 0.352862, 0.26085, 0.264545, 0.298791, 0.335645, 0.332115, 0.370445, 0.342579, 0.408655, 0.387226, 0.42561, 0.541878, 0.465241, 0.497853, 0.521092, 0.454136, 0.538167, 0.465241, 0.465241, 0.454136, 0.436924, 0.465241, 0.458154, 0.476583, 0.476583, 0.450668, 0.454136, 0.380708, 0.433034, 0.321458, 0.232838, 0.288399, 0.275179, 0.324872, 0.25031, 0.26085, 0.349426, 0.278302, 0.31487, 0.387226, 0.387226, 0.387226, 0.408655, 0.418646, 0.36309, 0.332115, 0.318242, 0.288399, 0.374039, 0.352862, 0.352862, 0.398279, 0.342579, 0.328603, 0.232838, 0.328603, 0.349426, 0.335645, 0.321458, 0.349426, 0.349426, 0.444081, 0.468512, 0.359901, 0.359901, 0.394753, 0.335645, 0.26085, 0.200174, 0.106997, 0.073402, 0.067594, 0.090864, 0.090864, 0.096677, 0.155435, 0.083462, 0.06184, 0.032677, 0.067594, 0.071867, 0.076542, 0.058088, 0.042364, 0.079919, 0.100716, 0.132295, 0.164327, 0.239899, 0.284882, 0.422041, 0.458154, 0.608892, 0.545602, 0.608892, 0.575842, 0.529623, 0.699094, 0.699094, 0.745909, 0.632174, 0.671169, 0.604312, 0.604312, 0.690604, 0.63748, 0.575842, 0.541878, 0.541878, 0.458154, 0.525368, 0.480142, 0.529623, 0.490133, 0.486429, 0.436924, 0.480142, 0.476583, 0.436924, 0.465241, 0.553315, 0.63748, 0.63748, 0.632174, 0.632174, 0.58069, 0.618285, 0.720929, 0.754692, 0.788093, 0.865454, 0.83125, 0.733139, 0.712013, 0.622677, 0.618285, 0.570702, 0.549308, 0.58069, 0.5017, 0.521092, 0.509769, 0.433034, 0.308712, 0.349426, 0.298791, 0.232838, 0.232838, 0.25406, 0.161087, 0.111485, 0.06184, 0.064632, 0.118441, 0.118441, 0.144935, 0.109221, 0.134866, 0.127496, 0.129801, 0.185198, 0.185198, 0.191378, 0.18812, 0.291804, 0.308712, 0.321458, 0.398279, 0.408655, 0.390993, 0.490133, 0.483068, 0.490133, 0.490133, 0.483068, 0.450668, 0.483068, 0.59508, 0.538167, 0.538167, 0.541878, 0.557691, 0.509769, 0.494003, 0.613573, 0.5017, 0.476583, 0.575842, 0.562014, 0.476583, 0.447574, 0.433034, 0.418646, 0.509769, 0.468512, 0.440853, 0.505461, 0.476583, 0.480142, 0.468512, 0.390993, 0.295083, 0.281712, 0.308712, 0.206376, 0.222385, 0.298791, 0.21291, 0.144935, 0.142424, 0.209395, 0.164327, 0.142424, 0.216401, 0.21291, 0.167087, 0.200174, 0.170161, 0.200174, 0.120615, 0.200174, 0.185198, 0.288399, 0.203355, 0.179055, 0.271506, 0.239899, 0.239899, 0.324872, 0.408655, 0.321458, 0.321458, 0.398279, 0.42561, 0.346032, 0.257454, 0.352862, 0.342579, 0.257454, 0.164327, 0.257454, 0.275179, 0.275179, 0.275179, 0.36309, 0.311707, 0.247041, 0.247041, 0.25406, 0.247041, 0.158265, 0.247041, 0.243554, 0.243554, 0.164327, 0.257454, 0.268042, 0.281712, 0.301917, 0.401658, 0.490133, 0.41194, 0.349426, 0.40511, 0.394753, 0.384043, 0.468512, 0.59014, 0.509769, 0.497853, 0.505461, 0.505461, 0.408655, 0.321458, 0.321458, 0.380708, 0.380708, 0.468512, 0.440853, 0.418646, 0.408655, 0.418646, 0.394753, 0.359901, 0.298791, 0.318242, 0.25031, 0.257454, 0.232838, 0.308712, 0.30533, 0.264545, 0.342579, 0.339168, 0.4292, 0.42561, 0.476583, 0.458154, 0.356642, 0.264545, 0.232838, 0.229226, 0.191378, 0.191378, 0.247041, 0.346032, 0.324872, 0.36309, 0.324872, 0.247041, 0.247041, 0.268042, 0.308712, 0.278302, 0.370445, 0.377384, 0.398279, 0.398279, 0.328603, 0.422041, 0.480142, 0.4292, 0.342579, 0.275179, 0.339168, 0.374039, 0.366687, 0.268042, 0.301917, 0.339168, 0.377384, 0.387226, 0.374039, 0.295083, 0.335645, 0.342579, 0.257454, 0.239899, 0.219301, 0.281712, 0.281712, 0.239899, 0.318242, 0.374039, 0.490133, 0.447574, 0.342579, 0.339168, 0.433034, 0.440853, 0.335645, 0.374039, 0.374039, 0.328603, 0.401658, 0.387226, 0.380708, 0.380708, 0.398279, 0.308712, 0.318242, 0.318242, 0.380708, 0.387226, 0.418646, 0.374039, 0.440853, 0.525368, 0.545602, 0.444081, 0.4292, 0.42561, 0.332115, 0.225814, 0.298791, 0.209395, 0.219301, 0.139895, 0.170161, 0.090864, 0.094817, 0.100716, 0.098513, 0.081712, 0.079919, 0.050641, 0.060549, 0.038042, 0.029376, 0.030003, 0.06184, 0.03976, 0.037156, 0.034884, 0.034884, 0.034068, 0.034068, 0.034884, 0.048328, 0.037156, 0.05306, 0.100716, 0.092881, 0.054297, 0.069024, 0.085092, 0.127496, 0.147574, 0.225814, 0.275179, 0.173081, 0.167087, 0.268042, 0.281712, 0.346032, 0.433034, 0.398279, 0.509769, 0.490133, 0.447574, 0.4292, 0.486429, 0.390993, 0.387226, 0.476583, 0.490133, 0.366687, 0.281712, 0.298791, 0.194234, 0.120615, 0.206376, 0.127496, 0.059222, 0.100716, 0.078022, 0.038858, 0.043307, 0.024393, 0.026338, 0.042364, 0.060549, 0.054297, 0.092881, 0.102787, 0.083462, 0.081712, 0.134866, 0.206376, 0.100716, 0.109221, 0.106997, 0.051831, 0.051831, 0.092881, 0.094817, 0.120615, 0.206376, 0.191378, 0.26085, 0.167087, 0.139895, 0.102787, 0.059222, 0.033407, 0.033407, 0.041405, 0.022306, 0.012491, 0.012491, 0.021381, 0.034884, 0.058088, 0.066181, 0.071867, 0.043307, 0.042364, 0.058088, 0.032017, 0.036378, 0.037156, 0.0704, 0.049374, 0.086953, 0.142424, 0.142424, 0.155435, 0.15284, 0.144935, 0.243554, 0.21291, 0.182256, 0.185198, 0.106997, 0.102787, 0.15284, 0.239899, 0.243554, 0.229226, 0.247041, 0.203355, 0.132295, 0.069024, 0.074921, 0.085092, 0.054297, 0.088832, 0.059222, 0.033407, 0.064632, 0.06312, 0.043307, 0.059222, 0.054297, 0.111485, 0.173081, 0.170161, 0.102787, 0.083462, 0.090864, 0.144935, 0.142424, 0.182256, 0.25031, 0.30533, 0.26085, 0.321458, 0.295083, 0.308712, 0.41194, 0.384043, 0.356642, 0.5017], '')</t>
  </si>
  <si>
    <t>[28, 29, 69, 70, 71, 99, 100, 101, 102, 147, 150, 152, 228, 229, 230, 231, 232, 233, 234, 235, 236, 237, 238, 239, 240, 241, 242, 243, 244, 246, 248, 256, 257, 258, 259, 260, 261, 262, 263, 264, 265, 266, 267, 268, 269, 270, 271, 272, 273, 274, 275, 276, 277, 313, 314, 315, 316, 317, 318, 320, 321, 323, 324, 329, 332, 403, 404, 406, 407, 503, 504, 553, 668]</t>
  </si>
  <si>
    <t xml:space="preserve">F5RZ35|F5RZ35_9ENTR Flagellar transcriptional regulator FlhC OS=Enterobacter hormaechei ATCC 49162 </t>
  </si>
  <si>
    <t>([0.346032, 0.40511, 0.291804, 0.332115, 0.243554, 0.232838, 0.216401, 0.264545, 0.200174, 0.142424, 0.170161, 0.137348, 0.142424, 0.106997, 0.106997, 0.06312, 0.11371, 0.129801, 0.074921, 0.074921, 0.088832, 0.100716, 0.094817, 0.158265, 0.094817, 0.147574, 0.167087, 0.203355, 0.185198, 0.182256, 0.182256, 0.17593, 0.17593, 0.102787, 0.120615, 0.134866, 0.137348, 0.129801, 0.161087, 0.236433, 0.247041, 0.281712, 0.295083, 0.284882, 0.278302, 0.328603, 0.247041, 0.281712, 0.173081, 0.173081, 0.257454, 0.356642, 0.26085, 0.236433, 0.30533, 0.311707, 0.196879, 0.298791, 0.30533, 0.31487, 0.236433, 0.206376, 0.15284, 0.127496, 0.109221, 0.056825, 0.035586, 0.064632, 0.044297, 0.048328, 0.051831, 0.027463, 0.016257, 0.017797, 0.032677, 0.041405, 0.040537, 0.045352, 0.021381, 0.020522, 0.0198, 0.021816, 0.023963, 0.023963, 0.017447, 0.013265, 0.023087, 0.037156, 0.0198, 0.023534, 0.025762, 0.014783, 0.016257, 0.027463, 0.047319, 0.024393, 0.028695, 0.029376, 0.051831, 0.111485, 0.122885, 0.122885, 0.196879, 0.120615, 0.088832, 0.109221, 0.111485, 0.116183, 0.134866, 0.18812, 0.111485, 0.179055, 0.191378, 0.209395, 0.194234, 0.106997, 0.137348, 0.125101, 0.118441, 0.11371, 0.086953, 0.047319, 0.051831, 0.025316, 0.041405, 0.069024, 0.038858, 0.0704, 0.033407, 0.017797, 0.022306, 0.040537, 0.041405, 0.034884, 0.031287, 0.032677, 0.06184, 0.074921, 0.066181, 0.0704, 0.081712, 0.083462, 0.132295, 0.118441, 0.100716, 0.086953, 0.038858, 0.079919, 0.043307, 0.038858, 0.081712, 0.088832, 0.10481, 0.094817, 0.170161, 0.216401, 0.15284, 0.158265, 0.182256, 0.18812, 0.182256, 0.100716, 0.116183, 0.116183, 0.127496, 0.191378, 0.191378, 0.324872, 0.25031, 0.25031, 0.408655, 0.40511, 0.298791, 0.196879, 0.21291, 0.229226, 0.264545, 0.243554, 0.26085, 0.26085, 0.232838, 0.17593, 0.232838, 0.21291, 0.18812, 0.147574, 0.15284, 0.155435, 0.111485, 0.179055, 0.278302, 0.185198], '')</t>
  </si>
  <si>
    <t xml:space="preserve">F5RZ36|F5RZ36_9ENTR Flagellar transcriptional regulator FlhD OS=Enterobacter hormaechei ATCC 49162 </t>
  </si>
  <si>
    <t>([0.346032, 0.384043, 0.264545, 0.173081, 0.222385, 0.144935, 0.191378, 0.137348, 0.164327, 0.120615, 0.090864, 0.0704, 0.042364, 0.035586, 0.047319, 0.047319, 0.028107, 0.017138, 0.015694, 0.025316, 0.045352, 0.046336, 0.058088, 0.102787, 0.144935, 0.116183, 0.106997, 0.100716, 0.100716, 0.100716, 0.111485, 0.182256, 0.271506, 0.366687, 0.36309, 0.324872, 0.324872, 0.374039, 0.384043, 0.384043, 0.377384, 0.284882, 0.288399, 0.173081, 0.206376, 0.239899, 0.236433, 0.275179, 0.271506, 0.271506, 0.243554, 0.324872, 0.31487, 0.31487, 0.30533, 0.26085, 0.222385, 0.161087, 0.194234, 0.173081, 0.17593, 0.096677, 0.161087, 0.170161, 0.284882, 0.25406, 0.25406, 0.194234, 0.264545, 0.268042, 0.264545, 0.298791, 0.291804, 0.301917, 0.288399, 0.284882, 0.295083, 0.370445, 0.444081, 0.352862, 0.472492, 0.476583, 0.490133, 0.490133, 0.480142, 0.440853, 0.342579, 0.26085, 0.275179, 0.271506, 0.271506, 0.356642, 0.275179, 0.18812, 0.18812, 0.200174, 0.120615, 0.173081, 0.170161, 0.194234, 0.284882, 0.284882, 0.206376, 0.271506, 0.264545, 0.257454, 0.257454, 0.346032, 0.394753, 0.461924, 0.444081, 0.422041, 0.398279, 0.483068, 0.59508, 0.549308, 0.5017, 0.690604, 0.671169], '')</t>
  </si>
  <si>
    <t>[114, 115, 116, 117, 118]</t>
  </si>
  <si>
    <t xml:space="preserve">F5RZ38|F5RZ38_9ENTR Trehalose-6-phosphate synthase OS=Enterobacter hormaechei ATCC 49162 </t>
  </si>
  <si>
    <t>([0.049374, 0.051831, 0.098513, 0.161087, 0.209395, 0.25406, 0.278302, 0.301917, 0.288399, 0.30533, 0.288399, 0.332115, 0.332115, 0.247041, 0.301917, 0.295083, 0.356642, 0.352862, 0.268042, 0.25406, 0.225814, 0.222385, 0.25406, 0.194234, 0.142424, 0.134866, 0.127496, 0.074921, 0.038042, 0.022306, 0.022667, 0.014783, 0.014783, 0.014783, 0.025316, 0.017797, 0.024826, 0.026892, 0.044297, 0.086953, 0.085092, 0.122885, 0.120615, 0.122885, 0.144935, 0.118441, 0.116183, 0.111485, 0.182256, 0.301917, 0.328603, 0.335645, 0.335645, 0.308712, 0.301917, 0.170161, 0.232838, 0.15284, 0.137348, 0.142424, 0.132295, 0.139895, 0.066181, 0.122885, 0.137348, 0.076542, 0.064632, 0.064632, 0.074921, 0.034068, 0.030003, 0.06184, 0.047319, 0.06184, 0.042364, 0.022306, 0.056825, 0.056825, 0.047319, 0.047319, 0.023963, 0.023087, 0.013437, 0.023963, 0.013821, 0.009401, 0.014315, 0.012727, 0.014075, 0.012491, 0.026338, 0.026338, 0.014586, 0.019109, 0.028695, 0.028695, 0.044297, 0.034884, 0.028107, 0.066181, 0.055536, 0.059222, 0.035586, 0.05306, 0.051831, 0.090864, 0.081712, 0.047319, 0.122885, 0.064632, 0.037156, 0.037156, 0.042364, 0.081712, 0.076542, 0.041405, 0.042364, 0.026892, 0.016826, 0.023963, 0.023087, 0.016257, 0.025316, 0.024826, 0.018106, 0.020165, 0.011342, 0.015344, 0.023534, 0.022306, 0.022667, 0.038042, 0.032677, 0.028107, 0.027463, 0.018106, 0.034068, 0.067594, 0.129801, 0.132295, 0.139895, 0.066181, 0.058088, 0.034884, 0.060549, 0.059222, 0.060549, 0.060549, 0.085092, 0.094817, 0.100716, 0.179055, 0.11371, 0.056825, 0.06312, 0.050641, 0.044297, 0.048328, 0.048328, 0.048328, 0.092881, 0.100716, 0.118441, 0.137348, 0.225814, 0.200174, 0.203355, 0.17593, 0.298791, 0.182256, 0.185198, 0.098513, 0.050641, 0.092881, 0.092881, 0.096677, 0.120615, 0.203355, 0.194234, 0.191378, 0.191378, 0.116183, 0.088832, 0.076542, 0.078022, 0.073402, 0.088832, 0.098513, 0.100716, 0.096677, 0.158265, 0.158265, 0.232838, 0.239899, 0.173081, 0.295083, 0.281712, 0.278302, 0.268042, 0.247041, 0.232838, 0.239899, 0.332115, 0.332115, 0.328603, 0.418646, 0.40511, 0.422041, 0.384043, 0.390993, 0.394753, 0.41194, 0.342579, 0.264545, 0.377384, 0.359901, 0.356642, 0.271506, 0.284882, 0.308712, 0.321458, 0.339168, 0.257454, 0.222385, 0.264545, 0.398279, 0.366687, 0.370445, 0.359901, 0.5017, 0.414856, 0.440853, 0.454136, 0.521092, 0.521092, 0.461924, 0.575842, 0.472492, 0.56648, 0.557691, 0.541878, 0.440853, 0.418646, 0.509769, 0.465241, 0.444081, 0.447574, 0.387226, 0.284882, 0.278302, 0.185198, 0.278302, 0.247041, 0.147574, 0.158265, 0.155435, 0.17593, 0.161087, 0.239899, 0.170161, 0.18812, 0.18812, 0.268042, 0.170161, 0.109221, 0.137348, 0.086953, 0.086953, 0.144935, 0.167087, 0.111485, 0.167087, 0.15284, 0.083462, 0.158265, 0.158265, 0.239899, 0.243554, 0.25031, 0.243554, 0.236433, 0.206376, 0.122885, 0.127496, 0.229226, 0.222385, 0.222385, 0.335645, 0.328603, 0.321458, 0.401658, 0.483068, 0.486429, 0.418646, 0.549308, 0.483068, 0.384043, 0.390993, 0.401658, 0.308712, 0.311707, 0.40511, 0.414856, 0.418646, 0.4292, 0.42561, 0.534167, 0.529623, 0.494003, 0.490133, 0.394753, 0.41194, 0.408655, 0.394753, 0.374039, 0.36309, 0.40511, 0.408655, 0.398279, 0.275179, 0.370445, 0.401658, 0.318242, 0.203355, 0.200174, 0.122885, 0.129801, 0.125101, 0.15284, 0.081712, 0.088832, 0.15284, 0.137348, 0.081712, 0.048328, 0.064632, 0.064632, 0.038858, 0.032017, 0.031287, 0.036378, 0.028695, 0.025316, 0.026892, 0.05306, 0.05306, 0.058088, 0.054297, 0.06184, 0.034884, 0.069024, 0.069024, 0.067594, 0.05306, 0.100716, 0.102787, 0.088832, 0.074921, 0.111485, 0.21291, 0.139895, 0.155435, 0.155435, 0.127496, 0.191378, 0.203355, 0.31487, 0.356642, 0.36309, 0.36309, 0.447574, 0.380708, 0.288399, 0.219301, 0.185198, 0.173081, 0.26085, 0.219301, 0.219301, 0.219301, 0.179055, 0.232838, 0.31487, 0.359901, 0.308712, 0.30533, 0.291804, 0.232838, 0.185198, 0.109221, 0.059222, 0.064632, 0.118441, 0.111485, 0.170161, 0.247041, 0.26085, 0.26085, 0.295083, 0.295083, 0.308712, 0.308712, 0.25406, 0.25406, 0.236433, 0.291804, 0.200174, 0.206376, 0.191378, 0.301917, 0.301917, 0.339168, 0.339168, 0.308712, 0.301917, 0.288399, 0.288399, 0.278302, 0.264545, 0.349426, 0.335645, 0.281712, 0.324872, 0.414856, 0.308712, 0.239899, 0.271506, 0.370445, 0.377384, 0.324872, 0.308712, 0.408655, 0.339168, 0.335645, 0.301917, 0.401658, 0.295083, 0.203355, 0.21291, 0.229226, 0.142424, 0.179055, 0.191378, 0.109221, 0.11371, 0.216401, 0.298791, 0.298791, 0.298791, 0.30533, 0.398279, 0.398279, 0.308712, 0.422041, 0.40511, 0.436924, 0.346032, 0.4292, 0.534167, 0.408655, 0.4292, 0.517562, 0.433034, 0.436924, 0.521092, 0.490133, 0.4292, 0.394753, 0.370445, 0.321458, 0.264545, 0.225814, 0.161087, 0.25406], '')</t>
  </si>
  <si>
    <t>[229, 233, 234, 236, 238, 239, 240, 243, 294, 306, 307, 458, 461, 464]</t>
  </si>
  <si>
    <t xml:space="preserve">F5RZ39|F5RZ39_9ENTR Trehalose 6-phosphate phosphatase OS=Enterobacter hormaechei ATCC 49162 </t>
  </si>
  <si>
    <t>([0.014783, 0.011669, 0.013613, 0.022667, 0.016021, 0.011903, 0.017447, 0.018787, 0.032017, 0.054297, 0.041405, 0.030003, 0.046336, 0.074921, 0.125101, 0.122885, 0.096677, 0.074921, 0.035586, 0.017797, 0.036378, 0.021381, 0.037156, 0.046336, 0.045352, 0.046336, 0.069024, 0.066181, 0.041405, 0.038858, 0.038858, 0.064632, 0.139895, 0.125101, 0.132295, 0.085092, 0.116183, 0.088832, 0.203355, 0.335645, 0.468512, 0.377384, 0.377384, 0.387226, 0.401658, 0.298791, 0.40511, 0.450668, 0.352862, 0.458154, 0.433034, 0.41194, 0.422041, 0.41194, 0.398279, 0.352862, 0.339168, 0.384043, 0.370445, 0.232838, 0.219301, 0.21291, 0.284882, 0.374039, 0.308712, 0.26085, 0.377384, 0.271506, 0.271506, 0.288399, 0.203355, 0.17593, 0.164327, 0.179055, 0.090864, 0.094817, 0.055536, 0.116183, 0.081712, 0.116183, 0.196879, 0.134866, 0.139895, 0.139895, 0.118441, 0.164327, 0.194234, 0.17593, 0.278302, 0.164327, 0.243554, 0.346032, 0.390993, 0.301917, 0.278302, 0.278302, 0.196879, 0.31487, 0.194234, 0.31487, 0.359901, 0.366687, 0.359901, 0.257454, 0.271506, 0.275179, 0.173081, 0.17593, 0.147574, 0.147574, 0.158265, 0.15284, 0.139895, 0.109221, 0.109221, 0.120615, 0.206376, 0.194234, 0.225814, 0.31487, 0.291804, 0.298791, 0.209395, 0.31487, 0.380708, 0.36309, 0.394753, 0.444081, 0.408655, 0.332115, 0.288399, 0.295083, 0.30533, 0.21291, 0.243554, 0.339168, 0.284882, 0.311707, 0.40511, 0.380708, 0.398279, 0.359901, 0.308712, 0.298791, 0.170161, 0.170161, 0.118441, 0.100716, 0.122885, 0.142424, 0.173081, 0.170161, 0.264545, 0.222385, 0.328603, 0.36309, 0.370445, 0.31487, 0.25406, 0.167087, 0.173081, 0.182256, 0.209395, 0.239899, 0.26085, 0.301917, 0.264545, 0.352862, 0.291804, 0.291804, 0.324872, 0.366687, 0.398279, 0.291804, 0.335645, 0.328603, 0.295083, 0.25031, 0.308712, 0.268042, 0.324872, 0.288399, 0.161087, 0.134866, 0.116183, 0.182256, 0.219301, 0.321458, 0.196879, 0.288399, 0.288399, 0.257454, 0.291804, 0.321458, 0.342579, 0.225814, 0.137348, 0.137348, 0.170161, 0.209395, 0.194234, 0.225814, 0.268042, 0.384043, 0.390993, 0.418646, 0.298791, 0.328603, 0.229226, 0.271506, 0.281712, 0.291804, 0.26085, 0.25406, 0.222385, 0.25406, 0.352862, 0.390993, 0.387226, 0.30533, 0.291804, 0.40511, 0.398279, 0.398279, 0.387226, 0.328603, 0.301917, 0.40511, 0.321458, 0.390993, 0.377384, 0.377384, 0.380708, 0.339168, 0.31487, 0.311707, 0.284882, 0.209395, 0.288399, 0.216401, 0.200174, 0.196879, 0.182256, 0.127496, 0.100716, 0.102787, 0.173081, 0.206376, 0.21291, 0.301917, 0.308712, 0.308712, 0.271506, 0.268042, 0.342579, 0.380708, 0.380708, 0.450668, 0.545602, 0.541878, 0.521092, 0.626927, 0.626927, 0.505461, 0.585406, 0.622677, 0.608892, 0.497853, 0.472492, 0.444081, 0.414856, 0.380708, 0.465241, 0.480142, 0.447574, 0.40511, 0.352862, 0.31487], '')</t>
  </si>
  <si>
    <t>[258, 259, 260, 261, 262, 263, 264, 265, 266]</t>
  </si>
  <si>
    <t xml:space="preserve">F5RZ42|F5RZ42_9ENTR L-arabinose-binding periplasmic protein OS=Enterobacter hormaechei ATCC 49162 </t>
  </si>
  <si>
    <t>([0.024393, 0.03976, 0.058088, 0.059222, 0.037156, 0.038858, 0.03976, 0.026338, 0.034884, 0.025316, 0.026892, 0.027463, 0.030003, 0.023963, 0.041405, 0.03976, 0.079919, 0.06312, 0.046336, 0.035586, 0.041405, 0.092881, 0.051831, 0.051831, 0.037156, 0.064632, 0.038858, 0.028107, 0.032677, 0.032677, 0.06312, 0.094817, 0.129801, 0.206376, 0.284882, 0.21291, 0.11371, 0.125101, 0.15284, 0.25406, 0.21291, 0.191378, 0.098513, 0.137348, 0.147574, 0.222385, 0.194234, 0.30533, 0.387226, 0.472492, 0.387226, 0.374039, 0.232838, 0.229226, 0.15284, 0.076542, 0.118441, 0.134866, 0.10481, 0.067594, 0.073402, 0.122885, 0.125101, 0.232838, 0.264545, 0.25406, 0.179055, 0.219301, 0.194234, 0.125101, 0.125101, 0.191378, 0.127496, 0.191378, 0.15284, 0.209395, 0.295083, 0.268042, 0.352862, 0.380708, 0.346032, 0.25031, 0.164327, 0.122885, 0.111485, 0.137348, 0.139895, 0.247041, 0.229226, 0.182256, 0.264545, 0.25406, 0.225814, 0.222385, 0.222385, 0.225814, 0.222385, 0.194234, 0.225814, 0.232838, 0.147574, 0.25031, 0.275179, 0.352862, 0.349426, 0.268042, 0.206376, 0.144935, 0.129801, 0.139895, 0.222385, 0.139895, 0.098513, 0.125101, 0.170161, 0.191378, 0.216401, 0.216401, 0.278302, 0.236433, 0.247041, 0.349426, 0.275179, 0.346032, 0.275179, 0.278302, 0.321458, 0.31487, 0.352862, 0.31487, 0.308712, 0.288399, 0.308712, 0.370445, 0.374039, 0.40511, 0.42561, 0.422041, 0.444081, 0.42561, 0.387226, 0.284882, 0.278302, 0.359901, 0.291804, 0.380708, 0.436924, 0.480142, 0.517562, 0.465241, 0.505461, 0.436924, 0.436924, 0.545602, 0.549308, 0.497853, 0.4292, 0.380708, 0.352862, 0.26085, 0.247041, 0.295083, 0.398279, 0.418646, 0.324872, 0.377384, 0.366687, 0.342579, 0.342579, 0.349426, 0.4292, 0.422041, 0.490133, 0.494003, 0.476583, 0.4292, 0.472492, 0.505461, 0.468512, 0.490133, 0.553315, 0.51388, 0.545602, 0.4292, 0.444081, 0.549308, 0.534167, 0.545602, 0.483068, 0.384043, 0.374039, 0.30533, 0.335645, 0.335645, 0.332115, 0.335645, 0.387226, 0.387226, 0.335645, 0.444081, 0.447574, 0.450668, 0.377384, 0.390993, 0.465241, 0.40511, 0.398279, 0.401658, 0.349426, 0.356642, 0.394753, 0.408655, 0.480142, 0.476583, 0.490133, 0.433034, 0.42561, 0.418646, 0.324872, 0.335645, 0.247041, 0.191378, 0.21291, 0.275179, 0.275179, 0.311707, 0.349426, 0.339168, 0.281712, 0.25031, 0.321458, 0.380708, 0.311707, 0.308712, 0.25031, 0.236433, 0.311707, 0.318242, 0.321458, 0.40511, 0.374039, 0.42561, 0.461924, 0.494003, 0.545602, 0.468512, 0.377384, 0.366687, 0.281712, 0.339168, 0.328603, 0.342579, 0.339168, 0.339168, 0.349426, 0.346032, 0.284882, 0.268042, 0.284882, 0.203355, 0.203355, 0.295083, 0.275179, 0.311707, 0.25406, 0.247041, 0.30533, 0.284882, 0.200174, 0.281712, 0.278302, 0.288399, 0.203355, 0.232838, 0.288399, 0.308712, 0.346032, 0.342579, 0.349426, 0.332115, 0.31487, 0.311707, 0.31487, 0.339168, 0.346032, 0.335645, 0.257454, 0.17593, 0.281712, 0.284882, 0.222385, 0.229226, 0.295083, 0.366687, 0.278302, 0.298791, 0.298791, 0.318242, 0.377384, 0.268042, 0.271506, 0.377384, 0.318242, 0.324872, 0.339168, 0.264545, 0.239899, 0.239899, 0.243554, 0.236433, 0.321458, 0.394753, 0.401658, 0.30533, 0.298791, 0.374039, 0.370445, 0.264545, 0.203355, 0.200174, 0.295083, 0.288399, 0.200174, 0.26085, 0.25406, 0.232838, 0.271506, 0.311707, 0.370445, 0.450668, 0.42561, 0.398279, 0.356642, 0.30533, 0.447574, 0.4292], '')</t>
  </si>
  <si>
    <t>[148, 150, 153, 154, 177, 180, 181, 182, 185, 186, 187, 244]</t>
  </si>
  <si>
    <t xml:space="preserve">F5RZ45|F5RZ45_9ENTR C4-dicarboxylate transporter OS=Enterobacter hormaechei ATCC 49162 </t>
  </si>
  <si>
    <t>([0.000747, 0.000773, 0.000614, 0.000507, 0.000447, 0.00076, 0.001267, 0.001709, 0.001391, 0.001748, 0.002327, 0.00231, 0.003276, 0.00225, 0.003212, 0.002057, 0.002194, 0.003079, 0.003924, 0.003924, 0.00558, 0.00558, 0.004775, 0.005223, 0.005223, 0.007422, 0.005011, 0.003821, 0.002529, 0.003821, 0.002727, 0.002881, 0.003804, 0.003804, 0.005378, 0.005992, 0.00962, 0.010672, 0.011518, 0.008409, 0.010372, 0.007091, 0.01078, 0.011669, 0.010672, 0.014586, 0.009728, 0.010372, 0.015344, 0.021381, 0.016826, 0.023963, 0.024393, 0.011518, 0.01227, 0.012727, 0.009294, 0.008276, 0.011342, 0.007177, 0.010131, 0.009096, 0.011106, 0.008804, 0.014586, 0.013016, 0.013016, 0.023963, 0.05306, 0.026338, 0.020876, 0.028695, 0.040537, 0.037156, 0.092881, 0.092881, 0.085092, 0.054297, 0.059222, 0.029376, 0.028695, 0.020876, 0.043307, 0.025762, 0.03976, 0.041405, 0.050641, 0.048328, 0.020522, 0.020876, 0.018787, 0.019109, 0.012727, 0.01227, 0.013016, 0.011106, 0.01078, 0.008075, 0.009096, 0.006039, 0.009015, 0.011518, 0.008624, 0.008723, 0.00962, 0.006533, 0.005683, 0.008156, 0.006795, 0.008804, 0.006078, 0.009401, 0.015694, 0.022667, 0.013265, 0.012727, 0.015078, 0.017138, 0.028695, 0.060549, 0.092881, 0.0704, 0.059222, 0.102787, 0.083462, 0.098513, 0.147574, 0.17593, 0.173081, 0.229226, 0.232838, 0.232838, 0.239899, 0.203355, 0.200174, 0.335645, 0.25031, 0.216401, 0.129801, 0.100716, 0.049374, 0.040537, 0.049374, 0.042364, 0.032017, 0.032017, 0.026892, 0.019109, 0.019109, 0.015078, 0.020165, 0.024826, 0.046336, 0.023534, 0.029376, 0.030003, 0.020522, 0.018106, 0.018787, 0.016528, 0.01204, 0.020522, 0.018106, 0.011342, 0.015694, 0.015694, 0.015694, 0.018106, 0.038042, 0.029376, 0.036378, 0.019109, 0.018787, 0.018787, 0.021381, 0.017138, 0.010131, 0.009977, 0.013265, 0.008723, 0.008804, 0.013016, 0.008002, 0.011903, 0.020165, 0.024393, 0.040537, 0.045352, 0.038858, 0.025316, 0.034884, 0.038858, 0.088832, 0.102787, 0.046336, 0.083462, 0.118441, 0.209395, 0.15284, 0.191378, 0.30533, 0.433034, 0.440853, 0.56648, 0.56648, 0.59014, 0.447574, 0.335645, 0.206376, 0.308712, 0.346032, 0.339168, 0.346032, 0.328603, 0.203355, 0.275179, 0.278302, 0.264545, 0.268042, 0.236433, 0.264545, 0.25031, 0.229226, 0.191378, 0.094817, 0.050641, 0.042364, 0.098513, 0.106997, 0.111485, 0.050641, 0.023087, 0.017797, 0.016021, 0.009294, 0.01204, 0.010672, 0.007645, 0.005799, 0.004208, 0.004513, 0.004135, 0.003671, 0.002555, 0.003212, 0.004736, 0.004577, 0.004646, 0.004921, 0.005872, 0.005503, 0.008804, 0.009294, 0.01078, 0.01078, 0.018787, 0.016826, 0.027463, 0.035586, 0.030611, 0.058088, 0.078022, 0.086953, 0.059222, 0.0704, 0.029376, 0.026892, 0.037156, 0.025762, 0.016257, 0.01204, 0.013437, 0.010131, 0.017138, 0.013613, 0.009483, 0.00777, 0.006701, 0.004835, 0.005623, 0.006482, 0.006567, 0.006078, 0.006078, 0.007259, 0.009401, 0.012491, 0.007877, 0.009401, 0.012491, 0.016528, 0.022306, 0.025762, 0.015344, 0.015344, 0.015078, 0.023534, 0.022667, 0.024826, 0.035586, 0.017797, 0.011903, 0.011518, 0.011518, 0.006701, 0.007555, 0.005992, 0.005872, 0.005992, 0.004976, 0.004689, 0.004835, 0.005683, 0.004775, 0.004689, 0.004835, 0.004775, 0.004775, 0.004208, 0.00558, 0.006795, 0.006701, 0.010926, 0.008804, 0.009865, 0.01078, 0.012491, 0.018787, 0.014783, 0.016257, 0.023087, 0.023087, 0.020876, 0.023534, 0.028695, 0.073402, 0.030611, 0.030611, 0.016528, 0.018787, 0.010372, 0.006039, 0.006078, 0.004646, 0.005623, 0.006533, 0.006533, 0.004646, 0.004899, 0.006245, 0.008723, 0.007259, 0.006374, 0.00558, 0.003701, 0.005011, 0.004315, 0.004736, 0.004689, 0.007259, 0.00777, 0.011342, 0.012727, 0.016021, 0.013821, 0.013821, 0.008624, 0.014075, 0.025762, 0.024393, 0.017797, 0.009977, 0.008804, 0.008895, 0.006482, 0.005872, 0.006194, 0.006194, 0.008075, 0.006421, 0.005872, 0.004921, 0.003366, 0.003607, 0.003177, 0.004689, 0.004835, 0.004736, 0.004921, 0.004483, 0.004646, 0.003997, 0.004775, 0.004899, 0.003997, 0.006078, 0.006039, 0.005799, 0.006894, 0.006795, 0.010221, 0.010672, 0.020522, 0.050641, 0.041405, 0.083462, 0.0704, 0.026892, 0.029376, 0.013613, 0.015078, 0.013613, 0.023963, 0.014315, 0.01204, 0.012727, 0.014586, 0.032677, 0.016528, 0.009401, 0.00962, 0.007177, 0.006894, 0.005223, 0.004414, 0.004736, 0.003757, 0.002881, 0.004358, 0.004208, 0.004247, 0.002976, 0.002366, 0.002482, 0.003864, 0.003512, 0.003177, 0.002366, 0.001786, 0.002117, 0.002435, 0.001786, 0.001936, 0.001408, 0.001434, 0.001249, 0.001305], '')</t>
  </si>
  <si>
    <t>[203, 204, 205]</t>
  </si>
  <si>
    <t xml:space="preserve">F5RZ51|F5RZ51_9ENTR Ferritin OS=Enterobacter hormaechei ATCC 49162 </t>
  </si>
  <si>
    <t>([0.173081, 0.167087, 0.229226, 0.194234, 0.25031, 0.179055, 0.236433, 0.179055, 0.10481, 0.125101, 0.144935, 0.118441, 0.118441, 0.066181, 0.069024, 0.064632, 0.06312, 0.10481, 0.081712, 0.037156, 0.03976, 0.036378, 0.023963, 0.022306, 0.028695, 0.013821, 0.024393, 0.021381, 0.028107, 0.049374, 0.041405, 0.020876, 0.020876, 0.034068, 0.06312, 0.058088, 0.043307, 0.066181, 0.076542, 0.10481, 0.164327, 0.232838, 0.232838, 0.284882, 0.295083, 0.298791, 0.332115, 0.194234, 0.203355, 0.147574, 0.109221, 0.132295, 0.243554, 0.328603, 0.332115, 0.332115, 0.25031, 0.31487, 0.301917, 0.194234, 0.185198, 0.239899, 0.17593, 0.15284, 0.18812, 0.209395, 0.118441, 0.155435, 0.288399, 0.185198, 0.278302, 0.356642, 0.271506, 0.271506, 0.291804, 0.209395, 0.118441, 0.182256, 0.129801, 0.134866, 0.129801, 0.137348, 0.125101, 0.200174, 0.236433, 0.167087, 0.085092, 0.167087, 0.203355, 0.17593, 0.182256, 0.194234, 0.219301, 0.219301, 0.182256, 0.161087, 0.206376, 0.291804, 0.25031, 0.284882, 0.278302, 0.380708, 0.370445, 0.281712, 0.291804, 0.284882, 0.247041, 0.346032, 0.225814, 0.147574, 0.161087, 0.139895, 0.076542, 0.044297, 0.06312, 0.086953, 0.094817, 0.111485, 0.144935, 0.200174, 0.219301, 0.216401, 0.139895, 0.069024, 0.11371, 0.090864, 0.060549, 0.078022, 0.076542, 0.142424, 0.142424, 0.132295, 0.164327, 0.222385, 0.288399, 0.30533, 0.281712, 0.271506, 0.298791, 0.278302, 0.182256, 0.10481, 0.056825, 0.054297, 0.11371, 0.11371, 0.132295, 0.120615, 0.17593, 0.170161, 0.116183, 0.18812, 0.194234, 0.281712, 0.318242, 0.295083, 0.281712, 0.26085, 0.225814, 0.170161, 0.137348, 0.196879, 0.284882, 0.436924, 0.59508], '')</t>
  </si>
  <si>
    <t>[164]</t>
  </si>
  <si>
    <t xml:space="preserve">F5RZ53|F5RZ53_9ENTR Aromatic amino acid permease OS=Enterobacter hormaechei ATCC 49162 </t>
  </si>
  <si>
    <t>([0.006194, 0.008156, 0.005249, 0.006701, 0.005872, 0.007645, 0.006701, 0.005683, 0.004775, 0.004208, 0.004899, 0.005992, 0.005992, 0.004976, 0.005249, 0.003512, 0.003924, 0.003701, 0.003014, 0.00359, 0.003177, 0.00292, 0.002194, 0.002396, 0.001649, 0.00246, 0.001748, 0.00155, 0.002327, 0.003079, 0.003212, 0.00359, 0.003109, 0.004388, 0.006194, 0.007091, 0.006894, 0.008525, 0.01078, 0.011106, 0.008895, 0.008895, 0.014586, 0.013437, 0.013016, 0.022667, 0.019401, 0.016257, 0.031287, 0.031287, 0.017138, 0.014075, 0.012727, 0.016257, 0.008075, 0.007645, 0.006421, 0.007495, 0.004899, 0.003607, 0.004161, 0.003431, 0.003461, 0.002396, 0.00359, 0.004315, 0.003757, 0.002529, 0.002529, 0.002529, 0.00246, 0.003014, 0.004315, 0.004513, 0.003366, 0.00359, 0.003177, 0.003727, 0.004414, 0.004689, 0.006894, 0.009015, 0.014783, 0.009483, 0.015694, 0.011669, 0.014783, 0.010926, 0.0198, 0.050641, 0.06312, 0.0704, 0.092881, 0.0704, 0.026892, 0.031287, 0.027463, 0.040537, 0.020876, 0.011518, 0.021381, 0.019401, 0.017447, 0.011342, 0.014783, 0.01078, 0.01078, 0.01078, 0.020165, 0.020165, 0.009865, 0.006619, 0.006701, 0.004835, 0.003701, 0.005503, 0.007259, 0.007315, 0.005011, 0.004611, 0.006567, 0.005799, 0.005872, 0.004208, 0.003963, 0.003478, 0.00316, 0.002761, 0.002211, 0.001692, 0.001232, 0.001335, 0.001267, 0.000743, 0.000945, 0.001748, 0.001687, 0.001267, 0.001967, 0.002761, 0.003341, 0.003512, 0.002881, 0.002035, 0.00283, 0.002761, 0.004611, 0.004513, 0.006374, 0.008525, 0.010372, 0.010221, 0.01204, 0.011903, 0.020522, 0.020522, 0.009728, 0.011106, 0.011106, 0.007315, 0.004646, 0.006374, 0.005992, 0.005378, 0.007555, 0.004899, 0.006894, 0.006194, 0.008895, 0.006078, 0.006619, 0.006567, 0.006482, 0.005683, 0.008002, 0.005734, 0.005623, 0.008804, 0.00777, 0.011342, 0.011342, 0.024826, 0.023963, 0.013437, 0.031287, 0.033407, 0.047319, 0.020165, 0.013016, 0.008156, 0.011342, 0.00962, 0.008409, 0.008409, 0.013821, 0.008804, 0.008525, 0.008723, 0.005683, 0.00407, 0.002529, 0.002529, 0.002581, 0.001743, 0.001906, 0.001936, 0.001318, 0.001692, 0.002662, 0.002396, 0.003555, 0.003512, 0.003701, 0.004388, 0.003997, 0.002512, 0.003555, 0.003607, 0.003461, 0.004208, 0.006039, 0.009728, 0.016528, 0.015694, 0.015344, 0.028695, 0.026338, 0.021816, 0.01227, 0.008804, 0.01204, 0.007555, 0.008002, 0.008156, 0.005992, 0.007259, 0.009728, 0.00962, 0.016257, 0.022667, 0.018415, 0.0198, 0.011342, 0.009728, 0.007259, 0.011106, 0.007091, 0.004689, 0.006482, 0.009728, 0.009096, 0.009096, 0.009187, 0.007555, 0.007422, 0.009865, 0.008156, 0.006567, 0.006567, 0.005086, 0.004483, 0.004247, 0.00389, 0.003864, 0.002881, 0.00389, 0.002727, 0.003246, 0.004208, 0.004976, 0.003512, 0.003212, 0.003727, 0.005223, 0.006078, 0.006194, 0.006482, 0.007645, 0.009483, 0.009483, 0.014586, 0.010672, 0.019109, 0.020522, 0.03976, 0.073402, 0.045352, 0.100716, 0.059222, 0.038858, 0.044297, 0.111485, 0.132295, 0.096677, 0.037156, 0.026338, 0.013437, 0.007422, 0.006795, 0.009015, 0.009294, 0.009015, 0.008156, 0.006039, 0.004921, 0.004388, 0.003701, 0.004388, 0.003014, 0.003963, 0.005503, 0.003821, 0.003053, 0.003079, 0.003478, 0.00407, 0.003431, 0.004135, 0.004513, 0.004646, 0.003109, 0.003405, 0.003405, 0.003701, 0.003478, 0.003555, 0.002881, 0.003997, 0.003997, 0.005734, 0.006701, 0.006988, 0.009401, 0.013265, 0.024393, 0.025762, 0.045352, 0.041405, 0.058088, 0.064632, 0.092881, 0.164327, 0.134866, 0.139895, 0.275179, 0.271506, 0.209395, 0.243554, 0.158265, 0.098513, 0.038858, 0.036378, 0.021816, 0.021381, 0.011342, 0.009187, 0.006039, 0.004315, 0.004431, 0.003405, 0.004513, 0.003997, 0.003053, 0.002138, 0.001743, 0.001383, 0.001936, 0.002349, 0.002155, 0.00316, 0.004315, 0.004921, 0.004921, 0.005249, 0.004388, 0.004775, 0.004577, 0.005872, 0.007645, 0.010131, 0.013613, 0.009096, 0.01204], '')</t>
  </si>
  <si>
    <t xml:space="preserve">F5RZ62|F5RZ62_9ENTR CDP-diacylglycerol--glycerol-3-phosphate 3-phosphatidyltransferase OS=Enterobacter hormaechei ATCC 49162 </t>
  </si>
  <si>
    <t>([0.003924, 0.002482, 0.003431, 0.003053, 0.002662, 0.002211, 0.001743, 0.002555, 0.001967, 0.00152, 0.00146, 0.001288, 0.001112, 0.001159, 0.000575, 0.00061, 0.00061, 0.000378, 0.000451, 0.000477, 0.000378, 0.00076, 0.000799, 0.000674, 0.000833, 0.00103, 0.001048, 0.001069, 0.000485, 0.000567, 0.000687, 0.000833, 0.001155, 0.000923, 0.001649, 0.002606, 0.002727, 0.001602, 0.00231, 0.003014, 0.002705, 0.002211, 0.001722, 0.002705, 0.003109, 0.002555, 0.003079, 0.004414, 0.005992, 0.009977, 0.016826, 0.014315, 0.018106, 0.018106, 0.013437, 0.007877, 0.007877, 0.013265, 0.017797, 0.013437, 0.014075, 0.030611, 0.037156, 0.030611, 0.019109, 0.015694, 0.014586, 0.010926, 0.008276, 0.006482, 0.004414, 0.003512, 0.004736, 0.004976, 0.00543, 0.005683, 0.008002, 0.008002, 0.005318, 0.004976, 0.004414, 0.004414, 0.003079, 0.004247, 0.004611, 0.005318, 0.006194, 0.007259, 0.005734, 0.007091, 0.009294, 0.017797, 0.014783, 0.010372, 0.006482, 0.006533, 0.008895, 0.006245, 0.005992, 0.009096, 0.009187, 0.009728, 0.008156, 0.014586, 0.008075, 0.009294, 0.010926, 0.010221, 0.013437, 0.024393, 0.015344, 0.013265, 0.008723, 0.013821, 0.015344, 0.015694, 0.016826, 0.021381, 0.026892, 0.028695, 0.026338, 0.055536, 0.066181, 0.090864, 0.051831, 0.088832, 0.0704, 0.033407, 0.022306, 0.014075, 0.01078, 0.009865, 0.008156, 0.010509, 0.012491, 0.022667, 0.036378, 0.0198, 0.013265, 0.022306, 0.013016, 0.010509, 0.010221, 0.008075, 0.008002, 0.006894, 0.005623, 0.004689, 0.005223, 0.005992, 0.007091, 0.006795, 0.006701, 0.009483, 0.006701, 0.004646, 0.004431, 0.00407, 0.003924, 0.004976, 0.003246, 0.00316, 0.00359, 0.003212, 0.00389, 0.003757, 0.005223, 0.007422, 0.007091, 0.006421, 0.007555, 0.008804, 0.00962, 0.013016, 0.009728, 0.013821, 0.019401, 0.014586, 0.017138, 0.032677, 0.020522, 0.06184], '')</t>
  </si>
  <si>
    <t xml:space="preserve">F5RZ63|F5RZ63_9ENTR UvrABC system protein C OS=Enterobacter hormaechei ATCC 49162 </t>
  </si>
  <si>
    <t>([0.038042, 0.058088, 0.085092, 0.06312, 0.088832, 0.111485, 0.15008, 0.206376, 0.229226, 0.191378, 0.139895, 0.182256, 0.147574, 0.083462, 0.10481, 0.170161, 0.164327, 0.164327, 0.170161, 0.147574, 0.17593, 0.170161, 0.122885, 0.120615, 0.173081, 0.142424, 0.144935, 0.139895, 0.073402, 0.074921, 0.109221, 0.182256, 0.11371, 0.142424, 0.216401, 0.139895, 0.085092, 0.090864, 0.090864, 0.100716, 0.088832, 0.120615, 0.18812, 0.25406, 0.257454, 0.26085, 0.308712, 0.275179, 0.191378, 0.206376, 0.17593, 0.118441, 0.066181, 0.111485, 0.125101, 0.074921, 0.127496, 0.170161, 0.167087, 0.120615, 0.111485, 0.17593, 0.209395, 0.222385, 0.219301, 0.232838, 0.196879, 0.122885, 0.094817, 0.094817, 0.144935, 0.173081, 0.26085, 0.264545, 0.17593, 0.161087, 0.170161, 0.10481, 0.155435, 0.17593, 0.239899, 0.158265, 0.167087, 0.116183, 0.067594, 0.03976, 0.038042, 0.049374, 0.086953, 0.134866, 0.200174, 0.122885, 0.139895, 0.066181, 0.064632, 0.055536, 0.033407, 0.054297, 0.088832, 0.088832, 0.079919, 0.078022, 0.15008, 0.142424, 0.129801, 0.164327, 0.196879, 0.196879, 0.191378, 0.179055, 0.15284, 0.15284, 0.229226, 0.173081, 0.281712, 0.366687, 0.494003, 0.490133, 0.377384, 0.377384, 0.394753, 0.278302, 0.301917, 0.291804, 0.284882, 0.284882, 0.288399, 0.26085, 0.257454, 0.268042, 0.278302, 0.229226, 0.203355, 0.134866, 0.100716, 0.106997, 0.106997, 0.058088, 0.049374, 0.120615, 0.081712, 0.067594, 0.137348, 0.0704, 0.0704, 0.076542, 0.125101, 0.098513, 0.090864, 0.088832, 0.090864, 0.085092, 0.137348, 0.158265, 0.264545, 0.25406, 0.173081, 0.179055, 0.182256, 0.291804, 0.17593, 0.236433, 0.232838, 0.144935, 0.144935, 0.134866, 0.144935, 0.085092, 0.083462, 0.144935, 0.144935, 0.081712, 0.051831, 0.051831, 0.056825, 0.049374, 0.094817, 0.092881, 0.073402, 0.127496, 0.127496, 0.142424, 0.15284, 0.096677, 0.111485, 0.173081, 0.11371, 0.049374, 0.05306, 0.069024, 0.06312, 0.06184, 0.11371, 0.17593, 0.182256, 0.118441, 0.067594, 0.066181, 0.11371, 0.085092, 0.047319, 0.037156, 0.058088, 0.042364, 0.079919, 0.118441, 0.098513, 0.15284, 0.219301, 0.268042, 0.21291, 0.225814, 0.134866, 0.134866, 0.137348, 0.111485, 0.137348, 0.203355, 0.120615, 0.118441, 0.191378, 0.278302, 0.216401, 0.216401, 0.219301, 0.142424, 0.142424, 0.164327, 0.111485, 0.139895, 0.17593, 0.25406, 0.239899, 0.243554, 0.164327, 0.15008, 0.18812, 0.225814, 0.229226, 0.335645, 0.352862, 0.257454, 0.268042, 0.295083, 0.206376, 0.236433, 0.239899, 0.216401, 0.129801, 0.196879, 0.164327, 0.15284, 0.100716, 0.083462, 0.098513, 0.098513, 0.102787, 0.06184, 0.034884, 0.018787, 0.011106, 0.010372, 0.015694, 0.014586, 0.020165, 0.022667, 0.014586, 0.021381, 0.025316, 0.049374, 0.045352, 0.033407, 0.018106, 0.037156, 0.043307, 0.047319, 0.094817, 0.090864, 0.134866, 0.209395, 0.328603, 0.335645, 0.339168, 0.349426, 0.281712, 0.219301, 0.298791, 0.387226, 0.278302, 0.21291, 0.216401, 0.219301, 0.194234, 0.216401, 0.118441, 0.125101, 0.182256, 0.147574, 0.15008, 0.129801, 0.125101, 0.120615, 0.122885, 0.15008, 0.137348, 0.209395, 0.191378, 0.118441, 0.0704, 0.139895, 0.111485, 0.11371, 0.067594, 0.134866, 0.21291, 0.291804, 0.291804, 0.21291, 0.144935, 0.120615, 0.15284, 0.15008, 0.092881, 0.144935, 0.127496, 0.081712, 0.06184, 0.106997, 0.164327, 0.239899, 0.170161, 0.288399, 0.216401, 0.30533, 0.301917, 0.288399, 0.324872, 0.321458, 0.401658, 0.490133, 0.529623, 0.476583, 0.480142, 0.480142, 0.398279, 0.380708, 0.380708, 0.380708, 0.380708, 0.387226, 0.398279, 0.433034, 0.390993, 0.461924, 0.422041, 0.339168, 0.349426, 0.318242, 0.31487, 0.239899, 0.229226, 0.232838, 0.275179, 0.271506, 0.359901, 0.377384, 0.380708, 0.468512, 0.505461, 0.422041, 0.422041, 0.377384, 0.332115, 0.335645, 0.335645, 0.291804, 0.295083, 0.281712, 0.200174, 0.239899, 0.328603, 0.268042, 0.257454, 0.247041, 0.216401, 0.225814, 0.219301, 0.129801, 0.132295, 0.076542, 0.120615, 0.122885, 0.147574, 0.185198, 0.209395, 0.219301, 0.30533, 0.384043, 0.328603, 0.377384, 0.342579, 0.257454, 0.257454, 0.203355, 0.120615, 0.15008, 0.120615, 0.18812, 0.288399, 0.31487, 0.328603, 0.328603, 0.295083, 0.30533, 0.25406, 0.25406, 0.243554, 0.158265, 0.167087, 0.147574, 0.17593, 0.17593, 0.164327, 0.225814, 0.318242, 0.422041, 0.422041, 0.461924, 0.366687, 0.342579, 0.281712, 0.328603, 0.342579, 0.384043, 0.311707, 0.318242, 0.318242, 0.321458, 0.408655, 0.308712, 0.394753, 0.387226, 0.36309, 0.366687, 0.374039, 0.352862, 0.352862, 0.342579, 0.257454, 0.370445, 0.401658, 0.366687, 0.318242, 0.232838, 0.15284, 0.209395, 0.284882, 0.288399, 0.284882, 0.284882, 0.380708, 0.30533, 0.308712, 0.346032, 0.401658, 0.387226, 0.349426, 0.291804, 0.194234, 0.284882, 0.25406, 0.173081, 0.236433, 0.25031, 0.335645, 0.31487, 0.31487, 0.311707, 0.318242, 0.328603, 0.356642, 0.271506, 0.271506, 0.196879, 0.18812, 0.158265, 0.139895, 0.158265, 0.209395, 0.284882, 0.281712, 0.281712, 0.356642, 0.321458, 0.384043, 0.291804, 0.40511, 0.401658, 0.328603, 0.222385, 0.132295, 0.118441, 0.203355, 0.288399, 0.36309, 0.374039, 0.436924, 0.36309, 0.366687, 0.291804, 0.346032, 0.366687, 0.374039, 0.377384, 0.436924, 0.408655, 0.41194, 0.408655, 0.339168, 0.332115, 0.447574, 0.575842, 0.461924, 0.433034, 0.4292, 0.444081, 0.433034, 0.444081, 0.56648, 0.58069, 0.653063, 0.5017, 0.472492, 0.461924, 0.472492, 0.444081, 0.468512, 0.549308, 0.541878, 0.585406, 0.694846, 0.59014, 0.570702, 0.703578, 0.707965, 0.699094, 0.685117, 0.575842, 0.58069, 0.575842, 0.461924, 0.5017, 0.608892, 0.525368, 0.525368, 0.553315, 0.549308, 0.557691, 0.562014, 0.575842, 0.570702, 0.486429, 0.480142, 0.480142, 0.377384, 0.342579, 0.342579, 0.339168, 0.342579, 0.342579, 0.339168, 0.352862, 0.268042, 0.281712, 0.321458, 0.321458, 0.257454, 0.271506, 0.281712, 0.196879, 0.164327, 0.191378, 0.200174, 0.30533, 0.30533, 0.311707, 0.342579, 0.352862, 0.352862, 0.356642, 0.318242, 0.328603, 0.40511, 0.394753, 0.298791, 0.236433, 0.236433, 0.194234, 0.185198, 0.182256, 0.236433, 0.236433, 0.206376, 0.25031, 0.182256, 0.147574, 0.21291, 0.173081, 0.11371, 0.078022], '')</t>
  </si>
  <si>
    <t>[340, 368, 521, 528, 529, 530, 531, 537, 538, 539, 540, 541, 542, 543, 544, 545, 546, 547, 548, 549, 551, 552, 553, 554, 555, 556, 557, 558, 559, 560]</t>
  </si>
  <si>
    <t xml:space="preserve">F5RZ71|F5RZ71_9ENTR D-cysteine desulfhydrase OS=Enterobacter hormaechei ATCC 49162 </t>
  </si>
  <si>
    <t>([0.271506, 0.170161, 0.239899, 0.132295, 0.078022, 0.102787, 0.102787, 0.158265, 0.191378, 0.25406, 0.194234, 0.25031, 0.167087, 0.167087, 0.185198, 0.17593, 0.15284, 0.147574, 0.15284, 0.167087, 0.085092, 0.083462, 0.137348, 0.129801, 0.137348, 0.125101, 0.0704, 0.085092, 0.069024, 0.0704, 0.060549, 0.066181, 0.06184, 0.134866, 0.173081, 0.120615, 0.094817, 0.17593, 0.17593, 0.179055, 0.264545, 0.264545, 0.268042, 0.26085, 0.170161, 0.284882, 0.281712, 0.295083, 0.268042, 0.232838, 0.232838, 0.191378, 0.179055, 0.173081, 0.161087, 0.194234, 0.191378, 0.239899, 0.25031, 0.170161, 0.092881, 0.098513, 0.132295, 0.132295, 0.111485, 0.102787, 0.096677, 0.17593, 0.271506, 0.308712, 0.271506, 0.257454, 0.298791, 0.390993, 0.356642, 0.301917, 0.232838, 0.232838, 0.18812, 0.17593, 0.17593, 0.268042, 0.17593, 0.21291, 0.147574, 0.120615, 0.170161, 0.100716, 0.060549, 0.06312, 0.067594, 0.129801, 0.071867, 0.066181, 0.066181, 0.086953, 0.086953, 0.147574, 0.185198, 0.139895, 0.086953, 0.15008, 0.164327, 0.239899, 0.247041, 0.321458, 0.308712, 0.26085, 0.26085, 0.359901, 0.25406, 0.142424, 0.125101, 0.144935, 0.15284, 0.098513, 0.106997, 0.10481, 0.059222, 0.060549, 0.086953, 0.088832, 0.088832, 0.088832, 0.11371, 0.086953, 0.0704, 0.120615, 0.120615, 0.203355, 0.209395, 0.21291, 0.291804, 0.288399, 0.359901, 0.268042, 0.359901, 0.301917, 0.342579, 0.408655, 0.281712, 0.31487, 0.440853, 0.339168, 0.25031, 0.129801, 0.18812, 0.15284, 0.144935, 0.21291, 0.196879, 0.18812, 0.232838, 0.185198, 0.17593, 0.147574, 0.147574, 0.129801, 0.094817, 0.059222, 0.0704, 0.137348, 0.11371, 0.05306, 0.106997, 0.090864, 0.134866, 0.111485, 0.170161, 0.116183, 0.134866, 0.132295, 0.100716, 0.078022, 0.129801, 0.078022, 0.096677, 0.15284, 0.102787, 0.11371, 0.11371, 0.079919, 0.079919, 0.096677, 0.15284, 0.111485, 0.185198, 0.225814, 0.225814, 0.191378, 0.26085, 0.158265, 0.134866, 0.109221, 0.161087, 0.100716, 0.182256, 0.18812, 0.122885, 0.144935, 0.243554, 0.332115, 0.332115, 0.356642, 0.271506, 0.17593, 0.203355, 0.142424, 0.142424, 0.090864, 0.111485, 0.111485, 0.17593, 0.142424, 0.173081, 0.194234, 0.288399, 0.257454, 0.288399, 0.366687, 0.335645, 0.225814, 0.216401, 0.170161, 0.158265, 0.247041, 0.311707, 0.243554, 0.281712, 0.295083, 0.377384, 0.291804, 0.257454, 0.173081, 0.25406, 0.25031, 0.225814, 0.185198, 0.209395, 0.102787, 0.06312, 0.058088, 0.051831, 0.055536, 0.106997, 0.055536, 0.025762, 0.025762, 0.051831, 0.06312, 0.029376, 0.027463, 0.050641, 0.079919, 0.142424, 0.15008, 0.200174, 0.203355, 0.196879, 0.196879, 0.26085, 0.275179, 0.356642, 0.356642, 0.25406, 0.200174, 0.298791, 0.321458, 0.380708, 0.342579, 0.247041, 0.257454, 0.17593, 0.182256, 0.182256, 0.116183, 0.056825, 0.051831, 0.051831, 0.067594, 0.046336, 0.043307, 0.056825, 0.058088, 0.059222, 0.054297, 0.074921, 0.073402, 0.067594, 0.046336, 0.046336, 0.085092, 0.137348, 0.118441, 0.10481, 0.094817, 0.161087, 0.25031, 0.275179, 0.182256, 0.120615, 0.074921, 0.06312, 0.079919, 0.083462, 0.137348, 0.222385, 0.17593, 0.206376, 0.275179, 0.222385, 0.129801, 0.111485, 0.060549, 0.125101, 0.155435, 0.144935, 0.083462, 0.067594, 0.040537, 0.06312, 0.090864, 0.161087, 0.219301, 0.17593, 0.129801, 0.098513, 0.067594], '')</t>
  </si>
  <si>
    <t xml:space="preserve">F5RZ74|F5RZ74_9ENTR RNA polymerase sigma factor FliA OS=Enterobacter hormaechei ATCC 49162 </t>
  </si>
  <si>
    <t>([0.11371, 0.21291, 0.139895, 0.106997, 0.129801, 0.170161, 0.21291, 0.21291, 0.161087, 0.179055, 0.137348, 0.173081, 0.116183, 0.109221, 0.06312, 0.078022, 0.109221, 0.200174, 0.137348, 0.15284, 0.155435, 0.222385, 0.200174, 0.196879, 0.185198, 0.196879, 0.167087, 0.161087, 0.185198, 0.17593, 0.185198, 0.18812, 0.120615, 0.185198, 0.170161, 0.18812, 0.167087, 0.179055, 0.116183, 0.173081, 0.144935, 0.144935, 0.142424, 0.137348, 0.21291, 0.271506, 0.167087, 0.200174, 0.206376, 0.139895, 0.200174, 0.147574, 0.222385, 0.288399, 0.191378, 0.200174, 0.264545, 0.232838, 0.216401, 0.219301, 0.219301, 0.257454, 0.257454, 0.239899, 0.239899, 0.219301, 0.25406, 0.239899, 0.170161, 0.194234, 0.257454, 0.278302, 0.278302, 0.257454, 0.257454, 0.356642, 0.346032, 0.332115, 0.366687, 0.332115, 0.384043, 0.380708, 0.346032, 0.390993, 0.40511, 0.408655, 0.339168, 0.342579, 0.465241, 0.549308, 0.42561, 0.440853, 0.42561, 0.509769, 0.494003, 0.521092, 0.521092, 0.557691, 0.59508, 0.497853, 0.545602, 0.59508, 0.570702, 0.505461, 0.545602, 0.444081, 0.476583, 0.490133, 0.490133, 0.5017, 0.408655, 0.476583, 0.476583, 0.461924, 0.370445, 0.318242, 0.321458, 0.318242, 0.318242, 0.318242, 0.387226, 0.414856, 0.324872, 0.239899, 0.318242, 0.243554, 0.342579, 0.318242, 0.271506, 0.247041, 0.247041, 0.332115, 0.352862, 0.352862, 0.390993, 0.472492, 0.461924, 0.461924, 0.374039, 0.298791, 0.295083, 0.30533, 0.311707, 0.394753, 0.5017, 0.5017, 0.608892, 0.613573, 0.648219, 0.699094, 0.724957, 0.720929, 0.608892, 0.509769, 0.517562, 0.509769, 0.525368, 0.538167, 0.509769, 0.604312, 0.671169, 0.570702, 0.534167, 0.529623, 0.497853, 0.408655, 0.414856, 0.387226, 0.301917, 0.301917, 0.387226, 0.366687, 0.366687, 0.444081, 0.447574, 0.374039, 0.298791, 0.295083, 0.295083, 0.239899, 0.170161, 0.185198, 0.257454, 0.291804, 0.209395, 0.243554, 0.25031, 0.232838, 0.264545, 0.25031, 0.219301, 0.191378, 0.147574, 0.090864, 0.096677, 0.100716, 0.142424, 0.216401, 0.206376, 0.264545, 0.268042, 0.339168, 0.339168, 0.25031, 0.243554, 0.31487, 0.30533, 0.356642, 0.278302, 0.257454, 0.332115, 0.25406, 0.26085, 0.332115, 0.398279, 0.308712, 0.377384, 0.366687, 0.278302, 0.25031, 0.239899, 0.288399, 0.25406, 0.219301, 0.288399, 0.243554, 0.200174, 0.155435, 0.142424], '')</t>
  </si>
  <si>
    <t>[89, 93, 95, 96, 97, 98, 100, 101, 102, 103, 104, 109, 144, 145, 146, 147, 148, 149, 150, 151, 152, 153, 154, 155, 156, 157, 158, 159, 160, 161, 162, 163]</t>
  </si>
  <si>
    <t xml:space="preserve">F5RZ75|F5RZ75_9ENTR Flagellin OS=Enterobacter hormaechei ATCC 49162 </t>
  </si>
  <si>
    <t>([0.387226, 0.30533, 0.229226, 0.271506, 0.31487, 0.356642, 0.394753, 0.332115, 0.370445, 0.387226, 0.418646, 0.444081, 0.468512, 0.458154, 0.497853, 0.58069, 0.56648, 0.538167, 0.450668, 0.468512, 0.553315, 0.476583, 0.549308, 0.642678, 0.63748, 0.538167, 0.534167, 0.440853, 0.529623, 0.517562, 0.490133, 0.480142, 0.483068, 0.494003, 0.472492, 0.465241, 0.465241, 0.468512, 0.468512, 0.465241, 0.422041, 0.4292, 0.509769, 0.42561, 0.4292, 0.4292, 0.51388, 0.4292, 0.5017, 0.490133, 0.414856, 0.440853, 0.450668, 0.414856, 0.377384, 0.408655, 0.440853, 0.418646, 0.422041, 0.458154, 0.534167, 0.480142, 0.465241, 0.401658, 0.458154, 0.465241, 0.465241, 0.454136, 0.553315, 0.553315, 0.525368, 0.525368, 0.525368, 0.534167, 0.480142, 0.517562, 0.521092, 0.521092, 0.472492, 0.472492, 0.468512, 0.394753, 0.476583, 0.494003, 0.480142, 0.505461, 0.440853, 0.447574, 0.447574, 0.4292, 0.433034, 0.454136, 0.529623, 0.541878, 0.521092, 0.626927, 0.613573, 0.608892, 0.51388, 0.608892, 0.59508, 0.5017, 0.604312, 0.604312, 0.59917, 0.59917, 0.59508, 0.666105, 0.666105, 0.575842, 0.585406, 0.608892, 0.521092, 0.529623, 0.525368, 0.472492, 0.458154, 0.458154, 0.458154, 0.529623, 0.534167, 0.447574, 0.534167, 0.521092, 0.458154, 0.454136, 0.476583, 0.414856, 0.394753, 0.377384, 0.450668, 0.440853, 0.422041, 0.472492, 0.454136, 0.377384, 0.440853, 0.390993, 0.390993, 0.356642, 0.370445, 0.366687, 0.444081, 0.444081, 0.440853, 0.422041, 0.408655, 0.387226, 0.458154, 0.418646, 0.418646, 0.401658, 0.339168, 0.346032, 0.366687, 0.380708, 0.447574, 0.377384, 0.422041, 0.36309, 0.401658, 0.384043, 0.301917, 0.31487, 0.264545, 0.278302, 0.342579, 0.335645, 0.401658, 0.390993, 0.384043, 0.390993, 0.41194, 0.468512, 0.440853, 0.418646, 0.408655, 0.370445, 0.42561, 0.433034, 0.436924, 0.418646, 0.418646, 0.480142, 0.465241, 0.490133, 0.465241, 0.41194, 0.4292, 0.41194, 0.408655, 0.468512, 0.472492, 0.472492, 0.414856, 0.440853, 0.401658, 0.401658, 0.440853, 0.433034, 0.440853, 0.486429, 0.497853, 0.440853, 0.454136, 0.450668, 0.476583, 0.444081, 0.476583, 0.384043, 0.40511, 0.401658, 0.349426, 0.342579, 0.324872, 0.387226, 0.387226, 0.440853, 0.40511, 0.401658, 0.401658, 0.401658, 0.408655, 0.377384, 0.433034, 0.366687, 0.366687, 0.291804, 0.335645, 0.335645, 0.401658, 0.377384, 0.384043, 0.454136, 0.384043, 0.384043, 0.380708, 0.370445, 0.366687, 0.40511, 0.40511, 0.422041, 0.40511, 0.384043, 0.41194, 0.447574, 0.494003, 0.476583, 0.541878, 0.529623, 0.529623, 0.553315, 0.604312, 0.613573, 0.56648, 0.604312, 0.575842, 0.549308, 0.549308, 0.497853, 0.490133, 0.468512, 0.461924, 0.509769, 0.534167, 0.545602, 0.509769, 0.505461, 0.534167, 0.541878, 0.541878, 0.486429, 0.468512, 0.450668, 0.433034, 0.465241, 0.517562, 0.541878, 0.525368, 0.529623, 0.5017, 0.517562, 0.545602, 0.545602, 0.494003, 0.497853, 0.476583, 0.494003, 0.454136, 0.450668, 0.387226, 0.387226, 0.458154, 0.450668, 0.4292, 0.414856, 0.328603, 0.295083, 0.30533, 0.349426, 0.324872, 0.401658, 0.408655, 0.352862, 0.342579, 0.342579, 0.356642, 0.374039, 0.332115, 0.398279, 0.398279, 0.440853, 0.414856, 0.390993, 0.377384, 0.398279, 0.387226, 0.468512, 0.505461, 0.454136, 0.390993, 0.408655, 0.384043, 0.342579, 0.398279, 0.433034, 0.447574, 0.408655, 0.40511, 0.42561, 0.401658, 0.401658, 0.370445, 0.408655, 0.346032, 0.36309, 0.359901, 0.394753, 0.42561, 0.356642, 0.394753, 0.408655, 0.390993, 0.418646, 0.444081, 0.440853, 0.408655, 0.366687, 0.366687, 0.328603, 0.332115, 0.352862, 0.311707, 0.324872, 0.311707, 0.324872, 0.324872, 0.301917, 0.278302, 0.206376, 0.275179, 0.275179, 0.328603, 0.288399, 0.247041, 0.194234, 0.173081, 0.200174, 0.225814, 0.243554, 0.243554, 0.257454, 0.26085, 0.301917, 0.346032, 0.301917, 0.387226, 0.359901, 0.401658, 0.42561, 0.468512, 0.422041, 0.36309, 0.349426, 0.408655, 0.422041, 0.414856, 0.444081, 0.318242, 0.332115, 0.311707, 0.339168, 0.321458, 0.295083, 0.295083, 0.308712, 0.36309, 0.321458, 0.359901, 0.275179, 0.229226, 0.243554, 0.298791, 0.332115, 0.328603, 0.352862, 0.308712, 0.370445, 0.384043, 0.4292, 0.390993, 0.433034, 0.359901, 0.36309, 0.346032, 0.346032, 0.26085, 0.222385, 0.209395, 0.222385, 0.288399, 0.346032, 0.349426, 0.335645, 0.377384, 0.335645, 0.321458, 0.349426, 0.321458, 0.284882, 0.26085, 0.288399, 0.278302, 0.321458, 0.321458, 0.380708, 0.380708, 0.468512, 0.490133, 0.541878, 0.447574, 0.454136, 0.483068, 0.468512, 0.394753, 0.380708, 0.398279, 0.370445, 0.366687, 0.41194, 0.387226, 0.461924, 0.461924, 0.433034, 0.461924, 0.458154, 0.366687, 0.366687, 0.356642, 0.377384, 0.352862, 0.422041, 0.422041, 0.356642, 0.356642, 0.4292, 0.408655, 0.436924, 0.465241, 0.534167, 0.56648, 0.545602, 0.517562, 0.490133, 0.450668, 0.468512, 0.490133, 0.545602, 0.465241, 0.461924, 0.444081, 0.394753, 0.408655, 0.40511, 0.342579, 0.356642, 0.352862, 0.380708, 0.31487, 0.311707, 0.271506, 0.18812, 0.26085, 0.301917, 0.335645, 0.335645, 0.321458, 0.30533, 0.30533, 0.328603, 0.328603, 0.346032, 0.356642, 0.356642, 0.377384, 0.468512, 0.458154, 0.461924, 0.480142, 0.476583, 0.476583, 0.534167, 0.557691, 0.553315, 0.534167, 0.538167, 0.525368, 0.538167, 0.557691, 0.557691, 0.653063, 0.557691, 0.51388, 0.59508, 0.608892, 0.521092, 0.521092, 0.538167, 0.509769, 0.490133, 0.562014, 0.538167, 0.521092, 0.472492, 0.387226, 0.401658, 0.398279, 0.450668, 0.440853, 0.440853, 0.465241, 0.394753, 0.394753, 0.418646, 0.414856, 0.366687, 0.436924, 0.447574, 0.377384, 0.444081, 0.454136, 0.468512, 0.440853, 0.36309, 0.436924, 0.444081, 0.366687, 0.366687, 0.394753, 0.374039, 0.339168, 0.318242, 0.359901, 0.42561, 0.40511, 0.384043, 0.398279, 0.342579, 0.291804], '')</t>
  </si>
  <si>
    <t>[15, 16, 17, 20, 22, 23, 24, 25, 26, 28, 29, 42, 46, 48, 60, 68, 69, 70, 71, 72, 73, 75, 76, 77, 85, 92, 93, 94, 95, 96, 97, 98, 99, 100, 101, 102, 103, 104, 105, 106, 107, 108, 109, 110, 111, 112, 113, 114, 119, 120, 122, 123, 248, 249, 250, 251, 252, 253, 254, 255, 256, 257, 258, 263, 264, 265, 266, 267, 268, 269, 270, 276, 277, 278, 279, 280, 281, 282, 283, 318, 439, 469, 470, 471, 472, 477, 511, 512, 513, 514, 515, 516, 517, 518, 519, 520, 521, 522, 523, 524, 525, 526, 527, 528, 530, 531, 532]</t>
  </si>
  <si>
    <t xml:space="preserve">F5RZ77|F5RZ77_9ENTR Flagellar hook-associated protein 2 OS=Enterobacter hormaechei ATCC 49162 </t>
  </si>
  <si>
    <t>([0.15008, 0.191378, 0.129801, 0.173081, 0.122885, 0.15284, 0.194234, 0.144935, 0.116183, 0.147574, 0.164327, 0.132295, 0.15284, 0.134866, 0.179055, 0.191378, 0.18812, 0.229226, 0.236433, 0.222385, 0.219301, 0.268042, 0.194234, 0.257454, 0.247041, 0.324872, 0.332115, 0.31487, 0.387226, 0.374039, 0.356642, 0.335645, 0.401658, 0.335645, 0.359901, 0.36309, 0.278302, 0.284882, 0.311707, 0.232838, 0.298791, 0.301917, 0.229226, 0.232838, 0.264545, 0.268042, 0.173081, 0.17593, 0.17593, 0.15284, 0.236433, 0.236433, 0.236433, 0.179055, 0.239899, 0.239899, 0.236433, 0.324872, 0.25406, 0.17593, 0.236433, 0.21291, 0.216401, 0.239899, 0.308712, 0.206376, 0.206376, 0.295083, 0.281712, 0.284882, 0.284882, 0.182256, 0.185198, 0.182256, 0.247041, 0.247041, 0.25031, 0.281712, 0.264545, 0.308712, 0.324872, 0.301917, 0.332115, 0.328603, 0.257454, 0.257454, 0.26085, 0.26085, 0.209395, 0.209395, 0.222385, 0.185198, 0.243554, 0.257454, 0.257454, 0.271506, 0.271506, 0.203355, 0.203355, 0.203355, 0.225814, 0.295083, 0.318242, 0.328603, 0.332115, 0.422041, 0.418646, 0.494003, 0.494003, 0.521092, 0.450668, 0.41194, 0.483068, 0.483068, 0.486429, 0.517562, 0.497853, 0.4292, 0.5017, 0.4292, 0.444081, 0.458154, 0.465241, 0.465241, 0.465241, 0.465241, 0.447574, 0.490133, 0.444081, 0.444081, 0.401658, 0.483068, 0.436924, 0.436924, 0.440853, 0.398279, 0.414856, 0.414856, 0.486429, 0.418646, 0.490133, 0.480142, 0.394753, 0.408655, 0.422041, 0.384043, 0.318242, 0.335645, 0.291804, 0.31487, 0.324872, 0.370445, 0.359901, 0.380708, 0.380708, 0.380708, 0.408655, 0.324872, 0.26085, 0.275179, 0.295083, 0.295083, 0.308712, 0.377384, 0.390993, 0.308712, 0.346032, 0.352862, 0.339168, 0.281712, 0.30533, 0.291804, 0.311707, 0.339168, 0.387226, 0.387226, 0.436924, 0.450668, 0.538167, 0.59508, 0.549308, 0.608892, 0.521092, 0.505461, 0.454136, 0.4292, 0.497853, 0.497853, 0.570702, 0.545602, 0.549308, 0.56648, 0.56648, 0.480142, 0.4292, 0.433034, 0.366687, 0.352862, 0.339168, 0.324872, 0.346032, 0.370445, 0.384043, 0.42561, 0.42561, 0.490133, 0.490133, 0.465241, 0.384043, 0.41194, 0.436924, 0.454136, 0.450668, 0.42561, 0.529623, 0.570702, 0.538167, 0.618285, 0.521092, 0.51388, 0.465241, 0.483068, 0.494003, 0.433034, 0.468512, 0.398279, 0.41194, 0.422041, 0.450668, 0.517562, 0.5017, 0.505461, 0.476583, 0.465241, 0.5017, 0.461924, 0.387226, 0.436924, 0.454136, 0.447574, 0.450668, 0.436924, 0.436924, 0.359901, 0.422041, 0.422041, 0.422041, 0.398279, 0.384043, 0.387226, 0.401658, 0.401658, 0.401658, 0.41194, 0.41194, 0.332115, 0.356642, 0.433034, 0.418646, 0.408655, 0.483068, 0.476583, 0.521092, 0.509769, 0.575842, 0.538167, 0.447574, 0.541878, 0.553315, 0.468512, 0.422041, 0.41194, 0.374039, 0.308712, 0.384043, 0.384043, 0.390993, 0.408655, 0.40511, 0.390993, 0.308712, 0.308712, 0.311707, 0.275179, 0.275179, 0.275179, 0.229226, 0.295083, 0.26085, 0.203355, 0.284882, 0.308712, 0.308712, 0.328603, 0.40511, 0.366687, 0.380708, 0.458154, 0.440853, 0.42561, 0.440853, 0.534167, 0.505461, 0.440853, 0.440853, 0.440853, 0.454136, 0.525368, 0.525368, 0.480142, 0.541878, 0.529623, 0.472492, 0.486429, 0.486429, 0.490133, 0.447574, 0.444081, 0.4292, 0.384043, 0.321458, 0.321458, 0.335645, 0.401658, 0.476583, 0.541878, 0.541878, 0.529623, 0.545602, 0.468512, 0.534167, 0.521092, 0.450668, 0.505461, 0.5017, 0.480142, 0.468512, 0.458154, 0.447574, 0.447574, 0.5017, 0.63748, 0.618285, 0.59508, 0.541878, 0.521092, 0.454136, 0.480142, 0.433034, 0.4292, 0.51388, 0.529623, 0.529623, 0.529623, 0.553315, 0.51388, 0.51388, 0.486429, 0.562014, 0.585406, 0.585406, 0.545602, 0.472492, 0.472492, 0.401658, 0.398279, 0.41194, 0.414856, 0.332115, 0.308712, 0.301917, 0.301917, 0.291804, 0.291804, 0.356642, 0.356642, 0.380708, 0.332115, 0.356642, 0.359901, 0.346032, 0.301917, 0.324872, 0.346032, 0.359901, 0.370445, 0.370445, 0.359901, 0.346032, 0.346032, 0.418646, 0.414856, 0.40511, 0.408655, 0.342579, 0.275179, 0.288399, 0.264545, 0.311707, 0.308712, 0.318242, 0.321458, 0.318242, 0.318242, 0.318242, 0.301917, 0.301917, 0.318242, 0.332115, 0.346032, 0.40511, 0.401658, 0.41194, 0.342579, 0.356642, 0.401658, 0.447574, 0.436924, 0.483068, 0.521092, 0.450668, 0.450668, 0.447574, 0.472492, 0.42561, 0.40511, 0.418646, 0.408655, 0.390993, 0.398279, 0.476583, 0.387226, 0.390993, 0.390993, 0.398279, 0.394753, 0.370445, 0.370445, 0.346032, 0.335645, 0.324872, 0.332115, 0.335645, 0.335645, 0.359901, 0.40511, 0.42561, 0.342579, 0.349426, 0.352862, 0.342579, 0.342579, 0.339168, 0.359901, 0.359901, 0.422041, 0.41194, 0.458154, 0.497853, 0.521092, 0.490133, 0.480142, 0.545602, 0.517562, 0.5017, 0.486429, 0.472492, 0.454136, 0.570702, 0.716283], '')</t>
  </si>
  <si>
    <t>[109, 115, 118, 178, 179, 180, 181, 182, 183, 188, 189, 190, 191, 192, 214, 215, 216, 217, 218, 219, 229, 230, 231, 234, 262, 263, 264, 265, 267, 268, 301, 302, 307, 308, 310, 311, 325, 326, 327, 328, 330, 331, 333, 334, 340, 341, 342, 343, 344, 345, 350, 351, 352, 353, 354, 355, 356, 358, 359, 360, 361, 419, 459, 462, 463, 464, 468, 469]</t>
  </si>
  <si>
    <t>56)</t>
  </si>
  <si>
    <t xml:space="preserve">F5RZ80|F5RZ80_9ENTR Alpha-amylase OS=Enterobacter hormaechei ATCC 49162 </t>
  </si>
  <si>
    <t>([0.094817, 0.047319, 0.027463, 0.017797, 0.032677, 0.047319, 0.06312, 0.079919, 0.11371, 0.081712, 0.055536, 0.078022, 0.090864, 0.056825, 0.048328, 0.038858, 0.040537, 0.058088, 0.066181, 0.109221, 0.132295, 0.142424, 0.243554, 0.243554, 0.335645, 0.219301, 0.225814, 0.18812, 0.139895, 0.073402, 0.073402, 0.15284, 0.17593, 0.137348, 0.120615, 0.11371, 0.132295, 0.170161, 0.194234, 0.167087, 0.155435, 0.15008, 0.139895, 0.085092, 0.142424, 0.085092, 0.15008, 0.139895, 0.106997, 0.161087, 0.167087, 0.144935, 0.134866, 0.067594, 0.079919, 0.147574, 0.081712, 0.088832, 0.111485, 0.109221, 0.109221, 0.106997, 0.122885, 0.10481, 0.15284, 0.147574, 0.15008, 0.137348, 0.15008, 0.225814, 0.182256, 0.271506, 0.298791, 0.200174, 0.301917, 0.275179, 0.179055, 0.295083, 0.25406, 0.167087, 0.164327, 0.161087, 0.173081, 0.243554, 0.194234, 0.164327, 0.125101, 0.129801, 0.081712, 0.081712, 0.058088, 0.047319, 0.030003, 0.054297, 0.086953, 0.073402, 0.064632, 0.106997, 0.083462, 0.109221, 0.18812, 0.18812, 0.209395, 0.229226, 0.164327, 0.229226, 0.196879, 0.271506, 0.342579, 0.359901, 0.356642, 0.390993, 0.465241, 0.549308, 0.529623, 0.545602, 0.570702, 0.534167, 0.534167, 0.585406, 0.59508, 0.480142, 0.408655, 0.40511, 0.301917, 0.380708, 0.359901, 0.328603, 0.321458, 0.321458, 0.301917, 0.291804, 0.216401, 0.236433, 0.164327, 0.164327, 0.137348, 0.129801, 0.203355, 0.132295, 0.122885, 0.116183, 0.096677, 0.096677, 0.048328, 0.083462, 0.042364, 0.047319, 0.055536, 0.027463, 0.028695, 0.049374, 0.029376, 0.06184, 0.049374, 0.044297, 0.051831, 0.067594, 0.066181, 0.066181, 0.125101, 0.134866, 0.129801, 0.15008, 0.127496, 0.196879, 0.122885, 0.139895, 0.155435, 0.229226, 0.243554, 0.25031, 0.25031, 0.346032, 0.335645, 0.247041, 0.335645, 0.332115, 0.328603, 0.268042, 0.271506, 0.264545, 0.271506, 0.219301, 0.301917, 0.422041, 0.318242, 0.41194, 0.380708, 0.284882, 0.229226, 0.324872, 0.335645, 0.346032, 0.257454, 0.268042, 0.25406, 0.232838, 0.229226, 0.21291, 0.25406, 0.182256, 0.173081, 0.173081, 0.232838, 0.161087, 0.144935, 0.158265, 0.086953, 0.127496, 0.18812, 0.144935, 0.098513, 0.066181, 0.069024, 0.116183, 0.111485, 0.182256, 0.134866, 0.134866, 0.144935, 0.086953, 0.120615, 0.0704, 0.067594, 0.051831, 0.055536, 0.055536, 0.094817, 0.102787, 0.139895, 0.129801, 0.127496, 0.098513, 0.073402, 0.06312, 0.067594, 0.034884, 0.023087, 0.03976, 0.034884, 0.022667, 0.050641, 0.06184, 0.069024, 0.054297, 0.076542, 0.120615, 0.147574, 0.094817, 0.078022, 0.038858, 0.030003, 0.047319, 0.106997, 0.10481, 0.059222, 0.050641, 0.090864, 0.158265, 0.096677, 0.111485, 0.15284, 0.085092, 0.079919, 0.116183, 0.073402, 0.035586, 0.036378, 0.033407, 0.038042, 0.083462, 0.139895, 0.18812, 0.216401, 0.15284, 0.161087, 0.15008, 0.164327, 0.147574, 0.15284, 0.139895, 0.139895, 0.106997, 0.170161, 0.081712, 0.081712, 0.161087, 0.21291, 0.196879, 0.179055, 0.25406, 0.243554, 0.232838, 0.257454, 0.142424, 0.196879, 0.232838, 0.346032, 0.342579, 0.281712, 0.144935, 0.225814, 0.219301, 0.278302, 0.194234, 0.236433, 0.268042, 0.216401, 0.257454, 0.291804, 0.179055, 0.164327, 0.137348, 0.094817, 0.088832, 0.106997, 0.06312, 0.071867, 0.081712, 0.073402, 0.137348, 0.25031, 0.257454, 0.281712, 0.18812, 0.291804, 0.332115, 0.222385, 0.275179, 0.229226, 0.232838, 0.284882, 0.311707, 0.311707, 0.284882, 0.170161, 0.247041, 0.349426, 0.295083, 0.25031, 0.170161, 0.134866, 0.079919, 0.043307, 0.022306, 0.023087, 0.021381, 0.028695, 0.055536, 0.048328, 0.038042, 0.038858, 0.060549, 0.034068, 0.021381, 0.022667, 0.056825, 0.064632, 0.031287, 0.027463, 0.032677, 0.049374, 0.059222, 0.055536, 0.102787, 0.170161, 0.25406, 0.257454, 0.236433, 0.236433, 0.236433, 0.324872, 0.298791, 0.209395, 0.268042, 0.298791, 0.398279, 0.324872, 0.346032, 0.36309, 0.390993, 0.41194, 0.450668, 0.370445, 0.458154, 0.468512, 0.374039, 0.288399, 0.206376, 0.179055, 0.164327, 0.173081, 0.15008, 0.076542, 0.111485, 0.109221, 0.170161, 0.11371, 0.15008, 0.129801, 0.116183, 0.100716, 0.045352, 0.045352, 0.073402, 0.092881, 0.085092, 0.079919, 0.078022, 0.106997, 0.064632, 0.066181, 0.059222, 0.059222, 0.118441, 0.142424, 0.164327, 0.17593, 0.225814, 0.247041, 0.243554, 0.232838, 0.275179, 0.321458, 0.243554, 0.173081, 0.144935, 0.142424, 0.219301, 0.31487, 0.352862, 0.465241, 0.494003, 0.490133, 0.497853, 0.41194, 0.311707, 0.209395, 0.196879, 0.222385, 0.200174, 0.129801, 0.203355, 0.275179, 0.324872, 0.390993, 0.387226, 0.387226, 0.390993, 0.291804, 0.203355, 0.194234, 0.200174, 0.173081, 0.203355, 0.219301, 0.30533, 0.342579, 0.4292, 0.433034, 0.384043, 0.352862, 0.447574, 0.447574, 0.461924, 0.476583, 0.472492, 0.461924, 0.370445, 0.26085, 0.370445, 0.450668, 0.447574, 0.436924, 0.380708, 0.352862, 0.271506, 0.191378, 0.191378, 0.127496, 0.137348, 0.164327, 0.164327, 0.100716, 0.083462, 0.056825, 0.042364, 0.030611, 0.048328, 0.079919, 0.139895, 0.098513, 0.0704, 0.045352], '')</t>
  </si>
  <si>
    <t>[113, 114, 115, 116, 117, 118, 119, 120]</t>
  </si>
  <si>
    <t xml:space="preserve">F5RZ82|F5RZ82_9ENTR Flagellar hook-basal body complex protein FliE OS=Enterobacter hormaechei ATCC 49162 </t>
  </si>
  <si>
    <t>([0.111485, 0.158265, 0.102787, 0.142424, 0.144935, 0.182256, 0.182256, 0.17593, 0.209395, 0.206376, 0.239899, 0.288399, 0.318242, 0.41194, 0.335645, 0.308712, 0.418646, 0.40511, 0.447574, 0.570702, 0.675549, 0.575842, 0.570702, 0.545602, 0.505461, 0.541878, 0.541878, 0.486429, 0.545602, 0.505461, 0.505461, 0.414856, 0.422041, 0.42561, 0.332115, 0.40511, 0.454136, 0.436924, 0.440853, 0.41194, 0.339168, 0.311707, 0.390993, 0.390993, 0.5017, 0.497853, 0.525368, 0.521092, 0.494003, 0.480142, 0.4292, 0.458154, 0.56648, 0.59508, 0.58069, 0.608892, 0.56648, 0.454136, 0.468512, 0.486429, 0.398279, 0.394753, 0.394753, 0.40511, 0.321458, 0.321458, 0.352862, 0.301917, 0.301917, 0.335645, 0.332115, 0.332115, 0.339168, 0.284882, 0.243554, 0.173081, 0.243554, 0.203355, 0.288399, 0.288399, 0.268042, 0.26085, 0.225814, 0.257454, 0.209395, 0.196879, 0.196879, 0.21291, 0.179055, 0.147574, 0.209395, 0.17593, 0.257454, 0.18812, 0.194234, 0.167087, 0.219301, 0.182256, 0.232838, 0.185198, 0.134866, 0.100716, 0.15284, 0.216401], '')</t>
  </si>
  <si>
    <t>[19, 20, 21, 22, 23, 24, 25, 26, 28, 29, 30, 44, 46, 47, 52, 53, 54, 55, 56]</t>
  </si>
  <si>
    <t xml:space="preserve">F5RZ83|F5RZ83_9ENTR Flagellar M-ring protein OS=Enterobacter hormaechei ATCC 49162 </t>
  </si>
  <si>
    <t>([0.538167, 0.59508, 0.618285, 0.632174, 0.497853, 0.545602, 0.436924, 0.401658, 0.436924, 0.458154, 0.387226, 0.440853, 0.40511, 0.454136, 0.483068, 0.521092, 0.450668, 0.486429, 0.394753, 0.335645, 0.236433, 0.194234, 0.182256, 0.15284, 0.129801, 0.170161, 0.090864, 0.132295, 0.100716, 0.060549, 0.038042, 0.05306, 0.040537, 0.032677, 0.018787, 0.010131, 0.009096, 0.013437, 0.011342, 0.020522, 0.038858, 0.033407, 0.040537, 0.043307, 0.031287, 0.022306, 0.026338, 0.051831, 0.036378, 0.066181, 0.109221, 0.167087, 0.206376, 0.247041, 0.31487, 0.366687, 0.366687, 0.328603, 0.339168, 0.349426, 0.232838, 0.225814, 0.328603, 0.291804, 0.298791, 0.288399, 0.414856, 0.321458, 0.311707, 0.291804, 0.26085, 0.26085, 0.268042, 0.25406, 0.25406, 0.225814, 0.182256, 0.288399, 0.288399, 0.31487, 0.275179, 0.374039, 0.366687, 0.288399, 0.335645, 0.339168, 0.349426, 0.321458, 0.332115, 0.332115, 0.356642, 0.359901, 0.352862, 0.346032, 0.346032, 0.264545, 0.321458, 0.40511, 0.387226, 0.458154, 0.394753, 0.356642, 0.339168, 0.229226, 0.31487, 0.222385, 0.137348, 0.219301, 0.225814, 0.324872, 0.321458, 0.291804, 0.321458, 0.219301, 0.209395, 0.216401, 0.194234, 0.167087, 0.182256, 0.18812, 0.132295, 0.167087, 0.15284, 0.158265, 0.26085, 0.216401, 0.219301, 0.318242, 0.301917, 0.311707, 0.219301, 0.194234, 0.301917, 0.30533, 0.311707, 0.328603, 0.328603, 0.366687, 0.366687, 0.387226, 0.31487, 0.380708, 0.366687, 0.42561, 0.418646, 0.349426, 0.390993, 0.394753, 0.352862, 0.324872, 0.346032, 0.418646, 0.486429, 0.486429, 0.40511, 0.394753, 0.311707, 0.308712, 0.394753, 0.401658, 0.36309, 0.4292, 0.468512, 0.468512, 0.468512, 0.468512, 0.468512, 0.465241, 0.476583, 0.517562, 0.468512, 0.447574, 0.486429, 0.450668, 0.450668, 0.5017, 0.534167, 0.642678, 0.661982, 0.642678, 0.642678, 0.534167, 0.534167, 0.465241, 0.398279, 0.433034, 0.450668, 0.444081, 0.374039, 0.440853, 0.42561, 0.476583, 0.398279, 0.339168, 0.339168, 0.268042, 0.328603, 0.436924, 0.422041, 0.422041, 0.356642, 0.356642, 0.370445, 0.308712, 0.352862, 0.422041, 0.414856, 0.401658, 0.490133, 0.486429, 0.414856, 0.42561, 0.458154, 0.525368, 0.570702, 0.58069, 0.648219, 0.59917, 0.553315, 0.58069, 0.483068, 0.575842, 0.59014, 0.657645, 0.750527, 0.642678, 0.632174, 0.538167, 0.509769, 0.468512, 0.570702, 0.59014, 0.59917, 0.59508, 0.59917, 0.505461, 0.505461, 0.541878, 0.545602, 0.461924, 0.458154, 0.509769, 0.418646, 0.339168, 0.366687, 0.390993, 0.40511, 0.352862, 0.433034, 0.468512, 0.490133, 0.483068, 0.490133, 0.494003, 0.472492, 0.476583, 0.490133, 0.486429, 0.461924, 0.465241, 0.472492, 0.480142, 0.422041, 0.497853, 0.585406, 0.58069, 0.553315, 0.63748, 0.716283, 0.733139, 0.73685, 0.745909, 0.648219, 0.694846, 0.716283, 0.754692, 0.745909, 0.823549, 0.798249, 0.795062, 0.791621, 0.84206, 0.767246, 0.784345, 0.791621, 0.775545, 0.784345, 0.775545, 0.675549, 0.685117, 0.685117, 0.671169, 0.675549, 0.767246, 0.728858, 0.685117, 0.671169, 0.680603, 0.56648, 0.642678, 0.671169, 0.666105, 0.622677, 0.73685, 0.805026, 0.784345, 0.716283, 0.712013, 0.716283, 0.808535, 0.83125, 0.795062, 0.827927, 0.791621, 0.795062, 0.827927, 0.808535, 0.84206, 0.76285, 0.834292, 0.801317, 0.834292, 0.868118, 0.891961, 0.876521, 0.899122, 0.915074, 0.950334, 0.951925, 0.948786, 0.950334, 0.922952, 0.939629, 0.926919, 0.941505, 0.938133, 0.950334, 0.959312, 0.947281, 0.9657, 0.968436, 0.967676, 0.957673, 0.94331, 0.9657, 0.962114, 0.953422, 0.950334, 0.94331, 0.94331, 0.945666, 0.948786, 0.959312, 0.954657, 0.956248, 0.915074, 0.919029, 0.879233, 0.891961, 0.88723, 0.903857, 0.834292, 0.834292, 0.837511, 0.84206, 0.801317, 0.724957, 0.724957, 0.728858, 0.733139, 0.750527, 0.632174, 0.632174, 0.622677, 0.534167, 0.517562, 0.538167, 0.497853, 0.494003, 0.418646, 0.36309, 0.370445, 0.359901, 0.356642, 0.352862, 0.284882, 0.318242, 0.401658, 0.390993, 0.380708, 0.41194, 0.332115, 0.440853, 0.359901, 0.366687, 0.41194, 0.42561, 0.494003, 0.486429, 0.545602, 0.626927, 0.59917, 0.59917, 0.720929, 0.642678, 0.642678, 0.724957, 0.699094, 0.653063, 0.618285, 0.632174, 0.490133, 0.562014, 0.538167, 0.613573, 0.59917, 0.632174, 0.632174, 0.626927, 0.575842, 0.59917, 0.521092, 0.545602, 0.549308, 0.534167, 0.661982, 0.541878, 0.562014, 0.59014, 0.541878, 0.575842, 0.58069, 0.694846, 0.703578, 0.694846, 0.707965, 0.622677, 0.661982, 0.529623, 0.418646, 0.490133, 0.483068, 0.553315, 0.59917, 0.472492, 0.380708, 0.356642, 0.447574, 0.359901, 0.301917, 0.356642, 0.324872, 0.321458, 0.31487, 0.216401, 0.147574, 0.094817, 0.098513, 0.051831, 0.055536, 0.069024, 0.058088, 0.030003, 0.019401, 0.014783, 0.014586, 0.022667, 0.020876, 0.020522, 0.021816, 0.023534, 0.028695, 0.033407, 0.020876, 0.022667, 0.038042, 0.056825, 0.078022, 0.116183, 0.15284, 0.229226, 0.288399, 0.291804, 0.366687, 0.366687, 0.447574, 0.562014, 0.56648, 0.59014, 0.557691, 0.626927, 0.690604, 0.661982, 0.666105, 0.771762, 0.771762, 0.76285, 0.694846, 0.728858, 0.63748, 0.648219, 0.538167, 0.538167, 0.557691, 0.59917, 0.707965, 0.703578, 0.657645, 0.666105, 0.661982, 0.666105, 0.666105, 0.59508, 0.59508, 0.59508, 0.56648, 0.521092, 0.549308, 0.608892, 0.604312, 0.604312, 0.58069, 0.685117, 0.694846, 0.675549, 0.549308, 0.529623, 0.529623, 0.529623, 0.521092, 0.529623, 0.557691, 0.59014, 0.661982, 0.622677, 0.529623, 0.472492, 0.483068, 0.394753, 0.352862, 0.268042, 0.318242, 0.349426, 0.25031, 0.219301, 0.236433, 0.328603, 0.346032, 0.349426, 0.380708, 0.359901, 0.321458, 0.284882, 0.236433, 0.164327, 0.147574, 0.191378, 0.247041, 0.232838, 0.332115], '')</t>
  </si>
  <si>
    <t>[0, 1, 2, 3, 5, 15, 169, 175, 176, 177, 178, 179, 180, 181, 182, 213, 214, 215, 216, 217, 218, 219, 221, 222, 223, 224, 225, 226, 227, 228, 230, 231, 232, 233, 234, 235, 236, 237, 238, 241, 264, 265, 266, 267, 268,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399, 400, 401, 402, 403, 404, 405, 406, 407, 408, 409, 410, 412, 413, 414, 415, 416, 417, 418, 419, 420, 421, 422, 423, 424, 425, 426, 427, 428, 429, 430, 431, 432, 433, 434, 435, 436, 437, 438, 442, 443, 486, 487, 488, 489, 490, 491, 492, 493, 494, 495, 496, 497, 498, 499, 500, 501, 502, 503, 504, 505, 506, 507, 508, 509, 510, 511, 512, 513, 514, 515, 516, 517, 518, 519, 520, 521, 522, 523, 524, 525, 526, 527, 528, 529, 530, 531, 532, 533, 534, 535]</t>
  </si>
  <si>
    <t>(112</t>
  </si>
  <si>
    <t>152)</t>
  </si>
  <si>
    <t xml:space="preserve">F5RZ84|F5RZ84_9ENTR Flagellar motor switch protein FliG OS=Enterobacter hormaechei ATCC 49162 </t>
  </si>
  <si>
    <t>([0.675549, 0.534167, 0.401658, 0.308712, 0.225814, 0.222385, 0.264545, 0.191378, 0.216401, 0.268042, 0.30533, 0.328603, 0.301917, 0.257454, 0.268042, 0.284882, 0.179055, 0.173081, 0.17593, 0.10481, 0.109221, 0.116183, 0.161087, 0.264545, 0.275179, 0.359901, 0.298791, 0.206376, 0.295083, 0.264545, 0.216401, 0.179055, 0.158265, 0.196879, 0.161087, 0.142424, 0.203355, 0.209395, 0.216401, 0.219301, 0.295083, 0.301917, 0.209395, 0.219301, 0.216401, 0.216401, 0.139895, 0.191378, 0.291804, 0.185198, 0.229226, 0.264545, 0.311707, 0.308712, 0.31487, 0.390993, 0.288399, 0.25031, 0.31487, 0.225814, 0.229226, 0.167087, 0.173081, 0.222385, 0.229226, 0.229226, 0.21291, 0.209395, 0.236433, 0.216401, 0.25406, 0.155435, 0.100716, 0.086953, 0.086953, 0.044297, 0.041405, 0.094817, 0.127496, 0.147574, 0.194234, 0.158265, 0.222385, 0.137348, 0.102787, 0.10481, 0.098513, 0.096677, 0.096677, 0.111485, 0.118441, 0.170161, 0.26085, 0.342579, 0.318242, 0.349426, 0.436924, 0.335645, 0.335645, 0.321458, 0.236433, 0.281712, 0.206376, 0.179055, 0.278302, 0.401658, 0.387226, 0.377384, 0.444081, 0.5017, 0.494003, 0.398279, 0.30533, 0.288399, 0.295083, 0.342579, 0.356642, 0.398279, 0.505461, 0.387226, 0.284882, 0.342579, 0.339168, 0.349426, 0.295083, 0.203355, 0.179055, 0.106997, 0.102787, 0.118441, 0.137348, 0.132295, 0.17593, 0.236433, 0.25406, 0.155435, 0.086953, 0.066181, 0.030003, 0.016021, 0.029376, 0.060549, 0.069024, 0.037156, 0.064632, 0.116183, 0.182256, 0.118441, 0.161087, 0.102787, 0.100716, 0.055536, 0.044297, 0.056825, 0.034068, 0.031287, 0.056825, 0.060549, 0.074921, 0.155435, 0.222385, 0.182256, 0.102787, 0.090864, 0.164327, 0.10481, 0.10481, 0.106997, 0.106997, 0.074921, 0.137348, 0.15284, 0.161087, 0.120615, 0.122885, 0.216401, 0.222385, 0.236433, 0.222385, 0.21291, 0.170161, 0.196879, 0.222385, 0.278302, 0.308712, 0.291804, 0.308712, 0.295083, 0.284882, 0.332115, 0.390993, 0.394753, 0.288399, 0.281712, 0.380708, 0.281712, 0.25406, 0.239899, 0.236433, 0.332115, 0.346032, 0.370445, 0.384043, 0.36309, 0.318242, 0.219301, 0.225814, 0.271506, 0.203355, 0.18812, 0.229226, 0.158265, 0.15284, 0.239899, 0.346032, 0.243554, 0.298791, 0.332115, 0.332115, 0.225814, 0.137348, 0.137348, 0.137348, 0.106997, 0.066181, 0.06184, 0.059222, 0.060549, 0.079919, 0.074921, 0.048328, 0.048328, 0.060549, 0.060549, 0.066181, 0.056825, 0.100716, 0.067594, 0.067594, 0.066181, 0.071867, 0.076542, 0.074921, 0.074921, 0.058088, 0.118441, 0.18812, 0.30533, 0.291804, 0.194234, 0.200174, 0.182256, 0.144935, 0.139895, 0.127496, 0.118441, 0.10481, 0.11371, 0.191378, 0.222385, 0.15284, 0.219301, 0.321458, 0.308712, 0.196879, 0.18812, 0.170161, 0.179055, 0.144935, 0.144935, 0.222385, 0.298791, 0.359901, 0.359901, 0.458154, 0.374039, 0.291804, 0.31487, 0.311707, 0.318242, 0.196879, 0.25031, 0.271506, 0.247041, 0.25031, 0.390993, 0.398279, 0.398279, 0.295083, 0.324872, 0.328603, 0.25031, 0.271506, 0.31487, 0.356642, 0.349426, 0.433034, 0.490133, 0.40511, 0.308712, 0.216401, 0.209395, 0.170161, 0.15008, 0.15008, 0.090864, 0.059222, 0.102787, 0.116183, 0.185198, 0.194234, 0.164327, 0.170161, 0.092881, 0.085092, 0.078022, 0.076542, 0.086953, 0.109221, 0.18812, 0.191378, 0.203355, 0.268042, 0.321458, 0.308712, 0.298791, 0.384043, 0.398279, 0.349426, 0.301917, 0.264545, 0.191378], '')</t>
  </si>
  <si>
    <t>[0, 1, 109, 118]</t>
  </si>
  <si>
    <t xml:space="preserve">F5RZ85|F5RZ85_9ENTR Flagellar assembly protein FliH OS=Enterobacter hormaechei ATCC 49162 </t>
  </si>
  <si>
    <t>([0.440853, 0.553315, 0.632174, 0.707965, 0.608892, 0.632174, 0.720929, 0.788093, 0.798249, 0.788093, 0.81615, 0.745909, 0.750527, 0.767246, 0.724957, 0.716283, 0.632174, 0.745909, 0.759478, 0.791621, 0.889439, 0.901269, 0.889439, 0.874069, 0.859585, 0.891961, 0.894241, 0.798249, 0.798249, 0.812494, 0.754692, 0.728858, 0.846163, 0.862302, 0.84206, 0.862302, 0.905695, 0.928747, 0.932927, 0.915074, 0.846163, 0.801317, 0.784345, 0.720929, 0.720929, 0.675549, 0.707965, 0.671169, 0.76285, 0.73685, 0.720929, 0.805026, 0.694846, 0.685117, 0.626927, 0.604312, 0.557691, 0.585406, 0.63748, 0.632174, 0.666105, 0.759478, 0.759478, 0.759478, 0.801317, 0.775545, 0.812494, 0.812494, 0.73685, 0.733139, 0.728858, 0.728858, 0.632174, 0.724957, 0.716283, 0.745909, 0.653063, 0.712013, 0.703578, 0.685117, 0.56648, 0.59917, 0.59917, 0.59917, 0.585406, 0.575842, 0.613573, 0.613573, 0.58069, 0.745909, 0.648219, 0.632174, 0.59917, 0.690604, 0.680603, 0.680603, 0.685117, 0.685117, 0.570702, 0.56648, 0.585406, 0.570702, 0.553315, 0.562014, 0.59917, 0.517562, 0.534167, 0.505461, 0.422041, 0.461924, 0.422041, 0.433034, 0.342579, 0.36309, 0.370445, 0.390993, 0.311707, 0.284882, 0.356642, 0.394753, 0.374039, 0.281712, 0.387226, 0.359901, 0.324872, 0.31487, 0.387226, 0.301917, 0.239899, 0.311707, 0.295083, 0.298791, 0.401658, 0.414856, 0.346032, 0.359901, 0.377384, 0.42561, 0.42561, 0.346032, 0.284882, 0.30533, 0.380708, 0.278302, 0.30533, 0.328603, 0.25406, 0.179055, 0.247041, 0.332115, 0.342579, 0.380708, 0.298791, 0.170161, 0.229226, 0.298791, 0.278302, 0.30533, 0.332115, 0.275179, 0.346032, 0.36309, 0.377384, 0.41194, 0.521092, 0.538167, 0.447574, 0.534167, 0.626927, 0.529623, 0.541878, 0.541878, 0.494003, 0.490133, 0.608892, 0.575842, 0.58069, 0.486429, 0.444081, 0.359901, 0.450668, 0.454136, 0.42561, 0.41194, 0.291804, 0.271506, 0.25406, 0.346032, 0.380708, 0.384043, 0.370445, 0.36309, 0.356642, 0.356642, 0.440853, 0.359901, 0.380708, 0.308712, 0.387226, 0.359901, 0.458154, 0.461924, 0.458154, 0.59014, 0.490133, 0.608892, 0.575842, 0.570702, 0.476583, 0.41194, 0.418646, 0.505461, 0.398279, 0.398279, 0.408655, 0.324872, 0.321458, 0.321458, 0.311707, 0.291804, 0.291804, 0.31487, 0.301917, 0.236433, 0.167087, 0.216401, 0.173081, 0.170161, 0.142424, 0.179055, 0.173081, 0.132295, 0.100716, 0.17593, 0.122885], '')</t>
  </si>
  <si>
    <t>[1,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164, 165, 167, 168, 169, 170, 171, 174, 175, 176, 203, 205, 206, 207, 211]</t>
  </si>
  <si>
    <t>(106</t>
  </si>
  <si>
    <t>106)</t>
  </si>
  <si>
    <t xml:space="preserve">F5RZ86|F5RZ86_9ENTR Flagellar protein export ATPase FliI OS=Enterobacter hormaechei ATCC 49162 </t>
  </si>
  <si>
    <t>([0.232838, 0.15008, 0.206376, 0.264545, 0.164327, 0.216401, 0.26085, 0.284882, 0.275179, 0.271506, 0.298791, 0.25031, 0.281712, 0.308712, 0.25031, 0.324872, 0.31487, 0.232838, 0.324872, 0.398279, 0.308712, 0.308712, 0.384043, 0.346032, 0.342579, 0.444081, 0.356642, 0.288399, 0.222385, 0.271506, 0.275179, 0.278302, 0.356642, 0.247041, 0.25406, 0.247041, 0.288399, 0.219301, 0.30533, 0.278302, 0.291804, 0.301917, 0.232838, 0.158265, 0.200174, 0.18812, 0.196879, 0.278302, 0.339168, 0.384043, 0.380708, 0.414856, 0.40511, 0.422041, 0.436924, 0.444081, 0.525368, 0.5017, 0.517562, 0.447574, 0.476583, 0.366687, 0.447574, 0.51388, 0.632174, 0.604312, 0.517562, 0.41194, 0.328603, 0.298791, 0.359901, 0.271506, 0.278302, 0.298791, 0.216401, 0.295083, 0.281712, 0.194234, 0.122885, 0.203355, 0.264545, 0.232838, 0.328603, 0.25406, 0.173081, 0.142424, 0.142424, 0.21291, 0.216401, 0.288399, 0.31487, 0.291804, 0.366687, 0.275179, 0.264545, 0.324872, 0.311707, 0.30533, 0.398279, 0.394753, 0.394753, 0.311707, 0.342579, 0.377384, 0.41194, 0.422041, 0.374039, 0.377384, 0.366687, 0.387226, 0.308712, 0.321458, 0.311707, 0.311707, 0.387226, 0.377384, 0.41194, 0.332115, 0.349426, 0.342579, 0.339168, 0.342579, 0.422041, 0.461924, 0.436924, 0.480142, 0.58069, 0.712013, 0.724957, 0.724957, 0.771762, 0.771762, 0.63748, 0.653063, 0.661982, 0.707965, 0.575842, 0.545602, 0.703578, 0.570702, 0.585406, 0.694846, 0.657645, 0.703578, 0.534167, 0.538167, 0.534167, 0.447574, 0.346032, 0.352862, 0.36309, 0.394753, 0.401658, 0.497853, 0.525368, 0.418646, 0.394753, 0.465241, 0.370445, 0.25031, 0.339168, 0.26085, 0.26085, 0.25031, 0.21291, 0.31487, 0.298791, 0.25031, 0.31487, 0.31487, 0.200174, 0.161087, 0.161087, 0.225814, 0.225814, 0.134866, 0.21291, 0.200174, 0.232838, 0.247041, 0.247041, 0.161087, 0.225814, 0.194234, 0.161087, 0.137348, 0.132295, 0.076542, 0.10481, 0.11371, 0.147574, 0.25406, 0.216401, 0.137348, 0.092881, 0.060549, 0.094817, 0.056825, 0.031287, 0.030611, 0.054297, 0.090864, 0.144935, 0.147574, 0.194234, 0.164327, 0.191378, 0.203355, 0.191378, 0.11371, 0.116183, 0.147574, 0.081712, 0.074921, 0.129801, 0.155435, 0.236433, 0.232838, 0.318242, 0.377384, 0.380708, 0.36309, 0.291804, 0.222385, 0.142424, 0.106997, 0.132295, 0.158265, 0.122885, 0.219301, 0.236433, 0.219301, 0.243554, 0.247041, 0.243554, 0.247041, 0.236433, 0.229226, 0.229226, 0.194234, 0.196879, 0.120615, 0.098513, 0.15284, 0.21291, 0.209395, 0.206376, 0.257454, 0.236433, 0.170161, 0.158265, 0.236433, 0.236433, 0.203355, 0.298791, 0.390993, 0.31487, 0.271506, 0.17593, 0.106997, 0.102787, 0.132295, 0.209395, 0.161087, 0.161087, 0.161087, 0.161087, 0.161087, 0.116183, 0.086953, 0.170161, 0.167087, 0.17593, 0.10481, 0.085092, 0.045352, 0.034068, 0.029376, 0.051831, 0.100716, 0.196879, 0.271506, 0.219301, 0.229226, 0.31487, 0.30533, 0.21291, 0.342579, 0.41194, 0.458154, 0.422041, 0.301917, 0.268042, 0.243554, 0.247041, 0.31487, 0.374039, 0.318242, 0.346032, 0.366687, 0.346032, 0.281712, 0.247041, 0.295083, 0.284882, 0.196879, 0.196879, 0.284882, 0.25031, 0.21291, 0.21291, 0.194234, 0.30533, 0.30533, 0.200174, 0.196879, 0.17593, 0.144935, 0.144935, 0.21291, 0.21291, 0.209395, 0.257454, 0.275179, 0.275179, 0.291804, 0.394753, 0.4292, 0.335645, 0.30533, 0.318242, 0.318242, 0.377384, 0.366687, 0.370445, 0.387226, 0.394753, 0.401658, 0.472492, 0.58069, 0.465241, 0.374039, 0.284882, 0.268042, 0.25031, 0.232838, 0.142424, 0.109221, 0.100716, 0.139895, 0.167087, 0.161087, 0.094817, 0.139895, 0.118441, 0.079919, 0.147574, 0.139895, 0.144935, 0.120615, 0.116183, 0.11371, 0.164327, 0.247041, 0.216401, 0.179055, 0.18812, 0.243554, 0.191378, 0.10481, 0.132295, 0.147574, 0.15284, 0.243554, 0.132295, 0.132295, 0.209395, 0.137348, 0.216401, 0.209395, 0.144935, 0.142424, 0.236433, 0.155435, 0.096677, 0.11371, 0.142424, 0.0704, 0.092881, 0.147574, 0.243554, 0.232838, 0.225814, 0.137348, 0.086953, 0.147574, 0.118441, 0.120615, 0.15008, 0.090864, 0.069024, 0.129801, 0.132295, 0.122885, 0.206376, 0.328603, 0.291804, 0.203355, 0.328603, 0.311707, 0.284882, 0.182256, 0.155435, 0.085092, 0.076542, 0.144935, 0.155435, 0.139895, 0.15284, 0.155435, 0.139895, 0.100716, 0.111485, 0.118441, 0.122885, 0.06184, 0.023963, 0.034068, 0.060549, 0.043307, 0.049374, 0.029376, 0.060549, 0.078022, 0.132295, 0.137348, 0.120615, 0.092881, 0.090864, 0.090864, 0.059222, 0.064632, 0.055536, 0.06184, 0.06184, 0.037156, 0.054297, 0.094817, 0.064632, 0.049374, 0.047319, 0.030003, 0.059222, 0.034068, 0.019401, 0.013016], '')</t>
  </si>
  <si>
    <t>[56, 57, 58, 63, 64, 65, 66, 126, 127, 128, 129, 130, 131, 132, 133, 134, 135, 136, 137, 138, 139, 140, 141, 142, 143, 144, 145, 146, 154, 339]</t>
  </si>
  <si>
    <t xml:space="preserve">F5RZ87|F5RZ87_9ENTR Flagellar FliJ protein OS=Enterobacter hormaechei ATCC 49162 </t>
  </si>
  <si>
    <t>([0.374039, 0.4292, 0.335645, 0.339168, 0.380708, 0.40511, 0.440853, 0.384043, 0.418646, 0.450668, 0.447574, 0.458154, 0.40511, 0.40511, 0.311707, 0.31487, 0.31487, 0.36309, 0.359901, 0.352862, 0.433034, 0.370445, 0.359901, 0.436924, 0.436924, 0.433034, 0.447574, 0.436924, 0.42561, 0.408655, 0.374039, 0.321458, 0.268042, 0.352862, 0.271506, 0.349426, 0.356642, 0.387226, 0.328603, 0.332115, 0.335645, 0.346032, 0.339168, 0.352862, 0.352862, 0.384043, 0.349426, 0.339168, 0.339168, 0.418646, 0.346032, 0.377384, 0.447574, 0.529623, 0.517562, 0.505461, 0.42561, 0.4292, 0.339168, 0.42561, 0.4292, 0.346032, 0.26085, 0.332115, 0.318242, 0.247041, 0.247041, 0.271506, 0.25406, 0.182256, 0.18812, 0.257454, 0.268042, 0.264545, 0.264545, 0.271506, 0.288399, 0.377384, 0.36309, 0.352862, 0.349426, 0.349426, 0.433034, 0.444081, 0.454136, 0.454136, 0.51388, 0.42561, 0.444081, 0.374039, 0.352862, 0.342579, 0.352862, 0.339168, 0.339168, 0.339168, 0.332115, 0.332115, 0.318242, 0.298791, 0.298791, 0.301917, 0.301917, 0.229226, 0.291804, 0.291804, 0.288399, 0.30533, 0.308712, 0.278302, 0.346032, 0.436924, 0.440853, 0.356642, 0.342579, 0.349426, 0.36309, 0.36309, 0.36309, 0.374039, 0.390993, 0.483068, 0.480142, 0.450668, 0.541878, 0.545602, 0.440853, 0.4292, 0.4292, 0.497853, 0.497853, 0.517562, 0.486429, 0.483068, 0.562014, 0.63748, 0.63748, 0.604312, 0.59508, 0.690604, 0.661982, 0.653063, 0.642678, 0.626927, 0.666105, 0.626927, 0.59014], '')</t>
  </si>
  <si>
    <t>[53, 54, 55, 86, 124, 125, 131, 134, 135, 136, 137, 138, 139, 140, 141, 142, 143, 144, 145, 146]</t>
  </si>
  <si>
    <t xml:space="preserve">F5RZ89|F5RZ89_9ENTR Flagellar protein FliL OS=Enterobacter hormaechei ATCC 49162 </t>
  </si>
  <si>
    <t>([0.436924, 0.461924, 0.480142, 0.356642, 0.225814, 0.144935, 0.209395, 0.15008, 0.109221, 0.090864, 0.069024, 0.050641, 0.049374, 0.026892, 0.023087, 0.023087, 0.028695, 0.022667, 0.023534, 0.0198, 0.020522, 0.013016, 0.012727, 0.009096, 0.008895, 0.014315, 0.019109, 0.017447, 0.029376, 0.055536, 0.098513, 0.15008, 0.229226, 0.196879, 0.25031, 0.25031, 0.278302, 0.308712, 0.359901, 0.321458, 0.387226, 0.418646, 0.553315, 0.59917, 0.675549, 0.83125, 0.754692, 0.666105, 0.534167, 0.557691, 0.444081, 0.42561, 0.433034, 0.318242, 0.352862, 0.31487, 0.359901, 0.281712, 0.311707, 0.30533, 0.30533, 0.284882, 0.25406, 0.164327, 0.085092, 0.060549, 0.032677, 0.049374, 0.055536, 0.098513, 0.047319, 0.081712, 0.044297, 0.042364, 0.092881, 0.100716, 0.122885, 0.116183, 0.182256, 0.15284, 0.144935, 0.109221, 0.111485, 0.118441, 0.102787, 0.102787, 0.194234, 0.275179, 0.206376, 0.30533, 0.298791, 0.384043, 0.298791, 0.298791, 0.219301, 0.137348, 0.064632, 0.078022, 0.076542, 0.079919, 0.10481, 0.083462, 0.134866, 0.127496, 0.071867, 0.100716, 0.164327, 0.15008, 0.092881, 0.137348, 0.132295, 0.142424, 0.137348, 0.139895, 0.155435, 0.243554, 0.295083, 0.31487, 0.311707, 0.321458, 0.321458, 0.229226, 0.236433, 0.243554, 0.275179, 0.284882, 0.25406, 0.264545, 0.25406, 0.332115, 0.366687, 0.366687, 0.366687, 0.390993, 0.401658, 0.472492, 0.472492, 0.433034, 0.447574, 0.370445, 0.366687, 0.328603, 0.291804, 0.222385, 0.144935, 0.118441, 0.15284, 0.18812, 0.144935, 0.116183, 0.083462, 0.045352, 0.032677, 0.020165, 0.011518, 0.013821], '')</t>
  </si>
  <si>
    <t>[42, 43, 44, 45, 46, 47, 48, 49]</t>
  </si>
  <si>
    <t xml:space="preserve">F5RZ90|F5RZ90_9ENTR Flagellar motor switch protein FliM OS=Enterobacter hormaechei ATCC 49162 </t>
  </si>
  <si>
    <t>([0.308712, 0.36309, 0.356642, 0.278302, 0.206376, 0.26085, 0.291804, 0.328603, 0.352862, 0.387226, 0.40511, 0.433034, 0.440853, 0.440853, 0.468512, 0.562014, 0.707965, 0.707965, 0.570702, 0.618285, 0.604312, 0.733139, 0.733139, 0.779859, 0.759478, 0.837511, 0.859585, 0.767246, 0.767246, 0.801317, 0.805026, 0.81615, 0.83125, 0.81615, 0.805026, 0.685117, 0.59508, 0.549308, 0.562014, 0.675549, 0.557691, 0.570702, 0.529623, 0.4292, 0.4292, 0.436924, 0.352862, 0.332115, 0.4292, 0.418646, 0.281712, 0.239899, 0.229226, 0.225814, 0.137348, 0.137348, 0.164327, 0.225814, 0.155435, 0.078022, 0.086953, 0.085092, 0.045352, 0.05306, 0.086953, 0.081712, 0.155435, 0.239899, 0.147574, 0.144935, 0.100716, 0.179055, 0.179055, 0.11371, 0.102787, 0.11371, 0.122885, 0.173081, 0.109221, 0.170161, 0.281712, 0.167087, 0.219301, 0.298791, 0.311707, 0.232838, 0.268042, 0.173081, 0.194234, 0.288399, 0.295083, 0.281712, 0.291804, 0.236433, 0.239899, 0.247041, 0.25406, 0.239899, 0.236433, 0.239899, 0.232838, 0.222385, 0.335645, 0.366687, 0.291804, 0.21291, 0.229226, 0.118441, 0.164327, 0.164327, 0.155435, 0.090864, 0.098513, 0.046336, 0.044297, 0.06312, 0.03976, 0.069024, 0.076542, 0.036378, 0.030611, 0.031287, 0.031287, 0.031287, 0.031287, 0.050641, 0.037156, 0.066181, 0.132295, 0.132295, 0.071867, 0.078022, 0.129801, 0.182256, 0.298791, 0.271506, 0.311707, 0.384043, 0.384043, 0.384043, 0.483068, 0.608892, 0.517562, 0.418646, 0.42561, 0.418646, 0.384043, 0.414856, 0.387226, 0.291804, 0.264545, 0.25031, 0.25031, 0.247041, 0.164327, 0.15284, 0.268042, 0.225814, 0.129801, 0.120615, 0.096677, 0.050641, 0.056825, 0.10481, 0.109221, 0.109221, 0.071867, 0.096677, 0.094817, 0.060549, 0.100716, 0.118441, 0.196879, 0.15284, 0.164327, 0.179055, 0.179055, 0.090864, 0.11371, 0.219301, 0.142424, 0.170161, 0.268042, 0.25406, 0.25406, 0.352862, 0.349426, 0.328603, 0.247041, 0.268042, 0.349426, 0.36309, 0.394753, 0.268042, 0.308712, 0.225814, 0.31487, 0.225814, 0.339168, 0.342579, 0.243554, 0.346032, 0.335645, 0.342579, 0.232838, 0.216401, 0.127496, 0.081712, 0.086953, 0.15008, 0.122885, 0.111485, 0.085092, 0.03976, 0.088832, 0.10481, 0.098513, 0.088832, 0.161087, 0.100716, 0.055536, 0.06312, 0.064632, 0.076542, 0.083462, 0.100716, 0.100716, 0.179055, 0.239899, 0.318242, 0.291804, 0.418646, 0.433034, 0.476583, 0.604312, 0.458154, 0.42561, 0.534167, 0.553315, 0.444081, 0.458154, 0.545602, 0.642678, 0.534167, 0.509769, 0.480142, 0.575842, 0.56648, 0.454136, 0.472492, 0.390993, 0.321458, 0.281712, 0.281712, 0.173081, 0.142424, 0.257454, 0.170161, 0.158265, 0.122885, 0.185198, 0.17593, 0.179055, 0.179055, 0.161087, 0.098513, 0.096677, 0.058088, 0.058088, 0.116183, 0.106997, 0.179055, 0.179055, 0.134866, 0.144935, 0.155435, 0.191378, 0.17593, 0.291804, 0.308712, 0.339168, 0.25406, 0.247041, 0.219301, 0.216401, 0.236433, 0.332115, 0.339168, 0.346032, 0.370445, 0.275179, 0.191378, 0.185198, 0.25031, 0.342579, 0.229226, 0.324872, 0.318242, 0.229226, 0.216401, 0.203355, 0.21291, 0.219301, 0.284882, 0.225814, 0.219301, 0.219301, 0.216401, 0.219301, 0.21291, 0.116183, 0.182256, 0.291804, 0.194234, 0.129801, 0.137348, 0.206376, 0.137348, 0.142424, 0.236433, 0.236433, 0.239899, 0.264545, 0.346032, 0.349426, 0.418646, 0.40511, 0.472492, 0.433034, 0.401658, 0.494003, 0.657645, 0.59917, 0.5017], '')</t>
  </si>
  <si>
    <t>[15, 16, 17, 18, 19, 20, 21, 22, 23, 24, 25, 26, 27, 28, 29, 30, 31, 32, 33, 34, 35, 36, 37, 38, 39, 40, 41, 42, 141, 142, 234, 237, 238, 241, 242, 243, 244, 246, 247, 331, 332, 333]</t>
  </si>
  <si>
    <t xml:space="preserve">F5RZ91|F5RZ91_9ENTR Flagellar motor switch protein FliN OS=Enterobacter hormaechei ATCC 49162 </t>
  </si>
  <si>
    <t>([0.932927, 0.926919, 0.921076, 0.88723, 0.767246, 0.798249, 0.819762, 0.712013, 0.59014, 0.557691, 0.59508, 0.59508, 0.490133, 0.486429, 0.553315, 0.553315, 0.529623, 0.486429, 0.490133, 0.517562, 0.494003, 0.472492, 0.476583, 0.444081, 0.444081, 0.549308, 0.497853, 0.414856, 0.394753, 0.494003, 0.541878, 0.440853, 0.472492, 0.562014, 0.549308, 0.538167, 0.454136, 0.465241, 0.461924, 0.461924, 0.339168, 0.342579, 0.36309, 0.271506, 0.311707, 0.264545, 0.170161, 0.164327, 0.232838, 0.243554, 0.275179, 0.196879, 0.271506, 0.191378, 0.196879, 0.142424, 0.147574, 0.137348, 0.134866, 0.132295, 0.132295, 0.196879, 0.155435, 0.15008, 0.15008, 0.137348, 0.222385, 0.229226, 0.18812, 0.173081, 0.182256, 0.15284, 0.219301, 0.225814, 0.308712, 0.239899, 0.243554, 0.194234, 0.196879, 0.206376, 0.209395, 0.137348, 0.120615, 0.144935, 0.155435, 0.278302, 0.203355, 0.196879, 0.18812, 0.191378, 0.122885, 0.196879, 0.194234, 0.120615, 0.076542, 0.042364, 0.05306, 0.083462, 0.098513, 0.170161, 0.109221, 0.071867, 0.078022, 0.060549, 0.049374, 0.047319, 0.034884, 0.034068, 0.031287, 0.034884, 0.056825, 0.054297, 0.051831, 0.056825, 0.051831, 0.046336, 0.085092, 0.127496, 0.122885, 0.137348, 0.122885, 0.144935, 0.196879, 0.26085, 0.236433, 0.271506, 0.257454, 0.236433, 0.30533, 0.278302, 0.339168, 0.311707, 0.418646, 0.384043, 0.335645, 0.465241, 0.657645], '')</t>
  </si>
  <si>
    <t>[0, 1, 2, 3, 4, 5, 6, 7, 8, 9, 10, 11, 14, 15, 16, 19, 25, 30, 33, 34, 35, 136]</t>
  </si>
  <si>
    <t xml:space="preserve">F5RZ92|F5RZ92_9ENTR Flagellar protein OS=Enterobacter hormaechei ATCC 49162 </t>
  </si>
  <si>
    <t>([0.490133, 0.454136, 0.359901, 0.436924, 0.461924, 0.476583, 0.538167, 0.440853, 0.359901, 0.390993, 0.335645, 0.370445, 0.374039, 0.332115, 0.243554, 0.173081, 0.167087, 0.161087, 0.096677, 0.098513, 0.040537, 0.023087, 0.018106, 0.016021, 0.011669, 0.010131, 0.007495, 0.005318, 0.006245, 0.008276, 0.008276, 0.007177, 0.007315, 0.005683, 0.005683, 0.007259, 0.010672, 0.010926, 0.015078, 0.025316, 0.032017, 0.067594, 0.120615, 0.118441, 0.194234, 0.158265, 0.185198, 0.236433, 0.31487, 0.356642, 0.387226, 0.295083, 0.408655, 0.440853, 0.541878, 0.608892, 0.618285, 0.525368, 0.444081, 0.380708, 0.308712, 0.318242, 0.243554, 0.257454, 0.356642, 0.321458, 0.401658, 0.318242, 0.284882, 0.203355, 0.196879, 0.118441, 0.191378, 0.161087, 0.134866, 0.127496, 0.06184, 0.064632, 0.064632, 0.058088, 0.111485, 0.170161, 0.096677, 0.170161, 0.182256, 0.142424, 0.196879, 0.161087, 0.247041, 0.243554, 0.346032, 0.349426, 0.433034, 0.418646, 0.465241, 0.4292, 0.465241, 0.538167, 0.538167, 0.486429, 0.59917, 0.58069, 0.483068, 0.545602, 0.505461, 0.468512, 0.41194, 0.288399, 0.321458, 0.318242, 0.418646, 0.401658, 0.398279, 0.387226, 0.370445, 0.339168, 0.356642, 0.295083, 0.308712, 0.26085, 0.390993, 0.349426, 0.321458, 0.422041], '')</t>
  </si>
  <si>
    <t>[6, 54, 55, 56, 57, 97, 98, 100, 101, 103, 104]</t>
  </si>
  <si>
    <t xml:space="preserve">F5RZ93|F5RZ93_9ENTR Flagellar biosynthetic protein FliP OS=Enterobacter hormaechei ATCC 49162 </t>
  </si>
  <si>
    <t>([0.004358, 0.003341, 0.004513, 0.003607, 0.002623, 0.002881, 0.004161, 0.004976, 0.004513, 0.003864, 0.00407, 0.004976, 0.003555, 0.003804, 0.005249, 0.005378, 0.006245, 0.008895, 0.008895, 0.017447, 0.012727, 0.010372, 0.020165, 0.020165, 0.03976, 0.102787, 0.132295, 0.051831, 0.05306, 0.047319, 0.094817, 0.073402, 0.073402, 0.15008, 0.067594, 0.03976, 0.034884, 0.030003, 0.033407, 0.030611, 0.014075, 0.026892, 0.016528, 0.009096, 0.010221, 0.008804, 0.005992, 0.004483, 0.004689, 0.004208, 0.004921, 0.00515, 0.006619, 0.004431, 0.004431, 0.006078, 0.005623, 0.006039, 0.006078, 0.004577, 0.003246, 0.004414, 0.003212, 0.003512, 0.004921, 0.004689, 0.004689, 0.004899, 0.006619, 0.009728, 0.014075, 0.017797, 0.013613, 0.016528, 0.043307, 0.044297, 0.046336, 0.055536, 0.058088, 0.060549, 0.102787, 0.120615, 0.092881, 0.090864, 0.074921, 0.037156, 0.035586, 0.020876, 0.017447, 0.009977, 0.008002, 0.007031, 0.007877, 0.006701, 0.004358, 0.004135, 0.00389, 0.002662, 0.002482, 0.003461, 0.004976, 0.004414, 0.004247, 0.004899, 0.007422, 0.007422, 0.010672, 0.011518, 0.025316, 0.059222, 0.059222, 0.079919, 0.059222, 0.050641, 0.051831, 0.081712, 0.036378, 0.043307, 0.090864, 0.173081, 0.127496, 0.116183, 0.173081, 0.17593, 0.170161, 0.167087, 0.158265, 0.118441, 0.049374, 0.045352, 0.048328, 0.106997, 0.111485, 0.17593, 0.127496, 0.216401, 0.155435, 0.21291, 0.102787, 0.043307, 0.032017, 0.044297, 0.020876, 0.013821, 0.028107, 0.029376, 0.024826, 0.071867, 0.050641, 0.109221, 0.106997, 0.122885, 0.132295, 0.098513, 0.046336, 0.076542, 0.047319, 0.100716, 0.064632, 0.066181, 0.079919, 0.127496, 0.096677, 0.094817, 0.073402, 0.0704, 0.064632, 0.076542, 0.032677, 0.066181, 0.066181, 0.049374, 0.017797, 0.016528, 0.011342, 0.018106, 0.008409, 0.01078, 0.007031, 0.006533, 0.006374, 0.009977, 0.005734, 0.004689, 0.004736, 0.004431, 0.004513, 0.003366, 0.002366, 0.002336, 0.002035, 0.001906, 0.001649, 0.001808, 0.001499, 0.001906, 0.001374, 0.002211, 0.001709, 0.002211, 0.0028, 0.003109, 0.003109, 0.005086, 0.006194, 0.009294, 0.009294, 0.007495, 0.007495, 0.011669, 0.010372, 0.012727, 0.008002, 0.009015, 0.008895, 0.006795, 0.005872, 0.005872, 0.004414, 0.005503, 0.006421, 0.00515, 0.007031, 0.004513, 0.002976, 0.002512, 0.00243, 0.003405, 0.002688, 0.003298, 0.003079, 0.004513, 0.003014, 0.00292, 0.003431, 0.003864, 0.004835, 0.005378, 0.006482, 0.007495, 0.00558, 0.004315, 0.005799, 0.00407, 0.005378], '')</t>
  </si>
  <si>
    <t xml:space="preserve">F5RZ94|F5RZ94_9ENTR Flagellar biosynthetic protein FliQ OS=Enterobacter hormaechei ATCC 49162 </t>
  </si>
  <si>
    <t>([0.142424, 0.232838, 0.185198, 0.127496, 0.158265, 0.094817, 0.079919, 0.038858, 0.034884, 0.023963, 0.022667, 0.024826, 0.027463, 0.012491, 0.007091, 0.004976, 0.005011, 0.005318, 0.004577, 0.004315, 0.004483, 0.004315, 0.002705, 0.00225, 0.001778, 0.001778, 0.001602, 0.001335, 0.002117, 0.002078, 0.002396, 0.002881, 0.003512, 0.002194, 0.003276, 0.004976, 0.005683, 0.008002, 0.006374, 0.009401, 0.008075, 0.005223, 0.005799, 0.008525, 0.008409, 0.008409, 0.007031, 0.007877, 0.007315, 0.005378, 0.00543, 0.004388, 0.002881, 0.002117, 0.002623, 0.002503, 0.002482, 0.00225, 0.001675, 0.001675, 0.001722, 0.001855, 0.001967, 0.001211, 0.001288, 0.001288, 0.001533, 0.001808, 0.002606, 0.002761, 0.00246, 0.003014, 0.004483, 0.004577, 0.006567, 0.005223, 0.003701, 0.002327, 0.003212, 0.003246, 0.003804, 0.00292, 0.003512, 0.004315, 0.005378, 0.003821, 0.005223, 0.00558, 0.003864], '')</t>
  </si>
  <si>
    <t xml:space="preserve">F5RZ95|F5RZ95_9ENTR Flagellar biosynthetic protein FliR OS=Enterobacter hormaechei ATCC 49162 </t>
  </si>
  <si>
    <t>([0.013437, 0.008895, 0.006142, 0.008075, 0.006039, 0.004577, 0.00359, 0.003177, 0.004358, 0.004358, 0.003701, 0.004483, 0.004577, 0.00389, 0.005086, 0.003555, 0.002512, 0.002396, 0.002435, 0.003212, 0.004513, 0.00316, 0.003014, 0.004208, 0.004513, 0.006533, 0.009865, 0.011342, 0.022667, 0.019401, 0.028107, 0.032017, 0.031287, 0.030003, 0.043307, 0.026338, 0.055536, 0.051831, 0.029376, 0.013613, 0.018415, 0.009096, 0.009015, 0.009728, 0.008276, 0.008409, 0.008075, 0.005623, 0.008409, 0.006482, 0.004835, 0.004976, 0.004611, 0.004976, 0.005011, 0.003405, 0.004736, 0.005223, 0.008002, 0.009483, 0.00962, 0.006374, 0.006421, 0.008276, 0.007555, 0.009401, 0.008895, 0.006567, 0.008075, 0.004976, 0.005799, 0.005799, 0.004775, 0.005223, 0.004736, 0.004431, 0.006988, 0.005799, 0.005503, 0.003701, 0.003701, 0.003461, 0.004208, 0.005223, 0.004431, 0.006421, 0.006421, 0.005318, 0.007031, 0.009483, 0.00962, 0.006245, 0.008624, 0.006567, 0.009401, 0.007555, 0.013437, 0.00777, 0.00962, 0.005872, 0.007259, 0.009015, 0.009015, 0.007495, 0.009401, 0.016826, 0.016257, 0.015078, 0.019109, 0.010509, 0.010131, 0.013437, 0.032677, 0.018787, 0.019401, 0.014315, 0.020522, 0.010672, 0.010372, 0.011106, 0.012727, 0.009401, 0.007555, 0.010131, 0.009294, 0.006039, 0.00359, 0.002512, 0.002512, 0.00155, 0.00246, 0.002336, 0.002688, 0.001649, 0.001533, 0.00152, 0.001155, 0.001103, 0.001383, 0.001417, 0.000906, 0.00152, 0.002366, 0.001675, 0.002035, 0.003053, 0.003014, 0.005011, 0.004835, 0.004835, 0.008075, 0.008075, 0.009187, 0.006701, 0.01078, 0.019401, 0.043307, 0.074921, 0.030003, 0.021816, 0.033407, 0.029376, 0.015694, 0.014783, 0.025762, 0.020165, 0.018787, 0.019109, 0.008895, 0.008525, 0.005872, 0.005932, 0.00558, 0.00359, 0.003963, 0.002662, 0.002366, 0.00152, 0.002035, 0.002138, 0.002035, 0.00246, 0.00246, 0.002349, 0.00155, 0.001906, 0.001623, 0.001709, 0.001709, 0.002327, 0.002503, 0.003555, 0.002366, 0.001597, 0.002503, 0.003053, 0.003555, 0.003555, 0.005503, 0.005086, 0.005378, 0.008075, 0.005734, 0.005086, 0.005503, 0.00515, 0.004899, 0.004161, 0.004388, 0.004577, 0.005503, 0.00543, 0.005734, 0.005992, 0.008723, 0.00558, 0.003864, 0.003276, 0.003177, 0.002727, 0.001778, 0.001778, 0.001499, 0.002336, 0.002512, 0.002276, 0.002881, 0.003276, 0.003298, 0.002435, 0.00359, 0.003405, 0.003461, 0.002078, 0.002761, 0.003109, 0.002976, 0.002688, 0.00407, 0.003512, 0.002512, 0.003212, 0.004646, 0.003757, 0.002555, 0.003607, 0.005872, 0.004736, 0.004736, 0.007555, 0.00962, 0.007259, 0.006194, 0.00777, 0.012491, 0.009865, 0.006795, 0.010221, 0.023534, 0.013613, 0.028695], '')</t>
  </si>
  <si>
    <t xml:space="preserve">F5RZ96|F5RZ96_9ENTR Transcriptional regulatory protein RcsA OS=Enterobacter hormaechei ATCC 49162 </t>
  </si>
  <si>
    <t>([0.010372, 0.016257, 0.025762, 0.016826, 0.023534, 0.016257, 0.022667, 0.029376, 0.021381, 0.016257, 0.016826, 0.021381, 0.022306, 0.021381, 0.024393, 0.044297, 0.058088, 0.058088, 0.109221, 0.10481, 0.11371, 0.194234, 0.158265, 0.155435, 0.247041, 0.179055, 0.288399, 0.301917, 0.21291, 0.271506, 0.328603, 0.332115, 0.25406, 0.257454, 0.194234, 0.264545, 0.26085, 0.291804, 0.284882, 0.209395, 0.236433, 0.127496, 0.0704, 0.094817, 0.10481, 0.106997, 0.10481, 0.045352, 0.023087, 0.041405, 0.055536, 0.081712, 0.081712, 0.142424, 0.134866, 0.200174, 0.203355, 0.129801, 0.109221, 0.120615, 0.106997, 0.092881, 0.185198, 0.284882, 0.278302, 0.291804, 0.284882, 0.366687, 0.394753, 0.377384, 0.288399, 0.216401, 0.109221, 0.106997, 0.083462, 0.048328, 0.037156, 0.03976, 0.040537, 0.042364, 0.020522, 0.035586, 0.069024, 0.036378, 0.020165, 0.012727, 0.008723, 0.008895, 0.008895, 0.013437, 0.014783, 0.015078, 0.013437, 0.023534, 0.028695, 0.034884, 0.060549, 0.041405, 0.038858, 0.081712, 0.085092, 0.158265, 0.094817, 0.088832, 0.15284, 0.15284, 0.15284, 0.209395, 0.206376, 0.129801, 0.073402, 0.132295, 0.206376, 0.30533, 0.239899, 0.247041, 0.257454, 0.194234, 0.278302, 0.243554, 0.139895, 0.142424, 0.085092, 0.164327, 0.161087, 0.096677, 0.155435, 0.15284, 0.15284, 0.155435, 0.239899, 0.335645, 0.321458, 0.31487, 0.264545, 0.243554, 0.25031, 0.200174, 0.170161, 0.139895, 0.139895, 0.21291, 0.209395, 0.295083, 0.268042, 0.179055, 0.275179, 0.18812, 0.275179, 0.281712, 0.281712, 0.239899, 0.243554, 0.158265, 0.164327, 0.170161, 0.26085, 0.25406, 0.222385, 0.321458, 0.359901, 0.398279, 0.408655, 0.394753, 0.41194, 0.31487, 0.41194, 0.408655, 0.509769, 0.408655, 0.41194, 0.40511, 0.454136, 0.450668, 0.557691, 0.56648, 0.529623, 0.433034, 0.342579, 0.42561, 0.36309, 0.30533, 0.30533, 0.219301, 0.225814, 0.21291, 0.318242, 0.257454, 0.247041, 0.257454, 0.349426, 0.264545, 0.173081, 0.122885, 0.122885, 0.098513, 0.098513, 0.118441, 0.161087, 0.219301, 0.179055, 0.219301, 0.271506, 0.222385, 0.31487, 0.275179, 0.225814], '')</t>
  </si>
  <si>
    <t>[168, 174, 175, 176]</t>
  </si>
  <si>
    <t xml:space="preserve">F5RZA0|F5RZA0_9ENTR diguanylate cyclase OS=Enterobacter hormaechei ATCC 49162 </t>
  </si>
  <si>
    <t>([0.118441, 0.15284, 0.200174, 0.247041, 0.111485, 0.139895, 0.096677, 0.125101, 0.15284, 0.170161, 0.096677, 0.067594, 0.11371, 0.058088, 0.029376, 0.026338, 0.026338, 0.026338, 0.042364, 0.074921, 0.144935, 0.142424, 0.081712, 0.042364, 0.025316, 0.066181, 0.034884, 0.038042, 0.017797, 0.010672, 0.008409, 0.010221, 0.010221, 0.007177, 0.006894, 0.009483, 0.009728, 0.006988, 0.005249, 0.00543, 0.003757, 0.003461, 0.00359, 0.003821, 0.004135, 0.004161, 0.003053, 0.004161, 0.00515, 0.006894, 0.006988, 0.006482, 0.008156, 0.011518, 0.019401, 0.040537, 0.046336, 0.044297, 0.045352, 0.067594, 0.069024, 0.085092, 0.067594, 0.060549, 0.078022, 0.069024, 0.111485, 0.182256, 0.179055, 0.10481, 0.129801, 0.109221, 0.179055, 0.125101, 0.132295, 0.129801, 0.106997, 0.054297, 0.025316, 0.021381, 0.025316, 0.024826, 0.038042, 0.036378, 0.037156, 0.047319, 0.0704, 0.037156, 0.040537, 0.040537, 0.090864, 0.048328, 0.088832, 0.041405, 0.067594, 0.03976, 0.022667, 0.028107, 0.05306, 0.092881, 0.125101, 0.125101, 0.122885, 0.059222, 0.06184, 0.06184, 0.032017, 0.038042, 0.071867, 0.064632, 0.074921, 0.049374, 0.041405, 0.054297, 0.064632, 0.05306, 0.05306, 0.100716, 0.100716, 0.100716, 0.118441, 0.182256, 0.109221, 0.132295, 0.155435, 0.200174, 0.206376, 0.229226, 0.229226, 0.229226, 0.206376, 0.092881, 0.074921, 0.161087, 0.15284, 0.25031, 0.288399, 0.271506, 0.182256, 0.182256, 0.173081, 0.185198, 0.185198, 0.291804, 0.17593, 0.18812, 0.182256, 0.194234, 0.275179, 0.194234, 0.185198, 0.185198, 0.275179, 0.25406, 0.25406, 0.18812, 0.185198, 0.106997, 0.106997, 0.10481, 0.10481, 0.06184, 0.047319, 0.043307, 0.03976, 0.058088, 0.094817, 0.088832, 0.086953, 0.086953, 0.155435, 0.155435, 0.127496, 0.086953, 0.085092, 0.050641, 0.076542, 0.073402, 0.106997, 0.17593, 0.15284, 0.079919, 0.081712, 0.106997, 0.116183, 0.125101, 0.118441, 0.139895, 0.144935, 0.144935, 0.11371, 0.102787, 0.111485, 0.096677, 0.11371, 0.209395, 0.275179, 0.191378, 0.127496, 0.147574, 0.088832, 0.120615, 0.222385, 0.318242, 0.332115, 0.21291, 0.111485, 0.147574, 0.127496, 0.132295, 0.120615, 0.155435, 0.155435, 0.161087, 0.26085, 0.321458, 0.264545, 0.264545, 0.321458, 0.342579, 0.342579, 0.31487, 0.268042, 0.173081, 0.191378, 0.191378, 0.332115, 0.444081, 0.433034, 0.318242, 0.243554, 0.25031, 0.229226, 0.225814, 0.239899, 0.15008, 0.092881, 0.118441, 0.102787, 0.118441, 0.116183, 0.139895, 0.17593, 0.196879, 0.196879, 0.182256, 0.15008, 0.086953, 0.043307, 0.025316, 0.05306, 0.05306, 0.034068, 0.028695, 0.023534, 0.021381, 0.017797, 0.031287, 0.018106, 0.018106, 0.019401, 0.017447, 0.014586, 0.020165, 0.0198, 0.020165, 0.013265, 0.014586, 0.017797, 0.022306, 0.041405, 0.043307, 0.05306, 0.096677, 0.125101, 0.158265, 0.164327, 0.179055, 0.179055, 0.170161, 0.118441, 0.118441, 0.200174, 0.200174, 0.127496, 0.206376, 0.200174, 0.179055, 0.139895, 0.170161, 0.232838, 0.219301, 0.206376, 0.268042, 0.206376, 0.164327, 0.170161, 0.102787, 0.191378, 0.17593, 0.15284, 0.25406, 0.271506, 0.25031, 0.275179, 0.271506, 0.229226, 0.335645, 0.332115, 0.335645, 0.321458, 0.295083, 0.194234, 0.21291, 0.182256, 0.222385, 0.25031, 0.25406, 0.332115, 0.318242, 0.222385, 0.342579, 0.236433, 0.209395, 0.21291, 0.194234, 0.170161, 0.137348, 0.127496, 0.116183, 0.15008, 0.15008, 0.10481, 0.191378, 0.17593, 0.090864, 0.090864, 0.094817, 0.054297, 0.033407, 0.018787, 0.032017, 0.021381, 0.036378, 0.038042, 0.021381, 0.023087, 0.055536, 0.086953, 0.056825, 0.111485, 0.100716, 0.109221, 0.094817, 0.088832, 0.088832, 0.10481, 0.096677, 0.051831, 0.054297, 0.048328, 0.073402, 0.042364, 0.038042, 0.020522, 0.016826, 0.017447, 0.009728, 0.009401, 0.008525, 0.009483, 0.007091, 0.005378, 0.003963, 0.005623, 0.004135, 0.003212, 0.003461, 0.002606, 0.003478, 0.004161, 0.004835, 0.004358, 0.005623, 0.007645, 0.009728, 0.007645, 0.010372, 0.015078, 0.015344, 0.019109, 0.023087, 0.022667, 0.041405, 0.03976, 0.043307, 0.069024, 0.066181, 0.102787, 0.179055, 0.21291, 0.137348, 0.173081, 0.232838, 0.15008, 0.15008, 0.191378, 0.281712, 0.284882, 0.321458, 0.219301, 0.116183, 0.127496, 0.21291, 0.17593, 0.268042, 0.25406, 0.194234, 0.257454, 0.257454, 0.25406, 0.155435, 0.257454, 0.257454, 0.268042, 0.359901, 0.25406, 0.275179, 0.170161, 0.167087, 0.118441, 0.118441, 0.216401, 0.127496, 0.127496, 0.088832, 0.096677, 0.06312, 0.055536, 0.067594, 0.066181, 0.035586, 0.059222, 0.058088, 0.055536, 0.025762, 0.026338, 0.049374, 0.041405, 0.0704, 0.071867, 0.118441, 0.191378, 0.127496, 0.132295, 0.129801, 0.21291, 0.17593, 0.21291, 0.324872, 0.239899, 0.164327, 0.219301, 0.206376, 0.200174, 0.132295, 0.229226, 0.203355, 0.203355, 0.206376, 0.161087, 0.139895, 0.132295, 0.134866, 0.139895, 0.216401, 0.209395, 0.216401, 0.257454, 0.191378, 0.129801, 0.147574, 0.170161, 0.132295, 0.161087, 0.158265, 0.209395, 0.21291, 0.167087, 0.17593, 0.17593, 0.232838, 0.232838, 0.243554, 0.185198, 0.219301, 0.229226, 0.236433, 0.158265, 0.15008, 0.25031, 0.328603, 0.311707, 0.380708, 0.458154, 0.418646, 0.4292, 0.377384, 0.298791, 0.301917, 0.284882, 0.271506, 0.295083, 0.321458, 0.318242, 0.301917, 0.324872, 0.25031, 0.239899, 0.295083, 0.291804, 0.185198, 0.185198, 0.196879, 0.18812, 0.18812, 0.167087, 0.164327, 0.247041, 0.321458, 0.398279, 0.414856, 0.335645, 0.349426, 0.25031, 0.257454, 0.349426, 0.271506, 0.342579, 0.346032, 0.377384, 0.352862, 0.461924, 0.433034, 0.5017, 0.42561, 0.346032, 0.384043, 0.349426, 0.332115, 0.342579, 0.342579, 0.332115, 0.41194, 0.41194, 0.51388, 0.436924, 0.349426, 0.342579, 0.339168, 0.349426, 0.356642, 0.321458, 0.311707, 0.332115, 0.308712, 0.370445, 0.444081, 0.41194, 0.422041, 0.408655, 0.370445, 0.342579, 0.311707, 0.275179], '')</t>
  </si>
  <si>
    <t>[544, 555]</t>
  </si>
  <si>
    <t xml:space="preserve">F5RZA5|F5RZA5_9ENTR Cytosine-specific methyltransferase OS=Enterobacter hormaechei ATCC 49162 </t>
  </si>
  <si>
    <t>([0.545602, 0.63748, 0.694846, 0.712013, 0.59014, 0.63748, 0.657645, 0.661982, 0.685117, 0.653063, 0.622677, 0.585406, 0.585406, 0.529623, 0.422041, 0.339168, 0.339168, 0.422041, 0.328603, 0.31487, 0.298791, 0.288399, 0.170161, 0.164327, 0.137348, 0.194234, 0.18812, 0.120615, 0.102787, 0.10481, 0.134866, 0.098513, 0.100716, 0.076542, 0.092881, 0.147574, 0.232838, 0.229226, 0.219301, 0.196879, 0.275179, 0.291804, 0.301917, 0.311707, 0.222385, 0.25406, 0.25406, 0.170161, 0.173081, 0.129801, 0.118441, 0.116183, 0.179055, 0.21291, 0.239899, 0.243554, 0.243554, 0.155435, 0.158265, 0.161087, 0.26085, 0.278302, 0.167087, 0.191378, 0.18812, 0.18812, 0.191378, 0.203355, 0.203355, 0.200174, 0.308712, 0.311707, 0.332115, 0.359901, 0.359901, 0.328603, 0.328603, 0.359901, 0.454136, 0.359901, 0.324872, 0.216401, 0.203355, 0.18812, 0.122885, 0.200174, 0.200174, 0.11371, 0.088832, 0.142424, 0.139895, 0.120615, 0.120615, 0.060549, 0.050641, 0.060549, 0.071867, 0.035586, 0.032677, 0.025316, 0.026338, 0.031287, 0.06184, 0.067594, 0.074921, 0.085092, 0.038858, 0.066181, 0.122885, 0.155435, 0.085092, 0.15008, 0.147574, 0.147574, 0.196879, 0.139895, 0.137348, 0.142424, 0.15008, 0.137348, 0.134866, 0.219301, 0.134866, 0.078022, 0.03976, 0.074921, 0.127496, 0.229226, 0.167087, 0.170161, 0.170161, 0.164327, 0.161087, 0.139895, 0.142424, 0.10481, 0.15284, 0.155435, 0.10481, 0.182256, 0.11371, 0.132295, 0.125101, 0.203355, 0.301917, 0.390993, 0.318242, 0.288399, 0.288399, 0.370445, 0.384043, 0.335645, 0.422041, 0.42561, 0.454136, 0.366687, 0.454136, 0.461924, 0.461924, 0.444081, 0.472492, 0.534167, 0.538167, 0.545602, 0.476583, 0.384043, 0.301917, 0.339168, 0.342579, 0.229226, 0.243554, 0.15008, 0.191378, 0.25031, 0.137348, 0.134866, 0.132295, 0.11371, 0.10481, 0.069024, 0.111485, 0.090864, 0.106997, 0.116183, 0.092881, 0.081712, 0.132295, 0.200174, 0.200174, 0.200174, 0.308712, 0.17593, 0.232838, 0.142424, 0.125101, 0.216401, 0.236433, 0.321458, 0.352862, 0.275179, 0.236433, 0.144935, 0.15284, 0.111485, 0.088832, 0.10481, 0.106997, 0.066181, 0.067594, 0.069024, 0.067594, 0.067594, 0.15284, 0.15008, 0.15284, 0.079919, 0.05306, 0.028695, 0.031287, 0.033407, 0.037156, 0.071867, 0.144935, 0.085092, 0.120615, 0.139895, 0.139895, 0.216401, 0.298791, 0.295083, 0.318242, 0.324872, 0.21291, 0.182256, 0.132295, 0.129801, 0.185198, 0.26085, 0.346032, 0.247041, 0.239899, 0.318242, 0.236433, 0.222385, 0.216401, 0.222385, 0.164327, 0.139895, 0.137348, 0.116183, 0.125101, 0.129801, 0.100716, 0.185198, 0.21291, 0.308712, 0.401658, 0.472492, 0.454136, 0.356642, 0.349426, 0.349426, 0.335645, 0.418646, 0.418646, 0.398279, 0.308712, 0.408655, 0.454136, 0.447574, 0.483068, 0.483068, 0.480142, 0.42561, 0.359901, 0.247041, 0.179055, 0.173081, 0.076542, 0.078022, 0.132295, 0.21291, 0.137348, 0.147574, 0.090864, 0.088832, 0.170161, 0.25406, 0.127496, 0.118441, 0.071867, 0.0704, 0.067594, 0.03976, 0.086953, 0.127496, 0.127496, 0.116183, 0.137348, 0.209395, 0.209395, 0.206376, 0.232838, 0.321458, 0.247041, 0.308712, 0.31487, 0.239899, 0.164327, 0.281712, 0.308712, 0.366687, 0.30533, 0.30533, 0.36309, 0.324872, 0.222385, 0.222385, 0.236433, 0.209395, 0.268042, 0.209395, 0.15008, 0.066181, 0.06312, 0.054297, 0.03976, 0.023087, 0.037156, 0.034884, 0.028107, 0.022667, 0.025762, 0.037156, 0.03976, 0.03976, 0.03976, 0.078022, 0.137348, 0.200174, 0.111485, 0.094817, 0.069024, 0.109221, 0.158265, 0.116183, 0.194234, 0.295083, 0.298791, 0.31487, 0.433034, 0.465241, 0.468512, 0.40511, 0.41194, 0.394753, 0.4292, 0.349426, 0.342579, 0.298791, 0.298791, 0.318242, 0.229226, 0.339168, 0.346032, 0.387226, 0.422041, 0.414856, 0.301917, 0.30533, 0.206376, 0.18812, 0.182256, 0.185198, 0.147574, 0.15284, 0.15008, 0.127496, 0.129801, 0.132295, 0.164327, 0.161087, 0.25406, 0.232838, 0.239899, 0.243554, 0.271506, 0.311707, 0.318242, 0.414856, 0.509769, 0.622677, 0.613573, 0.653063, 0.657645, 0.795062, 0.690604, 0.694846, 0.767246, 0.852992, 0.862302, 0.779859, 0.745909, 0.73685, 0.771762, 0.712013, 0.703578, 0.521092, 0.517562, 0.505461, 0.525368, 0.521092, 0.517562, 0.42561, 0.390993, 0.284882, 0.284882, 0.281712, 0.308712, 0.216401, 0.21291, 0.21291, 0.284882, 0.321458, 0.295083, 0.291804, 0.332115, 0.346032, 0.356642, 0.346032, 0.356642, 0.328603, 0.26085, 0.203355, 0.229226, 0.264545, 0.342579, 0.247041, 0.30533, 0.25031, 0.25031, 0.225814, 0.216401, 0.15284, 0.096677, 0.098513, 0.155435, 0.15284, 0.092881, 0.158265, 0.155435, 0.127496, 0.090864, 0.134866, 0.122885, 0.167087, 0.15008, 0.170161, 0.264545, 0.264545, 0.225814, 0.301917, 0.328603, 0.335645, 0.40511, 0.476583, 0.509769, 0.497853, 0.480142, 0.562014, 0.549308, 0.534167, 0.553315, 0.657645, 0.613573, 0.76285, 0.754692], '')</t>
  </si>
  <si>
    <t>[0, 1, 2, 3, 4, 5, 6, 7, 8, 9, 10, 11, 12, 13, 161, 162, 163, 390, 391, 392, 393, 394, 395, 396, 397, 398, 399, 400, 401, 402, 403, 404, 405, 406, 407, 408, 409, 410, 411, 412, 466, 469, 470, 471, 472, 473, 474, 475, 476]</t>
  </si>
  <si>
    <t xml:space="preserve">F5RZA7|F5RZA7_9ENTR Outer membrane protein N OS=Enterobacter hormaechei ATCC 49162 </t>
  </si>
  <si>
    <t>([0.122885, 0.120615, 0.086953, 0.06312, 0.056825, 0.059222, 0.074921, 0.076542, 0.078022, 0.10481, 0.10481, 0.11371, 0.132295, 0.096677, 0.060549, 0.090864, 0.125101, 0.155435, 0.194234, 0.268042, 0.311707, 0.219301, 0.26085, 0.25406, 0.236433, 0.281712, 0.301917, 0.25031, 0.291804, 0.291804, 0.278302, 0.30533, 0.339168, 0.216401, 0.264545, 0.356642, 0.356642, 0.398279, 0.380708, 0.394753, 0.390993, 0.394753, 0.465241, 0.476583, 0.557691, 0.557691, 0.5017, 0.534167, 0.538167, 0.521092, 0.444081, 0.436924, 0.436924, 0.454136, 0.58069, 0.604312, 0.494003, 0.483068, 0.461924, 0.490133, 0.401658, 0.394753, 0.394753, 0.298791, 0.275179, 0.288399, 0.275179, 0.349426, 0.247041, 0.291804, 0.298791, 0.318242, 0.295083, 0.311707, 0.30533, 0.30533, 0.308712, 0.387226, 0.352862, 0.335645, 0.324872, 0.40511, 0.401658, 0.30533, 0.40511, 0.408655, 0.321458, 0.390993, 0.288399, 0.346032, 0.349426, 0.278302, 0.352862, 0.284882, 0.268042, 0.268042, 0.18812, 0.164327, 0.167087, 0.116183, 0.127496, 0.073402, 0.071867, 0.071867, 0.139895, 0.083462, 0.081712, 0.092881, 0.079919, 0.083462, 0.10481, 0.076542, 0.132295, 0.118441, 0.122885, 0.125101, 0.125101, 0.15284, 0.10481, 0.132295, 0.167087, 0.090864, 0.142424, 0.144935, 0.15284, 0.142424, 0.144935, 0.147574, 0.118441, 0.158265, 0.236433, 0.236433, 0.196879, 0.139895, 0.173081, 0.26085, 0.257454, 0.219301, 0.278302, 0.346032, 0.243554, 0.264545, 0.366687, 0.288399, 0.288399, 0.288399, 0.301917, 0.387226, 0.291804, 0.288399, 0.284882, 0.206376, 0.15284, 0.25031, 0.291804, 0.209395, 0.222385, 0.137348, 0.134866, 0.083462, 0.094817, 0.085092, 0.111485, 0.109221, 0.142424, 0.15284, 0.161087, 0.161087, 0.167087, 0.164327, 0.222385, 0.243554, 0.332115, 0.394753, 0.40511, 0.433034, 0.5017, 0.494003, 0.604312, 0.661982, 0.750527, 0.724957, 0.812494, 0.808535, 0.750527, 0.788093, 0.642678, 0.632174, 0.632174, 0.604312, 0.754692, 0.784345, 0.626927, 0.59014, 0.509769, 0.486429, 0.461924, 0.465241, 0.374039, 0.394753, 0.281712, 0.281712, 0.281712, 0.301917, 0.216401, 0.268042, 0.264545, 0.295083, 0.275179, 0.194234, 0.194234, 0.158265, 0.139895, 0.15284, 0.15284, 0.196879, 0.196879, 0.209395, 0.216401, 0.301917, 0.301917, 0.377384, 0.398279, 0.42561, 0.41194, 0.458154, 0.458154, 0.461924, 0.557691, 0.58069, 0.63748, 0.642678, 0.570702, 0.570702, 0.685117, 0.685117, 0.675549, 0.680603, 0.618285, 0.648219, 0.59917, 0.472492, 0.505461, 0.408655, 0.380708, 0.349426, 0.370445, 0.291804, 0.301917, 0.257454, 0.257454, 0.298791, 0.243554, 0.243554, 0.206376, 0.185198, 0.144935, 0.11371, 0.0704, 0.0704, 0.0704, 0.085092, 0.15008, 0.158265, 0.179055, 0.182256, 0.243554, 0.17593, 0.25406, 0.25406, 0.203355, 0.191378, 0.122885, 0.139895, 0.219301, 0.30533, 0.332115, 0.401658, 0.468512, 0.440853, 0.497853, 0.440853, 0.380708, 0.342579, 0.349426, 0.31487, 0.332115, 0.196879, 0.288399, 0.18812, 0.173081, 0.179055, 0.185198, 0.284882, 0.311707, 0.225814, 0.179055, 0.102787, 0.064632, 0.034884, 0.067594, 0.054297, 0.064632, 0.086953, 0.116183, 0.073402, 0.122885, 0.066181, 0.144935, 0.129801, 0.144935, 0.125101, 0.179055, 0.185198, 0.185198, 0.200174, 0.268042, 0.318242, 0.414856, 0.486429, 0.608892, 0.529623, 0.557691, 0.476583, 0.42561, 0.422041, 0.394753, 0.31487, 0.414856, 0.321458, 0.321458, 0.339168, 0.374039, 0.288399, 0.275179, 0.147574, 0.142424, 0.139895, 0.134866, 0.073402, 0.067594, 0.06184, 0.05306, 0.032017, 0.056825, 0.046336, 0.040537, 0.041405, 0.074921, 0.044297, 0.03976, 0.045352, 0.076542, 0.083462, 0.161087, 0.167087, 0.167087, 0.098513, 0.120615, 0.090864, 0.182256, 0.179055, 0.118441, 0.185198, 0.243554, 0.247041, 0.349426, 0.281712, 0.301917, 0.284882, 0.288399, 0.359901, 0.284882, 0.271506, 0.173081, 0.164327, 0.083462, 0.132295, 0.182256, 0.134866, 0.139895, 0.100716, 0.079919, 0.120615, 0.090864, 0.06312, 0.033407], '')</t>
  </si>
  <si>
    <t>[44, 45, 46, 47, 48, 49, 54, 55, 176, 178, 179, 180, 181, 182, 183, 184, 185, 186, 187, 188, 189, 190, 191, 192, 193, 194, 228, 229, 230, 231, 232, 233, 234, 235, 236, 237, 238, 239, 240, 242, 320, 321, 322]</t>
  </si>
  <si>
    <t xml:space="preserve">F5RZA9|F5RZA9_9ENTR histidine kinase OS=Enterobacter hormaechei ATCC 49162 </t>
  </si>
  <si>
    <t>([0.545602, 0.570702, 0.604312, 0.690604, 0.622677, 0.63748, 0.505461, 0.541878, 0.562014, 0.468512, 0.40511, 0.450668, 0.359901, 0.308712, 0.324872, 0.257454, 0.191378, 0.206376, 0.102787, 0.083462, 0.081712, 0.049374, 0.028695, 0.017447, 0.010509, 0.009483, 0.006533, 0.007877, 0.005799, 0.004388, 0.005734, 0.005799, 0.005932, 0.005799, 0.006567, 0.008624, 0.009294, 0.01078, 0.018106, 0.034068, 0.036378, 0.023534, 0.036378, 0.067594, 0.116183, 0.142424, 0.129801, 0.222385, 0.167087, 0.21291, 0.30533, 0.311707, 0.295083, 0.25031, 0.359901, 0.352862, 0.380708, 0.42561, 0.318242, 0.311707, 0.30533, 0.295083, 0.278302, 0.243554, 0.200174, 0.194234, 0.257454, 0.352862, 0.318242, 0.414856, 0.349426, 0.25031, 0.25031, 0.374039, 0.308712, 0.264545, 0.271506, 0.206376, 0.134866, 0.229226, 0.229226, 0.225814, 0.243554, 0.339168, 0.288399, 0.229226, 0.129801, 0.111485, 0.067594, 0.051831, 0.054297, 0.10481, 0.106997, 0.102787, 0.081712, 0.078022, 0.096677, 0.050641, 0.06312, 0.100716, 0.116183, 0.127496, 0.137348, 0.102787, 0.050641, 0.048328, 0.083462, 0.092881, 0.088832, 0.066181, 0.051831, 0.048328, 0.048328, 0.094817, 0.049374, 0.05306, 0.125101, 0.098513, 0.096677, 0.106997, 0.102787, 0.085092, 0.085092, 0.085092, 0.066181, 0.120615, 0.137348, 0.15008, 0.236433, 0.236433, 0.324872, 0.342579, 0.311707, 0.31487, 0.271506, 0.278302, 0.271506, 0.167087, 0.109221, 0.194234, 0.209395, 0.144935, 0.085092, 0.081712, 0.083462, 0.132295, 0.137348, 0.209395, 0.203355, 0.122885, 0.122885, 0.094817, 0.106997, 0.083462, 0.046336, 0.058088, 0.055536, 0.055536, 0.049374, 0.111485, 0.10481, 0.051831, 0.094817, 0.170161, 0.164327, 0.085092, 0.069024, 0.066181, 0.06184, 0.058088, 0.060549, 0.067594, 0.086953, 0.088832, 0.0704, 0.118441, 0.06312, 0.069024, 0.032677, 0.060549, 0.034068, 0.020165, 0.025316, 0.022667, 0.021381, 0.012491, 0.018106, 0.012727, 0.008409, 0.008409, 0.006245, 0.006619, 0.006374, 0.005623, 0.005318, 0.007495, 0.007177, 0.007177, 0.007259, 0.007315, 0.007259, 0.006894, 0.009865, 0.013437, 0.009187, 0.009728, 0.009483, 0.010672, 0.014783, 0.016528, 0.009865, 0.016257, 0.024826, 0.024826, 0.03976, 0.058088, 0.047319, 0.026892, 0.051831, 0.088832, 0.100716, 0.100716, 0.182256, 0.167087, 0.090864, 0.125101, 0.094817, 0.109221, 0.118441, 0.078022, 0.134866, 0.229226, 0.21291, 0.144935, 0.155435, 0.127496, 0.086953, 0.11371, 0.18812, 0.194234, 0.167087, 0.25031, 0.268042, 0.161087, 0.098513, 0.088832, 0.060549, 0.078022, 0.122885, 0.11371, 0.203355, 0.203355, 0.203355, 0.219301, 0.291804, 0.284882, 0.318242, 0.4292, 0.450668, 0.349426, 0.25031, 0.247041, 0.247041, 0.147574, 0.236433, 0.342579, 0.36309, 0.458154, 0.450668, 0.458154, 0.458154, 0.346032, 0.30533, 0.308712, 0.298791, 0.308712, 0.311707, 0.328603, 0.219301, 0.18812, 0.21291, 0.321458, 0.352862, 0.356642, 0.359901, 0.268042, 0.167087, 0.17593, 0.18812, 0.158265, 0.100716, 0.122885, 0.139895, 0.170161, 0.170161, 0.173081, 0.17593, 0.179055, 0.11371, 0.118441, 0.116183, 0.142424, 0.076542, 0.078022, 0.079919, 0.073402, 0.129801, 0.21291, 0.281712, 0.275179, 0.324872, 0.311707, 0.281712, 0.359901, 0.278302, 0.247041, 0.247041, 0.236433, 0.15284, 0.222385, 0.311707, 0.281712, 0.247041, 0.349426, 0.264545, 0.191378, 0.30533, 0.271506, 0.182256, 0.182256, 0.17593, 0.173081, 0.26085, 0.271506, 0.281712, 0.257454, 0.257454, 0.264545, 0.26085, 0.268042, 0.268042, 0.203355, 0.155435, 0.144935, 0.134866, 0.134866, 0.127496, 0.127496, 0.125101, 0.18812, 0.185198, 0.120615, 0.122885, 0.118441, 0.066181, 0.066181, 0.134866, 0.100716, 0.051831, 0.029376, 0.050641, 0.049374, 0.06312, 0.111485, 0.182256, 0.118441, 0.185198, 0.271506, 0.275179, 0.216401, 0.219301, 0.191378, 0.185198, 0.179055, 0.182256, 0.257454, 0.17593, 0.155435, 0.232838, 0.359901, 0.384043, 0.291804, 0.257454, 0.284882, 0.182256, 0.111485, 0.11371, 0.109221, 0.102787, 0.054297, 0.102787, 0.10481, 0.102787, 0.164327, 0.173081, 0.15008, 0.15284, 0.15284, 0.161087, 0.102787, 0.085092, 0.078022, 0.111485, 0.144935, 0.161087, 0.257454, 0.342579, 0.342579, 0.380708, 0.398279, 0.497853, 0.490133, 0.505461, 0.562014, 0.59917, 0.585406, 0.534167, 0.5017, 0.5017, 0.41194, 0.40511, 0.40511, 0.418646, 0.366687, 0.346032, 0.342579, 0.26085, 0.170161, 0.264545, 0.239899, 0.200174, 0.127496, 0.132295, 0.10481, 0.074921, 0.071867, 0.069024, 0.109221, 0.15284, 0.229226, 0.311707, 0.418646, 0.324872, 0.394753, 0.394753, 0.31487, 0.222385, 0.308712, 0.318242, 0.30533, 0.30533, 0.332115, 0.328603, 0.236433, 0.264545, 0.301917, 0.30533, 0.236433, 0.229226, 0.21291, 0.216401, 0.216401, 0.232838, 0.321458, 0.236433, 0.335645, 0.454136, 0.570702, 0.557691, 0.549308, 0.56648, 0.553315, 0.458154, 0.447574, 0.545602, 0.534167, 0.538167, 0.42561, 0.497853, 0.509769, 0.480142, 0.461924, 0.483068, 0.458154, 0.447574, 0.541878, 0.454136, 0.418646, 0.318242, 0.236433, 0.247041, 0.203355, 0.194234, 0.284882, 0.387226, 0.295083, 0.311707, 0.318242, 0.321458, 0.324872, 0.321458, 0.352862, 0.271506, 0.257454, 0.182256, 0.209395, 0.209395, 0.295083, 0.328603, 0.408655, 0.433034, 0.41194, 0.447574, 0.465241, 0.359901, 0.257454, 0.275179, 0.278302, 0.182256, 0.298791, 0.206376, 0.219301, 0.200174, 0.301917, 0.284882, 0.359901, 0.257454, 0.236433, 0.18812, 0.129801, 0.10481, 0.132295, 0.200174, 0.155435, 0.116183, 0.196879, 0.311707, 0.401658], '')</t>
  </si>
  <si>
    <t>[0, 1, 2, 3, 4, 5, 6, 7, 8, 412, 413, 414, 415, 416, 417, 418, 467, 468, 469, 470, 471, 474, 475, 476, 479, 485]</t>
  </si>
  <si>
    <t xml:space="preserve">F5RZB0|F5RZB0_9ENTR Transcriptional regulatory protein OS=Enterobacter hormaechei ATCC 49162 </t>
  </si>
  <si>
    <t>([0.022306, 0.020876, 0.015344, 0.016257, 0.026338, 0.017797, 0.025762, 0.035586, 0.024393, 0.017797, 0.014783, 0.020522, 0.038042, 0.022306, 0.040537, 0.073402, 0.066181, 0.10481, 0.066181, 0.03976, 0.034884, 0.028107, 0.030003, 0.049374, 0.067594, 0.032677, 0.066181, 0.066181, 0.050641, 0.106997, 0.147574, 0.137348, 0.071867, 0.056825, 0.098513, 0.106997, 0.106997, 0.209395, 0.243554, 0.203355, 0.281712, 0.194234, 0.196879, 0.155435, 0.094817, 0.100716, 0.11371, 0.060549, 0.042364, 0.059222, 0.056825, 0.079919, 0.144935, 0.229226, 0.185198, 0.18812, 0.098513, 0.058088, 0.066181, 0.029376, 0.030611, 0.027463, 0.038858, 0.06184, 0.10481, 0.173081, 0.185198, 0.167087, 0.268042, 0.243554, 0.15008, 0.111485, 0.058088, 0.05306, 0.054297, 0.076542, 0.069024, 0.127496, 0.170161, 0.120615, 0.200174, 0.203355, 0.216401, 0.257454, 0.25406, 0.216401, 0.216401, 0.116183, 0.18812, 0.120615, 0.120615, 0.206376, 0.161087, 0.164327, 0.098513, 0.096677, 0.139895, 0.071867, 0.069024, 0.041405, 0.06184, 0.059222, 0.051831, 0.054297, 0.059222, 0.047319, 0.034884, 0.037156, 0.066181, 0.034068, 0.05306, 0.066181, 0.059222, 0.10481, 0.167087, 0.167087, 0.137348, 0.11371, 0.200174, 0.191378, 0.311707, 0.194234, 0.120615, 0.232838, 0.222385, 0.17593, 0.222385, 0.239899, 0.247041, 0.25031, 0.264545, 0.179055, 0.206376, 0.209395, 0.209395, 0.182256, 0.298791, 0.356642, 0.268042, 0.236433, 0.25031, 0.236433, 0.328603, 0.418646, 0.308712, 0.328603, 0.359901, 0.342579, 0.324872, 0.31487, 0.342579, 0.444081, 0.545602, 0.450668, 0.450668, 0.458154, 0.398279, 0.288399, 0.284882, 0.264545, 0.21291, 0.209395, 0.209395, 0.209395, 0.239899, 0.342579, 0.271506, 0.288399, 0.179055, 0.26085, 0.26085, 0.243554, 0.243554, 0.164327, 0.216401, 0.225814, 0.194234, 0.216401, 0.308712, 0.209395, 0.31487, 0.40511, 0.324872, 0.324872, 0.239899, 0.216401, 0.200174, 0.161087, 0.092881, 0.109221, 0.055536, 0.032017, 0.024826, 0.024393, 0.023963, 0.031287, 0.018106, 0.014075, 0.011669, 0.011106, 0.017138, 0.011342, 0.011342, 0.010372, 0.010509, 0.013437, 0.013613, 0.013613, 0.022306, 0.043307, 0.049374, 0.058088, 0.098513, 0.069024, 0.066181, 0.066181, 0.06312, 0.122885, 0.200174, 0.308712, 0.239899, 0.239899, 0.243554, 0.167087, 0.247041, 0.25406, 0.196879, 0.125101, 0.132295, 0.109221, 0.073402, 0.090864, 0.132295, 0.10481, 0.161087, 0.127496, 0.196879, 0.15008, 0.081712], '')</t>
  </si>
  <si>
    <t>[152]</t>
  </si>
  <si>
    <t xml:space="preserve">F5RZB1|F5RZB1_9ENTR FAD:protein FMN transferase OS=Enterobacter hormaechei ATCC 49162 </t>
  </si>
  <si>
    <t>([0.229226, 0.21291, 0.15284, 0.094817, 0.086953, 0.11371, 0.137348, 0.196879, 0.132295, 0.092881, 0.066181, 0.088832, 0.042364, 0.019401, 0.018415, 0.018415, 0.018787, 0.031287, 0.048328, 0.027463, 0.043307, 0.043307, 0.054297, 0.054297, 0.043307, 0.058088, 0.033407, 0.025762, 0.021816, 0.042364, 0.03976, 0.078022, 0.083462, 0.083462, 0.102787, 0.106997, 0.067594, 0.069024, 0.06312, 0.06312, 0.111485, 0.132295, 0.144935, 0.094817, 0.111485, 0.216401, 0.15008, 0.243554, 0.288399, 0.25406, 0.206376, 0.301917, 0.298791, 0.291804, 0.41194, 0.42561, 0.384043, 0.387226, 0.370445, 0.370445, 0.440853, 0.366687, 0.25031, 0.247041, 0.225814, 0.179055, 0.170161, 0.179055, 0.139895, 0.137348, 0.139895, 0.139895, 0.139895, 0.076542, 0.048328, 0.03976, 0.067594, 0.083462, 0.10481, 0.051831, 0.055536, 0.025762, 0.032677, 0.038042, 0.034884, 0.076542, 0.081712, 0.05306, 0.078022, 0.096677, 0.05306, 0.064632, 0.043307, 0.043307, 0.036378, 0.056825, 0.055536, 0.055536, 0.044297, 0.034884, 0.090864, 0.102787, 0.173081, 0.209395, 0.321458, 0.229226, 0.170161, 0.219301, 0.203355, 0.132295, 0.129801, 0.134866, 0.142424, 0.236433, 0.271506, 0.352862, 0.366687, 0.301917, 0.225814, 0.179055, 0.257454, 0.236433, 0.17593, 0.182256, 0.173081, 0.158265, 0.185198, 0.125101, 0.094817, 0.158265, 0.236433, 0.25031, 0.342579, 0.295083, 0.301917, 0.185198, 0.222385, 0.144935, 0.200174, 0.236433, 0.232838, 0.196879, 0.182256, 0.209395, 0.127496, 0.076542, 0.06312, 0.100716, 0.17593, 0.191378, 0.182256, 0.194234, 0.116183, 0.0704, 0.090864, 0.078022, 0.144935, 0.134866, 0.147574, 0.161087, 0.185198, 0.264545, 0.209395, 0.139895, 0.147574, 0.15008, 0.222385, 0.25031, 0.25031, 0.191378, 0.264545, 0.271506, 0.182256, 0.264545, 0.346032, 0.377384, 0.40511, 0.384043, 0.384043, 0.356642, 0.335645, 0.275179, 0.275179, 0.275179, 0.352862, 0.335645, 0.454136, 0.352862, 0.324872, 0.31487, 0.387226, 0.394753, 0.308712, 0.308712, 0.308712, 0.281712, 0.209395, 0.196879, 0.142424, 0.158265, 0.257454, 0.257454, 0.318242, 0.236433, 0.25406, 0.264545, 0.275179, 0.239899, 0.346032, 0.291804, 0.311707, 0.298791, 0.200174, 0.179055, 0.278302, 0.288399, 0.328603, 0.366687, 0.352862, 0.414856, 0.311707, 0.301917, 0.30533, 0.225814, 0.229226, 0.298791, 0.324872, 0.321458, 0.328603, 0.321458, 0.324872, 0.335645, 0.25406, 0.342579, 0.461924, 0.458154, 0.36309, 0.359901, 0.359901, 0.301917, 0.308712, 0.311707, 0.229226, 0.229226, 0.30533, 0.394753, 0.387226, 0.278302, 0.284882, 0.278302, 0.284882, 0.288399, 0.158265, 0.239899, 0.236433, 0.158265, 0.092881, 0.092881, 0.088832, 0.0704, 0.102787, 0.069024, 0.127496, 0.185198, 0.18812, 0.139895, 0.118441, 0.100716, 0.100716, 0.096677, 0.094817, 0.088832, 0.164327, 0.268042, 0.185198, 0.196879, 0.243554, 0.243554, 0.219301, 0.167087, 0.200174, 0.194234, 0.257454, 0.229226, 0.257454, 0.196879, 0.200174, 0.155435, 0.17593, 0.25031, 0.209395, 0.209395, 0.209395, 0.102787, 0.100716, 0.083462, 0.076542, 0.055536, 0.054297, 0.106997, 0.15284, 0.147574, 0.096677, 0.094817, 0.059222, 0.05306, 0.076542, 0.106997, 0.167087, 0.120615, 0.100716, 0.106997, 0.088832, 0.0704, 0.125101, 0.096677, 0.179055, 0.139895, 0.216401, 0.321458], '')</t>
  </si>
  <si>
    <t xml:space="preserve">F5RZB5|F5RZB5_9ENTR Fumarate hydratase class I OS=Enterobacter hormaechei ATCC 49162 </t>
  </si>
  <si>
    <t>([0.288399, 0.142424, 0.229226, 0.155435, 0.185198, 0.225814, 0.275179, 0.318242, 0.346032, 0.387226, 0.31487, 0.264545, 0.194234, 0.118441, 0.125101, 0.100716, 0.203355, 0.31487, 0.335645, 0.324872, 0.243554, 0.185198, 0.31487, 0.182256, 0.275179, 0.278302, 0.281712, 0.288399, 0.209395, 0.142424, 0.122885, 0.139895, 0.236433, 0.346032, 0.447574, 0.41194, 0.339168, 0.321458, 0.243554, 0.232838, 0.206376, 0.281712, 0.318242, 0.271506, 0.268042, 0.257454, 0.275179, 0.232838, 0.18812, 0.15284, 0.185198, 0.132295, 0.185198, 0.170161, 0.142424, 0.129801, 0.158265, 0.222385, 0.229226, 0.239899, 0.288399, 0.288399, 0.194234, 0.127496, 0.144935, 0.257454, 0.284882, 0.291804, 0.291804, 0.318242, 0.444081, 0.5017, 0.613573, 0.59917, 0.490133, 0.42561, 0.394753, 0.308712, 0.324872, 0.209395, 0.200174, 0.229226, 0.271506, 0.352862, 0.447574, 0.36309, 0.318242, 0.257454, 0.225814, 0.25406, 0.196879, 0.118441, 0.132295, 0.122885, 0.079919, 0.139895, 0.203355, 0.232838, 0.30533, 0.298791, 0.374039, 0.359901, 0.275179, 0.219301, 0.219301, 0.194234, 0.268042, 0.291804, 0.328603, 0.339168, 0.281712, 0.247041, 0.321458, 0.284882, 0.281712, 0.356642, 0.359901, 0.366687, 0.332115, 0.301917, 0.222385, 0.25031, 0.342579, 0.42561, 0.401658, 0.318242, 0.339168, 0.349426, 0.268042, 0.179055, 0.194234, 0.271506, 0.374039, 0.298791, 0.308712, 0.222385, 0.222385, 0.219301, 0.21291, 0.209395, 0.209395, 0.209395, 0.222385, 0.17593, 0.116183, 0.155435, 0.257454, 0.185198, 0.194234, 0.281712, 0.359901, 0.339168, 0.339168, 0.25406, 0.36309, 0.321458, 0.422041, 0.339168, 0.342579, 0.257454, 0.209395, 0.239899, 0.25406, 0.257454, 0.295083, 0.390993, 0.414856, 0.31487, 0.366687, 0.257454, 0.18812, 0.122885, 0.096677, 0.073402, 0.109221, 0.086953, 0.102787, 0.094817, 0.147574, 0.116183, 0.182256, 0.25406, 0.257454, 0.232838, 0.155435, 0.100716, 0.098513, 0.098513, 0.158265, 0.158265, 0.216401, 0.21291, 0.216401, 0.26085, 0.324872, 0.298791, 0.298791, 0.225814, 0.225814, 0.239899, 0.191378, 0.122885, 0.088832, 0.098513, 0.15284, 0.17593, 0.264545, 0.257454, 0.167087, 0.161087, 0.167087, 0.167087, 0.203355, 0.194234, 0.222385, 0.222385, 0.17593, 0.18812, 0.179055, 0.155435, 0.081712, 0.096677, 0.090864, 0.125101, 0.109221, 0.11371, 0.142424, 0.116183, 0.125101, 0.158265, 0.164327, 0.106997, 0.127496, 0.15284, 0.182256, 0.15008, 0.081712, 0.111485, 0.106997, 0.173081, 0.206376, 0.219301, 0.196879, 0.288399, 0.264545, 0.196879, 0.225814, 0.229226, 0.281712, 0.26085, 0.30533, 0.271506, 0.352862, 0.352862, 0.359901, 0.390993, 0.295083, 0.374039, 0.418646, 0.356642, 0.366687, 0.284882, 0.384043, 0.483068, 0.490133, 0.440853, 0.440853, 0.418646, 0.433034, 0.384043, 0.398279, 0.398279, 0.352862, 0.346032, 0.275179, 0.26085, 0.264545, 0.374039, 0.268042, 0.25406, 0.31487, 0.301917, 0.295083, 0.182256, 0.147574, 0.142424, 0.219301, 0.209395, 0.203355, 0.137348, 0.100716, 0.096677, 0.054297, 0.106997, 0.109221, 0.173081, 0.173081, 0.173081, 0.164327, 0.182256, 0.21291, 0.139895, 0.139895, 0.182256, 0.278302, 0.243554, 0.236433, 0.15008, 0.229226, 0.194234, 0.271506, 0.36309, 0.370445, 0.36309, 0.332115, 0.298791, 0.288399, 0.206376, 0.247041, 0.25031, 0.346032, 0.311707, 0.31487, 0.222385, 0.179055, 0.196879, 0.257454, 0.185198, 0.281712, 0.291804, 0.332115, 0.349426, 0.346032, 0.346032, 0.349426, 0.271506, 0.332115, 0.352862, 0.440853, 0.349426, 0.349426, 0.349426, 0.36309, 0.450668, 0.575842, 0.690604, 0.690604, 0.604312, 0.626927, 0.604312, 0.486429, 0.490133, 0.374039, 0.387226, 0.374039, 0.494003, 0.545602, 0.521092, 0.517562, 0.42561, 0.42561, 0.394753, 0.394753, 0.30533, 0.30533, 0.257454, 0.268042, 0.284882, 0.288399, 0.349426, 0.352862, 0.447574, 0.352862, 0.433034, 0.342579, 0.352862, 0.318242, 0.359901, 0.268042, 0.17593, 0.196879, 0.243554, 0.278302, 0.278302, 0.271506, 0.243554, 0.281712, 0.239899, 0.209395, 0.194234, 0.196879, 0.209395, 0.139895, 0.142424, 0.15284, 0.232838, 0.219301, 0.239899, 0.206376, 0.21291, 0.318242, 0.394753, 0.335645, 0.268042, 0.25406, 0.349426, 0.387226, 0.408655, 0.352862, 0.264545, 0.25406, 0.225814, 0.206376, 0.308712, 0.352862, 0.335645, 0.332115, 0.36309, 0.366687, 0.394753, 0.380708, 0.321458, 0.308712, 0.394753, 0.458154, 0.377384, 0.359901, 0.384043, 0.359901, 0.450668, 0.509769, 0.618285, 0.661982, 0.608892, 0.59508, 0.632174, 0.521092, 0.447574, 0.4292, 0.332115, 0.25406, 0.352862, 0.384043, 0.387226, 0.387226, 0.356642, 0.433034, 0.394753, 0.281712, 0.236433, 0.158265, 0.158265, 0.158265, 0.15284, 0.196879, 0.18812, 0.185198, 0.284882, 0.359901, 0.278302, 0.359901, 0.454136, 0.41194, 0.318242, 0.318242, 0.318242, 0.352862, 0.352862, 0.387226, 0.374039, 0.321458, 0.321458, 0.349426, 0.349426, 0.268042, 0.25406, 0.243554, 0.275179, 0.229226, 0.191378, 0.194234, 0.129801, 0.098513, 0.125101, 0.209395, 0.203355, 0.137348, 0.132295, 0.132295, 0.085092, 0.167087, 0.158265, 0.173081, 0.15008, 0.092881, 0.173081, 0.194234, 0.134866, 0.111485, 0.10481, 0.139895, 0.164327, 0.161087, 0.120615, 0.111485, 0.06312, 0.073402, 0.081712, 0.094817, 0.100716, 0.088832, 0.094817, 0.139895, 0.118441, 0.090864, 0.098513, 0.055536, 0.054297, 0.096677, 0.096677, 0.120615, 0.11371, 0.147574, 0.132295, 0.122885, 0.132295, 0.203355, 0.122885, 0.179055, 0.167087, 0.158265, 0.257454, 0.134866, 0.164327, 0.25031, 0.219301, 0.288399, 0.356642, 0.342579, 0.30533, 0.284882, 0.264545, 0.225814, 0.17593, 0.271506, 0.384043, 0.342579, 0.295083, 0.408655], '')</t>
  </si>
  <si>
    <t>[71, 72, 73, 344, 345, 346, 347, 348, 349, 356, 357, 358, 430, 431, 432, 433, 434, 435, 436]</t>
  </si>
  <si>
    <t xml:space="preserve">F5RZC1|F5RZC1_9ENTR Protein MtfA OS=Enterobacter hormaechei ATCC 49162 </t>
  </si>
  <si>
    <t>([0.11371, 0.158265, 0.17593, 0.229226, 0.206376, 0.203355, 0.127496, 0.185198, 0.11371, 0.15008, 0.18812, 0.203355, 0.21291, 0.194234, 0.206376, 0.206376, 0.239899, 0.155435, 0.125101, 0.125101, 0.06184, 0.03976, 0.047319, 0.058088, 0.060549, 0.081712, 0.096677, 0.15284, 0.073402, 0.076542, 0.073402, 0.034884, 0.034884, 0.073402, 0.078022, 0.0704, 0.030003, 0.051831, 0.100716, 0.116183, 0.098513, 0.098513, 0.111485, 0.11371, 0.054297, 0.051831, 0.050641, 0.024393, 0.030003, 0.030003, 0.06312, 0.073402, 0.073402, 0.086953, 0.083462, 0.088832, 0.161087, 0.161087, 0.134866, 0.071867, 0.040537, 0.022306, 0.028695, 0.025762, 0.025762, 0.030611, 0.016826, 0.018106, 0.020165, 0.019109, 0.018787, 0.019109, 0.009977, 0.009977, 0.01078, 0.010509, 0.007091, 0.007259, 0.011106, 0.009294, 0.009401, 0.009401, 0.009865, 0.014783, 0.021381, 0.021381, 0.017447, 0.017797, 0.011106, 0.0198, 0.021381, 0.043307, 0.021381, 0.045352, 0.092881, 0.092881, 0.048328, 0.102787, 0.059222, 0.032677, 0.051831, 0.100716, 0.179055, 0.26085, 0.191378, 0.147574, 0.132295, 0.225814, 0.324872, 0.408655, 0.390993, 0.268042, 0.257454, 0.370445, 0.352862, 0.366687, 0.25031, 0.25031, 0.158265, 0.257454, 0.225814, 0.144935, 0.15008, 0.079919, 0.092881, 0.129801, 0.18812, 0.090864, 0.102787, 0.083462, 0.076542, 0.078022, 0.0704, 0.071867, 0.035586, 0.020165, 0.011518, 0.018106, 0.036378, 0.040537, 0.030611, 0.056825, 0.098513, 0.047319, 0.098513, 0.096677, 0.081712, 0.088832, 0.179055, 0.182256, 0.196879, 0.17593, 0.170161, 0.291804, 0.206376, 0.335645, 0.335645, 0.321458, 0.359901, 0.243554, 0.311707, 0.36309, 0.301917, 0.284882, 0.384043, 0.264545, 0.278302, 0.284882, 0.291804, 0.196879, 0.17593, 0.164327, 0.167087, 0.137348, 0.15284, 0.229226, 0.127496, 0.219301, 0.328603, 0.318242, 0.324872, 0.356642, 0.247041, 0.25031, 0.284882, 0.301917, 0.398279, 0.352862, 0.335645, 0.311707, 0.321458, 0.346032, 0.346032, 0.281712, 0.295083, 0.247041, 0.239899, 0.346032, 0.36309, 0.318242, 0.318242, 0.328603, 0.203355, 0.264545, 0.264545, 0.17593, 0.15284, 0.17593, 0.120615, 0.071867, 0.035586, 0.059222, 0.044297, 0.06312, 0.127496, 0.086953, 0.049374, 0.03976, 0.044297, 0.034068, 0.020165, 0.021381, 0.028695, 0.034068, 0.021381, 0.035586, 0.060549, 0.030003, 0.016826, 0.032017, 0.031287, 0.034884, 0.03976, 0.05306, 0.047319, 0.049374, 0.051831, 0.118441, 0.129801, 0.066181, 0.067594, 0.144935, 0.118441, 0.15284, 0.247041, 0.321458, 0.278302, 0.281712, 0.40511, 0.480142, 0.458154, 0.58069, 0.750527, 0.570702, 0.545602, 0.51388, 0.465241, 0.553315, 0.51388, 0.509769, 0.632174, 0.632174, 0.58069, 0.570702, 0.497853], '')</t>
  </si>
  <si>
    <t>[251, 252, 253, 254, 255, 257, 258, 259, 260, 261, 262, 263]</t>
  </si>
  <si>
    <t xml:space="preserve">F5RZD2|F5RZD2_9ENTR LysM domain/ErfK/YbiS/YcfS/YnhG domain protein OS=Enterobacter hormaechei ATCC 49162 </t>
  </si>
  <si>
    <t>([0.033407, 0.035586, 0.023963, 0.014075, 0.00962, 0.013265, 0.019109, 0.014075, 0.018787, 0.015344, 0.016528, 0.013821, 0.013613, 0.009015, 0.014315, 0.009728, 0.015694, 0.026892, 0.030611, 0.047319, 0.081712, 0.10481, 0.078022, 0.085092, 0.158265, 0.229226, 0.25406, 0.155435, 0.25406, 0.164327, 0.25406, 0.216401, 0.318242, 0.335645, 0.433034, 0.418646, 0.529623, 0.414856, 0.41194, 0.311707, 0.332115, 0.301917, 0.200174, 0.25406, 0.295083, 0.295083, 0.332115, 0.308712, 0.414856, 0.40511, 0.4292, 0.414856, 0.505461, 0.440853, 0.346032, 0.359901, 0.318242, 0.318242, 0.42561, 0.401658, 0.414856, 0.418646, 0.472492, 0.476583, 0.4292, 0.483068, 0.486429, 0.450668, 0.454136, 0.458154, 0.465241, 0.468512, 0.401658, 0.321458, 0.384043, 0.468512, 0.465241, 0.414856, 0.31487, 0.21291, 0.232838, 0.321458, 0.31487, 0.225814, 0.328603, 0.418646, 0.394753, 0.301917, 0.264545, 0.196879, 0.200174, 0.134866, 0.167087, 0.243554, 0.264545, 0.243554, 0.164327, 0.092881, 0.085092, 0.083462, 0.15008, 0.15284, 0.134866, 0.127496, 0.191378, 0.196879, 0.129801, 0.142424, 0.161087, 0.15284, 0.232838, 0.144935, 0.203355, 0.155435, 0.142424, 0.18812, 0.161087, 0.232838, 0.324872, 0.433034, 0.541878, 0.541878, 0.51388, 0.529623, 0.42561, 0.346032, 0.346032, 0.380708, 0.301917, 0.380708, 0.461924, 0.4292, 0.538167, 0.553315, 0.675549, 0.707965, 0.703578, 0.608892, 0.608892, 0.642678, 0.632174, 0.657645, 0.63748, 0.648219, 0.626927, 0.759478, 0.801317, 0.694846, 0.699094, 0.775545, 0.771762, 0.771762, 0.771762, 0.771762, 0.657645, 0.690604, 0.618285, 0.490133, 0.534167, 0.562014, 0.5017, 0.494003, 0.490133, 0.494003, 0.497853, 0.525368, 0.486429, 0.517562, 0.525368, 0.465241, 0.444081, 0.352862, 0.271506, 0.196879, 0.191378, 0.26085, 0.167087, 0.125101, 0.182256, 0.164327, 0.147574, 0.173081, 0.179055, 0.167087, 0.155435, 0.155435, 0.078022, 0.096677, 0.058088, 0.092881, 0.096677, 0.111485, 0.122885, 0.185198, 0.271506, 0.271506, 0.206376, 0.200174, 0.278302, 0.232838, 0.311707, 0.318242, 0.332115, 0.335645, 0.247041, 0.243554, 0.158265, 0.182256, 0.111485, 0.185198, 0.194234, 0.206376, 0.206376, 0.206376, 0.209395, 0.209395, 0.206376, 0.216401, 0.308712, 0.239899, 0.232838, 0.247041, 0.247041, 0.26085, 0.191378, 0.26085, 0.206376, 0.295083, 0.374039, 0.480142, 0.494003, 0.494003, 0.56648, 0.562014, 0.642678, 0.521092, 0.447574, 0.461924, 0.458154, 0.454136, 0.541878, 0.685117, 0.562014, 0.549308, 0.517562, 0.608892, 0.613573, 0.653063, 0.661982, 0.517562, 0.521092, 0.490133, 0.486429, 0.494003, 0.494003, 0.42561, 0.557691, 0.534167, 0.553315, 0.525368, 0.51388, 0.468512, 0.377384, 0.465241, 0.465241, 0.461924, 0.458154, 0.380708, 0.321458, 0.308712, 0.418646, 0.40511, 0.377384, 0.370445, 0.332115, 0.349426, 0.335645, 0.318242, 0.398279, 0.366687, 0.454136, 0.458154, 0.465241, 0.570702, 0.486429, 0.483068, 0.408655, 0.377384, 0.394753, 0.483068, 0.458154, 0.450668, 0.4292, 0.436924, 0.36309, 0.398279, 0.390993, 0.5017, 0.497853, 0.476583, 0.509769, 0.494003, 0.476583, 0.483068, 0.42561, 0.486429, 0.472492, 0.570702, 0.59917, 0.720929, 0.703578], '')</t>
  </si>
  <si>
    <t>[36, 52, 120, 121, 122, 123, 132, 133, 134, 135, 136, 137, 138, 139, 140, 141, 142, 143, 144, 145, 146, 147, 148, 149, 150, 151, 152, 153, 154, 155, 156, 158, 159, 160, 165, 167, 168, 232, 233, 234, 235, 240, 241, 242, 243, 244, 245, 246, 247, 248, 249, 250, 256, 257, 258, 259, 260, 283, 297, 300, 307, 308, 309, 310]</t>
  </si>
  <si>
    <t xml:space="preserve">F5RZD4|F5RZD4_9ENTR AMP nucleosidase OS=Enterobacter hormaechei ATCC 49162 </t>
  </si>
  <si>
    <t>([0.59917, 0.642678, 0.59014, 0.476583, 0.529623, 0.538167, 0.454136, 0.486429, 0.468512, 0.408655, 0.346032, 0.401658, 0.398279, 0.380708, 0.324872, 0.342579, 0.31487, 0.247041, 0.318242, 0.31487, 0.25406, 0.203355, 0.191378, 0.232838, 0.225814, 0.139895, 0.158265, 0.225814, 0.21291, 0.232838, 0.229226, 0.335645, 0.328603, 0.339168, 0.339168, 0.366687, 0.356642, 0.390993, 0.480142, 0.480142, 0.408655, 0.335645, 0.36309, 0.288399, 0.301917, 0.377384, 0.387226, 0.366687, 0.30533, 0.308712, 0.203355, 0.295083, 0.268042, 0.25031, 0.200174, 0.203355, 0.229226, 0.239899, 0.268042, 0.247041, 0.25031, 0.321458, 0.398279, 0.374039, 0.42561, 0.394753, 0.295083, 0.370445, 0.374039, 0.4292, 0.4292, 0.468512, 0.370445, 0.366687, 0.374039, 0.408655, 0.328603, 0.335645, 0.321458, 0.321458, 0.301917, 0.222385, 0.132295, 0.155435, 0.257454, 0.206376, 0.142424, 0.257454, 0.275179, 0.291804, 0.219301, 0.219301, 0.216401, 0.222385, 0.15008, 0.158265, 0.167087, 0.164327, 0.164327, 0.139895, 0.127496, 0.092881, 0.137348, 0.173081, 0.18812, 0.185198, 0.257454, 0.25031, 0.222385, 0.222385, 0.137348, 0.225814, 0.15008, 0.243554, 0.232838, 0.257454, 0.170161, 0.170161, 0.25031, 0.239899, 0.239899, 0.155435, 0.232838, 0.164327, 0.232838, 0.21291, 0.185198, 0.15008, 0.216401, 0.191378, 0.17593, 0.179055, 0.155435, 0.229226, 0.196879, 0.170161, 0.25031, 0.335645, 0.324872, 0.346032, 0.268042, 0.291804, 0.387226, 0.301917, 0.387226, 0.384043, 0.408655, 0.414856, 0.433034, 0.450668, 0.486429, 0.401658, 0.394753, 0.384043, 0.41194, 0.387226, 0.529623, 0.384043, 0.377384, 0.398279, 0.291804, 0.366687, 0.366687, 0.239899, 0.335645, 0.298791, 0.284882, 0.257454, 0.194234, 0.232838, 0.127496, 0.122885, 0.118441, 0.164327, 0.164327, 0.088832, 0.10481, 0.088832, 0.100716, 0.10481, 0.092881, 0.15008, 0.179055, 0.158265, 0.288399, 0.268042, 0.191378, 0.206376, 0.236433, 0.191378, 0.127496, 0.147574, 0.078022, 0.132295, 0.164327, 0.098513, 0.161087, 0.161087, 0.096677, 0.11371, 0.120615, 0.132295, 0.067594, 0.038042, 0.045352, 0.020876, 0.021816, 0.025316, 0.023087, 0.021381, 0.024393, 0.021816, 0.038858, 0.094817, 0.098513, 0.088832, 0.179055, 0.10481, 0.06312, 0.096677, 0.083462, 0.074921, 0.038042, 0.064632, 0.094817, 0.098513, 0.109221, 0.056825, 0.054297, 0.056825, 0.042364, 0.085092, 0.144935, 0.15284, 0.111485, 0.122885, 0.142424, 0.137348, 0.191378, 0.18812, 0.209395, 0.311707, 0.225814, 0.278302, 0.203355, 0.196879, 0.191378, 0.268042, 0.387226, 0.42561, 0.450668, 0.447574, 0.318242, 0.308712, 0.200174, 0.15008, 0.134866, 0.098513, 0.092881, 0.111485, 0.191378, 0.194234, 0.11371, 0.18812, 0.142424, 0.15284, 0.167087, 0.10481, 0.111485, 0.069024, 0.092881, 0.094817, 0.111485, 0.203355, 0.182256, 0.26085, 0.356642, 0.264545, 0.216401, 0.216401, 0.209395, 0.127496, 0.109221, 0.125101, 0.071867, 0.118441, 0.21291, 0.21291, 0.236433, 0.147574, 0.132295, 0.102787, 0.049374, 0.049374, 0.045352, 0.034068, 0.035586, 0.034068, 0.034068, 0.054297, 0.058088, 0.059222, 0.106997, 0.076542, 0.066181, 0.11371, 0.125101, 0.059222, 0.036378, 0.032017, 0.048328, 0.083462, 0.090864, 0.086953, 0.049374, 0.050641, 0.088832, 0.094817, 0.094817, 0.109221, 0.066181, 0.06184, 0.051831, 0.032017, 0.032017, 0.067594, 0.081712, 0.079919, 0.083462, 0.142424, 0.142424, 0.194234, 0.194234, 0.144935, 0.200174, 0.30533, 0.239899, 0.239899, 0.225814, 0.196879, 0.179055, 0.173081, 0.173081, 0.173081, 0.236433, 0.321458, 0.25031, 0.161087, 0.15008, 0.229226, 0.164327, 0.278302, 0.247041, 0.264545, 0.374039, 0.332115, 0.311707, 0.390993, 0.377384, 0.291804, 0.321458, 0.41194, 0.509769, 0.505461, 0.465241, 0.390993, 0.398279, 0.450668, 0.534167, 0.545602, 0.549308, 0.622677, 0.454136, 0.476583, 0.366687, 0.349426, 0.324872, 0.328603, 0.288399, 0.288399, 0.346032, 0.26085, 0.25406, 0.15284, 0.158265, 0.144935, 0.200174, 0.194234, 0.161087, 0.106997, 0.083462, 0.048328, 0.047319, 0.074921, 0.073402, 0.122885, 0.10481, 0.179055, 0.111485, 0.111485, 0.094817, 0.120615, 0.191378, 0.122885, 0.21291, 0.11371, 0.179055, 0.125101, 0.15008, 0.111485, 0.161087, 0.194234, 0.200174, 0.127496, 0.111485, 0.069024, 0.069024, 0.088832, 0.083462, 0.164327, 0.125101, 0.15008, 0.142424, 0.15008, 0.15284, 0.15284, 0.17593, 0.203355, 0.271506, 0.25031, 0.308712, 0.318242, 0.311707, 0.288399, 0.284882, 0.359901, 0.42561, 0.394753, 0.301917, 0.301917, 0.284882, 0.370445, 0.288399, 0.298791, 0.206376, 0.291804, 0.209395, 0.288399, 0.232838, 0.158265, 0.15284, 0.118441, 0.067594, 0.066181, 0.10481, 0.170161, 0.161087, 0.167087, 0.191378, 0.18812, 0.194234, 0.182256, 0.173081, 0.243554, 0.155435, 0.225814, 0.229226, 0.206376, 0.219301, 0.257454, 0.370445, 0.390993, 0.356642, 0.436924, 0.422041, 0.436924, 0.408655, 0.387226, 0.356642, 0.328603, 0.42561, 0.390993, 0.366687, 0.335645], '')</t>
  </si>
  <si>
    <t>[0, 1, 2, 4, 5, 156, 362, 363, 368, 369, 370, 371]</t>
  </si>
  <si>
    <t xml:space="preserve">F5RZD9|F5RZD9_9ENTR DNA gyrase inhibitor OS=Enterobacter hormaechei ATCC 49162 </t>
  </si>
  <si>
    <t>([0.40511, 0.447574, 0.346032, 0.342579, 0.377384, 0.268042, 0.295083, 0.229226, 0.191378, 0.219301, 0.275179, 0.229226, 0.229226, 0.31487, 0.318242, 0.332115, 0.328603, 0.328603, 0.324872, 0.21291, 0.239899, 0.257454, 0.179055, 0.191378, 0.17593, 0.10481, 0.129801, 0.144935, 0.21291, 0.271506, 0.264545, 0.164327, 0.25406, 0.26085, 0.278302, 0.291804, 0.264545, 0.21291, 0.182256, 0.129801, 0.134866, 0.0704, 0.073402, 0.125101, 0.194234, 0.25031, 0.352862, 0.352862, 0.36309, 0.335645, 0.359901, 0.352862, 0.352862, 0.335645, 0.239899, 0.247041, 0.236433, 0.301917, 0.298791, 0.328603, 0.328603, 0.447574, 0.575842, 0.557691, 0.4292, 0.408655, 0.328603, 0.339168, 0.418646, 0.40511, 0.4292, 0.4292, 0.440853, 0.458154, 0.418646, 0.447574, 0.436924, 0.447574, 0.390993, 0.4292, 0.401658, 0.468512, 0.458154, 0.346032, 0.321458, 0.36309, 0.332115, 0.374039, 0.321458, 0.298791, 0.222385, 0.243554, 0.236433, 0.229226, 0.308712, 0.25031, 0.271506, 0.271506, 0.281712, 0.271506, 0.30533, 0.339168, 0.232838, 0.127496, 0.216401, 0.236433, 0.222385, 0.173081, 0.203355, 0.243554, 0.26085, 0.332115, 0.222385, 0.222385, 0.155435, 0.125101, 0.232838, 0.247041, 0.264545, 0.173081, 0.161087, 0.167087, 0.15284, 0.164327, 0.18812, 0.18812, 0.206376, 0.284882, 0.374039, 0.335645, 0.339168, 0.328603, 0.236433, 0.243554, 0.25031, 0.25031, 0.295083, 0.222385, 0.142424, 0.088832, 0.15284, 0.194234, 0.194234, 0.196879, 0.275179, 0.291804, 0.275179, 0.229226, 0.203355, 0.161087, 0.158265, 0.11371, 0.085092, 0.134866, 0.209395, 0.144935, 0.225814], '')</t>
  </si>
  <si>
    <t>[62, 63]</t>
  </si>
  <si>
    <t xml:space="preserve">F5RZE1|F5RZE1_9ENTR Exodeoxyribonuclease I OS=Enterobacter hormaechei ATCC 49162 </t>
  </si>
  <si>
    <t>([0.173081, 0.271506, 0.318242, 0.191378, 0.137348, 0.078022, 0.100716, 0.134866, 0.092881, 0.127496, 0.155435, 0.10481, 0.109221, 0.170161, 0.232838, 0.321458, 0.295083, 0.200174, 0.21291, 0.239899, 0.295083, 0.264545, 0.25406, 0.147574, 0.21291, 0.26085, 0.288399, 0.281712, 0.275179, 0.374039, 0.36309, 0.374039, 0.370445, 0.380708, 0.295083, 0.222385, 0.200174, 0.243554, 0.349426, 0.356642, 0.298791, 0.170161, 0.125101, 0.0704, 0.129801, 0.170161, 0.167087, 0.25031, 0.264545, 0.173081, 0.10481, 0.11371, 0.11371, 0.225814, 0.219301, 0.271506, 0.288399, 0.243554, 0.170161, 0.15284, 0.142424, 0.129801, 0.229226, 0.342579, 0.444081, 0.468512, 0.41194, 0.436924, 0.436924, 0.422041, 0.525368, 0.549308, 0.517562, 0.517562, 0.461924, 0.476583, 0.394753, 0.4292, 0.468512, 0.529623, 0.436924, 0.42561, 0.521092, 0.4292, 0.295083, 0.284882, 0.206376, 0.26085, 0.281712, 0.275179, 0.203355, 0.15008, 0.15008, 0.15284, 0.083462, 0.10481, 0.102787, 0.118441, 0.134866, 0.073402, 0.081712, 0.137348, 0.155435, 0.10481, 0.167087, 0.264545, 0.268042, 0.25406, 0.134866, 0.074921, 0.0704, 0.120615, 0.092881, 0.076542, 0.079919, 0.158265, 0.088832, 0.069024, 0.058088, 0.059222, 0.060549, 0.06312, 0.06312, 0.055536, 0.088832, 0.085092, 0.086953, 0.03976, 0.0704, 0.081712, 0.085092, 0.092881, 0.049374, 0.073402, 0.122885, 0.100716, 0.05306, 0.051831, 0.051831, 0.060549, 0.059222, 0.129801, 0.129801, 0.122885, 0.076542, 0.069024, 0.034884, 0.042364, 0.092881, 0.094817, 0.161087, 0.243554, 0.236433, 0.236433, 0.308712, 0.308712, 0.222385, 0.295083, 0.30533, 0.346032, 0.42561, 0.342579, 0.324872, 0.30533, 0.275179, 0.374039, 0.377384, 0.394753, 0.384043, 0.36309, 0.346032, 0.346032, 0.308712, 0.301917, 0.390993, 0.339168, 0.291804, 0.377384, 0.387226, 0.408655, 0.298791, 0.275179, 0.36309, 0.271506, 0.247041, 0.225814, 0.191378, 0.18812, 0.191378, 0.129801, 0.134866, 0.142424, 0.11371, 0.144935, 0.170161, 0.161087, 0.118441, 0.079919, 0.10481, 0.054297, 0.047319, 0.051831, 0.060549, 0.056825, 0.096677, 0.111485, 0.147574, 0.182256, 0.185198, 0.185198, 0.200174, 0.206376, 0.132295, 0.094817, 0.090864, 0.051831, 0.064632, 0.118441, 0.173081, 0.164327, 0.284882, 0.288399, 0.311707, 0.31487, 0.229226, 0.232838, 0.236433, 0.196879, 0.100716, 0.100716, 0.137348, 0.096677, 0.092881, 0.147574, 0.239899, 0.236433, 0.298791, 0.170161, 0.11371, 0.125101, 0.144935, 0.078022, 0.109221, 0.083462, 0.085092, 0.167087, 0.179055, 0.191378, 0.225814, 0.349426, 0.321458, 0.288399, 0.301917, 0.268042, 0.203355, 0.200174, 0.127496, 0.109221, 0.194234, 0.264545, 0.194234, 0.170161, 0.271506, 0.216401, 0.236433, 0.25031, 0.147574, 0.147574, 0.137348, 0.144935, 0.139895, 0.102787, 0.147574, 0.247041, 0.281712, 0.26085, 0.161087, 0.243554, 0.298791, 0.298791, 0.30533, 0.370445, 0.288399, 0.26085, 0.352862, 0.352862, 0.366687, 0.42561, 0.346032, 0.377384, 0.298791, 0.291804, 0.291804, 0.225814, 0.209395, 0.132295, 0.216401, 0.311707, 0.236433, 0.236433, 0.173081, 0.102787, 0.102787, 0.173081, 0.15008, 0.15008, 0.229226, 0.132295, 0.15008, 0.239899, 0.222385, 0.301917, 0.275179, 0.366687, 0.433034, 0.349426, 0.447574, 0.342579, 0.356642, 0.418646, 0.401658, 0.472492, 0.486429, 0.4292, 0.42561, 0.472492, 0.374039, 0.366687, 0.387226, 0.311707, 0.275179, 0.271506, 0.275179, 0.332115, 0.335645, 0.275179, 0.349426, 0.36309, 0.450668, 0.370445, 0.31487, 0.275179, 0.18812, 0.155435, 0.200174, 0.206376, 0.167087, 0.257454, 0.291804, 0.247041, 0.257454, 0.295083, 0.284882, 0.284882, 0.268042, 0.191378, 0.268042, 0.247041, 0.239899, 0.173081, 0.158265, 0.229226, 0.25406, 0.232838, 0.236433, 0.26085, 0.26085, 0.26085, 0.26085, 0.222385, 0.301917, 0.339168, 0.271506, 0.288399, 0.185198, 0.120615, 0.111485, 0.109221, 0.134866, 0.134866, 0.229226, 0.30533, 0.30533, 0.225814, 0.36309, 0.440853, 0.359901, 0.359901, 0.298791, 0.291804, 0.191378, 0.191378, 0.229226, 0.264545, 0.243554, 0.243554, 0.324872, 0.398279, 0.308712, 0.264545, 0.15284, 0.139895, 0.088832, 0.078022, 0.109221, 0.086953, 0.11371, 0.111485, 0.125101, 0.196879, 0.196879, 0.222385, 0.264545, 0.264545, 0.236433, 0.257454, 0.352862, 0.356642, 0.356642, 0.324872, 0.281712, 0.398279, 0.384043, 0.461924, 0.461924, 0.509769, 0.440853, 0.31487, 0.40511, 0.40511, 0.422041, 0.30533, 0.30533, 0.291804, 0.275179, 0.219301, 0.179055, 0.179055, 0.182256, 0.116183, 0.222385, 0.257454, 0.170161, 0.106997, 0.111485, 0.122885, 0.066181, 0.111485, 0.196879, 0.203355, 0.15008, 0.15284, 0.247041, 0.335645, 0.30533, 0.225814, 0.229226, 0.25406, 0.21291, 0.129801, 0.129801, 0.125101, 0.098513, 0.132295, 0.21291, 0.229226, 0.142424, 0.158265, 0.122885, 0.098513, 0.0704, 0.067594, 0.043307, 0.032017, 0.020165, 0.018106, 0.025316, 0.040537], '')</t>
  </si>
  <si>
    <t>[70, 71, 72, 73, 79, 82, 425]</t>
  </si>
  <si>
    <t xml:space="preserve">F5RZE9|F5RZE9_9ENTR Histidinol-phosphate aminotransferase OS=Enterobacter hormaechei ATCC 49162 </t>
  </si>
  <si>
    <t>([0.346032, 0.377384, 0.401658, 0.31487, 0.356642, 0.418646, 0.335645, 0.366687, 0.387226, 0.370445, 0.387226, 0.418646, 0.332115, 0.41194, 0.394753, 0.390993, 0.461924, 0.509769, 0.447574, 0.339168, 0.25406, 0.324872, 0.298791, 0.308712, 0.398279, 0.308712, 0.308712, 0.398279, 0.36309, 0.301917, 0.30533, 0.206376, 0.225814, 0.222385, 0.222385, 0.232838, 0.225814, 0.236433, 0.15008, 0.209395, 0.298791, 0.284882, 0.30533, 0.349426, 0.239899, 0.229226, 0.339168, 0.30533, 0.268042, 0.232838, 0.21291, 0.257454, 0.366687, 0.271506, 0.318242, 0.321458, 0.239899, 0.206376, 0.196879, 0.21291, 0.196879, 0.229226, 0.328603, 0.30533, 0.229226, 0.25406, 0.191378, 0.164327, 0.170161, 0.194234, 0.222385, 0.321458, 0.321458, 0.311707, 0.30533, 0.349426, 0.268042, 0.271506, 0.216401, 0.216401, 0.25031, 0.161087, 0.078022, 0.079919, 0.090864, 0.127496, 0.182256, 0.26085, 0.229226, 0.173081, 0.144935, 0.109221, 0.054297, 0.049374, 0.060549, 0.106997, 0.056825, 0.092881, 0.116183, 0.116183, 0.116183, 0.092881, 0.161087, 0.216401, 0.219301, 0.196879, 0.11371, 0.116183, 0.069024, 0.067594, 0.05306, 0.066181, 0.11371, 0.132295, 0.132295, 0.092881, 0.051831, 0.098513, 0.10481, 0.076542, 0.129801, 0.078022, 0.129801, 0.078022, 0.098513, 0.085092, 0.044297, 0.0704, 0.078022, 0.125101, 0.090864, 0.17593, 0.17593, 0.11371, 0.158265, 0.10481, 0.085092, 0.0704, 0.040537, 0.020165, 0.034068, 0.03976, 0.073402, 0.0704, 0.137348, 0.139895, 0.142424, 0.229226, 0.170161, 0.090864, 0.085092, 0.164327, 0.155435, 0.173081, 0.15008, 0.155435, 0.222385, 0.206376, 0.225814, 0.318242, 0.377384, 0.387226, 0.359901, 0.346032, 0.332115, 0.268042, 0.173081, 0.120615, 0.074921, 0.109221, 0.200174, 0.219301, 0.158265, 0.088832, 0.042364, 0.088832, 0.041405, 0.021816, 0.044297, 0.081712, 0.056825, 0.076542, 0.041405, 0.033407, 0.033407, 0.0198, 0.015078, 0.027463, 0.049374, 0.042364, 0.066181, 0.059222, 0.028695, 0.023534, 0.026892, 0.028107, 0.024826, 0.055536, 0.056825, 0.046336, 0.043307, 0.044297, 0.020522, 0.028107, 0.020165, 0.016826, 0.027463, 0.026338, 0.023534, 0.013437, 0.021816, 0.010372, 0.010672, 0.010509, 0.012491, 0.019401, 0.032677, 0.026338, 0.016826, 0.016528, 0.018415, 0.011518, 0.009294, 0.010131, 0.011669, 0.012727, 0.009728, 0.008723, 0.015078, 0.009865, 0.017138, 0.01078, 0.019401, 0.019401, 0.041405, 0.032017, 0.023534, 0.025762, 0.018415, 0.023087, 0.034068, 0.032017, 0.047319, 0.047319, 0.069024, 0.085092, 0.134866, 0.219301, 0.161087, 0.134866, 0.182256, 0.127496, 0.200174, 0.200174, 0.194234, 0.111485, 0.137348, 0.170161, 0.090864, 0.092881, 0.125101, 0.164327, 0.158265, 0.191378, 0.18812, 0.139895, 0.073402, 0.078022, 0.06312, 0.066181, 0.064632, 0.085092, 0.056825, 0.069024, 0.041405, 0.025762, 0.046336, 0.060549, 0.036378, 0.032677, 0.064632, 0.056825, 0.055536, 0.058088, 0.06184, 0.06184, 0.060549, 0.055536, 0.031287, 0.040537, 0.034884, 0.037156, 0.027463, 0.051831, 0.041405, 0.056825, 0.049374, 0.022306, 0.021381, 0.032677, 0.038042, 0.020522, 0.022306, 0.020876, 0.020165, 0.011342, 0.011342, 0.011903, 0.019109, 0.032017, 0.032017, 0.074921, 0.0704, 0.090864, 0.11371, 0.118441, 0.085092, 0.144935, 0.25031, 0.18812, 0.118441, 0.194234, 0.18812, 0.182256, 0.122885, 0.125101, 0.209395, 0.30533, 0.36309, 0.374039, 0.359901, 0.359901, 0.346032, 0.278302, 0.18812, 0.170161, 0.142424, 0.144935, 0.142424, 0.120615, 0.182256, 0.268042, 0.196879, 0.268042, 0.236433, 0.295083, 0.271506, 0.232838, 0.200174, 0.209395, 0.15284, 0.120615, 0.083462], '')</t>
  </si>
  <si>
    <t>[17]</t>
  </si>
  <si>
    <t xml:space="preserve">F5RZF2|F5RZF2_9ENTR 1-(5-phosphoribosyl)-5-[(5-phosphoribosylamino)methylideneamino] imidazole-4-carboxamide isomerase OS=Enterobacter hormaechei ATCC 49162 </t>
  </si>
  <si>
    <t>([0.031287, 0.055536, 0.03976, 0.030611, 0.044297, 0.030611, 0.045352, 0.064632, 0.081712, 0.11371, 0.081712, 0.102787, 0.185198, 0.291804, 0.25031, 0.301917, 0.295083, 0.278302, 0.374039, 0.490133, 0.51388, 0.418646, 0.450668, 0.521092, 0.497853, 0.509769, 0.570702, 0.465241, 0.42561, 0.394753, 0.398279, 0.483068, 0.450668, 0.458154, 0.377384, 0.291804, 0.284882, 0.288399, 0.219301, 0.222385, 0.134866, 0.11371, 0.182256, 0.129801, 0.127496, 0.216401, 0.243554, 0.247041, 0.324872, 0.349426, 0.387226, 0.271506, 0.308712, 0.257454, 0.161087, 0.219301, 0.31487, 0.222385, 0.232838, 0.271506, 0.25406, 0.268042, 0.275179, 0.203355, 0.271506, 0.206376, 0.194234, 0.111485, 0.132295, 0.134866, 0.137348, 0.088832, 0.15284, 0.129801, 0.216401, 0.31487, 0.335645, 0.257454, 0.311707, 0.352862, 0.298791, 0.216401, 0.30533, 0.257454, 0.328603, 0.222385, 0.26085, 0.25031, 0.25031, 0.185198, 0.129801, 0.129801, 0.18812, 0.196879, 0.161087, 0.100716, 0.088832, 0.088832, 0.161087, 0.203355, 0.232838, 0.247041, 0.335645, 0.318242, 0.264545, 0.164327, 0.225814, 0.25406, 0.158265, 0.219301, 0.25406, 0.339168, 0.311707, 0.225814, 0.158265, 0.120615, 0.144935, 0.092881, 0.092881, 0.047319, 0.041405, 0.022306, 0.036378, 0.028695, 0.029376, 0.050641, 0.10481, 0.102787, 0.106997, 0.132295, 0.111485, 0.086953, 0.078022, 0.094817, 0.096677, 0.142424, 0.229226, 0.271506, 0.356642, 0.335645, 0.339168, 0.349426, 0.359901, 0.359901, 0.408655, 0.318242, 0.25406, 0.257454, 0.225814, 0.147574, 0.134866, 0.191378, 0.191378, 0.18812, 0.120615, 0.17593, 0.179055, 0.11371, 0.06312, 0.038858, 0.041405, 0.071867, 0.038042, 0.064632, 0.058088, 0.058088, 0.096677, 0.15008, 0.083462, 0.085092, 0.137348, 0.209395, 0.185198, 0.18812, 0.18812, 0.18812, 0.120615, 0.129801, 0.200174, 0.21291, 0.209395, 0.173081, 0.155435, 0.161087, 0.191378, 0.194234, 0.127496, 0.109221, 0.05306, 0.090864, 0.109221, 0.109221, 0.106997, 0.100716, 0.086953, 0.086953, 0.155435, 0.158265, 0.122885, 0.120615, 0.10481, 0.134866, 0.134866, 0.081712, 0.134866, 0.106997, 0.111485, 0.158265, 0.127496, 0.216401, 0.209395, 0.15284, 0.092881, 0.060549, 0.060549, 0.102787, 0.086953, 0.046336, 0.047319, 0.064632, 0.058088, 0.100716, 0.064632, 0.083462, 0.096677, 0.094817, 0.106997, 0.085092, 0.048328, 0.076542, 0.045352, 0.027463, 0.042364, 0.079919, 0.118441, 0.100716, 0.083462, 0.083462, 0.120615, 0.173081, 0.125101, 0.100716, 0.078022, 0.155435, 0.106997], '')</t>
  </si>
  <si>
    <t>[20, 23, 25, 26]</t>
  </si>
  <si>
    <t xml:space="preserve">F5RZF7|F5RZF7_9ENTR UDP-glucose 6-dehydrogenase OS=Enterobacter hormaechei ATCC 49162 </t>
  </si>
  <si>
    <t>([0.01204, 0.017447, 0.026892, 0.022306, 0.037156, 0.030003, 0.038858, 0.055536, 0.051831, 0.06312, 0.045352, 0.060549, 0.06312, 0.11371, 0.092881, 0.15008, 0.225814, 0.15284, 0.170161, 0.161087, 0.106997, 0.167087, 0.18812, 0.185198, 0.164327, 0.096677, 0.083462, 0.071867, 0.071867, 0.10481, 0.111485, 0.194234, 0.137348, 0.15284, 0.129801, 0.079919, 0.085092, 0.049374, 0.056825, 0.088832, 0.073402, 0.11371, 0.076542, 0.074921, 0.058088, 0.058088, 0.102787, 0.173081, 0.194234, 0.179055, 0.164327, 0.185198, 0.106997, 0.10481, 0.158265, 0.182256, 0.281712, 0.182256, 0.281712, 0.36309, 0.268042, 0.216401, 0.194234, 0.264545, 0.247041, 0.318242, 0.318242, 0.318242, 0.200174, 0.209395, 0.18812, 0.194234, 0.17593, 0.268042, 0.332115, 0.335645, 0.352862, 0.30533, 0.308712, 0.295083, 0.288399, 0.342579, 0.436924, 0.36309, 0.291804, 0.21291, 0.118441, 0.161087, 0.15284, 0.281712, 0.288399, 0.328603, 0.239899, 0.247041, 0.264545, 0.264545, 0.25406, 0.257454, 0.209395, 0.191378, 0.203355, 0.200174, 0.229226, 0.225814, 0.264545, 0.349426, 0.40511, 0.422041, 0.366687, 0.356642, 0.339168, 0.264545, 0.257454, 0.311707, 0.21291, 0.200174, 0.232838, 0.243554, 0.196879, 0.206376, 0.271506, 0.17593, 0.10481, 0.100716, 0.094817, 0.144935, 0.078022, 0.11371, 0.11371, 0.179055, 0.102787, 0.098513, 0.139895, 0.132295, 0.096677, 0.15284, 0.155435, 0.144935, 0.083462, 0.102787, 0.092881, 0.122885, 0.203355, 0.225814, 0.142424, 0.078022, 0.073402, 0.144935, 0.137348, 0.111485, 0.067594, 0.129801, 0.139895, 0.144935, 0.144935, 0.191378, 0.132295, 0.071867, 0.069024, 0.122885, 0.073402, 0.122885, 0.137348, 0.125101, 0.17593, 0.194234, 0.232838, 0.161087, 0.137348, 0.137348, 0.232838, 0.311707, 0.332115, 0.311707, 0.278302, 0.301917, 0.332115, 0.30533, 0.356642, 0.311707, 0.21291, 0.21291, 0.225814, 0.216401, 0.219301, 0.18812, 0.182256, 0.236433, 0.311707, 0.324872, 0.236433, 0.268042, 0.203355, 0.122885, 0.06312, 0.081712, 0.076542, 0.074921, 0.147574, 0.191378, 0.18812, 0.288399, 0.339168, 0.236433, 0.21291, 0.139895, 0.092881, 0.127496, 0.139895, 0.15008, 0.086953, 0.076542, 0.051831, 0.060549, 0.100716, 0.125101, 0.098513, 0.055536, 0.027463, 0.028695, 0.028107, 0.020876, 0.020165, 0.023963, 0.024826, 0.020876, 0.038858, 0.076542, 0.055536, 0.049374, 0.027463, 0.050641, 0.090864, 0.11371, 0.15284, 0.092881, 0.081712, 0.109221, 0.170161, 0.206376, 0.134866, 0.073402, 0.129801, 0.142424, 0.147574, 0.142424, 0.167087, 0.164327, 0.173081, 0.17593, 0.18812, 0.284882, 0.301917, 0.295083, 0.185198, 0.173081, 0.17593, 0.257454, 0.239899, 0.164327, 0.164327, 0.15284, 0.26085, 0.25031, 0.232838, 0.236433, 0.324872, 0.339168, 0.239899, 0.158265, 0.200174, 0.200174, 0.120615, 0.109221, 0.088832, 0.111485, 0.132295, 0.216401, 0.232838, 0.155435, 0.15008, 0.209395, 0.264545, 0.15284, 0.106997, 0.106997, 0.081712, 0.090864, 0.086953, 0.144935, 0.219301, 0.25031, 0.247041, 0.222385, 0.137348, 0.164327, 0.239899, 0.209395, 0.125101, 0.069024, 0.096677, 0.161087, 0.173081, 0.229226, 0.31487, 0.31487, 0.236433, 0.268042, 0.191378, 0.120615, 0.120615, 0.0704, 0.041405, 0.030611, 0.060549, 0.102787, 0.102787, 0.096677, 0.102787, 0.17593, 0.158265, 0.191378, 0.161087, 0.15008, 0.127496, 0.078022, 0.127496, 0.179055, 0.116183, 0.134866, 0.203355, 0.203355, 0.206376, 0.288399, 0.295083, 0.295083, 0.295083, 0.232838, 0.247041, 0.17593, 0.10481, 0.120615, 0.071867, 0.096677, 0.116183, 0.094817, 0.122885, 0.125101, 0.134866, 0.216401, 0.264545, 0.167087, 0.088832, 0.15008, 0.15008, 0.182256, 0.129801, 0.078022, 0.120615, 0.116183, 0.102787, 0.167087, 0.216401, 0.191378, 0.179055, 0.15284, 0.194234, 0.196879, 0.194234, 0.127496, 0.073402, 0.038858, 0.078022, 0.155435, 0.15284, 0.127496, 0.102787, 0.158265, 0.247041, 0.158265, 0.127496, 0.203355, 0.137348, 0.161087, 0.271506, 0.268042, 0.203355, 0.122885, 0.15284, 0.147574, 0.216401, 0.209395, 0.18812, 0.185198, 0.173081, 0.179055, 0.18812, 0.194234, 0.155435, 0.120615, 0.185198, 0.191378, 0.15008, 0.209395, 0.173081, 0.122885], '')</t>
  </si>
  <si>
    <t xml:space="preserve">F5RZF8|F5RZF8_9ENTR Glucose-1-phosphate thymidylyltransferase OS=Enterobacter hormaechei ATCC 49162 </t>
  </si>
  <si>
    <t>([0.086953, 0.120615, 0.155435, 0.191378, 0.232838, 0.271506, 0.18812, 0.122885, 0.17593, 0.134866, 0.164327, 0.164327, 0.129801, 0.085092, 0.083462, 0.083462, 0.090864, 0.092881, 0.094817, 0.185198, 0.137348, 0.079919, 0.090864, 0.088832, 0.109221, 0.079919, 0.042364, 0.041405, 0.041405, 0.041405, 0.037156, 0.035586, 0.051831, 0.037156, 0.045352, 0.025762, 0.021816, 0.020165, 0.019401, 0.033407, 0.030611, 0.031287, 0.032677, 0.017447, 0.011106, 0.009728, 0.01227, 0.023963, 0.046336, 0.094817, 0.081712, 0.164327, 0.164327, 0.085092, 0.161087, 0.209395, 0.216401, 0.173081, 0.173081, 0.278302, 0.278302, 0.275179, 0.380708, 0.359901, 0.454136, 0.461924, 0.461924, 0.36309, 0.342579, 0.239899, 0.219301, 0.15008, 0.134866, 0.158265, 0.26085, 0.268042, 0.275179, 0.356642, 0.352862, 0.318242, 0.31487, 0.281712, 0.167087, 0.096677, 0.109221, 0.109221, 0.191378, 0.209395, 0.196879, 0.118441, 0.18812, 0.216401, 0.301917, 0.30533, 0.206376, 0.179055, 0.094817, 0.055536, 0.032677, 0.056825, 0.078022, 0.079919, 0.056825, 0.056825, 0.058088, 0.096677, 0.096677, 0.096677, 0.048328, 0.116183, 0.182256, 0.118441, 0.06184, 0.06312, 0.058088, 0.071867, 0.071867, 0.120615, 0.185198, 0.278302, 0.301917, 0.281712, 0.236433, 0.332115, 0.370445, 0.352862, 0.321458, 0.236433, 0.216401, 0.232838, 0.203355, 0.219301, 0.335645, 0.444081, 0.418646, 0.332115, 0.366687, 0.335645, 0.268042, 0.278302, 0.167087, 0.164327, 0.158265, 0.200174, 0.194234, 0.268042, 0.346032, 0.298791, 0.384043, 0.30533, 0.390993, 0.41194, 0.390993, 0.387226, 0.374039, 0.387226, 0.51388, 0.5017, 0.58069, 0.690604, 0.541878, 0.642678, 0.509769, 0.525368, 0.505461, 0.414856, 0.324872, 0.25031, 0.247041, 0.264545, 0.352862, 0.349426, 0.264545, 0.194234, 0.182256, 0.139895, 0.111485, 0.086953, 0.090864, 0.054297, 0.049374, 0.10481, 0.122885, 0.209395, 0.196879, 0.196879, 0.298791, 0.298791, 0.418646, 0.414856, 0.408655, 0.41194, 0.308712, 0.384043, 0.465241, 0.356642, 0.31487, 0.308712, 0.324872, 0.339168, 0.422041, 0.422041, 0.308712, 0.308712, 0.222385, 0.196879, 0.167087, 0.122885, 0.18812, 0.170161, 0.25031, 0.164327, 0.132295, 0.120615, 0.0704, 0.078022, 0.134866, 0.203355, 0.25031, 0.239899, 0.239899, 0.239899, 0.200174, 0.200174, 0.216401, 0.25031, 0.278302, 0.324872, 0.264545, 0.18812, 0.164327, 0.170161, 0.170161, 0.21291, 0.328603, 0.408655, 0.401658, 0.394753, 0.311707, 0.298791, 0.229226, 0.219301, 0.164327, 0.232838, 0.332115, 0.332115, 0.281712, 0.25031, 0.147574, 0.236433, 0.31487, 0.342579, 0.236433, 0.236433, 0.229226, 0.182256, 0.196879, 0.196879, 0.127496, 0.194234, 0.127496, 0.116183, 0.094817, 0.147574, 0.144935, 0.078022, 0.067594, 0.111485, 0.137348, 0.222385, 0.147574, 0.147574, 0.155435, 0.164327, 0.170161, 0.100716, 0.129801, 0.071867, 0.071867, 0.118441, 0.118441, 0.122885, 0.134866, 0.137348, 0.102787, 0.066181, 0.098513, 0.079919, 0.06184, 0.040537, 0.026892, 0.044297, 0.028107], '')</t>
  </si>
  <si>
    <t>[156, 157, 158, 159, 160, 161, 162, 163, 164]</t>
  </si>
  <si>
    <t xml:space="preserve">F5RZF9|F5RZF9_9ENTR dTDP-glucose 4,6-dehydratase OS=Enterobacter hormaechei ATCC 49162 </t>
  </si>
  <si>
    <t>([0.036378, 0.021816, 0.032677, 0.047319, 0.047319, 0.037156, 0.025762, 0.034884, 0.046336, 0.032677, 0.024393, 0.031287, 0.034884, 0.06184, 0.10481, 0.161087, 0.15284, 0.106997, 0.071867, 0.096677, 0.064632, 0.132295, 0.200174, 0.127496, 0.132295, 0.096677, 0.118441, 0.185198, 0.196879, 0.122885, 0.21291, 0.298791, 0.21291, 0.203355, 0.219301, 0.161087, 0.15008, 0.161087, 0.219301, 0.311707, 0.301917, 0.284882, 0.21291, 0.122885, 0.219301, 0.137348, 0.18812, 0.229226, 0.155435, 0.100716, 0.17593, 0.15284, 0.17593, 0.229226, 0.191378, 0.144935, 0.200174, 0.134866, 0.066181, 0.055536, 0.048328, 0.048328, 0.094817, 0.15284, 0.271506, 0.216401, 0.225814, 0.216401, 0.209395, 0.21291, 0.247041, 0.206376, 0.232838, 0.206376, 0.236433, 0.216401, 0.257454, 0.257454, 0.335645, 0.36309, 0.398279, 0.394753, 0.422041, 0.374039, 0.318242, 0.196879, 0.15284, 0.247041, 0.291804, 0.301917, 0.301917, 0.271506, 0.301917, 0.284882, 0.203355, 0.139895, 0.129801, 0.074921, 0.085092, 0.088832, 0.142424, 0.139895, 0.118441, 0.060549, 0.035586, 0.042364, 0.083462, 0.085092, 0.079919, 0.088832, 0.069024, 0.094817, 0.129801, 0.127496, 0.10481, 0.088832, 0.137348, 0.11371, 0.173081, 0.15284, 0.092881, 0.094817, 0.096677, 0.125101, 0.209395, 0.26085, 0.179055, 0.185198, 0.275179, 0.185198, 0.18812, 0.209395, 0.264545, 0.281712, 0.308712, 0.332115, 0.356642, 0.366687, 0.480142, 0.483068, 0.51388, 0.51388, 0.545602, 0.454136, 0.328603, 0.311707, 0.394753, 0.480142, 0.483068, 0.440853, 0.433034, 0.42561, 0.454136, 0.4292, 0.41194, 0.414856, 0.332115, 0.422041, 0.380708, 0.380708, 0.374039, 0.321458, 0.401658, 0.377384, 0.468512, 0.59508, 0.494003, 0.41194, 0.414856, 0.380708, 0.301917, 0.308712, 0.291804, 0.271506, 0.191378, 0.196879, 0.116183, 0.203355, 0.206376, 0.158265, 0.118441, 0.122885, 0.155435, 0.102787, 0.102787, 0.102787, 0.11371, 0.11371, 0.155435, 0.17593, 0.134866, 0.225814, 0.203355, 0.225814, 0.243554, 0.318242, 0.247041, 0.243554, 0.247041, 0.17593, 0.203355, 0.185198, 0.125101, 0.125101, 0.161087, 0.111485, 0.111485, 0.111485, 0.164327, 0.18812, 0.111485, 0.194234, 0.129801, 0.15008, 0.134866, 0.116183, 0.120615, 0.18812, 0.278302, 0.182256, 0.25031, 0.31487, 0.288399, 0.288399, 0.196879, 0.173081, 0.257454, 0.257454, 0.239899, 0.219301, 0.196879, 0.243554, 0.155435, 0.15284, 0.225814, 0.17593, 0.122885, 0.122885, 0.118441, 0.106997, 0.158265, 0.179055, 0.167087, 0.281712, 0.352862, 0.349426, 0.418646, 0.321458, 0.308712, 0.311707, 0.335645, 0.349426, 0.387226, 0.458154, 0.541878, 0.549308, 0.521092, 0.632174, 0.553315, 0.486429, 0.497853, 0.509769, 0.401658, 0.328603, 0.324872, 0.243554, 0.247041, 0.243554, 0.332115, 0.288399, 0.232838, 0.257454, 0.239899, 0.239899, 0.247041, 0.25031, 0.164327, 0.236433, 0.196879, 0.264545, 0.239899, 0.229226, 0.158265, 0.179055, 0.219301, 0.222385, 0.295083, 0.398279, 0.387226, 0.377384, 0.433034, 0.486429, 0.458154, 0.384043, 0.346032, 0.264545, 0.275179, 0.324872, 0.324872, 0.346032, 0.26085, 0.335645, 0.339168, 0.4292, 0.41194, 0.436924, 0.328603, 0.335645, 0.335645, 0.264545, 0.275179, 0.268042, 0.179055, 0.194234, 0.268042, 0.291804, 0.298791, 0.284882, 0.301917, 0.30533, 0.26085, 0.328603, 0.236433, 0.164327, 0.10481, 0.167087, 0.179055, 0.281712, 0.291804, 0.17593, 0.196879, 0.185198, 0.194234, 0.236433, 0.219301, 0.219301, 0.219301, 0.271506, 0.206376, 0.206376, 0.206376, 0.170161, 0.125101, 0.209395, 0.291804, 0.370445, 0.284882, 0.275179, 0.275179, 0.257454, 0.342579, 0.374039, 0.356642, 0.321458, 0.359901, 0.346032, 0.321458, 0.291804, 0.284882, 0.374039, 0.352862], '')</t>
  </si>
  <si>
    <t>[140, 141, 142, 165, 254, 255, 256, 257, 258, 261]</t>
  </si>
  <si>
    <t xml:space="preserve">F5RZG1|F5RZG1_9ENTR UDP-glucose 4-epimerase OS=Enterobacter hormaechei ATCC 49162 </t>
  </si>
  <si>
    <t>([0.020165, 0.011669, 0.016257, 0.022667, 0.031287, 0.019109, 0.019401, 0.015694, 0.023087, 0.016528, 0.01227, 0.016021, 0.016257, 0.030003, 0.030003, 0.060549, 0.035586, 0.017447, 0.011106, 0.008156, 0.008723, 0.013265, 0.013613, 0.013821, 0.015078, 0.015078, 0.025762, 0.035586, 0.031287, 0.018415, 0.020876, 0.045352, 0.045352, 0.022306, 0.013437, 0.023087, 0.013016, 0.020165, 0.042364, 0.074921, 0.15008, 0.167087, 0.078022, 0.083462, 0.049374, 0.044297, 0.044297, 0.049374, 0.025762, 0.027463, 0.043307, 0.032017, 0.030611, 0.035586, 0.037156, 0.069024, 0.064632, 0.056825, 0.025762, 0.025762, 0.025762, 0.016826, 0.014075, 0.016021, 0.026892, 0.050641, 0.033407, 0.019401, 0.018106, 0.018106, 0.030003, 0.024393, 0.029376, 0.026338, 0.023087, 0.025762, 0.023963, 0.027463, 0.056825, 0.076542, 0.076542, 0.090864, 0.170161, 0.106997, 0.173081, 0.100716, 0.056825, 0.050641, 0.100716, 0.109221, 0.106997, 0.11371, 0.137348, 0.219301, 0.147574, 0.161087, 0.147574, 0.102787, 0.088832, 0.059222, 0.069024, 0.076542, 0.041405, 0.018106, 0.030611, 0.021381, 0.035586, 0.067594, 0.067594, 0.035586, 0.017138, 0.028107, 0.026892, 0.026338, 0.021381, 0.036378, 0.022667, 0.023087, 0.034884, 0.038858, 0.073402, 0.092881, 0.083462, 0.079919, 0.17593, 0.11371, 0.167087, 0.182256, 0.170161, 0.247041, 0.36309, 0.483068, 0.486429, 0.51388, 0.447574, 0.494003, 0.505461, 0.626927, 0.622677, 0.622677, 0.5017, 0.480142, 0.480142, 0.398279, 0.440853, 0.349426, 0.454136, 0.447574, 0.339168, 0.26085, 0.281712, 0.264545, 0.182256, 0.120615, 0.111485, 0.155435, 0.158265, 0.147574, 0.137348, 0.122885, 0.132295, 0.127496, 0.127496, 0.132295, 0.132295, 0.167087, 0.155435, 0.074921, 0.081712, 0.158265, 0.173081, 0.158265, 0.125101, 0.191378, 0.295083, 0.291804, 0.288399, 0.196879, 0.127496, 0.11371, 0.21291, 0.209395, 0.324872, 0.318242, 0.328603, 0.321458, 0.346032, 0.440853, 0.570702, 0.461924, 0.352862, 0.444081, 0.366687, 0.31487, 0.318242, 0.30533, 0.243554, 0.216401, 0.216401, 0.30533, 0.30533, 0.288399, 0.295083, 0.281712, 0.200174, 0.125101, 0.129801, 0.059222, 0.055536, 0.055536, 0.100716, 0.100716, 0.092881, 0.15008, 0.219301, 0.225814, 0.21291, 0.281712, 0.311707, 0.332115, 0.328603, 0.342579, 0.264545, 0.170161, 0.161087, 0.179055, 0.268042, 0.359901, 0.384043, 0.356642, 0.264545, 0.25406, 0.328603, 0.236433, 0.203355, 0.185198, 0.111485, 0.109221, 0.10481, 0.06312, 0.088832, 0.088832, 0.088832, 0.147574, 0.216401, 0.144935, 0.206376, 0.144935, 0.083462, 0.139895, 0.102787, 0.158265, 0.161087, 0.161087, 0.232838, 0.26085, 0.206376, 0.284882, 0.229226, 0.155435, 0.247041, 0.173081, 0.116183, 0.109221, 0.10481, 0.058088, 0.106997, 0.098513, 0.085092, 0.147574, 0.139895, 0.139895, 0.139895, 0.085092, 0.102787, 0.06312, 0.037156, 0.038042, 0.038858, 0.064632, 0.10481, 0.096677, 0.164327, 0.236433, 0.243554, 0.161087, 0.225814, 0.222385, 0.15284, 0.139895, 0.132295, 0.132295, 0.225814, 0.200174, 0.200174, 0.147574, 0.232838, 0.321458, 0.418646, 0.332115, 0.31487, 0.219301, 0.219301, 0.179055, 0.118441, 0.109221, 0.173081, 0.132295, 0.127496, 0.200174, 0.26085, 0.185198, 0.194234, 0.173081, 0.173081, 0.158265, 0.194234, 0.10481, 0.10481, 0.064632, 0.106997, 0.116183, 0.216401, 0.229226, 0.257454, 0.301917, 0.30533, 0.281712, 0.346032, 0.31487, 0.281712, 0.301917, 0.387226, 0.346032, 0.308712, 0.321458, 0.476583], '')</t>
  </si>
  <si>
    <t>[133, 136, 137, 138, 139, 140, 188]</t>
  </si>
  <si>
    <t xml:space="preserve">F5RZH0|F5RZH0_9ENTR UTP--glucose-1-phosphate uridylyltransferase OS=Enterobacter hormaechei ATCC 49162 </t>
  </si>
  <si>
    <t>([0.016021, 0.024826, 0.016528, 0.023963, 0.023963, 0.036378, 0.036378, 0.024826, 0.040537, 0.041405, 0.056825, 0.076542, 0.116183, 0.056825, 0.118441, 0.120615, 0.158265, 0.18812, 0.194234, 0.191378, 0.170161, 0.134866, 0.15008, 0.232838, 0.26085, 0.26085, 0.155435, 0.196879, 0.191378, 0.094817, 0.073402, 0.076542, 0.086953, 0.056825, 0.066181, 0.044297, 0.034884, 0.030003, 0.020876, 0.036378, 0.035586, 0.035586, 0.035586, 0.018415, 0.01227, 0.011342, 0.014586, 0.025316, 0.024393, 0.046336, 0.094817, 0.120615, 0.067594, 0.067594, 0.134866, 0.206376, 0.139895, 0.182256, 0.194234, 0.298791, 0.200174, 0.196879, 0.209395, 0.30533, 0.36309, 0.352862, 0.25031, 0.264545, 0.271506, 0.275179, 0.200174, 0.18812, 0.222385, 0.311707, 0.203355, 0.122885, 0.096677, 0.196879, 0.125101, 0.122885, 0.122885, 0.122885, 0.074921, 0.15008, 0.158265, 0.18812, 0.200174, 0.298791, 0.18812, 0.147574, 0.155435, 0.155435, 0.158265, 0.161087, 0.129801, 0.209395, 0.321458, 0.275179, 0.25406, 0.243554, 0.236433, 0.243554, 0.342579, 0.31487, 0.206376, 0.129801, 0.109221, 0.164327, 0.182256, 0.203355, 0.17593, 0.164327, 0.25031, 0.26085, 0.281712, 0.206376, 0.125101, 0.069024, 0.074921, 0.043307, 0.090864, 0.098513, 0.054297, 0.030611, 0.030611, 0.058088, 0.090864, 0.092881, 0.092881, 0.06312, 0.109221, 0.18812, 0.120615, 0.106997, 0.058088, 0.051831, 0.060549, 0.090864, 0.116183, 0.144935, 0.158265, 0.116183, 0.10481, 0.096677, 0.167087, 0.271506, 0.26085, 0.25406, 0.278302, 0.281712, 0.31487, 0.236433, 0.137348, 0.185198, 0.182256, 0.26085, 0.21291, 0.288399, 0.31487, 0.359901, 0.308712, 0.377384, 0.422041, 0.335645, 0.440853, 0.359901, 0.257454, 0.257454, 0.26085, 0.26085, 0.278302, 0.301917, 0.288399, 0.384043, 0.418646, 0.444081, 0.447574, 0.494003, 0.4292, 0.433034, 0.414856, 0.41194, 0.346032, 0.342579, 0.328603, 0.239899, 0.324872, 0.408655, 0.433034, 0.440853, 0.450668, 0.465241, 0.444081, 0.541878, 0.433034, 0.436924, 0.418646, 0.433034, 0.342579, 0.370445, 0.339168, 0.275179, 0.359901, 0.422041, 0.31487, 0.356642, 0.366687, 0.359901, 0.335645, 0.31487, 0.216401, 0.129801, 0.090864, 0.092881, 0.054297, 0.100716, 0.088832, 0.092881, 0.094817, 0.179055, 0.209395, 0.209395, 0.182256, 0.194234, 0.194234, 0.200174, 0.275179, 0.278302, 0.271506, 0.311707, 0.271506, 0.275179, 0.342579, 0.387226, 0.295083, 0.374039, 0.349426, 0.349426, 0.352862, 0.339168, 0.243554, 0.25406, 0.257454, 0.321458, 0.239899, 0.209395, 0.295083, 0.281712, 0.366687, 0.36309, 0.268042, 0.30533, 0.328603, 0.356642, 0.335645, 0.40511, 0.370445, 0.377384, 0.301917, 0.257454, 0.268042, 0.301917, 0.196879, 0.164327, 0.203355, 0.191378, 0.219301, 0.15284, 0.15008, 0.15008, 0.096677, 0.15284, 0.155435, 0.206376, 0.179055, 0.182256, 0.109221, 0.132295, 0.129801, 0.194234, 0.15008, 0.158265, 0.17593, 0.194234, 0.179055, 0.147574, 0.232838, 0.232838, 0.284882, 0.264545, 0.222385, 0.288399, 0.268042, 0.209395, 0.179055, 0.179055, 0.147574, 0.278302], '')</t>
  </si>
  <si>
    <t>[193]</t>
  </si>
  <si>
    <t xml:space="preserve">F5RZH7|F5RZH7_9ENTR mannose-1-phosphate guanylyltransferase OS=Enterobacter hormaechei ATCC 49162 </t>
  </si>
  <si>
    <t>([0.15008, 0.15008, 0.18812, 0.222385, 0.25406, 0.281712, 0.30533, 0.332115, 0.268042, 0.18812, 0.243554, 0.194234, 0.196879, 0.196879, 0.132295, 0.079919, 0.074921, 0.15284, 0.129801, 0.185198, 0.147574, 0.111485, 0.076542, 0.045352, 0.045352, 0.046336, 0.051831, 0.030003, 0.031287, 0.041405, 0.046336, 0.03976, 0.073402, 0.078022, 0.049374, 0.081712, 0.132295, 0.137348, 0.118441, 0.118441, 0.073402, 0.15284, 0.147574, 0.247041, 0.328603, 0.356642, 0.291804, 0.209395, 0.203355, 0.125101, 0.161087, 0.25406, 0.25406, 0.247041, 0.239899, 0.203355, 0.120615, 0.079919, 0.109221, 0.118441, 0.125101, 0.118441, 0.106997, 0.179055, 0.10481, 0.11371, 0.092881, 0.085092, 0.132295, 0.225814, 0.328603, 0.222385, 0.132295, 0.078022, 0.085092, 0.102787, 0.155435, 0.239899, 0.30533, 0.349426, 0.339168, 0.301917, 0.41194, 0.380708, 0.281712, 0.332115, 0.239899, 0.21291, 0.264545, 0.179055, 0.137348, 0.109221, 0.173081, 0.257454, 0.335645, 0.31487, 0.31487, 0.359901, 0.278302, 0.291804, 0.308712, 0.216401, 0.209395, 0.118441, 0.094817, 0.098513, 0.098513, 0.129801, 0.164327, 0.194234, 0.203355, 0.15284, 0.18812, 0.200174, 0.216401, 0.236433, 0.206376, 0.102787, 0.090864, 0.158265, 0.122885, 0.069024, 0.11371, 0.118441, 0.155435, 0.139895, 0.239899, 0.18812, 0.18812, 0.191378, 0.200174, 0.268042, 0.352862, 0.26085, 0.185198, 0.179055, 0.088832, 0.106997, 0.120615, 0.081712, 0.088832, 0.118441, 0.106997, 0.127496, 0.167087, 0.203355, 0.291804, 0.179055, 0.26085, 0.206376, 0.118441, 0.106997, 0.10481, 0.106997, 0.167087, 0.167087, 0.167087, 0.301917, 0.298791, 0.408655, 0.480142, 0.468512, 0.450668, 0.465241, 0.40511, 0.275179, 0.281712, 0.21291, 0.271506, 0.284882, 0.26085, 0.281712, 0.308712, 0.30533, 0.335645, 0.349426, 0.332115, 0.346032, 0.324872, 0.291804, 0.284882, 0.25406, 0.15008, 0.10481, 0.127496, 0.15008, 0.25031, 0.25406, 0.229226, 0.17593, 0.098513, 0.191378, 0.25406, 0.232838, 0.200174, 0.094817, 0.054297, 0.045352, 0.037156, 0.029376, 0.036378, 0.032017, 0.022667, 0.024393, 0.042364, 0.059222, 0.035586, 0.041405, 0.033407, 0.034068, 0.058088, 0.120615, 0.125101, 0.078022, 0.046336, 0.060549, 0.098513, 0.106997, 0.21291, 0.209395, 0.209395, 0.167087, 0.15008, 0.173081, 0.191378, 0.185198, 0.18812, 0.281712, 0.182256, 0.203355, 0.185198, 0.122885, 0.100716, 0.060549, 0.111485, 0.18812, 0.209395, 0.236433, 0.196879, 0.118441, 0.10481, 0.086953, 0.132295, 0.173081, 0.25031, 0.308712, 0.209395, 0.196879, 0.118441, 0.158265, 0.102787, 0.15284, 0.25031, 0.25031, 0.321458, 0.278302, 0.271506, 0.222385, 0.170161, 0.21291, 0.225814, 0.281712, 0.30533, 0.288399, 0.243554, 0.222385, 0.142424, 0.216401, 0.21291, 0.236433, 0.264545, 0.324872, 0.271506, 0.25031, 0.257454, 0.17593, 0.122885, 0.125101, 0.088832, 0.127496, 0.15284, 0.206376, 0.185198, 0.25031, 0.25406, 0.281712, 0.295083, 0.328603, 0.328603, 0.31487, 0.377384, 0.390993, 0.328603, 0.342579, 0.342579, 0.346032, 0.422041, 0.534167, 0.529623, 0.661982, 0.661982, 0.585406, 0.51388, 0.418646, 0.370445, 0.370445, 0.370445, 0.359901, 0.342579, 0.284882, 0.291804, 0.298791, 0.225814, 0.288399, 0.308712, 0.30533, 0.31487, 0.239899, 0.179055, 0.122885, 0.079919, 0.083462, 0.142424, 0.185198, 0.278302, 0.278302, 0.206376, 0.139895, 0.086953, 0.120615, 0.173081, 0.164327, 0.170161, 0.203355, 0.15284, 0.209395, 0.225814, 0.161087, 0.229226, 0.284882, 0.288399, 0.288399, 0.295083, 0.298791, 0.219301, 0.203355, 0.203355, 0.271506, 0.349426, 0.4292, 0.461924, 0.465241, 0.476583, 0.468512, 0.408655, 0.472492, 0.461924, 0.465241, 0.465241, 0.384043, 0.384043, 0.472492, 0.436924, 0.422041, 0.408655, 0.41194, 0.42561, 0.450668, 0.356642, 0.366687, 0.342579, 0.339168, 0.335645, 0.328603, 0.247041, 0.335645, 0.271506, 0.271506, 0.25406, 0.232838, 0.318242, 0.264545, 0.232838, 0.352862, 0.349426, 0.366687, 0.447574, 0.356642, 0.356642, 0.377384, 0.377384, 0.36309, 0.370445, 0.366687, 0.374039, 0.450668, 0.414856, 0.490133, 0.505461, 0.40511, 0.42561, 0.352862, 0.352862, 0.328603, 0.301917, 0.308712, 0.275179, 0.271506, 0.284882, 0.288399, 0.268042, 0.271506, 0.30533, 0.30533, 0.232838, 0.222385, 0.155435, 0.116183, 0.109221, 0.109221, 0.194234, 0.268042, 0.332115, 0.31487, 0.264545, 0.185198, 0.203355, 0.155435, 0.161087, 0.196879, 0.196879, 0.291804, 0.222385, 0.15284, 0.15284, 0.219301, 0.25031, 0.332115, 0.408655, 0.328603, 0.346032, 0.25031, 0.25031, 0.17593, 0.179055, 0.26085, 0.284882, 0.25031, 0.332115, 0.332115, 0.356642, 0.271506, 0.185198, 0.25406, 0.342579, 0.342579, 0.339168, 0.232838, 0.158265, 0.155435, 0.139895, 0.127496, 0.200174, 0.18812, 0.18812, 0.264545, 0.247041, 0.243554, 0.222385, 0.194234, 0.164327, 0.134866, 0.185198, 0.257454, 0.203355, 0.15284, 0.10481, 0.06312], '')</t>
  </si>
  <si>
    <t>[297, 298, 299, 300, 301, 302, 398]</t>
  </si>
  <si>
    <t xml:space="preserve">F5RZH9|F5RZH9_9ENTR GDP-mannose mannosyl hydrolase OS=Enterobacter hormaechei ATCC 49162 </t>
  </si>
  <si>
    <t>([0.064632, 0.041405, 0.028695, 0.040537, 0.055536, 0.078022, 0.129801, 0.085092, 0.056825, 0.0704, 0.048328, 0.066181, 0.048328, 0.056825, 0.064632, 0.074921, 0.076542, 0.076542, 0.069024, 0.142424, 0.185198, 0.094817, 0.090864, 0.083462, 0.088832, 0.086953, 0.079919, 0.067594, 0.125101, 0.194234, 0.232838, 0.298791, 0.298791, 0.390993, 0.36309, 0.324872, 0.194234, 0.127496, 0.137348, 0.144935, 0.144935, 0.127496, 0.161087, 0.25406, 0.332115, 0.339168, 0.366687, 0.380708, 0.288399, 0.281712, 0.298791, 0.236433, 0.155435, 0.164327, 0.155435, 0.179055, 0.291804, 0.318242, 0.356642, 0.342579, 0.25031, 0.25031, 0.17593, 0.25406, 0.161087, 0.196879, 0.15284, 0.118441, 0.096677, 0.158265, 0.161087, 0.078022, 0.05306, 0.11371, 0.066181, 0.032677, 0.06184, 0.058088, 0.048328, 0.032017, 0.030611, 0.056825, 0.06184, 0.050641, 0.045352, 0.081712, 0.069024, 0.090864, 0.051831, 0.064632, 0.066181, 0.060549, 0.071867, 0.073402, 0.047319, 0.042364, 0.088832, 0.03976, 0.038858, 0.047319, 0.081712, 0.049374, 0.045352, 0.046336, 0.079919, 0.086953, 0.049374, 0.045352, 0.025316, 0.067594, 0.067594, 0.06312, 0.0704, 0.118441, 0.194234, 0.268042, 0.26085, 0.25031, 0.257454, 0.185198, 0.275179, 0.31487, 0.401658, 0.377384, 0.281712, 0.229226, 0.194234, 0.275179, 0.295083, 0.398279, 0.291804, 0.278302, 0.291804, 0.298791, 0.295083, 0.275179, 0.236433, 0.243554, 0.15008, 0.173081, 0.222385, 0.239899, 0.200174, 0.194234, 0.191378, 0.291804, 0.30533, 0.366687, 0.374039, 0.275179, 0.232838, 0.284882, 0.264545, 0.222385, 0.173081, 0.147574, 0.125101, 0.122885, 0.200174, 0.359901], '')</t>
  </si>
  <si>
    <t xml:space="preserve">F5RZI1|F5RZI1_9ENTR GDP-mannose 4,6-dehydratase OS=Enterobacter hormaechei ATCC 49162 </t>
  </si>
  <si>
    <t>([0.134866, 0.179055, 0.236433, 0.291804, 0.321458, 0.349426, 0.271506, 0.21291, 0.209395, 0.257454, 0.203355, 0.170161, 0.111485, 0.129801, 0.173081, 0.194234, 0.185198, 0.281712, 0.21291, 0.216401, 0.275179, 0.185198, 0.179055, 0.170161, 0.161087, 0.137348, 0.137348, 0.206376, 0.173081, 0.21291, 0.196879, 0.295083, 0.374039, 0.387226, 0.377384, 0.387226, 0.301917, 0.30533, 0.295083, 0.370445, 0.398279, 0.401658, 0.461924, 0.436924, 0.454136, 0.486429, 0.509769, 0.398279, 0.401658, 0.440853, 0.4292, 0.342579, 0.321458, 0.332115, 0.321458, 0.31487, 0.321458, 0.41194, 0.494003, 0.5017, 0.40511, 0.377384, 0.374039, 0.31487, 0.268042, 0.26085, 0.25031, 0.194234, 0.311707, 0.332115, 0.418646, 0.433034, 0.450668, 0.36309, 0.366687, 0.36309, 0.356642, 0.308712, 0.257454, 0.25406, 0.239899, 0.257454, 0.219301, 0.164327, 0.239899, 0.206376, 0.216401, 0.194234, 0.284882, 0.291804, 0.185198, 0.179055, 0.137348, 0.200174, 0.219301, 0.216401, 0.268042, 0.222385, 0.257454, 0.308712, 0.232838, 0.232838, 0.219301, 0.17593, 0.25406, 0.222385, 0.247041, 0.229226, 0.137348, 0.073402, 0.066181, 0.067594, 0.073402, 0.086953, 0.079919, 0.120615, 0.11371, 0.071867, 0.055536, 0.060549, 0.048328, 0.078022, 0.079919, 0.125101, 0.203355, 0.125101, 0.092881, 0.15008, 0.096677, 0.127496, 0.200174, 0.219301, 0.21291, 0.219301, 0.236433, 0.236433, 0.25031, 0.25406, 0.366687, 0.480142, 0.352862, 0.295083, 0.324872, 0.318242, 0.318242, 0.328603, 0.318242, 0.374039, 0.308712, 0.356642, 0.41194, 0.31487, 0.209395, 0.268042, 0.158265, 0.079919, 0.047319, 0.043307, 0.026892, 0.028695, 0.014783, 0.026892, 0.05306, 0.044297, 0.024826, 0.024826, 0.016528, 0.016257, 0.016257, 0.015694, 0.020165, 0.020522, 0.0198, 0.020522, 0.013613, 0.023087, 0.045352, 0.088832, 0.083462, 0.144935, 0.134866, 0.21291, 0.209395, 0.209395, 0.216401, 0.200174, 0.144935, 0.191378, 0.281712, 0.308712, 0.291804, 0.281712, 0.284882, 0.339168, 0.332115, 0.41194, 0.41194, 0.324872, 0.275179, 0.284882, 0.257454, 0.17593, 0.18812, 0.18812, 0.120615, 0.0704, 0.137348, 0.125101, 0.120615, 0.129801, 0.102787, 0.179055, 0.173081, 0.111485, 0.134866, 0.222385, 0.158265, 0.147574, 0.225814, 0.229226, 0.219301, 0.236433, 0.229226, 0.158265, 0.155435, 0.17593, 0.264545, 0.170161, 0.209395, 0.173081, 0.106997, 0.142424, 0.139895, 0.15284, 0.232838, 0.257454, 0.26085, 0.374039, 0.271506, 0.206376, 0.161087, 0.142424, 0.137348, 0.21291, 0.21291, 0.225814, 0.182256, 0.17593, 0.203355, 0.243554, 0.291804, 0.26085, 0.194234, 0.200174, 0.15008, 0.127496, 0.092881, 0.071867, 0.0704, 0.083462, 0.120615, 0.122885, 0.139895, 0.085092, 0.085092, 0.066181, 0.0704, 0.122885, 0.127496, 0.182256, 0.129801, 0.137348, 0.243554, 0.30533, 0.291804, 0.25406, 0.216401, 0.185198, 0.209395, 0.147574, 0.219301, 0.219301, 0.311707, 0.328603, 0.380708, 0.41194, 0.521092, 0.436924, 0.433034, 0.458154, 0.458154, 0.541878, 0.454136, 0.352862, 0.291804, 0.298791, 0.311707, 0.387226, 0.486429, 0.483068, 0.454136, 0.339168, 0.335645, 0.359901, 0.321458, 0.366687, 0.271506, 0.288399, 0.359901, 0.288399, 0.185198, 0.185198, 0.185198, 0.278302, 0.370445, 0.42561, 0.394753, 0.468512, 0.472492, 0.433034, 0.356642, 0.454136, 0.465241, 0.461924, 0.461924, 0.509769, 0.497853, 0.585406, 0.476583, 0.476583, 0.585406, 0.653063, 0.557691, 0.541878, 0.525368, 0.483068, 0.418646, 0.418646, 0.40511, 0.401658, 0.328603, 0.42561, 0.398279, 0.465241, 0.465241, 0.42561, 0.414856, 0.408655, 0.328603, 0.332115, 0.318242, 0.301917, 0.342579, 0.41194, 0.321458, 0.321458, 0.291804, 0.335645, 0.284882, 0.268042, 0.18812, 0.278302, 0.26085, 0.264545, 0.264545, 0.247041, 0.222385, 0.182256, 0.147574, 0.203355, 0.278302, 0.247041, 0.200174], '')</t>
  </si>
  <si>
    <t>[46, 59, 286, 291, 325, 327, 330, 331, 332, 333, 334]</t>
  </si>
  <si>
    <t xml:space="preserve">F5RZI6|F5RZI6_9ENTR Acetyltransferase OS=Enterobacter hormaechei ATCC 49162 </t>
  </si>
  <si>
    <t>([0.012491, 0.017797, 0.01078, 0.015694, 0.025762, 0.016528, 0.011518, 0.011342, 0.010131, 0.008409, 0.008804, 0.007315, 0.011669, 0.01227, 0.009728, 0.009401, 0.009015, 0.006245, 0.007031, 0.005503, 0.004358, 0.005799, 0.005932, 0.008276, 0.008525, 0.006194, 0.006194, 0.009015, 0.011106, 0.010131, 0.010672, 0.010509, 0.014315, 0.016257, 0.018415, 0.013437, 0.009977, 0.010926, 0.011106, 0.011669, 0.010672, 0.010221, 0.010509, 0.011342, 0.007877, 0.005318, 0.004689, 0.006245, 0.004513, 0.004611, 0.004577, 0.006078, 0.006078, 0.006142, 0.005011, 0.006482, 0.006533, 0.008075, 0.011903, 0.020522, 0.010926, 0.018787, 0.018787, 0.017797, 0.016021, 0.026338, 0.029376, 0.048328, 0.031287, 0.038042, 0.019401, 0.036378, 0.035586, 0.022306, 0.018415, 0.015344, 0.01204, 0.0198, 0.021381, 0.021816, 0.011518, 0.022667, 0.012727, 0.021816, 0.021816, 0.021381, 0.014586, 0.026338, 0.019109, 0.027463, 0.046336, 0.088832, 0.079919, 0.092881, 0.182256, 0.247041, 0.222385, 0.222385, 0.147574, 0.161087, 0.102787, 0.116183, 0.10481, 0.18812, 0.194234, 0.132295, 0.147574, 0.127496, 0.118441, 0.161087, 0.17593, 0.111485, 0.0704, 0.054297, 0.025316, 0.023534, 0.026338, 0.025762, 0.035586, 0.038858, 0.032017, 0.056825, 0.111485, 0.071867, 0.073402, 0.035586, 0.056825, 0.03976, 0.073402, 0.076542, 0.060549, 0.034884, 0.030611, 0.05306, 0.0704, 0.0704, 0.086953, 0.083462, 0.158265, 0.122885, 0.109221, 0.073402, 0.043307, 0.038858, 0.071867, 0.067594, 0.100716, 0.109221, 0.088832, 0.092881, 0.060549, 0.054297, 0.086953, 0.132295, 0.102787, 0.081712, 0.134866, 0.088832, 0.06184, 0.03976, 0.03976, 0.074921, 0.118441], '')</t>
  </si>
  <si>
    <t xml:space="preserve">F5RZI8|F5RZI8_9ENTR Tyrosine-protein kinase OS=Enterobacter hormaechei ATCC 49162 </t>
  </si>
  <si>
    <t>([0.788093, 0.801317, 0.798249, 0.798249, 0.795062, 0.81615, 0.846163, 0.716283, 0.741537, 0.608892, 0.622677, 0.680603, 0.545602, 0.440853, 0.444081, 0.444081, 0.370445, 0.243554, 0.268042, 0.268042, 0.295083, 0.182256, 0.111485, 0.074921, 0.042364, 0.043307, 0.022667, 0.020522, 0.030003, 0.016528, 0.015694, 0.013437, 0.009728, 0.012491, 0.015344, 0.009977, 0.007645, 0.007091, 0.010131, 0.006988, 0.005683, 0.005223, 0.006795, 0.010221, 0.009401, 0.009294, 0.009187, 0.011669, 0.01204, 0.01204, 0.01227, 0.014783, 0.018415, 0.016257, 0.021816, 0.027463, 0.05306, 0.083462, 0.144935, 0.15008, 0.225814, 0.239899, 0.206376, 0.209395, 0.191378, 0.191378, 0.284882, 0.284882, 0.284882, 0.18812, 0.18812, 0.284882, 0.346032, 0.374039, 0.509769, 0.450668, 0.444081, 0.450668, 0.41194, 0.433034, 0.328603, 0.339168, 0.339168, 0.318242, 0.318242, 0.301917, 0.398279, 0.311707, 0.247041, 0.196879, 0.281712, 0.30533, 0.298791, 0.236433, 0.206376, 0.18812, 0.139895, 0.142424, 0.074921, 0.100716, 0.049374, 0.071867, 0.043307, 0.076542, 0.125101, 0.129801, 0.134866, 0.069024, 0.139895, 0.134866, 0.118441, 0.118441, 0.100716, 0.096677, 0.090864, 0.094817, 0.088832, 0.090864, 0.0704, 0.120615, 0.11371, 0.182256, 0.222385, 0.308712, 0.30533, 0.243554, 0.225814, 0.161087, 0.268042, 0.243554, 0.216401, 0.26085, 0.182256, 0.25031, 0.243554, 0.324872, 0.281712, 0.278302, 0.377384, 0.422041, 0.42561, 0.324872, 0.332115, 0.243554, 0.232838, 0.173081, 0.170161, 0.17593, 0.278302, 0.268042, 0.26085, 0.284882, 0.356642, 0.366687, 0.332115, 0.339168, 0.346032, 0.349426, 0.349426, 0.243554, 0.236433, 0.206376, 0.30533, 0.301917, 0.398279, 0.332115, 0.394753, 0.480142, 0.447574, 0.332115, 0.342579, 0.332115, 0.4292, 0.422041, 0.433034, 0.4292, 0.346032, 0.332115, 0.295083, 0.295083, 0.36309, 0.284882, 0.318242, 0.288399, 0.298791, 0.295083, 0.359901, 0.356642, 0.366687, 0.298791, 0.374039, 0.311707, 0.318242, 0.298791, 0.200174, 0.26085, 0.264545, 0.275179, 0.281712, 0.31487, 0.239899, 0.281712, 0.374039, 0.298791, 0.332115, 0.335645, 0.335645, 0.264545, 0.268042, 0.194234, 0.288399, 0.30533, 0.377384, 0.374039, 0.374039, 0.483068, 0.486429, 0.483068, 0.497853, 0.42561, 0.454136, 0.509769, 0.497853, 0.380708, 0.458154, 0.447574, 0.447574, 0.444081, 0.517562, 0.525368, 0.613573, 0.509769, 0.494003, 0.490133, 0.408655, 0.342579, 0.349426, 0.346032, 0.268042, 0.324872, 0.398279, 0.41194, 0.366687, 0.295083, 0.408655, 0.41194, 0.4292, 0.356642, 0.359901, 0.366687, 0.349426, 0.342579, 0.398279, 0.408655, 0.377384, 0.433034, 0.5017, 0.486429, 0.418646, 0.476583, 0.384043, 0.318242, 0.30533, 0.370445, 0.447574, 0.36309, 0.394753, 0.390993, 0.390993, 0.377384, 0.352862, 0.359901, 0.295083, 0.321458, 0.318242, 0.318242, 0.352862, 0.374039, 0.370445, 0.366687, 0.40511, 0.472492, 0.472492, 0.468512, 0.483068, 0.483068, 0.553315, 0.521092, 0.509769, 0.505461, 0.517562, 0.468512, 0.509769, 0.509769, 0.51388, 0.483068, 0.5017, 0.490133, 0.414856, 0.352862, 0.4292, 0.414856, 0.418646, 0.4292, 0.447574, 0.359901, 0.36309, 0.346032, 0.342579, 0.278302, 0.349426, 0.352862, 0.352862, 0.318242, 0.295083, 0.278302, 0.311707, 0.291804, 0.301917, 0.275179, 0.342579, 0.328603, 0.257454, 0.206376, 0.268042, 0.247041, 0.321458, 0.324872, 0.384043, 0.352862, 0.346032, 0.328603, 0.324872, 0.311707, 0.229226, 0.335645, 0.335645, 0.324872, 0.349426, 0.342579, 0.349426, 0.356642, 0.370445, 0.454136, 0.529623, 0.494003, 0.494003, 0.414856, 0.418646, 0.390993, 0.418646, 0.42561, 0.433034, 0.398279, 0.450668, 0.58069, 0.562014, 0.575842, 0.58069, 0.59014, 0.59917, 0.58069, 0.486429, 0.476583, 0.380708, 0.390993, 0.414856, 0.433034, 0.444081, 0.436924, 0.4292, 0.4292, 0.505461, 0.505461, 0.461924, 0.41194, 0.349426, 0.356642, 0.271506, 0.191378, 0.196879, 0.185198, 0.278302, 0.346032, 0.356642, 0.356642, 0.349426, 0.257454, 0.25031, 0.328603, 0.288399, 0.288399, 0.295083, 0.219301, 0.216401, 0.291804, 0.298791, 0.321458, 0.229226, 0.239899, 0.328603, 0.346032, 0.318242, 0.225814, 0.229226, 0.219301, 0.332115, 0.335645, 0.359901, 0.271506, 0.26085, 0.321458, 0.318242, 0.311707, 0.352862, 0.275179, 0.179055, 0.161087, 0.102787, 0.170161, 0.232838, 0.142424, 0.0704, 0.050641, 0.090864, 0.051831, 0.042364, 0.021381, 0.021381, 0.018787, 0.020165, 0.020522, 0.01204, 0.008895, 0.006701, 0.007495, 0.009865, 0.009977, 0.009483, 0.014586, 0.014783, 0.014586, 0.014315, 0.024826, 0.040537, 0.050641, 0.085092, 0.064632, 0.06312, 0.069024, 0.127496, 0.194234, 0.191378, 0.167087, 0.243554, 0.25406, 0.167087, 0.139895, 0.209395, 0.216401, 0.232838, 0.15008, 0.15008, 0.247041, 0.144935, 0.147574, 0.125101, 0.122885, 0.182256, 0.278302, 0.264545, 0.182256, 0.170161, 0.179055, 0.17593, 0.17593, 0.239899, 0.25406, 0.288399, 0.295083, 0.301917, 0.271506, 0.36309, 0.36309, 0.352862, 0.366687, 0.278302, 0.243554, 0.179055, 0.170161, 0.170161, 0.200174, 0.278302, 0.284882, 0.194234, 0.257454, 0.164327, 0.179055, 0.21291, 0.15008, 0.15284, 0.229226, 0.15008, 0.15284, 0.161087, 0.155435, 0.158265, 0.247041, 0.17593, 0.209395, 0.182256, 0.144935, 0.127496, 0.100716, 0.094817, 0.164327, 0.203355, 0.232838, 0.144935, 0.147574, 0.179055, 0.179055, 0.182256, 0.196879, 0.191378, 0.209395, 0.209395, 0.203355, 0.194234, 0.301917, 0.342579, 0.268042, 0.236433, 0.170161, 0.173081, 0.185198, 0.11371, 0.088832, 0.111485, 0.125101, 0.10481, 0.125101, 0.125101, 0.129801, 0.196879, 0.196879, 0.173081, 0.125101, 0.134866, 0.085092, 0.049374, 0.050641, 0.064632, 0.102787, 0.125101, 0.147574, 0.139895, 0.206376, 0.15284, 0.185198, 0.25031, 0.328603, 0.25406, 0.170161, 0.164327, 0.158265, 0.170161, 0.179055, 0.179055, 0.268042, 0.342579, 0.349426, 0.339168, 0.42561, 0.321458, 0.281712, 0.200174, 0.200174, 0.196879, 0.284882, 0.298791, 0.200174, 0.185198, 0.281712, 0.356642, 0.324872, 0.318242, 0.335645, 0.328603, 0.394753, 0.288399, 0.318242, 0.398279, 0.291804, 0.284882, 0.295083, 0.281712, 0.387226, 0.394753, 0.394753, 0.401658, 0.318242, 0.440853, 0.472492, 0.465241, 0.497853, 0.534167, 0.553315, 0.433034, 0.346032, 0.30533, 0.398279, 0.384043, 0.387226, 0.390993, 0.384043, 0.476583, 0.490133, 0.366687, 0.380708, 0.281712, 0.239899, 0.30533, 0.271506, 0.25406, 0.164327, 0.15008, 0.096677, 0.059222, 0.060549, 0.056825, 0.078022, 0.081712, 0.088832, 0.102787, 0.116183, 0.069024, 0.054297, 0.060549, 0.106997, 0.102787, 0.15284, 0.155435, 0.111485, 0.079919, 0.073402, 0.120615, 0.11371, 0.147574, 0.196879, 0.281712, 0.374039, 0.284882, 0.243554, 0.158265, 0.116183, 0.182256, 0.182256, 0.182256, 0.182256, 0.18812, 0.185198, 0.144935, 0.164327, 0.236433, 0.236433, 0.25406, 0.264545, 0.26085, 0.21291, 0.21291, 0.206376, 0.116183, 0.18812, 0.232838, 0.311707, 0.342579, 0.257454, 0.352862, 0.318242, 0.374039, 0.359901, 0.291804, 0.291804, 0.219301, 0.216401, 0.278302, 0.179055, 0.094817, 0.094817, 0.147574, 0.125101, 0.129801, 0.219301, 0.137348, 0.134866, 0.134866, 0.083462, 0.137348, 0.078022, 0.0704, 0.081712, 0.048328, 0.079919, 0.079919, 0.120615, 0.109221, 0.116183, 0.179055, 0.275179, 0.25406, 0.225814, 0.236433, 0.200174, 0.170161, 0.239899, 0.194234, 0.139895, 0.216401, 0.173081], '')</t>
  </si>
  <si>
    <t>[0, 1, 2, 3, 4, 5, 6, 7, 8, 9, 10, 11, 12, 74, 221, 228, 229, 230, 231, 256, 286, 287, 288, 289, 290, 292, 293, 294, 296, 344, 355, 356, 357, 358, 359, 360, 361, 372, 373, 606, 607]</t>
  </si>
  <si>
    <t xml:space="preserve">F5RZI9|F5RZI9_9ENTR protein-tyrosine-phosphatase OS=Enterobacter hormaechei ATCC 49162 </t>
  </si>
  <si>
    <t>([0.007877, 0.01204, 0.009187, 0.007315, 0.00962, 0.013016, 0.021381, 0.030003, 0.032677, 0.047319, 0.060549, 0.045352, 0.055536, 0.05306, 0.055536, 0.055536, 0.098513, 0.161087, 0.194234, 0.206376, 0.281712, 0.219301, 0.219301, 0.311707, 0.374039, 0.374039, 0.291804, 0.26085, 0.222385, 0.179055, 0.118441, 0.116183, 0.17593, 0.247041, 0.216401, 0.216401, 0.324872, 0.311707, 0.257454, 0.257454, 0.339168, 0.268042, 0.30533, 0.216401, 0.229226, 0.264545, 0.278302, 0.278302, 0.281712, 0.225814, 0.318242, 0.377384, 0.387226, 0.321458, 0.295083, 0.324872, 0.324872, 0.247041, 0.247041, 0.275179, 0.301917, 0.264545, 0.239899, 0.268042, 0.36309, 0.257454, 0.26085, 0.173081, 0.173081, 0.11371, 0.15008, 0.118441, 0.129801, 0.125101, 0.17593, 0.206376, 0.132295, 0.129801, 0.155435, 0.100716, 0.059222, 0.06312, 0.045352, 0.067594, 0.081712, 0.081712, 0.11371, 0.106997, 0.164327, 0.243554, 0.257454, 0.25031, 0.209395, 0.116183, 0.11371, 0.120615, 0.066181, 0.118441, 0.11371, 0.144935, 0.216401, 0.318242, 0.222385, 0.342579, 0.384043, 0.384043, 0.281712, 0.31487, 0.318242, 0.321458, 0.318242, 0.398279, 0.408655, 0.380708, 0.505461, 0.480142, 0.408655, 0.408655, 0.40511, 0.328603, 0.236433, 0.247041, 0.243554, 0.328603, 0.271506, 0.257454, 0.236433, 0.225814, 0.203355, 0.216401, 0.191378, 0.129801, 0.120615, 0.120615, 0.219301, 0.216401, 0.243554, 0.281712, 0.359901, 0.328603, 0.40511, 0.486429, 0.450668, 0.408655, 0.380708, 0.398279, 0.374039], '')</t>
  </si>
  <si>
    <t>[114]</t>
  </si>
  <si>
    <t xml:space="preserve">F5RZJ0|F5RZJ0_9ENTR Polysaccharide export outer membrane protein OS=Enterobacter hormaechei ATCC 49162 </t>
  </si>
  <si>
    <t>([0.232838, 0.164327, 0.129801, 0.167087, 0.134866, 0.170161, 0.134866, 0.127496, 0.15284, 0.182256, 0.155435, 0.196879, 0.185198, 0.111485, 0.129801, 0.132295, 0.167087, 0.179055, 0.200174, 0.243554, 0.216401, 0.239899, 0.308712, 0.36309, 0.377384, 0.377384, 0.295083, 0.359901, 0.41194, 0.422041, 0.433034, 0.461924, 0.472492, 0.422041, 0.545602, 0.433034, 0.447574, 0.444081, 0.384043, 0.370445, 0.380708, 0.318242, 0.275179, 0.30533, 0.232838, 0.219301, 0.30533, 0.390993, 0.321458, 0.25031, 0.257454, 0.25406, 0.209395, 0.200174, 0.332115, 0.324872, 0.42561, 0.42561, 0.36309, 0.377384, 0.447574, 0.465241, 0.545602, 0.608892, 0.56648, 0.562014, 0.575842, 0.553315, 0.570702, 0.553315, 0.59508, 0.570702, 0.454136, 0.549308, 0.444081, 0.422041, 0.352862, 0.321458, 0.339168, 0.401658, 0.447574, 0.374039, 0.264545, 0.264545, 0.247041, 0.247041, 0.264545, 0.158265, 0.164327, 0.15284, 0.257454, 0.30533, 0.225814, 0.318242, 0.31487, 0.436924, 0.398279, 0.461924, 0.472492, 0.352862, 0.356642, 0.342579, 0.40511, 0.490133, 0.490133, 0.570702, 0.56648, 0.671169, 0.685117, 0.58069, 0.585406, 0.549308, 0.545602, 0.653063, 0.653063, 0.59508, 0.447574, 0.394753, 0.433034, 0.339168, 0.342579, 0.339168, 0.339168, 0.278302, 0.284882, 0.206376, 0.179055, 0.179055, 0.167087, 0.25406, 0.236433, 0.196879, 0.21291, 0.129801, 0.129801, 0.127496, 0.170161, 0.17593, 0.257454, 0.222385, 0.30533, 0.311707, 0.284882, 0.298791, 0.281712, 0.194234, 0.225814, 0.268042, 0.298791, 0.311707, 0.243554, 0.335645, 0.301917, 0.298791, 0.298791, 0.268042, 0.239899, 0.139895, 0.216401, 0.209395, 0.219301, 0.21291, 0.26085, 0.206376, 0.127496, 0.191378, 0.271506, 0.30533, 0.225814, 0.206376, 0.196879, 0.257454, 0.236433, 0.311707, 0.30533, 0.36309, 0.30533, 0.335645, 0.447574, 0.380708, 0.414856, 0.324872, 0.332115, 0.301917, 0.30533, 0.401658, 0.374039, 0.291804, 0.295083, 0.328603, 0.284882, 0.288399, 0.284882, 0.206376, 0.200174, 0.203355, 0.229226, 0.281712, 0.291804, 0.191378, 0.257454, 0.236433, 0.25031, 0.18812, 0.170161, 0.247041, 0.239899, 0.281712, 0.36309, 0.346032, 0.394753, 0.436924, 0.444081, 0.352862, 0.436924, 0.349426, 0.346032, 0.31487, 0.264545, 0.209395, 0.308712, 0.31487, 0.298791, 0.374039, 0.352862, 0.440853, 0.447574, 0.450668, 0.444081, 0.36309, 0.281712, 0.182256, 0.206376, 0.196879, 0.298791, 0.209395, 0.209395, 0.129801, 0.106997, 0.200174, 0.243554, 0.25031, 0.25031, 0.264545, 0.173081, 0.25031, 0.185198, 0.100716, 0.060549, 0.045352, 0.074921, 0.134866, 0.147574, 0.120615, 0.122885, 0.120615, 0.191378, 0.271506, 0.275179, 0.339168, 0.26085, 0.268042, 0.158265, 0.147574, 0.134866, 0.170161, 0.17593, 0.161087, 0.26085, 0.346032, 0.356642, 0.275179, 0.257454, 0.339168, 0.30533, 0.324872, 0.31487, 0.225814, 0.229226, 0.229226, 0.236433, 0.247041, 0.232838, 0.352862, 0.318242, 0.321458, 0.359901, 0.268042, 0.243554, 0.182256, 0.102787, 0.125101, 0.222385, 0.144935, 0.132295, 0.155435, 0.15284, 0.167087, 0.222385, 0.21291, 0.295083, 0.288399, 0.229226, 0.200174, 0.200174, 0.15008, 0.092881, 0.098513, 0.102787, 0.191378, 0.203355, 0.291804, 0.298791, 0.229226, 0.324872, 0.324872, 0.247041, 0.170161, 0.122885, 0.120615, 0.125101, 0.125101, 0.064632, 0.116183, 0.083462, 0.081712, 0.164327, 0.158265, 0.158265, 0.173081, 0.116183, 0.086953, 0.059222, 0.056825, 0.071867, 0.055536, 0.069024, 0.076542, 0.092881, 0.127496, 0.086953, 0.092881, 0.094817, 0.111485, 0.06312, 0.11371, 0.11371, 0.056825, 0.060549, 0.069024, 0.10481, 0.090864, 0.15284, 0.206376, 0.147574, 0.147574, 0.106997, 0.067594, 0.102787, 0.132295, 0.129801, 0.179055, 0.167087, 0.173081, 0.18812, 0.275179, 0.275179, 0.170161, 0.222385, 0.288399, 0.225814, 0.194234, 0.275179, 0.247041, 0.21291, 0.275179, 0.225814, 0.356642], '')</t>
  </si>
  <si>
    <t>[34, 62, 63, 64, 65, 66, 67, 68, 69, 70, 71, 73, 105, 106, 107, 108, 109, 110, 111, 112, 113, 114, 115]</t>
  </si>
  <si>
    <t xml:space="preserve">F5RZJ8|F5RZJ8_9ENTR Multidrug resistance protein MdtA OS=Enterobacter hormaechei ATCC 49162 </t>
  </si>
  <si>
    <t>([0.194234, 0.191378, 0.147574, 0.182256, 0.127496, 0.083462, 0.069024, 0.056825, 0.060549, 0.045352, 0.048328, 0.05306, 0.041405, 0.027463, 0.016826, 0.011106, 0.011669, 0.019109, 0.018415, 0.027463, 0.027463, 0.050641, 0.060549, 0.090864, 0.074921, 0.144935, 0.191378, 0.243554, 0.275179, 0.318242, 0.394753, 0.394753, 0.422041, 0.461924, 0.549308, 0.728858, 0.812494, 0.795062, 0.795062, 0.784345, 0.795062, 0.846163, 0.83125, 0.795062, 0.798249, 0.827927, 0.788093, 0.791621, 0.699094, 0.699094, 0.724957, 0.642678, 0.699094, 0.661982, 0.604312, 0.59508, 0.51388, 0.444081, 0.447574, 0.454136, 0.4292, 0.352862, 0.374039, 0.384043, 0.332115, 0.247041, 0.247041, 0.25031, 0.203355, 0.278302, 0.311707, 0.194234, 0.257454, 0.222385, 0.225814, 0.268042, 0.268042, 0.232838, 0.301917, 0.232838, 0.239899, 0.264545, 0.339168, 0.236433, 0.243554, 0.328603, 0.41194, 0.332115, 0.30533, 0.352862, 0.271506, 0.284882, 0.275179, 0.275179, 0.318242, 0.346032, 0.339168, 0.339168, 0.339168, 0.335645, 0.370445, 0.36309, 0.380708, 0.295083, 0.281712, 0.239899, 0.257454, 0.173081, 0.264545, 0.332115, 0.359901, 0.454136, 0.342579, 0.444081, 0.377384, 0.335645, 0.268042, 0.236433, 0.232838, 0.275179, 0.278302, 0.308712, 0.31487, 0.225814, 0.278302, 0.352862, 0.394753, 0.377384, 0.436924, 0.42561, 0.308712, 0.281712, 0.291804, 0.352862, 0.359901, 0.42561, 0.465241, 0.458154, 0.454136, 0.454136, 0.398279, 0.394753, 0.398279, 0.311707, 0.318242, 0.339168, 0.342579, 0.342579, 0.26085, 0.219301, 0.216401, 0.298791, 0.324872, 0.328603, 0.271506, 0.281712, 0.278302, 0.264545, 0.346032, 0.374039, 0.288399, 0.30533, 0.301917, 0.311707, 0.390993, 0.461924, 0.465241, 0.465241, 0.359901, 0.436924, 0.480142, 0.497853, 0.509769, 0.480142, 0.433034, 0.450668, 0.41194, 0.408655, 0.380708, 0.380708, 0.301917, 0.384043, 0.370445, 0.384043, 0.288399, 0.291804, 0.291804, 0.203355, 0.200174, 0.264545, 0.311707, 0.25406, 0.25406, 0.239899, 0.268042, 0.225814, 0.291804, 0.236433, 0.232838, 0.26085, 0.196879, 0.288399, 0.196879, 0.278302, 0.278302, 0.359901, 0.275179, 0.271506, 0.359901, 0.359901, 0.398279, 0.356642, 0.444081, 0.4292, 0.339168, 0.278302, 0.278302, 0.191378, 0.271506, 0.281712, 0.278302, 0.356642, 0.387226, 0.387226, 0.398279, 0.30533, 0.239899, 0.229226, 0.232838, 0.158265, 0.194234, 0.194234, 0.191378, 0.203355, 0.129801, 0.179055, 0.243554, 0.239899, 0.26085, 0.26085, 0.229226, 0.229226, 0.21291, 0.15284, 0.232838, 0.216401, 0.268042, 0.25031, 0.284882, 0.216401, 0.31487, 0.25031, 0.164327, 0.179055, 0.167087, 0.25031, 0.288399, 0.281712, 0.349426, 0.408655, 0.321458, 0.349426, 0.36309, 0.370445, 0.311707, 0.229226, 0.161087, 0.182256, 0.17593, 0.25031, 0.324872, 0.31487, 0.25031, 0.339168, 0.328603, 0.332115, 0.332115, 0.318242, 0.328603, 0.236433, 0.236433, 0.236433, 0.232838, 0.191378, 0.191378, 0.17593, 0.264545, 0.359901, 0.36309, 0.465241, 0.465241, 0.422041, 0.339168, 0.332115, 0.359901, 0.370445, 0.366687, 0.268042, 0.206376, 0.21291, 0.275179, 0.281712, 0.335645, 0.264545, 0.229226, 0.203355, 0.30533, 0.308712, 0.311707, 0.321458, 0.284882, 0.209395, 0.17593, 0.167087, 0.295083, 0.257454, 0.219301, 0.194234, 0.21291, 0.278302, 0.236433, 0.264545, 0.26085, 0.30533, 0.384043, 0.461924, 0.387226, 0.321458, 0.232838, 0.161087, 0.098513, 0.122885, 0.173081, 0.247041, 0.349426, 0.30533, 0.239899, 0.264545, 0.284882, 0.374039, 0.295083, 0.264545, 0.257454, 0.264545, 0.247041, 0.167087, 0.158265, 0.257454, 0.318242, 0.394753, 0.465241, 0.480142, 0.40511, 0.321458, 0.30533, 0.268042, 0.271506, 0.257454, 0.26085, 0.236433, 0.222385, 0.311707, 0.374039, 0.31487, 0.243554, 0.25031, 0.349426, 0.346032, 0.25031, 0.268042, 0.264545, 0.18812, 0.25031, 0.324872, 0.408655, 0.380708, 0.41194, 0.346032, 0.440853, 0.374039, 0.339168, 0.356642, 0.31487, 0.318242, 0.394753, 0.468512, 0.461924, 0.422041, 0.414856, 0.476583, 0.447574, 0.42561, 0.5017, 0.480142, 0.436924, 0.414856, 0.4292, 0.398279, 0.483068, 0.42561], '')</t>
  </si>
  <si>
    <t>[34, 35, 36, 37, 38, 39, 40, 41, 42, 43, 44, 45, 46, 47, 48, 49, 50, 51, 52, 53, 54, 55, 56, 172, 392]</t>
  </si>
  <si>
    <t xml:space="preserve">F5RZJ9|F5RZJ9_9ENTR Multidrug resistance protein MdtB OS=Enterobacter hormaechei ATCC 49162 </t>
  </si>
  <si>
    <t>([0.626927, 0.720929, 0.724957, 0.745909, 0.59014, 0.433034, 0.328603, 0.25031, 0.284882, 0.346032, 0.284882, 0.295083, 0.295083, 0.380708, 0.335645, 0.219301, 0.155435, 0.100716, 0.081712, 0.040537, 0.023963, 0.014783, 0.01078, 0.010926, 0.007495, 0.007177, 0.01078, 0.010926, 0.017447, 0.009865, 0.006619, 0.00962, 0.008525, 0.008156, 0.007031, 0.007177, 0.01078, 0.015078, 0.015344, 0.021381, 0.021816, 0.043307, 0.081712, 0.054297, 0.056825, 0.067594, 0.079919, 0.083462, 0.092881, 0.047319, 0.116183, 0.182256, 0.129801, 0.191378, 0.219301, 0.278302, 0.288399, 0.191378, 0.17593, 0.247041, 0.191378, 0.191378, 0.173081, 0.137348, 0.257454, 0.170161, 0.264545, 0.342579, 0.342579, 0.31487, 0.414856, 0.390993, 0.346032, 0.380708, 0.384043, 0.271506, 0.243554, 0.321458, 0.349426, 0.342579, 0.342579, 0.380708, 0.483068, 0.472492, 0.51388, 0.480142, 0.538167, 0.505461, 0.422041, 0.342579, 0.465241, 0.380708, 0.380708, 0.311707, 0.318242, 0.232838, 0.321458, 0.239899, 0.236433, 0.194234, 0.21291, 0.15008, 0.118441, 0.134866, 0.137348, 0.15284, 0.100716, 0.125101, 0.102787, 0.127496, 0.109221, 0.11371, 0.144935, 0.116183, 0.21291, 0.219301, 0.222385, 0.144935, 0.25031, 0.25031, 0.356642, 0.257454, 0.36309, 0.41194, 0.42561, 0.454136, 0.36309, 0.352862, 0.346032, 0.377384, 0.346032, 0.461924, 0.483068, 0.490133, 0.553315, 0.59014, 0.618285, 0.613573, 0.680603, 0.642678, 0.549308, 0.490133, 0.509769, 0.480142, 0.465241, 0.433034, 0.366687, 0.401658, 0.529623, 0.494003, 0.505461, 0.59508, 0.497853, 0.483068, 0.541878, 0.480142, 0.377384, 0.36309, 0.458154, 0.497853, 0.42561, 0.468512, 0.505461, 0.58069, 0.468512, 0.472492, 0.476583, 0.444081, 0.483068, 0.444081, 0.41194, 0.408655, 0.324872, 0.324872, 0.311707, 0.216401, 0.219301, 0.284882, 0.264545, 0.264545, 0.26085, 0.359901, 0.359901, 0.288399, 0.298791, 0.318242, 0.31487, 0.232838, 0.308712, 0.275179, 0.281712, 0.31487, 0.225814, 0.275179, 0.308712, 0.229226, 0.30533, 0.257454, 0.26085, 0.264545, 0.278302, 0.278302, 0.164327, 0.194234, 0.264545, 0.229226, 0.209395, 0.21291, 0.291804, 0.247041, 0.291804, 0.222385, 0.264545, 0.352862, 0.352862, 0.377384, 0.458154, 0.458154, 0.458154, 0.472492, 0.468512, 0.483068, 0.483068, 0.59508, 0.549308, 0.472492, 0.509769, 0.521092, 0.521092, 0.486429, 0.538167, 0.541878, 0.626927, 0.56648, 0.575842, 0.613573, 0.575842, 0.59508, 0.618285, 0.604312, 0.585406, 0.59014, 0.461924, 0.366687, 0.275179, 0.271506, 0.247041, 0.243554, 0.332115, 0.328603, 0.324872, 0.346032, 0.236433, 0.232838, 0.182256, 0.17593, 0.18812, 0.15284, 0.118441, 0.109221, 0.118441, 0.127496, 0.125101, 0.185198, 0.232838, 0.339168, 0.380708, 0.468512, 0.374039, 0.271506, 0.271506, 0.271506, 0.15008, 0.203355, 0.209395, 0.295083, 0.30533, 0.295083, 0.324872, 0.26085, 0.185198, 0.209395, 0.206376, 0.139895, 0.144935, 0.17593, 0.164327, 0.182256, 0.179055, 0.225814, 0.328603, 0.225814, 0.167087, 0.268042, 0.308712, 0.257454, 0.271506, 0.264545, 0.161087, 0.196879, 0.301917, 0.328603, 0.275179, 0.295083, 0.374039, 0.271506, 0.191378, 0.206376, 0.17593, 0.10481, 0.15284, 0.142424, 0.229226, 0.25406, 0.236433, 0.158265, 0.18812, 0.11371, 0.064632, 0.118441, 0.127496, 0.125101, 0.167087, 0.264545, 0.243554, 0.144935, 0.232838, 0.271506, 0.247041, 0.173081, 0.271506, 0.257454, 0.268042, 0.275179, 0.25406, 0.275179, 0.25031, 0.206376, 0.182256, 0.232838, 0.137348, 0.098513, 0.049374, 0.028107, 0.016826, 0.01204, 0.011903, 0.00777, 0.006374, 0.004646, 0.004135, 0.00292, 0.002727, 0.0028, 0.002138, 0.003212, 0.002581, 0.003607, 0.003014, 0.002881, 0.00359, 0.004358, 0.003804, 0.004483, 0.004431, 0.006194, 0.00515, 0.007091, 0.007031, 0.007315, 0.010372, 0.020522, 0.017447, 0.013613, 0.008804, 0.009865, 0.006533, 0.004921, 0.003478, 0.004976, 0.004646, 0.004247, 0.003405, 0.004513, 0.005378, 0.004921, 0.004646, 0.004611, 0.003963, 0.004736, 0.004431, 0.004611, 0.003212, 0.00407, 0.004736, 0.006194, 0.004775, 0.004835, 0.00558, 0.008156, 0.008075, 0.011342, 0.007315, 0.008276, 0.005992, 0.003997, 0.006039, 0.006078, 0.006039, 0.007031, 0.008525, 0.008624, 0.005683, 0.009015, 0.010672, 0.010131, 0.011106, 0.023087, 0.048328, 0.041405, 0.028107, 0.020165, 0.0198, 0.020165, 0.034068, 0.059222, 0.090864, 0.076542, 0.081712, 0.078022, 0.078022, 0.030611, 0.067594, 0.064632, 0.025316, 0.024393, 0.013437, 0.012491, 0.007259, 0.006533, 0.006482, 0.00515, 0.00515, 0.004513, 0.004513, 0.003212, 0.003478, 0.0028, 0.002035, 0.001172, 0.00146, 0.00146, 0.002435, 0.00155, 0.001722, 0.002555, 0.002623, 0.002662, 0.001649, 0.002623, 0.002881, 0.002688, 0.003431, 0.003053, 0.00407, 0.00407, 0.005086, 0.003607, 0.004431, 0.004431, 0.004835, 0.004135, 0.00407, 0.003478, 0.003804, 0.003821, 0.003804, 0.002688, 0.00389, 0.004315, 0.004358, 0.004431, 0.005799, 0.005734, 0.006374, 0.005378, 0.00777, 0.007645, 0.007177, 0.008409, 0.013437, 0.027463, 0.056825, 0.029376, 0.03976, 0.071867, 0.127496, 0.139895, 0.243554, 0.125101, 0.216401, 0.209395, 0.147574, 0.185198, 0.25406, 0.31487, 0.311707, 0.18812, 0.26085, 0.374039, 0.271506, 0.170161, 0.122885, 0.100716, 0.100716, 0.096677, 0.100716, 0.058088, 0.027463, 0.021381, 0.046336, 0.028107, 0.015694, 0.020876, 0.021816, 0.023534, 0.013016, 0.013437, 0.027463, 0.014075, 0.013613, 0.015344, 0.022306, 0.016021, 0.0198, 0.03976, 0.021816, 0.017447, 0.016021, 0.028107, 0.022306, 0.017447, 0.016257, 0.016257, 0.009483, 0.006482, 0.004358, 0.006533, 0.007422, 0.007259, 0.006988, 0.004921, 0.007031, 0.005799, 0.008075, 0.008525, 0.008723, 0.013265, 0.009977, 0.009977, 0.010372, 0.015078, 0.0198, 0.020165, 0.03976, 0.06184, 0.15008, 0.247041, 0.222385, 0.15284, 0.15284, 0.158265, 0.232838, 0.216401, 0.281712, 0.243554, 0.236433, 0.225814, 0.232838, 0.335645, 0.444081, 0.366687, 0.36309, 0.374039, 0.370445, 0.271506, 0.271506, 0.236433, 0.247041, 0.275179, 0.318242, 0.247041, 0.370445, 0.401658, 0.298791, 0.339168, 0.342579, 0.247041, 0.17593, 0.170161, 0.111485, 0.118441, 0.17593, 0.182256, 0.179055, 0.30533, 0.398279, 0.342579, 0.359901, 0.342579, 0.275179, 0.308712, 0.291804, 0.281712, 0.18812, 0.288399, 0.196879, 0.222385, 0.349426, 0.335645, 0.349426, 0.440853, 0.42561, 0.440853, 0.454136, 0.436924, 0.328603, 0.346032, 0.444081, 0.356642, 0.268042, 0.318242, 0.318242, 0.321458, 0.321458, 0.418646, 0.374039, 0.390993, 0.366687, 0.328603, 0.346032, 0.366687, 0.349426, 0.257454, 0.26085, 0.164327, 0.106997, 0.102787, 0.096677, 0.116183, 0.10481, 0.17593, 0.17593, 0.111485, 0.182256, 0.109221, 0.120615, 0.144935, 0.209395, 0.17593, 0.17593, 0.243554, 0.21291, 0.216401, 0.229226, 0.216401, 0.200174, 0.281712, 0.281712, 0.281712, 0.216401, 0.308712, 0.308712, 0.21291, 0.311707, 0.284882, 0.295083, 0.278302, 0.278302, 0.182256, 0.182256, 0.216401, 0.219301, 0.147574, 0.100716, 0.167087, 0.158265, 0.179055, 0.170161, 0.216401, 0.142424, 0.196879, 0.196879, 0.142424, 0.206376, 0.206376, 0.173081, 0.243554, 0.243554, 0.25406, 0.25031, 0.318242, 0.298791, 0.288399, 0.370445, 0.356642, 0.31487, 0.295083, 0.298791, 0.239899, 0.284882, 0.298791, 0.278302, 0.271506, 0.349426, 0.352862, 0.311707, 0.374039, 0.374039, 0.295083, 0.284882, 0.295083, 0.295083, 0.247041, 0.247041, 0.26085, 0.271506, 0.311707, 0.352862, 0.398279, 0.384043, 0.288399, 0.370445, 0.324872, 0.219301, 0.206376, 0.209395, 0.232838, 0.164327, 0.100716, 0.155435, 0.155435, 0.158265, 0.098513, 0.122885, 0.129801, 0.100716, 0.158265, 0.15008, 0.086953, 0.10481, 0.116183, 0.125101, 0.0704, 0.096677, 0.17593, 0.18812, 0.185198, 0.203355, 0.298791, 0.387226, 0.42561, 0.422041, 0.42561, 0.476583, 0.440853, 0.346032, 0.390993, 0.370445, 0.295083, 0.374039, 0.288399, 0.356642, 0.414856, 0.494003, 0.490133, 0.483068, 0.468512, 0.366687, 0.275179, 0.291804, 0.200174, 0.167087, 0.137348, 0.129801, 0.127496, 0.144935, 0.155435, 0.161087, 0.185198, 0.25406, 0.25406, 0.349426, 0.374039, 0.288399, 0.291804, 0.179055, 0.191378, 0.191378, 0.194234, 0.278302, 0.25406, 0.222385, 0.26085, 0.291804, 0.394753, 0.440853, 0.339168, 0.408655, 0.264545, 0.25406, 0.179055, 0.206376, 0.216401, 0.185198, 0.179055, 0.179055, 0.179055, 0.164327, 0.185198, 0.232838, 0.147574, 0.161087, 0.232838, 0.116183, 0.064632, 0.060549, 0.043307, 0.098513, 0.098513, 0.209395, 0.116183, 0.170161, 0.069024, 0.076542, 0.074921, 0.144935, 0.078022, 0.144935, 0.155435, 0.139895, 0.086953, 0.144935, 0.125101, 0.15284, 0.26085, 0.26085, 0.222385, 0.15284, 0.137348, 0.111485, 0.073402, 0.074921, 0.074921, 0.15284, 0.134866, 0.085092, 0.040537, 0.042364, 0.020876, 0.012727, 0.010221, 0.014783, 0.009728, 0.007259, 0.006421, 0.005378, 0.005249, 0.004315, 0.004689, 0.003431, 0.003804, 0.003341, 0.003298, 0.002366, 0.002555, 0.002482, 0.002155, 0.002035, 0.002761, 0.004247, 0.003864, 0.004483, 0.003671, 0.003461, 0.004388, 0.005086, 0.004358, 0.006482, 0.009728, 0.011518, 0.0198, 0.012491, 0.019401, 0.026892, 0.027463, 0.013016, 0.010672, 0.011669, 0.016021, 0.00962, 0.007259, 0.01078, 0.010221, 0.020876, 0.020165, 0.022667, 0.013265, 0.01227, 0.008895, 0.005799, 0.004577, 0.004513, 0.004135, 0.002881, 0.002366, 0.002349, 0.00225, 0.002503, 0.002396, 0.002138, 0.00292, 0.003366, 0.003512, 0.003109, 0.001906, 0.002336, 0.001786, 0.001649, 0.002555, 0.001936, 0.002503, 0.002555, 0.00231, 0.00283, 0.004414, 0.006194, 0.009977, 0.018787, 0.018787, 0.027463, 0.036378, 0.045352, 0.046336, 0.050641, 0.049374, 0.048328, 0.028107, 0.041405, 0.066181, 0.041405, 0.047319, 0.030611, 0.064632, 0.034884, 0.047319, 0.049374, 0.022306, 0.01078, 0.008624, 0.009096, 0.011903, 0.009187, 0.006988, 0.006039, 0.003963, 0.003341, 0.004736, 0.006194, 0.004414, 0.005623, 0.004689, 0.005683, 0.005799, 0.005734, 0.009294, 0.009187, 0.006142, 0.009294, 0.01227, 0.018787, 0.010221, 0.009728, 0.016826, 0.026892, 0.018787, 0.036378, 0.034068, 0.034068, 0.032677, 0.038042, 0.030003, 0.060549, 0.041405, 0.041405, 0.023963, 0.022306, 0.023534, 0.023534, 0.013437, 0.018106, 0.00962, 0.009096, 0.009483, 0.009865, 0.009865, 0.010672, 0.007091, 0.007259, 0.005249, 0.004483, 0.003997, 0.004208, 0.004315, 0.004358, 0.005318, 0.00515, 0.003727, 0.003757, 0.004899, 0.006795, 0.006567, 0.006194, 0.01078, 0.010221, 0.009728, 0.009401, 0.015344, 0.034068, 0.055536, 0.090864, 0.144935, 0.25031, 0.209395, 0.179055, 0.288399, 0.318242, 0.454136, 0.671169, 0.622677], '')</t>
  </si>
  <si>
    <t>[0, 1, 2, 3, 4, 84, 86, 87, 134, 135, 136, 137, 138, 139, 140, 142, 148, 150, 151, 154, 162, 163, 223, 224, 226, 227, 228, 230, 231, 232, 233, 234, 235, 236, 237, 238, 239, 240, 241, 1038, 1039]</t>
  </si>
  <si>
    <t xml:space="preserve">F5RZK0|F5RZK0_9ENTR Multidrug resistance protein MdtC OS=Enterobacter hormaechei ATCC 49162 </t>
  </si>
  <si>
    <t>([0.003821, 0.003555, 0.003997, 0.005623, 0.004646, 0.004161, 0.003727, 0.004577, 0.004358, 0.004646, 0.004161, 0.004835, 0.003727, 0.004431, 0.006421, 0.005799, 0.005872, 0.008723, 0.008075, 0.012491, 0.008723, 0.005872, 0.008276, 0.007422, 0.006421, 0.009977, 0.010131, 0.018787, 0.020522, 0.021381, 0.030003, 0.027463, 0.031287, 0.035586, 0.028695, 0.022667, 0.023087, 0.03976, 0.030611, 0.066181, 0.035586, 0.076542, 0.132295, 0.088832, 0.134866, 0.191378, 0.185198, 0.281712, 0.209395, 0.161087, 0.225814, 0.206376, 0.25406, 0.18812, 0.268042, 0.398279, 0.346032, 0.447574, 0.458154, 0.494003, 0.40511, 0.497853, 0.472492, 0.374039, 0.374039, 0.377384, 0.275179, 0.264545, 0.278302, 0.281712, 0.324872, 0.324872, 0.324872, 0.398279, 0.433034, 0.335645, 0.30533, 0.394753, 0.377384, 0.377384, 0.284882, 0.281712, 0.194234, 0.21291, 0.194234, 0.239899, 0.139895, 0.219301, 0.21291, 0.206376, 0.158265, 0.161087, 0.164327, 0.139895, 0.116183, 0.120615, 0.206376, 0.147574, 0.158265, 0.127496, 0.102787, 0.102787, 0.182256, 0.232838, 0.179055, 0.30533, 0.291804, 0.324872, 0.225814, 0.257454, 0.236433, 0.335645, 0.291804, 0.324872, 0.359901, 0.401658, 0.433034, 0.422041, 0.40511, 0.398279, 0.4292, 0.436924, 0.553315, 0.58069, 0.626927, 0.703578, 0.648219, 0.699094, 0.699094, 0.759478, 0.613573, 0.517562, 0.525368, 0.480142, 0.450668, 0.450668, 0.468512, 0.440853, 0.349426, 0.436924, 0.447574, 0.450668, 0.5017, 0.41194, 0.298791, 0.31487, 0.203355, 0.203355, 0.170161, 0.25406, 0.295083, 0.295083, 0.342579, 0.346032, 0.4292, 0.339168, 0.311707, 0.301917, 0.21291, 0.308712, 0.311707, 0.236433, 0.236433, 0.229226, 0.243554, 0.339168, 0.264545, 0.359901, 0.387226, 0.387226, 0.380708, 0.291804, 0.40511, 0.401658, 0.324872, 0.324872, 0.342579, 0.370445, 0.281712, 0.377384, 0.394753, 0.408655, 0.440853, 0.36309, 0.25031, 0.321458, 0.318242, 0.380708, 0.31487, 0.31487, 0.239899, 0.257454, 0.349426, 0.25031, 0.284882, 0.349426, 0.318242, 0.295083, 0.295083, 0.387226, 0.346032, 0.324872, 0.25031, 0.284882, 0.356642, 0.490133, 0.490133, 0.476583, 0.447574, 0.42561, 0.444081, 0.549308, 0.545602, 0.525368, 0.622677, 0.622677, 0.505461, 0.553315, 0.553315, 0.562014, 0.553315, 0.608892, 0.618285, 0.728858, 0.613573, 0.613573, 0.575842, 0.525368, 0.494003, 0.545602, 0.553315, 0.541878, 0.562014, 0.454136, 0.366687, 0.268042, 0.275179, 0.284882, 0.288399, 0.387226, 0.377384, 0.339168, 0.295083, 0.203355, 0.185198, 0.179055, 0.182256, 0.191378, 0.15284, 0.15008, 0.134866, 0.139895, 0.139895, 0.127496, 0.191378, 0.203355, 0.298791, 0.301917, 0.308712, 0.295083, 0.295083, 0.26085, 0.295083, 0.291804, 0.374039, 0.387226, 0.444081, 0.444081, 0.461924, 0.5017, 0.4292, 0.335645, 0.318242, 0.271506, 0.161087, 0.161087, 0.229226, 0.139895, 0.15284, 0.236433, 0.200174, 0.200174, 0.139895, 0.076542, 0.098513, 0.098513, 0.055536, 0.074921, 0.073402, 0.030611, 0.038858, 0.058088, 0.102787, 0.100716, 0.147574, 0.257454, 0.161087, 0.167087, 0.275179, 0.25031, 0.139895, 0.196879, 0.15284, 0.209395, 0.206376, 0.216401, 0.127496, 0.194234, 0.102787, 0.083462, 0.155435, 0.167087, 0.200174, 0.196879, 0.321458, 0.301917, 0.17593, 0.275179, 0.225814, 0.206376, 0.120615, 0.225814, 0.216401, 0.17593, 0.229226, 0.339168, 0.332115, 0.332115, 0.216401, 0.21291, 0.247041, 0.164327, 0.120615, 0.064632, 0.038042, 0.016826, 0.009977, 0.010926, 0.008156, 0.006142, 0.004577, 0.004208, 0.00292, 0.002705, 0.003478, 0.003276, 0.003246, 0.002705, 0.003804, 0.003864, 0.003804, 0.004247, 0.004736, 0.004161, 0.004899, 0.004835, 0.007495, 0.007877, 0.010372, 0.00962, 0.009728, 0.015344, 0.034068, 0.028695, 0.021816, 0.017138, 0.013821, 0.008804, 0.006988, 0.005623, 0.007645, 0.007177, 0.006421, 0.005223, 0.007031, 0.008525, 0.007877, 0.006988, 0.006533, 0.005683, 0.006701, 0.006988, 0.007259, 0.004835, 0.006374, 0.007495, 0.008723, 0.006533, 0.006988, 0.007495, 0.00962, 0.010221, 0.016021, 0.009483, 0.010372, 0.007315, 0.00515, 0.007645, 0.008156, 0.007877, 0.009187, 0.010926, 0.019401, 0.010672, 0.021816, 0.021816, 0.020165, 0.015694, 0.034068, 0.071867, 0.064632, 0.060549, 0.041405, 0.040537, 0.043307, 0.076542, 0.125101, 0.222385, 0.206376, 0.21291, 0.243554, 0.243554, 0.120615, 0.125101, 0.139895, 0.064632, 0.081712, 0.059222, 0.078022, 0.038042, 0.030003, 0.028695, 0.017138, 0.017138, 0.013613, 0.011518, 0.007555, 0.008624, 0.005872, 0.004247, 0.00292, 0.003276, 0.003276, 0.004775, 0.003461, 0.004835, 0.006619, 0.006795, 0.005992, 0.004414, 0.006194, 0.006701, 0.006245, 0.007177, 0.006421, 0.008804, 0.009977, 0.016528, 0.009728, 0.013016, 0.012491, 0.021381, 0.015694, 0.015694, 0.009865, 0.01078, 0.006619, 0.006619, 0.004775, 0.006701, 0.006795, 0.006894, 0.007091, 0.009483, 0.009187, 0.010131, 0.009728, 0.009483, 0.008075, 0.007555, 0.008895, 0.014783, 0.014783, 0.028695, 0.035586, 0.069024, 0.11371, 0.206376, 0.239899, 0.349426, 0.342579, 0.450668, 0.440853, 0.284882, 0.332115, 0.390993, 0.370445, 0.278302, 0.342579, 0.356642, 0.408655, 0.414856, 0.408655, 0.408655, 0.291804, 0.257454, 0.26085, 0.26085, 0.167087, 0.142424, 0.073402, 0.044297, 0.024393, 0.026338, 0.058088, 0.060549, 0.060549, 0.054297, 0.060549, 0.081712, 0.056825, 0.047319, 0.024826, 0.014586, 0.014586, 0.028107, 0.016257, 0.011106, 0.008002, 0.011903, 0.008804, 0.009015, 0.009977, 0.009483, 0.006567, 0.006701, 0.004835, 0.005249, 0.007091, 0.009401, 0.006533, 0.006194, 0.008895, 0.014075, 0.025316, 0.026338, 0.026338, 0.049374, 0.050641, 0.051831, 0.035586, 0.058088, 0.111485, 0.083462, 0.158265, 0.216401, 0.216401, 0.324872, 0.291804, 0.196879, 0.191378, 0.194234, 0.311707, 0.247041, 0.191378, 0.18812, 0.179055, 0.17593, 0.111485, 0.173081, 0.268042, 0.206376, 0.167087, 0.170161, 0.17593, 0.102787, 0.129801, 0.132295, 0.132295, 0.158265, 0.21291, 0.15284, 0.264545, 0.271506, 0.232838, 0.281712, 0.281712, 0.17593, 0.179055, 0.26085, 0.25031, 0.243554, 0.349426, 0.321458, 0.332115, 0.422041, 0.517562, 0.465241, 0.408655, 0.291804, 0.173081, 0.206376, 0.191378, 0.182256, 0.200174, 0.271506, 0.275179, 0.291804, 0.401658, 0.401658, 0.418646, 0.42561, 0.394753, 0.401658, 0.490133, 0.380708, 0.291804, 0.301917, 0.349426, 0.30533, 0.414856, 0.436924, 0.4292, 0.433034, 0.40511, 0.366687, 0.384043, 0.408655, 0.394753, 0.36309, 0.370445, 0.275179, 0.17593, 0.137348, 0.106997, 0.085092, 0.098513, 0.17593, 0.17593, 0.109221, 0.17593, 0.122885, 0.17593, 0.179055, 0.26085, 0.301917, 0.275179, 0.271506, 0.206376, 0.206376, 0.158265, 0.158265, 0.15284, 0.25031, 0.25031, 0.209395, 0.236433, 0.31487, 0.31487, 0.222385, 0.278302, 0.25031, 0.236433, 0.239899, 0.257454, 0.164327, 0.167087, 0.225814, 0.209395, 0.161087, 0.158265, 0.236433, 0.196879, 0.200174, 0.170161, 0.21291, 0.21291, 0.243554, 0.243554, 0.161087, 0.206376, 0.25031, 0.21291, 0.30533, 0.301917, 0.298791, 0.398279, 0.390993, 0.370445, 0.387226, 0.476583, 0.444081, 0.461924, 0.450668, 0.505461, 0.454136, 0.490133, 0.476583, 0.458154, 0.447574, 0.553315, 0.59917, 0.534167, 0.613573, 0.59917, 0.505461, 0.490133, 0.401658, 0.401658, 0.324872, 0.328603, 0.298791, 0.298791, 0.295083, 0.335645, 0.284882, 0.288399, 0.295083, 0.398279, 0.352862, 0.243554, 0.225814, 0.232838, 0.275179, 0.295083, 0.229226, 0.30533, 0.311707, 0.311707, 0.209395, 0.284882, 0.298791, 0.288399, 0.332115, 0.328603, 0.247041, 0.321458, 0.339168, 0.264545, 0.21291, 0.26085, 0.30533, 0.321458, 0.346032, 0.346032, 0.236433, 0.30533, 0.318242, 0.328603, 0.324872, 0.41194, 0.366687, 0.25406, 0.311707, 0.295083, 0.243554, 0.222385, 0.164327, 0.139895, 0.203355, 0.25406, 0.25406, 0.311707, 0.291804, 0.225814, 0.142424, 0.247041, 0.164327, 0.15284, 0.083462, 0.073402, 0.059222, 0.071867, 0.06184, 0.058088, 0.071867, 0.090864, 0.17593, 0.203355, 0.324872, 0.225814, 0.209395, 0.137348, 0.147574, 0.15284, 0.18812, 0.278302, 0.164327, 0.236433, 0.203355, 0.25406, 0.359901, 0.40511, 0.332115, 0.433034, 0.301917, 0.284882, 0.194234, 0.209395, 0.25406, 0.219301, 0.298791, 0.295083, 0.268042, 0.25031, 0.271506, 0.219301, 0.216401, 0.321458, 0.284882, 0.216401, 0.264545, 0.278302, 0.225814, 0.247041, 0.257454, 0.387226, 0.275179, 0.36309, 0.25031, 0.275179, 0.275179, 0.275179, 0.200174, 0.301917, 0.301917, 0.275179, 0.194234, 0.161087, 0.144935, 0.185198, 0.247041, 0.243554, 0.161087, 0.102787, 0.147574, 0.15284, 0.15284, 0.194234, 0.206376, 0.284882, 0.264545, 0.18812, 0.109221, 0.098513, 0.047319, 0.025762, 0.020876, 0.034068, 0.022667, 0.018106, 0.018106, 0.014586, 0.008804, 0.00777, 0.009096, 0.006245, 0.005932, 0.004513, 0.00389, 0.002688, 0.003053, 0.00283, 0.002581, 0.002761, 0.003757, 0.005683, 0.005623, 0.006533, 0.005318, 0.005503, 0.006194, 0.006194, 0.005932, 0.009401, 0.015078, 0.018787, 0.033407, 0.020522, 0.032677, 0.047319, 0.049374, 0.022667, 0.018106, 0.019109, 0.036378, 0.0198, 0.009187, 0.014075, 0.010672, 0.022667, 0.019109, 0.019109, 0.01078, 0.010221, 0.007645, 0.005683, 0.004513, 0.004513, 0.004135, 0.003555, 0.002976, 0.002881, 0.002705, 0.00316, 0.002976, 0.002078, 0.0028, 0.004161, 0.004388, 0.004388, 0.002727, 0.003478, 0.003014, 0.003177, 0.004513, 0.003512, 0.004161, 0.004315, 0.004483, 0.005503, 0.006567, 0.00962, 0.016826, 0.032017, 0.036378, 0.038042, 0.0704, 0.086953, 0.094817, 0.100716, 0.098513, 0.096677, 0.058088, 0.085092, 0.106997, 0.069024, 0.079919, 0.05306, 0.106997, 0.040537, 0.056825, 0.067594, 0.029376, 0.019401, 0.014586, 0.014315, 0.027463, 0.014586, 0.009977, 0.008156, 0.00543, 0.004208, 0.005932, 0.00777, 0.005503, 0.007031, 0.006142, 0.006567, 0.007877, 0.007645, 0.013265, 0.012727, 0.011342, 0.021381, 0.028695, 0.048328, 0.023534, 0.022667, 0.047319, 0.079919, 0.055536, 0.10481, 0.116183, 0.125101, 0.083462, 0.094817, 0.074921, 0.137348, 0.122885, 0.100716, 0.074921, 0.073402, 0.079919, 0.038042, 0.020876, 0.022306, 0.011518, 0.011342, 0.011518, 0.011518, 0.011518, 0.012727, 0.009187, 0.009483, 0.006567, 0.006482, 0.005799, 0.005992, 0.006142, 0.006245, 0.008525, 0.007259, 0.007422, 0.004976, 0.006795, 0.009865, 0.010131, 0.016528, 0.031287, 0.031287, 0.031287, 0.016528, 0.026892, 0.05306, 0.085092, 0.129801, 0.222385, 0.349426, 0.311707, 0.278302, 0.394753, 0.359901, 0.505461, 0.472492], '')</t>
  </si>
  <si>
    <t>[122, 123, 124, 125, 126, 127, 128, 129, 130, 131, 132, 142, 211, 212, 213, 214, 215, 216, 217, 218, 219, 220, 221, 222, 223, 224, 225, 226, 227, 229, 230, 231, 232, 269, 596, 694, 700, 701, 702, 703, 704, 705, 1023]</t>
  </si>
  <si>
    <t xml:space="preserve">F5RZK1|F5RZK1_9ENTR Putative multidrug resistance protein MdtD OS=Enterobacter hormaechei ATCC 49162 </t>
  </si>
  <si>
    <t>([0.179055, 0.083462, 0.041405, 0.021381, 0.016021, 0.016528, 0.009728, 0.012491, 0.008624, 0.006533, 0.006482, 0.008002, 0.007645, 0.005378, 0.00777, 0.007259, 0.007495, 0.005086, 0.00515, 0.005249, 0.007422, 0.006421, 0.006421, 0.009865, 0.016528, 0.018106, 0.018106, 0.040537, 0.040537, 0.049374, 0.109221, 0.173081, 0.167087, 0.196879, 0.196879, 0.185198, 0.127496, 0.120615, 0.158265, 0.158265, 0.078022, 0.044297, 0.044297, 0.03976, 0.020165, 0.01204, 0.017797, 0.014075, 0.011342, 0.008525, 0.009728, 0.006988, 0.007031, 0.006245, 0.005683, 0.007645, 0.005683, 0.004921, 0.004414, 0.005503, 0.007091, 0.007645, 0.010131, 0.008723, 0.015078, 0.025316, 0.023087, 0.011106, 0.009187, 0.011106, 0.013437, 0.010509, 0.011342, 0.006988, 0.005249, 0.00543, 0.005683, 0.00777, 0.011106, 0.008895, 0.00558, 0.004646, 0.005249, 0.00543, 0.006142, 0.006245, 0.006194, 0.006421, 0.010509, 0.021381, 0.011669, 0.009865, 0.01227, 0.015078, 0.028107, 0.038042, 0.019109, 0.018787, 0.018787, 0.01204, 0.020522, 0.045352, 0.047319, 0.041405, 0.026338, 0.020876, 0.023087, 0.014075, 0.024393, 0.023534, 0.013265, 0.024393, 0.024393, 0.024826, 0.033407, 0.016528, 0.016826, 0.038042, 0.038042, 0.029376, 0.054297, 0.025316, 0.018415, 0.018415, 0.020165, 0.020165, 0.035586, 0.013821, 0.013613, 0.014586, 0.008723, 0.015694, 0.014586, 0.023534, 0.020165, 0.019109, 0.046336, 0.038042, 0.016528, 0.015344, 0.023534, 0.017447, 0.018415, 0.024826, 0.032017, 0.020876, 0.016257, 0.010221, 0.023087, 0.019109, 0.014315, 0.025316, 0.01227, 0.012491, 0.008075, 0.007315, 0.004921, 0.003341, 0.003276, 0.004646, 0.003461, 0.003461, 0.003079, 0.004208, 0.003014, 0.002117, 0.003014, 0.003607, 0.003341, 0.002623, 0.003924, 0.003298, 0.003431, 0.003405, 0.002761, 0.004247, 0.006245, 0.006533, 0.009483, 0.011669, 0.011518, 0.021816, 0.019109, 0.032677, 0.015694, 0.034068, 0.054297, 0.032017, 0.041405, 0.038042, 0.024393, 0.013016, 0.013265, 0.010221, 0.013613, 0.018415, 0.010926, 0.008895, 0.016021, 0.009483, 0.013265, 0.008156, 0.006701, 0.004736, 0.004835, 0.007177, 0.007177, 0.008624, 0.011903, 0.007877, 0.013265, 0.013265, 0.023087, 0.044297, 0.029376, 0.038042, 0.020165, 0.022667, 0.016257, 0.009294, 0.010131, 0.008276, 0.008156, 0.009401, 0.009096, 0.009015, 0.007645, 0.005086, 0.003671, 0.002581, 0.002512, 0.001743, 0.001778, 0.001748, 0.001533, 0.00231, 0.002276, 0.003298, 0.003963, 0.005734, 0.006894, 0.006245, 0.004689, 0.006482, 0.004513, 0.006795, 0.004611, 0.003478, 0.004976, 0.007259, 0.012491, 0.025316, 0.022667, 0.047319, 0.023087, 0.030003, 0.015078, 0.008895, 0.008276, 0.007422, 0.004611, 0.004577, 0.006421, 0.01078, 0.007031, 0.010509, 0.009728, 0.016528, 0.025316, 0.013437, 0.014586, 0.007259, 0.005799, 0.009096, 0.009977, 0.011342, 0.007031, 0.007177, 0.011903, 0.007645, 0.007645, 0.010131, 0.012491, 0.007315, 0.007031, 0.013016, 0.007495, 0.007495, 0.006533, 0.008002, 0.008002, 0.005932, 0.007555, 0.006374, 0.006795, 0.005086, 0.005086, 0.005623, 0.00777, 0.007422, 0.009096, 0.009096, 0.009096, 0.009401, 0.019109, 0.010509, 0.006988, 0.008409, 0.008895, 0.00777, 0.006039, 0.009096, 0.01204, 0.008804, 0.014586, 0.007645, 0.009865, 0.015344, 0.017447, 0.010509, 0.007877, 0.008409, 0.007259, 0.009401, 0.006421, 0.006194, 0.006482, 0.007315, 0.006988, 0.005223, 0.005503, 0.005223, 0.003701, 0.002366, 0.003053, 0.002606, 0.002976, 0.002482, 0.001687, 0.001541, 0.002211, 0.001855, 0.001434, 0.001142, 0.000631, 0.000631, 0.000747, 0.000747, 0.000614, 0.000631, 0.000468, 0.000477, 0.000854, 0.001288, 0.001374, 0.001155, 0.001408, 0.001808, 0.001722, 0.002581, 0.002396, 0.002435, 0.003555, 0.004247, 0.006374, 0.009865, 0.009865, 0.009187, 0.009187, 0.013613, 0.025316, 0.031287, 0.058088, 0.058088, 0.069024, 0.074921, 0.11371, 0.10481, 0.10481, 0.144935, 0.147574, 0.278302, 0.17593, 0.098513, 0.142424, 0.090864, 0.038858, 0.051831, 0.050641, 0.051831, 0.048328, 0.029376, 0.059222, 0.028107, 0.025316, 0.014075, 0.026338, 0.021381, 0.016826, 0.016528, 0.010131, 0.006701, 0.004899, 0.006619, 0.00777, 0.005503, 0.006567, 0.009977, 0.013265, 0.012491, 0.012491, 0.013265, 0.014315, 0.015344, 0.025316, 0.032017, 0.032017, 0.022667, 0.037156, 0.05306, 0.032017, 0.026338, 0.026338, 0.025316, 0.027463, 0.0198, 0.020522, 0.020522, 0.014586, 0.011669, 0.008723, 0.008409, 0.005683, 0.005799, 0.004135, 0.004414, 0.003555, 0.003079, 0.002512, 0.001649, 0.001417, 0.001906, 0.002349, 0.003512, 0.005086, 0.00515, 0.007555, 0.011669, 0.01227, 0.018106, 0.015694, 0.016528, 0.017797, 0.038042, 0.054297, 0.102787, 0.088832, 0.122885, 0.239899, 0.311707, 0.352862, 0.380708, 0.352862, 0.4292, 0.374039, 0.328603, 0.288399, 0.243554, 0.196879, 0.15284, 0.096677], '')</t>
  </si>
  <si>
    <t xml:space="preserve">F5RZK2|F5RZK2_9ENTR histidine kinase OS=Enterobacter hormaechei ATCC 49162 </t>
  </si>
  <si>
    <t>([0.144935, 0.071867, 0.032677, 0.024826, 0.028695, 0.020522, 0.013016, 0.014586, 0.020165, 0.018787, 0.014783, 0.013437, 0.009015, 0.009728, 0.01078, 0.011342, 0.008723, 0.008409, 0.00777, 0.007031, 0.005683, 0.005623, 0.006078, 0.008723, 0.007495, 0.008624, 0.011903, 0.022306, 0.014586, 0.009728, 0.013016, 0.01204, 0.011106, 0.017797, 0.028695, 0.051831, 0.05306, 0.076542, 0.085092, 0.155435, 0.109221, 0.167087, 0.17593, 0.158265, 0.158265, 0.268042, 0.229226, 0.15284, 0.15284, 0.264545, 0.36309, 0.257454, 0.356642, 0.352862, 0.349426, 0.36309, 0.374039, 0.26085, 0.243554, 0.137348, 0.085092, 0.139895, 0.139895, 0.144935, 0.229226, 0.229226, 0.129801, 0.092881, 0.081712, 0.085092, 0.045352, 0.023534, 0.041405, 0.041405, 0.03976, 0.044297, 0.041405, 0.040537, 0.083462, 0.088832, 0.167087, 0.257454, 0.257454, 0.275179, 0.268042, 0.288399, 0.298791, 0.36309, 0.483068, 0.661982, 0.642678, 0.759478, 0.741537, 0.741537, 0.754692, 0.868118, 0.733139, 0.59917, 0.509769, 0.401658, 0.401658, 0.40511, 0.408655, 0.374039, 0.339168, 0.271506, 0.164327, 0.116183, 0.147574, 0.15008, 0.122885, 0.125101, 0.144935, 0.182256, 0.216401, 0.243554, 0.239899, 0.352862, 0.465241, 0.541878, 0.657645, 0.618285, 0.5017, 0.494003, 0.534167, 0.557691, 0.657645, 0.73685, 0.81615, 0.741537, 0.707965, 0.570702, 0.505461, 0.390993, 0.433034, 0.398279, 0.401658, 0.332115, 0.342579, 0.332115, 0.25406, 0.264545, 0.284882, 0.380708, 0.380708, 0.390993, 0.295083, 0.301917, 0.222385, 0.225814, 0.284882, 0.295083, 0.408655, 0.465241, 0.570702, 0.604312, 0.608892, 0.444081, 0.4292, 0.335645, 0.278302, 0.335645, 0.25406, 0.257454, 0.25031, 0.173081, 0.109221, 0.15284, 0.127496, 0.147574, 0.127496, 0.134866, 0.069024, 0.079919, 0.051831, 0.042364, 0.03976, 0.040537, 0.048328, 0.049374, 0.071867, 0.127496, 0.100716, 0.15284, 0.15008, 0.094817, 0.102787, 0.167087, 0.191378, 0.216401, 0.295083, 0.311707, 0.225814, 0.298791, 0.239899, 0.318242, 0.349426, 0.247041, 0.243554, 0.321458, 0.394753, 0.349426, 0.324872, 0.394753, 0.394753, 0.398279, 0.486429, 0.570702, 0.575842, 0.476583, 0.472492, 0.465241, 0.384043, 0.440853, 0.468512, 0.505461, 0.390993, 0.394753, 0.509769, 0.422041, 0.387226, 0.387226, 0.458154, 0.36309, 0.374039, 0.370445, 0.387226, 0.384043, 0.380708, 0.332115, 0.408655, 0.401658, 0.414856, 0.387226, 0.387226, 0.352862, 0.352862, 0.36309, 0.349426, 0.349426, 0.450668, 0.390993, 0.390993, 0.390993, 0.521092, 0.41194, 0.387226, 0.301917, 0.209395, 0.200174, 0.229226, 0.25031, 0.173081, 0.17593, 0.25031, 0.182256, 0.21291, 0.21291, 0.308712, 0.236433, 0.229226, 0.222385, 0.194234, 0.203355, 0.239899, 0.216401, 0.298791, 0.26085, 0.301917, 0.387226, 0.308712, 0.31487, 0.275179, 0.377384, 0.291804, 0.324872, 0.4292, 0.339168, 0.335645, 0.332115, 0.324872, 0.26085, 0.26085, 0.380708, 0.295083, 0.264545, 0.257454, 0.182256, 0.247041, 0.247041, 0.247041, 0.335645, 0.342579, 0.374039, 0.332115, 0.318242, 0.291804, 0.203355, 0.295083, 0.284882, 0.257454, 0.380708, 0.356642, 0.359901, 0.284882, 0.278302, 0.284882, 0.18812, 0.18812, 0.203355, 0.170161, 0.120615, 0.118441, 0.106997, 0.090864, 0.055536, 0.090864, 0.116183, 0.17593, 0.092881, 0.079919, 0.094817, 0.071867, 0.129801, 0.074921, 0.109221, 0.106997, 0.106997, 0.106997, 0.164327, 0.094817, 0.167087, 0.236433, 0.229226, 0.200174, 0.164327, 0.200174, 0.116183, 0.10481, 0.11371, 0.194234, 0.232838, 0.232838, 0.161087, 0.127496, 0.203355, 0.137348, 0.125101, 0.122885, 0.200174, 0.132295, 0.134866, 0.120615, 0.122885, 0.122885, 0.090864, 0.129801, 0.118441, 0.21291, 0.222385, 0.21291, 0.21291, 0.203355, 0.179055, 0.179055, 0.216401, 0.132295, 0.200174, 0.30533, 0.288399, 0.288399, 0.387226, 0.483068, 0.465241, 0.450668, 0.342579, 0.398279, 0.31487, 0.40511, 0.288399, 0.247041, 0.257454, 0.25406, 0.222385, 0.288399, 0.370445, 0.295083, 0.384043, 0.394753, 0.36309, 0.377384, 0.281712, 0.281712, 0.268042, 0.18812, 0.106997, 0.203355, 0.229226, 0.209395, 0.134866, 0.222385, 0.264545, 0.271506, 0.271506, 0.298791, 0.26085, 0.271506, 0.335645, 0.308712, 0.298791, 0.328603, 0.31487, 0.398279, 0.380708, 0.301917, 0.387226, 0.414856, 0.374039, 0.288399, 0.321458, 0.339168, 0.352862, 0.26085, 0.185198, 0.200174, 0.17593, 0.182256, 0.173081, 0.17593, 0.209395, 0.139895, 0.137348, 0.118441, 0.100716, 0.10481, 0.161087, 0.194234, 0.173081, 0.196879, 0.281712, 0.291804, 0.352862, 0.257454, 0.352862, 0.349426, 0.349426, 0.301917, 0.332115, 0.25406, 0.271506, 0.264545, 0.356642, 0.284882, 0.311707, 0.342579, 0.352862, 0.324872, 0.268042, 0.352862, 0.328603, 0.30533, 0.356642, 0.332115, 0.4292, 0.387226, 0.472492, 0.41194], '')</t>
  </si>
  <si>
    <t>[89, 90, 91, 92, 93, 94, 95, 96, 97, 98, 119, 120, 121, 122, 124, 125, 126, 127, 128, 129, 130, 131, 132, 154, 155, 156, 207, 208, 215, 218, 244]</t>
  </si>
  <si>
    <t xml:space="preserve">F5RZK5|F5RZK5_9ENTR Probable lipid kinase YegS-like OS=Enterobacter hormaechei ATCC 49162 </t>
  </si>
  <si>
    <t>([0.049374, 0.083462, 0.11371, 0.142424, 0.179055, 0.173081, 0.200174, 0.239899, 0.281712, 0.216401, 0.164327, 0.196879, 0.243554, 0.203355, 0.196879, 0.170161, 0.182256, 0.11371, 0.17593, 0.278302, 0.370445, 0.450668, 0.40511, 0.408655, 0.321458, 0.328603, 0.291804, 0.295083, 0.216401, 0.21291, 0.200174, 0.308712, 0.301917, 0.281712, 0.324872, 0.384043, 0.342579, 0.318242, 0.318242, 0.229226, 0.21291, 0.222385, 0.225814, 0.17593, 0.179055, 0.185198, 0.17593, 0.209395, 0.229226, 0.30533, 0.21291, 0.222385, 0.200174, 0.200174, 0.200174, 0.18812, 0.229226, 0.26085, 0.264545, 0.26085, 0.359901, 0.374039, 0.257454, 0.229226, 0.308712, 0.275179, 0.275179, 0.194234, 0.232838, 0.139895, 0.142424, 0.222385, 0.275179, 0.278302, 0.284882, 0.324872, 0.264545, 0.216401, 0.216401, 0.137348, 0.144935, 0.167087, 0.090864, 0.15008, 0.182256, 0.155435, 0.194234, 0.281712, 0.271506, 0.229226, 0.318242, 0.308712, 0.271506, 0.301917, 0.209395, 0.247041, 0.229226, 0.30533, 0.257454, 0.257454, 0.339168, 0.390993, 0.275179, 0.370445, 0.291804, 0.25406, 0.206376, 0.129801, 0.120615, 0.196879, 0.196879, 0.196879, 0.170161, 0.142424, 0.15284, 0.155435, 0.10481, 0.100716, 0.06184, 0.109221, 0.127496, 0.132295, 0.161087, 0.164327, 0.086953, 0.083462, 0.106997, 0.139895, 0.179055, 0.185198, 0.18812, 0.21291, 0.127496, 0.15008, 0.21291, 0.203355, 0.200174, 0.236433, 0.225814, 0.31487, 0.31487, 0.328603, 0.352862, 0.339168, 0.335645, 0.42561, 0.486429, 0.447574, 0.394753, 0.4292, 0.422041, 0.356642, 0.359901, 0.359901, 0.281712, 0.191378, 0.194234, 0.278302, 0.18812, 0.155435, 0.137348, 0.106997, 0.092881, 0.081712, 0.050641, 0.081712, 0.106997, 0.137348, 0.161087, 0.164327, 0.18812, 0.120615, 0.111485, 0.111485, 0.203355, 0.295083, 0.281712, 0.281712, 0.200174, 0.298791, 0.332115, 0.349426, 0.356642, 0.26085, 0.194234, 0.194234, 0.200174, 0.102787, 0.094817, 0.100716, 0.155435, 0.134866, 0.216401, 0.268042, 0.268042, 0.243554, 0.236433, 0.346032, 0.352862, 0.349426, 0.247041, 0.284882, 0.291804, 0.291804, 0.288399, 0.264545, 0.356642, 0.370445, 0.461924, 0.472492, 0.377384, 0.390993, 0.308712, 0.295083, 0.243554, 0.15284, 0.158265, 0.158265, 0.161087, 0.15284, 0.155435, 0.164327, 0.164327, 0.125101, 0.092881, 0.085092, 0.144935, 0.144935, 0.083462, 0.088832, 0.088832, 0.170161, 0.179055, 0.278302, 0.281712, 0.398279, 0.509769, 0.41194, 0.324872, 0.324872, 0.328603, 0.401658, 0.486429, 0.418646, 0.356642, 0.335645, 0.458154, 0.380708, 0.281712, 0.335645, 0.359901, 0.346032, 0.311707, 0.257454, 0.247041, 0.155435, 0.134866, 0.079919, 0.142424, 0.219301, 0.222385, 0.257454, 0.185198, 0.185198, 0.21291, 0.328603, 0.422041, 0.301917, 0.359901, 0.359901, 0.41194, 0.308712, 0.229226, 0.264545, 0.298791, 0.264545, 0.278302, 0.291804, 0.288399, 0.264545, 0.182256, 0.196879, 0.196879, 0.295083, 0.209395, 0.147574, 0.085092, 0.054297, 0.096677, 0.081712, 0.118441, 0.081712, 0.10481, 0.15284, 0.092881, 0.067594, 0.06184, 0.10481, 0.055536], '')</t>
  </si>
  <si>
    <t>[236]</t>
  </si>
  <si>
    <t xml:space="preserve">F5RZL8|F5RZL8_9ENTR Tyrosine-protein kinase OS=Enterobacter hormaechei ATCC 49162 </t>
  </si>
  <si>
    <t>([0.284882, 0.26085, 0.236433, 0.321458, 0.359901, 0.394753, 0.414856, 0.461924, 0.36309, 0.401658, 0.328603, 0.30533, 0.308712, 0.225814, 0.232838, 0.225814, 0.243554, 0.185198, 0.102787, 0.185198, 0.182256, 0.21291, 0.257454, 0.196879, 0.098513, 0.055536, 0.034068, 0.022306, 0.020165, 0.018787, 0.011106, 0.009977, 0.014075, 0.009483, 0.010131, 0.012727, 0.012727, 0.009865, 0.008409, 0.010672, 0.006894, 0.005623, 0.005734, 0.006245, 0.009728, 0.010509, 0.010372, 0.014586, 0.017797, 0.018787, 0.030003, 0.040537, 0.055536, 0.054297, 0.051831, 0.090864, 0.120615, 0.118441, 0.15008, 0.243554, 0.291804, 0.398279, 0.387226, 0.298791, 0.257454, 0.222385, 0.21291, 0.301917, 0.301917, 0.25406, 0.236433, 0.271506, 0.318242, 0.318242, 0.31487, 0.447574, 0.444081, 0.356642, 0.332115, 0.36309, 0.366687, 0.271506, 0.191378, 0.191378, 0.191378, 0.191378, 0.191378, 0.271506, 0.236433, 0.147574, 0.15008, 0.15008, 0.167087, 0.161087, 0.158265, 0.173081, 0.142424, 0.079919, 0.129801, 0.094817, 0.076542, 0.038042, 0.067594, 0.092881, 0.15284, 0.264545, 0.268042, 0.196879, 0.111485, 0.164327, 0.182256, 0.191378, 0.191378, 0.173081, 0.10481, 0.090864, 0.083462, 0.086953, 0.086953, 0.081712, 0.134866, 0.134866, 0.209395, 0.134866, 0.158265, 0.15008, 0.069024, 0.073402, 0.069024, 0.134866, 0.122885, 0.118441, 0.17593, 0.106997, 0.132295, 0.137348, 0.15008, 0.158265, 0.161087, 0.232838, 0.268042, 0.275179, 0.291804, 0.21291, 0.30533, 0.222385, 0.236433, 0.264545, 0.25406, 0.352862, 0.366687, 0.349426, 0.42561, 0.318242, 0.42561, 0.311707, 0.390993, 0.472492, 0.472492, 0.486429, 0.384043, 0.36309, 0.328603, 0.324872, 0.408655, 0.374039, 0.387226, 0.380708, 0.447574, 0.447574, 0.349426, 0.349426, 0.342579, 0.352862, 0.458154, 0.374039, 0.450668, 0.370445, 0.291804, 0.209395, 0.196879, 0.298791, 0.194234, 0.196879, 0.161087, 0.170161, 0.229226, 0.301917, 0.30533, 0.31487, 0.222385, 0.301917, 0.21291, 0.21291, 0.185198, 0.122885, 0.182256, 0.179055, 0.182256, 0.268042, 0.346032, 0.25406, 0.271506, 0.335645, 0.284882, 0.308712, 0.291804, 0.268042, 0.18812, 0.191378, 0.129801, 0.18812, 0.200174, 0.278302, 0.25406, 0.275179, 0.356642, 0.349426, 0.352862, 0.346032, 0.268042, 0.236433, 0.247041, 0.239899, 0.191378, 0.275179, 0.278302, 0.298791, 0.295083, 0.41194, 0.418646, 0.486429, 0.422041, 0.384043, 0.380708, 0.339168, 0.271506, 0.284882, 0.26085, 0.179055, 0.236433, 0.31487, 0.356642, 0.335645, 0.25406, 0.342579, 0.342579, 0.356642, 0.26085, 0.225814, 0.185198, 0.179055, 0.191378, 0.25031, 0.281712, 0.295083, 0.359901, 0.433034, 0.414856, 0.366687, 0.4292, 0.359901, 0.278302, 0.268042, 0.374039, 0.454136, 0.366687, 0.401658, 0.384043, 0.380708, 0.398279, 0.418646, 0.42561, 0.339168, 0.374039, 0.374039, 0.339168, 0.349426, 0.328603, 0.324872, 0.321458, 0.359901, 0.4292, 0.436924, 0.42561, 0.390993, 0.390993, 0.465241, 0.433034, 0.436924, 0.458154, 0.472492, 0.380708, 0.370445, 0.370445, 0.366687, 0.339168, 0.36309, 0.352862, 0.31487, 0.243554, 0.328603, 0.318242, 0.278302, 0.281712, 0.301917, 0.26085, 0.268042, 0.284882, 0.281712, 0.206376, 0.284882, 0.284882, 0.288399, 0.295083, 0.278302, 0.264545, 0.298791, 0.275179, 0.284882, 0.26085, 0.339168, 0.332115, 0.25406, 0.222385, 0.284882, 0.264545, 0.324872, 0.328603, 0.349426, 0.352862, 0.356642, 0.339168, 0.301917, 0.295083, 0.26085, 0.359901, 0.36309, 0.349426, 0.377384, 0.377384, 0.380708, 0.387226, 0.380708, 0.468512, 0.575842, 0.59508, 0.59917, 0.497853, 0.497853, 0.476583, 0.465241, 0.468512, 0.472492, 0.472492, 0.541878, 0.622677, 0.608892, 0.622677, 0.63748, 0.63748, 0.63748, 0.626927, 0.517562, 0.517562, 0.422041, 0.42561, 0.408655, 0.422041, 0.436924, 0.4292, 0.41194, 0.418646, 0.486429, 0.494003, 0.4292, 0.370445, 0.257454, 0.26085, 0.173081, 0.111485, 0.11371, 0.10481, 0.173081, 0.25031, 0.257454, 0.257454, 0.271506, 0.191378, 0.182256, 0.243554, 0.232838, 0.232838, 0.206376, 0.134866, 0.132295, 0.222385, 0.232838, 0.311707, 0.222385, 0.216401, 0.30533, 0.30533, 0.284882, 0.21291, 0.216401, 0.219301, 0.332115, 0.321458, 0.444081, 0.352862, 0.356642, 0.390993, 0.390993, 0.418646, 0.483068, 0.398279, 0.295083, 0.275179, 0.194234, 0.200174, 0.288399, 0.288399, 0.200174, 0.134866, 0.194234, 0.122885, 0.078022, 0.042364, 0.040537, 0.022667, 0.03976, 0.040537, 0.022667, 0.014783, 0.010672, 0.01204, 0.018787, 0.025762, 0.023534, 0.040537, 0.067594, 0.067594, 0.036378, 0.06312, 0.071867, 0.0704, 0.122885, 0.17593, 0.161087, 0.170161, 0.200174, 0.225814, 0.222385, 0.295083, 0.40511, 0.401658, 0.311707, 0.278302, 0.308712, 0.321458, 0.352862, 0.352862, 0.349426, 0.447574, 0.335645, 0.335645, 0.232838, 0.222385, 0.216401, 0.30533, 0.298791, 0.239899, 0.21291, 0.21291, 0.209395, 0.11371, 0.191378, 0.170161, 0.194234, 0.191378, 0.284882, 0.158265, 0.155435, 0.158265, 0.155435, 0.257454, 0.346032, 0.458154, 0.387226, 0.414856, 0.301917, 0.209395, 0.328603, 0.25406, 0.26085, 0.26085, 0.380708, 0.318242, 0.436924, 0.401658, 0.291804, 0.216401, 0.332115, 0.301917, 0.232838, 0.232838, 0.225814, 0.144935, 0.142424, 0.206376, 0.17593, 0.196879, 0.284882, 0.15284, 0.219301, 0.182256, 0.147574, 0.134866, 0.134866, 0.139895, 0.179055, 0.281712, 0.26085, 0.185198, 0.179055, 0.161087, 0.158265, 0.158265, 0.268042, 0.271506, 0.275179, 0.284882, 0.298791, 0.298791, 0.408655, 0.40511, 0.356642, 0.328603, 0.318242, 0.352862, 0.349426, 0.25406, 0.225814, 0.291804, 0.271506, 0.278302, 0.366687, 0.380708, 0.377384, 0.346032, 0.352862, 0.342579, 0.268042, 0.257454, 0.155435, 0.094817, 0.096677, 0.132295, 0.194234, 0.158265, 0.15284, 0.15008, 0.225814, 0.164327, 0.132295, 0.203355, 0.239899, 0.158265, 0.081712, 0.083462, 0.048328, 0.048328, 0.051831, 0.078022, 0.074921, 0.139895, 0.144935, 0.137348, 0.161087, 0.109221, 0.083462, 0.092881, 0.088832, 0.085092, 0.147574, 0.21291, 0.15284, 0.120615, 0.206376, 0.247041, 0.161087, 0.247041, 0.239899, 0.194234, 0.21291, 0.301917, 0.298791, 0.390993, 0.298791, 0.308712, 0.301917, 0.295083, 0.281712, 0.209395, 0.209395, 0.239899, 0.232838, 0.335645, 0.281712, 0.264545, 0.36309, 0.366687, 0.377384, 0.291804, 0.243554, 0.15008, 0.15284, 0.167087, 0.164327, 0.155435, 0.092881, 0.137348, 0.216401, 0.17593, 0.243554, 0.158265, 0.092881, 0.096677, 0.088832, 0.15008, 0.092881, 0.079919, 0.079919, 0.041405, 0.040537, 0.03976, 0.071867, 0.073402, 0.079919, 0.092881, 0.118441, 0.116183, 0.096677, 0.06312, 0.081712, 0.088832, 0.127496, 0.15284, 0.090864, 0.054297, 0.041405, 0.071867, 0.069024, 0.096677, 0.15284, 0.232838, 0.324872, 0.232838, 0.194234, 0.118441, 0.081712, 0.120615, 0.120615, 0.15008, 0.203355, 0.203355, 0.191378, 0.164327, 0.185198, 0.281712, 0.308712, 0.356642, 0.366687, 0.366687, 0.295083, 0.288399, 0.284882, 0.203355, 0.288399, 0.324872, 0.324872, 0.356642, 0.295083, 0.374039, 0.278302, 0.281712, 0.275179, 0.281712, 0.26085, 0.18812, 0.185198, 0.229226, 0.139895, 0.092881, 0.086953, 0.158265, 0.164327, 0.137348, 0.137348, 0.0704, 0.041405, 0.060549, 0.060549, 0.088832, 0.06184, 0.10481, 0.106997, 0.06312, 0.069024, 0.067594, 0.118441, 0.064632, 0.049374, 0.081712, 0.116183, 0.127496, 0.134866, 0.137348, 0.17593, 0.25031, 0.359901, 0.4292, 0.414856, 0.398279, 0.380708, 0.440853, 0.422041, 0.394753, 0.51388, 0.461924, 0.626927], '')</t>
  </si>
  <si>
    <t>[345, 346, 347, 355, 356, 357, 358, 359, 360, 361, 362, 363, 364, 729, 731]</t>
  </si>
  <si>
    <t xml:space="preserve">F5RZL9|F5RZL9_9ENTR protein-tyrosine-phosphatase OS=Enterobacter hormaechei ATCC 49162 </t>
  </si>
  <si>
    <t>([0.0198, 0.035586, 0.025762, 0.020522, 0.028107, 0.03976, 0.069024, 0.046336, 0.06184, 0.086953, 0.10481, 0.078022, 0.090864, 0.083462, 0.085092, 0.083462, 0.083462, 0.144935, 0.216401, 0.281712, 0.268042, 0.17593, 0.17593, 0.243554, 0.281712, 0.288399, 0.203355, 0.096677, 0.161087, 0.096677, 0.094817, 0.098513, 0.15008, 0.25406, 0.229226, 0.225814, 0.328603, 0.321458, 0.264545, 0.268042, 0.284882, 0.219301, 0.284882, 0.170161, 0.170161, 0.196879, 0.196879, 0.196879, 0.30533, 0.216401, 0.31487, 0.30533, 0.301917, 0.239899, 0.185198, 0.209395, 0.200174, 0.120615, 0.206376, 0.229226, 0.219301, 0.134866, 0.158265, 0.191378, 0.311707, 0.31487, 0.324872, 0.236433, 0.243554, 0.167087, 0.182256, 0.144935, 0.15284, 0.17593, 0.25406, 0.281712, 0.200174, 0.200174, 0.179055, 0.109221, 0.111485, 0.092881, 0.122885, 0.129801, 0.142424, 0.142424, 0.086953, 0.079919, 0.132295, 0.200174, 0.281712, 0.264545, 0.219301, 0.122885, 0.10481, 0.10481, 0.05306, 0.054297, 0.060549, 0.137348, 0.222385, 0.232838, 0.179055, 0.243554, 0.281712, 0.281712, 0.179055, 0.257454, 0.26085, 0.26085, 0.25406, 0.271506, 0.328603, 0.30533, 0.422041, 0.324872, 0.25031, 0.25406, 0.339168, 0.247041, 0.142424, 0.137348, 0.129801, 0.17593, 0.15008, 0.155435, 0.142424, 0.127496, 0.116183, 0.111485, 0.109221, 0.067594, 0.06312, 0.081712, 0.15008, 0.142424, 0.191378, 0.25031, 0.359901, 0.332115, 0.401658, 0.483068, 0.461924, 0.444081, 0.458154, 0.436924, 0.387226, 0.332115, 0.51388], '')</t>
  </si>
  <si>
    <t>[148]</t>
  </si>
  <si>
    <t xml:space="preserve">F5RZM0|F5RZM0_9ENTR Amylovoran export outer membrane protein AmsH OS=Enterobacter hormaechei ATCC 49162 </t>
  </si>
  <si>
    <t>([0.094817, 0.060549, 0.085092, 0.05306, 0.030003, 0.055536, 0.041405, 0.054297, 0.071867, 0.059222, 0.051831, 0.034068, 0.035586, 0.03976, 0.038042, 0.038042, 0.048328, 0.056825, 0.06312, 0.067594, 0.118441, 0.173081, 0.236433, 0.247041, 0.271506, 0.284882, 0.257454, 0.301917, 0.321458, 0.332115, 0.370445, 0.444081, 0.458154, 0.472492, 0.36309, 0.380708, 0.366687, 0.349426, 0.36309, 0.370445, 0.370445, 0.271506, 0.301917, 0.229226, 0.225814, 0.318242, 0.377384, 0.298791, 0.243554, 0.243554, 0.222385, 0.179055, 0.167087, 0.275179, 0.268042, 0.281712, 0.18812, 0.206376, 0.206376, 0.275179, 0.229226, 0.30533, 0.414856, 0.398279, 0.394753, 0.40511, 0.390993, 0.42561, 0.436924, 0.521092, 0.51388, 0.422041, 0.525368, 0.440853, 0.408655, 0.31487, 0.380708, 0.465241, 0.450668, 0.468512, 0.377384, 0.324872, 0.318242, 0.222385, 0.216401, 0.229226, 0.139895, 0.137348, 0.137348, 0.216401, 0.243554, 0.155435, 0.247041, 0.236433, 0.349426, 0.318242, 0.40511, 0.41194, 0.321458, 0.321458, 0.30533, 0.36309, 0.440853, 0.450668, 0.529623, 0.521092, 0.622677, 0.632174, 0.534167, 0.545602, 0.483068, 0.480142, 0.570702, 0.570702, 0.480142, 0.349426, 0.301917, 0.335645, 0.25031, 0.25031, 0.25406, 0.25031, 0.203355, 0.209395, 0.142424, 0.120615, 0.120615, 0.109221, 0.17593, 0.173081, 0.161087, 0.191378, 0.129801, 0.129801, 0.137348, 0.216401, 0.222385, 0.30533, 0.243554, 0.321458, 0.328603, 0.342579, 0.359901, 0.377384, 0.284882, 0.359901, 0.384043, 0.418646, 0.4292, 0.36309, 0.436924, 0.374039, 0.366687, 0.36309, 0.335645, 0.291804, 0.179055, 0.264545, 0.257454, 0.291804, 0.288399, 0.339168, 0.243554, 0.15284, 0.206376, 0.291804, 0.291804, 0.232838, 0.147574, 0.139895, 0.191378, 0.179055, 0.247041, 0.257454, 0.291804, 0.229226, 0.26085, 0.377384, 0.288399, 0.321458, 0.236433, 0.243554, 0.209395, 0.25031, 0.349426, 0.318242, 0.257454, 0.25406, 0.288399, 0.318242, 0.318242, 0.318242, 0.239899, 0.229226, 0.194234, 0.229226, 0.288399, 0.291804, 0.191378, 0.284882, 0.264545, 0.278302, 0.209395, 0.194234, 0.232838, 0.232838, 0.275179, 0.332115, 0.318242, 0.356642, 0.387226, 0.394753, 0.311707, 0.394753, 0.311707, 0.25406, 0.21291, 0.167087, 0.127496, 0.209395, 0.216401, 0.200174, 0.275179, 0.25406, 0.339168, 0.346032, 0.349426, 0.332115, 0.25406, 0.17593, 0.17593, 0.209395, 0.200174, 0.295083, 0.203355, 0.203355, 0.18812, 0.158265, 0.268042, 0.311707, 0.318242, 0.31487, 0.288399, 0.194234, 0.271506, 0.203355, 0.111485, 0.067594, 0.051831, 0.085092, 0.15008, 0.096677, 0.050641, 0.051831, 0.051831, 0.090864, 0.147574, 0.167087, 0.225814, 0.155435, 0.161087, 0.15284, 0.144935, 0.167087, 0.206376, 0.209395, 0.194234, 0.268042, 0.349426, 0.36309, 0.281712, 0.26085, 0.342579, 0.380708, 0.377384, 0.366687, 0.281712, 0.291804, 0.387226, 0.398279, 0.398279, 0.352862, 0.356642, 0.324872, 0.332115, 0.374039, 0.278302, 0.25406, 0.222385, 0.129801, 0.155435, 0.229226, 0.170161, 0.134866, 0.161087, 0.161087, 0.170161, 0.25406, 0.209395, 0.196879, 0.191378, 0.147574, 0.147574, 0.15284, 0.109221, 0.06184, 0.066181, 0.069024, 0.142424, 0.167087, 0.25031, 0.26085, 0.225814, 0.291804, 0.291804, 0.247041, 0.182256, 0.111485, 0.106997, 0.132295, 0.144935, 0.076542, 0.139895, 0.102787, 0.10481, 0.200174, 0.196879, 0.196879, 0.18812, 0.125101, 0.086953, 0.056825, 0.055536, 0.0704, 0.056825, 0.085092, 0.064632, 0.098513, 0.161087, 0.096677, 0.102787, 0.094817, 0.120615, 0.066181, 0.116183, 0.109221, 0.05306, 0.06312, 0.071867, 0.129801, 0.116183, 0.185198, 0.25031, 0.182256, 0.182256, 0.225814, 0.122885, 0.196879, 0.21291, 0.21291, 0.236433, 0.225814, 0.144935, 0.127496, 0.203355, 0.196879, 0.118441, 0.21291, 0.284882, 0.229226, 0.196879, 0.271506, 0.243554, 0.21291, 0.268042, 0.222385, 0.173081, 0.275179, 0.222385], '')</t>
  </si>
  <si>
    <t>[69, 70, 72, 104, 105, 106, 107, 108, 109, 112, 113]</t>
  </si>
  <si>
    <t xml:space="preserve">F5RZM3|F5RZM3_9ENTR Iron-sulfur cluster carrier protein OS=Enterobacter hormaechei ATCC 49162 </t>
  </si>
  <si>
    <t>([0.823549, 0.775545, 0.604312, 0.632174, 0.59917, 0.557691, 0.486429, 0.472492, 0.490133, 0.505461, 0.433034, 0.444081, 0.461924, 0.359901, 0.356642, 0.374039, 0.398279, 0.422041, 0.335645, 0.342579, 0.321458, 0.321458, 0.268042, 0.349426, 0.346032, 0.291804, 0.324872, 0.359901, 0.30533, 0.31487, 0.324872, 0.342579, 0.339168, 0.236433, 0.26085, 0.26085, 0.257454, 0.225814, 0.15008, 0.232838, 0.147574, 0.15284, 0.086953, 0.15008, 0.120615, 0.142424, 0.125101, 0.083462, 0.056825, 0.096677, 0.086953, 0.069024, 0.05306, 0.069024, 0.098513, 0.100716, 0.096677, 0.10481, 0.111485, 0.17593, 0.164327, 0.25031, 0.25406, 0.257454, 0.173081, 0.216401, 0.118441, 0.206376, 0.271506, 0.332115, 0.332115, 0.308712, 0.247041, 0.36309, 0.26085, 0.291804, 0.288399, 0.284882, 0.275179, 0.26085, 0.173081, 0.15284, 0.155435, 0.090864, 0.142424, 0.21291, 0.15284, 0.232838, 0.243554, 0.257454, 0.31487, 0.311707, 0.278302, 0.380708, 0.370445, 0.398279, 0.398279, 0.494003, 0.401658, 0.298791, 0.271506, 0.295083, 0.321458, 0.318242, 0.398279, 0.398279, 0.390993, 0.450668, 0.384043, 0.370445, 0.359901, 0.324872, 0.321458, 0.387226, 0.346032, 0.284882, 0.359901, 0.278302, 0.232838, 0.247041, 0.308712, 0.25406, 0.288399, 0.26085, 0.284882, 0.284882, 0.25406, 0.25406, 0.191378, 0.25406, 0.167087, 0.106997, 0.118441, 0.098513, 0.10481, 0.071867, 0.056825, 0.051831, 0.10481, 0.125101, 0.118441, 0.164327, 0.25031, 0.236433, 0.18812, 0.167087, 0.142424, 0.185198, 0.196879, 0.275179, 0.281712, 0.40511, 0.494003, 0.480142, 0.553315, 0.553315, 0.675549, 0.801317, 0.812494, 0.724957, 0.685117, 0.83125, 0.675549, 0.59917, 0.613573, 0.733139, 0.728858, 0.661982, 0.585406, 0.58069, 0.575842, 0.570702, 0.42561, 0.422041, 0.321458, 0.209395, 0.139895, 0.147574, 0.155435, 0.161087, 0.209395, 0.209395, 0.144935, 0.167087, 0.137348, 0.170161, 0.161087, 0.191378, 0.225814, 0.225814, 0.222385, 0.209395, 0.179055, 0.191378, 0.127496, 0.222385, 0.257454, 0.239899, 0.247041, 0.257454, 0.247041, 0.194234, 0.147574, 0.21291, 0.295083, 0.298791, 0.30533, 0.209395, 0.118441, 0.10481, 0.076542, 0.085092, 0.064632, 0.096677, 0.179055, 0.25406, 0.247041, 0.291804, 0.390993, 0.284882, 0.271506, 0.18812, 0.232838, 0.243554, 0.185198, 0.182256, 0.271506, 0.170161, 0.298791, 0.31487, 0.387226, 0.472492, 0.422041, 0.40511, 0.308712, 0.21291, 0.219301, 0.222385, 0.25406, 0.247041, 0.356642, 0.257454, 0.308712, 0.222385, 0.21291, 0.257454, 0.216401, 0.200174, 0.288399, 0.257454, 0.229226, 0.164327, 0.129801, 0.083462, 0.137348, 0.18812, 0.182256, 0.196879, 0.132295, 0.132295, 0.081712, 0.042364, 0.074921, 0.048328, 0.051831, 0.10481, 0.100716, 0.090864, 0.092881, 0.071867, 0.071867, 0.0704, 0.069024, 0.090864, 0.17593, 0.106997, 0.111485, 0.161087, 0.142424, 0.225814, 0.222385, 0.200174, 0.182256, 0.182256, 0.281712, 0.349426, 0.328603, 0.284882, 0.352862, 0.349426, 0.30533, 0.275179, 0.335645, 0.41194, 0.311707, 0.301917, 0.377384, 0.380708, 0.295083, 0.209395, 0.191378, 0.170161, 0.17593, 0.311707, 0.222385, 0.219301, 0.137348, 0.142424, 0.10481, 0.092881, 0.109221, 0.18812, 0.142424, 0.185198, 0.179055, 0.271506, 0.264545, 0.284882, 0.284882, 0.295083, 0.308712, 0.308712, 0.301917, 0.418646, 0.408655, 0.497853, 0.517562, 0.5017, 0.458154, 0.58069, 0.472492, 0.352862, 0.335645, 0.42561, 0.321458, 0.291804, 0.291804, 0.295083, 0.194234, 0.161087, 0.196879, 0.275179, 0.191378, 0.118441, 0.055536, 0.051831, 0.050641, 0.050641, 0.064632, 0.044297, 0.046336, 0.081712, 0.158265, 0.096677, 0.078022, 0.0704, 0.083462, 0.069024, 0.044297, 0.056825, 0.054297, 0.051831, 0.036378, 0.054297, 0.086953, 0.144935, 0.10481, 0.074921, 0.03976], '')</t>
  </si>
  <si>
    <t>[0, 1, 2, 3, 4, 5, 9, 154, 155, 156, 157, 158, 159, 160, 161, 162, 163, 164, 165, 166, 167, 168, 169, 170, 171, 326, 327, 329]</t>
  </si>
  <si>
    <t xml:space="preserve">F5RZM7|F5RZM7_9ENTR histidine kinase OS=Enterobacter hormaechei ATCC 49162 </t>
  </si>
  <si>
    <t>([0.000687, 0.001335, 0.002117, 0.002155, 0.001967, 0.001786, 0.001417, 0.001271, 0.001232, 0.00103, 0.001202, 0.000936, 0.00103, 0.000708, 0.001288, 0.001267, 0.001808, 0.002512, 0.002512, 0.002336, 0.00231, 0.003478, 0.002435, 0.001936, 0.002482, 0.002503, 0.003405, 0.00389, 0.00558, 0.00515, 0.008156, 0.009401, 0.016021, 0.014075, 0.011518, 0.008624, 0.005799, 0.004388, 0.003366, 0.003177, 0.004646, 0.004689, 0.00292, 0.003246, 0.002727, 0.002276, 0.00283, 0.00283, 0.002623, 0.001649, 0.002366, 0.00146, 0.001481, 0.000936, 0.001687, 0.002482, 0.003177, 0.003246, 0.00359, 0.004689, 0.007315, 0.007555, 0.009483, 0.010221, 0.014783, 0.020876, 0.018415, 0.013613, 0.012727, 0.022667, 0.026338, 0.015078, 0.027463, 0.027463, 0.071867, 0.034884, 0.0198, 0.0198, 0.038042, 0.025762, 0.015078, 0.014075, 0.008624, 0.010509, 0.018415, 0.018415, 0.013437, 0.020522, 0.030611, 0.015694, 0.015694, 0.020165, 0.038042, 0.038042, 0.026892, 0.023963, 0.030003, 0.025762, 0.026338, 0.017797, 0.023534, 0.020522, 0.020876, 0.043307, 0.020522, 0.013821, 0.016021, 0.029376, 0.016826, 0.009977, 0.017797, 0.017797, 0.014586, 0.010221, 0.010372, 0.013821, 0.008276, 0.008075, 0.008075, 0.008156, 0.011106, 0.014783, 0.028695, 0.035586, 0.035586, 0.074921, 0.078022, 0.030003, 0.030611, 0.071867, 0.073402, 0.079919, 0.06184, 0.11371, 0.137348, 0.074921, 0.079919, 0.076542, 0.066181, 0.098513, 0.116183, 0.078022, 0.06184, 0.06312, 0.037156, 0.026892, 0.015344, 0.013437, 0.015694, 0.010131, 0.006533, 0.007877, 0.008002, 0.010509, 0.007091, 0.008624, 0.013821, 0.010926, 0.013016, 0.020165, 0.015694, 0.009865, 0.012491, 0.015694, 0.009401, 0.009865, 0.009865, 0.019109, 0.025762, 0.034884, 0.03976, 0.079919, 0.111485, 0.109221, 0.056825, 0.116183, 0.085092, 0.06312, 0.045352, 0.038858, 0.026892, 0.050641, 0.043307, 0.025316, 0.015694, 0.028695, 0.036378, 0.049374, 0.031287, 0.031287, 0.020876, 0.038042, 0.035586, 0.018415, 0.018415, 0.027463, 0.022667, 0.014783, 0.018106, 0.023963, 0.05306, 0.058088, 0.030611, 0.056825, 0.06184, 0.086953, 0.064632, 0.064632, 0.064632, 0.094817, 0.125101, 0.142424, 0.073402, 0.078022, 0.15008, 0.142424, 0.074921, 0.102787, 0.209395, 0.229226, 0.281712, 0.275179, 0.268042, 0.356642, 0.288399, 0.321458, 0.370445, 0.339168, 0.25406, 0.155435, 0.139895, 0.158265, 0.161087, 0.25031, 0.155435, 0.144935, 0.120615, 0.15284, 0.118441, 0.059222, 0.054297, 0.05306, 0.055536, 0.083462, 0.085092, 0.076542, 0.055536, 0.040537, 0.031287, 0.056825, 0.102787, 0.106997, 0.092881, 0.161087, 0.161087, 0.26085, 0.271506, 0.219301, 0.321458, 0.356642, 0.450668, 0.476583, 0.374039, 0.366687, 0.342579, 0.311707, 0.311707, 0.40511, 0.356642, 0.476583, 0.436924, 0.346032, 0.356642, 0.366687, 0.352862, 0.359901, 0.281712, 0.203355, 0.203355, 0.147574, 0.155435, 0.155435, 0.142424, 0.236433, 0.17593, 0.206376, 0.158265, 0.247041, 0.170161, 0.247041, 0.167087, 0.203355, 0.324872, 0.318242, 0.236433, 0.236433, 0.147574, 0.206376, 0.271506, 0.366687, 0.31487, 0.239899, 0.155435, 0.173081, 0.098513, 0.15008, 0.122885, 0.206376, 0.216401, 0.298791, 0.301917, 0.31487, 0.275179, 0.239899, 0.236433, 0.222385, 0.222385, 0.222385, 0.15284, 0.164327, 0.134866, 0.203355, 0.284882, 0.380708, 0.264545, 0.239899, 0.232838, 0.232838, 0.137348, 0.137348, 0.134866, 0.137348, 0.125101, 0.147574, 0.158265, 0.15284, 0.155435, 0.132295, 0.206376, 0.206376, 0.125101, 0.147574, 0.127496, 0.120615, 0.067594, 0.067594, 0.109221, 0.111485, 0.116183, 0.125101, 0.125101, 0.125101, 0.125101, 0.194234, 0.170161, 0.098513, 0.058088, 0.106997, 0.129801, 0.122885, 0.203355, 0.18812, 0.191378, 0.144935, 0.085092, 0.15008, 0.194234, 0.225814, 0.158265, 0.167087, 0.278302, 0.275179, 0.167087, 0.102787, 0.050641, 0.069024, 0.094817, 0.094817, 0.100716, 0.102787, 0.060549, 0.055536, 0.083462, 0.05306, 0.049374, 0.088832, 0.086953, 0.11371, 0.109221, 0.170161, 0.161087, 0.11371, 0.088832, 0.167087, 0.161087, 0.191378, 0.182256, 0.120615, 0.118441, 0.106997, 0.106997, 0.092881, 0.045352, 0.056825, 0.088832, 0.167087, 0.098513, 0.096677, 0.092881, 0.116183, 0.106997, 0.116183, 0.076542, 0.058088, 0.059222, 0.058088, 0.076542, 0.078022, 0.164327, 0.155435, 0.170161, 0.173081, 0.203355, 0.332115, 0.298791, 0.209395, 0.125101, 0.203355, 0.122885, 0.134866, 0.109221, 0.090864, 0.083462, 0.074921, 0.122885, 0.118441, 0.191378, 0.144935, 0.142424, 0.085092, 0.147574, 0.081712, 0.074921, 0.076542, 0.085092, 0.109221, 0.18812, 0.191378, 0.158265, 0.170161, 0.161087, 0.167087, 0.125101, 0.147574, 0.222385, 0.120615, 0.125101, 0.073402, 0.132295, 0.15008, 0.134866, 0.090864, 0.164327, 0.179055, 0.216401, 0.11371, 0.106997, 0.100716, 0.161087, 0.191378, 0.271506, 0.271506, 0.182256, 0.185198, 0.155435, 0.185198, 0.298791, 0.308712, 0.30533, 0.264545, 0.15008, 0.232838, 0.271506, 0.25406, 0.236433, 0.164327, 0.264545, 0.268042, 0.268042, 0.18812, 0.127496, 0.076542, 0.078022, 0.074921, 0.137348, 0.144935, 0.15008, 0.127496, 0.118441, 0.122885, 0.088832, 0.158265, 0.111485, 0.129801, 0.111485, 0.111485, 0.196879, 0.18812, 0.118441, 0.116183, 0.15284, 0.21291, 0.21291, 0.144935, 0.239899, 0.219301, 0.206376, 0.127496, 0.15008, 0.125101, 0.196879, 0.173081, 0.164327, 0.236433, 0.247041, 0.191378, 0.194234, 0.122885, 0.127496, 0.139895, 0.118441, 0.085092, 0.096677, 0.185198, 0.26085, 0.247041, 0.170161, 0.17593, 0.257454, 0.170161, 0.203355, 0.132295, 0.225814, 0.155435, 0.173081, 0.102787, 0.185198, 0.203355, 0.301917, 0.264545, 0.236433, 0.239899, 0.31487, 0.268042, 0.200174, 0.155435, 0.127496, 0.194234, 0.15008, 0.116183, 0.206376], '')</t>
  </si>
  <si>
    <t xml:space="preserve">F5RZN7|F5RZN7_9ENTR D-alanyl-D-alanine endopeptidase PbpG OS=Enterobacter hormaechei ATCC 49162 </t>
  </si>
  <si>
    <t>([0.008895, 0.009728, 0.008002, 0.006795, 0.005992, 0.007495, 0.007031, 0.008895, 0.009294, 0.01204, 0.012727, 0.018415, 0.024393, 0.013613, 0.021381, 0.020522, 0.033407, 0.040537, 0.056825, 0.064632, 0.050641, 0.092881, 0.090864, 0.122885, 0.161087, 0.25406, 0.284882, 0.370445, 0.264545, 0.268042, 0.26085, 0.295083, 0.264545, 0.268042, 0.328603, 0.264545, 0.18812, 0.194234, 0.100716, 0.137348, 0.203355, 0.257454, 0.25406, 0.222385, 0.164327, 0.116183, 0.085092, 0.071867, 0.0704, 0.155435, 0.194234, 0.122885, 0.083462, 0.090864, 0.132295, 0.096677, 0.142424, 0.203355, 0.11371, 0.18812, 0.179055, 0.120615, 0.083462, 0.083462, 0.102787, 0.142424, 0.170161, 0.147574, 0.090864, 0.088832, 0.058088, 0.059222, 0.059222, 0.111485, 0.059222, 0.051831, 0.111485, 0.139895, 0.085092, 0.155435, 0.100716, 0.102787, 0.085092, 0.111485, 0.11371, 0.144935, 0.209395, 0.295083, 0.31487, 0.408655, 0.394753, 0.332115, 0.222385, 0.308712, 0.291804, 0.311707, 0.311707, 0.209395, 0.219301, 0.30533, 0.321458, 0.295083, 0.284882, 0.401658, 0.40511, 0.408655, 0.359901, 0.25406, 0.164327, 0.137348, 0.11371, 0.0704, 0.098513, 0.170161, 0.170161, 0.17593, 0.25406, 0.25406, 0.30533, 0.257454, 0.225814, 0.206376, 0.219301, 0.191378, 0.18812, 0.194234, 0.111485, 0.161087, 0.229226, 0.30533, 0.288399, 0.324872, 0.374039, 0.30533, 0.216401, 0.222385, 0.179055, 0.129801, 0.134866, 0.134866, 0.164327, 0.164327, 0.167087, 0.209395, 0.167087, 0.158265, 0.120615, 0.196879, 0.185198, 0.191378, 0.200174, 0.182256, 0.125101, 0.161087, 0.295083, 0.390993, 0.377384, 0.328603, 0.370445, 0.264545, 0.301917, 0.311707, 0.281712, 0.275179, 0.311707, 0.359901, 0.366687, 0.414856, 0.328603, 0.318242, 0.318242, 0.229226, 0.268042, 0.247041, 0.200174, 0.173081, 0.173081, 0.18812, 0.17593, 0.203355, 0.21291, 0.134866, 0.122885, 0.185198, 0.122885, 0.118441, 0.144935, 0.142424, 0.147574, 0.232838, 0.243554, 0.196879, 0.239899, 0.321458, 0.298791, 0.324872, 0.342579, 0.370445, 0.324872, 0.324872, 0.301917, 0.301917, 0.418646, 0.311707, 0.308712, 0.401658, 0.408655, 0.418646, 0.42561, 0.335645, 0.264545, 0.161087, 0.209395, 0.25031, 0.26085, 0.271506, 0.291804, 0.191378, 0.179055, 0.139895, 0.225814, 0.222385, 0.30533, 0.275179, 0.275179, 0.268042, 0.268042, 0.232838, 0.191378, 0.182256, 0.264545, 0.25031, 0.271506, 0.200174, 0.158265, 0.15284, 0.247041, 0.17593, 0.161087, 0.161087, 0.229226, 0.229226, 0.257454, 0.196879, 0.173081, 0.203355, 0.15284, 0.102787, 0.096677, 0.118441, 0.102787, 0.050641, 0.078022, 0.122885, 0.100716, 0.129801, 0.127496, 0.067594, 0.081712, 0.15008, 0.118441, 0.118441, 0.122885, 0.064632, 0.098513, 0.116183, 0.100716, 0.085092, 0.129801, 0.161087, 0.155435, 0.179055, 0.219301, 0.229226, 0.26085, 0.291804, 0.318242, 0.284882, 0.387226, 0.387226, 0.308712, 0.311707, 0.222385, 0.21291, 0.288399, 0.291804, 0.291804, 0.359901, 0.461924, 0.458154, 0.408655, 0.380708, 0.380708, 0.41194, 0.414856, 0.401658, 0.468512, 0.422041, 0.436924, 0.422041, 0.436924, 0.521092, 0.545602, 0.707965, 0.699094, 0.690604, 0.648219], '')</t>
  </si>
  <si>
    <t>[301, 302, 303, 304, 305, 306]</t>
  </si>
  <si>
    <t xml:space="preserve">F5RZP3|F5RZP3_9ENTR UPF0299 membrane protein HMPREF9086_3102 OS=Enterobacter hormaechei ATCC 49162 </t>
  </si>
  <si>
    <t>([0.006374, 0.004208, 0.005734, 0.005623, 0.003671, 0.003177, 0.00246, 0.001872, 0.001541, 0.001649, 0.001649, 0.001391, 0.000893, 0.000704, 0.000704, 0.000708, 0.000301, 0.000146, 0.000236, 0.000412, 0.000228, 0.000236, 0.000485, 0.000262, 0.000386, 0.000447, 0.000799, 0.001335, 0.002035, 0.002057, 0.001597, 0.002057, 0.002503, 0.002512, 0.002057, 0.001391, 0.001335, 0.001597, 0.001623, 0.001335, 0.001112, 0.001112, 0.001687, 0.001155, 0.001172, 0.001232, 0.001541, 0.00146, 0.000958, 0.000661, 0.001211, 0.001967, 0.001967, 0.001906, 0.001722, 0.001936, 0.001936, 0.002117, 0.00283, 0.00283, 0.003431, 0.003431, 0.003461, 0.002396, 0.002014, 0.002211, 0.00225, 0.001692, 0.001649, 0.001722, 0.002396, 0.001649, 0.001267, 0.001271, 0.00103, 0.001159, 0.001649, 0.001748, 0.001778, 0.001748, 0.00231, 0.002705, 0.002014, 0.002881, 0.004414, 0.004646, 0.004646, 0.003341, 0.004689, 0.00389, 0.004431, 0.00316, 0.00407, 0.005011, 0.003512, 0.003757, 0.00407, 0.002482, 0.002327, 0.00246, 0.001722, 0.002078, 0.001417, 0.002336, 0.002336, 0.002117, 0.002117, 0.002078, 0.002688, 0.002688, 0.00359, 0.004315, 0.006245, 0.004775, 0.003512, 0.004976, 0.007177, 0.010221, 0.023963, 0.05306, 0.100716, 0.155435, 0.137348, 0.225814, 0.206376, 0.18812, 0.170161, 0.321458, 0.458154, 0.454136, 0.444081], '')</t>
  </si>
  <si>
    <t xml:space="preserve">F5RZP8|F5RZP8_9ENTR Ribose/galactose/methyl galactoside import ATP-binding protein OS=Enterobacter hormaechei ATCC 49162 </t>
  </si>
  <si>
    <t>([0.209395, 0.264545, 0.308712, 0.349426, 0.387226, 0.41194, 0.433034, 0.447574, 0.483068, 0.394753, 0.332115, 0.288399, 0.295083, 0.257454, 0.25406, 0.239899, 0.182256, 0.275179, 0.359901, 0.394753, 0.352862, 0.387226, 0.380708, 0.308712, 0.301917, 0.264545, 0.18812, 0.196879, 0.209395, 0.139895, 0.232838, 0.229226, 0.311707, 0.229226, 0.275179, 0.30533, 0.311707, 0.377384, 0.278302, 0.281712, 0.25031, 0.278302, 0.203355, 0.206376, 0.288399, 0.298791, 0.328603, 0.377384, 0.366687, 0.352862, 0.418646, 0.408655, 0.41194, 0.332115, 0.398279, 0.328603, 0.216401, 0.125101, 0.125101, 0.127496, 0.071867, 0.092881, 0.144935, 0.185198, 0.185198, 0.170161, 0.158265, 0.100716, 0.073402, 0.036378, 0.03976, 0.038858, 0.037156, 0.0704, 0.067594, 0.071867, 0.054297, 0.090864, 0.164327, 0.139895, 0.21291, 0.321458, 0.281712, 0.203355, 0.209395, 0.222385, 0.222385, 0.147574, 0.222385, 0.264545, 0.30533, 0.298791, 0.311707, 0.328603, 0.225814, 0.324872, 0.232838, 0.275179, 0.191378, 0.200174, 0.232838, 0.236433, 0.155435, 0.15008, 0.229226, 0.222385, 0.173081, 0.100716, 0.102787, 0.100716, 0.129801, 0.111485, 0.129801, 0.125101, 0.111485, 0.173081, 0.11371, 0.096677, 0.094817, 0.15284, 0.15284, 0.155435, 0.155435, 0.179055, 0.137348, 0.132295, 0.129801, 0.161087, 0.25406, 0.30533, 0.219301, 0.127496, 0.209395, 0.196879, 0.122885, 0.132295, 0.079919, 0.125101, 0.139895, 0.206376, 0.229226, 0.219301, 0.182256, 0.182256, 0.155435, 0.236433, 0.239899, 0.147574, 0.144935, 0.098513, 0.118441, 0.194234, 0.257454, 0.26085, 0.203355, 0.203355, 0.21291, 0.21291, 0.179055, 0.257454, 0.222385, 0.111485, 0.111485, 0.078022, 0.083462, 0.106997, 0.10481, 0.060549, 0.0704, 0.041405, 0.051831, 0.055536, 0.058088, 0.092881, 0.090864, 0.116183, 0.185198, 0.106997, 0.173081, 0.216401, 0.216401, 0.264545, 0.298791, 0.308712, 0.401658, 0.30533, 0.229226, 0.239899, 0.239899, 0.222385, 0.301917, 0.335645, 0.236433, 0.216401, 0.196879, 0.191378, 0.191378, 0.142424, 0.216401, 0.137348, 0.085092, 0.049374, 0.025762, 0.040537, 0.037156, 0.035586, 0.048328, 0.10481, 0.111485, 0.111485, 0.098513, 0.106997, 0.064632, 0.078022, 0.085092, 0.086953, 0.051831, 0.05306, 0.044297, 0.025762, 0.043307, 0.0704, 0.120615, 0.196879, 0.120615, 0.071867, 0.06184, 0.081712, 0.078022, 0.086953, 0.086953, 0.170161, 0.161087, 0.161087, 0.222385, 0.185198, 0.179055, 0.257454, 0.173081, 0.173081, 0.225814, 0.196879, 0.161087, 0.11371, 0.10481, 0.179055, 0.257454, 0.203355, 0.209395, 0.206376, 0.179055, 0.170161, 0.182256, 0.18812, 0.268042, 0.278302, 0.318242, 0.30533, 0.339168, 0.422041, 0.529623, 0.486429, 0.433034, 0.377384, 0.465241, 0.394753, 0.394753, 0.40511, 0.40511, 0.398279, 0.387226, 0.30533, 0.40511, 0.384043, 0.408655, 0.41194, 0.308712, 0.298791, 0.30533, 0.209395, 0.209395, 0.116183, 0.170161, 0.170161, 0.25406, 0.236433, 0.301917, 0.31487, 0.219301, 0.222385, 0.21291, 0.142424, 0.18812, 0.185198, 0.11371, 0.064632, 0.064632, 0.092881, 0.090864, 0.088832, 0.134866, 0.139895, 0.155435, 0.106997, 0.182256, 0.182256, 0.120615, 0.069024, 0.064632, 0.064632, 0.109221, 0.120615, 0.185198, 0.18812, 0.200174, 0.281712, 0.352862, 0.271506, 0.30533, 0.225814, 0.232838, 0.229226, 0.222385, 0.30533, 0.281712, 0.281712, 0.288399, 0.377384, 0.486429, 0.458154, 0.56648, 0.58069, 0.534167, 0.444081, 0.483068, 0.483068, 0.483068, 0.380708, 0.436924, 0.352862, 0.374039, 0.370445, 0.380708, 0.394753, 0.394753, 0.483068, 0.468512, 0.465241, 0.454136, 0.356642, 0.30533, 0.268042, 0.179055, 0.134866, 0.209395, 0.129801, 0.129801, 0.071867, 0.134866, 0.155435, 0.15008, 0.129801, 0.125101, 0.125101, 0.0704, 0.0704, 0.074921, 0.044297, 0.041405, 0.045352, 0.074921, 0.081712, 0.094817, 0.090864, 0.086953, 0.086953, 0.15008, 0.139895, 0.225814, 0.182256, 0.179055, 0.264545, 0.356642, 0.36309, 0.36309, 0.352862, 0.284882, 0.185198, 0.275179, 0.275179, 0.225814, 0.229226, 0.232838, 0.229226, 0.321458, 0.444081, 0.433034, 0.4292, 0.4292, 0.436924, 0.483068, 0.394753, 0.390993, 0.384043, 0.291804, 0.281712, 0.370445, 0.440853, 0.549308, 0.553315, 0.56648, 0.613573, 0.529623, 0.5017, 0.41194, 0.40511, 0.377384, 0.281712, 0.191378, 0.122885, 0.122885, 0.122885, 0.222385, 0.239899, 0.158265, 0.158265, 0.132295, 0.079919, 0.085092, 0.086953, 0.100716, 0.098513, 0.098513, 0.142424, 0.137348, 0.219301, 0.161087, 0.155435, 0.21291, 0.295083, 0.278302, 0.288399, 0.191378, 0.100716, 0.098513, 0.098513, 0.094817, 0.094817, 0.170161, 0.096677, 0.071867, 0.058088, 0.055536, 0.058088, 0.059222, 0.102787, 0.055536, 0.049374, 0.028107, 0.020165, 0.020522, 0.038042, 0.038042, 0.054297, 0.11371, 0.118441, 0.120615, 0.122885, 0.147574, 0.078022, 0.139895, 0.17593, 0.179055, 0.109221, 0.06184, 0.03976, 0.032677, 0.059222, 0.111485, 0.179055, 0.179055, 0.125101, 0.10481, 0.096677, 0.066181, 0.033407, 0.032677, 0.060549, 0.100716, 0.10481, 0.182256, 0.182256, 0.179055, 0.18812, 0.295083, 0.284882, 0.26085, 0.295083, 0.200174, 0.158265, 0.158265, 0.15284, 0.216401, 0.158265, 0.134866, 0.194234, 0.247041, 0.203355, 0.167087, 0.137348, 0.100716, 0.067594, 0.041405, 0.024393], '')</t>
  </si>
  <si>
    <t>[260, 330, 331, 332, 408, 409, 410, 411, 412, 413]</t>
  </si>
  <si>
    <t xml:space="preserve">F5RZP9|F5RZP9_9ENTR D-galactose/methyl-galactoside binding periplasmic protein MglB OS=Enterobacter hormaechei ATCC 49162 </t>
  </si>
  <si>
    <t>([0.10481, 0.094817, 0.092881, 0.125101, 0.11371, 0.076542, 0.042364, 0.055536, 0.058088, 0.060549, 0.06184, 0.086953, 0.064632, 0.05306, 0.056825, 0.086953, 0.144935, 0.085092, 0.134866, 0.090864, 0.111485, 0.096677, 0.071867, 0.088832, 0.050641, 0.0704, 0.122885, 0.225814, 0.137348, 0.132295, 0.155435, 0.129801, 0.081712, 0.10481, 0.122885, 0.094817, 0.05306, 0.056825, 0.098513, 0.106997, 0.129801, 0.127496, 0.203355, 0.26085, 0.291804, 0.390993, 0.318242, 0.321458, 0.225814, 0.25406, 0.25031, 0.268042, 0.342579, 0.408655, 0.414856, 0.433034, 0.480142, 0.604312, 0.575842, 0.575842, 0.575842, 0.642678, 0.661982, 0.680603, 0.604312, 0.570702, 0.486429, 0.472492, 0.377384, 0.4292, 0.509769, 0.557691, 0.468512, 0.458154, 0.42561, 0.332115, 0.288399, 0.194234, 0.196879, 0.132295, 0.092881, 0.090864, 0.102787, 0.079919, 0.060549, 0.088832, 0.081712, 0.120615, 0.129801, 0.125101, 0.161087, 0.158265, 0.137348, 0.194234, 0.194234, 0.232838, 0.328603, 0.295083, 0.414856, 0.31487, 0.335645, 0.298791, 0.191378, 0.17593, 0.200174, 0.243554, 0.308712, 0.311707, 0.311707, 0.370445, 0.433034, 0.339168, 0.352862, 0.380708, 0.295083, 0.308712, 0.291804, 0.25406, 0.232838, 0.132295, 0.15008, 0.200174, 0.298791, 0.41194, 0.398279, 0.398279, 0.394753, 0.359901, 0.359901, 0.278302, 0.200174, 0.236433, 0.311707, 0.311707, 0.239899, 0.243554, 0.206376, 0.206376, 0.243554, 0.25406, 0.311707, 0.346032, 0.359901, 0.394753, 0.398279, 0.321458, 0.335645, 0.243554, 0.257454, 0.257454, 0.349426, 0.433034, 0.433034, 0.349426, 0.349426, 0.324872, 0.342579, 0.291804, 0.216401, 0.200174, 0.271506, 0.31487, 0.374039, 0.356642, 0.332115, 0.349426, 0.440853, 0.398279, 0.497853, 0.450668, 0.458154, 0.447574, 0.450668, 0.342579, 0.366687, 0.268042, 0.366687, 0.447574, 0.450668, 0.553315, 0.570702, 0.570702, 0.545602, 0.42561, 0.42561, 0.418646, 0.401658, 0.40511, 0.359901, 0.31487, 0.271506, 0.278302, 0.278302, 0.247041, 0.301917, 0.288399, 0.387226, 0.390993, 0.342579, 0.436924, 0.394753, 0.377384, 0.390993, 0.390993, 0.4292, 0.444081, 0.41194, 0.324872, 0.232838, 0.308712, 0.328603, 0.440853, 0.440853, 0.41194, 0.450668, 0.490133, 0.472492, 0.483068, 0.418646, 0.387226, 0.284882, 0.288399, 0.301917, 0.30533, 0.318242, 0.328603, 0.281712, 0.281712, 0.311707, 0.387226, 0.359901, 0.30533, 0.288399, 0.247041, 0.200174, 0.18812, 0.167087, 0.257454, 0.25031, 0.308712, 0.366687, 0.42561, 0.36309, 0.387226, 0.31487, 0.206376, 0.229226, 0.206376, 0.243554, 0.257454, 0.185198, 0.243554, 0.321458, 0.275179, 0.225814, 0.278302, 0.206376, 0.17593, 0.167087, 0.155435, 0.155435, 0.134866, 0.127496, 0.170161, 0.139895, 0.191378, 0.225814, 0.161087, 0.229226, 0.225814, 0.225814, 0.31487, 0.291804, 0.284882, 0.284882, 0.356642, 0.356642, 0.436924, 0.390993, 0.40511, 0.328603, 0.301917, 0.324872, 0.377384, 0.324872, 0.301917, 0.311707, 0.366687, 0.444081, 0.42561, 0.384043, 0.384043, 0.384043, 0.366687, 0.356642, 0.387226, 0.321458, 0.352862, 0.257454, 0.380708, 0.380708, 0.458154, 0.398279, 0.335645, 0.328603, 0.342579, 0.40511, 0.295083, 0.236433, 0.232838, 0.17593, 0.21291, 0.257454, 0.243554, 0.26085, 0.179055, 0.15008, 0.225814, 0.134866, 0.134866, 0.116183, 0.109221, 0.088832, 0.127496, 0.155435, 0.125101, 0.158265, 0.096677, 0.164327, 0.21291, 0.182256, 0.25031], '')</t>
  </si>
  <si>
    <t>[57, 58, 59, 60, 61, 62, 63, 64, 65, 70, 71, 179, 180, 181, 182]</t>
  </si>
  <si>
    <t xml:space="preserve">F5RZQ4|F5RZQ4_9ENTR S-formylglutathione hydrolase OS=Enterobacter hormaechei ATCC 49162 </t>
  </si>
  <si>
    <t>([0.182256, 0.229226, 0.26085, 0.321458, 0.377384, 0.394753, 0.291804, 0.31487, 0.324872, 0.359901, 0.377384, 0.418646, 0.401658, 0.401658, 0.486429, 0.377384, 0.328603, 0.291804, 0.301917, 0.281712, 0.380708, 0.278302, 0.173081, 0.120615, 0.127496, 0.137348, 0.120615, 0.209395, 0.222385, 0.264545, 0.281712, 0.225814, 0.155435, 0.090864, 0.079919, 0.045352, 0.078022, 0.090864, 0.074921, 0.074921, 0.081712, 0.088832, 0.15008, 0.271506, 0.356642, 0.219301, 0.196879, 0.229226, 0.21291, 0.179055, 0.15284, 0.111485, 0.164327, 0.232838, 0.243554, 0.311707, 0.356642, 0.384043, 0.301917, 0.380708, 0.291804, 0.356642, 0.271506, 0.200174, 0.144935, 0.158265, 0.271506, 0.271506, 0.264545, 0.295083, 0.324872, 0.324872, 0.366687, 0.36309, 0.301917, 0.356642, 0.398279, 0.440853, 0.387226, 0.472492, 0.374039, 0.468512, 0.418646, 0.497853, 0.562014, 0.622677, 0.553315, 0.538167, 0.418646, 0.324872, 0.219301, 0.225814, 0.200174, 0.191378, 0.200174, 0.275179, 0.328603, 0.222385, 0.185198, 0.209395, 0.206376, 0.203355, 0.18812, 0.219301, 0.132295, 0.147574, 0.081712, 0.058088, 0.056825, 0.120615, 0.222385, 0.219301, 0.239899, 0.236433, 0.161087, 0.102787, 0.090864, 0.06312, 0.122885, 0.076542, 0.064632, 0.044297, 0.081712, 0.096677, 0.127496, 0.139895, 0.109221, 0.120615, 0.182256, 0.182256, 0.167087, 0.144935, 0.170161, 0.147574, 0.173081, 0.247041, 0.308712, 0.284882, 0.239899, 0.15008, 0.206376, 0.209395, 0.196879, 0.194234, 0.182256, 0.209395, 0.291804, 0.318242, 0.301917, 0.308712, 0.30533, 0.239899, 0.243554, 0.257454, 0.155435, 0.132295, 0.155435, 0.094817, 0.074921, 0.129801, 0.222385, 0.271506, 0.31487, 0.328603, 0.366687, 0.247041, 0.219301, 0.232838, 0.236433, 0.308712, 0.191378, 0.196879, 0.26085, 0.164327, 0.122885, 0.216401, 0.268042, 0.25406, 0.308712, 0.398279, 0.380708, 0.243554, 0.25406, 0.26085, 0.216401, 0.200174, 0.301917, 0.222385, 0.179055, 0.116183, 0.102787, 0.122885, 0.102787, 0.100716, 0.191378, 0.301917, 0.321458, 0.311707, 0.268042, 0.209395, 0.216401, 0.170161, 0.191378, 0.122885, 0.118441, 0.219301, 0.206376, 0.225814, 0.275179, 0.318242, 0.418646, 0.352862, 0.352862, 0.352862, 0.356642, 0.356642, 0.243554, 0.236433, 0.25031, 0.25031, 0.257454, 0.155435, 0.173081, 0.278302, 0.31487, 0.271506, 0.257454, 0.271506, 0.25406, 0.301917, 0.182256, 0.196879, 0.222385, 0.311707, 0.25406, 0.25031, 0.15284, 0.243554, 0.257454, 0.232838, 0.161087, 0.257454, 0.335645, 0.359901, 0.236433, 0.167087, 0.106997, 0.081712, 0.06184, 0.060549, 0.025762, 0.028695, 0.027463, 0.054297, 0.050641, 0.050641, 0.048328, 0.042364, 0.037156, 0.026338, 0.029376, 0.056825, 0.028695, 0.015694, 0.015078, 0.020522, 0.030003, 0.050641, 0.054297, 0.049374, 0.036378, 0.074921, 0.127496, 0.074921, 0.038858], '')</t>
  </si>
  <si>
    <t>[84, 85, 86, 87]</t>
  </si>
  <si>
    <t xml:space="preserve">F5RZQ9|F5RZQ9_9ENTR Probable endonuclease 4 OS=Enterobacter hormaechei ATCC 49162 </t>
  </si>
  <si>
    <t>([0.086953, 0.122885, 0.158265, 0.100716, 0.100716, 0.142424, 0.139895, 0.139895, 0.096677, 0.118441, 0.118441, 0.125101, 0.142424, 0.142424, 0.219301, 0.191378, 0.225814, 0.191378, 0.158265, 0.137348, 0.102787, 0.064632, 0.067594, 0.066181, 0.118441, 0.15008, 0.139895, 0.173081, 0.125101, 0.200174, 0.173081, 0.173081, 0.229226, 0.137348, 0.219301, 0.173081, 0.222385, 0.158265, 0.116183, 0.216401, 0.26085, 0.236433, 0.342579, 0.30533, 0.278302, 0.182256, 0.191378, 0.18812, 0.109221, 0.18812, 0.11371, 0.132295, 0.185198, 0.155435, 0.243554, 0.158265, 0.118441, 0.127496, 0.185198, 0.281712, 0.268042, 0.167087, 0.18812, 0.122885, 0.15284, 0.11371, 0.179055, 0.167087, 0.196879, 0.222385, 0.222385, 0.335645, 0.308712, 0.191378, 0.21291, 0.200174, 0.284882, 0.370445, 0.356642, 0.318242, 0.200174, 0.132295, 0.219301, 0.318242, 0.339168, 0.339168, 0.42561, 0.332115, 0.346032, 0.324872, 0.308712, 0.295083, 0.194234, 0.229226, 0.232838, 0.142424, 0.15284, 0.086953, 0.086953, 0.094817, 0.111485, 0.194234, 0.278302, 0.18812, 0.139895, 0.203355, 0.125101, 0.129801, 0.225814, 0.216401, 0.179055, 0.170161, 0.111485, 0.147574, 0.144935, 0.142424, 0.185198, 0.191378, 0.291804, 0.203355, 0.185198, 0.158265, 0.164327, 0.10481, 0.173081, 0.200174, 0.194234, 0.271506, 0.264545, 0.185198, 0.182256, 0.182256, 0.21291, 0.21291, 0.26085, 0.275179, 0.359901, 0.359901, 0.339168, 0.356642, 0.436924, 0.422041, 0.468512, 0.384043, 0.465241, 0.346032, 0.346032, 0.232838, 0.26085, 0.264545, 0.243554, 0.21291, 0.21291, 0.191378, 0.191378, 0.182256, 0.170161, 0.120615, 0.155435, 0.164327, 0.147574, 0.147574, 0.147574, 0.096677, 0.15284, 0.106997, 0.122885, 0.076542, 0.15008, 0.139895, 0.085092, 0.137348, 0.137348, 0.088832, 0.125101, 0.167087, 0.161087, 0.096677, 0.144935, 0.079919, 0.074921, 0.079919, 0.081712, 0.094817, 0.116183, 0.118441, 0.161087, 0.25031, 0.335645, 0.222385, 0.222385, 0.324872, 0.216401, 0.264545, 0.366687, 0.332115, 0.298791, 0.298791, 0.288399, 0.275179, 0.268042, 0.18812, 0.185198, 0.179055, 0.134866, 0.158265, 0.098513, 0.106997, 0.10481, 0.086953, 0.15284, 0.144935, 0.111485, 0.11371, 0.100716, 0.098513, 0.139895, 0.139895, 0.144935, 0.232838, 0.243554, 0.335645, 0.414856, 0.335645, 0.335645, 0.390993, 0.387226, 0.483068, 0.390993, 0.387226, 0.418646, 0.4292, 0.40511, 0.328603, 0.4292, 0.324872, 0.25406, 0.216401, 0.295083, 0.291804, 0.264545, 0.26085, 0.158265, 0.164327, 0.239899, 0.167087, 0.182256, 0.147574, 0.098513, 0.096677, 0.106997, 0.109221, 0.064632, 0.081712, 0.173081, 0.182256, 0.206376, 0.194234, 0.203355, 0.206376, 0.216401, 0.173081, 0.155435, 0.173081, 0.106997, 0.102787, 0.137348, 0.125101, 0.170161, 0.229226, 0.318242, 0.318242, 0.332115, 0.384043, 0.349426, 0.295083, 0.268042, 0.328603, 0.414856, 0.4292, 0.380708, 0.332115, 0.422041, 0.444081, 0.608892], '')</t>
  </si>
  <si>
    <t>[284]</t>
  </si>
  <si>
    <t xml:space="preserve">F5RZR0|F5RZR0_9ENTR PTS family fructose/mannitol (Fru) porter component IIBC OS=Enterobacter hormaechei ATCC 49162 </t>
  </si>
  <si>
    <t>([0.026338, 0.040537, 0.071867, 0.071867, 0.102787, 0.102787, 0.06184, 0.060549, 0.06184, 0.078022, 0.100716, 0.079919, 0.046336, 0.044297, 0.059222, 0.079919, 0.11371, 0.203355, 0.191378, 0.161087, 0.173081, 0.17593, 0.191378, 0.109221, 0.078022, 0.079919, 0.106997, 0.206376, 0.243554, 0.288399, 0.257454, 0.268042, 0.311707, 0.366687, 0.281712, 0.25406, 0.206376, 0.236433, 0.232838, 0.236433, 0.182256, 0.200174, 0.247041, 0.247041, 0.339168, 0.401658, 0.308712, 0.308712, 0.275179, 0.275179, 0.26085, 0.229226, 0.147574, 0.120615, 0.139895, 0.225814, 0.196879, 0.291804, 0.295083, 0.25031, 0.18812, 0.243554, 0.222385, 0.288399, 0.295083, 0.21291, 0.15008, 0.147574, 0.137348, 0.155435, 0.134866, 0.134866, 0.185198, 0.26085, 0.311707, 0.318242, 0.239899, 0.232838, 0.219301, 0.191378, 0.25031, 0.25031, 0.30533, 0.26085, 0.200174, 0.209395, 0.229226, 0.301917, 0.349426, 0.356642, 0.332115, 0.398279, 0.398279, 0.401658, 0.301917, 0.271506, 0.236433, 0.239899, 0.346032, 0.31487, 0.284882, 0.284882, 0.356642, 0.332115, 0.30533, 0.30533, 0.288399, 0.356642, 0.291804, 0.288399, 0.257454, 0.232838, 0.219301, 0.200174, 0.129801, 0.222385, 0.291804, 0.339168, 0.374039, 0.36309, 0.387226, 0.454136, 0.418646, 0.342579, 0.275179, 0.278302, 0.301917, 0.229226, 0.243554, 0.346032, 0.384043, 0.408655, 0.436924, 0.352862, 0.377384, 0.4292, 0.408655, 0.414856, 0.366687, 0.308712, 0.318242, 0.352862, 0.370445, 0.390993, 0.398279, 0.436924, 0.521092, 0.490133, 0.575842, 0.461924, 0.390993, 0.301917, 0.239899, 0.209395, 0.239899, 0.25406, 0.196879, 0.219301, 0.15008, 0.18812, 0.194234, 0.161087, 0.134866, 0.064632, 0.046336, 0.067594, 0.079919, 0.085092, 0.081712, 0.03976, 0.069024, 0.10481, 0.164327, 0.225814, 0.25406, 0.203355, 0.161087, 0.167087, 0.144935, 0.194234, 0.18812, 0.229226, 0.271506, 0.298791, 0.295083, 0.339168, 0.339168, 0.308712, 0.196879, 0.200174, 0.321458, 0.278302, 0.268042, 0.301917, 0.191378, 0.203355, 0.31487, 0.356642, 0.440853, 0.408655, 0.377384, 0.36309, 0.408655, 0.394753, 0.366687, 0.505461, 0.486429, 0.486429, 0.521092, 0.661982, 0.707965, 0.622677, 0.671169, 0.622677, 0.454136, 0.585406, 0.58069, 0.440853, 0.339168, 0.349426, 0.380708, 0.342579, 0.342579, 0.229226, 0.185198, 0.118441, 0.122885, 0.094817, 0.06184, 0.03976, 0.025762, 0.025762, 0.032017, 0.019109, 0.016257, 0.016528, 0.013265, 0.008804, 0.012491, 0.010926, 0.009187, 0.006245, 0.007877, 0.005734, 0.008723, 0.008804, 0.007877, 0.007031, 0.009096, 0.012727, 0.018106, 0.023963, 0.014315, 0.011669, 0.014783, 0.016528, 0.016826, 0.015694, 0.027463, 0.015344, 0.028695, 0.036378, 0.074921, 0.074921, 0.109221, 0.043307, 0.043307, 0.050641, 0.036378, 0.019109, 0.021381, 0.014315, 0.009096, 0.010926, 0.013437, 0.009483, 0.007555, 0.009294, 0.007315, 0.007031, 0.006988, 0.006142, 0.006567, 0.006894, 0.007645, 0.008895, 0.009294, 0.011518, 0.022667, 0.030003, 0.026338, 0.01227, 0.018106, 0.030611, 0.028107, 0.016528, 0.024826, 0.028695, 0.037156, 0.085092, 0.083462, 0.15284, 0.18812, 0.085092, 0.038042, 0.030003, 0.029376, 0.027463, 0.013821, 0.009483, 0.009483, 0.008624, 0.008723, 0.007422, 0.007422, 0.006078, 0.006374, 0.006245, 0.008156, 0.005932, 0.00407, 0.004135, 0.004135, 0.004208, 0.004414, 0.006194, 0.004577, 0.005086, 0.007495, 0.011518, 0.01078, 0.013016, 0.0198, 0.019401, 0.025762, 0.033407, 0.034884, 0.030611, 0.020876, 0.011342, 0.023534, 0.025316, 0.013821, 0.013821, 0.013821, 0.014075, 0.00962, 0.010509, 0.009187, 0.006374, 0.00558, 0.005623, 0.003671, 0.003014, 0.003053, 0.002155, 0.001808, 0.002688, 0.004135, 0.004483, 0.00558, 0.004899, 0.004736, 0.004899, 0.005378, 0.005249, 0.005249, 0.006988, 0.009401, 0.007031, 0.007031, 0.008723, 0.011106, 0.014586, 0.027463, 0.056825, 0.086953, 0.096677, 0.0704, 0.034068, 0.031287, 0.023087, 0.023087, 0.034884, 0.034068, 0.016021, 0.016021, 0.028107, 0.019109, 0.014075, 0.014586, 0.027463, 0.028107, 0.019109, 0.025316, 0.024826, 0.028695, 0.023087, 0.023087, 0.030611, 0.037156, 0.05306, 0.046336, 0.035586, 0.022667, 0.042364, 0.047319, 0.047319, 0.025762, 0.020165, 0.027463, 0.048328, 0.049374, 0.047319, 0.032017, 0.024826, 0.031287, 0.019109, 0.023534, 0.017447, 0.009977, 0.009728, 0.009728, 0.013613, 0.016528, 0.023087, 0.015344, 0.028695, 0.036378, 0.035586, 0.050641, 0.026338, 0.023963, 0.012727, 0.009865, 0.018415, 0.012727, 0.007177, 0.007315, 0.009015, 0.010926, 0.0198, 0.013613, 0.019109, 0.024826, 0.0198, 0.029376, 0.054297, 0.05306, 0.041405, 0.078022, 0.10481, 0.144935, 0.118441, 0.122885, 0.10481, 0.05306, 0.106997, 0.120615, 0.100716, 0.043307, 0.020522, 0.021381, 0.055536, 0.047319, 0.034884, 0.023534, 0.026892, 0.013265, 0.009483, 0.008409, 0.009015, 0.009401, 0.013265, 0.01227, 0.021816, 0.021816, 0.021381, 0.026338, 0.030003, 0.031287, 0.032677, 0.040537, 0.036378, 0.028695, 0.023087, 0.019109, 0.03976, 0.030611, 0.050641, 0.033407, 0.044297, 0.028695, 0.0198, 0.011106, 0.014315, 0.01078, 0.016257, 0.016257, 0.010509, 0.011903, 0.020876, 0.043307, 0.069024, 0.069024, 0.038042, 0.023963, 0.023963, 0.013437, 0.009096, 0.007259, 0.01227, 0.011903, 0.012491, 0.009401, 0.014075, 0.017138, 0.014075, 0.009096, 0.013437, 0.010221, 0.008525, 0.005623, 0.004775, 0.003555, 0.0028, 0.002976, 0.004208, 0.00543, 0.005378, 0.005623, 0.006795, 0.006078, 0.004577, 0.005223, 0.005249, 0.004483, 0.003276, 0.003109, 0.004161, 0.004388, 0.006701, 0.010221, 0.013265, 0.018106, 0.021381, 0.020876, 0.025762, 0.026338, 0.018787, 0.025316, 0.033407, 0.035586, 0.028107, 0.046336, 0.034068, 0.066181, 0.073402, 0.118441, 0.219301, 0.17593], '')</t>
  </si>
  <si>
    <t>[146, 148, 205, 208, 209, 210, 211, 212, 213, 215, 216]</t>
  </si>
  <si>
    <t xml:space="preserve">F5RZR1|F5RZR1_9ENTR Phosphofructokinase OS=Enterobacter hormaechei ATCC 49162 </t>
  </si>
  <si>
    <t>([0.225814, 0.335645, 0.318242, 0.229226, 0.275179, 0.196879, 0.155435, 0.185198, 0.120615, 0.098513, 0.147574, 0.185198, 0.116183, 0.125101, 0.122885, 0.173081, 0.21291, 0.147574, 0.239899, 0.155435, 0.170161, 0.155435, 0.132295, 0.161087, 0.232838, 0.15008, 0.219301, 0.25406, 0.222385, 0.324872, 0.380708, 0.342579, 0.239899, 0.339168, 0.257454, 0.229226, 0.222385, 0.15008, 0.139895, 0.127496, 0.203355, 0.191378, 0.194234, 0.120615, 0.122885, 0.081712, 0.139895, 0.096677, 0.118441, 0.139895, 0.074921, 0.046336, 0.047319, 0.079919, 0.078022, 0.125101, 0.15008, 0.164327, 0.222385, 0.200174, 0.21291, 0.209395, 0.209395, 0.120615, 0.185198, 0.191378, 0.173081, 0.170161, 0.15284, 0.129801, 0.134866, 0.222385, 0.194234, 0.200174, 0.147574, 0.096677, 0.096677, 0.094817, 0.086953, 0.088832, 0.161087, 0.096677, 0.096677, 0.106997, 0.185198, 0.120615, 0.11371, 0.191378, 0.18812, 0.281712, 0.311707, 0.31487, 0.25406, 0.370445, 0.374039, 0.352862, 0.4292, 0.311707, 0.30533, 0.311707, 0.200174, 0.216401, 0.236433, 0.229226, 0.332115, 0.308712, 0.40511, 0.31487, 0.31487, 0.31487, 0.203355, 0.144935, 0.116183, 0.173081, 0.164327, 0.096677, 0.15284, 0.090864, 0.10481, 0.106997, 0.111485, 0.109221, 0.106997, 0.129801, 0.083462, 0.042364, 0.033407, 0.030611, 0.051831, 0.046336, 0.026892, 0.064632, 0.094817, 0.11371, 0.071867, 0.0704, 0.142424, 0.155435, 0.206376, 0.185198, 0.191378, 0.194234, 0.222385, 0.182256, 0.219301, 0.281712, 0.268042, 0.328603, 0.328603, 0.335645, 0.275179, 0.398279, 0.295083, 0.216401, 0.139895, 0.111485, 0.122885, 0.098513, 0.088832, 0.100716, 0.191378, 0.161087, 0.092881, 0.102787, 0.10481, 0.102787, 0.06312, 0.10481, 0.090864, 0.090864, 0.10481, 0.092881, 0.043307, 0.044297, 0.074921, 0.147574, 0.257454, 0.236433, 0.236433, 0.257454, 0.182256, 0.185198, 0.134866, 0.134866, 0.161087, 0.18812, 0.179055, 0.257454, 0.179055, 0.232838, 0.257454, 0.147574, 0.222385, 0.321458, 0.318242, 0.232838, 0.21291, 0.179055, 0.158265, 0.161087, 0.125101, 0.125101, 0.111485, 0.196879, 0.291804, 0.321458, 0.225814, 0.206376, 0.209395, 0.229226, 0.142424, 0.074921, 0.125101, 0.074921, 0.069024, 0.085092, 0.158265, 0.15008, 0.15008, 0.111485, 0.064632, 0.051831, 0.094817, 0.079919, 0.0704, 0.066181, 0.073402, 0.073402, 0.050641, 0.041405, 0.064632, 0.116183, 0.219301, 0.219301, 0.268042, 0.284882, 0.25031, 0.170161, 0.167087, 0.203355, 0.219301, 0.308712, 0.342579, 0.332115, 0.377384, 0.377384, 0.339168, 0.25406, 0.342579, 0.436924, 0.377384, 0.284882, 0.158265, 0.134866, 0.081712, 0.06184, 0.042364, 0.064632, 0.109221, 0.111485, 0.10481, 0.167087, 0.17593, 0.21291, 0.137348, 0.129801, 0.078022, 0.081712, 0.129801, 0.109221, 0.073402, 0.10481, 0.15008, 0.161087, 0.139895, 0.155435, 0.232838, 0.281712, 0.281712, 0.275179, 0.206376, 0.206376, 0.111485, 0.11371, 0.116183, 0.18812, 0.196879, 0.291804, 0.232838, 0.194234, 0.191378, 0.216401, 0.203355, 0.200174, 0.288399, 0.243554, 0.324872, 0.236433, 0.229226, 0.264545, 0.147574, 0.219301, 0.196879, 0.275179, 0.236433, 0.191378, 0.158265, 0.118441, 0.081712, 0.134866, 0.137348, 0.142424], '')</t>
  </si>
  <si>
    <t xml:space="preserve">F5RZR6|F5RZR6_9ENTR Mannonate dehydratase OS=Enterobacter hormaechei ATCC 49162 </t>
  </si>
  <si>
    <t>([0.339168, 0.398279, 0.468512, 0.401658, 0.418646, 0.335645, 0.377384, 0.414856, 0.370445, 0.377384, 0.401658, 0.41194, 0.398279, 0.374039, 0.374039, 0.454136, 0.401658, 0.418646, 0.517562, 0.490133, 0.380708, 0.366687, 0.346032, 0.239899, 0.324872, 0.339168, 0.422041, 0.414856, 0.339168, 0.308712, 0.349426, 0.278302, 0.318242, 0.332115, 0.271506, 0.278302, 0.268042, 0.31487, 0.380708, 0.352862, 0.384043, 0.380708, 0.36309, 0.387226, 0.461924, 0.436924, 0.342579, 0.346032, 0.25031, 0.308712, 0.335645, 0.247041, 0.328603, 0.308712, 0.209395, 0.321458, 0.25031, 0.25406, 0.281712, 0.288399, 0.232838, 0.216401, 0.30533, 0.324872, 0.301917, 0.311707, 0.328603, 0.335645, 0.346032, 0.440853, 0.356642, 0.335645, 0.374039, 0.36309, 0.275179, 0.36309, 0.342579, 0.401658, 0.321458, 0.295083, 0.291804, 0.288399, 0.271506, 0.239899, 0.17593, 0.182256, 0.116183, 0.11371, 0.173081, 0.11371, 0.0704, 0.067594, 0.118441, 0.074921, 0.054297, 0.118441, 0.069024, 0.038042, 0.043307, 0.041405, 0.045352, 0.040537, 0.071867, 0.090864, 0.06312, 0.111485, 0.06184, 0.116183, 0.083462, 0.067594, 0.109221, 0.164327, 0.243554, 0.225814, 0.301917, 0.25406, 0.216401, 0.194234, 0.288399, 0.281712, 0.281712, 0.25031, 0.161087, 0.134866, 0.106997, 0.096677, 0.096677, 0.100716, 0.090864, 0.069024, 0.049374, 0.042364, 0.040537, 0.050641, 0.05306, 0.05306, 0.100716, 0.088832, 0.173081, 0.096677, 0.094817, 0.132295, 0.167087, 0.288399, 0.324872, 0.366687, 0.483068, 0.436924, 0.433034, 0.40511, 0.390993, 0.370445, 0.387226, 0.366687, 0.30533, 0.30533, 0.352862, 0.30533, 0.346032, 0.247041, 0.359901, 0.342579, 0.288399, 0.206376, 0.182256, 0.179055, 0.10481, 0.058088, 0.056825, 0.096677, 0.066181, 0.139895, 0.229226, 0.18812, 0.232838, 0.284882, 0.284882, 0.17593, 0.209395, 0.127496, 0.209395, 0.200174, 0.120615, 0.179055, 0.209395, 0.209395, 0.129801, 0.173081, 0.275179, 0.21291, 0.216401, 0.31487, 0.196879, 0.209395, 0.236433, 0.225814, 0.219301, 0.15008, 0.225814, 0.236433, 0.335645, 0.284882, 0.243554, 0.356642, 0.26085, 0.21291, 0.21291, 0.275179, 0.219301, 0.147574, 0.264545, 0.200174, 0.164327, 0.264545, 0.275179, 0.25031, 0.239899, 0.167087, 0.236433, 0.167087, 0.127496, 0.079919, 0.10481, 0.144935, 0.15284, 0.257454, 0.370445, 0.40511, 0.4292, 0.553315, 0.534167, 0.414856, 0.483068, 0.4292, 0.444081, 0.418646, 0.366687, 0.301917, 0.370445, 0.384043, 0.384043, 0.4292, 0.51388, 0.472492, 0.454136, 0.342579, 0.25031, 0.216401, 0.203355, 0.216401, 0.137348, 0.21291, 0.291804, 0.21291, 0.206376, 0.191378, 0.196879, 0.194234, 0.264545, 0.225814, 0.158265, 0.239899, 0.222385, 0.216401, 0.173081, 0.161087, 0.194234, 0.271506, 0.247041, 0.239899, 0.243554, 0.318242, 0.232838, 0.17593, 0.25031, 0.295083, 0.200174, 0.21291, 0.30533, 0.196879, 0.232838, 0.308712, 0.301917, 0.219301, 0.222385, 0.206376, 0.21291, 0.278302, 0.203355, 0.229226, 0.194234, 0.191378, 0.127496, 0.18812, 0.26085, 0.278302, 0.328603, 0.444081, 0.42561, 0.42561, 0.42561, 0.4292, 0.436924, 0.41194, 0.465241, 0.465241, 0.490133, 0.483068, 0.480142, 0.58069, 0.509769, 0.553315, 0.5017, 0.51388, 0.483068, 0.408655, 0.332115, 0.328603, 0.275179, 0.196879, 0.129801, 0.194234, 0.203355, 0.203355, 0.17593, 0.200174, 0.196879, 0.268042, 0.281712, 0.25406, 0.243554, 0.308712, 0.236433, 0.271506, 0.359901, 0.301917, 0.390993, 0.349426, 0.339168, 0.394753, 0.483068, 0.570702, 0.604312, 0.585406, 0.585406, 0.608892, 0.517562, 0.521092, 0.534167, 0.436924, 0.468512, 0.465241, 0.458154, 0.534167, 0.545602, 0.545602, 0.657645, 0.5017, 0.63748, 0.604312, 0.472492, 0.465241, 0.465241, 0.390993, 0.387226, 0.374039, 0.380708, 0.433034, 0.440853, 0.374039, 0.450668, 0.450668, 0.366687, 0.380708, 0.301917, 0.268042, 0.170161, 0.170161, 0.219301, 0.222385, 0.25031, 0.243554, 0.275179, 0.284882, 0.291804, 0.219301, 0.194234, 0.200174, 0.196879, 0.15284, 0.18812, 0.15284, 0.118441, 0.185198, 0.127496, 0.194234], '')</t>
  </si>
  <si>
    <t>[18, 229, 230, 242, 309, 310, 311, 312, 313, 341, 342, 343, 344, 345, 346, 347, 348, 353, 354, 355, 356, 357, 358, 359]</t>
  </si>
  <si>
    <t xml:space="preserve">F5RZS2|F5RZS2_9ENTR cyclic-guanylate-specific phosphodiesterase OS=Enterobacter hormaechei ATCC 49162 </t>
  </si>
  <si>
    <t>([0.026338, 0.014783, 0.010221, 0.006619, 0.005683, 0.006894, 0.005086, 0.004513, 0.005623, 0.006701, 0.005932, 0.004611, 0.007259, 0.006374, 0.004736, 0.004835, 0.00558, 0.005734, 0.005223, 0.003804, 0.00389, 0.002662, 0.002662, 0.002435, 0.00359, 0.003478, 0.003478, 0.005086, 0.006795, 0.006988, 0.00558, 0.007555, 0.007555, 0.00777, 0.009187, 0.009294, 0.009187, 0.014315, 0.015078, 0.011518, 0.019109, 0.01204, 0.014075, 0.018106, 0.043307, 0.044297, 0.044297, 0.020876, 0.022667, 0.024826, 0.014315, 0.021381, 0.015694, 0.032017, 0.017138, 0.017447, 0.030003, 0.031287, 0.032677, 0.036378, 0.037156, 0.038042, 0.033407, 0.0704, 0.094817, 0.05306, 0.06312, 0.134866, 0.179055, 0.167087, 0.122885, 0.164327, 0.098513, 0.139895, 0.139895, 0.229226, 0.185198, 0.147574, 0.122885, 0.109221, 0.049374, 0.098513, 0.059222, 0.106997, 0.076542, 0.034884, 0.030003, 0.015694, 0.010131, 0.014315, 0.015694, 0.018787, 0.025316, 0.034884, 0.019109, 0.013613, 0.013437, 0.016021, 0.016021, 0.034884, 0.035586, 0.081712, 0.055536, 0.096677, 0.060549, 0.094817, 0.147574, 0.25406, 0.311707, 0.298791, 0.200174, 0.216401, 0.243554, 0.147574, 0.17593, 0.179055, 0.239899, 0.243554, 0.275179, 0.216401, 0.222385, 0.182256, 0.129801, 0.106997, 0.058088, 0.109221, 0.090864, 0.125101, 0.129801, 0.122885, 0.122885, 0.229226, 0.21291, 0.191378, 0.308712, 0.275179, 0.275179, 0.239899, 0.15284, 0.0704, 0.0704, 0.066181, 0.096677, 0.137348, 0.132295, 0.142424, 0.118441, 0.129801, 0.122885, 0.102787, 0.088832, 0.073402, 0.064632, 0.056825, 0.036378, 0.032677, 0.022667, 0.044297, 0.030611, 0.060549, 0.134866, 0.132295, 0.076542, 0.038858, 0.018415, 0.032677, 0.050641, 0.05306, 0.051831, 0.056825, 0.066181, 0.047319, 0.106997, 0.100716, 0.054297, 0.085092, 0.03976, 0.03976, 0.0198, 0.034068, 0.035586, 0.015078, 0.020876, 0.020876, 0.035586, 0.0704, 0.0704, 0.071867, 0.069024, 0.067594, 0.034068, 0.019401, 0.043307, 0.032017, 0.033407, 0.071867, 0.040537, 0.092881, 0.164327, 0.164327, 0.18812, 0.116183, 0.219301, 0.268042, 0.321458, 0.332115, 0.225814, 0.21291, 0.229226, 0.161087, 0.17593, 0.17593, 0.25406, 0.144935, 0.17593, 0.11371, 0.054297, 0.078022, 0.071867, 0.056825, 0.054297, 0.048328, 0.092881, 0.098513, 0.106997, 0.083462, 0.041405, 0.040537, 0.032677, 0.016826, 0.013437, 0.007422, 0.010372, 0.007091, 0.007555, 0.006374, 0.008156, 0.008002, 0.008002, 0.006619, 0.007495, 0.008409, 0.005932, 0.005683, 0.003804, 0.002606, 0.002435, 0.002435, 0.003405, 0.002688, 0.003727, 0.003924, 0.005992, 0.006482, 0.009096, 0.012727, 0.019401, 0.011342, 0.011903, 0.015078, 0.015344, 0.009483, 0.013265, 0.022667, 0.022667, 0.05306, 0.045352, 0.046336, 0.05306, 0.030003, 0.030611, 0.032017, 0.074921, 0.03976, 0.020522, 0.020522, 0.016826, 0.016021, 0.028107, 0.028107, 0.026338, 0.024826, 0.051831, 0.05306, 0.027463, 0.029376, 0.017797, 0.020165, 0.027463, 0.047319, 0.038858, 0.076542, 0.071867, 0.0704, 0.071867, 0.086953, 0.086953, 0.125101, 0.06184, 0.074921, 0.155435, 0.167087, 0.182256, 0.085092, 0.043307, 0.088832, 0.034068, 0.045352, 0.096677, 0.10481, 0.111485, 0.194234, 0.116183, 0.06184, 0.031287, 0.06312, 0.045352, 0.047319, 0.022306, 0.041405, 0.018787, 0.009187, 0.009294, 0.007315, 0.008002, 0.007877, 0.007495, 0.012727, 0.012727, 0.013265, 0.010672, 0.007091, 0.007495, 0.011106, 0.011342, 0.010221, 0.010372, 0.020165, 0.019401, 0.028695, 0.028695, 0.025316, 0.056825, 0.027463, 0.059222, 0.060549, 0.096677, 0.116183, 0.111485, 0.137348, 0.064632, 0.10481, 0.15284, 0.161087, 0.15284, 0.137348, 0.219301, 0.216401, 0.196879, 0.15284, 0.182256, 0.155435, 0.155435, 0.129801, 0.185198, 0.142424, 0.144935, 0.200174, 0.203355, 0.21291, 0.21291, 0.194234, 0.209395, 0.15284, 0.088832, 0.049374, 0.122885, 0.069024, 0.06312, 0.069024, 0.090864, 0.100716, 0.092881, 0.106997, 0.139895, 0.164327, 0.18812, 0.30533, 0.243554, 0.225814, 0.209395, 0.132295, 0.132295, 0.139895, 0.132295, 0.120615, 0.191378, 0.182256, 0.298791, 0.295083, 0.158265, 0.182256, 0.098513, 0.109221, 0.109221, 0.106997, 0.118441, 0.060549, 0.05306, 0.069024, 0.064632, 0.06312, 0.111485, 0.179055, 0.094817, 0.102787, 0.098513, 0.056825, 0.060549, 0.050641, 0.023963, 0.05306, 0.034068, 0.0704, 0.041405, 0.043307, 0.038858, 0.020876, 0.046336, 0.043307, 0.041405, 0.020522, 0.014783, 0.016021, 0.016257, 0.016257, 0.028107, 0.056825, 0.11371, 0.10481, 0.0704, 0.144935, 0.137348, 0.203355, 0.134866, 0.15284, 0.243554, 0.222385, 0.247041, 0.15284, 0.167087, 0.098513, 0.158265, 0.232838, 0.209395, 0.15284, 0.247041, 0.200174, 0.120615, 0.111485, 0.069024, 0.088832, 0.096677, 0.100716, 0.05306, 0.094817, 0.161087, 0.179055, 0.225814, 0.30533, 0.366687, 0.328603, 0.311707, 0.25031, 0.225814, 0.26085, 0.342579, 0.332115, 0.311707, 0.414856, 0.308712, 0.291804, 0.332115, 0.311707, 0.21291, 0.182256, 0.098513, 0.096677, 0.073402, 0.078022, 0.05306, 0.078022, 0.051831, 0.116183, 0.194234, 0.116183, 0.092881, 0.102787, 0.05306, 0.085092, 0.096677, 0.17593, 0.170161, 0.167087, 0.098513, 0.170161, 0.291804, 0.36309, 0.339168, 0.328603, 0.264545, 0.298791, 0.222385, 0.324872, 0.25406, 0.194234, 0.359901], '')</t>
  </si>
  <si>
    <t xml:space="preserve">F5RZS8|F5RZS8_9ENTR Bcr/CflA family efflux transporter OS=Enterobacter hormaechei ATCC 49162 </t>
  </si>
  <si>
    <t>([0.203355, 0.11371, 0.037156, 0.018415, 0.011518, 0.015344, 0.010372, 0.008075, 0.008156, 0.00777, 0.006482, 0.006421, 0.006894, 0.004736, 0.004513, 0.002881, 0.003079, 0.002529, 0.001709, 0.001906, 0.002138, 0.002606, 0.002482, 0.004135, 0.004483, 0.004414, 0.004431, 0.005318, 0.00777, 0.005872, 0.007031, 0.007495, 0.010509, 0.007877, 0.011903, 0.011903, 0.017447, 0.017138, 0.016826, 0.036378, 0.036378, 0.029376, 0.043307, 0.038858, 0.016528, 0.014783, 0.027463, 0.013265, 0.013265, 0.008002, 0.014075, 0.015344, 0.013821, 0.007091, 0.00558, 0.005623, 0.006142, 0.005799, 0.004775, 0.006142, 0.005872, 0.005734, 0.005683, 0.005623, 0.008624, 0.016021, 0.017138, 0.009728, 0.010672, 0.013265, 0.023534, 0.025316, 0.012491, 0.011669, 0.011106, 0.016528, 0.013016, 0.009187, 0.009865, 0.008409, 0.006701, 0.005799, 0.007091, 0.004976, 0.004247, 0.004388, 0.003924, 0.003607, 0.005378, 0.008075, 0.005683, 0.003997, 0.003014, 0.003512, 0.005086, 0.00515, 0.00389, 0.004483, 0.00515, 0.004247, 0.004775, 0.004835, 0.004921, 0.004921, 0.006078, 0.007031, 0.005086, 0.003963, 0.003997, 0.003997, 0.003431, 0.003431, 0.003963, 0.005318, 0.006701, 0.004976, 0.005318, 0.009294, 0.00962, 0.010672, 0.022667, 0.013437, 0.016528, 0.022667, 0.020522, 0.018787, 0.018415, 0.013821, 0.013821, 0.018415, 0.009728, 0.008409, 0.014075, 0.020876, 0.010926, 0.008723, 0.014586, 0.015344, 0.009096, 0.007495, 0.007555, 0.005734, 0.006701, 0.006795, 0.006619, 0.007031, 0.006421, 0.004611, 0.00543, 0.004976, 0.00389, 0.005378, 0.004899, 0.004689, 0.003924, 0.003924, 0.002881, 0.001778, 0.001748, 0.001602, 0.001602, 0.000923, 0.001, 0.001232, 0.000743, 0.000412, 0.000412, 0.000614, 0.000687, 0.00076, 0.000747, 0.000743, 0.000468, 0.000412, 0.000228, 0.000301, 0.000614, 0.001267, 0.001249, 0.002014, 0.002155, 0.002623, 0.003864, 0.004513, 0.00543, 0.008075, 0.007091, 0.008156, 0.006142, 0.008525, 0.011518, 0.023087, 0.026892, 0.049374, 0.139895, 0.111485, 0.078022, 0.064632, 0.026892, 0.021816, 0.019109, 0.031287, 0.028107, 0.027463, 0.015694, 0.008624, 0.008156, 0.008895, 0.007091, 0.006533, 0.00558, 0.00515, 0.004921, 0.004483, 0.004414, 0.002581, 0.003607, 0.004161, 0.003478, 0.00316, 0.004775, 0.003014, 0.002117, 0.002014, 0.001623, 0.002327, 0.00359, 0.00231, 0.002512, 0.002078, 0.002078, 0.002581, 0.001743, 0.001855, 0.003053, 0.002336, 0.003607, 0.004513, 0.004646, 0.005623, 0.005623, 0.005734, 0.006194, 0.006078, 0.003924, 0.003924, 0.002688, 0.002606, 0.003014, 0.003014, 0.0028, 0.0028, 0.001597, 0.001743, 0.001344, 0.001434, 0.001335, 0.000842, 0.000816, 0.000747, 0.000816, 0.000833, 0.00052, 0.001, 0.001649, 0.002078, 0.00243, 0.003079, 0.002014, 0.003109, 0.003366, 0.003405, 0.004899, 0.006701, 0.009294, 0.007877, 0.005318, 0.005378, 0.008075, 0.004736, 0.003757, 0.003053, 0.00407, 0.003757, 0.002606, 0.001722, 0.001748, 0.001232, 0.001391, 0.001722, 0.001142, 0.000893, 0.001541, 0.001142, 0.001335, 0.000713, 0.000713, 0.000923, 0.000923, 0.000575, 0.000816, 0.001159, 0.001061, 0.001048, 0.001335, 0.001202, 0.001318, 0.001692, 0.002014, 0.001499, 0.001692, 0.002014, 0.002211, 0.002155, 0.002705, 0.002881, 0.00389, 0.004431, 0.004431, 0.004775, 0.004431, 0.00407, 0.004315, 0.006039, 0.004483, 0.005623, 0.008895, 0.009483, 0.008075, 0.010372, 0.017138, 0.013821, 0.019109, 0.031287, 0.016528, 0.013437, 0.01227, 0.016826, 0.011106, 0.014783, 0.010926, 0.019401, 0.019109, 0.017447, 0.011903, 0.013821, 0.008525, 0.008723, 0.009294, 0.007315, 0.00515, 0.004835, 0.004611, 0.004135, 0.004388, 0.003997, 0.004835, 0.005011, 0.004315, 0.004921, 0.005249, 0.006894, 0.004899, 0.005318, 0.004646, 0.003821, 0.004689, 0.004388, 0.00359, 0.00359, 0.005223, 0.005992, 0.005992, 0.005086, 0.004247, 0.002662, 0.002705, 0.001786, 0.001142, 0.001142, 0.001533, 0.001417, 0.001936, 0.0028, 0.003804, 0.004513, 0.00558, 0.006567, 0.009865, 0.011106, 0.011342, 0.008804, 0.009865, 0.008276, 0.011669, 0.020165, 0.055536, 0.161087, 0.328603], '')</t>
  </si>
  <si>
    <t xml:space="preserve">F5RZS9|F5RZS9_9ENTR Pseudouridine synthase OS=Enterobacter hormaechei ATCC 49162 </t>
  </si>
  <si>
    <t>([0.120615, 0.164327, 0.122885, 0.161087, 0.196879, 0.200174, 0.144935, 0.15008, 0.179055, 0.206376, 0.25031, 0.206376, 0.203355, 0.25406, 0.243554, 0.247041, 0.288399, 0.366687, 0.335645, 0.328603, 0.31487, 0.40511, 0.328603, 0.335645, 0.328603, 0.339168, 0.36309, 0.422041, 0.346032, 0.342579, 0.271506, 0.268042, 0.380708, 0.390993, 0.414856, 0.4292, 0.374039, 0.450668, 0.366687, 0.433034, 0.42561, 0.440853, 0.465241, 0.465241, 0.529623, 0.549308, 0.557691, 0.575842, 0.608892, 0.779859, 0.784345, 0.779859, 0.63748, 0.557691, 0.468512, 0.483068, 0.461924, 0.562014, 0.557691, 0.675549, 0.553315, 0.486429, 0.398279, 0.366687, 0.440853, 0.450668, 0.444081, 0.461924, 0.458154, 0.458154, 0.458154, 0.461924, 0.483068, 0.51388, 0.461924, 0.433034, 0.349426, 0.36309, 0.342579, 0.359901, 0.301917, 0.356642, 0.414856, 0.486429, 0.41194, 0.41194, 0.380708, 0.349426, 0.318242, 0.308712, 0.232838, 0.209395, 0.139895, 0.194234, 0.264545, 0.342579, 0.444081, 0.440853, 0.374039, 0.291804, 0.225814, 0.288399, 0.318242, 0.324872, 0.332115, 0.418646, 0.31487, 0.339168, 0.36309, 0.359901, 0.284882, 0.359901, 0.352862, 0.465241, 0.454136, 0.454136, 0.450668, 0.377384, 0.468512, 0.521092, 0.618285, 0.553315, 0.545602, 0.472492, 0.468512, 0.398279, 0.401658, 0.505461, 0.541878, 0.476583, 0.480142, 0.585406, 0.59508, 0.604312, 0.534167, 0.557691, 0.570702, 0.458154, 0.517562, 0.486429, 0.497853, 0.436924, 0.538167, 0.465241, 0.529623, 0.538167, 0.653063, 0.622677, 0.63748, 0.505461, 0.58069, 0.56648, 0.59508, 0.549308, 0.483068, 0.433034, 0.433034, 0.342579, 0.374039, 0.398279, 0.436924, 0.436924, 0.505461, 0.4292, 0.497853, 0.422041, 0.414856, 0.31487, 0.321458, 0.328603, 0.401658, 0.394753, 0.318242, 0.291804, 0.324872, 0.321458, 0.384043, 0.36309, 0.414856, 0.387226, 0.36309, 0.31487, 0.25406, 0.25031, 0.318242, 0.324872, 0.342579, 0.281712, 0.366687, 0.295083, 0.284882, 0.278302, 0.298791, 0.377384, 0.295083, 0.288399, 0.321458, 0.25031, 0.271506, 0.225814, 0.328603, 0.380708, 0.408655, 0.394753, 0.374039, 0.387226, 0.387226, 0.454136, 0.433034, 0.42561, 0.534167, 0.454136, 0.468512, 0.465241, 0.480142, 0.59014, 0.486429, 0.486429, 0.58069, 0.494003, 0.58069, 0.483068, 0.486429, 0.480142, 0.549308, 0.557691, 0.509769, 0.486429, 0.450668, 0.538167, 0.521092, 0.454136, 0.549308, 0.509769, 0.454136], '')</t>
  </si>
  <si>
    <t>[44, 45, 46, 47, 48, 49, 50, 51, 52, 53, 57, 58, 59, 60, 73, 119, 120, 121, 122, 127, 128, 131, 132, 133, 134, 135, 136, 138, 142, 144, 145, 146, 147, 148, 149, 150, 151, 152, 153, 162, 210, 215, 218, 220, 224, 225, 226, 229, 230, 232, 233]</t>
  </si>
  <si>
    <t xml:space="preserve">F5RZT1|F5RZT1_9ENTR 50S ribosomal protein L25 OS=Enterobacter hormaechei ATCC 49162 </t>
  </si>
  <si>
    <t>([0.111485, 0.161087, 0.200174, 0.239899, 0.275179, 0.268042, 0.295083, 0.321458, 0.349426, 0.284882, 0.308712, 0.349426, 0.42561, 0.436924, 0.529623, 0.40511, 0.465241, 0.4292, 0.414856, 0.346032, 0.239899, 0.308712, 0.301917, 0.308712, 0.284882, 0.25406, 0.311707, 0.243554, 0.21291, 0.137348, 0.216401, 0.142424, 0.142424, 0.17593, 0.170161, 0.170161, 0.203355, 0.11371, 0.144935, 0.182256, 0.25031, 0.349426, 0.346032, 0.318242, 0.318242, 0.243554, 0.185198, 0.158265, 0.229226, 0.191378, 0.194234, 0.191378, 0.191378, 0.132295, 0.083462, 0.078022, 0.079919, 0.120615, 0.196879, 0.191378, 0.222385, 0.155435, 0.147574, 0.102787, 0.125101, 0.102787, 0.125101, 0.206376, 0.206376, 0.209395, 0.25031, 0.225814, 0.219301, 0.332115, 0.394753, 0.377384, 0.384043, 0.398279, 0.311707, 0.308712, 0.196879, 0.142424, 0.203355, 0.179055, 0.216401, 0.185198, 0.185198, 0.229226, 0.191378, 0.155435, 0.111485, 0.106997, 0.209395, 0.167087], '')</t>
  </si>
  <si>
    <t>[14]</t>
  </si>
  <si>
    <t xml:space="preserve">F5RZT6|F5RZT6_9ENTR Ecotin OS=Enterobacter hormaechei ATCC 49162 </t>
  </si>
  <si>
    <t>([0.179055, 0.179055, 0.122885, 0.079919, 0.085092, 0.088832, 0.092881, 0.06312, 0.067594, 0.083462, 0.086953, 0.106997, 0.088832, 0.073402, 0.066181, 0.059222, 0.079919, 0.066181, 0.0704, 0.125101, 0.158265, 0.236433, 0.295083, 0.291804, 0.387226, 0.408655, 0.374039, 0.374039, 0.494003, 0.4292, 0.465241, 0.5017, 0.468512, 0.51388, 0.632174, 0.666105, 0.618285, 0.585406, 0.59014, 0.59014, 0.521092, 0.414856, 0.414856, 0.308712, 0.408655, 0.359901, 0.374039, 0.440853, 0.486429, 0.468512, 0.534167, 0.509769, 0.394753, 0.422041, 0.342579, 0.359901, 0.288399, 0.25406, 0.179055, 0.17593, 0.173081, 0.232838, 0.236433, 0.243554, 0.25406, 0.243554, 0.196879, 0.203355, 0.203355, 0.196879, 0.185198, 0.147574, 0.134866, 0.222385, 0.232838, 0.219301, 0.219301, 0.291804, 0.359901, 0.450668, 0.374039, 0.384043, 0.377384, 0.36309, 0.349426, 0.324872, 0.324872, 0.318242, 0.219301, 0.158265, 0.085092, 0.092881, 0.139895, 0.096677, 0.100716, 0.096677, 0.173081, 0.11371, 0.111485, 0.118441, 0.094817, 0.120615, 0.094817, 0.059222, 0.118441, 0.129801, 0.200174, 0.182256, 0.257454, 0.356642, 0.414856, 0.517562, 0.394753, 0.339168, 0.408655, 0.380708, 0.30533, 0.209395, 0.275179, 0.291804, 0.301917, 0.335645, 0.298791, 0.25031, 0.332115, 0.222385, 0.219301, 0.219301, 0.222385, 0.158265, 0.170161, 0.11371, 0.081712, 0.092881, 0.081712, 0.081712, 0.111485, 0.17593, 0.25406, 0.191378, 0.18812, 0.125101, 0.120615, 0.11371, 0.167087, 0.120615, 0.111485, 0.096677, 0.079919, 0.088832, 0.144935, 0.134866, 0.147574, 0.147574, 0.219301, 0.268042, 0.203355, 0.129801, 0.122885, 0.092881, 0.116183, 0.086953, 0.109221, 0.090864, 0.132295, 0.106997, 0.139895, 0.243554, 0.216401], '')</t>
  </si>
  <si>
    <t>[31, 33, 34, 35, 36, 37, 38, 39, 40, 50, 51, 111]</t>
  </si>
  <si>
    <t xml:space="preserve">F5RZT7|F5RZT7_9ENTR Probable malate:quinone oxidoreductase OS=Enterobacter hormaechei ATCC 49162 </t>
  </si>
  <si>
    <t>([0.081712, 0.05306, 0.058088, 0.046336, 0.064632, 0.045352, 0.067594, 0.0704, 0.058088, 0.073402, 0.056825, 0.060549, 0.066181, 0.066181, 0.056825, 0.079919, 0.064632, 0.096677, 0.132295, 0.209395, 0.31487, 0.335645, 0.414856, 0.461924, 0.461924, 0.384043, 0.384043, 0.291804, 0.318242, 0.384043, 0.387226, 0.380708, 0.366687, 0.394753, 0.370445, 0.40511, 0.308712, 0.335645, 0.308712, 0.21291, 0.129801, 0.129801, 0.129801, 0.078022, 0.079919, 0.137348, 0.216401, 0.194234, 0.275179, 0.229226, 0.236433, 0.194234, 0.21291, 0.271506, 0.278302, 0.222385, 0.232838, 0.311707, 0.247041, 0.21291, 0.318242, 0.418646, 0.40511, 0.380708, 0.480142, 0.458154, 0.324872, 0.324872, 0.436924, 0.41194, 0.454136, 0.454136, 0.5017, 0.585406, 0.553315, 0.517562, 0.517562, 0.458154, 0.476583, 0.458154, 0.5017, 0.390993, 0.377384, 0.41194, 0.42561, 0.41194, 0.41194, 0.534167, 0.517562, 0.5017, 0.440853, 0.440853, 0.349426, 0.366687, 0.36309, 0.339168, 0.30533, 0.40511, 0.36309, 0.359901, 0.461924, 0.422041, 0.422041, 0.42561, 0.31487, 0.30533, 0.30533, 0.31487, 0.203355, 0.127496, 0.127496, 0.203355, 0.21291, 0.239899, 0.232838, 0.232838, 0.26085, 0.264545, 0.17593, 0.26085, 0.26085, 0.275179, 0.30533, 0.401658, 0.291804, 0.291804, 0.30533, 0.308712, 0.239899, 0.370445, 0.472492, 0.436924, 0.42561, 0.321458, 0.321458, 0.21291, 0.216401, 0.225814, 0.291804, 0.380708, 0.31487, 0.31487, 0.191378, 0.127496, 0.129801, 0.194234, 0.271506, 0.17593, 0.155435, 0.18812, 0.109221, 0.109221, 0.139895, 0.139895, 0.225814, 0.209395, 0.206376, 0.206376, 0.200174, 0.161087, 0.15008, 0.129801, 0.118441, 0.206376, 0.288399, 0.295083, 0.291804, 0.301917, 0.301917, 0.321458, 0.356642, 0.335645, 0.301917, 0.321458, 0.243554, 0.182256, 0.216401, 0.328603, 0.324872, 0.324872, 0.370445, 0.401658, 0.505461, 0.521092, 0.505461, 0.4292, 0.394753, 0.394753, 0.390993, 0.476583, 0.480142, 0.480142, 0.490133, 0.521092, 0.494003, 0.608892, 0.604312, 0.671169, 0.534167, 0.538167, 0.549308, 0.444081, 0.418646, 0.40511, 0.40511, 0.324872, 0.324872, 0.324872, 0.349426, 0.264545, 0.264545, 0.257454, 0.243554, 0.342579, 0.352862, 0.243554, 0.247041, 0.232838, 0.229226, 0.239899, 0.236433, 0.222385, 0.321458, 0.25406, 0.25406, 0.247041, 0.219301, 0.284882, 0.311707, 0.328603, 0.380708, 0.394753, 0.408655, 0.408655, 0.30533, 0.288399, 0.328603, 0.318242, 0.332115, 0.291804, 0.380708, 0.30533, 0.301917, 0.30533, 0.384043, 0.394753, 0.366687, 0.486429, 0.497853, 0.4292, 0.328603, 0.352862, 0.31487, 0.298791, 0.194234, 0.219301, 0.132295, 0.118441, 0.116183, 0.142424, 0.167087, 0.158265, 0.206376, 0.185198, 0.11371, 0.102787, 0.059222, 0.043307, 0.042364, 0.044297, 0.064632, 0.109221, 0.066181, 0.094817, 0.106997, 0.161087, 0.225814, 0.339168, 0.332115, 0.30533, 0.328603, 0.219301, 0.25031, 0.209395, 0.232838, 0.308712, 0.321458, 0.288399, 0.284882, 0.209395, 0.194234, 0.209395, 0.222385, 0.339168, 0.31487, 0.232838, 0.196879, 0.185198, 0.179055, 0.268042, 0.216401, 0.18812, 0.291804, 0.194234, 0.173081, 0.173081, 0.185198, 0.15008, 0.247041, 0.257454, 0.324872, 0.298791, 0.31487, 0.332115, 0.257454, 0.247041, 0.243554, 0.342579, 0.352862, 0.26085, 0.268042, 0.352862, 0.384043, 0.346032, 0.332115, 0.436924, 0.436924, 0.422041, 0.450668, 0.387226, 0.390993, 0.308712, 0.225814, 0.196879, 0.196879, 0.137348, 0.118441, 0.17593, 0.078022, 0.076542, 0.134866, 0.122885, 0.06184, 0.037156, 0.046336, 0.085092, 0.079919, 0.078022, 0.046336, 0.026338, 0.043307, 0.038858, 0.038042, 0.076542, 0.06312, 0.054297, 0.111485, 0.137348, 0.132295, 0.239899, 0.179055, 0.170161, 0.203355, 0.275179, 0.31487, 0.332115, 0.25031, 0.25406, 0.179055, 0.271506, 0.377384, 0.25406, 0.346032, 0.349426, 0.288399, 0.31487, 0.216401, 0.142424, 0.083462, 0.081712, 0.079919, 0.081712, 0.066181, 0.031287, 0.03976, 0.055536, 0.055536, 0.094817, 0.094817, 0.078022, 0.078022, 0.060549, 0.074921, 0.069024, 0.120615, 0.100716, 0.058088, 0.122885, 0.194234, 0.25406, 0.25031, 0.236433, 0.318242, 0.366687, 0.352862, 0.356642, 0.271506, 0.167087, 0.161087, 0.137348, 0.236433, 0.229226, 0.257454, 0.271506, 0.284882, 0.185198, 0.191378, 0.278302, 0.247041, 0.247041, 0.308712, 0.308712, 0.324872, 0.311707, 0.301917, 0.332115, 0.25406, 0.328603, 0.349426, 0.339168, 0.374039, 0.387226, 0.31487, 0.257454, 0.318242, 0.321458, 0.40511, 0.509769, 0.517562, 0.525368, 0.422041, 0.36309, 0.342579, 0.25406, 0.185198, 0.185198, 0.219301, 0.298791, 0.328603, 0.408655, 0.380708, 0.377384, 0.366687, 0.40511, 0.440853, 0.476583, 0.377384, 0.349426, 0.264545, 0.271506, 0.194234, 0.243554, 0.284882, 0.30533, 0.31487, 0.288399, 0.281712, 0.324872, 0.318242, 0.225814, 0.222385, 0.25031, 0.281712, 0.288399, 0.222385, 0.257454, 0.200174, 0.278302, 0.236433, 0.30533, 0.301917, 0.295083, 0.25031, 0.268042, 0.271506, 0.25406, 0.356642, 0.366687, 0.346032, 0.278302, 0.356642, 0.359901, 0.377384, 0.284882, 0.284882, 0.349426, 0.346032, 0.387226, 0.401658, 0.490133, 0.418646, 0.42561, 0.422041, 0.51388, 0.480142, 0.480142, 0.5017, 0.42561, 0.4292, 0.36309, 0.447574, 0.349426, 0.284882, 0.264545, 0.356642, 0.352862, 0.352862, 0.324872, 0.328603, 0.298791, 0.26085, 0.36309, 0.342579, 0.401658, 0.414856, 0.342579, 0.335645, 0.4292, 0.51388, 0.538167, 0.657645, 0.666105, 0.76285, 0.862302, 0.805026, 0.73685, 0.750527, 0.671169, 0.671169, 0.553315, 0.570702, 0.59508, 0.534167, 0.525368, 0.549308, 0.5017, 0.613573, 0.608892, 0.517562, 0.476583], '')</t>
  </si>
  <si>
    <t>[72, 73, 74, 75, 76, 80, 87, 88, 89, 182, 183, 184, 193, 195, 196, 197, 198, 199, 200, 437, 438, 439, 503, 506, 528, 529, 530, 531, 532, 533, 534, 535, 536, 537, 538, 539, 540, 541, 542, 543, 544, 545, 546, 547, 548]</t>
  </si>
  <si>
    <t xml:space="preserve">F5RZU0|F5RZU0_9ENTR Magnesium transporter MgtE OS=Enterobacter hormaechei ATCC 49162 </t>
  </si>
  <si>
    <t>([0.40511, 0.41194, 0.458154, 0.497853, 0.549308, 0.545602, 0.529623, 0.525368, 0.444081, 0.36309, 0.284882, 0.232838, 0.161087, 0.219301, 0.301917, 0.321458, 0.318242, 0.281712, 0.219301, 0.247041, 0.26085, 0.257454, 0.191378, 0.116183, 0.111485, 0.096677, 0.06184, 0.074921, 0.048328, 0.069024, 0.132295, 0.225814, 0.219301, 0.311707, 0.239899, 0.236433, 0.229226, 0.161087, 0.158265, 0.229226, 0.236433, 0.15284, 0.129801, 0.21291, 0.232838, 0.232838, 0.216401, 0.219301, 0.155435, 0.206376, 0.232838, 0.144935, 0.170161, 0.288399, 0.311707, 0.390993, 0.308712, 0.278302, 0.374039, 0.40511, 0.308712, 0.31487, 0.384043, 0.321458, 0.342579, 0.408655, 0.422041, 0.465241, 0.541878, 0.632174, 0.632174, 0.521092, 0.494003, 0.444081, 0.321458, 0.216401, 0.21291, 0.30533, 0.332115, 0.335645, 0.321458, 0.40511, 0.398279, 0.356642, 0.359901, 0.239899, 0.25406, 0.21291, 0.196879, 0.222385, 0.236433, 0.196879, 0.173081, 0.284882, 0.301917, 0.30533, 0.278302, 0.281712, 0.288399, 0.25031, 0.232838, 0.25406, 0.243554, 0.247041, 0.216401, 0.216401, 0.308712, 0.268042, 0.209395, 0.216401, 0.206376, 0.125101, 0.185198, 0.200174, 0.196879, 0.206376, 0.291804, 0.288399, 0.200174, 0.125101, 0.102787, 0.106997, 0.102787, 0.066181, 0.076542, 0.127496, 0.206376, 0.132295, 0.158265, 0.236433, 0.219301, 0.144935, 0.15008, 0.125101, 0.203355, 0.129801, 0.144935, 0.122885, 0.21291, 0.311707, 0.380708, 0.422041, 0.40511, 0.339168, 0.41194, 0.384043, 0.332115, 0.288399, 0.374039, 0.284882, 0.298791, 0.301917, 0.398279, 0.480142, 0.436924, 0.440853, 0.497853, 0.370445, 0.366687, 0.36309, 0.236433, 0.25031, 0.21291, 0.144935, 0.206376, 0.158265, 0.142424, 0.229226, 0.264545, 0.196879, 0.281712, 0.185198, 0.194234, 0.18812, 0.132295, 0.18812, 0.17593, 0.132295, 0.139895, 0.15284, 0.134866, 0.155435, 0.15284, 0.209395, 0.264545, 0.295083, 0.370445, 0.394753, 0.36309, 0.366687, 0.422041, 0.339168, 0.31487, 0.25031, 0.25031, 0.318242, 0.30533, 0.324872, 0.394753, 0.483068, 0.41194, 0.346032, 0.42561, 0.440853, 0.356642, 0.40511, 0.288399, 0.271506, 0.264545, 0.17593, 0.109221, 0.0704, 0.120615, 0.206376, 0.275179, 0.275179, 0.278302, 0.281712, 0.203355, 0.209395, 0.216401, 0.229226, 0.275179, 0.288399, 0.278302, 0.374039, 0.390993, 0.440853, 0.380708, 0.268042, 0.352862, 0.468512, 0.58069, 0.570702, 0.585406, 0.538167, 0.549308, 0.534167, 0.505461, 0.549308, 0.541878, 0.534167, 0.480142, 0.534167, 0.51388, 0.517562, 0.509769, 0.387226, 0.352862, 0.414856, 0.497853, 0.465241, 0.36309, 0.281712, 0.281712, 0.275179, 0.232838, 0.216401, 0.216401, 0.167087, 0.161087, 0.164327, 0.155435, 0.179055, 0.170161, 0.10481, 0.10481, 0.109221, 0.10481, 0.10481, 0.111485, 0.090864, 0.071867, 0.06184, 0.10481, 0.111485, 0.116183, 0.173081, 0.182256, 0.196879, 0.196879, 0.222385, 0.194234, 0.127496, 0.194234, 0.191378, 0.18812, 0.17593, 0.134866, 0.229226, 0.30533, 0.30533, 0.301917, 0.366687, 0.422041, 0.401658, 0.308712, 0.301917, 0.284882, 0.239899, 0.164327, 0.236433, 0.25031, 0.275179, 0.271506, 0.236433, 0.155435, 0.155435, 0.132295, 0.090864, 0.085092, 0.043307, 0.029376, 0.048328, 0.038858, 0.023534, 0.016021, 0.019109, 0.019109, 0.019109, 0.015078, 0.013265, 0.014315, 0.013613, 0.008525, 0.013613, 0.015694, 0.026892, 0.024393, 0.029376, 0.059222, 0.028695, 0.032677, 0.034884, 0.018106, 0.017797, 0.034068, 0.028107, 0.024826, 0.030611, 0.017138, 0.017138, 0.023963, 0.021816, 0.012491, 0.023087, 0.0198, 0.021381, 0.021381, 0.03976, 0.042364, 0.042364, 0.085092, 0.0704, 0.092881, 0.122885, 0.081712, 0.049374, 0.094817, 0.102787, 0.042364, 0.064632, 0.05306, 0.081712, 0.086953, 0.086953, 0.092881, 0.116183, 0.106997, 0.106997, 0.048328, 0.045352, 0.023534, 0.012727, 0.012727, 0.007495, 0.009187, 0.017138, 0.018415, 0.018106, 0.014315, 0.0198, 0.013821, 0.013437, 0.01227, 0.011518, 0.011342, 0.008075, 0.005378, 0.005378, 0.00515, 0.005318, 0.004414, 0.005799, 0.008002, 0.007645, 0.013265, 0.008804, 0.005872, 0.004976, 0.003478, 0.004577, 0.005378, 0.006142, 0.007495, 0.005086, 0.005086, 0.007031, 0.006988, 0.007645, 0.006374, 0.004513, 0.00558, 0.00558, 0.004358, 0.00316, 0.004513, 0.003177, 0.003053, 0.00316, 0.003804, 0.004775, 0.003821, 0.003079, 0.003671, 0.003298, 0.003298, 0.002336, 0.002555, 0.002396, 0.003014, 0.00292, 0.004247, 0.004899, 0.004247, 0.00543, 0.007877, 0.008002, 0.014586, 0.020522, 0.020165, 0.025762, 0.034068, 0.051831, 0.045352, 0.030003, 0.024393, 0.055536, 0.086953, 0.032017, 0.073402, 0.073402, 0.122885, 0.111485, 0.106997, 0.092881, 0.03976, 0.018787, 0.009294, 0.005683, 0.006482, 0.005932, 0.00515, 0.005318, 0.003727, 0.003276, 0.002761, 0.002761, 0.002194, 0.001967, 0.002366, 0.001675, 0.001155, 0.000631, 0.000326, 0.000146, 0.000232, 0.000322], '')</t>
  </si>
  <si>
    <t>[4, 5, 6, 7, 68, 69, 70, 71, 232, 233, 234, 235, 236, 237, 238, 239, 240, 241, 243, 244, 245, 246]</t>
  </si>
  <si>
    <t xml:space="preserve">F5RZU3|F5RZU3_9ENTR ADA regulatory protein OS=Enterobacter hormaechei ATCC 49162 </t>
  </si>
  <si>
    <t>([0.401658, 0.450668, 0.486429, 0.374039, 0.41194, 0.398279, 0.346032, 0.380708, 0.398279, 0.422041, 0.447574, 0.505461, 0.545602, 0.509769, 0.509769, 0.521092, 0.529623, 0.517562, 0.534167, 0.42561, 0.387226, 0.318242, 0.318242, 0.311707, 0.401658, 0.390993, 0.342579, 0.308712, 0.18812, 0.194234, 0.216401, 0.206376, 0.098513, 0.100716, 0.100716, 0.098513, 0.096677, 0.076542, 0.092881, 0.132295, 0.147574, 0.179055, 0.179055, 0.092881, 0.049374, 0.026892, 0.032677, 0.056825, 0.085092, 0.167087, 0.106997, 0.076542, 0.066181, 0.134866, 0.11371, 0.132295, 0.069024, 0.069024, 0.098513, 0.079919, 0.078022, 0.129801, 0.06312, 0.094817, 0.200174, 0.30533, 0.41194, 0.377384, 0.377384, 0.436924, 0.394753, 0.444081, 0.483068, 0.51388, 0.505461, 0.505461, 0.505461, 0.538167, 0.497853, 0.387226, 0.468512, 0.36309, 0.36309, 0.398279, 0.31487, 0.298791, 0.298791, 0.301917, 0.275179, 0.236433, 0.142424, 0.179055, 0.139895, 0.139895, 0.118441, 0.074921, 0.073402, 0.078022, 0.132295, 0.109221, 0.139895, 0.137348, 0.219301, 0.243554, 0.216401, 0.298791, 0.206376, 0.200174, 0.191378, 0.164327, 0.109221, 0.167087, 0.155435, 0.167087, 0.158265, 0.179055, 0.216401, 0.247041, 0.268042, 0.257454, 0.284882, 0.219301, 0.264545, 0.278302, 0.21291, 0.284882, 0.281712, 0.374039, 0.380708, 0.380708, 0.359901, 0.468512, 0.465241, 0.384043, 0.366687, 0.332115, 0.346032, 0.380708, 0.374039, 0.342579, 0.25406, 0.291804, 0.394753, 0.352862, 0.278302, 0.232838, 0.236433, 0.203355, 0.18812, 0.100716, 0.120615, 0.194234, 0.18812, 0.191378, 0.268042, 0.25406, 0.196879, 0.18812, 0.191378, 0.164327, 0.17593, 0.257454, 0.222385, 0.142424, 0.167087, 0.191378, 0.275179, 0.271506, 0.301917, 0.311707, 0.318242, 0.288399, 0.288399, 0.288399, 0.301917, 0.268042, 0.328603, 0.352862, 0.352862, 0.257454, 0.26085, 0.164327, 0.164327, 0.203355, 0.200174, 0.200174, 0.158265, 0.15284, 0.182256, 0.118441, 0.067594, 0.081712, 0.067594, 0.069024, 0.069024, 0.0704, 0.088832, 0.109221, 0.096677, 0.054297, 0.079919, 0.056825, 0.06184, 0.036378, 0.032677, 0.060549, 0.066181, 0.118441, 0.125101, 0.125101, 0.125101, 0.161087, 0.191378, 0.236433, 0.147574, 0.094817, 0.083462, 0.048328, 0.025762, 0.056825, 0.058088, 0.058088, 0.064632, 0.109221, 0.179055, 0.209395, 0.167087, 0.170161, 0.155435, 0.125101, 0.064632, 0.086953, 0.102787, 0.127496, 0.076542, 0.127496, 0.203355, 0.147574, 0.142424, 0.196879, 0.167087, 0.182256, 0.222385, 0.288399, 0.288399, 0.271506, 0.243554, 0.311707, 0.21291, 0.222385, 0.182256, 0.31487, 0.268042, 0.284882, 0.194234, 0.26085, 0.25406, 0.25031, 0.281712, 0.268042, 0.311707, 0.321458, 0.398279, 0.318242, 0.239899, 0.243554, 0.216401, 0.139895, 0.118441, 0.15284, 0.088832, 0.170161, 0.079919, 0.129801, 0.129801, 0.21291, 0.179055, 0.182256, 0.106997, 0.134866, 0.229226, 0.161087, 0.129801, 0.125101, 0.147574, 0.142424, 0.132295, 0.158265, 0.268042, 0.275179, 0.278302, 0.301917, 0.268042, 0.335645, 0.275179, 0.225814, 0.216401, 0.219301, 0.144935, 0.222385, 0.18812, 0.191378, 0.25406, 0.206376, 0.182256, 0.134866, 0.158265, 0.096677, 0.118441, 0.058088, 0.059222, 0.073402, 0.073402, 0.047319, 0.060549, 0.096677, 0.125101, 0.127496, 0.129801, 0.134866, 0.134866, 0.158265, 0.090864, 0.092881, 0.098513, 0.11371, 0.155435, 0.185198, 0.275179, 0.247041, 0.264545, 0.179055, 0.116183, 0.106997, 0.158265, 0.158265, 0.158265, 0.125101, 0.134866, 0.164327, 0.271506, 0.278302, 0.278302, 0.349426, 0.321458, 0.384043, 0.366687, 0.380708, 0.401658, 0.366687, 0.332115, 0.41194, 0.541878], '')</t>
  </si>
  <si>
    <t>[11, 12, 13, 14, 15, 16, 17, 18, 73, 74, 75, 76, 77, 352]</t>
  </si>
  <si>
    <t xml:space="preserve">F5RZU4|F5RZU4_9ENTR FAD:protein FMN transferase OS=Enterobacter hormaechei ATCC 49162 </t>
  </si>
  <si>
    <t>([0.046336, 0.051831, 0.078022, 0.06184, 0.042364, 0.031287, 0.023534, 0.032677, 0.035586, 0.032017, 0.043307, 0.054297, 0.050641, 0.064632, 0.069024, 0.158265, 0.200174, 0.196879, 0.147574, 0.167087, 0.191378, 0.301917, 0.301917, 0.268042, 0.328603, 0.346032, 0.342579, 0.444081, 0.440853, 0.468512, 0.534167, 0.480142, 0.483068, 0.486429, 0.377384, 0.278302, 0.243554, 0.216401, 0.219301, 0.25031, 0.194234, 0.236433, 0.137348, 0.173081, 0.196879, 0.170161, 0.225814, 0.247041, 0.236433, 0.257454, 0.18812, 0.185198, 0.194234, 0.191378, 0.120615, 0.216401, 0.278302, 0.284882, 0.268042, 0.281712, 0.311707, 0.359901, 0.359901, 0.447574, 0.359901, 0.284882, 0.311707, 0.311707, 0.281712, 0.268042, 0.26085, 0.349426, 0.346032, 0.346032, 0.271506, 0.318242, 0.308712, 0.229226, 0.229226, 0.308712, 0.295083, 0.324872, 0.311707, 0.301917, 0.291804, 0.288399, 0.275179, 0.311707, 0.247041, 0.335645, 0.359901, 0.318242, 0.268042, 0.236433, 0.281712, 0.271506, 0.247041, 0.25031, 0.377384, 0.36309, 0.321458, 0.324872, 0.264545, 0.264545, 0.17593, 0.173081, 0.25031, 0.356642, 0.318242, 0.352862, 0.31487, 0.308712, 0.275179, 0.318242, 0.288399, 0.275179, 0.394753, 0.380708, 0.31487, 0.30533, 0.229226, 0.179055, 0.179055, 0.142424, 0.142424, 0.257454, 0.275179, 0.271506, 0.268042, 0.301917, 0.268042, 0.311707, 0.301917, 0.401658, 0.41194, 0.486429, 0.458154, 0.390993, 0.384043, 0.465241, 0.465241, 0.521092, 0.648219, 0.608892, 0.754692, 0.76285, 0.716283, 0.59014, 0.608892, 0.608892, 0.468512, 0.505461, 0.436924, 0.346032, 0.311707, 0.308712, 0.21291, 0.239899, 0.281712, 0.380708, 0.278302, 0.18812, 0.225814, 0.222385, 0.268042, 0.182256, 0.206376, 0.219301, 0.222385, 0.132295, 0.088832, 0.15008, 0.116183, 0.161087, 0.247041, 0.18812, 0.179055, 0.278302, 0.278302, 0.185198, 0.15008, 0.200174, 0.291804, 0.288399, 0.209395, 0.170161, 0.222385, 0.129801, 0.092881, 0.122885, 0.209395, 0.291804, 0.275179, 0.268042, 0.301917, 0.298791, 0.275179, 0.196879, 0.129801, 0.132295, 0.147574, 0.170161, 0.194234, 0.155435, 0.096677, 0.106997, 0.127496, 0.15008, 0.219301, 0.219301, 0.264545, 0.225814, 0.206376, 0.206376, 0.291804, 0.295083, 0.200174, 0.288399, 0.301917, 0.335645, 0.247041, 0.321458, 0.318242, 0.352862, 0.387226, 0.483068, 0.562014, 0.575842, 0.59014, 0.549308, 0.525368, 0.517562, 0.517562, 0.42561, 0.359901, 0.374039, 0.25031, 0.356642, 0.352862, 0.422041, 0.450668, 0.450668, 0.440853, 0.450668, 0.414856, 0.408655, 0.390993, 0.295083, 0.288399, 0.288399, 0.225814, 0.203355, 0.21291, 0.164327, 0.257454, 0.321458, 0.301917, 0.394753, 0.295083, 0.291804, 0.291804, 0.229226, 0.229226, 0.243554, 0.271506, 0.281712, 0.288399, 0.288399, 0.377384, 0.40511, 0.308712, 0.401658, 0.497853, 0.490133, 0.497853, 0.414856, 0.414856, 0.356642, 0.359901, 0.384043, 0.301917, 0.271506, 0.36309, 0.454136, 0.41194, 0.301917, 0.308712, 0.275179, 0.288399, 0.26085, 0.147574, 0.236433, 0.236433, 0.232838, 0.15008, 0.18812, 0.18812, 0.127496, 0.17593, 0.17593, 0.25031, 0.332115, 0.332115, 0.298791, 0.311707, 0.281712, 0.301917, 0.288399, 0.324872, 0.328603, 0.359901, 0.370445, 0.335645, 0.271506, 0.191378, 0.232838, 0.191378, 0.25406, 0.324872, 0.342579, 0.311707, 0.308712, 0.311707, 0.239899, 0.236433, 0.225814, 0.196879, 0.25031, 0.247041, 0.264545, 0.257454, 0.161087, 0.239899, 0.264545, 0.222385, 0.232838, 0.206376, 0.284882, 0.298791, 0.295083, 0.291804, 0.295083, 0.257454, 0.225814, 0.318242, 0.298791, 0.26085, 0.359901, 0.328603, 0.298791, 0.200174], '')</t>
  </si>
  <si>
    <t>[30, 141, 142, 143, 144, 145, 146, 147, 148, 149, 151, 226, 227, 228, 229, 230, 231, 232]</t>
  </si>
  <si>
    <t xml:space="preserve">F5RZU5|F5RZU5_9ENTR Outer membrane protein N OS=Enterobacter hormaechei ATCC 49162 </t>
  </si>
  <si>
    <t>([0.038042, 0.041405, 0.028695, 0.021816, 0.019401, 0.021381, 0.028107, 0.030003, 0.032017, 0.045352, 0.046336, 0.050641, 0.060549, 0.051831, 0.032017, 0.050641, 0.076542, 0.085092, 0.127496, 0.200174, 0.25031, 0.142424, 0.179055, 0.179055, 0.170161, 0.219301, 0.239899, 0.18812, 0.229226, 0.26085, 0.17593, 0.200174, 0.158265, 0.078022, 0.127496, 0.206376, 0.209395, 0.229226, 0.21291, 0.18812, 0.18812, 0.194234, 0.284882, 0.284882, 0.36309, 0.366687, 0.318242, 0.328603, 0.311707, 0.295083, 0.191378, 0.26085, 0.26085, 0.359901, 0.472492, 0.486429, 0.408655, 0.408655, 0.408655, 0.422041, 0.374039, 0.36309, 0.36309, 0.268042, 0.25406, 0.264545, 0.247041, 0.318242, 0.236433, 0.324872, 0.247041, 0.370445, 0.377384, 0.394753, 0.370445, 0.36309, 0.370445, 0.447574, 0.454136, 0.458154, 0.458154, 0.545602, 0.444081, 0.450668, 0.541878, 0.480142, 0.436924, 0.433034, 0.384043, 0.468512, 0.380708, 0.454136, 0.339168, 0.31487, 0.31487, 0.288399, 0.288399, 0.268042, 0.164327, 0.158265, 0.096677, 0.088832, 0.088832, 0.155435, 0.102787, 0.100716, 0.102787, 0.088832, 0.10481, 0.129801, 0.098513, 0.147574, 0.15284, 0.161087, 0.18812, 0.18812, 0.170161, 0.120615, 0.15008, 0.26085, 0.158265, 0.225814, 0.229226, 0.243554, 0.232838, 0.236433, 0.239899, 0.291804, 0.356642, 0.440853, 0.339168, 0.349426, 0.36309, 0.380708, 0.472492, 0.468512, 0.468512, 0.521092, 0.497853, 0.4292, 0.408655, 0.433034, 0.433034, 0.444081, 0.444081, 0.454136, 0.440853, 0.349426, 0.349426, 0.271506, 0.206376, 0.308712, 0.349426, 0.268042, 0.264545, 0.179055, 0.158265, 0.102787, 0.11371, 0.120615, 0.15008, 0.144935, 0.200174, 0.209395, 0.196879, 0.185198, 0.206376, 0.291804, 0.377384, 0.398279, 0.465241, 0.538167, 0.521092, 0.538167, 0.642678, 0.622677, 0.741537, 0.791621, 0.83125, 0.733139, 0.819762, 0.819762, 0.834292, 0.846163, 0.846163, 0.846163, 0.76285, 0.716283, 0.716283, 0.716283, 0.59014, 0.59508, 0.486429, 0.5017, 0.414856, 0.401658, 0.42561, 0.422041, 0.311707, 0.31487, 0.318242, 0.31487, 0.301917, 0.26085, 0.206376, 0.196879, 0.196879, 0.271506, 0.264545, 0.268042, 0.271506, 0.311707, 0.324872, 0.41194, 0.41194, 0.450668, 0.494003, 0.468512, 0.398279, 0.398279, 0.422041, 0.517562, 0.51388, 0.525368, 0.570702, 0.604312, 0.626927, 0.632174, 0.538167, 0.549308, 0.545602, 0.538167, 0.490133, 0.465241, 0.380708, 0.380708, 0.377384, 0.356642, 0.374039, 0.366687, 0.394753, 0.328603, 0.278302, 0.25406, 0.25031, 0.179055, 0.206376, 0.200174, 0.200174, 0.203355, 0.21291, 0.18812, 0.194234, 0.264545, 0.216401, 0.281712, 0.284882, 0.324872, 0.30533, 0.200174, 0.243554, 0.324872, 0.384043, 0.380708, 0.422041, 0.422041, 0.398279, 0.418646, 0.346032, 0.288399, 0.328603, 0.324872, 0.284882, 0.295083, 0.191378, 0.26085, 0.167087, 0.15284, 0.092881, 0.096677, 0.194234, 0.219301, 0.15284, 0.134866, 0.106997, 0.06184, 0.060549, 0.109221, 0.088832, 0.120615, 0.155435, 0.194234, 0.120615, 0.194234, 0.196879, 0.219301, 0.203355, 0.318242, 0.332115, 0.422041, 0.339168, 0.225814, 0.219301, 0.206376, 0.182256, 0.264545, 0.281712, 0.264545, 0.232838, 0.243554, 0.179055, 0.129801, 0.06312, 0.116183, 0.094817, 0.094817, 0.10481, 0.10481, 0.098513, 0.058088, 0.035586, 0.064632, 0.064632, 0.064632, 0.059222, 0.094817, 0.051831, 0.045352, 0.050641, 0.071867, 0.079919, 0.134866, 0.10481, 0.185198, 0.173081, 0.191378, 0.179055, 0.225814, 0.147574, 0.144935, 0.209395, 0.288399, 0.288399, 0.278302, 0.222385, 0.275179, 0.179055, 0.25406, 0.25406, 0.179055, 0.10481, 0.100716, 0.045352, 0.074921, 0.060549, 0.045352, 0.031287, 0.023087, 0.017447, 0.025316, 0.018415, 0.01227, 0.00777], '')</t>
  </si>
  <si>
    <t>[81, 84, 137, 171, 172, 173, 174, 175, 176, 177, 178, 179, 180, 181, 182, 183, 184, 185, 186, 187, 188, 189, 190, 191, 193, 221, 222, 223, 224, 225, 226, 227, 228, 229, 230, 231]</t>
  </si>
  <si>
    <t xml:space="preserve">F5RZU7|F5RZU7_9ENTR Transcriptional regulatory protein RcsB OS=Enterobacter hormaechei ATCC 49162 </t>
  </si>
  <si>
    <t>([0.088832, 0.125101, 0.206376, 0.11371, 0.079919, 0.047319, 0.026338, 0.035586, 0.023087, 0.030611, 0.038858, 0.054297, 0.026338, 0.028107, 0.042364, 0.020876, 0.038042, 0.038858, 0.047319, 0.066181, 0.037156, 0.022306, 0.022306, 0.020876, 0.019401, 0.034068, 0.067594, 0.132295, 0.139895, 0.196879, 0.122885, 0.069024, 0.074921, 0.144935, 0.073402, 0.081712, 0.147574, 0.074921, 0.142424, 0.17593, 0.167087, 0.170161, 0.158265, 0.094817, 0.085092, 0.173081, 0.096677, 0.088832, 0.0704, 0.081712, 0.098513, 0.17593, 0.268042, 0.170161, 0.155435, 0.25406, 0.222385, 0.137348, 0.222385, 0.137348, 0.094817, 0.090864, 0.079919, 0.074921, 0.132295, 0.127496, 0.122885, 0.106997, 0.127496, 0.164327, 0.078022, 0.079919, 0.03976, 0.022667, 0.025316, 0.015694, 0.015078, 0.012727, 0.023087, 0.023963, 0.045352, 0.102787, 0.085092, 0.083462, 0.088832, 0.090864, 0.074921, 0.046336, 0.054297, 0.047319, 0.025316, 0.049374, 0.026892, 0.055536, 0.098513, 0.083462, 0.092881, 0.050641, 0.06312, 0.06184, 0.056825, 0.041405, 0.041405, 0.05306, 0.100716, 0.100716, 0.122885, 0.142424, 0.173081, 0.17593, 0.142424, 0.191378, 0.116183, 0.203355, 0.185198, 0.185198, 0.278302, 0.346032, 0.321458, 0.328603, 0.352862, 0.370445, 0.40511, 0.30533, 0.298791, 0.295083, 0.301917, 0.185198, 0.203355, 0.236433, 0.222385, 0.25406, 0.25406, 0.335645, 0.321458, 0.236433, 0.236433, 0.25031, 0.25031, 0.366687, 0.281712, 0.243554, 0.26085, 0.26085, 0.346032, 0.346032, 0.356642, 0.374039, 0.374039, 0.36309, 0.281712, 0.271506, 0.236433, 0.288399, 0.284882, 0.182256, 0.185198, 0.129801, 0.127496, 0.139895, 0.076542, 0.10481, 0.10481, 0.085092, 0.050641, 0.049374, 0.051831, 0.046336, 0.038858, 0.064632, 0.06312, 0.059222, 0.11371, 0.134866, 0.132295, 0.132295, 0.225814, 0.308712, 0.346032, 0.318242, 0.278302, 0.366687, 0.318242, 0.318242, 0.25406, 0.346032, 0.346032, 0.346032, 0.257454, 0.324872, 0.25031, 0.17593, 0.281712, 0.203355, 0.142424, 0.132295, 0.132295, 0.094817, 0.096677, 0.073402, 0.085092, 0.083462, 0.086953, 0.142424, 0.144935, 0.206376, 0.17593, 0.137348, 0.106997, 0.161087, 0.161087, 0.219301, 0.295083, 0.236433, 0.339168, 0.447574], '')</t>
  </si>
  <si>
    <t xml:space="preserve">F5RZV1|F5RZV1_9ENTR Ribonucleoside-diphosphate reductase OS=Enterobacter hormaechei ATCC 49162 </t>
  </si>
  <si>
    <t>([0.295083, 0.328603, 0.370445, 0.401658, 0.447574, 0.468512, 0.370445, 0.41194, 0.328603, 0.356642, 0.377384, 0.318242, 0.308712, 0.295083, 0.229226, 0.232838, 0.324872, 0.278302, 0.247041, 0.216401, 0.229226, 0.222385, 0.15008, 0.158265, 0.170161, 0.106997, 0.106997, 0.109221, 0.098513, 0.173081, 0.116183, 0.127496, 0.132295, 0.127496, 0.127496, 0.179055, 0.17593, 0.179055, 0.182256, 0.137348, 0.164327, 0.15008, 0.092881, 0.144935, 0.137348, 0.125101, 0.185198, 0.11371, 0.185198, 0.200174, 0.191378, 0.170161, 0.096677, 0.15284, 0.132295, 0.11371, 0.094817, 0.161087, 0.094817, 0.111485, 0.173081, 0.164327, 0.173081, 0.222385, 0.257454, 0.264545, 0.179055, 0.182256, 0.185198, 0.11371, 0.085092, 0.067594, 0.11371, 0.111485, 0.092881, 0.06312, 0.036378, 0.044297, 0.024393, 0.03976, 0.067594, 0.066181, 0.054297, 0.029376, 0.035586, 0.031287, 0.015078, 0.026338, 0.030003, 0.06312, 0.10481, 0.074921, 0.054297, 0.058088, 0.100716, 0.079919, 0.090864, 0.167087, 0.129801, 0.142424, 0.158265, 0.098513, 0.100716, 0.118441, 0.116183, 0.122885, 0.118441, 0.216401, 0.127496, 0.06312, 0.058088, 0.06312, 0.06184, 0.109221, 0.116183, 0.127496, 0.200174, 0.15284, 0.173081, 0.225814, 0.247041, 0.243554, 0.332115, 0.216401, 0.142424, 0.229226, 0.219301, 0.118441, 0.120615, 0.200174, 0.239899, 0.239899, 0.127496, 0.196879, 0.122885, 0.088832, 0.06312, 0.036378, 0.074921, 0.071867, 0.038858, 0.059222, 0.05306, 0.051831, 0.06312, 0.06312, 0.038042, 0.040537, 0.092881, 0.092881, 0.055536, 0.076542, 0.069024, 0.15284, 0.094817, 0.094817, 0.127496, 0.15284, 0.179055, 0.194234, 0.100716, 0.102787, 0.05306, 0.030611, 0.019109, 0.021381, 0.028695, 0.035586, 0.020165, 0.01204, 0.00777, 0.009865, 0.010131, 0.007422, 0.007645, 0.01078, 0.018106, 0.017138, 0.017797, 0.013613, 0.013613, 0.015694, 0.017138, 0.026338, 0.047319, 0.03976, 0.035586, 0.047319, 0.047319, 0.054297, 0.090864, 0.17593, 0.096677, 0.086953, 0.090864, 0.074921, 0.042364, 0.044297, 0.044297, 0.051831, 0.051831, 0.036378, 0.06312, 0.094817, 0.064632, 0.064632, 0.129801, 0.225814, 0.222385, 0.257454, 0.332115, 0.219301, 0.21291, 0.318242, 0.232838, 0.25031, 0.173081, 0.173081, 0.164327, 0.096677, 0.081712, 0.139895, 0.173081, 0.109221, 0.116183, 0.164327, 0.100716, 0.10481, 0.0704, 0.0704, 0.069024, 0.06312, 0.102787, 0.06184, 0.040537, 0.071867, 0.06312, 0.071867, 0.118441, 0.111485, 0.185198, 0.158265, 0.147574, 0.090864, 0.147574, 0.083462, 0.092881, 0.125101, 0.116183, 0.144935, 0.083462, 0.088832, 0.073402, 0.05306, 0.090864, 0.129801, 0.15008, 0.15008, 0.216401, 0.216401, 0.206376, 0.216401, 0.216401, 0.127496, 0.196879, 0.206376, 0.295083, 0.194234, 0.15284, 0.179055, 0.094817, 0.096677, 0.092881, 0.11371, 0.100716, 0.109221, 0.11371, 0.079919, 0.092881, 0.088832, 0.088832, 0.05306, 0.047319, 0.064632, 0.125101, 0.125101, 0.083462, 0.085092, 0.144935, 0.219301, 0.164327, 0.236433, 0.324872, 0.247041, 0.15008, 0.170161, 0.18812, 0.15284, 0.10481, 0.15284, 0.098513, 0.109221, 0.122885, 0.134866, 0.125101, 0.076542, 0.046336, 0.046336, 0.026338, 0.026338, 0.028107, 0.037156, 0.047319, 0.044297, 0.050641, 0.106997, 0.170161, 0.155435, 0.18812, 0.222385, 0.222385, 0.308712, 0.25406, 0.324872, 0.225814, 0.225814, 0.247041, 0.339168, 0.318242, 0.418646, 0.418646, 0.324872, 0.275179, 0.18812, 0.194234, 0.26085, 0.170161, 0.11371, 0.10481, 0.102787, 0.158265, 0.161087, 0.100716, 0.129801, 0.078022, 0.0704, 0.0704, 0.122885, 0.11371, 0.18812, 0.125101, 0.147574, 0.219301, 0.185198, 0.18812, 0.191378, 0.161087, 0.139895, 0.120615, 0.102787, 0.106997, 0.10481, 0.10481, 0.179055, 0.094817, 0.161087, 0.26085, 0.182256, 0.098513, 0.102787, 0.094817, 0.083462, 0.076542, 0.074921, 0.127496, 0.206376, 0.196879, 0.144935, 0.239899, 0.342579, 0.384043, 0.370445, 0.295083, 0.281712, 0.232838, 0.278302, 0.271506, 0.191378, 0.161087, 0.239899, 0.158265, 0.129801, 0.164327, 0.161087, 0.179055, 0.167087, 0.134866, 0.134866, 0.216401, 0.219301, 0.219301, 0.134866, 0.086953, 0.076542, 0.083462, 0.111485, 0.111485, 0.111485, 0.17593, 0.209395, 0.225814, 0.31487, 0.356642, 0.394753, 0.418646, 0.284882, 0.298791, 0.359901, 0.295083, 0.219301, 0.191378, 0.222385, 0.243554, 0.321458, 0.42561, 0.41194, 0.408655, 0.394753, 0.30533, 0.219301, 0.311707, 0.209395, 0.17593, 0.11371, 0.137348, 0.118441, 0.206376, 0.225814, 0.129801, 0.194234, 0.271506, 0.236433, 0.219301, 0.298791, 0.318242, 0.318242, 0.318242, 0.324872, 0.318242, 0.36309, 0.366687, 0.268042, 0.36309, 0.311707, 0.390993, 0.324872, 0.21291, 0.229226, 0.129801, 0.196879, 0.161087, 0.092881, 0.132295, 0.122885, 0.0704, 0.066181, 0.067594, 0.040537, 0.040537, 0.079919, 0.058088, 0.079919, 0.088832, 0.05306, 0.073402, 0.049374, 0.060549, 0.098513, 0.054297, 0.098513, 0.081712, 0.058088, 0.059222, 0.066181, 0.038042, 0.069024, 0.069024, 0.034884, 0.071867, 0.036378, 0.03976, 0.054297, 0.054297, 0.078022, 0.122885, 0.144935, 0.170161, 0.137348, 0.161087, 0.232838, 0.219301, 0.257454, 0.257454, 0.339168, 0.239899, 0.328603, 0.25406, 0.161087, 0.257454, 0.132295, 0.182256, 0.096677, 0.064632, 0.047319, 0.040537, 0.03976, 0.043307, 0.05306, 0.066181, 0.066181, 0.038042, 0.038042, 0.03976, 0.066181, 0.066181, 0.092881, 0.100716, 0.15008, 0.155435, 0.15008, 0.25406, 0.295083, 0.387226, 0.384043, 0.483068, 0.486429, 0.40511, 0.40511, 0.321458, 0.243554, 0.17593, 0.219301, 0.219301, 0.182256, 0.182256, 0.194234, 0.243554, 0.158265, 0.127496, 0.18812, 0.200174, 0.209395, 0.194234, 0.164327, 0.196879, 0.209395, 0.147574, 0.134866, 0.132295, 0.222385, 0.308712, 0.390993, 0.346032, 0.321458, 0.346032, 0.349426, 0.25406, 0.167087, 0.271506, 0.216401, 0.232838, 0.219301, 0.137348, 0.134866, 0.15284, 0.225814, 0.134866, 0.229226, 0.30533, 0.209395, 0.142424, 0.137348, 0.147574, 0.25031, 0.203355, 0.209395, 0.144935, 0.229226, 0.206376, 0.196879, 0.278302, 0.194234, 0.191378, 0.291804, 0.295083, 0.219301, 0.203355, 0.281712, 0.271506, 0.301917, 0.308712, 0.370445, 0.384043, 0.36309, 0.335645, 0.339168, 0.335645, 0.384043, 0.298791, 0.359901, 0.370445, 0.370445, 0.465241, 0.465241, 0.444081, 0.444081, 0.545602, 0.461924, 0.458154, 0.468512, 0.436924, 0.521092, 0.538167, 0.521092, 0.436924, 0.450668, 0.570702, 0.613573, 0.653063, 0.745909, 0.795062, 0.685117, 0.685117, 0.553315, 0.541878, 0.51388, 0.51388, 0.494003, 0.608892, 0.613573, 0.525368, 0.480142, 0.476583, 0.476583, 0.418646, 0.450668, 0.461924, 0.447574, 0.335645, 0.352862, 0.352862, 0.281712, 0.342579, 0.356642, 0.450668, 0.374039, 0.422041, 0.352862, 0.291804, 0.182256, 0.200174, 0.219301, 0.318242, 0.332115, 0.328603, 0.398279, 0.454136, 0.342579, 0.26085, 0.356642, 0.268042, 0.21291, 0.284882, 0.209395, 0.170161, 0.170161, 0.239899, 0.139895, 0.134866, 0.203355, 0.311707, 0.291804, 0.25031, 0.216401, 0.185198, 0.185198, 0.173081, 0.182256, 0.182256, 0.26085, 0.278302, 0.349426, 0.40511, 0.311707, 0.422041, 0.454136, 0.440853, 0.440853, 0.483068, 0.618285, 0.553315, 0.553315, 0.570702, 0.585406, 0.5017, 0.521092, 0.529623, 0.450668, 0.370445, 0.454136, 0.414856, 0.30533, 0.298791, 0.200174, 0.295083, 0.203355, 0.196879, 0.200174, 0.147574, 0.132295, 0.067594, 0.085092, 0.083462, 0.076542, 0.116183, 0.182256, 0.185198, 0.147574, 0.222385, 0.30533, 0.275179, 0.308712, 0.394753, 0.418646, 0.444081, 0.41194, 0.509769, 0.517562, 0.42561, 0.51388, 0.626927, 0.750527, 0.750527, 0.626927, 0.657645, 0.653063, 0.626927, 0.59014, 0.521092, 0.490133, 0.394753, 0.40511, 0.377384, 0.339168, 0.295083, 0.359901, 0.377384, 0.298791, 0.264545, 0.366687, 0.308712], '')</t>
  </si>
  <si>
    <t>[616, 621, 622, 623, 626, 627, 628, 629, 630, 631, 632, 633, 634, 635, 636, 638, 639, 640, 699, 700, 701, 702, 703, 704, 705, 706, 736, 737, 739, 740, 741, 742, 743, 744, 745, 746, 747, 748]</t>
  </si>
  <si>
    <t xml:space="preserve">F5RZV2|F5RZV2_9ENTR Divalent metal cation transporter MntH OS=Enterobacter hormaechei ATCC 49162 </t>
  </si>
  <si>
    <t>([0.00061, 0.000485, 0.001103, 0.000893, 0.001159, 0.001687, 0.001936, 0.001687, 0.001417, 0.002078, 0.002727, 0.00292, 0.003014, 0.003461, 0.004899, 0.007177, 0.010509, 0.018106, 0.020522, 0.045352, 0.090864, 0.11371, 0.200174, 0.185198, 0.295083, 0.295083, 0.243554, 0.288399, 0.401658, 0.414856, 0.390993, 0.239899, 0.243554, 0.125101, 0.127496, 0.116183, 0.125101, 0.098513, 0.042364, 0.035586, 0.023087, 0.018415, 0.010372, 0.010372, 0.006988, 0.004775, 0.005799, 0.007259, 0.007091, 0.007315, 0.006894, 0.005932, 0.009294, 0.011669, 0.011342, 0.016528, 0.013265, 0.011106, 0.011106, 0.021381, 0.019109, 0.024393, 0.016021, 0.032017, 0.017138, 0.017797, 0.019109, 0.011518, 0.007422, 0.005734, 0.00407, 0.005223, 0.006245, 0.004358, 0.003512, 0.004358, 0.003512, 0.002881, 0.002035, 0.002435, 0.002035, 0.002155, 0.002155, 0.002623, 0.002623, 0.002606, 0.003607, 0.003461, 0.003864, 0.00515, 0.006619, 0.009483, 0.01204, 0.007422, 0.009401, 0.013437, 0.018106, 0.013437, 0.025316, 0.060549, 0.058088, 0.040537, 0.10481, 0.109221, 0.170161, 0.132295, 0.155435, 0.090864, 0.086953, 0.059222, 0.028695, 0.018106, 0.018415, 0.013613, 0.029376, 0.0198, 0.009865, 0.008276, 0.010131, 0.008525, 0.008409, 0.008723, 0.008804, 0.006701, 0.007177, 0.004388, 0.003478, 0.004431, 0.00515, 0.006567, 0.006421, 0.008804, 0.007315, 0.007259, 0.005932, 0.00389, 0.003924, 0.005503, 0.004775, 0.005683, 0.004646, 0.003341, 0.003276, 0.004431, 0.004483, 0.003276, 0.003555, 0.005223, 0.005223, 0.004315, 0.004358, 0.006374, 0.004388, 0.004736, 0.003431, 0.003461, 0.00407, 0.004135, 0.004247, 0.005623, 0.005734, 0.008075, 0.012491, 0.01227, 0.014586, 0.010509, 0.018415, 0.034884, 0.0198, 0.011106, 0.0198, 0.024826, 0.013437, 0.015078, 0.015344, 0.014075, 0.016021, 0.017138, 0.024826, 0.019109, 0.010509, 0.007031, 0.005503, 0.005872, 0.004315, 0.003079, 0.00292, 0.002662, 0.002705, 0.003864, 0.005734, 0.004247, 0.003366, 0.004689, 0.004689, 0.006619, 0.010509, 0.015694, 0.014586, 0.011903, 0.008895, 0.017138, 0.032017, 0.026892, 0.028695, 0.059222, 0.096677, 0.216401, 0.179055, 0.106997, 0.037156, 0.018415, 0.025762, 0.032677, 0.030003, 0.034068, 0.017797, 0.017138, 0.013821, 0.019401, 0.016528, 0.022667, 0.023087, 0.024393, 0.028107, 0.012491, 0.007877, 0.005799, 0.00543, 0.006142, 0.008075, 0.008895, 0.014315, 0.019109, 0.026892, 0.015344, 0.025316, 0.048328, 0.048328, 0.069024, 0.064632, 0.132295, 0.200174, 0.17593, 0.090864, 0.144935, 0.209395, 0.318242, 0.4292, 0.308712, 0.328603, 0.247041, 0.308712, 0.185198, 0.144935, 0.096677, 0.179055, 0.092881, 0.073402, 0.074921, 0.030611, 0.019109, 0.020522, 0.010672, 0.008895, 0.010926, 0.009015, 0.009015, 0.009401, 0.008002, 0.009977, 0.008156, 0.009401, 0.006795, 0.010221, 0.007315, 0.009401, 0.009096, 0.015078, 0.019401, 0.019401, 0.024826, 0.032017, 0.031287, 0.030611, 0.044297, 0.067594, 0.073402, 0.046336, 0.023087, 0.032017, 0.022306, 0.033407, 0.055536, 0.069024, 0.034884, 0.081712, 0.073402, 0.056825, 0.042364, 0.030611, 0.032677, 0.027463, 0.016528, 0.015078, 0.015078, 0.013821, 0.008624, 0.007315, 0.009401, 0.011903, 0.011342, 0.011106, 0.009865, 0.008723, 0.013821, 0.015078, 0.010372, 0.010221, 0.013016, 0.00962, 0.00962, 0.009294, 0.016021, 0.020876, 0.013613, 0.017447, 0.018415, 0.033407, 0.024393, 0.019401, 0.025762, 0.012491, 0.022306, 0.01204, 0.014315, 0.008804, 0.008156, 0.008156, 0.008409, 0.008276, 0.01227, 0.010131, 0.010509, 0.008276, 0.007422, 0.011342, 0.014783, 0.008002, 0.00543, 0.006374, 0.005623, 0.003924, 0.004899, 0.004835, 0.004899, 0.004611, 0.007091, 0.010509, 0.016528, 0.009096, 0.006194, 0.004835, 0.005249, 0.005011, 0.006194, 0.006619, 0.004388, 0.003212, 0.004736, 0.004483, 0.005799, 0.005799, 0.007091, 0.006078, 0.005378, 0.00543, 0.003997, 0.003997, 0.002761, 0.001906, 0.001872, 0.001687, 0.002366, 0.002761, 0.003014, 0.002976, 0.003804, 0.003727, 0.004388, 0.004414, 0.007031, 0.004921, 0.005503, 0.006533, 0.009401, 0.011669, 0.011903, 0.011518, 0.010131, 0.018106, 0.0198, 0.042364, 0.051831, 0.035586, 0.017447, 0.010221, 0.008156, 0.006194, 0.006701, 0.006078, 0.005318, 0.003607, 0.005318, 0.004899, 0.003461, 0.00246, 0.001572, 0.001675, 0.002327, 0.002366, 0.001675, 0.002014, 0.002014, 0.0028, 0.002623, 0.003276, 0.003555, 0.003478, 0.003821, 0.004315, 0.004835, 0.004513, 0.006142, 0.004135], '')</t>
  </si>
  <si>
    <t xml:space="preserve">F5RZW4|F5RZW4_9ENTR Cell division protein ZipA OS=Enterobacter hormaechei ATCC 49162 </t>
  </si>
  <si>
    <t>([0.038858, 0.034068, 0.056825, 0.0704, 0.051831, 0.06312, 0.049374, 0.03976, 0.047319, 0.040537, 0.035586, 0.031287, 0.03976, 0.038042, 0.021381, 0.018787, 0.0198, 0.031287, 0.048328, 0.073402, 0.122885, 0.179055, 0.236433, 0.236433, 0.229226, 0.219301, 0.236433, 0.332115, 0.40511, 0.450668, 0.450668, 0.521092, 0.59014, 0.549308, 0.538167, 0.666105, 0.798249, 0.791621, 0.812494, 0.846163, 0.871313, 0.882776, 0.823549, 0.83125, 0.856457, 0.89662, 0.905695, 0.924947, 0.91684, 0.876521, 0.876521, 0.938133, 0.953422, 0.959312, 0.94331, 0.951925, 0.953422, 0.921076, 0.921076, 0.862302, 0.849326, 0.823549, 0.728858, 0.81615, 0.81615, 0.798249, 0.798249, 0.879233, 0.849326, 0.827927, 0.894241, 0.882776, 0.868118, 0.856457, 0.856457, 0.89662, 0.905695, 0.89662, 0.928747, 0.941505, 0.969315, 0.969315, 0.971713, 0.967676, 0.966441, 0.971072, 0.975134, 0.936162, 0.924947, 0.932927, 0.932927, 0.93079, 0.936162, 0.93079, 0.928747, 0.934618, 0.934618, 0.934618, 0.948786, 0.96342, 0.924947, 0.924947, 0.922952, 0.93079, 0.941505, 0.936162, 0.93079, 0.928747, 0.971713, 0.976226, 0.977651, 0.983636, 0.97245, 0.969315, 0.97245, 0.973328, 0.973328, 0.96342, 0.950334, 0.950334, 0.945666, 0.973328, 0.953422, 0.953422, 0.954657, 0.975134, 0.979741, 0.964893, 0.960642, 0.954657, 0.962114, 0.954657, 0.948786, 0.975134, 0.953422, 0.954657, 0.954657, 0.954657, 0.975134, 0.980097, 0.960642, 0.960642, 0.954657, 0.977651, 0.977651, 0.976962, 0.957673, 0.951925, 0.973328, 0.975609, 0.975609, 0.975134, 0.978316, 0.979741, 0.977651, 0.988695, 0.989597, 0.987531, 0.987317, 0.987317, 0.987032, 0.990547, 0.99107, 0.990642, 0.980739, 0.982235, 0.981594, 0.99012, 0.990642, 0.983636, 0.977651, 0.978316, 0.978316, 0.978672, 0.978672, 0.959312, 0.91684, 0.910643, 0.915074, 0.91684, 0.915074, 0.901269, 0.908098, 0.901269, 0.901269, 0.899122, 0.819762, 0.712013, 0.661982, 0.648219, 0.642678, 0.63748, 0.59508, 0.575842, 0.570702, 0.553315, 0.648219, 0.741537, 0.63748, 0.661982, 0.642678, 0.671169, 0.575842, 0.505461, 0.422041, 0.436924, 0.505461, 0.5017, 0.59917, 0.63748, 0.59508, 0.694846, 0.59014, 0.604312, 0.483068, 0.480142, 0.497853, 0.458154, 0.461924, 0.447574, 0.346032, 0.346032, 0.318242, 0.390993, 0.387226, 0.450668, 0.465241, 0.486429, 0.58069, 0.570702, 0.570702, 0.632174, 0.59508, 0.626927, 0.517562, 0.632174, 0.534167, 0.483068, 0.525368, 0.476583, 0.486429, 0.608892, 0.632174, 0.632174, 0.626927, 0.59014, 0.608892, 0.608892, 0.59917, 0.545602, 0.549308, 0.549308, 0.534167, 0.450668, 0.450668, 0.557691, 0.59014, 0.680603, 0.618285, 0.608892, 0.541878, 0.497853, 0.447574, 0.4292, 0.356642, 0.377384, 0.476583, 0.359901, 0.332115, 0.328603, 0.377384, 0.291804, 0.301917, 0.295083, 0.284882, 0.342579, 0.257454, 0.191378, 0.127496, 0.18812, 0.182256, 0.229226, 0.339168, 0.380708, 0.278302, 0.31487, 0.295083, 0.311707, 0.335645, 0.335645, 0.321458, 0.239899, 0.25406, 0.170161, 0.167087, 0.278302, 0.291804, 0.374039, 0.41194, 0.450668, 0.394753, 0.398279, 0.461924, 0.461924, 0.454136, 0.465241, 0.497853, 0.505461, 0.387226, 0.472492, 0.483068, 0.483068, 0.465241, 0.538167, 0.666105, 0.562014, 0.545602, 0.553315, 0.517562, 0.534167, 0.549308, 0.585406, 0.562014, 0.497853, 0.465241, 0.447574, 0.541878, 0.51388, 0.454136, 0.618285, 0.557691], '')</t>
  </si>
  <si>
    <t>[31,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206, 207, 208, 209, 210, 211, 212, 213, 228, 229, 230, 231, 232, 233, 234, 235, 236, 238, 241, 242, 243, 244, 245, 246, 247, 248, 249, 250, 251, 252, 255, 256, 257, 258, 259, 260, 307, 313, 314, 315, 316, 317, 318, 319, 320, 321, 322, 326, 327, 329, 330]</t>
  </si>
  <si>
    <t>(172</t>
  </si>
  <si>
    <t>172)</t>
  </si>
  <si>
    <t xml:space="preserve">F5RZW6|F5RZW6_9ENTR Sulfate transporter CysZ OS=Enterobacter hormaechei ATCC 49162 </t>
  </si>
  <si>
    <t>([0.179055, 0.225814, 0.127496, 0.05306, 0.023087, 0.010926, 0.013613, 0.018787, 0.024826, 0.015344, 0.019401, 0.015344, 0.016257, 0.016528, 0.009096, 0.010509, 0.011342, 0.007645, 0.008895, 0.008002, 0.005318, 0.004358, 0.003079, 0.0028, 0.004388, 0.004513, 0.004976, 0.003727, 0.003804, 0.002623, 0.002727, 0.001906, 0.002349, 0.003109, 0.003276, 0.00407, 0.002503, 0.001687, 0.001687, 0.001232, 0.000704, 0.001305, 0.001649, 0.001602, 0.002512, 0.002336, 0.002327, 0.002276, 0.003405, 0.003177, 0.003109, 0.003512, 0.004736, 0.003924, 0.003014, 0.003177, 0.003701, 0.003924, 0.003924, 0.005734, 0.005683, 0.005992, 0.006039, 0.004208, 0.004208, 0.002727, 0.001967, 0.00316, 0.003109, 0.002512, 0.001936, 0.001936, 0.002366, 0.001748, 0.001778, 0.001623, 0.001142, 0.00052, 0.000906, 0.000893, 0.000442, 0.000386, 0.000661, 0.000648, 0.000687, 0.000936, 0.00155, 0.001541, 0.000906, 0.001305, 0.001305, 0.001808, 0.001709, 0.001855, 0.002529, 0.002555, 0.002581, 0.003053, 0.004899, 0.004921, 0.005086, 0.008624, 0.013016, 0.013016, 0.00777, 0.013016, 0.016257, 0.01227, 0.023963, 0.059222, 0.088832, 0.122885, 0.116183, 0.239899, 0.144935, 0.0704, 0.142424, 0.139895, 0.106997, 0.096677, 0.098513, 0.098513, 0.100716, 0.127496, 0.06312, 0.086953, 0.081712, 0.078022, 0.118441, 0.054297, 0.049374, 0.042364, 0.016826, 0.012727, 0.008075, 0.007091, 0.007091, 0.007555, 0.011903, 0.015078, 0.009187, 0.006567, 0.006795, 0.004513, 0.003366, 0.003431, 0.00283, 0.001786, 0.001408, 0.001408, 0.002078, 0.001383, 0.001383, 0.00231, 0.002606, 0.00283, 0.003727, 0.005623, 0.00407, 0.002976, 0.002435, 0.002276, 0.002057, 0.001786, 0.002555, 0.003177, 0.003246, 0.003864, 0.004247, 0.004736, 0.003246, 0.003341, 0.003246, 0.002555, 0.002581, 0.001675, 0.002435, 0.001743, 0.001692, 0.002396, 0.003246, 0.004431, 0.005249, 0.008075, 0.008276, 0.008624, 0.01078, 0.013437, 0.018787, 0.038042, 0.038858, 0.040537, 0.038858, 0.090864, 0.142424, 0.137348, 0.17593, 0.125101, 0.257454, 0.18812, 0.182256, 0.094817, 0.092881, 0.118441, 0.05306, 0.125101, 0.118441, 0.054297, 0.034068, 0.035586, 0.022667, 0.015344, 0.031287, 0.014315, 0.008723, 0.008804, 0.006078, 0.005011, 0.004161, 0.003298, 0.004161, 0.003177, 0.004161, 0.003276, 0.00292, 0.003963, 0.003461, 0.00359, 0.004315, 0.00515, 0.003671, 0.003431, 0.004775, 0.003607, 0.003671, 0.00515, 0.004358, 0.006039, 0.009015, 0.011342, 0.009483, 0.006142, 0.008156, 0.007877, 0.009015, 0.009865, 0.008002, 0.007645, 0.005992, 0.005683, 0.006039, 0.008276, 0.010509], '')</t>
  </si>
  <si>
    <t xml:space="preserve">F5RZW7|F5RZW7_9ENTR Cysteine synthase OS=Enterobacter hormaechei ATCC 49162 </t>
  </si>
  <si>
    <t>([0.275179, 0.161087, 0.194234, 0.247041, 0.291804, 0.356642, 0.284882, 0.239899, 0.271506, 0.21291, 0.25031, 0.291804, 0.203355, 0.200174, 0.295083, 0.377384, 0.374039, 0.284882, 0.200174, 0.173081, 0.247041, 0.179055, 0.281712, 0.284882, 0.281712, 0.284882, 0.284882, 0.36309, 0.324872, 0.318242, 0.332115, 0.321458, 0.257454, 0.349426, 0.264545, 0.247041, 0.219301, 0.225814, 0.275179, 0.26085, 0.200174, 0.209395, 0.243554, 0.243554, 0.243554, 0.243554, 0.229226, 0.15008, 0.100716, 0.170161, 0.196879, 0.257454, 0.196879, 0.271506, 0.194234, 0.225814, 0.243554, 0.308712, 0.301917, 0.339168, 0.42561, 0.538167, 0.534167, 0.570702, 0.461924, 0.433034, 0.349426, 0.324872, 0.301917, 0.31487, 0.288399, 0.229226, 0.203355, 0.268042, 0.25031, 0.239899, 0.295083, 0.206376, 0.185198, 0.118441, 0.122885, 0.100716, 0.11371, 0.118441, 0.122885, 0.161087, 0.185198, 0.179055, 0.216401, 0.30533, 0.370445, 0.394753, 0.346032, 0.298791, 0.291804, 0.268042, 0.278302, 0.281712, 0.328603, 0.332115, 0.335645, 0.271506, 0.229226, 0.206376, 0.206376, 0.200174, 0.203355, 0.200174, 0.281712, 0.232838, 0.222385, 0.219301, 0.196879, 0.194234, 0.278302, 0.278302, 0.275179, 0.366687, 0.384043, 0.328603, 0.26085, 0.308712, 0.366687, 0.454136, 0.483068, 0.436924, 0.433034, 0.374039, 0.301917, 0.229226, 0.191378, 0.203355, 0.216401, 0.155435, 0.229226, 0.232838, 0.271506, 0.268042, 0.264545, 0.281712, 0.377384, 0.349426, 0.390993, 0.408655, 0.390993, 0.366687, 0.401658, 0.408655, 0.538167, 0.661982, 0.648219, 0.642678, 0.657645, 0.661982, 0.788093, 0.798249, 0.788093, 0.76285, 0.720929, 0.720929, 0.59014, 0.461924, 0.461924, 0.447574, 0.42561, 0.366687, 0.359901, 0.359901, 0.359901, 0.324872, 0.311707, 0.31487, 0.401658, 0.377384, 0.301917, 0.295083, 0.281712, 0.200174, 0.122885, 0.164327, 0.15284, 0.216401, 0.298791, 0.384043, 0.377384, 0.370445, 0.450668, 0.370445, 0.278302, 0.284882, 0.219301, 0.18812, 0.196879, 0.21291, 0.247041, 0.318242, 0.332115, 0.332115, 0.454136, 0.476583, 0.394753, 0.36309, 0.366687, 0.346032, 0.268042, 0.247041, 0.25031, 0.26085, 0.359901, 0.36309, 0.346032, 0.447574, 0.480142, 0.59917, 0.58069, 0.525368, 0.42561, 0.418646, 0.422041, 0.298791, 0.36309, 0.418646, 0.450668, 0.342579, 0.284882, 0.401658, 0.4292, 0.444081, 0.339168, 0.332115, 0.339168, 0.335645, 0.225814, 0.15008, 0.137348, 0.122885, 0.090864, 0.102787, 0.083462, 0.048328, 0.086953, 0.092881, 0.125101, 0.137348, 0.194234, 0.194234, 0.161087, 0.167087, 0.134866, 0.200174, 0.185198, 0.182256, 0.164327, 0.25031, 0.352862, 0.359901, 0.366687, 0.342579, 0.321458, 0.31487, 0.401658, 0.301917, 0.291804, 0.268042, 0.247041, 0.243554, 0.298791, 0.232838, 0.196879, 0.194234, 0.170161, 0.106997, 0.161087, 0.120615, 0.067594, 0.067594, 0.06312, 0.073402, 0.129801, 0.118441, 0.144935, 0.155435, 0.229226, 0.243554, 0.158265, 0.109221, 0.086953, 0.059222, 0.051831, 0.079919, 0.096677, 0.116183, 0.182256, 0.209395, 0.295083, 0.291804, 0.18812, 0.17593, 0.164327, 0.132295, 0.142424, 0.076542, 0.058088, 0.066181, 0.034884, 0.033407, 0.055536, 0.098513, 0.158265, 0.26085, 0.147574, 0.155435, 0.167087, 0.142424, 0.102787, 0.081712, 0.120615, 0.17593, 0.147574, 0.106997, 0.109221, 0.182256, 0.318242], '')</t>
  </si>
  <si>
    <t>[61, 62, 63, 148, 149, 150, 151, 152, 153, 154, 155, 156, 157, 158, 159, 160, 213, 214, 215]</t>
  </si>
  <si>
    <t xml:space="preserve">F5RZX3|F5RZX3_9ENTR Cysteine synthase OS=Enterobacter hormaechei ATCC 49162 </t>
  </si>
  <si>
    <t>([0.534167, 0.63748, 0.494003, 0.418646, 0.444081, 0.36309, 0.401658, 0.4292, 0.401658, 0.418646, 0.374039, 0.422041, 0.422041, 0.41194, 0.490133, 0.490133, 0.390993, 0.295083, 0.31487, 0.321458, 0.236433, 0.247041, 0.209395, 0.295083, 0.366687, 0.401658, 0.447574, 0.4292, 0.4292, 0.408655, 0.41194, 0.483068, 0.476583, 0.433034, 0.41194, 0.335645, 0.321458, 0.370445, 0.377384, 0.380708, 0.398279, 0.444081, 0.447574, 0.450668, 0.444081, 0.4292, 0.414856, 0.36309, 0.36309, 0.394753, 0.454136, 0.468512, 0.398279, 0.324872, 0.278302, 0.321458, 0.366687, 0.370445, 0.41194, 0.494003, 0.575842, 0.562014, 0.59917, 0.483068, 0.458154, 0.380708, 0.359901, 0.30533, 0.308712, 0.284882, 0.225814, 0.164327, 0.15284, 0.200174, 0.179055, 0.257454, 0.200174, 0.222385, 0.155435, 0.10481, 0.085092, 0.098513, 0.100716, 0.109221, 0.137348, 0.158265, 0.232838, 0.278302, 0.31487, 0.398279, 0.398279, 0.398279, 0.436924, 0.440853, 0.414856, 0.418646, 0.414856, 0.42561, 0.447574, 0.447574, 0.444081, 0.40511, 0.311707, 0.30533, 0.291804, 0.346032, 0.356642, 0.342579, 0.288399, 0.301917, 0.301917, 0.298791, 0.324872, 0.374039, 0.298791, 0.295083, 0.308712, 0.281712, 0.271506, 0.225814, 0.31487, 0.394753, 0.465241, 0.553315, 0.553315, 0.553315, 0.447574, 0.359901, 0.374039, 0.422041, 0.308712, 0.321458, 0.359901, 0.390993, 0.390993, 0.480142, 0.549308, 0.534167, 0.534167, 0.59508, 0.517562, 0.505461, 0.51388, 0.521092, 0.497853, 0.538167, 0.562014, 0.557691, 0.538167, 0.538167, 0.538167, 0.671169, 0.675549, 0.657645, 0.613573, 0.494003, 0.490133, 0.465241, 0.458154, 0.422041, 0.41194, 0.505461, 0.458154, 0.447574, 0.447574, 0.458154, 0.422041, 0.41194, 0.408655, 0.51388, 0.5017, 0.422041, 0.414856, 0.401658, 0.308712, 0.232838, 0.311707, 0.321458, 0.324872, 0.440853, 0.497853, 0.468512, 0.401658, 0.450668, 0.370445, 0.301917, 0.295083, 0.216401, 0.216401, 0.332115, 0.342579, 0.359901, 0.42561, 0.422041, 0.422041, 0.436924, 0.557691, 0.557691, 0.447574, 0.436924, 0.414856, 0.335645, 0.398279, 0.433034, 0.444081, 0.436924, 0.465241, 0.497853, 0.59508, 0.490133, 0.36309, 0.352862, 0.30533, 0.31487, 0.236433, 0.179055, 0.268042, 0.243554, 0.18812, 0.191378, 0.203355, 0.139895, 0.21291, 0.191378, 0.216401, 0.216401, 0.271506, 0.321458, 0.298791, 0.30533, 0.346032, 0.440853, 0.450668, 0.398279, 0.36309, 0.377384, 0.440853, 0.447574, 0.436924, 0.422041, 0.40511, 0.321458, 0.401658, 0.332115, 0.324872, 0.324872, 0.30533, 0.335645, 0.288399, 0.216401, 0.182256, 0.21291, 0.185198, 0.109221, 0.167087, 0.134866, 0.161087, 0.155435, 0.139895, 0.144935, 0.239899, 0.332115, 0.366687, 0.301917, 0.301917, 0.236433, 0.206376, 0.137348, 0.085092, 0.066181, 0.109221, 0.127496, 0.125101, 0.161087, 0.232838, 0.155435, 0.144935, 0.170161, 0.185198, 0.185198, 0.122885, 0.056825, 0.055536, 0.076542, 0.125101, 0.17593, 0.155435, 0.182256, 0.268042, 0.346032, 0.387226, 0.366687, 0.284882, 0.264545, 0.219301, 0.194234, 0.264545, 0.339168, 0.308712, 0.264545, 0.225814, 0.298791, 0.447574], '')</t>
  </si>
  <si>
    <t>[0, 1, 60, 61, 62, 123, 124, 125, 136, 137, 138, 139, 140, 141, 142, 143, 145, 146, 147, 148, 149, 150, 151, 152, 153, 154, 161, 169, 170, 196, 197, 208]</t>
  </si>
  <si>
    <t xml:space="preserve">F5RZX6|F5RZX6_9ENTR Sulfate transport system permease protein CysT OS=Enterobacter hormaechei ATCC 49162 </t>
  </si>
  <si>
    <t>([0.01078, 0.016021, 0.007555, 0.010672, 0.007555, 0.009294, 0.007091, 0.008804, 0.011342, 0.013821, 0.009977, 0.008525, 0.008624, 0.007422, 0.008276, 0.005932, 0.003963, 0.00283, 0.002035, 0.001808, 0.00292, 0.001786, 0.001748, 0.002512, 0.001687, 0.001786, 0.001533, 0.002327, 0.001687, 0.001408, 0.001541, 0.001778, 0.002512, 0.002705, 0.003512, 0.004247, 0.004135, 0.004208, 0.006245, 0.006619, 0.007259, 0.006795, 0.010672, 0.012727, 0.016826, 0.018787, 0.018787, 0.020522, 0.015344, 0.013016, 0.016528, 0.00962, 0.013613, 0.008804, 0.008895, 0.009015, 0.007495, 0.006988, 0.007555, 0.006078, 0.007877, 0.007091, 0.004483, 0.004483, 0.004161, 0.003212, 0.002662, 0.003555, 0.002976, 0.002482, 0.003053, 0.002606, 0.002482, 0.001649, 0.001687, 0.002512, 0.002555, 0.002078, 0.003276, 0.002688, 0.003461, 0.003512, 0.004921, 0.008075, 0.005503, 0.003997, 0.005378, 0.007315, 0.005318, 0.006142, 0.009187, 0.00777, 0.010131, 0.009096, 0.01204, 0.01204, 0.013437, 0.014315, 0.021381, 0.013613, 0.023534, 0.020165, 0.011518, 0.01227, 0.00777, 0.009728, 0.015078, 0.008895, 0.006421, 0.008895, 0.008002, 0.008002, 0.01204, 0.006533, 0.007031, 0.008156, 0.014075, 0.008075, 0.005623, 0.005683, 0.007259, 0.00543, 0.005734, 0.005623, 0.005378, 0.005799, 0.006795, 0.004899, 0.007031, 0.008002, 0.005872, 0.00777, 0.005249, 0.004646, 0.005503, 0.006988, 0.005799, 0.004736, 0.004388, 0.006142, 0.006795, 0.004835, 0.008276, 0.005011, 0.00558, 0.004358, 0.00558, 0.00558, 0.006039, 0.005992, 0.009294, 0.009865, 0.006619, 0.010672, 0.014783, 0.013016, 0.016021, 0.025762, 0.038858, 0.044297, 0.048328, 0.059222, 0.092881, 0.059222, 0.15284, 0.243554, 0.219301, 0.222385, 0.173081, 0.268042, 0.26085, 0.134866, 0.216401, 0.324872, 0.170161, 0.147574, 0.247041, 0.167087, 0.088832, 0.038858, 0.098513, 0.098513, 0.043307, 0.054297, 0.086953, 0.058088, 0.027463, 0.028107, 0.021816, 0.028107, 0.016528, 0.013437, 0.013613, 0.012727, 0.007645, 0.013821, 0.013821, 0.013613, 0.01204, 0.018415, 0.03976, 0.015078, 0.013437, 0.019109, 0.012727, 0.007422, 0.005623, 0.00558, 0.006701, 0.00777, 0.008156, 0.007495, 0.007495, 0.007495, 0.007555, 0.013613, 0.014315, 0.009728, 0.010509, 0.017447, 0.010221, 0.008075, 0.008895, 0.005799, 0.005086, 0.006533, 0.006567, 0.010672, 0.020876, 0.013016, 0.013821, 0.008409, 0.015078, 0.015078, 0.021816, 0.021816, 0.016528, 0.009187, 0.010926, 0.010372, 0.007877, 0.007877, 0.006619, 0.008525, 0.01204, 0.018106, 0.010926, 0.011342, 0.007645, 0.005249, 0.005378, 0.005011, 0.005011, 0.004775, 0.005623, 0.004611, 0.004775, 0.005249, 0.007259, 0.00543, 0.00558, 0.007091, 0.010221, 0.01078, 0.009096, 0.010509, 0.010672, 0.013821, 0.018787, 0.026892, 0.042364, 0.090864, 0.071867, 0.142424, 0.096677, 0.060549, 0.137348], '')</t>
  </si>
  <si>
    <t xml:space="preserve">F5RZY2|F5RZY2_9ENTR N-acetylmuramoyl-L-alanine amidase OS=Enterobacter hormaechei ATCC 49162 </t>
  </si>
  <si>
    <t>([0.356642, 0.390993, 0.444081, 0.490133, 0.534167, 0.472492, 0.401658, 0.42561, 0.414856, 0.4292, 0.377384, 0.374039, 0.346032, 0.275179, 0.36309, 0.288399, 0.25031, 0.318242, 0.232838, 0.232838, 0.311707, 0.324872, 0.298791, 0.298791, 0.257454, 0.25031, 0.31487, 0.394753, 0.394753, 0.418646, 0.346032, 0.418646, 0.447574, 0.472492, 0.570702, 0.570702, 0.694846, 0.690604, 0.694846, 0.827927, 0.859585, 0.846163, 0.834292, 0.865454, 0.823549, 0.849326, 0.81615, 0.805026, 0.808535, 0.724957, 0.648219, 0.707965, 0.604312, 0.604312, 0.653063, 0.626927, 0.653063, 0.622677, 0.622677, 0.51388, 0.480142, 0.480142, 0.472492, 0.444081, 0.359901, 0.384043, 0.398279, 0.440853, 0.436924, 0.422041, 0.5017, 0.585406, 0.632174, 0.750527, 0.680603, 0.557691, 0.483068, 0.440853, 0.36309, 0.339168, 0.422041, 0.436924, 0.374039, 0.387226, 0.41194, 0.408655, 0.339168, 0.339168, 0.321458, 0.339168, 0.339168, 0.25406, 0.243554, 0.21291, 0.206376, 0.18812, 0.239899, 0.318242, 0.342579, 0.418646, 0.450668, 0.447574, 0.335645, 0.311707, 0.339168, 0.264545, 0.26085, 0.335645, 0.335645, 0.281712, 0.278302, 0.200174, 0.25406, 0.268042, 0.298791, 0.30533, 0.377384, 0.352862, 0.346032, 0.275179, 0.185198, 0.158265, 0.158265, 0.173081, 0.264545, 0.203355, 0.281712, 0.36309, 0.257454, 0.25031, 0.321458, 0.342579, 0.422041, 0.422041, 0.377384, 0.377384, 0.332115, 0.332115, 0.295083, 0.191378, 0.232838, 0.25031, 0.275179, 0.288399, 0.377384, 0.359901, 0.356642, 0.352862, 0.352862, 0.4292, 0.398279, 0.356642, 0.321458, 0.239899, 0.191378, 0.21291, 0.219301, 0.25406, 0.268042, 0.342579, 0.454136, 0.450668, 0.541878, 0.557691, 0.472492, 0.436924, 0.433034, 0.465241, 0.465241, 0.433034, 0.465241, 0.5017, 0.538167, 0.541878, 0.666105, 0.657645, 0.545602, 0.557691, 0.56648, 0.480142, 0.380708, 0.271506, 0.301917, 0.216401, 0.15008, 0.219301, 0.25031, 0.257454, 0.257454, 0.179055, 0.203355, 0.216401, 0.206376, 0.137348, 0.134866, 0.079919, 0.132295, 0.196879, 0.191378, 0.116183, 0.102787, 0.158265, 0.264545, 0.179055, 0.25406, 0.349426, 0.271506, 0.281712, 0.281712, 0.200174, 0.295083, 0.291804, 0.278302, 0.278302, 0.359901, 0.370445, 0.468512, 0.436924, 0.41194, 0.295083, 0.318242, 0.339168, 0.26085, 0.257454, 0.335645, 0.370445, 0.332115, 0.311707, 0.332115, 0.321458, 0.342579, 0.25406, 0.196879, 0.206376, 0.21291, 0.206376, 0.111485, 0.06184, 0.074921, 0.096677, 0.203355, 0.271506, 0.342579, 0.4292, 0.436924, 0.36309, 0.25406, 0.257454, 0.342579, 0.31487, 0.295083, 0.25031, 0.328603, 0.401658, 0.390993, 0.30533, 0.288399, 0.41194, 0.472492, 0.384043, 0.342579, 0.308712, 0.301917, 0.225814, 0.142424, 0.134866, 0.132295, 0.111485, 0.120615, 0.064632, 0.031287, 0.038042, 0.083462, 0.083462, 0.079919, 0.066181, 0.11371, 0.125101, 0.118441, 0.134866, 0.206376, 0.206376, 0.185198, 0.15284, 0.191378, 0.264545, 0.236433, 0.324872, 0.465241, 0.408655, 0.59917], '')</t>
  </si>
  <si>
    <t>[4, 34, 35, 36, 37, 38, 39, 40, 41, 42, 43, 44, 45, 46, 47, 48, 49, 50, 51, 52, 53, 54, 55, 56, 57, 58, 59, 70, 71, 72, 73, 74, 75, 162, 163, 171, 172, 173, 174, 175, 176, 177, 178, 290]</t>
  </si>
  <si>
    <t xml:space="preserve">F5RZY4|F5RZY4_9ENTR NADP-dependent malate dehydrogenase (Oxaloacetate-decarboxylating) OS=Enterobacter hormaechei ATCC 49162 </t>
  </si>
  <si>
    <t>([0.40511, 0.236433, 0.288399, 0.349426, 0.219301, 0.295083, 0.232838, 0.301917, 0.321458, 0.339168, 0.26085, 0.31487, 0.225814, 0.209395, 0.232838, 0.321458, 0.318242, 0.339168, 0.257454, 0.257454, 0.349426, 0.346032, 0.465241, 0.476583, 0.36309, 0.447574, 0.324872, 0.324872, 0.200174, 0.200174, 0.239899, 0.332115, 0.25031, 0.288399, 0.25406, 0.25406, 0.17593, 0.11371, 0.106997, 0.098513, 0.137348, 0.125101, 0.127496, 0.147574, 0.083462, 0.11371, 0.11371, 0.109221, 0.155435, 0.15284, 0.161087, 0.11371, 0.11371, 0.167087, 0.206376, 0.164327, 0.094817, 0.120615, 0.132295, 0.067594, 0.120615, 0.11371, 0.118441, 0.11371, 0.076542, 0.083462, 0.059222, 0.073402, 0.074921, 0.078022, 0.144935, 0.079919, 0.098513, 0.079919, 0.046336, 0.034068, 0.059222, 0.086953, 0.127496, 0.127496, 0.167087, 0.185198, 0.170161, 0.167087, 0.161087, 0.132295, 0.122885, 0.106997, 0.10481, 0.164327, 0.088832, 0.066181, 0.116183, 0.064632, 0.086953, 0.094817, 0.056825, 0.06312, 0.034068, 0.031287, 0.030611, 0.043307, 0.044297, 0.025316, 0.028107, 0.034068, 0.059222, 0.098513, 0.096677, 0.054297, 0.060549, 0.076542, 0.060549, 0.048328, 0.0704, 0.035586, 0.064632, 0.15008, 0.142424, 0.132295, 0.116183, 0.167087, 0.088832, 0.083462, 0.083462, 0.085092, 0.076542, 0.038042, 0.037156, 0.060549, 0.132295, 0.139895, 0.132295, 0.106997, 0.076542, 0.05306, 0.106997, 0.100716, 0.081712, 0.044297, 0.094817, 0.109221, 0.116183, 0.155435, 0.155435, 0.15284, 0.161087, 0.102787, 0.096677, 0.102787, 0.134866, 0.122885, 0.116183, 0.182256, 0.281712, 0.380708, 0.440853, 0.328603, 0.222385, 0.225814, 0.321458, 0.284882, 0.229226, 0.147574, 0.116183, 0.116183, 0.185198, 0.096677, 0.144935, 0.17593, 0.118441, 0.125101, 0.11371, 0.116183, 0.066181, 0.069024, 0.0704, 0.056825, 0.100716, 0.134866, 0.090864, 0.056825, 0.0704, 0.085092, 0.120615, 0.18812, 0.15008, 0.129801, 0.170161, 0.102787, 0.127496, 0.122885, 0.086953, 0.094817, 0.05306, 0.054297, 0.034884, 0.026338, 0.024393, 0.023963, 0.024393, 0.040537, 0.060549, 0.06312, 0.067594, 0.048328, 0.032017, 0.025762, 0.019401, 0.025316, 0.045352, 0.055536, 0.086953, 0.073402, 0.03976, 0.037156, 0.06312, 0.10481, 0.127496, 0.216401, 0.247041, 0.295083, 0.243554, 0.216401, 0.229226, 0.225814, 0.311707, 0.342579, 0.377384, 0.370445, 0.321458, 0.25031, 0.275179, 0.291804, 0.370445, 0.454136, 0.557691, 0.562014, 0.553315, 0.454136, 0.458154, 0.440853, 0.359901, 0.30533, 0.352862, 0.332115, 0.288399, 0.30533, 0.247041, 0.182256, 0.191378, 0.219301, 0.200174, 0.185198, 0.170161, 0.185198, 0.185198, 0.129801, 0.078022, 0.078022, 0.137348, 0.137348, 0.102787, 0.100716, 0.179055, 0.164327, 0.134866, 0.137348, 0.127496, 0.170161, 0.301917, 0.342579, 0.257454, 0.26085, 0.225814, 0.155435, 0.111485, 0.118441, 0.200174, 0.30533, 0.324872, 0.335645, 0.225814, 0.185198, 0.281712, 0.298791, 0.216401, 0.219301, 0.25031, 0.216401, 0.185198, 0.161087, 0.216401, 0.321458, 0.370445, 0.31487, 0.308712, 0.26085, 0.26085, 0.229226, 0.209395, 0.185198, 0.179055, 0.17593, 0.284882, 0.268042, 0.25406, 0.275179, 0.318242, 0.335645, 0.301917, 0.291804, 0.216401, 0.109221, 0.118441, 0.074921, 0.076542, 0.069024, 0.111485, 0.10481, 0.086953, 0.049374, 0.055536, 0.031287, 0.058088, 0.037156, 0.036378, 0.026338, 0.023087, 0.023087, 0.024826, 0.043307, 0.055536, 0.085092, 0.096677, 0.066181, 0.102787, 0.111485, 0.196879, 0.167087, 0.100716, 0.100716, 0.179055, 0.100716, 0.125101, 0.127496, 0.127496, 0.139895, 0.179055, 0.268042, 0.275179, 0.185198, 0.11371, 0.120615, 0.122885, 0.164327, 0.116183, 0.139895, 0.216401, 0.229226, 0.281712, 0.284882, 0.318242, 0.185198, 0.268042, 0.332115, 0.342579, 0.281712, 0.167087, 0.090864, 0.109221, 0.092881, 0.164327, 0.129801, 0.167087, 0.194234, 0.225814, 0.236433, 0.15284, 0.090864, 0.081712, 0.03976, 0.055536, 0.067594, 0.109221, 0.0704, 0.046336, 0.040537, 0.060549, 0.088832, 0.122885, 0.11371, 0.11371, 0.094817, 0.120615, 0.088832, 0.058088, 0.056825, 0.118441, 0.118441, 0.18812, 0.206376, 0.191378, 0.239899, 0.179055, 0.129801, 0.129801, 0.170161, 0.170161, 0.125101, 0.158265, 0.21291, 0.109221, 0.0704, 0.038042, 0.060549, 0.078022, 0.111485, 0.064632, 0.026892, 0.037156, 0.033407, 0.036378, 0.042364, 0.020165, 0.024393, 0.047319, 0.06312, 0.058088, 0.047319, 0.094817, 0.073402, 0.06312, 0.129801, 0.129801, 0.147574, 0.090864, 0.0704, 0.071867, 0.120615, 0.225814, 0.284882, 0.257454, 0.225814, 0.247041, 0.268042, 0.271506, 0.225814, 0.268042, 0.278302, 0.328603, 0.225814, 0.17593, 0.185198, 0.11371, 0.170161, 0.15284, 0.203355, 0.229226, 0.239899, 0.158265, 0.085092, 0.043307, 0.05306, 0.05306, 0.098513, 0.161087, 0.10481, 0.073402, 0.078022, 0.055536, 0.049374, 0.048328, 0.090864, 0.085092, 0.085092, 0.085092, 0.083462, 0.106997, 0.06312, 0.050641, 0.106997, 0.173081, 0.191378, 0.200174, 0.11371, 0.106997, 0.06184, 0.06312, 0.118441, 0.116183, 0.161087, 0.158265, 0.25406, 0.275179, 0.278302, 0.26085, 0.257454, 0.366687, 0.271506, 0.264545, 0.281712, 0.271506, 0.18812, 0.173081, 0.161087, 0.182256, 0.134866, 0.203355, 0.271506, 0.257454, 0.243554, 0.147574, 0.155435, 0.15284, 0.144935, 0.15284, 0.219301, 0.236433, 0.216401, 0.271506, 0.298791, 0.200174, 0.185198, 0.281712, 0.380708, 0.390993, 0.41194, 0.366687, 0.370445, 0.342579, 0.257454, 0.222385, 0.243554, 0.239899, 0.229226, 0.21291, 0.219301, 0.219301, 0.225814, 0.196879, 0.15284, 0.139895, 0.155435, 0.155435, 0.15008, 0.088832, 0.083462, 0.137348, 0.134866, 0.139895, 0.179055, 0.268042, 0.200174, 0.271506, 0.196879, 0.142424, 0.15284, 0.15008, 0.11371, 0.056825, 0.069024, 0.066181, 0.111485, 0.179055, 0.179055, 0.122885, 0.194234, 0.203355, 0.164327, 0.243554, 0.209395, 0.161087, 0.167087, 0.236433, 0.164327, 0.158265, 0.15008, 0.164327, 0.15008, 0.222385, 0.335645, 0.342579, 0.332115, 0.25406, 0.206376, 0.219301, 0.295083, 0.203355, 0.144935, 0.179055, 0.191378, 0.229226, 0.295083, 0.284882, 0.339168, 0.436924, 0.541878, 0.538167, 0.472492, 0.494003, 0.401658, 0.401658, 0.328603, 0.390993, 0.444081, 0.444081, 0.447574, 0.447574, 0.472492, 0.541878, 0.529623, 0.408655, 0.394753, 0.278302, 0.298791, 0.301917, 0.278302, 0.196879, 0.243554, 0.200174, 0.120615, 0.18812, 0.18812, 0.25031, 0.295083, 0.216401, 0.247041, 0.225814, 0.219301, 0.281712, 0.281712, 0.25031, 0.321458, 0.295083, 0.311707, 0.288399, 0.219301, 0.225814, 0.301917, 0.342579, 0.339168, 0.436924, 0.356642, 0.281712, 0.284882, 0.295083, 0.40511, 0.374039, 0.401658, 0.422041, 0.342579, 0.30533, 0.243554, 0.291804, 0.318242, 0.40511, 0.370445, 0.418646, 0.418646, 0.422041, 0.380708, 0.436924, 0.339168, 0.352862, 0.440853, 0.440853, 0.324872, 0.328603, 0.370445, 0.36309, 0.346032, 0.390993, 0.458154, 0.58069, 0.562014, 0.604312, 0.483068, 0.525368, 0.51388, 0.517562, 0.468512, 0.51388, 0.476583, 0.476583, 0.450668, 0.398279, 0.42561, 0.538167, 0.461924, 0.468512, 0.418646, 0.384043, 0.42561, 0.301917, 0.291804, 0.196879, 0.185198, 0.182256, 0.120615, 0.122885, 0.081712, 0.098513, 0.092881, 0.137348, 0.21291, 0.298791, 0.264545, 0.247041, 0.173081, 0.232838, 0.243554, 0.206376, 0.161087, 0.134866, 0.21291, 0.15284, 0.236433, 0.229226, 0.339168, 0.349426, 0.359901, 0.36309, 0.284882, 0.295083, 0.321458, 0.21291, 0.18812, 0.257454, 0.179055, 0.25031, 0.25406, 0.142424, 0.142424, 0.219301, 0.219301, 0.158265, 0.191378, 0.127496, 0.106997, 0.058088, 0.058088, 0.059222, 0.071867, 0.120615, 0.122885, 0.111485, 0.206376, 0.158265, 0.132295, 0.164327, 0.134866, 0.106997, 0.164327, 0.21291, 0.158265, 0.167087, 0.225814, 0.232838], '')</t>
  </si>
  <si>
    <t>[236, 237, 238, 597, 598, 610, 611, 674, 675, 676, 678, 679, 680, 682, 688]</t>
  </si>
  <si>
    <t xml:space="preserve">F5RZY5|F5RZY5_9ENTR Transaldolase OS=Enterobacter hormaechei ATCC 49162 </t>
  </si>
  <si>
    <t>([0.318242, 0.359901, 0.295083, 0.239899, 0.239899, 0.284882, 0.311707, 0.335645, 0.370445, 0.30533, 0.339168, 0.366687, 0.271506, 0.257454, 0.349426, 0.264545, 0.271506, 0.387226, 0.408655, 0.408655, 0.480142, 0.480142, 0.480142, 0.56648, 0.699094, 0.728858, 0.613573, 0.51388, 0.4292, 0.414856, 0.472492, 0.4292, 0.4292, 0.433034, 0.40511, 0.401658, 0.380708, 0.370445, 0.346032, 0.25406, 0.167087, 0.200174, 0.206376, 0.179055, 0.109221, 0.073402, 0.045352, 0.073402, 0.11371, 0.170161, 0.170161, 0.194234, 0.21291, 0.216401, 0.30533, 0.346032, 0.342579, 0.450668, 0.380708, 0.339168, 0.433034, 0.486429, 0.472492, 0.476583, 0.497853, 0.490133, 0.486429, 0.494003, 0.509769, 0.422041, 0.42561, 0.394753, 0.41194, 0.324872, 0.232838, 0.219301, 0.203355, 0.125101, 0.142424, 0.196879, 0.222385, 0.15008, 0.173081, 0.17593, 0.182256, 0.129801, 0.209395, 0.206376, 0.275179, 0.182256, 0.264545, 0.167087, 0.206376, 0.196879, 0.301917, 0.384043, 0.387226, 0.301917, 0.40511, 0.36309, 0.335645, 0.332115, 0.401658, 0.318242, 0.25031, 0.247041, 0.232838, 0.147574, 0.182256, 0.196879, 0.288399, 0.288399, 0.30533, 0.30533, 0.291804, 0.271506, 0.278302, 0.194234, 0.196879, 0.118441, 0.120615, 0.086953, 0.071867, 0.071867, 0.122885, 0.098513, 0.098513, 0.155435, 0.15008, 0.142424, 0.109221, 0.085092, 0.092881, 0.10481, 0.056825, 0.06312, 0.06184, 0.069024, 0.11371, 0.109221, 0.179055, 0.125101, 0.206376, 0.158265, 0.164327, 0.102787, 0.116183, 0.056825, 0.056825, 0.051831, 0.043307, 0.055536, 0.055536, 0.049374, 0.06312, 0.0704, 0.051831, 0.058088, 0.043307, 0.043307, 0.049374, 0.024393, 0.023087, 0.013613, 0.020876, 0.023963, 0.020876, 0.022667, 0.042364, 0.041405, 0.047319, 0.032677, 0.034068, 0.022306, 0.014586, 0.017797, 0.022306, 0.025762, 0.024826, 0.036378, 0.029376, 0.048328, 0.11371, 0.111485, 0.125101, 0.086953, 0.076542, 0.15284, 0.222385, 0.25031, 0.25406, 0.271506, 0.352862, 0.339168, 0.374039, 0.458154, 0.465241, 0.40511, 0.321458, 0.324872, 0.209395, 0.164327, 0.15008, 0.134866, 0.206376, 0.268042, 0.243554, 0.247041, 0.239899, 0.15284, 0.088832, 0.0704, 0.106997, 0.092881, 0.092881, 0.0704, 0.0704, 0.06312, 0.111485, 0.18812, 0.185198, 0.185198, 0.191378, 0.170161, 0.10481, 0.086953, 0.090864, 0.100716, 0.098513, 0.094817, 0.096677, 0.144935, 0.109221, 0.106997, 0.15008, 0.158265, 0.185198, 0.122885, 0.122885, 0.116183, 0.06312, 0.06312, 0.118441, 0.179055, 0.216401, 0.31487, 0.349426, 0.281712, 0.271506, 0.25406, 0.25406, 0.257454, 0.18812, 0.301917, 0.311707, 0.281712, 0.278302, 0.295083, 0.295083, 0.328603, 0.328603, 0.444081, 0.4292, 0.387226, 0.352862, 0.346032, 0.342579, 0.311707, 0.390993, 0.370445, 0.370445, 0.275179, 0.366687, 0.436924, 0.422041, 0.42561, 0.436924, 0.461924, 0.497853, 0.56648, 0.461924, 0.483068, 0.447574, 0.374039, 0.377384, 0.422041, 0.422041, 0.324872, 0.349426, 0.346032, 0.349426, 0.324872, 0.366687, 0.359901, 0.36309, 0.346032, 0.332115, 0.239899, 0.222385, 0.264545, 0.21291, 0.200174, 0.170161, 0.155435, 0.219301, 0.173081, 0.142424, 0.116183, 0.161087, 0.134866, 0.102787, 0.17593, 0.173081, 0.222385, 0.170161, 0.120615], '')</t>
  </si>
  <si>
    <t>[23, 24, 25, 26, 27, 68, 279]</t>
  </si>
  <si>
    <t xml:space="preserve">F5RZY6|F5RZY6_9ENTR Transketolase OS=Enterobacter hormaechei ATCC 49162 </t>
  </si>
  <si>
    <t>([0.36309, 0.352862, 0.271506, 0.30533, 0.278302, 0.321458, 0.318242, 0.278302, 0.328603, 0.349426, 0.342579, 0.401658, 0.401658, 0.401658, 0.401658, 0.41194, 0.490133, 0.490133, 0.509769, 0.490133, 0.59508, 0.538167, 0.534167, 0.642678, 0.529623, 0.545602, 0.562014, 0.517562, 0.497853, 0.370445, 0.384043, 0.422041, 0.308712, 0.232838, 0.232838, 0.232838, 0.216401, 0.247041, 0.281712, 0.26085, 0.332115, 0.339168, 0.271506, 0.206376, 0.206376, 0.298791, 0.335645, 0.318242, 0.271506, 0.257454, 0.288399, 0.271506, 0.271506, 0.374039, 0.450668, 0.422041, 0.414856, 0.356642, 0.25031, 0.173081, 0.096677, 0.079919, 0.047319, 0.058088, 0.10481, 0.059222, 0.058088, 0.05306, 0.028107, 0.059222, 0.060549, 0.116183, 0.071867, 0.076542, 0.086953, 0.051831, 0.06184, 0.067594, 0.043307, 0.071867, 0.125101, 0.134866, 0.134866, 0.196879, 0.271506, 0.275179, 0.380708, 0.380708, 0.380708, 0.51388, 0.529623, 0.521092, 0.486429, 0.472492, 0.450668, 0.461924, 0.549308, 0.480142, 0.494003, 0.63748, 0.642678, 0.622677, 0.733139, 0.767246, 0.661982, 0.671169, 0.685117, 0.642678, 0.538167, 0.509769, 0.486429, 0.433034, 0.458154, 0.458154, 0.476583, 0.440853, 0.321458, 0.295083, 0.384043, 0.356642, 0.352862, 0.268042, 0.236433, 0.209395, 0.194234, 0.173081, 0.182256, 0.182256, 0.206376, 0.295083, 0.321458, 0.332115, 0.275179, 0.275179, 0.284882, 0.36309, 0.301917, 0.390993, 0.324872, 0.239899, 0.147574, 0.116183, 0.179055, 0.21291, 0.239899, 0.15008, 0.17593, 0.134866, 0.139895, 0.120615, 0.069024, 0.069024, 0.060549, 0.116183, 0.11371, 0.064632, 0.064632, 0.0704, 0.058088, 0.100716, 0.147574, 0.170161, 0.206376, 0.142424, 0.134866, 0.129801, 0.137348, 0.139895, 0.170161, 0.088832, 0.051831, 0.092881, 0.096677, 0.100716, 0.088832, 0.079919, 0.129801, 0.083462, 0.139895, 0.161087, 0.179055, 0.116183, 0.194234, 0.194234, 0.18812, 0.11371, 0.122885, 0.191378, 0.278302, 0.281712, 0.349426, 0.4292, 0.414856, 0.31487, 0.321458, 0.298791, 0.284882, 0.291804, 0.291804, 0.284882, 0.222385, 0.15284, 0.222385, 0.222385, 0.15008, 0.232838, 0.328603, 0.324872, 0.324872, 0.339168, 0.352862, 0.352862, 0.301917, 0.295083, 0.380708, 0.335645, 0.284882, 0.390993, 0.401658, 0.454136, 0.465241, 0.525368, 0.525368, 0.51388, 0.505461, 0.59508, 0.618285, 0.613573, 0.517562, 0.4292, 0.328603, 0.236433, 0.257454, 0.321458, 0.332115, 0.271506, 0.295083, 0.275179, 0.26085, 0.239899, 0.295083, 0.291804, 0.284882, 0.321458, 0.332115, 0.311707, 0.335645, 0.324872, 0.30533, 0.387226, 0.461924, 0.517562, 0.585406, 0.505461, 0.5017, 0.51388, 0.626927, 0.648219, 0.707965, 0.675549, 0.58069, 0.549308, 0.534167, 0.557691, 0.58069, 0.490133, 0.5017, 0.401658, 0.380708, 0.408655, 0.433034, 0.41194, 0.342579, 0.377384, 0.377384, 0.408655, 0.387226, 0.387226, 0.301917, 0.268042, 0.281712, 0.335645, 0.25406, 0.271506, 0.236433, 0.243554, 0.328603, 0.332115, 0.414856, 0.436924, 0.42561, 0.377384, 0.408655, 0.517562, 0.476583, 0.465241, 0.447574, 0.468512, 0.447574, 0.4292, 0.5017, 0.486429, 0.418646, 0.490133, 0.472492, 0.472492, 0.384043, 0.401658, 0.41194, 0.335645, 0.298791, 0.278302, 0.311707, 0.209395, 0.196879, 0.216401, 0.295083, 0.25406, 0.232838, 0.239899, 0.328603, 0.278302, 0.324872, 0.42561, 0.444081, 0.36309, 0.40511, 0.51388, 0.476583, 0.465241, 0.562014, 0.562014, 0.5017, 0.40511, 0.521092, 0.538167, 0.454136, 0.472492, 0.5017, 0.521092, 0.553315, 0.517562, 0.608892, 0.476583, 0.4292, 0.42561, 0.517562, 0.490133, 0.444081, 0.444081, 0.450668, 0.450668, 0.483068, 0.476583, 0.585406, 0.525368, 0.422041, 0.5017, 0.517562, 0.454136, 0.36309, 0.359901, 0.408655, 0.332115, 0.335645, 0.359901, 0.356642, 0.352862, 0.328603, 0.370445, 0.295083, 0.25031, 0.268042, 0.26085, 0.352862, 0.264545, 0.298791, 0.298791, 0.203355, 0.17593, 0.232838, 0.308712, 0.278302, 0.26085, 0.26085, 0.335645, 0.356642, 0.366687, 0.288399, 0.288399, 0.275179, 0.366687, 0.298791, 0.18812, 0.194234, 0.106997, 0.164327, 0.11371, 0.179055, 0.288399, 0.191378, 0.191378, 0.155435, 0.164327, 0.142424, 0.137348, 0.118441, 0.11371, 0.10481, 0.102787, 0.102787, 0.106997, 0.102787, 0.173081, 0.25406, 0.155435, 0.18812, 0.216401, 0.191378, 0.194234, 0.15284, 0.257454, 0.164327, 0.137348, 0.106997, 0.069024, 0.079919, 0.10481, 0.055536, 0.045352, 0.081712, 0.102787, 0.083462, 0.066181, 0.067594, 0.05306, 0.081712, 0.100716, 0.050641, 0.0704, 0.067594, 0.066181, 0.064632, 0.125101, 0.118441, 0.116183, 0.139895, 0.118441, 0.111485, 0.18812, 0.225814, 0.219301, 0.132295, 0.155435, 0.116183, 0.11371, 0.155435, 0.194234, 0.219301, 0.324872, 0.374039, 0.380708, 0.422041, 0.384043, 0.308712, 0.418646, 0.472492, 0.454136, 0.525368, 0.51388, 0.418646, 0.408655, 0.324872, 0.422041, 0.454136, 0.562014, 0.447574, 0.42561, 0.418646, 0.328603, 0.301917, 0.328603, 0.257454, 0.257454, 0.298791, 0.298791, 0.298791, 0.257454, 0.308712, 0.271506, 0.271506, 0.26085, 0.25406, 0.25406, 0.219301, 0.137348, 0.142424, 0.236433, 0.247041, 0.25406, 0.346032, 0.374039, 0.349426, 0.384043, 0.291804, 0.196879, 0.185198, 0.167087, 0.194234, 0.229226, 0.308712, 0.225814, 0.291804, 0.30533, 0.295083, 0.342579, 0.408655, 0.394753, 0.422041, 0.433034, 0.4292, 0.359901, 0.324872, 0.332115, 0.275179, 0.321458, 0.408655, 0.490133, 0.490133, 0.401658, 0.308712, 0.216401, 0.295083, 0.339168, 0.332115, 0.422041, 0.401658, 0.398279, 0.418646, 0.40511, 0.321458, 0.229226, 0.216401, 0.144935, 0.116183, 0.191378, 0.216401, 0.216401, 0.232838, 0.17593, 0.275179, 0.268042, 0.352862, 0.291804, 0.271506, 0.239899, 0.21291, 0.229226, 0.229226, 0.132295, 0.127496, 0.15284, 0.243554, 0.318242, 0.41194, 0.408655, 0.332115, 0.332115, 0.268042, 0.18812, 0.247041, 0.15284, 0.264545, 0.25406, 0.324872, 0.346032, 0.284882, 0.209395, 0.206376, 0.182256, 0.268042, 0.275179, 0.321458, 0.31487, 0.229226, 0.222385, 0.271506, 0.339168, 0.271506, 0.25406, 0.346032, 0.349426, 0.447574, 0.346032, 0.318242, 0.278302, 0.264545, 0.284882, 0.359901, 0.275179, 0.324872, 0.284882, 0.268042, 0.164327, 0.129801, 0.216401, 0.144935, 0.081712, 0.048328, 0.071867, 0.071867, 0.038042, 0.038042, 0.020876, 0.029376, 0.035586, 0.035586, 0.020522, 0.020522, 0.024393, 0.027463, 0.023963, 0.028695, 0.017447, 0.029376, 0.041405, 0.037156, 0.049374, 0.098513, 0.127496, 0.142424, 0.206376, 0.194234, 0.109221, 0.196879, 0.132295, 0.067594, 0.081712, 0.069024, 0.109221, 0.0704, 0.106997, 0.120615, 0.081712, 0.090864, 0.106997, 0.088832, 0.071867, 0.05306, 0.043307, 0.035586, 0.019401, 0.016021, 0.0198, 0.031287, 0.019109, 0.025762, 0.049374, 0.035586, 0.079919, 0.050641, 0.079919], '')</t>
  </si>
  <si>
    <t>[18, 20, 21, 22, 23, 24, 25, 26, 27, 89, 90, 91, 96, 99, 100, 101, 102, 103, 104, 105, 106, 107, 108, 109, 221, 222, 223, 224, 225, 226, 227, 228, 251, 252, 253, 254, 255, 256, 257, 258, 259, 260, 261, 262, 263, 264, 266, 293, 300, 327, 330, 331, 332, 334, 335, 338, 339, 340, 341, 342, 346, 354, 355, 357, 358, 468, 469, 475]</t>
  </si>
  <si>
    <t xml:space="preserve">F5RZZ0|F5RZZ0_9ENTR Sensor protein OS=Enterobacter hormaechei ATCC 49162 </t>
  </si>
  <si>
    <t>([0.295083, 0.278302, 0.321458, 0.301917, 0.179055, 0.098513, 0.122885, 0.116183, 0.076542, 0.06184, 0.044297, 0.056825, 0.034884, 0.032677, 0.018787, 0.018106, 0.013265, 0.01227, 0.01078, 0.007877, 0.006374, 0.008723, 0.007091, 0.006421, 0.006988, 0.010131, 0.018106, 0.018415, 0.024826, 0.034884, 0.059222, 0.083462, 0.045352, 0.078022, 0.073402, 0.106997, 0.106997, 0.125101, 0.122885, 0.144935, 0.17593, 0.247041, 0.239899, 0.225814, 0.257454, 0.170161, 0.173081, 0.092881, 0.100716, 0.069024, 0.086953, 0.081712, 0.079919, 0.139895, 0.15008, 0.232838, 0.170161, 0.139895, 0.144935, 0.229226, 0.229226, 0.239899, 0.161087, 0.081712, 0.15284, 0.155435, 0.25031, 0.155435, 0.247041, 0.196879, 0.278302, 0.232838, 0.142424, 0.17593, 0.185198, 0.088832, 0.098513, 0.173081, 0.11371, 0.060549, 0.035586, 0.043307, 0.060549, 0.10481, 0.132295, 0.132295, 0.132295, 0.127496, 0.129801, 0.134866, 0.170161, 0.083462, 0.106997, 0.109221, 0.106997, 0.050641, 0.100716, 0.100716, 0.073402, 0.158265, 0.25031, 0.328603, 0.200174, 0.158265, 0.147574, 0.216401, 0.225814, 0.229226, 0.229226, 0.216401, 0.132295, 0.132295, 0.219301, 0.219301, 0.216401, 0.232838, 0.359901, 0.239899, 0.158265, 0.200174, 0.18812, 0.11371, 0.122885, 0.179055, 0.118441, 0.079919, 0.046336, 0.035586, 0.020165, 0.020876, 0.023963, 0.023963, 0.023963, 0.025316, 0.025316, 0.048328, 0.024393, 0.023534, 0.028107, 0.028695, 0.016826, 0.009865, 0.012491, 0.011669, 0.009294, 0.015694, 0.023087, 0.03976, 0.027463, 0.048328, 0.025762, 0.027463, 0.028695, 0.017138, 0.013821, 0.009865, 0.006619, 0.009294, 0.006701, 0.009015, 0.011669, 0.011518, 0.020522, 0.025316, 0.026892, 0.030003, 0.019109, 0.011903, 0.013821, 0.013613, 0.014586, 0.025762, 0.024826, 0.027463, 0.038858, 0.038042, 0.058088, 0.127496, 0.125101, 0.120615, 0.132295, 0.137348, 0.219301, 0.225814, 0.129801, 0.132295, 0.194234, 0.295083, 0.356642, 0.356642, 0.461924, 0.450668, 0.40511, 0.408655, 0.521092, 0.570702, 0.63748, 0.529623, 0.509769, 0.521092, 0.529623, 0.505461, 0.497853, 0.468512, 0.346032, 0.480142, 0.472492, 0.42561, 0.387226, 0.387226, 0.370445, 0.275179, 0.271506, 0.301917, 0.30533, 0.185198, 0.170161, 0.155435, 0.155435, 0.170161, 0.164327, 0.243554, 0.179055, 0.155435, 0.196879, 0.308712, 0.301917, 0.298791, 0.339168, 0.26085, 0.30533, 0.30533, 0.366687, 0.366687, 0.366687, 0.465241, 0.468512, 0.490133, 0.454136, 0.458154, 0.328603, 0.328603, 0.25031, 0.318242, 0.352862, 0.308712, 0.229226, 0.236433, 0.243554, 0.243554, 0.332115, 0.229226, 0.222385, 0.25031, 0.25406, 0.170161, 0.092881, 0.147574, 0.137348, 0.106997, 0.111485, 0.203355, 0.134866, 0.15008, 0.155435, 0.161087, 0.116183, 0.182256, 0.17593, 0.142424, 0.15284, 0.090864, 0.098513, 0.094817, 0.059222, 0.056825, 0.096677, 0.173081, 0.185198, 0.191378, 0.158265, 0.229226, 0.155435, 0.15284, 0.225814, 0.222385, 0.216401, 0.321458, 0.31487, 0.342579, 0.380708, 0.384043, 0.472492, 0.517562, 0.51388, 0.626927, 0.525368, 0.562014, 0.486429, 0.394753, 0.346032, 0.476583, 0.480142, 0.570702, 0.58069, 0.458154, 0.458154, 0.465241, 0.36309, 0.36309, 0.209395, 0.21291, 0.194234, 0.196879, 0.236433, 0.232838, 0.229226, 0.243554, 0.243554, 0.229226, 0.342579, 0.298791, 0.25406, 0.26085, 0.25406, 0.268042, 0.328603, 0.332115, 0.278302, 0.278302, 0.278302, 0.398279, 0.394753, 0.311707, 0.222385, 0.127496, 0.134866, 0.132295, 0.161087, 0.139895, 0.206376, 0.179055, 0.173081, 0.209395, 0.200174, 0.134866, 0.122885, 0.090864, 0.0704, 0.098513, 0.170161, 0.167087, 0.147574, 0.15008, 0.139895, 0.18812, 0.295083, 0.298791, 0.209395, 0.243554, 0.25031, 0.25031, 0.170161, 0.222385, 0.222385, 0.158265, 0.158265, 0.229226, 0.222385, 0.179055, 0.161087, 0.083462, 0.086953, 0.06184, 0.06184, 0.067594, 0.047319, 0.048328, 0.044297, 0.06312, 0.038858, 0.045352, 0.046336, 0.083462, 0.109221, 0.088832, 0.158265, 0.203355, 0.209395, 0.301917, 0.284882, 0.191378, 0.291804, 0.298791, 0.268042, 0.26085, 0.342579, 0.444081, 0.356642, 0.366687, 0.41194, 0.450668, 0.30533, 0.311707, 0.301917, 0.203355, 0.229226, 0.21291, 0.164327, 0.102787, 0.100716, 0.179055, 0.167087, 0.167087, 0.098513, 0.18812, 0.120615, 0.129801, 0.122885, 0.164327, 0.164327, 0.094817, 0.137348, 0.203355, 0.173081, 0.106997, 0.17593, 0.191378, 0.173081, 0.173081, 0.26085, 0.25406, 0.170161, 0.281712, 0.278302, 0.370445, 0.370445, 0.458154, 0.414856, 0.408655, 0.356642, 0.278302, 0.281712, 0.257454, 0.209395, 0.239899, 0.243554, 0.236433, 0.219301, 0.15008, 0.200174, 0.127496, 0.134866, 0.182256, 0.182256, 0.185198, 0.185198, 0.129801, 0.134866, 0.102787, 0.06184, 0.106997, 0.092881, 0.102787, 0.098513, 0.164327, 0.142424, 0.158265, 0.102787, 0.111485, 0.15008, 0.109221, 0.167087, 0.167087, 0.167087, 0.170161, 0.15008, 0.144935, 0.216401, 0.134866, 0.147574, 0.164327, 0.158265, 0.167087, 0.170161, 0.170161, 0.161087, 0.161087, 0.225814, 0.30533, 0.298791, 0.332115, 0.42561, 0.36309, 0.356642, 0.298791, 0.288399, 0.324872, 0.339168, 0.321458, 0.321458, 0.380708, 0.356642, 0.356642, 0.454136, 0.490133, 0.486429, 0.497853, 0.575842, 0.613573, 0.608892, 0.622677, 0.505461, 0.5017, 0.486429, 0.494003, 0.497853, 0.472492, 0.465241, 0.468512, 0.472492, 0.541878, 0.541878, 0.661982, 0.557691, 0.541878, 0.575842, 0.585406, 0.476583, 0.450668, 0.318242, 0.321458, 0.311707, 0.4292, 0.465241, 0.557691, 0.541878, 0.657645, 0.694846, 0.699094, 0.585406, 0.575842, 0.534167, 0.538167, 0.433034, 0.521092, 0.525368, 0.56648, 0.534167, 0.59508, 0.59014, 0.680603, 0.703578, 0.699094, 0.63748, 0.570702, 0.549308, 0.534167, 0.51388, 0.486429, 0.454136, 0.538167, 0.51388, 0.632174], '')</t>
  </si>
  <si>
    <t>[194, 195, 196, 197, 198, 199, 200, 201, 293, 294, 295, 296, 297, 303, 304, 508, 509, 510, 511, 512, 513, 521, 522, 523, 524, 525, 526, 527, 535, 536, 537, 538, 539, 540, 541, 542, 543, 545, 546, 547, 548, 549, 550, 551, 552, 553, 554, 555, 556, 557, 558, 561, 562, 563]</t>
  </si>
  <si>
    <t xml:space="preserve">F5RZZ1|F5RZZ1_9ENTR Efflux pump membrane transporter OS=Enterobacter hormaechei ATCC 49162 </t>
  </si>
  <si>
    <t>([0.016528, 0.018787, 0.012491, 0.010926, 0.009294, 0.010221, 0.008624, 0.007645, 0.007031, 0.006701, 0.006245, 0.007315, 0.008276, 0.006421, 0.006988, 0.009015, 0.009015, 0.007495, 0.007315, 0.00515, 0.007555, 0.008723, 0.010509, 0.017138, 0.015344, 0.030003, 0.041405, 0.044297, 0.06184, 0.125101, 0.21291, 0.308712, 0.232838, 0.236433, 0.21291, 0.298791, 0.295083, 0.401658, 0.342579, 0.380708, 0.468512, 0.398279, 0.468512, 0.41194, 0.414856, 0.509769, 0.387226, 0.390993, 0.490133, 0.529623, 0.414856, 0.380708, 0.374039, 0.380708, 0.284882, 0.40511, 0.40511, 0.454136, 0.398279, 0.497853, 0.458154, 0.374039, 0.42561, 0.440853, 0.387226, 0.346032, 0.26085, 0.30533, 0.281712, 0.264545, 0.268042, 0.335645, 0.328603, 0.291804, 0.36309, 0.450668, 0.433034, 0.390993, 0.380708, 0.352862, 0.352862, 0.271506, 0.349426, 0.229226, 0.219301, 0.268042, 0.30533, 0.390993, 0.447574, 0.486429, 0.505461, 0.525368, 0.490133, 0.422041, 0.465241, 0.468512, 0.40511, 0.40511, 0.454136, 0.454136, 0.447574, 0.450668, 0.541878, 0.505461, 0.541878, 0.541878, 0.575842, 0.486429, 0.525368, 0.509769, 0.444081, 0.366687, 0.352862, 0.398279, 0.472492, 0.465241, 0.398279, 0.465241, 0.398279, 0.390993, 0.380708, 0.461924, 0.458154, 0.480142, 0.51388, 0.626927, 0.521092, 0.454136, 0.541878, 0.414856, 0.384043, 0.324872, 0.328603, 0.321458, 0.308712, 0.321458, 0.321458, 0.380708, 0.349426, 0.4292, 0.418646, 0.4292, 0.444081, 0.366687, 0.321458, 0.335645, 0.25031, 0.268042, 0.311707, 0.311707, 0.40511, 0.349426, 0.444081, 0.525368, 0.575842, 0.490133, 0.468512, 0.476583, 0.394753, 0.436924, 0.418646, 0.36309, 0.359901, 0.359901, 0.356642, 0.401658, 0.356642, 0.356642, 0.414856, 0.444081, 0.447574, 0.359901, 0.440853, 0.40511, 0.387226, 0.271506, 0.26085, 0.191378, 0.200174, 0.318242, 0.318242, 0.311707, 0.298791, 0.311707, 0.295083, 0.311707, 0.301917, 0.298791, 0.370445, 0.346032, 0.339168, 0.352862, 0.36309, 0.366687, 0.41194, 0.384043, 0.377384, 0.480142, 0.562014, 0.549308, 0.517562, 0.472492, 0.486429, 0.480142, 0.436924, 0.377384, 0.436924, 0.436924, 0.394753, 0.387226, 0.414856, 0.422041, 0.444081, 0.509769, 0.440853, 0.436924, 0.480142, 0.585406, 0.529623, 0.447574, 0.450668, 0.408655, 0.440853, 0.346032, 0.444081, 0.468512, 0.545602, 0.545602, 0.454136, 0.450668, 0.461924, 0.468512, 0.5017, 0.483068, 0.494003, 0.450668, 0.436924, 0.436924, 0.339168, 0.374039, 0.366687, 0.356642, 0.318242, 0.328603, 0.418646, 0.422041, 0.418646, 0.408655, 0.4292, 0.436924, 0.517562, 0.414856, 0.41194, 0.387226, 0.298791, 0.257454, 0.359901, 0.288399, 0.295083, 0.339168, 0.332115, 0.377384, 0.398279, 0.461924, 0.356642, 0.36309, 0.26085, 0.182256, 0.182256, 0.164327, 0.129801, 0.137348, 0.206376, 0.222385, 0.179055, 0.206376, 0.236433, 0.225814, 0.209395, 0.18812, 0.161087, 0.158265, 0.118441, 0.083462, 0.083462, 0.137348, 0.100716, 0.17593, 0.281712, 0.232838, 0.194234, 0.31487, 0.26085, 0.268042, 0.25406, 0.209395, 0.158265, 0.173081, 0.17593, 0.170161, 0.185198, 0.278302, 0.185198, 0.271506, 0.308712, 0.219301, 0.118441, 0.173081, 0.161087, 0.139895, 0.106997, 0.15008, 0.083462, 0.102787, 0.060549, 0.046336, 0.041405, 0.086953, 0.085092, 0.088832, 0.15008, 0.066181, 0.034884, 0.06312, 0.049374, 0.048328, 0.044297, 0.111485, 0.098513, 0.059222, 0.037156, 0.067594, 0.06184, 0.06184, 0.034068, 0.066181, 0.064632, 0.059222, 0.038858, 0.020522, 0.013016, 0.007877, 0.008723, 0.008624, 0.007259, 0.006039, 0.004483, 0.004208, 0.002881, 0.0028, 0.003727, 0.003212, 0.003276, 0.002688, 0.003727, 0.003701, 0.002482, 0.003109, 0.004358, 0.003512, 0.00407, 0.003997, 0.006421, 0.006567, 0.006533, 0.005623, 0.005503, 0.007315, 0.012491, 0.010672, 0.008895, 0.006374, 0.006894, 0.004921, 0.004899, 0.003212, 0.004247, 0.004208, 0.003804, 0.002555, 0.003804, 0.004431, 0.004135, 0.003864, 0.004208, 0.00359, 0.004208, 0.004736, 0.003727, 0.002581, 0.003431, 0.002688, 0.003478, 0.003461, 0.003461, 0.003079, 0.004689, 0.004921, 0.006078, 0.004358, 0.004689, 0.003512, 0.002555, 0.003864, 0.003924, 0.00359, 0.005799, 0.006795, 0.005734, 0.006194, 0.008804, 0.011518, 0.024393, 0.024393, 0.024393, 0.046336, 0.098513, 0.094817, 0.100716, 0.100716, 0.196879, 0.288399, 0.377384, 0.465241, 0.377384, 0.356642, 0.458154, 0.311707, 0.311707, 0.42561, 0.444081, 0.335645, 0.222385, 0.194234, 0.10481, 0.15008, 0.109221, 0.050641, 0.023963, 0.020522, 0.020522, 0.01204, 0.007031, 0.004899, 0.00543, 0.005378, 0.004689, 0.003109, 0.002881, 0.002761, 0.002761, 0.003366, 0.004736, 0.006142, 0.00543, 0.00543, 0.004431, 0.00543, 0.007315, 0.006619, 0.006701, 0.00543, 0.007422, 0.008075, 0.009015, 0.008002, 0.008624, 0.008156, 0.009865, 0.011106, 0.011106, 0.008409, 0.005799, 0.004388, 0.00389, 0.003821, 0.003924, 0.004161, 0.004208, 0.004483, 0.006078, 0.004513, 0.00543, 0.004646, 0.006795, 0.006533, 0.004835, 0.005683, 0.007422, 0.007091, 0.010372, 0.010509, 0.016021, 0.032017, 0.055536, 0.073402, 0.102787, 0.18812, 0.291804, 0.281712, 0.137348, 0.083462, 0.15008, 0.116183, 0.069024, 0.071867, 0.134866, 0.182256, 0.090864, 0.081712, 0.15284, 0.164327, 0.134866, 0.109221, 0.10481, 0.05306, 0.058088, 0.045352, 0.043307, 0.025762, 0.025762, 0.059222, 0.078022, 0.042364, 0.085092, 0.17593, 0.158265, 0.098513, 0.134866, 0.15008, 0.079919, 0.046336, 0.026338, 0.018106, 0.014783, 0.009401, 0.009728, 0.006619, 0.007555, 0.007555, 0.008624, 0.006701, 0.004611, 0.004483, 0.004247, 0.003276, 0.003276, 0.002482, 0.003461, 0.003461, 0.004577, 0.004358, 0.004135, 0.005623, 0.005799, 0.007555, 0.010926, 0.018415, 0.032017, 0.024826, 0.013265, 0.010509, 0.015694, 0.030003, 0.034068, 0.076542, 0.078022, 0.090864, 0.15008, 0.129801, 0.122885, 0.129801, 0.239899, 0.342579, 0.321458, 0.42561, 0.324872, 0.318242, 0.247041, 0.182256, 0.232838, 0.352862, 0.380708, 0.387226, 0.408655, 0.384043, 0.264545, 0.359901, 0.335645, 0.352862, 0.366687, 0.374039, 0.374039, 0.380708, 0.301917, 0.222385, 0.21291, 0.232838, 0.132295, 0.185198, 0.257454, 0.179055, 0.182256, 0.239899, 0.229226, 0.25031, 0.346032, 0.461924, 0.472492, 0.468512, 0.465241, 0.468512, 0.398279, 0.359901, 0.349426, 0.384043, 0.342579, 0.281712, 0.352862, 0.384043, 0.387226, 0.390993, 0.359901, 0.370445, 0.380708, 0.384043, 0.359901, 0.359901, 0.370445, 0.356642, 0.359901, 0.346032, 0.332115, 0.291804, 0.295083, 0.209395, 0.167087, 0.288399, 0.359901, 0.328603, 0.418646, 0.414856, 0.380708, 0.380708, 0.384043, 0.374039, 0.291804, 0.278302, 0.298791, 0.26085, 0.26085, 0.200174, 0.122885, 0.109221, 0.191378, 0.21291, 0.335645, 0.461924, 0.418646, 0.339168, 0.36309, 0.36309, 0.291804, 0.318242, 0.418646, 0.40511, 0.384043, 0.465241, 0.370445, 0.36309, 0.356642, 0.366687, 0.352862, 0.465241, 0.497853, 0.509769, 0.480142, 0.440853, 0.374039, 0.398279, 0.486429, 0.497853, 0.468512, 0.468512, 0.4292, 0.40511, 0.380708, 0.408655, 0.414856, 0.517562, 0.4292, 0.384043, 0.380708, 0.377384, 0.335645, 0.328603, 0.318242, 0.352862, 0.387226, 0.4292, 0.352862, 0.349426, 0.339168, 0.308712, 0.380708, 0.422041, 0.461924, 0.486429, 0.408655, 0.40511, 0.414856, 0.490133, 0.626927, 0.63748, 0.63748, 0.699094, 0.613573, 0.626927, 0.517562, 0.486429, 0.486429, 0.570702, 0.56648, 0.534167, 0.626927, 0.59014, 0.494003, 0.483068, 0.418646, 0.497853, 0.40511, 0.408655, 0.422041, 0.30533, 0.301917, 0.387226, 0.377384, 0.359901, 0.366687, 0.450668, 0.414856, 0.301917, 0.30533, 0.308712, 0.335645, 0.232838, 0.200174, 0.284882, 0.298791, 0.25406, 0.216401, 0.308712, 0.298791, 0.288399, 0.370445, 0.298791, 0.284882, 0.275179, 0.291804, 0.191378, 0.139895, 0.173081, 0.26085, 0.236433, 0.209395, 0.206376, 0.203355, 0.26085, 0.206376, 0.132295, 0.25031, 0.30533, 0.301917, 0.216401, 0.225814, 0.225814, 0.191378, 0.122885, 0.085092, 0.120615, 0.200174, 0.268042, 0.257454, 0.257454, 0.281712, 0.264545, 0.203355, 0.324872, 0.21291, 0.25406, 0.298791, 0.155435, 0.122885, 0.118441, 0.185198, 0.173081, 0.096677, 0.182256, 0.275179, 0.339168, 0.335645, 0.352862, 0.339168, 0.243554, 0.264545, 0.264545, 0.206376, 0.281712, 0.25031, 0.26085, 0.26085, 0.257454, 0.281712, 0.332115, 0.225814, 0.164327, 0.164327, 0.278302, 0.222385, 0.182256, 0.209395, 0.209395, 0.125101, 0.122885, 0.200174, 0.179055, 0.18812, 0.247041, 0.182256, 0.194234, 0.194234, 0.147574, 0.194234, 0.278302, 0.170161, 0.191378, 0.268042, 0.275179, 0.164327, 0.222385, 0.268042, 0.236433, 0.129801, 0.185198, 0.116183, 0.125101, 0.066181, 0.066181, 0.066181, 0.066181, 0.059222, 0.056825, 0.085092, 0.085092, 0.086953, 0.086953, 0.129801, 0.125101, 0.094817, 0.167087, 0.118441, 0.132295, 0.106997, 0.127496, 0.069024, 0.098513, 0.047319, 0.092881, 0.047319, 0.033407, 0.029376, 0.0198, 0.017797, 0.010509, 0.007645, 0.005683, 0.006619, 0.006039, 0.004577, 0.003727, 0.00389, 0.004358, 0.00292, 0.003276, 0.003431, 0.005011, 0.003864, 0.005011, 0.00407, 0.004611, 0.004611, 0.004611, 0.004611, 0.007422, 0.007495, 0.009401, 0.010131, 0.008075, 0.009187, 0.011342, 0.01227, 0.00777, 0.006894, 0.010221, 0.007259, 0.00777, 0.007091, 0.010926, 0.00777, 0.011342, 0.015344, 0.028695, 0.026892, 0.020876, 0.009483, 0.014783, 0.010221, 0.014315, 0.014315, 0.009294, 0.011106, 0.011669, 0.010672, 0.012727, 0.008156, 0.011903, 0.012727, 0.01227, 0.013613, 0.018415, 0.009483, 0.006533, 0.004431, 0.004431, 0.006701, 0.006619, 0.005799, 0.00777, 0.008624, 0.009977, 0.017447, 0.013265, 0.020522, 0.03976, 0.03976, 0.088832, 0.046336, 0.042364, 0.045352, 0.031287, 0.043307, 0.045352, 0.085092, 0.127496, 0.137348, 0.125101, 0.247041, 0.295083, 0.179055, 0.161087, 0.243554, 0.127496, 0.088832, 0.060549, 0.066181, 0.066181, 0.028695, 0.041405, 0.025316, 0.015078, 0.009865, 0.009401, 0.010131, 0.007091, 0.009187, 0.00962, 0.008156, 0.008276, 0.008002, 0.011903, 0.011518, 0.008804, 0.014315, 0.025316, 0.035586, 0.033407, 0.035586, 0.071867, 0.071867, 0.102787, 0.161087, 0.301917, 0.301917, 0.30533, 0.356642, 0.324872, 0.380708, 0.370445, 0.25406, 0.25406, 0.216401, 0.225814, 0.170161, 0.102787, 0.081712, 0.043307, 0.022667, 0.011518, 0.008624, 0.011106, 0.010509, 0.006894, 0.004577, 0.003701, 0.003512, 0.003298, 0.003431, 0.003512, 0.004247, 0.003963, 0.004414, 0.003727, 0.003701, 0.005086, 0.006988, 0.008804, 0.014783, 0.020876, 0.035586, 0.047319, 0.028107, 0.045352, 0.098513, 0.206376, 0.295083, 0.4292, 0.56648], '')</t>
  </si>
  <si>
    <t>[45, 49, 90, 91, 102, 103, 104, 105, 106, 108, 109, 124, 125, 126, 128, 153, 154, 198, 199, 200, 213, 217, 218, 226, 227, 232, 250, 675, 689, 712, 713, 714, 715, 716, 717, 718, 721, 722, 723, 724, 725, 1036]</t>
  </si>
  <si>
    <t xml:space="preserve">F5RZZ8|F5RZZ8_9ENTR Phosphoribosylaminoimidazole-succinocarboxamide synthase OS=Enterobacter hormaechei ATCC 49162 </t>
  </si>
  <si>
    <t>([0.30533, 0.335645, 0.36309, 0.349426, 0.370445, 0.401658, 0.346032, 0.271506, 0.298791, 0.324872, 0.36309, 0.408655, 0.444081, 0.486429, 0.398279, 0.324872, 0.257454, 0.209395, 0.21291, 0.185198, 0.271506, 0.281712, 0.291804, 0.301917, 0.332115, 0.308712, 0.301917, 0.370445, 0.454136, 0.422041, 0.418646, 0.318242, 0.321458, 0.301917, 0.191378, 0.275179, 0.349426, 0.40511, 0.483068, 0.433034, 0.476583, 0.486429, 0.486429, 0.472492, 0.359901, 0.370445, 0.401658, 0.298791, 0.209395, 0.179055, 0.21291, 0.206376, 0.216401, 0.17593, 0.179055, 0.25031, 0.239899, 0.161087, 0.194234, 0.200174, 0.243554, 0.268042, 0.271506, 0.229226, 0.164327, 0.18812, 0.17593, 0.179055, 0.284882, 0.380708, 0.342579, 0.257454, 0.196879, 0.264545, 0.288399, 0.194234, 0.225814, 0.191378, 0.209395, 0.209395, 0.147574, 0.15008, 0.125101, 0.076542, 0.05306, 0.083462, 0.139895, 0.139895, 0.11371, 0.090864, 0.081712, 0.127496, 0.125101, 0.125101, 0.125101, 0.125101, 0.125101, 0.120615, 0.088832, 0.142424, 0.129801, 0.182256, 0.10481, 0.173081, 0.161087, 0.25406, 0.291804, 0.311707, 0.236433, 0.164327, 0.196879, 0.134866, 0.0704, 0.0704, 0.100716, 0.111485, 0.120615, 0.158265, 0.132295, 0.203355, 0.196879, 0.21291, 0.182256, 0.200174, 0.194234, 0.288399, 0.275179, 0.158265, 0.086953, 0.147574, 0.25406, 0.142424, 0.209395, 0.216401, 0.229226, 0.236433, 0.219301, 0.229226, 0.271506, 0.222385, 0.194234, 0.182256, 0.125101, 0.161087, 0.236433, 0.15008, 0.142424, 0.083462, 0.134866, 0.167087, 0.164327, 0.167087, 0.209395, 0.142424, 0.222385, 0.281712, 0.203355, 0.116183, 0.111485, 0.106997, 0.144935, 0.167087, 0.111485, 0.081712, 0.046336, 0.026892, 0.048328, 0.022667, 0.038042, 0.023963, 0.031287, 0.015078, 0.014315, 0.013265, 0.012727, 0.012727, 0.013265, 0.021816, 0.028695, 0.019109, 0.011903, 0.013821, 0.014315, 0.023963, 0.020876, 0.033407, 0.06312, 0.06312, 0.125101, 0.129801, 0.191378, 0.116183, 0.125101, 0.132295, 0.194234, 0.298791, 0.308712, 0.225814, 0.222385, 0.278302, 0.301917, 0.394753, 0.387226, 0.387226, 0.366687, 0.36309, 0.356642, 0.332115, 0.324872, 0.239899, 0.243554, 0.25031, 0.271506, 0.311707, 0.318242, 0.298791, 0.194234, 0.203355, 0.25406, 0.185198, 0.170161, 0.200174, 0.185198, 0.125101, 0.118441, 0.083462, 0.155435, 0.100716, 0.096677, 0.079919, 0.111485, 0.090864, 0.0704, 0.088832, 0.11371, 0.074921, 0.0704, 0.125101, 0.073402], '')</t>
  </si>
  <si>
    <t xml:space="preserve">F5RZZ9|F5RZZ9_9ENTR Outer membrane protein assembly factor BamC OS=Enterobacter hormaechei ATCC 49162 </t>
  </si>
  <si>
    <t>([0.167087, 0.209395, 0.155435, 0.15284, 0.185198, 0.144935, 0.173081, 0.129801, 0.106997, 0.102787, 0.078022, 0.06184, 0.06184, 0.088832, 0.058088, 0.086953, 0.078022, 0.086953, 0.086953, 0.086953, 0.079919, 0.098513, 0.102787, 0.15284, 0.129801, 0.129801, 0.182256, 0.196879, 0.288399, 0.349426, 0.301917, 0.30533, 0.398279, 0.398279, 0.465241, 0.58069, 0.490133, 0.458154, 0.458154, 0.380708, 0.377384, 0.440853, 0.476583, 0.440853, 0.4292, 0.461924, 0.377384, 0.301917, 0.318242, 0.216401, 0.225814, 0.324872, 0.401658, 0.401658, 0.349426, 0.328603, 0.209395, 0.321458, 0.288399, 0.275179, 0.366687, 0.36309, 0.394753, 0.359901, 0.31487, 0.25406, 0.288399, 0.366687, 0.414856, 0.30533, 0.408655, 0.308712, 0.298791, 0.332115, 0.349426, 0.40511, 0.398279, 0.521092, 0.40511, 0.440853, 0.36309, 0.288399, 0.284882, 0.288399, 0.26085, 0.335645, 0.401658, 0.408655, 0.308712, 0.342579, 0.418646, 0.422041, 0.521092, 0.486429, 0.450668, 0.342579, 0.298791, 0.229226, 0.216401, 0.291804, 0.288399, 0.36309, 0.42561, 0.433034, 0.436924, 0.387226, 0.295083, 0.324872, 0.328603, 0.370445, 0.308712, 0.308712, 0.236433, 0.161087, 0.191378, 0.194234, 0.26085, 0.349426, 0.332115, 0.318242, 0.239899, 0.284882, 0.281712, 0.281712, 0.298791, 0.311707, 0.359901, 0.454136, 0.4292, 0.422041, 0.408655, 0.472492, 0.480142, 0.56648, 0.557691, 0.454136, 0.472492, 0.387226, 0.387226, 0.472492, 0.394753, 0.497853, 0.494003, 0.517562, 0.525368, 0.51388, 0.408655, 0.436924, 0.436924, 0.4292, 0.346032, 0.42561, 0.36309, 0.359901, 0.281712, 0.36309, 0.486429, 0.472492, 0.575842, 0.468512, 0.472492, 0.562014, 0.517562, 0.436924, 0.422041, 0.356642, 0.346032, 0.356642, 0.288399, 0.298791, 0.229226, 0.321458, 0.321458, 0.356642, 0.359901, 0.414856, 0.454136, 0.36309, 0.332115, 0.342579, 0.461924, 0.4292, 0.401658, 0.390993, 0.458154, 0.454136, 0.433034, 0.436924, 0.509769, 0.618285, 0.557691, 0.562014, 0.557691, 0.490133, 0.436924, 0.41194, 0.394753, 0.359901, 0.346032, 0.387226, 0.366687, 0.346032, 0.346032, 0.366687, 0.414856, 0.384043, 0.36309, 0.458154, 0.436924, 0.41194, 0.40511, 0.447574, 0.521092, 0.521092, 0.59014, 0.694846, 0.720929, 0.626927, 0.648219, 0.666105, 0.661982, 0.666105, 0.653063, 0.657645, 0.675549, 0.675549, 0.707965, 0.73685, 0.626927, 0.707965, 0.699094, 0.59014, 0.505461, 0.447574, 0.433034, 0.40511, 0.447574, 0.349426, 0.454136, 0.450668, 0.509769, 0.408655, 0.418646, 0.422041, 0.374039, 0.394753, 0.352862, 0.352862, 0.281712, 0.370445, 0.328603, 0.301917, 0.374039, 0.398279, 0.450668, 0.390993, 0.414856, 0.394753, 0.490133, 0.476583, 0.468512, 0.465241, 0.562014, 0.553315, 0.545602, 0.534167, 0.490133, 0.490133, 0.490133, 0.476583, 0.454136, 0.497853, 0.486429, 0.483068, 0.534167, 0.538167, 0.58069, 0.480142, 0.480142, 0.5017, 0.4292, 0.42561, 0.401658, 0.398279, 0.41194, 0.450668, 0.553315, 0.476583, 0.549308, 0.545602, 0.657645, 0.680603, 0.521092, 0.59917, 0.509769, 0.509769, 0.454136, 0.483068, 0.59917, 0.497853, 0.490133, 0.59014, 0.59508, 0.622677, 0.622677, 0.517562, 0.490133, 0.384043, 0.377384, 0.352862, 0.394753, 0.387226, 0.377384, 0.465241, 0.472492, 0.476583, 0.458154, 0.529623, 0.5017, 0.497853, 0.59508, 0.59508, 0.549308, 0.468512, 0.41194, 0.394753, 0.440853, 0.324872, 0.4292, 0.483068, 0.444081, 0.308712, 0.311707, 0.301917, 0.275179, 0.247041, 0.301917, 0.275179, 0.225814, 0.222385, 0.173081, 0.120615, 0.074921, 0.06312], '')</t>
  </si>
  <si>
    <t>[35, 77, 92, 133, 134, 143, 144, 145, 158, 161, 162, 188, 189, 190, 191, 192, 212, 213, 214, 215, 216, 217, 218, 219, 220, 221, 222, 223, 224, 225, 226, 227, 228, 229, 230, 231, 232, 240, 262, 263, 264, 265, 274, 275, 276, 279, 286, 288, 289, 290, 291, 292, 293, 294, 295, 298, 301, 302, 303, 304, 305, 317, 318, 320, 321, 322]</t>
  </si>
  <si>
    <t xml:space="preserve">F5S007|F5S007_9ENTR Permease IIC component OS=Enterobacter hormaechei ATCC 49162 </t>
  </si>
  <si>
    <t>([0.014586, 0.008804, 0.008276, 0.013437, 0.008895, 0.009015, 0.009015, 0.011342, 0.015694, 0.015344, 0.020522, 0.032017, 0.030003, 0.026338, 0.022667, 0.044297, 0.032677, 0.038042, 0.079919, 0.067594, 0.067594, 0.031287, 0.035586, 0.051831, 0.018787, 0.025762, 0.041405, 0.023963, 0.013265, 0.008075, 0.007091, 0.006795, 0.006421, 0.004483, 0.003298, 0.003341, 0.002503, 0.002057, 0.0028, 0.002705, 0.001722, 0.002276, 0.003366, 0.004431, 0.003924, 0.004135, 0.004976, 0.004689, 0.004646, 0.005378, 0.007315, 0.009728, 0.008276, 0.00543, 0.007555, 0.013016, 0.022667, 0.020522, 0.038858, 0.030611, 0.016826, 0.019401, 0.018787, 0.010131, 0.010926, 0.007877, 0.013613, 0.010509, 0.007495, 0.007645, 0.009294, 0.009977, 0.008409, 0.00962, 0.010672, 0.006701, 0.004513, 0.004513, 0.004208, 0.003109, 0.002623, 0.003298, 0.003212, 0.003014, 0.002976, 0.002396, 0.003821, 0.003671, 0.002881, 0.003727, 0.005932, 0.006374, 0.006142, 0.00515, 0.00515, 0.005932, 0.009096, 0.009096, 0.006374, 0.008624, 0.008525, 0.008409, 0.008409, 0.008002, 0.005503, 0.00558, 0.004483, 0.004358, 0.004689, 0.004483, 0.003276, 0.003053, 0.002194, 0.001778, 0.00283, 0.003079, 0.003727, 0.003701, 0.003701, 0.005318, 0.004611, 0.004611, 0.006533, 0.005683, 0.00962, 0.009728, 0.00962, 0.016528, 0.011106, 0.009977, 0.0198, 0.019401, 0.009728, 0.009865, 0.009865, 0.007315, 0.004976, 0.004976, 0.004899, 0.004921, 0.003461, 0.003298, 0.004689, 0.004689, 0.004414, 0.002688, 0.003177, 0.003212, 0.002276, 0.002705, 0.002705, 0.002705, 0.003864, 0.004161, 0.004247, 0.003512, 0.004208, 0.004835, 0.005223, 0.00558, 0.007877, 0.008624, 0.015344, 0.016528, 0.011669, 0.013613, 0.030611, 0.055536, 0.106997, 0.098513, 0.076542, 0.058088, 0.028695, 0.015694, 0.035586, 0.046336, 0.046336, 0.023534, 0.020522, 0.013437, 0.008276, 0.005872, 0.005992, 0.003997, 0.003727, 0.00316, 0.00407, 0.002881, 0.001906, 0.001305, 0.002194, 0.002529, 0.003053, 0.00407, 0.00389, 0.003757, 0.004414, 0.004388, 0.005932, 0.008002, 0.006374, 0.006374, 0.006078, 0.008723, 0.009483, 0.007091, 0.008895, 0.009187, 0.016528, 0.018787, 0.040537, 0.034068, 0.016257, 0.015344, 0.017138, 0.033407, 0.016257, 0.008895, 0.014315, 0.01227, 0.00777, 0.009977, 0.017797, 0.021816, 0.010221, 0.014783, 0.013265, 0.017138, 0.009728, 0.006374, 0.005992, 0.005872, 0.004577, 0.006482, 0.004646, 0.004689, 0.004689, 0.006701, 0.010131, 0.008276, 0.006567, 0.009977, 0.013016, 0.008075, 0.007259, 0.011903, 0.013821, 0.013821, 0.008624, 0.010131, 0.019401, 0.03976, 0.043307, 0.081712, 0.090864, 0.182256, 0.090864, 0.0704, 0.054297, 0.026892, 0.042364, 0.064632, 0.058088, 0.06312, 0.132295, 0.257454, 0.278302, 0.247041, 0.239899, 0.232838, 0.30533, 0.308712, 0.301917, 0.167087, 0.074921, 0.073402, 0.044297, 0.043307, 0.029376, 0.025762, 0.05306, 0.049374, 0.049374, 0.050641, 0.035586, 0.034884, 0.016021, 0.013821, 0.009015, 0.009977, 0.010372, 0.008624, 0.006374, 0.004431, 0.004689, 0.004736, 0.003963, 0.004899, 0.006894, 0.009977, 0.014075, 0.010372, 0.010672, 0.015344, 0.010131, 0.009977, 0.009865, 0.009865, 0.009865, 0.013265, 0.0198, 0.028107, 0.036378, 0.031287, 0.027463, 0.060549, 0.066181, 0.092881, 0.10481, 0.127496, 0.06312, 0.030003, 0.021381, 0.020165, 0.010221, 0.018415, 0.015078, 0.009096, 0.010926, 0.011903, 0.017447, 0.010372, 0.009977, 0.007091, 0.006619, 0.011903, 0.007177, 0.011518, 0.007495, 0.005318, 0.005378, 0.005503, 0.005932, 0.006245, 0.004899, 0.007031, 0.004976, 0.006619, 0.006533, 0.005734, 0.004835, 0.003804, 0.005223, 0.004431, 0.005992, 0.007259, 0.005086, 0.006533, 0.004835, 0.006795, 0.009401, 0.008624, 0.009096, 0.007877, 0.007555, 0.011518, 0.007422, 0.010372, 0.006795, 0.011518, 0.022667, 0.017447, 0.013016, 0.012727, 0.022667, 0.011518, 0.008804, 0.008804, 0.010672, 0.016021, 0.015078, 0.009096, 0.009096, 0.012727, 0.024393, 0.028107, 0.017138, 0.034068, 0.017447, 0.016826, 0.015694, 0.008723, 0.008276, 0.008409, 0.008409, 0.007259, 0.009401, 0.009977, 0.009187, 0.006245, 0.006894, 0.004646, 0.00543, 0.00558, 0.003924, 0.003109, 0.004247, 0.004976, 0.004976, 0.004835, 0.007091, 0.005932, 0.007031, 0.011106, 0.011518, 0.01204, 0.017138, 0.018106, 0.034884, 0.074921, 0.158265, 0.15008, 0.281712, 0.349426, 0.236433, 0.311707, 0.401658, 0.390993, 0.414856, 0.390993, 0.509769, 0.486429, 0.534167, 0.59014, 0.534167, 0.728858, 0.703578, 0.626927, 0.728858], '')</t>
  </si>
  <si>
    <t>[430, 432, 433, 434, 435, 436, 437, 438]</t>
  </si>
  <si>
    <t xml:space="preserve">F5S015|F5S015_9ENTR Phosphoribosylformylglycinamidine cyclo-ligase OS=Enterobacter hormaechei ATCC 49162 </t>
  </si>
  <si>
    <t>([0.398279, 0.36309, 0.384043, 0.308712, 0.349426, 0.247041, 0.284882, 0.271506, 0.288399, 0.321458, 0.308712, 0.264545, 0.196879, 0.194234, 0.200174, 0.120615, 0.116183, 0.173081, 0.122885, 0.142424, 0.139895, 0.129801, 0.161087, 0.170161, 0.232838, 0.26085, 0.377384, 0.301917, 0.298791, 0.295083, 0.278302, 0.229226, 0.301917, 0.36309, 0.247041, 0.232838, 0.295083, 0.219301, 0.147574, 0.173081, 0.161087, 0.194234, 0.209395, 0.200174, 0.122885, 0.122885, 0.116183, 0.125101, 0.127496, 0.102787, 0.073402, 0.076542, 0.118441, 0.127496, 0.139895, 0.225814, 0.17593, 0.200174, 0.281712, 0.359901, 0.31487, 0.394753, 0.281712, 0.236433, 0.203355, 0.301917, 0.219301, 0.191378, 0.161087, 0.219301, 0.308712, 0.377384, 0.284882, 0.284882, 0.191378, 0.191378, 0.132295, 0.132295, 0.111485, 0.085092, 0.050641, 0.056825, 0.059222, 0.10481, 0.079919, 0.0704, 0.043307, 0.078022, 0.079919, 0.06312, 0.0704, 0.081712, 0.047319, 0.042364, 0.022667, 0.024393, 0.024393, 0.023534, 0.020522, 0.020522, 0.026892, 0.046336, 0.066181, 0.037156, 0.037156, 0.040537, 0.066181, 0.100716, 0.076542, 0.064632, 0.081712, 0.047319, 0.022306, 0.038042, 0.074921, 0.081712, 0.109221, 0.116183, 0.179055, 0.179055, 0.142424, 0.144935, 0.147574, 0.15284, 0.144935, 0.111485, 0.100716, 0.06184, 0.056825, 0.069024, 0.096677, 0.100716, 0.118441, 0.209395, 0.164327, 0.196879, 0.281712, 0.275179, 0.170161, 0.17593, 0.257454, 0.359901, 0.36309, 0.271506, 0.288399, 0.311707, 0.311707, 0.390993, 0.346032, 0.268042, 0.206376, 0.182256, 0.127496, 0.106997, 0.109221, 0.132295, 0.109221, 0.129801, 0.092881, 0.088832, 0.094817, 0.096677, 0.083462, 0.073402, 0.085092, 0.06312, 0.10481, 0.125101, 0.139895, 0.17593, 0.173081, 0.173081, 0.147574, 0.132295, 0.155435, 0.134866, 0.137348, 0.137348, 0.142424, 0.222385, 0.31487, 0.311707, 0.31487, 0.222385, 0.229226, 0.21291, 0.185198, 0.167087, 0.164327, 0.090864, 0.083462, 0.155435, 0.155435, 0.182256, 0.264545, 0.295083, 0.311707, 0.346032, 0.264545, 0.239899, 0.247041, 0.275179, 0.185198, 0.200174, 0.288399, 0.284882, 0.398279, 0.377384, 0.349426, 0.374039, 0.465241, 0.465241, 0.359901, 0.394753, 0.4292, 0.436924, 0.436924, 0.335645, 0.216401, 0.236433, 0.222385, 0.225814, 0.15284, 0.15284, 0.15284, 0.096677, 0.059222, 0.055536, 0.098513, 0.083462, 0.081712, 0.055536, 0.094817, 0.127496, 0.090864, 0.06312, 0.060549, 0.036378, 0.066181, 0.116183, 0.161087, 0.167087, 0.085092, 0.074921, 0.134866, 0.134866, 0.127496, 0.225814, 0.203355, 0.142424, 0.125101, 0.137348, 0.200174, 0.209395, 0.247041, 0.342579, 0.342579, 0.281712, 0.278302, 0.284882, 0.257454, 0.25406, 0.25031, 0.275179, 0.366687, 0.26085, 0.281712, 0.366687, 0.275179, 0.17593, 0.247041, 0.243554, 0.142424, 0.142424, 0.137348, 0.116183, 0.109221, 0.137348, 0.134866, 0.209395, 0.206376, 0.236433, 0.25406, 0.219301, 0.216401, 0.203355, 0.295083, 0.164327, 0.17593, 0.182256, 0.288399, 0.216401, 0.30533, 0.349426, 0.278302, 0.18812, 0.191378, 0.122885, 0.134866, 0.161087, 0.161087, 0.167087, 0.142424, 0.139895, 0.167087, 0.222385, 0.170161, 0.161087, 0.179055, 0.10481, 0.147574, 0.158265, 0.209395, 0.209395, 0.26085, 0.332115, 0.387226, 0.328603, 0.41194, 0.291804, 0.321458, 0.328603, 0.222385, 0.247041, 0.209395, 0.206376, 0.247041, 0.308712, 0.328603, 0.42561, 0.509769, 0.440853, 0.36309, 0.284882, 0.301917, 0.26085, 0.222385, 0.225814, 0.298791, 0.278302, 0.366687, 0.339168, 0.298791, 0.414856, 0.394753], '')</t>
  </si>
  <si>
    <t>[330]</t>
  </si>
  <si>
    <t xml:space="preserve">F5S018|F5S018_9ENTR Exopolyphosphatase OS=Enterobacter hormaechei ATCC 49162 </t>
  </si>
  <si>
    <t>([0.894241, 0.910643, 0.73685, 0.694846, 0.648219, 0.538167, 0.575842, 0.472492, 0.490133, 0.505461, 0.534167, 0.575842, 0.422041, 0.525368, 0.480142, 0.394753, 0.298791, 0.257454, 0.222385, 0.243554, 0.15008, 0.15008, 0.137348, 0.203355, 0.200174, 0.239899, 0.225814, 0.142424, 0.216401, 0.216401, 0.144935, 0.137348, 0.144935, 0.232838, 0.161087, 0.196879, 0.185198, 0.239899, 0.284882, 0.284882, 0.185198, 0.268042, 0.222385, 0.222385, 0.26085, 0.264545, 0.173081, 0.25406, 0.352862, 0.370445, 0.339168, 0.390993, 0.408655, 0.394753, 0.398279, 0.384043, 0.387226, 0.40511, 0.352862, 0.339168, 0.26085, 0.239899, 0.200174, 0.247041, 0.247041, 0.161087, 0.196879, 0.278302, 0.179055, 0.164327, 0.17593, 0.200174, 0.229226, 0.15284, 0.102787, 0.060549, 0.066181, 0.06184, 0.098513, 0.158265, 0.167087, 0.164327, 0.257454, 0.298791, 0.25031, 0.173081, 0.264545, 0.222385, 0.25406, 0.370445, 0.268042, 0.161087, 0.161087, 0.158265, 0.191378, 0.278302, 0.359901, 0.356642, 0.268042, 0.288399, 0.191378, 0.209395, 0.203355, 0.216401, 0.132295, 0.094817, 0.147574, 0.139895, 0.173081, 0.158265, 0.155435, 0.219301, 0.298791, 0.216401, 0.142424, 0.094817, 0.069024, 0.0704, 0.069024, 0.127496, 0.109221, 0.191378, 0.170161, 0.284882, 0.284882, 0.374039, 0.465241, 0.461924, 0.461924, 0.36309, 0.281712, 0.185198, 0.225814, 0.147574, 0.222385, 0.308712, 0.41194, 0.447574, 0.458154, 0.553315, 0.444081, 0.366687, 0.271506, 0.264545, 0.247041, 0.243554, 0.147574, 0.161087, 0.18812, 0.18812, 0.185198, 0.185198, 0.281712, 0.268042, 0.352862, 0.349426, 0.318242, 0.318242, 0.25406, 0.17593, 0.161087, 0.142424, 0.17593, 0.264545, 0.232838, 0.139895, 0.069024, 0.15284, 0.142424, 0.120615, 0.079919, 0.078022, 0.125101, 0.11371, 0.125101, 0.137348, 0.071867, 0.092881, 0.090864, 0.111485, 0.158265, 0.132295, 0.194234, 0.191378, 0.127496, 0.158265, 0.236433, 0.25406, 0.239899, 0.25031, 0.167087, 0.200174, 0.194234, 0.191378, 0.118441, 0.10481, 0.054297, 0.11371, 0.106997, 0.058088, 0.076542, 0.049374, 0.051831, 0.035586, 0.043307, 0.058088, 0.054297, 0.055536, 0.096677, 0.049374, 0.045352, 0.066181, 0.067594, 0.125101, 0.127496, 0.147574, 0.094817, 0.100716, 0.079919, 0.066181, 0.120615, 0.122885, 0.17593, 0.21291, 0.301917, 0.194234, 0.144935, 0.15008, 0.179055, 0.194234, 0.278302, 0.196879, 0.164327, 0.18812, 0.118441, 0.11371, 0.17593, 0.271506, 0.284882, 0.229226, 0.257454, 0.264545, 0.247041, 0.247041, 0.142424, 0.15008, 0.222385, 0.229226, 0.222385, 0.122885, 0.137348, 0.137348, 0.139895, 0.196879, 0.206376, 0.30533, 0.295083, 0.281712, 0.236433, 0.236433, 0.209395, 0.15284, 0.17593, 0.179055, 0.11371, 0.173081, 0.098513, 0.0704, 0.079919, 0.079919, 0.088832, 0.036378, 0.038858, 0.056825, 0.033407, 0.026338, 0.014783, 0.015344, 0.016528, 0.012491, 0.017797, 0.020165, 0.030003, 0.025762, 0.026338, 0.038042, 0.026338, 0.046336, 0.086953, 0.127496, 0.085092, 0.078022, 0.086953, 0.088832, 0.083462, 0.147574, 0.170161, 0.257454, 0.15284, 0.139895, 0.222385, 0.232838, 0.328603, 0.239899, 0.229226, 0.229226, 0.257454, 0.349426, 0.324872, 0.318242, 0.318242, 0.30533, 0.36309, 0.472492, 0.465241, 0.41194, 0.41194, 0.318242, 0.328603, 0.440853, 0.454136, 0.458154, 0.418646, 0.408655, 0.505461, 0.4292, 0.346032, 0.356642, 0.356642, 0.390993, 0.311707, 0.318242, 0.36309, 0.298791, 0.295083, 0.295083, 0.268042, 0.268042, 0.370445, 0.370445, 0.384043, 0.408655, 0.401658, 0.342579, 0.31487, 0.321458, 0.42561, 0.525368, 0.422041, 0.390993, 0.356642, 0.346032, 0.257454, 0.295083, 0.271506, 0.229226, 0.196879, 0.275179, 0.182256, 0.17593, 0.182256, 0.116183, 0.094817, 0.055536, 0.10481, 0.071867, 0.074921, 0.06184, 0.059222, 0.098513, 0.092881, 0.11371, 0.173081, 0.257454, 0.25406, 0.342579, 0.281712, 0.219301, 0.182256, 0.275179, 0.284882, 0.271506, 0.346032, 0.264545, 0.380708, 0.366687, 0.349426, 0.349426, 0.352862, 0.370445, 0.374039, 0.418646, 0.418646, 0.380708, 0.339168, 0.318242, 0.346032, 0.352862, 0.377384, 0.454136, 0.356642, 0.342579, 0.339168, 0.328603, 0.387226, 0.268042, 0.264545, 0.291804, 0.284882, 0.288399, 0.196879, 0.219301, 0.209395, 0.118441, 0.147574, 0.116183, 0.067594, 0.066181, 0.106997, 0.15284, 0.161087, 0.142424, 0.086953, 0.109221, 0.066181, 0.042364, 0.078022, 0.047319, 0.046336, 0.042364, 0.023534, 0.03976, 0.022306, 0.014586, 0.016826, 0.018106, 0.031287, 0.067594, 0.066181, 0.0704, 0.060549, 0.059222, 0.118441, 0.185198, 0.185198, 0.298791, 0.390993, 0.298791, 0.377384, 0.374039, 0.377384, 0.465241, 0.468512, 0.553315, 0.534167, 0.648219, 0.480142, 0.465241, 0.370445, 0.370445, 0.247041, 0.308712, 0.30533, 0.308712, 0.191378, 0.086953, 0.069024, 0.071867, 0.132295, 0.116183, 0.120615, 0.081712, 0.047319, 0.026338, 0.026892, 0.028695, 0.030611, 0.064632, 0.069024, 0.120615, 0.127496, 0.142424, 0.060549, 0.066181, 0.060549, 0.081712, 0.155435, 0.161087, 0.079919, 0.042364, 0.029376, 0.048328, 0.038858, 0.071867, 0.125101, 0.127496, 0.191378, 0.185198, 0.196879, 0.164327, 0.139895, 0.118441, 0.164327, 0.25031, 0.206376, 0.182256, 0.232838, 0.196879, 0.158265, 0.288399, 0.390993, 0.525368], '')</t>
  </si>
  <si>
    <t>[0, 1, 2, 3, 4, 5, 6, 9, 10, 11, 13, 139, 324, 347, 453, 454, 455, 511]</t>
  </si>
  <si>
    <t xml:space="preserve">F5S030|F5S030_9ENTR Efflux pump membrane transporter OS=Enterobacter hormaechei ATCC 49162 </t>
  </si>
  <si>
    <t>([0.049374, 0.025762, 0.014075, 0.015694, 0.017138, 0.014075, 0.010926, 0.014783, 0.011518, 0.009865, 0.008624, 0.007031, 0.004976, 0.007422, 0.007495, 0.005799, 0.006142, 0.008002, 0.008002, 0.008156, 0.006142, 0.004414, 0.006374, 0.007177, 0.008075, 0.009728, 0.009294, 0.016021, 0.017447, 0.0198, 0.020876, 0.044297, 0.106997, 0.179055, 0.111485, 0.116183, 0.122885, 0.200174, 0.196879, 0.311707, 0.194234, 0.308712, 0.398279, 0.335645, 0.42561, 0.454136, 0.4292, 0.450668, 0.324872, 0.271506, 0.36309, 0.447574, 0.342579, 0.278302, 0.288399, 0.390993, 0.298791, 0.390993, 0.408655, 0.408655, 0.295083, 0.401658, 0.374039, 0.298791, 0.349426, 0.349426, 0.281712, 0.247041, 0.229226, 0.284882, 0.311707, 0.291804, 0.209395, 0.25031, 0.284882, 0.275179, 0.264545, 0.349426, 0.257454, 0.161087, 0.129801, 0.216401, 0.209395, 0.144935, 0.216401, 0.111485, 0.102787, 0.15008, 0.182256, 0.275179, 0.332115, 0.366687, 0.384043, 0.465241, 0.465241, 0.472492, 0.398279, 0.387226, 0.318242, 0.398279, 0.505461, 0.59917, 0.5017, 0.458154, 0.545602, 0.5017, 0.671169, 0.622677, 0.59014, 0.494003, 0.517562, 0.517562, 0.509769, 0.422041, 0.418646, 0.454136, 0.370445, 0.447574, 0.349426, 0.433034, 0.433034, 0.42561, 0.418646, 0.497853, 0.538167, 0.56648, 0.622677, 0.505461, 0.553315, 0.468512, 0.483068, 0.387226, 0.380708, 0.291804, 0.26085, 0.257454, 0.288399, 0.377384, 0.377384, 0.461924, 0.366687, 0.377384, 0.370445, 0.301917, 0.216401, 0.185198, 0.158265, 0.164327, 0.155435, 0.132295, 0.196879, 0.18812, 0.239899, 0.173081, 0.236433, 0.346032, 0.359901, 0.25406, 0.21291, 0.21291, 0.15008, 0.257454, 0.243554, 0.182256, 0.25406, 0.339168, 0.288399, 0.291804, 0.196879, 0.179055, 0.203355, 0.196879, 0.271506, 0.291804, 0.278302, 0.257454, 0.21291, 0.196879, 0.206376, 0.15008, 0.100716, 0.164327, 0.164327, 0.17593, 0.229226, 0.170161, 0.144935, 0.194234, 0.18812, 0.271506, 0.295083, 0.301917, 0.271506, 0.271506, 0.271506, 0.281712, 0.243554, 0.278302, 0.25031, 0.281712, 0.380708, 0.468512, 0.465241, 0.440853, 0.359901, 0.374039, 0.374039, 0.401658, 0.398279, 0.398279, 0.40511, 0.401658, 0.394753, 0.394753, 0.408655, 0.4292, 0.414856, 0.521092, 0.51388, 0.56648, 0.608892, 0.618285, 0.476583, 0.390993, 0.291804, 0.352862, 0.257454, 0.332115, 0.301917, 0.342579, 0.342579, 0.332115, 0.332115, 0.335645, 0.374039, 0.374039, 0.349426, 0.447574, 0.30533, 0.308712, 0.30533, 0.216401, 0.147574, 0.161087, 0.225814, 0.321458, 0.328603, 0.436924, 0.436924, 0.465241, 0.461924, 0.387226, 0.31487, 0.394753, 0.298791, 0.288399, 0.288399, 0.203355, 0.161087, 0.257454, 0.167087, 0.170161, 0.21291, 0.278302, 0.356642, 0.359901, 0.352862, 0.25031, 0.203355, 0.118441, 0.118441, 0.111485, 0.170161, 0.155435, 0.167087, 0.264545, 0.26085, 0.26085, 0.298791, 0.25406, 0.257454, 0.25406, 0.236433, 0.179055, 0.092881, 0.096677, 0.094817, 0.116183, 0.18812, 0.185198, 0.284882, 0.25031, 0.155435, 0.161087, 0.15284, 0.139895, 0.139895, 0.116183, 0.064632, 0.078022, 0.098513, 0.096677, 0.132295, 0.142424, 0.25031, 0.264545, 0.25406, 0.268042, 0.229226, 0.122885, 0.17593, 0.17593, 0.219301, 0.281712, 0.26085, 0.257454, 0.222385, 0.173081, 0.239899, 0.225814, 0.239899, 0.311707, 0.324872, 0.288399, 0.155435, 0.088832, 0.158265, 0.173081, 0.161087, 0.088832, 0.17593, 0.120615, 0.069024, 0.038042, 0.051831, 0.058088, 0.056825, 0.037156, 0.055536, 0.034068, 0.036378, 0.020165, 0.010221, 0.007315, 0.007315, 0.00777, 0.007555, 0.005932, 0.003997, 0.002976, 0.002705, 0.001936, 0.00231, 0.003014, 0.002761, 0.002705, 0.002349, 0.003177, 0.003053, 0.001967, 0.002482, 0.002336, 0.002117, 0.002503, 0.00246, 0.003478, 0.003607, 0.004577, 0.004483, 0.004775, 0.006567, 0.01078, 0.009728, 0.009401, 0.006078, 0.005932, 0.004315, 0.003478, 0.002503, 0.003512, 0.003298, 0.002976, 0.002881, 0.004315, 0.004976, 0.004646, 0.004208, 0.003924, 0.002606, 0.003431, 0.003212, 0.002435, 0.001597, 0.002211, 0.00146, 0.002194, 0.002117, 0.002276, 0.002396, 0.003555, 0.003727, 0.004899, 0.003478, 0.003727, 0.002688, 0.001967, 0.003053, 0.003246, 0.003405, 0.005503, 0.00558, 0.008409, 0.007315, 0.01227, 0.017447, 0.035586, 0.018106, 0.026892, 0.058088, 0.047319, 0.032017, 0.021816, 0.021381, 0.044297, 0.081712, 0.10481, 0.129801, 0.116183, 0.120615, 0.118441, 0.098513, 0.096677, 0.106997, 0.106997, 0.042364, 0.027463, 0.014315, 0.020876, 0.014586, 0.008804, 0.008895, 0.008525, 0.008409, 0.007177, 0.004689, 0.00359, 0.004483, 0.004431, 0.003821, 0.002366, 0.002276, 0.002276, 0.002276, 0.001481, 0.002349, 0.003366, 0.00389, 0.003727, 0.003079, 0.004315, 0.005799, 0.005318, 0.00558, 0.004835, 0.006619, 0.007177, 0.008525, 0.005318, 0.006142, 0.007315, 0.008804, 0.008723, 0.008723, 0.007422, 0.006795, 0.006894, 0.006795, 0.004835, 0.007645, 0.007877, 0.007645, 0.008409, 0.01227, 0.00962, 0.011669, 0.009401, 0.009865, 0.008075, 0.008409, 0.008624, 0.009187, 0.013613, 0.025762, 0.020876, 0.033407, 0.071867, 0.071867, 0.038042, 0.092881, 0.092881, 0.173081, 0.10481, 0.044297, 0.064632, 0.127496, 0.092881, 0.056825, 0.106997, 0.106997, 0.109221, 0.049374, 0.042364, 0.051831, 0.023534, 0.032677, 0.028695, 0.014075, 0.008075, 0.011903, 0.01078, 0.010221, 0.009865, 0.016257, 0.028695, 0.014783, 0.015078, 0.025316, 0.029376, 0.018787, 0.034068, 0.066181, 0.144935, 0.078022, 0.06312, 0.142424, 0.137348, 0.129801, 0.203355, 0.25406, 0.139895, 0.106997, 0.069024, 0.035586, 0.0198, 0.01227, 0.013437, 0.008804, 0.007031, 0.008723, 0.009977, 0.010131, 0.00777, 0.006533, 0.006245, 0.006245, 0.005503, 0.004315, 0.004689, 0.005249, 0.006619, 0.006795, 0.005683, 0.008002, 0.01227, 0.021381, 0.03976, 0.071867, 0.071867, 0.058088, 0.041405, 0.028695, 0.028695, 0.046336, 0.038042, 0.081712, 0.060549, 0.094817, 0.161087, 0.137348, 0.134866, 0.134866, 0.15284, 0.209395, 0.18812, 0.18812, 0.185198, 0.144935, 0.094817, 0.094817, 0.173081, 0.257454, 0.308712, 0.30533, 0.324872, 0.30533, 0.301917, 0.298791, 0.281712, 0.268042, 0.288399, 0.288399, 0.216401, 0.318242, 0.25406, 0.209395, 0.139895, 0.106997, 0.069024, 0.127496, 0.203355, 0.125101, 0.134866, 0.144935, 0.088832, 0.085092, 0.076542, 0.081712, 0.118441, 0.11371, 0.132295, 0.127496, 0.132295, 0.194234, 0.191378, 0.216401, 0.15284, 0.129801, 0.155435, 0.17593, 0.15008, 0.179055, 0.164327, 0.167087, 0.209395, 0.308712, 0.291804, 0.41194, 0.41194, 0.359901, 0.318242, 0.308712, 0.203355, 0.209395, 0.179055, 0.194234, 0.179055, 0.295083, 0.366687, 0.366687, 0.366687, 0.332115, 0.311707, 0.332115, 0.328603, 0.328603, 0.318242, 0.216401, 0.209395, 0.120615, 0.144935, 0.111485, 0.059222, 0.129801, 0.144935, 0.206376, 0.118441, 0.125101, 0.11371, 0.085092, 0.086953, 0.155435, 0.182256, 0.170161, 0.257454, 0.158265, 0.15008, 0.096677, 0.10481, 0.06312, 0.127496, 0.139895, 0.219301, 0.268042, 0.232838, 0.129801, 0.106997, 0.10481, 0.164327, 0.142424, 0.144935, 0.15284, 0.155435, 0.132295, 0.090864, 0.098513, 0.167087, 0.134866, 0.200174, 0.288399, 0.342579, 0.243554, 0.18812, 0.191378, 0.225814, 0.26085, 0.342579, 0.301917, 0.398279, 0.298791, 0.366687, 0.359901, 0.349426, 0.339168, 0.284882, 0.359901, 0.31487, 0.324872, 0.301917, 0.335645, 0.349426, 0.301917, 0.401658, 0.377384, 0.380708, 0.308712, 0.291804, 0.298791, 0.359901, 0.349426, 0.418646, 0.377384, 0.433034, 0.444081, 0.440853, 0.461924, 0.450668, 0.401658, 0.394753, 0.483068, 0.366687, 0.25406, 0.332115, 0.321458, 0.308712, 0.308712, 0.380708, 0.278302, 0.191378, 0.17593, 0.179055, 0.206376, 0.134866, 0.111485, 0.111485, 0.125101, 0.102787, 0.109221, 0.182256, 0.100716, 0.088832, 0.144935, 0.239899, 0.15284, 0.15284, 0.170161, 0.125101, 0.102787, 0.17593, 0.222385, 0.239899, 0.239899, 0.25031, 0.236433, 0.308712, 0.311707, 0.295083, 0.328603, 0.339168, 0.342579, 0.359901, 0.328603, 0.339168, 0.25031, 0.349426, 0.349426, 0.418646, 0.480142, 0.525368, 0.525368, 0.562014, 0.56648, 0.509769, 0.42561, 0.58069, 0.468512, 0.447574, 0.447574, 0.465241, 0.370445, 0.356642, 0.346032, 0.377384, 0.366687, 0.458154, 0.352862, 0.349426, 0.377384, 0.377384, 0.398279, 0.31487, 0.219301, 0.200174, 0.155435, 0.229226, 0.194234, 0.18812, 0.219301, 0.18812, 0.200174, 0.284882, 0.194234, 0.194234, 0.194234, 0.203355, 0.164327, 0.271506, 0.30533, 0.275179, 0.185198, 0.090864, 0.134866, 0.216401, 0.179055, 0.281712, 0.225814, 0.17593, 0.278302, 0.25031, 0.191378, 0.239899, 0.185198, 0.216401, 0.311707, 0.308712, 0.298791, 0.229226, 0.134866, 0.132295, 0.139895, 0.203355, 0.243554, 0.257454, 0.161087, 0.216401, 0.129801, 0.167087, 0.229226, 0.139895, 0.132295, 0.116183, 0.111485, 0.144935, 0.155435, 0.164327, 0.173081, 0.164327, 0.275179, 0.380708, 0.308712, 0.200174, 0.118441, 0.102787, 0.043307, 0.10481, 0.054297, 0.078022, 0.044297, 0.021816, 0.021381, 0.017138, 0.017138, 0.010131, 0.007495, 0.006194, 0.005318, 0.004611, 0.003461, 0.002396, 0.002503, 0.002761, 0.002705, 0.003864, 0.00359, 0.00558, 0.003727, 0.004161, 0.003671, 0.003366, 0.003366, 0.003276, 0.00283, 0.004483, 0.005011, 0.006567, 0.007555, 0.006245, 0.007091, 0.008723, 0.008804, 0.005378, 0.005318, 0.00558, 0.00407, 0.00407, 0.003804, 0.005086, 0.005734, 0.007645, 0.01227, 0.022306, 0.024826, 0.019109, 0.010509, 0.013821, 0.009096, 0.010926, 0.01078, 0.007877, 0.006701, 0.006619, 0.008525, 0.008525, 0.007645, 0.009294, 0.01078, 0.010372, 0.011106, 0.009401, 0.006078, 0.004315, 0.002881, 0.002881, 0.004577, 0.003963, 0.003461, 0.004431, 0.004775, 0.004775, 0.006701, 0.006078, 0.008895, 0.010672, 0.010672, 0.018415, 0.01227, 0.012727, 0.013613, 0.010221, 0.010131, 0.010221, 0.0198, 0.029376, 0.034068, 0.030003, 0.034068, 0.046336, 0.022306, 0.0198, 0.047319, 0.018787, 0.022306, 0.015694, 0.017138, 0.016826, 0.009483, 0.013265, 0.009187, 0.005932, 0.005932, 0.006701, 0.010372, 0.006374, 0.008156, 0.006988, 0.004835, 0.004921, 0.004835, 0.006795, 0.006619, 0.005249, 0.007645, 0.009096, 0.012727, 0.008525, 0.008723, 0.014586, 0.011669, 0.025762, 0.055536, 0.035586, 0.03976, 0.021816, 0.021381, 0.017797, 0.032677, 0.049374, 0.049374, 0.049374, 0.028695, 0.031287, 0.022306, 0.011669, 0.014586, 0.008525, 0.007555, 0.00543, 0.005734, 0.008525, 0.006142, 0.004315, 0.004358, 0.003276, 0.004315, 0.004577, 0.004646, 0.004689, 0.003757, 0.003997, 0.004208, 0.00558, 0.005249, 0.007259, 0.00962, 0.008409, 0.012727, 0.027463, 0.031287, 0.016021, 0.015694, 0.0198, 0.033407, 0.056825, 0.083462, 0.060549, 0.109221, 0.081712, 0.060549, 0.15008, 0.243554, 0.185198], '')</t>
  </si>
  <si>
    <t>[100, 101, 102, 104, 105, 106, 107, 108, 110, 111, 112, 124, 125, 126, 127, 128, 217, 218, 219, 220, 221, 787, 788, 789, 790, 791, 793]</t>
  </si>
  <si>
    <t xml:space="preserve">F5S037|F5S037_9ENTR GMP synthase [glutamine-hydrolyzing] OS=Enterobacter hormaechei ATCC 49162 </t>
  </si>
  <si>
    <t>([0.26085, 0.17593, 0.111485, 0.167087, 0.094817, 0.120615, 0.147574, 0.182256, 0.127496, 0.158265, 0.18812, 0.155435, 0.102787, 0.076542, 0.0704, 0.111485, 0.074921, 0.076542, 0.088832, 0.054297, 0.088832, 0.096677, 0.090864, 0.094817, 0.096677, 0.111485, 0.06184, 0.051831, 0.026892, 0.05306, 0.032677, 0.033407, 0.06312, 0.078022, 0.098513, 0.060549, 0.06184, 0.10481, 0.056825, 0.05306, 0.10481, 0.10481, 0.15008, 0.15284, 0.144935, 0.083462, 0.129801, 0.209395, 0.239899, 0.366687, 0.370445, 0.436924, 0.436924, 0.42561, 0.476583, 0.490133, 0.59917, 0.604312, 0.618285, 0.750527, 0.703578, 0.699094, 0.712013, 0.585406, 0.608892, 0.575842, 0.712013, 0.675549, 0.675549, 0.58069, 0.58069, 0.480142, 0.374039, 0.370445, 0.295083, 0.203355, 0.116183, 0.111485, 0.088832, 0.078022, 0.085092, 0.079919, 0.056825, 0.041405, 0.078022, 0.0704, 0.134866, 0.120615, 0.142424, 0.098513, 0.155435, 0.134866, 0.18812, 0.298791, 0.31487, 0.377384, 0.472492, 0.454136, 0.450668, 0.394753, 0.359901, 0.359901, 0.332115, 0.377384, 0.352862, 0.284882, 0.370445, 0.384043, 0.377384, 0.352862, 0.335645, 0.257454, 0.247041, 0.25031, 0.170161, 0.170161, 0.185198, 0.167087, 0.194234, 0.196879, 0.264545, 0.30533, 0.301917, 0.356642, 0.366687, 0.349426, 0.335645, 0.342579, 0.264545, 0.18812, 0.182256, 0.257454, 0.321458, 0.328603, 0.342579, 0.41194, 0.332115, 0.324872, 0.298791, 0.298791, 0.321458, 0.349426, 0.346032, 0.243554, 0.194234, 0.173081, 0.18812, 0.236433, 0.219301, 0.291804, 0.390993, 0.422041, 0.339168, 0.370445, 0.26085, 0.216401, 0.15008, 0.170161, 0.139895, 0.170161, 0.264545, 0.25031, 0.243554, 0.225814, 0.219301, 0.191378, 0.185198, 0.179055, 0.209395, 0.122885, 0.118441, 0.127496, 0.142424, 0.155435, 0.134866, 0.225814, 0.26085, 0.342579, 0.390993, 0.418646, 0.374039, 0.349426, 0.298791, 0.219301, 0.239899, 0.342579, 0.328603, 0.264545, 0.328603, 0.332115, 0.352862, 0.278302, 0.25406, 0.164327, 0.239899, 0.209395, 0.139895, 0.079919, 0.083462, 0.096677, 0.081712, 0.098513, 0.060549, 0.043307, 0.078022, 0.073402, 0.06312, 0.081712, 0.132295, 0.132295, 0.074921, 0.120615, 0.191378, 0.191378, 0.196879, 0.182256, 0.216401, 0.308712, 0.394753, 0.321458, 0.203355, 0.155435, 0.158265, 0.155435, 0.232838, 0.222385, 0.216401, 0.179055, 0.25031, 0.232838, 0.236433, 0.25406, 0.264545, 0.225814, 0.185198, 0.170161, 0.10481, 0.100716, 0.092881, 0.079919, 0.0704, 0.118441, 0.179055, 0.18812, 0.18812, 0.194234, 0.129801, 0.088832, 0.0704, 0.043307, 0.046336, 0.049374, 0.078022, 0.043307, 0.030003, 0.036378, 0.036378, 0.069024, 0.074921, 0.066181, 0.083462, 0.142424, 0.096677, 0.081712, 0.079919, 0.111485, 0.055536, 0.088832, 0.139895, 0.236433, 0.196879, 0.191378, 0.116183, 0.125101, 0.122885, 0.137348, 0.142424, 0.155435, 0.155435, 0.144935, 0.179055, 0.179055, 0.167087, 0.134866, 0.100716, 0.100716, 0.102787, 0.116183, 0.11371, 0.10481, 0.111485, 0.206376, 0.216401, 0.332115, 0.335645, 0.394753, 0.461924, 0.450668, 0.521092, 0.408655, 0.318242, 0.301917, 0.291804, 0.225814, 0.225814, 0.243554, 0.25031, 0.209395, 0.191378, 0.203355, 0.219301, 0.219301, 0.179055, 0.109221, 0.086953, 0.046336, 0.06184, 0.066181, 0.043307, 0.043307, 0.040537, 0.042364, 0.034884, 0.038042, 0.059222, 0.122885, 0.106997, 0.054297, 0.102787, 0.191378, 0.127496, 0.066181, 0.066181, 0.079919, 0.109221, 0.094817, 0.15008, 0.118441, 0.118441, 0.173081, 0.170161, 0.236433, 0.321458, 0.281712, 0.179055, 0.179055, 0.170161, 0.26085, 0.356642, 0.339168, 0.257454, 0.328603, 0.42561, 0.324872, 0.356642, 0.384043, 0.4292, 0.384043, 0.41194, 0.359901, 0.36309, 0.281712, 0.239899, 0.25031, 0.352862, 0.359901, 0.359901, 0.377384, 0.288399, 0.173081, 0.155435, 0.229226, 0.243554, 0.17593, 0.25406, 0.216401, 0.139895, 0.129801, 0.100716, 0.111485, 0.085092, 0.085092, 0.083462, 0.147574, 0.079919, 0.069024, 0.090864, 0.054297, 0.027463, 0.046336, 0.096677, 0.116183, 0.051831, 0.056825, 0.086953, 0.106997, 0.109221, 0.109221, 0.109221, 0.116183, 0.10481, 0.116183, 0.066181, 0.11371, 0.10481, 0.120615, 0.111485, 0.139895, 0.225814, 0.225814, 0.17593, 0.185198, 0.098513, 0.118441, 0.100716, 0.098513, 0.069024, 0.073402, 0.10481, 0.059222, 0.045352, 0.025316, 0.044297, 0.085092, 0.049374, 0.044297, 0.0704, 0.058088, 0.06312, 0.032677, 0.032017, 0.051831, 0.047319, 0.054297, 0.094817, 0.102787, 0.086953, 0.050641, 0.050641, 0.03976, 0.034068, 0.040537, 0.086953, 0.049374, 0.044297, 0.078022, 0.049374, 0.050641, 0.03976, 0.028107, 0.048328, 0.094817, 0.086953, 0.083462, 0.125101, 0.0704, 0.069024, 0.03976, 0.054297, 0.032017, 0.049374, 0.058088, 0.094817, 0.067594, 0.066181, 0.073402, 0.078022, 0.066181, 0.069024, 0.049374, 0.049374, 0.05306, 0.03976, 0.038858, 0.020522, 0.017138, 0.028107, 0.016021, 0.035586, 0.030611, 0.051831, 0.024393, 0.024393, 0.025316, 0.030611, 0.030611, 0.027463, 0.028695, 0.051831, 0.026892, 0.032017, 0.047319, 0.048328, 0.038042, 0.042364, 0.086953, 0.059222, 0.060549, 0.102787, 0.056825, 0.067594, 0.034068, 0.076542, 0.074921, 0.073402, 0.074921, 0.11371, 0.132295, 0.139895, 0.118441, 0.196879, 0.194234, 0.194234, 0.100716, 0.161087, 0.129801, 0.106997, 0.164327, 0.139895, 0.118441, 0.161087, 0.216401, 0.332115, 0.284882, 0.422041], '')</t>
  </si>
  <si>
    <t>[56, 57, 58, 59, 60, 61, 62, 63, 64, 65, 66, 67, 68, 69, 70, 298]</t>
  </si>
  <si>
    <t xml:space="preserve">F5S039|F5S039_9ENTR Exodeoxyribonuclease 7 large subunit OS=Enterobacter hormaechei ATCC 49162 </t>
  </si>
  <si>
    <t>([0.284882, 0.206376, 0.243554, 0.284882, 0.203355, 0.257454, 0.288399, 0.321458, 0.271506, 0.298791, 0.239899, 0.196879, 0.200174, 0.21291, 0.219301, 0.229226, 0.194234, 0.170161, 0.17593, 0.185198, 0.167087, 0.100716, 0.147574, 0.15008, 0.158265, 0.155435, 0.142424, 0.15284, 0.081712, 0.127496, 0.127496, 0.219301, 0.271506, 0.349426, 0.335645, 0.339168, 0.222385, 0.179055, 0.102787, 0.10481, 0.096677, 0.17593, 0.271506, 0.288399, 0.288399, 0.247041, 0.339168, 0.271506, 0.26085, 0.288399, 0.257454, 0.219301, 0.111485, 0.132295, 0.142424, 0.139895, 0.147574, 0.243554, 0.328603, 0.36309, 0.36309, 0.335645, 0.339168, 0.352862, 0.346032, 0.342579, 0.374039, 0.374039, 0.450668, 0.377384, 0.374039, 0.335645, 0.370445, 0.450668, 0.461924, 0.356642, 0.36309, 0.268042, 0.17593, 0.185198, 0.281712, 0.278302, 0.387226, 0.401658, 0.281712, 0.281712, 0.194234, 0.125101, 0.081712, 0.085092, 0.125101, 0.158265, 0.219301, 0.247041, 0.247041, 0.232838, 0.335645, 0.332115, 0.328603, 0.335645, 0.328603, 0.30533, 0.301917, 0.209395, 0.206376, 0.30533, 0.21291, 0.295083, 0.349426, 0.384043, 0.284882, 0.284882, 0.291804, 0.301917, 0.275179, 0.216401, 0.129801, 0.129801, 0.132295, 0.209395, 0.18812, 0.182256, 0.17593, 0.203355, 0.206376, 0.219301, 0.21291, 0.328603, 0.301917, 0.332115, 0.291804, 0.308712, 0.308712, 0.25031, 0.155435, 0.158265, 0.232838, 0.335645, 0.328603, 0.321458, 0.284882, 0.36309, 0.278302, 0.288399, 0.271506, 0.271506, 0.161087, 0.170161, 0.098513, 0.069024, 0.066181, 0.10481, 0.15284, 0.164327, 0.278302, 0.366687, 0.275179, 0.308712, 0.239899, 0.15284, 0.092881, 0.064632, 0.094817, 0.158265, 0.132295, 0.079919, 0.139895, 0.21291, 0.225814, 0.311707, 0.366687, 0.40511, 0.311707, 0.318242, 0.21291, 0.129801, 0.127496, 0.173081, 0.086953, 0.142424, 0.144935, 0.196879, 0.295083, 0.232838, 0.222385, 0.26085, 0.346032, 0.271506, 0.288399, 0.200174, 0.120615, 0.085092, 0.044297, 0.081712, 0.076542, 0.132295, 0.191378, 0.196879, 0.222385, 0.229226, 0.225814, 0.324872, 0.271506, 0.164327, 0.191378, 0.109221, 0.116183, 0.11371, 0.17593, 0.164327, 0.161087, 0.21291, 0.298791, 0.342579, 0.25406, 0.158265, 0.137348, 0.134866, 0.088832, 0.051831, 0.109221, 0.066181, 0.038858, 0.067594, 0.106997, 0.069024, 0.132295, 0.129801, 0.127496, 0.122885, 0.129801, 0.129801, 0.155435, 0.094817, 0.096677, 0.167087, 0.170161, 0.134866, 0.118441, 0.182256, 0.185198, 0.155435, 0.194234, 0.295083, 0.301917, 0.366687, 0.436924, 0.41194, 0.380708, 0.342579, 0.346032, 0.268042, 0.271506, 0.268042, 0.356642, 0.398279, 0.387226, 0.497853, 0.59014, 0.521092, 0.422041, 0.509769, 0.51388, 0.450668, 0.414856, 0.42561, 0.390993, 0.394753, 0.418646, 0.444081, 0.384043, 0.384043, 0.42561, 0.472492, 0.447574, 0.458154, 0.366687, 0.271506, 0.194234, 0.167087, 0.257454, 0.339168, 0.346032, 0.342579, 0.42561, 0.328603, 0.318242, 0.318242, 0.236433, 0.25031, 0.264545, 0.346032, 0.264545, 0.291804, 0.318242, 0.346032, 0.349426, 0.465241, 0.575842, 0.570702, 0.604312, 0.490133, 0.468512, 0.461924, 0.468512, 0.472492, 0.59508, 0.505461, 0.422041, 0.51388, 0.505461, 0.41194, 0.414856, 0.497853, 0.497853, 0.468512, 0.483068, 0.374039, 0.318242, 0.295083, 0.380708, 0.384043, 0.465241, 0.414856, 0.414856, 0.414856, 0.390993, 0.324872, 0.390993, 0.468512, 0.465241, 0.461924, 0.545602, 0.472492, 0.476583, 0.472492, 0.497853, 0.408655, 0.525368, 0.549308, 0.58069, 0.59014, 0.63748, 0.632174, 0.771762, 0.771762, 0.675549, 0.608892, 0.694846, 0.671169, 0.666105, 0.666105, 0.671169, 0.56648, 0.653063, 0.648219, 0.553315, 0.549308, 0.549308, 0.538167, 0.461924, 0.444081, 0.42561, 0.40511, 0.332115, 0.301917, 0.298791, 0.377384, 0.380708, 0.377384, 0.398279, 0.401658, 0.40511, 0.401658, 0.483068, 0.394753, 0.398279, 0.486429, 0.468512, 0.483068, 0.483068, 0.585406, 0.525368, 0.525368, 0.486429, 0.505461, 0.5017, 0.541878, 0.465241, 0.541878, 0.541878, 0.465241, 0.447574, 0.444081, 0.447574, 0.377384, 0.468512, 0.40511, 0.390993, 0.408655, 0.447574, 0.447574, 0.4292, 0.5017, 0.505461, 0.465241, 0.458154, 0.458154, 0.418646, 0.490133, 0.490133, 0.486429, 0.5017, 0.521092, 0.494003, 0.490133, 0.575842, 0.509769, 0.5017, 0.5017, 0.497853, 0.525368, 0.454136, 0.450668, 0.450668, 0.454136, 0.41194, 0.422041, 0.422041, 0.422041, 0.418646, 0.366687, 0.36309, 0.418646, 0.349426, 0.366687, 0.398279, 0.339168, 0.390993, 0.450668, 0.450668, 0.450668, 0.447574, 0.517562, 0.51388, 0.505461, 0.5017, 0.608892, 0.671169, 0.661982, 0.648219, 0.626927, 0.712013, 0.703578, 0.680603, 0.812494, 0.812494], '')</t>
  </si>
  <si>
    <t>[258, 259, 261, 262, 298, 299, 300, 306, 307, 309, 310, 332, 338, 339, 340, 341, 342, 343, 344, 345, 346, 347, 348, 349, 350, 351, 352, 353, 354, 355, 356, 357, 358, 359, 381, 382, 383, 385, 386, 387, 389, 390, 403, 404, 412, 413, 416, 417, 418, 419, 421, 443, 444, 445, 446, 447, 448, 449, 450, 451, 452, 453, 454, 455, 456]</t>
  </si>
  <si>
    <t xml:space="preserve">F5S040|F5S040_9ENTR Neutral metalloproteinase OS=Enterobacter hormaechei ATCC 49162 </t>
  </si>
  <si>
    <t>([0.377384, 0.288399, 0.219301, 0.264545, 0.301917, 0.236433, 0.179055, 0.229226, 0.26085, 0.288399, 0.311707, 0.36309, 0.359901, 0.366687, 0.450668, 0.447574, 0.374039, 0.408655, 0.486429, 0.468512, 0.440853, 0.447574, 0.529623, 0.618285, 0.538167, 0.549308, 0.653063, 0.657645, 0.58069, 0.549308, 0.549308, 0.5017, 0.517562, 0.486429, 0.468512, 0.486429, 0.461924, 0.509769, 0.575842, 0.575842, 0.490133, 0.5017, 0.58069, 0.545602, 0.541878, 0.63748, 0.517562, 0.538167, 0.632174, 0.703578, 0.626927, 0.51388, 0.58069, 0.51388, 0.505461, 0.525368, 0.494003, 0.534167, 0.59014, 0.461924, 0.490133, 0.56648, 0.553315, 0.575842, 0.529623, 0.525368, 0.418646, 0.525368, 0.505461, 0.51388, 0.534167, 0.632174, 0.76285, 0.745909, 0.795062, 0.724957, 0.675549, 0.585406, 0.585406, 0.59014, 0.657645, 0.509769, 0.525368, 0.4292, 0.335645, 0.401658, 0.318242, 0.41194, 0.394753, 0.408655, 0.295083, 0.170161, 0.096677, 0.086953, 0.096677, 0.051831, 0.081712, 0.094817, 0.144935, 0.132295, 0.073402, 0.094817, 0.161087, 0.144935, 0.216401, 0.219301, 0.147574, 0.15284, 0.15284, 0.15008, 0.142424, 0.173081, 0.271506, 0.288399, 0.295083, 0.275179, 0.377384, 0.281712, 0.291804, 0.291804, 0.268042, 0.243554, 0.147574, 0.147574, 0.15284, 0.161087, 0.247041, 0.281712, 0.295083, 0.191378, 0.191378, 0.200174, 0.264545, 0.271506, 0.356642, 0.377384, 0.298791, 0.182256, 0.278302, 0.264545, 0.155435, 0.182256, 0.196879, 0.264545, 0.17593, 0.18812, 0.127496, 0.083462, 0.092881, 0.132295, 0.236433, 0.167087, 0.15284, 0.155435, 0.144935, 0.102787, 0.092881, 0.161087, 0.26085, 0.268042, 0.243554, 0.346032, 0.264545, 0.264545, 0.206376, 0.185198, 0.194234, 0.268042, 0.324872, 0.349426, 0.321458, 0.216401, 0.30533, 0.328603, 0.324872, 0.239899, 0.295083, 0.30533, 0.219301, 0.125101, 0.111485, 0.127496, 0.076542, 0.083462, 0.129801, 0.209395, 0.222385, 0.200174, 0.120615, 0.118441, 0.127496, 0.15008, 0.196879, 0.194234, 0.173081, 0.15008, 0.236433, 0.155435, 0.092881, 0.081712, 0.15008, 0.167087, 0.170161, 0.170161, 0.15284, 0.134866, 0.10481, 0.170161, 0.111485, 0.182256, 0.18812, 0.170161, 0.167087, 0.127496, 0.118441, 0.118441, 0.109221, 0.098513, 0.182256, 0.295083, 0.377384, 0.384043, 0.332115, 0.243554, 0.339168, 0.436924, 0.505461, 0.450668, 0.366687, 0.450668, 0.433034, 0.444081, 0.486429, 0.5017, 0.653063, 0.613573, 0.618285, 0.618285, 0.618285, 0.604312, 0.440853, 0.352862, 0.346032, 0.377384, 0.468512, 0.480142, 0.480142, 0.458154, 0.545602, 0.657645, 0.575842, 0.59014, 0.480142, 0.454136, 0.440853, 0.401658, 0.349426, 0.380708, 0.436924, 0.440853, 0.398279, 0.401658, 0.394753, 0.318242, 0.288399, 0.26085, 0.239899, 0.203355, 0.125101, 0.125101, 0.125101, 0.10481, 0.086953, 0.083462, 0.088832, 0.086953, 0.073402, 0.120615, 0.055536, 0.042364, 0.025762, 0.018787, 0.036378, 0.066181, 0.074921, 0.059222, 0.076542, 0.073402, 0.094817, 0.096677, 0.083462, 0.092881, 0.164327, 0.164327, 0.25406, 0.142424, 0.155435, 0.155435, 0.088832, 0.129801, 0.147574, 0.15008, 0.232838, 0.15008, 0.127496, 0.17593, 0.239899, 0.247041, 0.243554, 0.232838, 0.308712, 0.335645, 0.31487, 0.318242, 0.291804, 0.278302, 0.352862, 0.31487, 0.264545, 0.356642, 0.40511, 0.380708, 0.377384, 0.394753, 0.5017, 0.468512, 0.461924, 0.401658, 0.301917, 0.284882, 0.26085, 0.236433, 0.209395, 0.179055, 0.134866, 0.167087, 0.132295, 0.129801, 0.122885], '')</t>
  </si>
  <si>
    <t>[22, 23, 24, 25, 26, 27, 28, 29, 30, 31, 32, 37, 38, 39, 41, 42, 43, 44, 45, 46, 47, 48, 49, 50, 51, 52, 53, 54, 55, 57, 58, 61, 62, 63, 64, 65, 67, 68, 69, 70, 71, 72, 73, 74, 75, 76, 77, 78, 79, 80, 81, 82, 226, 233, 234, 235, 236, 237, 238, 239, 248, 249, 250, 251, 324]</t>
  </si>
  <si>
    <t xml:space="preserve">F5S049|F5S049_9ENTR GTPase Der OS=Enterobacter hormaechei ATCC 49162 </t>
  </si>
  <si>
    <t>([0.147574, 0.209395, 0.158265, 0.196879, 0.225814, 0.26085, 0.301917, 0.236433, 0.158265, 0.196879, 0.219301, 0.179055, 0.247041, 0.206376, 0.278302, 0.339168, 0.374039, 0.42561, 0.414856, 0.352862, 0.328603, 0.301917, 0.18812, 0.284882, 0.281712, 0.206376, 0.21291, 0.200174, 0.284882, 0.380708, 0.36309, 0.278302, 0.352862, 0.339168, 0.311707, 0.321458, 0.26085, 0.271506, 0.298791, 0.374039, 0.454136, 0.377384, 0.281712, 0.324872, 0.203355, 0.209395, 0.298791, 0.291804, 0.295083, 0.196879, 0.209395, 0.216401, 0.311707, 0.332115, 0.346032, 0.377384, 0.295083, 0.377384, 0.366687, 0.359901, 0.328603, 0.281712, 0.40511, 0.505461, 0.58069, 0.59508, 0.490133, 0.454136, 0.366687, 0.384043, 0.497853, 0.458154, 0.472492, 0.398279, 0.318242, 0.229226, 0.139895, 0.167087, 0.106997, 0.111485, 0.098513, 0.11371, 0.116183, 0.10481, 0.06184, 0.049374, 0.100716, 0.137348, 0.170161, 0.25031, 0.209395, 0.127496, 0.132295, 0.11371, 0.161087, 0.15008, 0.206376, 0.308712, 0.332115, 0.414856, 0.390993, 0.454136, 0.476583, 0.401658, 0.321458, 0.339168, 0.349426, 0.324872, 0.335645, 0.328603, 0.342579, 0.370445, 0.370445, 0.408655, 0.398279, 0.414856, 0.509769, 0.494003, 0.4292, 0.418646, 0.41194, 0.328603, 0.206376, 0.200174, 0.222385, 0.298791, 0.284882, 0.311707, 0.31487, 0.25031, 0.167087, 0.185198, 0.120615, 0.161087, 0.132295, 0.15008, 0.137348, 0.132295, 0.139895, 0.194234, 0.161087, 0.155435, 0.247041, 0.257454, 0.182256, 0.278302, 0.281712, 0.295083, 0.216401, 0.139895, 0.236433, 0.229226, 0.144935, 0.229226, 0.275179, 0.232838, 0.247041, 0.281712, 0.308712, 0.342579, 0.359901, 0.356642, 0.36309, 0.380708, 0.472492, 0.529623, 0.521092, 0.42561, 0.398279, 0.447574, 0.545602, 0.398279, 0.509769, 0.549308, 0.538167, 0.534167, 0.642678, 0.626927, 0.608892, 0.585406, 0.585406, 0.59917, 0.712013, 0.712013, 0.707965, 0.549308, 0.604312, 0.622677, 0.741537, 0.856457, 0.798249, 0.823549, 0.846163, 0.812494, 0.750527, 0.716283, 0.58069, 0.483068, 0.483068, 0.450668, 0.465241, 0.458154, 0.356642, 0.342579, 0.31487, 0.298791, 0.408655, 0.311707, 0.288399, 0.291804, 0.264545, 0.25406, 0.147574, 0.222385, 0.25031, 0.349426, 0.36309, 0.377384, 0.374039, 0.30533, 0.239899, 0.219301, 0.179055, 0.275179, 0.275179, 0.298791, 0.30533, 0.284882, 0.384043, 0.377384, 0.281712, 0.219301, 0.219301, 0.339168, 0.30533, 0.295083, 0.26085, 0.288399, 0.370445, 0.42561, 0.51388, 0.51388, 0.42561, 0.374039, 0.25406, 0.264545, 0.264545, 0.225814, 0.239899, 0.164327, 0.15284, 0.216401, 0.281712, 0.366687, 0.321458, 0.268042, 0.271506, 0.295083, 0.21291, 0.139895, 0.164327, 0.142424, 0.122885, 0.17593, 0.18812, 0.18812, 0.170161, 0.167087, 0.122885, 0.127496, 0.158265, 0.10481, 0.122885, 0.137348, 0.116183, 0.132295, 0.144935, 0.094817, 0.051831, 0.046336, 0.046336, 0.023963, 0.026338, 0.042364, 0.041405, 0.0704, 0.120615, 0.073402, 0.0704, 0.122885, 0.122885, 0.147574, 0.144935, 0.134866, 0.076542, 0.05306, 0.049374, 0.038042, 0.033407, 0.033407, 0.06312, 0.094817, 0.158265, 0.15008, 0.17593, 0.11371, 0.069024, 0.038858, 0.045352, 0.029376, 0.030003, 0.028107, 0.015078, 0.025316, 0.024826, 0.024826, 0.042364, 0.046336, 0.096677, 0.106997, 0.170161, 0.170161, 0.179055, 0.127496, 0.127496, 0.134866, 0.21291, 0.194234, 0.288399, 0.239899, 0.311707, 0.206376, 0.209395, 0.203355, 0.122885, 0.127496, 0.109221, 0.090864, 0.083462, 0.049374, 0.079919, 0.038858, 0.020165, 0.018787, 0.023087, 0.014315, 0.014075, 0.013437, 0.021381, 0.020165, 0.025762, 0.025762, 0.049374, 0.028695, 0.028107, 0.055536, 0.05306, 0.069024, 0.085092, 0.092881, 0.118441, 0.067594, 0.139895, 0.219301, 0.219301, 0.26085, 0.349426, 0.346032, 0.359901, 0.36309, 0.370445, 0.41194, 0.374039, 0.278302, 0.374039, 0.494003, 0.387226, 0.352862, 0.440853, 0.401658, 0.359901, 0.36309, 0.461924, 0.458154, 0.465241, 0.480142, 0.505461, 0.538167, 0.447574, 0.370445, 0.377384, 0.370445, 0.40511, 0.450668, 0.472492, 0.468512, 0.384043, 0.483068, 0.433034, 0.390993, 0.436924, 0.436924, 0.468512, 0.461924, 0.370445, 0.377384, 0.394753, 0.390993, 0.281712, 0.30533, 0.308712, 0.225814, 0.236433, 0.229226, 0.239899, 0.318242, 0.25406, 0.339168, 0.335645, 0.346032, 0.398279, 0.390993, 0.418646, 0.332115, 0.335645, 0.433034, 0.328603, 0.225814, 0.167087, 0.257454, 0.229226, 0.18812, 0.275179, 0.271506, 0.271506, 0.185198, 0.173081, 0.17593, 0.142424, 0.142424, 0.209395, 0.209395, 0.142424, 0.15284, 0.161087, 0.170161, 0.094817, 0.161087, 0.232838, 0.271506, 0.257454, 0.359901, 0.494003, 0.380708, 0.352862, 0.366687, 0.450668, 0.461924, 0.545602, 0.59508, 0.509769, 0.509769, 0.509769, 0.626927, 0.632174, 0.690604, 0.690604, 0.812494, 0.819762, 0.823549, 0.84206, 0.76285, 0.642678, 0.622677, 0.767246, 0.699094, 0.690604, 0.694846, 0.680603, 0.671169, 0.657645, 0.741537, 0.733139, 0.685117, 0.642678, 0.59917, 0.653063, 0.604312, 0.562014, 0.505461], '')</t>
  </si>
  <si>
    <t>[63, 64, 65, 116, 165, 166, 170, 172, 173, 174, 175, 176, 177, 178, 179, 180, 181, 182, 183, 184, 185, 186, 187, 188, 189, 190, 191, 192, 193, 194, 195, 196, 240, 241, 386, 387, 458, 459, 460, 461, 462, 463, 464, 465, 466, 467, 468, 469, 470, 471, 472, 473, 474, 475, 476, 477, 478, 479, 480, 481, 482, 483, 484, 485, 486, 487, 488, 489]</t>
  </si>
  <si>
    <t xml:space="preserve">F5S050|F5S050_9ENTR Outer membrane protein assembly factor BamB OS=Enterobacter hormaechei ATCC 49162 </t>
  </si>
  <si>
    <t>([0.06184, 0.038858, 0.055536, 0.044297, 0.064632, 0.045352, 0.032677, 0.043307, 0.056825, 0.047319, 0.059222, 0.046336, 0.021816, 0.034068, 0.034884, 0.041405, 0.078022, 0.129801, 0.142424, 0.083462, 0.079919, 0.098513, 0.15008, 0.182256, 0.164327, 0.18812, 0.268042, 0.281712, 0.308712, 0.318242, 0.394753, 0.284882, 0.36309, 0.51388, 0.51388, 0.521092, 0.465241, 0.352862, 0.356642, 0.422041, 0.480142, 0.422041, 0.465241, 0.483068, 0.450668, 0.444081, 0.408655, 0.418646, 0.370445, 0.264545, 0.247041, 0.25031, 0.284882, 0.278302, 0.281712, 0.25406, 0.167087, 0.167087, 0.264545, 0.25031, 0.18812, 0.139895, 0.120615, 0.102787, 0.078022, 0.086953, 0.144935, 0.139895, 0.129801, 0.225814, 0.25406, 0.25031, 0.209395, 0.209395, 0.222385, 0.167087, 0.203355, 0.30533, 0.335645, 0.318242, 0.339168, 0.339168, 0.308712, 0.398279, 0.332115, 0.377384, 0.281712, 0.25406, 0.278302, 0.278302, 0.288399, 0.349426, 0.268042, 0.191378, 0.264545, 0.25031, 0.275179, 0.295083, 0.25031, 0.179055, 0.120615, 0.10481, 0.147574, 0.225814, 0.158265, 0.25031, 0.182256, 0.229226, 0.26085, 0.236433, 0.243554, 0.17593, 0.109221, 0.127496, 0.219301, 0.222385, 0.247041, 0.247041, 0.18812, 0.225814, 0.243554, 0.229226, 0.206376, 0.142424, 0.15008, 0.191378, 0.185198, 0.257454, 0.284882, 0.281712, 0.222385, 0.194234, 0.17593, 0.271506, 0.335645, 0.339168, 0.281712, 0.229226, 0.232838, 0.281712, 0.271506, 0.25031, 0.342579, 0.366687, 0.486429, 0.41194, 0.377384, 0.377384, 0.377384, 0.377384, 0.339168, 0.339168, 0.284882, 0.275179, 0.271506, 0.275179, 0.268042, 0.339168, 0.366687, 0.374039, 0.271506, 0.281712, 0.328603, 0.25031, 0.264545, 0.247041, 0.278302, 0.352862, 0.356642, 0.257454, 0.196879, 0.232838, 0.209395, 0.295083, 0.321458, 0.324872, 0.236433, 0.25406, 0.203355, 0.239899, 0.203355, 0.200174, 0.191378, 0.144935, 0.216401, 0.203355, 0.203355, 0.229226, 0.18812, 0.219301, 0.271506, 0.339168, 0.311707, 0.291804, 0.284882, 0.31487, 0.275179, 0.264545, 0.185198, 0.219301, 0.185198, 0.229226, 0.324872, 0.324872, 0.41194, 0.346032, 0.346032, 0.295083, 0.232838, 0.185198, 0.125101, 0.15008, 0.15008, 0.17593, 0.284882, 0.247041, 0.18812, 0.137348, 0.222385, 0.298791, 0.298791, 0.203355, 0.18812, 0.185198, 0.161087, 0.164327, 0.222385, 0.222385, 0.26085, 0.346032, 0.332115, 0.387226, 0.380708, 0.288399, 0.291804, 0.298791, 0.271506, 0.377384, 0.480142, 0.480142, 0.51388, 0.444081, 0.447574, 0.380708, 0.390993, 0.418646, 0.346032, 0.281712, 0.194234, 0.164327, 0.090864, 0.132295, 0.071867, 0.078022, 0.129801, 0.137348, 0.076542, 0.118441, 0.090864, 0.050641, 0.054297, 0.024826, 0.036378, 0.066181, 0.098513, 0.094817, 0.05306, 0.06312, 0.051831, 0.088832, 0.10481, 0.185198, 0.137348, 0.21291, 0.203355, 0.144935, 0.144935, 0.232838, 0.134866, 0.094817, 0.10481, 0.10481, 0.167087, 0.179055, 0.179055, 0.109221, 0.06184, 0.083462, 0.0704, 0.134866, 0.142424, 0.15284, 0.147574, 0.222385, 0.147574, 0.090864, 0.111485, 0.060549, 0.055536, 0.111485, 0.196879, 0.264545, 0.247041, 0.185198, 0.17593, 0.111485, 0.106997, 0.17593, 0.219301, 0.284882, 0.284882, 0.194234, 0.118441, 0.106997, 0.10481, 0.10481, 0.10481, 0.127496, 0.170161, 0.203355, 0.170161, 0.096677, 0.056825, 0.06184, 0.094817, 0.090864, 0.092881, 0.111485, 0.073402, 0.069024, 0.074921, 0.069024, 0.127496, 0.196879, 0.127496, 0.102787, 0.164327, 0.15284, 0.085092, 0.109221, 0.109221, 0.144935, 0.232838, 0.311707, 0.298791, 0.18812, 0.132295, 0.173081, 0.243554, 0.318242, 0.318242, 0.239899, 0.25031, 0.229226, 0.229226, 0.31487, 0.247041, 0.167087, 0.268042, 0.384043, 0.408655, 0.308712, 0.222385, 0.182256, 0.194234, 0.196879, 0.30533, 0.288399, 0.239899, 0.147574, 0.147574, 0.127496, 0.17593, 0.179055, 0.179055, 0.182256, 0.118441, 0.134866, 0.179055, 0.10481, 0.096677, 0.074921, 0.092881, 0.11371, 0.11371, 0.083462, 0.06312, 0.047319, 0.074921, 0.120615, 0.206376, 0.15008], '')</t>
  </si>
  <si>
    <t>[33, 34, 35, 240]</t>
  </si>
  <si>
    <t xml:space="preserve">F5S052|F5S052_9ENTR Histidine--tRNA ligase OS=Enterobacter hormaechei ATCC 49162 </t>
  </si>
  <si>
    <t>([0.31487, 0.167087, 0.219301, 0.25031, 0.17593, 0.225814, 0.257454, 0.295083, 0.232838, 0.25406, 0.284882, 0.264545, 0.179055, 0.170161, 0.247041, 0.247041, 0.219301, 0.147574, 0.137348, 0.142424, 0.102787, 0.15284, 0.179055, 0.196879, 0.134866, 0.144935, 0.147574, 0.15284, 0.15284, 0.25406, 0.182256, 0.102787, 0.139895, 0.196879, 0.173081, 0.109221, 0.170161, 0.182256, 0.194234, 0.200174, 0.200174, 0.21291, 0.158265, 0.247041, 0.209395, 0.30533, 0.332115, 0.232838, 0.232838, 0.137348, 0.125101, 0.203355, 0.291804, 0.308712, 0.321458, 0.359901, 0.447574, 0.359901, 0.352862, 0.335645, 0.318242, 0.335645, 0.418646, 0.490133, 0.483068, 0.458154, 0.444081, 0.418646, 0.436924, 0.418646, 0.497853, 0.483068, 0.380708, 0.401658, 0.390993, 0.390993, 0.295083, 0.216401, 0.216401, 0.219301, 0.311707, 0.332115, 0.308712, 0.288399, 0.206376, 0.11371, 0.083462, 0.047319, 0.071867, 0.127496, 0.109221, 0.069024, 0.066181, 0.111485, 0.111485, 0.106997, 0.125101, 0.196879, 0.271506, 0.356642, 0.335645, 0.247041, 0.225814, 0.225814, 0.142424, 0.222385, 0.339168, 0.339168, 0.42561, 0.359901, 0.346032, 0.318242, 0.31487, 0.324872, 0.247041, 0.247041, 0.25406, 0.257454, 0.26085, 0.182256, 0.191378, 0.17593, 0.268042, 0.196879, 0.125101, 0.182256, 0.11371, 0.111485, 0.15008, 0.144935, 0.11371, 0.054297, 0.076542, 0.122885, 0.074921, 0.120615, 0.067594, 0.067594, 0.059222, 0.056825, 0.064632, 0.060549, 0.042364, 0.042364, 0.041405, 0.076542, 0.092881, 0.086953, 0.083462, 0.096677, 0.06184, 0.127496, 0.191378, 0.18812, 0.18812, 0.275179, 0.191378, 0.268042, 0.278302, 0.236433, 0.161087, 0.164327, 0.139895, 0.122885, 0.069024, 0.120615, 0.116183, 0.116183, 0.179055, 0.194234, 0.191378, 0.18812, 0.185198, 0.222385, 0.243554, 0.194234, 0.179055, 0.25406, 0.25406, 0.206376, 0.158265, 0.229226, 0.30533, 0.36309, 0.387226, 0.465241, 0.384043, 0.295083, 0.308712, 0.311707, 0.291804, 0.308712, 0.42561, 0.42561, 0.346032, 0.342579, 0.390993, 0.311707, 0.232838, 0.25406, 0.301917, 0.352862, 0.387226, 0.342579, 0.225814, 0.308712, 0.324872, 0.301917, 0.298791, 0.301917, 0.318242, 0.332115, 0.318242, 0.278302, 0.288399, 0.352862, 0.232838, 0.271506, 0.352862, 0.349426, 0.26085, 0.247041, 0.196879, 0.10481, 0.137348, 0.182256, 0.155435, 0.144935, 0.139895, 0.185198, 0.109221, 0.10481, 0.064632, 0.0704, 0.076542, 0.067594, 0.040537, 0.055536, 0.050641, 0.050641, 0.05306, 0.092881, 0.056825, 0.056825, 0.102787, 0.092881, 0.116183, 0.096677, 0.049374, 0.098513, 0.064632, 0.074921, 0.073402, 0.116183, 0.106997, 0.06312, 0.06312, 0.102787, 0.155435, 0.155435, 0.164327, 0.179055, 0.109221, 0.147574, 0.216401, 0.203355, 0.203355, 0.127496, 0.185198, 0.288399, 0.194234, 0.225814, 0.308712, 0.311707, 0.222385, 0.222385, 0.298791, 0.298791, 0.268042, 0.222385, 0.26085, 0.222385, 0.222385, 0.298791, 0.219301, 0.191378, 0.161087, 0.161087, 0.167087, 0.173081, 0.17593, 0.17593, 0.17593, 0.10481, 0.060549, 0.066181, 0.0704, 0.059222, 0.038858, 0.051831, 0.079919, 0.071867, 0.044297, 0.066181, 0.054297, 0.116183, 0.164327, 0.142424, 0.098513, 0.164327, 0.086953, 0.051831, 0.050641, 0.049374, 0.067594, 0.109221, 0.15284, 0.122885, 0.158265, 0.225814, 0.216401, 0.182256, 0.142424, 0.206376, 0.179055, 0.209395, 0.132295, 0.088832, 0.144935, 0.200174, 0.134866, 0.21291, 0.311707, 0.36309, 0.346032, 0.414856, 0.4292, 0.36309, 0.394753, 0.295083, 0.25031, 0.25406, 0.268042, 0.308712, 0.339168, 0.377384, 0.370445, 0.468512, 0.390993, 0.370445, 0.366687, 0.440853, 0.335645, 0.291804, 0.321458, 0.374039, 0.352862, 0.335645, 0.321458, 0.324872, 0.377384, 0.414856, 0.31487, 0.275179, 0.18812, 0.134866, 0.085092, 0.085092, 0.086953, 0.161087, 0.179055, 0.127496, 0.10481, 0.196879, 0.222385, 0.239899, 0.206376, 0.137348, 0.094817, 0.147574, 0.161087, 0.120615, 0.120615, 0.194234, 0.219301, 0.318242, 0.390993, 0.483068, 0.494003, 0.40511, 0.41194, 0.398279, 0.483068, 0.51388, 0.4292, 0.40511, 0.359901, 0.440853, 0.433034, 0.505461, 0.51388, 0.418646, 0.42561, 0.42561, 0.408655, 0.390993, 0.352862, 0.318242, 0.281712, 0.239899, 0.30533, 0.257454, 0.206376, 0.144935], '')</t>
  </si>
  <si>
    <t>[393, 399, 400]</t>
  </si>
  <si>
    <t xml:space="preserve">F5S053|F5S053_9ENTR Cytoskeleton protein RodZ OS=Enterobacter hormaechei ATCC 49162 </t>
  </si>
  <si>
    <t>([0.868118, 0.827927, 0.694846, 0.707965, 0.728858, 0.73685, 0.648219, 0.661982, 0.557691, 0.570702, 0.604312, 0.604312, 0.58069, 0.585406, 0.575842, 0.509769, 0.5017, 0.401658, 0.390993, 0.387226, 0.380708, 0.374039, 0.328603, 0.374039, 0.384043, 0.374039, 0.288399, 0.291804, 0.209395, 0.284882, 0.219301, 0.203355, 0.236433, 0.17593, 0.164327, 0.164327, 0.158265, 0.167087, 0.25406, 0.264545, 0.257454, 0.225814, 0.284882, 0.324872, 0.36309, 0.275179, 0.25406, 0.332115, 0.394753, 0.377384, 0.301917, 0.36309, 0.370445, 0.275179, 0.257454, 0.257454, 0.247041, 0.243554, 0.209395, 0.200174, 0.129801, 0.092881, 0.11371, 0.056825, 0.081712, 0.083462, 0.142424, 0.173081, 0.120615, 0.074921, 0.161087, 0.203355, 0.179055, 0.191378, 0.278302, 0.370445, 0.349426, 0.384043, 0.418646, 0.444081, 0.422041, 0.480142, 0.541878, 0.472492, 0.541878, 0.538167, 0.494003, 0.486429, 0.472492, 0.450668, 0.529623, 0.422041, 0.458154, 0.483068, 0.465241, 0.465241, 0.454136, 0.476583, 0.440853, 0.517562, 0.525368, 0.458154, 0.41194, 0.387226, 0.444081, 0.374039, 0.346032, 0.291804, 0.216401, 0.170161, 0.194234, 0.125101, 0.132295, 0.094817, 0.069024, 0.071867, 0.046336, 0.049374, 0.051831, 0.045352, 0.025762, 0.016528, 0.017138, 0.026338, 0.032677, 0.035586, 0.06184, 0.051831, 0.094817, 0.147574, 0.21291, 0.295083, 0.311707, 0.374039, 0.433034, 0.461924, 0.436924, 0.534167, 0.541878, 0.534167, 0.557691, 0.632174, 0.759478, 0.775545, 0.779859, 0.779859, 0.76285, 0.775545, 0.812494, 0.812494, 0.801317, 0.754692, 0.745909, 0.823549, 0.759478, 0.791621, 0.750527, 0.771762, 0.750527, 0.759478, 0.767246, 0.750527, 0.750527, 0.728858, 0.801317, 0.784345, 0.795062, 0.83125, 0.837511, 0.805026, 0.791621, 0.76285, 0.823549, 0.791621, 0.795062, 0.868118, 0.871313, 0.912647, 0.91684, 0.901269, 0.910643, 0.919029, 0.926919, 0.938133, 0.924947, 0.934618, 0.936162, 0.924947, 0.924947, 0.905695, 0.919029, 0.926919, 0.926919, 0.912647, 0.934618, 0.938133, 0.934618, 0.899122, 0.865454, 0.808535, 0.827927, 0.827927, 0.801317, 0.81615, 0.791621, 0.823549, 0.754692, 0.775545, 0.750527, 0.680603, 0.750527, 0.724957, 0.685117, 0.712013, 0.675549, 0.699094, 0.657645, 0.671169, 0.712013, 0.779859, 0.812494, 0.798249, 0.759478, 0.694846, 0.728858, 0.759478, 0.771762, 0.865454, 0.827927, 0.852992, 0.874069, 0.819762, 0.819762, 0.874069, 0.856457, 0.823549, 0.808535, 0.868118, 0.862302, 0.827927, 0.767246, 0.728858, 0.724957, 0.741537, 0.712013, 0.666105, 0.632174, 0.632174, 0.490133, 0.444081, 0.384043, 0.40511, 0.374039, 0.398279, 0.380708, 0.380708, 0.433034, 0.414856, 0.370445, 0.349426, 0.311707, 0.288399, 0.335645, 0.359901, 0.288399, 0.380708, 0.384043, 0.401658, 0.398279, 0.483068, 0.553315, 0.549308, 0.538167, 0.525368, 0.525368, 0.5017, 0.538167, 0.509769, 0.549308, 0.465241, 0.465241, 0.458154, 0.541878, 0.458154, 0.454136, 0.490133, 0.517562, 0.480142, 0.461924, 0.380708, 0.390993, 0.308712, 0.380708, 0.281712, 0.352862, 0.349426, 0.346032, 0.370445, 0.332115, 0.31487, 0.328603, 0.328603, 0.401658, 0.31487, 0.311707, 0.31487, 0.342579, 0.318242, 0.356642, 0.321458, 0.352862, 0.349426, 0.359901, 0.349426, 0.374039, 0.377384, 0.346032, 0.366687, 0.342579, 0.398279, 0.352862, 0.390993, 0.401658, 0.374039, 0.458154, 0.541878, 0.51388, 0.494003, 0.454136, 0.408655, 0.476583, 0.497853, 0.458154], '')</t>
  </si>
  <si>
    <t>[0, 1, 2, 3, 4, 5, 6, 7, 8, 9, 10, 11, 12, 13, 14, 15, 16, 82, 84, 85, 90, 99, 100,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270, 271, 272, 273, 274, 275, 276, 277, 278, 282, 286, 325, 326]</t>
  </si>
  <si>
    <t>(110</t>
  </si>
  <si>
    <t>133)</t>
  </si>
  <si>
    <t xml:space="preserve">F5S059|F5S059_9ENTR Anaerobic dimethyl sulfoxide reductase subunit A OS=Enterobacter hormaechei ATCC 49162 </t>
  </si>
  <si>
    <t>([0.216401, 0.26085, 0.311707, 0.342579, 0.384043, 0.414856, 0.433034, 0.461924, 0.476583, 0.41194, 0.356642, 0.40511, 0.374039, 0.387226, 0.472492, 0.557691, 0.570702, 0.56648, 0.447574, 0.398279, 0.436924, 0.408655, 0.408655, 0.398279, 0.374039, 0.295083, 0.264545, 0.239899, 0.170161, 0.194234, 0.179055, 0.194234, 0.127496, 0.147574, 0.21291, 0.21291, 0.21291, 0.155435, 0.158265, 0.219301, 0.301917, 0.291804, 0.321458, 0.298791, 0.239899, 0.271506, 0.346032, 0.342579, 0.374039, 0.472492, 0.450668, 0.562014, 0.63748, 0.63748, 0.557691, 0.562014, 0.56648, 0.461924, 0.521092, 0.51388, 0.440853, 0.436924, 0.352862, 0.346032, 0.370445, 0.4292, 0.339168, 0.342579, 0.295083, 0.298791, 0.243554, 0.243554, 0.182256, 0.182256, 0.243554, 0.298791, 0.232838, 0.17593, 0.26085, 0.268042, 0.191378, 0.284882, 0.281712, 0.374039, 0.40511, 0.408655, 0.418646, 0.480142, 0.398279, 0.480142, 0.497853, 0.541878, 0.490133, 0.59508, 0.525368, 0.480142, 0.490133, 0.525368, 0.494003, 0.4292, 0.433034, 0.509769, 0.517562, 0.483068, 0.390993, 0.366687, 0.359901, 0.25406, 0.225814, 0.216401, 0.219301, 0.219301, 0.219301, 0.26085, 0.167087, 0.216401, 0.170161, 0.191378, 0.182256, 0.257454, 0.321458, 0.26085, 0.26085, 0.247041, 0.281712, 0.36309, 0.370445, 0.370445, 0.465241, 0.418646, 0.525368, 0.525368, 0.414856, 0.41194, 0.31487, 0.387226, 0.40511, 0.461924, 0.433034, 0.472492, 0.408655, 0.328603, 0.356642, 0.370445, 0.384043, 0.30533, 0.308712, 0.295083, 0.222385, 0.225814, 0.335645, 0.321458, 0.225814, 0.298791, 0.271506, 0.328603, 0.318242, 0.311707, 0.25406, 0.200174, 0.203355, 0.21291, 0.281712, 0.311707, 0.271506, 0.206376, 0.275179, 0.278302, 0.275179, 0.349426, 0.247041, 0.232838, 0.232838, 0.324872, 0.324872, 0.311707, 0.284882, 0.295083, 0.295083, 0.308712, 0.291804, 0.301917, 0.281712, 0.288399, 0.284882, 0.311707, 0.275179, 0.203355, 0.219301, 0.219301, 0.137348, 0.229226, 0.225814, 0.17593, 0.167087, 0.129801, 0.161087, 0.225814, 0.219301, 0.185198, 0.222385, 0.264545, 0.25031, 0.352862, 0.264545, 0.264545, 0.179055, 0.264545, 0.339168, 0.291804, 0.264545, 0.356642, 0.352862, 0.352862, 0.408655, 0.36309, 0.422041, 0.42561, 0.335645, 0.257454, 0.295083, 0.328603, 0.352862, 0.278302, 0.194234, 0.203355, 0.139895, 0.127496, 0.127496, 0.122885, 0.155435, 0.206376, 0.209395, 0.236433, 0.239899, 0.164327, 0.118441, 0.111485, 0.111485, 0.164327, 0.247041, 0.239899, 0.142424, 0.088832, 0.147574, 0.191378, 0.219301, 0.288399, 0.408655, 0.42561, 0.4292, 0.418646, 0.390993, 0.284882, 0.182256, 0.134866, 0.15284, 0.264545, 0.295083, 0.298791, 0.209395, 0.196879, 0.206376, 0.311707, 0.342579, 0.328603, 0.332115, 0.308712, 0.284882, 0.281712, 0.281712, 0.182256, 0.116183, 0.134866, 0.158265, 0.161087, 0.243554, 0.30533, 0.298791, 0.278302, 0.288399, 0.352862, 0.281712, 0.225814, 0.236433, 0.268042, 0.225814, 0.18812, 0.17593, 0.155435, 0.096677, 0.06312, 0.120615, 0.203355, 0.18812, 0.191378, 0.268042, 0.247041, 0.247041, 0.257454, 0.155435, 0.092881, 0.118441, 0.173081, 0.137348, 0.129801, 0.098513, 0.125101, 0.088832, 0.155435, 0.222385, 0.308712, 0.335645, 0.291804, 0.301917, 0.308712, 0.380708, 0.321458, 0.339168, 0.308712, 0.308712, 0.4292, 0.509769, 0.418646, 0.374039, 0.444081, 0.349426, 0.356642, 0.356642, 0.461924, 0.422041, 0.401658, 0.401658, 0.4292, 0.414856, 0.356642, 0.335645, 0.339168, 0.42561, 0.414856, 0.356642, 0.31487, 0.318242, 0.31487, 0.311707, 0.356642, 0.384043, 0.422041, 0.529623, 0.497853, 0.51388, 0.51388, 0.433034, 0.418646, 0.436924, 0.422041, 0.447574, 0.450668, 0.461924, 0.339168, 0.295083, 0.384043, 0.414856, 0.390993, 0.4292, 0.483068, 0.450668, 0.374039, 0.349426, 0.332115, 0.356642, 0.26085, 0.284882, 0.394753, 0.408655, 0.394753, 0.472492, 0.483068, 0.41194, 0.394753, 0.509769, 0.541878, 0.541878, 0.509769, 0.51388, 0.480142, 0.505461, 0.541878, 0.545602, 0.557691, 0.509769, 0.517562, 0.534167, 0.541878, 0.505461, 0.5017, 0.440853, 0.436924, 0.366687, 0.436924, 0.436924, 0.414856, 0.332115, 0.301917, 0.30533, 0.301917, 0.216401, 0.216401, 0.21291, 0.209395, 0.25406, 0.288399, 0.284882, 0.352862, 0.25406, 0.225814, 0.191378, 0.243554, 0.278302, 0.349426, 0.318242, 0.352862, 0.36309, 0.454136, 0.517562, 0.483068, 0.476583, 0.549308, 0.545602, 0.458154, 0.534167, 0.497853, 0.450668, 0.461924, 0.377384, 0.414856, 0.454136, 0.454136, 0.4292, 0.408655, 0.398279, 0.408655, 0.374039, 0.356642, 0.284882, 0.26085, 0.288399, 0.308712, 0.346032, 0.349426, 0.349426, 0.349426, 0.414856, 0.422041, 0.4292, 0.51388, 0.490133, 0.486429, 0.51388, 0.553315, 0.450668, 0.436924, 0.380708, 0.308712, 0.21291, 0.271506, 0.191378, 0.191378, 0.17593, 0.17593, 0.106997, 0.109221, 0.096677, 0.096677, 0.122885, 0.116183, 0.142424, 0.216401, 0.142424, 0.144935, 0.144935, 0.191378, 0.200174, 0.275179, 0.288399, 0.308712, 0.328603, 0.418646, 0.465241, 0.458154, 0.440853, 0.450668, 0.553315, 0.468512, 0.377384, 0.30533, 0.268042, 0.232838, 0.236433, 0.236433, 0.144935, 0.111485, 0.134866, 0.15284, 0.158265, 0.18812, 0.257454, 0.155435, 0.129801, 0.125101, 0.081712, 0.05306, 0.05306, 0.058088, 0.120615, 0.185198, 0.239899, 0.167087, 0.139895, 0.144935, 0.203355, 0.206376, 0.257454, 0.173081, 0.15008, 0.167087, 0.194234, 0.120615, 0.196879, 0.222385, 0.194234, 0.264545, 0.25406, 0.257454, 0.155435, 0.090864, 0.085092, 0.098513, 0.167087, 0.134866, 0.074921, 0.088832, 0.179055, 0.182256, 0.161087, 0.173081, 0.15008, 0.139895, 0.225814, 0.229226, 0.144935, 0.173081, 0.096677, 0.100716, 0.147574, 0.232838, 0.247041, 0.225814, 0.18812, 0.18812, 0.185198, 0.268042, 0.191378, 0.182256, 0.191378, 0.275179, 0.158265, 0.164327, 0.191378, 0.200174, 0.182256, 0.284882, 0.291804, 0.394753, 0.454136, 0.349426, 0.25406, 0.335645, 0.356642, 0.301917, 0.200174, 0.298791, 0.308712, 0.380708, 0.349426, 0.243554, 0.264545, 0.332115, 0.359901, 0.352862, 0.36309, 0.384043, 0.291804, 0.298791, 0.31487, 0.232838, 0.324872, 0.41194, 0.31487, 0.335645, 0.408655, 0.534167, 0.5017, 0.497853, 0.486429, 0.418646, 0.394753, 0.394753, 0.42561, 0.380708, 0.398279, 0.281712, 0.21291, 0.275179, 0.158265, 0.161087, 0.271506, 0.30533, 0.225814, 0.295083, 0.291804, 0.324872, 0.332115, 0.356642, 0.342579, 0.374039, 0.352862, 0.483068, 0.497853, 0.529623, 0.549308, 0.529623, 0.653063, 0.626927, 0.671169, 0.703578, 0.557691, 0.541878, 0.521092, 0.608892, 0.525368, 0.418646, 0.40511, 0.359901, 0.349426, 0.349426, 0.349426, 0.465241, 0.359901, 0.380708, 0.332115, 0.26085, 0.25031, 0.257454, 0.243554, 0.173081, 0.268042, 0.342579, 0.346032, 0.36309, 0.377384, 0.483068, 0.604312, 0.608892, 0.671169, 0.562014, 0.538167, 0.5017, 0.494003, 0.476583, 0.476583, 0.418646, 0.51388, 0.436924, 0.356642, 0.454136, 0.42561, 0.394753, 0.418646, 0.414856, 0.414856, 0.408655, 0.359901, 0.359901, 0.342579, 0.332115, 0.422041, 0.349426, 0.332115, 0.339168, 0.461924, 0.346032, 0.349426, 0.26085, 0.349426, 0.40511, 0.41194, 0.517562, 0.538167, 0.529623, 0.450668, 0.352862, 0.275179, 0.308712, 0.321458, 0.335645, 0.346032, 0.308712, 0.41194, 0.433034, 0.418646, 0.394753, 0.40511, 0.458154, 0.557691, 0.545602, 0.59508, 0.585406, 0.497853, 0.486429, 0.408655, 0.494003, 0.608892, 0.685117, 0.671169, 0.63748, 0.521092, 0.4292, 0.465241, 0.374039, 0.401658, 0.377384, 0.387226, 0.401658, 0.42561, 0.440853, 0.436924, 0.342579, 0.26085, 0.349426, 0.349426, 0.366687, 0.301917, 0.268042, 0.257454, 0.268042, 0.239899, 0.318242, 0.370445, 0.281712, 0.284882, 0.268042, 0.318242, 0.318242, 0.394753, 0.398279, 0.374039, 0.295083, 0.387226, 0.465241, 0.436924, 0.440853, 0.42561, 0.465241, 0.494003, 0.461924, 0.374039, 0.394753, 0.387226, 0.387226, 0.465241, 0.458154, 0.450668, 0.398279, 0.30533, 0.271506, 0.264545, 0.264545, 0.349426, 0.332115, 0.342579, 0.346032, 0.349426, 0.390993, 0.332115, 0.264545, 0.339168, 0.352862, 0.332115, 0.335645, 0.335645, 0.311707, 0.377384, 0.349426, 0.356642, 0.433034, 0.440853, 0.414856, 0.384043, 0.335645, 0.298791], '')</t>
  </si>
  <si>
    <t>[15, 16, 17, 51, 52, 53, 54, 55, 56, 58, 59, 91, 93, 94, 97, 101, 102, 130, 131, 322, 348, 350, 351, 380, 381, 382, 383, 384, 386, 387, 388, 389, 390, 391, 392, 393, 394, 395, 424, 427, 428, 430, 455, 458, 459, 492, 601, 602, 629, 630, 631, 632, 633, 634, 635, 636, 637, 638, 639, 640, 662, 663, 664, 665, 666, 667, 672, 697, 698, 699, 714, 715, 716, 717, 722, 723, 724, 725, 726]</t>
  </si>
  <si>
    <t xml:space="preserve">F5S060|F5S060_9ENTR peptidoglycan glycosyltransferase OS=Enterobacter hormaechei ATCC 49162 </t>
  </si>
  <si>
    <t>([0.009483, 0.007031, 0.005503, 0.004513, 0.00515, 0.006701, 0.007422, 0.006374, 0.005503, 0.005249, 0.004646, 0.005503, 0.005503, 0.005683, 0.004577, 0.00389, 0.004247, 0.005318, 0.005932, 0.005799, 0.004835, 0.004775, 0.007091, 0.007259, 0.011669, 0.009015, 0.008895, 0.010221, 0.011518, 0.020876, 0.038042, 0.060549, 0.054297, 0.032677, 0.038858, 0.047319, 0.081712, 0.137348, 0.167087, 0.158265, 0.11371, 0.194234, 0.203355, 0.098513, 0.164327, 0.069024, 0.106997, 0.11371, 0.102787, 0.164327, 0.155435, 0.073402, 0.042364, 0.043307, 0.034884, 0.067594, 0.066181, 0.060549, 0.028695, 0.029376, 0.030611, 0.030611, 0.025316, 0.056825, 0.10481, 0.058088, 0.067594, 0.085092, 0.067594, 0.036378, 0.018787, 0.019109, 0.018787, 0.03976, 0.045352, 0.085092, 0.036378, 0.027463, 0.015344, 0.030003, 0.026338, 0.029376, 0.048328, 0.031287, 0.028695, 0.037156, 0.038858, 0.0704, 0.041405, 0.026892, 0.047319, 0.074921, 0.059222, 0.058088, 0.056825, 0.056825, 0.032677, 0.069024, 0.118441, 0.21291, 0.191378, 0.137348, 0.078022, 0.074921, 0.120615, 0.11371, 0.094817, 0.173081, 0.109221, 0.173081, 0.222385, 0.243554, 0.206376, 0.21291, 0.311707, 0.222385, 0.137348, 0.232838, 0.25031, 0.278302, 0.301917, 0.301917, 0.384043, 0.339168, 0.349426, 0.352862, 0.346032, 0.26085, 0.239899, 0.339168, 0.247041, 0.18812, 0.173081, 0.209395, 0.200174, 0.216401, 0.219301, 0.31487, 0.196879, 0.173081, 0.111485, 0.092881, 0.098513, 0.088832, 0.173081, 0.10481, 0.06184, 0.066181, 0.069024, 0.03976, 0.022667, 0.041405, 0.076542, 0.069024, 0.094817, 0.06184, 0.060549, 0.10481, 0.102787, 0.120615, 0.129801, 0.203355, 0.15284, 0.155435, 0.144935, 0.120615, 0.18812, 0.164327, 0.164327, 0.15008, 0.164327, 0.247041, 0.232838, 0.275179, 0.328603, 0.298791, 0.418646, 0.332115, 0.324872, 0.222385, 0.298791, 0.301917, 0.271506, 0.311707, 0.225814, 0.17593, 0.179055, 0.132295, 0.15284, 0.173081, 0.275179, 0.332115, 0.356642, 0.352862, 0.318242, 0.206376, 0.206376, 0.229226, 0.318242, 0.318242, 0.301917, 0.335645, 0.335645, 0.356642, 0.356642, 0.444081, 0.5017, 0.5017, 0.570702, 0.699094, 0.661982, 0.562014, 0.497853, 0.472492, 0.472492, 0.440853, 0.440853, 0.450668, 0.4292, 0.42561, 0.36309, 0.36309, 0.332115, 0.328603, 0.335645, 0.370445, 0.298791, 0.324872, 0.359901, 0.359901, 0.342579, 0.346032, 0.422041, 0.541878, 0.461924, 0.356642, 0.311707, 0.366687, 0.390993, 0.377384, 0.384043, 0.408655, 0.557691, 0.575842, 0.472492, 0.440853, 0.461924, 0.444081, 0.328603, 0.318242, 0.318242, 0.288399, 0.243554, 0.158265, 0.134866, 0.18812, 0.288399, 0.366687, 0.40511, 0.384043, 0.387226, 0.288399, 0.264545, 0.243554, 0.236433, 0.239899, 0.278302, 0.222385, 0.281712, 0.311707, 0.328603, 0.328603, 0.377384, 0.335645, 0.4292, 0.440853, 0.359901, 0.339168, 0.264545, 0.264545, 0.158265, 0.158265, 0.236433, 0.295083, 0.209395, 0.232838, 0.288399, 0.275179, 0.298791, 0.321458, 0.324872, 0.288399, 0.257454, 0.164327, 0.179055, 0.120615, 0.120615, 0.185198, 0.21291, 0.291804, 0.239899, 0.346032, 0.281712, 0.281712, 0.288399, 0.257454, 0.167087, 0.191378, 0.191378, 0.139895, 0.147574, 0.134866, 0.164327, 0.200174, 0.295083, 0.356642, 0.418646, 0.295083, 0.291804, 0.284882, 0.219301, 0.271506, 0.229226, 0.229226, 0.243554, 0.21291, 0.225814, 0.291804, 0.288399, 0.318242, 0.387226, 0.374039, 0.398279, 0.298791, 0.291804, 0.311707, 0.200174, 0.122885, 0.132295, 0.132295, 0.102787, 0.122885, 0.067594, 0.092881, 0.142424, 0.132295, 0.094817, 0.092881, 0.094817, 0.116183, 0.078022, 0.076542, 0.045352, 0.040537, 0.076542, 0.079919, 0.041405, 0.10481, 0.179055, 0.278302, 0.284882, 0.324872, 0.374039, 0.359901, 0.349426, 0.374039, 0.374039, 0.476583, 0.458154, 0.468512, 0.433034, 0.468512, 0.352862, 0.444081, 0.538167, 0.557691, 0.465241, 0.541878, 0.454136, 0.447574, 0.465241, 0.418646, 0.332115, 0.247041, 0.349426, 0.346032, 0.222385, 0.236433, 0.144935, 0.281712, 0.232838, 0.167087, 0.185198, 0.222385, 0.144935, 0.158265, 0.11371, 0.096677, 0.098513, 0.15008, 0.15284, 0.142424, 0.090864, 0.127496, 0.185198, 0.144935, 0.088832, 0.147574, 0.147574, 0.194234, 0.167087, 0.125101, 0.209395, 0.125101, 0.106997, 0.106997, 0.116183, 0.11371, 0.18812, 0.158265, 0.144935, 0.167087, 0.17593, 0.194234, 0.222385, 0.142424, 0.10481, 0.102787, 0.10481, 0.096677, 0.094817, 0.094817, 0.127496, 0.109221, 0.106997, 0.15008, 0.247041, 0.132295, 0.132295, 0.109221, 0.111485, 0.054297, 0.044297, 0.032677, 0.029376, 0.024393, 0.043307, 0.088832, 0.147574, 0.147574, 0.122885, 0.147574, 0.15008, 0.11371, 0.11371, 0.11371, 0.147574, 0.158265, 0.25031, 0.301917, 0.366687, 0.311707, 0.311707, 0.335645, 0.370445, 0.517562, 0.458154, 0.366687, 0.349426, 0.36309, 0.36309, 0.36309, 0.332115, 0.229226, 0.219301, 0.134866, 0.209395, 0.196879, 0.100716, 0.058088, 0.042364, 0.037156, 0.071867, 0.106997, 0.102787, 0.120615, 0.058088, 0.120615, 0.206376, 0.206376, 0.164327, 0.102787, 0.144935, 0.185198, 0.216401, 0.281712, 0.408655, 0.321458, 0.291804, 0.295083, 0.384043, 0.4292, 0.418646, 0.41194, 0.444081, 0.332115, 0.301917, 0.298791, 0.264545, 0.264545, 0.236433, 0.17593, 0.229226, 0.125101, 0.118441, 0.106997, 0.134866, 0.096677, 0.15284, 0.109221, 0.129801, 0.074921, 0.071867, 0.040537, 0.021381, 0.023087, 0.042364, 0.040537, 0.090864, 0.100716, 0.090864, 0.116183, 0.219301, 0.18812, 0.25031, 0.25031, 0.346032, 0.236433, 0.268042, 0.179055, 0.243554, 0.30533, 0.366687, 0.284882, 0.401658, 0.418646, 0.332115, 0.339168, 0.356642, 0.264545, 0.257454, 0.264545, 0.222385, 0.129801, 0.191378, 0.21291, 0.203355, 0.18812, 0.25031, 0.18812, 0.298791, 0.335645, 0.31487, 0.328603, 0.332115, 0.328603, 0.398279, 0.494003, 0.51388, 0.486429, 0.59508, 0.549308, 0.538167, 0.5017, 0.608892, 0.58069, 0.59014, 0.529623, 0.444081, 0.398279, 0.374039, 0.380708, 0.374039, 0.40511, 0.4292, 0.509769, 0.40511, 0.440853, 0.436924, 0.414856, 0.422041, 0.408655, 0.444081, 0.366687, 0.422041, 0.408655, 0.41194, 0.328603, 0.384043, 0.480142, 0.468512, 0.486429, 0.384043, 0.387226, 0.387226, 0.374039, 0.384043, 0.490133, 0.490133, 0.486429, 0.40511, 0.332115, 0.25031, 0.264545, 0.352862, 0.370445, 0.390993, 0.40511, 0.401658, 0.394753, 0.390993, 0.401658, 0.465241, 0.444081, 0.461924, 0.401658, 0.31487, 0.236433, 0.225814, 0.200174, 0.200174, 0.281712, 0.352862, 0.414856, 0.332115, 0.30533, 0.271506, 0.275179, 0.194234, 0.298791, 0.318242, 0.291804, 0.380708, 0.401658, 0.497853, 0.41194, 0.398279, 0.5017, 0.517562, 0.398279, 0.42561, 0.339168, 0.359901, 0.291804, 0.308712, 0.394753, 0.318242, 0.271506, 0.281712, 0.30533, 0.257454, 0.25406, 0.271506, 0.25031, 0.219301, 0.200174, 0.243554, 0.239899, 0.25406, 0.288399, 0.374039, 0.346032, 0.4292, 0.342579, 0.335645, 0.352862, 0.352862, 0.436924, 0.525368, 0.505461, 0.56648, 0.608892, 0.56648, 0.545602, 0.59508, 0.529623, 0.521092, 0.454136, 0.534167, 0.505461, 0.468512, 0.468512, 0.483068, 0.476583, 0.517562, 0.541878, 0.418646, 0.387226, 0.387226, 0.295083, 0.31487, 0.321458, 0.324872, 0.339168, 0.374039, 0.26085, 0.342579, 0.295083, 0.281712, 0.222385, 0.216401, 0.284882, 0.291804, 0.284882, 0.284882, 0.31487, 0.377384, 0.472492, 0.472492, 0.384043, 0.366687, 0.239899, 0.170161, 0.167087, 0.17593, 0.17593, 0.281712, 0.200174, 0.284882, 0.374039, 0.436924, 0.447574, 0.4292, 0.444081, 0.349426, 0.342579, 0.26085, 0.268042, 0.18812, 0.127496, 0.142424, 0.25031, 0.352862, 0.42561, 0.321458, 0.328603, 0.243554, 0.147574, 0.158265, 0.098513, 0.10481, 0.11371, 0.11371, 0.120615, 0.118441, 0.196879, 0.17593, 0.25406, 0.185198, 0.268042, 0.25406, 0.339168, 0.216401, 0.225814, 0.225814, 0.291804, 0.25406, 0.311707, 0.384043, 0.440853, 0.525368, 0.483068, 0.440853, 0.394753, 0.352862], '')</t>
  </si>
  <si>
    <t>[206, 207, 208, 209, 210, 211, 233, 242, 243, 374, 375, 377, 465, 568, 570, 571, 572, 573, 574, 575, 576, 577, 585, 647, 648, 678, 679, 680, 681, 682, 683, 684, 685, 686, 688, 689, 694, 695, 770]</t>
  </si>
  <si>
    <t xml:space="preserve">F5S061|F5S061_9ENTR Alpha-2-macroglobulin OS=Enterobacter hormaechei ATCC 49162 </t>
  </si>
  <si>
    <t>([0.096677, 0.106997, 0.074921, 0.054297, 0.076542, 0.102787, 0.059222, 0.078022, 0.06184, 0.05306, 0.069024, 0.05306, 0.060549, 0.051831, 0.098513, 0.100716, 0.158265, 0.17593, 0.232838, 0.332115, 0.311707, 0.356642, 0.356642, 0.465241, 0.51388, 0.483068, 0.480142, 0.613573, 0.575842, 0.671169, 0.767246, 0.775545, 0.849326, 0.837511, 0.859585, 0.834292, 0.827927, 0.852992, 0.865454, 0.865454, 0.868118, 0.885302, 0.837511, 0.837511, 0.795062, 0.73685, 0.733139, 0.703578, 0.712013, 0.73685, 0.754692, 0.733139, 0.716283, 0.685117, 0.58069, 0.541878, 0.490133, 0.41194, 0.384043, 0.346032, 0.308712, 0.308712, 0.25031, 0.335645, 0.288399, 0.30533, 0.377384, 0.380708, 0.380708, 0.374039, 0.30533, 0.232838, 0.167087, 0.173081, 0.11371, 0.164327, 0.116183, 0.200174, 0.196879, 0.200174, 0.26085, 0.26085, 0.25031, 0.321458, 0.206376, 0.25406, 0.236433, 0.239899, 0.203355, 0.239899, 0.17593, 0.185198, 0.25406, 0.321458, 0.311707, 0.414856, 0.418646, 0.480142, 0.377384, 0.465241, 0.454136, 0.390993, 0.30533, 0.311707, 0.229226, 0.311707, 0.370445, 0.390993, 0.311707, 0.370445, 0.377384, 0.370445, 0.433034, 0.349426, 0.349426, 0.36309, 0.295083, 0.308712, 0.346032, 0.42561, 0.41194, 0.42561, 0.377384, 0.40511, 0.324872, 0.40511, 0.366687, 0.349426, 0.332115, 0.418646, 0.346032, 0.257454, 0.301917, 0.225814, 0.311707, 0.311707, 0.275179, 0.352862, 0.229226, 0.200174, 0.111485, 0.118441, 0.064632, 0.109221, 0.15008, 0.179055, 0.10481, 0.15284, 0.144935, 0.144935, 0.139895, 0.147574, 0.222385, 0.281712, 0.36309, 0.284882, 0.288399, 0.200174, 0.170161, 0.271506, 0.268042, 0.36309, 0.352862, 0.359901, 0.268042, 0.298791, 0.324872, 0.418646, 0.346032, 0.278302, 0.291804, 0.281712, 0.268042, 0.284882, 0.191378, 0.15284, 0.185198, 0.122885, 0.229226, 0.196879, 0.21291, 0.229226, 0.170161, 0.179055, 0.191378, 0.284882, 0.15008, 0.094817, 0.094817, 0.094817, 0.137348, 0.15008, 0.161087, 0.229226, 0.134866, 0.161087, 0.191378, 0.122885, 0.132295, 0.120615, 0.17593, 0.085092, 0.085092, 0.076542, 0.071867, 0.118441, 0.106997, 0.127496, 0.203355, 0.216401, 0.173081, 0.185198, 0.158265, 0.155435, 0.170161, 0.170161, 0.132295, 0.132295, 0.191378, 0.222385, 0.239899, 0.158265, 0.200174, 0.122885, 0.194234, 0.191378, 0.179055, 0.100716, 0.164327, 0.102787, 0.100716, 0.216401, 0.173081, 0.179055, 0.185198, 0.173081, 0.25031, 0.349426, 0.346032, 0.311707, 0.268042, 0.179055, 0.288399, 0.278302, 0.356642, 0.36309, 0.275179, 0.271506, 0.414856, 0.324872, 0.418646, 0.41194, 0.377384, 0.408655, 0.342579, 0.243554, 0.155435, 0.132295, 0.081712, 0.066181, 0.116183, 0.182256, 0.225814, 0.194234, 0.275179, 0.194234, 0.200174, 0.203355, 0.203355, 0.18812, 0.229226, 0.191378, 0.185198, 0.127496, 0.067594, 0.100716, 0.102787, 0.164327, 0.200174, 0.173081, 0.206376, 0.127496, 0.118441, 0.118441, 0.120615, 0.116183, 0.116183, 0.109221, 0.185198, 0.18812, 0.116183, 0.144935, 0.102787, 0.050641, 0.085092, 0.167087, 0.161087, 0.161087, 0.179055, 0.185198, 0.271506, 0.243554, 0.295083, 0.311707, 0.339168, 0.335645, 0.275179, 0.36309, 0.271506, 0.257454, 0.185198, 0.185198, 0.191378, 0.295083, 0.401658, 0.394753, 0.398279, 0.40511, 0.41194, 0.36309, 0.366687, 0.335645, 0.384043, 0.41194, 0.408655, 0.380708, 0.394753, 0.458154, 0.461924, 0.529623, 0.521092, 0.525368, 0.648219, 0.632174, 0.626927, 0.632174, 0.661982, 0.59508, 0.549308, 0.549308, 0.480142, 0.380708, 0.380708, 0.36309, 0.36309, 0.366687, 0.394753, 0.398279, 0.401658, 0.398279, 0.349426, 0.275179, 0.359901, 0.264545, 0.25406, 0.170161, 0.206376, 0.164327, 0.129801, 0.161087, 0.167087, 0.222385, 0.321458, 0.25031, 0.26085, 0.182256, 0.147574, 0.15008, 0.15008, 0.182256, 0.179055, 0.173081, 0.243554, 0.229226, 0.321458, 0.225814, 0.206376, 0.144935, 0.096677, 0.147574, 0.170161, 0.236433, 0.275179, 0.18812, 0.203355, 0.194234, 0.31487, 0.342579, 0.359901, 0.349426, 0.25406, 0.17593, 0.191378, 0.203355, 0.209395, 0.137348, 0.158265, 0.25031, 0.301917, 0.401658, 0.414856, 0.377384, 0.374039, 0.398279, 0.394753, 0.521092, 0.538167, 0.509769, 0.549308, 0.461924, 0.450668, 0.440853, 0.541878, 0.553315, 0.458154, 0.454136, 0.575842, 0.694846, 0.699094, 0.699094, 0.613573, 0.557691, 0.557691, 0.570702, 0.433034, 0.447574, 0.346032, 0.346032, 0.366687, 0.349426, 0.42561, 0.436924, 0.4292, 0.324872, 0.384043, 0.349426, 0.36309, 0.236433, 0.239899, 0.164327, 0.164327, 0.219301, 0.25031, 0.222385, 0.232838, 0.324872, 0.390993, 0.414856, 0.295083, 0.26085, 0.158265, 0.142424, 0.122885, 0.196879, 0.288399, 0.295083, 0.418646, 0.418646, 0.529623, 0.529623, 0.626927, 0.557691, 0.444081, 0.461924, 0.387226, 0.374039, 0.30533, 0.318242, 0.374039, 0.380708, 0.346032, 0.476583, 0.497853, 0.525368, 0.468512, 0.436924, 0.356642, 0.352862, 0.268042, 0.26085, 0.25031, 0.264545, 0.295083, 0.40511, 0.42561, 0.461924, 0.461924, 0.575842, 0.56648, 0.56648, 0.720929, 0.685117, 0.661982, 0.51388, 0.538167, 0.505461, 0.465241, 0.557691, 0.450668, 0.444081, 0.36309, 0.275179, 0.271506, 0.25406, 0.284882, 0.222385, 0.301917, 0.30533, 0.284882, 0.275179, 0.185198, 0.179055, 0.243554, 0.232838, 0.25406, 0.155435, 0.144935, 0.194234, 0.219301, 0.222385, 0.301917, 0.390993, 0.450668, 0.380708, 0.440853, 0.380708, 0.328603, 0.346032, 0.346032, 0.232838, 0.243554, 0.222385, 0.216401, 0.229226, 0.15008, 0.196879, 0.308712, 0.401658, 0.418646, 0.308712, 0.384043, 0.384043, 0.366687, 0.31487, 0.394753, 0.377384, 0.339168, 0.42561, 0.31487, 0.318242, 0.339168, 0.346032, 0.465241, 0.472492, 0.458154, 0.538167, 0.570702, 0.557691, 0.465241, 0.458154, 0.549308, 0.570702, 0.575842, 0.59014, 0.557691, 0.529623, 0.525368, 0.570702, 0.557691, 0.657645, 0.694846, 0.694846, 0.680603, 0.549308, 0.450668, 0.370445, 0.380708, 0.352862, 0.342579, 0.332115, 0.25031, 0.25406, 0.236433, 0.239899, 0.236433, 0.328603, 0.366687, 0.288399, 0.318242, 0.308712, 0.298791, 0.239899, 0.332115, 0.328603, 0.380708, 0.380708, 0.359901, 0.390993, 0.390993, 0.370445, 0.461924, 0.461924, 0.483068, 0.494003, 0.40511, 0.390993, 0.436924, 0.408655, 0.374039, 0.346032, 0.352862, 0.352862, 0.356642, 0.281712, 0.196879, 0.232838, 0.236433, 0.318242, 0.291804, 0.328603, 0.359901, 0.352862, 0.366687, 0.342579, 0.342579, 0.458154, 0.390993, 0.295083, 0.301917, 0.414856, 0.447574, 0.458154, 0.480142, 0.480142, 0.545602, 0.529623, 0.529623, 0.538167, 0.486429, 0.398279, 0.359901, 0.366687, 0.30533, 0.36309, 0.356642, 0.328603, 0.288399, 0.356642, 0.398279, 0.324872, 0.308712, 0.301917, 0.222385, 0.219301, 0.18812, 0.182256, 0.203355, 0.142424, 0.196879, 0.264545, 0.335645, 0.346032, 0.346032, 0.321458, 0.225814, 0.142424, 0.170161, 0.109221, 0.11371, 0.137348, 0.182256, 0.194234, 0.194234, 0.179055, 0.182256, 0.229226, 0.25031, 0.225814, 0.295083, 0.31487, 0.295083, 0.318242, 0.257454, 0.173081, 0.264545, 0.366687, 0.472492, 0.468512, 0.59014, 0.5017, 0.497853, 0.418646, 0.398279, 0.370445, 0.476583, 0.480142, 0.486429, 0.480142, 0.58069, 0.494003, 0.486429, 0.390993, 0.408655, 0.418646, 0.51388, 0.408655, 0.408655, 0.390993, 0.291804, 0.268042, 0.268042, 0.271506, 0.291804, 0.291804, 0.291804, 0.30533, 0.301917, 0.311707, 0.271506, 0.222385, 0.278302, 0.271506, 0.311707, 0.271506, 0.229226, 0.139895, 0.191378, 0.191378, 0.125101, 0.194234, 0.129801, 0.203355, 0.200174, 0.268042, 0.275179, 0.308712, 0.281712, 0.275179, 0.264545, 0.278302, 0.31487, 0.308712, 0.342579, 0.41194, 0.414856, 0.461924, 0.56648, 0.505461, 0.494003, 0.505461, 0.521092, 0.632174, 0.657645, 0.613573, 0.490133, 0.509769, 0.534167, 0.534167, 0.541878, 0.541878, 0.483068, 0.521092, 0.450668, 0.418646, 0.332115, 0.321458, 0.356642, 0.384043, 0.440853, 0.422041, 0.509769, 0.490133, 0.5017, 0.380708, 0.380708, 0.436924, 0.342579, 0.328603, 0.321458, 0.311707, 0.318242, 0.398279, 0.414856, 0.418646, 0.332115, 0.321458, 0.339168, 0.370445, 0.257454, 0.288399, 0.25406, 0.278302, 0.257454, 0.268042, 0.356642, 0.301917, 0.346032, 0.349426, 0.335645, 0.25031, 0.281712, 0.21291, 0.222385, 0.191378, 0.236433, 0.232838, 0.318242, 0.318242, 0.308712, 0.40511, 0.318242, 0.288399, 0.18812, 0.209395, 0.200174, 0.137348, 0.15008, 0.102787, 0.15284, 0.179055, 0.26085, 0.243554, 0.298791, 0.284882, 0.281712, 0.30533, 0.370445, 0.374039, 0.408655, 0.401658, 0.387226, 0.436924, 0.465241, 0.549308, 0.465241, 0.384043, 0.465241, 0.444081, 0.541878, 0.497853, 0.468512, 0.480142, 0.480142, 0.497853, 0.5017, 0.505461, 0.42561, 0.468512, 0.377384, 0.321458, 0.25031, 0.264545, 0.295083, 0.384043, 0.398279, 0.472492, 0.51388, 0.505461, 0.642678, 0.618285, 0.690604, 0.694846, 0.570702, 0.553315, 0.468512, 0.465241, 0.401658, 0.476583, 0.436924, 0.525368, 0.486429, 0.570702, 0.570702, 0.56648, 0.5017, 0.422041, 0.458154, 0.509769, 0.505461, 0.408655, 0.408655, 0.335645, 0.25406, 0.271506, 0.271506, 0.308712, 0.247041, 0.321458, 0.324872, 0.352862, 0.288399, 0.275179, 0.291804, 0.191378, 0.196879, 0.232838, 0.209395, 0.132295, 0.127496, 0.15284, 0.219301, 0.239899, 0.21291, 0.301917, 0.339168, 0.239899, 0.173081, 0.232838, 0.229226, 0.222385, 0.225814, 0.203355, 0.281712, 0.239899, 0.339168, 0.25031, 0.161087, 0.25406, 0.25406, 0.170161, 0.144935, 0.144935, 0.083462, 0.085092, 0.086953, 0.102787, 0.185198, 0.278302, 0.278302, 0.191378, 0.173081, 0.147574, 0.15284, 0.15284, 0.100716, 0.094817, 0.15008, 0.239899, 0.225814, 0.30533, 0.40511, 0.328603, 0.308712, 0.370445, 0.458154, 0.440853, 0.433034, 0.458154, 0.497853, 0.4292, 0.525368, 0.56648, 0.525368, 0.632174, 0.521092, 0.541878, 0.505461, 0.51388, 0.509769, 0.476583, 0.468512, 0.486429, 0.497853, 0.472492, 0.394753, 0.408655, 0.380708, 0.401658, 0.366687, 0.349426, 0.414856, 0.408655, 0.31487, 0.384043, 0.301917, 0.422041, 0.418646, 0.450668, 0.458154, 0.346032, 0.387226, 0.380708, 0.370445, 0.356642, 0.384043, 0.384043, 0.332115, 0.335645, 0.332115, 0.301917, 0.196879, 0.200174, 0.216401, 0.318242, 0.328603, 0.31487, 0.281712, 0.370445, 0.366687, 0.374039, 0.476583, 0.454136, 0.366687, 0.264545, 0.278302, 0.257454, 0.308712, 0.380708, 0.324872, 0.232838, 0.268042, 0.377384, 0.295083, 0.284882, 0.275179, 0.295083, 0.387226, 0.298791, 0.225814, 0.200174, 0.182256, 0.185198, 0.209395, 0.298791, 0.380708, 0.444081, 0.398279, 0.4292, 0.318242, 0.418646, 0.433034, 0.433034, 0.422041, 0.42561, 0.422041, 0.433034, 0.40511, 0.444081, 0.553315, 0.661982, 0.59508, 0.613573, 0.529623, 0.486429, 0.408655, 0.41194, 0.387226, 0.468512, 0.468512, 0.538167, 0.440853, 0.51388, 0.4292, 0.440853, 0.521092, 0.486429, 0.480142, 0.509769, 0.480142, 0.509769, 0.436924, 0.541878, 0.447574, 0.553315, 0.632174, 0.733139, 0.694846, 0.720929, 0.720929, 0.724957, 0.63748, 0.608892, 0.505461, 0.648219, 0.534167, 0.525368, 0.525368, 0.436924, 0.418646, 0.414856, 0.295083, 0.359901, 0.352862, 0.4292, 0.414856, 0.318242, 0.318242, 0.31487, 0.324872, 0.26085, 0.257454, 0.335645, 0.356642, 0.450668, 0.342579, 0.440853, 0.440853, 0.490133, 0.585406, 0.447574, 0.447574, 0.585406, 0.59014, 0.575842, 0.562014, 0.534167, 0.497853, 0.486429, 0.4292, 0.422041, 0.42561, 0.422041, 0.454136, 0.5017, 0.398279, 0.509769, 0.447574, 0.454136, 0.436924, 0.366687, 0.480142, 0.480142, 0.447574, 0.444081, 0.40511, 0.339168, 0.352862, 0.483068, 0.494003, 0.622677, 0.613573, 0.575842, 0.570702, 0.497853, 0.570702, 0.661982, 0.626927, 0.671169, 0.545602, 0.562014, 0.648219, 0.509769, 0.5017, 0.538167, 0.5017, 0.541878, 0.538167, 0.534167, 0.494003, 0.5017, 0.401658, 0.328603, 0.342579, 0.342579, 0.370445, 0.328603, 0.387226, 0.41194, 0.328603, 0.422041, 0.328603, 0.298791, 0.394753, 0.30533, 0.191378, 0.216401, 0.232838, 0.229226, 0.229226, 0.200174, 0.120615, 0.209395, 0.200174, 0.275179, 0.206376, 0.139895, 0.161087, 0.142424, 0.120615, 0.185198, 0.173081, 0.247041, 0.200174, 0.120615, 0.222385, 0.301917, 0.225814, 0.134866, 0.200174, 0.203355, 0.203355, 0.26085, 0.239899, 0.25031, 0.243554, 0.284882, 0.284882, 0.268042, 0.17593, 0.170161, 0.167087, 0.182256, 0.182256, 0.271506, 0.384043, 0.346032, 0.349426, 0.4292, 0.486429, 0.450668, 0.349426, 0.394753, 0.332115, 0.321458, 0.308712, 0.308712, 0.339168, 0.335645, 0.25406, 0.349426, 0.311707, 0.321458, 0.308712, 0.318242, 0.318242, 0.301917, 0.30533, 0.200174, 0.173081, 0.132295, 0.086953, 0.155435, 0.142424, 0.232838, 0.229226, 0.356642, 0.377384, 0.390993, 0.380708, 0.356642, 0.26085, 0.308712, 0.264545, 0.17593, 0.11371, 0.106997, 0.116183, 0.060549, 0.0704, 0.056825, 0.092881, 0.139895, 0.127496, 0.142424, 0.139895, 0.139895, 0.066181, 0.058088, 0.033407, 0.074921, 0.116183, 0.191378, 0.161087, 0.137348, 0.225814, 0.295083, 0.257454, 0.257454, 0.36309, 0.444081, 0.433034, 0.352862, 0.384043, 0.295083, 0.200174, 0.203355, 0.216401, 0.342579, 0.342579, 0.370445, 0.291804, 0.321458, 0.21291, 0.247041, 0.216401, 0.203355, 0.216401, 0.26085, 0.25406, 0.268042, 0.236433, 0.31487, 0.394753, 0.284882, 0.346032, 0.359901, 0.359901, 0.318242, 0.194234, 0.170161, 0.206376, 0.17593, 0.127496, 0.137348, 0.116183, 0.185198, 0.196879, 0.196879, 0.185198, 0.155435, 0.17593, 0.132295, 0.132295, 0.11371, 0.132295, 0.15284, 0.222385, 0.132295, 0.081712, 0.147574, 0.170161, 0.173081, 0.219301, 0.291804, 0.342579, 0.342579, 0.342579, 0.328603, 0.232838, 0.268042, 0.219301, 0.15008, 0.232838, 0.158265, 0.185198, 0.219301, 0.194234, 0.116183, 0.18812, 0.216401, 0.167087, 0.170161, 0.182256, 0.182256, 0.203355, 0.232838, 0.26085, 0.275179, 0.288399, 0.339168, 0.229226, 0.324872, 0.291804, 0.25406, 0.26085, 0.26085, 0.308712, 0.377384, 0.461924, 0.476583, 0.59508, 0.648219, 0.648219, 0.648219, 0.545602, 0.465241, 0.436924, 0.454136, 0.356642, 0.346032, 0.374039, 0.461924, 0.36309, 0.444081, 0.486429, 0.59917, 0.562014, 0.472492, 0.394753, 0.318242, 0.301917, 0.209395, 0.147574, 0.161087, 0.161087, 0.179055, 0.206376, 0.167087, 0.102787, 0.200174, 0.21291, 0.158265, 0.158265, 0.243554, 0.243554, 0.158265, 0.096677, 0.122885, 0.161087, 0.127496, 0.18812, 0.206376, 0.298791, 0.349426, 0.232838, 0.216401, 0.311707, 0.311707, 0.281712, 0.284882, 0.243554, 0.232838, 0.30533, 0.31487, 0.295083, 0.311707, 0.36309, 0.36309, 0.247041, 0.203355, 0.25406, 0.257454, 0.236433, 0.219301, 0.170161, 0.271506, 0.278302, 0.196879, 0.194234, 0.295083, 0.342579, 0.243554, 0.247041, 0.21291, 0.200174, 0.206376, 0.18812, 0.144935, 0.206376, 0.321458, 0.40511, 0.40511, 0.408655, 0.40511, 0.40511, 0.5017, 0.490133, 0.461924, 0.549308, 0.483068, 0.497853, 0.545602, 0.58069, 0.59014, 0.626927, 0.648219, 0.648219, 0.549308, 0.657645, 0.626927, 0.529623, 0.525368, 0.486429, 0.483068, 0.5017, 0.51388, 0.497853, 0.505461, 0.541878, 0.585406, 0.56648, 0.436924, 0.356642, 0.4292, 0.339168, 0.356642, 0.335645, 0.335645, 0.414856, 0.332115, 0.398279, 0.480142, 0.390993, 0.433034, 0.468512, 0.458154, 0.494003, 0.490133, 0.480142, 0.483068, 0.380708, 0.380708, 0.486429, 0.461924, 0.486429, 0.570702, 0.557691, 0.468512, 0.390993, 0.36309, 0.450668, 0.4292, 0.41194, 0.490133, 0.509769, 0.465241, 0.458154, 0.342579, 0.342579, 0.342579, 0.26085, 0.318242, 0.390993, 0.390993, 0.497853, 0.401658, 0.342579, 0.26085, 0.281712, 0.26085, 0.21291, 0.225814, 0.15284, 0.144935, 0.129801, 0.129801, 0.137348, 0.15008, 0.158265, 0.191378, 0.21291, 0.26085, 0.196879, 0.15008, 0.10481, 0.106997, 0.106997, 0.100716, 0.179055, 0.21291, 0.311707, 0.30533, 0.30533, 0.295083, 0.318242, 0.356642, 0.36309, 0.374039, 0.284882, 0.318242, 0.284882, 0.264545, 0.288399, 0.328603, 0.390993, 0.374039, 0.356642, 0.450668, 0.529623, 0.494003, 0.521092, 0.541878, 0.553315, 0.538167, 0.657645, 0.529623, 0.433034, 0.444081, 0.433034, 0.472492, 0.505461, 0.51388, 0.51388, 0.541878, 0.465241, 0.472492, 0.570702, 0.521092, 0.517562, 0.40511, 0.401658, 0.42561, 0.4292, 0.5017, 0.380708, 0.298791, 0.349426, 0.398279, 0.31487, 0.342579, 0.308712, 0.318242, 0.332115, 0.332115, 0.31487, 0.444081, 0.366687, 0.366687, 0.324872, 0.239899, 0.264545, 0.18812, 0.144935, 0.127496, 0.106997, 0.132295, 0.196879, 0.25406, 0.284882, 0.36309, 0.239899, 0.31487, 0.229226, 0.243554, 0.173081, 0.196879, 0.137348, 0.137348, 0.144935, 0.21291, 0.243554, 0.247041, 0.25406, 0.31487, 0.321458, 0.257454, 0.328603, 0.288399, 0.268042, 0.271506, 0.229226, 0.291804, 0.288399, 0.36309, 0.36309, 0.359901, 0.239899, 0.216401, 0.219301, 0.232838, 0.206376, 0.216401, 0.281712, 0.335645, 0.268042, 0.225814, 0.332115, 0.295083, 0.30533, 0.239899], '')</t>
  </si>
  <si>
    <t>[24, 27, 28, 29, 30, 31, 32, 33, 34, 35, 36, 37, 38, 39, 40, 41, 42, 43, 44, 45, 46, 47, 48, 49, 50, 51, 52, 53, 54, 55, 329, 330, 331, 332, 333, 334, 335, 336, 337, 338, 339, 405, 406, 407, 408, 412, 413, 416, 417, 418, 419, 420, 421, 422, 423, 458, 459, 460, 461, 473, 487, 488, 489, 490, 491, 492, 493, 494, 495, 497, 555, 556, 557, 560, 561, 562, 563, 564, 565, 566, 567, 568, 569, 570, 571, 572, 573, 634, 635, 636, 637, 688, 689, 698, 704, 746, 747, 749, 750, 751, 752, 753, 755, 756, 757, 758, 759, 761, 770, 772, 833, 838, 844, 845, 856, 857, 858, 859, 860, 861, 862, 863, 869, 871, 872, 873, 874, 877, 878, 950, 951, 952, 953, 954, 955, 956, 957, 958, 1038, 1039, 1040, 1041, 1042, 1049, 1051, 1054, 1057, 1059, 1061, 1063, 1064, 1065, 1066, 1067, 1068, 1069, 1070, 1071, 1072, 1073, 1074, 1075, 1076, 1098, 1101, 1102, 1103, 1104, 1105, 1113, 1115, 1129, 1130, 1131, 1132, 1134, 1135, 1136, 1137, 1138, 1139, 1140, 1141, 1142, 1143, 1144, 1145, 1146, 1147, 1149, 1360, 1361, 1362, 1363, 1364, 1375, 1376, 1445, 1448, 1451, 1452, 1453, 1454, 1455, 1456, 1457, 1458, 1459, 1460, 1461, 1464, 1465, 1467, 1468, 1469, 1470, 1495, 1496, 1504, 1558, 1560, 1561, 1562, 1563, 1564, 1565, 1570, 1571, 1572, 1573, 1576, 1577, 1578, 1583]</t>
  </si>
  <si>
    <t xml:space="preserve">F5S062|F5S062_9ENTR PTS family glucose porter, IICBA component OS=Enterobacter hormaechei ATCC 49162 </t>
  </si>
  <si>
    <t>([0.018106, 0.025762, 0.040537, 0.056825, 0.027463, 0.016528, 0.021381, 0.035586, 0.024393, 0.016528, 0.011106, 0.009401, 0.010509, 0.006619, 0.005992, 0.008002, 0.00543, 0.004388, 0.004315, 0.003701, 0.002366, 0.00359, 0.003804, 0.00283, 0.002078, 0.002881, 0.004247, 0.004247, 0.003997, 0.003821, 0.004577, 0.007091, 0.007031, 0.004577, 0.007315, 0.006482, 0.004736, 0.006482, 0.010221, 0.022667, 0.016257, 0.016826, 0.017797, 0.016257, 0.016257, 0.028695, 0.030611, 0.015078, 0.009096, 0.007259, 0.01078, 0.013613, 0.009728, 0.010509, 0.018415, 0.009977, 0.010926, 0.011903, 0.013265, 0.008276, 0.006374, 0.006421, 0.007091, 0.004646, 0.00407, 0.004135, 0.004135, 0.002761, 0.004247, 0.004208, 0.004689, 0.003431, 0.002976, 0.003512, 0.004736, 0.005011, 0.006619, 0.009401, 0.008723, 0.006988, 0.008525, 0.006894, 0.006533, 0.008624, 0.009294, 0.008002, 0.011669, 0.007259, 0.007315, 0.005011, 0.004835, 0.003478, 0.004976, 0.004976, 0.003997, 0.00407, 0.002881, 0.003014, 0.002155, 0.00316, 0.002529, 0.003079, 0.004135, 0.006482, 0.004646, 0.005623, 0.008276, 0.006619, 0.01227, 0.023963, 0.027463, 0.066181, 0.102787, 0.069024, 0.090864, 0.134866, 0.122885, 0.144935, 0.079919, 0.081712, 0.074921, 0.086953, 0.086953, 0.051831, 0.021816, 0.051831, 0.047319, 0.038042, 0.029376, 0.011903, 0.009483, 0.01227, 0.007555, 0.006374, 0.007645, 0.007645, 0.006533, 0.004736, 0.005734, 0.007422, 0.007422, 0.00543, 0.005086, 0.005223, 0.006795, 0.006795, 0.006194, 0.007495, 0.005872, 0.007877, 0.008075, 0.009977, 0.009977, 0.014075, 0.017797, 0.013265, 0.008409, 0.006701, 0.00962, 0.009483, 0.00962, 0.010926, 0.009977, 0.011106, 0.009015, 0.006245, 0.006894, 0.004921, 0.003727, 0.005249, 0.00407, 0.005992, 0.004736, 0.003671, 0.00316, 0.003727, 0.003405, 0.003701, 0.004315, 0.004315, 0.004646, 0.003478, 0.003298, 0.005223, 0.004736, 0.004775, 0.006795, 0.008895, 0.013613, 0.013265, 0.011342, 0.013613, 0.009187, 0.009728, 0.009977, 0.013016, 0.008723, 0.011903, 0.017797, 0.024826, 0.024826, 0.024826, 0.021816, 0.038858, 0.020165, 0.030003, 0.020876, 0.011342, 0.011106, 0.007177, 0.007422, 0.008156, 0.009865, 0.009401, 0.007645, 0.008075, 0.010221, 0.018106, 0.017797, 0.01078, 0.01078, 0.011106, 0.007031, 0.008156, 0.005799, 0.007555, 0.009728, 0.008895, 0.009187, 0.006421, 0.010131, 0.018787, 0.009865, 0.009401, 0.015078, 0.028107, 0.049374, 0.049374, 0.026892, 0.018106, 0.032017, 0.034068, 0.025762, 0.023534, 0.041405, 0.083462, 0.059222, 0.051831, 0.127496, 0.118441, 0.116183, 0.046336, 0.028695, 0.067594, 0.045352, 0.034884, 0.020876, 0.023087, 0.021816, 0.021381, 0.034068, 0.037156, 0.018106, 0.022667, 0.046336, 0.046336, 0.027463, 0.021816, 0.011669, 0.011903, 0.016826, 0.034884, 0.081712, 0.054297, 0.044297, 0.066181, 0.060549, 0.041405, 0.034068, 0.017138, 0.032677, 0.024826, 0.018415, 0.026338, 0.015078, 0.01227, 0.009096, 0.008276, 0.009015, 0.015078, 0.010926, 0.013613, 0.015078, 0.017797, 0.035586, 0.036378, 0.026892, 0.019401, 0.032017, 0.032017, 0.046336, 0.019109, 0.013613, 0.009728, 0.013437, 0.018106, 0.018106, 0.014075, 0.028107, 0.040537, 0.020165, 0.015078, 0.010131, 0.009187, 0.006374, 0.006421, 0.006988, 0.009096, 0.009187, 0.012491, 0.007495, 0.008895, 0.008409, 0.008723, 0.008409, 0.005932, 0.006039, 0.007555, 0.007877, 0.005623, 0.003924, 0.004247, 0.004577, 0.005872, 0.00515, 0.005223, 0.003757, 0.00359, 0.003298, 0.003341, 0.003079, 0.003821, 0.003298, 0.003607, 0.003366, 0.004835, 0.004577, 0.00359, 0.003298, 0.003431, 0.004483, 0.005734, 0.005318, 0.006701, 0.005992, 0.007031, 0.009294, 0.009096, 0.006194, 0.006482, 0.006078, 0.004483, 0.003924, 0.003431, 0.004736, 0.005011, 0.005623, 0.00558, 0.008409, 0.008804, 0.013613, 0.013821, 0.017138, 0.034068, 0.018415, 0.028107, 0.019109, 0.011342, 0.011342, 0.013016, 0.008895, 0.015344, 0.016021, 0.015694, 0.020876, 0.010509, 0.014315, 0.008525, 0.008624, 0.005932, 0.004247, 0.003177, 0.002194, 0.002211, 0.001383, 0.001417, 0.000842, 0.000687, 0.001069, 0.000983, 0.001417, 0.001541, 0.00155, 0.00231, 0.003431, 0.00389, 0.005623, 0.006701, 0.009728, 0.016826, 0.036378, 0.071867, 0.129801, 0.247041, 0.247041, 0.271506, 0.275179, 0.380708, 0.483068, 0.486429, 0.671169, 0.521092, 0.59508, 0.545602, 0.529623, 0.490133, 0.51388, 0.525368, 0.51388, 0.497853, 0.377384, 0.36309, 0.374039, 0.356642, 0.247041, 0.173081, 0.194234, 0.288399, 0.194234, 0.194234, 0.185198, 0.170161, 0.284882, 0.291804, 0.232838, 0.25031, 0.182256, 0.11371, 0.111485, 0.116183, 0.083462, 0.086953, 0.094817, 0.086953, 0.048328, 0.092881, 0.092881, 0.15008, 0.100716, 0.167087, 0.179055, 0.125101, 0.102787, 0.051831, 0.026338, 0.05306, 0.051831, 0.100716, 0.15284, 0.088832, 0.078022, 0.092881, 0.158265, 0.15008, 0.122885, 0.194234, 0.18812, 0.173081, 0.098513, 0.147574, 0.155435, 0.144935, 0.219301, 0.268042, 0.291804, 0.387226, 0.311707, 0.232838, 0.139895, 0.139895, 0.147574, 0.158265, 0.134866, 0.127496, 0.125101, 0.129801, 0.134866, 0.144935, 0.206376, 0.239899, 0.25406, 0.257454, 0.182256, 0.120615, 0.092881, 0.118441, 0.092881, 0.118441, 0.15284, 0.21291, 0.179055, 0.26085, 0.203355, 0.278302], '')</t>
  </si>
  <si>
    <t>[420, 421, 422, 423, 424, 426, 427, 428]</t>
  </si>
  <si>
    <t xml:space="preserve">F5S063|F5S063_9ENTR Maltose-6'-phosphate glucosidase OS=Enterobacter hormaechei ATCC 49162 </t>
  </si>
  <si>
    <t>([0.023087, 0.038042, 0.059222, 0.086953, 0.11371, 0.15284, 0.096677, 0.127496, 0.179055, 0.206376, 0.155435, 0.134866, 0.225814, 0.219301, 0.125101, 0.083462, 0.106997, 0.173081, 0.173081, 0.173081, 0.271506, 0.191378, 0.21291, 0.137348, 0.111485, 0.125101, 0.069024, 0.122885, 0.0704, 0.032017, 0.034068, 0.033407, 0.056825, 0.064632, 0.051831, 0.088832, 0.120615, 0.185198, 0.18812, 0.185198, 0.155435, 0.167087, 0.203355, 0.122885, 0.209395, 0.239899, 0.158265, 0.158265, 0.158265, 0.25031, 0.349426, 0.335645, 0.436924, 0.422041, 0.318242, 0.349426, 0.239899, 0.236433, 0.161087, 0.161087, 0.243554, 0.288399, 0.284882, 0.370445, 0.370445, 0.321458, 0.216401, 0.284882, 0.374039, 0.339168, 0.328603, 0.216401, 0.158265, 0.079919, 0.064632, 0.120615, 0.092881, 0.173081, 0.111485, 0.164327, 0.164327, 0.096677, 0.090864, 0.059222, 0.054297, 0.092881, 0.120615, 0.219301, 0.236433, 0.236433, 0.179055, 0.200174, 0.219301, 0.288399, 0.398279, 0.433034, 0.349426, 0.324872, 0.321458, 0.40511, 0.418646, 0.414856, 0.447574, 0.444081, 0.521092, 0.517562, 0.497853, 0.398279, 0.356642, 0.247041, 0.247041, 0.25406, 0.225814, 0.321458, 0.229226, 0.15284, 0.17593, 0.203355, 0.203355, 0.216401, 0.132295, 0.071867, 0.071867, 0.106997, 0.0704, 0.066181, 0.066181, 0.036378, 0.05306, 0.066181, 0.125101, 0.125101, 0.173081, 0.100716, 0.056825, 0.067594, 0.122885, 0.059222, 0.076542, 0.125101, 0.134866, 0.185198, 0.247041, 0.161087, 0.116183, 0.144935, 0.144935, 0.144935, 0.167087, 0.191378, 0.18812, 0.111485, 0.111485, 0.15008, 0.25031, 0.30533, 0.370445, 0.291804, 0.301917, 0.31487, 0.21291, 0.132295, 0.161087, 0.142424, 0.239899, 0.236433, 0.232838, 0.194234, 0.15008, 0.206376, 0.219301, 0.17593, 0.25406, 0.229226, 0.132295, 0.076542, 0.092881, 0.06312, 0.100716, 0.155435, 0.144935, 0.222385, 0.21291, 0.216401, 0.203355, 0.191378, 0.170161, 0.11371, 0.134866, 0.11371, 0.122885, 0.11371, 0.078022, 0.078022, 0.047319, 0.040537, 0.071867, 0.071867, 0.071867, 0.066181, 0.045352, 0.047319, 0.047319, 0.086953, 0.083462, 0.122885, 0.069024, 0.134866, 0.239899, 0.161087, 0.232838, 0.219301, 0.219301, 0.243554, 0.216401, 0.321458, 0.31487, 0.308712, 0.225814, 0.206376, 0.216401, 0.291804, 0.291804, 0.26085, 0.219301, 0.209395, 0.216401, 0.308712, 0.308712, 0.308712, 0.390993, 0.390993, 0.401658, 0.42561, 0.517562, 0.4292, 0.36309, 0.480142, 0.486429, 0.461924, 0.553315, 0.562014, 0.447574, 0.440853, 0.497853, 0.436924, 0.390993, 0.390993, 0.301917, 0.170161, 0.179055, 0.191378, 0.120615, 0.069024, 0.069024, 0.076542, 0.164327, 0.139895, 0.086953, 0.090864, 0.096677, 0.054297, 0.030003, 0.038858, 0.045352, 0.042364, 0.081712, 0.06312, 0.03976, 0.073402, 0.142424, 0.132295, 0.134866, 0.236433, 0.332115, 0.21291, 0.206376, 0.182256, 0.247041, 0.346032, 0.349426, 0.377384, 0.42561, 0.529623, 0.59014, 0.557691, 0.557691, 0.538167, 0.653063, 0.626927, 0.476583, 0.450668, 0.408655, 0.366687, 0.359901, 0.36309, 0.370445, 0.359901, 0.359901, 0.394753, 0.380708, 0.278302, 0.268042, 0.339168, 0.335645, 0.30533, 0.200174, 0.18812, 0.134866, 0.137348, 0.147574, 0.247041, 0.275179, 0.321458, 0.239899, 0.147574, 0.092881, 0.164327, 0.116183, 0.100716, 0.06312, 0.06312, 0.066181, 0.090864, 0.038858, 0.038858, 0.028107, 0.055536, 0.058088, 0.086953, 0.086953, 0.079919, 0.050641, 0.038042, 0.022306, 0.048328, 0.090864, 0.132295, 0.122885, 0.15008, 0.10481, 0.158265, 0.173081, 0.170161, 0.219301, 0.236433, 0.236433, 0.288399, 0.219301, 0.15284, 0.170161, 0.116183, 0.203355, 0.243554, 0.200174, 0.185198, 0.17593, 0.161087, 0.179055, 0.179055, 0.232838, 0.339168, 0.359901, 0.278302, 0.356642, 0.291804, 0.384043, 0.374039, 0.335645, 0.436924, 0.42561, 0.30533, 0.380708, 0.359901, 0.394753, 0.401658, 0.41194, 0.41194, 0.418646, 0.408655, 0.324872, 0.268042, 0.25031, 0.236433, 0.311707, 0.232838, 0.191378, 0.132295, 0.139895, 0.170161, 0.15284, 0.139895, 0.25031, 0.243554, 0.236433, 0.144935, 0.232838, 0.308712, 0.275179, 0.185198, 0.185198, 0.232838, 0.158265, 0.167087, 0.094817, 0.098513, 0.15284, 0.232838, 0.232838, 0.247041, 0.284882, 0.236433, 0.346032, 0.332115, 0.301917, 0.298791, 0.36309, 0.257454, 0.185198, 0.225814, 0.328603, 0.284882, 0.219301, 0.349426, 0.31487, 0.414856, 0.398279, 0.422041, 0.324872, 0.301917, 0.301917, 0.268042, 0.229226, 0.219301, 0.206376, 0.21291, 0.134866, 0.161087, 0.26085, 0.342579, 0.346032, 0.30533, 0.275179, 0.356642, 0.332115, 0.339168, 0.298791, 0.278302, 0.222385, 0.30533, 0.408655, 0.335645, 0.346032, 0.447574, 0.40511], '')</t>
  </si>
  <si>
    <t>[104, 105, 234, 240, 241, 283, 284, 285, 286, 287, 288, 289]</t>
  </si>
  <si>
    <t xml:space="preserve">F5S069|F5S069_9ENTR 2Fe-2S ferredoxin OS=Enterobacter hormaechei ATCC 49162 </t>
  </si>
  <si>
    <t>([0.243554, 0.164327, 0.066181, 0.120615, 0.164327, 0.194234, 0.196879, 0.173081, 0.134866, 0.17593, 0.179055, 0.185198, 0.161087, 0.173081, 0.264545, 0.318242, 0.318242, 0.318242, 0.301917, 0.25406, 0.257454, 0.179055, 0.236433, 0.339168, 0.308712, 0.222385, 0.247041, 0.216401, 0.288399, 0.352862, 0.308712, 0.209395, 0.243554, 0.225814, 0.225814, 0.106997, 0.092881, 0.066181, 0.10481, 0.100716, 0.064632, 0.073402, 0.051831, 0.034884, 0.029376, 0.027463, 0.050641, 0.044297, 0.033407, 0.031287, 0.032017, 0.023963, 0.045352, 0.044297, 0.047319, 0.049374, 0.122885, 0.144935, 0.281712, 0.284882, 0.291804, 0.398279, 0.324872, 0.468512, 0.534167, 0.56648, 0.483068, 0.461924, 0.387226, 0.51388, 0.534167, 0.545602, 0.63748, 0.657645, 0.534167, 0.534167, 0.398279, 0.387226, 0.352862, 0.308712, 0.243554, 0.236433, 0.271506, 0.36309, 0.359901, 0.301917, 0.278302, 0.301917, 0.324872, 0.298791, 0.308712, 0.268042, 0.179055, 0.185198, 0.134866, 0.194234, 0.191378, 0.291804, 0.268042, 0.31487, 0.328603, 0.36309, 0.339168, 0.30533, 0.25406, 0.209395, 0.271506, 0.31487, 0.366687, 0.295083, 0.447574], '')</t>
  </si>
  <si>
    <t>[64, 65, 69, 70, 71, 72, 73, 74, 75]</t>
  </si>
  <si>
    <t xml:space="preserve">F5S070|F5S070_9ENTR Chaperone protein HscA OS=Enterobacter hormaechei ATCC 49162 </t>
  </si>
  <si>
    <t>([0.232838, 0.281712, 0.281712, 0.278302, 0.36309, 0.408655, 0.447574, 0.476583, 0.5017, 0.433034, 0.42561, 0.390993, 0.414856, 0.398279, 0.490133, 0.398279, 0.486429, 0.494003, 0.483068, 0.461924, 0.465241, 0.461924, 0.394753, 0.390993, 0.422041, 0.318242, 0.311707, 0.301917, 0.295083, 0.298791, 0.342579, 0.384043, 0.458154, 0.377384, 0.440853, 0.436924, 0.541878, 0.553315, 0.545602, 0.541878, 0.541878, 0.454136, 0.450668, 0.562014, 0.604312, 0.509769, 0.51388, 0.521092, 0.42561, 0.440853, 0.440853, 0.483068, 0.465241, 0.468512, 0.521092, 0.480142, 0.465241, 0.339168, 0.342579, 0.31487, 0.31487, 0.271506, 0.359901, 0.41194, 0.374039, 0.377384, 0.461924, 0.58069, 0.525368, 0.661982, 0.653063, 0.51388, 0.497853, 0.5017, 0.418646, 0.450668, 0.525368, 0.486429, 0.56648, 0.545602, 0.59014, 0.585406, 0.521092, 0.472492, 0.521092, 0.418646, 0.42561, 0.377384, 0.346032, 0.288399, 0.311707, 0.318242, 0.332115, 0.366687, 0.281712, 0.359901, 0.278302, 0.288399, 0.291804, 0.324872, 0.346032, 0.356642, 0.352862, 0.352862, 0.422041, 0.370445, 0.370445, 0.324872, 0.36309, 0.321458, 0.377384, 0.335645, 0.239899, 0.239899, 0.21291, 0.339168, 0.229226, 0.311707, 0.229226, 0.264545, 0.225814, 0.219301, 0.129801, 0.079919, 0.127496, 0.085092, 0.064632, 0.092881, 0.127496, 0.125101, 0.125101, 0.15284, 0.129801, 0.203355, 0.200174, 0.18812, 0.15284, 0.25031, 0.167087, 0.243554, 0.239899, 0.203355, 0.134866, 0.134866, 0.209395, 0.147574, 0.209395, 0.26085, 0.206376, 0.106997, 0.11371, 0.147574, 0.116183, 0.15008, 0.147574, 0.236433, 0.232838, 0.243554, 0.225814, 0.328603, 0.281712, 0.247041, 0.318242, 0.298791, 0.359901, 0.349426, 0.332115, 0.301917, 0.264545, 0.26085, 0.36309, 0.26085, 0.167087, 0.209395, 0.216401, 0.25406, 0.247041, 0.21291, 0.17593, 0.147574, 0.076542, 0.076542, 0.054297, 0.054297, 0.05306, 0.071867, 0.073402, 0.122885, 0.125101, 0.203355, 0.288399, 0.219301, 0.209395, 0.264545, 0.182256, 0.100716, 0.086953, 0.046336, 0.058088, 0.071867, 0.086953, 0.158265, 0.102787, 0.179055, 0.10481, 0.170161, 0.090864, 0.050641, 0.050641, 0.025762, 0.022667, 0.022306, 0.033407, 0.03976, 0.024393, 0.043307, 0.048328, 0.025316, 0.036378, 0.038042, 0.037156, 0.037156, 0.038858, 0.079919, 0.059222, 0.06312, 0.06184, 0.111485, 0.194234, 0.206376, 0.18812, 0.203355, 0.21291, 0.137348, 0.125101, 0.185198, 0.179055, 0.167087, 0.158265, 0.185198, 0.196879, 0.206376, 0.17593, 0.164327, 0.098513, 0.120615, 0.203355, 0.200174, 0.200174, 0.200174, 0.132295, 0.222385, 0.15008, 0.15284, 0.229226, 0.335645, 0.281712, 0.185198, 0.278302, 0.339168, 0.311707, 0.194234, 0.200174, 0.200174, 0.194234, 0.191378, 0.161087, 0.090864, 0.092881, 0.100716, 0.076542, 0.122885, 0.125101, 0.125101, 0.118441, 0.079919, 0.074921, 0.083462, 0.116183, 0.106997, 0.076542, 0.098513, 0.167087, 0.173081, 0.125101, 0.134866, 0.21291, 0.26085, 0.359901, 0.247041, 0.232838, 0.288399, 0.191378, 0.116183, 0.139895, 0.173081, 0.155435, 0.098513, 0.142424, 0.164327, 0.173081, 0.17593, 0.102787, 0.086953, 0.054297, 0.096677, 0.088832, 0.074921, 0.03976, 0.036378, 0.083462, 0.067594, 0.060549, 0.069024, 0.132295, 0.134866, 0.106997, 0.191378, 0.194234, 0.132295, 0.15008, 0.096677, 0.109221, 0.15284, 0.122885, 0.167087, 0.173081, 0.17593, 0.21291, 0.298791, 0.229226, 0.25406, 0.200174, 0.142424, 0.200174, 0.203355, 0.229226, 0.167087, 0.15284, 0.225814, 0.209395, 0.111485, 0.161087, 0.219301, 0.257454, 0.36309, 0.278302, 0.284882, 0.284882, 0.185198, 0.200174, 0.30533, 0.281712, 0.36309, 0.36309, 0.295083, 0.247041, 0.182256, 0.25031, 0.216401, 0.17593, 0.185198, 0.291804, 0.26085, 0.275179, 0.179055, 0.090864, 0.100716, 0.096677, 0.102787, 0.170161, 0.191378, 0.170161, 0.158265, 0.17593, 0.209395, 0.196879, 0.15008, 0.139895, 0.15008, 0.122885, 0.085092, 0.17593, 0.106997, 0.127496, 0.071867, 0.127496, 0.125101, 0.196879, 0.203355, 0.167087, 0.170161, 0.142424, 0.081712, 0.05306, 0.05306, 0.064632, 0.071867, 0.069024, 0.139895, 0.132295, 0.196879, 0.298791, 0.271506, 0.264545, 0.301917, 0.31487, 0.284882, 0.370445, 0.321458, 0.321458, 0.374039, 0.268042, 0.278302, 0.370445, 0.332115, 0.308712, 0.328603, 0.398279, 0.497853, 0.468512, 0.440853, 0.390993, 0.384043, 0.288399, 0.387226, 0.284882, 0.321458, 0.359901, 0.359901, 0.41194, 0.40511, 0.40511, 0.4292, 0.352862, 0.352862, 0.476583, 0.418646, 0.40511, 0.40511, 0.311707, 0.275179, 0.30533, 0.232838, 0.203355, 0.206376, 0.200174, 0.268042, 0.206376, 0.236433, 0.206376, 0.120615, 0.147574, 0.111485, 0.170161, 0.229226, 0.191378, 0.18812, 0.161087, 0.161087, 0.109221, 0.17593, 0.116183, 0.120615, 0.147574, 0.185198, 0.232838, 0.247041, 0.247041, 0.26085, 0.15008, 0.179055, 0.191378, 0.164327, 0.164327, 0.137348, 0.155435, 0.179055, 0.170161, 0.264545, 0.264545, 0.268042, 0.281712, 0.390993, 0.384043, 0.36309, 0.359901, 0.324872, 0.30533, 0.342579, 0.42561, 0.418646, 0.418646, 0.40511, 0.40511, 0.450668, 0.490133, 0.486429, 0.401658, 0.370445, 0.366687, 0.335645, 0.31487, 0.30533, 0.318242, 0.318242, 0.374039, 0.36309, 0.342579, 0.318242, 0.298791, 0.308712, 0.41194, 0.342579, 0.422041, 0.384043, 0.374039, 0.342579, 0.243554, 0.298791, 0.346032, 0.356642, 0.384043, 0.401658, 0.41194, 0.370445, 0.339168, 0.370445, 0.30533, 0.311707, 0.359901, 0.342579, 0.25031, 0.243554, 0.308712, 0.281712, 0.229226, 0.200174, 0.203355, 0.295083, 0.295083, 0.247041, 0.164327, 0.106997, 0.155435, 0.120615, 0.120615, 0.158265, 0.161087, 0.229226, 0.243554, 0.147574, 0.158265, 0.243554, 0.209395, 0.185198, 0.185198, 0.278302, 0.225814, 0.257454, 0.170161, 0.144935, 0.144935, 0.18812, 0.264545, 0.278302, 0.321458, 0.321458, 0.31487, 0.284882, 0.191378, 0.275179, 0.380708, 0.339168, 0.243554, 0.268042, 0.311707, 0.275179, 0.278302, 0.352862, 0.359901, 0.447574, 0.525368, 0.58069, 0.494003, 0.465241, 0.418646, 0.401658, 0.4292, 0.380708, 0.42561, 0.51388, 0.494003, 0.40511, 0.433034, 0.450668, 0.42561, 0.332115, 0.394753, 0.374039, 0.390993, 0.384043, 0.308712, 0.31487, 0.31487, 0.352862, 0.36309, 0.374039, 0.349426, 0.324872, 0.342579, 0.291804, 0.264545, 0.219301, 0.295083, 0.25031], '')</t>
  </si>
  <si>
    <t>[8, 36, 37, 38, 39, 40, 43, 44, 45, 46, 47, 54, 67, 68, 69, 70, 71, 73, 76, 78, 79, 80, 81, 82, 84, 582, 583, 591]</t>
  </si>
  <si>
    <t xml:space="preserve">F5S071|F5S071_9ENTR Co-chaperone protein HscB OS=Enterobacter hormaechei ATCC 49162 </t>
  </si>
  <si>
    <t>([0.021381, 0.038042, 0.023534, 0.051831, 0.032677, 0.051831, 0.035586, 0.051831, 0.056825, 0.040537, 0.055536, 0.03976, 0.034884, 0.030611, 0.067594, 0.0704, 0.0704, 0.144935, 0.137348, 0.219301, 0.116183, 0.137348, 0.161087, 0.25406, 0.209395, 0.194234, 0.158265, 0.236433, 0.232838, 0.264545, 0.356642, 0.328603, 0.436924, 0.454136, 0.483068, 0.450668, 0.414856, 0.433034, 0.422041, 0.433034, 0.422041, 0.486429, 0.486429, 0.356642, 0.359901, 0.374039, 0.461924, 0.36309, 0.374039, 0.374039, 0.284882, 0.271506, 0.298791, 0.321458, 0.229226, 0.291804, 0.30533, 0.30533, 0.387226, 0.301917, 0.216401, 0.147574, 0.164327, 0.102787, 0.170161, 0.158265, 0.079919, 0.100716, 0.122885, 0.100716, 0.098513, 0.170161, 0.182256, 0.182256, 0.15284, 0.161087, 0.17593, 0.191378, 0.219301, 0.182256, 0.161087, 0.161087, 0.206376, 0.222385, 0.31487, 0.225814, 0.236433, 0.264545, 0.247041, 0.346032, 0.387226, 0.30533, 0.298791, 0.30533, 0.216401, 0.225814, 0.301917, 0.288399, 0.271506, 0.278302, 0.31487, 0.40511, 0.480142, 0.4292, 0.42561, 0.41194, 0.387226, 0.288399, 0.380708, 0.377384, 0.295083, 0.275179, 0.366687, 0.328603, 0.21291, 0.311707, 0.301917, 0.284882, 0.31487, 0.324872, 0.321458, 0.284882, 0.243554, 0.268042, 0.352862, 0.26085, 0.284882, 0.40511, 0.509769, 0.505461, 0.398279, 0.476583, 0.41194, 0.384043, 0.387226, 0.5017, 0.497853, 0.422041, 0.418646, 0.408655, 0.318242, 0.298791, 0.219301, 0.203355, 0.200174, 0.18812, 0.18812, 0.161087, 0.147574, 0.137348, 0.118441, 0.219301, 0.219301, 0.206376, 0.236433, 0.271506, 0.257454, 0.17593, 0.167087, 0.185198, 0.109221, 0.142424, 0.127496, 0.196879, 0.26085, 0.216401, 0.191378, 0.268042, 0.25406, 0.21291, 0.167087], '')</t>
  </si>
  <si>
    <t>[128, 129, 135]</t>
  </si>
  <si>
    <t xml:space="preserve">F5S072|F5S072_9ENTR Iron-binding protein IscA OS=Enterobacter hormaechei ATCC 49162 </t>
  </si>
  <si>
    <t>([0.206376, 0.25031, 0.18812, 0.219301, 0.247041, 0.15008, 0.109221, 0.111485, 0.142424, 0.164327, 0.18812, 0.206376, 0.209395, 0.182256, 0.17593, 0.17593, 0.182256, 0.116183, 0.118441, 0.098513, 0.118441, 0.142424, 0.137348, 0.18812, 0.120615, 0.120615, 0.206376, 0.25031, 0.25031, 0.164327, 0.120615, 0.078022, 0.090864, 0.046336, 0.06312, 0.067594, 0.118441, 0.142424, 0.179055, 0.17593, 0.239899, 0.247041, 0.247041, 0.194234, 0.111485, 0.194234, 0.203355, 0.196879, 0.222385, 0.191378, 0.264545, 0.264545, 0.281712, 0.203355, 0.318242, 0.377384, 0.359901, 0.339168, 0.229226, 0.268042, 0.173081, 0.111485, 0.111485, 0.109221, 0.15284, 0.264545, 0.17593, 0.17593, 0.102787, 0.071867, 0.100716, 0.116183, 0.158265, 0.144935, 0.203355, 0.21291, 0.21291, 0.129801, 0.127496, 0.10481, 0.102787, 0.18812, 0.295083, 0.295083, 0.232838, 0.222385, 0.219301, 0.311707, 0.216401, 0.321458, 0.291804, 0.298791, 0.298791, 0.295083, 0.264545, 0.257454, 0.185198, 0.161087, 0.247041, 0.225814, 0.332115, 0.301917, 0.26085, 0.179055, 0.132295, 0.179055, 0.15008], '')</t>
  </si>
  <si>
    <t xml:space="preserve">F5S073|F5S073_9ENTR Iron-sulfur cluster assembly scaffold protein IscU OS=Enterobacter hormaechei ATCC 49162 </t>
  </si>
  <si>
    <t>([0.161087, 0.236433, 0.288399, 0.36309, 0.387226, 0.418646, 0.366687, 0.384043, 0.401658, 0.31487, 0.352862, 0.387226, 0.41194, 0.509769, 0.529623, 0.505461, 0.450668, 0.505461, 0.59508, 0.56648, 0.525368, 0.557691, 0.529623, 0.490133, 0.486429, 0.458154, 0.370445, 0.4292, 0.444081, 0.387226, 0.454136, 0.4292, 0.349426, 0.36309, 0.275179, 0.25031, 0.194234, 0.26085, 0.271506, 0.291804, 0.288399, 0.247041, 0.229226, 0.247041, 0.291804, 0.232838, 0.26085, 0.247041, 0.239899, 0.232838, 0.209395, 0.236433, 0.170161, 0.236433, 0.222385, 0.271506, 0.203355, 0.232838, 0.222385, 0.216401, 0.196879, 0.139895, 0.15284, 0.222385, 0.222385, 0.144935, 0.125101, 0.120615, 0.194234, 0.194234, 0.18812, 0.194234, 0.209395, 0.30533, 0.278302, 0.291804, 0.291804, 0.291804, 0.308712, 0.318242, 0.324872, 0.339168, 0.335645, 0.36309, 0.377384, 0.377384, 0.377384, 0.454136, 0.384043, 0.414856, 0.454136, 0.398279, 0.465241, 0.377384, 0.370445, 0.318242, 0.30533, 0.264545, 0.268042, 0.25031, 0.257454, 0.264545, 0.225814, 0.225814, 0.247041, 0.200174, 0.161087, 0.161087, 0.127496, 0.196879, 0.111485, 0.088832, 0.122885, 0.122885, 0.182256, 0.18812, 0.232838, 0.225814, 0.275179, 0.324872, 0.335645, 0.291804, 0.247041, 0.25031, 0.328603, 0.308712, 0.321458, 0.335645], '')</t>
  </si>
  <si>
    <t>[13, 14, 15, 17, 18, 19, 20, 21, 22]</t>
  </si>
  <si>
    <t xml:space="preserve">F5S075|F5S075_9ENTR HTH-type transcriptional regulator IscR OS=Enterobacter hormaechei ATCC 49162 </t>
  </si>
  <si>
    <t>([0.229226, 0.281712, 0.268042, 0.257454, 0.18812, 0.232838, 0.191378, 0.191378, 0.144935, 0.17593, 0.200174, 0.243554, 0.209395, 0.278302, 0.308712, 0.247041, 0.288399, 0.216401, 0.182256, 0.271506, 0.21291, 0.271506, 0.281712, 0.311707, 0.346032, 0.418646, 0.318242, 0.380708, 0.328603, 0.40511, 0.318242, 0.243554, 0.243554, 0.281712, 0.21291, 0.106997, 0.15008, 0.122885, 0.125101, 0.15008, 0.139895, 0.225814, 0.225814, 0.147574, 0.109221, 0.10481, 0.106997, 0.127496, 0.127496, 0.191378, 0.225814, 0.30533, 0.380708, 0.36309, 0.281712, 0.284882, 0.308712, 0.308712, 0.30533, 0.390993, 0.36309, 0.366687, 0.356642, 0.275179, 0.321458, 0.318242, 0.318242, 0.332115, 0.332115, 0.25031, 0.25406, 0.191378, 0.142424, 0.15284, 0.164327, 0.229226, 0.243554, 0.324872, 0.301917, 0.308712, 0.298791, 0.243554, 0.25406, 0.25031, 0.328603, 0.352862, 0.41194, 0.332115, 0.324872, 0.380708, 0.465241, 0.476583, 0.5017, 0.476583, 0.387226, 0.380708, 0.387226, 0.418646, 0.335645, 0.281712, 0.278302, 0.288399, 0.295083, 0.288399, 0.301917, 0.301917, 0.229226, 0.236433, 0.31487, 0.219301, 0.155435, 0.167087, 0.164327, 0.109221, 0.173081, 0.173081, 0.167087, 0.170161, 0.134866, 0.147574, 0.229226, 0.236433, 0.229226, 0.31487, 0.26085, 0.179055, 0.185198, 0.200174, 0.196879, 0.194234, 0.281712, 0.356642, 0.356642, 0.346032, 0.4292, 0.433034, 0.51388, 0.521092, 0.505461, 0.59508, 0.675549, 0.666105, 0.657645, 0.657645, 0.653063, 0.699094, 0.699094, 0.703578, 0.707965, 0.703578, 0.608892, 0.608892, 0.570702, 0.545602, 0.534167, 0.51388, 0.486429, 0.472492, 0.444081, 0.418646, 0.394753, 0.359901, 0.324872], '')</t>
  </si>
  <si>
    <t>[92, 136, 137, 138, 139, 140, 141, 142, 143, 144, 145, 146, 147, 148, 149, 150, 151, 152, 153, 154, 155]</t>
  </si>
  <si>
    <t xml:space="preserve">F5S076|F5S076_9ENTR tRNA (cytidine/uridine-2'-O-)-methyltransferase TrmJ OS=Enterobacter hormaechei ATCC 49162 </t>
  </si>
  <si>
    <t>([0.120615, 0.161087, 0.200174, 0.257454, 0.301917, 0.356642, 0.380708, 0.401658, 0.422041, 0.356642, 0.374039, 0.328603, 0.291804, 0.295083, 0.366687, 0.476583, 0.370445, 0.359901, 0.311707, 0.219301, 0.137348, 0.167087, 0.185198, 0.191378, 0.179055, 0.17593, 0.164327, 0.164327, 0.173081, 0.142424, 0.209395, 0.209395, 0.232838, 0.243554, 0.321458, 0.281712, 0.236433, 0.321458, 0.328603, 0.384043, 0.444081, 0.440853, 0.51388, 0.5017, 0.41194, 0.318242, 0.236433, 0.173081, 0.182256, 0.200174, 0.164327, 0.118441, 0.118441, 0.191378, 0.232838, 0.229226, 0.268042, 0.275179, 0.18812, 0.155435, 0.122885, 0.102787, 0.134866, 0.127496, 0.100716, 0.15284, 0.25406, 0.264545, 0.236433, 0.222385, 0.203355, 0.247041, 0.31487, 0.222385, 0.142424, 0.142424, 0.15008, 0.088832, 0.116183, 0.206376, 0.203355, 0.203355, 0.203355, 0.232838, 0.167087, 0.196879, 0.132295, 0.085092, 0.085092, 0.144935, 0.15284, 0.144935, 0.144935, 0.139895, 0.219301, 0.284882, 0.278302, 0.191378, 0.301917, 0.191378, 0.200174, 0.194234, 0.194234, 0.236433, 0.268042, 0.339168, 0.359901, 0.36309, 0.42561, 0.40511, 0.401658, 0.394753, 0.324872, 0.324872, 0.346032, 0.31487, 0.335645, 0.335645, 0.387226, 0.387226, 0.418646, 0.359901, 0.321458, 0.339168, 0.219301, 0.191378, 0.194234, 0.194234, 0.264545, 0.200174, 0.284882, 0.206376, 0.219301, 0.298791, 0.346032, 0.346032, 0.298791, 0.284882, 0.275179, 0.229226, 0.206376, 0.185198, 0.216401, 0.225814, 0.257454, 0.271506, 0.243554, 0.216401, 0.209395, 0.239899, 0.321458, 0.232838, 0.31487, 0.30533, 0.21291, 0.206376, 0.127496, 0.164327, 0.132295, 0.116183, 0.122885, 0.122885, 0.142424, 0.083462, 0.106997, 0.074921, 0.139895, 0.116183, 0.132295, 0.102787, 0.071867, 0.034068, 0.037156, 0.031287, 0.033407, 0.058088, 0.059222, 0.096677, 0.134866, 0.11371, 0.142424, 0.225814, 0.216401, 0.295083, 0.394753, 0.394753, 0.458154, 0.352862, 0.447574, 0.377384, 0.346032, 0.387226, 0.505461, 0.505461, 0.553315, 0.538167, 0.418646, 0.31487, 0.318242, 0.298791, 0.284882, 0.284882, 0.264545, 0.278302, 0.191378, 0.118441, 0.137348, 0.167087, 0.247041, 0.129801, 0.120615, 0.167087, 0.170161, 0.158265, 0.236433, 0.25031, 0.25406, 0.36309, 0.384043, 0.346032, 0.352862, 0.4292, 0.332115, 0.324872, 0.311707, 0.352862, 0.328603, 0.339168, 0.324872, 0.298791, 0.401658, 0.525368, 0.541878, 0.525368, 0.534167, 0.541878, 0.418646, 0.436924, 0.339168, 0.328603, 0.36309, 0.349426, 0.264545, 0.268042, 0.243554, 0.247041, 0.194234, 0.308712, 0.30533, 0.30533, 0.349426, 0.349426, 0.291804, 0.25406, 0.225814, 0.191378, 0.147574, 0.206376, 0.155435, 0.232838, 0.318242, 0.281712, 0.236433], '')</t>
  </si>
  <si>
    <t>[42, 43, 192, 193, 194, 195, 231, 232, 233, 234, 235]</t>
  </si>
  <si>
    <t xml:space="preserve">F5S077|F5S077_9ENTR Inositol-1-monophosphatase OS=Enterobacter hormaechei ATCC 49162 </t>
  </si>
  <si>
    <t>([0.264545, 0.268042, 0.308712, 0.332115, 0.328603, 0.359901, 0.401658, 0.352862, 0.295083, 0.295083, 0.308712, 0.346032, 0.26085, 0.247041, 0.278302, 0.380708, 0.387226, 0.461924, 0.422041, 0.5017, 0.505461, 0.529623, 0.570702, 0.562014, 0.570702, 0.604312, 0.618285, 0.613573, 0.570702, 0.59014, 0.626927, 0.657645, 0.562014, 0.685117, 0.657645, 0.618285, 0.549308, 0.553315, 0.525368, 0.509769, 0.418646, 0.339168, 0.352862, 0.346032, 0.278302, 0.275179, 0.271506, 0.257454, 0.170161, 0.288399, 0.356642, 0.356642, 0.349426, 0.332115, 0.25031, 0.257454, 0.295083, 0.332115, 0.318242, 0.342579, 0.433034, 0.51388, 0.626927, 0.608892, 0.608892, 0.720929, 0.728858, 0.745909, 0.671169, 0.784345, 0.626927, 0.538167, 0.447574, 0.447574, 0.56648, 0.562014, 0.56648, 0.549308, 0.534167, 0.538167, 0.549308, 0.42561, 0.359901, 0.339168, 0.342579, 0.26085, 0.284882, 0.281712, 0.179055, 0.232838, 0.170161, 0.25031, 0.232838, 0.278302, 0.21291, 0.18812, 0.185198, 0.173081, 0.173081, 0.173081, 0.170161, 0.173081, 0.206376, 0.236433, 0.185198, 0.134866, 0.132295, 0.116183, 0.132295, 0.182256, 0.182256, 0.25031, 0.268042, 0.268042, 0.200174, 0.26085, 0.229226, 0.311707, 0.31487, 0.31487, 0.321458, 0.318242, 0.275179, 0.342579, 0.288399, 0.359901, 0.418646, 0.41194, 0.40511, 0.291804, 0.324872, 0.25031, 0.232838, 0.225814, 0.271506, 0.370445, 0.377384, 0.321458, 0.324872, 0.324872, 0.332115, 0.239899, 0.170161, 0.170161, 0.164327, 0.236433, 0.134866, 0.161087, 0.147574, 0.144935, 0.185198, 0.182256, 0.268042, 0.271506, 0.229226, 0.264545, 0.271506, 0.17593, 0.216401, 0.219301, 0.147574, 0.090864, 0.142424, 0.206376, 0.161087, 0.085092, 0.088832, 0.17593, 0.094817, 0.142424, 0.15008, 0.096677, 0.100716, 0.094817, 0.098513, 0.116183, 0.109221, 0.086953, 0.120615, 0.092881, 0.088832, 0.088832, 0.116183, 0.067594, 0.046336, 0.06184, 0.122885, 0.118441, 0.109221, 0.118441, 0.144935, 0.139895, 0.15284, 0.081712, 0.088832, 0.051831, 0.051831, 0.032017, 0.038042, 0.059222, 0.055536, 0.055536, 0.047319, 0.047319, 0.069024, 0.098513, 0.132295, 0.081712, 0.049374, 0.038858, 0.060549, 0.066181, 0.054297, 0.092881, 0.139895, 0.078022, 0.088832, 0.051831, 0.088832, 0.045352, 0.037156, 0.066181, 0.06184, 0.120615, 0.15008, 0.109221, 0.086953, 0.074921, 0.122885, 0.185198, 0.222385, 0.144935, 0.092881, 0.092881, 0.092881, 0.120615, 0.216401, 0.281712, 0.30533, 0.232838, 0.339168, 0.298791, 0.257454, 0.185198, 0.15284, 0.155435, 0.194234, 0.239899, 0.247041, 0.264545, 0.185198, 0.17593, 0.26085, 0.288399, 0.236433, 0.232838, 0.222385, 0.167087, 0.142424, 0.173081, 0.216401, 0.191378, 0.203355, 0.232838, 0.328603, 0.356642, 0.298791], '')</t>
  </si>
  <si>
    <t>[19, 20, 21, 22, 23, 24, 25, 26, 27, 28, 29, 30, 31, 32, 33, 34, 35, 36, 37, 38, 39, 61, 62, 63, 64, 65, 66, 67, 68, 69, 70, 71, 74, 75, 76, 77, 78, 79, 80]</t>
  </si>
  <si>
    <t xml:space="preserve">F5S078|F5S078_9ENTR Nickel/cobalt efflux system OS=Enterobacter hormaechei ATCC 49162 </t>
  </si>
  <si>
    <t>([0.271506, 0.311707, 0.349426, 0.222385, 0.132295, 0.191378, 0.118441, 0.0704, 0.106997, 0.067594, 0.067594, 0.051831, 0.025316, 0.025762, 0.027463, 0.016257, 0.014075, 0.009015, 0.010221, 0.010221, 0.008804, 0.005799, 0.004315, 0.003177, 0.00316, 0.004247, 0.003478, 0.003431, 0.004976, 0.004646, 0.004921, 0.004736, 0.005503, 0.008276, 0.010509, 0.009865, 0.009865, 0.007555, 0.010221, 0.010221, 0.010926, 0.009187, 0.015694, 0.028107, 0.056825, 0.078022, 0.073402, 0.092881, 0.094817, 0.040537, 0.041405, 0.054297, 0.043307, 0.046336, 0.049374, 0.056825, 0.134866, 0.229226, 0.346032, 0.301917, 0.298791, 0.281712, 0.356642, 0.232838, 0.134866, 0.10481, 0.06312, 0.06312, 0.026338, 0.023963, 0.022306, 0.021381, 0.016826, 0.014783, 0.018106, 0.013613, 0.008276, 0.007495, 0.008075, 0.007877, 0.009015, 0.009015, 0.009294, 0.006482, 0.007091, 0.006988, 0.008075, 0.014783, 0.009401, 0.010672, 0.016257, 0.033407, 0.033407, 0.067594, 0.122885, 0.129801, 0.092881, 0.173081, 0.167087, 0.139895, 0.073402, 0.073402, 0.038042, 0.037156, 0.041405, 0.055536, 0.109221, 0.100716, 0.051831, 0.055536, 0.10481, 0.127496, 0.122885, 0.078022, 0.05306, 0.027463, 0.021816, 0.022306, 0.014315, 0.010509, 0.008276, 0.009401, 0.006795, 0.009401, 0.006701, 0.006795, 0.00777, 0.005872, 0.006533, 0.008002, 0.01204, 0.01204, 0.008409, 0.008525, 0.009483, 0.010509, 0.017797, 0.010926, 0.010509, 0.00962, 0.014586, 0.022306, 0.034068, 0.06184, 0.030003, 0.043307, 0.041405, 0.024826, 0.045352, 0.020522, 0.014586, 0.014075, 0.009015, 0.009015, 0.006421, 0.005683, 0.004161, 0.004358, 0.00558, 0.00558, 0.007645, 0.007422, 0.005249, 0.005378, 0.004835, 0.005011, 0.004208, 0.005734, 0.007422, 0.008409, 0.012727, 0.01078, 0.011518, 0.015694, 0.013437, 0.023087, 0.047319, 0.096677, 0.092881, 0.073402, 0.134866, 0.129801, 0.137348, 0.243554, 0.164327, 0.196879, 0.219301, 0.321458, 0.31487, 0.311707, 0.281712, 0.17593, 0.335645, 0.332115, 0.374039, 0.529623, 0.525368, 0.380708, 0.384043, 0.387226, 0.465241, 0.472492, 0.480142, 0.349426, 0.342579, 0.380708, 0.384043, 0.359901, 0.308712, 0.196879, 0.106997, 0.055536, 0.100716, 0.060549, 0.058088, 0.03976, 0.037156, 0.044297, 0.05306, 0.049374, 0.047319, 0.038042, 0.019109, 0.014075, 0.016826, 0.010221, 0.008409, 0.005503, 0.007422, 0.009096, 0.010509, 0.010672, 0.017797, 0.01227, 0.009015, 0.009015, 0.007315, 0.007177, 0.005623, 0.005249, 0.005249, 0.004689, 0.003924, 0.004835, 0.004835, 0.00543, 0.006533, 0.009096, 0.016528, 0.016528, 0.009865, 0.014315, 0.014315, 0.014075, 0.020522, 0.024826, 0.020522, 0.022306, 0.013613, 0.011903, 0.020165, 0.020522, 0.013016, 0.022667, 0.030003, 0.022667, 0.023087, 0.016257, 0.017138, 0.010221, 0.010221, 0.016826, 0.017138, 0.034068, 0.036378, 0.045352, 0.05306, 0.035586, 0.034068, 0.066181, 0.109221, 0.069024, 0.069024, 0.079919, 0.079919, 0.079919, 0.076542, 0.074921, 0.074921, 0.055536, 0.100716, 0.102787, 0.06312, 0.028695, 0.015344, 0.009294, 0.006421, 0.007031, 0.008525, 0.009015, 0.009096, 0.007177, 0.006567, 0.00558, 0.007422, 0.006245, 0.004689, 0.007031, 0.006039, 0.008409, 0.009728, 0.00962, 0.006619, 0.008895, 0.016826, 0.014075, 0.019401, 0.024826, 0.024826, 0.024826, 0.034884, 0.023087, 0.026892, 0.051831, 0.069024, 0.048328], '')</t>
  </si>
  <si>
    <t>[195, 196]</t>
  </si>
  <si>
    <t xml:space="preserve">F5S089|F5S089_9ENTR histidine kinase OS=Enterobacter hormaechei ATCC 49162 </t>
  </si>
  <si>
    <t>([0.003671, 0.003366, 0.003366, 0.00316, 0.003607, 0.002976, 0.00389, 0.004388, 0.003701, 0.004646, 0.005623, 0.004921, 0.005932, 0.005992, 0.006533, 0.008624, 0.010221, 0.017447, 0.023087, 0.032017, 0.016021, 0.026892, 0.050641, 0.076542, 0.132295, 0.161087, 0.194234, 0.11371, 0.144935, 0.219301, 0.209395, 0.21291, 0.295083, 0.298791, 0.298791, 0.342579, 0.349426, 0.398279, 0.356642, 0.359901, 0.308712, 0.41194, 0.366687, 0.370445, 0.370445, 0.36309, 0.268042, 0.349426, 0.454136, 0.346032, 0.30533, 0.236433, 0.158265, 0.173081, 0.170161, 0.196879, 0.243554, 0.155435, 0.120615, 0.142424, 0.11371, 0.10481, 0.098513, 0.134866, 0.125101, 0.122885, 0.125101, 0.194234, 0.118441, 0.111485, 0.194234, 0.222385, 0.196879, 0.295083, 0.243554, 0.232838, 0.200174, 0.194234, 0.203355, 0.15008, 0.185198, 0.264545, 0.374039, 0.370445, 0.264545, 0.167087, 0.173081, 0.144935, 0.085092, 0.15008, 0.155435, 0.15284, 0.118441, 0.206376, 0.206376, 0.158265, 0.129801, 0.161087, 0.100716, 0.158265, 0.17593, 0.147574, 0.147574, 0.137348, 0.134866, 0.25031, 0.359901, 0.324872, 0.328603, 0.394753, 0.36309, 0.324872, 0.31487, 0.321458, 0.318242, 0.278302, 0.264545, 0.264545, 0.275179, 0.332115, 0.339168, 0.418646, 0.4292, 0.380708, 0.311707, 0.318242, 0.281712, 0.278302, 0.30533, 0.342579, 0.301917, 0.243554, 0.170161, 0.170161, 0.25031, 0.236433, 0.271506, 0.380708, 0.324872, 0.31487, 0.352862, 0.349426, 0.25031, 0.209395, 0.25406, 0.321458, 0.31487, 0.321458, 0.206376, 0.120615, 0.116183, 0.092881, 0.158265, 0.232838, 0.155435, 0.106997, 0.06312, 0.030611, 0.018415, 0.020165, 0.0198, 0.01227, 0.011903, 0.012491, 0.010372, 0.007422, 0.005799, 0.004208, 0.004247, 0.005799, 0.007315, 0.005503, 0.005734, 0.005683, 0.006894, 0.007177, 0.009096, 0.013265, 0.014075, 0.022667, 0.033407, 0.028107, 0.026338, 0.028695, 0.047319, 0.041405, 0.071867, 0.129801, 0.222385, 0.21291, 0.216401, 0.167087, 0.257454, 0.36309, 0.366687, 0.257454, 0.257454, 0.155435, 0.15284, 0.243554, 0.275179, 0.275179, 0.318242, 0.321458, 0.301917, 0.30533, 0.318242, 0.318242, 0.308712, 0.301917, 0.203355, 0.125101, 0.111485, 0.06312, 0.058088, 0.060549, 0.094817, 0.083462, 0.132295, 0.0704, 0.038858, 0.034068, 0.034884, 0.032677, 0.056825, 0.060549, 0.06312, 0.049374, 0.027463, 0.026338, 0.028107, 0.028107, 0.051831, 0.10481, 0.185198, 0.116183, 0.10481, 0.116183, 0.216401, 0.161087, 0.229226, 0.318242, 0.268042, 0.264545, 0.278302, 0.281712, 0.284882, 0.298791, 0.31487, 0.31487, 0.288399, 0.291804, 0.41194, 0.335645, 0.295083, 0.281712, 0.40511, 0.31487, 0.31487, 0.311707, 0.42561, 0.465241, 0.465241, 0.529623, 0.42561, 0.339168, 0.308712, 0.206376, 0.125101, 0.216401, 0.278302, 0.311707, 0.298791, 0.281712, 0.370445, 0.318242, 0.328603, 0.295083, 0.301917, 0.200174, 0.18812, 0.179055, 0.111485, 0.067594, 0.066181, 0.0704, 0.116183, 0.134866, 0.209395, 0.21291, 0.17593, 0.21291, 0.21291, 0.18812, 0.134866, 0.083462, 0.083462, 0.088832, 0.088832, 0.098513, 0.179055, 0.100716, 0.10481, 0.191378, 0.191378, 0.127496, 0.209395, 0.167087, 0.118441, 0.0704, 0.11371, 0.11371, 0.109221, 0.109221, 0.078022, 0.139895, 0.170161, 0.25031, 0.203355, 0.200174, 0.232838, 0.185198, 0.281712, 0.271506, 0.25031, 0.268042, 0.349426, 0.25406, 0.30533, 0.339168, 0.461924, 0.433034, 0.390993, 0.308712, 0.278302, 0.380708, 0.380708, 0.374039, 0.295083, 0.243554, 0.209395, 0.243554, 0.21291, 0.137348, 0.142424, 0.142424, 0.129801, 0.071867, 0.118441, 0.116183, 0.118441, 0.064632, 0.081712, 0.073402, 0.116183, 0.142424, 0.142424, 0.118441, 0.142424, 0.219301, 0.209395, 0.167087, 0.100716, 0.147574, 0.216401, 0.129801, 0.129801, 0.206376, 0.291804, 0.291804, 0.281712, 0.247041, 0.206376, 0.129801, 0.21291, 0.155435, 0.125101, 0.120615, 0.127496, 0.125101, 0.120615, 0.219301, 0.216401, 0.332115, 0.346032, 0.359901, 0.468512, 0.454136, 0.450668, 0.414856, 0.328603, 0.222385, 0.30533, 0.444081, 0.422041, 0.30533, 0.384043, 0.414856, 0.40511, 0.398279, 0.41194, 0.414856, 0.384043, 0.472492, 0.41194, 0.335645, 0.321458, 0.301917, 0.301917, 0.295083, 0.25406, 0.339168, 0.366687, 0.349426, 0.239899, 0.31487, 0.42561, 0.42561, 0.342579, 0.26085, 0.26085, 0.25031, 0.209395, 0.225814, 0.222385, 0.271506, 0.257454, 0.268042, 0.191378, 0.139895, 0.139895, 0.216401, 0.232838, 0.311707, 0.281712, 0.374039, 0.339168, 0.26085, 0.155435, 0.229226, 0.232838, 0.247041, 0.173081, 0.229226, 0.15008, 0.164327, 0.173081, 0.264545, 0.25031, 0.328603, 0.356642, 0.352862, 0.321458, 0.281712, 0.25031, 0.26085, 0.216401, 0.268042, 0.342579, 0.480142, 0.454136, 0.59508], '')</t>
  </si>
  <si>
    <t>[263, 461]</t>
  </si>
  <si>
    <t xml:space="preserve">F5S092|F5S092_9ENTR tRNA-specific adenosine deaminase OS=Enterobacter hormaechei ATCC 49162 </t>
  </si>
  <si>
    <t>([0.476583, 0.42561, 0.450668, 0.476583, 0.458154, 0.377384, 0.366687, 0.298791, 0.295083, 0.328603, 0.346032, 0.36309, 0.26085, 0.268042, 0.26085, 0.243554, 0.26085, 0.194234, 0.219301, 0.15008, 0.236433, 0.311707, 0.291804, 0.219301, 0.167087, 0.191378, 0.278302, 0.311707, 0.40511, 0.370445, 0.275179, 0.278302, 0.321458, 0.42561, 0.30533, 0.298791, 0.298791, 0.308712, 0.278302, 0.247041, 0.308712, 0.311707, 0.346032, 0.433034, 0.525368, 0.562014, 0.562014, 0.517562, 0.521092, 0.418646, 0.444081, 0.509769, 0.4292, 0.41194, 0.422041, 0.529623, 0.517562, 0.440853, 0.349426, 0.366687, 0.377384, 0.387226, 0.291804, 0.284882, 0.185198, 0.120615, 0.147574, 0.15008, 0.179055, 0.111485, 0.10481, 0.092881, 0.109221, 0.111485, 0.120615, 0.134866, 0.085092, 0.058088, 0.073402, 0.064632, 0.102787, 0.096677, 0.078022, 0.111485, 0.076542, 0.122885, 0.182256, 0.17593, 0.106997, 0.102787, 0.161087, 0.179055, 0.179055, 0.100716, 0.15284, 0.125101, 0.10481, 0.170161, 0.239899, 0.278302, 0.366687, 0.36309, 0.339168, 0.335645, 0.370445, 0.433034, 0.349426, 0.31487, 0.324872, 0.346032, 0.275179, 0.264545, 0.346032, 0.436924, 0.545602, 0.505461, 0.545602, 0.553315, 0.549308, 0.465241, 0.465241, 0.461924, 0.377384, 0.401658, 0.42561, 0.366687, 0.295083, 0.342579, 0.41194, 0.414856, 0.387226, 0.468512, 0.468512, 0.387226, 0.281712, 0.284882, 0.324872, 0.219301, 0.129801, 0.127496, 0.15008, 0.15284, 0.15284, 0.236433, 0.247041, 0.247041, 0.30533, 0.384043, 0.418646, 0.384043, 0.339168, 0.436924, 0.359901, 0.359901, 0.468512, 0.557691, 0.549308, 0.549308, 0.671169, 0.798249, 0.788093, 0.827927, 0.819762, 0.808535, 0.795062, 0.775545, 0.771762, 0.76285], '')</t>
  </si>
  <si>
    <t>[44, 45, 46, 47, 48, 51, 55, 56, 114, 115, 116, 117, 118, 155, 156, 157, 158, 159, 160, 161, 162, 163, 164, 165, 166, 167]</t>
  </si>
  <si>
    <t xml:space="preserve">F5S094|F5S094_9ENTR PTS family sucrose porter, EIIBC component ScrA OS=Enterobacter hormaechei ATCC 49162 </t>
  </si>
  <si>
    <t>([0.332115, 0.25031, 0.182256, 0.216401, 0.147574, 0.179055, 0.206376, 0.25406, 0.281712, 0.321458, 0.25406, 0.291804, 0.288399, 0.209395, 0.219301, 0.264545, 0.222385, 0.257454, 0.288399, 0.291804, 0.21291, 0.298791, 0.295083, 0.380708, 0.31487, 0.41194, 0.42561, 0.444081, 0.444081, 0.444081, 0.342579, 0.444081, 0.346032, 0.342579, 0.4292, 0.328603, 0.311707, 0.387226, 0.339168, 0.370445, 0.356642, 0.352862, 0.346032, 0.414856, 0.308712, 0.30533, 0.291804, 0.288399, 0.275179, 0.268042, 0.275179, 0.370445, 0.370445, 0.366687, 0.268042, 0.18812, 0.268042, 0.301917, 0.288399, 0.374039, 0.301917, 0.268042, 0.349426, 0.271506, 0.196879, 0.298791, 0.332115, 0.288399, 0.284882, 0.25031, 0.155435, 0.116183, 0.11371, 0.10481, 0.137348, 0.236433, 0.31487, 0.281712, 0.281712, 0.247041, 0.144935, 0.185198, 0.232838, 0.15284, 0.185198, 0.268042, 0.26085, 0.301917, 0.30533, 0.308712, 0.308712, 0.401658, 0.40511, 0.398279, 0.301917, 0.339168, 0.281712, 0.311707, 0.30533, 0.268042, 0.321458, 0.394753, 0.288399, 0.281712, 0.370445, 0.31487, 0.271506, 0.278302, 0.200174, 0.139895, 0.071867, 0.11371, 0.06312, 0.041405, 0.051831, 0.076542, 0.035586, 0.023534, 0.015694, 0.0198, 0.019401, 0.010926, 0.008624, 0.012727, 0.011903, 0.007645, 0.007259, 0.008723, 0.005872, 0.005378, 0.007555, 0.011342, 0.011106, 0.019401, 0.018787, 0.010372, 0.01227, 0.024826, 0.022667, 0.022667, 0.023534, 0.025316, 0.023534, 0.058088, 0.060549, 0.031287, 0.032017, 0.06184, 0.027463, 0.028695, 0.041405, 0.020522, 0.010372, 0.009096, 0.008624, 0.010672, 0.010672, 0.007031, 0.005872, 0.005932, 0.005734, 0.005799, 0.003997, 0.00407, 0.00283, 0.002662, 0.0028, 0.003963, 0.004161, 0.004976, 0.006894, 0.006039, 0.005872, 0.008723, 0.008723, 0.008723, 0.006988, 0.008002, 0.010221, 0.01204, 0.021816, 0.017797, 0.012727, 0.018106, 0.032677, 0.026338, 0.014783, 0.023534, 0.021816, 0.024393, 0.034068, 0.017797, 0.021816, 0.048328, 0.023087, 0.025316, 0.013821, 0.01227, 0.015078, 0.023087, 0.018106, 0.010372, 0.016528, 0.026338, 0.034068, 0.037156, 0.076542, 0.142424, 0.083462, 0.038042, 0.023087, 0.013613, 0.013437, 0.010131, 0.007177, 0.008075, 0.005318, 0.005318, 0.006701, 0.005623, 0.003821, 0.003079, 0.004646, 0.004611, 0.004208, 0.003079, 0.003079, 0.002662, 0.001906, 0.001786, 0.003079, 0.003461, 0.004483, 0.004358, 0.006533, 0.006142, 0.00558, 0.005734, 0.008624, 0.01204, 0.009977, 0.009728, 0.019109, 0.017447, 0.010131, 0.006567, 0.010131, 0.00962, 0.011518, 0.012727, 0.017797, 0.008804, 0.006567, 0.005799, 0.006142, 0.005734, 0.009187, 0.009728, 0.016021, 0.014315, 0.009977, 0.009483, 0.015694, 0.016826, 0.012491, 0.011669, 0.017797, 0.017447, 0.017447, 0.013821, 0.022667, 0.016021, 0.024826, 0.020165, 0.029376, 0.06184, 0.058088, 0.045352, 0.045352, 0.024393, 0.015344, 0.019109, 0.030003, 0.018106, 0.00962, 0.011518, 0.021381, 0.030003, 0.014075, 0.009096, 0.012491, 0.008156, 0.008804, 0.007031, 0.011342, 0.010372, 0.006894, 0.007091, 0.007259, 0.010372, 0.010221, 0.010221, 0.01204, 0.008804, 0.013016, 0.014075, 0.016021, 0.009728, 0.006795, 0.01078, 0.014315, 0.01227, 0.020876, 0.018415, 0.038042, 0.025762, 0.014783, 0.014783, 0.017138, 0.009483, 0.006701, 0.00962, 0.011106, 0.008276, 0.013437, 0.009015, 0.012727, 0.011518, 0.012727, 0.0198, 0.014783, 0.014783, 0.008525, 0.007259, 0.007877, 0.005318, 0.005086, 0.007091, 0.01078, 0.009865, 0.019109, 0.026338, 0.028107, 0.020165, 0.026338, 0.027463, 0.027463, 0.014315, 0.014075, 0.022306, 0.017797, 0.012727, 0.0198, 0.024393, 0.032017, 0.028695, 0.029376, 0.041405, 0.019109, 0.017447, 0.019109, 0.021381, 0.015344, 0.008804, 0.008002, 0.00777, 0.005872, 0.008075, 0.008525, 0.009401, 0.006533, 0.007495, 0.011342, 0.011342, 0.009401, 0.006567, 0.008075, 0.009977, 0.008156, 0.008525, 0.008624, 0.007555, 0.005932, 0.006245, 0.009294, 0.016826, 0.013613, 0.01227, 0.007259, 0.010672, 0.006482, 0.006619, 0.006795, 0.005223, 0.004135, 0.006374, 0.006701, 0.005318, 0.006421, 0.005086, 0.007031, 0.004899, 0.004899, 0.00558, 0.005223, 0.005872, 0.004247, 0.004247, 0.004208, 0.006374, 0.004388, 0.004689, 0.006567, 0.006421, 0.008723, 0.007422, 0.005932, 0.00558, 0.005683, 0.00389, 0.004247, 0.004247, 0.004358, 0.003212, 0.00246, 0.003014, 0.002078, 0.001967, 0.001936, 0.002688, 0.001675, 0.001743, 0.00152, 0.001499, 0.001103, 0.000687, 0.000614, 0.000799, 0.000708, 0.001249, 0.001786, 0.002881, 0.003177, 0.004775, 0.005683, 0.006245, 0.006142, 0.006988, 0.009483, 0.009483, 0.007555, 0.013265, 0.023963, 0.078022], '')</t>
  </si>
  <si>
    <t xml:space="preserve">F5S098|F5S098_9ENTR Holo-[acyl-carrier-protein] synthase OS=Enterobacter hormaechei ATCC 49162 </t>
  </si>
  <si>
    <t>([0.016021, 0.028695, 0.016826, 0.019109, 0.025762, 0.017447, 0.025316, 0.027463, 0.023087, 0.017138, 0.018415, 0.021816, 0.025316, 0.046336, 0.086953, 0.085092, 0.086953, 0.0704, 0.066181, 0.06184, 0.071867, 0.06312, 0.056825, 0.109221, 0.139895, 0.155435, 0.158265, 0.125101, 0.085092, 0.074921, 0.142424, 0.139895, 0.147574, 0.158265, 0.167087, 0.191378, 0.132295, 0.209395, 0.139895, 0.079919, 0.069024, 0.106997, 0.173081, 0.092881, 0.073402, 0.042364, 0.038858, 0.076542, 0.076542, 0.11371, 0.155435, 0.144935, 0.147574, 0.071867, 0.067594, 0.067594, 0.054297, 0.047319, 0.047319, 0.10481, 0.173081, 0.122885, 0.102787, 0.051831, 0.11371, 0.142424, 0.11371, 0.122885, 0.071867, 0.042364, 0.058088, 0.073402, 0.079919, 0.05306, 0.106997, 0.109221, 0.125101, 0.120615, 0.122885, 0.122885, 0.064632, 0.035586, 0.064632, 0.086953, 0.139895, 0.073402, 0.069024, 0.078022, 0.058088, 0.100716, 0.18812, 0.102787, 0.098513, 0.058088, 0.088832, 0.092881, 0.073402, 0.06312, 0.040537, 0.078022, 0.044297, 0.067594, 0.120615, 0.129801, 0.118441, 0.147574, 0.144935, 0.125101, 0.15008, 0.155435, 0.15008, 0.102787, 0.106997, 0.06184, 0.102787, 0.120615, 0.094817, 0.098513, 0.073402, 0.098513, 0.071867, 0.118441, 0.116183, 0.083462, 0.050641, 0.033407], '')</t>
  </si>
  <si>
    <t xml:space="preserve">F5S0A0|F5S0A0_9ENTR DNA repair protein RecO OS=Enterobacter hormaechei ATCC 49162 </t>
  </si>
  <si>
    <t>([0.041405, 0.06184, 0.083462, 0.147574, 0.067594, 0.086953, 0.120615, 0.155435, 0.17593, 0.125101, 0.120615, 0.086953, 0.086953, 0.055536, 0.055536, 0.055536, 0.06184, 0.079919, 0.15008, 0.206376, 0.288399, 0.219301, 0.219301, 0.15008, 0.085092, 0.144935, 0.147574, 0.142424, 0.11371, 0.11371, 0.179055, 0.209395, 0.295083, 0.281712, 0.366687, 0.394753, 0.387226, 0.374039, 0.324872, 0.243554, 0.247041, 0.281712, 0.225814, 0.239899, 0.356642, 0.335645, 0.281712, 0.21291, 0.206376, 0.132295, 0.137348, 0.142424, 0.139895, 0.142424, 0.158265, 0.100716, 0.164327, 0.173081, 0.106997, 0.127496, 0.196879, 0.161087, 0.147574, 0.229226, 0.161087, 0.132295, 0.134866, 0.17593, 0.161087, 0.194234, 0.222385, 0.219301, 0.219301, 0.142424, 0.147574, 0.083462, 0.073402, 0.071867, 0.069024, 0.069024, 0.03976, 0.026892, 0.035586, 0.035586, 0.025762, 0.022667, 0.022667, 0.036378, 0.029376, 0.030003, 0.027463, 0.046336, 0.05306, 0.055536, 0.096677, 0.043307, 0.073402, 0.134866, 0.086953, 0.042364, 0.034884, 0.064632, 0.058088, 0.031287, 0.028695, 0.030003, 0.030003, 0.032677, 0.032677, 0.029376, 0.040537, 0.036378, 0.030003, 0.028695, 0.027463, 0.029376, 0.076542, 0.085092, 0.092881, 0.125101, 0.144935, 0.247041, 0.239899, 0.209395, 0.30533, 0.219301, 0.264545, 0.275179, 0.18812, 0.191378, 0.275179, 0.222385, 0.222385, 0.173081, 0.167087, 0.11371, 0.11371, 0.044297, 0.024393, 0.020522, 0.016528, 0.021816, 0.021816, 0.021381, 0.043307, 0.041405, 0.076542, 0.060549, 0.109221, 0.17593, 0.182256, 0.15008, 0.229226, 0.15008, 0.225814, 0.147574, 0.206376, 0.216401, 0.349426, 0.4292, 0.4292, 0.384043, 0.324872, 0.291804, 0.291804, 0.222385, 0.158265, 0.098513, 0.15008, 0.15008, 0.142424, 0.142424, 0.090864, 0.088832, 0.147574, 0.147574, 0.236433, 0.164327, 0.147574, 0.11371, 0.0704, 0.040537, 0.094817, 0.155435, 0.196879, 0.109221, 0.185198, 0.25406, 0.291804, 0.288399, 0.281712, 0.203355, 0.196879, 0.281712, 0.239899, 0.236433, 0.236433, 0.127496, 0.200174, 0.200174, 0.155435, 0.200174, 0.209395, 0.194234, 0.225814, 0.139895, 0.170161, 0.147574, 0.144935, 0.167087, 0.191378, 0.125101, 0.18812, 0.18812, 0.216401, 0.26085, 0.194234, 0.109221, 0.196879, 0.206376, 0.116183, 0.15008, 0.203355, 0.275179, 0.278302, 0.219301, 0.288399, 0.349426, 0.324872, 0.295083, 0.271506, 0.191378, 0.271506, 0.239899, 0.196879], '')</t>
  </si>
  <si>
    <t xml:space="preserve">F5S0A1|F5S0A1_9ENTR GTPase Era OS=Enterobacter hormaechei ATCC 49162 </t>
  </si>
  <si>
    <t>([0.144935, 0.147574, 0.092881, 0.071867, 0.096677, 0.127496, 0.18812, 0.229226, 0.191378, 0.216401, 0.239899, 0.278302, 0.284882, 0.194234, 0.120615, 0.129801, 0.132295, 0.137348, 0.122885, 0.122885, 0.206376, 0.284882, 0.229226, 0.308712, 0.284882, 0.291804, 0.291804, 0.264545, 0.25031, 0.281712, 0.291804, 0.298791, 0.30533, 0.298791, 0.387226, 0.468512, 0.370445, 0.295083, 0.374039, 0.36309, 0.374039, 0.370445, 0.387226, 0.472492, 0.440853, 0.436924, 0.440853, 0.41194, 0.321458, 0.236433, 0.203355, 0.203355, 0.203355, 0.229226, 0.225814, 0.147574, 0.15008, 0.191378, 0.268042, 0.284882, 0.370445, 0.36309, 0.328603, 0.225814, 0.239899, 0.271506, 0.278302, 0.232838, 0.275179, 0.359901, 0.418646, 0.454136, 0.447574, 0.440853, 0.408655, 0.321458, 0.40511, 0.40511, 0.377384, 0.377384, 0.281712, 0.219301, 0.142424, 0.094817, 0.111485, 0.069024, 0.074921, 0.122885, 0.15284, 0.144935, 0.083462, 0.102787, 0.139895, 0.144935, 0.15008, 0.161087, 0.206376, 0.15008, 0.086953, 0.137348, 0.127496, 0.122885, 0.173081, 0.264545, 0.366687, 0.433034, 0.505461, 0.525368, 0.450668, 0.356642, 0.271506, 0.342579, 0.268042, 0.25406, 0.243554, 0.173081, 0.170161, 0.216401, 0.216401, 0.311707, 0.31487, 0.311707, 0.370445, 0.377384, 0.284882, 0.200174, 0.229226, 0.229226, 0.129801, 0.194234, 0.179055, 0.179055, 0.203355, 0.271506, 0.268042, 0.232838, 0.311707, 0.196879, 0.120615, 0.182256, 0.106997, 0.064632, 0.079919, 0.055536, 0.051831, 0.073402, 0.132295, 0.116183, 0.11371, 0.11371, 0.116183, 0.139895, 0.219301, 0.225814, 0.147574, 0.120615, 0.15008, 0.085092, 0.106997, 0.167087, 0.155435, 0.239899, 0.219301, 0.219301, 0.318242, 0.291804, 0.229226, 0.219301, 0.216401, 0.127496, 0.225814, 0.225814, 0.30533, 0.206376, 0.125101, 0.203355, 0.239899, 0.232838, 0.318242, 0.398279, 0.394753, 0.291804, 0.25031, 0.311707, 0.281712, 0.278302, 0.219301, 0.225814, 0.216401, 0.225814, 0.328603, 0.216401, 0.173081, 0.158265, 0.147574, 0.155435, 0.15008, 0.122885, 0.134866, 0.081712, 0.094817, 0.056825, 0.111485, 0.090864, 0.111485, 0.073402, 0.073402, 0.071867, 0.129801, 0.129801, 0.06312, 0.069024, 0.118441, 0.155435, 0.173081, 0.264545, 0.349426, 0.349426, 0.288399, 0.284882, 0.281712, 0.26085, 0.352862, 0.268042, 0.25031, 0.164327, 0.167087, 0.167087, 0.247041, 0.247041, 0.25031, 0.366687, 0.352862, 0.339168, 0.288399, 0.209395, 0.142424, 0.142424, 0.15008, 0.222385, 0.216401, 0.275179, 0.257454, 0.17593, 0.25031, 0.342579, 0.346032, 0.414856, 0.31487, 0.332115, 0.288399, 0.281712, 0.268042, 0.281712, 0.247041, 0.295083, 0.370445, 0.418646, 0.318242, 0.31487, 0.295083, 0.324872, 0.288399, 0.295083, 0.295083, 0.31487, 0.225814, 0.206376, 0.15008, 0.216401, 0.147574, 0.164327, 0.170161, 0.173081, 0.096677, 0.102787, 0.100716, 0.100716, 0.132295, 0.209395, 0.17593, 0.129801, 0.10481, 0.15284, 0.094817, 0.15008, 0.085092, 0.137348, 0.232838, 0.30533, 0.321458, 0.366687, 0.356642, 0.332115, 0.308712, 0.408655, 0.422041, 0.387226, 0.349426, 0.295083, 0.26085], '')</t>
  </si>
  <si>
    <t>[106, 107]</t>
  </si>
  <si>
    <t xml:space="preserve">F5S0A2|F5S0A2_9ENTR Signal peptidase I OS=Enterobacter hormaechei ATCC 49162 </t>
  </si>
  <si>
    <t>([0.00225, 0.002555, 0.003757, 0.003212, 0.002976, 0.003963, 0.004921, 0.004358, 0.003804, 0.003431, 0.003512, 0.003014, 0.003512, 0.003366, 0.002662, 0.002881, 0.00231, 0.002688, 0.00407, 0.005503, 0.007091, 0.010672, 0.014586, 0.014315, 0.026892, 0.034884, 0.025762, 0.020876, 0.042364, 0.06312, 0.092881, 0.134866, 0.225814, 0.225814, 0.191378, 0.216401, 0.332115, 0.414856, 0.454136, 0.433034, 0.335645, 0.328603, 0.321458, 0.219301, 0.216401, 0.232838, 0.271506, 0.339168, 0.380708, 0.268042, 0.21291, 0.271506, 0.268042, 0.268042, 0.219301, 0.257454, 0.281712, 0.155435, 0.216401, 0.15284, 0.085092, 0.125101, 0.071867, 0.045352, 0.042364, 0.026892, 0.015344, 0.016021, 0.013613, 0.008624, 0.008804, 0.008624, 0.008624, 0.009187, 0.006245, 0.007259, 0.00543, 0.007495, 0.011518, 0.010221, 0.014315, 0.018415, 0.017797, 0.036378, 0.060549, 0.06184, 0.056825, 0.048328, 0.047319, 0.05306, 0.05306, 0.054297, 0.059222, 0.033407, 0.032017, 0.066181, 0.030003, 0.045352, 0.021816, 0.022306, 0.013821, 0.013613, 0.018415, 0.027463, 0.014783, 0.00962, 0.015078, 0.023534, 0.044297, 0.026892, 0.016257, 0.034068, 0.064632, 0.111485, 0.167087, 0.173081, 0.173081, 0.284882, 0.318242, 0.42561, 0.342579, 0.370445, 0.31487, 0.200174, 0.170161, 0.170161, 0.288399, 0.291804, 0.311707, 0.332115, 0.414856, 0.414856, 0.41194, 0.318242, 0.232838, 0.222385, 0.196879, 0.179055, 0.122885, 0.122885, 0.0704, 0.132295, 0.185198, 0.257454, 0.352862, 0.291804, 0.387226, 0.271506, 0.271506, 0.284882, 0.191378, 0.161087, 0.225814, 0.232838, 0.25031, 0.342579, 0.26085, 0.268042, 0.324872, 0.394753, 0.321458, 0.40511, 0.377384, 0.377384, 0.370445, 0.346032, 0.346032, 0.356642, 0.458154, 0.41194, 0.308712, 0.408655, 0.377384, 0.387226, 0.284882, 0.356642, 0.359901, 0.387226, 0.398279, 0.398279, 0.366687, 0.454136, 0.352862, 0.291804, 0.301917, 0.301917, 0.229226, 0.275179, 0.257454, 0.247041, 0.288399, 0.36309, 0.335645, 0.414856, 0.384043, 0.476583, 0.476583, 0.465241, 0.433034, 0.318242, 0.30533, 0.275179, 0.288399, 0.380708, 0.447574, 0.450668, 0.450668, 0.553315, 0.613573, 0.626927, 0.632174, 0.521092, 0.521092, 0.440853, 0.366687, 0.41194, 0.40511, 0.401658, 0.414856, 0.521092, 0.541878, 0.534167, 0.626927, 0.51388, 0.529623, 0.529623, 0.509769, 0.42561, 0.359901, 0.349426, 0.278302, 0.30533, 0.30533, 0.281712, 0.359901, 0.433034, 0.42561, 0.352862, 0.335645, 0.288399, 0.196879, 0.18812, 0.194234, 0.191378, 0.275179, 0.271506, 0.281712, 0.291804, 0.291804, 0.339168, 0.342579, 0.318242, 0.216401, 0.232838, 0.288399, 0.308712, 0.298791, 0.291804, 0.275179, 0.209395, 0.209395, 0.257454, 0.346032, 0.349426, 0.349426, 0.321458, 0.332115, 0.335645, 0.324872, 0.374039, 0.41194, 0.401658, 0.486429, 0.468512, 0.436924, 0.408655, 0.288399, 0.225814, 0.25406, 0.356642, 0.422041, 0.472492, 0.4292, 0.36309, 0.356642, 0.339168, 0.318242, 0.311707, 0.278302, 0.206376, 0.15008, 0.11371, 0.11371, 0.064632, 0.122885, 0.191378, 0.196879, 0.301917, 0.366687, 0.349426, 0.243554, 0.298791, 0.291804, 0.370445, 0.370445, 0.36309, 0.288399, 0.321458, 0.311707, 0.25031, 0.324872, 0.418646, 0.374039, 0.374039, 0.454136, 0.418646, 0.40511, 0.370445, 0.324872, 0.291804, 0.236433, 0.346032, 0.26085, 0.203355], '')</t>
  </si>
  <si>
    <t>[207, 208, 209, 210, 211, 212, 219, 220, 221, 222, 223, 224, 225, 226]</t>
  </si>
  <si>
    <t xml:space="preserve">F5S0A6|F5S0A6_9ENTR Flagellin OS=Enterobacter hormaechei ATCC 49162 </t>
  </si>
  <si>
    <t>([0.390993, 0.308712, 0.239899, 0.281712, 0.324872, 0.366687, 0.40511, 0.342579, 0.377384, 0.394753, 0.42561, 0.450668, 0.476583, 0.465241, 0.505461, 0.59014, 0.58069, 0.545602, 0.458154, 0.476583, 0.557691, 0.483068, 0.557691, 0.642678, 0.63748, 0.541878, 0.534167, 0.444081, 0.534167, 0.517562, 0.494003, 0.480142, 0.483068, 0.497853, 0.472492, 0.465241, 0.465241, 0.468512, 0.468512, 0.465241, 0.422041, 0.4292, 0.505461, 0.42561, 0.4292, 0.4292, 0.509769, 0.4292, 0.5017, 0.486429, 0.414856, 0.444081, 0.450668, 0.414856, 0.380708, 0.408655, 0.444081, 0.418646, 0.422041, 0.458154, 0.534167, 0.480142, 0.465241, 0.40511, 0.461924, 0.465241, 0.468512, 0.458154, 0.557691, 0.557691, 0.534167, 0.534167, 0.529623, 0.538167, 0.483068, 0.521092, 0.529623, 0.529623, 0.480142, 0.480142, 0.472492, 0.401658, 0.483068, 0.5017, 0.486429, 0.51388, 0.447574, 0.454136, 0.450668, 0.436924, 0.436924, 0.458154, 0.534167, 0.549308, 0.529623, 0.642678, 0.626927, 0.622677, 0.525368, 0.622677, 0.608892, 0.51388, 0.618285, 0.618285, 0.618285, 0.618285, 0.608892, 0.680603, 0.680603, 0.59014, 0.604312, 0.626927, 0.538167, 0.545602, 0.541878, 0.483068, 0.465241, 0.465241, 0.468512, 0.541878, 0.541878, 0.450668, 0.538167, 0.525368, 0.461924, 0.454136, 0.472492, 0.41194, 0.390993, 0.377384, 0.450668, 0.440853, 0.418646, 0.468512, 0.454136, 0.374039, 0.436924, 0.384043, 0.384043, 0.346032, 0.356642, 0.352862, 0.433034, 0.440853, 0.444081, 0.422041, 0.408655, 0.384043, 0.461924, 0.414856, 0.41194, 0.394753, 0.324872, 0.335645, 0.356642, 0.359901, 0.433034, 0.352862, 0.414856, 0.352862, 0.377384, 0.36309, 0.268042, 0.281712, 0.21291, 0.222385, 0.291804, 0.284882, 0.352862, 0.366687, 0.384043, 0.36309, 0.384043, 0.454136, 0.436924, 0.41194, 0.41194, 0.387226, 0.465241, 0.461924, 0.461924, 0.454136, 0.390993, 0.454136, 0.440853, 0.408655, 0.394753, 0.390993, 0.394753, 0.394753, 0.374039, 0.433034, 0.4292, 0.4292, 0.4292, 0.384043, 0.408655, 0.418646, 0.377384, 0.359901, 0.359901, 0.422041, 0.36309, 0.398279, 0.436924, 0.436924, 0.517562, 0.486429, 0.494003, 0.468512, 0.468512, 0.480142, 0.40511, 0.366687, 0.328603, 0.342579, 0.321458, 0.324872, 0.321458, 0.387226, 0.390993, 0.332115, 0.264545, 0.328603, 0.352862, 0.335645, 0.332115, 0.311707, 0.349426, 0.324872, 0.268042, 0.264545, 0.209395, 0.247041, 0.281712, 0.30533, 0.268042, 0.332115, 0.264545, 0.247041, 0.185198, 0.194234, 0.21291, 0.257454, 0.257454, 0.25406, 0.257454, 0.191378, 0.216401, 0.132295, 0.158265, 0.209395, 0.209395, 0.25406, 0.25031, 0.288399, 0.288399, 0.284882, 0.281712, 0.349426, 0.295083, 0.36309, 0.284882, 0.243554, 0.281712, 0.324872, 0.342579, 0.342579, 0.41194, 0.42561, 0.51388, 0.5017, 0.553315, 0.521092, 0.525368, 0.497853, 0.486429, 0.414856, 0.440853, 0.472492, 0.468512, 0.553315, 0.575842, 0.661982, 0.690604, 0.685117, 0.538167, 0.521092, 0.541878, 0.562014, 0.541878, 0.538167, 0.458154, 0.440853, 0.440853, 0.41194, 0.476583, 0.490133, 0.59508, 0.557691, 0.525368, 0.458154, 0.366687, 0.284882, 0.30533, 0.346032, 0.352862, 0.418646, 0.433034, 0.346032, 0.332115, 0.328603, 0.335645, 0.422041, 0.394753, 0.418646, 0.447574, 0.380708, 0.339168, 0.278302, 0.278302, 0.278302, 0.291804, 0.384043, 0.450668, 0.366687, 0.301917, 0.284882, 0.298791, 0.284882, 0.370445, 0.366687, 0.374039, 0.370445, 0.328603, 0.311707, 0.356642, 0.308712, 0.356642, 0.335645, 0.380708, 0.408655, 0.40511, 0.384043, 0.370445, 0.30533, 0.370445, 0.444081, 0.444081, 0.40511, 0.377384, 0.36309, 0.36309, 0.332115, 0.335645, 0.318242, 0.366687, 0.321458, 0.401658, 0.401658, 0.42561, 0.4292, 0.356642, 0.377384, 0.450668, 0.450668, 0.521092, 0.538167, 0.505461, 0.521092, 0.472492, 0.433034, 0.40511, 0.418646, 0.447574, 0.418646, 0.380708, 0.352862, 0.324872, 0.291804, 0.243554, 0.271506, 0.200174, 0.281712, 0.264545, 0.26085, 0.232838, 0.206376, 0.196879, 0.236433, 0.155435, 0.18812, 0.200174, 0.200174, 0.200174, 0.21291, 0.236433, 0.332115, 0.284882, 0.311707, 0.288399, 0.308712, 0.321458, 0.394753, 0.380708, 0.352862, 0.291804, 0.239899, 0.200174, 0.21291, 0.200174, 0.271506, 0.30533, 0.352862, 0.380708, 0.278302, 0.268042, 0.239899, 0.229226, 0.278302, 0.247041, 0.275179, 0.31487, 0.30533, 0.278302, 0.25031, 0.278302, 0.278302, 0.374039, 0.41194, 0.335645, 0.268042, 0.239899, 0.25031, 0.25031, 0.247041, 0.335645, 0.308712, 0.335645, 0.301917, 0.332115, 0.311707, 0.288399, 0.275179, 0.271506, 0.301917, 0.328603, 0.346032, 0.422041, 0.408655, 0.390993, 0.374039, 0.447574, 0.476583, 0.465241, 0.465241, 0.472492, 0.440853, 0.486429, 0.394753, 0.4292, 0.4292, 0.41194, 0.414856, 0.40511, 0.36309, 0.374039, 0.374039, 0.308712, 0.311707, 0.239899, 0.284882, 0.374039, 0.349426, 0.359901, 0.31487, 0.31487, 0.291804, 0.349426, 0.335645, 0.390993, 0.366687, 0.380708, 0.380708, 0.408655, 0.408655, 0.454136, 0.414856, 0.4292, 0.387226, 0.374039, 0.387226, 0.398279, 0.324872, 0.349426, 0.339168, 0.380708, 0.380708, 0.408655, 0.349426, 0.349426, 0.394753, 0.418646, 0.359901, 0.422041, 0.398279, 0.380708, 0.380708, 0.36309, 0.308712, 0.387226, 0.398279, 0.436924, 0.401658, 0.480142, 0.490133, 0.5017, 0.458154, 0.387226, 0.346032, 0.380708, 0.394753, 0.380708, 0.359901, 0.346032, 0.346032, 0.370445, 0.42561, 0.468512, 0.517562, 0.557691, 0.58069, 0.517562, 0.545602, 0.497853, 0.398279, 0.414856, 0.414856, 0.454136, 0.545602, 0.604312, 0.562014, 0.472492, 0.472492, 0.51388, 0.585406, 0.585406, 0.59014, 0.549308, 0.5017, 0.4292, 0.366687, 0.384043, 0.42561, 0.40511, 0.486429, 0.59014, 0.545602, 0.458154, 0.468512, 0.454136, 0.480142, 0.480142, 0.557691, 0.557691, 0.51388, 0.517562, 0.517562, 0.517562, 0.521092, 0.494003, 0.59917, 0.745909, 0.626927, 0.618285, 0.618285, 0.525368, 0.541878, 0.56648, 0.622677, 0.529623, 0.525368, 0.509769, 0.458154, 0.472492, 0.465241, 0.401658, 0.408655, 0.408655, 0.408655, 0.342579, 0.366687, 0.332115, 0.239899, 0.31487, 0.335645, 0.366687, 0.366687, 0.30533, 0.288399, 0.291804, 0.311707, 0.311707, 0.318242, 0.328603, 0.328603, 0.349426, 0.436924, 0.4292, 0.433034, 0.447574, 0.447574, 0.447574, 0.494003, 0.521092, 0.521092, 0.505461, 0.5017, 0.490133, 0.557691, 0.575842, 0.575842, 0.671169, 0.58069, 0.534167, 0.618285, 0.626927, 0.541878, 0.538167, 0.553315, 0.529623, 0.509769, 0.58069, 0.549308, 0.534167, 0.480142, 0.398279, 0.40511, 0.40511, 0.454136, 0.450668, 0.447574, 0.472492, 0.40511, 0.408655, 0.4292, 0.422041, 0.377384, 0.444081, 0.450668, 0.380708, 0.447574, 0.454136, 0.468512, 0.436924, 0.366687, 0.436924, 0.444081, 0.370445, 0.366687, 0.394753, 0.374039, 0.339168, 0.318242, 0.356642, 0.41194, 0.390993, 0.374039, 0.387226, 0.328603, 0.281712], '')</t>
  </si>
  <si>
    <t>[14, 15, 16, 17, 20, 22, 23, 24, 25, 26, 28, 29, 42, 46, 48, 60, 68, 69, 70, 71, 72, 73, 75, 76, 77, 83, 85, 92, 93, 94, 95, 96, 97, 98, 99, 100, 101, 102, 103, 104, 105, 106, 107, 108, 109, 110, 111, 112, 113, 114, 119, 120, 122, 123, 206, 270, 271, 272, 273, 274, 281, 282, 283, 284, 285, 286, 287, 288, 289, 290, 291, 298, 299, 300, 366, 367, 368, 369, 516, 529, 530, 531, 532, 533, 539, 540, 541, 544, 545, 546, 547, 548, 549, 556, 557, 563, 564, 565, 566, 567, 568, 569, 571, 572, 573, 574, 575, 576, 577, 578, 579, 580, 581, 582, 614, 615, 616, 617, 619, 620, 621, 622, 623, 624, 625, 626, 627, 628, 629, 630, 631, 632, 633, 634]</t>
  </si>
  <si>
    <t xml:space="preserve">F5S0B1|F5S0B1_9ENTR ribonucleoside-diphosphate reductase OS=Enterobacter hormaechei ATCC 49162 </t>
  </si>
  <si>
    <t>([0.308712, 0.366687, 0.41194, 0.301917, 0.318242, 0.366687, 0.42561, 0.401658, 0.298791, 0.206376, 0.236433, 0.281712, 0.335645, 0.352862, 0.36309, 0.288399, 0.374039, 0.370445, 0.271506, 0.275179, 0.291804, 0.284882, 0.264545, 0.173081, 0.271506, 0.194234, 0.096677, 0.088832, 0.106997, 0.122885, 0.139895, 0.147574, 0.137348, 0.122885, 0.111485, 0.098513, 0.076542, 0.046336, 0.024393, 0.041405, 0.046336, 0.048328, 0.050641, 0.032677, 0.06312, 0.037156, 0.06312, 0.120615, 0.120615, 0.120615, 0.120615, 0.200174, 0.102787, 0.111485, 0.088832, 0.088832, 0.106997, 0.206376, 0.311707, 0.440853, 0.436924, 0.401658, 0.298791, 0.179055, 0.164327, 0.15008, 0.225814, 0.15284, 0.15008, 0.083462, 0.092881, 0.15284, 0.086953, 0.102787, 0.10481, 0.120615, 0.122885, 0.109221, 0.100716, 0.100716, 0.088832, 0.109221, 0.122885, 0.134866, 0.206376, 0.206376, 0.137348, 0.147574, 0.147574, 0.094817, 0.15284, 0.086953, 0.100716, 0.173081, 0.170161, 0.173081, 0.182256, 0.158265, 0.102787, 0.111485, 0.118441, 0.059222, 0.040537, 0.018106, 0.025762, 0.033407, 0.060549, 0.056825, 0.046336, 0.076542, 0.125101, 0.122885, 0.122885, 0.106997, 0.096677, 0.092881, 0.047319, 0.044297, 0.096677, 0.085092, 0.049374, 0.051831, 0.111485, 0.15284, 0.225814, 0.164327, 0.100716, 0.046336, 0.088832, 0.096677, 0.055536, 0.036378, 0.038858, 0.076542, 0.081712, 0.086953, 0.086953, 0.15284, 0.155435, 0.142424, 0.191378, 0.278302, 0.264545, 0.164327, 0.120615, 0.144935, 0.132295, 0.120615, 0.222385, 0.232838, 0.144935, 0.147574, 0.225814, 0.182256, 0.173081, 0.158265, 0.090864, 0.081712, 0.078022, 0.045352, 0.026338, 0.032017, 0.032017, 0.032017, 0.06184, 0.074921, 0.079919, 0.090864, 0.161087, 0.15284, 0.137348, 0.219301, 0.239899, 0.229226, 0.203355, 0.206376, 0.134866, 0.206376, 0.321458, 0.232838, 0.31487, 0.398279, 0.40511, 0.295083, 0.206376, 0.129801, 0.081712, 0.043307, 0.051831, 0.046336, 0.030611, 0.033407, 0.026892, 0.023963, 0.025762, 0.032677, 0.018415, 0.029376, 0.016021, 0.010221, 0.011106, 0.011106, 0.007555, 0.006619, 0.006701, 0.009096, 0.008409, 0.009865, 0.009096, 0.009294, 0.010131, 0.013613, 0.012491, 0.00962, 0.011518, 0.011518, 0.013265, 0.022306, 0.018787, 0.035586, 0.035586, 0.031287, 0.031287, 0.037156, 0.025762, 0.036378, 0.036378, 0.079919, 0.109221, 0.167087, 0.125101, 0.111485, 0.064632, 0.069024, 0.118441, 0.155435, 0.144935, 0.144935, 0.106997, 0.076542, 0.085092, 0.085092, 0.085092, 0.085092, 0.137348, 0.209395, 0.25031, 0.264545, 0.268042, 0.278302, 0.328603, 0.374039, 0.342579, 0.450668, 0.352862, 0.321458, 0.335645, 0.349426, 0.264545, 0.30533, 0.398279, 0.40511, 0.408655, 0.408655, 0.42561, 0.339168, 0.232838, 0.164327, 0.158265, 0.125101, 0.086953, 0.079919, 0.106997, 0.142424, 0.125101, 0.219301, 0.155435, 0.118441, 0.116183, 0.111485, 0.067594, 0.032017, 0.026892, 0.051831, 0.088832, 0.081712, 0.106997, 0.120615, 0.173081, 0.10481, 0.134866, 0.15284, 0.161087, 0.096677, 0.049374, 0.030611, 0.028107, 0.031287, 0.024826, 0.025762, 0.026338, 0.026338, 0.056825, 0.06312, 0.032677, 0.032017, 0.025762, 0.034068, 0.050641, 0.033407, 0.060549, 0.032677, 0.038042, 0.020876, 0.044297, 0.038858, 0.069024, 0.069024, 0.111485, 0.161087, 0.155435, 0.271506, 0.271506, 0.301917, 0.194234, 0.196879, 0.216401, 0.26085, 0.164327, 0.125101, 0.125101, 0.122885, 0.206376, 0.200174, 0.219301, 0.194234, 0.229226, 0.196879, 0.222385, 0.232838, 0.257454, 0.182256, 0.170161, 0.18812, 0.155435, 0.243554, 0.243554, 0.158265, 0.106997, 0.179055, 0.257454, 0.236433, 0.257454, 0.236433, 0.243554, 0.239899, 0.243554, 0.31487, 0.36309, 0.349426, 0.257454, 0.229226, 0.318242, 0.185198, 0.25406, 0.170161, 0.147574, 0.196879, 0.26085, 0.31487, 0.288399, 0.257454, 0.352862, 0.288399, 0.26085, 0.182256], '')</t>
  </si>
  <si>
    <t xml:space="preserve">F5S0B6|F5S0B6_9ENTR Anaerobic glycerol-3-phosphate dehydrogenase subunit B OS=Enterobacter hormaechei ATCC 49162 </t>
  </si>
  <si>
    <t>([0.118441, 0.0704, 0.073402, 0.100716, 0.067594, 0.048328, 0.026892, 0.036378, 0.028107, 0.036378, 0.028107, 0.035586, 0.038042, 0.074921, 0.0704, 0.040537, 0.060549, 0.05306, 0.064632, 0.037156, 0.025316, 0.027463, 0.045352, 0.054297, 0.058088, 0.092881, 0.118441, 0.139895, 0.142424, 0.120615, 0.120615, 0.182256, 0.173081, 0.164327, 0.102787, 0.111485, 0.109221, 0.066181, 0.125101, 0.122885, 0.127496, 0.17593, 0.094817, 0.078022, 0.085092, 0.048328, 0.06184, 0.094817, 0.167087, 0.167087, 0.308712, 0.21291, 0.216401, 0.144935, 0.15284, 0.229226, 0.191378, 0.291804, 0.384043, 0.352862, 0.356642, 0.440853, 0.332115, 0.41194, 0.346032, 0.352862, 0.447574, 0.4292, 0.398279, 0.295083, 0.209395, 0.185198, 0.247041, 0.161087, 0.239899, 0.203355, 0.127496, 0.125101, 0.118441, 0.111485, 0.139895, 0.139895, 0.155435, 0.264545, 0.301917, 0.401658, 0.387226, 0.377384, 0.288399, 0.295083, 0.408655, 0.41194, 0.401658, 0.440853, 0.450668, 0.447574, 0.444081, 0.51388, 0.447574, 0.352862, 0.349426, 0.370445, 0.418646, 0.422041, 0.346032, 0.366687, 0.298791, 0.264545, 0.298791, 0.278302, 0.239899, 0.182256, 0.281712, 0.275179, 0.200174, 0.278302, 0.216401, 0.185198, 0.21291, 0.216401, 0.295083, 0.301917, 0.164327, 0.092881, 0.090864, 0.069024, 0.059222, 0.106997, 0.125101, 0.06184, 0.090864, 0.090864, 0.090864, 0.079919, 0.049374, 0.071867, 0.079919, 0.125101, 0.179055, 0.127496, 0.21291, 0.158265, 0.167087, 0.284882, 0.339168, 0.339168, 0.36309, 0.366687, 0.25406, 0.288399, 0.384043, 0.328603, 0.370445, 0.332115, 0.25406, 0.328603, 0.352862, 0.352862, 0.374039, 0.366687, 0.450668, 0.328603, 0.387226, 0.346032, 0.271506, 0.308712, 0.200174, 0.26085, 0.239899, 0.236433, 0.137348, 0.134866, 0.216401, 0.219301, 0.278302, 0.268042, 0.182256, 0.194234, 0.191378, 0.10481, 0.059222, 0.045352, 0.076542, 0.046336, 0.05306, 0.096677, 0.051831, 0.094817, 0.120615, 0.132295, 0.142424, 0.225814, 0.18812, 0.111485, 0.049374, 0.040537, 0.088832, 0.132295, 0.0704, 0.032677, 0.058088, 0.059222, 0.073402, 0.092881, 0.161087, 0.161087, 0.083462, 0.074921, 0.071867, 0.033407, 0.018787, 0.028107, 0.021816, 0.024826, 0.024393, 0.06184, 0.048328, 0.041405, 0.028695, 0.047319, 0.055536, 0.030611, 0.066181, 0.064632, 0.034068, 0.038858, 0.049374, 0.085092, 0.10481, 0.129801, 0.219301, 0.219301, 0.21291, 0.164327, 0.164327, 0.257454, 0.232838, 0.216401, 0.216401, 0.298791, 0.284882, 0.26085, 0.281712, 0.222385, 0.225814, 0.31487, 0.288399, 0.170161, 0.098513, 0.118441, 0.081712, 0.083462, 0.147574, 0.164327, 0.182256, 0.185198, 0.17593, 0.102787, 0.173081, 0.100716, 0.109221, 0.125101, 0.219301, 0.25406, 0.21291, 0.200174, 0.209395, 0.127496, 0.118441, 0.209395, 0.239899, 0.278302, 0.268042, 0.257454, 0.239899, 0.21291, 0.243554, 0.164327, 0.247041, 0.206376, 0.295083, 0.191378, 0.185198, 0.127496, 0.092881, 0.118441, 0.118441, 0.109221, 0.17593, 0.173081, 0.090864, 0.092881, 0.092881, 0.096677, 0.055536, 0.032677, 0.058088, 0.046336, 0.081712, 0.088832, 0.109221, 0.073402, 0.132295, 0.137348, 0.167087, 0.164327, 0.122885, 0.127496, 0.074921, 0.083462, 0.106997, 0.191378, 0.196879, 0.18812, 0.158265, 0.236433, 0.321458, 0.298791, 0.31487, 0.229226, 0.139895, 0.142424, 0.196879, 0.21291, 0.118441, 0.076542, 0.134866, 0.239899, 0.243554, 0.36309, 0.257454, 0.332115, 0.339168, 0.225814, 0.229226, 0.194234, 0.127496, 0.085092, 0.111485, 0.100716, 0.170161, 0.170161, 0.161087, 0.191378, 0.185198, 0.196879, 0.30533, 0.301917, 0.200174, 0.229226, 0.139895, 0.232838, 0.239899, 0.155435, 0.173081, 0.147574, 0.134866, 0.206376, 0.271506, 0.191378, 0.125101, 0.122885, 0.196879, 0.125101, 0.11371, 0.129801, 0.144935, 0.116183, 0.118441, 0.170161, 0.092881, 0.137348, 0.127496, 0.120615, 0.129801, 0.134866, 0.134866, 0.144935, 0.15008, 0.127496, 0.116183, 0.182256, 0.125101, 0.102787, 0.182256, 0.173081, 0.090864, 0.081712, 0.100716, 0.094817, 0.094817, 0.158265, 0.158265, 0.134866, 0.132295, 0.164327, 0.21291, 0.219301, 0.278302, 0.236433, 0.25031, 0.342579, 0.308712, 0.398279, 0.4292], '')</t>
  </si>
  <si>
    <t>[97]</t>
  </si>
  <si>
    <t xml:space="preserve">F5S0C0|F5S0C0_9ENTR Sensor protein QseC OS=Enterobacter hormaechei ATCC 49162 </t>
  </si>
  <si>
    <t>([0.015078, 0.025316, 0.016826, 0.01227, 0.009865, 0.007177, 0.006374, 0.007877, 0.006988, 0.009401, 0.008409, 0.007422, 0.005734, 0.006482, 0.005503, 0.005503, 0.003821, 0.003727, 0.003461, 0.003109, 0.004315, 0.005503, 0.003997, 0.004315, 0.00543, 0.006245, 0.006988, 0.00962, 0.008525, 0.010221, 0.009401, 0.014315, 0.019109, 0.018415, 0.033407, 0.078022, 0.081712, 0.081712, 0.047319, 0.058088, 0.125101, 0.092881, 0.094817, 0.167087, 0.164327, 0.164327, 0.21291, 0.301917, 0.203355, 0.173081, 0.142424, 0.134866, 0.142424, 0.170161, 0.26085, 0.161087, 0.170161, 0.111485, 0.194234, 0.209395, 0.243554, 0.132295, 0.106997, 0.069024, 0.036378, 0.064632, 0.064632, 0.024826, 0.028107, 0.027463, 0.048328, 0.054297, 0.06184, 0.060549, 0.060549, 0.032677, 0.032017, 0.017797, 0.026338, 0.015694, 0.015344, 0.014075, 0.034884, 0.059222, 0.092881, 0.15284, 0.147574, 0.078022, 0.161087, 0.147574, 0.142424, 0.139895, 0.194234, 0.10481, 0.118441, 0.129801, 0.161087, 0.284882, 0.41194, 0.408655, 0.494003, 0.585406, 0.56648, 0.541878, 0.538167, 0.538167, 0.436924, 0.461924, 0.549308, 0.454136, 0.414856, 0.384043, 0.247041, 0.15008, 0.236433, 0.21291, 0.209395, 0.17593, 0.147574, 0.125101, 0.132295, 0.10481, 0.055536, 0.055536, 0.032677, 0.025316, 0.025762, 0.026338, 0.013821, 0.017138, 0.034068, 0.026892, 0.069024, 0.155435, 0.25406, 0.25031, 0.17593, 0.078022, 0.137348, 0.106997, 0.086953, 0.090864, 0.059222, 0.064632, 0.040537, 0.05306, 0.071867, 0.074921, 0.073402, 0.132295, 0.125101, 0.10481, 0.155435, 0.081712, 0.042364, 0.032017, 0.034068, 0.058088, 0.071867, 0.040537, 0.024393, 0.029376, 0.026892, 0.029376, 0.033407, 0.05306, 0.069024, 0.06312, 0.034068, 0.035586, 0.022306, 0.014075, 0.00962, 0.010131, 0.010221, 0.011106, 0.009096, 0.009096, 0.007877, 0.007031, 0.007091, 0.008075, 0.008075, 0.008075, 0.008723, 0.008156, 0.008156, 0.008895, 0.007555, 0.010221, 0.016021, 0.014315, 0.022667, 0.038042, 0.020876, 0.027463, 0.026892, 0.046336, 0.043307, 0.058088, 0.15008, 0.225814, 0.222385, 0.142424, 0.120615, 0.203355, 0.200174, 0.232838, 0.21291, 0.167087, 0.102787, 0.120615, 0.096677, 0.098513, 0.10481, 0.182256, 0.216401, 0.200174, 0.127496, 0.067594, 0.038042, 0.025316, 0.013016, 0.023087, 0.03976, 0.027463, 0.013016, 0.022667, 0.018415, 0.010926, 0.017447, 0.030003, 0.016257, 0.019401, 0.019109, 0.017797, 0.016826, 0.014315, 0.023534, 0.019401, 0.040537, 0.054297, 0.071867, 0.125101, 0.111485, 0.116183, 0.18812, 0.203355, 0.194234, 0.206376, 0.332115, 0.243554, 0.209395, 0.209395, 0.209395, 0.21291, 0.225814, 0.225814, 0.18812, 0.18812, 0.229226, 0.18812, 0.139895, 0.139895, 0.161087, 0.17593, 0.182256, 0.21291, 0.271506, 0.185198, 0.096677, 0.078022, 0.142424, 0.167087, 0.158265, 0.239899, 0.206376, 0.170161, 0.182256, 0.185198, 0.194234, 0.18812, 0.225814, 0.332115, 0.332115, 0.239899, 0.164327, 0.098513, 0.083462, 0.109221, 0.173081, 0.196879, 0.129801, 0.122885, 0.076542, 0.127496, 0.111485, 0.088832, 0.10481, 0.092881, 0.137348, 0.142424, 0.219301, 0.206376, 0.209395, 0.196879, 0.295083, 0.25406, 0.308712, 0.335645, 0.25406, 0.271506, 0.271506, 0.284882, 0.284882, 0.298791, 0.232838, 0.264545, 0.346032, 0.281712, 0.216401, 0.132295, 0.122885, 0.120615, 0.073402, 0.069024, 0.073402, 0.059222, 0.11371, 0.132295, 0.106997, 0.155435, 0.085092, 0.15008, 0.139895, 0.137348, 0.127496, 0.194234, 0.191378, 0.125101, 0.185198, 0.26085, 0.401658, 0.335645, 0.308712, 0.298791, 0.308712, 0.30533, 0.349426, 0.366687, 0.298791, 0.222385, 0.15284, 0.236433, 0.236433, 0.236433, 0.167087, 0.21291, 0.21291, 0.142424, 0.129801, 0.139895, 0.142424, 0.098513, 0.083462, 0.098513, 0.100716, 0.096677, 0.120615, 0.120615, 0.116183, 0.164327, 0.15284, 0.161087, 0.167087, 0.10481, 0.102787, 0.098513, 0.116183, 0.11371, 0.18812, 0.281712, 0.278302, 0.232838, 0.194234, 0.301917, 0.219301, 0.308712, 0.229226, 0.21291, 0.209395, 0.203355, 0.203355, 0.332115, 0.401658, 0.301917, 0.339168, 0.444081, 0.553315, 0.562014, 0.450668, 0.436924, 0.433034, 0.384043, 0.380708, 0.36309, 0.384043, 0.356642, 0.359901, 0.4292, 0.324872, 0.324872, 0.335645, 0.268042, 0.229226, 0.247041, 0.30533, 0.301917, 0.281712, 0.268042, 0.257454, 0.25406, 0.25406, 0.167087, 0.170161, 0.132295, 0.17593, 0.155435, 0.275179, 0.17593, 0.15008, 0.225814, 0.173081, 0.167087, 0.229226, 0.232838, 0.222385, 0.17593, 0.216401, 0.147574, 0.118441, 0.147574, 0.232838, 0.26085, 0.352862, 0.298791, 0.377384, 0.408655, 0.308712, 0.295083, 0.318242, 0.349426, 0.308712, 0.352862, 0.239899, 0.167087, 0.134866, 0.081712, 0.090864, 0.067594, 0.094817, 0.098513, 0.056825, 0.040537, 0.023534, 0.015078, 0.020876, 0.014075, 0.009483], '')</t>
  </si>
  <si>
    <t>[101, 102, 103, 104, 105, 108, 398, 399]</t>
  </si>
  <si>
    <t xml:space="preserve">F5S0D3|F5S0D3_9ENTR Ribonuclease BN OS=Enterobacter hormaechei ATCC 49162 </t>
  </si>
  <si>
    <t>([0.047319, 0.034884, 0.073402, 0.10481, 0.137348, 0.164327, 0.194234, 0.236433, 0.191378, 0.222385, 0.216401, 0.173081, 0.098513, 0.098513, 0.170161, 0.18812, 0.264545, 0.257454, 0.284882, 0.291804, 0.321458, 0.321458, 0.387226, 0.271506, 0.167087, 0.10481, 0.05306, 0.056825, 0.032017, 0.048328, 0.054297, 0.066181, 0.120615, 0.194234, 0.271506, 0.271506, 0.278302, 0.196879, 0.196879, 0.17593, 0.144935, 0.086953, 0.085092, 0.100716, 0.161087, 0.257454, 0.257454, 0.384043, 0.366687, 0.356642, 0.247041, 0.144935, 0.15008, 0.142424, 0.081712, 0.085092, 0.078022, 0.137348, 0.206376, 0.144935, 0.073402, 0.088832, 0.094817, 0.116183, 0.098513, 0.059222, 0.036378, 0.035586, 0.032677, 0.033407, 0.059222, 0.090864, 0.129801, 0.125101, 0.137348, 0.182256, 0.194234, 0.225814, 0.144935, 0.15008, 0.144935, 0.161087, 0.161087, 0.268042, 0.17593, 0.179055, 0.173081, 0.257454, 0.366687, 0.26085, 0.196879, 0.216401, 0.264545, 0.301917, 0.222385, 0.21291, 0.173081, 0.161087, 0.137348, 0.203355, 0.118441, 0.194234, 0.295083, 0.206376, 0.206376, 0.194234, 0.21291, 0.239899, 0.170161, 0.170161, 0.18812, 0.25031, 0.25031, 0.243554, 0.167087, 0.182256, 0.10481, 0.170161, 0.185198, 0.185198, 0.196879, 0.209395, 0.21291, 0.147574, 0.222385, 0.170161, 0.164327, 0.17593, 0.164327, 0.232838, 0.216401, 0.332115, 0.271506, 0.275179, 0.191378, 0.179055, 0.236433, 0.25031, 0.236433, 0.170161, 0.182256, 0.18812, 0.278302, 0.281712, 0.339168, 0.370445, 0.398279, 0.461924, 0.352862, 0.440853, 0.401658, 0.374039, 0.31487, 0.308712, 0.298791, 0.356642, 0.461924, 0.461924, 0.486429, 0.483068, 0.59014, 0.570702, 0.585406, 0.494003, 0.380708, 0.390993, 0.359901, 0.288399, 0.311707, 0.394753, 0.380708, 0.42561, 0.461924, 0.42561, 0.509769, 0.418646, 0.465241, 0.465241, 0.465241, 0.529623, 0.468512, 0.356642, 0.366687, 0.339168, 0.414856, 0.538167, 0.440853, 0.370445, 0.418646, 0.454136, 0.476583, 0.483068, 0.497853, 0.486429, 0.549308, 0.529623, 0.529623, 0.483068, 0.384043, 0.288399, 0.288399, 0.366687, 0.454136, 0.414856, 0.447574, 0.339168, 0.352862, 0.433034, 0.480142, 0.5017, 0.468512, 0.366687, 0.332115, 0.318242, 0.318242, 0.268042, 0.291804, 0.30533, 0.30533, 0.321458, 0.433034, 0.450668, 0.40511, 0.40511, 0.36309, 0.349426, 0.42561, 0.370445, 0.342579, 0.387226, 0.40511, 0.401658, 0.447574, 0.483068, 0.465241, 0.465241, 0.529623, 0.525368, 0.59917, 0.632174, 0.724957, 0.575842, 0.56648, 0.56648, 0.529623, 0.626927, 0.517562, 0.517562, 0.545602, 0.59917, 0.545602, 0.525368, 0.465241, 0.494003, 0.476583, 0.408655, 0.335645, 0.278302, 0.278302, 0.284882, 0.225814, 0.216401, 0.31487, 0.30533, 0.247041, 0.284882, 0.216401, 0.284882, 0.311707, 0.206376, 0.206376, 0.229226, 0.167087, 0.158265, 0.139895, 0.155435, 0.125101, 0.182256, 0.25406, 0.191378, 0.109221, 0.17593, 0.15284, 0.081712, 0.092881, 0.100716, 0.076542, 0.120615, 0.132295, 0.074921, 0.122885, 0.11371, 0.081712, 0.120615, 0.127496, 0.122885, 0.090864, 0.147574, 0.122885, 0.083462, 0.102787, 0.173081, 0.10481, 0.096677, 0.21291], '')</t>
  </si>
  <si>
    <t>[160, 161, 162, 174, 179, 185, 194, 195, 196, 209, 236, 237, 238, 239, 240, 241, 242, 243, 244, 245, 246, 247, 248, 249, 250, 251]</t>
  </si>
  <si>
    <t xml:space="preserve">F5S0D6|F5S0D6_9ENTR NADH-quinone oxidoreductase subunit M OS=Enterobacter hormaechei ATCC 49162 </t>
  </si>
  <si>
    <t>([0.000451, 0.000326, 0.000721, 0.001267, 0.000893, 0.000713, 0.000833, 0.000674, 0.00103, 0.00146, 0.002078, 0.00246, 0.002336, 0.003431, 0.002336, 0.003341, 0.003864, 0.006078, 0.008895, 0.009096, 0.005503, 0.007315, 0.007259, 0.004899, 0.005011, 0.006194, 0.009401, 0.007422, 0.01227, 0.007315, 0.006078, 0.003821, 0.00389, 0.003997, 0.00407, 0.003671, 0.002512, 0.002057, 0.001855, 0.001906, 0.002727, 0.002581, 0.00292, 0.0028, 0.004315, 0.004208, 0.004921, 0.004315, 0.006245, 0.004135, 0.006533, 0.00777, 0.008075, 0.008156, 0.013613, 0.015078, 0.013613, 0.013437, 0.013613, 0.015694, 0.009096, 0.006039, 0.01078, 0.010926, 0.010372, 0.009865, 0.006421, 0.006701, 0.005378, 0.005011, 0.00515, 0.004161, 0.0028, 0.004247, 0.004161, 0.00292, 0.002606, 0.0028, 0.002761, 0.003341, 0.00231, 0.002435, 0.00243, 0.00231, 0.002327, 0.002435, 0.001572, 0.00243, 0.001675, 0.001675, 0.00152, 0.001675, 0.001305, 0.001597, 0.001499, 0.000945, 0.001541, 0.001709, 0.001722, 0.002881, 0.00359, 0.003246, 0.004358, 0.006421, 0.003963, 0.002555, 0.003671, 0.003757, 0.00389, 0.003671, 0.004388, 0.003512, 0.003276, 0.003366, 0.00389, 0.003963, 0.004358, 0.003014, 0.002705, 0.003014, 0.001675, 0.001103, 0.00146, 0.000893, 0.000923, 0.001271, 0.001249, 0.000799, 0.000704, 0.000301, 0.000262, 0.00015, 0.00015, 0.000365, 0.000464, 0.000309, 0.000163, 0.000163, 0.000386, 0.000262, 0.000215, 0.000228, 0.000236, 0.000146, 0.000249, 0.000137, 9e-05, 0.000215, 0.000386, 0.000799, 0.001249, 0.002014, 0.003341, 0.004646, 0.004388, 0.005623, 0.007031, 0.006988, 0.009865, 0.007555, 0.008156, 0.014783, 0.035586, 0.028107, 0.023534, 0.015078, 0.014075, 0.028695, 0.030611, 0.024826, 0.023963, 0.031287, 0.016528, 0.010131, 0.007877, 0.00543, 0.003701, 0.003212, 0.003246, 0.002211, 0.002211, 0.001709, 0.001271, 0.000661, 0.000859, 0.00146, 0.001417, 0.002349, 0.001906, 0.001872, 0.002276, 0.001675, 0.001155, 0.001709, 0.001417, 0.001872, 0.001743, 0.002881, 0.003461, 0.003478, 0.003461, 0.003963, 0.005799, 0.008525, 0.01078, 0.016528, 0.016528, 0.035586, 0.018787, 0.029376, 0.013437, 0.008276, 0.007495, 0.008804, 0.005872, 0.00962, 0.00558, 0.005318, 0.003461, 0.00283, 0.002529, 0.003246, 0.002435, 0.002366, 0.001649, 0.002396, 0.001778, 0.001408, 0.001541, 0.001434, 0.001288, 0.001967, 0.001967, 0.002035, 0.002761, 0.004161, 0.003607, 0.00558, 0.008895, 0.016021, 0.016257, 0.048328, 0.069024, 0.092881, 0.090864, 0.137348, 0.0704, 0.129801, 0.116183, 0.073402, 0.142424, 0.076542, 0.038042, 0.038858, 0.081712, 0.071867, 0.048328, 0.048328, 0.023534, 0.023963, 0.01227, 0.009401, 0.008804, 0.005378, 0.006142, 0.004414, 0.004899, 0.004577, 0.002881, 0.004414, 0.005249, 0.004611, 0.006482, 0.008002, 0.014075, 0.007877, 0.006567, 0.008624, 0.006795, 0.008895, 0.007031, 0.006894, 0.006988, 0.006701, 0.008409, 0.005932, 0.008409, 0.005318, 0.004921, 0.00515, 0.004689, 0.003924, 0.003276, 0.002623, 0.002662, 0.00155, 0.002555, 0.00316, 0.001855, 0.00283, 0.002336, 0.002881, 0.004208, 0.004208, 0.003053, 0.003405, 0.003246, 0.003366, 0.004513, 0.005249, 0.007645, 0.007495, 0.006988, 0.010221, 0.008002, 0.007031, 0.007645, 0.005249, 0.004431, 0.004646, 0.003109, 0.004431, 0.004388, 0.004208, 0.006039, 0.006142, 0.006142, 0.006194, 0.006245, 0.006245, 0.007177, 0.005623, 0.004135, 0.005249, 0.004358, 0.004611, 0.00515, 0.007091, 0.010221, 0.008156, 0.01227, 0.018787, 0.013821, 0.013613, 0.008723, 0.005318, 0.005249, 0.004388, 0.005249, 0.004976, 0.005249, 0.004358, 0.003821, 0.005799, 0.005734, 0.005011, 0.006988, 0.008525, 0.008895, 0.009401, 0.010926, 0.011518, 0.010509, 0.00962, 0.009728, 0.016257, 0.018415, 0.017797, 0.032677, 0.049374, 0.031287, 0.029376, 0.028107, 0.030003, 0.030003, 0.020876, 0.020165, 0.020522, 0.013437, 0.007315, 0.004577, 0.004899, 0.003701, 0.003924, 0.004921, 0.00359, 0.00359, 0.004135, 0.006421, 0.006421, 0.006533, 0.008276, 0.008723, 0.008075, 0.009015, 0.008075, 0.010672, 0.009865, 0.008002, 0.007031, 0.008002, 0.008156, 0.009483, 0.014075, 0.009483, 0.00962, 0.01078, 0.008075, 0.011903, 0.01078, 0.007259, 0.007315, 0.005683, 0.003864, 0.005799, 0.007877, 0.00515, 0.004736, 0.005223, 0.004899, 0.004611, 0.00558, 0.008624, 0.006482, 0.004577, 0.006795, 0.004689, 0.005378, 0.005799, 0.003821, 0.003701, 0.005249, 0.004483, 0.00407, 0.003804, 0.003821, 0.003757, 0.004921, 0.004976, 0.006795, 0.009865, 0.010672, 0.010672, 0.009187, 0.014075, 0.032017, 0.017447, 0.03976, 0.051831, 0.051831, 0.098513, 0.05306, 0.05306, 0.083462, 0.092881, 0.092881, 0.047319, 0.023534, 0.017138, 0.010131, 0.007177, 0.00515, 0.005623, 0.004611, 0.003864, 0.00292, 0.001906, 0.001906, 0.001709, 0.001069, 0.000842, 0.000945, 0.00146, 0.001572, 0.000936, 0.000923, 0.001602, 0.00243, 0.003298, 0.004388, 0.005872, 0.007031, 0.007645, 0.010372, 0.019109, 0.018106, 0.031287, 0.067594, 0.064632, 0.026892, 0.037156, 0.088832, 0.071867, 0.049374, 0.03976, 0.086953, 0.173081, 0.164327, 0.179055, 0.164327, 0.144935, 0.127496, 0.142424, 0.17593, 0.144935, 0.100716, 0.206376, 0.155435, 0.10481], '')</t>
  </si>
  <si>
    <t xml:space="preserve">F5S0D9|F5S0D9_9ENTR NADH-quinone oxidoreductase subunit J OS=Enterobacter hormaechei ATCC 49162 </t>
  </si>
  <si>
    <t>([0.000412, 0.000537, 0.000386, 0.000271, 0.000348, 0.000713, 0.000507, 0.000876, 0.000799, 0.000614, 0.000945, 0.001288, 0.001232, 0.002138, 0.002688, 0.003212, 0.004577, 0.005932, 0.004689, 0.003366, 0.003461, 0.003555, 0.00283, 0.00292, 0.004358, 0.003555, 0.002336, 0.002976, 0.001906, 0.002623, 0.00389, 0.002727, 0.001748, 0.00103, 0.00076, 0.000365, 0.000567, 0.000451, 0.000567, 0.000498, 0.000743, 0.001232, 0.001533, 0.001533, 0.002555, 0.001675, 0.001623, 0.001748, 0.001408, 0.001778, 0.001778, 0.001541, 0.001408, 0.001778, 0.002138, 0.001675, 0.001572, 0.001172, 0.000816, 0.000498, 0.000687, 0.000648, 0.000477, 0.000339, 0.000713, 0.000326, 0.000661, 0.001159, 0.001597, 0.002606, 0.002155, 0.002366, 0.0028, 0.004483, 0.00558, 0.007645, 0.008156, 0.009096, 0.013821, 0.037156, 0.073402, 0.076542, 0.058088, 0.03976, 0.085092, 0.094817, 0.142424, 0.073402, 0.035586, 0.036378, 0.023087, 0.023534, 0.015078, 0.008895, 0.006988, 0.005249, 0.003671, 0.003821, 0.003864, 0.003431, 0.002194, 0.00146, 0.001967, 0.002117, 0.003212, 0.003405, 0.00316, 0.00359, 0.00359, 0.005223, 0.00515, 0.006194, 0.010372, 0.008409, 0.013265, 0.013265, 0.021381, 0.032677, 0.032017, 0.064632, 0.038858, 0.090864, 0.092881, 0.040537, 0.071867, 0.079919, 0.035586, 0.020522, 0.011903, 0.017797, 0.010672, 0.01204, 0.007555, 0.006039, 0.009015, 0.007495, 0.006245, 0.004611, 0.00389, 0.004513, 0.004513, 0.004736, 0.00359, 0.003864, 0.005011, 0.003555, 0.003298, 0.003555, 0.004513, 0.006194, 0.007555, 0.011342, 0.010221, 0.014315, 0.017797, 0.0198, 0.017138, 0.017797, 0.032677, 0.0704, 0.088832, 0.098513, 0.18812, 0.288399, 0.370445, 0.377384, 0.5017, 0.494003, 0.59508, 0.613573, 0.642678, 0.63748, 0.604312, 0.557691, 0.604312, 0.59508, 0.553315, 0.675549, 0.823549, 0.823549, 0.805026, 0.808535, 0.788093, 0.750527], '')</t>
  </si>
  <si>
    <t>[166, 168, 169, 170, 171, 172, 173, 174, 175, 176, 177, 178, 179, 180, 181, 182, 183]</t>
  </si>
  <si>
    <t xml:space="preserve">F5S0E1|F5S0E1_9ENTR NADH-quinone oxidoreductase subunit H OS=Enterobacter hormaechei ATCC 49162 </t>
  </si>
  <si>
    <t>([0.006795, 0.004899, 0.003757, 0.004835, 0.003804, 0.003109, 0.003924, 0.004161, 0.003757, 0.003461, 0.002881, 0.002435, 0.001675, 0.001748, 0.001936, 0.001383, 0.001318, 0.001048, 0.00155, 0.002014, 0.001159, 0.001374, 0.001936, 0.001692, 0.001709, 0.002705, 0.003864, 0.003864, 0.00316, 0.00283, 0.003757, 0.003804, 0.003478, 0.005011, 0.006988, 0.009483, 0.008525, 0.008002, 0.010509, 0.011342, 0.014315, 0.0198, 0.029376, 0.015694, 0.038042, 0.038042, 0.031287, 0.016257, 0.017138, 0.017138, 0.020165, 0.015694, 0.033407, 0.056825, 0.024393, 0.023087, 0.016257, 0.014586, 0.008002, 0.007315, 0.007555, 0.007877, 0.007259, 0.00558, 0.008895, 0.009096, 0.005683, 0.005683, 0.008624, 0.008409, 0.009294, 0.008409, 0.006142, 0.006142, 0.005318, 0.006619, 0.007315, 0.007315, 0.008156, 0.01204, 0.007031, 0.006701, 0.006374, 0.006374, 0.005992, 0.003864, 0.003366, 0.003405, 0.003014, 0.002014, 0.001434, 0.002194, 0.002366, 0.00359, 0.003804, 0.00543, 0.004577, 0.003212, 0.00292, 0.003607, 0.004315, 0.004611, 0.004646, 0.003431, 0.004736, 0.004736, 0.004775, 0.003727, 0.003804, 0.003177, 0.003757, 0.004135, 0.003366, 0.004388, 0.003276, 0.002581, 0.001906, 0.001808, 0.00225, 0.002327, 0.001855, 0.001159, 0.001481, 0.001417, 0.00146, 0.001434, 0.002117, 0.003079, 0.004736, 0.007259, 0.007031, 0.008409, 0.007091, 0.005872, 0.005799, 0.007031, 0.006533, 0.008723, 0.011518, 0.013613, 0.016528, 0.032677, 0.081712, 0.050641, 0.049374, 0.044297, 0.054297, 0.031287, 0.013265, 0.007877, 0.007877, 0.008002, 0.008002, 0.00777, 0.009015, 0.009015, 0.007645, 0.007091, 0.006142, 0.007315, 0.006482, 0.007495, 0.007031, 0.004414, 0.006482, 0.005378, 0.008156, 0.00777, 0.007177, 0.008525, 0.014586, 0.016021, 0.032677, 0.024826, 0.058088, 0.041405, 0.020876, 0.038858, 0.037156, 0.023963, 0.026338, 0.038042, 0.016257, 0.008804, 0.016826, 0.008409, 0.007177, 0.007177, 0.004483, 0.005503, 0.005223, 0.004388, 0.004208, 0.00316, 0.003177, 0.002327, 0.002662, 0.003607, 0.003512, 0.004431, 0.006894, 0.004135, 0.004135, 0.006533, 0.01227, 0.014075, 0.023963, 0.058088, 0.058088, 0.161087, 0.111485, 0.158265, 0.209395, 0.209395, 0.17593, 0.209395, 0.18812, 0.278302, 0.167087, 0.158265, 0.170161, 0.100716, 0.216401, 0.096677, 0.090864, 0.038042, 0.014783, 0.009865, 0.006701, 0.006482, 0.006482, 0.006194, 0.005086, 0.004899, 0.00359, 0.003924, 0.004208, 0.004247, 0.003821, 0.004899, 0.00359, 0.002976, 0.002688, 0.002761, 0.003053, 0.001936, 0.001722, 0.002688, 0.004135, 0.003864, 0.003727, 0.003478, 0.00543, 0.004976, 0.00359, 0.005318, 0.007555, 0.004775, 0.004835, 0.003671, 0.002705, 0.003431, 0.00292, 0.003821, 0.003821, 0.004689, 0.004689, 0.004689, 0.00389, 0.003246, 0.003671, 0.00246, 0.001692, 0.001048, 0.001172, 0.001687, 0.001344, 0.00103, 0.001142, 0.001722, 0.002503, 0.00407, 0.004611, 0.004388, 0.004513, 0.004513, 0.003924, 0.004835, 0.007259, 0.005734, 0.007031, 0.006039, 0.009483, 0.010221, 0.012727, 0.012491, 0.014075, 0.010221, 0.013265, 0.013437, 0.008409, 0.008804, 0.005623, 0.003963, 0.004513, 0.004483, 0.003757, 0.004315, 0.003963, 0.00283, 0.003109, 0.002117, 0.00316, 0.003246, 0.004431, 0.004577, 0.00543, 0.004135, 0.004976, 0.003821, 0.004689, 0.00543, 0.003864, 0.005011, 0.006988], '')</t>
  </si>
  <si>
    <t xml:space="preserve">F5S0E3|F5S0E3_9ENTR NADH-quinone oxidoreductase subunit F OS=Enterobacter hormaechei ATCC 49162 </t>
  </si>
  <si>
    <t>([0.436924, 0.529623, 0.422041, 0.454136, 0.335645, 0.36309, 0.301917, 0.324872, 0.359901, 0.387226, 0.40511, 0.458154, 0.497853, 0.433034, 0.380708, 0.384043, 0.390993, 0.40511, 0.332115, 0.332115, 0.328603, 0.324872, 0.30533, 0.374039, 0.275179, 0.342579, 0.339168, 0.377384, 0.377384, 0.36309, 0.321458, 0.247041, 0.229226, 0.196879, 0.209395, 0.275179, 0.380708, 0.380708, 0.374039, 0.380708, 0.30533, 0.318242, 0.291804, 0.216401, 0.216401, 0.318242, 0.349426, 0.349426, 0.301917, 0.301917, 0.301917, 0.328603, 0.40511, 0.40511, 0.374039, 0.418646, 0.339168, 0.308712, 0.308712, 0.298791, 0.301917, 0.359901, 0.243554, 0.271506, 0.25031, 0.209395, 0.229226, 0.229226, 0.239899, 0.335645, 0.335645, 0.291804, 0.30533, 0.219301, 0.219301, 0.164327, 0.106997, 0.122885, 0.081712, 0.085092, 0.0704, 0.120615, 0.137348, 0.185198, 0.200174, 0.311707, 0.356642, 0.328603, 0.239899, 0.229226, 0.222385, 0.222385, 0.194234, 0.122885, 0.155435, 0.173081, 0.278302, 0.281712, 0.394753, 0.468512, 0.374039, 0.328603, 0.26085, 0.26085, 0.301917, 0.247041, 0.147574, 0.094817, 0.088832, 0.127496, 0.071867, 0.055536, 0.033407, 0.054297, 0.071867, 0.05306, 0.047319, 0.041405, 0.038042, 0.019109, 0.011342, 0.011518, 0.016826, 0.023087, 0.023087, 0.014075, 0.011342, 0.018106, 0.023534, 0.0198, 0.025762, 0.051831, 0.038042, 0.06184, 0.06312, 0.06312, 0.066181, 0.05306, 0.06184, 0.086953, 0.147574, 0.257454, 0.301917, 0.298791, 0.222385, 0.139895, 0.219301, 0.301917, 0.291804, 0.243554, 0.200174, 0.179055, 0.179055, 0.25406, 0.155435, 0.167087, 0.109221, 0.18812, 0.147574, 0.073402, 0.06184, 0.058088, 0.055536, 0.067594, 0.055536, 0.088832, 0.139895, 0.083462, 0.049374, 0.027463, 0.045352, 0.083462, 0.094817, 0.096677, 0.079919, 0.094817, 0.051831, 0.106997, 0.094817, 0.092881, 0.182256, 0.236433, 0.236433, 0.225814, 0.196879, 0.236433, 0.271506, 0.271506, 0.356642, 0.440853, 0.570702, 0.613573, 0.465241, 0.476583, 0.433034, 0.465241, 0.549308, 0.666105, 0.562014, 0.465241, 0.553315, 0.525368, 0.562014, 0.575842, 0.483068, 0.450668, 0.450668, 0.4292, 0.366687, 0.390993, 0.401658, 0.291804, 0.18812, 0.301917, 0.209395, 0.271506, 0.247041, 0.173081, 0.116183, 0.139895, 0.225814, 0.229226, 0.182256, 0.173081, 0.106997, 0.098513, 0.15284, 0.144935, 0.086953, 0.122885, 0.109221, 0.102787, 0.155435, 0.236433, 0.200174, 0.26085, 0.236433, 0.26085, 0.264545, 0.30533, 0.335645, 0.225814, 0.222385, 0.281712, 0.257454, 0.278302, 0.36309, 0.356642, 0.384043, 0.468512, 0.41194, 0.332115, 0.352862, 0.281712, 0.298791, 0.225814, 0.225814, 0.225814, 0.239899, 0.288399, 0.321458, 0.339168, 0.36309, 0.291804, 0.308712, 0.321458, 0.288399, 0.268042, 0.264545, 0.236433, 0.206376, 0.257454, 0.349426, 0.335645, 0.335645, 0.30533, 0.308712, 0.30533, 0.271506, 0.18812, 0.222385, 0.25406, 0.239899, 0.31487, 0.366687, 0.352862, 0.349426, 0.454136, 0.380708, 0.30533, 0.308712, 0.356642, 0.335645, 0.318242, 0.239899, 0.324872, 0.25406, 0.377384, 0.349426, 0.390993, 0.374039, 0.380708, 0.346032, 0.268042, 0.264545, 0.281712, 0.25406, 0.247041, 0.229226, 0.321458, 0.318242, 0.311707, 0.301917, 0.301917, 0.225814, 0.278302, 0.232838, 0.281712, 0.194234, 0.236433, 0.216401, 0.332115, 0.236433, 0.243554, 0.291804, 0.229226, 0.232838, 0.18812, 0.137348, 0.139895, 0.15008, 0.15284, 0.164327, 0.17593, 0.120615, 0.109221, 0.109221, 0.129801, 0.164327, 0.216401, 0.132295, 0.137348, 0.073402, 0.069024, 0.0704, 0.10481, 0.088832, 0.086953, 0.144935, 0.196879, 0.132295, 0.147574, 0.142424, 0.127496, 0.079919, 0.137348, 0.15284, 0.116183, 0.11371, 0.086953, 0.054297, 0.10481, 0.100716, 0.164327, 0.264545, 0.257454, 0.239899, 0.359901, 0.366687, 0.36309, 0.281712, 0.380708, 0.356642, 0.359901, 0.380708, 0.454136, 0.380708, 0.359901, 0.436924, 0.339168, 0.288399, 0.370445, 0.380708, 0.387226, 0.380708, 0.370445, 0.268042, 0.164327, 0.120615, 0.118441, 0.094817, 0.173081, 0.158265, 0.134866, 0.147574, 0.147574, 0.158265, 0.158265, 0.257454, 0.257454, 0.328603, 0.328603, 0.321458, 0.200174, 0.120615, 0.122885, 0.125101, 0.222385, 0.216401, 0.257454, 0.232838, 0.26085, 0.161087, 0.155435, 0.185198, 0.275179, 0.164327, 0.139895, 0.21291, 0.209395, 0.209395, 0.229226, 0.229226, 0.239899, 0.339168, 0.359901, 0.370445, 0.384043, 0.377384, 0.401658, 0.308712, 0.328603, 0.301917, 0.377384, 0.30533, 0.271506, 0.219301, 0.30533, 0.284882, 0.247041, 0.206376, 0.17593, 0.147574, 0.222385, 0.170161], '')</t>
  </si>
  <si>
    <t>[1, 190, 191, 196, 197, 198, 200, 201, 202, 203]</t>
  </si>
  <si>
    <t xml:space="preserve">F5S0E4|F5S0E4_9ENTR NADH-quinone oxidoreductase subunit E OS=Enterobacter hormaechei ATCC 49162 </t>
  </si>
  <si>
    <t>([0.901269, 0.720929, 0.759478, 0.59917, 0.618285, 0.661982, 0.622677, 0.661982, 0.675549, 0.642678, 0.618285, 0.557691, 0.575842, 0.562014, 0.56648, 0.51388, 0.51388, 0.494003, 0.398279, 0.40511, 0.401658, 0.458154, 0.56648, 0.51388, 0.585406, 0.58069, 0.472492, 0.521092, 0.472492, 0.387226, 0.408655, 0.356642, 0.374039, 0.366687, 0.352862, 0.346032, 0.380708, 0.374039, 0.278302, 0.30533, 0.31487, 0.31487, 0.288399, 0.264545, 0.219301, 0.167087, 0.185198, 0.18812, 0.15284, 0.170161, 0.18812, 0.129801, 0.191378, 0.179055, 0.196879, 0.179055, 0.173081, 0.185198, 0.134866, 0.225814, 0.288399, 0.200174, 0.167087, 0.170161, 0.118441, 0.109221, 0.173081, 0.167087, 0.167087, 0.11371, 0.118441, 0.170161, 0.271506, 0.206376, 0.281712, 0.25406, 0.281712, 0.222385, 0.144935, 0.196879, 0.11371, 0.06312, 0.102787, 0.118441, 0.079919, 0.098513, 0.092881, 0.094817, 0.055536, 0.090864, 0.155435, 0.098513, 0.096677, 0.083462, 0.074921, 0.079919, 0.067594, 0.055536, 0.049374, 0.090864, 0.086953, 0.134866, 0.147574, 0.142424, 0.090864, 0.125101, 0.196879, 0.288399, 0.291804, 0.374039, 0.370445, 0.268042, 0.366687, 0.356642, 0.356642, 0.332115, 0.324872, 0.271506, 0.219301, 0.321458, 0.30533, 0.222385, 0.147574, 0.144935, 0.137348, 0.209395, 0.132295, 0.122885, 0.118441, 0.111485, 0.125101, 0.125101, 0.17593, 0.139895, 0.088832, 0.094817, 0.182256, 0.191378, 0.271506, 0.346032, 0.318242, 0.311707, 0.318242, 0.41194, 0.529623, 0.553315, 0.505461, 0.529623, 0.545602, 0.56648, 0.480142, 0.374039, 0.390993, 0.433034, 0.380708, 0.450668, 0.422041, 0.387226, 0.349426, 0.324872, 0.301917, 0.278302, 0.25031, 0.342579, 0.308712, 0.219301], '')</t>
  </si>
  <si>
    <t>[0, 1, 2, 3, 4, 5, 6, 7, 8, 9, 10, 11, 12, 13, 14, 15, 16, 22, 23, 24, 25, 27, 144, 145, 146, 147, 148, 149]</t>
  </si>
  <si>
    <t xml:space="preserve">F5S0E7|F5S0E7_9ENTR NADH-quinone oxidoreductase subunit A OS=Enterobacter hormaechei ATCC 49162 </t>
  </si>
  <si>
    <t>([0.059222, 0.073402, 0.088832, 0.041405, 0.037156, 0.015694, 0.015078, 0.009977, 0.006795, 0.005503, 0.004577, 0.004208, 0.003757, 0.003212, 0.003276, 0.002194, 0.001808, 0.00152, 0.000893, 0.000958, 0.000945, 0.000833, 0.000859, 0.000893, 0.000893, 0.000567, 0.000704, 0.000854, 0.001383, 0.002276, 0.0028, 0.003924, 0.004577, 0.005223, 0.007315, 0.007495, 0.012727, 0.017797, 0.027463, 0.025316, 0.042364, 0.086953, 0.144935, 0.076542, 0.081712, 0.15008, 0.200174, 0.31487, 0.328603, 0.284882, 0.288399, 0.219301, 0.219301, 0.158265, 0.155435, 0.129801, 0.129801, 0.05306, 0.023963, 0.011669, 0.015344, 0.011518, 0.009483, 0.006142, 0.005734, 0.004414, 0.003341, 0.0028, 0.002881, 0.002194, 0.002581, 0.002336, 0.002349, 0.001572, 0.001597, 0.00103, 0.00103, 0.000614, 0.001103, 0.001675, 0.002396, 0.002211, 0.00246, 0.003109, 0.004431, 0.006567, 0.006039, 0.006421, 0.010131, 0.006245, 0.006245, 0.006245, 0.006245, 0.007877, 0.008075, 0.007422, 0.008075, 0.006421, 0.006894, 0.004921, 0.003461, 0.00316, 0.004315, 0.003079, 0.00225, 0.001541, 0.001048, 0.001159, 0.00152, 0.001, 0.001623, 0.001855, 0.001267, 0.001434, 0.001159, 0.001692, 0.002881, 0.003177, 0.004358, 0.005503, 0.007645, 0.011669, 0.015694, 0.015344, 0.016257, 0.028695, 0.071867, 0.15284, 0.247041, 0.243554, 0.25031, 0.247041, 0.30533, 0.41194, 0.41194, 0.541878, 0.517562, 0.472492, 0.570702, 0.56648, 0.56648, 0.562014, 0.553315, 0.509769, 0.497853, 0.73685], '')</t>
  </si>
  <si>
    <t>[135, 136, 138, 139, 140, 141, 142, 143, 145]</t>
  </si>
  <si>
    <t xml:space="preserve">F5S0F8|F5S0F8_9ENTR Phosphate acetyltransferase OS=Enterobacter hormaechei ATCC 49162 </t>
  </si>
  <si>
    <t>([0.298791, 0.352862, 0.387226, 0.321458, 0.352862, 0.281712, 0.321458, 0.346032, 0.298791, 0.324872, 0.271506, 0.301917, 0.236433, 0.15284, 0.15284, 0.203355, 0.200174, 0.288399, 0.380708, 0.349426, 0.339168, 0.275179, 0.275179, 0.194234, 0.25406, 0.18812, 0.161087, 0.155435, 0.182256, 0.158265, 0.137348, 0.206376, 0.236433, 0.30533, 0.36309, 0.359901, 0.387226, 0.433034, 0.387226, 0.414856, 0.42561, 0.433034, 0.509769, 0.51388, 0.622677, 0.517562, 0.521092, 0.666105, 0.661982, 0.632174, 0.750527, 0.801317, 0.703578, 0.703578, 0.657645, 0.657645, 0.680603, 0.720929, 0.59917, 0.632174, 0.549308, 0.534167, 0.541878, 0.461924, 0.468512, 0.461924, 0.468512, 0.458154, 0.454136, 0.454136, 0.454136, 0.465241, 0.447574, 0.545602, 0.440853, 0.394753, 0.394753, 0.394753, 0.377384, 0.370445, 0.295083, 0.298791, 0.311707, 0.216401, 0.295083, 0.25406, 0.268042, 0.31487, 0.401658, 0.41194, 0.384043, 0.384043, 0.31487, 0.25406, 0.173081, 0.173081, 0.257454, 0.284882, 0.200174, 0.137348, 0.236433, 0.321458, 0.352862, 0.335645, 0.4292, 0.42561, 0.352862, 0.318242, 0.352862, 0.342579, 0.26085, 0.301917, 0.191378, 0.264545, 0.247041, 0.295083, 0.352862, 0.346032, 0.271506, 0.352862, 0.390993, 0.370445, 0.284882, 0.219301, 0.139895, 0.090864, 0.073402, 0.129801, 0.158265, 0.15284, 0.155435, 0.232838, 0.225814, 0.356642, 0.359901, 0.454136, 0.401658, 0.401658, 0.41194, 0.490133, 0.390993, 0.433034, 0.339168, 0.4292, 0.494003, 0.613573, 0.699094, 0.59508, 0.59508, 0.58069, 0.545602, 0.534167, 0.534167, 0.534167, 0.494003, 0.387226, 0.384043, 0.461924, 0.401658, 0.298791, 0.232838, 0.328603, 0.311707, 0.308712, 0.31487, 0.284882, 0.318242, 0.25406, 0.36309, 0.377384, 0.387226, 0.414856, 0.418646, 0.41194, 0.40511, 0.440853, 0.541878, 0.447574, 0.444081, 0.529623, 0.521092, 0.476583, 0.472492, 0.486429, 0.58069, 0.557691, 0.59508, 0.517562, 0.59508, 0.505461, 0.398279, 0.384043, 0.31487, 0.321458, 0.349426, 0.318242, 0.284882, 0.194234, 0.281712, 0.291804, 0.275179, 0.359901, 0.5017, 0.40511, 0.42561, 0.36309, 0.281712, 0.284882, 0.284882, 0.222385, 0.318242, 0.31487, 0.318242, 0.281712, 0.281712, 0.173081, 0.129801, 0.11371, 0.182256, 0.173081, 0.139895, 0.085092, 0.090864, 0.06184, 0.085092, 0.0704, 0.106997, 0.109221, 0.116183, 0.116183, 0.167087, 0.086953, 0.102787, 0.109221, 0.206376, 0.196879, 0.281712, 0.278302, 0.318242, 0.318242, 0.318242, 0.349426, 0.374039, 0.359901, 0.390993, 0.356642, 0.359901, 0.247041, 0.25406, 0.216401, 0.243554, 0.236433, 0.232838, 0.324872, 0.318242, 0.268042, 0.18812, 0.196879, 0.284882, 0.170161, 0.164327, 0.139895, 0.137348, 0.18812, 0.125101, 0.076542, 0.076542, 0.076542, 0.142424, 0.17593, 0.21291, 0.209395, 0.243554, 0.339168, 0.243554, 0.164327, 0.139895, 0.185198, 0.144935, 0.094817, 0.111485, 0.092881, 0.092881, 0.073402, 0.081712, 0.132295, 0.144935, 0.216401, 0.132295, 0.134866, 0.134866, 0.074921, 0.045352, 0.022667, 0.022306, 0.032677, 0.046336, 0.038042, 0.051831, 0.048328, 0.081712, 0.155435, 0.179055, 0.147574, 0.17593, 0.164327, 0.102787, 0.100716, 0.098513, 0.164327, 0.139895, 0.088832, 0.125101, 0.196879, 0.278302, 0.191378, 0.216401, 0.18812, 0.179055, 0.139895, 0.120615, 0.120615, 0.106997, 0.116183, 0.173081, 0.102787, 0.111485, 0.179055, 0.247041, 0.155435, 0.155435, 0.118441, 0.21291, 0.239899, 0.139895, 0.147574, 0.15008, 0.139895, 0.137348, 0.257454, 0.225814, 0.298791, 0.301917, 0.298791, 0.30533, 0.295083, 0.301917, 0.308712, 0.298791, 0.232838, 0.324872, 0.346032, 0.335645, 0.264545, 0.236433, 0.342579, 0.247041, 0.239899, 0.236433, 0.268042, 0.25406, 0.229226, 0.139895, 0.144935, 0.139895, 0.078022, 0.085092, 0.120615, 0.116183, 0.118441, 0.179055, 0.170161, 0.15284, 0.229226, 0.288399, 0.236433, 0.236433, 0.349426, 0.472492, 0.4292, 0.359901, 0.342579, 0.349426, 0.447574, 0.349426, 0.359901, 0.458154, 0.370445, 0.370445, 0.352862, 0.349426, 0.30533, 0.308712, 0.301917, 0.301917, 0.243554, 0.264545, 0.191378, 0.194234, 0.179055, 0.206376, 0.318242, 0.335645, 0.450668, 0.440853, 0.538167, 0.454136, 0.433034, 0.486429, 0.490133, 0.468512, 0.390993, 0.352862, 0.324872, 0.349426, 0.352862, 0.414856, 0.390993, 0.444081, 0.418646, 0.339168, 0.278302, 0.196879, 0.125101, 0.106997, 0.118441, 0.134866, 0.200174, 0.219301, 0.164327, 0.200174, 0.219301, 0.236433, 0.275179, 0.275179, 0.26085, 0.271506, 0.271506, 0.288399, 0.328603, 0.239899, 0.308712, 0.339168, 0.41194, 0.394753, 0.408655, 0.30533, 0.209395, 0.209395, 0.222385, 0.328603, 0.25031, 0.194234, 0.25406, 0.301917, 0.328603, 0.247041, 0.182256, 0.155435, 0.209395, 0.132295, 0.142424, 0.155435, 0.120615, 0.120615, 0.182256, 0.179055, 0.26085, 0.324872, 0.281712, 0.26085, 0.26085, 0.295083, 0.295083, 0.268042, 0.247041, 0.268042, 0.352862, 0.335645, 0.380708, 0.40511, 0.497853, 0.494003, 0.40511, 0.401658, 0.40511, 0.422041, 0.328603, 0.30533, 0.225814, 0.278302, 0.275179, 0.275179, 0.321458, 0.321458, 0.374039, 0.374039, 0.278302, 0.209395, 0.291804, 0.271506, 0.222385, 0.15284, 0.222385, 0.298791, 0.387226, 0.356642, 0.356642, 0.447574, 0.387226, 0.465241, 0.480142, 0.509769, 0.40511, 0.390993, 0.380708, 0.275179, 0.268042, 0.352862, 0.387226, 0.418646, 0.422041, 0.454136, 0.529623, 0.436924, 0.359901, 0.349426, 0.384043, 0.308712, 0.200174, 0.191378, 0.164327, 0.090864, 0.045352, 0.090864, 0.100716, 0.161087, 0.182256, 0.122885, 0.078022, 0.055536, 0.045352, 0.050641, 0.034068, 0.028107, 0.026338, 0.043307, 0.05306, 0.058088, 0.106997, 0.18812, 0.25406, 0.308712, 0.394753, 0.394753, 0.332115, 0.328603, 0.232838, 0.271506, 0.268042, 0.342579, 0.4292, 0.398279, 0.398279, 0.458154, 0.458154, 0.461924, 0.418646, 0.284882, 0.268042, 0.155435, 0.167087, 0.225814, 0.209395, 0.144935, 0.182256, 0.179055, 0.10481, 0.170161, 0.122885, 0.194234, 0.191378, 0.18812, 0.222385, 0.206376, 0.206376, 0.206376, 0.291804, 0.321458, 0.444081, 0.377384, 0.490133, 0.461924, 0.359901, 0.36309, 0.450668, 0.447574, 0.490133, 0.59014, 0.483068, 0.549308, 0.562014, 0.58069, 0.575842, 0.575842, 0.618285, 0.642678, 0.575842, 0.529623, 0.433034, 0.433034, 0.5017, 0.51388, 0.4292, 0.51388, 0.41194, 0.408655, 0.408655, 0.370445, 0.298791, 0.346032, 0.346032, 0.352862, 0.264545, 0.232838, 0.222385, 0.191378, 0.170161, 0.21291, 0.281712, 0.384043, 0.36309, 0.398279, 0.301917, 0.352862, 0.342579, 0.440853, 0.387226, 0.42561, 0.394753, 0.36309, 0.321458, 0.26085, 0.278302, 0.36309, 0.318242, 0.335645, 0.342579, 0.349426, 0.398279, 0.366687, 0.36309, 0.275179, 0.236433, 0.271506, 0.236433, 0.25031, 0.25406, 0.284882, 0.25031, 0.328603, 0.349426, 0.346032, 0.444081, 0.324872, 0.30533, 0.418646, 0.370445, 0.288399, 0.298791, 0.288399, 0.247041, 0.247041, 0.328603, 0.370445, 0.339168, 0.418646, 0.422041, 0.339168, 0.339168, 0.380708, 0.36309, 0.41194, 0.422041, 0.356642, 0.461924, 0.480142, 0.359901, 0.332115, 0.324872, 0.318242, 0.232838, 0.239899, 0.161087, 0.170161, 0.120615, 0.10481, 0.10481, 0.096677, 0.147574, 0.155435, 0.161087, 0.173081, 0.173081, 0.219301, 0.26085, 0.209395, 0.161087, 0.229226, 0.284882, 0.380708, 0.339168, 0.465241], '')</t>
  </si>
  <si>
    <t>[42, 43, 44, 45, 46, 47, 48, 49, 50, 51, 52, 53, 54, 55, 56, 57, 58, 59, 60, 61, 62, 73, 145, 146, 147, 148, 149, 150, 151, 152, 153, 176, 179, 180, 184, 185, 186, 187, 188, 189, 202, 405, 512, 523, 598, 600, 601, 602, 603, 604, 605, 606, 607, 608, 611, 612, 614]</t>
  </si>
  <si>
    <t xml:space="preserve">F5S0H7|F5S0H7_9ENTR Flavin prenyltransferase UbiX OS=Enterobacter hormaechei ATCC 49162 </t>
  </si>
  <si>
    <t>([0.035586, 0.055536, 0.076542, 0.074921, 0.042364, 0.028107, 0.038042, 0.030003, 0.041405, 0.029376, 0.022306, 0.028695, 0.019109, 0.011669, 0.019109, 0.036378, 0.035586, 0.045352, 0.085092, 0.054297, 0.06184, 0.081712, 0.085092, 0.049374, 0.03976, 0.060549, 0.102787, 0.106997, 0.132295, 0.10481, 0.173081, 0.264545, 0.268042, 0.25031, 0.339168, 0.243554, 0.247041, 0.328603, 0.30533, 0.219301, 0.291804, 0.18812, 0.18812, 0.191378, 0.206376, 0.284882, 0.284882, 0.196879, 0.164327, 0.206376, 0.173081, 0.116183, 0.118441, 0.120615, 0.164327, 0.167087, 0.268042, 0.155435, 0.125101, 0.096677, 0.161087, 0.088832, 0.15008, 0.147574, 0.137348, 0.200174, 0.102787, 0.127496, 0.206376, 0.206376, 0.196879, 0.229226, 0.229226, 0.137348, 0.076542, 0.116183, 0.074921, 0.0704, 0.0704, 0.085092, 0.111485, 0.06312, 0.118441, 0.118441, 0.064632, 0.040537, 0.044297, 0.094817, 0.051831, 0.051831, 0.0704, 0.073402, 0.05306, 0.051831, 0.102787, 0.164327, 0.116183, 0.139895, 0.15008, 0.17593, 0.120615, 0.067594, 0.118441, 0.129801, 0.129801, 0.21291, 0.321458, 0.219301, 0.158265, 0.164327, 0.106997, 0.064632, 0.06184, 0.120615, 0.182256, 0.206376, 0.134866, 0.161087, 0.122885, 0.11371, 0.170161, 0.155435, 0.232838, 0.155435, 0.116183, 0.120615, 0.127496, 0.085092, 0.120615, 0.18812, 0.18812, 0.25406, 0.295083, 0.222385, 0.127496, 0.100716, 0.100716, 0.194234, 0.132295, 0.236433, 0.206376, 0.111485, 0.109221, 0.111485, 0.17593, 0.239899, 0.243554, 0.232838, 0.179055, 0.216401, 0.209395, 0.229226, 0.15008, 0.18812, 0.264545, 0.366687, 0.328603, 0.308712, 0.275179, 0.275179, 0.161087, 0.196879, 0.318242, 0.291804, 0.301917, 0.203355, 0.185198, 0.111485, 0.132295, 0.222385, 0.222385, 0.139895, 0.106997, 0.17593, 0.164327, 0.083462, 0.085092, 0.129801, 0.102787, 0.083462, 0.10481, 0.147574, 0.11371, 0.083462, 0.161087, 0.116183, 0.203355, 0.147574, 0.25031], '')</t>
  </si>
  <si>
    <t xml:space="preserve">F5S0I0|F5S0I0_9ENTR Cell division protein DedD OS=Enterobacter hormaechei ATCC 49162 </t>
  </si>
  <si>
    <t>([0.465241, 0.517562, 0.401658, 0.342579, 0.288399, 0.239899, 0.25031, 0.206376, 0.247041, 0.21291, 0.170161, 0.134866, 0.11371, 0.129801, 0.139895, 0.170161, 0.11371, 0.120615, 0.125101, 0.194234, 0.179055, 0.170161, 0.17593, 0.17593, 0.243554, 0.332115, 0.408655, 0.346032, 0.390993, 0.370445, 0.352862, 0.461924, 0.480142, 0.483068, 0.486429, 0.472492, 0.575842, 0.666105, 0.671169, 0.666105, 0.671169, 0.703578, 0.745909, 0.759478, 0.823549, 0.73685, 0.745909, 0.703578, 0.779859, 0.805026, 0.837511, 0.88723, 0.801317, 0.88723, 0.910643, 0.899122, 0.922952, 0.922952, 0.928747, 0.915074, 0.901269, 0.871313, 0.868118, 0.859585, 0.767246, 0.798249, 0.837511, 0.808535, 0.852992, 0.849326, 0.81615, 0.775545, 0.83125, 0.88723, 0.798249, 0.84206, 0.856457, 0.827927, 0.798249, 0.707965, 0.675549, 0.707965, 0.754692, 0.750527, 0.750527, 0.724957, 0.73685, 0.661982, 0.685117, 0.694846, 0.648219, 0.716283, 0.666105, 0.648219, 0.661982, 0.775545, 0.745909, 0.745909, 0.666105, 0.685117, 0.754692, 0.808535, 0.798249, 0.812494, 0.728858, 0.728858, 0.81615, 0.83125, 0.908098, 0.915074, 0.891961, 0.945666, 0.936162, 0.964893, 0.966441, 0.960642, 0.938133, 0.93079, 0.921076, 0.957673, 0.921076, 0.915074, 0.879233, 0.868118, 0.84206, 0.901269, 0.89662, 0.919029, 0.919029, 0.926919, 0.89662, 0.89662, 0.88723, 0.891961, 0.874069, 0.834292, 0.868118, 0.889439, 0.903857, 0.891961, 0.865454, 0.849326, 0.812494, 0.779859, 0.812494, 0.745909, 0.733139, 0.699094, 0.58069, 0.538167, 0.521092, 0.521092, 0.549308, 0.529623, 0.447574, 0.483068, 0.517562, 0.408655, 0.349426, 0.349426, 0.349426, 0.311707, 0.390993, 0.447574, 0.480142, 0.465241, 0.447574, 0.450668, 0.418646, 0.401658, 0.408655, 0.398279, 0.447574, 0.4292, 0.440853, 0.525368, 0.454136, 0.450668, 0.529623, 0.59014, 0.497853, 0.509769, 0.59014, 0.494003, 0.433034, 0.401658, 0.401658, 0.505461, 0.517562, 0.553315, 0.657645, 0.642678, 0.666105, 0.622677, 0.545602, 0.534167, 0.5017, 0.56648, 0.486429, 0.483068, 0.497853, 0.51388, 0.505461, 0.505461, 0.497853, 0.562014, 0.63748, 0.549308, 0.521092, 0.497853, 0.461924, 0.401658, 0.377384, 0.370445, 0.295083, 0.349426, 0.321458, 0.332115, 0.308712, 0.349426, 0.321458, 0.284882, 0.328603, 0.301917, 0.25406, 0.335645, 0.295083, 0.25406], '')</t>
  </si>
  <si>
    <t>[1,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156, 175, 178, 179, 181, 182, 187, 188, 189, 190, 191, 192, 193, 194, 195, 196, 197, 201, 202, 203, 205, 206, 207, 208]</t>
  </si>
  <si>
    <t>(117</t>
  </si>
  <si>
    <t>118)</t>
  </si>
  <si>
    <t xml:space="preserve">F5S0I1|F5S0I1_9ENTR Dihydrofolate synthase/folylpolyglutamate synthase OS=Enterobacter hormaechei ATCC 49162 </t>
  </si>
  <si>
    <t>([0.59508, 0.685117, 0.529623, 0.497853, 0.472492, 0.356642, 0.288399, 0.311707, 0.239899, 0.191378, 0.232838, 0.284882, 0.196879, 0.18812, 0.18812, 0.185198, 0.278302, 0.167087, 0.170161, 0.164327, 0.158265, 0.10481, 0.100716, 0.155435, 0.127496, 0.147574, 0.239899, 0.25031, 0.222385, 0.278302, 0.352862, 0.25031, 0.25031, 0.257454, 0.173081, 0.173081, 0.200174, 0.164327, 0.275179, 0.158265, 0.137348, 0.0704, 0.118441, 0.069024, 0.055536, 0.081712, 0.088832, 0.092881, 0.132295, 0.15008, 0.179055, 0.182256, 0.268042, 0.191378, 0.257454, 0.346032, 0.268042, 0.257454, 0.288399, 0.194234, 0.222385, 0.243554, 0.324872, 0.284882, 0.349426, 0.291804, 0.288399, 0.216401, 0.200174, 0.147574, 0.088832, 0.088832, 0.083462, 0.096677, 0.142424, 0.088832, 0.058088, 0.096677, 0.047319, 0.050641, 0.088832, 0.142424, 0.125101, 0.15008, 0.125101, 0.132295, 0.222385, 0.232838, 0.318242, 0.236433, 0.271506, 0.384043, 0.384043, 0.352862, 0.324872, 0.328603, 0.380708, 0.447574, 0.332115, 0.394753, 0.356642, 0.243554, 0.264545, 0.298791, 0.271506, 0.332115, 0.321458, 0.328603, 0.328603, 0.311707, 0.311707, 0.352862, 0.243554, 0.15008, 0.191378, 0.120615, 0.116183, 0.142424, 0.090864, 0.167087, 0.167087, 0.129801, 0.132295, 0.074921, 0.046336, 0.055536, 0.059222, 0.048328, 0.046336, 0.026338, 0.028107, 0.032017, 0.021816, 0.022306, 0.025762, 0.025762, 0.030611, 0.030611, 0.018787, 0.029376, 0.030003, 0.034884, 0.035586, 0.067594, 0.092881, 0.173081, 0.18812, 0.15008, 0.127496, 0.129801, 0.173081, 0.173081, 0.173081, 0.203355, 0.222385, 0.239899, 0.229226, 0.288399, 0.200174, 0.25406, 0.17593, 0.18812, 0.196879, 0.281712, 0.284882, 0.219301, 0.144935, 0.137348, 0.194234, 0.268042, 0.25031, 0.298791, 0.284882, 0.26085, 0.291804, 0.349426, 0.433034, 0.422041, 0.398279, 0.490133, 0.4292, 0.40511, 0.387226, 0.352862, 0.359901, 0.339168, 0.472492, 0.529623, 0.458154, 0.356642, 0.342579, 0.370445, 0.384043, 0.398279, 0.450668, 0.486429, 0.497853, 0.483068, 0.394753, 0.394753, 0.40511, 0.4292, 0.509769, 0.529623, 0.59014, 0.570702, 0.58069, 0.5017, 0.541878, 0.517562, 0.494003, 0.490133, 0.465241, 0.4292, 0.433034, 0.486429, 0.356642, 0.36309, 0.264545, 0.374039, 0.332115, 0.328603, 0.408655, 0.454136, 0.440853, 0.324872, 0.328603, 0.222385, 0.25406, 0.26085, 0.318242, 0.41194, 0.414856, 0.356642, 0.275179, 0.271506, 0.268042, 0.281712, 0.30533, 0.31487, 0.332115, 0.414856, 0.339168, 0.359901, 0.356642, 0.387226, 0.497853, 0.468512, 0.557691, 0.562014, 0.517562, 0.461924, 0.42561, 0.398279, 0.384043, 0.465241, 0.458154, 0.444081, 0.534167, 0.41194, 0.472492, 0.374039, 0.359901, 0.444081, 0.422041, 0.384043, 0.268042, 0.25406, 0.298791, 0.324872, 0.229226, 0.271506, 0.359901, 0.359901, 0.30533, 0.30533, 0.339168, 0.332115, 0.332115, 0.222385, 0.31487, 0.25031, 0.25031, 0.247041, 0.25031, 0.232838, 0.291804, 0.374039, 0.298791, 0.196879, 0.132295, 0.219301, 0.15284, 0.125101, 0.147574, 0.225814, 0.335645, 0.311707, 0.281712, 0.25406, 0.332115, 0.225814, 0.232838, 0.268042, 0.268042, 0.247041, 0.170161, 0.144935, 0.144935, 0.142424, 0.247041, 0.321458, 0.31487, 0.377384, 0.401658, 0.335645, 0.243554, 0.18812, 0.132295, 0.094817, 0.111485, 0.10481, 0.11371, 0.179055, 0.219301, 0.219301, 0.236433, 0.225814, 0.225814, 0.225814, 0.31487, 0.203355, 0.179055, 0.11371, 0.090864, 0.102787, 0.144935, 0.158265, 0.129801, 0.194234, 0.281712, 0.196879, 0.147574, 0.147574, 0.120615, 0.132295, 0.081712, 0.083462, 0.139895, 0.167087, 0.167087, 0.158265, 0.200174, 0.236433, 0.284882, 0.342579, 0.332115, 0.25031, 0.275179, 0.359901, 0.349426, 0.268042, 0.352862, 0.447574, 0.529623, 0.59508, 0.454136, 0.436924, 0.414856, 0.418646, 0.321458, 0.26085, 0.26085, 0.26085, 0.167087, 0.196879, 0.15284, 0.122885, 0.15284, 0.161087, 0.161087, 0.132295, 0.196879, 0.225814, 0.247041, 0.26085, 0.247041, 0.278302, 0.295083, 0.236433, 0.161087, 0.216401, 0.278302, 0.17593, 0.209395, 0.308712, 0.247041, 0.247041, 0.278302, 0.257454, 0.243554, 0.243554, 0.216401, 0.185198, 0.170161, 0.129801, 0.120615, 0.11371, 0.164327, 0.232838, 0.291804, 0.394753, 0.380708, 0.359901, 0.461924, 0.436924, 0.408655, 0.468512, 0.497853, 0.472492, 0.562014, 0.648219], '')</t>
  </si>
  <si>
    <t>[0, 1, 2, 187, 202, 203, 204, 205, 206, 207, 208, 209, 248, 249, 250, 258, 364, 365, 420, 421]</t>
  </si>
  <si>
    <t xml:space="preserve">F5S0I7|F5S0I7_9ENTR Flagellar regulator flk OS=Enterobacter hormaechei ATCC 49162 </t>
  </si>
  <si>
    <t>([0.968436, 0.979242, 0.978316, 0.978672, 0.977651, 0.984159, 0.966441, 0.9657, 0.974374, 0.975134, 0.974374, 0.983636, 0.983636, 0.979242, 0.989241, 0.991307, 0.985417, 0.984871, 0.979242, 0.973328, 0.974374, 0.9657, 0.953422, 0.919029, 0.868118, 0.874069, 0.84206, 0.837511, 0.750527, 0.712013, 0.694846, 0.59917, 0.468512, 0.444081, 0.366687, 0.366687, 0.332115, 0.401658, 0.401658, 0.408655, 0.387226, 0.394753, 0.328603, 0.229226, 0.268042, 0.339168, 0.268042, 0.26085, 0.339168, 0.433034, 0.366687, 0.370445, 0.377384, 0.458154, 0.490133, 0.59508, 0.570702, 0.618285, 0.538167, 0.538167, 0.521092, 0.545602, 0.553315, 0.534167, 0.707965, 0.712013, 0.680603, 0.771762, 0.775545, 0.775545, 0.671169, 0.767246, 0.76285, 0.83125, 0.76285, 0.724957, 0.699094, 0.699094, 0.653063, 0.73685, 0.73685, 0.754692, 0.759478, 0.741537, 0.83125, 0.798249, 0.724957, 0.648219, 0.626927, 0.626927, 0.525368, 0.608892, 0.608892, 0.521092, 0.447574, 0.517562, 0.538167, 0.545602, 0.585406, 0.59917, 0.59917, 0.59917, 0.549308, 0.476583, 0.468512, 0.483068, 0.387226, 0.380708, 0.461924, 0.461924, 0.458154, 0.440853, 0.440853, 0.440853, 0.51388, 0.562014, 0.472492, 0.468512, 0.461924, 0.370445, 0.352862, 0.384043, 0.394753, 0.414856, 0.401658, 0.40511, 0.390993, 0.414856, 0.422041, 0.422041, 0.346032, 0.275179, 0.356642, 0.352862, 0.352862, 0.352862, 0.301917, 0.374039, 0.295083, 0.328603, 0.408655, 0.444081, 0.408655, 0.401658, 0.40511, 0.525368, 0.521092, 0.521092, 0.622677, 0.724957, 0.767246, 0.771762, 0.849326, 0.879233, 0.865454, 0.862302, 0.874069, 0.93079, 0.932927, 0.938133, 0.919029, 0.91684, 0.876521, 0.808535, 0.808535, 0.801317, 0.671169, 0.642678, 0.613573, 0.56648, 0.562014, 0.525368, 0.632174, 0.680603, 0.632174, 0.657645, 0.545602, 0.440853, 0.324872, 0.324872, 0.394753, 0.370445, 0.298791, 0.335645, 0.324872, 0.321458, 0.328603, 0.332115, 0.349426, 0.349426, 0.377384, 0.387226, 0.356642, 0.26085, 0.257454, 0.232838, 0.232838, 0.30533, 0.288399, 0.387226, 0.398279, 0.324872, 0.281712, 0.356642, 0.243554, 0.243554, 0.247041, 0.219301, 0.288399, 0.291804, 0.318242, 0.236433, 0.219301, 0.25406, 0.335645, 0.301917, 0.298791, 0.332115, 0.335645, 0.349426, 0.349426, 0.339168, 0.339168, 0.408655, 0.377384, 0.450668, 0.436924, 0.433034, 0.458154, 0.486429, 0.398279, 0.408655, 0.521092, 0.529623, 0.541878, 0.42561, 0.444081, 0.433034, 0.308712, 0.30533, 0.40511, 0.298791, 0.275179, 0.352862, 0.352862, 0.398279, 0.321458, 0.41194, 0.384043, 0.387226, 0.384043, 0.476583, 0.465241, 0.356642, 0.26085, 0.25031, 0.359901, 0.311707, 0.349426, 0.36309, 0.36309, 0.36309, 0.384043, 0.318242, 0.328603, 0.328603, 0.21291, 0.203355, 0.137348, 0.158265, 0.15284, 0.109221, 0.118441, 0.116183, 0.185198, 0.275179, 0.271506, 0.191378, 0.25031, 0.264545, 0.26085, 0.257454, 0.26085, 0.236433, 0.328603, 0.346032, 0.243554, 0.239899, 0.366687, 0.476583, 0.380708, 0.271506, 0.271506, 0.284882, 0.206376, 0.127496, 0.134866, 0.137348, 0.111485, 0.092881, 0.086953, 0.078022, 0.074921, 0.056825, 0.102787, 0.120615, 0.102787, 0.106997, 0.15284, 0.071867, 0.032017, 0.047319, 0.054297, 0.040537, 0.018787, 0.023963, 0.022306, 0.017138, 0.010131, 0.010221, 0.007259, 0.005318, 0.00558, 0.005086, 0.004611, 0.003804, 0.002662, 0.002014, 0.002155, 0.001743, 0.002117, 0.002349, 0.001748, 0.001936], '')</t>
  </si>
  <si>
    <t>[0, 1, 2, 3, 4, 5, 6, 7, 8, 9, 10, 11, 12, 13, 14, 15, 16, 17, 18, 19, 20, 21, 22, 23, 24, 25, 26, 27, 28, 29, 30, 31, 55, 56, 57, 58, 59, 60, 61, 62, 63, 64, 65, 66, 67, 68, 69, 70, 71, 72, 73, 74, 75, 76, 77, 78, 79, 80, 81, 82, 83, 84, 85, 86, 87, 88, 89, 90, 91, 92, 93, 95, 96, 97, 98, 99, 100, 101, 102, 114, 115, 145, 146, 147, 148, 149, 150, 151, 152, 153, 154, 155, 156, 157, 158, 159, 160, 161, 162, 163, 164, 165, 166, 167, 168, 169, 170, 171, 172, 173, 174, 175, 176, 232, 233, 234]</t>
  </si>
  <si>
    <t xml:space="preserve">F5S0J6|F5S0J6_9ENTR 50S ribosomal protein L3 glutamine methyltransferase OS=Enterobacter hormaechei ATCC 49162 </t>
  </si>
  <si>
    <t>([0.094817, 0.15008, 0.083462, 0.106997, 0.147574, 0.094817, 0.129801, 0.164327, 0.15284, 0.106997, 0.122885, 0.081712, 0.076542, 0.050641, 0.086953, 0.155435, 0.120615, 0.11371, 0.088832, 0.088832, 0.139895, 0.078022, 0.034884, 0.035586, 0.038042, 0.035586, 0.064632, 0.064632, 0.064632, 0.090864, 0.170161, 0.096677, 0.185198, 0.200174, 0.236433, 0.179055, 0.196879, 0.222385, 0.164327, 0.118441, 0.155435, 0.142424, 0.142424, 0.15284, 0.15284, 0.167087, 0.10481, 0.109221, 0.059222, 0.064632, 0.066181, 0.060549, 0.092881, 0.083462, 0.079919, 0.078022, 0.111485, 0.060549, 0.109221, 0.15284, 0.229226, 0.225814, 0.222385, 0.308712, 0.398279, 0.401658, 0.308712, 0.422041, 0.401658, 0.42561, 0.311707, 0.288399, 0.271506, 0.247041, 0.264545, 0.278302, 0.301917, 0.219301, 0.335645, 0.26085, 0.236433, 0.155435, 0.083462, 0.090864, 0.100716, 0.102787, 0.142424, 0.116183, 0.050641, 0.032677, 0.049374, 0.085092, 0.098513, 0.050641, 0.043307, 0.026338, 0.025316, 0.029376, 0.050641, 0.028107, 0.024826, 0.0198, 0.040537, 0.069024, 0.064632, 0.071867, 0.041405, 0.050641, 0.109221, 0.127496, 0.120615, 0.127496, 0.139895, 0.125101, 0.127496, 0.219301, 0.288399, 0.196879, 0.116183, 0.127496, 0.17593, 0.271506, 0.36309, 0.349426, 0.352862, 0.271506, 0.173081, 0.271506, 0.232838, 0.142424, 0.225814, 0.31487, 0.301917, 0.295083, 0.216401, 0.236433, 0.191378, 0.118441, 0.158265, 0.155435, 0.125101, 0.078022, 0.060549, 0.025762, 0.028107, 0.032677, 0.046336, 0.086953, 0.05306, 0.071867, 0.100716, 0.064632, 0.067594, 0.038858, 0.038042, 0.069024, 0.127496, 0.127496, 0.129801, 0.129801, 0.147574, 0.144935, 0.239899, 0.264545, 0.380708, 0.264545, 0.264545, 0.31487, 0.288399, 0.352862, 0.257454, 0.196879, 0.25406, 0.232838, 0.25406, 0.26085, 0.281712, 0.182256, 0.203355, 0.281712, 0.324872, 0.30533, 0.222385, 0.196879, 0.216401, 0.134866, 0.239899, 0.222385, 0.132295, 0.147574, 0.086953, 0.155435, 0.158265, 0.102787, 0.0704, 0.111485, 0.11371, 0.116183, 0.209395, 0.142424, 0.098513, 0.098513, 0.132295, 0.25406, 0.278302, 0.219301, 0.301917, 0.288399, 0.196879, 0.311707, 0.308712, 0.42561, 0.318242, 0.394753, 0.476583, 0.585406, 0.618285, 0.642678, 0.494003, 0.461924, 0.468512, 0.505461, 0.486429, 0.521092, 0.490133, 0.486429, 0.538167, 0.447574, 0.418646, 0.418646, 0.394753, 0.377384, 0.342579, 0.342579, 0.264545, 0.239899, 0.144935, 0.102787, 0.10481, 0.182256, 0.11371, 0.116183, 0.142424, 0.155435, 0.170161, 0.173081, 0.11371, 0.0704, 0.069024, 0.045352, 0.092881, 0.059222, 0.06184, 0.0704, 0.120615, 0.15008, 0.127496, 0.185198, 0.144935, 0.071867, 0.074921, 0.137348, 0.137348, 0.155435, 0.15284, 0.096677, 0.116183, 0.085092, 0.139895, 0.122885, 0.116183, 0.11371, 0.083462, 0.090864, 0.090864, 0.092881, 0.120615, 0.182256, 0.18812, 0.203355, 0.182256, 0.125101, 0.0704, 0.120615, 0.092881, 0.0704, 0.11371, 0.058088, 0.071867, 0.076542, 0.125101, 0.185198, 0.185198, 0.21291, 0.11371, 0.10481, 0.06184, 0.035586, 0.030003, 0.032677, 0.038042, 0.064632, 0.069024, 0.098513, 0.073402, 0.060549, 0.058088, 0.034068, 0.05306, 0.090864], '')</t>
  </si>
  <si>
    <t>[215, 216, 217, 221, 223, 226]</t>
  </si>
  <si>
    <t xml:space="preserve">F5S0K2|F5S0K2_9ENTR Long-chain fatty acid transport protein OS=Enterobacter hormaechei ATCC 49162 </t>
  </si>
  <si>
    <t>([0.155435, 0.206376, 0.194234, 0.122885, 0.120615, 0.088832, 0.088832, 0.0704, 0.071867, 0.050641, 0.041405, 0.054297, 0.083462, 0.106997, 0.088832, 0.047319, 0.047319, 0.037156, 0.06312, 0.060549, 0.069024, 0.034884, 0.036378, 0.05306, 0.045352, 0.054297, 0.081712, 0.096677, 0.139895, 0.102787, 0.167087, 0.232838, 0.206376, 0.120615, 0.120615, 0.142424, 0.239899, 0.243554, 0.243554, 0.167087, 0.239899, 0.239899, 0.339168, 0.295083, 0.271506, 0.390993, 0.36309, 0.36309, 0.374039, 0.387226, 0.509769, 0.476583, 0.387226, 0.335645, 0.387226, 0.349426, 0.243554, 0.232838, 0.239899, 0.30533, 0.390993, 0.311707, 0.291804, 0.243554, 0.278302, 0.243554, 0.173081, 0.125101, 0.074921, 0.079919, 0.090864, 0.079919, 0.066181, 0.11371, 0.11371, 0.139895, 0.17593, 0.271506, 0.25031, 0.264545, 0.137348, 0.137348, 0.229226, 0.200174, 0.25031, 0.173081, 0.196879, 0.225814, 0.335645, 0.440853, 0.339168, 0.275179, 0.295083, 0.36309, 0.318242, 0.318242, 0.264545, 0.298791, 0.31487, 0.243554, 0.229226, 0.232838, 0.173081, 0.15008, 0.206376, 0.125101, 0.200174, 0.225814, 0.278302, 0.167087, 0.15284, 0.15284, 0.179055, 0.127496, 0.120615, 0.10481, 0.170161, 0.219301, 0.200174, 0.118441, 0.179055, 0.118441, 0.173081, 0.232838, 0.284882, 0.158265, 0.247041, 0.247041, 0.232838, 0.139895, 0.264545, 0.236433, 0.321458, 0.342579, 0.288399, 0.291804, 0.349426, 0.335645, 0.346032, 0.349426, 0.359901, 0.36309, 0.447574, 0.398279, 0.40511, 0.301917, 0.414856, 0.324872, 0.308712, 0.298791, 0.356642, 0.232838, 0.264545, 0.18812, 0.179055, 0.275179, 0.288399, 0.206376, 0.206376, 0.122885, 0.11371, 0.116183, 0.111485, 0.059222, 0.10481, 0.083462, 0.096677, 0.051831, 0.071867, 0.079919, 0.069024, 0.079919, 0.085092, 0.096677, 0.15008, 0.085092, 0.076542, 0.0704, 0.134866, 0.147574, 0.243554, 0.216401, 0.264545, 0.194234, 0.318242, 0.298791, 0.339168, 0.387226, 0.490133, 0.51388, 0.41194, 0.41194, 0.41194, 0.414856, 0.387226, 0.387226, 0.494003, 0.525368, 0.418646, 0.398279, 0.291804, 0.288399, 0.219301, 0.26085, 0.30533, 0.278302, 0.206376, 0.137348, 0.083462, 0.088832, 0.058088, 0.10481, 0.118441, 0.129801, 0.203355, 0.206376, 0.129801, 0.118441, 0.066181, 0.122885, 0.071867, 0.122885, 0.118441, 0.209395, 0.15284, 0.170161, 0.111485, 0.179055, 0.15284, 0.243554, 0.222385, 0.308712, 0.206376, 0.206376, 0.191378, 0.182256, 0.120615, 0.132295, 0.129801, 0.216401, 0.161087, 0.25406, 0.257454, 0.21291, 0.144935, 0.216401, 0.222385, 0.275179, 0.264545, 0.370445, 0.359901, 0.281712, 0.298791, 0.291804, 0.298791, 0.308712, 0.301917, 0.394753, 0.490133, 0.497853, 0.41194, 0.497853, 0.486429, 0.483068, 0.458154, 0.51388, 0.401658, 0.394753, 0.346032, 0.374039, 0.390993, 0.342579, 0.324872, 0.318242, 0.359901, 0.352862, 0.352862, 0.268042, 0.268042, 0.25031, 0.194234, 0.222385, 0.219301, 0.232838, 0.15284, 0.196879, 0.137348, 0.194234, 0.125101, 0.182256, 0.102787, 0.078022, 0.058088, 0.106997, 0.090864, 0.0704, 0.071867, 0.076542, 0.069024, 0.073402, 0.085092, 0.073402, 0.083462, 0.059222, 0.054297, 0.098513, 0.118441, 0.18812, 0.196879, 0.301917, 0.311707, 0.31487, 0.239899, 0.239899, 0.229226, 0.247041, 0.366687, 0.366687, 0.243554, 0.339168, 0.332115, 0.284882, 0.271506, 0.275179, 0.225814, 0.196879, 0.129801, 0.129801, 0.122885, 0.122885, 0.06312, 0.034068, 0.040537, 0.083462, 0.15284, 0.170161, 0.090864, 0.081712, 0.042364, 0.083462, 0.088832, 0.083462, 0.0704, 0.10481, 0.054297, 0.094817, 0.120615, 0.17593, 0.196879, 0.144935, 0.164327, 0.222385, 0.328603, 0.374039, 0.356642, 0.335645, 0.243554, 0.335645, 0.25406, 0.387226, 0.401658, 0.414856, 0.422041, 0.480142, 0.390993, 0.394753, 0.318242, 0.298791, 0.278302, 0.25406, 0.281712, 0.257454, 0.191378, 0.155435, 0.086953, 0.094817, 0.11371, 0.182256, 0.164327, 0.225814, 0.137348, 0.137348, 0.10481, 0.098513, 0.069024, 0.129801, 0.139895, 0.144935, 0.142424, 0.167087, 0.179055, 0.194234, 0.144935, 0.229226, 0.155435, 0.278302, 0.288399, 0.268042, 0.284882, 0.222385, 0.25406, 0.219301, 0.209395, 0.229226, 0.25406, 0.31487, 0.311707, 0.374039, 0.324872, 0.257454, 0.15008, 0.139895, 0.147574, 0.209395, 0.118441, 0.219301, 0.125101, 0.092881, 0.045352, 0.028695, 0.040537, 0.025762, 0.044297, 0.032677, 0.024393, 0.014315, 0.010131, 0.007877, 0.006894], '')</t>
  </si>
  <si>
    <t>[50, 189, 197, 265]</t>
  </si>
  <si>
    <t xml:space="preserve">F5S0K4|F5S0K4_9ENTR Inner membrane protein YfdC OS=Enterobacter hormaechei ATCC 49162 </t>
  </si>
  <si>
    <t>([0.41194, 0.472492, 0.366687, 0.401658, 0.458154, 0.51388, 0.51388, 0.42561, 0.447574, 0.490133, 0.505461, 0.525368, 0.545602, 0.549308, 0.675549, 0.657645, 0.517562, 0.538167, 0.618285, 0.728858, 0.791621, 0.791621, 0.791621, 0.862302, 0.862302, 0.859585, 0.859585, 0.779859, 0.885302, 0.819762, 0.808535, 0.83125, 0.859585, 0.827927, 0.707965, 0.741537, 0.716283, 0.805026, 0.750527, 0.703578, 0.632174, 0.494003, 0.505461, 0.51388, 0.525368, 0.42561, 0.394753, 0.384043, 0.486429, 0.461924, 0.56648, 0.538167, 0.538167, 0.472492, 0.505461, 0.59917, 0.575842, 0.534167, 0.494003, 0.494003, 0.440853, 0.377384, 0.36309, 0.359901, 0.308712, 0.21291, 0.271506, 0.247041, 0.239899, 0.147574, 0.144935, 0.100716, 0.10481, 0.076542, 0.098513, 0.048328, 0.028695, 0.021816, 0.024826, 0.032017, 0.022306, 0.0198, 0.032677, 0.03976, 0.042364, 0.030003, 0.06312, 0.076542, 0.059222, 0.071867, 0.122885, 0.122885, 0.083462, 0.047319, 0.032677, 0.038042, 0.071867, 0.069024, 0.085092, 0.046336, 0.048328, 0.042364, 0.086953, 0.042364, 0.037156, 0.0198, 0.021381, 0.011518, 0.009483, 0.010926, 0.009483, 0.009865, 0.010221, 0.010926, 0.009728, 0.015344, 0.015344, 0.015344, 0.026892, 0.016826, 0.032677, 0.023963, 0.029376, 0.016257, 0.036378, 0.038042, 0.047319, 0.079919, 0.147574, 0.216401, 0.257454, 0.164327, 0.15008, 0.15008, 0.122885, 0.219301, 0.120615, 0.05306, 0.032677, 0.030611, 0.025762, 0.014075, 0.016826, 0.016257, 0.017797, 0.009294, 0.008525, 0.010372, 0.010372, 0.006795, 0.004431, 0.004315, 0.006039, 0.005992, 0.004135, 0.005249, 0.004577, 0.004577, 0.00558, 0.004388, 0.004689, 0.004431, 0.004899, 0.005378, 0.004899, 0.004247, 0.006078, 0.009483, 0.010672, 0.010509, 0.018415, 0.038042, 0.029376, 0.013265, 0.009096, 0.014783, 0.010509, 0.013016, 0.015694, 0.021381, 0.028695, 0.016826, 0.034884, 0.058088, 0.051831, 0.125101, 0.161087, 0.173081, 0.10481, 0.038042, 0.034068, 0.037156, 0.025762, 0.018106, 0.020876, 0.034068, 0.034068, 0.037156, 0.0198, 0.016257, 0.01227, 0.020522, 0.021381, 0.014075, 0.008895, 0.007091, 0.004483, 0.006374, 0.005734, 0.006245, 0.009728, 0.009728, 0.008156, 0.009483, 0.009728, 0.011342, 0.008723, 0.006245, 0.006245, 0.006374, 0.007422, 0.008804, 0.006245, 0.005503, 0.00515, 0.006194, 0.005318, 0.006988, 0.006533, 0.006701, 0.00777, 0.007555, 0.005623, 0.004976, 0.003963, 0.005318, 0.006795, 0.006701, 0.010221, 0.010221, 0.010221, 0.008276, 0.005799, 0.006142, 0.005734, 0.008156, 0.009294, 0.015078, 0.010926, 0.010372, 0.007422, 0.007091, 0.007495, 0.007031, 0.006142, 0.005932, 0.006482, 0.004388, 0.004921, 0.003461, 0.004976, 0.006988, 0.007315, 0.009294, 0.012727, 0.026892, 0.014783, 0.011518, 0.011342, 0.019109, 0.020165, 0.016528, 0.010509, 0.006619, 0.008895, 0.009483, 0.009187, 0.008156, 0.013265, 0.013265, 0.023963, 0.01227, 0.01204, 0.021816, 0.028107, 0.020522, 0.018415, 0.034884, 0.047319, 0.048328, 0.048328, 0.036378, 0.090864, 0.085092, 0.173081, 0.170161, 0.278302, 0.401658, 0.408655, 0.414856, 0.461924, 0.450668, 0.570702, 0.521092, 0.534167, 0.525368, 0.585406, 0.549308, 0.525368, 0.51388, 0.497853, 0.486429, 0.529623, 0.483068, 0.671169, 0.666105, 0.741537, 0.716283], '')</t>
  </si>
  <si>
    <t>[5, 6, 10, 11, 12, 13, 14, 15, 16, 17, 18, 19, 20, 21, 22, 23, 24, 25, 26, 27, 28, 29, 30, 31, 32, 33, 34, 35, 36, 37, 38, 39, 40, 42, 43, 44, 50, 51, 52, 54, 55, 56, 57, 302, 303, 304, 305, 306, 307, 308, 309, 312, 314, 315, 316, 317]</t>
  </si>
  <si>
    <t xml:space="preserve">F5S0K7|F5S0K7_9ENTR histidine kinase OS=Enterobacter hormaechei ATCC 49162 </t>
  </si>
  <si>
    <t>([0.002482, 0.001572, 0.002503, 0.003478, 0.003701, 0.00389, 0.00316, 0.003212, 0.002581, 0.00225, 0.00231, 0.001786, 0.001172, 0.000537, 0.00055, 0.000648, 0.000614, 0.000451, 0.000842, 0.000842, 0.00052, 0.000854, 0.001597, 0.000983, 0.00055, 0.000704, 0.000876, 0.001391, 0.001434, 0.002155, 0.003079, 0.003924, 0.005872, 0.009977, 0.01078, 0.010926, 0.016021, 0.010131, 0.0198, 0.009977, 0.010372, 0.010672, 0.010221, 0.007645, 0.007315, 0.009483, 0.006533, 0.004315, 0.004315, 0.005011, 0.003757, 0.003804, 0.003478, 0.002555, 0.002606, 0.00283, 0.004414, 0.004976, 0.006482, 0.004358, 0.004899, 0.007177, 0.008409, 0.008624, 0.007031, 0.007495, 0.007495, 0.008276, 0.010926, 0.010926, 0.010372, 0.017797, 0.010221, 0.006701, 0.005932, 0.00543, 0.00777, 0.005249, 0.003997, 0.003997, 0.00407, 0.003757, 0.003757, 0.004835, 0.003431, 0.003431, 0.004161, 0.004689, 0.006421, 0.007555, 0.00777, 0.005378, 0.003804, 0.003804, 0.005623, 0.005992, 0.005992, 0.005503, 0.005734, 0.008002, 0.006894, 0.007555, 0.013821, 0.009728, 0.006374, 0.006482, 0.009977, 0.01204, 0.007877, 0.005318, 0.004736, 0.004689, 0.004775, 0.004835, 0.006894, 0.006567, 0.007091, 0.005086, 0.005318, 0.007091, 0.006988, 0.005734, 0.008525, 0.007645, 0.009728, 0.019109, 0.038042, 0.020876, 0.022306, 0.034068, 0.0704, 0.047319, 0.023963, 0.038042, 0.078022, 0.059222, 0.029376, 0.034884, 0.081712, 0.081712, 0.038042, 0.03976, 0.059222, 0.024826, 0.013437, 0.009401, 0.006421, 0.004976, 0.005011, 0.004414, 0.00543, 0.005623, 0.005623, 0.006894, 0.005683, 0.005683, 0.004689, 0.006795, 0.006078, 0.004483, 0.004388, 0.006142, 0.004414, 0.004976, 0.005086, 0.007877, 0.009015, 0.009187, 0.008624, 0.011903, 0.014586, 0.009187, 0.006988, 0.007031, 0.008075, 0.008002, 0.005932, 0.006533, 0.004611, 0.004646, 0.004736, 0.004899, 0.004899, 0.005318, 0.005734, 0.007877, 0.007555, 0.009015, 0.015344, 0.022306, 0.022306, 0.018415, 0.023087, 0.037156, 0.076542, 0.06184, 0.122885, 0.122885, 0.155435, 0.158265, 0.264545, 0.243554, 0.200174, 0.209395, 0.288399, 0.275179, 0.182256, 0.18812, 0.109221, 0.048328, 0.06312, 0.06312, 0.050641, 0.069024, 0.054297, 0.056825, 0.071867, 0.038042, 0.074921, 0.098513, 0.116183, 0.069024, 0.132295, 0.094817, 0.048328, 0.048328, 0.047319, 0.096677, 0.043307, 0.085092, 0.129801, 0.137348, 0.111485, 0.111485, 0.083462, 0.056825, 0.051831, 0.056825, 0.056825, 0.059222, 0.058088, 0.058088, 0.050641, 0.038042, 0.03976, 0.046336, 0.044297, 0.027463, 0.025316, 0.054297, 0.056825, 0.078022, 0.040537, 0.05306, 0.092881, 0.11371, 0.200174, 0.206376, 0.203355, 0.209395, 0.196879, 0.222385, 0.30533, 0.408655, 0.447574, 0.553315, 0.608892, 0.497853, 0.604312, 0.497853, 0.476583, 0.468512, 0.36309, 0.36309, 0.271506, 0.26085, 0.275179, 0.278302, 0.275179, 0.284882, 0.349426, 0.359901, 0.332115, 0.332115, 0.356642, 0.370445, 0.275179, 0.318242, 0.408655, 0.359901, 0.36309, 0.295083, 0.206376, 0.324872, 0.328603, 0.311707, 0.324872, 0.31487, 0.298791, 0.219301, 0.147574, 0.17593, 0.164327, 0.167087, 0.100716, 0.083462, 0.042364, 0.044297, 0.024826, 0.017447, 0.021816, 0.030003, 0.048328, 0.090864, 0.042364, 0.076542, 0.144935, 0.137348, 0.078022, 0.085092, 0.137348, 0.161087, 0.132295, 0.078022, 0.074921, 0.074921, 0.074921, 0.134866, 0.129801, 0.122885, 0.17593, 0.173081, 0.209395, 0.129801, 0.134866, 0.147574, 0.144935, 0.144935, 0.118441, 0.206376, 0.203355, 0.118441, 0.147574, 0.18812, 0.236433, 0.206376, 0.308712, 0.30533, 0.26085, 0.366687, 0.366687, 0.366687, 0.328603, 0.229226, 0.328603, 0.311707, 0.377384, 0.284882, 0.298791, 0.359901, 0.349426, 0.236433, 0.236433, 0.139895, 0.137348, 0.142424, 0.100716, 0.098513, 0.083462, 0.056825, 0.049374, 0.086953, 0.086953, 0.059222, 0.102787, 0.056825, 0.06184, 0.074921, 0.139895, 0.134866, 0.094817, 0.090864, 0.167087, 0.164327, 0.17593, 0.090864, 0.118441, 0.118441, 0.109221, 0.132295, 0.142424, 0.085092, 0.085092, 0.050641, 0.098513, 0.055536, 0.106997, 0.055536, 0.045352, 0.045352, 0.046336, 0.06312, 0.066181, 0.035586, 0.0704, 0.071867, 0.134866, 0.125101, 0.21291, 0.139895, 0.088832, 0.147574, 0.147574, 0.144935, 0.229226, 0.147574, 0.15008, 0.118441, 0.118441, 0.127496, 0.125101, 0.096677, 0.090864, 0.044297, 0.078022, 0.078022, 0.132295, 0.078022, 0.083462, 0.048328, 0.047319, 0.048328, 0.049374, 0.048328, 0.05306, 0.051831, 0.092881, 0.102787, 0.132295, 0.15008, 0.094817, 0.050641, 0.074921, 0.074921, 0.083462, 0.049374, 0.026338, 0.027463, 0.058088, 0.032017, 0.032017, 0.06184, 0.109221, 0.085092, 0.085092, 0.051831, 0.049374, 0.045352, 0.03976, 0.038858, 0.071867, 0.071867, 0.125101, 0.10481, 0.10481, 0.167087, 0.179055, 0.196879, 0.196879, 0.10481, 0.170161, 0.170161, 0.167087, 0.167087, 0.194234, 0.284882, 0.366687, 0.359901, 0.291804, 0.387226, 0.284882, 0.225814, 0.225814, 0.225814, 0.239899, 0.25031, 0.25031, 0.324872, 0.390993, 0.291804, 0.398279, 0.422041, 0.490133, 0.41194, 0.308712, 0.321458, 0.324872, 0.243554, 0.239899, 0.311707, 0.324872, 0.433034, 0.42561, 0.534167, 0.529623, 0.529623, 0.517562, 0.422041, 0.414856, 0.332115, 0.339168, 0.339168, 0.243554, 0.25406, 0.324872, 0.418646, 0.332115, 0.332115, 0.318242, 0.247041, 0.167087, 0.158265, 0.155435, 0.185198, 0.10481, 0.111485, 0.058088, 0.06184, 0.109221, 0.066181, 0.120615, 0.209395, 0.196879, 0.278302, 0.284882, 0.191378, 0.170161, 0.144935, 0.092881, 0.102787, 0.179055, 0.271506, 0.284882, 0.278302, 0.291804, 0.398279, 0.324872, 0.433034, 0.401658, 0.42561, 0.4292, 0.444081, 0.342579, 0.268042, 0.281712, 0.243554, 0.31487, 0.321458, 0.414856, 0.505461, 0.59917, 0.534167, 0.486429, 0.436924, 0.394753], '')</t>
  </si>
  <si>
    <t>[265, 266, 268, 503, 504, 505, 506, 559, 560, 561]</t>
  </si>
  <si>
    <t xml:space="preserve">F5S0K9|F5S0K9_9ENTR Glucokinase OS=Enterobacter hormaechei ATCC 49162 </t>
  </si>
  <si>
    <t>([0.059222, 0.083462, 0.120615, 0.164327, 0.155435, 0.18812, 0.125101, 0.122885, 0.083462, 0.060549, 0.081712, 0.071867, 0.073402, 0.074921, 0.129801, 0.17593, 0.173081, 0.229226, 0.243554, 0.196879, 0.257454, 0.271506, 0.179055, 0.173081, 0.161087, 0.122885, 0.132295, 0.125101, 0.173081, 0.25406, 0.25031, 0.26085, 0.295083, 0.219301, 0.161087, 0.167087, 0.100716, 0.094817, 0.056825, 0.06184, 0.086953, 0.088832, 0.083462, 0.102787, 0.102787, 0.069024, 0.132295, 0.132295, 0.21291, 0.125101, 0.073402, 0.102787, 0.050641, 0.051831, 0.047319, 0.088832, 0.048328, 0.078022, 0.139895, 0.229226, 0.134866, 0.079919, 0.066181, 0.051831, 0.083462, 0.090864, 0.132295, 0.122885, 0.066181, 0.055536, 0.045352, 0.081712, 0.056825, 0.081712, 0.116183, 0.139895, 0.125101, 0.194234, 0.196879, 0.127496, 0.118441, 0.102787, 0.147574, 0.17593, 0.142424, 0.15284, 0.086953, 0.049374, 0.050641, 0.096677, 0.059222, 0.120615, 0.100716, 0.11371, 0.134866, 0.092881, 0.100716, 0.054297, 0.067594, 0.049374, 0.050641, 0.049374, 0.116183, 0.129801, 0.129801, 0.132295, 0.067594, 0.125101, 0.11371, 0.106997, 0.098513, 0.18812, 0.155435, 0.209395, 0.209395, 0.232838, 0.275179, 0.298791, 0.418646, 0.301917, 0.311707, 0.328603, 0.243554, 0.216401, 0.170161, 0.167087, 0.25406, 0.342579, 0.247041, 0.352862, 0.284882, 0.25406, 0.243554, 0.18812, 0.111485, 0.161087, 0.098513, 0.10481, 0.106997, 0.088832, 0.088832, 0.0704, 0.102787, 0.10481, 0.122885, 0.142424, 0.158265, 0.15008, 0.15008, 0.225814, 0.161087, 0.236433, 0.164327, 0.137348, 0.239899, 0.318242, 0.318242, 0.40511, 0.41194, 0.436924, 0.436924, 0.4292, 0.40511, 0.31487, 0.42561, 0.414856, 0.324872, 0.301917, 0.268042, 0.291804, 0.196879, 0.268042, 0.25406, 0.291804, 0.324872, 0.26085, 0.271506, 0.271506, 0.182256, 0.100716, 0.088832, 0.088832, 0.179055, 0.264545, 0.264545, 0.179055, 0.170161, 0.173081, 0.102787, 0.125101, 0.090864, 0.092881, 0.059222, 0.058088, 0.090864, 0.098513, 0.118441, 0.10481, 0.060549, 0.11371, 0.200174, 0.21291, 0.137348, 0.122885, 0.147574, 0.222385, 0.308712, 0.222385, 0.324872, 0.440853, 0.440853, 0.440853, 0.444081, 0.483068, 0.497853, 0.497853, 0.401658, 0.30533, 0.318242, 0.324872, 0.291804, 0.271506, 0.225814, 0.225814, 0.21291, 0.11371, 0.058088, 0.032017, 0.031287, 0.017138, 0.013016, 0.013016, 0.015078, 0.013265, 0.015694, 0.014586, 0.015694, 0.014783, 0.020522, 0.01204, 0.019401, 0.01204, 0.01204, 0.015344, 0.013613, 0.013613, 0.021816, 0.027463, 0.025762, 0.022667, 0.032017, 0.040537, 0.040537, 0.022667, 0.029376, 0.036378, 0.035586, 0.017447, 0.017138, 0.021816, 0.018787, 0.010131, 0.016257, 0.013437, 0.012727, 0.022667, 0.01204, 0.01227, 0.017447, 0.028695, 0.024393, 0.033407, 0.035586, 0.036378, 0.066181, 0.10481, 0.03976, 0.03976, 0.081712, 0.079919, 0.046336, 0.102787, 0.200174, 0.111485, 0.164327, 0.109221, 0.06312, 0.073402, 0.03976, 0.025316, 0.025316, 0.058088, 0.056825, 0.066181, 0.064632, 0.036378, 0.020165, 0.041405, 0.03976, 0.03976, 0.056825, 0.088832, 0.043307, 0.041405, 0.085092, 0.042364, 0.035586, 0.06312, 0.120615, 0.116183, 0.098513, 0.081712, 0.060549, 0.042364, 0.024393, 0.018787, 0.027463, 0.046336, 0.032677, 0.022306, 0.014783], '')</t>
  </si>
  <si>
    <t xml:space="preserve">F5S0L0|F5S0L0_9ENTR Putative ion-transport protein HMPREF9086_3260 OS=Enterobacter hormaechei ATCC 49162 </t>
  </si>
  <si>
    <t>([0.011518, 0.011669, 0.018415, 0.030003, 0.024826, 0.014783, 0.010131, 0.00777, 0.008002, 0.006988, 0.009187, 0.00962, 0.009977, 0.006421, 0.00407, 0.005799, 0.006482, 0.006701, 0.009728, 0.009865, 0.006245, 0.004689, 0.003963, 0.002662, 0.001967, 0.001748, 0.002155, 0.003109, 0.003298, 0.003298, 0.003727, 0.002581, 0.002194, 0.003177, 0.004689, 0.004689, 0.003478, 0.003298, 0.003864, 0.003405, 0.002396, 0.003607, 0.00359, 0.004921, 0.005011, 0.006533, 0.005872, 0.007031, 0.004689, 0.006567, 0.007555, 0.009977, 0.014783, 0.015344, 0.008624, 0.006619, 0.008276, 0.009865, 0.009728, 0.009728, 0.007645, 0.012727, 0.010926, 0.00962, 0.006988, 0.007495, 0.007495, 0.007877, 0.005992, 0.006039, 0.005799, 0.003997, 0.003727, 0.00407, 0.00558, 0.008276, 0.008723, 0.010672, 0.016528, 0.034884, 0.038042, 0.060549, 0.026892, 0.032017, 0.086953, 0.076542, 0.06184, 0.06312, 0.096677, 0.182256, 0.216401, 0.209395, 0.36309, 0.36309, 0.288399, 0.182256, 0.209395, 0.25406, 0.155435, 0.064632, 0.025762, 0.017447, 0.012491, 0.011903, 0.007645, 0.006988, 0.006988, 0.009096, 0.009096, 0.01078, 0.007177, 0.00962, 0.006619, 0.006078, 0.006619, 0.008624, 0.013437, 0.013437, 0.008409, 0.009865, 0.014315, 0.017447, 0.023963, 0.022667, 0.037156, 0.033407, 0.025762, 0.030611, 0.018787, 0.01078, 0.01078, 0.016826, 0.017447, 0.018106, 0.00962, 0.00962, 0.008895, 0.006619, 0.006078, 0.007645, 0.006567, 0.008075, 0.007495, 0.007495, 0.007495, 0.006142, 0.007495, 0.008624, 0.009865, 0.018787, 0.038042, 0.018787, 0.018787, 0.014783, 0.014783, 0.014586, 0.012491, 0.013016, 0.023963, 0.015078, 0.015344, 0.021816, 0.015694, 0.015344, 0.008804, 0.008156, 0.01227, 0.016528, 0.018106, 0.012727, 0.012491, 0.011669, 0.023963, 0.023534, 0.036378, 0.041405, 0.118441, 0.060549, 0.028695, 0.026338, 0.046336, 0.030003, 0.017447, 0.017447, 0.03976, 0.041405, 0.069024, 0.05306, 0.035586, 0.025316, 0.038042, 0.038042, 0.029376, 0.014315, 0.015078, 0.013613, 0.020876, 0.010221, 0.009187, 0.008075, 0.007555, 0.008409, 0.013016, 0.012491, 0.015078, 0.008276, 0.015078, 0.010926, 0.016257, 0.020165, 0.013016, 0.016257, 0.017138, 0.016021, 0.029376, 0.014586, 0.014586, 0.015694, 0.014783, 0.014586, 0.031287, 0.031287, 0.0198, 0.012491, 0.016257, 0.010672, 0.014586, 0.00777, 0.010221, 0.006142, 0.005378, 0.005623, 0.005623, 0.004483, 0.004135, 0.003671, 0.00389, 0.002688, 0.002117, 0.002194, 0.003671, 0.003804, 0.002688, 0.00316, 0.004161, 0.003864, 0.004247, 0.004775, 0.007031, 0.005799, 0.008624, 0.009865, 0.020165, 0.012727, 0.010131, 0.009096, 0.007259, 0.009728, 0.01204, 0.017447, 0.033407, 0.01227, 0.007555, 0.007555, 0.007495, 0.005623, 0.005623, 0.006619, 0.005872, 0.003924, 0.005503, 0.005378, 0.005623, 0.003864, 0.005223, 0.005086, 0.004689, 0.006619, 0.006567, 0.005623, 0.005872, 0.006421, 0.008409, 0.014315, 0.028107, 0.014783, 0.018415, 0.014783, 0.014586, 0.019401, 0.023534, 0.01078, 0.010672, 0.007315, 0.009977, 0.009977, 0.009483, 0.010672, 0.007031, 0.004513, 0.00558, 0.003804, 0.002623, 0.003298, 0.002276, 0.001808, 0.002349, 0.001855, 0.002327, 0.001692, 0.001434, 0.001872, 0.002623, 0.002155, 0.0028, 0.001743, 0.001709, 0.002555, 0.003607, 0.005086, 0.00543, 0.003997, 0.006194, 0.007091, 0.005318, 0.004835, 0.004315, 0.004775, 0.00515, 0.005932, 0.00543, 0.006194, 0.004483, 0.004358, 0.003821, 0.003804, 0.006374, 0.006142, 0.004689, 0.004921, 0.004315, 0.004775, 0.008525, 0.006533, 0.006567, 0.005932, 0.009865, 0.009865, 0.009865, 0.010672, 0.013265, 0.01227, 0.008002, 0.01204, 0.009483, 0.010372, 0.007177, 0.005086, 0.003963, 0.005378, 0.005223, 0.006245, 0.007091, 0.004689, 0.003864, 0.004388, 0.004577, 0.002881, 0.003246, 0.0028, 0.003079, 0.002366, 0.002623, 0.00283, 0.003212, 0.004611, 0.006374, 0.00962, 0.008804, 0.008075, 0.008723, 0.005992, 0.00407, 0.003757, 0.003478, 0.003727, 0.003177, 0.00316, 0.00515, 0.005249, 0.004414, 0.003607, 0.003366, 0.003109, 0.003512, 0.003177, 0.003109, 0.003298, 0.002581, 0.002581, 0.003109, 0.002727, 0.00283, 0.00407, 0.005249, 0.008409, 0.011903, 0.012727, 0.019401, 0.012491, 0.013016, 0.0198, 0.036378, 0.074921, 0.164327, 0.200174, 0.167087], '')</t>
  </si>
  <si>
    <t xml:space="preserve">F5S0L1|F5S0L1_9ENTR Indolepyruvate decarboxylase OS=Enterobacter hormaechei ATCC 49162 </t>
  </si>
  <si>
    <t>([0.013437, 0.009977, 0.016528, 0.024393, 0.017138, 0.024393, 0.038042, 0.021816, 0.028107, 0.028695, 0.040537, 0.055536, 0.032677, 0.016528, 0.013821, 0.016826, 0.03976, 0.060549, 0.083462, 0.038858, 0.079919, 0.078022, 0.142424, 0.064632, 0.037156, 0.0704, 0.066181, 0.03976, 0.046336, 0.05306, 0.064632, 0.071867, 0.081712, 0.076542, 0.079919, 0.044297, 0.044297, 0.035586, 0.019109, 0.014783, 0.027463, 0.030611, 0.030003, 0.028695, 0.048328, 0.083462, 0.040537, 0.033407, 0.040537, 0.078022, 0.071867, 0.03976, 0.026338, 0.024393, 0.022306, 0.043307, 0.078022, 0.056825, 0.046336, 0.078022, 0.058088, 0.031287, 0.028107, 0.051831, 0.023534, 0.028107, 0.0198, 0.034068, 0.049374, 0.036378, 0.034068, 0.028107, 0.038042, 0.050641, 0.049374, 0.066181, 0.054297, 0.055536, 0.11371, 0.069024, 0.0704, 0.132295, 0.200174, 0.142424, 0.161087, 0.206376, 0.142424, 0.194234, 0.125101, 0.074921, 0.120615, 0.100716, 0.144935, 0.179055, 0.134866, 0.116183, 0.137348, 0.17593, 0.191378, 0.194234, 0.30533, 0.359901, 0.257454, 0.185198, 0.247041, 0.219301, 0.288399, 0.288399, 0.288399, 0.390993, 0.454136, 0.483068, 0.394753, 0.366687, 0.374039, 0.30533, 0.239899, 0.278302, 0.219301, 0.203355, 0.219301, 0.25406, 0.147574, 0.222385, 0.236433, 0.203355, 0.21291, 0.179055, 0.194234, 0.129801, 0.125101, 0.142424, 0.134866, 0.25031, 0.216401, 0.139895, 0.147574, 0.257454, 0.164327, 0.21291, 0.222385, 0.144935, 0.074921, 0.137348, 0.137348, 0.155435, 0.120615, 0.116183, 0.155435, 0.216401, 0.301917, 0.324872, 0.30533, 0.194234, 0.120615, 0.11371, 0.116183, 0.229226, 0.179055, 0.281712, 0.206376, 0.173081, 0.236433, 0.318242, 0.281712, 0.243554, 0.295083, 0.41194, 0.436924, 0.349426, 0.346032, 0.311707, 0.200174, 0.209395, 0.229226, 0.318242, 0.390993, 0.444081, 0.444081, 0.444081, 0.444081, 0.51388, 0.51388, 0.4292, 0.346032, 0.390993, 0.390993, 0.275179, 0.247041, 0.236433, 0.271506, 0.243554, 0.295083, 0.374039, 0.370445, 0.374039, 0.36309, 0.295083, 0.324872, 0.291804, 0.324872, 0.321458, 0.291804, 0.247041, 0.25031, 0.301917, 0.298791, 0.219301, 0.25406, 0.18812, 0.111485, 0.132295, 0.158265, 0.142424, 0.090864, 0.090864, 0.120615, 0.102787, 0.079919, 0.086953, 0.090864, 0.049374, 0.032017, 0.037156, 0.069024, 0.074921, 0.106997, 0.081712, 0.127496, 0.194234, 0.225814, 0.308712, 0.271506, 0.191378, 0.158265, 0.232838, 0.225814, 0.26085, 0.206376, 0.185198, 0.182256, 0.191378, 0.288399, 0.366687, 0.374039, 0.356642, 0.31487, 0.191378, 0.225814, 0.26085, 0.164327, 0.18812, 0.185198, 0.216401, 0.264545, 0.298791, 0.271506, 0.243554, 0.275179, 0.298791, 0.398279, 0.408655, 0.36309, 0.278302, 0.281712, 0.281712, 0.25406, 0.366687, 0.468512, 0.398279, 0.311707, 0.335645, 0.25406, 0.257454, 0.26085, 0.291804, 0.191378, 0.219301, 0.25406, 0.225814, 0.203355, 0.209395, 0.164327, 0.191378, 0.167087, 0.155435, 0.15284, 0.185198, 0.116183, 0.116183, 0.191378, 0.239899, 0.328603, 0.414856, 0.324872, 0.342579, 0.275179, 0.390993, 0.422041, 0.41194, 0.377384, 0.458154, 0.454136, 0.414856, 0.414856, 0.541878, 0.461924, 0.366687, 0.247041, 0.332115, 0.332115, 0.21291, 0.278302, 0.225814, 0.222385, 0.332115, 0.281712, 0.264545, 0.275179, 0.243554, 0.167087, 0.196879, 0.173081, 0.111485, 0.10481, 0.100716, 0.096677, 0.142424, 0.164327, 0.268042, 0.275179, 0.275179, 0.359901, 0.295083, 0.366687, 0.36309, 0.352862, 0.380708, 0.458154, 0.440853, 0.332115, 0.390993, 0.284882, 0.349426, 0.440853, 0.433034, 0.461924, 0.458154, 0.42561, 0.40511, 0.408655, 0.40511, 0.42561, 0.422041, 0.349426, 0.229226, 0.236433, 0.229226, 0.15284, 0.164327, 0.164327, 0.164327, 0.120615, 0.203355, 0.203355, 0.200174, 0.295083, 0.191378, 0.122885, 0.088832, 0.125101, 0.129801, 0.129801, 0.118441, 0.122885, 0.203355, 0.257454, 0.164327, 0.161087, 0.21291, 0.132295, 0.139895, 0.15008, 0.225814, 0.147574, 0.144935, 0.122885, 0.125101, 0.137348, 0.219301, 0.203355, 0.15284, 0.100716, 0.098513, 0.116183, 0.066181, 0.038042, 0.046336, 0.086953, 0.048328, 0.059222, 0.055536, 0.05306, 0.05306, 0.044297, 0.064632, 0.043307, 0.026892, 0.024826, 0.032017, 0.031287, 0.06312, 0.088832, 0.085092, 0.098513, 0.088832, 0.142424, 0.21291, 0.15008, 0.092881, 0.10481, 0.059222, 0.111485, 0.109221, 0.18812, 0.219301, 0.219301, 0.219301, 0.335645, 0.243554, 0.278302, 0.179055, 0.182256, 0.225814, 0.209395, 0.182256, 0.170161, 0.142424, 0.085092, 0.125101, 0.21291, 0.278302, 0.374039, 0.36309, 0.394753, 0.284882, 0.191378, 0.142424, 0.111485, 0.060549, 0.11371, 0.116183, 0.209395, 0.200174, 0.109221, 0.185198, 0.125101, 0.142424, 0.170161, 0.225814, 0.144935, 0.137348, 0.137348, 0.158265, 0.179055, 0.158265, 0.239899, 0.236433, 0.339168, 0.42561, 0.422041, 0.380708, 0.281712, 0.173081, 0.182256, 0.185198, 0.185198, 0.264545, 0.15284, 0.182256, 0.219301, 0.284882, 0.194234, 0.194234, 0.100716, 0.074921, 0.085092, 0.090864, 0.132295, 0.137348, 0.081712, 0.081712, 0.096677, 0.109221, 0.17593, 0.179055, 0.243554, 0.25031, 0.21291, 0.225814, 0.170161, 0.179055, 0.147574, 0.15284, 0.167087, 0.25031, 0.21291, 0.161087, 0.161087, 0.194234, 0.194234, 0.26085, 0.271506, 0.275179, 0.26085, 0.17593, 0.173081, 0.142424, 0.106997, 0.074921, 0.15008, 0.173081, 0.137348, 0.209395, 0.200174, 0.21291, 0.243554, 0.229226, 0.17593, 0.170161, 0.144935, 0.079919, 0.086953, 0.142424, 0.122885, 0.122885, 0.21291, 0.173081, 0.229226, 0.278302, 0.377384, 0.318242, 0.298791, 0.30533, 0.26085, 0.346032, 0.278302, 0.203355, 0.291804, 0.387226, 0.359901, 0.370445], '')</t>
  </si>
  <si>
    <t>[181, 182, 305]</t>
  </si>
  <si>
    <t xml:space="preserve">F5S0Q4|F5S0Q4_9ENTR Anti-sigma-E factor RseA OS=Enterobacter hormaechei ATCC 49162 </t>
  </si>
  <si>
    <t>([0.450668, 0.490133, 0.553315, 0.585406, 0.476583, 0.517562, 0.557691, 0.604312, 0.509769, 0.440853, 0.472492, 0.525368, 0.4292, 0.433034, 0.41194, 0.41194, 0.521092, 0.541878, 0.517562, 0.613573, 0.671169, 0.657645, 0.521092, 0.521092, 0.517562, 0.497853, 0.486429, 0.398279, 0.301917, 0.377384, 0.476583, 0.468512, 0.374039, 0.454136, 0.458154, 0.476583, 0.483068, 0.454136, 0.454136, 0.4292, 0.349426, 0.349426, 0.243554, 0.36309, 0.264545, 0.264545, 0.335645, 0.328603, 0.339168, 0.387226, 0.366687, 0.328603, 0.243554, 0.335645, 0.352862, 0.366687, 0.380708, 0.311707, 0.321458, 0.308712, 0.374039, 0.454136, 0.480142, 0.51388, 0.414856, 0.534167, 0.557691, 0.557691, 0.56648, 0.690604, 0.707965, 0.771762, 0.805026, 0.885302, 0.767246, 0.759478, 0.733139, 0.653063, 0.771762, 0.642678, 0.505461, 0.509769, 0.5017, 0.40511, 0.476583, 0.608892, 0.454136, 0.414856, 0.436924, 0.436924, 0.332115, 0.359901, 0.332115, 0.295083, 0.295083, 0.328603, 0.30533, 0.288399, 0.25031, 0.164327, 0.25031, 0.278302, 0.25031, 0.194234, 0.182256, 0.134866, 0.116183, 0.142424, 0.158265, 0.170161, 0.102787, 0.164327, 0.164327, 0.164327, 0.18812, 0.196879, 0.239899, 0.275179, 0.295083, 0.36309, 0.461924, 0.476583, 0.534167, 0.59917, 0.59508, 0.575842, 0.680603, 0.680603, 0.666105, 0.707965, 0.657645, 0.73685, 0.724957, 0.720929, 0.690604, 0.690604, 0.716283, 0.653063, 0.632174, 0.534167, 0.541878, 0.433034, 0.454136, 0.454136, 0.444081, 0.490133, 0.604312, 0.562014, 0.557691, 0.661982, 0.622677, 0.661982, 0.699094, 0.690604, 0.694846, 0.632174, 0.632174, 0.608892, 0.699094, 0.703578, 0.798249, 0.798249, 0.784345, 0.76285, 0.76285, 0.703578, 0.632174, 0.632174, 0.690604, 0.56648, 0.575842, 0.483068, 0.483068, 0.483068, 0.486429, 0.414856, 0.497853, 0.494003, 0.494003, 0.490133, 0.414856, 0.40511, 0.31487, 0.408655, 0.387226, 0.384043, 0.40511, 0.480142, 0.480142, 0.447574, 0.521092, 0.486429, 0.494003, 0.494003, 0.418646, 0.454136, 0.534167, 0.534167, 0.529623, 0.521092, 0.450668, 0.534167, 0.545602, 0.657645, 0.642678, 0.642678, 0.661982, 0.653063, 0.632174, 0.618285, 0.608892, 0.626927, 0.653063, 0.767246, 0.759478, 0.879233], '')</t>
  </si>
  <si>
    <t>[2, 3, 5, 6, 7, 8, 11, 16, 17, 18, 19, 20, 21, 22, 23, 24, 63, 65, 66, 67, 68, 69, 70, 71, 72, 73, 74, 75, 76, 77, 78, 79, 80, 81, 82, 85, 122, 123, 124, 125, 126, 127, 128, 129, 130, 131, 132, 133, 134, 135, 136, 137, 138, 139, 140, 146, 147, 148, 149, 150, 151, 152, 153, 154, 155, 156, 157, 158, 159, 160, 161, 162, 163, 164, 165, 166, 167, 168, 169, 170, 190, 196, 197, 198, 199, 201, 202, 203, 204, 205, 206, 207, 208, 209, 210, 211, 212, 213, 214, 215]</t>
  </si>
  <si>
    <t xml:space="preserve">F5S0Q7|F5S0Q7_9ENTR L-aspartate oxidase OS=Enterobacter hormaechei ATCC 49162 </t>
  </si>
  <si>
    <t>([0.42561, 0.301917, 0.200174, 0.125101, 0.155435, 0.185198, 0.216401, 0.209395, 0.203355, 0.229226, 0.17593, 0.206376, 0.129801, 0.106997, 0.06184, 0.049374, 0.024826, 0.037156, 0.042364, 0.071867, 0.069024, 0.111485, 0.125101, 0.127496, 0.147574, 0.092881, 0.092881, 0.092881, 0.109221, 0.158265, 0.132295, 0.200174, 0.225814, 0.308712, 0.335645, 0.422041, 0.321458, 0.31487, 0.31487, 0.301917, 0.295083, 0.288399, 0.194234, 0.229226, 0.288399, 0.288399, 0.264545, 0.278302, 0.301917, 0.311707, 0.288399, 0.321458, 0.236433, 0.18812, 0.18812, 0.196879, 0.137348, 0.247041, 0.346032, 0.380708, 0.288399, 0.203355, 0.179055, 0.26085, 0.257454, 0.284882, 0.26085, 0.301917, 0.301917, 0.298791, 0.301917, 0.26085, 0.232838, 0.339168, 0.26085, 0.200174, 0.167087, 0.225814, 0.216401, 0.179055, 0.173081, 0.26085, 0.275179, 0.239899, 0.25031, 0.194234, 0.129801, 0.132295, 0.191378, 0.18812, 0.170161, 0.116183, 0.085092, 0.05306, 0.049374, 0.100716, 0.15008, 0.122885, 0.129801, 0.144935, 0.179055, 0.17593, 0.185198, 0.268042, 0.328603, 0.232838, 0.332115, 0.328603, 0.418646, 0.41194, 0.418646, 0.418646, 0.486429, 0.59508, 0.733139, 0.728858, 0.724957, 0.716283, 0.694846, 0.575842, 0.541878, 0.497853, 0.468512, 0.461924, 0.414856, 0.422041, 0.509769, 0.494003, 0.557691, 0.483068, 0.5017, 0.486429, 0.494003, 0.408655, 0.335645, 0.335645, 0.324872, 0.295083, 0.21291, 0.291804, 0.377384, 0.401658, 0.440853, 0.384043, 0.377384, 0.342579, 0.257454, 0.275179, 0.278302, 0.301917, 0.374039, 0.332115, 0.264545, 0.268042, 0.271506, 0.25031, 0.173081, 0.173081, 0.206376, 0.288399, 0.206376, 0.200174, 0.111485, 0.125101, 0.191378, 0.194234, 0.25406, 0.335645, 0.26085, 0.200174, 0.203355, 0.170161, 0.122885, 0.125101, 0.069024, 0.120615, 0.182256, 0.275179, 0.278302, 0.281712, 0.281712, 0.308712, 0.321458, 0.408655, 0.30533, 0.318242, 0.288399, 0.288399, 0.264545, 0.264545, 0.268042, 0.194234, 0.196879, 0.291804, 0.352862, 0.447574, 0.408655, 0.408655, 0.398279, 0.339168, 0.236433, 0.25031, 0.222385, 0.216401, 0.216401, 0.298791, 0.31487, 0.346032, 0.268042, 0.264545, 0.321458, 0.377384, 0.461924, 0.486429, 0.394753, 0.36309, 0.324872, 0.321458, 0.225814, 0.229226, 0.257454, 0.346032, 0.25406, 0.346032, 0.275179, 0.239899, 0.239899, 0.139895, 0.144935, 0.125101, 0.15284, 0.164327, 0.090864, 0.088832, 0.10481, 0.170161, 0.167087, 0.132295, 0.083462, 0.147574, 0.170161, 0.206376, 0.179055, 0.25031, 0.26085, 0.216401, 0.170161, 0.102787, 0.167087, 0.167087, 0.239899, 0.15284, 0.142424, 0.239899, 0.25031, 0.222385, 0.191378, 0.137348, 0.139895, 0.232838, 0.229226, 0.229226, 0.222385, 0.25406, 0.25406, 0.239899, 0.239899, 0.278302, 0.387226, 0.390993, 0.268042, 0.30533, 0.418646, 0.418646, 0.418646, 0.418646, 0.339168, 0.335645, 0.461924, 0.553315, 0.570702, 0.472492, 0.377384, 0.339168, 0.339168, 0.308712, 0.219301, 0.339168, 0.380708, 0.374039, 0.31487, 0.422041, 0.41194, 0.301917, 0.298791, 0.236433, 0.229226, 0.222385, 0.209395, 0.109221, 0.066181, 0.066181, 0.064632, 0.094817, 0.11371, 0.109221, 0.15284, 0.203355, 0.203355, 0.116183, 0.060549, 0.083462, 0.094817, 0.092881, 0.076542, 0.092881, 0.102787, 0.058088, 0.054297, 0.081712, 0.139895, 0.142424, 0.086953, 0.142424, 0.090864, 0.092881, 0.055536, 0.049374, 0.036378, 0.035586, 0.0704, 0.125101, 0.147574, 0.092881, 0.11371, 0.129801, 0.076542, 0.118441, 0.158265, 0.219301, 0.196879, 0.120615, 0.18812, 0.194234, 0.194234, 0.271506, 0.209395, 0.25031, 0.182256, 0.268042, 0.268042, 0.264545, 0.25406, 0.222385, 0.291804, 0.271506, 0.291804, 0.36309, 0.335645, 0.281712, 0.21291, 0.194234, 0.203355, 0.196879, 0.284882, 0.196879, 0.196879, 0.167087, 0.21291, 0.275179, 0.182256, 0.170161, 0.173081, 0.147574, 0.161087, 0.15008, 0.111485, 0.132295, 0.127496, 0.134866, 0.203355, 0.21291, 0.158265, 0.25406, 0.185198, 0.106997, 0.120615, 0.067594, 0.120615, 0.055536, 0.055536, 0.078022, 0.066181, 0.073402, 0.094817, 0.047319, 0.051831, 0.0704, 0.083462, 0.060549, 0.067594, 0.036378, 0.05306, 0.088832, 0.094817, 0.147574, 0.232838, 0.295083, 0.298791, 0.324872, 0.41194, 0.291804, 0.332115, 0.380708, 0.36309, 0.349426, 0.380708, 0.390993, 0.401658, 0.436924, 0.497853, 0.486429, 0.497853, 0.465241, 0.40511, 0.288399, 0.291804, 0.281712, 0.298791, 0.271506, 0.243554, 0.291804, 0.328603, 0.318242, 0.219301, 0.127496, 0.102787, 0.074921, 0.071867, 0.037156, 0.021816, 0.020522, 0.01204, 0.013437, 0.017797, 0.026338, 0.048328, 0.045352, 0.044297, 0.024393, 0.056825, 0.055536, 0.040537, 0.040537, 0.040537, 0.066181, 0.073402, 0.073402, 0.11371, 0.064632, 0.118441, 0.173081, 0.185198, 0.182256, 0.25031, 0.268042, 0.173081, 0.102787, 0.086953, 0.098513, 0.081712, 0.071867, 0.048328, 0.059222, 0.106997, 0.120615, 0.074921, 0.078022, 0.111485, 0.086953, 0.134866, 0.139895, 0.079919, 0.049374, 0.092881, 0.058088, 0.045352, 0.085092, 0.090864, 0.06312, 0.038858, 0.076542, 0.055536, 0.071867, 0.056825, 0.03976, 0.034884, 0.060549, 0.109221, 0.100716, 0.155435, 0.164327, 0.096677, 0.15284, 0.134866, 0.134866, 0.120615, 0.144935, 0.081712, 0.15008, 0.236433, 0.308712, 0.229226, 0.295083, 0.25031, 0.288399, 0.328603, 0.36309, 0.359901, 0.278302, 0.191378, 0.196879, 0.219301, 0.308712, 0.275179, 0.359901, 0.25406, 0.356642, 0.342579, 0.414856, 0.366687, 0.335645, 0.298791, 0.384043, 0.346032, 0.422041, 0.394753, 0.36309, 0.278302], '')</t>
  </si>
  <si>
    <t>[113, 114, 115, 116, 117, 118, 119, 120, 126, 128, 130, 279, 280]</t>
  </si>
  <si>
    <t xml:space="preserve">F5S0Q8|F5S0Q8_9ENTR tRNA1(Val) (adenine(37)-N6)-methyltransferase OS=Enterobacter hormaechei ATCC 49162 </t>
  </si>
  <si>
    <t>([0.185198, 0.247041, 0.232838, 0.268042, 0.31487, 0.232838, 0.257454, 0.25406, 0.288399, 0.222385, 0.243554, 0.271506, 0.366687, 0.454136, 0.335645, 0.447574, 0.339168, 0.335645, 0.324872, 0.222385, 0.194234, 0.11371, 0.090864, 0.111485, 0.120615, 0.11371, 0.116183, 0.100716, 0.094817, 0.086953, 0.098513, 0.102787, 0.109221, 0.109221, 0.109221, 0.122885, 0.074921, 0.088832, 0.090864, 0.073402, 0.081712, 0.127496, 0.206376, 0.17593, 0.15284, 0.142424, 0.10481, 0.155435, 0.17593, 0.142424, 0.094817, 0.147574, 0.092881, 0.090864, 0.085092, 0.085092, 0.134866, 0.200174, 0.200174, 0.209395, 0.209395, 0.216401, 0.21291, 0.122885, 0.147574, 0.179055, 0.173081, 0.232838, 0.257454, 0.281712, 0.359901, 0.370445, 0.36309, 0.359901, 0.374039, 0.339168, 0.278302, 0.298791, 0.216401, 0.308712, 0.328603, 0.36309, 0.414856, 0.418646, 0.494003, 0.534167, 0.486429, 0.490133, 0.505461, 0.494003, 0.444081, 0.414856, 0.497853, 0.486429, 0.632174, 0.5017, 0.5017, 0.59917, 0.56648, 0.56648, 0.541878, 0.436924, 0.447574, 0.394753, 0.398279, 0.414856, 0.342579, 0.291804, 0.301917, 0.194234, 0.161087, 0.21291, 0.26085, 0.257454, 0.268042, 0.209395, 0.288399, 0.229226, 0.222385, 0.155435, 0.155435, 0.116183, 0.161087, 0.15284, 0.25406, 0.311707, 0.21291, 0.18812, 0.239899, 0.264545, 0.359901, 0.324872, 0.311707, 0.216401, 0.209395, 0.209395, 0.268042, 0.295083, 0.377384, 0.380708, 0.476583, 0.538167, 0.604312, 0.505461, 0.5017, 0.472492, 0.436924, 0.444081, 0.557691, 0.59508, 0.541878, 0.505461, 0.486429, 0.387226, 0.476583, 0.472492, 0.436924, 0.377384, 0.377384, 0.30533, 0.206376, 0.194234, 0.239899, 0.268042, 0.352862, 0.247041, 0.15284, 0.098513, 0.109221, 0.0704, 0.042364, 0.055536, 0.073402, 0.116183, 0.182256, 0.17593, 0.18812, 0.219301, 0.15284, 0.088832, 0.120615, 0.120615, 0.102787, 0.086953, 0.086953, 0.051831, 0.096677, 0.094817, 0.158265, 0.142424, 0.182256, 0.182256, 0.15008, 0.139895, 0.15284, 0.090864, 0.086953, 0.088832, 0.088832, 0.173081, 0.247041, 0.264545, 0.26085, 0.31487, 0.318242, 0.291804, 0.308712, 0.229226, 0.25406, 0.21291, 0.216401, 0.222385, 0.332115, 0.332115, 0.342579, 0.332115, 0.436924, 0.352862, 0.232838, 0.15284, 0.147574, 0.142424, 0.122885, 0.137348, 0.071867, 0.071867, 0.074921, 0.129801, 0.203355, 0.288399, 0.308712, 0.301917, 0.301917, 0.291804, 0.308712, 0.200174, 0.209395, 0.164327, 0.161087, 0.268042, 0.36309, 0.31487, 0.209395, 0.164327, 0.144935, 0.122885, 0.102787, 0.085092, 0.055536, 0.038858, 0.026892, 0.020522, 0.029376, 0.020876, 0.012491, 0.008409, 0.010509], '')</t>
  </si>
  <si>
    <t>[85, 88, 94, 95, 96, 97, 98, 99, 100, 141, 142, 143, 144, 148, 149, 150, 151]</t>
  </si>
  <si>
    <t xml:space="preserve">F5S0R1|F5S0R1_9ENTR Uracil-DNA glycosylase OS=Enterobacter hormaechei ATCC 49162 </t>
  </si>
  <si>
    <t>([0.209395, 0.209395, 0.284882, 0.352862, 0.374039, 0.414856, 0.450668, 0.505461, 0.414856, 0.324872, 0.26085, 0.318242, 0.318242, 0.229226, 0.203355, 0.288399, 0.21291, 0.288399, 0.257454, 0.257454, 0.321458, 0.408655, 0.40511, 0.387226, 0.377384, 0.387226, 0.284882, 0.18812, 0.18812, 0.30533, 0.414856, 0.505461, 0.505461, 0.4292, 0.401658, 0.418646, 0.384043, 0.342579, 0.374039, 0.308712, 0.295083, 0.308712, 0.219301, 0.243554, 0.257454, 0.185198, 0.17593, 0.196879, 0.222385, 0.125101, 0.064632, 0.06184, 0.066181, 0.064632, 0.11371, 0.122885, 0.11371, 0.132295, 0.25031, 0.25406, 0.352862, 0.321458, 0.30533, 0.390993, 0.308712, 0.268042, 0.222385, 0.225814, 0.222385, 0.284882, 0.401658, 0.486429, 0.414856, 0.380708, 0.278302, 0.278302, 0.401658, 0.398279, 0.31487, 0.206376, 0.219301, 0.179055, 0.127496, 0.127496, 0.137348, 0.139895, 0.173081, 0.281712, 0.291804, 0.268042, 0.295083, 0.271506, 0.161087, 0.229226, 0.257454, 0.374039, 0.349426, 0.324872, 0.328603, 0.31487, 0.311707, 0.311707, 0.346032, 0.332115, 0.301917, 0.288399, 0.380708, 0.370445, 0.298791, 0.209395, 0.216401, 0.125101, 0.134866, 0.236433, 0.173081, 0.109221, 0.096677, 0.06312, 0.060549, 0.050641, 0.094817, 0.161087, 0.129801, 0.134866, 0.222385, 0.25031, 0.219301, 0.206376, 0.137348, 0.194234, 0.173081, 0.264545, 0.352862, 0.222385, 0.225814, 0.298791, 0.384043, 0.311707, 0.291804, 0.288399, 0.232838, 0.15008, 0.15284, 0.18812, 0.18812, 0.191378, 0.203355, 0.232838, 0.17593, 0.194234, 0.106997, 0.127496, 0.073402, 0.035586, 0.076542, 0.0704, 0.067594, 0.058088, 0.092881, 0.15284, 0.158265, 0.236433, 0.301917, 0.200174, 0.118441, 0.122885, 0.120615, 0.120615, 0.116183, 0.164327, 0.219301, 0.26085, 0.257454, 0.335645, 0.422041, 0.444081, 0.447574, 0.472492, 0.494003, 0.505461, 0.414856, 0.41194, 0.384043, 0.408655, 0.494003, 0.608892, 0.472492, 0.36309, 0.356642, 0.295083, 0.308712, 0.308712, 0.264545, 0.288399, 0.203355, 0.232838, 0.219301, 0.232838, 0.122885, 0.074921, 0.069024, 0.116183, 0.116183, 0.134866, 0.142424, 0.147574, 0.167087, 0.182256, 0.291804, 0.182256, 0.21291, 0.225814, 0.170161, 0.194234, 0.275179, 0.335645, 0.342579, 0.321458, 0.321458, 0.408655, 0.486429, 0.454136, 0.433034, 0.418646, 0.387226, 0.342579, 0.30533, 0.216401, 0.339168], '')</t>
  </si>
  <si>
    <t>[7, 31, 32, 179, 185]</t>
  </si>
  <si>
    <t xml:space="preserve">F5S0S1|F5S0S1_9ENTR Chaperone protein ClpB OS=Enterobacter hormaechei ATCC 49162 </t>
  </si>
  <si>
    <t>([0.268042, 0.332115, 0.366687, 0.239899, 0.288399, 0.209395, 0.206376, 0.147574, 0.147574, 0.185198, 0.182256, 0.216401, 0.216401, 0.144935, 0.17593, 0.132295, 0.129801, 0.203355, 0.200174, 0.209395, 0.298791, 0.18812, 0.102787, 0.116183, 0.239899, 0.155435, 0.239899, 0.191378, 0.243554, 0.275179, 0.229226, 0.185198, 0.118441, 0.127496, 0.200174, 0.247041, 0.328603, 0.328603, 0.318242, 0.236433, 0.225814, 0.26085, 0.291804, 0.311707, 0.298791, 0.257454, 0.311707, 0.298791, 0.288399, 0.332115, 0.30533, 0.332115, 0.422041, 0.42561, 0.41194, 0.41194, 0.366687, 0.278302, 0.291804, 0.298791, 0.339168, 0.26085, 0.216401, 0.298791, 0.298791, 0.335645, 0.342579, 0.308712, 0.324872, 0.414856, 0.408655, 0.436924, 0.436924, 0.444081, 0.454136, 0.461924, 0.5017, 0.534167, 0.661982, 0.661982, 0.553315, 0.509769, 0.604312, 0.525368, 0.444081, 0.541878, 0.414856, 0.339168, 0.414856, 0.398279, 0.321458, 0.291804, 0.298791, 0.295083, 0.281712, 0.349426, 0.352862, 0.321458, 0.229226, 0.147574, 0.139895, 0.203355, 0.278302, 0.206376, 0.182256, 0.194234, 0.125101, 0.167087, 0.206376, 0.134866, 0.147574, 0.21291, 0.236433, 0.229226, 0.239899, 0.173081, 0.179055, 0.179055, 0.11371, 0.127496, 0.194234, 0.194234, 0.173081, 0.161087, 0.206376, 0.301917, 0.370445, 0.418646, 0.454136, 0.414856, 0.497853, 0.486429, 0.461924, 0.380708, 0.390993, 0.380708, 0.436924, 0.4292, 0.414856, 0.490133, 0.59508, 0.604312, 0.521092, 0.562014, 0.575842, 0.613573, 0.604312, 0.557691, 0.608892, 0.604312, 0.694846, 0.680603, 0.680603, 0.680603, 0.694846, 0.671169, 0.666105, 0.56648, 0.58069, 0.5017, 0.51388, 0.42561, 0.4292, 0.509769, 0.494003, 0.454136, 0.461924, 0.468512, 0.494003, 0.476583, 0.387226, 0.390993, 0.433034, 0.36309, 0.30533, 0.374039, 0.377384, 0.390993, 0.494003, 0.5017, 0.472492, 0.461924, 0.538167, 0.538167, 0.433034, 0.444081, 0.401658, 0.318242, 0.321458, 0.321458, 0.324872, 0.408655, 0.394753, 0.366687, 0.444081, 0.59014, 0.509769, 0.436924, 0.339168, 0.328603, 0.332115, 0.461924, 0.461924, 0.398279, 0.390993, 0.472492, 0.476583, 0.517562, 0.509769, 0.436924, 0.454136, 0.454136, 0.374039, 0.352862, 0.349426, 0.335645, 0.21291, 0.216401, 0.301917, 0.384043, 0.398279, 0.324872, 0.321458, 0.339168, 0.401658, 0.328603, 0.328603, 0.318242, 0.342579, 0.422041, 0.418646, 0.328603, 0.30533, 0.301917, 0.335645, 0.301917, 0.301917, 0.359901, 0.349426, 0.275179, 0.25406, 0.236433, 0.271506, 0.225814, 0.144935, 0.144935, 0.203355, 0.219301, 0.137348, 0.147574, 0.158265, 0.21291, 0.206376, 0.225814, 0.298791, 0.222385, 0.17593, 0.18812, 0.219301, 0.21291, 0.25031, 0.271506, 0.278302, 0.318242, 0.321458, 0.414856, 0.349426, 0.264545, 0.179055, 0.17593, 0.102787, 0.100716, 0.111485, 0.109221, 0.120615, 0.127496, 0.15008, 0.158265, 0.147574, 0.118441, 0.179055, 0.200174, 0.17593, 0.179055, 0.164327, 0.142424, 0.109221, 0.164327, 0.216401, 0.291804, 0.40511, 0.461924, 0.366687, 0.349426, 0.468512, 0.422041, 0.324872, 0.328603, 0.394753, 0.394753, 0.444081, 0.359901, 0.374039, 0.339168, 0.264545, 0.264545, 0.264545, 0.30533, 0.30533, 0.25406, 0.264545, 0.268042, 0.216401, 0.295083, 0.311707, 0.194234, 0.144935, 0.232838, 0.26085, 0.275179, 0.247041, 0.203355, 0.203355, 0.206376, 0.268042, 0.328603, 0.225814, 0.268042, 0.257454, 0.185198, 0.167087, 0.109221, 0.085092, 0.15008, 0.185198, 0.17593, 0.191378, 0.295083, 0.288399, 0.298791, 0.203355, 0.206376, 0.158265, 0.164327, 0.147574, 0.15008, 0.098513, 0.170161, 0.173081, 0.173081, 0.164327, 0.278302, 0.264545, 0.301917, 0.298791, 0.271506, 0.206376, 0.284882, 0.18812, 0.18812, 0.191378, 0.308712, 0.311707, 0.31487, 0.328603, 0.311707, 0.288399, 0.342579, 0.352862, 0.26085, 0.268042, 0.359901, 0.335645, 0.339168, 0.25031, 0.219301, 0.222385, 0.278302, 0.278302, 0.284882, 0.311707, 0.31487, 0.271506, 0.275179, 0.275179, 0.349426, 0.298791, 0.243554, 0.278302, 0.288399, 0.339168, 0.31487, 0.30533, 0.31487, 0.311707, 0.377384, 0.377384, 0.374039, 0.301917, 0.301917, 0.380708, 0.335645, 0.359901, 0.380708, 0.414856, 0.418646, 0.418646, 0.486429, 0.486429, 0.490133, 0.468512, 0.480142, 0.422041, 0.342579, 0.349426, 0.356642, 0.356642, 0.30533, 0.311707, 0.398279, 0.394753, 0.374039, 0.30533, 0.284882, 0.268042, 0.268042, 0.342579, 0.342579, 0.36309, 0.418646, 0.408655, 0.408655, 0.41194, 0.483068, 0.486429, 0.490133, 0.553315, 0.480142, 0.58069, 0.58069, 0.585406, 0.486429, 0.521092, 0.632174, 0.608892, 0.63748, 0.608892, 0.618285, 0.509769, 0.497853, 0.538167, 0.458154, 0.480142, 0.5017, 0.525368, 0.497853, 0.476583, 0.476583, 0.575842, 0.549308, 0.51388, 0.5017, 0.505461, 0.497853, 0.486429, 0.5017, 0.494003, 0.509769, 0.422041, 0.494003, 0.472492, 0.468512, 0.468512, 0.468512, 0.461924, 0.4292, 0.529623, 0.454136, 0.458154, 0.366687, 0.384043, 0.41194, 0.387226, 0.450668, 0.436924, 0.374039, 0.370445, 0.377384, 0.301917, 0.359901, 0.356642, 0.36309, 0.356642, 0.436924, 0.356642, 0.356642, 0.301917, 0.311707, 0.380708, 0.324872, 0.436924, 0.436924, 0.359901, 0.390993, 0.394753, 0.41194, 0.401658, 0.408655, 0.318242, 0.366687, 0.390993, 0.40511, 0.422041, 0.4292, 0.422041, 0.490133, 0.490133, 0.549308, 0.538167, 0.468512, 0.476583, 0.4292, 0.433034, 0.497853, 0.42561, 0.436924, 0.444081, 0.490133, 0.494003, 0.494003, 0.490133, 0.494003, 0.42561, 0.352862, 0.318242, 0.311707, 0.219301, 0.222385, 0.243554, 0.179055, 0.278302, 0.284882, 0.268042, 0.25031, 0.232838, 0.268042, 0.271506, 0.264545, 0.298791, 0.284882, 0.377384, 0.394753, 0.308712, 0.295083, 0.36309, 0.352862, 0.374039, 0.480142, 0.483068, 0.401658, 0.494003, 0.465241, 0.529623, 0.486429, 0.408655, 0.436924, 0.468512, 0.468512, 0.480142, 0.436924, 0.374039, 0.374039, 0.349426, 0.356642, 0.433034, 0.450668, 0.454136, 0.356642, 0.342579, 0.324872, 0.40511, 0.390993, 0.356642, 0.359901, 0.342579, 0.422041, 0.433034, 0.458154, 0.458154, 0.440853, 0.5017, 0.480142, 0.465241, 0.497853, 0.458154, 0.377384, 0.264545, 0.216401, 0.301917, 0.339168, 0.352862, 0.349426, 0.291804, 0.318242, 0.31487, 0.401658, 0.414856, 0.324872, 0.236433, 0.219301, 0.200174, 0.11371, 0.155435, 0.164327, 0.090864, 0.134866, 0.116183, 0.203355, 0.278302, 0.284882, 0.264545, 0.225814, 0.194234, 0.191378, 0.185198, 0.120615, 0.122885, 0.090864, 0.142424, 0.203355, 0.120615, 0.11371, 0.185198, 0.206376, 0.196879, 0.301917, 0.268042, 0.374039, 0.36309, 0.281712, 0.206376, 0.196879, 0.196879, 0.26085, 0.359901, 0.366687, 0.374039, 0.295083, 0.332115, 0.247041, 0.247041, 0.370445, 0.40511, 0.390993, 0.311707, 0.225814, 0.232838, 0.31487, 0.281712, 0.216401, 0.295083, 0.352862, 0.349426, 0.41194, 0.291804, 0.257454, 0.191378, 0.18812, 0.173081, 0.109221, 0.179055, 0.182256, 0.11371, 0.125101, 0.122885, 0.161087, 0.236433, 0.26085, 0.25406, 0.21291, 0.173081, 0.18812, 0.118441, 0.073402, 0.034884, 0.064632, 0.040537, 0.036378, 0.067594, 0.118441, 0.185198, 0.173081, 0.096677, 0.15008, 0.144935, 0.147574, 0.182256, 0.182256, 0.15008, 0.15008, 0.147574, 0.264545, 0.144935, 0.219301, 0.31487, 0.41194, 0.328603, 0.324872, 0.321458, 0.268042, 0.268042, 0.268042, 0.288399, 0.288399, 0.281712, 0.271506, 0.284882, 0.191378, 0.120615, 0.129801, 0.134866, 0.194234, 0.100716, 0.18812, 0.203355, 0.122885, 0.127496, 0.120615, 0.17593, 0.268042, 0.271506, 0.26085, 0.275179, 0.17593, 0.191378, 0.122885, 0.120615, 0.073402, 0.078022, 0.134866, 0.132295, 0.132295, 0.069024, 0.132295, 0.158265, 0.155435, 0.139895, 0.073402, 0.129801, 0.125101, 0.069024, 0.094817, 0.10481, 0.060549, 0.066181, 0.064632, 0.055536, 0.059222, 0.11371, 0.102787, 0.102787, 0.106997, 0.096677, 0.179055, 0.109221, 0.073402, 0.069024, 0.074921, 0.109221, 0.10481, 0.060549, 0.11371, 0.060549, 0.058088, 0.090864, 0.081712, 0.079919, 0.144935, 0.137348, 0.064632, 0.120615, 0.132295, 0.120615, 0.122885, 0.073402, 0.139895, 0.098513, 0.100716, 0.10481, 0.125101, 0.129801, 0.219301, 0.185198, 0.18812, 0.179055, 0.11371, 0.11371, 0.17593, 0.15008, 0.167087, 0.25406, 0.164327, 0.164327, 0.194234, 0.132295, 0.129801, 0.120615, 0.167087, 0.158265, 0.278302, 0.18812, 0.173081, 0.158265, 0.158265, 0.15284, 0.161087, 0.25031, 0.346032, 0.247041, 0.291804, 0.291804, 0.321458, 0.311707, 0.268042, 0.243554, 0.324872, 0.311707, 0.222385, 0.257454, 0.257454, 0.236433, 0.236433, 0.164327, 0.196879, 0.225814, 0.321458, 0.236433, 0.144935, 0.139895, 0.144935, 0.142424, 0.109221, 0.100716, 0.182256, 0.225814, 0.216401, 0.129801, 0.144935, 0.194234, 0.129801, 0.134866, 0.10481, 0.15284, 0.203355, 0.139895, 0.11371, 0.086953, 0.127496, 0.216401, 0.17593, 0.295083], '')</t>
  </si>
  <si>
    <t>[76, 77, 78, 79, 80, 81, 82, 83, 85, 140, 141, 142, 143, 144, 145, 146, 147, 148, 149, 150, 151, 152, 153, 154, 155, 156, 157, 158, 159, 160, 163, 179, 182, 183, 195, 196, 207, 208, 436, 438, 439, 440, 442, 443, 444, 445, 446, 447, 448, 450, 453, 454, 458, 459, 460, 461, 462, 465, 467, 476, 517, 518, 562, 590]</t>
  </si>
  <si>
    <t xml:space="preserve">F5S0S2|F5S0S2_9ENTR Purine nucleoside phosphorylase OS=Enterobacter hormaechei ATCC 49162 </t>
  </si>
  <si>
    <t>([0.203355, 0.295083, 0.356642, 0.380708, 0.328603, 0.321458, 0.31487, 0.21291, 0.239899, 0.26085, 0.288399, 0.31487, 0.225814, 0.229226, 0.291804, 0.311707, 0.356642, 0.335645, 0.318242, 0.366687, 0.268042, 0.356642, 0.324872, 0.236433, 0.243554, 0.225814, 0.25031, 0.25031, 0.356642, 0.25406, 0.257454, 0.264545, 0.271506, 0.278302, 0.295083, 0.311707, 0.308712, 0.332115, 0.342579, 0.349426, 0.370445, 0.436924, 0.414856, 0.342579, 0.318242, 0.284882, 0.328603, 0.328603, 0.36309, 0.284882, 0.422041, 0.418646, 0.398279, 0.418646, 0.436924, 0.349426, 0.26085, 0.335645, 0.324872, 0.25031, 0.243554, 0.247041, 0.247041, 0.225814, 0.243554, 0.264545, 0.284882, 0.236433, 0.247041, 0.239899, 0.335645, 0.335645, 0.247041, 0.225814, 0.196879, 0.247041, 0.308712, 0.352862, 0.349426, 0.31487, 0.366687, 0.271506, 0.268042, 0.281712, 0.31487, 0.401658, 0.476583, 0.490133, 0.505461, 0.387226, 0.359901, 0.278302, 0.216401, 0.318242, 0.31487, 0.335645, 0.236433, 0.170161, 0.222385, 0.15284, 0.118441, 0.066181, 0.060549, 0.064632, 0.064632, 0.051831, 0.042364, 0.044297, 0.047319, 0.047319, 0.078022, 0.078022, 0.096677, 0.116183, 0.092881, 0.109221, 0.06184, 0.118441, 0.17593, 0.096677, 0.071867, 0.127496, 0.206376, 0.257454, 0.17593, 0.185198, 0.229226, 0.236433, 0.17593, 0.137348, 0.109221, 0.069024, 0.085092, 0.109221, 0.116183, 0.132295, 0.11371, 0.17593, 0.116183, 0.071867, 0.094817, 0.116183, 0.06184, 0.06184, 0.106997, 0.137348, 0.076542, 0.067594, 0.079919, 0.118441, 0.116183, 0.111485, 0.209395, 0.147574, 0.137348, 0.15008, 0.170161, 0.142424, 0.134866, 0.216401, 0.264545, 0.191378, 0.18812, 0.288399, 0.281712, 0.264545, 0.321458, 0.414856, 0.384043, 0.291804, 0.301917, 0.301917, 0.301917, 0.219301, 0.25406, 0.155435, 0.129801, 0.127496, 0.170161, 0.100716, 0.055536, 0.054297, 0.111485, 0.111485, 0.054297, 0.059222, 0.031287, 0.021381, 0.0198, 0.024393, 0.034884, 0.018415, 0.023087, 0.046336, 0.044297, 0.054297, 0.069024, 0.073402, 0.0704, 0.043307, 0.040537, 0.069024, 0.085092, 0.085092, 0.132295, 0.139895, 0.137348, 0.122885, 0.15284, 0.173081, 0.161087, 0.164327, 0.26085, 0.155435, 0.081712, 0.120615, 0.067594, 0.100716, 0.092881, 0.096677, 0.144935, 0.25031, 0.257454, 0.257454, 0.236433, 0.203355, 0.26085, 0.25031, 0.25031, 0.167087, 0.096677, 0.059222, 0.035586, 0.025316, 0.03976, 0.066181, 0.051831, 0.086953, 0.069024, 0.05306, 0.031287, 0.023087, 0.014075], '')</t>
  </si>
  <si>
    <t>[88]</t>
  </si>
  <si>
    <t xml:space="preserve">F5S0S3|F5S0S3_9ENTR Pseudouridine synthase OS=Enterobacter hormaechei ATCC 49162 </t>
  </si>
  <si>
    <t>([0.219301, 0.264545, 0.328603, 0.377384, 0.418646, 0.328603, 0.359901, 0.394753, 0.401658, 0.328603, 0.36309, 0.401658, 0.398279, 0.308712, 0.295083, 0.384043, 0.288399, 0.271506, 0.295083, 0.335645, 0.243554, 0.31487, 0.30533, 0.291804, 0.268042, 0.173081, 0.247041, 0.26085, 0.158265, 0.10481, 0.10481, 0.10481, 0.106997, 0.120615, 0.132295, 0.094817, 0.056825, 0.10481, 0.182256, 0.15284, 0.081712, 0.076542, 0.083462, 0.085092, 0.102787, 0.10481, 0.185198, 0.185198, 0.120615, 0.116183, 0.18812, 0.268042, 0.271506, 0.229226, 0.17593, 0.21291, 0.203355, 0.284882, 0.243554, 0.257454, 0.17593, 0.278302, 0.387226, 0.387226, 0.301917, 0.264545, 0.170161, 0.170161, 0.203355, 0.278302, 0.394753, 0.301917, 0.332115, 0.232838, 0.275179, 0.257454, 0.216401, 0.225814, 0.225814, 0.271506, 0.271506, 0.374039, 0.275179, 0.185198, 0.122885, 0.127496, 0.142424, 0.229226, 0.243554, 0.209395, 0.216401, 0.122885, 0.142424, 0.081712, 0.137348, 0.147574, 0.229226, 0.271506, 0.356642, 0.356642, 0.370445, 0.366687, 0.356642, 0.450668, 0.465241, 0.450668, 0.562014, 0.51388, 0.436924, 0.324872, 0.332115, 0.232838, 0.247041, 0.335645, 0.42561, 0.335645, 0.281712, 0.288399, 0.25031, 0.271506, 0.257454, 0.203355, 0.196879, 0.127496, 0.085092, 0.127496, 0.18812, 0.116183, 0.139895, 0.206376, 0.295083, 0.298791, 0.394753, 0.486429, 0.377384, 0.31487, 0.339168, 0.30533, 0.271506, 0.335645, 0.318242, 0.236433, 0.288399, 0.26085, 0.356642, 0.4292, 0.42561, 0.349426, 0.370445, 0.377384, 0.384043, 0.298791, 0.308712, 0.222385, 0.222385, 0.318242, 0.275179, 0.342579, 0.408655, 0.447574, 0.36309, 0.366687, 0.4292, 0.339168, 0.342579, 0.247041, 0.239899, 0.247041, 0.288399, 0.356642, 0.346032, 0.342579, 0.422041, 0.41194, 0.42561, 0.440853, 0.436924, 0.553315, 0.450668, 0.454136, 0.444081, 0.545602, 0.557691, 0.59917, 0.694846, 0.728858, 0.83125, 0.837511, 0.788093, 0.83125, 0.754692, 0.759478, 0.784345, 0.733139, 0.728858, 0.805026, 0.819762, 0.779859, 0.671169, 0.784345, 0.788093, 0.661982, 0.657645, 0.51388, 0.461924, 0.472492, 0.472492, 0.356642, 0.352862, 0.311707, 0.31487, 0.384043, 0.380708, 0.278302, 0.321458, 0.239899, 0.236433, 0.144935, 0.17593, 0.239899, 0.236433, 0.229226, 0.332115, 0.332115, 0.433034, 0.394753, 0.380708, 0.31487, 0.42561, 0.384043, 0.447574, 0.444081, 0.352862, 0.356642, 0.440853, 0.461924, 0.465241, 0.401658, 0.486429, 0.476583, 0.497853, 0.4292, 0.332115, 0.332115, 0.332115, 0.318242, 0.42561, 0.42561, 0.517562, 0.541878, 0.59508, 0.632174, 0.59508, 0.712013, 0.707965, 0.720929, 0.545602, 0.549308, 0.632174, 0.549308, 0.461924, 0.436924, 0.505461, 0.494003, 0.494003, 0.494003, 0.51388, 0.465241, 0.387226, 0.366687, 0.321458, 0.321458, 0.278302, 0.222385, 0.222385, 0.15284, 0.079919, 0.147574, 0.239899, 0.164327, 0.219301, 0.301917, 0.216401, 0.232838, 0.291804, 0.301917, 0.173081, 0.158265, 0.15284, 0.247041, 0.161087, 0.203355, 0.216401, 0.257454, 0.288399, 0.222385, 0.311707, 0.324872, 0.236433, 0.216401, 0.271506, 0.222385, 0.21291, 0.271506, 0.25406, 0.191378, 0.191378, 0.318242, 0.31487, 0.342579, 0.321458, 0.41194, 0.318242, 0.30533, 0.185198, 0.155435, 0.185198, 0.144935, 0.196879, 0.264545, 0.225814, 0.222385, 0.247041, 0.209395, 0.203355, 0.15008], '')</t>
  </si>
  <si>
    <t>[106, 107, 177, 181, 182, 183, 184, 185, 186, 187, 188, 189, 190, 191, 192, 193, 194, 195, 196, 197, 198, 199, 200, 201, 202, 203, 248, 249, 250, 251, 252, 253, 254, 255, 256, 257, 258, 259, 262, 266]</t>
  </si>
  <si>
    <t xml:space="preserve">F5S0S4|F5S0S4_9ENTR Outer membrane protein assembly factor BamD OS=Enterobacter hormaechei ATCC 49162 </t>
  </si>
  <si>
    <t>([0.055536, 0.088832, 0.055536, 0.079919, 0.054297, 0.056825, 0.041405, 0.034068, 0.045352, 0.036378, 0.047319, 0.06184, 0.060549, 0.064632, 0.100716, 0.109221, 0.120615, 0.206376, 0.288399, 0.332115, 0.401658, 0.468512, 0.480142, 0.604312, 0.494003, 0.483068, 0.483068, 0.58069, 0.622677, 0.648219, 0.76285, 0.759478, 0.661982, 0.685117, 0.685117, 0.653063, 0.657645, 0.59508, 0.549308, 0.545602, 0.494003, 0.370445, 0.339168, 0.342579, 0.239899, 0.349426, 0.40511, 0.359901, 0.374039, 0.422041, 0.41194, 0.308712, 0.346032, 0.311707, 0.298791, 0.31487, 0.229226, 0.21291, 0.339168, 0.356642, 0.278302, 0.321458, 0.332115, 0.342579, 0.25031, 0.243554, 0.147574, 0.147574, 0.142424, 0.078022, 0.0704, 0.074921, 0.102787, 0.092881, 0.109221, 0.129801, 0.067594, 0.092881, 0.100716, 0.074921, 0.069024, 0.059222, 0.058088, 0.096677, 0.043307, 0.051831, 0.090864, 0.092881, 0.120615, 0.216401, 0.30533, 0.308712, 0.321458, 0.370445, 0.268042, 0.359901, 0.247041, 0.264545, 0.25031, 0.161087, 0.15284, 0.15008, 0.229226, 0.15008, 0.15008, 0.268042, 0.275179, 0.239899, 0.247041, 0.243554, 0.229226, 0.222385, 0.196879, 0.11371, 0.11371, 0.182256, 0.092881, 0.081712, 0.118441, 0.106997, 0.17593, 0.219301, 0.219301, 0.232838, 0.311707, 0.318242, 0.335645, 0.394753, 0.42561, 0.472492, 0.461924, 0.458154, 0.42561, 0.342579, 0.436924, 0.433034, 0.321458, 0.4292, 0.545602, 0.458154, 0.458154, 0.447574, 0.444081, 0.356642, 0.377384, 0.390993, 0.380708, 0.36309, 0.268042, 0.182256, 0.21291, 0.222385, 0.182256, 0.21291, 0.318242, 0.308712, 0.219301, 0.268042, 0.164327, 0.109221, 0.167087, 0.232838, 0.232838, 0.161087, 0.206376, 0.179055, 0.102787, 0.111485, 0.060549, 0.102787, 0.118441, 0.096677, 0.100716, 0.071867, 0.040537, 0.042364, 0.042364, 0.071867, 0.102787, 0.158265, 0.132295, 0.092881, 0.073402, 0.049374, 0.056825, 0.076542, 0.078022, 0.092881, 0.092881, 0.15008, 0.116183, 0.10481, 0.127496, 0.122885, 0.122885, 0.222385, 0.225814, 0.225814, 0.236433, 0.206376, 0.239899, 0.356642, 0.42561, 0.454136, 0.436924, 0.494003, 0.401658, 0.352862, 0.42561, 0.42561, 0.401658, 0.366687, 0.447574, 0.454136, 0.401658, 0.505461, 0.422041, 0.418646, 0.387226, 0.384043, 0.387226, 0.394753, 0.387226, 0.324872, 0.298791, 0.370445, 0.291804, 0.288399, 0.301917, 0.257454, 0.257454, 0.284882, 0.36309, 0.377384, 0.366687, 0.394753, 0.359901, 0.390993, 0.366687, 0.380708, 0.335645, 0.349426, 0.30533, 0.271506, 0.332115], '')</t>
  </si>
  <si>
    <t>[23, 27, 28, 29, 30, 31, 32, 33, 34, 35, 36, 37, 38, 39, 138, 215]</t>
  </si>
  <si>
    <t xml:space="preserve">F5S0S8|F5S0S8_9ENTR T-protein OS=Enterobacter hormaechei ATCC 49162 </t>
  </si>
  <si>
    <t>([0.225814, 0.127496, 0.182256, 0.239899, 0.179055, 0.229226, 0.257454, 0.247041, 0.191378, 0.144935, 0.179055, 0.137348, 0.127496, 0.127496, 0.118441, 0.179055, 0.139895, 0.139895, 0.137348, 0.094817, 0.071867, 0.073402, 0.085092, 0.079919, 0.079919, 0.079919, 0.071867, 0.074921, 0.088832, 0.083462, 0.132295, 0.076542, 0.147574, 0.139895, 0.100716, 0.069024, 0.085092, 0.116183, 0.137348, 0.219301, 0.25406, 0.288399, 0.239899, 0.225814, 0.196879, 0.18812, 0.25031, 0.25031, 0.243554, 0.264545, 0.318242, 0.324872, 0.374039, 0.26085, 0.349426, 0.366687, 0.440853, 0.436924, 0.436924, 0.352862, 0.247041, 0.291804, 0.30533, 0.271506, 0.271506, 0.295083, 0.291804, 0.222385, 0.194234, 0.194234, 0.194234, 0.225814, 0.139895, 0.167087, 0.247041, 0.264545, 0.346032, 0.359901, 0.324872, 0.311707, 0.281712, 0.374039, 0.370445, 0.271506, 0.281712, 0.398279, 0.401658, 0.321458, 0.394753, 0.461924, 0.390993, 0.308712, 0.21291, 0.232838, 0.232838, 0.229226, 0.216401, 0.203355, 0.200174, 0.167087, 0.170161, 0.275179, 0.196879, 0.102787, 0.179055, 0.232838, 0.170161, 0.106997, 0.17593, 0.116183, 0.096677, 0.144935, 0.125101, 0.21291, 0.21291, 0.21291, 0.132295, 0.083462, 0.092881, 0.085092, 0.116183, 0.127496, 0.0704, 0.116183, 0.209395, 0.167087, 0.191378, 0.243554, 0.243554, 0.194234, 0.275179, 0.288399, 0.257454, 0.352862, 0.30533, 0.30533, 0.219301, 0.243554, 0.324872, 0.239899, 0.275179, 0.167087, 0.155435, 0.182256, 0.18812, 0.200174, 0.239899, 0.134866, 0.0704, 0.098513, 0.122885, 0.071867, 0.078022, 0.111485, 0.064632, 0.096677, 0.155435, 0.25031, 0.239899, 0.15284, 0.139895, 0.078022, 0.144935, 0.085092, 0.109221, 0.102787, 0.059222, 0.056825, 0.106997, 0.17593, 0.232838, 0.15284, 0.239899, 0.182256, 0.125101, 0.125101, 0.088832, 0.064632, 0.059222, 0.098513, 0.167087, 0.275179, 0.271506, 0.167087, 0.25031, 0.191378, 0.191378, 0.295083, 0.25031, 0.132295, 0.132295, 0.132295, 0.222385, 0.216401, 0.247041, 0.288399, 0.284882, 0.281712, 0.31487, 0.321458, 0.236433, 0.164327, 0.090864, 0.078022, 0.088832, 0.098513, 0.167087, 0.164327, 0.144935, 0.209395, 0.349426, 0.31487, 0.185198, 0.179055, 0.096677, 0.045352, 0.025316, 0.05306, 0.069024, 0.035586, 0.035586, 0.035586, 0.028107, 0.045352, 0.0704, 0.106997, 0.05306, 0.054297, 0.055536, 0.026892, 0.022306, 0.016528, 0.013016, 0.024826, 0.023963, 0.054297, 0.118441, 0.206376, 0.147574, 0.116183, 0.10481, 0.05306, 0.090864, 0.144935, 0.083462, 0.102787, 0.102787, 0.085092, 0.067594, 0.0704, 0.06312, 0.051831, 0.034068, 0.058088, 0.027463, 0.027463, 0.014783, 0.01204, 0.01227, 0.017138, 0.022306, 0.029376, 0.059222, 0.030611, 0.043307, 0.083462, 0.047319, 0.026892, 0.048328, 0.033407, 0.031287, 0.067594, 0.100716, 0.102787, 0.055536, 0.098513, 0.055536, 0.109221, 0.076542, 0.056825, 0.038042, 0.021816, 0.034068, 0.031287, 0.031287, 0.014586, 0.011903, 0.0198, 0.036378, 0.055536, 0.102787, 0.058088, 0.032677, 0.022306, 0.043307, 0.043307, 0.024393, 0.032677, 0.028695, 0.050641, 0.067594, 0.098513, 0.164327, 0.096677, 0.081712, 0.079919, 0.094817, 0.11371, 0.10481, 0.05306, 0.023534, 0.023534, 0.040537, 0.033407, 0.041405, 0.042364, 0.064632, 0.06312, 0.088832, 0.049374, 0.027463, 0.027463, 0.025316, 0.023534, 0.045352, 0.055536, 0.10481, 0.147574, 0.074921, 0.041405, 0.083462, 0.142424, 0.066181, 0.067594, 0.137348, 0.086953, 0.086953, 0.109221, 0.090864, 0.03976, 0.074921, 0.137348, 0.073402, 0.058088, 0.060549, 0.055536, 0.025316, 0.025316, 0.030003, 0.071867, 0.125101, 0.11371, 0.120615, 0.142424, 0.085092, 0.085092, 0.139895, 0.10481, 0.11371, 0.225814, 0.346032, 0.342579, 0.339168, 0.414856, 0.436924, 0.41194, 0.394753, 0.545602, 0.51388, 0.5017, 0.454136, 0.433034, 0.414856], '')</t>
  </si>
  <si>
    <t>[367, 368, 369]</t>
  </si>
  <si>
    <t xml:space="preserve">F5S0S9|F5S0S9_9ENTR Phospho-2-dehydro-3-deoxyheptonate aldolase OS=Enterobacter hormaechei ATCC 49162 </t>
  </si>
  <si>
    <t>([0.281712, 0.332115, 0.387226, 0.436924, 0.476583, 0.408655, 0.335645, 0.264545, 0.295083, 0.349426, 0.380708, 0.422041, 0.332115, 0.332115, 0.291804, 0.335645, 0.308712, 0.328603, 0.232838, 0.301917, 0.232838, 0.291804, 0.295083, 0.295083, 0.25031, 0.247041, 0.219301, 0.311707, 0.394753, 0.390993, 0.356642, 0.352862, 0.349426, 0.339168, 0.346032, 0.387226, 0.281712, 0.298791, 0.239899, 0.324872, 0.321458, 0.401658, 0.465241, 0.450668, 0.352862, 0.301917, 0.225814, 0.25031, 0.170161, 0.170161, 0.196879, 0.144935, 0.137348, 0.076542, 0.129801, 0.142424, 0.155435, 0.25406, 0.349426, 0.349426, 0.26085, 0.284882, 0.185198, 0.137348, 0.137348, 0.200174, 0.17593, 0.232838, 0.275179, 0.264545, 0.236433, 0.222385, 0.308712, 0.247041, 0.335645, 0.349426, 0.335645, 0.222385, 0.132295, 0.081712, 0.066181, 0.090864, 0.079919, 0.092881, 0.064632, 0.034068, 0.03976, 0.074921, 0.094817, 0.111485, 0.17593, 0.206376, 0.137348, 0.122885, 0.102787, 0.100716, 0.092881, 0.056825, 0.055536, 0.102787, 0.170161, 0.257454, 0.295083, 0.26085, 0.335645, 0.42561, 0.538167, 0.40511, 0.422041, 0.324872, 0.346032, 0.308712, 0.301917, 0.284882, 0.281712, 0.291804, 0.268042, 0.268042, 0.346032, 0.352862, 0.264545, 0.191378, 0.179055, 0.116183, 0.098513, 0.090864, 0.071867, 0.071867, 0.083462, 0.092881, 0.085092, 0.06312, 0.079919, 0.088832, 0.120615, 0.076542, 0.137348, 0.185198, 0.194234, 0.194234, 0.298791, 0.390993, 0.359901, 0.264545, 0.342579, 0.422041, 0.346032, 0.284882, 0.284882, 0.271506, 0.239899, 0.291804, 0.239899, 0.232838, 0.18812, 0.216401, 0.301917, 0.298791, 0.288399, 0.275179, 0.288399, 0.268042, 0.257454, 0.352862, 0.450668, 0.41194, 0.370445, 0.447574, 0.557691, 0.476583, 0.585406, 0.538167, 0.618285, 0.653063, 0.653063, 0.553315, 0.553315, 0.557691, 0.549308, 0.534167, 0.549308, 0.534167, 0.529623, 0.444081, 0.414856, 0.401658, 0.414856, 0.36309, 0.377384, 0.349426, 0.387226, 0.390993, 0.401658, 0.339168, 0.374039, 0.339168, 0.476583, 0.486429, 0.480142, 0.384043, 0.318242, 0.30533, 0.225814, 0.236433, 0.318242, 0.318242, 0.311707, 0.349426, 0.374039, 0.281712, 0.239899, 0.206376, 0.216401, 0.25031, 0.291804, 0.318242, 0.36309, 0.359901, 0.366687, 0.36309, 0.468512, 0.472492, 0.398279, 0.408655, 0.40511, 0.394753, 0.418646, 0.418646, 0.380708, 0.472492, 0.575842, 0.557691, 0.653063, 0.675549, 0.632174, 0.63748, 0.562014, 0.521092, 0.5017, 0.394753, 0.41194, 0.40511, 0.480142, 0.529623, 0.63748, 0.653063, 0.613573, 0.613573, 0.529623, 0.56648, 0.56648, 0.525368, 0.549308, 0.521092, 0.4292, 0.468512, 0.36309, 0.418646, 0.458154, 0.440853, 0.545602, 0.525368, 0.538167, 0.517562, 0.570702, 0.450668, 0.444081, 0.476583, 0.490133, 0.613573, 0.570702, 0.468512, 0.468512, 0.562014, 0.59917, 0.59508, 0.494003, 0.56648, 0.58069, 0.480142, 0.480142, 0.486429, 0.483068, 0.483068, 0.486429, 0.472492, 0.486429, 0.40511, 0.398279, 0.31487, 0.26085, 0.21291, 0.281712, 0.308712, 0.301917, 0.225814, 0.295083, 0.380708, 0.401658, 0.398279, 0.486429, 0.486429, 0.472492, 0.490133, 0.486429, 0.517562, 0.521092, 0.618285, 0.690604, 0.657645, 0.745909, 0.812494, 0.882776, 0.819762, 0.819762, 0.750527, 0.837511, 0.84206, 0.801317, 0.703578, 0.59014, 0.58069, 0.483068, 0.494003, 0.486429, 0.483068, 0.461924, 0.440853, 0.374039, 0.332115, 0.356642, 0.374039, 0.271506, 0.281712, 0.328603, 0.342579, 0.324872, 0.328603, 0.311707, 0.346032, 0.36309, 0.414856, 0.418646, 0.509769, 0.422041, 0.394753, 0.366687, 0.328603, 0.332115, 0.384043, 0.444081, 0.418646, 0.366687, 0.450668, 0.40511, 0.377384], '')</t>
  </si>
  <si>
    <t>[106, 168, 170, 171, 172, 173, 174, 175, 176, 177, 178, 179, 180, 181, 182, 230, 231, 232, 233, 234, 235, 236, 237, 238, 243, 244, 245, 246, 247, 248, 249, 250, 251, 252, 253, 260, 261, 262, 263, 264, 269, 270, 273, 274, 275, 277, 278, 305, 306, 307, 308, 309, 310, 311, 312, 313, 314, 315, 316, 317, 318, 319, 320, 321, 343]</t>
  </si>
  <si>
    <t xml:space="preserve">F5S0T5|F5S0T5_9ENTR 50S ribosomal protein L19 OS=Enterobacter hormaechei ATCC 49162 </t>
  </si>
  <si>
    <t>([0.295083, 0.339168, 0.332115, 0.366687, 0.398279, 0.422041, 0.36309, 0.418646, 0.440853, 0.352862, 0.374039, 0.433034, 0.433034, 0.418646, 0.51388, 0.529623, 0.529623, 0.454136, 0.545602, 0.472492, 0.374039, 0.308712, 0.243554, 0.268042, 0.264545, 0.264545, 0.264545, 0.328603, 0.30533, 0.222385, 0.324872, 0.298791, 0.17593, 0.17593, 0.173081, 0.118441, 0.120615, 0.076542, 0.098513, 0.059222, 0.090864, 0.164327, 0.225814, 0.291804, 0.21291, 0.229226, 0.229226, 0.203355, 0.122885, 0.127496, 0.134866, 0.134866, 0.155435, 0.170161, 0.170161, 0.185198, 0.247041, 0.30533, 0.384043, 0.342579, 0.422041, 0.422041, 0.346032, 0.247041, 0.247041, 0.332115, 0.332115, 0.332115, 0.387226, 0.418646, 0.346032, 0.418646, 0.414856, 0.332115, 0.390993, 0.324872, 0.311707, 0.311707, 0.318242, 0.318242, 0.359901, 0.295083, 0.291804, 0.356642, 0.4292, 0.4292, 0.342579, 0.25031, 0.17593, 0.098513, 0.144935, 0.200174, 0.200174, 0.206376, 0.288399, 0.311707, 0.377384, 0.349426, 0.349426, 0.268042, 0.271506, 0.295083, 0.36309, 0.281712, 0.295083, 0.298791, 0.271506, 0.332115, 0.40511, 0.483068, 0.59014, 0.56648, 0.545602, 0.51388, 0.472492], '')</t>
  </si>
  <si>
    <t>[14, 15, 16, 18, 110, 111, 112, 113]</t>
  </si>
  <si>
    <t xml:space="preserve">F5S0T6|F5S0T6_9ENTR tRNA (guanine-N(1)-)-methyltransferase OS=Enterobacter hormaechei ATCC 49162 </t>
  </si>
  <si>
    <t>([0.016528, 0.017138, 0.01078, 0.016257, 0.018415, 0.013821, 0.0198, 0.028695, 0.020165, 0.026338, 0.023534, 0.031287, 0.058088, 0.100716, 0.081712, 0.090864, 0.142424, 0.15008, 0.219301, 0.239899, 0.137348, 0.127496, 0.100716, 0.18812, 0.185198, 0.132295, 0.203355, 0.225814, 0.216401, 0.324872, 0.222385, 0.295083, 0.288399, 0.301917, 0.298791, 0.328603, 0.390993, 0.398279, 0.318242, 0.332115, 0.42561, 0.51388, 0.549308, 0.541878, 0.525368, 0.525368, 0.653063, 0.694846, 0.653063, 0.59508, 0.476583, 0.541878, 0.486429, 0.418646, 0.418646, 0.450668, 0.366687, 0.366687, 0.374039, 0.41194, 0.311707, 0.301917, 0.308712, 0.247041, 0.332115, 0.301917, 0.271506, 0.239899, 0.209395, 0.229226, 0.275179, 0.328603, 0.366687, 0.342579, 0.328603, 0.222385, 0.127496, 0.196879, 0.229226, 0.229226, 0.26085, 0.339168, 0.332115, 0.243554, 0.288399, 0.30533, 0.30533, 0.335645, 0.301917, 0.301917, 0.301917, 0.219301, 0.222385, 0.236433, 0.308712, 0.40511, 0.494003, 0.497853, 0.414856, 0.30533, 0.232838, 0.170161, 0.17593, 0.179055, 0.17593, 0.179055, 0.170161, 0.127496, 0.134866, 0.203355, 0.200174, 0.134866, 0.134866, 0.167087, 0.167087, 0.173081, 0.100716, 0.111485, 0.185198, 0.281712, 0.257454, 0.318242, 0.301917, 0.30533, 0.318242, 0.321458, 0.243554, 0.170161, 0.25031, 0.239899, 0.225814, 0.247041, 0.229226, 0.342579, 0.30533, 0.264545, 0.257454, 0.268042, 0.173081, 0.170161, 0.158265, 0.191378, 0.170161, 0.239899, 0.147574, 0.085092, 0.167087, 0.222385, 0.236433, 0.164327, 0.164327, 0.170161, 0.170161, 0.216401, 0.18812, 0.18812, 0.225814, 0.236433, 0.321458, 0.408655, 0.295083, 0.271506, 0.346032, 0.374039, 0.301917, 0.321458, 0.422041, 0.318242, 0.349426, 0.418646, 0.41194, 0.418646, 0.40511, 0.418646, 0.465241, 0.401658, 0.346032, 0.356642, 0.342579, 0.30533, 0.321458, 0.356642, 0.414856, 0.380708, 0.318242, 0.318242, 0.318242, 0.30533, 0.377384, 0.352862, 0.349426, 0.408655, 0.418646, 0.342579, 0.298791, 0.271506, 0.232838, 0.298791, 0.203355, 0.191378, 0.225814, 0.209395, 0.196879, 0.170161, 0.182256, 0.247041, 0.222385, 0.222385, 0.21291, 0.196879, 0.219301, 0.236433, 0.18812, 0.116183, 0.196879, 0.219301, 0.161087, 0.236433, 0.17593, 0.26085, 0.284882, 0.295083, 0.308712, 0.359901, 0.352862, 0.291804, 0.209395, 0.291804, 0.384043, 0.295083, 0.30533, 0.281712, 0.278302, 0.359901, 0.41194, 0.398279, 0.398279, 0.490133, 0.517562, 0.632174, 0.632174, 0.622677, 0.604312, 0.585406, 0.59014, 0.585406, 0.685117, 0.779859, 0.801317, 0.775545, 0.905695, 0.910643, 0.905695, 0.891961, 0.88723], '')</t>
  </si>
  <si>
    <t>[41, 42, 43, 44, 45, 46, 47, 48, 49, 51, 238, 239, 240, 241, 242, 243, 244, 245, 246, 247, 248, 249, 250, 251, 252, 253, 254]</t>
  </si>
  <si>
    <t xml:space="preserve">F5S0T7|F5S0T7_9ENTR Ribosome maturation factor RimM OS=Enterobacter hormaechei ATCC 49162 </t>
  </si>
  <si>
    <t>([0.42561, 0.346032, 0.239899, 0.278302, 0.298791, 0.271506, 0.298791, 0.321458, 0.26085, 0.191378, 0.216401, 0.173081, 0.194234, 0.196879, 0.118441, 0.074921, 0.085092, 0.048328, 0.038042, 0.033407, 0.028107, 0.046336, 0.076542, 0.134866, 0.116183, 0.129801, 0.158265, 0.100716, 0.05306, 0.088832, 0.086953, 0.090864, 0.167087, 0.109221, 0.058088, 0.060549, 0.106997, 0.106997, 0.127496, 0.21291, 0.206376, 0.134866, 0.144935, 0.142424, 0.092881, 0.120615, 0.064632, 0.073402, 0.118441, 0.129801, 0.120615, 0.191378, 0.179055, 0.164327, 0.25031, 0.36309, 0.359901, 0.268042, 0.194234, 0.21291, 0.139895, 0.139895, 0.216401, 0.129801, 0.127496, 0.191378, 0.170161, 0.264545, 0.219301, 0.194234, 0.288399, 0.264545, 0.18812, 0.194234, 0.196879, 0.134866, 0.139895, 0.139895, 0.155435, 0.173081, 0.18812, 0.271506, 0.278302, 0.284882, 0.284882, 0.301917, 0.298791, 0.216401, 0.219301, 0.268042, 0.295083, 0.298791, 0.236433, 0.232838, 0.15284, 0.139895, 0.206376, 0.120615, 0.15284, 0.209395, 0.206376, 0.203355, 0.15008, 0.106997, 0.102787, 0.167087, 0.155435, 0.15008, 0.147574, 0.132295, 0.0704, 0.071867, 0.06312, 0.073402, 0.076542, 0.132295, 0.116183, 0.085092, 0.155435, 0.191378, 0.191378, 0.25406, 0.25406, 0.332115, 0.332115, 0.243554, 0.179055, 0.102787, 0.096677, 0.139895, 0.15008, 0.15008, 0.142424, 0.158265, 0.194234, 0.17593, 0.167087, 0.129801, 0.15008, 0.15008, 0.142424, 0.086953, 0.059222, 0.069024, 0.032677, 0.029376, 0.054297, 0.081712, 0.142424, 0.10481, 0.073402, 0.064632, 0.102787, 0.071867, 0.073402, 0.049374, 0.076542, 0.078022, 0.134866, 0.142424, 0.076542, 0.090864, 0.102787, 0.155435, 0.079919, 0.155435, 0.264545, 0.25031, 0.15284, 0.125101, 0.15284, 0.209395, 0.191378, 0.17593, 0.229226, 0.17593, 0.271506, 0.288399, 0.243554], '')</t>
  </si>
  <si>
    <t xml:space="preserve">F5S0T8|F5S0T8_9ENTR 30S ribosomal protein S16 OS=Enterobacter hormaechei ATCC 49162 </t>
  </si>
  <si>
    <t>([0.18812, 0.236433, 0.281712, 0.31487, 0.390993, 0.281712, 0.203355, 0.247041, 0.206376, 0.173081, 0.144935, 0.179055, 0.239899, 0.232838, 0.321458, 0.332115, 0.387226, 0.414856, 0.433034, 0.418646, 0.422041, 0.346032, 0.26085, 0.268042, 0.271506, 0.17593, 0.271506, 0.26085, 0.155435, 0.222385, 0.318242, 0.298791, 0.264545, 0.232838, 0.232838, 0.203355, 0.196879, 0.232838, 0.236433, 0.229226, 0.232838, 0.15284, 0.25031, 0.25031, 0.243554, 0.243554, 0.222385, 0.196879, 0.311707, 0.324872, 0.247041, 0.21291, 0.308712, 0.332115, 0.332115, 0.339168, 0.30533, 0.295083, 0.291804, 0.288399, 0.216401, 0.18812, 0.278302, 0.196879, 0.196879, 0.196879, 0.170161, 0.222385, 0.264545, 0.25031, 0.311707, 0.346032, 0.324872, 0.291804, 0.268042, 0.271506, 0.232838, 0.288399, 0.257454, 0.21291, 0.170161, 0.232838], '')</t>
  </si>
  <si>
    <t xml:space="preserve">F5S0T9|F5S0T9_9ENTR Signal recognition particle protein OS=Enterobacter hormaechei ATCC 49162 </t>
  </si>
  <si>
    <t>([0.328603, 0.387226, 0.291804, 0.321458, 0.374039, 0.281712, 0.311707, 0.335645, 0.359901, 0.377384, 0.398279, 0.342579, 0.450668, 0.454136, 0.447574, 0.549308, 0.436924, 0.4292, 0.440853, 0.534167, 0.450668, 0.458154, 0.450668, 0.465241, 0.465241, 0.42561, 0.490133, 0.41194, 0.335645, 0.342579, 0.31487, 0.321458, 0.332115, 0.295083, 0.206376, 0.229226, 0.158265, 0.179055, 0.179055, 0.17593, 0.096677, 0.085092, 0.092881, 0.088832, 0.088832, 0.086953, 0.109221, 0.125101, 0.161087, 0.167087, 0.158265, 0.196879, 0.200174, 0.196879, 0.236433, 0.311707, 0.281712, 0.268042, 0.342579, 0.374039, 0.366687, 0.480142, 0.59917, 0.458154, 0.387226, 0.454136, 0.359901, 0.284882, 0.284882, 0.328603, 0.408655, 0.328603, 0.247041, 0.236433, 0.278302, 0.232838, 0.232838, 0.239899, 0.324872, 0.335645, 0.30533, 0.236433, 0.158265, 0.164327, 0.185198, 0.219301, 0.194234, 0.288399, 0.390993, 0.422041, 0.377384, 0.298791, 0.311707, 0.301917, 0.271506, 0.271506, 0.298791, 0.219301, 0.216401, 0.206376, 0.167087, 0.161087, 0.222385, 0.311707, 0.30533, 0.387226, 0.346032, 0.374039, 0.366687, 0.25031, 0.216401, 0.239899, 0.200174, 0.185198, 0.264545, 0.308712, 0.332115, 0.346032, 0.42561, 0.418646, 0.414856, 0.374039, 0.291804, 0.222385, 0.15284, 0.144935, 0.120615, 0.185198, 0.129801, 0.076542, 0.127496, 0.15284, 0.132295, 0.200174, 0.18812, 0.185198, 0.17593, 0.116183, 0.116183, 0.122885, 0.076542, 0.064632, 0.109221, 0.173081, 0.17593, 0.239899, 0.17593, 0.21291, 0.116183, 0.092881, 0.185198, 0.182256, 0.164327, 0.132295, 0.132295, 0.219301, 0.216401, 0.247041, 0.26085, 0.257454, 0.164327, 0.173081, 0.21291, 0.170161, 0.139895, 0.127496, 0.127496, 0.196879, 0.158265, 0.257454, 0.284882, 0.247041, 0.147574, 0.081712, 0.132295, 0.106997, 0.06184, 0.038042, 0.020522, 0.033407, 0.032017, 0.047319, 0.074921, 0.0704, 0.050641, 0.067594, 0.073402, 0.078022, 0.078022, 0.078022, 0.064632, 0.085092, 0.090864, 0.182256, 0.179055, 0.164327, 0.236433, 0.247041, 0.335645, 0.374039, 0.36309, 0.26085, 0.308712, 0.346032, 0.271506, 0.370445, 0.36309, 0.349426, 0.229226, 0.15284, 0.125101, 0.158265, 0.164327, 0.132295, 0.122885, 0.200174, 0.21291, 0.21291, 0.25031, 0.209395, 0.257454, 0.26085, 0.321458, 0.301917, 0.236433, 0.196879, 0.196879, 0.209395, 0.26085, 0.284882, 0.394753, 0.380708, 0.374039, 0.40511, 0.370445, 0.298791, 0.216401, 0.21291, 0.200174, 0.164327, 0.203355, 0.18812, 0.191378, 0.191378, 0.200174, 0.225814, 0.339168, 0.295083, 0.243554, 0.194234, 0.281712, 0.158265, 0.236433, 0.243554, 0.161087, 0.225814, 0.291804, 0.370445, 0.40511, 0.318242, 0.387226, 0.271506, 0.196879, 0.18812, 0.155435, 0.15284, 0.170161, 0.170161, 0.200174, 0.247041, 0.298791, 0.216401, 0.324872, 0.36309, 0.247041, 0.349426, 0.380708, 0.394753, 0.401658, 0.278302, 0.339168, 0.346032, 0.454136, 0.447574, 0.370445, 0.440853, 0.40511, 0.387226, 0.398279, 0.328603, 0.236433, 0.271506, 0.275179, 0.17593, 0.155435, 0.26085, 0.170161, 0.15284, 0.147574, 0.142424, 0.158265, 0.191378, 0.191378, 0.164327, 0.25406, 0.301917, 0.318242, 0.352862, 0.275179, 0.236433, 0.30533, 0.377384, 0.298791, 0.374039, 0.458154, 0.444081, 0.444081, 0.534167, 0.41194, 0.414856, 0.339168, 0.408655, 0.40511, 0.30533, 0.26085, 0.26085, 0.301917, 0.21291, 0.219301, 0.311707, 0.30533, 0.30533, 0.318242, 0.36309, 0.359901, 0.359901, 0.324872, 0.291804, 0.298791, 0.324872, 0.284882, 0.356642, 0.356642, 0.278302, 0.408655, 0.486429, 0.436924, 0.418646, 0.517562, 0.42561, 0.447574, 0.486429, 0.497853, 0.418646, 0.458154, 0.468512, 0.486429, 0.486429, 0.525368, 0.525368, 0.622677, 0.59014, 0.505461, 0.440853, 0.529623, 0.454136, 0.465241, 0.476583, 0.401658, 0.30533, 0.398279, 0.366687, 0.324872, 0.318242, 0.308712, 0.311707, 0.318242, 0.311707, 0.318242, 0.318242, 0.349426, 0.356642, 0.339168, 0.328603, 0.394753, 0.380708, 0.42561, 0.422041, 0.454136, 0.553315, 0.675549, 0.553315, 0.517562, 0.534167, 0.525368, 0.553315, 0.541878, 0.486429, 0.494003, 0.465241, 0.480142, 0.444081, 0.374039, 0.465241, 0.570702, 0.490133, 0.422041, 0.42561, 0.433034, 0.335645, 0.328603, 0.321458, 0.356642, 0.398279, 0.440853, 0.401658, 0.41194, 0.418646, 0.465241, 0.40511, 0.472492, 0.461924, 0.454136, 0.517562, 0.461924, 0.418646, 0.5017, 0.529623, 0.476583, 0.476583, 0.58069, 0.525368, 0.534167, 0.575842, 0.509769, 0.450668, 0.529623, 0.626927, 0.608892, 0.490133, 0.58069, 0.562014, 0.575842, 0.562014, 0.553315, 0.59917, 0.622677, 0.59014, 0.648219, 0.712013, 0.657645, 0.653063, 0.733139], '')</t>
  </si>
  <si>
    <t>[15, 19, 62, 317, 348, 358, 359, 360, 361, 362, 364, 389, 390, 391, 392, 393, 394, 395, 396, 404, 423, 426, 427, 430, 431, 432, 433, 434, 436, 437, 438, 440, 441, 442, 443, 444, 445, 446, 447, 448, 449, 450, 451, 452]</t>
  </si>
  <si>
    <t>43)</t>
  </si>
  <si>
    <t xml:space="preserve">F5S0U2|F5S0U2_9ENTR Protein GrpE OS=Enterobacter hormaechei ATCC 49162 </t>
  </si>
  <si>
    <t>([0.675549, 0.666105, 0.712013, 0.73685, 0.728858, 0.754692, 0.812494, 0.827927, 0.837511, 0.846163, 0.83125, 0.874069, 0.876521, 0.894241, 0.823549, 0.76285, 0.759478, 0.788093, 0.876521, 0.891961, 0.901269, 0.908098, 0.874069, 0.876521, 0.852992, 0.805026, 0.812494, 0.808535, 0.812494, 0.81615, 0.812494, 0.808535, 0.784345, 0.784345, 0.694846, 0.791621, 0.88723, 0.874069, 0.874069, 0.876521, 0.852992, 0.754692, 0.716283, 0.798249, 0.699094, 0.733139, 0.779859, 0.775545, 0.648219, 0.549308, 0.553315, 0.529623, 0.562014, 0.562014, 0.538167, 0.63748, 0.608892, 0.58069, 0.59917, 0.509769, 0.42561, 0.422041, 0.422041, 0.4292, 0.398279, 0.483068, 0.447574, 0.483068, 0.486429, 0.483068, 0.538167, 0.51388, 0.521092, 0.521092, 0.525368, 0.458154, 0.458154, 0.401658, 0.401658, 0.390993, 0.4292, 0.51388, 0.51388, 0.497853, 0.490133, 0.436924, 0.436924, 0.450668, 0.342579, 0.268042, 0.349426, 0.374039, 0.31487, 0.25406, 0.281712, 0.203355, 0.194234, 0.194234, 0.257454, 0.173081, 0.194234, 0.206376, 0.17593, 0.127496, 0.219301, 0.179055, 0.222385, 0.219301, 0.219301, 0.284882, 0.359901, 0.380708, 0.377384, 0.461924, 0.509769, 0.447574, 0.483068, 0.476583, 0.480142, 0.472492, 0.454136, 0.458154, 0.384043, 0.414856, 0.408655, 0.387226, 0.454136, 0.447574, 0.352862, 0.374039, 0.332115, 0.25406, 0.21291, 0.196879, 0.106997, 0.122885, 0.094817, 0.120615, 0.132295, 0.0704, 0.059222, 0.106997, 0.102787, 0.164327, 0.109221, 0.194234, 0.134866, 0.137348, 0.191378, 0.278302, 0.200174, 0.278302, 0.349426, 0.324872, 0.239899, 0.31487, 0.284882, 0.281712, 0.281712, 0.349426, 0.458154, 0.494003, 0.41194, 0.41194, 0.370445, 0.436924, 0.414856, 0.4292, 0.339168, 0.30533, 0.222385, 0.25031, 0.247041, 0.232838, 0.26085, 0.257454, 0.291804, 0.239899, 0.321458, 0.30533, 0.301917, 0.295083, 0.18812, 0.25406, 0.21291, 0.21291, 0.179055, 0.116183, 0.170161, 0.179055, 0.155435, 0.209395, 0.21291, 0.200174, 0.17593, 0.15284, 0.21291, 0.179055, 0.243554, 0.194234, 0.164327, 0.129801, 0.090864, 0.173081, 0.129801], '')</t>
  </si>
  <si>
    <t>[0, 1, 2, 3, 4, 5, 6, 7, 8, 9, 10, 11, 12, 13, 14, 15, 16, 17, 18, 19, 20, 21, 22, 23, 24, 25, 26, 27, 28, 29, 30, 31, 32, 33, 34, 35, 36, 37, 38, 39, 40, 41, 42, 43, 44, 45, 46, 47, 48, 49, 50, 51, 52, 53, 54, 55, 56, 57, 58, 59, 70, 71, 72, 73, 74, 81, 82, 114]</t>
  </si>
  <si>
    <t xml:space="preserve">F5S0U4|F5S0U4_9ENTR DNA repair protein RecN OS=Enterobacter hormaechei ATCC 49162 </t>
  </si>
  <si>
    <t>([0.041405, 0.025316, 0.021381, 0.030611, 0.05306, 0.034884, 0.055536, 0.037156, 0.05306, 0.034068, 0.045352, 0.054297, 0.090864, 0.092881, 0.088832, 0.122885, 0.067594, 0.120615, 0.120615, 0.127496, 0.216401, 0.247041, 0.298791, 0.359901, 0.36309, 0.342579, 0.335645, 0.291804, 0.288399, 0.291804, 0.36309, 0.275179, 0.275179, 0.194234, 0.15008, 0.086953, 0.106997, 0.173081, 0.167087, 0.144935, 0.144935, 0.137348, 0.147574, 0.147574, 0.100716, 0.100716, 0.10481, 0.170161, 0.170161, 0.222385, 0.21291, 0.209395, 0.30533, 0.219301, 0.222385, 0.275179, 0.359901, 0.257454, 0.26085, 0.179055, 0.206376, 0.200174, 0.206376, 0.232838, 0.236433, 0.278302, 0.194234, 0.191378, 0.116183, 0.085092, 0.116183, 0.098513, 0.125101, 0.122885, 0.125101, 0.206376, 0.247041, 0.247041, 0.349426, 0.366687, 0.366687, 0.284882, 0.194234, 0.18812, 0.155435, 0.127496, 0.092881, 0.147574, 0.147574, 0.247041, 0.328603, 0.308712, 0.335645, 0.321458, 0.31487, 0.301917, 0.206376, 0.206376, 0.206376, 0.21291, 0.17593, 0.196879, 0.31487, 0.318242, 0.321458, 0.328603, 0.318242, 0.401658, 0.418646, 0.342579, 0.328603, 0.335645, 0.264545, 0.194234, 0.132295, 0.134866, 0.144935, 0.229226, 0.219301, 0.222385, 0.225814, 0.225814, 0.301917, 0.268042, 0.349426, 0.275179, 0.18812, 0.26085, 0.301917, 0.301917, 0.384043, 0.387226, 0.380708, 0.433034, 0.436924, 0.444081, 0.454136, 0.545602, 0.450668, 0.42561, 0.422041, 0.42561, 0.374039, 0.339168, 0.26085, 0.26085, 0.342579, 0.349426, 0.328603, 0.264545, 0.264545, 0.271506, 0.191378, 0.191378, 0.21291, 0.182256, 0.264545, 0.25031, 0.25031, 0.247041, 0.264545, 0.281712, 0.194234, 0.247041, 0.271506, 0.356642, 0.352862, 0.349426, 0.4292, 0.454136, 0.480142, 0.483068, 0.468512, 0.562014, 0.541878, 0.529623, 0.63748, 0.642678, 0.541878, 0.458154, 0.562014, 0.483068, 0.468512, 0.465241, 0.486429, 0.505461, 0.414856, 0.4292, 0.444081, 0.342579, 0.356642, 0.394753, 0.380708, 0.36309, 0.356642, 0.398279, 0.30533, 0.346032, 0.332115, 0.321458, 0.414856, 0.414856, 0.51388, 0.4292, 0.505461, 0.505461, 0.408655, 0.461924, 0.461924, 0.447574, 0.553315, 0.541878, 0.422041, 0.346032, 0.370445, 0.377384, 0.36309, 0.465241, 0.465241, 0.440853, 0.454136, 0.450668, 0.408655, 0.321458, 0.377384, 0.398279, 0.40511, 0.5017, 0.549308, 0.461924, 0.476583, 0.401658, 0.401658, 0.476583, 0.562014, 0.480142, 0.401658, 0.414856, 0.349426, 0.324872, 0.349426, 0.349426, 0.271506, 0.301917, 0.387226, 0.339168, 0.328603, 0.328603, 0.291804, 0.291804, 0.370445, 0.349426, 0.349426, 0.346032, 0.349426, 0.284882, 0.284882, 0.370445, 0.335645, 0.328603, 0.356642, 0.370445, 0.422041, 0.465241, 0.377384, 0.36309, 0.349426, 0.346032, 0.359901, 0.359901, 0.346032, 0.346032, 0.370445, 0.366687, 0.359901, 0.366687, 0.356642, 0.352862, 0.356642, 0.370445, 0.370445, 0.370445, 0.281712, 0.318242, 0.374039, 0.476583, 0.465241, 0.476583, 0.370445, 0.374039, 0.321458, 0.339168, 0.328603, 0.30533, 0.291804, 0.301917, 0.284882, 0.359901, 0.349426, 0.328603, 0.264545, 0.31487, 0.291804, 0.359901, 0.352862, 0.324872, 0.247041, 0.257454, 0.366687, 0.490133, 0.490133, 0.490133, 0.509769, 0.521092, 0.450668, 0.461924, 0.465241, 0.476583, 0.394753, 0.40511, 0.422041, 0.517562, 0.553315, 0.570702, 0.585406, 0.486429, 0.494003, 0.59014, 0.59014, 0.51388, 0.509769, 0.490133, 0.486429, 0.465241, 0.454136, 0.450668, 0.534167, 0.440853, 0.418646, 0.42561, 0.521092, 0.418646, 0.41194, 0.414856, 0.414856, 0.414856, 0.468512, 0.374039, 0.377384, 0.377384, 0.377384, 0.359901, 0.352862, 0.349426, 0.342579, 0.349426, 0.36309, 0.356642, 0.444081, 0.476583, 0.461924, 0.422041, 0.51388, 0.521092, 0.42561, 0.418646, 0.418646, 0.450668, 0.444081, 0.433034, 0.440853, 0.465241, 0.440853, 0.458154, 0.549308, 0.454136, 0.414856, 0.458154, 0.5017, 0.505461, 0.497853, 0.51388, 0.42561, 0.42561, 0.318242, 0.41194, 0.342579, 0.332115, 0.219301, 0.321458, 0.332115, 0.332115, 0.342579, 0.291804, 0.288399, 0.257454, 0.349426, 0.377384, 0.377384, 0.352862, 0.346032, 0.278302, 0.36309, 0.36309, 0.356642, 0.380708, 0.374039, 0.447574, 0.461924, 0.626927, 0.608892, 0.59508, 0.622677, 0.51388, 0.622677, 0.585406, 0.51388, 0.497853, 0.490133, 0.450668, 0.414856, 0.414856, 0.483068, 0.468512, 0.613573, 0.51388, 0.59508, 0.59014, 0.483068, 0.444081, 0.332115, 0.308712, 0.219301, 0.194234, 0.206376, 0.132295, 0.15284, 0.203355, 0.203355, 0.206376, 0.239899, 0.278302, 0.278302, 0.311707, 0.284882, 0.194234, 0.191378, 0.111485, 0.116183, 0.196879, 0.161087, 0.236433, 0.196879, 0.281712, 0.191378, 0.25031, 0.335645, 0.36309, 0.394753, 0.366687, 0.342579, 0.308712, 0.229226, 0.225814, 0.191378, 0.147574, 0.147574, 0.219301, 0.328603, 0.247041, 0.229226, 0.311707, 0.301917, 0.374039, 0.380708, 0.398279, 0.370445, 0.295083, 0.200174, 0.200174, 0.236433, 0.185198, 0.278302, 0.346032, 0.281712, 0.26085, 0.335645, 0.339168, 0.335645, 0.339168, 0.4292, 0.440853, 0.324872, 0.243554, 0.179055, 0.173081, 0.229226, 0.271506, 0.352862, 0.42561, 0.418646, 0.422041, 0.476583, 0.447574, 0.458154, 0.534167, 0.58069, 0.545602, 0.63748, 0.685117, 0.562014, 0.557691, 0.541878, 0.675549, 0.779859, 0.849326, 0.76285, 0.771762, 0.771762, 0.661982, 0.613573, 0.613573, 0.5017, 0.447574, 0.444081, 0.42561, 0.418646, 0.422041, 0.380708, 0.387226, 0.356642, 0.447574, 0.440853, 0.370445, 0.342579, 0.352862, 0.324872, 0.401658, 0.41194, 0.324872, 0.335645, 0.339168, 0.311707, 0.370445, 0.433034, 0.41194, 0.394753, 0.370445, 0.318242, 0.387226, 0.349426, 0.308712, 0.243554], '')</t>
  </si>
  <si>
    <t>[137, 173, 174, 175, 176, 177, 178, 180, 185, 202, 204, 205, 210, 211, 227, 228, 234, 312, 313, 321, 322, 323, 324, 327, 328, 329, 330, 336, 340, 362, 363, 374, 378, 379, 381, 409, 410, 411, 412, 413, 414, 415, 416, 424, 425, 426, 427, 505, 506, 507, 508, 509, 510, 511, 512, 513, 514, 515, 516, 517, 518, 519, 520, 521, 522]</t>
  </si>
  <si>
    <t xml:space="preserve">F5S0U5|F5S0U5_9ENTR Outer membrane protein assembly factor BamE OS=Enterobacter hormaechei ATCC 49162 </t>
  </si>
  <si>
    <t>([0.155435, 0.118441, 0.079919, 0.056825, 0.055536, 0.040537, 0.056825, 0.059222, 0.074921, 0.056825, 0.0704, 0.092881, 0.055536, 0.10481, 0.10481, 0.071867, 0.081712, 0.045352, 0.058088, 0.085092, 0.109221, 0.078022, 0.120615, 0.179055, 0.247041, 0.298791, 0.281712, 0.206376, 0.236433, 0.271506, 0.36309, 0.374039, 0.311707, 0.384043, 0.359901, 0.281712, 0.346032, 0.346032, 0.436924, 0.384043, 0.352862, 0.349426, 0.444081, 0.440853, 0.374039, 0.346032, 0.243554, 0.30533, 0.30533, 0.30533, 0.271506, 0.291804, 0.239899, 0.264545, 0.26085, 0.275179, 0.390993, 0.278302, 0.335645, 0.339168, 0.394753, 0.394753, 0.295083, 0.191378, 0.116183, 0.118441, 0.076542, 0.137348, 0.164327, 0.236433, 0.268042, 0.268042, 0.232838, 0.295083, 0.342579, 0.284882, 0.275179, 0.25031, 0.359901, 0.36309, 0.288399, 0.275179, 0.200174, 0.291804, 0.288399, 0.374039, 0.433034, 0.505461, 0.494003, 0.42561, 0.346032, 0.31487, 0.332115, 0.243554, 0.236433, 0.239899, 0.298791, 0.328603, 0.295083, 0.21291, 0.21291, 0.284882, 0.26085, 0.31487, 0.291804, 0.390993, 0.370445, 0.349426, 0.366687, 0.339168, 0.408655, 0.521092], '')</t>
  </si>
  <si>
    <t>[87, 111]</t>
  </si>
  <si>
    <t xml:space="preserve">F5S0U8|F5S0U8_9ENTR SsrA-binding protein OS=Enterobacter hormaechei ATCC 49162 </t>
  </si>
  <si>
    <t>([0.720929, 0.661982, 0.685117, 0.521092, 0.494003, 0.398279, 0.436924, 0.450668, 0.465241, 0.447574, 0.461924, 0.497853, 0.505461, 0.41194, 0.30533, 0.219301, 0.257454, 0.26085, 0.271506, 0.139895, 0.147574, 0.127496, 0.147574, 0.088832, 0.125101, 0.092881, 0.15284, 0.139895, 0.081712, 0.085092, 0.071867, 0.071867, 0.069024, 0.038858, 0.0704, 0.116183, 0.182256, 0.173081, 0.142424, 0.147574, 0.173081, 0.164327, 0.191378, 0.191378, 0.182256, 0.158265, 0.158265, 0.098513, 0.100716, 0.170161, 0.161087, 0.219301, 0.196879, 0.118441, 0.120615, 0.064632, 0.074921, 0.064632, 0.0704, 0.042364, 0.03976, 0.079919, 0.049374, 0.050641, 0.035586, 0.05306, 0.074921, 0.118441, 0.185198, 0.116183, 0.081712, 0.05306, 0.051831, 0.073402, 0.134866, 0.196879, 0.301917, 0.30533, 0.332115, 0.243554, 0.271506, 0.194234, 0.182256, 0.257454, 0.257454, 0.321458, 0.271506, 0.278302, 0.278302, 0.194234, 0.194234, 0.25031, 0.321458, 0.239899, 0.225814, 0.222385, 0.229226, 0.222385, 0.132295, 0.134866, 0.144935, 0.155435, 0.200174, 0.122885, 0.118441, 0.071867, 0.03976, 0.036378, 0.034884, 0.038858, 0.05306, 0.050641, 0.032017, 0.032017, 0.035586, 0.032677, 0.0198, 0.018787, 0.013821, 0.020876, 0.020522, 0.028695, 0.042364, 0.051831, 0.090864, 0.096677, 0.15008, 0.229226, 0.321458, 0.324872, 0.308712, 0.257454, 0.356642, 0.398279, 0.40511, 0.476583, 0.380708, 0.480142, 0.394753, 0.458154, 0.490133, 0.458154, 0.461924, 0.370445, 0.335645, 0.328603, 0.335645, 0.308712, 0.30533, 0.308712, 0.284882, 0.264545, 0.328603, 0.30533, 0.31487, 0.284882, 0.243554, 0.356642, 0.30533, 0.42561], '')</t>
  </si>
  <si>
    <t>[0, 1, 2, 3, 12]</t>
  </si>
  <si>
    <t xml:space="preserve">F5S0V0|F5S0V0_9ENTR 3-hexulose-6-phosphate synthase OS=Enterobacter hormaechei ATCC 49162 </t>
  </si>
  <si>
    <t>([0.046336, 0.023963, 0.051831, 0.090864, 0.086953, 0.051831, 0.05306, 0.028695, 0.020165, 0.028107, 0.034884, 0.028107, 0.019109, 0.035586, 0.036378, 0.03976, 0.054297, 0.051831, 0.025316, 0.025762, 0.028695, 0.026892, 0.05306, 0.05306, 0.022667, 0.016826, 0.016528, 0.0198, 0.046336, 0.086953, 0.049374, 0.049374, 0.064632, 0.058088, 0.050641, 0.038042, 0.034068, 0.030611, 0.067594, 0.118441, 0.058088, 0.118441, 0.122885, 0.11371, 0.10481, 0.134866, 0.137348, 0.191378, 0.203355, 0.15284, 0.15008, 0.134866, 0.11371, 0.144935, 0.229226, 0.232838, 0.275179, 0.257454, 0.284882, 0.264545, 0.278302, 0.335645, 0.209395, 0.118441, 0.129801, 0.094817, 0.139895, 0.185198, 0.225814, 0.137348, 0.111485, 0.116183, 0.134866, 0.100716, 0.092881, 0.059222, 0.06312, 0.064632, 0.083462, 0.040537, 0.041405, 0.021816, 0.028695, 0.050641, 0.069024, 0.034068, 0.043307, 0.035586, 0.035586, 0.032017, 0.067594, 0.085092, 0.081712, 0.120615, 0.200174, 0.144935, 0.147574, 0.096677, 0.096677, 0.120615, 0.118441, 0.078022, 0.092881, 0.094817, 0.100716, 0.085092, 0.17593, 0.147574, 0.179055, 0.147574, 0.155435, 0.085092, 0.060549, 0.069024, 0.081712, 0.06184, 0.094817, 0.118441, 0.179055, 0.142424, 0.109221, 0.15284, 0.15008, 0.222385, 0.216401, 0.203355, 0.295083, 0.271506, 0.311707, 0.321458, 0.359901, 0.324872, 0.408655, 0.505461, 0.480142, 0.5017, 0.440853, 0.450668, 0.497853, 0.401658, 0.346032, 0.436924, 0.433034, 0.414856, 0.401658, 0.36309, 0.370445, 0.370445, 0.352862, 0.311707, 0.30533, 0.247041, 0.247041, 0.185198, 0.155435, 0.158265, 0.129801, 0.127496, 0.120615, 0.116183, 0.185198, 0.275179, 0.203355, 0.236433, 0.332115, 0.247041, 0.284882, 0.200174, 0.127496, 0.127496, 0.182256, 0.18812, 0.209395, 0.179055, 0.161087, 0.137348, 0.137348, 0.139895, 0.191378, 0.120615, 0.120615, 0.125101, 0.125101, 0.15284, 0.164327, 0.185198, 0.239899, 0.247041, 0.349426, 0.40511, 0.41194, 0.374039, 0.271506, 0.342579, 0.418646, 0.440853, 0.42561, 0.346032, 0.356642, 0.398279, 0.505461, 0.486429, 0.454136, 0.433034, 0.450668, 0.418646, 0.342579, 0.356642, 0.308712, 0.243554, 0.25406], '')</t>
  </si>
  <si>
    <t>[133, 135, 200]</t>
  </si>
  <si>
    <t xml:space="preserve">F5S0V2|F5S0V2_9ENTR glucose-6-phosphate isomerase OS=Enterobacter hormaechei ATCC 49162 </t>
  </si>
  <si>
    <t>([0.380708, 0.278302, 0.206376, 0.268042, 0.31487, 0.359901, 0.384043, 0.339168, 0.31487, 0.311707, 0.264545, 0.308712, 0.342579, 0.352862, 0.352862, 0.36309, 0.281712, 0.209395, 0.209395, 0.179055, 0.15284, 0.21291, 0.284882, 0.366687, 0.324872, 0.31487, 0.318242, 0.275179, 0.30533, 0.288399, 0.257454, 0.25406, 0.288399, 0.278302, 0.15284, 0.219301, 0.222385, 0.275179, 0.356642, 0.359901, 0.480142, 0.497853, 0.534167, 0.505461, 0.401658, 0.444081, 0.380708, 0.281712, 0.324872, 0.352862, 0.335645, 0.394753, 0.36309, 0.301917, 0.301917, 0.422041, 0.433034, 0.436924, 0.468512, 0.377384, 0.377384, 0.332115, 0.328603, 0.311707, 0.26085, 0.356642, 0.257454, 0.335645, 0.328603, 0.332115, 0.25031, 0.239899, 0.194234, 0.321458, 0.349426, 0.335645, 0.236433, 0.219301, 0.206376, 0.222385, 0.301917, 0.291804, 0.318242, 0.308712, 0.295083, 0.374039, 0.359901, 0.356642, 0.342579, 0.42561, 0.335645, 0.433034, 0.541878, 0.608892, 0.575842, 0.58069, 0.59014, 0.712013, 0.716283, 0.741537, 0.73685, 0.648219, 0.545602, 0.570702, 0.494003, 0.40511, 0.401658, 0.398279, 0.494003, 0.458154, 0.42561, 0.433034, 0.335645, 0.239899, 0.247041, 0.236433, 0.232838, 0.247041, 0.25406, 0.155435, 0.116183, 0.085092, 0.142424, 0.236433, 0.21291, 0.288399, 0.295083, 0.219301, 0.164327, 0.173081, 0.21291, 0.173081, 0.17593, 0.194234, 0.236433, 0.170161, 0.127496, 0.125101, 0.120615, 0.109221, 0.203355, 0.229226, 0.182256, 0.102787, 0.060549, 0.071867, 0.074921, 0.129801, 0.127496, 0.17593, 0.164327, 0.092881, 0.142424, 0.139895, 0.203355, 0.155435, 0.206376, 0.278302, 0.278302, 0.284882, 0.206376, 0.139895, 0.074921, 0.122885, 0.200174, 0.182256, 0.134866, 0.071867, 0.064632, 0.122885, 0.069024, 0.056825, 0.067594, 0.066181, 0.066181, 0.064632, 0.111485, 0.076542, 0.078022, 0.03976, 0.020876, 0.033407, 0.048328, 0.071867, 0.059222, 0.028695, 0.028107, 0.020522, 0.023087, 0.025762, 0.025316, 0.049374, 0.060549, 0.096677, 0.056825, 0.051831, 0.030611, 0.030003, 0.043307, 0.043307, 0.088832, 0.085092, 0.047319, 0.048328, 0.064632, 0.044297, 0.094817, 0.155435, 0.15008, 0.206376, 0.098513, 0.071867, 0.067594, 0.044297, 0.03976, 0.076542, 0.147574, 0.229226, 0.222385, 0.147574, 0.137348, 0.078022, 0.139895, 0.118441, 0.129801, 0.137348, 0.236433, 0.137348, 0.079919, 0.144935, 0.15008, 0.173081, 0.206376, 0.170161, 0.200174, 0.222385, 0.219301, 0.21291, 0.10481, 0.10481, 0.088832, 0.054297, 0.092881, 0.085092, 0.116183, 0.116183, 0.118441, 0.059222, 0.069024, 0.120615, 0.125101, 0.073402, 0.094817, 0.088832, 0.081712, 0.059222, 0.058088, 0.028695, 0.029376, 0.066181, 0.071867, 0.086953, 0.0704, 0.081712, 0.050641, 0.038858, 0.038858, 0.03976, 0.074921, 0.092881, 0.073402, 0.050641, 0.073402, 0.085092, 0.067594, 0.078022, 0.125101, 0.079919, 0.144935, 0.094817], '')</t>
  </si>
  <si>
    <t>[42, 43, 92, 93, 94, 95, 96, 97, 98, 99, 100, 101, 102, 103]</t>
  </si>
  <si>
    <t xml:space="preserve">F5S0V3|F5S0V3_9ENTR PTS system glucose-specific EIICB component OS=Enterobacter hormaechei ATCC 49162 </t>
  </si>
  <si>
    <t>([0.008156, 0.011106, 0.007031, 0.009187, 0.012727, 0.017138, 0.010926, 0.010509, 0.00777, 0.010926, 0.008409, 0.008895, 0.007177, 0.004921, 0.008895, 0.007091, 0.009096, 0.015078, 0.008525, 0.007177, 0.007315, 0.006142, 0.004161, 0.006039, 0.004611, 0.004513, 0.003109, 0.004431, 0.00558, 0.009294, 0.008624, 0.008624, 0.007315, 0.007495, 0.011342, 0.006567, 0.008804, 0.006533, 0.004611, 0.006567, 0.008075, 0.013613, 0.010221, 0.011106, 0.008002, 0.011106, 0.007877, 0.008525, 0.008156, 0.005378, 0.003963, 0.003366, 0.005086, 0.005872, 0.006619, 0.006619, 0.008409, 0.005086, 0.005086, 0.006245, 0.006567, 0.005378, 0.005623, 0.005378, 0.005378, 0.004736, 0.004161, 0.004161, 0.005872, 0.004414, 0.005378, 0.004835, 0.005623, 0.003671, 0.004161, 0.004388, 0.004611, 0.005503, 0.008002, 0.008276, 0.008276, 0.00777, 0.00777, 0.006894, 0.008804, 0.008624, 0.01204, 0.015078, 0.01204, 0.00777, 0.007091, 0.006795, 0.009977, 0.007177, 0.011669, 0.007495, 0.007031, 0.006894, 0.004431, 0.003246, 0.004611, 0.003757, 0.00389, 0.006078, 0.006619, 0.007645, 0.008525, 0.008525, 0.008804, 0.010372, 0.018787, 0.043307, 0.030003, 0.029376, 0.036378, 0.019401, 0.020165, 0.020165, 0.010372, 0.024393, 0.048328, 0.023534, 0.05306, 0.05306, 0.043307, 0.020876, 0.010509, 0.016826, 0.021816, 0.011106, 0.010131, 0.006567, 0.006245, 0.006245, 0.004315, 0.004483, 0.00515, 0.005378, 0.003821, 0.003864, 0.003555, 0.003607, 0.003555, 0.00243, 0.002349, 0.001572, 0.002211, 0.002366, 0.002555, 0.002512, 0.002623, 0.002662, 0.004135, 0.002705, 0.002581, 0.003671, 0.004208, 0.004736, 0.006533, 0.006142, 0.006701, 0.007422, 0.005223, 0.005734, 0.008723, 0.008525, 0.008002, 0.006795, 0.008804, 0.00558, 0.003821, 0.003963, 0.005683, 0.003804, 0.004388, 0.00543, 0.004835, 0.003727, 0.00283, 0.002078, 0.003431, 0.004775, 0.003405, 0.004736, 0.006078, 0.004208, 0.003109, 0.004689, 0.005378, 0.004388, 0.005992, 0.00962, 0.015078, 0.011106, 0.020876, 0.021381, 0.031287, 0.041405, 0.086953, 0.147574, 0.161087, 0.134866, 0.088832, 0.071867, 0.034068, 0.016826, 0.032677, 0.028107, 0.016257, 0.018106, 0.036378, 0.019109, 0.010372, 0.006894, 0.009187, 0.005799, 0.007555, 0.005223, 0.00543, 0.004835, 0.003757, 0.00359, 0.002662, 0.003341, 0.004921, 0.004577, 0.004976, 0.00359, 0.005378, 0.004611, 0.004358, 0.004513, 0.004414, 0.004646, 0.006701, 0.006194, 0.008276, 0.008276, 0.013613, 0.008895, 0.006701, 0.008895, 0.013613, 0.024826, 0.022667, 0.011669, 0.013437, 0.011106, 0.010131, 0.008525, 0.016021, 0.009294, 0.008723, 0.016021, 0.026892, 0.015344, 0.017447, 0.01204, 0.013016, 0.010131, 0.015344, 0.026892, 0.013265, 0.009865, 0.008075, 0.007877, 0.00777, 0.012491, 0.031287, 0.035586, 0.047319, 0.030611, 0.026338, 0.017447, 0.009483, 0.010131, 0.012491, 0.007315, 0.009401, 0.006194, 0.006245, 0.004483, 0.003053, 0.004611, 0.004483, 0.004431, 0.004388, 0.006619, 0.006988, 0.006619, 0.009977, 0.008525, 0.010672, 0.013265, 0.019109, 0.038042, 0.016528, 0.014315, 0.013821, 0.016528, 0.032017, 0.030611, 0.030003, 0.071867, 0.067594, 0.050641, 0.038042, 0.025762, 0.022667, 0.010926, 0.01078, 0.011903, 0.017447, 0.009977, 0.017797, 0.009294, 0.009187, 0.008723, 0.007495, 0.007177, 0.005734, 0.004976, 0.006245, 0.006894, 0.004736, 0.003478, 0.004835, 0.004577, 0.005503, 0.004736, 0.005223, 0.003671, 0.003053, 0.002727, 0.002761, 0.002014, 0.002057, 0.001434, 0.00155, 0.001808, 0.003109, 0.00283, 0.002194, 0.001967, 0.001967, 0.002688, 0.002705, 0.002705, 0.002727, 0.0028, 0.002211, 0.002761, 0.003821, 0.004388, 0.003246, 0.003246, 0.004315, 0.004513, 0.004577, 0.004358, 0.003512, 0.003276, 0.003512, 0.003757, 0.004161, 0.005378, 0.004835, 0.007315, 0.007259, 0.007315, 0.005378, 0.006795, 0.005318, 0.003701, 0.003997, 0.004358, 0.005932, 0.004161, 0.004513, 0.005249, 0.007877, 0.009401, 0.007177, 0.006701, 0.006795, 0.004611, 0.003461, 0.002662, 0.002555, 0.001692, 0.002155, 0.002155, 0.002512, 0.003298, 0.003512, 0.003366, 0.003212, 0.002349, 0.003366, 0.004577, 0.005318, 0.005378, 0.007315, 0.007315, 0.011518, 0.022306, 0.042364, 0.085092, 0.111485, 0.111485, 0.222385, 0.284882, 0.408655, 0.4292, 0.433034, 0.570702, 0.56648, 0.570702, 0.59917, 0.585406, 0.541878, 0.4292, 0.324872, 0.206376, 0.247041, 0.137348, 0.122885, 0.120615, 0.06184, 0.102787, 0.10481, 0.071867, 0.067594, 0.060549, 0.027463, 0.029376, 0.021816, 0.014783, 0.0198, 0.031287, 0.031287, 0.018415, 0.034884, 0.035586, 0.071867, 0.058088, 0.116183, 0.125101, 0.125101, 0.216401, 0.139895, 0.083462, 0.122885, 0.116183, 0.094817, 0.102787, 0.092881, 0.11371, 0.161087, 0.132295, 0.132295, 0.111485, 0.155435, 0.15284, 0.182256, 0.120615, 0.194234, 0.127496, 0.118441, 0.127496, 0.132295, 0.129801, 0.194234, 0.182256, 0.129801, 0.088832, 0.147574, 0.118441, 0.118441, 0.11371, 0.191378, 0.194234, 0.15284, 0.179055, 0.194234, 0.229226, 0.216401, 0.200174, 0.243554, 0.219301, 0.216401, 0.182256, 0.200174, 0.203355, 0.209395, 0.291804, 0.370445, 0.370445, 0.390993, 0.377384, 0.359901, 0.324872, 0.298791, 0.387226, 0.366687, 0.31487, 0.332115, 0.458154], '')</t>
  </si>
  <si>
    <t>[415, 416, 417, 418, 419, 420]</t>
  </si>
  <si>
    <t xml:space="preserve">F5S0W5|F5S0W5_9ENTR Histidinol dehydrogenase OS=Enterobacter hormaechei ATCC 49162 </t>
  </si>
  <si>
    <t>([0.284882, 0.335645, 0.377384, 0.414856, 0.461924, 0.390993, 0.418646, 0.414856, 0.454136, 0.468512, 0.486429, 0.422041, 0.509769, 0.51388, 0.51388, 0.509769, 0.505461, 0.58069, 0.58069, 0.490133, 0.497853, 0.454136, 0.377384, 0.366687, 0.36309, 0.36309, 0.436924, 0.450668, 0.444081, 0.401658, 0.321458, 0.321458, 0.377384, 0.271506, 0.257454, 0.257454, 0.328603, 0.232838, 0.275179, 0.349426, 0.356642, 0.271506, 0.30533, 0.346032, 0.352862, 0.25406, 0.257454, 0.185198, 0.170161, 0.209395, 0.239899, 0.339168, 0.25406, 0.25406, 0.370445, 0.339168, 0.25406, 0.264545, 0.36309, 0.311707, 0.335645, 0.377384, 0.454136, 0.4292, 0.461924, 0.458154, 0.59508, 0.570702, 0.690604, 0.553315, 0.497853, 0.401658, 0.394753, 0.490133, 0.444081, 0.42561, 0.458154, 0.436924, 0.387226, 0.394753, 0.394753, 0.384043, 0.324872, 0.291804, 0.291804, 0.25406, 0.257454, 0.268042, 0.185198, 0.185198, 0.291804, 0.335645, 0.433034, 0.335645, 0.356642, 0.433034, 0.356642, 0.36309, 0.384043, 0.414856, 0.418646, 0.450668, 0.356642, 0.356642, 0.414856, 0.335645, 0.380708, 0.380708, 0.281712, 0.366687, 0.268042, 0.170161, 0.102787, 0.118441, 0.182256, 0.158265, 0.158265, 0.137348, 0.15284, 0.15008, 0.090864, 0.085092, 0.069024, 0.137348, 0.147574, 0.100716, 0.147574, 0.085092, 0.051831, 0.098513, 0.079919, 0.134866, 0.15284, 0.18812, 0.161087, 0.102787, 0.118441, 0.122885, 0.129801, 0.064632, 0.090864, 0.092881, 0.054297, 0.079919, 0.079919, 0.122885, 0.127496, 0.132295, 0.236433, 0.275179, 0.206376, 0.158265, 0.127496, 0.129801, 0.098513, 0.102787, 0.100716, 0.071867, 0.067594, 0.094817, 0.161087, 0.194234, 0.18812, 0.173081, 0.147574, 0.081712, 0.081712, 0.100716, 0.078022, 0.069024, 0.069024, 0.048328, 0.0704, 0.0704, 0.085092, 0.116183, 0.067594, 0.11371, 0.139895, 0.158265, 0.185198, 0.111485, 0.127496, 0.200174, 0.232838, 0.25406, 0.318242, 0.232838, 0.170161, 0.196879, 0.21291, 0.247041, 0.342579, 0.342579, 0.275179, 0.243554, 0.284882, 0.387226, 0.356642, 0.342579, 0.318242, 0.332115, 0.352862, 0.219301, 0.216401, 0.281712, 0.196879, 0.196879, 0.196879, 0.278302, 0.247041, 0.144935, 0.122885, 0.118441, 0.164327, 0.257454, 0.349426, 0.25406, 0.142424, 0.17593, 0.11371, 0.094817, 0.096677, 0.15284, 0.25031, 0.219301, 0.236433, 0.339168, 0.339168, 0.346032, 0.243554, 0.247041, 0.301917, 0.346032, 0.311707, 0.196879, 0.173081, 0.164327, 0.21291, 0.335645, 0.339168, 0.440853, 0.384043, 0.377384, 0.366687, 0.370445, 0.335645, 0.321458, 0.206376, 0.179055, 0.264545, 0.352862, 0.380708, 0.414856, 0.41194, 0.36309, 0.418646, 0.472492, 0.461924, 0.5017, 0.390993, 0.352862, 0.36309, 0.384043, 0.398279, 0.394753, 0.40511, 0.387226, 0.356642, 0.440853, 0.384043, 0.41194, 0.41194, 0.384043, 0.352862, 0.346032, 0.401658, 0.4292, 0.4292, 0.398279, 0.311707, 0.394753, 0.422041, 0.41194, 0.476583, 0.476583, 0.390993, 0.31487, 0.31487, 0.26085, 0.284882, 0.377384, 0.36309, 0.332115, 0.374039, 0.321458, 0.239899, 0.243554, 0.155435, 0.120615, 0.15008, 0.229226, 0.196879, 0.173081, 0.167087, 0.185198, 0.173081, 0.17593, 0.247041, 0.268042, 0.359901, 0.346032, 0.332115, 0.324872, 0.387226, 0.384043, 0.436924, 0.525368, 0.525368, 0.618285, 0.653063, 0.534167, 0.521092, 0.575842, 0.5017, 0.497853, 0.476583, 0.387226, 0.377384, 0.284882, 0.346032, 0.349426, 0.352862, 0.332115, 0.318242, 0.225814, 0.170161, 0.120615, 0.118441, 0.144935, 0.161087, 0.109221, 0.109221, 0.111485, 0.106997, 0.182256, 0.185198, 0.18812, 0.18812, 0.308712, 0.390993, 0.359901, 0.324872, 0.291804, 0.291804, 0.291804, 0.26085, 0.318242, 0.41194, 0.41194, 0.321458, 0.243554, 0.264545, 0.339168, 0.31487, 0.222385, 0.161087, 0.15284, 0.096677, 0.090864, 0.076542, 0.076542, 0.096677, 0.069024, 0.049374, 0.06184, 0.0704, 0.127496, 0.122885, 0.078022, 0.094817, 0.127496, 0.132295, 0.158265, 0.173081, 0.222385, 0.284882, 0.268042, 0.271506, 0.359901, 0.450668, 0.450668, 0.447574, 0.454136, 0.545602, 0.59508, 0.59508, 0.570702, 0.56648, 0.570702, 0.694846, 0.613573, 0.613573, 0.73685, 0.675549, 0.657645, 0.51388, 0.549308, 0.694846, 0.703578, 0.699094, 0.59917, 0.608892, 0.570702, 0.465241, 0.468512, 0.509769, 0.494003, 0.408655, 0.408655, 0.414856, 0.384043, 0.390993, 0.401658, 0.359901, 0.433034, 0.40511, 0.5017, 0.472492, 0.390993, 0.339168], '')</t>
  </si>
  <si>
    <t>[12, 13, 14, 15, 16, 17, 18, 66, 67, 68, 69, 259, 317, 318, 319, 320, 321, 322, 323, 324, 394, 395, 396, 397, 398, 399, 400, 401, 402, 403, 404, 405, 406, 407, 408, 409, 410, 411, 412, 413, 416, 427]</t>
  </si>
  <si>
    <t xml:space="preserve">F5S0X0|F5S0X0_9ENTR Histidinol dehydrogenase OS=Enterobacter hormaechei ATCC 49162 </t>
  </si>
  <si>
    <t>([0.4292, 0.468512, 0.5017, 0.521092, 0.553315, 0.585406, 0.562014, 0.59917, 0.622677, 0.642678, 0.553315, 0.570702, 0.58069, 0.699094, 0.618285, 0.724957, 0.745909, 0.648219, 0.545602, 0.517562, 0.529623, 0.444081, 0.447574, 0.440853, 0.440853, 0.433034, 0.436924, 0.458154, 0.418646, 0.332115, 0.328603, 0.414856, 0.332115, 0.324872, 0.243554, 0.30533, 0.206376, 0.206376, 0.278302, 0.271506, 0.308712, 0.301917, 0.384043, 0.387226, 0.30533, 0.308712, 0.225814, 0.21291, 0.247041, 0.243554, 0.328603, 0.25031, 0.25406, 0.339168, 0.243554, 0.243554, 0.243554, 0.342579, 0.25406, 0.247041, 0.332115, 0.332115, 0.342579, 0.257454, 0.25406, 0.349426, 0.268042, 0.359901, 0.268042, 0.209395, 0.247041, 0.243554, 0.328603, 0.25031, 0.21291, 0.318242, 0.30533, 0.275179, 0.271506, 0.318242, 0.328603, 0.321458, 0.281712, 0.182256, 0.17593, 0.17593, 0.17593, 0.173081, 0.17593, 0.185198, 0.229226, 0.225814, 0.219301, 0.243554, 0.308712, 0.275179, 0.185198, 0.196879, 0.222385, 0.229226, 0.257454, 0.26085, 0.179055, 0.236433, 0.239899, 0.335645, 0.295083, 0.209395, 0.291804, 0.18812, 0.182256, 0.11371, 0.132295, 0.125101, 0.102787, 0.10481, 0.086953, 0.161087, 0.158265, 0.100716, 0.076542, 0.076542, 0.058088, 0.102787, 0.066181, 0.111485, 0.060549, 0.042364, 0.069024, 0.055536, 0.096677, 0.109221, 0.132295, 0.109221, 0.06184, 0.06312, 0.064632, 0.066181, 0.030611, 0.05306, 0.049374, 0.049374, 0.06184, 0.094817, 0.046336, 0.06184, 0.06184, 0.11371, 0.209395, 0.173081, 0.236433, 0.200174, 0.185198, 0.155435, 0.129801, 0.17593, 0.185198, 0.179055, 0.225814, 0.281712, 0.278302, 0.335645, 0.380708, 0.370445, 0.243554, 0.25406, 0.209395, 0.139895, 0.129801, 0.106997, 0.074921, 0.064632, 0.064632, 0.06184, 0.094817, 0.094817, 0.094817, 0.071867, 0.042364, 0.05306, 0.0704, 0.079919, 0.098513, 0.055536, 0.037156, 0.083462, 0.098513, 0.132295, 0.170161, 0.106997, 0.071867, 0.125101, 0.139895, 0.167087, 0.264545, 0.229226, 0.167087, 0.142424, 0.142424, 0.239899, 0.206376, 0.194234, 0.179055, 0.18812, 0.18812, 0.129801, 0.10481, 0.155435, 0.094817, 0.118441, 0.11371, 0.182256, 0.118441, 0.050641, 0.041405, 0.038858, 0.060549, 0.120615, 0.196879, 0.239899, 0.137348, 0.118441, 0.0704, 0.058088, 0.059222, 0.11371, 0.203355, 0.147574, 0.161087, 0.191378, 0.216401, 0.216401, 0.132295, 0.173081, 0.281712, 0.332115, 0.247041, 0.139895, 0.134866, 0.122885, 0.096677, 0.182256, 0.247041, 0.335645, 0.298791, 0.288399, 0.281712, 0.308712, 0.346032, 0.236433, 0.18812, 0.102787, 0.179055, 0.268042, 0.301917, 0.209395, 0.194234, 0.196879, 0.247041, 0.26085, 0.275179, 0.31487, 0.203355, 0.203355, 0.225814, 0.229226, 0.247041, 0.236433, 0.132295, 0.098513, 0.185198, 0.26085, 0.26085, 0.288399, 0.281712, 0.25031, 0.346032, 0.257454, 0.308712, 0.335645, 0.332115, 0.30533, 0.209395, 0.291804, 0.30533, 0.191378, 0.257454, 0.25406, 0.173081, 0.173081, 0.191378, 0.109221, 0.120615, 0.182256, 0.094817, 0.102787, 0.139895, 0.106997, 0.11371, 0.083462, 0.096677, 0.074921, 0.081712, 0.134866, 0.081712, 0.06184, 0.106997, 0.120615, 0.10481, 0.122885, 0.196879, 0.200174, 0.243554, 0.236433, 0.25031, 0.335645, 0.321458, 0.311707, 0.25406, 0.232838, 0.236433, 0.18812, 0.225814, 0.147574, 0.155435, 0.247041, 0.194234, 0.196879, 0.15284, 0.102787, 0.079919, 0.046336, 0.069024, 0.10481, 0.100716, 0.096677, 0.106997, 0.069024, 0.055536, 0.059222, 0.111485, 0.179055, 0.200174, 0.142424, 0.137348, 0.134866, 0.129801, 0.209395, 0.209395, 0.243554, 0.239899, 0.374039, 0.454136, 0.465241, 0.42561, 0.401658, 0.366687, 0.349426, 0.324872, 0.359901, 0.444081, 0.444081, 0.352862, 0.264545, 0.264545, 0.346032, 0.339168, 0.232838, 0.185198, 0.179055, 0.179055, 0.179055, 0.155435, 0.085092, 0.085092, 0.085092, 0.0704, 0.051831, 0.051831, 0.092881, 0.098513, 0.081712, 0.083462, 0.111485, 0.200174, 0.179055, 0.17593, 0.182256, 0.194234, 0.158265, 0.161087, 0.158265, 0.161087, 0.155435, 0.179055, 0.116183, 0.129801, 0.17593, 0.15284, 0.134866, 0.127496, 0.120615, 0.120615, 0.127496, 0.155435, 0.122885, 0.200174, 0.134866, 0.139895, 0.161087, 0.239899, 0.243554, 0.161087, 0.229226, 0.225814, 0.30533, 0.394753, 0.318242, 0.349426, 0.366687, 0.36309, 0.370445, 0.394753, 0.390993, 0.40511, 0.339168, 0.374039, 0.377384, 0.458154, 0.394753, 0.440853, 0.418646, 0.398279, 0.490133, 0.476583, 0.461924, 0.436924, 0.387226, 0.465241, 0.384043], '')</t>
  </si>
  <si>
    <t>[2, 3, 4, 5, 6, 7, 8, 9, 10, 11, 12, 13, 14, 15, 16, 17, 18, 19, 20]</t>
  </si>
  <si>
    <t xml:space="preserve">F5S0Z4|F5S0Z4_9ENTR DNA-binding protein OS=Enterobacter hormaechei ATCC 49162 </t>
  </si>
  <si>
    <t>([0.25406, 0.288399, 0.332115, 0.264545, 0.291804, 0.298791, 0.247041, 0.25406, 0.278302, 0.31487, 0.271506, 0.291804, 0.295083, 0.374039, 0.311707, 0.318242, 0.318242, 0.31487, 0.328603, 0.247041, 0.247041, 0.321458, 0.236433, 0.229226, 0.275179, 0.219301, 0.243554, 0.318242, 0.349426, 0.346032, 0.332115, 0.398279, 0.408655, 0.440853, 0.408655, 0.476583, 0.472492, 0.476583, 0.461924, 0.534167, 0.613573, 0.56648, 0.585406, 0.720929, 0.73685, 0.775545, 0.834292, 0.73685, 0.741537, 0.699094, 0.608892, 0.525368, 0.541878, 0.450668, 0.418646, 0.436924, 0.401658, 0.483068, 0.472492, 0.390993, 0.380708, 0.42561, 0.450668, 0.447574, 0.36309, 0.288399, 0.281712, 0.284882, 0.370445, 0.288399, 0.288399, 0.366687, 0.41194, 0.401658, 0.483068, 0.553315, 0.562014, 0.59014, 0.570702, 0.56648, 0.671169, 0.63748, 0.58069, 0.549308, 0.51388, 0.59508, 0.58069, 0.575842, 0.472492, 0.380708, 0.461924, 0.461924, 0.465241, 0.490133, 0.5017, 0.5017, 0.458154, 0.458154, 0.370445, 0.380708, 0.384043, 0.401658, 0.42561, 0.42561, 0.450668, 0.517562, 0.51388, 0.671169, 0.575842, 0.675549, 0.779859, 0.745909, 0.694846, 0.648219, 0.666105, 0.657645, 0.632174, 0.63748, 0.541878, 0.675549, 0.680603, 0.56648, 0.486429, 0.414856, 0.40511, 0.380708, 0.311707, 0.291804, 0.21291, 0.275179, 0.268042, 0.219301, 0.209395, 0.278302], '')</t>
  </si>
  <si>
    <t>[39, 40, 41, 42, 43, 44, 45, 46, 47, 48, 49, 50, 51, 52, 75, 76, 77, 78, 79, 80, 81, 82, 83, 84, 85, 86, 87, 94, 95, 105, 106, 107, 108, 109, 110, 111, 112, 113, 114, 115, 116, 117, 118, 119, 120, 121]</t>
  </si>
  <si>
    <t xml:space="preserve">F5S0Z5|F5S0Z5_9ENTR L-alanine exporter AlaE OS=Enterobacter hormaechei ATCC 49162 </t>
  </si>
  <si>
    <t>([0.092881, 0.050641, 0.046336, 0.076542, 0.111485, 0.044297, 0.042364, 0.034884, 0.025762, 0.0198, 0.013613, 0.014315, 0.031287, 0.019401, 0.011106, 0.011669, 0.009187, 0.006374, 0.006245, 0.006619, 0.004775, 0.003607, 0.003366, 0.003757, 0.003555, 0.002727, 0.004161, 0.003109, 0.00389, 0.005086, 0.006482, 0.006533, 0.007555, 0.007555, 0.010372, 0.009483, 0.006795, 0.007177, 0.007091, 0.011669, 0.007877, 0.013265, 0.015078, 0.019401, 0.011106, 0.009401, 0.008002, 0.008804, 0.009728, 0.009015, 0.006142, 0.004414, 0.006245, 0.006619, 0.005872, 0.004483, 0.005011, 0.006619, 0.005932, 0.007259, 0.006894, 0.009401, 0.006142, 0.008804, 0.012491, 0.017447, 0.021816, 0.021816, 0.014783, 0.028695, 0.032017, 0.032017, 0.049374, 0.05306, 0.027463, 0.0198, 0.024393, 0.018787, 0.011669, 0.019109, 0.011669, 0.011669, 0.011106, 0.022667, 0.014783, 0.008276, 0.007259, 0.005734, 0.005932, 0.004921, 0.00359, 0.003512, 0.003757, 0.004315, 0.003555, 0.004689, 0.004611, 0.005223, 0.007555, 0.006894, 0.005799, 0.007645, 0.006482, 0.005011, 0.004611, 0.005872, 0.009015, 0.008002, 0.007877, 0.008624, 0.013016, 0.016021, 0.009294, 0.009865, 0.009728, 0.009865, 0.006988, 0.006988, 0.007031, 0.004899, 0.004577, 0.003864, 0.004646, 0.003864, 0.004247, 0.004388, 0.004483, 0.003177, 0.002976, 0.003864, 0.003864, 0.00389, 0.005011, 0.004976, 0.005318, 0.005503, 0.00543, 0.007177, 0.009015, 0.007495, 0.009483, 0.015078, 0.023087, 0.015344, 0.025762, 0.030611, 0.0198, 0.013016, 0.023963], '')</t>
  </si>
  <si>
    <t xml:space="preserve">F5S0Z9|F5S0Z9_9ENTR Protein NrdI OS=Enterobacter hormaechei ATCC 49162 </t>
  </si>
  <si>
    <t>([0.098513, 0.15284, 0.21291, 0.271506, 0.182256, 0.219301, 0.134866, 0.127496, 0.164327, 0.194234, 0.142424, 0.173081, 0.100716, 0.118441, 0.155435, 0.142424, 0.21291, 0.229226, 0.257454, 0.17593, 0.18812, 0.196879, 0.18812, 0.18812, 0.17593, 0.179055, 0.182256, 0.216401, 0.268042, 0.264545, 0.291804, 0.295083, 0.21291, 0.219301, 0.137348, 0.111485, 0.203355, 0.203355, 0.209395, 0.185198, 0.268042, 0.257454, 0.247041, 0.257454, 0.216401, 0.216401, 0.275179, 0.196879, 0.295083, 0.281712, 0.281712, 0.185198, 0.182256, 0.26085, 0.243554, 0.225814, 0.308712, 0.291804, 0.321458, 0.41194, 0.422041, 0.418646, 0.42561, 0.342579, 0.247041, 0.278302, 0.278302, 0.236433, 0.222385, 0.170161, 0.147574, 0.142424, 0.21291, 0.295083, 0.308712, 0.30533, 0.387226, 0.384043, 0.342579, 0.21291, 0.182256, 0.170161, 0.147574, 0.142424, 0.222385, 0.239899, 0.164327, 0.161087, 0.229226, 0.31487, 0.278302, 0.308712, 0.236433, 0.25406, 0.179055, 0.109221, 0.122885, 0.122885, 0.06312, 0.081712, 0.090864, 0.088832, 0.088832, 0.116183, 0.120615, 0.116183, 0.182256, 0.194234, 0.200174, 0.206376, 0.144935, 0.200174, 0.196879, 0.268042, 0.173081, 0.26085, 0.349426, 0.335645, 0.247041, 0.349426, 0.339168, 0.42561, 0.490133, 0.494003, 0.494003, 0.41194, 0.387226, 0.349426, 0.41194, 0.377384, 0.335645, 0.408655, 0.387226, 0.359901, 0.321458, 0.418646], '')</t>
  </si>
  <si>
    <t xml:space="preserve">F5S100|F5S100_9ENTR Ribonucleoside-diphosphate reductase OS=Enterobacter hormaechei ATCC 49162 </t>
  </si>
  <si>
    <t>([0.318242, 0.291804, 0.335645, 0.408655, 0.436924, 0.332115, 0.352862, 0.335645, 0.257454, 0.298791, 0.288399, 0.281712, 0.219301, 0.229226, 0.144935, 0.079919, 0.100716, 0.090864, 0.100716, 0.15008, 0.225814, 0.139895, 0.17593, 0.085092, 0.073402, 0.069024, 0.125101, 0.125101, 0.164327, 0.21291, 0.139895, 0.170161, 0.185198, 0.161087, 0.073402, 0.102787, 0.142424, 0.137348, 0.094817, 0.083462, 0.100716, 0.116183, 0.179055, 0.120615, 0.161087, 0.079919, 0.083462, 0.078022, 0.085092, 0.081712, 0.111485, 0.158265, 0.096677, 0.120615, 0.125101, 0.15008, 0.125101, 0.142424, 0.158265, 0.219301, 0.147574, 0.073402, 0.071867, 0.081712, 0.120615, 0.120615, 0.144935, 0.147574, 0.147574, 0.083462, 0.081712, 0.0704, 0.059222, 0.048328, 0.030003, 0.040537, 0.056825, 0.051831, 0.025762, 0.025762, 0.024826, 0.035586, 0.06184, 0.036378, 0.032017, 0.032677, 0.024393, 0.03976, 0.019401, 0.020522, 0.037156, 0.018106, 0.01204, 0.014315, 0.022667, 0.017797, 0.024826, 0.018415, 0.017797, 0.036378, 0.032017, 0.019401, 0.023963, 0.015078, 0.021381, 0.022667, 0.01204, 0.023087, 0.023534, 0.047319, 0.043307, 0.023963, 0.028107, 0.051831, 0.049374, 0.029376, 0.064632, 0.069024, 0.116183, 0.191378, 0.129801, 0.106997, 0.120615, 0.096677, 0.098513, 0.10481, 0.059222, 0.100716, 0.100716, 0.100716, 0.109221, 0.120615, 0.164327, 0.161087, 0.127496, 0.139895, 0.239899, 0.15008, 0.15284, 0.167087, 0.173081, 0.155435, 0.120615, 0.170161, 0.196879, 0.278302, 0.164327, 0.25031, 0.31487, 0.278302, 0.284882, 0.308712, 0.301917, 0.219301, 0.222385, 0.271506, 0.185198, 0.185198, 0.268042, 0.222385, 0.219301, 0.203355, 0.291804, 0.390993, 0.308712, 0.239899, 0.239899, 0.278302, 0.167087, 0.086953, 0.064632, 0.06184, 0.028107, 0.029376, 0.06312, 0.116183, 0.085092, 0.142424, 0.142424, 0.086953, 0.106997, 0.102787, 0.083462, 0.055536, 0.054297, 0.092881, 0.11371, 0.0704, 0.116183, 0.134866, 0.200174, 0.281712, 0.281712, 0.370445, 0.356642, 0.346032, 0.268042, 0.275179, 0.158265, 0.102787, 0.106997, 0.106997, 0.116183, 0.085092, 0.127496, 0.129801, 0.111485, 0.132295, 0.173081, 0.194234, 0.191378, 0.18812, 0.191378, 0.120615, 0.134866, 0.144935, 0.15284, 0.209395, 0.239899, 0.346032, 0.356642, 0.346032, 0.384043, 0.298791, 0.346032, 0.342579, 0.291804, 0.236433, 0.25406, 0.298791, 0.232838, 0.216401, 0.219301, 0.144935, 0.194234, 0.18812, 0.18812, 0.11371, 0.11371, 0.092881, 0.094817, 0.15008, 0.232838, 0.170161, 0.232838, 0.236433, 0.17593, 0.134866, 0.132295, 0.125101, 0.096677, 0.120615, 0.21291, 0.247041, 0.342579, 0.284882, 0.185198, 0.17593, 0.15284, 0.094817, 0.122885, 0.127496, 0.116183, 0.116183, 0.15284, 0.164327, 0.164327, 0.236433, 0.342579, 0.4292, 0.328603, 0.366687, 0.268042, 0.26085, 0.236433, 0.15008, 0.229226, 0.232838, 0.229226, 0.271506, 0.291804, 0.191378, 0.21291, 0.225814, 0.144935, 0.139895, 0.066181, 0.081712, 0.043307, 0.031287, 0.031287, 0.06312, 0.067594, 0.094817, 0.106997, 0.078022, 0.106997, 0.06312, 0.054297, 0.055536, 0.102787, 0.094817, 0.167087, 0.085092, 0.090864, 0.15284, 0.088832, 0.10481, 0.102787, 0.161087, 0.164327, 0.088832, 0.078022, 0.078022, 0.06312, 0.045352, 0.034068, 0.042364, 0.083462, 0.096677, 0.056825, 0.050641, 0.096677, 0.051831, 0.060549, 0.043307, 0.046336, 0.086953, 0.139895, 0.086953, 0.088832, 0.10481, 0.200174, 0.206376, 0.125101, 0.18812, 0.191378, 0.275179, 0.288399, 0.167087, 0.15008, 0.243554, 0.229226, 0.139895, 0.182256, 0.264545, 0.209395, 0.21291, 0.116183, 0.129801, 0.200174, 0.200174, 0.137348, 0.15284, 0.092881, 0.094817, 0.0704, 0.051831, 0.059222, 0.059222, 0.118441, 0.147574, 0.144935, 0.144935, 0.18812, 0.225814, 0.239899, 0.239899, 0.191378, 0.295083, 0.275179, 0.191378, 0.200174, 0.236433, 0.206376, 0.295083, 0.295083, 0.257454, 0.339168, 0.342579, 0.247041, 0.164327, 0.239899, 0.170161, 0.179055, 0.206376, 0.167087, 0.142424, 0.216401, 0.170161, 0.185198, 0.206376, 0.301917, 0.206376, 0.247041, 0.167087, 0.129801, 0.21291, 0.219301, 0.219301, 0.206376, 0.301917, 0.298791, 0.278302, 0.268042, 0.271506, 0.18812, 0.219301, 0.219301, 0.147574, 0.232838, 0.144935, 0.106997, 0.100716, 0.167087, 0.134866, 0.219301, 0.25406, 0.271506, 0.346032, 0.243554, 0.232838, 0.222385, 0.31487, 0.25406, 0.349426, 0.342579, 0.394753, 0.31487, 0.318242, 0.401658, 0.308712, 0.398279, 0.401658, 0.335645, 0.324872, 0.384043, 0.324872, 0.324872, 0.295083, 0.203355, 0.308712, 0.308712, 0.243554, 0.264545, 0.324872, 0.219301, 0.236433, 0.236433, 0.31487, 0.324872, 0.295083, 0.342579, 0.335645, 0.370445, 0.401658, 0.321458, 0.308712, 0.271506, 0.275179, 0.288399, 0.324872, 0.335645, 0.257454, 0.321458, 0.291804, 0.206376, 0.206376, 0.161087, 0.18812, 0.209395, 0.196879, 0.15284, 0.155435, 0.096677, 0.096677, 0.11371, 0.203355, 0.222385, 0.30533, 0.222385, 0.222385, 0.167087, 0.161087, 0.25031, 0.173081, 0.109221, 0.098513, 0.096677, 0.120615, 0.073402, 0.067594, 0.033407, 0.058088, 0.058088, 0.059222, 0.060549, 0.06312, 0.051831, 0.034068, 0.034068, 0.034068, 0.025762, 0.050641, 0.055536, 0.05306, 0.094817, 0.167087, 0.268042, 0.25031, 0.216401, 0.301917, 0.191378, 0.318242, 0.328603, 0.359901, 0.447574, 0.352862, 0.31487, 0.318242, 0.36309, 0.380708, 0.374039, 0.298791, 0.295083, 0.288399, 0.196879, 0.118441, 0.122885, 0.120615, 0.216401, 0.139895, 0.15008, 0.271506, 0.25031, 0.247041, 0.268042, 0.182256, 0.206376, 0.236433, 0.206376, 0.137348, 0.066181, 0.094817, 0.170161, 0.144935, 0.137348, 0.139895, 0.216401, 0.132295, 0.15284, 0.147574, 0.257454, 0.264545, 0.191378, 0.102787, 0.058088, 0.055536, 0.055536, 0.083462, 0.094817, 0.122885, 0.132295, 0.179055, 0.206376, 0.132295, 0.158265, 0.100716, 0.100716, 0.10481, 0.173081, 0.164327, 0.098513, 0.106997, 0.078022, 0.071867, 0.161087, 0.268042, 0.257454, 0.342579, 0.339168, 0.232838, 0.216401, 0.194234, 0.164327, 0.17593, 0.257454, 0.225814, 0.308712, 0.394753, 0.377384, 0.281712, 0.268042, 0.377384, 0.281712, 0.25031, 0.311707, 0.278302, 0.173081, 0.182256, 0.118441, 0.120615, 0.179055, 0.196879, 0.284882, 0.36309, 0.352862, 0.352862, 0.384043, 0.31487, 0.229226, 0.155435, 0.257454, 0.222385, 0.222385, 0.200174, 0.216401, 0.222385, 0.239899, 0.342579, 0.339168, 0.339168, 0.30533, 0.229226, 0.139895, 0.144935, 0.158265, 0.129801, 0.078022, 0.086953, 0.076542, 0.127496, 0.222385, 0.21291, 0.239899, 0.139895, 0.15284, 0.203355, 0.203355, 0.122885, 0.090864, 0.092881, 0.125101, 0.15284, 0.222385, 0.308712, 0.232838, 0.232838, 0.275179, 0.356642, 0.257454, 0.342579, 0.26085, 0.239899, 0.147574, 0.083462, 0.074921, 0.147574, 0.147574, 0.144935, 0.191378, 0.225814, 0.209395, 0.25031, 0.257454, 0.179055, 0.191378, 0.247041, 0.203355, 0.203355, 0.137348, 0.137348, 0.11371, 0.102787, 0.096677, 0.147574, 0.236433, 0.257454, 0.222385, 0.216401, 0.139895, 0.10481, 0.06184, 0.034884, 0.034068, 0.0198, 0.033407, 0.032677, 0.020522, 0.020876, 0.012727, 0.021816, 0.034068, 0.043307, 0.090864, 0.055536, 0.064632, 0.064632, 0.067594, 0.046336, 0.045352, 0.047319, 0.066181, 0.066181, 0.090864, 0.071867, 0.100716, 0.078022, 0.055536, 0.083462, 0.083462, 0.137348, 0.085092, 0.060549], '')</t>
  </si>
  <si>
    <t xml:space="preserve">F5S101|F5S101_9ENTR ribonucleoside-diphosphate reductase OS=Enterobacter hormaechei ATCC 49162 </t>
  </si>
  <si>
    <t>([0.081712, 0.134866, 0.170161, 0.102787, 0.139895, 0.182256, 0.225814, 0.25406, 0.295083, 0.229226, 0.271506, 0.247041, 0.158265, 0.247041, 0.247041, 0.170161, 0.232838, 0.229226, 0.268042, 0.222385, 0.129801, 0.147574, 0.161087, 0.179055, 0.26085, 0.194234, 0.216401, 0.134866, 0.132295, 0.134866, 0.21291, 0.125101, 0.200174, 0.271506, 0.161087, 0.173081, 0.25406, 0.173081, 0.17593, 0.161087, 0.236433, 0.349426, 0.440853, 0.418646, 0.318242, 0.321458, 0.295083, 0.257454, 0.278302, 0.17593, 0.167087, 0.158265, 0.161087, 0.137348, 0.100716, 0.111485, 0.111485, 0.111485, 0.10481, 0.11371, 0.125101, 0.144935, 0.090864, 0.086953, 0.067594, 0.129801, 0.109221, 0.109221, 0.086953, 0.120615, 0.219301, 0.191378, 0.120615, 0.191378, 0.21291, 0.291804, 0.394753, 0.401658, 0.366687, 0.390993, 0.339168, 0.318242, 0.328603, 0.30533, 0.295083, 0.209395, 0.147574, 0.185198, 0.239899, 0.216401, 0.216401, 0.179055, 0.200174, 0.278302, 0.182256, 0.15284, 0.15008, 0.081712, 0.034884, 0.040537, 0.06312, 0.046336, 0.033407, 0.032677, 0.060549, 0.060549, 0.129801, 0.11371, 0.109221, 0.109221, 0.132295, 0.079919, 0.079919, 0.040537, 0.040537, 0.081712, 0.094817, 0.094817, 0.158265, 0.26085, 0.185198, 0.191378, 0.275179, 0.332115, 0.288399, 0.295083, 0.209395, 0.147574, 0.129801, 0.134866, 0.094817, 0.06312, 0.111485, 0.109221, 0.203355, 0.225814, 0.236433, 0.142424, 0.144935, 0.139895, 0.142424, 0.139895, 0.109221, 0.10481, 0.071867, 0.041405, 0.022667, 0.042364, 0.06184, 0.049374, 0.026338, 0.023087, 0.023534, 0.022667, 0.027463, 0.013613, 0.008156, 0.005734, 0.008156, 0.007031, 0.00543, 0.00389, 0.004976, 0.00543, 0.00558, 0.006701, 0.009977, 0.009977, 0.009483, 0.010221, 0.018787, 0.024393, 0.054297, 0.055536, 0.033407, 0.033407, 0.040537, 0.047319, 0.046336, 0.03976, 0.056825, 0.10481, 0.161087, 0.11371, 0.11371, 0.11371, 0.064632, 0.036378, 0.036378, 0.035586, 0.019109, 0.018415, 0.013821, 0.013821, 0.021816, 0.036378, 0.018106, 0.029376, 0.050641, 0.085092, 0.055536, 0.05306, 0.048328, 0.067594, 0.081712, 0.083462, 0.092881, 0.15008, 0.229226, 0.25031, 0.167087, 0.271506, 0.268042, 0.268042, 0.173081, 0.15284, 0.132295, 0.222385, 0.196879, 0.170161, 0.15008, 0.196879, 0.167087, 0.134866, 0.081712], '')</t>
  </si>
  <si>
    <t xml:space="preserve">F5S114|F5S114_9ENTR S-ribosylhomocysteine lyase OS=Enterobacter hormaechei ATCC 49162 </t>
  </si>
  <si>
    <t>([0.173081, 0.225814, 0.271506, 0.239899, 0.298791, 0.291804, 0.352862, 0.346032, 0.301917, 0.324872, 0.288399, 0.301917, 0.271506, 0.352862, 0.390993, 0.398279, 0.401658, 0.545602, 0.538167, 0.618285, 0.622677, 0.632174, 0.517562, 0.525368, 0.505461, 0.380708, 0.418646, 0.31487, 0.342579, 0.298791, 0.219301, 0.219301, 0.271506, 0.284882, 0.275179, 0.332115, 0.26085, 0.216401, 0.216401, 0.232838, 0.229226, 0.222385, 0.147574, 0.219301, 0.222385, 0.206376, 0.324872, 0.318242, 0.318242, 0.219301, 0.295083, 0.377384, 0.335645, 0.275179, 0.264545, 0.278302, 0.26085, 0.25031, 0.301917, 0.275179, 0.268042, 0.275179, 0.209395, 0.30533, 0.222385, 0.147574, 0.225814, 0.139895, 0.139895, 0.229226, 0.291804, 0.318242, 0.243554, 0.342579, 0.384043, 0.387226, 0.275179, 0.185198, 0.222385, 0.21291, 0.147574, 0.088832, 0.088832, 0.134866, 0.142424, 0.229226, 0.324872, 0.311707, 0.390993, 0.324872, 0.275179, 0.318242, 0.291804, 0.268042, 0.264545, 0.232838, 0.209395, 0.278302, 0.377384, 0.422041, 0.359901, 0.359901, 0.436924, 0.370445, 0.356642, 0.346032, 0.339168, 0.332115, 0.342579, 0.268042, 0.356642, 0.398279, 0.311707, 0.346032, 0.384043, 0.301917, 0.335645, 0.281712, 0.31487, 0.30533, 0.209395, 0.278302, 0.31487, 0.321458, 0.387226, 0.311707, 0.308712, 0.311707, 0.278302, 0.275179, 0.370445, 0.26085, 0.222385, 0.295083, 0.291804, 0.275179, 0.281712, 0.288399, 0.36309, 0.374039, 0.301917, 0.387226, 0.311707, 0.356642, 0.356642, 0.366687, 0.461924, 0.461924, 0.36309, 0.366687, 0.281712, 0.295083, 0.370445, 0.41194, 0.41194, 0.328603, 0.414856, 0.517562, 0.418646, 0.4292, 0.335645, 0.384043, 0.366687, 0.422041, 0.387226, 0.36309, 0.321458, 0.271506, 0.206376, 0.301917, 0.30533], '')</t>
  </si>
  <si>
    <t>[17, 18, 19, 20, 21, 22, 23, 24, 157]</t>
  </si>
  <si>
    <t xml:space="preserve">F5S115|F5S115_9ENTR Glutamate--cysteine ligase OS=Enterobacter hormaechei ATCC 49162 </t>
  </si>
  <si>
    <t>([0.106997, 0.066181, 0.11371, 0.161087, 0.194234, 0.275179, 0.318242, 0.31487, 0.25031, 0.271506, 0.298791, 0.247041, 0.349426, 0.308712, 0.30533, 0.284882, 0.308712, 0.291804, 0.335645, 0.422041, 0.36309, 0.465241, 0.483068, 0.472492, 0.433034, 0.444081, 0.408655, 0.394753, 0.339168, 0.394753, 0.40511, 0.40511, 0.494003, 0.480142, 0.521092, 0.517562, 0.585406, 0.465241, 0.465241, 0.444081, 0.41194, 0.414856, 0.422041, 0.486429, 0.472492, 0.387226, 0.291804, 0.295083, 0.301917, 0.387226, 0.308712, 0.275179, 0.288399, 0.257454, 0.179055, 0.094817, 0.109221, 0.067594, 0.066181, 0.067594, 0.081712, 0.066181, 0.11371, 0.111485, 0.116183, 0.0704, 0.142424, 0.216401, 0.173081, 0.106997, 0.102787, 0.116183, 0.106997, 0.094817, 0.118441, 0.129801, 0.194234, 0.17593, 0.170161, 0.25031, 0.216401, 0.185198, 0.257454, 0.164327, 0.164327, 0.161087, 0.26085, 0.247041, 0.203355, 0.144935, 0.247041, 0.161087, 0.236433, 0.232838, 0.26085, 0.179055, 0.15008, 0.092881, 0.10481, 0.196879, 0.194234, 0.232838, 0.243554, 0.15284, 0.25031, 0.173081, 0.139895, 0.134866, 0.076542, 0.100716, 0.185198, 0.155435, 0.247041, 0.170161, 0.209395, 0.182256, 0.17593, 0.264545, 0.356642, 0.25031, 0.147574, 0.15008, 0.158265, 0.15008, 0.147574, 0.132295, 0.21291, 0.243554, 0.142424, 0.225814, 0.194234, 0.122885, 0.092881, 0.094817, 0.155435, 0.094817, 0.092881, 0.147574, 0.10481, 0.096677, 0.088832, 0.167087, 0.085092, 0.073402, 0.041405, 0.085092, 0.06312, 0.047319, 0.022667, 0.020876, 0.022667, 0.022306, 0.036378, 0.029376, 0.026338, 0.028695, 0.051831, 0.058088, 0.056825, 0.098513, 0.083462, 0.090864, 0.083462, 0.132295, 0.134866, 0.129801, 0.056825, 0.081712, 0.060549, 0.073402, 0.147574, 0.144935, 0.109221, 0.06312, 0.109221, 0.055536, 0.048328, 0.023534, 0.015694, 0.010509, 0.01078, 0.008895, 0.009015, 0.006374, 0.007031, 0.006374, 0.008409, 0.014783, 0.01204, 0.011669, 0.011518, 0.011106, 0.010372, 0.009728, 0.010131, 0.010372, 0.017447, 0.017447, 0.03976, 0.06184, 0.085092, 0.043307, 0.088832, 0.074921, 0.15284, 0.15284, 0.18812, 0.206376, 0.120615, 0.144935, 0.182256, 0.191378, 0.125101, 0.078022, 0.170161, 0.167087, 0.132295, 0.139895, 0.139895, 0.073402, 0.073402, 0.054297, 0.088832, 0.081712, 0.094817, 0.085092, 0.050641, 0.050641, 0.049374, 0.081712, 0.081712, 0.111485, 0.170161, 0.264545, 0.26085, 0.236433, 0.232838, 0.275179, 0.164327, 0.17593, 0.268042, 0.185198, 0.257454, 0.275179, 0.17593, 0.18812, 0.161087, 0.239899, 0.155435, 0.139895, 0.142424, 0.122885, 0.069024, 0.067594, 0.064632, 0.125101, 0.122885, 0.206376, 0.216401, 0.243554, 0.247041, 0.229226, 0.225814, 0.232838, 0.144935, 0.239899, 0.30533, 0.25406, 0.25406, 0.332115, 0.339168, 0.257454, 0.301917, 0.301917, 0.318242, 0.308712, 0.295083, 0.232838, 0.147574, 0.142424, 0.142424, 0.142424, 0.155435, 0.25031, 0.179055, 0.182256, 0.144935, 0.173081, 0.173081, 0.173081, 0.203355, 0.200174, 0.281712, 0.209395, 0.298791, 0.284882, 0.288399, 0.275179, 0.356642, 0.444081, 0.465241, 0.557691, 0.549308, 0.5017, 0.40511, 0.494003, 0.585406, 0.626927, 0.585406, 0.58069, 0.604312, 0.476583, 0.394753, 0.41194, 0.41194, 0.401658, 0.40511, 0.324872, 0.339168, 0.236433, 0.243554, 0.247041, 0.15284, 0.144935, 0.196879, 0.191378, 0.185198, 0.134866, 0.144935, 0.155435, 0.243554, 0.236433, 0.25031, 0.332115, 0.21291, 0.200174, 0.21291, 0.144935, 0.127496, 0.102787, 0.116183, 0.058088, 0.028107, 0.035586, 0.022667, 0.016257, 0.027463, 0.023534, 0.041405, 0.042364, 0.032017, 0.030611, 0.028695, 0.046336, 0.05306, 0.06184, 0.06184, 0.034884, 0.060549, 0.111485, 0.137348, 0.200174, 0.200174, 0.291804, 0.349426, 0.36309, 0.311707, 0.219301, 0.264545, 0.232838, 0.21291, 0.236433, 0.268042, 0.271506, 0.182256, 0.17593, 0.173081, 0.247041, 0.243554, 0.236433, 0.170161, 0.179055, 0.17593, 0.243554, 0.239899, 0.15008, 0.239899, 0.239899, 0.295083, 0.271506, 0.206376, 0.21291, 0.21291, 0.196879, 0.132295, 0.118441, 0.11371, 0.18812, 0.122885, 0.179055, 0.170161, 0.179055, 0.139895, 0.137348, 0.167087, 0.102787, 0.191378, 0.161087, 0.170161, 0.122885, 0.129801, 0.182256, 0.196879, 0.179055, 0.102787, 0.164327, 0.25031, 0.185198, 0.111485, 0.185198, 0.209395, 0.147574, 0.147574, 0.18812, 0.182256, 0.094817, 0.161087, 0.158265, 0.191378, 0.275179, 0.278302, 0.284882, 0.17593, 0.158265, 0.158265, 0.229226, 0.147574, 0.100716, 0.139895, 0.206376, 0.167087, 0.096677, 0.167087, 0.236433, 0.219301, 0.15008, 0.25031, 0.239899, 0.239899, 0.206376, 0.185198, 0.26085, 0.179055, 0.26085, 0.232838, 0.281712, 0.206376, 0.281712, 0.380708, 0.359901, 0.284882, 0.284882, 0.374039, 0.374039, 0.401658, 0.318242, 0.418646, 0.335645, 0.26085, 0.25031, 0.268042, 0.243554, 0.26085, 0.236433, 0.196879, 0.196879, 0.200174, 0.281712, 0.301917, 0.25406, 0.281712, 0.295083, 0.257454, 0.243554, 0.232838, 0.191378, 0.288399, 0.203355, 0.301917, 0.349426, 0.321458, 0.318242, 0.356642, 0.36309, 0.468512, 0.42561, 0.476583, 0.4292, 0.332115, 0.243554, 0.243554, 0.232838, 0.30533, 0.346032, 0.332115, 0.301917, 0.288399, 0.236433, 0.295083, 0.236433, 0.243554, 0.25031, 0.18812, 0.132295], '')</t>
  </si>
  <si>
    <t>[34, 35, 36, 301, 302, 303, 306, 307, 308, 309, 310]</t>
  </si>
  <si>
    <t xml:space="preserve">F5S118|F5S118_9ENTR Translational regulator CsrA OS=Enterobacter hormaechei ATCC 49162 </t>
  </si>
  <si>
    <t>([0.21291, 0.134866, 0.142424, 0.090864, 0.120615, 0.161087, 0.203355, 0.158265, 0.196879, 0.155435, 0.18812, 0.15284, 0.15008, 0.216401, 0.222385, 0.21291, 0.209395, 0.222385, 0.288399, 0.219301, 0.216401, 0.134866, 0.200174, 0.161087, 0.25031, 0.222385, 0.239899, 0.229226, 0.311707, 0.232838, 0.308712, 0.229226, 0.311707, 0.390993, 0.401658, 0.480142, 0.398279, 0.324872, 0.308712, 0.311707, 0.295083, 0.288399, 0.346032, 0.352862, 0.422041, 0.41194, 0.440853, 0.40511, 0.41194, 0.40511, 0.401658, 0.377384, 0.436924, 0.401658, 0.377384, 0.335645, 0.298791, 0.390993, 0.480142, 0.461924, 0.4292], '')</t>
  </si>
  <si>
    <t xml:space="preserve">F5S121|F5S121_9ENTR Protein RecA OS=Enterobacter hormaechei ATCC 49162 </t>
  </si>
  <si>
    <t>([0.225814, 0.26085, 0.31487, 0.335645, 0.318242, 0.243554, 0.232838, 0.222385, 0.216401, 0.164327, 0.185198, 0.225814, 0.142424, 0.164327, 0.216401, 0.308712, 0.239899, 0.268042, 0.346032, 0.328603, 0.308712, 0.21291, 0.191378, 0.182256, 0.122885, 0.144935, 0.232838, 0.281712, 0.31487, 0.346032, 0.398279, 0.414856, 0.339168, 0.454136, 0.436924, 0.352862, 0.342579, 0.447574, 0.447574, 0.454136, 0.374039, 0.374039, 0.374039, 0.418646, 0.328603, 0.374039, 0.295083, 0.271506, 0.219301, 0.216401, 0.21291, 0.167087, 0.18812, 0.216401, 0.194234, 0.18812, 0.191378, 0.134866, 0.15008, 0.094817, 0.054297, 0.088832, 0.111485, 0.196879, 0.185198, 0.275179, 0.301917, 0.380708, 0.387226, 0.4292, 0.349426, 0.356642, 0.359901, 0.335645, 0.301917, 0.239899, 0.209395, 0.26085, 0.295083, 0.281712, 0.370445, 0.483068, 0.483068, 0.440853, 0.422041, 0.346032, 0.311707, 0.216401, 0.144935, 0.15008, 0.120615, 0.206376, 0.206376, 0.25406, 0.164327, 0.236433, 0.339168, 0.30533, 0.243554, 0.243554, 0.236433, 0.229226, 0.137348, 0.137348, 0.094817, 0.098513, 0.090864, 0.118441, 0.206376, 0.216401, 0.137348, 0.109221, 0.096677, 0.096677, 0.144935, 0.229226, 0.222385, 0.185198, 0.271506, 0.374039, 0.374039, 0.284882, 0.308712, 0.30533, 0.232838, 0.311707, 0.268042, 0.271506, 0.222385, 0.216401, 0.298791, 0.374039, 0.414856, 0.346032, 0.346032, 0.243554, 0.15284, 0.090864, 0.06184, 0.058088, 0.054297, 0.043307, 0.060549, 0.042364, 0.044297, 0.074921, 0.085092, 0.102787, 0.134866, 0.17593, 0.106997, 0.118441, 0.118441, 0.155435, 0.139895, 0.129801, 0.191378, 0.278302, 0.374039, 0.40511, 0.387226, 0.30533, 0.342579, 0.342579, 0.380708, 0.4292, 0.384043, 0.349426, 0.359901, 0.359901, 0.30533, 0.394753, 0.374039, 0.291804, 0.239899, 0.321458, 0.335645, 0.236433, 0.232838, 0.232838, 0.268042, 0.281712, 0.370445, 0.31487, 0.26085, 0.173081, 0.118441, 0.083462, 0.088832, 0.090864, 0.06312, 0.079919, 0.060549, 0.060549, 0.059222, 0.0704, 0.046336, 0.034068, 0.030611, 0.030611, 0.030611, 0.038042, 0.03976, 0.03976, 0.071867, 0.125101, 0.194234, 0.295083, 0.398279, 0.352862, 0.26085, 0.349426, 0.247041, 0.200174, 0.17593, 0.264545, 0.200174, 0.271506, 0.222385, 0.335645, 0.25031, 0.243554, 0.21291, 0.120615, 0.11371, 0.090864, 0.056825, 0.058088, 0.064632, 0.059222, 0.078022, 0.137348, 0.094817, 0.11371, 0.179055, 0.206376, 0.222385, 0.298791, 0.298791, 0.31487, 0.30533, 0.328603, 0.26085, 0.257454, 0.359901, 0.36309, 0.311707, 0.352862, 0.321458, 0.342579, 0.247041, 0.232838, 0.232838, 0.271506, 0.352862, 0.257454, 0.268042, 0.173081, 0.109221, 0.06312, 0.094817, 0.102787, 0.144935, 0.129801, 0.142424, 0.074921, 0.046336, 0.076542, 0.098513, 0.071867, 0.038042, 0.074921, 0.046336, 0.042364, 0.033407, 0.030003, 0.06184, 0.055536, 0.058088, 0.055536, 0.10481, 0.102787, 0.078022, 0.079919, 0.111485, 0.064632, 0.071867, 0.116183, 0.071867, 0.071867, 0.116183, 0.173081, 0.158265, 0.158265, 0.158265, 0.225814, 0.229226, 0.209395, 0.191378, 0.281712, 0.335645, 0.243554, 0.247041, 0.206376, 0.142424, 0.161087, 0.243554, 0.339168, 0.370445, 0.42561, 0.384043, 0.356642, 0.339168, 0.359901, 0.356642, 0.370445, 0.352862, 0.346032, 0.291804, 0.31487, 0.31487, 0.264545, 0.271506, 0.196879, 0.281712, 0.370445, 0.384043, 0.384043, 0.370445, 0.324872, 0.390993, 0.4292, 0.359901, 0.30533, 0.232838, 0.324872, 0.31487, 0.295083, 0.311707, 0.349426, 0.366687, 0.366687, 0.450668, 0.545602, 0.671169, 0.671169, 0.521092, 0.5017, 0.472492, 0.458154, 0.454136, 0.390993, 0.352862, 0.472492, 0.557691, 0.685117, 0.642678], '')</t>
  </si>
  <si>
    <t>[343, 344, 345, 346, 347, 354, 355, 356]</t>
  </si>
  <si>
    <t xml:space="preserve">F5S127|F5S127_9ENTR Arabinose 5-phosphate isomerase OS=Enterobacter hormaechei ATCC 49162 </t>
  </si>
  <si>
    <t>([0.139895, 0.194234, 0.11371, 0.067594, 0.041405, 0.069024, 0.043307, 0.064632, 0.094817, 0.092881, 0.111485, 0.139895, 0.083462, 0.096677, 0.194234, 0.281712, 0.281712, 0.268042, 0.321458, 0.335645, 0.222385, 0.147574, 0.142424, 0.191378, 0.239899, 0.342579, 0.328603, 0.321458, 0.216401, 0.203355, 0.179055, 0.200174, 0.196879, 0.288399, 0.185198, 0.098513, 0.06312, 0.088832, 0.088832, 0.043307, 0.03976, 0.081712, 0.122885, 0.120615, 0.15008, 0.109221, 0.100716, 0.096677, 0.164327, 0.167087, 0.134866, 0.158265, 0.147574, 0.092881, 0.074921, 0.116183, 0.194234, 0.26085, 0.301917, 0.335645, 0.398279, 0.288399, 0.182256, 0.127496, 0.134866, 0.155435, 0.206376, 0.229226, 0.196879, 0.129801, 0.216401, 0.247041, 0.291804, 0.200174, 0.281712, 0.278302, 0.18812, 0.203355, 0.203355, 0.203355, 0.182256, 0.15284, 0.219301, 0.247041, 0.206376, 0.122885, 0.100716, 0.067594, 0.059222, 0.071867, 0.118441, 0.094817, 0.096677, 0.102787, 0.102787, 0.109221, 0.083462, 0.085092, 0.041405, 0.051831, 0.051831, 0.028107, 0.048328, 0.0704, 0.116183, 0.203355, 0.232838, 0.203355, 0.222385, 0.15284, 0.129801, 0.10481, 0.129801, 0.129801, 0.116183, 0.179055, 0.17593, 0.25406, 0.377384, 0.384043, 0.318242, 0.229226, 0.281712, 0.232838, 0.21291, 0.182256, 0.185198, 0.167087, 0.203355, 0.194234, 0.271506, 0.236433, 0.298791, 0.298791, 0.324872, 0.291804, 0.219301, 0.25031, 0.21291, 0.18812, 0.191378, 0.191378, 0.308712, 0.346032, 0.380708, 0.380708, 0.418646, 0.349426, 0.447574, 0.444081, 0.454136, 0.414856, 0.444081, 0.418646, 0.422041, 0.366687, 0.321458, 0.359901, 0.284882, 0.295083, 0.222385, 0.264545, 0.308712, 0.243554, 0.239899, 0.236433, 0.139895, 0.144935, 0.219301, 0.229226, 0.232838, 0.206376, 0.21291, 0.25406, 0.25406, 0.25406, 0.318242, 0.370445, 0.398279, 0.408655, 0.356642, 0.422041, 0.4292, 0.418646, 0.370445, 0.291804, 0.30533, 0.414856, 0.342579, 0.332115, 0.318242, 0.232838, 0.308712, 0.342579, 0.346032, 0.352862, 0.352862, 0.288399, 0.229226, 0.268042, 0.311707, 0.332115, 0.332115, 0.288399, 0.295083, 0.377384, 0.454136, 0.380708, 0.346032, 0.414856, 0.374039, 0.328603, 0.328603, 0.380708, 0.301917, 0.295083, 0.291804, 0.288399, 0.311707, 0.321458, 0.281712, 0.191378, 0.191378, 0.167087, 0.179055, 0.116183, 0.118441, 0.122885, 0.167087, 0.196879, 0.196879, 0.170161, 0.200174, 0.275179, 0.196879, 0.173081, 0.17593, 0.182256, 0.17593, 0.185198, 0.185198, 0.18812, 0.268042, 0.243554, 0.194234, 0.194234, 0.264545, 0.25406, 0.239899, 0.243554, 0.170161, 0.17593, 0.239899, 0.25406, 0.194234, 0.25406, 0.366687, 0.332115, 0.284882, 0.295083, 0.284882, 0.36309, 0.359901, 0.275179, 0.366687, 0.36309, 0.436924, 0.41194, 0.422041, 0.42561, 0.42561, 0.480142, 0.366687, 0.377384, 0.332115, 0.398279, 0.414856, 0.342579, 0.291804, 0.295083, 0.284882, 0.284882, 0.284882, 0.196879, 0.281712, 0.243554, 0.295083, 0.324872, 0.291804, 0.222385, 0.225814, 0.243554, 0.278302, 0.36309, 0.346032, 0.295083, 0.225814, 0.206376, 0.239899, 0.229226, 0.275179, 0.196879, 0.203355, 0.21291, 0.206376, 0.129801, 0.158265, 0.155435, 0.122885, 0.106997, 0.090864, 0.0704, 0.048328, 0.034884, 0.026338, 0.019401, 0.025762, 0.032677, 0.022667, 0.0198, 0.032677], '')</t>
  </si>
  <si>
    <t xml:space="preserve">F5S128|F5S128_9ENTR Anaerobic nitric oxide reductase transcription regulator NorR OS=Enterobacter hormaechei ATCC 49162 </t>
  </si>
  <si>
    <t>([0.534167, 0.557691, 0.384043, 0.41194, 0.335645, 0.377384, 0.31487, 0.243554, 0.236433, 0.26085, 0.196879, 0.200174, 0.122885, 0.196879, 0.118441, 0.118441, 0.118441, 0.118441, 0.060549, 0.073402, 0.074921, 0.100716, 0.106997, 0.191378, 0.10481, 0.164327, 0.15284, 0.137348, 0.129801, 0.15008, 0.158265, 0.158265, 0.182256, 0.268042, 0.185198, 0.185198, 0.173081, 0.106997, 0.116183, 0.161087, 0.158265, 0.134866, 0.076542, 0.040537, 0.040537, 0.046336, 0.048328, 0.048328, 0.083462, 0.15284, 0.081712, 0.042364, 0.096677, 0.054297, 0.043307, 0.037156, 0.0704, 0.069024, 0.067594, 0.050641, 0.060549, 0.066181, 0.050641, 0.048328, 0.083462, 0.083462, 0.139895, 0.06312, 0.066181, 0.037156, 0.03976, 0.079919, 0.139895, 0.142424, 0.219301, 0.167087, 0.278302, 0.271506, 0.179055, 0.232838, 0.264545, 0.232838, 0.219301, 0.308712, 0.324872, 0.257454, 0.257454, 0.155435, 0.298791, 0.257454, 0.36309, 0.339168, 0.356642, 0.264545, 0.264545, 0.281712, 0.408655, 0.291804, 0.298791, 0.398279, 0.339168, 0.247041, 0.31487, 0.31487, 0.311707, 0.408655, 0.483068, 0.390993, 0.505461, 0.387226, 0.42561, 0.377384, 0.30533, 0.194234, 0.281712, 0.161087, 0.182256, 0.090864, 0.081712, 0.06184, 0.06184, 0.11371, 0.200174, 0.102787, 0.055536, 0.051831, 0.036378, 0.021381, 0.038042, 0.023087, 0.03976, 0.038858, 0.038042, 0.060549, 0.137348, 0.147574, 0.239899, 0.118441, 0.203355, 0.321458, 0.239899, 0.239899, 0.247041, 0.257454, 0.311707, 0.321458, 0.321458, 0.268042, 0.26085, 0.222385, 0.278302, 0.179055, 0.15284, 0.155435, 0.155435, 0.106997, 0.058088, 0.058088, 0.120615, 0.090864, 0.050641, 0.060549, 0.033407, 0.034884, 0.032677, 0.023963, 0.047319, 0.047319, 0.088832, 0.161087, 0.118441, 0.086953, 0.170161, 0.196879, 0.225814, 0.26085, 0.301917, 0.31487, 0.196879, 0.206376, 0.25031, 0.264545, 0.31487, 0.414856, 0.401658, 0.41194, 0.465241, 0.342579, 0.342579, 0.247041, 0.232838, 0.359901, 0.444081, 0.370445, 0.398279, 0.41194, 0.288399, 0.275179, 0.339168, 0.476583, 0.346032, 0.359901, 0.328603, 0.288399, 0.247041, 0.206376, 0.179055, 0.225814, 0.232838, 0.243554, 0.25406, 0.173081, 0.081712, 0.040537, 0.050641, 0.049374, 0.049374, 0.085092, 0.092881, 0.096677, 0.079919, 0.161087, 0.085092, 0.100716, 0.125101, 0.147574, 0.15008, 0.086953, 0.083462, 0.155435, 0.122885, 0.182256, 0.301917, 0.398279, 0.480142, 0.40511, 0.394753, 0.422041, 0.339168, 0.257454, 0.17593, 0.116183, 0.109221, 0.122885, 0.15284, 0.15284, 0.096677, 0.142424, 0.247041, 0.239899, 0.15284, 0.15284, 0.170161, 0.137348, 0.155435, 0.116183, 0.092881, 0.085092, 0.0704, 0.076542, 0.116183, 0.182256, 0.236433, 0.129801, 0.194234, 0.225814, 0.229226, 0.219301, 0.185198, 0.182256, 0.179055, 0.247041, 0.281712, 0.257454, 0.15008, 0.15008, 0.194234, 0.271506, 0.281712, 0.288399, 0.359901, 0.374039, 0.284882, 0.203355, 0.222385, 0.222385, 0.236433, 0.173081, 0.264545, 0.278302, 0.182256, 0.182256, 0.116183, 0.116183, 0.0704, 0.144935, 0.109221, 0.127496, 0.092881, 0.049374, 0.044297, 0.028695, 0.016528, 0.028107, 0.032017, 0.055536, 0.055536, 0.026892, 0.05306, 0.051831, 0.030003, 0.051831, 0.055536, 0.100716, 0.098513, 0.158265, 0.094817, 0.11371, 0.074921, 0.132295, 0.144935, 0.144935, 0.144935, 0.147574, 0.118441, 0.161087, 0.173081, 0.17593, 0.268042, 0.268042, 0.185198, 0.25406, 0.268042, 0.271506, 0.194234, 0.125101, 0.10481, 0.170161, 0.185198, 0.142424, 0.134866, 0.167087, 0.17593, 0.161087, 0.137348, 0.167087, 0.191378, 0.11371, 0.10481, 0.071867, 0.032017, 0.069024, 0.040537, 0.03976, 0.023963, 0.046336, 0.100716, 0.071867, 0.071867, 0.071867, 0.142424, 0.147574, 0.179055, 0.179055, 0.194234, 0.243554, 0.164327, 0.106997, 0.147574, 0.15008, 0.118441, 0.120615, 0.064632, 0.118441, 0.118441, 0.118441, 0.094817, 0.045352, 0.076542, 0.064632, 0.060549, 0.035586, 0.034884, 0.032677, 0.020876, 0.021381, 0.019401, 0.031287, 0.066181, 0.078022, 0.066181, 0.125101, 0.232838, 0.308712, 0.21291, 0.134866, 0.191378, 0.125101, 0.194234, 0.10481, 0.15008, 0.15008, 0.239899, 0.182256, 0.182256, 0.257454, 0.239899, 0.332115, 0.339168, 0.281712, 0.191378, 0.225814, 0.225814, 0.191378, 0.134866, 0.147574, 0.147574, 0.129801, 0.200174, 0.17593, 0.295083, 0.257454, 0.257454, 0.243554, 0.311707, 0.324872, 0.25031, 0.271506, 0.17593, 0.17593, 0.17593, 0.268042, 0.268042, 0.164327, 0.164327, 0.15008, 0.209395, 0.301917, 0.339168, 0.349426, 0.346032, 0.332115, 0.335645, 0.271506, 0.275179, 0.301917, 0.225814, 0.257454, 0.349426, 0.450668, 0.444081, 0.408655, 0.414856, 0.422041, 0.557691, 0.497853, 0.59917, 0.604312, 0.557691, 0.553315, 0.549308, 0.557691, 0.436924, 0.447574, 0.517562, 0.521092, 0.454136, 0.4292, 0.468512, 0.440853, 0.401658, 0.324872, 0.398279, 0.394753, 0.398279, 0.398279, 0.480142, 0.483068, 0.359901, 0.36309, 0.332115, 0.264545, 0.268042, 0.377384, 0.380708, 0.30533, 0.308712, 0.308712, 0.401658, 0.335645, 0.31487, 0.352862, 0.352862, 0.356642, 0.346032, 0.257454, 0.222385, 0.225814, 0.222385, 0.257454, 0.281712, 0.229226, 0.298791, 0.321458, 0.301917, 0.268042, 0.328603, 0.288399, 0.298791, 0.26085, 0.311707, 0.308712, 0.247041, 0.342579], '')</t>
  </si>
  <si>
    <t>[0, 1, 108, 454, 456, 457, 458, 459, 460, 461, 464, 465]</t>
  </si>
  <si>
    <t xml:space="preserve">F5S130|F5S130_9ENTR Nitric oxide reductase FlRd-NAD(+) reductase OS=Enterobacter hormaechei ATCC 49162 </t>
  </si>
  <si>
    <t>([0.102787, 0.044297, 0.049374, 0.05306, 0.074921, 0.109221, 0.074921, 0.059222, 0.074921, 0.102787, 0.073402, 0.094817, 0.092881, 0.096677, 0.102787, 0.142424, 0.209395, 0.222385, 0.342579, 0.26085, 0.264545, 0.203355, 0.225814, 0.229226, 0.229226, 0.243554, 0.225814, 0.275179, 0.349426, 0.370445, 0.268042, 0.370445, 0.366687, 0.408655, 0.408655, 0.31487, 0.342579, 0.335645, 0.335645, 0.216401, 0.298791, 0.30533, 0.384043, 0.480142, 0.509769, 0.505461, 0.505461, 0.521092, 0.472492, 0.461924, 0.444081, 0.549308, 0.538167, 0.509769, 0.468512, 0.476583, 0.450668, 0.422041, 0.433034, 0.51388, 0.486429, 0.5017, 0.40511, 0.390993, 0.301917, 0.196879, 0.26085, 0.164327, 0.155435, 0.147574, 0.085092, 0.088832, 0.090864, 0.049374, 0.066181, 0.054297, 0.051831, 0.083462, 0.102787, 0.060549, 0.037156, 0.073402, 0.056825, 0.094817, 0.100716, 0.158265, 0.26085, 0.139895, 0.229226, 0.144935, 0.236433, 0.328603, 0.236433, 0.164327, 0.170161, 0.134866, 0.164327, 0.15284, 0.155435, 0.15008, 0.182256, 0.147574, 0.10481, 0.15284, 0.185198, 0.122885, 0.137348, 0.134866, 0.216401, 0.225814, 0.236433, 0.194234, 0.142424, 0.219301, 0.206376, 0.30533, 0.335645, 0.339168, 0.349426, 0.398279, 0.311707, 0.346032, 0.4292, 0.494003, 0.476583, 0.440853, 0.42561, 0.324872, 0.324872, 0.335645, 0.288399, 0.377384, 0.41194, 0.408655, 0.374039, 0.36309, 0.288399, 0.288399, 0.281712, 0.271506, 0.179055, 0.179055, 0.170161, 0.200174, 0.216401, 0.132295, 0.111485, 0.144935, 0.222385, 0.129801, 0.085092, 0.100716, 0.079919, 0.079919, 0.116183, 0.137348, 0.155435, 0.216401, 0.144935, 0.098513, 0.10481, 0.167087, 0.219301, 0.191378, 0.185198, 0.10481, 0.106997, 0.125101, 0.127496, 0.074921, 0.118441, 0.196879, 0.170161, 0.21291, 0.155435, 0.158265, 0.158265, 0.219301, 0.144935, 0.222385, 0.295083, 0.288399, 0.200174, 0.232838, 0.278302, 0.243554, 0.332115, 0.342579, 0.349426, 0.295083, 0.295083, 0.243554, 0.206376, 0.232838, 0.222385, 0.206376, 0.216401, 0.216401, 0.142424, 0.21291, 0.206376, 0.206376, 0.219301, 0.308712, 0.301917, 0.194234, 0.229226, 0.200174, 0.275179, 0.185198, 0.281712, 0.366687, 0.468512, 0.472492, 0.472492, 0.394753, 0.497853, 0.418646, 0.433034, 0.486429, 0.414856, 0.321458, 0.284882, 0.236433, 0.236433, 0.236433, 0.25031, 0.247041, 0.318242, 0.328603, 0.418646, 0.377384, 0.288399, 0.243554, 0.243554, 0.247041, 0.284882, 0.264545, 0.30533, 0.308712, 0.247041, 0.324872, 0.422041, 0.454136, 0.418646, 0.41194, 0.346032, 0.447574, 0.444081, 0.31487, 0.216401, 0.219301, 0.257454, 0.346032, 0.387226, 0.414856, 0.42561, 0.366687, 0.278302, 0.281712, 0.185198, 0.278302, 0.278302, 0.21291, 0.18812, 0.268042, 0.179055, 0.25406, 0.243554, 0.25406, 0.278302, 0.281712, 0.308712, 0.200174, 0.129801, 0.129801, 0.129801, 0.0704, 0.127496, 0.134866, 0.155435, 0.200174, 0.173081, 0.090864, 0.083462, 0.083462, 0.073402, 0.139895, 0.079919, 0.048328, 0.046336, 0.0704, 0.122885, 0.081712, 0.182256, 0.191378, 0.182256, 0.096677, 0.194234, 0.161087, 0.203355, 0.137348, 0.111485, 0.132295, 0.158265, 0.225814, 0.264545, 0.301917, 0.30533, 0.301917, 0.418646, 0.335645, 0.342579, 0.25031, 0.247041, 0.21291, 0.298791, 0.308712, 0.398279, 0.359901, 0.398279, 0.447574, 0.444081, 0.534167, 0.433034, 0.525368, 0.42561, 0.352862, 0.239899, 0.222385, 0.339168, 0.311707, 0.390993, 0.346032, 0.359901, 0.359901, 0.359901, 0.339168, 0.339168, 0.346032, 0.352862, 0.359901, 0.346032, 0.433034, 0.377384, 0.480142, 0.42561, 0.41194, 0.408655, 0.414856, 0.414856, 0.401658, 0.408655, 0.408655, 0.408655, 0.476583, 0.529623, 0.494003, 0.377384, 0.377384, 0.281712, 0.196879, 0.179055, 0.179055, 0.111485, 0.167087, 0.142424, 0.142424, 0.21291, 0.264545, 0.318242, 0.291804, 0.232838, 0.17593, 0.137348, 0.147574, 0.111485], '')</t>
  </si>
  <si>
    <t>[44, 45, 46, 47, 51, 52, 53, 59, 61, 323, 325, 356]</t>
  </si>
  <si>
    <t xml:space="preserve">F5S131|F5S131_9ENTR Nickel/cobalt efflux system OS=Enterobacter hormaechei ATCC 49162 </t>
  </si>
  <si>
    <t>([0.122885, 0.111485, 0.076542, 0.038858, 0.023087, 0.015344, 0.016257, 0.011903, 0.010509, 0.010221, 0.01078, 0.014783, 0.015078, 0.009401, 0.01227, 0.012491, 0.01204, 0.007877, 0.006482, 0.004388, 0.004414, 0.005011, 0.003864, 0.004611, 0.006194, 0.008409, 0.012727, 0.012491, 0.01204, 0.013016, 0.013821, 0.013613, 0.012491, 0.01227, 0.011903, 0.011669, 0.011342, 0.009015, 0.008156, 0.009294, 0.009096, 0.008895, 0.008723, 0.012491, 0.009294, 0.00962, 0.008723, 0.008723, 0.010131, 0.009977, 0.01078, 0.010926, 0.008624, 0.009015, 0.014586, 0.016826, 0.021816, 0.042364, 0.067594, 0.106997, 0.076542, 0.15284, 0.155435, 0.155435, 0.196879, 0.278302, 0.301917, 0.335645, 0.324872, 0.247041, 0.352862, 0.352862, 0.291804, 0.275179, 0.26085, 0.158265, 0.225814, 0.216401, 0.206376, 0.206376, 0.158265, 0.142424, 0.085092, 0.041405, 0.032677, 0.030003, 0.015694, 0.010926, 0.007555, 0.006701, 0.007555, 0.00777, 0.00777, 0.011518, 0.018106, 0.009865, 0.016826, 0.017138, 0.018415, 0.014075, 0.011106, 0.011903, 0.009483, 0.013265, 0.025762, 0.034884, 0.035586, 0.069024, 0.046336, 0.047319, 0.06184, 0.081712, 0.060549, 0.047319, 0.043307, 0.043307, 0.102787, 0.043307, 0.022306, 0.01204, 0.013437, 0.01227, 0.016528, 0.019109, 0.012727, 0.01204, 0.009401, 0.007177, 0.005318, 0.005318, 0.007422, 0.007422, 0.005734, 0.004736, 0.006142, 0.006194, 0.004689, 0.004736, 0.006194, 0.006194, 0.008895, 0.009977, 0.013016, 0.016257, 0.035586, 0.035586, 0.034884, 0.051831, 0.088832, 0.088832, 0.164327, 0.088832, 0.106997, 0.132295, 0.225814, 0.219301, 0.222385, 0.278302, 0.206376, 0.243554, 0.25031, 0.15284, 0.073402, 0.073402, 0.071867, 0.060549, 0.042364, 0.040537, 0.020876, 0.013016, 0.024393, 0.023963, 0.044297, 0.019401, 0.025316, 0.017138, 0.009728, 0.006795, 0.006619, 0.008075, 0.005249, 0.005086, 0.004646, 0.006795, 0.004921, 0.004835, 0.003276, 0.004899, 0.004899, 0.005992, 0.007877, 0.008276, 0.005734, 0.005872, 0.006194, 0.004414, 0.005249, 0.00543, 0.007422, 0.008624, 0.007422, 0.01204, 0.016826, 0.035586, 0.034884, 0.067594, 0.045352, 0.102787, 0.056825, 0.028107, 0.035586, 0.017447, 0.011106, 0.010926, 0.006795, 0.009977, 0.013265, 0.008525, 0.007645, 0.006701, 0.007555, 0.008804, 0.007091, 0.007091, 0.005223, 0.004161, 0.004358, 0.005318, 0.00389, 0.00515, 0.007259, 0.005318, 0.005503, 0.005503, 0.006078, 0.009483, 0.007315, 0.005872, 0.008276, 0.009187, 0.009294, 0.006039, 0.006374, 0.00777, 0.010131, 0.017797, 0.028107, 0.026338, 0.013821, 0.013016, 0.007645, 0.007645, 0.008804, 0.014315, 0.011106, 0.017447, 0.017138, 0.022667, 0.045352, 0.026892, 0.031287, 0.024393, 0.042364, 0.020522, 0.010221, 0.006245, 0.006039, 0.005932, 0.004247, 0.006374, 0.008075, 0.008409, 0.007877, 0.006795, 0.004775, 0.005503, 0.00558, 0.005683, 0.003671, 0.003671, 0.003405, 0.004208, 0.005249, 0.005992, 0.006482, 0.007315, 0.011669, 0.008002, 0.005683, 0.008002, 0.006374, 0.005683, 0.008409, 0.008895, 0.015344, 0.015078, 0.021816, 0.021381, 0.016826, 0.036378, 0.016826, 0.020165, 0.013613, 0.00962, 0.00962, 0.008804, 0.007555, 0.005683, 0.006701, 0.008156, 0.005872, 0.004835, 0.004414, 0.004208, 0.003341, 0.002727, 0.003963, 0.0028, 0.002705, 0.002349, 0.002396, 0.003555, 0.003212, 0.004161, 0.004577, 0.003431, 0.003757, 0.004483, 0.005734, 0.006482, 0.006482, 0.00777, 0.009865, 0.014586, 0.011342, 0.013265, 0.013437, 0.009015, 0.015344, 0.010131], '')</t>
  </si>
  <si>
    <t xml:space="preserve">F5S135|F5S135_9ENTR PTS system, beta-glucosides-specific IIB component OS=Enterobacter hormaechei ATCC 49162 </t>
  </si>
  <si>
    <t>([0.179055, 0.120615, 0.081712, 0.111485, 0.109221, 0.0704, 0.088832, 0.109221, 0.134866, 0.17593, 0.209395, 0.15008, 0.122885, 0.098513, 0.058088, 0.102787, 0.132295, 0.106997, 0.137348, 0.173081, 0.173081, 0.096677, 0.15284, 0.120615, 0.078022, 0.054297, 0.092881, 0.102787, 0.118441, 0.118441, 0.059222, 0.058088, 0.116183, 0.139895, 0.137348, 0.206376, 0.125101, 0.118441, 0.173081, 0.122885, 0.116183, 0.109221, 0.120615, 0.066181, 0.125101, 0.125101, 0.139895, 0.142424, 0.139895, 0.134866, 0.142424, 0.232838, 0.161087, 0.158265, 0.129801, 0.086953, 0.042364, 0.073402, 0.078022, 0.081712, 0.094817, 0.094817, 0.102787, 0.122885, 0.116183, 0.125101, 0.203355, 0.200174, 0.129801, 0.122885, 0.06312, 0.032017, 0.037156, 0.044297, 0.045352, 0.03976, 0.079919, 0.17593, 0.144935, 0.085092, 0.100716, 0.173081, 0.170161, 0.191378, 0.236433, 0.339168, 0.219301, 0.206376, 0.185198, 0.268042, 0.278302, 0.264545, 0.356642, 0.281712, 0.318242, 0.203355, 0.203355, 0.209395, 0.144935, 0.106997, 0.090864, 0.071867, 0.067594, 0.051831, 0.041405, 0.048328, 0.026338, 0.026892, 0.031287, 0.044297, 0.021816, 0.011669, 0.020165, 0.020165, 0.024826, 0.019401, 0.022667, 0.040537, 0.020165, 0.014783, 0.0198, 0.027463, 0.015344, 0.009294, 0.012491, 0.009977, 0.009187, 0.013613, 0.015694, 0.008804, 0.009977, 0.016528, 0.030003, 0.034068, 0.041405, 0.044297, 0.031287, 0.056825, 0.028107, 0.027463, 0.055536, 0.042364, 0.028695, 0.056825, 0.116183, 0.098513, 0.10481, 0.045352, 0.021816, 0.017138, 0.017138, 0.020165, 0.011669, 0.009401, 0.006619, 0.005378, 0.004577, 0.006142, 0.005223, 0.006374, 0.006567, 0.006482, 0.00558, 0.00777, 0.008156, 0.008156, 0.006701, 0.007645, 0.008002, 0.010509, 0.010672, 0.014075, 0.00777, 0.00962, 0.011903, 0.011669, 0.009096, 0.007877, 0.007877, 0.010131, 0.01204, 0.009865, 0.006533, 0.011342, 0.007422, 0.005932, 0.004835, 0.005799, 0.004976, 0.005992, 0.007031, 0.010509, 0.014783, 0.027463, 0.020876, 0.025316, 0.018787, 0.026338, 0.022306, 0.011903, 0.011669, 0.008525, 0.015694, 0.023087, 0.01227, 0.023087, 0.016257, 0.022306, 0.011342, 0.015344, 0.012491, 0.007495, 0.008409, 0.006533, 0.004689, 0.004775, 0.003671, 0.005683, 0.004775, 0.005799, 0.005992, 0.005503, 0.004899, 0.003461, 0.004315, 0.005734, 0.004247, 0.004775, 0.004835, 0.007315, 0.004976, 0.006701, 0.011518, 0.008804, 0.007555, 0.01227, 0.019401, 0.030611, 0.013613, 0.013265, 0.017447, 0.038858, 0.026338, 0.029376, 0.030003, 0.016021, 0.009401, 0.009015, 0.010509, 0.008624, 0.009096, 0.009401, 0.007877, 0.00515, 0.004646, 0.004414, 0.00316, 0.003109, 0.003246, 0.003478, 0.004775, 0.003478, 0.002396, 0.002057, 0.0028, 0.003924, 0.004431, 0.004388, 0.006078, 0.006078, 0.004976, 0.003701, 0.003555, 0.004161, 0.004135, 0.00515, 0.007031, 0.006988, 0.005086, 0.004689, 0.004775, 0.00359, 0.004899, 0.00515, 0.006374, 0.004577, 0.00389, 0.004414, 0.00543, 0.003997, 0.003461, 0.004976, 0.004646, 0.004775, 0.003701, 0.004315, 0.004431, 0.004414, 0.00515, 0.007031, 0.007259, 0.007645, 0.007177, 0.007495, 0.010926, 0.014075, 0.014075, 0.01078, 0.011518, 0.015078, 0.014586, 0.019401, 0.019401, 0.038858, 0.076542, 0.127496, 0.200174, 0.18812, 0.144935, 0.129801, 0.094817, 0.106997, 0.164327, 0.311707, 0.194234, 0.170161, 0.129801, 0.236433, 0.243554, 0.229226, 0.129801, 0.222385, 0.264545, 0.236433, 0.222385, 0.132295, 0.100716, 0.049374, 0.037156, 0.028695, 0.049374, 0.076542, 0.066181, 0.071867, 0.073402, 0.164327, 0.088832, 0.118441, 0.118441, 0.21291, 0.17593, 0.173081, 0.139895, 0.111485, 0.086953, 0.069024, 0.127496, 0.129801, 0.11371, 0.109221, 0.147574, 0.144935, 0.071867, 0.069024, 0.076542, 0.076542, 0.049374, 0.05306, 0.024826, 0.023087, 0.014315, 0.014783, 0.017447, 0.022667, 0.017138, 0.021381, 0.028107, 0.035586, 0.025316, 0.025762, 0.029376, 0.038042, 0.021816, 0.022306, 0.022667, 0.019401, 0.009483, 0.007645, 0.008804, 0.014315, 0.01204, 0.01227, 0.01227, 0.018415, 0.014075, 0.019401, 0.019401, 0.011669, 0.009015, 0.013437, 0.023963, 0.030003, 0.023087, 0.032017, 0.049374, 0.06184, 0.06184, 0.073402, 0.067594, 0.10481, 0.102787, 0.081712, 0.137348, 0.086953, 0.041405, 0.06312, 0.096677, 0.074921, 0.139895, 0.196879, 0.158265, 0.161087, 0.090864, 0.074921, 0.055536, 0.043307, 0.017138, 0.017138, 0.018415, 0.026892, 0.024826, 0.015078, 0.018415, 0.011518, 0.014075, 0.015344, 0.013821, 0.007495, 0.006619, 0.004835, 0.004513, 0.003924, 0.002881, 0.003014, 0.003727, 0.003341, 0.004431, 0.006795, 0.004835, 0.006795, 0.006078, 0.006619, 0.009728, 0.013265, 0.015344, 0.028107, 0.051831, 0.03976, 0.088832, 0.109221, 0.106997, 0.106997, 0.18812, 0.236433, 0.366687, 0.284882, 0.422041, 0.408655, 0.387226, 0.461924, 0.384043, 0.497853, 0.422041, 0.387226, 0.339168, 0.370445, 0.31487, 0.288399, 0.321458, 0.288399, 0.321458, 0.465241, 0.418646], '')</t>
  </si>
  <si>
    <t xml:space="preserve">F5S141|F5S141_9ENTR Hydrogenase-4 component G OS=Enterobacter hormaechei ATCC 49162 </t>
  </si>
  <si>
    <t>([0.346032, 0.328603, 0.31487, 0.225814, 0.25406, 0.281712, 0.278302, 0.179055, 0.232838, 0.257454, 0.216401, 0.203355, 0.139895, 0.139895, 0.139895, 0.144935, 0.086953, 0.086953, 0.094817, 0.090864, 0.164327, 0.236433, 0.200174, 0.236433, 0.25031, 0.264545, 0.182256, 0.196879, 0.236433, 0.225814, 0.147574, 0.137348, 0.21291, 0.30533, 0.225814, 0.155435, 0.170161, 0.161087, 0.106997, 0.059222, 0.035586, 0.032677, 0.033407, 0.051831, 0.049374, 0.038042, 0.023087, 0.03976, 0.028107, 0.026892, 0.014315, 0.023534, 0.041405, 0.03976, 0.03976, 0.056825, 0.088832, 0.050641, 0.069024, 0.111485, 0.18812, 0.191378, 0.167087, 0.118441, 0.071867, 0.041405, 0.056825, 0.0704, 0.0704, 0.079919, 0.132295, 0.229226, 0.225814, 0.229226, 0.203355, 0.134866, 0.078022, 0.044297, 0.074921, 0.076542, 0.0704, 0.044297, 0.081712, 0.066181, 0.106997, 0.18812, 0.281712, 0.328603, 0.398279, 0.41194, 0.370445, 0.380708, 0.377384, 0.311707, 0.30533, 0.339168, 0.398279, 0.436924, 0.553315, 0.51388, 0.557691, 0.494003, 0.447574, 0.433034, 0.51388, 0.483068, 0.476583, 0.398279, 0.398279, 0.387226, 0.328603, 0.332115, 0.311707, 0.236433, 0.239899, 0.257454, 0.17593, 0.185198, 0.173081, 0.173081, 0.209395, 0.25031, 0.301917, 0.401658, 0.321458, 0.247041, 0.182256, 0.18812, 0.264545, 0.288399, 0.164327, 0.222385, 0.318242, 0.328603, 0.328603, 0.30533, 0.30533, 0.288399, 0.278302, 0.342579, 0.332115, 0.318242, 0.26085, 0.281712, 0.203355, 0.271506, 0.342579, 0.41194, 0.414856, 0.374039, 0.380708, 0.505461, 0.490133, 0.490133, 0.472492, 0.58069, 0.707965, 0.562014, 0.690604, 0.557691, 0.480142, 0.480142, 0.497853, 0.461924, 0.454136, 0.545602, 0.549308, 0.525368, 0.545602, 0.534167, 0.497853, 0.41194, 0.4292, 0.339168, 0.328603, 0.352862, 0.26085, 0.25031, 0.275179, 0.271506, 0.374039, 0.465241, 0.472492, 0.480142, 0.56648, 0.562014, 0.440853, 0.444081, 0.374039, 0.25406, 0.182256, 0.25031, 0.308712, 0.301917, 0.390993, 0.30533, 0.194234, 0.278302, 0.25031, 0.318242, 0.219301, 0.209395, 0.132295, 0.06184, 0.030003, 0.020522, 0.020165, 0.038042, 0.038858, 0.047319, 0.10481, 0.144935, 0.085092, 0.0704, 0.0704, 0.069024, 0.11371, 0.144935, 0.137348, 0.096677, 0.098513, 0.17593, 0.127496, 0.200174, 0.196879, 0.203355, 0.268042, 0.278302, 0.281712, 0.216401, 0.185198, 0.170161, 0.106997, 0.111485, 0.129801, 0.059222, 0.046336, 0.047319, 0.06184, 0.06312, 0.092881, 0.048328, 0.045352, 0.071867, 0.069024, 0.090864, 0.158265, 0.170161, 0.161087, 0.129801, 0.182256, 0.173081, 0.120615, 0.132295, 0.225814, 0.243554, 0.356642, 0.352862, 0.36309, 0.321458, 0.222385, 0.257454, 0.31487, 0.219301, 0.139895, 0.085092, 0.137348, 0.083462, 0.085092, 0.085092, 0.064632, 0.064632, 0.111485, 0.161087, 0.147574, 0.073402, 0.071867, 0.03976, 0.049374, 0.026892, 0.028695, 0.032017, 0.032677, 0.020165, 0.022306, 0.036378, 0.030611, 0.029376, 0.045352, 0.040537, 0.020522, 0.026892, 0.028695, 0.015694, 0.009483, 0.014075, 0.015694, 0.014783, 0.025762, 0.021816, 0.037156, 0.035586, 0.056825, 0.042364, 0.0704, 0.120615, 0.071867, 0.086953, 0.088832, 0.086953, 0.073402, 0.139895, 0.173081, 0.173081, 0.185198, 0.291804, 0.206376, 0.284882, 0.200174, 0.118441, 0.139895, 0.137348, 0.10481, 0.106997, 0.137348, 0.167087, 0.096677, 0.098513, 0.155435, 0.155435, 0.164327, 0.158265, 0.094817, 0.100716, 0.100716, 0.170161, 0.179055, 0.179055, 0.144935, 0.225814, 0.324872, 0.284882, 0.288399, 0.380708, 0.387226, 0.311707, 0.318242, 0.418646, 0.414856, 0.342579, 0.346032, 0.298791, 0.25031, 0.25406, 0.243554, 0.243554, 0.278302, 0.278302, 0.271506, 0.318242, 0.321458, 0.308712, 0.359901, 0.284882, 0.284882, 0.185198, 0.25406, 0.239899, 0.147574, 0.232838, 0.339168, 0.349426, 0.298791, 0.352862, 0.444081, 0.450668, 0.328603, 0.298791, 0.295083, 0.321458, 0.30533, 0.328603, 0.288399, 0.209395, 0.284882, 0.25406, 0.349426, 0.349426, 0.349426, 0.40511, 0.398279, 0.374039, 0.359901, 0.454136, 0.454136, 0.465241, 0.454136, 0.626927, 0.497853, 0.418646, 0.490133, 0.394753, 0.359901, 0.318242, 0.30533, 0.335645, 0.321458, 0.328603, 0.268042, 0.264545, 0.295083, 0.311707, 0.318242, 0.311707, 0.243554, 0.284882, 0.21291, 0.137348, 0.116183, 0.196879, 0.179055, 0.179055, 0.206376, 0.203355, 0.200174, 0.291804, 0.278302, 0.26085, 0.158265, 0.219301, 0.191378, 0.127496, 0.122885, 0.090864, 0.05306, 0.085092, 0.041405, 0.06184, 0.066181, 0.069024, 0.073402, 0.074921, 0.088832, 0.127496, 0.129801, 0.222385, 0.144935, 0.106997, 0.10481, 0.194234, 0.191378, 0.127496, 0.196879, 0.118441, 0.094817, 0.173081, 0.17593, 0.275179, 0.17593, 0.222385, 0.147574, 0.139895, 0.120615, 0.085092, 0.092881, 0.078022, 0.076542, 0.122885, 0.15284, 0.21291, 0.203355, 0.137348, 0.225814, 0.132295, 0.203355, 0.239899, 0.219301, 0.206376, 0.21291, 0.328603, 0.370445, 0.447574, 0.370445, 0.384043, 0.414856, 0.298791, 0.328603, 0.219301, 0.219301, 0.194234, 0.161087, 0.158265, 0.15008, 0.129801, 0.225814, 0.134866, 0.191378, 0.191378, 0.125101, 0.120615, 0.066181, 0.046336, 0.028107, 0.045352, 0.079919, 0.083462, 0.155435, 0.111485, 0.173081, 0.17593, 0.17593, 0.225814, 0.15284, 0.161087, 0.120615, 0.11371, 0.194234, 0.11371, 0.11371, 0.196879, 0.132295, 0.132295, 0.161087, 0.164327, 0.167087, 0.17593, 0.167087, 0.127496, 0.17593, 0.134866, 0.092881, 0.116183, 0.0704, 0.11371, 0.170161, 0.243554, 0.243554, 0.243554, 0.339168, 0.281712, 0.203355, 0.301917, 0.30533, 0.30533, 0.394753, 0.311707, 0.31487, 0.31487, 0.275179, 0.268042, 0.247041, 0.31487, 0.308712, 0.36309, 0.374039, 0.374039, 0.401658, 0.328603, 0.328603, 0.291804, 0.324872, 0.366687, 0.31487, 0.40511, 0.380708, 0.339168, 0.433034, 0.387226, 0.352862], '')</t>
  </si>
  <si>
    <t>[98, 99, 100, 104, 151, 155, 156, 157, 158, 159, 165, 166, 167, 168, 169, 184, 185, 397]</t>
  </si>
  <si>
    <t xml:space="preserve">F5S146|F5S146_9ENTR Hydrogenase maturation factor HypA OS=Enterobacter hormaechei ATCC 49162 </t>
  </si>
  <si>
    <t>([0.025316, 0.046336, 0.029376, 0.021381, 0.034068, 0.043307, 0.054297, 0.058088, 0.047319, 0.056825, 0.071867, 0.076542, 0.067594, 0.058088, 0.088832, 0.058088, 0.098513, 0.229226, 0.179055, 0.127496, 0.094817, 0.142424, 0.090864, 0.144935, 0.185198, 0.102787, 0.106997, 0.043307, 0.034068, 0.055536, 0.060549, 0.058088, 0.050641, 0.035586, 0.03976, 0.023087, 0.014315, 0.009187, 0.009728, 0.009187, 0.009483, 0.007259, 0.007315, 0.009096, 0.009294, 0.007645, 0.009728, 0.010372, 0.022306, 0.013821, 0.013821, 0.009483, 0.00962, 0.008156, 0.011518, 0.011903, 0.018415, 0.043307, 0.069024, 0.069024, 0.041405, 0.038042, 0.037156, 0.043307, 0.041405, 0.016257, 0.023963, 0.030003, 0.017447, 0.012491, 0.030003, 0.017797, 0.018106, 0.017797, 0.026338, 0.023087, 0.015344, 0.015344, 0.015344, 0.008895, 0.009401, 0.018787, 0.012491, 0.028107, 0.024826, 0.025316, 0.067594, 0.042364, 0.037156, 0.040537, 0.040537, 0.033407, 0.06184, 0.109221, 0.111485, 0.10481, 0.102787, 0.096677, 0.096677, 0.096677, 0.144935, 0.132295, 0.090864, 0.219301, 0.219301, 0.236433, 0.216401, 0.194234, 0.257454, 0.239899, 0.308712, 0.370445, 0.384043, 0.332115, 0.275179, 0.239899], '')</t>
  </si>
  <si>
    <t xml:space="preserve">F5S158|F5S158_9ENTR DNA mismatch repair protein MutS OS=Enterobacter hormaechei ATCC 49162 </t>
  </si>
  <si>
    <t>([0.342579, 0.4292, 0.387226, 0.349426, 0.398279, 0.440853, 0.342579, 0.275179, 0.298791, 0.236433, 0.257454, 0.275179, 0.288399, 0.288399, 0.408655, 0.41194, 0.311707, 0.346032, 0.25406, 0.18812, 0.118441, 0.116183, 0.076542, 0.098513, 0.137348, 0.067594, 0.034068, 0.0704, 0.069024, 0.037156, 0.034884, 0.03976, 0.05306, 0.03976, 0.037156, 0.031287, 0.023087, 0.038042, 0.067594, 0.064632, 0.073402, 0.132295, 0.078022, 0.098513, 0.059222, 0.055536, 0.102787, 0.170161, 0.15284, 0.196879, 0.295083, 0.356642, 0.342579, 0.346032, 0.41194, 0.328603, 0.36309, 0.352862, 0.324872, 0.311707, 0.308712, 0.42561, 0.414856, 0.51388, 0.483068, 0.505461, 0.521092, 0.541878, 0.444081, 0.366687, 0.366687, 0.359901, 0.31487, 0.247041, 0.243554, 0.222385, 0.308712, 0.298791, 0.335645, 0.298791, 0.268042, 0.268042, 0.173081, 0.18812, 0.196879, 0.147574, 0.200174, 0.194234, 0.21291, 0.275179, 0.359901, 0.387226, 0.387226, 0.468512, 0.585406, 0.490133, 0.494003, 0.490133, 0.461924, 0.394753, 0.398279, 0.422041, 0.422041, 0.422041, 0.408655, 0.42561, 0.521092, 0.529623, 0.422041, 0.387226, 0.4292, 0.440853, 0.41194, 0.335645, 0.25031, 0.229226, 0.31487, 0.291804, 0.30533, 0.324872, 0.401658, 0.387226, 0.31487, 0.374039, 0.414856, 0.321458, 0.194234, 0.206376, 0.209395, 0.295083, 0.291804, 0.278302, 0.170161, 0.194234, 0.191378, 0.243554, 0.239899, 0.15284, 0.167087, 0.100716, 0.092881, 0.085092, 0.137348, 0.196879, 0.139895, 0.158265, 0.161087, 0.25031, 0.257454, 0.278302, 0.25031, 0.268042, 0.264545, 0.377384, 0.384043, 0.440853, 0.444081, 0.408655, 0.505461, 0.408655, 0.505461, 0.5017, 0.509769, 0.521092, 0.56648, 0.666105, 0.690604, 0.690604, 0.58069, 0.465241, 0.40511, 0.447574, 0.444081, 0.356642, 0.311707, 0.318242, 0.321458, 0.321458, 0.271506, 0.182256, 0.275179, 0.264545, 0.264545, 0.25031, 0.243554, 0.139895, 0.158265, 0.142424, 0.203355, 0.318242, 0.321458, 0.25406, 0.25406, 0.155435, 0.25406, 0.196879, 0.194234, 0.225814, 0.222385, 0.295083, 0.384043, 0.380708, 0.298791, 0.31487, 0.239899, 0.25031, 0.229226, 0.236433, 0.25031, 0.25031, 0.222385, 0.219301, 0.232838, 0.216401, 0.216401, 0.203355, 0.222385, 0.229226, 0.232838, 0.232838, 0.275179, 0.26085, 0.25406, 0.25406, 0.179055, 0.229226, 0.194234, 0.295083, 0.222385, 0.15008, 0.100716, 0.100716, 0.096677, 0.111485, 0.109221, 0.191378, 0.194234, 0.264545, 0.243554, 0.239899, 0.243554, 0.139895, 0.173081, 0.179055, 0.173081, 0.229226, 0.257454, 0.200174, 0.203355, 0.239899, 0.332115, 0.40511, 0.40511, 0.5017, 0.59014, 0.59508, 0.480142, 0.384043, 0.342579, 0.356642, 0.321458, 0.321458, 0.408655, 0.366687, 0.356642, 0.458154, 0.377384, 0.390993, 0.387226, 0.387226, 0.42561, 0.42561, 0.346032, 0.311707, 0.30533, 0.298791, 0.21291, 0.308712, 0.408655, 0.447574, 0.356642, 0.359901, 0.387226, 0.31487, 0.239899, 0.25031, 0.239899, 0.328603, 0.25406, 0.346032, 0.377384, 0.339168, 0.328603, 0.414856, 0.440853, 0.408655, 0.328603, 0.414856, 0.401658, 0.281712, 0.196879, 0.284882, 0.281712, 0.31487, 0.291804, 0.370445, 0.377384, 0.380708, 0.384043, 0.461924, 0.374039, 0.247041, 0.278302, 0.275179, 0.281712, 0.291804, 0.324872, 0.318242, 0.295083, 0.268042, 0.295083, 0.384043, 0.387226, 0.41194, 0.291804, 0.387226, 0.40511, 0.308712, 0.308712, 0.335645, 0.264545, 0.268042, 0.349426, 0.356642, 0.298791, 0.291804, 0.295083, 0.206376, 0.308712, 0.328603, 0.271506, 0.271506, 0.236433, 0.219301, 0.15284, 0.203355, 0.132295, 0.116183, 0.18812, 0.158265, 0.125101, 0.209395, 0.278302, 0.295083, 0.203355, 0.239899, 0.225814, 0.18812, 0.257454, 0.247041, 0.225814, 0.216401, 0.30533, 0.339168, 0.264545, 0.380708, 0.418646, 0.414856, 0.414856, 0.377384, 0.41194, 0.339168, 0.301917, 0.324872, 0.222385, 0.31487, 0.342579, 0.321458, 0.390993, 0.332115, 0.335645, 0.359901, 0.374039, 0.359901, 0.36309, 0.454136, 0.384043, 0.370445, 0.468512, 0.370445, 0.408655, 0.408655, 0.40511, 0.398279, 0.398279, 0.40511, 0.308712, 0.318242, 0.339168, 0.278302, 0.257454, 0.164327, 0.17593, 0.222385, 0.264545, 0.284882, 0.21291, 0.170161, 0.118441, 0.106997, 0.194234, 0.185198, 0.17593, 0.194234, 0.125101, 0.100716, 0.18812, 0.268042, 0.182256, 0.203355, 0.239899, 0.339168, 0.346032, 0.346032, 0.387226, 0.232838, 0.194234, 0.225814, 0.222385, 0.26085, 0.278302, 0.268042, 0.236433, 0.247041, 0.321458, 0.332115, 0.275179, 0.25031, 0.247041, 0.239899, 0.236433, 0.139895, 0.127496, 0.209395, 0.194234, 0.196879, 0.30533, 0.229226, 0.257454, 0.25406, 0.298791, 0.295083, 0.209395, 0.232838, 0.158265, 0.15008, 0.15008, 0.239899, 0.196879, 0.142424, 0.219301, 0.206376, 0.219301, 0.155435, 0.081712, 0.090864, 0.045352, 0.047319, 0.076542, 0.074921, 0.132295, 0.122885, 0.118441, 0.120615, 0.10481, 0.182256, 0.111485, 0.17593, 0.10481, 0.085092, 0.122885, 0.11371, 0.120615, 0.191378, 0.191378, 0.275179, 0.278302, 0.339168, 0.359901, 0.359901, 0.281712, 0.179055, 0.106997, 0.125101, 0.206376, 0.158265, 0.132295, 0.225814, 0.147574, 0.236433, 0.31487, 0.318242, 0.26085, 0.173081, 0.173081, 0.25031, 0.25406, 0.236433, 0.264545, 0.216401, 0.15284, 0.196879, 0.206376, 0.321458, 0.288399, 0.281712, 0.288399, 0.21291, 0.206376, 0.30533, 0.206376, 0.111485, 0.120615, 0.102787, 0.102787, 0.074921, 0.090864, 0.094817, 0.056825, 0.046336, 0.060549, 0.059222, 0.074921, 0.073402, 0.066181, 0.054297, 0.040537, 0.054297, 0.05306, 0.03976, 0.03976, 0.038858, 0.083462, 0.049374, 0.05306, 0.056825, 0.083462, 0.038858, 0.030003, 0.058088, 0.073402, 0.055536, 0.100716, 0.100716, 0.098513, 0.106997, 0.076542, 0.100716, 0.081712, 0.155435, 0.155435, 0.073402, 0.129801, 0.129801, 0.185198, 0.298791, 0.370445, 0.26085, 0.349426, 0.288399, 0.278302, 0.295083, 0.328603, 0.31487, 0.31487, 0.433034, 0.349426, 0.370445, 0.380708, 0.461924, 0.36309, 0.311707, 0.440853, 0.454136, 0.476583, 0.36309, 0.239899, 0.209395, 0.31487, 0.346032, 0.356642, 0.36309, 0.26085, 0.264545, 0.295083, 0.301917, 0.271506, 0.339168, 0.36309, 0.26085, 0.164327, 0.142424, 0.219301, 0.203355, 0.21291, 0.196879, 0.26085, 0.352862, 0.384043, 0.366687, 0.332115, 0.422041, 0.318242, 0.359901, 0.359901, 0.335645, 0.332115, 0.298791, 0.21291, 0.167087, 0.209395, 0.216401, 0.225814, 0.18812, 0.118441, 0.054297, 0.049374, 0.064632, 0.035586, 0.023963, 0.030003, 0.024393, 0.024826, 0.042364, 0.036378, 0.041405, 0.022306, 0.020876, 0.030611, 0.034068, 0.069024, 0.085092, 0.083462, 0.071867, 0.092881, 0.158265, 0.185198, 0.185198, 0.158265, 0.21291, 0.288399, 0.268042, 0.222385, 0.185198, 0.18812, 0.25031, 0.229226, 0.321458, 0.332115, 0.196879, 0.219301, 0.15008, 0.167087, 0.209395, 0.321458, 0.339168, 0.342579, 0.374039, 0.387226, 0.328603, 0.278302, 0.275179, 0.275179, 0.321458, 0.359901, 0.384043, 0.401658, 0.398279, 0.31487, 0.239899, 0.264545, 0.264545, 0.339168, 0.335645, 0.311707, 0.30533, 0.284882, 0.275179, 0.31487, 0.301917, 0.401658, 0.387226, 0.394753, 0.377384, 0.328603, 0.321458, 0.216401, 0.173081, 0.102787, 0.137348, 0.137348, 0.17593, 0.239899, 0.225814, 0.139895, 0.167087, 0.182256, 0.173081, 0.106997, 0.100716, 0.083462, 0.047319, 0.088832, 0.050641, 0.025762, 0.035586, 0.037156, 0.067594, 0.046336, 0.042364, 0.06184, 0.056825, 0.071867, 0.067594, 0.041405, 0.085092, 0.120615, 0.109221, 0.088832, 0.170161, 0.17593, 0.15008, 0.196879, 0.203355, 0.222385, 0.335645, 0.288399, 0.295083, 0.257454, 0.275179, 0.40511, 0.387226, 0.468512, 0.476583, 0.468512, 0.458154, 0.394753, 0.264545, 0.232838, 0.278302, 0.26085, 0.196879, 0.268042, 0.308712, 0.295083, 0.328603, 0.291804, 0.366687, 0.349426, 0.377384, 0.36309, 0.339168, 0.257454, 0.229226, 0.164327, 0.137348, 0.18812, 0.144935, 0.21291, 0.247041, 0.179055, 0.203355, 0.26085, 0.275179, 0.200174, 0.127496, 0.142424, 0.164327, 0.142424, 0.144935, 0.15284, 0.229226, 0.158265, 0.225814, 0.278302, 0.26085, 0.308712, 0.335645, 0.332115, 0.359901, 0.394753, 0.472492, 0.408655, 0.384043, 0.328603, 0.398279, 0.505461, 0.41194, 0.4292, 0.461924, 0.468512, 0.472492, 0.440853, 0.521092, 0.440853, 0.339168, 0.390993, 0.342579, 0.380708, 0.483068, 0.51388, 0.483068, 0.468512, 0.538167, 0.541878, 0.5017, 0.521092, 0.480142, 0.497853, 0.505461, 0.525368, 0.436924, 0.444081, 0.517562, 0.538167, 0.642678, 0.648219, 0.694846, 0.771762, 0.728858, 0.716283, 0.653063, 0.538167, 0.56648, 0.422041, 0.359901, 0.335645, 0.311707, 0.264545, 0.335645, 0.311707, 0.222385, 0.239899, 0.196879, 0.139895, 0.102787, 0.079919, 0.109221, 0.078022, 0.03976, 0.026892, 0.016257, 0.013265], '')</t>
  </si>
  <si>
    <t>[63, 65, 66, 67, 94, 106, 107, 158, 160, 161, 162, 163, 164, 165, 166, 167, 168, 253, 254, 255, 796, 803, 810, 813, 814, 815, 816, 819, 820, 823, 824, 825, 826, 827, 828, 829, 830, 831, 832, 833]</t>
  </si>
  <si>
    <t xml:space="preserve">F5S160|F5S160_9ENTR Phenolic acid decarboxylase OS=Enterobacter hormaechei ATCC 49162 </t>
  </si>
  <si>
    <t>([0.076542, 0.085092, 0.05306, 0.085092, 0.127496, 0.17593, 0.21291, 0.26085, 0.203355, 0.155435, 0.17593, 0.142424, 0.179055, 0.291804, 0.298791, 0.222385, 0.31487, 0.298791, 0.318242, 0.447574, 0.549308, 0.433034, 0.433034, 0.494003, 0.454136, 0.41194, 0.408655, 0.380708, 0.370445, 0.450668, 0.525368, 0.440853, 0.529623, 0.521092, 0.5017, 0.454136, 0.56648, 0.517562, 0.454136, 0.352862, 0.216401, 0.216401, 0.311707, 0.25406, 0.271506, 0.298791, 0.216401, 0.209395, 0.247041, 0.216401, 0.206376, 0.158265, 0.179055, 0.144935, 0.144935, 0.147574, 0.109221, 0.088832, 0.10481, 0.100716, 0.17593, 0.284882, 0.271506, 0.232838, 0.236433, 0.243554, 0.203355, 0.311707, 0.222385, 0.247041, 0.247041, 0.264545, 0.332115, 0.394753, 0.366687, 0.352862, 0.342579, 0.447574, 0.356642, 0.366687, 0.476583, 0.349426, 0.257454, 0.25406, 0.275179, 0.264545, 0.278302, 0.311707, 0.209395, 0.324872, 0.225814, 0.257454, 0.281712, 0.291804, 0.288399, 0.346032, 0.324872, 0.342579, 0.359901, 0.422041, 0.321458, 0.281712, 0.401658, 0.5017, 0.51388, 0.450668, 0.56648, 0.553315, 0.58069, 0.733139, 0.570702, 0.675549, 0.562014, 0.418646, 0.41194, 0.332115, 0.26085, 0.31487, 0.225814, 0.116183, 0.132295, 0.137348, 0.167087, 0.161087, 0.15284, 0.155435, 0.21291, 0.206376, 0.122885, 0.06312, 0.035586, 0.066181, 0.060549, 0.083462, 0.102787, 0.066181, 0.074921, 0.118441, 0.096677, 0.158265, 0.281712, 0.203355, 0.295083, 0.31487, 0.31487, 0.31487, 0.200174, 0.203355, 0.196879, 0.308712, 0.41194, 0.4292, 0.418646, 0.339168, 0.278302, 0.335645, 0.359901, 0.440853, 0.377384, 0.374039, 0.366687, 0.328603, 0.40511, 0.387226, 0.278302, 0.271506, 0.194234, 0.31487, 0.339168, 0.284882, 0.298791, 0.247041, 0.311707, 0.321458, 0.324872, 0.390993, 0.31487, 0.352862, 0.257454, 0.318242, 0.31487, 0.288399, 0.308712, 0.328603, 0.332115, 0.414856, 0.4292, 0.525368, 0.42561, 0.42561, 0.40511, 0.349426, 0.30533, 0.31487, 0.222385, 0.30533, 0.339168, 0.4292, 0.461924, 0.454136, 0.370445, 0.384043, 0.332115, 0.275179, 0.257454, 0.229226, 0.236433, 0.247041, 0.161087, 0.222385, 0.120615, 0.196879, 0.232838, 0.31487, 0.324872, 0.311707, 0.328603, 0.275179, 0.232838, 0.203355, 0.257454, 0.264545, 0.257454, 0.356642, 0.398279, 0.42561, 0.36309, 0.384043, 0.271506, 0.321458, 0.335645, 0.401658, 0.414856, 0.318242, 0.328603, 0.308712, 0.298791, 0.295083, 0.275179, 0.332115, 0.222385, 0.25406, 0.332115, 0.352862, 0.268042, 0.185198, 0.10481, 0.18812, 0.164327, 0.179055, 0.132295, 0.142424, 0.164327, 0.144935, 0.206376, 0.200174, 0.216401, 0.232838, 0.236433, 0.298791, 0.298791, 0.298791, 0.301917, 0.321458, 0.194234, 0.268042, 0.349426, 0.4292, 0.31487, 0.31487, 0.380708, 0.468512, 0.450668, 0.465241, 0.41194, 0.42561, 0.356642, 0.271506, 0.359901, 0.25406, 0.268042, 0.232838, 0.275179, 0.275179, 0.161087, 0.264545, 0.264545, 0.257454, 0.281712, 0.288399, 0.179055, 0.200174, 0.200174, 0.129801, 0.067594, 0.055536, 0.05306, 0.058088, 0.102787, 0.05306, 0.096677, 0.098513, 0.059222, 0.098513, 0.05306, 0.059222, 0.042364, 0.03976, 0.049374, 0.033407, 0.064632, 0.088832, 0.049374, 0.059222, 0.059222, 0.059222, 0.10481, 0.11371, 0.096677, 0.079919, 0.122885, 0.132295, 0.060549, 0.122885, 0.127496, 0.147574, 0.229226, 0.247041, 0.182256, 0.170161, 0.170161, 0.127496, 0.102787, 0.158265, 0.134866, 0.203355, 0.219301, 0.139895, 0.109221, 0.106997, 0.06312, 0.078022, 0.073402, 0.137348, 0.116183, 0.102787, 0.088832, 0.083462, 0.102787, 0.081712, 0.06312, 0.078022, 0.086953, 0.106997, 0.102787, 0.064632, 0.066181, 0.088832, 0.109221, 0.134866, 0.21291, 0.328603, 0.328603, 0.318242, 0.243554, 0.247041, 0.155435, 0.182256, 0.179055, 0.139895, 0.173081, 0.127496, 0.094817, 0.076542, 0.122885, 0.134866, 0.216401, 0.15284, 0.194234, 0.268042, 0.158265, 0.164327, 0.088832, 0.10481, 0.11371, 0.122885, 0.092881, 0.092881, 0.111485, 0.069024, 0.092881, 0.134866, 0.206376, 0.191378, 0.268042, 0.281712, 0.229226, 0.216401, 0.298791, 0.206376, 0.129801, 0.239899, 0.15284, 0.257454, 0.243554, 0.18812, 0.25031, 0.232838, 0.257454, 0.308712, 0.311707, 0.328603, 0.359901, 0.36309, 0.4292, 0.418646, 0.418646, 0.422041, 0.422041, 0.311707, 0.398279, 0.483068, 0.468512, 0.476583, 0.352862, 0.25031, 0.308712, 0.278302, 0.349426, 0.433034, 0.444081, 0.458154, 0.41194, 0.41194, 0.4292, 0.440853, 0.444081, 0.41194, 0.450668, 0.349426, 0.444081, 0.454136, 0.468512, 0.40511, 0.5017, 0.632174, 0.657645, 0.680603, 0.745909, 0.745909, 0.73685, 0.666105, 0.622677, 0.626927, 0.618285, 0.59508, 0.490133, 0.490133, 0.465241, 0.418646, 0.447574, 0.418646, 0.380708, 0.346032, 0.422041, 0.390993, 0.349426, 0.418646, 0.356642, 0.301917, 0.26085, 0.225814, 0.229226, 0.346032, 0.359901], '')</t>
  </si>
  <si>
    <t>[20, 30, 32, 33, 34, 36, 37, 103, 104, 106, 107, 108, 109, 110, 111, 112, 187, 444, 445, 446, 447, 448, 449, 450, 451, 452, 453, 454, 455]</t>
  </si>
  <si>
    <t xml:space="preserve">F5S161|F5S161_9ENTR Probable UbiX-like flavin prenyltransferase OS=Enterobacter hormaechei ATCC 49162 </t>
  </si>
  <si>
    <t>([0.122885, 0.161087, 0.155435, 0.239899, 0.164327, 0.194234, 0.15284, 0.15008, 0.109221, 0.078022, 0.102787, 0.109221, 0.06312, 0.106997, 0.194234, 0.216401, 0.25031, 0.31487, 0.239899, 0.264545, 0.30533, 0.30533, 0.225814, 0.196879, 0.137348, 0.216401, 0.216401, 0.18812, 0.18812, 0.268042, 0.359901, 0.359901, 0.295083, 0.401658, 0.311707, 0.311707, 0.359901, 0.359901, 0.225814, 0.301917, 0.247041, 0.243554, 0.25031, 0.264545, 0.298791, 0.30533, 0.219301, 0.191378, 0.298791, 0.268042, 0.203355, 0.200174, 0.194234, 0.318242, 0.264545, 0.36309, 0.352862, 0.31487, 0.25031, 0.370445, 0.264545, 0.301917, 0.298791, 0.284882, 0.352862, 0.278302, 0.311707, 0.401658, 0.447574, 0.433034, 0.454136, 0.4292, 0.359901, 0.268042, 0.268042, 0.239899, 0.229226, 0.179055, 0.206376, 0.243554, 0.164327, 0.222385, 0.219301, 0.139895, 0.142424, 0.120615, 0.21291, 0.127496, 0.102787, 0.109221, 0.109221, 0.086953, 0.102787, 0.144935, 0.229226, 0.17593, 0.203355, 0.21291, 0.194234, 0.142424, 0.086953, 0.137348, 0.179055, 0.179055, 0.268042, 0.264545, 0.21291, 0.158265, 0.17593, 0.147574, 0.155435, 0.158265, 0.25031, 0.318242, 0.349426, 0.268042, 0.295083, 0.328603, 0.229226, 0.301917, 0.284882, 0.380708, 0.394753, 0.335645, 0.257454, 0.229226, 0.158265, 0.232838, 0.298791, 0.339168, 0.401658, 0.308712, 0.275179, 0.219301, 0.158265, 0.158265, 0.264545, 0.222385, 0.25031, 0.308712, 0.206376, 0.194234, 0.18812, 0.185198, 0.25031, 0.342579, 0.374039, 0.42561, 0.436924, 0.444081, 0.394753, 0.398279, 0.476583, 0.517562, 0.465241, 0.465241, 0.440853, 0.41194, 0.387226, 0.278302, 0.311707, 0.418646, 0.408655, 0.394753, 0.30533, 0.291804, 0.284882, 0.278302, 0.308712, 0.268042, 0.26085, 0.352862, 0.247041, 0.25031, 0.239899, 0.247041, 0.321458, 0.291804, 0.257454, 0.321458, 0.41194, 0.301917, 0.291804, 0.41194, 0.42561, 0.529623, 0.51388, 0.517562, 0.521092, 0.42561, 0.444081, 0.418646, 0.390993, 0.497853, 0.458154, 0.440853, 0.541878, 0.494003, 0.525368, 0.557691], '')</t>
  </si>
  <si>
    <t>[153, 185, 186, 187, 188, 196, 198, 199]</t>
  </si>
  <si>
    <t xml:space="preserve">F5S171|F5S171_9ENTR tRNA pseudouridine synthase D OS=Enterobacter hormaechei ATCC 49162 </t>
  </si>
  <si>
    <t>([0.116183, 0.155435, 0.185198, 0.271506, 0.31487, 0.342579, 0.380708, 0.401658, 0.335645, 0.278302, 0.298791, 0.30533, 0.311707, 0.335645, 0.454136, 0.450668, 0.328603, 0.349426, 0.284882, 0.311707, 0.398279, 0.401658, 0.321458, 0.328603, 0.18812, 0.18812, 0.216401, 0.209395, 0.206376, 0.291804, 0.366687, 0.380708, 0.41194, 0.31487, 0.209395, 0.147574, 0.142424, 0.161087, 0.15008, 0.200174, 0.271506, 0.26085, 0.170161, 0.257454, 0.268042, 0.377384, 0.26085, 0.17593, 0.15008, 0.155435, 0.127496, 0.083462, 0.066181, 0.06312, 0.055536, 0.054297, 0.079919, 0.046336, 0.081712, 0.109221, 0.109221, 0.109221, 0.073402, 0.125101, 0.060549, 0.049374, 0.049374, 0.100716, 0.139895, 0.164327, 0.161087, 0.185198, 0.229226, 0.196879, 0.203355, 0.318242, 0.40511, 0.311707, 0.321458, 0.229226, 0.232838, 0.232838, 0.164327, 0.25406, 0.25406, 0.374039, 0.374039, 0.346032, 0.366687, 0.370445, 0.288399, 0.284882, 0.281712, 0.203355, 0.271506, 0.18812, 0.185198, 0.17593, 0.182256, 0.25406, 0.281712, 0.225814, 0.232838, 0.209395, 0.158265, 0.158265, 0.15284, 0.17593, 0.200174, 0.173081, 0.111485, 0.167087, 0.111485, 0.111485, 0.173081, 0.106997, 0.167087, 0.158265, 0.170161, 0.26085, 0.161087, 0.222385, 0.219301, 0.158265, 0.164327, 0.185198, 0.194234, 0.137348, 0.139895, 0.15284, 0.15284, 0.229226, 0.232838, 0.247041, 0.25406, 0.284882, 0.36309, 0.281712, 0.295083, 0.257454, 0.191378, 0.209395, 0.209395, 0.288399, 0.349426, 0.366687, 0.401658, 0.408655, 0.377384, 0.264545, 0.25031, 0.225814, 0.225814, 0.222385, 0.185198, 0.179055, 0.11371, 0.11371, 0.17593, 0.164327, 0.196879, 0.182256, 0.18812, 0.182256, 0.161087, 0.106997, 0.15284, 0.078022, 0.060549, 0.11371, 0.196879, 0.203355, 0.206376, 0.229226, 0.173081, 0.275179, 0.284882, 0.36309, 0.377384, 0.377384, 0.377384, 0.36309, 0.335645, 0.328603, 0.25406, 0.278302, 0.324872, 0.301917, 0.380708, 0.40511, 0.370445, 0.295083, 0.185198, 0.222385, 0.196879, 0.225814, 0.173081, 0.161087, 0.173081, 0.161087, 0.102787, 0.106997, 0.106997, 0.216401, 0.311707, 0.36309, 0.377384, 0.41194, 0.374039, 0.31487, 0.25406, 0.281712, 0.370445, 0.450668, 0.352862, 0.352862, 0.301917, 0.339168, 0.342579, 0.324872, 0.328603, 0.40511, 0.31487, 0.209395, 0.129801, 0.106997, 0.127496, 0.100716, 0.10481, 0.158265, 0.182256, 0.216401, 0.225814, 0.18812, 0.222385, 0.298791, 0.284882, 0.301917, 0.339168, 0.308712, 0.311707, 0.284882, 0.203355, 0.25031, 0.268042, 0.339168, 0.335645, 0.298791, 0.239899, 0.26085, 0.25031, 0.281712, 0.311707, 0.311707, 0.25406, 0.247041, 0.257454, 0.275179, 0.342579, 0.346032, 0.346032, 0.264545, 0.264545, 0.321458, 0.377384, 0.480142, 0.465241, 0.468512, 0.433034, 0.494003, 0.472492, 0.444081, 0.483068, 0.497853, 0.394753, 0.494003, 0.486429, 0.394753, 0.298791, 0.229226, 0.209395, 0.25406, 0.335645, 0.295083, 0.339168, 0.298791, 0.26085, 0.257454, 0.275179, 0.308712, 0.295083, 0.200174, 0.15284, 0.0704, 0.079919, 0.139895, 0.139895, 0.086953, 0.139895, 0.139895, 0.209395, 0.144935, 0.079919, 0.092881, 0.15008, 0.090864, 0.11371, 0.088832, 0.10481, 0.064632, 0.071867, 0.046336, 0.046336, 0.045352, 0.102787, 0.0704, 0.067594, 0.06184, 0.054297, 0.046336, 0.081712, 0.073402, 0.079919, 0.088832, 0.074921, 0.076542, 0.0704, 0.038042, 0.064632, 0.059222, 0.100716, 0.109221, 0.206376, 0.191378, 0.25031, 0.225814, 0.167087, 0.142424, 0.161087, 0.236433, 0.239899, 0.203355, 0.179055, 0.225814, 0.284882, 0.264545, 0.191378, 0.284882, 0.41194], '')</t>
  </si>
  <si>
    <t xml:space="preserve">F5S173|F5S173_9ENTR 2-C-methyl-D-erythritol 4-phosphate cytidylyltransferase OS=Enterobacter hormaechei ATCC 49162 </t>
  </si>
  <si>
    <t>([0.033407, 0.024393, 0.051831, 0.054297, 0.058088, 0.076542, 0.041405, 0.054297, 0.073402, 0.094817, 0.090864, 0.122885, 0.15008, 0.196879, 0.120615, 0.247041, 0.25031, 0.247041, 0.222385, 0.21291, 0.243554, 0.216401, 0.284882, 0.268042, 0.301917, 0.342579, 0.247041, 0.275179, 0.295083, 0.298791, 0.26085, 0.232838, 0.194234, 0.161087, 0.090864, 0.092881, 0.06184, 0.066181, 0.049374, 0.096677, 0.106997, 0.109221, 0.18812, 0.134866, 0.086953, 0.048328, 0.038042, 0.03976, 0.069024, 0.074921, 0.0704, 0.092881, 0.116183, 0.139895, 0.088832, 0.122885, 0.200174, 0.15284, 0.170161, 0.127496, 0.10481, 0.164327, 0.170161, 0.194234, 0.268042, 0.239899, 0.335645, 0.298791, 0.321458, 0.332115, 0.301917, 0.301917, 0.26085, 0.308712, 0.308712, 0.387226, 0.42561, 0.414856, 0.433034, 0.318242, 0.377384, 0.40511, 0.301917, 0.30533, 0.243554, 0.203355, 0.298791, 0.301917, 0.339168, 0.418646, 0.318242, 0.25406, 0.17593, 0.147574, 0.137348, 0.144935, 0.144935, 0.118441, 0.118441, 0.196879, 0.196879, 0.15008, 0.155435, 0.247041, 0.247041, 0.284882, 0.229226, 0.229226, 0.219301, 0.17593, 0.106997, 0.15284, 0.139895, 0.209395, 0.291804, 0.291804, 0.278302, 0.30533, 0.268042, 0.268042, 0.236433, 0.232838, 0.236433, 0.203355, 0.173081, 0.191378, 0.132295, 0.196879, 0.209395, 0.216401, 0.264545, 0.339168, 0.36309, 0.418646, 0.436924, 0.454136, 0.450668, 0.447574, 0.486429, 0.534167, 0.436924, 0.41194, 0.51388, 0.622677, 0.570702, 0.632174, 0.585406, 0.59508, 0.608892, 0.5017, 0.401658, 0.444081, 0.418646, 0.342579, 0.377384, 0.394753, 0.370445, 0.268042, 0.17593, 0.17593, 0.196879, 0.298791, 0.25031, 0.173081, 0.173081, 0.239899, 0.15008, 0.098513, 0.142424, 0.132295, 0.170161, 0.185198, 0.17593, 0.21291, 0.291804, 0.26085, 0.232838, 0.144935, 0.239899, 0.349426, 0.332115, 0.311707, 0.291804, 0.342579, 0.342579, 0.352862, 0.257454, 0.25406, 0.335645, 0.225814, 0.229226, 0.288399, 0.366687, 0.298791, 0.225814, 0.239899, 0.268042, 0.26085, 0.321458, 0.324872, 0.328603, 0.229226, 0.247041, 0.194234, 0.219301, 0.288399, 0.30533, 0.408655, 0.5017, 0.422041, 0.549308, 0.468512, 0.41194, 0.422041, 0.401658, 0.374039, 0.284882, 0.288399, 0.288399, 0.318242, 0.31487, 0.332115, 0.4292, 0.454136, 0.509769, 0.480142, 0.472492, 0.418646, 0.380708, 0.346032, 0.418646, 0.377384, 0.458154, 0.468512, 0.414856, 0.58069], '')</t>
  </si>
  <si>
    <t>[139, 142, 143, 144, 145, 146, 147, 148, 149, 208, 210, 224, 235]</t>
  </si>
  <si>
    <t xml:space="preserve">F5S174|F5S174_9ENTR Cell division protein FtsB OS=Enterobacter hormaechei ATCC 49162 </t>
  </si>
  <si>
    <t>([0.020165, 0.015694, 0.014315, 0.009977, 0.009096, 0.012727, 0.010509, 0.013821, 0.01204, 0.009865, 0.008409, 0.009401, 0.009294, 0.009865, 0.013821, 0.009728, 0.014075, 0.021816, 0.020522, 0.031287, 0.035586, 0.038858, 0.060549, 0.092881, 0.167087, 0.179055, 0.15008, 0.196879, 0.209395, 0.291804, 0.36309, 0.472492, 0.486429, 0.461924, 0.444081, 0.366687, 0.440853, 0.40511, 0.390993, 0.494003, 0.505461, 0.521092, 0.505461, 0.40511, 0.370445, 0.374039, 0.346032, 0.380708, 0.414856, 0.328603, 0.332115, 0.359901, 0.352862, 0.349426, 0.387226, 0.36309, 0.352862, 0.366687, 0.408655, 0.41194, 0.366687, 0.356642, 0.359901, 0.450668, 0.472492, 0.497853, 0.447574, 0.549308, 0.541878, 0.575842, 0.680603, 0.675549, 0.685117, 0.549308, 0.447574, 0.433034, 0.384043, 0.41194, 0.436924, 0.4292, 0.40511, 0.4292, 0.433034, 0.41194, 0.414856, 0.505461, 0.505461, 0.545602, 0.505461, 0.521092, 0.494003, 0.509769, 0.494003, 0.476583, 0.585406, 0.703578, 0.694846, 0.805026, 0.885302, 0.834292, 0.823549, 0.868118, 0.874069], '')</t>
  </si>
  <si>
    <t>[40, 41, 42, 67, 68, 69, 70, 71, 72, 73, 85, 86, 87, 88, 89, 91, 94, 95, 96, 97, 98, 99, 100, 101, 102]</t>
  </si>
  <si>
    <t xml:space="preserve">F5S184|F5S184_9ENTR 6-carboxy-5,6,7,8-tetrahydropterin synthase OS=Enterobacter hormaechei ATCC 49162 </t>
  </si>
  <si>
    <t>([0.058088, 0.023087, 0.044297, 0.048328, 0.05306, 0.066181, 0.081712, 0.056825, 0.085092, 0.100716, 0.083462, 0.127496, 0.139895, 0.144935, 0.132295, 0.127496, 0.127496, 0.232838, 0.232838, 0.15008, 0.25406, 0.25031, 0.359901, 0.335645, 0.25031, 0.232838, 0.185198, 0.191378, 0.194234, 0.191378, 0.127496, 0.182256, 0.161087, 0.203355, 0.15008, 0.161087, 0.185198, 0.257454, 0.257454, 0.257454, 0.232838, 0.164327, 0.125101, 0.137348, 0.0704, 0.118441, 0.170161, 0.15284, 0.15008, 0.196879, 0.155435, 0.132295, 0.127496, 0.144935, 0.132295, 0.100716, 0.102787, 0.088832, 0.055536, 0.056825, 0.054297, 0.055536, 0.047319, 0.038042, 0.038858, 0.085092, 0.059222, 0.060549, 0.102787, 0.06312, 0.085092, 0.106997, 0.219301, 0.225814, 0.200174, 0.216401, 0.264545, 0.182256, 0.155435, 0.225814, 0.129801, 0.081712, 0.081712, 0.155435, 0.243554, 0.18812, 0.179055, 0.284882, 0.182256, 0.132295, 0.222385, 0.134866, 0.079919, 0.067594, 0.054297, 0.037156, 0.024826, 0.021816, 0.034884, 0.047319, 0.049374, 0.058088, 0.100716, 0.158265, 0.15284, 0.086953, 0.081712, 0.042364, 0.036378, 0.060549, 0.098513, 0.069024, 0.094817, 0.129801, 0.109221, 0.10481, 0.134866, 0.15284, 0.232838, 0.196879, 0.125101], '')</t>
  </si>
  <si>
    <t xml:space="preserve">F5S189|F5S189_9ENTR Putative N-acetylmannosamine-6-phosphate 2-epimerase OS=Enterobacter hormaechei ATCC 49162 </t>
  </si>
  <si>
    <t>([0.239899, 0.142424, 0.100716, 0.0704, 0.096677, 0.079919, 0.111485, 0.109221, 0.073402, 0.10481, 0.134866, 0.185198, 0.216401, 0.134866, 0.203355, 0.291804, 0.311707, 0.18812, 0.179055, 0.144935, 0.147574, 0.15284, 0.191378, 0.219301, 0.200174, 0.167087, 0.185198, 0.144935, 0.182256, 0.264545, 0.243554, 0.194234, 0.147574, 0.100716, 0.094817, 0.090864, 0.0704, 0.06184, 0.122885, 0.142424, 0.118441, 0.127496, 0.067594, 0.100716, 0.100716, 0.094817, 0.11371, 0.137348, 0.173081, 0.111485, 0.11371, 0.066181, 0.102787, 0.083462, 0.056825, 0.102787, 0.055536, 0.037156, 0.034068, 0.034884, 0.06184, 0.054297, 0.060549, 0.122885, 0.106997, 0.15008, 0.17593, 0.096677, 0.054297, 0.05306, 0.067594, 0.0704, 0.0704, 0.055536, 0.100716, 0.116183, 0.127496, 0.229226, 0.236433, 0.203355, 0.167087, 0.10481, 0.144935, 0.144935, 0.147574, 0.085092, 0.047319, 0.060549, 0.0704, 0.137348, 0.106997, 0.137348, 0.109221, 0.17593, 0.17593, 0.155435, 0.25406, 0.236433, 0.209395, 0.295083, 0.332115, 0.281712, 0.31487, 0.359901, 0.239899, 0.142424, 0.194234, 0.271506, 0.209395, 0.298791, 0.247041, 0.288399, 0.18812, 0.257454, 0.25406, 0.17593, 0.106997, 0.049374, 0.03976, 0.032017, 0.036378, 0.020522, 0.028107, 0.036378, 0.022667, 0.040537, 0.085092, 0.085092, 0.051831, 0.098513, 0.078022, 0.102787, 0.079919, 0.083462, 0.067594, 0.034068, 0.067594, 0.073402, 0.081712, 0.102787, 0.132295, 0.125101, 0.132295, 0.096677, 0.090864, 0.079919, 0.078022, 0.054297, 0.078022, 0.125101, 0.096677, 0.118441, 0.118441, 0.142424, 0.142424, 0.173081, 0.298791, 0.291804, 0.384043, 0.374039, 0.342579, 0.232838, 0.15284, 0.225814, 0.342579, 0.275179, 0.281712, 0.275179, 0.278302, 0.18812, 0.18812, 0.139895, 0.173081, 0.118441, 0.067594, 0.094817, 0.088832, 0.074921, 0.074921, 0.043307, 0.079919, 0.102787, 0.209395, 0.318242, 0.328603, 0.268042, 0.301917, 0.390993, 0.30533, 0.26085, 0.295083, 0.206376, 0.295083, 0.225814, 0.298791, 0.398279, 0.36309, 0.271506, 0.209395, 0.194234, 0.257454, 0.206376, 0.125101, 0.106997, 0.092881, 0.111485, 0.139895, 0.173081, 0.102787, 0.170161, 0.25031, 0.288399, 0.264545, 0.232838, 0.232838, 0.194234, 0.118441, 0.167087, 0.196879, 0.268042, 0.268042, 0.278302, 0.328603, 0.422041, 0.384043, 0.359901, 0.301917, 0.271506, 0.232838, 0.321458, 0.284882, 0.243554, 0.196879, 0.332115, 0.359901], '')</t>
  </si>
  <si>
    <t xml:space="preserve">F5S190|F5S190_9ENTR PTS family glucose porter, IICBA component OS=Enterobacter hormaechei ATCC 49162 </t>
  </si>
  <si>
    <t>([0.020522, 0.032677, 0.050641, 0.041405, 0.034884, 0.054297, 0.045352, 0.023963, 0.030003, 0.038042, 0.035586, 0.050641, 0.098513, 0.094817, 0.167087, 0.200174, 0.182256, 0.194234, 0.18812, 0.137348, 0.15008, 0.15008, 0.066181, 0.06312, 0.090864, 0.122885, 0.050641, 0.050641, 0.056825, 0.073402, 0.036378, 0.037156, 0.0198, 0.01204, 0.014783, 0.01204, 0.015344, 0.031287, 0.015078, 0.009483, 0.007877, 0.007422, 0.005086, 0.007555, 0.007555, 0.006533, 0.004899, 0.007177, 0.009187, 0.017797, 0.016021, 0.031287, 0.022306, 0.046336, 0.067594, 0.025762, 0.043307, 0.026338, 0.015694, 0.029376, 0.032677, 0.060549, 0.034884, 0.037156, 0.041405, 0.032677, 0.021816, 0.019109, 0.020522, 0.01078, 0.007877, 0.007422, 0.007091, 0.008723, 0.008276, 0.009483, 0.00962, 0.006533, 0.006482, 0.00777, 0.00777, 0.007177, 0.007259, 0.007422, 0.007315, 0.004835, 0.004835, 0.005249, 0.007555, 0.005734, 0.006988, 0.006421, 0.006421, 0.004689, 0.004689, 0.004775, 0.005011, 0.007315, 0.009865, 0.017797, 0.023963, 0.017138, 0.030003, 0.016826, 0.020522, 0.028695, 0.032017, 0.021816, 0.027463, 0.014783, 0.013265, 0.010672, 0.01204, 0.013265, 0.017797, 0.023963, 0.012491, 0.012491, 0.00962, 0.006567, 0.004775, 0.003366, 0.002705, 0.00283, 0.00389, 0.004483, 0.003701, 0.004388, 0.006039, 0.007495, 0.01227, 0.026338, 0.044297, 0.046336, 0.024393, 0.031287, 0.030611, 0.064632, 0.03976, 0.058088, 0.056825, 0.106997, 0.10481, 0.196879, 0.196879, 0.111485, 0.129801, 0.232838, 0.278302, 0.191378, 0.073402, 0.064632, 0.050641, 0.029376, 0.023087, 0.019109, 0.019109, 0.010372, 0.00777, 0.009977, 0.007555, 0.009483, 0.006567, 0.009865, 0.009483, 0.009401, 0.008723, 0.008276, 0.008002, 0.005623, 0.006421, 0.007031, 0.008002, 0.008409, 0.007091, 0.006619, 0.009977, 0.006421, 0.005992, 0.007877, 0.007495, 0.009294, 0.011518, 0.010509, 0.00777, 0.008895, 0.005992, 0.006421, 0.006078, 0.006039, 0.006194, 0.006245, 0.00777, 0.004976, 0.003671, 0.004315, 0.005932, 0.005249, 0.005799, 0.007259, 0.007555, 0.005872, 0.004577, 0.003246, 0.005249, 0.006701, 0.00407, 0.005872, 0.008525, 0.006078, 0.004414, 0.00407, 0.004513, 0.003757, 0.00515, 0.007031, 0.006533, 0.005086, 0.006039, 0.007259, 0.009294, 0.009015, 0.008156, 0.007645, 0.011903, 0.010509, 0.007422, 0.008409, 0.005623, 0.005623, 0.005223, 0.005249, 0.005734, 0.005932, 0.006795, 0.004976, 0.004976, 0.007555, 0.006482, 0.006245, 0.00515, 0.004899, 0.004835, 0.004921, 0.004483, 0.003246, 0.00231, 0.003431, 0.003079, 0.003053, 0.00316, 0.004689, 0.005683, 0.00558, 0.00543, 0.006482, 0.009015, 0.009865, 0.006078, 0.007031, 0.007422, 0.01078, 0.01078, 0.007422, 0.008002, 0.015344, 0.029376, 0.06184, 0.055536, 0.134866, 0.132295, 0.05306, 0.020522, 0.020165, 0.042364, 0.021381, 0.016826, 0.018415, 0.018787, 0.040537, 0.074921, 0.073402, 0.0704, 0.030003, 0.028107, 0.059222, 0.049374, 0.05306, 0.047319, 0.045352, 0.018415, 0.024393, 0.058088, 0.137348, 0.179055, 0.074921, 0.074921, 0.10481, 0.067594, 0.037156, 0.015078, 0.014315, 0.008624, 0.006142, 0.009728, 0.013613, 0.009096, 0.006245, 0.005378, 0.004513, 0.003177, 0.004611, 0.005799, 0.005086, 0.005223, 0.005623, 0.00962, 0.017797, 0.016826, 0.023087, 0.034884, 0.047319, 0.034884, 0.071867, 0.0704, 0.033407, 0.021816, 0.031287, 0.047319, 0.047319, 0.034068, 0.078022, 0.079919, 0.031287, 0.021381, 0.022306, 0.018787, 0.009728, 0.009483, 0.010509, 0.01204, 0.008624, 0.014075, 0.009401, 0.009187, 0.008624, 0.008895, 0.008409, 0.006194, 0.006374, 0.008075, 0.009015, 0.006194, 0.004513, 0.005378, 0.00543, 0.005223, 0.004577, 0.004611, 0.003109, 0.00292, 0.002662, 0.002512, 0.002078, 0.002138, 0.001748, 0.002014, 0.002435, 0.003512, 0.003512, 0.00292, 0.002705, 0.002555, 0.003607, 0.003727, 0.004689, 0.006619, 0.006988, 0.005318, 0.007177, 0.011669, 0.010926, 0.006894, 0.006988, 0.008156, 0.008276, 0.007645, 0.00777, 0.005932, 0.006039, 0.006039, 0.006078, 0.006039, 0.008409, 0.008804, 0.010926, 0.01078, 0.010672, 0.010221, 0.01204, 0.010131, 0.006567, 0.005249, 0.008895, 0.009015, 0.006701, 0.010372, 0.010372, 0.0198, 0.023963, 0.012727, 0.011518, 0.011518, 0.007555, 0.005623, 0.004208, 0.004835, 0.003431, 0.003366, 0.002482, 0.002435, 0.002057, 0.002976, 0.003727, 0.002336, 0.003246, 0.002727, 0.002482, 0.003246, 0.003246, 0.004247, 0.006142, 0.009865, 0.015344, 0.031287, 0.046336, 0.044297, 0.032677, 0.079919, 0.088832, 0.127496, 0.222385, 0.222385, 0.18812, 0.196879, 0.318242, 0.328603, 0.461924, 0.461924, 0.41194, 0.342579, 0.268042, 0.173081, 0.125101, 0.127496, 0.06184, 0.078022, 0.122885, 0.15008, 0.15008, 0.142424, 0.10481, 0.10481, 0.191378, 0.161087, 0.161087, 0.116183, 0.067594, 0.05306, 0.0704, 0.090864, 0.064632, 0.10481, 0.120615, 0.155435, 0.10481, 0.17593, 0.185198, 0.185198, 0.185198, 0.173081, 0.109221, 0.194234, 0.200174, 0.191378, 0.229226, 0.142424, 0.196879, 0.229226, 0.271506, 0.264545, 0.229226, 0.321458, 0.321458, 0.328603, 0.236433, 0.243554, 0.247041, 0.236433, 0.25031, 0.25031, 0.191378, 0.271506, 0.194234, 0.11371, 0.0704, 0.085092, 0.170161, 0.17593, 0.147574, 0.147574, 0.092881, 0.069024, 0.066181, 0.071867, 0.116183, 0.132295, 0.200174, 0.21291, 0.144935, 0.088832, 0.092881, 0.116183, 0.090864, 0.116183, 0.167087, 0.236433, 0.209395, 0.142424, 0.106997, 0.15284, 0.106997], '')</t>
  </si>
  <si>
    <t xml:space="preserve">F5S195|F5S195_9ENTR GTP diphosphokinase OS=Enterobacter hormaechei ATCC 49162 </t>
  </si>
  <si>
    <t>([0.134866, 0.134866, 0.17593, 0.243554, 0.129801, 0.17593, 0.247041, 0.278302, 0.298791, 0.216401, 0.155435, 0.158265, 0.216401, 0.161087, 0.222385, 0.147574, 0.15008, 0.173081, 0.182256, 0.275179, 0.26085, 0.200174, 0.25031, 0.247041, 0.147574, 0.26085, 0.264545, 0.239899, 0.147574, 0.127496, 0.132295, 0.158265, 0.116183, 0.11371, 0.18812, 0.194234, 0.295083, 0.295083, 0.298791, 0.324872, 0.332115, 0.301917, 0.384043, 0.275179, 0.194234, 0.194234, 0.11371, 0.100716, 0.094817, 0.111485, 0.142424, 0.191378, 0.182256, 0.284882, 0.196879, 0.120615, 0.116183, 0.090864, 0.05306, 0.056825, 0.036378, 0.036378, 0.024826, 0.024393, 0.045352, 0.045352, 0.081712, 0.122885, 0.106997, 0.06312, 0.059222, 0.026338, 0.040537, 0.037156, 0.027463, 0.055536, 0.078022, 0.085092, 0.069024, 0.076542, 0.074921, 0.100716, 0.100716, 0.118441, 0.06312, 0.058088, 0.111485, 0.106997, 0.083462, 0.098513, 0.161087, 0.236433, 0.281712, 0.182256, 0.232838, 0.182256, 0.102787, 0.122885, 0.11371, 0.11371, 0.158265, 0.161087, 0.122885, 0.096677, 0.120615, 0.116183, 0.11371, 0.106997, 0.06184, 0.092881, 0.074921, 0.060549, 0.06312, 0.100716, 0.155435, 0.179055, 0.194234, 0.284882, 0.284882, 0.301917, 0.374039, 0.311707, 0.308712, 0.359901, 0.318242, 0.339168, 0.422041, 0.390993, 0.298791, 0.301917, 0.275179, 0.271506, 0.232838, 0.239899, 0.243554, 0.132295, 0.127496, 0.127496, 0.085092, 0.054297, 0.026892, 0.025762, 0.023087, 0.018415, 0.018415, 0.026338, 0.018787, 0.016826, 0.021381, 0.021381, 0.034884, 0.045352, 0.036378, 0.056825, 0.056825, 0.043307, 0.10481, 0.118441, 0.17593, 0.25406, 0.318242, 0.346032, 0.264545, 0.321458, 0.321458, 0.308712, 0.324872, 0.324872, 0.366687, 0.377384, 0.374039, 0.295083, 0.25406, 0.352862, 0.268042, 0.229226, 0.275179, 0.239899, 0.15008, 0.144935, 0.079919, 0.081712, 0.127496, 0.125101, 0.147574, 0.092881, 0.098513, 0.05306, 0.086953, 0.085092, 0.043307, 0.048328, 0.038858, 0.046336, 0.022306, 0.022306, 0.026892, 0.029376, 0.025316, 0.046336, 0.026338, 0.046336, 0.045352, 0.024826, 0.036378, 0.035586, 0.042364, 0.024393, 0.043307, 0.043307, 0.040537, 0.0704, 0.066181, 0.137348, 0.137348, 0.222385, 0.311707, 0.222385, 0.125101, 0.15284, 0.15284, 0.132295, 0.090864, 0.094817, 0.155435, 0.11371, 0.111485, 0.182256, 0.257454, 0.216401, 0.206376, 0.219301, 0.232838, 0.332115, 0.26085, 0.26085, 0.222385, 0.229226, 0.25031, 0.25406, 0.247041, 0.232838, 0.374039, 0.440853, 0.444081, 0.359901, 0.359901, 0.366687, 0.275179, 0.170161, 0.203355, 0.200174, 0.158265, 0.161087, 0.147574, 0.203355, 0.209395, 0.164327, 0.137348, 0.111485, 0.179055, 0.18812, 0.127496, 0.058088, 0.060549, 0.03976, 0.066181, 0.094817, 0.064632, 0.10481, 0.122885, 0.085092, 0.074921, 0.100716, 0.090864, 0.055536, 0.060549, 0.060549, 0.066181, 0.044297, 0.074921, 0.06184, 0.034884, 0.059222, 0.069024, 0.044297, 0.069024, 0.073402, 0.088832, 0.067594, 0.067594, 0.116183, 0.10481, 0.139895, 0.137348, 0.15008, 0.132295, 0.129801, 0.129801, 0.118441, 0.134866, 0.134866, 0.164327, 0.268042, 0.264545, 0.370445, 0.447574, 0.447574, 0.356642, 0.36309, 0.472492, 0.394753, 0.394753, 0.483068, 0.394753, 0.324872, 0.236433, 0.342579, 0.366687, 0.36309, 0.450668, 0.517562, 0.549308, 0.465241, 0.450668, 0.370445, 0.352862, 0.26085, 0.25406, 0.346032, 0.332115, 0.342579, 0.380708, 0.380708, 0.387226, 0.458154, 0.494003, 0.608892, 0.5017, 0.472492, 0.40511, 0.377384, 0.352862, 0.346032, 0.308712, 0.291804, 0.281712, 0.264545, 0.356642, 0.36309, 0.36309, 0.36309, 0.352862, 0.394753, 0.394753, 0.377384, 0.370445, 0.401658, 0.387226, 0.490133, 0.505461, 0.58069, 0.51388, 0.517562, 0.41194, 0.436924, 0.436924, 0.534167, 0.450668, 0.356642, 0.332115, 0.229226, 0.243554, 0.257454, 0.275179, 0.232838, 0.21291, 0.222385, 0.222385, 0.222385, 0.222385, 0.17593, 0.118441, 0.191378, 0.225814, 0.264545, 0.342579, 0.342579, 0.36309, 0.384043, 0.366687, 0.401658, 0.51388, 0.497853, 0.422041, 0.321458, 0.301917, 0.232838, 0.225814, 0.257454, 0.25406, 0.239899, 0.288399, 0.30533, 0.236433, 0.232838, 0.21291, 0.247041, 0.222385, 0.21291, 0.268042, 0.366687, 0.387226, 0.298791, 0.308712, 0.271506, 0.335645, 0.308712, 0.40511, 0.324872, 0.298791, 0.298791, 0.30533, 0.232838, 0.295083, 0.352862, 0.339168, 0.356642, 0.247041, 0.275179, 0.247041, 0.243554, 0.164327, 0.142424, 0.209395, 0.196879, 0.209395, 0.170161, 0.284882, 0.182256, 0.26085, 0.173081, 0.185198, 0.116183, 0.173081, 0.139895, 0.139895, 0.15008, 0.216401, 0.209395, 0.219301, 0.164327, 0.106997, 0.170161, 0.179055, 0.17593, 0.191378, 0.301917, 0.377384, 0.377384, 0.480142, 0.472492, 0.59014, 0.458154, 0.454136, 0.454136, 0.534167, 0.545602, 0.444081, 0.433034, 0.4292, 0.346032, 0.436924, 0.534167, 0.525368, 0.509769, 0.517562, 0.5017, 0.465241, 0.450668, 0.332115, 0.339168, 0.31487, 0.209395, 0.209395, 0.295083, 0.281712, 0.257454, 0.25406, 0.342579, 0.352862, 0.436924, 0.525368, 0.4292, 0.342579, 0.318242, 0.318242, 0.321458, 0.332115, 0.25031, 0.179055, 0.271506, 0.275179, 0.311707, 0.328603, 0.440853, 0.447574, 0.366687, 0.356642, 0.264545, 0.264545, 0.173081, 0.17593, 0.17593, 0.225814, 0.318242, 0.346032, 0.25031, 0.173081, 0.10481, 0.191378, 0.271506, 0.179055, 0.179055, 0.100716, 0.170161, 0.167087, 0.102787, 0.170161, 0.179055, 0.179055, 0.118441, 0.158265, 0.139895, 0.081712, 0.096677, 0.090864, 0.090864, 0.167087, 0.167087, 0.243554, 0.139895, 0.15008, 0.232838, 0.196879, 0.225814, 0.225814, 0.137348, 0.139895, 0.137348, 0.11371, 0.182256, 0.167087, 0.200174, 0.222385, 0.335645, 0.335645, 0.308712, 0.281712, 0.278302, 0.366687, 0.377384, 0.4292, 0.390993, 0.356642, 0.301917, 0.36309, 0.36309, 0.370445, 0.461924, 0.461924, 0.483068, 0.480142, 0.494003, 0.454136, 0.490133, 0.465241, 0.476583, 0.5017, 0.529623, 0.51388, 0.517562, 0.521092, 0.549308, 0.58069, 0.534167, 0.549308, 0.472492, 0.480142, 0.575842, 0.483068, 0.476583, 0.486429, 0.394753, 0.450668, 0.486429, 0.461924, 0.366687, 0.328603, 0.328603, 0.257454, 0.191378, 0.185198, 0.206376, 0.134866, 0.161087, 0.219301, 0.298791, 0.377384, 0.278302, 0.21291, 0.278302, 0.182256, 0.106997, 0.173081, 0.203355, 0.191378, 0.185198, 0.264545, 0.203355, 0.206376, 0.191378, 0.271506, 0.26085, 0.225814, 0.328603, 0.219301, 0.232838, 0.225814, 0.142424, 0.191378, 0.268042, 0.191378, 0.291804, 0.380708, 0.384043, 0.349426, 0.387226, 0.40511, 0.408655, 0.41194, 0.346032, 0.447574, 0.41194, 0.346032, 0.25406, 0.236433, 0.328603, 0.31487, 0.232838, 0.318242, 0.318242, 0.30533, 0.311707, 0.30533, 0.225814, 0.161087, 0.132295, 0.109221, 0.067594, 0.069024, 0.098513, 0.15008, 0.15008, 0.173081, 0.236433, 0.324872, 0.247041, 0.158265, 0.158265, 0.239899, 0.161087, 0.191378, 0.196879, 0.191378, 0.125101, 0.164327, 0.229226, 0.308712, 0.30533, 0.30533, 0.308712, 0.271506, 0.179055, 0.167087, 0.11371, 0.094817, 0.096677, 0.15008, 0.219301, 0.229226, 0.225814, 0.311707, 0.318242, 0.318242, 0.318242, 0.366687, 0.401658, 0.30533, 0.301917, 0.271506, 0.346032, 0.243554, 0.324872, 0.321458, 0.247041, 0.324872, 0.268042, 0.275179, 0.209395, 0.134866, 0.127496, 0.120615, 0.081712, 0.044297, 0.041405, 0.071867, 0.049374, 0.051831, 0.092881, 0.058088, 0.086953, 0.086953, 0.102787, 0.05306, 0.100716, 0.129801, 0.118441, 0.185198, 0.11371, 0.170161, 0.25031, 0.25031, 0.225814, 0.271506, 0.339168, 0.31487, 0.291804, 0.380708, 0.335645, 0.295083, 0.374039, 0.271506], '')</t>
  </si>
  <si>
    <t>[321, 322, 337, 338, 360, 361, 362, 363, 367, 392, 462, 466, 467, 473, 474, 475, 476, 477, 492, 578, 579, 580, 581, 582, 583, 584, 585, 586, 589]</t>
  </si>
  <si>
    <t xml:space="preserve">F5S196|F5S196_9ENTR 23S rRNA (uracil(1939)-C(5))-methyltransferase RlmD OS=Enterobacter hormaechei ATCC 49162 </t>
  </si>
  <si>
    <t>([0.30533, 0.346032, 0.380708, 0.418646, 0.454136, 0.384043, 0.321458, 0.349426, 0.311707, 0.339168, 0.339168, 0.356642, 0.380708, 0.308712, 0.390993, 0.5017, 0.40511, 0.4292, 0.440853, 0.433034, 0.374039, 0.408655, 0.408655, 0.414856, 0.41194, 0.40511, 0.476583, 0.553315, 0.476583, 0.444081, 0.366687, 0.390993, 0.394753, 0.318242, 0.321458, 0.349426, 0.31487, 0.41194, 0.414856, 0.384043, 0.387226, 0.370445, 0.394753, 0.321458, 0.31487, 0.318242, 0.321458, 0.321458, 0.321458, 0.398279, 0.408655, 0.458154, 0.458154, 0.458154, 0.538167, 0.549308, 0.51388, 0.51388, 0.509769, 0.433034, 0.468512, 0.468512, 0.545602, 0.585406, 0.690604, 0.690604, 0.604312, 0.59917, 0.642678, 0.642678, 0.509769, 0.653063, 0.694846, 0.557691, 0.557691, 0.480142, 0.444081, 0.447574, 0.444081, 0.346032, 0.4292, 0.42561, 0.42561, 0.433034, 0.377384, 0.366687, 0.370445, 0.436924, 0.359901, 0.335645, 0.342579, 0.436924, 0.40511, 0.398279, 0.497853, 0.497853, 0.538167, 0.562014, 0.534167, 0.534167, 0.557691, 0.480142, 0.472492, 0.472492, 0.476583, 0.440853, 0.454136, 0.458154, 0.366687, 0.36309, 0.335645, 0.332115, 0.335645, 0.366687, 0.264545, 0.268042, 0.191378, 0.21291, 0.284882, 0.311707, 0.284882, 0.359901, 0.342579, 0.342579, 0.26085, 0.25031, 0.225814, 0.222385, 0.247041, 0.328603, 0.41194, 0.444081, 0.436924, 0.36309, 0.339168, 0.422041, 0.422041, 0.401658, 0.398279, 0.398279, 0.374039, 0.398279, 0.374039, 0.450668, 0.461924, 0.450668, 0.394753, 0.476583, 0.384043, 0.356642, 0.366687, 0.268042, 0.288399, 0.225814, 0.225814, 0.161087, 0.206376, 0.209395, 0.232838, 0.247041, 0.222385, 0.17593, 0.116183, 0.15284, 0.164327, 0.111485, 0.17593, 0.232838, 0.15284, 0.155435, 0.129801, 0.122885, 0.129801, 0.116183, 0.161087, 0.170161, 0.222385, 0.194234, 0.125101, 0.18812, 0.182256, 0.147574, 0.225814, 0.216401, 0.134866, 0.132295, 0.161087, 0.167087, 0.158265, 0.247041, 0.356642, 0.298791, 0.268042, 0.281712, 0.185198, 0.182256, 0.243554, 0.25406, 0.225814, 0.335645, 0.247041, 0.236433, 0.30533, 0.26085, 0.356642, 0.422041, 0.4292, 0.458154, 0.352862, 0.370445, 0.366687, 0.219301, 0.301917, 0.339168, 0.40511, 0.497853, 0.521092, 0.4292, 0.390993, 0.339168, 0.196879, 0.203355, 0.179055, 0.206376, 0.243554, 0.229226, 0.247041, 0.147574, 0.092881, 0.164327, 0.158265, 0.109221, 0.206376, 0.209395, 0.222385, 0.196879, 0.225814, 0.132295, 0.127496, 0.127496, 0.194234, 0.318242, 0.401658, 0.346032, 0.308712, 0.219301, 0.229226, 0.120615, 0.194234, 0.308712, 0.288399, 0.298791, 0.25406, 0.155435, 0.164327, 0.100716, 0.129801, 0.116183, 0.194234, 0.21291, 0.25406, 0.264545, 0.257454, 0.219301, 0.236433, 0.21291, 0.311707, 0.278302, 0.30533, 0.281712, 0.158265, 0.102787, 0.102787, 0.132295, 0.222385, 0.247041, 0.247041, 0.247041, 0.229226, 0.167087, 0.155435, 0.155435, 0.094817, 0.045352, 0.034884, 0.055536, 0.051831, 0.048328, 0.06312, 0.05306, 0.066181, 0.0704, 0.139895, 0.078022, 0.102787, 0.096677, 0.076542, 0.098513, 0.074921, 0.074921, 0.074921, 0.081712, 0.074921, 0.079919, 0.161087, 0.229226, 0.161087, 0.206376, 0.179055, 0.10481, 0.129801, 0.10481, 0.167087, 0.139895, 0.219301, 0.264545, 0.281712, 0.25031, 0.278302, 0.311707, 0.328603, 0.401658, 0.384043, 0.390993, 0.476583, 0.387226, 0.394753, 0.352862, 0.225814, 0.26085, 0.349426, 0.436924, 0.377384, 0.398279, 0.408655, 0.414856, 0.321458, 0.318242, 0.356642, 0.366687, 0.398279, 0.284882, 0.25406, 0.339168, 0.339168, 0.324872, 0.284882, 0.291804, 0.40511, 0.418646, 0.328603, 0.236433, 0.236433, 0.356642, 0.308712, 0.295083, 0.25031, 0.321458, 0.284882, 0.308712, 0.298791, 0.194234, 0.247041, 0.284882, 0.291804, 0.18812, 0.11371, 0.203355, 0.120615, 0.100716, 0.196879, 0.298791, 0.387226, 0.301917, 0.200174, 0.142424, 0.094817, 0.11371, 0.071867, 0.096677, 0.096677, 0.079919, 0.127496, 0.100716, 0.079919, 0.079919, 0.15008, 0.236433, 0.25406, 0.311707, 0.26085, 0.15284, 0.139895, 0.139895, 0.200174, 0.179055, 0.281712, 0.257454, 0.26085, 0.335645, 0.236433, 0.182256, 0.17593, 0.109221, 0.185198, 0.179055, 0.096677, 0.109221, 0.11371, 0.106997, 0.127496, 0.200174, 0.200174, 0.216401, 0.216401, 0.182256, 0.203355, 0.129801, 0.118441, 0.129801, 0.132295, 0.125101, 0.122885, 0.125101, 0.173081, 0.129801, 0.137348, 0.232838, 0.15008, 0.109221, 0.071867, 0.046336], '')</t>
  </si>
  <si>
    <t>[15, 27, 54, 55, 56, 57, 58, 62, 63, 64, 65, 66, 67, 68, 69, 70, 71, 72, 73, 74, 96, 97, 98, 99, 100, 216]</t>
  </si>
  <si>
    <t xml:space="preserve">F5S197|F5S197_9ENTR histidine kinase OS=Enterobacter hormaechei ATCC 49162 </t>
  </si>
  <si>
    <t>([0.109221, 0.049374, 0.028107, 0.017447, 0.01227, 0.013437, 0.022306, 0.032017, 0.025316, 0.019109, 0.014075, 0.018415, 0.01078, 0.007315, 0.007422, 0.007422, 0.007422, 0.00515, 0.004135, 0.003298, 0.003014, 0.003431, 0.004611, 0.004611, 0.006482, 0.009096, 0.007315, 0.006988, 0.006701, 0.009096, 0.009015, 0.014783, 0.015694, 0.021381, 0.038042, 0.056825, 0.056825, 0.058088, 0.067594, 0.15008, 0.243554, 0.232838, 0.200174, 0.137348, 0.219301, 0.203355, 0.21291, 0.222385, 0.21291, 0.173081, 0.17593, 0.182256, 0.17593, 0.182256, 0.21291, 0.232838, 0.268042, 0.173081, 0.264545, 0.374039, 0.264545, 0.147574, 0.229226, 0.191378, 0.17593, 0.179055, 0.179055, 0.164327, 0.25031, 0.247041, 0.308712, 0.196879, 0.21291, 0.203355, 0.158265, 0.088832, 0.078022, 0.048328, 0.049374, 0.05306, 0.055536, 0.096677, 0.179055, 0.179055, 0.158265, 0.132295, 0.081712, 0.086953, 0.085092, 0.090864, 0.041405, 0.037156, 0.036378, 0.06312, 0.074921, 0.098513, 0.170161, 0.098513, 0.15284, 0.144935, 0.158265, 0.158265, 0.158265, 0.15284, 0.179055, 0.158265, 0.301917, 0.380708, 0.374039, 0.278302, 0.275179, 0.324872, 0.232838, 0.332115, 0.321458, 0.295083, 0.295083, 0.203355, 0.264545, 0.17593, 0.191378, 0.164327, 0.158265, 0.185198, 0.109221, 0.051831, 0.109221, 0.100716, 0.100716, 0.058088, 0.10481, 0.118441, 0.182256, 0.288399, 0.288399, 0.25406, 0.264545, 0.257454, 0.356642, 0.36309, 0.458154, 0.557691, 0.557691, 0.562014, 0.541878, 0.604312, 0.608892, 0.608892, 0.480142, 0.40511, 0.468512, 0.377384, 0.36309, 0.268042, 0.26085, 0.17593, 0.206376, 0.196879, 0.139895, 0.132295, 0.098513, 0.10481, 0.11371, 0.064632, 0.060549, 0.06184, 0.046336, 0.040537, 0.023534, 0.041405, 0.064632, 0.050641, 0.069024, 0.048328, 0.049374, 0.023963, 0.028107, 0.017138, 0.017138, 0.015694, 0.013613, 0.013821, 0.009096, 0.006078, 0.008156, 0.005734, 0.00543, 0.00558, 0.006795, 0.009294, 0.00962, 0.007555, 0.009865, 0.011669, 0.016826, 0.016257, 0.030003, 0.047319, 0.066181, 0.042364, 0.081712, 0.100716, 0.109221, 0.185198, 0.288399, 0.200174, 0.311707, 0.308712, 0.390993, 0.440853, 0.352862, 0.352862, 0.422041, 0.41194, 0.342579, 0.328603, 0.418646, 0.308712, 0.26085, 0.216401, 0.284882, 0.288399, 0.200174, 0.278302, 0.229226, 0.158265, 0.239899, 0.25406, 0.25406, 0.173081, 0.17593, 0.257454, 0.21291, 0.185198, 0.155435, 0.216401, 0.129801, 0.111485, 0.167087, 0.127496, 0.196879, 0.21291, 0.21291, 0.25406, 0.25031, 0.291804, 0.384043, 0.31487, 0.308712, 0.318242, 0.374039, 0.366687, 0.366687, 0.408655, 0.349426, 0.387226, 0.40511, 0.497853, 0.436924, 0.483068, 0.608892, 0.549308, 0.549308, 0.4292, 0.483068, 0.490133, 0.41194, 0.414856, 0.398279, 0.398279, 0.30533, 0.30533, 0.298791, 0.298791, 0.288399, 0.346032, 0.359901, 0.359901, 0.324872, 0.387226, 0.370445, 0.268042, 0.30533, 0.291804, 0.401658, 0.284882, 0.200174, 0.243554, 0.239899, 0.301917, 0.295083, 0.390993, 0.436924, 0.359901, 0.359901, 0.366687, 0.436924, 0.346032, 0.342579, 0.370445, 0.335645, 0.25031, 0.342579, 0.239899, 0.247041, 0.225814, 0.25406, 0.332115, 0.281712, 0.264545, 0.291804, 0.308712, 0.219301, 0.216401, 0.332115, 0.339168, 0.342579, 0.308712, 0.394753, 0.387226, 0.308712, 0.380708, 0.476583, 0.380708, 0.509769, 0.5017, 0.5017, 0.562014, 0.575842, 0.703578, 0.59917, 0.5017, 0.490133, 0.480142, 0.374039, 0.352862, 0.352862, 0.278302, 0.200174, 0.200174, 0.11371, 0.173081, 0.164327, 0.102787, 0.182256, 0.144935, 0.144935, 0.142424, 0.106997, 0.056825, 0.031287, 0.056825, 0.092881, 0.050641, 0.111485, 0.102787, 0.118441, 0.067594, 0.098513, 0.15284, 0.15008, 0.164327, 0.170161, 0.179055, 0.191378, 0.127496, 0.15008, 0.094817, 0.058088, 0.079919, 0.142424, 0.206376, 0.194234, 0.203355, 0.298791, 0.26085, 0.36309, 0.239899, 0.339168, 0.257454, 0.26085, 0.17593, 0.268042, 0.173081, 0.164327, 0.239899, 0.31487, 0.239899, 0.359901, 0.450668, 0.490133, 0.41194, 0.321458, 0.321458, 0.318242, 0.349426, 0.268042, 0.264545, 0.268042, 0.264545, 0.356642, 0.288399, 0.284882, 0.275179, 0.380708, 0.298791, 0.219301, 0.216401, 0.295083, 0.232838, 0.147574, 0.134866, 0.111485, 0.185198, 0.196879, 0.18812, 0.158265, 0.25031, 0.164327, 0.25031, 0.158265, 0.096677, 0.094817, 0.167087, 0.161087, 0.15008, 0.222385, 0.206376, 0.203355, 0.203355, 0.239899, 0.324872, 0.257454, 0.370445, 0.278302, 0.278302, 0.21291, 0.219301, 0.132295, 0.209395, 0.209395, 0.301917, 0.384043, 0.36309, 0.349426, 0.26085, 0.298791, 0.31487, 0.401658, 0.41194, 0.408655, 0.401658, 0.40511, 0.394753, 0.281712, 0.377384, 0.335645, 0.30533, 0.295083, 0.390993, 0.36309, 0.36309, 0.328603, 0.328603, 0.328603, 0.324872, 0.418646, 0.384043, 0.374039, 0.370445, 0.359901, 0.356642, 0.349426, 0.264545, 0.346032, 0.36309, 0.288399, 0.225814, 0.332115, 0.339168, 0.324872, 0.271506, 0.196879, 0.219301, 0.236433, 0.291804, 0.295083, 0.291804, 0.301917, 0.209395, 0.206376, 0.122885, 0.125101, 0.122885, 0.196879, 0.229226, 0.324872, 0.390993, 0.483068, 0.476583, 0.472492, 0.370445, 0.356642, 0.31487, 0.321458, 0.216401, 0.26085, 0.182256, 0.191378, 0.116183, 0.194234, 0.225814, 0.339168, 0.268042, 0.278302, 0.278302, 0.25406, 0.239899, 0.275179, 0.206376, 0.21291, 0.209395, 0.225814, 0.243554, 0.342579, 0.339168, 0.394753, 0.384043, 0.387226, 0.346032, 0.342579, 0.264545, 0.25031, 0.275179, 0.352862, 0.311707, 0.275179, 0.232838, 0.203355, 0.182256, 0.155435, 0.155435, 0.098513, 0.170161, 0.185198, 0.122885, 0.122885, 0.144935, 0.144935, 0.247041, 0.196879, 0.30533, 0.308712, 0.222385, 0.118441, 0.109221, 0.155435, 0.185198, 0.122885, 0.144935, 0.116183, 0.127496, 0.10481, 0.173081, 0.17593, 0.236433, 0.225814, 0.239899, 0.161087, 0.10481, 0.05306, 0.054297, 0.046336, 0.038042, 0.0704, 0.081712, 0.085092, 0.034068, 0.034068, 0.067594, 0.078022, 0.058088, 0.096677, 0.092881, 0.090864, 0.088832, 0.102787, 0.170161, 0.102787, 0.144935, 0.203355, 0.25031, 0.295083, 0.295083, 0.352862, 0.324872, 0.408655, 0.311707, 0.349426, 0.268042, 0.194234, 0.147574, 0.147574, 0.173081, 0.125101, 0.120615, 0.092881, 0.083462, 0.044297, 0.079919, 0.079919, 0.094817, 0.129801, 0.098513, 0.096677, 0.127496, 0.134866, 0.122885, 0.167087, 0.203355, 0.247041, 0.219301, 0.17593, 0.173081, 0.139895, 0.264545, 0.182256, 0.216401, 0.179055, 0.278302, 0.268042, 0.219301, 0.132295, 0.139895, 0.179055, 0.120615, 0.116183, 0.120615, 0.0704, 0.046336, 0.058088, 0.042364, 0.085092, 0.139895, 0.216401, 0.219301, 0.125101, 0.222385, 0.147574, 0.194234, 0.203355, 0.216401, 0.318242, 0.40511, 0.366687, 0.318242, 0.436924, 0.390993, 0.370445, 0.398279, 0.458154, 0.42561, 0.440853, 0.450668, 0.465241, 0.472492, 0.509769, 0.570702, 0.541878, 0.545602, 0.51388, 0.414856, 0.30533, 0.281712, 0.209395, 0.147574, 0.15008, 0.139895, 0.185198, 0.18812, 0.191378, 0.236433, 0.275179, 0.275179, 0.281712, 0.18812, 0.109221, 0.090864, 0.109221, 0.098513, 0.132295, 0.15284, 0.194234, 0.219301, 0.243554, 0.318242, 0.36309, 0.440853, 0.42561, 0.374039, 0.374039, 0.339168, 0.346032, 0.264545, 0.243554, 0.15284, 0.191378, 0.298791, 0.200174, 0.209395, 0.179055, 0.239899, 0.216401, 0.209395, 0.291804, 0.268042, 0.173081, 0.200174, 0.179055, 0.109221, 0.147574, 0.090864, 0.096677, 0.088832, 0.144935, 0.15008, 0.25406, 0.295083, 0.288399, 0.390993, 0.390993, 0.436924, 0.436924, 0.370445, 0.31487, 0.275179, 0.209395, 0.30533, 0.275179, 0.311707, 0.370445, 0.311707, 0.366687, 0.461924, 0.468512, 0.454136, 0.570702, 0.525368, 0.436924, 0.346032, 0.335645, 0.298791, 0.295083, 0.222385, 0.301917, 0.408655, 0.342579, 0.328603, 0.295083, 0.318242, 0.349426, 0.284882, 0.335645, 0.380708, 0.401658, 0.387226, 0.311707, 0.298791, 0.301917, 0.298791, 0.298791, 0.216401, 0.243554, 0.158265, 0.18812, 0.206376, 0.191378, 0.291804, 0.281712, 0.308712, 0.311707, 0.281712, 0.284882, 0.275179, 0.170161, 0.158265, 0.139895, 0.225814, 0.191378, 0.222385, 0.321458, 0.311707, 0.398279, 0.328603, 0.433034, 0.444081, 0.422041, 0.394753, 0.394753, 0.380708, 0.398279, 0.295083, 0.298791, 0.311707, 0.281712, 0.295083, 0.284882, 0.321458, 0.278302, 0.278302, 0.243554, 0.219301, 0.342579, 0.356642, 0.349426, 0.311707, 0.301917, 0.30533, 0.301917, 0.219301, 0.332115, 0.284882, 0.311707, 0.239899, 0.332115, 0.26085, 0.264545, 0.298791, 0.308712, 0.247041, 0.268042, 0.281712, 0.281712, 0.185198, 0.18812, 0.278302, 0.31487, 0.243554, 0.173081, 0.196879, 0.291804, 0.295083, 0.359901, 0.454136, 0.521092, 0.42561, 0.450668, 0.553315, 0.483068, 0.374039, 0.468512, 0.465241, 0.374039, 0.384043, 0.450668, 0.433034, 0.339168, 0.328603, 0.318242, 0.384043, 0.384043, 0.301917, 0.324872, 0.281712, 0.191378, 0.18812, 0.271506, 0.268042, 0.179055, 0.209395, 0.225814, 0.155435, 0.179055, 0.257454, 0.26085, 0.191378, 0.185198, 0.229226, 0.229226, 0.318242, 0.356642, 0.374039, 0.440853, 0.418646, 0.349426, 0.444081, 0.490133, 0.494003, 0.468512, 0.472492, 0.483068, 0.480142, 0.480142, 0.480142, 0.486429, 0.447574, 0.545602, 0.56648, 0.517562, 0.529623, 0.505461, 0.486429, 0.440853, 0.414856, 0.390993, 0.40511, 0.318242, 0.281712, 0.268042, 0.346032, 0.40511, 0.36309, 0.433034, 0.509769, 0.468512, 0.418646, 0.436924, 0.380708, 0.324872], '')</t>
  </si>
  <si>
    <t>[141, 142, 143, 144, 145, 146, 147, 260, 261, 262, 324, 325, 326, 327, 328, 329, 330, 331, 666, 667, 668, 669, 670, 746, 747, 844, 847, 896, 897, 898, 899, 900, 913]</t>
  </si>
  <si>
    <t xml:space="preserve">F5S199|F5S199_9ENTR glucarate dehydratase OS=Enterobacter hormaechei ATCC 49162 </t>
  </si>
  <si>
    <t>([0.366687, 0.335645, 0.387226, 0.291804, 0.206376, 0.284882, 0.236433, 0.229226, 0.257454, 0.291804, 0.318242, 0.356642, 0.31487, 0.229226, 0.291804, 0.30533, 0.216401, 0.185198, 0.239899, 0.271506, 0.271506, 0.239899, 0.311707, 0.196879, 0.17593, 0.26085, 0.229226, 0.30533, 0.247041, 0.185198, 0.129801, 0.073402, 0.073402, 0.098513, 0.164327, 0.196879, 0.18812, 0.275179, 0.278302, 0.278302, 0.239899, 0.236433, 0.288399, 0.167087, 0.301917, 0.40511, 0.398279, 0.41194, 0.398279, 0.398279, 0.465241, 0.534167, 0.657645, 0.545602, 0.557691, 0.557691, 0.517562, 0.422041, 0.450668, 0.36309, 0.301917, 0.30533, 0.30533, 0.281712, 0.380708, 0.26085, 0.264545, 0.281712, 0.17593, 0.17593, 0.275179, 0.206376, 0.142424, 0.139895, 0.21291, 0.142424, 0.137348, 0.167087, 0.25406, 0.129801, 0.170161, 0.239899, 0.308712, 0.318242, 0.291804, 0.284882, 0.366687, 0.370445, 0.352862, 0.359901, 0.374039, 0.366687, 0.324872, 0.414856, 0.324872, 0.328603, 0.398279, 0.401658, 0.30533, 0.30533, 0.342579, 0.308712, 0.301917, 0.298791, 0.200174, 0.247041, 0.219301, 0.194234, 0.158265, 0.102787, 0.167087, 0.102787, 0.060549, 0.116183, 0.116183, 0.182256, 0.118441, 0.11371, 0.073402, 0.134866, 0.088832, 0.111485, 0.158265, 0.098513, 0.060549, 0.10481, 0.098513, 0.118441, 0.144935, 0.185198, 0.257454, 0.247041, 0.342579, 0.36309, 0.380708, 0.335645, 0.25031, 0.332115, 0.247041, 0.236433, 0.134866, 0.111485, 0.078022, 0.078022, 0.134866, 0.196879, 0.194234, 0.120615, 0.125101, 0.142424, 0.083462, 0.10481, 0.06184, 0.058088, 0.085092, 0.081712, 0.122885, 0.194234, 0.21291, 0.288399, 0.295083, 0.408655, 0.418646, 0.418646, 0.418646, 0.339168, 0.335645, 0.346032, 0.440853, 0.454136, 0.387226, 0.433034, 0.40511, 0.534167, 0.538167, 0.505461, 0.4292, 0.328603, 0.31487, 0.219301, 0.196879, 0.288399, 0.247041, 0.308712, 0.301917, 0.324872, 0.384043, 0.295083, 0.291804, 0.182256, 0.17593, 0.216401, 0.15284, 0.144935, 0.073402, 0.067594, 0.079919, 0.116183, 0.116183, 0.071867, 0.098513, 0.118441, 0.118441, 0.15284, 0.194234, 0.25406, 0.25406, 0.232838, 0.239899, 0.21291, 0.291804, 0.200174, 0.167087, 0.26085, 0.264545, 0.239899, 0.278302, 0.288399, 0.26085, 0.321458, 0.335645, 0.374039, 0.295083, 0.288399, 0.298791, 0.291804, 0.321458, 0.275179, 0.209395, 0.295083, 0.243554, 0.281712, 0.377384, 0.380708, 0.301917, 0.301917, 0.321458, 0.291804, 0.278302, 0.318242, 0.243554, 0.301917, 0.298791, 0.318242, 0.229226, 0.179055, 0.098513, 0.083462, 0.109221, 0.191378, 0.222385, 0.222385, 0.21291, 0.173081, 0.216401, 0.308712, 0.31487, 0.291804, 0.288399, 0.295083, 0.278302, 0.377384, 0.318242, 0.275179, 0.308712, 0.40511, 0.324872, 0.422041, 0.447574, 0.398279, 0.390993, 0.359901, 0.356642, 0.387226, 0.418646, 0.370445, 0.359901, 0.370445, 0.436924, 0.356642, 0.328603, 0.339168, 0.328603, 0.308712, 0.349426, 0.390993, 0.328603, 0.436924, 0.444081, 0.450668, 0.394753, 0.387226, 0.30533, 0.398279, 0.366687, 0.298791, 0.339168, 0.25406, 0.275179, 0.236433, 0.295083, 0.332115, 0.359901, 0.352862, 0.335645, 0.247041, 0.239899, 0.236433, 0.247041, 0.247041, 0.239899, 0.26085, 0.264545, 0.284882, 0.247041, 0.264545, 0.284882, 0.203355, 0.284882, 0.275179, 0.25031, 0.275179, 0.185198, 0.161087, 0.096677, 0.167087, 0.247041, 0.239899, 0.281712, 0.281712, 0.291804, 0.291804, 0.25031, 0.264545, 0.239899, 0.264545, 0.17593, 0.191378, 0.216401, 0.127496, 0.116183, 0.200174, 0.144935, 0.194234, 0.167087, 0.229226, 0.203355, 0.236433, 0.239899, 0.25406, 0.167087, 0.161087, 0.142424, 0.158265, 0.158265, 0.236433, 0.239899, 0.222385, 0.173081, 0.132295, 0.232838, 0.25031, 0.25406, 0.324872, 0.36309, 0.387226, 0.332115, 0.359901, 0.328603, 0.339168, 0.359901, 0.332115, 0.349426, 0.291804, 0.370445, 0.36309, 0.36309, 0.31487, 0.349426, 0.444081, 0.480142, 0.497853, 0.447574, 0.450668, 0.468512, 0.458154, 0.370445, 0.458154, 0.390993, 0.408655, 0.311707, 0.291804, 0.352862, 0.342579, 0.440853, 0.377384, 0.324872, 0.321458, 0.342579, 0.40511, 0.408655, 0.390993, 0.25031, 0.288399, 0.281712, 0.25031, 0.247041, 0.25031, 0.25031, 0.288399, 0.268042, 0.36309, 0.36309, 0.384043, 0.291804, 0.25406, 0.271506, 0.328603, 0.222385, 0.17593, 0.116183, 0.122885, 0.206376, 0.219301, 0.21291, 0.127496, 0.139895, 0.147574, 0.216401, 0.216401, 0.275179, 0.209395, 0.158265, 0.106997, 0.122885, 0.161087, 0.158265, 0.17593, 0.132295, 0.216401, 0.291804, 0.377384, 0.298791, 0.225814, 0.356642], '')</t>
  </si>
  <si>
    <t>[51, 52, 53, 54, 55, 56, 173, 174, 175]</t>
  </si>
  <si>
    <t xml:space="preserve">F5S1A0|F5S1A0_9ENTR Glucarate dehydratase OS=Enterobacter hormaechei ATCC 49162 </t>
  </si>
  <si>
    <t>([0.458154, 0.517562, 0.465241, 0.483068, 0.408655, 0.311707, 0.380708, 0.321458, 0.31487, 0.335645, 0.359901, 0.408655, 0.444081, 0.394753, 0.301917, 0.21291, 0.225814, 0.142424, 0.116183, 0.179055, 0.209395, 0.209395, 0.206376, 0.21291, 0.147574, 0.116183, 0.194234, 0.164327, 0.236433, 0.17593, 0.125101, 0.081712, 0.043307, 0.046336, 0.066181, 0.111485, 0.147574, 0.137348, 0.232838, 0.243554, 0.239899, 0.203355, 0.191378, 0.196879, 0.196879, 0.30533, 0.41194, 0.401658, 0.418646, 0.335645, 0.339168, 0.31487, 0.387226, 0.480142, 0.384043, 0.298791, 0.311707, 0.311707, 0.219301, 0.239899, 0.236433, 0.179055, 0.182256, 0.185198, 0.173081, 0.222385, 0.134866, 0.116183, 0.118441, 0.06312, 0.10481, 0.173081, 0.194234, 0.134866, 0.134866, 0.206376, 0.209395, 0.200174, 0.225814, 0.321458, 0.301917, 0.301917, 0.366687, 0.40511, 0.418646, 0.301917, 0.298791, 0.374039, 0.295083, 0.295083, 0.374039, 0.359901, 0.332115, 0.308712, 0.380708, 0.264545, 0.278302, 0.26085, 0.25406, 0.191378, 0.206376, 0.167087, 0.111485, 0.092881, 0.094817, 0.050641, 0.111485, 0.085092, 0.067594, 0.079919, 0.047319, 0.05306, 0.031287, 0.022667, 0.03976, 0.036378, 0.06312, 0.033407, 0.06312, 0.040537, 0.078022, 0.046336, 0.037156, 0.06312, 0.045352, 0.032677, 0.055536, 0.06184, 0.074921, 0.086953, 0.144935, 0.209395, 0.21291, 0.268042, 0.284882, 0.295083, 0.229226, 0.182256, 0.26085, 0.167087, 0.155435, 0.069024, 0.06184, 0.06184, 0.056825, 0.100716, 0.15284, 0.158265, 0.129801, 0.134866, 0.147574, 0.088832, 0.111485, 0.060549, 0.042364, 0.0704, 0.066181, 0.096677, 0.182256, 0.182256, 0.26085, 0.342579, 0.468512, 0.465241, 0.444081, 0.450668, 0.356642, 0.356642, 0.349426, 0.36309, 0.370445, 0.328603, 0.332115, 0.298791, 0.384043, 0.483068, 0.436924, 0.377384, 0.31487, 0.278302, 0.200174, 0.17593, 0.185198, 0.147574, 0.200174, 0.291804, 0.298791, 0.370445, 0.284882, 0.281712, 0.170161, 0.155435, 0.18812, 0.161087, 0.161087, 0.102787, 0.090864, 0.106997, 0.15008, 0.15008, 0.098513, 0.182256, 0.206376, 0.209395, 0.25031, 0.298791, 0.200174, 0.200174, 0.203355, 0.229226, 0.225814, 0.30533, 0.229226, 0.216401, 0.321458, 0.321458, 0.295083, 0.332115, 0.349426, 0.318242, 0.380708, 0.374039, 0.346032, 0.284882, 0.278302, 0.295083, 0.288399, 0.380708, 0.342579, 0.25031, 0.236433, 0.167087, 0.200174, 0.295083, 0.275179, 0.194234, 0.203355, 0.229226, 0.129801, 0.116183, 0.137348, 0.088832, 0.147574, 0.147574, 0.15284, 0.092881, 0.078022, 0.03976, 0.033407, 0.044297, 0.086953, 0.158265, 0.155435, 0.15008, 0.118441, 0.15284, 0.243554, 0.236433, 0.21291, 0.291804, 0.298791, 0.291804, 0.394753, 0.328603, 0.281712, 0.31487, 0.414856, 0.301917, 0.394753, 0.414856, 0.370445, 0.366687, 0.335645, 0.339168, 0.366687, 0.332115, 0.288399, 0.278302, 0.288399, 0.356642, 0.278302, 0.25031, 0.26085, 0.25031, 0.232838, 0.268042, 0.31487, 0.257454, 0.36309, 0.366687, 0.346032, 0.311707, 0.268042, 0.18812, 0.278302, 0.219301, 0.222385, 0.26085, 0.17593, 0.194234, 0.155435, 0.206376, 0.243554, 0.268042, 0.257454, 0.236433, 0.164327, 0.15284, 0.120615, 0.118441, 0.120615, 0.122885, 0.122885, 0.147574, 0.167087, 0.139895, 0.173081, 0.158265, 0.094817, 0.161087, 0.15284, 0.137348, 0.155435, 0.092881, 0.079919, 0.047319, 0.090864, 0.092881, 0.088832, 0.137348, 0.147574, 0.15284, 0.173081, 0.139895, 0.15008, 0.132295, 0.15008, 0.086953, 0.120615, 0.147574, 0.076542, 0.0704, 0.129801, 0.092881, 0.147574, 0.125101, 0.170161, 0.15008, 0.25031, 0.257454, 0.271506, 0.288399, 0.284882, 0.264545, 0.284882, 0.284882, 0.374039, 0.377384, 0.366687, 0.311707, 0.264545, 0.384043, 0.398279, 0.401658, 0.480142, 0.450668, 0.476583, 0.414856, 0.444081, 0.414856, 0.42561, 0.444081, 0.332115, 0.342579, 0.284882, 0.366687, 0.366687, 0.36309, 0.36309, 0.370445, 0.4292, 0.458154, 0.468512, 0.458154, 0.4292, 0.440853, 0.468512, 0.387226, 0.472492, 0.40511, 0.422041, 0.328603, 0.311707, 0.30533, 0.298791, 0.398279, 0.31487, 0.301917, 0.298791, 0.275179, 0.352862, 0.394753, 0.4292, 0.298791, 0.291804, 0.311707, 0.206376, 0.229226, 0.31487, 0.31487, 0.352862, 0.332115, 0.42561, 0.42561, 0.494003, 0.486429, 0.494003, 0.541878, 0.570702, 0.458154, 0.408655, 0.335645, 0.346032, 0.370445, 0.387226, 0.390993, 0.298791, 0.390993, 0.36309, 0.36309, 0.359901, 0.41194, 0.356642, 0.25031, 0.247041, 0.268042, 0.268042, 0.216401, 0.232838, 0.182256, 0.268042, 0.332115, 0.41194, 0.346032, 0.308712, 0.422041, 0.380708], '')</t>
  </si>
  <si>
    <t>[1, 417, 418]</t>
  </si>
  <si>
    <t xml:space="preserve">F5S1A8|F5S1A8_9ENTR AMP nucleosidase OS=Enterobacter hormaechei ATCC 49162 </t>
  </si>
  <si>
    <t>([0.147574, 0.203355, 0.194234, 0.116183, 0.144935, 0.18812, 0.122885, 0.161087, 0.122885, 0.15284, 0.15008, 0.106997, 0.179055, 0.167087, 0.173081, 0.236433, 0.236433, 0.200174, 0.301917, 0.21291, 0.139895, 0.179055, 0.102787, 0.060549, 0.10481, 0.116183, 0.074921, 0.127496, 0.067594, 0.086953, 0.051831, 0.034884, 0.069024, 0.069024, 0.069024, 0.064632, 0.043307, 0.047319, 0.050641, 0.05306, 0.092881, 0.15284, 0.158265, 0.155435, 0.179055, 0.179055, 0.164327, 0.120615, 0.132295, 0.209395, 0.137348, 0.206376, 0.203355, 0.203355, 0.144935, 0.085092, 0.086953, 0.147574, 0.15284, 0.144935, 0.132295, 0.088832, 0.086953, 0.044297, 0.088832, 0.100716, 0.055536, 0.060549, 0.15008, 0.164327, 0.179055, 0.308712, 0.268042, 0.25031, 0.170161, 0.247041, 0.335645, 0.335645, 0.239899, 0.142424, 0.142424, 0.139895, 0.129801, 0.134866, 0.182256, 0.179055, 0.167087, 0.15284, 0.120615, 0.064632, 0.030003, 0.027463, 0.026892, 0.019401, 0.023087, 0.018787, 0.012727, 0.013613, 0.013613, 0.023534, 0.023534, 0.023534, 0.025316, 0.035586, 0.033407, 0.041405, 0.020165, 0.034884, 0.073402, 0.051831, 0.085092, 0.085092, 0.090864, 0.085092, 0.142424, 0.15284, 0.26085, 0.236433, 0.236433, 0.25031, 0.164327, 0.185198, 0.106997, 0.098513, 0.069024, 0.040537, 0.040537, 0.088832, 0.069024, 0.067594, 0.094817, 0.05306, 0.094817, 0.056825, 0.058088, 0.064632, 0.081712, 0.094817, 0.167087, 0.129801, 0.079919, 0.086953, 0.081712, 0.083462, 0.083462, 0.139895, 0.216401, 0.216401, 0.129801, 0.161087, 0.17593, 0.216401, 0.31487, 0.219301, 0.200174, 0.125101, 0.094817, 0.11371, 0.094817, 0.055536, 0.067594, 0.11371, 0.17593, 0.158265, 0.257454, 0.170161, 0.170161, 0.185198, 0.11371, 0.196879, 0.111485, 0.06312, 0.06312, 0.055536, 0.06184, 0.10481, 0.196879, 0.225814, 0.194234, 0.158265, 0.243554, 0.209395, 0.225814, 0.179055, 0.268042, 0.268042, 0.324872, 0.288399, 0.196879, 0.284882, 0.278302, 0.339168, 0.4292, 0.42561, 0.4292, 0.408655, 0.41194, 0.401658, 0.40511, 0.440853, 0.374039, 0.26085, 0.295083, 0.222385, 0.278302, 0.298791, 0.328603, 0.36309, 0.301917, 0.281712, 0.25031, 0.21291, 0.271506, 0.284882, 0.30533, 0.311707, 0.440853, 0.349426, 0.257454, 0.271506, 0.288399, 0.308712, 0.311707, 0.222385, 0.219301, 0.236433, 0.229226, 0.127496, 0.142424, 0.222385, 0.318242, 0.268042, 0.318242, 0.271506, 0.15008, 0.088832, 0.083462, 0.03976, 0.058088, 0.090864, 0.085092, 0.043307, 0.043307, 0.044297, 0.040537, 0.064632, 0.054297, 0.049374, 0.058088, 0.049374, 0.054297, 0.043307, 0.083462, 0.083462, 0.059222, 0.066181, 0.055536, 0.032677, 0.033407, 0.041405, 0.023534, 0.015344, 0.019401, 0.034884, 0.073402, 0.11371, 0.102787, 0.100716, 0.111485, 0.17593, 0.125101, 0.071867, 0.10481, 0.055536, 0.028107, 0.028107, 0.051831, 0.094817, 0.17593, 0.25406, 0.271506, 0.359901, 0.41194, 0.468512, 0.36309, 0.225814, 0.257454, 0.17593, 0.111485, 0.111485, 0.111485, 0.088832, 0.083462, 0.044297, 0.076542, 0.137348, 0.134866, 0.125101, 0.139895, 0.129801, 0.106997, 0.092881, 0.090864, 0.111485, 0.058088, 0.100716, 0.109221, 0.06184, 0.05306, 0.102787, 0.102787, 0.074921, 0.120615, 0.209395, 0.209395, 0.17593, 0.164327, 0.264545, 0.219301, 0.196879, 0.182256, 0.182256, 0.147574, 0.17593, 0.106997, 0.120615, 0.120615, 0.21291, 0.321458, 0.418646, 0.401658, 0.398279, 0.444081, 0.476583, 0.468512, 0.51388, 0.447574, 0.450668, 0.321458, 0.384043, 0.278302, 0.281712, 0.222385, 0.268042, 0.155435, 0.206376, 0.30533, 0.318242, 0.216401, 0.219301, 0.139895, 0.164327, 0.079919, 0.083462, 0.098513, 0.092881, 0.11371, 0.203355, 0.21291, 0.281712, 0.236433, 0.359901, 0.275179, 0.36309, 0.281712, 0.281712, 0.339168, 0.321458, 0.324872, 0.440853, 0.352862, 0.465241, 0.366687, 0.394753, 0.346032, 0.288399, 0.298791, 0.21291, 0.196879, 0.185198, 0.196879, 0.132295, 0.125101, 0.191378, 0.125101, 0.134866, 0.185198, 0.161087, 0.164327, 0.102787, 0.086953, 0.144935, 0.088832, 0.132295, 0.132295, 0.155435, 0.155435, 0.092881, 0.161087, 0.173081, 0.096677, 0.116183, 0.229226, 0.142424, 0.142424, 0.142424, 0.203355, 0.229226, 0.243554, 0.257454, 0.339168, 0.298791, 0.236433, 0.30533, 0.308712, 0.346032, 0.359901, 0.401658, 0.440853, 0.342579, 0.346032, 0.454136, 0.349426, 0.257454, 0.324872, 0.342579, 0.4292, 0.422041, 0.377384, 0.359901, 0.247041, 0.257454, 0.301917, 0.346032, 0.311707, 0.209395, 0.173081, 0.182256, 0.125101, 0.090864, 0.158265, 0.086953, 0.049374, 0.096677, 0.116183, 0.116183, 0.081712, 0.06312, 0.046336, 0.050641, 0.035586, 0.056825, 0.028107, 0.018106], '')</t>
  </si>
  <si>
    <t>[335]</t>
  </si>
  <si>
    <t xml:space="preserve">F5S1B0|F5S1B0_9ENTR L-serine dehydratase OS=Enterobacter hormaechei ATCC 49162 </t>
  </si>
  <si>
    <t>([0.007259, 0.005932, 0.008002, 0.013437, 0.019109, 0.026892, 0.037156, 0.050641, 0.067594, 0.05306, 0.067594, 0.109221, 0.142424, 0.139895, 0.173081, 0.278302, 0.268042, 0.380708, 0.377384, 0.384043, 0.494003, 0.5017, 0.505461, 0.41194, 0.346032, 0.352862, 0.349426, 0.257454, 0.173081, 0.173081, 0.25031, 0.164327, 0.139895, 0.182256, 0.129801, 0.106997, 0.0704, 0.074921, 0.042364, 0.047319, 0.045352, 0.042364, 0.023087, 0.03976, 0.03976, 0.049374, 0.047319, 0.047319, 0.083462, 0.139895, 0.137348, 0.132295, 0.222385, 0.142424, 0.116183, 0.102787, 0.090864, 0.10481, 0.098513, 0.086953, 0.127496, 0.127496, 0.137348, 0.139895, 0.167087, 0.264545, 0.264545, 0.196879, 0.21291, 0.137348, 0.144935, 0.122885, 0.0704, 0.081712, 0.11371, 0.071867, 0.071867, 0.134866, 0.17593, 0.127496, 0.209395, 0.243554, 0.247041, 0.232838, 0.324872, 0.21291, 0.132295, 0.079919, 0.098513, 0.100716, 0.161087, 0.173081, 0.203355, 0.311707, 0.216401, 0.271506, 0.275179, 0.394753, 0.311707, 0.31487, 0.387226, 0.295083, 0.25031, 0.264545, 0.161087, 0.158265, 0.206376, 0.298791, 0.398279, 0.346032, 0.332115, 0.25406, 0.232838, 0.25406, 0.243554, 0.30533, 0.239899, 0.349426, 0.229226, 0.295083, 0.257454, 0.173081, 0.219301, 0.257454, 0.257454, 0.36309, 0.332115, 0.298791, 0.203355, 0.194234, 0.288399, 0.295083, 0.288399, 0.196879, 0.179055, 0.10481, 0.10481, 0.132295, 0.132295, 0.118441, 0.069024, 0.056825, 0.100716, 0.132295, 0.139895, 0.137348, 0.076542, 0.090864, 0.142424, 0.219301, 0.219301, 0.216401, 0.21291, 0.30533, 0.332115, 0.342579, 0.366687, 0.401658, 0.311707, 0.346032, 0.359901, 0.444081, 0.521092, 0.483068, 0.433034, 0.436924, 0.349426, 0.468512, 0.468512, 0.458154, 0.384043, 0.387226, 0.394753, 0.401658, 0.394753, 0.380708, 0.370445, 0.359901, 0.328603, 0.418646, 0.311707, 0.366687, 0.332115, 0.31487, 0.352862, 0.401658, 0.31487, 0.366687, 0.278302, 0.281712, 0.275179, 0.346032, 0.359901, 0.359901, 0.275179, 0.295083, 0.380708, 0.384043, 0.349426, 0.321458, 0.332115, 0.346032, 0.284882, 0.339168, 0.281712, 0.225814, 0.209395, 0.284882, 0.30533, 0.291804, 0.308712, 0.308712, 0.308712, 0.203355, 0.191378, 0.275179, 0.275179, 0.257454, 0.191378, 0.216401, 0.275179, 0.257454, 0.31487, 0.332115, 0.318242, 0.31487, 0.387226, 0.387226, 0.390993, 0.359901, 0.418646, 0.366687, 0.284882, 0.288399, 0.380708, 0.332115, 0.247041, 0.170161, 0.173081, 0.239899, 0.332115, 0.301917, 0.311707, 0.321458, 0.41194, 0.422041, 0.521092, 0.444081, 0.408655, 0.342579, 0.311707, 0.356642, 0.298791, 0.288399, 0.298791, 0.25406, 0.191378, 0.232838, 0.21291, 0.182256, 0.125101, 0.122885, 0.137348, 0.147574, 0.147574, 0.118441, 0.090864, 0.073402, 0.090864, 0.111485, 0.109221, 0.109221, 0.10481, 0.142424, 0.25406, 0.25031, 0.301917, 0.40511, 0.40511, 0.398279, 0.4292, 0.401658, 0.324872, 0.335645, 0.281712, 0.206376, 0.164327, 0.164327, 0.100716, 0.056825, 0.06184, 0.092881, 0.071867, 0.037156, 0.048328, 0.045352, 0.027463, 0.027463, 0.023087, 0.029376, 0.050641, 0.030003, 0.042364, 0.067594, 0.030003, 0.022667, 0.020876, 0.023087, 0.023087, 0.041405, 0.060549, 0.030611, 0.029376, 0.058088, 0.06184, 0.032677, 0.028695, 0.034068, 0.034068, 0.034068, 0.032017, 0.019109, 0.030611, 0.037156, 0.028695, 0.060549, 0.066181, 0.10481, 0.083462, 0.109221, 0.10481, 0.142424, 0.164327, 0.164327, 0.118441, 0.15284, 0.147574, 0.147574, 0.147574, 0.116183, 0.118441, 0.094817, 0.15284, 0.098513, 0.081712, 0.11371, 0.060549, 0.054297, 0.054297, 0.079919, 0.074921, 0.092881, 0.064632, 0.098513, 0.0704, 0.051831, 0.036378, 0.054297, 0.043307, 0.06312, 0.045352, 0.054297, 0.05306, 0.06312, 0.109221, 0.137348, 0.076542, 0.118441, 0.120615, 0.129801, 0.083462, 0.092881, 0.092881, 0.078022, 0.071867, 0.100716, 0.18812, 0.209395, 0.25031, 0.222385, 0.229226, 0.209395, 0.139895, 0.18812, 0.17593, 0.17593, 0.139895, 0.137348, 0.116183, 0.179055, 0.122885, 0.216401, 0.170161, 0.10481, 0.15284, 0.132295, 0.11371, 0.11371, 0.132295, 0.10481, 0.098513, 0.085092, 0.161087, 0.25406, 0.232838, 0.247041, 0.271506, 0.311707, 0.339168, 0.26085, 0.18812, 0.264545, 0.26085, 0.239899, 0.222385, 0.236433, 0.278302, 0.284882, 0.194234, 0.247041, 0.288399, 0.359901, 0.349426, 0.359901, 0.321458, 0.324872, 0.275179, 0.239899, 0.15284, 0.209395, 0.346032, 0.4292, 0.414856, 0.422041, 0.472492, 0.557691, 0.454136, 0.414856, 0.41194, 0.5017, 0.401658, 0.335645, 0.352862, 0.247041, 0.247041, 0.25406, 0.222385, 0.232838, 0.206376, 0.295083, 0.257454, 0.194234, 0.15008, 0.11371, 0.074921], '')</t>
  </si>
  <si>
    <t>[21, 22, 162, 246, 435, 439]</t>
  </si>
  <si>
    <t xml:space="preserve">F5S1B1|F5S1B1_9ENTR Flap endonuclease Xni OS=Enterobacter hormaechei ATCC 49162 </t>
  </si>
  <si>
    <t>([0.023963, 0.044297, 0.030003, 0.020876, 0.030003, 0.041405, 0.028695, 0.041405, 0.046336, 0.040537, 0.058088, 0.071867, 0.085092, 0.144935, 0.085092, 0.134866, 0.203355, 0.288399, 0.26085, 0.17593, 0.203355, 0.25406, 0.170161, 0.257454, 0.356642, 0.281712, 0.200174, 0.288399, 0.284882, 0.308712, 0.384043, 0.401658, 0.40511, 0.401658, 0.342579, 0.366687, 0.339168, 0.268042, 0.164327, 0.25031, 0.335645, 0.346032, 0.342579, 0.422041, 0.414856, 0.408655, 0.486429, 0.472492, 0.472492, 0.468512, 0.483068, 0.465241, 0.346032, 0.374039, 0.380708, 0.308712, 0.370445, 0.366687, 0.4292, 0.541878, 0.497853, 0.525368, 0.465241, 0.525368, 0.541878, 0.541878, 0.444081, 0.444081, 0.517562, 0.534167, 0.490133, 0.509769, 0.440853, 0.440853, 0.408655, 0.370445, 0.440853, 0.335645, 0.377384, 0.390993, 0.394753, 0.422041, 0.328603, 0.398279, 0.284882, 0.182256, 0.173081, 0.225814, 0.225814, 0.257454, 0.25031, 0.308712, 0.25031, 0.324872, 0.42561, 0.342579, 0.342579, 0.342579, 0.454136, 0.356642, 0.31487, 0.25406, 0.25031, 0.25406, 0.200174, 0.288399, 0.356642, 0.356642, 0.387226, 0.398279, 0.370445, 0.36309, 0.268042, 0.236433, 0.222385, 0.216401, 0.311707, 0.335645, 0.36309, 0.264545, 0.271506, 0.311707, 0.295083, 0.219301, 0.278302, 0.332115, 0.332115, 0.278302, 0.271506, 0.191378, 0.17593, 0.209395, 0.129801, 0.111485, 0.164327, 0.161087, 0.15284, 0.085092, 0.05306, 0.058088, 0.088832, 0.161087, 0.083462, 0.081712, 0.11371, 0.11371, 0.10481, 0.05306, 0.088832, 0.060549, 0.100716, 0.122885, 0.125101, 0.21291, 0.232838, 0.25406, 0.271506, 0.185198, 0.185198, 0.264545, 0.173081, 0.173081, 0.147574, 0.158265, 0.229226, 0.25406, 0.25031, 0.232838, 0.268042, 0.298791, 0.36309, 0.298791, 0.236433, 0.222385, 0.137348, 0.206376, 0.209395, 0.191378, 0.278302, 0.339168, 0.308712, 0.398279, 0.342579, 0.257454, 0.346032, 0.366687, 0.264545, 0.275179, 0.291804, 0.275179, 0.257454, 0.257454, 0.236433, 0.179055, 0.15284, 0.225814, 0.15008, 0.134866, 0.15008, 0.10481, 0.144935, 0.179055, 0.170161, 0.158265, 0.229226, 0.219301, 0.196879, 0.216401, 0.222385, 0.182256, 0.26085, 0.236433, 0.25031, 0.308712, 0.370445, 0.295083, 0.21291, 0.225814, 0.206376, 0.206376, 0.206376, 0.155435, 0.15008, 0.094817, 0.167087, 0.17593, 0.194234, 0.129801, 0.206376, 0.125101, 0.155435, 0.161087, 0.179055, 0.10481, 0.132295, 0.158265, 0.17593, 0.247041, 0.236433, 0.26085, 0.239899, 0.288399, 0.295083, 0.26085, 0.335645, 0.298791, 0.26085, 0.203355, 0.301917, 0.25031, 0.370445], '')</t>
  </si>
  <si>
    <t>[59, 61, 63, 64, 65, 68, 69, 71]</t>
  </si>
  <si>
    <t xml:space="preserve">F5S1B6|F5S1B6_9ENTR cysteine desulfurase OS=Enterobacter hormaechei ATCC 49162 </t>
  </si>
  <si>
    <t>([0.408655, 0.450668, 0.5017, 0.517562, 0.468512, 0.509769, 0.483068, 0.377384, 0.398279, 0.454136, 0.433034, 0.494003, 0.370445, 0.461924, 0.422041, 0.42561, 0.308712, 0.339168, 0.301917, 0.30533, 0.264545, 0.318242, 0.284882, 0.268042, 0.191378, 0.15284, 0.090864, 0.118441, 0.196879, 0.173081, 0.122885, 0.15284, 0.120615, 0.132295, 0.129801, 0.182256, 0.179055, 0.247041, 0.158265, 0.118441, 0.182256, 0.182256, 0.17593, 0.203355, 0.216401, 0.196879, 0.191378, 0.271506, 0.179055, 0.179055, 0.17593, 0.203355, 0.209395, 0.17593, 0.264545, 0.264545, 0.229226, 0.232838, 0.17593, 0.203355, 0.301917, 0.271506, 0.31487, 0.308712, 0.222385, 0.219301, 0.291804, 0.394753, 0.301917, 0.401658, 0.370445, 0.370445, 0.374039, 0.374039, 0.454136, 0.377384, 0.346032, 0.349426, 0.25406, 0.257454, 0.301917, 0.25406, 0.301917, 0.288399, 0.284882, 0.370445, 0.377384, 0.31487, 0.239899, 0.236433, 0.225814, 0.26085, 0.288399, 0.295083, 0.288399, 0.291804, 0.324872, 0.264545, 0.275179, 0.31487, 0.335645, 0.288399, 0.328603, 0.243554, 0.155435, 0.132295, 0.134866, 0.147574, 0.15008, 0.134866, 0.225814, 0.25031, 0.247041, 0.264545, 0.278302, 0.179055, 0.096677, 0.076542, 0.132295, 0.137348, 0.142424, 0.219301, 0.257454, 0.25406, 0.291804, 0.401658, 0.346032, 0.271506, 0.275179, 0.268042, 0.268042, 0.216401, 0.129801, 0.109221, 0.111485, 0.10481, 0.182256, 0.271506, 0.30533, 0.308712, 0.219301, 0.18812, 0.170161, 0.100716, 0.116183, 0.083462, 0.076542, 0.106997, 0.170161, 0.074921, 0.076542, 0.15284, 0.200174, 0.200174, 0.200174, 0.185198, 0.111485, 0.127496, 0.144935, 0.109221, 0.059222, 0.094817, 0.139895, 0.142424, 0.216401, 0.191378, 0.185198, 0.120615, 0.120615, 0.064632, 0.125101, 0.203355, 0.139895, 0.127496, 0.194234, 0.161087, 0.164327, 0.247041, 0.21291, 0.137348, 0.239899, 0.349426, 0.257454, 0.222385, 0.225814, 0.194234, 0.116183, 0.18812, 0.179055, 0.17593, 0.264545, 0.229226, 0.216401, 0.26085, 0.194234, 0.125101, 0.125101, 0.090864, 0.059222, 0.066181, 0.098513, 0.066181, 0.064632, 0.109221, 0.086953, 0.055536, 0.0704, 0.06312, 0.078022, 0.116183, 0.15008, 0.100716, 0.129801, 0.109221, 0.06312, 0.109221, 0.092881, 0.15008, 0.10481, 0.090864, 0.067594, 0.033407, 0.040537, 0.038042, 0.038858, 0.059222, 0.05306, 0.027463, 0.056825, 0.056825, 0.073402, 0.067594, 0.058088, 0.054297, 0.054297, 0.054297, 0.026338, 0.049374, 0.043307, 0.106997, 0.200174, 0.15008, 0.170161, 0.144935, 0.144935, 0.111485, 0.118441, 0.219301, 0.222385, 0.144935, 0.122885, 0.118441, 0.118441, 0.18812, 0.15008, 0.10481, 0.173081, 0.288399, 0.216401, 0.225814, 0.106997, 0.100716, 0.164327, 0.139895, 0.164327, 0.170161, 0.219301, 0.225814, 0.134866, 0.25031, 0.236433, 0.236433, 0.155435, 0.17593, 0.15008, 0.185198, 0.284882, 0.311707, 0.301917, 0.301917, 0.26085, 0.374039, 0.291804, 0.196879, 0.308712, 0.222385, 0.21291, 0.173081, 0.134866, 0.122885, 0.116183, 0.122885, 0.071867, 0.100716, 0.100716, 0.127496, 0.137348, 0.088832, 0.058088, 0.058088, 0.073402, 0.10481, 0.102787, 0.088832, 0.15008, 0.15008, 0.229226, 0.15284, 0.15284, 0.18812, 0.18812, 0.139895, 0.239899, 0.349426, 0.408655, 0.295083, 0.284882, 0.264545, 0.332115, 0.401658, 0.387226, 0.30533, 0.281712, 0.281712, 0.264545, 0.268042, 0.200174, 0.21291, 0.311707, 0.342579, 0.332115, 0.335645, 0.284882, 0.229226, 0.116183, 0.109221, 0.092881, 0.079919, 0.083462, 0.054297, 0.043307, 0.044297, 0.090864, 0.098513, 0.078022, 0.102787, 0.109221, 0.096677, 0.05306, 0.03976, 0.040537, 0.023087, 0.038858, 0.036378, 0.036378, 0.044297, 0.03976, 0.067594, 0.081712, 0.086953, 0.132295, 0.088832, 0.071867, 0.078022, 0.090864, 0.067594, 0.060549, 0.047319, 0.067594, 0.06184, 0.074921, 0.048328, 0.085092, 0.085092, 0.15284, 0.111485, 0.17593, 0.15008, 0.173081, 0.088832, 0.067594, 0.083462, 0.067594, 0.088832, 0.088832, 0.069024, 0.11371, 0.191378, 0.155435, 0.194234, 0.26085, 0.17593, 0.179055, 0.179055, 0.15284, 0.098513, 0.173081, 0.17593, 0.17593, 0.111485, 0.229226, 0.179055, 0.088832, 0.106997, 0.10481, 0.079919, 0.066181, 0.051831, 0.034884, 0.046336, 0.029376, 0.026892, 0.043307, 0.060549, 0.040537], '')</t>
  </si>
  <si>
    <t>[2, 3, 5]</t>
  </si>
  <si>
    <t xml:space="preserve">F5S1B9|F5S1B9_9ENTR Membrane-bound lytic murein transglycosylase A OS=Enterobacter hormaechei ATCC 49162 </t>
  </si>
  <si>
    <t>([0.111485, 0.15008, 0.15284, 0.137348, 0.11371, 0.118441, 0.086953, 0.066181, 0.0704, 0.073402, 0.060549, 0.076542, 0.074921, 0.074921, 0.085092, 0.144935, 0.185198, 0.18812, 0.275179, 0.359901, 0.41194, 0.321458, 0.321458, 0.366687, 0.408655, 0.465241, 0.414856, 0.490133, 0.59014, 0.671169, 0.570702, 0.666105, 0.562014, 0.497853, 0.51388, 0.490133, 0.521092, 0.517562, 0.480142, 0.422041, 0.41194, 0.370445, 0.490133, 0.41194, 0.41194, 0.384043, 0.384043, 0.480142, 0.380708, 0.370445, 0.356642, 0.468512, 0.408655, 0.398279, 0.472492, 0.377384, 0.374039, 0.359901, 0.311707, 0.339168, 0.42561, 0.433034, 0.384043, 0.268042, 0.342579, 0.328603, 0.366687, 0.380708, 0.377384, 0.41194, 0.321458, 0.308712, 0.264545, 0.264545, 0.359901, 0.36309, 0.339168, 0.257454, 0.25031, 0.247041, 0.247041, 0.219301, 0.229226, 0.308712, 0.398279, 0.41194, 0.36309, 0.356642, 0.356642, 0.236433, 0.295083, 0.301917, 0.318242, 0.318242, 0.275179, 0.278302, 0.209395, 0.328603, 0.40511, 0.366687, 0.414856, 0.4292, 0.346032, 0.328603, 0.335645, 0.268042, 0.271506, 0.219301, 0.219301, 0.203355, 0.229226, 0.155435, 0.236433, 0.25031, 0.222385, 0.264545, 0.264545, 0.284882, 0.271506, 0.278302, 0.31487, 0.301917, 0.301917, 0.387226, 0.40511, 0.288399, 0.366687, 0.268042, 0.401658, 0.318242, 0.232838, 0.31487, 0.349426, 0.374039, 0.374039, 0.4292, 0.494003, 0.476583, 0.509769, 0.422041, 0.450668, 0.444081, 0.440853, 0.394753, 0.41194, 0.31487, 0.335645, 0.291804, 0.377384, 0.321458, 0.318242, 0.40511, 0.418646, 0.483068, 0.36309, 0.275179, 0.203355, 0.17593, 0.111485, 0.111485, 0.179055, 0.155435, 0.100716, 0.074921, 0.098513, 0.096677, 0.083462, 0.085092, 0.076542, 0.083462, 0.066181, 0.116183, 0.118441, 0.106997, 0.098513, 0.098513, 0.086953, 0.144935, 0.096677, 0.155435, 0.167087, 0.158265, 0.158265, 0.257454, 0.222385, 0.222385, 0.122885, 0.120615, 0.182256, 0.147574, 0.116183, 0.164327, 0.147574, 0.158265, 0.161087, 0.164327, 0.216401, 0.209395, 0.200174, 0.298791, 0.216401, 0.203355, 0.200174, 0.144935, 0.078022, 0.074921, 0.074921, 0.142424, 0.232838, 0.25031, 0.275179, 0.301917, 0.30533, 0.321458, 0.321458, 0.281712, 0.275179, 0.26085, 0.36309, 0.324872, 0.243554, 0.328603, 0.346032, 0.243554, 0.308712, 0.40511, 0.494003, 0.483068, 0.480142, 0.497853, 0.444081, 0.538167, 0.465241, 0.465241, 0.465241, 0.366687, 0.324872, 0.346032, 0.40511, 0.401658, 0.465241, 0.562014, 0.433034, 0.346032, 0.342579, 0.232838, 0.21291, 0.243554, 0.25406, 0.268042, 0.15008, 0.15008, 0.161087, 0.161087, 0.155435, 0.142424, 0.182256, 0.26085, 0.21291, 0.142424, 0.155435, 0.081712, 0.047319, 0.096677, 0.142424, 0.209395, 0.318242, 0.25406, 0.194234, 0.182256, 0.182256, 0.288399, 0.318242, 0.206376, 0.191378, 0.219301, 0.191378, 0.222385, 0.229226, 0.271506, 0.257454, 0.15284, 0.200174, 0.298791, 0.232838, 0.26085, 0.209395, 0.139895, 0.206376, 0.25031, 0.264545, 0.25406, 0.25031, 0.155435, 0.247041, 0.332115, 0.301917, 0.239899, 0.25406, 0.167087, 0.161087, 0.161087, 0.196879, 0.164327, 0.132295, 0.122885, 0.111485, 0.122885, 0.191378, 0.182256, 0.147574, 0.083462, 0.083462, 0.083462, 0.161087, 0.155435, 0.085092, 0.092881, 0.096677, 0.048328, 0.088832, 0.088832, 0.085092, 0.109221, 0.182256, 0.216401, 0.268042, 0.25406, 0.324872, 0.324872, 0.291804, 0.31487, 0.311707, 0.216401, 0.229226, 0.219301, 0.132295, 0.222385, 0.216401, 0.232838, 0.236433, 0.161087, 0.096677, 0.161087, 0.132295, 0.092881, 0.102787, 0.120615, 0.127496, 0.120615, 0.127496, 0.106997, 0.055536, 0.098513, 0.164327, 0.129801, 0.102787, 0.158265, 0.132295, 0.100716, 0.134866, 0.21291, 0.281712, 0.401658, 0.366687], '')</t>
  </si>
  <si>
    <t>[28, 29, 30, 31, 32, 34, 36, 37, 138, 231, 241]</t>
  </si>
  <si>
    <t xml:space="preserve">F5S1C0|F5S1C0_9ENTR N-acetylmuramoyl-L-alanine amidase OS=Enterobacter hormaechei ATCC 49162 </t>
  </si>
  <si>
    <t>([0.006421, 0.008895, 0.012491, 0.008002, 0.010372, 0.014783, 0.00962, 0.008895, 0.011342, 0.014783, 0.018415, 0.024393, 0.012491, 0.011903, 0.01227, 0.014586, 0.015344, 0.029376, 0.035586, 0.034068, 0.05306, 0.111485, 0.122885, 0.120615, 0.194234, 0.118441, 0.11371, 0.219301, 0.295083, 0.295083, 0.206376, 0.137348, 0.132295, 0.236433, 0.288399, 0.380708, 0.346032, 0.30533, 0.209395, 0.170161, 0.109221, 0.106997, 0.0704, 0.06312, 0.066181, 0.050641, 0.092881, 0.054297, 0.042364, 0.032677, 0.033407, 0.056825, 0.102787, 0.06312, 0.038858, 0.03976, 0.024393, 0.031287, 0.024826, 0.024393, 0.050641, 0.086953, 0.085092, 0.137348, 0.079919, 0.081712, 0.129801, 0.083462, 0.144935, 0.116183, 0.147574, 0.139895, 0.155435, 0.155435, 0.155435, 0.142424, 0.170161, 0.15284, 0.15008, 0.222385, 0.203355, 0.147574, 0.090864, 0.090864, 0.096677, 0.194234, 0.200174, 0.200174, 0.200174, 0.134866, 0.137348, 0.137348, 0.083462, 0.081712, 0.081712, 0.081712, 0.15284, 0.094817, 0.17593, 0.173081, 0.118441, 0.147574, 0.17593, 0.264545, 0.232838, 0.191378, 0.139895, 0.134866, 0.076542, 0.122885, 0.179055, 0.264545, 0.264545, 0.384043, 0.264545, 0.179055, 0.247041, 0.232838, 0.288399, 0.275179, 0.209395, 0.281712, 0.370445, 0.264545, 0.275179, 0.342579, 0.380708, 0.418646, 0.342579, 0.440853, 0.401658, 0.335645, 0.216401, 0.216401, 0.122885, 0.209395, 0.308712, 0.321458, 0.257454, 0.284882, 0.31487, 0.387226, 0.311707, 0.196879, 0.278302, 0.18812, 0.139895, 0.158265, 0.10481, 0.132295, 0.11371, 0.074921, 0.111485, 0.203355, 0.194234, 0.196879, 0.147574, 0.116183, 0.116183, 0.111485, 0.069024, 0.069024, 0.054297, 0.096677, 0.147574, 0.179055, 0.264545, 0.203355, 0.185198, 0.257454, 0.31487, 0.268042, 0.295083, 0.268042, 0.182256, 0.120615, 0.18812, 0.26085, 0.206376, 0.209395, 0.284882, 0.36309, 0.342579, 0.295083, 0.291804, 0.321458, 0.328603, 0.247041, 0.374039, 0.398279, 0.356642, 0.339168, 0.414856, 0.497853, 0.570702, 0.675549, 0.808535, 0.801317, 0.788093, 0.849326, 0.834292, 0.837511, 0.852992, 0.846163, 0.926919, 0.859585, 0.791621, 0.675549, 0.720929, 0.570702, 0.541878, 0.622677, 0.608892, 0.618285, 0.618285, 0.570702, 0.59014, 0.557691, 0.557691, 0.557691, 0.562014, 0.486429, 0.483068, 0.468512, 0.377384, 0.346032, 0.436924, 0.509769, 0.632174, 0.675549, 0.784345, 0.694846, 0.56648, 0.480142, 0.483068, 0.398279, 0.370445, 0.36309, 0.356642, 0.281712, 0.278302, 0.278302, 0.264545, 0.185198, 0.196879, 0.278302, 0.288399, 0.284882, 0.295083, 0.243554, 0.25031, 0.209395, 0.194234, 0.219301, 0.295083, 0.284882, 0.384043, 0.42561, 0.4292, 0.366687, 0.339168, 0.264545, 0.328603, 0.328603, 0.408655, 0.335645, 0.342579, 0.268042, 0.239899, 0.225814, 0.232838, 0.243554, 0.268042, 0.36309, 0.401658, 0.374039, 0.374039, 0.291804, 0.182256, 0.127496, 0.173081, 0.18812, 0.281712, 0.216401, 0.298791, 0.271506, 0.232838, 0.229226, 0.291804, 0.324872, 0.335645, 0.401658, 0.384043, 0.384043, 0.370445, 0.36309, 0.328603, 0.216401, 0.257454, 0.275179, 0.332115, 0.335645, 0.414856, 0.401658, 0.398279, 0.394753, 0.422041, 0.529623, 0.494003, 0.461924, 0.461924, 0.36309, 0.25406, 0.222385, 0.229226, 0.232838, 0.243554, 0.318242, 0.394753, 0.422041, 0.509769, 0.42561, 0.335645, 0.335645, 0.335645, 0.298791, 0.291804, 0.291804, 0.284882, 0.311707, 0.349426, 0.346032, 0.342579, 0.352862, 0.387226, 0.394753, 0.394753, 0.352862, 0.229226, 0.268042, 0.236433, 0.173081, 0.257454, 0.339168, 0.264545, 0.268042, 0.25031, 0.25406, 0.264545, 0.264545, 0.185198, 0.17593, 0.094817, 0.15284, 0.209395, 0.17593, 0.118441, 0.0704, 0.085092, 0.15284, 0.092881, 0.11371, 0.164327, 0.109221, 0.120615, 0.179055, 0.116183, 0.191378, 0.185198, 0.191378, 0.191378, 0.203355, 0.222385, 0.342579, 0.308712, 0.311707, 0.232838, 0.268042, 0.284882, 0.206376, 0.206376, 0.257454, 0.291804, 0.295083, 0.278302, 0.298791, 0.298791, 0.295083, 0.209395, 0.158265, 0.158265, 0.164327, 0.194234, 0.102787, 0.056825, 0.067594, 0.073402, 0.096677, 0.125101, 0.18812, 0.281712, 0.291804, 0.31487, 0.200174, 0.191378, 0.275179, 0.209395, 0.206376, 0.182256, 0.264545, 0.335645, 0.335645, 0.268042, 0.268042, 0.387226, 0.472492, 0.387226, 0.295083, 0.328603, 0.31487, 0.209395, 0.200174, 0.167087, 0.111485, 0.094817, 0.096677, 0.098513, 0.118441, 0.129801, 0.225814, 0.142424, 0.11371, 0.106997, 0.155435, 0.179055, 0.142424, 0.122885, 0.170161, 0.225814, 0.236433, 0.203355, 0.295083, 0.25406, 0.268042, 0.380708], '')</t>
  </si>
  <si>
    <t>[194, 195, 196, 197, 198, 199, 200, 201, 202, 203, 204, 205, 206, 207, 208, 209, 210, 211, 212, 213, 214, 215, 216, 217, 218, 219, 220, 227, 228, 229, 230, 231, 232, 307, 320]</t>
  </si>
  <si>
    <t xml:space="preserve">F5S1C1|F5S1C1_9ENTR Amino-acid acetyltransferase OS=Enterobacter hormaechei ATCC 49162 </t>
  </si>
  <si>
    <t>([0.380708, 0.408655, 0.25406, 0.295083, 0.342579, 0.366687, 0.301917, 0.366687, 0.288399, 0.216401, 0.257454, 0.301917, 0.380708, 0.384043, 0.366687, 0.36309, 0.366687, 0.25031, 0.173081, 0.167087, 0.196879, 0.120615, 0.120615, 0.21291, 0.222385, 0.185198, 0.109221, 0.17593, 0.158265, 0.25406, 0.36309, 0.236433, 0.229226, 0.219301, 0.132295, 0.088832, 0.094817, 0.094817, 0.102787, 0.147574, 0.155435, 0.118441, 0.194234, 0.194234, 0.125101, 0.11371, 0.078022, 0.142424, 0.078022, 0.047319, 0.027463, 0.017138, 0.0198, 0.019401, 0.016528, 0.028695, 0.055536, 0.05306, 0.028107, 0.056825, 0.047319, 0.088832, 0.086953, 0.069024, 0.056825, 0.102787, 0.109221, 0.191378, 0.200174, 0.31487, 0.288399, 0.271506, 0.349426, 0.436924, 0.447574, 0.486429, 0.486429, 0.384043, 0.380708, 0.486429, 0.436924, 0.468512, 0.465241, 0.465241, 0.517562, 0.458154, 0.377384, 0.366687, 0.366687, 0.318242, 0.257454, 0.349426, 0.352862, 0.25406, 0.264545, 0.170161, 0.173081, 0.098513, 0.15284, 0.122885, 0.120615, 0.083462, 0.083462, 0.06184, 0.106997, 0.054297, 0.100716, 0.158265, 0.164327, 0.185198, 0.137348, 0.167087, 0.167087, 0.21291, 0.308712, 0.203355, 0.301917, 0.219301, 0.243554, 0.236433, 0.268042, 0.275179, 0.26085, 0.173081, 0.129801, 0.109221, 0.185198, 0.200174, 0.120615, 0.116183, 0.060549, 0.11371, 0.118441, 0.118441, 0.094817, 0.096677, 0.10481, 0.06184, 0.102787, 0.15284, 0.15284, 0.155435, 0.085092, 0.155435, 0.243554, 0.239899, 0.284882, 0.295083, 0.281712, 0.335645, 0.25031, 0.328603, 0.318242, 0.311707, 0.232838, 0.31487, 0.31487, 0.398279, 0.444081, 0.342579, 0.278302, 0.200174, 0.170161, 0.25406, 0.284882, 0.216401, 0.281712, 0.200174, 0.185198, 0.116183, 0.142424, 0.219301, 0.225814, 0.222385, 0.127496, 0.203355, 0.122885, 0.118441, 0.120615, 0.155435, 0.25031, 0.225814, 0.275179, 0.31487, 0.321458, 0.206376, 0.239899, 0.185198, 0.243554, 0.164327, 0.222385, 0.18812, 0.206376, 0.18812, 0.161087, 0.17593, 0.164327, 0.15284, 0.096677, 0.096677, 0.086953, 0.081712, 0.137348, 0.111485, 0.069024, 0.0704, 0.129801, 0.167087, 0.25031, 0.185198, 0.185198, 0.129801, 0.185198, 0.182256, 0.118441, 0.076542, 0.155435, 0.164327, 0.275179, 0.318242, 0.321458, 0.291804, 0.281712, 0.209395, 0.295083, 0.335645, 0.243554, 0.243554, 0.196879, 0.200174, 0.271506, 0.370445, 0.36309, 0.25031, 0.232838, 0.321458, 0.433034, 0.324872, 0.311707, 0.200174, 0.15284, 0.144935, 0.170161, 0.147574, 0.147574, 0.129801, 0.127496, 0.137348, 0.122885, 0.144935, 0.142424, 0.094817, 0.085092, 0.132295, 0.196879, 0.200174, 0.129801, 0.071867, 0.111485, 0.067594, 0.125101, 0.209395, 0.229226, 0.229226, 0.229226, 0.219301, 0.15008, 0.182256, 0.268042, 0.191378, 0.11371, 0.11371, 0.161087, 0.179055, 0.182256, 0.116183, 0.111485, 0.185198, 0.275179, 0.191378, 0.206376, 0.17593, 0.173081, 0.161087, 0.134866, 0.173081, 0.257454, 0.25406, 0.243554, 0.222385, 0.275179, 0.384043, 0.295083, 0.311707, 0.311707, 0.222385, 0.311707, 0.311707, 0.216401, 0.139895, 0.225814, 0.209395, 0.161087, 0.144935, 0.170161, 0.127496, 0.127496, 0.127496, 0.206376, 0.209395, 0.139895, 0.102787, 0.06312, 0.10481, 0.094817, 0.086953, 0.139895, 0.15284, 0.155435, 0.158265, 0.25031, 0.203355, 0.301917, 0.301917, 0.318242, 0.284882, 0.268042, 0.26085, 0.17593, 0.106997, 0.111485, 0.17593, 0.268042, 0.349426, 0.268042, 0.281712, 0.196879, 0.17593, 0.111485, 0.088832, 0.125101, 0.069024, 0.049374, 0.056825, 0.050641, 0.058088, 0.064632, 0.129801, 0.129801, 0.127496, 0.196879, 0.203355, 0.179055, 0.144935, 0.094817, 0.102787, 0.081712, 0.090864, 0.111485, 0.191378, 0.229226, 0.179055, 0.25406, 0.339168, 0.30533, 0.41194, 0.374039, 0.359901, 0.359901, 0.268042, 0.271506, 0.18812, 0.18812, 0.21291, 0.17593, 0.209395, 0.25031, 0.288399, 0.328603, 0.318242, 0.291804, 0.247041, 0.335645, 0.25406, 0.25406, 0.25031, 0.170161, 0.100716, 0.066181, 0.034884, 0.06312, 0.11371, 0.173081, 0.158265, 0.100716, 0.15284, 0.096677, 0.059222, 0.060549, 0.079919, 0.079919, 0.076542, 0.048328, 0.049374, 0.102787, 0.067594, 0.073402, 0.073402, 0.142424, 0.200174, 0.200174, 0.219301, 0.222385, 0.225814, 0.222385, 0.30533, 0.31487, 0.394753, 0.408655, 0.414856, 0.30533, 0.318242, 0.31487, 0.422041, 0.41194, 0.377384, 0.377384, 0.284882, 0.335645, 0.295083, 0.308712, 0.311707, 0.281712, 0.247041, 0.219301, 0.196879, 0.173081, 0.127496, 0.132295, 0.206376, 0.15284, 0.257454, 0.196879], '')</t>
  </si>
  <si>
    <t xml:space="preserve">F5S1C4|F5S1C4_9ENTR Protease 3 OS=Enterobacter hormaechei ATCC 49162 </t>
  </si>
  <si>
    <t>([0.067594, 0.043307, 0.021381, 0.015078, 0.017797, 0.014315, 0.010372, 0.011669, 0.018787, 0.016826, 0.022306, 0.030611, 0.021816, 0.023534, 0.023534, 0.023087, 0.019401, 0.040537, 0.040537, 0.032017, 0.071867, 0.118441, 0.182256, 0.200174, 0.291804, 0.31487, 0.387226, 0.521092, 0.553315, 0.534167, 0.622677, 0.622677, 0.622677, 0.534167, 0.534167, 0.5017, 0.408655, 0.525368, 0.42561, 0.444081, 0.529623, 0.51388, 0.447574, 0.447574, 0.472492, 0.390993, 0.318242, 0.257454, 0.232838, 0.247041, 0.264545, 0.275179, 0.243554, 0.173081, 0.26085, 0.243554, 0.196879, 0.281712, 0.25406, 0.257454, 0.185198, 0.122885, 0.144935, 0.129801, 0.127496, 0.179055, 0.179055, 0.271506, 0.346032, 0.380708, 0.380708, 0.318242, 0.308712, 0.374039, 0.436924, 0.36309, 0.335645, 0.422041, 0.328603, 0.284882, 0.380708, 0.447574, 0.472492, 0.444081, 0.4292, 0.390993, 0.394753, 0.472492, 0.450668, 0.436924, 0.311707, 0.332115, 0.377384, 0.40511, 0.384043, 0.380708, 0.384043, 0.41194, 0.422041, 0.41194, 0.418646, 0.394753, 0.352862, 0.401658, 0.401658, 0.480142, 0.521092, 0.534167, 0.549308, 0.525368, 0.529623, 0.657645, 0.575842, 0.604312, 0.465241, 0.458154, 0.461924, 0.517562, 0.41194, 0.308712, 0.346032, 0.436924, 0.380708, 0.436924, 0.444081, 0.454136, 0.422041, 0.352862, 0.352862, 0.339168, 0.335645, 0.275179, 0.284882, 0.311707, 0.209395, 0.264545, 0.275179, 0.239899, 0.182256, 0.25031, 0.301917, 0.401658, 0.311707, 0.298791, 0.291804, 0.275179, 0.264545, 0.206376, 0.247041, 0.25031, 0.257454, 0.30533, 0.370445, 0.374039, 0.339168, 0.352862, 0.394753, 0.356642, 0.40511, 0.422041, 0.458154, 0.447574, 0.387226, 0.465241, 0.549308, 0.541878, 0.557691, 0.557691, 0.618285, 0.666105, 0.59014, 0.541878, 0.541878, 0.465241, 0.450668, 0.447574, 0.529623, 0.521092, 0.454136, 0.450668, 0.562014, 0.521092, 0.58069, 0.657645, 0.648219, 0.642678, 0.63748, 0.490133, 0.490133, 0.538167, 0.529623, 0.604312, 0.541878, 0.541878, 0.626927, 0.529623, 0.562014, 0.553315, 0.545602, 0.707965, 0.685117, 0.642678, 0.720929, 0.626927, 0.497853, 0.509769, 0.476583, 0.394753, 0.51388, 0.483068, 0.377384, 0.380708, 0.380708, 0.458154, 0.359901, 0.268042, 0.342579, 0.31487, 0.318242, 0.243554, 0.182256, 0.182256, 0.158265, 0.096677, 0.081712, 0.078022, 0.073402, 0.096677, 0.147574, 0.164327, 0.127496, 0.243554, 0.247041, 0.161087, 0.139895, 0.222385, 0.232838, 0.206376, 0.209395, 0.206376, 0.288399, 0.222385, 0.222385, 0.257454, 0.25406, 0.370445, 0.468512, 0.468512, 0.468512, 0.384043, 0.36309, 0.366687, 0.366687, 0.374039, 0.36309, 0.40511, 0.328603, 0.436924, 0.401658, 0.370445, 0.36309, 0.366687, 0.440853, 0.454136, 0.447574, 0.51388, 0.387226, 0.311707, 0.222385, 0.216401, 0.219301, 0.15008, 0.243554, 0.18812, 0.116183, 0.209395, 0.200174, 0.257454, 0.164327, 0.15008, 0.206376, 0.144935, 0.144935, 0.092881, 0.086953, 0.048328, 0.051831, 0.098513, 0.15284, 0.236433, 0.196879, 0.291804, 0.239899, 0.209395, 0.236433, 0.31487, 0.288399, 0.295083, 0.308712, 0.291804, 0.301917, 0.301917, 0.284882, 0.18812, 0.200174, 0.196879, 0.30533, 0.295083, 0.278302, 0.291804, 0.284882, 0.321458, 0.225814, 0.335645, 0.346032, 0.243554, 0.167087, 0.170161, 0.161087, 0.158265, 0.232838, 0.216401, 0.15008, 0.239899, 0.324872, 0.324872, 0.324872, 0.281712, 0.291804, 0.295083, 0.275179, 0.308712, 0.236433, 0.25406, 0.271506, 0.257454, 0.380708, 0.465241, 0.454136, 0.387226, 0.295083, 0.264545, 0.257454, 0.324872, 0.281712, 0.284882, 0.291804, 0.298791, 0.339168, 0.324872, 0.328603, 0.324872, 0.264545, 0.332115, 0.398279, 0.394753, 0.40511, 0.324872, 0.26085, 0.232838, 0.271506, 0.264545, 0.185198, 0.271506, 0.18812, 0.142424, 0.137348, 0.137348, 0.081712, 0.076542, 0.086953, 0.085092, 0.079919, 0.064632, 0.069024, 0.067594, 0.06184, 0.033407, 0.024826, 0.03976, 0.054297, 0.038042, 0.056825, 0.11371, 0.078022, 0.081712, 0.142424, 0.088832, 0.15284, 0.132295, 0.132295, 0.0704, 0.088832, 0.086953, 0.074921, 0.071867, 0.073402, 0.081712, 0.102787, 0.196879, 0.118441, 0.073402, 0.132295, 0.086953, 0.051831, 0.06312, 0.11371, 0.109221, 0.134866, 0.073402, 0.139895, 0.098513, 0.185198, 0.109221, 0.122885, 0.194234, 0.194234, 0.129801, 0.129801, 0.142424, 0.090864, 0.161087, 0.142424, 0.109221, 0.196879, 0.291804, 0.232838, 0.232838, 0.200174, 0.243554, 0.30533, 0.239899, 0.301917, 0.239899, 0.301917, 0.200174, 0.17593, 0.134866, 0.164327, 0.155435, 0.203355, 0.281712, 0.284882, 0.342579, 0.366687, 0.288399, 0.173081, 0.17593, 0.100716, 0.118441, 0.137348, 0.173081, 0.25406, 0.288399, 0.31487, 0.335645, 0.41194, 0.447574, 0.465241, 0.422041, 0.301917, 0.206376, 0.206376, 0.164327, 0.216401, 0.142424, 0.209395, 0.25406, 0.356642, 0.440853, 0.349426, 0.321458, 0.324872, 0.321458, 0.301917, 0.191378, 0.15284, 0.170161, 0.090864, 0.118441, 0.185198, 0.291804, 0.324872, 0.31487, 0.366687, 0.247041, 0.308712, 0.209395, 0.281712, 0.185198, 0.21291, 0.318242, 0.239899, 0.232838, 0.247041, 0.161087, 0.182256, 0.236433, 0.236433, 0.36309, 0.239899, 0.243554, 0.173081, 0.129801, 0.125101, 0.132295, 0.182256, 0.203355, 0.25406, 0.167087, 0.275179, 0.25031, 0.268042, 0.366687, 0.271506, 0.161087, 0.182256, 0.284882, 0.275179, 0.288399, 0.275179, 0.30533, 0.308712, 0.321458, 0.346032, 0.26085, 0.236433, 0.295083, 0.298791, 0.328603, 0.328603, 0.191378, 0.191378, 0.182256, 0.182256, 0.288399, 0.370445, 0.408655, 0.41194, 0.324872, 0.295083, 0.222385, 0.239899, 0.164327, 0.225814, 0.30533, 0.422041, 0.41194, 0.349426, 0.308712, 0.324872, 0.414856, 0.494003, 0.494003, 0.490133, 0.480142, 0.380708, 0.308712, 0.229226, 0.182256, 0.167087, 0.182256, 0.264545, 0.236433, 0.239899, 0.206376, 0.194234, 0.10481, 0.090864, 0.067594, 0.100716, 0.096677, 0.059222, 0.0704, 0.076542, 0.074921, 0.058088, 0.071867, 0.076542, 0.144935, 0.170161, 0.161087, 0.147574, 0.067594, 0.116183, 0.182256, 0.225814, 0.194234, 0.295083, 0.342579, 0.422041, 0.324872, 0.268042, 0.278302, 0.295083, 0.247041, 0.25031, 0.281712, 0.222385, 0.298791, 0.311707, 0.31487, 0.328603, 0.359901, 0.486429, 0.408655, 0.295083, 0.288399, 0.291804, 0.196879, 0.122885, 0.137348, 0.200174, 0.167087, 0.134866, 0.125101, 0.090864, 0.085092, 0.10481, 0.137348, 0.144935, 0.147574, 0.15284, 0.155435, 0.144935, 0.144935, 0.182256, 0.284882, 0.275179, 0.203355, 0.196879, 0.243554, 0.232838, 0.196879, 0.243554, 0.366687, 0.366687, 0.422041, 0.433034, 0.398279, 0.436924, 0.418646, 0.370445, 0.275179, 0.366687, 0.356642, 0.318242, 0.264545, 0.225814, 0.264545, 0.332115, 0.422041, 0.41194, 0.321458, 0.359901, 0.401658, 0.295083, 0.332115, 0.275179, 0.161087, 0.167087, 0.170161, 0.191378, 0.232838, 0.321458, 0.308712, 0.271506, 0.222385, 0.232838, 0.30533, 0.268042, 0.21291, 0.21291, 0.179055, 0.25031, 0.271506, 0.196879, 0.209395, 0.15284, 0.15008, 0.25031, 0.257454, 0.225814, 0.142424, 0.125101, 0.127496, 0.137348, 0.164327, 0.232838, 0.342579, 0.324872, 0.219301, 0.225814, 0.161087, 0.170161, 0.173081, 0.170161, 0.191378, 0.264545, 0.308712, 0.414856, 0.418646, 0.370445, 0.394753, 0.483068, 0.398279, 0.36309, 0.352862, 0.359901, 0.291804, 0.257454, 0.209395, 0.321458, 0.321458, 0.390993, 0.458154, 0.450668, 0.436924, 0.497853, 0.521092, 0.398279, 0.31487, 0.308712, 0.352862, 0.36309, 0.374039, 0.387226, 0.335645, 0.26085, 0.264545, 0.328603, 0.328603, 0.36309, 0.374039, 0.384043, 0.298791, 0.191378, 0.209395, 0.206376, 0.164327, 0.15284, 0.239899, 0.301917, 0.308712, 0.311707, 0.301917, 0.257454, 0.243554, 0.295083, 0.335645, 0.247041, 0.15284, 0.10481, 0.122885, 0.071867, 0.111485, 0.106997, 0.206376, 0.206376, 0.120615, 0.147574, 0.142424, 0.144935, 0.125101, 0.120615, 0.106997, 0.092881, 0.071867, 0.073402, 0.090864, 0.109221, 0.100716, 0.118441, 0.17593, 0.17593, 0.161087, 0.088832, 0.088832, 0.088832, 0.083462, 0.100716, 0.096677, 0.100716, 0.111485, 0.139895, 0.144935, 0.092881, 0.111485, 0.100716, 0.137348, 0.088832, 0.045352, 0.066181, 0.059222, 0.056825, 0.036378, 0.071867, 0.088832, 0.15008, 0.139895, 0.137348, 0.129801, 0.134866, 0.078022, 0.073402, 0.034068, 0.020522, 0.020522, 0.020522, 0.034068, 0.03976, 0.0704, 0.127496, 0.15008, 0.278302, 0.25406, 0.194234, 0.116183, 0.10481, 0.10481, 0.10481, 0.058088, 0.102787, 0.085092, 0.074921, 0.037156, 0.090864, 0.147574, 0.194234, 0.200174, 0.179055, 0.179055, 0.100716, 0.10481, 0.085092, 0.054297, 0.06312, 0.134866, 0.216401, 0.321458, 0.209395, 0.182256, 0.278302, 0.18812, 0.219301, 0.328603, 0.408655, 0.301917, 0.216401, 0.216401, 0.206376, 0.170161, 0.144935, 0.222385, 0.25406, 0.31487, 0.356642, 0.36309, 0.247041, 0.239899, 0.236433, 0.356642, 0.356642, 0.349426, 0.440853, 0.349426, 0.342579, 0.370445, 0.461924, 0.440853, 0.486429, 0.483068, 0.575842, 0.648219, 0.59014, 0.545602, 0.398279, 0.41194, 0.40511, 0.494003, 0.505461, 0.490133, 0.398279, 0.356642, 0.335645, 0.342579, 0.342579, 0.346032, 0.352862, 0.25406, 0.359901, 0.374039, 0.377384, 0.370445, 0.288399, 0.301917, 0.321458, 0.328603, 0.216401, 0.229226, 0.229226, 0.191378, 0.139895, 0.15008, 0.206376, 0.264545, 0.25406, 0.346032, 0.318242, 0.295083, 0.30533, 0.229226, 0.196879, 0.196879, 0.142424, 0.196879, 0.222385, 0.203355, 0.30533, 0.418646, 0.414856, 0.408655, 0.436924, 0.525368, 0.497853, 0.433034, 0.398279, 0.390993, 0.384043, 0.422041, 0.36309, 0.440853, 0.450668, 0.374039, 0.36309, 0.4292, 0.370445, 0.36309, 0.346032, 0.268042, 0.257454, 0.25406, 0.257454, 0.182256, 0.196879, 0.21291, 0.275179, 0.275179, 0.271506, 0.284882, 0.25031, 0.308712, 0.281712, 0.332115, 0.408655, 0.390993, 0.36309, 0.436924, 0.41194, 0.414856], '')</t>
  </si>
  <si>
    <t>[27, 28, 29, 30, 31, 32, 33, 34, 35, 37, 40, 41, 106, 107, 108, 109, 110, 111, 112, 113, 117, 164, 165, 166, 167, 168, 169, 170, 171, 172, 176, 177, 180, 181, 182, 183, 184, 185, 186, 189, 190, 191, 192, 193, 194, 195, 196, 197, 198, 199, 200, 201, 202, 203, 205, 208, 265, 719, 872, 873, 874, 875, 880, 923]</t>
  </si>
  <si>
    <t xml:space="preserve">F5S1C5|F5S1C5_9ENTR RecBCD enzyme subunit RecC OS=Enterobacter hormaechei ATCC 49162 </t>
  </si>
  <si>
    <t>([0.043307, 0.027463, 0.017138, 0.030611, 0.032677, 0.021381, 0.0198, 0.031287, 0.0198, 0.014783, 0.013016, 0.019109, 0.036378, 0.043307, 0.0704, 0.081712, 0.092881, 0.100716, 0.111485, 0.05306, 0.109221, 0.118441, 0.196879, 0.239899, 0.15284, 0.11371, 0.127496, 0.185198, 0.164327, 0.278302, 0.377384, 0.394753, 0.339168, 0.335645, 0.18812, 0.118441, 0.203355, 0.142424, 0.132295, 0.060549, 0.129801, 0.122885, 0.100716, 0.038858, 0.055536, 0.046336, 0.067594, 0.085092, 0.086953, 0.046336, 0.048328, 0.022306, 0.037156, 0.024826, 0.027463, 0.050641, 0.090864, 0.038042, 0.028695, 0.015078, 0.028695, 0.021381, 0.010509, 0.008156, 0.013265, 0.009401, 0.00962, 0.012491, 0.015694, 0.009294, 0.017138, 0.017447, 0.038858, 0.031287, 0.048328, 0.019109, 0.024826, 0.024826, 0.059222, 0.106997, 0.155435, 0.120615, 0.079919, 0.161087, 0.147574, 0.116183, 0.182256, 0.179055, 0.090864, 0.100716, 0.185198, 0.120615, 0.06184, 0.047319, 0.046336, 0.06184, 0.142424, 0.06312, 0.054297, 0.037156, 0.021816, 0.027463, 0.032017, 0.035586, 0.020522, 0.03976, 0.060549, 0.06312, 0.118441, 0.206376, 0.179055, 0.158265, 0.200174, 0.200174, 0.125101, 0.139895, 0.073402, 0.054297, 0.109221, 0.125101, 0.167087, 0.219301, 0.239899, 0.158265, 0.158265, 0.25406, 0.25406, 0.142424, 0.074921, 0.044297, 0.020522, 0.020165, 0.018106, 0.0198, 0.017797, 0.020522, 0.011669, 0.018415, 0.011903, 0.013437, 0.011669, 0.011342, 0.014586, 0.009096, 0.009865, 0.018106, 0.017138, 0.010221, 0.0198, 0.038042, 0.049374, 0.109221, 0.06184, 0.035586, 0.034884, 0.060549, 0.122885, 0.127496, 0.06312, 0.127496, 0.098513, 0.0704, 0.044297, 0.043307, 0.076542, 0.122885, 0.11371, 0.11371, 0.116183, 0.102787, 0.100716, 0.139895, 0.132295, 0.118441, 0.21291, 0.194234, 0.194234, 0.185198, 0.18812, 0.203355, 0.209395, 0.229226, 0.203355, 0.182256, 0.170161, 0.10481, 0.059222, 0.06312, 0.069024, 0.116183, 0.096677, 0.096677, 0.078022, 0.090864, 0.15008, 0.147574, 0.090864, 0.127496, 0.11371, 0.17593, 0.206376, 0.111485, 0.066181, 0.088832, 0.15284, 0.092881, 0.15008, 0.203355, 0.118441, 0.127496, 0.15008, 0.120615, 0.06312, 0.037156, 0.034068, 0.033407, 0.020876, 0.034884, 0.024826, 0.015694, 0.016528, 0.023087, 0.044297, 0.085092, 0.134866, 0.076542, 0.129801, 0.076542, 0.05306, 0.046336, 0.040537, 0.036378, 0.069024, 0.081712, 0.132295, 0.120615, 0.081712, 0.073402, 0.076542, 0.098513, 0.096677, 0.102787, 0.111485, 0.137348, 0.127496, 0.06184, 0.064632, 0.064632, 0.109221, 0.109221, 0.137348, 0.137348, 0.122885, 0.11371, 0.155435, 0.161087, 0.161087, 0.164327, 0.164327, 0.170161, 0.173081, 0.257454, 0.219301, 0.15284, 0.155435, 0.100716, 0.100716, 0.161087, 0.173081, 0.17593, 0.275179, 0.356642, 0.321458, 0.301917, 0.30533, 0.225814, 0.134866, 0.147574, 0.236433, 0.359901, 0.349426, 0.247041, 0.268042, 0.30533, 0.284882, 0.284882, 0.380708, 0.525368, 0.436924, 0.342579, 0.318242, 0.30533, 0.185198, 0.21291, 0.236433, 0.147574, 0.222385, 0.324872, 0.324872, 0.225814, 0.137348, 0.083462, 0.085092, 0.045352, 0.041405, 0.076542, 0.035586, 0.034068, 0.027463, 0.047319, 0.081712, 0.106997, 0.109221, 0.200174, 0.144935, 0.15284, 0.206376, 0.116183, 0.102787, 0.102787, 0.100716, 0.170161, 0.281712, 0.377384, 0.461924, 0.374039, 0.278302, 0.366687, 0.374039, 0.288399, 0.30533, 0.216401, 0.21291, 0.137348, 0.079919, 0.127496, 0.071867, 0.092881, 0.182256, 0.200174, 0.170161, 0.191378, 0.164327, 0.139895, 0.078022, 0.083462, 0.116183, 0.196879, 0.216401, 0.116183, 0.158265, 0.142424, 0.21291, 0.216401, 0.295083, 0.374039, 0.356642, 0.436924, 0.332115, 0.332115, 0.374039, 0.414856, 0.494003, 0.517562, 0.51388, 0.505461, 0.468512, 0.401658, 0.384043, 0.298791, 0.346032, 0.377384, 0.380708, 0.414856, 0.418646, 0.418646, 0.447574, 0.380708, 0.408655, 0.401658, 0.298791, 0.264545, 0.264545, 0.243554, 0.167087, 0.102787, 0.144935, 0.137348, 0.137348, 0.15008, 0.219301, 0.295083, 0.328603, 0.335645, 0.209395, 0.203355, 0.239899, 0.21291, 0.295083, 0.185198, 0.206376, 0.225814, 0.194234, 0.129801, 0.11371, 0.194234, 0.191378, 0.236433, 0.271506, 0.281712, 0.264545, 0.288399, 0.170161, 0.085092, 0.088832, 0.127496, 0.083462, 0.032677, 0.034884, 0.032017, 0.048328, 0.078022, 0.120615, 0.15284, 0.206376, 0.15284, 0.085092, 0.173081, 0.098513, 0.083462, 0.079919, 0.079919, 0.069024, 0.129801, 0.196879, 0.161087, 0.17593, 0.25406, 0.366687, 0.359901, 0.394753, 0.394753, 0.298791, 0.308712, 0.271506, 0.170161, 0.170161, 0.25406, 0.144935, 0.144935, 0.167087, 0.170161, 0.200174, 0.200174, 0.203355, 0.203355, 0.129801, 0.078022, 0.071867, 0.081712, 0.090864, 0.046336, 0.031287, 0.044297, 0.023087, 0.016257, 0.032677, 0.036378, 0.045352, 0.049374, 0.048328, 0.040537, 0.059222, 0.045352, 0.020522, 0.022306, 0.013821, 0.028107, 0.058088, 0.066181, 0.059222, 0.030003, 0.044297, 0.042364, 0.028695, 0.049374, 0.094817, 0.041405, 0.041405, 0.037156, 0.066181, 0.11371, 0.137348, 0.106997, 0.106997, 0.106997, 0.100716, 0.100716, 0.102787, 0.098513, 0.096677, 0.102787, 0.116183, 0.129801, 0.232838, 0.206376, 0.232838, 0.142424, 0.278302, 0.318242, 0.31487, 0.298791, 0.311707, 0.30533, 0.387226, 0.281712, 0.41194, 0.291804, 0.390993, 0.288399, 0.281712, 0.25406, 0.196879, 0.182256, 0.106997, 0.096677, 0.109221, 0.083462, 0.111485, 0.102787, 0.120615, 0.064632, 0.06184, 0.059222, 0.069024, 0.030611, 0.069024, 0.071867, 0.094817, 0.05306, 0.11371, 0.059222, 0.0704, 0.102787, 0.164327, 0.247041, 0.247041, 0.25406, 0.191378, 0.206376, 0.206376, 0.134866, 0.15284, 0.161087, 0.15284, 0.081712, 0.137348, 0.127496, 0.069024, 0.06184, 0.083462, 0.071867, 0.074921, 0.073402, 0.06184, 0.030611, 0.029376, 0.026338, 0.038858, 0.03976, 0.036378, 0.034068, 0.071867, 0.102787, 0.120615, 0.073402, 0.137348, 0.173081, 0.094817, 0.094817, 0.179055, 0.155435, 0.100716, 0.155435, 0.161087, 0.137348, 0.155435, 0.17593, 0.200174, 0.129801, 0.116183, 0.086953, 0.100716, 0.092881, 0.098513, 0.090864, 0.158265, 0.158265, 0.125101, 0.194234, 0.239899, 0.18812, 0.17593, 0.158265, 0.185198, 0.167087, 0.216401, 0.18812, 0.18812, 0.15008, 0.170161, 0.206376, 0.30533, 0.291804, 0.281712, 0.209395, 0.203355, 0.194234, 0.17593, 0.122885, 0.137348, 0.182256, 0.179055, 0.18812, 0.301917, 0.196879, 0.196879, 0.118441, 0.139895, 0.127496, 0.158265, 0.257454, 0.239899, 0.236433, 0.229226, 0.219301, 0.206376, 0.206376, 0.219301, 0.239899, 0.328603, 0.239899, 0.222385, 0.264545, 0.328603, 0.18812, 0.185198, 0.161087, 0.243554, 0.359901, 0.295083, 0.295083, 0.18812, 0.196879, 0.200174, 0.120615, 0.098513, 0.18812, 0.142424, 0.129801, 0.116183, 0.0704, 0.144935, 0.076542, 0.0704, 0.048328, 0.067594, 0.069024, 0.049374, 0.029376, 0.024826, 0.031287, 0.030611, 0.06184, 0.098513, 0.054297, 0.055536, 0.083462, 0.067594, 0.071867, 0.044297, 0.054297, 0.111485, 0.056825, 0.111485, 0.058088, 0.094817, 0.086953, 0.116183, 0.17593, 0.225814, 0.232838, 0.298791, 0.281712, 0.264545, 0.264545, 0.36309, 0.447574, 0.414856, 0.418646, 0.444081, 0.549308, 0.534167, 0.51388, 0.613573, 0.505461, 0.545602, 0.414856, 0.418646, 0.472492, 0.444081, 0.398279, 0.30533, 0.275179, 0.25031, 0.268042, 0.264545, 0.247041, 0.179055, 0.116183, 0.071867, 0.073402, 0.038858, 0.021816, 0.020165, 0.020165, 0.033407, 0.032677, 0.069024, 0.118441, 0.118441, 0.134866, 0.21291, 0.291804, 0.18812, 0.239899, 0.225814, 0.170161, 0.11371, 0.122885, 0.203355, 0.298791, 0.216401, 0.236433, 0.332115, 0.239899, 0.164327, 0.167087, 0.257454, 0.239899, 0.225814, 0.139895, 0.086953, 0.094817, 0.098513, 0.18812, 0.173081, 0.15284, 0.139895, 0.219301, 0.200174, 0.200174, 0.200174, 0.278302, 0.356642, 0.339168, 0.42561, 0.447574, 0.440853, 0.401658, 0.401658, 0.324872, 0.422041, 0.42561, 0.394753, 0.390993, 0.374039, 0.356642, 0.349426, 0.465241, 0.339168, 0.440853, 0.458154, 0.374039, 0.390993, 0.295083, 0.236433, 0.275179, 0.349426, 0.366687, 0.31487, 0.328603, 0.40511, 0.318242, 0.374039, 0.366687, 0.380708, 0.268042, 0.194234, 0.25406, 0.196879, 0.278302, 0.257454, 0.222385, 0.257454, 0.247041, 0.335645, 0.4292, 0.40511, 0.401658, 0.401658, 0.370445, 0.278302, 0.291804, 0.342579, 0.288399, 0.308712, 0.321458, 0.433034, 0.486429, 0.422041, 0.465241, 0.5017, 0.422041, 0.436924, 0.356642, 0.366687, 0.370445, 0.264545, 0.264545, 0.25031, 0.139895, 0.144935, 0.222385, 0.209395, 0.264545, 0.278302, 0.257454, 0.203355, 0.125101, 0.079919, 0.102787, 0.100716, 0.092881, 0.092881, 0.096677, 0.125101, 0.120615, 0.060549, 0.092881, 0.085092, 0.096677, 0.185198, 0.284882, 0.291804, 0.21291, 0.21291, 0.291804, 0.275179, 0.31487, 0.450668, 0.447574, 0.352862, 0.26085, 0.281712, 0.36309, 0.268042, 0.346032, 0.328603, 0.321458, 0.328603, 0.247041, 0.243554, 0.225814, 0.239899, 0.15008, 0.144935, 0.132295, 0.106997, 0.073402, 0.043307, 0.038858, 0.083462, 0.144935, 0.229226, 0.191378, 0.185198, 0.26085, 0.164327, 0.092881, 0.161087, 0.155435, 0.147574, 0.129801, 0.116183, 0.10481, 0.170161, 0.170161, 0.098513, 0.137348, 0.132295, 0.191378, 0.158265, 0.074921, 0.0704, 0.071867, 0.049374, 0.033407, 0.018106, 0.031287, 0.054297, 0.06184, 0.040537, 0.083462, 0.096677, 0.088832, 0.085092, 0.0704, 0.069024, 0.098513, 0.086953, 0.142424, 0.092881, 0.06184, 0.10481, 0.064632, 0.054297, 0.096677, 0.167087, 0.239899, 0.225814, 0.247041, 0.155435, 0.236433, 0.139895, 0.139895, 0.106997, 0.125101, 0.094817, 0.167087, 0.194234, 0.127496, 0.132295, 0.120615, 0.185198, 0.21291, 0.179055, 0.122885, 0.122885, 0.100716, 0.079919, 0.088832, 0.088832, 0.158265, 0.147574, 0.15284, 0.086953, 0.137348, 0.066181, 0.098513, 0.109221, 0.10481, 0.122885, 0.076542, 0.125101, 0.086953, 0.071867, 0.132295, 0.203355, 0.125101, 0.137348, 0.125101, 0.060549, 0.036378, 0.036378, 0.035586, 0.036378, 0.042364, 0.024393, 0.047319, 0.041405, 0.033407, 0.034884, 0.024826, 0.046336, 0.047319, 0.079919, 0.094817, 0.090864, 0.054297, 0.046336, 0.028695, 0.046336, 0.088832, 0.155435, 0.142424, 0.158265, 0.139895, 0.182256, 0.170161, 0.196879, 0.25406, 0.21291, 0.229226, 0.352862, 0.356642, 0.36309, 0.321458, 0.243554, 0.257454, 0.247041, 0.275179, 0.332115, 0.26085, 0.17593, 0.100716, 0.109221, 0.098513, 0.106997, 0.106997, 0.200174, 0.17593, 0.120615, 0.161087, 0.142424, 0.142424, 0.079919, 0.045352, 0.036378, 0.036378, 0.042364, 0.085092, 0.134866, 0.139895, 0.21291, 0.278302, 0.247041, 0.15284, 0.147574, 0.206376, 0.161087, 0.088832, 0.094817, 0.10481, 0.094817, 0.10481, 0.096677, 0.129801, 0.158265, 0.142424, 0.219301, 0.206376, 0.206376, 0.182256, 0.179055, 0.11371, 0.139895, 0.239899, 0.298791, 0.295083, 0.318242, 0.374039, 0.356642, 0.264545, 0.301917, 0.278302, 0.17593, 0.179055, 0.206376, 0.264545, 0.298791, 0.247041, 0.173081, 0.15284, 0.179055, 0.196879, 0.278302, 0.281712, 0.301917, 0.268042, 0.173081, 0.109221, 0.120615, 0.203355, 0.209395, 0.11371, 0.127496, 0.209395, 0.129801, 0.139895, 0.15008, 0.203355, 0.164327, 0.134866, 0.15284, 0.155435, 0.088832, 0.090864, 0.092881, 0.096677, 0.116183, 0.21291, 0.291804, 0.194234, 0.137348, 0.134866, 0.26085, 0.18812, 0.100716, 0.15008, 0.071867, 0.064632, 0.06184, 0.106997, 0.161087, 0.125101, 0.096677, 0.139895, 0.109221, 0.071867, 0.042364, 0.038858, 0.023087, 0.016021], '')</t>
  </si>
  <si>
    <t>[287, 363, 364, 365, 701, 702, 703, 704, 705, 706, 822]</t>
  </si>
  <si>
    <t xml:space="preserve">F5S1D2|F5S1D2_9ENTR Phosphatidylglycerol--prolipoprotein diacylglyceryl transferase OS=Enterobacter hormaechei ATCC 49162 </t>
  </si>
  <si>
    <t>([0.007422, 0.011106, 0.020165, 0.013821, 0.008895, 0.005734, 0.006988, 0.00543, 0.006533, 0.008723, 0.007495, 0.008525, 0.005623, 0.005503, 0.003804, 0.003804, 0.005249, 0.003924, 0.004921, 0.003246, 0.002117, 0.002512, 0.00246, 0.001391, 0.001391, 0.001271, 0.001743, 0.001434, 0.001417, 0.000906, 0.000674, 0.000958, 0.001211, 0.001722, 0.00155, 0.002349, 0.003405, 0.003671, 0.005086, 0.006194, 0.009294, 0.009015, 0.014075, 0.014315, 0.036378, 0.074921, 0.106997, 0.155435, 0.236433, 0.247041, 0.25031, 0.182256, 0.144935, 0.144935, 0.06184, 0.03976, 0.042364, 0.024393, 0.010372, 0.007091, 0.007259, 0.007315, 0.011518, 0.007259, 0.007259, 0.004775, 0.003512, 0.003341, 0.002035, 0.001318, 0.002014, 0.001748, 0.002881, 0.002529, 0.001623, 0.001786, 0.002727, 0.00283, 0.003963, 0.004414, 0.004315, 0.00316, 0.002035, 0.002035, 0.00225, 0.00146, 0.002327, 0.003053, 0.004208, 0.00515, 0.007315, 0.004611, 0.006795, 0.006374, 0.008409, 0.009187, 0.009294, 0.008895, 0.006482, 0.004315, 0.004358, 0.004689, 0.005378, 0.006245, 0.004431, 0.003804, 0.004736, 0.004513, 0.004483, 0.004611, 0.005683, 0.005734, 0.009401, 0.006194, 0.004135, 0.004315, 0.004513, 0.00558, 0.005734, 0.004835, 0.004835, 0.005992, 0.008624, 0.007315, 0.006894, 0.011342, 0.011669, 0.014586, 0.009187, 0.009294, 0.007555, 0.007555, 0.007555, 0.00515, 0.008002, 0.015078, 0.008075, 0.007315, 0.009015, 0.008723, 0.017447, 0.017447, 0.011669, 0.010372, 0.017447, 0.019401, 0.018106, 0.048328, 0.046336, 0.051831, 0.06184, 0.032677, 0.035586, 0.023963, 0.023534, 0.011342, 0.01204, 0.025316, 0.050641, 0.045352, 0.034068, 0.034068, 0.076542, 0.081712, 0.06184, 0.030003, 0.025762, 0.028695, 0.023534, 0.022667, 0.048328, 0.047319, 0.054297, 0.054297, 0.079919, 0.081712, 0.085092, 0.079919, 0.086953, 0.041405, 0.042364, 0.032017, 0.015078, 0.016528, 0.031287, 0.03976, 0.056825, 0.11371, 0.10481, 0.05306, 0.027463, 0.026338, 0.012727, 0.019401, 0.010372, 0.011518, 0.020522, 0.025762, 0.014783, 0.008804, 0.008624, 0.006039, 0.005734, 0.005799, 0.00558, 0.00407, 0.003014, 0.002581, 0.002606, 0.002529, 0.003821, 0.005378, 0.00558, 0.006482, 0.007422, 0.009483, 0.006619, 0.006533, 0.008895, 0.008276, 0.007877, 0.008624, 0.008624, 0.013437, 0.013016, 0.01227, 0.017447, 0.016257, 0.028695, 0.016257, 0.009977, 0.006795, 0.007259, 0.004577, 0.003804, 0.003757, 0.004388, 0.006078, 0.006482, 0.005683, 0.008276, 0.008156, 0.013016, 0.022667, 0.025316, 0.023963, 0.014783, 0.019401, 0.020165, 0.011669, 0.0198, 0.024393, 0.042364, 0.03976, 0.045352, 0.049374, 0.049374, 0.023963, 0.023963, 0.015694, 0.011106, 0.00777, 0.010672, 0.010221, 0.008723, 0.005734, 0.006988, 0.007555, 0.005223, 0.005011, 0.006142, 0.004388, 0.005249, 0.005249, 0.00515, 0.007645, 0.01204, 0.012727, 0.023534, 0.010926, 0.014783, 0.020876, 0.028107, 0.028107, 0.020876, 0.020876, 0.036378, 0.045352, 0.058088, 0.125101, 0.295083], '')</t>
  </si>
  <si>
    <t xml:space="preserve">F5S1D3|F5S1D3_9ENTR phosphoenolpyruvate--protein phosphotransferase OS=Enterobacter hormaechei ATCC 49162 </t>
  </si>
  <si>
    <t>([0.129801, 0.088832, 0.086953, 0.116183, 0.111485, 0.167087, 0.196879, 0.134866, 0.173081, 0.206376, 0.200174, 0.155435, 0.243554, 0.15008, 0.092881, 0.096677, 0.102787, 0.100716, 0.094817, 0.086953, 0.045352, 0.037156, 0.046336, 0.060549, 0.064632, 0.086953, 0.046336, 0.028107, 0.049374, 0.029376, 0.017447, 0.013437, 0.017797, 0.017797, 0.031287, 0.058088, 0.090864, 0.083462, 0.048328, 0.054297, 0.050641, 0.051831, 0.050641, 0.051831, 0.051831, 0.047319, 0.044297, 0.040537, 0.066181, 0.064632, 0.120615, 0.182256, 0.264545, 0.295083, 0.295083, 0.21291, 0.21291, 0.137348, 0.116183, 0.092881, 0.158265, 0.247041, 0.332115, 0.271506, 0.232838, 0.222385, 0.144935, 0.096677, 0.158265, 0.161087, 0.098513, 0.066181, 0.071867, 0.088832, 0.048328, 0.049374, 0.046336, 0.034884, 0.067594, 0.066181, 0.137348, 0.127496, 0.122885, 0.147574, 0.232838, 0.194234, 0.196879, 0.194234, 0.173081, 0.200174, 0.200174, 0.21291, 0.247041, 0.25031, 0.236433, 0.332115, 0.203355, 0.291804, 0.291804, 0.173081, 0.132295, 0.129801, 0.085092, 0.102787, 0.046336, 0.025316, 0.054297, 0.05306, 0.090864, 0.161087, 0.083462, 0.048328, 0.076542, 0.049374, 0.025762, 0.016257, 0.011518, 0.021816, 0.023087, 0.026892, 0.060549, 0.06184, 0.060549, 0.098513, 0.045352, 0.090864, 0.167087, 0.161087, 0.179055, 0.194234, 0.18812, 0.170161, 0.173081, 0.118441, 0.182256, 0.182256, 0.216401, 0.295083, 0.295083, 0.25031, 0.222385, 0.179055, 0.173081, 0.11371, 0.106997, 0.182256, 0.170161, 0.164327, 0.102787, 0.078022, 0.059222, 0.034068, 0.033407, 0.056825, 0.092881, 0.049374, 0.083462, 0.10481, 0.106997, 0.098513, 0.069024, 0.081712, 0.081712, 0.081712, 0.161087, 0.137348, 0.129801, 0.155435, 0.15008, 0.161087, 0.161087, 0.116183, 0.158265, 0.281712, 0.278302, 0.170161, 0.219301, 0.236433, 0.196879, 0.196879, 0.129801, 0.239899, 0.161087, 0.158265, 0.25406, 0.225814, 0.18812, 0.118441, 0.106997, 0.086953, 0.132295, 0.161087, 0.164327, 0.200174, 0.200174, 0.170161, 0.185198, 0.229226, 0.21291, 0.26085, 0.247041, 0.247041, 0.222385, 0.281712, 0.288399, 0.18812, 0.194234, 0.281712, 0.342579, 0.298791, 0.342579, 0.36309, 0.236433, 0.318242, 0.301917, 0.196879, 0.222385, 0.311707, 0.288399, 0.182256, 0.142424, 0.122885, 0.196879, 0.161087, 0.196879, 0.222385, 0.328603, 0.321458, 0.275179, 0.275179, 0.209395, 0.106997, 0.102787, 0.120615, 0.071867, 0.073402, 0.132295, 0.081712, 0.047319, 0.049374, 0.109221, 0.109221, 0.125101, 0.073402, 0.085092, 0.078022, 0.090864, 0.046336, 0.021816, 0.022306, 0.029376, 0.034068, 0.076542, 0.0704, 0.120615, 0.191378, 0.137348, 0.111485, 0.194234, 0.185198, 0.158265, 0.102787, 0.118441, 0.120615, 0.132295, 0.079919, 0.092881, 0.081712, 0.067594, 0.111485, 0.147574, 0.142424, 0.111485, 0.088832, 0.059222, 0.033407, 0.035586, 0.059222, 0.071867, 0.036378, 0.03976, 0.047319, 0.081712, 0.081712, 0.069024, 0.10481, 0.185198, 0.10481, 0.102787, 0.164327, 0.120615, 0.109221, 0.109221, 0.191378, 0.142424, 0.129801, 0.111485, 0.111485, 0.060549, 0.064632, 0.118441, 0.196879, 0.120615, 0.116183, 0.120615, 0.120615, 0.129801, 0.102787, 0.092881, 0.120615, 0.15284, 0.222385, 0.125101, 0.078022, 0.047319, 0.05306, 0.074921, 0.155435, 0.161087, 0.161087, 0.15284, 0.122885, 0.122885, 0.209395, 0.132295, 0.111485, 0.144935, 0.078022, 0.118441, 0.209395, 0.18812, 0.167087, 0.109221, 0.173081, 0.239899, 0.257454, 0.26085, 0.219301, 0.203355, 0.200174, 0.288399, 0.26085, 0.264545, 0.271506, 0.264545, 0.356642, 0.359901, 0.31487, 0.308712, 0.243554, 0.170161, 0.155435, 0.139895, 0.142424, 0.167087, 0.098513, 0.173081, 0.247041, 0.243554, 0.216401, 0.206376, 0.179055, 0.21291, 0.15284, 0.147574, 0.179055, 0.173081, 0.139895, 0.10481, 0.179055, 0.203355, 0.264545, 0.281712, 0.229226, 0.243554, 0.179055, 0.288399, 0.257454, 0.167087, 0.225814, 0.264545, 0.281712, 0.229226, 0.15008, 0.173081, 0.179055, 0.179055, 0.194234, 0.295083, 0.308712, 0.222385, 0.158265, 0.170161, 0.179055, 0.173081, 0.243554, 0.308712, 0.216401, 0.137348, 0.21291, 0.236433, 0.25406, 0.25031, 0.349426, 0.349426, 0.422041, 0.401658, 0.288399, 0.243554, 0.225814, 0.311707, 0.41194, 0.422041, 0.42561, 0.328603, 0.450668, 0.41194, 0.422041, 0.422041, 0.51388, 0.51388, 0.494003, 0.494003, 0.472492, 0.384043, 0.458154, 0.384043, 0.356642, 0.352862, 0.394753, 0.346032, 0.328603, 0.229226, 0.301917, 0.318242, 0.414856, 0.387226, 0.433034, 0.447574, 0.529623, 0.447574, 0.447574, 0.447574, 0.422041, 0.332115, 0.418646, 0.42561, 0.398279, 0.433034, 0.433034, 0.332115, 0.356642, 0.366687, 0.468512, 0.374039, 0.374039, 0.25406, 0.216401, 0.132295, 0.125101, 0.129801, 0.196879, 0.11371, 0.134866, 0.139895, 0.236433, 0.236433, 0.25031, 0.352862, 0.284882, 0.339168, 0.436924, 0.356642, 0.352862, 0.335645, 0.394753, 0.281712, 0.394753, 0.394753, 0.374039, 0.377384, 0.394753, 0.384043, 0.529623, 0.418646, 0.4292, 0.332115, 0.308712, 0.30533, 0.21291, 0.295083, 0.25406, 0.247041, 0.301917, 0.308712, 0.30533, 0.349426, 0.346032, 0.366687, 0.311707, 0.377384, 0.398279, 0.288399, 0.295083, 0.281712, 0.370445, 0.370445, 0.486429, 0.433034, 0.339168, 0.422041, 0.298791, 0.36309, 0.36309, 0.301917, 0.284882, 0.196879, 0.194234, 0.191378, 0.179055, 0.271506, 0.335645, 0.321458, 0.321458, 0.216401, 0.129801, 0.067594, 0.067594, 0.034068, 0.048328, 0.067594, 0.050641, 0.059222, 0.058088, 0.046336, 0.090864, 0.074921, 0.106997, 0.106997, 0.173081, 0.170161, 0.098513, 0.081712, 0.03976, 0.040537, 0.044297, 0.090864, 0.118441, 0.071867, 0.118441, 0.120615, 0.083462, 0.116183, 0.203355, 0.125101, 0.161087, 0.167087, 0.167087, 0.194234, 0.182256, 0.116183, 0.06184, 0.120615, 0.118441, 0.164327, 0.247041, 0.335645, 0.324872, 0.298791, 0.390993, 0.401658, 0.352862, 0.349426, 0.332115, 0.21291, 0.271506, 0.164327, 0.173081, 0.203355, 0.232838, 0.232838, 0.222385, 0.311707, 0.219301, 0.182256, 0.132295, 0.147574, 0.098513, 0.10481, 0.158265, 0.111485, 0.06184, 0.040537, 0.056825, 0.032017, 0.071867, 0.094817, 0.096677, 0.064632, 0.0704, 0.056825, 0.035586, 0.071867, 0.035586, 0.030611, 0.040537, 0.045352, 0.03976, 0.067594, 0.060549, 0.06312, 0.046336, 0.079919, 0.161087, 0.120615, 0.118441, 0.056825, 0.042364, 0.047319, 0.064632, 0.060549, 0.066181, 0.111485, 0.111485, 0.200174, 0.219301, 0.185198, 0.26085, 0.170161, 0.094817, 0.092881, 0.088832, 0.090864, 0.088832, 0.100716, 0.144935, 0.191378, 0.194234, 0.225814, 0.268042, 0.170161, 0.142424, 0.10481, 0.05306, 0.03976, 0.03976, 0.071867, 0.071867, 0.078022, 0.147574, 0.239899, 0.243554, 0.15284, 0.243554, 0.155435, 0.129801, 0.094817, 0.083462, 0.139895, 0.15008, 0.142424, 0.191378, 0.219301, 0.271506, 0.398279, 0.387226, 0.321458, 0.229226, 0.229226, 0.134866, 0.074921, 0.038042, 0.034884, 0.035586, 0.032677, 0.028107, 0.028695, 0.05306, 0.044297, 0.046336, 0.031287, 0.045352, 0.055536, 0.056825, 0.056825, 0.028695, 0.030611, 0.047319, 0.047319, 0.06184, 0.060549, 0.060549, 0.06312, 0.064632, 0.118441, 0.067594, 0.144935, 0.15284, 0.15008, 0.247041, 0.209395, 0.25406, 0.26085, 0.17593, 0.147574, 0.118441, 0.173081, 0.206376, 0.132295, 0.203355, 0.170161, 0.275179, 0.278302, 0.332115, 0.298791, 0.301917, 0.328603, 0.311707, 0.311707, 0.321458, 0.239899, 0.239899, 0.209395, 0.109221, 0.144935, 0.185198, 0.216401, 0.216401, 0.209395, 0.257454, 0.239899, 0.271506, 0.179055, 0.17593, 0.203355, 0.232838, 0.216401, 0.284882, 0.26085, 0.222385, 0.179055, 0.225814, 0.232838, 0.243554, 0.370445, 0.40511, 0.346032, 0.30533], '')</t>
  </si>
  <si>
    <t>[419, 420, 439, 483]</t>
  </si>
  <si>
    <t xml:space="preserve">F5S1D4|F5S1D4_9ENTR RNA pyrophosphohydrolase OS=Enterobacter hormaechei ATCC 49162 </t>
  </si>
  <si>
    <t>([0.078022, 0.120615, 0.059222, 0.102787, 0.137348, 0.17593, 0.21291, 0.158265, 0.196879, 0.247041, 0.278302, 0.308712, 0.40511, 0.447574, 0.461924, 0.476583, 0.562014, 0.509769, 0.401658, 0.40511, 0.414856, 0.436924, 0.318242, 0.42561, 0.40511, 0.335645, 0.335645, 0.243554, 0.318242, 0.298791, 0.275179, 0.278302, 0.21291, 0.21291, 0.129801, 0.081712, 0.0704, 0.078022, 0.102787, 0.167087, 0.185198, 0.10481, 0.109221, 0.18812, 0.11371, 0.11371, 0.102787, 0.116183, 0.182256, 0.182256, 0.125101, 0.088832, 0.081712, 0.06312, 0.069024, 0.116183, 0.17593, 0.216401, 0.164327, 0.122885, 0.081712, 0.078022, 0.147574, 0.216401, 0.229226, 0.324872, 0.219301, 0.203355, 0.122885, 0.074921, 0.081712, 0.081712, 0.081712, 0.088832, 0.170161, 0.170161, 0.161087, 0.167087, 0.096677, 0.147574, 0.158265, 0.232838, 0.229226, 0.222385, 0.216401, 0.216401, 0.236433, 0.342579, 0.339168, 0.422041, 0.51388, 0.398279, 0.476583, 0.42561, 0.359901, 0.342579, 0.243554, 0.155435, 0.088832, 0.158265, 0.10481, 0.127496, 0.127496, 0.086953, 0.06184, 0.06184, 0.031287, 0.026892, 0.025762, 0.051831, 0.033407, 0.019109, 0.033407, 0.032677, 0.042364, 0.049374, 0.050641, 0.090864, 0.083462, 0.127496, 0.106997, 0.106997, 0.076542, 0.059222, 0.086953, 0.076542, 0.079919, 0.142424, 0.142424, 0.167087, 0.179055, 0.236433, 0.349426, 0.359901, 0.359901, 0.401658, 0.461924, 0.436924, 0.332115, 0.440853, 0.454136, 0.461924, 0.521092, 0.608892, 0.642678, 0.626927, 0.741537, 0.728858, 0.728858, 0.716283, 0.666105, 0.59917, 0.570702, 0.5017], '')</t>
  </si>
  <si>
    <t>[16, 17, 90, 142, 143, 144, 145, 146, 147, 148, 149, 150, 151, 152, 153]</t>
  </si>
  <si>
    <t xml:space="preserve">F5S1D5|F5S1D5_9ENTR DNA mismatch repair protein MutH OS=Enterobacter hormaechei ATCC 49162 </t>
  </si>
  <si>
    <t>([0.36309, 0.281712, 0.311707, 0.374039, 0.30533, 0.346032, 0.271506, 0.206376, 0.243554, 0.278302, 0.271506, 0.311707, 0.30533, 0.222385, 0.281712, 0.311707, 0.185198, 0.26085, 0.264545, 0.268042, 0.25031, 0.144935, 0.179055, 0.127496, 0.094817, 0.120615, 0.118441, 0.11371, 0.182256, 0.10481, 0.120615, 0.15284, 0.158265, 0.100716, 0.158265, 0.179055, 0.18812, 0.281712, 0.288399, 0.275179, 0.185198, 0.17593, 0.191378, 0.147574, 0.137348, 0.17593, 0.194234, 0.118441, 0.120615, 0.120615, 0.17593, 0.147574, 0.122885, 0.116183, 0.182256, 0.179055, 0.21291, 0.21291, 0.216401, 0.229226, 0.219301, 0.288399, 0.26085, 0.243554, 0.324872, 0.339168, 0.339168, 0.26085, 0.352862, 0.444081, 0.342579, 0.398279, 0.30533, 0.346032, 0.339168, 0.346032, 0.352862, 0.311707, 0.328603, 0.243554, 0.239899, 0.352862, 0.387226, 0.308712, 0.324872, 0.264545, 0.264545, 0.225814, 0.339168, 0.264545, 0.26085, 0.359901, 0.339168, 0.433034, 0.422041, 0.356642, 0.359901, 0.264545, 0.284882, 0.26085, 0.342579, 0.332115, 0.257454, 0.239899, 0.346032, 0.408655, 0.384043, 0.450668, 0.468512, 0.370445, 0.370445, 0.268042, 0.200174, 0.219301, 0.161087, 0.170161, 0.229226, 0.232838, 0.318242, 0.311707, 0.209395, 0.243554, 0.161087, 0.200174, 0.185198, 0.173081, 0.170161, 0.185198, 0.194234, 0.17593, 0.268042, 0.264545, 0.281712, 0.25031, 0.216401, 0.311707, 0.311707, 0.321458, 0.321458, 0.339168, 0.346032, 0.433034, 0.40511, 0.408655, 0.4292, 0.461924, 0.480142, 0.387226, 0.468512, 0.476583, 0.422041, 0.36309, 0.454136, 0.509769, 0.517562, 0.454136, 0.342579, 0.332115, 0.328603, 0.25031, 0.25406, 0.236433, 0.158265, 0.161087, 0.209395, 0.206376, 0.203355, 0.200174, 0.301917, 0.225814, 0.147574, 0.219301, 0.173081, 0.161087, 0.21291, 0.295083, 0.335645, 0.390993, 0.401658, 0.390993, 0.458154, 0.418646, 0.342579, 0.440853, 0.444081, 0.444081, 0.384043, 0.384043, 0.356642, 0.346032, 0.414856, 0.505461, 0.534167, 0.521092, 0.444081, 0.422041, 0.339168, 0.394753, 0.41194, 0.401658, 0.298791, 0.209395, 0.158265, 0.232838, 0.225814, 0.229226, 0.155435, 0.222385, 0.219301, 0.219301, 0.147574, 0.092881, 0.076542, 0.060549, 0.109221, 0.098513, 0.058088, 0.059222, 0.048328, 0.054297, 0.040537, 0.064632, 0.094817, 0.134866, 0.10481, 0.079919, 0.049374, 0.100716, 0.06184, 0.038042], '')</t>
  </si>
  <si>
    <t>[153, 154, 191, 192, 193]</t>
  </si>
  <si>
    <t xml:space="preserve">F5S1D8|F5S1D8_9ENTR Lysophospholipid transporter LplT OS=Enterobacter hormaechei ATCC 49162 </t>
  </si>
  <si>
    <t>([0.284882, 0.147574, 0.17593, 0.21291, 0.239899, 0.185198, 0.144935, 0.127496, 0.088832, 0.05306, 0.049374, 0.054297, 0.056825, 0.020165, 0.01204, 0.018415, 0.014783, 0.008075, 0.007555, 0.00777, 0.008409, 0.010672, 0.010672, 0.007495, 0.004976, 0.004431, 0.005503, 0.004899, 0.004899, 0.004646, 0.004736, 0.005503, 0.005503, 0.005734, 0.005932, 0.005734, 0.006421, 0.00777, 0.008895, 0.008895, 0.008804, 0.009294, 0.007422, 0.007495, 0.011342, 0.016257, 0.013613, 0.00777, 0.008525, 0.00962, 0.01227, 0.011518, 0.007645, 0.006894, 0.004315, 0.005503, 0.008804, 0.005223, 0.003924, 0.00515, 0.00543, 0.004135, 0.003298, 0.004646, 0.006245, 0.00407, 0.005318, 0.006701, 0.010372, 0.016021, 0.01078, 0.010131, 0.013016, 0.011342, 0.013265, 0.029376, 0.038042, 0.016826, 0.036378, 0.030611, 0.017138, 0.016021, 0.019109, 0.019109, 0.017138, 0.010221, 0.013821, 0.007177, 0.007091, 0.00515, 0.005223, 0.007315, 0.005992, 0.005623, 0.008624, 0.006619, 0.006567, 0.004835, 0.005223, 0.005086, 0.005011, 0.006894, 0.006039, 0.006039, 0.006039, 0.004247, 0.005799, 0.008002, 0.010926, 0.011106, 0.01078, 0.010131, 0.006245, 0.006795, 0.008895, 0.009728, 0.010509, 0.010509, 0.018787, 0.029376, 0.033407, 0.0704, 0.036378, 0.029376, 0.03976, 0.040537, 0.094817, 0.096677, 0.040537, 0.037156, 0.042364, 0.086953, 0.085092, 0.170161, 0.164327, 0.132295, 0.088832, 0.085092, 0.040537, 0.020165, 0.020165, 0.018106, 0.011669, 0.016021, 0.024393, 0.023534, 0.019401, 0.01078, 0.009187, 0.015694, 0.013437, 0.011669, 0.008804, 0.006421, 0.00543, 0.006619, 0.005623, 0.006374, 0.006374, 0.007031, 0.008723, 0.006245, 0.005378, 0.004835, 0.005503, 0.005503, 0.004775, 0.004835, 0.004736, 0.004736, 0.004736, 0.004611, 0.003276, 0.002976, 0.004388, 0.004921, 0.004208, 0.004921, 0.003963, 0.004835, 0.006142, 0.007645, 0.010926, 0.015078, 0.028695, 0.018106, 0.019109, 0.01227, 0.018106, 0.041405, 0.038042, 0.037156, 0.0704, 0.144935, 0.132295, 0.049374, 0.05306, 0.076542, 0.06312, 0.106997, 0.085092, 0.042364, 0.020165, 0.021816, 0.022306, 0.022306, 0.043307, 0.044297, 0.10481, 0.046336, 0.037156, 0.027463, 0.018415, 0.018415, 0.020165, 0.042364, 0.066181, 0.025762, 0.019401, 0.028695, 0.020876, 0.032677, 0.036378, 0.071867, 0.033407, 0.032017, 0.015344, 0.008723, 0.005932, 0.004513, 0.004899, 0.003757, 0.003997, 0.005318, 0.004161, 0.003512, 0.002555, 0.003079, 0.003212, 0.004388, 0.004611, 0.00558, 0.004899, 0.006567, 0.007031, 0.01078, 0.006894, 0.007495, 0.011669, 0.016257, 0.018106, 0.020522, 0.026338, 0.026338, 0.021381, 0.017797, 0.014586, 0.016528, 0.016528, 0.024826, 0.022667, 0.016257, 0.01204, 0.01204, 0.011669, 0.007031, 0.005223, 0.008002, 0.008002, 0.008276, 0.010131, 0.009294, 0.01078, 0.014075, 0.015344, 0.011669, 0.026338, 0.033407, 0.056825, 0.026892, 0.019401, 0.01078, 0.013265, 0.01078, 0.013265, 0.009015, 0.009015, 0.007555, 0.004835, 0.006619, 0.004483, 0.004388, 0.005623, 0.005623, 0.003924, 0.003512, 0.004611, 0.003671, 0.00292, 0.002555, 0.002606, 0.002581, 0.002662, 0.001906, 0.001692, 0.001692, 0.001808, 0.001786, 0.002705, 0.003997, 0.002662, 0.002503, 0.001786, 0.001383, 0.001748, 0.001743, 0.002623, 0.002078, 0.001623, 0.001687, 0.002014, 0.003109, 0.004358, 0.005872, 0.008525, 0.014315, 0.016021, 0.013613, 0.023963, 0.018787, 0.018787, 0.047319, 0.083462, 0.066181, 0.086953, 0.03976, 0.085092, 0.085092, 0.058088, 0.111485, 0.225814, 0.236433, 0.155435, 0.11371, 0.081712, 0.038042, 0.018787, 0.012727, 0.011518, 0.011342, 0.008525, 0.005799, 0.005503, 0.004513, 0.005683, 0.004899, 0.006533, 0.00558, 0.005223, 0.006245, 0.007091, 0.004921, 0.003671, 0.003804, 0.003053, 0.003555, 0.003757, 0.00515, 0.004135, 0.005683, 0.004921, 0.00515, 0.004921, 0.004358, 0.004315, 0.004315, 0.003821, 0.003924, 0.004431, 0.003246, 0.002662, 0.001743, 0.001687, 0.002349, 0.002705, 0.004135, 0.004247, 0.004646, 0.003924, 0.005086, 0.004247, 0.003997, 0.004976, 0.007177, 0.007031, 0.010221, 0.010372], '')</t>
  </si>
  <si>
    <t xml:space="preserve">F5S1E4|F5S1E4_9ENTR Permease IIC component OS=Enterobacter hormaechei ATCC 49162 </t>
  </si>
  <si>
    <t>([0.006795, 0.009096, 0.01204, 0.007091, 0.007177, 0.009483, 0.013016, 0.008156, 0.010509, 0.012727, 0.009401, 0.012491, 0.009483, 0.010221, 0.010131, 0.007645, 0.005249, 0.007495, 0.011106, 0.008895, 0.006619, 0.006619, 0.006988, 0.004976, 0.006482, 0.008525, 0.006142, 0.004315, 0.004611, 0.003461, 0.003478, 0.004315, 0.002705, 0.003804, 0.004135, 0.00292, 0.002435, 0.003431, 0.00359, 0.00316, 0.002727, 0.003014, 0.004358, 0.004611, 0.006482, 0.008156, 0.007259, 0.006619, 0.008276, 0.012727, 0.010131, 0.010672, 0.013016, 0.014586, 0.014586, 0.011106, 0.01078, 0.014783, 0.01204, 0.007422, 0.008895, 0.015078, 0.014586, 0.014315, 0.011903, 0.009728, 0.006421, 0.006619, 0.006795, 0.006795, 0.007091, 0.008002, 0.008075, 0.005378, 0.00558, 0.005872, 0.006421, 0.009294, 0.009401, 0.008276, 0.007645, 0.005503, 0.003607, 0.005011, 0.003555, 0.003864, 0.003246, 0.004414, 0.004388, 0.004358, 0.00515, 0.004976, 0.004921, 0.004736, 0.007031, 0.006988, 0.004431, 0.006795, 0.006795, 0.005623, 0.00515, 0.006701, 0.007259, 0.007259, 0.005872, 0.005503, 0.003671, 0.00407, 0.003212, 0.003246, 0.004775, 0.004736, 0.004899, 0.005249, 0.005683, 0.004835, 0.004835, 0.005623, 0.005378, 0.005378, 0.008276, 0.009977, 0.01204, 0.011903, 0.013613, 0.0198, 0.049374, 0.059222, 0.047319, 0.041405, 0.040537, 0.035586, 0.015344, 0.014315, 0.025316, 0.023534, 0.034068, 0.067594, 0.059222, 0.022667, 0.012727, 0.011342, 0.011342, 0.007031, 0.006482, 0.007315, 0.00515, 0.00359, 0.004513, 0.004736, 0.007091, 0.004899, 0.003478, 0.004247, 0.00316, 0.002138, 0.00225, 0.00231, 0.002349, 0.003276, 0.004775, 0.004775, 0.004775, 0.003997, 0.006142, 0.007315, 0.009483, 0.017447, 0.035586, 0.021381, 0.045352, 0.047319, 0.106997, 0.120615, 0.142424, 0.196879, 0.30533, 0.158265, 0.144935, 0.111485, 0.058088, 0.028695, 0.0704, 0.054297, 0.056825, 0.027463, 0.042364, 0.038042, 0.037156, 0.026338, 0.023963, 0.016021, 0.014586, 0.008002, 0.010926, 0.008002, 0.006988, 0.004736, 0.006894, 0.007091, 0.006142, 0.009096, 0.014586, 0.009865, 0.007645, 0.00777, 0.007645, 0.00777, 0.006567, 0.004976, 0.00407, 0.005734, 0.005011, 0.003821, 0.005872, 0.005992, 0.010131, 0.009401, 0.019401, 0.020876, 0.013016, 0.013265, 0.013016, 0.013016, 0.010221, 0.020876, 0.03976, 0.040537, 0.0198, 0.014075, 0.012491, 0.016826, 0.009187, 0.009187, 0.010672, 0.01078, 0.007091, 0.004483, 0.004483, 0.003298, 0.002336, 0.002976, 0.002705, 0.002623, 0.002623, 0.003821, 0.003607, 0.003079, 0.003079, 0.004161, 0.006142, 0.006039, 0.007315, 0.013265, 0.023963, 0.017138, 0.009865, 0.009977, 0.018415, 0.026338, 0.023087, 0.048328, 0.027463, 0.06184, 0.042364, 0.042364, 0.029376, 0.013821, 0.022306, 0.046336, 0.045352, 0.038858, 0.094817, 0.050641, 0.050641, 0.046336, 0.045352, 0.043307, 0.090864, 0.06184, 0.094817, 0.086953, 0.042364, 0.085092, 0.043307, 0.030611, 0.021381, 0.026892, 0.030003, 0.024826, 0.023963, 0.023534, 0.023534, 0.011518, 0.019401, 0.009977, 0.009401, 0.00962, 0.009728, 0.006533, 0.006988, 0.004899, 0.005992, 0.005799, 0.004775, 0.006482, 0.00962, 0.012727, 0.013016, 0.027463, 0.019401, 0.019401, 0.022667, 0.012491, 0.017447, 0.016257, 0.016257, 0.016257, 0.015694, 0.028107, 0.066181, 0.085092, 0.074921, 0.049374, 0.106997, 0.0704, 0.0704, 0.083462, 0.094817, 0.055536, 0.023534, 0.017138, 0.017138, 0.011106, 0.023087, 0.016528, 0.012491, 0.012727, 0.013613, 0.029376, 0.016528, 0.009294, 0.008075, 0.008409, 0.016257, 0.009096, 0.009294, 0.006374, 0.006039, 0.006039, 0.005734, 0.006078, 0.009401, 0.009401, 0.011669, 0.007177, 0.010221, 0.008409, 0.008156, 0.006795, 0.006482, 0.006894, 0.010131, 0.011903, 0.011106, 0.008624, 0.013821, 0.023963, 0.034884, 0.020165, 0.011518, 0.014586, 0.014586, 0.015694, 0.010221, 0.01078, 0.019401, 0.022667, 0.055536, 0.058088, 0.038858, 0.038858, 0.049374, 0.026892, 0.014783, 0.028695, 0.03976, 0.030003, 0.030003, 0.038858, 0.045352, 0.076542, 0.083462, 0.083462, 0.035586, 0.067594, 0.067594, 0.029376, 0.014075, 0.009865, 0.009977, 0.01078, 0.01078, 0.010926, 0.011342, 0.011669, 0.008075, 0.005503, 0.004513, 0.004921, 0.003512, 0.003276, 0.003276, 0.002623, 0.003053, 0.00407, 0.00407, 0.00407, 0.004976, 0.007555, 0.009483, 0.01204, 0.014586, 0.008804, 0.010672, 0.016528, 0.022306, 0.044297, 0.102787, 0.194234, 0.134866, 0.216401, 0.284882, 0.264545, 0.374039, 0.41194, 0.398279, 0.359901, 0.318242, 0.370445, 0.284882], '')</t>
  </si>
  <si>
    <t xml:space="preserve">F5S1F7|F5S1F7_9ENTR 4-deoxy-L-threo-5-hexosulose-uronate ketol-isomerase OS=Enterobacter hormaechei ATCC 49162 </t>
  </si>
  <si>
    <t>([0.011903, 0.020522, 0.013821, 0.009977, 0.009096, 0.007495, 0.009483, 0.010131, 0.013016, 0.016826, 0.013265, 0.010509, 0.020522, 0.023087, 0.017447, 0.01227, 0.01227, 0.008723, 0.008723, 0.011342, 0.020876, 0.018787, 0.017797, 0.029376, 0.041405, 0.066181, 0.094817, 0.090864, 0.118441, 0.066181, 0.071867, 0.129801, 0.206376, 0.18812, 0.173081, 0.257454, 0.328603, 0.335645, 0.295083, 0.206376, 0.144935, 0.155435, 0.25031, 0.182256, 0.096677, 0.129801, 0.102787, 0.134866, 0.137348, 0.076542, 0.137348, 0.100716, 0.06312, 0.034884, 0.035586, 0.066181, 0.036378, 0.038858, 0.036378, 0.043307, 0.043307, 0.045352, 0.03976, 0.038042, 0.034068, 0.054297, 0.059222, 0.048328, 0.036378, 0.036378, 0.067594, 0.041405, 0.055536, 0.056825, 0.096677, 0.096677, 0.102787, 0.120615, 0.111485, 0.10481, 0.17593, 0.179055, 0.236433, 0.179055, 0.179055, 0.185198, 0.129801, 0.067594, 0.11371, 0.142424, 0.15008, 0.158265, 0.144935, 0.144935, 0.147574, 0.092881, 0.100716, 0.05306, 0.079919, 0.079919, 0.096677, 0.090864, 0.15008, 0.096677, 0.144935, 0.102787, 0.170161, 0.275179, 0.36309, 0.264545, 0.179055, 0.191378, 0.11371, 0.173081, 0.179055, 0.243554, 0.339168, 0.298791, 0.311707, 0.232838, 0.182256, 0.155435, 0.155435, 0.15008, 0.191378, 0.182256, 0.26085, 0.194234, 0.144935, 0.074921, 0.102787, 0.164327, 0.10481, 0.173081, 0.173081, 0.170161, 0.161087, 0.173081, 0.170161, 0.232838, 0.209395, 0.18812, 0.120615, 0.129801, 0.078022, 0.078022, 0.094817, 0.0704, 0.100716, 0.144935, 0.243554, 0.18812, 0.21291, 0.281712, 0.268042, 0.268042, 0.209395, 0.219301, 0.219301, 0.222385, 0.239899, 0.288399, 0.374039, 0.490133, 0.418646, 0.517562, 0.472492, 0.447574, 0.490133, 0.5017, 0.418646, 0.418646, 0.509769, 0.494003, 0.490133, 0.5017, 0.509769, 0.490133, 0.494003, 0.465241, 0.401658, 0.284882, 0.284882, 0.311707, 0.295083, 0.298791, 0.219301, 0.308712, 0.31487, 0.216401, 0.216401, 0.216401, 0.21291, 0.173081, 0.164327, 0.106997, 0.106997, 0.116183, 0.120615, 0.096677, 0.11371, 0.185198, 0.298791, 0.281712, 0.167087, 0.170161, 0.222385, 0.25031, 0.257454, 0.167087, 0.247041, 0.239899, 0.311707, 0.332115, 0.384043, 0.387226, 0.414856, 0.433034, 0.352862, 0.332115, 0.257454, 0.15008, 0.081712, 0.081712, 0.098513, 0.173081, 0.179055, 0.185198, 0.203355, 0.11371, 0.139895, 0.078022, 0.074921, 0.058088, 0.038042, 0.037156, 0.03976, 0.06184, 0.059222, 0.094817, 0.161087, 0.264545, 0.349426, 0.380708, 0.318242, 0.318242, 0.30533, 0.298791, 0.308712, 0.349426, 0.41194, 0.408655, 0.440853, 0.444081, 0.517562, 0.570702, 0.454136, 0.444081, 0.339168, 0.321458, 0.301917, 0.298791, 0.239899, 0.247041, 0.321458, 0.374039, 0.390993, 0.298791, 0.291804, 0.170161, 0.10481, 0.06312, 0.088832, 0.10481, 0.073402, 0.06184, 0.071867, 0.137348, 0.147574, 0.161087, 0.088832, 0.096677, 0.102787, 0.109221, 0.116183, 0.106997, 0.074921, 0.076542, 0.098513, 0.094817, 0.182256, 0.179055, 0.281712, 0.257454, 0.284882, 0.324872, 0.301917, 0.247041, 0.200174, 0.15008, 0.191378, 0.339168, 0.281712], '')</t>
  </si>
  <si>
    <t>[165, 169, 172, 175, 176, 254, 255]</t>
  </si>
  <si>
    <t xml:space="preserve">F5S1H0|F5S1H0_9ENTR Cytochrome D ubiquinol oxidase subunit I OS=Enterobacter hormaechei ATCC 49162 </t>
  </si>
  <si>
    <t>([0.003701, 0.002705, 0.003963, 0.002606, 0.002881, 0.002035, 0.002727, 0.002482, 0.003079, 0.002327, 0.002662, 0.002349, 0.002529, 0.001434, 0.002366, 0.001967, 0.001533, 0.002606, 0.001855, 0.002727, 0.00225, 0.001855, 0.002623, 0.001675, 0.001855, 0.001602, 0.002035, 0.001335, 0.001967, 0.002057, 0.002623, 0.001936, 0.001936, 0.00283, 0.004577, 0.004247, 0.005011, 0.007422, 0.00543, 0.005503, 0.005503, 0.00777, 0.006142, 0.004247, 0.006039, 0.005503, 0.005086, 0.004736, 0.006795, 0.004483, 0.00292, 0.003212, 0.003461, 0.004976, 0.003276, 0.003212, 0.002555, 0.002482, 0.001778, 0.001808, 0.002581, 0.002581, 0.001855, 0.002117, 0.002581, 0.00243, 0.002512, 0.003701, 0.003405, 0.003405, 0.004775, 0.008002, 0.006374, 0.008156, 0.007877, 0.007877, 0.007555, 0.010131, 0.006142, 0.007031, 0.009483, 0.009483, 0.006482, 0.009728, 0.014586, 0.024393, 0.016257, 0.017447, 0.017138, 0.018415, 0.020876, 0.012727, 0.007555, 0.01204, 0.010372, 0.006374, 0.006374, 0.004577, 0.004736, 0.006482, 0.007422, 0.004736, 0.003555, 0.004921, 0.003804, 0.00316, 0.002035, 0.001808, 0.002688, 0.001808, 0.002976, 0.002705, 0.002727, 0.003924, 0.004161, 0.004689, 0.005223, 0.007877, 0.007259, 0.004414, 0.004414, 0.004513, 0.005799, 0.006567, 0.005086, 0.005799, 0.005011, 0.007091, 0.012491, 0.008075, 0.009401, 0.008804, 0.009015, 0.007422, 0.005378, 0.003671, 0.002606, 0.003298, 0.003366, 0.005223, 0.008002, 0.006482, 0.00515, 0.006078, 0.00777, 0.011903, 0.015694, 0.029376, 0.014075, 0.013265, 0.013437, 0.020876, 0.023534, 0.022667, 0.059222, 0.071867, 0.074921, 0.164327, 0.229226, 0.25406, 0.147574, 0.085092, 0.129801, 0.10481, 0.060549, 0.024826, 0.023087, 0.025316, 0.024393, 0.025762, 0.032017, 0.028695, 0.026338, 0.014586, 0.009294, 0.008723, 0.009187, 0.014075, 0.008276, 0.006701, 0.005799, 0.005378, 0.00543, 0.004976, 0.006701, 0.008409, 0.009294, 0.005932, 0.004358, 0.004431, 0.005872, 0.005249, 0.00777, 0.006988, 0.006795, 0.009401, 0.006988, 0.006142, 0.006245, 0.008895, 0.010509, 0.013437, 0.028107, 0.06312, 0.078022, 0.043307, 0.055536, 0.10481, 0.158265, 0.127496, 0.125101, 0.116183, 0.098513, 0.071867, 0.046336, 0.066181, 0.055536, 0.056825, 0.056825, 0.034884, 0.028107, 0.030611, 0.016257, 0.016826, 0.01227, 0.010221, 0.011342, 0.011518, 0.01227, 0.01204, 0.021381, 0.022306, 0.017138, 0.021816, 0.031287, 0.032017, 0.051831, 0.06184, 0.122885, 0.225814, 0.268042, 0.30533, 0.179055, 0.239899, 0.194234, 0.137348, 0.219301, 0.295083, 0.288399, 0.164327, 0.232838, 0.25406, 0.278302, 0.401658, 0.390993, 0.401658, 0.468512, 0.454136, 0.486429, 0.370445, 0.243554, 0.182256, 0.086953, 0.155435, 0.122885, 0.167087, 0.275179, 0.196879, 0.216401, 0.239899, 0.380708, 0.356642, 0.352862, 0.332115, 0.18812, 0.18812, 0.100716, 0.137348, 0.069024, 0.0704, 0.10481, 0.106997, 0.182256, 0.30533, 0.209395, 0.18812, 0.096677, 0.096677, 0.129801, 0.116183, 0.055536, 0.051831, 0.05306, 0.054297, 0.033407, 0.085092, 0.069024, 0.0704, 0.06312, 0.127496, 0.050641, 0.074921, 0.137348, 0.15284, 0.164327, 0.25031, 0.380708, 0.494003, 0.480142, 0.384043, 0.278302, 0.298791, 0.164327, 0.081712, 0.074921, 0.051831, 0.042364, 0.026338, 0.033407, 0.020522, 0.019109, 0.028107, 0.023963, 0.013613, 0.009728, 0.007645, 0.00558, 0.005249, 0.003804, 0.003821, 0.004135, 0.004247, 0.005223, 0.006078, 0.006078, 0.004611, 0.006795, 0.004899, 0.006795, 0.008276, 0.010926, 0.007645, 0.006533, 0.006421, 0.008804, 0.010672, 0.016021, 0.014315, 0.013265, 0.01204, 0.007555, 0.008723, 0.008804, 0.007177, 0.00777, 0.01204, 0.023087, 0.018787, 0.036378, 0.020522, 0.012491, 0.010509, 0.010672, 0.011342, 0.010131, 0.010221, 0.006894, 0.005086, 0.007645, 0.008075, 0.013821, 0.018106, 0.021816, 0.038858, 0.06184, 0.098513, 0.046336, 0.024826, 0.0198, 0.011342, 0.018787, 0.017447, 0.012727, 0.020876, 0.038042, 0.024826, 0.025762, 0.043307, 0.043307, 0.03976, 0.020522, 0.018106, 0.026892, 0.028695, 0.016257, 0.016257, 0.01078, 0.019109, 0.016528, 0.023963, 0.025316, 0.014783, 0.021816, 0.018106, 0.010672, 0.007877, 0.008723, 0.005872, 0.00543, 0.006619, 0.005318, 0.004775, 0.004899, 0.003924, 0.003821, 0.003727, 0.00292, 0.002482, 0.001786, 0.00231, 0.002349, 0.002349, 0.002327, 0.002529, 0.003757, 0.005086, 0.006894, 0.009015, 0.016528, 0.015694, 0.016021, 0.025762, 0.032677, 0.034884, 0.055536, 0.059222, 0.122885, 0.179055, 0.284882, 0.390993, 0.458154, 0.41194, 0.517562, 0.690604, 0.557691, 0.553315, 0.509769, 0.440853, 0.461924, 0.4292, 0.4292, 0.458154, 0.468512, 0.613573, 0.632174, 0.63748, 0.494003, 0.472492, 0.461924, 0.447574, 0.418646, 0.370445, 0.401658, 0.377384, 0.311707, 0.444081, 0.4292], '')</t>
  </si>
  <si>
    <t>[442, 443, 444, 445, 446, 453, 454, 455]</t>
  </si>
  <si>
    <t xml:space="preserve">F5S1H9|F5S1H9_9ENTR Beta-lactamase domain protein OS=Enterobacter hormaechei ATCC 49162 </t>
  </si>
  <si>
    <t>([0.0198, 0.016021, 0.018415, 0.026892, 0.0198, 0.016528, 0.014075, 0.015694, 0.020522, 0.016257, 0.014315, 0.017447, 0.011518, 0.023963, 0.016528, 0.010509, 0.013613, 0.020165, 0.020165, 0.025762, 0.046336, 0.0704, 0.106997, 0.10481, 0.109221, 0.142424, 0.206376, 0.284882, 0.311707, 0.332115, 0.377384, 0.465241, 0.483068, 0.545602, 0.418646, 0.398279, 0.486429, 0.529623, 0.4292, 0.461924, 0.335645, 0.229226, 0.247041, 0.243554, 0.281712, 0.291804, 0.216401, 0.21291, 0.219301, 0.194234, 0.185198, 0.216401, 0.203355, 0.10481, 0.071867, 0.100716, 0.196879, 0.127496, 0.144935, 0.219301, 0.206376, 0.243554, 0.26085, 0.239899, 0.243554, 0.25406, 0.236433, 0.346032, 0.271506, 0.191378, 0.139895, 0.079919, 0.088832, 0.106997, 0.196879, 0.295083, 0.232838, 0.179055, 0.158265, 0.078022, 0.078022, 0.078022, 0.118441, 0.196879, 0.196879, 0.170161, 0.182256, 0.194234, 0.200174, 0.200174, 0.284882, 0.40511, 0.5017, 0.401658, 0.288399, 0.284882, 0.281712, 0.342579, 0.384043, 0.408655, 0.521092, 0.541878, 0.42561, 0.42561, 0.418646, 0.342579, 0.271506, 0.257454, 0.182256, 0.182256, 0.26085, 0.247041, 0.158265, 0.096677, 0.164327, 0.167087, 0.164327, 0.170161, 0.134866, 0.137348, 0.142424, 0.132295, 0.129801, 0.164327, 0.170161, 0.106997, 0.102787, 0.194234, 0.179055, 0.25031, 0.243554, 0.225814, 0.15008, 0.209395, 0.232838, 0.164327, 0.25406, 0.278302, 0.18812, 0.196879, 0.18812, 0.232838, 0.25031, 0.239899, 0.257454, 0.247041, 0.301917, 0.387226, 0.328603, 0.342579, 0.25406, 0.173081, 0.125101, 0.191378, 0.194234, 0.264545, 0.328603, 0.311707, 0.288399, 0.401658, 0.401658, 0.339168, 0.342579, 0.264545, 0.182256, 0.137348, 0.142424, 0.17593, 0.17593, 0.222385, 0.155435, 0.239899, 0.335645, 0.31487, 0.31487, 0.30533, 0.236433, 0.243554, 0.247041, 0.182256, 0.11371, 0.170161, 0.239899, 0.239899, 0.318242, 0.339168, 0.433034, 0.42561, 0.414856, 0.408655, 0.339168, 0.398279, 0.321458, 0.222385, 0.278302, 0.311707, 0.281712, 0.342579, 0.232838, 0.194234, 0.275179, 0.352862, 0.308712, 0.232838, 0.264545, 0.264545, 0.339168, 0.247041, 0.203355, 0.179055, 0.179055, 0.25031, 0.222385, 0.243554, 0.332115, 0.366687, 0.342579, 0.346032, 0.349426, 0.36309, 0.321458, 0.21291, 0.191378, 0.232838, 0.219301, 0.15008, 0.129801, 0.142424, 0.229226, 0.239899, 0.278302, 0.278302, 0.278302, 0.25031, 0.291804, 0.26085, 0.25406, 0.173081, 0.196879, 0.200174, 0.291804, 0.384043, 0.476583, 0.447574, 0.4292, 0.517562, 0.538167, 0.545602, 0.4292, 0.332115, 0.335645, 0.356642, 0.36309, 0.356642, 0.387226, 0.30533, 0.339168, 0.339168, 0.4292, 0.4292, 0.436924, 0.4292, 0.444081, 0.384043, 0.328603, 0.342579, 0.335645, 0.31487, 0.31487, 0.301917, 0.398279, 0.324872, 0.25406, 0.173081, 0.144935, 0.191378, 0.271506, 0.268042, 0.284882, 0.243554, 0.275179, 0.264545, 0.281712, 0.216401, 0.200174, 0.194234, 0.118441, 0.083462, 0.144935, 0.155435, 0.239899, 0.225814, 0.247041, 0.206376, 0.30533, 0.30533, 0.247041, 0.268042, 0.281712, 0.203355, 0.236433, 0.21291, 0.216401, 0.132295, 0.170161, 0.25406, 0.257454, 0.25406, 0.308712, 0.21291, 0.196879, 0.196879, 0.173081, 0.247041, 0.247041, 0.229226, 0.268042, 0.321458, 0.222385, 0.179055, 0.147574, 0.142424, 0.137348, 0.078022, 0.076542, 0.079919, 0.079919, 0.11371, 0.118441, 0.125101, 0.191378, 0.111485, 0.11371, 0.139895, 0.137348, 0.185198, 0.196879, 0.120615, 0.06184, 0.06312, 0.064632, 0.125101, 0.127496, 0.129801, 0.122885, 0.216401, 0.206376, 0.116183, 0.132295, 0.219301, 0.206376, 0.203355, 0.236433, 0.182256, 0.170161, 0.109221, 0.096677, 0.085092, 0.137348, 0.219301, 0.298791, 0.339168, 0.236433, 0.15284, 0.15008, 0.155435, 0.081712, 0.086953, 0.161087, 0.173081, 0.167087, 0.106997, 0.106997, 0.094817, 0.111485, 0.122885, 0.18812, 0.236433, 0.158265, 0.167087, 0.155435, 0.161087, 0.164327, 0.161087, 0.216401, 0.18812, 0.295083, 0.278302, 0.232838, 0.15008, 0.158265, 0.092881, 0.147574, 0.092881, 0.125101, 0.147574, 0.134866, 0.074921, 0.06184, 0.10481, 0.100716, 0.098513, 0.05306, 0.027463, 0.048328, 0.058088, 0.047319, 0.041405, 0.092881, 0.120615, 0.134866, 0.116183, 0.161087, 0.167087, 0.161087, 0.137348, 0.081712, 0.047319, 0.05306, 0.064632, 0.035586, 0.019109, 0.020165, 0.034068, 0.067594, 0.081712, 0.069024, 0.10481, 0.066181, 0.064632, 0.064632, 0.058088, 0.069024, 0.098513, 0.066181, 0.125101, 0.147574, 0.196879, 0.288399, 0.370445, 0.284882, 0.321458, 0.444081, 0.342579, 0.295083, 0.278302, 0.25031, 0.247041, 0.239899, 0.284882, 0.191378, 0.120615, 0.194234, 0.170161, 0.125101, 0.170161, 0.116183, 0.144935, 0.10481, 0.086953, 0.088832, 0.144935, 0.206376, 0.122885, 0.196879, 0.158265, 0.116183, 0.096677, 0.127496, 0.090864, 0.076542, 0.125101, 0.18812, 0.125101, 0.090864, 0.058088, 0.046336, 0.073402, 0.081712, 0.144935, 0.185198, 0.179055, 0.155435, 0.120615, 0.191378, 0.206376, 0.225814, 0.301917, 0.301917, 0.301917, 0.328603, 0.284882, 0.30533, 0.321458, 0.308712, 0.366687, 0.387226, 0.422041, 0.377384, 0.366687, 0.352862, 0.335645, 0.366687, 0.308712, 0.342579, 0.352862, 0.308712, 0.30533, 0.216401, 0.25406, 0.239899, 0.239899, 0.359901, 0.359901, 0.271506, 0.346032, 0.359901, 0.447574, 0.387226, 0.414856, 0.398279, 0.36309, 0.398279, 0.377384, 0.505461, 0.521092, 0.51388, 0.517562, 0.622677, 0.759478, 0.76285, 0.733139, 0.699094, 0.685117, 0.622677, 0.671169, 0.671169, 0.613573, 0.632174, 0.661982, 0.553315, 0.447574, 0.497853, 0.377384, 0.271506, 0.236433, 0.170161, 0.170161, 0.132295, 0.142424, 0.120615, 0.078022, 0.092881, 0.109221, 0.092881, 0.118441, 0.15008, 0.15008, 0.173081, 0.118441, 0.083462, 0.142424, 0.173081, 0.173081, 0.182256, 0.278302, 0.281712, 0.359901, 0.349426, 0.42561, 0.408655, 0.324872, 0.380708, 0.311707, 0.356642, 0.311707, 0.31487, 0.321458, 0.318242, 0.264545, 0.25406, 0.36309, 0.359901, 0.418646, 0.380708, 0.468512, 0.465241, 0.476583, 0.4292, 0.447574, 0.461924, 0.497853, 0.613573, 0.58069, 0.690604, 0.557691, 0.666105, 0.549308, 0.529623, 0.534167, 0.622677, 0.724957, 0.608892, 0.618285, 0.63748, 0.562014, 0.461924, 0.390993, 0.377384, 0.422041, 0.41194, 0.408655, 0.30533, 0.291804, 0.318242, 0.284882, 0.374039, 0.380708, 0.422041, 0.42561, 0.440853, 0.366687, 0.366687, 0.359901, 0.288399, 0.275179, 0.366687, 0.414856, 0.458154, 0.458154, 0.374039, 0.377384, 0.387226, 0.422041, 0.346032, 0.352862, 0.308712, 0.26085, 0.264545, 0.288399, 0.18812, 0.170161, 0.139895, 0.083462, 0.074921, 0.129801, 0.092881, 0.060549, 0.074921, 0.109221, 0.090864, 0.111485, 0.081712, 0.055536, 0.055536, 0.078022, 0.055536, 0.076542, 0.079919, 0.042364], '')</t>
  </si>
  <si>
    <t>[33, 37, 92, 100, 101, 245, 246, 247, 524, 525, 526, 527, 528, 529, 530, 531, 532, 533, 534, 535, 536, 537, 538, 539, 540, 592, 593, 594, 595, 596, 597, 598, 599, 600, 601, 602, 603, 604, 605]</t>
  </si>
  <si>
    <t xml:space="preserve">F5S1I1|F5S1I1_9ENTR Outer membrane protein A OS=Enterobacter hormaechei ATCC 49162 </t>
  </si>
  <si>
    <t>([0.015078, 0.026338, 0.029376, 0.016528, 0.023534, 0.024826, 0.034068, 0.044297, 0.046336, 0.028695, 0.030611, 0.037156, 0.031287, 0.034068, 0.027463, 0.038858, 0.06312, 0.043307, 0.037156, 0.060549, 0.085092, 0.098513, 0.090864, 0.055536, 0.10481, 0.060549, 0.073402, 0.073402, 0.03976, 0.024826, 0.05306, 0.064632, 0.085092, 0.071867, 0.066181, 0.079919, 0.079919, 0.066181, 0.059222, 0.127496, 0.139895, 0.142424, 0.170161, 0.170161, 0.288399, 0.291804, 0.281712, 0.291804, 0.18812, 0.298791, 0.40511, 0.40511, 0.418646, 0.346032, 0.40511, 0.40511, 0.40511, 0.349426, 0.281712, 0.387226, 0.36309, 0.247041, 0.264545, 0.185198, 0.18812, 0.206376, 0.132295, 0.15284, 0.122885, 0.158265, 0.167087, 0.164327, 0.155435, 0.081712, 0.122885, 0.069024, 0.042364, 0.042364, 0.066181, 0.086953, 0.094817, 0.059222, 0.109221, 0.096677, 0.164327, 0.164327, 0.137348, 0.182256, 0.25406, 0.25406, 0.324872, 0.247041, 0.247041, 0.25031, 0.366687, 0.352862, 0.370445, 0.468512, 0.41194, 0.394753, 0.370445, 0.352862, 0.401658, 0.401658, 0.311707, 0.268042, 0.191378, 0.196879, 0.239899, 0.25406, 0.196879, 0.194234, 0.17593, 0.111485, 0.109221, 0.100716, 0.085092, 0.134866, 0.10481, 0.106997, 0.109221, 0.102787, 0.106997, 0.106997, 0.125101, 0.196879, 0.236433, 0.257454, 0.25406, 0.236433, 0.225814, 0.332115, 0.321458, 0.298791, 0.408655, 0.414856, 0.408655, 0.380708, 0.384043, 0.450668, 0.42561, 0.398279, 0.461924, 0.398279, 0.42561, 0.408655, 0.433034, 0.332115, 0.359901, 0.264545, 0.278302, 0.271506, 0.271506, 0.179055, 0.243554, 0.219301, 0.219301, 0.15284, 0.219301, 0.139895, 0.125101, 0.111485, 0.092881, 0.109221, 0.158265, 0.118441, 0.11371, 0.109221, 0.147574, 0.182256, 0.291804, 0.200174, 0.200174, 0.139895, 0.219301, 0.25031, 0.268042, 0.191378, 0.268042, 0.247041, 0.278302, 0.271506, 0.339168, 0.394753, 0.321458, 0.308712, 0.278302, 0.284882, 0.17593, 0.200174, 0.200174, 0.118441, 0.191378, 0.170161, 0.200174, 0.17593, 0.15008, 0.111485, 0.155435, 0.125101, 0.094817, 0.122885, 0.083462], '')</t>
  </si>
  <si>
    <t xml:space="preserve">F5S1I3|F5S1I3_9ENTR Long-chain fatty acid transport protein OS=Enterobacter hormaechei ATCC 49162 </t>
  </si>
  <si>
    <t>([0.083462, 0.056825, 0.060549, 0.06312, 0.086953, 0.11371, 0.11371, 0.144935, 0.139895, 0.167087, 0.161087, 0.139895, 0.083462, 0.043307, 0.023087, 0.043307, 0.05306, 0.078022, 0.122885, 0.167087, 0.185198, 0.21291, 0.25031, 0.203355, 0.200174, 0.194234, 0.164327, 0.191378, 0.200174, 0.200174, 0.167087, 0.203355, 0.239899, 0.349426, 0.461924, 0.525368, 0.490133, 0.534167, 0.444081, 0.387226, 0.359901, 0.356642, 0.390993, 0.387226, 0.461924, 0.447574, 0.454136, 0.497853, 0.418646, 0.436924, 0.486429, 0.534167, 0.472492, 0.414856, 0.401658, 0.380708, 0.41194, 0.332115, 0.346032, 0.374039, 0.374039, 0.384043, 0.366687, 0.328603, 0.275179, 0.291804, 0.352862, 0.370445, 0.284882, 0.377384, 0.352862, 0.349426, 0.308712, 0.359901, 0.472492, 0.468512, 0.51388, 0.51388, 0.626927, 0.529623, 0.541878, 0.604312, 0.59014, 0.494003, 0.534167, 0.671169, 0.604312, 0.59014, 0.521092, 0.490133, 0.384043, 0.370445, 0.374039, 0.408655, 0.31487, 0.308712, 0.321458, 0.301917, 0.229226, 0.142424, 0.161087, 0.203355, 0.155435, 0.15284, 0.164327, 0.083462, 0.074921, 0.100716, 0.059222, 0.071867, 0.088832, 0.144935, 0.090864, 0.086953, 0.051831, 0.088832, 0.083462, 0.040537, 0.031287, 0.049374, 0.092881, 0.116183, 0.076542, 0.064632, 0.066181, 0.102787, 0.164327, 0.167087, 0.10481, 0.125101, 0.106997, 0.125101, 0.129801, 0.134866, 0.127496, 0.222385, 0.225814, 0.158265, 0.219301, 0.170161, 0.170161, 0.10481, 0.109221, 0.173081, 0.257454, 0.182256, 0.185198, 0.116183, 0.11371, 0.144935, 0.191378, 0.18812, 0.247041, 0.18812, 0.275179, 0.191378, 0.161087, 0.100716, 0.085092, 0.100716, 0.102787, 0.10481, 0.161087, 0.161087, 0.109221, 0.11371, 0.185198, 0.196879, 0.295083, 0.209395, 0.239899, 0.243554, 0.275179, 0.275179, 0.352862, 0.352862, 0.328603, 0.298791, 0.332115, 0.436924, 0.349426, 0.433034, 0.346032, 0.342579, 0.247041, 0.225814, 0.167087, 0.164327, 0.094817, 0.088832, 0.155435, 0.164327, 0.164327, 0.164327, 0.132295, 0.118441, 0.064632, 0.125101, 0.079919, 0.118441, 0.118441, 0.200174, 0.200174, 0.298791, 0.209395, 0.291804, 0.284882, 0.339168, 0.243554, 0.342579, 0.342579, 0.328603, 0.26085, 0.257454, 0.200174, 0.239899, 0.239899, 0.328603, 0.328603, 0.349426, 0.349426, 0.271506, 0.288399, 0.225814, 0.21291, 0.278302, 0.288399, 0.291804, 0.284882, 0.346032, 0.36309, 0.374039, 0.387226, 0.36309, 0.321458, 0.301917, 0.288399, 0.21291, 0.161087, 0.158265, 0.25031, 0.164327, 0.25031, 0.25031, 0.308712, 0.21291, 0.236433, 0.170161, 0.203355, 0.209395, 0.25031, 0.147574, 0.142424, 0.071867, 0.125101, 0.167087, 0.147574, 0.147574, 0.225814, 0.185198, 0.191378, 0.155435, 0.26085, 0.257454, 0.15284, 0.11371, 0.142424, 0.147574, 0.21291, 0.268042, 0.278302, 0.182256, 0.275179, 0.284882, 0.324872, 0.311707, 0.298791, 0.318242, 0.318242, 0.324872, 0.433034, 0.321458, 0.346032, 0.318242, 0.281712, 0.298791, 0.356642, 0.352862, 0.359901, 0.25031, 0.239899, 0.257454, 0.342579, 0.356642, 0.349426, 0.311707, 0.318242, 0.232838, 0.332115, 0.30533, 0.291804, 0.222385, 0.298791, 0.191378, 0.206376, 0.225814, 0.284882, 0.311707, 0.278302, 0.284882, 0.374039, 0.380708, 0.349426, 0.366687, 0.271506, 0.236433, 0.25406, 0.25406, 0.25031, 0.264545, 0.295083, 0.298791, 0.380708, 0.4292, 0.440853, 0.422041, 0.311707, 0.321458, 0.295083, 0.398279, 0.352862, 0.366687, 0.257454, 0.271506, 0.170161, 0.236433, 0.288399, 0.346032, 0.335645, 0.440853, 0.324872, 0.328603, 0.21291, 0.170161, 0.109221, 0.182256, 0.106997, 0.125101, 0.118441, 0.086953, 0.088832, 0.100716, 0.090864, 0.155435, 0.102787, 0.161087, 0.15284, 0.15284, 0.15284, 0.111485, 0.051831, 0.073402, 0.071867, 0.134866, 0.090864, 0.144935, 0.147574, 0.26085, 0.25406, 0.185198, 0.139895, 0.066181, 0.058088, 0.058088, 0.03976, 0.066181, 0.035586, 0.035586, 0.017447, 0.021816, 0.016257, 0.023534, 0.021381, 0.015694, 0.01227, 0.016528, 0.010672, 0.008276, 0.00543, 0.006421, 0.007259], '')</t>
  </si>
  <si>
    <t>[35, 37, 51, 76, 77, 78, 79, 80, 81, 82, 84, 85, 86, 87, 88]</t>
  </si>
  <si>
    <t xml:space="preserve">F5S1I9|F5S1I9_9ENTR Lysine--tRNA ligase OS=Enterobacter hormaechei ATCC 49162 </t>
  </si>
  <si>
    <t>([0.801317, 0.685117, 0.56648, 0.613573, 0.505461, 0.545602, 0.585406, 0.622677, 0.534167, 0.541878, 0.562014, 0.585406, 0.570702, 0.575842, 0.553315, 0.458154, 0.458154, 0.42561, 0.349426, 0.366687, 0.366687, 0.398279, 0.458154, 0.458154, 0.486429, 0.461924, 0.486429, 0.486429, 0.483068, 0.454136, 0.458154, 0.447574, 0.461924, 0.476583, 0.465241, 0.472492, 0.557691, 0.59917, 0.534167, 0.63748, 0.608892, 0.59917, 0.472492, 0.476583, 0.545602, 0.494003, 0.626927, 0.59508, 0.59014, 0.59508, 0.626927, 0.648219, 0.622677, 0.521092, 0.525368, 0.458154, 0.468512, 0.401658, 0.390993, 0.40511, 0.377384, 0.401658, 0.390993, 0.465241, 0.4292, 0.433034, 0.433034, 0.414856, 0.321458, 0.288399, 0.278302, 0.346032, 0.311707, 0.335645, 0.311707, 0.239899, 0.301917, 0.216401, 0.288399, 0.291804, 0.288399, 0.311707, 0.311707, 0.31487, 0.26085, 0.298791, 0.219301, 0.15284, 0.11371, 0.173081, 0.191378, 0.194234, 0.203355, 0.155435, 0.18812, 0.288399, 0.349426, 0.268042, 0.26085, 0.264545, 0.268042, 0.339168, 0.236433, 0.232838, 0.232838, 0.206376, 0.200174, 0.196879, 0.278302, 0.346032, 0.268042, 0.196879, 0.194234, 0.167087, 0.232838, 0.200174, 0.191378, 0.127496, 0.11371, 0.173081, 0.164327, 0.155435, 0.15008, 0.243554, 0.26085, 0.185198, 0.291804, 0.203355, 0.281712, 0.219301, 0.219301, 0.311707, 0.30533, 0.301917, 0.247041, 0.173081, 0.17593, 0.17593, 0.216401, 0.232838, 0.232838, 0.26085, 0.182256, 0.206376, 0.209395, 0.196879, 0.170161, 0.173081, 0.25031, 0.164327, 0.229226, 0.225814, 0.225814, 0.31487, 0.284882, 0.366687, 0.352862, 0.349426, 0.36309, 0.394753, 0.387226, 0.301917, 0.271506, 0.275179, 0.161087, 0.155435, 0.170161, 0.278302, 0.288399, 0.288399, 0.374039, 0.359901, 0.36309, 0.239899, 0.225814, 0.173081, 0.173081, 0.26085, 0.271506, 0.17593, 0.139895, 0.18812, 0.271506, 0.179055, 0.257454, 0.356642, 0.243554, 0.18812, 0.129801, 0.129801, 0.129801, 0.134866, 0.069024, 0.050641, 0.111485, 0.071867, 0.134866, 0.137348, 0.161087, 0.120615, 0.155435, 0.206376, 0.173081, 0.106997, 0.200174, 0.203355, 0.191378, 0.271506, 0.311707, 0.349426, 0.332115, 0.366687, 0.25031, 0.275179, 0.321458, 0.308712, 0.377384, 0.377384, 0.342579, 0.225814, 0.275179, 0.229226, 0.225814, 0.25406, 0.25031, 0.144935, 0.144935, 0.086953, 0.088832, 0.106997, 0.139895, 0.086953, 0.03976, 0.048328, 0.081712, 0.076542, 0.046336, 0.030611, 0.019109, 0.023087, 0.038858, 0.019109, 0.032677, 0.031287, 0.026338, 0.023534, 0.044297, 0.025762, 0.049374, 0.059222, 0.05306, 0.023963, 0.03976, 0.076542, 0.137348, 0.139895, 0.086953, 0.137348, 0.137348, 0.191378, 0.185198, 0.194234, 0.335645, 0.342579, 0.232838, 0.308712, 0.377384, 0.31487, 0.418646, 0.31487, 0.225814, 0.173081, 0.247041, 0.161087, 0.125101, 0.120615, 0.067594, 0.109221, 0.118441, 0.10481, 0.06184, 0.071867, 0.037156, 0.032677, 0.033407, 0.067594, 0.037156, 0.024393, 0.030611, 0.029376, 0.029376, 0.043307, 0.06312, 0.081712, 0.086953, 0.064632, 0.060549, 0.116183, 0.127496, 0.134866, 0.15008, 0.257454, 0.158265, 0.239899, 0.25031, 0.25031, 0.185198, 0.164327, 0.278302, 0.17593, 0.170161, 0.239899, 0.301917, 0.179055, 0.18812, 0.26085, 0.257454, 0.264545, 0.21291, 0.194234, 0.194234, 0.229226, 0.132295, 0.194234, 0.182256, 0.102787, 0.086953, 0.15284, 0.275179, 0.275179, 0.40511, 0.36309, 0.346032, 0.328603, 0.359901, 0.349426, 0.374039, 0.356642, 0.359901, 0.401658, 0.384043, 0.349426, 0.356642, 0.366687, 0.352862, 0.384043, 0.472492, 0.40511, 0.377384, 0.284882, 0.26085, 0.179055, 0.236433, 0.25031, 0.236433, 0.219301, 0.21291, 0.134866, 0.225814, 0.206376, 0.142424, 0.116183, 0.129801, 0.167087, 0.164327, 0.109221, 0.111485, 0.127496, 0.134866, 0.11371, 0.191378, 0.179055, 0.239899, 0.147574, 0.10481, 0.11371, 0.222385, 0.225814, 0.206376, 0.137348, 0.15008, 0.239899, 0.219301, 0.247041, 0.196879, 0.295083, 0.332115, 0.30533, 0.31487, 0.301917, 0.301917, 0.271506, 0.291804, 0.301917, 0.394753, 0.497853, 0.497853, 0.494003, 0.509769, 0.534167, 0.653063, 0.661982, 0.618285, 0.59508, 0.575842, 0.490133, 0.36309, 0.352862, 0.356642, 0.324872, 0.40511, 0.454136, 0.380708, 0.390993, 0.394753, 0.384043, 0.26085, 0.25031, 0.239899, 0.147574, 0.225814, 0.229226, 0.191378, 0.216401, 0.332115, 0.328603, 0.401658, 0.529623, 0.618285, 0.486429, 0.5017, 0.521092, 0.517562, 0.529623, 0.538167, 0.494003, 0.480142, 0.562014, 0.529623, 0.509769, 0.632174, 0.632174, 0.648219, 0.648219, 0.56648, 0.444081, 0.324872, 0.366687, 0.370445, 0.390993, 0.40511, 0.321458, 0.318242, 0.275179, 0.26085, 0.271506, 0.298791, 0.31487, 0.26085, 0.321458, 0.352862, 0.346032, 0.308712, 0.291804, 0.236433, 0.278302, 0.295083, 0.401658, 0.308712, 0.301917, 0.284882, 0.335645, 0.335645, 0.291804, 0.239899, 0.225814, 0.21291, 0.225814, 0.222385, 0.30533, 0.281712, 0.173081, 0.161087, 0.196879, 0.139895, 0.144935, 0.092881, 0.083462, 0.100716, 0.137348, 0.102787, 0.102787, 0.155435, 0.155435, 0.17593, 0.222385, 0.301917, 0.268042, 0.222385, 0.191378, 0.155435, 0.11371, 0.170161, 0.137348, 0.083462], '')</t>
  </si>
  <si>
    <t>[0, 1, 2, 3, 4, 5, 6, 7, 8, 9, 10, 11, 12, 13, 14, 36, 37, 38, 39, 40, 41, 44, 46, 47, 48, 49, 50, 51, 52, 53, 54, 398, 399, 400, 401, 402, 403, 404, 427, 428, 430, 431, 432, 433, 434, 437, 438, 439, 440, 441, 442, 443, 444]</t>
  </si>
  <si>
    <t xml:space="preserve">F5S1J0|F5S1J0_9ENTR Peptide chain release factor 2 OS=Enterobacter hormaechei ATCC 49162 </t>
  </si>
  <si>
    <t>([0.291804, 0.18812, 0.268042, 0.179055, 0.17593, 0.134866, 0.191378, 0.185198, 0.229226, 0.271506, 0.318242, 0.377384, 0.41194, 0.295083, 0.301917, 0.408655, 0.352862, 0.271506, 0.308712, 0.332115, 0.243554, 0.339168, 0.356642, 0.25031, 0.356642, 0.408655, 0.465241, 0.352862, 0.356642, 0.352862, 0.25406, 0.25031, 0.137348, 0.122885, 0.196879, 0.161087, 0.078022, 0.092881, 0.134866, 0.17593, 0.092881, 0.161087, 0.15008, 0.179055, 0.268042, 0.194234, 0.111485, 0.073402, 0.129801, 0.094817, 0.096677, 0.129801, 0.118441, 0.196879, 0.209395, 0.225814, 0.268042, 0.394753, 0.36309, 0.377384, 0.370445, 0.359901, 0.318242, 0.318242, 0.311707, 0.216401, 0.232838, 0.30533, 0.349426, 0.25406, 0.25406, 0.232838, 0.170161, 0.144935, 0.164327, 0.139895, 0.129801, 0.127496, 0.059222, 0.067594, 0.064632, 0.067594, 0.078022, 0.056825, 0.064632, 0.092881, 0.147574, 0.200174, 0.21291, 0.271506, 0.291804, 0.342579, 0.356642, 0.374039, 0.390993, 0.370445, 0.335645, 0.352862, 0.275179, 0.370445, 0.30533, 0.222385, 0.206376, 0.295083, 0.295083, 0.25406, 0.161087, 0.161087, 0.085092, 0.054297, 0.045352, 0.0704, 0.090864, 0.092881, 0.144935, 0.111485, 0.11371, 0.155435, 0.098513, 0.109221, 0.11371, 0.167087, 0.232838, 0.264545, 0.164327, 0.247041, 0.271506, 0.349426, 0.349426, 0.440853, 0.517562, 0.529623, 0.529623, 0.51388, 0.41194, 0.41194, 0.472492, 0.447574, 0.359901, 0.384043, 0.359901, 0.398279, 0.418646, 0.359901, 0.339168, 0.447574, 0.447574, 0.374039, 0.384043, 0.31487, 0.324872, 0.257454, 0.264545, 0.291804, 0.268042, 0.366687, 0.291804, 0.291804, 0.243554, 0.339168, 0.335645, 0.339168, 0.30533, 0.271506, 0.324872, 0.318242, 0.284882, 0.275179, 0.346032, 0.349426, 0.4292, 0.36309, 0.447574, 0.436924, 0.40511, 0.440853, 0.433034, 0.486429, 0.433034, 0.505461, 0.42561, 0.483068, 0.59014, 0.505461, 0.570702, 0.575842, 0.575842, 0.51388, 0.454136, 0.454136, 0.454136, 0.384043, 0.450668, 0.454136, 0.461924, 0.461924, 0.447574, 0.461924, 0.490133, 0.549308, 0.56648, 0.661982, 0.666105, 0.671169, 0.73685, 0.657645, 0.653063, 0.666105, 0.724957, 0.791621, 0.767246, 0.745909, 0.741537, 0.626927, 0.626927, 0.525368, 0.538167, 0.509769, 0.509769, 0.497853, 0.497853, 0.497853, 0.480142, 0.486429, 0.468512, 0.505461, 0.51388, 0.486429, 0.486429, 0.525368, 0.545602, 0.562014, 0.56648, 0.675549, 0.675549, 0.661982, 0.632174, 0.618285, 0.657645, 0.653063, 0.562014, 0.56648, 0.553315, 0.497853, 0.4292, 0.366687, 0.36309, 0.394753, 0.418646, 0.41194, 0.332115, 0.318242, 0.332115, 0.268042, 0.26085, 0.332115, 0.332115, 0.366687, 0.377384, 0.377384, 0.370445, 0.454136, 0.454136, 0.461924, 0.517562, 0.521092, 0.525368, 0.525368, 0.51388, 0.51388, 0.444081, 0.525368, 0.534167, 0.436924, 0.436924, 0.440853, 0.418646, 0.422041, 0.408655, 0.394753, 0.377384, 0.374039, 0.298791, 0.275179, 0.236433, 0.229226, 0.257454, 0.308712, 0.268042, 0.229226, 0.18812, 0.25031, 0.194234], '')</t>
  </si>
  <si>
    <t>[130, 131, 132, 133, 179, 182, 183, 184, 185, 186, 187, 199, 200, 201, 202, 203, 204, 205, 206, 207, 208, 209, 210, 211, 212, 213, 214, 215, 216, 217, 218, 225, 226, 229, 230, 231, 232, 233, 234, 235, 236, 237, 238, 239, 240, 241, 242, 264, 265, 266, 267, 268, 269, 271, 272]</t>
  </si>
  <si>
    <t xml:space="preserve">F5S1J3|F5S1J3_9ENTR Thiol:disulfide interchange protein OS=Enterobacter hormaechei ATCC 49162 </t>
  </si>
  <si>
    <t>([0.025762, 0.028695, 0.030611, 0.045352, 0.034068, 0.047319, 0.06184, 0.035586, 0.036378, 0.051831, 0.051831, 0.073402, 0.078022, 0.06312, 0.050641, 0.046336, 0.056825, 0.096677, 0.147574, 0.090864, 0.144935, 0.21291, 0.170161, 0.196879, 0.139895, 0.170161, 0.170161, 0.173081, 0.301917, 0.239899, 0.236433, 0.30533, 0.25406, 0.271506, 0.239899, 0.236433, 0.328603, 0.284882, 0.275179, 0.281712, 0.295083, 0.209395, 0.21291, 0.308712, 0.311707, 0.374039, 0.342579, 0.268042, 0.179055, 0.111485, 0.18812, 0.196879, 0.182256, 0.21291, 0.182256, 0.257454, 0.203355, 0.134866, 0.17593, 0.173081, 0.196879, 0.222385, 0.21291, 0.219301, 0.15008, 0.15008, 0.15008, 0.17593, 0.26085, 0.384043, 0.384043, 0.394753, 0.311707, 0.301917, 0.318242, 0.328603, 0.243554, 0.257454, 0.30533, 0.295083, 0.311707, 0.203355, 0.25406, 0.311707, 0.222385, 0.308712, 0.308712, 0.332115, 0.321458, 0.222385, 0.142424, 0.120615, 0.111485, 0.132295, 0.109221, 0.106997, 0.11371, 0.170161, 0.25031, 0.225814, 0.15284, 0.144935, 0.158265, 0.079919, 0.100716, 0.167087, 0.092881, 0.094817, 0.048328, 0.06312, 0.06312, 0.055536, 0.102787, 0.102787, 0.078022, 0.100716, 0.10481, 0.102787, 0.079919, 0.074921, 0.120615, 0.118441, 0.122885, 0.147574, 0.173081, 0.167087, 0.098513, 0.161087, 0.11371, 0.18812, 0.118441, 0.129801, 0.173081, 0.092881, 0.11371, 0.179055, 0.147574, 0.129801, 0.081712, 0.111485, 0.11371, 0.111485, 0.206376, 0.209395, 0.25031, 0.339168, 0.298791, 0.377384, 0.342579, 0.324872, 0.232838, 0.232838, 0.278302, 0.308712, 0.422041, 0.40511, 0.40511, 0.436924, 0.41194, 0.370445, 0.374039, 0.387226, 0.346032, 0.278302, 0.271506, 0.257454, 0.243554, 0.284882, 0.222385, 0.25031, 0.359901, 0.414856, 0.509769, 0.444081, 0.454136, 0.356642, 0.356642, 0.264545, 0.236433, 0.278302, 0.384043, 0.278302, 0.236433, 0.194234, 0.229226, 0.164327, 0.17593, 0.102787, 0.100716, 0.100716, 0.102787, 0.083462, 0.100716, 0.118441, 0.167087, 0.10481, 0.120615, 0.071867, 0.118441, 0.147574, 0.134866, 0.076542, 0.094817, 0.078022, 0.144935, 0.144935, 0.120615, 0.120615, 0.200174, 0.232838, 0.295083, 0.311707, 0.275179, 0.271506, 0.216401, 0.158265, 0.161087, 0.225814, 0.31487, 0.324872, 0.328603, 0.328603, 0.436924, 0.454136, 0.51388, 0.480142, 0.483068, 0.585406, 0.553315, 0.549308, 0.494003, 0.480142, 0.436924, 0.480142, 0.461924, 0.486429, 0.690604], '')</t>
  </si>
  <si>
    <t>[172, 224, 227, 228, 229, 236]</t>
  </si>
  <si>
    <t xml:space="preserve">F5S1J4|F5S1J4_9ENTR Tyrosine recombinase XerD OS=Enterobacter hormaechei ATCC 49162 </t>
  </si>
  <si>
    <t>([0.069024, 0.041405, 0.069024, 0.073402, 0.049374, 0.024826, 0.019401, 0.029376, 0.038858, 0.056825, 0.042364, 0.046336, 0.045352, 0.050641, 0.050641, 0.051831, 0.06184, 0.086953, 0.092881, 0.079919, 0.0704, 0.147574, 0.144935, 0.144935, 0.109221, 0.109221, 0.147574, 0.232838, 0.118441, 0.073402, 0.055536, 0.094817, 0.106997, 0.098513, 0.05306, 0.05306, 0.051831, 0.058088, 0.067594, 0.096677, 0.106997, 0.111485, 0.109221, 0.182256, 0.111485, 0.179055, 0.25406, 0.236433, 0.15008, 0.232838, 0.328603, 0.349426, 0.308712, 0.335645, 0.335645, 0.422041, 0.321458, 0.408655, 0.359901, 0.370445, 0.401658, 0.390993, 0.359901, 0.342579, 0.247041, 0.25031, 0.239899, 0.21291, 0.26085, 0.335645, 0.359901, 0.257454, 0.161087, 0.196879, 0.18812, 0.122885, 0.071867, 0.118441, 0.129801, 0.15008, 0.079919, 0.074921, 0.06184, 0.079919, 0.088832, 0.173081, 0.25031, 0.222385, 0.173081, 0.132295, 0.116183, 0.120615, 0.219301, 0.328603, 0.236433, 0.264545, 0.352862, 0.4292, 0.352862, 0.370445, 0.370445, 0.490133, 0.408655, 0.440853, 0.444081, 0.401658, 0.374039, 0.30533, 0.349426, 0.4292, 0.4292, 0.377384, 0.387226, 0.349426, 0.387226, 0.447574, 0.342579, 0.346032, 0.271506, 0.390993, 0.271506, 0.284882, 0.18812, 0.268042, 0.281712, 0.268042, 0.268042, 0.225814, 0.21291, 0.209395, 0.144935, 0.144935, 0.142424, 0.118441, 0.125101, 0.102787, 0.073402, 0.109221, 0.069024, 0.116183, 0.100716, 0.102787, 0.06312, 0.106997, 0.066181, 0.064632, 0.050641, 0.060549, 0.078022, 0.073402, 0.067594, 0.066181, 0.106997, 0.179055, 0.203355, 0.139895, 0.092881, 0.144935, 0.100716, 0.081712, 0.083462, 0.079919, 0.129801, 0.200174, 0.200174, 0.301917, 0.291804, 0.243554, 0.179055, 0.200174, 0.209395, 0.209395, 0.308712, 0.321458, 0.288399, 0.219301, 0.200174, 0.158265, 0.102787, 0.161087, 0.26085, 0.17593, 0.109221, 0.118441, 0.111485, 0.111485, 0.100716, 0.125101, 0.100716, 0.092881, 0.045352, 0.086953, 0.088832, 0.05306, 0.048328, 0.031287, 0.050641, 0.056825, 0.071867, 0.059222, 0.067594, 0.06312, 0.11371, 0.17593, 0.142424, 0.142424, 0.144935, 0.118441, 0.100716, 0.194234, 0.281712, 0.370445, 0.236433, 0.127496, 0.18812, 0.185198, 0.185198, 0.179055, 0.25031, 0.239899, 0.328603, 0.301917, 0.216401, 0.185198, 0.18812, 0.129801, 0.132295, 0.127496, 0.167087, 0.164327, 0.102787, 0.096677, 0.111485, 0.209395, 0.268042, 0.179055, 0.179055, 0.281712, 0.25406, 0.144935, 0.203355, 0.232838, 0.236433, 0.239899, 0.185198, 0.196879, 0.301917, 0.298791, 0.275179, 0.268042, 0.179055, 0.268042, 0.203355, 0.125101, 0.125101, 0.144935, 0.147574, 0.090864, 0.090864, 0.109221, 0.194234, 0.222385, 0.144935, 0.139895, 0.216401, 0.30533, 0.298791, 0.200174, 0.120615, 0.142424, 0.142424, 0.155435, 0.137348, 0.196879, 0.275179, 0.271506, 0.219301, 0.30533, 0.398279, 0.311707, 0.31487, 0.324872, 0.332115, 0.42561, 0.433034, 0.465241, 0.461924, 0.4292, 0.517562, 0.632174, 0.613573, 0.59014, 0.690604, 0.720929, 0.703578, 0.661982, 0.63748, 0.823549], '')</t>
  </si>
  <si>
    <t>[288, 289, 290, 291, 292, 293, 294, 295, 296, 297]</t>
  </si>
  <si>
    <t xml:space="preserve">F5S1J8|F5S1J8_9ENTR tRNA-modifying protein YgfZ OS=Enterobacter hormaechei ATCC 49162 </t>
  </si>
  <si>
    <t>([0.433034, 0.41194, 0.394753, 0.414856, 0.401658, 0.42561, 0.342579, 0.40511, 0.332115, 0.356642, 0.291804, 0.236433, 0.264545, 0.291804, 0.298791, 0.271506, 0.278302, 0.25406, 0.147574, 0.125101, 0.120615, 0.058088, 0.0704, 0.083462, 0.071867, 0.086953, 0.085092, 0.15008, 0.125101, 0.116183, 0.069024, 0.122885, 0.194234, 0.203355, 0.216401, 0.21291, 0.182256, 0.291804, 0.25031, 0.308712, 0.346032, 0.26085, 0.349426, 0.36309, 0.36309, 0.401658, 0.398279, 0.318242, 0.219301, 0.194234, 0.26085, 0.346032, 0.268042, 0.275179, 0.298791, 0.36309, 0.36309, 0.387226, 0.346032, 0.311707, 0.335645, 0.339168, 0.335645, 0.332115, 0.232838, 0.132295, 0.122885, 0.118441, 0.191378, 0.281712, 0.308712, 0.222385, 0.194234, 0.155435, 0.088832, 0.079919, 0.079919, 0.076542, 0.076542, 0.055536, 0.102787, 0.111485, 0.085092, 0.147574, 0.092881, 0.147574, 0.268042, 0.18812, 0.18812, 0.17593, 0.100716, 0.083462, 0.111485, 0.066181, 0.127496, 0.200174, 0.129801, 0.134866, 0.078022, 0.083462, 0.164327, 0.17593, 0.179055, 0.219301, 0.216401, 0.229226, 0.155435, 0.086953, 0.142424, 0.098513, 0.083462, 0.144935, 0.090864, 0.139895, 0.209395, 0.209395, 0.185198, 0.222385, 0.142424, 0.222385, 0.229226, 0.127496, 0.06312, 0.049374, 0.048328, 0.027463, 0.05306, 0.096677, 0.134866, 0.144935, 0.203355, 0.236433, 0.158265, 0.194234, 0.185198, 0.222385, 0.225814, 0.225814, 0.26085, 0.342579, 0.257454, 0.164327, 0.158265, 0.155435, 0.191378, 0.185198, 0.301917, 0.232838, 0.236433, 0.268042, 0.15284, 0.096677, 0.055536, 0.06184, 0.098513, 0.106997, 0.06312, 0.05306, 0.066181, 0.05306, 0.060549, 0.10481, 0.11371, 0.18812, 0.30533, 0.264545, 0.179055, 0.147574, 0.17593, 0.17593, 0.15284, 0.26085, 0.257454, 0.352862, 0.436924, 0.42561, 0.42561, 0.509769, 0.450668, 0.359901, 0.36309, 0.264545, 0.278302, 0.25406, 0.264545, 0.225814, 0.25406, 0.25031, 0.288399, 0.219301, 0.129801, 0.164327, 0.134866, 0.182256, 0.182256, 0.167087, 0.147574, 0.147574, 0.076542, 0.074921, 0.147574, 0.179055, 0.229226, 0.225814, 0.332115, 0.225814, 0.264545, 0.236433, 0.239899, 0.206376, 0.275179, 0.278302, 0.264545, 0.18812, 0.209395, 0.194234, 0.196879, 0.167087, 0.098513, 0.182256, 0.268042, 0.239899, 0.25031, 0.243554, 0.17593, 0.144935, 0.219301, 0.18812, 0.209395, 0.191378, 0.185198, 0.185198, 0.243554, 0.257454, 0.356642, 0.352862, 0.332115, 0.25031, 0.222385, 0.318242, 0.229226, 0.206376, 0.196879, 0.18812, 0.194234, 0.25406, 0.275179, 0.216401, 0.281712, 0.301917, 0.374039, 0.380708, 0.394753, 0.436924, 0.346032, 0.370445, 0.339168, 0.36309, 0.408655, 0.5017, 0.51388, 0.632174, 0.553315, 0.549308, 0.538167, 0.58069, 0.58069, 0.59508, 0.59917, 0.465241, 0.422041, 0.422041, 0.359901, 0.352862, 0.264545, 0.352862, 0.349426, 0.384043, 0.384043, 0.339168, 0.264545, 0.18812, 0.191378, 0.21291, 0.161087, 0.137348, 0.139895, 0.147574, 0.15284, 0.173081, 0.26085, 0.321458, 0.359901, 0.422041, 0.352862, 0.332115, 0.318242, 0.243554, 0.243554, 0.257454, 0.346032, 0.394753, 0.472492, 0.465241, 0.450668, 0.51388, 0.465241, 0.465241, 0.490133, 0.401658, 0.476583, 0.366687, 0.332115, 0.25031, 0.264545, 0.332115, 0.41194, 0.394753, 0.447574, 0.433034, 0.394753, 0.356642, 0.36309, 0.31487, 0.268042, 0.36309], '')</t>
  </si>
  <si>
    <t>[177, 259, 260, 261, 262, 263, 264, 265, 266, 267, 268, 305]</t>
  </si>
  <si>
    <t xml:space="preserve">F5S1K8|F5S1K8_9ENTR Glycine dehydrogenase (decarboxylating) OS=Enterobacter hormaechei ATCC 49162 </t>
  </si>
  <si>
    <t>([0.541878, 0.562014, 0.525368, 0.394753, 0.295083, 0.352862, 0.387226, 0.414856, 0.335645, 0.359901, 0.408655, 0.465241, 0.4292, 0.4292, 0.433034, 0.529623, 0.534167, 0.545602, 0.59917, 0.480142, 0.461924, 0.465241, 0.394753, 0.42561, 0.490133, 0.626927, 0.59508, 0.490133, 0.5017, 0.56648, 0.483068, 0.359901, 0.339168, 0.377384, 0.278302, 0.203355, 0.229226, 0.216401, 0.216401, 0.170161, 0.25031, 0.182256, 0.15008, 0.216401, 0.25031, 0.31487, 0.30533, 0.236433, 0.31487, 0.318242, 0.349426, 0.433034, 0.534167, 0.562014, 0.440853, 0.5017, 0.545602, 0.422041, 0.394753, 0.398279, 0.41194, 0.398279, 0.447574, 0.387226, 0.349426, 0.31487, 0.200174, 0.203355, 0.268042, 0.271506, 0.167087, 0.164327, 0.158265, 0.092881, 0.045352, 0.085092, 0.079919, 0.096677, 0.088832, 0.111485, 0.106997, 0.11371, 0.122885, 0.090864, 0.182256, 0.243554, 0.182256, 0.17593, 0.10481, 0.109221, 0.116183, 0.155435, 0.100716, 0.11371, 0.196879, 0.318242, 0.318242, 0.268042, 0.182256, 0.275179, 0.239899, 0.144935, 0.206376, 0.232838, 0.222385, 0.196879, 0.196879, 0.284882, 0.298791, 0.380708, 0.384043, 0.366687, 0.408655, 0.408655, 0.408655, 0.359901, 0.243554, 0.167087, 0.271506, 0.247041, 0.25031, 0.288399, 0.30533, 0.30533, 0.18812, 0.291804, 0.196879, 0.173081, 0.15284, 0.17593, 0.18812, 0.109221, 0.090864, 0.088832, 0.120615, 0.10481, 0.076542, 0.076542, 0.132295, 0.137348, 0.203355, 0.200174, 0.161087, 0.194234, 0.158265, 0.257454, 0.206376, 0.243554, 0.203355, 0.164327, 0.173081, 0.155435, 0.243554, 0.203355, 0.203355, 0.232838, 0.15008, 0.219301, 0.318242, 0.268042, 0.264545, 0.301917, 0.182256, 0.118441, 0.094817, 0.094817, 0.067594, 0.090864, 0.076542, 0.096677, 0.15284, 0.18812, 0.200174, 0.125101, 0.196879, 0.137348, 0.092881, 0.155435, 0.164327, 0.155435, 0.155435, 0.161087, 0.164327, 0.161087, 0.271506, 0.222385, 0.278302, 0.243554, 0.147574, 0.15008, 0.155435, 0.139895, 0.111485, 0.116183, 0.179055, 0.11371, 0.10481, 0.167087, 0.170161, 0.173081, 0.182256, 0.15284, 0.069024, 0.066181, 0.088832, 0.051831, 0.064632, 0.060549, 0.100716, 0.11371, 0.164327, 0.161087, 0.15284, 0.182256, 0.18812, 0.132295, 0.200174, 0.295083, 0.18812, 0.182256, 0.147574, 0.085092, 0.076542, 0.125101, 0.139895, 0.129801, 0.196879, 0.284882, 0.278302, 0.264545, 0.268042, 0.182256, 0.122885, 0.118441, 0.078022, 0.056825, 0.071867, 0.071867, 0.033407, 0.047319, 0.038042, 0.026892, 0.029376, 0.030003, 0.021816, 0.020165, 0.026338, 0.033407, 0.032677, 0.032017, 0.034068, 0.05306, 0.076542, 0.120615, 0.069024, 0.0704, 0.040537, 0.050641, 0.046336, 0.076542, 0.10481, 0.129801, 0.109221, 0.158265, 0.170161, 0.284882, 0.239899, 0.275179, 0.15284, 0.15284, 0.15008, 0.173081, 0.182256, 0.179055, 0.144935, 0.129801, 0.102787, 0.185198, 0.158265, 0.158265, 0.196879, 0.200174, 0.10481, 0.196879, 0.203355, 0.275179, 0.196879, 0.271506, 0.268042, 0.370445, 0.278302, 0.18812, 0.15284, 0.096677, 0.118441, 0.142424, 0.25031, 0.328603, 0.295083, 0.324872, 0.339168, 0.335645, 0.284882, 0.311707, 0.318242, 0.275179, 0.239899, 0.243554, 0.219301, 0.229226, 0.232838, 0.342579, 0.450668, 0.468512, 0.444081, 0.454136, 0.458154, 0.468512, 0.509769, 0.509769, 0.529623, 0.51388, 0.521092, 0.458154, 0.468512, 0.465241, 0.505461, 0.562014, 0.525368, 0.414856, 0.318242, 0.275179, 0.271506, 0.170161, 0.132295, 0.21291, 0.129801, 0.0704, 0.050641, 0.032017, 0.020522, 0.020165, 0.0198, 0.022667, 0.032677, 0.05306, 0.030003, 0.030003, 0.028695, 0.025316, 0.036378, 0.064632, 0.083462, 0.043307, 0.083462, 0.10481, 0.06312, 0.088832, 0.158265, 0.118441, 0.109221, 0.167087, 0.10481, 0.10481, 0.048328, 0.066181, 0.073402, 0.125101, 0.122885, 0.0704, 0.122885, 0.088832, 0.092881, 0.094817, 0.132295, 0.132295, 0.078022, 0.069024, 0.086953, 0.085092, 0.088832, 0.092881, 0.073402, 0.129801, 0.090864, 0.125101, 0.118441, 0.111485, 0.092881, 0.078022, 0.088832, 0.051831, 0.074921, 0.073402, 0.058088, 0.078022, 0.06184, 0.085092, 0.167087, 0.096677, 0.102787, 0.100716, 0.158265, 0.216401, 0.203355, 0.179055, 0.21291, 0.219301, 0.191378, 0.158265, 0.182256, 0.158265, 0.239899, 0.185198, 0.18812, 0.236433, 0.216401, 0.25406, 0.288399, 0.278302, 0.377384, 0.374039, 0.36309, 0.271506, 0.278302, 0.185198, 0.164327, 0.158265, 0.100716, 0.071867, 0.06184, 0.06312, 0.118441, 0.094817, 0.155435, 0.15008, 0.081712, 0.086953, 0.056825, 0.058088, 0.059222, 0.032677, 0.032677, 0.060549, 0.118441, 0.078022, 0.111485, 0.132295, 0.139895, 0.196879, 0.281712, 0.36309, 0.275179, 0.278302, 0.332115, 0.328603, 0.288399, 0.288399, 0.278302, 0.356642, 0.359901, 0.321458, 0.321458, 0.229226, 0.236433, 0.216401, 0.31487, 0.281712, 0.257454, 0.257454, 0.257454, 0.170161, 0.170161, 0.25406, 0.268042, 0.25031, 0.275179, 0.275179, 0.318242, 0.318242, 0.21291, 0.170161, 0.196879, 0.284882, 0.284882, 0.30533, 0.301917, 0.264545, 0.339168, 0.370445, 0.328603, 0.25031, 0.359901, 0.374039, 0.346032, 0.284882, 0.196879, 0.203355, 0.173081, 0.209395, 0.209395, 0.219301, 0.264545, 0.222385, 0.219301, 0.219301, 0.209395, 0.185198, 0.164327, 0.132295, 0.222385, 0.209395, 0.206376, 0.225814, 0.139895, 0.167087, 0.116183, 0.209395, 0.200174, 0.17593, 0.17593, 0.196879, 0.200174, 0.194234, 0.264545, 0.164327, 0.155435, 0.173081, 0.170161, 0.216401, 0.26085, 0.206376, 0.271506, 0.356642, 0.229226, 0.318242, 0.275179, 0.346032, 0.232838, 0.219301, 0.342579, 0.264545, 0.239899, 0.342579, 0.239899, 0.147574, 0.191378, 0.278302, 0.17593, 0.206376, 0.185198, 0.100716, 0.127496, 0.094817, 0.060549, 0.059222, 0.043307, 0.060549, 0.088832, 0.147574, 0.139895, 0.127496, 0.164327, 0.17593, 0.15284, 0.268042, 0.247041, 0.278302, 0.275179, 0.275179, 0.196879, 0.173081, 0.18812, 0.17593, 0.200174, 0.182256, 0.278302, 0.342579, 0.332115, 0.308712, 0.308712, 0.328603, 0.328603, 0.359901, 0.352862, 0.370445, 0.268042, 0.257454, 0.209395, 0.142424, 0.229226, 0.30533, 0.332115, 0.380708, 0.380708, 0.377384, 0.483068, 0.486429, 0.494003, 0.461924, 0.458154, 0.414856, 0.40511, 0.36309, 0.332115, 0.328603, 0.268042, 0.377384, 0.422041, 0.440853, 0.465241, 0.374039, 0.346032, 0.239899, 0.288399, 0.284882, 0.295083, 0.288399, 0.288399, 0.182256, 0.222385, 0.158265, 0.158265, 0.164327, 0.137348, 0.164327, 0.142424, 0.17593, 0.134866, 0.203355, 0.271506, 0.298791, 0.356642, 0.398279, 0.51388, 0.41194, 0.414856, 0.30533, 0.225814, 0.182256, 0.200174, 0.194234, 0.17593, 0.232838, 0.216401, 0.301917, 0.301917, 0.328603, 0.268042, 0.206376, 0.206376, 0.219301, 0.257454, 0.179055, 0.173081, 0.194234, 0.209395, 0.129801, 0.236433, 0.257454, 0.229226, 0.298791, 0.30533, 0.291804, 0.26085, 0.257454, 0.264545, 0.194234, 0.118441, 0.106997, 0.18812, 0.167087, 0.125101, 0.127496, 0.158265, 0.158265, 0.118441, 0.17593, 0.203355, 0.182256, 0.161087, 0.222385, 0.219301, 0.232838, 0.332115, 0.232838, 0.155435, 0.142424, 0.164327, 0.275179, 0.288399, 0.275179, 0.281712, 0.229226, 0.229226, 0.191378, 0.18812, 0.216401, 0.209395, 0.173081, 0.111485, 0.106997, 0.122885, 0.125101, 0.10481, 0.10481, 0.179055, 0.26085, 0.291804, 0.318242, 0.257454, 0.318242, 0.346032, 0.25031, 0.332115, 0.257454, 0.339168, 0.298791, 0.301917, 0.21291, 0.284882, 0.401658, 0.384043, 0.288399, 0.311707, 0.311707, 0.321458, 0.324872, 0.264545, 0.173081, 0.18812, 0.147574, 0.170161, 0.144935, 0.179055, 0.11371, 0.170161, 0.17593, 0.219301, 0.21291, 0.26085, 0.225814, 0.200174, 0.271506, 0.301917, 0.301917, 0.194234, 0.18812, 0.18812, 0.219301, 0.288399, 0.191378, 0.196879, 0.203355, 0.132295, 0.170161, 0.164327, 0.127496, 0.067594, 0.034884, 0.037156, 0.034884, 0.040537, 0.03976, 0.03976, 0.058088, 0.047319, 0.055536, 0.055536, 0.06184, 0.06184, 0.06184, 0.118441, 0.127496, 0.088832, 0.088832, 0.051831, 0.098513, 0.10481, 0.185198, 0.17593, 0.10481, 0.11371, 0.15008, 0.15284, 0.116183, 0.100716, 0.109221, 0.15008, 0.086953, 0.094817, 0.076542, 0.045352, 0.022667, 0.035586, 0.044297, 0.079919, 0.142424, 0.134866, 0.161087, 0.106997, 0.158265, 0.243554, 0.298791, 0.225814, 0.147574, 0.15008, 0.164327, 0.092881, 0.111485, 0.21291, 0.118441, 0.167087, 0.264545, 0.384043, 0.384043, 0.384043, 0.291804, 0.275179, 0.295083, 0.206376, 0.288399, 0.229226, 0.196879, 0.173081, 0.229226, 0.232838, 0.225814, 0.222385, 0.219301, 0.219301, 0.109221, 0.173081, 0.15008, 0.155435, 0.144935, 0.106997, 0.106997, 0.094817, 0.111485, 0.066181, 0.092881, 0.083462, 0.147574, 0.109221, 0.085092, 0.058088, 0.109221, 0.196879, 0.191378, 0.301917, 0.301917, 0.4292, 0.42561, 0.454136, 0.359901, 0.370445, 0.332115, 0.346032, 0.454136, 0.318242, 0.301917, 0.342579, 0.31487, 0.268042, 0.275179, 0.291804, 0.268042, 0.247041, 0.216401, 0.229226, 0.137348, 0.147574, 0.129801, 0.090864, 0.090864, 0.129801, 0.118441, 0.196879, 0.106997, 0.092881, 0.109221, 0.18812, 0.185198, 0.222385, 0.288399, 0.291804, 0.26085, 0.356642, 0.332115, 0.359901, 0.339168, 0.436924, 0.436924, 0.450668, 0.541878, 0.461924, 0.401658, 0.374039, 0.374039, 0.377384, 0.414856, 0.494003, 0.480142, 0.374039, 0.370445, 0.335645, 0.436924, 0.414856, 0.380708, 0.349426, 0.219301, 0.25031, 0.216401, 0.206376, 0.144935, 0.11371, 0.182256, 0.229226, 0.173081, 0.090864, 0.182256, 0.179055, 0.134866, 0.127496, 0.194234, 0.125101, 0.139895, 0.134866, 0.15008, 0.102787, 0.144935, 0.25406, 0.219301, 0.257454, 0.185198, 0.15008, 0.120615, 0.111485, 0.076542, 0.090864, 0.182256, 0.129801, 0.122885, 0.185198, 0.120615, 0.132295, 0.173081, 0.137348, 0.102787, 0.125101, 0.18812, 0.15284, 0.106997, 0.083462, 0.050641, 0.078022], '')</t>
  </si>
  <si>
    <t>[0, 1, 2, 15, 16, 17, 18, 25, 26, 28, 29, 52, 53, 55, 56, 318, 319, 320, 321, 322, 326, 327, 328, 634, 895]</t>
  </si>
  <si>
    <t xml:space="preserve">F5S1K9|F5S1K9_9ENTR Glycine cleavage system H protein OS=Enterobacter hormaechei ATCC 49162 </t>
  </si>
  <si>
    <t>([0.295083, 0.308712, 0.384043, 0.414856, 0.472492, 0.387226, 0.31487, 0.328603, 0.335645, 0.384043, 0.374039, 0.4292, 0.4292, 0.42561, 0.398279, 0.377384, 0.342579, 0.318242, 0.311707, 0.328603, 0.444081, 0.444081, 0.42561, 0.41194, 0.436924, 0.335645, 0.339168, 0.414856, 0.444081, 0.418646, 0.332115, 0.257454, 0.182256, 0.200174, 0.129801, 0.232838, 0.25406, 0.25406, 0.25406, 0.311707, 0.311707, 0.222385, 0.219301, 0.222385, 0.209395, 0.206376, 0.301917, 0.31487, 0.288399, 0.206376, 0.216401, 0.301917, 0.401658, 0.401658, 0.366687, 0.414856, 0.352862, 0.324872, 0.408655, 0.321458, 0.271506, 0.232838, 0.328603, 0.268042, 0.295083, 0.295083, 0.301917, 0.196879, 0.196879, 0.196879, 0.196879, 0.236433, 0.229226, 0.203355, 0.191378, 0.203355, 0.25031, 0.278302, 0.311707, 0.31487, 0.324872, 0.346032, 0.387226, 0.352862, 0.444081, 0.480142, 0.390993, 0.390993, 0.480142, 0.545602, 0.483068, 0.461924, 0.342579, 0.30533, 0.25031, 0.308712, 0.281712, 0.26085, 0.281712, 0.275179, 0.219301, 0.30533, 0.30533, 0.264545, 0.239899, 0.144935, 0.074921, 0.139895, 0.102787, 0.106997, 0.088832, 0.088832, 0.167087, 0.232838, 0.173081, 0.17593, 0.219301, 0.271506, 0.301917, 0.26085, 0.206376, 0.209395, 0.167087, 0.206376, 0.209395, 0.216401, 0.301917, 0.401658, 0.328603], '')</t>
  </si>
  <si>
    <t>[89]</t>
  </si>
  <si>
    <t xml:space="preserve">F5S1L0|F5S1L0_9ENTR Aminomethyltransferase OS=Enterobacter hormaechei ATCC 49162 </t>
  </si>
  <si>
    <t>([0.40511, 0.308712, 0.196879, 0.15008, 0.182256, 0.170161, 0.203355, 0.173081, 0.137348, 0.167087, 0.100716, 0.132295, 0.155435, 0.071867, 0.046336, 0.032677, 0.032677, 0.032017, 0.060549, 0.027463, 0.025316, 0.026338, 0.044297, 0.043307, 0.069024, 0.079919, 0.096677, 0.092881, 0.10481, 0.106997, 0.102787, 0.196879, 0.206376, 0.179055, 0.295083, 0.295083, 0.222385, 0.203355, 0.222385, 0.222385, 0.318242, 0.268042, 0.275179, 0.173081, 0.196879, 0.196879, 0.111485, 0.116183, 0.118441, 0.142424, 0.200174, 0.203355, 0.200174, 0.21291, 0.142424, 0.086953, 0.120615, 0.139895, 0.081712, 0.074921, 0.06184, 0.069024, 0.100716, 0.066181, 0.094817, 0.137348, 0.078022, 0.129801, 0.132295, 0.158265, 0.161087, 0.155435, 0.129801, 0.076542, 0.035586, 0.076542, 0.127496, 0.096677, 0.100716, 0.173081, 0.216401, 0.247041, 0.232838, 0.222385, 0.222385, 0.170161, 0.182256, 0.278302, 0.194234, 0.122885, 0.067594, 0.036378, 0.021381, 0.013821, 0.022667, 0.047319, 0.049374, 0.024393, 0.017138, 0.027463, 0.016021, 0.013437, 0.009977, 0.010509, 0.010372, 0.01204, 0.019401, 0.018415, 0.019401, 0.031287, 0.059222, 0.051831, 0.092881, 0.088832, 0.102787, 0.098513, 0.094817, 0.090864, 0.142424, 0.264545, 0.301917, 0.298791, 0.332115, 0.311707, 0.308712, 0.219301, 0.257454, 0.18812, 0.18812, 0.17593, 0.191378, 0.116183, 0.182256, 0.118441, 0.125101, 0.170161, 0.118441, 0.118441, 0.116183, 0.167087, 0.161087, 0.109221, 0.191378, 0.18812, 0.268042, 0.225814, 0.284882, 0.275179, 0.26085, 0.161087, 0.15008, 0.15008, 0.247041, 0.264545, 0.342579, 0.447574, 0.444081, 0.525368, 0.534167, 0.538167, 0.447574, 0.42561, 0.497853, 0.377384, 0.30533, 0.311707, 0.281712, 0.328603, 0.301917, 0.384043, 0.51388, 0.4292, 0.311707, 0.203355, 0.164327, 0.173081, 0.170161, 0.200174, 0.120615, 0.109221, 0.111485, 0.158265, 0.142424, 0.118441, 0.127496, 0.232838, 0.155435, 0.18812, 0.139895, 0.194234, 0.203355, 0.209395, 0.284882, 0.359901, 0.422041, 0.468512, 0.359901, 0.264545, 0.26085, 0.328603, 0.247041, 0.18812, 0.18812, 0.194234, 0.194234, 0.225814, 0.196879, 0.318242, 0.321458, 0.366687, 0.257454, 0.247041, 0.200174, 0.203355, 0.243554, 0.278302, 0.191378, 0.284882, 0.291804, 0.318242, 0.31487, 0.390993, 0.414856, 0.40511, 0.352862, 0.26085, 0.321458, 0.342579, 0.328603, 0.31487, 0.324872, 0.42561, 0.42561, 0.387226, 0.390993, 0.41194, 0.328603, 0.380708, 0.356642, 0.447574, 0.387226, 0.418646, 0.332115, 0.380708, 0.288399, 0.339168, 0.346032, 0.36309, 0.384043, 0.332115, 0.387226, 0.370445, 0.36309, 0.268042, 0.25031, 0.25031, 0.21291, 0.308712, 0.30533, 0.25406, 0.26085, 0.257454, 0.271506, 0.349426, 0.36309, 0.440853, 0.468512, 0.58069, 0.575842, 0.549308, 0.494003, 0.414856, 0.418646, 0.328603, 0.36309, 0.408655, 0.401658, 0.422041, 0.398279, 0.4292, 0.447574, 0.349426, 0.387226, 0.377384, 0.398279, 0.298791, 0.335645, 0.275179, 0.26085, 0.155435, 0.15284, 0.232838, 0.271506, 0.281712, 0.356642, 0.4292, 0.476583, 0.480142, 0.476583, 0.483068, 0.414856, 0.394753, 0.486429, 0.490133, 0.490133, 0.486429, 0.468512, 0.440853, 0.541878, 0.557691, 0.585406, 0.575842, 0.458154, 0.490133, 0.390993, 0.366687, 0.278302, 0.247041, 0.247041, 0.173081, 0.200174, 0.236433, 0.318242, 0.225814, 0.225814, 0.239899, 0.239899, 0.308712, 0.247041, 0.158265, 0.158265, 0.155435, 0.15284, 0.243554, 0.239899, 0.335645, 0.324872, 0.433034, 0.394753, 0.408655, 0.408655, 0.387226, 0.408655, 0.440853, 0.440853, 0.346032, 0.271506, 0.257454, 0.257454, 0.318242, 0.377384, 0.398279, 0.414856, 0.390993, 0.359901, 0.339168, 0.298791, 0.311707, 0.243554, 0.298791, 0.247041, 0.311707, 0.257454, 0.216401], '')</t>
  </si>
  <si>
    <t>[157, 158, 159, 170, 267, 268, 269, 308, 309, 310, 311]</t>
  </si>
  <si>
    <t xml:space="preserve">F5S1L2|F5S1L2_9ENTR 2-octaprenyl-6-methoxyphenol hydroxylase OS=Enterobacter hormaechei ATCC 49162 </t>
  </si>
  <si>
    <t>([0.044297, 0.066181, 0.066181, 0.096677, 0.055536, 0.055536, 0.034068, 0.035586, 0.023087, 0.030611, 0.041405, 0.028695, 0.030003, 0.050641, 0.090864, 0.161087, 0.142424, 0.17593, 0.118441, 0.122885, 0.088832, 0.054297, 0.064632, 0.064632, 0.032677, 0.048328, 0.076542, 0.078022, 0.100716, 0.182256, 0.194234, 0.191378, 0.324872, 0.318242, 0.196879, 0.209395, 0.173081, 0.268042, 0.196879, 0.179055, 0.15008, 0.15284, 0.18812, 0.173081, 0.203355, 0.308712, 0.264545, 0.232838, 0.339168, 0.239899, 0.200174, 0.191378, 0.111485, 0.086953, 0.048328, 0.056825, 0.055536, 0.055536, 0.030003, 0.030003, 0.060549, 0.042364, 0.06184, 0.078022, 0.060549, 0.033407, 0.034884, 0.060549, 0.036378, 0.036378, 0.041405, 0.051831, 0.055536, 0.102787, 0.102787, 0.179055, 0.229226, 0.222385, 0.15284, 0.17593, 0.209395, 0.125101, 0.209395, 0.209395, 0.209395, 0.25406, 0.25406, 0.247041, 0.155435, 0.219301, 0.185198, 0.167087, 0.170161, 0.164327, 0.11371, 0.076542, 0.085092, 0.06184, 0.064632, 0.132295, 0.134866, 0.132295, 0.134866, 0.125101, 0.092881, 0.045352, 0.041405, 0.044297, 0.025762, 0.049374, 0.05306, 0.05306, 0.11371, 0.116183, 0.074921, 0.116183, 0.102787, 0.092881, 0.086953, 0.102787, 0.079919, 0.118441, 0.081712, 0.116183, 0.11371, 0.100716, 0.179055, 0.17593, 0.25406, 0.346032, 0.352862, 0.31487, 0.281712, 0.243554, 0.182256, 0.25031, 0.164327, 0.25406, 0.257454, 0.352862, 0.321458, 0.356642, 0.275179, 0.349426, 0.377384, 0.387226, 0.408655, 0.324872, 0.268042, 0.239899, 0.203355, 0.194234, 0.219301, 0.278302, 0.278302, 0.339168, 0.339168, 0.339168, 0.301917, 0.298791, 0.308712, 0.209395, 0.203355, 0.225814, 0.229226, 0.147574, 0.139895, 0.209395, 0.308712, 0.366687, 0.30533, 0.332115, 0.335645, 0.275179, 0.25031, 0.196879, 0.129801, 0.106997, 0.179055, 0.15008, 0.144935, 0.142424, 0.200174, 0.200174, 0.232838, 0.219301, 0.324872, 0.324872, 0.328603, 0.288399, 0.18812, 0.291804, 0.288399, 0.179055, 0.239899, 0.284882, 0.346032, 0.433034, 0.497853, 0.401658, 0.436924, 0.408655, 0.318242, 0.380708, 0.346032, 0.370445, 0.377384, 0.366687, 0.366687, 0.275179, 0.298791, 0.328603, 0.25406, 0.173081, 0.182256, 0.179055, 0.144935, 0.144935, 0.15284, 0.127496, 0.170161, 0.203355, 0.247041, 0.271506, 0.164327, 0.191378, 0.122885, 0.11371, 0.120615, 0.129801, 0.206376, 0.125101, 0.116183, 0.155435, 0.232838, 0.25031, 0.25406, 0.281712, 0.247041, 0.147574, 0.147574, 0.10481, 0.098513, 0.054297, 0.078022, 0.125101, 0.076542, 0.134866, 0.139895, 0.11371, 0.102787, 0.102787, 0.182256, 0.209395, 0.18812, 0.11371, 0.203355, 0.129801, 0.111485, 0.079919, 0.147574, 0.15284, 0.203355, 0.200174, 0.288399, 0.295083, 0.229226, 0.311707, 0.311707, 0.308712, 0.271506, 0.239899, 0.161087, 0.11371, 0.155435, 0.191378, 0.25406, 0.194234, 0.284882, 0.31487, 0.311707, 0.311707, 0.339168, 0.278302, 0.25406, 0.243554, 0.247041, 0.311707, 0.203355, 0.209395, 0.134866, 0.18812, 0.139895, 0.21291, 0.288399, 0.222385, 0.17593, 0.196879, 0.147574, 0.118441, 0.122885, 0.122885, 0.0704, 0.047319, 0.086953, 0.106997, 0.059222, 0.056825, 0.06184, 0.127496, 0.122885, 0.200174, 0.134866, 0.209395, 0.182256, 0.102787, 0.144935, 0.125101, 0.076542, 0.125101, 0.15284, 0.079919, 0.137348, 0.216401, 0.243554, 0.236433, 0.239899, 0.301917, 0.311707, 0.301917, 0.264545, 0.225814, 0.222385, 0.203355, 0.203355, 0.164327, 0.264545, 0.275179, 0.339168, 0.339168, 0.275179, 0.278302, 0.288399, 0.17593, 0.147574, 0.158265, 0.164327, 0.088832, 0.088832, 0.10481, 0.059222, 0.046336, 0.046336, 0.044297, 0.085092, 0.094817, 0.083462, 0.079919, 0.043307, 0.033407, 0.049374, 0.059222, 0.06184, 0.060549, 0.06184, 0.03976, 0.045352, 0.035586, 0.067594, 0.088832, 0.044297, 0.044297, 0.055536, 0.071867, 0.071867, 0.074921, 0.037156, 0.066181, 0.034068, 0.038042, 0.03976, 0.048328, 0.049374, 0.034068, 0.048328, 0.086953, 0.142424, 0.083462, 0.083462, 0.058088, 0.034068, 0.050641], '')</t>
  </si>
  <si>
    <t xml:space="preserve">F5S1L5|F5S1L5_9ENTR Cell division protein ZapA OS=Enterobacter hormaechei ATCC 49162 </t>
  </si>
  <si>
    <t>([0.284882, 0.328603, 0.359901, 0.394753, 0.324872, 0.352862, 0.301917, 0.346032, 0.298791, 0.36309, 0.422041, 0.458154, 0.461924, 0.483068, 0.494003, 0.433034, 0.42561, 0.42561, 0.505461, 0.476583, 0.534167, 0.666105, 0.685117, 0.59508, 0.608892, 0.707965, 0.707965, 0.699094, 0.690604, 0.788093, 0.648219, 0.59014, 0.59508, 0.585406, 0.59508, 0.56648, 0.517562, 0.608892, 0.613573, 0.608892, 0.653063, 0.690604, 0.58069, 0.494003, 0.480142, 0.390993, 0.36309, 0.349426, 0.349426, 0.356642, 0.268042, 0.339168, 0.268042, 0.268042, 0.200174, 0.200174, 0.209395, 0.281712, 0.275179, 0.239899, 0.229226, 0.222385, 0.216401, 0.298791, 0.281712, 0.346032, 0.398279, 0.418646, 0.418646, 0.497853, 0.490133, 0.575842, 0.486429, 0.562014, 0.529623, 0.534167, 0.534167, 0.534167, 0.525368, 0.447574, 0.480142, 0.490133, 0.465241, 0.401658, 0.318242, 0.40511, 0.4292, 0.450668, 0.447574, 0.483068, 0.51388, 0.517562, 0.517562, 0.666105, 0.675549, 0.750527, 0.819762, 0.712013, 0.712013, 0.699094, 0.791621, 0.771762, 0.759478, 0.784345, 0.871313, 0.936162, 0.928747, 0.926919, 0.93079], '')</t>
  </si>
  <si>
    <t>[18, 20, 21, 22, 23, 24, 25, 26, 27, 28, 29, 30, 31, 32, 33, 34, 35, 36, 37, 38, 39, 40, 41, 42, 71, 73, 74, 75, 76, 77, 78, 90, 91, 92, 93, 94, 95, 96, 97, 98, 99, 100, 101, 102, 103, 104, 105, 106, 107, 108]</t>
  </si>
  <si>
    <t xml:space="preserve">F5S1L6|F5S1L6_9ENTR 5-formyltetrahydrofolate cyclo-ligase OS=Enterobacter hormaechei ATCC 49162 </t>
  </si>
  <si>
    <t>([0.380708, 0.4292, 0.480142, 0.352862, 0.384043, 0.42561, 0.339168, 0.25031, 0.281712, 0.31487, 0.339168, 0.387226, 0.380708, 0.339168, 0.374039, 0.342579, 0.298791, 0.387226, 0.401658, 0.444081, 0.41194, 0.41194, 0.281712, 0.236433, 0.342579, 0.349426, 0.308712, 0.36309, 0.4292, 0.42561, 0.377384, 0.339168, 0.308712, 0.209395, 0.275179, 0.394753, 0.318242, 0.275179, 0.219301, 0.182256, 0.18812, 0.225814, 0.155435, 0.236433, 0.185198, 0.092881, 0.050641, 0.06184, 0.035586, 0.047319, 0.048328, 0.069024, 0.049374, 0.064632, 0.122885, 0.10481, 0.10481, 0.096677, 0.083462, 0.116183, 0.144935, 0.079919, 0.036378, 0.059222, 0.059222, 0.102787, 0.18812, 0.275179, 0.200174, 0.219301, 0.134866, 0.155435, 0.096677, 0.096677, 0.088832, 0.102787, 0.047319, 0.038042, 0.081712, 0.144935, 0.144935, 0.085092, 0.085092, 0.086953, 0.050641, 0.06184, 0.032677, 0.032677, 0.03976, 0.06312, 0.111485, 0.191378, 0.098513, 0.098513, 0.106997, 0.116183, 0.092881, 0.109221, 0.109221, 0.048328, 0.049374, 0.049374, 0.100716, 0.161087, 0.179055, 0.278302, 0.200174, 0.295083, 0.308712, 0.206376, 0.132295, 0.155435, 0.085092, 0.139895, 0.219301, 0.203355, 0.203355, 0.142424, 0.142424, 0.078022, 0.147574, 0.164327, 0.088832, 0.046336, 0.038042, 0.030611, 0.030611, 0.056825, 0.060549, 0.055536, 0.092881, 0.147574, 0.073402, 0.127496, 0.098513, 0.090864, 0.15284, 0.142424, 0.109221, 0.102787, 0.191378, 0.179055, 0.161087, 0.158265, 0.232838, 0.281712, 0.291804, 0.281712, 0.271506, 0.170161, 0.173081, 0.100716, 0.109221, 0.203355, 0.137348, 0.179055, 0.102787, 0.085092, 0.079919, 0.173081, 0.206376, 0.196879, 0.179055, 0.116183, 0.203355, 0.170161, 0.094817, 0.200174, 0.129801, 0.137348, 0.219301, 0.122885, 0.209395, 0.142424, 0.142424, 0.129801, 0.147574, 0.209395, 0.173081, 0.122885, 0.116183, 0.18812, 0.182256, 0.206376, 0.182256, 0.094817, 0.069024, 0.066181, 0.042364, 0.055536, 0.036378, 0.026892, 0.048328, 0.030003, 0.040537, 0.020876, 0.033407, 0.016021], '')</t>
  </si>
  <si>
    <t xml:space="preserve">F5S1L7|F5S1L7_9ENTR D-3-phosphoglycerate dehydrogenase OS=Enterobacter hormaechei ATCC 49162 </t>
  </si>
  <si>
    <t>([0.006894, 0.009865, 0.015694, 0.011106, 0.015344, 0.020876, 0.030003, 0.03976, 0.056825, 0.071867, 0.058088, 0.0704, 0.129801, 0.15008, 0.203355, 0.291804, 0.216401, 0.200174, 0.200174, 0.30533, 0.394753, 0.394753, 0.390993, 0.291804, 0.380708, 0.278302, 0.196879, 0.120615, 0.081712, 0.083462, 0.081712, 0.079919, 0.086953, 0.083462, 0.100716, 0.100716, 0.055536, 0.090864, 0.090864, 0.088832, 0.079919, 0.066181, 0.049374, 0.049374, 0.047319, 0.050641, 0.10481, 0.100716, 0.173081, 0.139895, 0.137348, 0.137348, 0.194234, 0.161087, 0.092881, 0.098513, 0.122885, 0.216401, 0.222385, 0.144935, 0.229226, 0.196879, 0.225814, 0.173081, 0.17593, 0.271506, 0.232838, 0.229226, 0.216401, 0.125101, 0.216401, 0.129801, 0.132295, 0.132295, 0.158265, 0.25031, 0.25406, 0.161087, 0.155435, 0.155435, 0.243554, 0.179055, 0.129801, 0.109221, 0.15284, 0.125101, 0.132295, 0.155435, 0.088832, 0.111485, 0.15284, 0.090864, 0.15008, 0.100716, 0.049374, 0.030611, 0.017447, 0.016257, 0.027463, 0.028695, 0.028107, 0.018106, 0.028107, 0.028695, 0.038858, 0.038858, 0.038858, 0.028107, 0.028107, 0.051831, 0.078022, 0.05306, 0.118441, 0.078022, 0.060549, 0.129801, 0.155435, 0.278302, 0.173081, 0.167087, 0.167087, 0.164327, 0.229226, 0.219301, 0.239899, 0.194234, 0.243554, 0.191378, 0.158265, 0.094817, 0.090864, 0.10481, 0.109221, 0.051831, 0.047319, 0.056825, 0.030003, 0.038042, 0.030003, 0.033407, 0.042364, 0.044297, 0.034068, 0.036378, 0.030003, 0.047319, 0.047319, 0.044297, 0.079919, 0.120615, 0.137348, 0.079919, 0.078022, 0.129801, 0.129801, 0.170161, 0.219301, 0.301917, 0.298791, 0.206376, 0.318242, 0.25031, 0.232838, 0.264545, 0.25406, 0.288399, 0.196879, 0.225814, 0.134866, 0.073402, 0.073402, 0.06312, 0.109221, 0.106997, 0.058088, 0.096677, 0.122885, 0.158265, 0.096677, 0.094817, 0.092881, 0.047319, 0.047319, 0.051831, 0.05306, 0.030003, 0.029376, 0.040537, 0.043307, 0.05306, 0.049374, 0.025762, 0.025762, 0.028695, 0.016021, 0.031287, 0.032017, 0.030611, 0.017797, 0.036378, 0.022306, 0.040537, 0.078022, 0.079919, 0.073402, 0.081712, 0.092881, 0.102787, 0.134866, 0.078022, 0.116183, 0.216401, 0.243554, 0.25406, 0.257454, 0.31487, 0.291804, 0.308712, 0.239899, 0.26085, 0.225814, 0.229226, 0.239899, 0.164327, 0.225814, 0.239899, 0.236433, 0.271506, 0.257454, 0.257454, 0.342579, 0.356642, 0.30533, 0.352862, 0.433034, 0.390993, 0.450668, 0.476583, 0.380708, 0.418646, 0.408655, 0.374039, 0.454136, 0.483068, 0.557691, 0.517562, 0.408655, 0.318242, 0.264545, 0.275179, 0.236433, 0.209395, 0.203355, 0.236433, 0.281712, 0.216401, 0.18812, 0.179055, 0.096677, 0.179055, 0.179055, 0.179055, 0.144935, 0.158265, 0.11371, 0.0704, 0.0704, 0.116183, 0.173081, 0.264545, 0.17593, 0.179055, 0.206376, 0.17593, 0.15284, 0.088832, 0.139895, 0.139895, 0.067594, 0.139895, 0.122885, 0.161087, 0.264545, 0.311707, 0.30533, 0.349426, 0.4292, 0.447574, 0.476583, 0.370445, 0.370445, 0.450668, 0.521092, 0.436924, 0.387226, 0.440853, 0.42561, 0.42561, 0.509769, 0.562014, 0.433034, 0.346032, 0.332115, 0.332115, 0.370445, 0.275179, 0.26085, 0.264545, 0.247041, 0.222385, 0.342579, 0.356642, 0.328603, 0.308712, 0.408655, 0.505461, 0.387226, 0.497853, 0.398279, 0.408655, 0.40511, 0.465241, 0.549308, 0.538167, 0.414856, 0.408655, 0.497853, 0.40511, 0.40511, 0.422041, 0.42561, 0.41194, 0.387226, 0.42561, 0.332115, 0.308712, 0.264545, 0.284882, 0.298791, 0.271506, 0.281712, 0.366687, 0.328603, 0.328603, 0.247041, 0.359901, 0.275179, 0.284882, 0.374039, 0.374039, 0.359901, 0.349426, 0.271506, 0.194234, 0.194234, 0.18812, 0.194234, 0.243554, 0.324872, 0.31487, 0.454136, 0.418646, 0.332115, 0.321458, 0.328603, 0.384043, 0.264545, 0.36309, 0.366687, 0.281712, 0.185198, 0.155435, 0.173081, 0.26085, 0.339168, 0.264545, 0.366687, 0.275179, 0.222385, 0.18812, 0.194234, 0.106997, 0.066181, 0.10481, 0.170161, 0.173081, 0.196879, 0.291804, 0.243554, 0.229226, 0.236433, 0.271506, 0.232838, 0.134866, 0.137348, 0.081712, 0.134866, 0.10481, 0.182256, 0.225814, 0.271506, 0.17593, 0.222385, 0.321458, 0.308712, 0.271506, 0.182256, 0.191378, 0.182256, 0.179055, 0.179055, 0.222385, 0.200174, 0.298791, 0.387226, 0.377384, 0.370445, 0.356642, 0.352862, 0.339168, 0.232838, 0.144935, 0.15008, 0.15008, 0.111485, 0.090864, 0.088832, 0.127496, 0.092881, 0.067594, 0.067594, 0.047319, 0.043307], '')</t>
  </si>
  <si>
    <t>[244, 245, 292, 298, 299, 315, 322, 323]</t>
  </si>
  <si>
    <t xml:space="preserve">F5S1L8|F5S1L8_9ENTR Ribose-5-phosphate isomerase A OS=Enterobacter hormaechei ATCC 49162 </t>
  </si>
  <si>
    <t>([0.380708, 0.281712, 0.264545, 0.25031, 0.170161, 0.21291, 0.139895, 0.111485, 0.142424, 0.200174, 0.222385, 0.264545, 0.179055, 0.120615, 0.111485, 0.06312, 0.102787, 0.109221, 0.111485, 0.132295, 0.18812, 0.161087, 0.196879, 0.232838, 0.170161, 0.164327, 0.170161, 0.225814, 0.206376, 0.194234, 0.167087, 0.137348, 0.132295, 0.200174, 0.275179, 0.191378, 0.278302, 0.278302, 0.243554, 0.179055, 0.182256, 0.179055, 0.209395, 0.257454, 0.216401, 0.318242, 0.414856, 0.418646, 0.450668, 0.450668, 0.450668, 0.447574, 0.401658, 0.40511, 0.318242, 0.31487, 0.339168, 0.216401, 0.232838, 0.185198, 0.264545, 0.284882, 0.21291, 0.225814, 0.216401, 0.170161, 0.167087, 0.096677, 0.048328, 0.032017, 0.060549, 0.060549, 0.048328, 0.090864, 0.10481, 0.100716, 0.10481, 0.15008, 0.25031, 0.196879, 0.291804, 0.239899, 0.137348, 0.191378, 0.17593, 0.170161, 0.25031, 0.216401, 0.275179, 0.275179, 0.352862, 0.342579, 0.366687, 0.398279, 0.288399, 0.17593, 0.229226, 0.219301, 0.155435, 0.122885, 0.164327, 0.15284, 0.106997, 0.10481, 0.073402, 0.041405, 0.033407, 0.037156, 0.037156, 0.046336, 0.079919, 0.079919, 0.049374, 0.049374, 0.027463, 0.029376, 0.051831, 0.0704, 0.034884, 0.0704, 0.049374, 0.056825, 0.036378, 0.081712, 0.092881, 0.076542, 0.161087, 0.158265, 0.122885, 0.15008, 0.15008, 0.127496, 0.078022, 0.098513, 0.086953, 0.155435, 0.155435, 0.106997, 0.098513, 0.106997, 0.085092, 0.139895, 0.116183, 0.203355, 0.203355, 0.185198, 0.281712, 0.25406, 0.284882, 0.243554, 0.170161, 0.179055, 0.222385, 0.308712, 0.339168, 0.346032, 0.264545, 0.25406, 0.236433, 0.25406, 0.271506, 0.284882, 0.284882, 0.191378, 0.17593, 0.090864, 0.090864, 0.096677, 0.073402, 0.047319, 0.06184, 0.055536, 0.059222, 0.059222, 0.043307, 0.023963, 0.023963, 0.037156, 0.035586, 0.079919, 0.0704, 0.0704, 0.03976, 0.044297, 0.048328, 0.042364, 0.044297, 0.03976, 0.028107, 0.038858, 0.06312, 0.076542, 0.10481, 0.102787, 0.058088, 0.058088, 0.060549, 0.029376, 0.029376, 0.060549, 0.038042, 0.043307, 0.069024, 0.067594, 0.06312, 0.109221, 0.059222, 0.067594, 0.129801, 0.134866, 0.102787, 0.081712, 0.064632, 0.066181, 0.042364, 0.06312, 0.064632, 0.118441, 0.232838], '')</t>
  </si>
  <si>
    <t xml:space="preserve">F5S1L9|F5S1L9_9ENTR HTH-type transcriptional regulator ArgP OS=Enterobacter hormaechei ATCC 49162 </t>
  </si>
  <si>
    <t>([0.440853, 0.324872, 0.384043, 0.370445, 0.301917, 0.203355, 0.229226, 0.278302, 0.298791, 0.324872, 0.239899, 0.275179, 0.275179, 0.25406, 0.191378, 0.182256, 0.26085, 0.191378, 0.134866, 0.122885, 0.127496, 0.15008, 0.219301, 0.185198, 0.15008, 0.209395, 0.311707, 0.308712, 0.200174, 0.203355, 0.203355, 0.232838, 0.229226, 0.25031, 0.25406, 0.185198, 0.185198, 0.191378, 0.30533, 0.288399, 0.308712, 0.232838, 0.222385, 0.229226, 0.18812, 0.291804, 0.324872, 0.31487, 0.36309, 0.465241, 0.483068, 0.480142, 0.575842, 0.562014, 0.541878, 0.472492, 0.494003, 0.461924, 0.377384, 0.257454, 0.328603, 0.408655, 0.40511, 0.42561, 0.335645, 0.321458, 0.298791, 0.278302, 0.298791, 0.164327, 0.098513, 0.092881, 0.100716, 0.106997, 0.106997, 0.116183, 0.179055, 0.257454, 0.291804, 0.408655, 0.408655, 0.332115, 0.247041, 0.31487, 0.219301, 0.271506, 0.281712, 0.284882, 0.239899, 0.239899, 0.342579, 0.339168, 0.308712, 0.301917, 0.18812, 0.118441, 0.067594, 0.083462, 0.0704, 0.038858, 0.025762, 0.055536, 0.058088, 0.058088, 0.048328, 0.090864, 0.106997, 0.191378, 0.10481, 0.122885, 0.066181, 0.073402, 0.071867, 0.088832, 0.054297, 0.11371, 0.194234, 0.295083, 0.264545, 0.291804, 0.384043, 0.418646, 0.401658, 0.472492, 0.472492, 0.497853, 0.476583, 0.480142, 0.458154, 0.486429, 0.414856, 0.509769, 0.461924, 0.476583, 0.465241, 0.440853, 0.42561, 0.444081, 0.4292, 0.394753, 0.31487, 0.339168, 0.332115, 0.225814, 0.155435, 0.167087, 0.185198, 0.194234, 0.125101, 0.11371, 0.142424, 0.132295, 0.142424, 0.100716, 0.092881, 0.045352, 0.054297, 0.05306, 0.041405, 0.038858, 0.038858, 0.031287, 0.021381, 0.024393, 0.03976, 0.037156, 0.028695, 0.031287, 0.033407, 0.058088, 0.036378, 0.045352, 0.078022, 0.058088, 0.085092, 0.085092, 0.100716, 0.15008, 0.125101, 0.15008, 0.129801, 0.100716, 0.161087, 0.098513, 0.094817, 0.100716, 0.102787, 0.200174, 0.182256, 0.142424, 0.139895, 0.206376, 0.173081, 0.092881, 0.066181, 0.085092, 0.144935, 0.232838, 0.134866, 0.170161, 0.088832, 0.129801, 0.219301, 0.25031, 0.366687, 0.284882, 0.31487, 0.311707, 0.301917, 0.200174, 0.173081, 0.182256, 0.17593, 0.200174, 0.328603, 0.384043, 0.264545, 0.18812, 0.185198, 0.209395, 0.170161, 0.25031, 0.229226, 0.196879, 0.203355, 0.209395, 0.196879, 0.10481, 0.137348, 0.076542, 0.15284, 0.21291, 0.129801, 0.137348, 0.079919, 0.081712, 0.096677, 0.194234, 0.17593, 0.170161, 0.243554, 0.275179, 0.291804, 0.196879, 0.120615, 0.122885, 0.069024, 0.118441, 0.21291, 0.25406, 0.264545, 0.142424, 0.15284, 0.232838, 0.225814, 0.278302, 0.182256, 0.106997, 0.048328, 0.086953, 0.088832, 0.043307, 0.035586, 0.038858, 0.074921, 0.129801, 0.125101, 0.164327, 0.129801, 0.111485, 0.120615, 0.132295, 0.225814, 0.222385, 0.194234, 0.125101, 0.098513, 0.137348, 0.125101, 0.216401, 0.209395, 0.209395, 0.26085, 0.206376, 0.182256, 0.17593, 0.18812, 0.161087, 0.167087, 0.179055, 0.147574, 0.106997, 0.144935, 0.106997, 0.0704, 0.064632, 0.11371], '')</t>
  </si>
  <si>
    <t>[52, 53, 54, 131]</t>
  </si>
  <si>
    <t xml:space="preserve">F5S1M1|F5S1M1_9ENTR Arginine exporter protein ArgO OS=Enterobacter hormaechei ATCC 49162 </t>
  </si>
  <si>
    <t>([0.001344, 0.002078, 0.002349, 0.002555, 0.002555, 0.002117, 0.001722, 0.002581, 0.002276, 0.002705, 0.003701, 0.004577, 0.006701, 0.005992, 0.005872, 0.006619, 0.008525, 0.008624, 0.009015, 0.014315, 0.009977, 0.017447, 0.018415, 0.024826, 0.016021, 0.022306, 0.023087, 0.030611, 0.013016, 0.018787, 0.01078, 0.006567, 0.005318, 0.004483, 0.003963, 0.005992, 0.008276, 0.007177, 0.004921, 0.003512, 0.002482, 0.002976, 0.002529, 0.002503, 0.001649, 0.001597, 0.001623, 0.002366, 0.0028, 0.00359, 0.00292, 0.00292, 0.003366, 0.004161, 0.004611, 0.006533, 0.004736, 0.003298, 0.003246, 0.003864, 0.003804, 0.004161, 0.005223, 0.004247, 0.004247, 0.006039, 0.007031, 0.006142, 0.00407, 0.003014, 0.00246, 0.002503, 0.00243, 0.00292, 0.001778, 0.001808, 0.001434, 0.001417, 0.002138, 0.003177, 0.003177, 0.003607, 0.004611, 0.004414, 0.006421, 0.004513, 0.004899, 0.004483, 0.004431, 0.006619, 0.008276, 0.014586, 0.016021, 0.022306, 0.023087, 0.059222, 0.059222, 0.079919, 0.083462, 0.085092, 0.036378, 0.023087, 0.020522, 0.022667, 0.016826, 0.009294, 0.013016, 0.008276, 0.014075, 0.010509, 0.007259, 0.009015, 0.009187, 0.013016, 0.011669, 0.007177, 0.004921, 0.005086, 0.005249, 0.004689, 0.003607, 0.003963, 0.003997, 0.00515, 0.004899, 0.004161, 0.005799, 0.006533, 0.008895, 0.005932, 0.008624, 0.009294, 0.00962, 0.00962, 0.009977, 0.015078, 0.016826, 0.014783, 0.011342, 0.007177, 0.01227, 0.020165, 0.020165, 0.038858, 0.030003, 0.030003, 0.026892, 0.014586, 0.009294, 0.005799, 0.00543, 0.005249, 0.004835, 0.00407, 0.002581, 0.001748, 0.00155, 0.001906, 0.002211, 0.001709, 0.002276, 0.00246, 0.002396, 0.002211, 0.002276, 0.002581, 0.002366, 0.003607, 0.004431, 0.006142, 0.009728, 0.01078, 0.007177, 0.011518, 0.014783, 0.015344, 0.018106, 0.023087, 0.016021, 0.018106, 0.024826, 0.017447, 0.008525, 0.005872, 0.007422, 0.004899, 0.004835, 0.00389, 0.003461, 0.003924, 0.004135, 0.004161, 0.00407, 0.005623, 0.005223, 0.00389, 0.005503, 0.007091, 0.004899, 0.004736, 0.006482, 0.006482, 0.007645, 0.01078, 0.016528, 0.015694, 0.033407, 0.022667, 0.048328, 0.050641, 0.031287], '')</t>
  </si>
  <si>
    <t xml:space="preserve">F5S1M2|F5S1M2_9ENTR Small-conductance mechanosensitive channel OS=Enterobacter hormaechei ATCC 49162 </t>
  </si>
  <si>
    <t>([0.028107, 0.048328, 0.040537, 0.054297, 0.083462, 0.049374, 0.025762, 0.018415, 0.024826, 0.035586, 0.047319, 0.050641, 0.020876, 0.011106, 0.011106, 0.010509, 0.009728, 0.011903, 0.007877, 0.008409, 0.008409, 0.005992, 0.004976, 0.005011, 0.00359, 0.002976, 0.002688, 0.002606, 0.00243, 0.001709, 0.001602, 0.001335, 0.000983, 0.001142, 0.001434, 0.002211, 0.001434, 0.001533, 0.001778, 0.002555, 0.002138, 0.002366, 0.003276, 0.003821, 0.003405, 0.004135, 0.003671, 0.004577, 0.006701, 0.010672, 0.009401, 0.010221, 0.010509, 0.021381, 0.020876, 0.020876, 0.022306, 0.021816, 0.019401, 0.019401, 0.014075, 0.010372, 0.010509, 0.010131, 0.006988, 0.009294, 0.007422, 0.006701, 0.006795, 0.004513, 0.004577, 0.004689, 0.003246, 0.003276, 0.002688, 0.002555, 0.00292, 0.00283, 0.003276, 0.004414, 0.003431, 0.003963, 0.005799, 0.006567, 0.006482, 0.006795, 0.004835, 0.006142, 0.006795, 0.005623, 0.008409, 0.006894, 0.008723, 0.013821, 0.010221, 0.010221, 0.009977, 0.009977, 0.006619, 0.007555, 0.00543, 0.007259, 0.007031, 0.006701, 0.005503, 0.005503, 0.007495, 0.007555, 0.007555, 0.008804, 0.013613, 0.009483, 0.007495, 0.006142, 0.004736, 0.006988, 0.005503, 0.008075, 0.009294, 0.009015, 0.01078, 0.019109, 0.018415, 0.020876, 0.013016, 0.014783, 0.016257, 0.009187, 0.015078, 0.018787, 0.013437, 0.011106, 0.017138, 0.034884, 0.042364, 0.038042, 0.037156, 0.049374, 0.049374, 0.020522, 0.020876, 0.020165, 0.021381, 0.023534, 0.01204, 0.0198, 0.034884, 0.0198, 0.040537, 0.041405, 0.042364, 0.043307, 0.034068, 0.021381, 0.013265, 0.024393, 0.051831, 0.049374, 0.081712, 0.040537, 0.040537, 0.0704, 0.0704, 0.071867, 0.034068, 0.034884, 0.038042, 0.018106, 0.028695, 0.026892, 0.030003, 0.038042, 0.045352, 0.076542, 0.125101, 0.200174, 0.185198, 0.102787, 0.056825, 0.034884, 0.067594, 0.081712, 0.083462, 0.049374, 0.048328, 0.092881, 0.17593, 0.094817, 0.191378, 0.200174, 0.137348, 0.122885, 0.100716, 0.090864, 0.049374, 0.03976, 0.03976, 0.020522, 0.020522, 0.030003, 0.048328, 0.05306, 0.090864, 0.111485, 0.106997, 0.055536, 0.055536, 0.055536, 0.102787, 0.10481, 0.10481, 0.164327, 0.098513, 0.098513, 0.098513, 0.182256, 0.222385, 0.132295, 0.21291, 0.275179, 0.308712, 0.308712, 0.206376, 0.209395, 0.120615, 0.137348, 0.155435, 0.155435, 0.086953, 0.048328, 0.044297, 0.042364, 0.03976, 0.071867, 0.078022, 0.078022, 0.074921, 0.076542, 0.086953, 0.054297, 0.036378, 0.038858, 0.025316, 0.025316, 0.024826, 0.049374, 0.043307, 0.067594, 0.067594, 0.125101, 0.11371, 0.120615, 0.102787, 0.111485, 0.11371, 0.06184, 0.111485, 0.054297, 0.06184, 0.058088, 0.111485, 0.191378, 0.155435, 0.225814, 0.247041, 0.25031, 0.18812, 0.271506, 0.268042, 0.206376, 0.191378, 0.308712, 0.264545, 0.30533, 0.271506, 0.243554, 0.318242, 0.295083, 0.408655, 0.342579, 0.436924, 0.36309, 0.31487, 0.339168], '')</t>
  </si>
  <si>
    <t xml:space="preserve">F5S1M3|F5S1M3_9ENTR Fructose-bisphosphate aldolase OS=Enterobacter hormaechei ATCC 49162 </t>
  </si>
  <si>
    <t>([0.067594, 0.044297, 0.025762, 0.040537, 0.055536, 0.081712, 0.116183, 0.085092, 0.116183, 0.137348, 0.109221, 0.071867, 0.078022, 0.049374, 0.0704, 0.134866, 0.139895, 0.25031, 0.335645, 0.222385, 0.167087, 0.102787, 0.179055, 0.232838, 0.161087, 0.179055, 0.111485, 0.066181, 0.102787, 0.098513, 0.10481, 0.15284, 0.170161, 0.170161, 0.206376, 0.173081, 0.106997, 0.106997, 0.100716, 0.076542, 0.122885, 0.144935, 0.161087, 0.137348, 0.137348, 0.225814, 0.15284, 0.142424, 0.144935, 0.158265, 0.081712, 0.073402, 0.081712, 0.137348, 0.127496, 0.127496, 0.155435, 0.139895, 0.073402, 0.058088, 0.0704, 0.085092, 0.085092, 0.085092, 0.085092, 0.106997, 0.094817, 0.083462, 0.164327, 0.236433, 0.219301, 0.301917, 0.271506, 0.179055, 0.116183, 0.116183, 0.118441, 0.085092, 0.158265, 0.236433, 0.236433, 0.247041, 0.25406, 0.191378, 0.264545, 0.281712, 0.232838, 0.194234, 0.30533, 0.281712, 0.179055, 0.179055, 0.15284, 0.206376, 0.229226, 0.229226, 0.158265, 0.191378, 0.281712, 0.298791, 0.30533, 0.25406, 0.216401, 0.206376, 0.264545, 0.185198, 0.11371, 0.167087, 0.125101, 0.064632, 0.069024, 0.120615, 0.074921, 0.069024, 0.060549, 0.074921, 0.120615, 0.206376, 0.196879, 0.196879, 0.102787, 0.081712, 0.11371, 0.137348, 0.139895, 0.139895, 0.236433, 0.236433, 0.120615, 0.18812, 0.268042, 0.26085, 0.222385, 0.216401, 0.308712, 0.216401, 0.247041, 0.271506, 0.271506, 0.275179, 0.191378, 0.318242, 0.374039, 0.414856, 0.324872, 0.349426, 0.271506, 0.164327, 0.239899, 0.339168, 0.25031, 0.179055, 0.15008, 0.191378, 0.232838, 0.219301, 0.295083, 0.257454, 0.229226, 0.173081, 0.179055, 0.182256, 0.182256, 0.10481, 0.111485, 0.118441, 0.102787, 0.10481, 0.167087, 0.167087, 0.170161, 0.278302, 0.377384, 0.418646, 0.41194, 0.394753, 0.408655, 0.422041, 0.465241, 0.468512, 0.468512, 0.476583, 0.529623, 0.5017, 0.56648, 0.458154, 0.447574, 0.447574, 0.553315, 0.585406, 0.618285, 0.632174, 0.525368, 0.51388, 0.408655, 0.380708, 0.352862, 0.346032, 0.352862, 0.281712, 0.275179, 0.30533, 0.21291, 0.239899, 0.271506, 0.295083, 0.264545, 0.356642, 0.278302, 0.236433, 0.185198, 0.164327, 0.088832, 0.125101, 0.125101, 0.15008, 0.17593, 0.257454, 0.200174, 0.120615, 0.170161, 0.200174, 0.206376, 0.298791, 0.247041, 0.167087, 0.116183, 0.200174, 0.222385, 0.30533, 0.257454, 0.216401, 0.219301, 0.332115, 0.332115, 0.332115, 0.40511, 0.321458, 0.271506, 0.321458, 0.398279, 0.398279, 0.370445, 0.380708, 0.298791, 0.380708, 0.440853, 0.529623, 0.525368, 0.414856, 0.42561, 0.401658, 0.414856, 0.31487, 0.301917, 0.30533, 0.295083, 0.275179, 0.349426, 0.40511, 0.40511, 0.384043, 0.401658, 0.418646, 0.328603, 0.398279, 0.380708, 0.377384, 0.308712, 0.308712, 0.301917, 0.291804, 0.335645, 0.332115, 0.42561, 0.380708, 0.394753, 0.31487, 0.328603, 0.332115, 0.349426, 0.352862, 0.390993, 0.278302, 0.229226, 0.308712, 0.216401, 0.21291, 0.216401, 0.196879, 0.134866, 0.209395, 0.139895, 0.122885, 0.164327, 0.170161, 0.222385, 0.219301, 0.275179, 0.185198, 0.122885, 0.120615, 0.118441, 0.118441, 0.137348, 0.158265, 0.170161, 0.295083, 0.281712, 0.281712, 0.374039, 0.458154, 0.458154, 0.585406, 0.716283, 0.716283, 0.707965, 0.58069, 0.468512, 0.509769, 0.657645, 0.754692, 0.666105, 0.538167, 0.447574, 0.529623, 0.5017, 0.461924, 0.440853, 0.444081, 0.440853, 0.387226, 0.321458, 0.31487, 0.288399, 0.200174, 0.216401, 0.229226, 0.284882, 0.264545, 0.25406, 0.236433, 0.167087, 0.232838, 0.30533, 0.298791, 0.311707, 0.278302, 0.225814, 0.191378, 0.164327, 0.142424, 0.15008, 0.179055, 0.144935, 0.11371, 0.161087, 0.109221, 0.067594], '')</t>
  </si>
  <si>
    <t>[182, 183, 184, 188, 189, 190, 191, 192, 193, 247, 248, 313, 314, 315, 316, 317, 319, 320, 321, 322, 323, 325, 326]</t>
  </si>
  <si>
    <t xml:space="preserve">F5S1M6|F5S1M6_9ENTR Transketolase OS=Enterobacter hormaechei ATCC 49162 </t>
  </si>
  <si>
    <t>([0.374039, 0.408655, 0.401658, 0.318242, 0.349426, 0.321458, 0.36309, 0.356642, 0.318242, 0.36309, 0.384043, 0.398279, 0.401658, 0.401658, 0.398279, 0.401658, 0.414856, 0.494003, 0.490133, 0.509769, 0.490133, 0.59508, 0.538167, 0.534167, 0.648219, 0.534167, 0.549308, 0.562014, 0.521092, 0.5017, 0.380708, 0.387226, 0.42561, 0.324872, 0.25031, 0.264545, 0.264545, 0.247041, 0.278302, 0.321458, 0.30533, 0.377384, 0.346032, 0.284882, 0.284882, 0.281712, 0.370445, 0.41194, 0.394753, 0.349426, 0.36309, 0.380708, 0.374039, 0.374039, 0.476583, 0.562014, 0.545602, 0.538167, 0.472492, 0.36309, 0.264545, 0.158265, 0.134866, 0.102787, 0.118441, 0.142424, 0.085092, 0.085092, 0.078022, 0.03976, 0.083462, 0.071867, 0.134866, 0.081712, 0.085092, 0.098513, 0.058088, 0.058088, 0.06184, 0.040537, 0.067594, 0.122885, 0.134866, 0.137348, 0.200174, 0.275179, 0.275179, 0.384043, 0.377384, 0.380708, 0.517562, 0.534167, 0.553315, 0.529623, 0.51388, 0.494003, 0.440853, 0.525368, 0.461924, 0.472492, 0.608892, 0.608892, 0.59014, 0.699094, 0.733139, 0.622677, 0.626927, 0.642678, 0.59917, 0.497853, 0.468512, 0.444081, 0.394753, 0.394753, 0.384043, 0.436924, 0.40511, 0.349426, 0.321458, 0.40511, 0.377384, 0.380708, 0.291804, 0.26085, 0.232838, 0.216401, 0.191378, 0.203355, 0.185198, 0.21291, 0.295083, 0.321458, 0.321458, 0.268042, 0.268042, 0.278302, 0.321458, 0.243554, 0.332115, 0.268042, 0.216401, 0.129801, 0.076542, 0.125101, 0.15284, 0.173081, 0.102787, 0.15008, 0.111485, 0.127496, 0.106997, 0.064632, 0.06312, 0.060549, 0.116183, 0.116183, 0.066181, 0.066181, 0.078022, 0.06312, 0.11371, 0.134866, 0.158265, 0.225814, 0.155435, 0.15008, 0.144935, 0.15008, 0.137348, 0.15008, 0.074921, 0.041405, 0.074921, 0.079919, 0.083462, 0.073402, 0.064632, 0.10481, 0.066181, 0.11371, 0.132295, 0.134866, 0.094817, 0.164327, 0.170161, 0.167087, 0.096677, 0.102787, 0.164327, 0.225814, 0.257454, 0.328603, 0.390993, 0.380708, 0.271506, 0.281712, 0.25406, 0.236433, 0.239899, 0.239899, 0.232838, 0.17593, 0.127496, 0.173081, 0.15284, 0.109221, 0.17593, 0.271506, 0.268042, 0.268042, 0.225814, 0.232838, 0.257454, 0.206376, 0.200174, 0.298791, 0.247041, 0.21291, 0.328603, 0.349426, 0.398279, 0.394753, 0.42561, 0.42561, 0.433034, 0.444081, 0.5017, 0.529623, 0.525368, 0.440853, 0.349426, 0.335645, 0.25031, 0.247041, 0.332115, 0.264545, 0.191378, 0.216401, 0.17593, 0.158265, 0.142424, 0.191378, 0.203355, 0.222385, 0.25406, 0.25031, 0.243554, 0.257454, 0.232838, 0.232838, 0.31487, 0.398279, 0.414856, 0.529623, 0.450668, 0.450668, 0.545602, 0.608892, 0.63748, 0.675549, 0.642678, 0.545602, 0.51388, 0.497853, 0.529623, 0.529623, 0.444081, 0.444081, 0.359901, 0.342579, 0.349426, 0.377384, 0.352862, 0.281712, 0.268042, 0.271506, 0.301917, 0.288399, 0.335645, 0.239899, 0.219301, 0.219301, 0.318242, 0.236433, 0.25031, 0.206376, 0.225814, 0.324872, 0.268042, 0.346032, 0.374039, 0.346032, 0.308712, 0.352862, 0.42561, 0.380708, 0.377384, 0.356642, 0.380708, 0.356642, 0.335645, 0.408655, 0.408655, 0.295083, 0.349426, 0.332115, 0.332115, 0.239899, 0.25031, 0.324872, 0.342579, 0.298791, 0.295083, 0.318242, 0.200174, 0.229226, 0.257454, 0.339168, 0.288399, 0.264545, 0.268042, 0.377384, 0.359901, 0.414856, 0.509769, 0.553315, 0.440853, 0.483068, 0.557691, 0.517562, 0.461924, 0.454136, 0.505461, 0.42561, 0.321458, 0.390993, 0.384043, 0.301917, 0.321458, 0.328603, 0.346032, 0.374039, 0.356642, 0.398279, 0.284882, 0.26085, 0.243554, 0.349426, 0.332115, 0.332115, 0.332115, 0.380708, 0.384043, 0.328603, 0.346032, 0.450668, 0.450668, 0.342579, 0.422041, 0.433034, 0.380708, 0.284882, 0.284882, 0.308712, 0.206376, 0.209395, 0.239899, 0.243554, 0.239899, 0.21291, 0.26085, 0.185198, 0.144935, 0.158265, 0.185198, 0.281712, 0.185198, 0.219301, 0.25031, 0.164327, 0.139895, 0.209395, 0.288399, 0.257454, 0.268042, 0.291804, 0.384043, 0.40511, 0.418646, 0.390993, 0.390993, 0.377384, 0.472492, 0.401658, 0.288399, 0.295083, 0.185198, 0.26085, 0.194234, 0.275179, 0.387226, 0.284882, 0.284882, 0.243554, 0.25031, 0.196879, 0.194234, 0.158265, 0.15284, 0.142424, 0.106997, 0.106997, 0.066181, 0.06312, 0.118441, 0.182256, 0.102787, 0.118441, 0.139895, 0.120615, 0.120615, 0.106997, 0.194234, 0.11371, 0.094817, 0.071867, 0.044297, 0.050641, 0.069024, 0.034884, 0.028695, 0.049374, 0.064632, 0.086953, 0.056825, 0.058088, 0.044297, 0.0704, 0.094817, 0.048328, 0.069024, 0.064632, 0.069024, 0.067594, 0.129801, 0.139895, 0.137348, 0.167087, 0.142424, 0.134866, 0.216401, 0.26085, 0.257454, 0.161087, 0.18812, 0.173081, 0.170161, 0.222385, 0.271506, 0.298791, 0.40511, 0.450668, 0.458154, 0.454136, 0.483068, 0.40511, 0.494003, 0.549308, 0.553315, 0.63748, 0.626927, 0.517562, 0.497853, 0.4292, 0.534167, 0.570702, 0.699094, 0.642678, 0.608892, 0.59508, 0.486429, 0.458154, 0.483068, 0.408655, 0.414856, 0.394753, 0.394753, 0.394753, 0.384043, 0.418646, 0.380708, 0.352862, 0.339168, 0.332115, 0.30533, 0.298791, 0.206376, 0.209395, 0.25406, 0.264545, 0.271506, 0.359901, 0.387226, 0.36309, 0.40511, 0.311707, 0.219301, 0.206376, 0.18812, 0.185198, 0.219301, 0.298791, 0.247041, 0.311707, 0.321458, 0.422041, 0.440853, 0.509769, 0.494003, 0.529623, 0.538167, 0.529623, 0.440853, 0.377384, 0.384043, 0.324872, 0.377384, 0.461924, 0.549308, 0.549308, 0.450668, 0.380708, 0.291804, 0.370445, 0.414856, 0.342579, 0.308712, 0.291804, 0.298791, 0.321458, 0.311707, 0.219301, 0.142424, 0.129801, 0.096677, 0.074921, 0.129801, 0.15284, 0.15008, 0.167087, 0.118441, 0.206376, 0.18812, 0.236433, 0.179055, 0.142424, 0.173081, 0.132295, 0.144935, 0.134866, 0.0704, 0.066181, 0.088832, 0.15284, 0.243554, 0.257454, 0.278302, 0.239899, 0.232838, 0.17593, 0.111485, 0.155435, 0.11371, 0.200174, 0.222385, 0.295083, 0.339168, 0.335645, 0.311707, 0.308712, 0.308712, 0.390993, 0.401658, 0.398279, 0.349426, 0.257454, 0.321458, 0.349426, 0.377384, 0.308712, 0.291804, 0.390993, 0.384043, 0.390993, 0.288399, 0.291804, 0.25031, 0.229226, 0.191378, 0.264545, 0.182256, 0.206376, 0.173081, 0.158265, 0.11371, 0.111485, 0.194234, 0.125101, 0.069024, 0.035586, 0.05306, 0.049374, 0.025762, 0.027463, 0.020165, 0.032677, 0.032677, 0.032677, 0.019401, 0.019401, 0.022667, 0.026338, 0.024826, 0.032017, 0.016528, 0.027463, 0.038042, 0.033407, 0.047319, 0.094817, 0.139895, 0.161087, 0.257454, 0.239899, 0.139895, 0.232838, 0.243554, 0.139895, 0.167087, 0.144935, 0.21291, 0.147574, 0.203355, 0.209395, 0.139895, 0.167087, 0.142424, 0.120615, 0.100716, 0.118441, 0.111485, 0.083462, 0.042364, 0.031287, 0.042364, 0.074921, 0.048328, 0.029376, 0.058088, 0.040537, 0.092881, 0.058088, 0.094817], '')</t>
  </si>
  <si>
    <t>[19, 21, 22, 23, 24, 25, 26, 27, 28, 29, 55, 56, 57, 90, 91, 92, 93, 94, 97, 100, 101, 102, 103, 104, 105, 106, 107, 108, 226, 227, 228, 253, 256, 257, 258, 259, 260, 261, 262, 264, 265, 324, 325, 328, 329, 332, 467, 468, 469, 470, 471, 474, 475, 476, 477, 478, 479, 517, 519, 520, 521, 528, 529]</t>
  </si>
  <si>
    <t xml:space="preserve">F5S1P3|F5S1P3_9ENTR Agmatinase OS=Enterobacter hormaechei ATCC 49162 </t>
  </si>
  <si>
    <t>([0.380708, 0.275179, 0.216401, 0.25031, 0.301917, 0.295083, 0.18812, 0.219301, 0.139895, 0.10481, 0.125101, 0.10481, 0.127496, 0.094817, 0.158265, 0.081712, 0.096677, 0.10481, 0.10481, 0.102787, 0.094817, 0.100716, 0.132295, 0.18812, 0.106997, 0.067594, 0.046336, 0.094817, 0.094817, 0.122885, 0.216401, 0.120615, 0.191378, 0.127496, 0.139895, 0.134866, 0.229226, 0.21291, 0.185198, 0.25406, 0.247041, 0.25031, 0.243554, 0.275179, 0.264545, 0.40511, 0.440853, 0.5017, 0.40511, 0.40511, 0.494003, 0.394753, 0.51388, 0.509769, 0.585406, 0.521092, 0.483068, 0.370445, 0.390993, 0.387226, 0.4292, 0.433034, 0.311707, 0.342579, 0.236433, 0.25031, 0.122885, 0.147574, 0.132295, 0.206376, 0.225814, 0.209395, 0.194234, 0.209395, 0.15284, 0.100716, 0.161087, 0.125101, 0.219301, 0.206376, 0.139895, 0.092881, 0.048328, 0.085092, 0.034068, 0.069024, 0.066181, 0.11371, 0.109221, 0.158265, 0.122885, 0.10481, 0.118441, 0.179055, 0.106997, 0.167087, 0.196879, 0.18812, 0.236433, 0.25406, 0.247041, 0.243554, 0.222385, 0.298791, 0.295083, 0.408655, 0.40511, 0.398279, 0.384043, 0.298791, 0.278302, 0.216401, 0.219301, 0.203355, 0.209395, 0.291804, 0.170161, 0.142424, 0.147574, 0.109221, 0.118441, 0.071867, 0.071867, 0.116183, 0.116183, 0.132295, 0.111485, 0.111485, 0.111485, 0.073402, 0.120615, 0.118441, 0.167087, 0.144935, 0.092881, 0.060549, 0.060549, 0.060549, 0.092881, 0.074921, 0.122885, 0.102787, 0.170161, 0.25031, 0.161087, 0.164327, 0.17593, 0.200174, 0.137348, 0.15284, 0.15284, 0.158265, 0.158265, 0.196879, 0.222385, 0.26085, 0.209395, 0.129801, 0.225814, 0.18812, 0.25031, 0.264545, 0.281712, 0.271506, 0.185198, 0.191378, 0.225814, 0.25031, 0.26085, 0.339168, 0.318242, 0.366687, 0.374039, 0.284882, 0.284882, 0.194234, 0.236433, 0.349426, 0.472492, 0.349426, 0.394753, 0.352862, 0.352862, 0.342579, 0.342579, 0.31487, 0.408655, 0.332115, 0.21291, 0.21291, 0.182256, 0.179055, 0.257454, 0.17593, 0.275179, 0.288399, 0.380708, 0.377384, 0.30533, 0.291804, 0.414856, 0.311707, 0.232838, 0.191378, 0.194234, 0.137348, 0.229226, 0.239899, 0.216401, 0.232838, 0.219301, 0.268042, 0.222385, 0.243554, 0.243554, 0.147574, 0.085092, 0.085092, 0.042364, 0.071867, 0.037156, 0.037156, 0.042364, 0.042364, 0.056825, 0.064632, 0.079919, 0.041405, 0.030611, 0.069024, 0.102787, 0.10481, 0.096677, 0.129801, 0.129801, 0.129801, 0.134866, 0.206376, 0.200174, 0.225814, 0.219301, 0.311707, 0.31487, 0.387226, 0.440853, 0.335645, 0.291804, 0.239899, 0.281712, 0.31487, 0.278302, 0.196879, 0.18812, 0.203355, 0.129801, 0.11371, 0.096677, 0.106997, 0.106997, 0.085092, 0.15008, 0.100716, 0.064632, 0.069024, 0.043307, 0.043307, 0.096677, 0.083462, 0.081712, 0.132295, 0.137348, 0.139895, 0.236433, 0.155435, 0.147574, 0.191378, 0.11371, 0.155435, 0.185198, 0.155435, 0.194234, 0.111485, 0.134866, 0.120615, 0.122885, 0.139895, 0.102787, 0.046336, 0.030611, 0.058088, 0.041405, 0.030611, 0.028695, 0.023963, 0.042364, 0.048328, 0.047319, 0.066181, 0.066181, 0.066181, 0.066181, 0.046336, 0.074921, 0.074921, 0.132295, 0.071867], '')</t>
  </si>
  <si>
    <t>[47, 52, 53, 54, 55]</t>
  </si>
  <si>
    <t xml:space="preserve">F5S1P7|F5S1P7_9ENTR Protein SprT OS=Enterobacter hormaechei ATCC 49162 </t>
  </si>
  <si>
    <t>([0.167087, 0.222385, 0.222385, 0.164327, 0.147574, 0.179055, 0.209395, 0.15008, 0.179055, 0.216401, 0.247041, 0.209395, 0.182256, 0.21291, 0.167087, 0.182256, 0.185198, 0.167087, 0.179055, 0.203355, 0.298791, 0.30533, 0.196879, 0.25031, 0.324872, 0.394753, 0.401658, 0.318242, 0.339168, 0.239899, 0.232838, 0.229226, 0.31487, 0.342579, 0.346032, 0.346032, 0.308712, 0.394753, 0.398279, 0.461924, 0.346032, 0.271506, 0.26085, 0.339168, 0.219301, 0.219301, 0.125101, 0.122885, 0.122885, 0.185198, 0.30533, 0.236433, 0.164327, 0.137348, 0.111485, 0.109221, 0.134866, 0.155435, 0.155435, 0.129801, 0.081712, 0.106997, 0.167087, 0.167087, 0.134866, 0.158265, 0.17593, 0.264545, 0.271506, 0.271506, 0.232838, 0.216401, 0.203355, 0.203355, 0.179055, 0.122885, 0.120615, 0.118441, 0.060549, 0.060549, 0.069024, 0.088832, 0.111485, 0.106997, 0.109221, 0.155435, 0.216401, 0.196879, 0.109221, 0.109221, 0.092881, 0.088832, 0.0704, 0.11371, 0.15008, 0.15008, 0.173081, 0.170161, 0.116183, 0.222385, 0.200174, 0.196879, 0.257454, 0.291804, 0.298791, 0.291804, 0.18812, 0.18812, 0.122885, 0.21291, 0.206376, 0.247041, 0.275179, 0.30533, 0.311707, 0.346032, 0.30533, 0.40511, 0.311707, 0.374039, 0.257454, 0.284882, 0.200174, 0.203355, 0.196879, 0.194234, 0.191378, 0.21291, 0.219301, 0.232838, 0.222385, 0.216401, 0.281712, 0.298791, 0.295083, 0.219301, 0.155435, 0.247041, 0.222385, 0.321458, 0.301917, 0.401658, 0.30533, 0.390993, 0.291804, 0.229226, 0.229226, 0.147574, 0.219301, 0.216401, 0.298791, 0.225814, 0.17593, 0.158265, 0.15008, 0.132295, 0.158265, 0.194234, 0.170161, 0.139895, 0.106997, 0.098513, 0.06312, 0.118441, 0.086953], '')</t>
  </si>
  <si>
    <t xml:space="preserve">F5S1P9|F5S1P9_9ENTR Ribosomal RNA small subunit methyltransferase E OS=Enterobacter hormaechei ATCC 49162 </t>
  </si>
  <si>
    <t>([0.106997, 0.058088, 0.092881, 0.164327, 0.222385, 0.15284, 0.10481, 0.134866, 0.194234, 0.222385, 0.25031, 0.301917, 0.200174, 0.271506, 0.268042, 0.26085, 0.30533, 0.311707, 0.370445, 0.30533, 0.318242, 0.41194, 0.433034, 0.42561, 0.390993, 0.30533, 0.308712, 0.394753, 0.356642, 0.321458, 0.295083, 0.295083, 0.288399, 0.346032, 0.288399, 0.380708, 0.295083, 0.18812, 0.18812, 0.216401, 0.243554, 0.243554, 0.243554, 0.247041, 0.155435, 0.164327, 0.200174, 0.291804, 0.209395, 0.247041, 0.243554, 0.243554, 0.25406, 0.243554, 0.271506, 0.356642, 0.281712, 0.370445, 0.40511, 0.390993, 0.324872, 0.247041, 0.229226, 0.222385, 0.298791, 0.328603, 0.328603, 0.366687, 0.352862, 0.454136, 0.447574, 0.480142, 0.42561, 0.422041, 0.339168, 0.349426, 0.268042, 0.335645, 0.342579, 0.342579, 0.318242, 0.384043, 0.465241, 0.468512, 0.483068, 0.468512, 0.509769, 0.51388, 0.398279, 0.408655, 0.308712, 0.318242, 0.284882, 0.366687, 0.275179, 0.370445, 0.281712, 0.366687, 0.301917, 0.291804, 0.275179, 0.219301, 0.225814, 0.264545, 0.18812, 0.10481, 0.10481, 0.134866, 0.122885, 0.144935, 0.139895, 0.15284, 0.142424, 0.090864, 0.096677, 0.134866, 0.134866, 0.196879, 0.129801, 0.191378, 0.18812, 0.26085, 0.257454, 0.26085, 0.232838, 0.219301, 0.321458, 0.318242, 0.219301, 0.196879, 0.18812, 0.164327, 0.200174, 0.142424, 0.225814, 0.222385, 0.247041, 0.236433, 0.232838, 0.324872, 0.311707, 0.225814, 0.264545, 0.359901, 0.268042, 0.25406, 0.380708, 0.346032, 0.324872, 0.418646, 0.36309, 0.461924, 0.497853, 0.422041, 0.418646, 0.380708, 0.384043, 0.401658, 0.41194, 0.414856, 0.408655, 0.328603, 0.41194, 0.295083, 0.291804, 0.295083, 0.30533, 0.30533, 0.324872, 0.321458, 0.311707, 0.366687, 0.349426, 0.25406, 0.36309, 0.444081, 0.384043, 0.40511, 0.30533, 0.324872, 0.26085, 0.275179, 0.349426, 0.288399, 0.36309, 0.271506, 0.271506, 0.182256, 0.155435, 0.18812, 0.225814, 0.229226, 0.257454, 0.179055, 0.26085, 0.219301, 0.222385, 0.321458, 0.203355, 0.257454, 0.200174, 0.275179, 0.229226, 0.229226, 0.209395, 0.222385, 0.209395, 0.298791, 0.394753, 0.311707, 0.200174, 0.125101, 0.125101, 0.147574, 0.216401, 0.161087, 0.122885, 0.111485, 0.106997, 0.18812, 0.219301, 0.25406, 0.219301, 0.170161, 0.182256, 0.239899, 0.15284, 0.25031, 0.21291, 0.137348, 0.219301, 0.232838, 0.308712, 0.209395, 0.182256, 0.200174, 0.185198, 0.264545, 0.243554, 0.209395, 0.167087, 0.132295, 0.096677, 0.092881, 0.139895, 0.098513, 0.092881, 0.164327], '')</t>
  </si>
  <si>
    <t>[86, 87]</t>
  </si>
  <si>
    <t xml:space="preserve">F5S1Q0|F5S1Q0_9ENTR Glutathione synthetase OS=Enterobacter hormaechei ATCC 49162 </t>
  </si>
  <si>
    <t>([0.014075, 0.015694, 0.026338, 0.017447, 0.027463, 0.018787, 0.024393, 0.032017, 0.046336, 0.060549, 0.076542, 0.056825, 0.083462, 0.066181, 0.0704, 0.042364, 0.083462, 0.102787, 0.147574, 0.134866, 0.11371, 0.182256, 0.137348, 0.142424, 0.147574, 0.134866, 0.139895, 0.11371, 0.127496, 0.088832, 0.096677, 0.100716, 0.116183, 0.085092, 0.069024, 0.067594, 0.122885, 0.109221, 0.144935, 0.11371, 0.11371, 0.096677, 0.096677, 0.161087, 0.144935, 0.144935, 0.102787, 0.17593, 0.158265, 0.155435, 0.209395, 0.209395, 0.127496, 0.209395, 0.288399, 0.257454, 0.25406, 0.257454, 0.161087, 0.144935, 0.17593, 0.196879, 0.236433, 0.25031, 0.167087, 0.144935, 0.144935, 0.173081, 0.170161, 0.155435, 0.15284, 0.100716, 0.054297, 0.056825, 0.038042, 0.038858, 0.074921, 0.132295, 0.142424, 0.268042, 0.167087, 0.173081, 0.164327, 0.170161, 0.098513, 0.100716, 0.0704, 0.116183, 0.139895, 0.079919, 0.079919, 0.043307, 0.074921, 0.122885, 0.161087, 0.216401, 0.236433, 0.236433, 0.225814, 0.203355, 0.116183, 0.132295, 0.086953, 0.090864, 0.076542, 0.15284, 0.236433, 0.324872, 0.247041, 0.239899, 0.339168, 0.352862, 0.447574, 0.447574, 0.444081, 0.394753, 0.291804, 0.281712, 0.257454, 0.161087, 0.090864, 0.142424, 0.222385, 0.209395, 0.203355, 0.236433, 0.222385, 0.219301, 0.15284, 0.167087, 0.17593, 0.161087, 0.225814, 0.206376, 0.196879, 0.21291, 0.219301, 0.295083, 0.264545, 0.203355, 0.21291, 0.321458, 0.31487, 0.301917, 0.380708, 0.387226, 0.281712, 0.191378, 0.155435, 0.216401, 0.30533, 0.225814, 0.239899, 0.243554, 0.216401, 0.21291, 0.203355, 0.247041, 0.25406, 0.203355, 0.200174, 0.288399, 0.216401, 0.219301, 0.239899, 0.236433, 0.236433, 0.342579, 0.4292, 0.380708, 0.390993, 0.301917, 0.298791, 0.26085, 0.275179, 0.311707, 0.236433, 0.243554, 0.284882, 0.209395, 0.288399, 0.390993, 0.390993, 0.370445, 0.298791, 0.25406, 0.225814, 0.225814, 0.206376, 0.127496, 0.132295, 0.155435, 0.185198, 0.185198, 0.203355, 0.200174, 0.196879, 0.281712, 0.268042, 0.25031, 0.264545, 0.191378, 0.137348, 0.100716, 0.167087, 0.236433, 0.281712, 0.339168, 0.271506, 0.291804, 0.288399, 0.291804, 0.18812, 0.185198, 0.257454, 0.185198, 0.200174, 0.209395, 0.203355, 0.209395, 0.225814, 0.295083, 0.370445, 0.4292, 0.5017, 0.41194, 0.384043, 0.339168, 0.308712, 0.370445, 0.339168, 0.42561, 0.525368, 0.666105, 0.703578, 0.741537, 0.745909, 0.707965, 0.716283, 0.716283, 0.733139, 0.59508, 0.613573, 0.509769, 0.480142, 0.465241, 0.549308, 0.509769, 0.541878, 0.58069, 0.59014, 0.497853, 0.490133, 0.440853, 0.401658, 0.40511, 0.298791, 0.298791, 0.209395, 0.142424, 0.139895, 0.085092, 0.147574, 0.085092, 0.086953, 0.102787, 0.11371, 0.11371, 0.102787, 0.109221, 0.100716, 0.06312, 0.109221, 0.078022, 0.098513, 0.102787, 0.122885, 0.191378, 0.194234, 0.200174, 0.26085, 0.278302, 0.271506, 0.271506, 0.321458, 0.414856, 0.321458, 0.339168, 0.26085, 0.342579, 0.25031, 0.247041, 0.311707, 0.281712, 0.268042, 0.232838, 0.247041, 0.191378, 0.120615, 0.194234, 0.268042, 0.26085, 0.173081, 0.264545, 0.239899, 0.247041, 0.203355, 0.281712, 0.21291, 0.288399, 0.25406, 0.339168, 0.291804, 0.25031, 0.25031], '')</t>
  </si>
  <si>
    <t>[224, 232, 233, 234, 235, 236, 237, 238, 239, 240, 241, 242, 243, 246, 247, 248, 249, 250]</t>
  </si>
  <si>
    <t xml:space="preserve">F5S1Q2|F5S1Q2_9ENTR Putative pre-16S rRNA nuclease OS=Enterobacter hormaechei ATCC 49162 </t>
  </si>
  <si>
    <t>([0.067594, 0.106997, 0.139895, 0.17593, 0.11371, 0.144935, 0.118441, 0.122885, 0.100716, 0.125101, 0.158265, 0.185198, 0.120615, 0.120615, 0.118441, 0.182256, 0.225814, 0.25031, 0.390993, 0.298791, 0.40511, 0.377384, 0.288399, 0.288399, 0.26085, 0.356642, 0.36309, 0.42561, 0.458154, 0.56648, 0.570702, 0.450668, 0.461924, 0.465241, 0.374039, 0.387226, 0.380708, 0.324872, 0.243554, 0.206376, 0.308712, 0.206376, 0.247041, 0.36309, 0.370445, 0.408655, 0.332115, 0.239899, 0.179055, 0.17593, 0.090864, 0.106997, 0.11371, 0.11371, 0.144935, 0.229226, 0.21291, 0.219301, 0.31487, 0.41194, 0.447574, 0.346032, 0.447574, 0.40511, 0.370445, 0.332115, 0.324872, 0.384043, 0.36309, 0.401658, 0.41194, 0.494003, 0.366687, 0.458154, 0.447574, 0.483068, 0.366687, 0.366687, 0.295083, 0.278302, 0.200174, 0.167087, 0.167087, 0.167087, 0.200174, 0.216401, 0.247041, 0.170161, 0.170161, 0.278302, 0.239899, 0.243554, 0.216401, 0.301917, 0.268042, 0.271506, 0.191378, 0.194234, 0.206376, 0.278302, 0.281712, 0.349426, 0.25031, 0.332115, 0.298791, 0.21291, 0.209395, 0.206376, 0.288399, 0.291804, 0.222385, 0.295083, 0.278302, 0.281712, 0.281712, 0.284882, 0.222385, 0.219301, 0.239899, 0.15284, 0.161087, 0.158265, 0.096677, 0.098513, 0.106997, 0.134866, 0.206376, 0.122885, 0.102787, 0.081712, 0.064632, 0.079919, 0.056825, 0.040537, 0.035586, 0.024393, 0.020522, 0.024393], '')</t>
  </si>
  <si>
    <t>[29, 30]</t>
  </si>
  <si>
    <t xml:space="preserve">F5S1Q4|F5S1Q4_9ENTR Pyridoxal phosphate homeostasis protein OS=Enterobacter hormaechei ATCC 49162 </t>
  </si>
  <si>
    <t>([0.271506, 0.311707, 0.356642, 0.387226, 0.298791, 0.321458, 0.318242, 0.31487, 0.31487, 0.342579, 0.359901, 0.318242, 0.308712, 0.301917, 0.356642, 0.380708, 0.384043, 0.384043, 0.40511, 0.436924, 0.339168, 0.318242, 0.295083, 0.225814, 0.222385, 0.30533, 0.31487, 0.339168, 0.394753, 0.394753, 0.387226, 0.36309, 0.352862, 0.328603, 0.339168, 0.339168, 0.264545, 0.191378, 0.161087, 0.216401, 0.219301, 0.301917, 0.356642, 0.281712, 0.342579, 0.359901, 0.370445, 0.278302, 0.21291, 0.194234, 0.232838, 0.232838, 0.196879, 0.281712, 0.308712, 0.209395, 0.232838, 0.284882, 0.243554, 0.268042, 0.284882, 0.275179, 0.278302, 0.31487, 0.42561, 0.436924, 0.339168, 0.339168, 0.328603, 0.40511, 0.291804, 0.194234, 0.194234, 0.291804, 0.200174, 0.209395, 0.295083, 0.308712, 0.335645, 0.440853, 0.440853, 0.339168, 0.275179, 0.243554, 0.247041, 0.25031, 0.144935, 0.225814, 0.132295, 0.15284, 0.15008, 0.25031, 0.25031, 0.26085, 0.229226, 0.229226, 0.216401, 0.142424, 0.11371, 0.118441, 0.118441, 0.071867, 0.118441, 0.17593, 0.21291, 0.196879, 0.219301, 0.291804, 0.295083, 0.359901, 0.465241, 0.42561, 0.335645, 0.433034, 0.352862, 0.271506, 0.264545, 0.278302, 0.271506, 0.311707, 0.216401, 0.216401, 0.308712, 0.328603, 0.332115, 0.318242, 0.318242, 0.281712, 0.318242, 0.21291, 0.243554, 0.137348, 0.161087, 0.25406, 0.161087, 0.232838, 0.328603, 0.332115, 0.291804, 0.352862, 0.352862, 0.377384, 0.346032, 0.308712, 0.206376, 0.225814, 0.225814, 0.15284, 0.158265, 0.098513, 0.158265, 0.161087, 0.161087, 0.134866, 0.102787, 0.100716, 0.116183, 0.088832, 0.17593, 0.216401, 0.247041, 0.236433, 0.206376, 0.257454, 0.284882, 0.384043, 0.236433, 0.209395, 0.225814, 0.191378, 0.284882, 0.301917, 0.26085, 0.318242, 0.288399, 0.284882, 0.268042, 0.25031, 0.25031, 0.139895, 0.125101, 0.102787, 0.102787, 0.102787, 0.096677, 0.100716, 0.060549, 0.129801, 0.158265, 0.142424, 0.170161, 0.098513, 0.090864, 0.090864, 0.109221, 0.170161, 0.209395, 0.278302, 0.281712, 0.278302, 0.332115, 0.243554, 0.247041, 0.21291, 0.308712, 0.298791, 0.298791, 0.324872, 0.239899, 0.236433, 0.222385, 0.219301, 0.311707, 0.278302, 0.222385, 0.129801, 0.118441, 0.086953, 0.11371, 0.109221, 0.074921, 0.096677, 0.173081, 0.17593, 0.179055, 0.15284, 0.125101, 0.092881, 0.102787, 0.142424, 0.10481, 0.191378, 0.15008], '')</t>
  </si>
  <si>
    <t xml:space="preserve">F5S1Q8|F5S1Q8_9ENTR Heme chaperone HemW OS=Enterobacter hormaechei ATCC 49162 </t>
  </si>
  <si>
    <t>([0.038858, 0.060549, 0.033407, 0.066181, 0.036378, 0.023963, 0.020522, 0.031287, 0.040537, 0.028695, 0.046336, 0.034068, 0.024393, 0.025316, 0.021381, 0.019401, 0.016528, 0.025762, 0.021381, 0.020876, 0.035586, 0.06312, 0.073402, 0.086953, 0.086953, 0.155435, 0.257454, 0.332115, 0.225814, 0.173081, 0.225814, 0.196879, 0.209395, 0.219301, 0.179055, 0.298791, 0.209395, 0.222385, 0.196879, 0.243554, 0.26085, 0.295083, 0.206376, 0.164327, 0.236433, 0.206376, 0.206376, 0.21291, 0.144935, 0.222385, 0.295083, 0.239899, 0.142424, 0.134866, 0.200174, 0.225814, 0.209395, 0.298791, 0.311707, 0.342579, 0.25031, 0.236433, 0.206376, 0.295083, 0.356642, 0.311707, 0.278302, 0.288399, 0.278302, 0.264545, 0.18812, 0.194234, 0.281712, 0.321458, 0.408655, 0.380708, 0.380708, 0.301917, 0.308712, 0.200174, 0.17593, 0.222385, 0.31487, 0.284882, 0.30533, 0.185198, 0.219301, 0.219301, 0.222385, 0.18812, 0.278302, 0.387226, 0.374039, 0.380708, 0.380708, 0.40511, 0.40511, 0.418646, 0.5017, 0.380708, 0.394753, 0.444081, 0.384043, 0.384043, 0.41194, 0.36309, 0.461924, 0.387226, 0.440853, 0.414856, 0.356642, 0.342579, 0.222385, 0.225814, 0.164327, 0.239899, 0.219301, 0.15284, 0.144935, 0.161087, 0.298791, 0.356642, 0.257454, 0.339168, 0.321458, 0.247041, 0.275179, 0.268042, 0.239899, 0.232838, 0.239899, 0.36309, 0.384043, 0.497853, 0.465241, 0.529623, 0.505461, 0.476583, 0.56648, 0.58069, 0.468512, 0.40511, 0.414856, 0.5017, 0.42561, 0.433034, 0.433034, 0.4292, 0.433034, 0.418646, 0.42561, 0.342579, 0.321458, 0.222385, 0.173081, 0.196879, 0.203355, 0.139895, 0.18812, 0.225814, 0.225814, 0.298791, 0.247041, 0.257454, 0.275179, 0.324872, 0.247041, 0.335645, 0.352862, 0.275179, 0.374039, 0.374039, 0.4292, 0.328603, 0.422041, 0.384043, 0.394753, 0.42561, 0.545602, 0.509769, 0.414856, 0.40511, 0.301917, 0.298791, 0.291804, 0.200174, 0.229226, 0.225814, 0.229226, 0.247041, 0.339168, 0.349426, 0.26085, 0.191378, 0.275179, 0.257454, 0.328603, 0.349426, 0.346032, 0.257454, 0.182256, 0.284882, 0.295083, 0.408655, 0.505461, 0.461924, 0.465241, 0.342579, 0.436924, 0.335645, 0.203355, 0.203355, 0.21291, 0.288399, 0.390993, 0.40511, 0.328603, 0.257454, 0.232838, 0.179055, 0.209395, 0.288399, 0.170161, 0.161087, 0.164327, 0.094817, 0.122885, 0.185198, 0.295083, 0.257454, 0.25406, 0.332115, 0.311707, 0.324872, 0.324872, 0.232838, 0.232838, 0.232838, 0.321458, 0.311707, 0.352862, 0.298791, 0.308712, 0.311707, 0.203355, 0.182256, 0.167087, 0.155435, 0.161087, 0.098513, 0.071867, 0.125101, 0.090864, 0.094817, 0.048328, 0.048328, 0.073402, 0.064632, 0.106997, 0.092881, 0.064632, 0.060549, 0.050641, 0.056825, 0.10481, 0.194234, 0.191378, 0.21291, 0.142424, 0.127496, 0.203355, 0.25406, 0.243554, 0.332115, 0.318242, 0.390993, 0.414856, 0.436924, 0.444081, 0.349426, 0.31487, 0.398279, 0.394753, 0.5017, 0.377384, 0.288399, 0.30533, 0.30533, 0.401658, 0.483068, 0.5017, 0.42561, 0.476583, 0.454136, 0.418646, 0.440853, 0.436924, 0.436924, 0.332115, 0.349426, 0.328603, 0.268042, 0.206376, 0.216401, 0.216401, 0.196879, 0.268042, 0.173081, 0.116183, 0.120615, 0.102787, 0.079919, 0.139895, 0.122885, 0.122885, 0.155435, 0.076542, 0.067594, 0.034068, 0.038858, 0.036378, 0.071867, 0.085092, 0.106997, 0.109221, 0.111485, 0.144935, 0.096677, 0.144935, 0.243554, 0.239899, 0.18812, 0.222385, 0.209395, 0.18812, 0.144935, 0.11371, 0.21291, 0.243554, 0.232838, 0.236433, 0.239899, 0.25406, 0.332115, 0.342579, 0.342579, 0.346032, 0.295083, 0.390993, 0.311707, 0.291804, 0.295083, 0.377384, 0.374039, 0.349426, 0.301917, 0.278302, 0.229226, 0.229226, 0.225814, 0.236433, 0.239899, 0.25031, 0.164327, 0.094817, 0.055536, 0.042364, 0.047319, 0.102787, 0.11371, 0.194234, 0.191378, 0.15284, 0.127496, 0.100716, 0.083462, 0.118441, 0.196879, 0.271506, 0.209395, 0.170161, 0.26085], '')</t>
  </si>
  <si>
    <t>[98, 135, 136, 138, 139, 143, 178, 179, 204, 283, 290]</t>
  </si>
  <si>
    <t xml:space="preserve">F5S1R2|F5S1R2_9ENTR tRNA (guanine-N(7)-)-methyltransferase OS=Enterobacter hormaechei ATCC 49162 </t>
  </si>
  <si>
    <t>([0.384043, 0.444081, 0.486429, 0.51388, 0.529623, 0.59917, 0.497853, 0.51388, 0.525368, 0.447574, 0.461924, 0.494003, 0.394753, 0.324872, 0.311707, 0.370445, 0.461924, 0.465241, 0.4292, 0.335645, 0.447574, 0.433034, 0.418646, 0.418646, 0.4292, 0.433034, 0.374039, 0.374039, 0.387226, 0.401658, 0.387226, 0.295083, 0.324872, 0.359901, 0.387226, 0.390993, 0.332115, 0.335645, 0.229226, 0.229226, 0.321458, 0.328603, 0.359901, 0.281712, 0.278302, 0.167087, 0.173081, 0.203355, 0.203355, 0.11371, 0.106997, 0.17593, 0.281712, 0.222385, 0.318242, 0.288399, 0.284882, 0.271506, 0.268042, 0.291804, 0.291804, 0.17593, 0.167087, 0.118441, 0.179055, 0.179055, 0.278302, 0.194234, 0.132295, 0.203355, 0.268042, 0.239899, 0.239899, 0.206376, 0.161087, 0.161087, 0.232838, 0.247041, 0.335645, 0.216401, 0.222385, 0.222385, 0.243554, 0.257454, 0.225814, 0.225814, 0.216401, 0.243554, 0.324872, 0.324872, 0.321458, 0.332115, 0.281712, 0.206376, 0.206376, 0.288399, 0.232838, 0.222385, 0.222385, 0.222385, 0.335645, 0.349426, 0.36309, 0.461924, 0.370445, 0.436924, 0.370445, 0.335645, 0.232838, 0.232838, 0.308712, 0.281712, 0.243554, 0.332115, 0.352862, 0.30533, 0.298791, 0.321458, 0.284882, 0.191378, 0.203355, 0.209395, 0.284882, 0.271506, 0.182256, 0.268042, 0.225814, 0.225814, 0.278302, 0.278302, 0.170161, 0.086953, 0.118441, 0.173081, 0.185198, 0.147574, 0.21291, 0.209395, 0.18812, 0.219301, 0.301917, 0.288399, 0.278302, 0.264545, 0.264545, 0.26085, 0.18812, 0.239899, 0.278302, 0.291804, 0.26085, 0.342579, 0.468512, 0.366687, 0.295083, 0.268042, 0.366687, 0.366687, 0.295083, 0.318242, 0.247041, 0.247041, 0.236433, 0.182256, 0.10481, 0.106997, 0.137348, 0.167087, 0.161087, 0.191378, 0.094817, 0.182256, 0.225814, 0.132295, 0.17593, 0.243554, 0.247041, 0.21291, 0.144935, 0.222385, 0.170161, 0.203355, 0.200174, 0.200174, 0.185198, 0.295083, 0.295083, 0.236433, 0.26085, 0.268042, 0.271506, 0.377384, 0.374039, 0.349426, 0.461924, 0.490133, 0.380708, 0.318242, 0.380708, 0.458154, 0.472492, 0.545602, 0.59014, 0.59014, 0.626927, 0.648219, 0.642678, 0.642678, 0.622677, 0.632174, 0.63748, 0.618285, 0.626927, 0.613573, 0.613573, 0.5017, 0.497853, 0.618285, 0.707965, 0.59014, 0.458154, 0.440853, 0.359901, 0.321458, 0.21291, 0.196879, 0.257454, 0.194234, 0.191378, 0.278302, 0.239899, 0.194234, 0.164327, 0.132295, 0.100716, 0.074921, 0.109221, 0.073402, 0.046336], '')</t>
  </si>
  <si>
    <t>[3, 4, 5, 7, 8, 201, 202, 203, 204, 205, 206, 207, 208, 209, 210, 211, 212, 213, 214, 215, 217, 218, 219]</t>
  </si>
  <si>
    <t xml:space="preserve">F5S1R3|F5S1R3_9ENTR Adenine DNA glycosylase OS=Enterobacter hormaechei ATCC 49162 </t>
  </si>
  <si>
    <t>([0.243554, 0.17593, 0.106997, 0.15284, 0.083462, 0.048328, 0.071867, 0.090864, 0.056825, 0.074921, 0.090864, 0.122885, 0.125101, 0.10481, 0.120615, 0.078022, 0.085092, 0.045352, 0.10481, 0.10481, 0.127496, 0.142424, 0.118441, 0.182256, 0.120615, 0.120615, 0.132295, 0.120615, 0.134866, 0.158265, 0.120615, 0.073402, 0.079919, 0.083462, 0.139895, 0.125101, 0.15008, 0.120615, 0.196879, 0.127496, 0.074921, 0.088832, 0.038858, 0.034884, 0.03976, 0.060549, 0.058088, 0.071867, 0.06184, 0.055536, 0.041405, 0.067594, 0.116183, 0.06184, 0.060549, 0.06184, 0.034068, 0.043307, 0.058088, 0.046336, 0.085092, 0.088832, 0.078022, 0.15008, 0.191378, 0.11371, 0.11371, 0.137348, 0.102787, 0.125101, 0.127496, 0.147574, 0.129801, 0.0704, 0.069024, 0.055536, 0.051831, 0.073402, 0.086953, 0.086953, 0.06184, 0.051831, 0.088832, 0.069024, 0.05306, 0.083462, 0.142424, 0.098513, 0.134866, 0.222385, 0.216401, 0.21291, 0.311707, 0.308712, 0.401658, 0.387226, 0.444081, 0.458154, 0.494003, 0.380708, 0.377384, 0.476583, 0.408655, 0.380708, 0.418646, 0.366687, 0.384043, 0.374039, 0.377384, 0.40511, 0.398279, 0.394753, 0.401658, 0.356642, 0.356642, 0.332115, 0.359901, 0.257454, 0.239899, 0.164327, 0.264545, 0.182256, 0.170161, 0.225814, 0.26085, 0.15284, 0.25031, 0.15284, 0.100716, 0.15008, 0.15008, 0.161087, 0.118441, 0.116183, 0.134866, 0.096677, 0.071867, 0.100716, 0.15284, 0.094817, 0.085092, 0.073402, 0.081712, 0.088832, 0.090864, 0.049374, 0.111485, 0.094817, 0.15008, 0.219301, 0.222385, 0.170161, 0.173081, 0.225814, 0.229226, 0.161087, 0.134866, 0.21291, 0.164327, 0.161087, 0.257454, 0.324872, 0.291804, 0.356642, 0.370445, 0.342579, 0.436924, 0.408655, 0.349426, 0.36309, 0.36309, 0.247041, 0.31487, 0.308712, 0.284882, 0.25031, 0.295083, 0.398279, 0.308712, 0.390993, 0.370445, 0.321458, 0.288399, 0.25406, 0.25406, 0.225814, 0.25031, 0.25031, 0.278302, 0.332115, 0.222385, 0.236433, 0.264545, 0.164327, 0.179055, 0.147574, 0.185198, 0.222385, 0.144935, 0.129801, 0.090864, 0.088832, 0.059222, 0.071867, 0.134866, 0.127496, 0.132295, 0.076542, 0.064632, 0.058088, 0.030611, 0.067594, 0.060549, 0.098513, 0.164327, 0.161087, 0.21291, 0.21291, 0.206376, 0.206376, 0.321458, 0.401658, 0.42561, 0.541878, 0.58069, 0.450668, 0.414856, 0.332115, 0.349426, 0.339168, 0.335645, 0.433034, 0.408655, 0.418646, 0.436924, 0.377384, 0.247041, 0.17593, 0.144935, 0.147574, 0.216401, 0.219301, 0.229226, 0.225814, 0.222385, 0.15284, 0.158265, 0.191378, 0.271506, 0.268042, 0.206376, 0.122885, 0.064632, 0.076542, 0.074921, 0.032677, 0.055536, 0.116183, 0.191378, 0.18812, 0.179055, 0.118441, 0.100716, 0.071867, 0.038858, 0.023963, 0.042364, 0.083462, 0.081712, 0.081712, 0.078022, 0.120615, 0.170161, 0.291804, 0.271506, 0.182256, 0.298791, 0.288399, 0.194234, 0.18812, 0.18812, 0.10481, 0.161087, 0.155435, 0.185198, 0.173081, 0.243554, 0.219301, 0.120615, 0.116183, 0.069024, 0.127496, 0.088832, 0.071867, 0.076542, 0.056825, 0.048328, 0.027463, 0.030611, 0.034068, 0.030611, 0.036378, 0.035586, 0.038042, 0.038858, 0.023534, 0.035586, 0.040537, 0.047319, 0.098513, 0.106997, 0.147574, 0.085092, 0.076542, 0.060549, 0.054297, 0.041405, 0.067594, 0.120615, 0.120615, 0.200174, 0.200174, 0.142424, 0.247041, 0.155435, 0.134866, 0.170161, 0.239899, 0.158265, 0.161087, 0.155435, 0.090864, 0.060549, 0.106997, 0.196879, 0.206376, 0.191378, 0.203355, 0.236433, 0.200174, 0.137348, 0.076542, 0.06312, 0.079919, 0.06184, 0.094817, 0.092881, 0.092881, 0.050641, 0.071867, 0.038042, 0.025316], '')</t>
  </si>
  <si>
    <t>[223, 224]</t>
  </si>
  <si>
    <t xml:space="preserve">F5S1R5|F5S1R5_9ENTR Membrane-bound lytic murein transglycosylase C OS=Enterobacter hormaechei ATCC 49162 </t>
  </si>
  <si>
    <t>([0.008895, 0.009977, 0.018787, 0.013821, 0.010926, 0.010131, 0.013437, 0.01227, 0.016021, 0.020522, 0.025316, 0.032017, 0.041405, 0.046336, 0.056825, 0.054297, 0.098513, 0.134866, 0.179055, 0.129801, 0.147574, 0.196879, 0.239899, 0.21291, 0.308712, 0.387226, 0.342579, 0.356642, 0.328603, 0.247041, 0.203355, 0.206376, 0.225814, 0.137348, 0.106997, 0.090864, 0.164327, 0.094817, 0.094817, 0.122885, 0.129801, 0.109221, 0.11371, 0.054297, 0.058088, 0.06184, 0.041405, 0.050641, 0.026892, 0.038858, 0.066181, 0.106997, 0.102787, 0.102787, 0.11371, 0.092881, 0.090864, 0.048328, 0.085092, 0.078022, 0.060549, 0.059222, 0.11371, 0.11371, 0.200174, 0.18812, 0.167087, 0.144935, 0.229226, 0.209395, 0.25031, 0.26085, 0.225814, 0.236433, 0.144935, 0.225814, 0.225814, 0.25031, 0.342579, 0.25031, 0.21291, 0.239899, 0.328603, 0.335645, 0.366687, 0.332115, 0.30533, 0.30533, 0.308712, 0.298791, 0.422041, 0.380708, 0.284882, 0.200174, 0.194234, 0.284882, 0.203355, 0.18812, 0.137348, 0.134866, 0.219301, 0.257454, 0.291804, 0.288399, 0.268042, 0.158265, 0.196879, 0.15284, 0.096677, 0.15284, 0.158265, 0.127496, 0.158265, 0.25031, 0.25031, 0.257454, 0.173081, 0.25031, 0.324872, 0.387226, 0.422041, 0.308712, 0.216401, 0.120615, 0.120615, 0.129801, 0.142424, 0.092881, 0.155435, 0.239899, 0.247041, 0.236433, 0.278302, 0.298791, 0.203355, 0.295083, 0.191378, 0.291804, 0.291804, 0.301917, 0.25031, 0.219301, 0.321458, 0.301917, 0.356642, 0.370445, 0.275179, 0.268042, 0.25406, 0.257454, 0.247041, 0.25031, 0.17593, 0.164327, 0.137348, 0.216401, 0.216401, 0.332115, 0.31487, 0.239899, 0.232838, 0.203355, 0.134866, 0.086953, 0.155435, 0.129801, 0.125101, 0.122885, 0.194234, 0.194234, 0.132295, 0.155435, 0.164327, 0.243554, 0.170161, 0.179055, 0.173081, 0.17593, 0.139895, 0.142424, 0.206376, 0.139895, 0.127496, 0.191378, 0.229226, 0.170161, 0.232838, 0.243554, 0.295083, 0.281712, 0.366687, 0.42561, 0.308712, 0.291804, 0.225814, 0.318242, 0.324872, 0.324872, 0.243554, 0.194234, 0.127496, 0.106997, 0.10481, 0.127496, 0.134866, 0.170161, 0.247041, 0.236433, 0.225814, 0.158265, 0.173081, 0.196879, 0.132295, 0.170161, 0.122885, 0.167087, 0.167087, 0.15008, 0.161087, 0.200174, 0.203355, 0.278302, 0.225814, 0.268042, 0.321458, 0.247041, 0.18812, 0.182256, 0.191378, 0.191378, 0.264545, 0.247041, 0.219301, 0.308712, 0.281712, 0.236433, 0.247041, 0.206376, 0.219301, 0.203355, 0.239899, 0.318242, 0.318242, 0.401658, 0.480142, 0.468512, 0.549308, 0.632174, 0.517562, 0.4292, 0.324872, 0.366687, 0.398279, 0.40511, 0.394753, 0.476583, 0.497853, 0.497853, 0.541878, 0.525368, 0.534167, 0.494003, 0.414856, 0.342579, 0.308712, 0.236433, 0.167087, 0.173081, 0.18812, 0.203355, 0.200174, 0.229226, 0.219301, 0.191378, 0.116183, 0.122885, 0.122885, 0.216401, 0.21291, 0.206376, 0.222385, 0.229226, 0.185198, 0.229226, 0.247041, 0.196879, 0.243554, 0.284882, 0.194234, 0.194234, 0.247041, 0.321458, 0.359901, 0.359901, 0.36309, 0.387226, 0.30533, 0.301917, 0.21291, 0.125101, 0.125101, 0.129801, 0.129801, 0.196879, 0.173081, 0.239899, 0.291804, 0.25406, 0.301917, 0.298791, 0.206376, 0.222385, 0.225814, 0.216401, 0.191378, 0.219301, 0.275179, 0.356642, 0.291804, 0.271506, 0.342579, 0.346032, 0.26085, 0.25031, 0.25406, 0.321458, 0.318242, 0.377384, 0.408655, 0.359901, 0.458154, 0.545602, 0.538167, 0.553315, 0.51388, 0.472492, 0.370445, 0.374039, 0.311707, 0.384043, 0.465241, 0.465241, 0.476583, 0.557691, 0.570702, 0.480142, 0.480142, 0.480142, 0.461924, 0.447574, 0.465241, 0.433034, 0.414856, 0.380708, 0.339168, 0.422041, 0.51388, 0.648219, 0.626927], '')</t>
  </si>
  <si>
    <t>[246, 247, 248, 258, 259, 260, 331, 332, 333, 334, 343, 344, 356, 357, 358]</t>
  </si>
  <si>
    <t xml:space="preserve">F5S1R6|F5S1R6_9ENTR Nucleoside permease NupG OS=Enterobacter hormaechei ATCC 49162 </t>
  </si>
  <si>
    <t>([0.004736, 0.003014, 0.002366, 0.003405, 0.002349, 0.002396, 0.002014, 0.001649, 0.002155, 0.002606, 0.002276, 0.001936, 0.001872, 0.0028, 0.001967, 0.002761, 0.002623, 0.002581, 0.002117, 0.001906, 0.002138, 0.00225, 0.00246, 0.003512, 0.002211, 0.003555, 0.004247, 0.005086, 0.007177, 0.005086, 0.00515, 0.006421, 0.006988, 0.004646, 0.004483, 0.006142, 0.004431, 0.004483, 0.004577, 0.004835, 0.006533, 0.006482, 0.004161, 0.004646, 0.005011, 0.008156, 0.005503, 0.003924, 0.004513, 0.003298, 0.003671, 0.003212, 0.003804, 0.004899, 0.005011, 0.003701, 0.003701, 0.004483, 0.004513, 0.004577, 0.003804, 0.003014, 0.00316, 0.003405, 0.003478, 0.003109, 0.002117, 0.002327, 0.003246, 0.002727, 0.00389, 0.005086, 0.004208, 0.002606, 0.002117, 0.002555, 0.003212, 0.003512, 0.003212, 0.003246, 0.004611, 0.007091, 0.011342, 0.012727, 0.016528, 0.011106, 0.009096, 0.010221, 0.009294, 0.006533, 0.005503, 0.005799, 0.005503, 0.00558, 0.007495, 0.006374, 0.006039, 0.007645, 0.007091, 0.006567, 0.006482, 0.004513, 0.002976, 0.00316, 0.003671, 0.003177, 0.004611, 0.003821, 0.003405, 0.004775, 0.004736, 0.006619, 0.006245, 0.00558, 0.007877, 0.006374, 0.010131, 0.008525, 0.005872, 0.005932, 0.008804, 0.005683, 0.009015, 0.017447, 0.009401, 0.009483, 0.009483, 0.006567, 0.010221, 0.020165, 0.01078, 0.019109, 0.00962, 0.006619, 0.006374, 0.00558, 0.006421, 0.004414, 0.006194, 0.006194, 0.005932, 0.003757, 0.004921, 0.004513, 0.002688, 0.004208, 0.002976, 0.00407, 0.005623, 0.004611, 0.004689, 0.004775, 0.003366, 0.003671, 0.005086, 0.00543, 0.005503, 0.004736, 0.006619, 0.00515, 0.004775, 0.00359, 0.004689, 0.00389, 0.002555, 0.003997, 0.002606, 0.003804, 0.002727, 0.003177, 0.00389, 0.002662, 0.00407, 0.004513, 0.006245, 0.006533, 0.008002, 0.009728, 0.016528, 0.018415, 0.033407, 0.064632, 0.059222, 0.076542, 0.15284, 0.219301, 0.116183, 0.206376, 0.106997, 0.203355, 0.137348, 0.055536, 0.083462, 0.033407, 0.023963, 0.024826, 0.024826, 0.023087, 0.022306, 0.015344, 0.011342, 0.007091, 0.004689, 0.004483, 0.003298, 0.002057, 0.002482, 0.00283, 0.002014, 0.002035, 0.001906, 0.001906, 0.003298, 0.002606, 0.003821, 0.004135, 0.004208, 0.004208, 0.003461, 0.002211, 0.002623, 0.003246, 0.004577, 0.004483, 0.004775, 0.006533, 0.010372, 0.006482, 0.008409, 0.014586, 0.029376, 0.035586, 0.023534, 0.009865, 0.013821, 0.013016, 0.023087, 0.010672, 0.006894, 0.006421, 0.011903, 0.011518, 0.009015, 0.008624, 0.010509, 0.013821, 0.01078, 0.010926, 0.013016, 0.011669, 0.011518, 0.007315, 0.006533, 0.010672, 0.023534, 0.016528, 0.008895, 0.006245, 0.006988, 0.010509, 0.009728, 0.009865, 0.006421, 0.004899, 0.003671, 0.004646, 0.005734, 0.004775, 0.004899, 0.004976, 0.005086, 0.005086, 0.005623, 0.004736, 0.003276, 0.002327, 0.003177, 0.003461, 0.004161, 0.004976, 0.003555, 0.003997, 0.002606, 0.003997, 0.00389, 0.005318, 0.003821, 0.002435, 0.003053, 0.002035, 0.002727, 0.00283, 0.003053, 0.003757, 0.003864, 0.003461, 0.004611, 0.004835, 0.005011, 0.004161, 0.003405, 0.00359, 0.00316, 0.004247, 0.003461, 0.003821, 0.003014, 0.00292, 0.004483, 0.004315, 0.005503, 0.003671, 0.003701, 0.00225, 0.001434, 0.001743, 0.002035, 0.002014, 0.001906, 0.002512, 0.002727, 0.002529, 0.002555, 0.003924, 0.003997, 0.005249, 0.005623, 0.007259, 0.013016, 0.014586, 0.011669, 0.015078, 0.024826, 0.022667, 0.03976, 0.102787, 0.092881, 0.120615, 0.05306, 0.025762, 0.019109, 0.021381, 0.054297, 0.102787, 0.086953, 0.034068, 0.028695, 0.032677, 0.017447, 0.009187, 0.008409, 0.013016, 0.008804, 0.007555, 0.007555, 0.008895, 0.008624, 0.006482, 0.006039, 0.010372, 0.012727, 0.009728, 0.013821, 0.013821, 0.013821, 0.013821, 0.016257, 0.017447, 0.026892, 0.028107, 0.060549, 0.071867, 0.041405, 0.037156, 0.032677, 0.018415, 0.00962, 0.008276, 0.011518, 0.009865, 0.008895, 0.007645, 0.008895, 0.006078, 0.003924, 0.002512, 0.002276, 0.002078, 0.001408, 0.001172, 0.001202, 0.000631, 0.000537, 0.000468, 0.000799, 0.001211, 0.001305, 0.002117, 0.002555, 0.002761, 0.003963, 0.003997, 0.004775, 0.006421, 0.009728, 0.01204, 0.0198, 0.023963, 0.045352, 0.073402, 0.079919, 0.134866, 0.264545, 0.232838, 0.384043, 0.36309, 0.352862, 0.494003], '')</t>
  </si>
  <si>
    <t xml:space="preserve">F5S1S1|F5S1S1_9ENTR PTS family lactose porter IIA component OS=Enterobacter hormaechei ATCC 49162 </t>
  </si>
  <si>
    <t>([0.090864, 0.127496, 0.073402, 0.044297, 0.028107, 0.029376, 0.030611, 0.03976, 0.06184, 0.074921, 0.092881, 0.120615, 0.129801, 0.109221, 0.111485, 0.125101, 0.182256, 0.098513, 0.056825, 0.025316, 0.032017, 0.040537, 0.032017, 0.054297, 0.098513, 0.085092, 0.085092, 0.120615, 0.100716, 0.098513, 0.081712, 0.081712, 0.046336, 0.076542, 0.060549, 0.079919, 0.054297, 0.074921, 0.102787, 0.083462, 0.158265, 0.196879, 0.167087, 0.203355, 0.229226, 0.139895, 0.25031, 0.295083, 0.271506, 0.219301, 0.125101, 0.147574, 0.088832, 0.158265, 0.17593, 0.239899, 0.173081, 0.200174, 0.185198, 0.15284, 0.291804, 0.216401, 0.216401, 0.170161, 0.116183, 0.078022, 0.088832, 0.085092, 0.064632, 0.067594, 0.125101, 0.203355, 0.132295, 0.170161, 0.164327, 0.142424, 0.116183, 0.10481, 0.067594, 0.0704, 0.125101, 0.060549, 0.06184, 0.06184, 0.120615, 0.109221, 0.081712, 0.142424, 0.083462, 0.054297, 0.050641, 0.044297, 0.032677, 0.067594, 0.071867, 0.05306, 0.041405, 0.043307, 0.066181, 0.096677, 0.0704, 0.038042, 0.066181, 0.100716], '')</t>
  </si>
  <si>
    <t xml:space="preserve">F5S1S9|F5S1S9_9ENTR Poly-beta-1,6-N-acetyl-D-glucosamine synthase OS=Enterobacter hormaechei ATCC 49162 </t>
  </si>
  <si>
    <t>([0.003963, 0.003963, 0.00316, 0.002881, 0.002194, 0.00292, 0.00246, 0.003478, 0.003014, 0.003727, 0.003555, 0.003727, 0.003276, 0.002276, 0.001481, 0.002276, 0.003212, 0.003804, 0.004247, 0.003246, 0.003341, 0.004835, 0.003963, 0.004431, 0.003864, 0.003963, 0.00283, 0.004414, 0.002976, 0.002761, 0.00243, 0.003053, 0.002606, 0.002211, 0.002276, 0.002606, 0.002606, 0.002606, 0.00246, 0.002503, 0.00246, 0.002349, 0.001572, 0.001597, 0.002194, 0.002349, 0.003701, 0.004899, 0.004414, 0.004513, 0.006533, 0.005683, 0.006039, 0.008156, 0.010221, 0.017797, 0.034068, 0.025316, 0.030611, 0.023963, 0.024393, 0.038042, 0.083462, 0.167087, 0.321458, 0.209395, 0.206376, 0.182256, 0.106997, 0.059222, 0.056825, 0.071867, 0.085092, 0.034068, 0.034068, 0.050641, 0.055536, 0.042364, 0.060549, 0.038042, 0.046336, 0.102787, 0.134866, 0.0704, 0.059222, 0.038042, 0.058088, 0.060549, 0.069024, 0.137348, 0.219301, 0.225814, 0.116183, 0.182256, 0.229226, 0.236433, 0.147574, 0.069024, 0.058088, 0.027463, 0.038042, 0.044297, 0.038042, 0.034884, 0.067594, 0.076542, 0.10481, 0.134866, 0.191378, 0.194234, 0.127496, 0.073402, 0.074921, 0.142424, 0.073402, 0.098513, 0.090864, 0.155435, 0.26085, 0.324872, 0.4292, 0.31487, 0.298791, 0.222385, 0.142424, 0.155435, 0.081712, 0.060549, 0.06312, 0.086953, 0.079919, 0.125101, 0.203355, 0.271506, 0.191378, 0.257454, 0.196879, 0.18812, 0.144935, 0.139895, 0.096677, 0.083462, 0.122885, 0.10481, 0.155435, 0.243554, 0.247041, 0.25406, 0.200174, 0.129801, 0.081712, 0.043307, 0.047319, 0.047319, 0.064632, 0.083462, 0.058088, 0.058088, 0.06312, 0.078022, 0.085092, 0.109221, 0.106997, 0.106997, 0.076542, 0.042364, 0.026338, 0.020165, 0.041405, 0.040537, 0.034884, 0.055536, 0.055536, 0.06184, 0.06312, 0.036378, 0.044297, 0.064632, 0.073402, 0.0704, 0.071867, 0.071867, 0.083462, 0.098513, 0.066181, 0.111485, 0.18812, 0.25406, 0.284882, 0.26085, 0.26085, 0.26085, 0.25031, 0.339168, 0.209395, 0.21291, 0.209395, 0.209395, 0.257454, 0.216401, 0.209395, 0.206376, 0.118441, 0.05306, 0.055536, 0.055536, 0.030611, 0.030003, 0.030003, 0.032017, 0.032017, 0.058088, 0.056825, 0.029376, 0.030003, 0.055536, 0.032677, 0.025316, 0.026338, 0.016257, 0.030003, 0.030003, 0.0198, 0.019401, 0.027463, 0.022667, 0.019401, 0.033407, 0.032017, 0.034884, 0.026338, 0.014315, 0.01204, 0.020876, 0.023963, 0.023963, 0.013613, 0.011518, 0.020522, 0.023087, 0.038042, 0.027463, 0.015344, 0.023963, 0.049374, 0.064632, 0.03976, 0.092881, 0.048328, 0.047319, 0.022667, 0.028107, 0.027463, 0.037156, 0.018415, 0.028695, 0.026892, 0.026338, 0.055536, 0.028695, 0.01227, 0.007315, 0.009294, 0.016826, 0.016021, 0.01204, 0.007645, 0.009096, 0.006039, 0.005992, 0.004414, 0.00515, 0.00558, 0.008156, 0.008156, 0.008075, 0.008156, 0.008525, 0.008624, 0.005683, 0.008002, 0.013821, 0.027463, 0.013613, 0.011669, 0.007555, 0.007495, 0.011518, 0.015694, 0.030611, 0.047319, 0.102787, 0.085092, 0.030003, 0.014315, 0.009294, 0.016528, 0.009483, 0.009187, 0.015078, 0.0198, 0.015694, 0.014586, 0.008804, 0.015344, 0.014315, 0.024826, 0.030003, 0.0198, 0.010672, 0.011669, 0.008804, 0.005223, 0.004689, 0.007555, 0.007259, 0.008525, 0.005623, 0.007877, 0.008409, 0.005799, 0.004835, 0.004899, 0.003298, 0.004161, 0.002688, 0.002881, 0.002662, 0.0028, 0.002662, 0.003079, 0.002014, 0.001808, 0.002138, 0.002155, 0.001967, 0.002761, 0.002327, 0.002349, 0.002529, 0.001687, 0.002623, 0.003431, 0.003963, 0.004358, 0.004358, 0.004899, 0.004388, 0.004689, 0.003341, 0.002705, 0.003757, 0.005623, 0.007645, 0.006795, 0.010509, 0.010926, 0.007645, 0.007555, 0.007495, 0.006988, 0.007645, 0.005932, 0.005623, 0.003821, 0.003864, 0.004414, 0.003727, 0.003053, 0.002396, 0.003298, 0.003607, 0.002336, 0.001434, 0.001692, 0.002688, 0.002581, 0.001687, 0.002555, 0.003607, 0.00515, 0.003924, 0.004483, 0.005378, 0.006245, 0.006245, 0.005734, 0.003864, 0.004577, 0.004483, 0.003963, 0.002581, 0.003864, 0.004611, 0.004976, 0.003341, 0.002327, 0.001808, 0.001906, 0.001808, 0.001288, 0.000674, 0.00103, 0.001271, 0.00076, 0.000498, 0.000743, 0.000713, 0.001318, 0.001709, 0.001872, 0.002336, 0.002512, 0.002396, 0.002881, 0.003804, 0.00558, 0.007031, 0.008804, 0.011342, 0.011342, 0.011106, 0.012727, 0.011518, 0.01204, 0.023534, 0.041405, 0.056825, 0.144935, 0.129801, 0.120615, 0.102787, 0.155435, 0.25031, 0.222385, 0.200174, 0.170161, 0.142424, 0.167087, 0.137348, 0.164327, 0.127496, 0.291804], '')</t>
  </si>
  <si>
    <t xml:space="preserve">F5S1U1|F5S1U1_9ENTR Biopolymer transport protein ExbD OS=Enterobacter hormaechei ATCC 49162 </t>
  </si>
  <si>
    <t>([0.394753, 0.454136, 0.480142, 0.541878, 0.490133, 0.509769, 0.557691, 0.447574, 0.483068, 0.422041, 0.444081, 0.521092, 0.4292, 0.377384, 0.387226, 0.40511, 0.346032, 0.243554, 0.170161, 0.173081, 0.10481, 0.054297, 0.026892, 0.014315, 0.010509, 0.00962, 0.008723, 0.007177, 0.011342, 0.008002, 0.009015, 0.009096, 0.006482, 0.009865, 0.01078, 0.010131, 0.009977, 0.013016, 0.013016, 0.021381, 0.028107, 0.046336, 0.083462, 0.144935, 0.26085, 0.335645, 0.418646, 0.483068, 0.525368, 0.525368, 0.661982, 0.699094, 0.73685, 0.703578, 0.557691, 0.545602, 0.553315, 0.553315, 0.529623, 0.59014, 0.56648, 0.604312, 0.604312, 0.505461, 0.390993, 0.298791, 0.264545, 0.268042, 0.247041, 0.275179, 0.179055, 0.164327, 0.179055, 0.125101, 0.203355, 0.229226, 0.216401, 0.247041, 0.284882, 0.209395, 0.25406, 0.25406, 0.179055, 0.185198, 0.257454, 0.366687, 0.444081, 0.440853, 0.436924, 0.4292, 0.401658, 0.40511, 0.291804, 0.173081, 0.206376, 0.17593, 0.25406, 0.339168, 0.311707, 0.275179, 0.366687, 0.257454, 0.268042, 0.349426, 0.301917, 0.26085, 0.257454, 0.191378, 0.158265, 0.155435, 0.155435, 0.092881, 0.139895, 0.247041, 0.318242, 0.31487, 0.25406, 0.164327, 0.164327, 0.094817, 0.139895, 0.083462, 0.102787, 0.090864, 0.098513, 0.139895, 0.173081, 0.15284, 0.194234, 0.206376, 0.191378, 0.161087, 0.216401, 0.185198, 0.147574, 0.15284, 0.122885, 0.200174, 0.288399, 0.257454, 0.390993], '')</t>
  </si>
  <si>
    <t>[3, 5, 6, 11, 48, 49, 50, 51, 52, 53, 54, 55, 56, 57, 58, 59, 60, 61, 62, 63]</t>
  </si>
  <si>
    <t xml:space="preserve">F5S1U2|F5S1U2_9ENTR Biopolymer transport protein ExbB OS=Enterobacter hormaechei ATCC 49162 </t>
  </si>
  <si>
    <t>([0.366687, 0.278302, 0.158265, 0.194234, 0.191378, 0.125101, 0.158265, 0.194234, 0.191378, 0.225814, 0.167087, 0.142424, 0.096677, 0.088832, 0.046336, 0.05306, 0.054297, 0.029376, 0.028695, 0.017138, 0.017447, 0.011669, 0.014075, 0.024393, 0.016826, 0.012491, 0.020522, 0.011669, 0.009977, 0.008156, 0.005799, 0.005503, 0.006701, 0.008525, 0.008409, 0.010221, 0.015078, 0.011342, 0.011342, 0.011106, 0.017447, 0.027463, 0.046336, 0.056825, 0.032017, 0.048328, 0.085092, 0.090864, 0.167087, 0.194234, 0.288399, 0.298791, 0.370445, 0.387226, 0.352862, 0.356642, 0.387226, 0.281712, 0.377384, 0.472492, 0.440853, 0.4292, 0.440853, 0.346032, 0.349426, 0.440853, 0.440853, 0.324872, 0.31487, 0.275179, 0.275179, 0.264545, 0.26085, 0.301917, 0.291804, 0.229226, 0.147574, 0.098513, 0.173081, 0.185198, 0.147574, 0.182256, 0.196879, 0.206376, 0.203355, 0.21291, 0.134866, 0.132295, 0.191378, 0.182256, 0.209395, 0.229226, 0.243554, 0.349426, 0.36309, 0.352862, 0.346032, 0.440853, 0.541878, 0.534167, 0.517562, 0.557691, 0.418646, 0.41194, 0.291804, 0.41194, 0.394753, 0.5017, 0.418646, 0.418646, 0.380708, 0.30533, 0.281712, 0.275179, 0.268042, 0.206376, 0.206376, 0.308712, 0.308712, 0.301917, 0.295083, 0.196879, 0.122885, 0.18812, 0.191378, 0.191378, 0.173081, 0.142424, 0.078022, 0.125101, 0.185198, 0.127496, 0.134866, 0.134866, 0.078022, 0.037156, 0.048328, 0.051831, 0.032017, 0.019109, 0.017447, 0.01078, 0.014315, 0.025316, 0.031287, 0.016257, 0.016257, 0.016257, 0.011669, 0.016021, 0.017138, 0.014783, 0.028695, 0.047319, 0.050641, 0.096677, 0.10481, 0.085092, 0.050641, 0.050641, 0.071867, 0.090864, 0.15284, 0.106997, 0.078022, 0.088832, 0.134866, 0.137348, 0.079919, 0.116183, 0.15008, 0.116183, 0.058088, 0.05306, 0.027463, 0.017138, 0.013265, 0.017447, 0.012491, 0.021816, 0.026892, 0.021816, 0.01227, 0.008409, 0.008409, 0.009977, 0.006567, 0.005249, 0.006142, 0.008525, 0.008156, 0.005734, 0.006374, 0.008895, 0.006374, 0.008804, 0.009728, 0.011903, 0.009187, 0.013821, 0.01227, 0.010131, 0.011518, 0.013437, 0.024393, 0.026892, 0.014586, 0.014586, 0.015344, 0.0198, 0.018787, 0.025762, 0.055536, 0.029376, 0.032017, 0.031287, 0.033407, 0.032677, 0.030003, 0.042364, 0.025316, 0.023963, 0.049374, 0.037156, 0.051831, 0.035586, 0.044297, 0.083462, 0.15008, 0.147574, 0.147574, 0.088832, 0.079919, 0.059222, 0.094817, 0.069024, 0.118441, 0.083462, 0.094817, 0.073402, 0.083462, 0.144935, 0.106997], '')</t>
  </si>
  <si>
    <t>[98, 99, 100, 101, 107]</t>
  </si>
  <si>
    <t xml:space="preserve">F5S1U3|F5S1U3_9ENTR Cystathionine beta-lyase OS=Enterobacter hormaechei ATCC 49162 </t>
  </si>
  <si>
    <t>([0.014075, 0.020876, 0.034884, 0.055536, 0.035586, 0.049374, 0.033407, 0.043307, 0.031287, 0.032677, 0.045352, 0.043307, 0.041405, 0.0704, 0.11371, 0.11371, 0.111485, 0.164327, 0.222385, 0.288399, 0.291804, 0.222385, 0.229226, 0.194234, 0.182256, 0.271506, 0.268042, 0.352862, 0.356642, 0.349426, 0.387226, 0.380708, 0.408655, 0.401658, 0.335645, 0.349426, 0.342579, 0.36309, 0.264545, 0.264545, 0.268042, 0.318242, 0.377384, 0.370445, 0.318242, 0.26085, 0.155435, 0.164327, 0.167087, 0.118441, 0.206376, 0.209395, 0.203355, 0.203355, 0.134866, 0.158265, 0.15008, 0.158265, 0.225814, 0.31487, 0.281712, 0.271506, 0.301917, 0.301917, 0.222385, 0.200174, 0.173081, 0.275179, 0.275179, 0.278302, 0.339168, 0.324872, 0.236433, 0.243554, 0.25031, 0.232838, 0.264545, 0.182256, 0.179055, 0.18812, 0.15284, 0.15008, 0.096677, 0.109221, 0.064632, 0.120615, 0.203355, 0.291804, 0.26085, 0.25406, 0.173081, 0.15008, 0.090864, 0.078022, 0.092881, 0.055536, 0.106997, 0.088832, 0.120615, 0.098513, 0.059222, 0.059222, 0.079919, 0.132295, 0.0704, 0.071867, 0.05306, 0.026892, 0.019109, 0.025316, 0.026338, 0.043307, 0.056825, 0.098513, 0.122885, 0.060549, 0.076542, 0.079919, 0.10481, 0.127496, 0.125101, 0.10481, 0.139895, 0.155435, 0.147574, 0.232838, 0.328603, 0.25031, 0.275179, 0.346032, 0.321458, 0.225814, 0.147574, 0.137348, 0.129801, 0.11371, 0.179055, 0.15008, 0.15008, 0.147574, 0.139895, 0.109221, 0.098513, 0.094817, 0.094817, 0.055536, 0.030003, 0.027463, 0.044297, 0.073402, 0.03976, 0.032677, 0.058088, 0.058088, 0.037156, 0.041405, 0.090864, 0.096677, 0.147574, 0.144935, 0.094817, 0.06312, 0.051831, 0.059222, 0.064632, 0.051831, 0.109221, 0.173081, 0.173081, 0.127496, 0.132295, 0.167087, 0.219301, 0.158265, 0.239899, 0.324872, 0.243554, 0.247041, 0.203355, 0.125101, 0.083462, 0.122885, 0.15008, 0.185198, 0.275179, 0.247041, 0.164327, 0.116183, 0.139895, 0.158265, 0.209395, 0.127496, 0.098513, 0.06312, 0.055536, 0.060549, 0.060549, 0.096677, 0.043307, 0.044297, 0.064632, 0.098513, 0.066181, 0.046336, 0.035586, 0.034884, 0.029376, 0.030003, 0.043307, 0.018787, 0.017797, 0.013437, 0.023963, 0.024393, 0.031287, 0.032017, 0.032017, 0.024393, 0.020165, 0.036378, 0.045352, 0.029376, 0.018106, 0.016257, 0.026338, 0.054297, 0.05306, 0.069024, 0.118441, 0.079919, 0.088832, 0.081712, 0.144935, 0.11371, 0.127496, 0.127496, 0.21291, 0.17593, 0.200174, 0.173081, 0.094817, 0.102787, 0.185198, 0.182256, 0.271506, 0.288399, 0.301917, 0.275179, 0.170161, 0.102787, 0.100716, 0.170161, 0.179055, 0.134866, 0.109221, 0.167087, 0.142424, 0.139895, 0.170161, 0.144935, 0.116183, 0.158265, 0.15284, 0.142424, 0.219301, 0.219301, 0.127496, 0.118441, 0.144935, 0.147574, 0.229226, 0.206376, 0.206376, 0.122885, 0.158265, 0.232838, 0.219301, 0.25406, 0.264545, 0.25406, 0.284882, 0.291804, 0.352862, 0.25406, 0.225814, 0.239899, 0.142424, 0.144935, 0.122885, 0.069024, 0.120615, 0.142424, 0.21291, 0.15284, 0.257454, 0.25406, 0.17593, 0.18812, 0.185198, 0.200174, 0.17593, 0.109221, 0.206376, 0.196879, 0.284882, 0.311707, 0.301917, 0.408655, 0.525368, 0.454136, 0.440853, 0.454136, 0.414856, 0.414856, 0.370445, 0.356642, 0.36309, 0.4292, 0.414856, 0.418646, 0.295083, 0.216401, 0.30533, 0.167087, 0.118441, 0.0704, 0.0704, 0.0704, 0.069024, 0.034068, 0.067594, 0.137348, 0.109221, 0.120615, 0.066181, 0.111485, 0.102787, 0.056825, 0.032677, 0.035586, 0.038858, 0.032677, 0.0704, 0.040537, 0.040537, 0.060549, 0.079919, 0.067594, 0.036378, 0.037156, 0.032017, 0.030003, 0.028695, 0.017797, 0.017797, 0.028695, 0.020522, 0.013265, 0.013613, 0.025762, 0.026338, 0.025762, 0.066181, 0.0704, 0.127496, 0.139895, 0.120615, 0.132295, 0.092881, 0.15284, 0.182256, 0.295083, 0.298791, 0.311707, 0.356642, 0.352862, 0.236433, 0.342579, 0.436924, 0.541878, 0.408655, 0.295083, 0.278302, 0.158265, 0.142424, 0.076542, 0.134866, 0.094817, 0.122885, 0.209395, 0.15284, 0.137348, 0.142424, 0.083462, 0.041405, 0.054297, 0.05306, 0.06312, 0.054297, 0.042364, 0.040537, 0.034068, 0.071867, 0.071867, 0.071867, 0.045352, 0.067594, 0.050641, 0.076542, 0.050641, 0.032677, 0.042364, 0.026338, 0.016257, 0.024393, 0.043307], '')</t>
  </si>
  <si>
    <t>[308, 379]</t>
  </si>
  <si>
    <t xml:space="preserve">F5S1U8|F5S1U8_9ENTR 2,5-diketo-D-gluconate reductase OS=Enterobacter hormaechei ATCC 49162 </t>
  </si>
  <si>
    <t>([0.281712, 0.321458, 0.377384, 0.30533, 0.281712, 0.352862, 0.390993, 0.311707, 0.335645, 0.268042, 0.291804, 0.26085, 0.194234, 0.179055, 0.147574, 0.144935, 0.21291, 0.31487, 0.335645, 0.352862, 0.278302, 0.264545, 0.236433, 0.142424, 0.200174, 0.232838, 0.179055, 0.106997, 0.179055, 0.125101, 0.194234, 0.118441, 0.164327, 0.25031, 0.164327, 0.200174, 0.203355, 0.167087, 0.134866, 0.10481, 0.088832, 0.127496, 0.137348, 0.170161, 0.268042, 0.264545, 0.200174, 0.229226, 0.311707, 0.268042, 0.247041, 0.219301, 0.31487, 0.291804, 0.291804, 0.31487, 0.335645, 0.328603, 0.370445, 0.414856, 0.359901, 0.346032, 0.257454, 0.247041, 0.239899, 0.225814, 0.15008, 0.132295, 0.142424, 0.155435, 0.18812, 0.281712, 0.308712, 0.30533, 0.366687, 0.36309, 0.450668, 0.394753, 0.311707, 0.30533, 0.30533, 0.387226, 0.41194, 0.529623, 0.521092, 0.422041, 0.433034, 0.433034, 0.553315, 0.422041, 0.342579, 0.346032, 0.25406, 0.170161, 0.109221, 0.0704, 0.074921, 0.037156, 0.054297, 0.060549, 0.0704, 0.054297, 0.031287, 0.059222, 0.054297, 0.030611, 0.034068, 0.035586, 0.051831, 0.025762, 0.048328, 0.076542, 0.055536, 0.054297, 0.10481, 0.102787, 0.132295, 0.127496, 0.216401, 0.18812, 0.170161, 0.086953, 0.100716, 0.161087, 0.090864, 0.088832, 0.102787, 0.109221, 0.109221, 0.067594, 0.125101, 0.085092, 0.085092, 0.109221, 0.106997, 0.102787, 0.161087, 0.096677, 0.055536, 0.054297, 0.058088, 0.102787, 0.170161, 0.120615, 0.10481, 0.196879, 0.137348, 0.122885, 0.182256, 0.17593, 0.18812, 0.194234, 0.17593, 0.173081, 0.196879, 0.196879, 0.161087, 0.173081, 0.264545, 0.346032, 0.342579, 0.243554, 0.239899, 0.232838, 0.206376, 0.243554, 0.191378, 0.264545, 0.352862, 0.335645, 0.239899, 0.342579, 0.332115, 0.436924, 0.436924, 0.30533, 0.394753, 0.461924, 0.36309, 0.328603, 0.346032, 0.339168, 0.433034, 0.447574, 0.450668, 0.480142, 0.356642, 0.390993, 0.394753, 0.390993, 0.308712, 0.308712, 0.295083, 0.30533, 0.203355, 0.185198, 0.291804, 0.291804, 0.173081, 0.26085, 0.284882, 0.278302, 0.308712, 0.281712, 0.275179, 0.191378, 0.194234, 0.216401, 0.200174, 0.122885, 0.129801, 0.129801, 0.216401, 0.219301, 0.209395, 0.21291, 0.173081, 0.116183, 0.0704, 0.147574, 0.142424, 0.142424, 0.096677, 0.079919, 0.11371, 0.106997, 0.164327, 0.15284, 0.206376, 0.222385, 0.324872, 0.219301, 0.318242, 0.239899, 0.158265, 0.167087, 0.155435, 0.206376, 0.191378, 0.284882, 0.25031, 0.268042, 0.278302, 0.264545, 0.264545, 0.243554, 0.170161, 0.158265, 0.225814, 0.170161, 0.170161, 0.167087, 0.268042, 0.25031, 0.308712, 0.318242, 0.308712, 0.444081, 0.458154, 0.59508, 0.585406, 0.608892, 0.472492, 0.465241, 0.56648, 0.545602, 0.517562, 0.618285, 0.63748, 0.632174, 0.767246, 0.741537, 0.712013, 0.685117, 0.680603], '')</t>
  </si>
  <si>
    <t>[83, 84, 88, 259, 260, 261, 264, 265, 266, 267, 268, 269, 270, 271, 272, 273, 274]</t>
  </si>
  <si>
    <t xml:space="preserve">F5S1U9|F5S1U9_9ENTR UPF0313 protein HMPREF9086_3859 OS=Enterobacter hormaechei ATCC 49162 </t>
  </si>
  <si>
    <t>([0.173081, 0.243554, 0.147574, 0.0704, 0.092881, 0.05306, 0.069024, 0.100716, 0.059222, 0.03976, 0.040537, 0.046336, 0.030003, 0.018787, 0.031287, 0.03976, 0.058088, 0.116183, 0.051831, 0.025316, 0.027463, 0.020876, 0.019109, 0.031287, 0.074921, 0.085092, 0.116183, 0.127496, 0.127496, 0.147574, 0.232838, 0.173081, 0.209395, 0.284882, 0.321458, 0.332115, 0.222385, 0.182256, 0.100716, 0.134866, 0.209395, 0.182256, 0.239899, 0.216401, 0.132295, 0.081712, 0.076542, 0.098513, 0.109221, 0.096677, 0.081712, 0.081712, 0.11371, 0.088832, 0.054297, 0.05306, 0.049374, 0.079919, 0.098513, 0.096677, 0.147574, 0.122885, 0.134866, 0.127496, 0.078022, 0.139895, 0.137348, 0.132295, 0.086953, 0.043307, 0.043307, 0.096677, 0.11371, 0.15284, 0.102787, 0.167087, 0.239899, 0.232838, 0.247041, 0.301917, 0.275179, 0.21291, 0.239899, 0.144935, 0.147574, 0.243554, 0.278302, 0.346032, 0.264545, 0.236433, 0.206376, 0.209395, 0.142424, 0.125101, 0.100716, 0.17593, 0.17593, 0.142424, 0.15008, 0.142424, 0.10481, 0.125101, 0.167087, 0.167087, 0.158265, 0.161087, 0.142424, 0.127496, 0.118441, 0.179055, 0.203355, 0.308712, 0.30533, 0.374039, 0.380708, 0.384043, 0.291804, 0.284882, 0.301917, 0.301917, 0.31487, 0.301917, 0.356642, 0.346032, 0.346032, 0.440853, 0.468512, 0.509769, 0.494003, 0.468512, 0.480142, 0.476583, 0.418646, 0.328603, 0.324872, 0.332115, 0.359901, 0.390993, 0.384043, 0.42561, 0.390993, 0.284882, 0.342579, 0.377384, 0.318242, 0.352862, 0.298791, 0.194234, 0.125101, 0.129801, 0.15008, 0.094817, 0.161087, 0.191378, 0.281712, 0.200174, 0.185198, 0.185198, 0.25031, 0.225814, 0.21291, 0.164327, 0.26085, 0.182256, 0.106997, 0.15008, 0.134866, 0.18812, 0.206376, 0.281712, 0.278302, 0.278302, 0.30533, 0.222385, 0.196879, 0.203355, 0.281712, 0.281712, 0.26085, 0.264545, 0.25406, 0.185198, 0.196879, 0.111485, 0.179055, 0.278302, 0.278302, 0.281712, 0.275179, 0.356642, 0.288399, 0.236433, 0.247041, 0.25031, 0.295083, 0.352862, 0.342579, 0.271506, 0.25031, 0.288399, 0.278302, 0.321458, 0.414856, 0.436924, 0.545602, 0.553315, 0.454136, 0.447574, 0.447574, 0.390993, 0.36309, 0.450668, 0.51388, 0.476583, 0.450668, 0.440853, 0.380708, 0.380708, 0.461924, 0.465241, 0.377384, 0.398279, 0.390993, 0.271506, 0.328603, 0.328603, 0.264545, 0.352862, 0.352862, 0.342579, 0.318242, 0.239899, 0.239899, 0.200174, 0.239899, 0.321458, 0.352862, 0.328603, 0.342579, 0.352862, 0.298791, 0.390993, 0.370445, 0.390993, 0.401658, 0.401658, 0.41194, 0.486429, 0.401658, 0.422041, 0.359901, 0.414856, 0.517562, 0.517562, 0.557691, 0.557691, 0.490133, 0.505461, 0.632174, 0.613573, 0.585406, 0.661982, 0.648219, 0.608892, 0.575842, 0.666105, 0.585406, 0.497853, 0.42561, 0.521092, 0.517562, 0.626927, 0.661982, 0.671169, 0.653063, 0.680603, 0.517562, 0.604312, 0.59014, 0.575842, 0.468512, 0.408655, 0.359901, 0.278302, 0.318242, 0.318242, 0.25406, 0.321458, 0.377384, 0.377384, 0.359901, 0.339168, 0.335645, 0.332115, 0.257454, 0.18812, 0.10481, 0.161087, 0.15008, 0.132295, 0.125101, 0.200174, 0.18812, 0.18812, 0.257454, 0.239899, 0.25406, 0.349426, 0.346032, 0.366687, 0.42561, 0.342579, 0.318242, 0.30533, 0.281712, 0.264545, 0.301917, 0.40511, 0.42561, 0.422041, 0.450668, 0.465241, 0.465241, 0.450668, 0.447574, 0.349426, 0.291804, 0.288399, 0.301917, 0.308712, 0.264545, 0.191378, 0.288399, 0.243554, 0.239899, 0.275179, 0.359901, 0.40511, 0.356642, 0.374039, 0.374039, 0.31487, 0.206376, 0.185198, 0.200174, 0.291804, 0.301917, 0.356642, 0.346032, 0.271506, 0.271506, 0.298791, 0.390993, 0.370445, 0.352862, 0.356642, 0.356642, 0.342579, 0.332115, 0.291804, 0.295083, 0.271506, 0.236433, 0.342579, 0.335645, 0.332115, 0.31487, 0.301917, 0.301917, 0.243554, 0.308712, 0.219301, 0.185198, 0.173081, 0.173081, 0.158265, 0.088832, 0.083462, 0.083462, 0.041405, 0.066181, 0.030611, 0.019401, 0.032017, 0.019401, 0.023963, 0.040537, 0.03976, 0.081712, 0.079919, 0.11371, 0.069024, 0.067594, 0.088832, 0.086953, 0.088832, 0.158265, 0.268042, 0.281712, 0.281712, 0.31487, 0.257454, 0.366687, 0.490133, 0.414856, 0.505461, 0.468512, 0.380708, 0.384043, 0.380708, 0.390993, 0.324872, 0.422041, 0.497853, 0.380708, 0.387226, 0.384043, 0.328603, 0.243554, 0.225814, 0.239899, 0.236433, 0.295083, 0.284882, 0.291804, 0.370445, 0.328603, 0.366687, 0.408655, 0.318242, 0.275179, 0.196879, 0.26085, 0.15008, 0.15008, 0.239899, 0.25406, 0.26085, 0.288399, 0.374039, 0.387226, 0.384043, 0.359901, 0.36309, 0.370445, 0.278302, 0.271506, 0.200174, 0.144935, 0.109221, 0.194234, 0.222385, 0.225814, 0.134866, 0.232838, 0.236433, 0.200174, 0.191378, 0.191378, 0.225814, 0.21291, 0.21291, 0.229226, 0.332115, 0.257454, 0.257454, 0.257454, 0.179055, 0.278302, 0.335645, 0.390993, 0.370445, 0.380708, 0.380708, 0.480142, 0.461924, 0.384043, 0.414856, 0.40511, 0.324872, 0.247041, 0.179055, 0.142424, 0.127496, 0.125101, 0.134866, 0.129801, 0.125101, 0.200174, 0.132295, 0.111485, 0.092881, 0.098513, 0.098513, 0.170161, 0.17593, 0.11371, 0.11371, 0.116183, 0.127496, 0.125101, 0.158265, 0.229226, 0.257454, 0.25406, 0.200174, 0.25406, 0.25406, 0.25031, 0.17593, 0.247041, 0.196879, 0.225814, 0.236433, 0.239899, 0.219301, 0.219301, 0.31487, 0.40511, 0.40511, 0.414856, 0.418646, 0.447574, 0.444081, 0.401658, 0.36309, 0.418646, 0.444081, 0.444081, 0.490133, 0.575842, 0.575842, 0.570702, 0.622677, 0.59917, 0.461924, 0.461924, 0.472492, 0.384043, 0.271506, 0.278302, 0.257454, 0.247041, 0.247041, 0.25031, 0.30533, 0.31487, 0.31487, 0.295083, 0.308712, 0.36309, 0.281712, 0.209395, 0.21291, 0.232838, 0.15284, 0.15284, 0.096677, 0.090864, 0.116183, 0.203355, 0.222385, 0.219301, 0.30533, 0.311707, 0.31487, 0.311707, 0.342579, 0.30533, 0.243554, 0.247041, 0.164327, 0.216401, 0.216401, 0.185198, 0.109221, 0.170161, 0.281712, 0.366687, 0.370445, 0.295083, 0.291804, 0.200174, 0.206376, 0.216401, 0.164327, 0.173081, 0.179055, 0.102787, 0.079919, 0.132295, 0.122885, 0.206376, 0.170161, 0.216401, 0.346032, 0.418646, 0.42561, 0.414856, 0.377384, 0.295083, 0.31487, 0.31487, 0.387226, 0.384043, 0.384043, 0.468512, 0.387226, 0.374039, 0.476583, 0.486429, 0.461924, 0.380708, 0.356642, 0.42561, 0.454136, 0.444081, 0.390993, 0.335645, 0.281712, 0.339168, 0.42561, 0.51388, 0.51388, 0.517562, 0.534167, 0.521092, 0.497853, 0.497853, 0.509769, 0.509769, 0.56648, 0.490133, 0.509769, 0.51388, 0.4292, 0.436924, 0.436924, 0.517562, 0.585406, 0.680603, 0.5017, 0.529623, 0.461924, 0.384043, 0.387226, 0.387226, 0.359901, 0.291804, 0.356642, 0.349426, 0.318242, 0.342579, 0.41194, 0.483068, 0.486429, 0.505461, 0.422041, 0.422041, 0.394753, 0.398279, 0.390993, 0.505461, 0.408655, 0.408655, 0.433034, 0.454136, 0.422041, 0.468512, 0.541878, 0.468512, 0.468512, 0.497853, 0.468512, 0.472492, 0.468512, 0.440853, 0.51388, 0.608892, 0.622677, 0.642678, 0.648219, 0.661982, 0.661982, 0.759478, 0.852992, 0.879233, 0.798249, 0.823549, 0.801317, 0.81615, 0.876521, 0.89662, 0.846163, 0.827927, 0.837511, 0.852992, 0.874069, 0.871313, 0.876521, 0.865454, 0.852992, 0.83125, 0.81615, 0.819762, 0.81615, 0.798249, 0.83125, 0.84206, 0.849326, 0.849326, 0.837511, 0.84206, 0.81615, 0.879233, 0.912647, 0.901269, 0.894241, 0.88723, 0.88723, 0.871313, 0.871313, 0.868118, 0.88723], '')</t>
  </si>
  <si>
    <t>[127, 204, 205, 212, 252, 253, 254, 255, 257, 258, 259, 260, 261, 262, 263, 264, 265, 266, 269, 270, 271, 272, 273, 274, 275, 276, 277, 278, 279, 405, 530, 531, 532, 533, 534, 622, 623, 624, 625, 626, 629, 630, 631, 633, 634, 638, 639, 640, 641, 642, 656, 662, 669, 677, 678, 679, 680, 681, 682, 683, 684, 685, 686, 687, 688, 689, 690, 691, 692, 693, 694, 695, 696, 697, 698, 699, 700, 701, 702, 703, 704, 705, 706, 707, 708, 709, 710, 711, 712, 713, 714, 715, 716, 717, 718, 719, 720, 721, 722, 723]</t>
  </si>
  <si>
    <t>(46</t>
  </si>
  <si>
    <t>99)</t>
  </si>
  <si>
    <t xml:space="preserve">F5S1V0|F5S1V0_9ENTR Trk system potassium uptake protein OS=Enterobacter hormaechei ATCC 49162 </t>
  </si>
  <si>
    <t>([0.032677, 0.013613, 0.0198, 0.013265, 0.009865, 0.007031, 0.008276, 0.006245, 0.006245, 0.007495, 0.00558, 0.004736, 0.003671, 0.004161, 0.002761, 0.001855, 0.001855, 0.001906, 0.001743, 0.002035, 0.001408, 0.001499, 0.002512, 0.002138, 0.002194, 0.002014, 0.002529, 0.001786, 0.001872, 0.00243, 0.00243, 0.00407, 0.005799, 0.00777, 0.007645, 0.006988, 0.009096, 0.005799, 0.005872, 0.006142, 0.007555, 0.006894, 0.004388, 0.00407, 0.003177, 0.002581, 0.003607, 0.002881, 0.003997, 0.005683, 0.003821, 0.002606, 0.001597, 0.001602, 0.001344, 0.002057, 0.003276, 0.003607, 0.004736, 0.006619, 0.004431, 0.004431, 0.004835, 0.007091, 0.007091, 0.012727, 0.030611, 0.031287, 0.026338, 0.016826, 0.009728, 0.009728, 0.011342, 0.01204, 0.007091, 0.005734, 0.003997, 0.002881, 0.001906, 0.00231, 0.001533, 0.001572, 0.001533, 0.001936, 0.001572, 0.001687, 0.001172, 0.000661, 0.000477, 0.000983, 0.001434, 0.002138, 0.002194, 0.002705, 0.002688, 0.00407, 0.003821, 0.004577, 0.006533, 0.009015, 0.006245, 0.005734, 0.009096, 0.009096, 0.007877, 0.009401, 0.008409, 0.008075, 0.013613, 0.019401, 0.019401, 0.018415, 0.014315, 0.027463, 0.018106, 0.017797, 0.018106, 0.045352, 0.035586, 0.032017, 0.032677, 0.033407, 0.100716, 0.086953, 0.083462, 0.0704, 0.037156, 0.019109, 0.019401, 0.018787, 0.014075, 0.014315, 0.009015, 0.011106, 0.006619, 0.006194, 0.009015, 0.009015, 0.006078, 0.008002, 0.006245, 0.00515, 0.005683, 0.003757, 0.003341, 0.002606, 0.003341, 0.00359, 0.003671, 0.005623, 0.00407, 0.003405, 0.003298, 0.003276, 0.00316, 0.004646, 0.005378, 0.005378, 0.003864, 0.003804, 0.00389, 0.004835, 0.007315, 0.007877, 0.013613, 0.016826, 0.032017, 0.018415, 0.028695, 0.067594, 0.066181, 0.127496, 0.127496, 0.134866, 0.264545, 0.264545, 0.167087, 0.182256, 0.194234, 0.311707, 0.387226, 0.377384, 0.394753, 0.264545, 0.21291, 0.137348, 0.144935, 0.06312, 0.079919, 0.060549, 0.025762, 0.022306, 0.012727, 0.012491, 0.009187, 0.008525, 0.006039, 0.007259, 0.005992, 0.004161, 0.003014, 0.003053, 0.003014, 0.002435, 0.003298, 0.003109, 0.002435, 0.00246, 0.003014, 0.003246, 0.003014, 0.003963, 0.003924, 0.003924, 0.005318, 0.006619, 0.005086, 0.006894, 0.005734, 0.008002, 0.01204, 0.010372, 0.01204, 0.012727, 0.017447, 0.017447, 0.044297, 0.098513, 0.046336, 0.06184, 0.044297, 0.032677, 0.036378, 0.034884, 0.066181, 0.05306, 0.024826, 0.048328, 0.025762, 0.030611, 0.023963, 0.023963, 0.044297, 0.0198, 0.018415, 0.01078, 0.007555, 0.006894, 0.006194, 0.006374, 0.006533, 0.006533, 0.009865, 0.006701, 0.004976, 0.003727, 0.003405, 0.004161, 0.0028, 0.00316, 0.00389, 0.004483, 0.004513, 0.003804, 0.005683, 0.006374, 0.006374, 0.009015, 0.009187, 0.010372, 0.020165, 0.021381, 0.029376, 0.028695, 0.023534, 0.020165, 0.020876, 0.034068, 0.045352, 0.067594, 0.045352, 0.027463, 0.015078, 0.009187, 0.009187, 0.006421, 0.005992, 0.007177, 0.00515, 0.005249, 0.004315, 0.00283, 0.002606, 0.00292, 0.00292, 0.003757, 0.003963, 0.005683, 0.004414, 0.004414, 0.005086, 0.007555, 0.006894, 0.007495, 0.010672, 0.014586, 0.012727, 0.007422, 0.006142, 0.007495, 0.007091, 0.009015, 0.010926, 0.009187, 0.010926, 0.011342, 0.016021, 0.029376, 0.014783, 0.021816, 0.021816, 0.020876, 0.023087, 0.021816, 0.026892, 0.029376, 0.019109, 0.051831, 0.090864, 0.155435, 0.196879, 0.116183, 0.051831, 0.036378, 0.025762, 0.013613, 0.012491, 0.009728, 0.009401, 0.008525, 0.005623, 0.00543, 0.00543, 0.004358, 0.004736, 0.005378, 0.005086, 0.007422, 0.00543, 0.006194, 0.006421, 0.004577, 0.006421, 0.008804, 0.008895, 0.014586, 0.013016, 0.008895, 0.007259, 0.006245, 0.009728, 0.019109, 0.020165, 0.019401, 0.018787, 0.031287, 0.037156, 0.020522, 0.021381, 0.034068, 0.018415, 0.014586, 0.024393, 0.028695, 0.038858, 0.058088, 0.027463, 0.032017, 0.058088, 0.055536, 0.078022, 0.048328, 0.047319, 0.045352, 0.045352, 0.044297, 0.025316, 0.023963, 0.054297, 0.051831, 0.029376, 0.029376, 0.040537, 0.041405, 0.020876, 0.011518, 0.013821, 0.01204, 0.010672, 0.006795, 0.006988, 0.004835, 0.004835, 0.004976, 0.003607, 0.003804, 0.004736, 0.004414, 0.00283, 0.002078, 0.001417, 0.001541, 0.001533, 0.00155, 0.001142, 0.001267, 0.001743, 0.001249, 0.001967, 0.002194, 0.002194, 0.003079, 0.004247, 0.003555, 0.003079, 0.004315, 0.003298, 0.00283, 0.003461, 0.003924, 0.00359, 0.005011, 0.006142, 0.007177, 0.006894, 0.006795, 0.008075, 0.005223, 0.007422, 0.00777, 0.01204, 0.019401, 0.018106, 0.0198, 0.0198, 0.024826, 0.024826, 0.021816, 0.030003, 0.045352, 0.078022, 0.118441, 0.111485, 0.050641, 0.035586, 0.025316, 0.032677, 0.025316, 0.046336, 0.033407, 0.015694, 0.009294, 0.010926, 0.011518, 0.007315, 0.013821, 0.008723, 0.005734, 0.009096, 0.006567, 0.004431, 0.003276, 0.002623, 0.001649, 0.002349, 0.003298, 0.002503, 0.001936, 0.00155, 0.001778, 0.001855, 0.002155, 0.00243, 0.001808, 0.001383, 0.001597, 0.000958, 0.001211, 0.00152, 0.000743, 0.000743], '')</t>
  </si>
  <si>
    <t xml:space="preserve">F5S1V1|F5S1V1_9ENTR Cell division protein FtsP OS=Enterobacter hormaechei ATCC 49162 </t>
  </si>
  <si>
    <t>([0.182256, 0.222385, 0.271506, 0.185198, 0.18812, 0.129801, 0.102787, 0.106997, 0.134866, 0.137348, 0.132295, 0.185198, 0.191378, 0.281712, 0.25406, 0.25031, 0.222385, 0.191378, 0.288399, 0.380708, 0.387226, 0.4292, 0.461924, 0.374039, 0.490133, 0.4292, 0.553315, 0.680603, 0.608892, 0.497853, 0.549308, 0.59508, 0.557691, 0.553315, 0.549308, 0.59917, 0.642678, 0.56648, 0.490133, 0.40511, 0.401658, 0.308712, 0.30533, 0.278302, 0.359901, 0.335645, 0.324872, 0.295083, 0.173081, 0.257454, 0.352862, 0.339168, 0.346032, 0.346032, 0.31487, 0.324872, 0.25031, 0.139895, 0.206376, 0.216401, 0.30533, 0.301917, 0.384043, 0.275179, 0.191378, 0.196879, 0.216401, 0.318242, 0.232838, 0.332115, 0.26085, 0.161087, 0.170161, 0.167087, 0.179055, 0.219301, 0.15008, 0.206376, 0.219301, 0.144935, 0.137348, 0.127496, 0.132295, 0.132295, 0.222385, 0.308712, 0.321458, 0.308712, 0.236433, 0.295083, 0.25406, 0.321458, 0.356642, 0.342579, 0.342579, 0.247041, 0.243554, 0.247041, 0.275179, 0.359901, 0.472492, 0.494003, 0.408655, 0.398279, 0.401658, 0.366687, 0.332115, 0.318242, 0.268042, 0.291804, 0.31487, 0.384043, 0.390993, 0.42561, 0.447574, 0.346032, 0.398279, 0.414856, 0.414856, 0.308712, 0.332115, 0.219301, 0.295083, 0.387226, 0.384043, 0.352862, 0.352862, 0.387226, 0.30533, 0.247041, 0.203355, 0.203355, 0.15284, 0.15284, 0.182256, 0.191378, 0.298791, 0.321458, 0.301917, 0.335645, 0.42561, 0.408655, 0.436924, 0.346032, 0.346032, 0.349426, 0.298791, 0.298791, 0.291804, 0.328603, 0.328603, 0.339168, 0.25406, 0.298791, 0.301917, 0.311707, 0.219301, 0.206376, 0.209395, 0.209395, 0.164327, 0.179055, 0.10481, 0.167087, 0.268042, 0.257454, 0.170161, 0.25031, 0.21291, 0.229226, 0.288399, 0.281712, 0.390993, 0.387226, 0.284882, 0.185198, 0.179055, 0.25406, 0.25406, 0.25406, 0.17593, 0.268042, 0.25031, 0.239899, 0.21291, 0.209395, 0.236433, 0.342579, 0.25031, 0.31487, 0.318242, 0.332115, 0.436924, 0.40511, 0.497853, 0.608892, 0.59508, 0.5017, 0.486429, 0.505461, 0.517562, 0.51388, 0.41194, 0.335645, 0.450668, 0.450668, 0.41194, 0.390993, 0.374039, 0.497853, 0.408655, 0.321458, 0.308712, 0.243554, 0.239899, 0.236433, 0.236433, 0.229226, 0.225814, 0.222385, 0.137348, 0.129801, 0.129801, 0.127496, 0.18812, 0.15008, 0.147574, 0.182256, 0.173081, 0.170161, 0.144935, 0.144935, 0.209395, 0.127496, 0.191378, 0.158265, 0.161087, 0.173081, 0.275179, 0.339168, 0.308712, 0.308712, 0.311707, 0.324872, 0.31487, 0.301917, 0.335645, 0.352862, 0.349426, 0.352862, 0.275179, 0.196879, 0.31487, 0.278302, 0.387226, 0.311707, 0.384043, 0.31487, 0.298791, 0.308712, 0.225814, 0.229226, 0.229226, 0.203355, 0.301917, 0.394753, 0.41194, 0.408655, 0.387226, 0.398279, 0.30533, 0.30533, 0.318242, 0.301917, 0.298791, 0.275179, 0.352862, 0.321458, 0.401658, 0.422041, 0.346032, 0.4292, 0.390993, 0.486429, 0.454136, 0.42561, 0.440853, 0.394753, 0.370445, 0.374039, 0.268042, 0.291804, 0.387226, 0.450668, 0.339168, 0.366687, 0.359901, 0.243554, 0.147574, 0.147574, 0.161087, 0.219301, 0.219301, 0.194234, 0.120615, 0.116183, 0.11371, 0.109221, 0.078022, 0.06184, 0.036378, 0.067594, 0.060549, 0.05306, 0.067594, 0.125101, 0.129801, 0.078022, 0.090864, 0.191378, 0.11371, 0.06312, 0.066181, 0.073402, 0.125101, 0.122885, 0.200174, 0.170161, 0.155435, 0.155435, 0.139895, 0.239899, 0.239899, 0.339168, 0.257454, 0.164327, 0.164327, 0.164327, 0.275179, 0.328603, 0.225814, 0.301917, 0.36309, 0.346032, 0.349426, 0.26085, 0.342579, 0.225814, 0.268042, 0.288399, 0.387226, 0.505461, 0.480142, 0.380708, 0.374039, 0.468512, 0.51388, 0.414856, 0.308712, 0.295083, 0.25406, 0.332115, 0.332115, 0.247041, 0.271506, 0.173081, 0.268042, 0.239899, 0.335645, 0.342579, 0.332115, 0.324872, 0.196879, 0.209395, 0.291804, 0.185198, 0.18812, 0.15284, 0.219301, 0.31487, 0.318242, 0.346032, 0.36309, 0.380708, 0.468512, 0.342579, 0.42561, 0.321458, 0.366687, 0.36309, 0.284882, 0.278302, 0.167087, 0.179055, 0.100716, 0.098513, 0.182256, 0.120615, 0.182256, 0.196879, 0.17593, 0.129801, 0.18812, 0.086953, 0.098513, 0.109221, 0.209395, 0.209395, 0.30533, 0.185198, 0.179055, 0.26085, 0.271506, 0.31487, 0.295083, 0.318242, 0.342579, 0.339168, 0.422041, 0.342579, 0.352862, 0.295083, 0.257454, 0.170161, 0.182256, 0.086953, 0.081712, 0.079919, 0.100716, 0.094817, 0.100716, 0.120615, 0.10481, 0.051831, 0.094817, 0.094817, 0.086953, 0.040537, 0.037156, 0.033407, 0.055536, 0.051831, 0.050641, 0.092881, 0.10481, 0.142424, 0.247041, 0.229226, 0.225814, 0.196879, 0.142424, 0.236433, 0.216401, 0.179055, 0.196879, 0.122885, 0.216401, 0.321458, 0.398279, 0.436924, 0.422041, 0.387226, 0.356642, 0.440853, 0.398279, 0.436924, 0.483068, 0.433034, 0.418646, 0.374039], '')</t>
  </si>
  <si>
    <t>[26, 27, 28, 30, 31, 32, 33, 34, 35, 36, 37, 195, 196, 197, 199, 200, 201, 351, 356]</t>
  </si>
  <si>
    <t xml:space="preserve">F5S1V2|F5S1V2_9ENTR 1-acyl-sn-glycerol-3-phosphate acyltransferase OS=Enterobacter hormaechei ATCC 49162 </t>
  </si>
  <si>
    <t>([0.001649, 0.001383, 0.001172, 0.001142, 0.000923, 0.000833, 0.000842, 0.000833, 0.000743, 0.000567, 0.000859, 0.001069, 0.001048, 0.001061, 0.001159, 0.001069, 0.000567, 0.000906, 0.001481, 0.002211, 0.00225, 0.003079, 0.004247, 0.005734, 0.005872, 0.007259, 0.01078, 0.009187, 0.013265, 0.023087, 0.038042, 0.018415, 0.018787, 0.036378, 0.037156, 0.049374, 0.106997, 0.122885, 0.059222, 0.050641, 0.025316, 0.023963, 0.014075, 0.015078, 0.016021, 0.025316, 0.018415, 0.0198, 0.047319, 0.048328, 0.038042, 0.059222, 0.137348, 0.066181, 0.06312, 0.129801, 0.132295, 0.06312, 0.06184, 0.071867, 0.056825, 0.116183, 0.111485, 0.179055, 0.179055, 0.18812, 0.100716, 0.182256, 0.122885, 0.0704, 0.074921, 0.074921, 0.066181, 0.066181, 0.078022, 0.048328, 0.023963, 0.035586, 0.078022, 0.15008, 0.170161, 0.21291, 0.137348, 0.137348, 0.132295, 0.127496, 0.116183, 0.122885, 0.064632, 0.046336, 0.03976, 0.044297, 0.026892, 0.014586, 0.013437, 0.024393, 0.021816, 0.021816, 0.011518, 0.007495, 0.007555, 0.009865, 0.009977, 0.009483, 0.007091, 0.005318, 0.005378, 0.005623, 0.008002, 0.01227, 0.022306, 0.033407, 0.030003, 0.051831, 0.111485, 0.11371, 0.111485, 0.116183, 0.170161, 0.278302, 0.301917, 0.225814, 0.236433, 0.236433, 0.219301, 0.311707, 0.40511, 0.401658, 0.401658, 0.295083, 0.281712, 0.185198, 0.137348, 0.109221, 0.0704, 0.081712, 0.088832, 0.085092, 0.147574, 0.17593, 0.164327, 0.225814, 0.295083, 0.291804, 0.281712, 0.30533, 0.219301, 0.243554, 0.147574, 0.144935, 0.232838, 0.232838, 0.291804, 0.281712, 0.321458, 0.398279, 0.339168, 0.236433, 0.209395, 0.17593, 0.173081, 0.122885, 0.139895, 0.085092, 0.046336, 0.056825, 0.06312, 0.069024, 0.037156, 0.071867, 0.076542, 0.076542, 0.076542, 0.100716, 0.182256, 0.106997, 0.137348, 0.100716, 0.17593, 0.203355, 0.155435, 0.164327, 0.236433, 0.209395, 0.21291, 0.232838, 0.132295, 0.132295, 0.200174, 0.229226, 0.15284, 0.167087, 0.18812, 0.134866, 0.129801, 0.134866, 0.209395, 0.200174, 0.196879, 0.185198, 0.18812, 0.278302, 0.278302, 0.200174, 0.206376, 0.30533, 0.291804, 0.356642, 0.433034, 0.436924, 0.401658, 0.497853, 0.480142, 0.366687, 0.40511, 0.366687, 0.370445, 0.380708, 0.291804, 0.356642, 0.366687, 0.281712, 0.281712, 0.275179, 0.349426, 0.281712, 0.243554, 0.332115, 0.366687, 0.374039, 0.328603, 0.374039, 0.366687, 0.356642, 0.352862, 0.36309, 0.377384, 0.346032, 0.308712, 0.390993, 0.408655, 0.366687, 0.472492, 0.433034, 0.394753], '')</t>
  </si>
  <si>
    <t xml:space="preserve">F5S1V6|F5S1V6_9ENTR Sensor protein QseC OS=Enterobacter hormaechei ATCC 49162 </t>
  </si>
  <si>
    <t>([0.018415, 0.013016, 0.008075, 0.006894, 0.006039, 0.005378, 0.006619, 0.005992, 0.006567, 0.007177, 0.006039, 0.004775, 0.004431, 0.005318, 0.005378, 0.005799, 0.004736, 0.005799, 0.004161, 0.005318, 0.00558, 0.007259, 0.009865, 0.018106, 0.029376, 0.029376, 0.05306, 0.05306, 0.054297, 0.030003, 0.037156, 0.078022, 0.170161, 0.206376, 0.191378, 0.125101, 0.090864, 0.11371, 0.132295, 0.219301, 0.15008, 0.083462, 0.083462, 0.06184, 0.06184, 0.040537, 0.073402, 0.078022, 0.045352, 0.074921, 0.129801, 0.15284, 0.164327, 0.144935, 0.102787, 0.127496, 0.21291, 0.264545, 0.328603, 0.328603, 0.335645, 0.390993, 0.476583, 0.465241, 0.517562, 0.505461, 0.476583, 0.476583, 0.468512, 0.58069, 0.549308, 0.476583, 0.40511, 0.26085, 0.239899, 0.185198, 0.096677, 0.090864, 0.111485, 0.094817, 0.096677, 0.096677, 0.086953, 0.056825, 0.033407, 0.036378, 0.03976, 0.074921, 0.078022, 0.083462, 0.079919, 0.092881, 0.164327, 0.11371, 0.25406, 0.18812, 0.288399, 0.31487, 0.30533, 0.328603, 0.332115, 0.335645, 0.219301, 0.239899, 0.321458, 0.418646, 0.414856, 0.324872, 0.335645, 0.328603, 0.321458, 0.335645, 0.352862, 0.36309, 0.349426, 0.308712, 0.291804, 0.219301, 0.206376, 0.147574, 0.155435, 0.15008, 0.17593, 0.298791, 0.328603, 0.318242, 0.222385, 0.206376, 0.225814, 0.158265, 0.109221, 0.10481, 0.10481, 0.109221, 0.047319, 0.106997, 0.06312, 0.120615, 0.194234, 0.311707, 0.352862, 0.324872, 0.247041, 0.219301, 0.158265, 0.111485, 0.11371, 0.185198, 0.203355, 0.191378, 0.25406, 0.352862, 0.236433, 0.15284, 0.100716, 0.167087, 0.100716, 0.196879, 0.15008, 0.116183, 0.069024, 0.05306, 0.037156, 0.037156, 0.020522, 0.020522, 0.018415, 0.01227, 0.01227, 0.011106, 0.018106, 0.011518, 0.009865, 0.020165, 0.0198, 0.028107, 0.035586, 0.035586, 0.024826, 0.038858, 0.050641, 0.049374, 0.078022, 0.122885, 0.17593, 0.264545, 0.36309, 0.454136, 0.51388, 0.521092, 0.541878, 0.525368, 0.525368, 0.575842, 0.538167, 0.648219, 0.657645, 0.545602, 0.703578, 0.741537, 0.750527, 0.653063, 0.750527, 0.801317, 0.707965, 0.604312, 0.622677, 0.538167, 0.436924, 0.480142, 0.472492, 0.377384, 0.25406, 0.308712, 0.264545, 0.264545, 0.271506, 0.284882, 0.31487, 0.243554, 0.21291, 0.191378, 0.275179, 0.278302, 0.236433, 0.200174, 0.288399, 0.275179, 0.31487, 0.370445, 0.328603, 0.332115, 0.436924, 0.472492, 0.497853, 0.505461, 0.541878, 0.440853, 0.394753, 0.401658, 0.349426, 0.377384, 0.311707, 0.30533, 0.31487, 0.335645, 0.380708, 0.346032, 0.356642, 0.257454, 0.284882, 0.225814, 0.232838, 0.229226, 0.349426, 0.370445, 0.342579, 0.31487, 0.401658, 0.433034, 0.433034, 0.436924, 0.436924, 0.525368, 0.4292, 0.4292, 0.390993, 0.465241, 0.398279, 0.398279, 0.486429, 0.458154, 0.553315, 0.538167, 0.440853, 0.339168, 0.335645, 0.377384, 0.288399, 0.21291, 0.216401, 0.170161, 0.25031, 0.243554, 0.161087, 0.247041, 0.239899, 0.191378, 0.196879, 0.308712, 0.216401, 0.191378, 0.225814, 0.167087, 0.182256, 0.295083, 0.291804, 0.247041, 0.206376, 0.25406, 0.342579, 0.257454, 0.257454, 0.268042, 0.271506, 0.321458, 0.243554, 0.167087, 0.25406, 0.155435, 0.074921, 0.129801, 0.182256, 0.147574, 0.216401, 0.21291, 0.155435, 0.21291, 0.155435, 0.191378, 0.132295, 0.122885, 0.120615, 0.196879, 0.129801, 0.139895, 0.137348, 0.229226, 0.324872, 0.247041, 0.308712, 0.414856, 0.414856, 0.374039, 0.414856, 0.440853, 0.342579, 0.288399, 0.203355, 0.301917, 0.206376, 0.219301, 0.222385, 0.301917, 0.298791, 0.284882, 0.18812, 0.225814, 0.203355, 0.161087, 0.161087, 0.18812, 0.120615, 0.116183, 0.139895, 0.129801, 0.10481, 0.167087, 0.179055, 0.194234, 0.203355, 0.216401, 0.308712, 0.219301, 0.236433, 0.194234, 0.275179, 0.356642, 0.232838, 0.225814, 0.191378, 0.25406, 0.268042, 0.370445, 0.370445, 0.366687, 0.370445, 0.271506, 0.271506, 0.339168, 0.418646, 0.377384, 0.36309, 0.324872, 0.41194, 0.311707, 0.342579, 0.36309, 0.36309, 0.366687, 0.264545, 0.332115, 0.370445, 0.390993, 0.377384, 0.387226, 0.36309, 0.332115, 0.444081, 0.444081, 0.444081, 0.4292, 0.374039, 0.461924, 0.40511, 0.408655, 0.398279, 0.332115, 0.318242, 0.318242, 0.335645, 0.401658, 0.374039, 0.257454, 0.232838, 0.232838, 0.18812, 0.17593, 0.147574, 0.139895, 0.086953, 0.088832, 0.094817, 0.129801, 0.155435, 0.243554, 0.243554, 0.339168, 0.295083, 0.30533, 0.239899, 0.342579, 0.275179, 0.30533, 0.278302, 0.243554, 0.216401, 0.225814, 0.196879, 0.247041, 0.209395, 0.291804, 0.25406, 0.191378, 0.194234], '')</t>
  </si>
  <si>
    <t>[64, 65, 69, 70, 188, 189, 190, 191, 192, 193, 194, 195, 196, 197, 198, 199, 200, 201, 202, 203, 204, 205, 206, 207, 235, 236, 263, 272, 273]</t>
  </si>
  <si>
    <t xml:space="preserve">F5S1W6|F5S1W6_9ENTR 3',5'-cyclic adenosine monophosphate phosphodiesterase CpdA OS=Enterobacter hormaechei ATCC 49162 </t>
  </si>
  <si>
    <t>([0.094817, 0.132295, 0.132295, 0.209395, 0.158265, 0.191378, 0.127496, 0.086953, 0.118441, 0.079919, 0.100716, 0.142424, 0.127496, 0.127496, 0.127496, 0.109221, 0.083462, 0.155435, 0.15008, 0.203355, 0.257454, 0.26085, 0.173081, 0.127496, 0.106997, 0.102787, 0.109221, 0.182256, 0.173081, 0.185198, 0.271506, 0.170161, 0.164327, 0.134866, 0.090864, 0.090864, 0.185198, 0.18812, 0.098513, 0.098513, 0.083462, 0.083462, 0.078022, 0.129801, 0.239899, 0.161087, 0.243554, 0.155435, 0.092881, 0.109221, 0.078022, 0.083462, 0.147574, 0.15284, 0.11371, 0.139895, 0.229226, 0.225814, 0.268042, 0.356642, 0.356642, 0.359901, 0.30533, 0.21291, 0.225814, 0.191378, 0.164327, 0.127496, 0.219301, 0.308712, 0.284882, 0.284882, 0.278302, 0.167087, 0.15008, 0.167087, 0.222385, 0.137348, 0.085092, 0.042364, 0.025316, 0.031287, 0.038042, 0.049374, 0.092881, 0.096677, 0.046336, 0.102787, 0.144935, 0.106997, 0.083462, 0.081712, 0.094817, 0.094817, 0.109221, 0.118441, 0.182256, 0.132295, 0.209395, 0.185198, 0.278302, 0.398279, 0.335645, 0.332115, 0.225814, 0.167087, 0.079919, 0.134866, 0.129801, 0.118441, 0.147574, 0.102787, 0.182256, 0.116183, 0.071867, 0.074921, 0.040537, 0.040537, 0.047319, 0.049374, 0.060549, 0.030003, 0.024826, 0.0198, 0.023963, 0.042364, 0.064632, 0.144935, 0.102787, 0.098513, 0.098513, 0.049374, 0.100716, 0.055536, 0.106997, 0.098513, 0.096677, 0.173081, 0.161087, 0.167087, 0.098513, 0.122885, 0.194234, 0.209395, 0.308712, 0.288399, 0.288399, 0.298791, 0.281712, 0.284882, 0.206376, 0.125101, 0.134866, 0.125101, 0.18812, 0.170161, 0.295083, 0.291804, 0.30533, 0.275179, 0.278302, 0.25406, 0.275179, 0.206376, 0.122885, 0.109221, 0.109221, 0.106997, 0.096677, 0.055536, 0.090864, 0.155435, 0.222385, 0.281712, 0.264545, 0.18812, 0.206376, 0.179055, 0.200174, 0.111485, 0.11371, 0.111485, 0.109221, 0.134866, 0.144935, 0.161087, 0.161087, 0.161087, 0.106997, 0.067594, 0.059222, 0.06184, 0.055536, 0.032677, 0.037156, 0.046336, 0.088832, 0.086953, 0.090864, 0.079919, 0.137348, 0.088832, 0.096677, 0.179055, 0.144935, 0.209395, 0.191378, 0.120615, 0.098513, 0.158265, 0.264545, 0.36309, 0.366687, 0.268042, 0.295083, 0.311707, 0.194234, 0.17593, 0.196879, 0.185198, 0.167087, 0.139895, 0.236433, 0.132295, 0.132295, 0.086953, 0.096677, 0.155435, 0.15008, 0.15284, 0.17593, 0.15008, 0.086953, 0.083462, 0.086953, 0.078022, 0.081712, 0.100716, 0.098513, 0.0704, 0.074921, 0.142424, 0.155435, 0.094817, 0.17593, 0.173081, 0.264545, 0.196879, 0.10481, 0.167087, 0.122885, 0.088832, 0.088832, 0.139895, 0.15008, 0.142424, 0.203355, 0.216401, 0.301917, 0.308712, 0.308712, 0.291804, 0.30533, 0.311707, 0.298791, 0.271506, 0.243554, 0.196879, 0.236433, 0.359901, 0.339168, 0.433034, 0.444081, 0.414856, 0.42561], '')</t>
  </si>
  <si>
    <t xml:space="preserve">F5S1Y0|F5S1Y0_9ENTR Ubiquinone biosynthesis accessory factor UbiK OS=Enterobacter hormaechei ATCC 49162 </t>
  </si>
  <si>
    <t>([0.384043, 0.401658, 0.444081, 0.370445, 0.418646, 0.454136, 0.480142, 0.480142, 0.545602, 0.553315, 0.58069, 0.494003, 0.58069, 0.575842, 0.433034, 0.447574, 0.468512, 0.58069, 0.490133, 0.494003, 0.585406, 0.59917, 0.509769, 0.494003, 0.575842, 0.570702, 0.480142, 0.480142, 0.476583, 0.444081, 0.377384, 0.30533, 0.377384, 0.31487, 0.321458, 0.342579, 0.271506, 0.26085, 0.236433, 0.311707, 0.311707, 0.225814, 0.25031, 0.264545, 0.278302, 0.281712, 0.281712, 0.288399, 0.216401, 0.170161, 0.158265, 0.229226, 0.284882, 0.30533, 0.370445, 0.284882, 0.335645, 0.332115, 0.26085, 0.275179, 0.271506, 0.25406, 0.275179, 0.264545, 0.335645, 0.257454, 0.257454, 0.25406, 0.308712, 0.390993, 0.444081, 0.486429, 0.486429, 0.5017, 0.422041, 0.422041, 0.538167, 0.534167, 0.671169, 0.741537, 0.626927, 0.671169, 0.728858, 0.733139, 0.745909, 0.754692, 0.84206, 0.812494, 0.805026, 0.812494, 0.791621, 0.812494, 0.754692, 0.733139, 0.712013, 0.819762, 0.83125, 0.750527], '')</t>
  </si>
  <si>
    <t>[8, 9, 10, 12, 13, 17, 20, 21, 22, 24, 25, 73, 76, 77, 78, 79, 80, 81, 82, 83, 84, 85, 86, 87, 88, 89, 90, 91, 92, 93, 94, 95, 96, 97]</t>
  </si>
  <si>
    <t xml:space="preserve">F5S1Y7|F5S1Y7_9ENTR 7,8-dihydroneopterin aldolase OS=Enterobacter hormaechei ATCC 49162 </t>
  </si>
  <si>
    <t>([0.013265, 0.009401, 0.014315, 0.022667, 0.015344, 0.021381, 0.018106, 0.013821, 0.019401, 0.015344, 0.021381, 0.026892, 0.026338, 0.025762, 0.043307, 0.088832, 0.142424, 0.076542, 0.047319, 0.043307, 0.047319, 0.041405, 0.083462, 0.06184, 0.058088, 0.060549, 0.064632, 0.106997, 0.167087, 0.15008, 0.225814, 0.182256, 0.173081, 0.164327, 0.26085, 0.257454, 0.182256, 0.200174, 0.301917, 0.318242, 0.332115, 0.321458, 0.324872, 0.281712, 0.328603, 0.236433, 0.321458, 0.324872, 0.318242, 0.257454, 0.179055, 0.179055, 0.209395, 0.15284, 0.167087, 0.155435, 0.15284, 0.209395, 0.11371, 0.088832, 0.069024, 0.079919, 0.088832, 0.142424, 0.11371, 0.088832, 0.158265, 0.173081, 0.109221, 0.086953, 0.142424, 0.139895, 0.083462, 0.046336, 0.078022, 0.069024, 0.034068, 0.035586, 0.037156, 0.088832, 0.06312, 0.071867, 0.106997, 0.054297, 0.054297, 0.047319, 0.056825, 0.049374, 0.055536, 0.086953, 0.086953, 0.050641, 0.074921, 0.122885, 0.170161, 0.137348, 0.15008, 0.185198, 0.17593, 0.127496, 0.06312, 0.06184, 0.10481, 0.10481, 0.173081, 0.185198, 0.288399, 0.203355, 0.206376, 0.179055, 0.17593, 0.132295, 0.164327, 0.167087, 0.15008, 0.15008, 0.15284, 0.11371, 0.15284, 0.120615, 0.167087, 0.271506], '')</t>
  </si>
  <si>
    <t xml:space="preserve">F5S1Y9|F5S1Y9_9ENTR Urease accessory protein UreD OS=Enterobacter hormaechei ATCC 49162 </t>
  </si>
  <si>
    <t>([0.147574, 0.191378, 0.236433, 0.120615, 0.170161, 0.173081, 0.200174, 0.15008, 0.15284, 0.118441, 0.15284, 0.102787, 0.096677, 0.111485, 0.17593, 0.18812, 0.268042, 0.264545, 0.257454, 0.243554, 0.173081, 0.257454, 0.229226, 0.203355, 0.318242, 0.301917, 0.332115, 0.335645, 0.444081, 0.387226, 0.468512, 0.387226, 0.517562, 0.622677, 0.671169, 0.517562, 0.384043, 0.394753, 0.414856, 0.41194, 0.4292, 0.517562, 0.422041, 0.450668, 0.394753, 0.295083, 0.216401, 0.139895, 0.137348, 0.137348, 0.232838, 0.232838, 0.295083, 0.194234, 0.139895, 0.120615, 0.21291, 0.318242, 0.291804, 0.194234, 0.200174, 0.11371, 0.109221, 0.125101, 0.125101, 0.125101, 0.21291, 0.268042, 0.346032, 0.342579, 0.311707, 0.25406, 0.17593, 0.109221, 0.179055, 0.200174, 0.225814, 0.225814, 0.194234, 0.185198, 0.26085, 0.15008, 0.147574, 0.15008, 0.203355, 0.200174, 0.284882, 0.301917, 0.342579, 0.318242, 0.318242, 0.239899, 0.264545, 0.356642, 0.440853, 0.321458, 0.268042, 0.164327, 0.170161, 0.209395, 0.222385, 0.200174, 0.31487, 0.324872, 0.346032, 0.239899, 0.167087, 0.18812, 0.173081, 0.173081, 0.203355, 0.129801, 0.132295, 0.069024, 0.076542, 0.079919, 0.132295, 0.222385, 0.275179, 0.236433, 0.144935, 0.134866, 0.15284, 0.10481, 0.085092, 0.073402, 0.086953, 0.134866, 0.096677, 0.086953, 0.079919, 0.079919, 0.083462, 0.079919, 0.129801, 0.05306, 0.059222, 0.040537, 0.021381, 0.016257, 0.011903, 0.018415, 0.018415, 0.022306, 0.021381, 0.023963, 0.026338, 0.051831, 0.055536, 0.031287, 0.033407, 0.033407, 0.032017, 0.058088, 0.055536, 0.076542, 0.147574, 0.127496, 0.125101, 0.219301, 0.232838, 0.206376, 0.147574, 0.158265, 0.139895, 0.21291, 0.339168, 0.321458, 0.21291, 0.129801, 0.25406, 0.239899, 0.164327, 0.155435, 0.090864, 0.147574, 0.139895, 0.144935, 0.158265, 0.155435, 0.144935, 0.229226, 0.281712, 0.318242, 0.31487, 0.30533, 0.318242, 0.17593, 0.106997, 0.17593, 0.271506, 0.164327, 0.10481, 0.088832, 0.050641, 0.10481, 0.090864, 0.088832, 0.092881, 0.058088, 0.094817, 0.051831, 0.047319, 0.060549, 0.046336, 0.042364, 0.036378, 0.018106, 0.020522, 0.030611, 0.035586, 0.020165, 0.038042, 0.064632, 0.073402, 0.111485, 0.094817, 0.094817, 0.094817, 0.049374, 0.078022, 0.086953, 0.15284, 0.081712, 0.056825, 0.083462, 0.058088, 0.066181, 0.055536, 0.055536, 0.066181, 0.050641, 0.094817, 0.092881, 0.055536, 0.056825, 0.041405, 0.043307, 0.049374, 0.031287, 0.045352, 0.041405, 0.041405, 0.022667, 0.0198, 0.035586, 0.036378, 0.032017, 0.032017, 0.081712, 0.083462, 0.049374, 0.055536, 0.055536, 0.049374, 0.090864, 0.132295, 0.139895, 0.132295, 0.161087, 0.209395, 0.155435, 0.085092, 0.088832, 0.155435, 0.236433, 0.200174, 0.17593, 0.243554, 0.225814, 0.155435, 0.232838, 0.335645, 0.291804, 0.236433], '')</t>
  </si>
  <si>
    <t>[32, 33, 34, 35, 41]</t>
  </si>
  <si>
    <t xml:space="preserve">F5S1Z0|F5S1Z0_9ENTR Urease subunit gamma OS=Enterobacter hormaechei ATCC 49162 </t>
  </si>
  <si>
    <t>([0.570702, 0.436924, 0.335645, 0.206376, 0.26085, 0.25406, 0.25031, 0.18812, 0.15008, 0.15008, 0.191378, 0.222385, 0.206376, 0.206376, 0.170161, 0.142424, 0.144935, 0.086953, 0.085092, 0.046336, 0.051831, 0.047319, 0.096677, 0.161087, 0.264545, 0.185198, 0.18812, 0.144935, 0.137348, 0.194234, 0.196879, 0.100716, 0.058088, 0.047319, 0.086953, 0.10481, 0.088832, 0.086953, 0.139895, 0.144935, 0.232838, 0.229226, 0.25406, 0.194234, 0.182256, 0.116183, 0.139895, 0.17593, 0.219301, 0.311707, 0.30533, 0.342579, 0.380708, 0.390993, 0.422041, 0.40511, 0.414856, 0.458154, 0.390993, 0.342579, 0.356642, 0.342579, 0.26085, 0.359901, 0.408655, 0.366687, 0.356642, 0.42561, 0.418646, 0.352862, 0.36309, 0.298791, 0.308712, 0.346032, 0.440853, 0.332115, 0.366687, 0.36309, 0.352862, 0.42561, 0.461924, 0.359901, 0.291804, 0.374039, 0.271506, 0.26085, 0.308712, 0.436924, 0.311707, 0.232838, 0.30533, 0.268042, 0.321458, 0.275179, 0.281712, 0.232838, 0.359901, 0.278302, 0.216401, 0.170161], '')</t>
  </si>
  <si>
    <t xml:space="preserve">F5S1Z1|F5S1Z1_9ENTR Urease subunit beta OS=Enterobacter hormaechei ATCC 49162 </t>
  </si>
  <si>
    <t>([0.414856, 0.465241, 0.36309, 0.359901, 0.281712, 0.328603, 0.275179, 0.301917, 0.332115, 0.366687, 0.398279, 0.433034, 0.521092, 0.422041, 0.349426, 0.275179, 0.366687, 0.374039, 0.461924, 0.454136, 0.436924, 0.440853, 0.461924, 0.458154, 0.494003, 0.505461, 0.494003, 0.575842, 0.59014, 0.486429, 0.486429, 0.387226, 0.30533, 0.311707, 0.308712, 0.394753, 0.490133, 0.450668, 0.359901, 0.349426, 0.257454, 0.257454, 0.257454, 0.239899, 0.318242, 0.321458, 0.384043, 0.384043, 0.301917, 0.291804, 0.295083, 0.295083, 0.30533, 0.414856, 0.377384, 0.444081, 0.444081, 0.387226, 0.349426, 0.4292, 0.339168, 0.444081, 0.458154, 0.454136, 0.447574, 0.444081, 0.436924, 0.450668, 0.384043, 0.476583, 0.394753, 0.408655, 0.40511, 0.418646, 0.398279, 0.4292, 0.398279, 0.398279, 0.42561, 0.414856, 0.321458, 0.414856, 0.311707, 0.288399, 0.288399, 0.291804, 0.229226, 0.194234, 0.185198, 0.257454, 0.185198, 0.25406, 0.324872, 0.318242, 0.36309, 0.332115, 0.30533, 0.308712, 0.271506, 0.232838, 0.308712, 0.418646, 0.384043, 0.534167], '')</t>
  </si>
  <si>
    <t>[12, 25, 27, 28, 103]</t>
  </si>
  <si>
    <t xml:space="preserve">F5S1Z3|F5S1Z3_9ENTR Urease accessory protein UreE OS=Enterobacter hormaechei ATCC 49162 </t>
  </si>
  <si>
    <t>([0.073402, 0.111485, 0.191378, 0.106997, 0.147574, 0.147574, 0.179055, 0.142424, 0.17593, 0.127496, 0.179055, 0.125101, 0.216401, 0.232838, 0.31487, 0.236433, 0.229226, 0.229226, 0.31487, 0.271506, 0.268042, 0.225814, 0.196879, 0.10481, 0.191378, 0.191378, 0.219301, 0.216401, 0.301917, 0.26085, 0.349426, 0.229226, 0.291804, 0.200174, 0.298791, 0.298791, 0.370445, 0.284882, 0.206376, 0.137348, 0.164327, 0.167087, 0.232838, 0.275179, 0.281712, 0.191378, 0.18812, 0.194234, 0.206376, 0.196879, 0.225814, 0.229226, 0.332115, 0.308712, 0.301917, 0.288399, 0.225814, 0.147574, 0.194234, 0.247041, 0.356642, 0.377384, 0.377384, 0.311707, 0.301917, 0.318242, 0.339168, 0.332115, 0.236433, 0.200174, 0.200174, 0.225814, 0.129801, 0.071867, 0.064632, 0.096677, 0.085092, 0.10481, 0.109221, 0.073402, 0.088832, 0.043307, 0.038858, 0.042364, 0.064632, 0.066181, 0.066181, 0.116183, 0.0704, 0.129801, 0.088832, 0.069024, 0.069024, 0.137348, 0.219301, 0.219301, 0.25031, 0.161087, 0.191378, 0.281712, 0.384043, 0.384043, 0.40511, 0.321458, 0.318242, 0.324872, 0.288399, 0.271506, 0.239899, 0.339168, 0.206376, 0.298791, 0.25406, 0.239899, 0.182256, 0.144935, 0.120615, 0.102787, 0.170161, 0.10481, 0.122885, 0.055536, 0.06184, 0.111485, 0.191378, 0.158265, 0.15284, 0.158265, 0.147574, 0.155435, 0.142424, 0.257454, 0.225814, 0.308712, 0.291804, 0.352862, 0.380708, 0.497853, 0.529623, 0.529623, 0.59917, 0.557691, 0.716283, 0.690604, 0.632174, 0.59014, 0.618285, 0.59917, 0.626927, 0.788093, 0.767246, 0.76285, 0.733139, 0.788093], '')</t>
  </si>
  <si>
    <t>[138, 139, 140, 141, 142, 143, 144, 145, 146, 147, 148, 149, 150, 151, 152, 153]</t>
  </si>
  <si>
    <t xml:space="preserve">F5S1Z5|F5S1Z5_9ENTR Urease accessory protein UreF OS=Enterobacter hormaechei ATCC 49162 </t>
  </si>
  <si>
    <t>([0.170161, 0.219301, 0.127496, 0.15284, 0.179055, 0.200174, 0.222385, 0.158265, 0.21291, 0.179055, 0.209395, 0.232838, 0.132295, 0.142424, 0.092881, 0.096677, 0.096677, 0.109221, 0.109221, 0.125101, 0.116183, 0.120615, 0.079919, 0.147574, 0.134866, 0.144935, 0.083462, 0.050641, 0.092881, 0.081712, 0.102787, 0.10481, 0.094817, 0.092881, 0.086953, 0.144935, 0.083462, 0.083462, 0.046336, 0.083462, 0.079919, 0.120615, 0.144935, 0.206376, 0.18812, 0.118441, 0.058088, 0.069024, 0.076542, 0.078022, 0.03976, 0.056825, 0.029376, 0.018106, 0.020522, 0.019109, 0.012727, 0.01204, 0.010926, 0.014586, 0.010131, 0.010509, 0.012727, 0.01227, 0.012727, 0.009015, 0.012727, 0.023534, 0.031287, 0.047319, 0.040537, 0.038858, 0.034068, 0.050641, 0.05306, 0.050641, 0.030611, 0.046336, 0.059222, 0.060549, 0.079919, 0.127496, 0.111485, 0.118441, 0.064632, 0.055536, 0.109221, 0.137348, 0.144935, 0.158265, 0.170161, 0.170161, 0.271506, 0.232838, 0.232838, 0.222385, 0.321458, 0.40511, 0.339168, 0.318242, 0.335645, 0.31487, 0.21291, 0.239899, 0.25406, 0.366687, 0.301917, 0.31487, 0.332115, 0.332115, 0.25031, 0.15284, 0.191378, 0.11371, 0.069024, 0.06312, 0.132295, 0.122885, 0.137348, 0.137348, 0.209395, 0.206376, 0.17593, 0.236433, 0.134866, 0.06312, 0.059222, 0.060549, 0.047319, 0.020876, 0.019109, 0.0198, 0.033407, 0.022667, 0.038042, 0.086953, 0.06184, 0.049374, 0.028107, 0.026338, 0.026338, 0.028107, 0.015694, 0.018787, 0.012727, 0.013265, 0.023534, 0.022306, 0.028107, 0.0198, 0.028695, 0.023534, 0.041405, 0.028107, 0.033407, 0.020876, 0.013437, 0.026338, 0.017138, 0.029376, 0.032017, 0.06184, 0.050641, 0.079919, 0.088832, 0.170161, 0.173081, 0.098513, 0.059222, 0.078022, 0.067594, 0.083462, 0.109221, 0.106997, 0.088832, 0.074921, 0.109221, 0.161087, 0.0704, 0.147574, 0.155435, 0.127496, 0.06184, 0.041405, 0.048328, 0.046336, 0.048328, 0.092881, 0.127496, 0.125101, 0.118441, 0.161087, 0.139895, 0.134866, 0.161087, 0.161087, 0.182256, 0.179055, 0.10481, 0.161087, 0.142424, 0.111485, 0.125101, 0.21291, 0.324872, 0.339168, 0.346032, 0.216401, 0.196879, 0.222385, 0.216401, 0.11371, 0.137348, 0.158265, 0.129801, 0.086953, 0.134866, 0.116183, 0.116183, 0.18812, 0.196879, 0.170161, 0.179055, 0.147574], '')</t>
  </si>
  <si>
    <t xml:space="preserve">F5S1Z6|F5S1Z6_9ENTR Urease accessory protein UreG OS=Enterobacter hormaechei ATCC 49162 </t>
  </si>
  <si>
    <t>([0.271506, 0.206376, 0.243554, 0.275179, 0.352862, 0.298791, 0.321458, 0.346032, 0.366687, 0.377384, 0.401658, 0.408655, 0.36309, 0.278302, 0.387226, 0.36309, 0.281712, 0.179055, 0.239899, 0.209395, 0.232838, 0.232838, 0.30533, 0.31487, 0.232838, 0.206376, 0.191378, 0.167087, 0.122885, 0.086953, 0.094817, 0.096677, 0.122885, 0.118441, 0.11371, 0.102787, 0.118441, 0.200174, 0.284882, 0.301917, 0.332115, 0.288399, 0.216401, 0.206376, 0.219301, 0.275179, 0.268042, 0.31487, 0.264545, 0.346032, 0.440853, 0.458154, 0.447574, 0.346032, 0.366687, 0.450668, 0.377384, 0.408655, 0.390993, 0.377384, 0.366687, 0.298791, 0.414856, 0.5017, 0.5017, 0.447574, 0.394753, 0.398279, 0.450668, 0.549308, 0.490133, 0.454136, 0.394753, 0.40511, 0.418646, 0.454136, 0.42561, 0.433034, 0.4292, 0.394753, 0.321458, 0.321458, 0.414856, 0.374039, 0.268042, 0.26085, 0.298791, 0.30533, 0.31487, 0.219301, 0.139895, 0.092881, 0.064632, 0.090864, 0.085092, 0.129801, 0.15008, 0.182256, 0.247041, 0.155435, 0.179055, 0.219301, 0.225814, 0.122885, 0.127496, 0.243554, 0.268042, 0.182256, 0.225814, 0.222385, 0.219301, 0.308712, 0.318242, 0.295083, 0.216401, 0.142424, 0.15008, 0.106997, 0.085092, 0.090864, 0.142424, 0.158265, 0.17593, 0.106997, 0.21291, 0.209395, 0.170161, 0.15284, 0.222385, 0.288399, 0.278302, 0.275179, 0.275179, 0.352862, 0.436924, 0.51388, 0.5017, 0.41194, 0.41194, 0.356642, 0.346032, 0.335645, 0.324872, 0.346032, 0.352862, 0.288399, 0.328603, 0.25031, 0.191378, 0.191378, 0.139895, 0.139895, 0.139895, 0.15008, 0.111485, 0.090864, 0.096677, 0.164327, 0.243554, 0.311707, 0.408655, 0.394753, 0.36309, 0.349426, 0.339168, 0.440853, 0.468512, 0.468512, 0.461924, 0.541878, 0.42561, 0.465241, 0.476583, 0.472492, 0.440853, 0.472492, 0.509769, 0.494003, 0.497853, 0.401658, 0.359901, 0.359901, 0.278302, 0.229226, 0.203355, 0.122885, 0.066181, 0.076542, 0.0704, 0.118441, 0.111485, 0.164327, 0.102787, 0.094817, 0.096677, 0.083462, 0.081712, 0.06312, 0.044297, 0.032017, 0.047319, 0.043307, 0.027463, 0.044297, 0.078022], '')</t>
  </si>
  <si>
    <t>[63, 64, 69, 135, 136, 169, 176]</t>
  </si>
  <si>
    <t xml:space="preserve">F5S201|F5S201_9ENTR 30S ribosomal protein S21 OS=Enterobacter hormaechei ATCC 49162 </t>
  </si>
  <si>
    <t>([0.538167, 0.387226, 0.40511, 0.352862, 0.359901, 0.30533, 0.335645, 0.359901, 0.281712, 0.311707, 0.335645, 0.349426, 0.271506, 0.308712, 0.377384, 0.352862, 0.408655, 0.352862, 0.30533, 0.271506, 0.271506, 0.196879, 0.288399, 0.298791, 0.352862, 0.359901, 0.332115, 0.26085, 0.247041, 0.342579, 0.36309, 0.370445, 0.377384, 0.422041, 0.436924, 0.433034, 0.454136, 0.433034, 0.486429, 0.534167, 0.557691, 0.549308, 0.549308, 0.553315, 0.553315, 0.570702, 0.562014, 0.690604, 0.784345, 0.720929, 0.690604, 0.661982, 0.632174, 0.648219, 0.632174, 0.632174, 0.626927, 0.63748, 0.671169, 0.58069, 0.517562, 0.5017, 0.505461, 0.557691, 0.534167, 0.517562, 0.468512, 0.480142, 0.447574, 0.408655, 0.494003], '')</t>
  </si>
  <si>
    <t>[0, 39, 40, 41, 42, 43, 44, 45, 46, 47, 48, 49, 50, 51, 52, 53, 54, 55, 56, 57, 58, 59, 60, 61, 62, 63, 64, 65]</t>
  </si>
  <si>
    <t xml:space="preserve">F5S202|F5S202_9ENTR DNA primase OS=Enterobacter hormaechei ATCC 49162 </t>
  </si>
  <si>
    <t>([0.088832, 0.134866, 0.088832, 0.060549, 0.066181, 0.088832, 0.118441, 0.15284, 0.111485, 0.090864, 0.118441, 0.096677, 0.071867, 0.078022, 0.06312, 0.106997, 0.06184, 0.059222, 0.05306, 0.100716, 0.15284, 0.15284, 0.142424, 0.206376, 0.291804, 0.229226, 0.229226, 0.196879, 0.118441, 0.109221, 0.179055, 0.096677, 0.15008, 0.232838, 0.239899, 0.271506, 0.271506, 0.366687, 0.366687, 0.339168, 0.346032, 0.288399, 0.291804, 0.291804, 0.308712, 0.295083, 0.398279, 0.284882, 0.225814, 0.324872, 0.321458, 0.185198, 0.288399, 0.18812, 0.17593, 0.139895, 0.142424, 0.137348, 0.125101, 0.106997, 0.137348, 0.139895, 0.109221, 0.06312, 0.049374, 0.048328, 0.028107, 0.027463, 0.054297, 0.058088, 0.060549, 0.058088, 0.078022, 0.085092, 0.15008, 0.109221, 0.139895, 0.147574, 0.096677, 0.074921, 0.074921, 0.086953, 0.083462, 0.164327, 0.164327, 0.21291, 0.15008, 0.26085, 0.170161, 0.182256, 0.225814, 0.21291, 0.31487, 0.377384, 0.394753, 0.387226, 0.465241, 0.366687, 0.36309, 0.447574, 0.480142, 0.525368, 0.575842, 0.59014, 0.58069, 0.585406, 0.468512, 0.553315, 0.436924, 0.486429, 0.480142, 0.509769, 0.4292, 0.447574, 0.447574, 0.31487, 0.232838, 0.232838, 0.328603, 0.31487, 0.236433, 0.232838, 0.222385, 0.219301, 0.182256, 0.155435, 0.232838, 0.346032, 0.30533, 0.384043, 0.436924, 0.342579, 0.271506, 0.359901, 0.346032, 0.346032, 0.450668, 0.458154, 0.440853, 0.436924, 0.447574, 0.461924, 0.380708, 0.349426, 0.352862, 0.275179, 0.278302, 0.185198, 0.158265, 0.120615, 0.102787, 0.11371, 0.206376, 0.281712, 0.164327, 0.17593, 0.18812, 0.137348, 0.137348, 0.137348, 0.129801, 0.064632, 0.094817, 0.147574, 0.185198, 0.185198, 0.301917, 0.342579, 0.422041, 0.418646, 0.509769, 0.454136, 0.332115, 0.31487, 0.284882, 0.398279, 0.342579, 0.25031, 0.25031, 0.332115, 0.349426, 0.366687, 0.490133, 0.490133, 0.490133, 0.476583, 0.387226, 0.387226, 0.374039, 0.271506, 0.278302, 0.291804, 0.370445, 0.390993, 0.335645, 0.257454, 0.291804, 0.243554, 0.321458, 0.398279, 0.387226, 0.374039, 0.356642, 0.342579, 0.281712, 0.194234, 0.191378, 0.167087, 0.155435, 0.15284, 0.247041, 0.185198, 0.111485, 0.109221, 0.161087, 0.170161, 0.191378, 0.191378, 0.275179, 0.191378, 0.120615, 0.129801, 0.129801, 0.155435, 0.167087, 0.232838, 0.324872, 0.243554, 0.243554, 0.243554, 0.243554, 0.239899, 0.301917, 0.398279, 0.318242, 0.222385, 0.257454, 0.257454, 0.147574, 0.164327, 0.209395, 0.30533, 0.30533, 0.31487, 0.295083, 0.25031, 0.257454, 0.281712, 0.401658, 0.51388, 0.433034, 0.356642, 0.301917, 0.239899, 0.239899, 0.321458, 0.324872, 0.288399, 0.377384, 0.401658, 0.324872, 0.328603, 0.236433, 0.194234, 0.196879, 0.118441, 0.147574, 0.083462, 0.073402, 0.033407, 0.028695, 0.030611, 0.040537, 0.060549, 0.05306, 0.048328, 0.050641, 0.085092, 0.111485, 0.109221, 0.132295, 0.191378, 0.219301, 0.209395, 0.25406, 0.167087, 0.173081, 0.090864, 0.144935, 0.092881, 0.155435, 0.194234, 0.271506, 0.236433, 0.155435, 0.167087, 0.116183, 0.066181, 0.071867, 0.069024, 0.071867, 0.086953, 0.066181, 0.066181, 0.109221, 0.109221, 0.144935, 0.182256, 0.185198, 0.185198, 0.216401, 0.142424, 0.147574, 0.139895, 0.170161, 0.17593, 0.275179, 0.257454, 0.308712, 0.301917, 0.31487, 0.301917, 0.301917, 0.346032, 0.264545, 0.264545, 0.15008, 0.144935, 0.096677, 0.116183, 0.139895, 0.179055, 0.257454, 0.257454, 0.264545, 0.328603, 0.42561, 0.398279, 0.40511, 0.380708, 0.374039, 0.356642, 0.374039, 0.377384, 0.36309, 0.414856, 0.387226, 0.387226, 0.444081, 0.525368, 0.622677, 0.525368, 0.529623, 0.541878, 0.483068, 0.480142, 0.480142, 0.380708, 0.377384, 0.461924, 0.414856, 0.339168, 0.239899, 0.236433, 0.236433, 0.167087, 0.164327, 0.222385, 0.342579, 0.26085, 0.30533, 0.229226, 0.271506, 0.26085, 0.284882, 0.328603, 0.321458, 0.284882, 0.335645, 0.349426, 0.264545, 0.366687, 0.454136, 0.480142, 0.440853, 0.359901, 0.476583, 0.4292, 0.308712, 0.295083, 0.370445, 0.295083, 0.408655, 0.408655, 0.418646, 0.390993, 0.30533, 0.301917, 0.21291, 0.164327, 0.10481, 0.158265, 0.167087, 0.17593, 0.182256, 0.209395, 0.301917, 0.264545, 0.264545, 0.356642, 0.264545, 0.185198, 0.26085, 0.236433, 0.236433, 0.229226, 0.155435, 0.243554, 0.243554, 0.257454, 0.31487, 0.42561, 0.422041, 0.414856, 0.370445, 0.465241, 0.476583, 0.465241, 0.476583, 0.486429, 0.483068, 0.642678, 0.707965, 0.733139, 0.728858, 0.632174, 0.608892, 0.712013, 0.694846, 0.703578, 0.759478, 0.791621, 0.632174, 0.541878, 0.436924, 0.468512, 0.370445, 0.281712, 0.216401, 0.219301, 0.295083, 0.335645, 0.31487, 0.268042, 0.203355, 0.229226, 0.311707, 0.25406, 0.291804, 0.284882, 0.206376, 0.209395, 0.216401, 0.229226, 0.31487, 0.408655, 0.42561, 0.5017, 0.5017, 0.626927, 0.618285, 0.505461, 0.468512, 0.377384, 0.356642, 0.380708, 0.359901, 0.278302, 0.278302, 0.25406, 0.26085, 0.271506, 0.219301, 0.216401, 0.301917, 0.321458, 0.318242, 0.225814, 0.236433, 0.318242, 0.284882, 0.291804, 0.295083, 0.219301, 0.30533, 0.41194, 0.324872, 0.30533, 0.380708, 0.454136, 0.436924, 0.444081, 0.486429, 0.549308, 0.557691, 0.465241, 0.447574, 0.440853, 0.444081, 0.436924, 0.40511, 0.295083, 0.295083, 0.374039, 0.36309, 0.328603, 0.332115, 0.41194, 0.4292, 0.342579, 0.31487, 0.332115, 0.31487, 0.342579, 0.268042, 0.268042, 0.349426, 0.332115, 0.26085, 0.346032, 0.352862, 0.352862, 0.359901, 0.359901, 0.349426, 0.40511, 0.349426, 0.356642, 0.284882, 0.268042, 0.359901, 0.398279, 0.398279, 0.328603, 0.239899, 0.31487, 0.301917, 0.311707, 0.30533, 0.384043, 0.374039, 0.374039, 0.324872, 0.422041, 0.41194, 0.4292, 0.476583, 0.553315, 0.525368, 0.648219, 0.557691, 0.433034, 0.394753, 0.298791, 0.384043, 0.480142, 0.521092, 0.450668, 0.408655, 0.40511, 0.390993, 0.366687, 0.342579, 0.401658, 0.380708, 0.359901, 0.308712, 0.25031, 0.219301, 0.191378, 0.122885], '')</t>
  </si>
  <si>
    <t>[101, 102, 103, 104, 105, 107, 111, 170, 249, 349, 350, 351, 352, 353, 431, 432, 433, 434, 435, 436, 437, 438, 439, 440, 441, 442, 443, 467, 468, 469, 470, 471, 503, 504, 557, 558, 559, 560, 566]</t>
  </si>
  <si>
    <t xml:space="preserve">F5S204|F5S204_9ENTR G/U mismatch-specific DNA glycosylase OS=Enterobacter hormaechei ATCC 49162 </t>
  </si>
  <si>
    <t>([0.127496, 0.088832, 0.066181, 0.034068, 0.024826, 0.035586, 0.024826, 0.037156, 0.06184, 0.078022, 0.096677, 0.11371, 0.17593, 0.142424, 0.139895, 0.216401, 0.298791, 0.222385, 0.203355, 0.122885, 0.164327, 0.167087, 0.257454, 0.321458, 0.440853, 0.525368, 0.41194, 0.408655, 0.394753, 0.295083, 0.21291, 0.134866, 0.142424, 0.122885, 0.144935, 0.078022, 0.078022, 0.083462, 0.15008, 0.090864, 0.102787, 0.120615, 0.139895, 0.125101, 0.134866, 0.134866, 0.139895, 0.236433, 0.247041, 0.170161, 0.243554, 0.332115, 0.42561, 0.346032, 0.374039, 0.284882, 0.394753, 0.349426, 0.257454, 0.191378, 0.284882, 0.36309, 0.394753, 0.374039, 0.291804, 0.288399, 0.247041, 0.236433, 0.247041, 0.26085, 0.352862, 0.26085, 0.257454, 0.271506, 0.26085, 0.257454, 0.346032, 0.339168, 0.374039, 0.458154, 0.545602, 0.440853, 0.374039, 0.339168, 0.332115, 0.311707, 0.31487, 0.352862, 0.264545, 0.257454, 0.356642, 0.31487, 0.370445, 0.284882, 0.243554, 0.243554, 0.170161, 0.173081, 0.170161, 0.17593, 0.15284, 0.085092, 0.147574, 0.21291, 0.191378, 0.11371, 0.182256, 0.17593, 0.167087, 0.25406, 0.222385, 0.191378, 0.132295, 0.15284, 0.222385, 0.257454, 0.356642, 0.346032, 0.352862, 0.264545, 0.26085, 0.222385, 0.318242, 0.311707, 0.236433, 0.170161, 0.200174, 0.132295, 0.15284, 0.164327, 0.194234, 0.216401, 0.219301, 0.243554, 0.257454, 0.25031, 0.222385, 0.216401, 0.225814, 0.232838, 0.318242, 0.243554, 0.247041, 0.25031, 0.222385, 0.206376, 0.301917, 0.384043, 0.380708, 0.359901, 0.356642, 0.295083, 0.216401, 0.18812, 0.196879, 0.182256, 0.18812, 0.142424, 0.11371, 0.15008, 0.11371, 0.092881, 0.127496, 0.161087, 0.116183, 0.109221, 0.173081, 0.134866], '')</t>
  </si>
  <si>
    <t>[25, 80]</t>
  </si>
  <si>
    <t xml:space="preserve">F5S237|F5S237_9ENTR Filamentous hemagglutinin family outer membrane protein OS=Enterobacter hormaechei ATCC 49162 </t>
  </si>
  <si>
    <t>([0.447574, 0.497853, 0.472492, 0.380708, 0.408655, 0.394753, 0.328603, 0.268042, 0.295083, 0.257454, 0.21291, 0.179055, 0.185198, 0.173081, 0.173081, 0.191378, 0.125101, 0.137348, 0.155435, 0.209395, 0.15284, 0.127496, 0.100716, 0.122885, 0.116183, 0.096677, 0.139895, 0.200174, 0.264545, 0.278302, 0.346032, 0.422041, 0.458154, 0.505461, 0.5017, 0.461924, 0.390993, 0.480142, 0.549308, 0.444081, 0.509769, 0.505461, 0.468512, 0.509769, 0.414856, 0.472492, 0.509769, 0.505461, 0.517562, 0.529623, 0.51388, 0.497853, 0.401658, 0.440853, 0.436924, 0.447574, 0.476583, 0.42561, 0.422041, 0.447574, 0.42561, 0.40511, 0.40511, 0.465241, 0.454136, 0.575842, 0.608892, 0.51388, 0.394753, 0.311707, 0.31487, 0.328603, 0.30533, 0.390993, 0.387226, 0.377384, 0.295083, 0.30533, 0.394753, 0.387226, 0.377384, 0.384043, 0.370445, 0.42561, 0.349426, 0.268042, 0.25406, 0.271506, 0.349426, 0.468512, 0.562014, 0.465241, 0.450668, 0.450668, 0.440853, 0.454136, 0.465241, 0.51388, 0.497853, 0.486429, 0.390993, 0.301917, 0.384043, 0.408655, 0.352862, 0.440853, 0.521092, 0.480142, 0.480142, 0.480142, 0.444081, 0.440853, 0.444081, 0.454136, 0.480142, 0.40511, 0.401658, 0.401658, 0.374039, 0.346032, 0.346032, 0.4292, 0.486429, 0.447574, 0.433034, 0.440853, 0.356642, 0.30533, 0.308712, 0.30533, 0.332115, 0.257454, 0.243554, 0.232838, 0.232838, 0.161087, 0.243554, 0.232838, 0.144935, 0.18812, 0.144935, 0.092881, 0.100716, 0.122885, 0.170161, 0.170161, 0.194234, 0.275179, 0.257454, 0.288399, 0.284882, 0.243554, 0.31487, 0.356642, 0.380708, 0.301917, 0.394753, 0.352862, 0.356642, 0.433034, 0.447574, 0.458154, 0.553315, 0.541878, 0.454136, 0.433034, 0.359901, 0.398279, 0.390993, 0.461924, 0.394753, 0.328603, 0.342579, 0.26085, 0.243554, 0.295083, 0.335645, 0.318242, 0.275179, 0.288399, 0.288399, 0.278302, 0.359901, 0.352862, 0.366687, 0.408655, 0.335645, 0.398279, 0.308712, 0.225814, 0.229226, 0.298791, 0.324872, 0.324872, 0.42561, 0.321458, 0.339168, 0.335645, 0.349426, 0.349426, 0.349426, 0.324872, 0.324872, 0.288399, 0.229226, 0.225814, 0.203355, 0.182256, 0.155435, 0.225814, 0.278302, 0.288399, 0.288399, 0.264545, 0.225814, 0.182256, 0.275179, 0.257454, 0.288399, 0.200174, 0.271506, 0.225814, 0.185198, 0.185198, 0.209395, 0.284882, 0.271506, 0.335645, 0.387226, 0.458154, 0.461924, 0.436924, 0.394753, 0.328603, 0.394753, 0.4292, 0.458154, 0.418646, 0.352862, 0.349426, 0.433034, 0.408655, 0.366687, 0.41194, 0.4292, 0.444081, 0.335645, 0.349426, 0.268042, 0.243554, 0.206376, 0.206376, 0.284882, 0.31487, 0.370445, 0.288399, 0.281712, 0.229226, 0.271506, 0.271506, 0.271506, 0.284882, 0.236433, 0.321458, 0.321458, 0.318242, 0.318242, 0.401658, 0.401658, 0.387226, 0.447574, 0.377384, 0.377384, 0.356642, 0.324872, 0.324872, 0.398279, 0.346032, 0.349426, 0.271506, 0.339168, 0.356642, 0.346032, 0.349426, 0.308712, 0.335645, 0.321458, 0.31487, 0.321458, 0.321458, 0.349426, 0.349426, 0.390993, 0.390993, 0.41194, 0.384043, 0.387226, 0.321458, 0.377384, 0.42561, 0.509769, 0.534167, 0.517562, 0.483068, 0.557691, 0.59014, 0.608892, 0.529623, 0.534167, 0.472492, 0.461924, 0.51388, 0.525368, 0.557691, 0.529623, 0.440853, 0.497853, 0.4292, 0.509769, 0.51388, 0.490133, 0.505461, 0.401658, 0.377384, 0.380708, 0.40511, 0.408655, 0.408655, 0.408655, 0.41194, 0.398279, 0.370445, 0.377384, 0.377384, 0.374039, 0.394753, 0.394753, 0.394753, 0.465241, 0.468512, 0.461924, 0.483068, 0.436924, 0.4292, 0.458154, 0.458154, 0.414856, 0.418646, 0.414856, 0.486429, 0.480142, 0.483068, 0.51388, 0.483068, 0.472492, 0.490133, 0.422041, 0.494003, 0.497853, 0.490133, 0.450668, 0.465241, 0.414856, 0.447574, 0.541878, 0.538167, 0.538167, 0.562014, 0.575842, 0.58069, 0.5017, 0.497853, 0.51388, 0.529623, 0.497853, 0.476583, 0.483068, 0.575842, 0.545602, 0.51388, 0.450668, 0.472492, 0.461924, 0.51388, 0.521092, 0.444081, 0.422041, 0.444081, 0.450668, 0.450668, 0.41194, 0.480142, 0.42561, 0.494003, 0.454136, 0.505461, 0.534167, 0.444081, 0.450668, 0.472492, 0.494003, 0.562014, 0.575842, 0.5017, 0.505461, 0.465241, 0.541878, 0.585406, 0.604312, 0.5017, 0.486429, 0.447574, 0.468512, 0.497853, 0.480142, 0.51388, 0.529623, 0.5017, 0.521092, 0.433034, 0.444081, 0.444081, 0.444081, 0.387226, 0.401658, 0.377384, 0.401658, 0.408655, 0.40511, 0.328603, 0.40511, 0.359901, 0.418646, 0.394753, 0.418646, 0.444081, 0.374039, 0.339168, 0.366687, 0.440853, 0.5017, 0.5017, 0.450668, 0.450668, 0.476583, 0.525368, 0.56648, 0.486429, 0.480142, 0.408655, 0.468512, 0.444081, 0.5017, 0.505461, 0.444081, 0.422041, 0.40511, 0.494003, 0.517562, 0.505461, 0.483068, 0.483068, 0.472492, 0.521092, 0.497853, 0.521092, 0.521092, 0.521092, 0.521092, 0.494003, 0.494003, 0.494003, 0.525368, 0.51388, 0.509769, 0.59917, 0.632174, 0.63748, 0.525368, 0.521092, 0.521092, 0.521092, 0.525368, 0.521092, 0.497853, 0.521092, 0.517562, 0.521092, 0.444081, 0.494003, 0.444081, 0.521092, 0.490133, 0.490133, 0.5017, 0.444081, 0.359901, 0.370445, 0.359901, 0.418646, 0.40511, 0.346032, 0.346032, 0.318242, 0.318242, 0.318242, 0.328603, 0.308712, 0.308712, 0.318242, 0.339168, 0.414856, 0.401658, 0.42561, 0.346032, 0.332115, 0.401658, 0.476583, 0.461924, 0.465241, 0.418646, 0.447574, 0.509769, 0.525368, 0.553315, 0.486429, 0.525368, 0.465241, 0.486429, 0.486429, 0.541878, 0.557691, 0.476583, 0.480142, 0.476583, 0.56648, 0.570702, 0.553315, 0.490133, 0.490133, 0.486429, 0.51388, 0.497853, 0.497853, 0.422041, 0.42561, 0.418646, 0.418646, 0.444081, 0.458154, 0.468512, 0.447574, 0.436924, 0.450668, 0.447574, 0.450668, 0.458154, 0.458154, 0.458154, 0.497853, 0.494003, 0.494003, 0.51388, 0.494003, 0.494003, 0.51388, 0.444081, 0.490133, 0.480142, 0.5017, 0.483068, 0.414856, 0.461924, 0.476583, 0.538167, 0.538167, 0.541878, 0.468512, 0.401658, 0.401658, 0.433034, 0.447574, 0.447574, 0.390993, 0.414856, 0.352862, 0.390993, 0.433034, 0.433034, 0.447574, 0.401658, 0.40511, 0.476583, 0.461924, 0.450668, 0.450668, 0.390993, 0.390993, 0.450668, 0.497853, 0.509769, 0.5017, 0.4292, 0.4292, 0.490133, 0.490133, 0.538167, 0.549308, 0.553315, 0.494003, 0.414856, 0.458154, 0.458154, 0.472492, 0.454136, 0.454136, 0.414856, 0.472492, 0.494003, 0.490133, 0.525368, 0.51388, 0.521092, 0.521092, 0.5017, 0.440853, 0.454136, 0.486429, 0.476583, 0.525368, 0.622677, 0.712013, 0.632174, 0.661982, 0.626927, 0.666105, 0.671169, 0.720929, 0.694846, 0.671169, 0.671169, 0.657645, 0.59508, 0.59917, 0.608892, 0.653063, 0.728858, 0.73685, 0.720929, 0.642678, 0.608892, 0.613573, 0.613573, 0.666105, 0.632174, 0.604312, 0.59014, 0.59014, 0.604312, 0.63748, 0.657645, 0.671169, 0.59917, 0.666105, 0.575842, 0.661982, 0.58069, 0.59508, 0.585406, 0.557691, 0.653063, 0.562014, 0.570702, 0.570702, 0.604312, 0.618285, 0.618285, 0.56648, 0.562014, 0.562014, 0.562014, 0.476583, 0.387226, 0.374039, 0.387226, 0.414856, 0.40511, 0.468512, 0.433034, 0.356642, 0.377384, 0.384043, 0.450668, 0.440853, 0.440853, 0.433034, 0.422041, 0.418646, 0.444081, 0.444081, 0.36309, 0.359901, 0.342579, 0.444081, 0.517562, 0.509769, 0.553315, 0.476583, 0.476583, 0.517562, 0.59014, 0.59508, 0.575842, 0.494003, 0.497853, 0.472492, 0.472492, 0.472492, 0.4292, 0.40511, 0.356642, 0.436924, 0.436924, 0.575842, 0.486429, 0.433034, 0.339168, 0.342579, 0.40511, 0.390993, 0.311707, 0.229226, 0.247041, 0.216401, 0.281712, 0.284882, 0.31487, 0.247041, 0.247041, 0.243554, 0.21291, 0.271506, 0.275179, 0.206376, 0.11371, 0.161087, 0.219301, 0.308712, 0.295083, 0.295083, 0.295083, 0.308712, 0.318242, 0.229226, 0.257454, 0.301917, 0.264545, 0.257454, 0.25406, 0.26085, 0.25406, 0.308712, 0.243554, 0.222385, 0.308712, 0.318242, 0.308712, 0.308712, 0.295083, 0.295083, 0.203355, 0.127496, 0.17593, 0.236433, 0.321458, 0.291804, 0.243554, 0.196879, 0.194234, 0.191378, 0.185198, 0.25406, 0.25406, 0.321458, 0.25031, 0.232838, 0.30533, 0.301917, 0.284882, 0.311707, 0.239899, 0.328603, 0.422041, 0.384043, 0.384043, 0.298791, 0.25406, 0.200174, 0.288399, 0.216401, 0.291804, 0.298791, 0.225814, 0.239899, 0.243554, 0.31487, 0.288399, 0.275179, 0.275179, 0.203355, 0.122885, 0.122885, 0.102787, 0.111485, 0.132295, 0.111485, 0.179055, 0.257454, 0.222385, 0.216401, 0.257454, 0.271506, 0.264545, 0.278302, 0.271506, 0.25406, 0.225814, 0.25406, 0.25406, 0.170161, 0.18812, 0.257454, 0.346032, 0.380708, 0.295083, 0.268042, 0.219301, 0.219301, 0.185198, 0.288399, 0.291804, 0.247041, 0.25031, 0.25031, 0.31487, 0.311707, 0.239899, 0.196879, 0.209395, 0.209395, 0.311707, 0.374039, 0.342579, 0.257454, 0.25031, 0.268042, 0.301917, 0.349426, 0.335645, 0.281712, 0.196879, 0.200174, 0.203355, 0.132295, 0.11371, 0.109221, 0.109221, 0.170161, 0.243554, 0.164327, 0.170161, 0.137348, 0.132295, 0.158265, 0.161087, 0.167087, 0.139895, 0.137348, 0.158265, 0.164327, 0.247041, 0.25031, 0.243554, 0.318242, 0.36309, 0.390993, 0.401658, 0.332115, 0.332115, 0.324872, 0.41194, 0.418646, 0.390993, 0.390993, 0.298791, 0.377384, 0.370445, 0.476583, 0.490133, 0.408655, 0.418646, 0.4292, 0.5017, 0.494003, 0.486429, 0.517562, 0.440853, 0.401658, 0.480142, 0.468512, 0.468512, 0.36309, 0.36309, 0.390993, 0.308712, 0.366687, 0.328603, 0.332115, 0.291804, 0.191378, 0.264545, 0.264545, 0.25406, 0.25406, 0.284882, 0.21291, 0.18812, 0.257454, 0.298791, 0.291804, 0.30533, 0.219301, 0.318242, 0.236433, 0.278302, 0.335645, 0.308712, 0.349426, 0.352862, 0.324872, 0.433034, 0.447574, 0.433034, 0.444081, 0.370445, 0.271506, 0.342579, 0.342579, 0.342579, 0.335645, 0.264545, 0.25406, 0.264545, 0.264545, 0.335645, 0.335645, 0.366687, 0.346032, 0.342579, 0.352862, 0.40511, 0.390993, 0.384043, 0.328603, 0.328603, 0.401658, 0.486429, 0.497853, 0.472492, 0.476583, 0.444081, 0.538167, 0.553315, 0.666105, 0.661982, 0.553315, 0.541878, 0.553315, 0.653063, 0.642678, 0.626927, 0.538167, 0.541878, 0.538167, 0.5017, 0.465241, 0.436924, 0.352862, 0.349426, 0.328603, 0.298791, 0.298791, 0.291804, 0.209395, 0.222385, 0.196879, 0.25031, 0.219301, 0.25031, 0.182256, 0.127496, 0.122885, 0.122885, 0.086953, 0.094817, 0.158265, 0.155435, 0.17593, 0.243554, 0.236433, 0.236433, 0.194234, 0.222385, 0.191378, 0.26085, 0.26085, 0.216401, 0.247041, 0.219301, 0.182256, 0.25031, 0.318242, 0.332115, 0.332115, 0.394753, 0.394753, 0.387226, 0.414856, 0.42561, 0.352862, 0.36309, 0.433034, 0.509769, 0.51388, 0.486429, 0.398279, 0.281712, 0.370445, 0.339168, 0.401658, 0.374039, 0.301917, 0.308712, 0.311707, 0.377384, 0.370445, 0.328603, 0.239899, 0.25031, 0.216401, 0.31487, 0.318242, 0.25406, 0.18812, 0.18812, 0.216401, 0.318242, 0.321458, 0.318242, 0.346032, 0.335645, 0.291804, 0.366687, 0.359901, 0.349426, 0.356642, 0.356642, 0.380708, 0.468512, 0.374039, 0.40511, 0.377384, 0.377384, 0.447574, 0.549308, 0.454136, 0.454136, 0.36309, 0.450668, 0.408655, 0.335645, 0.339168, 0.339168, 0.308712, 0.321458, 0.318242, 0.311707, 0.321458, 0.25031, 0.170161, 0.219301, 0.216401, 0.232838, 0.155435, 0.161087, 0.094817, 0.142424, 0.161087, 0.239899, 0.243554, 0.203355, 0.278302, 0.284882, 0.356642, 0.384043, 0.394753, 0.311707, 0.318242, 0.30533, 0.324872, 0.42561, 0.4292, 0.36309, 0.346032, 0.418646, 0.387226, 0.394753, 0.40511, 0.414856, 0.414856, 0.346032, 0.4292, 0.440853, 0.433034, 0.41194, 0.41194, 0.384043, 0.472492, 0.387226, 0.321458, 0.380708, 0.339168, 0.36309, 0.374039, 0.308712, 0.308712, 0.268042, 0.349426, 0.339168, 0.328603, 0.328603, 0.370445, 0.36309, 0.359901, 0.328603, 0.349426, 0.359901, 0.281712, 0.288399, 0.36309, 0.4292, 0.433034, 0.461924, 0.440853, 0.408655, 0.483068, 0.454136, 0.521092, 0.517562, 0.440853, 0.444081, 0.444081, 0.468512, 0.461924, 0.461924, 0.414856, 0.42561, 0.414856, 0.525368, 0.486429, 0.418646, 0.42561, 0.352862, 0.359901, 0.332115, 0.41194, 0.40511, 0.40511, 0.342579, 0.346032, 0.42561, 0.433034, 0.394753, 0.394753, 0.394753, 0.332115, 0.332115, 0.264545, 0.268042, 0.25031, 0.291804, 0.332115, 0.264545, 0.332115, 0.291804, 0.349426, 0.352862, 0.328603, 0.36309, 0.36309, 0.36309, 0.36309, 0.36309, 0.387226, 0.390993, 0.339168, 0.398279, 0.461924, 0.529623, 0.525368, 0.541878, 0.529623, 0.56648, 0.58069, 0.59917, 0.59508, 0.59917, 0.604312, 0.657645, 0.562014, 0.661982, 0.661982, 0.661982, 0.648219, 0.653063, 0.538167, 0.525368, 0.517562, 0.517562, 0.517562, 0.521092, 0.42561, 0.4292, 0.356642, 0.414856, 0.40511, 0.483068, 0.5017, 0.4292, 0.387226, 0.468512, 0.458154, 0.447574, 0.4292, 0.4292, 0.36309, 0.390993, 0.465241, 0.433034, 0.380708, 0.390993, 0.321458, 0.321458, 0.247041, 0.328603, 0.268042, 0.206376, 0.164327, 0.125101, 0.132295, 0.161087, 0.15008, 0.147574, 0.158265, 0.098513, 0.066181, 0.083462, 0.120615, 0.111485, 0.137348, 0.155435, 0.170161, 0.170161, 0.243554, 0.308712, 0.291804, 0.346032, 0.31487, 0.328603, 0.370445, 0.436924, 0.418646, 0.4292, 0.359901, 0.352862, 0.440853, 0.480142, 0.525368, 0.444081, 0.444081, 0.374039, 0.41194, 0.318242, 0.401658, 0.401658, 0.318242, 0.324872, 0.339168, 0.42561, 0.41194, 0.40511, 0.335645, 0.271506, 0.26085, 0.335645, 0.301917, 0.30533, 0.264545, 0.257454, 0.271506, 0.247041, 0.298791, 0.301917, 0.374039, 0.291804, 0.284882, 0.380708, 0.380708, 0.36309, 0.36309, 0.36309, 0.356642, 0.339168, 0.332115, 0.335645, 0.324872, 0.352862, 0.349426, 0.349426, 0.271506, 0.25406, 0.298791, 0.21291, 0.200174, 0.209395, 0.191378, 0.18812, 0.17593, 0.179055, 0.179055, 0.18812, 0.142424, 0.102787, 0.155435, 0.155435, 0.15284, 0.167087, 0.144935, 0.147574, 0.147574, 0.206376, 0.206376, 0.147574, 0.239899, 0.21291, 0.142424, 0.173081, 0.182256, 0.191378, 0.17593, 0.185198, 0.122885, 0.142424, 0.164327, 0.161087, 0.225814, 0.232838, 0.158265, 0.185198, 0.134866, 0.194234, 0.194234, 0.275179, 0.339168, 0.298791, 0.239899, 0.311707, 0.380708, 0.366687, 0.356642, 0.301917, 0.209395, 0.291804, 0.31487, 0.359901, 0.328603, 0.239899, 0.203355, 0.196879, 0.196879, 0.216401, 0.21291, 0.209395, 0.173081, 0.094817, 0.118441, 0.196879, 0.191378, 0.17593, 0.182256, 0.122885, 0.173081, 0.26085, 0.247041, 0.264545, 0.247041, 0.278302, 0.366687, 0.40511, 0.384043, 0.398279, 0.401658, 0.414856, 0.418646, 0.374039, 0.398279, 0.31487, 0.311707, 0.281712, 0.284882, 0.275179, 0.352862, 0.268042, 0.275179, 0.243554, 0.225814, 0.225814, 0.239899, 0.185198, 0.191378, 0.206376, 0.203355, 0.229226, 0.232838, 0.264545, 0.352862, 0.342579, 0.422041, 0.352862, 0.401658, 0.401658, 0.311707, 0.318242, 0.394753, 0.387226, 0.390993, 0.394753, 0.394753, 0.308712, 0.374039, 0.328603, 0.414856, 0.377384, 0.349426, 0.335645, 0.311707, 0.225814, 0.239899, 0.247041, 0.308712, 0.264545, 0.196879, 0.206376, 0.134866, 0.118441, 0.11371, 0.142424, 0.15284, 0.102787, 0.15284, 0.098513, 0.0704, 0.055536, 0.055536, 0.071867, 0.043307, 0.044297, 0.076542, 0.073402, 0.040537, 0.038858, 0.051831, 0.050641, 0.054297, 0.074921, 0.088832, 0.096677, 0.094817, 0.058088, 0.056825, 0.045352, 0.078022, 0.139895, 0.173081, 0.173081, 0.125101, 0.18812, 0.182256, 0.147574, 0.225814, 0.311707, 0.342579, 0.25031, 0.25031, 0.328603, 0.36309, 0.36309, 0.349426, 0.352862, 0.339168, 0.447574, 0.486429, 0.398279, 0.401658, 0.387226, 0.433034, 0.40511, 0.41194, 0.366687, 0.390993, 0.387226, 0.380708, 0.278302, 0.288399, 0.295083, 0.295083, 0.318242, 0.328603, 0.346032, 0.332115, 0.321458, 0.295083, 0.26085, 0.339168, 0.332115, 0.339168, 0.332115, 0.418646, 0.41194, 0.465241, 0.51388, 0.505461, 0.450668, 0.444081, 0.517562, 0.604312, 0.538167, 0.5017, 0.486429, 0.414856, 0.422041, 0.433034, 0.447574, 0.418646, 0.450668, 0.366687, 0.284882, 0.203355, 0.164327, 0.196879, 0.200174, 0.164327, 0.164327, 0.144935, 0.21291, 0.147574, 0.090864, 0.120615, 0.125101, 0.147574, 0.15008, 0.167087, 0.25406, 0.25406, 0.31487, 0.278302, 0.356642, 0.472492, 0.472492, 0.529623, 0.486429, 0.486429, 0.486429, 0.461924, 0.461924, 0.476583, 0.480142, 0.59014, 0.494003, 0.5017, 0.480142, 0.465241, 0.36309, 0.281712, 0.196879, 0.170161, 0.203355, 0.127496, 0.088832, 0.158265, 0.158265, 0.137348, 0.132295, 0.142424, 0.167087, 0.158265, 0.10481, 0.164327, 0.158265, 0.239899, 0.229226, 0.17593, 0.243554, 0.318242, 0.339168, 0.339168, 0.366687, 0.332115, 0.433034, 0.476583, 0.483068, 0.444081, 0.472492, 0.472492, 0.380708, 0.377384, 0.465241, 0.538167, 0.51388, 0.529623, 0.440853, 0.440853, 0.465241, 0.476583, 0.440853, 0.51388, 0.517562, 0.444081, 0.472492, 0.468512, 0.461924, 0.394753, 0.418646, 0.324872, 0.247041, 0.25406, 0.222385, 0.236433, 0.236433, 0.26085, 0.179055, 0.21291, 0.15008, 0.173081, 0.158265, 0.196879, 0.194234, 0.194234, 0.26085, 0.247041, 0.25031, 0.243554, 0.18812, 0.203355, 0.301917, 0.377384, 0.450668, 0.509769, 0.509769, 0.517562, 0.422041, 0.41194, 0.390993, 0.380708, 0.390993, 0.31487, 0.328603, 0.346032, 0.408655, 0.380708, 0.374039, 0.284882, 0.200174, 0.301917, 0.288399, 0.298791, 0.222385, 0.194234, 0.173081, 0.164327, 0.158265, 0.164327, 0.26085, 0.335645, 0.346032, 0.339168, 0.458154, 0.36309, 0.264545, 0.308712, 0.352862, 0.257454, 0.356642, 0.461924, 0.461924, 0.465241, 0.374039, 0.444081, 0.380708, 0.380708, 0.311707, 0.332115, 0.401658, 0.390993, 0.339168, 0.418646, 0.444081, 0.332115, 0.377384, 0.483068, 0.444081, 0.454136, 0.562014, 0.447574, 0.359901, 0.342579, 0.308712, 0.311707, 0.281712, 0.346032, 0.346032, 0.414856, 0.41194, 0.359901, 0.359901, 0.318242, 0.318242, 0.203355, 0.25406, 0.278302, 0.239899, 0.173081, 0.161087, 0.170161, 0.239899, 0.318242, 0.324872, 0.359901, 0.408655, 0.444081, 0.444081, 0.447574, 0.444081, 0.339168, 0.387226, 0.422041, 0.509769, 0.447574, 0.541878, 0.575842, 0.626927, 0.59014, 0.59917, 0.59917, 0.585406, 0.505461, 0.497853, 0.486429, 0.5017, 0.553315, 0.465241, 0.490133, 0.490133, 0.465241, 0.494003, 0.5017, 0.483068, 0.468512, 0.545602, 0.476583, 0.494003, 0.476583, 0.5017, 0.585406, 0.570702, 0.509769, 0.557691, 0.5017, 0.517562, 0.497853, 0.521092, 0.648219, 0.529623, 0.534167, 0.59014, 0.642678, 0.549308, 0.521092, 0.538167, 0.490133, 0.486429, 0.461924, 0.458154, 0.384043, 0.380708, 0.380708, 0.433034, 0.454136, 0.509769, 0.436924, 0.436924, 0.414856, 0.414856, 0.525368, 0.521092, 0.5017, 0.529623, 0.613573, 0.632174, 0.517562, 0.59508, 0.59014, 0.653063, 0.622677, 0.724957, 0.745909, 0.759478, 0.759478, 0.671169, 0.545602, 0.562014, 0.613573, 0.59014, 0.56648, 0.570702, 0.618285, 0.642678, 0.642678, 0.694846, 0.58069, 0.59508, 0.461924, 0.541878, 0.444081, 0.458154, 0.497853, 0.476583, 0.390993, 0.40511, 0.483068, 0.509769, 0.570702, 0.517562, 0.461924, 0.476583, 0.476583, 0.436924, 0.352862, 0.257454, 0.232838, 0.301917, 0.298791, 0.295083, 0.308712, 0.324872, 0.239899, 0.203355, 0.139895, 0.21291, 0.236433, 0.232838, 0.318242, 0.288399, 0.332115, 0.390993, 0.398279, 0.387226, 0.401658, 0.468512, 0.545602, 0.440853, 0.440853, 0.538167, 0.63748, 0.632174, 0.707965, 0.666105, 0.562014, 0.671169, 0.648219, 0.553315, 0.461924, 0.339168, 0.291804, 0.268042, 0.268042, 0.170161, 0.167087, 0.102787, 0.111485, 0.158265, 0.25031, 0.25031, 0.25031, 0.170161, 0.164327, 0.079919, 0.094817, 0.144935, 0.158265, 0.134866, 0.134866, 0.118441, 0.216401, 0.298791, 0.284882, 0.196879, 0.21291, 0.21291, 0.301917, 0.257454, 0.144935, 0.085092, 0.090864, 0.088832, 0.147574, 0.142424, 0.236433, 0.31487, 0.232838, 0.142424, 0.179055, 0.203355, 0.219301, 0.203355, 0.196879, 0.209395, 0.209395, 0.288399, 0.298791, 0.239899, 0.278302, 0.281712, 0.281712, 0.225814, 0.222385, 0.219301, 0.191378, 0.161087, 0.161087, 0.25406, 0.352862, 0.352862, 0.318242, 0.328603, 0.324872, 0.243554, 0.229226, 0.203355, 0.18812, 0.127496, 0.134866, 0.081712, 0.134866, 0.173081, 0.179055, 0.179055, 0.129801, 0.132295, 0.132295, 0.079919, 0.079919, 0.078022, 0.0704, 0.051831, 0.051831, 0.029376, 0.027463, 0.032017, 0.051831, 0.041405, 0.064632, 0.044297, 0.081712, 0.076542, 0.100716, 0.125101, 0.078022, 0.090864, 0.073402, 0.11371, 0.173081, 0.11371, 0.066181, 0.03976, 0.066181, 0.134866, 0.209395, 0.318242, 0.232838, 0.271506, 0.243554, 0.25031, 0.339168, 0.321458, 0.324872, 0.25406, 0.167087, 0.222385, 0.26085, 0.335645, 0.308712, 0.25031, 0.321458, 0.324872, 0.377384, 0.377384, 0.335645, 0.349426, 0.271506, 0.339168, 0.346032, 0.40511, 0.394753, 0.394753, 0.401658, 0.31487, 0.384043, 0.440853, 0.450668, 0.465241, 0.390993, 0.298791, 0.356642, 0.264545, 0.359901, 0.387226, 0.387226, 0.401658, 0.387226, 0.359901, 0.356642, 0.356642, 0.278302, 0.288399, 0.26085, 0.25406, 0.264545, 0.179055, 0.203355, 0.170161, 0.158265, 0.206376, 0.284882, 0.206376, 0.301917, 0.206376, 0.206376, 0.179055, 0.109221, 0.109221, 0.18812, 0.122885, 0.122885, 0.196879, 0.122885, 0.142424, 0.142424, 0.21291, 0.216401, 0.216401, 0.243554, 0.247041, 0.25406, 0.203355, 0.295083, 0.209395, 0.311707, 0.311707, 0.291804, 0.366687, 0.370445, 0.352862, 0.36309, 0.36309, 0.36309, 0.390993, 0.398279, 0.41194, 0.332115, 0.4292, 0.444081, 0.377384, 0.377384, 0.321458, 0.377384, 0.380708, 0.472492, 0.447574, 0.461924, 0.534167, 0.534167, 0.534167, 0.476583, 0.585406, 0.509769, 0.494003, 0.553315, 0.553315, 0.505461, 0.562014, 0.541878, 0.541878, 0.632174, 0.59508, 0.666105, 0.562014, 0.541878, 0.494003, 0.494003, 0.494003, 0.480142, 0.408655, 0.335645, 0.359901, 0.311707, 0.335645, 0.308712, 0.321458, 0.332115, 0.284882, 0.321458, 0.25031, 0.239899, 0.236433, 0.236433, 0.239899, 0.264545, 0.264545, 0.268042, 0.264545, 0.247041, 0.268042, 0.271506, 0.342579, 0.342579, 0.370445, 0.374039, 0.401658, 0.401658, 0.398279, 0.40511, 0.398279, 0.40511, 0.377384, 0.359901, 0.394753, 0.408655, 0.387226, 0.390993, 0.433034, 0.436924, 0.440853, 0.422041, 0.505461, 0.509769, 0.538167, 0.454136, 0.418646, 0.436924, 0.436924, 0.4292, 0.517562, 0.517562, 0.570702, 0.604312, 0.63748, 0.622677, 0.608892, 0.703578, 0.712013, 0.712013, 0.712013, 0.712013, 0.712013, 0.604312, 0.608892, 0.575842, 0.680603, 0.754692, 0.750527, 0.703578, 0.642678, 0.585406, 0.59917, 0.59917, 0.59917, 0.613573, 0.632174, 0.545602, 0.557691, 0.494003, 0.483068, 0.458154, 0.458154, 0.433034, 0.433034, 0.359901, 0.359901, 0.359901, 0.359901, 0.352862, 0.352862, 0.41194, 0.377384, 0.31487, 0.31487, 0.31487, 0.31487, 0.311707, 0.311707, 0.311707, 0.298791, 0.30533, 0.308712, 0.284882, 0.308712, 0.384043, 0.458154, 0.494003, 0.497853, 0.5017, 0.509769, 0.541878, 0.525368, 0.604312, 0.666105, 0.724957, 0.728858, 0.741537, 0.741537, 0.812494, 0.805026, 0.846163, 0.852992, 0.882776, 0.899122, 0.901269, 0.859585, 0.859585, 0.827927, 0.823549, 0.837511, 0.837511, 0.788093, 0.791621, 0.720929, 0.661982, 0.604312, 0.604312, 0.585406, 0.59014, 0.534167, 0.534167, 0.562014, 0.553315, 0.517562, 0.494003, 0.490133, 0.476583, 0.454136, 0.458154, 0.480142, 0.461924, 0.465241, 0.465241, 0.461924, 0.454136, 0.51388, 0.51388, 0.509769, 0.51388, 0.509769, 0.509769, 0.509769, 0.447574, 0.377384, 0.377384, 0.418646, 0.436924, 0.505461, 0.476583, 0.497853, 0.476583, 0.480142, 0.465241, 0.517562, 0.541878, 0.626927, 0.604312, 0.622677, 0.613573, 0.604312, 0.534167, 0.51388, 0.525368, 0.622677, 0.703578, 0.671169, 0.653063, 0.63748, 0.648219, 0.712013, 0.712013, 0.733139, 0.648219, 0.622677, 0.622677, 0.59917, 0.59917, 0.626927, 0.63748, 0.653063, 0.56648, 0.545602, 0.608892, 0.59508, 0.575842, 0.59014, 0.59014, 0.59917, 0.585406, 0.59917, 0.570702, 0.541878, 0.534167, 0.553315, 0.58069, 0.553315, 0.553315, 0.575842, 0.570702, 0.490133, 0.490133, 0.505461, 0.553315, 0.521092, 0.521092, 0.517562, 0.517562, 0.51388, 0.51388, 0.447574, 0.4292, 0.450668, 0.450668, 0.444081, 0.509769, 0.505461, 0.538167, 0.461924, 0.461924, 0.370445, 0.4292, 0.447574, 0.517562, 0.541878, 0.59014, 0.59014, 0.570702, 0.553315, 0.613573, 0.505461, 0.509769, 0.505461, 0.494003, 0.509769, 0.505461, 0.486429, 0.505461, 0.497853, 0.505461, 0.505461, 0.632174, 0.648219, 0.622677, 0.570702, 0.570702, 0.59014, 0.613573, 0.613573, 0.626927, 0.622677, 0.653063, 0.657645, 0.653063, 0.666105, 0.685117, 0.699094, 0.63748, 0.613573, 0.557691, 0.63748, 0.585406, 0.56648, 0.570702, 0.585406, 0.529623, 0.538167, 0.483068, 0.454136, 0.461924, 0.458154, 0.440853, 0.450668, 0.486429, 0.486429, 0.494003, 0.486429, 0.483068, 0.480142, 0.458154, 0.440853, 0.440853, 0.436924, 0.436924, 0.440853, 0.440853, 0.458154, 0.454136, 0.440853, 0.40511, 0.387226, 0.370445, 0.390993, 0.447574, 0.468512, 0.472492, 0.465241, 0.465241, 0.390993, 0.447574, 0.387226, 0.444081, 0.461924, 0.483068, 0.472492, 0.454136, 0.440853, 0.490133, 0.422041, 0.468512, 0.517562, 0.538167, 0.562014, 0.562014, 0.480142, 0.483068, 0.394753, 0.394753, 0.332115, 0.401658, 0.390993, 0.472492, 0.476583, 0.454136, 0.454136, 0.483068, 0.497853, 0.436924, 0.444081, 0.529623, 0.562014, 0.557691, 0.562014, 0.557691, 0.570702, 0.657645, 0.680603, 0.779859, 0.680603, 0.759478, 0.759478, 0.703578, 0.703578, 0.712013, 0.712013, 0.716283, 0.694846, 0.685117, 0.694846, 0.685117, 0.562014, 0.545602, 0.517562, 0.521092, 0.51388, 0.51388, 0.486429, 0.486429, 0.418646, 0.505461, 0.505461, 0.483068, 0.549308, 0.476583, 0.408655, 0.387226, 0.398279, 0.390993, 0.40511, 0.387226, 0.387226, 0.394753, 0.394753, 0.418646, 0.4292, 0.433034, 0.377384, 0.352862, 0.271506, 0.356642, 0.398279, 0.398279, 0.440853, 0.440853, 0.505461, 0.59508, 0.622677, 0.622677, 0.642678, 0.657645, 0.754692, 0.661982, 0.767246, 0.779859, 0.771762, 0.759478, 0.759478, 0.812494, 0.801317, 0.865454, 0.801317, 0.728858, 0.653063, 0.622677, 0.613573, 0.59014, 0.553315, 0.557691, 0.541878, 0.509769, 0.440853, 0.436924, 0.529623, 0.486429, 0.42561, 0.433034, 0.433034, 0.414856, 0.422041, 0.483068, 0.461924, 0.505461, 0.538167, 0.613573, 0.613573, 0.626927, 0.657645, 0.694846, 0.613573, 0.585406, 0.585406, 0.56648, 0.56648, 0.553315, 0.58069, 0.657645, 0.626927, 0.59917, 0.545602, 0.534167, 0.534167, 0.497853, 0.517562, 0.483068, 0.483068, 0.494003, 0.458154, 0.41194, 0.398279, 0.394753, 0.4292, 0.461924, 0.5017, 0.490133, 0.490133, 0.486429, 0.525368, 0.56648, 0.59014, 0.690604, 0.707965, 0.716283, 0.791621, 0.779859, 0.720929, 0.720929, 0.642678, 0.671169, 0.707965, 0.707965, 0.703578, 0.685117, 0.671169, 0.712013, 0.716283, 0.716283, 0.712013, 0.657645, 0.63748, 0.642678, 0.661982, 0.626927, 0.63748, 0.622677, 0.648219, 0.733139, 0.73685, 0.795062, 0.795062, 0.81615, 0.81615, 0.823549, 0.823549, 0.801317, 0.791621, 0.801317, 0.812494, 0.76285, 0.76285, 0.680603, 0.694846, 0.632174, 0.653063, 0.622677, 0.622677, 0.618285, 0.534167, 0.534167, 0.483068, 0.461924, 0.461924, 0.461924, 0.538167, 0.465241, 0.486429, 0.465241, 0.454136, 0.440853, 0.505461, 0.454136, 0.525368, 0.450668, 0.486429, 0.461924, 0.440853, 0.450668, 0.450668, 0.468512, 0.480142, 0.461924, 0.418646, 0.398279, 0.401658, 0.401658, 0.480142, 0.483068, 0.521092, 0.534167, 0.468512, 0.454136, 0.5017, 0.497853, 0.58069, 0.562014, 0.59508, 0.622677, 0.608892, 0.59014, 0.653063, 0.562014, 0.642678, 0.671169, 0.694846, 0.632174, 0.618285, 0.541878, 0.541878, 0.525368, 0.509769, 0.585406, 0.553315, 0.553315, 0.486429, 0.476583, 0.41194, 0.408655, 0.387226, 0.394753, 0.374039, 0.380708, 0.440853, 0.440853, 0.480142, 0.480142, 0.545602, 0.575842, 0.626927, 0.626927, 0.642678, 0.642678, 0.58069, 0.538167, 0.553315, 0.648219, 0.680603, 0.759478, 0.76285, 0.728858, 0.733139, 0.733139, 0.720929, 0.733139, 0.741537, 0.690604, 0.690604, 0.575842, 0.557691, 0.56648, 0.562014, 0.562014, 0.585406, 0.613573, 0.694846, 0.585406, 0.541878, 0.517562, 0.486429, 0.5017, 0.5017, 0.486429, 0.51388, 0.529623, 0.494003, 0.433034, 0.436924, 0.41194, 0.494003, 0.414856, 0.414856, 0.422041, 0.4292, 0.346032, 0.374039, 0.30533, 0.349426, 0.374039, 0.374039, 0.41194, 0.41194, 0.461924, 0.476583, 0.494003, 0.408655, 0.440853, 0.490133, 0.553315, 0.59917, 0.59508, 0.685117, 0.657645, 0.648219, 0.626927, 0.712013, 0.653063, 0.73685, 0.671169, 0.671169, 0.562014, 0.541878, 0.5017, 0.5017, 0.486429, 0.384043, 0.454136, 0.444081, 0.444081, 0.370445, 0.352862, 0.321458, 0.321458, 0.352862, 0.366687, 0.36309, 0.335645, 0.384043, 0.384043, 0.472492, 0.394753, 0.494003, 0.494003, 0.468512, 0.486429, 0.517562, 0.642678, 0.642678, 0.648219, 0.557691, 0.541878, 0.51388, 0.541878, 0.541878, 0.529623, 0.51388, 0.433034, 0.476583, 0.422041, 0.422041, 0.359901, 0.433034, 0.4292, 0.444081, 0.494003, 0.494003, 0.398279, 0.398279, 0.398279, 0.398279, 0.41194, 0.4292, 0.4292, 0.4292, 0.433034, 0.40511, 0.408655, 0.465241, 0.468512, 0.517562, 0.525368, 0.59014, 0.509769, 0.51388, 0.497853, 0.497853, 0.483068, 0.483068, 0.472492, 0.387226, 0.387226, 0.454136, 0.454136, 0.494003, 0.505461, 0.521092, 0.521092, 0.538167, 0.476583, 0.454136, 0.461924, 0.476583, 0.490133, 0.59014, 0.570702, 0.541878, 0.541878, 0.465241, 0.538167, 0.538167, 0.648219, 0.648219, 0.626927, 0.622677, 0.604312, 0.59014, 0.59014, 0.517562, 0.476583, 0.570702, 0.59508, 0.557691, 0.505461, 0.497853, 0.461924, 0.390993, 0.352862, 0.328603, 0.398279, 0.398279, 0.401658, 0.41194, 0.41194, 0.41194, 0.5017, 0.476583, 0.505461, 0.490133, 0.59508, 0.626927, 0.648219, 0.59917, 0.604312, 0.562014, 0.549308, 0.613573, 0.703578, 0.784345, 0.728858, 0.63748, 0.545602, 0.549308, 0.553315, 0.545602, 0.575842, 0.553315, 0.604312, 0.557691, 0.575842, 0.59014, 0.525368, 0.483068, 0.525368, 0.480142, 0.541878, 0.545602, 0.534167, 0.505461, 0.483068, 0.58069, 0.642678, 0.745909, 0.73685, 0.720929, 0.642678, 0.608892, 0.671169, 0.553315, 0.476583, 0.476583, 0.454136, 0.538167, 0.553315, 0.570702, 0.675549, 0.694846, 0.694846, 0.585406, 0.632174, 0.699094, 0.59917, 0.657645, 0.553315, 0.476583, 0.472492, 0.58069, 0.494003, 0.444081, 0.521092, 0.642678, 0.59014, 0.562014, 0.553315, 0.476583, 0.42561, 0.422041, 0.408655, 0.328603, 0.394753, 0.40511, 0.384043, 0.461924, 0.444081, 0.440853, 0.505461, 0.480142, 0.42561, 0.509769, 0.529623, 0.494003, 0.408655, 0.408655, 0.42561, 0.436924, 0.51388, 0.480142, 0.468512, 0.490133, 0.642678, 0.642678, 0.570702, 0.59014, 0.525368, 0.529623, 0.63748, 0.608892, 0.553315, 0.575842, 0.562014, 0.51388, 0.454136, 0.545602, 0.604312, 0.570702, 0.461924, 0.468512, 0.529623, 0.529623, 0.521092, 0.444081, 0.36309, 0.384043, 0.370445, 0.401658, 0.40511, 0.359901, 0.380708, 0.366687, 0.370445, 0.380708, 0.40511, 0.486429, 0.490133, 0.398279, 0.440853, 0.521092, 0.51388, 0.4292, 0.4292, 0.384043, 0.384043, 0.472492, 0.444081, 0.41194, 0.332115, 0.339168, 0.366687, 0.298791, 0.352862, 0.352862, 0.349426, 0.370445, 0.298791, 0.284882, 0.324872, 0.278302, 0.203355, 0.17593, 0.25031, 0.21291, 0.243554, 0.239899, 0.278302, 0.339168, 0.298791, 0.339168, 0.335645, 0.25031, 0.239899, 0.268042, 0.291804, 0.284882, 0.268042, 0.332115, 0.26085, 0.295083, 0.342579, 0.444081, 0.444081, 0.418646, 0.398279, 0.342579, 0.346032, 0.321458, 0.264545, 0.25406, 0.219301, 0.203355, 0.284882, 0.339168, 0.288399, 0.239899, 0.216401, 0.155435, 0.17593, 0.232838, 0.247041, 0.229226, 0.17593, 0.17593, 0.17593, 0.219301, 0.243554, 0.243554, 0.219301, 0.219301, 0.271506, 0.339168, 0.339168, 0.374039, 0.335645, 0.359901, 0.359901, 0.387226, 0.422041, 0.324872, 0.298791, 0.281712, 0.25031, 0.209395, 0.161087, 0.229226, 0.25031, 0.222385, 0.264545, 0.288399, 0.247041, 0.275179, 0.268042, 0.203355, 0.179055, 0.271506, 0.328603, 0.377384, 0.377384, 0.42561, 0.521092, 0.486429, 0.490133, 0.490133, 0.486429, 0.545602, 0.5017, 0.390993, 0.450668, 0.40511, 0.380708, 0.414856, 0.384043, 0.380708, 0.447574, 0.374039, 0.311707, 0.275179, 0.278302, 0.278302, 0.264545, 0.225814, 0.284882, 0.25406, 0.25406, 0.291804, 0.318242, 0.281712, 0.384043, 0.352862, 0.380708, 0.384043, 0.4292, 0.461924, 0.468512, 0.505461, 0.59014, 0.653063, 0.657645, 0.538167, 0.5017, 0.490133, 0.549308, 0.562014, 0.562014, 0.618285, 0.703578, 0.671169, 0.671169, 0.642678, 0.707965, 0.675549, 0.642678, 0.666105, 0.666105, 0.575842, 0.534167, 0.545602, 0.549308, 0.494003, 0.59014, 0.671169, 0.685117, 0.56648, 0.549308, 0.632174, 0.613573, 0.575842, 0.622677, 0.666105, 0.671169, 0.545602, 0.545602, 0.59508, 0.553315, 0.465241, 0.454136, 0.468512, 0.4292, 0.342579, 0.36309, 0.374039, 0.349426, 0.339168, 0.42561, 0.401658, 0.346032, 0.284882, 0.278302, 0.271506, 0.243554, 0.26085, 0.25406, 0.257454, 0.219301, 0.239899, 0.288399, 0.339168, 0.298791, 0.298791, 0.298791, 0.298791, 0.281712, 0.200174, 0.179055, 0.142424, 0.161087, 0.196879, 0.264545, 0.182256, 0.125101, 0.144935, 0.129801, 0.17593, 0.173081, 0.196879, 0.196879, 0.164327, 0.167087, 0.18812, 0.21291, 0.288399, 0.332115, 0.30533, 0.324872, 0.328603, 0.370445, 0.374039, 0.30533, 0.308712, 0.370445, 0.377384, 0.352862, 0.359901, 0.387226, 0.440853, 0.444081, 0.36309, 0.433034, 0.4292, 0.377384, 0.352862, 0.356642, 0.349426, 0.321458, 0.374039, 0.42561, 0.377384, 0.349426, 0.398279, 0.414856, 0.454136, 0.541878, 0.538167, 0.497853, 0.422041, 0.422041, 0.387226, 0.458154, 0.454136, 0.480142, 0.461924, 0.418646, 0.374039, 0.36309, 0.335645, 0.257454, 0.167087, 0.229226, 0.25406, 0.25406, 0.229226, 0.15284, 0.173081, 0.209395, 0.209395, 0.278302, 0.25406, 0.209395, 0.155435, 0.170161, 0.206376, 0.278302, 0.291804, 0.318242, 0.239899, 0.298791, 0.384043, 0.454136, 0.4292, 0.440853, 0.384043, 0.384043, 0.433034, 0.298791,</t>
  </si>
  <si>
    <t>[33, 34, 38, 40, 41, 43, 46, 47, 48, 49, 50, 65, 66, 67, 90, 97, 106, 162, 163, 300, 301, 302, 304, 305, 306, 307, 308, 311, 312, 313, 314, 318, 319, 321, 352, 364, 365, 366, 367, 368, 369, 370, 372, 373, 377, 378, 379, 383, 384, 395, 396, 401, 402, 403, 404, 406, 407, 408, 409, 415, 416, 417, 418, 440, 441, 445, 446, 452, 453, 458, 459, 463, 465, 466, 467, 468, 472, 473, 474, 475, 476, 477, 478, 479, 480, 481, 482, 483, 485, 486, 487, 491, 494, 522, 523, 524, 526, 530, 531, 535, 536, 537, 541, 562, 565, 569, 574, 575, 576, 600, 601, 606, 607, 608, 620, 621, 622, 623, 624, 629, 630, 631, 632, 633, 634, 635, 636, 637, 638, 639, 640, 641, 642, 643, 644, 645, 646, 647, 648, 649, 650, 651, 652, 653, 654, 655, 656, 657, 658, 659, 660, 661, 662, 663, 664, 665, 666, 667, 668, 669, 670, 671, 672, 673, 674, 675, 676, 677, 678, 679, 680, 704, 705, 706, 709, 710, 711, 712, 723, 902, 905, 971, 972, 973, 974, 975, 976, 977, 978, 979, 980, 981, 982, 983, 984, 1032, 1033, 1074, 1157, 1158, 1168, 1208, 1209, 1210, 1211, 1212, 1213, 1214, 1215, 1216, 1217, 1218, 1219, 1220, 1221, 1222, 1223, 1224, 1225, 1226, 1227, 1228, 1229, 1230, 1237, 1287, 1540, 1541, 1544, 1545, 1546, 1547, 1579, 1587, 1589, 1627, 1628, 1629, 1635, 1636, 1667, 1668, 1669, 1722, 1756, 1758, 1759, 1760, 1761, 1762, 1763, 1764, 1765, 1768, 1769, 1775, 1778, 1782, 1783, 1784, 1785, 1786, 1787, 1788, 1790, 1791, 1792, 1793, 1794, 1795, 1796, 1797, 1798, 1808, 1813, 1814, 1815, 1816, 1817, 1818, 1819, 1820, 1821, 1822, 1823, 1824, 1825, 1826, 1827, 1828, 1829, 1830, 1831, 1832, 1833, 1834, 1835, 1836, 1837, 1838, 1839, 1840, 1842, 1850, 1851, 1852, 1879, 1882, 1883, 1884, 1885, 1886, 1887, 1888, 1889, 1890, 2100, 2101, 2102, 2104, 2105, 2107, 2108, 2109, 2110, 2111, 2112, 2113, 2114, 2115, 2116, 2117, 2164, 2165, 2166, 2172, 2173, 2174, 2175, 2176, 2177, 2178, 2179, 2180, 2181, 2182, 2183, 2184, 2185, 2186, 2187, 2188, 2189, 2190, 2191, 2192, 2193, 2194, 2195, 2196, 2197, 2198, 2199, 2200, 2231, 2232, 2233, 2234, 2235, 2236, 2237, 2238, 2239, 2240, 2241, 2242, 2243, 2244, 2245, 2246, 2247, 2248, 2249, 2250, 2251, 2252, 2253, 2254, 2255, 2256, 2257, 2258, 2259, 2260, 2261, 2262, 2263, 2264, 2265, 2266, 2278, 2279, 2280, 2281, 2282, 2283, 2284, 2290, 2296, 2297, 2298, 2299, 2300, 2301, 2302, 2303, 2304, 2305, 2306, 2307, 2308, 2309, 2310, 2311, 2312, 2313, 2314, 2315, 2316, 2317, 2318, 2319, 2320, 2321, 2322, 2323, 2324, 2325, 2326, 2327, 2328, 2329, 2330, 2331, 2332, 2333, 2334, 2335, 2336, 2337, 2338, 2339, 2340, 2341, 2344, 2345, 2346, 2347, 2348, 2349, 2350, 2351, 2357, 2358, 2359, 2365, 2366, 2367, 2368, 2369, 2370, 2371, 2372, 2373, 2374, 2376, 2377, 2379, 2381, 2382, 2383, 2384, 2385, 2386, 2387, 2388, 2389, 2390, 2391, 2392, 2393, 2394, 2395, 2396, 2397, 2398, 2399, 2400, 2401, 2402, 2403, 2404, 2405, 2406, 2407, 2408, 2452, 2453, 2454, 2455, 2471, 2472, 2473, 2474, 2475, 2476, 2477, 2478, 2479, 2480, 2481, 2482, 2483, 2484, 2485, 2486, 2487, 2488, 2489, 2490, 2491, 2492, 2493, 2494, 2495, 2496, 2497, 2501, 2502, 2504, 2526, 2527, 2528, 2529, 2530, 2531, 2532, 2533, 2534, 2535, 2536, 2537, 2538, 2539, 2540, 2541, 2542, 2543, 2544, 2545, 2546, 2547, 2548, 2549, 2550, 2551, 2554, 2563, 2564, 2565, 2566, 2567, 2568, 2569, 2570, 2571, 2572, 2573, 2574, 2575, 2576, 2577, 2578, 2579, 2580, 2581, 2582, 2584, 2594, 2598, 2599, 2600, 2601, 2602, 2603, 2604, 2605, 2606, 2607, 2608, 2609, 2610, 2611, 2612, 2613, 2614, 2615, 2616, 2617, 2618, 2619, 2620, 2621, 2622, 2623, 2624, 2625, 2626, 2627, 2628, 2629, 2630, 2631, 2632, 2633, 2634, 2635, 2636, 2637, 2638, 2639, 2640, 2641, 2642, 2643, 2644, 2645, 2646, 2647, 2648, 2649, 2654, 2660, 2662, 2678, 2679, 2682, 2684, 2685, 2686, 2687, 2688, 2689, 2690, 2691, 2692, 2693, 2694, 2695, 2696, 2697, 2698, 2699, 2700, 2701, 2702, 2703, 2716, 2717, 2718, 2719, 2720, 2721, 2722, 2723, 2724, 2725, 2726, 2727, 2728, 2729, 2730, 2731, 2732, 2733, 2734, 2735, 2736, 2737, 2738, 2739, 2740, 2741, 2742, 2743, 2744, 2745, 2746, 2747, 2749, 2750, 2752, 2753, 2777, 2778, 2779, 2780, 2781, 2782, 2783, 2784, 2785, 2786, 2787, 2788, 2789, 2790, 2791, 2792, 2814, 2815, 2816, 2817, 2818, 2819, 2820, 2821, 2822, 2823, 2824, 2848, 2849, 2850, 2851, 2852, 2863, 2864, 2865, 2866, 2872, 2873, 2874, 2875, 2877, 2878, 2879, 2880, 2881, 2882, 2883, 2884, 2885, 2886, 2888, 2889, 2890, 2891, 2903, 2905, 2907, 2908, 2909, 2910, 2911, 2912, 2913, 2914, 2915, 2916, 2917, 2918, 2919, 2920, 2921, 2922, 2923, 2924, 2925, 2926, 2927, 2928, 2929, 2931, 2933, 2934, 2935, 2936, 2938, 2939, 2940, 2941, 2942, 2943, 2944, 2945, 2946, 2950, 2951, 2952, 2953, 2954, 2955, 2956, 2957, 2958, 2959, 2960, 2961, 2964, 2967, 2968, 2969, 2970, 2971, 2983, 2986, 2987, 2993, 2997, 2998, 2999, 3000, 3001, 3002, 3003, 3004, 3005, 3006, 3007, 3008, 3010, 3011, 3012, 3015, 3016, 3017, 3034, 3035, 3135, 3140, 3141, 3170, 3171, 3172, 3173, 3174, 3175, 3177, 3178, 3179, 3180, 3181, 3182, 3183, 3184, 3185, 3186, 3187, 3188, 3189, 3190, 3191, 3192, 3193, 3195, 3196, 3197, 3198, 3199, 3200, 3201, 3202, 3203, 3204, 3205, 3206, 3207, 3208, 3209, 3287, 3288, 3421, 3426, 3428, 3431, 3432, 3435]</t>
  </si>
  <si>
    <t xml:space="preserve">F5S248|F5S248_9ENTR (4S)-4-hydroxy-5-phosphonooxypentane-2,3-dione isomerase OS=Enterobacter hormaechei ATCC 49162 </t>
  </si>
  <si>
    <t>([0.086953, 0.155435, 0.21291, 0.239899, 0.185198, 0.225814, 0.268042, 0.173081, 0.132295, 0.164327, 0.134866, 0.086953, 0.074921, 0.096677, 0.098513, 0.15284, 0.219301, 0.21291, 0.275179, 0.179055, 0.25406, 0.271506, 0.271506, 0.26085, 0.281712, 0.271506, 0.25406, 0.144935, 0.25031, 0.264545, 0.179055, 0.25031, 0.36309, 0.398279, 0.414856, 0.332115, 0.324872, 0.328603, 0.318242, 0.236433, 0.216401, 0.15008, 0.088832, 0.079919, 0.067594, 0.036378, 0.059222, 0.064632, 0.132295, 0.132295, 0.164327, 0.17593, 0.111485, 0.090864, 0.078022, 0.078022, 0.122885, 0.134866, 0.147574, 0.155435, 0.17593, 0.200174, 0.257454, 0.268042, 0.191378, 0.222385, 0.298791, 0.225814, 0.225814, 0.225814, 0.147574, 0.144935, 0.200174, 0.284882, 0.335645, 0.328603, 0.328603, 0.311707, 0.295083, 0.194234, 0.109221, 0.120615, 0.182256, 0.139895, 0.137348, 0.216401, 0.216401, 0.196879, 0.257454, 0.216401, 0.179055, 0.239899, 0.25031, 0.21291, 0.164327, 0.096677, 0.073402], '')</t>
  </si>
  <si>
    <t xml:space="preserve">F5S249|F5S249_9ENTR 3-hydroxy-5-phosphonooxypentane-2,4-dione thiolase OS=Enterobacter hormaechei ATCC 49162 </t>
  </si>
  <si>
    <t>([0.401658, 0.454136, 0.31487, 0.346032, 0.257454, 0.288399, 0.321458, 0.387226, 0.418646, 0.454136, 0.476583, 0.450668, 0.521092, 0.414856, 0.5017, 0.40511, 0.390993, 0.476583, 0.394753, 0.380708, 0.380708, 0.30533, 0.30533, 0.308712, 0.308712, 0.356642, 0.366687, 0.359901, 0.324872, 0.232838, 0.191378, 0.185198, 0.161087, 0.071867, 0.129801, 0.15008, 0.229226, 0.229226, 0.239899, 0.321458, 0.324872, 0.264545, 0.30533, 0.21291, 0.275179, 0.17593, 0.222385, 0.21291, 0.21291, 0.134866, 0.118441, 0.147574, 0.144935, 0.25406, 0.36309, 0.359901, 0.324872, 0.232838, 0.25406, 0.25031, 0.167087, 0.173081, 0.155435, 0.185198, 0.179055, 0.17593, 0.308712, 0.21291, 0.127496, 0.125101, 0.216401, 0.324872, 0.328603, 0.271506, 0.164327, 0.127496, 0.074921, 0.078022, 0.132295, 0.116183, 0.066181, 0.0704, 0.066181, 0.109221, 0.116183, 0.132295, 0.185198, 0.129801, 0.167087, 0.271506, 0.284882, 0.26085, 0.288399, 0.209395, 0.209395, 0.203355, 0.247041, 0.298791, 0.291804, 0.284882, 0.284882, 0.380708, 0.461924, 0.366687, 0.288399, 0.271506, 0.356642, 0.239899, 0.271506, 0.31487, 0.328603, 0.229226, 0.170161, 0.116183, 0.11371, 0.134866, 0.167087, 0.179055, 0.222385, 0.191378, 0.125101, 0.127496, 0.071867, 0.078022, 0.088832, 0.086953, 0.071867, 0.041405, 0.056825, 0.045352, 0.045352, 0.025762, 0.025316, 0.022306, 0.026892, 0.041405, 0.059222, 0.038042, 0.038858, 0.036378, 0.048328, 0.083462, 0.045352, 0.083462, 0.081712, 0.073402, 0.0704, 0.085092, 0.076542, 0.06312, 0.086953, 0.066181, 0.098513, 0.139895, 0.216401, 0.137348, 0.134866, 0.094817, 0.200174, 0.18812, 0.118441, 0.092881, 0.060549, 0.109221, 0.100716, 0.06312, 0.10481, 0.170161, 0.18812, 0.229226, 0.264545, 0.25406, 0.301917, 0.271506, 0.308712, 0.209395, 0.200174, 0.203355, 0.164327, 0.118441, 0.111485, 0.179055, 0.139895, 0.170161, 0.137348, 0.15284, 0.179055, 0.179055, 0.15284, 0.144935, 0.098513, 0.081712, 0.078022, 0.074921, 0.050641, 0.026892, 0.032677, 0.0704, 0.079919, 0.127496, 0.083462, 0.092881, 0.090864, 0.098513, 0.125101, 0.125101, 0.111485, 0.086953, 0.106997, 0.085092, 0.096677, 0.109221, 0.109221, 0.066181, 0.050641, 0.092881, 0.155435, 0.21291, 0.196879, 0.11371, 0.137348, 0.247041, 0.236433, 0.257454, 0.291804, 0.203355, 0.25031, 0.209395, 0.219301, 0.125101, 0.182256, 0.134866, 0.137348, 0.203355, 0.298791, 0.328603, 0.301917, 0.301917, 0.30533, 0.239899, 0.339168, 0.271506, 0.25406, 0.247041, 0.243554, 0.194234, 0.17593, 0.170161, 0.206376, 0.278302, 0.332115, 0.356642, 0.308712, 0.36309, 0.311707, 0.222385, 0.219301, 0.219301, 0.164327, 0.161087, 0.216401, 0.15008, 0.132295, 0.139895, 0.15008, 0.15008, 0.18812, 0.288399, 0.247041, 0.25031, 0.268042, 0.268042, 0.144935, 0.222385, 0.15284, 0.122885, 0.194234, 0.209395, 0.257454, 0.318242, 0.328603, 0.332115, 0.41194, 0.450668, 0.436924, 0.40511, 0.374039, 0.398279, 0.380708, 0.394753, 0.370445, 0.318242, 0.332115, 0.486429, 0.444081], '')</t>
  </si>
  <si>
    <t>[12, 14]</t>
  </si>
  <si>
    <t xml:space="preserve">F5S250|F5S250_9ENTR Autoinducer 2-binding protein LsrB OS=Enterobacter hormaechei ATCC 49162 </t>
  </si>
  <si>
    <t>([0.024393, 0.016257, 0.023963, 0.014315, 0.016021, 0.021816, 0.023534, 0.034068, 0.035586, 0.036378, 0.051831, 0.0704, 0.03976, 0.030611, 0.017138, 0.017138, 0.033407, 0.050641, 0.05306, 0.043307, 0.056825, 0.045352, 0.076542, 0.03976, 0.041405, 0.05306, 0.05306, 0.064632, 0.060549, 0.079919, 0.098513, 0.073402, 0.069024, 0.132295, 0.132295, 0.216401, 0.301917, 0.284882, 0.209395, 0.288399, 0.284882, 0.298791, 0.298791, 0.30533, 0.31487, 0.433034, 0.42561, 0.458154, 0.465241, 0.486429, 0.51388, 0.51388, 0.476583, 0.476583, 0.454136, 0.497853, 0.433034, 0.440853, 0.346032, 0.342579, 0.356642, 0.440853, 0.321458, 0.328603, 0.335645, 0.440853, 0.42561, 0.335645, 0.31487, 0.284882, 0.185198, 0.098513, 0.069024, 0.100716, 0.086953, 0.058088, 0.054297, 0.098513, 0.102787, 0.155435, 0.161087, 0.102787, 0.116183, 0.170161, 0.158265, 0.144935, 0.142424, 0.122885, 0.167087, 0.161087, 0.191378, 0.271506, 0.288399, 0.349426, 0.284882, 0.236433, 0.30533, 0.232838, 0.216401, 0.203355, 0.216401, 0.298791, 0.36309, 0.36309, 0.41194, 0.414856, 0.42561, 0.418646, 0.366687, 0.31487, 0.229226, 0.236433, 0.247041, 0.308712, 0.318242, 0.414856, 0.517562, 0.521092, 0.525368, 0.509769, 0.509769, 0.418646, 0.346032, 0.291804, 0.278302, 0.229226, 0.278302, 0.271506, 0.268042, 0.356642, 0.380708, 0.468512, 0.450668, 0.476583, 0.486429, 0.458154, 0.418646, 0.339168, 0.301917, 0.284882, 0.194234, 0.127496, 0.182256, 0.25031, 0.335645, 0.324872, 0.295083, 0.324872, 0.342579, 0.352862, 0.356642, 0.42561, 0.342579, 0.284882, 0.25031, 0.25406, 0.25031, 0.25031, 0.284882, 0.308712, 0.31487, 0.42561, 0.509769, 0.525368, 0.538167, 0.538167, 0.541878, 0.525368, 0.525368, 0.418646, 0.349426, 0.339168, 0.339168, 0.422041, 0.390993, 0.394753, 0.291804, 0.332115, 0.349426, 0.352862, 0.359901, 0.444081, 0.42561, 0.349426, 0.342579, 0.335645, 0.281712, 0.288399, 0.366687, 0.278302, 0.288399, 0.342579, 0.31487, 0.225814, 0.25031, 0.36309, 0.288399, 0.390993, 0.352862, 0.257454, 0.206376, 0.179055, 0.209395, 0.225814, 0.275179, 0.281712, 0.25031, 0.200174, 0.216401, 0.191378, 0.239899, 0.288399, 0.298791, 0.295083, 0.352862, 0.335645, 0.335645, 0.328603, 0.308712, 0.339168, 0.433034, 0.517562, 0.476583, 0.414856, 0.31487, 0.278302, 0.264545, 0.194234, 0.271506, 0.243554, 0.301917, 0.342579, 0.301917, 0.26085, 0.288399, 0.349426, 0.25031, 0.173081, 0.264545, 0.268042, 0.264545, 0.25406, 0.194234, 0.25031, 0.25406, 0.236433, 0.298791, 0.222385, 0.247041, 0.264545, 0.194234, 0.118441, 0.11371, 0.167087, 0.200174, 0.194234, 0.102787, 0.142424, 0.139895, 0.139895, 0.094817, 0.079919, 0.085092, 0.125101, 0.079919, 0.056825, 0.100716, 0.098513, 0.15008, 0.229226, 0.144935, 0.21291, 0.209395, 0.200174, 0.206376, 0.209395, 0.15284, 0.247041, 0.206376, 0.271506, 0.271506, 0.247041, 0.271506, 0.225814, 0.15008, 0.216401, 0.225814, 0.247041, 0.284882, 0.301917, 0.288399, 0.301917, 0.295083, 0.36309, 0.281712, 0.275179, 0.191378, 0.271506, 0.222385, 0.288399, 0.291804, 0.288399, 0.380708, 0.295083, 0.26085, 0.264545, 0.191378, 0.288399, 0.284882, 0.257454, 0.179055, 0.125101, 0.102787, 0.102787, 0.102787, 0.170161, 0.17593, 0.170161, 0.170161, 0.196879, 0.132295, 0.142424, 0.067594, 0.054297, 0.078022, 0.098513, 0.137348, 0.194234, 0.127496, 0.086953, 0.06184, 0.086953, 0.125101], '')</t>
  </si>
  <si>
    <t>[50, 51, 116, 117, 118, 119, 120, 162, 163, 164, 165, 166, 167, 168, 221]</t>
  </si>
  <si>
    <t xml:space="preserve">F5S253|F5S253_9ENTR Autoinducer 2 import ATP-binding protein LsrA OS=Enterobacter hormaechei ATCC 49162 </t>
  </si>
  <si>
    <t>([0.158265, 0.203355, 0.247041, 0.301917, 0.185198, 0.219301, 0.25406, 0.203355, 0.268042, 0.222385, 0.173081, 0.206376, 0.247041, 0.15284, 0.137348, 0.132295, 0.21291, 0.132295, 0.102787, 0.083462, 0.076542, 0.142424, 0.096677, 0.100716, 0.078022, 0.092881, 0.076542, 0.076542, 0.116183, 0.102787, 0.15284, 0.196879, 0.196879, 0.194234, 0.284882, 0.281712, 0.30533, 0.268042, 0.346032, 0.332115, 0.271506, 0.239899, 0.229226, 0.229226, 0.236433, 0.278302, 0.390993, 0.433034, 0.433034, 0.4292, 0.433034, 0.346032, 0.377384, 0.30533, 0.278302, 0.278302, 0.284882, 0.366687, 0.295083, 0.268042, 0.36309, 0.374039, 0.41194, 0.450668, 0.490133, 0.483068, 0.444081, 0.414856, 0.40511, 0.318242, 0.321458, 0.21291, 0.21291, 0.142424, 0.142424, 0.196879, 0.203355, 0.203355, 0.239899, 0.25406, 0.200174, 0.116183, 0.209395, 0.216401, 0.116183, 0.142424, 0.090864, 0.106997, 0.11371, 0.122885, 0.116183, 0.069024, 0.06312, 0.106997, 0.102787, 0.182256, 0.15284, 0.158265, 0.144935, 0.127496, 0.200174, 0.298791, 0.40511, 0.366687, 0.264545, 0.359901, 0.366687, 0.440853, 0.352862, 0.335645, 0.328603, 0.339168, 0.433034, 0.476583, 0.486429, 0.486429, 0.465241, 0.374039, 0.374039, 0.342579, 0.339168, 0.308712, 0.295083, 0.30533, 0.222385, 0.324872, 0.247041, 0.206376, 0.216401, 0.308712, 0.318242, 0.284882, 0.301917, 0.308712, 0.281712, 0.191378, 0.271506, 0.26085, 0.26085, 0.219301, 0.247041, 0.25031, 0.25406, 0.247041, 0.155435, 0.161087, 0.088832, 0.083462, 0.10481, 0.106997, 0.125101, 0.127496, 0.127496, 0.182256, 0.106997, 0.182256, 0.298791, 0.30533, 0.31487, 0.408655, 0.450668, 0.454136, 0.356642, 0.278302, 0.278302, 0.374039, 0.356642, 0.440853, 0.494003, 0.394753, 0.384043, 0.359901, 0.264545, 0.295083, 0.222385, 0.311707, 0.209395, 0.122885, 0.06312, 0.031287, 0.029376, 0.028107, 0.028107, 0.026892, 0.067594, 0.074921, 0.03976, 0.0704, 0.074921, 0.051831, 0.074921, 0.071867, 0.0704, 0.076542, 0.074921, 0.076542, 0.06312, 0.106997, 0.167087, 0.271506, 0.335645, 0.268042, 0.194234, 0.127496, 0.196879, 0.164327, 0.167087, 0.264545, 0.236433, 0.236433, 0.21291, 0.257454, 0.271506, 0.275179, 0.31487, 0.229226, 0.206376, 0.206376, 0.185198, 0.147574, 0.155435, 0.21291, 0.21291, 0.281712, 0.36309, 0.380708, 0.390993, 0.374039, 0.278302, 0.308712, 0.31487, 0.436924, 0.4292, 0.41194, 0.311707, 0.236433, 0.239899, 0.301917, 0.243554, 0.308712, 0.342579, 0.346032, 0.301917, 0.36309, 0.374039, 0.387226, 0.339168, 0.335645, 0.349426, 0.328603, 0.36309, 0.281712, 0.18812, 0.17593, 0.125101, 0.209395, 0.284882, 0.281712, 0.321458, 0.41194, 0.390993, 0.390993, 0.268042, 0.185198, 0.203355, 0.125101, 0.118441, 0.085092, 0.088832, 0.045352, 0.05306, 0.034884, 0.055536, 0.102787, 0.060549, 0.06184, 0.056825, 0.038858, 0.058088, 0.055536, 0.032017, 0.020165, 0.020165, 0.038858, 0.071867, 0.06312, 0.11371, 0.122885, 0.111485, 0.085092, 0.158265, 0.243554, 0.194234, 0.125101, 0.118441, 0.125101, 0.173081, 0.203355, 0.222385, 0.243554, 0.239899, 0.324872, 0.384043, 0.31487, 0.219301, 0.144935, 0.164327, 0.15284, 0.147574, 0.257454, 0.191378, 0.185198, 0.155435, 0.239899, 0.352862, 0.284882, 0.366687, 0.370445, 0.324872, 0.311707, 0.328603, 0.324872, 0.324872, 0.25406, 0.25031, 0.271506, 0.268042, 0.288399, 0.301917, 0.308712, 0.288399, 0.384043, 0.30533, 0.332115, 0.321458, 0.203355, 0.170161, 0.109221, 0.118441, 0.10481, 0.191378, 0.109221, 0.106997, 0.056825, 0.100716, 0.15284, 0.161087, 0.206376, 0.111485, 0.111485, 0.11371, 0.142424, 0.137348, 0.127496, 0.069024, 0.071867, 0.122885, 0.200174, 0.278302, 0.26085, 0.30533, 0.271506, 0.335645, 0.268042, 0.298791, 0.301917, 0.284882, 0.271506, 0.308712, 0.390993, 0.346032, 0.247041, 0.216401, 0.134866, 0.203355, 0.219301, 0.229226, 0.229226, 0.209395, 0.222385, 0.236433, 0.229226, 0.167087, 0.191378, 0.271506, 0.257454, 0.239899, 0.247041, 0.332115, 0.342579, 0.356642, 0.390993, 0.480142, 0.40511, 0.422041, 0.339168, 0.398279, 0.377384, 0.311707, 0.257454, 0.257454, 0.222385, 0.225814, 0.332115, 0.25031, 0.164327, 0.167087, 0.100716, 0.064632, 0.0704, 0.069024, 0.083462, 0.085092, 0.083462, 0.125101, 0.132295, 0.21291, 0.17593, 0.179055, 0.206376, 0.288399, 0.239899, 0.284882, 0.173081, 0.086953, 0.147574, 0.144935, 0.142424, 0.225814, 0.298791, 0.21291, 0.173081, 0.122885, 0.120615, 0.132295, 0.086953, 0.111485, 0.069024, 0.06312, 0.050641, 0.032677, 0.033407, 0.040537, 0.040537, 0.045352, 0.086953, 0.090864, 0.074921, 0.15008, 0.15008, 0.092881, 0.118441, 0.147574, 0.17593, 0.116183, 0.064632, 0.066181, 0.06312, 0.10481, 0.170161, 0.196879, 0.222385, 0.144935, 0.144935, 0.134866, 0.219301, 0.134866, 0.15284, 0.257454, 0.229226, 0.196879, 0.206376, 0.239899, 0.147574, 0.158265, 0.222385, 0.271506, 0.30533, 0.308712, 0.209395, 0.17593, 0.092881, 0.137348, 0.209395, 0.216401, 0.219301, 0.179055, 0.243554, 0.17593, 0.144935, 0.109221, 0.111485, 0.158265, 0.120615, 0.203355, 0.137348], '')</t>
  </si>
  <si>
    <t xml:space="preserve">F5S257|F5S257_9ENTR Ribosomal RNA large subunit methyltransferase G OS=Enterobacter hormaechei ATCC 49162 </t>
  </si>
  <si>
    <t>([0.219301, 0.284882, 0.194234, 0.216401, 0.243554, 0.142424, 0.209395, 0.268042, 0.298791, 0.339168, 0.374039, 0.342579, 0.359901, 0.398279, 0.394753, 0.390993, 0.349426, 0.239899, 0.366687, 0.346032, 0.318242, 0.414856, 0.422041, 0.418646, 0.349426, 0.281712, 0.40511, 0.384043, 0.281712, 0.288399, 0.295083, 0.284882, 0.370445, 0.264545, 0.225814, 0.308712, 0.328603, 0.295083, 0.328603, 0.219301, 0.17593, 0.216401, 0.21291, 0.170161, 0.15008, 0.216401, 0.268042, 0.17593, 0.167087, 0.182256, 0.147574, 0.083462, 0.067594, 0.067594, 0.120615, 0.102787, 0.125101, 0.060549, 0.088832, 0.081712, 0.137348, 0.209395, 0.194234, 0.118441, 0.086953, 0.158265, 0.173081, 0.129801, 0.170161, 0.173081, 0.229226, 0.278302, 0.370445, 0.31487, 0.291804, 0.291804, 0.332115, 0.308712, 0.30533, 0.318242, 0.4292, 0.422041, 0.408655, 0.346032, 0.4292, 0.401658, 0.324872, 0.31487, 0.394753, 0.42561, 0.394753, 0.408655, 0.298791, 0.318242, 0.41194, 0.387226, 0.418646, 0.408655, 0.332115, 0.36309, 0.275179, 0.173081, 0.170161, 0.125101, 0.203355, 0.203355, 0.311707, 0.356642, 0.318242, 0.243554, 0.161087, 0.203355, 0.206376, 0.30533, 0.18812, 0.17593, 0.173081, 0.092881, 0.088832, 0.122885, 0.120615, 0.129801, 0.206376, 0.243554, 0.31487, 0.284882, 0.288399, 0.200174, 0.15284, 0.15284, 0.225814, 0.278302, 0.25406, 0.209395, 0.196879, 0.288399, 0.200174, 0.229226, 0.31487, 0.31487, 0.328603, 0.308712, 0.394753, 0.308712, 0.173081, 0.182256, 0.173081, 0.127496, 0.132295, 0.206376, 0.264545, 0.268042, 0.30533, 0.31487, 0.352862, 0.275179, 0.236433, 0.232838, 0.229226, 0.219301, 0.196879, 0.191378, 0.194234, 0.111485, 0.182256, 0.216401, 0.203355, 0.122885, 0.170161, 0.219301, 0.25031, 0.194234, 0.127496, 0.106997, 0.106997, 0.088832, 0.164327, 0.206376, 0.308712, 0.232838, 0.236433, 0.17593, 0.173081, 0.170161, 0.271506, 0.257454, 0.332115, 0.335645, 0.349426, 0.356642, 0.295083, 0.264545, 0.301917, 0.377384, 0.374039, 0.377384, 0.339168, 0.200174, 0.182256, 0.17593, 0.257454, 0.26085, 0.271506, 0.284882, 0.281712, 0.26085, 0.232838, 0.225814, 0.127496, 0.118441, 0.092881, 0.170161, 0.167087, 0.100716, 0.118441, 0.15284, 0.155435, 0.139895, 0.25406, 0.26085, 0.278302, 0.191378, 0.139895, 0.21291, 0.139895, 0.21291, 0.134866, 0.158265, 0.167087, 0.268042, 0.311707, 0.26085, 0.243554, 0.167087, 0.247041, 0.147574, 0.081712, 0.064632, 0.10481, 0.100716, 0.116183, 0.116183, 0.155435, 0.200174, 0.142424, 0.155435, 0.081712, 0.134866, 0.137348, 0.142424, 0.137348, 0.21291, 0.257454, 0.225814, 0.243554, 0.209395, 0.284882, 0.359901, 0.387226, 0.30533, 0.30533, 0.209395, 0.209395, 0.247041, 0.26085, 0.284882, 0.374039, 0.494003, 0.468512, 0.377384, 0.36309, 0.370445, 0.25406, 0.30533, 0.222385, 0.247041, 0.194234, 0.209395, 0.225814, 0.196879, 0.196879, 0.185198, 0.247041, 0.167087, 0.17593, 0.191378, 0.127496, 0.111485, 0.05306, 0.069024, 0.094817, 0.06184, 0.029376, 0.028695, 0.028107, 0.069024, 0.102787, 0.085092, 0.079919, 0.079919, 0.096677, 0.155435, 0.134866, 0.081712, 0.127496, 0.120615, 0.111485, 0.144935, 0.120615, 0.129801, 0.132295, 0.129801, 0.096677, 0.182256, 0.278302, 0.232838, 0.209395, 0.18812, 0.200174, 0.129801, 0.122885, 0.0704, 0.076542, 0.090864, 0.155435, 0.092881, 0.049374, 0.026338, 0.026892, 0.026338, 0.055536, 0.051831, 0.066181, 0.079919, 0.079919, 0.042364, 0.025316, 0.025316, 0.025316, 0.028107, 0.049374, 0.050641, 0.051831, 0.023087, 0.023087, 0.023534, 0.021816, 0.025762, 0.046336, 0.03976, 0.040537, 0.038858, 0.040537, 0.043307, 0.078022, 0.036378, 0.045352, 0.06312, 0.035586, 0.035586, 0.059222, 0.037156, 0.038042, 0.037156, 0.078022, 0.081712, 0.078022, 0.144935, 0.173081, 0.144935, 0.203355, 0.209395, 0.173081, 0.129801, 0.088832, 0.060549, 0.139895, 0.191378], '')</t>
  </si>
  <si>
    <t xml:space="preserve">F5S260|F5S260_9ENTR Putative membrane-bound redox modulator Alx OS=Enterobacter hormaechei ATCC 49162 </t>
  </si>
  <si>
    <t>([0.020522, 0.031287, 0.011518, 0.011669, 0.009187, 0.007555, 0.006533, 0.005249, 0.004247, 0.004135, 0.003478, 0.003727, 0.002623, 0.00283, 0.002581, 0.001597, 0.001, 0.000906, 0.001232, 0.001743, 0.002512, 0.002512, 0.002688, 0.004135, 0.004646, 0.004899, 0.006245, 0.006142, 0.009187, 0.016257, 0.018415, 0.027463, 0.020876, 0.022306, 0.0198, 0.019401, 0.026338, 0.026892, 0.015344, 0.014783, 0.008723, 0.008525, 0.005623, 0.003607, 0.002349, 0.001967, 0.002155, 0.001808, 0.001499, 0.000945, 0.00055, 0.000378, 0.000253, 0.000305, 0.000507, 0.000567, 0.001155, 0.001541, 0.002327, 0.002606, 0.002057, 0.002606, 0.002761, 0.004483, 0.006567, 0.00962, 0.007555, 0.007645, 0.005683, 0.006374, 0.00962, 0.016257, 0.016528, 0.017138, 0.011903, 0.013821, 0.013437, 0.009865, 0.006619, 0.005932, 0.005223, 0.007091, 0.008895, 0.006374, 0.003757, 0.00283, 0.002366, 0.00243, 0.002327, 0.002503, 0.002336, 0.00225, 0.001434, 0.001383, 0.001722, 0.001936, 0.002035, 0.001692, 0.001687, 0.001675, 0.001967, 0.002555, 0.002482, 0.001709, 0.00155, 0.001855, 0.001675, 0.00243, 0.002555, 0.002194, 0.003109, 0.004208, 0.003014, 0.003341, 0.00359, 0.003997, 0.005378, 0.003478, 0.003341, 0.002606, 0.002435, 0.002078, 0.002078, 0.002057, 0.001906, 0.001936, 0.001709, 0.002623, 0.002688, 0.00231, 0.003478, 0.002482, 0.001906, 0.001906, 0.001692, 0.001808, 0.001142, 0.001069, 0.001408, 0.000983, 0.001, 0.001155, 0.000713, 0.000747, 0.00076, 0.000833, 0.001335, 0.001572, 0.001335, 0.000799, 0.001249, 0.001142, 0.001748, 0.002705, 0.00407, 0.006039, 0.008156, 0.009015, 0.009015, 0.011106, 0.024393, 0.064632, 0.064632, 0.092881, 0.086953, 0.03976, 0.031287, 0.031287, 0.047319, 0.06184, 0.059222, 0.079919, 0.051831, 0.047319, 0.047319, 0.044297, 0.018787, 0.021381, 0.044297, 0.05306, 0.046336, 0.018106, 0.008002, 0.008624, 0.012727, 0.012727, 0.026892, 0.06184, 0.027463, 0.013821, 0.00777, 0.009977, 0.010372, 0.017138, 0.009096, 0.005872, 0.003963, 0.004388, 0.002761, 0.001872, 0.001155, 0.000773, 0.001541, 0.001675, 0.002336, 0.002396, 0.001692, 0.001048, 0.00052, 0.000773, 0.000893, 0.001602, 0.001872, 0.001211, 0.001211, 0.00155, 0.001572, 0.00146, 0.001722, 0.001936, 0.003053, 0.004483, 0.006194, 0.006374, 0.005992, 0.004208, 0.00316, 0.002881, 0.004358, 0.006567, 0.008156, 0.007495, 0.004646, 0.004161, 0.004208, 0.002662, 0.003109, 0.003177, 0.004835, 0.004899, 0.00558, 0.003864, 0.002482, 0.001649, 0.000945, 0.001434, 0.002194, 0.002503, 0.003177, 0.003298, 0.003366, 0.002057, 0.002976, 0.003864, 0.00316, 0.004431, 0.004483, 0.004483, 0.004431, 0.004388, 0.003757, 0.003109, 0.002976, 0.003405, 0.003079, 0.002976, 0.003405, 0.002327, 0.002606, 0.002512, 0.00155, 0.000945, 0.001172, 0.001249, 0.000842, 0.000854, 0.000833, 0.00076, 0.000876, 0.000842, 0.000674, 0.000537, 0.000936, 0.000906, 0.001335, 0.001533, 0.001675, 0.000936, 0.001499, 0.000893, 0.000674, 0.000648, 0.000713, 0.001159, 0.000614, 0.000674, 0.00061, 0.000687, 0.001267, 0.000661, 0.00076, 0.001, 0.001675, 0.001709, 0.002581, 0.002705, 0.003757, 0.005086, 0.008723, 0.009015, 0.010221, 0.015344, 0.025762, 0.042364, 0.029376, 0.066181, 0.15284, 0.311707, 0.257454, 0.200174, 0.387226], '')</t>
  </si>
  <si>
    <t xml:space="preserve">F5S261|F5S261_9ENTR Serine/threonine transporter SstT OS=Enterobacter hormaechei ATCC 49162 </t>
  </si>
  <si>
    <t>([0.109221, 0.044297, 0.03976, 0.060549, 0.078022, 0.098513, 0.054297, 0.036378, 0.049374, 0.066181, 0.037156, 0.028107, 0.017797, 0.016528, 0.009865, 0.007422, 0.005223, 0.005249, 0.005011, 0.005734, 0.004775, 0.00407, 0.004835, 0.004358, 0.004208, 0.004358, 0.004835, 0.005872, 0.006619, 0.007091, 0.006078, 0.009294, 0.014586, 0.013265, 0.008804, 0.013437, 0.022306, 0.022667, 0.011518, 0.013613, 0.023087, 0.032677, 0.022667, 0.032017, 0.041405, 0.024393, 0.018415, 0.018415, 0.014586, 0.01078, 0.007259, 0.005992, 0.004835, 0.003607, 0.003757, 0.004358, 0.003821, 0.003701, 0.003478, 0.004513, 0.006078, 0.006194, 0.007315, 0.010926, 0.010509, 0.013613, 0.022306, 0.031287, 0.028107, 0.023534, 0.048328, 0.10481, 0.100716, 0.076542, 0.066181, 0.060549, 0.041405, 0.028695, 0.016528, 0.032017, 0.045352, 0.018106, 0.017447, 0.013437, 0.010672, 0.007422, 0.007495, 0.006421, 0.004736, 0.00359, 0.003431, 0.003298, 0.001906, 0.002035, 0.001743, 0.003053, 0.003963, 0.005734, 0.005683, 0.008002, 0.005799, 0.005734, 0.008804, 0.007495, 0.007495, 0.008723, 0.014075, 0.008156, 0.009865, 0.017447, 0.034884, 0.079919, 0.078022, 0.085092, 0.096677, 0.222385, 0.122885, 0.064632, 0.064632, 0.120615, 0.060549, 0.059222, 0.038042, 0.037156, 0.034068, 0.026338, 0.026338, 0.026892, 0.071867, 0.038042, 0.032677, 0.020165, 0.011669, 0.009294, 0.017447, 0.021381, 0.020165, 0.017138, 0.015694, 0.014586, 0.008804, 0.008804, 0.009401, 0.00777, 0.006795, 0.005623, 0.007259, 0.005249, 0.004976, 0.003014, 0.003431, 0.002396, 0.002761, 0.003821, 0.004513, 0.004513, 0.005623, 0.005503, 0.008276, 0.013821, 0.015078, 0.016528, 0.018787, 0.034068, 0.076542, 0.0704, 0.139895, 0.15284, 0.206376, 0.137348, 0.278302, 0.182256, 0.229226, 0.147574, 0.15284, 0.085092, 0.045352, 0.019401, 0.019109, 0.009483, 0.008075, 0.008525, 0.009187, 0.013016, 0.00777, 0.004921, 0.005932, 0.004414, 0.003366, 0.003757, 0.004775, 0.004736, 0.005378, 0.005683, 0.007555, 0.007877, 0.011518, 0.009401, 0.017138, 0.013437, 0.016021, 0.011903, 0.010221, 0.009294, 0.008075, 0.013265, 0.015694, 0.009865, 0.008895, 0.009015, 0.006482, 0.005086, 0.004899, 0.00543, 0.005223, 0.003757, 0.002662, 0.002138, 0.002705, 0.001872, 0.001675, 0.001572, 0.002349, 0.002555, 0.002606, 0.002211, 0.001602, 0.00146, 0.001434, 0.002336, 0.002035, 0.0028, 0.003701, 0.003864, 0.005086, 0.004414, 0.006533, 0.006482, 0.006482, 0.005378, 0.007555, 0.007555, 0.008002, 0.007645, 0.007555, 0.010926, 0.018106, 0.017797, 0.020165, 0.028107, 0.013437, 0.012491, 0.012727, 0.012727, 0.011669, 0.009977, 0.013437, 0.00962, 0.016826, 0.013821, 0.029376, 0.016826, 0.028695, 0.038858, 0.027463, 0.013265, 0.01078, 0.012491, 0.019109, 0.019109, 0.026338, 0.030003, 0.076542, 0.074921, 0.079919, 0.088832, 0.044297, 0.058088, 0.045352, 0.040537, 0.041405, 0.041405, 0.036378, 0.032017, 0.034068, 0.049374, 0.059222, 0.086953, 0.05306, 0.038858, 0.076542, 0.05306, 0.081712, 0.034884, 0.035586, 0.016826, 0.016528, 0.019401, 0.011903, 0.019109, 0.011518, 0.016528, 0.011342, 0.013016, 0.013265, 0.017797, 0.010221, 0.014783, 0.009728, 0.014075, 0.011903, 0.013437, 0.010372, 0.015078, 0.030003, 0.022306, 0.024393, 0.013821, 0.013016, 0.021816, 0.011669, 0.013613, 0.013821, 0.017138, 0.015694, 0.009865, 0.008409, 0.008525, 0.008525, 0.00962, 0.008624, 0.011342, 0.008156, 0.009977, 0.008804, 0.008276, 0.009483, 0.00962, 0.009728, 0.009977, 0.007031, 0.011903, 0.01078, 0.01078, 0.00777, 0.011669, 0.015344, 0.010509, 0.016528, 0.010131, 0.014315, 0.015344, 0.018415, 0.015694, 0.015694, 0.013016, 0.013821, 0.010131, 0.010926, 0.014075, 0.015344, 0.025762, 0.011518, 0.010926, 0.008723, 0.01227, 0.008804, 0.007422, 0.011903, 0.013437, 0.023087, 0.011342, 0.012491, 0.011342, 0.015344, 0.011518, 0.015078, 0.014075, 0.020165, 0.033407, 0.048328, 0.048328, 0.027463, 0.027463, 0.058088, 0.085092, 0.067594, 0.081712, 0.073402, 0.073402, 0.049374, 0.060549, 0.125101, 0.079919, 0.078022, 0.055536, 0.078022, 0.073402, 0.079919, 0.06184, 0.031287, 0.028695, 0.045352, 0.067594, 0.120615, 0.094817, 0.10481, 0.116183, 0.129801, 0.232838, 0.191378, 0.225814, 0.142424], '')</t>
  </si>
  <si>
    <t xml:space="preserve">F5S263|F5S263_9ENTR Uronate isomerase OS=Enterobacter hormaechei ATCC 49162 </t>
  </si>
  <si>
    <t>([0.142424, 0.206376, 0.25406, 0.137348, 0.094817, 0.066181, 0.088832, 0.111485, 0.147574, 0.090864, 0.094817, 0.125101, 0.127496, 0.079919, 0.043307, 0.067594, 0.092881, 0.050641, 0.036378, 0.073402, 0.102787, 0.11371, 0.120615, 0.074921, 0.074921, 0.120615, 0.106997, 0.100716, 0.060549, 0.051831, 0.06312, 0.086953, 0.10481, 0.118441, 0.194234, 0.232838, 0.216401, 0.229226, 0.339168, 0.268042, 0.264545, 0.158265, 0.142424, 0.134866, 0.132295, 0.139895, 0.139895, 0.155435, 0.088832, 0.088832, 0.092881, 0.147574, 0.132295, 0.109221, 0.054297, 0.047319, 0.034068, 0.03976, 0.030611, 0.022306, 0.038858, 0.040537, 0.088832, 0.092881, 0.059222, 0.083462, 0.161087, 0.155435, 0.158265, 0.185198, 0.26085, 0.268042, 0.271506, 0.239899, 0.247041, 0.349426, 0.352862, 0.480142, 0.480142, 0.390993, 0.444081, 0.422041, 0.31487, 0.278302, 0.25031, 0.308712, 0.275179, 0.284882, 0.281712, 0.359901, 0.356642, 0.359901, 0.370445, 0.394753, 0.339168, 0.243554, 0.232838, 0.142424, 0.129801, 0.127496, 0.15008, 0.158265, 0.118441, 0.200174, 0.216401, 0.271506, 0.170161, 0.222385, 0.134866, 0.139895, 0.139895, 0.203355, 0.134866, 0.078022, 0.064632, 0.125101, 0.179055, 0.185198, 0.26085, 0.264545, 0.284882, 0.288399, 0.17593, 0.257454, 0.278302, 0.206376, 0.194234, 0.311707, 0.232838, 0.232838, 0.209395, 0.222385, 0.229226, 0.30533, 0.278302, 0.278302, 0.225814, 0.247041, 0.247041, 0.191378, 0.15284, 0.139895, 0.219301, 0.281712, 0.288399, 0.21291, 0.284882, 0.232838, 0.167087, 0.239899, 0.318242, 0.342579, 0.332115, 0.332115, 0.370445, 0.398279, 0.40511, 0.42561, 0.349426, 0.366687, 0.450668, 0.494003, 0.472492, 0.394753, 0.377384, 0.342579, 0.394753, 0.40511, 0.447574, 0.505461, 0.390993, 0.398279, 0.31487, 0.30533, 0.236433, 0.137348, 0.236433, 0.229226, 0.147574, 0.21291, 0.225814, 0.236433, 0.232838, 0.229226, 0.179055, 0.247041, 0.18812, 0.206376, 0.21291, 0.185198, 0.191378, 0.185198, 0.191378, 0.278302, 0.191378, 0.21291, 0.268042, 0.232838, 0.158265, 0.222385, 0.239899, 0.15284, 0.142424, 0.15284, 0.179055, 0.295083, 0.194234, 0.278302, 0.257454, 0.144935, 0.144935, 0.15008, 0.173081, 0.170161, 0.167087, 0.225814, 0.182256, 0.206376, 0.206376, 0.288399, 0.229226, 0.219301, 0.291804, 0.18812, 0.158265, 0.134866, 0.132295, 0.206376, 0.15284, 0.15284, 0.191378, 0.21291, 0.21291, 0.30533, 0.264545, 0.185198, 0.216401, 0.236433, 0.17593, 0.118441, 0.06312, 0.090864, 0.094817, 0.090864, 0.179055, 0.216401, 0.216401, 0.225814, 0.15008, 0.216401, 0.21291, 0.196879, 0.132295, 0.109221, 0.102787, 0.118441, 0.116183, 0.109221, 0.155435, 0.225814, 0.31487, 0.339168, 0.359901, 0.359901, 0.366687, 0.366687, 0.288399, 0.288399, 0.284882, 0.257454, 0.247041, 0.25406, 0.311707, 0.324872, 0.275179, 0.21291, 0.129801, 0.129801, 0.132295, 0.11371, 0.11371, 0.060549, 0.086953, 0.086953, 0.078022, 0.074921, 0.036378, 0.036378, 0.047319, 0.047319, 0.054297, 0.056825, 0.031287, 0.038042, 0.048328, 0.048328, 0.071867, 0.142424, 0.225814, 0.239899, 0.275179, 0.257454, 0.356642, 0.275179, 0.278302, 0.196879, 0.132295, 0.216401, 0.25031, 0.25031, 0.17593, 0.26085, 0.155435, 0.239899, 0.239899, 0.179055, 0.271506, 0.281712, 0.268042, 0.288399, 0.239899, 0.203355, 0.219301, 0.222385, 0.247041, 0.247041, 0.324872, 0.324872, 0.243554, 0.268042, 0.257454, 0.332115, 0.342579, 0.468512, 0.465241, 0.483068, 0.486429, 0.387226, 0.41194, 0.41194, 0.384043, 0.335645, 0.284882, 0.182256, 0.116183, 0.116183, 0.125101, 0.15284, 0.225814, 0.318242, 0.332115, 0.349426, 0.271506, 0.179055, 0.167087, 0.167087, 0.127496, 0.125101, 0.194234, 0.173081, 0.094817, 0.094817, 0.15284, 0.236433, 0.324872, 0.352862, 0.472492, 0.458154, 0.422041, 0.377384, 0.377384, 0.25031, 0.236433, 0.301917, 0.384043, 0.275179, 0.167087, 0.116183, 0.194234, 0.200174, 0.196879, 0.308712, 0.308712, 0.308712, 0.25406, 0.271506, 0.311707, 0.288399, 0.25031, 0.25406, 0.311707, 0.219301, 0.301917, 0.311707, 0.232838, 0.232838, 0.26085, 0.288399, 0.390993, 0.380708, 0.264545, 0.191378, 0.18812, 0.144935, 0.090864, 0.120615, 0.116183, 0.116183, 0.109221, 0.134866, 0.0704, 0.038858, 0.064632, 0.042364, 0.040537, 0.069024, 0.067594, 0.120615, 0.111485, 0.058088, 0.058088, 0.111485, 0.098513, 0.059222, 0.046336, 0.083462, 0.060549, 0.032677, 0.032677, 0.033407, 0.018106, 0.022667, 0.035586, 0.029376, 0.05306, 0.056825, 0.046336, 0.058088, 0.041405, 0.081712, 0.090864, 0.098513, 0.058088, 0.058088, 0.096677, 0.164327, 0.122885, 0.106997, 0.170161, 0.179055, 0.11371, 0.134866, 0.10481, 0.11371, 0.144935, 0.122885, 0.111485, 0.139895, 0.06312, 0.038858, 0.030611, 0.031287, 0.032017, 0.031287, 0.056825, 0.045352, 0.030611, 0.032017, 0.03976, 0.028695, 0.019109, 0.027463, 0.037156, 0.085092, 0.050641], '')</t>
  </si>
  <si>
    <t>[169]</t>
  </si>
  <si>
    <t xml:space="preserve">F5S267|F5S267_9ENTR Modulator protein MzrA OS=Enterobacter hormaechei ATCC 49162 </t>
  </si>
  <si>
    <t>([0.009096, 0.013265, 0.009015, 0.009865, 0.00777, 0.007031, 0.007645, 0.006533, 0.006795, 0.007091, 0.005799, 0.006567, 0.007555, 0.008002, 0.006039, 0.004135, 0.004247, 0.003431, 0.004577, 0.004135, 0.003109, 0.004611, 0.004646, 0.006795, 0.008075, 0.011669, 0.017447, 0.012727, 0.018106, 0.013613, 0.017138, 0.043307, 0.027463, 0.033407, 0.067594, 0.122885, 0.170161, 0.257454, 0.291804, 0.328603, 0.374039, 0.480142, 0.335645, 0.332115, 0.21291, 0.109221, 0.11371, 0.109221, 0.109221, 0.139895, 0.194234, 0.206376, 0.179055, 0.158265, 0.164327, 0.073402, 0.073402, 0.086953, 0.047319, 0.079919, 0.079919, 0.079919, 0.085092, 0.182256, 0.125101, 0.127496, 0.139895, 0.078022, 0.079919, 0.067594, 0.067594, 0.081712, 0.071867, 0.056825, 0.116183, 0.111485, 0.182256, 0.15008, 0.129801, 0.21291, 0.179055, 0.100716, 0.050641, 0.050641, 0.047319, 0.078022, 0.076542, 0.158265, 0.264545, 0.264545, 0.284882, 0.182256, 0.111485, 0.094817, 0.125101, 0.127496, 0.137348, 0.173081, 0.209395, 0.239899, 0.236433, 0.200174, 0.239899, 0.335645, 0.216401, 0.179055, 0.173081, 0.268042, 0.15008, 0.139895, 0.147574, 0.247041, 0.339168, 0.436924, 0.468512, 0.339168, 0.328603, 0.298791, 0.264545, 0.222385, 0.200174, 0.173081, 0.229226, 0.239899, 0.206376, 0.346032, 0.384043], '')</t>
  </si>
  <si>
    <t xml:space="preserve">F5S278|F5S278_9ENTR Ribosomal RNA large subunit methyltransferase E OS=Enterobacter hormaechei ATCC 49162 </t>
  </si>
  <si>
    <t>([0.632174, 0.653063, 0.483068, 0.374039, 0.414856, 0.450668, 0.476583, 0.36309, 0.384043, 0.41194, 0.42561, 0.366687, 0.301917, 0.30533, 0.318242, 0.295083, 0.30533, 0.30533, 0.332115, 0.335645, 0.257454, 0.26085, 0.257454, 0.349426, 0.40511, 0.308712, 0.194234, 0.18812, 0.209395, 0.222385, 0.225814, 0.15284, 0.25031, 0.324872, 0.31487, 0.318242, 0.346032, 0.25406, 0.158265, 0.155435, 0.185198, 0.264545, 0.222385, 0.225814, 0.164327, 0.134866, 0.219301, 0.239899, 0.243554, 0.291804, 0.25031, 0.271506, 0.352862, 0.342579, 0.239899, 0.239899, 0.236433, 0.15008, 0.194234, 0.232838, 0.236433, 0.21291, 0.139895, 0.170161, 0.167087, 0.232838, 0.298791, 0.284882, 0.281712, 0.194234, 0.194234, 0.161087, 0.142424, 0.088832, 0.051831, 0.111485, 0.088832, 0.088832, 0.185198, 0.137348, 0.137348, 0.132295, 0.085092, 0.15008, 0.079919, 0.047319, 0.048328, 0.048328, 0.05306, 0.045352, 0.079919, 0.102787, 0.158265, 0.092881, 0.102787, 0.102787, 0.083462, 0.086953, 0.048328, 0.023534, 0.043307, 0.066181, 0.042364, 0.064632, 0.066181, 0.125101, 0.18812, 0.125101, 0.132295, 0.081712, 0.10481, 0.083462, 0.076542, 0.076542, 0.102787, 0.125101, 0.222385, 0.239899, 0.229226, 0.243554, 0.328603, 0.324872, 0.356642, 0.394753, 0.321458, 0.321458, 0.229226, 0.268042, 0.335645, 0.295083, 0.324872, 0.301917, 0.257454, 0.191378, 0.194234, 0.15284, 0.15008, 0.074921, 0.076542, 0.076542, 0.074921, 0.074921, 0.078022, 0.040537, 0.029376, 0.036378, 0.041405, 0.073402, 0.059222, 0.060549, 0.036378, 0.030003, 0.034068, 0.056825, 0.056825, 0.024826, 0.044297, 0.054297, 0.102787, 0.092881, 0.058088, 0.098513, 0.106997, 0.055536, 0.049374, 0.085092, 0.11371, 0.050641, 0.051831, 0.051831, 0.030003, 0.029376, 0.037156, 0.056825, 0.036378, 0.056825, 0.073402, 0.0704, 0.069024, 0.076542, 0.081712, 0.158265, 0.147574, 0.137348, 0.185198, 0.268042, 0.271506, 0.257454, 0.36309, 0.295083, 0.206376, 0.203355, 0.25031, 0.25031, 0.26085, 0.332115, 0.335645, 0.40511, 0.390993, 0.377384, 0.321458, 0.284882, 0.257454, 0.222385, 0.191378, 0.203355, 0.167087, 0.125101], '')</t>
  </si>
  <si>
    <t xml:space="preserve">F5S280|F5S280_9ENTR Transcription elongation factor GreA OS=Enterobacter hormaechei ATCC 49162 </t>
  </si>
  <si>
    <t>([0.380708, 0.444081, 0.458154, 0.366687, 0.384043, 0.4292, 0.468512, 0.398279, 0.4292, 0.349426, 0.295083, 0.31487, 0.30533, 0.264545, 0.335645, 0.295083, 0.356642, 0.359901, 0.36309, 0.291804, 0.264545, 0.264545, 0.17593, 0.161087, 0.239899, 0.222385, 0.203355, 0.203355, 0.288399, 0.278302, 0.377384, 0.374039, 0.377384, 0.387226, 0.465241, 0.444081, 0.465241, 0.352862, 0.349426, 0.401658, 0.458154, 0.476583, 0.525368, 0.63748, 0.685117, 0.666105, 0.575842, 0.509769, 0.509769, 0.497853, 0.490133, 0.394753, 0.468512, 0.486429, 0.390993, 0.394753, 0.390993, 0.366687, 0.36309, 0.352862, 0.390993, 0.387226, 0.401658, 0.321458, 0.232838, 0.236433, 0.161087, 0.25406, 0.30533, 0.26085, 0.295083, 0.311707, 0.401658, 0.41194, 0.390993, 0.408655, 0.31487, 0.25031, 0.26085, 0.339168, 0.346032, 0.271506, 0.298791, 0.225814, 0.21291, 0.301917, 0.209395, 0.301917, 0.30533, 0.324872, 0.370445, 0.349426, 0.349426, 0.346032, 0.275179, 0.275179, 0.26085, 0.275179, 0.366687, 0.377384, 0.387226, 0.394753, 0.433034, 0.444081, 0.414856, 0.483068, 0.483068, 0.59014, 0.480142, 0.390993, 0.377384, 0.301917, 0.295083, 0.288399, 0.311707, 0.308712, 0.288399, 0.359901, 0.422041, 0.346032, 0.257454, 0.243554, 0.219301, 0.264545, 0.257454, 0.36309, 0.387226, 0.318242, 0.243554, 0.328603, 0.328603, 0.318242, 0.390993, 0.41194, 0.408655, 0.374039, 0.468512, 0.42561, 0.450668, 0.377384, 0.472492, 0.468512, 0.390993, 0.390993, 0.30533, 0.31487, 0.232838, 0.15008, 0.179055, 0.209395, 0.17593, 0.232838, 0.209395, 0.170161, 0.102787, 0.074921, 0.051831, 0.026892], '')</t>
  </si>
  <si>
    <t>[42, 43, 44, 45, 46, 47, 48, 107]</t>
  </si>
  <si>
    <t xml:space="preserve">F5S283|F5S283_9ENTR histidine kinase OS=Enterobacter hormaechei ATCC 49162 </t>
  </si>
  <si>
    <t>([0.027463, 0.014783, 0.016257, 0.012727, 0.009096, 0.007259, 0.006078, 0.004736, 0.003804, 0.004736, 0.004247, 0.003607, 0.003405, 0.002705, 0.002349, 0.001572, 0.001159, 0.000713, 0.001142, 0.001408, 0.001748, 0.002503, 0.00359, 0.00407, 0.003757, 0.005086, 0.004736, 0.004775, 0.005623, 0.009015, 0.009187, 0.015078, 0.015344, 0.015344, 0.019401, 0.036378, 0.064632, 0.116183, 0.229226, 0.247041, 0.229226, 0.164327, 0.182256, 0.170161, 0.179055, 0.182256, 0.17593, 0.31487, 0.380708, 0.352862, 0.30533, 0.284882, 0.179055, 0.185198, 0.125101, 0.179055, 0.17593, 0.125101, 0.083462, 0.058088, 0.032017, 0.033407, 0.024826, 0.023963, 0.014075, 0.008002, 0.007555, 0.007555, 0.004921, 0.003864, 0.004736, 0.004208, 0.004388, 0.004135, 0.003997, 0.00515, 0.004646, 0.005223, 0.005223, 0.006795, 0.008002, 0.007315, 0.007259, 0.011903, 0.011342, 0.011342, 0.017447, 0.03976, 0.03976, 0.085092, 0.142424, 0.17593, 0.268042, 0.167087, 0.291804, 0.4292, 0.321458, 0.356642, 0.281712, 0.278302, 0.257454, 0.268042, 0.321458, 0.342579, 0.352862, 0.25406, 0.356642, 0.356642, 0.271506, 0.281712, 0.291804, 0.321458, 0.222385, 0.222385, 0.332115, 0.236433, 0.134866, 0.194234, 0.161087, 0.129801, 0.225814, 0.236433, 0.232838, 0.185198, 0.17593, 0.170161, 0.288399, 0.284882, 0.232838, 0.196879, 0.194234, 0.164327, 0.17593, 0.229226, 0.191378, 0.185198, 0.288399, 0.284882, 0.311707, 0.321458, 0.444081, 0.339168, 0.30533, 0.298791, 0.295083, 0.281712, 0.185198, 0.167087, 0.102787, 0.182256, 0.200174, 0.155435, 0.155435, 0.155435, 0.179055, 0.206376, 0.200174, 0.21291, 0.308712, 0.281712, 0.281712, 0.281712, 0.288399, 0.222385, 0.219301, 0.318242, 0.225814, 0.328603, 0.335645, 0.346032, 0.288399, 0.384043, 0.433034, 0.401658, 0.41194, 0.4292, 0.349426, 0.275179, 0.206376, 0.134866, 0.139895, 0.134866, 0.096677, 0.155435, 0.25406, 0.229226, 0.200174, 0.268042, 0.257454, 0.25031, 0.339168, 0.288399, 0.295083, 0.295083, 0.295083, 0.288399, 0.173081, 0.25031, 0.349426, 0.390993, 0.380708, 0.318242, 0.295083, 0.356642, 0.271506, 0.26085, 0.206376, 0.26085, 0.295083, 0.311707, 0.284882, 0.275179, 0.384043, 0.380708, 0.380708, 0.380708, 0.275179, 0.275179, 0.30533, 0.257454, 0.26085, 0.346032, 0.408655, 0.352862, 0.324872, 0.342579, 0.352862, 0.436924, 0.4292, 0.390993, 0.308712, 0.25406, 0.17593, 0.158265, 0.096677, 0.074921, 0.067594, 0.116183, 0.21291, 0.118441, 0.083462, 0.090864, 0.096677, 0.094817, 0.127496, 0.122885, 0.10481, 0.098513, 0.120615, 0.094817, 0.111485, 0.164327, 0.243554, 0.236433, 0.257454, 0.275179, 0.281712, 0.281712, 0.288399, 0.247041, 0.335645, 0.440853, 0.418646, 0.408655, 0.444081, 0.472492, 0.377384, 0.472492, 0.40511, 0.377384, 0.414856, 0.422041, 0.414856, 0.444081, 0.541878, 0.418646, 0.497853, 0.553315, 0.626927, 0.622677, 0.661982, 0.666105, 0.63748, 0.521092, 0.529623, 0.545602, 0.59014, 0.575842, 0.575842, 0.661982, 0.541878, 0.541878, 0.541878, 0.538167, 0.40511, 0.408655, 0.505461, 0.490133, 0.472492, 0.414856, 0.408655, 0.324872, 0.318242, 0.229226, 0.257454, 0.26085, 0.236433, 0.134866, 0.164327, 0.173081, 0.11371, 0.182256, 0.179055, 0.173081, 0.179055, 0.182256, 0.18812, 0.120615, 0.134866, 0.142424, 0.21291, 0.185198, 0.284882, 0.281712, 0.370445, 0.352862, 0.257454, 0.232838, 0.318242, 0.308712, 0.200174, 0.203355, 0.229226, 0.196879, 0.194234, 0.122885, 0.191378, 0.158265, 0.21291, 0.164327, 0.127496, 0.100716, 0.096677, 0.060549, 0.040537, 0.026338, 0.040537], '')</t>
  </si>
  <si>
    <t>[274, 277, 278, 279, 280, 281, 282, 283, 284, 285, 286, 287, 288, 289, 290, 291, 292, 293, 296]</t>
  </si>
  <si>
    <t xml:space="preserve">F5S286|F5S286_9ENTR 50S ribosomal protein L27 OS=Enterobacter hormaechei ATCC 49162 </t>
  </si>
  <si>
    <t>([0.745909, 0.779859, 0.775545, 0.801317, 0.798249, 0.801317, 0.805026, 0.771762, 0.779859, 0.795062, 0.716283, 0.73685, 0.703578, 0.685117, 0.694846, 0.570702, 0.59917, 0.59917, 0.608892, 0.608892, 0.538167, 0.454136, 0.418646, 0.418646, 0.408655, 0.342579, 0.281712, 0.229226, 0.268042, 0.278302, 0.278302, 0.339168, 0.346032, 0.40511, 0.31487, 0.324872, 0.387226, 0.387226, 0.394753, 0.401658, 0.349426, 0.398279, 0.394753, 0.414856, 0.433034, 0.4292, 0.521092, 0.608892, 0.585406, 0.476583, 0.436924, 0.4292, 0.408655, 0.401658, 0.390993, 0.483068, 0.408655, 0.440853, 0.352862, 0.352862, 0.288399, 0.346032, 0.342579, 0.444081, 0.458154, 0.454136, 0.468512, 0.450668, 0.366687, 0.366687, 0.450668, 0.408655, 0.352862, 0.356642, 0.359901, 0.346032, 0.318242, 0.356642, 0.324872, 0.414856, 0.387226, 0.440853, 0.408655, 0.387226, 0.295083], '')</t>
  </si>
  <si>
    <t>[0, 1, 2, 3, 4, 5, 6, 7, 8, 9, 10, 11, 12, 13, 14, 15, 16, 17, 18, 19, 20, 46, 47, 48]</t>
  </si>
  <si>
    <t xml:space="preserve">F5S287|F5S287_9ENTR 50S ribosomal protein L21 OS=Enterobacter hormaechei ATCC 49162 </t>
  </si>
  <si>
    <t>([0.196879, 0.268042, 0.308712, 0.236433, 0.275179, 0.308712, 0.335645, 0.36309, 0.390993, 0.335645, 0.359901, 0.301917, 0.390993, 0.414856, 0.398279, 0.505461, 0.418646, 0.390993, 0.398279, 0.398279, 0.40511, 0.401658, 0.318242, 0.321458, 0.291804, 0.264545, 0.264545, 0.196879, 0.129801, 0.10481, 0.100716, 0.083462, 0.147574, 0.142424, 0.144935, 0.222385, 0.158265, 0.229226, 0.179055, 0.173081, 0.120615, 0.139895, 0.076542, 0.078022, 0.078022, 0.139895, 0.161087, 0.109221, 0.102787, 0.158265, 0.158265, 0.236433, 0.196879, 0.129801, 0.111485, 0.118441, 0.11371, 0.167087, 0.170161, 0.25031, 0.25031, 0.25031, 0.216401, 0.236433, 0.236433, 0.229226, 0.142424, 0.144935, 0.203355, 0.284882, 0.284882, 0.324872, 0.232838, 0.30533, 0.370445, 0.401658, 0.390993, 0.390993, 0.401658, 0.40511, 0.401658, 0.318242, 0.288399, 0.295083, 0.380708, 0.377384, 0.377384, 0.398279, 0.401658, 0.398279, 0.31487, 0.318242, 0.278302, 0.346032, 0.321458, 0.298791, 0.268042, 0.232838, 0.200174, 0.147574, 0.111485, 0.076542, 0.132295], '')</t>
  </si>
  <si>
    <t>[15]</t>
  </si>
  <si>
    <t xml:space="preserve">F5S295|F5S295_9ENTR Intermembrane phospholipid transport system permease protein MlaE OS=Enterobacter hormaechei ATCC 49162 </t>
  </si>
  <si>
    <t>([0.007315, 0.010672, 0.014783, 0.009483, 0.013613, 0.020522, 0.011669, 0.015078, 0.021381, 0.01227, 0.015078, 0.021381, 0.030003, 0.058088, 0.025762, 0.024826, 0.025762, 0.016257, 0.018106, 0.026338, 0.015344, 0.010131, 0.009728, 0.010131, 0.020876, 0.023534, 0.01078, 0.021816, 0.022667, 0.021381, 0.038042, 0.050641, 0.025316, 0.018787, 0.012491, 0.023087, 0.034068, 0.034884, 0.03976, 0.03976, 0.031287, 0.059222, 0.059222, 0.031287, 0.030003, 0.017797, 0.00962, 0.010221, 0.006619, 0.004577, 0.003555, 0.003997, 0.00359, 0.003555, 0.003212, 0.0028, 0.002688, 0.002276, 0.002349, 0.002396, 0.002276, 0.002078, 0.002155, 0.002705, 0.002606, 0.001855, 0.001675, 0.001623, 0.002529, 0.003804, 0.003821, 0.004899, 0.004358, 0.004646, 0.006619, 0.010672, 0.011342, 0.011342, 0.011106, 0.010221, 0.011106, 0.009483, 0.009483, 0.009187, 0.006421, 0.006533, 0.009483, 0.016021, 0.016021, 0.014586, 0.016257, 0.019109, 0.01227, 0.012491, 0.009401, 0.006245, 0.004577, 0.004315, 0.003757, 0.004431, 0.006194, 0.007031, 0.008075, 0.01204, 0.010131, 0.009977, 0.017797, 0.013613, 0.013613, 0.012727, 0.012727, 0.007177, 0.00777, 0.010509, 0.010372, 0.013437, 0.027463, 0.058088, 0.067594, 0.086953, 0.086953, 0.058088, 0.090864, 0.06312, 0.044297, 0.044297, 0.05306, 0.05306, 0.088832, 0.037156, 0.083462, 0.085092, 0.102787, 0.071867, 0.069024, 0.11371, 0.106997, 0.038858, 0.019401, 0.028695, 0.028695, 0.017797, 0.013016, 0.011342, 0.009187, 0.013613, 0.009977, 0.009096, 0.009096, 0.00558, 0.005683, 0.003804, 0.00292, 0.003366, 0.003701, 0.003701, 0.002366, 0.001649, 0.002555, 0.003512, 0.003555, 0.002555, 0.002581, 0.003757, 0.002976, 0.004358, 0.00283, 0.003997, 0.005623, 0.003864, 0.005734, 0.006894, 0.011106, 0.009187, 0.006795, 0.006533, 0.006482, 0.008276, 0.009728, 0.010131, 0.010672, 0.010672, 0.010221, 0.016257, 0.009728, 0.014315, 0.010221, 0.018106, 0.010509, 0.007877, 0.013265, 0.009865, 0.007877, 0.00558, 0.008624, 0.014586, 0.016257, 0.011106, 0.008075, 0.008624, 0.006421, 0.006374, 0.005683, 0.008525, 0.005932, 0.005932, 0.005223, 0.004431, 0.002881, 0.004161, 0.005249, 0.00359, 0.004315, 0.00515, 0.00515, 0.005683, 0.005932, 0.007495, 0.008525, 0.014586, 0.010221, 0.014586, 0.013821, 0.016826, 0.016826, 0.030611, 0.06312, 0.085092, 0.098513, 0.129801, 0.11371, 0.109221, 0.196879, 0.098513, 0.096677, 0.11371, 0.044297, 0.041405, 0.020522, 0.028107, 0.013265, 0.015344, 0.009401, 0.00962, 0.00962, 0.006374, 0.00515, 0.003461, 0.003341, 0.004414, 0.004736, 0.00407, 0.003405, 0.002705, 0.003366, 0.003079, 0.003341, 0.004247, 0.003177, 0.004247], '')</t>
  </si>
  <si>
    <t xml:space="preserve">F5S298|F5S298_9ENTR Arabinose 5-phosphate isomerase OS=Enterobacter hormaechei ATCC 49162 </t>
  </si>
  <si>
    <t>([0.311707, 0.170161, 0.225814, 0.25406, 0.239899, 0.271506, 0.291804, 0.335645, 0.281712, 0.216401, 0.26085, 0.21291, 0.236433, 0.232838, 0.342579, 0.318242, 0.31487, 0.268042, 0.243554, 0.167087, 0.278302, 0.271506, 0.278302, 0.182256, 0.196879, 0.239899, 0.25406, 0.158265, 0.144935, 0.134866, 0.179055, 0.102787, 0.18812, 0.167087, 0.132295, 0.060549, 0.032017, 0.032017, 0.032017, 0.030003, 0.051831, 0.030611, 0.0198, 0.023963, 0.032677, 0.030003, 0.023087, 0.020876, 0.03976, 0.03976, 0.067594, 0.083462, 0.079919, 0.069024, 0.073402, 0.090864, 0.137348, 0.194234, 0.247041, 0.284882, 0.182256, 0.155435, 0.21291, 0.284882, 0.349426, 0.390993, 0.390993, 0.4292, 0.318242, 0.21291, 0.15284, 0.158265, 0.182256, 0.264545, 0.288399, 0.247041, 0.216401, 0.257454, 0.288399, 0.332115, 0.243554, 0.352862, 0.346032, 0.281712, 0.281712, 0.31487, 0.318242, 0.335645, 0.271506, 0.31487, 0.335645, 0.374039, 0.284882, 0.25031, 0.264545, 0.239899, 0.271506, 0.324872, 0.321458, 0.332115, 0.342579, 0.332115, 0.25406, 0.26085, 0.247041, 0.158265, 0.158265, 0.10481, 0.058088, 0.086953, 0.129801, 0.134866, 0.164327, 0.179055, 0.209395, 0.132295, 0.079919, 0.044297, 0.030611, 0.032677, 0.030003, 0.027463, 0.059222, 0.111485, 0.132295, 0.196879, 0.247041, 0.185198, 0.257454, 0.30533, 0.275179, 0.278302, 0.268042, 0.268042, 0.25406, 0.144935, 0.155435, 0.239899, 0.268042, 0.335645, 0.332115, 0.356642, 0.318242, 0.206376, 0.219301, 0.147574, 0.15008, 0.118441, 0.118441, 0.137348, 0.170161, 0.196879, 0.18812, 0.284882, 0.284882, 0.335645, 0.390993, 0.374039, 0.308712, 0.339168, 0.30533, 0.31487, 0.26085, 0.209395, 0.26085, 0.167087, 0.209395, 0.139895, 0.137348, 0.179055, 0.127496, 0.125101, 0.125101, 0.064632, 0.064632, 0.076542, 0.10481, 0.134866, 0.116183, 0.139895, 0.10481, 0.10481, 0.100716, 0.147574, 0.216401, 0.247041, 0.281712, 0.225814, 0.308712, 0.394753, 0.374039, 0.318242, 0.236433, 0.161087, 0.268042, 0.194234, 0.17593, 0.164327, 0.090864, 0.137348, 0.164327, 0.25031, 0.247041, 0.25406, 0.239899, 0.15284, 0.182256, 0.216401, 0.236433, 0.239899, 0.239899, 0.26085, 0.311707, 0.398279, 0.394753, 0.394753, 0.472492, 0.4292, 0.335645, 0.349426, 0.408655, 0.30533, 0.30533, 0.308712, 0.301917, 0.291804, 0.301917, 0.264545, 0.222385, 0.295083, 0.225814, 0.139895, 0.079919, 0.102787, 0.106997, 0.106997, 0.081712, 0.078022, 0.050641, 0.092881, 0.147574, 0.073402, 0.066181, 0.066181, 0.069024, 0.069024, 0.067594, 0.067594, 0.069024, 0.088832, 0.055536, 0.040537, 0.079919, 0.096677, 0.090864, 0.054297, 0.098513, 0.079919, 0.079919, 0.15008, 0.083462, 0.083462, 0.081712, 0.132295, 0.132295, 0.081712, 0.064632, 0.064632, 0.137348, 0.134866, 0.132295, 0.11371, 0.206376, 0.139895, 0.17593, 0.21291, 0.281712, 0.281712, 0.264545, 0.232838, 0.161087, 0.25031, 0.185198, 0.196879, 0.239899, 0.15284, 0.17593, 0.222385, 0.219301, 0.185198, 0.18812, 0.111485, 0.191378, 0.194234, 0.196879, 0.158265, 0.086953, 0.071867, 0.071867, 0.122885, 0.15008, 0.222385, 0.139895, 0.125101, 0.194234, 0.127496, 0.142424, 0.179055, 0.137348, 0.134866, 0.139895, 0.079919, 0.085092, 0.081712, 0.06312, 0.096677, 0.078022, 0.074921, 0.074921, 0.055536, 0.042364, 0.030003, 0.020165, 0.028695, 0.044297, 0.030611, 0.042364, 0.06312], '')</t>
  </si>
  <si>
    <t xml:space="preserve">F5S2A0|F5S2A0_9ENTR Lipopolysaccharide export system protein LptC OS=Enterobacter hormaechei ATCC 49162 </t>
  </si>
  <si>
    <t>([0.030611, 0.020522, 0.023963, 0.017797, 0.016021, 0.018106, 0.014586, 0.013613, 0.011518, 0.009865, 0.01227, 0.011106, 0.01227, 0.009096, 0.008156, 0.008624, 0.008624, 0.013265, 0.018415, 0.028695, 0.050641, 0.069024, 0.125101, 0.10481, 0.120615, 0.17593, 0.203355, 0.281712, 0.346032, 0.458154, 0.557691, 0.461924, 0.525368, 0.505461, 0.618285, 0.661982, 0.642678, 0.657645, 0.648219, 0.553315, 0.490133, 0.394753, 0.422041, 0.440853, 0.525368, 0.59917, 0.541878, 0.454136, 0.472492, 0.380708, 0.346032, 0.268042, 0.291804, 0.268042, 0.278302, 0.268042, 0.206376, 0.225814, 0.147574, 0.079919, 0.111485, 0.161087, 0.243554, 0.243554, 0.21291, 0.194234, 0.11371, 0.0704, 0.116183, 0.109221, 0.200174, 0.15008, 0.185198, 0.243554, 0.275179, 0.164327, 0.173081, 0.229226, 0.219301, 0.295083, 0.342579, 0.380708, 0.374039, 0.264545, 0.264545, 0.182256, 0.179055, 0.278302, 0.394753, 0.394753, 0.359901, 0.318242, 0.301917, 0.342579, 0.356642, 0.36309, 0.472492, 0.42561, 0.349426, 0.271506, 0.203355, 0.191378, 0.161087, 0.164327, 0.206376, 0.222385, 0.25406, 0.271506, 0.25031, 0.179055, 0.179055, 0.182256, 0.194234, 0.247041, 0.25406, 0.179055, 0.170161, 0.164327, 0.134866, 0.196879, 0.271506, 0.349426, 0.440853, 0.414856, 0.418646, 0.401658, 0.401658, 0.387226, 0.321458, 0.342579, 0.418646, 0.42561, 0.394753, 0.387226, 0.408655, 0.40511, 0.480142, 0.408655, 0.359901, 0.433034, 0.36309, 0.288399, 0.281712, 0.268042, 0.291804, 0.18812, 0.275179, 0.25406, 0.318242, 0.374039, 0.301917, 0.295083, 0.257454, 0.311707, 0.31487, 0.328603, 0.25406, 0.247041, 0.31487, 0.36309, 0.377384, 0.42561, 0.521092, 0.447574, 0.370445, 0.384043, 0.483068, 0.41194, 0.418646, 0.418646, 0.418646, 0.418646, 0.4292, 0.387226, 0.390993, 0.40511, 0.384043, 0.465241, 0.461924, 0.472492, 0.517562, 0.486429, 0.497853, 0.465241, 0.538167, 0.648219, 0.604312, 0.59508, 0.699094, 0.675549, 0.661982], '')</t>
  </si>
  <si>
    <t>[30, 32, 33, 34, 35, 36, 37, 38, 39, 44, 45, 46, 162, 180, 184, 185, 186, 187, 188, 189, 190]</t>
  </si>
  <si>
    <t xml:space="preserve">F5S2A1|F5S2A1_9ENTR Lipopolysaccharide export system protein LptA OS=Enterobacter hormaechei ATCC 49162 </t>
  </si>
  <si>
    <t>([0.232838, 0.17593, 0.137348, 0.090864, 0.096677, 0.125101, 0.129801, 0.098513, 0.076542, 0.081712, 0.085092, 0.106997, 0.069024, 0.144935, 0.127496, 0.079919, 0.06184, 0.042364, 0.069024, 0.067594, 0.11371, 0.118441, 0.179055, 0.243554, 0.356642, 0.295083, 0.30533, 0.243554, 0.335645, 0.40511, 0.447574, 0.480142, 0.486429, 0.58069, 0.450668, 0.494003, 0.534167, 0.575842, 0.661982, 0.675549, 0.59508, 0.497853, 0.497853, 0.374039, 0.366687, 0.328603, 0.433034, 0.356642, 0.384043, 0.328603, 0.328603, 0.324872, 0.318242, 0.311707, 0.225814, 0.301917, 0.206376, 0.26085, 0.222385, 0.239899, 0.222385, 0.222385, 0.225814, 0.170161, 0.268042, 0.275179, 0.311707, 0.295083, 0.356642, 0.433034, 0.476583, 0.476583, 0.465241, 0.483068, 0.401658, 0.408655, 0.422041, 0.509769, 0.41194, 0.440853, 0.444081, 0.483068, 0.521092, 0.59917, 0.557691, 0.468512, 0.465241, 0.398279, 0.40511, 0.418646, 0.418646, 0.408655, 0.408655, 0.447574, 0.370445, 0.447574, 0.534167, 0.538167, 0.509769, 0.608892, 0.632174, 0.570702, 0.549308, 0.490133, 0.509769, 0.538167, 0.608892, 0.59508, 0.661982, 0.562014, 0.486429, 0.401658, 0.339168, 0.342579, 0.30533, 0.380708, 0.36309, 0.295083, 0.216401, 0.26085, 0.268042, 0.18812, 0.232838, 0.219301, 0.308712, 0.219301, 0.281712, 0.30533, 0.321458, 0.30533, 0.295083, 0.346032, 0.342579, 0.346032, 0.288399, 0.288399, 0.288399, 0.31487, 0.384043, 0.41194, 0.401658, 0.370445, 0.436924, 0.42561, 0.436924, 0.422041, 0.494003, 0.494003, 0.509769, 0.440853, 0.440853, 0.521092, 0.461924, 0.476583, 0.486429, 0.59508, 0.59917, 0.59508, 0.509769, 0.521092, 0.575842, 0.56648, 0.622677, 0.63748, 0.632174, 0.626927, 0.59917, 0.653063, 0.622677, 0.618285, 0.690604, 0.690604, 0.690604, 0.775545, 0.84206, 0.891961, 0.865454, 0.862302, 0.852992, 0.91684, 0.912647, 0.905695, 0.910643, 0.899122], '')</t>
  </si>
  <si>
    <t>[33, 36, 37, 38, 39, 40, 77, 82, 83, 84, 96, 97, 98, 99, 100, 101, 102, 104, 105, 106, 107, 108, 109, 148, 151, 155, 156, 157, 158, 159, 160, 161, 162, 163, 164, 165, 166, 167, 168, 169, 170, 171, 172, 173, 174, 175, 176, 177, 178, 179, 180, 181, 182, 183]</t>
  </si>
  <si>
    <t xml:space="preserve">F5S2A2|F5S2A2_9ENTR Lipopolysaccharide export system ATP-binding protein LptB OS=Enterobacter hormaechei ATCC 49162 </t>
  </si>
  <si>
    <t>([0.161087, 0.15284, 0.090864, 0.120615, 0.15008, 0.185198, 0.216401, 0.173081, 0.137348, 0.17593, 0.209395, 0.185198, 0.222385, 0.142424, 0.229226, 0.161087, 0.206376, 0.206376, 0.194234, 0.301917, 0.247041, 0.185198, 0.219301, 0.219301, 0.147574, 0.147574, 0.179055, 0.18812, 0.25406, 0.288399, 0.271506, 0.26085, 0.339168, 0.346032, 0.444081, 0.328603, 0.321458, 0.278302, 0.209395, 0.155435, 0.142424, 0.142424, 0.142424, 0.173081, 0.25031, 0.342579, 0.31487, 0.278302, 0.278302, 0.18812, 0.139895, 0.081712, 0.086953, 0.086953, 0.090864, 0.090864, 0.094817, 0.147574, 0.111485, 0.098513, 0.173081, 0.106997, 0.182256, 0.21291, 0.17593, 0.15008, 0.142424, 0.164327, 0.164327, 0.088832, 0.15008, 0.155435, 0.158265, 0.179055, 0.185198, 0.185198, 0.15008, 0.236433, 0.15008, 0.134866, 0.200174, 0.167087, 0.164327, 0.161087, 0.132295, 0.0704, 0.090864, 0.100716, 0.059222, 0.047319, 0.071867, 0.046336, 0.045352, 0.085092, 0.038042, 0.034068, 0.032677, 0.042364, 0.023963, 0.045352, 0.090864, 0.100716, 0.109221, 0.173081, 0.182256, 0.257454, 0.359901, 0.318242, 0.318242, 0.42561, 0.366687, 0.36309, 0.450668, 0.570702, 0.436924, 0.545602, 0.447574, 0.458154, 0.454136, 0.454136, 0.440853, 0.450668, 0.436924, 0.332115, 0.339168, 0.339168, 0.301917, 0.216401, 0.25031, 0.239899, 0.222385, 0.328603, 0.356642, 0.335645, 0.311707, 0.342579, 0.352862, 0.349426, 0.301917, 0.291804, 0.352862, 0.264545, 0.225814, 0.196879, 0.298791, 0.332115, 0.318242, 0.239899, 0.236433, 0.15284, 0.090864, 0.096677, 0.094817, 0.120615, 0.064632, 0.055536, 0.090864, 0.051831, 0.098513, 0.142424, 0.086953, 0.10481, 0.118441, 0.079919, 0.100716, 0.051831, 0.040537, 0.038858, 0.043307, 0.043307, 0.085092, 0.147574, 0.083462, 0.073402, 0.06184, 0.122885, 0.142424, 0.083462, 0.129801, 0.081712, 0.038042, 0.038042, 0.040537, 0.067594, 0.120615, 0.125101, 0.139895, 0.137348, 0.155435, 0.25031, 0.25406, 0.216401, 0.15008, 0.173081, 0.194234, 0.179055, 0.155435, 0.100716, 0.102787, 0.067594, 0.106997, 0.179055, 0.268042, 0.264545, 0.173081, 0.102787, 0.079919, 0.125101, 0.129801, 0.127496, 0.142424, 0.229226, 0.268042, 0.243554, 0.21291, 0.209395, 0.225814, 0.264545, 0.349426, 0.359901, 0.42561, 0.418646, 0.332115, 0.25031, 0.158265, 0.236433, 0.339168, 0.377384, 0.264545, 0.257454, 0.158265, 0.111485, 0.085092, 0.060549, 0.094817, 0.144935, 0.102787, 0.0704, 0.042364, 0.025316, 0.037156], '')</t>
  </si>
  <si>
    <t>[113, 115]</t>
  </si>
  <si>
    <t xml:space="preserve">F5S2A3|F5S2A3_9ENTR RNA polymerase sigma-54 factor OS=Enterobacter hormaechei ATCC 49162 </t>
  </si>
  <si>
    <t>([0.390993, 0.436924, 0.359901, 0.366687, 0.366687, 0.394753, 0.480142, 0.5017, 0.447574, 0.468512, 0.490133, 0.490133, 0.42561, 0.41194, 0.339168, 0.339168, 0.339168, 0.335645, 0.349426, 0.414856, 0.342579, 0.36309, 0.288399, 0.356642, 0.377384, 0.418646, 0.352862, 0.308712, 0.311707, 0.352862, 0.284882, 0.30533, 0.318242, 0.408655, 0.468512, 0.461924, 0.458154, 0.483068, 0.562014, 0.562014, 0.59014, 0.59014, 0.557691, 0.680603, 0.712013, 0.622677, 0.618285, 0.707965, 0.707965, 0.707965, 0.728858, 0.812494, 0.808535, 0.808535, 0.819762, 0.771762, 0.767246, 0.862302, 0.837511, 0.767246, 0.791621, 0.73685, 0.73685, 0.771762, 0.750527, 0.694846, 0.795062, 0.73685, 0.791621, 0.808535, 0.83125, 0.750527, 0.798249, 0.680603, 0.707965, 0.648219, 0.648219, 0.608892, 0.604312, 0.63748, 0.608892, 0.494003, 0.517562, 0.58069, 0.549308, 0.545602, 0.626927, 0.59917, 0.642678, 0.58069, 0.538167, 0.483068, 0.59508, 0.454136, 0.541878, 0.538167, 0.59014, 0.618285, 0.657645, 0.685117, 0.56648, 0.575842, 0.680603, 0.685117, 0.745909, 0.741537, 0.741537, 0.690604, 0.690604, 0.575842, 0.58069, 0.622677, 0.553315, 0.447574, 0.497853, 0.390993, 0.380708, 0.298791, 0.298791, 0.298791, 0.257454, 0.359901, 0.332115, 0.328603, 0.342579, 0.318242, 0.332115, 0.31487, 0.288399, 0.206376, 0.264545, 0.257454, 0.239899, 0.232838, 0.247041, 0.288399, 0.36309, 0.295083, 0.374039, 0.359901, 0.440853, 0.444081, 0.321458, 0.342579, 0.346032, 0.264545, 0.264545, 0.173081, 0.200174, 0.243554, 0.239899, 0.18812, 0.206376, 0.206376, 0.200174, 0.264545, 0.264545, 0.301917, 0.377384, 0.278302, 0.288399, 0.25031, 0.271506, 0.366687, 0.359901, 0.380708, 0.418646, 0.352862, 0.349426, 0.321458, 0.284882, 0.301917, 0.390993, 0.352862, 0.25031, 0.349426, 0.380708, 0.278302, 0.268042, 0.18812, 0.243554, 0.196879, 0.216401, 0.209395, 0.125101, 0.182256, 0.173081, 0.15008, 0.134866, 0.134866, 0.088832, 0.100716, 0.088832, 0.085092, 0.094817, 0.092881, 0.073402, 0.054297, 0.10481, 0.10481, 0.179055, 0.120615, 0.083462, 0.096677, 0.098513, 0.134866, 0.137348, 0.076542, 0.06184, 0.060549, 0.098513, 0.170161, 0.164327, 0.164327, 0.173081, 0.106997, 0.122885, 0.125101, 0.139895, 0.125101, 0.132295, 0.056825, 0.100716, 0.164327, 0.096677, 0.071867, 0.079919, 0.055536, 0.096677, 0.15008, 0.15284, 0.147574, 0.147574, 0.161087, 0.179055, 0.106997, 0.161087, 0.25031, 0.25031, 0.17593, 0.18812, 0.11371, 0.125101, 0.134866, 0.132295, 0.129801, 0.161087, 0.200174, 0.25406, 0.284882, 0.295083, 0.387226, 0.390993, 0.291804, 0.284882, 0.356642, 0.440853, 0.458154, 0.480142, 0.521092, 0.5017, 0.418646, 0.414856, 0.545602, 0.553315, 0.476583, 0.476583, 0.394753, 0.352862, 0.359901, 0.328603, 0.339168, 0.346032, 0.342579, 0.321458, 0.25031, 0.182256, 0.191378, 0.116183, 0.10481, 0.096677, 0.164327, 0.222385, 0.225814, 0.225814, 0.209395, 0.194234, 0.284882, 0.264545, 0.284882, 0.295083, 0.298791, 0.203355, 0.170161, 0.15284, 0.216401, 0.216401, 0.288399, 0.275179, 0.332115, 0.31487, 0.328603, 0.328603, 0.30533, 0.401658, 0.384043, 0.394753, 0.401658, 0.311707, 0.398279, 0.380708, 0.390993, 0.30533, 0.394753, 0.433034, 0.4292, 0.461924, 0.422041, 0.339168, 0.26085, 0.281712, 0.284882, 0.194234, 0.196879, 0.219301, 0.206376, 0.206376, 0.21291, 0.298791, 0.30533, 0.229226, 0.229226, 0.161087, 0.232838, 0.225814, 0.15284, 0.11371, 0.078022, 0.155435, 0.229226, 0.321458, 0.332115, 0.308712, 0.288399, 0.182256, 0.194234, 0.203355, 0.194234, 0.191378, 0.196879, 0.17593, 0.219301, 0.216401, 0.308712, 0.281712, 0.219301, 0.21291, 0.264545, 0.339168, 0.243554, 0.209395, 0.206376, 0.17593, 0.147574, 0.247041, 0.31487, 0.311707, 0.31487, 0.308712, 0.301917, 0.209395, 0.308712, 0.339168, 0.278302, 0.25406, 0.288399, 0.356642, 0.436924, 0.380708, 0.291804, 0.384043, 0.408655, 0.433034, 0.465241, 0.534167, 0.436924, 0.36309, 0.366687, 0.278302, 0.278302, 0.194234, 0.179055, 0.10481, 0.102787, 0.144935, 0.15008, 0.102787, 0.106997, 0.111485, 0.182256, 0.25406, 0.247041, 0.25031, 0.229226, 0.200174, 0.196879, 0.275179, 0.380708, 0.342579, 0.339168, 0.342579, 0.398279, 0.418646, 0.458154, 0.458154, 0.458154, 0.370445, 0.349426, 0.308712, 0.278302, 0.278302, 0.291804, 0.318242, 0.291804, 0.278302, 0.335645, 0.26085, 0.26085, 0.268042, 0.291804, 0.370445, 0.291804, 0.321458, 0.40511, 0.444081, 0.366687, 0.366687, 0.458154, 0.557691, 0.59508, 0.529623, 0.483068, 0.401658, 0.342579, 0.377384, 0.384043, 0.359901, 0.374039, 0.349426, 0.339168, 0.25031, 0.26085, 0.352862, 0.346032, 0.264545, 0.291804, 0.288399, 0.318242, 0.335645, 0.324872, 0.339168, 0.4292, 0.468512, 0.541878, 0.59014, 0.497853, 0.4292, 0.408655, 0.461924, 0.476583, 0.458154, 0.570702, 0.534167, 0.490133, 0.468512, 0.59917, 0.575842], '')</t>
  </si>
  <si>
    <t>[7, 38, 39, 40, 41, 42, 43, 44, 45, 46, 47, 48, 49, 50, 51, 52, 53, 54, 55, 56, 57, 58, 59, 60, 61, 62, 63, 64, 65, 66, 67, 68, 69, 70, 71, 72, 73, 74, 75, 76, 77, 78, 79, 80, 82, 83, 84, 85, 86, 87, 88, 89, 90, 92, 94, 95, 96, 97, 98, 99, 100, 101, 102, 103, 104, 105, 106, 107, 108, 109, 110, 111, 112, 259, 260, 263, 264, 384, 438, 439, 440, 463, 464, 471, 472, 475, 476]</t>
  </si>
  <si>
    <t xml:space="preserve">F5S2A6|F5S2A6_9ENTR RNase adapter protein RapZ OS=Enterobacter hormaechei ATCC 49162 </t>
  </si>
  <si>
    <t>([0.071867, 0.102787, 0.139895, 0.17593, 0.206376, 0.158265, 0.155435, 0.109221, 0.132295, 0.132295, 0.098513, 0.132295, 0.200174, 0.25031, 0.284882, 0.268042, 0.25031, 0.185198, 0.129801, 0.139895, 0.15008, 0.094817, 0.116183, 0.076542, 0.050641, 0.030611, 0.028107, 0.042364, 0.078022, 0.047319, 0.047319, 0.078022, 0.074921, 0.040537, 0.041405, 0.044297, 0.088832, 0.155435, 0.137348, 0.194234, 0.155435, 0.125101, 0.137348, 0.11371, 0.096677, 0.147574, 0.161087, 0.229226, 0.209395, 0.173081, 0.284882, 0.332115, 0.335645, 0.359901, 0.461924, 0.398279, 0.271506, 0.291804, 0.288399, 0.352862, 0.321458, 0.36309, 0.394753, 0.377384, 0.41194, 0.529623, 0.447574, 0.398279, 0.401658, 0.422041, 0.465241, 0.346032, 0.247041, 0.144935, 0.071867, 0.069024, 0.098513, 0.194234, 0.17593, 0.17593, 0.21291, 0.164327, 0.092881, 0.090864, 0.139895, 0.067594, 0.060549, 0.096677, 0.18812, 0.185198, 0.15284, 0.088832, 0.142424, 0.247041, 0.278302, 0.36309, 0.352862, 0.384043, 0.387226, 0.308712, 0.295083, 0.203355, 0.30533, 0.394753, 0.370445, 0.284882, 0.387226, 0.384043, 0.390993, 0.380708, 0.394753, 0.318242, 0.318242, 0.335645, 0.335645, 0.332115, 0.328603, 0.324872, 0.321458, 0.281712, 0.374039, 0.291804, 0.284882, 0.203355, 0.21291, 0.247041, 0.335645, 0.342579, 0.311707, 0.291804, 0.229226, 0.216401, 0.31487, 0.31487, 0.271506, 0.257454, 0.30533, 0.229226, 0.225814, 0.239899, 0.264545, 0.179055, 0.182256, 0.271506, 0.335645, 0.321458, 0.328603, 0.328603, 0.328603, 0.281712, 0.291804, 0.318242, 0.26085, 0.142424, 0.225814, 0.25031, 0.132295, 0.161087, 0.134866, 0.137348, 0.129801, 0.134866, 0.127496, 0.219301, 0.139895, 0.144935, 0.129801, 0.120615, 0.073402, 0.045352, 0.036378, 0.035586, 0.030003, 0.044297, 0.045352, 0.025762, 0.031287, 0.073402, 0.086953, 0.167087, 0.083462, 0.086953, 0.102787, 0.164327, 0.090864, 0.147574, 0.167087, 0.164327, 0.164327, 0.247041, 0.229226, 0.346032, 0.342579, 0.436924, 0.377384, 0.461924, 0.517562, 0.370445, 0.278302, 0.25406, 0.247041, 0.374039, 0.377384, 0.359901, 0.298791, 0.374039, 0.390993, 0.25031, 0.203355, 0.127496, 0.134866, 0.203355, 0.196879, 0.196879, 0.106997, 0.096677, 0.118441, 0.085092, 0.079919, 0.079919, 0.090864, 0.073402, 0.044297, 0.045352, 0.043307, 0.071867, 0.078022, 0.071867, 0.134866, 0.132295, 0.137348, 0.129801, 0.086953, 0.074921, 0.045352, 0.079919, 0.088832, 0.085092, 0.137348, 0.247041, 0.324872, 0.295083, 0.332115, 0.408655, 0.339168, 0.247041, 0.158265, 0.127496, 0.134866, 0.147574, 0.15284, 0.196879, 0.194234, 0.170161, 0.109221, 0.173081, 0.167087, 0.225814, 0.222385, 0.219301, 0.232838, 0.179055, 0.194234, 0.191378, 0.194234, 0.25031, 0.335645, 0.422041, 0.370445, 0.366687, 0.352862, 0.436924, 0.468512, 0.468512, 0.557691, 0.707965, 0.699094, 0.699094, 0.685117, 0.671169, 0.657645, 0.608892, 0.728858, 0.680603], '')</t>
  </si>
  <si>
    <t>[65, 196, 274, 275, 276, 277, 278, 279, 280, 281, 282, 283]</t>
  </si>
  <si>
    <t xml:space="preserve">F5S2B0|F5S2B0_9ENTR Aerobic respiration control sensor protein OS=Enterobacter hormaechei ATCC 49162 </t>
  </si>
  <si>
    <t>([0.006194, 0.005011, 0.007177, 0.00558, 0.005734, 0.005872, 0.007315, 0.005992, 0.007177, 0.006039, 0.00543, 0.006482, 0.004358, 0.004388, 0.005503, 0.00407, 0.00359, 0.004431, 0.003757, 0.003431, 0.003512, 0.003757, 0.003864, 0.002761, 0.003512, 0.002976, 0.002688, 0.002078, 0.002881, 0.002529, 0.003212, 0.003276, 0.003405, 0.004431, 0.003478, 0.003053, 0.004208, 0.005683, 0.006374, 0.006619, 0.007877, 0.011518, 0.010372, 0.016826, 0.018415, 0.013016, 0.022667, 0.038042, 0.033407, 0.016826, 0.011342, 0.013613, 0.013016, 0.008525, 0.006795, 0.009294, 0.017447, 0.009483, 0.008624, 0.006482, 0.006374, 0.004247, 0.003246, 0.004388, 0.003341, 0.003366, 0.00359, 0.003757, 0.003757, 0.003864, 0.005734, 0.008895, 0.008895, 0.013016, 0.021381, 0.03976, 0.020876, 0.017138, 0.034068, 0.023963, 0.024393, 0.047319, 0.100716, 0.102787, 0.111485, 0.185198, 0.225814, 0.30533, 0.30533, 0.301917, 0.41194, 0.30533, 0.288399, 0.196879, 0.216401, 0.147574, 0.15284, 0.155435, 0.15284, 0.167087, 0.271506, 0.25031, 0.206376, 0.209395, 0.21291, 0.216401, 0.203355, 0.25406, 0.170161, 0.155435, 0.170161, 0.15284, 0.25406, 0.25031, 0.31487, 0.31487, 0.36309, 0.377384, 0.465241, 0.468512, 0.465241, 0.458154, 0.472492, 0.521092, 0.521092, 0.529623, 0.505461, 0.414856, 0.41194, 0.483068, 0.476583, 0.476583, 0.476583, 0.472492, 0.408655, 0.444081, 0.433034, 0.380708, 0.370445, 0.295083, 0.30533, 0.301917, 0.298791, 0.380708, 0.366687, 0.26085, 0.268042, 0.268042, 0.352862, 0.236433, 0.191378, 0.206376, 0.17593, 0.182256, 0.200174, 0.278302, 0.200174, 0.144935, 0.134866, 0.086953, 0.134866, 0.137348, 0.139895, 0.142424, 0.139895, 0.147574, 0.15284, 0.222385, 0.236433, 0.17593, 0.291804, 0.356642, 0.328603, 0.332115, 0.339168, 0.239899, 0.167087, 0.239899, 0.301917, 0.390993, 0.465241, 0.483068, 0.461924, 0.461924, 0.384043, 0.321458, 0.321458, 0.346032, 0.339168, 0.366687, 0.444081, 0.433034, 0.380708, 0.328603, 0.349426, 0.352862, 0.4292, 0.480142, 0.450668, 0.42561, 0.42561, 0.366687, 0.332115, 0.349426, 0.346032, 0.422041, 0.505461, 0.486429, 0.5017, 0.408655, 0.366687, 0.366687, 0.374039, 0.370445, 0.444081, 0.370445, 0.36309, 0.281712, 0.31487, 0.342579, 0.257454, 0.191378, 0.25406, 0.203355, 0.222385, 0.222385, 0.219301, 0.203355, 0.203355, 0.232838, 0.26085, 0.170161, 0.17593, 0.106997, 0.144935, 0.139895, 0.147574, 0.170161, 0.170161, 0.10481, 0.102787, 0.185198, 0.196879, 0.191378, 0.257454, 0.222385, 0.219301, 0.219301, 0.158265, 0.139895, 0.158265, 0.132295, 0.219301, 0.206376, 0.291804, 0.216401, 0.225814, 0.298791, 0.264545, 0.332115, 0.408655, 0.324872, 0.335645, 0.401658, 0.377384, 0.308712, 0.321458, 0.318242, 0.295083, 0.366687, 0.398279, 0.401658, 0.505461, 0.509769, 0.517562, 0.40511, 0.401658, 0.401658, 0.390993, 0.311707, 0.321458, 0.328603, 0.418646, 0.328603, 0.321458, 0.352862, 0.461924, 0.374039, 0.387226, 0.414856, 0.335645, 0.278302, 0.275179, 0.200174, 0.196879, 0.191378, 0.209395, 0.209395, 0.142424, 0.144935, 0.216401, 0.229226, 0.15284, 0.144935, 0.21291, 0.222385, 0.229226, 0.206376, 0.281712, 0.18812, 0.122885, 0.182256, 0.243554, 0.161087, 0.236433, 0.17593, 0.179055, 0.229226, 0.243554, 0.324872, 0.239899, 0.236433, 0.239899, 0.236433, 0.142424, 0.15284, 0.147574, 0.086953, 0.048328, 0.050641, 0.069024, 0.116183, 0.116183, 0.092881, 0.161087, 0.158265, 0.216401, 0.21291, 0.179055, 0.247041, 0.170161, 0.25406, 0.268042, 0.26085, 0.380708, 0.414856, 0.41194, 0.301917, 0.390993, 0.480142, 0.366687, 0.318242, 0.288399, 0.298791, 0.25406, 0.25406, 0.271506, 0.194234, 0.200174, 0.264545, 0.179055, 0.264545, 0.229226, 0.225814, 0.225814, 0.18812, 0.25406, 0.170161, 0.271506, 0.167087, 0.118441, 0.170161, 0.26085, 0.321458, 0.318242, 0.31487, 0.335645, 0.239899, 0.352862, 0.359901, 0.352862, 0.366687, 0.291804, 0.321458, 0.324872, 0.31487, 0.324872, 0.328603, 0.328603, 0.328603, 0.444081, 0.422041, 0.377384, 0.268042, 0.247041, 0.170161, 0.167087, 0.139895, 0.222385, 0.167087, 0.116183, 0.116183, 0.092881, 0.139895, 0.142424, 0.129801, 0.132295, 0.134866, 0.092881, 0.127496, 0.085092, 0.081712, 0.083462, 0.132295, 0.137348, 0.137348, 0.219301, 0.308712, 0.318242, 0.271506, 0.219301, 0.288399, 0.194234, 0.311707, 0.243554, 0.25406, 0.275179, 0.275179, 0.268042, 0.243554, 0.275179, 0.25031, 0.284882, 0.377384, 0.390993, 0.5017, 0.497853, 0.490133, 0.483068, 0.380708, 0.311707, 0.36309, 0.324872, 0.342579, 0.232838, 0.308712, 0.222385, 0.203355, 0.216401, 0.21291, 0.308712, 0.30533, 0.390993, 0.352862, 0.377384, 0.332115, 0.318242, 0.311707, 0.30533, 0.311707, 0.311707, 0.418646, 0.36309, 0.370445, 0.387226, 0.480142, 0.461924, 0.534167, 0.450668, 0.40511, 0.398279, 0.394753, 0.352862, 0.352862, 0.359901, 0.339168, 0.278302, 0.278302, 0.209395, 0.179055, 0.179055, 0.271506, 0.30533, 0.384043, 0.40511, 0.472492, 0.472492, 0.486429, 0.377384, 0.468512, 0.414856, 0.4292, 0.359901, 0.401658, 0.370445, 0.40511, 0.359901, 0.387226, 0.352862, 0.444081, 0.497853, 0.42561, 0.440853, 0.418646, 0.42561, 0.324872, 0.349426, 0.36309, 0.370445, 0.497853, 0.450668, 0.585406, 0.483068, 0.608892, 0.56648, 0.509769, 0.476583, 0.440853, 0.433034, 0.384043, 0.298791, 0.298791, 0.380708, 0.268042, 0.275179, 0.194234, 0.311707, 0.222385, 0.132295, 0.083462, 0.06312, 0.079919, 0.064632, 0.0704, 0.034068, 0.047319, 0.073402, 0.043307, 0.064632, 0.111485, 0.167087, 0.170161, 0.161087, 0.10481, 0.147574, 0.106997, 0.167087, 0.155435, 0.206376, 0.268042, 0.30533, 0.26085, 0.284882, 0.25031, 0.206376, 0.288399, 0.301917, 0.308712, 0.41194, 0.318242, 0.318242, 0.243554, 0.243554, 0.161087, 0.15008, 0.185198, 0.137348, 0.142424, 0.090864, 0.118441, 0.147574, 0.139895, 0.206376, 0.185198, 0.147574, 0.26085, 0.167087, 0.139895, 0.137348, 0.137348, 0.147574, 0.142424, 0.200174, 0.25031, 0.232838, 0.278302, 0.298791, 0.40511, 0.418646, 0.414856, 0.414856, 0.436924, 0.394753, 0.321458, 0.288399, 0.288399, 0.278302, 0.342579, 0.352862, 0.291804, 0.191378, 0.257454, 0.268042, 0.26085, 0.264545, 0.380708, 0.321458, 0.209395, 0.216401, 0.164327, 0.239899, 0.170161, 0.15284, 0.239899, 0.236433, 0.191378, 0.268042, 0.25406, 0.318242, 0.225814, 0.26085, 0.275179, 0.318242, 0.271506, 0.203355, 0.216401, 0.167087, 0.21291, 0.200174, 0.173081, 0.196879, 0.11371, 0.081712, 0.083462, 0.079919, 0.083462, 0.144935, 0.161087, 0.191378, 0.179055, 0.257454, 0.291804, 0.318242, 0.288399, 0.321458, 0.335645, 0.346032, 0.380708, 0.390993, 0.476583, 0.454136, 0.472492, 0.604312, 0.618285, 0.505461, 0.517562, 0.59917, 0.545602, 0.480142, 0.374039, 0.374039, 0.380708, 0.284882, 0.236433, 0.247041, 0.17593, 0.17593, 0.164327, 0.194234, 0.21291, 0.155435, 0.11371, 0.111485, 0.116183, 0.182256, 0.182256, 0.15008, 0.10481, 0.066181, 0.092881, 0.139895, 0.102787, 0.078022, 0.161087, 0.243554, 0.147574, 0.147574, 0.209395, 0.155435, 0.081712, 0.096677, 0.144935, 0.232838, 0.158265, 0.147574, 0.129801, 0.185198, 0.219301, 0.288399, 0.380708, 0.36309, 0.288399, 0.264545, 0.31487, 0.298791, 0.298791, 0.390993, 0.461924, 0.36309, 0.418646, 0.5017, 0.458154, 0.433034, 0.422041, 0.5017, 0.433034, 0.461924, 0.387226, 0.370445, 0.36309, 0.295083, 0.298791, 0.387226, 0.370445, 0.356642, 0.342579, 0.349426, 0.268042, 0.281712, 0.366687, 0.408655, 0.418646, 0.366687, 0.4292, 0.40511, 0.321458, 0.40511, 0.418646, 0.51388, 0.450668, 0.450668, 0.553315, 0.454136, 0.380708, 0.476583, 0.490133, 0.444081, 0.433034, 0.525368, 0.538167, 0.447574, 0.414856, 0.414856, 0.509769, 0.40511, 0.40511, 0.422041, 0.324872, 0.30533, 0.268042, 0.247041, 0.185198, 0.185198, 0.239899, 0.298791, 0.278302, 0.26085, 0.271506, 0.25031, 0.216401, 0.170161, 0.239899, 0.196879, 0.147574, 0.098513, 0.134866, 0.122885], '')</t>
  </si>
  <si>
    <t>[123, 124, 125, 126, 206, 208, 272, 273, 274, 435, 467, 511, 513, 514, 515, 652, 653, 654, 655, 656, 657, 710, 714, 738, 741, 748, 749, 753]</t>
  </si>
  <si>
    <t xml:space="preserve">F5S2B2|F5S2B2_9ENTR Lipopolysaccharide export system permease protein LptF OS=Enterobacter hormaechei ATCC 49162 </t>
  </si>
  <si>
    <t>([0.002727, 0.002057, 0.002976, 0.00389, 0.005011, 0.003924, 0.004135, 0.003212, 0.002623, 0.002057, 0.001649, 0.001344, 0.001417, 0.001499, 0.00152, 0.000876, 0.000799, 0.000983, 0.00146, 0.00146, 0.000854, 0.000507, 0.000923, 0.000507, 0.000301, 0.000301, 0.000442, 0.000447, 0.00055, 0.00103, 0.001692, 0.0028, 0.002727, 0.004358, 0.006374, 0.010372, 0.011903, 0.016021, 0.012491, 0.01227, 0.008002, 0.008156, 0.011342, 0.007495, 0.01204, 0.013613, 0.016826, 0.024826, 0.024393, 0.032677, 0.030611, 0.017138, 0.009015, 0.00962, 0.00962, 0.006482, 0.006142, 0.006245, 0.005503, 0.005623, 0.005623, 0.005683, 0.005734, 0.004921, 0.007091, 0.005223, 0.006701, 0.006039, 0.004135, 0.003478, 0.004135, 0.004358, 0.005932, 0.009401, 0.009096, 0.008409, 0.009015, 0.007645, 0.011669, 0.018415, 0.022667, 0.022667, 0.023087, 0.043307, 0.06184, 0.043307, 0.050641, 0.027463, 0.017138, 0.032017, 0.049374, 0.035586, 0.023963, 0.015694, 0.009187, 0.012727, 0.008409, 0.007315, 0.009015, 0.008804, 0.006988, 0.006701, 0.006078, 0.007422, 0.005872, 0.006078, 0.00543, 0.006194, 0.006374, 0.007259, 0.007177, 0.009401, 0.011518, 0.014075, 0.021381, 0.03976, 0.054297, 0.102787, 0.209395, 0.219301, 0.155435, 0.17593, 0.216401, 0.278302, 0.281712, 0.36309, 0.311707, 0.408655, 0.494003, 0.608892, 0.541878, 0.505461, 0.4292, 0.332115, 0.301917, 0.311707, 0.30533, 0.30533, 0.18812, 0.185198, 0.17593, 0.21291, 0.308712, 0.359901, 0.335645, 0.387226, 0.387226, 0.352862, 0.257454, 0.129801, 0.074921, 0.142424, 0.170161, 0.144935, 0.232838, 0.268042, 0.275179, 0.281712, 0.170161, 0.295083, 0.298791, 0.225814, 0.161087, 0.100716, 0.076542, 0.081712, 0.043307, 0.045352, 0.088832, 0.142424, 0.239899, 0.346032, 0.295083, 0.298791, 0.40511, 0.390993, 0.321458, 0.239899, 0.173081, 0.247041, 0.243554, 0.232838, 0.298791, 0.41194, 0.408655, 0.408655, 0.408655, 0.497853, 0.497853, 0.468512, 0.472492, 0.472492, 0.468512, 0.4292, 0.356642, 0.324872, 0.239899, 0.324872, 0.394753, 0.465241, 0.509769, 0.497853, 0.380708, 0.398279, 0.390993, 0.483068, 0.483068, 0.433034, 0.342579, 0.346032, 0.349426, 0.236433, 0.239899, 0.15008, 0.21291, 0.295083, 0.182256, 0.275179, 0.271506, 0.179055, 0.185198, 0.15284, 0.088832, 0.100716, 0.090864, 0.092881, 0.092881, 0.092881, 0.074921, 0.102787, 0.056825, 0.055536, 0.132295, 0.134866, 0.222385, 0.219301, 0.225814, 0.342579, 0.284882, 0.281712, 0.328603, 0.321458, 0.356642, 0.356642, 0.40511, 0.418646, 0.422041, 0.422041, 0.461924, 0.553315, 0.59917, 0.680603, 0.666105, 0.570702, 0.58069, 0.461924, 0.458154, 0.332115, 0.324872, 0.275179, 0.271506, 0.225814, 0.161087, 0.079919, 0.142424, 0.125101, 0.055536, 0.03976, 0.028107, 0.022306, 0.013265, 0.010509, 0.009096, 0.007091, 0.008895, 0.006194, 0.008409, 0.006533, 0.007259, 0.007495, 0.012727, 0.012491, 0.020876, 0.032017, 0.067594, 0.040537, 0.035586, 0.073402, 0.0704, 0.050641, 0.076542, 0.109221, 0.10481, 0.090864, 0.079919, 0.032017, 0.032017, 0.020876, 0.016257, 0.012727, 0.008276, 0.00543, 0.00558, 0.00558, 0.005503, 0.003963, 0.004976, 0.006567, 0.006988, 0.008276, 0.011903, 0.010372, 0.01204, 0.016257, 0.015078, 0.026338, 0.06312, 0.081712, 0.064632, 0.066181, 0.142424, 0.127496, 0.142424, 0.086953, 0.090864, 0.092881, 0.098513, 0.047319, 0.025762, 0.014075, 0.009294, 0.008276, 0.006374, 0.006374, 0.004646, 0.006701, 0.004835, 0.00316, 0.003701, 0.00515, 0.005799, 0.006142, 0.006894, 0.008895, 0.01204, 0.007555, 0.007555, 0.009187, 0.015078, 0.01204, 0.020876, 0.037156, 0.048328, 0.078022, 0.059222, 0.050641, 0.035586, 0.055536, 0.10481, 0.079919, 0.056825, 0.085092, 0.046336, 0.073402, 0.050641, 0.031287], '')</t>
  </si>
  <si>
    <t>[129, 130, 131, 200, 249, 250, 251, 252, 253, 254]</t>
  </si>
  <si>
    <t xml:space="preserve">F5S2C2|F5S2C2_9ENTR Glutamate synthase alpha subunit OS=Enterobacter hormaechei ATCC 49162 </t>
  </si>
  <si>
    <t>([0.26085, 0.179055, 0.219301, 0.118441, 0.15008, 0.100716, 0.069024, 0.073402, 0.096677, 0.067594, 0.090864, 0.111485, 0.185198, 0.308712, 0.301917, 0.30533, 0.30533, 0.324872, 0.247041, 0.243554, 0.243554, 0.203355, 0.194234, 0.196879, 0.275179, 0.196879, 0.25031, 0.328603, 0.321458, 0.328603, 0.418646, 0.401658, 0.401658, 0.36309, 0.243554, 0.167087, 0.142424, 0.15008, 0.206376, 0.268042, 0.281712, 0.275179, 0.311707, 0.401658, 0.328603, 0.359901, 0.359901, 0.30533, 0.225814, 0.268042, 0.26085, 0.288399, 0.298791, 0.295083, 0.222385, 0.206376, 0.284882, 0.225814, 0.158265, 0.139895, 0.147574, 0.147574, 0.142424, 0.134866, 0.073402, 0.106997, 0.06184, 0.086953, 0.139895, 0.222385, 0.137348, 0.118441, 0.064632, 0.06312, 0.05306, 0.059222, 0.058088, 0.034884, 0.064632, 0.102787, 0.122885, 0.137348, 0.137348, 0.139895, 0.118441, 0.17593, 0.155435, 0.229226, 0.25031, 0.247041, 0.155435, 0.173081, 0.206376, 0.284882, 0.291804, 0.236433, 0.332115, 0.4292, 0.534167, 0.529623, 0.422041, 0.414856, 0.295083, 0.21291, 0.21291, 0.144935, 0.164327, 0.196879, 0.139895, 0.167087, 0.179055, 0.275179, 0.352862, 0.342579, 0.264545, 0.170161, 0.25406, 0.25031, 0.170161, 0.139895, 0.079919, 0.132295, 0.132295, 0.132295, 0.219301, 0.21291, 0.229226, 0.239899, 0.243554, 0.225814, 0.111485, 0.0704, 0.0704, 0.054297, 0.064632, 0.081712, 0.137348, 0.071867, 0.066181, 0.134866, 0.15008, 0.236433, 0.203355, 0.21291, 0.295083, 0.257454, 0.182256, 0.167087, 0.098513, 0.076542, 0.125101, 0.209395, 0.271506, 0.173081, 0.209395, 0.185198, 0.203355, 0.132295, 0.232838, 0.247041, 0.225814, 0.236433, 0.239899, 0.170161, 0.098513, 0.069024, 0.044297, 0.076542, 0.088832, 0.144935, 0.179055, 0.118441, 0.085092, 0.094817, 0.098513, 0.054297, 0.054297, 0.058088, 0.060549, 0.034884, 0.026892, 0.030611, 0.025316, 0.025316, 0.029376, 0.06312, 0.092881, 0.074921, 0.043307, 0.042364, 0.046336, 0.024826, 0.034884, 0.056825, 0.030003, 0.049374, 0.049374, 0.055536, 0.05306, 0.073402, 0.064632, 0.050641, 0.024826, 0.016021, 0.014783, 0.025762, 0.021381, 0.012491, 0.021816, 0.03976, 0.073402, 0.073402, 0.081712, 0.116183, 0.106997, 0.090864, 0.111485, 0.111485, 0.085092, 0.096677, 0.134866, 0.120615, 0.173081, 0.161087, 0.182256, 0.161087, 0.144935, 0.158265, 0.26085, 0.278302, 0.185198, 0.185198, 0.182256, 0.167087, 0.15008, 0.155435, 0.275179, 0.239899, 0.346032, 0.264545, 0.216401, 0.185198, 0.268042, 0.268042, 0.374039, 0.356642, 0.384043, 0.278302, 0.284882, 0.288399, 0.301917, 0.308712, 0.209395, 0.229226, 0.324872, 0.232838, 0.225814, 0.222385, 0.200174, 0.155435, 0.291804, 0.206376, 0.155435, 0.191378, 0.209395, 0.209395, 0.308712, 0.30533, 0.4292, 0.40511, 0.398279, 0.36309, 0.398279, 0.5017, 0.483068, 0.42561, 0.42561, 0.454136, 0.359901, 0.311707, 0.26085, 0.206376, 0.324872, 0.390993, 0.339168, 0.332115, 0.243554, 0.182256, 0.182256, 0.15284, 0.122885, 0.122885, 0.078022, 0.064632, 0.040537, 0.046336, 0.074921, 0.10481, 0.049374, 0.092881, 0.15284, 0.236433, 0.291804, 0.301917, 0.257454, 0.311707, 0.328603, 0.433034, 0.418646, 0.422041, 0.42561, 0.370445, 0.275179, 0.36309, 0.339168, 0.41194, 0.384043, 0.311707, 0.335645, 0.398279, 0.398279, 0.414856, 0.30533, 0.284882, 0.275179, 0.346032, 0.308712, 0.284882, 0.191378, 0.206376, 0.17593, 0.196879, 0.301917, 0.40511, 0.387226, 0.390993, 0.356642, 0.335645, 0.31487, 0.328603, 0.298791, 0.291804, 0.257454, 0.370445, 0.36309, 0.288399, 0.25406, 0.308712, 0.284882, 0.352862, 0.318242, 0.301917, 0.225814, 0.219301, 0.21291, 0.232838, 0.324872, 0.278302, 0.222385, 0.291804, 0.219301, 0.268042, 0.257454, 0.281712, 0.21291, 0.21291, 0.206376, 0.129801, 0.116183, 0.076542, 0.088832, 0.17593, 0.239899, 0.332115, 0.268042, 0.21291, 0.219301, 0.219301, 0.291804, 0.359901, 0.295083, 0.36309, 0.418646, 0.418646, 0.418646, 0.401658, 0.366687, 0.387226, 0.414856, 0.414856, 0.521092, 0.494003, 0.465241, 0.454136, 0.4292, 0.414856, 0.401658, 0.380708, 0.387226, 0.359901, 0.384043, 0.450668, 0.461924, 0.440853, 0.447574, 0.356642, 0.422041, 0.458154, 0.509769, 0.59917, 0.622677, 0.505461, 0.505461, 0.521092, 0.414856, 0.390993, 0.444081, 0.51388, 0.529623, 0.465241, 0.483068, 0.458154, 0.374039, 0.301917, 0.324872, 0.21291, 0.30533, 0.321458, 0.25031, 0.288399, 0.301917, 0.284882, 0.384043, 0.332115, 0.31487, 0.41194, 0.440853, 0.480142, 0.454136, 0.458154, 0.538167, 0.562014, 0.575842, 0.58069, 0.626927, 0.585406, 0.585406, 0.58069, 0.553315, 0.671169, 0.497853, 0.497853, 0.398279, 0.380708, 0.414856, 0.4292, 0.447574, 0.377384, 0.374039, 0.40511, 0.332115, 0.243554, 0.225814, 0.164327, 0.164327, 0.18812, 0.203355, 0.31487, 0.308712, 0.328603, 0.335645, 0.414856, 0.342579, 0.433034, 0.433034, 0.422041, 0.41194, 0.40511, 0.497853, 0.490133, 0.529623, 0.483068, 0.541878, 0.483068, 0.468512, 0.549308, 0.545602, 0.538167, 0.562014, 0.549308, 0.454136, 0.36309, 0.30533, 0.377384, 0.295083, 0.194234, 0.219301, 0.229226, 0.229226, 0.132295, 0.111485, 0.098513, 0.122885, 0.142424, 0.200174, 0.30533, 0.339168, 0.26085, 0.26085, 0.26085, 0.194234, 0.257454, 0.349426, 0.40511, 0.390993, 0.408655, 0.480142, 0.486429, 0.398279, 0.359901, 0.468512, 0.494003, 0.398279, 0.461924, 0.454136, 0.461924, 0.394753, 0.374039, 0.390993, 0.278302, 0.182256, 0.271506, 0.25031, 0.25031, 0.275179, 0.284882, 0.318242, 0.349426, 0.349426, 0.342579, 0.374039, 0.26085, 0.25406, 0.335645, 0.36309, 0.284882, 0.191378, 0.15284, 0.088832, 0.127496, 0.222385, 0.191378, 0.167087, 0.200174, 0.122885, 0.125101, 0.125101, 0.120615, 0.122885, 0.137348, 0.219301, 0.219301, 0.236433, 0.243554, 0.216401, 0.196879, 0.284882, 0.278302, 0.366687, 0.359901, 0.366687, 0.239899, 0.356642, 0.298791, 0.291804, 0.390993, 0.390993, 0.380708, 0.332115, 0.346032, 0.346032, 0.332115, 0.257454, 0.359901, 0.324872, 0.275179, 0.18812, 0.191378, 0.268042, 0.219301, 0.328603, 0.332115, 0.401658, 0.321458, 0.390993, 0.401658, 0.377384, 0.377384, 0.31487, 0.318242, 0.219301, 0.147574, 0.090864, 0.132295, 0.129801, 0.155435, 0.239899, 0.225814, 0.185198, 0.18812, 0.229226, 0.21291, 0.134866, 0.194234, 0.191378, 0.219301, 0.173081, 0.200174, 0.158265, 0.185198, 0.196879, 0.271506, 0.298791, 0.288399, 0.298791, 0.295083, 0.295083, 0.200174, 0.222385, 0.264545, 0.26085, 0.247041, 0.164327, 0.247041, 0.142424, 0.206376, 0.147574, 0.191378, 0.096677, 0.0704, 0.058088, 0.096677, 0.102787, 0.100716, 0.164327, 0.127496, 0.127496, 0.129801, 0.225814, 0.295083, 0.288399, 0.182256, 0.15284, 0.170161, 0.10481, 0.10481, 0.096677, 0.059222, 0.05306, 0.076542, 0.137348, 0.161087, 0.085092, 0.046336, 0.071867, 0.040537, 0.029376, 0.023534, 0.013821, 0.013016, 0.013265, 0.009096, 0.01227, 0.014783, 0.013437, 0.014586, 0.023963, 0.025316, 0.054297, 0.044297, 0.030003, 0.030611, 0.038858, 0.076542, 0.073402, 0.06184, 0.086953, 0.096677, 0.090864, 0.092881, 0.090864, 0.048328, 0.086953, 0.118441, 0.111485, 0.10481, 0.164327, 0.158265, 0.15008, 0.088832, 0.06312, 0.11371, 0.060549, 0.044297, 0.041405, 0.076542, 0.055536, 0.067594, 0.056825, 0.074921, 0.132295, 0.069024, 0.098513, 0.094817, 0.048328, 0.051831, 0.058088, 0.051831, 0.051831, 0.030003, 0.025762, 0.050641, 0.03976, 0.046336, 0.060549, 0.034884, 0.035586, 0.051831, 0.059222, 0.0704, 0.056825, 0.059222, 0.06312, 0.046336, 0.023087, 0.042364, 0.040537, 0.043307, 0.028107, 0.028107, 0.049374, 0.058088, 0.050641, 0.06312, 0.078022, 0.078022, 0.066181, 0.051831, 0.051831, 0.022667, 0.036378, 0.048328, 0.048328, 0.048328, 0.05306, 0.118441, 0.066181, 0.067594, 0.100716, 0.15008, 0.125101, 0.064632, 0.069024, 0.056825, 0.059222, 0.071867, 0.090864, 0.109221, 0.147574, 0.147574, 0.25406, 0.239899, 0.155435, 0.090864, 0.147574, 0.134866, 0.085092, 0.147574, 0.144935, 0.144935, 0.158265, 0.122885, 0.216401, 0.271506, 0.219301, 0.229226, 0.268042, 0.25031, 0.271506, 0.191378, 0.185198, 0.194234, 0.134866, 0.216401, 0.308712, 0.281712, 0.30533, 0.384043, 0.377384, 0.377384, 0.398279, 0.298791, 0.380708, 0.387226, 0.339168, 0.436924, 0.436924, 0.321458, 0.278302, 0.359901, 0.346032, 0.281712, 0.288399, 0.377384, 0.36309, 0.387226, 0.387226, 0.418646, 0.414856, 0.335645, 0.339168, 0.339168, 0.346032, 0.264545, 0.219301, 0.225814, 0.225814, 0.25031, 0.328603, 0.377384, 0.377384, 0.42561, 0.42561, 0.41194, 0.31487, 0.332115, 0.318242, 0.288399, 0.335645, 0.36309, 0.414856, 0.414856, 0.418646, 0.422041, 0.41194, 0.436924, 0.521092, 0.40511, 0.390993, 0.398279, 0.356642, 0.311707, 0.301917, 0.366687, 0.284882, 0.366687, 0.318242, 0.229226, 0.291804, 0.30533, 0.288399, 0.288399, 0.301917, 0.301917, 0.346032, 0.370445, 0.349426, 0.366687, 0.440853, 0.384043, 0.387226, 0.418646, 0.359901, 0.398279, 0.394753, 0.497853, 0.5017, 0.549308, 0.648219, 0.648219, 0.632174, 0.604312, 0.642678, 0.657645, 0.657645, 0.733139, 0.784345, 0.81615, 0.694846, 0.728858, 0.784345, 0.784345, 0.775545, 0.798249, 0.801317, 0.805026, 0.685117, 0.675549, 0.675549, 0.59014, 0.549308, 0.529623, 0.529623, 0.534167, 0.40511, 0.384043, 0.288399, 0.324872, 0.352862, 0.40511, 0.321458, 0.236433, 0.167087, 0.182256, 0.209395, 0.225814, 0.164327, 0.164327, 0.182256, 0.10481, 0.144935, 0.118441, 0.098513, 0.106997, 0.10481, 0.15284, 0.147574, 0.232838, 0.222385, 0.21291, 0.239899, 0.321458, 0.41194, 0.398279, 0.414856, 0.447574, 0.447574, 0.509769, 0.538167, 0.525368, 0.685117, 0.570702, 0.545602, 0.545602, 0.521092, 0.440853, 0.476583, 0.390993, 0.359901, 0.298791, 0.30533, 0.30533, 0.243554, 0.236433, 0.236433, 0.134866, 0.137348, 0.144935, 0.173081, 0.264545, 0.268042, 0.25031, 0.352862, 0.349426, 0.298791, 0.301917, 0.291804, 0.30533, 0.408655, 0.328603, 0.359901, 0.339168, 0.264545, 0.239899, 0.144935, 0.225814, 0.229226, 0.225814, 0.206376, 0.125101, 0.111485, 0.125101, 0.116183, 0.085092, 0.111485, 0.106997, 0.10481, 0.116183, 0.102787, 0.054297, 0.058088, 0.0704, 0.073402, 0.139895, 0.209395, 0.236433, 0.216401, 0.30533, 0.21291, 0.170161, 0.236433, 0.219301, 0.134866, 0.111485, 0.132295, 0.134866, 0.134866, 0.109221, 0.173081, 0.111485, 0.10481, 0.158265, 0.094817, 0.067594, 0.054297, 0.031287, 0.054297, 0.054297, 0.050641, 0.094817, 0.116183, 0.090864, 0.092881, 0.161087, 0.127496, 0.129801, 0.155435, 0.179055, 0.209395, 0.120615, 0.158265, 0.243554, 0.155435, 0.271506, 0.21291, 0.236433, 0.239899, 0.222385, 0.15008, 0.10481, 0.11371, 0.120615, 0.15284, 0.161087, 0.111485, 0.109221, 0.073402, 0.058088, 0.094817, 0.094817, 0.096677, 0.122885, 0.127496, 0.196879, 0.100716, 0.173081, 0.096677, 0.164327, 0.116183, 0.18812, 0.25031, 0.225814, 0.142424, 0.132295, 0.129801, 0.15284, 0.15008, 0.216401, 0.164327, 0.090864, 0.090864, 0.122885, 0.096677, 0.05306, 0.031287, 0.056825, 0.043307, 0.083462, 0.076542, 0.060549, 0.055536, 0.028107, 0.028695, 0.051831, 0.051831, 0.06184, 0.050641, 0.059222, 0.045352, 0.048328, 0.086953, 0.048328, 0.059222, 0.042364, 0.045352, 0.079919, 0.047319, 0.032017, 0.030003, 0.019109, 0.03976, 0.044297, 0.048328, 0.040537, 0.040537, 0.040537, 0.022306, 0.022667, 0.034068, 0.044297, 0.079919, 0.090864, 0.15284, 0.100716, 0.167087, 0.239899, 0.247041, 0.342579, 0.352862, 0.352862, 0.433034, 0.342579, 0.36309, 0.352862, 0.384043, 0.311707, 0.318242, 0.398279, 0.342579, 0.232838, 0.236433, 0.137348, 0.076542, 0.064632, 0.10481, 0.111485, 0.116183, 0.111485, 0.116183, 0.120615, 0.096677, 0.081712, 0.132295, 0.067594, 0.127496, 0.086953, 0.127496, 0.127496, 0.074921, 0.086953, 0.164327, 0.102787, 0.11371, 0.179055, 0.206376, 0.206376, 0.203355, 0.137348, 0.085092, 0.076542, 0.134866, 0.102787, 0.134866, 0.127496, 0.11371, 0.116183, 0.139895, 0.139895, 0.144935, 0.219301, 0.278302, 0.196879, 0.288399, 0.295083, 0.295083, 0.288399, 0.209395, 0.139895, 0.219301, 0.298791, 0.271506, 0.264545, 0.374039, 0.36309, 0.398279, 0.505461, 0.497853, 0.497853, 0.440853, 0.346032, 0.247041, 0.25031, 0.346032, 0.342579, 0.433034, 0.472492, 0.517562, 0.486429, 0.59014, 0.585406, 0.58069, 0.545602, 0.454136, 0.433034, 0.401658, 0.380708, 0.308712, 0.236433, 0.278302, 0.349426, 0.40511, 0.497853, 0.538167, 0.42561, 0.349426, 0.349426, 0.332115, 0.295083, 0.40511, 0.394753, 0.374039, 0.380708, 0.335645, 0.321458, 0.206376, 0.243554, 0.158265, 0.229226, 0.31487, 0.308712, 0.308712, 0.335645, 0.339168, 0.243554, 0.328603, 0.36309, 0.349426, 0.25406, 0.257454, 0.243554, 0.167087, 0.109221, 0.090864, 0.170161, 0.257454, 0.366687, 0.352862, 0.447574, 0.458154, 0.444081, 0.359901, 0.318242, 0.31487, 0.328603, 0.42561, 0.346032, 0.377384, 0.349426, 0.433034, 0.339168, 0.339168, 0.422041, 0.517562, 0.51388, 0.497853, 0.505461, 0.494003, 0.394753, 0.380708, 0.308712, 0.232838, 0.31487, 0.31487, 0.311707, 0.298791, 0.203355, 0.30533, 0.225814, 0.173081, 0.111485, 0.18812, 0.18812, 0.200174, 0.167087, 0.200174, 0.21291, 0.127496, 0.090864, 0.15284, 0.15008, 0.196879, 0.232838, 0.194234, 0.219301, 0.219301, 0.15284, 0.137348, 0.100716, 0.109221, 0.179055, 0.284882, 0.311707, 0.25406, 0.239899, 0.268042, 0.229226, 0.129801, 0.206376, 0.268042, 0.275179, 0.301917, 0.271506, 0.308712, 0.26085, 0.185198, 0.185198, 0.268042, 0.356642, 0.30533, 0.284882, 0.194234, 0.161087, 0.111485, 0.161087, 0.161087, 0.161087, 0.191378, 0.21291, 0.127496, 0.109221, 0.088832, 0.076542, 0.096677, 0.079919, 0.127496, 0.216401, 0.219301, 0.127496, 0.102787, 0.116183, 0.179055, 0.275179, 0.275179, 0.30533, 0.268042, 0.191378, 0.203355, 0.147574, 0.158265, 0.271506, 0.298791, 0.247041, 0.247041, 0.25406, 0.295083, 0.295083, 0.194234, 0.209395, 0.219301, 0.21291, 0.281712, 0.278302, 0.268042, 0.185198, 0.134866, 0.102787, 0.11371, 0.066181, 0.096677, 0.134866, 0.125101, 0.125101, 0.142424, 0.15008, 0.076542, 0.071867, 0.059222, 0.096677, 0.069024, 0.125101, 0.15008, 0.142424, 0.079919, 0.069024, 0.067594, 0.059222, 0.059222, 0.092881, 0.161087, 0.173081, 0.173081, 0.182256, 0.10481, 0.15008, 0.139895, 0.232838, 0.17593, 0.21291, 0.247041, 0.301917, 0.21291, 0.158265, 0.17593, 0.21291, 0.167087, 0.257454, 0.275179, 0.36309, 0.352862, 0.257454, 0.216401, 0.144935, 0.137348, 0.247041, 0.26085, 0.271506, 0.194234, 0.257454, 0.243554, 0.142424, 0.079919, 0.134866, 0.200174, 0.194234, 0.191378, 0.281712, 0.281712, 0.352862, 0.342579, 0.346032, 0.42561, 0.454136, 0.549308, 0.562014, 0.557691, 0.447574, 0.359901, 0.41194, 0.422041, 0.339168, 0.454136, 0.51388, 0.398279, 0.380708, 0.342579, 0.401658, 0.291804, 0.25406, 0.173081, 0.125101, 0.122885, 0.147574, 0.147574, 0.147574, 0.134866, 0.129801, 0.142424, 0.206376, 0.206376, 0.132295, 0.137348, 0.11371, 0.139895, 0.225814, 0.222385, 0.25031, 0.257454, 0.332115, 0.335645, 0.4292, 0.41194, 0.41194, 0.31487, 0.332115, 0.30533, 0.318242, 0.291804, 0.339168, 0.318242, 0.328603, 0.40511, 0.497853, 0.480142, 0.444081, 0.422041, 0.394753], '')</t>
  </si>
  <si>
    <t>[98, 99, 273, 390, 408, 409, 410, 411, 412, 413, 417, 418, 440, 441, 442, 443, 444, 445, 446, 447, 448, 449, 480, 482, 485, 486, 487, 488, 489, 846, 876, 877, 878, 879, 880, 881, 882, 883, 884, 885, 886, 887, 888, 889, 890, 891, 892, 893, 894, 895, 896, 897, 898, 899, 900, 901, 902, 903, 937, 938, 939, 940, 941, 942, 943, 944, 1185, 1196, 1198, 1199, 1200, 1201, 1212, 1262, 1263, 1265, 1432, 1433, 1434, 1441]</t>
  </si>
  <si>
    <t>57)</t>
  </si>
  <si>
    <t xml:space="preserve">F5S2C9|F5S2C9_9ENTR Formate acetyltransferase OS=Enterobacter hormaechei ATCC 49162 </t>
  </si>
  <si>
    <t>([0.335645, 0.216401, 0.257454, 0.311707, 0.30533, 0.222385, 0.222385, 0.257454, 0.179055, 0.206376, 0.232838, 0.298791, 0.332115, 0.30533, 0.295083, 0.387226, 0.346032, 0.284882, 0.295083, 0.291804, 0.31487, 0.298791, 0.291804, 0.216401, 0.216401, 0.243554, 0.339168, 0.271506, 0.275179, 0.401658, 0.308712, 0.328603, 0.308712, 0.298791, 0.408655, 0.387226, 0.278302, 0.229226, 0.264545, 0.264545, 0.301917, 0.301917, 0.318242, 0.387226, 0.472492, 0.458154, 0.433034, 0.342579, 0.339168, 0.349426, 0.311707, 0.342579, 0.275179, 0.21291, 0.203355, 0.125101, 0.142424, 0.243554, 0.339168, 0.377384, 0.335645, 0.36309, 0.359901, 0.301917, 0.359901, 0.295083, 0.30533, 0.229226, 0.318242, 0.418646, 0.414856, 0.349426, 0.380708, 0.433034, 0.497853, 0.414856, 0.497853, 0.468512, 0.454136, 0.433034, 0.450668, 0.480142, 0.384043, 0.308712, 0.346032, 0.328603, 0.40511, 0.311707, 0.433034, 0.42561, 0.339168, 0.268042, 0.342579, 0.291804, 0.301917, 0.301917, 0.390993, 0.380708, 0.440853, 0.359901, 0.352862, 0.321458, 0.295083, 0.301917, 0.380708, 0.401658, 0.30533, 0.288399, 0.370445, 0.271506, 0.281712, 0.318242, 0.298791, 0.295083, 0.374039, 0.36309, 0.257454, 0.264545, 0.239899, 0.142424, 0.21291, 0.216401, 0.236433, 0.222385, 0.311707, 0.342579, 0.321458, 0.30533, 0.321458, 0.236433, 0.239899, 0.139895, 0.179055, 0.268042, 0.191378, 0.191378, 0.185198, 0.288399, 0.278302, 0.318242, 0.408655, 0.408655, 0.346032, 0.229226, 0.278302, 0.206376, 0.11371, 0.106997, 0.21291, 0.21291, 0.257454, 0.291804, 0.390993, 0.318242, 0.30533, 0.380708, 0.380708, 0.384043, 0.311707, 0.225814, 0.219301, 0.209395, 0.137348, 0.219301, 0.332115, 0.318242, 0.298791, 0.384043, 0.380708, 0.346032, 0.328603, 0.281712, 0.236433, 0.236433, 0.311707, 0.225814, 0.232838, 0.229226, 0.170161, 0.200174, 0.196879, 0.122885, 0.120615, 0.118441, 0.098513, 0.05306, 0.031287, 0.034884, 0.034884, 0.038858, 0.03976, 0.043307, 0.044297, 0.081712, 0.042364, 0.032017, 0.060549, 0.034884, 0.038042, 0.058088, 0.069024, 0.067594, 0.127496, 0.127496, 0.196879, 0.21291, 0.308712, 0.30533, 0.387226, 0.352862, 0.346032, 0.25406, 0.236433, 0.232838, 0.219301, 0.342579, 0.387226, 0.288399, 0.339168, 0.342579, 0.346032, 0.346032, 0.4292, 0.377384, 0.291804, 0.206376, 0.203355, 0.120615, 0.196879, 0.194234, 0.185198, 0.15008, 0.200174, 0.21291, 0.209395, 0.209395, 0.111485, 0.109221, 0.10481, 0.127496, 0.116183, 0.137348, 0.116183, 0.088832, 0.118441, 0.155435, 0.243554, 0.25031, 0.308712, 0.225814, 0.225814, 0.164327, 0.134866, 0.096677, 0.044297, 0.064632, 0.036378, 0.041405, 0.031287, 0.045352, 0.028695, 0.028695, 0.023534, 0.031287, 0.046336, 0.042364, 0.05306, 0.040537, 0.027463, 0.033407, 0.029376, 0.027463, 0.055536, 0.090864, 0.127496, 0.222385, 0.15284, 0.15284, 0.247041, 0.18812, 0.137348, 0.122885, 0.137348, 0.134866, 0.134866, 0.096677, 0.102787, 0.085092, 0.10481, 0.132295, 0.078022, 0.144935, 0.161087, 0.111485, 0.111485, 0.111485, 0.118441, 0.225814, 0.229226, 0.139895, 0.232838, 0.332115, 0.31487, 0.206376, 0.167087, 0.155435, 0.120615, 0.11371, 0.102787, 0.066181, 0.066181, 0.056825, 0.029376, 0.025762, 0.042364, 0.048328, 0.069024, 0.030611, 0.029376, 0.05306, 0.05306, 0.023963, 0.023087, 0.045352, 0.086953, 0.137348, 0.081712, 0.074921, 0.060549, 0.083462, 0.142424, 0.094817, 0.109221, 0.173081, 0.173081, 0.129801, 0.109221, 0.054297, 0.118441, 0.109221, 0.106997, 0.179055, 0.196879, 0.139895, 0.144935, 0.132295, 0.118441, 0.18812, 0.17593, 0.209395, 0.122885, 0.06184, 0.094817, 0.161087, 0.098513, 0.098513, 0.134866, 0.10481, 0.173081, 0.191378, 0.161087, 0.18812, 0.200174, 0.324872, 0.41194, 0.31487, 0.321458, 0.219301, 0.147574, 0.158265, 0.155435, 0.271506, 0.377384, 0.288399, 0.31487, 0.311707, 0.278302, 0.164327, 0.196879, 0.194234, 0.096677, 0.098513, 0.066181, 0.06184, 0.032017, 0.029376, 0.028107, 0.018415, 0.032017, 0.054297, 0.102787, 0.058088, 0.055536, 0.026338, 0.054297, 0.047319, 0.090864, 0.118441, 0.134866, 0.100716, 0.10481, 0.147574, 0.185198, 0.116183, 0.116183, 0.167087, 0.179055, 0.278302, 0.247041, 0.209395, 0.132295, 0.109221, 0.129801, 0.083462, 0.102787, 0.086953, 0.096677, 0.064632, 0.038858, 0.038858, 0.054297, 0.051831, 0.071867, 0.046336, 0.109221, 0.046336, 0.022667, 0.020522, 0.016021, 0.028107, 0.027463, 0.055536, 0.038042, 0.045352, 0.067594, 0.10481, 0.06184, 0.028695, 0.022667, 0.026338, 0.026338, 0.029376, 0.028695, 0.025762, 0.024393, 0.023963, 0.060549, 0.122885, 0.073402, 0.090864, 0.048328, 0.067594, 0.03976, 0.069024, 0.102787, 0.102787, 0.102787, 0.18812, 0.301917, 0.311707, 0.257454, 0.370445, 0.380708, 0.311707, 0.225814, 0.308712, 0.200174, 0.191378, 0.196879, 0.216401, 0.170161, 0.225814, 0.209395, 0.191378, 0.206376, 0.179055, 0.092881, 0.066181, 0.060549, 0.025762, 0.025762, 0.036378, 0.021816, 0.020522, 0.018106, 0.017797, 0.016257, 0.022667, 0.013265, 0.013821, 0.012727, 0.010509, 0.01227, 0.008723, 0.009865, 0.009401, 0.009865, 0.017447, 0.013821, 0.013016, 0.013821, 0.024826, 0.024393, 0.037156, 0.020522, 0.025762, 0.037156, 0.021816, 0.026338, 0.050641, 0.048328, 0.090864, 0.10481, 0.060549, 0.109221, 0.147574, 0.11371, 0.085092, 0.055536, 0.100716, 0.058088, 0.085092, 0.071867, 0.054297, 0.054297, 0.06312, 0.071867, 0.073402, 0.134866, 0.134866, 0.078022, 0.074921, 0.056825, 0.049374, 0.086953, 0.049374, 0.03976, 0.056825, 0.047319, 0.073402, 0.090864, 0.109221, 0.137348, 0.147574, 0.225814, 0.229226, 0.291804, 0.25031, 0.25031, 0.182256, 0.194234, 0.170161, 0.122885, 0.090864, 0.167087, 0.167087, 0.257454, 0.200174, 0.225814, 0.30533, 0.216401, 0.18812, 0.257454, 0.264545, 0.264545, 0.271506, 0.278302, 0.216401, 0.30533, 0.335645, 0.308712, 0.264545, 0.298791, 0.370445, 0.377384, 0.295083, 0.318242, 0.31487, 0.298791, 0.222385, 0.206376, 0.295083, 0.209395, 0.21291, 0.170161, 0.106997, 0.118441, 0.116183, 0.100716, 0.098513, 0.109221, 0.147574, 0.129801, 0.216401, 0.209395, 0.30533, 0.36309, 0.264545, 0.185198, 0.291804, 0.25406, 0.26085, 0.264545, 0.36309, 0.288399, 0.264545, 0.257454, 0.225814, 0.239899, 0.321458, 0.318242, 0.30533, 0.349426, 0.41194, 0.414856, 0.422041, 0.40511, 0.41194, 0.5017, 0.59508, 0.585406, 0.707965, 0.741537, 0.604312, 0.549308, 0.671169, 0.745909, 0.805026, 0.823549, 0.837511, 0.798249, 0.798249, 0.801317, 0.795062, 0.801317, 0.775545, 0.76285, 0.76285, 0.720929, 0.632174, 0.59508, 0.59917, 0.5017, 0.476583, 0.59917, 0.557691, 0.490133, 0.490133, 0.440853, 0.458154, 0.328603, 0.374039, 0.288399, 0.264545, 0.257454, 0.257454, 0.25031, 0.17593, 0.17593, 0.134866, 0.18812, 0.129801, 0.129801, 0.125101, 0.085092, 0.102787, 0.15284, 0.15284, 0.102787, 0.155435, 0.132295, 0.225814, 0.236433, 0.346032, 0.311707, 0.321458, 0.311707, 0.324872, 0.422041, 0.349426, 0.374039, 0.366687, 0.390993, 0.318242, 0.41194, 0.476583, 0.359901, 0.25406, 0.295083, 0.380708, 0.398279, 0.370445, 0.332115, 0.236433, 0.222385, 0.284882, 0.275179, 0.288399, 0.281712, 0.196879, 0.281712, 0.281712, 0.295083, 0.308712, 0.342579, 0.346032, 0.352862, 0.450668, 0.51388, 0.4292, 0.349426, 0.342579, 0.342579, 0.291804, 0.342579, 0.335645, 0.370445, 0.384043, 0.387226, 0.288399, 0.394753, 0.394753, 0.374039, 0.366687, 0.339168, 0.384043, 0.30533, 0.295083, 0.278302, 0.229226, 0.268042, 0.275179, 0.268042, 0.18812, 0.281712, 0.278302, 0.18812, 0.167087, 0.158265, 0.161087, 0.25406, 0.232838, 0.229226, 0.318242, 0.243554, 0.239899, 0.232838, 0.301917, 0.308712, 0.203355, 0.295083, 0.335645, 0.370445, 0.321458, 0.414856, 0.380708, 0.394753, 0.476583, 0.450668, 0.418646, 0.36309, 0.31487, 0.257454, 0.194234], '')</t>
  </si>
  <si>
    <t>[618, 619, 620, 621, 622, 623, 624, 625, 626, 627, 628, 629, 630, 631, 632, 633, 634, 635, 636, 637, 638, 639, 640, 641, 642, 644, 645, 708]</t>
  </si>
  <si>
    <t xml:space="preserve">F5S2D1|F5S2D1_9ENTR Threonine/serine transporter TdcC OS=Enterobacter hormaechei ATCC 49162 </t>
  </si>
  <si>
    <t>([0.144935, 0.194234, 0.225814, 0.271506, 0.284882, 0.318242, 0.216401, 0.247041, 0.268042, 0.278302, 0.30533, 0.356642, 0.370445, 0.257454, 0.257454, 0.137348, 0.142424, 0.137348, 0.118441, 0.17593, 0.182256, 0.142424, 0.074921, 0.074921, 0.055536, 0.058088, 0.033407, 0.033407, 0.016257, 0.009401, 0.01078, 0.007315, 0.007177, 0.006194, 0.008624, 0.005503, 0.007645, 0.007645, 0.007555, 0.008156, 0.009096, 0.006194, 0.005011, 0.004899, 0.004135, 0.003366, 0.002581, 0.002366, 0.002761, 0.002623, 0.004208, 0.002727, 0.003341, 0.002211, 0.001675, 0.001335, 0.001967, 0.002014, 0.001692, 0.001675, 0.002117, 0.001872, 0.001808, 0.002138, 0.002117, 0.00246, 0.003461, 0.004315, 0.006142, 0.005318, 0.008002, 0.007091, 0.011106, 0.008525, 0.015694, 0.036378, 0.060549, 0.037156, 0.042364, 0.067594, 0.122885, 0.069024, 0.066181, 0.132295, 0.196879, 0.311707, 0.318242, 0.232838, 0.161087, 0.076542, 0.137348, 0.06184, 0.029376, 0.014075, 0.012727, 0.007177, 0.005799, 0.003963, 0.004208, 0.004315, 0.002761, 0.002057, 0.00231, 0.001533, 0.000945, 0.000906, 0.000614, 0.000648, 0.00052, 0.000854, 0.001408, 0.001408, 0.001374, 0.00155, 0.00243, 0.002336, 0.002503, 0.003177, 0.004577, 0.005799, 0.003671, 0.005249, 0.006039, 0.009401, 0.012491, 0.012491, 0.013437, 0.022306, 0.020876, 0.024826, 0.014315, 0.010672, 0.006795, 0.006894, 0.005992, 0.00407, 0.004513, 0.004483, 0.003461, 0.00283, 0.001722, 0.002014, 0.001335, 0.001159, 0.00052, 0.000704, 0.001172, 0.001159, 0.000713, 0.00052, 0.000537, 0.000854, 0.000713, 0.000906, 0.001541, 0.00155, 0.001572, 0.001743, 0.001602, 0.002211, 0.001572, 0.001722, 0.002057, 0.0028, 0.002761, 0.003341, 0.002349, 0.001597, 0.001499, 0.001481, 0.001709, 0.001572, 0.001069, 0.001597, 0.001335, 0.000876, 0.001434, 0.002035, 0.002336, 0.002688, 0.001692, 0.00283, 0.00407, 0.003555, 0.003804, 0.003757, 0.004689, 0.006988, 0.006894, 0.006078, 0.005503, 0.005872, 0.008525, 0.012491, 0.011669, 0.022306, 0.021816, 0.011342, 0.008525, 0.010221, 0.010221, 0.010509, 0.006795, 0.006619, 0.006374, 0.005992, 0.006078, 0.005249, 0.00389, 0.003701, 0.004161, 0.004208, 0.004315, 0.002761, 0.0028, 0.002976, 0.002117, 0.00231, 0.00316, 0.00389, 0.00246, 0.00246, 0.002581, 0.003555, 0.003555, 0.004976, 0.005503, 0.008525, 0.006795, 0.009977, 0.023534, 0.028695, 0.027463, 0.024826, 0.06312, 0.078022, 0.025316, 0.056825, 0.11371, 0.125101, 0.129801, 0.196879, 0.278302, 0.370445, 0.268042, 0.167087, 0.161087, 0.144935, 0.098513, 0.185198, 0.088832, 0.038042, 0.023087, 0.034884, 0.026338, 0.016826, 0.009865, 0.015694, 0.008409, 0.005011, 0.004388, 0.00292, 0.003478, 0.00292, 0.002155, 0.001936, 0.002761, 0.002035, 0.001906, 0.002435, 0.002529, 0.003701, 0.004315, 0.004414, 0.005872, 0.005932, 0.007555, 0.008804, 0.010926, 0.023963, 0.028695, 0.046336, 0.066181, 0.035586, 0.05306, 0.050641, 0.06184, 0.044297, 0.094817, 0.096677, 0.034884, 0.025316, 0.022667, 0.022306, 0.027463, 0.025316, 0.031287, 0.031287, 0.03976, 0.03976, 0.016528, 0.022667, 0.020165, 0.020165, 0.020165, 0.023534, 0.023534, 0.043307, 0.043307, 0.038042, 0.020876, 0.024826, 0.025316, 0.015344, 0.013821, 0.011518, 0.008002, 0.00543, 0.005503, 0.005503, 0.003701, 0.003757, 0.004247, 0.004161, 0.003864, 0.00389, 0.003607, 0.005086, 0.003821, 0.004646, 0.004646, 0.004611, 0.006533, 0.007315, 0.007091, 0.006482, 0.005318, 0.007315, 0.007177, 0.007031, 0.004976, 0.007495, 0.011669, 0.012727, 0.012727, 0.023087, 0.043307, 0.025762, 0.023963, 0.026338, 0.022306, 0.023087, 0.022667, 0.022667, 0.024393, 0.023087, 0.043307, 0.058088, 0.033407, 0.034068, 0.018415, 0.024826, 0.023963, 0.023963, 0.023534, 0.013016, 0.008276, 0.006245, 0.007091, 0.005223, 0.005932, 0.006245, 0.006795, 0.010372, 0.006701, 0.004736, 0.006988, 0.00515, 0.004414, 0.006078, 0.007877, 0.009401, 0.011518, 0.00962, 0.01078, 0.007031, 0.006894, 0.008525, 0.011342, 0.008895, 0.008895, 0.008525, 0.005734, 0.003821, 0.003963, 0.004611, 0.004577, 0.003864, 0.003727, 0.005378, 0.004976, 0.004921, 0.006482, 0.005683, 0.004689, 0.003757, 0.005249, 0.005249, 0.006142, 0.006142, 0.009096, 0.015078, 0.023534, 0.050641, 0.047319, 0.018106, 0.015694, 0.030003, 0.024393, 0.030003, 0.026892, 0.015078, 0.011518, 0.010672, 0.008525, 0.008723, 0.010926, 0.007177, 0.008002, 0.005623, 0.005872, 0.004135, 0.002688, 0.002035, 0.00146, 0.001692, 0.002211, 0.002349, 0.001602, 0.001687, 0.001748, 0.001232, 0.001434], '')</t>
  </si>
  <si>
    <t xml:space="preserve">F5S2D9|F5S2D9_9ENTR Galactarate dehydratase (L-threo-forming) OS=Enterobacter hormaechei ATCC 49162 </t>
  </si>
  <si>
    <t>([0.359901, 0.414856, 0.394753, 0.275179, 0.18812, 0.120615, 0.142424, 0.111485, 0.137348, 0.182256, 0.219301, 0.278302, 0.321458, 0.232838, 0.301917, 0.194234, 0.200174, 0.147574, 0.147574, 0.191378, 0.200174, 0.179055, 0.109221, 0.122885, 0.179055, 0.264545, 0.366687, 0.370445, 0.339168, 0.36309, 0.359901, 0.349426, 0.247041, 0.25406, 0.243554, 0.185198, 0.291804, 0.380708, 0.356642, 0.370445, 0.36309, 0.349426, 0.346032, 0.418646, 0.356642, 0.352862, 0.268042, 0.191378, 0.209395, 0.216401, 0.216401, 0.170161, 0.170161, 0.247041, 0.247041, 0.232838, 0.25406, 0.229226, 0.15008, 0.232838, 0.225814, 0.155435, 0.090864, 0.090864, 0.056825, 0.071867, 0.056825, 0.094817, 0.116183, 0.059222, 0.122885, 0.111485, 0.129801, 0.129801, 0.073402, 0.035586, 0.073402, 0.125101, 0.127496, 0.125101, 0.083462, 0.083462, 0.074921, 0.15008, 0.155435, 0.200174, 0.257454, 0.349426, 0.264545, 0.318242, 0.422041, 0.308712, 0.324872, 0.239899, 0.206376, 0.311707, 0.408655, 0.31487, 0.318242, 0.339168, 0.450668, 0.433034, 0.436924, 0.562014, 0.433034, 0.444081, 0.480142, 0.359901, 0.346032, 0.324872, 0.324872, 0.31487, 0.31487, 0.288399, 0.387226, 0.384043, 0.390993, 0.390993, 0.465241, 0.366687, 0.342579, 0.332115, 0.414856, 0.401658, 0.291804, 0.298791, 0.275179, 0.185198, 0.281712, 0.281712, 0.390993, 0.298791, 0.30533, 0.31487, 0.247041, 0.203355, 0.236433, 0.158265, 0.109221, 0.120615, 0.109221, 0.071867, 0.042364, 0.042364, 0.023534, 0.022306, 0.041405, 0.041405, 0.085092, 0.046336, 0.025316, 0.030003, 0.045352, 0.025762, 0.049374, 0.083462, 0.066181, 0.073402, 0.111485, 0.111485, 0.066181, 0.111485, 0.102787, 0.161087, 0.167087, 0.173081, 0.185198, 0.167087, 0.109221, 0.098513, 0.109221, 0.15008, 0.074921, 0.085092, 0.118441, 0.118441, 0.092881, 0.120615, 0.073402, 0.048328, 0.090864, 0.079919, 0.079919, 0.137348, 0.074921, 0.074921, 0.127496, 0.122885, 0.102787, 0.10481, 0.111485, 0.185198, 0.219301, 0.206376, 0.194234, 0.219301, 0.206376, 0.17593, 0.170161, 0.170161, 0.147574, 0.125101, 0.129801, 0.127496, 0.067594, 0.127496, 0.122885, 0.0704, 0.122885, 0.167087, 0.257454, 0.247041, 0.147574, 0.086953, 0.161087, 0.161087, 0.167087, 0.167087, 0.239899, 0.203355, 0.264545, 0.321458, 0.232838, 0.342579, 0.278302, 0.387226, 0.384043, 0.352862, 0.436924, 0.342579, 0.243554, 0.225814, 0.15284, 0.229226, 0.321458, 0.332115, 0.342579, 0.339168, 0.257454, 0.243554, 0.203355, 0.206376, 0.236433, 0.298791, 0.203355, 0.284882, 0.284882, 0.18812, 0.147574, 0.15284, 0.17593, 0.209395, 0.225814, 0.308712, 0.308712, 0.216401, 0.216401, 0.209395, 0.139895, 0.203355, 0.203355, 0.308712, 0.318242, 0.321458, 0.370445, 0.447574, 0.342579, 0.36309, 0.42561, 0.509769, 0.517562, 0.509769, 0.476583, 0.394753, 0.398279, 0.401658, 0.494003, 0.390993, 0.394753, 0.472492, 0.461924, 0.480142, 0.454136, 0.346032, 0.346032, 0.328603, 0.26085, 0.356642, 0.298791, 0.335645, 0.366687, 0.324872, 0.339168, 0.398279, 0.377384, 0.352862, 0.346032, 0.349426, 0.359901, 0.268042, 0.21291, 0.21291, 0.132295, 0.15284, 0.216401, 0.219301, 0.170161, 0.200174, 0.118441, 0.137348, 0.142424, 0.083462, 0.100716, 0.155435, 0.11371, 0.17593, 0.206376, 0.185198, 0.11371, 0.173081, 0.191378, 0.179055, 0.185198, 0.295083, 0.298791, 0.295083, 0.26085, 0.328603, 0.370445, 0.483068, 0.422041, 0.40511, 0.461924, 0.458154, 0.370445, 0.356642, 0.374039, 0.377384, 0.370445, 0.422041, 0.332115, 0.318242, 0.40511, 0.41194, 0.291804, 0.219301, 0.26085, 0.25406, 0.243554, 0.222385, 0.216401, 0.284882, 0.291804, 0.295083, 0.264545, 0.342579, 0.444081, 0.42561, 0.440853, 0.472492, 0.51388, 0.608892, 0.712013, 0.694846, 0.675549, 0.690604, 0.741537, 0.73685, 0.703578, 0.622677, 0.661982, 0.642678, 0.585406, 0.490133, 0.490133, 0.521092, 0.42561, 0.36309, 0.359901, 0.328603, 0.328603, 0.328603, 0.332115, 0.30533, 0.225814, 0.170161, 0.26085, 0.229226, 0.15008, 0.200174, 0.284882, 0.264545, 0.278302, 0.308712, 0.41194, 0.418646, 0.414856, 0.497853, 0.529623, 0.450668, 0.370445, 0.284882, 0.247041, 0.219301, 0.257454, 0.370445, 0.40511, 0.380708, 0.454136, 0.433034, 0.374039, 0.281712, 0.284882, 0.281712, 0.291804, 0.275179, 0.209395, 0.18812, 0.18812, 0.18812, 0.185198, 0.264545, 0.295083, 0.332115, 0.30533, 0.200174, 0.179055, 0.209395, 0.21291, 0.203355, 0.301917, 0.36309, 0.458154, 0.36309, 0.359901, 0.271506, 0.219301, 0.25031, 0.219301, 0.25031, 0.194234, 0.194234, 0.18812, 0.206376, 0.170161, 0.229226, 0.332115, 0.332115, 0.342579, 0.268042, 0.236433, 0.247041, 0.25031, 0.15284, 0.15284, 0.161087, 0.161087, 0.164327, 0.196879, 0.17593, 0.158265, 0.182256, 0.26085, 0.268042, 0.219301, 0.216401, 0.216401, 0.21291, 0.225814, 0.225814, 0.301917, 0.239899, 0.25031, 0.26085, 0.271506, 0.36309, 0.268042, 0.339168, 0.295083, 0.185198, 0.271506, 0.164327, 0.122885, 0.074921, 0.078022, 0.088832, 0.090864, 0.085092, 0.086953, 0.078022, 0.067594, 0.067594, 0.116183, 0.054297, 0.046336, 0.073402, 0.078022, 0.076542, 0.078022, 0.073402, 0.132295, 0.137348, 0.222385, 0.222385, 0.278302, 0.203355, 0.167087, 0.200174, 0.232838, 0.200174, 0.225814, 0.173081, 0.179055, 0.15284, 0.229226, 0.206376, 0.167087, 0.129801, 0.196879, 0.164327, 0.257454, 0.219301, 0.158265], '')</t>
  </si>
  <si>
    <t>[103, 269, 270, 271, 360, 361, 362, 363, 364, 365, 366, 367, 368, 369, 370, 371, 372, 375, 398]</t>
  </si>
  <si>
    <t xml:space="preserve">F5S2E0|F5S2E0_9ENTR tagatose-bisphosphate aldolase OS=Enterobacter hormaechei ATCC 49162 </t>
  </si>
  <si>
    <t>([0.003963, 0.005378, 0.00389, 0.004358, 0.00359, 0.003246, 0.00283, 0.003555, 0.003246, 0.003864, 0.004577, 0.003997, 0.004431, 0.003177, 0.002662, 0.003276, 0.003478, 0.005378, 0.007877, 0.009401, 0.017138, 0.017797, 0.010926, 0.024393, 0.032017, 0.076542, 0.073402, 0.073402, 0.034884, 0.029376, 0.032017, 0.018787, 0.036378, 0.038042, 0.088832, 0.15008, 0.142424, 0.102787, 0.090864, 0.092881, 0.086953, 0.06312, 0.026338, 0.027463, 0.013821, 0.013613, 0.011518, 0.0198, 0.027463, 0.044297, 0.055536, 0.028695, 0.054297, 0.038858, 0.043307, 0.044297, 0.051831, 0.051831, 0.060549, 0.048328, 0.030003, 0.036378, 0.03976, 0.038858, 0.079919, 0.079919, 0.083462, 0.094817, 0.051831, 0.076542, 0.10481, 0.10481, 0.18812, 0.127496, 0.10481, 0.060549, 0.064632, 0.058088, 0.045352, 0.0704, 0.100716, 0.118441, 0.102787, 0.125101, 0.26085, 0.164327, 0.167087, 0.109221, 0.081712, 0.139895, 0.127496, 0.147574, 0.229226, 0.219301, 0.17593, 0.239899, 0.219301, 0.170161, 0.164327, 0.203355, 0.236433, 0.232838, 0.21291, 0.147574, 0.127496, 0.06184, 0.088832, 0.15008, 0.222385, 0.179055, 0.155435, 0.147574, 0.129801, 0.076542, 0.081712, 0.173081, 0.203355, 0.21291, 0.216401, 0.142424, 0.144935, 0.088832, 0.086953, 0.134866, 0.196879, 0.25031, 0.349426, 0.271506, 0.284882, 0.284882, 0.281712, 0.281712, 0.298791, 0.288399, 0.291804, 0.284882, 0.239899, 0.209395, 0.203355, 0.236433, 0.324872, 0.284882, 0.332115, 0.229226, 0.239899, 0.232838, 0.209395, 0.206376, 0.324872, 0.346032, 0.225814, 0.31487, 0.366687, 0.370445, 0.308712, 0.366687, 0.278302, 0.243554, 0.239899, 0.342579, 0.275179, 0.281712, 0.324872, 0.25406, 0.278302, 0.271506, 0.275179, 0.18812, 0.194234, 0.132295, 0.109221, 0.137348, 0.155435, 0.116183, 0.120615, 0.109221, 0.127496, 0.196879, 0.179055, 0.182256, 0.170161, 0.243554, 0.26085, 0.257454, 0.380708, 0.36309, 0.264545, 0.196879, 0.295083, 0.278302, 0.342579, 0.356642, 0.390993, 0.284882, 0.229226, 0.21291, 0.308712, 0.346032, 0.356642, 0.458154, 0.42561, 0.433034, 0.440853, 0.30533, 0.229226, 0.236433, 0.239899, 0.335645, 0.401658, 0.298791, 0.311707, 0.31487, 0.222385, 0.225814, 0.247041, 0.30533, 0.209395, 0.196879, 0.170161, 0.134866, 0.127496, 0.15008, 0.092881, 0.047319, 0.098513, 0.15008, 0.137348, 0.236433, 0.232838, 0.158265, 0.25031, 0.142424, 0.155435, 0.232838, 0.185198, 0.216401, 0.21291, 0.216401, 0.219301, 0.225814, 0.268042, 0.200174, 0.209395, 0.225814, 0.342579, 0.26085, 0.18812, 0.122885, 0.10481, 0.10481, 0.139895, 0.129801, 0.219301, 0.132295, 0.127496, 0.167087, 0.164327, 0.200174, 0.200174, 0.200174, 0.191378, 0.155435, 0.137348, 0.127496, 0.116183, 0.094817, 0.088832, 0.078022, 0.122885, 0.079919, 0.088832, 0.071867, 0.059222, 0.06312, 0.116183, 0.071867, 0.085092, 0.059222, 0.045352, 0.040537, 0.03976, 0.042364, 0.041405, 0.043307, 0.043307, 0.074921, 0.043307, 0.046336, 0.076542, 0.078022, 0.120615, 0.134866, 0.158265, 0.155435, 0.15008, 0.142424, 0.243554, 0.25406, 0.352862, 0.295083, 0.366687, 0.298791, 0.318242, 0.311707, 0.394753, 0.408655, 0.366687, 0.418646, 0.505461, 0.529623, 0.461924, 0.384043, 0.36309, 0.398279, 0.366687, 0.281712, 0.236433, 0.216401, 0.134866, 0.125101, 0.122885, 0.161087, 0.216401, 0.18812, 0.15284, 0.129801, 0.100716, 0.102787, 0.106997, 0.083462, 0.05306, 0.067594, 0.090864, 0.059222, 0.038042], '')</t>
  </si>
  <si>
    <t>[308, 309]</t>
  </si>
  <si>
    <t xml:space="preserve">F5S2E1|F5S2E1_9ENTR D-tagatose-1,6-bisphosphate aldolase subunit GatZ OS=Enterobacter hormaechei ATCC 49162 </t>
  </si>
  <si>
    <t>([0.436924, 0.321458, 0.225814, 0.26085, 0.295083, 0.332115, 0.352862, 0.374039, 0.40511, 0.356642, 0.370445, 0.414856, 0.36309, 0.352862, 0.328603, 0.311707, 0.308712, 0.30533, 0.26085, 0.349426, 0.349426, 0.356642, 0.352862, 0.433034, 0.346032, 0.26085, 0.25406, 0.191378, 0.122885, 0.11371, 0.137348, 0.144935, 0.158265, 0.155435, 0.167087, 0.122885, 0.134866, 0.109221, 0.092881, 0.067594, 0.069024, 0.031287, 0.032677, 0.032677, 0.036378, 0.066181, 0.118441, 0.125101, 0.17593, 0.194234, 0.129801, 0.094817, 0.100716, 0.069024, 0.120615, 0.167087, 0.257454, 0.25031, 0.216401, 0.257454, 0.349426, 0.243554, 0.342579, 0.328603, 0.31487, 0.311707, 0.301917, 0.257454, 0.243554, 0.278302, 0.311707, 0.408655, 0.390993, 0.374039, 0.422041, 0.308712, 0.247041, 0.161087, 0.15008, 0.137348, 0.109221, 0.100716, 0.196879, 0.142424, 0.142424, 0.134866, 0.15284, 0.164327, 0.21291, 0.219301, 0.127496, 0.094817, 0.054297, 0.102787, 0.098513, 0.098513, 0.182256, 0.170161, 0.243554, 0.275179, 0.374039, 0.311707, 0.236433, 0.225814, 0.301917, 0.321458, 0.461924, 0.398279, 0.408655, 0.359901, 0.328603, 0.374039, 0.476583, 0.562014, 0.529623, 0.440853, 0.444081, 0.356642, 0.349426, 0.349426, 0.288399, 0.18812, 0.21291, 0.26085, 0.222385, 0.209395, 0.111485, 0.092881, 0.106997, 0.055536, 0.0704, 0.049374, 0.069024, 0.049374, 0.050641, 0.048328, 0.081712, 0.044297, 0.06184, 0.11371, 0.127496, 0.17593, 0.200174, 0.298791, 0.247041, 0.247041, 0.281712, 0.349426, 0.284882, 0.222385, 0.281712, 0.284882, 0.366687, 0.318242, 0.321458, 0.321458, 0.278302, 0.203355, 0.291804, 0.291804, 0.247041, 0.25406, 0.239899, 0.31487, 0.25406, 0.339168, 0.384043, 0.324872, 0.374039, 0.433034, 0.472492, 0.476583, 0.380708, 0.384043, 0.321458, 0.284882, 0.200174, 0.281712, 0.36309, 0.374039, 0.339168, 0.398279, 0.311707, 0.321458, 0.31487, 0.346032, 0.359901, 0.31487, 0.342579, 0.332115, 0.25031, 0.291804, 0.318242, 0.335645, 0.335645, 0.36309, 0.436924, 0.529623, 0.454136, 0.472492, 0.465241, 0.5017, 0.490133, 0.58069, 0.549308, 0.450668, 0.472492, 0.458154, 0.497853, 0.5017, 0.42561, 0.483068, 0.356642, 0.352862, 0.387226, 0.291804, 0.356642, 0.264545, 0.278302, 0.359901, 0.308712, 0.25031, 0.284882, 0.264545, 0.185198, 0.111485, 0.15284, 0.109221, 0.069024, 0.041405, 0.043307, 0.083462, 0.102787, 0.129801, 0.147574, 0.096677, 0.170161, 0.17593, 0.268042, 0.26085, 0.161087, 0.118441, 0.15284, 0.090864, 0.092881, 0.137348, 0.219301, 0.219301, 0.229226, 0.318242, 0.359901, 0.264545, 0.229226, 0.229226, 0.196879, 0.111485, 0.194234, 0.185198, 0.185198, 0.206376, 0.125101, 0.139895, 0.137348, 0.144935, 0.200174, 0.194234, 0.194234, 0.196879, 0.239899, 0.179055, 0.170161, 0.203355, 0.284882, 0.295083, 0.264545, 0.271506, 0.359901, 0.332115, 0.236433, 0.164327, 0.139895, 0.232838, 0.30533, 0.284882, 0.236433, 0.179055, 0.109221, 0.109221, 0.067594, 0.06184, 0.129801, 0.102787, 0.054297, 0.058088, 0.025762, 0.025316, 0.025762, 0.025762, 0.034884, 0.049374, 0.042364, 0.020522, 0.016021, 0.009977, 0.014586, 0.017797, 0.022306, 0.043307, 0.046336, 0.060549, 0.032677, 0.016021, 0.015694, 0.031287, 0.033407, 0.076542, 0.092881, 0.155435, 0.158265, 0.092881, 0.06184, 0.122885, 0.155435, 0.106997, 0.191378, 0.239899, 0.161087, 0.161087, 0.085092, 0.086953, 0.118441, 0.216401, 0.31487, 0.25406, 0.125101, 0.111485, 0.106997, 0.056825, 0.030611, 0.030003, 0.058088, 0.109221, 0.046336, 0.073402, 0.139895, 0.106997, 0.071867, 0.071867, 0.106997, 0.10481, 0.094817, 0.03976, 0.033407, 0.019109, 0.032677, 0.078022, 0.078022, 0.041405, 0.078022, 0.078022, 0.041405, 0.017797, 0.019401, 0.040537, 0.048328, 0.045352, 0.030003, 0.040537, 0.0704, 0.06312, 0.071867, 0.078022, 0.158265, 0.092881, 0.092881, 0.076542, 0.076542, 0.040537, 0.074921, 0.060549, 0.090864, 0.155435, 0.173081, 0.173081, 0.100716, 0.086953, 0.048328, 0.048328, 0.048328, 0.048328, 0.023087, 0.027463, 0.029376, 0.018787, 0.034884, 0.030003, 0.041405, 0.037156, 0.038858, 0.038858, 0.034884, 0.048328, 0.03976, 0.040537, 0.040537, 0.06184, 0.064632, 0.129801, 0.219301, 0.239899, 0.147574, 0.173081, 0.137348, 0.129801, 0.194234, 0.111485, 0.216401, 0.21291, 0.15008, 0.15008, 0.15008, 0.164327, 0.085092, 0.102787, 0.088832, 0.078022, 0.066181, 0.064632, 0.064632, 0.066181, 0.058088, 0.064632, 0.092881, 0.134866, 0.098513, 0.076542, 0.122885, 0.086953, 0.056825, 0.081712, 0.15008, 0.111485], '')</t>
  </si>
  <si>
    <t>[113, 114, 197, 201, 203, 204, 209]</t>
  </si>
  <si>
    <t xml:space="preserve">F5S2E8|F5S2E8_9ENTR Ribosomal RNA small subunit methyltransferase I OS=Enterobacter hormaechei ATCC 49162 </t>
  </si>
  <si>
    <t>([0.876521, 0.874069, 0.882776, 0.754692, 0.613573, 0.486429, 0.418646, 0.483068, 0.505461, 0.56648, 0.472492, 0.505461, 0.525368, 0.4292, 0.414856, 0.408655, 0.311707, 0.346032, 0.342579, 0.328603, 0.298791, 0.209395, 0.216401, 0.147574, 0.147574, 0.225814, 0.284882, 0.284882, 0.26085, 0.182256, 0.090864, 0.129801, 0.109221, 0.111485, 0.185198, 0.18812, 0.179055, 0.275179, 0.275179, 0.264545, 0.185198, 0.144935, 0.147574, 0.15008, 0.219301, 0.196879, 0.164327, 0.118441, 0.179055, 0.144935, 0.216401, 0.225814, 0.161087, 0.164327, 0.096677, 0.094817, 0.098513, 0.100716, 0.10481, 0.11371, 0.120615, 0.194234, 0.268042, 0.31487, 0.321458, 0.318242, 0.342579, 0.30533, 0.366687, 0.349426, 0.298791, 0.295083, 0.390993, 0.494003, 0.538167, 0.661982, 0.525368, 0.483068, 0.390993, 0.311707, 0.295083, 0.295083, 0.25406, 0.25406, 0.291804, 0.30533, 0.219301, 0.209395, 0.288399, 0.324872, 0.36309, 0.444081, 0.359901, 0.346032, 0.264545, 0.191378, 0.17593, 0.268042, 0.216401, 0.295083, 0.377384, 0.346032, 0.335645, 0.271506, 0.268042, 0.194234, 0.116183, 0.206376, 0.21291, 0.229226, 0.219301, 0.219301, 0.15008, 0.200174, 0.173081, 0.167087, 0.200174, 0.179055, 0.111485, 0.170161, 0.147574, 0.116183, 0.134866, 0.083462, 0.170161, 0.173081, 0.243554, 0.30533, 0.173081, 0.182256, 0.094817, 0.102787, 0.085092, 0.071867, 0.051831, 0.074921, 0.109221, 0.125101, 0.144935, 0.209395, 0.21291, 0.232838, 0.257454, 0.268042, 0.288399, 0.182256, 0.179055, 0.179055, 0.122885, 0.222385, 0.271506, 0.374039, 0.390993, 0.384043, 0.5017, 0.5017, 0.377384, 0.30533, 0.219301, 0.236433, 0.239899, 0.25031, 0.26085, 0.26085, 0.17593, 0.164327, 0.25031, 0.25406, 0.167087, 0.257454, 0.25031, 0.243554, 0.167087, 0.15008, 0.106997, 0.055536, 0.088832, 0.158265, 0.25406, 0.332115, 0.229226, 0.173081, 0.118441, 0.071867, 0.06184, 0.098513, 0.164327, 0.096677, 0.102787, 0.155435, 0.15284, 0.081712, 0.111485, 0.164327, 0.094817, 0.139895, 0.225814, 0.200174, 0.21291, 0.155435, 0.161087, 0.257454, 0.239899, 0.222385, 0.271506, 0.203355, 0.15284, 0.137348, 0.219301, 0.219301, 0.239899, 0.243554, 0.335645, 0.311707, 0.298791, 0.390993, 0.401658, 0.366687, 0.332115, 0.225814, 0.206376, 0.15284, 0.15008, 0.222385, 0.30533, 0.324872, 0.398279, 0.472492, 0.490133, 0.483068, 0.444081, 0.349426, 0.370445, 0.349426, 0.366687, 0.349426, 0.275179, 0.25031, 0.291804, 0.278302, 0.328603, 0.339168, 0.321458, 0.31487, 0.321458, 0.335645, 0.26085, 0.321458, 0.232838, 0.21291, 0.200174, 0.200174, 0.25031, 0.194234, 0.147574, 0.120615, 0.118441, 0.191378, 0.122885, 0.125101, 0.18812, 0.15284, 0.216401, 0.288399, 0.295083, 0.26085, 0.17593, 0.167087, 0.137348, 0.132295, 0.120615, 0.076542, 0.098513, 0.118441, 0.139895, 0.206376, 0.247041, 0.25031, 0.209395, 0.288399, 0.247041, 0.216401, 0.271506, 0.243554, 0.21291, 0.15284, 0.144935], '')</t>
  </si>
  <si>
    <t>[0, 1, 2, 3, 4, 8, 9, 11, 12, 74, 75, 76, 154, 155]</t>
  </si>
  <si>
    <t xml:space="preserve">F5S2E9|F5S2E9_9ENTR Penicillin-binding protein activator LpoA OS=Enterobacter hormaechei ATCC 49162 </t>
  </si>
  <si>
    <t>([0.15008, 0.155435, 0.21291, 0.25031, 0.191378, 0.281712, 0.216401, 0.167087, 0.129801, 0.134866, 0.137348, 0.10481, 0.092881, 0.038042, 0.06312, 0.06312, 0.076542, 0.120615, 0.118441, 0.122885, 0.106997, 0.15284, 0.185198, 0.182256, 0.182256, 0.243554, 0.179055, 0.264545, 0.30533, 0.384043, 0.41194, 0.433034, 0.483068, 0.59014, 0.690604, 0.707965, 0.703578, 0.788093, 0.666105, 0.553315, 0.461924, 0.497853, 0.461924, 0.422041, 0.41194, 0.418646, 0.418646, 0.447574, 0.450668, 0.494003, 0.490133, 0.490133, 0.40511, 0.447574, 0.342579, 0.377384, 0.284882, 0.209395, 0.185198, 0.191378, 0.275179, 0.324872, 0.239899, 0.164327, 0.18812, 0.206376, 0.200174, 0.200174, 0.200174, 0.194234, 0.18812, 0.164327, 0.139895, 0.232838, 0.15008, 0.147574, 0.142424, 0.216401, 0.216401, 0.284882, 0.377384, 0.394753, 0.339168, 0.433034, 0.534167, 0.549308, 0.538167, 0.538167, 0.545602, 0.56648, 0.56648, 0.557691, 0.497853, 0.444081, 0.42561, 0.480142, 0.618285, 0.521092, 0.509769, 0.525368, 0.450668, 0.450668, 0.4292, 0.534167, 0.422041, 0.422041, 0.41194, 0.380708, 0.374039, 0.366687, 0.268042, 0.18812, 0.18812, 0.264545, 0.26085, 0.278302, 0.229226, 0.225814, 0.30533, 0.232838, 0.311707, 0.332115, 0.342579, 0.352862, 0.342579, 0.41194, 0.394753, 0.301917, 0.239899, 0.25031, 0.232838, 0.318242, 0.308712, 0.308712, 0.284882, 0.380708, 0.374039, 0.450668, 0.433034, 0.476583, 0.562014, 0.461924, 0.465241, 0.374039, 0.291804, 0.284882, 0.284882, 0.21291, 0.222385, 0.288399, 0.284882, 0.321458, 0.359901, 0.36309, 0.284882, 0.284882, 0.271506, 0.239899, 0.25406, 0.25406, 0.222385, 0.219301, 0.311707, 0.222385, 0.311707, 0.36309, 0.366687, 0.301917, 0.380708, 0.440853, 0.384043, 0.352862, 0.339168, 0.268042, 0.346032, 0.465241, 0.505461, 0.51388, 0.51388, 0.494003, 0.497853, 0.41194, 0.352862, 0.25406, 0.352862, 0.31487, 0.352862, 0.366687, 0.468512, 0.394753, 0.342579, 0.4292, 0.454136, 0.377384, 0.332115, 0.346032, 0.229226, 0.222385, 0.225814, 0.216401, 0.15284, 0.088832, 0.147574, 0.21291, 0.298791, 0.281712, 0.321458, 0.346032, 0.349426, 0.301917, 0.288399, 0.36309, 0.332115, 0.332115, 0.324872, 0.40511, 0.408655, 0.414856, 0.414856, 0.40511, 0.444081, 0.42561, 0.570702, 0.56648, 0.56648, 0.613573, 0.618285, 0.56648, 0.517562, 0.468512, 0.4292, 0.553315, 0.562014, 0.608892, 0.521092, 0.553315, 0.56648, 0.480142, 0.575842, 0.585406, 0.483068, 0.476583, 0.63748, 0.553315, 0.545602, 0.529623, 0.486429, 0.483068, 0.42561, 0.41194, 0.377384, 0.387226, 0.284882, 0.318242, 0.247041, 0.328603, 0.390993, 0.387226, 0.4292, 0.398279, 0.332115, 0.342579, 0.352862, 0.321458, 0.324872, 0.257454, 0.264545, 0.278302, 0.284882, 0.284882, 0.328603, 0.374039, 0.418646, 0.480142, 0.458154, 0.534167, 0.521092, 0.521092, 0.490133, 0.454136, 0.476583, 0.541878, 0.648219, 0.618285, 0.541878, 0.608892, 0.680603, 0.680603, 0.642678, 0.608892, 0.728858, 0.675549, 0.675549, 0.716283, 0.653063, 0.653063, 0.680603, 0.604312, 0.534167, 0.553315, 0.675549, 0.671169, 0.642678, 0.613573, 0.671169, 0.745909, 0.728858, 0.788093, 0.703578, 0.728858, 0.759478, 0.724957, 0.754692, 0.779859, 0.805026, 0.84206, 0.834292, 0.808535, 0.868118, 0.889439, 0.89662, 0.882776, 0.905695, 0.879233, 0.894241, 0.859585, 0.889439, 0.874069, 0.852992, 0.903857, 0.924947, 0.908098, 0.922952, 0.939629, 0.924947, 0.924947, 0.924947, 0.908098, 0.908098, 0.910643, 0.912647, 0.928747, 0.908098, 0.899122, 0.936162, 0.951925, 0.951925, 0.921076, 0.903857, 0.903857, 0.882776, 0.874069, 0.894241, 0.915074, 0.894241, 0.93079, 0.912647, 0.928747, 0.941505, 0.94331, 0.957673, 0.971713, 0.96342, 0.971713, 0.974374, 0.969315, 0.948786, 0.962114, 0.976962, 0.982235, 0.978672, 0.97245, 0.960642, 0.948786, 0.932927, 0.93079, 0.89662, 0.903857, 0.922952, 0.921076, 0.905695, 0.89662, 0.823549, 0.808535, 0.712013, 0.562014, 0.622677, 0.653063, 0.648219, 0.570702, 0.56648, 0.642678, 0.632174, 0.694846, 0.724957, 0.648219, 0.56648, 0.56648, 0.557691, 0.454136, 0.458154, 0.486429, 0.486429, 0.562014, 0.545602, 0.642678, 0.648219, 0.534167, 0.465241, 0.468512, 0.529623, 0.454136, 0.356642, 0.41194, 0.398279, 0.40511, 0.401658, 0.480142, 0.480142, 0.40511, 0.436924, 0.42561, 0.418646, 0.40511, 0.408655, 0.433034, 0.366687, 0.454136, 0.450668, 0.444081, 0.414856, 0.311707, 0.387226, 0.454136, 0.497853, 0.505461, 0.494003, 0.490133, 0.476583, 0.51388, 0.59508, 0.59508, 0.618285, 0.51388, 0.414856, 0.328603, 0.236433, 0.281712, 0.200174, 0.257454, 0.359901, 0.401658, 0.494003, 0.5017, 0.468512, 0.433034, 0.440853, 0.408655, 0.444081, 0.444081, 0.447574, 0.356642, 0.394753, 0.401658, 0.494003, 0.585406, 0.690604, 0.801317, 0.795062, 0.894241, 0.823549, 0.694846, 0.562014, 0.440853, 0.454136, 0.483068, 0.480142, 0.461924, 0.40511, 0.4292, 0.444081, 0.433034, 0.447574, 0.401658, 0.394753, 0.359901, 0.268042, 0.243554, 0.243554, 0.291804, 0.17593, 0.257454, 0.335645, 0.332115, 0.418646, 0.384043, 0.377384, 0.31487, 0.243554, 0.247041, 0.257454, 0.243554, 0.236433, 0.21291, 0.239899, 0.225814, 0.225814, 0.318242, 0.36309, 0.281712, 0.268042, 0.318242, 0.311707, 0.243554, 0.332115, 0.332115, 0.332115, 0.30533, 0.370445, 0.352862, 0.401658, 0.31487, 0.318242, 0.318242, 0.41194, 0.450668, 0.384043, 0.41194, 0.384043, 0.366687, 0.366687, 0.394753, 0.436924, 0.447574, 0.529623, 0.517562, 0.447574, 0.454136, 0.398279, 0.394753, 0.483068, 0.4292, 0.517562, 0.414856, 0.450668, 0.418646, 0.418646, 0.529623, 0.538167, 0.604312, 0.562014, 0.680603, 0.521092, 0.509769, 0.494003, 0.483068, 0.483068, 0.557691, 0.472492, 0.59508, 0.59508, 0.553315, 0.534167, 0.433034, 0.454136, 0.387226, 0.42561, 0.422041, 0.408655, 0.42561, 0.311707, 0.311707, 0.203355, 0.203355, 0.203355, 0.239899, 0.200174, 0.129801, 0.111485, 0.129801, 0.118441, 0.127496, 0.147574, 0.229226, 0.324872, 0.390993, 0.422041, 0.384043, 0.352862, 0.25406, 0.147574, 0.200174, 0.225814, 0.321458, 0.414856, 0.414856, 0.346032, 0.394753, 0.483068, 0.521092, 0.534167, 0.525368, 0.553315, 0.58069, 0.468512, 0.465241, 0.384043, 0.408655, 0.398279, 0.41194, 0.494003, 0.509769, 0.557691, 0.454136, 0.458154, 0.472492, 0.387226, 0.454136, 0.401658, 0.324872, 0.291804, 0.318242, 0.321458, 0.298791, 0.311707, 0.418646, 0.335645, 0.374039, 0.359901, 0.414856, 0.36309, 0.288399, 0.36309, 0.321458, 0.349426, 0.356642, 0.342579, 0.450668, 0.318242, 0.359901, 0.356642, 0.356642, 0.36309, 0.284882, 0.185198, 0.132295, 0.098513, 0.15008, 0.132295, 0.137348, 0.106997, 0.071867, 0.094817, 0.058088, 0.058088, 0.092881, 0.092881, 0.045352, 0.041405, 0.081712, 0.060549, 0.100716, 0.127496, 0.083462, 0.158265, 0.239899, 0.173081, 0.232838, 0.158265, 0.229226, 0.209395, 0.25406, 0.352862, 0.384043, 0.483068, 0.433034, 0.42561, 0.390993, 0.517562, 0.521092, 0.529623, 0.497853, 0.4292, 0.332115, 0.41194, 0.377384, 0.377384, 0.401658, 0.377384, 0.359901, 0.271506, 0.271506, 0.173081, 0.179055, 0.18812, 0.173081, 0.25406, 0.170161, 0.142424, 0.158265, 0.127496, 0.116183, 0.147574, 0.17593, 0.236433, 0.191378, 0.158265, 0.129801, 0.18812, 0.15008, 0.264545, 0.36309], '')</t>
  </si>
  <si>
    <t>[33, 34, 35, 36, 37, 38, 39, 84, 85, 86, 87, 88, 89, 90, 91, 96, 97, 98, 99, 103, 140, 176, 177, 178, 222, 223, 224, 225, 226, 227, 228, 231, 232, 233, 234, 235, 236, 238, 239, 242, 243, 244, 245, 275, 276, 277,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403, 404, 405, 406, 407, 410, 435, 439, 440, 441, 442, 443, 453, 465, 466, 467, 468, 469, 470, 471, 472, 534, 535, 542, 547, 548, 549, 550, 551, 552, 553, 557, 559, 560, 561, 562, 599, 600, 601, 602, 603, 611, 612, 678, 679, 680]</t>
  </si>
  <si>
    <t>163)</t>
  </si>
  <si>
    <t xml:space="preserve">F5S2F1|F5S2F1_9ENTR DnaA initiator-associating protein DiaA OS=Enterobacter hormaechei ATCC 49162 </t>
  </si>
  <si>
    <t>([0.046336, 0.0704, 0.038042, 0.06184, 0.088832, 0.125101, 0.078022, 0.078022, 0.078022, 0.078022, 0.109221, 0.109221, 0.106997, 0.116183, 0.118441, 0.158265, 0.096677, 0.139895, 0.225814, 0.298791, 0.257454, 0.203355, 0.21291, 0.219301, 0.15284, 0.155435, 0.147574, 0.155435, 0.118441, 0.15284, 0.179055, 0.170161, 0.200174, 0.194234, 0.102787, 0.06184, 0.047319, 0.083462, 0.088832, 0.083462, 0.106997, 0.127496, 0.127496, 0.100716, 0.170161, 0.196879, 0.194234, 0.206376, 0.18812, 0.236433, 0.194234, 0.196879, 0.155435, 0.092881, 0.164327, 0.247041, 0.216401, 0.308712, 0.318242, 0.328603, 0.339168, 0.366687, 0.370445, 0.318242, 0.387226, 0.346032, 0.291804, 0.25031, 0.161087, 0.271506, 0.311707, 0.356642, 0.366687, 0.335645, 0.36309, 0.268042, 0.271506, 0.339168, 0.229226, 0.194234, 0.185198, 0.191378, 0.164327, 0.102787, 0.170161, 0.15008, 0.194234, 0.196879, 0.147574, 0.191378, 0.182256, 0.185198, 0.125101, 0.120615, 0.142424, 0.129801, 0.196879, 0.196879, 0.200174, 0.284882, 0.328603, 0.257454, 0.167087, 0.106997, 0.144935, 0.081712, 0.076542, 0.069024, 0.120615, 0.18812, 0.229226, 0.229226, 0.222385, 0.298791, 0.206376, 0.179055, 0.257454, 0.229226, 0.167087, 0.21291, 0.18812, 0.15008, 0.15284, 0.229226, 0.31487, 0.356642, 0.41194, 0.418646, 0.324872, 0.26085, 0.236433, 0.15284, 0.155435, 0.15008, 0.086953, 0.15284, 0.206376, 0.203355, 0.25406, 0.236433, 0.191378, 0.219301, 0.170161, 0.155435, 0.15008, 0.179055, 0.179055, 0.219301, 0.155435, 0.257454, 0.225814, 0.25406, 0.247041, 0.278302, 0.281712, 0.374039, 0.359901, 0.366687, 0.339168, 0.31487, 0.30533, 0.346032, 0.370445, 0.414856, 0.509769, 0.472492, 0.346032, 0.339168, 0.264545, 0.346032, 0.25031, 0.257454, 0.18812, 0.284882, 0.170161, 0.10481, 0.106997, 0.116183, 0.118441, 0.086953, 0.046336, 0.10481, 0.098513, 0.092881, 0.122885, 0.125101, 0.129801, 0.179055, 0.147574, 0.185198, 0.142424, 0.191378, 0.275179, 0.359901, 0.308712, 0.42561], '')</t>
  </si>
  <si>
    <t xml:space="preserve">F5S2F9|F5S2F9_9ENTR Ubiquinone biosynthesis accessory factor UbiT OS=Enterobacter hormaechei ATCC 49162 </t>
  </si>
  <si>
    <t>([0.054297, 0.020522, 0.033407, 0.0704, 0.090864, 0.090864, 0.055536, 0.0704, 0.050641, 0.083462, 0.06312, 0.076542, 0.079919, 0.060549, 0.078022, 0.067594, 0.059222, 0.032677, 0.034068, 0.058088, 0.094817, 0.055536, 0.069024, 0.071867, 0.059222, 0.037156, 0.025316, 0.045352, 0.023534, 0.03976, 0.015694, 0.022667, 0.023963, 0.035586, 0.023963, 0.020165, 0.045352, 0.055536, 0.111485, 0.06312, 0.074921, 0.033407, 0.030003, 0.06184, 0.056825, 0.051831, 0.041405, 0.042364, 0.045352, 0.048328, 0.051831, 0.067594, 0.069024, 0.073402, 0.047319, 0.086953, 0.047319, 0.042364, 0.021381, 0.01078, 0.018106, 0.016528, 0.021816, 0.042364, 0.041405, 0.044297, 0.045352, 0.054297, 0.054297, 0.032677, 0.06184, 0.06184, 0.100716, 0.086953, 0.079919, 0.120615, 0.127496, 0.139895, 0.142424, 0.137348, 0.243554, 0.206376, 0.219301, 0.264545, 0.243554, 0.243554, 0.15284, 0.096677, 0.129801, 0.127496, 0.161087, 0.139895, 0.122885, 0.120615, 0.147574, 0.158265, 0.216401, 0.219301, 0.301917, 0.21291, 0.219301, 0.122885, 0.15284, 0.137348, 0.155435, 0.094817, 0.056825, 0.054297, 0.10481, 0.129801, 0.219301, 0.257454, 0.30533, 0.222385, 0.229226, 0.144935, 0.078022, 0.03976, 0.034884, 0.036378, 0.036378, 0.059222, 0.129801, 0.10481, 0.06312, 0.073402, 0.073402, 0.127496, 0.21291, 0.167087, 0.196879, 0.179055, 0.147574, 0.083462, 0.132295, 0.106997, 0.142424, 0.15284, 0.182256, 0.196879, 0.15284, 0.203355, 0.25031, 0.142424, 0.11371, 0.200174, 0.158265, 0.243554, 0.15008, 0.137348, 0.170161, 0.170161, 0.209395, 0.247041, 0.332115, 0.335645, 0.366687, 0.408655, 0.494003, 0.461924, 0.454136, 0.517562, 0.604312, 0.51388, 0.648219, 0.733139, 0.703578, 0.741537, 0.728858, 0.856457, 0.865454, 0.859585, 0.795062, 0.707965], '')</t>
  </si>
  <si>
    <t>[161, 162, 163, 164, 165, 166, 167, 168, 169, 170, 171, 172, 173]</t>
  </si>
  <si>
    <t xml:space="preserve">F5S2G0|F5S2G0_9ENTR Ubiquinone biosynthesis protein UbiU OS=Enterobacter hormaechei ATCC 49162 </t>
  </si>
  <si>
    <t>([0.144935, 0.139895, 0.081712, 0.11371, 0.11371, 0.11371, 0.069024, 0.102787, 0.139895, 0.161087, 0.158265, 0.209395, 0.164327, 0.185198, 0.179055, 0.161087, 0.132295, 0.098513, 0.102787, 0.098513, 0.173081, 0.15008, 0.194234, 0.247041, 0.247041, 0.288399, 0.206376, 0.275179, 0.25031, 0.15284, 0.170161, 0.106997, 0.106997, 0.139895, 0.196879, 0.295083, 0.298791, 0.311707, 0.418646, 0.384043, 0.301917, 0.308712, 0.18812, 0.118441, 0.15008, 0.155435, 0.158265, 0.268042, 0.301917, 0.308712, 0.308712, 0.30533, 0.321458, 0.284882, 0.173081, 0.185198, 0.18812, 0.161087, 0.125101, 0.120615, 0.167087, 0.239899, 0.222385, 0.239899, 0.278302, 0.271506, 0.158265, 0.158265, 0.158265, 0.129801, 0.081712, 0.144935, 0.10481, 0.147574, 0.144935, 0.243554, 0.147574, 0.139895, 0.21291, 0.257454, 0.216401, 0.120615, 0.064632, 0.037156, 0.058088, 0.074921, 0.042364, 0.067594, 0.047319, 0.026892, 0.037156, 0.032017, 0.024393, 0.026338, 0.036378, 0.046336, 0.023963, 0.050641, 0.054297, 0.036378, 0.038042, 0.047319, 0.085092, 0.100716, 0.158265, 0.129801, 0.129801, 0.173081, 0.200174, 0.21291, 0.308712, 0.308712, 0.418646, 0.465241, 0.468512, 0.384043, 0.380708, 0.36309, 0.243554, 0.243554, 0.335645, 0.328603, 0.21291, 0.219301, 0.219301, 0.194234, 0.26085, 0.185198, 0.155435, 0.098513, 0.137348, 0.132295, 0.081712, 0.044297, 0.03976, 0.026892, 0.042364, 0.044297, 0.059222, 0.10481, 0.10481, 0.06312, 0.050641, 0.102787, 0.06184, 0.098513, 0.139895, 0.094817, 0.161087, 0.147574, 0.239899, 0.15284, 0.079919, 0.098513, 0.081712, 0.081712, 0.139895, 0.083462, 0.045352, 0.038858, 0.030003, 0.023087, 0.043307, 0.051831, 0.050641, 0.045352, 0.024826, 0.013821, 0.0198, 0.016826, 0.016826, 0.010372, 0.014783, 0.027463, 0.036378, 0.074921, 0.088832, 0.098513, 0.164327, 0.182256, 0.271506, 0.281712, 0.225814, 0.209395, 0.236433, 0.209395, 0.291804, 0.268042, 0.284882, 0.284882, 0.185198, 0.275179, 0.36309, 0.36309, 0.387226, 0.377384, 0.380708, 0.271506, 0.271506, 0.26085, 0.324872, 0.247041, 0.291804, 0.390993, 0.328603, 0.225814, 0.17593, 0.191378, 0.295083, 0.275179, 0.281712, 0.401658, 0.394753, 0.401658, 0.40511, 0.349426, 0.342579, 0.257454, 0.36309, 0.356642, 0.281712, 0.194234, 0.271506, 0.257454, 0.239899, 0.216401, 0.219301, 0.243554, 0.243554, 0.243554, 0.346032, 0.339168, 0.236433, 0.239899, 0.200174, 0.127496, 0.161087, 0.17593, 0.288399, 0.264545, 0.25406, 0.257454, 0.359901, 0.366687, 0.291804, 0.311707, 0.324872, 0.324872, 0.414856, 0.414856, 0.342579, 0.25406, 0.225814, 0.288399, 0.295083, 0.247041, 0.295083, 0.278302, 0.206376, 0.179055, 0.11371, 0.125101, 0.18812, 0.17593, 0.17593, 0.243554, 0.222385, 0.328603, 0.377384, 0.271506, 0.200174, 0.271506, 0.352862, 0.324872, 0.332115, 0.318242, 0.342579, 0.275179, 0.275179, 0.335645, 0.318242, 0.318242, 0.318242, 0.31487, 0.243554, 0.203355, 0.185198, 0.200174, 0.200174, 0.229226, 0.321458, 0.295083, 0.275179, 0.295083, 0.356642, 0.356642, 0.332115, 0.288399, 0.346032, 0.36309, 0.36309, 0.311707, 0.390993, 0.349426, 0.311707, 0.384043, 0.440853, 0.461924, 0.454136, 0.433034, 0.4292, 0.42561, 0.433034, 0.458154, 0.401658, 0.30533, 0.335645, 0.356642, 0.458154, 0.390993, 0.384043, 0.359901, 0.422041, 0.401658, 0.41194, 0.444081, 0.42561, 0.377384, 0.346032, 0.30533, 0.247041], '')</t>
  </si>
  <si>
    <t xml:space="preserve">F5S2G1|F5S2G1_9ENTR Ubiquinone biosynthesis protein UbiV OS=Enterobacter hormaechei ATCC 49162 </t>
  </si>
  <si>
    <t>([0.013265, 0.009096, 0.01227, 0.017138, 0.028107, 0.041405, 0.028695, 0.043307, 0.06184, 0.035586, 0.025762, 0.034884, 0.037156, 0.051831, 0.042364, 0.074921, 0.074921, 0.059222, 0.0704, 0.120615, 0.134866, 0.127496, 0.132295, 0.083462, 0.083462, 0.081712, 0.06184, 0.0704, 0.034884, 0.031287, 0.066181, 0.111485, 0.109221, 0.085092, 0.111485, 0.134866, 0.086953, 0.086953, 0.096677, 0.064632, 0.034068, 0.058088, 0.081712, 0.11371, 0.173081, 0.173081, 0.100716, 0.100716, 0.144935, 0.216401, 0.216401, 0.219301, 0.222385, 0.164327, 0.139895, 0.083462, 0.081712, 0.127496, 0.078022, 0.059222, 0.066181, 0.073402, 0.0704, 0.073402, 0.088832, 0.088832, 0.100716, 0.098513, 0.118441, 0.132295, 0.081712, 0.081712, 0.081712, 0.043307, 0.043307, 0.073402, 0.132295, 0.132295, 0.139895, 0.118441, 0.088832, 0.090864, 0.144935, 0.118441, 0.139895, 0.15284, 0.098513, 0.086953, 0.100716, 0.0704, 0.067594, 0.0704, 0.034884, 0.029376, 0.058088, 0.086953, 0.076542, 0.041405, 0.051831, 0.023534, 0.033407, 0.046336, 0.076542, 0.0704, 0.0704, 0.044297, 0.043307, 0.035586, 0.021816, 0.033407, 0.041405, 0.026338, 0.045352, 0.056825, 0.069024, 0.037156, 0.023963, 0.015694, 0.023963, 0.020876, 0.03976, 0.046336, 0.058088, 0.058088, 0.031287, 0.019401, 0.024826, 0.028107, 0.038042, 0.073402, 0.041405, 0.049374, 0.073402, 0.076542, 0.069024, 0.041405, 0.055536, 0.096677, 0.096677, 0.059222, 0.06312, 0.066181, 0.041405, 0.043307, 0.048328, 0.05306, 0.106997, 0.074921, 0.060549, 0.094817, 0.088832, 0.0704, 0.079919, 0.05306, 0.055536, 0.069024, 0.069024, 0.083462, 0.044297, 0.071867, 0.118441, 0.067594, 0.079919, 0.094817, 0.073402, 0.037156, 0.06312, 0.051831, 0.092881, 0.044297, 0.021381, 0.021816, 0.036378, 0.032017, 0.047319, 0.047319, 0.078022, 0.122885, 0.147574, 0.225814, 0.243554, 0.26085, 0.225814, 0.21291, 0.298791, 0.219301, 0.196879, 0.125101, 0.15008, 0.090864, 0.200174, 0.318242, 0.308712, 0.339168, 0.339168, 0.301917, 0.206376, 0.194234, 0.203355, 0.191378, 0.200174, 0.196879, 0.18812, 0.243554, 0.134866, 0.090864, 0.111485, 0.206376, 0.295083, 0.206376, 0.30533, 0.284882, 0.236433, 0.236433, 0.236433, 0.158265, 0.142424, 0.134866, 0.142424, 0.086953, 0.078022, 0.076542, 0.081712, 0.047319, 0.058088, 0.109221, 0.125101, 0.185198, 0.173081, 0.118441, 0.137348, 0.142424, 0.111485, 0.098513, 0.098513, 0.06312, 0.106997, 0.17593, 0.18812, 0.191378, 0.275179, 0.275179, 0.206376, 0.111485, 0.144935, 0.139895, 0.092881, 0.125101, 0.106997, 0.056825, 0.090864, 0.106997, 0.10481, 0.142424, 0.203355, 0.200174, 0.243554, 0.243554, 0.243554, 0.247041, 0.26085, 0.182256, 0.191378, 0.216401, 0.328603, 0.356642, 0.40511, 0.370445, 0.36309, 0.394753, 0.414856, 0.321458, 0.359901, 0.349426, 0.26085, 0.222385, 0.222385, 0.185198, 0.206376, 0.120615, 0.185198, 0.134866, 0.173081, 0.142424, 0.144935, 0.11371, 0.090864, 0.06184, 0.122885, 0.083462, 0.060549, 0.10481], '')</t>
  </si>
  <si>
    <t xml:space="preserve">F5S2G4|F5S2G4_9ENTR Aromatic amino acid permease OS=Enterobacter hormaechei ATCC 49162 </t>
  </si>
  <si>
    <t>([0.366687, 0.377384, 0.216401, 0.102787, 0.127496, 0.15008, 0.102787, 0.0704, 0.03976, 0.023963, 0.030003, 0.045352, 0.064632, 0.030003, 0.030611, 0.028695, 0.020876, 0.020165, 0.013821, 0.007645, 0.00777, 0.004976, 0.005683, 0.006194, 0.006894, 0.005734, 0.005683, 0.007177, 0.008075, 0.008075, 0.007315, 0.004775, 0.003555, 0.003405, 0.003366, 0.003997, 0.003555, 0.00292, 0.002327, 0.001722, 0.002761, 0.002035, 0.001808, 0.001344, 0.001417, 0.001305, 0.001533, 0.001533, 0.001533, 0.001267, 0.001434, 0.001572, 0.001709, 0.002662, 0.002396, 0.003478, 0.0028, 0.003405, 0.003276, 0.004208, 0.004483, 0.004358, 0.005872, 0.009015, 0.006894, 0.008895, 0.014783, 0.009294, 0.009865, 0.010221, 0.018415, 0.014315, 0.014315, 0.025762, 0.022667, 0.029376, 0.015078, 0.031287, 0.015694, 0.0198, 0.020165, 0.040537, 0.021381, 0.021381, 0.01204, 0.020165, 0.009728, 0.007177, 0.007315, 0.004921, 0.003512, 0.00246, 0.003512, 0.003461, 0.003053, 0.002078, 0.001417, 0.001967, 0.001597, 0.00231, 0.00283, 0.002662, 0.001808, 0.001786, 0.001778, 0.002512, 0.003014, 0.00292, 0.003671, 0.00543, 0.006374, 0.009015, 0.009015, 0.009096, 0.010509, 0.014783, 0.022306, 0.047319, 0.024826, 0.025316, 0.025762, 0.014586, 0.010372, 0.009294, 0.01204, 0.008409, 0.008624, 0.006374, 0.008895, 0.005683, 0.003727, 0.00359, 0.002529, 0.00292, 0.002688, 0.00359, 0.003341, 0.003341, 0.002512, 0.003461, 0.003997, 0.003366, 0.004646, 0.005223, 0.005734, 0.005223, 0.005249, 0.005249, 0.005872, 0.006795, 0.008525, 0.008624, 0.01227, 0.011518, 0.008895, 0.006482, 0.006482, 0.004358, 0.004899, 0.006194, 0.004611, 0.003366, 0.003997, 0.003864, 0.003478, 0.004921, 0.006795, 0.008276, 0.008723, 0.007091, 0.004689, 0.006245, 0.006894, 0.005872, 0.009728, 0.01204, 0.022667, 0.022667, 0.050641, 0.025762, 0.028107, 0.066181, 0.06312, 0.032677, 0.018106, 0.020165, 0.020165, 0.010221, 0.014586, 0.007877, 0.008723, 0.00962, 0.00777, 0.010221, 0.007315, 0.006701, 0.006194, 0.005872, 0.005623, 0.005992, 0.006482, 0.006894, 0.006194, 0.006374, 0.007315, 0.010672, 0.009015, 0.006039, 0.008525, 0.007645, 0.014315, 0.025762, 0.05306, 0.074921, 0.037156, 0.054297, 0.055536, 0.069024, 0.035586, 0.021816, 0.011106, 0.016826, 0.014783, 0.009483, 0.009483, 0.009977, 0.006988, 0.010131, 0.010221, 0.007031, 0.00543, 0.003757, 0.00246, 0.001692, 0.001202, 0.001692, 0.002349, 0.001872, 0.00243, 0.003478, 0.003177, 0.004775, 0.004921, 0.005249, 0.008075, 0.007091, 0.005734, 0.008002, 0.005503, 0.006567, 0.009977, 0.014586, 0.026892, 0.054297, 0.11371, 0.102787, 0.11371, 0.06312, 0.048328, 0.028695, 0.028107, 0.045352, 0.0198, 0.018415, 0.015344, 0.009401, 0.010926, 0.021816, 0.021381, 0.046336, 0.060549, 0.028695, 0.031287, 0.017447, 0.010672, 0.007031, 0.008075, 0.005992, 0.005086, 0.006894, 0.00962, 0.005872, 0.005872, 0.006142, 0.00543, 0.005378, 0.006795, 0.006142, 0.004247, 0.004315, 0.003298, 0.003461, 0.003405, 0.003276, 0.003246, 0.002881, 0.003997, 0.003671, 0.003405, 0.004414, 0.004611, 0.003246, 0.003246, 0.003671, 0.003109, 0.003701, 0.003864, 0.003864, 0.005011, 0.005872, 0.005932, 0.00777, 0.004835, 0.006894, 0.007177, 0.008895, 0.00962, 0.006374, 0.00962, 0.008624, 0.006795, 0.007259, 0.012491, 0.013821, 0.009401, 0.018415, 0.016826, 0.009483, 0.006567, 0.005503, 0.007259, 0.007645, 0.007555, 0.007645, 0.00543, 0.003757, 0.003821, 0.003757, 0.005249, 0.003671, 0.004775, 0.006795, 0.004414, 0.003512, 0.004388, 0.005932, 0.004135, 0.003053, 0.003671, 0.004414, 0.004315, 0.003014, 0.003177, 0.002705, 0.002976, 0.002881, 0.003512, 0.003997, 0.005799, 0.005683, 0.008276, 0.009728, 0.009977, 0.008804, 0.010221, 0.01227, 0.013613, 0.026892, 0.021381, 0.028695, 0.021816, 0.022306, 0.038042, 0.030611, 0.042364, 0.10481, 0.139895, 0.092881, 0.067594, 0.032017, 0.016826, 0.009728, 0.007177, 0.004577, 0.007091, 0.004921, 0.005011, 0.004835, 0.004208, 0.004976, 0.003821, 0.004899, 0.005318, 0.003821, 0.003804, 0.003701, 0.002211, 0.002761, 0.002881, 0.002366, 0.003607, 0.00389, 0.003804, 0.005086, 0.006701, 0.005683, 0.007091, 0.005872, 0.004414, 0.004208, 0.004646, 0.005378, 0.004208, 0.004899], '')</t>
  </si>
  <si>
    <t xml:space="preserve">F5S2G6|F5S2G6_9ENTR Lipoprotein NlpI OS=Enterobacter hormaechei ATCC 49162 </t>
  </si>
  <si>
    <t>([0.005872, 0.008525, 0.009294, 0.007495, 0.010221, 0.008409, 0.009015, 0.011342, 0.010131, 0.012491, 0.017138, 0.020876, 0.017138, 0.008895, 0.014586, 0.023534, 0.023087, 0.055536, 0.055536, 0.067594, 0.083462, 0.066181, 0.076542, 0.05306, 0.100716, 0.116183, 0.196879, 0.147574, 0.158265, 0.236433, 0.26085, 0.17593, 0.10481, 0.074921, 0.118441, 0.118441, 0.088832, 0.102787, 0.096677, 0.081712, 0.083462, 0.083462, 0.125101, 0.102787, 0.139895, 0.076542, 0.066181, 0.069024, 0.129801, 0.137348, 0.127496, 0.090864, 0.147574, 0.158265, 0.158265, 0.120615, 0.137348, 0.17593, 0.158265, 0.100716, 0.106997, 0.102787, 0.137348, 0.134866, 0.081712, 0.100716, 0.100716, 0.092881, 0.069024, 0.034884, 0.024393, 0.024393, 0.033407, 0.034068, 0.027463, 0.047319, 0.090864, 0.064632, 0.037156, 0.030003, 0.025762, 0.044297, 0.098513, 0.098513, 0.076542, 0.158265, 0.17593, 0.196879, 0.109221, 0.144935, 0.144935, 0.109221, 0.111485, 0.056825, 0.029376, 0.035586, 0.037156, 0.037156, 0.037156, 0.066181, 0.090864, 0.079919, 0.092881, 0.060549, 0.045352, 0.034884, 0.031287, 0.023534, 0.018106, 0.03976, 0.035586, 0.040537, 0.041405, 0.046336, 0.048328, 0.094817, 0.18812, 0.18812, 0.11371, 0.15008, 0.092881, 0.0704, 0.139895, 0.076542, 0.102787, 0.118441, 0.18812, 0.102787, 0.102787, 0.122885, 0.067594, 0.03976, 0.06184, 0.106997, 0.090864, 0.158265, 0.142424, 0.069024, 0.054297, 0.100716, 0.096677, 0.167087, 0.125101, 0.076542, 0.106997, 0.046336, 0.028695, 0.031287, 0.06184, 0.079919, 0.158265, 0.25031, 0.346032, 0.380708, 0.26085, 0.264545, 0.247041, 0.173081, 0.15008, 0.111485, 0.060549, 0.031287, 0.0198, 0.036378, 0.067594, 0.079919, 0.094817, 0.161087, 0.170161, 0.15284, 0.155435, 0.106997, 0.092881, 0.098513, 0.066181, 0.081712, 0.079919, 0.088832, 0.139895, 0.137348, 0.229226, 0.308712, 0.398279, 0.483068, 0.450668, 0.461924, 0.480142, 0.447574, 0.436924, 0.295083, 0.318242, 0.21291, 0.185198, 0.209395, 0.102787, 0.076542, 0.078022, 0.083462, 0.083462, 0.049374, 0.102787, 0.100716, 0.088832, 0.092881, 0.050641, 0.03976, 0.03976, 0.034884, 0.043307, 0.041405, 0.073402, 0.071867, 0.10481, 0.15284, 0.147574, 0.268042, 0.352862, 0.433034, 0.349426, 0.30533, 0.414856, 0.418646, 0.31487, 0.342579, 0.359901, 0.447574, 0.509769, 0.370445, 0.295083, 0.298791, 0.308712, 0.328603, 0.232838, 0.18812, 0.120615, 0.111485, 0.060549, 0.059222, 0.066181, 0.086953, 0.111485, 0.096677, 0.081712, 0.134866, 0.118441, 0.066181, 0.032017, 0.027463, 0.034068, 0.049374, 0.055536, 0.046336, 0.054297, 0.098513, 0.106997, 0.167087, 0.182256, 0.155435, 0.109221, 0.11371, 0.142424, 0.127496, 0.081712, 0.083462, 0.051831, 0.037156, 0.0704, 0.085092, 0.088832, 0.088832, 0.064632, 0.094817, 0.118441, 0.122885, 0.118441, 0.17593, 0.185198, 0.111485, 0.17593, 0.26085, 0.236433, 0.243554, 0.26085, 0.352862, 0.356642, 0.418646, 0.494003, 0.454136, 0.545602, 0.538167, 0.671169, 0.812494, 0.812494, 0.795062], '')</t>
  </si>
  <si>
    <t>[226, 288, 289, 290, 291, 292, 293]</t>
  </si>
  <si>
    <t xml:space="preserve">F5S2G9|F5S2G9_9ENTR Ribosome-binding factor A OS=Enterobacter hormaechei ATCC 49162 </t>
  </si>
  <si>
    <t>([0.377384, 0.352862, 0.398279, 0.447574, 0.408655, 0.440853, 0.458154, 0.494003, 0.40511, 0.390993, 0.324872, 0.281712, 0.232838, 0.243554, 0.229226, 0.356642, 0.268042, 0.268042, 0.243554, 0.268042, 0.268042, 0.271506, 0.30533, 0.268042, 0.219301, 0.271506, 0.271506, 0.206376, 0.194234, 0.288399, 0.25031, 0.346032, 0.394753, 0.480142, 0.472492, 0.480142, 0.387226, 0.450668, 0.366687, 0.332115, 0.295083, 0.229226, 0.196879, 0.142424, 0.173081, 0.118441, 0.071867, 0.074921, 0.118441, 0.122885, 0.127496, 0.191378, 0.185198, 0.194234, 0.137348, 0.134866, 0.139895, 0.203355, 0.15284, 0.225814, 0.225814, 0.161087, 0.225814, 0.342579, 0.377384, 0.374039, 0.480142, 0.450668, 0.352862, 0.342579, 0.335645, 0.25406, 0.170161, 0.164327, 0.185198, 0.219301, 0.191378, 0.179055, 0.118441, 0.182256, 0.120615, 0.096677, 0.179055, 0.179055, 0.111485, 0.134866, 0.071867, 0.038042, 0.042364, 0.076542, 0.083462, 0.083462, 0.083462, 0.090864, 0.096677, 0.098513, 0.096677, 0.116183, 0.094817, 0.147574, 0.158265, 0.164327, 0.164327, 0.139895, 0.132295, 0.142424, 0.094817, 0.161087, 0.26085, 0.352862, 0.349426, 0.349426, 0.346032, 0.422041, 0.422041, 0.422041, 0.458154, 0.461924, 0.472492, 0.517562, 0.51388, 0.494003, 0.613573, 0.707965, 0.694846, 0.680603, 0.767246, 0.852992, 0.859585, 0.856457, 0.846163, 0.834292, 0.808535, 0.808535], '')</t>
  </si>
  <si>
    <t>[119, 120, 122, 123, 124, 125, 126, 127, 128, 129, 130, 131, 132, 133]</t>
  </si>
  <si>
    <t xml:space="preserve">F5S2H0|F5S2H0_9ENTR Translation initiation factor IF-2 OS=Enterobacter hormaechei ATCC 49162 </t>
  </si>
  <si>
    <t>([0.408655, 0.454136, 0.374039, 0.41194, 0.440853, 0.468512, 0.422041, 0.458154, 0.476583, 0.433034, 0.401658, 0.414856, 0.422041, 0.342579, 0.384043, 0.394753, 0.433034, 0.444081, 0.380708, 0.483068, 0.490133, 0.509769, 0.486429, 0.575842, 0.58069, 0.58069, 0.517562, 0.585406, 0.553315, 0.557691, 0.648219, 0.703578, 0.703578, 0.703578, 0.728858, 0.680603, 0.648219, 0.703578, 0.618285, 0.720929, 0.666105, 0.690604, 0.720929, 0.741537, 0.733139, 0.724957, 0.771762, 0.83125, 0.819762, 0.779859, 0.775545, 0.699094, 0.716283, 0.707965, 0.694846, 0.76285, 0.81615, 0.83125, 0.805026, 0.808535, 0.808535, 0.745909, 0.788093, 0.76285, 0.759478, 0.759478, 0.76285, 0.707965, 0.699094, 0.699094, 0.767246, 0.712013, 0.784345, 0.712013, 0.720929, 0.675549, 0.671169, 0.661982, 0.661982, 0.657645, 0.724957, 0.618285, 0.63748, 0.570702, 0.557691, 0.56648, 0.613573, 0.618285, 0.632174, 0.618285, 0.63748, 0.626927, 0.622677, 0.59917, 0.666105, 0.661982, 0.724957, 0.73685, 0.733139, 0.741537, 0.73685, 0.741537, 0.805026, 0.856457, 0.865454, 0.876521, 0.865454, 0.834292, 0.819762, 0.819762, 0.823549, 0.819762, 0.81615, 0.868118, 0.871313, 0.871313, 0.862302, 0.862302, 0.852992, 0.865454, 0.819762, 0.812494, 0.805026, 0.819762, 0.808535, 0.808535, 0.798249, 0.798249, 0.795062, 0.795062, 0.784345, 0.784345, 0.771762, 0.788093, 0.775545, 0.791621, 0.805026, 0.801317, 0.795062, 0.788093, 0.775545, 0.823549, 0.83125, 0.834292, 0.83125, 0.827927, 0.83125, 0.827927, 0.795062, 0.795062, 0.81615, 0.83125, 0.849326, 0.862302, 0.862302, 0.868118, 0.868118, 0.868118, 0.868118, 0.874069, 0.882776, 0.894241, 0.889439, 0.891961, 0.88723, 0.882776, 0.885302, 0.874069, 0.885302, 0.91684, 0.915074, 0.905695, 0.899122, 0.891961, 0.862302, 0.849326, 0.834292, 0.819762, 0.812494, 0.823549, 0.819762, 0.827927, 0.812494, 0.805026, 0.795062, 0.795062, 0.759478, 0.771762, 0.784345, 0.779859, 0.76285, 0.750527, 0.741537, 0.707965, 0.699094, 0.741537, 0.759478, 0.767246, 0.771762, 0.767246, 0.767246, 0.76285, 0.759478, 0.76285, 0.791621, 0.801317, 0.805026, 0.852992, 0.852992, 0.81615, 0.827927, 0.834292, 0.834292, 0.846163, 0.901269, 0.903857, 0.905695, 0.908098, 0.912647, 0.919029, 0.924947, 0.885302, 0.908098, 0.885302, 0.885302, 0.879233, 0.882776, 0.891961, 0.905695, 0.89662, 0.91684, 0.91684, 0.908098, 0.915074, 0.91684, 0.894241, 0.901269, 0.901269, 0.899122, 0.899122, 0.865454, 0.868118, 0.908098, 0.88723, 0.910643, 0.908098, 0.905695, 0.903857, 0.89662, 0.879233, 0.876521, 0.874069, 0.852992, 0.849326, 0.84206, 0.874069, 0.859585, 0.84206, 0.83125, 0.83125, 0.837511, 0.871313, 0.889439, 0.876521, 0.879233, 0.885302, 0.882776, 0.871313, 0.874069, 0.871313, 0.874069, 0.88723, 0.879233, 0.88723, 0.88723, 0.876521, 0.798249, 0.808535, 0.812494, 0.819762, 0.812494, 0.801317, 0.805026, 0.771762, 0.784345, 0.775545, 0.771762, 0.779859, 0.779859, 0.703578, 0.720929, 0.724957, 0.716283, 0.63748, 0.653063, 0.666105, 0.728858, 0.767246, 0.784345, 0.76285, 0.703578, 0.724957, 0.724957, 0.73685, 0.680603, 0.618285, 0.538167, 0.538167, 0.541878, 0.562014, 0.549308, 0.538167, 0.472492, 0.472492, 0.56648, 0.483068, 0.468512, 0.444081, 0.458154, 0.422041, 0.418646, 0.414856, 0.401658, 0.398279, 0.390993, 0.450668, 0.447574, 0.444081, 0.440853, 0.408655, 0.384043, 0.4292, 0.422041, 0.408655, 0.408655, 0.374039, 0.408655, 0.40511, 0.398279, 0.328603, 0.359901, 0.390993, 0.387226, 0.31487, 0.324872, 0.332115, 0.332115, 0.390993, 0.436924, 0.447574, 0.398279, 0.36309, 0.359901, 0.377384, 0.454136, 0.42561, 0.444081, 0.490133, 0.51388, 0.447574, 0.444081, 0.359901, 0.352862, 0.41194, 0.505461, 0.51388, 0.517562, 0.422041, 0.436924, 0.480142, 0.440853, 0.444081, 0.465241, 0.494003, 0.490133, 0.483068, 0.529623, 0.538167, 0.51388, 0.486429, 0.517562, 0.575842, 0.699094, 0.73685, 0.73685, 0.675549, 0.707965, 0.59508, 0.604312, 0.59014, 0.468512, 0.458154, 0.521092, 0.585406, 0.497853, 0.5017, 0.509769, 0.494003, 0.483068, 0.494003, 0.529623, 0.472492, 0.418646, 0.41194, 0.284882, 0.196879, 0.225814, 0.196879, 0.268042, 0.332115, 0.26085, 0.318242, 0.359901, 0.359901, 0.366687, 0.40511, 0.387226, 0.370445, 0.291804, 0.298791, 0.301917, 0.311707, 0.308712, 0.384043, 0.346032, 0.346032, 0.444081, 0.374039, 0.390993, 0.390993, 0.414856, 0.497853, 0.529623, 0.483068, 0.401658, 0.387226, 0.321458, 0.25031, 0.268042, 0.359901, 0.387226, 0.377384, 0.374039, 0.4292, 0.40511, 0.332115, 0.433034, 0.422041, 0.450668, 0.42561, 0.390993, 0.366687, 0.352862, 0.324872, 0.374039, 0.42561, 0.42561, 0.545602, 0.529623, 0.444081, 0.370445, 0.26085, 0.200174, 0.137348, 0.137348, 0.134866, 0.232838, 0.239899, 0.236433, 0.209395, 0.17593, 0.232838, 0.247041, 0.25031, 0.194234, 0.203355, 0.203355, 0.125101, 0.122885, 0.200174, 0.232838, 0.291804, 0.335645, 0.370445, 0.444081, 0.401658, 0.465241, 0.366687, 0.284882, 0.219301, 0.257454, 0.229226, 0.206376, 0.194234, 0.116183, 0.194234, 0.173081, 0.229226, 0.339168, 0.295083, 0.298791, 0.288399, 0.30533, 0.335645, 0.298791, 0.284882, 0.36309, 0.349426, 0.349426, 0.418646, 0.494003, 0.4292, 0.497853, 0.41194, 0.377384, 0.509769, 0.517562, 0.545602, 0.418646, 0.394753, 0.42561, 0.433034, 0.444081, 0.436924, 0.328603, 0.30533, 0.342579, 0.26085, 0.243554, 0.295083, 0.288399, 0.247041, 0.335645, 0.349426, 0.414856, 0.359901, 0.342579, 0.339168, 0.236433, 0.236433, 0.25031, 0.222385, 0.127496, 0.096677, 0.055536, 0.111485, 0.155435, 0.142424, 0.142424, 0.088832, 0.118441, 0.073402, 0.085092, 0.071867, 0.043307, 0.042364, 0.074921, 0.067594, 0.047319, 0.067594, 0.111485, 0.102787, 0.10481, 0.118441, 0.11371, 0.18812, 0.185198, 0.129801, 0.073402, 0.120615, 0.182256, 0.167087, 0.243554, 0.247041, 0.311707, 0.311707, 0.284882, 0.301917, 0.236433, 0.196879, 0.164327, 0.161087, 0.173081, 0.200174, 0.278302, 0.288399, 0.284882, 0.275179, 0.374039, 0.468512, 0.36309, 0.301917, 0.225814, 0.173081, 0.17593, 0.081712, 0.132295, 0.096677, 0.090864, 0.132295, 0.137348, 0.18812, 0.167087, 0.129801, 0.127496, 0.129801, 0.206376, 0.129801, 0.132295, 0.137348, 0.139895, 0.15284, 0.142424, 0.219301, 0.25031, 0.247041, 0.384043, 0.370445, 0.36309, 0.398279, 0.328603, 0.41194, 0.321458, 0.268042, 0.298791, 0.219301, 0.209395, 0.194234, 0.206376, 0.243554, 0.206376, 0.167087, 0.225814, 0.318242, 0.318242, 0.281712, 0.288399, 0.18812, 0.129801, 0.206376, 0.185198, 0.268042, 0.25031, 0.335645, 0.387226, 0.390993, 0.490133, 0.418646, 0.387226, 0.377384, 0.26085, 0.291804, 0.324872, 0.324872, 0.308712, 0.194234, 0.264545, 0.271506, 0.271506, 0.335645, 0.257454, 0.21291, 0.196879, 0.206376, 0.216401, 0.243554, 0.243554, 0.222385, 0.206376, 0.25031, 0.342579, 0.394753, 0.288399, 0.25031, 0.268042, 0.236433, 0.346032, 0.359901, 0.339168, 0.422041, 0.359901, 0.454136, 0.5017, 0.433034, 0.440853, 0.342579, 0.281712, 0.200174, 0.200174, 0.247041, 0.247041, 0.170161, 0.200174, 0.301917, 0.335645, 0.25031, 0.301917, 0.26085, 0.161087, 0.164327, 0.161087, 0.225814, 0.144935, 0.081712, 0.118441, 0.066181, 0.116183, 0.173081, 0.264545, 0.284882, 0.247041, 0.229226, 0.229226, 0.219301, 0.142424, 0.083462, 0.125101, 0.11371, 0.134866, 0.15284, 0.147574, 0.137348, 0.078022, 0.132295, 0.21291, 0.225814, 0.318242, 0.288399, 0.284882, 0.191378, 0.15008, 0.185198, 0.161087, 0.222385, 0.243554, 0.301917, 0.301917, 0.222385, 0.161087, 0.161087, 0.132295, 0.142424, 0.096677, 0.161087, 0.132295, 0.127496, 0.100716, 0.094817, 0.094817, 0.090864, 0.139895, 0.116183, 0.081712, 0.10481, 0.086953, 0.086953, 0.106997, 0.109221, 0.182256, 0.167087, 0.170161, 0.191378, 0.116183, 0.170161, 0.118441, 0.085092, 0.047319, 0.06312, 0.037156, 0.026338, 0.028107, 0.032017, 0.031287, 0.054297, 0.040537, 0.040537, 0.029376, 0.029376, 0.048328, 0.036378, 0.034884, 0.034884, 0.071867, 0.129801, 0.074921, 0.109221, 0.182256, 0.268042, 0.170161, 0.164327, 0.243554, 0.15284, 0.116183, 0.179055, 0.127496, 0.15284, 0.18812, 0.158265, 0.086953, 0.085092, 0.106997, 0.200174, 0.196879, 0.092881, 0.081712, 0.11371, 0.069024, 0.05306, 0.049374, 0.059222, 0.081712, 0.05306, 0.096677, 0.129801, 0.116183, 0.179055, 0.109221, 0.100716, 0.147574, 0.247041, 0.264545, 0.295083, 0.17593, 0.179055, 0.21291, 0.139895, 0.167087, 0.26085, 0.30533, 0.236433, 0.225814, 0.179055, 0.167087, 0.173081, 0.155435, 0.170161, 0.096677, 0.173081, 0.179055, 0.111485, 0.106997, 0.098513, 0.041405, 0.071867, 0.078022, 0.127496, 0.139895, 0.147574, 0.15008, 0.092881, 0.139895, 0.206376, 0.295083, 0.339168, 0.339168, 0.281712, 0.264545, 0.268042, 0.25031, 0.179055, 0.26085, 0.271506, 0.18812, 0.30533, 0.318242, 0.232838, 0.222385, 0.222385, 0.21291, 0.209395, 0.25031, 0.173081, 0.173081, 0.125101, 0.086953, 0.086953, 0.076542, 0.045352, 0.088832, 0.051831, 0.086953, 0.086953, 0.086953, 0.088832, 0.069024, 0.050641, 0.066181, 0.051831, 0.067594, 0.050641, 0.033407, 0.030611, 0.048328, 0.028107, 0.038042], '')</t>
  </si>
  <si>
    <t>[21,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314, 358, 364, 365, 366, 376, 377, 378, 380, 381, 382, 383, 384, 385, 386, 387, 388, 389, 392, 393, 395, 396, 400, 432, 457, 458, 515, 516, 517, 682]</t>
  </si>
  <si>
    <t>(288</t>
  </si>
  <si>
    <t>289)</t>
  </si>
  <si>
    <t xml:space="preserve">F5S2H1|F5S2H1_9ENTR Transcription termination/antitermination protein NusA OS=Enterobacter hormaechei ATCC 49162 </t>
  </si>
  <si>
    <t>([0.17593, 0.129801, 0.167087, 0.225814, 0.281712, 0.291804, 0.318242, 0.25031, 0.31487, 0.324872, 0.359901, 0.366687, 0.281712, 0.206376, 0.203355, 0.25406, 0.25031, 0.281712, 0.339168, 0.377384, 0.288399, 0.288399, 0.356642, 0.332115, 0.328603, 0.298791, 0.298791, 0.284882, 0.291804, 0.271506, 0.284882, 0.281712, 0.219301, 0.301917, 0.324872, 0.30533, 0.264545, 0.349426, 0.264545, 0.275179, 0.288399, 0.349426, 0.374039, 0.366687, 0.401658, 0.298791, 0.321458, 0.346032, 0.264545, 0.324872, 0.30533, 0.222385, 0.155435, 0.161087, 0.109221, 0.164327, 0.185198, 0.182256, 0.182256, 0.25406, 0.278302, 0.295083, 0.298791, 0.308712, 0.229226, 0.225814, 0.247041, 0.247041, 0.216401, 0.288399, 0.288399, 0.206376, 0.295083, 0.370445, 0.454136, 0.525368, 0.4292, 0.4292, 0.433034, 0.42561, 0.436924, 0.332115, 0.26085, 0.281712, 0.278302, 0.36309, 0.275179, 0.36309, 0.352862, 0.308712, 0.342579, 0.257454, 0.359901, 0.339168, 0.25031, 0.25031, 0.257454, 0.339168, 0.335645, 0.377384, 0.366687, 0.359901, 0.366687, 0.356642, 0.281712, 0.278302, 0.264545, 0.275179, 0.25406, 0.26085, 0.301917, 0.30533, 0.390993, 0.356642, 0.288399, 0.30533, 0.229226, 0.229226, 0.229226, 0.137348, 0.147574, 0.164327, 0.161087, 0.229226, 0.308712, 0.380708, 0.298791, 0.232838, 0.311707, 0.324872, 0.25031, 0.209395, 0.191378, 0.191378, 0.15284, 0.232838, 0.291804, 0.366687, 0.370445, 0.288399, 0.387226, 0.318242, 0.318242, 0.232838, 0.216401, 0.21291, 0.21291, 0.295083, 0.291804, 0.311707, 0.308712, 0.387226, 0.4292, 0.450668, 0.436924, 0.440853, 0.349426, 0.284882, 0.268042, 0.264545, 0.352862, 0.332115, 0.332115, 0.352862, 0.4292, 0.450668, 0.461924, 0.356642, 0.346032, 0.461924, 0.4292, 0.440853, 0.418646, 0.36309, 0.346032, 0.370445, 0.366687, 0.366687, 0.366687, 0.346032, 0.268042, 0.25031, 0.30533, 0.394753, 0.332115, 0.335645, 0.324872, 0.288399, 0.387226, 0.31487, 0.191378, 0.132295, 0.132295, 0.134866, 0.203355, 0.206376, 0.236433, 0.311707, 0.36309, 0.359901, 0.318242, 0.398279, 0.321458, 0.194234, 0.179055, 0.132295, 0.147574, 0.100716, 0.139895, 0.144935, 0.139895, 0.222385, 0.301917, 0.30533, 0.243554, 0.164327, 0.182256, 0.096677, 0.088832, 0.088832, 0.122885, 0.15008, 0.139895, 0.222385, 0.349426, 0.356642, 0.444081, 0.4292, 0.468512, 0.433034, 0.332115, 0.390993, 0.324872, 0.308712, 0.30533, 0.384043, 0.486429, 0.465241, 0.553315, 0.461924, 0.5017, 0.575842, 0.525368, 0.534167, 0.486429, 0.398279, 0.328603, 0.328603, 0.301917, 0.321458, 0.324872, 0.387226, 0.408655, 0.40511, 0.418646, 0.380708, 0.301917, 0.291804, 0.30533, 0.324872, 0.332115, 0.318242, 0.284882, 0.366687, 0.36309, 0.301917, 0.370445, 0.349426, 0.281712, 0.232838, 0.164327, 0.173081, 0.209395, 0.225814, 0.324872, 0.284882, 0.321458, 0.284882, 0.219301, 0.137348, 0.134866, 0.17593, 0.147574, 0.127496, 0.139895, 0.122885, 0.203355, 0.134866, 0.182256, 0.243554, 0.239899, 0.25406, 0.17593, 0.17593, 0.185198, 0.170161, 0.185198, 0.182256, 0.288399, 0.318242, 0.422041, 0.321458, 0.321458, 0.291804, 0.339168, 0.278302, 0.308712, 0.30533, 0.291804, 0.295083, 0.30533, 0.36309, 0.342579, 0.41194, 0.390993, 0.380708, 0.366687, 0.384043, 0.394753, 0.318242, 0.349426, 0.25406, 0.31487, 0.342579, 0.422041, 0.321458, 0.349426, 0.349426, 0.257454, 0.356642, 0.30533, 0.30533, 0.271506, 0.321458, 0.332115, 0.271506, 0.275179, 0.288399, 0.200174, 0.196879, 0.232838, 0.229226, 0.311707, 0.346032, 0.31487, 0.328603, 0.377384, 0.384043, 0.352862, 0.408655, 0.295083, 0.390993, 0.384043, 0.339168, 0.380708, 0.36309, 0.342579, 0.247041, 0.247041, 0.236433, 0.239899, 0.291804, 0.31487, 0.206376, 0.173081, 0.203355, 0.129801, 0.096677, 0.060549, 0.085092, 0.118441, 0.18812, 0.100716, 0.096677, 0.179055, 0.11371, 0.137348, 0.232838, 0.232838, 0.194234, 0.200174, 0.134866, 0.147574, 0.116183, 0.18812, 0.239899, 0.158265, 0.147574, 0.243554, 0.219301, 0.206376, 0.185198, 0.120615, 0.219301, 0.239899, 0.275179, 0.359901, 0.271506, 0.271506, 0.321458, 0.268042, 0.339168, 0.4292, 0.377384, 0.380708, 0.380708, 0.366687, 0.418646, 0.418646, 0.401658, 0.5017, 0.40511, 0.377384, 0.377384, 0.339168, 0.321458, 0.308712, 0.324872, 0.390993, 0.284882, 0.311707, 0.408655, 0.40511, 0.36309, 0.414856, 0.414856, 0.440853, 0.444081, 0.387226, 0.390993, 0.394753, 0.308712, 0.414856, 0.444081, 0.440853, 0.483068, 0.458154, 0.40511, 0.291804, 0.264545, 0.243554, 0.225814, 0.142424, 0.132295, 0.122885, 0.086953, 0.10481, 0.06312, 0.038042, 0.066181, 0.064632, 0.0704, 0.122885, 0.064632, 0.054297, 0.10481, 0.102787, 0.111485, 0.088832, 0.158265, 0.191378, 0.216401, 0.203355, 0.298791, 0.232838, 0.288399, 0.301917, 0.222385, 0.298791, 0.380708, 0.398279, 0.468512, 0.41194, 0.401658, 0.509769, 0.458154, 0.346032, 0.308712, 0.281712, 0.318242, 0.288399, 0.284882, 0.275179, 0.229226, 0.147574, 0.142424, 0.125101, 0.134866, 0.222385, 0.18812, 0.15284, 0.109221, 0.096677, 0.094817, 0.071867, 0.042364, 0.06184, 0.102787, 0.096677, 0.090864], '')</t>
  </si>
  <si>
    <t>[75, 238, 240, 241, 242, 243, 410, 474]</t>
  </si>
  <si>
    <t xml:space="preserve">F5S2H2|F5S2H2_9ENTR Ribosome maturation factor RimP OS=Enterobacter hormaechei ATCC 49162 </t>
  </si>
  <si>
    <t>([0.076542, 0.132295, 0.078022, 0.056825, 0.078022, 0.048328, 0.076542, 0.043307, 0.034884, 0.044297, 0.056825, 0.069024, 0.125101, 0.120615, 0.15008, 0.074921, 0.111485, 0.056825, 0.03976, 0.03976, 0.043307, 0.074921, 0.074921, 0.134866, 0.191378, 0.118441, 0.203355, 0.127496, 0.232838, 0.31487, 0.268042, 0.236433, 0.25406, 0.179055, 0.17593, 0.170161, 0.257454, 0.196879, 0.284882, 0.339168, 0.359901, 0.257454, 0.271506, 0.185198, 0.18812, 0.200174, 0.321458, 0.216401, 0.298791, 0.21291, 0.173081, 0.147574, 0.185198, 0.106997, 0.173081, 0.118441, 0.118441, 0.11371, 0.194234, 0.194234, 0.144935, 0.219301, 0.301917, 0.318242, 0.349426, 0.219301, 0.216401, 0.161087, 0.264545, 0.257454, 0.243554, 0.203355, 0.284882, 0.167087, 0.257454, 0.239899, 0.328603, 0.349426, 0.278302, 0.216401, 0.142424, 0.158265, 0.088832, 0.088832, 0.056825, 0.059222, 0.076542, 0.076542, 0.100716, 0.086953, 0.083462, 0.132295, 0.11371, 0.122885, 0.216401, 0.132295, 0.076542, 0.066181, 0.047319, 0.047319, 0.06312, 0.106997, 0.170161, 0.216401, 0.142424, 0.185198, 0.15284, 0.219301, 0.15284, 0.158265, 0.161087, 0.161087, 0.179055, 0.288399, 0.216401, 0.122885, 0.173081, 0.17593, 0.182256, 0.222385, 0.206376, 0.203355, 0.196879, 0.155435, 0.200174, 0.203355, 0.139895, 0.225814, 0.222385, 0.185198, 0.144935, 0.122885, 0.102787, 0.073402, 0.047319, 0.06184, 0.120615, 0.118441, 0.194234, 0.15008], '')</t>
  </si>
  <si>
    <t xml:space="preserve">F5S2H3|F5S2H3_9ENTR Argininosuccinate synthase OS=Enterobacter hormaechei ATCC 49162 </t>
  </si>
  <si>
    <t>([0.15008, 0.21291, 0.26085, 0.173081, 0.203355, 0.134866, 0.132295, 0.081712, 0.102787, 0.120615, 0.139895, 0.118441, 0.122885, 0.122885, 0.18812, 0.232838, 0.206376, 0.137348, 0.139895, 0.071867, 0.079919, 0.083462, 0.083462, 0.078022, 0.127496, 0.109221, 0.127496, 0.179055, 0.18812, 0.164327, 0.100716, 0.10481, 0.134866, 0.132295, 0.079919, 0.078022, 0.102787, 0.144935, 0.222385, 0.321458, 0.42561, 0.483068, 0.384043, 0.384043, 0.352862, 0.271506, 0.335645, 0.398279, 0.36309, 0.418646, 0.401658, 0.521092, 0.414856, 0.447574, 0.40511, 0.51388, 0.529623, 0.480142, 0.447574, 0.352862, 0.25031, 0.239899, 0.161087, 0.247041, 0.229226, 0.278302, 0.281712, 0.18812, 0.158265, 0.179055, 0.203355, 0.173081, 0.129801, 0.179055, 0.116183, 0.15008, 0.085092, 0.078022, 0.078022, 0.040537, 0.067594, 0.118441, 0.11371, 0.170161, 0.167087, 0.170161, 0.102787, 0.164327, 0.139895, 0.092881, 0.085092, 0.088832, 0.147574, 0.203355, 0.161087, 0.236433, 0.222385, 0.268042, 0.209395, 0.243554, 0.346032, 0.352862, 0.295083, 0.21291, 0.155435, 0.134866, 0.11371, 0.137348, 0.129801, 0.225814, 0.342579, 0.328603, 0.264545, 0.271506, 0.164327, 0.15008, 0.15008, 0.158265, 0.182256, 0.236433, 0.236433, 0.158265, 0.15008, 0.18812, 0.275179, 0.346032, 0.295083, 0.349426, 0.398279, 0.30533, 0.194234, 0.182256, 0.116183, 0.158265, 0.096677, 0.100716, 0.17593, 0.18812, 0.15284, 0.173081, 0.11371, 0.120615, 0.127496, 0.076542, 0.074921, 0.085092, 0.044297, 0.045352, 0.041405, 0.043307, 0.086953, 0.078022, 0.047319, 0.086953, 0.100716, 0.098513, 0.15008, 0.142424, 0.134866, 0.155435, 0.155435, 0.18812, 0.173081, 0.268042, 0.25406, 0.216401, 0.125101, 0.173081, 0.182256, 0.173081, 0.094817, 0.094817, 0.102787, 0.155435, 0.118441, 0.10481, 0.118441, 0.132295, 0.129801, 0.11371, 0.067594, 0.059222, 0.081712, 0.086953, 0.076542, 0.15008, 0.147574, 0.15008, 0.17593, 0.209395, 0.216401, 0.318242, 0.332115, 0.394753, 0.394753, 0.450668, 0.366687, 0.450668, 0.318242, 0.243554, 0.284882, 0.370445, 0.374039, 0.301917, 0.288399, 0.209395, 0.144935, 0.194234, 0.298791, 0.219301, 0.206376, 0.200174, 0.144935, 0.127496, 0.083462, 0.044297, 0.044297, 0.083462, 0.079919, 0.10481, 0.158265, 0.092881, 0.111485, 0.092881, 0.147574, 0.167087, 0.182256, 0.247041, 0.17593, 0.147574, 0.127496, 0.179055, 0.17593, 0.232838, 0.239899, 0.377384, 0.418646, 0.380708, 0.278302, 0.281712, 0.342579, 0.346032, 0.440853, 0.298791, 0.328603, 0.321458, 0.311707, 0.31487, 0.324872, 0.308712, 0.271506, 0.295083, 0.295083, 0.268042, 0.281712, 0.278302, 0.167087, 0.225814, 0.25406, 0.335645, 0.324872, 0.321458, 0.239899, 0.232838, 0.301917, 0.298791, 0.298791, 0.301917, 0.281712, 0.281712, 0.377384, 0.414856, 0.414856, 0.308712, 0.356642, 0.31487, 0.31487, 0.401658, 0.398279, 0.398279, 0.31487, 0.229226, 0.247041, 0.30533, 0.335645, 0.380708, 0.342579, 0.308712, 0.216401, 0.222385, 0.209395, 0.129801, 0.11371, 0.116183, 0.194234, 0.17593, 0.132295, 0.085092, 0.088832, 0.090864, 0.05306, 0.092881, 0.161087, 0.161087, 0.191378, 0.170161, 0.109221, 0.144935, 0.179055, 0.173081, 0.25031, 0.247041, 0.335645, 0.359901, 0.440853, 0.436924, 0.359901, 0.444081, 0.529623, 0.436924, 0.356642, 0.359901, 0.370445, 0.356642, 0.339168, 0.219301, 0.129801, 0.206376, 0.222385, 0.222385, 0.281712, 0.203355, 0.173081, 0.11371, 0.111485, 0.120615, 0.096677, 0.098513, 0.10481, 0.106997, 0.088832, 0.098513, 0.134866, 0.127496, 0.111485, 0.069024, 0.137348, 0.222385, 0.229226, 0.144935, 0.142424, 0.106997, 0.17593, 0.142424, 0.203355, 0.203355, 0.194234, 0.232838, 0.31487, 0.225814, 0.229226, 0.257454, 0.239899, 0.278302, 0.281712, 0.247041, 0.328603, 0.332115, 0.346032, 0.25406, 0.321458, 0.236433, 0.308712, 0.268042, 0.359901, 0.359901, 0.288399, 0.295083, 0.243554, 0.25406, 0.324872, 0.324872, 0.42561, 0.505461, 0.4292, 0.321458, 0.384043, 0.418646, 0.414856, 0.41194, 0.486429, 0.394753, 0.476583, 0.490133, 0.444081, 0.4292, 0.401658, 0.472492, 0.480142, 0.444081, 0.436924, 0.359901, 0.36309, 0.356642, 0.359901, 0.414856, 0.541878, 0.538167, 0.422041, 0.31487, 0.321458, 0.25031, 0.278302, 0.288399, 0.295083, 0.366687, 0.288399, 0.25031, 0.25406, 0.216401, 0.301917, 0.291804, 0.374039, 0.380708, 0.374039, 0.298791, 0.335645, 0.332115, 0.281712, 0.366687, 0.480142, 0.394753, 0.486429, 0.557691, 0.541878, 0.534167, 0.525368, 0.608892, 0.703578, 0.694846, 0.724957, 0.699094, 0.690604, 0.675549, 0.632174, 0.613573, 0.76285, 0.666105], '')</t>
  </si>
  <si>
    <t>[51, 55, 56, 318, 383, 406, 407, 433, 434, 435, 436, 437, 438, 439, 440, 441, 442, 443, 444, 445, 446, 447]</t>
  </si>
  <si>
    <t xml:space="preserve">F5S2H4|F5S2H4_9ENTR Protein-export membrane protein SecG OS=Enterobacter hormaechei ATCC 49162 </t>
  </si>
  <si>
    <t>([0.002482, 0.002503, 0.003014, 0.002623, 0.003109, 0.00283, 0.0028, 0.003246, 0.003053, 0.002727, 0.003079, 0.002606, 0.003804, 0.003671, 0.00407, 0.005249, 0.006894, 0.007555, 0.011342, 0.015694, 0.024826, 0.034884, 0.05306, 0.033407, 0.060549, 0.059222, 0.102787, 0.125101, 0.147574, 0.222385, 0.321458, 0.278302, 0.257454, 0.243554, 0.225814, 0.222385, 0.222385, 0.219301, 0.219301, 0.216401, 0.155435, 0.125101, 0.158265, 0.170161, 0.281712, 0.288399, 0.288399, 0.196879, 0.155435, 0.129801, 0.134866, 0.078022, 0.0704, 0.071867, 0.03976, 0.022667, 0.022667, 0.014315, 0.010372, 0.008723, 0.008409, 0.013821, 0.010672, 0.010926, 0.010372, 0.010509, 0.010221, 0.012491, 0.0198, 0.032017, 0.040537, 0.038042, 0.079919, 0.090864, 0.18812, 0.291804, 0.295083, 0.295083, 0.346032, 0.454136, 0.505461, 0.505461, 0.497853, 0.657645, 0.657645, 0.675549, 0.675549, 0.720929, 0.661982, 0.613573, 0.666105, 0.613573, 0.618285, 0.632174, 0.754692, 0.712013, 0.716283, 0.716283, 0.76285, 0.823549, 0.784345, 0.827927, 0.834292, 0.827927, 0.791621, 0.767246, 0.754692, 0.728858, 0.63748, 0.720929], '')</t>
  </si>
  <si>
    <t>[80, 81, 83, 84, 85, 86, 87, 88, 89, 90, 91, 92, 93, 94, 95, 96, 97, 98, 99, 100, 101, 102, 103, 104, 105, 106, 107, 108, 109]</t>
  </si>
  <si>
    <t xml:space="preserve">F5S2H5|F5S2H5_9ENTR Phosphoglucosamine mutase OS=Enterobacter hormaechei ATCC 49162 </t>
  </si>
  <si>
    <t>([0.318242, 0.200174, 0.25406, 0.284882, 0.328603, 0.264545, 0.288399, 0.321458, 0.30533, 0.356642, 0.284882, 0.335645, 0.370445, 0.36309, 0.25031, 0.18812, 0.203355, 0.30533, 0.222385, 0.21291, 0.129801, 0.106997, 0.144935, 0.139895, 0.137348, 0.092881, 0.085092, 0.0704, 0.067594, 0.086953, 0.071867, 0.120615, 0.118441, 0.096677, 0.054297, 0.064632, 0.058088, 0.096677, 0.094817, 0.164327, 0.170161, 0.26085, 0.209395, 0.239899, 0.239899, 0.158265, 0.182256, 0.182256, 0.229226, 0.225814, 0.194234, 0.127496, 0.142424, 0.116183, 0.120615, 0.120615, 0.155435, 0.196879, 0.167087, 0.173081, 0.10481, 0.098513, 0.078022, 0.127496, 0.069024, 0.071867, 0.122885, 0.173081, 0.209395, 0.219301, 0.225814, 0.288399, 0.339168, 0.257454, 0.257454, 0.170161, 0.170161, 0.206376, 0.239899, 0.278302, 0.17593, 0.257454, 0.225814, 0.278302, 0.247041, 0.349426, 0.257454, 0.196879, 0.109221, 0.134866, 0.092881, 0.088832, 0.074921, 0.098513, 0.164327, 0.109221, 0.109221, 0.179055, 0.185198, 0.179055, 0.109221, 0.18812, 0.10481, 0.069024, 0.059222, 0.042364, 0.046336, 0.078022, 0.118441, 0.179055, 0.116183, 0.164327, 0.173081, 0.179055, 0.120615, 0.11371, 0.219301, 0.278302, 0.185198, 0.194234, 0.167087, 0.268042, 0.236433, 0.36309, 0.465241, 0.490133, 0.490133, 0.486429, 0.401658, 0.324872, 0.346032, 0.4292, 0.366687, 0.377384, 0.284882, 0.349426, 0.318242, 0.264545, 0.30533, 0.390993, 0.284882, 0.25406, 0.247041, 0.25031, 0.196879, 0.200174, 0.179055, 0.179055, 0.109221, 0.194234, 0.161087, 0.096677, 0.092881, 0.111485, 0.100716, 0.088832, 0.111485, 0.122885, 0.164327, 0.098513, 0.098513, 0.102787, 0.122885, 0.118441, 0.086953, 0.100716, 0.060549, 0.040537, 0.047319, 0.086953, 0.044297, 0.0704, 0.122885, 0.125101, 0.10481, 0.10481, 0.120615, 0.102787, 0.058088, 0.040537, 0.086953, 0.090864, 0.100716, 0.066181, 0.064632, 0.120615, 0.074921, 0.122885, 0.144935, 0.194234, 0.129801, 0.125101, 0.155435, 0.088832, 0.088832, 0.066181, 0.071867, 0.144935, 0.147574, 0.219301, 0.170161, 0.15008, 0.085092, 0.132295, 0.236433, 0.257454, 0.173081, 0.25031, 0.222385, 0.264545, 0.284882, 0.284882, 0.366687, 0.324872, 0.332115, 0.342579, 0.390993, 0.366687, 0.268042, 0.17593, 0.15284, 0.25031, 0.236433, 0.295083, 0.295083, 0.191378, 0.170161, 0.15008, 0.129801, 0.094817, 0.096677, 0.086953, 0.137348, 0.137348, 0.170161, 0.25031, 0.17593, 0.129801, 0.106997, 0.10481, 0.173081, 0.206376, 0.209395, 0.209395, 0.25031, 0.239899, 0.25406, 0.271506, 0.356642, 0.398279, 0.494003, 0.387226, 0.308712, 0.209395, 0.134866, 0.073402, 0.060549, 0.092881, 0.173081, 0.200174, 0.18812, 0.179055, 0.179055, 0.158265, 0.170161, 0.098513, 0.102787, 0.147574, 0.134866, 0.116183, 0.071867, 0.066181, 0.122885, 0.120615, 0.158265, 0.247041, 0.352862, 0.346032, 0.342579, 0.239899, 0.26085, 0.264545, 0.229226, 0.147574, 0.15008, 0.15284, 0.155435, 0.15008, 0.090864, 0.118441, 0.076542, 0.078022, 0.079919, 0.06312, 0.106997, 0.088832, 0.086953, 0.086953, 0.109221, 0.064632, 0.0704, 0.037156, 0.0704, 0.085092, 0.086953, 0.092881, 0.096677, 0.155435, 0.155435, 0.158265, 0.129801, 0.134866, 0.18812, 0.158265, 0.200174, 0.21291, 0.284882, 0.284882, 0.284882, 0.216401, 0.216401, 0.206376, 0.206376, 0.203355, 0.200174, 0.291804, 0.291804, 0.284882, 0.281712, 0.295083, 0.384043, 0.291804, 0.321458, 0.295083, 0.298791, 0.200174, 0.196879, 0.137348, 0.094817, 0.074921, 0.094817, 0.129801, 0.167087, 0.243554, 0.247041, 0.26085, 0.21291, 0.206376, 0.129801, 0.139895, 0.139895, 0.085092, 0.102787, 0.15284, 0.17593, 0.170161, 0.247041, 0.206376, 0.173081, 0.271506, 0.308712, 0.247041, 0.206376, 0.173081, 0.182256, 0.118441, 0.11371, 0.074921, 0.076542, 0.106997, 0.098513, 0.092881, 0.147574, 0.206376, 0.239899, 0.164327, 0.209395, 0.222385, 0.268042, 0.384043, 0.278302, 0.271506, 0.332115, 0.342579, 0.377384, 0.335645, 0.41194, 0.342579, 0.465241, 0.42561, 0.4292, 0.352862, 0.349426, 0.352862, 0.346032, 0.308712, 0.394753, 0.31487, 0.222385, 0.144935, 0.134866, 0.191378, 0.191378, 0.219301, 0.291804, 0.342579, 0.408655, 0.321458, 0.298791, 0.288399, 0.25031, 0.247041, 0.26085, 0.281712, 0.278302, 0.295083, 0.30533, 0.321458, 0.356642, 0.447574, 0.461924, 0.465241, 0.486429, 0.377384, 0.349426, 0.356642, 0.342579, 0.216401, 0.264545, 0.36309, 0.328603, 0.324872, 0.36309, 0.398279, 0.349426, 0.332115, 0.291804, 0.25406, 0.203355, 0.209395, 0.164327, 0.216401, 0.167087, 0.109221, 0.216401], '')</t>
  </si>
  <si>
    <t xml:space="preserve">F5S2H6|F5S2H6_9ENTR Dihydropteroate synthase OS=Enterobacter hormaechei ATCC 49162 </t>
  </si>
  <si>
    <t>([0.219301, 0.132295, 0.173081, 0.222385, 0.301917, 0.342579, 0.281712, 0.271506, 0.298791, 0.229226, 0.17593, 0.216401, 0.161087, 0.243554, 0.380708, 0.418646, 0.408655, 0.291804, 0.291804, 0.298791, 0.384043, 0.374039, 0.468512, 0.476583, 0.480142, 0.450668, 0.356642, 0.339168, 0.387226, 0.356642, 0.377384, 0.461924, 0.454136, 0.497853, 0.497853, 0.380708, 0.335645, 0.25031, 0.36309, 0.335645, 0.324872, 0.298791, 0.30533, 0.209395, 0.132295, 0.137348, 0.092881, 0.15008, 0.229226, 0.236433, 0.268042, 0.342579, 0.346032, 0.370445, 0.401658, 0.359901, 0.414856, 0.472492, 0.490133, 0.480142, 0.436924, 0.458154, 0.505461, 0.517562, 0.521092, 0.59508, 0.56648, 0.56648, 0.486429, 0.517562, 0.42561, 0.356642, 0.370445, 0.342579, 0.225814, 0.196879, 0.236433, 0.26085, 0.144935, 0.222385, 0.161087, 0.144935, 0.078022, 0.069024, 0.03976, 0.071867, 0.090864, 0.090864, 0.129801, 0.209395, 0.200174, 0.200174, 0.179055, 0.161087, 0.203355, 0.222385, 0.219301, 0.209395, 0.15008, 0.247041, 0.200174, 0.271506, 0.275179, 0.271506, 0.281712, 0.36309, 0.257454, 0.247041, 0.247041, 0.170161, 0.15284, 0.15008, 0.239899, 0.324872, 0.298791, 0.191378, 0.275179, 0.271506, 0.243554, 0.281712, 0.295083, 0.335645, 0.328603, 0.328603, 0.447574, 0.36309, 0.281712, 0.288399, 0.257454, 0.264545, 0.31487, 0.31487, 0.295083, 0.275179, 0.301917, 0.328603, 0.42561, 0.370445, 0.41194, 0.461924, 0.458154, 0.472492, 0.458154, 0.359901, 0.465241, 0.447574, 0.447574, 0.408655, 0.465241, 0.51388, 0.4292, 0.476583, 0.465241, 0.352862, 0.236433, 0.132295, 0.147574, 0.142424, 0.102787, 0.109221, 0.096677, 0.076542, 0.0704, 0.071867, 0.10481, 0.094817, 0.048328, 0.06184, 0.118441, 0.15284, 0.142424, 0.132295, 0.074921, 0.043307, 0.092881, 0.194234, 0.284882, 0.164327, 0.158265, 0.144935, 0.132295, 0.132295, 0.200174, 0.120615, 0.120615, 0.15008, 0.161087, 0.158265, 0.161087, 0.102787, 0.054297, 0.044297, 0.078022, 0.078022, 0.129801, 0.134866, 0.059222, 0.06184, 0.127496, 0.067594, 0.127496, 0.076542, 0.094817, 0.051831, 0.05306, 0.034068, 0.032017, 0.023963, 0.042364, 0.051831, 0.086953, 0.139895, 0.137348, 0.079919, 0.129801, 0.134866, 0.074921, 0.088832, 0.090864, 0.054297, 0.106997, 0.127496, 0.196879, 0.185198, 0.268042, 0.264545, 0.328603, 0.328603, 0.366687, 0.284882, 0.25031, 0.182256, 0.158265, 0.132295, 0.134866, 0.11371, 0.088832, 0.11371, 0.185198, 0.173081, 0.203355, 0.209395, 0.111485, 0.06184, 0.056825, 0.033407, 0.06184, 0.064632, 0.040537, 0.040537, 0.076542, 0.096677, 0.096677, 0.125101, 0.15008, 0.196879, 0.229226, 0.194234, 0.164327, 0.170161, 0.142424, 0.179055, 0.109221, 0.15284, 0.203355, 0.206376, 0.298791, 0.30533, 0.298791, 0.377384, 0.275179, 0.275179, 0.243554, 0.298791, 0.257454, 0.271506, 0.288399, 0.25406, 0.321458, 0.40511, 0.352862, 0.384043], '')</t>
  </si>
  <si>
    <t>[62, 63, 64, 65, 66, 67, 69, 149]</t>
  </si>
  <si>
    <t xml:space="preserve">F5S2I1|F5S2I1_9ENTR 30S ribosomal protein S9 OS=Enterobacter hormaechei ATCC 49162 </t>
  </si>
  <si>
    <t>([0.390993, 0.42561, 0.450668, 0.476583, 0.5017, 0.480142, 0.458154, 0.480142, 0.422041, 0.342579, 0.281712, 0.318242, 0.380708, 0.370445, 0.359901, 0.352862, 0.436924, 0.440853, 0.384043, 0.298791, 0.31487, 0.318242, 0.321458, 0.324872, 0.247041, 0.247041, 0.284882, 0.236433, 0.15008, 0.203355, 0.301917, 0.384043, 0.390993, 0.332115, 0.339168, 0.308712, 0.247041, 0.18812, 0.268042, 0.332115, 0.440853, 0.349426, 0.342579, 0.264545, 0.200174, 0.278302, 0.25031, 0.185198, 0.257454, 0.356642, 0.281712, 0.278302, 0.203355, 0.134866, 0.100716, 0.102787, 0.083462, 0.122885, 0.167087, 0.164327, 0.158265, 0.085092, 0.134866, 0.134866, 0.200174, 0.232838, 0.229226, 0.232838, 0.216401, 0.219301, 0.229226, 0.30533, 0.225814, 0.308712, 0.387226, 0.436924, 0.356642, 0.390993, 0.387226, 0.308712, 0.311707, 0.311707, 0.394753, 0.31487, 0.321458, 0.31487, 0.346032, 0.271506, 0.298791, 0.380708, 0.349426, 0.332115, 0.239899, 0.257454, 0.257454, 0.257454, 0.284882, 0.332115, 0.366687, 0.374039, 0.387226, 0.387226, 0.390993, 0.390993, 0.472492, 0.398279, 0.394753, 0.31487, 0.394753, 0.390993, 0.359901, 0.390993, 0.394753, 0.494003, 0.608892, 0.604312, 0.483068, 0.483068, 0.517562, 0.51388, 0.486429, 0.549308, 0.538167, 0.51388, 0.490133, 0.468512, 0.557691, 0.534167, 0.694846, 0.675549], '')</t>
  </si>
  <si>
    <t>[4, 114, 115, 118, 119, 121, 122, 123, 126, 127, 128, 129]</t>
  </si>
  <si>
    <t xml:space="preserve">F5S2I2|F5S2I2_9ENTR 50S ribosomal protein L13 OS=Enterobacter hormaechei ATCC 49162 </t>
  </si>
  <si>
    <t>([0.4292, 0.486429, 0.521092, 0.545602, 0.418646, 0.335645, 0.295083, 0.257454, 0.284882, 0.281712, 0.308712, 0.346032, 0.349426, 0.349426, 0.370445, 0.366687, 0.398279, 0.328603, 0.275179, 0.268042, 0.275179, 0.257454, 0.219301, 0.219301, 0.225814, 0.247041, 0.335645, 0.387226, 0.444081, 0.458154, 0.483068, 0.454136, 0.465241, 0.377384, 0.377384, 0.483068, 0.497853, 0.4292, 0.509769, 0.545602, 0.538167, 0.529623, 0.51388, 0.458154, 0.374039, 0.308712, 0.308712, 0.31487, 0.291804, 0.295083, 0.284882, 0.225814, 0.229226, 0.167087, 0.25031, 0.247041, 0.232838, 0.222385, 0.284882, 0.288399, 0.288399, 0.288399, 0.247041, 0.25031, 0.239899, 0.328603, 0.394753, 0.476583, 0.458154, 0.497853, 0.41194, 0.408655, 0.468512, 0.41194, 0.472492, 0.480142, 0.454136, 0.440853, 0.342579, 0.346032, 0.352862, 0.311707, 0.232838, 0.243554, 0.335645, 0.4292, 0.447574, 0.447574, 0.450668, 0.394753, 0.30533, 0.394753, 0.31487, 0.291804, 0.31487, 0.311707, 0.301917, 0.288399, 0.21291, 0.339168, 0.328603, 0.31487, 0.384043, 0.384043, 0.408655, 0.408655, 0.377384, 0.311707, 0.206376, 0.206376, 0.264545, 0.268042, 0.26085, 0.281712, 0.219301, 0.25406, 0.25031, 0.268042, 0.318242, 0.40511, 0.390993, 0.40511, 0.380708, 0.324872, 0.418646, 0.440853, 0.458154, 0.5017, 0.480142, 0.5017, 0.497853, 0.41194, 0.476583, 0.454136, 0.509769, 0.622677, 0.657645, 0.642678, 0.59508, 0.549308, 0.497853, 0.444081], '')</t>
  </si>
  <si>
    <t>[2, 3, 38, 39, 40, 41, 42, 127, 129, 134, 135, 136, 137, 138, 139]</t>
  </si>
  <si>
    <t xml:space="preserve">F5S2I5|F5S2I5_9ENTR peptidase Do OS=Enterobacter hormaechei ATCC 49162 </t>
  </si>
  <si>
    <t>([0.236433, 0.229226, 0.15284, 0.18812, 0.137348, 0.173081, 0.122885, 0.15008, 0.109221, 0.132295, 0.132295, 0.15284, 0.086953, 0.109221, 0.094817, 0.085092, 0.069024, 0.092881, 0.090864, 0.111485, 0.132295, 0.203355, 0.167087, 0.275179, 0.278302, 0.356642, 0.374039, 0.4292, 0.339168, 0.461924, 0.461924, 0.408655, 0.377384, 0.529623, 0.458154, 0.40511, 0.42561, 0.450668, 0.408655, 0.41194, 0.41194, 0.384043, 0.308712, 0.308712, 0.275179, 0.203355, 0.203355, 0.127496, 0.164327, 0.247041, 0.216401, 0.191378, 0.271506, 0.308712, 0.271506, 0.308712, 0.394753, 0.281712, 0.321458, 0.41194, 0.51388, 0.387226, 0.414856, 0.480142, 0.465241, 0.359901, 0.433034, 0.444081, 0.545602, 0.486429, 0.529623, 0.545602, 0.59508, 0.604312, 0.553315, 0.562014, 0.604312, 0.476583, 0.608892, 0.557691, 0.447574, 0.42561, 0.51388, 0.517562, 0.447574, 0.440853, 0.450668, 0.472492, 0.418646, 0.366687, 0.394753, 0.356642, 0.25406, 0.161087, 0.096677, 0.120615, 0.122885, 0.106997, 0.196879, 0.122885, 0.071867, 0.116183, 0.122885, 0.102787, 0.116183, 0.164327, 0.167087, 0.25406, 0.170161, 0.206376, 0.161087, 0.17593, 0.194234, 0.275179, 0.370445, 0.476583, 0.370445, 0.377384, 0.332115, 0.31487, 0.308712, 0.308712, 0.311707, 0.301917, 0.349426, 0.346032, 0.359901, 0.450668, 0.468512, 0.447574, 0.40511, 0.40511, 0.308712, 0.298791, 0.225814, 0.232838, 0.222385, 0.359901, 0.339168, 0.377384, 0.298791, 0.387226, 0.486429, 0.398279, 0.366687, 0.26085, 0.21291, 0.219301, 0.219301, 0.219301, 0.30533, 0.247041, 0.335645, 0.346032, 0.332115, 0.422041, 0.31487, 0.275179, 0.167087, 0.142424, 0.088832, 0.142424, 0.144935, 0.170161, 0.158265, 0.182256, 0.185198, 0.209395, 0.203355, 0.209395, 0.164327, 0.173081, 0.25031, 0.243554, 0.222385, 0.158265, 0.144935, 0.194234, 0.144935, 0.203355, 0.239899, 0.308712, 0.308712, 0.206376, 0.179055, 0.185198, 0.206376, 0.288399, 0.200174, 0.209395, 0.21291, 0.155435, 0.088832, 0.094817, 0.100716, 0.182256, 0.216401, 0.216401, 0.164327, 0.257454, 0.268042, 0.26085, 0.271506, 0.275179, 0.36309, 0.349426, 0.40511, 0.298791, 0.216401, 0.31487, 0.209395, 0.209395, 0.308712, 0.422041, 0.324872, 0.225814, 0.206376, 0.155435, 0.164327, 0.257454, 0.21291, 0.132295, 0.081712, 0.06184, 0.078022, 0.079919, 0.079919, 0.096677, 0.155435, 0.147574, 0.139895, 0.134866, 0.125101, 0.0704, 0.049374, 0.047319, 0.106997, 0.106997, 0.18812, 0.15284, 0.122885, 0.144935, 0.232838, 0.232838, 0.264545, 0.236433, 0.25031, 0.173081, 0.106997, 0.116183, 0.109221, 0.109221, 0.196879, 0.142424, 0.225814, 0.264545, 0.356642, 0.236433, 0.164327, 0.155435, 0.11371, 0.134866, 0.134866, 0.111485, 0.194234, 0.170161, 0.158265, 0.127496, 0.206376, 0.206376, 0.170161, 0.264545, 0.236433, 0.134866, 0.18812, 0.127496, 0.129801, 0.090864, 0.15008, 0.229226, 0.229226, 0.288399, 0.196879, 0.142424, 0.164327, 0.164327, 0.137348, 0.088832, 0.132295, 0.129801, 0.203355, 0.232838, 0.232838, 0.236433, 0.328603, 0.301917, 0.380708, 0.30533, 0.370445, 0.359901, 0.352862, 0.366687, 0.335645, 0.342579, 0.346032, 0.346032, 0.247041, 0.321458, 0.414856, 0.377384, 0.401658, 0.324872, 0.324872, 0.328603, 0.264545, 0.236433, 0.281712, 0.206376, 0.278302, 0.281712, 0.291804, 0.206376, 0.170161, 0.232838, 0.321458, 0.40511, 0.440853, 0.529623, 0.483068, 0.465241, 0.401658, 0.36309, 0.36309, 0.36309, 0.288399, 0.301917, 0.339168, 0.339168, 0.414856, 0.40511, 0.444081, 0.356642, 0.447574, 0.408655, 0.414856, 0.342579, 0.332115, 0.219301, 0.229226, 0.257454, 0.257454, 0.328603, 0.328603, 0.408655, 0.408655, 0.454136, 0.545602, 0.5017, 0.5017, 0.509769, 0.422041, 0.384043, 0.5017, 0.465241, 0.458154, 0.450668, 0.521092, 0.483068, 0.585406, 0.480142, 0.480142, 0.490133, 0.483068, 0.490133, 0.41194, 0.41194, 0.454136, 0.458154, 0.494003, 0.476583, 0.468512, 0.468512, 0.468512, 0.370445, 0.40511, 0.490133, 0.418646, 0.433034, 0.461924, 0.454136, 0.541878, 0.59014, 0.541878, 0.509769, 0.505461, 0.562014, 0.56648, 0.465241, 0.480142, 0.480142, 0.494003, 0.505461, 0.534167, 0.444081, 0.444081, 0.440853, 0.370445, 0.450668, 0.440853, 0.444081, 0.450668, 0.387226, 0.356642, 0.384043, 0.328603, 0.295083, 0.335645, 0.31487, 0.398279, 0.377384, 0.311707, 0.225814, 0.229226, 0.291804, 0.374039, 0.472492, 0.444081, 0.444081, 0.342579, 0.311707, 0.229226, 0.229226, 0.209395, 0.132295, 0.137348, 0.209395, 0.247041, 0.25031, 0.275179, 0.196879, 0.139895, 0.125101, 0.127496, 0.073402, 0.076542, 0.06184, 0.037156, 0.033407, 0.038858, 0.056825, 0.051831, 0.074921, 0.049374, 0.083462, 0.142424], '')</t>
  </si>
  <si>
    <t>[33, 60, 68, 70, 71, 72, 73, 74, 75, 76, 78, 79, 82, 83, 327, 356, 357, 358, 359, 362, 366, 368, 390, 391, 392, 393, 394, 395, 396, 401, 402]</t>
  </si>
  <si>
    <t xml:space="preserve">F5S2I6|F5S2I6_9ENTR peptidase Do OS=Enterobacter hormaechei ATCC 49162 </t>
  </si>
  <si>
    <t>([0.004513, 0.006194, 0.005249, 0.004431, 0.004315, 0.004689, 0.005932, 0.00515, 0.004611, 0.004247, 0.00407, 0.004161, 0.004736, 0.006894, 0.006795, 0.006701, 0.010131, 0.010131, 0.006701, 0.010131, 0.014075, 0.014315, 0.014586, 0.019109, 0.043307, 0.073402, 0.043307, 0.047319, 0.086953, 0.155435, 0.25406, 0.349426, 0.394753, 0.476583, 0.398279, 0.408655, 0.41194, 0.42561, 0.42561, 0.517562, 0.422041, 0.4292, 0.541878, 0.5017, 0.505461, 0.5017, 0.454136, 0.5017, 0.41194, 0.42561, 0.342579, 0.243554, 0.236433, 0.236433, 0.200174, 0.15284, 0.158265, 0.239899, 0.225814, 0.182256, 0.222385, 0.311707, 0.311707, 0.21291, 0.268042, 0.203355, 0.179055, 0.219301, 0.200174, 0.271506, 0.257454, 0.328603, 0.346032, 0.232838, 0.18812, 0.203355, 0.308712, 0.298791, 0.298791, 0.209395, 0.155435, 0.085092, 0.081712, 0.085092, 0.144935, 0.137348, 0.161087, 0.090864, 0.094817, 0.170161, 0.144935, 0.15284, 0.164327, 0.147574, 0.15284, 0.129801, 0.102787, 0.055536, 0.056825, 0.06184, 0.10481, 0.182256, 0.209395, 0.122885, 0.127496, 0.10481, 0.060549, 0.058088, 0.0704, 0.06312, 0.059222, 0.079919, 0.074921, 0.041405, 0.078022, 0.144935, 0.137348, 0.142424, 0.161087, 0.100716, 0.090864, 0.054297, 0.056825, 0.071867, 0.134866, 0.120615, 0.142424, 0.142424, 0.247041, 0.318242, 0.232838, 0.268042, 0.173081, 0.182256, 0.268042, 0.257454, 0.25406, 0.335645, 0.401658, 0.476583, 0.461924, 0.461924, 0.570702, 0.480142, 0.440853, 0.349426, 0.318242, 0.229226, 0.308712, 0.281712, 0.311707, 0.318242, 0.291804, 0.295083, 0.281712, 0.284882, 0.295083, 0.200174, 0.200174, 0.179055, 0.170161, 0.170161, 0.106997, 0.102787, 0.125101, 0.182256, 0.26085, 0.298791, 0.298791, 0.298791, 0.203355, 0.179055, 0.295083, 0.284882, 0.370445, 0.377384, 0.377384, 0.380708, 0.377384, 0.281712, 0.281712, 0.291804, 0.394753, 0.450668, 0.450668, 0.394753, 0.398279, 0.41194, 0.401658, 0.505461, 0.51388, 0.622677, 0.604312, 0.517562, 0.422041, 0.356642, 0.36309, 0.352862, 0.257454, 0.349426, 0.461924, 0.36309, 0.318242, 0.301917, 0.247041, 0.25406, 0.349426, 0.257454, 0.25031, 0.170161, 0.17593, 0.173081, 0.17593, 0.185198, 0.232838, 0.31487, 0.408655, 0.40511, 0.440853, 0.557691, 0.557691, 0.440853, 0.534167, 0.476583, 0.447574, 0.450668, 0.476583, 0.377384, 0.476583, 0.387226, 0.450668, 0.444081, 0.444081, 0.356642, 0.311707, 0.311707, 0.311707, 0.209395, 0.132295, 0.111485, 0.109221, 0.109221, 0.179055, 0.125101, 0.127496, 0.15284, 0.229226, 0.129801, 0.134866, 0.125101, 0.122885, 0.144935, 0.137348, 0.142424, 0.236433, 0.191378, 0.15008, 0.182256, 0.225814, 0.324872, 0.324872, 0.321458, 0.321458, 0.31487, 0.380708, 0.384043, 0.394753, 0.408655, 0.40511, 0.5017, 0.5017, 0.505461, 0.440853, 0.374039, 0.377384, 0.377384, 0.390993, 0.390993, 0.390993, 0.422041, 0.408655, 0.436924, 0.394753, 0.36309, 0.374039, 0.342579, 0.42561, 0.321458, 0.324872, 0.339168, 0.339168, 0.356642, 0.370445, 0.349426, 0.332115, 0.324872, 0.236433, 0.311707, 0.342579, 0.31487, 0.352862, 0.321458, 0.219301, 0.25406, 0.25406, 0.170161, 0.216401, 0.225814, 0.275179, 0.281712, 0.359901, 0.284882, 0.236433, 0.324872, 0.324872, 0.41194, 0.440853, 0.51388, 0.505461, 0.414856, 0.318242, 0.318242, 0.278302, 0.366687, 0.291804, 0.281712, 0.370445, 0.359901, 0.370445, 0.401658, 0.380708, 0.284882, 0.36309, 0.30533, 0.295083, 0.311707, 0.318242, 0.200174, 0.209395, 0.222385, 0.229226, 0.349426, 0.284882, 0.370445, 0.359901, 0.414856, 0.440853, 0.414856, 0.380708, 0.328603, 0.30533, 0.278302, 0.374039, 0.324872, 0.454136], '')</t>
  </si>
  <si>
    <t>[39, 42, 43, 44, 45, 47, 142, 189, 190, 191, 192, 193, 219, 220, 222, 269, 270, 271, 317, 318]</t>
  </si>
  <si>
    <t xml:space="preserve">F5S2I7|F5S2I7_9ENTR Malate dehydrogenase OS=Enterobacter hormaechei ATCC 49162 </t>
  </si>
  <si>
    <t>([0.064632, 0.031287, 0.046336, 0.071867, 0.0704, 0.045352, 0.045352, 0.031287, 0.023534, 0.018106, 0.023534, 0.031287, 0.032677, 0.030611, 0.047319, 0.074921, 0.125101, 0.125101, 0.170161, 0.129801, 0.129801, 0.078022, 0.081712, 0.090864, 0.046336, 0.046336, 0.098513, 0.078022, 0.137348, 0.239899, 0.321458, 0.25406, 0.209395, 0.139895, 0.225814, 0.125101, 0.122885, 0.134866, 0.074921, 0.079919, 0.139895, 0.11371, 0.122885, 0.200174, 0.109221, 0.182256, 0.21291, 0.100716, 0.15008, 0.142424, 0.132295, 0.144935, 0.173081, 0.209395, 0.318242, 0.268042, 0.271506, 0.278302, 0.26085, 0.328603, 0.308712, 0.232838, 0.200174, 0.191378, 0.116183, 0.194234, 0.167087, 0.167087, 0.203355, 0.173081, 0.185198, 0.164327, 0.182256, 0.21291, 0.173081, 0.158265, 0.194234, 0.278302, 0.288399, 0.206376, 0.144935, 0.144935, 0.142424, 0.21291, 0.26085, 0.352862, 0.257454, 0.222385, 0.222385, 0.30533, 0.25406, 0.179055, 0.18812, 0.164327, 0.098513, 0.100716, 0.102787, 0.102787, 0.067594, 0.074921, 0.122885, 0.182256, 0.118441, 0.102787, 0.096677, 0.067594, 0.038042, 0.073402, 0.120615, 0.147574, 0.094817, 0.161087, 0.232838, 0.236433, 0.167087, 0.225814, 0.17593, 0.137348, 0.109221, 0.179055, 0.102787, 0.064632, 0.076542, 0.11371, 0.158265, 0.158265, 0.182256, 0.185198, 0.191378, 0.179055, 0.161087, 0.216401, 0.137348, 0.071867, 0.069024, 0.067594, 0.085092, 0.147574, 0.111485, 0.144935, 0.076542, 0.067594, 0.11371, 0.116183, 0.127496, 0.155435, 0.088832, 0.090864, 0.125101, 0.127496, 0.081712, 0.073402, 0.073402, 0.118441, 0.200174, 0.236433, 0.311707, 0.321458, 0.247041, 0.346032, 0.26085, 0.384043, 0.40511, 0.311707, 0.308712, 0.295083, 0.301917, 0.398279, 0.465241, 0.4292, 0.414856, 0.41194, 0.339168, 0.374039, 0.298791, 0.216401, 0.182256, 0.179055, 0.100716, 0.17593, 0.158265, 0.161087, 0.134866, 0.116183, 0.191378, 0.206376, 0.21291, 0.219301, 0.161087, 0.139895, 0.206376, 0.134866, 0.21291, 0.281712, 0.25031, 0.247041, 0.328603, 0.342579, 0.308712, 0.398279, 0.370445, 0.390993, 0.390993, 0.324872, 0.444081, 0.40511, 0.380708, 0.346032, 0.328603, 0.394753, 0.42561, 0.41194, 0.461924, 0.461924, 0.387226, 0.384043, 0.444081, 0.436924, 0.433034, 0.433034, 0.408655, 0.370445, 0.352862, 0.321458, 0.387226, 0.291804, 0.321458, 0.25406, 0.219301, 0.219301, 0.194234, 0.132295, 0.137348, 0.158265, 0.170161, 0.236433, 0.25031, 0.216401, 0.158265, 0.170161, 0.142424, 0.142424, 0.106997, 0.071867, 0.144935, 0.144935, 0.225814, 0.225814, 0.318242, 0.398279, 0.370445, 0.398279, 0.380708, 0.281712, 0.284882, 0.271506, 0.31487, 0.222385, 0.216401, 0.206376, 0.18812, 0.243554, 0.281712, 0.359901, 0.359901, 0.359901, 0.380708, 0.36309, 0.356642, 0.335645, 0.239899, 0.268042, 0.275179, 0.295083, 0.387226, 0.359901, 0.26085, 0.239899, 0.321458, 0.408655, 0.458154, 0.433034, 0.458154, 0.447574, 0.422041, 0.414856, 0.408655, 0.394753, 0.321458, 0.321458, 0.31487, 0.41194, 0.332115, 0.328603, 0.332115, 0.328603, 0.374039, 0.490133, 0.370445, 0.30533, 0.30533, 0.321458, 0.324872, 0.284882, 0.26085, 0.26085, 0.321458, 0.278302, 0.229226, 0.311707, 0.288399, 0.26085], '')</t>
  </si>
  <si>
    <t xml:space="preserve">F5S2I8|F5S2I8_9ENTR Arginine repressor OS=Enterobacter hormaechei ATCC 49162 </t>
  </si>
  <si>
    <t>([0.490133, 0.509769, 0.480142, 0.335645, 0.36309, 0.346032, 0.278302, 0.21291, 0.239899, 0.281712, 0.318242, 0.346032, 0.236433, 0.236433, 0.236433, 0.243554, 0.243554, 0.25406, 0.158265, 0.102787, 0.164327, 0.194234, 0.129801, 0.158265, 0.275179, 0.284882, 0.311707, 0.284882, 0.374039, 0.390993, 0.284882, 0.284882, 0.291804, 0.398279, 0.390993, 0.324872, 0.318242, 0.321458, 0.275179, 0.278302, 0.349426, 0.335645, 0.257454, 0.335645, 0.295083, 0.209395, 0.203355, 0.206376, 0.311707, 0.311707, 0.268042, 0.349426, 0.301917, 0.308712, 0.278302, 0.21291, 0.194234, 0.142424, 0.086953, 0.129801, 0.167087, 0.179055, 0.118441, 0.206376, 0.144935, 0.203355, 0.278302, 0.284882, 0.275179, 0.275179, 0.295083, 0.243554, 0.243554, 0.291804, 0.191378, 0.161087, 0.15008, 0.239899, 0.209395, 0.308712, 0.18812, 0.229226, 0.225814, 0.278302, 0.209395, 0.209395, 0.125101, 0.0704, 0.0704, 0.073402, 0.073402, 0.073402, 0.122885, 0.10481, 0.078022, 0.132295, 0.122885, 0.116183, 0.086953, 0.15008, 0.085092, 0.086953, 0.086953, 0.078022, 0.056825, 0.086953, 0.125101, 0.15008, 0.25031, 0.243554, 0.15284, 0.096677, 0.076542, 0.079919, 0.054297, 0.054297, 0.050641, 0.094817, 0.170161, 0.206376, 0.127496, 0.109221, 0.179055, 0.173081, 0.206376, 0.25406, 0.268042, 0.275179, 0.194234, 0.17593, 0.120615, 0.191378, 0.284882, 0.200174, 0.120615, 0.216401, 0.21291, 0.132295, 0.073402, 0.043307, 0.024393, 0.021816, 0.050641, 0.051831, 0.059222, 0.026338, 0.025762, 0.018415, 0.014075, 0.021816, 0.016257, 0.019401, 0.014315, 0.009294, 0.011903, 0.018415], '')</t>
  </si>
  <si>
    <t>[1]</t>
  </si>
  <si>
    <t xml:space="preserve">F5S2J2|F5S2J2_9ENTR p-hydroxybenzoic acid efflux pump subunit AaeB OS=Enterobacter hormaechei ATCC 49162 </t>
  </si>
  <si>
    <t>([0.004689, 0.006567, 0.004315, 0.004414, 0.003804, 0.004835, 0.003804, 0.00389, 0.003555, 0.003671, 0.003177, 0.002881, 0.001967, 0.002482, 0.002555, 0.001675, 0.001692, 0.002035, 0.001318, 0.001267, 0.000721, 0.001249, 0.000687, 0.001374, 0.001649, 0.002482, 0.002503, 0.002705, 0.002705, 0.002705, 0.002211, 0.003246, 0.00359, 0.004431, 0.003701, 0.003997, 0.00515, 0.006245, 0.006245, 0.010926, 0.009401, 0.00962, 0.007877, 0.010509, 0.009401, 0.009015, 0.009015, 0.00962, 0.008723, 0.010131, 0.015344, 0.023087, 0.011669, 0.015694, 0.010672, 0.0198, 0.032677, 0.031287, 0.020165, 0.021381, 0.010372, 0.008276, 0.014075, 0.019401, 0.012727, 0.008156, 0.008156, 0.005623, 0.003757, 0.004646, 0.004161, 0.002976, 0.00359, 0.003607, 0.002512, 0.002606, 0.001743, 0.001499, 0.001271, 0.001872, 0.001967, 0.003109, 0.003053, 0.002138, 0.001675, 0.001743, 0.001743, 0.001335, 0.001344, 0.001434, 0.001202, 0.000945, 0.001305, 0.001249, 0.001172, 0.001271, 0.001855, 0.002078, 0.001692, 0.00246, 0.00243, 0.001572, 0.001061, 0.001602, 0.001778, 0.002366, 0.003478, 0.004736, 0.004483, 0.005086, 0.005011, 0.007031, 0.006619, 0.006795, 0.006795, 0.007259, 0.010509, 0.008804, 0.008409, 0.008723, 0.006374, 0.004736, 0.004921, 0.006701, 0.004921, 0.006533, 0.006078, 0.006245, 0.006988, 0.007091, 0.005932, 0.007031, 0.00777, 0.01204, 0.009015, 0.007877, 0.009015, 0.009294, 0.01078, 0.011903, 0.0198, 0.041405, 0.041405, 0.049374, 0.024826, 0.046336, 0.023963, 0.016021, 0.009401, 0.007495, 0.007555, 0.008409, 0.008409, 0.008002, 0.005683, 0.005992, 0.004689, 0.005932, 0.006078, 0.006039, 0.00777, 0.005799, 0.005378, 0.007315, 0.010221, 0.011342, 0.01227, 0.020522, 0.037156, 0.035586, 0.050641, 0.076542, 0.069024, 0.048328, 0.028107, 0.043307, 0.085092, 0.098513, 0.100716, 0.047319, 0.038858, 0.040537, 0.041405, 0.024826, 0.014783, 0.013437, 0.0198, 0.018415, 0.0198, 0.017797, 0.034068, 0.034884, 0.028107, 0.056825, 0.102787, 0.132295, 0.092881, 0.090864, 0.134866, 0.079919, 0.094817, 0.111485, 0.106997, 0.18812, 0.275179, 0.339168, 0.25406, 0.275179, 0.275179, 0.229226, 0.225814, 0.21291, 0.21291, 0.191378, 0.194234, 0.167087, 0.203355, 0.298791, 0.298791, 0.324872, 0.31487, 0.398279, 0.401658, 0.380708, 0.384043, 0.377384, 0.398279, 0.40511, 0.384043, 0.356642, 0.308712, 0.324872, 0.335645, 0.257454, 0.346032, 0.25031, 0.291804, 0.196879, 0.129801, 0.137348, 0.142424, 0.203355, 0.139895, 0.15008, 0.182256, 0.109221, 0.0704, 0.042364, 0.074921, 0.085092, 0.10481, 0.161087, 0.179055, 0.182256, 0.18812, 0.137348, 0.216401, 0.216401, 0.308712, 0.291804, 0.278302, 0.288399, 0.232838, 0.194234, 0.191378, 0.194234, 0.30533, 0.318242, 0.414856, 0.418646, 0.342579, 0.335645, 0.349426, 0.257454, 0.243554, 0.298791, 0.36309, 0.271506, 0.26085, 0.247041, 0.311707, 0.311707, 0.291804, 0.31487, 0.332115, 0.301917, 0.196879, 0.17593, 0.236433, 0.236433, 0.225814, 0.295083, 0.301917, 0.321458, 0.321458, 0.328603, 0.25031, 0.158265, 0.243554, 0.15284, 0.111485, 0.137348, 0.122885, 0.106997, 0.155435, 0.225814, 0.161087, 0.170161, 0.102787, 0.058088, 0.05306, 0.05306, 0.050641, 0.031287, 0.015694, 0.021816, 0.022306, 0.03976, 0.071867, 0.037156, 0.069024, 0.083462, 0.067594, 0.088832, 0.118441, 0.122885, 0.081712, 0.081712, 0.137348, 0.209395, 0.318242, 0.247041, 0.182256, 0.10481, 0.15008, 0.26085, 0.284882, 0.268042, 0.222385, 0.243554, 0.335645, 0.332115, 0.359901, 0.356642, 0.288399, 0.194234, 0.191378, 0.15008, 0.144935, 0.142424, 0.15008, 0.142424, 0.122885, 0.147574, 0.185198, 0.109221, 0.048328, 0.042364, 0.046336, 0.030611, 0.013821, 0.009096, 0.006533, 0.004899, 0.005683, 0.006482, 0.005992, 0.005932, 0.008624, 0.013016, 0.012727, 0.01204, 0.009728, 0.011903, 0.009865, 0.009977, 0.009865, 0.012727, 0.009187, 0.006701, 0.009865, 0.014315, 0.014075, 0.019109, 0.024393, 0.023534, 0.013265, 0.026892, 0.027463, 0.034068, 0.034068, 0.024393, 0.015344, 0.014783, 0.010926, 0.017447, 0.011518, 0.011342, 0.008525, 0.011342, 0.017797, 0.009977, 0.009865, 0.013265, 0.009728, 0.014315, 0.008804, 0.013613, 0.009865, 0.006567, 0.004358, 0.00292, 0.002512, 0.002512, 0.002078, 0.002117, 0.002276, 0.003341, 0.004646, 0.006701, 0.006988, 0.006619, 0.008075, 0.006567, 0.00543, 0.00558, 0.004135, 0.004208, 0.004161, 0.003478, 0.004247, 0.004611, 0.005799, 0.007031, 0.006142, 0.005872, 0.005799, 0.005249, 0.003804, 0.003924, 0.003053, 0.003053, 0.00316, 0.003701, 0.005086, 0.004976, 0.006795, 0.008525, 0.008525, 0.008525, 0.010509, 0.008276, 0.009401, 0.011342, 0.014586, 0.015344, 0.034884, 0.034068, 0.017447, 0.020522, 0.010509, 0.016826, 0.017447, 0.020522, 0.014783, 0.015344, 0.013613, 0.014075, 0.008276, 0.012727, 0.013437, 0.009187, 0.009401, 0.011903, 0.01204, 0.00962, 0.009977, 0.009483, 0.017138, 0.018106, 0.018415, 0.034884, 0.021381, 0.010372, 0.006533, 0.006795, 0.005734, 0.007422, 0.005683, 0.006078, 0.004483, 0.003276, 0.003727, 0.005223, 0.00515, 0.005503, 0.006194, 0.009187, 0.008075, 0.008002, 0.01227, 0.019109, 0.020165, 0.018787, 0.022306, 0.022667, 0.032017, 0.045352, 0.027463, 0.027463, 0.055536, 0.085092, 0.127496, 0.129801, 0.125101, 0.116183, 0.081712, 0.088832, 0.086953, 0.122885, 0.122885, 0.094817, 0.096677, 0.094817, 0.155435, 0.264545, 0.380708, 0.370445, 0.268042, 0.433034, 0.483068, 0.390993, 0.332115, 0.380708, 0.472492, 0.380708, 0.264545, 0.216401, 0.132295, 0.074921, 0.074921, 0.074921, 0.043307, 0.05306, 0.05306, 0.054297, 0.030611, 0.023087, 0.022667, 0.019401, 0.016528, 0.01227, 0.017138, 0.017447, 0.017447, 0.013437, 0.013265, 0.014586, 0.0198, 0.034884, 0.067594, 0.060549, 0.032677, 0.073402, 0.066181, 0.05306, 0.06312, 0.06312, 0.096677, 0.051831, 0.122885, 0.125101, 0.206376, 0.158265, 0.239899, 0.203355, 0.137348, 0.229226, 0.328603, 0.370445, 0.278302, 0.268042, 0.268042, 0.366687, 0.332115, 0.321458, 0.36309, 0.26085, 0.239899, 0.206376, 0.278302, 0.26085, 0.25031, 0.25031, 0.346032, 0.352862, 0.384043, 0.509769, 0.5017, 0.41194, 0.291804, 0.384043, 0.394753, 0.308712, 0.216401, 0.25406, 0.257454, 0.170161, 0.239899, 0.243554, 0.167087, 0.200174, 0.21291, 0.216401, 0.139895, 0.134866, 0.088832, 0.03976, 0.041405, 0.034884, 0.073402, 0.170161, 0.17593, 0.11371, 0.185198, 0.278302, 0.298791, 0.216401, 0.311707, 0.301917, 0.30533, 0.318242, 0.194234, 0.155435, 0.092881, 0.15008, 0.147574, 0.132295, 0.257454, 0.268042, 0.271506, 0.161087, 0.142424, 0.139895, 0.200174, 0.170161, 0.134866, 0.088832, 0.118441, 0.085092, 0.064632, 0.10481, 0.147574, 0.288399, 0.308712], '')</t>
  </si>
  <si>
    <t>[597, 598]</t>
  </si>
  <si>
    <t xml:space="preserve">F5S2J3|F5S2J3_9ENTR p-hydroxybenzoic acid efflux pump subunit AaeA OS=Enterobacter hormaechei ATCC 49162 </t>
  </si>
  <si>
    <t>([0.264545, 0.243554, 0.144935, 0.18812, 0.164327, 0.158265, 0.102787, 0.079919, 0.05306, 0.037156, 0.038858, 0.026892, 0.016826, 0.013821, 0.014586, 0.009015, 0.009015, 0.008075, 0.008075, 0.006567, 0.005011, 0.003821, 0.004358, 0.005932, 0.005799, 0.007259, 0.005992, 0.008075, 0.010372, 0.017138, 0.023087, 0.028107, 0.028107, 0.049374, 0.049374, 0.096677, 0.120615, 0.081712, 0.081712, 0.085092, 0.106997, 0.203355, 0.298791, 0.222385, 0.182256, 0.185198, 0.096677, 0.100716, 0.100716, 0.083462, 0.050641, 0.069024, 0.044297, 0.094817, 0.100716, 0.132295, 0.127496, 0.116183, 0.118441, 0.137348, 0.216401, 0.25406, 0.229226, 0.161087, 0.147574, 0.094817, 0.098513, 0.094817, 0.164327, 0.167087, 0.222385, 0.291804, 0.18812, 0.264545, 0.25031, 0.209395, 0.125101, 0.129801, 0.21291, 0.247041, 0.264545, 0.229226, 0.229226, 0.158265, 0.191378, 0.18812, 0.203355, 0.21291, 0.275179, 0.182256, 0.15008, 0.122885, 0.134866, 0.206376, 0.196879, 0.200174, 0.243554, 0.301917, 0.284882, 0.271506, 0.301917, 0.301917, 0.332115, 0.236433, 0.30533, 0.243554, 0.335645, 0.398279, 0.339168, 0.370445, 0.458154, 0.509769, 0.529623, 0.414856, 0.4292, 0.436924, 0.436924, 0.436924, 0.490133, 0.42561, 0.349426, 0.356642, 0.349426, 0.291804, 0.301917, 0.31487, 0.414856, 0.332115, 0.335645, 0.374039, 0.346032, 0.356642, 0.311707, 0.30533, 0.398279, 0.401658, 0.318242, 0.295083, 0.275179, 0.18812, 0.26085, 0.264545, 0.275179, 0.268042, 0.335645, 0.352862, 0.257454, 0.25406, 0.301917, 0.36309, 0.366687, 0.408655, 0.401658, 0.335645, 0.268042, 0.271506, 0.275179, 0.275179, 0.318242, 0.26085, 0.264545, 0.225814, 0.298791, 0.298791, 0.200174, 0.127496, 0.182256, 0.26085, 0.26085, 0.288399, 0.257454, 0.232838, 0.173081, 0.15284, 0.170161, 0.173081, 0.164327, 0.155435, 0.236433, 0.222385, 0.191378, 0.191378, 0.164327, 0.111485, 0.090864, 0.10481, 0.144935, 0.147574, 0.158265, 0.164327, 0.161087, 0.10481, 0.129801, 0.17593, 0.147574, 0.209395, 0.301917, 0.308712, 0.225814, 0.21291, 0.18812, 0.291804, 0.281712, 0.342579, 0.450668, 0.398279, 0.472492, 0.497853, 0.5017, 0.486429, 0.418646, 0.346032, 0.414856, 0.408655, 0.41194, 0.408655, 0.418646, 0.380708, 0.318242, 0.370445, 0.346032, 0.370445, 0.298791, 0.387226, 0.394753, 0.359901, 0.436924, 0.433034, 0.440853, 0.440853, 0.450668, 0.509769, 0.59917, 0.608892, 0.56648, 0.529623, 0.613573, 0.525368, 0.538167, 0.613573, 0.666105, 0.59508, 0.613573, 0.570702, 0.494003, 0.480142, 0.401658, 0.377384, 0.384043, 0.377384, 0.30533, 0.332115, 0.275179, 0.275179, 0.194234, 0.222385, 0.17593, 0.179055, 0.247041, 0.247041, 0.25406, 0.239899, 0.328603, 0.243554, 0.247041, 0.339168, 0.31487, 0.394753, 0.42561, 0.42561, 0.401658, 0.468512, 0.374039, 0.377384, 0.301917, 0.390993, 0.390993, 0.483068, 0.472492, 0.468512, 0.461924, 0.465241, 0.444081, 0.4292, 0.517562, 0.642678, 0.59508, 0.538167, 0.444081, 0.436924, 0.436924, 0.387226, 0.36309, 0.433034, 0.486429, 0.497853, 0.490133, 0.5017, 0.394753, 0.401658, 0.370445, 0.352862, 0.318242, 0.318242, 0.291804, 0.25031, 0.200174, 0.161087, 0.225814, 0.339168], '')</t>
  </si>
  <si>
    <t>[111, 112, 208, 231, 232, 233, 234, 235, 236, 237, 238, 239, 240, 241, 242, 243, 284, 285, 286, 287, 297]</t>
  </si>
  <si>
    <t xml:space="preserve">F5S2J8|F5S2J8_9ENTR Ribonuclease G OS=Enterobacter hormaechei ATCC 49162 </t>
  </si>
  <si>
    <t>([0.179055, 0.229226, 0.295083, 0.342579, 0.370445, 0.301917, 0.291804, 0.219301, 0.155435, 0.194234, 0.219301, 0.25031, 0.161087, 0.125101, 0.118441, 0.200174, 0.196879, 0.278302, 0.179055, 0.268042, 0.26085, 0.243554, 0.209395, 0.194234, 0.18812, 0.18812, 0.170161, 0.139895, 0.21291, 0.31487, 0.209395, 0.137348, 0.134866, 0.206376, 0.291804, 0.21291, 0.200174, 0.288399, 0.209395, 0.216401, 0.232838, 0.232838, 0.18812, 0.222385, 0.196879, 0.173081, 0.098513, 0.11371, 0.173081, 0.109221, 0.100716, 0.10481, 0.182256, 0.182256, 0.155435, 0.134866, 0.11371, 0.069024, 0.071867, 0.090864, 0.147574, 0.132295, 0.078022, 0.078022, 0.092881, 0.11371, 0.139895, 0.243554, 0.243554, 0.170161, 0.222385, 0.222385, 0.321458, 0.324872, 0.335645, 0.359901, 0.394753, 0.390993, 0.444081, 0.366687, 0.398279, 0.408655, 0.308712, 0.394753, 0.444081, 0.324872, 0.25031, 0.239899, 0.229226, 0.298791, 0.370445, 0.408655, 0.324872, 0.281712, 0.203355, 0.203355, 0.15284, 0.102787, 0.17593, 0.209395, 0.308712, 0.229226, 0.216401, 0.308712, 0.30533, 0.291804, 0.342579, 0.408655, 0.328603, 0.328603, 0.339168, 0.342579, 0.247041, 0.332115, 0.281712, 0.377384, 0.374039, 0.436924, 0.414856, 0.339168, 0.268042, 0.144935, 0.185198, 0.216401, 0.209395, 0.185198, 0.18812, 0.222385, 0.164327, 0.239899, 0.170161, 0.164327, 0.161087, 0.236433, 0.15284, 0.236433, 0.203355, 0.216401, 0.216401, 0.311707, 0.390993, 0.472492, 0.59014, 0.525368, 0.480142, 0.476583, 0.436924, 0.366687, 0.359901, 0.398279, 0.318242, 0.318242, 0.324872, 0.332115, 0.342579, 0.433034, 0.422041, 0.318242, 0.222385, 0.15008, 0.134866, 0.142424, 0.111485, 0.096677, 0.164327, 0.170161, 0.111485, 0.161087, 0.232838, 0.243554, 0.284882, 0.284882, 0.324872, 0.31487, 0.311707, 0.278302, 0.25031, 0.17593, 0.196879, 0.271506, 0.346032, 0.288399, 0.173081, 0.206376, 0.225814, 0.15284, 0.127496, 0.206376, 0.200174, 0.185198, 0.167087, 0.15284, 0.236433, 0.271506, 0.275179, 0.26085, 0.209395, 0.232838, 0.232838, 0.232838, 0.239899, 0.26085, 0.247041, 0.328603, 0.243554, 0.219301, 0.295083, 0.321458, 0.243554, 0.17593, 0.17593, 0.191378, 0.11371, 0.088832, 0.088832, 0.071867, 0.078022, 0.074921, 0.083462, 0.127496, 0.122885, 0.118441, 0.073402, 0.125101, 0.147574, 0.209395, 0.164327, 0.161087, 0.111485, 0.170161, 0.216401, 0.15008, 0.090864, 0.17593, 0.118441, 0.116183, 0.116183, 0.120615, 0.120615, 0.067594, 0.085092, 0.15008, 0.125101, 0.206376, 0.194234, 0.125101, 0.078022, 0.137348, 0.134866, 0.132295, 0.127496, 0.147574, 0.209395, 0.301917, 0.321458, 0.339168, 0.225814, 0.264545, 0.170161, 0.170161, 0.26085, 0.164327, 0.164327, 0.21291, 0.194234, 0.125101, 0.203355, 0.284882, 0.239899, 0.158265, 0.243554, 0.232838, 0.229226, 0.17593, 0.179055, 0.090864, 0.144935, 0.239899, 0.232838, 0.318242, 0.318242, 0.229226, 0.21291, 0.129801, 0.122885, 0.120615, 0.194234, 0.196879, 0.179055, 0.17593, 0.264545, 0.257454, 0.194234, 0.203355, 0.185198, 0.185198, 0.278302, 0.281712, 0.25031, 0.158265, 0.111485, 0.170161, 0.25031, 0.328603, 0.42561, 0.339168, 0.335645, 0.335645, 0.328603, 0.278302, 0.209395, 0.21291, 0.21291, 0.291804, 0.203355, 0.30533, 0.264545, 0.264545, 0.271506, 0.271506, 0.291804, 0.328603, 0.321458, 0.324872, 0.25031, 0.236433, 0.236433, 0.225814, 0.229226, 0.15284, 0.225814, 0.321458, 0.229226, 0.15284, 0.092881, 0.092881, 0.088832, 0.056825, 0.032017, 0.032017, 0.031287, 0.056825, 0.071867, 0.079919, 0.079919, 0.132295, 0.132295, 0.196879, 0.196879, 0.137348, 0.139895, 0.144935, 0.144935, 0.144935, 0.229226, 0.31487, 0.366687, 0.278302, 0.380708, 0.458154, 0.458154, 0.490133, 0.41194, 0.398279, 0.390993, 0.384043, 0.298791, 0.311707, 0.31487, 0.21291, 0.275179, 0.359901, 0.271506, 0.271506, 0.271506, 0.194234, 0.200174, 0.196879, 0.281712, 0.281712, 0.278302, 0.271506, 0.278302, 0.342579, 0.359901, 0.352862, 0.288399, 0.384043, 0.377384, 0.31487, 0.335645, 0.257454, 0.264545, 0.356642, 0.278302, 0.390993, 0.465241, 0.366687, 0.408655, 0.398279, 0.398279, 0.401658, 0.41194, 0.339168, 0.335645, 0.328603, 0.26085, 0.339168, 0.332115, 0.257454, 0.239899, 0.239899, 0.332115, 0.236433, 0.194234, 0.271506, 0.25406, 0.167087, 0.179055, 0.173081, 0.120615, 0.127496, 0.129801, 0.106997, 0.098513, 0.10481, 0.100716, 0.15008, 0.139895, 0.071867, 0.067594, 0.074921, 0.074921, 0.059222, 0.100716, 0.139895, 0.122885, 0.078022, 0.111485, 0.170161, 0.15008, 0.144935, 0.139895, 0.134866, 0.164327, 0.247041, 0.239899, 0.247041, 0.21291, 0.144935, 0.21291, 0.30533, 0.30533, 0.398279, 0.346032, 0.243554, 0.161087, 0.182256, 0.232838, 0.26085, 0.18812, 0.206376, 0.21291, 0.216401, 0.144935, 0.147574, 0.161087, 0.106997, 0.060549, 0.076542, 0.120615, 0.15008, 0.142424, 0.111485, 0.111485, 0.120615, 0.15284, 0.182256, 0.158265, 0.139895, 0.116183, 0.142424, 0.120615, 0.155435, 0.122885, 0.185198, 0.132295, 0.074921, 0.122885], '')</t>
  </si>
  <si>
    <t>[142, 143]</t>
  </si>
  <si>
    <t xml:space="preserve">F5S2K0|F5S2K0_9ENTR Rod shape-determining protein MreD OS=Enterobacter hormaechei ATCC 49162 </t>
  </si>
  <si>
    <t>([0.011669, 0.006533, 0.004483, 0.003341, 0.004208, 0.002881, 0.002327, 0.002035, 0.00225, 0.001722, 0.001434, 0.001202, 0.001417, 0.000842, 0.001069, 0.001267, 0.000747, 0.000833, 0.000893, 0.000923, 0.000906, 0.000816, 0.000936, 0.000842, 0.001383, 0.001533, 0.002662, 0.002688, 0.002688, 0.002138, 0.002155, 0.002155, 0.002194, 0.001383, 0.001417, 0.001211, 0.000567, 0.000558, 0.000391, 0.00018, 0.000189, 0.000348, 0.000661, 0.000661, 0.001374, 0.000906, 0.000833, 0.000833, 0.001374, 0.001112, 0.001267, 0.00152, 0.002396, 0.003079, 0.003053, 0.003053, 0.004483, 0.004513, 0.004483, 0.004976, 0.007645, 0.006795, 0.007555, 0.00515, 0.007031, 0.004899, 0.006567, 0.005683, 0.003701, 0.00359, 0.004611, 0.006078, 0.004976, 0.003405, 0.003405, 0.003405, 0.003405, 0.00243, 0.00316, 0.00316, 0.003298, 0.001967, 0.002078, 0.001288, 0.001159, 0.001142, 0.001675, 0.001103, 0.001103, 0.001103, 0.000661, 0.000893, 0.000936, 0.001344, 0.001344, 0.001112, 0.001267, 0.00152, 0.001374, 0.000936, 0.00152, 0.000876, 0.001374, 0.001155, 0.001808, 0.002014, 0.001434, 0.000906, 0.000842, 0.000558, 0.000854, 0.00146, 0.000799, 0.000412, 0.000313, 0.000313, 0.000567, 0.000567, 0.000773, 0.000704, 0.001232, 0.001383, 0.002336, 0.001906, 0.001344, 0.000773, 0.001335, 0.001748, 0.001743, 0.002155, 0.003366, 0.003821, 0.002623, 0.00292, 0.003053, 0.004414, 0.004646, 0.003109, 0.002623, 0.001778, 0.002078, 0.001687, 0.00152, 0.00146, 0.001335, 0.002211, 0.003246, 0.003298, 0.002078, 0.00246, 0.00246, 0.002366, 0.001786, 0.002057, 0.002512, 0.003079, 0.002057, 0.002503, 0.003246, 0.004775, 0.006795, 0.011106], '')</t>
  </si>
  <si>
    <t xml:space="preserve">F5S2K1|F5S2K1_9ENTR Cell shape-determining protein MreC OS=Enterobacter hormaechei ATCC 49162 </t>
  </si>
  <si>
    <t>([0.203355, 0.26085, 0.122885, 0.155435, 0.096677, 0.058088, 0.038858, 0.041405, 0.032677, 0.024393, 0.020522, 0.021381, 0.013613, 0.011518, 0.013265, 0.014783, 0.00962, 0.008723, 0.009096, 0.008002, 0.008002, 0.008156, 0.008002, 0.013437, 0.008525, 0.011903, 0.0198, 0.018787, 0.021816, 0.035586, 0.037156, 0.049374, 0.066181, 0.118441, 0.096677, 0.096677, 0.164327, 0.291804, 0.216401, 0.139895, 0.073402, 0.03976, 0.0704, 0.076542, 0.071867, 0.170161, 0.170161, 0.179055, 0.194234, 0.125101, 0.132295, 0.196879, 0.158265, 0.147574, 0.144935, 0.17593, 0.164327, 0.167087, 0.137348, 0.236433, 0.324872, 0.440853, 0.447574, 0.461924, 0.352862, 0.366687, 0.346032, 0.346032, 0.298791, 0.295083, 0.380708, 0.366687, 0.384043, 0.370445, 0.281712, 0.191378, 0.182256, 0.281712, 0.281712, 0.295083, 0.206376, 0.122885, 0.100716, 0.098513, 0.090864, 0.15284, 0.086953, 0.079919, 0.081712, 0.106997, 0.185198, 0.155435, 0.15284, 0.083462, 0.139895, 0.229226, 0.232838, 0.155435, 0.142424, 0.142424, 0.158265, 0.158265, 0.239899, 0.275179, 0.380708, 0.398279, 0.398279, 0.480142, 0.447574, 0.374039, 0.36309, 0.356642, 0.318242, 0.229226, 0.318242, 0.324872, 0.239899, 0.342579, 0.444081, 0.483068, 0.40511, 0.370445, 0.476583, 0.480142, 0.408655, 0.328603, 0.219301, 0.232838, 0.232838, 0.264545, 0.335645, 0.26085, 0.271506, 0.339168, 0.36309, 0.288399, 0.295083, 0.36309, 0.352862, 0.374039, 0.271506, 0.25406, 0.257454, 0.257454, 0.25031, 0.318242, 0.318242, 0.342579, 0.324872, 0.332115, 0.268042, 0.200174, 0.239899, 0.164327, 0.142424, 0.196879, 0.191378, 0.185198, 0.18812, 0.185198, 0.10481, 0.094817, 0.100716, 0.054297, 0.031287, 0.034884, 0.028695, 0.045352, 0.073402, 0.060549, 0.035586, 0.067594, 0.056825, 0.069024, 0.069024, 0.050641, 0.051831, 0.094817, 0.098513, 0.054297, 0.055536, 0.056825, 0.054297, 0.076542, 0.11371, 0.167087, 0.167087, 0.194234, 0.132295, 0.134866, 0.170161, 0.264545, 0.155435, 0.247041, 0.170161, 0.247041, 0.335645, 0.25406, 0.275179, 0.229226, 0.339168, 0.346032, 0.433034, 0.433034, 0.465241, 0.42561, 0.42561, 0.4292, 0.36309, 0.352862, 0.281712, 0.275179, 0.264545, 0.342579, 0.26085, 0.342579, 0.324872, 0.321458, 0.301917, 0.298791, 0.346032, 0.335645, 0.239899, 0.257454, 0.284882, 0.25406, 0.257454, 0.196879, 0.185198, 0.25031, 0.264545, 0.328603, 0.247041, 0.268042, 0.278302, 0.36309, 0.366687, 0.342579, 0.25031, 0.36309, 0.268042, 0.167087, 0.173081, 0.229226, 0.203355, 0.298791, 0.335645, 0.370445, 0.436924, 0.359901, 0.366687, 0.436924, 0.36309, 0.444081, 0.332115, 0.25031, 0.17593, 0.118441, 0.092881, 0.090864, 0.086953, 0.109221, 0.194234, 0.18812, 0.225814, 0.225814, 0.17593, 0.179055, 0.232838, 0.196879, 0.281712, 0.301917, 0.318242, 0.41194, 0.349426, 0.447574, 0.525368, 0.541878, 0.59917, 0.712013, 0.846163, 0.849326, 0.805026, 0.741537, 0.759478, 0.699094, 0.653063, 0.724957, 0.728858, 0.608892, 0.56648, 0.59508, 0.525368, 0.541878, 0.541878, 0.59014, 0.538167, 0.541878, 0.661982, 0.733139, 0.685117, 0.699094, 0.608892, 0.73685, 0.750527, 0.767246, 0.779859, 0.827927, 0.798249, 0.703578, 0.788093, 0.871313, 0.868118, 0.827927, 0.827927, 0.83125, 0.83125, 0.88723, 0.905695, 0.905695, 0.903857, 0.928747, 0.868118, 0.915074, 0.899122, 0.921076, 0.905695, 0.93079, 0.926919, 0.924947, 0.964893, 0.962114, 0.957673, 0.94331, 0.978316, 0.971713, 0.964893, 0.978316], '')</t>
  </si>
  <si>
    <t>[276,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337]</t>
  </si>
  <si>
    <t>61)</t>
  </si>
  <si>
    <t xml:space="preserve">F5S2K2|F5S2K2_9ENTR Cell shape-determining protein MreB OS=Enterobacter hormaechei ATCC 49162 </t>
  </si>
  <si>
    <t>([0.120615, 0.173081, 0.10481, 0.137348, 0.083462, 0.118441, 0.078022, 0.098513, 0.127496, 0.125101, 0.158265, 0.200174, 0.203355, 0.129801, 0.071867, 0.092881, 0.088832, 0.088832, 0.118441, 0.203355, 0.129801, 0.081712, 0.045352, 0.085092, 0.092881, 0.182256, 0.173081, 0.191378, 0.137348, 0.111485, 0.078022, 0.076542, 0.078022, 0.134866, 0.21291, 0.278302, 0.346032, 0.342579, 0.374039, 0.366687, 0.366687, 0.384043, 0.418646, 0.472492, 0.384043, 0.370445, 0.349426, 0.36309, 0.398279, 0.472492, 0.517562, 0.58069, 0.476583, 0.465241, 0.458154, 0.461924, 0.529623, 0.529623, 0.541878, 0.41194, 0.380708, 0.346032, 0.328603, 0.370445, 0.433034, 0.468512, 0.468512, 0.472492, 0.458154, 0.418646, 0.328603, 0.284882, 0.332115, 0.311707, 0.209395, 0.144935, 0.144935, 0.132295, 0.134866, 0.100716, 0.102787, 0.129801, 0.161087, 0.147574, 0.085092, 0.069024, 0.092881, 0.060549, 0.059222, 0.059222, 0.098513, 0.161087, 0.109221, 0.079919, 0.15008, 0.275179, 0.342579, 0.366687, 0.352862, 0.284882, 0.236433, 0.25406, 0.185198, 0.120615, 0.236433, 0.257454, 0.25406, 0.21291, 0.291804, 0.291804, 0.222385, 0.225814, 0.232838, 0.342579, 0.346032, 0.257454, 0.229226, 0.247041, 0.219301, 0.185198, 0.26085, 0.346032, 0.387226, 0.450668, 0.490133, 0.461924, 0.557691, 0.483068, 0.418646, 0.328603, 0.236433, 0.318242, 0.318242, 0.346032, 0.30533, 0.308712, 0.36309, 0.328603, 0.225814, 0.225814, 0.225814, 0.216401, 0.144935, 0.194234, 0.139895, 0.164327, 0.17593, 0.137348, 0.203355, 0.298791, 0.380708, 0.42561, 0.342579, 0.26085, 0.243554, 0.196879, 0.222385, 0.25406, 0.281712, 0.377384, 0.390993, 0.440853, 0.370445, 0.422041, 0.321458, 0.301917, 0.298791, 0.200174, 0.239899, 0.225814, 0.164327, 0.11371, 0.083462, 0.125101, 0.179055, 0.167087, 0.182256, 0.179055, 0.11371, 0.116183, 0.106997, 0.111485, 0.098513, 0.081712, 0.109221, 0.17593, 0.229226, 0.15284, 0.15284, 0.15284, 0.096677, 0.096677, 0.142424, 0.21291, 0.219301, 0.147574, 0.144935, 0.203355, 0.137348, 0.134866, 0.134866, 0.15008, 0.11371, 0.125101, 0.179055, 0.182256, 0.161087, 0.118441, 0.17593, 0.268042, 0.278302, 0.271506, 0.339168, 0.342579, 0.31487, 0.222385, 0.335645, 0.335645, 0.352862, 0.458154, 0.480142, 0.480142, 0.480142, 0.418646, 0.42561, 0.387226, 0.36309, 0.36309, 0.450668, 0.465241, 0.374039, 0.321458, 0.436924, 0.436924, 0.36309, 0.4292, 0.51388, 0.476583, 0.377384, 0.370445, 0.268042, 0.342579, 0.349426, 0.335645, 0.450668, 0.342579, 0.332115, 0.359901, 0.328603, 0.25406, 0.25406, 0.356642, 0.422041, 0.31487, 0.332115, 0.398279, 0.278302, 0.219301, 0.222385, 0.291804, 0.21291, 0.26085, 0.18812, 0.161087, 0.096677, 0.096677, 0.164327, 0.173081, 0.185198, 0.247041, 0.346032, 0.257454, 0.209395, 0.182256, 0.275179, 0.179055, 0.182256, 0.288399, 0.342579, 0.342579, 0.339168, 0.342579, 0.298791, 0.377384, 0.408655, 0.490133, 0.468512, 0.4292, 0.418646, 0.311707, 0.271506, 0.257454, 0.26085, 0.308712, 0.298791, 0.209395, 0.219301, 0.191378, 0.194234, 0.219301, 0.236433, 0.268042, 0.243554, 0.356642, 0.281712, 0.219301, 0.164327, 0.142424, 0.185198, 0.275179, 0.384043, 0.311707, 0.318242, 0.324872, 0.247041, 0.222385, 0.291804, 0.36309, 0.394753, 0.370445, 0.339168, 0.298791, 0.222385, 0.328603, 0.264545, 0.236433, 0.31487, 0.349426, 0.380708, 0.359901, 0.339168, 0.324872, 0.328603, 0.21291, 0.284882, 0.377384, 0.4292, 0.422041, 0.40511, 0.384043, 0.359901, 0.346032, 0.356642, 0.447574, 0.384043, 0.40511, 0.557691], '')</t>
  </si>
  <si>
    <t>[50, 51, 56, 57, 58, 126, 236, 346]</t>
  </si>
  <si>
    <t xml:space="preserve">F5S2K6|F5S2K6_9ENTR Protein-methionine-sulfoxide reductase heme-binding subunit MsrQ OS=Enterobacter hormaechei ATCC 49162 </t>
  </si>
  <si>
    <t>([0.008895, 0.013437, 0.009865, 0.007177, 0.005623, 0.006894, 0.00558, 0.005932, 0.007091, 0.005932, 0.004976, 0.006567, 0.004358, 0.004247, 0.002881, 0.002366, 0.001434, 0.000854, 0.001232, 0.000958, 0.001499, 0.00225, 0.002194, 0.0028, 0.002529, 0.003478, 0.00316, 0.004414, 0.00543, 0.004736, 0.006795, 0.010131, 0.006039, 0.009728, 0.016826, 0.015694, 0.030003, 0.074921, 0.155435, 0.147574, 0.15008, 0.083462, 0.085092, 0.034068, 0.017797, 0.021381, 0.017797, 0.023534, 0.012491, 0.007177, 0.006245, 0.006039, 0.006482, 0.006619, 0.005799, 0.005932, 0.006245, 0.005378, 0.005503, 0.005623, 0.007259, 0.005734, 0.005683, 0.003821, 0.005799, 0.008525, 0.013437, 0.016528, 0.009401, 0.009401, 0.015694, 0.013613, 0.008276, 0.006078, 0.005503, 0.005503, 0.003727, 0.004611, 0.005378, 0.003727, 0.003607, 0.002336, 0.003405, 0.004577, 0.004646, 0.004135, 0.00283, 0.001967, 0.002078, 0.002057, 0.00292, 0.001967, 0.003014, 0.004611, 0.00389, 0.005318, 0.004315, 0.004483, 0.005086, 0.004835, 0.007259, 0.00515, 0.005683, 0.005683, 0.005799, 0.009294, 0.007091, 0.007091, 0.011106, 0.006988, 0.010509, 0.006795, 0.00777, 0.007091, 0.004513, 0.004577, 0.00407, 0.004161, 0.004247, 0.003757, 0.002705, 0.002662, 0.002688, 0.003671, 0.003478, 0.00359, 0.003366, 0.003405, 0.004208, 0.004161, 0.005872, 0.005992, 0.006039, 0.008002, 0.008156, 0.013821, 0.01227, 0.019109, 0.018415, 0.017797, 0.020876, 0.047319, 0.018106, 0.020876, 0.011106, 0.007495, 0.005623, 0.004835, 0.004646, 0.003757, 0.003341, 0.00359, 0.002366, 0.003298, 0.002349, 0.001572, 0.000945, 0.001541, 0.001155, 0.001709, 0.001675, 0.001159, 0.001, 0.001855, 0.002503, 0.003804, 0.004161, 0.003671, 0.002881, 0.003727, 0.003997, 0.003276, 0.002581, 0.002662, 0.002435, 0.00243, 0.00243, 0.003212, 0.002138, 0.002727, 0.001855, 0.002881, 0.004247, 0.002727, 0.002512, 0.002529, 0.001481, 0.001288, 0.001936, 0.002336, 0.002117, 0.00225, 0.002623, 0.002435, 0.003014, 0.002662, 0.003431, 0.004483, 0.004135], '')</t>
  </si>
  <si>
    <t xml:space="preserve">F5S2K9|F5S2K9_9ENTR Biotin carboxylase OS=Enterobacter hormaechei ATCC 49162 </t>
  </si>
  <si>
    <t>([0.043307, 0.081712, 0.041405, 0.042364, 0.025762, 0.037156, 0.024393, 0.017797, 0.023963, 0.024393, 0.020876, 0.025762, 0.055536, 0.027463, 0.026892, 0.027463, 0.043307, 0.083462, 0.067594, 0.049374, 0.030611, 0.033407, 0.029376, 0.054297, 0.055536, 0.106997, 0.109221, 0.194234, 0.196879, 0.191378, 0.232838, 0.236433, 0.158265, 0.086953, 0.125101, 0.137348, 0.239899, 0.247041, 0.17593, 0.179055, 0.137348, 0.194234, 0.216401, 0.185198, 0.21291, 0.25031, 0.173081, 0.167087, 0.155435, 0.15008, 0.094817, 0.096677, 0.085092, 0.161087, 0.206376, 0.158265, 0.092881, 0.081712, 0.06312, 0.078022, 0.132295, 0.132295, 0.139895, 0.116183, 0.116183, 0.066181, 0.05306, 0.046336, 0.050641, 0.06184, 0.109221, 0.10481, 0.096677, 0.090864, 0.044297, 0.055536, 0.106997, 0.182256, 0.15284, 0.191378, 0.134866, 0.100716, 0.182256, 0.191378, 0.139895, 0.182256, 0.25406, 0.284882, 0.370445, 0.257454, 0.147574, 0.085092, 0.088832, 0.086953, 0.182256, 0.26085, 0.225814, 0.219301, 0.216401, 0.170161, 0.167087, 0.182256, 0.179055, 0.161087, 0.158265, 0.216401, 0.142424, 0.137348, 0.116183, 0.0704, 0.137348, 0.182256, 0.239899, 0.321458, 0.324872, 0.264545, 0.26085, 0.229226, 0.25031, 0.25031, 0.271506, 0.295083, 0.374039, 0.414856, 0.433034, 0.418646, 0.450668, 0.433034, 0.440853, 0.486429, 0.608892, 0.545602, 0.608892, 0.618285, 0.63748, 0.648219, 0.653063, 0.671169, 0.712013, 0.671169, 0.671169, 0.648219, 0.604312, 0.497853, 0.534167, 0.450668, 0.370445, 0.26085, 0.339168, 0.301917, 0.291804, 0.275179, 0.311707, 0.298791, 0.324872, 0.311707, 0.311707, 0.342579, 0.291804, 0.328603, 0.271506, 0.206376, 0.291804, 0.291804, 0.394753, 0.332115, 0.41194, 0.414856, 0.468512, 0.486429, 0.521092, 0.436924, 0.440853, 0.401658, 0.41194, 0.41194, 0.380708, 0.394753, 0.36309, 0.398279, 0.36309, 0.394753, 0.356642, 0.352862, 0.359901, 0.359901, 0.352862, 0.275179, 0.26085, 0.25406, 0.25406, 0.25031, 0.239899, 0.170161, 0.219301, 0.222385, 0.257454, 0.291804, 0.281712, 0.232838, 0.25406, 0.209395, 0.25031, 0.288399, 0.209395, 0.17593, 0.17593, 0.209395, 0.281712, 0.370445, 0.418646, 0.370445, 0.298791, 0.301917, 0.298791, 0.25406, 0.26085, 0.232838, 0.243554, 0.170161, 0.247041, 0.194234, 0.281712, 0.271506, 0.328603, 0.414856, 0.454136, 0.436924, 0.374039, 0.298791, 0.31487, 0.318242, 0.31487, 0.422041, 0.480142, 0.604312, 0.642678, 0.51388, 0.521092, 0.538167, 0.657645, 0.545602, 0.59508, 0.58069, 0.476583, 0.398279, 0.387226, 0.390993, 0.398279, 0.380708, 0.418646, 0.398279, 0.356642, 0.30533, 0.21291, 0.25406, 0.155435, 0.155435, 0.15008, 0.142424, 0.122885, 0.094817, 0.147574, 0.155435, 0.086953, 0.155435, 0.139895, 0.088832, 0.043307, 0.047319, 0.085092, 0.100716, 0.11371, 0.073402, 0.071867, 0.058088, 0.032017, 0.059222, 0.044297, 0.083462, 0.088832, 0.086953, 0.06312, 0.067594, 0.041405, 0.088832, 0.079919, 0.161087, 0.170161, 0.271506, 0.268042, 0.219301, 0.147574, 0.142424, 0.229226, 0.25031, 0.359901, 0.359901, 0.26085, 0.298791, 0.30533, 0.30533, 0.222385, 0.30533, 0.21291, 0.247041, 0.200174, 0.200174, 0.185198, 0.275179, 0.185198, 0.170161, 0.137348, 0.200174, 0.200174, 0.216401, 0.298791, 0.219301, 0.232838, 0.247041, 0.25031, 0.232838, 0.225814, 0.278302, 0.21291, 0.311707, 0.26085, 0.291804, 0.21291, 0.21291, 0.161087, 0.257454, 0.268042, 0.377384, 0.390993, 0.387226, 0.271506, 0.17593, 0.264545, 0.324872, 0.418646, 0.422041, 0.414856, 0.328603, 0.366687, 0.433034, 0.311707, 0.394753, 0.36309, 0.476583, 0.461924, 0.490133, 0.366687, 0.352862, 0.26085, 0.25031, 0.15284, 0.264545, 0.346032, 0.321458, 0.239899, 0.139895, 0.120615, 0.125101, 0.120615, 0.120615, 0.079919, 0.164327, 0.18812, 0.142424, 0.073402, 0.079919, 0.081712, 0.118441, 0.073402, 0.111485, 0.106997, 0.122885, 0.067594, 0.042364, 0.024826, 0.041405, 0.079919, 0.102787, 0.10481, 0.182256, 0.125101, 0.155435, 0.083462, 0.058088, 0.100716, 0.129801, 0.120615, 0.127496, 0.137348, 0.137348, 0.147574, 0.161087, 0.161087, 0.164327, 0.15284, 0.243554, 0.239899, 0.15008, 0.139895, 0.142424, 0.142424, 0.142424, 0.17593, 0.179055, 0.216401, 0.17593, 0.216401, 0.15008, 0.111485, 0.132295, 0.209395, 0.21291, 0.200174, 0.182256, 0.271506, 0.36309, 0.349426, 0.349426, 0.436924, 0.450668, 0.359901, 0.352862, 0.328603, 0.239899, 0.339168, 0.324872, 0.36309, 0.278302, 0.356642, 0.311707, 0.324872, 0.332115, 0.31487, 0.291804, 0.380708, 0.339168, 0.30533, 0.278302, 0.25406, 0.209395, 0.158265, 0.239899, 0.191378], '')</t>
  </si>
  <si>
    <t>[130, 131, 132, 133, 134, 135, 136, 137, 138, 139, 140, 141, 142, 144, 170, 235, 236, 237, 238, 239, 240, 241, 242, 243]</t>
  </si>
  <si>
    <t xml:space="preserve">F5S2L1|F5S2L1_9ENTR SSS family solute:sodium (Na+) symporter OS=Enterobacter hormaechei ATCC 49162 </t>
  </si>
  <si>
    <t>([0.002503, 0.002705, 0.002155, 0.001722, 0.001318, 0.001112, 0.001061, 0.000773, 0.001142, 0.000945, 0.001335, 0.001103, 0.000893, 0.000704, 0.000854, 0.000773, 0.001172, 0.001743, 0.002512, 0.00243, 0.003366, 0.004899, 0.003701, 0.003701, 0.005378, 0.009096, 0.008804, 0.007177, 0.00777, 0.00777, 0.011669, 0.012491, 0.022667, 0.030003, 0.03976, 0.06184, 0.032677, 0.018787, 0.010221, 0.008723, 0.006567, 0.006988, 0.004689, 0.007555, 0.009483, 0.009401, 0.005799, 0.005799, 0.009187, 0.011903, 0.01204, 0.01204, 0.006988, 0.004835, 0.005992, 0.005992, 0.006619, 0.009015, 0.010221, 0.013821, 0.010131, 0.014315, 0.008276, 0.013016, 0.00777, 0.009187, 0.005932, 0.006482, 0.006619, 0.004736, 0.004689, 0.00389, 0.002705, 0.004358, 0.004388, 0.004835, 0.004247, 0.002662, 0.001808, 0.00152, 0.001743, 0.001748, 0.001722, 0.001709, 0.001211, 0.001722, 0.001748, 0.002662, 0.002336, 0.002761, 0.002705, 0.00231, 0.002396, 0.003512, 0.003512, 0.003478, 0.003341, 0.003341, 0.003607, 0.005318, 0.005249, 0.00558, 0.008409, 0.006795, 0.006988, 0.006533, 0.005734, 0.005799, 0.00407, 0.006421, 0.007495, 0.01227, 0.013016, 0.009977, 0.007315, 0.005086, 0.005318, 0.004414, 0.005086, 0.004835, 0.004646, 0.004736, 0.003366, 0.002482, 0.002606, 0.002482, 0.002581, 0.003053, 0.002529, 0.003053, 0.003079, 0.002366, 0.00243, 0.00225, 0.002138, 0.002705, 0.003757, 0.004483, 0.005223, 0.003804, 0.003804, 0.004161, 0.005932, 0.007091, 0.008075, 0.009401, 0.009865, 0.020876, 0.011518, 0.016826, 0.024826, 0.023087, 0.0198, 0.010372, 0.011342, 0.010372, 0.010372, 0.00777, 0.009096, 0.006039, 0.007315, 0.007422, 0.004775, 0.004775, 0.004775, 0.003727, 0.003727, 0.005249, 0.003246, 0.004577, 0.003701, 0.003555, 0.002705, 0.002705, 0.00407, 0.006039, 0.009728, 0.006619, 0.009187, 0.009187, 0.011669, 0.009865, 0.012491, 0.012727, 0.007645, 0.009015, 0.017447, 0.010131, 0.007495, 0.008276, 0.005683, 0.005011, 0.005011, 0.004646, 0.005011, 0.004775, 0.00407, 0.003478, 0.004775, 0.004646, 0.003431, 0.003997, 0.00515, 0.005318, 0.005734, 0.009187, 0.00962, 0.006421, 0.010509, 0.012727, 0.01227, 0.023963, 0.050641, 0.051831, 0.05306, 0.051831, 0.051831, 0.085092, 0.120615, 0.120615, 0.092881, 0.185198, 0.203355, 0.11371, 0.076542, 0.129801, 0.132295, 0.134866, 0.120615, 0.071867, 0.102787, 0.194234, 0.086953, 0.038042, 0.022667, 0.023534, 0.024393, 0.017447, 0.008525, 0.008075, 0.006194, 0.005011, 0.004775, 0.003366, 0.005086, 0.007091, 0.007422, 0.005872, 0.004414, 0.006619, 0.006533, 0.004431, 0.004431, 0.004646, 0.006374, 0.008895, 0.013821, 0.021816, 0.024826, 0.033407, 0.034884, 0.06312, 0.125101, 0.066181, 0.067594, 0.026892, 0.026892, 0.026892, 0.018415, 0.019109, 0.011903, 0.013437, 0.013437, 0.008804, 0.010926, 0.006988, 0.006533, 0.005623, 0.005623, 0.004611, 0.005249, 0.005223, 0.004483, 0.003341, 0.004513, 0.006374, 0.008002, 0.006142, 0.004208, 0.006421, 0.008804, 0.008075, 0.00962, 0.01078, 0.021816, 0.032017, 0.038042, 0.023087, 0.016528, 0.019109, 0.038042, 0.025316, 0.018787, 0.014783, 0.026892, 0.016826, 0.009728, 0.013437, 0.024393, 0.022306, 0.014783, 0.011342, 0.019401, 0.010221, 0.008723, 0.00558, 0.004689, 0.005683, 0.008075, 0.009865, 0.007555, 0.006421, 0.006142, 0.006078, 0.007877, 0.008156, 0.007259, 0.011342, 0.008624, 0.008002, 0.008723, 0.006795, 0.008002, 0.008002, 0.012491, 0.019401, 0.03976, 0.024393, 0.016021, 0.013821, 0.020522, 0.014315, 0.010221, 0.010509, 0.015078, 0.010131, 0.009728, 0.020165, 0.021381, 0.030003, 0.017138, 0.038042, 0.086953, 0.098513, 0.100716, 0.10481, 0.067594, 0.064632, 0.134866, 0.182256, 0.17593, 0.127496, 0.142424, 0.134866, 0.247041, 0.132295, 0.132295, 0.067594, 0.055536, 0.035586, 0.017447, 0.016021, 0.008895, 0.005932, 0.004775, 0.004208, 0.003014, 0.004315, 0.004611, 0.004976, 0.006533, 0.00558, 0.004431, 0.004135, 0.004315, 0.003053, 0.004388, 0.004161, 0.004208, 0.003727, 0.0028, 0.003924, 0.00543, 0.005378, 0.008156, 0.008156, 0.007031, 0.006533, 0.004689, 0.003109, 0.003109, 0.002057, 0.001786, 0.001872, 0.002761, 0.0028, 0.002727, 0.001786, 0.002761, 0.003864, 0.003821, 0.006039, 0.005249, 0.005683, 0.008002, 0.006482, 0.005318, 0.006894, 0.010926, 0.014075, 0.013821, 0.008525, 0.013437, 0.020876, 0.023963, 0.013613, 0.013437, 0.026892, 0.031287, 0.014783, 0.011903, 0.016021, 0.008276, 0.009728, 0.006039, 0.006194, 0.004976, 0.004921, 0.004976, 0.003405, 0.00389, 0.006078, 0.00543, 0.004247, 0.004611, 0.005932, 0.005932, 0.005992, 0.004161, 0.005249, 0.005223, 0.004315, 0.003671, 0.00359, 0.002688, 0.003053, 0.00292, 0.004315, 0.005932, 0.003804, 0.005683, 0.005623, 0.005623, 0.008624, 0.013821, 0.01227, 0.010221, 0.013613, 0.013265, 0.011903, 0.011903, 0.022667, 0.050641, 0.067594, 0.132295, 0.18812, 0.264545, 0.236433, 0.191378, 0.161087, 0.339168, 0.31487, 0.298791, 0.206376], '')</t>
  </si>
  <si>
    <t xml:space="preserve">F5S2L2|F5S2L2_9ENTR Ribosomal protein L11 methyltransferase OS=Enterobacter hormaechei ATCC 49162 </t>
  </si>
  <si>
    <t>([0.206376, 0.268042, 0.275179, 0.324872, 0.321458, 0.380708, 0.433034, 0.356642, 0.374039, 0.40511, 0.40511, 0.359901, 0.284882, 0.398279, 0.458154, 0.450668, 0.529623, 0.476583, 0.56648, 0.461924, 0.465241, 0.352862, 0.359901, 0.394753, 0.387226, 0.401658, 0.394753, 0.377384, 0.494003, 0.436924, 0.324872, 0.366687, 0.480142, 0.436924, 0.447574, 0.476583, 0.490133, 0.497853, 0.553315, 0.472492, 0.461924, 0.458154, 0.59508, 0.585406, 0.58069, 0.5017, 0.4292, 0.418646, 0.335645, 0.203355, 0.275179, 0.352862, 0.352862, 0.324872, 0.414856, 0.346032, 0.324872, 0.328603, 0.264545, 0.219301, 0.271506, 0.281712, 0.200174, 0.209395, 0.209395, 0.18812, 0.278302, 0.275179, 0.18812, 0.268042, 0.370445, 0.359901, 0.278302, 0.229226, 0.216401, 0.194234, 0.15284, 0.182256, 0.173081, 0.15008, 0.222385, 0.257454, 0.324872, 0.418646, 0.311707, 0.328603, 0.328603, 0.321458, 0.318242, 0.366687, 0.377384, 0.380708, 0.275179, 0.377384, 0.436924, 0.41194, 0.436924, 0.422041, 0.401658, 0.401658, 0.476583, 0.370445, 0.275179, 0.200174, 0.129801, 0.232838, 0.206376, 0.139895, 0.118441, 0.203355, 0.179055, 0.196879, 0.203355, 0.324872, 0.339168, 0.278302, 0.25031, 0.247041, 0.284882, 0.243554, 0.158265, 0.179055, 0.288399, 0.374039, 0.377384, 0.422041, 0.284882, 0.288399, 0.380708, 0.390993, 0.374039, 0.436924, 0.436924, 0.4292, 0.41194, 0.401658, 0.339168, 0.332115, 0.236433, 0.311707, 0.264545, 0.26085, 0.26085, 0.229226, 0.147574, 0.232838, 0.17593, 0.298791, 0.295083, 0.281712, 0.288399, 0.21291, 0.137348, 0.125101, 0.06184, 0.060549, 0.036378, 0.06312, 0.096677, 0.155435, 0.086953, 0.085092, 0.118441, 0.06184, 0.050641, 0.073402, 0.037156, 0.06312, 0.030611, 0.030611, 0.026338, 0.021381, 0.030003, 0.045352, 0.023087, 0.045352, 0.024826, 0.045352, 0.025316, 0.028107, 0.034068, 0.066181, 0.092881, 0.06312, 0.116183, 0.116183, 0.134866, 0.203355, 0.222385, 0.321458, 0.288399, 0.339168, 0.366687, 0.380708, 0.408655, 0.433034, 0.4292, 0.545602, 0.521092, 0.525368, 0.529623, 0.401658, 0.295083, 0.236433, 0.36309, 0.370445, 0.370445, 0.380708, 0.422041, 0.4292, 0.387226, 0.384043, 0.352862, 0.321458, 0.328603, 0.26085, 0.26085, 0.194234, 0.15008, 0.164327, 0.155435, 0.085092, 0.118441, 0.18812, 0.308712, 0.18812, 0.170161, 0.222385, 0.137348, 0.092881, 0.098513, 0.0704, 0.047319, 0.048328, 0.038042, 0.0198, 0.038042, 0.036378, 0.066181, 0.079919, 0.074921, 0.078022, 0.076542, 0.092881, 0.05306, 0.042364, 0.073402, 0.040537, 0.020522, 0.027463, 0.034068, 0.028695, 0.03976, 0.083462, 0.083462, 0.083462, 0.088832, 0.081712, 0.10481, 0.050641, 0.041405, 0.047319, 0.048328, 0.042364, 0.035586, 0.036378, 0.041405, 0.05306, 0.06312, 0.0704, 0.100716, 0.098513, 0.106997, 0.15008, 0.079919, 0.050641, 0.078022, 0.0704, 0.066181, 0.081712, 0.085092, 0.102787, 0.086953, 0.122885, 0.191378, 0.196879, 0.271506, 0.219301, 0.144935, 0.200174, 0.271506, 0.191378, 0.158265], '')</t>
  </si>
  <si>
    <t>[16, 18, 38, 42, 43, 44, 45, 197, 198, 199, 200]</t>
  </si>
  <si>
    <t xml:space="preserve">F5S2L3|F5S2L3_9ENTR Carbonic anhydrase OS=Enterobacter hormaechei ATCC 49162 </t>
  </si>
  <si>
    <t>([0.059222, 0.092881, 0.122885, 0.173081, 0.206376, 0.191378, 0.216401, 0.25406, 0.196879, 0.219301, 0.243554, 0.288399, 0.339168, 0.394753, 0.398279, 0.311707, 0.366687, 0.275179, 0.264545, 0.191378, 0.191378, 0.185198, 0.161087, 0.161087, 0.134866, 0.079919, 0.090864, 0.090864, 0.092881, 0.079919, 0.081712, 0.046336, 0.051831, 0.060549, 0.079919, 0.125101, 0.164327, 0.209395, 0.308712, 0.318242, 0.295083, 0.370445, 0.390993, 0.342579, 0.352862, 0.394753, 0.461924, 0.390993, 0.394753, 0.387226, 0.418646, 0.422041, 0.517562, 0.497853, 0.454136, 0.342579, 0.359901, 0.384043, 0.387226, 0.288399, 0.295083, 0.31487, 0.324872, 0.321458, 0.398279, 0.328603, 0.311707, 0.308712, 0.401658, 0.318242, 0.318242, 0.414856, 0.335645, 0.359901, 0.359901, 0.408655, 0.408655, 0.311707, 0.321458, 0.291804, 0.401658, 0.328603, 0.332115, 0.247041, 0.236433, 0.25031, 0.318242, 0.318242, 0.352862, 0.349426, 0.346032, 0.36309, 0.308712, 0.387226, 0.387226, 0.398279, 0.370445, 0.468512, 0.562014, 0.557691, 0.570702, 0.529623, 0.505461, 0.604312, 0.604312, 0.618285, 0.59917, 0.59917, 0.604312, 0.483068, 0.483068, 0.494003, 0.490133, 0.534167, 0.422041, 0.40511, 0.291804, 0.31487, 0.281712, 0.311707, 0.301917, 0.311707, 0.328603, 0.408655, 0.352862, 0.4292, 0.418646, 0.418646, 0.401658, 0.308712, 0.380708, 0.342579, 0.436924, 0.384043, 0.377384, 0.41194, 0.356642, 0.461924, 0.458154, 0.497853, 0.447574, 0.458154, 0.440853, 0.447574, 0.377384, 0.4292, 0.377384, 0.321458, 0.30533, 0.257454, 0.311707, 0.232838, 0.281712, 0.275179, 0.311707, 0.291804, 0.339168, 0.408655, 0.408655, 0.4292, 0.342579, 0.374039, 0.36309, 0.295083, 0.179055, 0.25031, 0.182256, 0.196879, 0.281712, 0.30533, 0.370445, 0.346032, 0.458154, 0.458154, 0.461924, 0.398279, 0.422041, 0.359901, 0.346032, 0.374039, 0.359901, 0.359901, 0.356642, 0.324872, 0.41194, 0.51388, 0.440853, 0.440853, 0.509769, 0.458154, 0.461924, 0.450668, 0.51388, 0.408655, 0.301917, 0.291804, 0.243554, 0.239899, 0.324872, 0.321458, 0.219301, 0.222385, 0.295083, 0.31487, 0.380708, 0.298791, 0.298791, 0.380708, 0.458154, 0.36309, 0.387226, 0.278302, 0.209395, 0.158265, 0.17593, 0.268042, 0.268042, 0.401658, 0.332115, 0.328603, 0.275179, 0.346032, 0.321458, 0.335645, 0.31487, 0.216401, 0.291804, 0.291804, 0.173081, 0.173081, 0.229226, 0.229226, 0.298791, 0.366687, 0.42561, 0.517562, 0.534167, 0.529623, 0.494003, 0.622677, 0.541878, 0.626927, 0.666105, 0.59508, 0.575842, 0.56648, 0.666105, 0.553315, 0.494003, 0.553315, 0.56648, 0.549308, 0.529623, 0.562014, 0.545602, 0.525368, 0.480142, 0.436924, 0.41194, 0.380708, 0.284882], '')</t>
  </si>
  <si>
    <t>[52, 98, 99, 100, 101, 102, 103, 104, 105, 106, 107, 108, 113, 185, 188, 192, 235, 236, 237, 239, 240, 241, 242, 243, 244, 245, 246, 247, 249, 250, 251, 252, 253, 254, 255]</t>
  </si>
  <si>
    <t xml:space="preserve">F5S2L5|F5S2L5_9ENTR DNA-binding protein Fis OS=Enterobacter hormaechei ATCC 49162 </t>
  </si>
  <si>
    <t>([0.222385, 0.275179, 0.206376, 0.25031, 0.288399, 0.232838, 0.284882, 0.31487, 0.342579, 0.370445, 0.394753, 0.36309, 0.472492, 0.465241, 0.461924, 0.494003, 0.486429, 0.476583, 0.483068, 0.476583, 0.476583, 0.553315, 0.553315, 0.604312, 0.509769, 0.505461, 0.608892, 0.494003, 0.387226, 0.359901, 0.352862, 0.278302, 0.359901, 0.352862, 0.349426, 0.359901, 0.257454, 0.346032, 0.349426, 0.268042, 0.191378, 0.26085, 0.194234, 0.139895, 0.111485, 0.142424, 0.15008, 0.094817, 0.155435, 0.247041, 0.311707, 0.236433, 0.239899, 0.232838, 0.200174, 0.147574, 0.11371, 0.164327, 0.094817, 0.090864, 0.142424, 0.206376, 0.21291, 0.284882, 0.349426, 0.42561, 0.42561, 0.387226, 0.380708, 0.335645, 0.298791, 0.26085, 0.243554, 0.328603, 0.324872, 0.356642, 0.42561, 0.387226, 0.390993, 0.472492, 0.468512, 0.390993, 0.390993, 0.377384, 0.295083, 0.288399, 0.243554, 0.291804, 0.295083, 0.346032, 0.36309, 0.384043, 0.36309, 0.461924, 0.414856, 0.377384, 0.349426, 0.30533], '')</t>
  </si>
  <si>
    <t>[21, 22, 23, 24, 25, 26]</t>
  </si>
  <si>
    <t xml:space="preserve">F5S2M0|F5S2M0_9ENTR Efflux pump membrane transporter OS=Enterobacter hormaechei ATCC 49162 </t>
  </si>
  <si>
    <t>([0.014315, 0.016021, 0.011342, 0.009728, 0.008075, 0.008804, 0.007259, 0.006194, 0.005623, 0.005799, 0.00515, 0.00543, 0.006078, 0.005932, 0.006194, 0.007877, 0.007877, 0.005872, 0.005683, 0.00389, 0.005378, 0.005932, 0.005992, 0.008002, 0.007422, 0.011903, 0.014586, 0.014586, 0.020522, 0.043307, 0.074921, 0.109221, 0.083462, 0.067594, 0.040537, 0.074921, 0.073402, 0.134866, 0.127496, 0.158265, 0.239899, 0.17593, 0.271506, 0.268042, 0.271506, 0.370445, 0.26085, 0.26085, 0.384043, 0.42561, 0.311707, 0.284882, 0.324872, 0.332115, 0.275179, 0.377384, 0.377384, 0.4292, 0.380708, 0.494003, 0.458154, 0.359901, 0.418646, 0.408655, 0.356642, 0.311707, 0.216401, 0.25031, 0.243554, 0.219301, 0.219301, 0.295083, 0.308712, 0.301917, 0.339168, 0.433034, 0.422041, 0.339168, 0.328603, 0.275179, 0.268042, 0.179055, 0.275179, 0.15284, 0.161087, 0.239899, 0.278302, 0.370445, 0.433034, 0.472492, 0.494003, 0.387226, 0.356642, 0.339168, 0.268042, 0.311707, 0.239899, 0.232838, 0.321458, 0.311707, 0.321458, 0.324872, 0.332115, 0.295083, 0.366687, 0.377384, 0.298791, 0.219301, 0.25031, 0.239899, 0.229226, 0.15284, 0.247041, 0.288399, 0.288399, 0.359901, 0.268042, 0.342579, 0.271506, 0.281712, 0.281712, 0.370445, 0.36309, 0.450668, 0.486429, 0.4292, 0.318242, 0.324872, 0.342579, 0.278302, 0.275179, 0.161087, 0.161087, 0.155435, 0.167087, 0.17593, 0.170161, 0.264545, 0.191378, 0.25406, 0.232838, 0.257454, 0.278302, 0.194234, 0.194234, 0.209395, 0.225814, 0.239899, 0.288399, 0.349426, 0.394753, 0.324872, 0.418646, 0.505461, 0.476583, 0.370445, 0.356642, 0.366687, 0.359901, 0.436924, 0.433034, 0.359901, 0.342579, 0.339168, 0.359901, 0.366687, 0.271506, 0.25406, 0.318242, 0.318242, 0.321458, 0.229226, 0.271506, 0.243554, 0.229226, 0.17593, 0.17593, 0.118441, 0.125101, 0.122885, 0.132295, 0.11371, 0.137348, 0.147574, 0.132295, 0.122885, 0.120615, 0.120615, 0.200174, 0.236433, 0.18812, 0.196879, 0.209395, 0.155435, 0.194234, 0.194234, 0.200174, 0.278302, 0.359901, 0.346032, 0.359901, 0.36309, 0.398279, 0.339168, 0.298791, 0.271506, 0.349426, 0.349426, 0.349426, 0.342579, 0.30533, 0.387226, 0.408655, 0.476583, 0.494003, 0.521092, 0.51388, 0.622677, 0.63748, 0.529623, 0.538167, 0.486429, 0.465241, 0.370445, 0.366687, 0.36309, 0.401658, 0.40511, 0.40511, 0.40511, 0.401658, 0.401658, 0.436924, 0.414856, 0.433034, 0.398279, 0.359901, 0.366687, 0.291804, 0.284882, 0.281712, 0.264545, 0.222385, 0.236433, 0.332115, 0.436924, 0.465241, 0.458154, 0.408655, 0.324872, 0.414856, 0.324872, 0.324872, 0.30533, 0.21291, 0.164327, 0.268042, 0.173081, 0.182256, 0.164327, 0.158265, 0.232838, 0.25406, 0.342579, 0.232838, 0.243554, 0.185198, 0.125101, 0.132295, 0.164327, 0.139895, 0.147574, 0.222385, 0.229226, 0.179055, 0.21291, 0.25406, 0.243554, 0.25031, 0.229226, 0.216401, 0.216401, 0.139895, 0.100716, 0.094817, 0.158265, 0.118441, 0.164327, 0.196879, 0.118441, 0.127496, 0.219301, 0.167087, 0.137348, 0.106997, 0.069024, 0.086953, 0.081712, 0.083462, 0.078022, 0.06184, 0.120615, 0.066181, 0.118441, 0.173081, 0.083462, 0.038858, 0.06184, 0.056825, 0.0704, 0.069024, 0.06184, 0.034068, 0.026338, 0.018787, 0.028107, 0.029376, 0.032017, 0.034884, 0.037156, 0.085092, 0.050641, 0.028695, 0.054297, 0.026338, 0.021816, 0.023534, 0.05306, 0.048328, 0.028107, 0.018106, 0.031287, 0.034068, 0.031287, 0.023963, 0.051831, 0.032017, 0.030003, 0.017138, 0.010131, 0.007315, 0.004577, 0.004899, 0.004775, 0.004208, 0.004247, 0.003177, 0.00292, 0.002117, 0.001967, 0.002662, 0.002503, 0.002529, 0.002194, 0.003053, 0.003246, 0.002138, 0.002606, 0.003804, 0.003461, 0.003997, 0.003963, 0.006374, 0.006533, 0.006482, 0.005503, 0.005503, 0.007315, 0.012491, 0.01078, 0.009015, 0.006374, 0.006245, 0.005318, 0.005318, 0.003431, 0.004577, 0.004247, 0.003804, 0.002529, 0.003804, 0.004431, 0.004161, 0.003864, 0.004315, 0.003671, 0.004899, 0.005734, 0.004388, 0.003109, 0.003924, 0.003212, 0.00407, 0.00407, 0.003405, 0.002976, 0.004646, 0.004899, 0.006567, 0.004646, 0.005086, 0.003727, 0.002705, 0.004135, 0.004208, 0.003757, 0.006194, 0.006374, 0.005734, 0.006374, 0.006701, 0.008624, 0.015344, 0.015344, 0.015344, 0.034068, 0.073402, 0.067594, 0.0704, 0.0704, 0.15008, 0.236433, 0.328603, 0.414856, 0.332115, 0.339168, 0.440853, 0.295083, 0.295083, 0.384043, 0.398279, 0.380708, 0.264545, 0.247041, 0.142424, 0.194234, 0.122885, 0.059222, 0.028695, 0.024393, 0.023963, 0.014075, 0.007877, 0.00543, 0.006078, 0.006039, 0.004899, 0.003246, 0.003079, 0.002976, 0.003014, 0.003405, 0.004736, 0.006142, 0.00543, 0.00558, 0.004513, 0.005503, 0.007422, 0.006795, 0.006795, 0.005734, 0.00777, 0.008525, 0.009483, 0.008525, 0.008895, 0.008723, 0.012727, 0.014783, 0.014783, 0.010131, 0.007259, 0.00543, 0.004835, 0.004161, 0.004315, 0.004431, 0.004513, 0.004835, 0.006533, 0.004899, 0.005734, 0.004899, 0.007091, 0.006894, 0.00515, 0.005932, 0.007645, 0.006795, 0.00962, 0.009728, 0.016021, 0.028695, 0.049374, 0.074921, 0.132295, 0.222385, 0.321458, 0.311707, 0.161087, 0.100716, 0.173081, 0.137348, 0.083462, 0.086953, 0.125101, 0.127496, 0.060549, 0.054297, 0.090864, 0.090864, 0.055536, 0.055536, 0.055536, 0.028107, 0.024393, 0.026892, 0.026338, 0.017138, 0.016528, 0.034068, 0.038858, 0.021816, 0.042364, 0.090864, 0.086953, 0.109221, 0.185198, 0.203355, 0.116183, 0.066181, 0.040537, 0.034884, 0.019401, 0.011669, 0.011903, 0.008895, 0.008525, 0.008624, 0.009728, 0.008723, 0.006795, 0.007031, 0.006567, 0.004921, 0.005086, 0.003804, 0.004208, 0.004208, 0.005683, 0.005249, 0.005249, 0.007315, 0.011342, 0.018415, 0.035586, 0.069024, 0.111485, 0.0704, 0.032677, 0.033407, 0.044297, 0.054297, 0.059222, 0.127496, 0.127496, 0.144935, 0.194234, 0.167087, 0.134866, 0.142424, 0.257454, 0.30533, 0.275179, 0.264545, 0.25406, 0.25031, 0.179055, 0.111485, 0.179055, 0.301917, 0.275179, 0.275179, 0.328603, 0.311707, 0.21291, 0.216401, 0.194234, 0.225814, 0.247041, 0.278302, 0.236433, 0.247041, 0.216401, 0.232838, 0.222385, 0.15008, 0.073402, 0.120615, 0.127496, 0.129801, 0.125101, 0.098513, 0.092881, 0.042364, 0.076542, 0.134866, 0.21291, 0.206376, 0.216401, 0.21291, 0.216401, 0.25031, 0.15284, 0.191378, 0.096677, 0.06312, 0.098513, 0.116183, 0.109221, 0.196879, 0.109221, 0.120615, 0.232838, 0.236433, 0.387226, 0.390993, 0.384043, 0.398279, 0.414856, 0.41194, 0.321458, 0.324872, 0.295083, 0.298791, 0.26085, 0.366687, 0.444081, 0.414856, 0.517562, 0.51388, 0.447574, 0.444081, 0.422041, 0.41194, 0.324872, 0.281712, 0.298791, 0.30533, 0.206376, 0.137348, 0.074921, 0.144935, 0.079919, 0.102787, 0.109221, 0.194234, 0.170161, 0.106997, 0.074921, 0.078022, 0.049374, 0.059222, 0.116183, 0.098513, 0.098513, 0.158265, 0.092881, 0.090864, 0.045352, 0.083462, 0.076542, 0.085092, 0.071867, 0.137348, 0.109221, 0.182256, 0.092881, 0.109221, 0.179055, 0.268042, 0.26085, 0.257454, 0.26085, 0.268042, 0.264545, 0.26085, 0.271506, 0.384043, 0.291804, 0.31487, 0.301917, 0.346032, 0.359901, 0.349426, 0.36309, 0.394753, 0.414856, 0.517562, 0.4292, 0.339168, 0.268042, 0.26085, 0.275179, 0.268042, 0.295083, 0.335645, 0.339168, 0.243554, 0.25031, 0.342579, 0.433034, 0.465241, 0.51388, 0.472492, 0.468512, 0.366687, 0.374039, 0.275179, 0.275179, 0.370445, 0.472492, 0.545602, 0.509769, 0.613573, 0.570702, 0.444081, 0.4292, 0.36309, 0.447574, 0.359901, 0.318242, 0.324872, 0.225814, 0.225814, 0.349426, 0.356642, 0.352862, 0.339168, 0.41194, 0.370445, 0.278302, 0.26085, 0.264545, 0.301917, 0.200174, 0.167087, 0.25406, 0.268042, 0.225814, 0.15008, 0.222385, 0.25406, 0.243554, 0.308712, 0.232838, 0.216401, 0.206376, 0.229226, 0.15284, 0.106997, 0.134866, 0.17593, 0.18812, 0.161087, 0.155435, 0.144935, 0.200174, 0.15284, 0.090864, 0.194234, 0.278302, 0.278302, 0.191378, 0.200174, 0.21291, 0.200174, 0.129801, 0.090864, 0.129801, 0.200174, 0.225814, 0.225814, 0.25406, 0.257454, 0.239899, 0.17593, 0.30533, 0.191378, 0.229226, 0.275179, 0.137348, 0.137348, 0.125101, 0.194234, 0.182256, 0.094817, 0.098513, 0.096677, 0.137348, 0.134866, 0.155435, 0.185198, 0.106997, 0.122885, 0.111485, 0.079919, 0.127496, 0.106997, 0.15284, 0.179055, 0.206376, 0.268042, 0.291804, 0.194234, 0.125101, 0.122885, 0.229226, 0.298791, 0.352862, 0.384043, 0.384043, 0.352862, 0.346032, 0.447574, 0.418646, 0.440853, 0.505461, 0.433034, 0.394753, 0.352862, 0.268042, 0.295083, 0.342579, 0.225814, 0.284882, 0.366687, 0.370445, 0.25031, 0.281712, 0.318242, 0.284882, 0.18812, 0.18812, 0.109221, 0.111485, 0.059222, 0.05306, 0.067594, 0.067594, 0.083462, 0.076542, 0.116183, 0.116183, 0.120615, 0.120615, 0.147574, 0.147574, 0.158265, 0.257454, 0.191378, 0.222385, 0.18812, 0.196879, 0.11371, 0.164327, 0.085092, 0.155435, 0.086953, 0.046336, 0.040537, 0.025762, 0.023534, 0.013265, 0.009294, 0.006619, 0.007877, 0.006988, 0.005223, 0.003671, 0.003804, 0.004247, 0.002761, 0.003177, 0.003053, 0.004483, 0.003478, 0.004611, 0.003727, 0.004208, 0.004247, 0.004247, 0.004247, 0.006619, 0.006619, 0.008002, 0.008624, 0.006988, 0.007877, 0.009483, 0.010131, 0.006701, 0.006039, 0.007422, 0.007422, 0.008895, 0.008156, 0.013265, 0.008895, 0.012491, 0.017447, 0.033407, 0.031287, 0.023087, 0.010221, 0.017138, 0.011342, 0.016257, 0.016257, 0.010131, 0.012727, 0.021816, 0.019401, 0.023963, 0.017138, 0.016826, 0.017797, 0.017138, 0.018787, 0.025316, 0.013265, 0.008276, 0.00558, 0.005503, 0.008895, 0.008804, 0.007259, 0.009728, 0.010372, 0.010221, 0.012491, 0.012727, 0.01204, 0.024826, 0.024826, 0.048328, 0.048328, 0.031287, 0.016021, 0.016826, 0.016826, 0.034068, 0.032677, 0.076542, 0.096677, 0.081712, 0.179055, 0.167087, 0.170161, 0.083462, 0.158265, 0.239899, 0.125101, 0.06312, 0.037156, 0.040537, 0.03976, 0.020522, 0.030611, 0.026892, 0.012727, 0.009728, 0.009294, 0.010131, 0.007645, 0.010221, 0.007177, 0.00543, 0.004611, 0.004483, 0.006194, 0.006078, 0.004775, 0.006894, 0.009977, 0.012727, 0.009977, 0.010372, 0.019401, 0.0198, 0.026338, 0.054297, 0.11371, 0.11371, 0.116183, 0.118441, 0.094817, 0.170161, 0.200174, 0.209395, 0.209395, 0.173081, 0.185198, 0.139895, 0.078022, 0.06184, 0.031287, 0.0198, 0.010221, 0.007315, 0.00962, 0.009728, 0.006482, 0.004358, 0.003461, 0.003478, 0.003177, 0.003298, 0.003405, 0.003997, 0.003757, 0.00389, 0.004431, 0.004388, 0.005992, 0.008525, 0.008075, 0.009977, 0.014783, 0.025316, 0.035586, 0.019109, 0.026892, 0.066181, 0.170161, 0.271506], '')</t>
  </si>
  <si>
    <t>[153, 215, 216, 217, 218, 219, 220, 640, 641, 699, 714, 723, 724, 725, 726, 828]</t>
  </si>
  <si>
    <t xml:space="preserve">F5S2M5|F5S2M5_9ENTR Threonylcarbamoyl-AMP synthase OS=Enterobacter hormaechei ATCC 49162 </t>
  </si>
  <si>
    <t>([0.444081, 0.490133, 0.465241, 0.384043, 0.436924, 0.468512, 0.384043, 0.394753, 0.408655, 0.447574, 0.483068, 0.454136, 0.352862, 0.31487, 0.209395, 0.31487, 0.298791, 0.318242, 0.288399, 0.225814, 0.203355, 0.232838, 0.161087, 0.18812, 0.185198, 0.182256, 0.196879, 0.295083, 0.298791, 0.321458, 0.236433, 0.191378, 0.18812, 0.284882, 0.308712, 0.321458, 0.216401, 0.182256, 0.109221, 0.125101, 0.182256, 0.288399, 0.311707, 0.31487, 0.332115, 0.398279, 0.384043, 0.281712, 0.182256, 0.127496, 0.069024, 0.086953, 0.086953, 0.127496, 0.069024, 0.076542, 0.129801, 0.127496, 0.142424, 0.239899, 0.161087, 0.096677, 0.106997, 0.100716, 0.142424, 0.106997, 0.0704, 0.073402, 0.134866, 0.182256, 0.26085, 0.342579, 0.390993, 0.42561, 0.346032, 0.339168, 0.31487, 0.281712, 0.271506, 0.308712, 0.281712, 0.401658, 0.422041, 0.414856, 0.298791, 0.239899, 0.17593, 0.278302, 0.239899, 0.219301, 0.278302, 0.278302, 0.288399, 0.298791, 0.288399, 0.288399, 0.311707, 0.321458, 0.352862, 0.440853, 0.30533, 0.318242, 0.284882, 0.275179, 0.239899, 0.275179, 0.332115, 0.370445, 0.346032, 0.390993, 0.384043, 0.384043, 0.295083, 0.225814, 0.144935, 0.161087, 0.167087, 0.164327, 0.167087, 0.142424, 0.079919, 0.147574, 0.132295, 0.155435, 0.158265, 0.129801, 0.179055, 0.18812, 0.247041, 0.21291, 0.209395, 0.142424, 0.127496, 0.194234, 0.179055, 0.271506, 0.284882, 0.288399, 0.36309, 0.36309, 0.398279, 0.525368, 0.541878, 0.480142, 0.370445, 0.418646, 0.494003, 0.387226, 0.387226, 0.401658, 0.444081, 0.328603, 0.440853, 0.374039, 0.342579, 0.36309, 0.339168, 0.324872, 0.40511, 0.414856, 0.414856, 0.401658, 0.311707, 0.30533, 0.401658, 0.472492, 0.521092, 0.4292, 0.538167, 0.549308, 0.509769, 0.414856, 0.534167, 0.5017, 0.59917, 0.626927, 0.575842, 0.557691, 0.549308, 0.549308, 0.525368, 0.5017, 0.494003, 0.58069, 0.545602, 0.480142, 0.461924, 0.41194, 0.521092, 0.505461], '')</t>
  </si>
  <si>
    <t>[141, 142, 166, 168, 169, 170, 172, 173, 174, 175, 176, 177, 178, 179, 180, 181, 183, 184, 188, 189]</t>
  </si>
  <si>
    <t xml:space="preserve">F5S2M9|F5S2M9_9ENTR Peptide deformylase OS=Enterobacter hormaechei ATCC 49162 </t>
  </si>
  <si>
    <t>([0.064632, 0.11371, 0.139895, 0.085092, 0.10481, 0.067594, 0.051831, 0.056825, 0.081712, 0.122885, 0.096677, 0.111485, 0.142424, 0.142424, 0.225814, 0.194234, 0.278302, 0.271506, 0.271506, 0.352862, 0.229226, 0.15284, 0.15284, 0.173081, 0.225814, 0.147574, 0.239899, 0.318242, 0.318242, 0.225814, 0.170161, 0.25406, 0.278302, 0.264545, 0.239899, 0.229226, 0.170161, 0.134866, 0.185198, 0.18812, 0.206376, 0.222385, 0.308712, 0.203355, 0.191378, 0.209395, 0.301917, 0.194234, 0.116183, 0.088832, 0.081712, 0.10481, 0.060549, 0.055536, 0.060549, 0.116183, 0.109221, 0.18812, 0.225814, 0.25031, 0.158265, 0.102787, 0.096677, 0.049374, 0.096677, 0.116183, 0.129801, 0.081712, 0.085092, 0.15284, 0.21291, 0.30533, 0.291804, 0.380708, 0.387226, 0.374039, 0.268042, 0.288399, 0.288399, 0.278302, 0.225814, 0.225814, 0.298791, 0.291804, 0.414856, 0.414856, 0.390993, 0.366687, 0.42561, 0.4292, 0.342579, 0.380708, 0.366687, 0.339168, 0.339168, 0.324872, 0.25406, 0.339168, 0.239899, 0.216401, 0.191378, 0.170161, 0.26085, 0.25031, 0.352862, 0.321458, 0.321458, 0.346032, 0.25406, 0.295083, 0.295083, 0.377384, 0.31487, 0.335645, 0.377384, 0.278302, 0.200174, 0.243554, 0.167087, 0.18812, 0.125101, 0.15008, 0.229226, 0.232838, 0.21291, 0.21291, 0.219301, 0.137348, 0.074921, 0.137348, 0.125101, 0.127496, 0.066181, 0.044297, 0.044297, 0.025316, 0.025762, 0.044297, 0.066181, 0.067594, 0.096677, 0.167087, 0.167087, 0.155435, 0.086953, 0.096677, 0.094817, 0.086953, 0.094817, 0.147574, 0.144935, 0.094817, 0.161087, 0.239899, 0.25031, 0.232838, 0.308712, 0.384043, 0.356642, 0.298791, 0.370445, 0.352862, 0.318242, 0.278302, 0.257454, 0.356642, 0.339168, 0.291804, 0.26085], '')</t>
  </si>
  <si>
    <t xml:space="preserve">F5S2N0|F5S2N0_9ENTR Methionyl-tRNA formyltransferase OS=Enterobacter hormaechei ATCC 49162 </t>
  </si>
  <si>
    <t>([0.038042, 0.066181, 0.127496, 0.182256, 0.092881, 0.094817, 0.094817, 0.122885, 0.15284, 0.111485, 0.142424, 0.15008, 0.092881, 0.050641, 0.049374, 0.086953, 0.083462, 0.15284, 0.25406, 0.264545, 0.225814, 0.225814, 0.155435, 0.067594, 0.064632, 0.139895, 0.194234, 0.236433, 0.236433, 0.264545, 0.318242, 0.30533, 0.342579, 0.42561, 0.521092, 0.525368, 0.4292, 0.387226, 0.41194, 0.401658, 0.545602, 0.545602, 0.545602, 0.549308, 0.58069, 0.529623, 0.538167, 0.509769, 0.494003, 0.490133, 0.366687, 0.433034, 0.36309, 0.247041, 0.26085, 0.288399, 0.25406, 0.342579, 0.298791, 0.268042, 0.301917, 0.278302, 0.370445, 0.380708, 0.465241, 0.58069, 0.517562, 0.4292, 0.387226, 0.401658, 0.31487, 0.414856, 0.349426, 0.433034, 0.476583, 0.422041, 0.321458, 0.284882, 0.216401, 0.271506, 0.17593, 0.15008, 0.088832, 0.043307, 0.024393, 0.027463, 0.025316, 0.034884, 0.035586, 0.026338, 0.026338, 0.035586, 0.040537, 0.050641, 0.027463, 0.043307, 0.034884, 0.030003, 0.050641, 0.051831, 0.064632, 0.116183, 0.116183, 0.120615, 0.129801, 0.225814, 0.194234, 0.122885, 0.144935, 0.200174, 0.25031, 0.206376, 0.278302, 0.161087, 0.167087, 0.243554, 0.21291, 0.209395, 0.21291, 0.173081, 0.232838, 0.243554, 0.216401, 0.229226, 0.311707, 0.394753, 0.295083, 0.301917, 0.301917, 0.264545, 0.26085, 0.247041, 0.291804, 0.194234, 0.284882, 0.194234, 0.209395, 0.243554, 0.321458, 0.42561, 0.414856, 0.332115, 0.222385, 0.247041, 0.15284, 0.147574, 0.098513, 0.164327, 0.096677, 0.164327, 0.196879, 0.216401, 0.275179, 0.264545, 0.328603, 0.298791, 0.384043, 0.284882, 0.18812, 0.200174, 0.182256, 0.147574, 0.191378, 0.301917, 0.222385, 0.30533, 0.335645, 0.414856, 0.384043, 0.394753, 0.301917, 0.321458, 0.308712, 0.209395, 0.21291, 0.222385, 0.173081, 0.144935, 0.229226, 0.335645, 0.324872, 0.301917, 0.377384, 0.440853, 0.444081, 0.468512, 0.480142, 0.465241, 0.476583, 0.447574, 0.538167, 0.570702, 0.549308, 0.447574, 0.509769, 0.521092, 0.5017, 0.509769, 0.538167, 0.51388, 0.525368, 0.541878, 0.545602, 0.545602, 0.422041, 0.414856, 0.390993, 0.380708, 0.288399, 0.268042, 0.268042, 0.239899, 0.311707, 0.229226, 0.339168, 0.359901, 0.278302, 0.200174, 0.275179, 0.25031, 0.167087, 0.158265, 0.173081, 0.125101, 0.155435, 0.196879, 0.182256, 0.182256, 0.122885, 0.158265, 0.102787, 0.127496, 0.161087, 0.161087, 0.264545, 0.18812, 0.18812, 0.194234, 0.18812, 0.18812, 0.18812, 0.275179, 0.209395, 0.118441, 0.194234, 0.167087, 0.206376, 0.21291, 0.295083, 0.346032, 0.394753, 0.51388, 0.494003, 0.480142, 0.387226, 0.271506, 0.346032, 0.328603, 0.384043, 0.468512, 0.486429, 0.517562, 0.436924, 0.509769, 0.529623, 0.494003, 0.497853, 0.490133, 0.5017, 0.505461, 0.447574, 0.356642, 0.332115, 0.257454, 0.268042, 0.346032, 0.349426, 0.346032, 0.401658, 0.380708, 0.387226, 0.374039, 0.366687, 0.42561, 0.384043, 0.440853, 0.440853, 0.444081, 0.454136, 0.356642, 0.275179, 0.359901, 0.4292, 0.41194, 0.490133, 0.490133, 0.408655, 0.390993, 0.301917, 0.301917, 0.324872, 0.332115, 0.328603, 0.25031, 0.247041, 0.25406, 0.229226, 0.229226, 0.18812, 0.142424, 0.203355, 0.281712, 0.229226, 0.196879, 0.161087], '')</t>
  </si>
  <si>
    <t>[34, 35, 40, 41, 42, 43, 44, 45, 46, 47, 65, 66, 190, 191, 192, 194, 195, 196, 197, 198, 199, 200, 201, 202, 203, 251, 261, 263, 264, 268, 269]</t>
  </si>
  <si>
    <t xml:space="preserve">F5S2N3|F5S2N3_9ENTR Large-conductance mechanosensitive channel OS=Enterobacter hormaechei ATCC 49162 </t>
  </si>
  <si>
    <t>([0.006421, 0.006194, 0.008624, 0.011342, 0.017797, 0.012727, 0.009865, 0.013821, 0.009977, 0.010221, 0.008895, 0.011342, 0.008156, 0.009294, 0.009728, 0.00962, 0.007645, 0.011106, 0.006894, 0.006421, 0.010221, 0.008156, 0.007422, 0.007259, 0.007259, 0.005011, 0.00515, 0.006039, 0.006039, 0.006078, 0.005011, 0.005734, 0.006374, 0.009483, 0.009483, 0.015694, 0.00962, 0.007877, 0.006421, 0.009865, 0.009865, 0.006894, 0.010509, 0.009187, 0.009187, 0.00962, 0.008895, 0.010509, 0.00777, 0.00777, 0.00777, 0.011903, 0.016826, 0.011518, 0.010672, 0.018106, 0.019401, 0.019109, 0.042364, 0.066181, 0.037156, 0.021816, 0.031287, 0.029376, 0.033407, 0.033407, 0.018787, 0.019109, 0.013437, 0.028107, 0.028695, 0.032677, 0.015694, 0.015078, 0.010221, 0.007259, 0.005249, 0.003924, 0.004775, 0.003079, 0.003109, 0.002881, 0.002555, 0.002555, 0.00231, 0.00231, 0.00231, 0.002155, 0.00231, 0.003298, 0.003212, 0.002211, 0.003053, 0.004388, 0.004161, 0.006039, 0.008525, 0.014315, 0.027463, 0.026892, 0.046336, 0.046336, 0.111485, 0.243554, 0.247041, 0.318242, 0.440853, 0.444081, 0.59014, 0.759478, 0.622677, 0.486429, 0.490133, 0.486429, 0.505461, 0.394753, 0.398279, 0.394753, 0.271506, 0.147574, 0.182256, 0.239899, 0.295083, 0.278302, 0.264545, 0.308712, 0.191378, 0.158265, 0.134866, 0.096677, 0.064632, 0.100716, 0.17593, 0.295083, 0.243554, 0.173081, 0.324872], '')</t>
  </si>
  <si>
    <t>[108, 109, 110, 114]</t>
  </si>
  <si>
    <t xml:space="preserve">F5S2N7|F5S2N7_9ENTR 50S ribosomal protein L17 OS=Enterobacter hormaechei ATCC 49162 </t>
  </si>
  <si>
    <t>([0.784345, 0.801317, 0.83125, 0.83125, 0.83125, 0.849326, 0.856457, 0.871313, 0.837511, 0.808535, 0.694846, 0.733139, 0.741537, 0.690604, 0.648219, 0.632174, 0.632174, 0.538167, 0.468512, 0.454136, 0.553315, 0.545602, 0.450668, 0.356642, 0.36309, 0.370445, 0.366687, 0.284882, 0.301917, 0.335645, 0.332115, 0.440853, 0.440853, 0.349426, 0.380708, 0.41194, 0.352862, 0.295083, 0.374039, 0.465241, 0.384043, 0.291804, 0.295083, 0.301917, 0.352862, 0.352862, 0.352862, 0.342579, 0.418646, 0.328603, 0.298791, 0.339168, 0.335645, 0.335645, 0.335645, 0.308712, 0.209395, 0.239899, 0.301917, 0.30533, 0.278302, 0.349426, 0.444081, 0.440853, 0.436924, 0.40511, 0.374039, 0.370445, 0.298791, 0.203355, 0.275179, 0.30533, 0.216401, 0.209395, 0.236433, 0.31487, 0.239899, 0.311707, 0.339168, 0.339168, 0.30533, 0.298791, 0.298791, 0.200174, 0.203355, 0.284882, 0.264545, 0.219301, 0.219301, 0.225814, 0.321458, 0.21291, 0.209395, 0.257454, 0.257454, 0.229226, 0.236433, 0.30533, 0.36309, 0.332115, 0.301917, 0.247041, 0.170161, 0.17593, 0.182256, 0.127496, 0.125101, 0.18812, 0.257454, 0.26085, 0.324872, 0.295083, 0.401658, 0.366687, 0.36309, 0.332115, 0.339168, 0.30533, 0.311707, 0.25031, 0.25406, 0.257454, 0.339168, 0.433034, 0.394753, 0.5017, 0.622677], '')</t>
  </si>
  <si>
    <t>[0, 1, 2, 3, 4, 5, 6, 7, 8, 9, 10, 11, 12, 13, 14, 15, 16, 17, 20, 21, 125, 126]</t>
  </si>
  <si>
    <t xml:space="preserve">F5S2N9|F5S2N9_9ENTR 30S ribosomal protein S4 OS=Enterobacter hormaechei ATCC 49162 </t>
  </si>
  <si>
    <t>([0.167087, 0.21291, 0.26085, 0.301917, 0.332115, 0.356642, 0.387226, 0.41194, 0.349426, 0.271506, 0.225814, 0.25406, 0.281712, 0.278302, 0.284882, 0.36309, 0.339168, 0.222385, 0.222385, 0.308712, 0.311707, 0.318242, 0.321458, 0.232838, 0.232838, 0.236433, 0.209395, 0.232838, 0.222385, 0.301917, 0.41194, 0.480142, 0.444081, 0.447574, 0.454136, 0.562014, 0.562014, 0.5017, 0.608892, 0.608892, 0.5017, 0.494003, 0.497853, 0.497853, 0.51388, 0.517562, 0.51388, 0.553315, 0.525368, 0.538167, 0.461924, 0.450668, 0.461924, 0.40511, 0.324872, 0.318242, 0.225814, 0.158265, 0.229226, 0.232838, 0.232838, 0.21291, 0.219301, 0.295083, 0.21291, 0.21291, 0.209395, 0.209395, 0.182256, 0.15284, 0.15284, 0.144935, 0.142424, 0.137348, 0.222385, 0.30533, 0.30533, 0.366687, 0.458154, 0.384043, 0.308712, 0.281712, 0.308712, 0.236433, 0.222385, 0.298791, 0.377384, 0.301917, 0.30533, 0.346032, 0.311707, 0.25031, 0.25031, 0.247041, 0.222385, 0.206376, 0.122885, 0.122885, 0.106997, 0.100716, 0.15008, 0.18812, 0.21291, 0.281712, 0.352862, 0.356642, 0.284882, 0.222385, 0.295083, 0.30533, 0.291804, 0.324872, 0.30533, 0.356642, 0.295083, 0.335645, 0.335645, 0.433034, 0.374039, 0.339168, 0.349426, 0.271506, 0.271506, 0.271506, 0.196879, 0.203355, 0.144935, 0.209395, 0.243554, 0.26085, 0.25031, 0.191378, 0.158265, 0.229226, 0.17593, 0.232838, 0.222385, 0.225814, 0.200174, 0.257454, 0.31487, 0.30533, 0.384043, 0.408655, 0.342579, 0.418646, 0.384043, 0.422041, 0.342579, 0.370445, 0.278302, 0.247041, 0.311707, 0.380708, 0.380708, 0.472492, 0.472492, 0.5017, 0.509769, 0.433034, 0.359901, 0.366687, 0.301917, 0.30533, 0.281712, 0.342579, 0.339168, 0.339168, 0.370445, 0.447574, 0.450668, 0.4292, 0.454136, 0.447574, 0.447574, 0.483068, 0.483068, 0.483068, 0.447574, 0.447574, 0.472492, 0.553315, 0.517562, 0.604312, 0.494003, 0.545602, 0.553315, 0.575842, 0.521092, 0.433034, 0.374039, 0.370445, 0.398279, 0.318242, 0.321458, 0.31487, 0.26085, 0.225814, 0.196879, 0.170161, 0.132295, 0.185198, 0.147574, 0.144935, 0.100716, 0.164327], '')</t>
  </si>
  <si>
    <t>[35, 36, 37, 38, 39, 40, 44, 45, 46, 47, 48, 49, 157, 158, 181, 182, 183, 185, 186, 187, 188]</t>
  </si>
  <si>
    <t xml:space="preserve">F5S2P0|F5S2P0_9ENTR 30S ribosomal protein S11 OS=Enterobacter hormaechei ATCC 49162 </t>
  </si>
  <si>
    <t>([0.613573, 0.505461, 0.545602, 0.56648, 0.613573, 0.529623, 0.545602, 0.570702, 0.585406, 0.529623, 0.51388, 0.557691, 0.505461, 0.517562, 0.521092, 0.486429, 0.458154, 0.461924, 0.5017, 0.497853, 0.42561, 0.36309, 0.4292, 0.349426, 0.352862, 0.346032, 0.414856, 0.4292, 0.422041, 0.436924, 0.468512, 0.42561, 0.408655, 0.408655, 0.366687, 0.398279, 0.374039, 0.461924, 0.447574, 0.436924, 0.4292, 0.41194, 0.476583, 0.468512, 0.549308, 0.553315, 0.549308, 0.538167, 0.529623, 0.562014, 0.458154, 0.458154, 0.505461, 0.517562, 0.545602, 0.545602, 0.51388, 0.545602, 0.562014, 0.476583, 0.450668, 0.458154, 0.525368, 0.458154, 0.461924, 0.468512, 0.374039, 0.370445, 0.298791, 0.298791, 0.281712, 0.298791, 0.324872, 0.295083, 0.26085, 0.26085, 0.288399, 0.308712, 0.328603, 0.31487, 0.418646, 0.440853, 0.447574, 0.480142, 0.538167, 0.538167, 0.472492, 0.585406, 0.553315, 0.557691, 0.56648, 0.525368, 0.58069, 0.575842, 0.538167, 0.575842, 0.553315, 0.553315, 0.570702, 0.461924, 0.468512, 0.447574, 0.394753, 0.387226, 0.408655, 0.339168, 0.359901, 0.42561, 0.42561, 0.450668, 0.436924, 0.433034, 0.486429, 0.545602, 0.541878, 0.653063, 0.653063, 0.750527, 0.675549, 0.653063, 0.741537, 0.724957, 0.712013, 0.788093, 0.775545, 0.716283, 0.837511, 0.784345, 0.750527], '')</t>
  </si>
  <si>
    <t>[0, 1, 2, 3, 4, 5, 6, 7, 8, 9, 10, 11, 12, 13, 14, 18, 44, 45, 46, 47, 48, 49, 52, 53, 54, 55, 56, 57, 58, 62, 84, 85, 87, 88, 89, 90, 91, 92, 93, 94, 95, 96, 97, 98, 113, 114, 115, 116, 117, 118, 119, 120, 121, 122, 123, 124, 125, 126, 127, 128]</t>
  </si>
  <si>
    <t xml:space="preserve">F5S2P1|F5S2P1_9ENTR Protein translocase subunit SecY OS=Enterobacter hormaechei ATCC 49162 </t>
  </si>
  <si>
    <t>([0.191378, 0.161087, 0.200174, 0.236433, 0.268042, 0.144935, 0.170161, 0.219301, 0.137348, 0.161087, 0.191378, 0.25031, 0.196879, 0.116183, 0.051831, 0.024826, 0.014075, 0.025762, 0.018787, 0.021381, 0.011518, 0.008525, 0.006533, 0.006619, 0.004775, 0.004736, 0.006894, 0.004775, 0.003366, 0.004976, 0.003671, 0.003924, 0.003821, 0.003804, 0.005249, 0.006567, 0.007495, 0.008156, 0.005932, 0.005932, 0.008409, 0.008409, 0.007877, 0.014315, 0.014586, 0.028695, 0.030611, 0.030611, 0.0704, 0.071867, 0.028695, 0.066181, 0.038042, 0.018415, 0.037156, 0.024826, 0.016021, 0.0198, 0.032017, 0.06184, 0.06184, 0.030611, 0.058088, 0.11371, 0.074921, 0.069024, 0.032017, 0.014783, 0.01204, 0.00777, 0.011518, 0.011518, 0.008723, 0.01227, 0.013265, 0.008156, 0.00962, 0.013821, 0.013821, 0.008895, 0.006245, 0.00515, 0.007422, 0.005378, 0.003804, 0.004483, 0.003512, 0.003727, 0.005378, 0.006701, 0.008276, 0.005932, 0.007091, 0.009294, 0.005799, 0.008156, 0.012491, 0.014315, 0.017797, 0.020165, 0.038042, 0.074921, 0.147574, 0.144935, 0.239899, 0.239899, 0.225814, 0.324872, 0.301917, 0.311707, 0.284882, 0.216401, 0.321458, 0.377384, 0.239899, 0.26085, 0.15284, 0.120615, 0.049374, 0.022306, 0.020522, 0.020165, 0.011342, 0.01078, 0.007031, 0.006142, 0.009096, 0.009096, 0.006078, 0.009865, 0.009865, 0.008002, 0.014783, 0.014586, 0.010672, 0.019401, 0.032677, 0.032677, 0.024826, 0.025316, 0.064632, 0.074921, 0.074921, 0.0704, 0.054297, 0.050641, 0.034884, 0.015694, 0.016826, 0.024393, 0.012727, 0.008525, 0.010131, 0.006374, 0.004835, 0.005992, 0.005872, 0.006078, 0.007259, 0.006533, 0.006567, 0.005378, 0.003607, 0.002606, 0.003804, 0.004577, 0.006701, 0.006567, 0.010672, 0.011106, 0.014586, 0.023534, 0.020522, 0.020876, 0.044297, 0.078022, 0.034884, 0.034884, 0.016826, 0.012491, 0.013437, 0.01204, 0.012727, 0.022306, 0.021816, 0.013821, 0.010372, 0.010131, 0.010372, 0.011342, 0.011669, 0.009483, 0.006619, 0.008525, 0.008525, 0.008409, 0.005932, 0.009187, 0.009401, 0.012491, 0.023534, 0.049374, 0.109221, 0.147574, 0.078022, 0.147574, 0.116183, 0.076542, 0.038042, 0.036378, 0.016021, 0.008624, 0.007177, 0.009015, 0.007495, 0.005249, 0.00389, 0.003671, 0.002976, 0.002211, 0.002555, 0.001602, 0.000958, 0.000661, 0.000391, 0.000326, 0.000206, 0.000464, 0.000816, 0.001288, 0.001808, 0.002662, 0.003821, 0.003555, 0.00316, 0.003109, 0.004513, 0.004208, 0.00543, 0.006245, 0.008624, 0.008525, 0.015694, 0.033407, 0.06184, 0.11371, 0.144935, 0.129801, 0.086953, 0.06312, 0.067594, 0.06184, 0.064632, 0.06184, 0.06312, 0.129801, 0.118441, 0.106997, 0.127496, 0.17593, 0.129801, 0.098513, 0.094817, 0.05306, 0.026892, 0.031287, 0.023534, 0.021381, 0.019401, 0.019401, 0.024393, 0.022667, 0.013016, 0.008002, 0.005683, 0.005223, 0.005223, 0.006374, 0.006533, 0.006039, 0.004976, 0.005872, 0.004775, 0.003298, 0.004161, 0.005734, 0.005223, 0.006078, 0.008723, 0.009187, 0.011669, 0.00777, 0.005683, 0.008276, 0.013613, 0.013613, 0.027463, 0.013016, 0.009728, 0.006482, 0.00962, 0.013437, 0.013437, 0.024393, 0.067594, 0.032017, 0.016528, 0.010672, 0.006988, 0.004921, 0.004899, 0.004135, 0.005623, 0.006701, 0.004689, 0.003366, 0.003177, 0.002138, 0.002435, 0.002327, 0.002194, 0.001434, 0.001383, 0.001211, 0.00076, 0.000447, 0.000421, 0.000816, 0.001305, 0.001906, 0.002976, 0.004208, 0.004247, 0.004431, 0.005318, 0.005503, 0.007645, 0.013265, 0.025762, 0.038858, 0.069024, 0.0704, 0.085092, 0.094817, 0.120615, 0.116183, 0.18812, 0.339168, 0.321458, 0.318242, 0.318242, 0.30533, 0.25031, 0.295083, 0.170161, 0.085092, 0.164327, 0.164327, 0.100716, 0.0704, 0.073402, 0.100716, 0.11371, 0.185198, 0.086953, 0.051831, 0.100716, 0.071867, 0.030611, 0.016528, 0.009096, 0.009015, 0.005734, 0.004736, 0.003864, 0.00407, 0.004135, 0.004315, 0.004577, 0.003963, 0.003963, 0.003963, 0.003997, 0.004835, 0.003924, 0.005378, 0.00543, 0.005932, 0.004577, 0.004483, 0.004247, 0.005799, 0.00558, 0.008804, 0.013437, 0.011342, 0.011518, 0.011342, 0.007555, 0.005503, 0.006421, 0.006039, 0.004358, 0.003478, 0.004135, 0.003341, 0.002705, 0.003079, 0.002881, 0.003405, 0.004775, 0.007315, 0.00543, 0.004611, 0.003821, 0.003821, 0.005086, 0.007091, 0.007031, 0.010131, 0.014783, 0.018415, 0.017447, 0.032017, 0.047319, 0.034068, 0.090864, 0.076542, 0.102787, 0.096677, 0.083462, 0.076542, 0.079919, 0.125101, 0.15008, 0.182256, 0.161087, 0.137348, 0.102787, 0.196879, 0.137348, 0.106997, 0.120615], '')</t>
  </si>
  <si>
    <t xml:space="preserve">F5S2P2|F5S2P2_9ENTR 50S ribosomal protein L15 OS=Enterobacter hormaechei ATCC 49162 </t>
  </si>
  <si>
    <t>([0.538167, 0.562014, 0.59014, 0.613573, 0.575842, 0.585406, 0.604312, 0.632174, 0.538167, 0.549308, 0.570702, 0.604312, 0.490133, 0.570702, 0.557691, 0.549308, 0.541878, 0.538167, 0.497853, 0.541878, 0.529623, 0.534167, 0.541878, 0.534167, 0.553315, 0.59508, 0.59508, 0.604312, 0.608892, 0.712013, 0.724957, 0.716283, 0.716283, 0.805026, 0.805026, 0.733139, 0.745909, 0.84206, 0.837511, 0.73685, 0.73685, 0.73685, 0.73685, 0.741537, 0.712013, 0.733139, 0.632174, 0.529623, 0.525368, 0.521092, 0.440853, 0.468512, 0.468512, 0.380708, 0.380708, 0.298791, 0.366687, 0.359901, 0.359901, 0.36309, 0.422041, 0.384043, 0.308712, 0.318242, 0.281712, 0.311707, 0.200174, 0.281712, 0.288399, 0.281712, 0.278302, 0.278302, 0.216401, 0.21291, 0.239899, 0.25031, 0.335645, 0.324872, 0.264545, 0.200174, 0.203355, 0.161087, 0.194234, 0.281712, 0.196879, 0.225814, 0.194234, 0.243554, 0.243554, 0.239899, 0.167087, 0.161087, 0.155435, 0.191378, 0.125101, 0.179055, 0.109221, 0.094817, 0.096677, 0.096677, 0.086953, 0.05306, 0.071867, 0.066181, 0.066181, 0.0704, 0.071867, 0.088832, 0.129801, 0.083462, 0.139895, 0.15008, 0.155435, 0.225814, 0.147574, 0.222385, 0.155435, 0.239899, 0.268042, 0.268042, 0.295083, 0.377384, 0.418646, 0.418646, 0.335645, 0.335645, 0.366687, 0.335645, 0.321458, 0.284882, 0.346032, 0.247041, 0.321458, 0.328603, 0.308712, 0.374039, 0.342579, 0.401658, 0.366687, 0.339168, 0.311707, 0.324872, 0.281712, 0.295083], '')</t>
  </si>
  <si>
    <t>[0, 1, 2, 3, 4, 5, 6, 7, 8, 9, 10, 11, 13, 14, 15, 16, 17, 19, 20, 21, 22, 23, 24, 25, 26, 27, 28, 29, 30, 31, 32, 33, 34, 35, 36, 37, 38, 39, 40, 41, 42, 43, 44, 45, 46, 47, 48, 49]</t>
  </si>
  <si>
    <t xml:space="preserve">F5S2P3|F5S2P3_9ENTR 50S ribosomal protein L30 OS=Enterobacter hormaechei ATCC 49162 </t>
  </si>
  <si>
    <t>([0.40511, 0.440853, 0.422041, 0.318242, 0.346032, 0.384043, 0.308712, 0.366687, 0.390993, 0.422041, 0.440853, 0.444081, 0.480142, 0.398279, 0.31487, 0.401658, 0.318242, 0.408655, 0.321458, 0.321458, 0.321458, 0.225814, 0.222385, 0.264545, 0.356642, 0.291804, 0.295083, 0.387226, 0.366687, 0.36309, 0.359901, 0.387226, 0.390993, 0.318242, 0.40511, 0.480142, 0.447574, 0.461924, 0.480142, 0.534167, 0.458154, 0.359901, 0.356642, 0.328603, 0.25031, 0.247041, 0.247041, 0.247041, 0.239899, 0.206376, 0.179055, 0.144935, 0.096677, 0.092881, 0.118441, 0.081712, 0.058088, 0.055536, 0.074921], '')</t>
  </si>
  <si>
    <t>[39]</t>
  </si>
  <si>
    <t xml:space="preserve">F5S2P4|F5S2P4_9ENTR 30S ribosomal protein S5 OS=Enterobacter hormaechei ATCC 49162 </t>
  </si>
  <si>
    <t>([0.398279, 0.447574, 0.494003, 0.525368, 0.42561, 0.342579, 0.328603, 0.278302, 0.31487, 0.349426, 0.301917, 0.335645, 0.370445, 0.359901, 0.370445, 0.36309, 0.356642, 0.342579, 0.384043, 0.298791, 0.194234, 0.271506, 0.170161, 0.164327, 0.137348, 0.137348, 0.21291, 0.179055, 0.179055, 0.164327, 0.164327, 0.219301, 0.229226, 0.219301, 0.222385, 0.222385, 0.216401, 0.137348, 0.137348, 0.074921, 0.125101, 0.206376, 0.17593, 0.281712, 0.288399, 0.25406, 0.36309, 0.324872, 0.359901, 0.342579, 0.356642, 0.352862, 0.328603, 0.278302, 0.298791, 0.288399, 0.324872, 0.339168, 0.447574, 0.465241, 0.525368, 0.436924, 0.447574, 0.41194, 0.370445, 0.278302, 0.352862, 0.335645, 0.36309, 0.401658, 0.408655, 0.40511, 0.422041, 0.486429, 0.454136, 0.444081, 0.436924, 0.401658, 0.41194, 0.41194, 0.394753, 0.433034, 0.538167, 0.454136, 0.422041, 0.414856, 0.505461, 0.529623, 0.480142, 0.486429, 0.490133, 0.575842, 0.575842, 0.549308, 0.422041, 0.40511, 0.370445, 0.370445, 0.433034, 0.384043, 0.335645, 0.349426, 0.318242, 0.243554, 0.229226, 0.335645, 0.311707, 0.271506, 0.236433, 0.206376, 0.219301, 0.216401, 0.167087, 0.10481, 0.088832, 0.144935, 0.191378, 0.139895, 0.139895, 0.144935, 0.17593, 0.222385, 0.243554, 0.191378, 0.264545, 0.281712, 0.206376, 0.281712, 0.281712, 0.295083, 0.275179, 0.268042, 0.25406, 0.239899, 0.328603, 0.374039, 0.332115, 0.374039, 0.472492, 0.509769, 0.521092, 0.472492, 0.398279, 0.339168, 0.398279, 0.387226, 0.461924, 0.521092, 0.517562, 0.557691, 0.476583, 0.59508, 0.59917, 0.5017, 0.509769, 0.486429, 0.458154, 0.486429, 0.454136, 0.4292, 0.370445, 0.321458, 0.342579, 0.408655, 0.42561, 0.450668], '')</t>
  </si>
  <si>
    <t>[3, 60, 82, 86, 87, 91, 92, 93, 139, 140, 147, 148, 149, 151, 152, 153, 154]</t>
  </si>
  <si>
    <t xml:space="preserve">F5S2P5|F5S2P5_9ENTR 50S ribosomal protein L18 OS=Enterobacter hormaechei ATCC 49162 </t>
  </si>
  <si>
    <t>([0.525368, 0.562014, 0.59917, 0.562014, 0.59508, 0.622677, 0.642678, 0.534167, 0.553315, 0.58069, 0.497853, 0.529623, 0.490133, 0.494003, 0.494003, 0.414856, 0.384043, 0.311707, 0.418646, 0.418646, 0.414856, 0.480142, 0.480142, 0.494003, 0.436924, 0.349426, 0.31487, 0.321458, 0.339168, 0.25406, 0.219301, 0.328603, 0.349426, 0.374039, 0.366687, 0.366687, 0.384043, 0.366687, 0.370445, 0.318242, 0.284882, 0.281712, 0.25406, 0.18812, 0.173081, 0.257454, 0.308712, 0.25406, 0.243554, 0.308712, 0.401658, 0.352862, 0.321458, 0.222385, 0.232838, 0.229226, 0.239899, 0.30533, 0.384043, 0.418646, 0.418646, 0.418646, 0.390993, 0.321458, 0.384043, 0.380708, 0.346032, 0.311707, 0.366687, 0.374039, 0.377384, 0.339168, 0.339168, 0.342579, 0.4292, 0.422041, 0.339168, 0.321458, 0.335645, 0.268042, 0.295083, 0.222385, 0.257454, 0.291804, 0.352862, 0.352862, 0.25031, 0.288399, 0.268042, 0.318242, 0.308712, 0.30533, 0.271506, 0.356642, 0.321458, 0.239899, 0.21291, 0.301917, 0.271506, 0.225814, 0.298791, 0.30533, 0.377384, 0.366687, 0.281712, 0.288399, 0.18812, 0.264545, 0.225814, 0.291804, 0.232838, 0.206376, 0.164327, 0.209395, 0.158265, 0.158265, 0.243554], '')</t>
  </si>
  <si>
    <t>[0, 1, 2, 3, 4, 5, 6, 7, 8, 9, 11]</t>
  </si>
  <si>
    <t xml:space="preserve">F5S2P6|F5S2P6_9ENTR 50S ribosomal protein L6 OS=Enterobacter hormaechei ATCC 49162 </t>
  </si>
  <si>
    <t>([0.102787, 0.191378, 0.182256, 0.216401, 0.164327, 0.206376, 0.161087, 0.191378, 0.129801, 0.161087, 0.185198, 0.229226, 0.170161, 0.098513, 0.147574, 0.106997, 0.106997, 0.129801, 0.10481, 0.164327, 0.222385, 0.328603, 0.21291, 0.25406, 0.264545, 0.339168, 0.25031, 0.328603, 0.324872, 0.390993, 0.31487, 0.332115, 0.257454, 0.318242, 0.422041, 0.384043, 0.490133, 0.505461, 0.476583, 0.394753, 0.387226, 0.284882, 0.268042, 0.380708, 0.380708, 0.387226, 0.377384, 0.359901, 0.281712, 0.295083, 0.321458, 0.311707, 0.268042, 0.342579, 0.311707, 0.298791, 0.335645, 0.295083, 0.288399, 0.288399, 0.295083, 0.209395, 0.328603, 0.332115, 0.264545, 0.196879, 0.137348, 0.137348, 0.167087, 0.229226, 0.229226, 0.229226, 0.209395, 0.243554, 0.232838, 0.264545, 0.194234, 0.194234, 0.155435, 0.109221, 0.127496, 0.137348, 0.200174, 0.120615, 0.122885, 0.127496, 0.15284, 0.134866, 0.134866, 0.185198, 0.194234, 0.158265, 0.116183, 0.191378, 0.125101, 0.127496, 0.081712, 0.127496, 0.066181, 0.106997, 0.161087, 0.191378, 0.191378, 0.203355, 0.301917, 0.328603, 0.281712, 0.339168, 0.398279, 0.398279, 0.31487, 0.308712, 0.30533, 0.380708, 0.31487, 0.422041, 0.4292, 0.517562, 0.525368, 0.671169, 0.557691, 0.476583, 0.366687, 0.42561, 0.414856, 0.370445, 0.346032, 0.422041, 0.398279, 0.352862, 0.275179, 0.352862, 0.359901, 0.328603, 0.288399, 0.328603, 0.30533, 0.222385, 0.219301, 0.191378, 0.11371, 0.182256, 0.239899, 0.346032, 0.356642, 0.390993, 0.332115, 0.321458, 0.321458, 0.308712, 0.380708, 0.401658, 0.41194, 0.318242, 0.349426, 0.384043, 0.42561, 0.352862, 0.366687, 0.366687, 0.401658, 0.490133, 0.497853, 0.461924, 0.42561, 0.41194, 0.374039, 0.447574, 0.433034, 0.418646, 0.398279, 0.380708, 0.444081, 0.408655, 0.521092, 0.557691, 0.51388], '')</t>
  </si>
  <si>
    <t>[37, 117, 118, 119, 120, 174, 175, 176]</t>
  </si>
  <si>
    <t xml:space="preserve">F5S2P7|F5S2P7_9ENTR 30S ribosomal protein S8 OS=Enterobacter hormaechei ATCC 49162 </t>
  </si>
  <si>
    <t>([0.291804, 0.339168, 0.384043, 0.281712, 0.318242, 0.366687, 0.387226, 0.418646, 0.401658, 0.390993, 0.422041, 0.458154, 0.387226, 0.398279, 0.321458, 0.318242, 0.257454, 0.377384, 0.408655, 0.36309, 0.394753, 0.390993, 0.384043, 0.308712, 0.36309, 0.271506, 0.222385, 0.236433, 0.167087, 0.127496, 0.147574, 0.147574, 0.161087, 0.21291, 0.15008, 0.132295, 0.137348, 0.173081, 0.081712, 0.079919, 0.064632, 0.0704, 0.11371, 0.122885, 0.179055, 0.206376, 0.324872, 0.370445, 0.275179, 0.356642, 0.352862, 0.36309, 0.268042, 0.25031, 0.170161, 0.173081, 0.26085, 0.247041, 0.232838, 0.301917, 0.239899, 0.239899, 0.239899, 0.247041, 0.155435, 0.155435, 0.161087, 0.092881, 0.086953, 0.142424, 0.155435, 0.225814, 0.15008, 0.225814, 0.15008, 0.15008, 0.239899, 0.229226, 0.229226, 0.243554, 0.288399, 0.275179, 0.374039, 0.356642, 0.288399, 0.342579, 0.301917, 0.291804, 0.281712, 0.275179, 0.185198, 0.134866, 0.092881, 0.100716, 0.098513, 0.164327, 0.25031, 0.25031, 0.247041, 0.185198, 0.147574, 0.142424, 0.222385, 0.200174, 0.173081, 0.203355, 0.243554, 0.278302, 0.247041, 0.324872, 0.243554, 0.328603, 0.356642, 0.436924, 0.41194, 0.321458, 0.257454, 0.17593, 0.125101, 0.10481, 0.129801, 0.132295, 0.102787, 0.074921, 0.054297, 0.051831, 0.049374, 0.031287, 0.0198, 0.018106], '')</t>
  </si>
  <si>
    <t xml:space="preserve">F5S2P8|F5S2P8_9ENTR 30S ribosomal protein S14 OS=Enterobacter hormaechei ATCC 49162 </t>
  </si>
  <si>
    <t>([0.562014, 0.604312, 0.632174, 0.538167, 0.521092, 0.444081, 0.433034, 0.454136, 0.483068, 0.398279, 0.324872, 0.321458, 0.352862, 0.346032, 0.311707, 0.311707, 0.26085, 0.26085, 0.264545, 0.191378, 0.132295, 0.17593, 0.170161, 0.125101, 0.179055, 0.17593, 0.239899, 0.26085, 0.257454, 0.25031, 0.349426, 0.346032, 0.384043, 0.356642, 0.298791, 0.25406, 0.264545, 0.264545, 0.271506, 0.288399, 0.288399, 0.390993, 0.398279, 0.398279, 0.454136, 0.440853, 0.494003, 0.494003, 0.497853, 0.51388, 0.517562, 0.525368, 0.653063, 0.553315, 0.585406, 0.675549, 0.771762, 0.76285, 0.846163, 0.862302, 0.876521, 0.924947, 0.834292, 0.771762, 0.771762, 0.784345, 0.661982, 0.622677, 0.529623, 0.525368, 0.517562, 0.433034, 0.42561, 0.349426, 0.414856, 0.41194, 0.374039, 0.349426, 0.324872, 0.324872, 0.295083, 0.278302, 0.222385, 0.339168, 0.394753, 0.318242, 0.318242, 0.422041, 0.398279, 0.472492, 0.377384, 0.352862, 0.414856, 0.387226, 0.454136, 0.42561, 0.40511, 0.41194, 0.418646, 0.42561, 0.390993], '')</t>
  </si>
  <si>
    <t>[0, 1, 2, 3, 4, 49, 50, 51, 52, 53, 54, 55, 56, 57, 58, 59, 60, 61, 62, 63, 64, 65, 66, 67, 68, 69, 70]</t>
  </si>
  <si>
    <t xml:space="preserve">F5S2P9|F5S2P9_9ENTR 50S ribosomal protein L5 OS=Enterobacter hormaechei ATCC 49162 </t>
  </si>
  <si>
    <t>([0.147574, 0.100716, 0.071867, 0.111485, 0.139895, 0.092881, 0.086953, 0.11371, 0.144935, 0.090864, 0.118441, 0.085092, 0.11371, 0.11371, 0.125101, 0.094817, 0.098513, 0.116183, 0.216401, 0.222385, 0.155435, 0.155435, 0.219301, 0.200174, 0.191378, 0.125101, 0.203355, 0.203355, 0.196879, 0.132295, 0.222385, 0.222385, 0.284882, 0.185198, 0.158265, 0.225814, 0.264545, 0.25031, 0.229226, 0.132295, 0.132295, 0.196879, 0.158265, 0.132295, 0.17593, 0.17593, 0.17593, 0.167087, 0.17593, 0.11371, 0.164327, 0.164327, 0.164327, 0.191378, 0.30533, 0.257454, 0.173081, 0.179055, 0.179055, 0.225814, 0.311707, 0.301917, 0.291804, 0.257454, 0.257454, 0.288399, 0.179055, 0.257454, 0.173081, 0.203355, 0.298791, 0.298791, 0.21291, 0.232838, 0.158265, 0.132295, 0.15008, 0.219301, 0.155435, 0.161087, 0.122885, 0.122885, 0.125101, 0.132295, 0.18812, 0.182256, 0.109221, 0.203355, 0.120615, 0.122885, 0.129801, 0.122885, 0.076542, 0.078022, 0.066181, 0.066181, 0.054297, 0.050641, 0.064632, 0.096677, 0.055536, 0.094817, 0.096677, 0.050641, 0.047319, 0.046336, 0.034884, 0.064632, 0.048328, 0.092881, 0.15008, 0.074921, 0.076542, 0.127496, 0.194234, 0.191378, 0.284882, 0.229226, 0.295083, 0.229226, 0.225814, 0.247041, 0.247041, 0.25406, 0.374039, 0.288399, 0.206376, 0.191378, 0.222385, 0.264545, 0.18812, 0.191378, 0.203355, 0.200174, 0.196879, 0.139895, 0.142424, 0.134866, 0.15008, 0.15008, 0.179055, 0.111485, 0.164327, 0.102787, 0.098513, 0.05306, 0.094817, 0.15284, 0.25406, 0.191378, 0.179055, 0.257454, 0.257454, 0.352862, 0.356642, 0.359901, 0.42561, 0.394753, 0.30533, 0.288399, 0.257454, 0.225814, 0.209395, 0.209395, 0.18812, 0.21291, 0.18812, 0.179055, 0.167087, 0.139895, 0.142424, 0.120615, 0.098513, 0.074921, 0.051831, 0.033407, 0.022667, 0.015344, 0.013265], '')</t>
  </si>
  <si>
    <t xml:space="preserve">F5S2Q0|F5S2Q0_9ENTR 50S ribosomal protein L24 OS=Enterobacter hormaechei ATCC 49162 </t>
  </si>
  <si>
    <t>([0.398279, 0.291804, 0.229226, 0.164327, 0.203355, 0.232838, 0.268042, 0.298791, 0.324872, 0.346032, 0.366687, 0.394753, 0.418646, 0.447574, 0.380708, 0.465241, 0.468512, 0.394753, 0.318242, 0.31487, 0.31487, 0.374039, 0.454136, 0.440853, 0.454136, 0.387226, 0.390993, 0.384043, 0.301917, 0.311707, 0.239899, 0.182256, 0.17593, 0.17593, 0.194234, 0.26085, 0.26085, 0.281712, 0.278302, 0.384043, 0.356642, 0.281712, 0.298791, 0.30533, 0.408655, 0.468512, 0.538167, 0.450668, 0.387226, 0.476583, 0.461924, 0.549308, 0.59508, 0.562014, 0.468512, 0.458154, 0.387226, 0.384043, 0.366687, 0.366687, 0.311707, 0.26085, 0.239899, 0.243554, 0.209395, 0.158265, 0.164327, 0.164327, 0.236433, 0.271506, 0.271506, 0.278302, 0.21291, 0.236433, 0.173081, 0.257454, 0.158265, 0.216401, 0.216401, 0.203355, 0.264545, 0.291804, 0.30533, 0.408655, 0.301917, 0.236433, 0.264545, 0.26085, 0.278302, 0.275179, 0.30533, 0.30533, 0.216401, 0.281712, 0.257454, 0.335645, 0.301917, 0.394753, 0.370445, 0.342579, 0.31487, 0.281712, 0.239899, 0.31487], '')</t>
  </si>
  <si>
    <t>[46, 51, 52, 53]</t>
  </si>
  <si>
    <t xml:space="preserve">F5S2Q1|F5S2Q1_9ENTR 50S ribosomal protein L14 OS=Enterobacter hormaechei ATCC 49162 </t>
  </si>
  <si>
    <t>([0.243554, 0.291804, 0.342579, 0.377384, 0.394753, 0.377384, 0.41194, 0.440853, 0.384043, 0.370445, 0.324872, 0.268042, 0.349426, 0.278302, 0.194234, 0.185198, 0.17593, 0.200174, 0.291804, 0.288399, 0.356642, 0.298791, 0.268042, 0.25406, 0.18812, 0.18812, 0.219301, 0.139895, 0.083462, 0.122885, 0.088832, 0.134866, 0.132295, 0.134866, 0.194234, 0.239899, 0.167087, 0.194234, 0.200174, 0.185198, 0.182256, 0.122885, 0.194234, 0.222385, 0.222385, 0.291804, 0.229226, 0.15284, 0.229226, 0.281712, 0.216401, 0.236433, 0.170161, 0.257454, 0.26085, 0.257454, 0.288399, 0.370445, 0.275179, 0.275179, 0.284882, 0.311707, 0.380708, 0.377384, 0.377384, 0.31487, 0.225814, 0.301917, 0.284882, 0.288399, 0.31487, 0.390993, 0.42561, 0.42561, 0.352862, 0.264545, 0.185198, 0.191378, 0.203355, 0.281712, 0.275179, 0.275179, 0.25406, 0.278302, 0.196879, 0.194234, 0.264545, 0.352862, 0.264545, 0.264545, 0.257454, 0.288399, 0.21291, 0.25031, 0.321458, 0.390993, 0.387226, 0.480142, 0.476583, 0.468512, 0.461924, 0.36309, 0.328603, 0.324872, 0.216401, 0.216401, 0.219301, 0.139895, 0.11371, 0.200174, 0.295083, 0.232838, 0.137348, 0.167087, 0.134866, 0.10481, 0.079919, 0.118441, 0.085092, 0.058088, 0.038042, 0.023963, 0.044297], '')</t>
  </si>
  <si>
    <t xml:space="preserve">F5S2Q2|F5S2Q2_9ENTR 30S ribosomal protein S17 OS=Enterobacter hormaechei ATCC 49162 </t>
  </si>
  <si>
    <t>([0.422041, 0.346032, 0.281712, 0.31487, 0.339168, 0.36309, 0.356642, 0.380708, 0.401658, 0.414856, 0.356642, 0.321458, 0.26085, 0.239899, 0.167087, 0.243554, 0.243554, 0.15284, 0.170161, 0.167087, 0.173081, 0.194234, 0.179055, 0.158265, 0.161087, 0.161087, 0.094817, 0.067594, 0.067594, 0.067594, 0.069024, 0.111485, 0.15284, 0.137348, 0.158265, 0.173081, 0.179055, 0.173081, 0.268042, 0.335645, 0.349426, 0.346032, 0.257454, 0.332115, 0.335645, 0.335645, 0.332115, 0.433034, 0.447574, 0.450668, 0.366687, 0.366687, 0.366687, 0.301917, 0.384043, 0.401658, 0.380708, 0.374039, 0.377384, 0.380708, 0.366687, 0.356642, 0.268042, 0.332115, 0.25406, 0.275179, 0.278302, 0.219301, 0.167087, 0.225814, 0.225814, 0.281712, 0.219301, 0.15008, 0.182256, 0.15284, 0.109221, 0.15284, 0.125101, 0.096677, 0.069024, 0.048328, 0.031287, 0.056825], '')</t>
  </si>
  <si>
    <t xml:space="preserve">F5S2Q3|F5S2Q3_9ENTR 50S ribosomal protein L29 OS=Enterobacter hormaechei ATCC 49162 </t>
  </si>
  <si>
    <t>([0.5017, 0.529623, 0.553315, 0.447574, 0.5017, 0.483068, 0.505461, 0.433034, 0.374039, 0.41194, 0.359901, 0.30533, 0.30533, 0.335645, 0.324872, 0.222385, 0.31487, 0.236433, 0.232838, 0.206376, 0.203355, 0.247041, 0.222385, 0.222385, 0.295083, 0.275179, 0.225814, 0.225814, 0.295083, 0.374039, 0.380708, 0.380708, 0.380708, 0.380708, 0.377384, 0.311707, 0.414856, 0.398279, 0.494003, 0.422041, 0.414856, 0.422041, 0.377384, 0.408655, 0.414856, 0.346032, 0.278302, 0.356642, 0.356642, 0.36309, 0.332115, 0.30533, 0.349426, 0.40511, 0.377384, 0.356642, 0.414856, 0.387226, 0.356642, 0.298791, 0.370445, 0.377384, 0.335645], '')</t>
  </si>
  <si>
    <t>[0, 1, 2, 4, 6]</t>
  </si>
  <si>
    <t xml:space="preserve">F5S2Q4|F5S2Q4_9ENTR 50S ribosomal protein L16 OS=Enterobacter hormaechei ATCC 49162 </t>
  </si>
  <si>
    <t>([0.525368, 0.4292, 0.480142, 0.505461, 0.529623, 0.549308, 0.59014, 0.613573, 0.626927, 0.534167, 0.517562, 0.557691, 0.661982, 0.666105, 0.626927, 0.538167, 0.534167, 0.422041, 0.418646, 0.525368, 0.414856, 0.41194, 0.394753, 0.384043, 0.356642, 0.291804, 0.288399, 0.281712, 0.278302, 0.281712, 0.281712, 0.311707, 0.275179, 0.281712, 0.281712, 0.196879, 0.264545, 0.232838, 0.301917, 0.308712, 0.308712, 0.380708, 0.346032, 0.4292, 0.433034, 0.433034, 0.433034, 0.433034, 0.433034, 0.444081, 0.436924, 0.521092, 0.4292, 0.366687, 0.281712, 0.278302, 0.298791, 0.200174, 0.25406, 0.281712, 0.278302, 0.301917, 0.247041, 0.284882, 0.284882, 0.281712, 0.339168, 0.321458, 0.324872, 0.257454, 0.25406, 0.219301, 0.216401, 0.301917, 0.390993, 0.476583, 0.472492, 0.557691, 0.604312, 0.56648, 0.461924, 0.370445, 0.278302, 0.335645, 0.25406, 0.17593, 0.179055, 0.179055, 0.25406, 0.25031, 0.25406, 0.17593, 0.129801, 0.132295, 0.106997, 0.106997, 0.106997, 0.0704, 0.078022, 0.118441, 0.118441, 0.127496, 0.173081, 0.236433, 0.271506, 0.31487, 0.298791, 0.288399, 0.182256, 0.158265, 0.134866, 0.158265, 0.225814, 0.232838, 0.26085, 0.203355, 0.203355, 0.21291, 0.284882, 0.161087, 0.109221, 0.111485, 0.173081, 0.203355, 0.142424, 0.11371, 0.109221, 0.164327, 0.137348, 0.18812, 0.191378, 0.191378, 0.194234, 0.158265, 0.247041, 0.15284], '')</t>
  </si>
  <si>
    <t>[0, 3, 4, 5, 6, 7, 8, 9, 10, 11, 12, 13, 14, 15, 16, 19, 51, 77, 78, 79]</t>
  </si>
  <si>
    <t xml:space="preserve">F5S2Q5|F5S2Q5_9ENTR 30S ribosomal protein S3 OS=Enterobacter hormaechei ATCC 49162 </t>
  </si>
  <si>
    <t>([0.557691, 0.418646, 0.447574, 0.346032, 0.284882, 0.31487, 0.377384, 0.301917, 0.342579, 0.36309, 0.387226, 0.339168, 0.239899, 0.206376, 0.219301, 0.291804, 0.281712, 0.26085, 0.155435, 0.134866, 0.206376, 0.219301, 0.216401, 0.219301, 0.301917, 0.370445, 0.268042, 0.243554, 0.257454, 0.247041, 0.25406, 0.167087, 0.164327, 0.264545, 0.295083, 0.284882, 0.196879, 0.173081, 0.170161, 0.236433, 0.264545, 0.196879, 0.185198, 0.268042, 0.182256, 0.132295, 0.078022, 0.144935, 0.144935, 0.232838, 0.203355, 0.196879, 0.284882, 0.281712, 0.278302, 0.206376, 0.209395, 0.206376, 0.247041, 0.25031, 0.25031, 0.25031, 0.346032, 0.346032, 0.257454, 0.281712, 0.26085, 0.346032, 0.342579, 0.342579, 0.311707, 0.346032, 0.346032, 0.281712, 0.374039, 0.370445, 0.352862, 0.349426, 0.436924, 0.359901, 0.291804, 0.291804, 0.295083, 0.18812, 0.164327, 0.239899, 0.239899, 0.352862, 0.324872, 0.328603, 0.243554, 0.257454, 0.170161, 0.144935, 0.206376, 0.144935, 0.142424, 0.21291, 0.239899, 0.243554, 0.219301, 0.288399, 0.281712, 0.278302, 0.275179, 0.236433, 0.209395, 0.278302, 0.25031, 0.194234, 0.194234, 0.275179, 0.271506, 0.275179, 0.311707, 0.308712, 0.374039, 0.308712, 0.281712, 0.164327, 0.161087, 0.243554, 0.21291, 0.216401, 0.216401, 0.30533, 0.342579, 0.308712, 0.308712, 0.321458, 0.380708, 0.346032, 0.349426, 0.264545, 0.342579, 0.308712, 0.308712, 0.308712, 0.291804, 0.321458, 0.352862, 0.356642, 0.288399, 0.318242, 0.346032, 0.349426, 0.271506, 0.295083, 0.359901, 0.328603, 0.318242, 0.264545, 0.268042, 0.268042, 0.352862, 0.359901, 0.30533, 0.222385, 0.225814, 0.311707, 0.311707, 0.377384, 0.308712, 0.40511, 0.321458, 0.339168, 0.342579, 0.346032, 0.346032, 0.321458, 0.356642, 0.271506, 0.356642, 0.295083, 0.308712, 0.308712, 0.301917, 0.387226, 0.447574, 0.458154, 0.461924, 0.468512, 0.380708, 0.444081, 0.352862, 0.352862, 0.335645, 0.268042, 0.342579, 0.281712, 0.219301, 0.144935, 0.139895, 0.134866, 0.209395, 0.200174, 0.132295, 0.085092, 0.083462, 0.098513, 0.073402, 0.060549, 0.048328, 0.058088, 0.059222, 0.090864, 0.167087, 0.170161, 0.229226, 0.257454, 0.295083, 0.359901, 0.444081, 0.58069, 0.58069, 0.585406, 0.59014, 0.707965, 0.798249, 0.798249, 0.798249, 0.834292, 0.859585, 0.879233, 0.924947, 0.924947, 0.924947, 0.903857, 0.903857, 0.903857, 0.874069, 0.903857, 0.936162], '')</t>
  </si>
  <si>
    <t>[0, 213, 214, 215, 216, 217, 218, 219, 220, 221, 222, 223, 224, 225, 226, 227, 228, 229, 230, 231, 232]</t>
  </si>
  <si>
    <t xml:space="preserve">F5S2Q6|F5S2Q6_9ENTR 50S ribosomal protein L22 OS=Enterobacter hormaechei ATCC 49162 </t>
  </si>
  <si>
    <t>([0.618285, 0.642678, 0.666105, 0.622677, 0.661982, 0.685117, 0.585406, 0.613573, 0.517562, 0.461924, 0.447574, 0.480142, 0.390993, 0.30533, 0.390993, 0.414856, 0.41194, 0.398279, 0.324872, 0.308712, 0.349426, 0.31487, 0.232838, 0.232838, 0.179055, 0.111485, 0.111485, 0.098513, 0.094817, 0.161087, 0.216401, 0.25031, 0.222385, 0.271506, 0.298791, 0.21291, 0.161087, 0.161087, 0.161087, 0.161087, 0.10481, 0.100716, 0.118441, 0.158265, 0.098513, 0.137348, 0.216401, 0.18812, 0.275179, 0.291804, 0.291804, 0.288399, 0.281712, 0.281712, 0.30533, 0.278302, 0.356642, 0.418646, 0.332115, 0.332115, 0.332115, 0.384043, 0.384043, 0.295083, 0.222385, 0.247041, 0.275179, 0.264545, 0.288399, 0.31487, 0.298791, 0.25406, 0.257454, 0.268042, 0.209395, 0.185198, 0.301917, 0.308712, 0.281712, 0.36309, 0.356642, 0.4292, 0.42561, 0.422041, 0.525368, 0.541878, 0.525368, 0.529623, 0.529623, 0.538167, 0.5017, 0.521092, 0.458154, 0.454136, 0.384043, 0.41194, 0.377384, 0.342579, 0.339168, 0.374039, 0.349426, 0.328603, 0.298791, 0.30533, 0.275179, 0.229226, 0.31487, 0.408655, 0.370445, 0.321458], '')</t>
  </si>
  <si>
    <t>[0, 1, 2, 3, 4, 5, 6, 7, 8, 84, 85, 86, 87, 88, 89, 90, 91]</t>
  </si>
  <si>
    <t xml:space="preserve">F5S2Q7|F5S2Q7_9ENTR 30S ribosomal protein S19 OS=Enterobacter hormaechei ATCC 49162 </t>
  </si>
  <si>
    <t>([0.398279, 0.42561, 0.339168, 0.390993, 0.321458, 0.26085, 0.298791, 0.328603, 0.291804, 0.318242, 0.346032, 0.356642, 0.275179, 0.268042, 0.268042, 0.339168, 0.332115, 0.332115, 0.335645, 0.335645, 0.36309, 0.450668, 0.454136, 0.42561, 0.41194, 0.494003, 0.59014, 0.585406, 0.58069, 0.553315, 0.440853, 0.461924, 0.5017, 0.534167, 0.447574, 0.450668, 0.377384, 0.380708, 0.301917, 0.275179, 0.196879, 0.278302, 0.281712, 0.281712, 0.390993, 0.40511, 0.408655, 0.339168, 0.366687, 0.311707, 0.291804, 0.335645, 0.311707, 0.291804, 0.321458, 0.366687, 0.308712, 0.384043, 0.390993, 0.476583, 0.422041, 0.483068, 0.472492, 0.352862, 0.328603, 0.346032, 0.332115, 0.328603, 0.387226, 0.268042, 0.332115, 0.4292, 0.497853, 0.472492, 0.454136, 0.450668, 0.486429, 0.553315, 0.525368, 0.521092, 0.521092, 0.618285, 0.59917, 0.58069, 0.724957, 0.745909, 0.699094, 0.685117, 0.653063, 0.626927, 0.812494, 0.791621], '')</t>
  </si>
  <si>
    <t>[26, 27, 28, 29, 32, 33, 77, 78, 79, 80, 81, 82, 83, 84, 85, 86, 87, 88, 89, 90, 91]</t>
  </si>
  <si>
    <t xml:space="preserve">F5S2Q8|F5S2Q8_9ENTR 50S ribosomal protein L2 OS=Enterobacter hormaechei ATCC 49162 </t>
  </si>
  <si>
    <t>([0.5017, 0.521092, 0.56648, 0.608892, 0.657645, 0.575842, 0.509769, 0.534167, 0.483068, 0.436924, 0.468512, 0.525368, 0.549308, 0.525368, 0.613573, 0.613573, 0.703578, 0.703578, 0.707965, 0.575842, 0.545602, 0.549308, 0.476583, 0.398279, 0.394753, 0.384043, 0.450668, 0.51388, 0.51388, 0.58069, 0.653063, 0.632174, 0.608892, 0.622677, 0.733139, 0.728858, 0.720929, 0.73685, 0.632174, 0.604312, 0.728858, 0.775545, 0.76285, 0.754692, 0.823549, 0.81615, 0.808535, 0.812494, 0.81615, 0.827927, 0.798249, 0.707965, 0.724957, 0.608892, 0.521092, 0.51388, 0.40511, 0.41194, 0.41194, 0.505461, 0.5017, 0.505461, 0.486429, 0.387226, 0.494003, 0.468512, 0.41194, 0.356642, 0.346032, 0.352862, 0.271506, 0.298791, 0.298791, 0.291804, 0.394753, 0.465241, 0.465241, 0.570702, 0.534167, 0.538167, 0.440853, 0.408655, 0.335645, 0.284882, 0.298791, 0.194234, 0.222385, 0.284882, 0.335645, 0.339168, 0.335645, 0.414856, 0.332115, 0.335645, 0.264545, 0.21291, 0.229226, 0.222385, 0.219301, 0.179055, 0.173081, 0.216401, 0.236433, 0.308712, 0.374039, 0.359901, 0.450668, 0.447574, 0.440853, 0.384043, 0.384043, 0.349426, 0.31487, 0.31487, 0.394753, 0.433034, 0.454136, 0.440853, 0.444081, 0.374039, 0.476583, 0.436924, 0.472492, 0.486429, 0.40511, 0.42561, 0.454136, 0.440853, 0.444081, 0.454136, 0.454136, 0.465241, 0.505461, 0.476583, 0.575842, 0.529623, 0.562014, 0.608892, 0.59014, 0.58069, 0.680603, 0.632174, 0.694846, 0.59014, 0.545602, 0.657645, 0.613573, 0.657645, 0.657645, 0.661982, 0.541878, 0.545602, 0.541878, 0.447574, 0.454136, 0.422041, 0.465241, 0.465241, 0.433034, 0.414856, 0.332115, 0.281712, 0.288399, 0.209395, 0.284882, 0.243554, 0.243554, 0.243554, 0.264545, 0.271506, 0.232838, 0.321458, 0.377384, 0.31487, 0.390993, 0.418646, 0.444081, 0.370445, 0.374039, 0.352862, 0.380708, 0.394753, 0.447574, 0.444081, 0.461924, 0.454136, 0.541878, 0.509769, 0.509769, 0.529623, 0.497853, 0.461924, 0.465241, 0.408655, 0.398279, 0.394753, 0.422041, 0.401658, 0.468512, 0.440853, 0.444081, 0.447574, 0.436924, 0.447574, 0.444081, 0.447574, 0.454136, 0.472492, 0.5017, 0.447574, 0.436924, 0.465241, 0.541878, 0.509769, 0.538167, 0.632174, 0.675549, 0.604312, 0.632174, 0.657645, 0.720929, 0.767246, 0.754692, 0.837511, 0.827927, 0.83125, 0.876521, 0.874069, 0.859585, 0.767246, 0.819762, 0.81615, 0.834292, 0.859585, 0.83125, 0.862302, 0.876521, 0.76285, 0.812494, 0.76285, 0.759478, 0.728858, 0.716283, 0.716283, 0.720929, 0.728858, 0.733139, 0.741537, 0.733139, 0.733139, 0.83125, 0.837511, 0.837511, 0.81615, 0.795062, 0.759478, 0.680603, 0.58069, 0.703578, 0.712013, 0.775545, 0.76285, 0.76285, 0.750527, 0.745909, 0.728858, 0.716283, 0.694846, 0.671169, 0.653063, 0.608892, 0.570702, 0.534167], '')</t>
  </si>
  <si>
    <t>[0, 1, 2, 3, 4, 5, 6, 7, 11, 12, 13, 14, 15, 16, 17, 18, 19, 20, 21, 27, 28, 29, 30, 31, 32, 33, 34, 35, 36, 37, 38, 39, 40, 41, 42, 43, 44, 45, 46, 47, 48, 49, 50, 51, 52, 53, 54, 55, 59, 60, 61, 77, 78, 79, 132, 134, 135, 136, 137, 138, 139, 140, 141, 142, 143, 144, 145, 146, 147, 148, 149, 150, 151, 152, 186, 187, 188, 189, 208,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272]</t>
  </si>
  <si>
    <t>(60</t>
  </si>
  <si>
    <t xml:space="preserve">F5S2Q9|F5S2Q9_9ENTR 50S ribosomal protein L23 OS=Enterobacter hormaechei ATCC 49162 </t>
  </si>
  <si>
    <t>([0.083462, 0.122885, 0.129801, 0.206376, 0.268042, 0.216401, 0.247041, 0.281712, 0.30533, 0.301917, 0.324872, 0.352862, 0.41194, 0.384043, 0.384043, 0.380708, 0.384043, 0.476583, 0.56648, 0.472492, 0.476583, 0.476583, 0.472492, 0.433034, 0.377384, 0.356642, 0.422041, 0.398279, 0.401658, 0.398279, 0.398279, 0.398279, 0.308712, 0.332115, 0.332115, 0.30533, 0.243554, 0.239899, 0.222385, 0.15284, 0.142424, 0.194234, 0.203355, 0.206376, 0.203355, 0.229226, 0.173081, 0.122885, 0.15284, 0.15284, 0.102787, 0.083462, 0.055536, 0.094817, 0.094817, 0.109221, 0.085092, 0.122885, 0.122885, 0.134866, 0.194234, 0.291804, 0.291804, 0.268042, 0.264545, 0.332115, 0.328603, 0.394753, 0.458154, 0.359901, 0.352862, 0.42561, 0.465241, 0.447574, 0.380708, 0.387226, 0.311707, 0.377384, 0.380708, 0.377384, 0.359901, 0.377384, 0.301917, 0.298791, 0.288399, 0.225814, 0.222385, 0.219301, 0.196879, 0.196879, 0.25406, 0.225814, 0.200174, 0.196879, 0.264545, 0.318242, 0.281712, 0.366687, 0.335645, 0.291804], '')</t>
  </si>
  <si>
    <t>[18]</t>
  </si>
  <si>
    <t xml:space="preserve">F5S2R0|F5S2R0_9ENTR 50S ribosomal protein L4 OS=Enterobacter hormaechei ATCC 49162 </t>
  </si>
  <si>
    <t>([0.332115, 0.25031, 0.295083, 0.243554, 0.278302, 0.311707, 0.342579, 0.370445, 0.291804, 0.31487, 0.342579, 0.374039, 0.278302, 0.356642, 0.408655, 0.450668, 0.374039, 0.311707, 0.349426, 0.349426, 0.295083, 0.26085, 0.271506, 0.247041, 0.219301, 0.200174, 0.17593, 0.17593, 0.15284, 0.239899, 0.247041, 0.239899, 0.236433, 0.335645, 0.295083, 0.298791, 0.321458, 0.398279, 0.461924, 0.418646, 0.418646, 0.41194, 0.472492, 0.538167, 0.562014, 0.675549, 0.703578, 0.733139, 0.775545, 0.694846, 0.690604, 0.690604, 0.690604, 0.685117, 0.685117, 0.716283, 0.712013, 0.675549, 0.675549, 0.666105, 0.703578, 0.694846, 0.661982, 0.657645, 0.657645, 0.707965, 0.59014, 0.486429, 0.490133, 0.454136, 0.553315, 0.549308, 0.468512, 0.472492, 0.366687, 0.335645, 0.308712, 0.308712, 0.370445, 0.370445, 0.377384, 0.390993, 0.390993, 0.486429, 0.483068, 0.418646, 0.398279, 0.480142, 0.58069, 0.541878, 0.447574, 0.447574, 0.447574, 0.486429, 0.401658, 0.509769, 0.538167, 0.476583, 0.390993, 0.356642, 0.359901, 0.278302, 0.200174, 0.203355, 0.203355, 0.209395, 0.278302, 0.18812, 0.122885, 0.085092, 0.069024, 0.122885, 0.120615, 0.064632, 0.076542, 0.083462, 0.088832, 0.074921, 0.147574, 0.216401, 0.222385, 0.21291, 0.21291, 0.203355, 0.17593, 0.179055, 0.173081, 0.11371, 0.173081, 0.257454, 0.295083, 0.332115, 0.247041, 0.25406, 0.359901, 0.295083, 0.284882, 0.196879, 0.147574, 0.125101, 0.125101, 0.127496, 0.078022, 0.127496, 0.196879, 0.236433, 0.155435, 0.085092, 0.083462, 0.0704, 0.056825, 0.067594, 0.085092, 0.081712, 0.083462, 0.079919, 0.076542, 0.125101, 0.134866, 0.206376, 0.209395, 0.182256, 0.179055, 0.25406, 0.158265, 0.158265, 0.17593, 0.182256, 0.281712, 0.278302, 0.21291, 0.209395, 0.11371, 0.111485, 0.173081, 0.111485, 0.071867, 0.092881, 0.090864, 0.11371, 0.118441, 0.092881, 0.0704, 0.067594, 0.0704, 0.079919, 0.083462, 0.071867, 0.088832, 0.049374, 0.067594, 0.100716, 0.098513, 0.170161, 0.132295, 0.106997, 0.144935, 0.196879, 0.206376, 0.158265, 0.164327], '')</t>
  </si>
  <si>
    <t>[43, 44, 45, 46, 47, 48, 49, 50, 51, 52, 53, 54, 55, 56, 57, 58, 59, 60, 61, 62, 63, 64, 65, 66, 70, 71, 88, 89, 95, 96]</t>
  </si>
  <si>
    <t xml:space="preserve">F5S2R1|F5S2R1_9ENTR 50S ribosomal protein L3 OS=Enterobacter hormaechei ATCC 49162 </t>
  </si>
  <si>
    <t>([0.083462, 0.127496, 0.164327, 0.109221, 0.06312, 0.088832, 0.122885, 0.155435, 0.182256, 0.15008, 0.173081, 0.134866, 0.236433, 0.179055, 0.257454, 0.264545, 0.18812, 0.203355, 0.155435, 0.225814, 0.200174, 0.243554, 0.236433, 0.182256, 0.26085, 0.36309, 0.298791, 0.281712, 0.281712, 0.206376, 0.247041, 0.26085, 0.346032, 0.311707, 0.291804, 0.288399, 0.324872, 0.328603, 0.324872, 0.328603, 0.324872, 0.356642, 0.346032, 0.321458, 0.380708, 0.370445, 0.339168, 0.41194, 0.422041, 0.356642, 0.436924, 0.458154, 0.480142, 0.486429, 0.461924, 0.553315, 0.570702, 0.494003, 0.557691, 0.541878, 0.59014, 0.585406, 0.505461, 0.517562, 0.517562, 0.521092, 0.534167, 0.562014, 0.468512, 0.390993, 0.461924, 0.36309, 0.370445, 0.264545, 0.232838, 0.268042, 0.268042, 0.26085, 0.359901, 0.288399, 0.295083, 0.257454, 0.257454, 0.318242, 0.31487, 0.26085, 0.26085, 0.196879, 0.206376, 0.206376, 0.185198, 0.155435, 0.247041, 0.18812, 0.25031, 0.271506, 0.203355, 0.209395, 0.15008, 0.144935, 0.229226, 0.229226, 0.291804, 0.288399, 0.284882, 0.275179, 0.352862, 0.26085, 0.298791, 0.288399, 0.36309, 0.394753, 0.418646, 0.414856, 0.408655, 0.42561, 0.335645, 0.401658, 0.398279, 0.468512, 0.468512, 0.444081, 0.444081, 0.458154, 0.465241, 0.480142, 0.480142, 0.408655, 0.505461, 0.549308, 0.557691, 0.483068, 0.59917, 0.604312, 0.59508, 0.585406, 0.56648, 0.699094, 0.712013, 0.716283, 0.712013, 0.750527, 0.779859, 0.771762, 0.680603, 0.553315, 0.538167, 0.538167, 0.626927, 0.622677, 0.570702, 0.538167, 0.613573, 0.575842, 0.486429, 0.490133, 0.59917, 0.613573, 0.608892, 0.517562, 0.51388, 0.447574, 0.414856, 0.414856, 0.342579, 0.40511, 0.440853, 0.380708, 0.380708, 0.324872, 0.332115, 0.332115, 0.366687, 0.370445, 0.377384, 0.380708, 0.31487, 0.232838, 0.170161, 0.167087, 0.222385, 0.194234, 0.196879, 0.225814, 0.225814, 0.275179, 0.271506, 0.328603, 0.387226, 0.390993, 0.384043, 0.30533, 0.278302, 0.271506, 0.301917, 0.268042, 0.281712, 0.349426, 0.394753, 0.436924, 0.418646, 0.401658, 0.408655, 0.461924, 0.387226, 0.36309, 0.370445, 0.332115, 0.295083], '')</t>
  </si>
  <si>
    <t>[55, 56, 58, 59, 60, 61, 62, 63, 64, 65, 66, 67, 128, 129, 130, 132, 133, 134, 135, 136, 137, 138, 139, 140, 141, 142, 143, 144, 145, 146, 147, 148, 149, 150, 151, 152, 153, 156, 157, 158, 159, 160]</t>
  </si>
  <si>
    <t xml:space="preserve">F5S2R2|F5S2R2_9ENTR 30S ribosomal protein S10 OS=Enterobacter hormaechei ATCC 49162 </t>
  </si>
  <si>
    <t>([0.324872, 0.321458, 0.206376, 0.257454, 0.308712, 0.335645, 0.268042, 0.203355, 0.239899, 0.275179, 0.301917, 0.328603, 0.298791, 0.291804, 0.200174, 0.147574, 0.229226, 0.232838, 0.291804, 0.291804, 0.370445, 0.377384, 0.401658, 0.476583, 0.480142, 0.398279, 0.398279, 0.480142, 0.622677, 0.509769, 0.541878, 0.447574, 0.480142, 0.509769, 0.5017, 0.604312, 0.703578, 0.694846, 0.553315, 0.59508, 0.517562, 0.436924, 0.349426, 0.349426, 0.408655, 0.41194, 0.41194, 0.42561, 0.42561, 0.398279, 0.458154, 0.422041, 0.51388, 0.486429, 0.398279, 0.408655, 0.321458, 0.311707, 0.31487, 0.42561, 0.418646, 0.483068, 0.480142, 0.497853, 0.5017, 0.380708, 0.30533, 0.377384, 0.398279, 0.401658, 0.40511, 0.4292, 0.436924, 0.36309, 0.359901, 0.414856, 0.332115, 0.390993, 0.390993, 0.308712, 0.301917, 0.222385, 0.203355, 0.257454, 0.321458, 0.25406, 0.339168, 0.339168, 0.339168, 0.222385, 0.222385, 0.144935, 0.147574, 0.120615, 0.144935, 0.116183, 0.109221, 0.15008, 0.142424, 0.109221, 0.164327, 0.118441, 0.18812], '')</t>
  </si>
  <si>
    <t>[28, 29, 30, 33, 34, 35, 36, 37, 38, 39, 40, 52, 64]</t>
  </si>
  <si>
    <t xml:space="preserve">F5S2R4|F5S2R4_9ENTR Bacterioferritin OS=Enterobacter hormaechei ATCC 49162 </t>
  </si>
  <si>
    <t>([0.018415, 0.033407, 0.048328, 0.029376, 0.0198, 0.026892, 0.041405, 0.06312, 0.043307, 0.035586, 0.037156, 0.026338, 0.030003, 0.032677, 0.018787, 0.015078, 0.010131, 0.016257, 0.023087, 0.021816, 0.027463, 0.023963, 0.021381, 0.023963, 0.020165, 0.033407, 0.020165, 0.019401, 0.016528, 0.016257, 0.025316, 0.033407, 0.038858, 0.040537, 0.021816, 0.037156, 0.086953, 0.147574, 0.083462, 0.109221, 0.127496, 0.125101, 0.216401, 0.219301, 0.17593, 0.30533, 0.301917, 0.30533, 0.203355, 0.232838, 0.31487, 0.206376, 0.127496, 0.100716, 0.049374, 0.098513, 0.098513, 0.046336, 0.058088, 0.116183, 0.06184, 0.058088, 0.083462, 0.048328, 0.048328, 0.058088, 0.030003, 0.030611, 0.028695, 0.05306, 0.051831, 0.059222, 0.067594, 0.129801, 0.243554, 0.291804, 0.182256, 0.179055, 0.271506, 0.247041, 0.15008, 0.225814, 0.137348, 0.142424, 0.142424, 0.158265, 0.164327, 0.216401, 0.21291, 0.321458, 0.229226, 0.203355, 0.21291, 0.25406, 0.147574, 0.111485, 0.086953, 0.125101, 0.139895, 0.139895, 0.085092, 0.147574, 0.164327, 0.167087, 0.102787, 0.170161, 0.147574, 0.158265, 0.15008, 0.125101, 0.066181, 0.125101, 0.076542, 0.038042, 0.038858, 0.078022, 0.106997, 0.185198, 0.216401, 0.203355, 0.127496, 0.196879, 0.109221, 0.059222, 0.116183, 0.17593, 0.194234, 0.132295, 0.132295, 0.102787, 0.076542, 0.137348, 0.120615, 0.120615, 0.191378, 0.142424, 0.142424, 0.137348, 0.074921, 0.042364, 0.046336, 0.085092, 0.083462, 0.092881, 0.142424, 0.081712, 0.088832, 0.078022, 0.109221, 0.081712, 0.116183, 0.170161, 0.137348, 0.120615, 0.194234, 0.155435, 0.25406, 0.18812], '')</t>
  </si>
  <si>
    <t xml:space="preserve">F5S2R6|F5S2R6_9ENTR Elongation factor G OS=Enterobacter hormaechei ATCC 49162 </t>
  </si>
  <si>
    <t>([0.370445, 0.422041, 0.328603, 0.359901, 0.281712, 0.311707, 0.301917, 0.328603, 0.268042, 0.301917, 0.295083, 0.332115, 0.349426, 0.352862, 0.356642, 0.356642, 0.332115, 0.422041, 0.447574, 0.374039, 0.390993, 0.301917, 0.203355, 0.281712, 0.281712, 0.298791, 0.308712, 0.339168, 0.332115, 0.332115, 0.324872, 0.370445, 0.311707, 0.318242, 0.321458, 0.318242, 0.288399, 0.257454, 0.239899, 0.196879, 0.275179, 0.257454, 0.30533, 0.408655, 0.414856, 0.433034, 0.505461, 0.509769, 0.51388, 0.517562, 0.517562, 0.521092, 0.418646, 0.486429, 0.483068, 0.444081, 0.414856, 0.447574, 0.480142, 0.447574, 0.394753, 0.298791, 0.387226, 0.433034, 0.374039, 0.332115, 0.31487, 0.31487, 0.203355, 0.216401, 0.243554, 0.324872, 0.324872, 0.342579, 0.349426, 0.268042, 0.21291, 0.25031, 0.25031, 0.275179, 0.298791, 0.401658, 0.42561, 0.433034, 0.332115, 0.380708, 0.328603, 0.346032, 0.275179, 0.384043, 0.374039, 0.342579, 0.295083, 0.291804, 0.291804, 0.200174, 0.291804, 0.370445, 0.332115, 0.264545, 0.194234, 0.142424, 0.079919, 0.083462, 0.066181, 0.083462, 0.079919, 0.132295, 0.081712, 0.125101, 0.134866, 0.137348, 0.137348, 0.18812, 0.191378, 0.191378, 0.191378, 0.179055, 0.18812, 0.18812, 0.26085, 0.295083, 0.264545, 0.352862, 0.346032, 0.40511, 0.465241, 0.380708, 0.356642, 0.318242, 0.247041, 0.229226, 0.21291, 0.17593, 0.173081, 0.164327, 0.185198, 0.268042, 0.243554, 0.247041, 0.182256, 0.111485, 0.111485, 0.132295, 0.094817, 0.134866, 0.120615, 0.073402, 0.116183, 0.139895, 0.222385, 0.203355, 0.194234, 0.17593, 0.222385, 0.236433, 0.179055, 0.247041, 0.167087, 0.196879, 0.120615, 0.17593, 0.170161, 0.17593, 0.206376, 0.288399, 0.301917, 0.295083, 0.275179, 0.288399, 0.278302, 0.216401, 0.209395, 0.222385, 0.173081, 0.111485, 0.090864, 0.106997, 0.085092, 0.118441, 0.066181, 0.116183, 0.081712, 0.142424, 0.155435, 0.155435, 0.155435, 0.122885, 0.120615, 0.144935, 0.144935, 0.079919, 0.132295, 0.129801, 0.132295, 0.216401, 0.200174, 0.236433, 0.247041, 0.271506, 0.26085, 0.356642, 0.36309, 0.370445, 0.332115, 0.332115, 0.384043, 0.284882, 0.321458, 0.332115, 0.414856, 0.328603, 0.349426, 0.349426, 0.444081, 0.394753, 0.349426, 0.458154, 0.398279, 0.42561, 0.4292, 0.490133, 0.398279, 0.346032, 0.447574, 0.465241, 0.356642, 0.25406, 0.335645, 0.324872, 0.339168, 0.346032, 0.342579, 0.42561, 0.4292, 0.444081, 0.494003, 0.433034, 0.401658, 0.4292, 0.401658, 0.298791, 0.271506, 0.36309, 0.398279, 0.308712, 0.232838, 0.335645, 0.433034, 0.458154, 0.366687, 0.26085, 0.167087, 0.182256, 0.18812, 0.122885, 0.116183, 0.100716, 0.142424, 0.081712, 0.078022, 0.100716, 0.15008, 0.155435, 0.102787, 0.11371, 0.139895, 0.179055, 0.109221, 0.111485, 0.081712, 0.094817, 0.106997, 0.17593, 0.161087, 0.096677, 0.164327, 0.161087, 0.191378, 0.161087, 0.271506, 0.216401, 0.239899, 0.222385, 0.147574, 0.216401, 0.206376, 0.158265, 0.125101, 0.203355, 0.203355, 0.229226, 0.284882, 0.366687, 0.359901, 0.483068, 0.541878, 0.525368, 0.521092, 0.490133, 0.534167, 0.517562, 0.613573, 0.585406, 0.653063, 0.795062, 0.653063, 0.653063, 0.724957, 0.720929, 0.666105, 0.51388, 0.5017, 0.42561, 0.380708, 0.384043, 0.36309, 0.422041, 0.301917, 0.243554, 0.239899, 0.281712, 0.203355, 0.196879, 0.109221, 0.051831, 0.041405, 0.05306, 0.031287, 0.037156, 0.06312, 0.049374, 0.064632, 0.071867, 0.118441, 0.139895, 0.142424, 0.137348, 0.069024, 0.078022, 0.122885, 0.120615, 0.078022, 0.120615, 0.098513, 0.147574, 0.236433, 0.257454, 0.321458, 0.30533, 0.30533, 0.301917, 0.284882, 0.288399, 0.291804, 0.26085, 0.264545, 0.225814, 0.232838, 0.308712, 0.384043, 0.390993, 0.41194, 0.390993, 0.390993, 0.440853, 0.401658, 0.401658, 0.352862, 0.356642, 0.472492, 0.387226, 0.366687, 0.418646, 0.458154, 0.359901, 0.398279, 0.31487, 0.335645, 0.335645, 0.281712, 0.291804, 0.278302, 0.26085, 0.352862, 0.366687, 0.271506, 0.278302, 0.291804, 0.349426, 0.356642, 0.352862, 0.468512, 0.414856, 0.36309, 0.311707, 0.40511, 0.401658, 0.447574, 0.472492, 0.359901, 0.454136, 0.461924, 0.490133, 0.422041, 0.332115, 0.324872, 0.324872, 0.356642, 0.284882, 0.264545, 0.288399, 0.275179, 0.25031, 0.321458, 0.374039, 0.461924, 0.458154, 0.476583, 0.5017, 0.454136, 0.56648, 0.447574, 0.408655, 0.301917, 0.36309, 0.444081, 0.366687, 0.422041, 0.447574, 0.534167, 0.529623, 0.529623, 0.538167, 0.4292, 0.433034, 0.398279, 0.30533, 0.301917, 0.298791, 0.318242, 0.36309, 0.366687, 0.454136, 0.494003, 0.59508, 0.5017, 0.422041, 0.476583, 0.5017, 0.472492, 0.458154, 0.465241, 0.359901, 0.366687, 0.384043, 0.398279, 0.384043, 0.390993, 0.321458, 0.328603, 0.311707, 0.264545, 0.25031, 0.239899, 0.243554, 0.15284, 0.229226, 0.239899, 0.281712, 0.25406, 0.295083, 0.232838, 0.216401, 0.284882, 0.301917, 0.387226, 0.311707, 0.366687, 0.359901, 0.418646, 0.422041, 0.398279, 0.352862, 0.359901, 0.332115, 0.308712, 0.335645, 0.335645, 0.414856, 0.328603, 0.374039, 0.36309, 0.418646, 0.42561, 0.40511, 0.366687, 0.366687, 0.4292, 0.458154, 0.545602, 0.549308, 0.525368, 0.575842, 0.562014, 0.562014, 0.613573, 0.538167, 0.538167, 0.436924, 0.433034, 0.465241, 0.359901, 0.390993, 0.318242, 0.328603, 0.387226, 0.394753, 0.380708, 0.390993, 0.422041, 0.414856, 0.414856, 0.328603, 0.332115, 0.321458, 0.239899, 0.243554, 0.321458, 0.308712, 0.384043, 0.370445, 0.408655, 0.4292, 0.318242, 0.42561, 0.408655, 0.394753, 0.31487, 0.232838, 0.25031, 0.196879, 0.147574, 0.158265, 0.229226, 0.21291, 0.229226, 0.321458, 0.324872, 0.321458, 0.328603, 0.328603, 0.301917, 0.298791, 0.390993, 0.398279, 0.339168, 0.339168, 0.239899, 0.349426, 0.366687, 0.275179, 0.31487, 0.342579, 0.328603, 0.271506, 0.275179, 0.284882, 0.284882, 0.173081, 0.164327, 0.236433, 0.164327, 0.196879, 0.209395, 0.129801, 0.203355, 0.232838, 0.232838, 0.335645, 0.229226, 0.268042, 0.229226, 0.209395, 0.17593, 0.15284, 0.185198, 0.182256, 0.17593, 0.142424, 0.142424, 0.137348, 0.15008, 0.222385, 0.127496, 0.116183, 0.158265, 0.125101, 0.120615, 0.139895, 0.088832, 0.088832, 0.064632, 0.132295, 0.158265, 0.147574, 0.139895, 0.155435, 0.106997, 0.182256, 0.15008, 0.26085, 0.275179, 0.284882, 0.301917, 0.422041, 0.440853, 0.454136, 0.486429, 0.505461, 0.408655, 0.387226, 0.465241, 0.56648, 0.458154, 0.4292, 0.521092, 0.570702, 0.58069, 0.671169, 0.59508, 0.58069, 0.557691, 0.549308, 0.525368, 0.525368, 0.509769, 0.51388, 0.433034, 0.444081, 0.4292, 0.4292, 0.51388, 0.42561, 0.418646, 0.472492, 0.486429, 0.418646, 0.450668, 0.370445, 0.370445, 0.422041, 0.465241, 0.352862, 0.356642, 0.257454, 0.21291, 0.219301, 0.21291, 0.206376, 0.200174, 0.200174, 0.191378, 0.200174, 0.278302, 0.271506, 0.298791, 0.257454, 0.318242, 0.203355, 0.288399, 0.25406, 0.25406, 0.194234, 0.225814, 0.219301, 0.219301, 0.26085, 0.26085, 0.219301, 0.324872, 0.339168, 0.352862, 0.366687, 0.332115, 0.346032, 0.321458, 0.264545, 0.21291, 0.225814, 0.284882, 0.278302, 0.311707, 0.291804, 0.374039, 0.433034, 0.422041, 0.509769, 0.480142, 0.444081, 0.465241, 0.390993, 0.335645, 0.271506], '')</t>
  </si>
  <si>
    <t>[46, 47, 48, 49, 50, 51, 296, 297, 298, 300, 301, 302, 303, 304, 305, 306, 307, 308, 309, 310, 311, 312, 419, 421, 430, 431, 432, 433, 445, 446, 449, 500, 501, 502, 503, 504, 505, 506, 507, 508, 619, 623, 626, 627, 628, 629, 630, 631, 632, 633, 634, 635, 636, 637, 642, 697]</t>
  </si>
  <si>
    <t xml:space="preserve">F5S2R7|F5S2R7_9ENTR 30S ribosomal protein S7 OS=Enterobacter hormaechei ATCC 49162 </t>
  </si>
  <si>
    <t>([0.494003, 0.36309, 0.271506, 0.349426, 0.384043, 0.447574, 0.468512, 0.36309, 0.384043, 0.40511, 0.42561, 0.377384, 0.271506, 0.247041, 0.247041, 0.155435, 0.158265, 0.25406, 0.173081, 0.11371, 0.096677, 0.064632, 0.11371, 0.170161, 0.147574, 0.144935, 0.127496, 0.132295, 0.194234, 0.196879, 0.17593, 0.111485, 0.122885, 0.120615, 0.139895, 0.122885, 0.142424, 0.200174, 0.194234, 0.206376, 0.25406, 0.291804, 0.352862, 0.349426, 0.349426, 0.349426, 0.36309, 0.366687, 0.281712, 0.311707, 0.284882, 0.206376, 0.291804, 0.291804, 0.346032, 0.271506, 0.298791, 0.387226, 0.321458, 0.311707, 0.41194, 0.447574, 0.374039, 0.377384, 0.31487, 0.318242, 0.318242, 0.301917, 0.298791, 0.311707, 0.308712, 0.335645, 0.436924, 0.444081, 0.414856, 0.450668, 0.465241, 0.494003, 0.41194, 0.483068, 0.418646, 0.387226, 0.41194, 0.41194, 0.40511, 0.468512, 0.483068, 0.454136, 0.380708, 0.356642, 0.384043, 0.387226, 0.291804, 0.209395, 0.15008, 0.232838, 0.196879, 0.229226, 0.200174, 0.26085, 0.257454, 0.31487, 0.321458, 0.295083, 0.352862, 0.321458, 0.295083, 0.206376, 0.229226, 0.229226, 0.225814, 0.275179, 0.278302, 0.298791, 0.377384, 0.444081, 0.41194, 0.414856, 0.447574, 0.465241, 0.465241, 0.465241, 0.476583, 0.444081, 0.387226, 0.390993, 0.422041, 0.447574, 0.534167, 0.541878, 0.562014, 0.618285, 0.59014, 0.545602, 0.618285, 0.622677, 0.585406, 0.642678, 0.680603, 0.648219, 0.505461, 0.483068, 0.505461, 0.41194, 0.433034, 0.398279, 0.377384, 0.356642, 0.335645, 0.301917, 0.268042, 0.31487, 0.26085, 0.225814, 0.232838, 0.222385], '')</t>
  </si>
  <si>
    <t>[128, 129, 130, 131, 132, 133, 134, 135, 136, 137, 138, 139, 140, 142]</t>
  </si>
  <si>
    <t xml:space="preserve">F5S2R8|F5S2R8_9ENTR 30S ribosomal protein S12 OS=Enterobacter hormaechei ATCC 49162 </t>
  </si>
  <si>
    <t>([0.461924, 0.505461, 0.486429, 0.525368, 0.549308, 0.490133, 0.476583, 0.5017, 0.517562, 0.545602, 0.497853, 0.553315, 0.553315, 0.480142, 0.534167, 0.494003, 0.390993, 0.486429, 0.549308, 0.545602, 0.553315, 0.521092, 0.454136, 0.380708, 0.377384, 0.384043, 0.384043, 0.335645, 0.335645, 0.339168, 0.332115, 0.408655, 0.390993, 0.418646, 0.509769, 0.529623, 0.557691, 0.657645, 0.541878, 0.549308, 0.549308, 0.480142, 0.384043, 0.447574, 0.494003, 0.5017, 0.42561, 0.480142, 0.58069, 0.570702, 0.465241, 0.458154, 0.377384, 0.377384, 0.374039, 0.278302, 0.196879, 0.194234, 0.209395, 0.268042, 0.25406, 0.264545, 0.324872, 0.359901, 0.352862, 0.401658, 0.40511, 0.468512, 0.414856, 0.335645, 0.281712, 0.301917, 0.31487, 0.36309, 0.356642, 0.366687, 0.387226, 0.465241, 0.468512, 0.408655, 0.436924, 0.436924, 0.370445, 0.370445, 0.359901, 0.374039, 0.377384, 0.311707, 0.321458, 0.366687, 0.41194, 0.408655, 0.483068, 0.370445, 0.374039, 0.374039, 0.311707, 0.370445, 0.36309, 0.374039, 0.444081, 0.422041, 0.401658, 0.465241, 0.450668, 0.534167, 0.440853, 0.433034, 0.433034, 0.42561, 0.436924, 0.486429, 0.557691, 0.529623, 0.653063, 0.63748, 0.626927, 0.699094, 0.680603, 0.666105, 0.626927, 0.604312, 0.570702, 0.608892], '')</t>
  </si>
  <si>
    <t>[1, 3, 4, 7, 8, 9, 11, 12, 14, 18, 19, 20, 21, 34, 35, 36, 37, 38, 39, 40, 45, 48, 49, 105, 112, 113, 114, 115, 116, 117, 118, 119, 120, 121, 122, 123]</t>
  </si>
  <si>
    <t xml:space="preserve">F5S2R9|F5S2R9_9ENTR Protein TusB OS=Enterobacter hormaechei ATCC 49162 </t>
  </si>
  <si>
    <t>([0.194234, 0.147574, 0.203355, 0.11371, 0.158265, 0.194234, 0.129801, 0.085092, 0.10481, 0.100716, 0.0704, 0.085092, 0.164327, 0.167087, 0.173081, 0.271506, 0.18812, 0.122885, 0.073402, 0.030611, 0.06312, 0.064632, 0.090864, 0.055536, 0.059222, 0.044297, 0.035586, 0.034884, 0.071867, 0.073402, 0.090864, 0.147574, 0.078022, 0.043307, 0.050641, 0.025316, 0.014586, 0.023534, 0.043307, 0.06184, 0.137348, 0.073402, 0.0704, 0.044297, 0.067594, 0.096677, 0.066181, 0.078022, 0.15284, 0.144935, 0.085092, 0.092881, 0.078022, 0.147574, 0.206376, 0.11371, 0.18812, 0.275179, 0.284882, 0.179055, 0.206376, 0.144935, 0.229226, 0.137348, 0.206376, 0.15008, 0.122885, 0.196879, 0.125101, 0.111485, 0.11371, 0.098513, 0.060549, 0.079919, 0.045352, 0.047319, 0.054297, 0.056825, 0.055536, 0.041405, 0.078022, 0.083462, 0.079919, 0.088832, 0.086953, 0.064632, 0.081712, 0.10481, 0.081712, 0.132295, 0.098513, 0.066181, 0.142424, 0.200174, 0.139895], '')</t>
  </si>
  <si>
    <t xml:space="preserve">F5S2S0|F5S2S0_9ENTR Protein TusC OS=Enterobacter hormaechei ATCC 49162 </t>
  </si>
  <si>
    <t>([0.011669, 0.025762, 0.038858, 0.055536, 0.071867, 0.069024, 0.086953, 0.106997, 0.132295, 0.17593, 0.200174, 0.15284, 0.170161, 0.137348, 0.127496, 0.090864, 0.15008, 0.219301, 0.339168, 0.291804, 0.200174, 0.247041, 0.219301, 0.232838, 0.142424, 0.144935, 0.118441, 0.058088, 0.026338, 0.017138, 0.014783, 0.016021, 0.026892, 0.016528, 0.01078, 0.018106, 0.018106, 0.013613, 0.010926, 0.011106, 0.014075, 0.024826, 0.030003, 0.029376, 0.021816, 0.022306, 0.013613, 0.016528, 0.033407, 0.079919, 0.069024, 0.036378, 0.026338, 0.027463, 0.020522, 0.042364, 0.024826, 0.024826, 0.056825, 0.038858, 0.021816, 0.021816, 0.01204, 0.011518, 0.011342, 0.008156, 0.008804, 0.009294, 0.008156, 0.007091, 0.007031, 0.009728, 0.009865, 0.009865, 0.008525, 0.014586, 0.014783, 0.013437, 0.024393, 0.022667, 0.03976, 0.076542, 0.090864, 0.078022, 0.041405, 0.022667, 0.054297, 0.054297, 0.090864, 0.078022, 0.055536, 0.05306, 0.05306, 0.074921, 0.074921, 0.05306, 0.05306, 0.06312, 0.120615, 0.06312, 0.051831, 0.05306, 0.027463, 0.023963, 0.055536, 0.054297, 0.05306, 0.050641, 0.036378, 0.027463, 0.042364, 0.064632, 0.047319, 0.036378, 0.037156, 0.037156, 0.069024, 0.046336, 0.021816], '')</t>
  </si>
  <si>
    <t xml:space="preserve">F5S2S1|F5S2S1_9ENTR Sulfurtransferase TusD OS=Enterobacter hormaechei ATCC 49162 </t>
  </si>
  <si>
    <t>([0.079919, 0.03976, 0.059222, 0.088832, 0.129801, 0.170161, 0.164327, 0.18812, 0.21291, 0.203355, 0.15008, 0.196879, 0.106997, 0.167087, 0.196879, 0.243554, 0.200174, 0.185198, 0.191378, 0.161087, 0.132295, 0.161087, 0.275179, 0.18812, 0.15284, 0.139895, 0.086953, 0.05306, 0.026338, 0.016021, 0.019109, 0.036378, 0.034068, 0.045352, 0.030003, 0.031287, 0.031287, 0.059222, 0.10481, 0.046336, 0.060549, 0.059222, 0.073402, 0.050641, 0.085092, 0.11371, 0.132295, 0.100716, 0.200174, 0.222385, 0.25031, 0.247041, 0.191378, 0.118441, 0.179055, 0.271506, 0.173081, 0.219301, 0.225814, 0.225814, 0.352862, 0.342579, 0.278302, 0.25406, 0.200174, 0.209395, 0.120615, 0.06184, 0.083462, 0.06184, 0.085092, 0.106997, 0.06184, 0.078022, 0.137348, 0.129801, 0.086953, 0.15008, 0.15008, 0.109221, 0.109221, 0.118441, 0.096677, 0.164327, 0.15284, 0.15284, 0.147574, 0.155435, 0.200174, 0.271506, 0.268042, 0.31487, 0.26085, 0.356642, 0.394753, 0.390993, 0.278302, 0.346032, 0.25406, 0.232838, 0.268042, 0.179055, 0.158265, 0.161087, 0.086953, 0.0704, 0.125101, 0.102787, 0.139895, 0.102787, 0.106997, 0.078022, 0.078022, 0.132295, 0.083462, 0.042364, 0.044297, 0.044297, 0.035586, 0.049374, 0.038858, 0.028695, 0.042364, 0.030003, 0.027463, 0.044297, 0.041405, 0.023963], '')</t>
  </si>
  <si>
    <t xml:space="preserve">F5S2S3|F5S2S3_9ENTR Peptidyl-prolyl cis-trans isomerase OS=Enterobacter hormaechei ATCC 49162 </t>
  </si>
  <si>
    <t>([0.029376, 0.047319, 0.0704, 0.071867, 0.076542, 0.060549, 0.064632, 0.049374, 0.071867, 0.073402, 0.118441, 0.092881, 0.094817, 0.051831, 0.069024, 0.106997, 0.118441, 0.164327, 0.144935, 0.182256, 0.25031, 0.318242, 0.291804, 0.264545, 0.295083, 0.321458, 0.394753, 0.418646, 0.490133, 0.447574, 0.450668, 0.311707, 0.380708, 0.398279, 0.509769, 0.549308, 0.604312, 0.58069, 0.58069, 0.58069, 0.509769, 0.486429, 0.374039, 0.401658, 0.398279, 0.398279, 0.332115, 0.321458, 0.332115, 0.25406, 0.257454, 0.298791, 0.408655, 0.41194, 0.332115, 0.318242, 0.328603, 0.328603, 0.352862, 0.346032, 0.308712, 0.390993, 0.342579, 0.40511, 0.342579, 0.377384, 0.374039, 0.458154, 0.472492, 0.398279, 0.40511, 0.40511, 0.387226, 0.318242, 0.332115, 0.40511, 0.384043, 0.275179, 0.232838, 0.225814, 0.222385, 0.288399, 0.281712, 0.291804, 0.298791, 0.370445, 0.374039, 0.398279, 0.30533, 0.308712, 0.387226, 0.461924, 0.418646, 0.433034, 0.465241, 0.356642, 0.366687, 0.366687, 0.465241, 0.436924, 0.422041, 0.42561, 0.40511, 0.387226, 0.468512, 0.468512, 0.454136, 0.414856, 0.41194, 0.465241, 0.454136, 0.414856, 0.408655, 0.486429, 0.486429, 0.534167, 0.618285, 0.585406, 0.618285, 0.604312, 0.648219, 0.557691, 0.562014, 0.608892, 0.632174, 0.5017, 0.476583, 0.476583, 0.521092, 0.497853, 0.525368, 0.458154, 0.476583, 0.483068, 0.476583, 0.461924, 0.450668, 0.472492, 0.408655, 0.335645, 0.268042, 0.284882, 0.298791, 0.308712, 0.295083, 0.31487, 0.401658, 0.42561, 0.433034, 0.4292, 0.41194, 0.447574, 0.497853, 0.517562, 0.517562, 0.529623, 0.529623, 0.468512, 0.414856, 0.4292, 0.525368, 0.525368, 0.525368, 0.59508, 0.575842, 0.509769, 0.418646, 0.4292, 0.4292, 0.422041, 0.4292, 0.36309, 0.335645, 0.359901, 0.349426, 0.271506, 0.264545, 0.268042, 0.318242, 0.387226, 0.476583, 0.398279, 0.480142, 0.398279, 0.401658, 0.339168, 0.41194, 0.483068, 0.422041, 0.352862, 0.394753, 0.377384, 0.398279, 0.390993, 0.390993, 0.387226, 0.40511, 0.394753, 0.40511, 0.332115, 0.311707, 0.271506, 0.332115, 0.328603, 0.408655, 0.335645, 0.387226, 0.318242, 0.271506, 0.25406, 0.352862, 0.352862, 0.359901, 0.36309, 0.342579, 0.25406, 0.25406, 0.30533, 0.31487, 0.301917, 0.318242, 0.359901, 0.366687, 0.291804, 0.324872, 0.308712, 0.390993, 0.401658, 0.465241, 0.447574, 0.468512, 0.342579, 0.318242, 0.26085, 0.339168, 0.298791, 0.30533, 0.318242, 0.247041, 0.236433, 0.268042, 0.298791, 0.298791, 0.288399, 0.339168, 0.318242, 0.318242, 0.298791, 0.298791, 0.308712, 0.346032, 0.42561, 0.494003, 0.494003, 0.56648, 0.538167, 0.585406, 0.642678, 0.59014, 0.661982, 0.661982, 0.608892, 0.632174, 0.570702, 0.570702, 0.59917, 0.562014, 0.59508, 0.59508, 0.56648, 0.525368, 0.562014], '')</t>
  </si>
  <si>
    <t>[34, 35, 36, 37, 38, 39, 40, 115, 116, 117, 118, 119, 120, 121, 122, 123, 124, 125, 128, 130, 153, 154, 155, 156, 160, 161, 162, 163, 164, 165, 254, 255, 256, 257, 258, 259, 260, 261, 262, 263, 264, 265, 266, 267, 268, 269, 270, 271]</t>
  </si>
  <si>
    <t xml:space="preserve">F5S2S5|F5S2S5_9ENTR Peptidyl-prolyl cis-trans isomerase OS=Enterobacter hormaechei ATCC 49162 </t>
  </si>
  <si>
    <t>([0.049374, 0.055536, 0.035586, 0.058088, 0.045352, 0.059222, 0.083462, 0.122885, 0.164327, 0.191378, 0.158265, 0.134866, 0.098513, 0.158265, 0.203355, 0.216401, 0.232838, 0.243554, 0.311707, 0.352862, 0.387226, 0.384043, 0.4292, 0.4292, 0.342579, 0.41194, 0.418646, 0.414856, 0.390993, 0.377384, 0.298791, 0.271506, 0.349426, 0.414856, 0.318242, 0.31487, 0.321458, 0.257454, 0.247041, 0.264545, 0.291804, 0.26085, 0.36309, 0.281712, 0.36309, 0.458154, 0.447574, 0.335645, 0.346032, 0.284882, 0.26085, 0.275179, 0.366687, 0.342579, 0.356642, 0.450668, 0.408655, 0.318242, 0.346032, 0.440853, 0.335645, 0.352862, 0.359901, 0.352862, 0.349426, 0.291804, 0.288399, 0.291804, 0.346032, 0.366687, 0.42561, 0.461924, 0.472492, 0.366687, 0.356642, 0.342579, 0.275179, 0.308712, 0.41194, 0.339168, 0.342579, 0.370445, 0.356642, 0.311707, 0.295083, 0.268042, 0.26085, 0.225814, 0.25406, 0.31487, 0.288399, 0.308712, 0.295083, 0.387226, 0.436924, 0.51388, 0.454136, 0.541878, 0.447574, 0.4292, 0.529623, 0.454136, 0.538167, 0.549308, 0.608892, 0.622677, 0.690604, 0.716283, 0.675549, 0.661982, 0.653063, 0.653063, 0.63748, 0.59917, 0.483068, 0.521092, 0.483068, 0.562014, 0.545602, 0.557691, 0.545602, 0.418646, 0.480142, 0.408655, 0.418646, 0.36309, 0.311707, 0.342579, 0.324872, 0.374039, 0.384043, 0.370445, 0.36309, 0.377384, 0.4292, 0.517562, 0.468512, 0.454136, 0.444081, 0.433034, 0.509769, 0.465241, 0.58069, 0.56648, 0.613573, 0.59508, 0.657645, 0.724957, 0.754692, 0.837511, 0.849326, 0.834292, 0.849326, 0.852992, 0.837511, 0.823549, 0.812494, 0.879233, 0.894241, 0.89662, 0.89662, 0.89662, 0.93079, 0.926919, 0.846163, 0.741537, 0.73685, 0.73685, 0.73685, 0.728858, 0.728858, 0.724957, 0.724957, 0.724957, 0.728858, 0.724957, 0.728858, 0.716283, 0.716283, 0.707965, 0.699094, 0.699094, 0.690604, 0.509769, 0.509769, 0.661982, 0.798249, 0.798249, 0.622677, 0.618285, 0.454136, 0.461924, 0.436924, 0.408655, 0.387226, 0.352862, 0.31487, 0.275179, 0.236433, 0.185198, 0.142424, 0.102787], '')</t>
  </si>
  <si>
    <t>[95, 97, 100, 102, 103, 104, 105, 106, 107, 108, 109, 110, 111, 112, 113, 115, 117, 118, 119, 120, 135, 140, 142, 143, 144, 145, 146, 147, 148, 149, 150, 151, 152, 153, 154, 155, 156, 157, 158, 159, 160, 161, 162, 163, 164, 165, 166, 167, 168, 169, 170, 171, 172, 173, 174, 175, 176, 177, 178, 179, 180, 181, 182, 183, 184, 185, 186, 187, 188, 189]</t>
  </si>
  <si>
    <t xml:space="preserve">F5S2S7|F5S2S7_9ENTR Glutathione-regulated potassium-efflux system protein KefB OS=Enterobacter hormaechei ATCC 49162 </t>
  </si>
  <si>
    <t>([0.007031, 0.004775, 0.003177, 0.00243, 0.001649, 0.001808, 0.002057, 0.001778, 0.001623, 0.001743, 0.001602, 0.002327, 0.001391, 0.001202, 0.000945, 0.000906, 0.000906, 0.00146, 0.001434, 0.001687, 0.001434, 0.00146, 0.00146, 0.002396, 0.002366, 0.002512, 0.002057, 0.002057, 0.002727, 0.002512, 0.002529, 0.002396, 0.002078, 0.003478, 0.002976, 0.003461, 0.00243, 0.003512, 0.002349, 0.00243, 0.00243, 0.002976, 0.003014, 0.004513, 0.004921, 0.004976, 0.005086, 0.007422, 0.005623, 0.005623, 0.009401, 0.007315, 0.011669, 0.008276, 0.00543, 0.004899, 0.003512, 0.004161, 0.002705, 0.002761, 0.002705, 0.002705, 0.001743, 0.002623, 0.001692, 0.001623, 0.002761, 0.003924, 0.003924, 0.004315, 0.003177, 0.003014, 0.003053, 0.003079, 0.004161, 0.00543, 0.005734, 0.005318, 0.006245, 0.007315, 0.011669, 0.018106, 0.014315, 0.029376, 0.014783, 0.015078, 0.008624, 0.007315, 0.006421, 0.005503, 0.005318, 0.00515, 0.004388, 0.006142, 0.004315, 0.00292, 0.002435, 0.002482, 0.00389, 0.00407, 0.003512, 0.003512, 0.00292, 0.003512, 0.002976, 0.003431, 0.003671, 0.00359, 0.00359, 0.004135, 0.003341, 0.004736, 0.004736, 0.004736, 0.003997, 0.005683, 0.008276, 0.010672, 0.015344, 0.01078, 0.008804, 0.00962, 0.010131, 0.009865, 0.007555, 0.009096, 0.011518, 0.019109, 0.03976, 0.027463, 0.030003, 0.067594, 0.074921, 0.173081, 0.170161, 0.222385, 0.236433, 0.137348, 0.127496, 0.0704, 0.100716, 0.074921, 0.076542, 0.034884, 0.029376, 0.046336, 0.049374, 0.022306, 0.017138, 0.010926, 0.008723, 0.009401, 0.008002, 0.005318, 0.004358, 0.00359, 0.002705, 0.003053, 0.003109, 0.00225, 0.003014, 0.003053, 0.00389, 0.005503, 0.008156, 0.016021, 0.015344, 0.008002, 0.013265, 0.009865, 0.011342, 0.021816, 0.009728, 0.011518, 0.015078, 0.019401, 0.021816, 0.019109, 0.01204, 0.010509, 0.014075, 0.017447, 0.013016, 0.008276, 0.00558, 0.005249, 0.004976, 0.005011, 0.004976, 0.003478, 0.003431, 0.004135, 0.004513, 0.004921, 0.003298, 0.003924, 0.002512, 0.002336, 0.002761, 0.002761, 0.004247, 0.004736, 0.003701, 0.004431, 0.006795, 0.007555, 0.004835, 0.005086, 0.004388, 0.005799, 0.008723, 0.008723, 0.005992, 0.003821, 0.003864, 0.004315, 0.004208, 0.006374, 0.008156, 0.006533, 0.004835, 0.004161, 0.004208, 0.004736, 0.003431, 0.00316, 0.00292, 0.004431, 0.00359, 0.003607, 0.002976, 0.002761, 0.00407, 0.003607, 0.003461, 0.003864, 0.005378, 0.004135, 0.002976, 0.002396, 0.002881, 0.004736, 0.005623, 0.006078, 0.004835, 0.006894, 0.006894, 0.011342, 0.007495, 0.010131, 0.013437, 0.019109, 0.010221, 0.010221, 0.026892, 0.023534, 0.032677, 0.032677, 0.028695, 0.030003, 0.031287, 0.042364, 0.018787, 0.009483, 0.00543, 0.005318, 0.005223, 0.003963, 0.003701, 0.004358, 0.003512, 0.00243, 0.00292, 0.003079, 0.00292, 0.001967, 0.00231, 0.00152, 0.001572, 0.002327, 0.002336, 0.002366, 0.00155, 0.001687, 0.001808, 0.002581, 0.003757, 0.002976, 0.003431, 0.002623, 0.002366, 0.002138, 0.002606, 0.001855, 0.002688, 0.002688, 0.002581, 0.0028, 0.002976, 0.002057, 0.001434, 0.001481, 0.001778, 0.002688, 0.00246, 0.002529, 0.00292, 0.002155, 0.002761, 0.003212, 0.003997, 0.005932, 0.007645, 0.007315, 0.010221, 0.006421, 0.006482, 0.009483, 0.009401, 0.009401, 0.015078, 0.028107, 0.054297, 0.071867, 0.081712, 0.073402, 0.11371, 0.049374, 0.056825, 0.029376, 0.014315, 0.014315, 0.013437, 0.01078, 0.014075, 0.013613, 0.030003, 0.030611, 0.016528, 0.012727, 0.022306, 0.023963, 0.024393, 0.025316, 0.019109, 0.013613, 0.016528, 0.01227, 0.014586, 0.014586, 0.026338, 0.036378, 0.038858, 0.020165, 0.024826, 0.019109, 0.014586, 0.014783, 0.015694, 0.034068, 0.042364, 0.022667, 0.016257, 0.015344, 0.009483, 0.008804, 0.010672, 0.017447, 0.018106, 0.018787, 0.030003, 0.028695, 0.049374, 0.025316, 0.05306, 0.067594, 0.073402, 0.109221, 0.109221, 0.116183, 0.092881, 0.182256, 0.239899, 0.328603, 0.216401, 0.239899, 0.335645, 0.332115, 0.346032, 0.444081, 0.59014, 0.604312, 0.51388, 0.408655, 0.436924, 0.346032, 0.31487, 0.229226, 0.219301, 0.209395, 0.102787, 0.10481, 0.098513, 0.081712, 0.035586, 0.073402, 0.118441, 0.06312, 0.034884, 0.025762, 0.021816, 0.019401, 0.018787, 0.022667, 0.040537, 0.034884, 0.058088, 0.037156, 0.047319, 0.05306, 0.05306, 0.118441, 0.066181, 0.06184, 0.078022, 0.090864, 0.100716, 0.058088, 0.076542, 0.127496, 0.155435, 0.111485, 0.102787, 0.058088, 0.076542, 0.049374, 0.050641, 0.026338, 0.041405, 0.074921, 0.056825, 0.059222, 0.059222, 0.06312, 0.0704, 0.050641, 0.047319, 0.043307, 0.076542, 0.081712, 0.081712, 0.067594, 0.127496, 0.109221, 0.155435, 0.167087, 0.232838, 0.236433, 0.268042, 0.179055, 0.182256, 0.15008, 0.158265, 0.155435, 0.264545, 0.26085, 0.356642, 0.450668, 0.414856, 0.414856, 0.366687, 0.301917, 0.342579, 0.247041, 0.209395, 0.25031, 0.247041, 0.25406, 0.236433, 0.335645, 0.440853, 0.346032, 0.42561, 0.321458, 0.232838, 0.179055, 0.170161, 0.142424, 0.134866, 0.161087, 0.158265, 0.164327, 0.236433, 0.196879, 0.284882, 0.36309, 0.271506, 0.185198, 0.185198, 0.26085, 0.229226, 0.161087, 0.239899, 0.236433, 0.216401, 0.301917, 0.324872, 0.339168, 0.374039, 0.271506, 0.271506, 0.278302, 0.321458, 0.232838, 0.271506, 0.18812, 0.179055, 0.25406, 0.332115, 0.301917, 0.25031, 0.18812, 0.25406, 0.179055, 0.173081, 0.243554, 0.25031, 0.288399, 0.284882, 0.284882, 0.366687, 0.374039, 0.366687, 0.366687, 0.458154, 0.418646, 0.51388, 0.40511, 0.40511, 0.398279, 0.342579, 0.4292, 0.472492, 0.465241, 0.525368, 0.440853, 0.465241, 0.468512, 0.356642, 0.324872, 0.352862, 0.311707, 0.311707, 0.321458, 0.352862, 0.352862, 0.359901, 0.359901, 0.384043, 0.390993, 0.390993, 0.408655, 0.394753, 0.42561, 0.414856, 0.433034, 0.51388, 0.525368, 0.4292, 0.517562, 0.549308, 0.42561, 0.387226, 0.387226, 0.384043, 0.384043, 0.346032, 0.380708, 0.384043, 0.472492, 0.465241, 0.465241, 0.549308, 0.465241, 0.461924, 0.490133, 0.366687, 0.377384, 0.374039, 0.352862, 0.352862, 0.324872, 0.390993, 0.490133, 0.461924, 0.444081, 0.41194, 0.422041, 0.374039, 0.31487, 0.26085], '')</t>
  </si>
  <si>
    <t>[390, 391, 392, 536, 544, 566, 567, 569, 570, 582]</t>
  </si>
  <si>
    <t xml:space="preserve">F5S2T1|F5S2T1_9ENTR Malonyl CoA-acyl carrier protein transacylase OS=Enterobacter hormaechei ATCC 49162 </t>
  </si>
  <si>
    <t>([0.0704, 0.11371, 0.161087, 0.206376, 0.275179, 0.30533, 0.284882, 0.209395, 0.25031, 0.288399, 0.222385, 0.295083, 0.301917, 0.408655, 0.525368, 0.549308, 0.56648, 0.733139, 0.632174, 0.632174, 0.570702, 0.490133, 0.390993, 0.380708, 0.339168, 0.339168, 0.268042, 0.321458, 0.418646, 0.321458, 0.324872, 0.414856, 0.401658, 0.401658, 0.356642, 0.247041, 0.346032, 0.324872, 0.324872, 0.359901, 0.328603, 0.288399, 0.366687, 0.36309, 0.36309, 0.311707, 0.203355, 0.182256, 0.139895, 0.132295, 0.142424, 0.106997, 0.059222, 0.040537, 0.040537, 0.060549, 0.060549, 0.067594, 0.066181, 0.06184, 0.06184, 0.047319, 0.076542, 0.092881, 0.167087, 0.096677, 0.109221, 0.173081, 0.264545, 0.209395, 0.21291, 0.18812, 0.216401, 0.278302, 0.219301, 0.257454, 0.196879, 0.25031, 0.158265, 0.090864, 0.073402, 0.073402, 0.094817, 0.055536, 0.049374, 0.023087, 0.043307, 0.076542, 0.06184, 0.035586, 0.060549, 0.034884, 0.042364, 0.034068, 0.024826, 0.045352, 0.035586, 0.049374, 0.036378, 0.044297, 0.096677, 0.122885, 0.102787, 0.0704, 0.144935, 0.134866, 0.225814, 0.137348, 0.125101, 0.092881, 0.158265, 0.132295, 0.125101, 0.147574, 0.173081, 0.173081, 0.17593, 0.111485, 0.122885, 0.196879, 0.167087, 0.167087, 0.170161, 0.129801, 0.127496, 0.109221, 0.100716, 0.106997, 0.173081, 0.182256, 0.170161, 0.096677, 0.096677, 0.17593, 0.134866, 0.144935, 0.18812, 0.200174, 0.295083, 0.268042, 0.167087, 0.167087, 0.086953, 0.064632, 0.106997, 0.15008, 0.15284, 0.170161, 0.161087, 0.132295, 0.10481, 0.18812, 0.216401, 0.216401, 0.222385, 0.31487, 0.268042, 0.219301, 0.170161, 0.161087, 0.15284, 0.209395, 0.275179, 0.370445, 0.370445, 0.370445, 0.40511, 0.308712, 0.26085, 0.196879, 0.232838, 0.200174, 0.219301, 0.284882, 0.328603, 0.232838, 0.200174, 0.158265, 0.158265, 0.161087, 0.179055, 0.21291, 0.21291, 0.21291, 0.21291, 0.170161, 0.144935, 0.122885, 0.161087, 0.109221, 0.17593, 0.17593, 0.179055, 0.158265, 0.100716, 0.096677, 0.144935, 0.200174, 0.281712, 0.291804, 0.291804, 0.182256, 0.098513, 0.118441, 0.118441, 0.120615, 0.191378, 0.219301, 0.25031, 0.216401, 0.243554, 0.15008, 0.158265, 0.247041, 0.257454, 0.339168, 0.25031, 0.222385, 0.203355, 0.216401, 0.209395, 0.209395, 0.271506, 0.36309, 0.332115, 0.30533, 0.30533, 0.30533, 0.243554, 0.243554, 0.225814, 0.31487, 0.41194, 0.377384, 0.281712, 0.182256, 0.182256, 0.236433, 0.278302, 0.278302, 0.264545, 0.36309, 0.359901, 0.394753, 0.30533, 0.308712, 0.25406, 0.268042, 0.225814, 0.321458, 0.352862, 0.436924, 0.42561, 0.324872, 0.275179, 0.346032, 0.352862, 0.275179, 0.311707, 0.301917, 0.295083, 0.264545, 0.219301, 0.167087, 0.179055, 0.25406, 0.295083, 0.377384, 0.275179, 0.30533, 0.194234, 0.179055, 0.179055, 0.17593, 0.257454, 0.271506, 0.275179, 0.288399, 0.342579, 0.275179, 0.281712, 0.194234, 0.196879, 0.222385, 0.308712, 0.209395, 0.206376, 0.167087, 0.147574, 0.203355, 0.179055, 0.239899, 0.191378, 0.161087, 0.132295, 0.100716, 0.134866, 0.085092], '')</t>
  </si>
  <si>
    <t>[14, 15, 16, 17, 18, 19, 20]</t>
  </si>
  <si>
    <t xml:space="preserve">F5S2T7|F5S2T7_9ENTR Malonate decarboxylase acyl carrier protein OS=Enterobacter hormaechei ATCC 49162 </t>
  </si>
  <si>
    <t>([0.31487, 0.349426, 0.414856, 0.342579, 0.366687, 0.394753, 0.414856, 0.401658, 0.332115, 0.321458, 0.346032, 0.31487, 0.232838, 0.239899, 0.324872, 0.318242, 0.41194, 0.370445, 0.454136, 0.356642, 0.308712, 0.21291, 0.219301, 0.17593, 0.25406, 0.288399, 0.288399, 0.298791, 0.332115, 0.332115, 0.366687, 0.278302, 0.352862, 0.328603, 0.335645, 0.346032, 0.346032, 0.268042, 0.311707, 0.30533, 0.366687, 0.444081, 0.557691, 0.545602, 0.483068, 0.483068, 0.418646, 0.339168, 0.232838, 0.236433, 0.31487, 0.225814, 0.321458, 0.318242, 0.339168, 0.328603, 0.318242, 0.239899, 0.339168, 0.298791, 0.288399, 0.284882, 0.203355, 0.209395, 0.137348, 0.216401, 0.209395, 0.147574, 0.216401, 0.288399, 0.281712, 0.318242, 0.401658, 0.328603, 0.291804, 0.356642, 0.271506, 0.271506, 0.268042, 0.25031, 0.288399, 0.222385, 0.144935, 0.232838, 0.225814, 0.247041, 0.25031, 0.161087, 0.225814, 0.200174, 0.203355, 0.167087, 0.109221, 0.085092, 0.109221, 0.10481, 0.076542, 0.129801, 0.094817], '')</t>
  </si>
  <si>
    <t>[42, 43]</t>
  </si>
  <si>
    <t xml:space="preserve">F5S2T8|F5S2T8_9ENTR 2-(5''-triphosphoribosyl)-3'-dephosphocoenzyme-A synthase OS=Enterobacter hormaechei ATCC 49162 </t>
  </si>
  <si>
    <t>([0.352862, 0.394753, 0.387226, 0.440853, 0.328603, 0.257454, 0.26085, 0.288399, 0.318242, 0.31487, 0.346032, 0.380708, 0.318242, 0.308712, 0.295083, 0.268042, 0.275179, 0.324872, 0.311707, 0.291804, 0.278302, 0.311707, 0.311707, 0.374039, 0.356642, 0.374039, 0.390993, 0.42561, 0.42561, 0.422041, 0.447574, 0.454136, 0.444081, 0.483068, 0.59014, 0.724957, 0.728858, 0.604312, 0.642678, 0.538167, 0.608892, 0.509769, 0.436924, 0.450668, 0.41194, 0.41194, 0.465241, 0.545602, 0.534167, 0.447574, 0.450668, 0.490133, 0.483068, 0.377384, 0.414856, 0.377384, 0.291804, 0.25406, 0.339168, 0.349426, 0.4292, 0.366687, 0.454136, 0.490133, 0.509769, 0.480142, 0.494003, 0.4292, 0.394753, 0.318242, 0.398279, 0.40511, 0.374039, 0.30533, 0.408655, 0.401658, 0.346032, 0.42561, 0.454136, 0.458154, 0.447574, 0.461924, 0.56648, 0.56648, 0.529623, 0.458154, 0.461924, 0.42561, 0.525368, 0.56648, 0.675549, 0.585406, 0.59014, 0.59014, 0.694846, 0.694846, 0.694846, 0.759478, 0.648219, 0.517562, 0.476583, 0.394753, 0.380708, 0.30533, 0.216401, 0.18812, 0.21291, 0.21291, 0.179055, 0.15284, 0.122885, 0.076542, 0.11371, 0.10481, 0.106997, 0.083462, 0.085092, 0.071867, 0.090864, 0.15008, 0.182256, 0.182256, 0.264545, 0.271506, 0.318242, 0.366687, 0.440853, 0.366687, 0.36309, 0.4292, 0.377384, 0.447574, 0.541878, 0.549308, 0.517562, 0.476583, 0.549308, 0.549308, 0.505461, 0.387226, 0.384043, 0.447574, 0.476583, 0.380708, 0.380708, 0.342579, 0.377384, 0.377384, 0.458154, 0.387226, 0.387226, 0.401658, 0.401658, 0.390993, 0.349426, 0.384043, 0.4292, 0.40511, 0.374039, 0.447574, 0.575842, 0.538167, 0.42561, 0.468512, 0.570702, 0.458154, 0.490133, 0.494003, 0.483068, 0.447574, 0.468512, 0.505461, 0.59917, 0.458154, 0.465241, 0.414856, 0.41194, 0.398279, 0.301917, 0.346032, 0.332115, 0.321458, 0.349426, 0.472492, 0.433034, 0.433034, 0.497853, 0.541878, 0.447574, 0.454136, 0.450668, 0.450668, 0.374039, 0.332115, 0.31487, 0.275179, 0.356642, 0.356642, 0.271506, 0.352862, 0.352862, 0.359901, 0.281712, 0.216401, 0.134866, 0.132295, 0.127496, 0.129801, 0.125101, 0.155435, 0.164327, 0.18812, 0.191378, 0.236433, 0.239899, 0.298791, 0.346032, 0.342579, 0.339168, 0.390993, 0.390993, 0.349426, 0.281712, 0.288399, 0.36309, 0.41194, 0.408655, 0.401658, 0.352862, 0.324872, 0.366687, 0.275179, 0.247041, 0.318242, 0.318242, 0.359901, 0.36309, 0.278302, 0.247041, 0.25406, 0.206376, 0.21291, 0.247041, 0.318242, 0.359901, 0.271506, 0.30533, 0.229226, 0.243554, 0.291804, 0.318242, 0.356642, 0.4292, 0.458154, 0.42561, 0.384043, 0.384043, 0.339168, 0.335645, 0.335645, 0.298791, 0.380708, 0.291804, 0.18812, 0.120615, 0.15284, 0.225814, 0.161087, 0.25406, 0.243554, 0.318242, 0.225814, 0.18812, 0.18812, 0.196879, 0.200174, 0.203355, 0.161087, 0.21291, 0.278302, 0.288399, 0.301917, 0.257454, 0.349426, 0.509769], '')</t>
  </si>
  <si>
    <t>[34, 35, 36, 37, 38, 39, 40, 41, 47, 48, 64, 82, 83, 84, 88, 89, 90, 91, 92, 93, 94, 95, 96, 97, 98, 99, 132, 133, 134, 136, 137, 138, 160, 161, 164, 171, 172, 187, 284]</t>
  </si>
  <si>
    <t xml:space="preserve">F5S2U3|F5S2U3_9ENTR Phosphoribulokinase OS=Enterobacter hormaechei ATCC 49162 </t>
  </si>
  <si>
    <t>([0.324872, 0.366687, 0.394753, 0.418646, 0.447574, 0.433034, 0.458154, 0.483068, 0.505461, 0.525368, 0.545602, 0.59508, 0.509769, 0.517562, 0.41194, 0.408655, 0.370445, 0.352862, 0.321458, 0.321458, 0.394753, 0.318242, 0.328603, 0.26085, 0.26085, 0.232838, 0.232838, 0.25031, 0.191378, 0.203355, 0.200174, 0.206376, 0.209395, 0.182256, 0.200174, 0.295083, 0.206376, 0.219301, 0.291804, 0.422041, 0.465241, 0.408655, 0.497853, 0.440853, 0.494003, 0.408655, 0.433034, 0.454136, 0.408655, 0.468512, 0.465241, 0.377384, 0.370445, 0.366687, 0.468512, 0.380708, 0.377384, 0.380708, 0.271506, 0.275179, 0.271506, 0.271506, 0.284882, 0.288399, 0.339168, 0.26085, 0.346032, 0.271506, 0.203355, 0.243554, 0.257454, 0.25031, 0.225814, 0.222385, 0.243554, 0.161087, 0.239899, 0.25406, 0.342579, 0.450668, 0.454136, 0.4292, 0.422041, 0.447574, 0.433034, 0.414856, 0.433034, 0.349426, 0.42561, 0.51388, 0.401658, 0.398279, 0.408655, 0.490133, 0.42561, 0.440853, 0.418646, 0.4292, 0.4292, 0.370445, 0.394753, 0.394753, 0.394753, 0.278302, 0.284882, 0.31487, 0.21291, 0.311707, 0.414856, 0.335645, 0.359901, 0.465241, 0.486429, 0.476583, 0.51388, 0.51388, 0.40511, 0.408655, 0.308712, 0.311707, 0.377384, 0.271506, 0.268042, 0.268042, 0.377384, 0.308712, 0.216401, 0.332115, 0.349426, 0.332115, 0.408655, 0.390993, 0.311707, 0.26085, 0.25031, 0.232838, 0.229226, 0.318242, 0.339168, 0.346032, 0.264545, 0.264545, 0.278302, 0.209395, 0.232838, 0.15008, 0.147574, 0.21291, 0.137348, 0.129801, 0.060549, 0.034884, 0.034884, 0.050641, 0.034884, 0.037156, 0.037156, 0.06312, 0.043307, 0.071867, 0.129801, 0.182256, 0.179055, 0.236433, 0.301917, 0.275179, 0.377384, 0.414856, 0.332115, 0.374039, 0.366687, 0.483068, 0.505461, 0.422041, 0.42561, 0.51388, 0.458154, 0.480142, 0.480142, 0.422041, 0.332115, 0.324872, 0.216401, 0.139895, 0.147574, 0.173081, 0.182256, 0.085092, 0.100716, 0.144935, 0.191378, 0.17593, 0.106997, 0.167087, 0.129801, 0.137348, 0.137348, 0.118441, 0.125101, 0.122885, 0.139895, 0.232838, 0.225814, 0.339168, 0.440853, 0.461924, 0.31487, 0.278302, 0.36309, 0.359901, 0.36309, 0.257454, 0.291804, 0.384043, 0.278302, 0.40511, 0.41194, 0.414856, 0.370445, 0.271506, 0.191378, 0.170161, 0.161087, 0.078022, 0.079919, 0.079919, 0.037156, 0.086953, 0.10481, 0.0704, 0.074921, 0.038858, 0.086953, 0.034884, 0.020522, 0.020876, 0.016528, 0.011903, 0.008409, 0.014075, 0.020522, 0.031287, 0.027463, 0.016257, 0.031287, 0.030611, 0.021816, 0.040537, 0.038042, 0.022306, 0.025762, 0.016528, 0.035586, 0.030003, 0.06312, 0.109221, 0.139895, 0.167087, 0.134866, 0.185198, 0.139895, 0.15284, 0.092881, 0.106997, 0.137348, 0.144935, 0.167087, 0.129801, 0.076542, 0.079919, 0.137348, 0.120615, 0.132295, 0.125101, 0.125101, 0.122885, 0.132295, 0.098513, 0.078022, 0.109221, 0.109221, 0.118441, 0.081712, 0.125101, 0.194234, 0.222385, 0.173081, 0.100716, 0.18812], '')</t>
  </si>
  <si>
    <t>[8, 9, 10, 11, 12, 13, 89, 114, 115, 172, 175]</t>
  </si>
  <si>
    <t xml:space="preserve">F5S2V0|F5S2V0_9ENTR Peptidyl-prolyl cis-trans isomerase OS=Enterobacter hormaechei ATCC 49162 </t>
  </si>
  <si>
    <t>([0.083462, 0.060549, 0.031287, 0.034884, 0.025316, 0.035586, 0.038858, 0.032677, 0.042364, 0.0704, 0.073402, 0.078022, 0.079919, 0.067594, 0.056825, 0.054297, 0.088832, 0.116183, 0.161087, 0.232838, 0.200174, 0.158265, 0.15008, 0.247041, 0.281712, 0.352862, 0.321458, 0.352862, 0.433034, 0.346032, 0.332115, 0.284882, 0.332115, 0.328603, 0.370445, 0.394753, 0.41194, 0.408655, 0.36309, 0.366687, 0.288399, 0.349426, 0.356642, 0.433034, 0.444081, 0.328603, 0.25406, 0.298791, 0.203355, 0.134866, 0.222385, 0.203355, 0.278302, 0.158265, 0.147574, 0.147574, 0.164327, 0.15284, 0.155435, 0.102787, 0.088832, 0.137348, 0.096677, 0.086953, 0.106997, 0.098513, 0.098513, 0.125101, 0.0704, 0.132295, 0.18812, 0.173081, 0.17593, 0.096677, 0.18812, 0.298791, 0.295083, 0.239899, 0.247041, 0.257454, 0.366687, 0.366687, 0.390993, 0.476583, 0.622677, 0.618285, 0.505461, 0.642678, 0.716283, 0.834292, 0.788093, 0.801317, 0.819762, 0.819762, 0.852992, 0.745909, 0.741537, 0.724957, 0.788093, 0.771762, 0.759478, 0.648219, 0.626927, 0.538167, 0.486429, 0.461924, 0.4292, 0.494003, 0.509769, 0.494003, 0.486429, 0.521092, 0.476583, 0.465241, 0.461924, 0.56648, 0.541878, 0.414856, 0.342579, 0.349426, 0.284882, 0.25406, 0.352862, 0.370445, 0.380708, 0.308712, 0.225814, 0.236433, 0.275179, 0.257454, 0.271506, 0.268042, 0.281712, 0.206376, 0.206376, 0.134866, 0.106997, 0.132295, 0.129801, 0.191378, 0.17593, 0.179055, 0.147574, 0.137348, 0.127496, 0.118441, 0.209395, 0.219301, 0.182256, 0.185198, 0.185198, 0.11371, 0.106997, 0.106997, 0.134866, 0.144935, 0.222385, 0.264545, 0.339168, 0.377384, 0.377384, 0.41194, 0.387226, 0.468512, 0.486429, 0.418646, 0.497853, 0.486429, 0.557691, 0.648219, 0.549308, 0.483068, 0.486429, 0.414856, 0.40511, 0.444081, 0.42561, 0.36309, 0.281712, 0.301917, 0.346032, 0.324872, 0.26085, 0.339168, 0.295083, 0.243554, 0.301917, 0.209395, 0.167087, 0.125101], '')</t>
  </si>
  <si>
    <t>[84, 85, 86, 87, 88, 89, 90, 91, 92, 93, 94, 95, 96, 97, 98, 99, 100, 101, 102, 103, 108, 111, 115, 116, 168, 169, 170]</t>
  </si>
  <si>
    <t xml:space="preserve">F5S2V2|F5S2V2_9ENTR Protein TsgA homolog OS=Enterobacter hormaechei ATCC 49162 </t>
  </si>
  <si>
    <t>([0.046336, 0.017797, 0.024393, 0.010672, 0.006619, 0.008156, 0.005992, 0.006078, 0.004835, 0.006039, 0.007091, 0.007422, 0.004976, 0.003701, 0.002606, 0.001855, 0.001855, 0.002727, 0.00225, 0.00246, 0.001872, 0.002705, 0.004208, 0.003053, 0.003963, 0.006619, 0.004646, 0.004513, 0.00543, 0.005503, 0.005872, 0.004513, 0.00515, 0.007259, 0.007877, 0.01227, 0.021381, 0.021381, 0.010372, 0.015078, 0.011518, 0.009483, 0.010131, 0.008075, 0.012491, 0.009401, 0.005932, 0.006039, 0.009401, 0.006142, 0.005683, 0.003671, 0.004921, 0.004388, 0.00316, 0.002623, 0.002194, 0.00231, 0.00146, 0.001722, 0.001808, 0.002035, 0.00292, 0.002881, 0.003478, 0.002435, 0.003555, 0.003212, 0.004414, 0.00283, 0.00316, 0.003341, 0.003727, 0.002482, 0.002482, 0.003079, 0.003298, 0.003478, 0.003212, 0.003177, 0.003366, 0.002138, 0.003014, 0.00283, 0.002688, 0.001748, 0.002327, 0.00152, 0.001541, 0.001541, 0.002194, 0.002482, 0.002976, 0.002396, 0.002606, 0.002194, 0.002503, 0.002349, 0.002078, 0.002057, 0.002976, 0.002529, 0.003757, 0.003177, 0.003212, 0.002276, 0.003212, 0.003804, 0.003461, 0.003727, 0.002623, 0.003246, 0.00359, 0.00359, 0.003727, 0.005223, 0.007422, 0.007555, 0.01227, 0.020522, 0.020876, 0.016257, 0.032677, 0.015694, 0.01227, 0.007259, 0.011669, 0.012727, 0.011669, 0.011903, 0.010509, 0.018415, 0.01227, 0.010221, 0.013821, 0.019109, 0.009483, 0.005992, 0.006421, 0.005011, 0.003821, 0.003366, 0.003366, 0.002276, 0.002276, 0.00225, 0.003014, 0.00292, 0.002705, 0.001906, 0.003341, 0.003607, 0.002503, 0.002194, 0.001855, 0.001249, 0.001318, 0.001541, 0.001687, 0.00152, 0.001305, 0.001318, 0.000923, 0.000773, 0.001103, 0.001103, 0.000936, 0.000713, 0.000386, 0.000412, 0.000348, 0.000301, 0.000386, 0.000833, 0.000704, 0.001172, 0.001344, 0.00103, 0.001318, 0.001936, 0.001936, 0.002435, 0.003341, 0.004921, 0.006701, 0.00777, 0.014075, 0.038858, 0.047319, 0.074921, 0.0704, 0.194234, 0.196879, 0.15008, 0.129801, 0.15284, 0.132295, 0.132295, 0.134866, 0.058088, 0.026338, 0.025316, 0.018106, 0.013265, 0.009977, 0.006482, 0.00543, 0.003431, 0.002276, 0.002035, 0.002366, 0.002435, 0.001499, 0.001499, 0.001383, 0.000893, 0.001374, 0.000859, 0.000859, 0.001481, 0.002581, 0.002503, 0.00225, 0.00316, 0.003607, 0.00292, 0.004161, 0.004135, 0.005872, 0.005734, 0.008804, 0.009187, 0.007422, 0.011342, 0.011342, 0.013016, 0.014586, 0.014586, 0.029376, 0.021381, 0.010672, 0.007645, 0.01204, 0.009096, 0.007259, 0.004736, 0.006795, 0.005623, 0.005011, 0.004483, 0.004247, 0.003963, 0.002503, 0.002078, 0.001434, 0.00146, 0.001383, 0.001172, 0.001271, 0.00076, 0.001391, 0.002057, 0.001709, 0.001249, 0.001872, 0.001722, 0.001967, 0.001675, 0.002078, 0.002057, 0.002057, 0.003298, 0.002555, 0.00283, 0.003366, 0.003298, 0.002336, 0.002336, 0.002512, 0.002529, 0.00359, 0.003461, 0.003671, 0.00558, 0.007555, 0.006142, 0.009015, 0.009015, 0.006567, 0.004736, 0.004736, 0.005623, 0.00389, 0.004976, 0.004577, 0.003607, 0.004976, 0.006795, 0.009294, 0.009187, 0.005872, 0.006039, 0.006039, 0.003924, 0.002581, 0.002705, 0.002396, 0.002211, 0.003014, 0.003341, 0.004689, 0.006701, 0.006619, 0.007315, 0.006421, 0.010131, 0.024393, 0.025762, 0.014783, 0.012491, 0.024826, 0.022667, 0.014075, 0.009096, 0.015694, 0.019401, 0.018787, 0.038042, 0.019401, 0.020165, 0.040537, 0.025316, 0.013437, 0.013613, 0.010221, 0.009015, 0.006795, 0.006421, 0.006374, 0.009977, 0.008895, 0.006421, 0.008804, 0.011518, 0.019401, 0.018415, 0.032677, 0.017447, 0.013437, 0.019109, 0.01078, 0.010372, 0.014586, 0.020876, 0.021816, 0.054297, 0.046336, 0.038858, 0.028695, 0.018415, 0.01078, 0.009977, 0.009096, 0.008804, 0.006988, 0.004736, 0.003821, 0.002581, 0.003607, 0.002727, 0.002503, 0.003555, 0.003757, 0.003607, 0.004315, 0.004208, 0.004161, 0.005932, 0.009401, 0.009401, 0.013821, 0.016826, 0.038042, 0.076542, 0.090864, 0.122885, 0.229226, 0.298791, 0.408655, 0.390993, 0.59508, 0.754692, 0.741537, 0.707965], '')</t>
  </si>
  <si>
    <t>[390, 391, 392, 393]</t>
  </si>
  <si>
    <t xml:space="preserve">F5S2V3|F5S2V3_9ENTR Nitrate reductase electron transfer subunit OS=Enterobacter hormaechei ATCC 49162 </t>
  </si>
  <si>
    <t>([0.067594, 0.096677, 0.088832, 0.064632, 0.086953, 0.11371, 0.142424, 0.079919, 0.054297, 0.076542, 0.098513, 0.071867, 0.042364, 0.045352, 0.069024, 0.056825, 0.100716, 0.100716, 0.173081, 0.264545, 0.158265, 0.15284, 0.096677, 0.125101, 0.127496, 0.066181, 0.041405, 0.045352, 0.102787, 0.18812, 0.173081, 0.164327, 0.21291, 0.209395, 0.209395, 0.21291, 0.182256, 0.179055, 0.134866, 0.125101, 0.118441, 0.137348, 0.0704, 0.116183, 0.11371, 0.164327, 0.275179, 0.311707, 0.311707, 0.308712, 0.196879, 0.196879, 0.132295, 0.109221, 0.17593, 0.182256, 0.179055, 0.144935, 0.085092, 0.15008, 0.15008, 0.15284, 0.229226, 0.268042, 0.268042, 0.200174, 0.127496, 0.083462, 0.100716, 0.102787, 0.094817, 0.129801, 0.078022, 0.134866, 0.118441, 0.125101, 0.116183, 0.125101, 0.229226, 0.31487, 0.236433, 0.161087, 0.161087, 0.161087, 0.222385, 0.196879, 0.26085, 0.346032, 0.418646, 0.356642, 0.232838, 0.15284, 0.18812, 0.271506, 0.182256, 0.18812, 0.147574, 0.125101, 0.122885, 0.109221, 0.111485, 0.098513, 0.185198, 0.106997, 0.064632, 0.078022, 0.11371, 0.0704, 0.067594, 0.064632, 0.096677, 0.185198, 0.278302, 0.278302, 0.288399, 0.298791, 0.281712, 0.257454, 0.203355, 0.196879, 0.206376, 0.137348, 0.225814, 0.203355, 0.225814, 0.318242, 0.26085, 0.158265, 0.247041, 0.25406, 0.18812, 0.164327, 0.15284, 0.15008, 0.142424, 0.134866, 0.196879, 0.298791, 0.328603, 0.352862, 0.291804, 0.284882, 0.36309, 0.349426, 0.268042, 0.268042, 0.25406, 0.200174, 0.295083, 0.25031, 0.222385, 0.288399, 0.288399, 0.209395, 0.206376, 0.216401, 0.147574, 0.147574, 0.10481, 0.132295, 0.185198, 0.25406, 0.194234, 0.129801, 0.139895, 0.127496, 0.164327, 0.194234, 0.239899, 0.155435, 0.155435, 0.15284, 0.170161, 0.203355, 0.203355, 0.21291, 0.209395, 0.257454, 0.257454, 0.318242, 0.311707, 0.31487, 0.229226, 0.291804, 0.370445, 0.349426, 0.366687, 0.41194, 0.377384, 0.370445, 0.447574, 0.414856, 0.440853, 0.359901, 0.352862, 0.440853, 0.4292, 0.418646, 0.461924, 0.468512, 0.465241, 0.476583, 0.384043, 0.401658, 0.41194, 0.4292, 0.433034, 0.521092, 0.525368, 0.490133, 0.538167, 0.534167, 0.618285, 0.575842, 0.666105, 0.525368, 0.486429, 0.497853, 0.497853, 0.490133, 0.5017, 0.422041, 0.42561, 0.440853, 0.517562, 0.40511, 0.30533, 0.247041, 0.155435, 0.142424, 0.170161, 0.167087, 0.111485, 0.111485, 0.164327, 0.164327, 0.271506, 0.298791, 0.21291, 0.18812, 0.191378, 0.18812, 0.191378, 0.173081, 0.161087, 0.129801, 0.161087, 0.206376, 0.275179, 0.374039, 0.370445, 0.36309, 0.284882, 0.328603, 0.247041, 0.222385, 0.229226, 0.222385, 0.158265, 0.239899, 0.278302, 0.271506, 0.268042, 0.377384, 0.387226, 0.384043, 0.328603, 0.359901, 0.308712, 0.295083, 0.308712, 0.236433, 0.21291, 0.295083, 0.239899, 0.328603, 0.328603, 0.321458, 0.257454, 0.25031, 0.232838, 0.158265, 0.11371, 0.088832, 0.088832, 0.083462, 0.081712, 0.129801, 0.125101, 0.161087, 0.170161, 0.111485, 0.142424, 0.118441, 0.125101, 0.200174, 0.122885, 0.071867, 0.0704, 0.100716, 0.17593, 0.18812, 0.229226, 0.191378, 0.225814, 0.191378, 0.167087, 0.257454, 0.222385, 0.257454, 0.257454, 0.243554, 0.225814, 0.25031, 0.232838, 0.147574, 0.142424, 0.158265, 0.243554, 0.182256, 0.179055, 0.161087, 0.092881, 0.109221, 0.200174, 0.164327, 0.167087, 0.191378, 0.185198, 0.222385, 0.25406, 0.295083, 0.298791, 0.384043, 0.387226, 0.380708, 0.401658, 0.31487, 0.298791, 0.298791, 0.384043, 0.384043, 0.384043, 0.497853, 0.436924, 0.335645, 0.366687, 0.370445, 0.295083, 0.209395, 0.15284, 0.127496, 0.127496, 0.137348, 0.139895, 0.137348, 0.21291, 0.196879, 0.206376, 0.281712, 0.236433, 0.161087, 0.10481, 0.073402, 0.06184, 0.098513, 0.161087, 0.164327, 0.170161, 0.147574, 0.216401, 0.284882, 0.209395, 0.134866, 0.132295, 0.079919, 0.055536, 0.032677, 0.058088, 0.076542, 0.044297, 0.06312, 0.055536, 0.111485, 0.173081, 0.18812, 0.203355, 0.21291, 0.185198, 0.11371, 0.122885, 0.078022, 0.090864, 0.118441, 0.185198, 0.147574, 0.216401, 0.275179, 0.349426, 0.332115, 0.401658, 0.494003, 0.377384, 0.454136, 0.356642, 0.349426, 0.335645, 0.222385, 0.243554, 0.288399, 0.36309, 0.418646, 0.51388, 0.384043, 0.30533, 0.298791, 0.219301, 0.132295, 0.144935, 0.10481, 0.109221, 0.088832, 0.086953, 0.125101, 0.081712, 0.071867, 0.064632, 0.054297, 0.051831, 0.044297, 0.03976, 0.038858, 0.023087, 0.022667, 0.03976, 0.054297, 0.045352, 0.074921, 0.086953, 0.078022, 0.094817, 0.102787, 0.106997, 0.106997, 0.10481, 0.155435, 0.236433, 0.236433, 0.155435, 0.232838, 0.219301, 0.125101, 0.076542, 0.179055, 0.118441, 0.079919, 0.118441, 0.144935, 0.122885, 0.125101, 0.134866, 0.134866, 0.134866, 0.085092, 0.073402, 0.086953, 0.092881, 0.088832, 0.054297, 0.125101, 0.090864, 0.096677, 0.194234, 0.284882, 0.179055, 0.144935, 0.216401, 0.216401, 0.129801, 0.155435, 0.15008, 0.142424, 0.170161, 0.158265, 0.247041, 0.203355, 0.137348, 0.134866, 0.088832, 0.088832, 0.081712, 0.081712, 0.086953, 0.081712, 0.046336, 0.071867, 0.142424, 0.071867, 0.074921, 0.144935, 0.109221, 0.11371, 0.127496, 0.122885, 0.118441, 0.102787, 0.161087, 0.232838, 0.155435, 0.219301, 0.185198, 0.196879, 0.194234, 0.094817, 0.092881, 0.170161, 0.179055, 0.129801, 0.209395, 0.196879, 0.122885, 0.122885, 0.155435, 0.139895, 0.078022, 0.045352, 0.049374, 0.05306, 0.032017, 0.037156, 0.023534, 0.047319, 0.050641, 0.085092, 0.167087, 0.17593, 0.17593, 0.11371, 0.164327, 0.17593, 0.182256, 0.264545, 0.349426, 0.387226, 0.291804, 0.321458, 0.377384, 0.374039, 0.275179, 0.36309, 0.418646, 0.51388, 0.517562, 0.490133, 0.387226, 0.380708, 0.31487, 0.206376, 0.311707, 0.30533, 0.291804, 0.257454, 0.25031, 0.236433, 0.243554, 0.26085, 0.342579, 0.401658, 0.408655, 0.494003, 0.408655, 0.356642, 0.31487, 0.257454, 0.25031, 0.332115, 0.257454, 0.291804, 0.370445, 0.356642, 0.264545, 0.275179, 0.225814, 0.155435, 0.161087, 0.144935, 0.144935, 0.144935, 0.125101, 0.11371, 0.118441, 0.17593, 0.164327, 0.18812, 0.173081, 0.10481, 0.102787, 0.134866, 0.161087, 0.155435, 0.15284, 0.25031, 0.173081, 0.271506, 0.366687, 0.288399, 0.219301, 0.298791, 0.301917, 0.232838, 0.167087, 0.173081, 0.15008, 0.209395, 0.132295, 0.206376, 0.30533, 0.30533, 0.335645, 0.301917, 0.222385, 0.18812, 0.173081, 0.216401, 0.129801, 0.120615, 0.144935, 0.185198, 0.179055, 0.17593, 0.161087, 0.17593, 0.161087, 0.185198, 0.191378, 0.196879, 0.11371, 0.11371, 0.067594, 0.066181, 0.054297, 0.090864, 0.109221, 0.111485, 0.090864, 0.137348, 0.076542, 0.094817, 0.078022, 0.088832, 0.051831, 0.098513, 0.144935, 0.144935, 0.086953, 0.083462, 0.134866, 0.139895, 0.139895, 0.219301, 0.25031, 0.308712, 0.30533, 0.26085, 0.257454, 0.21291, 0.21291, 0.25031, 0.25031, 0.308712, 0.206376, 0.291804, 0.275179, 0.281712, 0.200174, 0.257454, 0.278302, 0.25031, 0.342579, 0.339168, 0.332115, 0.30533, 0.247041, 0.25031, 0.21291, 0.147574, 0.21291, 0.219301, 0.298791, 0.295083, 0.295083, 0.291804, 0.298791, 0.219301, 0.127496, 0.147574, 0.106997, 0.098513, 0.122885, 0.11371, 0.116183, 0.092881, 0.086953, 0.147574, 0.147574, 0.21291, 0.264545, 0.298791, 0.219301, 0.139895, 0.122885, 0.106997, 0.17593, 0.111485, 0.17593, 0.264545, 0.324872, 0.418646, 0.346032, 0.264545, 0.26085, 0.182256, 0.15284, 0.164327, 0.139895, 0.081712, 0.069024, 0.067594, 0.035586, 0.034884, 0.035586, 0.041405, 0.051831, 0.042364, 0.073402, 0.069024, 0.042364, 0.042364, 0.041405, 0.069024, 0.094817, 0.096677, 0.094817, 0.094817, 0.096677, 0.102787, 0.116183, 0.15008, 0.17593, 0.268042, 0.271506, 0.352862, 0.275179, 0.196879, 0.216401, 0.209395, 0.164327, 0.164327, 0.106997, 0.11371, 0.116183, 0.129801, 0.083462, 0.142424, 0.139895, 0.142424, 0.147574, 0.222385, 0.144935, 0.155435, 0.155435, 0.239899, 0.200174, 0.257454, 0.324872, 0.25406, 0.25031, 0.321458, 0.374039, 0.390993, 0.301917, 0.225814, 0.247041, 0.222385, 0.225814, 0.318242, 0.31487, 0.239899, 0.239899, 0.321458, 0.335645, 0.311707, 0.271506, 0.31487, 0.346032, 0.349426, 0.324872, 0.324872, 0.311707, 0.236433, 0.216401, 0.308712, 0.377384, 0.366687, 0.483068, 0.472492, 0.465241, 0.494003, 0.58069, 0.494003, 0.5017, 0.408655, 0.374039, 0.4292, 0.433034, 0.422041, 0.444081, 0.56648, 0.570702, 0.557691, 0.733139, 0.798249, 0.791621, 0.823549, 0.720929, 0.724957, 0.724957, 0.608892, 0.604312, 0.517562, 0.56648, 0.476583, 0.480142, 0.56648, 0.545602, 0.541878, 0.525368, 0.494003, 0.468512, 0.454136, 0.444081, 0.384043, 0.394753, 0.356642, 0.278302, 0.384043, 0.318242], '')</t>
  </si>
  <si>
    <t>[207, 208, 210, 211, 212, 213, 214, 215, 220, 224, 412, 551, 552, 808, 810, 817, 818, 819, 820, 821, 822, 823, 824, 825, 826, 827, 828, 829, 830, 833, 834, 835, 836]</t>
  </si>
  <si>
    <t xml:space="preserve">F5S2W0|F5S2W0_9ENTR Site-specific DNA-methyltransferase (adenine-specific) OS=Enterobacter hormaechei ATCC 49162 </t>
  </si>
  <si>
    <t>([0.040537, 0.06312, 0.088832, 0.11371, 0.0704, 0.116183, 0.074921, 0.050641, 0.069024, 0.088832, 0.06184, 0.079919, 0.079919, 0.081712, 0.042364, 0.050641, 0.060549, 0.116183, 0.18812, 0.127496, 0.15008, 0.109221, 0.116183, 0.134866, 0.067594, 0.076542, 0.06312, 0.088832, 0.142424, 0.134866, 0.086953, 0.074921, 0.044297, 0.050641, 0.054297, 0.098513, 0.038858, 0.038858, 0.038858, 0.021816, 0.020522, 0.020522, 0.028107, 0.027463, 0.014315, 0.030611, 0.045352, 0.048328, 0.035586, 0.020876, 0.020876, 0.019109, 0.022306, 0.041405, 0.021381, 0.014315, 0.013613, 0.016257, 0.016257, 0.017138, 0.028695, 0.055536, 0.055536, 0.044297, 0.046336, 0.090864, 0.064632, 0.066181, 0.060549, 0.060549, 0.048328, 0.05306, 0.102787, 0.179055, 0.179055, 0.278302, 0.36309, 0.387226, 0.486429, 0.418646, 0.321458, 0.229226, 0.229226, 0.196879, 0.264545, 0.21291, 0.21291, 0.139895, 0.15284, 0.167087, 0.243554, 0.377384, 0.380708, 0.380708, 0.243554, 0.229226, 0.21291, 0.170161, 0.096677, 0.054297, 0.03976, 0.041405, 0.042364, 0.023534, 0.055536, 0.055536, 0.067594, 0.060549, 0.076542, 0.076542, 0.069024, 0.043307, 0.021816, 0.020522, 0.011669, 0.023534, 0.015078, 0.015078, 0.018106, 0.032017, 0.024826, 0.058088, 0.06312, 0.120615, 0.098513, 0.088832, 0.088832, 0.054297, 0.05306, 0.090864, 0.094817, 0.058088, 0.045352, 0.100716, 0.060549, 0.111485, 0.111485, 0.116183, 0.0704, 0.0704, 0.030003, 0.05306, 0.054297, 0.079919, 0.056825, 0.125101, 0.137348, 0.116183, 0.194234, 0.111485, 0.069024, 0.033407, 0.034884, 0.073402, 0.037156, 0.067594, 0.069024, 0.034068, 0.043307, 0.079919, 0.050641, 0.086953, 0.10481, 0.066181, 0.073402, 0.088832, 0.055536, 0.034068, 0.025316, 0.014075, 0.026892, 0.051831, 0.106997, 0.100716, 0.085092, 0.155435, 0.094817, 0.085092, 0.122885, 0.158265, 0.125101, 0.196879, 0.127496, 0.132295, 0.155435, 0.088832, 0.090864, 0.134866, 0.196879, 0.275179, 0.25406, 0.239899, 0.239899, 0.185198, 0.278302, 0.318242, 0.264545, 0.346032, 0.271506, 0.271506, 0.278302, 0.268042, 0.219301, 0.346032, 0.339168, 0.298791, 0.321458, 0.318242, 0.308712, 0.295083, 0.219301, 0.352862, 0.301917, 0.209395, 0.167087, 0.155435, 0.155435, 0.185198, 0.194234, 0.278302, 0.328603, 0.328603, 0.380708, 0.414856, 0.414856, 0.308712, 0.298791, 0.352862, 0.328603, 0.30533, 0.298791, 0.380708, 0.247041, 0.318242, 0.332115, 0.408655, 0.352862, 0.342579, 0.342579, 0.328603, 0.243554, 0.219301, 0.206376, 0.21291, 0.209395, 0.194234, 0.30533, 0.390993, 0.387226, 0.414856, 0.387226, 0.401658, 0.414856, 0.461924, 0.380708, 0.414856, 0.349426, 0.324872, 0.328603, 0.349426, 0.335645, 0.401658, 0.384043, 0.370445, 0.328603, 0.301917, 0.271506, 0.225814, 0.185198, 0.15008], '')</t>
  </si>
  <si>
    <t xml:space="preserve">F5S2W1|F5S2W1_9ENTR Cell division protein DamX OS=Enterobacter hormaechei ATCC 49162 </t>
  </si>
  <si>
    <t>([0.720929, 0.801317, 0.823549, 0.876521, 0.882776, 0.891961, 0.882776, 0.868118, 0.876521, 0.882776, 0.874069, 0.876521, 0.859585, 0.871313, 0.921076, 0.928747, 0.915074, 0.905695, 0.908098, 0.912647, 0.947281, 0.964893, 0.957673, 0.922952, 0.910643, 0.846163, 0.846163, 0.868118, 0.834292, 0.837511, 0.771762, 0.798249, 0.779859, 0.805026, 0.798249, 0.788093, 0.771762, 0.801317, 0.812494, 0.791621, 0.784345, 0.76285, 0.73685, 0.661982, 0.728858, 0.728858, 0.83125, 0.812494, 0.812494, 0.871313, 0.871313, 0.915074, 0.865454, 0.885302, 0.876521, 0.876521, 0.891961, 0.905695, 0.837511, 0.823549, 0.849326, 0.856457, 0.876521, 0.894241, 0.894241, 0.908098, 0.899122, 0.88723, 0.915074, 0.903857, 0.88723, 0.876521, 0.859585, 0.899122, 0.882776, 0.84206, 0.81615, 0.791621, 0.767246, 0.859585, 0.856457, 0.846163, 0.827927, 0.827927, 0.716283, 0.703578, 0.675549, 0.675549, 0.690604, 0.575842, 0.59014, 0.549308, 0.5017, 0.465241, 0.42561, 0.394753, 0.390993, 0.356642, 0.311707, 0.278302, 0.25031, 0.203355, 0.206376, 0.21291, 0.191378, 0.196879, 0.243554, 0.236433, 0.281712, 0.278302, 0.332115, 0.335645, 0.380708, 0.436924, 0.497853, 0.562014, 0.632174, 0.675549, 0.73685, 0.788093, 0.849326, 0.837511, 0.889439, 0.823549, 0.84206, 0.798249, 0.852992, 0.862302, 0.885302, 0.871313, 0.856457, 0.852992, 0.852992, 0.859585, 0.834292, 0.834292, 0.827927, 0.801317, 0.827927, 0.859585, 0.859585, 0.876521, 0.885302, 0.88723, 0.932927, 0.922952, 0.94331, 0.950334, 0.951925, 0.948786, 0.928747, 0.939629, 0.945666, 0.941505, 0.938133, 0.938133, 0.934618, 0.934618, 0.953422, 0.915074, 0.894241, 0.865454, 0.865454, 0.891961, 0.84206, 0.837511, 0.819762, 0.837511, 0.856457, 0.852992, 0.852992, 0.868118, 0.871313, 0.84206, 0.871313, 0.81615, 0.834292, 0.868118, 0.876521, 0.862302, 0.912647, 0.915074, 0.948786, 0.899122, 0.88723, 0.88723, 0.889439, 0.903857, 0.91684, 0.856457, 0.865454, 0.874069, 0.859585, 0.808535, 0.81615, 0.788093, 0.874069, 0.876521, 0.856457, 0.849326, 0.862302, 0.865454, 0.819762, 0.827927, 0.868118, 0.84206, 0.856457, 0.808535, 0.819762, 0.798249, 0.849326, 0.795062, 0.81615, 0.834292, 0.889439, 0.919029, 0.908098, 0.88723, 0.846163, 0.819762, 0.849326, 0.788093, 0.808535, 0.856457, 0.846163, 0.865454, 0.865454, 0.899122, 0.928747, 0.926919, 0.926919, 0.921076, 0.936162, 0.91684, 0.926919, 0.91684, 0.891961, 0.919029, 0.926919, 0.951925, 0.956248, 0.94331, 0.962114, 0.945666, 0.957673, 0.962114, 0.959312, 0.968436, 0.969315, 0.9657, 0.964893, 0.959312, 0.945666, 0.921076, 0.928747, 0.936162, 0.932927, 0.94331, 0.932927, 0.926919, 0.919029, 0.936162, 0.936162, 0.936162, 0.919029, 0.88723, 0.874069, 0.856457, 0.865454, 0.865454, 0.871313, 0.862302, 0.859585, 0.912647, 0.936162, 0.93079, 0.910643, 0.912647, 0.922952, 0.901269, 0.868118, 0.871313, 0.846163, 0.865454, 0.819762, 0.859585, 0.856457, 0.882776, 0.891961, 0.889439, 0.865454, 0.849326, 0.852992, 0.865454, 0.81615, 0.859585, 0.849326, 0.83125, 0.834292, 0.784345, 0.798249, 0.846163, 0.846163, 0.819762, 0.819762, 0.846163, 0.83125, 0.849326, 0.81615, 0.846163, 0.798249, 0.798249, 0.846163, 0.827927, 0.808535, 0.823549, 0.795062, 0.798249, 0.798249, 0.784345, 0.798249, 0.801317, 0.798249, 0.798249, 0.81615, 0.788093, 0.819762, 0.795062, 0.798249, 0.795062, 0.699094, 0.733139, 0.750527, 0.694846, 0.712013, 0.728858, 0.728858, 0.745909, 0.642678, 0.666105, 0.613573, 0.632174, 0.557691, 0.553315, 0.553315, 0.553315, 0.545602, 0.545602, 0.5017, 0.51388, 0.534167, 0.529623, 0.534167, 0.51388, 0.458154, 0.440853, 0.440853, 0.440853, 0.418646, 0.517562, 0.458154, 0.51388, 0.517562, 0.486429, 0.444081, 0.401658, 0.321458, 0.335645, 0.321458, 0.398279, 0.398279, 0.398279, 0.454136, 0.447574, 0.5017, 0.497853, 0.440853, 0.394753, 0.339168, 0.298791, 0.278302, 0.332115, 0.264545, 0.173081, 0.225814, 0.264545, 0.30533, 0.398279, 0.401658, 0.377384, 0.377384, 0.374039, 0.335645, 0.288399, 0.271506, 0.239899, 0.247041, 0.352862, 0.370445, 0.440853, 0.436924, 0.450668, 0.42561, 0.497853, 0.613573, 0.690604, 0.585406, 0.549308, 0.534167, 0.549308, 0.486429, 0.5017, 0.497853, 0.472492, 0.529623, 0.505461, 0.521092, 0.51388, 0.483068, 0.494003, 0.465241, 0.505461, 0.476583, 0.490133, 0.472492, 0.42561, 0.349426, 0.458154, 0.480142],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</si>
  <si>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359, 361, 362, 374, 404, 405, 406, 407, 408, 409, 411, 414, 415, 416, 417, 421]</t>
  </si>
  <si>
    <t>(238</t>
  </si>
  <si>
    <t>331)</t>
  </si>
  <si>
    <t xml:space="preserve">F5S2X5|F5S2X5_9ENTR Heat shock protein 15 OS=Enterobacter hormaechei ATCC 49162 </t>
  </si>
  <si>
    <t>([0.585406, 0.618285, 0.63748, 0.476583, 0.41194, 0.308712, 0.31487, 0.321458, 0.346032, 0.278302, 0.229226, 0.25406, 0.264545, 0.257454, 0.239899, 0.161087, 0.147574, 0.147574, 0.147574, 0.173081, 0.137348, 0.18812, 0.18812, 0.191378, 0.284882, 0.295083, 0.40511, 0.346032, 0.380708, 0.380708, 0.483068, 0.56648, 0.56648, 0.562014, 0.604312, 0.626927, 0.707965, 0.653063, 0.59014, 0.59014, 0.545602, 0.626927, 0.604312, 0.608892, 0.529623, 0.534167, 0.521092, 0.505461, 0.613573, 0.59917, 0.613573, 0.59917, 0.604312, 0.604312, 0.608892, 0.51388, 0.461924, 0.414856, 0.472492, 0.505461, 0.433034, 0.497853, 0.483068, 0.517562, 0.509769, 0.58069, 0.613573, 0.671169, 0.680603, 0.666105, 0.642678, 0.557691, 0.494003, 0.433034, 0.356642, 0.352862, 0.401658, 0.454136, 0.483068, 0.486429, 0.505461, 0.505461, 0.505461, 0.5017, 0.486429, 0.494003, 0.494003, 0.468512, 0.468512, 0.40511, 0.387226, 0.401658, 0.447574, 0.483068, 0.562014, 0.642678, 0.557691, 0.562014, 0.529623, 0.59014, 0.604312, 0.642678, 0.733139, 0.728858, 0.728858, 0.767246, 0.76285, 0.759478, 0.754692, 0.779859, 0.84206, 0.859585, 0.865454, 0.812494, 0.819762, 0.801317, 0.733139, 0.798249, 0.812494, 0.84206, 0.812494, 0.81615, 0.788093, 0.784345, 0.784345, 0.779859, 0.728858, 0.720929, 0.707965, 0.699094, 0.671169, 0.648219, 0.618285], '')</t>
  </si>
  <si>
    <t>[0, 1, 2, 31, 32, 33, 34, 35, 36, 37, 38, 39, 40, 41, 42, 43, 44, 45, 46, 47, 48, 49, 50, 51, 52, 53, 54, 55, 59, 63, 64, 65, 66, 67, 68, 69, 70, 71, 80, 81, 82, 83, 94, 95, 96, 97, 98, 99, 100, 101, 102, 103, 104, 105, 106, 107, 108, 109, 110, 111, 112, 113, 114, 115, 116, 117, 118, 119, 120, 121, 122, 123, 124, 125, 126, 127, 128, 129, 130, 131, 132]</t>
  </si>
  <si>
    <t xml:space="preserve">F5S2X6|F5S2X6_9ENTR 33 kDa chaperonin OS=Enterobacter hormaechei ATCC 49162 </t>
  </si>
  <si>
    <t>([0.480142, 0.342579, 0.25031, 0.142424, 0.200174, 0.239899, 0.144935, 0.144935, 0.111485, 0.137348, 0.158265, 0.209395, 0.142424, 0.118441, 0.144935, 0.094817, 0.090864, 0.092881, 0.094817, 0.083462, 0.078022, 0.078022, 0.076542, 0.074921, 0.15284, 0.147574, 0.15008, 0.264545, 0.209395, 0.318242, 0.232838, 0.271506, 0.185198, 0.26085, 0.335645, 0.247041, 0.236433, 0.232838, 0.232838, 0.15284, 0.173081, 0.122885, 0.100716, 0.17593, 0.25406, 0.161087, 0.094817, 0.094817, 0.071867, 0.125101, 0.060549, 0.096677, 0.03976, 0.051831, 0.05306, 0.055536, 0.051831, 0.090864, 0.060549, 0.055536, 0.055536, 0.094817, 0.137348, 0.17593, 0.167087, 0.200174, 0.236433, 0.318242, 0.229226, 0.232838, 0.164327, 0.155435, 0.173081, 0.275179, 0.31487, 0.332115, 0.321458, 0.418646, 0.418646, 0.450668, 0.444081, 0.529623, 0.447574, 0.418646, 0.401658, 0.335645, 0.301917, 0.342579, 0.356642, 0.346032, 0.414856, 0.509769, 0.648219, 0.59014, 0.608892, 0.494003, 0.468512, 0.472492, 0.384043, 0.308712, 0.346032, 0.36309, 0.36309, 0.346032, 0.295083, 0.229226, 0.206376, 0.206376, 0.132295, 0.120615, 0.229226, 0.21291, 0.21291, 0.200174, 0.25406, 0.232838, 0.229226, 0.243554, 0.236433, 0.247041, 0.247041, 0.247041, 0.161087, 0.179055, 0.26085, 0.356642, 0.433034, 0.447574, 0.408655, 0.476583, 0.387226, 0.275179, 0.271506, 0.264545, 0.185198, 0.094817, 0.079919, 0.125101, 0.122885, 0.137348, 0.196879, 0.18812, 0.222385, 0.308712, 0.281712, 0.206376, 0.116183, 0.069024, 0.106997, 0.129801, 0.15008, 0.247041, 0.26085, 0.257454, 0.243554, 0.332115, 0.472492, 0.476583, 0.454136, 0.454136, 0.433034, 0.394753, 0.398279, 0.288399, 0.291804, 0.236433, 0.236433, 0.366687, 0.418646, 0.433034, 0.440853, 0.41194, 0.394753, 0.465241, 0.458154, 0.472492, 0.366687, 0.352862, 0.377384, 0.328603, 0.30533, 0.308712, 0.268042, 0.342579, 0.444081, 0.440853, 0.422041, 0.486429, 0.422041, 0.476583, 0.494003, 0.40511, 0.332115, 0.332115, 0.25031, 0.239899, 0.200174, 0.301917, 0.295083, 0.236433, 0.239899, 0.179055, 0.167087, 0.170161, 0.10481, 0.088832, 0.100716, 0.173081, 0.209395, 0.182256, 0.164327, 0.10481, 0.100716, 0.185198, 0.206376, 0.291804, 0.264545, 0.232838, 0.25031, 0.144935, 0.182256, 0.158265, 0.247041, 0.158265, 0.222385, 0.298791, 0.328603, 0.295083, 0.173081, 0.134866, 0.182256, 0.155435, 0.144935, 0.203355, 0.194234, 0.11371, 0.127496, 0.158265, 0.232838, 0.232838, 0.26085, 0.288399, 0.387226, 0.308712, 0.380708, 0.356642, 0.387226, 0.377384, 0.384043, 0.517562, 0.465241, 0.483068, 0.472492, 0.553315, 0.450668, 0.465241, 0.450668, 0.31487, 0.301917, 0.281712, 0.25406, 0.247041, 0.182256, 0.106997, 0.167087, 0.191378, 0.18812, 0.179055, 0.11371, 0.100716, 0.098513, 0.100716, 0.085092, 0.109221, 0.11371, 0.173081, 0.155435, 0.26085, 0.335645, 0.346032, 0.370445, 0.384043, 0.414856, 0.461924, 0.562014, 0.538167, 0.529623, 0.557691, 0.521092, 0.622677, 0.657645, 0.59014, 0.73685, 0.750527], '')</t>
  </si>
  <si>
    <t>[81, 91, 92, 93, 94, 249, 253, 284, 285, 286, 287, 288, 289, 290, 291, 292, 293]</t>
  </si>
  <si>
    <t xml:space="preserve">F5S2X8|F5S2X8_9ENTR histidine kinase OS=Enterobacter hormaechei ATCC 49162 </t>
  </si>
  <si>
    <t>([0.298791, 0.120615, 0.109221, 0.139895, 0.185198, 0.111485, 0.067594, 0.042364, 0.026892, 0.021381, 0.028695, 0.022306, 0.013821, 0.008525, 0.007555, 0.007555, 0.008804, 0.006795, 0.006421, 0.006619, 0.005086, 0.003924, 0.004646, 0.004208, 0.003246, 0.003298, 0.003053, 0.003671, 0.003555, 0.003671, 0.004976, 0.004835, 0.004835, 0.006482, 0.009865, 0.008409, 0.008895, 0.013265, 0.013265, 0.008624, 0.007422, 0.007259, 0.010509, 0.010372, 0.014783, 0.019401, 0.010926, 0.016528, 0.020522, 0.042364, 0.078022, 0.034884, 0.036378, 0.036378, 0.038858, 0.041405, 0.094817, 0.090864, 0.092881, 0.081712, 0.090864, 0.066181, 0.142424, 0.155435, 0.191378, 0.096677, 0.122885, 0.196879, 0.257454, 0.147574, 0.073402, 0.071867, 0.139895, 0.074921, 0.134866, 0.06312, 0.058088, 0.029376, 0.015694, 0.015078, 0.028107, 0.051831, 0.069024, 0.045352, 0.040537, 0.056825, 0.100716, 0.102787, 0.056825, 0.049374, 0.046336, 0.071867, 0.074921, 0.067594, 0.067594, 0.073402, 0.066181, 0.035586, 0.066181, 0.127496, 0.134866, 0.090864, 0.066181, 0.085092, 0.109221, 0.051831, 0.048328, 0.06312, 0.073402, 0.142424, 0.155435, 0.194234, 0.225814, 0.15008, 0.167087, 0.18812, 0.18812, 0.311707, 0.41194, 0.41194, 0.440853, 0.356642, 0.328603, 0.257454, 0.167087, 0.164327, 0.271506, 0.164327, 0.098513, 0.081712, 0.092881, 0.092881, 0.083462, 0.042364, 0.043307, 0.038042, 0.03976, 0.043307, 0.024826, 0.026338, 0.030003, 0.014783, 0.022667, 0.037156, 0.078022, 0.142424, 0.073402, 0.069024, 0.158265, 0.161087, 0.086953, 0.0704, 0.034068, 0.069024, 0.078022, 0.10481, 0.059222, 0.071867, 0.033407, 0.034068, 0.026338, 0.014586, 0.025316, 0.025316, 0.020522, 0.011518, 0.008002, 0.008156, 0.006078, 0.005503, 0.005378, 0.00777, 0.008276, 0.011518, 0.012727, 0.012727, 0.010372, 0.017797, 0.013821, 0.024393, 0.043307, 0.043307, 0.066181, 0.036378, 0.038042, 0.029376, 0.060549, 0.102787, 0.185198, 0.185198, 0.116183, 0.219301, 0.243554, 0.26085, 0.179055, 0.15284, 0.25406, 0.225814, 0.21291, 0.275179, 0.257454, 0.275179, 0.232838, 0.26085, 0.349426, 0.268042, 0.349426, 0.342579, 0.311707, 0.200174, 0.301917, 0.398279, 0.321458, 0.257454, 0.196879, 0.288399, 0.219301, 0.196879, 0.30533, 0.209395, 0.209395, 0.222385, 0.219301, 0.284882, 0.298791, 0.21291, 0.194234, 0.15008, 0.129801, 0.15284, 0.185198, 0.17593, 0.179055, 0.232838, 0.179055, 0.206376, 0.216401, 0.318242, 0.232838, 0.232838, 0.321458, 0.26085, 0.243554, 0.15284, 0.132295, 0.132295, 0.222385, 0.268042, 0.264545, 0.295083, 0.311707, 0.398279, 0.408655, 0.40511, 0.295083, 0.298791, 0.268042, 0.278302, 0.243554, 0.243554, 0.243554, 0.243554, 0.352862, 0.264545, 0.370445, 0.422041, 0.352862, 0.346032, 0.36309, 0.324872, 0.243554, 0.243554, 0.247041, 0.144935, 0.090864, 0.167087, 0.164327, 0.129801, 0.116183, 0.120615, 0.194234, 0.194234, 0.21291, 0.167087, 0.281712, 0.225814, 0.222385, 0.247041, 0.209395, 0.25031, 0.257454, 0.352862, 0.308712, 0.236433, 0.26085, 0.342579, 0.346032, 0.374039, 0.390993, 0.36309, 0.328603, 0.346032, 0.335645, 0.318242, 0.268042, 0.25406, 0.291804, 0.291804, 0.243554, 0.243554, 0.239899, 0.328603, 0.236433, 0.271506, 0.30533, 0.380708, 0.398279, 0.298791, 0.370445, 0.370445, 0.394753, 0.384043, 0.377384, 0.408655, 0.324872, 0.418646, 0.31487, 0.308712, 0.288399, 0.346032, 0.308712, 0.275179, 0.271506, 0.318242, 0.243554, 0.206376, 0.216401, 0.17593, 0.225814, 0.21291, 0.191378, 0.196879, 0.239899, 0.232838, 0.127496, 0.127496, 0.122885, 0.137348, 0.139895, 0.144935, 0.167087, 0.232838, 0.275179, 0.185198, 0.225814, 0.288399, 0.324872, 0.225814, 0.164327, 0.194234, 0.142424, 0.232838, 0.247041, 0.25031, 0.25031, 0.370445, 0.454136, 0.370445, 0.436924, 0.468512, 0.483068, 0.490133, 0.480142, 0.458154, 0.562014, 0.461924, 0.370445, 0.40511, 0.534167, 0.538167, 0.458154, 0.525368, 0.509769, 0.509769, 0.494003, 0.468512, 0.4292, 0.4292, 0.538167, 0.538167, 0.5017, 0.497853, 0.490133, 0.408655, 0.41194, 0.324872, 0.380708, 0.394753, 0.321458, 0.298791, 0.390993, 0.374039, 0.31487, 0.324872, 0.321458, 0.332115, 0.370445, 0.377384, 0.295083, 0.206376, 0.216401, 0.142424, 0.137348, 0.142424, 0.21291, 0.219301, 0.298791, 0.321458, 0.408655, 0.390993, 0.380708, 0.298791, 0.377384, 0.414856, 0.31487, 0.225814, 0.247041, 0.17593, 0.203355, 0.222385, 0.222385, 0.209395, 0.298791, 0.30533, 0.232838, 0.232838, 0.232838, 0.229226, 0.203355, 0.173081, 0.229226, 0.200174, 0.275179, 0.243554, 0.243554, 0.342579, 0.447574, 0.356642], '')</t>
  </si>
  <si>
    <t>[374, 378, 379, 381, 382, 383, 388, 389, 390]</t>
  </si>
  <si>
    <t xml:space="preserve">F5S2Y0|F5S2Y0_9ENTR Transcription elongation factor GreB OS=Enterobacter hormaechei ATCC 49162 </t>
  </si>
  <si>
    <t>([0.328603, 0.374039, 0.387226, 0.301917, 0.318242, 0.335645, 0.36309, 0.342579, 0.366687, 0.308712, 0.257454, 0.185198, 0.185198, 0.18812, 0.173081, 0.229226, 0.324872, 0.328603, 0.278302, 0.278302, 0.268042, 0.335645, 0.271506, 0.281712, 0.25406, 0.236433, 0.219301, 0.21291, 0.17593, 0.173081, 0.247041, 0.31487, 0.418646, 0.433034, 0.440853, 0.40511, 0.418646, 0.311707, 0.311707, 0.295083, 0.301917, 0.298791, 0.298791, 0.349426, 0.268042, 0.36309, 0.398279, 0.342579, 0.352862, 0.422041, 0.414856, 0.346032, 0.346032, 0.268042, 0.18812, 0.179055, 0.196879, 0.144935, 0.147574, 0.147574, 0.229226, 0.147574, 0.147574, 0.100716, 0.074921, 0.122885, 0.081712, 0.076542, 0.142424, 0.139895, 0.15284, 0.167087, 0.222385, 0.222385, 0.239899, 0.219301, 0.129801, 0.134866, 0.155435, 0.137348, 0.092881, 0.090864, 0.088832, 0.098513, 0.161087, 0.222385, 0.222385, 0.301917, 0.308712, 0.288399, 0.203355, 0.191378, 0.10481, 0.100716, 0.064632, 0.064632, 0.118441, 0.134866, 0.139895, 0.167087, 0.185198, 0.15008, 0.144935, 0.203355, 0.18812, 0.185198, 0.118441, 0.069024, 0.069024, 0.038858, 0.03976, 0.064632, 0.081712, 0.120615, 0.109221, 0.161087, 0.18812, 0.122885, 0.120615, 0.109221, 0.100716, 0.164327, 0.194234, 0.194234, 0.21291, 0.147574, 0.120615, 0.132295, 0.142424, 0.15008, 0.229226, 0.247041, 0.219301, 0.191378, 0.232838, 0.225814, 0.232838, 0.167087, 0.170161, 0.182256, 0.200174, 0.216401, 0.132295, 0.194234, 0.127496, 0.079919, 0.122885, 0.120615, 0.147574, 0.182256, 0.144935, 0.11371, 0.069024, 0.067594, 0.047319, 0.028107, 0.025316], '')</t>
  </si>
  <si>
    <t xml:space="preserve">F5S2Y4|F5S2Y4_9ENTR Ferrous iron transport protein B OS=Enterobacter hormaechei ATCC 49162 </t>
  </si>
  <si>
    <t>([0.096677, 0.18812, 0.25031, 0.281712, 0.308712, 0.324872, 0.356642, 0.380708, 0.308712, 0.222385, 0.26085, 0.288399, 0.21291, 0.222385, 0.295083, 0.26085, 0.349426, 0.352862, 0.4292, 0.450668, 0.450668, 0.450668, 0.311707, 0.268042, 0.268042, 0.203355, 0.209395, 0.15008, 0.164327, 0.239899, 0.335645, 0.346032, 0.339168, 0.42561, 0.31487, 0.324872, 0.36309, 0.366687, 0.377384, 0.384043, 0.458154, 0.390993, 0.384043, 0.398279, 0.36309, 0.377384, 0.359901, 0.390993, 0.458154, 0.440853, 0.356642, 0.359901, 0.25031, 0.26085, 0.26085, 0.271506, 0.264545, 0.257454, 0.26085, 0.25031, 0.239899, 0.158265, 0.225814, 0.243554, 0.332115, 0.301917, 0.26085, 0.268042, 0.236433, 0.164327, 0.096677, 0.094817, 0.094817, 0.15284, 0.158265, 0.129801, 0.219301, 0.147574, 0.092881, 0.049374, 0.05306, 0.034068, 0.038858, 0.038858, 0.028695, 0.027463, 0.054297, 0.03976, 0.073402, 0.071867, 0.125101, 0.134866, 0.137348, 0.083462, 0.088832, 0.048328, 0.06184, 0.034068, 0.034068, 0.066181, 0.0704, 0.064632, 0.054297, 0.10481, 0.06184, 0.040537, 0.026892, 0.020876, 0.020165, 0.0198, 0.016257, 0.010131, 0.016021, 0.014783, 0.019401, 0.020876, 0.034884, 0.034884, 0.058088, 0.056825, 0.049374, 0.045352, 0.049374, 0.058088, 0.049374, 0.066181, 0.0704, 0.10481, 0.10481, 0.167087, 0.096677, 0.118441, 0.125101, 0.142424, 0.164327, 0.134866, 0.15008, 0.092881, 0.058088, 0.059222, 0.10481, 0.10481, 0.147574, 0.134866, 0.191378, 0.102787, 0.134866, 0.173081, 0.106997, 0.125101, 0.073402, 0.100716, 0.05306, 0.094817, 0.073402, 0.11371, 0.170161, 0.137348, 0.222385, 0.257454, 0.271506, 0.167087, 0.18812, 0.142424, 0.096677, 0.100716, 0.109221, 0.079919, 0.10481, 0.206376, 0.132295, 0.132295, 0.155435, 0.271506, 0.219301, 0.219301, 0.225814, 0.137348, 0.11371, 0.11371, 0.15284, 0.111485, 0.203355, 0.196879, 0.284882, 0.311707, 0.342579, 0.394753, 0.42561, 0.42561, 0.387226, 0.377384, 0.359901, 0.264545, 0.239899, 0.179055, 0.191378, 0.144935, 0.139895, 0.18812, 0.17593, 0.170161, 0.122885, 0.06184, 0.056825, 0.055536, 0.059222, 0.024826, 0.024826, 0.024826, 0.025316, 0.020876, 0.030003, 0.066181, 0.118441, 0.066181, 0.132295, 0.076542, 0.079919, 0.15284, 0.109221, 0.109221, 0.054297, 0.10481, 0.191378, 0.209395, 0.125101, 0.167087, 0.275179, 0.346032, 0.308712, 0.194234, 0.229226, 0.164327, 0.122885, 0.132295, 0.182256, 0.167087, 0.147574, 0.191378, 0.147574, 0.100716, 0.078022, 0.11371, 0.058088, 0.034884, 0.033407, 0.038042, 0.021381, 0.0198, 0.017797, 0.017797, 0.017447, 0.018106, 0.026338, 0.03976, 0.045352, 0.058088, 0.056825, 0.047319, 0.046336, 0.045352, 0.069024, 0.051831, 0.073402, 0.139895, 0.106997, 0.058088, 0.048328, 0.090864, 0.088832, 0.035586, 0.023963, 0.045352, 0.021816, 0.034884, 0.015694, 0.00777, 0.005683, 0.004161, 0.004736, 0.003864, 0.003212, 0.002727, 0.003014, 0.001808, 0.001318, 0.001335, 0.001481, 0.001434, 0.001434, 0.000906, 0.00146, 0.002078, 0.001743, 0.001722, 0.001602, 0.002581, 0.002705, 0.002512, 0.003607, 0.004577, 0.00543, 0.007495, 0.007495, 0.008002, 0.008624, 0.00777, 0.008525, 0.009728, 0.016826, 0.009294, 0.017138, 0.010221, 0.007091, 0.008276, 0.008075, 0.008002, 0.00515, 0.007177, 0.007177, 0.007495, 0.008409, 0.005992, 0.004388, 0.005872, 0.004689, 0.004431, 0.004736, 0.005249, 0.00558, 0.005503, 0.005503, 0.005223, 0.007091, 0.010221, 0.006795, 0.01078, 0.01078, 0.011669, 0.00777, 0.015694, 0.008409, 0.005734, 0.009015, 0.015078, 0.008723, 0.013821, 0.0198, 0.025316, 0.016528, 0.009294, 0.005932, 0.005932, 0.005932, 0.00389, 0.002727, 0.004315, 0.004358, 0.004135, 0.005318, 0.005011, 0.003757, 0.004483, 0.005992, 0.004646, 0.003864, 0.00359, 0.002662, 0.002623, 0.003405, 0.004921, 0.004921, 0.006142, 0.009294, 0.007877, 0.008723, 0.014075, 0.007877, 0.008276, 0.008409, 0.008525, 0.014586, 0.010372, 0.009096, 0.009865, 0.008075, 0.006567, 0.008002, 0.011106, 0.008723, 0.008156, 0.006482, 0.010131, 0.009401, 0.009977, 0.01227, 0.014075, 0.010509, 0.018787, 0.012491, 0.013265, 0.013821, 0.008804, 0.017447, 0.022306, 0.022306, 0.046336, 0.111485, 0.185198, 0.102787, 0.155435, 0.167087, 0.127496, 0.079919, 0.092881, 0.058088, 0.0704, 0.049374, 0.050641, 0.050641, 0.044297, 0.042364, 0.028695, 0.06312, 0.028107, 0.028107, 0.013016, 0.007315, 0.005932, 0.004431, 0.004161, 0.004388, 0.003701, 0.004577, 0.003701, 0.003014, 0.003431, 0.003276, 0.005249, 0.006374, 0.00558, 0.004835, 0.004315, 0.003821, 0.002482, 0.003461, 0.00283, 0.0028, 0.003341, 0.002705, 0.003555, 0.003804, 0.003405, 0.003341, 0.003341, 0.003607, 0.003963, 0.004161, 0.003997, 0.002705, 0.002349, 0.001906, 0.002688, 0.003177, 0.004161, 0.004483, 0.003864, 0.00543, 0.007877, 0.011903, 0.016528, 0.016528, 0.038042, 0.028695, 0.023963, 0.022667, 0.051831, 0.050641, 0.058088, 0.034068, 0.032017, 0.045352, 0.051831, 0.06184, 0.06184, 0.029376, 0.06184, 0.085092, 0.042364, 0.023087, 0.011669, 0.015078, 0.016257, 0.009096, 0.017138, 0.028107, 0.021381, 0.019109, 0.035586, 0.014315, 0.014783, 0.016021, 0.016257, 0.020522, 0.017447, 0.017447, 0.019401, 0.011106, 0.008409, 0.008895, 0.009483, 0.015078, 0.009096, 0.005799, 0.005799, 0.00558, 0.004835, 0.004835, 0.005011, 0.004976, 0.004976, 0.006533, 0.006482, 0.006374, 0.007091, 0.007259, 0.006482, 0.007422, 0.011669, 0.019401, 0.017138, 0.030003, 0.033407, 0.066181, 0.116183, 0.120615, 0.100716, 0.125101, 0.144935, 0.132295, 0.137348, 0.179055, 0.098513, 0.182256, 0.216401, 0.15284, 0.073402, 0.092881, 0.139895, 0.071867, 0.066181, 0.079919, 0.076542, 0.081712, 0.092881, 0.122885, 0.122885, 0.155435, 0.129801, 0.200174, 0.139895, 0.139895, 0.129801, 0.116183, 0.116183, 0.094817, 0.118441, 0.17593, 0.147574, 0.120615, 0.222385, 0.15284, 0.15284, 0.092881, 0.079919, 0.076542, 0.038042, 0.076542, 0.074921, 0.051831, 0.025762, 0.044297, 0.034884, 0.071867, 0.155435, 0.083462, 0.086953, 0.125101, 0.17593, 0.232838, 0.132295, 0.122885, 0.21291, 0.25031, 0.291804, 0.17593, 0.167087, 0.167087, 0.15284, 0.158265, 0.271506, 0.275179, 0.17593, 0.206376, 0.15284, 0.092881, 0.182256, 0.200174, 0.185198, 0.098513, 0.090864, 0.170161, 0.094817, 0.076542, 0.106997, 0.137348, 0.139895, 0.134866, 0.137348, 0.134866, 0.079919, 0.037156, 0.054297, 0.10481, 0.125101, 0.086953, 0.155435, 0.106997, 0.088832, 0.083462, 0.142424, 0.147574, 0.147574, 0.257454, 0.206376, 0.155435, 0.155435, 0.264545, 0.229226, 0.271506, 0.275179, 0.268042, 0.308712, 0.346032, 0.339168, 0.308712, 0.284882, 0.257454, 0.291804, 0.257454, 0.257454, 0.222385, 0.173081, 0.100716, 0.083462, 0.06184, 0.044297, 0.022667, 0.01227, 0.010672, 0.009294, 0.006795, 0.006421, 0.005623, 0.006142, 0.004611, 0.003512, 0.004921, 0.00407, 0.00359, 0.003924, 0.00359, 0.003053, 0.003053, 0.00407, 0.004431, 0.005932, 0.00777, 0.011106, 0.020165, 0.017138, 0.021816, 0.037156, 0.032677, 0.059222, 0.026338, 0.026338, 0.025762, 0.025762, 0.022667, 0.032017, 0.018415, 0.018106, 0.017447, 0.020876, 0.01227, 0.009401, 0.009865, 0.007877, 0.005318, 0.003963, 0.005503, 0.00558, 0.004513, 0.006619, 0.004899, 0.006482, 0.008895, 0.013265, 0.015344, 0.026892, 0.014315, 0.023534, 0.017447, 0.020522, 0.012727, 0.012491, 0.009728, 0.008276, 0.008156, 0.008895, 0.009187, 0.006039, 0.007031, 0.006988, 0.005734, 0.006421, 0.004775, 0.004611, 0.003555, 0.00246, 0.00246, 0.003478, 0.003079, 0.004161, 0.004976, 0.006988, 0.007422, 0.01078, 0.009483, 0.013437, 0.013265, 0.012491, 0.018415, 0.018106, 0.028695, 0.041405, 0.069024, 0.139895, 0.15008, 0.247041, 0.247041, 0.15008, 0.137348, 0.170161, 0.179055, 0.144935, 0.132295, 0.206376, 0.111485, 0.164327, 0.134866, 0.206376, 0.301917, 0.335645, 0.30533, 0.268042, 0.232838, 0.18812, 0.125101, 0.083462], '')</t>
  </si>
  <si>
    <t xml:space="preserve">F5S2Y5|F5S2Y5_9ENTR Probable [Fe-S]-dependent transcriptional repressor OS=Enterobacter hormaechei ATCC 49162 </t>
  </si>
  <si>
    <t>([0.0704, 0.079919, 0.05306, 0.079919, 0.106997, 0.127496, 0.132295, 0.170161, 0.170161, 0.196879, 0.229226, 0.179055, 0.200174, 0.137348, 0.196879, 0.200174, 0.194234, 0.257454, 0.291804, 0.284882, 0.387226, 0.440853, 0.380708, 0.468512, 0.436924, 0.414856, 0.346032, 0.384043, 0.370445, 0.318242, 0.332115, 0.298791, 0.352862, 0.352862, 0.4292, 0.40511, 0.422041, 0.414856, 0.324872, 0.301917, 0.308712, 0.288399, 0.342579, 0.436924, 0.42561, 0.349426, 0.295083, 0.370445, 0.356642, 0.359901, 0.335645, 0.324872, 0.346032, 0.268042, 0.298791, 0.311707, 0.335645, 0.394753, 0.377384, 0.359901, 0.278302, 0.26085, 0.264545, 0.147574, 0.079919, 0.083462, 0.096677, 0.142424, 0.120615, 0.100716, 0.078022, 0.127496, 0.100716, 0.081712, 0.144935, 0.079919, 0.048328, 0.030611], '')</t>
  </si>
  <si>
    <t xml:space="preserve">F5S2Y8|F5S2Y8_9ENTR Fe/S biogenesis protein NfuA OS=Enterobacter hormaechei ATCC 49162 </t>
  </si>
  <si>
    <t>([0.332115, 0.196879, 0.196879, 0.219301, 0.158265, 0.116183, 0.118441, 0.155435, 0.191378, 0.239899, 0.288399, 0.318242, 0.408655, 0.418646, 0.414856, 0.414856, 0.332115, 0.239899, 0.209395, 0.129801, 0.161087, 0.18812, 0.284882, 0.318242, 0.36309, 0.450668, 0.497853, 0.557691, 0.461924, 0.450668, 0.36309, 0.342579, 0.257454, 0.182256, 0.206376, 0.324872, 0.342579, 0.377384, 0.408655, 0.494003, 0.553315, 0.545602, 0.529623, 0.538167, 0.494003, 0.380708, 0.359901, 0.284882, 0.284882, 0.370445, 0.291804, 0.359901, 0.332115, 0.332115, 0.342579, 0.321458, 0.308712, 0.21291, 0.239899, 0.278302, 0.291804, 0.236433, 0.161087, 0.164327, 0.173081, 0.173081, 0.268042, 0.191378, 0.308712, 0.18812, 0.129801, 0.196879, 0.206376, 0.243554, 0.25406, 0.31487, 0.298791, 0.284882, 0.288399, 0.295083, 0.25031, 0.206376, 0.264545, 0.374039, 0.359901, 0.31487, 0.335645, 0.281712, 0.366687, 0.339168, 0.377384, 0.440853, 0.450668, 0.450668, 0.414856, 0.534167, 0.454136, 0.422041, 0.433034, 0.509769, 0.436924, 0.541878, 0.465241, 0.418646, 0.31487, 0.311707, 0.339168, 0.356642, 0.308712, 0.321458, 0.36309, 0.433034, 0.359901, 0.318242, 0.298791, 0.328603, 0.295083, 0.366687, 0.394753, 0.311707, 0.31487, 0.308712, 0.257454, 0.356642, 0.346032, 0.422041, 0.436924, 0.454136, 0.447574, 0.454136, 0.414856, 0.301917, 0.225814, 0.30533, 0.232838, 0.232838, 0.232838, 0.232838, 0.167087, 0.179055, 0.236433, 0.167087, 0.229226, 0.229226, 0.15284, 0.239899, 0.173081, 0.161087, 0.098513, 0.094817, 0.158265, 0.179055, 0.17593, 0.264545, 0.247041, 0.356642, 0.284882, 0.21291, 0.222385, 0.318242, 0.206376, 0.239899, 0.335645, 0.26085, 0.288399, 0.349426, 0.275179, 0.335645, 0.346032, 0.346032, 0.359901, 0.356642, 0.36309, 0.458154, 0.433034, 0.440853, 0.447574, 0.534167, 0.632174, 0.51388, 0.408655, 0.5017, 0.444081, 0.401658, 0.472492, 0.465241, 0.444081, 0.521092, 0.5017, 0.450668, 0.58069], '')</t>
  </si>
  <si>
    <t>[27, 40, 41, 42, 43, 95, 99, 101, 177, 178, 179, 181, 187, 188, 190]</t>
  </si>
  <si>
    <t xml:space="preserve">F5S2Z0|F5S2Z0_9ENTR 4-alpha-glucanotransferase OS=Enterobacter hormaechei ATCC 49162 </t>
  </si>
  <si>
    <t>([0.618285, 0.58069, 0.553315, 0.58069, 0.472492, 0.494003, 0.42561, 0.447574, 0.366687, 0.311707, 0.346032, 0.352862, 0.352862, 0.356642, 0.356642, 0.377384, 0.458154, 0.450668, 0.374039, 0.398279, 0.394753, 0.384043, 0.41194, 0.433034, 0.440853, 0.529623, 0.458154, 0.454136, 0.461924, 0.529623, 0.59014, 0.585406, 0.618285, 0.604312, 0.608892, 0.575842, 0.534167, 0.494003, 0.490133, 0.51388, 0.483068, 0.545602, 0.476583, 0.505461, 0.517562, 0.450668, 0.440853, 0.454136, 0.422041, 0.414856, 0.41194, 0.440853, 0.42561, 0.422041, 0.390993, 0.380708, 0.332115, 0.308712, 0.278302, 0.291804, 0.346032, 0.377384, 0.346032, 0.414856, 0.284882, 0.271506, 0.239899, 0.17593, 0.161087, 0.25406, 0.25406, 0.291804, 0.30533, 0.30533, 0.311707, 0.352862, 0.36309, 0.436924, 0.458154, 0.525368, 0.483068, 0.486429, 0.480142, 0.480142, 0.465241, 0.585406, 0.468512, 0.575842, 0.56648, 0.707965, 0.666105, 0.661982, 0.545602, 0.56648, 0.59014, 0.58069, 0.461924, 0.461924, 0.458154, 0.384043, 0.380708, 0.332115, 0.332115, 0.346032, 0.356642, 0.370445, 0.377384, 0.486429, 0.377384, 0.458154, 0.346032, 0.377384, 0.321458, 0.31487, 0.229226, 0.191378, 0.219301, 0.308712, 0.301917, 0.225814, 0.206376, 0.216401, 0.318242, 0.324872, 0.288399, 0.206376, 0.132295, 0.132295, 0.129801, 0.216401, 0.206376, 0.216401, 0.137348, 0.182256, 0.232838, 0.209395, 0.179055, 0.164327, 0.109221, 0.06184, 0.102787, 0.111485, 0.102787, 0.085092, 0.083462, 0.094817, 0.15284, 0.137348, 0.129801, 0.079919, 0.079919, 0.086953, 0.0704, 0.120615, 0.127496, 0.090864, 0.139895, 0.185198, 0.144935, 0.142424, 0.196879, 0.191378, 0.206376, 0.209395, 0.225814, 0.216401, 0.222385, 0.209395, 0.281712, 0.179055, 0.182256, 0.182256, 0.11371, 0.206376, 0.236433, 0.15284, 0.222385, 0.200174, 0.134866, 0.098513, 0.179055, 0.17593, 0.191378, 0.275179, 0.288399, 0.268042, 0.239899, 0.232838, 0.264545, 0.191378, 0.284882, 0.394753, 0.387226, 0.465241, 0.447574, 0.41194, 0.398279, 0.31487, 0.352862, 0.366687, 0.380708, 0.25031, 0.196879, 0.196879, 0.120615, 0.120615, 0.10481, 0.073402, 0.081712, 0.073402, 0.067594, 0.069024, 0.06184, 0.06184, 0.06184, 0.0704, 0.060549, 0.116183, 0.158265, 0.086953, 0.071867, 0.116183, 0.125101, 0.206376, 0.196879, 0.264545, 0.264545, 0.30533, 0.346032, 0.247041, 0.229226, 0.356642, 0.328603, 0.311707, 0.328603, 0.30533, 0.301917, 0.229226, 0.161087, 0.196879, 0.18812, 0.25031, 0.25031, 0.271506, 0.257454, 0.225814, 0.144935, 0.132295, 0.090864, 0.102787, 0.139895, 0.085092, 0.076542, 0.051831, 0.045352, 0.022667, 0.026338, 0.024393, 0.022306, 0.026892, 0.024393, 0.044297, 0.059222, 0.067594, 0.111485, 0.116183, 0.098513, 0.137348, 0.120615, 0.079919, 0.090864, 0.11371, 0.096677, 0.067594, 0.085092, 0.10481, 0.194234, 0.196879, 0.209395, 0.318242, 0.26085, 0.170161, 0.106997, 0.102787, 0.078022, 0.059222, 0.025762, 0.03976, 0.03976, 0.027463, 0.054297, 0.048328, 0.023087, 0.050641, 0.049374, 0.071867, 0.076542, 0.074921, 0.081712, 0.05306, 0.051831, 0.050641, 0.098513, 0.100716, 0.116183, 0.092881, 0.064632, 0.15284, 0.155435, 0.158265, 0.142424, 0.155435, 0.17593, 0.21291, 0.222385, 0.295083, 0.31487, 0.31487, 0.236433, 0.21291, 0.239899, 0.144935, 0.155435, 0.15008, 0.232838, 0.196879, 0.225814, 0.332115, 0.321458, 0.236433, 0.281712, 0.275179, 0.164327, 0.10481, 0.088832, 0.045352, 0.047319, 0.022306, 0.012727, 0.015078, 0.009401, 0.010221, 0.018787, 0.015078, 0.013265, 0.011106, 0.008624, 0.006795, 0.006619, 0.005086, 0.006142, 0.006039, 0.008804, 0.008723, 0.01204, 0.014315, 0.026892, 0.015694, 0.026338, 0.026338, 0.017138, 0.030611, 0.035586, 0.019401, 0.032677, 0.025762, 0.032017, 0.034068, 0.05306, 0.056825, 0.086953, 0.090864, 0.0704, 0.079919, 0.158265, 0.090864, 0.076542, 0.073402, 0.118441, 0.132295, 0.129801, 0.129801, 0.081712, 0.040537, 0.0704, 0.069024, 0.102787, 0.067594, 0.102787, 0.102787, 0.106997, 0.120615, 0.132295, 0.096677, 0.047319, 0.046336, 0.100716, 0.096677, 0.086953, 0.096677, 0.090864, 0.086953, 0.161087, 0.158265, 0.268042, 0.298791, 0.275179, 0.295083, 0.387226, 0.377384, 0.339168, 0.26085, 0.203355, 0.155435, 0.232838, 0.288399, 0.18812, 0.185198, 0.298791, 0.179055, 0.102787, 0.10481, 0.111485, 0.064632, 0.109221, 0.076542, 0.0704, 0.0704, 0.066181, 0.06184, 0.038042, 0.059222, 0.066181, 0.047319, 0.058088, 0.032677, 0.045352, 0.083462, 0.048328, 0.030003, 0.064632, 0.078022, 0.042364, 0.073402, 0.076542, 0.040537, 0.026338, 0.015078, 0.023534, 0.013613, 0.012727, 0.022306, 0.023534, 0.023534, 0.045352, 0.044297, 0.079919, 0.059222, 0.034068, 0.034068, 0.051831, 0.028695, 0.051831, 0.059222, 0.066181, 0.120615, 0.137348, 0.155435, 0.236433, 0.137348, 0.15008, 0.127496, 0.0704, 0.074921, 0.090864, 0.081712, 0.081712, 0.079919, 0.10481, 0.116183, 0.127496, 0.079919, 0.081712, 0.069024, 0.11371, 0.11371, 0.06312, 0.102787, 0.164327, 0.118441, 0.21291, 0.229226, 0.278302, 0.268042, 0.18812, 0.18812, 0.191378, 0.129801, 0.132295, 0.132295, 0.194234, 0.239899, 0.243554, 0.243554, 0.243554, 0.142424, 0.129801, 0.144935, 0.092881, 0.050641, 0.037156, 0.034068, 0.056825, 0.05306, 0.094817, 0.15008, 0.147574, 0.15284, 0.129801, 0.129801, 0.100716, 0.120615, 0.120615, 0.142424, 0.147574, 0.173081, 0.281712, 0.291804, 0.352862, 0.387226, 0.450668, 0.505461, 0.454136, 0.447574, 0.440853, 0.440853, 0.433034, 0.356642, 0.380708, 0.5017, 0.422041, 0.450668, 0.418646, 0.335645, 0.25406, 0.359901, 0.328603, 0.311707, 0.311707, 0.239899, 0.288399, 0.243554, 0.30533, 0.332115, 0.328603, 0.25031, 0.25031, 0.170161, 0.167087, 0.167087, 0.173081, 0.264545, 0.284882, 0.225814, 0.236433, 0.346032, 0.328603, 0.25406, 0.17593, 0.173081, 0.25406, 0.25031, 0.339168, 0.268042, 0.247041, 0.239899, 0.328603, 0.328603, 0.328603, 0.342579, 0.318242, 0.284882, 0.196879, 0.185198, 0.236433, 0.311707, 0.31487, 0.25031, 0.25406, 0.366687, 0.352862, 0.346032, 0.318242, 0.301917, 0.377384, 0.401658, 0.380708, 0.366687, 0.298791, 0.332115, 0.40511, 0.356642, 0.387226, 0.490133, 0.490133, 0.422041, 0.433034, 0.433034, 0.5017, 0.505461, 0.490133, 0.494003, 0.408655, 0.356642, 0.332115, 0.339168, 0.339168, 0.380708, 0.380708, 0.42561, 0.398279, 0.328603, 0.370445, 0.298791, 0.281712, 0.311707, 0.398279, 0.387226, 0.281712, 0.196879, 0.271506, 0.219301, 0.200174, 0.291804, 0.401658, 0.370445, 0.377384, 0.291804, 0.311707, 0.311707, 0.335645, 0.40511, 0.387226, 0.401658, 0.387226, 0.374039, 0.352862, 0.232838, 0.229226, 0.339168, 0.422041, 0.342579, 0.380708, 0.408655, 0.401658, 0.295083, 0.359901, 0.318242, 0.374039, 0.247041, 0.222385, 0.225814, 0.229226, 0.31487, 0.243554, 0.342579, 0.346032, 0.264545, 0.291804, 0.295083, 0.298791, 0.229226, 0.30533, 0.308712, 0.308712, 0.308712, 0.387226, 0.352862, 0.321458, 0.356642, 0.454136, 0.483068, 0.51388, 0.490133, 0.476583, 0.534167, 0.497853, 0.472492, 0.562014, 0.699094, 0.680603, 0.653063, 0.801317], '')</t>
  </si>
  <si>
    <t>[0, 1, 2, 3, 25, 29, 30, 31, 32, 33, 34, 35, 36, 39, 41, 43, 44, 79, 85, 87, 88, 89, 90, 91, 92, 93, 94, 95, 531, 539, 608, 609, 682, 685, 688, 689, 690, 691, 692]</t>
  </si>
  <si>
    <t xml:space="preserve">F5S2Z1|F5S2Z1_9ENTR Alpha-1,4 glucan phosphorylase OS=Enterobacter hormaechei ATCC 49162 </t>
  </si>
  <si>
    <t>([0.352862, 0.40511, 0.390993, 0.384043, 0.298791, 0.332115, 0.352862, 0.387226, 0.298791, 0.332115, 0.349426, 0.288399, 0.291804, 0.200174, 0.173081, 0.147574, 0.21291, 0.21291, 0.232838, 0.21291, 0.209395, 0.352862, 0.349426, 0.380708, 0.308712, 0.298791, 0.301917, 0.275179, 0.200174, 0.291804, 0.281712, 0.257454, 0.278302, 0.247041, 0.349426, 0.356642, 0.298791, 0.339168, 0.295083, 0.281712, 0.359901, 0.284882, 0.219301, 0.21291, 0.239899, 0.264545, 0.356642, 0.346032, 0.384043, 0.454136, 0.458154, 0.387226, 0.4292, 0.414856, 0.359901, 0.335645, 0.281712, 0.387226, 0.268042, 0.216401, 0.137348, 0.11371, 0.164327, 0.122885, 0.127496, 0.10481, 0.164327, 0.179055, 0.116183, 0.066181, 0.071867, 0.041405, 0.064632, 0.032017, 0.032017, 0.059222, 0.066181, 0.058088, 0.051831, 0.109221, 0.118441, 0.120615, 0.118441, 0.134866, 0.203355, 0.21291, 0.137348, 0.137348, 0.078022, 0.129801, 0.209395, 0.132295, 0.132295, 0.144935, 0.25031, 0.36309, 0.264545, 0.264545, 0.36309, 0.335645, 0.236433, 0.301917, 0.398279, 0.401658, 0.384043, 0.298791, 0.284882, 0.366687, 0.268042, 0.324872, 0.295083, 0.21291, 0.191378, 0.191378, 0.18812, 0.167087, 0.120615, 0.167087, 0.161087, 0.090864, 0.109221, 0.182256, 0.179055, 0.144935, 0.085092, 0.085092, 0.079919, 0.078022, 0.047319, 0.088832, 0.058088, 0.073402, 0.06184, 0.120615, 0.120615, 0.058088, 0.058088, 0.083462, 0.094817, 0.047319, 0.060549, 0.064632, 0.060549, 0.06184, 0.078022, 0.102787, 0.11371, 0.161087, 0.18812, 0.281712, 0.281712, 0.275179, 0.26085, 0.349426, 0.36309, 0.450668, 0.465241, 0.505461, 0.390993, 0.284882, 0.387226, 0.414856, 0.414856, 0.387226, 0.401658, 0.308712, 0.36309, 0.281712, 0.321458, 0.222385, 0.21291, 0.127496, 0.21291, 0.21291, 0.216401, 0.147574, 0.147574, 0.225814, 0.203355, 0.301917, 0.324872, 0.229226, 0.247041, 0.268042, 0.268042, 0.155435, 0.232838, 0.147574, 0.206376, 0.196879, 0.278302, 0.25031, 0.236433, 0.25031, 0.170161, 0.203355, 0.203355, 0.129801, 0.132295, 0.0704, 0.0704, 0.125101, 0.206376, 0.137348, 0.096677, 0.120615, 0.239899, 0.158265, 0.236433, 0.155435, 0.086953, 0.085092, 0.083462, 0.15008, 0.139895, 0.18812, 0.158265, 0.25406, 0.225814, 0.239899, 0.25031, 0.25406, 0.239899, 0.139895, 0.209395, 0.247041, 0.239899, 0.216401, 0.194234, 0.127496, 0.191378, 0.268042, 0.271506, 0.311707, 0.324872, 0.328603, 0.271506, 0.278302, 0.219301, 0.346032, 0.332115, 0.335645, 0.335645, 0.335645, 0.384043, 0.284882, 0.182256, 0.209395, 0.21291, 0.328603, 0.4292, 0.4292, 0.370445, 0.328603, 0.318242, 0.30533, 0.298791, 0.298791, 0.284882, 0.225814, 0.17593, 0.185198, 0.275179, 0.179055, 0.098513, 0.147574, 0.15284, 0.21291, 0.122885, 0.11371, 0.071867, 0.055536, 0.059222, 0.058088, 0.038858, 0.038042, 0.037156, 0.037156, 0.06312, 0.037156, 0.055536, 0.071867, 0.066181, 0.06312, 0.066181, 0.111485, 0.111485, 0.10481, 0.142424, 0.216401, 0.122885, 0.18812, 0.15284, 0.088832, 0.15284, 0.15284, 0.167087, 0.179055, 0.182256, 0.18812, 0.298791, 0.324872, 0.232838, 0.209395, 0.132295, 0.236433, 0.275179, 0.179055, 0.182256, 0.155435, 0.102787, 0.122885, 0.066181, 0.100716, 0.179055, 0.173081, 0.26085, 0.164327, 0.158265, 0.088832, 0.090864, 0.078022, 0.064632, 0.060549, 0.059222, 0.058088, 0.049374, 0.044297, 0.076542, 0.129801, 0.064632, 0.083462, 0.074921, 0.129801, 0.137348, 0.125101, 0.127496, 0.0704, 0.092881, 0.111485, 0.200174, 0.170161, 0.100716, 0.129801, 0.142424, 0.090864, 0.158265, 0.167087, 0.173081, 0.109221, 0.0704, 0.142424, 0.164327, 0.173081, 0.106997, 0.11371, 0.11371, 0.111485, 0.142424, 0.182256, 0.094817, 0.048328, 0.064632, 0.111485, 0.056825, 0.102787, 0.185198, 0.185198, 0.092881, 0.092881, 0.15284, 0.137348, 0.094817, 0.100716, 0.164327, 0.25031, 0.137348, 0.161087, 0.164327, 0.209395, 0.203355, 0.268042, 0.295083, 0.191378, 0.167087, 0.25406, 0.161087, 0.137348, 0.090864, 0.122885, 0.120615, 0.127496, 0.196879, 0.271506, 0.194234, 0.18812, 0.15284, 0.219301, 0.203355, 0.167087, 0.111485, 0.074921, 0.058088, 0.083462, 0.144935, 0.088832, 0.074921, 0.085092, 0.109221, 0.155435, 0.15284, 0.137348, 0.109221, 0.066181, 0.06184, 0.090864, 0.096677, 0.071867, 0.055536, 0.033407, 0.043307, 0.0704, 0.060549, 0.046336, 0.056825, 0.059222, 0.067594, 0.079919, 0.125101, 0.069024, 0.036378, 0.067594, 0.079919, 0.094817, 0.081712, 0.083462, 0.094817, 0.059222, 0.102787, 0.158265, 0.216401, 0.134866, 0.132295, 0.232838, 0.342579, 0.31487, 0.206376, 0.206376, 0.206376, 0.206376, 0.222385, 0.335645, 0.335645, 0.247041, 0.164327, 0.239899, 0.236433, 0.144935, 0.132295, 0.132295, 0.125101, 0.127496, 0.132295, 0.132295, 0.116183, 0.122885, 0.067594, 0.10481, 0.18812, 0.191378, 0.11371, 0.167087, 0.161087, 0.083462, 0.079919, 0.144935, 0.098513, 0.10481, 0.173081, 0.264545, 0.225814, 0.225814, 0.225814, 0.284882, 0.284882, 0.170161, 0.164327, 0.268042, 0.30533, 0.196879, 0.196879, 0.25406, 0.155435, 0.15284, 0.15008, 0.243554, 0.243554, 0.339168, 0.257454, 0.25406, 0.161087, 0.161087, 0.164327, 0.083462, 0.064632, 0.06312, 0.083462, 0.083462, 0.079919, 0.074921, 0.071867, 0.074921, 0.048328, 0.098513, 0.11371, 0.196879, 0.161087, 0.085092, 0.03976, 0.067594, 0.035586, 0.0704, 0.046336, 0.043307, 0.090864, 0.081712, 0.085092, 0.137348, 0.079919, 0.078022, 0.079919, 0.15008, 0.15008, 0.158265, 0.158265, 0.083462, 0.043307, 0.056825, 0.059222, 0.0704, 0.054297, 0.058088, 0.030611, 0.058088, 0.06184, 0.032677, 0.059222, 0.06184, 0.064632, 0.132295, 0.139895, 0.116183, 0.116183, 0.111485, 0.120615, 0.132295, 0.206376, 0.219301, 0.122885, 0.129801, 0.116183, 0.137348, 0.182256, 0.264545, 0.229226, 0.18812, 0.311707, 0.30533, 0.206376, 0.122885, 0.058088, 0.043307, 0.054297, 0.055536, 0.030003, 0.026338, 0.013821, 0.011669, 0.010372, 0.019109, 0.030611, 0.038042, 0.030611, 0.030611, 0.024826, 0.017797, 0.023087, 0.020876, 0.022667, 0.046336, 0.079919, 0.088832, 0.106997, 0.11371, 0.102787, 0.106997, 0.17593, 0.18812, 0.155435, 0.144935, 0.079919, 0.096677, 0.15284, 0.111485, 0.094817, 0.074921, 0.132295, 0.100716, 0.074921, 0.078022, 0.050641, 0.030003, 0.026338, 0.032677, 0.025316, 0.021381, 0.038042, 0.021816, 0.033407, 0.058088, 0.120615, 0.118441, 0.100716, 0.098513, 0.137348, 0.185198, 0.25031, 0.271506, 0.271506, 0.30533, 0.284882, 0.328603, 0.408655, 0.521092, 0.444081, 0.472492, 0.422041, 0.380708, 0.390993, 0.40511, 0.387226, 0.342579, 0.352862, 0.359901, 0.288399, 0.31487, 0.324872, 0.247041, 0.239899, 0.271506, 0.236433, 0.25406, 0.185198, 0.206376, 0.120615, 0.127496, 0.144935, 0.209395, 0.182256, 0.257454, 0.26085, 0.281712, 0.328603, 0.318242, 0.209395, 0.191378, 0.111485, 0.10481, 0.167087, 0.158265, 0.116183, 0.15284, 0.155435, 0.158265, 0.139895, 0.18812, 0.147574, 0.129801, 0.111485, 0.155435, 0.155435, 0.085092, 0.081712, 0.090864, 0.106997, 0.182256, 0.18812, 0.291804, 0.291804, 0.281712, 0.288399, 0.346032, 0.268042, 0.17593, 0.243554, 0.219301, 0.191378, 0.196879, 0.196879, 0.243554, 0.173081, 0.191378, 0.275179, 0.264545, 0.225814, 0.200174, 0.203355, 0.295083, 0.291804, 0.308712, 0.308712, 0.301917, 0.281712, 0.243554, 0.328603, 0.332115, 0.324872, 0.311707, 0.398279, 0.401658, 0.346032, 0.436924, 0.41194, 0.42561, 0.42561, 0.4292, 0.534167, 0.575842, 0.465241, 0.387226, 0.318242, 0.288399, 0.25406, 0.288399, 0.281712, 0.275179, 0.236433, 0.18812, 0.200174, 0.206376, 0.182256, 0.225814, 0.21291, 0.229226, 0.164327, 0.173081, 0.127496, 0.078022, 0.036378, 0.06312, 0.10481, 0.15008, 0.18812, 0.191378, 0.11371, 0.196879, 0.194234, 0.194234, 0.21291, 0.200174, 0.125101, 0.155435, 0.147574, 0.129801, 0.122885, 0.118441, 0.11371, 0.129801, 0.111485, 0.17593, 0.17593, 0.17593, 0.167087, 0.161087, 0.125101, 0.200174, 0.203355, 0.132295, 0.164327, 0.196879, 0.271506, 0.271506, 0.170161, 0.182256, 0.185198, 0.182256, 0.243554, 0.216401, 0.229226, 0.318242, 0.295083, 0.271506, 0.229226, 0.194234, 0.158265, 0.236433, 0.191378], '')</t>
  </si>
  <si>
    <t>[157, 633, 726, 727]</t>
  </si>
  <si>
    <t xml:space="preserve">F5S2Z4|F5S2Z4_9ENTR Rhomboid protease GlpG OS=Enterobacter hormaechei ATCC 49162 </t>
  </si>
  <si>
    <t>([0.127496, 0.078022, 0.076542, 0.111485, 0.106997, 0.05306, 0.038858, 0.058088, 0.036378, 0.034884, 0.035586, 0.048328, 0.088832, 0.11371, 0.109221, 0.058088, 0.031287, 0.067594, 0.036378, 0.035586, 0.030611, 0.029376, 0.050641, 0.067594, 0.067594, 0.094817, 0.118441, 0.096677, 0.046336, 0.071867, 0.10481, 0.144935, 0.144935, 0.144935, 0.118441, 0.194234, 0.288399, 0.30533, 0.311707, 0.377384, 0.387226, 0.275179, 0.239899, 0.236433, 0.116183, 0.059222, 0.06184, 0.109221, 0.219301, 0.321458, 0.370445, 0.384043, 0.356642, 0.229226, 0.127496, 0.127496, 0.10481, 0.100716, 0.079919, 0.076542, 0.092881, 0.079919, 0.15284, 0.191378, 0.200174, 0.324872, 0.4292, 0.298791, 0.275179, 0.137348, 0.142424, 0.132295, 0.048328, 0.060549, 0.055536, 0.055536, 0.054297, 0.071867, 0.037156, 0.079919, 0.086953, 0.088832, 0.069024, 0.064632, 0.074921, 0.029376, 0.031287, 0.016826, 0.017138, 0.010509, 0.013821, 0.010926, 0.00962, 0.013265, 0.00777, 0.008624, 0.009401, 0.006795, 0.004835, 0.004899, 0.00407, 0.003727, 0.00292, 0.002529, 0.002529, 0.002435, 0.003701, 0.00359, 0.003864, 0.004414, 0.004431, 0.004736, 0.00389, 0.00389, 0.003298, 0.004835, 0.004689, 0.006245, 0.01078, 0.017797, 0.018106, 0.026892, 0.013613, 0.022667, 0.022667, 0.01204, 0.011106, 0.007031, 0.004736, 0.006194, 0.007091, 0.008804, 0.006795, 0.00777, 0.008525, 0.00777, 0.006894, 0.007495, 0.005932, 0.00515, 0.003757, 0.003671, 0.002349, 0.003607, 0.00246, 0.002276, 0.00231, 0.00152, 0.001533, 0.001597, 0.00103, 0.001069, 0.001271, 0.001267, 0.001155, 0.001335, 0.002138, 0.002155, 0.001872, 0.002396, 0.002435, 0.003431, 0.004736, 0.005086, 0.003512, 0.003821, 0.003757, 0.00543, 0.005503, 0.005503, 0.007877, 0.010131, 0.006701, 0.004689, 0.006567, 0.008804, 0.005378, 0.004161, 0.004358, 0.005872, 0.005932, 0.00389, 0.003864, 0.003804, 0.005872, 0.005799, 0.004775, 0.006795, 0.006567, 0.006533, 0.009401, 0.00962, 0.008276, 0.009187, 0.008895, 0.00777, 0.00543, 0.006482, 0.008624, 0.00558, 0.005011, 0.00359, 0.00389, 0.003924, 0.003963, 0.00389, 0.00558, 0.009187, 0.010131, 0.011342, 0.020165, 0.020876, 0.011518, 0.009865, 0.008895, 0.016826, 0.020876, 0.042364, 0.032017, 0.016528, 0.036378, 0.0198, 0.030611, 0.030611, 0.016021, 0.009294, 0.005992, 0.004247, 0.003671, 0.003366, 0.002194, 0.001391, 0.001434, 0.001434, 0.001383, 0.002014, 0.001533, 0.001499, 0.000958, 0.001318, 0.002014, 0.001906, 0.002606, 0.00292, 0.003246, 0.004611, 0.006533, 0.006567, 0.008409, 0.007315, 0.007315, 0.007555, 0.01078, 0.008624, 0.011342, 0.013265, 0.01078, 0.016021, 0.017447, 0.018106, 0.022306, 0.016257, 0.016528, 0.020876, 0.022667, 0.03976, 0.029376, 0.023087, 0.038858, 0.040537, 0.060549, 0.045352, 0.090864, 0.100716, 0.137348, 0.158265], '')</t>
  </si>
  <si>
    <t xml:space="preserve">F5S2Z5|F5S2Z5_9ENTR Thiosulfate sulfurtransferase GlpE OS=Enterobacter hormaechei ATCC 49162 </t>
  </si>
  <si>
    <t>([0.225814, 0.219301, 0.257454, 0.31487, 0.335645, 0.298791, 0.321458, 0.36309, 0.384043, 0.408655, 0.398279, 0.384043, 0.298791, 0.219301, 0.346032, 0.239899, 0.328603, 0.422041, 0.440853, 0.525368, 0.497853, 0.359901, 0.36309, 0.318242, 0.301917, 0.30533, 0.359901, 0.394753, 0.377384, 0.349426, 0.236433, 0.264545, 0.243554, 0.321458, 0.398279, 0.398279, 0.480142, 0.394753, 0.384043, 0.324872, 0.203355, 0.161087, 0.264545, 0.30533, 0.366687, 0.380708, 0.271506, 0.281712, 0.25406, 0.284882, 0.25031, 0.311707, 0.25406, 0.281712, 0.196879, 0.111485, 0.100716, 0.102787, 0.167087, 0.167087, 0.18812, 0.291804, 0.339168, 0.311707, 0.268042, 0.271506, 0.164327, 0.196879, 0.125101, 0.134866, 0.122885, 0.173081, 0.132295, 0.200174, 0.219301, 0.243554, 0.243554, 0.243554, 0.182256, 0.182256, 0.185198, 0.185198, 0.10481, 0.11371, 0.11371, 0.071867, 0.064632, 0.118441, 0.173081, 0.144935, 0.155435, 0.122885, 0.137348, 0.167087, 0.167087, 0.11371, 0.137348, 0.129801, 0.147574, 0.206376, 0.170161, 0.142424, 0.118441, 0.196879, 0.15284, 0.15008, 0.25406, 0.21291, 0.173081, 0.134866], '')</t>
  </si>
  <si>
    <t>[19]</t>
  </si>
  <si>
    <t xml:space="preserve">F5S2Z7|F5S2Z7_9ENTR Glycerol-3-phosphate dehydrogenase OS=Enterobacter hormaechei ATCC 49162 </t>
  </si>
  <si>
    <t>([0.078022, 0.109221, 0.051831, 0.083462, 0.109221, 0.10481, 0.129801, 0.079919, 0.079919, 0.06184, 0.081712, 0.088832, 0.06312, 0.058088, 0.056825, 0.051831, 0.05306, 0.100716, 0.102787, 0.111485, 0.086953, 0.049374, 0.058088, 0.088832, 0.088832, 0.094817, 0.069024, 0.056825, 0.071867, 0.071867, 0.118441, 0.11371, 0.137348, 0.137348, 0.137348, 0.134866, 0.137348, 0.139895, 0.079919, 0.120615, 0.18812, 0.229226, 0.225814, 0.209395, 0.15008, 0.083462, 0.088832, 0.147574, 0.100716, 0.155435, 0.098513, 0.090864, 0.05306, 0.034068, 0.042364, 0.047319, 0.038858, 0.022667, 0.032017, 0.064632, 0.066181, 0.073402, 0.048328, 0.051831, 0.030003, 0.06184, 0.085092, 0.06312, 0.074921, 0.142424, 0.078022, 0.132295, 0.076542, 0.15284, 0.17593, 0.17593, 0.085092, 0.102787, 0.102787, 0.147574, 0.137348, 0.134866, 0.144935, 0.206376, 0.203355, 0.284882, 0.30533, 0.31487, 0.243554, 0.179055, 0.106997, 0.167087, 0.120615, 0.194234, 0.10481, 0.069024, 0.055536, 0.06184, 0.064632, 0.11371, 0.055536, 0.055536, 0.056825, 0.044297, 0.045352, 0.078022, 0.046336, 0.045352, 0.055536, 0.10481, 0.134866, 0.209395, 0.144935, 0.219301, 0.127496, 0.196879, 0.301917, 0.352862, 0.447574, 0.374039, 0.288399, 0.374039, 0.401658, 0.41194, 0.328603, 0.257454, 0.257454, 0.342579, 0.203355, 0.21291, 0.132295, 0.125101, 0.129801, 0.144935, 0.076542, 0.102787, 0.106997, 0.111485, 0.086953, 0.086953, 0.076542, 0.086953, 0.051831, 0.036378, 0.037156, 0.054297, 0.088832, 0.0704, 0.044297, 0.096677, 0.092881, 0.161087, 0.164327, 0.161087, 0.225814, 0.275179, 0.339168, 0.342579, 0.332115, 0.370445, 0.370445, 0.42561, 0.497853, 0.56648, 0.562014, 0.541878, 0.575842, 0.575842, 0.648219, 0.741537, 0.618285, 0.490133, 0.40511, 0.339168, 0.346032, 0.308712, 0.387226, 0.390993, 0.321458, 0.332115, 0.328603, 0.335645, 0.374039, 0.36309, 0.284882, 0.308712, 0.216401, 0.209395, 0.17593, 0.161087, 0.158265, 0.158265, 0.18812, 0.281712, 0.31487, 0.308712, 0.335645, 0.352862, 0.25406, 0.25406, 0.239899, 0.243554, 0.147574, 0.074921, 0.079919, 0.155435, 0.158265, 0.209395, 0.21291, 0.164327, 0.191378, 0.18812, 0.295083, 0.275179, 0.264545, 0.209395, 0.200174, 0.134866, 0.0704, 0.118441, 0.167087, 0.170161, 0.161087, 0.185198, 0.225814, 0.164327, 0.182256, 0.173081, 0.15284, 0.15008, 0.229226, 0.21291, 0.206376, 0.191378, 0.25031, 0.173081, 0.173081, 0.118441, 0.18812, 0.278302, 0.298791, 0.30533, 0.301917, 0.298791, 0.298791, 0.298791, 0.26085, 0.17593, 0.120615, 0.194234, 0.120615, 0.096677, 0.094817, 0.106997, 0.05306, 0.060549, 0.06184, 0.060549, 0.098513, 0.094817, 0.090864, 0.088832, 0.055536, 0.06312, 0.037156, 0.059222, 0.086953, 0.161087, 0.243554, 0.311707, 0.295083, 0.324872, 0.377384, 0.284882, 0.281712, 0.401658, 0.401658, 0.5017, 0.521092, 0.51388, 0.414856, 0.328603, 0.236433, 0.295083, 0.219301, 0.216401, 0.236433, 0.206376, 0.196879, 0.094817, 0.096677, 0.085092, 0.134866, 0.076542, 0.106997, 0.100716, 0.096677, 0.10481, 0.06312, 0.06312, 0.033407, 0.060549, 0.058088, 0.096677, 0.100716, 0.100716, 0.164327, 0.17593, 0.132295, 0.092881, 0.179055, 0.191378, 0.209395, 0.196879, 0.284882, 0.311707, 0.339168, 0.342579, 0.301917, 0.284882, 0.352862, 0.454136, 0.461924, 0.465241, 0.468512, 0.387226, 0.461924, 0.374039, 0.346032, 0.440853, 0.440853, 0.440853, 0.4292, 0.4292, 0.401658, 0.422041, 0.342579, 0.236433, 0.222385, 0.194234, 0.173081, 0.170161, 0.170161, 0.155435, 0.155435, 0.155435, 0.232838, 0.147574, 0.216401, 0.209395, 0.134866, 0.158265, 0.164327, 0.164327, 0.129801, 0.098513, 0.092881, 0.139895, 0.139895, 0.122885, 0.194234, 0.216401, 0.144935, 0.142424, 0.147574, 0.147574, 0.144935, 0.164327, 0.21291, 0.129801, 0.139895, 0.203355, 0.229226, 0.18812, 0.142424, 0.106997, 0.191378, 0.173081, 0.182256, 0.26085, 0.203355, 0.17593, 0.257454, 0.352862, 0.352862, 0.359901, 0.450668, 0.36309, 0.308712, 0.311707, 0.414856, 0.328603, 0.328603, 0.321458, 0.342579, 0.295083, 0.408655, 0.271506, 0.191378, 0.194234, 0.203355, 0.288399, 0.247041, 0.222385, 0.203355, 0.209395, 0.129801, 0.109221, 0.170161, 0.196879, 0.144935, 0.147574, 0.216401, 0.236433, 0.25031, 0.271506, 0.295083, 0.164327, 0.18812, 0.268042, 0.264545, 0.222385, 0.219301, 0.275179, 0.21291, 0.194234, 0.196879, 0.203355, 0.225814, 0.247041, 0.247041, 0.225814, 0.225814, 0.229226, 0.229226, 0.15008, 0.081712, 0.139895, 0.203355, 0.295083, 0.21291, 0.209395, 0.15284, 0.098513, 0.06312, 0.090864, 0.109221, 0.11371, 0.098513, 0.067594, 0.059222, 0.055536, 0.064632, 0.067594, 0.069024, 0.05306, 0.05306, 0.049374, 0.044297, 0.051831, 0.049374, 0.083462, 0.092881, 0.158265, 0.191378, 0.155435, 0.118441, 0.125101, 0.100716, 0.18812, 0.26085, 0.281712, 0.288399, 0.359901, 0.291804, 0.26085, 0.301917, 0.278302, 0.301917, 0.284882, 0.301917, 0.298791, 0.271506, 0.26085, 0.26085, 0.288399, 0.401658, 0.394753, 0.377384, 0.318242, 0.284882, 0.268042, 0.229226, 0.203355, 0.185198, 0.222385, 0.222385, 0.173081, 0.288399, 0.380708, 0.390993, 0.335645], '')</t>
  </si>
  <si>
    <t>[163, 164, 165, 166, 167, 168, 169, 170, 277, 278, 279]</t>
  </si>
  <si>
    <t xml:space="preserve">F5S2Z8|F5S2Z8_9ENTR Alpha-1,4 glucan phosphorylase OS=Enterobacter hormaechei ATCC 49162 </t>
  </si>
  <si>
    <t>([0.295083, 0.179055, 0.21291, 0.15284, 0.209395, 0.200174, 0.137348, 0.158265, 0.185198, 0.206376, 0.147574, 0.164327, 0.090864, 0.111485, 0.055536, 0.092881, 0.046336, 0.090864, 0.050641, 0.051831, 0.041405, 0.042364, 0.092881, 0.06184, 0.054297, 0.038858, 0.051831, 0.086953, 0.088832, 0.102787, 0.050641, 0.05306, 0.0704, 0.096677, 0.10481, 0.102787, 0.066181, 0.106997, 0.066181, 0.116183, 0.125101, 0.122885, 0.086953, 0.046336, 0.081712, 0.139895, 0.086953, 0.046336, 0.047319, 0.046336, 0.044297, 0.088832, 0.120615, 0.120615, 0.088832, 0.083462, 0.144935, 0.268042, 0.308712, 0.374039, 0.390993, 0.311707, 0.225814, 0.185198, 0.170161, 0.15008, 0.118441, 0.229226, 0.203355, 0.137348, 0.081712, 0.074921, 0.074921, 0.096677, 0.05306, 0.088832, 0.098513, 0.074921, 0.03976, 0.023087, 0.023087, 0.013613, 0.019109, 0.019401, 0.019401, 0.033407, 0.035586, 0.032017, 0.028107, 0.06312, 0.086953, 0.092881, 0.100716, 0.111485, 0.083462, 0.134866, 0.085092, 0.081712, 0.060549, 0.106997, 0.179055, 0.118441, 0.116183, 0.120615, 0.203355, 0.30533, 0.311707, 0.311707, 0.408655, 0.408655, 0.308712, 0.339168, 0.436924, 0.418646, 0.40511, 0.366687, 0.366687, 0.444081, 0.352862, 0.408655, 0.366687, 0.291804, 0.271506, 0.275179, 0.278302, 0.26085, 0.173081, 0.139895, 0.137348, 0.0704, 0.060549, 0.06184, 0.076542, 0.0704, 0.066181, 0.066181, 0.066181, 0.067594, 0.040537, 0.066181, 0.046336, 0.059222, 0.051831, 0.098513, 0.127496, 0.064632, 0.06184, 0.109221, 0.137348, 0.079919, 0.092881, 0.116183, 0.179055, 0.144935, 0.155435, 0.155435, 0.170161, 0.243554, 0.278302, 0.374039, 0.301917, 0.278302, 0.191378, 0.288399, 0.209395, 0.247041, 0.36309, 0.40511, 0.291804, 0.295083, 0.278302, 0.332115, 0.311707, 0.311707, 0.332115, 0.324872, 0.324872, 0.232838, 0.225814, 0.144935, 0.129801, 0.116183, 0.196879, 0.275179, 0.25031, 0.25031, 0.264545, 0.264545, 0.247041, 0.349426, 0.324872, 0.414856, 0.422041, 0.42561, 0.318242, 0.247041, 0.25406, 0.268042, 0.359901, 0.380708, 0.36309, 0.295083, 0.370445, 0.311707, 0.284882, 0.216401, 0.30533, 0.30533, 0.21291, 0.129801, 0.15284, 0.158265, 0.109221, 0.11371, 0.122885, 0.219301, 0.25031, 0.239899, 0.25031, 0.239899, 0.15284, 0.222385, 0.219301, 0.144935, 0.206376, 0.206376, 0.291804, 0.257454, 0.243554, 0.321458, 0.418646, 0.308712, 0.321458, 0.321458, 0.31487, 0.308712, 0.194234, 0.232838, 0.243554, 0.229226, 0.232838, 0.236433, 0.144935, 0.191378, 0.278302, 0.203355, 0.243554, 0.239899, 0.26085, 0.278302, 0.278302, 0.26085, 0.356642, 0.356642, 0.374039, 0.370445, 0.366687, 0.414856, 0.321458, 0.229226, 0.25406, 0.25406, 0.339168, 0.444081, 0.472492, 0.41194, 0.472492, 0.458154, 0.444081, 0.465241, 0.370445, 0.366687, 0.291804, 0.275179, 0.268042, 0.342579, 0.264545, 0.167087, 0.147574, 0.158265, 0.229226, 0.179055, 0.173081, 0.102787, 0.111485, 0.116183, 0.11371, 0.069024, 0.067594, 0.067594, 0.059222, 0.058088, 0.06312, 0.060549, 0.060549, 0.054297, 0.049374, 0.049374, 0.083462, 0.144935, 0.129801, 0.111485, 0.144935, 0.139895, 0.216401, 0.182256, 0.109221, 0.173081, 0.170161, 0.18812, 0.200174, 0.206376, 0.291804, 0.311707, 0.332115, 0.25406, 0.257454, 0.170161, 0.278302, 0.324872, 0.219301, 0.264545, 0.291804, 0.18812, 0.125101, 0.071867, 0.090864, 0.161087, 0.164327, 0.236433, 0.125101, 0.116183, 0.054297, 0.058088, 0.049374, 0.06184, 0.049374, 0.056825, 0.066181, 0.055536, 0.032677, 0.06312, 0.05306, 0.025316, 0.043307, 0.041405, 0.076542, 0.079919, 0.0704, 0.073402, 0.042364, 0.067594, 0.066181, 0.147574, 0.118441, 0.064632, 0.086953, 0.173081, 0.078022, 0.137348, 0.090864, 0.134866, 0.100716, 0.086953, 0.170161, 0.173081, 0.167087, 0.098513, 0.106997, 0.10481, 0.100716, 0.098513, 0.134866, 0.078022, 0.038858, 0.022306, 0.043307, 0.021816, 0.023087, 0.051831, 0.023963, 0.018787, 0.011342, 0.014075, 0.023534, 0.014315, 0.015078, 0.028107, 0.054297, 0.024826, 0.030003, 0.033407, 0.064632, 0.06184, 0.11371, 0.118441, 0.142424, 0.127496, 0.203355, 0.164327, 0.15284, 0.155435, 0.17593, 0.271506, 0.288399, 0.278302, 0.384043, 0.377384, 0.352862, 0.339168, 0.36309, 0.328603, 0.278302, 0.239899, 0.137348, 0.081712, 0.116183, 0.132295, 0.090864, 0.05306, 0.06184, 0.06184, 0.106997, 0.120615, 0.125101, 0.11371, 0.078022, 0.069024, 0.073402, 0.042364, 0.043307, 0.064632, 0.073402, 0.05306, 0.049374, 0.064632, 0.11371, 0.129801, 0.11371, 0.085092, 0.122885, 0.132295, 0.066181, 0.055536, 0.086953, 0.043307, 0.021381, 0.038858, 0.041405, 0.037156, 0.032017, 0.022667, 0.025762, 0.016021, 0.026892, 0.038042, 0.060549, 0.036378, 0.038858, 0.083462, 0.161087, 0.18812, 0.098513, 0.116183, 0.116183, 0.066181, 0.098513, 0.196879, 0.179055, 0.196879, 0.125101, 0.219301, 0.284882, 0.200174, 0.185198, 0.185198, 0.179055, 0.191378, 0.170161, 0.167087, 0.142424, 0.147574, 0.079919, 0.155435, 0.247041, 0.281712, 0.284882, 0.308712, 0.301917, 0.206376, 0.179055, 0.275179, 0.18812, 0.191378, 0.268042, 0.36309, 0.257454, 0.25406, 0.132295, 0.239899, 0.243554, 0.17593, 0.185198, 0.291804, 0.26085, 0.18812, 0.185198, 0.281712, 0.25031, 0.247041, 0.247041, 0.164327, 0.170161, 0.26085, 0.257454, 0.25031, 0.158265, 0.247041, 0.17593, 0.18812, 0.100716, 0.081712, 0.073402, 0.067594, 0.035586, 0.048328, 0.047319, 0.029376, 0.023087, 0.030611, 0.034884, 0.064632, 0.094817, 0.046336, 0.021381, 0.021816, 0.014586, 0.025316, 0.014783, 0.022306, 0.043307, 0.040537, 0.050641, 0.096677, 0.05306, 0.094817, 0.086953, 0.139895, 0.127496, 0.125101, 0.122885, 0.0704, 0.038858, 0.050641, 0.060549, 0.0704, 0.069024, 0.11371, 0.060549, 0.122885, 0.122885, 0.067594, 0.122885, 0.098513, 0.096677, 0.18812, 0.18812, 0.161087, 0.164327, 0.155435, 0.129801, 0.142424, 0.200174, 0.216401, 0.209395, 0.185198, 0.170161, 0.142424, 0.134866, 0.216401, 0.170161, 0.142424, 0.225814, 0.194234, 0.142424, 0.078022, 0.049374, 0.038858, 0.047319, 0.045352, 0.046336, 0.038858, 0.034068, 0.0198, 0.017138, 0.018415, 0.034068, 0.044297, 0.043307, 0.044297, 0.027463, 0.022306, 0.029376, 0.032017, 0.041405, 0.088832, 0.161087, 0.120615, 0.142424, 0.15008, 0.142424, 0.15008, 0.236433, 0.161087, 0.179055, 0.167087, 0.088832, 0.100716, 0.161087, 0.120615, 0.118441, 0.116183, 0.170161, 0.096677, 0.074921, 0.074921, 0.037156, 0.020522, 0.021816, 0.025762, 0.020165, 0.017138, 0.030611, 0.018787, 0.028107, 0.049374, 0.106997, 0.111485, 0.092881, 0.088832, 0.127496, 0.125101, 0.191378, 0.209395, 0.264545, 0.295083, 0.284882, 0.377384, 0.465241, 0.585406, 0.497853, 0.525368, 0.440853, 0.394753, 0.394753, 0.408655, 0.387226, 0.346032, 0.352862, 0.359901, 0.264545, 0.295083, 0.301917, 0.209395, 0.206376, 0.236433, 0.203355, 0.219301, 0.15284, 0.170161, 0.125101, 0.100716, 0.118441, 0.209395, 0.179055, 0.257454, 0.21291, 0.236433, 0.281712, 0.278302, 0.170161, 0.173081, 0.096677, 0.092881, 0.158265, 0.15284, 0.129801, 0.173081, 0.179055, 0.179055, 0.182256, 0.194234, 0.196879, 0.17593, 0.164327, 0.236433, 0.236433, 0.191378, 0.170161, 0.185198, 0.264545, 0.394753, 0.398279, 0.42561, 0.450668, 0.458154, 0.465241, 0.525368, 0.521092, 0.414856, 0.480142, 0.468512, 0.433034, 0.4292, 0.440853, 0.461924, 0.366687, 0.339168, 0.4292, 0.4292, 0.335645, 0.239899, 0.225814, 0.339168, 0.444081, 0.444081, 0.454136, 0.440853, 0.41194, 0.311707, 0.387226, 0.40511, 0.318242, 0.321458, 0.418646, 0.41194, 0.324872, 0.328603, 0.370445, 0.26085, 0.26085, 0.339168, 0.444081, 0.349426, 0.328603, 0.25031, 0.158265, 0.116183, 0.125101, 0.079919, 0.122885, 0.127496, 0.071867, 0.078022, 0.120615, 0.074921, 0.081712, 0.137348, 0.191378, 0.132295, 0.229226, 0.25031, 0.167087, 0.109221, 0.158265, 0.158265, 0.236433, 0.328603, 0.349426, 0.222385, 0.311707, 0.318242, 0.295083, 0.346032, 0.366687, 0.349426, 0.4292, 0.339168, 0.298791, 0.321458, 0.339168, 0.328603, 0.239899, 0.219301, 0.295083, 0.30533, 0.311707, 0.275179, 0.264545, 0.196879, 0.298791, 0.30533, 0.232838, 0.232838, 0.278302, 0.332115, 0.26085, 0.142424, 0.203355, 0.158265, 0.158265, 0.219301, 0.164327, 0.219301, 0.236433, 0.21291, 0.185198, 0.144935, 0.127496, 0.096677, 0.139895, 0.116183, 0.073402, 0.111485, 0.102787], '')</t>
  </si>
  <si>
    <t>[649, 651, 707, 708]</t>
  </si>
  <si>
    <t xml:space="preserve">F5S2Z9|F5S2Z9_9ENTR Glycogen synthase OS=Enterobacter hormaechei ATCC 49162 </t>
  </si>
  <si>
    <t>([0.046336, 0.019109, 0.038858, 0.023534, 0.016257, 0.022667, 0.033407, 0.044297, 0.056825, 0.038042, 0.038858, 0.056825, 0.048328, 0.024393, 0.037156, 0.051831, 0.028695, 0.055536, 0.066181, 0.051831, 0.049374, 0.036378, 0.06312, 0.050641, 0.090864, 0.100716, 0.109221, 0.109221, 0.111485, 0.073402, 0.073402, 0.051831, 0.058088, 0.073402, 0.060549, 0.074921, 0.100716, 0.092881, 0.078022, 0.100716, 0.125101, 0.059222, 0.132295, 0.170161, 0.142424, 0.144935, 0.147574, 0.092881, 0.092881, 0.092881, 0.142424, 0.247041, 0.346032, 0.194234, 0.194234, 0.31487, 0.291804, 0.179055, 0.291804, 0.196879, 0.125101, 0.058088, 0.109221, 0.090864, 0.042364, 0.059222, 0.058088, 0.058088, 0.088832, 0.043307, 0.022306, 0.013613, 0.008156, 0.008276, 0.011518, 0.015694, 0.015344, 0.009865, 0.00962, 0.009728, 0.015078, 0.028695, 0.064632, 0.064632, 0.078022, 0.076542, 0.069024, 0.074921, 0.120615, 0.132295, 0.139895, 0.137348, 0.182256, 0.17593, 0.173081, 0.216401, 0.203355, 0.147574, 0.144935, 0.25031, 0.127496, 0.100716, 0.047319, 0.026338, 0.026338, 0.01227, 0.014783, 0.014783, 0.011669, 0.012727, 0.009096, 0.011518, 0.013821, 0.016528, 0.017797, 0.018415, 0.0198, 0.009977, 0.008624, 0.012727, 0.014075, 0.032017, 0.025762, 0.030003, 0.05306, 0.042364, 0.086953, 0.139895, 0.067594, 0.083462, 0.058088, 0.086953, 0.06184, 0.078022, 0.092881, 0.129801, 0.067594, 0.032017, 0.056825, 0.094817, 0.092881, 0.079919, 0.0704, 0.125101, 0.15284, 0.155435, 0.185198, 0.134866, 0.06184, 0.134866, 0.092881, 0.109221, 0.118441, 0.116183, 0.116183, 0.05306, 0.073402, 0.132295, 0.15284, 0.106997, 0.0704, 0.056825, 0.055536, 0.055536, 0.031287, 0.043307, 0.047319, 0.026338, 0.043307, 0.054297, 0.06184, 0.045352, 0.047319, 0.021381, 0.018787, 0.024393, 0.032677, 0.028695, 0.029376, 0.025316, 0.054297, 0.049374, 0.067594, 0.0704, 0.079919, 0.064632, 0.058088, 0.024826, 0.025762, 0.024393, 0.033407, 0.028107, 0.033407, 0.018787, 0.020522, 0.034068, 0.033407, 0.048328, 0.026338, 0.027463, 0.038858, 0.022667, 0.045352, 0.050641, 0.05306, 0.025316, 0.038042, 0.038858, 0.092881, 0.088832, 0.092881, 0.122885, 0.144935, 0.239899, 0.225814, 0.324872, 0.257454, 0.247041, 0.196879, 0.311707, 0.30533, 0.25031, 0.236433, 0.25031, 0.232838, 0.225814, 0.332115, 0.36309, 0.380708, 0.359901, 0.461924, 0.36309, 0.349426, 0.318242, 0.203355, 0.232838, 0.247041, 0.346032, 0.275179, 0.339168, 0.339168, 0.352862, 0.342579, 0.321458, 0.321458, 0.342579, 0.36309, 0.370445, 0.384043, 0.278302, 0.196879, 0.127496, 0.170161, 0.144935, 0.144935, 0.147574, 0.222385, 0.206376, 0.222385, 0.295083, 0.206376, 0.209395, 0.21291, 0.30533, 0.380708, 0.384043, 0.36309, 0.339168, 0.328603, 0.321458, 0.321458, 0.414856, 0.40511, 0.408655, 0.401658, 0.401658, 0.408655, 0.40511, 0.332115, 0.328603, 0.346032, 0.414856, 0.321458, 0.342579, 0.26085, 0.185198, 0.142424, 0.086953, 0.056825, 0.058088, 0.054297, 0.055536, 0.055536, 0.100716, 0.125101, 0.15284, 0.15284, 0.155435, 0.173081, 0.167087, 0.106997, 0.059222, 0.067594, 0.088832, 0.042364, 0.092881, 0.170161, 0.129801, 0.122885, 0.196879, 0.203355, 0.203355, 0.284882, 0.284882, 0.200174, 0.167087, 0.109221, 0.066181, 0.109221, 0.081712, 0.129801, 0.196879, 0.31487, 0.225814, 0.17593, 0.264545, 0.243554, 0.243554, 0.216401, 0.209395, 0.164327, 0.132295, 0.111485, 0.090864, 0.096677, 0.158265, 0.216401, 0.298791, 0.387226, 0.31487, 0.346032, 0.275179, 0.268042, 0.142424, 0.200174, 0.194234, 0.18812, 0.18812, 0.158265, 0.15284, 0.225814, 0.264545, 0.291804, 0.225814, 0.219301, 0.203355, 0.200174, 0.142424, 0.15284, 0.096677, 0.083462, 0.047319, 0.047319, 0.056825, 0.102787, 0.100716, 0.083462, 0.090864, 0.102787, 0.083462, 0.161087, 0.096677, 0.100716, 0.106997, 0.111485, 0.078022, 0.078022, 0.042364, 0.051831, 0.025316, 0.03976, 0.078022, 0.074921, 0.139895, 0.066181, 0.040537, 0.040537, 0.086953, 0.081712, 0.066181, 0.098513, 0.055536, 0.079919, 0.083462, 0.083462, 0.092881, 0.158265, 0.173081, 0.257454, 0.25406, 0.26085, 0.278302, 0.284882, 0.284882, 0.216401, 0.324872, 0.401658, 0.30533, 0.275179, 0.26085, 0.26085, 0.15008, 0.170161, 0.10481, 0.106997, 0.109221, 0.161087, 0.17593, 0.134866, 0.0704, 0.0704, 0.071867, 0.034884, 0.031287, 0.046336, 0.031287, 0.027463, 0.027463, 0.041405, 0.023963, 0.016826, 0.01078, 0.010926, 0.015344, 0.030003, 0.032017, 0.028695, 0.017447, 0.009483, 0.01078, 0.011106, 0.008723, 0.013265, 0.020876, 0.022667, 0.022667, 0.030003, 0.029376, 0.021816, 0.028107, 0.027463, 0.042364, 0.035586, 0.0704, 0.045352, 0.037156, 0.024826, 0.026338, 0.046336, 0.050641, 0.049374, 0.100716, 0.088832, 0.043307, 0.047319, 0.042364, 0.028695, 0.029376, 0.023534, 0.024826, 0.017797, 0.031287, 0.022667, 0.043307, 0.031287, 0.043307, 0.041405, 0.03976], '')</t>
  </si>
  <si>
    <t xml:space="preserve">F5S301|F5S301_9ENTR Glycogen debranching enzyme OS=Enterobacter hormaechei ATCC 49162 </t>
  </si>
  <si>
    <t>([0.775545, 0.613573, 0.642678, 0.608892, 0.622677, 0.472492, 0.505461, 0.525368, 0.538167, 0.557691, 0.505461, 0.570702, 0.447574, 0.433034, 0.436924, 0.332115, 0.352862, 0.324872, 0.328603, 0.278302, 0.278302, 0.25031, 0.268042, 0.281712, 0.232838, 0.161087, 0.206376, 0.11371, 0.118441, 0.122885, 0.132295, 0.179055, 0.179055, 0.298791, 0.284882, 0.349426, 0.356642, 0.366687, 0.318242, 0.349426, 0.352862, 0.328603, 0.335645, 0.394753, 0.387226, 0.468512, 0.454136, 0.505461, 0.653063, 0.517562, 0.436924, 0.398279, 0.398279, 0.390993, 0.366687, 0.398279, 0.408655, 0.461924, 0.444081, 0.418646, 0.398279, 0.311707, 0.31487, 0.257454, 0.247041, 0.236433, 0.257454, 0.25406, 0.278302, 0.298791, 0.370445, 0.461924, 0.486429, 0.476583, 0.374039, 0.275179, 0.26085, 0.281712, 0.301917, 0.301917, 0.324872, 0.25031, 0.278302, 0.291804, 0.370445, 0.298791, 0.271506, 0.239899, 0.335645, 0.26085, 0.247041, 0.271506, 0.271506, 0.161087, 0.161087, 0.264545, 0.377384, 0.387226, 0.288399, 0.203355, 0.206376, 0.216401, 0.288399, 0.271506, 0.264545, 0.257454, 0.359901, 0.390993, 0.390993, 0.390993, 0.458154, 0.444081, 0.414856, 0.394753, 0.447574, 0.42561, 0.440853, 0.42561, 0.398279, 0.414856, 0.468512, 0.41194, 0.465241, 0.476583, 0.494003, 0.387226, 0.380708, 0.243554, 0.25031, 0.268042, 0.281712, 0.247041, 0.275179, 0.321458, 0.342579, 0.408655, 0.458154, 0.318242, 0.324872, 0.342579, 0.40511, 0.40511, 0.380708, 0.284882, 0.291804, 0.342579, 0.440853, 0.36309, 0.480142, 0.465241, 0.370445, 0.36309, 0.291804, 0.18812, 0.167087, 0.170161, 0.161087, 0.085092, 0.182256, 0.17593, 0.182256, 0.137348, 0.182256, 0.264545, 0.370445, 0.257454, 0.281712, 0.257454, 0.239899, 0.243554, 0.239899, 0.318242, 0.318242, 0.374039, 0.390993, 0.366687, 0.25406, 0.182256, 0.268042, 0.239899, 0.164327, 0.15008, 0.122885, 0.127496, 0.109221, 0.064632, 0.127496, 0.081712, 0.059222, 0.11371, 0.078022, 0.066181, 0.064632, 0.030611, 0.034068, 0.050641, 0.067594, 0.134866, 0.194234, 0.132295, 0.147574, 0.216401, 0.147574, 0.225814, 0.15284, 0.173081, 0.26085, 0.161087, 0.132295, 0.196879, 0.106997, 0.158265, 0.203355, 0.137348, 0.206376, 0.185198, 0.100716, 0.074921, 0.037156, 0.040537, 0.078022, 0.067594, 0.038042, 0.051831, 0.034884, 0.054297, 0.064632, 0.066181, 0.111485, 0.173081, 0.170161, 0.268042, 0.271506, 0.142424, 0.209395, 0.25031, 0.268042, 0.318242, 0.342579, 0.394753, 0.298791, 0.271506, 0.243554, 0.30533, 0.332115, 0.301917, 0.328603, 0.239899, 0.142424, 0.090864, 0.116183, 0.079919, 0.049374, 0.025762, 0.059222, 0.059222, 0.054297, 0.05306, 0.088832, 0.086953, 0.111485, 0.111485, 0.120615, 0.142424, 0.18812, 0.194234, 0.196879, 0.17593, 0.25031, 0.335645, 0.418646, 0.31487, 0.390993, 0.468512, 0.557691, 0.538167, 0.436924, 0.346032, 0.271506, 0.167087, 0.167087, 0.170161, 0.264545, 0.25406, 0.268042, 0.15284, 0.164327, 0.257454, 0.161087, 0.155435, 0.158265, 0.102787, 0.173081, 0.173081, 0.167087, 0.106997, 0.118441, 0.125101, 0.196879, 0.291804, 0.41194, 0.384043, 0.308712, 0.301917, 0.288399, 0.185198, 0.25031, 0.144935, 0.147574, 0.173081, 0.102787, 0.100716, 0.090864, 0.046336, 0.028695, 0.030611, 0.054297, 0.024393, 0.03976, 0.028107, 0.031287, 0.026892, 0.017138, 0.023087, 0.012491, 0.013613, 0.014586, 0.014586, 0.029376, 0.018415, 0.022667, 0.038858, 0.038042, 0.071867, 0.155435, 0.185198, 0.090864, 0.085092, 0.17593, 0.194234, 0.225814, 0.243554, 0.164327, 0.164327, 0.182256, 0.26085, 0.17593, 0.25031, 0.288399, 0.173081, 0.257454, 0.243554, 0.167087, 0.170161, 0.158265, 0.098513, 0.11371, 0.139895, 0.094817, 0.073402, 0.073402, 0.10481, 0.048328, 0.086953, 0.109221, 0.100716, 0.129801, 0.196879, 0.203355, 0.122885, 0.21291, 0.139895, 0.18812, 0.275179, 0.179055, 0.209395, 0.295083, 0.222385, 0.196879, 0.243554, 0.284882, 0.179055, 0.161087, 0.26085, 0.247041, 0.232838, 0.229226, 0.219301, 0.194234, 0.129801, 0.200174, 0.182256, 0.139895, 0.078022, 0.043307, 0.088832, 0.073402, 0.06312, 0.06312, 0.116183, 0.083462, 0.074921, 0.144935, 0.071867, 0.058088, 0.060549, 0.100716, 0.05306, 0.043307, 0.051831, 0.083462, 0.083462, 0.088832, 0.106997, 0.10481, 0.161087, 0.155435, 0.164327, 0.161087, 0.232838, 0.236433, 0.349426, 0.346032, 0.308712, 0.422041, 0.374039, 0.384043, 0.31487, 0.366687, 0.398279, 0.370445, 0.374039, 0.384043, 0.380708, 0.359901, 0.468512, 0.390993, 0.390993, 0.390993, 0.295083, 0.243554, 0.161087, 0.074921, 0.081712, 0.102787, 0.098513, 0.15008, 0.15008, 0.229226, 0.26085, 0.268042, 0.291804, 0.308712, 0.318242, 0.328603, 0.42561, 0.42561, 0.509769, 0.517562, 0.521092, 0.653063, 0.73685, 0.834292, 0.915074, 0.827927, 0.819762, 0.823549, 0.827927, 0.728858, 0.728858, 0.759478, 0.648219, 0.648219, 0.626927, 0.59917, 0.494003, 0.505461, 0.444081, 0.366687, 0.377384, 0.359901, 0.346032, 0.328603, 0.31487, 0.31487, 0.359901, 0.349426, 0.332115, 0.257454, 0.26085, 0.25031, 0.25031, 0.25031, 0.179055, 0.120615, 0.122885, 0.191378, 0.191378, 0.243554, 0.352862, 0.308712, 0.243554, 0.182256, 0.170161, 0.191378, 0.200174, 0.268042, 0.268042, 0.288399, 0.36309, 0.433034, 0.440853, 0.436924, 0.521092, 0.632174, 0.741537, 0.759478, 0.720929, 0.604312, 0.5017, 0.472492, 0.517562, 0.622677, 0.728858, 0.653063, 0.657645, 0.529623, 0.433034, 0.444081, 0.349426, 0.352862, 0.374039, 0.342579, 0.356642, 0.349426, 0.342579, 0.25406, 0.247041, 0.264545, 0.25406, 0.335645, 0.308712, 0.281712, 0.196879, 0.129801, 0.191378, 0.127496, 0.191378, 0.275179, 0.278302, 0.281712, 0.31487, 0.278302, 0.216401, 0.21291, 0.196879, 0.206376, 0.275179, 0.182256, 0.111485, 0.203355, 0.216401, 0.236433, 0.268042, 0.342579, 0.436924, 0.374039, 0.444081, 0.359901, 0.268042, 0.264545, 0.356642, 0.335645, 0.332115, 0.418646, 0.450668, 0.384043, 0.366687, 0.352862, 0.454136, 0.585406, 0.454136, 0.447574, 0.436924, 0.4292, 0.359901, 0.384043, 0.436924, 0.359901, 0.461924, 0.458154, 0.366687, 0.275179, 0.257454, 0.295083, 0.291804, 0.179055, 0.185198, 0.139895, 0.161087, 0.094817, 0.090864, 0.137348, 0.134866, 0.15008, 0.158265, 0.161087, 0.120615, 0.139895, 0.139895, 0.094817, 0.094817, 0.173081, 0.264545, 0.275179, 0.278302, 0.191378, 0.257454, 0.31487, 0.311707, 0.339168, 0.458154, 0.335645, 0.335645, 0.335645, 0.301917, 0.301917, 0.374039, 0.42561, 0.342579, 0.36309, 0.384043, 0.447574, 0.352862, 0.25031, 0.243554, 0.229226, 0.346032, 0.335645, 0.349426, 0.418646, 0.318242, 0.229226, 0.275179, 0.191378, 0.191378, 0.196879, 0.158265, 0.125101, 0.079919, 0.100716, 0.125101, 0.132295, 0.122885, 0.161087, 0.25406, 0.216401], '')</t>
  </si>
  <si>
    <t>[0, 1, 2, 3, 4, 6, 7, 8, 9, 10, 11, 47, 48, 49, 274, 275, 457, 458, 459, 460, 461, 462, 463, 464, 465, 466, 467, 468, 469, 470, 471, 472, 473, 474, 476, 513, 514, 515, 516, 517, 518, 519, 521, 522, 523, 524, 525, 526, 580]</t>
  </si>
  <si>
    <t xml:space="preserve">F5S306|F5S306_9ENTR Gluconokinase OS=Enterobacter hormaechei ATCC 49162 </t>
  </si>
  <si>
    <t>([0.359901, 0.342579, 0.370445, 0.418646, 0.349426, 0.335645, 0.366687, 0.408655, 0.335645, 0.374039, 0.36309, 0.370445, 0.26085, 0.247041, 0.257454, 0.257454, 0.268042, 0.161087, 0.102787, 0.109221, 0.155435, 0.21291, 0.239899, 0.257454, 0.167087, 0.194234, 0.219301, 0.185198, 0.147574, 0.216401, 0.200174, 0.243554, 0.308712, 0.339168, 0.433034, 0.436924, 0.450668, 0.454136, 0.585406, 0.690604, 0.728858, 0.553315, 0.461924, 0.476583, 0.433034, 0.436924, 0.486429, 0.5017, 0.505461, 0.505461, 0.394753, 0.366687, 0.321458, 0.295083, 0.377384, 0.366687, 0.374039, 0.359901, 0.281712, 0.281712, 0.206376, 0.111485, 0.129801, 0.142424, 0.132295, 0.132295, 0.132295, 0.120615, 0.111485, 0.134866, 0.094817, 0.173081, 0.206376, 0.164327, 0.100716, 0.102787, 0.10481, 0.096677, 0.106997, 0.185198, 0.200174, 0.196879, 0.278302, 0.236433, 0.216401, 0.142424, 0.106997, 0.161087, 0.164327, 0.17593, 0.094817, 0.167087, 0.118441, 0.066181, 0.116183, 0.17593, 0.173081, 0.10481, 0.102787, 0.078022, 0.06184, 0.055536, 0.092881, 0.096677, 0.096677, 0.085092, 0.137348, 0.209395, 0.222385, 0.191378, 0.120615, 0.15008, 0.142424, 0.206376, 0.18812, 0.18812, 0.164327, 0.106997, 0.17593, 0.191378, 0.25031, 0.25031, 0.268042, 0.275179, 0.281712, 0.384043, 0.505461, 0.440853, 0.356642, 0.281712, 0.247041, 0.335645, 0.31487, 0.318242, 0.311707, 0.458154, 0.356642, 0.394753, 0.476583, 0.394753, 0.311707, 0.247041, 0.247041, 0.239899, 0.147574, 0.147574, 0.102787, 0.055536, 0.090864, 0.137348, 0.18812, 0.25406, 0.219301, 0.288399, 0.25406, 0.216401, 0.147574, 0.216401, 0.167087, 0.132295, 0.18812, 0.268042], '')</t>
  </si>
  <si>
    <t>[38, 39, 40, 41, 47, 48, 49, 126]</t>
  </si>
  <si>
    <t xml:space="preserve">F5S315|F5S315_9ENTR sn-glycerol-3-phosphate transport system permease protein UgpE OS=Enterobacter hormaechei ATCC 49162 </t>
  </si>
  <si>
    <t>([0.015694, 0.022667, 0.030003, 0.047319, 0.034068, 0.018787, 0.013821, 0.009401, 0.011669, 0.008804, 0.007555, 0.006988, 0.006894, 0.004431, 0.002705, 0.00292, 0.001936, 0.001267, 0.001344, 0.001103, 0.000923, 0.001172, 0.000945, 0.000842, 0.000842, 0.000674, 0.001159, 0.001602, 0.002435, 0.002117, 0.002327, 0.001855, 0.002581, 0.003804, 0.005872, 0.007422, 0.007031, 0.007091, 0.008276, 0.013437, 0.017138, 0.041405, 0.069024, 0.043307, 0.023534, 0.025762, 0.06184, 0.037156, 0.034884, 0.036378, 0.023534, 0.020165, 0.05306, 0.054297, 0.050641, 0.023963, 0.037156, 0.025762, 0.060549, 0.102787, 0.064632, 0.078022, 0.030611, 0.016826, 0.016826, 0.025762, 0.015694, 0.008804, 0.01227, 0.011903, 0.006795, 0.006894, 0.008276, 0.006795, 0.004358, 0.004358, 0.003997, 0.004161, 0.003701, 0.003555, 0.003607, 0.002976, 0.002761, 0.003341, 0.004577, 0.005318, 0.004611, 0.00558, 0.006894, 0.004358, 0.003821, 0.004208, 0.004513, 0.00389, 0.002881, 0.004431, 0.00283, 0.004414, 0.003053, 0.003963, 0.004161, 0.00292, 0.002662, 0.001602, 0.001481, 0.001211, 0.000945, 0.000842, 0.000477, 0.000631, 0.000713, 0.000631, 0.000614, 0.001048, 0.001159, 0.002078, 0.001499, 0.00246, 0.001533, 0.001417, 0.001533, 0.001499, 0.001649, 0.00283, 0.003461, 0.003478, 0.003727, 0.005503, 0.006078, 0.009015, 0.006894, 0.007031, 0.009294, 0.015344, 0.008002, 0.009401, 0.008723, 0.008002, 0.008156, 0.008156, 0.017447, 0.009096, 0.006988, 0.008075, 0.007177, 0.008276, 0.013821, 0.013613, 0.013265, 0.011669, 0.007555, 0.006039, 0.008804, 0.008804, 0.005683, 0.005378, 0.004976, 0.00515, 0.005011, 0.005378, 0.008002, 0.007877, 0.007645, 0.006482, 0.008156, 0.007091, 0.007031, 0.006894, 0.005503, 0.00558, 0.008723, 0.011106, 0.023087, 0.026892, 0.017447, 0.041405, 0.042364, 0.026892, 0.025316, 0.059222, 0.023534, 0.013613, 0.007645, 0.014075, 0.014586, 0.012491, 0.016021, 0.022306, 0.023963, 0.024393, 0.018106, 0.014315, 0.010372, 0.006567, 0.004611, 0.003924, 0.00407, 0.004135, 0.004414, 0.003079, 0.002976, 0.003014, 0.00407, 0.005932, 0.003757, 0.003864, 0.0028, 0.00316, 0.002194, 0.001434, 0.00146, 0.001305, 0.001533, 0.002349, 0.002688, 0.003727, 0.003821, 0.003701, 0.005734, 0.007177, 0.008156, 0.007091, 0.010509, 0.006701, 0.006533, 0.009865, 0.01204, 0.011903, 0.008895, 0.014783, 0.025762, 0.06312, 0.106997, 0.109221, 0.106997, 0.094817, 0.043307, 0.094817, 0.102787, 0.055536, 0.050641, 0.066181, 0.066181, 0.045352, 0.048328, 0.024393, 0.025762, 0.019401, 0.019401, 0.030611, 0.035586, 0.020876, 0.011903, 0.00777, 0.005872, 0.004135, 0.004976, 0.005872, 0.005734, 0.00558, 0.006374, 0.005086, 0.004513, 0.00515, 0.006078, 0.006078, 0.006533, 0.006567, 0.009401, 0.018106, 0.015344, 0.010372, 0.012491, 0.015694, 0.024393, 0.034884, 0.064632, 0.069024, 0.088832, 0.056825, 0.037156], '')</t>
  </si>
  <si>
    <t xml:space="preserve">F5S324|F5S324_9ENTR PanD regulatory factor OS=Enterobacter hormaechei ATCC 49162 </t>
  </si>
  <si>
    <t>([0.014586, 0.023087, 0.038042, 0.059222, 0.086953, 0.11371, 0.071867, 0.098513, 0.067594, 0.085092, 0.102787, 0.074921, 0.03976, 0.085092, 0.088832, 0.085092, 0.120615, 0.15008, 0.222385, 0.284882, 0.194234, 0.308712, 0.243554, 0.243554, 0.25031, 0.25406, 0.25406, 0.335645, 0.243554, 0.243554, 0.216401, 0.191378, 0.271506, 0.264545, 0.243554, 0.243554, 0.332115, 0.247041, 0.142424, 0.125101, 0.109221, 0.122885, 0.11371, 0.11371, 0.11371, 0.06184, 0.056825, 0.058088, 0.06312, 0.116183, 0.18812, 0.18812, 0.139895, 0.15008, 0.25031, 0.158265, 0.142424, 0.100716, 0.155435, 0.239899, 0.200174, 0.236433, 0.291804, 0.291804, 0.349426, 0.342579, 0.366687, 0.370445, 0.377384, 0.278302, 0.185198, 0.116183, 0.144935, 0.229226, 0.167087, 0.10481, 0.161087, 0.179055, 0.25406, 0.295083, 0.284882, 0.284882, 0.284882, 0.291804, 0.196879, 0.122885, 0.098513, 0.122885, 0.125101, 0.081712, 0.139895, 0.15284, 0.243554, 0.239899, 0.219301, 0.284882, 0.308712, 0.278302, 0.239899, 0.203355, 0.100716, 0.081712, 0.127496, 0.10481, 0.06312, 0.120615, 0.116183, 0.15008, 0.15008, 0.15008, 0.185198, 0.191378, 0.257454, 0.15284, 0.155435, 0.161087, 0.15284, 0.182256, 0.194234, 0.191378, 0.18812, 0.284882, 0.301917, 0.257454, 0.257454, 0.36309, 0.321458], '')</t>
  </si>
  <si>
    <t xml:space="preserve">F5S329|F5S329_9ENTR Cell division protein FtsX OS=Enterobacter hormaechei ATCC 49162 </t>
  </si>
  <si>
    <t>([0.642678, 0.685117, 0.494003, 0.517562, 0.562014, 0.604312, 0.472492, 0.5017, 0.538167, 0.436924, 0.465241, 0.5017, 0.517562, 0.525368, 0.505461, 0.494003, 0.525368, 0.58069, 0.557691, 0.562014, 0.685117, 0.685117, 0.626927, 0.795062, 0.795062, 0.791621, 0.741537, 0.852992, 0.871313, 0.862302, 0.945666, 0.939629, 0.953422, 0.948786, 0.941505, 0.947281, 0.947281, 0.950334, 0.953422, 0.922952, 0.83125, 0.834292, 0.83125, 0.868118, 0.771762, 0.779859, 0.661982, 0.666105, 0.534167, 0.509769, 0.5017, 0.444081, 0.366687, 0.346032, 0.342579, 0.271506, 0.26085, 0.26085, 0.25406, 0.271506, 0.257454, 0.328603, 0.318242, 0.209395, 0.139895, 0.196879, 0.137348, 0.173081, 0.142424, 0.155435, 0.127496, 0.078022, 0.092881, 0.090864, 0.088832, 0.050641, 0.098513, 0.098513, 0.067594, 0.042364, 0.021816, 0.026892, 0.022306, 0.013821, 0.023534, 0.03976, 0.025762, 0.042364, 0.056825, 0.0704, 0.098513, 0.116183, 0.18812, 0.125101, 0.120615, 0.139895, 0.203355, 0.203355, 0.21291, 0.194234, 0.268042, 0.284882, 0.236433, 0.219301, 0.31487, 0.31487, 0.271506, 0.257454, 0.257454, 0.257454, 0.301917, 0.298791, 0.271506, 0.229226, 0.318242, 0.335645, 0.236433, 0.236433, 0.21291, 0.127496, 0.203355, 0.170161, 0.243554, 0.332115, 0.408655, 0.321458, 0.342579, 0.370445, 0.370445, 0.370445, 0.264545, 0.164327, 0.18812, 0.216401, 0.26085, 0.268042, 0.291804, 0.26085, 0.26085, 0.268042, 0.236433, 0.229226, 0.275179, 0.164327, 0.155435, 0.15284, 0.116183, 0.102787, 0.102787, 0.127496, 0.066181, 0.125101, 0.155435, 0.094817, 0.10481, 0.106997, 0.10481, 0.15284, 0.15008, 0.182256, 0.134866, 0.170161, 0.137348, 0.079919, 0.092881, 0.049374, 0.06184, 0.127496, 0.071867, 0.079919, 0.046336, 0.088832, 0.079919, 0.111485, 0.196879, 0.17593, 0.092881, 0.092881, 0.079919, 0.078022, 0.064632, 0.088832, 0.139895, 0.094817, 0.155435, 0.222385, 0.216401, 0.200174, 0.200174, 0.191378, 0.191378, 0.328603, 0.243554, 0.243554, 0.18812, 0.18812, 0.203355, 0.298791, 0.18812, 0.090864, 0.129801, 0.127496, 0.06312, 0.049374, 0.076542, 0.038042, 0.040537, 0.079919, 0.038042, 0.023534, 0.044297, 0.040537, 0.021816, 0.034068, 0.026892, 0.026892, 0.013821, 0.013016, 0.009187, 0.009015, 0.01227, 0.010131, 0.008804, 0.01078, 0.009187, 0.006701, 0.006619, 0.005011, 0.003671, 0.004835, 0.006374, 0.006245, 0.004899, 0.006194, 0.004513, 0.004976, 0.004135, 0.003804, 0.003431, 0.004315, 0.005799, 0.006795, 0.009294, 0.007177, 0.008723, 0.008624, 0.015694, 0.027463, 0.023963, 0.023963, 0.023963, 0.017797, 0.019109, 0.033407, 0.033407, 0.028695, 0.015694, 0.016021, 0.034068, 0.056825, 0.024393, 0.013613, 0.008409, 0.008002, 0.01227, 0.009728, 0.009015, 0.006078, 0.006039, 0.00558, 0.00777, 0.007645, 0.007645, 0.004921, 0.003478, 0.003461, 0.003671, 0.003671, 0.003607, 0.00359, 0.003431, 0.003607, 0.00359, 0.003804, 0.003298, 0.003298, 0.002581, 0.003555, 0.004775, 0.004247, 0.004775, 0.005011, 0.00543, 0.004689, 0.006078, 0.009015, 0.006701, 0.006078, 0.008723, 0.014586, 0.015078, 0.007555, 0.01227, 0.011669, 0.017797, 0.023534, 0.012491, 0.022667, 0.010926, 0.011669, 0.016528, 0.018787, 0.009977, 0.006374, 0.005872, 0.004689, 0.003298, 0.003298, 0.00407, 0.003997, 0.003366, 0.002336, 0.003555, 0.00246, 0.002662, 0.00243, 0.002117, 0.002194, 0.001481, 0.002138, 0.002117, 0.001434, 0.001786, 0.002555, 0.002555, 0.003671, 0.004976, 0.004646, 0.006245, 0.008804, 0.009294, 0.009401, 0.013437, 0.010509, 0.015344, 0.021381, 0.022306, 0.023087, 0.046336, 0.109221, 0.127496], '')</t>
  </si>
  <si>
    <t>[0, 1, 3, 4, 5, 7, 8, 11, 12, 13, 14, 16, 17, 18, 19, 20, 21, 22, 23, 24, 25, 26, 27, 28, 29, 30, 31, 32, 33, 34, 35, 36, 37, 38, 39, 40, 41, 42, 43, 44, 45, 46, 47, 48, 49, 50]</t>
  </si>
  <si>
    <t xml:space="preserve">F5S330|F5S330_9ENTR Cell division ATP-binding protein FtsE OS=Enterobacter hormaechei ATCC 49162 </t>
  </si>
  <si>
    <t>([0.037156, 0.020522, 0.032017, 0.046336, 0.069024, 0.100716, 0.100716, 0.064632, 0.088832, 0.111485, 0.085092, 0.111485, 0.096677, 0.096677, 0.111485, 0.109221, 0.129801, 0.191378, 0.206376, 0.164327, 0.164327, 0.155435, 0.158265, 0.164327, 0.164327, 0.164327, 0.15284, 0.179055, 0.236433, 0.222385, 0.225814, 0.301917, 0.298791, 0.324872, 0.225814, 0.324872, 0.222385, 0.120615, 0.083462, 0.076542, 0.054297, 0.073402, 0.147574, 0.26085, 0.25406, 0.222385, 0.219301, 0.225814, 0.142424, 0.096677, 0.047319, 0.046336, 0.046336, 0.046336, 0.090864, 0.088832, 0.086953, 0.147574, 0.15008, 0.206376, 0.219301, 0.318242, 0.318242, 0.243554, 0.243554, 0.147574, 0.106997, 0.109221, 0.106997, 0.191378, 0.196879, 0.308712, 0.275179, 0.182256, 0.094817, 0.094817, 0.167087, 0.173081, 0.17593, 0.17593, 0.106997, 0.076542, 0.079919, 0.073402, 0.118441, 0.06184, 0.060549, 0.111485, 0.118441, 0.073402, 0.055536, 0.056825, 0.0704, 0.049374, 0.050641, 0.056825, 0.042364, 0.040537, 0.031287, 0.030003, 0.029376, 0.054297, 0.073402, 0.037156, 0.037156, 0.036378, 0.059222, 0.076542, 0.071867, 0.054297, 0.071867, 0.050641, 0.096677, 0.078022, 0.088832, 0.15008, 0.155435, 0.116183, 0.120615, 0.147574, 0.122885, 0.203355, 0.206376, 0.11371, 0.219301, 0.137348, 0.144935, 0.086953, 0.132295, 0.129801, 0.15284, 0.194234, 0.291804, 0.298791, 0.295083, 0.295083, 0.295083, 0.288399, 0.346032, 0.339168, 0.308712, 0.271506, 0.200174, 0.203355, 0.31487, 0.31487, 0.377384, 0.295083, 0.295083, 0.206376, 0.179055, 0.185198, 0.185198, 0.206376, 0.203355, 0.200174, 0.288399, 0.196879, 0.298791, 0.335645, 0.30533, 0.243554, 0.31487, 0.401658, 0.387226, 0.288399, 0.170161, 0.196879, 0.182256, 0.161087, 0.264545, 0.311707, 0.191378, 0.191378, 0.161087, 0.10481, 0.10481, 0.06184, 0.11371, 0.0704, 0.038858, 0.037156, 0.054297, 0.056825, 0.054297, 0.058088, 0.083462, 0.137348, 0.083462, 0.079919, 0.15284, 0.139895, 0.127496, 0.229226, 0.139895, 0.139895, 0.167087, 0.109221, 0.164327, 0.100716, 0.15008, 0.232838, 0.271506, 0.311707, 0.222385, 0.225814, 0.216401, 0.25406, 0.264545, 0.346032, 0.461924, 0.444081, 0.42561, 0.408655, 0.384043, 0.480142, 0.458154, 0.490133, 0.626927, 0.59014, 0.771762], '')</t>
  </si>
  <si>
    <t>[218, 219, 220]</t>
  </si>
  <si>
    <t xml:space="preserve">F5S332|F5S332_9ENTR Ribosomal RNA small subunit methyltransferase D OS=Enterobacter hormaechei ATCC 49162 </t>
  </si>
  <si>
    <t>([0.83125, 0.653063, 0.675549, 0.521092, 0.41194, 0.436924, 0.454136, 0.483068, 0.401658, 0.42561, 0.444081, 0.480142, 0.480142, 0.401658, 0.401658, 0.332115, 0.36309, 0.401658, 0.36309, 0.422041, 0.42561, 0.339168, 0.4292, 0.458154, 0.557691, 0.685117, 0.699094, 0.703578, 0.608892, 0.724957, 0.73685, 0.745909, 0.642678, 0.51388, 0.622677, 0.476583, 0.461924, 0.401658, 0.42561, 0.422041, 0.359901, 0.298791, 0.380708, 0.349426, 0.328603, 0.25031, 0.170161, 0.170161, 0.111485, 0.086953, 0.071867, 0.066181, 0.06184, 0.098513, 0.147574, 0.088832, 0.15008, 0.147574, 0.185198, 0.134866, 0.088832, 0.10481, 0.144935, 0.079919, 0.081712, 0.064632, 0.098513, 0.134866, 0.132295, 0.129801, 0.15008, 0.18812, 0.158265, 0.173081, 0.173081, 0.196879, 0.209395, 0.182256, 0.264545, 0.257454, 0.206376, 0.291804, 0.301917, 0.318242, 0.335645, 0.332115, 0.366687, 0.291804, 0.318242, 0.284882, 0.366687, 0.458154, 0.414856, 0.447574, 0.366687, 0.308712, 0.318242, 0.390993, 0.433034, 0.4292, 0.342579, 0.418646, 0.30533, 0.219301, 0.185198, 0.268042, 0.30533, 0.301917, 0.384043, 0.418646, 0.335645, 0.342579, 0.271506, 0.236433, 0.144935, 0.144935, 0.209395, 0.229226, 0.257454, 0.144935, 0.137348, 0.200174, 0.200174, 0.225814, 0.225814, 0.271506, 0.278302, 0.271506, 0.191378, 0.182256, 0.098513, 0.116183, 0.120615, 0.164327, 0.229226, 0.332115, 0.298791, 0.21291, 0.155435, 0.139895, 0.25031, 0.222385, 0.161087, 0.096677, 0.092881, 0.100716, 0.100716, 0.088832, 0.094817, 0.10481, 0.120615, 0.194234, 0.275179, 0.179055, 0.216401, 0.236433, 0.179055, 0.301917, 0.31487, 0.352862, 0.239899, 0.239899, 0.194234, 0.275179, 0.36309, 0.472492, 0.538167, 0.447574, 0.42561, 0.408655, 0.483068, 0.401658, 0.36309, 0.281712, 0.356642, 0.247041, 0.142424, 0.203355, 0.170161, 0.236433, 0.200174, 0.30533, 0.295083, 0.374039, 0.36309, 0.377384, 0.332115, 0.332115, 0.40511, 0.444081, 0.42561, 0.398279, 0.450668, 0.461924, 0.562014, 0.545602, 0.675549, 0.823549, 0.808535, 0.812494], '')</t>
  </si>
  <si>
    <t>[0, 1, 2, 3, 24, 25, 26, 27, 28, 29, 30, 31, 32, 33, 34, 166, 194, 195, 196, 197, 198, 199]</t>
  </si>
  <si>
    <t xml:space="preserve">F5S336|F5S336_9ENTR Heavy-metal transporting ATPase ZntA OS=Enterobacter hormaechei ATCC 49162 </t>
  </si>
  <si>
    <t>([0.203355, 0.268042, 0.311707, 0.308712, 0.30533, 0.328603, 0.359901, 0.41194, 0.444081, 0.465241, 0.509769, 0.529623, 0.613573, 0.534167, 0.657645, 0.694846, 0.553315, 0.557691, 0.613573, 0.538167, 0.613573, 0.5017, 0.486429, 0.51388, 0.480142, 0.538167, 0.472492, 0.461924, 0.450668, 0.450668, 0.346032, 0.229226, 0.147574, 0.161087, 0.209395, 0.164327, 0.090864, 0.170161, 0.17593, 0.203355, 0.209395, 0.225814, 0.264545, 0.196879, 0.196879, 0.264545, 0.232838, 0.295083, 0.308712, 0.298791, 0.194234, 0.291804, 0.298791, 0.339168, 0.264545, 0.278302, 0.301917, 0.374039, 0.374039, 0.268042, 0.232838, 0.264545, 0.158265, 0.158265, 0.222385, 0.194234, 0.129801, 0.144935, 0.15284, 0.125101, 0.083462, 0.139895, 0.144935, 0.161087, 0.239899, 0.295083, 0.222385, 0.232838, 0.268042, 0.191378, 0.298791, 0.26085, 0.21291, 0.203355, 0.203355, 0.206376, 0.229226, 0.291804, 0.194234, 0.122885, 0.100716, 0.139895, 0.118441, 0.127496, 0.18812, 0.17593, 0.122885, 0.167087, 0.155435, 0.158265, 0.155435, 0.167087, 0.194234, 0.236433, 0.275179, 0.301917, 0.291804, 0.239899, 0.236433, 0.21291, 0.298791, 0.271506, 0.275179, 0.301917, 0.301917, 0.298791, 0.247041, 0.346032, 0.311707, 0.335645, 0.324872, 0.401658, 0.377384, 0.440853, 0.377384, 0.444081, 0.468512, 0.483068, 0.422041, 0.454136, 0.468512, 0.359901, 0.461924, 0.366687, 0.271506, 0.158265, 0.120615, 0.116183, 0.079919, 0.055536, 0.047319, 0.026338, 0.024826, 0.015694, 0.014783, 0.025316, 0.014783, 0.014315, 0.014075, 0.027463, 0.012491, 0.0198, 0.038042, 0.020876, 0.029376, 0.026892, 0.026892, 0.028107, 0.03976, 0.05306, 0.05306, 0.033407, 0.060549, 0.034068, 0.030003, 0.032017, 0.017138, 0.024826, 0.023087, 0.023534, 0.016528, 0.019109, 0.019401, 0.011342, 0.014586, 0.017447, 0.033407, 0.06312, 0.078022, 0.03976, 0.019109, 0.026338, 0.022667, 0.025316, 0.034884, 0.041405, 0.025762, 0.048328, 0.038042, 0.030003, 0.023534, 0.016826, 0.028107, 0.023087, 0.023087, 0.016021, 0.009977, 0.010131, 0.009015, 0.009294, 0.011669, 0.023963, 0.023963, 0.036378, 0.024393, 0.020876, 0.020876, 0.016257, 0.010672, 0.009401, 0.00777, 0.006374, 0.008804, 0.009483, 0.01078, 0.010672, 0.021381, 0.038858, 0.021816, 0.021816, 0.017138, 0.020165, 0.018106, 0.018106, 0.021816, 0.026892, 0.042364, 0.046336, 0.079919, 0.109221, 0.118441, 0.15008, 0.203355, 0.125101, 0.106997, 0.129801, 0.229226, 0.219301, 0.18812, 0.291804, 0.321458, 0.26085, 0.271506, 0.295083, 0.332115, 0.328603, 0.328603, 0.352862, 0.440853, 0.366687, 0.370445, 0.370445, 0.42561, 0.476583, 0.480142, 0.480142, 0.480142, 0.454136, 0.454136, 0.414856, 0.30533, 0.328603, 0.352862, 0.308712, 0.25406, 0.25406, 0.257454, 0.257454, 0.15008, 0.170161, 0.203355, 0.247041, 0.346032, 0.346032, 0.239899, 0.26085, 0.275179, 0.206376, 0.219301, 0.17593, 0.243554, 0.225814, 0.219301, 0.31487, 0.346032, 0.349426, 0.25406, 0.268042, 0.271506, 0.380708, 0.346032, 0.281712, 0.301917, 0.225814, 0.182256, 0.268042, 0.30533, 0.26085, 0.295083, 0.301917, 0.332115, 0.26085, 0.40511, 0.356642, 0.335645, 0.30533, 0.349426, 0.440853, 0.356642, 0.366687, 0.346032, 0.26085, 0.291804, 0.271506, 0.257454, 0.301917, 0.239899, 0.18812, 0.216401, 0.236433, 0.247041, 0.25031, 0.335645, 0.30533, 0.30533, 0.209395, 0.257454, 0.247041, 0.161087, 0.147574, 0.134866, 0.081712, 0.078022, 0.129801, 0.137348, 0.182256, 0.191378, 0.278302, 0.36309, 0.36309, 0.311707, 0.311707, 0.239899, 0.25031, 0.25406, 0.182256, 0.182256, 0.182256, 0.182256, 0.170161, 0.25031, 0.257454, 0.247041, 0.247041, 0.236433, 0.247041, 0.247041, 0.142424, 0.10481, 0.060549, 0.038858, 0.038858, 0.018787, 0.017138, 0.01078, 0.011106, 0.013437, 0.014783, 0.016528, 0.0198, 0.021816, 0.012491, 0.008156, 0.011903, 0.016021, 0.018106, 0.010131, 0.013265, 0.021816, 0.016257, 0.015694, 0.013821, 0.016021, 0.026338, 0.025762, 0.043307, 0.023534, 0.021816, 0.0198, 0.010372, 0.009294, 0.009977, 0.020165, 0.025316, 0.020876, 0.015694, 0.009728, 0.009401, 0.008723, 0.009015, 0.015078, 0.021381, 0.030611, 0.017797, 0.018787, 0.031287, 0.029376, 0.028695, 0.040537, 0.058088, 0.085092, 0.067594, 0.102787, 0.083462, 0.125101, 0.122885, 0.120615, 0.102787, 0.170161, 0.170161, 0.161087, 0.111485, 0.111485, 0.074921, 0.15284, 0.15008, 0.088832, 0.086953, 0.15284, 0.122885, 0.15284, 0.18812, 0.134866, 0.111485, 0.058088, 0.064632, 0.079919, 0.142424, 0.229226, 0.243554, 0.155435, 0.164327, 0.129801, 0.158265, 0.243554, 0.25406, 0.25406, 0.271506, 0.281712, 0.275179, 0.275179, 0.170161, 0.194234, 0.295083, 0.349426, 0.352862, 0.332115, 0.359901, 0.370445, 0.335645, 0.239899, 0.247041, 0.243554, 0.232838, 0.203355, 0.17593, 0.122885, 0.078022, 0.139895, 0.139895, 0.139895, 0.203355, 0.311707, 0.291804, 0.324872, 0.216401, 0.288399, 0.295083, 0.236433, 0.134866, 0.111485, 0.182256, 0.291804, 0.25031, 0.346032, 0.40511, 0.444081, 0.476583, 0.461924, 0.450668, 0.349426, 0.390993, 0.394753, 0.352862, 0.349426, 0.278302, 0.377384, 0.414856, 0.380708, 0.328603, 0.356642, 0.4292, 0.422041, 0.398279, 0.335645, 0.352862, 0.295083, 0.219301, 0.158265, 0.25406, 0.239899, 0.332115, 0.291804, 0.219301, 0.17593, 0.100716, 0.102787, 0.081712, 0.064632, 0.078022, 0.106997, 0.088832, 0.074921, 0.083462, 0.106997, 0.18812, 0.116183, 0.155435, 0.191378, 0.182256, 0.18812, 0.200174, 0.173081, 0.173081, 0.25031, 0.339168, 0.366687, 0.328603, 0.328603, 0.288399, 0.25031, 0.295083, 0.414856, 0.444081, 0.356642, 0.356642, 0.308712, 0.377384, 0.31487, 0.264545, 0.311707, 0.209395, 0.200174, 0.25031, 0.26085, 0.170161, 0.167087, 0.247041, 0.332115, 0.332115, 0.401658, 0.458154, 0.41194, 0.298791, 0.311707, 0.349426, 0.225814, 0.284882, 0.291804, 0.247041, 0.324872, 0.288399, 0.387226, 0.377384, 0.291804, 0.191378, 0.191378, 0.194234, 0.17593, 0.173081, 0.216401, 0.257454, 0.247041, 0.243554, 0.30533, 0.26085, 0.257454, 0.239899, 0.191378, 0.185198, 0.288399, 0.203355, 0.264545, 0.170161, 0.142424, 0.116183, 0.191378, 0.232838, 0.219301, 0.144935, 0.079919, 0.096677, 0.059222, 0.06184, 0.076542, 0.059222, 0.076542, 0.073402, 0.086953, 0.111485, 0.129801, 0.085092, 0.15284, 0.127496, 0.203355, 0.200174, 0.346032, 0.257454, 0.257454, 0.216401, 0.232838, 0.31487, 0.288399, 0.318242, 0.200174, 0.21291, 0.298791, 0.25406, 0.335645, 0.370445, 0.318242, 0.295083, 0.30533, 0.257454, 0.301917, 0.191378, 0.222385, 0.10481, 0.139895, 0.132295, 0.164327, 0.229226, 0.229226, 0.225814, 0.236433, 0.271506, 0.222385, 0.134866, 0.182256, 0.15284, 0.15284, 0.196879, 0.164327, 0.164327, 0.122885, 0.122885, 0.222385, 0.239899, 0.352862, 0.295083, 0.349426, 0.349426, 0.25406, 0.219301, 0.225814, 0.173081, 0.144935, 0.182256, 0.182256, 0.132295, 0.132295, 0.129801, 0.129801, 0.161087, 0.158265, 0.257454, 0.15008, 0.144935, 0.147574, 0.15284, 0.139895, 0.132295, 0.071867, 0.100716, 0.071867, 0.06312, 0.046336, 0.092881, 0.085092, 0.078022, 0.049374, 0.026892, 0.022306, 0.022306, 0.022306, 0.016826, 0.010221, 0.016826, 0.012727, 0.01227, 0.011342, 0.012491, 0.009096, 0.009728, 0.009728, 0.010672, 0.007877, 0.00962, 0.009728, 0.010221, 0.016528, 0.024393, 0.044297, 0.044297, 0.023963, 0.015694, 0.026338, 0.035586, 0.03976, 0.042364, 0.022667, 0.023963, 0.023534, 0.021816, 0.038858, 0.05306, 0.085092, 0.122885, 0.127496, 0.098513, 0.073402, 0.058088, 0.059222, 0.038858, 0.054297, 0.100716, 0.15284], '')</t>
  </si>
  <si>
    <t>[10, 11, 12, 13, 14, 15, 16, 17, 18, 19, 20, 21, 23, 25]</t>
  </si>
  <si>
    <t xml:space="preserve">F5S337|F5S337_9ENTR TRAP transporter large permease protein OS=Enterobacter hormaechei ATCC 49162 </t>
  </si>
  <si>
    <t>([0.00061, 0.000412, 0.000301, 0.000249, 0.000313, 0.000262, 0.000451, 0.000498, 0.000958, 0.000893, 0.00103, 0.000743, 0.000498, 0.000442, 0.000876, 0.000816, 0.001344, 0.001709, 0.002138, 0.001675, 0.002529, 0.002555, 0.002688, 0.002881, 0.002976, 0.003671, 0.003727, 0.004161, 0.00359, 0.003512, 0.00407, 0.003431, 0.004414, 0.003607, 0.004976, 0.00359, 0.005318, 0.005378, 0.006194, 0.006194, 0.007645, 0.00777, 0.005992, 0.009096, 0.008804, 0.009096, 0.007259, 0.007259, 0.007259, 0.006894, 0.004208, 0.003461, 0.003478, 0.003607, 0.005011, 0.004247, 0.004315, 0.003478, 0.003079, 0.003405, 0.004388, 0.004208, 0.00292, 0.003804, 0.003757, 0.005378, 0.005318, 0.004646, 0.006988, 0.004247, 0.00543, 0.005734, 0.005734, 0.005249, 0.004646, 0.004646, 0.003607, 0.003555, 0.004358, 0.004921, 0.004431, 0.003246, 0.003246, 0.003276, 0.00283, 0.002881, 0.001906, 0.002138, 0.002396, 0.00231, 0.003555, 0.002705, 0.002581, 0.003701, 0.004689, 0.004388, 0.004388, 0.006533, 0.009728, 0.009294, 0.007031, 0.006142, 0.009483, 0.010131, 0.013613, 0.022306, 0.011342, 0.020876, 0.034884, 0.028107, 0.020522, 0.01078, 0.025762, 0.073402, 0.051831, 0.085092, 0.167087, 0.170161, 0.173081, 0.090864, 0.11371, 0.18812, 0.26085, 0.139895, 0.098513, 0.098513, 0.074921, 0.086953, 0.096677, 0.073402, 0.120615, 0.158265, 0.264545, 0.15284, 0.142424, 0.15008, 0.067594, 0.032677, 0.017138, 0.020522, 0.050641, 0.03976, 0.037156, 0.033407, 0.069024, 0.05306, 0.034884, 0.022667, 0.037156, 0.018106, 0.018106, 0.014075, 0.014075, 0.014075, 0.023534, 0.014075, 0.017797, 0.017797, 0.024826, 0.05306, 0.022667, 0.010131, 0.007091, 0.006194, 0.005932, 0.004646, 0.004431, 0.006701, 0.009977, 0.007031, 0.007091, 0.005992, 0.006795, 0.005872, 0.005872, 0.004135, 0.004483, 0.003924, 0.003963, 0.003701, 0.002581, 0.00283, 0.0028, 0.003461, 0.003997, 0.00407, 0.005318, 0.007259, 0.004646, 0.00515, 0.007091, 0.010131, 0.018415, 0.019109, 0.014586, 0.017138, 0.015078, 0.021381, 0.030003, 0.043307, 0.036378, 0.071867, 0.059222, 0.081712, 0.056825, 0.058088, 0.043307, 0.021381, 0.012491, 0.022667, 0.011342, 0.008895, 0.009187, 0.006619, 0.00515, 0.005011, 0.003366, 0.003555, 0.003431, 0.003276, 0.002581, 0.002555, 0.002512, 0.003431, 0.003079, 0.002705, 0.002662, 0.002623, 0.003727, 0.00558, 0.00558, 0.006533, 0.006701, 0.004976, 0.00558, 0.005734, 0.005683, 0.005683, 0.006795, 0.004513, 0.003079, 0.003341, 0.004689, 0.00389, 0.002581, 0.002529, 0.002623, 0.002623, 0.003246, 0.002138, 0.001936, 0.001344, 0.001649, 0.002211, 0.002014, 0.002529, 0.003246, 0.003212, 0.003607, 0.003431, 0.005249, 0.008525, 0.008409, 0.008156, 0.010926, 0.014075, 0.029376, 0.030003, 0.017138, 0.011518, 0.011669, 0.007555, 0.007495, 0.007031, 0.004247, 0.005086, 0.00407, 0.003512, 0.003298, 0.003963, 0.004247, 0.003246, 0.002529, 0.003478, 0.002396, 0.001808, 0.002555, 0.001692, 0.002727, 0.002976, 0.003727, 0.003727, 0.005318, 0.008624, 0.005503, 0.00543, 0.006533, 0.007555, 0.006142, 0.009728, 0.010372, 0.014075, 0.022667, 0.016021, 0.009865, 0.009728, 0.008156, 0.006194, 0.005992, 0.003864, 0.004899, 0.003366, 0.003864, 0.002606, 0.001623, 0.001748, 0.001967, 0.001855, 0.001967, 0.001967, 0.001541, 0.00155, 0.001172, 0.000906, 0.001623, 0.001481, 0.001499, 0.00152, 0.001318, 0.001374, 0.002117, 0.002194, 0.00243, 0.002117, 0.002117, 0.003298, 0.003478, 0.005086, 0.005378, 0.004483, 0.004483, 0.00558, 0.003671, 0.004689, 0.005992, 0.004208, 0.005992, 0.00558, 0.007877, 0.009294, 0.009015, 0.006795, 0.005086, 0.005086, 0.007645, 0.007645, 0.006988, 0.006245, 0.006039, 0.00407, 0.003276, 0.004689, 0.005223, 0.008624, 0.005992, 0.00543, 0.007177, 0.00543, 0.005932, 0.003864, 0.003671, 0.004483, 0.00558, 0.005932, 0.005872, 0.005623, 0.008276, 0.008804, 0.015694, 0.009015, 0.017797, 0.035586, 0.019109, 0.010372, 0.009728, 0.011669, 0.009096, 0.006142, 0.009294, 0.008525, 0.009096, 0.013437, 0.01204, 0.00777, 0.006245, 0.006374, 0.004315, 0.003014, 0.00283, 0.002276, 0.00225, 0.002117, 0.001383, 0.001202, 0.001743, 0.001434, 0.001061, 0.001383, 0.001383, 0.00076, 0.000854, 0.001533, 0.001533, 0.001417, 0.001417, 0.002117, 0.002276, 0.003461, 0.003997, 0.003405, 0.003478, 0.004483, 0.003405, 0.004414, 0.006245, 0.004208, 0.00407, 0.006194], '')</t>
  </si>
  <si>
    <t xml:space="preserve">F5S338|F5S338_9ENTR TRAP transporter small permease protein OS=Enterobacter hormaechei ATCC 49162 </t>
  </si>
  <si>
    <t>([0.008075, 0.005623, 0.003997, 0.003212, 0.002529, 0.002727, 0.002705, 0.00292, 0.002705, 0.00292, 0.003512, 0.003053, 0.003053, 0.001936, 0.001936, 0.002211, 0.002512, 0.002555, 0.002581, 0.002482, 0.001597, 0.001692, 0.001692, 0.002529, 0.002512, 0.002366, 0.002662, 0.003298, 0.002606, 0.002662, 0.002276, 0.002349, 0.003341, 0.003341, 0.004921, 0.006894, 0.006142, 0.008276, 0.008723, 0.016528, 0.013437, 0.019401, 0.00962, 0.009401, 0.007315, 0.008804, 0.010672, 0.011518, 0.006988, 0.011106, 0.009015, 0.008723, 0.008276, 0.007091, 0.006245, 0.004431, 0.004431, 0.004513, 0.004208, 0.003431, 0.003177, 0.004431, 0.004899, 0.004921, 0.006245, 0.006078, 0.00777, 0.008624, 0.005799, 0.00962, 0.009728, 0.019401, 0.020165, 0.023534, 0.023534, 0.030003, 0.025762, 0.027463, 0.064632, 0.032017, 0.026338, 0.020876, 0.020876, 0.014315, 0.017138, 0.023963, 0.020522, 0.010926, 0.010926, 0.011106, 0.007177, 0.004736, 0.004689, 0.006567, 0.004388, 0.004208, 0.003431, 0.003366, 0.002336, 0.002211, 0.002211, 0.001855, 0.00152, 0.001202, 0.001202, 0.001687, 0.001112, 0.001103, 0.001709, 0.002194, 0.003298, 0.003478, 0.004358, 0.004689, 0.003212, 0.004689, 0.004135, 0.003727, 0.00558, 0.007645, 0.007877, 0.013613, 0.024826, 0.024826, 0.020876, 0.041405, 0.018787, 0.042364, 0.051831, 0.044297, 0.041405, 0.027463, 0.023963, 0.017447, 0.009401, 0.010672, 0.006245, 0.006795, 0.006795, 0.007091, 0.007177, 0.005223, 0.00359, 0.00243, 0.003341, 0.004431, 0.004208, 0.006194, 0.005992, 0.007555, 0.008525, 0.006533, 0.005872, 0.005992, 0.005799, 0.008156, 0.013016, 0.024393, 0.044297, 0.073402, 0.048328, 0.038042, 0.067594, 0.120615, 0.257454, 0.229226, 0.203355, 0.164327, 0.096677], '')</t>
  </si>
  <si>
    <t xml:space="preserve">F5S340|F5S340_9ENTR Sulfur carrier protein TusA OS=Enterobacter hormaechei ATCC 49162 </t>
  </si>
  <si>
    <t>([0.525368, 0.414856, 0.461924, 0.444081, 0.483068, 0.505461, 0.433034, 0.454136, 0.384043, 0.436924, 0.472492, 0.545602, 0.476583, 0.433034, 0.472492, 0.51388, 0.509769, 0.5017, 0.472492, 0.401658, 0.40511, 0.41194, 0.447574, 0.450668, 0.480142, 0.468512, 0.486429, 0.570702, 0.490133, 0.505461, 0.398279, 0.324872, 0.268042, 0.335645, 0.374039, 0.436924, 0.468512, 0.472492, 0.483068, 0.480142, 0.562014, 0.472492, 0.494003, 0.534167, 0.414856, 0.339168, 0.349426, 0.232838, 0.200174, 0.284882, 0.342579, 0.436924, 0.422041, 0.390993, 0.356642, 0.359901, 0.342579, 0.374039, 0.387226, 0.384043, 0.311707, 0.332115, 0.321458, 0.291804, 0.203355, 0.236433, 0.236433, 0.222385, 0.31487, 0.349426, 0.308712, 0.288399, 0.239899, 0.295083, 0.335645, 0.342579, 0.291804, 0.232838, 0.185198, 0.116183], '')</t>
  </si>
  <si>
    <t>[0, 5, 11, 15, 16, 17, 27, 29, 40, 43]</t>
  </si>
  <si>
    <t xml:space="preserve">F5S341|F5S341_9ENTR Probable queuosine precursor transporter OS=Enterobacter hormaechei ATCC 49162 </t>
  </si>
  <si>
    <t>([0.120615, 0.092881, 0.032677, 0.01204, 0.00777, 0.005623, 0.006567, 0.005011, 0.003607, 0.004247, 0.003461, 0.002881, 0.002035, 0.001391, 0.00155, 0.00146, 0.001374, 0.001499, 0.000859, 0.000451, 0.000451, 0.000468, 0.000313, 0.000708, 0.000833, 0.001335, 0.001344, 0.00076, 0.001305, 0.001318, 0.001318, 0.002117, 0.003246, 0.002881, 0.004208, 0.005249, 0.003478, 0.003512, 0.002057, 0.003431, 0.003212, 0.003053, 0.001743, 0.001808, 0.001434, 0.00231, 0.00243, 0.002396, 0.00389, 0.00292, 0.004736, 0.003478, 0.002117, 0.002035, 0.002606, 0.0028, 0.002276, 0.003109, 0.003246, 0.005086, 0.003366, 0.003757, 0.003405, 0.004577, 0.004921, 0.004611, 0.003246, 0.003431, 0.004315, 0.002881, 0.002435, 0.001722, 0.002503, 0.002662, 0.002349, 0.001808, 0.001602, 0.002396, 0.001786, 0.001069, 0.000558, 0.000721, 0.001211, 0.001906, 0.00146, 0.002117, 0.002581, 0.002327, 0.002194, 0.002155, 0.002138, 0.002662, 0.003431, 0.002194, 0.003461, 0.002623, 0.002349, 0.001722, 0.001533, 0.002349, 0.002529, 0.003298, 0.003478, 0.003014, 0.003014, 0.002688, 0.002117, 0.001722, 0.001906, 0.001572, 0.001249, 0.001855, 0.002503, 0.001743, 0.002057, 0.002014, 0.002276, 0.003512, 0.003512, 0.002555, 0.002662, 0.003924, 0.003212, 0.003727, 0.004483, 0.004835, 0.007555, 0.009865, 0.007555, 0.007877, 0.007259, 0.009483, 0.010509, 0.010221, 0.014315, 0.026338, 0.026338, 0.022667, 0.01078, 0.017447, 0.049374, 0.024393, 0.023087, 0.05306, 0.056825, 0.023534, 0.016826, 0.009015, 0.005503, 0.004976, 0.005086, 0.005503, 0.003997, 0.002529, 0.002503, 0.0028, 0.003212, 0.003212, 0.003924, 0.003924, 0.003212, 0.002555, 0.003727, 0.003727, 0.002482, 0.001855, 0.003014, 0.00243, 0.003341, 0.003671, 0.004388, 0.006421, 0.004921, 0.006894, 0.006245, 0.006374, 0.004921, 0.003298, 0.002276, 0.002503, 0.0028, 0.002705, 0.002035, 0.001142, 0.000708, 0.001335, 0.001374, 0.000721, 0.001211, 0.000983, 0.001, 0.000893, 0.000923, 0.001249, 0.000906, 0.001061, 0.001061, 0.001434, 0.001434, 0.001808, 0.001967, 0.002881, 0.003671, 0.006039, 0.006567, 0.009483, 0.007422, 0.006421, 0.010509, 0.009015, 0.013265, 0.019401, 0.032017, 0.021816, 0.026338, 0.049374, 0.10481, 0.076542, 0.055536, 0.132295, 0.158265], '')</t>
  </si>
  <si>
    <t xml:space="preserve">F5S347|F5S347_9ENTR Acyl carrier protein OS=Enterobacter hormaechei ATCC 49162 </t>
  </si>
  <si>
    <t>([0.349426, 0.390993, 0.454136, 0.370445, 0.401658, 0.390993, 0.31487, 0.25406, 0.18812, 0.219301, 0.170161, 0.116183, 0.127496, 0.098513, 0.102787, 0.125101, 0.125101, 0.132295, 0.074921, 0.074921, 0.15284, 0.243554, 0.21291, 0.191378, 0.182256, 0.118441, 0.15008, 0.232838, 0.225814, 0.328603, 0.243554, 0.335645, 0.444081, 0.332115, 0.418646, 0.418646, 0.308712, 0.30533, 0.26085, 0.281712, 0.209395, 0.182256, 0.106997, 0.127496, 0.122885, 0.17593, 0.257454, 0.239899, 0.225814, 0.295083, 0.194234, 0.26085, 0.284882, 0.298791, 0.394753, 0.271506, 0.284882, 0.328603, 0.243554, 0.271506, 0.342579, 0.339168, 0.339168, 0.433034, 0.359901, 0.30533, 0.332115, 0.257454, 0.191378, 0.206376, 0.222385, 0.229226, 0.247041, 0.203355, 0.200174, 0.173081, 0.25406, 0.239899, 0.239899, 0.295083, 0.271506, 0.232838, 0.301917, 0.26085, 0.194234, 0.271506], '')</t>
  </si>
  <si>
    <t xml:space="preserve">F5S394|F5S394_9ENTR Transcription antitermination protein RfaH OS=Enterobacter hormaechei ATCC 49162 </t>
  </si>
  <si>
    <t>([0.21291, 0.194234, 0.243554, 0.236433, 0.129801, 0.083462, 0.059222, 0.043307, 0.030611, 0.025316, 0.032677, 0.041405, 0.0704, 0.086953, 0.045352, 0.047319, 0.045352, 0.048328, 0.049374, 0.05306, 0.081712, 0.085092, 0.118441, 0.116183, 0.139895, 0.243554, 0.264545, 0.356642, 0.36309, 0.374039, 0.454136, 0.483068, 0.41194, 0.324872, 0.324872, 0.321458, 0.332115, 0.324872, 0.31487, 0.31487, 0.301917, 0.30533, 0.384043, 0.366687, 0.374039, 0.374039, 0.30533, 0.370445, 0.374039, 0.476583, 0.476583, 0.359901, 0.36309, 0.444081, 0.440853, 0.349426, 0.324872, 0.243554, 0.264545, 0.194234, 0.200174, 0.225814, 0.239899, 0.17593, 0.111485, 0.109221, 0.109221, 0.164327, 0.170161, 0.096677, 0.079919, 0.109221, 0.196879, 0.173081, 0.164327, 0.182256, 0.257454, 0.36309, 0.324872, 0.243554, 0.349426, 0.229226, 0.203355, 0.164327, 0.225814, 0.342579, 0.311707, 0.30533, 0.229226, 0.25031, 0.335645, 0.335645, 0.298791, 0.209395, 0.209395, 0.21291, 0.200174, 0.200174, 0.139895, 0.155435, 0.222385, 0.225814, 0.36309, 0.374039, 0.414856, 0.324872, 0.301917, 0.342579, 0.374039, 0.458154, 0.433034, 0.468512, 0.387226, 0.4292, 0.525368, 0.538167, 0.529623, 0.549308, 0.480142, 0.465241, 0.570702, 0.585406, 0.585406, 0.517562, 0.390993, 0.398279, 0.490133, 0.401658, 0.398279, 0.342579, 0.247041, 0.144935, 0.10481, 0.17593, 0.225814, 0.232838, 0.222385, 0.239899, 0.278302, 0.339168, 0.422041, 0.380708, 0.288399, 0.206376, 0.158265, 0.275179, 0.179055, 0.11371, 0.18812, 0.173081, 0.216401, 0.229226, 0.25406, 0.291804, 0.275179, 0.17593, 0.158265, 0.167087, 0.161087, 0.196879, 0.116183, 0.118441, 0.134866, 0.142424, 0.185198, 0.239899, 0.194234, 0.26085, 0.332115, 0.284882, 0.26085, 0.18812, 0.257454, 0.36309], '')</t>
  </si>
  <si>
    <t>[114, 115, 116, 117, 120, 121, 122, 123]</t>
  </si>
  <si>
    <t xml:space="preserve">F5S395|F5S395_9ENTR 3'-5' ssDNA/RNA exonuclease TatD OS=Enterobacter hormaechei ATCC 49162 </t>
  </si>
  <si>
    <t>([0.200174, 0.134866, 0.179055, 0.21291, 0.243554, 0.288399, 0.196879, 0.200174, 0.222385, 0.264545, 0.288399, 0.332115, 0.349426, 0.298791, 0.243554, 0.25031, 0.349426, 0.31487, 0.291804, 0.264545, 0.31487, 0.30533, 0.31487, 0.324872, 0.332115, 0.264545, 0.185198, 0.209395, 0.236433, 0.243554, 0.232838, 0.229226, 0.15008, 0.137348, 0.203355, 0.25406, 0.25406, 0.264545, 0.264545, 0.374039, 0.408655, 0.356642, 0.328603, 0.398279, 0.380708, 0.284882, 0.366687, 0.436924, 0.414856, 0.31487, 0.308712, 0.308712, 0.288399, 0.366687, 0.301917, 0.284882, 0.324872, 0.349426, 0.352862, 0.374039, 0.356642, 0.356642, 0.335645, 0.36309, 0.36309, 0.377384, 0.472492, 0.433034, 0.450668, 0.562014, 0.585406, 0.476583, 0.465241, 0.408655, 0.377384, 0.450668, 0.454136, 0.450668, 0.468512, 0.394753, 0.335645, 0.31487, 0.222385, 0.318242, 0.332115, 0.225814, 0.216401, 0.15008, 0.182256, 0.090864, 0.094817, 0.142424, 0.236433, 0.142424, 0.206376, 0.236433, 0.26085, 0.275179, 0.26085, 0.25031, 0.328603, 0.384043, 0.384043, 0.359901, 0.36309, 0.318242, 0.42561, 0.346032, 0.40511, 0.31487, 0.401658, 0.36309, 0.390993, 0.374039, 0.505461, 0.480142, 0.509769, 0.408655, 0.284882, 0.236433, 0.229226, 0.129801, 0.127496, 0.158265, 0.236433, 0.225814, 0.271506, 0.257454, 0.232838, 0.185198, 0.239899, 0.191378, 0.147574, 0.147574, 0.179055, 0.092881, 0.0704, 0.06312, 0.090864, 0.10481, 0.147574, 0.15008, 0.216401, 0.173081, 0.106997, 0.120615, 0.069024, 0.032017, 0.034884, 0.069024, 0.106997, 0.11371, 0.182256, 0.268042, 0.229226, 0.134866, 0.232838, 0.222385, 0.139895, 0.15284, 0.209395, 0.185198, 0.120615, 0.079919, 0.0704, 0.11371, 0.067594, 0.125101, 0.21291, 0.118441, 0.078022, 0.044297, 0.051831, 0.05306, 0.044297, 0.047319, 0.079919, 0.044297, 0.085092, 0.081712, 0.0704, 0.064632, 0.038042, 0.038042, 0.081712, 0.090864, 0.051831, 0.109221, 0.088832, 0.092881, 0.158265, 0.147574, 0.158265, 0.094817, 0.092881, 0.10481, 0.120615, 0.102787, 0.18812, 0.10481, 0.10481, 0.067594, 0.094817, 0.139895, 0.219301, 0.158265, 0.225814, 0.342579, 0.308712, 0.36309, 0.384043, 0.394753, 0.461924, 0.538167, 0.657645, 0.657645, 0.685117, 0.632174, 0.541878, 0.414856, 0.521092, 0.618285, 0.608892, 0.538167, 0.56648, 0.538167, 0.505461, 0.465241, 0.42561, 0.318242, 0.278302, 0.25031, 0.264545, 0.288399, 0.275179, 0.275179, 0.158265, 0.086953, 0.086953, 0.129801, 0.209395, 0.216401, 0.232838, 0.332115, 0.370445, 0.295083, 0.295083, 0.349426, 0.298791, 0.203355, 0.31487, 0.264545, 0.275179, 0.161087, 0.129801, 0.125101, 0.094817, 0.158265, 0.21291, 0.21291, 0.21291, 0.158265, 0.109221, 0.067594], '')</t>
  </si>
  <si>
    <t>[69, 70, 114, 116, 213, 214, 215, 216, 217, 218, 220, 221, 222, 223, 224, 225, 226]</t>
  </si>
  <si>
    <t xml:space="preserve">F5S396|F5S396_9ENTR Sec-independent protein translocase protein TatC OS=Enterobacter hormaechei ATCC 49162 </t>
  </si>
  <si>
    <t>([0.054297, 0.0704, 0.028695, 0.014075, 0.023534, 0.013437, 0.018415, 0.023963, 0.032677, 0.019109, 0.012727, 0.019401, 0.017797, 0.014783, 0.008276, 0.006619, 0.004775, 0.003053, 0.001872, 0.001786, 0.001649, 0.00103, 0.000816, 0.000773, 0.000859, 0.000421, 0.000339, 0.000262, 0.000283, 0.000301, 0.000292, 0.000275, 0.000271, 0.000236, 0.000271, 0.000477, 0.000477, 0.000876, 0.001, 0.001, 0.001572, 0.002662, 0.003276, 0.004247, 0.004315, 0.005734, 0.007177, 0.014075, 0.013265, 0.007495, 0.006142, 0.009728, 0.019401, 0.011106, 0.013821, 0.022306, 0.026892, 0.015078, 0.007259, 0.011669, 0.025316, 0.013016, 0.012491, 0.009728, 0.009294, 0.008156, 0.005623, 0.004775, 0.004577, 0.003864, 0.003864, 0.003821, 0.003671, 0.003014, 0.004315, 0.003757, 0.002606, 0.001649, 0.001786, 0.003109, 0.002276, 0.001391, 0.001748, 0.001069, 0.001211, 0.000906, 0.001748, 0.002327, 0.002155, 0.001434, 0.002276, 0.003212, 0.003963, 0.004161, 0.004775, 0.003177, 0.003177, 0.00316, 0.004689, 0.004736, 0.003341, 0.003341, 0.004513, 0.00515, 0.008075, 0.007315, 0.005992, 0.003555, 0.0028, 0.002705, 0.003924, 0.003212, 0.002761, 0.00155, 0.001318, 0.000773, 0.000674, 0.000674, 0.000773, 0.000313, 0.000674, 0.000674, 0.000833, 0.000412, 0.000412, 0.000189, 0.000198, 0.000386, 0.00076, 0.001335, 0.001692, 0.001808, 0.002512, 0.002976, 0.00359, 0.004315, 0.004736, 0.007495, 0.011106, 0.019401, 0.024393, 0.016826, 0.032677, 0.021816, 0.028695, 0.028107, 0.030003, 0.037156, 0.023963, 0.0198, 0.010926, 0.00777, 0.006039, 0.004899, 0.003246, 0.004247, 0.003212, 0.003671, 0.00243, 0.002482, 0.001722, 0.002727, 0.002435, 0.002155, 0.002211, 0.002349, 0.001649, 0.001855, 0.002035, 0.001649, 0.001434, 0.002078, 0.00246, 0.003079, 0.003607, 0.005992, 0.006421, 0.009015, 0.007259, 0.012727, 0.010926, 0.016528, 0.014586, 0.027463, 0.018787, 0.019401, 0.018106, 0.020522, 0.03976, 0.046336, 0.03976, 0.040537, 0.023963, 0.041405, 0.026892, 0.014075, 0.008276, 0.007877, 0.008276, 0.014315, 0.015694, 0.010672, 0.006619, 0.006567, 0.006194, 0.009294, 0.009401, 0.009401, 0.011106, 0.007555, 0.00962, 0.014075, 0.012491, 0.013613, 0.009015, 0.006894, 0.010926, 0.01227, 0.011669, 0.007877, 0.004899, 0.003276, 0.003727, 0.005623, 0.00389, 0.0028, 0.002194, 0.003014, 0.003924, 0.004483, 0.006078, 0.005799, 0.006701, 0.010372, 0.016021, 0.031287, 0.081712, 0.081712, 0.15008, 0.144935, 0.236433, 0.387226, 0.538167, 0.604312, 0.59508, 0.791621, 0.894241, 0.948786, 0.953422, 0.96342, 0.967676, 0.97245, 0.973328, 0.979242, 0.979242, 0.976962], '')</t>
  </si>
  <si>
    <t>[242, 243, 244, 245, 246, 247, 248, 249, 250, 251, 252, 253, 254, 255]</t>
  </si>
  <si>
    <t xml:space="preserve">F5S397|F5S397_9ENTR Sec-independent protein translocase protein TatB OS=Enterobacter hormaechei ATCC 49162 </t>
  </si>
  <si>
    <t>([0.010131, 0.009187, 0.006894, 0.006619, 0.005799, 0.007315, 0.006701, 0.006039, 0.005932, 0.005623, 0.006701, 0.008409, 0.013613, 0.012491, 0.013821, 0.016528, 0.021381, 0.018787, 0.012491, 0.018415, 0.030003, 0.033407, 0.034068, 0.0704, 0.058088, 0.069024, 0.067594, 0.094817, 0.106997, 0.15008, 0.219301, 0.155435, 0.116183, 0.120615, 0.129801, 0.142424, 0.122885, 0.185198, 0.222385, 0.219301, 0.206376, 0.206376, 0.284882, 0.281712, 0.271506, 0.298791, 0.370445, 0.390993, 0.318242, 0.398279, 0.418646, 0.422041, 0.42561, 0.440853, 0.422041, 0.352862, 0.4292, 0.418646, 0.384043, 0.370445, 0.418646, 0.461924, 0.468512, 0.387226, 0.468512, 0.509769, 0.608892, 0.521092, 0.494003, 0.585406, 0.58069, 0.538167, 0.557691, 0.671169, 0.59508, 0.59917, 0.707965, 0.661982, 0.642678, 0.690604, 0.690604, 0.694846, 0.657645, 0.632174, 0.720929, 0.604312, 0.562014, 0.461924, 0.549308, 0.58069, 0.653063, 0.671169, 0.685117, 0.632174, 0.613573, 0.724957, 0.745909, 0.703578, 0.745909, 0.779859, 0.671169, 0.694846, 0.733139, 0.779859, 0.720929, 0.657645, 0.750527, 0.759478, 0.84206, 0.84206, 0.834292, 0.812494, 0.795062, 0.81615, 0.846163, 0.795062, 0.779859, 0.798249, 0.819762, 0.805026, 0.788093, 0.874069, 0.874069, 0.871313, 0.83125, 0.871313, 0.910643, 0.932927, 0.936162, 0.941505, 0.938133, 0.948786, 0.948786, 0.956248, 0.96342, 0.9657, 0.967676, 0.962114, 0.94331, 0.948786, 0.926919, 0.948786, 0.956248, 0.954657, 0.956248, 0.969315, 0.960642, 0.941505, 0.919029, 0.905695, 0.894241, 0.899122, 0.84206, 0.819762, 0.834292, 0.795062, 0.775545, 0.849326, 0.819762, 0.837511, 0.84206, 0.882776, 0.859585, 0.856457, 0.849326, 0.837511, 0.808535, 0.874069, 0.89662, 0.899122, 0.905695, 0.910643, 0.903857, 0.932927, 0.94331, 0.924947, 0.934618, 0.94331, 0.921076, 0.960642], '')</t>
  </si>
  <si>
    <t>[65, 66, 67, 69, 70, 71, 72, 73, 74, 75, 76, 77, 78, 79, 80, 81, 82, 83, 84, 85, 86,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179]</t>
  </si>
  <si>
    <t>(91</t>
  </si>
  <si>
    <t>112)</t>
  </si>
  <si>
    <t xml:space="preserve">F5S398|F5S398_9ENTR Sec-independent protein translocase protein TatA OS=Enterobacter hormaechei ATCC 49162 </t>
  </si>
  <si>
    <t>([0.034884, 0.024393, 0.029376, 0.024826, 0.0198, 0.017797, 0.016257, 0.013613, 0.011903, 0.009865, 0.01204, 0.013613, 0.013437, 0.013016, 0.012727, 0.012727, 0.018787, 0.017797, 0.016528, 0.024826, 0.038042, 0.036378, 0.058088, 0.058088, 0.083462, 0.081712, 0.111485, 0.155435, 0.139895, 0.196879, 0.281712, 0.257454, 0.232838, 0.236433, 0.25031, 0.339168, 0.349426, 0.36309, 0.436924, 0.447574, 0.465241, 0.450668, 0.509769, 0.505461, 0.549308, 0.557691, 0.626927, 0.648219, 0.521092, 0.648219, 0.618285, 0.618285, 0.653063, 0.58069, 0.549308, 0.549308, 0.538167, 0.534167, 0.525368, 0.549308, 0.5017, 0.480142, 0.480142, 0.525368, 0.541878, 0.497853, 0.483068, 0.51388, 0.521092, 0.661982, 0.657645, 0.712013, 0.733139, 0.653063, 0.745909, 0.775545, 0.76285, 0.767246, 0.750527, 0.733139, 0.703578, 0.750527, 0.759478, 0.767246], '')</t>
  </si>
  <si>
    <t>[42, 43, 44, 45, 46, 47, 48, 49, 50, 51, 52, 53, 54, 55, 56, 57, 58, 59, 60, 63, 64, 67, 68, 69, 70, 71, 72, 73, 74, 75, 76, 77, 78, 79, 80, 81, 82, 83]</t>
  </si>
  <si>
    <t xml:space="preserve">F5S3A0|F5S3A0_9ENTR Ubiquinone biosynthesis accessory factor UbiJ OS=Enterobacter hormaechei ATCC 49162 </t>
  </si>
  <si>
    <t>([0.10481, 0.161087, 0.222385, 0.155435, 0.096677, 0.137348, 0.137348, 0.078022, 0.054297, 0.038042, 0.047319, 0.047319, 0.047319, 0.073402, 0.042364, 0.033407, 0.06312, 0.081712, 0.073402, 0.092881, 0.090864, 0.096677, 0.096677, 0.088832, 0.134866, 0.144935, 0.078022, 0.092881, 0.100716, 0.109221, 0.109221, 0.109221, 0.144935, 0.060549, 0.073402, 0.132295, 0.161087, 0.092881, 0.071867, 0.042364, 0.025762, 0.014586, 0.023534, 0.023963, 0.023534, 0.024826, 0.023087, 0.043307, 0.027463, 0.029376, 0.047319, 0.090864, 0.048328, 0.047319, 0.096677, 0.106997, 0.081712, 0.071867, 0.086953, 0.132295, 0.144935, 0.127496, 0.232838, 0.239899, 0.191378, 0.194234, 0.127496, 0.129801, 0.142424, 0.203355, 0.203355, 0.196879, 0.196879, 0.291804, 0.281712, 0.288399, 0.236433, 0.281712, 0.236433, 0.209395, 0.129801, 0.182256, 0.275179, 0.264545, 0.275179, 0.219301, 0.236433, 0.239899, 0.342579, 0.311707, 0.328603, 0.321458, 0.335645, 0.25031, 0.18812, 0.185198, 0.194234, 0.134866, 0.083462, 0.083462, 0.083462, 0.144935, 0.158265, 0.164327, 0.139895, 0.137348, 0.122885, 0.120615, 0.206376, 0.167087, 0.179055, 0.106997, 0.116183, 0.094817, 0.170161, 0.155435, 0.092881, 0.085092, 0.170161, 0.15008, 0.15284, 0.203355, 0.216401, 0.209395, 0.127496, 0.15008, 0.132295, 0.239899, 0.15008, 0.118441, 0.144935, 0.137348, 0.206376, 0.26085, 0.18812, 0.100716, 0.15284, 0.222385, 0.225814, 0.142424, 0.15008, 0.164327, 0.194234, 0.185198, 0.173081, 0.179055, 0.158265, 0.142424, 0.147574, 0.164327, 0.11371, 0.11371, 0.122885, 0.137348, 0.094817, 0.161087, 0.206376, 0.194234, 0.232838, 0.232838, 0.349426, 0.349426, 0.377384, 0.301917, 0.271506, 0.191378, 0.179055, 0.179055, 0.216401, 0.21291, 0.288399, 0.342579, 0.308712, 0.222385, 0.225814, 0.30533, 0.284882, 0.247041, 0.288399, 0.225814, 0.15008, 0.132295, 0.191378, 0.167087, 0.15284, 0.191378, 0.275179, 0.291804, 0.332115, 0.318242, 0.298791, 0.264545, 0.268042, 0.268042, 0.324872, 0.275179, 0.25406, 0.26085, 0.335645, 0.278302, 0.284882], '')</t>
  </si>
  <si>
    <t xml:space="preserve">F5S3A2|F5S3A2_9ENTR DNA recombination protein RmuC OS=Enterobacter hormaechei ATCC 49162 </t>
  </si>
  <si>
    <t>([0.10481, 0.060549, 0.035586, 0.024826, 0.028695, 0.023963, 0.017797, 0.020165, 0.016257, 0.014586, 0.018787, 0.015694, 0.014586, 0.014586, 0.014783, 0.009401, 0.009728, 0.009096, 0.008002, 0.011106, 0.008276, 0.010672, 0.016528, 0.023087, 0.038858, 0.047319, 0.0704, 0.10481, 0.132295, 0.203355, 0.191378, 0.170161, 0.25031, 0.239899, 0.284882, 0.298791, 0.31487, 0.328603, 0.394753, 0.436924, 0.352862, 0.436924, 0.408655, 0.41194, 0.436924, 0.436924, 0.436924, 0.359901, 0.36309, 0.268042, 0.264545, 0.356642, 0.390993, 0.271506, 0.271506, 0.268042, 0.268042, 0.288399, 0.366687, 0.311707, 0.219301, 0.31487, 0.328603, 0.36309, 0.278302, 0.271506, 0.281712, 0.200174, 0.271506, 0.30533, 0.301917, 0.31487, 0.311707, 0.301917, 0.328603, 0.349426, 0.31487, 0.311707, 0.298791, 0.278302, 0.370445, 0.384043, 0.377384, 0.374039, 0.352862, 0.352862, 0.374039, 0.359901, 0.450668, 0.465241, 0.370445, 0.468512, 0.4292, 0.433034, 0.447574, 0.529623, 0.4292, 0.444081, 0.433034, 0.497853, 0.418646, 0.422041, 0.490133, 0.494003, 0.486429, 0.486429, 0.494003, 0.483068, 0.490133, 0.486429, 0.390993, 0.483068, 0.483068, 0.436924, 0.408655, 0.41194, 0.401658, 0.41194, 0.332115, 0.339168, 0.374039, 0.458154, 0.458154, 0.447574, 0.42561, 0.366687, 0.384043, 0.468512, 0.472492, 0.476583, 0.461924, 0.56648, 0.557691, 0.465241, 0.562014, 0.585406, 0.486429, 0.4292, 0.517562, 0.680603, 0.575842, 0.545602, 0.553315, 0.541878, 0.480142, 0.5017, 0.575842, 0.465241, 0.444081, 0.4292, 0.422041, 0.377384, 0.377384, 0.387226, 0.458154, 0.356642, 0.359901, 0.4292, 0.509769, 0.480142, 0.433034, 0.51388, 0.517562, 0.521092, 0.525368, 0.521092, 0.486429, 0.497853, 0.618285, 0.534167, 0.538167, 0.545602, 0.534167, 0.534167, 0.529623, 0.450668, 0.562014, 0.538167, 0.538167, 0.505461, 0.505461, 0.517562, 0.517562, 0.505461, 0.4292, 0.436924, 0.436924, 0.461924, 0.444081, 0.41194, 0.414856, 0.422041, 0.408655, 0.490133, 0.5017, 0.494003, 0.549308, 0.538167, 0.562014, 0.575842, 0.472492, 0.494003, 0.497853, 0.42561, 0.384043, 0.418646, 0.408655, 0.476583, 0.40511, 0.335645, 0.36309, 0.41194, 0.414856, 0.414856, 0.328603, 0.311707, 0.321458, 0.346032, 0.264545, 0.275179, 0.185198, 0.301917, 0.30533, 0.30533, 0.298791, 0.359901, 0.301917, 0.30533, 0.324872, 0.401658, 0.450668, 0.433034, 0.461924, 0.450668, 0.414856, 0.5017, 0.545602, 0.545602, 0.468512, 0.458154, 0.377384, 0.450668, 0.359901, 0.387226, 0.387226, 0.454136, 0.450668, 0.557691, 0.468512, 0.384043, 0.281712, 0.318242, 0.295083, 0.291804, 0.26085, 0.298791, 0.21291, 0.127496, 0.100716, 0.092881, 0.161087, 0.219301, 0.15008, 0.129801, 0.116183, 0.094817, 0.100716, 0.111485, 0.111485, 0.100716, 0.15284, 0.232838, 0.232838, 0.264545, 0.236433, 0.194234, 0.191378, 0.284882, 0.359901, 0.295083, 0.346032, 0.332115, 0.268042, 0.346032, 0.468512, 0.458154, 0.390993, 0.377384, 0.281712, 0.18812, 0.268042, 0.25406, 0.25406, 0.25031, 0.170161, 0.203355, 0.295083, 0.203355, 0.219301, 0.21291, 0.219301, 0.247041, 0.247041, 0.232838, 0.247041, 0.158265, 0.106997, 0.11371, 0.092881, 0.078022, 0.074921, 0.092881, 0.06312, 0.069024, 0.079919, 0.109221, 0.05306, 0.030003, 0.030611, 0.021381, 0.013821, 0.023087, 0.023534, 0.024393, 0.050641, 0.051831, 0.051831, 0.043307, 0.076542, 0.102787, 0.158265, 0.161087, 0.137348, 0.206376, 0.209395, 0.106997, 0.102787, 0.118441, 0.125101, 0.191378, 0.25031, 0.342579, 0.335645, 0.257454, 0.173081, 0.098513, 0.076542, 0.076542, 0.129801, 0.129801, 0.0704, 0.071867, 0.129801, 0.081712, 0.034884, 0.030611, 0.034068, 0.046336, 0.083462, 0.134866, 0.134866, 0.106997, 0.11371, 0.094817, 0.155435, 0.239899, 0.219301, 0.225814, 0.318242, 0.318242, 0.288399, 0.380708, 0.408655, 0.31487, 0.31487, 0.447574, 0.450668, 0.5017, 0.486429, 0.398279, 0.288399, 0.222385, 0.236433, 0.232838, 0.229226, 0.219301, 0.209395, 0.229226, 0.257454, 0.257454, 0.26085, 0.209395, 0.222385, 0.219301, 0.271506, 0.356642, 0.356642, 0.374039, 0.321458, 0.321458, 0.408655, 0.490133, 0.529623, 0.51388, 0.497853, 0.447574, 0.447574, 0.447574, 0.521092, 0.51388, 0.505461, 0.521092, 0.525368, 0.436924, 0.414856, 0.454136, 0.418646, 0.418646, 0.380708, 0.370445, 0.370445, 0.359901, 0.31487, 0.346032, 0.291804, 0.308712, 0.324872, 0.321458, 0.321458, 0.328603, 0.257454, 0.268042, 0.291804, 0.374039, 0.374039, 0.339168, 0.339168, 0.374039, 0.342579, 0.370445, 0.447574, 0.461924, 0.468512, 0.562014, 0.570702, 0.529623, 0.509769, 0.5017, 0.5017, 0.517562, 0.505461, 0.622677, 0.575842, 0.541878, 0.541878, 0.632174, 0.720929, 0.699094, 0.707965, 0.745909, 0.754692, 0.795062, 0.798249, 0.712013, 0.675549, 0.632174, 0.759478, 0.685117, 0.767246, 0.81615, 0.81615, 0.812494, 0.81615, 0.874069, 0.846163, 0.827927, 0.733139, 0.608892, 0.63748, 0.622677, 0.608892, 0.58069, 0.545602, 0.51388, 0.59014, 0.604312, 0.622677, 0.604312, 0.720929, 0.707965, 0.585406], '')</t>
  </si>
  <si>
    <t>[95, 131, 132, 134, 135, 138, 139, 140, 141, 142, 143, 145, 146, 158, 161, 162, 163, 164, 165, 168, 169, 170, 171, 172, 173, 174, 176, 177, 178, 179, 180, 181, 182, 183, 194, 196, 197, 198, 199, 235, 236, 237, 247, 377, 402, 403, 408, 409, 410, 411, 412, 443, 444, 445, 446, 447, 448, 449, 450, 451, 452, 453, 454, 455, 456, 457, 458, 459, 460, 461, 462, 463, 464, 465, 466, 467, 468, 469, 470, 471, 472, 473, 474, 475, 476, 477, 478, 479, 480, 481, 482, 483, 484, 485, 486, 487, 488, 489, 490]</t>
  </si>
  <si>
    <t>98)</t>
  </si>
  <si>
    <t xml:space="preserve">F5S3A3|F5S3A3_9ENTR Uridine phosphorylase OS=Enterobacter hormaechei ATCC 49162 </t>
  </si>
  <si>
    <t>([0.109221, 0.158265, 0.191378, 0.247041, 0.295083, 0.209395, 0.25406, 0.281712, 0.271506, 0.301917, 0.239899, 0.239899, 0.161087, 0.11371, 0.139895, 0.132295, 0.191378, 0.321458, 0.332115, 0.42561, 0.356642, 0.465241, 0.454136, 0.366687, 0.324872, 0.284882, 0.288399, 0.243554, 0.25406, 0.281712, 0.308712, 0.324872, 0.346032, 0.352862, 0.387226, 0.321458, 0.324872, 0.318242, 0.308712, 0.182256, 0.185198, 0.25406, 0.161087, 0.167087, 0.219301, 0.271506, 0.216401, 0.311707, 0.342579, 0.328603, 0.301917, 0.206376, 0.191378, 0.142424, 0.15284, 0.17593, 0.209395, 0.206376, 0.132295, 0.116183, 0.203355, 0.229226, 0.219301, 0.30533, 0.298791, 0.247041, 0.196879, 0.216401, 0.225814, 0.247041, 0.17593, 0.17593, 0.243554, 0.25031, 0.31487, 0.301917, 0.30533, 0.30533, 0.200174, 0.209395, 0.209395, 0.137348, 0.116183, 0.120615, 0.120615, 0.122885, 0.167087, 0.125101, 0.185198, 0.194234, 0.179055, 0.17593, 0.21291, 0.15008, 0.222385, 0.229226, 0.25031, 0.179055, 0.125101, 0.216401, 0.298791, 0.268042, 0.349426, 0.288399, 0.281712, 0.196879, 0.209395, 0.236433, 0.288399, 0.278302, 0.167087, 0.167087, 0.15008, 0.120615, 0.196879, 0.164327, 0.173081, 0.137348, 0.232838, 0.268042, 0.196879, 0.167087, 0.203355, 0.120615, 0.18812, 0.127496, 0.196879, 0.191378, 0.167087, 0.134866, 0.094817, 0.170161, 0.142424, 0.206376, 0.229226, 0.196879, 0.17593, 0.158265, 0.225814, 0.203355, 0.236433, 0.30533, 0.275179, 0.26085, 0.301917, 0.284882, 0.324872, 0.318242, 0.311707, 0.352862, 0.436924, 0.394753, 0.281712, 0.342579, 0.370445, 0.384043, 0.408655, 0.476583, 0.380708, 0.42561, 0.42561, 0.31487, 0.308712, 0.374039, 0.377384, 0.377384, 0.30533, 0.335645, 0.339168, 0.236433, 0.219301, 0.21291, 0.31487, 0.366687, 0.352862, 0.377384, 0.281712, 0.264545, 0.26085, 0.31487, 0.301917, 0.232838, 0.301917, 0.311707, 0.219301, 0.236433, 0.264545, 0.346032, 0.346032, 0.31487, 0.42561, 0.352862, 0.278302, 0.288399, 0.288399, 0.200174, 0.155435, 0.236433, 0.236433, 0.236433, 0.200174, 0.203355, 0.236433, 0.271506, 0.222385, 0.257454, 0.209395, 0.25031, 0.173081, 0.116183, 0.096677, 0.098513, 0.15284, 0.225814, 0.225814, 0.271506, 0.359901, 0.311707, 0.342579, 0.346032, 0.318242, 0.41194, 0.414856, 0.408655, 0.401658, 0.444081, 0.51388, 0.570702, 0.570702, 0.666105, 0.728858, 0.733139, 0.716283, 0.613573, 0.534167, 0.461924, 0.472492, 0.42561, 0.480142, 0.450668, 0.444081, 0.401658, 0.308712, 0.281712, 0.295083, 0.278302, 0.243554, 0.206376, 0.15284, 0.120615, 0.081712, 0.076542, 0.098513], '')</t>
  </si>
  <si>
    <t>[226, 227, 228, 229, 230, 231, 232, 233, 234]</t>
  </si>
  <si>
    <t xml:space="preserve">F5S3A7|F5S3A7_9ENTR sn-glycerol-3-phosphate transport system permease protein UgpE OS=Enterobacter hormaechei ATCC 49162 </t>
  </si>
  <si>
    <t>([0.009401, 0.012727, 0.013265, 0.009187, 0.009015, 0.006078, 0.004976, 0.004388, 0.004611, 0.003997, 0.004736, 0.003924, 0.00292, 0.002057, 0.003109, 0.001906, 0.001335, 0.001232, 0.000958, 0.00103, 0.001069, 0.00152, 0.00152, 0.001232, 0.001687, 0.00231, 0.003512, 0.004247, 0.005872, 0.004646, 0.004483, 0.004689, 0.007031, 0.010221, 0.010509, 0.005872, 0.009294, 0.013265, 0.027463, 0.020522, 0.035586, 0.031287, 0.038042, 0.045352, 0.041405, 0.043307, 0.015344, 0.009096, 0.006533, 0.006533, 0.010221, 0.017447, 0.018415, 0.018415, 0.013821, 0.025762, 0.067594, 0.085092, 0.034068, 0.017447, 0.034884, 0.034884, 0.034884, 0.013613, 0.013613, 0.025316, 0.013821, 0.014075, 0.016257, 0.036378, 0.025762, 0.024393, 0.016021, 0.015078, 0.011518, 0.014075, 0.009294, 0.009483, 0.006482, 0.010926, 0.018106, 0.01227, 0.008002, 0.008723, 0.016528, 0.008895, 0.00777, 0.007645, 0.010926, 0.017138, 0.018415, 0.026892, 0.011669, 0.018787, 0.018106, 0.023963, 0.027463, 0.034884, 0.014315, 0.023534, 0.024826, 0.014075, 0.011518, 0.011106, 0.010926, 0.011669, 0.015078, 0.012491, 0.010509, 0.014783, 0.009977, 0.006039, 0.004646, 0.004736, 0.003431, 0.00246, 0.002606, 0.002581, 0.001906, 0.00243, 0.001649, 0.001305, 0.001872, 0.002881, 0.002976, 0.003804, 0.002662, 0.002396, 0.003246, 0.004976, 0.003298, 0.00407, 0.00543, 0.00543, 0.005992, 0.005992, 0.009401, 0.005872, 0.004899, 0.006142, 0.00777, 0.00962, 0.007645, 0.007495, 0.004899, 0.004414, 0.003607, 0.003804, 0.00515, 0.005011, 0.004899, 0.004483, 0.004646, 0.005249, 0.006567, 0.010509, 0.0198, 0.018106, 0.017138, 0.011903, 0.009401, 0.008156, 0.008002, 0.013821, 0.008624, 0.014586, 0.032017, 0.034884, 0.059222, 0.030003, 0.013821, 0.011106, 0.013016, 0.008075, 0.008409, 0.00777, 0.00543, 0.004208, 0.003298, 0.005086, 0.005011, 0.007877, 0.009483, 0.011342, 0.007091, 0.007091, 0.005992, 0.004315, 0.003757, 0.003366, 0.003341, 0.003079, 0.003671, 0.003341, 0.004483, 0.004388, 0.004414, 0.003864, 0.004899, 0.006482, 0.003757, 0.003757, 0.002396, 0.002512, 0.001722, 0.001722, 0.001855, 0.001692, 0.002581, 0.003555, 0.003512, 0.005086, 0.008525, 0.006421, 0.01227, 0.007031, 0.007031, 0.005503, 0.005872, 0.003997, 0.003366, 0.005378, 0.004835, 0.007177, 0.006795, 0.009977, 0.00962, 0.014586, 0.013613, 0.007877, 0.005249, 0.006142, 0.006421, 0.004736, 0.004775, 0.003864, 0.006078, 0.005318, 0.005378, 0.005799, 0.008804, 0.008075, 0.00543, 0.00962, 0.007259, 0.004921, 0.00389, 0.004208, 0.002662, 0.00246, 0.002581, 0.002349, 0.002396, 0.002276, 0.002014, 0.00152, 0.001232, 0.001288, 0.001481, 0.001541, 0.002057, 0.001318, 0.001602, 0.001597, 0.001499, 0.001541, 0.001778, 0.001872, 0.00225, 0.003014, 0.003701, 0.004483, 0.007031, 0.00515, 0.003607], '')</t>
  </si>
  <si>
    <t xml:space="preserve">F5S3B4|F5S3B4_9ENTR HTH-type transcriptional regulator MetR OS=Enterobacter hormaechei ATCC 49162 </t>
  </si>
  <si>
    <t>([0.109221, 0.111485, 0.064632, 0.094817, 0.137348, 0.078022, 0.10481, 0.125101, 0.086953, 0.092881, 0.096677, 0.092881, 0.134866, 0.106997, 0.182256, 0.11371, 0.11371, 0.182256, 0.182256, 0.179055, 0.257454, 0.232838, 0.182256, 0.26085, 0.26085, 0.25031, 0.25031, 0.239899, 0.264545, 0.268042, 0.30533, 0.332115, 0.359901, 0.30533, 0.335645, 0.225814, 0.31487, 0.225814, 0.137348, 0.090864, 0.088832, 0.090864, 0.10481, 0.167087, 0.200174, 0.127496, 0.129801, 0.127496, 0.132295, 0.144935, 0.222385, 0.21291, 0.225814, 0.147574, 0.15008, 0.090864, 0.167087, 0.102787, 0.142424, 0.243554, 0.318242, 0.25031, 0.173081, 0.203355, 0.206376, 0.109221, 0.15008, 0.144935, 0.21291, 0.139895, 0.120615, 0.116183, 0.066181, 0.066181, 0.122885, 0.219301, 0.308712, 0.311707, 0.40511, 0.436924, 0.339168, 0.332115, 0.311707, 0.370445, 0.247041, 0.257454, 0.26085, 0.291804, 0.295083, 0.232838, 0.225814, 0.225814, 0.134866, 0.139895, 0.132295, 0.142424, 0.102787, 0.058088, 0.06184, 0.066181, 0.031287, 0.054297, 0.056825, 0.098513, 0.059222, 0.125101, 0.118441, 0.129801, 0.137348, 0.120615, 0.203355, 0.185198, 0.179055, 0.281712, 0.370445, 0.291804, 0.264545, 0.182256, 0.281712, 0.295083, 0.288399, 0.433034, 0.4292, 0.332115, 0.342579, 0.461924, 0.4292, 0.440853, 0.422041, 0.422041, 0.359901, 0.271506, 0.346032, 0.352862, 0.356642, 0.36309, 0.346032, 0.25406, 0.394753, 0.377384, 0.339168, 0.339168, 0.219301, 0.222385, 0.216401, 0.206376, 0.232838, 0.196879, 0.100716, 0.179055, 0.088832, 0.161087, 0.164327, 0.191378, 0.116183, 0.076542, 0.03976, 0.060549, 0.122885, 0.111485, 0.11371, 0.134866, 0.078022, 0.11371, 0.096677, 0.161087, 0.170161, 0.142424, 0.102787, 0.18812, 0.200174, 0.324872, 0.321458, 0.308712, 0.284882, 0.380708, 0.468512, 0.58069, 0.509769, 0.387226, 0.281712, 0.18812, 0.18812, 0.206376, 0.239899, 0.26085, 0.26085, 0.25031, 0.173081, 0.271506, 0.17593, 0.081712, 0.071867, 0.066181, 0.058088, 0.040537, 0.041405, 0.045352, 0.037156, 0.067594, 0.066181, 0.11371, 0.216401, 0.196879, 0.185198, 0.17593, 0.182256, 0.129801, 0.144935, 0.232838, 0.229226, 0.239899, 0.271506, 0.196879, 0.125101, 0.222385, 0.275179, 0.196879, 0.15008, 0.15008, 0.144935, 0.191378, 0.196879, 0.102787, 0.083462, 0.116183, 0.071867, 0.085092, 0.129801, 0.06184, 0.036378, 0.023087, 0.042364, 0.073402, 0.078022, 0.144935, 0.137348, 0.170161, 0.239899, 0.185198, 0.15008, 0.10481, 0.134866, 0.129801, 0.216401, 0.164327, 0.191378, 0.284882, 0.26085, 0.179055, 0.185198, 0.25031, 0.31487, 0.219301, 0.134866, 0.170161, 0.137348, 0.096677, 0.088832, 0.094817, 0.15284, 0.222385, 0.298791, 0.288399, 0.295083, 0.31487, 0.311707, 0.31487, 0.311707, 0.284882, 0.264545, 0.278302, 0.275179, 0.275179, 0.328603, 0.418646, 0.458154, 0.483068, 0.525368, 0.461924, 0.465241, 0.465241, 0.366687, 0.387226, 0.288399, 0.216401, 0.18812, 0.275179, 0.239899, 0.239899, 0.264545, 0.394753, 0.486429, 0.494003, 0.51388, 0.468512, 0.505461, 0.497853, 0.42561, 0.454136, 0.553315, 0.541878, 0.534167, 0.685117, 0.529623, 0.703578, 0.791621, 0.791621, 0.788093, 0.81615, 0.798249, 0.795062, 0.745909, 0.73685, 0.720929, 0.671169, 0.808535], '')</t>
  </si>
  <si>
    <t>[177, 178, 278, 294, 296, 300, 301, 302, 303, 304, 305, 306, 307, 308, 309, 310, 311, 312, 313, 314, 315, 316]</t>
  </si>
  <si>
    <t xml:space="preserve">F5S3C0|F5S3C0_9ENTR DNA helicase OS=Enterobacter hormaechei ATCC 49162 </t>
  </si>
  <si>
    <t>([0.013016, 0.028107, 0.019401, 0.028107, 0.015694, 0.011669, 0.012727, 0.009977, 0.012727, 0.01078, 0.014783, 0.01227, 0.010672, 0.018787, 0.025316, 0.028695, 0.019109, 0.014783, 0.026338, 0.026338, 0.058088, 0.073402, 0.034068, 0.046336, 0.045352, 0.094817, 0.102787, 0.078022, 0.142424, 0.158265, 0.236433, 0.129801, 0.18812, 0.142424, 0.142424, 0.170161, 0.081712, 0.129801, 0.229226, 0.21291, 0.216401, 0.216401, 0.222385, 0.209395, 0.15284, 0.170161, 0.179055, 0.179055, 0.173081, 0.182256, 0.164327, 0.161087, 0.284882, 0.200174, 0.203355, 0.139895, 0.092881, 0.139895, 0.164327, 0.142424, 0.142424, 0.142424, 0.127496, 0.120615, 0.200174, 0.206376, 0.116183, 0.06184, 0.100716, 0.109221, 0.118441, 0.100716, 0.056825, 0.032017, 0.032017, 0.06184, 0.096677, 0.088832, 0.118441, 0.060549, 0.035586, 0.023087, 0.023534, 0.028695, 0.017797, 0.010926, 0.017138, 0.017447, 0.023963, 0.023534, 0.041405, 0.034068, 0.025762, 0.050641, 0.081712, 0.081712, 0.043307, 0.035586, 0.069024, 0.066181, 0.067594, 0.088832, 0.11371, 0.096677, 0.044297, 0.044297, 0.088832, 0.088832, 0.155435, 0.191378, 0.200174, 0.182256, 0.200174, 0.278302, 0.264545, 0.268042, 0.374039, 0.390993, 0.384043, 0.339168, 0.342579, 0.321458, 0.352862, 0.390993, 0.422041, 0.525368, 0.517562, 0.497853, 0.408655, 0.31487, 0.219301, 0.132295, 0.11371, 0.120615, 0.129801, 0.127496, 0.074921, 0.051831, 0.046336, 0.064632, 0.085092, 0.040537, 0.040537, 0.045352, 0.043307, 0.024826, 0.020165, 0.036378, 0.019109, 0.034068, 0.073402, 0.083462, 0.086953, 0.06184, 0.040537, 0.023087, 0.025316, 0.048328, 0.049374, 0.086953, 0.045352, 0.023087, 0.046336, 0.085092, 0.038042, 0.038042, 0.066181, 0.088832, 0.043307, 0.085092, 0.098513, 0.086953, 0.078022, 0.109221, 0.15008, 0.11371, 0.164327, 0.161087, 0.090864, 0.111485, 0.116183, 0.185198, 0.173081, 0.203355, 0.21291, 0.236433, 0.275179, 0.170161, 0.127496, 0.196879, 0.129801, 0.111485, 0.085092, 0.147574, 0.147574, 0.182256, 0.278302, 0.284882, 0.281712, 0.366687, 0.281712, 0.284882, 0.196879, 0.239899, 0.206376, 0.122885, 0.125101, 0.102787, 0.118441, 0.155435, 0.191378, 0.30533, 0.209395, 0.155435, 0.161087, 0.129801, 0.120615, 0.11371, 0.05306, 0.055536, 0.055536, 0.11371, 0.116183, 0.111485, 0.158265, 0.096677, 0.122885, 0.118441, 0.090864, 0.161087, 0.15008, 0.0704, 0.058088, 0.120615, 0.122885, 0.120615, 0.185198, 0.118441, 0.0704, 0.139895, 0.078022, 0.050641, 0.044297, 0.044297, 0.088832, 0.088832, 0.15008, 0.185198, 0.275179, 0.318242, 0.21291, 0.137348, 0.161087, 0.109221, 0.098513, 0.161087, 0.15284, 0.122885, 0.191378, 0.206376, 0.219301, 0.318242, 0.394753, 0.352862, 0.308712, 0.295083, 0.21291, 0.222385, 0.239899, 0.239899, 0.239899, 0.219301, 0.308712, 0.366687, 0.41194, 0.366687, 0.281712, 0.288399, 0.288399, 0.291804, 0.278302, 0.278302, 0.281712, 0.278302, 0.222385, 0.25406, 0.222385, 0.31487, 0.236433, 0.232838, 0.25031, 0.25031, 0.25406, 0.264545, 0.295083, 0.332115, 0.374039, 0.374039, 0.380708, 0.318242, 0.25031, 0.264545, 0.219301, 0.21291, 0.147574, 0.196879, 0.11371, 0.134866, 0.102787, 0.147574, 0.085092, 0.083462, 0.083462, 0.17593, 0.17593, 0.125101, 0.118441, 0.059222, 0.067594, 0.042364, 0.076542, 0.06184, 0.100716, 0.073402, 0.085092, 0.127496, 0.158265, 0.179055, 0.18812, 0.225814, 0.15008, 0.147574, 0.144935, 0.155435, 0.137348, 0.127496, 0.179055, 0.155435, 0.247041, 0.308712, 0.384043, 0.377384, 0.401658, 0.422041, 0.476583, 0.454136, 0.422041, 0.374039, 0.377384, 0.26085, 0.17593, 0.268042, 0.384043, 0.342579, 0.342579, 0.298791, 0.271506, 0.179055, 0.139895, 0.142424, 0.142424, 0.078022, 0.047319, 0.085092, 0.076542, 0.092881, 0.102787, 0.132295, 0.158265, 0.243554, 0.264545, 0.366687, 0.366687, 0.25031, 0.298791, 0.288399, 0.328603, 0.356642, 0.374039, 0.465241, 0.436924, 0.398279, 0.494003, 0.553315, 0.42561, 0.384043, 0.394753, 0.332115, 0.332115, 0.342579, 0.239899, 0.321458, 0.311707, 0.216401, 0.236433, 0.15008, 0.092881, 0.098513, 0.056825, 0.047319, 0.043307, 0.056825, 0.071867, 0.071867, 0.092881, 0.139895, 0.18812, 0.109221, 0.127496, 0.129801, 0.071867, 0.132295, 0.079919, 0.044297, 0.044297, 0.071867, 0.139895, 0.243554, 0.232838, 0.332115, 0.349426, 0.36309, 0.346032, 0.271506, 0.232838, 0.232838, 0.236433, 0.203355, 0.295083, 0.268042, 0.179055, 0.268042, 0.264545, 0.26085, 0.264545, 0.346032, 0.271506, 0.25031, 0.229226, 0.229226, 0.132295, 0.203355, 0.158265, 0.158265, 0.15008, 0.129801, 0.081712, 0.10481, 0.0704, 0.041405, 0.050641, 0.083462, 0.069024, 0.071867, 0.129801, 0.209395, 0.21291, 0.191378, 0.182256, 0.182256, 0.15284, 0.247041, 0.26085, 0.308712, 0.311707, 0.321458, 0.418646, 0.418646, 0.318242, 0.380708, 0.374039, 0.370445, 0.374039, 0.41194, 0.408655, 0.394753, 0.394753, 0.401658, 0.505461, 0.394753, 0.318242, 0.352862, 0.264545, 0.170161, 0.164327, 0.170161, 0.170161, 0.086953, 0.134866, 0.137348, 0.137348, 0.125101, 0.10481, 0.109221, 0.109221, 0.111485, 0.066181, 0.051831, 0.050641, 0.050641, 0.096677, 0.122885, 0.074921, 0.134866, 0.142424, 0.144935, 0.147574, 0.18812, 0.243554, 0.239899, 0.352862, 0.288399, 0.311707, 0.346032, 0.339168, 0.339168, 0.26085, 0.359901, 0.308712, 0.298791, 0.209395, 0.182256, 0.15008, 0.25406, 0.243554, 0.257454, 0.18812, 0.15284, 0.116183, 0.139895, 0.161087, 0.139895, 0.139895, 0.17593, 0.182256, 0.185198, 0.17593, 0.158265, 0.15008, 0.222385, 0.236433, 0.229226, 0.271506, 0.339168, 0.308712, 0.225814, 0.191378, 0.229226, 0.26085, 0.26085, 0.26085, 0.229226, 0.155435, 0.216401, 0.257454, 0.219301, 0.142424, 0.120615, 0.200174, 0.21291, 0.225814, 0.225814, 0.225814, 0.247041, 0.278302, 0.191378, 0.203355, 0.236433, 0.164327, 0.17593, 0.26085, 0.232838, 0.239899, 0.239899, 0.158265, 0.167087, 0.158265, 0.21291, 0.25031, 0.25031, 0.203355, 0.222385, 0.134866, 0.21291, 0.158265, 0.134866, 0.225814, 0.257454, 0.247041, 0.352862, 0.271506, 0.278302, 0.30533, 0.232838, 0.311707, 0.41194, 0.398279, 0.433034, 0.384043, 0.387226, 0.377384, 0.30533, 0.271506, 0.356642, 0.366687, 0.291804, 0.257454, 0.216401, 0.182256, 0.17593, 0.173081, 0.236433, 0.229226, 0.200174, 0.275179, 0.275179, 0.275179, 0.281712, 0.295083, 0.384043, 0.349426, 0.328603, 0.433034, 0.41194, 0.390993, 0.346032, 0.476583, 0.509769, 0.541878, 0.703578], '')</t>
  </si>
  <si>
    <t>[125, 126, 383, 478, 627, 628, 629]</t>
  </si>
  <si>
    <t xml:space="preserve">F5S3C4|F5S3C4_9ENTR Magnesium transport protein CorA OS=Enterobacter hormaechei ATCC 49162 </t>
  </si>
  <si>
    <t>([0.229226, 0.142424, 0.196879, 0.206376, 0.137348, 0.191378, 0.194234, 0.243554, 0.291804, 0.311707, 0.346032, 0.408655, 0.41194, 0.332115, 0.36309, 0.450668, 0.370445, 0.335645, 0.25031, 0.247041, 0.161087, 0.127496, 0.21291, 0.239899, 0.268042, 0.36309, 0.356642, 0.401658, 0.366687, 0.268042, 0.25406, 0.17593, 0.155435, 0.225814, 0.324872, 0.232838, 0.26085, 0.339168, 0.458154, 0.440853, 0.401658, 0.494003, 0.549308, 0.575842, 0.553315, 0.447574, 0.458154, 0.458154, 0.349426, 0.384043, 0.440853, 0.454136, 0.497853, 0.465241, 0.356642, 0.225814, 0.328603, 0.335645, 0.339168, 0.352862, 0.440853, 0.384043, 0.374039, 0.30533, 0.264545, 0.243554, 0.222385, 0.118441, 0.058088, 0.050641, 0.050641, 0.066181, 0.056825, 0.076542, 0.090864, 0.167087, 0.243554, 0.229226, 0.232838, 0.21291, 0.209395, 0.147574, 0.194234, 0.109221, 0.179055, 0.11371, 0.102787, 0.194234, 0.301917, 0.390993, 0.418646, 0.284882, 0.281712, 0.222385, 0.18812, 0.194234, 0.182256, 0.222385, 0.144935, 0.164327, 0.144935, 0.071867, 0.098513, 0.0704, 0.083462, 0.071867, 0.100716, 0.098513, 0.078022, 0.0704, 0.076542, 0.134866, 0.203355, 0.170161, 0.219301, 0.243554, 0.229226, 0.257454, 0.21291, 0.216401, 0.196879, 0.15008, 0.17593, 0.122885, 0.196879, 0.200174, 0.122885, 0.161087, 0.182256, 0.196879, 0.137348, 0.15008, 0.15008, 0.109221, 0.111485, 0.137348, 0.144935, 0.083462, 0.086953, 0.109221, 0.10481, 0.05306, 0.088832, 0.147574, 0.139895, 0.147574, 0.21291, 0.229226, 0.209395, 0.194234, 0.137348, 0.137348, 0.098513, 0.100716, 0.161087, 0.185198, 0.185198, 0.170161, 0.264545, 0.264545, 0.161087, 0.25031, 0.356642, 0.324872, 0.222385, 0.308712, 0.298791, 0.21291, 0.271506, 0.291804, 0.209395, 0.301917, 0.40511, 0.346032, 0.328603, 0.206376, 0.206376, 0.132295, 0.127496, 0.069024, 0.042364, 0.042364, 0.030611, 0.029376, 0.038042, 0.073402, 0.071867, 0.054297, 0.05306, 0.071867, 0.028695, 0.028107, 0.016257, 0.015078, 0.024393, 0.0198, 0.03976, 0.022306, 0.042364, 0.044297, 0.079919, 0.118441, 0.116183, 0.161087, 0.161087, 0.125101, 0.116183, 0.132295, 0.090864, 0.088832, 0.079919, 0.173081, 0.164327, 0.257454, 0.257454, 0.167087, 0.120615, 0.144935, 0.225814, 0.209395, 0.229226, 0.225814, 0.132295, 0.11371, 0.106997, 0.098513, 0.074921, 0.083462, 0.033407, 0.034068, 0.046336, 0.050641, 0.036378, 0.055536, 0.035586, 0.036378, 0.030611, 0.030003, 0.026892, 0.015344, 0.016021, 0.015078, 0.016528, 0.028107, 0.032017, 0.016826, 0.017138, 0.015078, 0.008409, 0.013613, 0.014783, 0.012491, 0.011669, 0.009865, 0.008525, 0.006567, 0.004835, 0.00777, 0.013265, 0.013016, 0.013016, 0.008624, 0.007177, 0.006795, 0.006701, 0.006567, 0.009294, 0.007645, 0.01204, 0.011669, 0.012727, 0.010221, 0.011518, 0.013265, 0.021816, 0.018787, 0.040537, 0.034884, 0.028107, 0.011669, 0.011106, 0.01078, 0.018787, 0.023534, 0.019109, 0.011342, 0.011518, 0.007031, 0.007031, 0.004835, 0.005223, 0.004414, 0.006533, 0.005623, 0.004577, 0.004689, 0.004646, 0.003405, 0.003478, 0.002366, 0.003555, 0.003555, 0.004899, 0.004689, 0.003341, 0.002623, 0.003053, 0.003461, 0.004388, 0.004247, 0.005011, 0.006142, 0.005734, 0.004388, 0.00543, 0.004921], '')</t>
  </si>
  <si>
    <t>[42, 43, 44]</t>
  </si>
  <si>
    <t xml:space="preserve">F5S3C5|F5S3C5_9ENTR DNA 3'-5' helicase OS=Enterobacter hormaechei ATCC 49162 </t>
  </si>
  <si>
    <t>([0.450668, 0.486429, 0.401658, 0.4292, 0.30533, 0.229226, 0.167087, 0.203355, 0.229226, 0.17593, 0.21291, 0.268042, 0.243554, 0.288399, 0.288399, 0.291804, 0.25406, 0.257454, 0.225814, 0.264545, 0.229226, 0.278302, 0.278302, 0.356642, 0.275179, 0.298791, 0.311707, 0.311707, 0.275179, 0.275179, 0.324872, 0.308712, 0.301917, 0.295083, 0.284882, 0.284882, 0.278302, 0.243554, 0.225814, 0.191378, 0.225814, 0.229226, 0.144935, 0.122885, 0.056825, 0.056825, 0.102787, 0.144935, 0.161087, 0.196879, 0.21291, 0.185198, 0.18812, 0.219301, 0.134866, 0.129801, 0.074921, 0.058088, 0.073402, 0.081712, 0.122885, 0.060549, 0.060549, 0.116183, 0.137348, 0.209395, 0.268042, 0.229226, 0.243554, 0.268042, 0.25406, 0.243554, 0.308712, 0.219301, 0.167087, 0.271506, 0.194234, 0.236433, 0.278302, 0.308712, 0.370445, 0.377384, 0.494003, 0.490133, 0.433034, 0.321458, 0.284882, 0.308712, 0.339168, 0.216401, 0.264545, 0.264545, 0.179055, 0.15284, 0.236433, 0.26085, 0.170161, 0.170161, 0.206376, 0.182256, 0.179055, 0.182256, 0.139895, 0.144935, 0.125101, 0.164327, 0.182256, 0.275179, 0.281712, 0.284882, 0.284882, 0.291804, 0.203355, 0.200174, 0.232838, 0.229226, 0.239899, 0.332115, 0.422041, 0.335645, 0.36309, 0.275179, 0.18812, 0.229226, 0.219301, 0.167087, 0.094817, 0.155435, 0.11371, 0.083462, 0.086953, 0.100716, 0.098513, 0.170161, 0.25406, 0.25406, 0.15284, 0.167087, 0.18812, 0.17593, 0.268042, 0.243554, 0.288399, 0.264545, 0.170161, 0.106997, 0.179055, 0.264545, 0.271506, 0.298791, 0.349426, 0.349426, 0.436924, 0.339168, 0.324872, 0.356642, 0.346032, 0.461924, 0.342579, 0.321458, 0.324872, 0.206376, 0.232838, 0.291804, 0.433034, 0.465241, 0.585406, 0.58069, 0.585406, 0.447574, 0.454136, 0.461924, 0.377384, 0.278302, 0.366687, 0.342579, 0.216401, 0.225814, 0.239899, 0.301917, 0.225814, 0.239899, 0.339168, 0.31487, 0.301917, 0.185198, 0.185198, 0.182256, 0.096677, 0.079919, 0.161087, 0.094817, 0.050641, 0.045352, 0.079919, 0.069024, 0.079919, 0.15008, 0.086953, 0.040537, 0.028107, 0.046336, 0.042364, 0.055536, 0.066181, 0.037156, 0.038042, 0.06184, 0.058088, 0.066181, 0.073402, 0.074921, 0.120615, 0.109221, 0.17593, 0.191378, 0.144935, 0.090864, 0.055536, 0.098513, 0.185198, 0.170161, 0.164327, 0.17593, 0.15008, 0.158265, 0.247041, 0.247041, 0.247041, 0.167087, 0.222385, 0.142424, 0.081712, 0.079919, 0.088832, 0.050641, 0.03976, 0.067594, 0.118441, 0.170161, 0.161087, 0.15008, 0.182256, 0.142424, 0.083462, 0.05306, 0.049374, 0.049374, 0.088832, 0.088832, 0.15008, 0.170161, 0.179055, 0.17593, 0.182256, 0.170161, 0.243554, 0.271506, 0.239899, 0.236433, 0.170161, 0.182256, 0.194234, 0.17593, 0.216401, 0.291804, 0.25031, 0.170161, 0.170161, 0.170161, 0.088832, 0.102787, 0.102787, 0.139895, 0.219301, 0.225814, 0.232838, 0.232838, 0.15284, 0.191378, 0.191378, 0.268042, 0.170161, 0.15284, 0.225814, 0.229226, 0.232838, 0.349426, 0.349426, 0.25031, 0.236433, 0.311707, 0.25031, 0.264545, 0.264545, 0.17593, 0.10481, 0.185198, 0.200174, 0.301917, 0.298791, 0.288399, 0.271506, 0.275179, 0.278302, 0.278302, 0.264545, 0.185198, 0.100716, 0.170161, 0.26085, 0.264545, 0.222385, 0.264545, 0.25031, 0.295083, 0.414856, 0.418646, 0.401658, 0.30533, 0.216401, 0.144935, 0.125101, 0.0704, 0.127496, 0.139895, 0.085092, 0.094817, 0.164327, 0.225814, 0.216401, 0.125101, 0.086953, 0.088832, 0.088832, 0.086953, 0.047319, 0.038042, 0.069024, 0.037156, 0.066181, 0.116183, 0.17593, 0.203355, 0.301917, 0.26085, 0.173081, 0.264545, 0.26085, 0.179055, 0.182256, 0.120615, 0.132295, 0.120615, 0.164327, 0.15284, 0.167087, 0.216401, 0.222385, 0.216401, 0.30533, 0.232838, 0.147574, 0.147574, 0.158265, 0.134866, 0.098513, 0.096677, 0.094817, 0.059222, 0.094817, 0.092881, 0.17593, 0.179055, 0.247041, 0.173081, 0.11371, 0.10481, 0.125101, 0.098513, 0.096677, 0.05306, 0.042364, 0.078022, 0.0704, 0.069024, 0.090864, 0.086953, 0.139895, 0.142424, 0.173081, 0.11371, 0.134866, 0.066181, 0.064632, 0.064632, 0.067594, 0.067594, 0.056825, 0.06184, 0.071867, 0.081712, 0.15284, 0.257454, 0.216401, 0.196879, 0.11371, 0.11371, 0.17593, 0.127496, 0.081712, 0.10481, 0.173081, 0.203355, 0.295083, 0.370445, 0.377384, 0.374039, 0.458154, 0.497853, 0.476583, 0.490133, 0.394753, 0.398279, 0.324872, 0.288399, 0.30533, 0.41194, 0.374039, 0.380708, 0.440853, 0.521092, 0.497853, 0.497853, 0.380708, 0.380708, 0.308712, 0.206376, 0.298791, 0.271506, 0.194234, 0.194234, 0.200174, 0.203355, 0.132295, 0.18812, 0.264545, 0.268042, 0.236433, 0.18812, 0.164327, 0.173081, 0.155435, 0.142424, 0.122885, 0.185198, 0.158265, 0.158265, 0.26085, 0.247041, 0.17593, 0.170161, 0.191378, 0.118441, 0.116183, 0.185198, 0.155435, 0.092881, 0.083462, 0.102787, 0.170161, 0.200174, 0.173081, 0.191378, 0.185198, 0.247041, 0.173081, 0.200174, 0.21291, 0.21291, 0.229226, 0.342579, 0.41194, 0.332115, 0.328603, 0.40511, 0.408655, 0.436924, 0.521092, 0.465241, 0.447574, 0.440853, 0.40511, 0.349426, 0.356642, 0.398279, 0.377384, 0.447574, 0.444081, 0.538167, 0.517562, 0.51388, 0.505461, 0.525368, 0.59508, 0.59014, 0.622677, 0.622677, 0.529623, 0.545602, 0.671169, 0.58069, 0.497853, 0.534167, 0.608892, 0.59508, 0.570702, 0.553315, 0.454136, 0.450668, 0.349426, 0.370445, 0.384043, 0.394753, 0.398279, 0.422041, 0.525368, 0.42561, 0.380708, 0.497853, 0.401658, 0.390993, 0.440853, 0.401658, 0.318242, 0.346032, 0.342579, 0.324872, 0.298791, 0.321458, 0.339168, 0.398279, 0.387226, 0.390993, 0.374039, 0.366687, 0.328603, 0.328603, 0.41194, 0.335645, 0.30533, 0.390993, 0.36309, 0.321458, 0.433034, 0.433034, 0.40511, 0.408655, 0.359901, 0.387226, 0.465241, 0.42561, 0.440853, 0.444081, 0.352862, 0.366687, 0.268042, 0.324872, 0.321458, 0.25406, 0.271506, 0.194234, 0.134866, 0.155435, 0.185198, 0.191378, 0.278302, 0.311707, 0.275179, 0.257454, 0.284882, 0.284882, 0.311707, 0.295083, 0.291804, 0.295083, 0.288399, 0.398279, 0.366687, 0.36309, 0.41194, 0.436924, 0.534167, 0.626927, 0.648219, 0.680603, 0.653063, 0.541878, 0.51388, 0.458154, 0.490133, 0.461924, 0.394753, 0.398279, 0.418646, 0.394753, 0.436924, 0.4292, 0.408655, 0.328603, 0.335645, 0.268042, 0.342579, 0.243554, 0.203355, 0.203355, 0.216401, 0.216401, 0.278302, 0.225814, 0.216401, 0.281712, 0.271506, 0.349426, 0.275179, 0.196879, 0.225814, 0.25031, 0.275179, 0.281712, 0.352862, 0.243554, 0.236433, 0.229226, 0.328603, 0.278302, 0.295083, 0.298791, 0.318242, 0.26085, 0.271506, 0.370445, 0.380708, 0.321458, 0.301917, 0.291804, 0.374039, 0.339168, 0.342579, 0.229226, 0.232838, 0.232838, 0.36309, 0.380708, 0.377384, 0.370445, 0.450668, 0.414856, 0.370445, 0.359901, 0.422041, 0.521092, 0.422041, 0.408655, 0.486429, 0.5017, 0.608892, 0.626927, 0.666105, 0.557691, 0.661982, 0.562014, 0.56648, 0.538167, 0.618285, 0.538167, 0.525368, 0.529623, 0.534167, 0.56648, 0.454136, 0.458154, 0.433034, 0.521092, 0.529623, 0.436924, 0.366687, 0.366687, 0.281712, 0.288399, 0.370445, 0.374039, 0.450668, 0.454136, 0.458154, 0.461924, 0.525368, 0.447574, 0.444081, 0.380708, 0.359901, 0.359901, 0.36309, 0.356642, 0.359901, 0.349426, 0.349426, 0.40511, 0.284882, 0.288399, 0.222385, 0.200174, 0.182256, 0.122885, 0.102787, 0.096677, 0.060549, 0.06312, 0.100716, 0.066181, 0.078022, 0.071867, 0.111485, 0.085092, 0.06312, 0.044297, 0.030003, 0.042364, 0.028695, 0.06184], '')</t>
  </si>
  <si>
    <t>[166, 167, 168, 431, 488, 499, 500, 501, 502, 503, 504, 505, 506, 507, 508, 509, 510, 511, 513, 514, 515, 516, 517, 526, 592, 593, 594, 595, 596, 597, 598, 661, 665, 666, 667, 668, 669, 670, 671, 672, 673, 674, 675, 676, 677, 678, 679, 683, 684, 696]</t>
  </si>
  <si>
    <t xml:space="preserve">F5S3C7|F5S3C7_9ENTR Tyrosine recombinase XerC OS=Enterobacter hormaechei ATCC 49162 </t>
  </si>
  <si>
    <t>([0.196879, 0.243554, 0.125101, 0.076542, 0.106997, 0.064632, 0.044297, 0.059222, 0.046336, 0.066181, 0.083462, 0.111485, 0.064632, 0.060549, 0.074921, 0.073402, 0.127496, 0.092881, 0.051831, 0.054297, 0.048328, 0.050641, 0.049374, 0.106997, 0.102787, 0.106997, 0.15008, 0.142424, 0.120615, 0.182256, 0.100716, 0.083462, 0.081712, 0.144935, 0.081712, 0.066181, 0.0704, 0.069024, 0.116183, 0.102787, 0.100716, 0.17593, 0.120615, 0.125101, 0.096677, 0.134866, 0.132295, 0.10481, 0.173081, 0.203355, 0.10481, 0.122885, 0.098513, 0.092881, 0.085092, 0.147574, 0.15008, 0.225814, 0.239899, 0.158265, 0.26085, 0.284882, 0.239899, 0.298791, 0.203355, 0.206376, 0.158265, 0.15284, 0.142424, 0.142424, 0.122885, 0.144935, 0.200174, 0.268042, 0.164327, 0.090864, 0.096677, 0.049374, 0.028695, 0.018415, 0.030003, 0.032017, 0.025762, 0.034068, 0.020522, 0.034884, 0.034884, 0.066181, 0.083462, 0.116183, 0.116183, 0.137348, 0.127496, 0.109221, 0.11371, 0.232838, 0.346032, 0.308712, 0.450668, 0.534167, 0.622677, 0.509769, 0.538167, 0.538167, 0.538167, 0.529623, 0.534167, 0.490133, 0.483068, 0.454136, 0.414856, 0.42561, 0.422041, 0.436924, 0.377384, 0.377384, 0.247041, 0.25031, 0.194234, 0.17593, 0.18812, 0.216401, 0.219301, 0.164327, 0.11371, 0.100716, 0.179055, 0.170161, 0.206376, 0.170161, 0.102787, 0.158265, 0.102787, 0.086953, 0.085092, 0.142424, 0.120615, 0.196879, 0.125101, 0.194234, 0.118441, 0.111485, 0.096677, 0.098513, 0.078022, 0.129801, 0.079919, 0.078022, 0.054297, 0.066181, 0.083462, 0.085092, 0.083462, 0.073402, 0.094817, 0.161087, 0.161087, 0.194234, 0.137348, 0.120615, 0.083462, 0.11371, 0.116183, 0.11371, 0.179055, 0.236433, 0.225814, 0.321458, 0.31487, 0.377384, 0.291804, 0.318242, 0.308712, 0.308712, 0.387226, 0.394753, 0.36309, 0.298791, 0.288399, 0.243554, 0.264545, 0.339168, 0.380708, 0.271506, 0.191378, 0.194234, 0.129801, 0.125101, 0.118441, 0.074921, 0.038042, 0.066181, 0.055536, 0.098513, 0.10481, 0.11371, 0.090864, 0.06312, 0.047319, 0.028107, 0.056825, 0.100716, 0.055536, 0.05306, 0.106997, 0.161087, 0.094817, 0.147574, 0.129801, 0.127496, 0.203355, 0.247041, 0.26085, 0.257454, 0.25031, 0.139895, 0.116183, 0.139895, 0.116183, 0.203355, 0.194234, 0.200174, 0.206376, 0.291804, 0.206376, 0.219301, 0.222385, 0.318242, 0.257454, 0.288399, 0.324872, 0.31487, 0.384043, 0.288399, 0.281712, 0.291804, 0.401658, 0.318242, 0.284882, 0.40511, 0.41194, 0.472492, 0.384043, 0.380708, 0.377384, 0.461924, 0.447574, 0.450668, 0.359901, 0.42561, 0.422041, 0.328603, 0.335645, 0.342579, 0.346032, 0.268042, 0.264545, 0.271506, 0.359901, 0.398279, 0.311707, 0.301917, 0.335645, 0.422041, 0.4292, 0.346032, 0.257454, 0.26085, 0.268042, 0.268042, 0.268042, 0.161087, 0.229226, 0.222385, 0.142424, 0.191378, 0.264545, 0.200174, 0.118441, 0.134866, 0.109221, 0.15008, 0.158265, 0.185198, 0.185198, 0.15284, 0.232838, 0.328603, 0.324872, 0.321458, 0.387226, 0.366687, 0.476583, 0.444081, 0.41194, 0.505461, 0.525368, 0.509769, 0.622677, 0.827927], '')</t>
  </si>
  <si>
    <t>[99, 100, 101, 102, 103, 104, 105, 106, 295, 296, 297, 298, 299]</t>
  </si>
  <si>
    <t xml:space="preserve">F5S3D1|F5S3D1_9ENTR Iron-sulfur cluster assembly protein CyaY OS=Enterobacter hormaechei ATCC 49162 </t>
  </si>
  <si>
    <t>([0.31487, 0.356642, 0.25406, 0.170161, 0.164327, 0.200174, 0.147574, 0.194234, 0.247041, 0.25406, 0.200174, 0.243554, 0.247041, 0.158265, 0.170161, 0.155435, 0.257454, 0.26085, 0.288399, 0.298791, 0.328603, 0.25406, 0.271506, 0.278302, 0.366687, 0.40511, 0.40511, 0.408655, 0.30533, 0.288399, 0.216401, 0.288399, 0.182256, 0.191378, 0.281712, 0.275179, 0.268042, 0.247041, 0.182256, 0.118441, 0.120615, 0.116183, 0.15284, 0.147574, 0.232838, 0.26085, 0.17593, 0.161087, 0.239899, 0.264545, 0.182256, 0.18812, 0.170161, 0.243554, 0.21291, 0.216401, 0.216401, 0.225814, 0.155435, 0.21291, 0.18812, 0.268042, 0.179055, 0.185198, 0.17593, 0.167087, 0.15284, 0.155435, 0.120615, 0.073402, 0.11371, 0.161087, 0.232838, 0.257454, 0.298791, 0.311707, 0.203355, 0.129801, 0.134866, 0.139895, 0.090864, 0.17593, 0.179055, 0.236433, 0.225814, 0.225814, 0.196879, 0.18812, 0.247041, 0.311707, 0.398279, 0.36309, 0.321458, 0.321458, 0.216401, 0.185198, 0.158265, 0.225814, 0.298791, 0.257454, 0.335645, 0.4292, 0.377384, 0.324872, 0.332115, 0.335645], '')</t>
  </si>
  <si>
    <t xml:space="preserve">F5S3D2|F5S3D2_9ENTR Adenylate cyclase OS=Enterobacter hormaechei ATCC 49162 </t>
  </si>
  <si>
    <t>([0.037156, 0.024826, 0.047319, 0.049374, 0.030611, 0.049374, 0.071867, 0.051831, 0.069024, 0.055536, 0.078022, 0.109221, 0.15284, 0.15008, 0.200174, 0.264545, 0.194234, 0.18812, 0.295083, 0.268042, 0.155435, 0.155435, 0.236433, 0.158265, 0.116183, 0.185198, 0.116183, 0.067594, 0.129801, 0.129801, 0.122885, 0.067594, 0.064632, 0.043307, 0.0704, 0.083462, 0.118441, 0.096677, 0.074921, 0.074921, 0.090864, 0.100716, 0.058088, 0.060549, 0.090864, 0.161087, 0.111485, 0.194234, 0.275179, 0.247041, 0.155435, 0.147574, 0.144935, 0.076542, 0.134866, 0.161087, 0.182256, 0.173081, 0.25406, 0.301917, 0.281712, 0.278302, 0.278302, 0.281712, 0.268042, 0.288399, 0.196879, 0.284882, 0.182256, 0.109221, 0.106997, 0.17593, 0.225814, 0.339168, 0.486429, 0.486429, 0.390993, 0.370445, 0.384043, 0.370445, 0.36309, 0.377384, 0.295083, 0.414856, 0.40511, 0.40511, 0.384043, 0.401658, 0.291804, 0.366687, 0.414856, 0.418646, 0.41194, 0.461924, 0.422041, 0.390993, 0.318242, 0.384043, 0.394753, 0.36309, 0.271506, 0.268042, 0.247041, 0.346032, 0.232838, 0.339168, 0.247041, 0.144935, 0.147574, 0.142424, 0.139895, 0.179055, 0.17593, 0.096677, 0.056825, 0.064632, 0.069024, 0.116183, 0.129801, 0.120615, 0.125101, 0.139895, 0.090864, 0.096677, 0.083462, 0.127496, 0.064632, 0.106997, 0.132295, 0.120615, 0.219301, 0.222385, 0.122885, 0.106997, 0.170161, 0.239899, 0.15284, 0.144935, 0.092881, 0.092881, 0.064632, 0.060549, 0.049374, 0.041405, 0.024393, 0.016528, 0.018415, 0.036378, 0.038858, 0.060549, 0.048328, 0.03976, 0.038042, 0.081712, 0.109221, 0.122885, 0.125101, 0.182256, 0.118441, 0.164327, 0.147574, 0.216401, 0.236433, 0.257454, 0.36309, 0.436924, 0.534167, 0.521092, 0.486429, 0.390993, 0.318242, 0.349426, 0.281712, 0.30533, 0.311707, 0.182256, 0.118441, 0.111485, 0.118441, 0.155435, 0.111485, 0.10481, 0.055536, 0.041405, 0.071867, 0.067594, 0.066181, 0.035586, 0.020876, 0.012491, 0.020522, 0.025316, 0.028107, 0.058088, 0.029376, 0.028107, 0.064632, 0.122885, 0.142424, 0.144935, 0.102787, 0.155435, 0.17593, 0.170161, 0.139895, 0.109221, 0.109221, 0.069024, 0.069024, 0.111485, 0.203355, 0.194234, 0.173081, 0.15284, 0.134866, 0.243554, 0.239899, 0.239899, 0.125101, 0.066181, 0.066181, 0.067594, 0.060549, 0.055536, 0.056825, 0.081712, 0.10481, 0.06184, 0.102787, 0.139895, 0.155435, 0.164327, 0.100716, 0.071867, 0.118441, 0.092881, 0.074921, 0.040537, 0.018106, 0.037156, 0.038042, 0.020876, 0.034068, 0.033407, 0.0198, 0.034884, 0.035586, 0.044297, 0.044297, 0.044297, 0.044297, 0.026892, 0.015694, 0.023963, 0.05306, 0.031287, 0.023087, 0.014783, 0.025762, 0.044297, 0.024393, 0.040537, 0.034068, 0.038858, 0.023087, 0.048328, 0.047319, 0.058088, 0.044297, 0.043307, 0.026338, 0.026338, 0.037156, 0.067594, 0.03976, 0.037156, 0.066181, 0.102787, 0.102787, 0.088832, 0.11371, 0.182256, 0.196879, 0.222385, 0.15284, 0.232838, 0.132295, 0.127496, 0.064632, 0.074921, 0.106997, 0.10481, 0.078022, 0.06312, 0.045352, 0.046336, 0.05306, 0.047319, 0.034068, 0.06184, 0.071867, 0.037156, 0.022667, 0.021381, 0.030611, 0.025316, 0.028107, 0.05306, 0.043307, 0.078022, 0.0704, 0.048328, 0.090864, 0.086953, 0.076542, 0.092881, 0.142424, 0.085092, 0.043307, 0.037156, 0.020876, 0.019401, 0.022306, 0.023534, 0.024393, 0.028695, 0.029376, 0.026892, 0.024393, 0.032017, 0.028695, 0.025316, 0.027463, 0.018106, 0.029376, 0.021816, 0.022306, 0.022667, 0.038042, 0.054297, 0.06312, 0.106997, 0.11371, 0.100716, 0.106997, 0.098513, 0.109221, 0.092881, 0.094817, 0.048328, 0.047319, 0.05306, 0.0704, 0.106997, 0.096677, 0.081712, 0.125101, 0.079919, 0.086953, 0.088832, 0.122885, 0.15008, 0.161087, 0.081712, 0.134866, 0.118441, 0.125101, 0.122885, 0.161087, 0.158265, 0.278302, 0.236433, 0.225814, 0.225814, 0.243554, 0.247041, 0.196879, 0.247041, 0.298791, 0.25031, 0.196879, 0.21291, 0.239899, 0.144935, 0.243554, 0.25406, 0.257454, 0.167087, 0.15284, 0.116183, 0.100716, 0.088832, 0.102787, 0.111485, 0.11371, 0.06184, 0.100716, 0.111485, 0.102787, 0.102787, 0.127496, 0.179055, 0.182256, 0.18812, 0.18812, 0.194234, 0.132295, 0.132295, 0.21291, 0.216401, 0.328603, 0.275179, 0.194234, 0.173081, 0.139895, 0.066181, 0.118441, 0.100716, 0.088832, 0.106997, 0.127496, 0.132295, 0.076542, 0.076542, 0.043307, 0.050641, 0.056825, 0.098513, 0.167087, 0.098513, 0.100716, 0.116183, 0.191378, 0.194234, 0.219301, 0.26085, 0.401658, 0.408655, 0.352862, 0.450668, 0.308712, 0.216401, 0.137348, 0.137348, 0.15008, 0.25031, 0.31487, 0.298791, 0.243554, 0.247041, 0.335645, 0.349426, 0.324872, 0.196879, 0.194234, 0.125101, 0.067594, 0.06312, 0.056825, 0.079919, 0.088832, 0.164327, 0.203355, 0.308712, 0.370445, 0.25031, 0.142424, 0.137348, 0.139895, 0.17593, 0.185198, 0.116183, 0.118441, 0.066181, 0.144935, 0.225814, 0.219301, 0.222385, 0.222385, 0.225814, 0.173081, 0.102787, 0.085092, 0.054297, 0.040537, 0.020876, 0.018106, 0.034068, 0.034884, 0.020522, 0.01227, 0.011342, 0.017447, 0.016021, 0.028695, 0.025762, 0.016021, 0.014075, 0.013437, 0.012491, 0.012491, 0.021381, 0.035586, 0.028107, 0.038042, 0.050641, 0.059222, 0.102787, 0.094817, 0.05306, 0.098513, 0.173081, 0.129801, 0.088832, 0.071867, 0.073402, 0.047319, 0.079919, 0.155435, 0.243554, 0.137348, 0.155435, 0.086953, 0.079919, 0.071867, 0.127496, 0.100716, 0.18812, 0.222385, 0.25031, 0.339168, 0.295083, 0.194234, 0.15284, 0.21291, 0.271506, 0.182256, 0.264545, 0.17593, 0.17593, 0.17593, 0.200174, 0.15284, 0.147574, 0.088832, 0.098513, 0.092881, 0.064632, 0.059222, 0.030611, 0.027463, 0.032677, 0.041405, 0.059222, 0.086953, 0.041405, 0.034884, 0.064632, 0.06184, 0.073402, 0.047319, 0.048328, 0.03976, 0.051831, 0.044297, 0.078022, 0.116183, 0.06184, 0.11371, 0.069024, 0.059222, 0.054297, 0.022306, 0.021381, 0.027463, 0.034884, 0.078022, 0.086953, 0.047319, 0.025316, 0.024826, 0.038858, 0.038042, 0.050641, 0.050641, 0.060549, 0.034884, 0.020522, 0.034884, 0.035586, 0.055536, 0.058088, 0.066181, 0.142424, 0.094817, 0.086953, 0.086953, 0.048328, 0.044297, 0.035586, 0.0704, 0.109221, 0.118441, 0.125101, 0.155435, 0.122885, 0.120615, 0.203355, 0.26085, 0.17593, 0.164327, 0.173081, 0.191378, 0.111485, 0.10481, 0.155435, 0.132295, 0.129801, 0.206376, 0.21291, 0.298791, 0.257454, 0.284882, 0.301917, 0.30533, 0.332115, 0.295083, 0.398279, 0.31487, 0.232838, 0.236433, 0.155435, 0.144935, 0.229226, 0.31487, 0.222385, 0.219301, 0.257454, 0.167087, 0.098513, 0.092881, 0.11371, 0.132295, 0.071867, 0.06184, 0.060549, 0.034884, 0.034884, 0.031287, 0.05306, 0.066181, 0.06312, 0.118441, 0.0704, 0.067594, 0.037156, 0.066181, 0.066181, 0.067594, 0.116183, 0.191378, 0.203355, 0.203355, 0.206376, 0.278302, 0.167087, 0.158265, 0.21291, 0.200174, 0.200174, 0.132295, 0.194234, 0.284882, 0.275179, 0.370445, 0.271506, 0.359901, 0.278302, 0.179055, 0.092881, 0.102787, 0.098513, 0.054297, 0.056825, 0.036378, 0.036378, 0.047319, 0.051831, 0.060549, 0.060549, 0.067594, 0.111485, 0.096677, 0.056825, 0.06184, 0.028695, 0.032677, 0.033407, 0.047319, 0.055536, 0.106997, 0.100716, 0.109221, 0.170161, 0.096677, 0.142424, 0.144935, 0.132295, 0.122885, 0.083462, 0.139895, 0.086953, 0.086953, 0.106997, 0.179055, 0.170161, 0.206376, 0.284882, 0.194234, 0.25031, 0.339168, 0.275179, 0.203355, 0.200174, 0.206376, 0.185198, 0.158265, 0.15284, 0.243554, 0.25031, 0.236433, 0.15284, 0.219301, 0.120615, 0.059222, 0.026892, 0.028695, 0.049374, 0.049374, 0.086953, 0.078022, 0.083462, 0.106997, 0.158265, 0.078022, 0.085092, 0.100716, 0.073402, 0.044297, 0.023963, 0.025316, 0.047319, 0.085092, 0.090864, 0.167087, 0.236433, 0.36309, 0.281712, 0.185198, 0.191378, 0.191378, 0.125101, 0.125101, 0.15008, 0.142424, 0.239899, 0.243554, 0.346032, 0.339168, 0.349426, 0.436924, 0.440853, 0.349426, 0.335645, 0.318242, 0.206376, 0.158265, 0.142424, 0.196879, 0.275179, 0.278302, 0.288399, 0.36309, 0.232838, 0.239899, 0.167087, 0.173081, 0.155435, 0.139895, 0.122885, 0.11371, 0.125101, 0.056825, 0.096677, 0.058088, 0.0704, 0.144935, 0.125101, 0.079919, 0.086953, 0.054297, 0.033407, 0.033407, 0.021381, 0.047319, 0.046336, 0.078022, 0.06312, 0.069024, 0.045352, 0.055536, 0.111485, 0.050641, 0.10481, 0.100716, 0.170161, 0.125101, 0.071867, 0.142424, 0.243554, 0.167087, 0.209395, 0.308712, 0.26085, 0.346032, 0.339168, 0.352862, 0.359901, 0.359901, 0.377384, 0.359901, 0.352862, 0.335645, 0.465241, 0.380708, 0.268042, 0.25406, 0.264545, 0.332115, 0.301917, 0.236433, 0.301917, 0.318242, 0.243554, 0.26085, 0.196879, 0.139895], '')</t>
  </si>
  <si>
    <t>[166, 167]</t>
  </si>
  <si>
    <t xml:space="preserve">F5S3D5|F5S3D5_9ENTR Uroporphyrinogen-III synthase OS=Enterobacter hormaechei ATCC 49162 </t>
  </si>
  <si>
    <t>([0.271506, 0.318242, 0.387226, 0.4292, 0.324872, 0.25406, 0.281712, 0.30533, 0.225814, 0.25031, 0.243554, 0.194234, 0.203355, 0.308712, 0.318242, 0.36309, 0.239899, 0.239899, 0.116183, 0.142424, 0.067594, 0.042364, 0.046336, 0.020165, 0.019109, 0.040537, 0.067594, 0.067594, 0.076542, 0.076542, 0.098513, 0.122885, 0.125101, 0.100716, 0.106997, 0.167087, 0.161087, 0.264545, 0.182256, 0.206376, 0.182256, 0.288399, 0.394753, 0.390993, 0.418646, 0.335645, 0.191378, 0.164327, 0.102787, 0.090864, 0.155435, 0.129801, 0.102787, 0.11371, 0.147574, 0.0704, 0.055536, 0.0704, 0.060549, 0.106997, 0.106997, 0.106997, 0.100716, 0.102787, 0.096677, 0.106997, 0.17593, 0.179055, 0.236433, 0.328603, 0.301917, 0.328603, 0.321458, 0.26085, 0.222385, 0.182256, 0.200174, 0.229226, 0.222385, 0.264545, 0.264545, 0.321458, 0.229226, 0.194234, 0.120615, 0.120615, 0.182256, 0.15008, 0.247041, 0.216401, 0.129801, 0.164327, 0.090864, 0.088832, 0.086953, 0.18812, 0.137348, 0.229226, 0.222385, 0.239899, 0.144935, 0.134866, 0.170161, 0.179055, 0.129801, 0.125101, 0.127496, 0.069024, 0.100716, 0.109221, 0.06184, 0.11371, 0.111485, 0.096677, 0.083462, 0.147574, 0.122885, 0.185198, 0.15008, 0.094817, 0.047319, 0.049374, 0.048328, 0.044297, 0.076542, 0.132295, 0.209395, 0.196879, 0.30533, 0.185198, 0.106997, 0.17593, 0.185198, 0.185198, 0.18812, 0.206376, 0.219301, 0.21291, 0.219301, 0.219301, 0.318242, 0.339168, 0.440853, 0.335645, 0.264545, 0.264545, 0.18812, 0.116183, 0.125101, 0.109221, 0.118441, 0.164327, 0.161087, 0.15284, 0.085092, 0.15008, 0.158265, 0.125101, 0.139895, 0.15008, 0.15008, 0.116183, 0.161087, 0.085092, 0.158265, 0.194234, 0.173081, 0.243554, 0.239899, 0.247041, 0.264545, 0.25031, 0.209395, 0.15008, 0.158265, 0.239899, 0.229226, 0.239899, 0.232838, 0.144935, 0.139895, 0.167087, 0.127496, 0.0704, 0.132295, 0.078022, 0.05306, 0.069024, 0.03976, 0.036378, 0.020522, 0.018106, 0.032677, 0.054297, 0.041405, 0.023087, 0.014315, 0.013613, 0.009294, 0.010131, 0.009977, 0.007259, 0.005872, 0.006194, 0.008804, 0.009187, 0.012491, 0.012727, 0.009728, 0.015344, 0.026892, 0.038858, 0.03976, 0.038858, 0.021381, 0.040537, 0.034884, 0.064632, 0.071867, 0.06312, 0.06312, 0.06312, 0.092881, 0.139895, 0.206376, 0.182256, 0.179055, 0.196879, 0.291804, 0.288399, 0.194234, 0.125101, 0.132295, 0.122885, 0.066181, 0.118441, 0.098513, 0.158265, 0.127496, 0.098513, 0.158265, 0.142424, 0.222385, 0.222385, 0.173081, 0.120615], '')</t>
  </si>
  <si>
    <t xml:space="preserve">F5S3D6|F5S3D6_9ENTR Uroporphyrin-III C-methyltransferase OS=Enterobacter hormaechei ATCC 49162 </t>
  </si>
  <si>
    <t>([0.63748, 0.699094, 0.745909, 0.754692, 0.767246, 0.801317, 0.801317, 0.733139, 0.759478, 0.76285, 0.767246, 0.784345, 0.784345, 0.805026, 0.801317, 0.784345, 0.795062, 0.808535, 0.808535, 0.834292, 0.83125, 0.891961, 0.871313, 0.84206, 0.856457, 0.852992, 0.83125, 0.846163, 0.882776, 0.874069, 0.871313, 0.808535, 0.808535, 0.73685, 0.685117, 0.59014, 0.497853, 0.476583, 0.384043, 0.36309, 0.288399, 0.321458, 0.239899, 0.229226, 0.219301, 0.206376, 0.158265, 0.158265, 0.10481, 0.071867, 0.071867, 0.048328, 0.050641, 0.048328, 0.067594, 0.067594, 0.094817, 0.139895, 0.167087, 0.236433, 0.257454, 0.308712, 0.324872, 0.387226, 0.418646, 0.418646, 0.349426, 0.349426, 0.36309, 0.433034, 0.42561, 0.422041, 0.468512, 0.454136, 0.468512, 0.468512, 0.444081, 0.447574, 0.468512, 0.454136, 0.458154, 0.447574, 0.447574, 0.468512, 0.398279, 0.40511, 0.4292, 0.440853, 0.414856, 0.394753, 0.394753, 0.480142, 0.454136, 0.454136, 0.497853, 0.422041, 0.40511, 0.440853, 0.408655, 0.401658, 0.401658, 0.387226, 0.398279, 0.440853, 0.440853, 0.433034, 0.414856, 0.408655, 0.468512, 0.472492, 0.480142, 0.494003, 0.422041, 0.450668, 0.497853, 0.517562, 0.525368, 0.521092, 0.509769, 0.444081, 0.42561, 0.42561, 0.433034, 0.447574, 0.398279, 0.374039, 0.450668, 0.374039, 0.30533, 0.222385, 0.295083, 0.30533, 0.257454, 0.335645, 0.232838, 0.147574, 0.109221, 0.147574, 0.11371, 0.096677, 0.158265, 0.158265, 0.155435, 0.102787, 0.059222, 0.0704, 0.078022, 0.081712, 0.137348, 0.15008, 0.216401, 0.219301, 0.191378, 0.196879, 0.161087, 0.182256, 0.185198, 0.236433, 0.239899, 0.295083, 0.332115, 0.308712, 0.308712, 0.239899, 0.288399, 0.377384, 0.356642, 0.352862, 0.36309, 0.390993, 0.447574, 0.374039, 0.291804, 0.328603, 0.324872, 0.346032, 0.414856, 0.468512, 0.387226, 0.394753, 0.433034, 0.433034, 0.370445, 0.346032, 0.422041, 0.366687, 0.349426, 0.349426, 0.275179, 0.257454, 0.225814, 0.173081, 0.25406, 0.257454, 0.257454, 0.281712, 0.206376, 0.142424, 0.106997, 0.164327, 0.118441, 0.116183, 0.11371, 0.120615, 0.134866, 0.147574, 0.225814, 0.15284, 0.185198, 0.257454, 0.182256, 0.182256, 0.164327, 0.134866, 0.21291, 0.21291, 0.222385, 0.318242, 0.41194, 0.5017, 0.5017, 0.626927, 0.562014, 0.562014, 0.666105, 0.685117, 0.666105, 0.657645, 0.788093, 0.671169, 0.653063, 0.754692, 0.73685, 0.73685, 0.767246, 0.775545, 0.632174, 0.608892, 0.490133, 0.494003, 0.401658, 0.418646, 0.374039, 0.408655, 0.298791, 0.31487, 0.318242, 0.216401, 0.18812, 0.185198, 0.26085, 0.170161, 0.109221, 0.11371, 0.111485, 0.111485, 0.096677, 0.161087, 0.17593, 0.275179, 0.264545, 0.31487, 0.243554, 0.284882, 0.21291, 0.232838, 0.200174, 0.219301, 0.332115, 0.374039, 0.374039, 0.31487, 0.342579, 0.352862, 0.346032, 0.447574, 0.468512, 0.387226, 0.387226, 0.374039, 0.352862, 0.278302, 0.229226, 0.232838, 0.179055, 0.229226, 0.31487, 0.318242, 0.225814, 0.247041, 0.232838, 0.222385, 0.298791, 0.387226, 0.480142, 0.490133, 0.394753, 0.377384, 0.472492, 0.458154, 0.390993, 0.41194, 0.505461, 0.521092, 0.59508, 0.632174, 0.538167, 0.465241, 0.480142, 0.525368, 0.408655, 0.335645, 0.349426, 0.342579, 0.339168, 0.339168, 0.31487, 0.398279, 0.408655, 0.40511, 0.40511, 0.380708, 0.295083, 0.298791, 0.370445, 0.291804, 0.301917, 0.394753, 0.377384, 0.380708, 0.41194, 0.5017, 0.613573, 0.494003, 0.494003, 0.450668, 0.447574, 0.40511, 0.433034, 0.444081, 0.433034, 0.380708, 0.490133, 0.570702, 0.562014, 0.585406, 0.585406, 0.483068, 0.509769, 0.59014, 0.497853, 0.458154, 0.458154, 0.450668, 0.534167, 0.465241, 0.494003, 0.494003, 0.490133, 0.390993, 0.352862, 0.366687, 0.468512, 0.458154, 0.398279, 0.418646, 0.366687, 0.461924, 0.538167, 0.553315, 0.534167, 0.661982, 0.666105, 0.694846, 0.661982, 0.63748, 0.690604, 0.733139, 0.690604, 0.805026, 0.885302, 0.899122, 0.879233, 0.879233, 0.885302, 0.926919, 0.919029, 0.932927, 0.926919, 0.93079, 0.910643, 0.93079, 0.921076, 0.94331, 0.919029, 0.941505, 0.96342], '')</t>
  </si>
  <si>
    <t>[0, 1, 2, 3, 4, 5, 6, 7, 8, 9, 10, 11, 12, 13, 14, 15, 16, 17, 18, 19, 20, 21, 22, 23, 24, 25, 26, 27, 28, 29, 30, 31, 32, 33, 34, 35, 115, 116, 117, 118, 219, 220, 221, 222, 223, 224, 225, 226, 227, 228, 229, 230, 231, 232, 233, 234, 235, 236, 237, 302, 303, 304, 305, 306, 309, 331, 332, 343, 344, 345, 346, 348, 349, 354, 368, 369, 370, 371, 372, 373, 374, 375, 376, 377, 378, 379, 380, 381, 382, 383, 384, 385, 386, 387, 388, 389, 390, 391, 392, 393, 394, 395, 396]</t>
  </si>
  <si>
    <t xml:space="preserve">F5S3D7|F5S3D7_9ENTR Porphoryin biosynthesis protein HemY OS=Enterobacter hormaechei ATCC 49162 </t>
  </si>
  <si>
    <t>([0.000477, 0.000421, 0.000348, 0.00052, 0.000923, 0.000816, 0.000833, 0.000747, 0.001112, 0.001675, 0.001808, 0.00155, 0.001623, 0.002366, 0.002366, 0.00316, 0.004431, 0.004577, 0.004899, 0.005318, 0.005378, 0.007422, 0.011518, 0.022306, 0.030611, 0.017797, 0.038042, 0.032017, 0.069024, 0.073402, 0.060549, 0.048328, 0.100716, 0.125101, 0.0704, 0.042364, 0.022306, 0.013016, 0.013613, 0.01227, 0.013016, 0.023534, 0.015344, 0.010131, 0.007495, 0.005378, 0.005503, 0.004689, 0.005223, 0.005223, 0.003727, 0.0028, 0.002688, 0.002606, 0.002623, 0.002581, 0.002349, 0.003212, 0.004483, 0.005932, 0.006421, 0.009096, 0.009483, 0.013265, 0.019401, 0.016528, 0.015078, 0.016528, 0.0198, 0.031287, 0.028695, 0.058088, 0.102787, 0.170161, 0.144935, 0.144935, 0.243554, 0.366687, 0.377384, 0.380708, 0.387226, 0.436924, 0.332115, 0.229226, 0.232838, 0.15284, 0.222385, 0.349426, 0.42561, 0.436924, 0.346032, 0.346032, 0.352862, 0.281712, 0.295083, 0.328603, 0.239899, 0.200174, 0.196879, 0.191378, 0.194234, 0.164327, 0.200174, 0.301917, 0.366687, 0.374039, 0.476583, 0.545602, 0.458154, 0.390993, 0.398279, 0.40511, 0.318242, 0.229226, 0.281712, 0.243554, 0.25406, 0.318242, 0.332115, 0.339168, 0.342579, 0.321458, 0.352862, 0.352862, 0.349426, 0.352862, 0.335645, 0.30533, 0.288399, 0.36309, 0.444081, 0.339168, 0.436924, 0.517562, 0.59014, 0.622677, 0.675549, 0.545602, 0.585406, 0.632174, 0.622677, 0.626927, 0.680603, 0.562014, 0.59917, 0.509769, 0.549308, 0.468512, 0.5017, 0.480142, 0.41194, 0.394753, 0.408655, 0.408655, 0.342579, 0.349426, 0.342579, 0.349426, 0.444081, 0.458154, 0.461924, 0.444081, 0.414856, 0.374039, 0.476583, 0.444081, 0.447574, 0.450668, 0.534167, 0.450668, 0.384043, 0.454136, 0.380708, 0.461924, 0.490133, 0.56648, 0.608892, 0.666105, 0.666105, 0.575842, 0.468512, 0.450668, 0.390993, 0.390993, 0.408655, 0.40511, 0.384043, 0.366687, 0.278302, 0.275179, 0.349426, 0.42561, 0.394753, 0.370445, 0.366687, 0.332115, 0.264545, 0.182256, 0.158265, 0.094817, 0.081712, 0.155435, 0.161087, 0.203355, 0.203355, 0.191378, 0.164327, 0.191378, 0.203355, 0.288399, 0.30533, 0.311707, 0.318242, 0.349426, 0.444081, 0.454136, 0.461924, 0.461924, 0.557691, 0.538167, 0.545602, 0.632174, 0.465241, 0.380708, 0.408655, 0.352862, 0.328603, 0.359901, 0.356642, 0.398279, 0.387226, 0.356642, 0.352862, 0.268042, 0.26085, 0.268042, 0.268042, 0.26085, 0.257454, 0.247041, 0.257454, 0.229226, 0.15284, 0.243554, 0.339168, 0.342579, 0.418646, 0.436924, 0.4292, 0.42561, 0.436924, 0.454136, 0.490133, 0.414856, 0.538167, 0.447574, 0.458154, 0.384043, 0.359901, 0.40511, 0.384043, 0.390993, 0.497853, 0.525368, 0.436924, 0.433034, 0.366687, 0.377384, 0.394753, 0.398279, 0.401658, 0.414856, 0.380708, 0.380708, 0.458154, 0.335645, 0.339168, 0.25031, 0.321458, 0.346032, 0.295083, 0.31487, 0.295083, 0.301917, 0.291804, 0.384043, 0.384043, 0.433034, 0.346032, 0.278302, 0.247041, 0.182256, 0.116183, 0.158265, 0.144935, 0.086953, 0.137348, 0.203355, 0.295083, 0.298791, 0.332115, 0.42561, 0.440853, 0.366687, 0.370445, 0.458154, 0.4292, 0.346032, 0.346032, 0.433034, 0.505461, 0.450668, 0.51388, 0.618285, 0.494003, 0.505461, 0.618285, 0.608892, 0.661982, 0.541878, 0.444081, 0.308712, 0.298791, 0.288399, 0.295083, 0.288399, 0.298791, 0.31487, 0.318242, 0.298791, 0.288399, 0.281712, 0.366687, 0.377384, 0.278302, 0.349426, 0.352862, 0.324872, 0.328603, 0.219301, 0.278302, 0.257454, 0.346032, 0.328603, 0.308712, 0.308712, 0.30533, 0.30533, 0.298791, 0.41194, 0.450668, 0.4292, 0.324872, 0.335645, 0.236433, 0.311707, 0.206376, 0.137348, 0.137348, 0.144935, 0.206376, 0.155435, 0.25406, 0.25406, 0.284882, 0.30533, 0.377384, 0.418646, 0.422041, 0.436924, 0.377384, 0.346032, 0.342579, 0.414856, 0.398279, 0.483068, 0.517562, 0.653063, 0.653063, 0.585406, 0.486429, 0.486429, 0.486429, 0.486429, 0.505461, 0.51388, 0.51388, 0.521092, 0.486429, 0.486429, 0.458154, 0.465241, 0.472492, 0.480142, 0.5017, 0.486429, 0.472492, 0.4292, 0.394753, 0.5017], '')</t>
  </si>
  <si>
    <t>[107, 133, 134, 135, 136, 137, 138, 139, 140, 141, 142, 143, 144, 145, 146, 148, 168, 175, 176, 177, 178, 179, 218, 219, 220, 221, 254, 263, 310, 312, 313, 315, 316, 317, 318, 319, 376, 377, 378, 379, 384, 385, 386, 387, 394, 399]</t>
  </si>
  <si>
    <t xml:space="preserve">F5S3E0|F5S3E0_9ENTR UDP-N-acetyl-D-mannosaminuronic acid transferase OS=Enterobacter hormaechei ATCC 49162 </t>
  </si>
  <si>
    <t>([0.490133, 0.359901, 0.384043, 0.41194, 0.311707, 0.356642, 0.278302, 0.200174, 0.229226, 0.164327, 0.191378, 0.243554, 0.196879, 0.200174, 0.196879, 0.164327, 0.106997, 0.134866, 0.058088, 0.035586, 0.034068, 0.034068, 0.06312, 0.064632, 0.069024, 0.092881, 0.083462, 0.134866, 0.209395, 0.216401, 0.222385, 0.167087, 0.134866, 0.10481, 0.10481, 0.085092, 0.111485, 0.170161, 0.132295, 0.15284, 0.196879, 0.232838, 0.275179, 0.278302, 0.291804, 0.25031, 0.30533, 0.243554, 0.239899, 0.239899, 0.161087, 0.161087, 0.232838, 0.232838, 0.291804, 0.291804, 0.219301, 0.200174, 0.129801, 0.137348, 0.21291, 0.239899, 0.222385, 0.209395, 0.142424, 0.092881, 0.106997, 0.100716, 0.088832, 0.088832, 0.086953, 0.134866, 0.122885, 0.134866, 0.167087, 0.167087, 0.164327, 0.200174, 0.203355, 0.291804, 0.25406, 0.216401, 0.21291, 0.271506, 0.281712, 0.264545, 0.236433, 0.25406, 0.25406, 0.257454, 0.219301, 0.239899, 0.239899, 0.311707, 0.278302, 0.239899, 0.281712, 0.268042, 0.339168, 0.370445, 0.308712, 0.271506, 0.219301, 0.144935, 0.170161, 0.161087, 0.229226, 0.356642, 0.352862, 0.288399, 0.288399, 0.298791, 0.291804, 0.301917, 0.342579, 0.352862, 0.377384, 0.284882, 0.281712, 0.271506, 0.247041, 0.219301, 0.335645, 0.349426, 0.447574, 0.359901, 0.295083, 0.298791, 0.264545, 0.26085, 0.332115, 0.414856, 0.356642, 0.243554, 0.232838, 0.25031, 0.247041, 0.26085, 0.339168, 0.346032, 0.349426, 0.257454, 0.264545, 0.26085, 0.321458, 0.243554, 0.324872, 0.398279, 0.398279, 0.398279, 0.36309, 0.352862, 0.268042, 0.291804, 0.401658, 0.339168, 0.281712, 0.236433, 0.229226, 0.232838, 0.25406, 0.25031, 0.339168, 0.433034, 0.335645, 0.26085, 0.288399, 0.288399, 0.288399, 0.232838, 0.229226, 0.25406, 0.191378, 0.275179, 0.370445, 0.370445, 0.408655, 0.352862, 0.30533, 0.268042, 0.271506, 0.179055, 0.182256, 0.179055, 0.182256, 0.17593, 0.26085, 0.236433, 0.147574, 0.147574, 0.196879, 0.200174, 0.147574, 0.203355, 0.200174, 0.15008, 0.167087, 0.191378, 0.206376, 0.182256, 0.219301, 0.229226, 0.21291, 0.21291, 0.139895, 0.137348, 0.122885, 0.071867, 0.06312, 0.116183, 0.067594, 0.03976, 0.038858, 0.060549, 0.071867, 0.076542, 0.090864, 0.042364, 0.043307, 0.064632, 0.132295, 0.076542, 0.069024, 0.069024, 0.03976, 0.067594, 0.037156, 0.045352, 0.06184, 0.049374, 0.050641, 0.048328, 0.083462, 0.085092, 0.083462, 0.041405, 0.030611, 0.023963, 0.032677, 0.023963, 0.017797, 0.01227, 0.016826, 0.011669, 0.015694, 0.022667], '')</t>
  </si>
  <si>
    <t xml:space="preserve">F5S3E1|F5S3E1_9ENTR Probable ECA polymerase OS=Enterobacter hormaechei ATCC 49162 </t>
  </si>
  <si>
    <t>([0.003512, 0.003053, 0.002155, 0.001692, 0.001408, 0.001855, 0.002581, 0.002211, 0.001572, 0.001374, 0.001499, 0.001906, 0.001374, 0.001383, 0.001335, 0.000648, 0.001391, 0.000773, 0.00076, 0.001288, 0.001374, 0.001808, 0.00146, 0.002435, 0.002117, 0.003212, 0.00246, 0.001417, 0.001249, 0.002014, 0.001967, 0.001533, 0.000816, 0.000833, 0.000442, 0.000859, 0.000859, 0.000365, 0.000365, 0.000365, 0.000146, 0.000301, 0.000146, 0.000386, 0.000318, 0.000412, 0.000198, 0.000198, 0.000198, 0.000464, 0.00021, 0.000412, 0.000468, 0.000958, 0.001103, 0.001408, 0.001481, 0.002705, 0.004431, 0.004921, 0.003478, 0.003864, 0.003671, 0.004483, 0.003053, 0.002138, 0.003014, 0.003607, 0.004899, 0.006567, 0.003997, 0.004431, 0.003804, 0.003757, 0.002529, 0.002336, 0.001967, 0.001786, 0.001061, 0.001048, 0.001649, 0.002503, 0.002482, 0.00246, 0.00246, 0.003109, 0.004431, 0.004646, 0.005623, 0.004646, 0.006078, 0.010672, 0.020522, 0.032677, 0.027463, 0.022667, 0.054297, 0.064632, 0.069024, 0.15008, 0.083462, 0.090864, 0.094817, 0.173081, 0.083462, 0.120615, 0.071867, 0.037156, 0.023087, 0.011106, 0.010221, 0.00962, 0.006245, 0.005249, 0.003366, 0.003555, 0.005623, 0.003997, 0.004247, 0.002705, 0.001597, 0.001318, 0.000893, 0.000816, 0.000906, 0.001481, 0.00076, 0.00076, 0.000687, 0.000442, 0.000833, 0.000614, 0.000614, 0.00103, 0.000713, 0.001211, 0.001709, 0.001202, 0.000906, 0.001155, 0.001434, 0.002623, 0.003276, 0.00389, 0.00407, 0.002881, 0.002482, 0.002727, 0.004135, 0.006142, 0.006245, 0.003924, 0.003963, 0.002435, 0.001499, 0.00155, 0.001743, 0.001434, 0.001687, 0.001872, 0.001417, 0.001267, 0.000558, 0.000447, 0.000249, 0.000253, 0.000447, 0.000567, 0.000958, 0.000958, 0.00076, 0.000859, 0.000983, 0.000893, 0.000906, 0.001061, 0.001211, 0.00103, 0.001335, 0.001249, 0.001572, 0.001335, 0.001743, 0.002014, 0.00225, 0.003341, 0.00225, 0.001687, 0.001103, 0.000747, 0.000743, 0.000906, 0.001533, 0.002336, 0.00316, 0.005086, 0.005011, 0.004611, 0.003341, 0.002705, 0.002327, 0.00231, 0.002482, 0.00146, 0.001417, 0.001288, 0.000721, 0.001267, 0.000983, 0.000958, 0.001417, 0.001417, 0.000893, 0.000468, 0.000447, 0.000301, 0.000146, 0.000189, 0.000189, 0.000275, 0.000275, 0.000477, 0.000614, 0.000721, 0.000747, 0.001305, 0.001434, 0.001572, 0.001597, 0.001906, 0.001743, 0.001211, 0.000713, 0.000958, 0.000945, 0.001, 0.001597, 0.001541, 0.002035, 0.002035, 0.002482, 0.002194, 0.002194, 0.002194, 0.003014, 0.004976, 0.004358, 0.003963, 0.003607, 0.003727, 0.00292, 0.00316, 0.003014, 0.002976, 0.003512, 0.004976, 0.005223, 0.00543, 0.005011, 0.004899, 0.008002, 0.005318, 0.00777, 0.00962, 0.006421, 0.00543, 0.003555, 0.00283, 0.003177, 0.004689, 0.004736, 0.005086, 0.007877, 0.013265, 0.014075, 0.015078, 0.008409, 0.008409, 0.008002, 0.008895, 0.00777, 0.00777, 0.007645, 0.005378, 0.005086, 0.00777, 0.005734, 0.005683, 0.006245, 0.005992, 0.004135, 0.004315, 0.006421, 0.004431, 0.003177, 0.003276, 0.003276, 0.005011, 0.004835, 0.005249, 0.007645, 0.006194, 0.004414, 0.004388, 0.005932, 0.006142, 0.00515, 0.008525, 0.008525, 0.007031, 0.01227, 0.01227, 0.01227, 0.008409, 0.008156, 0.014075, 0.028107, 0.021816, 0.019401, 0.0198, 0.009728, 0.008409, 0.008276, 0.010926, 0.023963, 0.023087, 0.011903, 0.009015, 0.008624, 0.013613, 0.016021, 0.010131, 0.011518, 0.008409, 0.011669, 0.021381, 0.020876, 0.01078, 0.007091, 0.005223, 0.003804, 0.005872, 0.006701, 0.008804, 0.006245, 0.005086, 0.003864, 0.005503, 0.005623, 0.003997, 0.003014, 0.004161, 0.003804, 0.003276, 0.003997, 0.002881, 0.002057, 0.001344, 0.002078, 0.002276, 0.003177, 0.004513, 0.004431, 0.004689, 0.005503, 0.008156, 0.009294, 0.008409, 0.008409, 0.010672, 0.015078, 0.017447, 0.010131, 0.016528, 0.034884, 0.014586, 0.019109, 0.016257, 0.031287, 0.022667, 0.022667, 0.01078, 0.01078, 0.008002, 0.005249, 0.003997, 0.002705, 0.002435, 0.003461, 0.003671, 0.004161, 0.003405, 0.004431, 0.006078, 0.004208, 0.003405, 0.004921, 0.006039, 0.007091, 0.00558, 0.004161, 0.003821, 0.004899, 0.003701, 0.003478, 0.003212, 0.003997, 0.003997, 0.003757, 0.002662, 0.001722, 0.001232, 0.001499, 0.00146, 0.000983, 0.001142, 0.000945, 0.000614, 0.000348, 0.000262, 0.000412, 0.000799, 0.001172, 0.001417, 0.001288, 0.001267, 0.001872, 0.001855, 0.002688, 0.003555, 0.005318, 0.007555, 0.011518, 0.013613, 0.014315, 0.024826, 0.023963, 0.046336, 0.096677, 0.111485, 0.209395, 0.17593, 0.161087, 0.185198, 0.158265, 0.281712, 0.387226, 0.390993, 0.370445, 0.346032], '')</t>
  </si>
  <si>
    <t xml:space="preserve">F5S3E3|F5S3E3_9ENTR Lipid III flippase OS=Enterobacter hormaechei ATCC 49162 </t>
  </si>
  <si>
    <t>([0.020522, 0.020165, 0.028695, 0.045352, 0.025316, 0.019109, 0.026338, 0.016021, 0.020522, 0.020522, 0.025316, 0.019401, 0.011903, 0.013265, 0.010926, 0.010926, 0.008895, 0.006482, 0.007259, 0.007422, 0.007177, 0.005378, 0.006078, 0.006894, 0.006567, 0.009096, 0.008895, 0.008723, 0.009015, 0.00777, 0.008895, 0.009483, 0.008409, 0.013016, 0.020165, 0.018106, 0.011518, 0.020522, 0.022667, 0.016257, 0.025316, 0.016257, 0.019401, 0.015694, 0.012727, 0.010509, 0.010509, 0.009187, 0.005932, 0.008895, 0.010131, 0.007555, 0.007315, 0.013016, 0.008002, 0.005932, 0.007031, 0.009483, 0.009294, 0.013613, 0.025316, 0.027463, 0.034884, 0.079919, 0.106997, 0.055536, 0.078022, 0.085092, 0.106997, 0.139895, 0.122885, 0.134866, 0.206376, 0.191378, 0.144935, 0.194234, 0.191378, 0.139895, 0.132295, 0.054297, 0.050641, 0.050641, 0.023534, 0.016826, 0.011518, 0.006795, 0.007259, 0.004646, 0.003341, 0.003109, 0.003478, 0.003109, 0.002529, 0.00283, 0.00225, 0.002529, 0.00316, 0.003924, 0.003963, 0.002662, 0.003997, 0.004135, 0.004135, 0.005799, 0.005683, 0.006701, 0.01078, 0.009865, 0.01227, 0.023087, 0.023087, 0.018415, 0.018415, 0.013613, 0.008276, 0.01204, 0.009401, 0.009096, 0.006142, 0.007495, 0.008409, 0.007177, 0.007495, 0.005223, 0.003757, 0.003821, 0.003298, 0.002396, 0.002688, 0.00359, 0.003461, 0.00316, 0.004161, 0.004921, 0.005992, 0.006619, 0.006421, 0.008276, 0.007091, 0.007422, 0.007422, 0.007422, 0.005992, 0.004135, 0.00558, 0.007645, 0.007422, 0.005932, 0.008409, 0.00777, 0.005249, 0.004646, 0.005011, 0.003512, 0.002555, 0.002482, 0.002014, 0.002078, 0.001374, 0.001541, 0.00225, 0.001709, 0.002623, 0.003757, 0.004483, 0.003276, 0.002336, 0.003298, 0.003366, 0.00292, 0.002623, 0.00292, 0.003671, 0.004431, 0.004431, 0.004414, 0.00407, 0.003997, 0.004358, 0.00515, 0.004577, 0.003079, 0.003607, 0.002705, 0.001855, 0.002327, 0.003298, 0.004513, 0.004736, 0.00515, 0.006567, 0.006619, 0.008895, 0.005623, 0.004611, 0.006619, 0.009977, 0.016021, 0.016021, 0.014586, 0.019401, 0.017797, 0.020522, 0.022306, 0.032677, 0.074921, 0.034068, 0.024393, 0.025762, 0.011106, 0.018415, 0.009187, 0.01078, 0.009187, 0.009096, 0.008804, 0.009015, 0.007877, 0.005223, 0.007877, 0.005086, 0.00558, 0.00515, 0.006374, 0.005086, 0.003963, 0.003276, 0.003727, 0.004358, 0.004483, 0.004835, 0.003405, 0.004161, 0.004414, 0.004921, 0.004899, 0.006988, 0.004689, 0.004976, 0.007877, 0.005734, 0.008525, 0.00515, 0.004689, 0.00558, 0.008002, 0.007877, 0.00962, 0.012491, 0.007645, 0.007177, 0.011342, 0.016021, 0.011106, 0.008723, 0.009096, 0.008156, 0.005623, 0.008624, 0.006988, 0.006421, 0.005378, 0.005318, 0.005872, 0.005932, 0.00407, 0.002881, 0.004161, 0.004358, 0.00316, 0.004388, 0.004431, 0.003053, 0.00359, 0.004921, 0.007031, 0.007091, 0.013016, 0.013265, 0.013265, 0.016826, 0.0198, 0.023087, 0.011106, 0.018106, 0.034884, 0.035586, 0.078022, 0.025316, 0.014783, 0.015078, 0.018106, 0.014075, 0.016257, 0.01227, 0.008895, 0.007495, 0.007091, 0.004388, 0.006374, 0.004646, 0.003298, 0.002138, 0.002138, 0.003341, 0.003431, 0.002606, 0.003246, 0.00225, 0.002396, 0.002194, 0.002155, 0.001202, 0.001344, 0.001533, 0.001748, 0.00146, 0.001722, 0.001533, 0.002035, 0.001967, 0.002705, 0.002705, 0.002482, 0.00316, 0.002138, 0.002117, 0.001872, 0.001649, 0.00246, 0.003607, 0.003924, 0.00389, 0.006142, 0.004775, 0.00558, 0.004736, 0.005223, 0.00389, 0.002881, 0.003555, 0.00246, 0.001572, 0.001722, 0.001936, 0.001906, 0.0028, 0.002396, 0.003366, 0.003014, 0.003053, 0.002014, 0.001748, 0.001743, 0.001202, 0.001344, 0.001434, 0.001112, 0.001597, 0.00225, 0.002211, 0.001808, 0.001808, 0.001808, 0.002512, 0.003177, 0.002336, 0.002276, 0.002512, 0.001748, 0.001778, 0.001232, 0.002014, 0.003014, 0.004161, 0.005932, 0.005932, 0.003821, 0.00543, 0.004775, 0.00407, 0.006533, 0.006482, 0.006245, 0.007315, 0.006078, 0.007259, 0.00777, 0.005318, 0.004161, 0.003924, 0.003555, 0.004358, 0.003431, 0.002761, 0.002435, 0.002435, 0.002138, 0.001855, 0.001288, 0.000923, 0.000713, 0.000708, 0.000893, 0.00146, 0.001533, 0.001434, 0.001, 0.001305, 0.00155, 0.001692, 0.00231, 0.003366, 0.003212, 0.003014, 0.00283], '')</t>
  </si>
  <si>
    <t xml:space="preserve">F5S3E4|F5S3E4_9ENTR dTDP-4-amino-4,6-dideoxygalactose transaminase OS=Enterobacter hormaechei ATCC 49162 </t>
  </si>
  <si>
    <t>([0.158265, 0.209395, 0.288399, 0.194234, 0.25031, 0.155435, 0.142424, 0.182256, 0.206376, 0.196879, 0.185198, 0.225814, 0.311707, 0.281712, 0.387226, 0.291804, 0.25031, 0.219301, 0.203355, 0.268042, 0.332115, 0.222385, 0.222385, 0.200174, 0.288399, 0.191378, 0.301917, 0.356642, 0.25406, 0.21291, 0.271506, 0.321458, 0.324872, 0.216401, 0.225814, 0.232838, 0.281712, 0.352862, 0.284882, 0.18812, 0.120615, 0.125101, 0.247041, 0.239899, 0.164327, 0.167087, 0.209395, 0.196879, 0.118441, 0.21291, 0.209395, 0.155435, 0.122885, 0.073402, 0.086953, 0.047319, 0.051831, 0.037156, 0.040537, 0.076542, 0.125101, 0.206376, 0.222385, 0.139895, 0.085092, 0.10481, 0.120615, 0.144935, 0.079919, 0.137348, 0.06184, 0.054297, 0.067594, 0.085092, 0.11371, 0.185198, 0.229226, 0.127496, 0.147574, 0.086953, 0.073402, 0.073402, 0.055536, 0.045352, 0.040537, 0.047319, 0.032677, 0.018787, 0.020165, 0.022306, 0.021816, 0.051831, 0.085092, 0.088832, 0.066181, 0.088832, 0.048328, 0.064632, 0.137348, 0.194234, 0.196879, 0.125101, 0.142424, 0.144935, 0.125101, 0.125101, 0.179055, 0.291804, 0.349426, 0.342579, 0.436924, 0.398279, 0.288399, 0.21291, 0.239899, 0.216401, 0.209395, 0.203355, 0.167087, 0.147574, 0.100716, 0.132295, 0.134866, 0.132295, 0.125101, 0.155435, 0.236433, 0.15284, 0.116183, 0.096677, 0.055536, 0.042364, 0.056825, 0.090864, 0.132295, 0.118441, 0.102787, 0.050641, 0.060549, 0.047319, 0.055536, 0.088832, 0.086953, 0.11371, 0.106997, 0.134866, 0.085092, 0.06184, 0.10481, 0.139895, 0.096677, 0.15284, 0.182256, 0.170161, 0.147574, 0.088832, 0.081712, 0.139895, 0.155435, 0.21291, 0.281712, 0.173081, 0.161087, 0.137348, 0.088832, 0.081712, 0.041405, 0.066181, 0.098513, 0.102787, 0.096677, 0.17593, 0.109221, 0.11371, 0.092881, 0.11371, 0.179055, 0.196879, 0.191378, 0.275179, 0.243554, 0.247041, 0.25406, 0.173081, 0.247041, 0.366687, 0.370445, 0.447574, 0.359901, 0.278302, 0.291804, 0.295083, 0.25031, 0.36309, 0.295083, 0.243554, 0.247041, 0.268042, 0.247041, 0.247041, 0.25406, 0.298791, 0.291804, 0.374039, 0.476583, 0.352862, 0.236433, 0.236433, 0.264545, 0.359901, 0.356642, 0.346032, 0.342579, 0.278302, 0.264545, 0.222385, 0.308712, 0.318242, 0.209395, 0.209395, 0.209395, 0.203355, 0.118441, 0.0704, 0.051831, 0.03976, 0.083462, 0.092881, 0.100716, 0.085092, 0.064632, 0.055536, 0.030003, 0.016826, 0.024393, 0.025316, 0.028107, 0.031287, 0.024393, 0.035586, 0.040537, 0.040537, 0.024393, 0.048328, 0.048328, 0.071867, 0.086953, 0.047319, 0.083462, 0.044297, 0.026892, 0.035586, 0.067594, 0.06312, 0.067594, 0.086953, 0.067594, 0.066181, 0.066181, 0.094817, 0.067594, 0.048328, 0.048328, 0.069024, 0.06312, 0.10481, 0.054297, 0.060549, 0.060549, 0.074921, 0.129801, 0.144935, 0.158265, 0.127496, 0.21291, 0.239899, 0.170161, 0.194234, 0.295083, 0.243554, 0.21291, 0.25406, 0.173081, 0.10481, 0.073402, 0.071867, 0.040537, 0.071867, 0.069024, 0.127496, 0.116183, 0.118441, 0.185198, 0.155435, 0.182256, 0.106997, 0.090864, 0.111485, 0.05306, 0.027463, 0.033407, 0.038042, 0.040537, 0.096677, 0.092881, 0.118441, 0.096677, 0.109221, 0.05306, 0.048328, 0.023534, 0.013437, 0.014586, 0.00962, 0.00962, 0.009483, 0.013821, 0.026338, 0.025762, 0.055536, 0.109221, 0.086953, 0.034884, 0.043307, 0.028107, 0.024393, 0.026892, 0.033407, 0.059222, 0.132295, 0.132295, 0.129801, 0.222385, 0.203355, 0.298791, 0.321458, 0.321458, 0.346032, 0.318242, 0.268042, 0.182256, 0.164327, 0.120615, 0.25406, 0.170161, 0.118441, 0.137348, 0.17593, 0.109221, 0.078022, 0.085092, 0.055536, 0.11371, 0.120615, 0.11371, 0.118441, 0.069024, 0.038042, 0.037156, 0.036378, 0.036378, 0.037156, 0.036378, 0.035586, 0.015344, 0.020522, 0.033407, 0.050641, 0.034068, 0.050641, 0.050641, 0.028695, 0.038042, 0.022306, 0.013016, 0.008895], '')</t>
  </si>
  <si>
    <t xml:space="preserve">F5S3E8|F5S3E8_9ENTR ECA polysaccharide chain length modulation protein OS=Enterobacter hormaechei ATCC 49162 </t>
  </si>
  <si>
    <t>([0.291804, 0.194234, 0.232838, 0.275179, 0.335645, 0.377384, 0.42561, 0.328603, 0.36309, 0.278302, 0.298791, 0.346032, 0.308712, 0.18812, 0.179055, 0.100716, 0.10481, 0.069024, 0.073402, 0.092881, 0.092881, 0.054297, 0.045352, 0.025762, 0.017447, 0.015694, 0.00962, 0.008075, 0.008276, 0.008002, 0.007422, 0.006795, 0.00515, 0.00515, 0.006619, 0.00515, 0.005799, 0.00558, 0.00777, 0.005249, 0.003804, 0.003478, 0.004431, 0.006194, 0.009015, 0.007877, 0.00777, 0.009483, 0.01078, 0.014315, 0.009483, 0.016528, 0.020876, 0.034884, 0.078022, 0.098513, 0.109221, 0.142424, 0.185198, 0.111485, 0.206376, 0.318242, 0.25406, 0.167087, 0.155435, 0.147574, 0.25406, 0.268042, 0.18812, 0.116183, 0.139895, 0.232838, 0.147574, 0.147574, 0.086953, 0.069024, 0.054297, 0.092881, 0.048328, 0.054297, 0.096677, 0.118441, 0.127496, 0.216401, 0.281712, 0.281712, 0.203355, 0.15284, 0.15284, 0.278302, 0.36309, 0.268042, 0.25031, 0.359901, 0.232838, 0.26085, 0.216401, 0.26085, 0.164327, 0.216401, 0.243554, 0.15008, 0.132295, 0.127496, 0.118441, 0.139895, 0.15284, 0.118441, 0.086953, 0.079919, 0.074921, 0.078022, 0.147574, 0.085092, 0.040537, 0.083462, 0.132295, 0.170161, 0.127496, 0.142424, 0.167087, 0.185198, 0.278302, 0.268042, 0.229226, 0.243554, 0.216401, 0.179055, 0.206376, 0.216401, 0.232838, 0.232838, 0.155435, 0.090864, 0.173081, 0.281712, 0.200174, 0.200174, 0.118441, 0.125101, 0.21291, 0.21291, 0.209395, 0.161087, 0.10481, 0.127496, 0.129801, 0.109221, 0.129801, 0.209395, 0.295083, 0.219301, 0.209395, 0.216401, 0.216401, 0.179055, 0.179055, 0.264545, 0.225814, 0.36309, 0.414856, 0.352862, 0.366687, 0.370445, 0.352862, 0.349426, 0.349426, 0.346032, 0.321458, 0.26085, 0.222385, 0.134866, 0.164327, 0.164327, 0.247041, 0.328603, 0.332115, 0.291804, 0.288399, 0.321458, 0.209395, 0.21291, 0.25406, 0.25031, 0.161087, 0.232838, 0.31487, 0.291804, 0.182256, 0.239899, 0.278302, 0.301917, 0.408655, 0.349426, 0.36309, 0.311707, 0.31487, 0.311707, 0.352862, 0.288399, 0.281712, 0.356642, 0.352862, 0.356642, 0.356642, 0.374039, 0.349426, 0.346032, 0.349426, 0.370445, 0.298791, 0.298791, 0.301917, 0.295083, 0.318242, 0.31487, 0.370445, 0.284882, 0.324872, 0.328603, 0.366687, 0.288399, 0.291804, 0.191378, 0.155435, 0.158265, 0.225814, 0.257454, 0.275179, 0.21291, 0.295083, 0.390993, 0.414856, 0.433034, 0.440853, 0.521092, 0.440853, 0.458154, 0.521092, 0.517562, 0.517562, 0.458154, 0.59014, 0.604312, 0.724957, 0.771762, 0.712013, 0.557691, 0.465241, 0.374039, 0.465241, 0.461924, 0.497853, 0.461924, 0.366687, 0.374039, 0.335645, 0.401658, 0.288399, 0.328603, 0.332115, 0.236433, 0.324872, 0.268042, 0.194234, 0.194234, 0.21291, 0.257454, 0.257454, 0.342579, 0.339168, 0.349426, 0.26085, 0.236433, 0.284882, 0.377384, 0.36309, 0.36309, 0.328603, 0.332115, 0.332115, 0.324872, 0.335645, 0.335645, 0.298791, 0.366687, 0.398279, 0.374039, 0.284882, 0.394753, 0.418646, 0.497853, 0.387226, 0.490133, 0.490133, 0.387226, 0.370445, 0.288399, 0.236433, 0.268042, 0.352862, 0.370445, 0.377384, 0.472492, 0.490133, 0.490133, 0.486429, 0.450668, 0.454136, 0.545602, 0.575842, 0.529623, 0.529623, 0.626927, 0.486429, 0.40511, 0.458154, 0.377384, 0.4292, 0.390993, 0.398279, 0.30533, 0.21291, 0.203355, 0.173081, 0.096677, 0.147574, 0.15008, 0.132295, 0.127496, 0.088832, 0.06184, 0.03976, 0.031287, 0.035586, 0.064632, 0.098513, 0.127496, 0.206376, 0.21291, 0.308712, 0.278302, 0.349426, 0.401658, 0.374039, 0.377384, 0.465241, 0.422041, 0.384043], '')</t>
  </si>
  <si>
    <t>[235, 238, 239, 240, 242, 243, 244, 245, 246, 247, 309, 310, 311, 312, 313]</t>
  </si>
  <si>
    <t xml:space="preserve">F5S3F3|F5S3F3_9ENTR Guanosine-5'-triphosphate,3'-diphosphate pyrophosphatase OS=Enterobacter hormaechei ATCC 49162 </t>
  </si>
  <si>
    <t>([0.022667, 0.040537, 0.023087, 0.034068, 0.047319, 0.071867, 0.092881, 0.05306, 0.073402, 0.073402, 0.051831, 0.040537, 0.045352, 0.046336, 0.051831, 0.030611, 0.025316, 0.045352, 0.081712, 0.055536, 0.0704, 0.134866, 0.074921, 0.137348, 0.137348, 0.079919, 0.073402, 0.073402, 0.139895, 0.088832, 0.106997, 0.109221, 0.134866, 0.167087, 0.167087, 0.092881, 0.139895, 0.167087, 0.179055, 0.191378, 0.291804, 0.200174, 0.191378, 0.31487, 0.324872, 0.291804, 0.356642, 0.377384, 0.380708, 0.377384, 0.352862, 0.359901, 0.380708, 0.324872, 0.359901, 0.275179, 0.25406, 0.222385, 0.239899, 0.229226, 0.142424, 0.139895, 0.222385, 0.142424, 0.142424, 0.076542, 0.090864, 0.11371, 0.058088, 0.056825, 0.037156, 0.044297, 0.034884, 0.056825, 0.079919, 0.083462, 0.083462, 0.15284, 0.116183, 0.085092, 0.056825, 0.10481, 0.083462, 0.078022, 0.144935, 0.06184, 0.060549, 0.050641, 0.048328, 0.071867, 0.074921, 0.122885, 0.109221, 0.081712, 0.078022, 0.060549, 0.071867, 0.081712, 0.085092, 0.096677, 0.067594, 0.100716, 0.092881, 0.122885, 0.132295, 0.137348, 0.200174, 0.284882, 0.232838, 0.158265, 0.118441, 0.116183, 0.10481, 0.120615, 0.158265, 0.164327, 0.236433, 0.209395, 0.278302, 0.271506, 0.346032, 0.447574, 0.444081, 0.444081, 0.342579, 0.264545, 0.18812, 0.225814, 0.15008, 0.222385, 0.308712, 0.366687, 0.36309, 0.370445, 0.454136, 0.401658, 0.328603, 0.328603, 0.318242, 0.328603, 0.328603, 0.288399, 0.281712, 0.25406, 0.264545, 0.346032, 0.328603, 0.291804, 0.281712, 0.284882, 0.284882, 0.25406, 0.281712, 0.206376, 0.139895, 0.134866, 0.129801, 0.118441, 0.125101, 0.122885, 0.069024, 0.035586, 0.046336, 0.049374, 0.058088, 0.059222, 0.033407, 0.046336, 0.085092, 0.094817, 0.161087, 0.090864, 0.116183, 0.129801, 0.164327, 0.247041, 0.247041, 0.301917, 0.352862, 0.328603, 0.356642, 0.374039, 0.390993, 0.377384, 0.398279, 0.332115, 0.284882, 0.387226, 0.440853, 0.356642, 0.332115, 0.229226, 0.339168, 0.324872, 0.21291, 0.239899, 0.158265, 0.096677, 0.076542, 0.092881, 0.078022, 0.069024, 0.10481, 0.173081, 0.125101, 0.102787, 0.129801, 0.096677, 0.092881, 0.090864, 0.088832, 0.074921, 0.106997, 0.086953, 0.092881, 0.15284, 0.134866, 0.200174, 0.295083, 0.359901, 0.271506, 0.308712, 0.222385, 0.194234, 0.185198, 0.167087, 0.167087, 0.196879, 0.196879, 0.191378, 0.17593, 0.26085, 0.26085, 0.203355, 0.236433, 0.164327, 0.164327, 0.18812, 0.11371, 0.111485, 0.125101, 0.125101, 0.129801, 0.127496, 0.161087, 0.164327, 0.161087, 0.164327, 0.098513, 0.173081, 0.173081, 0.144935, 0.088832, 0.0704, 0.06184, 0.076542, 0.120615, 0.120615, 0.071867, 0.102787, 0.051831, 0.027463, 0.026892, 0.020876, 0.020876, 0.011106, 0.011518, 0.0198, 0.01204, 0.020522, 0.011342, 0.011903, 0.009728, 0.01227, 0.018415, 0.020165, 0.014075, 0.014075, 0.014075, 0.019109, 0.013821, 0.022306, 0.041405, 0.074921, 0.050641, 0.058088, 0.064632, 0.060549, 0.043307, 0.042364, 0.040537, 0.076542, 0.074921, 0.074921, 0.100716, 0.096677, 0.173081, 0.118441, 0.118441, 0.118441, 0.137348, 0.222385, 0.144935, 0.129801, 0.142424, 0.15284, 0.219301, 0.31487, 0.31487, 0.236433, 0.229226, 0.158265, 0.167087, 0.17593, 0.26085, 0.25406, 0.219301, 0.21291, 0.31487, 0.239899, 0.239899, 0.243554, 0.155435, 0.206376, 0.206376, 0.120615, 0.094817, 0.074921, 0.081712, 0.083462, 0.10481, 0.182256, 0.25406, 0.236433, 0.132295, 0.129801, 0.067594, 0.088832, 0.106997, 0.060549, 0.094817, 0.096677, 0.100716, 0.098513, 0.067594, 0.038042, 0.067594, 0.11371, 0.086953, 0.066181, 0.035586, 0.059222, 0.064632, 0.032677, 0.032677, 0.038042, 0.034884, 0.043307, 0.043307, 0.0198, 0.035586, 0.037156, 0.031287, 0.036378, 0.038042, 0.0704, 0.10481, 0.088832, 0.054297, 0.051831, 0.040537, 0.071867, 0.078022, 0.03976, 0.085092, 0.048328, 0.106997, 0.111485, 0.100716, 0.096677, 0.191378, 0.164327, 0.164327, 0.191378, 0.161087, 0.161087, 0.098513, 0.100716, 0.122885, 0.139895, 0.139895, 0.127496, 0.142424, 0.134866, 0.216401, 0.219301, 0.281712, 0.179055, 0.185198, 0.18812, 0.179055, 0.144935, 0.102787, 0.100716, 0.10481, 0.106997, 0.18812, 0.243554, 0.200174, 0.225814, 0.346032, 0.42561, 0.444081, 0.398279, 0.408655, 0.40511, 0.298791, 0.25031, 0.311707, 0.21291, 0.21291, 0.209395, 0.134866, 0.18812, 0.106997, 0.060549, 0.026892, 0.021381, 0.023963, 0.035586, 0.026892, 0.021381, 0.023963, 0.03976, 0.026892, 0.015344, 0.018106, 0.025316, 0.020876, 0.022667, 0.023087, 0.025316, 0.022667, 0.042364, 0.055536, 0.116183, 0.182256, 0.209395, 0.243554, 0.164327, 0.179055, 0.118441, 0.147574, 0.147574, 0.15284, 0.132295, 0.134866, 0.122885, 0.155435, 0.257454, 0.281712, 0.284882, 0.356642, 0.359901, 0.359901, 0.26085, 0.179055, 0.191378, 0.284882, 0.291804, 0.26085, 0.26085, 0.232838, 0.206376, 0.191378, 0.106997, 0.139895, 0.216401, 0.111485, 0.085092, 0.049374, 0.043307, 0.048328, 0.047319, 0.043307, 0.030003, 0.042364, 0.054297, 0.034884, 0.023963, 0.014783, 0.028107, 0.017447, 0.038042], '')</t>
  </si>
  <si>
    <t xml:space="preserve">F5S3F6|F5S3F6_9ENTR Serine acetyltransferase OS=Enterobacter hormaechei ATCC 49162 </t>
  </si>
  <si>
    <t>([0.096677, 0.147574, 0.071867, 0.096677, 0.06184, 0.098513, 0.137348, 0.132295, 0.120615, 0.167087, 0.125101, 0.185198, 0.196879, 0.118441, 0.11371, 0.079919, 0.048328, 0.023963, 0.047319, 0.086953, 0.0704, 0.120615, 0.090864, 0.185198, 0.15284, 0.229226, 0.17593, 0.100716, 0.100716, 0.142424, 0.074921, 0.139895, 0.139895, 0.090864, 0.090864, 0.066181, 0.116183, 0.086953, 0.085092, 0.078022, 0.058088, 0.111485, 0.064632, 0.045352, 0.038858, 0.049374, 0.056825, 0.076542, 0.074921, 0.092881, 0.081712, 0.106997, 0.05306, 0.044297, 0.031287, 0.03976, 0.027463, 0.023087, 0.050641, 0.098513, 0.056825, 0.056825, 0.05306, 0.111485, 0.106997, 0.078022, 0.092881, 0.066181, 0.032677, 0.047319, 0.025762, 0.026338, 0.038042, 0.043307, 0.028107, 0.06312, 0.098513, 0.134866, 0.090864, 0.067594, 0.054297, 0.10481, 0.147574, 0.167087, 0.111485, 0.111485, 0.122885, 0.102787, 0.102787, 0.144935, 0.116183, 0.209395, 0.127496, 0.118441, 0.144935, 0.144935, 0.127496, 0.118441, 0.144935, 0.25031, 0.31487, 0.31487, 0.232838, 0.219301, 0.196879, 0.155435, 0.247041, 0.288399, 0.318242, 0.264545, 0.209395, 0.18812, 0.106997, 0.182256, 0.170161, 0.11371, 0.170161, 0.142424, 0.083462, 0.088832, 0.066181, 0.029376, 0.036378, 0.031287, 0.028107, 0.029376, 0.030611, 0.018415, 0.011106, 0.010372, 0.017797, 0.028695, 0.055536, 0.100716, 0.081712, 0.046336, 0.076542, 0.03976, 0.025316, 0.025316, 0.025316, 0.034068, 0.069024, 0.043307, 0.079919, 0.06184, 0.060549, 0.055536, 0.102787, 0.118441, 0.120615, 0.059222, 0.064632, 0.074921, 0.059222, 0.060549, 0.106997, 0.074921, 0.132295, 0.229226, 0.318242, 0.219301, 0.173081, 0.102787, 0.161087, 0.170161, 0.182256, 0.18812, 0.291804, 0.194234, 0.200174, 0.134866, 0.216401, 0.225814, 0.203355, 0.209395, 0.179055, 0.11371, 0.203355, 0.216401, 0.222385, 0.164327, 0.247041, 0.203355, 0.203355, 0.203355, 0.196879, 0.164327, 0.164327, 0.102787, 0.164327, 0.222385, 0.295083, 0.295083, 0.278302, 0.278302, 0.308712, 0.370445, 0.472492, 0.458154, 0.454136, 0.472492, 0.545602, 0.447574, 0.549308, 0.694846, 0.675549, 0.58069, 0.613573, 0.497853, 0.59917, 0.562014, 0.562014, 0.521092, 0.521092, 0.4292, 0.339168, 0.339168, 0.349426, 0.25406, 0.268042, 0.196879, 0.170161, 0.17593, 0.257454, 0.222385, 0.203355, 0.134866, 0.191378, 0.203355, 0.291804, 0.295083, 0.26085, 0.196879, 0.15284, 0.164327, 0.278302, 0.295083, 0.328603, 0.352862, 0.450668, 0.436924, 0.51388, 0.483068, 0.450668, 0.450668, 0.414856, 0.450668, 0.509769, 0.521092, 0.465241, 0.40511, 0.401658, 0.465241, 0.575842, 0.703578, 0.690604, 0.661982, 0.745909, 0.745909, 0.707965, 0.642678, 0.653063, 0.59508, 0.653063, 0.707965, 0.720929, 0.690604, 0.657645, 0.699094, 0.58069, 0.703578, 0.791621, 0.795062, 0.690604, 0.671169, 0.541878, 0.538167, 0.538167, 0.541878, 0.422041, 0.401658, 0.422041, 0.387226, 0.40511, 0.366687, 0.318242, 0.268042, 0.370445, 0.318242, 0.275179], '')</t>
  </si>
  <si>
    <t>[202, 204, 205, 206, 207, 208, 210, 211, 212, 213, 214, 242, 248, 249, 254, 255, 256, 257, 258, 259, 260, 261, 262, 263, 264, 265, 266, 267, 268, 269, 270, 271, 272, 273, 274, 275, 276, 277, 278, 279]</t>
  </si>
  <si>
    <t xml:space="preserve">F5S3F8|F5S3F8_9ENTR Protein-export protein SecB OS=Enterobacter hormaechei ATCC 49162 </t>
  </si>
  <si>
    <t>([0.553315, 0.585406, 0.450668, 0.480142, 0.494003, 0.401658, 0.31487, 0.342579, 0.352862, 0.390993, 0.342579, 0.374039, 0.271506, 0.271506, 0.236433, 0.257454, 0.257454, 0.219301, 0.229226, 0.268042, 0.196879, 0.200174, 0.200174, 0.268042, 0.284882, 0.196879, 0.278302, 0.398279, 0.41194, 0.352862, 0.324872, 0.308712, 0.328603, 0.349426, 0.346032, 0.384043, 0.321458, 0.308712, 0.346032, 0.318242, 0.239899, 0.278302, 0.401658, 0.414856, 0.356642, 0.25031, 0.36309, 0.291804, 0.196879, 0.118441, 0.170161, 0.122885, 0.196879, 0.127496, 0.200174, 0.158265, 0.15008, 0.116183, 0.118441, 0.129801, 0.142424, 0.216401, 0.219301, 0.120615, 0.066181, 0.055536, 0.111485, 0.064632, 0.100716, 0.15008, 0.219301, 0.219301, 0.206376, 0.120615, 0.170161, 0.106997, 0.125101, 0.127496, 0.125101, 0.142424, 0.125101, 0.118441, 0.118441, 0.11371, 0.167087, 0.239899, 0.239899, 0.147574, 0.206376, 0.17593, 0.106997, 0.059222, 0.073402, 0.129801, 0.142424, 0.092881, 0.079919, 0.098513, 0.055536, 0.078022, 0.067594, 0.078022, 0.038858, 0.022306, 0.028695, 0.033407, 0.020522, 0.023963, 0.038042, 0.037156, 0.044297, 0.079919, 0.073402, 0.073402, 0.0704, 0.0704, 0.120615, 0.134866, 0.092881, 0.185198, 0.15008, 0.158265, 0.074921, 0.147574, 0.194234, 0.122885, 0.067594, 0.088832, 0.139895, 0.083462, 0.050641, 0.051831, 0.051831, 0.102787, 0.067594, 0.064632, 0.122885, 0.11371, 0.147574, 0.194234, 0.167087, 0.229226, 0.219301, 0.346032, 0.288399, 0.301917, 0.366687, 0.472492, 0.5017, 0.472492, 0.59917, 0.750527, 0.73685, 0.720929, 0.703578], '')</t>
  </si>
  <si>
    <t>[0, 1, 148, 150, 151, 152, 153, 154]</t>
  </si>
  <si>
    <t xml:space="preserve">F5S3F9|F5S3F9_9ENTR Glutaredoxin OS=Enterobacter hormaechei ATCC 49162 </t>
  </si>
  <si>
    <t>([0.139895, 0.071867, 0.139895, 0.073402, 0.044297, 0.06184, 0.081712, 0.081712, 0.098513, 0.100716, 0.074921, 0.054297, 0.066181, 0.06312, 0.100716, 0.088832, 0.098513, 0.164327, 0.090864, 0.092881, 0.125101, 0.074921, 0.15284, 0.078022, 0.147574, 0.225814, 0.232838, 0.200174, 0.158265, 0.158265, 0.18812, 0.284882, 0.384043, 0.352862, 0.275179, 0.291804, 0.298791, 0.359901, 0.352862, 0.461924, 0.468512, 0.450668, 0.468512, 0.468512, 0.58069, 0.480142, 0.380708, 0.291804, 0.332115, 0.380708, 0.398279, 0.394753, 0.291804, 0.275179, 0.30533, 0.291804, 0.288399, 0.291804, 0.21291, 0.139895, 0.118441, 0.0704, 0.073402, 0.088832, 0.073402, 0.067594, 0.106997, 0.118441, 0.185198, 0.206376, 0.164327, 0.098513, 0.098513, 0.132295, 0.111485, 0.090864, 0.139895, 0.10481, 0.073402, 0.11371, 0.185198, 0.18812, 0.291804], '')</t>
  </si>
  <si>
    <t xml:space="preserve">F5S3I3|F5S3I3_9ENTR 50S ribosomal protein L33 OS=Enterobacter hormaechei ATCC 49162 </t>
  </si>
  <si>
    <t>([0.324872, 0.271506, 0.308712, 0.339168, 0.335645, 0.359901, 0.380708, 0.398279, 0.444081, 0.36309, 0.308712, 0.328603, 0.349426, 0.349426, 0.352862, 0.444081, 0.42561, 0.436924, 0.433034, 0.51388, 0.541878, 0.618285, 0.694846, 0.604312, 0.59917, 0.541878, 0.545602, 0.549308, 0.447574, 0.418646, 0.538167, 0.56648, 0.505461, 0.521092, 0.534167, 0.549308, 0.472492, 0.41194, 0.318242, 0.324872, 0.321458, 0.271506, 0.275179, 0.200174, 0.268042, 0.247041, 0.291804, 0.268042, 0.232838, 0.324872, 0.308712, 0.239899, 0.284882, 0.335645, 0.271506], '')</t>
  </si>
  <si>
    <t>[19, 20, 21, 22, 23, 24, 25, 26, 27, 30, 31, 32, 33, 34, 35]</t>
  </si>
  <si>
    <t xml:space="preserve">F5S3I8|F5S3I8_9ENTR Nucleoid occlusion factor SlmA OS=Enterobacter hormaechei ATCC 49162 </t>
  </si>
  <si>
    <t>([0.703578, 0.712013, 0.750527, 0.784345, 0.613573, 0.483068, 0.517562, 0.529623, 0.440853, 0.422041, 0.349426, 0.349426, 0.295083, 0.295083, 0.295083, 0.284882, 0.281712, 0.311707, 0.31487, 0.324872, 0.311707, 0.216401, 0.225814, 0.219301, 0.179055, 0.268042, 0.264545, 0.225814, 0.196879, 0.284882, 0.239899, 0.328603, 0.284882, 0.370445, 0.370445, 0.339168, 0.311707, 0.222385, 0.15008, 0.147574, 0.147574, 0.083462, 0.173081, 0.167087, 0.158265, 0.191378, 0.18812, 0.25031, 0.179055, 0.21291, 0.21291, 0.206376, 0.129801, 0.200174, 0.118441, 0.06312, 0.083462, 0.102787, 0.161087, 0.161087, 0.100716, 0.098513, 0.170161, 0.081712, 0.088832, 0.05306, 0.028695, 0.018106, 0.020522, 0.03976, 0.040537, 0.040537, 0.071867, 0.127496, 0.118441, 0.17593, 0.257454, 0.164327, 0.155435, 0.096677, 0.098513, 0.111485, 0.06312, 0.038042, 0.038858, 0.021816, 0.036378, 0.032017, 0.055536, 0.06184, 0.058088, 0.058088, 0.073402, 0.071867, 0.038858, 0.040537, 0.047319, 0.028107, 0.027463, 0.030003, 0.051831, 0.088832, 0.111485, 0.106997, 0.142424, 0.122885, 0.203355, 0.209395, 0.324872, 0.318242, 0.216401, 0.229226, 0.216401, 0.179055, 0.109221, 0.185198, 0.185198, 0.120615, 0.106997, 0.182256, 0.170161, 0.100716, 0.106997, 0.106997, 0.182256, 0.132295, 0.222385, 0.219301, 0.147574, 0.083462, 0.083462, 0.15008, 0.142424, 0.137348, 0.116183, 0.182256, 0.182256, 0.17593, 0.271506, 0.384043, 0.281712, 0.298791, 0.401658, 0.394753, 0.440853, 0.440853, 0.436924, 0.352862, 0.311707, 0.387226, 0.486429, 0.398279, 0.291804, 0.268042, 0.167087, 0.15008, 0.164327, 0.155435, 0.129801, 0.0704, 0.069024, 0.11371, 0.054297, 0.032677, 0.030003, 0.027463, 0.028107, 0.025316, 0.044297, 0.031287, 0.029376, 0.035586, 0.069024, 0.125101, 0.15008, 0.15008, 0.206376, 0.167087, 0.158265, 0.100716, 0.196879, 0.127496, 0.088832, 0.139895, 0.17593, 0.191378, 0.127496, 0.125101, 0.191378, 0.167087, 0.229226, 0.21291, 0.139895, 0.102787, 0.071867, 0.046336, 0.102787, 0.064632], '')</t>
  </si>
  <si>
    <t>[0, 1, 2, 3, 4, 6, 7]</t>
  </si>
  <si>
    <t xml:space="preserve">F5S3I9|F5S3I9_9ENTR Orotate phosphoribosyltransferase OS=Enterobacter hormaechei ATCC 49162 </t>
  </si>
  <si>
    <t>([0.037156, 0.038858, 0.024393, 0.040537, 0.055536, 0.085092, 0.064632, 0.044297, 0.056825, 0.032677, 0.041405, 0.06312, 0.030003, 0.032017, 0.034068, 0.030611, 0.028695, 0.025762, 0.056825, 0.094817, 0.083462, 0.194234, 0.144935, 0.125101, 0.056825, 0.064632, 0.046336, 0.0704, 0.0704, 0.034068, 0.079919, 0.083462, 0.074921, 0.15284, 0.155435, 0.158265, 0.134866, 0.081712, 0.048328, 0.046336, 0.049374, 0.024393, 0.012491, 0.016528, 0.035586, 0.059222, 0.030611, 0.024826, 0.026338, 0.044297, 0.090864, 0.047319, 0.047319, 0.023963, 0.024826, 0.014783, 0.014783, 0.010372, 0.015694, 0.031287, 0.025762, 0.015344, 0.028695, 0.051831, 0.036378, 0.040537, 0.029376, 0.041405, 0.067594, 0.067594, 0.0704, 0.058088, 0.066181, 0.050641, 0.059222, 0.044297, 0.086953, 0.144935, 0.247041, 0.26085, 0.225814, 0.268042, 0.284882, 0.324872, 0.236433, 0.257454, 0.127496, 0.209395, 0.243554, 0.232838, 0.247041, 0.206376, 0.232838, 0.311707, 0.349426, 0.436924, 0.490133, 0.468512, 0.465241, 0.472492, 0.374039, 0.301917, 0.291804, 0.359901, 0.291804, 0.291804, 0.374039, 0.486429, 0.472492, 0.401658, 0.366687, 0.26085, 0.225814, 0.243554, 0.247041, 0.179055, 0.111485, 0.102787, 0.085092, 0.085092, 0.081712, 0.11371, 0.098513, 0.098513, 0.11371, 0.137348, 0.173081, 0.182256, 0.11371, 0.066181, 0.106997, 0.111485, 0.185198, 0.25031, 0.206376, 0.203355, 0.185198, 0.236433, 0.229226, 0.196879, 0.132295, 0.073402, 0.092881, 0.096677, 0.10481, 0.092881, 0.098513, 0.139895, 0.125101, 0.200174, 0.288399, 0.275179, 0.318242, 0.216401, 0.222385, 0.225814, 0.142424, 0.229226, 0.284882, 0.219301, 0.308712, 0.394753, 0.5017, 0.41194, 0.497853, 0.41194, 0.408655, 0.332115, 0.318242, 0.318242, 0.236433, 0.161087, 0.170161, 0.100716, 0.161087, 0.170161, 0.134866, 0.139895, 0.090864, 0.048328, 0.043307, 0.042364, 0.047319, 0.042364, 0.090864, 0.100716, 0.125101, 0.106997, 0.161087, 0.167087, 0.10481, 0.142424, 0.185198, 0.125101, 0.185198, 0.161087, 0.094817, 0.147574, 0.239899, 0.268042, 0.236433, 0.31487, 0.225814, 0.185198, 0.164327, 0.111485, 0.078022, 0.078022, 0.076542, 0.048328, 0.029376, 0.047319, 0.043307], '')</t>
  </si>
  <si>
    <t>[162]</t>
  </si>
  <si>
    <t xml:space="preserve">F5S3J3|F5S3J3_9ENTR Tyrosine-protein kinase OS=Enterobacter hormaechei ATCC 49162 </t>
  </si>
  <si>
    <t>([0.450668, 0.472492, 0.433034, 0.401658, 0.450668, 0.490133, 0.545602, 0.422041, 0.454136, 0.374039, 0.311707, 0.356642, 0.271506, 0.17593, 0.161087, 0.167087, 0.170161, 0.100716, 0.134866, 0.134866, 0.122885, 0.147574, 0.076542, 0.051831, 0.036378, 0.018415, 0.01078, 0.010221, 0.014315, 0.009096, 0.008276, 0.011342, 0.008075, 0.009728, 0.012491, 0.008804, 0.006078, 0.006039, 0.007259, 0.004921, 0.003555, 0.003276, 0.003341, 0.00515, 0.00558, 0.00543, 0.007555, 0.009187, 0.009401, 0.009483, 0.00962, 0.010221, 0.010372, 0.011342, 0.014783, 0.018787, 0.031287, 0.059222, 0.10481, 0.137348, 0.206376, 0.236433, 0.185198, 0.179055, 0.158265, 0.15008, 0.232838, 0.247041, 0.173081, 0.090864, 0.134866, 0.222385, 0.321458, 0.311707, 0.422041, 0.422041, 0.41194, 0.380708, 0.408655, 0.433034, 0.324872, 0.366687, 0.36309, 0.36309, 0.374039, 0.356642, 0.447574, 0.408655, 0.288399, 0.311707, 0.414856, 0.377384, 0.366687, 0.268042, 0.284882, 0.264545, 0.161087, 0.173081, 0.170161, 0.139895, 0.129801, 0.209395, 0.137348, 0.21291, 0.321458, 0.328603, 0.239899, 0.134866, 0.200174, 0.203355, 0.21291, 0.21291, 0.216401, 0.209395, 0.206376, 0.161087, 0.15008, 0.15008, 0.142424, 0.17593, 0.182256, 0.179055, 0.206376, 0.281712, 0.18812, 0.11371, 0.116183, 0.11371, 0.203355, 0.142424, 0.15008, 0.232838, 0.155435, 0.18812, 0.222385, 0.257454, 0.26085, 0.26085, 0.356642, 0.321458, 0.328603, 0.318242, 0.229226, 0.203355, 0.134866, 0.225814, 0.232838, 0.21291, 0.332115, 0.328603, 0.366687, 0.461924, 0.36309, 0.458154, 0.339168, 0.321458, 0.394753, 0.444081, 0.458154, 0.380708, 0.414856, 0.324872, 0.339168, 0.422041, 0.346032, 0.359901, 0.356642, 0.436924, 0.476583, 0.370445, 0.377384, 0.349426, 0.311707, 0.408655, 0.311707, 0.36309, 0.257454, 0.271506, 0.167087, 0.137348, 0.209395, 0.129801, 0.200174, 0.170161, 0.167087, 0.268042, 0.335645, 0.339168, 0.335645, 0.203355, 0.284882, 0.200174, 0.225814, 0.26085, 0.17593, 0.257454, 0.301917, 0.311707, 0.31487, 0.377384, 0.318242, 0.318242, 0.380708, 0.298791, 0.328603, 0.25406, 0.216401, 0.134866, 0.132295, 0.085092, 0.147574, 0.158265, 0.236433, 0.236433, 0.225814, 0.321458, 0.321458, 0.30533, 0.356642, 0.264545, 0.291804, 0.301917, 0.288399, 0.225814, 0.308712, 0.30533, 0.401658, 0.418646, 0.56648, 0.59014, 0.703578, 0.671169, 0.608892, 0.608892, 0.525368, 0.447574, 0.444081, 0.370445, 0.288399, 0.284882, 0.377384, 0.390993, 0.398279, 0.318242, 0.41194, 0.41194, 0.42561, 0.346032, 0.30533, 0.264545, 0.25406, 0.21291, 0.21291, 0.243554, 0.257454, 0.298791, 0.374039, 0.356642, 0.352862, 0.444081, 0.377384, 0.288399, 0.271506, 0.346032, 0.42561, 0.346032, 0.380708, 0.370445, 0.370445, 0.390993, 0.394753, 0.401658, 0.352862, 0.390993, 0.390993, 0.352862, 0.387226, 0.401658, 0.398279, 0.398279, 0.408655, 0.5017, 0.509769, 0.509769, 0.505461, 0.5017, 0.613573, 0.585406, 0.575842, 0.575842, 0.59917, 0.509769, 0.51388, 0.51388, 0.509769, 0.480142, 0.5017, 0.465241, 0.390993, 0.321458, 0.401658, 0.390993, 0.311707, 0.31487, 0.335645, 0.311707, 0.321458, 0.321458, 0.311707, 0.239899, 0.321458, 0.31487, 0.318242, 0.308712, 0.291804, 0.281712, 0.31487, 0.295083, 0.324872, 0.301917, 0.377384, 0.370445, 0.295083, 0.308712, 0.370445, 0.352862, 0.394753, 0.394753, 0.414856, 0.418646, 0.418646, 0.401658, 0.366687, 0.356642, 0.26085, 0.356642, 0.356642, 0.346032, 0.370445, 0.370445, 0.377384, 0.380708, 0.380708, 0.461924, 0.534167, 0.557691, 0.553315, 0.450668, 0.450668, 0.41194, 0.401658, 0.40511, 0.408655, 0.436924, 0.494003, 0.657645, 0.608892, 0.622677, 0.626927, 0.626927, 0.626927, 0.648219, 0.534167, 0.529623, 0.436924, 0.436924, 0.414856, 0.433034, 0.444081, 0.433034, 0.436924, 0.440853, 0.509769, 0.436924, 0.346032, 0.291804, 0.26085, 0.291804, 0.203355, 0.134866, 0.144935, 0.137348, 0.200174, 0.278302, 0.291804, 0.288399, 0.288399, 0.203355, 0.167087, 0.225814, 0.219301, 0.216401, 0.191378, 0.120615, 0.173081, 0.271506, 0.278302, 0.275179, 0.185198, 0.17593, 0.26085, 0.275179, 0.25031, 0.179055, 0.182256, 0.173081, 0.281712, 0.284882, 0.40511, 0.36309, 0.366687, 0.398279, 0.398279, 0.4292, 0.497853, 0.41194, 0.324872, 0.324872, 0.26085, 0.268042, 0.359901, 0.284882, 0.179055, 0.134866, 0.191378, 0.118441, 0.06184, 0.032677, 0.032017, 0.022667, 0.034068, 0.018106, 0.009977, 0.007422, 0.006795, 0.007422, 0.009865, 0.011342, 0.010672, 0.014783, 0.019401, 0.019401, 0.016826, 0.028107, 0.049374, 0.059222, 0.106997, 0.194234, 0.179055, 0.191378, 0.229226, 0.239899, 0.349426, 0.342579, 0.440853, 0.394753, 0.298791, 0.268042, 0.30533, 0.31487, 0.342579, 0.284882, 0.281712, 0.387226, 0.271506, 0.179055, 0.129801, 0.122885, 0.118441, 0.15008, 0.144935, 0.078022, 0.074921, 0.076542, 0.137348, 0.132295, 0.10481, 0.106997, 0.127496, 0.125101, 0.182256, 0.094817, 0.155435, 0.158265, 0.15008, 0.25406, 0.342579, 0.380708, 0.281712, 0.308712, 0.232838, 0.15284, 0.203355, 0.167087, 0.173081, 0.185198, 0.203355, 0.247041, 0.342579, 0.257454, 0.25406, 0.185198, 0.288399, 0.257454, 0.161087, 0.164327, 0.158265, 0.094817, 0.094817, 0.167087, 0.139895, 0.161087, 0.247041, 0.170161, 0.173081, 0.132295, 0.094817, 0.086953, 0.129801, 0.102787, 0.17593, 0.18812, 0.170161, 0.096677, 0.092881, 0.092881, 0.088832, 0.090864, 0.125101, 0.127496, 0.144935, 0.15284, 0.229226, 0.222385, 0.339168, 0.377384, 0.308712, 0.288399, 0.268042, 0.268042, 0.308712, 0.209395, 0.170161, 0.229226, 0.247041, 0.222385, 0.284882, 0.301917, 0.268042, 0.298791, 0.308712, 0.278302, 0.203355, 0.132295, 0.076542, 0.041405, 0.042364, 0.0704, 0.109221, 0.085092, 0.086953, 0.085092, 0.139895, 0.094817, 0.092881, 0.139895, 0.200174, 0.155435, 0.074921, 0.090864, 0.05306, 0.050641, 0.055536, 0.088832, 0.096677, 0.164327, 0.167087, 0.161087, 0.206376, 0.125101, 0.096677, 0.094817, 0.090864, 0.090864, 0.132295, 0.173081, 0.098513, 0.078022, 0.134866, 0.232838, 0.167087, 0.257454, 0.257454, 0.142424, 0.147574, 0.206376, 0.203355, 0.288399, 0.182256, 0.173081, 0.268042, 0.26085, 0.194234, 0.200174, 0.196879, 0.239899, 0.139895, 0.25406, 0.318242, 0.321458, 0.352862, 0.387226, 0.394753, 0.301917, 0.332115, 0.275179, 0.278302, 0.232838, 0.243554, 0.239899, 0.236433, 0.229226, 0.236433, 0.222385, 0.225814, 0.142424, 0.111485, 0.194234, 0.182256, 0.158265, 0.088832, 0.078022, 0.058088, 0.034068, 0.032677, 0.030611, 0.043307, 0.044297, 0.071867, 0.085092, 0.094817, 0.054297, 0.043307, 0.048328, 0.085092, 0.085092, 0.125101, 0.125101, 0.078022, 0.045352, 0.042364, 0.076542, 0.074921, 0.100716, 0.139895, 0.225814, 0.324872, 0.232838, 0.155435, 0.090864, 0.060549, 0.109221, 0.092881, 0.111485, 0.125101, 0.129801, 0.122885, 0.100716, 0.122885, 0.18812, 0.206376, 0.142424, 0.096677, 0.058088, 0.047319, 0.051831, 0.051831, 0.029376, 0.054297, 0.094817, 0.137348, 0.161087, 0.109221, 0.209395, 0.222385, 0.271506, 0.25031, 0.191378, 0.170161, 0.109221, 0.109221, 0.137348, 0.15008, 0.147574, 0.216401, 0.288399, 0.243554, 0.236433, 0.335645, 0.284882, 0.191378, 0.18812, 0.120615, 0.167087, 0.094817, 0.092881, 0.094817, 0.055536, 0.081712, 0.079919, 0.139895, 0.074921, 0.076542, 0.11371, 0.173081, 0.15008, 0.122885, 0.127496, 0.102787, 0.0704, 0.0704, 0.116183, 0.088832, 0.155435, 0.120615], '')</t>
  </si>
  <si>
    <t>[6, 228, 229, 230, 231, 232, 233, 234, 281, 282, 283, 284, 285, 286, 287, 288, 289, 290, 291, 292, 293, 294, 296, 344, 345, 346, 355, 356, 357, 358, 359, 360, 361, 362, 363, 372]</t>
  </si>
  <si>
    <t xml:space="preserve">F5S3J4|F5S3J4_9ENTR protein-tyrosine-phosphatase OS=Enterobacter hormaechei ATCC 49162 </t>
  </si>
  <si>
    <t>([0.026338, 0.016528, 0.012491, 0.0198, 0.027463, 0.042364, 0.028695, 0.022306, 0.029376, 0.038858, 0.06184, 0.042364, 0.051831, 0.059222, 0.100716, 0.058088, 0.054297, 0.050641, 0.067594, 0.071867, 0.071867, 0.127496, 0.17593, 0.219301, 0.206376, 0.15284, 0.15284, 0.236433, 0.284882, 0.284882, 0.194234, 0.109221, 0.17593, 0.11371, 0.111485, 0.109221, 0.164327, 0.247041, 0.216401, 0.21291, 0.295083, 0.384043, 0.321458, 0.324872, 0.370445, 0.284882, 0.321458, 0.281712, 0.295083, 0.321458, 0.321458, 0.422041, 0.51388, 0.42561, 0.534167, 0.51388, 0.521092, 0.454136, 0.41194, 0.440853, 0.42561, 0.342579, 0.342579, 0.40511, 0.40511, 0.352862, 0.377384, 0.401658, 0.447574, 0.332115, 0.346032, 0.268042, 0.17593, 0.106997, 0.144935, 0.109221, 0.120615, 0.0704, 0.116183, 0.139895, 0.085092, 0.094817, 0.161087, 0.106997, 0.094817, 0.094817, 0.069024, 0.085092, 0.10481, 0.106997, 0.15008, 0.139895, 0.209395, 0.291804, 0.339168, 0.335645, 0.291804, 0.179055, 0.257454, 0.247041, 0.15284, 0.243554, 0.225814, 0.21291, 0.275179, 0.281712, 0.225814, 0.346032, 0.387226, 0.390993, 0.284882, 0.308712, 0.308712, 0.321458, 0.321458, 0.366687, 0.374039, 0.352862, 0.476583, 0.380708, 0.31487, 0.321458, 0.31487, 0.239899, 0.173081, 0.18812, 0.18812, 0.243554, 0.21291, 0.137348, 0.125101, 0.116183, 0.10481, 0.102787, 0.092881, 0.058088, 0.054297, 0.050641, 0.078022, 0.054297, 0.083462, 0.102787, 0.161087, 0.125101, 0.185198, 0.271506, 0.196879], '')</t>
  </si>
  <si>
    <t>[52, 54, 55, 56]</t>
  </si>
  <si>
    <t xml:space="preserve">F5S3J5|F5S3J5_9ENTR Amylovoran export outer membrane protein AmsH OS=Enterobacter hormaechei ATCC 49162 </t>
  </si>
  <si>
    <t>([0.032017, 0.036378, 0.036378, 0.037156, 0.041405, 0.031287, 0.043307, 0.058088, 0.048328, 0.066181, 0.047319, 0.042364, 0.054297, 0.049374, 0.079919, 0.081712, 0.096677, 0.096677, 0.142424, 0.216401, 0.243554, 0.31487, 0.359901, 0.308712, 0.257454, 0.301917, 0.291804, 0.321458, 0.335645, 0.398279, 0.40511, 0.401658, 0.480142, 0.36309, 0.384043, 0.370445, 0.324872, 0.339168, 0.349426, 0.281712, 0.185198, 0.216401, 0.147574, 0.139895, 0.247041, 0.339168, 0.239899, 0.257454, 0.247041, 0.243554, 0.170161, 0.100716, 0.194234, 0.179055, 0.25031, 0.167087, 0.185198, 0.229226, 0.295083, 0.25031, 0.328603, 0.450668, 0.436924, 0.436924, 0.447574, 0.418646, 0.42561, 0.42561, 0.5017, 0.494003, 0.394753, 0.486429, 0.480142, 0.450668, 0.359901, 0.36309, 0.366687, 0.349426, 0.366687, 0.298791, 0.25406, 0.200174, 0.120615, 0.11371, 0.122885, 0.06312, 0.0704, 0.069024, 0.134866, 0.144935, 0.083462, 0.142424, 0.139895, 0.247041, 0.209395, 0.298791, 0.308712, 0.288399, 0.288399, 0.271506, 0.308712, 0.387226, 0.447574, 0.525368, 0.521092, 0.622677, 0.626927, 0.525368, 0.538167, 0.468512, 0.465241, 0.557691, 0.557691, 0.458154, 0.321458, 0.275179, 0.308712, 0.216401, 0.216401, 0.216401, 0.21291, 0.161087, 0.164327, 0.10481, 0.069024, 0.069024, 0.06184, 0.111485, 0.100716, 0.078022, 0.096677, 0.059222, 0.059222, 0.06312, 0.120615, 0.125101, 0.164327, 0.116183, 0.182256, 0.185198, 0.200174, 0.203355, 0.225814, 0.144935, 0.216401, 0.278302, 0.311707, 0.321458, 0.25406, 0.346032, 0.308712, 0.298791, 0.298791, 0.268042, 0.225814, 0.122885, 0.196879, 0.225814, 0.264545, 0.26085, 0.311707, 0.21291, 0.155435, 0.216401, 0.301917, 0.301917, 0.236433, 0.179055, 0.167087, 0.225814, 0.21291, 0.288399, 0.298791, 0.398279, 0.335645, 0.366687, 0.490133, 0.398279, 0.433034, 0.339168, 0.346032, 0.288399, 0.332115, 0.41194, 0.380708, 0.295083, 0.291804, 0.324872, 0.324872, 0.328603, 0.328603, 0.247041, 0.239899, 0.200174, 0.18812, 0.243554, 0.25031, 0.155435, 0.243554, 0.216401, 0.232838, 0.170161, 0.173081, 0.21291, 0.209395, 0.25031, 0.332115, 0.318242, 0.359901, 0.398279, 0.408655, 0.318242, 0.401658, 0.311707, 0.25406, 0.206376, 0.161087, 0.120615, 0.200174, 0.200174, 0.191378, 0.268042, 0.25031, 0.335645, 0.342579, 0.346032, 0.332115, 0.25031, 0.17593, 0.102787, 0.122885, 0.11371, 0.196879, 0.125101, 0.127496, 0.116183, 0.081712, 0.158265, 0.196879, 0.200174, 0.209395, 0.222385, 0.139895, 0.206376, 0.144935, 0.074921, 0.044297, 0.034884, 0.058088, 0.109221, 0.120615, 0.096677, 0.096677, 0.094817, 0.155435, 0.232838, 0.25406, 0.342579, 0.264545, 0.275179, 0.264545, 0.25031, 0.236433, 0.278302, 0.284882, 0.268042, 0.342579, 0.4292, 0.444081, 0.359901, 0.339168, 0.422041, 0.394753, 0.40511, 0.394753, 0.328603, 0.339168, 0.4292, 0.444081, 0.440853, 0.398279, 0.40511, 0.374039, 0.377384, 0.418646, 0.324872, 0.30533, 0.271506, 0.170161, 0.196879, 0.311707, 0.225814, 0.222385, 0.25406, 0.239899, 0.25031, 0.332115, 0.318242, 0.308712, 0.206376, 0.219301, 0.264545, 0.191378, 0.144935, 0.147574, 0.094817, 0.167087, 0.232838, 0.298791, 0.401658, 0.366687, 0.335645, 0.387226, 0.332115, 0.268042, 0.191378, 0.185198, 0.17593, 0.191378, 0.111485, 0.18812, 0.144935, 0.144935, 0.232838, 0.232838, 0.232838, 0.225814, 0.15284, 0.11371, 0.074921, 0.071867, 0.090864, 0.071867, 0.106997, 0.085092, 0.086953, 0.142424, 0.081712, 0.086953, 0.079919, 0.102787, 0.056825, 0.094817, 0.088832, 0.042364, 0.049374, 0.058088, 0.10481, 0.092881, 0.155435, 0.21291, 0.15284, 0.15284, 0.191378, 0.10481, 0.170161, 0.247041, 0.247041, 0.339168, 0.324872, 0.236433, 0.21291, 0.301917, 0.308712, 0.206376, 0.321458, 0.401658, 0.346032, 0.318242, 0.398279, 0.370445, 0.346032, 0.408655, 0.374039, 0.321458, 0.4292, 0.390993], '')</t>
  </si>
  <si>
    <t>[68, 103, 104, 105, 106, 107, 108, 111, 112]</t>
  </si>
  <si>
    <t xml:space="preserve">F5S3K0|F5S3K0_9ENTR DNA ligase B OS=Enterobacter hormaechei ATCC 49162 </t>
  </si>
  <si>
    <t>([0.059222, 0.100716, 0.134866, 0.085092, 0.139895, 0.073402, 0.078022, 0.100716, 0.134866, 0.158265, 0.185198, 0.155435, 0.129801, 0.185198, 0.200174, 0.203355, 0.206376, 0.144935, 0.164327, 0.125101, 0.074921, 0.058088, 0.032017, 0.017138, 0.017138, 0.014315, 0.025316, 0.030611, 0.026338, 0.019109, 0.016826, 0.010926, 0.011342, 0.016257, 0.014586, 0.013016, 0.012491, 0.023087, 0.032017, 0.033407, 0.047319, 0.083462, 0.111485, 0.185198, 0.203355, 0.264545, 0.243554, 0.167087, 0.164327, 0.164327, 0.206376, 0.15284, 0.229226, 0.30533, 0.191378, 0.264545, 0.36309, 0.380708, 0.243554, 0.18812, 0.18812, 0.222385, 0.219301, 0.206376, 0.191378, 0.288399, 0.25031, 0.271506, 0.374039, 0.384043, 0.346032, 0.232838, 0.332115, 0.328603, 0.239899, 0.339168, 0.301917, 0.288399, 0.191378, 0.295083, 0.387226, 0.301917, 0.30533, 0.301917, 0.232838, 0.144935, 0.134866, 0.200174, 0.219301, 0.236433, 0.15008, 0.206376, 0.324872, 0.324872, 0.239899, 0.359901, 0.321458, 0.321458, 0.321458, 0.41194, 0.414856, 0.335645, 0.422041, 0.414856, 0.450668, 0.414856, 0.497853, 0.5017, 0.490133, 0.476583, 0.377384, 0.468512, 0.465241, 0.384043, 0.384043, 0.472492, 0.447574, 0.486429, 0.486429, 0.40511, 0.401658, 0.401658, 0.380708, 0.346032, 0.321458, 0.295083, 0.408655, 0.444081, 0.454136, 0.374039, 0.288399, 0.295083, 0.298791, 0.332115, 0.398279, 0.321458, 0.339168, 0.332115, 0.264545, 0.268042, 0.288399, 0.291804, 0.21291, 0.239899, 0.182256, 0.203355, 0.21291, 0.206376, 0.200174, 0.127496, 0.167087, 0.25406, 0.295083, 0.206376, 0.173081, 0.173081, 0.232838, 0.229226, 0.229226, 0.21291, 0.243554, 0.30533, 0.318242, 0.41194, 0.377384, 0.483068, 0.454136, 0.450668, 0.422041, 0.422041, 0.461924, 0.398279, 0.387226, 0.384043, 0.380708, 0.418646, 0.42561, 0.4292, 0.335645, 0.335645, 0.418646, 0.444081, 0.359901, 0.318242, 0.318242, 0.408655, 0.339168, 0.288399, 0.288399, 0.31487, 0.328603, 0.288399, 0.271506, 0.194234, 0.144935, 0.222385, 0.206376, 0.196879, 0.203355, 0.200174, 0.206376, 0.21291, 0.185198, 0.222385, 0.25031, 0.236433, 0.200174, 0.278302, 0.328603, 0.31487, 0.288399, 0.275179, 0.288399, 0.36309, 0.447574, 0.505461, 0.454136, 0.394753, 0.390993, 0.352862, 0.447574, 0.450668, 0.440853, 0.408655, 0.422041, 0.335645, 0.332115, 0.380708, 0.374039, 0.401658, 0.308712, 0.232838, 0.15284, 0.139895, 0.137348, 0.085092, 0.120615, 0.161087, 0.196879, 0.229226, 0.26085, 0.26085, 0.203355, 0.203355, 0.203355, 0.229226, 0.229226, 0.225814, 0.191378, 0.120615, 0.100716, 0.179055, 0.25031, 0.342579, 0.321458, 0.356642, 0.352862, 0.328603, 0.288399, 0.284882, 0.158265, 0.164327, 0.098513, 0.147574, 0.102787, 0.122885, 0.129801, 0.17593, 0.15284, 0.185198, 0.200174, 0.243554, 0.196879, 0.232838, 0.232838, 0.308712, 0.271506, 0.271506, 0.161087, 0.18812, 0.164327, 0.26085, 0.170161, 0.281712, 0.15284, 0.185198, 0.191378, 0.191378, 0.219301, 0.164327, 0.106997, 0.106997, 0.096677, 0.098513, 0.090864, 0.076542, 0.098513, 0.139895, 0.243554, 0.352862, 0.359901, 0.401658, 0.318242, 0.324872, 0.321458, 0.433034, 0.472492, 0.468512, 0.454136, 0.366687, 0.390993, 0.394753, 0.440853, 0.352862, 0.380708, 0.284882, 0.225814, 0.243554, 0.155435, 0.11371, 0.118441, 0.074921, 0.073402, 0.129801, 0.142424, 0.118441, 0.100716, 0.054297, 0.05306, 0.026892, 0.048328, 0.047319, 0.073402, 0.083462, 0.142424, 0.144935, 0.229226, 0.225814, 0.206376, 0.243554, 0.185198, 0.15284, 0.216401, 0.137348, 0.137348, 0.222385, 0.147574, 0.139895, 0.142424, 0.15284, 0.264545, 0.25406, 0.31487, 0.247041, 0.257454, 0.247041, 0.179055, 0.179055, 0.182256, 0.179055, 0.196879, 0.216401, 0.257454, 0.243554, 0.232838, 0.225814, 0.194234, 0.191378, 0.236433, 0.236433, 0.196879, 0.21291, 0.219301, 0.239899, 0.311707, 0.236433, 0.164327, 0.161087, 0.161087, 0.161087, 0.139895, 0.147574, 0.209395, 0.203355, 0.134866, 0.247041, 0.232838, 0.158265, 0.25406, 0.25406, 0.275179, 0.232838, 0.125101, 0.118441, 0.118441, 0.076542, 0.125101, 0.18812, 0.243554, 0.247041, 0.359901, 0.387226, 0.41194, 0.436924, 0.42561, 0.51388, 0.476583, 0.377384, 0.483068, 0.472492, 0.366687, 0.444081, 0.440853, 0.433034, 0.342579, 0.301917, 0.366687, 0.384043, 0.401658, 0.342579, 0.308712, 0.291804, 0.295083, 0.167087, 0.078022, 0.069024, 0.069024, 0.040537, 0.079919, 0.038858, 0.022667, 0.038042, 0.035586, 0.051831, 0.106997, 0.158265, 0.11371, 0.122885, 0.060549, 0.060549, 0.094817, 0.0704, 0.067594, 0.069024, 0.125101, 0.219301, 0.15008, 0.15008, 0.232838, 0.15008, 0.155435, 0.239899, 0.222385, 0.225814, 0.225814, 0.129801, 0.155435, 0.232838, 0.15008, 0.137348, 0.127496, 0.067594, 0.066181, 0.067594, 0.036378, 0.038858, 0.03976, 0.081712, 0.088832, 0.049374, 0.086953, 0.132295, 0.129801, 0.173081, 0.17593, 0.116183, 0.194234, 0.164327, 0.170161, 0.247041, 0.352862, 0.335645, 0.41194, 0.41194, 0.30533, 0.390993, 0.394753, 0.278302, 0.278302, 0.185198, 0.247041, 0.232838, 0.268042, 0.257454, 0.257454, 0.155435, 0.161087, 0.161087, 0.10481, 0.098513, 0.102787, 0.085092, 0.078022, 0.092881, 0.092881, 0.18812, 0.116183, 0.094817, 0.161087, 0.147574, 0.229226, 0.164327, 0.170161, 0.139895, 0.127496, 0.111485, 0.203355, 0.275179, 0.284882, 0.284882, 0.298791, 0.268042, 0.200174, 0.158265, 0.161087, 0.229226, 0.196879, 0.298791, 0.301917, 0.321458, 0.232838, 0.222385, 0.308712, 0.216401, 0.275179, 0.301917, 0.229226, 0.222385, 0.243554, 0.25031, 0.352862, 0.321458, 0.335645, 0.440853, 0.440853, 0.366687, 0.387226, 0.295083, 0.194234, 0.216401, 0.21291, 0.342579, 0.356642, 0.278302, 0.377384, 0.321458, 0.225814, 0.275179, 0.271506, 0.173081, 0.100716, 0.086953, 0.086953, 0.098513, 0.096677, 0.098513, 0.147574, 0.142424, 0.142424, 0.196879, 0.170161, 0.134866, 0.086953, 0.06184, 0.096677, 0.064632, 0.056825, 0.100716, 0.088832], '')</t>
  </si>
  <si>
    <t>[107, 215, 405]</t>
  </si>
  <si>
    <t xml:space="preserve">F5S3K1|F5S3K1_9ENTR Guanylate kinase OS=Enterobacter hormaechei ATCC 49162 </t>
  </si>
  <si>
    <t>([0.054297, 0.116183, 0.15008, 0.18812, 0.185198, 0.222385, 0.247041, 0.275179, 0.301917, 0.243554, 0.18812, 0.239899, 0.239899, 0.155435, 0.098513, 0.092881, 0.15284, 0.243554, 0.356642, 0.342579, 0.257454, 0.301917, 0.275179, 0.291804, 0.222385, 0.25406, 0.18812, 0.191378, 0.196879, 0.203355, 0.284882, 0.366687, 0.328603, 0.390993, 0.480142, 0.622677, 0.626927, 0.642678, 0.541878, 0.51388, 0.618285, 0.759478, 0.750527, 0.632174, 0.490133, 0.458154, 0.390993, 0.476583, 0.483068, 0.490133, 0.5017, 0.387226, 0.387226, 0.387226, 0.31487, 0.236433, 0.206376, 0.203355, 0.200174, 0.236433, 0.139895, 0.086953, 0.088832, 0.085092, 0.118441, 0.21291, 0.247041, 0.206376, 0.194234, 0.200174, 0.120615, 0.066181, 0.122885, 0.125101, 0.144935, 0.17593, 0.271506, 0.275179, 0.191378, 0.194234, 0.232838, 0.275179, 0.275179, 0.229226, 0.229226, 0.26085, 0.182256, 0.257454, 0.301917, 0.196879, 0.120615, 0.200174, 0.200174, 0.209395, 0.11371, 0.122885, 0.125101, 0.096677, 0.100716, 0.173081, 0.100716, 0.090864, 0.129801, 0.194234, 0.185198, 0.209395, 0.216401, 0.281712, 0.264545, 0.328603, 0.349426, 0.321458, 0.232838, 0.236433, 0.26085, 0.408655, 0.394753, 0.390993, 0.4292, 0.4292, 0.332115, 0.42561, 0.422041, 0.42561, 0.346032, 0.377384, 0.346032, 0.335645, 0.335645, 0.352862, 0.359901, 0.447574, 0.585406, 0.712013, 0.728858, 0.570702, 0.5017, 0.494003, 0.490133, 0.440853, 0.398279, 0.497853, 0.458154, 0.387226, 0.36309, 0.458154, 0.422041, 0.422041, 0.433034, 0.346032, 0.301917, 0.308712, 0.222385, 0.216401, 0.132295, 0.120615, 0.122885, 0.098513, 0.109221, 0.118441, 0.15284, 0.100716, 0.096677, 0.098513, 0.125101, 0.090864, 0.085092, 0.111485, 0.067594, 0.064632, 0.109221, 0.078022, 0.044297, 0.073402, 0.059222, 0.106997, 0.164327, 0.161087, 0.216401, 0.173081, 0.167087, 0.155435, 0.268042, 0.257454, 0.301917, 0.321458, 0.41194, 0.418646, 0.384043, 0.387226, 0.308712, 0.308712, 0.390993, 0.390993, 0.318242, 0.321458, 0.31487, 0.298791, 0.366687, 0.349426, 0.366687, 0.339168, 0.318242, 0.264545, 0.225814, 0.164327, 0.129801], '')</t>
  </si>
  <si>
    <t>[35, 36, 37, 38, 39, 40, 41, 42, 43, 50, 132, 133, 134, 135, 136]</t>
  </si>
  <si>
    <t xml:space="preserve">F5S3K2|F5S3K2_9ENTR DNA-directed RNA polymerase subunit omega OS=Enterobacter hormaechei ATCC 49162 </t>
  </si>
  <si>
    <t>([0.349426, 0.374039, 0.278302, 0.31487, 0.366687, 0.380708, 0.301917, 0.349426, 0.291804, 0.25031, 0.206376, 0.161087, 0.164327, 0.15284, 0.203355, 0.185198, 0.229226, 0.219301, 0.203355, 0.206376, 0.275179, 0.196879, 0.203355, 0.288399, 0.278302, 0.281712, 0.328603, 0.339168, 0.257454, 0.370445, 0.444081, 0.529623, 0.632174, 0.685117, 0.703578, 0.733139, 0.759478, 0.703578, 0.608892, 0.585406, 0.517562, 0.505461, 0.604312, 0.497853, 0.505461, 0.521092, 0.509769, 0.390993, 0.387226, 0.468512, 0.440853, 0.433034, 0.346032, 0.26085, 0.257454, 0.196879, 0.179055, 0.179055, 0.232838, 0.308712, 0.339168, 0.414856, 0.422041, 0.422041, 0.509769, 0.509769, 0.476583, 0.454136, 0.541878, 0.545602, 0.529623, 0.490133, 0.422041, 0.51388, 0.58069, 0.468512, 0.521092, 0.541878, 0.529623, 0.529623, 0.517562, 0.490133, 0.472492, 0.450668, 0.418646, 0.394753, 0.352862, 0.352862, 0.356642, 0.301917, 0.401658], '')</t>
  </si>
  <si>
    <t>[31, 32, 33, 34, 35, 36, 37, 38, 39, 40, 41, 42, 44, 45, 46, 64, 65, 68, 69, 70, 73, 74, 76, 77, 78, 79, 80]</t>
  </si>
  <si>
    <t xml:space="preserve">F5S3K3|F5S3K3_9ENTR guanosine-3',5'-bis(diphosphate) 3'-diphosphatase OS=Enterobacter hormaechei ATCC 49162 </t>
  </si>
  <si>
    <t>([0.014075, 0.023534, 0.038042, 0.024826, 0.018787, 0.034884, 0.055536, 0.081712, 0.106997, 0.073402, 0.086953, 0.111485, 0.111485, 0.179055, 0.298791, 0.243554, 0.158265, 0.164327, 0.102787, 0.081712, 0.132295, 0.222385, 0.185198, 0.185198, 0.284882, 0.36309, 0.335645, 0.321458, 0.30533, 0.301917, 0.390993, 0.398279, 0.418646, 0.541878, 0.433034, 0.332115, 0.370445, 0.468512, 0.604312, 0.59917, 0.604312, 0.51388, 0.465241, 0.436924, 0.342579, 0.243554, 0.216401, 0.222385, 0.182256, 0.182256, 0.118441, 0.122885, 0.073402, 0.071867, 0.059222, 0.06312, 0.086953, 0.0704, 0.056825, 0.026892, 0.025316, 0.032017, 0.05306, 0.041405, 0.034884, 0.067594, 0.116183, 0.139895, 0.15284, 0.161087, 0.167087, 0.161087, 0.164327, 0.25406, 0.203355, 0.21291, 0.30533, 0.26085, 0.185198, 0.209395, 0.288399, 0.374039, 0.295083, 0.257454, 0.339168, 0.349426, 0.264545, 0.271506, 0.264545, 0.170161, 0.196879, 0.191378, 0.194234, 0.194234, 0.185198, 0.147574, 0.134866, 0.067594, 0.111485, 0.203355, 0.203355, 0.206376, 0.216401, 0.257454, 0.295083, 0.25406, 0.346032, 0.433034, 0.308712, 0.311707, 0.380708, 0.342579, 0.257454, 0.308712, 0.271506, 0.236433, 0.25406, 0.264545, 0.380708, 0.291804, 0.284882, 0.219301, 0.147574, 0.086953, 0.06184, 0.058088, 0.041405, 0.032017, 0.030611, 0.060549, 0.06312, 0.067594, 0.090864, 0.120615, 0.144935, 0.17593, 0.134866, 0.18812, 0.179055, 0.109221, 0.173081, 0.200174, 0.268042, 0.349426, 0.4292, 0.521092, 0.521092, 0.51388, 0.51388, 0.505461, 0.517562, 0.51388, 0.414856, 0.408655, 0.356642, 0.268042, 0.264545, 0.374039, 0.291804, 0.257454, 0.352862, 0.352862, 0.239899, 0.232838, 0.155435, 0.164327, 0.170161, 0.10481, 0.170161, 0.200174, 0.206376, 0.127496, 0.127496, 0.203355, 0.125101, 0.194234, 0.17593, 0.179055, 0.132295, 0.134866, 0.098513, 0.109221, 0.118441, 0.185198, 0.120615, 0.18812, 0.129801, 0.073402, 0.127496, 0.129801, 0.085092, 0.054297, 0.094817, 0.074921, 0.059222, 0.102787, 0.102787, 0.200174, 0.200174, 0.232838, 0.321458, 0.366687, 0.25406, 0.25406, 0.25406, 0.25406, 0.173081, 0.236433, 0.332115, 0.239899, 0.239899, 0.30533, 0.377384, 0.288399, 0.328603, 0.366687, 0.332115, 0.335645, 0.236433, 0.257454, 0.185198, 0.182256, 0.158265, 0.239899, 0.225814, 0.225814, 0.324872, 0.41194, 0.418646, 0.328603, 0.332115, 0.324872, 0.247041, 0.161087, 0.170161, 0.164327, 0.127496, 0.106997, 0.066181, 0.111485, 0.102787, 0.164327, 0.164327, 0.134866, 0.137348, 0.139895, 0.085092, 0.06184, 0.064632, 0.036378, 0.034884, 0.050641, 0.025762, 0.044297, 0.050641, 0.048328, 0.031287, 0.042364, 0.067594, 0.111485, 0.116183, 0.11371, 0.067594, 0.037156, 0.073402, 0.046336, 0.026892, 0.045352, 0.06184, 0.045352, 0.078022, 0.132295, 0.098513, 0.109221, 0.106997, 0.173081, 0.25406, 0.342579, 0.332115, 0.324872, 0.257454, 0.247041, 0.25406, 0.236433, 0.243554, 0.216401, 0.200174, 0.30533, 0.30533, 0.268042, 0.318242, 0.31487, 0.222385, 0.311707, 0.40511, 0.321458, 0.301917, 0.30533, 0.281712, 0.239899, 0.164327, 0.222385, 0.25031, 0.239899, 0.332115, 0.342579, 0.398279, 0.41194, 0.40511, 0.339168, 0.380708, 0.284882, 0.288399, 0.384043, 0.390993, 0.40511, 0.440853, 0.450668, 0.454136, 0.408655, 0.418646, 0.525368, 0.476583, 0.447574, 0.380708, 0.349426, 0.387226, 0.36309, 0.318242, 0.271506, 0.243554, 0.229226, 0.328603, 0.328603, 0.324872, 0.308712, 0.31487, 0.359901, 0.346032, 0.342579, 0.394753, 0.394753, 0.390993, 0.352862, 0.356642, 0.390993, 0.433034, 0.468512, 0.36309, 0.433034, 0.480142, 0.59014, 0.494003, 0.390993, 0.41194, 0.328603, 0.339168, 0.332115, 0.332115, 0.30533, 0.301917, 0.291804, 0.321458, 0.206376, 0.30533, 0.200174, 0.15284, 0.158265, 0.155435, 0.185198, 0.222385, 0.209395, 0.225814, 0.229226, 0.209395, 0.219301, 0.311707, 0.318242, 0.222385, 0.144935, 0.118441, 0.06184, 0.066181, 0.078022, 0.158265, 0.147574, 0.243554, 0.243554, 0.167087, 0.182256, 0.170161, 0.196879, 0.17593, 0.164327, 0.209395, 0.318242, 0.318242, 0.239899, 0.239899, 0.219301, 0.284882, 0.264545, 0.342579, 0.271506, 0.25031, 0.239899, 0.25406, 0.173081, 0.25406, 0.324872, 0.281712, 0.298791, 0.206376, 0.232838, 0.206376, 0.229226, 0.164327, 0.15008, 0.203355, 0.200174, 0.332115, 0.268042, 0.387226, 0.328603, 0.390993, 0.394753, 0.414856, 0.318242, 0.295083, 0.291804, 0.284882, 0.321458, 0.394753, 0.387226, 0.401658, 0.339168, 0.25031, 0.324872, 0.281712, 0.31487, 0.308712, 0.247041, 0.335645, 0.335645, 0.433034, 0.408655, 0.370445, 0.239899, 0.243554, 0.366687, 0.264545, 0.196879, 0.132295, 0.127496, 0.182256, 0.167087, 0.219301, 0.311707, 0.275179, 0.301917, 0.182256, 0.182256, 0.219301, 0.147574, 0.076542, 0.0704, 0.088832, 0.064632, 0.116183, 0.179055, 0.179055, 0.291804, 0.356642, 0.356642, 0.356642, 0.278302, 0.281712, 0.311707, 0.311707, 0.264545, 0.18812, 0.288399, 0.298791, 0.257454, 0.26085, 0.342579, 0.342579, 0.328603, 0.414856, 0.418646, 0.335645, 0.295083, 0.295083, 0.206376, 0.30533, 0.335645, 0.4292, 0.444081, 0.349426, 0.356642, 0.450668, 0.549308, 0.450668, 0.454136, 0.490133, 0.549308, 0.553315, 0.465241, 0.440853, 0.433034, 0.352862, 0.444081, 0.486429, 0.394753, 0.408655, 0.352862, 0.335645, 0.236433, 0.225814, 0.236433, 0.225814, 0.225814, 0.191378, 0.239899, 0.225814, 0.161087, 0.134866, 0.092881, 0.125101, 0.144935, 0.155435, 0.15284, 0.15284, 0.15284, 0.219301, 0.30533, 0.335645, 0.332115, 0.390993, 0.324872, 0.433034, 0.40511, 0.40511, 0.436924, 0.476583, 0.490133, 0.58069, 0.666105, 0.76285, 0.694846, 0.733139, 0.608892, 0.716283, 0.699094, 0.653063, 0.666105, 0.648219, 0.553315, 0.465241, 0.408655, 0.480142, 0.349426, 0.352862, 0.339168, 0.26085, 0.179055, 0.170161, 0.18812, 0.125101, 0.139895, 0.203355, 0.185198, 0.295083, 0.21291, 0.142424, 0.139895, 0.142424, 0.100716, 0.139895, 0.229226, 0.311707, 0.30533, 0.401658, 0.349426, 0.288399, 0.281712, 0.366687, 0.374039, 0.356642, 0.440853, 0.328603, 0.335645, 0.335645, 0.222385, 0.311707, 0.390993, 0.332115, 0.332115, 0.394753, 0.41194, 0.408655, 0.42561, 0.42561, 0.328603, 0.377384, 0.408655, 0.4292, 0.433034, 0.335645, 0.328603, 0.328603, 0.418646, 0.422041, 0.380708, 0.476583, 0.486429, 0.390993, 0.398279, 0.390993, 0.401658, 0.308712, 0.281712, 0.206376, 0.209395, 0.278302, 0.216401, 0.25406, 0.324872, 0.321458, 0.408655, 0.377384, 0.298791, 0.26085, 0.268042, 0.219301, 0.21291, 0.179055, 0.243554, 0.243554, 0.25031, 0.243554, 0.295083, 0.295083, 0.356642, 0.359901, 0.308712, 0.418646, 0.40511, 0.311707, 0.311707, 0.31487, 0.352862, 0.440853, 0.465241, 0.461924, 0.541878, 0.541878, 0.497853, 0.433034, 0.51388, 0.476583, 0.370445, 0.321458, 0.328603, 0.25031, 0.243554, 0.298791, 0.288399, 0.298791, 0.384043, 0.311707, 0.318242, 0.225814, 0.194234, 0.203355, 0.134866, 0.116183, 0.11371, 0.161087, 0.170161, 0.173081, 0.144935, 0.196879, 0.298791, 0.298791, 0.31487, 0.239899, 0.264545, 0.200174, 0.196879, 0.194234, 0.268042, 0.26085, 0.352862, 0.359901, 0.321458, 0.387226, 0.40511, 0.377384, 0.352862, 0.440853, 0.408655, 0.490133, 0.529623], '')</t>
  </si>
  <si>
    <t>[33, 38, 39, 40, 41, 145, 146, 147, 148, 149, 150, 151, 321, 351, 501, 505, 506, 546, 547, 548, 549, 550, 551, 552, 553, 554, 555, 556, 557, 655, 656, 659, 703]</t>
  </si>
  <si>
    <t xml:space="preserve">F5S3K4|F5S3K4_9ENTR tRNA (guanosine(18)-2'-O)-methyltransferase OS=Enterobacter hormaechei ATCC 49162 </t>
  </si>
  <si>
    <t>([0.349426, 0.328603, 0.25406, 0.257454, 0.298791, 0.335645, 0.370445, 0.418646, 0.444081, 0.384043, 0.40511, 0.380708, 0.288399, 0.257454, 0.264545, 0.264545, 0.30533, 0.301917, 0.295083, 0.401658, 0.483068, 0.480142, 0.458154, 0.534167, 0.534167, 0.447574, 0.387226, 0.384043, 0.36309, 0.335645, 0.414856, 0.384043, 0.384043, 0.465241, 0.436924, 0.4292, 0.436924, 0.433034, 0.4292, 0.40511, 0.31487, 0.216401, 0.236433, 0.288399, 0.291804, 0.318242, 0.352862, 0.41194, 0.41194, 0.370445, 0.366687, 0.359901, 0.390993, 0.422041, 0.394753, 0.454136, 0.447574, 0.444081, 0.509769, 0.40511, 0.366687, 0.4292, 0.461924, 0.433034, 0.440853, 0.444081, 0.447574, 0.490133, 0.40511, 0.398279, 0.450668, 0.454136, 0.390993, 0.390993, 0.42561, 0.377384, 0.380708, 0.377384, 0.366687, 0.366687, 0.42561, 0.5017, 0.436924, 0.422041, 0.394753, 0.394753, 0.394753, 0.308712, 0.30533, 0.401658, 0.40511, 0.36309, 0.324872, 0.398279, 0.295083, 0.288399, 0.377384, 0.295083, 0.30533, 0.21291, 0.219301, 0.26085, 0.281712, 0.349426, 0.356642, 0.301917, 0.219301, 0.182256, 0.25406, 0.26085, 0.26085, 0.26085, 0.295083, 0.356642, 0.264545, 0.370445, 0.374039, 0.377384, 0.436924, 0.342579, 0.450668, 0.36309, 0.332115, 0.31487, 0.308712, 0.390993, 0.390993, 0.384043, 0.339168, 0.370445, 0.321458, 0.222385, 0.225814, 0.185198, 0.132295, 0.209395, 0.203355, 0.132295, 0.127496, 0.10481, 0.158265, 0.10481, 0.142424, 0.164327, 0.132295, 0.085092, 0.046336, 0.048328, 0.045352, 0.085092, 0.059222, 0.078022, 0.127496, 0.132295, 0.161087, 0.222385, 0.225814, 0.200174, 0.278302, 0.225814, 0.203355, 0.219301, 0.281712, 0.308712, 0.321458, 0.349426, 0.387226, 0.387226, 0.497853, 0.632174, 0.632174, 0.694846, 0.694846, 0.707965, 0.694846, 0.585406, 0.486429, 0.374039, 0.418646, 0.418646, 0.458154, 0.454136, 0.472492, 0.401658, 0.321458, 0.281712, 0.278302, 0.25031, 0.301917, 0.264545, 0.25406, 0.232838, 0.209395, 0.132295, 0.15008, 0.092881, 0.173081, 0.247041, 0.278302, 0.275179, 0.243554, 0.25031, 0.339168, 0.324872, 0.301917, 0.398279, 0.398279, 0.422041, 0.461924, 0.509769, 0.41194, 0.301917, 0.311707, 0.324872, 0.36309, 0.339168, 0.335645, 0.275179, 0.271506, 0.31487, 0.281712, 0.288399, 0.25031, 0.219301, 0.161087, 0.247041, 0.179055, 0.182256, 0.111485], '')</t>
  </si>
  <si>
    <t>[23, 24, 58, 81, 169, 170, 171, 172, 173, 174, 175, 209]</t>
  </si>
  <si>
    <t xml:space="preserve">F5S3K5|F5S3K5_9ENTR ATP-dependent DNA helicase RecG OS=Enterobacter hormaechei ATCC 49162 </t>
  </si>
  <si>
    <t>([0.055536, 0.094817, 0.127496, 0.074921, 0.10481, 0.127496, 0.094817, 0.11371, 0.109221, 0.10481, 0.134866, 0.167087, 0.170161, 0.173081, 0.106997, 0.139895, 0.216401, 0.129801, 0.164327, 0.173081, 0.147574, 0.229226, 0.158265, 0.170161, 0.26085, 0.17593, 0.118441, 0.111485, 0.118441, 0.088832, 0.134866, 0.076542, 0.079919, 0.045352, 0.050641, 0.090864, 0.118441, 0.120615, 0.206376, 0.137348, 0.134866, 0.129801, 0.073402, 0.109221, 0.106997, 0.064632, 0.067594, 0.132295, 0.170161, 0.10481, 0.102787, 0.069024, 0.118441, 0.078022, 0.147574, 0.132295, 0.137348, 0.094817, 0.055536, 0.056825, 0.059222, 0.111485, 0.064632, 0.116183, 0.06184, 0.058088, 0.092881, 0.144935, 0.125101, 0.120615, 0.158265, 0.243554, 0.194234, 0.200174, 0.17593, 0.161087, 0.173081, 0.155435, 0.216401, 0.288399, 0.18812, 0.185198, 0.179055, 0.225814, 0.222385, 0.225814, 0.137348, 0.15008, 0.079919, 0.085092, 0.088832, 0.090864, 0.0704, 0.11371, 0.116183, 0.185198, 0.127496, 0.100716, 0.106997, 0.102787, 0.10481, 0.173081, 0.185198, 0.122885, 0.129801, 0.076542, 0.139895, 0.25031, 0.209395, 0.311707, 0.301917, 0.332115, 0.36309, 0.31487, 0.318242, 0.275179, 0.295083, 0.335645, 0.275179, 0.275179, 0.308712, 0.321458, 0.236433, 0.298791, 0.311707, 0.349426, 0.436924, 0.447574, 0.352862, 0.380708, 0.387226, 0.418646, 0.436924, 0.36309, 0.461924, 0.483068, 0.521092, 0.418646, 0.465241, 0.608892, 0.525368, 0.394753, 0.408655, 0.509769, 0.517562, 0.622677, 0.613573, 0.505461, 0.490133, 0.59508, 0.557691, 0.56648, 0.447574, 0.4292, 0.505461, 0.418646, 0.408655, 0.41194, 0.505461, 0.468512, 0.359901, 0.444081, 0.461924, 0.352862, 0.356642, 0.356642, 0.264545, 0.239899, 0.239899, 0.257454, 0.264545, 0.222385, 0.15008, 0.25031, 0.284882, 0.30533, 0.308712, 0.275179, 0.278302, 0.268042, 0.264545, 0.30533, 0.288399, 0.288399, 0.394753, 0.401658, 0.366687, 0.370445, 0.398279, 0.494003, 0.408655, 0.401658, 0.476583, 0.608892, 0.608892, 0.608892, 0.59508, 0.59508, 0.648219, 0.538167, 0.461924, 0.51388, 0.465241, 0.483068, 0.575842, 0.534167, 0.51388, 0.557691, 0.703578, 0.666105, 0.671169, 0.76285, 0.750527, 0.653063, 0.490133, 0.377384, 0.359901, 0.370445, 0.366687, 0.284882, 0.328603, 0.40511, 0.408655, 0.40511, 0.390993, 0.359901, 0.284882, 0.26085, 0.179055, 0.147574, 0.147574, 0.142424, 0.122885, 0.129801, 0.191378, 0.17593, 0.257454, 0.209395, 0.200174, 0.308712, 0.301917, 0.328603, 0.328603, 0.311707, 0.401658, 0.414856, 0.359901, 0.440853, 0.480142, 0.570702, 0.476583, 0.418646, 0.390993, 0.418646, 0.324872, 0.36309, 0.36309, 0.352862, 0.418646, 0.418646, 0.384043, 0.440853, 0.447574, 0.408655, 0.41194, 0.324872, 0.318242, 0.370445, 0.384043, 0.275179, 0.288399, 0.374039, 0.472492, 0.465241, 0.436924, 0.433034, 0.408655, 0.444081, 0.483068, 0.408655, 0.36309, 0.366687, 0.308712, 0.225814, 0.264545, 0.26085, 0.346032, 0.26085, 0.291804, 0.275179, 0.374039, 0.359901, 0.36309, 0.26085, 0.222385, 0.219301, 0.275179, 0.173081, 0.21291, 0.155435, 0.11371, 0.137348, 0.116183, 0.106997, 0.137348, 0.142424, 0.142424, 0.134866, 0.203355, 0.137348, 0.116183, 0.066181, 0.051831, 0.03976, 0.088832, 0.139895, 0.17593, 0.127496, 0.127496, 0.127496, 0.164327, 0.25406, 0.268042, 0.268042, 0.380708, 0.42561, 0.298791, 0.301917, 0.31487, 0.21291, 0.18812, 0.18812, 0.311707, 0.257454, 0.291804, 0.161087, 0.173081, 0.10481, 0.173081, 0.170161, 0.125101, 0.096677, 0.092881, 0.085092, 0.109221, 0.098513, 0.090864, 0.167087, 0.142424, 0.132295, 0.137348, 0.203355, 0.239899, 0.21291, 0.321458, 0.291804, 0.298791, 0.25031, 0.324872, 0.324872, 0.4292, 0.447574, 0.486429, 0.444081, 0.349426, 0.271506, 0.271506, 0.278302, 0.284882, 0.284882, 0.194234, 0.179055, 0.21291, 0.222385, 0.222385, 0.144935, 0.173081, 0.164327, 0.196879, 0.196879, 0.127496, 0.102787, 0.092881, 0.058088, 0.041405, 0.042364, 0.073402, 0.079919, 0.079919, 0.078022, 0.092881, 0.085092, 0.15284, 0.098513, 0.092881, 0.090864, 0.134866, 0.076542, 0.122885, 0.069024, 0.038042, 0.074921, 0.086953, 0.144935, 0.132295, 0.21291, 0.30533, 0.295083, 0.182256, 0.179055, 0.203355, 0.209395, 0.318242, 0.232838, 0.219301, 0.182256, 0.182256, 0.161087, 0.247041, 0.30533, 0.301917, 0.42561, 0.40511, 0.41194, 0.324872, 0.387226, 0.346032, 0.346032, 0.318242, 0.324872, 0.295083, 0.275179, 0.191378, 0.200174, 0.291804, 0.377384, 0.414856, 0.318242, 0.359901, 0.370445, 0.25406, 0.377384, 0.377384, 0.384043, 0.374039, 0.465241, 0.534167, 0.490133, 0.490133, 0.529623, 0.557691, 0.562014, 0.447574, 0.575842, 0.575842, 0.58069, 0.575842, 0.562014, 0.685117, 0.690604, 0.545602, 0.538167, 0.517562, 0.476583, 0.401658, 0.398279, 0.40511, 0.342579, 0.346032, 0.346032, 0.346032, 0.433034, 0.461924, 0.553315, 0.521092, 0.476583, 0.380708, 0.284882, 0.222385, 0.161087, 0.155435, 0.161087, 0.161087, 0.164327, 0.182256, 0.247041, 0.268042, 0.179055, 0.134866, 0.206376, 0.173081, 0.17593, 0.139895, 0.118441, 0.132295, 0.111485, 0.132295, 0.125101, 0.222385, 0.30533, 0.291804, 0.281712, 0.281712, 0.342579, 0.247041, 0.264545, 0.281712, 0.18812, 0.278302, 0.291804, 0.278302, 0.225814, 0.161087, 0.18812, 0.21291, 0.196879, 0.194234, 0.182256, 0.308712, 0.264545, 0.264545, 0.339168, 0.346032, 0.401658, 0.359901, 0.41194, 0.384043, 0.366687, 0.346032, 0.328603, 0.398279, 0.398279, 0.497853, 0.483068, 0.486429, 0.408655, 0.332115, 0.298791, 0.278302, 0.25406, 0.288399, 0.209395, 0.137348, 0.142424, 0.11371, 0.161087, 0.134866, 0.137348, 0.092881, 0.194234, 0.209395, 0.203355, 0.206376, 0.127496, 0.164327, 0.096677, 0.088832, 0.147574, 0.21291, 0.275179, 0.278302, 0.268042, 0.25031, 0.339168, 0.247041, 0.288399, 0.291804, 0.278302, 0.275179, 0.346032, 0.229226, 0.21291, 0.21291, 0.206376, 0.216401, 0.243554, 0.324872, 0.418646, 0.380708, 0.278302, 0.216401, 0.206376, 0.219301, 0.239899, 0.17593, 0.17593, 0.134866, 0.078022, 0.127496, 0.102787, 0.122885, 0.125101, 0.129801, 0.129801, 0.139895, 0.17593, 0.182256, 0.158265, 0.155435, 0.116183, 0.191378, 0.155435, 0.098513, 0.092881, 0.142424, 0.200174, 0.295083, 0.384043, 0.476583, 0.370445, 0.332115, 0.209395, 0.264545, 0.271506, 0.271506, 0.275179, 0.222385, 0.229226, 0.17593, 0.17593, 0.25406, 0.278302, 0.346032, 0.440853, 0.356642, 0.264545, 0.26085, 0.257454, 0.243554, 0.25031, 0.359901, 0.4292, 0.541878, 0.538167, 0.545602, 0.4292, 0.414856, 0.4292, 0.387226, 0.494003, 0.41194, 0.332115, 0.298791, 0.308712, 0.30533, 0.359901, 0.41194, 0.324872, 0.349426, 0.36309, 0.291804, 0.288399, 0.288399, 0.194234, 0.196879, 0.182256, 0.295083, 0.209395, 0.288399, 0.324872, 0.311707, 0.30533, 0.422041, 0.436924, 0.433034, 0.398279, 0.398279, 0.40511, 0.414856, 0.298791, 0.298791, 0.36309, 0.25406, 0.225814, 0.342579, 0.380708, 0.390993, 0.394753, 0.480142, 0.377384, 0.366687, 0.380708, 0.444081, 0.387226, 0.356642, 0.321458, 0.328603, 0.332115, 0.339168, 0.422041, 0.538167, 0.494003, 0.465241], '')</t>
  </si>
  <si>
    <t>[136, 139, 140, 143, 144, 145, 146, 147, 149, 150, 151, 154, 158, 193, 194, 195, 196, 197, 198, 199, 201, 204, 205, 206, 207, 208, 209, 210, 211, 212, 213, 249, 446, 449, 450, 451, 453, 454, 455, 456, 457, 458, 459, 460, 461, 462, 473, 474, 632, 633, 634, 690]</t>
  </si>
  <si>
    <t xml:space="preserve">F5S3K6|F5S3K6_9ENTR Sodium/glutamate symporter OS=Enterobacter hormaechei ATCC 49162 </t>
  </si>
  <si>
    <t>([0.006988, 0.007177, 0.007315, 0.010221, 0.007422, 0.006421, 0.005223, 0.004388, 0.003701, 0.004414, 0.005378, 0.006421, 0.006795, 0.00515, 0.007315, 0.007031, 0.00515, 0.007315, 0.004689, 0.003366, 0.004646, 0.006194, 0.004976, 0.005992, 0.00389, 0.006078, 0.009015, 0.017447, 0.0198, 0.028695, 0.029376, 0.027463, 0.014783, 0.015078, 0.015694, 0.012491, 0.008276, 0.00962, 0.006701, 0.007555, 0.008409, 0.005799, 0.005799, 0.008624, 0.008156, 0.01078, 0.009187, 0.005872, 0.005623, 0.005011, 0.006039, 0.003997, 0.004247, 0.004899, 0.006619, 0.006245, 0.007259, 0.011106, 0.016826, 0.016826, 0.022667, 0.0198, 0.028695, 0.013265, 0.007555, 0.006567, 0.008276, 0.005683, 0.008002, 0.005249, 0.008075, 0.006619, 0.011518, 0.007422, 0.007645, 0.007645, 0.007645, 0.00777, 0.007422, 0.006533, 0.009294, 0.011669, 0.013437, 0.010221, 0.020165, 0.028107, 0.017797, 0.010372, 0.01078, 0.008276, 0.009187, 0.006701, 0.00777, 0.005503, 0.005734, 0.004899, 0.004315, 0.006039, 0.006194, 0.00558, 0.003997, 0.00407, 0.00292, 0.003701, 0.004315, 0.003821, 0.004775, 0.005318, 0.005378, 0.007555, 0.007177, 0.009728, 0.016826, 0.010509, 0.013016, 0.021381, 0.020876, 0.016528, 0.012491, 0.011518, 0.014075, 0.014075, 0.015078, 0.016257, 0.016257, 0.020876, 0.025762, 0.025762, 0.046336, 0.090864, 0.088832, 0.122885, 0.088832, 0.038858, 0.071867, 0.098513, 0.054297, 0.045352, 0.042364, 0.067594, 0.0704, 0.034068, 0.067594, 0.028107, 0.064632, 0.069024, 0.05306, 0.058088, 0.069024, 0.042364, 0.030003, 0.022667, 0.022667, 0.019109, 0.025762, 0.027463, 0.013821, 0.023087, 0.025762, 0.030611, 0.014586, 0.014075, 0.025316, 0.014783, 0.016257, 0.013821, 0.012727, 0.019109, 0.011903, 0.009015, 0.013016, 0.00962, 0.008156, 0.007177, 0.009096, 0.010509, 0.009977, 0.0198, 0.021381, 0.049374, 0.098513, 0.170161, 0.17593, 0.209395, 0.324872, 0.450668, 0.483068, 0.4292, 0.311707, 0.42561, 0.483068, 0.433034, 0.41194, 0.553315, 0.661982, 0.707965, 0.728858, 0.622677, 0.604312, 0.59508, 0.545602, 0.394753, 0.41194, 0.401658, 0.268042, 0.17593, 0.122885, 0.050641, 0.086953, 0.147574, 0.06184, 0.043307, 0.03976, 0.043307, 0.027463, 0.014586, 0.009294, 0.006245, 0.008525, 0.006482, 0.006374, 0.006421, 0.006482, 0.004899, 0.004358, 0.006039, 0.005734, 0.004899, 0.006039, 0.005503, 0.005503, 0.006701, 0.005086, 0.006533, 0.006619, 0.008624, 0.014315, 0.010509, 0.011669, 0.008409, 0.008409, 0.006078, 0.004161, 0.004135, 0.00515, 0.004611, 0.003276, 0.003246, 0.004358, 0.005086, 0.005086, 0.003671, 0.003671, 0.00558, 0.004358, 0.005932, 0.003701, 0.002503, 0.003821, 0.003821, 0.003298, 0.004483, 0.006194, 0.008276, 0.009096, 0.009187, 0.009187, 0.009401, 0.014586, 0.016021, 0.010131, 0.010131, 0.009977, 0.01204, 0.00777, 0.006142, 0.004513, 0.005872, 0.006988, 0.005932, 0.00543, 0.006619, 0.006039, 0.004247, 0.004775, 0.004388, 0.003276, 0.004483, 0.004358, 0.003757, 0.003555, 0.003246, 0.002761, 0.002662, 0.003014, 0.003341, 0.003727, 0.004358, 0.003461, 0.002881, 0.0028, 0.002976, 0.003671, 0.003212, 0.003366, 0.002138, 0.00243, 0.0028, 0.001722, 0.001649, 0.001623, 0.001069, 0.000906, 0.00076, 0.001318, 0.000743, 0.00103, 0.001155, 0.001048, 0.001572, 0.002396, 0.00292, 0.002555, 0.002606, 0.002606, 0.003053, 0.003555, 0.00316, 0.00316, 0.003757, 0.005503, 0.006374, 0.007645, 0.013821, 0.010509, 0.009865, 0.009401, 0.009015, 0.009483, 0.013613, 0.016528, 0.017138, 0.01204, 0.012727, 0.00962, 0.013016, 0.011518, 0.0198, 0.029376, 0.019109, 0.027463, 0.034884, 0.038042, 0.022306, 0.022306, 0.0704, 0.071867, 0.142424, 0.096677, 0.098513, 0.034884, 0.015344, 0.009483, 0.008276, 0.016257, 0.014315, 0.008895, 0.011669, 0.009096, 0.006533, 0.006078, 0.003963, 0.003821, 0.002512, 0.003053, 0.003246, 0.002503, 0.001722, 0.001335, 0.001103, 0.001344, 0.001499, 0.001383, 0.001288, 0.001374, 0.000747, 0.001172, 0.001267, 0.000687, 0.000842, 0.001142, 0.00146, 0.001748, 0.001267, 0.001533, 0.001675, 0.001048, 0.000854, 0.001069, 0.001159], '')</t>
  </si>
  <si>
    <t>[193, 194, 195, 196, 197, 198, 199, 200]</t>
  </si>
  <si>
    <t xml:space="preserve">F5S3M6|F5S3M6_9ENTR Outer membrane lipoprotein Blc OS=Enterobacter hormaechei ATCC 49162 </t>
  </si>
  <si>
    <t>([0.064632, 0.050641, 0.078022, 0.106997, 0.085092, 0.088832, 0.06184, 0.064632, 0.048328, 0.064632, 0.049374, 0.044297, 0.037156, 0.025316, 0.034884, 0.05306, 0.078022, 0.079919, 0.139895, 0.236433, 0.206376, 0.26085, 0.25406, 0.257454, 0.281712, 0.25406, 0.284882, 0.36309, 0.284882, 0.374039, 0.335645, 0.408655, 0.472492, 0.408655, 0.390993, 0.394753, 0.394753, 0.271506, 0.179055, 0.170161, 0.10481, 0.088832, 0.090864, 0.081712, 0.085092, 0.078022, 0.132295, 0.067594, 0.074921, 0.142424, 0.134866, 0.102787, 0.11371, 0.118441, 0.139895, 0.21291, 0.185198, 0.191378, 0.200174, 0.288399, 0.271506, 0.332115, 0.359901, 0.370445, 0.450668, 0.433034, 0.332115, 0.324872, 0.370445, 0.275179, 0.288399, 0.288399, 0.366687, 0.264545, 0.26085, 0.349426, 0.281712, 0.308712, 0.31487, 0.401658, 0.301917, 0.321458, 0.332115, 0.332115, 0.335645, 0.335645, 0.332115, 0.390993, 0.30533, 0.26085, 0.346032, 0.332115, 0.342579, 0.370445, 0.465241, 0.461924, 0.40511, 0.440853, 0.359901, 0.342579, 0.284882, 0.380708, 0.26085, 0.15284, 0.15284, 0.167087, 0.092881, 0.056825, 0.069024, 0.118441, 0.134866, 0.142424, 0.102787, 0.059222, 0.048328, 0.028695, 0.030003, 0.038042, 0.045352, 0.044297, 0.048328, 0.043307, 0.036378, 0.043307, 0.058088, 0.056825, 0.047319, 0.109221, 0.182256, 0.179055, 0.185198, 0.18812, 0.116183, 0.088832, 0.086953, 0.055536, 0.086953, 0.079919, 0.076542, 0.094817, 0.15284, 0.090864, 0.167087, 0.200174, 0.247041, 0.247041, 0.247041, 0.257454, 0.239899, 0.15284, 0.098513, 0.102787, 0.164327, 0.203355, 0.308712, 0.390993, 0.387226, 0.390993, 0.281712, 0.278302, 0.191378, 0.194234, 0.288399, 0.185198, 0.129801, 0.083462, 0.079919, 0.079919, 0.071867, 0.054297, 0.074921, 0.102787, 0.071867, 0.05306, 0.050641, 0.034884, 0.023963, 0.035586, 0.023087], '')</t>
  </si>
  <si>
    <t xml:space="preserve">F5S3M8|F5S3M8_9ENTR 5-hydroxyisourate hydrolase OS=Enterobacter hormaechei ATCC 49162 </t>
  </si>
  <si>
    <t>([0.125101, 0.129801, 0.116183, 0.120615, 0.06312, 0.069024, 0.111485, 0.116183, 0.120615, 0.074921, 0.092881, 0.102787, 0.122885, 0.106997, 0.106997, 0.161087, 0.088832, 0.132295, 0.116183, 0.147574, 0.155435, 0.122885, 0.15008, 0.200174, 0.239899, 0.349426, 0.377384, 0.301917, 0.356642, 0.41194, 0.494003, 0.505461, 0.468512, 0.408655, 0.374039, 0.370445, 0.291804, 0.390993, 0.387226, 0.468512, 0.490133, 0.58069, 0.707965, 0.685117, 0.529623, 0.51388, 0.545602, 0.447574, 0.465241, 0.433034, 0.40511, 0.433034, 0.422041, 0.5017, 0.541878, 0.642678, 0.642678, 0.754692, 0.608892, 0.608892, 0.585406, 0.476583, 0.359901, 0.374039, 0.390993, 0.51388, 0.525368, 0.505461, 0.553315, 0.549308, 0.59014, 0.59014, 0.517562, 0.41194, 0.394753, 0.324872, 0.31487, 0.203355, 0.194234, 0.278302, 0.25031, 0.264545, 0.243554, 0.229226, 0.206376, 0.194234, 0.182256, 0.167087, 0.10481, 0.15008, 0.173081, 0.079919, 0.03976, 0.071867, 0.144935, 0.102787, 0.170161, 0.122885, 0.15008, 0.081712, 0.081712, 0.067594, 0.06312, 0.118441, 0.206376, 0.219301, 0.236433, 0.236433, 0.173081, 0.247041, 0.155435, 0.182256, 0.216401, 0.26085, 0.167087, 0.147574, 0.21291, 0.120615, 0.170161, 0.161087, 0.26085, 0.26085, 0.239899, 0.232838, 0.229226, 0.225814, 0.185198, 0.139895, 0.120615, 0.155435, 0.125101, 0.179055, 0.11371, 0.155435, 0.21291, 0.295083], '')</t>
  </si>
  <si>
    <t>[31, 41, 42, 43, 44, 45, 46, 53, 54, 55, 56, 57, 58, 59, 60, 65, 66, 67, 68, 69, 70, 71, 72]</t>
  </si>
  <si>
    <t xml:space="preserve">F5S3N5|F5S3N5_9ENTR Peptidase domain-containing ABC transporter OS=Enterobacter hormaechei ATCC 49162 </t>
  </si>
  <si>
    <t>([0.033407, 0.051831, 0.079919, 0.139895, 0.10481, 0.067594, 0.090864, 0.120615, 0.147574, 0.18812, 0.118441, 0.15008, 0.271506, 0.200174, 0.288399, 0.318242, 0.281712, 0.31487, 0.232838, 0.206376, 0.167087, 0.118441, 0.071867, 0.0704, 0.059222, 0.048328, 0.088832, 0.088832, 0.085092, 0.054297, 0.048328, 0.066181, 0.06312, 0.060549, 0.055536, 0.056825, 0.096677, 0.125101, 0.11371, 0.15284, 0.127496, 0.15008, 0.182256, 0.268042, 0.236433, 0.232838, 0.332115, 0.324872, 0.288399, 0.257454, 0.335645, 0.257454, 0.295083, 0.301917, 0.21291, 0.271506, 0.264545, 0.268042, 0.25406, 0.352862, 0.346032, 0.408655, 0.41194, 0.444081, 0.370445, 0.31487, 0.31487, 0.308712, 0.321458, 0.264545, 0.298791, 0.298791, 0.284882, 0.321458, 0.321458, 0.398279, 0.440853, 0.356642, 0.377384, 0.291804, 0.18812, 0.18812, 0.100716, 0.050641, 0.050641, 0.078022, 0.137348, 0.137348, 0.069024, 0.040537, 0.047319, 0.025762, 0.016528, 0.027463, 0.016021, 0.016257, 0.016257, 0.015078, 0.023963, 0.014075, 0.023087, 0.025316, 0.031287, 0.0704, 0.158265, 0.127496, 0.125101, 0.116183, 0.071867, 0.142424, 0.200174, 0.173081, 0.26085, 0.229226, 0.229226, 0.339168, 0.291804, 0.311707, 0.308712, 0.216401, 0.164327, 0.158265, 0.219301, 0.137348, 0.083462, 0.036378, 0.051831, 0.028107, 0.027463, 0.054297, 0.058088, 0.0704, 0.088832, 0.03976, 0.083462, 0.081712, 0.071867, 0.088832, 0.096677, 0.100716, 0.18812, 0.311707, 0.216401, 0.222385, 0.222385, 0.298791, 0.394753, 0.278302, 0.339168, 0.356642, 0.324872, 0.311707, 0.308712, 0.366687, 0.398279, 0.25406, 0.264545, 0.264545, 0.278302, 0.15284, 0.083462, 0.03976, 0.018787, 0.020876, 0.011903, 0.013821, 0.009015, 0.005932, 0.008276, 0.006619, 0.004689, 0.004835, 0.004358, 0.002976, 0.002623, 0.003512, 0.00543, 0.00543, 0.003997, 0.003109, 0.004247, 0.004161, 0.00407, 0.00515, 0.006619, 0.009977, 0.011106, 0.01078, 0.016528, 0.016257, 0.027463, 0.055536, 0.051831, 0.071867, 0.069024, 0.05306, 0.027463, 0.013437, 0.008525, 0.013265, 0.016257, 0.009401, 0.008409, 0.010372, 0.008075, 0.006039, 0.003804, 0.003079, 0.002705, 0.003341, 0.002503, 0.001692, 0.001649, 0.001675, 0.000945, 0.000923, 0.001305, 0.001808, 0.001748, 0.001709, 0.001778, 0.001408, 0.001408, 0.001786, 0.002155, 0.003212, 0.002881, 0.003804, 0.003821, 0.006039, 0.005872, 0.00543, 0.007645, 0.008002, 0.00777, 0.009294, 0.015694, 0.015344, 0.009187, 0.011669, 0.011669, 0.010672, 0.020522, 0.041405, 0.06312, 0.060549, 0.023963, 0.020522, 0.026892, 0.05306, 0.050641, 0.058088, 0.139895, 0.139895, 0.066181, 0.038042, 0.032677, 0.023963, 0.013265, 0.026892, 0.037156, 0.076542, 0.036378, 0.033407, 0.024393, 0.016528, 0.013613, 0.031287, 0.033407, 0.017447, 0.017797, 0.019109, 0.016021, 0.008804, 0.006619, 0.010372, 0.009728, 0.010131, 0.007422, 0.011518, 0.010221, 0.007091, 0.00515, 0.006421, 0.004976, 0.005932, 0.007091, 0.005872, 0.003963, 0.003963, 0.004736, 0.003512, 0.00243, 0.001692, 0.002512, 0.002503, 0.00246, 0.00243, 0.002881, 0.00316, 0.002276, 0.002349, 0.002705, 0.002705, 0.002276, 0.002482, 0.00243, 0.001786, 0.001692, 0.001572, 0.001722, 0.001434, 0.002117, 0.001906, 0.002623, 0.001778, 0.001687, 0.001649, 0.002662, 0.00225, 0.003177, 0.004388, 0.003757, 0.003461, 0.004835, 0.007031, 0.008276, 0.005872, 0.008156, 0.014075, 0.030611, 0.044297, 0.094817, 0.047319, 0.120615, 0.120615, 0.118441, 0.122885, 0.074921, 0.069024, 0.137348, 0.134866, 0.134866, 0.167087, 0.144935, 0.0704, 0.069024, 0.035586, 0.073402, 0.048328, 0.051831, 0.055536, 0.050641, 0.056825, 0.11371, 0.076542, 0.079919, 0.158265, 0.21291, 0.21291, 0.15284, 0.155435, 0.15284, 0.147574, 0.155435, 0.264545, 0.398279, 0.387226, 0.384043, 0.339168, 0.380708, 0.26085, 0.194234, 0.25031, 0.229226, 0.247041, 0.295083, 0.191378, 0.10481, 0.10481, 0.167087, 0.106997, 0.106997, 0.064632, 0.050641, 0.048328, 0.025316, 0.013437, 0.009401, 0.00962, 0.01227, 0.010372, 0.019109, 0.026892, 0.015694, 0.009977, 0.007091, 0.00558, 0.006194, 0.005872, 0.006567, 0.005932, 0.006374, 0.004611, 0.004431, 0.003821, 0.00407, 0.00543, 0.007422, 0.008624, 0.013265, 0.008525, 0.00962, 0.008002, 0.005932, 0.006039, 0.007315, 0.007091, 0.006795, 0.008525, 0.009483, 0.009483, 0.010926, 0.01204, 0.010926, 0.017797, 0.033407, 0.023963, 0.019401, 0.013016, 0.016528, 0.011518, 0.015344, 0.016021, 0.019401, 0.019109, 0.019109, 0.024393, 0.042364, 0.083462, 0.067594, 0.067594, 0.067594, 0.066181, 0.139895, 0.155435, 0.167087, 0.158265, 0.129801, 0.158265, 0.236433, 0.15008, 0.137348, 0.086953, 0.067594, 0.083462, 0.139895, 0.236433, 0.232838, 0.229226, 0.222385, 0.15008, 0.229226, 0.229226, 0.232838, 0.120615, 0.127496, 0.125101, 0.120615, 0.206376, 0.142424, 0.083462, 0.079919, 0.142424, 0.137348, 0.182256, 0.161087, 0.106997, 0.094817, 0.042364, 0.033407, 0.018787, 0.046336, 0.046336, 0.046336, 0.05306, 0.078022, 0.127496, 0.0704, 0.074921, 0.060549, 0.05306, 0.094817, 0.132295, 0.129801, 0.15008, 0.134866, 0.132295, 0.194234, 0.21291, 0.352862, 0.356642, 0.380708, 0.25406, 0.191378, 0.18812, 0.179055, 0.21291, 0.203355, 0.298791, 0.288399, 0.284882, 0.390993, 0.384043, 0.339168, 0.247041, 0.346032, 0.264545, 0.170161, 0.173081, 0.155435, 0.118441, 0.088832, 0.079919, 0.116183, 0.170161, 0.170161, 0.161087, 0.167087, 0.106997, 0.109221, 0.06184, 0.067594, 0.064632, 0.034068, 0.073402, 0.0704, 0.078022, 0.144935, 0.142424, 0.155435, 0.096677, 0.116183, 0.179055, 0.182256, 0.209395, 0.219301, 0.222385, 0.142424, 0.139895, 0.134866, 0.090864, 0.155435, 0.122885, 0.134866, 0.222385, 0.120615, 0.127496, 0.058088, 0.05306, 0.092881, 0.085092, 0.079919, 0.047319, 0.050641, 0.092881, 0.051831, 0.040537, 0.023087, 0.020165, 0.021816, 0.036378, 0.046336, 0.055536, 0.073402, 0.067594, 0.0704, 0.127496, 0.137348, 0.15008, 0.122885, 0.10481, 0.060549, 0.109221, 0.111485, 0.086953, 0.090864, 0.106997, 0.134866, 0.21291, 0.26085, 0.185198, 0.161087, 0.191378, 0.102787, 0.118441, 0.120615, 0.106997, 0.059222, 0.100716, 0.173081, 0.219301, 0.216401, 0.222385, 0.25406, 0.332115, 0.377384, 0.36309, 0.321458, 0.203355, 0.196879, 0.225814, 0.291804, 0.342579, 0.30533, 0.398279, 0.36309, 0.275179, 0.209395, 0.216401, 0.170161, 0.164327, 0.125101, 0.094817, 0.094817, 0.074921, 0.081712, 0.092881, 0.086953, 0.100716, 0.120615, 0.073402, 0.048328, 0.05306, 0.05306, 0.043307, 0.042364, 0.034884, 0.064632, 0.056825, 0.102787, 0.122885, 0.127496, 0.155435, 0.200174, 0.295083, 0.295083, 0.219301, 0.122885, 0.102787, 0.173081, 0.173081, 0.25406, 0.349426, 0.257454, 0.232838, 0.206376, 0.200174, 0.158265, 0.106997, 0.094817, 0.059222, 0.06184, 0.060549, 0.056825, 0.085092, 0.085092, 0.059222, 0.060549, 0.100716, 0.071867, 0.069024, 0.11371, 0.11371, 0.073402, 0.0704, 0.074921, 0.106997, 0.120615, 0.194234, 0.25031, 0.36309, 0.349426, 0.346032, 0.36309, 0.380708, 0.318242, 0.342579, 0.387226, 0.436924, 0.422041, 0.517562, 0.490133, 0.476583, 0.454136, 0.56648, 0.750527, 0.724957], '')</t>
  </si>
  <si>
    <t>[691, 695, 696, 697]</t>
  </si>
  <si>
    <t xml:space="preserve">F5S3P2|F5S3P2_9ENTR Common pilus major fimbrillin subunit EcpA OS=Enterobacter hormaechei ATCC 49162 </t>
  </si>
  <si>
    <t>([0.11371, 0.071867, 0.046336, 0.06312, 0.051831, 0.067594, 0.0704, 0.05306, 0.066181, 0.069024, 0.059222, 0.078022, 0.060549, 0.05306, 0.098513, 0.090864, 0.109221, 0.147574, 0.18812, 0.229226, 0.232838, 0.170161, 0.25031, 0.295083, 0.301917, 0.328603, 0.335645, 0.359901, 0.444081, 0.440853, 0.494003, 0.553315, 0.545602, 0.497853, 0.472492, 0.398279, 0.394753, 0.433034, 0.465241, 0.472492, 0.476583, 0.398279, 0.486429, 0.370445, 0.349426, 0.264545, 0.288399, 0.257454, 0.275179, 0.268042, 0.271506, 0.239899, 0.155435, 0.158265, 0.225814, 0.284882, 0.335645, 0.335645, 0.225814, 0.139895, 0.142424, 0.122885, 0.158265, 0.094817, 0.167087, 0.209395, 0.301917, 0.311707, 0.335645, 0.324872, 0.295083, 0.301917, 0.301917, 0.301917, 0.284882, 0.209395, 0.222385, 0.196879, 0.132295, 0.132295, 0.222385, 0.222385, 0.271506, 0.308712, 0.40511, 0.401658, 0.328603, 0.222385, 0.21291, 0.170161, 0.170161, 0.194234, 0.216401, 0.194234, 0.291804, 0.291804, 0.288399, 0.257454, 0.232838, 0.311707, 0.356642, 0.352862, 0.275179, 0.284882, 0.275179, 0.271506, 0.281712, 0.278302, 0.380708, 0.380708, 0.359901, 0.359901, 0.36309, 0.339168, 0.318242, 0.318242, 0.301917, 0.370445, 0.370445, 0.422041, 0.394753, 0.352862, 0.349426, 0.418646, 0.346032, 0.295083, 0.288399, 0.275179, 0.339168, 0.328603, 0.349426, 0.422041, 0.422041, 0.36309, 0.359901, 0.401658, 0.401658, 0.352862, 0.291804, 0.311707, 0.236433, 0.26085, 0.328603, 0.321458, 0.298791, 0.370445, 0.394753, 0.339168, 0.321458, 0.335645, 0.339168, 0.349426, 0.275179, 0.275179, 0.328603, 0.346032, 0.359901, 0.349426, 0.321458, 0.342579, 0.239899, 0.232838, 0.18812, 0.191378, 0.194234, 0.194234, 0.203355, 0.229226, 0.291804, 0.288399, 0.284882, 0.284882, 0.236433, 0.30533, 0.324872, 0.229226, 0.209395, 0.209395, 0.15284, 0.239899, 0.298791, 0.387226, 0.398279, 0.390993, 0.40511, 0.414856, 0.440853, 0.377384, 0.36309, 0.30533, 0.308712, 0.216401, 0.21291, 0.216401, 0.222385, 0.147574, 0.236433, 0.222385, 0.18812, 0.243554, 0.216401, 0.17593, 0.15284, 0.209395, 0.264545, 0.191378, 0.147574], '')</t>
  </si>
  <si>
    <t>[31, 32]</t>
  </si>
  <si>
    <t xml:space="preserve">F5S3Q4|F5S3Q4_9ENTR Ribonuclease VapC OS=Enterobacter hormaechei ATCC 49162 </t>
  </si>
  <si>
    <t>([0.10481, 0.15284, 0.098513, 0.074921, 0.106997, 0.142424, 0.179055, 0.239899, 0.288399, 0.247041, 0.209395, 0.257454, 0.342579, 0.239899, 0.281712, 0.370445, 0.275179, 0.275179, 0.291804, 0.394753, 0.454136, 0.414856, 0.335645, 0.332115, 0.390993, 0.387226, 0.31487, 0.311707, 0.301917, 0.25406, 0.335645, 0.318242, 0.229226, 0.142424, 0.225814, 0.170161, 0.139895, 0.209395, 0.203355, 0.185198, 0.17593, 0.18812, 0.222385, 0.21291, 0.301917, 0.321458, 0.321458, 0.301917, 0.26085, 0.26085, 0.18812, 0.11371, 0.170161, 0.243554, 0.25406, 0.257454, 0.232838, 0.194234, 0.173081, 0.10481, 0.106997, 0.098513, 0.10481, 0.088832, 0.122885, 0.100716, 0.092881, 0.049374, 0.085092, 0.120615, 0.066181, 0.122885, 0.161087, 0.142424, 0.11371, 0.194234, 0.191378, 0.268042, 0.335645, 0.359901, 0.394753, 0.346032, 0.346032, 0.332115, 0.281712, 0.31487, 0.352862, 0.271506, 0.284882, 0.257454, 0.209395, 0.295083, 0.268042, 0.21291, 0.236433, 0.278302, 0.257454, 0.264545, 0.271506, 0.194234, 0.144935, 0.200174, 0.25031, 0.26085, 0.257454, 0.311707, 0.206376, 0.196879, 0.236433, 0.257454, 0.291804, 0.324872, 0.243554, 0.271506, 0.291804, 0.311707, 0.318242, 0.239899, 0.239899, 0.243554, 0.301917, 0.342579, 0.318242, 0.278302, 0.236433, 0.196879, 0.196879, 0.311707, 0.281712, 0.308712], '')</t>
  </si>
  <si>
    <t xml:space="preserve">F5S3R2|F5S3R2_9ENTR Permease IIC component OS=Enterobacter hormaechei ATCC 49162 </t>
  </si>
  <si>
    <t>([0.008276, 0.006142, 0.00962, 0.014783, 0.020165, 0.013016, 0.018415, 0.030611, 0.019401, 0.019401, 0.019109, 0.026892, 0.015078, 0.015694, 0.031287, 0.073402, 0.067594, 0.031287, 0.026338, 0.023087, 0.022667, 0.019401, 0.038042, 0.035586, 0.032677, 0.015344, 0.028695, 0.020876, 0.013821, 0.013821, 0.020876, 0.013016, 0.009977, 0.010131, 0.006988, 0.006619, 0.006374, 0.004247, 0.005011, 0.004775, 0.00515, 0.003963, 0.003963, 0.002581, 0.002688, 0.003053, 0.003079, 0.00292, 0.002881, 0.003478, 0.004835, 0.004513, 0.007091, 0.008624, 0.00777, 0.00962, 0.009865, 0.009977, 0.010926, 0.009187, 0.016021, 0.012491, 0.024826, 0.059222, 0.142424, 0.058088, 0.049374, 0.134866, 0.147574, 0.109221, 0.069024, 0.033407, 0.038858, 0.016528, 0.018415, 0.021381, 0.026892, 0.018415, 0.018787, 0.021816, 0.028695, 0.027463, 0.027463, 0.014075, 0.008075, 0.007645, 0.008624, 0.008276, 0.005378, 0.005223, 0.006194, 0.007315, 0.007259, 0.006567, 0.010672, 0.010372, 0.009483, 0.010221, 0.008624, 0.009096, 0.015078, 0.013265, 0.009728, 0.018106, 0.038858, 0.03976, 0.021381, 0.026892, 0.013265, 0.017138, 0.013613, 0.009294, 0.006567, 0.006619, 0.005086, 0.004431, 0.003804, 0.006078, 0.004161, 0.004976, 0.004976, 0.004611, 0.005992, 0.005011, 0.005011, 0.005223, 0.007495, 0.007259, 0.005992, 0.009096, 0.011342, 0.014783, 0.031287, 0.030003, 0.024826, 0.045352, 0.045352, 0.030003, 0.013613, 0.026892, 0.026892, 0.013437, 0.008409, 0.008276, 0.013437, 0.014075, 0.009294, 0.006142, 0.00777, 0.007645, 0.00558, 0.00558, 0.00558, 0.005799, 0.008804, 0.010372, 0.010372, 0.008156, 0.012727, 0.013016, 0.014315, 0.018415, 0.042364, 0.050641, 0.06312, 0.06312, 0.06184, 0.060549, 0.092881, 0.125101, 0.216401, 0.18812, 0.21291, 0.111485, 0.051831, 0.022667, 0.047319, 0.025316, 0.035586, 0.020165, 0.023087, 0.010672, 0.010509, 0.009865, 0.009015, 0.008075, 0.008723, 0.006039, 0.008525, 0.006795, 0.004483, 0.003246, 0.005223, 0.004208, 0.006078, 0.009015, 0.014783, 0.009728, 0.008804, 0.007177, 0.010926, 0.017797, 0.026892, 0.014075, 0.010221, 0.017447, 0.010221, 0.006374, 0.010131, 0.010672, 0.010509, 0.013265, 0.024393, 0.016528, 0.020522, 0.021381, 0.0198, 0.011342, 0.017797, 0.027463, 0.028695, 0.013613, 0.008409, 0.00962, 0.010926, 0.009187, 0.006421, 0.007422, 0.011669, 0.006988, 0.004358, 0.004358, 0.003757, 0.003366, 0.003804, 0.002662, 0.002529, 0.002555, 0.003555, 0.002336, 0.001748, 0.001936, 0.0028, 0.00389, 0.002761, 0.003053, 0.004388, 0.006533, 0.005223, 0.003607, 0.004315, 0.00558, 0.008276, 0.008804, 0.010131, 0.008723, 0.015344, 0.016528, 0.013265, 0.01078, 0.01078, 0.015344, 0.019401, 0.018106, 0.014075, 0.020876, 0.015344, 0.016528, 0.013821, 0.017447, 0.016257, 0.01227, 0.016528, 0.015078, 0.013265, 0.008624, 0.01078, 0.009977, 0.006245, 0.00515, 0.004247, 0.004208, 0.004736, 0.005503, 0.004315, 0.004835, 0.005503, 0.008276, 0.005249, 0.005872, 0.00543, 0.006988, 0.006482, 0.004483, 0.003276, 0.003512, 0.004899, 0.004513, 0.004689, 0.005992, 0.008895, 0.013613, 0.013613, 0.014075, 0.014783, 0.01227, 0.01204, 0.012727, 0.009294, 0.015344, 0.008276, 0.009096, 0.011903, 0.023534, 0.020165, 0.017447, 0.036378, 0.017447, 0.019401, 0.021816, 0.033407, 0.016257, 0.010221, 0.009483, 0.009294, 0.007645, 0.013821, 0.008804, 0.006039, 0.006078, 0.006374, 0.010509, 0.011669, 0.007315, 0.005086, 0.00558, 0.009483, 0.005992, 0.006701, 0.004414, 0.003298, 0.003298, 0.003431, 0.003727, 0.005734, 0.005086, 0.004646, 0.003246, 0.003924, 0.003821, 0.004577, 0.00389, 0.003727, 0.004513, 0.004513, 0.006567, 0.006701, 0.004611, 0.005992, 0.008002, 0.009401, 0.009401, 0.008525, 0.008525, 0.011903, 0.012491, 0.009483, 0.013821, 0.025316, 0.038042, 0.064632, 0.074921, 0.049374, 0.045352, 0.034068, 0.06312, 0.032677, 0.048328, 0.0704, 0.098513, 0.047319, 0.060549, 0.054297, 0.054297, 0.118441, 0.0704, 0.030003, 0.041405, 0.023963, 0.013437, 0.008804, 0.00777, 0.005992, 0.006567, 0.005623, 0.006194, 0.005623, 0.005799, 0.00558, 0.004414, 0.003246, 0.004611, 0.003607, 0.003607, 0.003727, 0.003109, 0.002623, 0.003924, 0.004689, 0.006142, 0.006142, 0.006482, 0.008409, 0.010672, 0.018106, 0.028695, 0.032017, 0.041405, 0.059222, 0.088832, 0.139895, 0.232838, 0.144935, 0.257454, 0.366687, 0.318242, 0.384043, 0.472492, 0.401658, 0.390993, 0.390993, 0.483068, 0.549308, 0.538167, 0.505461, 0.458154, 0.401658, 0.36309, 0.335645, 0.377384, 0.328603], '')</t>
  </si>
  <si>
    <t>[432, 433, 434]</t>
  </si>
  <si>
    <t xml:space="preserve">F5S3R4|F5S3R4_9ENTR PTS family oligomeric beta-glucoside porter component IIA OS=Enterobacter hormaechei ATCC 49162 </t>
  </si>
  <si>
    <t>([0.125101, 0.067594, 0.03976, 0.030003, 0.049374, 0.054297, 0.071867, 0.098513, 0.125101, 0.147574, 0.17593, 0.137348, 0.116183, 0.106997, 0.137348, 0.182256, 0.106997, 0.102787, 0.102787, 0.127496, 0.155435, 0.147574, 0.225814, 0.324872, 0.311707, 0.311707, 0.359901, 0.332115, 0.321458, 0.321458, 0.243554, 0.164327, 0.239899, 0.324872, 0.401658, 0.394753, 0.422041, 0.41194, 0.370445, 0.398279, 0.436924, 0.408655, 0.408655, 0.41194, 0.359901, 0.454136, 0.450668, 0.433034, 0.380708, 0.291804, 0.30533, 0.398279, 0.494003, 0.465241, 0.440853, 0.490133, 0.476583, 0.476583, 0.59917, 0.690604, 0.63748, 0.63748, 0.56648, 0.454136, 0.418646, 0.387226, 0.387226, 0.349426, 0.356642, 0.454136, 0.570702, 0.454136, 0.40511, 0.408655, 0.440853, 0.359901, 0.26085, 0.232838, 0.232838, 0.247041, 0.139895, 0.173081, 0.182256, 0.278302, 0.278302, 0.222385, 0.30533, 0.21291, 0.155435, 0.155435, 0.144935, 0.11371, 0.15284, 0.158265, 0.120615, 0.090864, 0.134866, 0.196879, 0.196879, 0.155435, 0.090864], '')</t>
  </si>
  <si>
    <t>[58, 59, 60, 61, 62, 70]</t>
  </si>
  <si>
    <t xml:space="preserve">F5S3Y9|F5S3Y9_9ENTR dihydrofolate reductase OS=Enterobacter hormaechei ATCC 49162 </t>
  </si>
  <si>
    <t>([0.06184, 0.10481, 0.056825, 0.079919, 0.047319, 0.066181, 0.094817, 0.129801, 0.090864, 0.129801, 0.083462, 0.11371, 0.078022, 0.120615, 0.200174, 0.239899, 0.185198, 0.25031, 0.170161, 0.092881, 0.086953, 0.170161, 0.096677, 0.170161, 0.170161, 0.271506, 0.239899, 0.236433, 0.158265, 0.17593, 0.118441, 0.203355, 0.203355, 0.26085, 0.247041, 0.191378, 0.194234, 0.281712, 0.196879, 0.278302, 0.390993, 0.414856, 0.311707, 0.42561, 0.436924, 0.433034, 0.418646, 0.465241, 0.366687, 0.370445, 0.352862, 0.414856, 0.41194, 0.41194, 0.41194, 0.401658, 0.352862, 0.247041, 0.271506, 0.366687, 0.370445, 0.26085, 0.147574, 0.25031, 0.194234, 0.182256, 0.111485, 0.122885, 0.122885, 0.134866, 0.122885, 0.18812, 0.11371, 0.132295, 0.139895, 0.158265, 0.109221, 0.102787, 0.116183, 0.058088, 0.054297, 0.054297, 0.106997, 0.194234, 0.10481, 0.0704, 0.069024, 0.071867, 0.033407, 0.023534, 0.041405, 0.069024, 0.044297, 0.085092, 0.079919, 0.042364, 0.019109, 0.017797, 0.033407, 0.049374, 0.049374, 0.050641, 0.032017, 0.034068, 0.020876, 0.042364, 0.081712, 0.067594, 0.120615, 0.182256, 0.132295, 0.059222, 0.0704, 0.088832, 0.094817, 0.066181, 0.085092, 0.158265, 0.232838, 0.155435, 0.161087, 0.144935, 0.098513, 0.164327, 0.10481, 0.167087, 0.158265, 0.132295, 0.088832, 0.088832, 0.116183, 0.203355, 0.281712, 0.268042, 0.318242, 0.308712, 0.370445, 0.444081, 0.447574, 0.332115, 0.328603, 0.342579, 0.359901, 0.356642, 0.232838, 0.298791, 0.278302, 0.264545, 0.271506, 0.352862, 0.318242, 0.271506, 0.243554, 0.25406, 0.196879, 0.134866, 0.085092, 0.045352], '')</t>
  </si>
  <si>
    <t xml:space="preserve">F5S3Z3|F5S3Z3_9ENTR ribonucleoside-diphosphate reductase OS=Enterobacter hormaechei ATCC 49162 </t>
  </si>
  <si>
    <t>([0.167087, 0.222385, 0.222385, 0.268042, 0.291804, 0.339168, 0.401658, 0.384043, 0.288399, 0.225814, 0.257454, 0.301917, 0.291804, 0.311707, 0.328603, 0.26085, 0.346032, 0.342579, 0.339168, 0.339168, 0.374039, 0.366687, 0.352862, 0.295083, 0.284882, 0.298791, 0.179055, 0.167087, 0.18812, 0.209395, 0.209395, 0.219301, 0.206376, 0.219301, 0.200174, 0.185198, 0.147574, 0.094817, 0.048328, 0.079919, 0.092881, 0.096677, 0.100716, 0.069024, 0.122885, 0.076542, 0.074921, 0.144935, 0.139895, 0.139895, 0.142424, 0.219301, 0.11371, 0.127496, 0.125101, 0.185198, 0.120615, 0.21291, 0.335645, 0.444081, 0.468512, 0.4292, 0.408655, 0.311707, 0.275179, 0.185198, 0.264545, 0.271506, 0.185198, 0.167087, 0.111485, 0.182256, 0.17593, 0.203355, 0.122885, 0.125101, 0.129801, 0.144935, 0.144935, 0.137348, 0.134866, 0.120615, 0.144935, 0.161087, 0.206376, 0.31487, 0.31487, 0.232838, 0.25031, 0.25031, 0.185198, 0.26085, 0.173081, 0.194234, 0.291804, 0.288399, 0.295083, 0.30533, 0.25406, 0.179055, 0.18812, 0.203355, 0.111485, 0.090864, 0.040537, 0.047319, 0.049374, 0.086953, 0.085092, 0.069024, 0.109221, 0.161087, 0.158265, 0.158265, 0.139895, 0.122885, 0.125101, 0.067594, 0.06184, 0.125101, 0.15008, 0.092881, 0.092881, 0.18812, 0.216401, 0.324872, 0.239899, 0.164327, 0.081712, 0.142424, 0.15008, 0.096677, 0.066181, 0.071867, 0.125101, 0.132295, 0.147574, 0.15008, 0.15284, 0.158265, 0.147574, 0.15008, 0.15284, 0.142424, 0.083462, 0.069024, 0.069024, 0.127496, 0.116183, 0.21291, 0.200174, 0.125101, 0.122885, 0.191378, 0.15284, 0.15284, 0.094817, 0.0704, 0.111485, 0.182256, 0.179055, 0.118441, 0.139895, 0.209395, 0.222385, 0.324872, 0.21291, 0.232838, 0.21291, 0.209395, 0.127496, 0.088832, 0.144935, 0.239899, 0.129801, 0.167087, 0.161087, 0.216401, 0.275179, 0.18812, 0.203355, 0.134866, 0.219301, 0.206376, 0.200174, 0.122885, 0.054297, 0.10481, 0.096677, 0.058088, 0.064632, 0.11371, 0.111485, 0.120615, 0.088832, 0.102787, 0.106997, 0.086953, 0.05306, 0.042364, 0.038042, 0.018415, 0.020165, 0.019109, 0.011106, 0.009401, 0.010221, 0.018415, 0.01078, 0.009294, 0.008624, 0.01078, 0.01204, 0.016826, 0.015344, 0.011518, 0.011518, 0.011342, 0.013437, 0.021816, 0.023963, 0.046336, 0.049374, 0.058088, 0.056825, 0.056825, 0.03976, 0.048328, 0.045352, 0.098513, 0.129801, 0.196879, 0.125101, 0.109221, 0.074921, 0.085092, 0.144935, 0.229226, 0.229226, 0.225814, 0.170161, 0.098513, 0.098513, 0.083462, 0.081712, 0.081712, 0.164327, 0.247041, 0.275179, 0.298791, 0.288399, 0.18812, 0.17593, 0.155435, 0.158265, 0.173081, 0.098513, 0.081712, 0.06312, 0.064632, 0.073402, 0.109221, 0.17593, 0.096677, 0.11371, 0.083462, 0.092881, 0.092881, 0.069024, 0.05306, 0.050641, 0.032017, 0.045352, 0.06184, 0.132295, 0.144935, 0.144935, 0.219301, 0.147574, 0.144935, 0.139895, 0.069024, 0.034884, 0.017797, 0.034068, 0.064632, 0.116183, 0.106997, 0.076542, 0.058088, 0.078022, 0.040537, 0.069024, 0.069024, 0.071867, 0.038042, 0.020165, 0.025762, 0.025762, 0.027463, 0.022667, 0.021381, 0.020876, 0.034884, 0.076542, 0.083462, 0.045352, 0.037156, 0.028107, 0.037156, 0.064632, 0.037156, 0.067594, 0.036378, 0.043307, 0.051831, 0.05306, 0.046336, 0.059222, 0.067594, 0.073402, 0.111485, 0.120615, 0.21291, 0.25031, 0.161087, 0.106997, 0.092881, 0.085092, 0.120615, 0.122885, 0.064632, 0.064632, 0.037156, 0.064632, 0.071867, 0.060549, 0.059222, 0.125101, 0.059222, 0.042364, 0.092881, 0.100716, 0.10481, 0.081712, 0.074921, 0.137348, 0.191378, 0.308712, 0.25031, 0.158265, 0.109221, 0.196879, 0.291804, 0.284882, 0.298791, 0.284882, 0.247041, 0.268042, 0.268042, 0.356642, 0.387226, 0.352862, 0.247041, 0.225814, 0.275179, 0.15008, 0.118441, 0.127496, 0.069024, 0.106997, 0.15284, 0.196879, 0.167087, 0.127496, 0.203355, 0.15008, 0.118441, 0.120615, 0.179055], '')</t>
  </si>
  <si>
    <t xml:space="preserve">F5S3Z4|F5S3Z4_9ENTR Ribonucleoside-diphosphate reductase OS=Enterobacter hormaechei ATCC 49162 </t>
  </si>
  <si>
    <t>([0.236433, 0.308712, 0.380708, 0.281712, 0.308712, 0.359901, 0.40511, 0.42561, 0.342579, 0.374039, 0.398279, 0.377384, 0.398279, 0.356642, 0.335645, 0.398279, 0.335645, 0.349426, 0.349426, 0.26085, 0.264545, 0.271506, 0.18812, 0.164327, 0.206376, 0.206376, 0.161087, 0.102787, 0.083462, 0.109221, 0.098513, 0.078022, 0.092881, 0.109221, 0.137348, 0.15008, 0.081712, 0.129801, 0.11371, 0.078022, 0.137348, 0.142424, 0.088832, 0.139895, 0.086953, 0.109221, 0.122885, 0.120615, 0.109221, 0.088832, 0.116183, 0.116183, 0.11371, 0.11371, 0.147574, 0.094817, 0.094817, 0.173081, 0.185198, 0.203355, 0.257454, 0.275179, 0.284882, 0.264545, 0.25031, 0.342579, 0.271506, 0.216401, 0.216401, 0.301917, 0.281712, 0.281712, 0.200174, 0.137348, 0.161087, 0.088832, 0.144935, 0.216401, 0.232838, 0.17593, 0.083462, 0.078022, 0.0704, 0.035586, 0.069024, 0.038858, 0.044297, 0.073402, 0.045352, 0.032677, 0.034884, 0.060549, 0.035586, 0.03976, 0.079919, 0.088832, 0.102787, 0.100716, 0.10481, 0.092881, 0.076542, 0.088832, 0.098513, 0.10481, 0.185198, 0.109221, 0.111485, 0.092881, 0.047319, 0.055536, 0.094817, 0.090864, 0.102787, 0.179055, 0.161087, 0.134866, 0.139895, 0.125101, 0.125101, 0.083462, 0.047319, 0.040537, 0.0704, 0.076542, 0.066181, 0.06184, 0.11371, 0.194234, 0.125101, 0.109221, 0.17593, 0.109221, 0.085092, 0.059222, 0.054297, 0.060549, 0.079919, 0.041405, 0.056825, 0.056825, 0.083462, 0.085092, 0.088832, 0.060549, 0.05306, 0.059222, 0.059222, 0.034068, 0.031287, 0.054297, 0.088832, 0.051831, 0.051831, 0.073402, 0.088832, 0.102787, 0.158265, 0.158265, 0.155435, 0.120615, 0.094817, 0.056825, 0.06312, 0.102787, 0.116183, 0.069024, 0.035586, 0.018106, 0.028695, 0.030003, 0.016826, 0.022667, 0.042364, 0.073402, 0.038858, 0.032017, 0.026338, 0.024393, 0.023963, 0.042364, 0.041405, 0.06312, 0.079919, 0.081712, 0.081712, 0.10481, 0.088832, 0.086953, 0.173081, 0.116183, 0.111485, 0.191378, 0.182256, 0.094817, 0.092881, 0.088832, 0.109221, 0.066181, 0.081712, 0.081712, 0.094817, 0.094817, 0.064632, 0.069024, 0.102787, 0.069024, 0.071867, 0.142424, 0.247041, 0.239899, 0.31487, 0.31487, 0.206376, 0.196879, 0.301917, 0.222385, 0.239899, 0.164327, 0.161087, 0.15008, 0.122885, 0.083462, 0.147574, 0.182256, 0.139895, 0.139895, 0.196879, 0.122885, 0.116183, 0.078022, 0.060549, 0.059222, 0.055536, 0.090864, 0.051831, 0.030003, 0.054297, 0.045352, 0.050641, 0.086953, 0.081712, 0.10481, 0.10481, 0.096677, 0.058088, 0.096677, 0.055536, 0.055536, 0.048328, 0.049374, 0.06312, 0.045352, 0.047319, 0.038858, 0.028107, 0.049374, 0.085092, 0.088832, 0.090864, 0.137348, 0.147574, 0.142424, 0.15008, 0.15008, 0.158265, 0.239899, 0.25031, 0.339168, 0.278302, 0.298791, 0.332115, 0.216401, 0.219301, 0.21291, 0.247041, 0.219301, 0.232838, 0.243554, 0.196879, 0.216401, 0.21291, 0.200174, 0.142424, 0.129801, 0.167087, 0.158265, 0.158265, 0.10481, 0.106997, 0.15284, 0.229226, 0.173081, 0.247041, 0.339168, 0.308712, 0.196879, 0.222385, 0.239899, 0.155435, 0.10481, 0.158265, 0.098513, 0.106997, 0.109221, 0.120615, 0.111485, 0.064632, 0.037156, 0.037156, 0.021816, 0.021816, 0.023534, 0.030611, 0.038042, 0.036378, 0.025316, 0.056825, 0.106997, 0.096677, 0.161087, 0.191378, 0.18812, 0.278302, 0.179055, 0.25031, 0.155435, 0.158265, 0.173081, 0.216401, 0.196879, 0.295083, 0.298791, 0.200174, 0.15284, 0.092881, 0.094817, 0.158265, 0.088832, 0.054297, 0.049374, 0.054297, 0.092881, 0.100716, 0.055536, 0.102787, 0.058088, 0.050641, 0.050641, 0.094817, 0.122885, 0.203355, 0.134866, 0.155435, 0.236433, 0.196879, 0.196879, 0.206376, 0.179055, 0.155435, 0.125101, 0.083462, 0.081712, 0.079919, 0.076542, 0.129801, 0.06184, 0.11371, 0.216401, 0.142424, 0.0704, 0.040537, 0.037156, 0.032677, 0.030003, 0.024826, 0.043307, 0.085092, 0.078022, 0.05306, 0.10481, 0.185198, 0.243554, 0.229226, 0.137348, 0.15284, 0.129801, 0.164327, 0.158265, 0.086953, 0.0704, 0.120615, 0.194234, 0.122885, 0.15284, 0.15284, 0.200174, 0.18812, 0.144935, 0.144935, 0.236433, 0.232838, 0.236433, 0.179055, 0.111485, 0.11371, 0.076542, 0.10481, 0.10481, 0.10481, 0.170161, 0.239899, 0.257454, 0.26085, 0.349426, 0.394753, 0.346032, 0.203355, 0.147574, 0.203355, 0.222385, 0.134866, 0.109221, 0.129801, 0.127496, 0.196879, 0.30533, 0.335645, 0.335645, 0.318242, 0.229226, 0.182256, 0.247041, 0.144935, 0.142424, 0.086953, 0.10481, 0.132295, 0.229226, 0.328603, 0.21291, 0.164327, 0.144935, 0.179055, 0.167087, 0.243554, 0.278302, 0.275179, 0.275179, 0.284882, 0.278302, 0.31487, 0.278302, 0.17593, 0.275179, 0.182256, 0.26085, 0.196879, 0.100716, 0.111485, 0.05306, 0.090864, 0.090864, 0.106997, 0.10481, 0.098513, 0.05306, 0.046336, 0.041405, 0.024393, 0.020876, 0.040537, 0.033407, 0.047319, 0.038858, 0.021381, 0.029376, 0.020522, 0.020876, 0.034884, 0.019401, 0.035586, 0.034884, 0.026338, 0.027463, 0.030003, 0.017138, 0.030611, 0.030611, 0.018415, 0.036378, 0.028107, 0.021381, 0.025762, 0.026338, 0.06312, 0.064632, 0.096677, 0.116183, 0.137348, 0.137348, 0.209395, 0.196879, 0.200174, 0.196879, 0.278302, 0.182256, 0.271506, 0.194234, 0.18812, 0.291804, 0.155435, 0.170161, 0.125101, 0.088832, 0.066181, 0.046336, 0.078022, 0.0704, 0.086953, 0.044297, 0.060549, 0.033407, 0.032677, 0.035586, 0.050641, 0.041405, 0.071867, 0.078022, 0.122885, 0.074921, 0.047319, 0.096677, 0.129801, 0.209395, 0.196879, 0.295083, 0.298791, 0.222385, 0.225814, 0.15008, 0.170161, 0.109221, 0.120615, 0.132295, 0.10481, 0.122885, 0.086953, 0.088832, 0.050641, 0.038042, 0.0704, 0.083462, 0.081712, 0.0704, 0.058088, 0.066181, 0.06312, 0.040537, 0.034884, 0.031287, 0.055536, 0.096677, 0.142424, 0.132295, 0.10481, 0.134866, 0.134866, 0.222385, 0.155435, 0.25406, 0.225814, 0.219301, 0.25406, 0.17593, 0.17593, 0.200174, 0.284882, 0.196879, 0.308712, 0.418646, 0.433034, 0.461924, 0.476583, 0.483068, 0.58069, 0.490133, 0.497853, 0.418646, 0.401658, 0.436924, 0.436924, 0.398279, 0.401658, 0.418646, 0.4292, 0.433034, 0.436924, 0.436924, 0.436924, 0.42561, 0.440853, 0.42561, 0.398279, 0.308712, 0.308712, 0.321458, 0.422041, 0.408655, 0.41194, 0.418646, 0.433034, 0.414856, 0.472492, 0.486429, 0.387226, 0.480142, 0.480142, 0.480142, 0.472492, 0.575842, 0.483068, 0.468512, 0.483068, 0.480142, 0.56648, 0.585406, 0.56648, 0.483068, 0.497853, 0.622677, 0.661982, 0.699094, 0.685117, 0.771762, 0.661982, 0.76285, 0.671169, 0.657645, 0.661982, 0.661982, 0.63748, 0.754692, 0.754692, 0.648219, 0.58069, 0.570702, 0.51388, 0.458154, 0.483068, 0.5017, 0.483068, 0.356642, 0.335645, 0.349426, 0.257454, 0.308712, 0.321458, 0.390993, 0.318242, 0.335645, 0.264545, 0.206376, 0.122885, 0.132295, 0.161087, 0.236433, 0.25406, 0.298791, 0.349426, 0.40511, 0.298791, 0.222385, 0.318242, 0.332115, 0.268042, 0.311707, 0.25406, 0.179055, 0.179055, 0.243554, 0.147574, 0.137348, 0.200174, 0.301917, 0.268042, 0.225814, 0.200174, 0.167087, 0.167087, 0.173081, 0.179055, 0.17593, 0.247041, 0.275179, 0.288399, 0.335645, 0.268042, 0.36309, 0.433034, 0.433034, 0.433034, 0.468512, 0.613573, 0.557691, 0.505461, 0.521092, 0.525368, 0.454136, 0.497853, 0.5017, 0.4292, 0.356642, 0.342579, 0.308712, 0.200174, 0.21291, 0.225814, 0.318242, 0.232838, 0.222385, 0.209395, 0.161087, 0.142424, 0.074921, 0.090864, 0.116183, 0.125101, 0.173081, 0.25031, 0.232838, 0.191378, 0.25406, 0.30533, 0.394753, 0.433034, 0.529623, 0.529623, 0.525368, 0.541878, 0.538167, 0.549308, 0.570702, 0.703578, 0.795062, 0.849326, 0.819762, 0.827927, 0.76285, 0.694846, 0.699094, 0.73685, 0.791621, 0.805026, 0.834292, 0.750527, 0.750527, 0.733139, 0.685117, 0.562014, 0.529623, 0.509769, 0.497853, 0.461924, 0.40511, 0.384043, 0.398279, 0.41194, 0.359901, 0.422041, 0.497853, 0.433034], '')</t>
  </si>
  <si>
    <t>[584, 619, 624, 625, 626, 629, 630, 631, 632, 633, 634, 635, 636, 637, 638, 639, 640, 641, 642, 643, 644, 645, 646, 649, 702, 703, 704, 705, 706, 709, 735, 736, 737, 738, 739, 740, 741, 742, 743, 744, 745, 746, 747, 748, 749, 750, 751, 752, 753, 754, 755, 756, 757, 758, 759, 760]</t>
  </si>
  <si>
    <t xml:space="preserve">F5S420|F5S420_9ENTR DNA polymerase III subunit alpha OS=Enterobacter hormaechei ATCC 49162 </t>
  </si>
  <si>
    <t>([0.109221, 0.064632, 0.086953, 0.134866, 0.167087, 0.158265, 0.111485, 0.132295, 0.127496, 0.164327, 0.196879, 0.203355, 0.15284, 0.179055, 0.17593, 0.17593, 0.232838, 0.239899, 0.200174, 0.18812, 0.200174, 0.206376, 0.25031, 0.194234, 0.111485, 0.111485, 0.109221, 0.179055, 0.179055, 0.173081, 0.167087, 0.098513, 0.096677, 0.134866, 0.094817, 0.090864, 0.132295, 0.078022, 0.078022, 0.098513, 0.081712, 0.11371, 0.10481, 0.134866, 0.196879, 0.239899, 0.206376, 0.179055, 0.10481, 0.06184, 0.078022, 0.047319, 0.081712, 0.058088, 0.06312, 0.06184, 0.071867, 0.06184, 0.111485, 0.125101, 0.127496, 0.092881, 0.127496, 0.134866, 0.129801, 0.098513, 0.127496, 0.094817, 0.111485, 0.179055, 0.281712, 0.281712, 0.346032, 0.346032, 0.349426, 0.295083, 0.384043, 0.450668, 0.356642, 0.278302, 0.25031, 0.257454, 0.352862, 0.332115, 0.236433, 0.158265, 0.10481, 0.106997, 0.139895, 0.106997, 0.06184, 0.054297, 0.060549, 0.069024, 0.076542, 0.122885, 0.094817, 0.086953, 0.094817, 0.102787, 0.094817, 0.102787, 0.055536, 0.038858, 0.041405, 0.041405, 0.055536, 0.120615, 0.11371, 0.142424, 0.236433, 0.339168, 0.225814, 0.137348, 0.06184, 0.037156, 0.046336, 0.083462, 0.046336, 0.033407, 0.030003, 0.055536, 0.05306, 0.05306, 0.056825, 0.042364, 0.060549, 0.043307, 0.032017, 0.032017, 0.030611, 0.029376, 0.016826, 0.019109, 0.019401, 0.023087, 0.035586, 0.030003, 0.031287, 0.031287, 0.038858, 0.069024, 0.041405, 0.0198, 0.036378, 0.047319, 0.066181, 0.086953, 0.074921, 0.076542, 0.078022, 0.045352, 0.023963, 0.040537, 0.074921, 0.074921, 0.085092, 0.085092, 0.069024, 0.06312, 0.109221, 0.11371, 0.120615, 0.185198, 0.182256, 0.10481, 0.100716, 0.06184, 0.038042, 0.043307, 0.066181, 0.067594, 0.137348, 0.219301, 0.25031, 0.142424, 0.139895, 0.203355, 0.209395, 0.158265, 0.173081, 0.122885, 0.120615, 0.092881, 0.06312, 0.125101, 0.139895, 0.118441, 0.170161, 0.200174, 0.203355, 0.17593, 0.106997, 0.098513, 0.11371, 0.06312, 0.106997, 0.092881, 0.048328, 0.054297, 0.079919, 0.03976, 0.032677, 0.036378, 0.037156, 0.032677, 0.035586, 0.060549, 0.060549, 0.064632, 0.043307, 0.076542, 0.081712, 0.081712, 0.059222, 0.050641, 0.059222, 0.046336, 0.096677, 0.17593, 0.164327, 0.122885, 0.200174, 0.206376, 0.200174, 0.247041, 0.342579, 0.335645, 0.328603, 0.281712, 0.275179, 0.278302, 0.30533, 0.298791, 0.40511, 0.444081, 0.450668, 0.51388, 0.562014, 0.483068, 0.483068, 0.468512, 0.575842, 0.58069, 0.707965, 0.585406, 0.472492, 0.461924, 0.42561, 0.339168, 0.422041, 0.384043, 0.36309, 0.335645, 0.268042, 0.257454, 0.203355, 0.203355, 0.137348, 0.182256, 0.185198, 0.17593, 0.15008, 0.125101, 0.094817, 0.076542, 0.125101, 0.194234, 0.185198, 0.229226, 0.318242, 0.324872, 0.275179, 0.30533, 0.321458, 0.356642, 0.284882, 0.342579, 0.229226, 0.295083, 0.173081, 0.232838, 0.243554, 0.194234, 0.25031, 0.321458, 0.321458, 0.243554, 0.264545, 0.257454, 0.200174, 0.167087, 0.170161, 0.25406, 0.352862, 0.36309, 0.36309, 0.440853, 0.349426, 0.414856, 0.408655, 0.433034, 0.401658, 0.324872, 0.380708, 0.356642, 0.25031, 0.281712, 0.359901, 0.332115, 0.25406, 0.301917, 0.335645, 0.328603, 0.339168, 0.216401, 0.191378, 0.139895, 0.139895, 0.239899, 0.308712, 0.284882, 0.36309, 0.40511, 0.465241, 0.490133, 0.42561, 0.41194, 0.352862, 0.359901, 0.356642, 0.359901, 0.349426, 0.25406, 0.268042, 0.209395, 0.324872, 0.328603, 0.342579, 0.342579, 0.308712, 0.200174, 0.225814, 0.132295, 0.078022, 0.078022, 0.044297, 0.032677, 0.034884, 0.038858, 0.025316, 0.025316, 0.043307, 0.026892, 0.036378, 0.035586, 0.044297, 0.041405, 0.038858, 0.073402, 0.073402, 0.074921, 0.071867, 0.085092, 0.116183, 0.170161, 0.194234, 0.284882, 0.387226, 0.472492, 0.517562, 0.59014, 0.553315, 0.541878, 0.648219, 0.59508, 0.505461, 0.480142, 0.36309, 0.295083, 0.194234, 0.18812, 0.118441, 0.194234, 0.179055, 0.17593, 0.185198, 0.18812, 0.118441, 0.118441, 0.118441, 0.118441, 0.073402, 0.055536, 0.027463, 0.030611, 0.049374, 0.036378, 0.025316, 0.056825, 0.10481, 0.185198, 0.182256, 0.18812, 0.18812, 0.116183, 0.18812, 0.18812, 0.134866, 0.216401, 0.15284, 0.161087, 0.085092, 0.134866, 0.21291, 0.291804, 0.268042, 0.268042, 0.377384, 0.486429, 0.40511, 0.288399, 0.288399, 0.203355, 0.196879, 0.200174, 0.298791, 0.268042, 0.173081, 0.200174, 0.206376, 0.295083, 0.196879, 0.243554, 0.21291, 0.200174, 0.15008, 0.182256, 0.194234, 0.109221, 0.102787, 0.086953, 0.090864, 0.079919, 0.11371, 0.15008, 0.142424, 0.106997, 0.066181, 0.11371, 0.120615, 0.11371, 0.090864, 0.147574, 0.132295, 0.096677, 0.096677, 0.111485, 0.096677, 0.073402, 0.118441, 0.118441, 0.155435, 0.196879, 0.142424, 0.167087, 0.191378, 0.209395, 0.137348, 0.200174, 0.21291, 0.132295, 0.137348, 0.170161, 0.179055, 0.257454, 0.257454, 0.257454, 0.236433, 0.243554, 0.291804, 0.243554, 0.229226, 0.284882, 0.332115, 0.31487, 0.288399, 0.288399, 0.191378, 0.311707, 0.311707, 0.216401, 0.271506, 0.26085, 0.243554, 0.247041, 0.284882, 0.390993, 0.359901, 0.335645, 0.311707, 0.26085, 0.308712, 0.236433, 0.21291, 0.129801, 0.21291, 0.243554, 0.164327, 0.203355, 0.191378, 0.194234, 0.170161, 0.194234, 0.185198, 0.194234, 0.155435, 0.106997, 0.094817, 0.088832, 0.100716, 0.0704, 0.069024, 0.083462, 0.088832, 0.11371, 0.116183, 0.071867, 0.081712, 0.132295, 0.167087, 0.203355, 0.147574, 0.268042, 0.191378, 0.194234, 0.18812, 0.229226, 0.229226, 0.232838, 0.196879, 0.196879, 0.229226, 0.161087, 0.173081, 0.229226, 0.194234, 0.18812, 0.179055, 0.17593, 0.15008, 0.120615, 0.096677, 0.088832, 0.044297, 0.071867, 0.043307, 0.047319, 0.028695, 0.022306, 0.021816, 0.021381, 0.030003, 0.038042, 0.046336, 0.046336, 0.028695, 0.018106, 0.032677, 0.051831, 0.037156, 0.045352, 0.056825, 0.032017, 0.030003, 0.051831, 0.060549, 0.100716, 0.098513, 0.139895, 0.225814, 0.239899, 0.225814, 0.275179, 0.18812, 0.278302, 0.232838, 0.222385, 0.335645, 0.243554, 0.257454, 0.301917, 0.308712, 0.30533, 0.328603, 0.339168, 0.356642, 0.332115, 0.219301, 0.182256, 0.155435, 0.139895, 0.073402, 0.134866, 0.134866, 0.203355, 0.137348, 0.086953, 0.158265, 0.079919, 0.144935, 0.137348, 0.125101, 0.15008, 0.122885, 0.17593, 0.25031, 0.164327, 0.106997, 0.191378, 0.232838, 0.191378, 0.191378, 0.284882, 0.275179, 0.179055, 0.196879, 0.298791, 0.366687, 0.356642, 0.332115, 0.308712, 0.311707, 0.25031, 0.155435, 0.161087, 0.164327, 0.173081, 0.216401, 0.216401, 0.129801, 0.122885, 0.219301, 0.219301, 0.26085, 0.179055, 0.275179, 0.257454, 0.222385, 0.222385, 0.15008, 0.26085, 0.275179, 0.182256, 0.182256, 0.247041, 0.216401, 0.18812, 0.179055, 0.206376, 0.18812, 0.257454, 0.229226, 0.229226, 0.243554, 0.206376, 0.219301, 0.216401, 0.25031, 0.191378, 0.161087, 0.247041, 0.25406, 0.173081, 0.268042, 0.30533, 0.324872, 0.394753, 0.436924, 0.444081, 0.380708, 0.398279, 0.359901, 0.295083, 0.271506, 0.278302, 0.288399, 0.370445, 0.328603, 0.30533, 0.339168, 0.418646, 0.41194, 0.318242, 0.321458, 0.288399, 0.318242, 0.196879, 0.196879, 0.155435, 0.134866, 0.203355, 0.257454, 0.346032, 0.440853, 0.36309, 0.346032, 0.328603, 0.298791, 0.25406, 0.243554, 0.264545, 0.257454, 0.264545, 0.301917, 0.394753, 0.414856, 0.377384, 0.472492, 0.468512, 0.465241, 0.490133, 0.494003, 0.517562, 0.398279, 0.335645, 0.339168, 0.349426, 0.324872, 0.359901, 0.41194, 0.41194, 0.321458, 0.247041, 0.247041, 0.219301, 0.222385, 0.18812, 0.239899, 0.257454, 0.257454, 0.301917, 0.30533, 0.298791, 0.301917, 0.321458, 0.390993, 0.454136, 0.41194, 0.461924, 0.458154, 0.380708, 0.374039, 0.401658, 0.509769, 0.505461, 0.585406, 0.525368, 0.486429, 0.465241, 0.458154, 0.394753, 0.408655, 0.422041, 0.384043, 0.30533, 0.40511, 0.370445, 0.366687, 0.335645, 0.311707, 0.225814, 0.36309, 0.328603, 0.366687, 0.318242, 0.247041, 0.25031, 0.21291, 0.295083, 0.295083, 0.288399, 0.359901, 0.374039, 0.352862, 0.30533, 0.380708, 0.380708, 0.41194, 0.408655, 0.440853, 0.444081, 0.545602, 0.422041, 0.370445, 0.408655, 0.408655, 0.366687, 0.384043, 0.440853, 0.447574, 0.447574, 0.422041, 0.321458, 0.298791, 0.196879, 0.284882, 0.281712, 0.26085, 0.264545, 0.268042, 0.232838, 0.21291, 0.125101, 0.18812, 0.200174, 0.127496, 0.144935, 0.155435, 0.15008, 0.15008, 0.118441, 0.0704, 0.051831, 0.086953, 0.085092, 0.158265, 0.092881, 0.11371, 0.098513, 0.102787, 0.055536, 0.043307, 0.043307, 0.066181, 0.056825, 0.058088, 0.096677, 0.06184, 0.069024, 0.066181, 0.071867, 0.094817, 0.15008, 0.222385, 0.236433, 0.229226, 0.155435, 0.17593, 0.147574, 0.179055, 0.144935, 0.164327, 0.264545, 0.206376, 0.225814, 0.17593, 0.243554, 0.182256, 0.182256, 0.281712, 0.311707, 0.311707, 0.239899, 0.25406, 0.18812, 0.179055, 0.179055, 0.26085, 0.321458, 0.247041, 0.25031, 0.196879, 0.271506, 0.271506, 0.278302, 0.295083, 0.387226, 0.390993, 0.447574, 0.541878, 0.444081, 0.339168, 0.239899, 0.278302, 0.295083, 0.25406, 0.25406, 0.229226, 0.164327, 0.161087, 0.236433, 0.15284, 0.222385, 0.236433, 0.243554, 0.321458, 0.232838, 0.229226, 0.203355, 0.137348, 0.106997, 0.15008, 0.18812, 0.271506, 0.311707, 0.281712, 0.321458, 0.324872, 0.352862, 0.41194, 0.308712, 0.324872, 0.401658, 0.324872, 0.324872, 0.324872, 0.222385, 0.31487, 0.318242, 0.318242, 0.335645, 0.384043, 0.380708, 0.41194, 0.384043, 0.291804, 0.308712, 0.370445, 0.370445, 0.308712, 0.311707, 0.433034, 0.418646, 0.346032, 0.436924, 0.414856, 0.342579, 0.447574, 0.408655, 0.298791, 0.301917, 0.366687, 0.275179, 0.291804, 0.321458, 0.346032, 0.422041, 0.335645, 0.366687, 0.339168, 0.408655, 0.418646, 0.436924, 0.450668, 0.534167, 0.440853, 0.444081, 0.521092, 0.538167, 0.534167, 0.680603, 0.613573, 0.570702, 0.675549, 0.671169, 0.534167, 0.472492, 0.390993, 0.476583, 0.414856, 0.384043, 0.370445, 0.332115, 0.301917, 0.284882, 0.318242, 0.295083, 0.308712, 0.264545, 0.264545, 0.321458, 0.301917, 0.374039, 0.40511, 0.380708, 0.384043, 0.398279, 0.465241, 0.486429, 0.40511, 0.40511, 0.472492, 0.476583, 0.472492, 0.444081, 0.414856, 0.394753, 0.458154, 0.444081, 0.401658, 0.390993, 0.366687, 0.380708, 0.311707, 0.236433, 0.26085, 0.281712, 0.339168, 0.25406, 0.308712, 0.301917, 0.324872, 0.349426, 0.346032, 0.301917, 0.298791, 0.271506, 0.185198, 0.155435, 0.164327, 0.239899, 0.21291, 0.216401, 0.206376, 0.284882, 0.370445, 0.366687, 0.335645, 0.339168, 0.414856, 0.335645, 0.311707, 0.281712, 0.264545, 0.281712, 0.356642, 0.301917, 0.366687, 0.450668, 0.41194, 0.398279, 0.356642, 0.377384, 0.295083, 0.225814, 0.219301, 0.18812, 0.18812, 0.194234, 0.129801, 0.129801, 0.161087, 0.25406, 0.298791, 0.206376, 0.127496, 0.090864, 0.15008, 0.142424, 0.094817, 0.118441, 0.118441, 0.134866, 0.096677, 0.139895, 0.206376, 0.194234, 0.239899, 0.232838, 0.232838, 0.222385, 0.225814, 0.26085, 0.271506, 0.278302, 0.271506, 0.352862, 0.42561, 0.318242, 0.324872, 0.394753, 0.359901, 0.324872, 0.332115, 0.41194, 0.436924, 0.342579, 0.359901, 0.268042, 0.21291, 0.203355, 0.318242, 0.31487, 0.239899, 0.179055, 0.109221, 0.173081, 0.122885, 0.111485, 0.191378, 0.185198, 0.15008, 0.25031, 0.288399, 0.21291, 0.116183, 0.111485, 0.185198, 0.167087, 0.236433, 0.284882, 0.31487, 0.284882, 0.284882, 0.291804, 0.295083, 0.366687, 0.356642, 0.414856, 0.436924, 0.359901, 0.291804, 0.349426, 0.36309, 0.291804, 0.370445, 0.41194, 0.401658, 0.332115, 0.236433, 0.167087, 0.173081, 0.081712, 0.088832, 0.102787, 0.164327, 0.147574, 0.100716, 0.064632, 0.034884, 0.031287, 0.06184, 0.102787, 0.092881, 0.083462, 0.139895, 0.127496, 0.118441, 0.125101, 0.147574, 0.170161, 0.179055, 0.155435, 0.264545, 0.194234, 0.144935, 0.144935, 0.216401, 0.209395, 0.281712, 0.374039, 0.359901, 0.308712, 0.268042, 0.222385, 0.194234, 0.147574, 0.127496, 0.185198, 0.127496, 0.127496], '')</t>
  </si>
  <si>
    <t>[237, 238, 242, 243, 244, 245, 370, 371, 372, 373, 374, 375, 376, 723, 754, 755, 756, 757, 792, 880, 955, 958, 959, 960, 961, 962, 963, 964, 965, 966]</t>
  </si>
  <si>
    <t xml:space="preserve">F5RQU7|F5RQU7_9ENTR FAD-dependent oxidoreductase (Fragment) OS=Enterobacter hormaechei ATCC 49162 </t>
  </si>
  <si>
    <t>([0.034884, 0.051831, 0.050641, 0.050641, 0.067594, 0.060549, 0.032677, 0.020522, 0.021816, 0.022667, 0.022667, 0.024393, 0.021381, 0.021816, 0.034068, 0.031287, 0.040537, 0.06312, 0.06184, 0.06184, 0.037156, 0.026892, 0.030003, 0.03976, 0.048328, 0.049374, 0.067594, 0.155435, 0.25031, 0.284882, 0.318242, 0.275179, 0.225814, 0.194234, 0.185198, 0.21291, 0.216401, 0.206376, 0.206376, 0.179055, 0.271506, 0.247041, 0.339168, 0.339168, 0.247041, 0.164327, 0.116183, 0.127496, 0.129801, 0.109221, 0.090864, 0.050641, 0.050641, 0.085092, 0.116183, 0.122885, 0.127496, 0.132295, 0.071867, 0.03976, 0.073402, 0.067594, 0.106997, 0.06184, 0.046336, 0.079919, 0.078022, 0.122885, 0.116183, 0.054297, 0.073402, 0.045352, 0.046336, 0.088832, 0.051831, 0.032017, 0.030003, 0.029376, 0.016826, 0.030003, 0.030003, 0.024826, 0.015344, 0.018787, 0.034068, 0.042364, 0.044297, 0.047319, 0.044297, 0.044297, 0.045352, 0.021381, 0.023963, 0.045352, 0.043307, 0.074921, 0.092881, 0.098513, 0.10481, 0.106997, 0.073402, 0.134866, 0.132295, 0.137348, 0.090864, 0.064632, 0.073402, 0.038858, 0.076542, 0.076542, 0.071867, 0.120615, 0.15284, 0.170161, 0.132295, 0.125101, 0.076542, 0.096677, 0.094817, 0.100716, 0.116183, 0.106997, 0.106997, 0.090864, 0.122885, 0.17593, 0.219301, 0.219301, 0.31487, 0.298791, 0.206376, 0.216401, 0.142424, 0.203355, 0.18812, 0.236433, 0.232838, 0.335645, 0.339168, 0.264545, 0.243554, 0.278302, 0.374039, 0.377384, 0.356642, 0.318242, 0.222385, 0.182256, 0.164327, 0.158265, 0.161087, 0.164327, 0.155435, 0.200174, 0.225814, 0.311707, 0.209395, 0.21291, 0.167087, 0.158265, 0.257454, 0.15284, 0.182256, 0.102787, 0.090864, 0.088832, 0.111485, 0.203355, 0.239899, 0.139895, 0.142424, 0.086953, 0.139895, 0.096677, 0.073402, 0.073402, 0.076542, 0.129801, 0.109221, 0.134866, 0.085092, 0.044297, 0.11371, 0.058088, 0.106997, 0.067594, 0.120615, 0.137348, 0.15008, 0.090864, 0.109221, 0.122885, 0.194234, 0.132295, 0.191378, 0.281712, 0.167087, 0.161087, 0.164327, 0.129801, 0.129801, 0.137348, 0.225814, 0.194234, 0.232838, 0.144935, 0.222385, 0.194234, 0.216401, 0.196879, 0.278302, 0.370445, 0.284882, 0.173081, 0.25031, 0.264545, 0.271506, 0.275179, 0.200174, 0.116183, 0.179055, 0.182256, 0.247041, 0.216401, 0.15008, 0.206376, 0.298791, 0.324872, 0.328603, 0.243554, 0.158265, 0.161087, 0.090864, 0.134866, 0.225814, 0.15284, 0.081712, 0.076542, 0.147574, 0.216401, 0.339168, 0.229226, 0.164327, 0.164327, 0.11371, 0.185198, 0.125101, 0.086953, 0.085092, 0.111485, 0.106997, 0.17593, 0.116183, 0.203355, 0.179055, 0.10481, 0.106997, 0.191378, 0.200174, 0.17593, 0.173081, 0.134866, 0.200174, 0.264545, 0.301917, 0.380708, 0.370445, 0.447574, 0.4292, 0.390993, 0.387226, 0.472492, 0.377384, 0.42561, 0.377384, 0.408655, 0.433034, 0.549308, 0.529623, 0.5017, 0.41194, 0.349426, 0.394753, 0.346032, 0.26085, 0.229226, 0.161087, 0.102787, 0.10481, 0.161087, 0.100716, 0.11371, 0.118441, 0.127496, 0.127496, 0.096677, 0.092881, 0.147574, 0.076542, 0.083462, 0.085092, 0.132295, 0.200174, 0.18812, 0.278302, 0.366687, 0.284882, 0.284882, 0.380708, 0.384043, 0.301917, 0.398279, 0.377384, 0.268042, 0.328603, 0.291804, 0.374039, 0.41194, 0.418646, 0.505461, 0.5017, 0.525368, 0.534167, 0.414856, 0.40511, 0.394753, 0.359901, 0.458154, 0.454136, 0.444081, 0.356642, 0.440853, 0.433034, 0.359901, 0.468512, 0.483068, 0.570702, 0.59014, 0.461924, 0.444081, 0.440853, 0.42561, 0.414856, 0.377384, 0.490133, 0.468512, 0.454136, 0.494003, 0.41194, 0.517562, 0.509769, 0.51388, 0.418646, 0.318242, 0.298791, 0.281712, 0.291804, 0.219301, 0.173081, 0.264545, 0.206376, 0.216401, 0.222385, 0.139895, 0.11371, 0.102787, 0.120615, 0.071867, 0.071867, 0.055536, 0.045352, 0.025762, 0.034884, 0.035586, 0.055536, 0.090864, 0.076542, 0.040537, 0.049374, 0.03976, 0.030611, 0.044297, 0.036378, 0.022306, 0.032017, 0.040537, 0.030611, 0.023087, 0.033407, 0.022306, 0.036378, 0.024826, 0.038858, 0.034068, 0.060549], '')</t>
  </si>
  <si>
    <t>[277, 278, 279, 319, 320, 321, 322, 336, 337, 349, 350, 351]</t>
  </si>
  <si>
    <t xml:space="preserve">F5RQU9|F5RQU9_9ENTR Universal stress protein B OS=Enterobacter hormaechei ATCC 49162 </t>
  </si>
  <si>
    <t>([0.001967, 0.001649, 0.001597, 0.001541, 0.001383, 0.001232, 0.001232, 0.001692, 0.001778, 0.002035, 0.002529, 0.002155, 0.001906, 0.001906, 0.001786, 0.001675, 0.001936, 0.002396, 0.002555, 0.002705, 0.002482, 0.002688, 0.002623, 0.003461, 0.004315, 0.004358, 0.006039, 0.008525, 0.005799, 0.004921, 0.004135, 0.004161, 0.004161, 0.004835, 0.004976, 0.004976, 0.006894, 0.006701, 0.005086, 0.004646, 0.006567, 0.008525, 0.01078, 0.018106, 0.018106, 0.020876, 0.038042, 0.037156, 0.032677, 0.044297, 0.088832, 0.090864, 0.05306, 0.102787, 0.086953, 0.042364, 0.022306, 0.012727, 0.013265, 0.028695, 0.033407, 0.032017, 0.034884, 0.035586, 0.034068, 0.034884, 0.032677, 0.037156, 0.016021, 0.00962, 0.012491, 0.012491, 0.013016, 0.021816, 0.022667, 0.022667, 0.044297, 0.088832, 0.170161, 0.073402, 0.037156, 0.038042, 0.03976, 0.036378, 0.030003, 0.017138, 0.010131, 0.009483, 0.006374, 0.007555, 0.008409, 0.006421, 0.006245, 0.007177, 0.004899, 0.004358, 0.004358, 0.003671, 0.002623, 0.001709, 0.002623, 0.003014, 0.003461, 0.002623, 0.002117, 0.001786, 0.002194, 0.002482, 0.001722, 0.002194, 0.00231], '')</t>
  </si>
  <si>
    <t xml:space="preserve">F5RQV0|F5RQV0_9ENTR Universal stress protein OS=Enterobacter hormaechei ATCC 49162 </t>
  </si>
  <si>
    <t>([0.015344, 0.011106, 0.016826, 0.032677, 0.058088, 0.076542, 0.096677, 0.078022, 0.055536, 0.045352, 0.06184, 0.079919, 0.079919, 0.088832, 0.090864, 0.067594, 0.096677, 0.155435, 0.275179, 0.219301, 0.298791, 0.25406, 0.335645, 0.271506, 0.236433, 0.142424, 0.081712, 0.083462, 0.081712, 0.139895, 0.137348, 0.139895, 0.083462, 0.102787, 0.158265, 0.098513, 0.076542, 0.096677, 0.094817, 0.045352, 0.045352, 0.044297, 0.035586, 0.03976, 0.034884, 0.034884, 0.064632, 0.090864, 0.094817, 0.139895, 0.132295, 0.11371, 0.10481, 0.18812, 0.206376, 0.200174, 0.284882, 0.374039, 0.335645, 0.25406, 0.339168, 0.454136, 0.356642, 0.422041, 0.414856, 0.521092, 0.486429, 0.472492, 0.42561, 0.450668, 0.356642, 0.359901, 0.480142, 0.483068, 0.374039, 0.352862, 0.346032, 0.346032, 0.342579, 0.387226, 0.384043, 0.384043, 0.374039, 0.394753, 0.311707, 0.239899, 0.239899, 0.239899, 0.155435, 0.229226, 0.196879, 0.203355, 0.21291, 0.158265, 0.164327, 0.164327, 0.118441, 0.081712, 0.055536, 0.056825, 0.05306, 0.090864, 0.096677, 0.096677, 0.071867, 0.06184, 0.094817, 0.085092, 0.06184, 0.086953, 0.088832, 0.090864, 0.127496, 0.118441, 0.158265, 0.094817, 0.092881, 0.142424, 0.200174, 0.196879, 0.196879, 0.142424, 0.15008, 0.116183, 0.066181, 0.078022, 0.102787, 0.125101, 0.078022, 0.125101, 0.167087, 0.185198, 0.203355, 0.243554, 0.268042, 0.229226, 0.291804, 0.366687, 0.328603, 0.298791, 0.356642, 0.328603, 0.401658, 0.352862, 0.390993], '')</t>
  </si>
  <si>
    <t>[65]</t>
  </si>
  <si>
    <t xml:space="preserve">F5RQV5|F5RQV5_9ENTR Monooxygenase OS=Enterobacter hormaechei ATCC 49162 </t>
  </si>
  <si>
    <t>([0.06184, 0.049374, 0.049374, 0.078022, 0.06312, 0.090864, 0.055536, 0.043307, 0.028695, 0.030003, 0.021816, 0.020165, 0.011342, 0.012491, 0.008156, 0.007495, 0.007315, 0.007259, 0.008002, 0.009096, 0.006421, 0.006482, 0.005683, 0.004646, 0.004646, 0.005799, 0.00558, 0.00543, 0.005011, 0.004976, 0.004483, 0.005932, 0.00543, 0.006194, 0.006795, 0.006701, 0.006245, 0.005683, 0.005734, 0.004358, 0.003212, 0.004161, 0.005623, 0.005683, 0.006894, 0.006039, 0.003997, 0.003997, 0.004835, 0.005799, 0.008075, 0.009096, 0.009865, 0.016528, 0.018106, 0.015344, 0.026338, 0.06184, 0.060549, 0.081712, 0.127496, 0.222385, 0.222385, 0.232838, 0.328603, 0.324872, 0.356642, 0.494003, 0.51388, 0.509769, 0.575842, 0.58069, 0.63748, 0.557691, 0.562014, 0.608892, 0.525368, 0.525368, 0.509769, 0.562014, 0.585406, 0.59014, 0.59014, 0.549308, 0.538167, 0.529623, 0.56648, 0.557691, 0.529623, 0.497853, 0.541878, 0.497853, 0.458154, 0.4292, 0.476583], '')</t>
  </si>
  <si>
    <t>[68, 69, 70, 71, 72, 73, 74, 75, 76, 77, 78, 79, 80, 81, 82, 83, 84, 85, 86, 87, 88, 90]</t>
  </si>
  <si>
    <t xml:space="preserve">F5RQV7|F5RQV7_9ENTR Inner membrane protein OS=Enterobacter hormaechei ATCC 49162 </t>
  </si>
  <si>
    <t>([0.525368, 0.562014, 0.374039, 0.42561, 0.454136, 0.387226, 0.301917, 0.295083, 0.284882, 0.203355, 0.225814, 0.257454, 0.25406, 0.346032, 0.275179, 0.295083, 0.200174, 0.127496, 0.076542, 0.042364, 0.025316, 0.024826, 0.016528, 0.040537, 0.023534, 0.022667, 0.037156, 0.066181, 0.078022, 0.10481, 0.21291, 0.21291, 0.122885, 0.078022, 0.046336, 0.083462, 0.074921, 0.079919, 0.144935, 0.216401, 0.268042, 0.349426, 0.247041, 0.321458, 0.196879, 0.271506, 0.275179, 0.155435, 0.155435, 0.134866, 0.079919, 0.05306, 0.05306, 0.10481, 0.116183, 0.194234, 0.11371, 0.122885, 0.206376, 0.164327, 0.179055, 0.17593, 0.185198, 0.239899, 0.139895, 0.225814, 0.147574, 0.147574, 0.167087, 0.164327, 0.120615, 0.11371, 0.134866, 0.139895, 0.137348, 0.147574, 0.164327, 0.247041, 0.15008, 0.147574, 0.170161, 0.158265, 0.194234, 0.200174, 0.158265, 0.26085, 0.268042, 0.366687, 0.366687, 0.366687, 0.275179, 0.328603, 0.387226, 0.349426, 0.339168, 0.232838, 0.232838, 0.206376, 0.17593, 0.179055, 0.179055, 0.109221, 0.06312, 0.059222, 0.030611, 0.049374, 0.051831, 0.059222, 0.030003, 0.017797, 0.030611, 0.031287, 0.040537, 0.051831, 0.064632, 0.051831, 0.066181, 0.125101, 0.129801, 0.15008, 0.247041, 0.229226, 0.324872, 0.332115, 0.339168, 0.401658, 0.401658, 0.398279, 0.366687, 0.380708, 0.468512, 0.4292, 0.422041, 0.422041, 0.324872, 0.288399, 0.229226, 0.30533, 0.271506, 0.17593, 0.102787, 0.096677, 0.100716, 0.081712, 0.069024, 0.083462, 0.109221, 0.129801, 0.085092, 0.081712, 0.074921, 0.085092, 0.11371, 0.194234, 0.116183, 0.182256, 0.219301, 0.229226, 0.134866, 0.147574, 0.194234, 0.301917, 0.298791, 0.219301, 0.247041, 0.356642, 0.206376, 0.125101, 0.100716, 0.167087, 0.170161, 0.264545, 0.161087, 0.161087, 0.170161, 0.182256, 0.118441, 0.11371, 0.179055, 0.25406, 0.158265, 0.102787, 0.094817, 0.10481, 0.096677, 0.081712, 0.085092, 0.100716, 0.098513, 0.06312, 0.06184, 0.060549, 0.055536, 0.106997, 0.047319, 0.043307, 0.067594, 0.067594, 0.038858, 0.032677, 0.03976, 0.03976, 0.03976, 0.044297, 0.034068, 0.074921, 0.096677, 0.076542, 0.078022, 0.137348, 0.132295, 0.076542, 0.049374, 0.054297, 0.06312, 0.120615, 0.120615, 0.127496, 0.129801, 0.206376, 0.239899, 0.15008, 0.15284, 0.264545, 0.257454, 0.200174, 0.164327, 0.161087, 0.118441, 0.179055, 0.18812, 0.264545, 0.25406, 0.328603, 0.247041, 0.219301, 0.225814, 0.264545, 0.17593, 0.25031, 0.247041, 0.21291, 0.318242, 0.308712, 0.30533, 0.209395, 0.209395, 0.219301, 0.21291, 0.21291, 0.142424, 0.134866, 0.139895, 0.139895, 0.137348, 0.191378, 0.182256, 0.122885, 0.102787, 0.161087, 0.139895, 0.073402, 0.094817, 0.098513, 0.164327, 0.158265, 0.243554, 0.324872, 0.247041, 0.264545, 0.387226, 0.450668, 0.414856, 0.324872, 0.387226, 0.352862, 0.288399, 0.268042, 0.352862, 0.349426, 0.366687, 0.311707, 0.4292, 0.390993, 0.275179, 0.182256, 0.196879, 0.18812, 0.167087, 0.236433, 0.219301, 0.125101, 0.155435, 0.17593, 0.26085, 0.301917, 0.332115, 0.40511, 0.447574, 0.352862, 0.26085, 0.26085, 0.281712, 0.271506, 0.311707, 0.41194, 0.422041, 0.422041, 0.422041, 0.486429, 0.490133, 0.5017, 0.59014, 0.545602, 0.557691, 0.545602, 0.541878, 0.58069, 0.59508, 0.585406, 0.685117, 0.812494, 0.805026, 0.791621, 0.699094, 0.680603, 0.685117, 0.716283, 0.59014, 0.486429, 0.454136, 0.422041, 0.356642, 0.36309, 0.321458, 0.284882, 0.225814, 0.147574, 0.106997, 0.060549, 0.034884, 0.024393, 0.023087, 0.022667, 0.020165, 0.018787, 0.013016, 0.009728, 0.013265, 0.019401, 0.032017, 0.030611, 0.044297, 0.069024, 0.0704, 0.088832, 0.076542, 0.076542, 0.111485, 0.111485, 0.17593, 0.257454, 0.295083, 0.324872, 0.352862, 0.4292, 0.538167, 0.657645, 0.690604, 0.675549, 0.699094, 0.707965, 0.750527, 0.707965, 0.699094, 0.680603, 0.728858, 0.805026, 0.788093, 0.81615, 0.837511, 0.791621, 0.791621, 0.745909, 0.712013, 0.541878, 0.585406, 0.59014, 0.585406, 0.653063, 0.525368, 0.505461, 0.497853, 0.440853, 0.36309, 0.377384, 0.380708, 0.377384, 0.384043, 0.468512, 0.461924, 0.40511, 0.418646, 0.346032, 0.339168, 0.239899, 0.26085, 0.26085, 0.25031, 0.239899, 0.200174, 0.30533, 0.216401, 0.216401, 0.203355, 0.281712, 0.182256, 0.185198, 0.185198, 0.18812, 0.161087, 0.10481, 0.142424, 0.137348, 0.196879, 0.173081, 0.271506, 0.349426, 0.281712, 0.203355, 0.21291, 0.18812, 0.147574, 0.158265, 0.161087, 0.118441, 0.120615, 0.129801, 0.132295, 0.100716, 0.094817, 0.120615, 0.18812, 0.191378, 0.247041, 0.185198, 0.278302, 0.275179, 0.17593, 0.170161, 0.25406, 0.243554, 0.232838, 0.271506, 0.349426, 0.324872, 0.390993, 0.366687, 0.454136, 0.450668, 0.497853, 0.494003, 0.41194, 0.40511, 0.40511, 0.339168, 0.40511, 0.398279, 0.40511, 0.408655, 0.408655, 0.394753, 0.370445, 0.342579, 0.278302, 0.275179, 0.239899, 0.301917, 0.301917, 0.232838, 0.179055, 0.167087, 0.167087, 0.239899, 0.243554, 0.247041, 0.288399, 0.26085, 0.268042, 0.222385, 0.281712, 0.352862, 0.356642, 0.380708, 0.454136, 0.525368, 0.525368, 0.604312, 0.604312, 0.648219, 0.680603, 0.750527, 0.754692, 0.754692, 0.741537, 0.59508, 0.604312, 0.59508, 0.534167, 0.541878, 0.585406, 0.59014, 0.5017, 0.40511, 0.414856, 0.387226, 0.311707, 0.31487, 0.288399, 0.229226, 0.196879, 0.196879, 0.170161, 0.134866, 0.10481, 0.076542, 0.15008, 0.100716], '')</t>
  </si>
  <si>
    <t>[0, 1, 311, 312, 313, 314, 315, 316, 317, 318, 319, 320, 321, 322, 323, 324, 325, 326, 327, 328, 366, 367, 368, 369, 370, 371, 372, 373, 374, 375, 376, 377, 378, 379, 380, 381, 382, 383, 384, 385, 386, 387, 388, 389, 390, 391, 495, 496, 497, 498, 499, 500, 501, 502, 503, 504, 505, 506, 507, 508, 509, 510, 511, 512]</t>
  </si>
  <si>
    <t xml:space="preserve">F5RQV8|F5RQV8_9ENTR GNAT family acetyltransferase OS=Enterobacter hormaechei ATCC 49162 </t>
  </si>
  <si>
    <t>([0.281712, 0.308712, 0.390993, 0.295083, 0.335645, 0.384043, 0.414856, 0.447574, 0.356642, 0.41194, 0.321458, 0.247041, 0.15008, 0.164327, 0.161087, 0.161087, 0.161087, 0.161087, 0.194234, 0.288399, 0.219301, 0.271506, 0.275179, 0.15008, 0.164327, 0.137348, 0.147574, 0.122885, 0.111485, 0.179055, 0.167087, 0.236433, 0.349426, 0.346032, 0.349426, 0.450668, 0.414856, 0.301917, 0.308712, 0.25406, 0.229226, 0.216401, 0.17593, 0.206376, 0.216401, 0.281712, 0.339168, 0.311707, 0.335645, 0.311707, 0.311707, 0.203355, 0.158265, 0.092881, 0.094817, 0.066181, 0.038858, 0.044297, 0.096677, 0.090864, 0.090864, 0.088832, 0.142424, 0.21291, 0.21291, 0.225814, 0.222385, 0.139895, 0.142424, 0.15008, 0.102787, 0.0704, 0.120615, 0.17593, 0.278302, 0.324872, 0.398279, 0.374039, 0.352862, 0.352862, 0.281712, 0.311707, 0.209395, 0.139895, 0.0704, 0.060549, 0.10481, 0.098513, 0.122885, 0.122885, 0.122885, 0.191378, 0.257454, 0.17593, 0.185198, 0.092881, 0.118441, 0.106997, 0.109221, 0.122885, 0.094817, 0.094817, 0.055536, 0.116183, 0.094817, 0.15008, 0.090864, 0.090864, 0.098513, 0.118441, 0.120615, 0.0704, 0.0704, 0.066181, 0.0704, 0.071867, 0.118441, 0.111485, 0.078022, 0.134866, 0.118441, 0.139895, 0.203355, 0.200174, 0.194234, 0.295083, 0.31487, 0.394753, 0.30533, 0.216401, 0.229226, 0.209395, 0.301917, 0.308712, 0.203355, 0.291804, 0.200174, 0.243554, 0.236433, 0.31487, 0.222385, 0.25031, 0.264545, 0.243554, 0.236433, 0.139895, 0.090864, 0.090864, 0.094817, 0.15284, 0.137348, 0.122885, 0.134866, 0.134866, 0.073402, 0.092881, 0.045352, 0.079919, 0.043307, 0.026338, 0.023087, 0.037156, 0.042364, 0.022306, 0.028107, 0.024826, 0.045352, 0.06184, 0.050641, 0.038042, 0.027463, 0.045352, 0.033407, 0.021381, 0.014075, 0.023087, 0.034068], '')</t>
  </si>
  <si>
    <t xml:space="preserve">F5RQV9|F5RQV9_9ENTR Phage lysozyme OS=Enterobacter hormaechei ATCC 49162 </t>
  </si>
  <si>
    <t>([0.102787, 0.100716, 0.051831, 0.054297, 0.032677, 0.020876, 0.028107, 0.037156, 0.050641, 0.067594, 0.083462, 0.06184, 0.058088, 0.031287, 0.047319, 0.056825, 0.03976, 0.038858, 0.079919, 0.090864, 0.090864, 0.111485, 0.076542, 0.071867, 0.055536, 0.05306, 0.098513, 0.054297, 0.054297, 0.05306, 0.031287, 0.018106, 0.031287, 0.032677, 0.030611, 0.043307, 0.043307, 0.03976, 0.043307, 0.038858, 0.0198, 0.01204, 0.012491, 0.024826, 0.038858, 0.0704, 0.102787, 0.11371, 0.11371, 0.064632, 0.035586, 0.028107, 0.058088, 0.06312, 0.032017, 0.066181, 0.031287, 0.021816, 0.049374, 0.047319, 0.026338, 0.025762, 0.048328, 0.05306, 0.032677, 0.044297, 0.041405, 0.05306, 0.058088, 0.058088, 0.106997, 0.182256, 0.295083, 0.288399, 0.278302, 0.390993, 0.349426, 0.352862, 0.321458, 0.209395, 0.209395, 0.209395, 0.194234, 0.191378, 0.092881, 0.120615, 0.090864, 0.096677, 0.094817, 0.094817, 0.094817, 0.111485, 0.118441, 0.11371, 0.060549, 0.032677, 0.030611, 0.030611, 0.033407, 0.049374, 0.088832, 0.051831, 0.074921, 0.125101, 0.10481, 0.182256, 0.15284, 0.161087, 0.111485, 0.085092, 0.040537, 0.083462], '')</t>
  </si>
  <si>
    <t xml:space="preserve">F5RQW0|F5RQW0_9ENTR LuxR family transcriptional regulator OS=Enterobacter hormaechei ATCC 49162 </t>
  </si>
  <si>
    <t>([0.031287, 0.015694, 0.010672, 0.016021, 0.023087, 0.025316, 0.017447, 0.013016, 0.017138, 0.013265, 0.017797, 0.022667, 0.014315, 0.013265, 0.025762, 0.036378, 0.040537, 0.03976, 0.031287, 0.032017, 0.032017, 0.047319, 0.092881, 0.164327, 0.173081, 0.179055, 0.219301, 0.225814, 0.219301, 0.191378, 0.291804, 0.191378, 0.18812, 0.25031, 0.346032, 0.346032, 0.332115, 0.401658, 0.298791, 0.268042, 0.225814, 0.139895, 0.17593, 0.182256, 0.185198, 0.109221, 0.056825, 0.050641, 0.096677, 0.185198, 0.216401, 0.144935, 0.200174, 0.129801, 0.092881, 0.100716, 0.088832, 0.049374, 0.048328, 0.092881, 0.137348, 0.086953, 0.179055, 0.17593, 0.15008, 0.137348, 0.15008, 0.170161, 0.109221, 0.066181, 0.034068, 0.035586, 0.056825, 0.069024, 0.125101, 0.194234, 0.179055, 0.094817, 0.106997, 0.137348, 0.134866, 0.11371, 0.116183, 0.098513, 0.092881, 0.118441, 0.079919, 0.079919, 0.102787, 0.100716, 0.102787, 0.194234, 0.185198, 0.194234, 0.170161, 0.170161, 0.200174, 0.216401, 0.318242, 0.281712, 0.268042, 0.232838, 0.200174, 0.225814, 0.229226, 0.229226, 0.155435, 0.219301, 0.284882, 0.31487, 0.374039, 0.377384, 0.291804, 0.191378, 0.206376, 0.236433, 0.236433, 0.122885, 0.0704, 0.0704, 0.139895, 0.147574, 0.170161, 0.229226, 0.318242, 0.31487, 0.324872, 0.308712, 0.308712, 0.229226, 0.155435, 0.182256, 0.25406, 0.308712, 0.418646, 0.384043, 0.394753, 0.31487, 0.332115, 0.41194, 0.332115, 0.247041, 0.21291, 0.191378, 0.194234, 0.194234, 0.185198, 0.191378, 0.275179, 0.284882, 0.275179, 0.359901, 0.356642, 0.359901, 0.281712, 0.291804, 0.206376, 0.196879, 0.236433, 0.295083, 0.301917, 0.318242, 0.401658, 0.398279, 0.436924, 0.356642, 0.352862, 0.36309, 0.271506, 0.173081, 0.164327, 0.247041, 0.17593, 0.185198, 0.122885, 0.18812, 0.18812, 0.271506, 0.278302, 0.311707, 0.308712, 0.275179, 0.318242, 0.236433, 0.185198, 0.182256, 0.26085, 0.225814, 0.225814, 0.278302, 0.359901, 0.339168, 0.318242, 0.387226, 0.356642, 0.418646, 0.387226, 0.335645, 0.30533, 0.247041], '')</t>
  </si>
  <si>
    <t xml:space="preserve">F5RQW1|F5RQW1_9ENTR Short chain dehydrogenase/reductase family oxidoreductase OS=Enterobacter hormaechei ATCC 49162 </t>
  </si>
  <si>
    <t>([0.257454, 0.295083, 0.324872, 0.356642, 0.275179, 0.30533, 0.321458, 0.359901, 0.349426, 0.30533, 0.25031, 0.275179, 0.200174, 0.161087, 0.137348, 0.225814, 0.25031, 0.298791, 0.359901, 0.271506, 0.191378, 0.127496, 0.132295, 0.079919, 0.086953, 0.134866, 0.132295, 0.142424, 0.137348, 0.173081, 0.200174, 0.281712, 0.298791, 0.311707, 0.271506, 0.30533, 0.30533, 0.216401, 0.26085, 0.264545, 0.342579, 0.42561, 0.51388, 0.5017, 0.570702, 0.517562, 0.490133, 0.408655, 0.408655, 0.321458, 0.318242, 0.281712, 0.278302, 0.278302, 0.349426, 0.384043, 0.377384, 0.26085, 0.352862, 0.339168, 0.236433, 0.21291, 0.216401, 0.222385, 0.167087, 0.18812, 0.232838, 0.264545, 0.264545, 0.25406, 0.342579, 0.264545, 0.243554, 0.25031, 0.239899, 0.25031, 0.284882, 0.18812, 0.301917, 0.209395, 0.137348, 0.164327, 0.203355, 0.209395, 0.173081, 0.236433, 0.243554, 0.225814, 0.15008, 0.144935, 0.125101, 0.15008, 0.134866, 0.21291, 0.222385, 0.222385, 0.216401, 0.229226, 0.298791, 0.295083, 0.281712, 0.377384, 0.458154, 0.414856, 0.332115, 0.377384, 0.291804, 0.298791, 0.200174, 0.275179, 0.359901, 0.4292, 0.295083, 0.284882, 0.200174, 0.191378, 0.194234, 0.196879, 0.118441, 0.086953, 0.10481, 0.116183, 0.06312, 0.056825, 0.074921, 0.11371, 0.10481, 0.167087, 0.096677, 0.109221, 0.120615, 0.079919, 0.06312, 0.11371, 0.185198, 0.185198, 0.15284, 0.147574, 0.078022, 0.129801, 0.206376, 0.206376, 0.284882, 0.366687, 0.370445, 0.36309, 0.271506, 0.239899, 0.209395, 0.25406, 0.328603, 0.31487, 0.352862, 0.311707, 0.332115, 0.264545, 0.26085, 0.298791, 0.298791, 0.30533, 0.311707, 0.268042, 0.225814, 0.25031, 0.170161, 0.170161, 0.139895, 0.219301, 0.247041, 0.191378, 0.225814, 0.167087, 0.179055, 0.132295, 0.100716, 0.071867, 0.134866, 0.203355, 0.167087, 0.100716, 0.185198, 0.182256, 0.225814, 0.137348, 0.122885, 0.191378, 0.18812, 0.222385, 0.155435, 0.161087, 0.26085, 0.275179, 0.308712, 0.318242, 0.321458, 0.42561, 0.472492, 0.346032, 0.257454, 0.257454, 0.352862, 0.342579, 0.342579, 0.295083, 0.308712, 0.308712, 0.311707, 0.243554, 0.239899, 0.222385, 0.257454, 0.257454, 0.257454, 0.196879, 0.17593, 0.271506, 0.225814, 0.134866, 0.15008, 0.196879, 0.15284, 0.094817, 0.088832, 0.092881, 0.111485, 0.116183, 0.11371, 0.064632, 0.079919, 0.086953, 0.120615, 0.102787, 0.096677, 0.048328, 0.102787, 0.069024, 0.06312, 0.076542, 0.132295, 0.15284, 0.109221, 0.111485, 0.15008, 0.127496, 0.094817, 0.074921, 0.111485, 0.088832, 0.142424, 0.155435, 0.106997, 0.109221], '')</t>
  </si>
  <si>
    <t>[42, 43, 44, 45]</t>
  </si>
  <si>
    <t xml:space="preserve">F5RQW2|F5RQW2_9ENTR LysR family transcriptional regulator OS=Enterobacter hormaechei ATCC 49162 </t>
  </si>
  <si>
    <t>([0.033407, 0.054297, 0.038858, 0.041405, 0.069024, 0.044297, 0.067594, 0.088832, 0.049374, 0.066181, 0.083462, 0.085092, 0.066181, 0.071867, 0.134866, 0.078022, 0.094817, 0.0704, 0.081712, 0.132295, 0.229226, 0.31487, 0.239899, 0.311707, 0.342579, 0.335645, 0.324872, 0.318242, 0.284882, 0.31487, 0.328603, 0.342579, 0.301917, 0.247041, 0.232838, 0.232838, 0.328603, 0.239899, 0.239899, 0.209395, 0.206376, 0.21291, 0.219301, 0.291804, 0.288399, 0.216401, 0.206376, 0.216401, 0.216401, 0.257454, 0.352862, 0.339168, 0.288399, 0.288399, 0.288399, 0.196879, 0.203355, 0.196879, 0.25031, 0.335645, 0.342579, 0.257454, 0.170161, 0.134866, 0.144935, 0.088832, 0.142424, 0.155435, 0.155435, 0.155435, 0.15008, 0.118441, 0.058088, 0.041405, 0.067594, 0.122885, 0.225814, 0.209395, 0.219301, 0.158265, 0.158265, 0.147574, 0.225814, 0.222385, 0.257454, 0.17593, 0.271506, 0.222385, 0.239899, 0.257454, 0.216401, 0.134866, 0.137348, 0.236433, 0.335645, 0.26085, 0.185198, 0.090864, 0.111485, 0.10481, 0.11371, 0.137348, 0.116183, 0.058088, 0.060549, 0.064632, 0.106997, 0.059222, 0.092881, 0.073402, 0.064632, 0.086953, 0.092881, 0.125101, 0.074921, 0.069024, 0.106997, 0.15284, 0.25406, 0.219301, 0.15008, 0.164327, 0.147574, 0.122885, 0.137348, 0.206376, 0.216401, 0.203355, 0.179055, 0.158265, 0.10481, 0.120615, 0.071867, 0.120615, 0.071867, 0.118441, 0.127496, 0.076542, 0.074921, 0.074921, 0.073402, 0.120615, 0.109221, 0.056825, 0.0704, 0.122885, 0.144935, 0.078022, 0.078022, 0.155435, 0.088832, 0.139895, 0.137348, 0.118441, 0.127496, 0.122885, 0.100716, 0.092881, 0.179055, 0.194234, 0.11371, 0.067594, 0.0704, 0.118441, 0.10481, 0.127496, 0.064632, 0.06312, 0.120615, 0.125101, 0.071867, 0.129801, 0.139895, 0.127496, 0.179055, 0.167087, 0.236433, 0.236433, 0.158265, 0.076542, 0.071867, 0.071867, 0.120615, 0.094817, 0.098513, 0.116183, 0.116183, 0.21291, 0.185198, 0.194234, 0.194234, 0.278302, 0.158265, 0.161087, 0.158265, 0.118441, 0.127496, 0.125101, 0.147574, 0.194234, 0.295083, 0.298791, 0.278302, 0.21291, 0.239899, 0.239899, 0.324872, 0.324872, 0.25406, 0.173081, 0.155435, 0.102787, 0.111485, 0.200174, 0.194234, 0.291804, 0.387226, 0.288399, 0.295083, 0.26085, 0.264545, 0.179055, 0.106997, 0.161087, 0.222385, 0.15008, 0.144935, 0.085092, 0.048328, 0.076542, 0.086953, 0.098513, 0.144935, 0.092881, 0.094817, 0.059222, 0.055536, 0.056825, 0.079919, 0.045352, 0.056825, 0.073402, 0.116183, 0.185198, 0.144935, 0.100716, 0.173081, 0.106997, 0.11371, 0.206376, 0.206376, 0.185198, 0.164327, 0.134866, 0.203355, 0.229226, 0.25031, 0.275179, 0.200174, 0.229226, 0.229226, 0.15008, 0.086953, 0.10481, 0.106997, 0.167087, 0.225814, 0.225814, 0.232838, 0.311707, 0.288399, 0.284882, 0.30533, 0.308712, 0.278302, 0.161087, 0.109221, 0.15284, 0.067594, 0.06184, 0.064632, 0.116183, 0.120615, 0.196879, 0.170161, 0.170161, 0.106997, 0.071867, 0.0704, 0.096677, 0.078022, 0.060549, 0.044297, 0.056825, 0.03976, 0.050641, 0.100716, 0.116183, 0.069024], '')</t>
  </si>
  <si>
    <t xml:space="preserve">F5RQW3|F5RQW3_9ENTR Inner membrane protein YhjD OS=Enterobacter hormaechei ATCC 49162 </t>
  </si>
  <si>
    <t>([0.978672, 0.980739, 0.979242, 0.926919, 0.934618, 0.827927, 0.846163, 0.876521, 0.775545, 0.775545, 0.775545, 0.779859, 0.788093, 0.771762, 0.771762, 0.791621, 0.798249, 0.728858, 0.745909, 0.733139, 0.724957, 0.754692, 0.733139, 0.728858, 0.795062, 0.775545, 0.876521, 0.834292, 0.712013, 0.81615, 0.823549, 0.750527, 0.801317, 0.788093, 0.661982, 0.59014, 0.575842, 0.545602, 0.480142, 0.458154, 0.476583, 0.356642, 0.359901, 0.324872, 0.232838, 0.229226, 0.236433, 0.161087, 0.118441, 0.185198, 0.155435, 0.127496, 0.200174, 0.203355, 0.118441, 0.196879, 0.236433, 0.222385, 0.18812, 0.275179, 0.275179, 0.275179, 0.26085, 0.229226, 0.229226, 0.291804, 0.236433, 0.236433, 0.229226, 0.219301, 0.21291, 0.155435, 0.118441, 0.102787, 0.078022, 0.086953, 0.098513, 0.05306, 0.030003, 0.030003, 0.020165, 0.018415, 0.010509, 0.014783, 0.012727, 0.012727, 0.014783, 0.013437, 0.00962, 0.009728, 0.013016, 0.012727, 0.021816, 0.043307, 0.045352, 0.032017, 0.030003, 0.025762, 0.047319, 0.043307, 0.026892, 0.044297, 0.044297, 0.046336, 0.030611, 0.038042, 0.050641, 0.030611, 0.058088, 0.096677, 0.161087, 0.194234, 0.118441, 0.090864, 0.076542, 0.078022, 0.073402, 0.125101, 0.116183, 0.111485, 0.106997, 0.206376, 0.196879, 0.164327, 0.17593, 0.271506, 0.271506, 0.257454, 0.342579, 0.349426, 0.25406, 0.247041, 0.142424, 0.15284, 0.182256, 0.096677, 0.047319, 0.044297, 0.034068, 0.018106, 0.010221, 0.016528, 0.015078, 0.009728, 0.01227, 0.010509, 0.008525, 0.008156, 0.008624, 0.005872, 0.005734, 0.007877, 0.006894, 0.006795, 0.009096, 0.007877, 0.01227, 0.020876, 0.040537, 0.056825, 0.067594, 0.066181, 0.078022, 0.079919, 0.137348, 0.15008, 0.257454, 0.321458, 0.328603, 0.335645, 0.454136, 0.335645, 0.206376, 0.164327, 0.271506, 0.164327, 0.111485, 0.109221, 0.118441, 0.05306, 0.024393, 0.040537, 0.041405, 0.019109, 0.018787, 0.010509, 0.006567, 0.005086, 0.004431, 0.003212, 0.002366, 0.001623, 0.00246, 0.00246, 0.003177, 0.00225, 0.003212, 0.004358, 0.003405, 0.002881, 0.004247, 0.005734, 0.005086, 0.007259, 0.010926, 0.009015, 0.008895, 0.008723, 0.011518, 0.011342, 0.010926, 0.009483, 0.009187, 0.009294, 0.009015, 0.006245, 0.00962, 0.006533, 0.004646, 0.006039, 0.007422, 0.006482, 0.004689, 0.005378, 0.005249, 0.003727, 0.004388, 0.004358, 0.005249, 0.00389, 0.004358, 0.004388, 0.004135, 0.005086, 0.00515, 0.00515, 0.005223, 0.00359, 0.003366, 0.003246, 0.00231, 0.001434, 0.001061, 0.001061, 0.001061, 0.000648, 0.001202, 0.001202, 0.001675, 0.001906, 0.003014, 0.003053, 0.004208, 0.006245, 0.006374, 0.004388, 0.00515, 0.007177, 0.010672, 0.021816, 0.023963, 0.024393, 0.035586, 0.06312, 0.06312, 0.06312, 0.051831, 0.049374, 0.028107, 0.015694, 0.016021, 0.008624, 0.006421, 0.005223, 0.005318, 0.004161, 0.005992, 0.004921, 0.005378, 0.005223, 0.003607, 0.00389, 0.00543, 0.006039, 0.007495, 0.01078, 0.01078, 0.017447, 0.012491, 0.009977, 0.017138, 0.016257, 0.019401, 0.017138, 0.024393, 0.012727, 0.017797, 0.013437, 0.01227, 0.006795, 0.004775, 0.004577, 0.003924, 0.003461, 0.003555, 0.002336, 0.00243, 0.001649, 0.001232, 0.001172, 0.001602, 0.001408, 0.000906, 0.000833, 0.001112, 0.001159, 0.001434, 0.001872, 0.001417, 0.002327, 0.003478, 0.004976, 0.008276, 0.015078, 0.013613, 0.015078, 0.029376, 0.028695, 0.06312, 0.137348, 0.185198, 0.206376, 0.229226, 0.342579, 0.458154, 0.505461, 0.480142, 0.534167, 0.490133, 0.76285, 0.750527], '')</t>
  </si>
  <si>
    <t>[0, 1, 2, 3, 4, 5, 6, 7, 8, 9, 10, 11, 12, 13, 14, 15, 16, 17, 18, 19, 20, 21, 22, 23, 24, 25, 26, 27, 28, 29, 30, 31, 32, 33, 34, 35, 36, 37, 335, 337, 339, 340]</t>
  </si>
  <si>
    <t xml:space="preserve">F5RQW4|F5RQW4_9ENTR MFS family major facilitator transporter OS=Enterobacter hormaechei ATCC 49162 </t>
  </si>
  <si>
    <t>([0.414856, 0.36309, 0.436924, 0.461924, 0.356642, 0.422041, 0.335645, 0.377384, 0.387226, 0.414856, 0.444081, 0.494003, 0.398279, 0.356642, 0.268042, 0.268042, 0.25406, 0.15008, 0.144935, 0.132295, 0.120615, 0.094817, 0.06184, 0.06184, 0.026892, 0.020876, 0.019109, 0.015078, 0.008895, 0.006374, 0.004483, 0.003804, 0.003924, 0.004431, 0.004921, 0.004921, 0.004161, 0.003341, 0.003109, 0.004646, 0.004646, 0.003366, 0.002606, 0.002512, 0.002555, 0.00389, 0.005623, 0.005623, 0.009401, 0.016021, 0.023087, 0.034884, 0.048328, 0.024393, 0.034068, 0.043307, 0.038858, 0.059222, 0.102787, 0.10481, 0.067594, 0.033407, 0.051831, 0.051831, 0.069024, 0.042364, 0.041405, 0.051831, 0.023963, 0.0198, 0.018415, 0.018415, 0.014783, 0.008276, 0.01204, 0.011518, 0.007315, 0.010221, 0.013265, 0.013016, 0.016021, 0.019401, 0.037156, 0.047319, 0.060549, 0.106997, 0.073402, 0.041405, 0.025762, 0.049374, 0.025762, 0.015078, 0.0198, 0.022667, 0.050641, 0.025316, 0.024393, 0.059222, 0.034068, 0.023963, 0.012727, 0.019401, 0.011106, 0.007259, 0.008156, 0.011518, 0.007259, 0.011518, 0.018415, 0.01227, 0.012727, 0.011903, 0.011342, 0.009187, 0.013265, 0.009096, 0.009015, 0.006374, 0.005318, 0.004899, 0.004899, 0.006988, 0.004513, 0.006374, 0.009483, 0.008624, 0.005799, 0.008525, 0.00558, 0.005378, 0.00777, 0.008525, 0.008895, 0.014315, 0.018415, 0.012727, 0.016257, 0.016826, 0.017447, 0.018106, 0.037156, 0.058088, 0.06312, 0.116183, 0.137348, 0.102787, 0.10481, 0.191378, 0.194234, 0.26085, 0.158265, 0.081712, 0.0704, 0.125101, 0.05306, 0.064632, 0.086953, 0.056825, 0.106997, 0.147574, 0.209395, 0.106997, 0.094817, 0.034884, 0.020165, 0.009096, 0.009096, 0.009401, 0.009294, 0.009483, 0.006894, 0.006988, 0.007091, 0.00515, 0.005223, 0.005683, 0.003821, 0.002705, 0.003924, 0.00407, 0.004976, 0.004611, 0.004414, 0.003701, 0.00543, 0.005799, 0.008895, 0.007031, 0.006795, 0.004736, 0.005011, 0.005011, 0.005378, 0.004835, 0.006567, 0.005872, 0.006245, 0.006194, 0.006533, 0.004577, 0.003177, 0.002881, 0.002057, 0.002194, 0.001967, 0.002057, 0.002276, 0.00225, 0.00231, 0.002211, 0.003405, 0.003212, 0.00515, 0.00515, 0.00515, 0.004577, 0.005249, 0.005249, 0.006374, 0.007177, 0.008895, 0.015078, 0.015344, 0.029376, 0.036378, 0.06312, 0.034884, 0.073402, 0.036378, 0.071867, 0.079919, 0.033407, 0.016528, 0.014783, 0.023963, 0.055536, 0.040537, 0.041405, 0.040537, 0.058088, 0.044297, 0.028695, 0.027463, 0.029376, 0.01227, 0.010372, 0.008156, 0.007422, 0.005872, 0.008804, 0.005799, 0.005799, 0.005683, 0.005011, 0.003405, 0.002336, 0.001808, 0.002555, 0.001808, 0.001602, 0.001541, 0.001623, 0.00246, 0.001602, 0.001533, 0.002555, 0.003298, 0.003461, 0.004208, 0.005249, 0.00389, 0.005683, 0.003924, 0.00558, 0.006194, 0.010372, 0.020165, 0.034068, 0.037156, 0.038858, 0.044297, 0.021816, 0.022306, 0.011669, 0.016257, 0.011903, 0.009294, 0.008075, 0.006374, 0.007315, 0.004358, 0.005623, 0.004358, 0.004899, 0.003821, 0.005799, 0.003701, 0.003177, 0.002976, 0.001936, 0.001778, 0.002276, 0.003405, 0.004161, 0.003757, 0.004483, 0.005683, 0.006701, 0.009015, 0.015078, 0.01078, 0.01227, 0.008804, 0.00777, 0.010221, 0.015078, 0.008525, 0.008525, 0.006567, 0.004736, 0.004247, 0.004976, 0.004161, 0.002555, 0.001906, 0.001872, 0.002155, 0.00231, 0.001499, 0.00103, 0.00103, 0.001335, 0.001936, 0.002512, 0.003963, 0.003366, 0.00243, 0.002529, 0.002976, 0.003701, 0.003512, 0.00389, 0.003341, 0.003177, 0.004736, 0.004431, 0.006795, 0.004431, 0.003341, 0.004513, 0.004483, 0.004689, 0.003109, 0.003109, 0.003405, 0.002503, 0.002881, 0.003478, 0.003298, 0.002976, 0.003757, 0.005992, 0.005992, 0.005378, 0.008895, 0.009401, 0.018787, 0.011903, 0.022306, 0.016826, 0.018415, 0.034884, 0.023963, 0.060549, 0.023963, 0.020165, 0.015078, 0.016826, 0.013437, 0.023534, 0.045352, 0.017797, 0.009096, 0.014315, 0.023534, 0.019401, 0.011342, 0.008276, 0.013613, 0.008075, 0.008075, 0.006533, 0.006795, 0.00543, 0.003924, 0.006421, 0.005503, 0.008723, 0.005623, 0.007422, 0.005378, 0.00359, 0.003701, 0.003924, 0.003924, 0.003555, 0.002503, 0.002396, 0.002396, 0.001748, 0.002138, 0.002623, 0.002606, 0.001722, 0.002705, 0.002688, 0.001709, 0.001709, 0.001155, 0.001202, 0.00076, 0.001271, 0.002014, 0.003212, 0.004315, 0.004358, 0.00558, 0.008525, 0.010509, 0.008804, 0.008895, 0.00962, 0.009865, 0.009977, 0.015078, 0.010372, 0.016528, 0.037156, 0.044297, 0.109221], '')</t>
  </si>
  <si>
    <t xml:space="preserve">F5RQW5|F5RQW5_9ENTR AsmA family protein OS=Enterobacter hormaechei ATCC 49162 </t>
  </si>
  <si>
    <t>([0.200174, 0.194234, 0.243554, 0.142424, 0.071867, 0.042364, 0.026892, 0.018415, 0.013613, 0.01204, 0.01078, 0.008895, 0.006142, 0.004577, 0.003366, 0.00243, 0.00231, 0.002881, 0.002688, 0.0028, 0.002727, 0.0028, 0.003053, 0.002211, 0.002976, 0.004388, 0.005992, 0.005932, 0.008525, 0.013016, 0.018787, 0.018787, 0.032677, 0.051831, 0.106997, 0.106997, 0.194234, 0.21291, 0.229226, 0.232838, 0.196879, 0.206376, 0.185198, 0.196879, 0.308712, 0.216401, 0.196879, 0.137348, 0.164327, 0.086953, 0.090864, 0.086953, 0.142424, 0.144935, 0.182256, 0.182256, 0.284882, 0.278302, 0.18812, 0.158265, 0.257454, 0.18812, 0.209395, 0.247041, 0.15008, 0.164327, 0.243554, 0.173081, 0.229226, 0.268042, 0.374039, 0.366687, 0.281712, 0.182256, 0.11371, 0.106997, 0.106997, 0.120615, 0.137348, 0.232838, 0.15284, 0.182256, 0.291804, 0.291804, 0.271506, 0.332115, 0.209395, 0.21291, 0.18812, 0.219301, 0.239899, 0.170161, 0.17593, 0.232838, 0.332115, 0.332115, 0.298791, 0.31487, 0.196879, 0.15008, 0.086953, 0.088832, 0.078022, 0.0704, 0.111485, 0.071867, 0.050641, 0.05306, 0.067594, 0.067594, 0.032017, 0.033407, 0.030003, 0.030611, 0.03976, 0.046336, 0.088832, 0.092881, 0.074921, 0.081712, 0.058088, 0.096677, 0.10481, 0.100716, 0.109221, 0.10481, 0.161087, 0.26085, 0.36309, 0.243554, 0.342579, 0.324872, 0.339168, 0.346032, 0.308712, 0.291804, 0.26085, 0.257454, 0.291804, 0.295083, 0.380708, 0.497853, 0.517562, 0.585406, 0.608892, 0.632174, 0.632174, 0.613573, 0.486429, 0.472492, 0.465241, 0.458154, 0.486429, 0.486429, 0.59917, 0.525368, 0.444081, 0.342579, 0.349426, 0.335645, 0.342579, 0.332115, 0.219301, 0.185198, 0.137348, 0.134866, 0.120615, 0.120615, 0.085092, 0.142424, 0.139895, 0.200174, 0.209395, 0.222385, 0.229226, 0.144935, 0.15284, 0.167087, 0.275179, 0.295083, 0.219301, 0.216401, 0.21291, 0.332115, 0.278302, 0.394753, 0.278302, 0.268042, 0.284882, 0.284882, 0.288399, 0.291804, 0.318242, 0.301917, 0.335645, 0.31487, 0.398279, 0.483068, 0.56648, 0.549308, 0.505461, 0.56648, 0.56648, 0.585406, 0.447574, 0.465241, 0.324872, 0.436924, 0.36309, 0.349426, 0.387226, 0.377384, 0.380708, 0.380708, 0.301917, 0.342579, 0.349426, 0.366687, 0.390993, 0.30533, 0.311707, 0.318242, 0.339168, 0.339168, 0.321458, 0.328603, 0.390993, 0.497853, 0.458154, 0.458154, 0.4292, 0.380708, 0.387226, 0.384043, 0.401658, 0.490133, 0.480142, 0.517562, 0.394753, 0.398279, 0.414856, 0.4292, 0.401658, 0.418646, 0.31487, 0.324872, 0.401658, 0.401658, 0.41194, 0.450668, 0.529623, 0.494003, 0.549308, 0.440853, 0.384043, 0.366687, 0.370445, 0.311707, 0.288399, 0.394753, 0.394753, 0.418646, 0.41194, 0.408655, 0.401658, 0.505461, 0.444081, 0.454136, 0.384043, 0.387226, 0.318242, 0.308712, 0.271506, 0.271506, 0.370445, 0.436924, 0.436924, 0.366687, 0.42561, 0.4292, 0.356642, 0.243554, 0.284882, 0.206376, 0.239899, 0.239899, 0.18812, 0.182256, 0.125101, 0.209395, 0.203355, 0.271506, 0.31487, 0.450668, 0.377384, 0.394753, 0.387226, 0.394753, 0.461924, 0.465241, 0.377384, 0.387226, 0.440853, 0.422041, 0.41194, 0.414856, 0.418646, 0.490133, 0.553315, 0.642678, 0.59508, 0.521092, 0.418646, 0.387226, 0.275179, 0.366687, 0.356642, 0.257454, 0.26085, 0.264545, 0.26085, 0.25406, 0.308712, 0.342579, 0.349426, 0.436924, 0.349426, 0.349426, 0.335645, 0.346032, 0.275179, 0.278302, 0.25031, 0.346032, 0.342579, 0.42561, 0.418646, 0.454136, 0.562014, 0.59014, 0.58069, 0.494003, 0.608892, 0.604312, 0.604312, 0.529623, 0.541878, 0.648219, 0.642678, 0.661982, 0.557691, 0.657645, 0.553315, 0.626927, 0.632174, 0.538167, 0.534167, 0.59014, 0.468512, 0.390993, 0.356642, 0.30533, 0.384043, 0.370445, 0.370445, 0.359901, 0.418646, 0.40511, 0.398279, 0.398279, 0.377384, 0.465241, 0.408655, 0.476583, 0.497853, 0.497853, 0.51388, 0.529623, 0.525368, 0.58069, 0.690604, 0.680603, 0.685117, 0.58069, 0.626927, 0.525368, 0.538167, 0.538167, 0.436924, 0.454136, 0.454136, 0.465241, 0.447574, 0.408655, 0.418646, 0.370445, 0.339168, 0.398279, 0.359901, 0.332115, 0.298791, 0.298791, 0.21291, 0.264545, 0.332115, 0.298791, 0.374039, 0.291804, 0.301917, 0.40511, 0.390993, 0.390993, 0.387226, 0.321458, 0.454136, 0.380708, 0.436924, 0.476583, 0.401658, 0.4292, 0.42561, 0.497853, 0.41194, 0.42561, 0.36309, 0.359901, 0.370445, 0.349426, 0.433034, 0.349426, 0.342579, 0.275179, 0.284882, 0.318242, 0.318242, 0.281712, 0.25406, 0.25031, 0.209395, 0.25031, 0.243554, 0.239899, 0.232838, 0.222385, 0.30533, 0.374039, 0.387226, 0.284882, 0.318242, 0.236433, 0.318242, 0.31487, 0.390993, 0.377384, 0.339168, 0.447574, 0.41194, 0.529623, 0.529623, 0.56648, 0.562014, 0.58069, 0.483068, 0.490133, 0.557691, 0.557691, 0.562014, 0.458154, 0.553315, 0.454136, 0.538167, 0.541878, 0.454136, 0.41194, 0.450668, 0.461924, 0.352862, 0.40511, 0.308712, 0.275179, 0.284882, 0.311707, 0.30533, 0.308712, 0.295083, 0.339168, 0.298791, 0.308712, 0.384043, 0.394753, 0.444081, 0.454136, 0.342579, 0.42561, 0.458154, 0.42561, 0.414856, 0.497853, 0.480142, 0.497853, 0.505461, 0.458154, 0.377384, 0.291804, 0.370445, 0.374039, 0.352862, 0.398279, 0.384043, 0.398279, 0.30533, 0.335645, 0.243554, 0.25406, 0.219301, 0.232838, 0.232838, 0.232838, 0.15008, 0.102787, 0.15008, 0.17593, 0.21291, 0.21291, 0.257454, 0.278302, 0.191378, 0.127496, 0.118441, 0.073402, 0.073402, 0.079919, 0.079919, 0.137348, 0.125101, 0.090864, 0.047319, 0.043307, 0.048328, 0.045352, 0.036378, 0.035586, 0.037156, 0.037156, 0.071867, 0.058088, 0.05306, 0.060549, 0.106997, 0.073402, 0.098513, 0.074921, 0.092881, 0.100716, 0.055536, 0.111485, 0.11371, 0.129801, 0.139895, 0.129801, 0.144935, 0.200174, 0.206376, 0.229226, 0.229226, 0.129801, 0.106997, 0.085092, 0.069024, 0.069024, 0.106997, 0.144935, 0.182256, 0.182256, 0.120615, 0.11371, 0.111485, 0.120615, 0.182256, 0.167087, 0.17593, 0.206376, 0.239899, 0.200174, 0.139895, 0.132295, 0.232838, 0.346032, 0.295083, 0.41194, 0.308712, 0.308712, 0.191378, 0.194234, 0.26085, 0.349426, 0.444081, 0.433034, 0.5017, 0.387226, 0.398279, 0.291804, 0.225814, 0.236433, 0.18812, 0.222385, 0.222385, 0.236433, 0.147574, 0.144935, 0.086953, 0.147574, 0.139895, 0.232838, 0.129801, 0.10481, 0.100716, 0.122885, 0.129801, 0.109221, 0.182256, 0.120615, 0.196879, 0.257454, 0.247041, 0.370445, 0.275179, 0.185198, 0.129801, 0.206376, 0.295083, 0.332115, 0.257454, 0.225814, 0.18812, 0.257454, 0.179055, 0.139895, 0.120615, 0.069024, 0.056825, 0.060549, 0.116183, 0.096677, 0.098513, 0.081712, 0.03976, 0.041405, 0.060549, 0.045352, 0.024826, 0.024826, 0.038858, 0.060549, 0.085092, 0.10481, 0.142424, 0.182256, 0.222385, 0.229226, 0.25031, 0.321458, 0.321458, 0.200174, 0.158265, 0.185198, 0.225814, 0.275179, 0.352862, 0.384043, 0.450668, 0.545602, 0.534167, 0.472492, 0.454136, 0.40511, 0.384043, 0.321458, 0.346032, 0.288399], '')</t>
  </si>
  <si>
    <t>[142, 143, 144, 145, 146, 147, 154, 155, 198, 199, 200, 201, 202, 203, 237, 250, 252, 265, 308, 309, 310, 311, 338, 339, 340, 342, 343, 344, 345, 346, 347, 348, 349, 350, 351, 352, 353, 354, 355, 356, 357, 376, 377, 378, 379, 380, 381, 382, 383, 384, 385, 386, 387, 457, 458, 459, 460, 461, 464, 465, 466, 468, 470, 471, 500, 598, 671, 672]</t>
  </si>
  <si>
    <t xml:space="preserve">F5RQW6|F5RQW6_9ENTR EAL domain protein OS=Enterobacter hormaechei ATCC 49162 </t>
  </si>
  <si>
    <t>([0.311707, 0.366687, 0.408655, 0.480142, 0.525368, 0.497853, 0.517562, 0.42561, 0.461924, 0.494003, 0.422041, 0.465241, 0.483068, 0.490133, 0.476583, 0.384043, 0.342579, 0.346032, 0.349426, 0.288399, 0.387226, 0.370445, 0.332115, 0.236433, 0.216401, 0.127496, 0.15008, 0.17593, 0.173081, 0.098513, 0.086953, 0.144935, 0.15284, 0.142424, 0.134866, 0.085092, 0.11371, 0.173081, 0.164327, 0.173081, 0.170161, 0.096677, 0.102787, 0.079919, 0.090864, 0.090864, 0.15284, 0.173081, 0.147574, 0.239899, 0.359901, 0.359901, 0.356642, 0.339168, 0.247041, 0.222385, 0.335645, 0.384043, 0.408655, 0.401658, 0.278302, 0.318242, 0.418646, 0.342579, 0.384043, 0.384043, 0.370445, 0.374039, 0.339168, 0.25031, 0.25031, 0.158265, 0.098513, 0.10481, 0.118441, 0.194234, 0.144935, 0.120615, 0.085092, 0.049374, 0.073402, 0.144935, 0.167087, 0.158265, 0.191378, 0.125101, 0.098513, 0.111485, 0.111485, 0.11371, 0.185198, 0.106997, 0.096677, 0.132295, 0.120615, 0.069024, 0.071867, 0.079919, 0.086953, 0.11371, 0.209395, 0.247041, 0.158265, 0.125101, 0.100716, 0.067594, 0.129801, 0.229226, 0.225814, 0.18812, 0.194234, 0.120615, 0.196879, 0.247041, 0.191378, 0.118441, 0.147574, 0.142424, 0.129801, 0.144935, 0.073402, 0.045352, 0.042364, 0.035586, 0.05306, 0.037156, 0.041405, 0.048328, 0.046336, 0.026338, 0.032017, 0.018106, 0.037156, 0.037156, 0.050641, 0.088832, 0.15008, 0.092881, 0.073402, 0.122885, 0.078022, 0.10481, 0.147574, 0.076542, 0.15284, 0.164327, 0.167087, 0.137348, 0.073402, 0.079919, 0.134866, 0.067594, 0.118441, 0.102787, 0.100716, 0.0704, 0.058088, 0.06312, 0.06184, 0.073402, 0.060549, 0.044297, 0.069024, 0.069024, 0.088832, 0.085092, 0.037156, 0.0704, 0.073402, 0.069024, 0.06184, 0.034884, 0.060549, 0.059222, 0.060549, 0.033407, 0.021816, 0.015694, 0.011518, 0.013437, 0.013265, 0.016257, 0.028107, 0.034884, 0.034884, 0.058088, 0.058088, 0.116183, 0.06184, 0.055536, 0.106997, 0.081712, 0.074921, 0.05306, 0.058088, 0.030003, 0.038858, 0.090864, 0.15008, 0.109221, 0.127496, 0.134866, 0.129801, 0.079919, 0.035586, 0.020522, 0.023087, 0.023534, 0.014783, 0.026892, 0.060549, 0.031287, 0.048328, 0.094817, 0.081712, 0.074921, 0.137348, 0.118441, 0.116183, 0.127496, 0.209395, 0.30533, 0.264545, 0.229226, 0.271506, 0.332115, 0.41194, 0.394753, 0.295083, 0.25406, 0.155435, 0.147574, 0.225814, 0.236433, 0.155435, 0.291804, 0.247041, 0.247041, 0.324872, 0.225814, 0.236433, 0.232838, 0.142424, 0.100716, 0.127496, 0.158265, 0.116183, 0.090864, 0.071867, 0.11371, 0.191378, 0.268042, 0.239899, 0.21291, 0.134866, 0.196879, 0.111485], '')</t>
  </si>
  <si>
    <t>[4, 6]</t>
  </si>
  <si>
    <t xml:space="preserve">F5RQW7|F5RQW7_9ENTR 2-dehydro-3-deoxygluconokinase OS=Enterobacter hormaechei ATCC 49162 </t>
  </si>
  <si>
    <t>([0.100716, 0.088832, 0.05306, 0.088832, 0.058088, 0.074921, 0.102787, 0.120615, 0.142424, 0.139895, 0.182256, 0.158265, 0.158265, 0.161087, 0.167087, 0.144935, 0.167087, 0.219301, 0.311707, 0.318242, 0.216401, 0.288399, 0.335645, 0.414856, 0.328603, 0.321458, 0.239899, 0.200174, 0.203355, 0.209395, 0.17593, 0.132295, 0.209395, 0.229226, 0.200174, 0.129801, 0.21291, 0.155435, 0.15284, 0.083462, 0.05306, 0.092881, 0.0704, 0.038858, 0.03976, 0.06312, 0.118441, 0.179055, 0.120615, 0.120615, 0.120615, 0.179055, 0.17593, 0.092881, 0.094817, 0.094817, 0.086953, 0.092881, 0.132295, 0.147574, 0.239899, 0.239899, 0.232838, 0.275179, 0.356642, 0.275179, 0.185198, 0.179055, 0.17593, 0.243554, 0.264545, 0.271506, 0.26085, 0.216401, 0.332115, 0.311707, 0.264545, 0.278302, 0.18812, 0.125101, 0.125101, 0.122885, 0.185198, 0.182256, 0.182256, 0.185198, 0.288399, 0.370445, 0.366687, 0.264545, 0.219301, 0.134866, 0.0704, 0.0704, 0.125101, 0.118441, 0.098513, 0.132295, 0.17593, 0.25031, 0.225814, 0.127496, 0.074921, 0.078022, 0.078022, 0.083462, 0.0704, 0.051831, 0.044297, 0.034884, 0.040537, 0.043307, 0.083462, 0.164327, 0.106997, 0.083462, 0.076542, 0.046336, 0.06312, 0.044297, 0.027463, 0.032017, 0.035586, 0.058088, 0.051831, 0.030003, 0.026338, 0.019401, 0.019109, 0.014315, 0.010926, 0.016528, 0.025316, 0.023087, 0.020165, 0.031287, 0.043307, 0.038858, 0.045352, 0.024826, 0.040537, 0.040537, 0.040537, 0.066181, 0.076542, 0.046336, 0.076542, 0.064632, 0.116183, 0.137348, 0.209395, 0.284882, 0.222385, 0.147574, 0.078022, 0.088832, 0.098513, 0.094817, 0.058088, 0.094817, 0.17593, 0.173081, 0.173081, 0.164327, 0.144935, 0.127496, 0.185198, 0.209395, 0.257454, 0.25406, 0.26085, 0.268042, 0.209395, 0.191378, 0.278302, 0.387226, 0.335645, 0.243554, 0.25031, 0.257454, 0.271506, 0.25406, 0.182256, 0.232838, 0.219301, 0.17593, 0.185198, 0.122885, 0.118441, 0.116183, 0.122885, 0.127496, 0.102787, 0.092881, 0.094817, 0.090864, 0.100716, 0.118441, 0.21291, 0.139895, 0.222385, 0.232838, 0.161087, 0.161087, 0.161087, 0.25406, 0.346032, 0.346032, 0.401658, 0.352862, 0.339168, 0.257454, 0.239899, 0.291804, 0.308712, 0.324872, 0.243554, 0.216401, 0.219301, 0.18812, 0.222385, 0.225814, 0.206376, 0.196879, 0.203355, 0.17593, 0.155435, 0.092881, 0.074921, 0.092881, 0.122885, 0.10481, 0.106997, 0.11371, 0.111485, 0.11371, 0.191378, 0.247041, 0.191378, 0.18812, 0.127496, 0.127496, 0.111485, 0.125101, 0.179055, 0.194234, 0.179055, 0.219301, 0.311707, 0.349426, 0.318242, 0.275179, 0.301917, 0.380708, 0.374039, 0.26085, 0.324872, 0.264545, 0.295083, 0.275179, 0.203355, 0.25406, 0.219301, 0.222385, 0.137348, 0.147574, 0.200174, 0.281712, 0.275179, 0.298791, 0.311707, 0.311707, 0.308712, 0.278302, 0.268042, 0.268042, 0.359901, 0.366687, 0.31487, 0.321458, 0.377384, 0.458154, 0.494003, 0.494003, 0.408655, 0.5017, 0.401658, 0.401658, 0.401658, 0.366687, 0.247041, 0.15008, 0.206376, 0.239899, 0.291804, 0.25406, 0.225814, 0.26085, 0.219301, 0.278302, 0.247041, 0.25406, 0.225814, 0.185198, 0.232838, 0.324872, 0.281712, 0.394753, 0.36309], '')</t>
  </si>
  <si>
    <t>[285]</t>
  </si>
  <si>
    <t xml:space="preserve">F5RQW8|F5RQW8_9ENTR YhjJ like protein OS=Enterobacter hormaechei ATCC 49162 </t>
  </si>
  <si>
    <t>([0.281712, 0.332115, 0.243554, 0.173081, 0.17593, 0.17593, 0.182256, 0.185198, 0.18812, 0.21291, 0.155435, 0.132295, 0.134866, 0.11371, 0.122885, 0.10481, 0.109221, 0.111485, 0.200174, 0.295083, 0.324872, 0.295083, 0.18812, 0.268042, 0.349426, 0.380708, 0.414856, 0.359901, 0.356642, 0.398279, 0.401658, 0.387226, 0.461924, 0.342579, 0.380708, 0.298791, 0.247041, 0.328603, 0.324872, 0.324872, 0.31487, 0.284882, 0.346032, 0.450668, 0.458154, 0.454136, 0.359901, 0.374039, 0.359901, 0.390993, 0.295083, 0.291804, 0.332115, 0.339168, 0.450668, 0.447574, 0.509769, 0.509769, 0.517562, 0.534167, 0.490133, 0.486429, 0.494003, 0.465241, 0.472492, 0.458154, 0.374039, 0.465241, 0.447574, 0.433034, 0.346032, 0.458154, 0.461924, 0.447574, 0.408655, 0.324872, 0.328603, 0.335645, 0.41194, 0.41194, 0.387226, 0.31487, 0.318242, 0.284882, 0.219301, 0.225814, 0.167087, 0.239899, 0.239899, 0.170161, 0.170161, 0.26085, 0.236433, 0.21291, 0.203355, 0.243554, 0.349426, 0.346032, 0.335645, 0.374039, 0.295083, 0.332115, 0.440853, 0.40511, 0.374039, 0.374039, 0.359901, 0.332115, 0.346032, 0.264545, 0.339168, 0.40511, 0.295083, 0.298791, 0.247041, 0.332115, 0.239899, 0.239899, 0.257454, 0.271506, 0.236433, 0.324872, 0.308712, 0.203355, 0.158265, 0.206376, 0.281712, 0.26085, 0.271506, 0.257454, 0.257454, 0.182256, 0.209395, 0.324872, 0.284882, 0.36309, 0.370445, 0.440853, 0.335645, 0.298791, 0.203355, 0.206376, 0.222385, 0.222385, 0.301917, 0.318242, 0.335645, 0.232838, 0.236433, 0.239899, 0.232838, 0.335645, 0.41194, 0.4292, 0.380708, 0.346032, 0.318242, 0.318242, 0.222385, 0.324872, 0.352862, 0.450668, 0.454136, 0.418646, 0.418646, 0.418646, 0.377384, 0.257454, 0.342579, 0.278302, 0.349426, 0.281712, 0.26085, 0.268042, 0.25031, 0.288399, 0.275179, 0.225814, 0.225814, 0.324872, 0.308712, 0.332115, 0.295083, 0.30533, 0.335645, 0.243554, 0.236433, 0.352862, 0.486429, 0.42561, 0.538167, 0.509769, 0.56648, 0.59014, 0.51388, 0.51388, 0.505461, 0.468512, 0.450668, 0.458154, 0.472492, 0.352862, 0.232838, 0.26085, 0.275179, 0.25406, 0.30533, 0.268042, 0.26085, 0.164327, 0.144935, 0.098513, 0.079919, 0.094817, 0.094817, 0.094817, 0.102787, 0.102787, 0.17593, 0.239899, 0.173081, 0.102787, 0.191378, 0.288399, 0.203355, 0.18812, 0.17593, 0.173081, 0.125101, 0.125101, 0.194234, 0.194234, 0.243554, 0.30533, 0.298791, 0.278302, 0.349426, 0.342579, 0.377384, 0.356642, 0.41194, 0.41194, 0.534167, 0.521092, 0.42561, 0.509769, 0.529623, 0.447574, 0.468512, 0.632174, 0.648219, 0.63748, 0.666105, 0.666105, 0.549308, 0.51388, 0.521092, 0.517562, 0.517562, 0.42561, 0.444081, 0.422041, 0.494003, 0.458154, 0.370445, 0.447574, 0.418646, 0.356642, 0.342579, 0.359901, 0.335645, 0.298791, 0.203355, 0.271506, 0.30533, 0.298791, 0.328603, 0.339168, 0.324872, 0.318242, 0.352862, 0.281712, 0.194234, 0.182256, 0.118441, 0.111485, 0.11371, 0.116183, 0.144935, 0.15284, 0.122885, 0.118441, 0.144935, 0.196879, 0.125101, 0.054297, 0.051831, 0.054297, 0.032677, 0.034068, 0.036378, 0.044297, 0.042364, 0.0704, 0.0704, 0.127496, 0.216401, 0.158265, 0.179055, 0.179055, 0.17593, 0.203355, 0.137348, 0.129801, 0.081712, 0.142424, 0.173081, 0.26085, 0.191378, 0.179055, 0.098513, 0.098513, 0.092881, 0.129801, 0.134866, 0.092881, 0.073402, 0.038858, 0.066181, 0.043307, 0.043307, 0.074921, 0.092881, 0.147574, 0.155435, 0.25031, 0.164327, 0.236433, 0.21291, 0.295083, 0.288399, 0.394753, 0.318242, 0.257454, 0.257454, 0.247041, 0.324872, 0.268042, 0.328603, 0.311707, 0.308712, 0.291804, 0.291804, 0.268042, 0.268042, 0.17593, 0.17593, 0.264545, 0.26085, 0.298791, 0.182256, 0.278302, 0.247041, 0.229226, 0.229226, 0.229226, 0.236433, 0.222385, 0.30533, 0.25031, 0.264545, 0.25031, 0.26085, 0.26085, 0.173081, 0.096677, 0.134866, 0.139895, 0.079919, 0.06312, 0.058088, 0.094817, 0.096677, 0.116183, 0.196879, 0.179055, 0.139895, 0.083462, 0.083462, 0.086953, 0.139895, 0.078022, 0.127496, 0.122885, 0.078022, 0.129801, 0.232838, 0.264545, 0.194234, 0.21291, 0.257454, 0.179055, 0.182256, 0.203355, 0.21291, 0.203355, 0.206376, 0.288399, 0.370445, 0.295083, 0.288399, 0.295083, 0.398279, 0.30533, 0.229226, 0.321458, 0.318242, 0.225814, 0.225814, 0.225814, 0.308712, 0.268042, 0.278302, 0.318242, 0.284882, 0.288399, 0.209395, 0.288399, 0.291804, 0.301917, 0.308712, 0.311707, 0.31487, 0.31487, 0.384043, 0.436924, 0.349426, 0.264545, 0.268042, 0.191378, 0.26085, 0.284882, 0.30533, 0.384043, 0.387226, 0.422041, 0.418646, 0.41194, 0.436924, 0.398279, 0.387226, 0.483068, 0.401658, 0.387226, 0.346032, 0.377384, 0.301917, 0.394753, 0.454136, 0.444081, 0.490133, 0.458154, 0.418646, 0.468512, 0.51388, 0.497853, 0.5017, 0.458154, 0.557691, 0.538167, 0.545602, 0.521092, 0.525368, 0.653063, 0.553315, 0.59917, 0.604312, 0.76285, 0.716283, 0.750527, 0.868118, 0.812494, 0.879233, 0.882776, 0.849326, 0.81615, 0.805026, 0.750527, 0.779859, 0.767246, 0.754692, 0.788093, 0.819762, 0.784345, 0.733139, 0.879233], '')</t>
  </si>
  <si>
    <t>[56, 57, 58, 59, 190, 191, 192, 193, 194, 195, 196, 242, 243, 245, 246, 249, 250, 251, 252, 253, 254, 255, 256, 257, 258, 464, 466, 468, 469, 470, 471, 472, 473, 474, 475, 476, 477, 478, 479, 480, 481, 482, 483, 484, 485, 486, 487, 488, 489, 490, 491, 492, 493, 494, 495]</t>
  </si>
  <si>
    <t xml:space="preserve">F5RQX0|F5RQX0_9ENTR YhjK like protein OS=Enterobacter hormaechei ATCC 49162 </t>
  </si>
  <si>
    <t>([0.17593, 0.15284, 0.142424, 0.127496, 0.081712, 0.10481, 0.100716, 0.069024, 0.094817, 0.088832, 0.059222, 0.034884, 0.020522, 0.016826, 0.010221, 0.006533, 0.005623, 0.005872, 0.004208, 0.004315, 0.003212, 0.002155, 0.002482, 0.002727, 0.002482, 0.003298, 0.003405, 0.00389, 0.005086, 0.003607, 0.004358, 0.005992, 0.00777, 0.010372, 0.0198, 0.020522, 0.049374, 0.0704, 0.060549, 0.090864, 0.161087, 0.247041, 0.288399, 0.288399, 0.30533, 0.414856, 0.301917, 0.291804, 0.236433, 0.229226, 0.229226, 0.129801, 0.125101, 0.15284, 0.167087, 0.085092, 0.170161, 0.173081, 0.137348, 0.25031, 0.284882, 0.173081, 0.100716, 0.161087, 0.161087, 0.076542, 0.066181, 0.139895, 0.111485, 0.139895, 0.071867, 0.083462, 0.142424, 0.142424, 0.11371, 0.111485, 0.129801, 0.067594, 0.030611, 0.047319, 0.046336, 0.048328, 0.041405, 0.081712, 0.06184, 0.031287, 0.066181, 0.046336, 0.038858, 0.022667, 0.012727, 0.026892, 0.051831, 0.054297, 0.06312, 0.048328, 0.051831, 0.066181, 0.081712, 0.092881, 0.059222, 0.054297, 0.028107, 0.028695, 0.031287, 0.022306, 0.049374, 0.028695, 0.042364, 0.021816, 0.048328, 0.051831, 0.051831, 0.025316, 0.014315, 0.012491, 0.011903, 0.011342, 0.014783, 0.022306, 0.029376, 0.045352, 0.05306, 0.102787, 0.232838, 0.139895, 0.196879, 0.10481, 0.098513, 0.059222, 0.069024, 0.073402, 0.109221, 0.102787, 0.17593, 0.179055, 0.182256, 0.229226, 0.134866, 0.137348, 0.056825, 0.043307, 0.030003, 0.025762, 0.012491, 0.008409, 0.010131, 0.01204, 0.01227, 0.013016, 0.020522, 0.037156, 0.0198, 0.014586, 0.009187, 0.006795, 0.009728, 0.007177, 0.007091, 0.007177, 0.007091, 0.008156, 0.009401, 0.008002, 0.008276, 0.008156, 0.008409, 0.006567, 0.006701, 0.009187, 0.008804, 0.006078, 0.004646, 0.006245, 0.009294, 0.009294, 0.013821, 0.013265, 0.01227, 0.013016, 0.020876, 0.023087, 0.021381, 0.028695, 0.055536, 0.029376, 0.067594, 0.122885, 0.216401, 0.216401, 0.216401, 0.264545, 0.366687, 0.447574, 0.450668, 0.324872, 0.450668, 0.356642, 0.384043, 0.490133, 0.433034, 0.433034, 0.418646, 0.529623, 0.525368, 0.525368, 0.505461, 0.509769, 0.433034, 0.339168, 0.247041, 0.247041, 0.288399, 0.194234, 0.206376, 0.118441, 0.206376, 0.182256, 0.271506, 0.243554, 0.173081, 0.173081, 0.173081, 0.173081, 0.164327, 0.164327, 0.164327, 0.17593, 0.17593, 0.229226, 0.332115, 0.374039, 0.380708, 0.380708, 0.352862, 0.370445, 0.401658, 0.384043, 0.390993, 0.295083, 0.324872, 0.418646, 0.51388, 0.480142, 0.359901, 0.268042, 0.216401, 0.17593, 0.179055, 0.11371, 0.11371, 0.10481, 0.132295, 0.081712, 0.067594, 0.139895, 0.120615, 0.179055, 0.18812, 0.18812, 0.247041, 0.139895, 0.10481, 0.066181, 0.043307, 0.074921, 0.085092, 0.116183, 0.142424, 0.144935, 0.225814, 0.222385, 0.232838, 0.194234, 0.271506, 0.225814, 0.15008, 0.15008, 0.161087, 0.15284, 0.15008, 0.179055, 0.278302, 0.278302, 0.268042, 0.278302, 0.222385, 0.301917, 0.200174, 0.132295, 0.219301, 0.219301, 0.142424, 0.134866, 0.158265, 0.10481, 0.098513, 0.134866, 0.161087, 0.147574, 0.122885, 0.078022, 0.044297, 0.042364, 0.054297, 0.058088, 0.096677, 0.155435, 0.088832, 0.158265, 0.147574, 0.090864, 0.058088, 0.05306, 0.043307, 0.046336, 0.073402, 0.078022, 0.094817, 0.083462, 0.102787, 0.069024, 0.111485, 0.15008, 0.083462, 0.086953, 0.079919, 0.079919, 0.081712, 0.137348, 0.083462, 0.083462, 0.129801, 0.127496, 0.125101, 0.158265, 0.164327, 0.164327, 0.15284, 0.185198, 0.102787, 0.081712, 0.147574, 0.081712, 0.098513, 0.102787, 0.098513, 0.191378, 0.191378, 0.164327, 0.161087, 0.144935, 0.222385, 0.139895, 0.17593, 0.232838, 0.139895, 0.074921, 0.074921, 0.127496, 0.060549, 0.11371, 0.094817, 0.10481, 0.17593, 0.11371, 0.109221, 0.109221, 0.085092, 0.071867, 0.043307, 0.043307, 0.064632, 0.05306, 0.048328, 0.060549, 0.06184, 0.10481, 0.167087, 0.161087, 0.161087, 0.239899, 0.243554, 0.275179, 0.170161, 0.170161, 0.15008, 0.142424, 0.155435, 0.18812, 0.229226, 0.335645, 0.295083, 0.342579, 0.366687, 0.444081, 0.440853, 0.472492, 0.472492, 0.387226, 0.398279, 0.41194, 0.433034, 0.418646, 0.436924, 0.440853, 0.352862, 0.468512, 0.553315, 0.490133, 0.476583, 0.472492, 0.465241, 0.51388, 0.387226, 0.36309, 0.308712, 0.203355, 0.132295, 0.137348, 0.243554, 0.239899, 0.158265, 0.155435, 0.096677, 0.085092, 0.147574, 0.225814, 0.232838, 0.194234, 0.239899, 0.219301, 0.185198, 0.200174, 0.173081, 0.194234, 0.147574, 0.216401, 0.284882, 0.374039, 0.374039, 0.374039, 0.387226, 0.461924, 0.458154, 0.436924, 0.458154, 0.36309, 0.394753, 0.394753, 0.468512, 0.422041, 0.332115, 0.377384, 0.356642, 0.295083, 0.390993, 0.476583, 0.408655, 0.450668, 0.359901, 0.318242, 0.219301, 0.21291, 0.15008, 0.144935, 0.158265, 0.079919, 0.086953, 0.042364, 0.042364, 0.046336, 0.060549, 0.067594, 0.059222, 0.06312, 0.066181, 0.050641, 0.042364, 0.034068, 0.034884, 0.06184, 0.074921, 0.11371, 0.06184, 0.100716, 0.058088, 0.122885, 0.139895, 0.196879, 0.209395, 0.206376, 0.122885, 0.122885, 0.15284, 0.098513, 0.098513, 0.094817, 0.088832, 0.102787, 0.21291, 0.21291, 0.173081, 0.122885, 0.144935, 0.243554, 0.196879, 0.194234, 0.182256, 0.17593, 0.10481, 0.15284, 0.139895, 0.127496, 0.125101, 0.083462, 0.139895, 0.161087, 0.239899, 0.284882, 0.203355, 0.106997, 0.059222, 0.085092, 0.085092, 0.071867, 0.073402, 0.092881, 0.147574, 0.086953, 0.083462, 0.158265, 0.167087, 0.200174, 0.311707, 0.332115, 0.398279, 0.321458, 0.26085, 0.170161, 0.100716, 0.158265, 0.275179, 0.268042, 0.239899, 0.321458, 0.284882, 0.264545, 0.173081, 0.173081, 0.15284, 0.209395, 0.120615, 0.122885, 0.111485, 0.049374, 0.044297, 0.041405, 0.066181, 0.042364, 0.076542, 0.129801, 0.076542, 0.06184, 0.11371, 0.069024, 0.067594, 0.081712, 0.064632, 0.116183, 0.125101, 0.129801, 0.182256, 0.196879, 0.196879, 0.127496, 0.144935, 0.142424, 0.10481, 0.11371, 0.18812, 0.196879, 0.109221, 0.122885, 0.139895, 0.134866, 0.134866, 0.15284, 0.170161, 0.216401, 0.155435, 0.15008, 0.15008, 0.083462, 0.137348, 0.10481, 0.094817, 0.092881, 0.100716, 0.139895, 0.106997, 0.109221, 0.10481, 0.118441, 0.185198, 0.100716, 0.102787, 0.11371, 0.051831, 0.037156, 0.038042, 0.060549, 0.032677, 0.064632, 0.10481, 0.106997, 0.106997, 0.185198, 0.275179, 0.284882, 0.229226, 0.179055, 0.15008, 0.127496, 0.173081, 0.161087, 0.179055, 0.194234, 0.264545, 0.352862, 0.398279, 0.380708, 0.271506, 0.278302, 0.155435, 0.161087, 0.15008, 0.147574, 0.090864, 0.11371, 0.100716, 0.179055, 0.173081, 0.111485, 0.147574, 0.182256, 0.179055, 0.158265, 0.085092, 0.0704, 0.078022, 0.059222, 0.059222, 0.122885, 0.203355, 0.281712, 0.264545, 0.194234, 0.200174, 0.25031, 0.185198, 0.158265, 0.116183, 0.185198, 0.308712, 0.243554, 0.185198, 0.147574], '')</t>
  </si>
  <si>
    <t>[203, 204, 205, 206, 207, 242, 408, 413]</t>
  </si>
  <si>
    <t xml:space="preserve">F5RQX5|F5RQX5_9ENTR Cell division protein OS=Enterobacter hormaechei ATCC 49162 </t>
  </si>
  <si>
    <t>([0.071867, 0.102787, 0.071867, 0.098513, 0.134866, 0.170161, 0.194234, 0.15284, 0.185198, 0.182256, 0.179055, 0.137348, 0.137348, 0.111485, 0.173081, 0.10481, 0.179055, 0.120615, 0.071867, 0.109221, 0.125101, 0.122885, 0.081712, 0.073402, 0.048328, 0.025316, 0.025762, 0.022306, 0.022306, 0.021381, 0.026338, 0.034884, 0.034884, 0.024826, 0.046336, 0.036378, 0.06312, 0.028107, 0.046336, 0.05306, 0.056825, 0.023963, 0.020522, 0.030003, 0.041405, 0.069024, 0.122885, 0.060549, 0.073402, 0.106997, 0.092881, 0.049374, 0.025762, 0.048328, 0.092881, 0.094817, 0.129801, 0.071867, 0.144935, 0.142424, 0.173081, 0.164327, 0.185198, 0.21291, 0.132295, 0.164327, 0.15008, 0.158265, 0.170161, 0.182256, 0.11371, 0.079919, 0.164327, 0.142424, 0.134866, 0.132295, 0.074921, 0.071867, 0.144935, 0.15008, 0.155435, 0.182256, 0.182256, 0.284882, 0.301917, 0.366687, 0.332115, 0.239899, 0.239899, 0.328603, 0.225814, 0.203355, 0.288399, 0.247041, 0.25031, 0.25406, 0.25406, 0.31487, 0.219301, 0.209395, 0.203355, 0.116183, 0.118441, 0.132295, 0.120615, 0.109221, 0.129801, 0.088832, 0.161087, 0.081712, 0.046336, 0.047319, 0.055536, 0.06184, 0.035586, 0.092881, 0.090864, 0.088832, 0.088832, 0.127496, 0.120615, 0.071867, 0.125101, 0.120615, 0.116183, 0.069024, 0.03976, 0.032677, 0.064632, 0.034884, 0.074921, 0.132295, 0.147574, 0.147574, 0.137348, 0.134866, 0.092881, 0.098513, 0.066181, 0.085092, 0.085092, 0.094817, 0.096677, 0.094817, 0.055536, 0.050641, 0.050641, 0.088832, 0.111485, 0.111485, 0.15284, 0.120615, 0.144935, 0.179055, 0.275179, 0.25031, 0.342579, 0.281712, 0.18812, 0.164327, 0.167087, 0.203355, 0.120615, 0.18812, 0.111485, 0.185198, 0.185198, 0.278302, 0.185198, 0.182256, 0.185198, 0.225814, 0.179055, 0.086953, 0.109221, 0.067594, 0.03976, 0.023534, 0.043307, 0.071867, 0.132295, 0.120615, 0.111485, 0.111485, 0.064632, 0.139895, 0.11371, 0.074921, 0.03976, 0.073402, 0.069024, 0.0704, 0.071867, 0.100716, 0.139895, 0.11371, 0.17593, 0.191378, 0.185198, 0.155435, 0.155435, 0.15008, 0.158265, 0.18812, 0.185198, 0.271506, 0.25406, 0.194234, 0.257454, 0.349426, 0.36309, 0.359901, 0.26085, 0.216401, 0.216401, 0.268042, 0.31487, 0.203355, 0.209395, 0.30533, 0.243554, 0.216401, 0.225814, 0.127496, 0.056825, 0.058088, 0.032677, 0.030611, 0.028695, 0.024393, 0.025316, 0.023087, 0.028107, 0.055536, 0.064632, 0.064632, 0.058088, 0.051831, 0.092881, 0.10481, 0.081712, 0.118441, 0.116183, 0.085092, 0.15008, 0.239899, 0.335645, 0.450668, 0.414856, 0.622677], '')</t>
  </si>
  <si>
    <t>[249]</t>
  </si>
  <si>
    <t xml:space="preserve">F5RQX6|F5RQX6_9ENTR Cytoplasmic protein OS=Enterobacter hormaechei ATCC 49162 </t>
  </si>
  <si>
    <t>([0.882776, 0.871313, 0.865454, 0.724957, 0.741537, 0.59014, 0.613573, 0.476583, 0.505461, 0.538167, 0.58069, 0.505461, 0.414856, 0.374039, 0.278302, 0.257454, 0.229226, 0.232838, 0.139895, 0.111485, 0.102787, 0.11371, 0.132295, 0.079919, 0.147574, 0.083462, 0.144935, 0.158265, 0.17593, 0.164327, 0.158265, 0.137348, 0.25031, 0.339168, 0.281712, 0.335645, 0.308712, 0.271506, 0.21291, 0.30533, 0.30533, 0.291804, 0.291804, 0.191378, 0.200174, 0.155435, 0.264545, 0.161087, 0.125101, 0.203355, 0.219301, 0.219301, 0.196879, 0.147574, 0.11371, 0.158265, 0.155435, 0.15008, 0.144935, 0.222385, 0.196879, 0.155435], '')</t>
  </si>
  <si>
    <t>[0, 1, 2, 3, 4, 5, 6, 8, 9, 10, 11]</t>
  </si>
  <si>
    <t xml:space="preserve">F5RQX7|F5RQX7_9ENTR Cellulose biosynthesis protein BcsE OS=Enterobacter hormaechei ATCC 49162 </t>
  </si>
  <si>
    <t>([0.086953, 0.047319, 0.026892, 0.045352, 0.074921, 0.047319, 0.06184, 0.079919, 0.078022, 0.118441, 0.096677, 0.120615, 0.111485, 0.074921, 0.069024, 0.071867, 0.046336, 0.086953, 0.088832, 0.158265, 0.144935, 0.155435, 0.247041, 0.352862, 0.311707, 0.206376, 0.295083, 0.21291, 0.158265, 0.196879, 0.17593, 0.243554, 0.158265, 0.137348, 0.167087, 0.264545, 0.359901, 0.4292, 0.433034, 0.422041, 0.40511, 0.346032, 0.308712, 0.232838, 0.144935, 0.173081, 0.219301, 0.222385, 0.321458, 0.356642, 0.380708, 0.370445, 0.359901, 0.359901, 0.298791, 0.324872, 0.229226, 0.239899, 0.232838, 0.232838, 0.232838, 0.236433, 0.328603, 0.36309, 0.433034, 0.454136, 0.447574, 0.394753, 0.284882, 0.268042, 0.257454, 0.257454, 0.225814, 0.243554, 0.301917, 0.401658, 0.401658, 0.401658, 0.401658, 0.295083, 0.196879, 0.225814, 0.225814, 0.206376, 0.127496, 0.129801, 0.122885, 0.120615, 0.120615, 0.15008, 0.179055, 0.225814, 0.196879, 0.147574, 0.083462, 0.060549, 0.032677, 0.0198, 0.033407, 0.0198, 0.037156, 0.0704, 0.06184, 0.064632, 0.034884, 0.064632, 0.066181, 0.06184, 0.076542, 0.127496, 0.191378, 0.164327, 0.098513, 0.059222, 0.102787, 0.094817, 0.098513, 0.158265, 0.232838, 0.155435, 0.239899, 0.239899, 0.142424, 0.116183, 0.11371, 0.18812, 0.18812, 0.18812, 0.194234, 0.173081, 0.11371, 0.06312, 0.042364, 0.047319, 0.085092, 0.102787, 0.17593, 0.247041, 0.257454, 0.271506, 0.370445, 0.356642, 0.275179, 0.268042, 0.291804, 0.21291, 0.134866, 0.111485, 0.100716, 0.167087, 0.100716, 0.155435, 0.222385, 0.203355, 0.182256, 0.173081, 0.090864, 0.076542, 0.076542, 0.040537, 0.036378, 0.020165, 0.020876, 0.035586, 0.074921, 0.074921, 0.120615, 0.116183, 0.081712, 0.088832, 0.054297, 0.079919, 0.040537, 0.022306, 0.022306, 0.040537, 0.043307, 0.074921, 0.088832, 0.060549, 0.102787, 0.102787, 0.164327, 0.161087, 0.161087, 0.094817, 0.100716, 0.059222, 0.100716, 0.167087, 0.111485, 0.161087, 0.18812, 0.30533, 0.308712, 0.398279, 0.30533, 0.268042, 0.275179, 0.278302, 0.356642, 0.370445, 0.380708, 0.318242, 0.25406, 0.25406, 0.374039, 0.36309, 0.447574, 0.454136, 0.461924, 0.534167, 0.529623, 0.42561, 0.332115, 0.433034, 0.4292, 0.42561, 0.422041, 0.352862, 0.264545, 0.268042, 0.257454, 0.225814, 0.318242, 0.356642, 0.268042, 0.229226, 0.25031, 0.257454, 0.155435, 0.142424, 0.088832, 0.047319, 0.088832, 0.147574, 0.161087, 0.170161, 0.222385, 0.170161, 0.137348, 0.216401, 0.216401, 0.191378, 0.21291, 0.18812, 0.219301, 0.308712, 0.288399, 0.25031, 0.25031, 0.271506, 0.191378, 0.17593, 0.271506, 0.185198, 0.116183, 0.111485, 0.109221, 0.134866, 0.209395, 0.232838, 0.236433, 0.225814, 0.17593, 0.161087, 0.15284, 0.15008, 0.090864, 0.106997, 0.127496, 0.076542, 0.125101, 0.18812, 0.295083, 0.295083, 0.380708, 0.461924, 0.433034, 0.339168, 0.328603, 0.239899, 0.26085, 0.18812, 0.182256, 0.278302, 0.311707, 0.328603, 0.332115, 0.414856, 0.328603, 0.321458, 0.380708, 0.390993, 0.40511, 0.414856, 0.414856, 0.332115, 0.257454, 0.200174, 0.281712, 0.203355, 0.291804, 0.324872, 0.398279, 0.370445, 0.291804, 0.194234, 0.21291, 0.125101, 0.134866, 0.17593, 0.206376, 0.15284, 0.147574, 0.139895, 0.079919, 0.046336, 0.079919, 0.076542, 0.071867, 0.078022, 0.122885, 0.0704, 0.088832, 0.081712, 0.102787, 0.15284, 0.137348, 0.120615, 0.200174, 0.191378, 0.155435, 0.155435, 0.25031, 0.257454, 0.173081, 0.247041, 0.339168, 0.247041, 0.243554, 0.332115, 0.281712, 0.291804, 0.387226, 0.41194, 0.377384, 0.370445, 0.271506, 0.377384, 0.366687, 0.275179, 0.281712, 0.349426, 0.21291, 0.206376, 0.206376, 0.191378, 0.125101, 0.125101, 0.170161, 0.185198, 0.18812, 0.229226, 0.18812, 0.15284, 0.127496, 0.164327, 0.167087, 0.173081, 0.109221, 0.129801, 0.182256, 0.182256, 0.182256, 0.284882, 0.275179, 0.203355, 0.271506, 0.291804, 0.25406, 0.200174, 0.264545, 0.295083, 0.219301, 0.284882, 0.321458, 0.232838, 0.222385, 0.158265, 0.25031, 0.346032, 0.284882, 0.229226, 0.225814, 0.15008, 0.094817, 0.094817, 0.161087, 0.203355, 0.268042, 0.203355, 0.291804, 0.301917, 0.185198, 0.21291, 0.191378, 0.120615, 0.194234, 0.203355, 0.281712, 0.264545, 0.17593, 0.147574, 0.15008, 0.079919, 0.081712, 0.132295, 0.071867, 0.037156, 0.034884, 0.023963, 0.045352, 0.047319, 0.026892, 0.050641, 0.067594, 0.054297, 0.058088, 0.060549, 0.055536, 0.029376, 0.016257, 0.030003, 0.026892, 0.054297, 0.106997, 0.170161, 0.17593, 0.191378, 0.158265, 0.161087, 0.229226, 0.216401, 0.170161, 0.185198, 0.102787, 0.049374, 0.064632, 0.111485, 0.111485, 0.069024, 0.069024, 0.129801, 0.092881, 0.161087, 0.085092, 0.054297, 0.059222, 0.043307, 0.076542, 0.15008, 0.094817, 0.074921, 0.090864, 0.125101, 0.185198, 0.182256, 0.26085, 0.247041, 0.268042, 0.17593, 0.284882, 0.30533, 0.31487, 0.342579, 0.328603, 0.384043, 0.454136, 0.468512, 0.440853, 0.356642, 0.359901, 0.414856, 0.444081, 0.408655, 0.40511, 0.394753, 0.497853, 0.4292, 0.324872, 0.291804, 0.374039, 0.278302, 0.374039, 0.377384, 0.40511, 0.31487, 0.339168, 0.25406, 0.15008, 0.216401, 0.31487, 0.31487, 0.342579, 0.359901, 0.359901, 0.321458, 0.349426, 0.268042, 0.339168, 0.433034, 0.418646, 0.40511, 0.472492, 0.41194, 0.366687, 0.291804, 0.401658, 0.377384], '')</t>
  </si>
  <si>
    <t>[211, 212]</t>
  </si>
  <si>
    <t xml:space="preserve">F5RQX8|F5RQX8_9ENTR Cellulose biosynthesis protein BcsF OS=Enterobacter hormaechei ATCC 49162 </t>
  </si>
  <si>
    <t>([0.008895, 0.006795, 0.006567, 0.007259, 0.006142, 0.005223, 0.004208, 0.003757, 0.004976, 0.004431, 0.005318, 0.004577, 0.003366, 0.00407, 0.004208, 0.004247, 0.005734, 0.005872, 0.005799, 0.008075, 0.007091, 0.009401, 0.014586, 0.021381, 0.017138, 0.030611, 0.031287, 0.037156, 0.032677, 0.018415, 0.034884, 0.041405, 0.079919, 0.079919, 0.051831, 0.05306, 0.060549, 0.047319, 0.086953, 0.085092, 0.042364, 0.088832, 0.086953, 0.066181, 0.073402, 0.129801, 0.076542, 0.142424, 0.185198, 0.318242, 0.401658, 0.398279, 0.374039, 0.366687, 0.450668, 0.56648, 0.541878, 0.490133, 0.534167, 0.525368, 0.494003, 0.685117, 0.657645, 0.618285], '')</t>
  </si>
  <si>
    <t>[55, 56, 58, 59, 61, 62, 63]</t>
  </si>
  <si>
    <t xml:space="preserve">F5RQX9|F5RQX9_9ENTR Endoglucanase OS=Enterobacter hormaechei ATCC 49162 </t>
  </si>
  <si>
    <t>([0.311707, 0.328603, 0.394753, 0.25031, 0.118441, 0.161087, 0.079919, 0.038858, 0.049374, 0.064632, 0.03976, 0.058088, 0.056825, 0.022667, 0.025762, 0.011518, 0.011669, 0.006701, 0.004899, 0.003924, 0.004483, 0.002623, 0.002727, 0.001743, 0.001709, 0.001722, 0.001434, 0.00231, 0.00225, 0.001481, 0.001541, 0.001374, 0.001318, 0.001391, 0.001417, 0.000842, 0.001533, 0.001541, 0.001808, 0.001623, 0.001687, 0.001434, 0.001434, 0.000906, 0.000893, 0.001061, 0.001748, 0.001533, 0.001602, 0.002606, 0.003701, 0.003478, 0.003804, 0.003757, 0.003478, 0.003478, 0.004835, 0.004414, 0.004431, 0.004483, 0.006245, 0.00558, 0.006701, 0.007555, 0.01227, 0.011106, 0.013437, 0.00777, 0.006619, 0.004414, 0.003997, 0.004247, 0.004431, 0.004513, 0.003512, 0.003821, 0.005503, 0.006039, 0.006894, 0.010131, 0.009294, 0.008525, 0.013016, 0.01204, 0.022667, 0.020876, 0.054297, 0.041405, 0.067594, 0.155435, 0.142424, 0.147574, 0.11371, 0.116183, 0.111485, 0.147574, 0.067594, 0.073402, 0.031287, 0.017447, 0.020522, 0.03976, 0.025316, 0.014586, 0.015078, 0.009187, 0.009865, 0.007555, 0.006894, 0.007877, 0.006894, 0.008409, 0.005683, 0.004976, 0.003555, 0.003727, 0.00359, 0.004388, 0.00316, 0.003212, 0.002705, 0.001808, 0.001786, 0.00292, 0.003053, 0.002138, 0.002976, 0.002327, 0.0028, 0.00316, 0.002138, 0.001786, 0.001808, 0.002529, 0.002396, 0.002727, 0.002761, 0.002606, 0.002211, 0.00316, 0.003405, 0.003671, 0.004976, 0.003821, 0.003757, 0.005086, 0.007645, 0.007495, 0.006533, 0.006245, 0.005932, 0.006482, 0.009187, 0.01078, 0.013265, 0.023963, 0.03976, 0.079919, 0.144935, 0.239899, 0.158265, 0.229226, 0.335645, 0.332115, 0.440853, 0.436924, 0.42561, 0.36309, 0.335645, 0.4292, 0.440853, 0.468512, 0.538167, 0.509769, 0.509769, 0.505461, 0.51388, 0.486429, 0.517562, 0.433034, 0.356642, 0.436924, 0.447574, 0.342579, 0.370445, 0.328603, 0.335645, 0.349426, 0.346032, 0.408655, 0.472492, 0.472492, 0.541878, 0.59014, 0.604312, 0.525368, 0.538167, 0.480142, 0.380708, 0.257454, 0.318242, 0.384043, 0.26085, 0.147574, 0.203355, 0.147574, 0.196879, 0.200174, 0.194234, 0.229226, 0.209395, 0.185198, 0.182256, 0.098513, 0.116183, 0.116183, 0.191378, 0.11371, 0.161087, 0.21291, 0.321458, 0.298791, 0.318242, 0.472492, 0.465241, 0.529623, 0.476583, 0.366687, 0.291804, 0.209395, 0.222385, 0.139895, 0.083462, 0.083462, 0.106997, 0.086953, 0.045352, 0.037156, 0.071867, 0.040537, 0.055536, 0.042364, 0.044297, 0.041405, 0.022306, 0.034884, 0.029376, 0.049374, 0.102787, 0.094817, 0.094817, 0.086953, 0.142424, 0.129801, 0.144935, 0.142424, 0.158265, 0.147574, 0.167087, 0.167087, 0.129801, 0.127496, 0.144935, 0.142424, 0.142424, 0.200174, 0.15008, 0.15008, 0.15008, 0.15008, 0.191378, 0.247041, 0.173081, 0.173081, 0.196879, 0.122885, 0.191378, 0.15284, 0.247041, 0.170161, 0.158265, 0.275179, 0.295083, 0.291804, 0.318242, 0.311707, 0.328603, 0.352862, 0.26085, 0.275179, 0.275179, 0.271506, 0.271506, 0.366687, 0.380708, 0.370445, 0.352862, 0.275179, 0.194234, 0.206376, 0.30533, 0.225814, 0.185198, 0.155435, 0.10481, 0.106997, 0.056825, 0.051831, 0.092881, 0.158265, 0.092881, 0.059222, 0.054297, 0.066181, 0.059222, 0.059222, 0.100716, 0.182256, 0.15008, 0.25031, 0.25031, 0.139895, 0.137348, 0.158265, 0.17593, 0.18812, 0.191378, 0.31487, 0.324872, 0.311707, 0.311707, 0.346032, 0.401658, 0.414856, 0.447574, 0.374039, 0.31487, 0.324872, 0.324872, 0.440853, 0.440853, 0.349426, 0.497853, 0.517562, 0.521092, 0.422041, 0.41194, 0.408655, 0.281712, 0.278302, 0.281712, 0.278302, 0.356642, 0.281712, 0.219301, 0.200174, 0.288399, 0.335645, 0.298791, 0.225814, 0.161087, 0.173081, 0.25406, 0.137348, 0.129801, 0.134866, 0.200174, 0.21291, 0.21291, 0.318242, 0.324872, 0.342579, 0.346032, 0.31487, 0.384043, 0.476583, 0.436924, 0.4292, 0.324872, 0.26085, 0.335645, 0.41194, 0.324872, 0.349426, 0.374039, 0.454136, 0.454136, 0.450668, 0.538167, 0.541878, 0.440853, 0.458154, 0.444081, 0.377384, 0.374039, 0.36309, 0.370445, 0.366687, 0.374039, 0.384043, 0.476583, 0.4292, 0.4292, 0.476583, 0.458154, 0.534167, 0.414856, 0.298791, 0.311707, 0.31487, 0.232838, 0.339168, 0.281712, 0.182256, 0.15008, 0.164327, 0.179055, 0.118441, 0.15008, 0.137348, 0.216401, 0.219301, 0.25031, 0.239899, 0.206376, 0.167087, 0.122885, 0.155435, 0.191378, 0.129801, 0.142424, 0.222385, 0.216401, 0.243554, 0.346032, 0.422041, 0.332115, 0.311707, 0.387226, 0.384043, 0.390993, 0.352862, 0.359901, 0.298791, 0.301917, 0.36309, 0.321458, 0.384043, 0.461924, 0.440853, 0.541878, 0.5017, 0.51388, 0.505461, 0.414856, 0.418646, 0.461924, 0.476583, 0.51388, 0.483068, 0.468512, 0.384043, 0.418646, 0.30533, 0.268042, 0.271506, 0.232838, 0.30533, 0.278302, 0.288399, 0.377384, 0.359901, 0.36309, 0.30533, 0.335645, 0.352862, 0.366687, 0.264545, 0.335645, 0.31487, 0.374039, 0.370445, 0.450668, 0.366687, 0.394753, 0.472492, 0.384043, 0.422041, 0.440853, 0.390993, 0.298791, 0.264545, 0.25406, 0.225814, 0.191378, 0.179055, 0.243554, 0.222385, 0.229226, 0.134866, 0.086953, 0.079919, 0.088832, 0.088832, 0.098513, 0.161087, 0.11371, 0.191378, 0.203355, 0.125101, 0.194234, 0.257454, 0.288399, 0.206376, 0.26085, 0.335645, 0.324872, 0.298791, 0.31487, 0.328603, 0.433034, 0.521092, 0.521092, 0.472492, 0.486429, 0.534167, 0.447574, 0.480142, 0.374039, 0.374039, 0.366687, 0.366687, 0.380708, 0.377384, 0.490133, 0.370445, 0.298791, 0.291804, 0.243554, 0.239899, 0.278302, 0.281712, 0.288399, 0.18812, 0.155435, 0.167087, 0.122885, 0.194234, 0.264545, 0.328603, 0.291804, 0.366687, 0.332115, 0.288399, 0.26085, 0.182256, 0.275179, 0.346032, 0.301917], '')</t>
  </si>
  <si>
    <t>[172, 173, 174, 175, 176, 178, 192, 193, 194, 195, 196, 225, 343, 344, 388, 389, 405, 450, 451, 452, 453, 458, 521, 522, 525]</t>
  </si>
  <si>
    <t xml:space="preserve">F5RQY4|F5RQY4_9ENTR IMPACT family member yigz OS=Enterobacter hormaechei ATCC 49162 </t>
  </si>
  <si>
    <t>([0.264545, 0.318242, 0.18812, 0.142424, 0.203355, 0.264545, 0.185198, 0.209395, 0.229226, 0.257454, 0.281712, 0.209395, 0.122885, 0.127496, 0.129801, 0.125101, 0.164327, 0.144935, 0.173081, 0.170161, 0.144935, 0.144935, 0.15284, 0.219301, 0.257454, 0.229226, 0.185198, 0.17593, 0.132295, 0.15284, 0.15284, 0.10481, 0.185198, 0.236433, 0.236433, 0.318242, 0.4292, 0.472492, 0.436924, 0.4292, 0.41194, 0.414856, 0.408655, 0.321458, 0.318242, 0.257454, 0.196879, 0.194234, 0.288399, 0.384043, 0.398279, 0.41194, 0.497853, 0.494003, 0.538167, 0.538167, 0.444081, 0.41194, 0.288399, 0.318242, 0.332115, 0.349426, 0.342579, 0.440853, 0.545602, 0.545602, 0.666105, 0.759478, 0.759478, 0.759478, 0.707965, 0.712013, 0.632174, 0.505461, 0.505461, 0.505461, 0.408655, 0.450668, 0.450668, 0.570702, 0.570702, 0.472492, 0.454136, 0.476583, 0.359901, 0.332115, 0.332115, 0.264545, 0.191378, 0.158265, 0.158265, 0.096677, 0.043307, 0.056825, 0.094817, 0.05306, 0.030611, 0.030611, 0.03976, 0.041405, 0.041405, 0.041405, 0.038042, 0.024826, 0.021381, 0.030611, 0.017797, 0.020876, 0.031287, 0.047319, 0.047319, 0.049374, 0.094817, 0.134866, 0.083462, 0.090864, 0.158265, 0.158265, 0.15284, 0.158265, 0.158265, 0.161087, 0.158265, 0.243554, 0.346032, 0.268042, 0.30533, 0.422041, 0.328603, 0.335645, 0.257454, 0.243554, 0.164327, 0.173081, 0.127496, 0.164327, 0.161087, 0.096677, 0.15008, 0.229226, 0.139895, 0.15008, 0.122885, 0.074921, 0.042364, 0.032677, 0.058088, 0.028107, 0.026338, 0.046336, 0.028695, 0.025762, 0.034884, 0.060549, 0.05306, 0.10481, 0.071867, 0.0704, 0.094817, 0.073402, 0.046336, 0.088832, 0.044297, 0.058088, 0.060549, 0.079919, 0.046336, 0.056825, 0.111485, 0.079919, 0.092881, 0.079919, 0.111485, 0.109221, 0.050641, 0.050641, 0.034884, 0.06184, 0.032677, 0.032017, 0.046336, 0.034884, 0.032677, 0.059222, 0.054297, 0.086953, 0.060549, 0.106997, 0.047319, 0.026338, 0.043307, 0.019401, 0.038858, 0.059222, 0.060549, 0.10481, 0.085092, 0.090864, 0.071867, 0.118441, 0.129801, 0.083462, 0.18812, 0.15008], '')</t>
  </si>
  <si>
    <t>[54, 55, 64, 65, 66, 67, 68, 69, 70, 71, 72, 73, 74, 75, 79, 80]</t>
  </si>
  <si>
    <t xml:space="preserve">F5RQZ0|F5RQZ0_9ENTR Lipoprotein OS=Enterobacter hormaechei ATCC 49162 </t>
  </si>
  <si>
    <t>([0.094817, 0.064632, 0.045352, 0.033407, 0.025316, 0.037156, 0.050641, 0.033407, 0.045352, 0.048328, 0.06184, 0.081712, 0.106997, 0.106997, 0.129801, 0.106997, 0.11371, 0.134866, 0.11371, 0.17593, 0.284882, 0.349426, 0.422041, 0.458154, 0.529623, 0.671169, 0.690604, 0.699094, 0.808535, 0.716283, 0.767246, 0.724957, 0.724957, 0.720929, 0.671169, 0.5017, 0.545602, 0.545602, 0.553315, 0.557691, 0.509769, 0.5017, 0.509769, 0.40511, 0.454136, 0.454136, 0.433034, 0.387226, 0.390993, 0.394753, 0.390993, 0.387226, 0.342579, 0.339168, 0.324872, 0.295083, 0.408655, 0.408655, 0.295083, 0.295083, 0.321458, 0.349426, 0.247041, 0.257454, 0.281712, 0.271506, 0.271506, 0.164327, 0.194234, 0.161087, 0.164327, 0.236433, 0.243554, 0.318242, 0.206376, 0.155435, 0.164327, 0.15008, 0.079919, 0.15284, 0.122885, 0.129801, 0.129801, 0.222385, 0.125101, 0.127496, 0.132295, 0.085092, 0.147574, 0.120615, 0.144935, 0.118441, 0.096677, 0.067594, 0.051831, 0.088832, 0.111485, 0.185198, 0.147574, 0.268042, 0.206376], '')</t>
  </si>
  <si>
    <t>[24, 25, 26, 27, 28, 29, 30, 31, 32, 33, 34, 35, 36, 37, 38, 39, 40, 41, 42]</t>
  </si>
  <si>
    <t xml:space="preserve">F5RQZ4|F5RQZ4_9ENTR Xylose ABC superfamily ATP binding cassette transporter, binding protein OS=Enterobacter hormaechei ATCC 49162 </t>
  </si>
  <si>
    <t>([0.040537, 0.069024, 0.102787, 0.06184, 0.03976, 0.026892, 0.028695, 0.03976, 0.024826, 0.026892, 0.034068, 0.044297, 0.036378, 0.066181, 0.073402, 0.043307, 0.071867, 0.038042, 0.064632, 0.047319, 0.069024, 0.054297, 0.055536, 0.056825, 0.055536, 0.094817, 0.092881, 0.122885, 0.125101, 0.134866, 0.161087, 0.164327, 0.167087, 0.196879, 0.209395, 0.120615, 0.100716, 0.067594, 0.116183, 0.118441, 0.120615, 0.155435, 0.239899, 0.15008, 0.139895, 0.185198, 0.200174, 0.216401, 0.118441, 0.076542, 0.137348, 0.132295, 0.11371, 0.11371, 0.111485, 0.111485, 0.196879, 0.311707, 0.387226, 0.398279, 0.36309, 0.398279, 0.387226, 0.295083, 0.398279, 0.414856, 0.408655, 0.301917, 0.384043, 0.497853, 0.575842, 0.483068, 0.494003, 0.454136, 0.356642, 0.291804, 0.191378, 0.109221, 0.122885, 0.069024, 0.071867, 0.090864, 0.094817, 0.059222, 0.06312, 0.056825, 0.056825, 0.047319, 0.054297, 0.049374, 0.05306, 0.044297, 0.069024, 0.067594, 0.11371, 0.17593, 0.155435, 0.232838, 0.257454, 0.15008, 0.200174, 0.120615, 0.132295, 0.127496, 0.147574, 0.144935, 0.155435, 0.155435, 0.18812, 0.268042, 0.18812, 0.185198, 0.142424, 0.088832, 0.049374, 0.045352, 0.024393, 0.047319, 0.05306, 0.090864, 0.142424, 0.116183, 0.182256, 0.185198, 0.118441, 0.155435, 0.206376, 0.191378, 0.179055, 0.137348, 0.086953, 0.120615, 0.109221, 0.120615, 0.216401, 0.311707, 0.30533, 0.422041, 0.321458, 0.21291, 0.129801, 0.10481, 0.15008, 0.147574, 0.137348, 0.243554, 0.170161, 0.21291, 0.225814, 0.239899, 0.291804, 0.356642, 0.30533, 0.21291, 0.284882, 0.26085, 0.247041, 0.26085, 0.203355, 0.284882, 0.311707, 0.308712, 0.346032, 0.384043, 0.301917, 0.209395, 0.194234, 0.281712, 0.257454, 0.239899, 0.144935, 0.167087, 0.118441, 0.125101, 0.200174, 0.21291, 0.21291, 0.15008, 0.122885, 0.167087, 0.167087, 0.164327, 0.167087, 0.203355, 0.18812, 0.284882, 0.346032, 0.25406, 0.229226, 0.158265, 0.129801, 0.225814, 0.243554, 0.281712, 0.271506, 0.281712, 0.232838, 0.236433, 0.324872, 0.370445, 0.349426, 0.268042, 0.352862, 0.40511, 0.30533, 0.222385, 0.185198, 0.21291, 0.30533, 0.324872, 0.380708, 0.42561, 0.374039, 0.359901, 0.387226, 0.440853, 0.349426, 0.394753, 0.352862, 0.264545, 0.25406, 0.225814, 0.324872, 0.308712, 0.26085, 0.298791, 0.356642, 0.384043, 0.321458, 0.281712, 0.182256, 0.21291, 0.203355, 0.243554, 0.26085, 0.236433, 0.278302, 0.288399, 0.247041, 0.271506, 0.284882, 0.281712, 0.31487, 0.222385, 0.15008, 0.194234, 0.216401, 0.222385, 0.232838, 0.301917, 0.295083, 0.387226, 0.321458, 0.239899, 0.225814, 0.25031, 0.194234, 0.185198, 0.278302, 0.229226, 0.206376, 0.281712, 0.288399, 0.25406, 0.308712, 0.414856, 0.356642, 0.332115, 0.268042, 0.278302, 0.196879, 0.225814, 0.236433, 0.298791, 0.394753, 0.408655, 0.408655, 0.494003, 0.461924, 0.454136, 0.505461, 0.545602, 0.447574, 0.458154, 0.5017, 0.529623, 0.4292, 0.51388, 0.562014, 0.562014, 0.585406, 0.657645, 0.671169, 0.553315, 0.476583, 0.465241, 0.494003, 0.370445, 0.394753, 0.359901, 0.359901, 0.384043, 0.401658, 0.490133, 0.387226, 0.387226, 0.36309, 0.444081, 0.387226, 0.311707, 0.370445, 0.346032, 0.370445, 0.275179, 0.366687, 0.433034, 0.42561, 0.387226, 0.494003, 0.398279, 0.447574, 0.414856, 0.401658, 0.349426, 0.308712, 0.401658, 0.352862, 0.366687, 0.328603, 0.40511], '')</t>
  </si>
  <si>
    <t>[70, 280, 281, 284, 285, 287, 288, 289, 290, 291, 292, 293]</t>
  </si>
  <si>
    <t xml:space="preserve">F5RQZ5|F5RQZ5_9ENTR Xylose ABC superfamily ATP binding cassette transporter, ABC protein OS=Enterobacter hormaechei ATCC 49162 </t>
  </si>
  <si>
    <t>([0.03976, 0.060549, 0.06184, 0.028695, 0.03976, 0.040537, 0.031287, 0.041405, 0.042364, 0.034068, 0.047319, 0.064632, 0.041405, 0.074921, 0.076542, 0.132295, 0.069024, 0.096677, 0.118441, 0.11371, 0.206376, 0.139895, 0.11371, 0.137348, 0.155435, 0.102787, 0.122885, 0.194234, 0.209395, 0.239899, 0.308712, 0.295083, 0.281712, 0.349426, 0.356642, 0.356642, 0.31487, 0.401658, 0.318242, 0.206376, 0.142424, 0.127496, 0.109221, 0.081712, 0.100716, 0.170161, 0.239899, 0.247041, 0.144935, 0.15008, 0.15008, 0.164327, 0.098513, 0.066181, 0.032017, 0.024393, 0.040537, 0.059222, 0.038042, 0.034068, 0.060549, 0.079919, 0.085092, 0.15284, 0.147574, 0.122885, 0.127496, 0.137348, 0.15284, 0.236433, 0.21291, 0.216401, 0.120615, 0.170161, 0.144935, 0.158265, 0.194234, 0.200174, 0.203355, 0.18812, 0.239899, 0.155435, 0.129801, 0.122885, 0.122885, 0.127496, 0.132295, 0.079919, 0.042364, 0.042364, 0.045352, 0.024826, 0.014075, 0.014783, 0.017447, 0.024826, 0.051831, 0.028107, 0.026892, 0.024393, 0.044297, 0.05306, 0.058088, 0.051831, 0.056825, 0.031287, 0.059222, 0.059222, 0.076542, 0.134866, 0.0704, 0.066181, 0.0704, 0.15008, 0.225814, 0.15008, 0.11371, 0.085092, 0.144935, 0.098513, 0.098513, 0.054297, 0.045352, 0.03976, 0.071867, 0.081712, 0.144935, 0.139895, 0.134866, 0.109221, 0.102787, 0.179055, 0.109221, 0.173081, 0.094817, 0.094817, 0.158265, 0.243554, 0.278302, 0.18812, 0.18812, 0.206376, 0.200174, 0.200174, 0.288399, 0.257454, 0.144935, 0.144935, 0.137348, 0.139895, 0.139895, 0.139895, 0.078022, 0.079919, 0.045352, 0.046336, 0.050641, 0.056825, 0.067594, 0.069024, 0.098513, 0.147574, 0.079919, 0.144935, 0.185198, 0.194234, 0.243554, 0.335645, 0.298791, 0.232838, 0.15008, 0.137348, 0.15008, 0.142424, 0.137348, 0.21291, 0.311707, 0.21291, 0.200174, 0.182256, 0.179055, 0.203355, 0.125101, 0.170161, 0.109221, 0.054297, 0.030003, 0.016021, 0.015344, 0.018415, 0.026892, 0.026892, 0.050641, 0.05306, 0.064632, 0.11371, 0.096677, 0.050641, 0.086953, 0.088832, 0.086953, 0.046336, 0.028107, 0.033407, 0.023087, 0.034884, 0.0704, 0.116183, 0.196879, 0.196879, 0.118441, 0.120615, 0.196879, 0.182256, 0.182256, 0.216401, 0.236433, 0.264545, 0.324872, 0.324872, 0.332115, 0.335645, 0.444081, 0.436924, 0.414856, 0.521092, 0.490133, 0.444081, 0.374039, 0.366687, 0.36309, 0.476583, 0.384043, 0.384043, 0.359901, 0.25406, 0.200174, 0.21291, 0.216401, 0.264545, 0.295083, 0.281712, 0.239899, 0.15008, 0.225814, 0.332115, 0.342579, 0.284882, 0.229226, 0.298791, 0.232838, 0.25031, 0.243554, 0.243554, 0.243554, 0.243554, 0.243554, 0.339168, 0.335645, 0.268042, 0.26085, 0.229226, 0.229226, 0.173081, 0.25406, 0.25406, 0.173081, 0.170161, 0.26085, 0.257454, 0.257454, 0.225814, 0.209395, 0.129801, 0.206376, 0.196879, 0.222385, 0.324872, 0.232838, 0.132295, 0.18812, 0.111485, 0.092881, 0.090864, 0.090864, 0.060549, 0.060549, 0.078022, 0.071867, 0.067594, 0.122885, 0.134866, 0.194234, 0.137348, 0.219301, 0.15008, 0.094817, 0.051831, 0.045352, 0.05306, 0.05306, 0.066181, 0.11371, 0.134866, 0.083462, 0.15008, 0.209395, 0.209395, 0.158265, 0.096677, 0.055536, 0.058088, 0.051831, 0.066181, 0.120615, 0.074921, 0.118441, 0.111485, 0.200174, 0.209395, 0.196879, 0.291804, 0.264545, 0.232838, 0.15008, 0.196879, 0.182256, 0.182256, 0.111485, 0.15008, 0.203355, 0.222385, 0.239899, 0.257454, 0.264545, 0.229226, 0.298791, 0.298791, 0.40511, 0.390993, 0.284882, 0.288399, 0.311707, 0.232838, 0.232838, 0.291804, 0.247041, 0.247041, 0.247041, 0.349426, 0.281712, 0.318242, 0.291804, 0.225814, 0.182256, 0.102787, 0.100716, 0.10481, 0.054297, 0.049374, 0.048328, 0.071867, 0.06184, 0.049374, 0.078022, 0.05306, 0.0704, 0.120615, 0.098513, 0.079919, 0.081712, 0.147574, 0.147574, 0.158265, 0.11371, 0.079919, 0.139895, 0.142424, 0.079919, 0.122885, 0.125101, 0.073402, 0.090864, 0.102787, 0.102787, 0.106997, 0.179055, 0.164327, 0.182256, 0.229226, 0.179055, 0.139895, 0.076542, 0.073402, 0.118441, 0.122885, 0.196879, 0.191378, 0.191378, 0.295083, 0.332115, 0.335645, 0.4292, 0.398279, 0.380708, 0.298791, 0.257454, 0.264545, 0.191378, 0.100716, 0.055536, 0.056825, 0.076542, 0.161087, 0.167087, 0.098513, 0.102787, 0.058088, 0.034068, 0.038042, 0.038858, 0.047319, 0.048328, 0.049374, 0.060549, 0.058088, 0.106997, 0.071867, 0.069024, 0.090864, 0.147574, 0.147574, 0.236433, 0.139895, 0.0704, 0.069024, 0.073402, 0.067594, 0.127496, 0.196879, 0.116183, 0.067594, 0.054297, 0.05306, 0.050641, 0.027463, 0.041405, 0.024393, 0.024393, 0.016528, 0.011903, 0.011903, 0.018106, 0.018106, 0.018787, 0.038042, 0.041405, 0.044297, 0.048328, 0.044297, 0.025316, 0.044297, 0.078022, 0.078022, 0.048328, 0.028695, 0.034068, 0.035586, 0.06312, 0.120615, 0.17593, 0.271506, 0.185198, 0.18812, 0.147574, 0.239899, 0.132295, 0.132295, 0.206376, 0.295083, 0.308712, 0.308712, 0.318242, 0.30533, 0.31487, 0.390993, 0.401658, 0.447574, 0.486429, 0.436924, 0.390993, 0.30533, 0.30533, 0.394753, 0.408655, 0.444081, 0.444081, 0.454136, 0.450668, 0.440853, 0.436924, 0.454136, 0.465241, 0.440853, 0.418646, 0.384043, 0.359901, 0.433034, 0.450668, 0.408655, 0.436924, 0.465241, 0.642678], '')</t>
  </si>
  <si>
    <t>[225, 512]</t>
  </si>
  <si>
    <t xml:space="preserve">F5RQZ6|F5RQZ6_9ENTR Xylose ABC superfamily ATP binding cassette transporter, membrane protein OS=Enterobacter hormaechei ATCC 49162 </t>
  </si>
  <si>
    <t>([0.278302, 0.232838, 0.137348, 0.21291, 0.257454, 0.324872, 0.342579, 0.308712, 0.179055, 0.158265, 0.179055, 0.132295, 0.137348, 0.132295, 0.066181, 0.066181, 0.025316, 0.027463, 0.015694, 0.014315, 0.009483, 0.010372, 0.007877, 0.009187, 0.007031, 0.004689, 0.003079, 0.002396, 0.001808, 0.002396, 0.001855, 0.001211, 0.001112, 0.001155, 0.00076, 0.000923, 0.000906, 0.00152, 0.00146, 0.001906, 0.002014, 0.001748, 0.002211, 0.002705, 0.003212, 0.003757, 0.004135, 0.005799, 0.00777, 0.007877, 0.006619, 0.010131, 0.020876, 0.05306, 0.036378, 0.032677, 0.05306, 0.048328, 0.021816, 0.01227, 0.010221, 0.012491, 0.023087, 0.017138, 0.014315, 0.008156, 0.006039, 0.005623, 0.00407, 0.003864, 0.004736, 0.007315, 0.005086, 0.005223, 0.003607, 0.004135, 0.004483, 0.004388, 0.004358, 0.005011, 0.005932, 0.006701, 0.006194, 0.004431, 0.005249, 0.006701, 0.007877, 0.009015, 0.011903, 0.011903, 0.007315, 0.009015, 0.006194, 0.006567, 0.004513, 0.006245, 0.004689, 0.006701, 0.004736, 0.005318, 0.004483, 0.005623, 0.003963, 0.004835, 0.005249, 0.00543, 0.00389, 0.00389, 0.003246, 0.003607, 0.003671, 0.003864, 0.002606, 0.003431, 0.003924, 0.004135, 0.004315, 0.005734, 0.003864, 0.00407, 0.002881, 0.00359, 0.002396, 0.003431, 0.00389, 0.00389, 0.004208, 0.005799, 0.004976, 0.005011, 0.003963, 0.005734, 0.005799, 0.007177, 0.007177, 0.006988, 0.006701, 0.005734, 0.00389, 0.005249, 0.007091, 0.006421, 0.005249, 0.005318, 0.005249, 0.003701, 0.004899, 0.004611, 0.004646, 0.007177, 0.011342, 0.011106, 0.010509, 0.021816, 0.029376, 0.028695, 0.031287, 0.06184, 0.054297, 0.118441, 0.120615, 0.058088, 0.120615, 0.216401, 0.332115, 0.216401, 0.225814, 0.209395, 0.209395, 0.21291, 0.132295, 0.122885, 0.094817, 0.102787, 0.03976, 0.036378, 0.022667, 0.018787, 0.019109, 0.015078, 0.011518, 0.009483, 0.009187, 0.006988, 0.006039, 0.004483, 0.006567, 0.006795, 0.006988, 0.006619, 0.006701, 0.007177, 0.007259, 0.01204, 0.011903, 0.017138, 0.010221, 0.014783, 0.012727, 0.010509, 0.017797, 0.030003, 0.029376, 0.066181, 0.118441, 0.144935, 0.161087, 0.098513, 0.170161, 0.173081, 0.182256, 0.144935, 0.11371, 0.120615, 0.092881, 0.054297, 0.035586, 0.044297, 0.023534, 0.045352, 0.045352, 0.023534, 0.011903, 0.009483, 0.006795, 0.006795, 0.007177, 0.006533, 0.008804, 0.008804, 0.006567, 0.007177, 0.008723, 0.016021, 0.010372, 0.008525, 0.00777, 0.008002, 0.009096, 0.009294, 0.006619, 0.005683, 0.005799, 0.007645, 0.01078, 0.014075, 0.008276, 0.006619, 0.008409, 0.008525, 0.008804, 0.012727, 0.009187, 0.005992, 0.005249, 0.006894, 0.009865, 0.00962, 0.009187, 0.009187, 0.008895, 0.013265, 0.021816, 0.044297, 0.023534, 0.027463, 0.028695, 0.045352, 0.066181, 0.043307, 0.03976, 0.036378, 0.017447, 0.023534, 0.028695, 0.034884, 0.034884, 0.035586, 0.073402, 0.076542, 0.076542, 0.092881, 0.044297, 0.034068, 0.017138, 0.033407, 0.028107, 0.020165, 0.019109, 0.01227, 0.017138, 0.010131, 0.008804, 0.014075, 0.008804, 0.008002, 0.005318, 0.005223, 0.004976, 0.004976, 0.005011, 0.005683, 0.006245, 0.009187, 0.010672, 0.022306, 0.020522, 0.016528, 0.028107, 0.043307, 0.034068, 0.033407, 0.079919, 0.05306, 0.060549, 0.085092, 0.083462, 0.118441, 0.090864, 0.064632, 0.036378, 0.034884, 0.034884, 0.044297, 0.049374, 0.049374, 0.021381, 0.016826, 0.020876, 0.020876, 0.011106, 0.019401, 0.024826, 0.013821, 0.019109, 0.017138, 0.017138, 0.020876, 0.019401, 0.024393, 0.026338, 0.020876, 0.022306, 0.016826, 0.013821, 0.013016, 0.008624, 0.013821, 0.018415, 0.018415, 0.014315, 0.026338, 0.0198, 0.015078, 0.025316, 0.020876, 0.026892, 0.038042, 0.030003, 0.025762, 0.029376, 0.0198, 0.021381, 0.024826, 0.036378, 0.046336, 0.034884, 0.034884, 0.018106, 0.010372, 0.007422, 0.007645, 0.006078, 0.005623, 0.005623, 0.005623, 0.007091, 0.00558, 0.00558, 0.008075, 0.011106, 0.010926, 0.015078, 0.021381, 0.026338, 0.0198, 0.015694, 0.015344, 0.024393, 0.042364, 0.081712, 0.164327, 0.194234], '')</t>
  </si>
  <si>
    <t xml:space="preserve">F5RQZ7|F5RQZ7_9ENTR Xylose operon regulatory protein OS=Enterobacter hormaechei ATCC 49162 </t>
  </si>
  <si>
    <t>([0.047319, 0.020876, 0.037156, 0.040537, 0.066181, 0.081712, 0.086953, 0.058088, 0.083462, 0.098513, 0.127496, 0.109221, 0.139895, 0.137348, 0.144935, 0.102787, 0.106997, 0.125101, 0.122885, 0.069024, 0.125101, 0.167087, 0.275179, 0.275179, 0.298791, 0.301917, 0.203355, 0.239899, 0.239899, 0.132295, 0.081712, 0.083462, 0.137348, 0.206376, 0.100716, 0.096677, 0.15008, 0.142424, 0.076542, 0.142424, 0.236433, 0.144935, 0.164327, 0.17593, 0.090864, 0.05306, 0.047319, 0.100716, 0.094817, 0.10481, 0.120615, 0.164327, 0.158265, 0.073402, 0.074921, 0.158265, 0.185198, 0.127496, 0.078022, 0.147574, 0.139895, 0.078022, 0.081712, 0.083462, 0.078022, 0.100716, 0.173081, 0.118441, 0.129801, 0.078022, 0.079919, 0.134866, 0.109221, 0.10481, 0.194234, 0.182256, 0.10481, 0.088832, 0.129801, 0.225814, 0.225814, 0.216401, 0.209395, 0.324872, 0.356642, 0.288399, 0.356642, 0.25406, 0.236433, 0.182256, 0.275179, 0.352862, 0.366687, 0.433034, 0.401658, 0.31487, 0.247041, 0.356642, 0.36309, 0.339168, 0.203355, 0.122885, 0.122885, 0.127496, 0.10481, 0.096677, 0.139895, 0.139895, 0.155435, 0.232838, 0.25406, 0.147574, 0.118441, 0.056825, 0.032017, 0.038858, 0.038858, 0.071867, 0.05306, 0.05306, 0.06312, 0.122885, 0.185198, 0.179055, 0.161087, 0.144935, 0.102787, 0.118441, 0.11371, 0.179055, 0.11371, 0.102787, 0.102787, 0.074921, 0.147574, 0.15284, 0.10481, 0.144935, 0.129801, 0.164327, 0.158265, 0.094817, 0.092881, 0.096677, 0.066181, 0.081712, 0.056825, 0.076542, 0.069024, 0.040537, 0.040537, 0.074921, 0.073402, 0.161087, 0.247041, 0.257454, 0.229226, 0.301917, 0.332115, 0.295083, 0.284882, 0.301917, 0.394753, 0.311707, 0.284882, 0.366687, 0.324872, 0.332115, 0.332115, 0.339168, 0.342579, 0.352862, 0.374039, 0.41194, 0.390993, 0.377384, 0.271506, 0.291804, 0.26085, 0.191378, 0.225814, 0.232838, 0.191378, 0.191378, 0.243554, 0.268042, 0.26085, 0.30533, 0.301917, 0.301917, 0.225814, 0.222385, 0.206376, 0.18812, 0.118441, 0.116183, 0.066181, 0.134866, 0.15008, 0.196879, 0.271506, 0.268042, 0.17593, 0.132295, 0.090864, 0.06184, 0.06312, 0.033407, 0.055536, 0.102787, 0.10481, 0.158265, 0.158265, 0.155435, 0.15008, 0.15008, 0.092881, 0.155435, 0.132295, 0.134866, 0.100716, 0.056825, 0.055536, 0.094817, 0.10481, 0.129801, 0.206376, 0.206376, 0.30533, 0.291804, 0.278302, 0.239899, 0.229226, 0.232838, 0.229226, 0.206376, 0.26085, 0.342579, 0.26085, 0.18812, 0.257454, 0.284882, 0.281712, 0.200174, 0.21291, 0.281712, 0.318242, 0.31487, 0.232838, 0.257454, 0.179055, 0.182256, 0.209395, 0.139895, 0.139895, 0.094817, 0.129801, 0.17593, 0.120615, 0.185198, 0.194234, 0.129801, 0.139895, 0.209395, 0.291804, 0.278302, 0.284882, 0.281712, 0.200174, 0.284882, 0.25406, 0.25406, 0.264545, 0.271506, 0.377384, 0.4292, 0.4292, 0.311707, 0.288399, 0.324872, 0.295083, 0.370445, 0.359901, 0.257454, 0.257454, 0.271506, 0.278302, 0.236433, 0.15284, 0.222385, 0.222385, 0.144935, 0.21291, 0.142424, 0.142424, 0.127496, 0.10481, 0.094817, 0.164327, 0.158265, 0.129801, 0.15284, 0.086953, 0.134866, 0.209395, 0.209395, 0.209395, 0.137348, 0.170161, 0.247041, 0.25031, 0.147574, 0.225814, 0.236433, 0.31487, 0.236433, 0.229226, 0.30533, 0.394753, 0.295083, 0.301917, 0.339168, 0.278302, 0.281712, 0.288399, 0.257454, 0.268042, 0.25406, 0.25406, 0.25406, 0.25406, 0.222385, 0.332115, 0.332115, 0.243554, 0.161087, 0.144935, 0.144935, 0.144935, 0.139895, 0.144935, 0.139895, 0.100716, 0.155435, 0.243554, 0.155435, 0.182256, 0.179055, 0.15008, 0.155435, 0.15008, 0.098513, 0.134866, 0.134866, 0.085092, 0.139895, 0.144935, 0.132295, 0.086953, 0.081712, 0.055536, 0.047319, 0.047319, 0.079919, 0.079919, 0.045352, 0.083462, 0.086953, 0.086953, 0.122885, 0.17593, 0.18812, 0.182256, 0.161087, 0.17593, 0.25406, 0.173081, 0.236433, 0.352862, 0.359901, 0.284882, 0.268042, 0.352862, 0.335645, 0.31487, 0.275179, 0.349426, 0.308712, 0.271506, 0.222385, 0.147574, 0.11371], '')</t>
  </si>
  <si>
    <t xml:space="preserve">F5RR00|F5RR00_9ENTR Valine-pyruvate aminotransferase OS=Enterobacter hormaechei ATCC 49162 </t>
  </si>
  <si>
    <t>([0.26085, 0.301917, 0.398279, 0.380708, 0.346032, 0.380708, 0.278302, 0.30533, 0.349426, 0.268042, 0.291804, 0.346032, 0.401658, 0.298791, 0.328603, 0.433034, 0.4292, 0.517562, 0.521092, 0.387226, 0.384043, 0.384043, 0.301917, 0.219301, 0.271506, 0.321458, 0.236433, 0.346032, 0.356642, 0.335645, 0.356642, 0.359901, 0.349426, 0.390993, 0.490133, 0.454136, 0.36309, 0.321458, 0.247041, 0.247041, 0.335645, 0.332115, 0.339168, 0.458154, 0.468512, 0.465241, 0.36309, 0.483068, 0.497853, 0.436924, 0.447574, 0.541878, 0.4292, 0.318242, 0.298791, 0.30533, 0.25406, 0.26085, 0.271506, 0.36309, 0.31487, 0.236433, 0.26085, 0.26085, 0.225814, 0.25406, 0.206376, 0.298791, 0.278302, 0.219301, 0.18812, 0.122885, 0.129801, 0.129801, 0.229226, 0.21291, 0.243554, 0.339168, 0.422041, 0.447574, 0.444081, 0.517562, 0.517562, 0.40511, 0.398279, 0.318242, 0.243554, 0.247041, 0.209395, 0.158265, 0.122885, 0.185198, 0.278302, 0.232838, 0.25031, 0.239899, 0.147574, 0.132295, 0.073402, 0.085092, 0.106997, 0.11371, 0.10481, 0.102787, 0.137348, 0.083462, 0.137348, 0.216401, 0.247041, 0.278302, 0.335645, 0.414856, 0.384043, 0.257454, 0.191378, 0.182256, 0.120615, 0.120615, 0.118441, 0.122885, 0.055536, 0.037156, 0.033407, 0.030611, 0.051831, 0.050641, 0.090864, 0.086953, 0.085092, 0.088832, 0.086953, 0.074921, 0.048328, 0.034884, 0.033407, 0.078022, 0.079919, 0.10481, 0.21291, 0.225814, 0.21291, 0.225814, 0.257454, 0.170161, 0.144935, 0.161087, 0.158265, 0.147574, 0.090864, 0.100716, 0.111485, 0.125101, 0.078022, 0.059222, 0.064632, 0.122885, 0.083462, 0.132295, 0.185198, 0.167087, 0.085092, 0.164327, 0.170161, 0.106997, 0.200174, 0.25406, 0.236433, 0.284882, 0.17593, 0.25406, 0.144935, 0.122885, 0.073402, 0.134866, 0.134866, 0.209395, 0.209395, 0.161087, 0.161087, 0.078022, 0.071867, 0.142424, 0.142424, 0.222385, 0.308712, 0.232838, 0.129801, 0.083462, 0.048328, 0.096677, 0.098513, 0.194234, 0.203355, 0.284882, 0.295083, 0.414856, 0.390993, 0.40511, 0.422041, 0.332115, 0.440853, 0.458154, 0.447574, 0.444081, 0.346032, 0.301917, 0.342579, 0.349426, 0.440853, 0.480142, 0.387226, 0.352862, 0.335645, 0.339168, 0.328603, 0.31487, 0.21291, 0.239899, 0.15284, 0.155435, 0.155435, 0.161087, 0.158265, 0.122885, 0.060549, 0.10481, 0.090864, 0.106997, 0.094817, 0.102787, 0.125101, 0.122885, 0.088832, 0.042364, 0.038042, 0.045352, 0.032677, 0.059222, 0.059222, 0.059222, 0.046336, 0.086953, 0.094817, 0.092881, 0.064632, 0.076542, 0.042364, 0.03976, 0.025316, 0.050641, 0.023963, 0.023963, 0.042364, 0.041405, 0.081712, 0.046336, 0.047319, 0.059222, 0.058088, 0.048328, 0.050641, 0.096677, 0.049374, 0.023963, 0.013821, 0.018787, 0.029376, 0.059222, 0.098513, 0.071867, 0.038858, 0.074921, 0.06184, 0.034068, 0.066181, 0.0704, 0.092881, 0.085092, 0.085092, 0.046336, 0.025762, 0.043307, 0.024393, 0.043307, 0.090864, 0.15284, 0.179055, 0.102787, 0.092881, 0.106997, 0.15008, 0.194234, 0.15008, 0.11371, 0.203355, 0.15284, 0.083462, 0.111485, 0.10481, 0.111485, 0.194234, 0.196879, 0.125101, 0.200174, 0.125101, 0.109221, 0.116183, 0.127496, 0.144935, 0.083462, 0.071867, 0.100716, 0.066181, 0.045352, 0.076542, 0.073402, 0.098513, 0.11371, 0.120615, 0.132295, 0.132295, 0.0704, 0.100716, 0.100716, 0.058088, 0.100716, 0.100716, 0.049374, 0.024826, 0.045352, 0.090864, 0.100716, 0.085092, 0.102787, 0.111485, 0.066181, 0.059222, 0.059222, 0.106997, 0.109221, 0.098513, 0.074921, 0.076542, 0.047319, 0.048328, 0.044297, 0.025762, 0.015078, 0.014783, 0.024393, 0.023087, 0.013265, 0.013613, 0.009977, 0.015344, 0.025762, 0.050641, 0.029376, 0.018106, 0.009977, 0.009865, 0.009728, 0.008002, 0.010926, 0.018415, 0.030003, 0.058088, 0.066181, 0.071867, 0.106997, 0.0704, 0.074921, 0.129801, 0.120615, 0.102787, 0.049374, 0.023963, 0.025316, 0.044297, 0.044297, 0.090864, 0.083462, 0.098513, 0.088832, 0.102787, 0.100716, 0.109221, 0.10481, 0.161087, 0.17593, 0.173081, 0.229226, 0.170161, 0.179055, 0.098513, 0.118441, 0.222385, 0.339168, 0.339168, 0.349426, 0.436924, 0.328603, 0.342579, 0.291804, 0.40511, 0.311707, 0.31487, 0.216401, 0.147574, 0.118441, 0.185198, 0.236433, 0.161087, 0.209395, 0.209395, 0.281712, 0.239899, 0.209395, 0.216401, 0.173081, 0.164327, 0.142424, 0.203355, 0.167087, 0.167087, 0.134866, 0.179055, 0.15008, 0.236433, 0.342579, 0.36309], '')</t>
  </si>
  <si>
    <t>[17, 18, 51, 81, 82]</t>
  </si>
  <si>
    <t xml:space="preserve">F5RR01|F5RR01_9ENTR Electron transport protein YsaA OS=Enterobacter hormaechei ATCC 49162 </t>
  </si>
  <si>
    <t>([0.671169, 0.562014, 0.58069, 0.59014, 0.613573, 0.51388, 0.534167, 0.483068, 0.440853, 0.454136, 0.461924, 0.490133, 0.5017, 0.408655, 0.41194, 0.414856, 0.408655, 0.384043, 0.380708, 0.182256, 0.18812, 0.21291, 0.109221, 0.116183, 0.125101, 0.10481, 0.173081, 0.059222, 0.069024, 0.092881, 0.069024, 0.023087, 0.025316, 0.025316, 0.046336, 0.038042, 0.024393, 0.023963, 0.033407, 0.034884, 0.090864, 0.088832, 0.073402, 0.147574, 0.094817, 0.067594, 0.085092, 0.073402, 0.17593, 0.200174, 0.073402, 0.066181, 0.179055, 0.054297, 0.05306, 0.051831, 0.020165, 0.026892, 0.020165, 0.017447, 0.008002, 0.00962, 0.007091, 0.007555, 0.008723, 0.010221, 0.013016, 0.009865, 0.009865, 0.008624, 0.007177, 0.015694, 0.023534, 0.024393, 0.055536, 0.056825, 0.048328, 0.098513, 0.109221, 0.048328, 0.059222, 0.116183, 0.032017, 0.041405, 0.042364, 0.051831, 0.06184, 0.059222, 0.078022, 0.088832, 0.116183, 0.050641, 0.034068, 0.034884, 0.028695, 0.013821, 0.015694, 0.018106, 0.025762, 0.022306, 0.042364, 0.040537, 0.0198, 0.037156, 0.054297, 0.06312, 0.050641, 0.047319, 0.030611, 0.032017, 0.023087, 0.028695, 0.092881, 0.079919, 0.076542, 0.088832, 0.164327, 0.122885, 0.100716, 0.083462, 0.079919, 0.109221, 0.083462, 0.26085, 0.335645, 0.295083, 0.219301, 0.229226], '')</t>
  </si>
  <si>
    <t>[0, 1, 2, 3, 4, 5, 6, 12]</t>
  </si>
  <si>
    <t xml:space="preserve">F5RR02|F5RR02_9ENTR AraC family bacterial regulatory helix-turn-helix protein OS=Enterobacter hormaechei ATCC 49162 </t>
  </si>
  <si>
    <t>([0.0198, 0.015694, 0.025762, 0.044297, 0.064632, 0.090864, 0.058088, 0.032677, 0.022667, 0.028695, 0.035586, 0.046336, 0.050641, 0.047319, 0.081712, 0.081712, 0.167087, 0.164327, 0.239899, 0.206376, 0.209395, 0.209395, 0.278302, 0.161087, 0.161087, 0.092881, 0.050641, 0.043307, 0.055536, 0.111485, 0.111485, 0.118441, 0.122885, 0.109221, 0.111485, 0.06312, 0.067594, 0.060549, 0.079919, 0.092881, 0.100716, 0.098513, 0.047319, 0.05306, 0.066181, 0.066181, 0.096677, 0.164327, 0.288399, 0.359901, 0.25406, 0.170161, 0.100716, 0.047319, 0.106997, 0.098513, 0.167087, 0.158265, 0.147574, 0.086953, 0.081712, 0.046336, 0.092881, 0.191378, 0.092881, 0.170161, 0.161087, 0.196879, 0.118441, 0.106997, 0.05306, 0.05306, 0.047319, 0.047319, 0.094817, 0.036378, 0.041405, 0.026892, 0.030003, 0.033407, 0.05306, 0.028695, 0.058088, 0.043307, 0.022667, 0.056825, 0.047319, 0.038042, 0.034068, 0.076542, 0.042364, 0.086953, 0.085092, 0.170161, 0.264545, 0.264545, 0.311707, 0.291804, 0.295083, 0.278302, 0.275179, 0.308712, 0.41194, 0.284882, 0.243554, 0.243554, 0.18812, 0.116183, 0.069024, 0.069024, 0.060549, 0.05306, 0.030003, 0.054297, 0.054297, 0.054297, 0.059222, 0.090864, 0.05306, 0.086953, 0.086953, 0.079919, 0.069024, 0.054297, 0.054297, 0.092881, 0.092881, 0.06184, 0.06312, 0.074921, 0.044297, 0.023963, 0.027463, 0.051831, 0.056825, 0.028107, 0.025762, 0.014586, 0.014315, 0.028695, 0.027463, 0.016826, 0.018415, 0.018415, 0.021816, 0.031287, 0.030003, 0.058088, 0.085092, 0.142424, 0.191378, 0.243554, 0.301917, 0.359901, 0.236433, 0.229226, 0.295083, 0.298791, 0.398279, 0.311707, 0.191378, 0.18812, 0.288399, 0.275179, 0.155435, 0.158265, 0.116183, 0.129801, 0.0704, 0.083462, 0.083462, 0.098513, 0.122885, 0.088832, 0.090864, 0.170161, 0.182256, 0.134866, 0.137348, 0.078022, 0.144935, 0.194234, 0.203355, 0.125101, 0.073402, 0.144935, 0.142424, 0.161087, 0.0704, 0.122885, 0.127496, 0.127496, 0.066181, 0.064632, 0.06312, 0.078022, 0.043307, 0.040537, 0.076542, 0.060549, 0.059222, 0.055536, 0.067594, 0.067594, 0.118441, 0.129801, 0.129801, 0.109221, 0.134866, 0.243554, 0.247041, 0.164327, 0.100716, 0.118441, 0.122885, 0.200174, 0.170161, 0.222385, 0.216401, 0.132295, 0.158265, 0.25406, 0.185198, 0.155435, 0.127496, 0.127496, 0.116183, 0.116183, 0.069024, 0.090864, 0.085092, 0.056825, 0.098513, 0.096677, 0.083462, 0.078022, 0.081712, 0.059222, 0.036378, 0.036378, 0.066181, 0.066181, 0.06184, 0.094817, 0.067594, 0.083462, 0.098513, 0.137348, 0.096677, 0.100716, 0.096677, 0.096677, 0.142424, 0.083462, 0.081712, 0.155435, 0.161087, 0.155435, 0.15008, 0.264545, 0.26085, 0.26085, 0.229226, 0.203355, 0.179055, 0.243554, 0.21291, 0.144935, 0.147574, 0.194234, 0.332115, 0.288399], '')</t>
  </si>
  <si>
    <t xml:space="preserve">F5RR03|F5RR03_9ENTR GPH family glycoside-pentoside-hexuronide:cation symporter OS=Enterobacter hormaechei ATCC 49162 </t>
  </si>
  <si>
    <t>([0.349426, 0.311707, 0.332115, 0.374039, 0.284882, 0.26085, 0.301917, 0.335645, 0.356642, 0.268042, 0.284882, 0.257454, 0.25406, 0.281712, 0.271506, 0.144935, 0.236433, 0.132295, 0.127496, 0.086953, 0.076542, 0.127496, 0.127496, 0.132295, 0.125101, 0.194234, 0.158265, 0.081712, 0.079919, 0.056825, 0.056825, 0.029376, 0.033407, 0.035586, 0.015078, 0.00962, 0.015694, 0.008895, 0.008525, 0.005992, 0.008525, 0.008804, 0.006567, 0.005086, 0.005086, 0.003804, 0.003804, 0.005223, 0.006245, 0.004577, 0.004315, 0.005799, 0.008156, 0.007031, 0.004689, 0.005086, 0.006194, 0.004483, 0.006533, 0.007645, 0.007259, 0.007315, 0.006245, 0.006245, 0.009187, 0.009483, 0.017797, 0.011518, 0.008409, 0.00962, 0.010372, 0.009401, 0.008156, 0.008409, 0.01227, 0.024393, 0.047319, 0.058088, 0.111485, 0.06184, 0.098513, 0.191378, 0.090864, 0.116183, 0.203355, 0.129801, 0.127496, 0.056825, 0.051831, 0.044297, 0.034884, 0.029376, 0.069024, 0.045352, 0.041405, 0.021381, 0.011903, 0.011342, 0.008624, 0.006039, 0.008409, 0.005503, 0.005623, 0.006421, 0.006894, 0.006482, 0.007495, 0.007091, 0.008156, 0.011342, 0.010926, 0.013265, 0.012727, 0.009294, 0.00962, 0.008276, 0.007315, 0.010509, 0.011106, 0.009483, 0.009294, 0.006245, 0.006619, 0.006374, 0.006245, 0.005734, 0.003864, 0.004513, 0.00407, 0.003512, 0.003671, 0.003671, 0.003963, 0.003864, 0.003478, 0.003997, 0.003405, 0.003607, 0.003804, 0.003804, 0.004577, 0.006567, 0.009977, 0.017138, 0.016826, 0.028695, 0.033407, 0.042364, 0.0198, 0.024393, 0.029376, 0.028107, 0.046336, 0.020876, 0.043307, 0.031287, 0.024393, 0.024393, 0.028695, 0.026338, 0.015694, 0.016826, 0.015344, 0.008276, 0.005799, 0.004611, 0.004414, 0.003276, 0.004135, 0.004161, 0.004513, 0.004315, 0.003109, 0.002435, 0.00283, 0.002482, 0.002606, 0.003366, 0.004611, 0.005932, 0.006142, 0.006795, 0.006701, 0.006894, 0.010926, 0.010372, 0.015694, 0.009401, 0.013437, 0.009187, 0.014783, 0.008895, 0.008723, 0.009187, 0.010509, 0.008075, 0.008075, 0.008895, 0.006701, 0.00558, 0.003727, 0.002555, 0.002349, 0.002078, 0.001305, 0.000743, 0.00076, 0.000485, 0.000893, 0.001, 0.001434, 0.001069, 0.001597, 0.001597, 0.001786, 0.001481, 0.001722, 0.002035, 0.002623, 0.002211, 0.002705, 0.002976, 0.004208, 0.005799, 0.007259, 0.008075, 0.011342, 0.0198, 0.017447, 0.017138, 0.015694, 0.016257, 0.028107, 0.024393, 0.024393, 0.017447, 0.017447, 0.017797, 0.010509, 0.007555, 0.010131, 0.00962, 0.008624, 0.005799, 0.003864, 0.002705, 0.003924, 0.003478, 0.00231, 0.003341, 0.00225, 0.00225, 0.002117, 0.001967, 0.001906, 0.001786, 0.002155, 0.002078, 0.00155, 0.001499, 0.002117, 0.001692, 0.001335, 0.001434, 0.002194, 0.003079, 0.004358, 0.00359, 0.00407, 0.004431, 0.004414, 0.006374, 0.004431, 0.002976, 0.001872, 0.002035, 0.00243, 0.00231, 0.003366, 0.003366, 0.004161, 0.003478, 0.003512, 0.003276, 0.004483, 0.003804, 0.002976, 0.002078, 0.001743, 0.002211, 0.003478, 0.002349, 0.002336, 0.003341, 0.005011, 0.006245, 0.006245, 0.008156, 0.008075, 0.007877, 0.008804, 0.006795, 0.00543, 0.00543, 0.008075, 0.008723, 0.007031, 0.007091, 0.007422, 0.008723, 0.007031, 0.004611, 0.005734, 0.004513, 0.004414, 0.00359, 0.003177, 0.002014, 0.001335, 0.002035, 0.001967, 0.0028, 0.004483, 0.005623, 0.008156, 0.008156, 0.008002, 0.008002, 0.007091, 0.007031, 0.005623, 0.004921, 0.004775, 0.00389, 0.004921, 0.005223, 0.006421, 0.006988, 0.007315, 0.007315, 0.006567, 0.004358, 0.004431, 0.00292, 0.003701, 0.002623, 0.002512, 0.001541, 0.002276, 0.002327, 0.002606, 0.003341, 0.00283, 0.003607, 0.005249, 0.005623, 0.003757, 0.003804, 0.005318, 0.00543, 0.00777, 0.008156, 0.015078, 0.009728, 0.017447, 0.014586, 0.026338, 0.026892, 0.044297, 0.051831, 0.043307, 0.050641, 0.028107, 0.074921, 0.050641, 0.020522, 0.009977, 0.010221, 0.010509, 0.006567, 0.008409, 0.005799, 0.004899, 0.004835, 0.006194, 0.005318, 0.00543, 0.003963, 0.002881, 0.003461, 0.002396, 0.0028, 0.002194, 0.002366, 0.001936, 0.002155, 0.0028, 0.002976, 0.004315, 0.004577, 0.006374, 0.006374, 0.009187, 0.011518, 0.012491, 0.013437, 0.0198, 0.016021, 0.028695, 0.029376, 0.032677, 0.066181, 0.05306, 0.127496, 0.185198, 0.173081, 0.275179, 0.324872, 0.339168, 0.222385, 0.225814, 0.191378, 0.137348, 0.06312, 0.056825, 0.026338, 0.013821, 0.007877, 0.007877, 0.006142, 0.007645, 0.005249, 0.005378, 0.005378, 0.004358, 0.004899, 0.004315, 0.004161, 0.004247, 0.006421, 0.006894, 0.005318, 0.005932, 0.008409, 0.009187, 0.008156, 0.013016, 0.024393, 0.025762, 0.034068, 0.06312, 0.083462, 0.155435, 0.098513, 0.191378, 0.25031, 0.219301, 0.31487, 0.275179, 0.232838, 0.167087, 0.236433, 0.284882, 0.26085, 0.216401, 0.374039], '')</t>
  </si>
  <si>
    <t xml:space="preserve">F5RR04|F5RR04_9ENTR Protein of hypothetical function DUF1680 OS=Enterobacter hormaechei ATCC 49162 </t>
  </si>
  <si>
    <t>([0.436924, 0.384043, 0.447574, 0.422041, 0.472492, 0.370445, 0.390993, 0.418646, 0.339168, 0.349426, 0.278302, 0.332115, 0.450668, 0.483068, 0.339168, 0.232838, 0.209395, 0.206376, 0.11371, 0.15284, 0.137348, 0.142424, 0.125101, 0.10481, 0.137348, 0.083462, 0.096677, 0.056825, 0.067594, 0.064632, 0.071867, 0.0704, 0.074921, 0.055536, 0.026338, 0.056825, 0.106997, 0.100716, 0.064632, 0.096677, 0.10481, 0.092881, 0.167087, 0.257454, 0.264545, 0.243554, 0.278302, 0.25406, 0.311707, 0.288399, 0.271506, 0.25406, 0.26085, 0.209395, 0.209395, 0.291804, 0.196879, 0.200174, 0.216401, 0.281712, 0.332115, 0.200174, 0.147574, 0.129801, 0.085092, 0.056825, 0.028695, 0.036378, 0.0704, 0.083462, 0.085092, 0.111485, 0.098513, 0.15008, 0.106997, 0.076542, 0.086953, 0.120615, 0.071867, 0.056825, 0.030611, 0.026892, 0.032017, 0.031287, 0.033407, 0.041405, 0.037156, 0.083462, 0.066181, 0.069024, 0.040537, 0.042364, 0.06312, 0.079919, 0.0704, 0.132295, 0.222385, 0.144935, 0.102787, 0.167087, 0.125101, 0.144935, 0.125101, 0.164327, 0.222385, 0.222385, 0.144935, 0.236433, 0.236433, 0.264545, 0.158265, 0.155435, 0.147574, 0.158265, 0.090864, 0.054297, 0.051831, 0.029376, 0.043307, 0.06312, 0.066181, 0.122885, 0.194234, 0.21291, 0.15284, 0.185198, 0.18812, 0.200174, 0.155435, 0.161087, 0.094817, 0.158265, 0.257454, 0.170161, 0.098513, 0.096677, 0.15284, 0.144935, 0.200174, 0.167087, 0.125101, 0.120615, 0.088832, 0.078022, 0.054297, 0.083462, 0.044297, 0.020876, 0.036378, 0.043307, 0.038858, 0.0704, 0.067594, 0.056825, 0.092881, 0.098513, 0.106997, 0.137348, 0.096677, 0.069024, 0.049374, 0.081712, 0.042364, 0.043307, 0.048328, 0.0704, 0.050641, 0.098513, 0.182256, 0.125101, 0.064632, 0.06184, 0.073402, 0.076542, 0.088832, 0.096677, 0.158265, 0.155435, 0.142424, 0.118441, 0.098513, 0.191378, 0.194234, 0.268042, 0.324872, 0.332115, 0.25031, 0.352862, 0.26085, 0.232838, 0.219301, 0.284882, 0.284882, 0.185198, 0.116183, 0.111485, 0.073402, 0.071867, 0.125101, 0.139895, 0.25031, 0.342579, 0.222385, 0.155435, 0.167087, 0.111485, 0.067594, 0.111485, 0.056825, 0.047319, 0.032677, 0.060549, 0.088832, 0.090864, 0.142424, 0.194234, 0.191378, 0.281712, 0.275179, 0.167087, 0.092881, 0.085092, 0.050641, 0.100716, 0.092881, 0.096677, 0.125101, 0.173081, 0.17593, 0.257454, 0.370445, 0.454136, 0.346032, 0.222385, 0.232838, 0.239899, 0.185198, 0.173081, 0.17593, 0.147574, 0.144935, 0.182256, 0.122885, 0.185198, 0.179055, 0.268042, 0.219301, 0.142424, 0.142424, 0.15284, 0.132295, 0.127496, 0.137348, 0.216401, 0.243554, 0.200174, 0.216401, 0.318242, 0.335645, 0.311707, 0.31487, 0.342579, 0.387226, 0.450668, 0.422041, 0.349426, 0.352862, 0.275179, 0.30533, 0.21291, 0.139895, 0.125101, 0.10481, 0.096677, 0.067594, 0.090864, 0.109221, 0.059222, 0.044297, 0.040537, 0.023963, 0.028107, 0.051831, 0.056825, 0.064632, 0.076542, 0.109221, 0.109221, 0.203355, 0.275179, 0.295083, 0.291804, 0.346032, 0.298791, 0.18812, 0.25406, 0.298791, 0.243554, 0.291804, 0.339168, 0.339168, 0.436924, 0.356642, 0.247041, 0.158265, 0.144935, 0.144935, 0.147574, 0.090864, 0.081712, 0.074921, 0.127496, 0.18812, 0.185198, 0.257454, 0.390993, 0.346032, 0.219301, 0.271506, 0.301917, 0.295083, 0.194234, 0.191378, 0.191378, 0.311707, 0.408655, 0.41194, 0.418646, 0.356642, 0.339168, 0.308712, 0.328603, 0.311707, 0.222385, 0.194234, 0.196879, 0.111485, 0.129801, 0.15008, 0.116183, 0.085092, 0.038042, 0.058088, 0.055536, 0.094817, 0.058088, 0.030611, 0.032677, 0.023534, 0.038858, 0.058088, 0.076542, 0.067594, 0.067594, 0.064632, 0.06312, 0.069024, 0.078022, 0.056825, 0.109221, 0.147574, 0.161087, 0.185198, 0.134866, 0.139895, 0.139895, 0.129801, 0.129801, 0.11371, 0.147574, 0.098513, 0.100716, 0.054297, 0.060549, 0.059222, 0.109221, 0.129801, 0.06184, 0.047319, 0.037156, 0.022306, 0.023087, 0.033407, 0.034068, 0.071867, 0.043307, 0.041405, 0.074921, 0.125101, 0.132295, 0.079919, 0.088832, 0.05306, 0.098513, 0.088832, 0.050641, 0.027463, 0.030611, 0.060549, 0.079919, 0.134866, 0.209395, 0.142424, 0.125101, 0.206376, 0.191378, 0.158265, 0.085092, 0.071867, 0.040537, 0.031287, 0.032017, 0.023963, 0.058088, 0.06312, 0.0704, 0.069024, 0.100716, 0.090864, 0.06184, 0.055536, 0.059222, 0.049374, 0.043307, 0.042364, 0.038042, 0.021381, 0.022306, 0.024393, 0.025762, 0.029376, 0.036378, 0.071867, 0.127496, 0.092881, 0.045352, 0.024393, 0.024393, 0.032677, 0.020165, 0.017138, 0.019109, 0.018415, 0.0198, 0.036378, 0.024393, 0.021381, 0.021816, 0.045352, 0.055536, 0.051831, 0.086953, 0.094817, 0.045352, 0.024826, 0.032677, 0.032677, 0.058088, 0.056825, 0.051831, 0.086953, 0.161087, 0.142424, 0.161087, 0.083462, 0.076542, 0.125101, 0.15284, 0.17593, 0.155435, 0.134866, 0.147574, 0.078022, 0.074921, 0.129801, 0.219301, 0.155435, 0.257454, 0.191378, 0.295083, 0.295083, 0.308712, 0.209395, 0.275179, 0.170161, 0.271506, 0.191378, 0.196879, 0.203355, 0.167087, 0.100716, 0.142424, 0.142424, 0.25031, 0.21291, 0.15284, 0.134866, 0.122885, 0.11371, 0.161087, 0.167087, 0.142424, 0.078022, 0.134866, 0.155435, 0.247041, 0.182256, 0.26085, 0.236433, 0.219301, 0.239899, 0.25031, 0.194234, 0.118441, 0.109221, 0.129801, 0.185198, 0.106997, 0.17593, 0.179055, 0.182256, 0.182256, 0.219301, 0.229226, 0.222385, 0.15008, 0.142424, 0.132295, 0.155435, 0.125101, 0.147574, 0.164327, 0.236433, 0.321458, 0.339168, 0.236433, 0.239899, 0.25406, 0.387226, 0.387226, 0.308712, 0.301917, 0.295083, 0.295083, 0.352862, 0.356642, 0.440853, 0.366687, 0.42561, 0.31487, 0.366687, 0.332115, 0.401658, 0.433034, 0.356642, 0.359901, 0.359901, 0.291804, 0.200174, 0.18812, 0.194234, 0.229226, 0.25031, 0.25406, 0.247041, 0.25031, 0.257454, 0.185198, 0.243554, 0.281712, 0.281712, 0.271506, 0.196879, 0.222385, 0.203355, 0.298791, 0.356642, 0.422041, 0.387226, 0.461924, 0.384043, 0.268042, 0.308712, 0.295083, 0.281712, 0.278302, 0.222385, 0.129801, 0.173081, 0.170161, 0.158265, 0.194234, 0.132295, 0.132295, 0.118441, 0.096677, 0.096677, 0.098513, 0.069024, 0.129801, 0.079919, 0.120615, 0.179055, 0.167087, 0.17593, 0.18812, 0.194234, 0.25031, 0.271506, 0.194234, 0.206376, 0.132295, 0.173081, 0.239899, 0.318242, 0.342579, 0.30533, 0.30533, 0.298791, 0.390993, 0.418646, 0.505461, 0.505461, 0.447574, 0.458154, 0.342579, 0.25406, 0.271506, 0.203355, 0.185198, 0.284882, 0.182256, 0.247041, 0.243554, 0.243554, 0.247041, 0.229226, 0.295083, 0.295083, 0.26085, 0.243554, 0.144935, 0.086953, 0.055536, 0.098513, 0.102787, 0.17593, 0.229226, 0.173081, 0.243554, 0.335645, 0.308712, 0.41194, 0.42561, 0.380708, 0.359901, 0.318242], '')</t>
  </si>
  <si>
    <t>[621, 622]</t>
  </si>
  <si>
    <t xml:space="preserve">F5RR05|F5RR05_9ENTR UDP-glucose 6-dehydrogenase OS=Enterobacter hormaechei ATCC 49162 </t>
  </si>
  <si>
    <t>([0.805026, 0.862302, 0.862302, 0.882776, 0.754692, 0.76285, 0.613573, 0.675549, 0.58069, 0.585406, 0.509769, 0.541878, 0.575842, 0.557691, 0.447574, 0.4292, 0.408655, 0.31487, 0.243554, 0.247041, 0.324872, 0.321458, 0.203355, 0.15008, 0.120615, 0.216401, 0.161087, 0.26085, 0.229226, 0.318242, 0.232838, 0.216401, 0.219301, 0.200174, 0.137348, 0.21291, 0.229226, 0.164327, 0.257454, 0.332115, 0.346032, 0.374039, 0.288399, 0.308712, 0.384043, 0.332115, 0.278302, 0.332115, 0.318242, 0.321458, 0.298791, 0.384043, 0.490133, 0.408655, 0.41194, 0.41194, 0.384043, 0.275179, 0.349426, 0.318242, 0.291804, 0.271506, 0.232838, 0.281712, 0.346032, 0.342579, 0.414856, 0.349426, 0.349426, 0.366687, 0.370445, 0.377384, 0.31487, 0.318242, 0.41194, 0.398279, 0.447574, 0.444081, 0.440853, 0.346032, 0.271506, 0.291804, 0.209395, 0.191378, 0.229226, 0.232838, 0.179055, 0.200174, 0.308712, 0.318242, 0.219301, 0.232838, 0.161087, 0.144935, 0.11371, 0.106997, 0.088832, 0.118441, 0.142424, 0.132295, 0.206376, 0.321458, 0.324872, 0.408655, 0.465241, 0.356642, 0.352862, 0.418646, 0.40511, 0.346032, 0.301917, 0.349426, 0.346032, 0.359901, 0.472492, 0.41194, 0.374039, 0.311707, 0.308712, 0.301917, 0.288399, 0.271506, 0.164327, 0.088832, 0.074921, 0.06184, 0.0704, 0.038858, 0.034068, 0.026892, 0.038042, 0.05306, 0.064632, 0.058088, 0.049374, 0.03976, 0.079919, 0.06312, 0.120615, 0.109221, 0.118441, 0.21291, 0.15284, 0.21291, 0.222385, 0.26085, 0.158265, 0.229226, 0.342579, 0.377384, 0.318242, 0.308712, 0.216401, 0.15284, 0.15284, 0.25031, 0.164327, 0.085092, 0.15284, 0.085092, 0.092881, 0.042364, 0.049374, 0.044297, 0.031287, 0.044297, 0.034884, 0.0704, 0.038042, 0.032677, 0.020522, 0.028107, 0.034068, 0.043307, 0.038042, 0.031287, 0.023963, 0.042364, 0.085092, 0.045352, 0.049374, 0.029376, 0.033407, 0.026338, 0.056825, 0.078022, 0.100716, 0.0704, 0.074921, 0.15008, 0.088832, 0.116183, 0.090864, 0.041405, 0.029376, 0.029376, 0.026892, 0.038858, 0.024826, 0.013821, 0.019401, 0.032677, 0.028695, 0.028695, 0.035586, 0.034884, 0.043307, 0.027463, 0.026338, 0.026892, 0.014783, 0.016528, 0.017797, 0.026338, 0.037156, 0.066181, 0.11371, 0.164327, 0.083462, 0.127496, 0.225814, 0.139895, 0.073402, 0.102787, 0.179055, 0.15284, 0.125101, 0.125101, 0.11371, 0.158265, 0.147574, 0.15008, 0.185198, 0.092881, 0.100716, 0.122885, 0.122885, 0.132295, 0.129801, 0.147574, 0.147574, 0.137348, 0.232838, 0.232838, 0.222385, 0.222385, 0.139895, 0.120615, 0.127496, 0.209395, 0.257454, 0.170161, 0.15284, 0.209395, 0.247041, 0.247041, 0.161087, 0.179055, 0.106997, 0.092881, 0.142424, 0.137348, 0.129801, 0.147574, 0.243554, 0.196879, 0.111485, 0.106997, 0.106997, 0.109221, 0.067594, 0.049374, 0.100716, 0.185198, 0.17593, 0.26085, 0.219301, 0.209395, 0.111485, 0.194234, 0.18812, 0.161087, 0.10481, 0.118441, 0.096677, 0.046336, 0.067594, 0.076542, 0.074921, 0.076542, 0.035586, 0.060549, 0.079919, 0.071867, 0.071867, 0.03976, 0.023963, 0.030611, 0.037156, 0.090864, 0.081712, 0.083462, 0.085092, 0.085092, 0.048328, 0.050641, 0.111485, 0.134866, 0.132295, 0.147574, 0.191378, 0.295083, 0.185198, 0.147574, 0.167087, 0.15008, 0.185198, 0.170161, 0.161087, 0.222385, 0.134866, 0.15008, 0.15008, 0.11371, 0.17593, 0.239899, 0.229226, 0.222385, 0.26085, 0.26085, 0.36309, 0.352862, 0.281712, 0.390993, 0.436924, 0.377384, 0.377384, 0.377384, 0.476583, 0.401658, 0.401658, 0.476583, 0.454136, 0.465241, 0.465241, 0.486429, 0.497853, 0.408655, 0.31487, 0.291804, 0.284882, 0.18812, 0.18812, 0.17593, 0.167087, 0.155435, 0.182256, 0.200174, 0.225814, 0.191378, 0.268042, 0.203355, 0.134866, 0.139895, 0.132295, 0.200174, 0.182256, 0.173081, 0.247041, 0.264545, 0.17593, 0.257454, 0.342579, 0.339168, 0.342579, 0.356642, 0.380708, 0.384043, 0.275179, 0.191378, 0.15008, 0.155435, 0.243554, 0.332115, 0.247041, 0.17593, 0.102787, 0.102787, 0.102787, 0.11371, 0.170161, 0.203355, 0.209395, 0.158265, 0.083462, 0.139895, 0.144935, 0.144935, 0.090864, 0.085092, 0.139895, 0.236433, 0.164327, 0.088832, 0.0704, 0.078022, 0.127496, 0.216401, 0.132295, 0.132295, 0.129801, 0.092881, 0.125101, 0.134866, 0.158265, 0.17593, 0.185198, 0.11371, 0.085092, 0.147574, 0.247041, 0.25406, 0.232838, 0.209395, 0.284882, 0.236433, 0.298791, 0.26085, 0.25031, 0.291804, 0.196879, 0.191378, 0.236433, 0.239899, 0.219301, 0.26085, 0.26085, 0.21291, 0.200174, 0.225814, 0.173081, 0.158265, 0.158265, 0.144935, 0.147574, 0.155435, 0.194234, 0.194234, 0.225814, 0.170161, 0.142424, 0.229226, 0.243554, 0.167087, 0.094817, 0.098513, 0.074921, 0.0704, 0.102787, 0.139895, 0.142424, 0.15284, 0.132295, 0.069024, 0.0704, 0.116183, 0.06184, 0.074921, 0.081712, 0.078022, 0.11371, 0.122885, 0.118441, 0.111485, 0.18812, 0.278302, 0.275179, 0.301917, 0.339168, 0.257454, 0.209395, 0.229226, 0.264545, 0.196879, 0.311707, 0.328603, 0.335645, 0.4292, 0.349426, 0.264545, 0.191378, 0.142424, 0.21291, 0.132295, 0.127496, 0.122885, 0.118441, 0.139895, 0.088832, 0.118441, 0.102787, 0.088832, 0.06312, 0.048328, 0.076542, 0.054297, 0.036378, 0.024826, 0.017797, 0.024826, 0.035586, 0.056825], '')</t>
  </si>
  <si>
    <t>[0, 1, 2, 3, 4, 5, 6, 7, 8, 9, 10, 11, 12, 13]</t>
  </si>
  <si>
    <t xml:space="preserve">F5RR06|F5RR06_9ENTR NagC/XylR family transcriptional regulator OS=Enterobacter hormaechei ATCC 49162 </t>
  </si>
  <si>
    <t>([0.17593, 0.090864, 0.137348, 0.111485, 0.142424, 0.173081, 0.206376, 0.236433, 0.185198, 0.200174, 0.222385, 0.26085, 0.21291, 0.139895, 0.139895, 0.179055, 0.219301, 0.206376, 0.298791, 0.414856, 0.414856, 0.414856, 0.517562, 0.51388, 0.613573, 0.505461, 0.517562, 0.517562, 0.553315, 0.671169, 0.699094, 0.728858, 0.728858, 0.795062, 0.767246, 0.741537, 0.728858, 0.703578, 0.59508, 0.549308, 0.529623, 0.545602, 0.480142, 0.490133, 0.468512, 0.36309, 0.444081, 0.447574, 0.465241, 0.349426, 0.359901, 0.278302, 0.196879, 0.196879, 0.132295, 0.21291, 0.170161, 0.158265, 0.098513, 0.182256, 0.191378, 0.18812, 0.173081, 0.232838, 0.219301, 0.229226, 0.321458, 0.321458, 0.332115, 0.284882, 0.342579, 0.308712, 0.356642, 0.41194, 0.387226, 0.390993, 0.40511, 0.377384, 0.30533, 0.414856, 0.377384, 0.401658, 0.41194, 0.41194, 0.31487, 0.339168, 0.268042, 0.173081, 0.15284, 0.144935, 0.11371, 0.134866, 0.15284, 0.120615, 0.144935, 0.120615, 0.185198, 0.15284, 0.25031, 0.328603, 0.332115, 0.308712, 0.298791, 0.206376, 0.257454, 0.321458, 0.229226, 0.301917, 0.414856, 0.436924, 0.339168, 0.42561, 0.418646, 0.380708, 0.454136, 0.41194, 0.483068, 0.390993, 0.440853, 0.414856, 0.308712, 0.239899, 0.185198, 0.116183, 0.18812, 0.142424, 0.158265, 0.229226, 0.229226, 0.139895, 0.144935, 0.216401, 0.203355, 0.134866, 0.109221, 0.085092, 0.102787, 0.092881, 0.161087, 0.092881, 0.05306, 0.094817, 0.129801, 0.196879, 0.275179, 0.179055, 0.25031, 0.219301, 0.209395, 0.232838, 0.203355, 0.203355, 0.147574, 0.092881, 0.173081, 0.173081, 0.206376, 0.196879, 0.206376, 0.191378, 0.291804, 0.41194, 0.374039, 0.377384, 0.398279, 0.332115, 0.394753, 0.398279, 0.398279, 0.398279, 0.374039, 0.398279, 0.359901, 0.414856, 0.468512, 0.346032, 0.40511, 0.394753, 0.356642, 0.264545, 0.232838, 0.15284, 0.129801, 0.17593, 0.194234, 0.191378, 0.21291, 0.275179, 0.291804, 0.321458, 0.339168, 0.359901, 0.36309, 0.298791, 0.301917, 0.324872, 0.374039, 0.398279, 0.40511, 0.450668, 0.468512, 0.5017, 0.483068, 0.480142, 0.480142, 0.42561, 0.318242, 0.377384, 0.36309, 0.25406, 0.222385, 0.206376, 0.109221, 0.106997, 0.185198, 0.185198, 0.191378, 0.15008, 0.079919, 0.079919, 0.047319, 0.041405, 0.040537, 0.055536, 0.029376, 0.028695, 0.041405, 0.078022, 0.058088, 0.033407, 0.037156, 0.025762, 0.025762, 0.050641, 0.086953, 0.049374, 0.051831, 0.058088, 0.106997, 0.194234, 0.191378, 0.17593, 0.170161, 0.111485, 0.085092, 0.096677, 0.096677, 0.079919, 0.040537, 0.028695, 0.047319, 0.074921, 0.066181, 0.071867, 0.079919, 0.041405, 0.081712, 0.069024, 0.035586, 0.032017, 0.019401, 0.023087, 0.022667, 0.023534, 0.048328, 0.05306, 0.098513, 0.050641, 0.05306, 0.102787, 0.167087, 0.137348, 0.142424, 0.229226, 0.137348, 0.127496, 0.182256, 0.116183, 0.071867, 0.0704, 0.06184, 0.092881, 0.079919, 0.129801, 0.209395, 0.155435, 0.203355, 0.18812, 0.243554, 0.216401, 0.179055, 0.147574, 0.147574, 0.120615, 0.102787, 0.164327, 0.127496, 0.125101, 0.18812], '')</t>
  </si>
  <si>
    <t>[22, 23, 24, 25, 26, 27, 28, 29, 30, 31, 32, 33, 34, 35, 36, 37, 38, 39, 40, 41, 201]</t>
  </si>
  <si>
    <t xml:space="preserve">F5RR09|F5RR09_9ENTR Glutathione S-transferase OS=Enterobacter hormaechei ATCC 49162 </t>
  </si>
  <si>
    <t>([0.044297, 0.030003, 0.044297, 0.059222, 0.034884, 0.048328, 0.031287, 0.023534, 0.018787, 0.015078, 0.022306, 0.028695, 0.031287, 0.030003, 0.064632, 0.032677, 0.037156, 0.036378, 0.022667, 0.024826, 0.023963, 0.050641, 0.098513, 0.056825, 0.066181, 0.098513, 0.111485, 0.194234, 0.275179, 0.288399, 0.342579, 0.324872, 0.247041, 0.257454, 0.384043, 0.278302, 0.387226, 0.359901, 0.394753, 0.497853, 0.454136, 0.349426, 0.271506, 0.25031, 0.356642, 0.36309, 0.394753, 0.390993, 0.295083, 0.200174, 0.170161, 0.21291, 0.203355, 0.321458, 0.219301, 0.118441, 0.15284, 0.170161, 0.109221, 0.094817, 0.086953, 0.06184, 0.059222, 0.090864, 0.055536, 0.03976, 0.042364, 0.034884, 0.024826, 0.024826, 0.054297, 0.106997, 0.106997, 0.127496, 0.102787, 0.142424, 0.191378, 0.147574, 0.111485, 0.147574, 0.222385, 0.21291, 0.206376, 0.30533, 0.275179, 0.257454, 0.298791, 0.281712, 0.31487, 0.26085, 0.31487, 0.298791, 0.26085, 0.21291, 0.120615, 0.129801, 0.15284, 0.127496, 0.194234, 0.239899, 0.288399, 0.26085, 0.25031, 0.374039, 0.324872, 0.328603, 0.42561, 0.42561, 0.408655, 0.42561, 0.538167, 0.604312, 0.486429, 0.433034, 0.461924, 0.56648, 0.549308, 0.575842, 0.666105, 0.553315, 0.534167, 0.517562, 0.553315, 0.468512, 0.454136, 0.483068, 0.433034, 0.444081, 0.444081, 0.36309, 0.257454, 0.243554, 0.243554, 0.321458, 0.398279, 0.31487, 0.31487, 0.318242, 0.31487, 0.318242, 0.318242, 0.332115, 0.25406, 0.225814, 0.31487, 0.21291, 0.18812, 0.179055, 0.142424, 0.086953, 0.118441, 0.118441, 0.122885, 0.066181, 0.038042, 0.042364, 0.038858, 0.036378, 0.036378, 0.022306, 0.022306, 0.045352, 0.042364, 0.03976, 0.028695, 0.019109, 0.034068, 0.040537, 0.086953, 0.064632, 0.066181, 0.05306, 0.088832, 0.054297, 0.078022, 0.137348, 0.134866, 0.15008, 0.088832, 0.094817, 0.134866, 0.144935, 0.120615, 0.067594, 0.102787, 0.155435, 0.216401, 0.21291, 0.247041, 0.247041, 0.321458, 0.370445, 0.418646, 0.401658, 0.476583, 0.494003, 0.461924, 0.433034, 0.538167, 0.716283, 0.694846, 0.690604], '')</t>
  </si>
  <si>
    <t>[110, 111, 115, 116, 117, 118, 119, 120, 121, 122, 198, 199, 200, 201]</t>
  </si>
  <si>
    <t xml:space="preserve">F5RR10|F5RR10_9ENTR Inner membrane protein YibH OS=Enterobacter hormaechei ATCC 49162 </t>
  </si>
  <si>
    <t>([0.002078, 0.001499, 0.001778, 0.001572, 0.001855, 0.001623, 0.001344, 0.001786, 0.001602, 0.001374, 0.001778, 0.00152, 0.001602, 0.001722, 0.002581, 0.003671, 0.003727, 0.00515, 0.003757, 0.004577, 0.005992, 0.006039, 0.009096, 0.007315, 0.010672, 0.012727, 0.013016, 0.013613, 0.008895, 0.009977, 0.015344, 0.014586, 0.016021, 0.009015, 0.008723, 0.006039, 0.005086, 0.007422, 0.00543, 0.007877, 0.009187, 0.010131, 0.008409, 0.008624, 0.008075, 0.008276, 0.007315, 0.01078, 0.0198, 0.028695, 0.029376, 0.020522, 0.020522, 0.020165, 0.044297, 0.043307, 0.083462, 0.129801, 0.125101, 0.142424, 0.132295, 0.127496, 0.069024, 0.078022, 0.074921, 0.164327, 0.106997, 0.134866, 0.134866, 0.134866, 0.17593, 0.264545, 0.370445, 0.281712, 0.284882, 0.25406, 0.352862, 0.346032, 0.332115, 0.25406, 0.236433, 0.134866, 0.137348, 0.122885, 0.191378, 0.222385, 0.206376, 0.281712, 0.191378, 0.191378, 0.161087, 0.15284, 0.092881, 0.094817, 0.164327, 0.170161, 0.170161, 0.144935, 0.158265, 0.088832, 0.090864, 0.15284, 0.225814, 0.232838, 0.335645, 0.342579, 0.219301, 0.236433, 0.173081, 0.182256, 0.17593, 0.179055, 0.179055, 0.17593, 0.164327, 0.170161, 0.225814, 0.229226, 0.232838, 0.236433, 0.328603, 0.40511, 0.408655, 0.370445, 0.366687, 0.324872, 0.321458, 0.422041, 0.42561, 0.505461, 0.509769, 0.433034, 0.465241, 0.476583, 0.483068, 0.490133, 0.480142, 0.436924, 0.370445, 0.401658, 0.384043, 0.380708, 0.380708, 0.346032, 0.41194, 0.346032, 0.394753, 0.414856, 0.311707, 0.298791, 0.301917, 0.377384, 0.468512, 0.380708, 0.380708, 0.476583, 0.444081, 0.444081, 0.521092, 0.626927, 0.534167, 0.450668, 0.422041, 0.418646, 0.461924, 0.436924, 0.4292, 0.346032, 0.311707, 0.41194, 0.41194, 0.332115, 0.301917, 0.298791, 0.390993, 0.380708, 0.370445, 0.308712, 0.308712, 0.30533, 0.295083, 0.288399, 0.380708, 0.408655, 0.374039, 0.295083, 0.339168, 0.41194, 0.490133, 0.497853, 0.497853, 0.5017, 0.480142, 0.480142, 0.468512, 0.380708, 0.380708, 0.346032, 0.436924, 0.352862, 0.324872, 0.332115, 0.380708, 0.374039, 0.298791, 0.342579, 0.328603, 0.324872, 0.328603, 0.324872, 0.25406, 0.18812, 0.18812, 0.247041, 0.308712, 0.308712, 0.40511, 0.398279, 0.352862, 0.278302, 0.36309, 0.398279, 0.31487, 0.268042, 0.179055, 0.25406, 0.271506, 0.352862, 0.346032, 0.264545, 0.229226, 0.268042, 0.30533, 0.219301, 0.284882, 0.173081, 0.17593, 0.194234, 0.132295, 0.167087, 0.164327, 0.090864, 0.049374, 0.094817, 0.161087, 0.247041, 0.239899, 0.206376, 0.21291, 0.127496, 0.118441, 0.116183, 0.139895, 0.088832, 0.142424, 0.120615, 0.196879, 0.194234, 0.10481, 0.096677, 0.120615, 0.109221, 0.185198, 0.308712, 0.271506, 0.271506, 0.284882, 0.25406, 0.271506, 0.194234, 0.21291, 0.194234, 0.239899, 0.203355, 0.225814, 0.25406, 0.25031, 0.236433, 0.167087, 0.142424, 0.216401, 0.21291, 0.298791, 0.209395, 0.18812, 0.18812, 0.100716, 0.051831, 0.078022, 0.042364, 0.042364, 0.081712, 0.155435, 0.142424, 0.17593, 0.170161, 0.147574, 0.122885, 0.122885, 0.182256, 0.216401, 0.139895, 0.144935, 0.147574, 0.144935, 0.144935, 0.094817, 0.134866, 0.239899, 0.206376, 0.291804, 0.384043, 0.352862, 0.278302, 0.288399, 0.243554, 0.247041, 0.147574, 0.194234, 0.116183, 0.127496, 0.216401, 0.318242, 0.278302, 0.295083, 0.308712, 0.31487, 0.356642, 0.298791, 0.298791, 0.31487, 0.308712, 0.18812, 0.11371, 0.144935, 0.142424, 0.116183, 0.155435, 0.179055, 0.094817, 0.158265, 0.155435, 0.137348, 0.06184, 0.06312, 0.059222, 0.059222, 0.051831, 0.03976, 0.05306, 0.043307, 0.038858, 0.024393, 0.026892, 0.028695, 0.035586, 0.024826, 0.042364, 0.05306, 0.043307, 0.059222, 0.060549, 0.029376, 0.017447, 0.019401, 0.014586, 0.015694, 0.023534, 0.018415, 0.022306, 0.023087, 0.016826, 0.012491, 0.014783, 0.020165, 0.030003, 0.019109, 0.020165], '')</t>
  </si>
  <si>
    <t>[129, 130, 158, 159, 160, 191]</t>
  </si>
  <si>
    <t xml:space="preserve">F5RR11|F5RR11_9ENTR Inner membrane protein YiaW OS=Enterobacter hormaechei ATCC 49162 </t>
  </si>
  <si>
    <t>([0.000958, 0.000842, 0.000567, 0.000631, 0.000468, 0.000447, 0.000468, 0.000447, 0.000348, 0.000313, 0.000507, 0.000447, 0.000485, 0.000747, 0.000412, 0.000721, 0.001318, 0.000983, 0.001623, 0.001103, 0.001675, 0.001967, 0.002482, 0.003701, 0.004646, 0.006795, 0.010372, 0.014586, 0.030003, 0.064632, 0.102787, 0.106997, 0.158265, 0.155435, 0.179055, 0.288399, 0.26085, 0.25031, 0.239899, 0.125101, 0.219301, 0.116183, 0.076542, 0.100716, 0.049374, 0.046336, 0.038042, 0.018415, 0.010672, 0.010672, 0.006988, 0.005734, 0.003924, 0.003276, 0.00316, 0.0028, 0.0028, 0.002336, 0.001541, 0.002336, 0.003405, 0.003512, 0.004736, 0.007031, 0.004775, 0.006619, 0.005683, 0.006567, 0.009977, 0.016826, 0.009187, 0.017797, 0.038042, 0.078022, 0.15284, 0.26085, 0.321458, 0.200174, 0.318242, 0.349426, 0.359901, 0.30533, 0.191378, 0.161087, 0.161087, 0.275179, 0.191378, 0.26085, 0.264545, 0.147574, 0.170161, 0.288399, 0.278302, 0.15284, 0.132295, 0.102787, 0.064632, 0.060549, 0.139895, 0.086953, 0.088832, 0.090864, 0.11371, 0.216401, 0.257454, 0.164327, 0.182256, 0.26085, 0.229226, 0.18812, 0.284882, 0.232838, 0.18812, 0.155435, 0.264545, 0.284882, 0.308712, 0.418646], '')</t>
  </si>
  <si>
    <t xml:space="preserve">F5RR14|F5RR14_9ENTR Mannitol operon repressor OS=Enterobacter hormaechei ATCC 49162 </t>
  </si>
  <si>
    <t>([0.301917, 0.40511, 0.458154, 0.505461, 0.521092, 0.41194, 0.433034, 0.468512, 0.436924, 0.458154, 0.436924, 0.374039, 0.374039, 0.387226, 0.394753, 0.370445, 0.41194, 0.374039, 0.339168, 0.356642, 0.461924, 0.458154, 0.349426, 0.25031, 0.25406, 0.25406, 0.257454, 0.271506, 0.222385, 0.264545, 0.25406, 0.298791, 0.328603, 0.36309, 0.346032, 0.225814, 0.144935, 0.079919, 0.079919, 0.129801, 0.076542, 0.078022, 0.048328, 0.044297, 0.079919, 0.079919, 0.069024, 0.074921, 0.074921, 0.051831, 0.031287, 0.021816, 0.013613, 0.020876, 0.015078, 0.009294, 0.014783, 0.022306, 0.044297, 0.060549, 0.043307, 0.056825, 0.031287, 0.050641, 0.050641, 0.03976, 0.022667, 0.030611, 0.060549, 0.032677, 0.034884, 0.06312, 0.096677, 0.164327, 0.15284, 0.247041, 0.275179, 0.281712, 0.301917, 0.200174, 0.18812, 0.196879, 0.222385, 0.209395, 0.21291, 0.21291, 0.155435, 0.142424, 0.127496, 0.06312, 0.102787, 0.111485, 0.060549, 0.067594, 0.059222, 0.06184, 0.055536, 0.054297, 0.06184, 0.060549, 0.083462, 0.092881, 0.085092, 0.050641, 0.067594, 0.056825, 0.055536, 0.098513, 0.173081, 0.191378, 0.185198, 0.200174, 0.271506, 0.366687, 0.349426, 0.370445, 0.380708, 0.275179, 0.370445, 0.232838, 0.229226, 0.275179, 0.268042, 0.370445, 0.352862, 0.308712, 0.339168, 0.458154, 0.339168, 0.31487, 0.31487, 0.31487, 0.301917, 0.232838, 0.15284, 0.15284, 0.116183, 0.06184, 0.127496, 0.144935, 0.219301, 0.243554, 0.239899, 0.125101, 0.122885, 0.219301, 0.30533, 0.318242, 0.318242, 0.461924, 0.377384, 0.278302, 0.335645, 0.295083, 0.370445, 0.440853, 0.359901, 0.390993, 0.394753, 0.370445, 0.349426, 0.31487, 0.21291, 0.203355, 0.321458, 0.31487, 0.264545, 0.200174, 0.125101, 0.10481, 0.056825, 0.098513, 0.173081, 0.134866, 0.100716, 0.094817, 0.094817, 0.085092, 0.086953, 0.088832, 0.078022, 0.0704, 0.088832, 0.066181, 0.071867, 0.069024, 0.051831, 0.050641, 0.06312, 0.086953, 0.066181, 0.098513, 0.067594, 0.038858, 0.059222, 0.11371], '')</t>
  </si>
  <si>
    <t>[3, 4]</t>
  </si>
  <si>
    <t xml:space="preserve">F5RR15|F5RR15_9ENTR YibL family ribosome-associated protein OS=Enterobacter hormaechei ATCC 49162 </t>
  </si>
  <si>
    <t>([0.541878, 0.440853, 0.476583, 0.505461, 0.529623, 0.450668, 0.476583, 0.414856, 0.352862, 0.374039, 0.408655, 0.436924, 0.41194, 0.384043, 0.444081, 0.374039, 0.374039, 0.295083, 0.232838, 0.31487, 0.31487, 0.295083, 0.36309, 0.359901, 0.271506, 0.25031, 0.318242, 0.25031, 0.318242, 0.394753, 0.398279, 0.387226, 0.321458, 0.342579, 0.298791, 0.301917, 0.346032, 0.346032, 0.332115, 0.398279, 0.398279, 0.328603, 0.352862, 0.349426, 0.291804, 0.374039, 0.394753, 0.398279, 0.465241, 0.390993, 0.394753, 0.387226, 0.390993, 0.42561, 0.436924, 0.505461, 0.4292, 0.433034, 0.444081, 0.5017, 0.534167, 0.549308, 0.63748, 0.63748, 0.604312, 0.58069, 0.585406, 0.59014, 0.575842, 0.585406, 0.690604, 0.653063, 0.657645, 0.618285, 0.648219, 0.63748, 0.545602, 0.632174, 0.666105, 0.653063, 0.59917, 0.557691, 0.538167, 0.465241, 0.40511, 0.370445, 0.390993, 0.401658, 0.436924, 0.41194, 0.41194, 0.408655, 0.36309, 0.359901, 0.384043, 0.390993, 0.366687, 0.436924, 0.36309, 0.366687, 0.370445, 0.401658, 0.40511, 0.40511, 0.374039, 0.370445, 0.4292, 0.494003, 0.454136, 0.324872, 0.324872, 0.298791, 0.268042, 0.318242, 0.295083, 0.257454, 0.21291, 0.209395, 0.167087, 0.239899], '')</t>
  </si>
  <si>
    <t>[0, 3, 4, 55, 59, 60, 61, 62, 63, 64, 65, 66, 67, 68, 69, 70, 71, 72, 73, 74, 75, 76, 77, 78, 79, 80, 81, 82]</t>
  </si>
  <si>
    <t xml:space="preserve">F5RR16|F5RR16_9ENTR DUF4011 domain-containing protein (Fragment) OS=Enterobacter hormaechei ATCC 49162 </t>
  </si>
  <si>
    <t>([0.648219, 0.657645, 0.622677, 0.505461, 0.521092, 0.440853, 0.476583, 0.5017, 0.505461, 0.444081, 0.472492, 0.483068, 0.444081, 0.444081, 0.418646, 0.414856, 0.352862, 0.291804, 0.291804, 0.321458, 0.31487, 0.278302, 0.278302, 0.311707, 0.377384, 0.31487, 0.31487, 0.318242, 0.232838, 0.281712, 0.342579, 0.328603, 0.324872, 0.36309, 0.370445, 0.387226, 0.278302, 0.275179, 0.356642, 0.291804, 0.281712, 0.281712, 0.318242, 0.321458, 0.301917, 0.318242, 0.311707, 0.321458, 0.232838, 0.301917, 0.194234, 0.142424, 0.081712, 0.096677, 0.094817, 0.088832, 0.086953, 0.155435, 0.129801, 0.122885, 0.094817, 0.100716, 0.100716, 0.092881, 0.090864, 0.090864, 0.085092, 0.125101, 0.182256, 0.257454, 0.268042, 0.264545, 0.346032, 0.444081, 0.444081, 0.433034, 0.440853, 0.370445, 0.366687, 0.483068, 0.494003, 0.613573, 0.613573, 0.486429, 0.398279, 0.332115, 0.346032, 0.239899, 0.25406, 0.25031, 0.25031, 0.25406, 0.332115, 0.332115, 0.25031, 0.229226, 0.219301, 0.232838, 0.311707, 0.236433, 0.229226, 0.222385, 0.222385, 0.216401, 0.324872, 0.414856, 0.483068, 0.394753, 0.509769, 0.541878, 0.517562, 0.51388, 0.42561, 0.4292, 0.422041, 0.505461, 0.4292, 0.352862, 0.352862, 0.268042, 0.271506, 0.268042, 0.271506, 0.25031, 0.321458, 0.318242, 0.229226, 0.25031, 0.346032, 0.352862, 0.328603, 0.339168, 0.308712, 0.401658, 0.30533, 0.219301, 0.134866, 0.134866, 0.179055, 0.109221, 0.170161, 0.243554, 0.161087, 0.147574, 0.090864, 0.06184, 0.064632, 0.127496, 0.098513, 0.098513, 0.085092, 0.088832, 0.096677, 0.066181, 0.058088, 0.058088, 0.079919, 0.17593, 0.170161, 0.122885, 0.122885, 0.079919, 0.096677, 0.10481, 0.109221, 0.125101, 0.196879, 0.182256, 0.155435, 0.179055, 0.142424, 0.15008, 0.15008, 0.134866, 0.118441, 0.116183, 0.111485, 0.125101, 0.085092, 0.134866, 0.203355, 0.30533, 0.384043, 0.25406, 0.229226, 0.268042, 0.366687, 0.257454, 0.264545, 0.17593, 0.194234, 0.194234, 0.106997, 0.054297, 0.06312, 0.122885, 0.083462, 0.139895, 0.155435, 0.106997, 0.11371, 0.066181, 0.073402, 0.041405, 0.059222, 0.11371, 0.090864, 0.088832, 0.158265, 0.170161, 0.275179, 0.158265, 0.200174, 0.209395, 0.295083, 0.278302, 0.191378, 0.15284, 0.164327, 0.15284, 0.170161, 0.17593, 0.278302, 0.209395, 0.18812, 0.194234, 0.109221, 0.106997, 0.096677, 0.096677, 0.044297, 0.045352, 0.051831, 0.024393, 0.056825, 0.06312, 0.069024, 0.064632, 0.074921, 0.037156, 0.038858, 0.034068, 0.016257, 0.015078, 0.010131, 0.016021, 0.018415, 0.016528, 0.01078, 0.009483, 0.006619, 0.008075, 0.006194, 0.006619, 0.008075, 0.005734, 0.004247, 0.003053, 0.003478, 0.003997, 0.004736], '')</t>
  </si>
  <si>
    <t>[0, 1, 2, 3, 4, 7, 8, 81, 82, 108, 109, 110, 111, 115]</t>
  </si>
  <si>
    <t xml:space="preserve">F5RR17|F5RR17_9ENTR Uncharacterized protein OS=Enterobacter hormaechei ATCC 49162 </t>
  </si>
  <si>
    <t>([0.18812, 0.236433, 0.288399, 0.321458, 0.229226, 0.268042, 0.298791, 0.36309, 0.398279, 0.324872, 0.264545, 0.26085, 0.380708, 0.374039, 0.476583, 0.380708, 0.342579, 0.339168, 0.332115, 0.295083, 0.335645, 0.433034, 0.342579, 0.268042, 0.271506, 0.328603, 0.328603, 0.239899, 0.209395, 0.173081, 0.257454, 0.352862, 0.390993, 0.366687, 0.278302, 0.182256, 0.275179, 0.271506, 0.200174, 0.203355, 0.232838, 0.232838, 0.15008, 0.225814, 0.196879, 0.194234, 0.222385, 0.225814, 0.31487, 0.318242, 0.278302, 0.18812, 0.179055, 0.173081, 0.11371, 0.11371, 0.182256, 0.185198, 0.216401, 0.200174, 0.206376, 0.21291, 0.247041, 0.243554, 0.243554, 0.352862, 0.352862, 0.36309, 0.271506, 0.268042, 0.275179, 0.356642, 0.454136, 0.454136, 0.36309, 0.349426, 0.356642, 0.268042, 0.268042, 0.271506, 0.394753, 0.398279, 0.318242, 0.318242, 0.41194, 0.318242, 0.311707, 0.324872, 0.243554, 0.26085, 0.236433, 0.203355, 0.161087, 0.125101, 0.096677, 0.144935, 0.21291, 0.301917, 0.414856, 0.366687], '')</t>
  </si>
  <si>
    <t xml:space="preserve">F5RR18|F5RR18_9ENTR Fimbrial protein OS=Enterobacter hormaechei ATCC 49162 </t>
  </si>
  <si>
    <t>([0.002705, 0.003821, 0.003461, 0.00316, 0.003997, 0.003671, 0.003079, 0.003864, 0.003997, 0.003727, 0.004431, 0.003727, 0.003607, 0.003014, 0.003997, 0.004646, 0.004976, 0.006701, 0.00962, 0.018787, 0.020522, 0.032677, 0.034068, 0.06184, 0.109221, 0.120615, 0.203355, 0.219301, 0.161087, 0.15284, 0.25031, 0.194234, 0.335645, 0.25031, 0.288399, 0.219301, 0.257454, 0.155435, 0.129801, 0.155435, 0.132295, 0.203355, 0.185198, 0.194234, 0.118441, 0.118441, 0.129801, 0.074921, 0.132295, 0.158265, 0.239899, 0.155435, 0.225814, 0.194234, 0.291804, 0.321458, 0.366687, 0.380708, 0.36309, 0.295083, 0.264545, 0.179055, 0.18812, 0.219301, 0.206376, 0.311707, 0.318242, 0.257454, 0.239899, 0.247041, 0.275179, 0.173081, 0.247041, 0.137348, 0.098513, 0.106997, 0.078022, 0.10481, 0.102787, 0.21291, 0.25031, 0.257454, 0.346032, 0.271506, 0.209395, 0.209395, 0.222385, 0.222385, 0.257454, 0.324872, 0.31487, 0.321458, 0.398279, 0.335645, 0.349426, 0.40511, 0.394753, 0.458154, 0.366687, 0.374039, 0.346032, 0.332115, 0.332115, 0.243554, 0.278302, 0.264545, 0.264545, 0.155435, 0.147574, 0.167087, 0.206376, 0.222385, 0.144935, 0.092881, 0.132295, 0.18812, 0.206376, 0.179055, 0.118441, 0.179055, 0.10481, 0.067594, 0.116183, 0.116183, 0.18812, 0.209395, 0.295083, 0.25406, 0.359901, 0.356642, 0.342579, 0.349426, 0.335645, 0.42561, 0.525368, 0.444081, 0.384043, 0.384043, 0.384043, 0.450668, 0.461924, 0.56648, 0.707965, 0.648219, 0.529623, 0.494003, 0.494003, 0.454136, 0.494003, 0.490133, 0.40511, 0.390993, 0.335645, 0.349426, 0.25406, 0.173081, 0.18812, 0.219301, 0.129801, 0.094817, 0.094817, 0.056825, 0.066181, 0.055536, 0.067594, 0.116183, 0.116183, 0.094817, 0.134866, 0.144935, 0.15284, 0.236433, 0.21291, 0.257454, 0.247041, 0.349426, 0.447574, 0.517562, 0.59917, 0.648219, 0.754692, 0.754692, 0.759478, 0.626927, 0.534167, 0.541878, 0.51388, 0.545602, 0.613573, 0.585406, 0.58069, 0.525368, 0.51388, 0.509769, 0.5017, 0.517562, 0.444081, 0.394753, 0.387226, 0.41194, 0.41194, 0.422041, 0.352862, 0.4292, 0.42561, 0.468512, 0.458154, 0.390993, 0.394753, 0.321458, 0.318242, 0.31487, 0.349426, 0.349426, 0.298791, 0.291804, 0.225814, 0.284882, 0.308712, 0.311707, 0.278302, 0.264545, 0.194234, 0.209395, 0.236433, 0.281712, 0.308712, 0.308712, 0.342579, 0.335645, 0.398279, 0.398279, 0.41194, 0.311707, 0.321458, 0.40511, 0.408655, 0.472492, 0.465241, 0.472492, 0.440853, 0.447574, 0.521092, 0.604312, 0.685117, 0.517562, 0.545602, 0.461924, 0.505461, 0.5017, 0.509769, 0.422041, 0.436924, 0.4292, 0.545602, 0.541878, 0.509769, 0.447574, 0.436924, 0.41194, 0.40511, 0.342579, 0.25406, 0.25406, 0.268042, 0.268042, 0.36309, 0.401658, 0.450668, 0.42561, 0.505461, 0.505461, 0.56648, 0.461924, 0.42561, 0.342579, 0.342579, 0.36309, 0.4292, 0.454136, 0.5017, 0.497853, 0.56648, 0.685117, 0.685117, 0.585406, 0.58069, 0.486429, 0.468512, 0.422041, 0.339168, 0.239899, 0.236433, 0.275179, 0.352862, 0.384043, 0.458154, 0.450668, 0.394753, 0.394753, 0.377384, 0.370445, 0.31487, 0.288399, 0.298791, 0.219301, 0.288399, 0.288399, 0.398279, 0.384043, 0.401658, 0.472492, 0.538167, 0.458154, 0.444081, 0.440853, 0.380708, 0.380708, 0.398279, 0.468512, 0.468512, 0.472492, 0.472492, 0.541878, 0.5017, 0.418646, 0.408655, 0.41194, 0.384043, 0.356642, 0.268042, 0.25406, 0.264545, 0.291804, 0.384043, 0.408655, 0.408655, 0.408655, 0.408655, 0.370445, 0.356642, 0.339168, 0.308712, 0.31487, 0.284882, 0.335645, 0.380708, 0.472492, 0.36309, 0.401658, 0.324872, 0.335645, 0.324872, 0.324872, 0.30533, 0.257454, 0.203355, 0.164327, 0.196879, 0.164327, 0.161087, 0.125101, 0.102787, 0.096677], '')</t>
  </si>
  <si>
    <t>[134, 141, 142, 143, 144, 177, 178, 179, 180, 181, 182, 183, 184, 185, 186, 187, 188, 189, 190, 191, 192, 193, 194, 195, 242, 243, 244, 245, 246, 248, 249, 250, 254, 255, 256, 270, 271, 272, 280, 282, 283, 284, 285, 286, 312, 323, 324]</t>
  </si>
  <si>
    <t xml:space="preserve">F5RR19|F5RR19_9ENTR Outer membrane usher protein LpfC OS=Enterobacter hormaechei ATCC 49162 </t>
  </si>
  <si>
    <t>([0.006374, 0.008624, 0.00777, 0.006701, 0.006039, 0.00543, 0.006619, 0.005378, 0.006533, 0.007645, 0.008409, 0.00962, 0.009294, 0.013613, 0.015344, 0.026338, 0.031287, 0.016528, 0.029376, 0.044297, 0.029376, 0.043307, 0.025316, 0.045352, 0.044297, 0.073402, 0.118441, 0.127496, 0.247041, 0.26085, 0.26085, 0.301917, 0.264545, 0.370445, 0.311707, 0.295083, 0.191378, 0.170161, 0.275179, 0.281712, 0.247041, 0.284882, 0.318242, 0.418646, 0.359901, 0.483068, 0.490133, 0.505461, 0.374039, 0.271506, 0.194234, 0.206376, 0.127496, 0.167087, 0.094817, 0.170161, 0.173081, 0.26085, 0.398279, 0.422041, 0.401658, 0.401658, 0.408655, 0.42561, 0.321458, 0.370445, 0.222385, 0.158265, 0.164327, 0.295083, 0.377384, 0.450668, 0.440853, 0.444081, 0.436924, 0.575842, 0.480142, 0.356642, 0.356642, 0.268042, 0.243554, 0.170161, 0.109221, 0.11371, 0.106997, 0.109221, 0.106997, 0.139895, 0.209395, 0.139895, 0.125101, 0.106997, 0.060549, 0.076542, 0.106997, 0.050641, 0.03976, 0.060549, 0.074921, 0.081712, 0.134866, 0.142424, 0.229226, 0.318242, 0.194234, 0.194234, 0.281712, 0.200174, 0.243554, 0.239899, 0.206376, 0.142424, 0.196879, 0.257454, 0.203355, 0.229226, 0.342579, 0.342579, 0.26085, 0.349426, 0.236433, 0.216401, 0.222385, 0.216401, 0.21291, 0.243554, 0.147574, 0.094817, 0.144935, 0.106997, 0.122885, 0.216401, 0.268042, 0.21291, 0.203355, 0.222385, 0.225814, 0.219301, 0.219301, 0.301917, 0.298791, 0.311707, 0.25406, 0.278302, 0.278302, 0.275179, 0.346032, 0.339168, 0.42561, 0.436924, 0.529623, 0.408655, 0.433034, 0.433034, 0.433034, 0.359901, 0.366687, 0.377384, 0.291804, 0.291804, 0.216401, 0.206376, 0.298791, 0.36309, 0.342579, 0.30533, 0.308712, 0.31487, 0.433034, 0.418646, 0.414856, 0.346032, 0.433034, 0.401658, 0.418646, 0.440853, 0.454136, 0.36309, 0.349426, 0.352862, 0.359901, 0.454136, 0.465241, 0.377384, 0.387226, 0.291804, 0.321458, 0.298791, 0.191378, 0.182256, 0.120615, 0.118441, 0.17593, 0.17593, 0.167087, 0.147574, 0.083462, 0.137348, 0.206376, 0.203355, 0.295083, 0.268042, 0.257454, 0.257454, 0.346032, 0.335645, 0.308712, 0.318242, 0.339168, 0.458154, 0.450668, 0.538167, 0.4292, 0.332115, 0.332115, 0.339168, 0.377384, 0.40511, 0.408655, 0.408655, 0.332115, 0.335645, 0.359901, 0.366687, 0.281712, 0.271506, 0.191378, 0.301917, 0.301917, 0.281712, 0.173081, 0.182256, 0.164327, 0.26085, 0.352862, 0.295083, 0.194234, 0.194234, 0.264545, 0.206376, 0.182256, 0.161087, 0.15008, 0.158265, 0.106997, 0.179055, 0.116183, 0.170161, 0.164327, 0.15008, 0.185198, 0.275179, 0.232838, 0.185198, 0.209395, 0.209395, 0.26085, 0.377384, 0.366687, 0.374039, 0.328603, 0.332115, 0.476583, 0.480142, 0.394753, 0.454136, 0.444081, 0.465241, 0.444081, 0.447574, 0.447574, 0.318242, 0.295083, 0.328603, 0.346032, 0.30533, 0.232838, 0.229226, 0.229226, 0.243554, 0.239899, 0.25406, 0.216401, 0.122885, 0.069024, 0.122885, 0.125101, 0.066181, 0.066181, 0.066181, 0.055536, 0.058088, 0.137348, 0.086953, 0.05306, 0.047319, 0.05306, 0.085092, 0.05306, 0.024393, 0.028107, 0.027463, 0.03976, 0.064632, 0.100716, 0.167087, 0.164327, 0.100716, 0.185198, 0.182256, 0.21291, 0.179055, 0.182256, 0.167087, 0.264545, 0.352862, 0.436924, 0.418646, 0.414856, 0.505461, 0.557691, 0.401658, 0.40511, 0.454136, 0.476583, 0.384043, 0.377384, 0.332115, 0.352862, 0.374039, 0.328603, 0.281712, 0.352862, 0.352862, 0.349426, 0.352862, 0.339168, 0.25406, 0.257454, 0.161087, 0.155435, 0.139895, 0.247041, 0.209395, 0.196879, 0.173081, 0.161087, 0.167087, 0.191378, 0.25406, 0.216401, 0.324872, 0.377384, 0.335645, 0.339168, 0.318242, 0.349426, 0.370445, 0.342579, 0.281712, 0.394753, 0.398279, 0.450668, 0.324872, 0.25406, 0.170161, 0.164327, 0.18812, 0.120615, 0.120615, 0.125101, 0.098513, 0.102787, 0.064632, 0.047319, 0.045352, 0.047319, 0.020165, 0.019109, 0.037156, 0.046336, 0.044297, 0.048328, 0.034068, 0.073402, 0.116183, 0.185198, 0.158265, 0.161087, 0.236433, 0.179055, 0.17593, 0.222385, 0.219301, 0.179055, 0.26085, 0.232838, 0.137348, 0.232838, 0.222385, 0.15008, 0.179055, 0.111485, 0.111485, 0.185198, 0.179055, 0.139895, 0.118441, 0.139895, 0.203355, 0.206376, 0.194234, 0.222385, 0.229226, 0.229226, 0.335645, 0.328603, 0.328603, 0.387226, 0.387226, 0.40511, 0.450668, 0.342579, 0.42561, 0.332115, 0.335645, 0.239899, 0.328603, 0.356642, 0.370445, 0.268042, 0.257454, 0.30533, 0.275179, 0.264545, 0.264545, 0.232838, 0.144935, 0.167087, 0.137348, 0.118441, 0.106997, 0.074921, 0.139895, 0.081712, 0.111485, 0.098513, 0.167087, 0.164327, 0.100716, 0.054297, 0.116183, 0.06184, 0.074921, 0.083462, 0.049374, 0.05306, 0.067594, 0.122885, 0.134866, 0.194234, 0.232838, 0.25406, 0.257454, 0.268042, 0.278302, 0.318242, 0.335645, 0.335645, 0.328603, 0.414856, 0.51388, 0.490133, 0.63748, 0.557691, 0.541878, 0.517562, 0.497853, 0.497853, 0.509769, 0.414856, 0.422041, 0.422041, 0.30533, 0.390993, 0.370445, 0.374039, 0.352862, 0.281712, 0.275179, 0.243554, 0.15284, 0.122885, 0.132295, 0.132295, 0.116183, 0.06184, 0.118441, 0.122885, 0.111485, 0.111485, 0.179055, 0.18812, 0.179055, 0.278302, 0.203355, 0.21291, 0.216401, 0.225814, 0.182256, 0.122885, 0.144935, 0.229226, 0.173081, 0.167087, 0.158265, 0.164327, 0.25406, 0.15008, 0.15284, 0.137348, 0.134866, 0.079919, 0.079919, 0.048328, 0.049374, 0.086953, 0.081712, 0.111485, 0.069024, 0.142424, 0.219301, 0.222385, 0.26085, 0.377384, 0.377384, 0.377384, 0.398279, 0.398279, 0.40511, 0.414856, 0.384043, 0.398279, 0.422041, 0.440853, 0.444081, 0.447574, 0.436924, 0.339168, 0.291804, 0.398279, 0.398279, 0.384043, 0.377384, 0.288399, 0.268042, 0.18812, 0.111485, 0.098513, 0.109221, 0.191378, 0.191378, 0.257454, 0.25031, 0.30533, 0.232838, 0.311707, 0.31487, 0.321458, 0.433034, 0.450668, 0.41194, 0.318242, 0.335645, 0.339168, 0.394753, 0.370445, 0.374039, 0.444081, 0.545602, 0.534167, 0.545602, 0.447574, 0.352862, 0.264545, 0.26085, 0.243554, 0.25406, 0.26085, 0.247041, 0.25031, 0.278302, 0.278302, 0.377384, 0.36309, 0.374039, 0.349426, 0.394753, 0.468512, 0.5017, 0.486429, 0.408655, 0.366687, 0.370445, 0.461924, 0.465241, 0.483068, 0.545602, 0.529623, 0.433034, 0.436924, 0.440853, 0.408655, 0.41194, 0.318242, 0.318242, 0.232838, 0.278302, 0.271506, 0.271506, 0.275179, 0.278302, 0.346032, 0.374039, 0.465241, 0.422041, 0.505461, 0.414856, 0.414856, 0.342579, 0.390993, 0.390993, 0.377384, 0.374039, 0.288399, 0.328603, 0.335645, 0.418646, 0.321458, 0.311707, 0.225814, 0.225814, 0.161087, 0.161087, 0.170161, 0.185198, 0.147574, 0.144935, 0.222385, 0.232838, 0.243554, 0.239899, 0.17593, 0.111485, 0.161087, 0.182256, 0.243554, 0.236433, 0.196879, 0.247041, 0.264545, 0.291804, 0.30533, 0.414856, 0.436924, 0.42561, 0.318242, 0.408655, 0.408655, 0.30533, 0.308712, 0.377384, 0.422041, 0.497853, 0.613573, 0.59917, 0.58069, 0.505461, 0.447574, 0.436924, 0.5017, 0.494003, 0.480142, 0.458154, 0.390993, 0.295083, 0.301917, 0.374039, 0.374039, 0.384043, 0.41194, 0.401658, 0.321458, 0.324872, 0.332115, 0.295083, 0.30533, 0.308712, 0.335645, 0.414856, 0.468512, 0.374039, 0.380708, 0.394753, 0.414856, 0.458154, 0.541878, 0.534167, 0.458154, 0.450668, 0.370445, 0.346032, 0.380708, 0.461924, 0.444081, 0.433034, 0.433034, 0.370445, 0.384043, 0.31487, 0.268042, 0.268042, 0.243554, 0.225814, 0.295083, 0.284882, 0.191378, 0.191378, 0.125101, 0.18812, 0.134866, 0.134866, 0.125101, 0.10481, 0.06312, 0.064632, 0.03976, 0.049374, 0.0704, 0.11371, 0.191378, 0.155435, 0.170161, 0.158265, 0.158265, 0.132295, 0.132295, 0.17593, 0.194234, 0.216401, 0.161087, 0.229226, 0.308712, 0.418646, 0.422041, 0.5017, 0.497853, 0.557691, 0.56648, 0.570702, 0.545602, 0.472492, 0.490133, 0.4292, 0.549308, 0.549308, 0.585406, 0.585406, 0.585406, 0.468512, 0.458154, 0.521092, 0.5017, 0.4292, 0.447574, 0.465241, 0.465241, 0.465241, 0.5017, 0.41194, 0.41194, 0.352862, 0.394753, 0.356642, 0.30533, 0.308712, 0.321458, 0.321458, 0.332115, 0.366687, 0.454136, 0.538167, 0.450668, 0.458154, 0.534167, 0.534167, 0.408655, 0.40511, 0.332115, 0.328603, 0.398279, 0.366687, 0.433034, 0.390993, 0.461924, 0.585406, 0.56648, 0.458154, 0.4292, 0.418646, 0.335645, 0.328603, 0.264545, 0.356642, 0.268042, 0.268042, 0.209395, 0.291804, 0.264545, 0.321458, 0.295083, 0.268042, 0.275179, 0.225814, 0.243554, 0.247041], '')</t>
  </si>
  <si>
    <t>[47, 75, 150, 211, 319, 320, 471, 473, 474, 475, 476, 479, 579, 580, 581, 599, 607, 608, 626, 674, 675, 676, 677, 680, 706, 707, 755, 757, 758, 759, 760, 764, 765, 766, 767, 768, 771, 772, 778, 791, 794, 795, 805, 806]</t>
  </si>
  <si>
    <t xml:space="preserve">F5RR20|F5RR20_9ENTR Fimbrial chaperone OS=Enterobacter hormaechei ATCC 49162 </t>
  </si>
  <si>
    <t>([0.027463, 0.031287, 0.020876, 0.020876, 0.017797, 0.024393, 0.033407, 0.035586, 0.047319, 0.03976, 0.050641, 0.055536, 0.074921, 0.050641, 0.033407, 0.041405, 0.042364, 0.079919, 0.139895, 0.179055, 0.179055, 0.125101, 0.086953, 0.161087, 0.209395, 0.278302, 0.278302, 0.278302, 0.324872, 0.26085, 0.298791, 0.194234, 0.219301, 0.158265, 0.21291, 0.288399, 0.288399, 0.301917, 0.295083, 0.26085, 0.194234, 0.30533, 0.275179, 0.288399, 0.182256, 0.185198, 0.179055, 0.109221, 0.074921, 0.073402, 0.111485, 0.137348, 0.232838, 0.243554, 0.318242, 0.318242, 0.318242, 0.377384, 0.332115, 0.30533, 0.359901, 0.31487, 0.206376, 0.236433, 0.318242, 0.4292, 0.444081, 0.366687, 0.356642, 0.42561, 0.332115, 0.339168, 0.352862, 0.366687, 0.366687, 0.359901, 0.377384, 0.366687, 0.275179, 0.308712, 0.25406, 0.239899, 0.25406, 0.339168, 0.40511, 0.40511, 0.40511, 0.30533, 0.408655, 0.529623, 0.538167, 0.648219, 0.657645, 0.618285, 0.521092, 0.40511, 0.308712, 0.219301, 0.225814, 0.225814, 0.216401, 0.275179, 0.18812, 0.25031, 0.271506, 0.268042, 0.288399, 0.257454, 0.349426, 0.321458, 0.321458, 0.321458, 0.332115, 0.243554, 0.257454, 0.26085, 0.374039, 0.408655, 0.480142, 0.465241, 0.549308, 0.444081, 0.465241, 0.472492, 0.401658, 0.288399, 0.291804, 0.291804, 0.308712, 0.308712, 0.236433, 0.225814, 0.219301, 0.216401, 0.268042, 0.229226, 0.291804, 0.25406, 0.225814, 0.243554, 0.239899, 0.17593, 0.271506, 0.185198, 0.25031, 0.346032, 0.440853, 0.444081, 0.41194, 0.401658, 0.31487, 0.387226, 0.366687, 0.339168, 0.339168, 0.390993, 0.418646, 0.440853, 0.374039, 0.374039, 0.30533, 0.30533, 0.288399, 0.200174, 0.295083, 0.225814, 0.229226, 0.173081, 0.173081, 0.182256, 0.179055, 0.243554, 0.179055, 0.209395, 0.247041, 0.257454, 0.232838, 0.196879, 0.118441, 0.191378, 0.301917, 0.36309, 0.380708, 0.476583, 0.585406, 0.59917, 0.58069, 0.608892, 0.613573, 0.59917, 0.557691, 0.549308, 0.562014, 0.666105, 0.562014, 0.545602, 0.42561, 0.418646, 0.4292, 0.433034, 0.440853, 0.42561, 0.328603, 0.318242, 0.295083, 0.222385, 0.209395, 0.271506, 0.25031, 0.308712, 0.308712, 0.346032, 0.374039, 0.295083, 0.268042, 0.308712, 0.288399, 0.36309, 0.342579, 0.349426, 0.4292, 0.380708, 0.332115, 0.476583], '')</t>
  </si>
  <si>
    <t>[89, 90, 91, 92, 93, 94, 120, 184, 185, 186, 187, 188, 189, 190, 191, 192, 193, 194, 195]</t>
  </si>
  <si>
    <t xml:space="preserve">F5RR21|F5RR21_9ENTR Fimbrial protein OS=Enterobacter hormaechei ATCC 49162 </t>
  </si>
  <si>
    <t>([0.03976, 0.043307, 0.047319, 0.067594, 0.045352, 0.034068, 0.026338, 0.034884, 0.044297, 0.06184, 0.074921, 0.06312, 0.040537, 0.056825, 0.056825, 0.05306, 0.083462, 0.098513, 0.15284, 0.132295, 0.209395, 0.239899, 0.268042, 0.222385, 0.236433, 0.284882, 0.356642, 0.398279, 0.401658, 0.401658, 0.401658, 0.401658, 0.465241, 0.545602, 0.58069, 0.517562, 0.436924, 0.433034, 0.339168, 0.342579, 0.401658, 0.384043, 0.30533, 0.308712, 0.311707, 0.225814, 0.25406, 0.185198, 0.225814, 0.158265, 0.164327, 0.185198, 0.164327, 0.161087, 0.155435, 0.167087, 0.209395, 0.288399, 0.222385, 0.332115, 0.26085, 0.26085, 0.239899, 0.247041, 0.219301, 0.281712, 0.366687, 0.291804, 0.271506, 0.271506, 0.370445, 0.377384, 0.288399, 0.339168, 0.342579, 0.352862, 0.377384, 0.390993, 0.414856, 0.374039, 0.352862, 0.342579, 0.352862, 0.324872, 0.418646, 0.461924, 0.394753, 0.422041, 0.541878, 0.626927, 0.538167, 0.538167, 0.525368, 0.525368, 0.468512, 0.408655, 0.335645, 0.206376, 0.216401, 0.191378, 0.295083, 0.295083, 0.387226, 0.374039, 0.444081, 0.433034, 0.394753, 0.472492, 0.370445, 0.271506, 0.311707, 0.31487, 0.295083, 0.332115, 0.387226, 0.414856, 0.472492, 0.51388, 0.59917, 0.585406, 0.585406, 0.509769, 0.521092, 0.450668, 0.444081, 0.36309, 0.275179, 0.311707, 0.30533, 0.384043, 0.454136, 0.436924, 0.490133, 0.461924, 0.352862, 0.342579, 0.374039, 0.374039, 0.40511, 0.380708, 0.374039, 0.366687, 0.418646, 0.422041, 0.450668, 0.494003, 0.59014, 0.720929, 0.73685, 0.73685, 0.741537, 0.707965, 0.73685, 0.648219, 0.690604, 0.666105, 0.58069, 0.509769, 0.486429, 0.418646, 0.483068, 0.476583, 0.5017, 0.497853, 0.497853, 0.557691, 0.440853, 0.444081, 0.394753, 0.374039, 0.387226, 0.321458, 0.359901, 0.31487, 0.328603, 0.324872, 0.4292, 0.41194, 0.374039, 0.36309, 0.380708, 0.291804, 0.311707, 0.278302, 0.25406, 0.219301, 0.167087, 0.222385, 0.17593, 0.170161, 0.134866, 0.086953, 0.106997], '')</t>
  </si>
  <si>
    <t>[33, 34, 35, 88, 89, 90, 91, 92, 93, 117, 118, 119, 120, 121, 122, 146, 147, 148, 149, 150, 151, 152, 153, 154, 155, 156, 157, 162, 165]</t>
  </si>
  <si>
    <t xml:space="preserve">F5RR23|F5RR23_9ENTR GntR family transcriptional regulator OS=Enterobacter hormaechei ATCC 49162 </t>
  </si>
  <si>
    <t>([0.301917, 0.194234, 0.200174, 0.25406, 0.275179, 0.219301, 0.239899, 0.243554, 0.18812, 0.137348, 0.173081, 0.21291, 0.311707, 0.387226, 0.335645, 0.31487, 0.301917, 0.31487, 0.366687, 0.359901, 0.268042, 0.288399, 0.349426, 0.387226, 0.370445, 0.390993, 0.377384, 0.366687, 0.366687, 0.458154, 0.468512, 0.458154, 0.380708, 0.366687, 0.349426, 0.444081, 0.42561, 0.370445, 0.359901, 0.408655, 0.390993, 0.394753, 0.335645, 0.366687, 0.271506, 0.216401, 0.209395, 0.301917, 0.324872, 0.288399, 0.203355, 0.200174, 0.194234, 0.247041, 0.239899, 0.25031, 0.243554, 0.247041, 0.328603, 0.232838, 0.158265, 0.17593, 0.155435, 0.182256, 0.182256, 0.268042, 0.339168, 0.239899, 0.222385, 0.232838, 0.30533, 0.394753, 0.387226, 0.324872, 0.342579, 0.384043, 0.298791, 0.295083, 0.298791, 0.209395, 0.281712, 0.359901, 0.377384, 0.494003, 0.521092, 0.529623, 0.418646, 0.408655, 0.401658, 0.414856, 0.31487, 0.225814, 0.225814, 0.284882, 0.342579, 0.342579, 0.281712, 0.275179, 0.291804, 0.291804, 0.370445, 0.408655, 0.366687, 0.25406, 0.25406, 0.194234, 0.164327, 0.216401, 0.21291, 0.295083, 0.288399, 0.384043, 0.440853, 0.436924, 0.461924, 0.486429, 0.480142, 0.418646, 0.51388, 0.468512, 0.394753, 0.284882, 0.295083, 0.295083, 0.398279, 0.398279, 0.422041, 0.444081, 0.490133, 0.534167, 0.575842, 0.472492, 0.433034, 0.458154, 0.454136, 0.4292, 0.418646, 0.352862, 0.433034, 0.324872, 0.359901, 0.342579, 0.4292, 0.332115, 0.335645, 0.346032, 0.311707, 0.311707, 0.321458, 0.324872, 0.229226, 0.167087, 0.173081, 0.132295, 0.144935, 0.137348, 0.132295, 0.125101, 0.179055, 0.102787, 0.106997, 0.109221, 0.111485, 0.079919, 0.139895, 0.158265, 0.144935, 0.116183, 0.116183, 0.120615, 0.109221, 0.155435, 0.219301, 0.295083, 0.342579, 0.239899, 0.167087, 0.142424, 0.173081, 0.203355, 0.243554, 0.243554, 0.209395, 0.301917, 0.298791, 0.288399, 0.30533, 0.318242, 0.394753, 0.41194, 0.374039, 0.311707, 0.232838, 0.232838, 0.209395, 0.167087, 0.179055, 0.225814, 0.291804, 0.264545, 0.200174, 0.278302, 0.352862, 0.352862, 0.342579, 0.422041, 0.390993, 0.346032, 0.308712, 0.275179, 0.268042, 0.216401, 0.278302, 0.25031, 0.17593, 0.209395, 0.291804, 0.374039, 0.31487, 0.311707, 0.30533, 0.222385, 0.219301, 0.26085, 0.295083, 0.30533, 0.278302, 0.30533, 0.346032, 0.342579, 0.374039, 0.268042, 0.352862, 0.356642, 0.374039, 0.480142, 0.468512, 0.476583, 0.468512, 0.58069, 0.476583, 0.472492, 0.608892, 0.613573, 0.613573, 0.604312, 0.553315, 0.575842, 0.557691, 0.525368, 0.549308, 0.529623, 0.675549, 0.653063, 0.626927, 0.798249, 0.712013], '')</t>
  </si>
  <si>
    <t>[84, 85, 118, 129, 130, 239, 242, 243, 244, 245, 246, 247, 248, 249, 250, 251, 252, 253, 254, 255, 256]</t>
  </si>
  <si>
    <t xml:space="preserve">F5RR25|F5RR25_9ENTR MFS family major facilitator transporter ProP OS=Enterobacter hormaechei ATCC 49162 </t>
  </si>
  <si>
    <t>([0.050641, 0.029376, 0.015078, 0.024393, 0.043307, 0.056825, 0.096677, 0.043307, 0.054297, 0.069024, 0.034884, 0.047319, 0.032017, 0.034068, 0.018787, 0.010672, 0.008002, 0.007315, 0.007031, 0.006619, 0.004646, 0.003555, 0.003366, 0.004135, 0.002761, 0.002662, 0.002705, 0.00155, 0.002555, 0.002662, 0.002396, 0.003212, 0.002705, 0.003757, 0.003671, 0.003607, 0.004431, 0.006374, 0.009294, 0.006533, 0.010131, 0.013613, 0.023963, 0.023963, 0.030003, 0.031287, 0.027463, 0.027463, 0.0704, 0.0704, 0.033407, 0.043307, 0.0704, 0.060549, 0.030611, 0.06312, 0.094817, 0.094817, 0.03976, 0.020165, 0.038042, 0.020522, 0.025316, 0.012491, 0.021816, 0.017797, 0.018415, 0.011106, 0.009483, 0.009096, 0.009728, 0.01078, 0.010672, 0.009865, 0.014315, 0.018415, 0.018787, 0.023963, 0.031287, 0.06184, 0.071867, 0.036378, 0.044297, 0.020522, 0.038042, 0.023963, 0.016826, 0.014586, 0.012727, 0.015694, 0.009483, 0.007315, 0.009483, 0.006701, 0.006482, 0.006567, 0.006894, 0.004976, 0.004414, 0.004513, 0.004414, 0.00407, 0.005734, 0.007495, 0.008156, 0.008624, 0.007555, 0.007645, 0.013016, 0.013016, 0.008525, 0.013613, 0.016826, 0.010221, 0.017138, 0.010221, 0.009865, 0.009977, 0.013437, 0.013016, 0.014586, 0.016257, 0.023534, 0.01227, 0.01227, 0.012727, 0.008002, 0.011669, 0.023087, 0.011518, 0.018787, 0.043307, 0.043307, 0.045352, 0.056825, 0.058088, 0.088832, 0.069024, 0.0704, 0.045352, 0.069024, 0.058088, 0.040537, 0.025762, 0.032017, 0.030003, 0.025316, 0.06312, 0.034068, 0.029376, 0.051831, 0.051831, 0.041405, 0.038858, 0.038042, 0.047319, 0.023087, 0.027463, 0.034884, 0.023534, 0.024393, 0.012727, 0.014315, 0.017447, 0.032017, 0.050641, 0.024826, 0.059222, 0.045352, 0.051831, 0.026338, 0.018415, 0.023963, 0.023963, 0.019109, 0.01078, 0.010672, 0.021816, 0.013016, 0.008525, 0.008409, 0.013016, 0.014783, 0.008409, 0.006078, 0.00543, 0.003997, 0.00407, 0.002976, 0.003341, 0.004483, 0.005992, 0.006482, 0.006421, 0.004358, 0.003607, 0.003963, 0.004611, 0.004315, 0.005872, 0.008525, 0.013821, 0.008624, 0.009865, 0.016826, 0.019109, 0.024393, 0.048328, 0.046336, 0.069024, 0.054297, 0.047319, 0.021816, 0.026892, 0.026892, 0.06184, 0.120615, 0.102787, 0.10481, 0.098513, 0.060549, 0.06312, 0.058088, 0.047319, 0.026892, 0.014315, 0.014315, 0.016021, 0.016826, 0.032677, 0.025316, 0.020522, 0.0198, 0.044297, 0.059222, 0.058088, 0.058088, 0.032017, 0.047319, 0.046336, 0.024393, 0.017797, 0.016528, 0.011903, 0.029376, 0.033407, 0.031287, 0.064632, 0.055536, 0.054297, 0.025762, 0.028695, 0.019401, 0.011106, 0.008075, 0.008156, 0.00558, 0.003727, 0.003924, 0.004431, 0.003177, 0.003431, 0.003607, 0.002512, 0.002078, 0.001408, 0.001417, 0.001434, 0.001288, 0.000833, 0.000567, 0.001142, 0.001434, 0.001434, 0.001692, 0.002366, 0.00231, 0.002705, 0.004135, 0.003461, 0.003079, 0.003109, 0.003478, 0.005223, 0.007555, 0.010131, 0.009401, 0.009483, 0.016528, 0.016528, 0.017138, 0.01204, 0.01078, 0.006619, 0.009483, 0.01227, 0.01227, 0.010221, 0.013613, 0.008804, 0.009483, 0.007645, 0.00962, 0.011342, 0.007091, 0.005992, 0.005623, 0.008156, 0.012727, 0.008075, 0.009096, 0.011342, 0.020876, 0.020165, 0.026892, 0.017447, 0.014075, 0.010221, 0.01204, 0.007315, 0.008075, 0.007877, 0.01204, 0.010672, 0.010509, 0.010372, 0.008804, 0.007555, 0.005249, 0.003804, 0.005086, 0.003431, 0.004247, 0.004315, 0.004414, 0.00543, 0.004899, 0.004899, 0.004358, 0.00292, 0.004358, 0.00543, 0.005503, 0.003864, 0.003276, 0.002366, 0.002606, 0.003671, 0.003555, 0.004247, 0.004646, 0.004899, 0.006795, 0.005378, 0.005683, 0.00543, 0.005503, 0.006245, 0.007422, 0.011342, 0.013016, 0.010672, 0.009096, 0.015078, 0.013821, 0.014075, 0.031287, 0.051831, 0.064632, 0.088832, 0.120615, 0.142424, 0.139895, 0.139895, 0.098513, 0.071867, 0.03976, 0.027463, 0.045352, 0.042364, 0.020522, 0.038858, 0.05306, 0.032017, 0.029376, 0.066181, 0.088832, 0.054297, 0.050641, 0.043307, 0.044297, 0.044297, 0.058088, 0.041405, 0.045352, 0.046336, 0.032017, 0.045352, 0.045352, 0.045352, 0.024826, 0.05306, 0.040537, 0.043307, 0.096677, 0.050641, 0.027463, 0.031287, 0.021816, 0.013016, 0.012491, 0.011342, 0.013016, 0.010509, 0.008624, 0.006374, 0.007555, 0.009294, 0.009294, 0.009865, 0.009865, 0.010509, 0.006701, 0.00777, 0.006142, 0.004577, 0.004388, 0.005872, 0.007177, 0.010221, 0.018106, 0.021381, 0.043307, 0.034068, 0.028107, 0.041405, 0.055536, 0.060549, 0.064632, 0.0704, 0.078022, 0.054297, 0.083462, 0.18812, 0.147574, 0.203355], '')</t>
  </si>
  <si>
    <t xml:space="preserve">F5RR28|F5RR28_9ENTR HTH-type transcriptional activator IlvY OS=Enterobacter hormaechei ATCC 49162 </t>
  </si>
  <si>
    <t>([0.086953, 0.05306, 0.059222, 0.096677, 0.125101, 0.15284, 0.191378, 0.118441, 0.147574, 0.173081, 0.196879, 0.196879, 0.18812, 0.243554, 0.216401, 0.21291, 0.225814, 0.225814, 0.288399, 0.394753, 0.483068, 0.394753, 0.480142, 0.505461, 0.5017, 0.414856, 0.4292, 0.422041, 0.450668, 0.461924, 0.480142, 0.490133, 0.436924, 0.440853, 0.476583, 0.549308, 0.454136, 0.414856, 0.352862, 0.31487, 0.328603, 0.335645, 0.414856, 0.422041, 0.356642, 0.352862, 0.359901, 0.356642, 0.374039, 0.4292, 0.414856, 0.418646, 0.42561, 0.42561, 0.418646, 0.321458, 0.182256, 0.229226, 0.342579, 0.418646, 0.42561, 0.332115, 0.236433, 0.25031, 0.158265, 0.225814, 0.229226, 0.225814, 0.219301, 0.209395, 0.243554, 0.155435, 0.15284, 0.144935, 0.222385, 0.225814, 0.349426, 0.458154, 0.401658, 0.390993, 0.384043, 0.394753, 0.394753, 0.483068, 0.380708, 0.36309, 0.281712, 0.271506, 0.284882, 0.291804, 0.26085, 0.225814, 0.225814, 0.21291, 0.209395, 0.132295, 0.155435, 0.155435, 0.094817, 0.094817, 0.102787, 0.100716, 0.046336, 0.076542, 0.06312, 0.118441, 0.21291, 0.31487, 0.311707, 0.31487, 0.321458, 0.26085, 0.284882, 0.291804, 0.301917, 0.301917, 0.387226, 0.370445, 0.311707, 0.374039, 0.472492, 0.4292, 0.398279, 0.529623, 0.525368, 0.480142, 0.390993, 0.394753, 0.36309, 0.384043, 0.422041, 0.418646, 0.422041, 0.398279, 0.387226, 0.349426, 0.342579, 0.335645, 0.349426, 0.394753, 0.4292, 0.328603, 0.387226, 0.422041, 0.374039, 0.308712, 0.349426, 0.311707, 0.30533, 0.264545, 0.167087, 0.209395, 0.206376, 0.206376, 0.206376, 0.229226, 0.194234, 0.127496, 0.078022, 0.054297, 0.056825, 0.044297, 0.045352, 0.045352, 0.026892, 0.038858, 0.038858, 0.046336, 0.096677, 0.102787, 0.074921, 0.122885, 0.074921, 0.076542, 0.125101, 0.167087, 0.247041, 0.219301, 0.298791, 0.394753, 0.352862, 0.352862, 0.268042, 0.26085, 0.196879, 0.243554, 0.229226, 0.308712, 0.311707, 0.324872, 0.25031, 0.335645, 0.332115, 0.398279, 0.288399, 0.308712, 0.200174, 0.116183, 0.109221, 0.106997, 0.098513, 0.15284, 0.132295, 0.15008, 0.229226, 0.278302, 0.332115, 0.318242, 0.216401, 0.134866, 0.098513, 0.15284, 0.106997, 0.109221, 0.111485, 0.182256, 0.182256, 0.232838, 0.288399, 0.324872, 0.328603, 0.295083, 0.216401, 0.191378, 0.196879, 0.200174, 0.132295, 0.116183, 0.076542, 0.111485, 0.120615, 0.085092, 0.092881, 0.147574, 0.098513, 0.064632, 0.036378, 0.036378, 0.047319, 0.058088, 0.102787, 0.111485, 0.15284, 0.15284, 0.173081, 0.264545, 0.257454, 0.257454, 0.222385, 0.200174, 0.15284, 0.239899, 0.321458, 0.298791, 0.298791, 0.380708, 0.450668, 0.553315, 0.56648, 0.436924, 0.447574, 0.339168, 0.332115, 0.243554, 0.239899, 0.219301, 0.216401, 0.219301, 0.288399, 0.318242, 0.324872, 0.408655, 0.408655, 0.433034, 0.352862, 0.25406, 0.25406, 0.222385, 0.125101, 0.059222, 0.11371, 0.06312, 0.06312, 0.0704, 0.11371, 0.170161, 0.167087, 0.134866, 0.111485, 0.088832, 0.069024, 0.10481, 0.078022, 0.048328, 0.024826, 0.038858], '')</t>
  </si>
  <si>
    <t>[23, 24, 35, 123, 124, 257, 258]</t>
  </si>
  <si>
    <t xml:space="preserve">F5RR32|F5RR32_9ENTR Acetolactate synthase OS=Enterobacter hormaechei ATCC 49162 </t>
  </si>
  <si>
    <t>([0.328603, 0.182256, 0.247041, 0.332115, 0.380708, 0.41194, 0.324872, 0.366687, 0.398279, 0.342579, 0.281712, 0.311707, 0.271506, 0.203355, 0.200174, 0.206376, 0.281712, 0.308712, 0.271506, 0.268042, 0.209395, 0.139895, 0.232838, 0.194234, 0.179055, 0.144935, 0.15008, 0.229226, 0.18812, 0.18812, 0.268042, 0.318242, 0.311707, 0.394753, 0.377384, 0.370445, 0.275179, 0.284882, 0.196879, 0.308712, 0.239899, 0.298791, 0.374039, 0.408655, 0.444081, 0.465241, 0.418646, 0.418646, 0.332115, 0.281712, 0.17593, 0.167087, 0.194234, 0.125101, 0.116183, 0.185198, 0.120615, 0.134866, 0.134866, 0.144935, 0.120615, 0.182256, 0.147574, 0.129801, 0.06312, 0.037156, 0.030611, 0.047319, 0.045352, 0.079919, 0.132295, 0.219301, 0.219301, 0.219301, 0.216401, 0.222385, 0.194234, 0.25031, 0.298791, 0.257454, 0.31487, 0.324872, 0.281712, 0.352862, 0.36309, 0.483068, 0.632174], '')</t>
  </si>
  <si>
    <t>[86]</t>
  </si>
  <si>
    <t xml:space="preserve">F5RR34|F5RR34_9ENTR Competence protein ComM OS=Enterobacter hormaechei ATCC 49162 </t>
  </si>
  <si>
    <t>([0.699094, 0.703578, 0.505461, 0.418646, 0.394753, 0.370445, 0.390993, 0.436924, 0.450668, 0.380708, 0.359901, 0.398279, 0.301917, 0.291804, 0.216401, 0.155435, 0.088832, 0.096677, 0.167087, 0.129801, 0.098513, 0.050641, 0.050641, 0.06184, 0.090864, 0.090864, 0.132295, 0.081712, 0.038858, 0.03976, 0.042364, 0.06312, 0.03976, 0.071867, 0.042364, 0.064632, 0.10481, 0.167087, 0.100716, 0.118441, 0.139895, 0.10481, 0.185198, 0.120615, 0.120615, 0.120615, 0.088832, 0.088832, 0.158265, 0.257454, 0.268042, 0.268042, 0.243554, 0.335645, 0.288399, 0.377384, 0.394753, 0.387226, 0.318242, 0.408655, 0.377384, 0.346032, 0.335645, 0.232838, 0.324872, 0.394753, 0.390993, 0.390993, 0.321458, 0.200174, 0.219301, 0.179055, 0.243554, 0.239899, 0.134866, 0.170161, 0.096677, 0.092881, 0.05306, 0.066181, 0.078022, 0.06312, 0.085092, 0.088832, 0.179055, 0.167087, 0.18812, 0.18812, 0.271506, 0.308712, 0.324872, 0.308712, 0.26085, 0.295083, 0.203355, 0.271506, 0.173081, 0.236433, 0.15284, 0.158265, 0.161087, 0.116183, 0.137348, 0.142424, 0.229226, 0.132295, 0.129801, 0.122885, 0.147574, 0.15008, 0.094817, 0.155435, 0.142424, 0.15008, 0.139895, 0.137348, 0.11371, 0.185198, 0.232838, 0.232838, 0.284882, 0.236433, 0.278302, 0.281712, 0.229226, 0.147574, 0.216401, 0.222385, 0.15284, 0.155435, 0.155435, 0.203355, 0.129801, 0.129801, 0.191378, 0.15008, 0.167087, 0.25031, 0.222385, 0.129801, 0.194234, 0.194234, 0.271506, 0.257454, 0.271506, 0.21291, 0.209395, 0.158265, 0.137348, 0.200174, 0.18812, 0.196879, 0.196879, 0.284882, 0.30533, 0.243554, 0.271506, 0.271506, 0.164327, 0.164327, 0.271506, 0.268042, 0.295083, 0.216401, 0.15008, 0.098513, 0.134866, 0.209395, 0.278302, 0.229226, 0.229226, 0.232838, 0.164327, 0.125101, 0.106997, 0.054297, 0.049374, 0.056825, 0.092881, 0.15284, 0.185198, 0.182256, 0.125101, 0.109221, 0.185198, 0.295083, 0.370445, 0.422041, 0.433034, 0.440853, 0.549308, 0.465241, 0.414856, 0.517562, 0.642678, 0.680603, 0.827927, 0.905695, 0.903857, 0.84206, 0.846163, 0.852992, 0.73685, 0.798249, 0.827927, 0.819762, 0.801317, 0.801317, 0.779859, 0.767246, 0.745909, 0.685117, 0.661982, 0.728858, 0.562014, 0.557691, 0.529623, 0.461924, 0.450668, 0.433034, 0.525368, 0.538167, 0.436924, 0.444081, 0.390993, 0.30533, 0.295083, 0.31487, 0.335645, 0.335645, 0.349426, 0.352862, 0.377384, 0.468512, 0.422041, 0.433034, 0.398279, 0.42561, 0.447574, 0.366687, 0.377384, 0.370445, 0.288399, 0.288399, 0.398279, 0.509769, 0.521092, 0.534167, 0.505461, 0.480142, 0.494003, 0.458154, 0.377384, 0.401658, 0.387226, 0.390993, 0.444081, 0.384043, 0.284882, 0.291804, 0.295083, 0.222385, 0.222385, 0.295083, 0.380708, 0.349426, 0.247041, 0.332115, 0.318242, 0.324872, 0.216401, 0.200174, 0.222385, 0.298791, 0.311707, 0.219301, 0.243554, 0.268042, 0.384043, 0.494003, 0.5017, 0.59508, 0.642678, 0.642678, 0.549308, 0.549308, 0.521092, 0.575842, 0.497853, 0.5017, 0.486429, 0.618285, 0.618285, 0.509769, 0.549308, 0.51388, 0.680603, 0.685117, 0.707965, 0.545602, 0.534167, 0.444081, 0.414856, 0.447574, 0.458154, 0.541878, 0.440853, 0.387226, 0.31487, 0.298791, 0.308712, 0.321458, 0.243554, 0.271506, 0.374039, 0.236433, 0.25406, 0.225814, 0.225814, 0.155435, 0.164327, 0.17593, 0.219301, 0.17593, 0.173081, 0.17593, 0.196879, 0.196879, 0.284882, 0.384043, 0.465241, 0.465241, 0.359901, 0.447574, 0.339168, 0.321458, 0.42561, 0.418646, 0.418646, 0.387226, 0.454136, 0.444081, 0.4292, 0.370445, 0.480142, 0.447574, 0.447574, 0.311707, 0.41194, 0.321458, 0.26085, 0.229226, 0.194234, 0.247041, 0.25406, 0.356642, 0.356642, 0.384043, 0.384043, 0.384043, 0.418646, 0.328603, 0.4292, 0.433034, 0.541878, 0.51388, 0.557691, 0.541878, 0.570702, 0.56648, 0.707965, 0.798249, 0.84206, 0.874069, 0.823549, 0.808535, 0.666105, 0.562014, 0.525368, 0.51388, 0.42561, 0.414856, 0.505461, 0.525368, 0.41194, 0.321458, 0.328603, 0.311707, 0.21291, 0.301917, 0.21291, 0.185198, 0.116183, 0.11371, 0.06312, 0.122885, 0.078022, 0.15284, 0.25406, 0.288399, 0.288399, 0.288399, 0.21291, 0.209395, 0.18812, 0.26085, 0.339168, 0.298791, 0.298791, 0.401658, 0.398279, 0.480142, 0.480142, 0.538167, 0.494003, 0.517562, 0.480142, 0.585406, 0.545602, 0.436924, 0.31487, 0.288399, 0.339168, 0.4292, 0.40511, 0.390993, 0.4292, 0.339168, 0.342579, 0.342579, 0.349426, 0.352862, 0.352862, 0.275179, 0.311707, 0.311707, 0.377384, 0.298791, 0.295083, 0.311707, 0.346032, 0.436924, 0.370445, 0.398279, 0.398279, 0.318242, 0.236433, 0.225814, 0.232838, 0.271506, 0.243554, 0.247041, 0.239899, 0.21291, 0.295083, 0.17593, 0.134866, 0.142424, 0.219301, 0.216401, 0.134866, 0.164327, 0.161087, 0.147574, 0.15008, 0.088832, 0.155435, 0.15008, 0.147574, 0.18812, 0.094817, 0.118441, 0.106997, 0.060549, 0.040537, 0.041405, 0.05306, 0.071867, 0.066181, 0.066181, 0.03976, 0.056825, 0.056825, 0.036378, 0.076542, 0.076542, 0.081712, 0.102787, 0.170161, 0.102787, 0.129801, 0.222385, 0.209395, 0.225814, 0.225814, 0.318242, 0.324872, 0.366687, 0.311707, 0.318242, 0.219301, 0.284882, 0.284882, 0.18812, 0.264545, 0.25031, 0.170161, 0.161087, 0.081712, 0.086953, 0.090864, 0.086953, 0.090864, 0.076542, 0.040537, 0.059222, 0.043307, 0.031287, 0.028107, 0.038858, 0.028107, 0.042364, 0.030611, 0.026338, 0.044297, 0.025316], '')</t>
  </si>
  <si>
    <t>[0, 1, 2, 190, 193, 194, 195, 196, 197, 198, 199, 200, 201, 202, 203, 204, 205, 206, 207, 208, 209, 210, 211, 212, 213, 214, 215, 216, 220, 221, 245, 246, 247, 248, 280, 281, 282, 283, 284, 285, 286, 287, 289, 291, 292, 293, 294, 295, 296, 297, 298, 299, 300, 305, 364, 365, 366, 367, 368, 369, 370, 371, 372, 373, 374, 375, 376, 377, 378, 379, 382, 383, 413, 415, 417, 418]</t>
  </si>
  <si>
    <t xml:space="preserve">F5RR35|F5RR35_9ENTR UPF0438 protein YifE OS=Enterobacter hormaechei ATCC 49162 </t>
  </si>
  <si>
    <t>([0.414856, 0.298791, 0.339168, 0.390993, 0.401658, 0.4292, 0.356642, 0.418646, 0.4292, 0.454136, 0.380708, 0.40511, 0.414856, 0.41194, 0.418646, 0.517562, 0.418646, 0.414856, 0.352862, 0.335645, 0.349426, 0.418646, 0.525368, 0.458154, 0.384043, 0.40511, 0.398279, 0.476583, 0.450668, 0.380708, 0.359901, 0.359901, 0.374039, 0.390993, 0.324872, 0.324872, 0.26085, 0.352862, 0.342579, 0.394753, 0.41194, 0.433034, 0.433034, 0.418646, 0.490133, 0.562014, 0.562014, 0.557691, 0.575842, 0.468512, 0.5017, 0.51388, 0.562014, 0.472492, 0.458154, 0.529623, 0.538167, 0.613573, 0.618285, 0.671169, 0.699094, 0.685117, 0.648219, 0.648219, 0.657645, 0.63748, 0.570702, 0.444081, 0.394753, 0.370445, 0.384043, 0.408655, 0.394753, 0.436924, 0.447574, 0.444081, 0.433034, 0.450668, 0.447574, 0.4292, 0.311707, 0.298791, 0.30533, 0.239899, 0.257454, 0.25031, 0.26085, 0.301917, 0.433034, 0.509769, 0.490133, 0.59014, 0.622677, 0.622677, 0.642678, 0.720929, 0.632174, 0.648219, 0.613573, 0.626927, 0.642678, 0.76285, 0.750527, 0.741537, 0.81615, 0.81615, 0.805026, 0.795062, 0.805026, 0.745909, 0.699094, 0.745909], '')</t>
  </si>
  <si>
    <t>[15, 22, 45, 46, 47, 48, 50, 51, 52, 55, 56, 57, 58, 59, 60, 61, 62, 63, 64, 65, 66, 89, 91, 92, 93, 94, 95, 96, 97, 98, 99, 100, 101, 102, 103, 104, 105, 106, 107, 108, 109, 110, 111]</t>
  </si>
  <si>
    <t xml:space="preserve">F5RR37|F5RR37_9ENTR Uncharacterized protein (Fragment) OS=Enterobacter hormaechei ATCC 49162 </t>
  </si>
  <si>
    <t>([0.016826, 0.032017, 0.020876, 0.011903, 0.008276, 0.007315, 0.005503, 0.004736, 0.004161, 0.00515, 0.005932, 0.008723, 0.007091, 0.006039, 0.00515, 0.00515, 0.005503, 0.003821, 0.002976, 0.0028, 0.002014, 0.002138, 0.001855, 0.002366, 0.00243, 0.003478, 0.004611, 0.005932, 0.006142, 0.009187, 0.007495, 0.006795, 0.004689, 0.005503, 0.008002, 0.007877, 0.007877, 0.007877, 0.009401, 0.013821, 0.025762, 0.049374, 0.034068, 0.0198, 0.017138, 0.025316, 0.018415, 0.012491, 0.012491, 0.016257, 0.010221, 0.010221, 0.010131, 0.019401], '')</t>
  </si>
  <si>
    <t xml:space="preserve">F5RR41|F5RR41_9ENTR Inner membrane protein YijD OS=Enterobacter hormaechei ATCC 49162 </t>
  </si>
  <si>
    <t>([0.42561, 0.257454, 0.127496, 0.109221, 0.055536, 0.028107, 0.026892, 0.035586, 0.022306, 0.028107, 0.018106, 0.027463, 0.026892, 0.027463, 0.013613, 0.011106, 0.009187, 0.006567, 0.004414, 0.004388, 0.004208, 0.004161, 0.004431, 0.006701, 0.00515, 0.007031, 0.007031, 0.005378, 0.005932, 0.005799, 0.004208, 0.00515, 0.003607, 0.0028, 0.001936, 0.00316, 0.002688, 0.00231, 0.00243, 0.002581, 0.002606, 0.002705, 0.00389, 0.003701, 0.002435, 0.003821, 0.003924, 0.005734, 0.007315, 0.007315, 0.008075, 0.012727, 0.00962, 0.018106, 0.028695, 0.028695, 0.020876, 0.026338, 0.038858, 0.056825, 0.047319, 0.023963, 0.013265, 0.012491, 0.014075, 0.014315, 0.008624, 0.005932, 0.005683, 0.006894, 0.004835, 0.004835, 0.004976, 0.006039, 0.005932, 0.004315, 0.006421, 0.007645, 0.006142, 0.007031, 0.007031, 0.01227, 0.011106, 0.010926, 0.012727, 0.015694, 0.017447, 0.017138, 0.031287, 0.019401, 0.014586, 0.013265, 0.013265, 0.007495, 0.006078, 0.003997, 0.005503, 0.004921, 0.004775, 0.005734, 0.005872, 0.005799, 0.005623, 0.008723, 0.013265, 0.011903, 0.009096, 0.014783, 0.030003, 0.024393, 0.032677, 0.034884, 0.059222, 0.090864, 0.200174, 0.335645, 0.509769, 0.494003, 0.486429], '')</t>
  </si>
  <si>
    <t>[116]</t>
  </si>
  <si>
    <t xml:space="preserve">F5RR44|F5RR44_9ENTR Oxidative stress regulatory protein OxyR OS=Enterobacter hormaechei ATCC 49162 </t>
  </si>
  <si>
    <t>([0.036378, 0.022667, 0.025316, 0.044297, 0.067594, 0.090864, 0.122885, 0.069024, 0.088832, 0.111485, 0.11371, 0.11371, 0.111485, 0.185198, 0.134866, 0.132295, 0.139895, 0.132295, 0.21291, 0.328603, 0.408655, 0.352862, 0.440853, 0.476583, 0.465241, 0.352862, 0.352862, 0.346032, 0.374039, 0.387226, 0.398279, 0.447574, 0.390993, 0.377384, 0.301917, 0.328603, 0.236433, 0.222385, 0.239899, 0.236433, 0.21291, 0.203355, 0.288399, 0.288399, 0.21291, 0.134866, 0.125101, 0.129801, 0.132295, 0.17593, 0.161087, 0.092881, 0.048328, 0.048328, 0.030003, 0.051831, 0.067594, 0.094817, 0.15284, 0.144935, 0.092881, 0.050641, 0.050641, 0.058088, 0.035586, 0.056825, 0.060549, 0.073402, 0.069024, 0.074921, 0.071867, 0.059222, 0.102787, 0.173081, 0.264545, 0.339168, 0.346032, 0.308712, 0.301917, 0.301917, 0.295083, 0.40511, 0.40511, 0.408655, 0.288399, 0.36309, 0.278302, 0.25406, 0.377384, 0.384043, 0.291804, 0.332115, 0.398279, 0.298791, 0.206376, 0.127496, 0.15008, 0.142424, 0.098513, 0.069024, 0.085092, 0.066181, 0.031287, 0.055536, 0.058088, 0.11371, 0.055536, 0.116183, 0.191378, 0.102787, 0.109221, 0.134866, 0.076542, 0.035586, 0.067594, 0.127496, 0.170161, 0.15008, 0.15008, 0.239899, 0.346032, 0.225814, 0.182256, 0.232838, 0.239899, 0.155435, 0.158265, 0.268042, 0.232838, 0.229226, 0.229226, 0.222385, 0.18812, 0.247041, 0.232838, 0.155435, 0.116183, 0.085092, 0.050641, 0.047319, 0.055536, 0.051831, 0.100716, 0.137348, 0.083462, 0.041405, 0.083462, 0.048328, 0.060549, 0.034884, 0.018106, 0.032677, 0.034068, 0.067594, 0.064632, 0.094817, 0.098513, 0.098513, 0.094817, 0.079919, 0.090864, 0.086953, 0.086953, 0.092881, 0.056825, 0.096677, 0.17593, 0.155435, 0.236433, 0.203355, 0.219301, 0.366687, 0.311707, 0.26085, 0.243554, 0.200174, 0.206376, 0.288399, 0.339168, 0.4292, 0.447574, 0.342579, 0.284882, 0.203355, 0.194234, 0.31487, 0.346032, 0.332115, 0.25406, 0.161087, 0.161087, 0.232838, 0.219301, 0.229226, 0.219301, 0.203355, 0.179055, 0.137348, 0.0704, 0.069024, 0.058088, 0.096677, 0.132295, 0.17593, 0.275179, 0.264545, 0.257454, 0.26085, 0.158265, 0.229226, 0.281712, 0.291804, 0.278302, 0.185198, 0.229226, 0.278302, 0.200174, 0.30533, 0.398279, 0.476583, 0.387226, 0.387226, 0.356642, 0.387226, 0.374039, 0.352862, 0.25406, 0.25406, 0.17593, 0.203355, 0.236433, 0.236433, 0.155435, 0.134866, 0.144935, 0.155435, 0.15008, 0.239899, 0.239899, 0.222385, 0.257454, 0.335645, 0.366687, 0.332115, 0.271506, 0.182256, 0.120615, 0.219301, 0.142424, 0.137348, 0.203355, 0.206376, 0.25406, 0.36309, 0.390993, 0.458154, 0.433034, 0.346032, 0.324872, 0.257454, 0.206376, 0.134866, 0.122885, 0.144935, 0.200174, 0.26085, 0.387226, 0.390993, 0.356642, 0.440853, 0.534167, 0.433034, 0.418646, 0.418646, 0.311707, 0.284882, 0.301917, 0.264545, 0.264545, 0.264545, 0.335645, 0.36309, 0.422041, 0.436924, 0.401658, 0.408655, 0.30533, 0.281712, 0.370445, 0.342579, 0.268042, 0.264545, 0.374039, 0.324872, 0.25031, 0.30533, 0.311707, 0.268042, 0.275179, 0.352862, 0.324872, 0.298791, 0.308712, 0.328603, 0.271506], '')</t>
  </si>
  <si>
    <t>[270]</t>
  </si>
  <si>
    <t xml:space="preserve">F5RR50|F5RR50_9ENTR Fructose-6-phosphate aldolase 2 OS=Enterobacter hormaechei ATCC 49162 </t>
  </si>
  <si>
    <t>([0.086953, 0.083462, 0.11371, 0.064632, 0.098513, 0.060549, 0.076542, 0.122885, 0.142424, 0.100716, 0.069024, 0.081712, 0.081712, 0.079919, 0.048328, 0.023087, 0.018415, 0.018787, 0.019109, 0.023963, 0.034068, 0.019109, 0.023963, 0.012491, 0.024393, 0.013821, 0.024393, 0.016528, 0.011669, 0.01227, 0.020165, 0.034884, 0.034068, 0.06184, 0.064632, 0.15284, 0.26085, 0.216401, 0.229226, 0.31487, 0.219301, 0.173081, 0.191378, 0.194234, 0.194234, 0.179055, 0.275179, 0.275179, 0.356642, 0.298791, 0.200174, 0.120615, 0.120615, 0.122885, 0.102787, 0.079919, 0.049374, 0.037156, 0.050641, 0.031287, 0.022667, 0.035586, 0.060549, 0.092881], '')</t>
  </si>
  <si>
    <t xml:space="preserve">F5RR51|F5RR51_9ENTR Glycerol dehydrogenase OS=Enterobacter hormaechei ATCC 49162 </t>
  </si>
  <si>
    <t>([0.239899, 0.134866, 0.191378, 0.222385, 0.209395, 0.25406, 0.196879, 0.137348, 0.167087, 0.194234, 0.142424, 0.167087, 0.170161, 0.100716, 0.10481, 0.167087, 0.185198, 0.120615, 0.079919, 0.086953, 0.090864, 0.096677, 0.100716, 0.06312, 0.041405, 0.050641, 0.051831, 0.078022, 0.069024, 0.044297, 0.025316, 0.042364, 0.021816, 0.016826, 0.032677, 0.064632, 0.069024, 0.032017, 0.056825, 0.076542, 0.0704, 0.033407, 0.055536, 0.100716, 0.120615, 0.170161, 0.106997, 0.100716, 0.083462, 0.173081, 0.15008, 0.194234, 0.229226, 0.229226, 0.26085, 0.239899, 0.239899, 0.161087, 0.236433, 0.25031, 0.247041, 0.271506, 0.288399, 0.30533, 0.298791, 0.243554, 0.239899, 0.321458, 0.232838, 0.232838, 0.222385, 0.31487, 0.311707, 0.291804, 0.318242, 0.236433, 0.206376, 0.132295, 0.129801, 0.127496, 0.067594, 0.06184, 0.05306, 0.094817, 0.086953, 0.086953, 0.088832, 0.096677, 0.102787, 0.139895, 0.164327, 0.127496, 0.078022, 0.078022, 0.074921, 0.06312, 0.085092, 0.111485, 0.111485, 0.206376, 0.15008, 0.196879, 0.125101, 0.10481, 0.127496, 0.134866, 0.074921, 0.102787, 0.094817, 0.094817, 0.122885, 0.102787, 0.15008, 0.139895, 0.167087, 0.137348, 0.158265, 0.191378, 0.129801, 0.11371, 0.049374, 0.078022, 0.10481, 0.170161, 0.196879, 0.191378, 0.10481, 0.185198, 0.219301, 0.137348, 0.083462, 0.06184, 0.046336, 0.045352, 0.086953, 0.094817, 0.137348, 0.216401, 0.185198, 0.185198, 0.18812, 0.219301, 0.225814, 0.222385, 0.219301, 0.164327, 0.100716, 0.15284, 0.139895, 0.11371, 0.219301, 0.264545, 0.30533, 0.30533, 0.194234, 0.161087, 0.129801, 0.10481, 0.056825, 0.0704, 0.111485, 0.147574, 0.134866, 0.102787, 0.102787, 0.06312, 0.046336, 0.083462, 0.083462, 0.086953, 0.086953, 0.038858, 0.048328, 0.048328, 0.079919, 0.125101, 0.125101, 0.15284, 0.164327, 0.203355, 0.179055, 0.164327, 0.194234, 0.268042, 0.216401, 0.216401, 0.311707, 0.390993, 0.328603, 0.281712, 0.243554, 0.196879, 0.25406, 0.284882, 0.196879, 0.125101, 0.0704, 0.092881, 0.094817, 0.054297, 0.046336, 0.069024, 0.083462, 0.083462, 0.100716, 0.158265, 0.127496, 0.094817, 0.0704, 0.0704, 0.094817, 0.134866, 0.21291, 0.25406, 0.164327, 0.179055, 0.275179, 0.40511, 0.359901, 0.271506, 0.380708, 0.450668, 0.328603, 0.209395, 0.239899, 0.182256, 0.196879, 0.236433, 0.182256, 0.182256, 0.209395, 0.239899, 0.158265, 0.147574, 0.078022, 0.134866, 0.191378, 0.182256, 0.15284, 0.118441, 0.155435, 0.11371, 0.090864, 0.158265, 0.209395, 0.11371, 0.144935, 0.144935, 0.134866, 0.182256, 0.271506, 0.236433, 0.17593, 0.271506, 0.288399, 0.359901, 0.339168, 0.346032, 0.247041, 0.161087, 0.243554, 0.271506, 0.332115, 0.359901, 0.284882, 0.288399, 0.278302, 0.264545, 0.264545, 0.18812, 0.236433, 0.236433, 0.191378, 0.194234, 0.106997, 0.116183, 0.144935, 0.120615, 0.137348, 0.164327, 0.281712, 0.301917, 0.209395, 0.209395, 0.222385, 0.219301, 0.219301, 0.291804, 0.21291, 0.134866, 0.209395, 0.200174, 0.137348, 0.203355, 0.185198, 0.295083, 0.179055, 0.179055, 0.137348, 0.096677, 0.15008, 0.079919, 0.073402, 0.073402, 0.06184, 0.069024, 0.118441, 0.079919, 0.118441, 0.155435, 0.225814, 0.179055, 0.182256, 0.170161, 0.10481, 0.139895, 0.137348, 0.185198, 0.17593, 0.182256, 0.179055, 0.194234, 0.271506, 0.284882, 0.387226, 0.298791, 0.278302, 0.271506, 0.321458, 0.321458, 0.352862, 0.356642, 0.328603, 0.335645, 0.454136, 0.575842, 0.632174, 0.51388, 0.444081, 0.414856, 0.465241, 0.41194, 0.308712, 0.243554, 0.191378, 0.196879, 0.298791, 0.196879, 0.18812, 0.236433, 0.203355, 0.118441, 0.073402, 0.118441, 0.129801, 0.060549, 0.06312, 0.046336, 0.056825, 0.088832, 0.085092, 0.081712, 0.120615, 0.179055, 0.236433, 0.247041, 0.173081], '')</t>
  </si>
  <si>
    <t>[335, 336, 337]</t>
  </si>
  <si>
    <t xml:space="preserve">F5RR55|F5RR55_9ENTR Cystathionine beta-lyase OS=Enterobacter hormaechei ATCC 49162 </t>
  </si>
  <si>
    <t>([0.380708, 0.408655, 0.433034, 0.349426, 0.394753, 0.42561, 0.454136, 0.494003, 0.525368, 0.444081, 0.458154, 0.398279, 0.335645, 0.271506, 0.308712, 0.324872, 0.275179, 0.271506, 0.278302, 0.30533, 0.356642, 0.356642, 0.278302, 0.291804, 0.257454, 0.25031, 0.239899, 0.142424, 0.139895, 0.142424, 0.247041, 0.25031, 0.311707, 0.374039, 0.444081, 0.328603, 0.298791, 0.380708, 0.380708, 0.454136, 0.468512, 0.505461, 0.509769, 0.613573, 0.613573, 0.675549, 0.675549, 0.690604, 0.81615, 0.771762, 0.653063, 0.56648, 0.58069, 0.525368, 0.538167, 0.521092, 0.622677, 0.585406, 0.575842, 0.538167, 0.468512, 0.374039, 0.349426, 0.356642, 0.356642, 0.342579, 0.370445, 0.36309, 0.321458, 0.232838, 0.268042, 0.264545, 0.232838, 0.222385, 0.30533, 0.229226, 0.137348, 0.088832, 0.10481, 0.129801, 0.15008, 0.21291, 0.21291, 0.142424, 0.090864, 0.073402, 0.090864, 0.11371, 0.122885, 0.083462, 0.085092, 0.081712, 0.127496, 0.17593, 0.106997, 0.10481, 0.096677, 0.092881, 0.15284, 0.15284, 0.081712, 0.067594, 0.060549, 0.100716, 0.15284, 0.127496, 0.094817, 0.078022, 0.049374, 0.027463, 0.025316, 0.028107, 0.031287, 0.033407, 0.036378, 0.067594, 0.074921, 0.125101, 0.18812, 0.11371, 0.11371, 0.182256, 0.182256, 0.120615, 0.098513, 0.111485, 0.191378, 0.30533, 0.301917, 0.281712, 0.295083, 0.321458, 0.318242, 0.324872, 0.311707, 0.332115, 0.31487, 0.311707, 0.335645, 0.281712, 0.278302, 0.281712, 0.203355, 0.170161, 0.257454, 0.191378, 0.144935, 0.137348, 0.06184, 0.035586, 0.064632, 0.055536, 0.074921, 0.11371, 0.111485, 0.090864, 0.071867, 0.059222, 0.028107, 0.022667, 0.024393, 0.026338, 0.028695, 0.048328, 0.078022, 0.033407, 0.035586, 0.043307, 0.054297, 0.081712, 0.079919, 0.079919, 0.144935, 0.203355, 0.129801, 0.098513, 0.073402, 0.073402, 0.074921, 0.147574, 0.092881, 0.094817, 0.085092, 0.081712, 0.074921, 0.041405, 0.092881, 0.155435, 0.096677, 0.045352, 0.06312, 0.106997, 0.106997, 0.096677, 0.086953, 0.096677, 0.076542, 0.106997, 0.106997, 0.085092, 0.050641, 0.047319, 0.06184, 0.10481, 0.111485, 0.134866, 0.222385, 0.15284, 0.100716, 0.173081, 0.275179, 0.17593, 0.15008, 0.083462, 0.046336, 0.034068, 0.060549, 0.102787, 0.067594, 0.067594, 0.066181, 0.106997, 0.15008, 0.17593, 0.147574, 0.069024, 0.060549, 0.055536, 0.047319, 0.043307, 0.023963, 0.013821, 0.021816, 0.025762, 0.025762, 0.048328, 0.06312, 0.032017, 0.028695, 0.069024, 0.0704, 0.085092, 0.092881, 0.073402, 0.060549, 0.078022, 0.155435, 0.155435, 0.132295, 0.219301, 0.278302, 0.268042, 0.284882, 0.298791, 0.18812, 0.200174, 0.194234, 0.196879, 0.295083, 0.332115, 0.21291, 0.15284, 0.182256, 0.164327, 0.15008, 0.106997, 0.10481, 0.127496, 0.118441, 0.085092, 0.100716, 0.137348, 0.232838, 0.311707, 0.298791, 0.418646, 0.534167, 0.436924, 0.398279, 0.356642, 0.318242, 0.414856, 0.497853, 0.497853, 0.5017, 0.476583, 0.59014, 0.541878, 0.458154, 0.374039, 0.461924, 0.31487, 0.31487, 0.21291, 0.216401, 0.216401, 0.222385, 0.222385, 0.328603, 0.366687, 0.311707, 0.311707, 0.298791, 0.185198, 0.122885, 0.120615, 0.21291, 0.137348, 0.161087, 0.125101, 0.111485, 0.116183, 0.132295, 0.098513, 0.179055, 0.167087, 0.106997, 0.098513, 0.086953, 0.05306, 0.058088, 0.098513, 0.059222, 0.034068, 0.066181, 0.116183, 0.098513, 0.081712, 0.142424, 0.120615, 0.194234, 0.308712, 0.275179, 0.36309, 0.36309, 0.31487, 0.352862, 0.461924, 0.4292, 0.4292, 0.472492, 0.418646, 0.390993, 0.480142, 0.480142, 0.480142, 0.494003, 0.538167, 0.480142, 0.387226, 0.418646, 0.318242, 0.308712, 0.342579, 0.342579, 0.284882, 0.332115, 0.308712, 0.284882, 0.335645, 0.349426, 0.298791, 0.243554, 0.243554, 0.257454, 0.264545, 0.291804, 0.281712, 0.278302, 0.257454, 0.335645, 0.271506, 0.332115, 0.301917, 0.288399, 0.288399, 0.356642, 0.311707, 0.275179, 0.247041, 0.185198, 0.142424, 0.200174, 0.291804, 0.301917, 0.232838], '')</t>
  </si>
  <si>
    <t>[8, 41, 42, 43, 44, 45, 46, 47, 48, 49, 50, 51, 52, 53, 54, 55, 56, 57, 58, 59, 276, 284, 286, 287, 347]</t>
  </si>
  <si>
    <t xml:space="preserve">F5RR57|F5RR57_9ENTR Oligogalacturonate-specific porin OS=Enterobacter hormaechei ATCC 49162 </t>
  </si>
  <si>
    <t>([0.015694, 0.011518, 0.009401, 0.013016, 0.011342, 0.012491, 0.013613, 0.019401, 0.020876, 0.026338, 0.020165, 0.019109, 0.020876, 0.019401, 0.0198, 0.017447, 0.030003, 0.027463, 0.031287, 0.049374, 0.086953, 0.073402, 0.116183, 0.191378, 0.120615, 0.185198, 0.21291, 0.191378, 0.118441, 0.10481, 0.10481, 0.164327, 0.219301, 0.118441, 0.191378, 0.196879, 0.203355, 0.10481, 0.170161, 0.200174, 0.164327, 0.11371, 0.125101, 0.106997, 0.069024, 0.116183, 0.10481, 0.102787, 0.15008, 0.239899, 0.288399, 0.30533, 0.308712, 0.321458, 0.447574, 0.414856, 0.328603, 0.342579, 0.468512, 0.408655, 0.483068, 0.51388, 0.604312, 0.575842, 0.63748, 0.733139, 0.622677, 0.632174, 0.59508, 0.58069, 0.461924, 0.480142, 0.352862, 0.359901, 0.225814, 0.232838, 0.26085, 0.229226, 0.15008, 0.069024, 0.109221, 0.11371, 0.11371, 0.073402, 0.06184, 0.038858, 0.038858, 0.046336, 0.044297, 0.058088, 0.06312, 0.074921, 0.055536, 0.069024, 0.038858, 0.079919, 0.085092, 0.050641, 0.06312, 0.098513, 0.142424, 0.142424, 0.076542, 0.085092, 0.078022, 0.102787, 0.15008, 0.137348, 0.102787, 0.051831, 0.049374, 0.038858, 0.029376, 0.034068, 0.034068, 0.056825, 0.060549, 0.056825, 0.058088, 0.096677, 0.096677, 0.129801, 0.127496, 0.167087, 0.164327, 0.229226, 0.209395, 0.209395, 0.222385, 0.328603, 0.447574, 0.387226, 0.332115, 0.4292, 0.465241, 0.570702, 0.517562, 0.401658, 0.311707, 0.390993, 0.308712, 0.324872, 0.26085, 0.257454, 0.298791, 0.185198, 0.142424, 0.079919, 0.083462, 0.048328, 0.054297, 0.05306, 0.046336, 0.046336, 0.046336, 0.020522, 0.016257, 0.022667, 0.046336, 0.083462, 0.086953, 0.088832, 0.047319, 0.081712, 0.083462, 0.073402, 0.132295, 0.185198, 0.295083, 0.194234, 0.281712, 0.185198, 0.196879, 0.164327, 0.232838, 0.185198, 0.26085, 0.203355, 0.206376, 0.132295, 0.127496, 0.118441, 0.098513, 0.116183, 0.122885, 0.059222, 0.044297, 0.051831, 0.032677, 0.030611, 0.059222, 0.037156, 0.064632, 0.058088, 0.111485, 0.073402, 0.11371, 0.134866, 0.182256, 0.173081, 0.25031, 0.247041, 0.25406, 0.356642, 0.4292, 0.408655, 0.509769, 0.483068, 0.454136, 0.458154, 0.458154, 0.366687, 0.422041, 0.356642, 0.374039, 0.275179, 0.332115, 0.298791, 0.271506, 0.278302, 0.247041, 0.209395, 0.170161, 0.129801, 0.106997, 0.06184], '')</t>
  </si>
  <si>
    <t>[61, 62, 63, 64, 65, 66, 67, 68, 69, 135, 136, 206]</t>
  </si>
  <si>
    <t xml:space="preserve">F5RR60|F5RR60_9ENTR HTH-type transcriptional repressor CytR OS=Enterobacter hormaechei ATCC 49162 </t>
  </si>
  <si>
    <t>([0.458154, 0.476583, 0.525368, 0.440853, 0.418646, 0.444081, 0.42561, 0.450668, 0.436924, 0.450668, 0.480142, 0.436924, 0.509769, 0.517562, 0.509769, 0.480142, 0.476583, 0.398279, 0.465241, 0.472492, 0.444081, 0.444081, 0.380708, 0.366687, 0.436924, 0.433034, 0.349426, 0.346032, 0.352862, 0.414856, 0.42561, 0.41194, 0.40511, 0.433034, 0.4292, 0.401658, 0.436924, 0.4292, 0.51388, 0.51388, 0.436924, 0.483068, 0.476583, 0.517562, 0.483068, 0.398279, 0.444081, 0.458154, 0.490133, 0.390993, 0.26085, 0.281712, 0.291804, 0.332115, 0.301917, 0.295083, 0.324872, 0.332115, 0.264545, 0.247041, 0.247041, 0.324872, 0.328603, 0.332115, 0.36309, 0.398279, 0.394753, 0.301917, 0.30533, 0.222385, 0.239899, 0.370445, 0.352862, 0.257454, 0.219301, 0.26085, 0.291804, 0.191378, 0.10481, 0.15284, 0.170161, 0.106997, 0.058088, 0.05306, 0.05306, 0.030003, 0.032017, 0.034884, 0.060549, 0.074921, 0.10481, 0.129801, 0.11371, 0.106997, 0.10481, 0.098513, 0.060549, 0.030003, 0.033407, 0.064632, 0.0704, 0.037156, 0.05306, 0.092881, 0.096677, 0.102787, 0.173081, 0.167087, 0.247041, 0.236433, 0.275179, 0.200174, 0.15008, 0.15284, 0.096677, 0.096677, 0.090864, 0.137348, 0.203355, 0.295083, 0.206376, 0.206376, 0.284882, 0.278302, 0.191378, 0.116183, 0.064632, 0.060549, 0.056825, 0.050641, 0.030003, 0.034068, 0.033407, 0.064632, 0.047319, 0.081712, 0.078022, 0.144935, 0.155435, 0.164327, 0.155435, 0.25031, 0.155435, 0.182256, 0.247041, 0.291804, 0.30533, 0.349426, 0.31487, 0.328603, 0.349426, 0.324872, 0.264545, 0.401658, 0.408655, 0.349426, 0.370445, 0.374039, 0.384043, 0.374039, 0.288399, 0.291804, 0.185198, 0.288399, 0.268042, 0.15284, 0.196879, 0.232838, 0.239899, 0.167087, 0.167087, 0.125101, 0.15008, 0.18812, 0.094817, 0.047319, 0.088832, 0.090864, 0.090864, 0.073402, 0.071867, 0.111485, 0.111485, 0.111485, 0.100716, 0.051831, 0.051831, 0.03976, 0.049374, 0.074921, 0.161087, 0.170161, 0.164327, 0.26085, 0.167087, 0.170161, 0.257454, 0.158265, 0.142424, 0.144935, 0.158265, 0.155435, 0.094817, 0.06184, 0.120615, 0.098513, 0.10481, 0.173081, 0.203355, 0.21291, 0.182256, 0.137348, 0.067594, 0.055536, 0.050641, 0.106997, 0.179055, 0.106997, 0.106997, 0.086953, 0.142424, 0.132295, 0.144935, 0.127496, 0.191378, 0.096677, 0.132295, 0.17593, 0.17593, 0.17593, 0.179055, 0.15284, 0.116183, 0.21291, 0.281712, 0.185198, 0.100716, 0.081712, 0.086953, 0.17593, 0.222385, 0.257454, 0.288399, 0.278302, 0.359901, 0.281712, 0.284882, 0.173081, 0.200174, 0.200174, 0.21291, 0.142424, 0.139895, 0.182256, 0.102787, 0.102787, 0.134866, 0.134866, 0.155435, 0.15008, 0.10481, 0.090864, 0.074921, 0.060549, 0.056825, 0.040537, 0.06312, 0.081712, 0.170161, 0.17593, 0.18812, 0.111485, 0.161087, 0.120615, 0.083462, 0.137348, 0.071867, 0.094817, 0.164327, 0.098513, 0.161087, 0.122885, 0.125101, 0.139895, 0.071867, 0.038042, 0.073402, 0.088832, 0.158265, 0.081712, 0.076542, 0.073402, 0.081712, 0.066181, 0.120615, 0.225814, 0.225814, 0.247041, 0.247041, 0.15008, 0.232838, 0.232838, 0.339168, 0.308712, 0.25406, 0.284882, 0.301917, 0.203355, 0.111485, 0.098513, 0.170161, 0.10481, 0.100716, 0.15008, 0.18812, 0.18812, 0.106997, 0.10481, 0.170161, 0.158265, 0.247041, 0.243554, 0.167087, 0.090864, 0.122885, 0.086953, 0.158265, 0.158265, 0.15008, 0.164327, 0.15284, 0.142424, 0.216401, 0.222385, 0.232838, 0.191378, 0.118441, 0.179055, 0.155435, 0.134866, 0.109221, 0.088832, 0.069024, 0.102787, 0.161087, 0.109221, 0.191378, 0.116183], '')</t>
  </si>
  <si>
    <t>[2, 12, 13, 14, 38, 39, 43]</t>
  </si>
  <si>
    <t xml:space="preserve">F5RR62|F5RR62_9ENTR ATP-dependent protease HslVU OS=Enterobacter hormaechei ATCC 49162 </t>
  </si>
  <si>
    <t>([0.122885, 0.158265, 0.219301, 0.264545, 0.203355, 0.18812, 0.216401, 0.239899, 0.281712, 0.232838, 0.25406, 0.295083, 0.291804, 0.387226, 0.422041, 0.339168, 0.239899, 0.257454, 0.25406, 0.284882, 0.21291, 0.209395, 0.185198, 0.170161, 0.092881, 0.116183, 0.139895, 0.139895, 0.147574, 0.11371, 0.173081, 0.147574, 0.079919, 0.125101, 0.074921, 0.038042, 0.073402, 0.078022, 0.036378, 0.038858, 0.03976, 0.060549, 0.06184, 0.085092, 0.066181, 0.129801, 0.164327, 0.164327, 0.173081, 0.106997, 0.086953, 0.081712, 0.081712, 0.127496, 0.083462, 0.15284, 0.170161, 0.129801, 0.196879, 0.311707, 0.206376, 0.206376, 0.216401, 0.311707, 0.295083, 0.298791, 0.203355, 0.194234, 0.196879, 0.120615, 0.206376, 0.239899, 0.164327, 0.127496, 0.127496, 0.127496, 0.094817, 0.155435, 0.200174, 0.216401, 0.179055, 0.26085, 0.179055, 0.106997, 0.058088, 0.059222, 0.073402, 0.132295, 0.127496, 0.134866, 0.15008, 0.092881, 0.120615, 0.219301, 0.321458, 0.36309, 0.440853, 0.387226, 0.291804, 0.239899, 0.147574, 0.170161, 0.170161, 0.243554, 0.324872, 0.454136, 0.359901, 0.332115, 0.332115, 0.30533, 0.268042, 0.298791, 0.36309, 0.318242, 0.196879, 0.116183, 0.120615, 0.125101, 0.194234, 0.291804, 0.281712, 0.384043, 0.356642, 0.356642, 0.370445, 0.284882, 0.219301, 0.243554, 0.268042, 0.225814, 0.17593, 0.21291, 0.158265, 0.137348, 0.161087, 0.247041, 0.243554, 0.161087, 0.092881, 0.051831, 0.050641, 0.0704, 0.0704, 0.090864, 0.098513, 0.096677, 0.094817, 0.127496, 0.196879, 0.132295, 0.158265, 0.236433, 0.222385, 0.284882, 0.295083, 0.275179, 0.232838, 0.318242, 0.377384, 0.480142, 0.608892, 0.58069, 0.534167, 0.490133], '')</t>
  </si>
  <si>
    <t>[160, 161, 162]</t>
  </si>
  <si>
    <t xml:space="preserve">F5RR67|F5RR67_9ENTR MIP family glycerol uptake facilitator protein GlpF OS=Enterobacter hormaechei ATCC 49162 </t>
  </si>
  <si>
    <t>([0.142424, 0.054297, 0.043307, 0.078022, 0.028107, 0.015694, 0.0198, 0.027463, 0.034068, 0.020522, 0.014075, 0.01078, 0.006988, 0.004513, 0.004388, 0.003478, 0.003405, 0.003671, 0.0028, 0.002503, 0.002138, 0.002014, 0.002881, 0.002581, 0.002057, 0.003177, 0.003864, 0.003864, 0.002503, 0.002503, 0.003671, 0.003821, 0.005799, 0.006245, 0.00962, 0.006795, 0.006421, 0.004835, 0.006374, 0.005932, 0.006701, 0.005992, 0.007315, 0.006142, 0.006988, 0.005799, 0.004135, 0.003431, 0.00359, 0.004611, 0.004646, 0.003512, 0.004513, 0.004161, 0.004899, 0.004921, 0.004835, 0.006988, 0.01078, 0.009187, 0.010131, 0.010509, 0.00962, 0.00962, 0.008156, 0.007031, 0.007031, 0.006795, 0.008624, 0.006374, 0.004899, 0.005249, 0.006795, 0.007091, 0.007177, 0.006421, 0.004976, 0.007877, 0.004976, 0.003298, 0.002662, 0.003461, 0.003478, 0.003246, 0.003246, 0.004414, 0.004921, 0.004611, 0.005378, 0.005318, 0.005992, 0.00777, 0.005249, 0.004135, 0.0028, 0.002761, 0.002581, 0.002366, 0.001417, 0.002336, 0.002349, 0.00225, 0.001533, 0.00155, 0.001541, 0.002035, 0.002194, 0.002555, 0.003757, 0.004646, 0.004431, 0.003924, 0.004611, 0.006421, 0.008409, 0.009401, 0.010672, 0.018415, 0.019401, 0.045352, 0.021816, 0.032677, 0.074921, 0.076542, 0.029376, 0.069024, 0.06184, 0.025316, 0.028695, 0.032677, 0.040537, 0.059222, 0.049374, 0.05306, 0.023087, 0.014783, 0.025762, 0.017138, 0.009294, 0.01204, 0.008075, 0.014586, 0.013016, 0.009187, 0.009096, 0.017797, 0.014075, 0.008624, 0.009096, 0.006619, 0.006421, 0.004513, 0.003431, 0.003963, 0.003366, 0.003671, 0.004646, 0.004646, 0.005623, 0.008624, 0.010672, 0.016257, 0.008895, 0.013265, 0.021381, 0.041405, 0.047319, 0.034068, 0.05306, 0.122885, 0.100716, 0.056825, 0.050641, 0.100716, 0.079919, 0.058088, 0.060549, 0.047319, 0.025762, 0.013821, 0.013821, 0.01078, 0.01078, 0.013821, 0.011669, 0.013437, 0.009015, 0.008409, 0.01227, 0.008895, 0.007031, 0.008156, 0.012491, 0.024826, 0.020165, 0.038042, 0.078022, 0.081712, 0.10481, 0.191378, 0.288399, 0.298791, 0.222385, 0.194234, 0.144935, 0.076542, 0.049374, 0.092881, 0.048328, 0.048328, 0.116183, 0.092881, 0.102787, 0.045352, 0.03976, 0.051831, 0.049374, 0.044297, 0.088832, 0.047319, 0.047319, 0.024393, 0.012727, 0.014315, 0.011903, 0.025316, 0.028695, 0.018415, 0.018415, 0.038858, 0.021816, 0.013437, 0.0198, 0.019401, 0.030611, 0.016826, 0.016826, 0.013821, 0.008723, 0.008156, 0.007877, 0.007177, 0.010372, 0.011342, 0.011106, 0.016257, 0.014075, 0.022667, 0.025762, 0.032017, 0.017447, 0.033407, 0.058088, 0.035586, 0.029376, 0.044297, 0.094817, 0.111485, 0.134866, 0.264545, 0.275179, 0.394753, 0.387226, 0.398279, 0.505461, 0.653063, 0.675549, 0.661982, 0.608892, 0.728858, 0.557691, 0.657645, 0.622677, 0.59917, 0.716283, 0.819762, 0.784345, 0.73685, 0.680603, 0.675549, 0.59917], '')</t>
  </si>
  <si>
    <t>[264, 265, 266, 267, 268, 269, 270, 271, 272, 273, 274, 275, 276, 277, 278, 279, 280]</t>
  </si>
  <si>
    <t xml:space="preserve">F5RR71|F5RR71_9ENTR Membrane protein OS=Enterobacter hormaechei ATCC 49162 </t>
  </si>
  <si>
    <t>([0.003177, 0.004431, 0.005734, 0.004135, 0.005318, 0.006482, 0.00777, 0.009977, 0.006701, 0.005683, 0.004513, 0.004135, 0.002727, 0.003512, 0.00359, 0.002512, 0.002662, 0.003014, 0.00407, 0.003461, 0.003757, 0.002555, 0.001709, 0.001103, 0.001048, 0.000713, 0.00061, 0.000309, 0.000318, 0.00055, 0.000558, 0.00061, 0.000923, 0.001541, 0.001778, 0.001778, 0.00231, 0.002606, 0.002276, 0.00231, 0.001872, 0.002194, 0.002705, 0.002705, 0.002976, 0.003298, 0.004513, 0.005249, 0.006988, 0.005932, 0.00515, 0.005503, 0.006078, 0.006245, 0.006039, 0.004161, 0.003864, 0.004483, 0.004976, 0.00777, 0.008895, 0.014075, 0.022667, 0.022667, 0.023963, 0.038858, 0.030611, 0.013821, 0.008276, 0.006533, 0.00515, 0.005932, 0.00558, 0.005932, 0.004135, 0.003276, 0.00407, 0.004315, 0.004388, 0.003276, 0.003177, 0.002581, 0.001778, 0.001967, 0.00225, 0.002155, 0.001623, 0.0028, 0.00292, 0.003212, 0.003478, 0.004899, 0.005503, 0.005249, 0.004483, 0.006894, 0.009483, 0.008156, 0.005683, 0.003555, 0.003804, 0.003276, 0.003276, 0.00359, 0.002555, 0.002761, 0.002705, 0.00389, 0.003246, 0.0028, 0.002512, 0.003341, 0.003405, 0.003478, 0.004775, 0.007422, 0.007177, 0.007031, 0.006194, 0.009096, 0.017797, 0.030611, 0.049374, 0.036378, 0.071867, 0.073402, 0.067594, 0.067594, 0.066181, 0.071867, 0.15008, 0.257454, 0.232838, 0.194234, 0.158265, 0.139895, 0.090864, 0.055536, 0.034884], '')</t>
  </si>
  <si>
    <t xml:space="preserve">F5RR72|F5RR72_9ENTR Periplasmic protein OS=Enterobacter hormaechei ATCC 49162 </t>
  </si>
  <si>
    <t>([0.042364, 0.081712, 0.120615, 0.120615, 0.147574, 0.216401, 0.173081, 0.206376, 0.203355, 0.26085, 0.191378, 0.155435, 0.155435, 0.134866, 0.158265, 0.137348, 0.25406, 0.219301, 0.191378, 0.291804, 0.332115, 0.356642, 0.25406, 0.243554, 0.288399, 0.191378, 0.173081, 0.25031, 0.216401, 0.15284, 0.139895, 0.219301, 0.31487, 0.408655, 0.472492, 0.465241, 0.418646, 0.418646, 0.349426, 0.454136, 0.458154, 0.342579, 0.352862, 0.408655, 0.328603, 0.328603, 0.42561, 0.387226, 0.374039, 0.418646, 0.534167, 0.553315, 0.557691, 0.454136, 0.440853, 0.414856, 0.390993, 0.436924, 0.401658, 0.476583, 0.387226, 0.384043, 0.509769, 0.521092, 0.468512, 0.461924, 0.418646, 0.418646, 0.454136, 0.414856, 0.324872, 0.339168, 0.31487, 0.311707, 0.390993, 0.308712, 0.298791, 0.243554, 0.271506, 0.271506, 0.236433, 0.332115, 0.232838, 0.216401, 0.127496, 0.127496, 0.229226, 0.179055, 0.194234, 0.18812, 0.25031, 0.342579, 0.335645, 0.324872, 0.298791, 0.264545, 0.335645, 0.308712, 0.390993, 0.36309, 0.295083, 0.349426, 0.25406, 0.308712, 0.298791, 0.36309, 0.356642, 0.25406, 0.342579, 0.301917, 0.203355, 0.179055, 0.191378, 0.182256, 0.111485, 0.134866, 0.155435, 0.137348, 0.170161, 0.170161, 0.206376, 0.288399, 0.268042, 0.278302, 0.321458, 0.321458, 0.278302, 0.288399, 0.366687, 0.332115, 0.359901, 0.458154, 0.468512, 0.4292, 0.433034, 0.447574, 0.356642, 0.332115, 0.370445, 0.359901, 0.377384, 0.366687, 0.324872, 0.268042, 0.349426, 0.25406, 0.200174, 0.21291, 0.25406, 0.26085, 0.30533, 0.301917, 0.321458, 0.30533, 0.30533, 0.222385, 0.311707, 0.298791, 0.295083, 0.222385, 0.236433, 0.25406, 0.173081, 0.196879, 0.182256, 0.15008, 0.155435, 0.203355, 0.271506, 0.271506, 0.18812, 0.185198, 0.185198, 0.144935, 0.158265, 0.137348, 0.182256, 0.15008, 0.229226, 0.236433, 0.291804, 0.232838, 0.15008, 0.243554, 0.203355], '')</t>
  </si>
  <si>
    <t>[50, 51, 52, 62, 63]</t>
  </si>
  <si>
    <t xml:space="preserve">F5RR74|F5RR74_9ENTR Sodium/sulphate symporter OS=Enterobacter hormaechei ATCC 49162 </t>
  </si>
  <si>
    <t>([0.002976, 0.004835, 0.006194, 0.004646, 0.00359, 0.003298, 0.004161, 0.003757, 0.004736, 0.00389, 0.003671, 0.00316, 0.002276, 0.002705, 0.00389, 0.00543, 0.003727, 0.002662, 0.002662, 0.004161, 0.003757, 0.003727, 0.003512, 0.003177, 0.003212, 0.003298, 0.002727, 0.001692, 0.002435, 0.002014, 0.002529, 0.002727, 0.003997, 0.004899, 0.005734, 0.003864, 0.003461, 0.005318, 0.008624, 0.008525, 0.005872, 0.006374, 0.005992, 0.005734, 0.006567, 0.006039, 0.007422, 0.012491, 0.026338, 0.019109, 0.011518, 0.009187, 0.007645, 0.005623, 0.004247, 0.004135, 0.005932, 0.004431, 0.003177, 0.002014, 0.001786, 0.001786, 0.002366, 0.002529, 0.002581, 0.002606, 0.004247, 0.004835, 0.00359, 0.003212, 0.003821, 0.005992, 0.007177, 0.009096, 0.013437, 0.022667, 0.013016, 0.012491, 0.020876, 0.035586, 0.035586, 0.038858, 0.074921, 0.096677, 0.102787, 0.058088, 0.037156, 0.023534, 0.014586, 0.020522, 0.026338, 0.015078, 0.009728, 0.00777, 0.006245, 0.006078, 0.004775, 0.005799, 0.004208, 0.004161, 0.002662, 0.002881, 0.002327, 0.00243, 0.002396, 0.003478, 0.003727, 0.004431, 0.005503, 0.004921, 0.004976, 0.003701, 0.003478, 0.003757, 0.005734, 0.005683, 0.004483, 0.005734, 0.005799, 0.006795, 0.006894, 0.011903, 0.019401, 0.022306, 0.018415, 0.01078, 0.008895, 0.01204, 0.01204, 0.011518, 0.022306, 0.022667, 0.023534, 0.020165, 0.028695, 0.013613, 0.0198, 0.017797, 0.017797, 0.014586, 0.0198, 0.01227, 0.01204, 0.01227, 0.008624, 0.009015, 0.009294, 0.010672, 0.008723, 0.009096, 0.006374, 0.004577, 0.005683, 0.006795, 0.011669, 0.008723, 0.015694, 0.021381, 0.021816, 0.017797, 0.020165, 0.020165, 0.046336, 0.036378, 0.025762, 0.073402, 0.066181, 0.122885, 0.060549, 0.078022, 0.035586, 0.071867, 0.073402, 0.066181, 0.038858, 0.022306, 0.042364, 0.017447, 0.010131, 0.010131, 0.009294, 0.011342, 0.01204, 0.014075, 0.011518, 0.009015, 0.008156, 0.005734, 0.004315, 0.006142, 0.006142, 0.006245, 0.004513, 0.004513, 0.003177, 0.004483, 0.004208, 0.002727, 0.003341, 0.003366, 0.003366, 0.003177, 0.003212, 0.003079, 0.002761, 0.003864, 0.005318, 0.005872, 0.009294, 0.014783, 0.016021, 0.009865, 0.017447, 0.040537, 0.076542, 0.170161, 0.196879, 0.243554, 0.352862, 0.418646, 0.538167, 0.712013, 0.852992, 0.856457, 0.745909, 0.694846, 0.525368, 0.414856, 0.284882, 0.21291, 0.144935, 0.081712, 0.083462, 0.054297, 0.031287, 0.017797, 0.010672, 0.009865, 0.014315, 0.014315, 0.009401, 0.008804, 0.008002, 0.006194, 0.006142, 0.009483, 0.009483, 0.009401, 0.015344, 0.026892, 0.019109, 0.023534, 0.030003, 0.056825, 0.050641, 0.036378, 0.041405, 0.048328, 0.023963, 0.024393, 0.025316, 0.023534, 0.023534, 0.01204, 0.010509, 0.010926, 0.009728, 0.013437, 0.026338, 0.012491, 0.012491, 0.016826, 0.020876, 0.016826, 0.018106, 0.0198, 0.038042, 0.066181, 0.06312, 0.060549, 0.024393, 0.015694, 0.022667, 0.022667, 0.024826, 0.025762, 0.024393, 0.014315, 0.010221, 0.006533, 0.007645, 0.006039, 0.007091, 0.007315, 0.010131, 0.00962, 0.008156, 0.008075, 0.006795, 0.007315, 0.008276, 0.013016, 0.023087, 0.023087, 0.013821, 0.014783, 0.026338, 0.014586, 0.018415, 0.027463, 0.028107, 0.051831, 0.064632, 0.069024, 0.066181, 0.074921, 0.031287, 0.067594, 0.066181, 0.035586, 0.023534, 0.027463, 0.015078, 0.013821, 0.016826, 0.014586, 0.025762, 0.026892, 0.03976, 0.028695, 0.025316, 0.021381, 0.010672, 0.009865, 0.00962, 0.008075, 0.007495, 0.012491, 0.008525, 0.00962, 0.014075, 0.014315, 0.010221, 0.018415, 0.018787, 0.01078, 0.015694, 0.015344, 0.014315, 0.00962, 0.01227, 0.012727, 0.0198, 0.042364, 0.06312, 0.024393, 0.03976, 0.019401, 0.011342, 0.017138, 0.009728, 0.007555, 0.009015, 0.008804, 0.008804, 0.006421, 0.006421, 0.007422, 0.005011, 0.005011, 0.008002, 0.010672, 0.006894, 0.005799, 0.006142, 0.004414, 0.006795, 0.005249, 0.007177, 0.01227, 0.007645, 0.007555, 0.008624, 0.008895, 0.010926, 0.010372, 0.009483, 0.015344, 0.015694, 0.018106, 0.022306, 0.016257, 0.013613, 0.018415, 0.034884, 0.019401, 0.020522, 0.011518, 0.01078, 0.007422, 0.005799, 0.006142, 0.006894, 0.006142, 0.006142, 0.007645, 0.005378, 0.00543, 0.004315, 0.003177, 0.002976, 0.002976, 0.00246, 0.002555, 0.002078, 0.001434, 0.001232, 0.001048, 0.001499, 0.001305, 0.001288, 0.00146, 0.002194, 0.001722, 0.002138, 0.001936, 0.001408, 0.001649, 0.001872, 0.002014, 0.002349, 0.002761, 0.001572, 0.002014], '')</t>
  </si>
  <si>
    <t>[220, 221, 222, 223, 224, 225, 226]</t>
  </si>
  <si>
    <t xml:space="preserve">F5RR76|F5RR76_9ENTR Sulfate ABC superfamily ATP binding cassette transporter, sulfate-binding protein OS=Enterobacter hormaechei ATCC 49162 </t>
  </si>
  <si>
    <t>([0.013613, 0.010221, 0.011903, 0.017138, 0.024826, 0.034884, 0.028695, 0.021816, 0.023087, 0.030003, 0.041405, 0.030003, 0.029376, 0.018415, 0.019109, 0.020876, 0.021381, 0.021381, 0.020876, 0.037156, 0.076542, 0.125101, 0.191378, 0.232838, 0.158265, 0.096677, 0.102787, 0.15284, 0.15284, 0.191378, 0.191378, 0.155435, 0.147574, 0.120615, 0.161087, 0.247041, 0.15284, 0.209395, 0.219301, 0.318242, 0.311707, 0.281712, 0.288399, 0.301917, 0.225814, 0.25406, 0.278302, 0.271506, 0.271506, 0.356642, 0.346032, 0.346032, 0.374039, 0.480142, 0.509769, 0.545602, 0.549308, 0.626927, 0.632174, 0.613573, 0.521092, 0.42561, 0.440853, 0.4292, 0.328603, 0.401658, 0.433034, 0.509769, 0.444081, 0.370445, 0.377384, 0.288399, 0.264545, 0.185198, 0.164327, 0.102787, 0.109221, 0.069024, 0.086953, 0.071867, 0.041405, 0.050641, 0.094817, 0.088832, 0.086953, 0.147574, 0.081712, 0.102787, 0.096677, 0.147574, 0.129801, 0.076542, 0.125101, 0.144935, 0.144935, 0.194234, 0.291804, 0.295083, 0.356642, 0.318242, 0.377384, 0.380708, 0.414856, 0.398279, 0.398279, 0.31487, 0.25406, 0.239899, 0.158265, 0.116183, 0.106997, 0.167087, 0.247041, 0.264545, 0.295083, 0.374039, 0.352862, 0.264545, 0.247041, 0.26085, 0.206376, 0.191378, 0.284882, 0.203355, 0.137348, 0.132295, 0.232838, 0.291804, 0.332115, 0.408655, 0.408655, 0.328603, 0.335645, 0.366687, 0.36309, 0.36309, 0.36309, 0.349426, 0.4292, 0.433034, 0.42561, 0.483068, 0.468512, 0.380708, 0.472492, 0.472492, 0.394753, 0.335645, 0.311707, 0.295083, 0.298791, 0.271506, 0.328603, 0.243554, 0.219301, 0.209395, 0.194234, 0.209395, 0.21291, 0.222385, 0.232838, 0.203355, 0.222385, 0.196879, 0.281712, 0.284882, 0.264545, 0.281712, 0.301917, 0.298791, 0.295083, 0.194234, 0.275179, 0.31487, 0.335645, 0.342579, 0.278302, 0.18812, 0.185198, 0.182256, 0.173081, 0.144935, 0.167087, 0.170161, 0.173081, 0.167087, 0.167087, 0.271506, 0.229226, 0.179055, 0.216401, 0.295083, 0.398279, 0.318242, 0.30533, 0.374039, 0.298791, 0.281712, 0.275179, 0.236433, 0.161087, 0.173081, 0.209395, 0.222385, 0.196879, 0.15284, 0.094817, 0.073402, 0.073402, 0.139895, 0.203355, 0.129801, 0.127496, 0.125101, 0.203355, 0.196879, 0.109221, 0.164327, 0.158265, 0.179055, 0.209395, 0.321458, 0.30533, 0.30533, 0.288399, 0.236433, 0.239899, 0.291804, 0.332115, 0.356642, 0.352862, 0.281712, 0.352862, 0.291804, 0.236433, 0.236433, 0.236433, 0.281712, 0.206376, 0.295083, 0.346032, 0.335645, 0.308712, 0.31487, 0.295083, 0.271506, 0.288399, 0.332115, 0.374039, 0.335645, 0.222385, 0.15284, 0.200174, 0.134866, 0.125101, 0.111485, 0.102787, 0.127496, 0.18812, 0.247041, 0.247041, 0.264545, 0.191378, 0.167087, 0.142424, 0.139895, 0.17593, 0.158265, 0.118441, 0.106997, 0.147574, 0.216401, 0.301917, 0.321458, 0.374039, 0.387226, 0.444081, 0.436924, 0.394753, 0.298791, 0.311707, 0.318242, 0.278302, 0.257454, 0.31487, 0.332115, 0.264545, 0.239899, 0.247041, 0.225814, 0.232838, 0.134866, 0.142424, 0.142424, 0.092881, 0.058088, 0.083462, 0.098513, 0.060549, 0.066181, 0.102787, 0.079919, 0.078022, 0.088832, 0.170161, 0.15284, 0.090864, 0.139895, 0.158265, 0.229226, 0.332115, 0.332115, 0.311707, 0.308712, 0.311707, 0.295083, 0.394753, 0.387226, 0.387226, 0.465241, 0.447574, 0.440853, 0.458154, 0.422041, 0.41194, 0.366687, 0.324872, 0.472492, 0.450668], '')</t>
  </si>
  <si>
    <t>[54, 55, 56, 57, 58, 59, 60, 67]</t>
  </si>
  <si>
    <t xml:space="preserve">F5RR79|F5RR79_9ENTR Bacteriophage regulatory protein OS=Enterobacter hormaechei ATCC 49162 </t>
  </si>
  <si>
    <t>([0.194234, 0.232838, 0.17593, 0.236433, 0.268042, 0.200174, 0.164327, 0.200174, 0.225814, 0.25031, 0.295083, 0.318242, 0.30533, 0.377384, 0.380708, 0.380708, 0.394753, 0.534167, 0.525368, 0.41194, 0.41194, 0.433034, 0.40511, 0.476583, 0.436924, 0.335645, 0.447574, 0.444081, 0.433034, 0.436924, 0.356642, 0.339168, 0.339168, 0.349426, 0.349426, 0.264545, 0.339168, 0.25031, 0.225814, 0.155435, 0.222385, 0.281712, 0.216401, 0.219301, 0.182256, 0.179055, 0.284882, 0.194234, 0.257454, 0.216401], '')</t>
  </si>
  <si>
    <t>[17, 18]</t>
  </si>
  <si>
    <t xml:space="preserve">F5RR80|F5RR80_9ENTR Bacteriophage late protein control protein D OS=Enterobacter hormaechei ATCC 49162 </t>
  </si>
  <si>
    <t>([0.020522, 0.032017, 0.0198, 0.028695, 0.045352, 0.06184, 0.049374, 0.066181, 0.083462, 0.056825, 0.076542, 0.10481, 0.170161, 0.158265, 0.161087, 0.161087, 0.216401, 0.229226, 0.257454, 0.349426, 0.390993, 0.366687, 0.264545, 0.356642, 0.268042, 0.25031, 0.21291, 0.278302, 0.288399, 0.284882, 0.311707, 0.222385, 0.222385, 0.232838, 0.236433, 0.203355, 0.194234, 0.219301, 0.222385, 0.15284, 0.15284, 0.079919, 0.094817, 0.106997, 0.111485, 0.185198, 0.203355, 0.232838, 0.232838, 0.129801, 0.147574, 0.173081, 0.257454, 0.25406, 0.161087, 0.239899, 0.229226, 0.236433, 0.164327, 0.229226, 0.324872, 0.332115, 0.384043, 0.384043, 0.480142, 0.408655, 0.370445, 0.281712, 0.31487, 0.31487, 0.422041, 0.40511, 0.374039, 0.380708, 0.291804, 0.374039, 0.288399, 0.236433, 0.147574, 0.219301, 0.132295, 0.100716, 0.096677, 0.127496, 0.109221, 0.06184, 0.054297, 0.035586, 0.059222, 0.047319, 0.031287, 0.018787, 0.019401, 0.019109, 0.018415, 0.032677, 0.022306, 0.029376, 0.054297, 0.094817, 0.094817, 0.18812, 0.257454, 0.268042, 0.25031, 0.194234, 0.278302, 0.298791, 0.394753, 0.366687, 0.370445, 0.370445, 0.433034, 0.436924, 0.398279, 0.387226, 0.387226, 0.476583, 0.398279, 0.408655, 0.332115, 0.328603, 0.295083, 0.281712, 0.206376, 0.206376, 0.200174, 0.200174, 0.271506, 0.200174, 0.236433, 0.179055, 0.257454, 0.284882, 0.21291, 0.25406, 0.25406, 0.203355, 0.118441, 0.179055, 0.164327, 0.219301, 0.142424, 0.142424, 0.078022, 0.11371, 0.094817, 0.173081, 0.10481, 0.098513, 0.147574, 0.11371, 0.102787, 0.0704, 0.076542, 0.067594, 0.109221, 0.064632, 0.081712, 0.137348, 0.137348, 0.144935, 0.158265, 0.247041, 0.26085, 0.346032, 0.346032, 0.377384, 0.324872, 0.41194, 0.308712, 0.219301, 0.264545, 0.349426, 0.349426, 0.308712, 0.40511, 0.352862, 0.352862, 0.349426, 0.31487, 0.271506, 0.236433, 0.225814, 0.167087, 0.15284, 0.164327, 0.167087, 0.10481, 0.083462, 0.051831, 0.054297, 0.058088, 0.034884, 0.042364, 0.055536, 0.066181, 0.06184, 0.042364, 0.073402, 0.06184, 0.073402, 0.118441, 0.139895, 0.161087, 0.147574, 0.17593, 0.164327, 0.109221, 0.15008, 0.147574, 0.216401, 0.318242, 0.390993, 0.465241, 0.433034, 0.436924, 0.440853, 0.447574, 0.56648, 0.447574, 0.483068, 0.401658, 0.374039, 0.377384, 0.349426, 0.433034, 0.370445, 0.281712, 0.36309, 0.387226, 0.40511, 0.408655, 0.374039, 0.288399, 0.200174, 0.134866, 0.134866, 0.081712, 0.083462, 0.042364, 0.079919, 0.078022, 0.125101, 0.144935, 0.142424, 0.096677, 0.094817, 0.076542, 0.129801, 0.129801, 0.134866, 0.161087, 0.15284, 0.182256, 0.268042, 0.356642, 0.40511, 0.40511, 0.494003, 0.476583, 0.59917, 0.59508, 0.604312, 0.618285, 0.626927, 0.632174, 0.59014, 0.494003, 0.58069, 0.58069, 0.538167, 0.534167, 0.570702, 0.59014, 0.51388, 0.408655, 0.328603, 0.321458, 0.321458, 0.321458, 0.324872, 0.225814, 0.247041, 0.25406, 0.25031, 0.243554, 0.21291, 0.278302, 0.359901, 0.352862, 0.324872, 0.328603, 0.30533, 0.278302, 0.268042, 0.239899, 0.356642, 0.454136, 0.41194, 0.42561, 0.4292, 0.4292, 0.509769, 0.465241, 0.458154, 0.349426, 0.346032, 0.301917, 0.332115, 0.25031, 0.222385, 0.25031, 0.278302, 0.30533, 0.301917, 0.301917, 0.311707, 0.206376, 0.222385, 0.30533, 0.25406, 0.26085, 0.232838, 0.257454, 0.225814, 0.219301, 0.31487, 0.216401, 0.291804, 0.264545, 0.342579, 0.291804, 0.291804, 0.264545, 0.278302, 0.30533, 0.225814, 0.236433, 0.25406, 0.219301, 0.21291, 0.194234, 0.161087, 0.158265, 0.134866, 0.161087, 0.132295, 0.10481, 0.182256, 0.144935, 0.139895, 0.100716], '')</t>
  </si>
  <si>
    <t>[219, 261, 262, 263, 264, 265, 266, 267, 269, 270, 271, 272, 273, 274, 275, 303]</t>
  </si>
  <si>
    <t xml:space="preserve">F5RR81|F5RR81_9ENTR Peptidase S8 and S53 (Fragment) OS=Enterobacter hormaechei ATCC 49162 </t>
  </si>
  <si>
    <t>([0.40511, 0.454136, 0.486429, 0.505461, 0.387226, 0.271506, 0.31487, 0.25406, 0.281712, 0.222385, 0.25031, 0.161087, 0.088832, 0.064632, 0.0704, 0.132295, 0.196879, 0.200174, 0.243554, 0.158265, 0.088832, 0.116183, 0.116183, 0.118441, 0.06184, 0.069024, 0.132295, 0.06184, 0.081712, 0.079919, 0.129801, 0.073402, 0.137348, 0.134866, 0.158265, 0.096677, 0.090864, 0.094817, 0.088832, 0.047319, 0.0704, 0.06312, 0.06184, 0.048328, 0.046336, 0.096677, 0.088832, 0.048328, 0.049374, 0.038858, 0.049374, 0.026338, 0.051831, 0.038042, 0.076542, 0.076542, 0.067594, 0.056825, 0.030003, 0.032677, 0.056825, 0.038042, 0.06312, 0.059222, 0.034884, 0.035586, 0.018106, 0.020165, 0.034884, 0.044297, 0.038858, 0.031287, 0.069024, 0.040537, 0.060549, 0.054297, 0.030611, 0.055536, 0.067594, 0.067594, 0.06184, 0.078022, 0.078022, 0.100716, 0.100716, 0.158265, 0.15008, 0.25406, 0.352862, 0.271506, 0.311707, 0.41194, 0.342579, 0.30533, 0.288399, 0.288399, 0.298791, 0.40511, 0.408655, 0.436924, 0.433034, 0.433034, 0.394753, 0.505461, 0.394753, 0.390993, 0.346032, 0.31487, 0.222385, 0.120615, 0.200174, 0.229226, 0.222385, 0.203355, 0.236433, 0.321458, 0.308712, 0.301917, 0.25406, 0.164327, 0.137348, 0.247041, 0.15284, 0.094817, 0.083462, 0.142424, 0.086953, 0.132295, 0.106997, 0.109221, 0.18812, 0.191378, 0.185198, 0.155435, 0.257454, 0.239899, 0.25406, 0.271506, 0.284882, 0.318242, 0.321458, 0.346032, 0.311707, 0.418646, 0.422041, 0.398279, 0.332115, 0.422041, 0.42561, 0.468512, 0.450668, 0.356642, 0.236433, 0.243554, 0.30533, 0.200174, 0.18812, 0.18812, 0.155435, 0.144935, 0.155435, 0.17593, 0.173081, 0.170161, 0.194234, 0.200174, 0.229226, 0.219301, 0.147574, 0.161087, 0.194234, 0.219301, 0.295083, 0.339168, 0.26085, 0.243554, 0.342579, 0.332115, 0.328603, 0.25406, 0.268042, 0.271506, 0.349426, 0.370445, 0.298791, 0.288399, 0.295083, 0.21291, 0.284882, 0.377384, 0.284882, 0.275179, 0.25031, 0.179055, 0.257454, 0.352862, 0.281712, 0.196879, 0.142424, 0.134866, 0.196879, 0.196879, 0.118441, 0.116183, 0.049374, 0.047319, 0.044297, 0.043307, 0.071867, 0.046336, 0.045352, 0.088832, 0.098513, 0.111485, 0.200174, 0.116183, 0.116183, 0.173081, 0.247041, 0.342579, 0.284882, 0.288399, 0.247041, 0.229226, 0.225814, 0.328603, 0.352862, 0.264545, 0.352862, 0.370445, 0.374039, 0.298791, 0.268042, 0.268042, 0.346032, 0.335645, 0.42561, 0.328603, 0.278302, 0.278302, 0.196879, 0.229226, 0.173081, 0.196879, 0.30533, 0.308712, 0.308712, 0.387226, 0.433034, 0.433034, 0.41194, 0.509769, 0.59917, 0.59917, 0.59508, 0.553315, 0.525368, 0.4292, 0.521092, 0.486429, 0.517562, 0.59014, 0.653063, 0.626927, 0.541878, 0.541878, 0.494003, 0.41194, 0.36309, 0.335645, 0.321458, 0.295083, 0.194234, 0.209395, 0.216401, 0.15008, 0.185198, 0.203355, 0.295083, 0.301917, 0.275179, 0.236433, 0.232838, 0.191378, 0.298791, 0.275179, 0.264545, 0.264545, 0.257454, 0.284882, 0.380708, 0.377384, 0.40511, 0.490133, 0.509769, 0.5017, 0.5017, 0.454136, 0.42561, 0.454136, 0.447574, 0.461924, 0.401658, 0.377384, 0.30533, 0.275179, 0.36309, 0.377384, 0.321458, 0.42561, 0.444081, 0.324872, 0.225814, 0.232838, 0.17593, 0.096677, 0.096677, 0.134866, 0.164327, 0.164327, 0.137348, 0.147574, 0.164327, 0.144935, 0.173081, 0.301917, 0.31487, 0.31487, 0.298791, 0.390993, 0.377384, 0.257454, 0.311707, 0.414856, 0.440853, 0.41194, 0.461924, 0.384043, 0.394753, 0.36309, 0.339168, 0.284882, 0.25406, 0.25406, 0.342579, 0.308712, 0.196879, 0.127496, 0.125101, 0.125101, 0.129801, 0.083462, 0.147574, 0.182256, 0.122885, 0.085092, 0.086953, 0.102787, 0.132295, 0.083462, 0.06312, 0.045352, 0.067594, 0.055536, 0.079919, 0.076542, 0.109221, 0.11371, 0.179055, 0.185198, 0.191378, 0.118441, 0.15284, 0.167087, 0.11371, 0.173081, 0.127496, 0.194234, 0.196879, 0.155435, 0.25031, 0.339168, 0.436924, 0.356642, 0.401658, 0.41194, 0.339168, 0.229226, 0.247041, 0.232838, 0.257454, 0.264545, 0.342579, 0.311707, 0.268042, 0.328603, 0.25031, 0.278302, 0.196879, 0.21291, 0.288399, 0.275179, 0.18812, 0.173081, 0.275179, 0.26085, 0.243554, 0.243554, 0.25031, 0.311707, 0.284882, 0.25406, 0.173081, 0.200174, 0.179055, 0.232838, 0.247041, 0.324872, 0.384043, 0.394753, 0.377384, 0.380708, 0.359901, 0.356642, 0.374039, 0.268042, 0.271506, 0.25031, 0.332115, 0.30533, 0.225814, 0.173081, 0.15284, 0.222385, 0.196879, 0.278302, 0.257454, 0.271506, 0.284882, 0.291804, 0.359901, 0.335645, 0.332115, 0.25031, 0.332115, 0.318242, 0.36309, 0.359901, 0.31487, 0.324872, 0.370445, 0.447574, 0.4292, 0.461924, 0.490133, 0.497853, 0.5017, 0.490133, 0.465241, 0.394753, 0.380708, 0.394753, 0.422041, 0.418646, 0.525368, 0.538167, 0.509769, 0.557691, 0.562014, 0.657645, 0.63748, 0.58069, 0.468512, 0.604312, 0.505461, 0.447574, 0.433034, 0.346032, 0.346032, 0.346032, 0.418646, 0.418646, 0.42561, 0.436924, 0.447574, 0.433034, 0.42561, 0.422041, 0.40511, 0.401658, 0.308712, 0.321458, 0.422041, 0.461924, 0.374039, 0.461924, 0.486429, 0.486429, 0.575842, 0.59917, 0.553315, 0.458154, 0.461924, 0.444081, 0.436924, 0.356642, 0.356642, 0.359901, 0.42561, 0.370445, 0.278302, 0.380708, 0.291804, 0.301917, 0.278302, 0.36309, 0.324872, 0.339168, 0.352862, 0.328603, 0.31487, 0.318242, 0.387226, 0.311707, 0.288399, 0.284882, 0.36309, 0.36309, 0.321458, 0.308712, 0.359901, 0.380708, 0.370445, 0.370445, 0.339168, 0.349426, 0.264545, 0.219301, 0.21291, 0.15008, 0.173081, 0.15008, 0.15008, 0.15284, 0.229226, 0.264545, 0.275179, 0.196879, 0.134866, 0.167087, 0.164327, 0.111485, 0.11371, 0.120615, 0.158265, 0.116183, 0.179055, 0.257454, 0.275179, 0.200174, 0.200174, 0.225814, 0.17593, 0.209395, 0.236433, 0.236433, 0.229226, 0.219301, 0.209395, 0.31487, 0.21291, 0.209395, 0.281712, 0.332115, 0.301917, 0.30533, 0.377384, 0.332115, 0.288399, 0.342579, 0.4292, 0.509769, 0.4292], '')</t>
  </si>
  <si>
    <t>[3, 103, 251, 252, 253, 254, 255, 256, 258, 260, 261, 262, 263, 264, 265, 294, 295, 296, 456, 464, 465, 466, 467, 468, 469, 470, 471, 473, 474, 498, 499, 500, 581]</t>
  </si>
  <si>
    <t xml:space="preserve">F5RR82|F5RR82_9ENTR Uncharacterized protein (Fragment) OS=Enterobacter hormaechei ATCC 49162 </t>
  </si>
  <si>
    <t>([0.21291, 0.275179, 0.194234, 0.134866, 0.173081, 0.222385, 0.264545, 0.200174, 0.257454, 0.281712, 0.328603, 0.36309, 0.401658, 0.370445, 0.390993, 0.380708, 0.480142, 0.521092, 0.63748, 0.557691, 0.450668, 0.447574, 0.36309, 0.346032, 0.433034, 0.42561, 0.408655, 0.41194, 0.5017, 0.398279, 0.321458, 0.321458, 0.332115, 0.247041, 0.25031, 0.222385, 0.225814, 0.155435, 0.194234, 0.194234, 0.158265, 0.209395, 0.209395, 0.203355, 0.318242, 0.308712, 0.31487, 0.288399, 0.216401, 0.236433, 0.318242, 0.40511, 0.288399, 0.25031, 0.268042, 0.268042, 0.264545, 0.196879, 0.281712, 0.191378, 0.191378, 0.31487, 0.339168, 0.257454, 0.257454, 0.203355, 0.200174, 0.196879, 0.137348, 0.109221, 0.109221, 0.086953, 0.079919, 0.111485, 0.081712, 0.116183, 0.132295, 0.139895, 0.194234, 0.127496, 0.196879, 0.185198, 0.102787, 0.106997, 0.167087, 0.243554, 0.278302, 0.21291, 0.216401, 0.25406, 0.36309, 0.359901, 0.401658, 0.40511, 0.339168, 0.41194, 0.414856, 0.41194, 0.346032, 0.318242, 0.335645, 0.324872, 0.342579, 0.36309, 0.366687, 0.374039, 0.380708, 0.384043, 0.418646, 0.31487, 0.298791, 0.268042, 0.243554, 0.225814, 0.229226, 0.342579, 0.342579, 0.232838, 0.25406, 0.328603, 0.271506, 0.359901, 0.366687, 0.257454, 0.257454, 0.247041, 0.243554, 0.164327, 0.15008, 0.191378, 0.209395, 0.291804, 0.324872, 0.335645, 0.31487, 0.236433, 0.229226, 0.139895, 0.209395, 0.196879, 0.122885, 0.200174, 0.170161, 0.092881, 0.170161, 0.200174, 0.129801, 0.079919, 0.147574, 0.155435, 0.122885, 0.164327, 0.134866, 0.102787, 0.071867, 0.067594, 0.098513, 0.066181, 0.137348, 0.134866], '')</t>
  </si>
  <si>
    <t>[17, 18, 19, 28]</t>
  </si>
  <si>
    <t xml:space="preserve">F5RR83|F5RR83_9ENTR ATPase OS=Enterobacter hormaechei ATCC 49162 </t>
  </si>
  <si>
    <t>([0.370445, 0.359901, 0.401658, 0.31487, 0.257454, 0.288399, 0.225814, 0.18812, 0.134866, 0.139895, 0.173081, 0.206376, 0.139895, 0.137348, 0.206376, 0.147574, 0.147574, 0.158265, 0.098513, 0.066181, 0.050641, 0.079919, 0.060549, 0.038042, 0.06184, 0.092881, 0.055536, 0.088832, 0.137348, 0.216401, 0.21291, 0.236433, 0.203355, 0.206376, 0.196879, 0.196879, 0.271506, 0.196879, 0.284882, 0.281712, 0.264545, 0.21291, 0.216401, 0.301917, 0.366687, 0.401658, 0.408655, 0.490133, 0.525368, 0.480142, 0.480142, 0.51388, 0.390993, 0.418646, 0.494003, 0.458154, 0.450668, 0.408655, 0.525368, 0.505461, 0.648219, 0.759478, 0.849326, 0.846163, 0.837511, 0.767246, 0.680603, 0.716283, 0.626927, 0.59917, 0.657645, 0.661982, 0.661982, 0.767246, 0.661982, 0.671169, 0.59917, 0.497853, 0.534167, 0.461924, 0.497853, 0.461924, 0.472492, 0.465241, 0.366687, 0.36309, 0.4292, 0.461924, 0.461924, 0.447574, 0.352862, 0.339168, 0.324872, 0.332115, 0.236433, 0.328603, 0.335645, 0.414856, 0.414856, 0.42561, 0.465241, 0.339168, 0.25031, 0.164327, 0.173081, 0.268042, 0.26085, 0.268042, 0.182256, 0.161087, 0.236433, 0.236433, 0.236433, 0.243554, 0.161087, 0.25031, 0.167087, 0.164327, 0.194234, 0.275179, 0.264545, 0.25406, 0.318242, 0.318242, 0.295083, 0.219301, 0.219301, 0.257454, 0.284882, 0.377384, 0.301917, 0.301917, 0.377384, 0.384043, 0.301917, 0.384043, 0.352862, 0.4292, 0.321458, 0.209395, 0.182256, 0.191378, 0.18812, 0.142424, 0.222385, 0.26085, 0.356642, 0.243554, 0.137348, 0.074921, 0.044297, 0.071867, 0.041405, 0.043307, 0.034884, 0.038042, 0.031287, 0.036378, 0.036378, 0.03976, 0.038858, 0.046336, 0.042364, 0.042364, 0.071867, 0.076542, 0.122885, 0.059222, 0.111485, 0.15284, 0.182256, 0.173081, 0.173081, 0.142424, 0.116183, 0.132295, 0.182256, 0.206376, 0.239899, 0.18812, 0.200174, 0.18812, 0.11371, 0.066181, 0.071867, 0.076542, 0.037156, 0.035586, 0.060549, 0.032677, 0.032017, 0.038042, 0.064632, 0.059222, 0.116183, 0.144935, 0.15284, 0.15284, 0.158265, 0.085092, 0.120615, 0.18812, 0.185198, 0.275179, 0.36309, 0.26085, 0.17593, 0.278302, 0.200174, 0.125101, 0.129801, 0.164327, 0.182256, 0.125101, 0.137348, 0.15284, 0.079919, 0.092881, 0.092881, 0.085092, 0.127496, 0.071867, 0.035586, 0.035586, 0.029376, 0.024826, 0.046336, 0.079919, 0.035586, 0.045352, 0.092881, 0.090864, 0.046336, 0.044297, 0.086953, 0.066181, 0.032677, 0.032017, 0.025316, 0.024826, 0.013613, 0.014586, 0.014783, 0.016528, 0.016826, 0.021381, 0.013613, 0.014075, 0.013016, 0.030003, 0.040537, 0.035586, 0.071867, 0.125101, 0.069024, 0.054297, 0.073402, 0.109221, 0.120615, 0.122885, 0.122885, 0.127496, 0.071867, 0.127496, 0.179055, 0.278302, 0.182256, 0.271506, 0.173081, 0.094817, 0.06312, 0.056825, 0.030003, 0.016528, 0.017797, 0.018106, 0.011669, 0.008624, 0.007031, 0.008804, 0.006142, 0.006194, 0.009187, 0.014075, 0.013821, 0.008804, 0.008624, 0.012491, 0.009728, 0.015344, 0.027463, 0.032677, 0.020165, 0.040537, 0.0704, 0.032677, 0.055536, 0.090864, 0.129801, 0.144935, 0.142424, 0.158265, 0.164327, 0.096677, 0.085092, 0.085092, 0.164327, 0.179055, 0.179055, 0.17593, 0.102787, 0.11371, 0.11371, 0.098513, 0.051831, 0.05306, 0.111485, 0.118441, 0.0704, 0.0704, 0.109221, 0.073402, 0.137348, 0.132295, 0.219301, 0.239899, 0.239899, 0.15284, 0.15284, 0.086953, 0.125101, 0.139895, 0.139895, 0.085092, 0.173081, 0.25031, 0.25406, 0.243554, 0.239899, 0.243554, 0.243554, 0.25406, 0.352862, 0.311707, 0.232838, 0.216401, 0.206376, 0.137348, 0.219301, 0.209395, 0.229226, 0.25406, 0.318242, 0.311707, 0.408655, 0.308712, 0.311707, 0.30533, 0.229226, 0.225814, 0.311707, 0.31487, 0.298791, 0.291804, 0.332115, 0.384043, 0.356642, 0.335645, 0.408655, 0.384043, 0.36309, 0.42561, 0.41194, 0.394753, 0.359901, 0.318242, 0.447574], '')</t>
  </si>
  <si>
    <t>[48, 51, 58, 59, 60, 61, 62, 63, 64, 65, 66, 67, 68, 69, 70, 71, 72, 73, 74, 75, 76, 78]</t>
  </si>
  <si>
    <t xml:space="preserve">F5RR84|F5RR84_9ENTR Bacteriophage protein OS=Enterobacter hormaechei ATCC 49162 </t>
  </si>
  <si>
    <t>([0.433034, 0.465241, 0.483068, 0.534167, 0.56648, 0.575842, 0.58069, 0.608892, 0.517562, 0.505461, 0.538167, 0.58069, 0.480142, 0.444081, 0.440853, 0.444081, 0.541878, 0.444081, 0.541878, 0.545602, 0.534167, 0.549308, 0.549308, 0.59917, 0.545602, 0.553315, 0.570702, 0.472492, 0.480142, 0.538167, 0.480142, 0.444081, 0.356642, 0.433034, 0.359901, 0.352862, 0.318242, 0.324872, 0.41194, 0.339168, 0.335645, 0.349426, 0.324872, 0.335645, 0.298791, 0.298791, 0.281712, 0.25031, 0.352862, 0.339168, 0.281712, 0.324872, 0.346032, 0.398279, 0.374039, 0.465241, 0.436924, 0.380708, 0.374039, 0.374039, 0.447574, 0.454136, 0.444081, 0.509769, 0.436924, 0.440853, 0.476583, 0.494003, 0.454136, 0.454136, 0.454136, 0.461924, 0.465241, 0.480142, 0.517562, 0.458154, 0.418646, 0.444081, 0.42561, 0.408655, 0.394753, 0.308712, 0.291804, 0.288399, 0.232838, 0.295083, 0.216401, 0.216401, 0.236433, 0.236433, 0.236433, 0.21291, 0.21291, 0.232838, 0.15284, 0.127496, 0.196879, 0.222385, 0.219301, 0.324872, 0.288399, 0.295083, 0.349426, 0.278302, 0.288399, 0.374039, 0.370445, 0.359901, 0.342579, 0.284882, 0.356642, 0.380708, 0.321458, 0.40511, 0.408655, 0.5017, 0.444081, 0.356642, 0.298791, 0.301917, 0.291804, 0.356642, 0.36309, 0.349426, 0.440853, 0.339168, 0.328603, 0.324872, 0.380708, 0.30533, 0.30533, 0.288399, 0.264545, 0.339168, 0.308712, 0.318242, 0.281712, 0.284882, 0.288399, 0.346032, 0.335645, 0.243554, 0.232838, 0.232838, 0.243554, 0.206376, 0.295083, 0.311707, 0.25406, 0.264545, 0.321458, 0.328603, 0.308712, 0.271506, 0.239899, 0.243554, 0.185198, 0.179055, 0.26085], '')</t>
  </si>
  <si>
    <t>[3, 4, 5, 6, 7, 8, 9, 10, 11, 16, 18, 19, 20, 21, 22, 23, 24, 25, 26, 29, 63, 74, 115]</t>
  </si>
  <si>
    <t xml:space="preserve">F5RR85|F5RR85_9ENTR Bacteriophage replication protein A OS=Enterobacter hormaechei ATCC 49162 </t>
  </si>
  <si>
    <t>([0.048328, 0.05306, 0.032017, 0.047319, 0.06312, 0.066181, 0.088832, 0.111485, 0.069024, 0.056825, 0.047319, 0.060549, 0.050641, 0.043307, 0.038858, 0.069024, 0.137348, 0.081712, 0.042364, 0.073402, 0.036378, 0.025316, 0.018106, 0.031287, 0.031287, 0.034068, 0.03976, 0.040537, 0.03976, 0.081712, 0.116183, 0.164327, 0.164327, 0.288399, 0.284882, 0.291804, 0.301917, 0.298791, 0.352862, 0.458154, 0.454136, 0.529623, 0.575842, 0.657645, 0.517562, 0.483068, 0.465241, 0.387226, 0.281712, 0.281712, 0.191378, 0.196879, 0.206376, 0.120615, 0.109221, 0.096677, 0.056825, 0.05306, 0.051831, 0.05306, 0.06312, 0.043307, 0.051831, 0.033407, 0.022667, 0.041405, 0.055536, 0.033407, 0.056825, 0.10481, 0.06312, 0.10481, 0.109221, 0.109221, 0.206376, 0.129801, 0.194234, 0.288399, 0.284882, 0.222385, 0.247041, 0.247041, 0.247041, 0.15284, 0.209395, 0.31487, 0.229226, 0.229226, 0.311707, 0.311707, 0.308712, 0.390993, 0.390993, 0.380708, 0.288399, 0.25031, 0.335645, 0.281712, 0.185198, 0.191378, 0.15284, 0.137348, 0.118441, 0.094817, 0.196879, 0.111485, 0.06184, 0.05306, 0.059222, 0.030003, 0.032017, 0.023087, 0.023534, 0.020165, 0.017797, 0.028107, 0.020876, 0.015078, 0.022667, 0.024393, 0.024826, 0.049374, 0.058088, 0.049374, 0.094817, 0.085092, 0.100716, 0.161087, 0.26085, 0.17593, 0.275179, 0.268042, 0.324872, 0.225814, 0.26085, 0.288399, 0.281712, 0.36309, 0.328603, 0.308712, 0.380708, 0.284882, 0.291804, 0.295083, 0.308712, 0.281712, 0.264545, 0.339168, 0.352862, 0.324872, 0.418646, 0.458154, 0.342579, 0.268042, 0.359901, 0.356642, 0.275179, 0.284882, 0.291804, 0.394753, 0.394753, 0.384043, 0.458154, 0.433034, 0.414856, 0.401658, 0.418646, 0.40511, 0.380708, 0.328603, 0.346032], '')</t>
  </si>
  <si>
    <t>[41, 42, 43, 44]</t>
  </si>
  <si>
    <t xml:space="preserve">F5RR86|F5RR86_9ENTR Periplasmic protein CpxP OS=Enterobacter hormaechei ATCC 49162 </t>
  </si>
  <si>
    <t>([0.380708, 0.42561, 0.342579, 0.346032, 0.247041, 0.288399, 0.291804, 0.21291, 0.247041, 0.284882, 0.288399, 0.295083, 0.229226, 0.209395, 0.196879, 0.132295, 0.147574, 0.17593, 0.243554, 0.275179, 0.298791, 0.298791, 0.271506, 0.352862, 0.377384, 0.447574, 0.450668, 0.480142, 0.618285, 0.613573, 0.604312, 0.648219, 0.694846, 0.795062, 0.791621, 0.767246, 0.862302, 0.862302, 0.767246, 0.754692, 0.661982, 0.666105, 0.680603, 0.733139, 0.720929, 0.728858, 0.76285, 0.767246, 0.724957, 0.707965, 0.720929, 0.626927, 0.58069, 0.56648, 0.549308, 0.557691, 0.694846, 0.703578, 0.716283, 0.808535, 0.846163, 0.924947, 0.885302, 0.88723, 0.812494, 0.805026, 0.812494, 0.775545, 0.779859, 0.81615, 0.779859, 0.788093, 0.865454, 0.827927, 0.754692, 0.750527, 0.750527, 0.759478, 0.754692, 0.618285, 0.622677, 0.59014, 0.541878, 0.59508, 0.505461, 0.585406, 0.557691, 0.549308, 0.557691, 0.557691, 0.562014, 0.562014, 0.517562, 0.517562, 0.618285, 0.707965, 0.622677, 0.626927, 0.618285, 0.608892, 0.661982, 0.661982, 0.613573, 0.585406, 0.618285, 0.618285, 0.618285, 0.666105, 0.666105, 0.666105, 0.538167, 0.557691, 0.517562, 0.472492, 0.468512, 0.494003, 0.497853, 0.575842, 0.613573, 0.585406, 0.51388, 0.51388, 0.517562, 0.549308, 0.575842, 0.59917, 0.685117, 0.690604, 0.675549, 0.63748, 0.690604, 0.798249, 0.699094, 0.779859, 0.852992, 0.791621, 0.728858, 0.724957, 0.685117, 0.680603, 0.703578, 0.775545, 0.84206, 0.834292, 0.812494, 0.812494, 0.724957, 0.604312, 0.59917, 0.59917, 0.653063, 0.632174, 0.632174, 0.720929, 0.716283, 0.707965, 0.795062, 0.812494, 0.805026, 0.823549, 0.81615, 0.805026, 0.795062, 0.779859, 0.750527, 0.775545, 0.754692, 0.859585], '')</t>
  </si>
  <si>
    <t>[28,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117, 118, 119, 120, 121, 122, 123, 124, 125, 126, 127, 128, 129, 130, 131, 132, 133, 134, 135, 136, 137, 138, 139, 140, 141, 142, 143, 144, 145, 146, 147, 148, 149, 150, 151, 152, 153, 154, 155, 156, 157, 158, 159, 160, 161, 162, 163, 164, 165, 166, 167]</t>
  </si>
  <si>
    <t>84)</t>
  </si>
  <si>
    <t xml:space="preserve">F5RR89|F5RR89_9ENTR MOSC domain protein OS=Enterobacter hormaechei ATCC 49162 </t>
  </si>
  <si>
    <t>([0.219301, 0.161087, 0.196879, 0.26085, 0.173081, 0.222385, 0.257454, 0.284882, 0.30533, 0.359901, 0.377384, 0.387226, 0.30533, 0.366687, 0.332115, 0.332115, 0.332115, 0.328603, 0.440853, 0.436924, 0.447574, 0.374039, 0.401658, 0.324872, 0.311707, 0.418646, 0.324872, 0.324872, 0.25031, 0.225814, 0.200174, 0.21291, 0.247041, 0.335645, 0.332115, 0.356642, 0.41194, 0.394753, 0.377384, 0.366687, 0.366687, 0.352862, 0.461924, 0.517562, 0.613573, 0.570702, 0.468512, 0.472492, 0.472492, 0.458154, 0.517562, 0.517562, 0.521092, 0.51388, 0.40511, 0.440853, 0.4292, 0.335645, 0.335645, 0.390993, 0.40511, 0.295083, 0.324872, 0.311707, 0.308712, 0.281712, 0.321458, 0.401658, 0.370445, 0.301917, 0.36309, 0.36309, 0.335645, 0.209395, 0.206376, 0.31487, 0.318242, 0.229226, 0.321458, 0.332115, 0.374039, 0.359901, 0.384043, 0.359901, 0.359901, 0.349426, 0.387226, 0.308712, 0.203355, 0.222385, 0.288399, 0.328603, 0.219301, 0.15008, 0.247041, 0.158265, 0.144935, 0.144935, 0.194234, 0.132295, 0.079919, 0.078022, 0.051831, 0.088832, 0.092881, 0.100716, 0.100716, 0.090864, 0.158265, 0.182256, 0.164327, 0.161087, 0.094817, 0.158265, 0.170161, 0.173081, 0.164327, 0.164327, 0.100716, 0.122885, 0.194234, 0.232838, 0.219301, 0.257454, 0.264545, 0.17593, 0.158265, 0.170161, 0.15284, 0.132295, 0.194234, 0.301917, 0.30533, 0.291804, 0.200174, 0.200174, 0.194234, 0.236433, 0.17593, 0.26085, 0.225814, 0.219301, 0.268042, 0.209395, 0.225814, 0.191378, 0.281712, 0.243554, 0.26085, 0.200174, 0.209395, 0.139895, 0.118441, 0.111485, 0.182256, 0.179055, 0.264545, 0.278302, 0.275179, 0.328603, 0.25406, 0.185198, 0.191378, 0.158265, 0.15284, 0.137348, 0.100716, 0.079919, 0.050641, 0.042364, 0.058088, 0.066181, 0.056825, 0.069024, 0.076542, 0.083462, 0.144935, 0.079919, 0.073402, 0.106997, 0.064632, 0.056825, 0.098513, 0.078022, 0.078022, 0.120615, 0.081712, 0.129801, 0.15284, 0.236433, 0.144935, 0.17593, 0.147574, 0.25031, 0.206376, 0.206376, 0.194234, 0.185198, 0.291804, 0.209395, 0.206376, 0.295083, 0.384043, 0.311707, 0.349426, 0.370445, 0.36309, 0.447574, 0.454136, 0.447574, 0.366687, 0.36309, 0.36309, 0.36309, 0.339168, 0.359901, 0.328603, 0.301917, 0.275179, 0.243554, 0.332115, 0.308712, 0.268042, 0.219301], '')</t>
  </si>
  <si>
    <t>[43, 44, 45, 50, 51, 52, 53]</t>
  </si>
  <si>
    <t xml:space="preserve">F5RR97|F5RR97_9ENTR Ribose ABC superfamily ATP binding cassette transporter, binding protein OS=Enterobacter hormaechei ATCC 49162 </t>
  </si>
  <si>
    <t>([0.011342, 0.012491, 0.013613, 0.010131, 0.010926, 0.009015, 0.011342, 0.014586, 0.019109, 0.0198, 0.015694, 0.016021, 0.018106, 0.021816, 0.021816, 0.015694, 0.013265, 0.013437, 0.015344, 0.020522, 0.0198, 0.030611, 0.022306, 0.026892, 0.05306, 0.064632, 0.060549, 0.031287, 0.036378, 0.029376, 0.030003, 0.058088, 0.046336, 0.03976, 0.050641, 0.054297, 0.11371, 0.11371, 0.15008, 0.21291, 0.268042, 0.185198, 0.182256, 0.281712, 0.216401, 0.200174, 0.144935, 0.144935, 0.155435, 0.144935, 0.170161, 0.236433, 0.229226, 0.308712, 0.321458, 0.36309, 0.321458, 0.321458, 0.324872, 0.366687, 0.271506, 0.271506, 0.291804, 0.209395, 0.209395, 0.278302, 0.196879, 0.17593, 0.239899, 0.339168, 0.328603, 0.268042, 0.243554, 0.206376, 0.122885, 0.096677, 0.049374, 0.06184, 0.043307, 0.059222, 0.06184, 0.137348, 0.132295, 0.158265, 0.170161, 0.111485, 0.137348, 0.15008, 0.161087, 0.185198, 0.179055, 0.15284, 0.179055, 0.173081, 0.209395, 0.298791, 0.232838, 0.328603, 0.264545, 0.232838, 0.219301, 0.142424, 0.129801, 0.118441, 0.139895, 0.142424, 0.170161, 0.139895, 0.167087, 0.239899, 0.25031, 0.257454, 0.200174, 0.25031, 0.167087, 0.17593, 0.206376, 0.30533, 0.321458, 0.401658, 0.436924, 0.359901, 0.342579, 0.324872, 0.346032, 0.352862, 0.433034, 0.401658, 0.401658, 0.356642, 0.328603, 0.291804, 0.298791, 0.359901, 0.268042, 0.346032, 0.301917, 0.191378, 0.203355, 0.137348, 0.142424, 0.164327, 0.232838, 0.339168, 0.278302, 0.225814, 0.164327, 0.098513, 0.142424, 0.122885, 0.18812, 0.25031, 0.284882, 0.271506, 0.30533, 0.398279, 0.41194, 0.458154, 0.553315, 0.454136, 0.422041, 0.370445, 0.387226, 0.349426, 0.332115, 0.398279, 0.36309, 0.342579, 0.454136, 0.454136, 0.394753, 0.422041, 0.387226, 0.31487, 0.328603, 0.247041, 0.173081, 0.170161, 0.111485, 0.090864, 0.085092, 0.142424, 0.182256, 0.17593, 0.147574, 0.147574, 0.158265, 0.21291, 0.295083, 0.179055, 0.18812, 0.291804, 0.229226, 0.173081, 0.229226, 0.15008, 0.15284, 0.203355, 0.203355, 0.182256, 0.239899, 0.339168, 0.271506, 0.25406, 0.182256, 0.173081, 0.127496, 0.118441, 0.142424, 0.142424, 0.219301, 0.155435, 0.139895, 0.100716, 0.100716, 0.085092, 0.111485, 0.139895, 0.15008, 0.122885, 0.139895, 0.11371, 0.11371, 0.179055, 0.179055, 0.229226, 0.225814, 0.284882, 0.281712, 0.18812, 0.118441, 0.081712, 0.118441, 0.118441, 0.125101, 0.170161, 0.132295, 0.185198, 0.21291, 0.219301, 0.209395, 0.239899, 0.239899, 0.196879, 0.134866, 0.134866, 0.134866, 0.209395, 0.182256, 0.185198, 0.239899, 0.324872, 0.281712, 0.243554, 0.167087, 0.164327, 0.179055, 0.284882, 0.164327, 0.179055, 0.102787, 0.129801, 0.092881, 0.076542, 0.074921, 0.111485, 0.066181, 0.03976, 0.032677, 0.043307, 0.048328, 0.030003, 0.020876, 0.038858, 0.046336, 0.083462, 0.109221, 0.100716, 0.081712, 0.15008, 0.155435, 0.194234, 0.196879, 0.239899, 0.271506, 0.301917, 0.219301, 0.30533, 0.380708, 0.349426, 0.332115, 0.232838, 0.324872, 0.352862, 0.370445, 0.370445, 0.384043, 0.414856, 0.377384, 0.335645, 0.288399, 0.288399, 0.356642, 0.25031, 0.232838, 0.147574, 0.164327, 0.203355, 0.206376, 0.222385, 0.200174, 0.216401, 0.298791, 0.179055, 0.21291, 0.196879, 0.129801, 0.06312, 0.051831, 0.051831, 0.055536, 0.055536, 0.034068, 0.018787, 0.032677, 0.041405, 0.079919, 0.045352], '')</t>
  </si>
  <si>
    <t>[158]</t>
  </si>
  <si>
    <t xml:space="preserve">F5RR98|F5RR98_9ENTR Ribose ABC superfamily ATP binding cassette transporter, permease protein OS=Enterobacter hormaechei ATCC 49162 </t>
  </si>
  <si>
    <t>([0.028695, 0.013437, 0.008156, 0.010372, 0.010221, 0.008276, 0.005932, 0.00515, 0.004247, 0.004161, 0.003757, 0.003461, 0.004208, 0.002727, 0.002688, 0.003864, 0.00558, 0.004135, 0.004513, 0.004431, 0.002581, 0.002035, 0.002503, 0.003924, 0.00389, 0.004736, 0.004414, 0.004921, 0.007177, 0.008624, 0.006533, 0.009483, 0.016021, 0.022667, 0.038858, 0.018415, 0.010509, 0.006533, 0.006619, 0.004315, 0.003727, 0.003997, 0.005932, 0.007091, 0.005249, 0.004414, 0.003276, 0.003366, 0.003177, 0.003053, 0.003757, 0.005683, 0.003701, 0.003701, 0.002503, 0.00292, 0.003555, 0.004358, 0.00543, 0.007495, 0.007422, 0.007422, 0.007422, 0.008002, 0.007495, 0.007555, 0.006142, 0.006078, 0.007422, 0.007315, 0.004689, 0.004775, 0.003212, 0.004611, 0.003079, 0.004646, 0.004899, 0.004513, 0.005799, 0.005086, 0.003478, 0.004208, 0.003478, 0.003512, 0.002327, 0.001572, 0.001675, 0.002529, 0.00292, 0.00243, 0.003405, 0.00359, 0.00246, 0.003177, 0.00316, 0.003864, 0.00243, 0.00243, 0.00316, 0.001967, 0.001786, 0.002057, 0.001675, 0.002482, 0.002482, 0.003555, 0.003431, 0.004358, 0.003757, 0.003053, 0.003298, 0.002529, 0.003727, 0.003701, 0.004414, 0.004611, 0.004388, 0.006245, 0.004161, 0.00292, 0.004161, 0.005683, 0.006039, 0.005799, 0.003757, 0.003757, 0.002688, 0.003864, 0.003478, 0.00389, 0.005503, 0.005086, 0.005086, 0.005086, 0.007091, 0.007495, 0.007422, 0.007422, 0.007315, 0.009401, 0.018106, 0.009187, 0.006421, 0.007877, 0.008075, 0.016826, 0.033407, 0.050641, 0.050641, 0.030611, 0.016826, 0.016826, 0.016257, 0.032017, 0.018415, 0.010672, 0.009977, 0.006894, 0.006533, 0.005734, 0.004646, 0.003821, 0.004976, 0.004976, 0.003671, 0.003701, 0.002555, 0.002482, 0.002014, 0.001305, 0.001172, 0.001709, 0.001202, 0.001687, 0.00155, 0.002194, 0.002976, 0.003079, 0.003555, 0.003341, 0.002623, 0.003924, 0.003924, 0.004431, 0.006078, 0.009187, 0.011903, 0.019401, 0.015694, 0.022667, 0.025316, 0.024393, 0.024826, 0.051831, 0.025316, 0.025762, 0.018415, 0.018415, 0.018106, 0.016826, 0.033407, 0.030611, 0.015078, 0.019401, 0.010509, 0.007877, 0.00543, 0.006245, 0.005992, 0.004921, 0.004208, 0.00515, 0.007315, 0.004736, 0.003804, 0.005249, 0.003671, 0.00316, 0.002396, 0.001623, 0.002014, 0.002035, 0.002035, 0.002503, 0.001967, 0.002555, 0.00243, 0.002581, 0.002727, 0.00225, 0.002623, 0.003821, 0.004358, 0.003014, 0.004646, 0.004414, 0.004577, 0.004976, 0.005378, 0.006194, 0.007555, 0.005872, 0.004483, 0.004689, 0.005318, 0.006619, 0.00543, 0.007495, 0.010221, 0.008075, 0.010372, 0.012491, 0.01227, 0.01227, 0.025316, 0.014586, 0.014586, 0.013437, 0.012727, 0.011342, 0.008409, 0.00962, 0.011342, 0.010221, 0.009728, 0.006988, 0.006988, 0.00777, 0.005683, 0.005734, 0.007031, 0.006245, 0.004646, 0.004976, 0.00407, 0.002881, 0.003607, 0.00389, 0.00389, 0.005683, 0.005378, 0.006142, 0.006421, 0.006374, 0.007555, 0.008075, 0.011903, 0.011903, 0.018787, 0.021381, 0.011342, 0.008002, 0.006533, 0.007877, 0.00543, 0.004976, 0.004921, 0.005223, 0.007091, 0.007422, 0.006567, 0.009865, 0.014586, 0.014586, 0.019401, 0.024393, 0.050641, 0.026338, 0.015078, 0.009015, 0.013265, 0.025316, 0.031287, 0.047319, 0.032017, 0.041405, 0.085092, 0.164327, 0.158265, 0.076542, 0.056825, 0.034068, 0.036378, 0.035586, 0.026892, 0.020876, 0.016826, 0.012491, 0.019109, 0.033407, 0.069024, 0.045352, 0.026892, 0.030003], '')</t>
  </si>
  <si>
    <t xml:space="preserve">F5RR99|F5RR99_9ENTR Ribose ABC superfamily ATP binding cassette transporter permease OS=Enterobacter hormaechei ATCC 49162 </t>
  </si>
  <si>
    <t>([0.127496, 0.209395, 0.26085, 0.335645, 0.291804, 0.356642, 0.370445, 0.268042, 0.147574, 0.17593, 0.200174, 0.158265, 0.090864, 0.05306, 0.038858, 0.066181, 0.060549, 0.026338, 0.012727, 0.009728, 0.013265, 0.009187, 0.008624, 0.005932, 0.004646, 0.004208, 0.002555, 0.002014, 0.002138, 0.003341, 0.002761, 0.002014, 0.00243, 0.003246, 0.004513, 0.004388, 0.002662, 0.001906, 0.003109, 0.003276, 0.003298, 0.003864, 0.00359, 0.003431, 0.004835, 0.004775, 0.006421, 0.006374, 0.008723, 0.007259, 0.007259, 0.009401, 0.015078, 0.015078, 0.009401, 0.005932, 0.006533, 0.007031, 0.011518, 0.008895, 0.010221, 0.012491, 0.007877, 0.007877, 0.005683, 0.004689, 0.00558, 0.005872, 0.006245, 0.006374, 0.006894, 0.006533, 0.004611, 0.003997, 0.004513, 0.006533, 0.006421, 0.007091, 0.007031, 0.006245, 0.007259, 0.008895, 0.007877, 0.009187, 0.014783, 0.012727, 0.01078, 0.009015, 0.006894, 0.008723, 0.008075, 0.008804, 0.009401, 0.014315, 0.021816, 0.01227, 0.007645, 0.008624, 0.007555, 0.008276, 0.008525, 0.006039, 0.005799, 0.005799, 0.006988, 0.004921, 0.00543, 0.005378, 0.006142, 0.004976, 0.003821, 0.003997, 0.005086, 0.003555, 0.00246, 0.001675, 0.002503, 0.00359, 0.003053, 0.003963, 0.003701, 0.003671, 0.004921, 0.003512, 0.003555, 0.002503, 0.003671, 0.003607, 0.004513, 0.004646, 0.005503, 0.008409, 0.005623, 0.00407, 0.005799, 0.008075, 0.007259, 0.007259, 0.005086, 0.005623, 0.00389, 0.003963, 0.003997, 0.004315, 0.006245, 0.007031, 0.007177, 0.007259, 0.01078, 0.007259, 0.007877, 0.01078, 0.010926, 0.009865, 0.013437, 0.008525, 0.005503, 0.007877, 0.007877, 0.011669, 0.011903, 0.013437, 0.013437, 0.013265, 0.010221, 0.006795, 0.007877, 0.007259, 0.007555, 0.005086, 0.006245, 0.004208, 0.002581, 0.001786, 0.00225, 0.001748, 0.00225, 0.00292, 0.002138, 0.001335, 0.001142, 0.001, 0.001, 0.000983, 0.000958, 0.001232, 0.001748, 0.001906, 0.001855, 0.001675, 0.002623, 0.00316, 0.004414, 0.004611, 0.005623, 0.004921, 0.006795, 0.008409, 0.010372, 0.020876, 0.05306, 0.069024, 0.118441, 0.100716, 0.098513, 0.098513, 0.092881, 0.03976, 0.03976, 0.055536, 0.058088, 0.059222, 0.055536, 0.055536, 0.055536, 0.036378, 0.038858, 0.017447, 0.012727, 0.00777, 0.005378, 0.005086, 0.003727, 0.00359, 0.004899, 0.006894, 0.004976, 0.004414, 0.006374, 0.004646, 0.004414, 0.003177, 0.003246, 0.003276, 0.003212, 0.003212, 0.004414, 0.006078, 0.010131, 0.013016, 0.028695, 0.055536, 0.026338, 0.041405, 0.041405, 0.042364, 0.021381, 0.049374, 0.032017, 0.024826, 0.024826, 0.028107, 0.064632, 0.038858, 0.029376, 0.017138, 0.017138, 0.017138, 0.017138, 0.010372, 0.01078, 0.006421, 0.004388, 0.006142, 0.006988, 0.008624, 0.008525, 0.013437, 0.009401, 0.010221, 0.012491, 0.012491, 0.01078, 0.006795, 0.007177, 0.007259, 0.006374, 0.006533, 0.00558, 0.00558, 0.005249, 0.003924, 0.005932, 0.005683, 0.005683, 0.004208, 0.004247, 0.003177, 0.002327, 0.00283, 0.002881, 0.003276, 0.004135, 0.004135, 0.004577, 0.004414, 0.005011, 0.005799, 0.005623, 0.004611, 0.004611, 0.005503, 0.005992, 0.00407, 0.004161, 0.003298, 0.003461, 0.002366, 0.003298, 0.003212, 0.003431, 0.003014, 0.001748, 0.001936, 0.00292, 0.003821, 0.003478, 0.002881, 0.003804, 0.005503, 0.008409, 0.008895, 0.010926, 0.011669, 0.016826, 0.028107, 0.040537, 0.06312, 0.137348, 0.109221, 0.222385, 0.137348, 0.31487], '')</t>
  </si>
  <si>
    <t xml:space="preserve">F5RRA0|F5RRA0_9ENTR Ribose ABC superfamily ATP binding cassette transporter, ABC protein (Fragment) OS=Enterobacter hormaechei ATCC 49162 </t>
  </si>
  <si>
    <t>([0.271506, 0.167087, 0.100716, 0.142424, 0.088832, 0.116183, 0.142424, 0.088832, 0.118441, 0.139895, 0.111485, 0.055536, 0.118441, 0.109221, 0.118441, 0.116183, 0.094817, 0.051831, 0.10481, 0.144935, 0.092881, 0.083462, 0.083462, 0.116183, 0.066181, 0.059222, 0.071867, 0.071867, 0.127496, 0.079919, 0.085092, 0.106997, 0.125101, 0.059222, 0.060549, 0.10481, 0.11371, 0.137348, 0.182256, 0.167087, 0.15284, 0.21291, 0.21291, 0.209395, 0.173081, 0.25406, 0.288399, 0.216401, 0.222385, 0.225814, 0.203355, 0.120615, 0.147574, 0.25031, 0.356642, 0.370445, 0.352862, 0.356642, 0.257454, 0.203355, 0.122885, 0.122885, 0.102787, 0.05306, 0.109221, 0.106997, 0.111485, 0.100716, 0.147574, 0.15008, 0.173081, 0.284882, 0.380708, 0.342579, 0.318242, 0.308712, 0.25031, 0.25031, 0.144935, 0.239899, 0.295083, 0.291804, 0.298791, 0.335645, 0.454136, 0.4292, 0.4292, 0.335645, 0.311707, 0.295083, 0.30533, 0.18812, 0.170161, 0.11371, 0.139895, 0.15008, 0.164327, 0.120615, 0.059222, 0.069024, 0.066181, 0.083462, 0.085092, 0.045352, 0.044297, 0.038858, 0.037156, 0.028695, 0.028107, 0.056825, 0.050641, 0.025316, 0.048328, 0.024393, 0.048328, 0.051831, 0.034884, 0.032677, 0.06184, 0.122885, 0.15284, 0.158265, 0.127496, 0.127496, 0.127496, 0.127496, 0.129801, 0.073402, 0.161087, 0.173081, 0.185198, 0.111485, 0.194234, 0.21291, 0.318242, 0.25406, 0.243554, 0.194234, 0.18812, 0.194234, 0.120615, 0.142424, 0.078022, 0.078022, 0.144935, 0.225814, 0.222385, 0.185198, 0.200174, 0.155435, 0.142424, 0.11371, 0.18812, 0.15284, 0.074921, 0.074921, 0.044297, 0.047319, 0.0704, 0.074921, 0.044297, 0.050641, 0.028107, 0.029376, 0.038042, 0.040537, 0.049374, 0.050641, 0.055536, 0.073402, 0.050641, 0.088832, 0.111485, 0.116183, 0.15008, 0.15008, 0.086953, 0.182256, 0.086953, 0.059222, 0.059222, 0.051831, 0.050641, 0.100716, 0.164327, 0.090864, 0.078022, 0.067594, 0.071867, 0.086953, 0.100716, 0.139895, 0.083462, 0.044297, 0.021381, 0.01204, 0.019109, 0.034068, 0.029376, 0.029376, 0.056825, 0.060549, 0.060549, 0.047319, 0.047319, 0.026892, 0.040537, 0.044297, 0.044297, 0.022306, 0.023087, 0.014315, 0.01078, 0.017138, 0.031287, 0.064632, 0.073402, 0.037156, 0.023087, 0.023534, 0.03976, 0.038042, 0.027463, 0.028107, 0.06312, 0.064632, 0.064632, 0.081712, 0.086953, 0.094817, 0.161087, 0.127496, 0.139895, 0.216401, 0.18812, 0.147574, 0.096677, 0.147574, 0.247041, 0.288399, 0.200174, 0.239899, 0.243554, 0.284882, 0.268042, 0.288399, 0.264545, 0.264545, 0.268042, 0.179055, 0.179055, 0.173081, 0.206376, 0.301917, 0.311707, 0.271506, 0.21291, 0.30533, 0.229226, 0.222385, 0.268042, 0.268042, 0.185198, 0.185198, 0.206376, 0.324872, 0.311707, 0.21291, 0.275179, 0.264545, 0.25406, 0.232838, 0.144935, 0.142424, 0.076542, 0.071867, 0.109221, 0.179055, 0.179055, 0.170161, 0.109221, 0.102787, 0.094817, 0.088832, 0.085092, 0.03976, 0.024393, 0.022306, 0.034884, 0.042364, 0.040537, 0.074921, 0.083462, 0.092881, 0.074921, 0.134866, 0.116183, 0.071867, 0.071867, 0.064632, 0.064632, 0.116183, 0.120615, 0.232838, 0.318242, 0.318242, 0.40511, 0.494003, 0.40511, 0.349426, 0.264545, 0.278302, 0.271506, 0.26085, 0.380708, 0.414856, 0.414856, 0.342579, 0.4292, 0.436924, 0.468512, 0.534167, 0.541878, 0.5017, 0.384043, 0.380708, 0.352862, 0.356642, 0.257454, 0.278302, 0.288399, 0.30533, 0.324872, 0.339168, 0.346032, 0.318242, 0.324872, 0.31487, 0.422041, 0.42561, 0.390993, 0.278302, 0.219301, 0.185198, 0.137348, 0.236433, 0.161087, 0.158265, 0.164327, 0.25031, 0.229226, 0.301917, 0.281712, 0.281712, 0.275179, 0.17593, 0.173081, 0.170161, 0.106997, 0.109221, 0.129801, 0.161087, 0.239899, 0.25031, 0.191378, 0.284882, 0.268042, 0.370445, 0.401658, 0.414856, 0.308712, 0.398279, 0.311707, 0.366687, 0.352862, 0.36309, 0.352862, 0.324872, 0.321458, 0.41194, 0.311707, 0.288399, 0.206376, 0.203355, 0.243554, 0.232838, 0.225814, 0.137348, 0.125101, 0.127496, 0.098513, 0.11371, 0.125101, 0.206376, 0.155435, 0.144935, 0.132295, 0.216401, 0.257454, 0.268042, 0.275179, 0.359901, 0.284882, 0.288399, 0.200174, 0.229226, 0.328603, 0.243554, 0.243554, 0.216401, 0.216401, 0.257454, 0.359901, 0.359901, 0.281712, 0.281712, 0.194234, 0.125101, 0.137348, 0.139895, 0.161087, 0.158265, 0.158265, 0.219301, 0.196879, 0.301917, 0.209395, 0.209395, 0.291804, 0.374039, 0.374039, 0.339168, 0.257454, 0.236433, 0.225814, 0.194234, 0.239899, 0.328603, 0.436924, 0.328603, 0.239899, 0.206376, 0.206376, 0.209395, 0.137348, 0.191378, 0.122885, 0.125101, 0.102787, 0.067594, 0.067594, 0.081712, 0.109221, 0.098513, 0.11371, 0.120615, 0.147574, 0.147574, 0.147574, 0.10481, 0.147574, 0.222385, 0.222385, 0.139895, 0.083462, 0.092881, 0.086953, 0.137348, 0.229226, 0.268042, 0.247041, 0.206376, 0.144935, 0.111485, 0.191378, 0.092881, 0.085092, 0.10481, 0.129801, 0.142424, 0.147574, 0.179055, 0.137348, 0.155435, 0.243554, 0.239899, 0.239899, 0.278302, 0.239899, 0.191378, 0.194234, 0.278302, 0.284882, 0.352862, 0.390993, 0.398279, 0.468512, 0.4292, 0.447574, 0.4292, 0.390993, 0.408655, 0.377384, 0.398279, 0.339168, 0.295083, 0.414856, 0.525368], '')</t>
  </si>
  <si>
    <t>[321, 322, 323, 507]</t>
  </si>
  <si>
    <t xml:space="preserve">F5RRA1|F5RRA1_9ENTR Lactaldehyde reductase OS=Enterobacter hormaechei ATCC 49162 </t>
  </si>
  <si>
    <t>([0.011518, 0.008409, 0.011518, 0.016257, 0.017138, 0.023534, 0.023963, 0.016826, 0.021816, 0.031287, 0.029376, 0.026338, 0.028695, 0.035586, 0.031287, 0.045352, 0.06312, 0.11371, 0.100716, 0.059222, 0.111485, 0.111485, 0.155435, 0.094817, 0.05306, 0.043307, 0.045352, 0.06312, 0.11371, 0.125101, 0.069024, 0.060549, 0.094817, 0.050641, 0.086953, 0.079919, 0.060549, 0.060549, 0.06184, 0.032017, 0.028107, 0.029376, 0.023963, 0.018106, 0.032677, 0.048328, 0.078022, 0.083462, 0.055536, 0.056825, 0.027463, 0.049374, 0.043307, 0.022667, 0.042364, 0.047319, 0.05306, 0.044297, 0.049374, 0.055536, 0.11371, 0.206376, 0.225814, 0.225814, 0.225814, 0.15008, 0.196879, 0.18812, 0.17593, 0.125101, 0.102787, 0.144935, 0.078022, 0.142424, 0.26085, 0.206376, 0.216401, 0.222385, 0.352862, 0.219301, 0.129801, 0.060549, 0.046336, 0.020165, 0.024393, 0.041405, 0.064632, 0.058088, 0.073402, 0.040537, 0.092881, 0.118441, 0.116183, 0.191378, 0.147574, 0.076542, 0.094817, 0.044297, 0.038042, 0.035586, 0.05306, 0.102787, 0.203355, 0.232838, 0.380708, 0.380708, 0.390993, 0.41194, 0.31487, 0.281712, 0.374039, 0.288399, 0.281712, 0.311707, 0.247041, 0.278302, 0.387226, 0.42561, 0.521092, 0.541878, 0.575842, 0.51388, 0.42561, 0.356642, 0.268042, 0.247041, 0.25031, 0.25031, 0.200174, 0.295083, 0.301917, 0.271506, 0.30533, 0.335645, 0.295083, 0.374039, 0.377384, 0.377384, 0.311707, 0.247041, 0.225814, 0.122885, 0.209395, 0.278302, 0.278302, 0.377384, 0.380708, 0.308712, 0.298791, 0.36309, 0.295083, 0.200174, 0.147574, 0.191378, 0.196879, 0.25406, 0.161087, 0.096677, 0.109221, 0.147574, 0.127496, 0.173081, 0.194234, 0.194234, 0.209395, 0.209395, 0.206376, 0.134866, 0.15284, 0.098513, 0.090864, 0.078022, 0.158265, 0.21291, 0.196879, 0.116183, 0.111485, 0.15284, 0.203355, 0.182256, 0.164327, 0.206376, 0.25406, 0.291804, 0.191378, 0.185198, 0.222385, 0.194234, 0.167087, 0.232838, 0.288399, 0.17593, 0.196879, 0.170161, 0.142424, 0.139895, 0.170161, 0.170161, 0.232838, 0.18812, 0.18812, 0.206376, 0.216401, 0.21291, 0.21291, 0.21291, 0.229226, 0.191378, 0.137348, 0.225814, 0.132295, 0.092881, 0.170161, 0.155435, 0.098513, 0.088832, 0.109221, 0.132295, 0.102787, 0.054297, 0.102787, 0.106997, 0.094817, 0.122885, 0.122885, 0.086953, 0.164327, 0.118441, 0.147574, 0.257454, 0.268042, 0.308712, 0.366687, 0.243554, 0.328603, 0.42561, 0.41194, 0.291804, 0.257454, 0.288399, 0.31487, 0.264545, 0.15008, 0.161087, 0.15284, 0.120615, 0.18812, 0.100716, 0.120615, 0.069024, 0.036378, 0.034068, 0.037156, 0.026892, 0.043307, 0.046336, 0.046336, 0.106997, 0.170161, 0.173081, 0.179055, 0.225814, 0.271506, 0.298791, 0.318242, 0.324872, 0.359901, 0.295083, 0.30533, 0.318242, 0.377384, 0.356642, 0.268042, 0.219301, 0.339168, 0.278302, 0.185198, 0.191378, 0.173081, 0.094817, 0.122885, 0.118441, 0.137348, 0.137348, 0.179055, 0.10481, 0.083462, 0.083462, 0.064632, 0.086953, 0.081712, 0.066181, 0.094817, 0.164327, 0.209395, 0.147574, 0.229226, 0.25406, 0.247041, 0.243554, 0.352862, 0.339168, 0.298791, 0.264545, 0.264545, 0.31487, 0.349426, 0.349426, 0.349426, 0.418646, 0.447574, 0.414856, 0.390993, 0.440853, 0.394753, 0.335645, 0.377384, 0.394753, 0.380708, 0.36309, 0.324872, 0.328603, 0.264545, 0.301917, 0.21291, 0.232838, 0.21291, 0.243554, 0.173081, 0.173081, 0.222385, 0.15008, 0.173081, 0.194234, 0.18812, 0.216401, 0.271506, 0.281712, 0.179055, 0.278302, 0.278302, 0.219301, 0.147574, 0.219301, 0.219301, 0.281712, 0.173081, 0.15008, 0.161087, 0.291804, 0.206376, 0.167087, 0.281712, 0.196879, 0.275179, 0.298791, 0.295083, 0.335645, 0.295083, 0.384043, 0.36309, 0.380708, 0.486429, 0.5017, 0.486429, 0.505461, 0.450668, 0.436924, 0.384043, 0.387226, 0.324872, 0.328603, 0.339168, 0.281712, 0.356642, 0.318242, 0.247041, 0.21291, 0.167087, 0.170161, 0.132295, 0.094817], '')</t>
  </si>
  <si>
    <t>[118, 119, 120, 121, 363, 365]</t>
  </si>
  <si>
    <t xml:space="preserve">F5RRA3|F5RRA3_9ENTR DNA-binding protein OS=Enterobacter hormaechei ATCC 49162 </t>
  </si>
  <si>
    <t>([0.26085, 0.158265, 0.111485, 0.144935, 0.200174, 0.236433, 0.167087, 0.196879, 0.236433, 0.26085, 0.203355, 0.225814, 0.144935, 0.122885, 0.111485, 0.111485, 0.094817, 0.139895, 0.216401, 0.219301, 0.222385, 0.144935, 0.194234, 0.264545, 0.26085, 0.25406, 0.17593, 0.257454, 0.264545, 0.17593, 0.191378, 0.275179, 0.275179, 0.370445, 0.401658, 0.398279, 0.529623, 0.562014, 0.468512, 0.483068, 0.525368, 0.436924, 0.436924, 0.465241, 0.384043, 0.311707, 0.232838, 0.284882, 0.203355, 0.21291, 0.206376, 0.222385, 0.137348, 0.116183, 0.109221, 0.064632, 0.035586, 0.032677, 0.038858, 0.0704, 0.067594, 0.076542, 0.083462, 0.147574, 0.15284, 0.167087, 0.15008, 0.209395, 0.239899, 0.324872, 0.324872, 0.414856, 0.394753, 0.494003, 0.454136, 0.384043, 0.440853, 0.529623, 0.517562, 0.454136, 0.458154, 0.356642, 0.346032, 0.384043, 0.284882, 0.196879, 0.185198, 0.243554, 0.216401, 0.144935, 0.173081, 0.182256, 0.182256, 0.15008, 0.15008, 0.209395, 0.295083, 0.232838, 0.155435, 0.094817, 0.0704, 0.038858, 0.073402, 0.069024, 0.100716, 0.164327, 0.206376, 0.308712, 0.335645, 0.275179, 0.352862, 0.328603, 0.328603, 0.335645, 0.398279, 0.4292, 0.4292, 0.41194, 0.436924, 0.553315, 0.671169, 0.657645, 0.648219, 0.545602, 0.545602, 0.521092, 0.521092, 0.553315, 0.497853, 0.465241, 0.490133, 0.494003, 0.401658, 0.281712, 0.295083, 0.232838, 0.179055, 0.196879, 0.216401, 0.200174, 0.182256, 0.200174, 0.288399, 0.398279, 0.374039, 0.275179, 0.191378, 0.120615, 0.144935, 0.142424, 0.18812, 0.264545, 0.291804, 0.380708, 0.384043, 0.268042, 0.291804, 0.295083, 0.200174, 0.200174, 0.311707, 0.332115, 0.311707, 0.318242, 0.268042, 0.281712, 0.291804, 0.308712, 0.366687, 0.359901, 0.401658, 0.390993, 0.359901, 0.30533, 0.271506, 0.346032, 0.447574, 0.433034, 0.447574, 0.557691, 0.494003, 0.408655], '')</t>
  </si>
  <si>
    <t>[36, 37, 40, 77, 78, 119, 120, 121, 122, 123, 124, 125, 126, 127, 179]</t>
  </si>
  <si>
    <t xml:space="preserve">F5RRA4|F5RRA4_9ENTR Branched chain amino acid ABC superfamily ATP binding cassette transporter OS=Enterobacter hormaechei ATCC 49162 </t>
  </si>
  <si>
    <t>([0.081712, 0.127496, 0.054297, 0.076542, 0.067594, 0.034068, 0.024393, 0.016528, 0.013437, 0.010926, 0.009015, 0.009401, 0.007031, 0.006894, 0.005378, 0.005872, 0.005872, 0.006533, 0.009187, 0.006194, 0.006194, 0.005932, 0.004315, 0.005249, 0.004431, 0.004483, 0.004483, 0.005623, 0.005011, 0.007091, 0.006619, 0.006894, 0.006142, 0.008804, 0.005799, 0.005799, 0.005318, 0.005318, 0.004513, 0.004689, 0.005223, 0.00389, 0.003478, 0.004577, 0.004513, 0.005223, 0.006421, 0.006078, 0.005249, 0.005378, 0.00359, 0.004736, 0.004483, 0.004513, 0.003671, 0.005378, 0.006701, 0.009401, 0.009977, 0.019401, 0.01078, 0.013016, 0.017447, 0.017447, 0.014315, 0.014315, 0.014315, 0.008409, 0.009187, 0.008276, 0.015078, 0.021381, 0.023087, 0.045352, 0.044297, 0.0704, 0.030611, 0.030611, 0.019401, 0.019401, 0.010926, 0.019401, 0.028695, 0.020522, 0.016826, 0.020876, 0.027463, 0.029376, 0.056825, 0.055536, 0.092881, 0.036378, 0.025316, 0.023963, 0.015078, 0.023963, 0.011106, 0.016528, 0.018415, 0.032677, 0.035586, 0.059222, 0.032017, 0.017138, 0.014315, 0.021381, 0.012491, 0.01204, 0.01227, 0.012727, 0.023963, 0.019109, 0.049374, 0.100716, 0.106997, 0.173081, 0.134866, 0.196879, 0.144935, 0.078022, 0.036378, 0.020165, 0.020165, 0.018415, 0.029376, 0.041405, 0.032677, 0.030611, 0.016257, 0.009977, 0.011342, 0.007315, 0.008624, 0.006795, 0.00515, 0.003804, 0.003727, 0.003727, 0.003701, 0.00407, 0.005318, 0.007315, 0.006795, 0.005011, 0.007645, 0.008156, 0.013016, 0.018106, 0.038042, 0.038858, 0.069024, 0.029376, 0.06312, 0.049374, 0.03976, 0.030003, 0.071867, 0.056825, 0.035586, 0.025762, 0.023534, 0.019109, 0.011106, 0.012491, 0.013613, 0.013613, 0.010672, 0.006142, 0.005872, 0.005872, 0.008723, 0.009096, 0.014783, 0.009096, 0.007091, 0.009401, 0.013437, 0.008624, 0.009728, 0.016528, 0.022306, 0.030611, 0.021816, 0.038858, 0.033407, 0.043307, 0.026892, 0.021381, 0.059222, 0.024826, 0.018106, 0.020522, 0.012727, 0.011669, 0.011518, 0.024826, 0.015344, 0.011669, 0.010672, 0.010509, 0.007422, 0.006142, 0.007031, 0.006988, 0.006142, 0.007315, 0.008624, 0.010131, 0.015078, 0.010221, 0.016257, 0.016021, 0.010221, 0.012491, 0.00962, 0.013821, 0.008276, 0.009977, 0.015344], '')</t>
  </si>
  <si>
    <t xml:space="preserve">F5RRA5|F5RRA5_9ENTR Putative inner membrane protein OS=Enterobacter hormaechei ATCC 49162 </t>
  </si>
  <si>
    <t>([0.004414, 0.004689, 0.003478, 0.002761, 0.003701, 0.00389, 0.004775, 0.006194, 0.004921, 0.004247, 0.004208, 0.00515, 0.003461, 0.003246, 0.003804, 0.003212, 0.004208, 0.004513, 0.006421, 0.009865, 0.010221, 0.01078, 0.01078, 0.011342, 0.0198, 0.023534, 0.032677, 0.033407, 0.032017, 0.050641, 0.051831, 0.037156, 0.034884, 0.078022, 0.058088, 0.043307, 0.066181, 0.035586, 0.036378, 0.019401, 0.009187, 0.009015, 0.009728, 0.009728, 0.009728, 0.008276, 0.007877, 0.008075, 0.005249, 0.003607, 0.004483, 0.006142, 0.009728, 0.009977, 0.006039, 0.006039, 0.006988, 0.00558, 0.006245, 0.009187, 0.009865, 0.011106, 0.010926, 0.010926, 0.013437, 0.011518, 0.011669, 0.008002, 0.004921, 0.00543, 0.006701, 0.004431, 0.004611, 0.004388, 0.00359, 0.006039, 0.004921, 0.003555, 0.003298, 0.002881, 0.001906, 0.001936, 0.00243, 0.002117, 0.002396, 0.001748, 0.002194, 0.002581, 0.002976, 0.003246, 0.003212, 0.003757, 0.003701, 0.00316, 0.003079, 0.002482, 0.002276, 0.002529, 0.003109, 0.003341, 0.00359, 0.004483, 0.005011, 0.004775, 0.004577, 0.004358, 0.005011], '')</t>
  </si>
  <si>
    <t xml:space="preserve">F5RRA6|F5RRA6_9ENTR Uncharacterized protein OS=Enterobacter hormaechei ATCC 49162 </t>
  </si>
  <si>
    <t>([0.127496, 0.111485, 0.054297, 0.056825, 0.041405, 0.032017, 0.023087, 0.030003, 0.040537, 0.054297, 0.066181, 0.055536, 0.055536, 0.085092, 0.060549, 0.046336, 0.071867, 0.055536, 0.05306, 0.100716, 0.116183, 0.179055, 0.147574, 0.25406, 0.239899, 0.268042, 0.339168, 0.390993, 0.332115, 0.332115, 0.328603, 0.271506, 0.359901, 0.264545, 0.264545, 0.31487, 0.257454, 0.25406, 0.288399, 0.295083, 0.298791, 0.26085, 0.257454, 0.349426, 0.308712, 0.352862, 0.36309, 0.380708, 0.42561, 0.422041, 0.418646, 0.418646, 0.418646, 0.31487, 0.418646, 0.418646, 0.318242, 0.377384, 0.370445, 0.308712, 0.295083, 0.291804, 0.356642, 0.243554, 0.243554, 0.216401, 0.216401, 0.216401, 0.134866, 0.081712, 0.142424, 0.15284, 0.129801, 0.185198, 0.271506, 0.216401, 0.225814, 0.236433, 0.271506, 0.191378, 0.26085, 0.25031, 0.209395, 0.164327, 0.268042, 0.264545, 0.339168, 0.295083, 0.298791, 0.284882, 0.370445, 0.229226, 0.222385, 0.268042, 0.271506, 0.271506, 0.284882, 0.232838, 0.311707, 0.225814, 0.332115, 0.219301, 0.229226, 0.275179, 0.301917, 0.301917, 0.236433, 0.232838, 0.275179, 0.225814, 0.352862, 0.288399, 0.40511, 0.328603, 0.288399, 0.247041, 0.194234, 0.232838, 0.200174, 0.203355, 0.25406, 0.179055, 0.247041, 0.182256, 0.182256, 0.185198, 0.17593, 0.200174, 0.191378, 0.203355, 0.219301, 0.191378, 0.17593, 0.161087, 0.264545, 0.311707, 0.335645, 0.366687, 0.281712, 0.332115, 0.30533, 0.271506, 0.332115, 0.359901, 0.422041, 0.433034, 0.352862, 0.321458, 0.349426, 0.370445, 0.370445, 0.328603, 0.328603, 0.370445, 0.380708, 0.30533, 0.25031, 0.17593, 0.206376, 0.284882, 0.222385, 0.179055, 0.239899, 0.25031, 0.25031, 0.21291, 0.116183, 0.191378, 0.161087, 0.167087, 0.161087, 0.158265, 0.257454, 0.264545, 0.200174, 0.142424, 0.194234, 0.232838, 0.236433, 0.236433, 0.161087, 0.257454, 0.268042, 0.281712, 0.275179, 0.200174, 0.268042, 0.332115, 0.324872, 0.374039, 0.349426, 0.311707, 0.278302, 0.243554, 0.196879, 0.30533, 0.374039, 0.298791, 0.25031], '')</t>
  </si>
  <si>
    <t xml:space="preserve">F5RRA7|F5RRA7_9ENTR Uncharacterized protein OS=Enterobacter hormaechei ATCC 49162 </t>
  </si>
  <si>
    <t>([0.116183, 0.085092, 0.042364, 0.025316, 0.019401, 0.026338, 0.028695, 0.022667, 0.024393, 0.017447, 0.023963, 0.018415, 0.030003, 0.023534, 0.026338, 0.017138, 0.028107, 0.028107, 0.030611, 0.025762, 0.034884, 0.06312, 0.090864, 0.106997, 0.18812, 0.191378, 0.167087, 0.196879, 0.243554, 0.196879, 0.200174, 0.200174, 0.295083, 0.301917, 0.30533, 0.216401, 0.291804, 0.30533, 0.321458, 0.308712, 0.268042, 0.271506, 0.281712, 0.257454, 0.25406, 0.209395, 0.298791, 0.243554, 0.161087, 0.164327, 0.170161, 0.232838, 0.25031, 0.243554, 0.144935, 0.173081, 0.271506, 0.275179, 0.182256, 0.173081, 0.185198, 0.196879, 0.191378, 0.120615, 0.147574, 0.15008, 0.185198, 0.170161, 0.247041, 0.346032, 0.377384, 0.461924, 0.41194, 0.346032, 0.374039, 0.414856, 0.40511, 0.278302, 0.291804, 0.398279, 0.41194, 0.401658, 0.468512, 0.497853, 0.465241, 0.377384, 0.465241, 0.450668, 0.472492, 0.374039, 0.281712, 0.298791, 0.298791, 0.346032, 0.380708, 0.275179, 0.257454, 0.257454, 0.374039, 0.366687, 0.342579, 0.321458, 0.324872, 0.324872, 0.219301, 0.342579, 0.414856, 0.328603, 0.332115, 0.328603, 0.352862, 0.335645, 0.31487, 0.308712, 0.335645, 0.339168, 0.342579, 0.436924, 0.444081, 0.42561, 0.454136, 0.472492, 0.476583, 0.476583, 0.490133, 0.490133, 0.454136, 0.401658, 0.418646, 0.359901, 0.377384, 0.494003, 0.632174, 0.59508, 0.505461, 0.521092, 0.549308, 0.666105, 0.534167, 0.529623, 0.534167, 0.51388, 0.398279, 0.370445, 0.387226, 0.308712, 0.384043, 0.387226, 0.447574, 0.509769, 0.545602, 0.480142, 0.408655, 0.318242, 0.352862, 0.346032, 0.332115, 0.264545, 0.164327, 0.243554, 0.247041, 0.243554, 0.239899, 0.339168, 0.284882, 0.281712, 0.352862, 0.366687, 0.377384, 0.349426, 0.36309, 0.390993, 0.321458, 0.374039, 0.447574, 0.436924, 0.4292, 0.447574, 0.450668, 0.557691, 0.450668, 0.458154, 0.433034, 0.422041, 0.436924, 0.42561, 0.339168, 0.268042, 0.25406, 0.243554, 0.275179, 0.271506, 0.179055, 0.196879, 0.185198, 0.200174, 0.200174, 0.291804, 0.288399, 0.335645, 0.349426, 0.346032, 0.352862, 0.318242, 0.339168, 0.324872, 0.339168, 0.328603, 0.394753, 0.308712, 0.281712, 0.291804, 0.278302, 0.380708, 0.356642, 0.36309, 0.36309, 0.281712, 0.284882, 0.209395, 0.164327, 0.109221, 0.194234, 0.182256, 0.239899, 0.232838, 0.161087, 0.243554, 0.268042, 0.236433, 0.328603, 0.356642, 0.346032, 0.247041, 0.239899, 0.264545, 0.291804, 0.278302, 0.281712, 0.194234, 0.25406, 0.232838, 0.30533, 0.25406, 0.21291, 0.247041, 0.243554, 0.324872, 0.288399, 0.271506, 0.301917, 0.324872, 0.339168, 0.308712, 0.41194, 0.414856, 0.497853, 0.398279, 0.418646, 0.440853, 0.525368, 0.529623, 0.51388, 0.468512, 0.509769, 0.562014, 0.557691, 0.557691, 0.521092, 0.553315, 0.570702, 0.58069, 0.450668, 0.436924, 0.476583, 0.476583, 0.472492, 0.480142, 0.461924, 0.359901, 0.332115, 0.332115, 0.335645, 0.328603, 0.295083, 0.328603, 0.295083, 0.26085, 0.281712, 0.206376, 0.206376, 0.194234, 0.194234, 0.288399, 0.225814, 0.25031, 0.17593, 0.147574, 0.15008, 0.147574, 0.229226, 0.321458, 0.339168, 0.25406, 0.346032, 0.342579, 0.31487, 0.281712, 0.288399, 0.275179, 0.384043, 0.401658, 0.480142, 0.465241, 0.472492, 0.553315, 0.517562, 0.490133, 0.534167, 0.450668, 0.538167, 0.490133, 0.483068, 0.472492, 0.450668, 0.440853, 0.509769, 0.51388, 0.59508, 0.51388, 0.490133, 0.486429, 0.436924, 0.472492, 0.472492, 0.346032, 0.30533, 0.222385, 0.295083, 0.229226, 0.291804, 0.295083, 0.268042, 0.288399, 0.298791, 0.359901, 0.366687, 0.366687, 0.356642, 0.25406, 0.335645, 0.346032, 0.380708, 0.31487, 0.225814, 0.173081, 0.271506, 0.271506, 0.359901, 0.401658, 0.461924, 0.359901, 0.356642, 0.332115, 0.321458, 0.301917, 0.342579, 0.275179, 0.288399, 0.18812, 0.21291, 0.170161, 0.158265, 0.102787, 0.129801, 0.137348, 0.158265, 0.170161, 0.206376, 0.191378, 0.116183, 0.069024, 0.125101, 0.067594, 0.106997, 0.098513, 0.111485, 0.0704, 0.106997, 0.102787, 0.134866, 0.225814, 0.209395, 0.222385, 0.278302, 0.26085, 0.225814, 0.225814, 0.209395, 0.137348, 0.142424, 0.129801, 0.137348, 0.118441, 0.196879, 0.137348, 0.142424, 0.142424, 0.219301, 0.203355, 0.21291, 0.268042, 0.247041, 0.291804, 0.288399, 0.271506, 0.346032, 0.4292, 0.377384, 0.394753, 0.390993, 0.390993, 0.408655, 0.476583, 0.42561, 0.465241, 0.433034, 0.422041, 0.332115, 0.318242, 0.247041, 0.225814, 0.15284, 0.147574, 0.147574, 0.134866, 0.085092, 0.083462, 0.083462, 0.15284, 0.15284, 0.147574, 0.144935, 0.236433, 0.196879, 0.271506, 0.257454, 0.288399, 0.206376, 0.284882, 0.295083, 0.384043, 0.401658, 0.494003, 0.444081, 0.436924, 0.458154, 0.549308, 0.545602, 0.450668, 0.433034, 0.422041, 0.521092, 0.468512, 0.447574, 0.422041, 0.433034, 0.301917, 0.374039, 0.468512, 0.436924, 0.4292, 0.342579, 0.332115, 0.318242, 0.264545, 0.268042, 0.185198, 0.179055, 0.125101, 0.129801, 0.118441, 0.125101, 0.132295, 0.170161, 0.094817, 0.15284, 0.139895, 0.257454, 0.191378, 0.191378, 0.21291, 0.209395, 0.278302, 0.182256, 0.127496, 0.209395, 0.206376, 0.17593, 0.173081, 0.257454, 0.335645, 0.239899, 0.222385, 0.142424, 0.085092, 0.164327, 0.122885, 0.122885, 0.083462, 0.137348, 0.069024, 0.081712, 0.079919, 0.088832, 0.120615, 0.167087, 0.170161, 0.167087, 0.284882, 0.281712, 0.264545, 0.275179, 0.384043, 0.401658, 0.490133, 0.490133, 0.40511, 0.401658, 0.414856, 0.414856, 0.398279, 0.436924, 0.447574, 0.384043, 0.374039, 0.418646, 0.418646, 0.42561, 0.384043, 0.366687, 0.374039, 0.374039, 0.356642, 0.243554, 0.167087, 0.15284, 0.26085, 0.324872, 0.390993, 0.384043, 0.444081, 0.42561, 0.486429, 0.377384, 0.447574, 0.447574, 0.450668, 0.4292, 0.387226, 0.436924, 0.433034, 0.356642, 0.374039, 0.352862, 0.476583, 0.570702, 0.59014, 0.476583, 0.444081, 0.370445, 0.370445, 0.30533, 0.30533, 0.324872, 0.41194, 0.41194, 0.42561, 0.447574, 0.483068, 0.534167, 0.538167, 0.541878, 0.517562, 0.521092, 0.541878, 0.517562, 0.42561, 0.42561, 0.5017, 0.557691, 0.534167, 0.534167, 0.5017, 0.538167, 0.534167, 0.447574, 0.42561, 0.335645, 0.295083, 0.26085, 0.257454, 0.25406, 0.275179, 0.380708, 0.380708, 0.398279, 0.414856, 0.494003, 0.494003, 0.401658, 0.387226, 0.436924, 0.433034, 0.440853, 0.433034, 0.422041, 0.497853, 0.447574, 0.468512, 0.465241, 0.494003, 0.490133, 0.5017, 0.486429, 0.418646, 0.408655, 0.301917, 0.288399, 0.31487, 0.222385, 0.318242, 0.271506, 0.291804, 0.30533, 0.384043, 0.308712, 0.281712, 0.206376, 0.25406, 0.30533, 0.257454, 0.264545, 0.268042, 0.284882, 0.229226, 0.264545, 0.257454, 0.278302, 0.301917, 0.194234, 0.247041, 0.25406, 0.30533, 0.30533, 0.295083, 0.264545, 0.288399, 0.222385, 0.30533, 0.346032, 0.339168, 0.324872, 0.31487, 0.328603, 0.271506, 0.268042, 0.236433, 0.268042, 0.318242, 0.222385, 0.295083, 0.352862, 0.25031, 0.25031, 0.271506, 0.268042, 0.298791, 0.271506, 0.377384, 0.288399, 0.284882, 0.295083, 0.401658, 0.398279, 0.308712, 0.366687, 0.42561, 0.497853, 0.384043, 0.422041, 0.440853, 0.440853, 0.418646, 0.525368, 0.521092, 0.505461, 0.480142, 0.390993, 0.486429, 0.436924, 0.525368, 0.51388, 0.509769, 0.458154, 0.401658, 0.450668, 0.408655, 0.321458, 0.324872, 0.301917, 0.26085, 0.324872, 0.25031, 0.236433, 0.243554, 0.243554, 0.232838, 0.203355, 0.206376, 0.134866, 0.15284, 0.098513, 0.094817, 0.092881, 0.090864, 0.137348, 0.161087, 0.173081, 0.284882, 0.18812, 0.318242, 0.36309, 0.359901, 0.377384, 0.377384, 0.284882, 0.229226, 0.243554, 0.278302, 0.328603, 0.40511, 0.42561, 0.42561, 0.370445, 0.380708, 0.40511, 0.366687, 0.394753, 0.40511, 0.387226, 0.472492, 0.384043, 0.288399, 0.194234, 0.182256, 0.194234, 0.288399, 0.268042, 0.25031, 0.25031, 0.284882, 0.291804, 0.284882, 0.295083, 0.278302, 0.243554, 0.236433, 0.194234, 0.17593, 0.179055, 0.167087, 0.161087, 0.147574, 0.209395, 0.229226, 0.311707, 0.225814, 0.219301, 0.225814, 0.26085, 0.301917, 0.268042, 0.275179, 0.295083, 0.380708, 0.450668, 0.380708, 0.311707, 0.401658, 0.40511, 0.324872, 0.332115, 0.335645, 0.40511, 0.328603, 0.324872, 0.298791, 0.359901, 0.328603, 0.394753, 0.332115, 0.281712, 0.291804, 0.229226, 0.142424, 0.090864], '')</t>
  </si>
  <si>
    <t>[132, 133, 134, 135, 136, 137, 138, 139, 140, 141, 149, 150, 179, 260, 261, 262, 264, 265, 266, 267, 268, 269, 270, 271, 315, 316, 318, 320, 326, 327, 328, 329, 457, 458, 462, 566, 567, 580, 581, 582, 583, 584, 585, 586, 589, 590, 591, 592, 593, 594, 595, 623, 694, 695, 696, 701, 702, 703]</t>
  </si>
  <si>
    <t xml:space="preserve">F5RRA8|F5RRA8_9ENTR Periplasmic chaperone protein OS=Enterobacter hormaechei ATCC 49162 </t>
  </si>
  <si>
    <t>([0.011518, 0.009865, 0.008525, 0.007422, 0.008525, 0.010926, 0.008723, 0.011669, 0.015344, 0.016826, 0.018415, 0.018415, 0.028107, 0.045352, 0.047319, 0.059222, 0.06184, 0.06184, 0.102787, 0.10481, 0.158265, 0.116183, 0.116183, 0.191378, 0.278302, 0.31487, 0.328603, 0.440853, 0.42561, 0.42561, 0.454136, 0.450668, 0.494003, 0.422041, 0.450668, 0.541878, 0.509769, 0.51388, 0.472492, 0.483068, 0.545602, 0.545602, 0.557691, 0.541878, 0.42561, 0.418646, 0.408655, 0.30533, 0.206376, 0.219301, 0.147574, 0.170161, 0.209395, 0.209395, 0.308712, 0.308712, 0.321458, 0.31487, 0.222385, 0.173081, 0.139895, 0.170161, 0.167087, 0.275179, 0.288399, 0.311707, 0.308712, 0.239899, 0.342579, 0.401658, 0.390993, 0.476583, 0.454136, 0.447574, 0.444081, 0.342579, 0.346032, 0.21291, 0.15284, 0.15284, 0.232838, 0.275179, 0.268042, 0.232838, 0.216401, 0.311707, 0.298791, 0.291804, 0.295083, 0.295083, 0.335645, 0.25406, 0.25406, 0.25031, 0.185198, 0.116183, 0.096677, 0.096677, 0.15008, 0.134866, 0.229226, 0.239899, 0.229226, 0.247041, 0.278302, 0.278302, 0.25031, 0.268042, 0.268042, 0.271506, 0.200174, 0.116183, 0.179055, 0.185198, 0.194234, 0.182256, 0.291804, 0.328603, 0.239899, 0.185198, 0.275179, 0.275179, 0.236433, 0.232838, 0.15008, 0.129801, 0.081712, 0.090864, 0.078022, 0.083462, 0.142424, 0.122885, 0.200174, 0.173081, 0.106997, 0.100716, 0.094817, 0.083462, 0.0704, 0.118441, 0.200174, 0.194234, 0.185198, 0.15008, 0.15284, 0.161087, 0.194234, 0.275179, 0.275179, 0.366687, 0.384043, 0.271506, 0.295083, 0.229226, 0.268042, 0.257454, 0.26085, 0.352862, 0.349426, 0.370445, 0.370445, 0.275179, 0.239899, 0.194234, 0.26085, 0.25406, 0.324872, 0.229226, 0.185198, 0.173081, 0.106997, 0.096677, 0.155435, 0.185198, 0.167087, 0.098513, 0.102787, 0.111485, 0.106997, 0.111485, 0.164327, 0.132295, 0.203355, 0.206376, 0.243554, 0.21291, 0.21291, 0.179055, 0.264545, 0.206376, 0.203355, 0.25031, 0.239899, 0.25031, 0.281712, 0.374039, 0.374039, 0.468512, 0.352862, 0.275179, 0.288399, 0.25406, 0.298791, 0.301917, 0.243554, 0.232838, 0.179055, 0.179055, 0.179055, 0.17593, 0.264545, 0.182256, 0.137348, 0.116183, 0.118441, 0.0704, 0.067594, 0.120615, 0.092881, 0.132295, 0.182256, 0.132295, 0.134866, 0.102787, 0.0704, 0.118441, 0.088832, 0.164327], '')</t>
  </si>
  <si>
    <t>[35, 36, 37, 40, 41, 42, 43]</t>
  </si>
  <si>
    <t xml:space="preserve">F5RRA9|F5RRA9_9ENTR DUF1120 domain-containing protein OS=Enterobacter hormaechei ATCC 49162 </t>
  </si>
  <si>
    <t>([0.030611, 0.045352, 0.034068, 0.023087, 0.024826, 0.021381, 0.023087, 0.024393, 0.031287, 0.03976, 0.040537, 0.03976, 0.030611, 0.030611, 0.051831, 0.098513, 0.059222, 0.067594, 0.038858, 0.066181, 0.076542, 0.094817, 0.096677, 0.132295, 0.134866, 0.100716, 0.170161, 0.194234, 0.225814, 0.164327, 0.170161, 0.229226, 0.232838, 0.167087, 0.129801, 0.129801, 0.132295, 0.200174, 0.18812, 0.18812, 0.144935, 0.21291, 0.125101, 0.125101, 0.129801, 0.129801, 0.191378, 0.118441, 0.098513, 0.098513, 0.092881, 0.098513, 0.078022, 0.098513, 0.17593, 0.200174, 0.203355, 0.200174, 0.137348, 0.164327, 0.25031, 0.225814, 0.206376, 0.229226, 0.158265, 0.185198, 0.18812, 0.191378, 0.173081, 0.206376, 0.144935, 0.239899, 0.243554, 0.21291, 0.21291, 0.219301, 0.200174, 0.170161, 0.127496, 0.194234, 0.094817, 0.092881, 0.139895, 0.120615, 0.182256, 0.225814, 0.209395, 0.288399, 0.257454, 0.370445, 0.370445, 0.472492, 0.458154, 0.384043, 0.450668, 0.418646, 0.328603, 0.444081, 0.490133, 0.553315, 0.570702, 0.58069, 0.529623, 0.517562, 0.557691, 0.509769, 0.56648, 0.454136, 0.461924, 0.465241, 0.4292, 0.356642, 0.332115, 0.284882, 0.26085, 0.239899, 0.275179, 0.342579, 0.342579, 0.25406, 0.257454, 0.243554, 0.26085, 0.288399, 0.21291, 0.209395, 0.209395, 0.209395, 0.222385, 0.222385, 0.243554, 0.243554, 0.284882, 0.229226, 0.268042, 0.359901, 0.359901, 0.332115, 0.339168, 0.318242, 0.418646, 0.349426, 0.268042, 0.384043, 0.387226, 0.380708, 0.380708, 0.321458, 0.318242, 0.40511, 0.401658, 0.408655, 0.41194, 0.356642, 0.41194, 0.422041, 0.401658, 0.359901, 0.387226, 0.401658, 0.390993, 0.288399, 0.288399, 0.384043, 0.281712, 0.271506, 0.352862, 0.366687, 0.458154, 0.440853, 0.454136, 0.377384, 0.301917, 0.298791, 0.288399, 0.288399, 0.275179, 0.308712, 0.271506, 0.271506, 0.257454, 0.257454, 0.370445, 0.387226, 0.40511, 0.490133, 0.505461, 0.494003, 0.42561, 0.447574, 0.352862, 0.339168, 0.36309, 0.440853, 0.390993, 0.433034, 0.40511, 0.380708, 0.275179, 0.352862, 0.387226, 0.390993, 0.401658, 0.380708, 0.36309, 0.321458, 0.225814, 0.225814, 0.247041, 0.321458, 0.278302, 0.366687, 0.284882, 0.349426, 0.349426, 0.335645, 0.387226, 0.433034, 0.40511, 0.509769, 0.42561, 0.339168, 0.268042, 0.191378, 0.155435, 0.194234, 0.173081, 0.236433, 0.203355, 0.158265, 0.106997, 0.106997, 0.081712, 0.120615], '')</t>
  </si>
  <si>
    <t>[99, 100, 101, 102, 103, 104, 105, 106, 186, 219]</t>
  </si>
  <si>
    <t xml:space="preserve">F5RRB0|F5RRB0_9ENTR YdgH/BhsA/McbA-like domain-containing protein OS=Enterobacter hormaechei ATCC 49162 </t>
  </si>
  <si>
    <t>([0.032677, 0.036378, 0.024826, 0.026892, 0.03976, 0.05306, 0.031287, 0.041405, 0.05306, 0.034068, 0.036378, 0.036378, 0.035586, 0.037156, 0.041405, 0.042364, 0.033407, 0.06184, 0.086953, 0.102787, 0.144935, 0.142424, 0.179055, 0.25031, 0.247041, 0.271506, 0.239899, 0.339168, 0.26085, 0.232838, 0.298791, 0.339168, 0.339168, 0.339168, 0.36309, 0.394753, 0.390993, 0.390993, 0.390993, 0.390993, 0.298791, 0.295083, 0.291804, 0.281712, 0.295083, 0.298791, 0.17593, 0.209395, 0.209395, 0.30533, 0.352862, 0.321458, 0.328603, 0.328603, 0.318242, 0.26085, 0.318242, 0.239899, 0.284882, 0.288399, 0.271506, 0.352862, 0.335645, 0.414856, 0.390993, 0.352862, 0.377384, 0.521092, 0.497853, 0.480142], '')</t>
  </si>
  <si>
    <t>[67]</t>
  </si>
  <si>
    <t xml:space="preserve">F5RRB2|F5RRB2_9ENTR Formate dehydrogenase-N, alpha subunit OS=Enterobacter hormaechei ATCC 49162 </t>
  </si>
  <si>
    <t>([0.111485, 0.043307, 0.046336, 0.06312, 0.083462, 0.081712, 0.083462, 0.102787, 0.129801, 0.155435, 0.15284, 0.158265, 0.127496, 0.118441, 0.120615, 0.06184, 0.048328, 0.054297, 0.098513, 0.125101, 0.106997, 0.111485, 0.17593, 0.219301, 0.225814, 0.232838, 0.281712, 0.216401, 0.216401, 0.147574, 0.094817, 0.116183, 0.137348, 0.164327, 0.247041, 0.25406, 0.356642, 0.394753, 0.370445, 0.271506, 0.335645, 0.271506, 0.247041, 0.275179, 0.203355, 0.200174, 0.118441, 0.111485, 0.125101, 0.081712, 0.106997, 0.096677, 0.092881, 0.056825, 0.055536, 0.051831, 0.049374, 0.040537, 0.038042, 0.038858, 0.06184, 0.059222, 0.088832, 0.15008, 0.100716, 0.079919, 0.081712, 0.092881, 0.102787, 0.15284, 0.222385, 0.284882, 0.380708, 0.387226, 0.497853, 0.440853, 0.444081, 0.450668, 0.476583, 0.450668, 0.366687, 0.295083, 0.328603, 0.356642, 0.359901, 0.401658, 0.5017, 0.422041, 0.440853, 0.433034, 0.335645, 0.25406, 0.225814, 0.216401, 0.229226, 0.196879, 0.25406, 0.173081, 0.170161, 0.098513, 0.139895, 0.219301, 0.225814, 0.196879, 0.173081, 0.203355, 0.229226, 0.225814, 0.308712, 0.36309, 0.271506, 0.380708, 0.472492, 0.390993, 0.390993, 0.288399, 0.308712, 0.318242, 0.366687, 0.275179, 0.377384, 0.349426, 0.26085, 0.324872, 0.318242, 0.278302, 0.21291, 0.21291, 0.232838, 0.229226, 0.236433, 0.328603, 0.288399, 0.284882, 0.264545, 0.196879, 0.257454, 0.236433, 0.232838, 0.229226, 0.342579, 0.335645, 0.335645, 0.414856, 0.380708, 0.394753, 0.468512, 0.414856, 0.342579, 0.324872, 0.324872, 0.321458, 0.288399, 0.243554, 0.167087, 0.232838, 0.30533, 0.308712, 0.308712, 0.298791, 0.339168, 0.335645, 0.342579, 0.342579, 0.25031, 0.232838, 0.229226, 0.243554, 0.324872, 0.30533, 0.308712, 0.30533, 0.281712, 0.236433, 0.311707, 0.352862, 0.301917, 0.281712, 0.25031, 0.257454, 0.271506, 0.275179, 0.232838, 0.225814, 0.173081, 0.232838, 0.288399, 0.257454, 0.209395, 0.182256, 0.275179, 0.236433, 0.200174, 0.196879, 0.284882], '')</t>
  </si>
  <si>
    <t xml:space="preserve">F5RRB6|F5RRB6_9ENTR Protein FdhE homolog OS=Enterobacter hormaechei ATCC 49162 </t>
  </si>
  <si>
    <t>([0.161087, 0.21291, 0.257454, 0.295083, 0.342579, 0.374039, 0.390993, 0.42561, 0.414856, 0.447574, 0.374039, 0.311707, 0.339168, 0.465241, 0.384043, 0.394753, 0.374039, 0.374039, 0.356642, 0.264545, 0.25406, 0.356642, 0.271506, 0.185198, 0.200174, 0.185198, 0.179055, 0.161087, 0.164327, 0.182256, 0.11371, 0.17593, 0.281712, 0.17593, 0.132295, 0.21291, 0.308712, 0.436924, 0.436924, 0.356642, 0.444081, 0.458154, 0.324872, 0.324872, 0.408655, 0.281712, 0.26085, 0.239899, 0.18812, 0.120615, 0.106997, 0.167087, 0.147574, 0.144935, 0.232838, 0.191378, 0.122885, 0.066181, 0.032017, 0.028695, 0.049374, 0.059222, 0.031287, 0.069024, 0.088832, 0.098513, 0.11371, 0.137348, 0.134866, 0.196879, 0.170161, 0.194234, 0.206376, 0.203355, 0.18812, 0.18812, 0.271506, 0.342579, 0.42561, 0.56648, 0.59014, 0.483068, 0.465241, 0.458154, 0.444081, 0.414856, 0.31487, 0.433034, 0.422041, 0.468512, 0.472492, 0.59014, 0.461924, 0.447574, 0.476583, 0.394753, 0.295083, 0.284882, 0.278302, 0.200174, 0.106997, 0.073402, 0.134866, 0.076542, 0.132295, 0.15008, 0.225814, 0.271506, 0.236433, 0.239899, 0.232838, 0.206376, 0.132295, 0.196879, 0.137348, 0.081712, 0.142424, 0.222385, 0.144935, 0.161087, 0.232838, 0.295083, 0.318242, 0.31487, 0.408655, 0.42561, 0.311707, 0.311707, 0.370445, 0.335645, 0.308712, 0.295083, 0.295083, 0.295083, 0.21291, 0.25031, 0.339168, 0.335645, 0.209395, 0.288399, 0.191378, 0.137348, 0.158265, 0.155435, 0.158265, 0.147574, 0.116183, 0.203355, 0.10481, 0.056825, 0.038858, 0.03976, 0.034068, 0.024826, 0.040537, 0.048328, 0.032017, 0.018787, 0.015078, 0.029376, 0.024826, 0.034884, 0.051831, 0.032677, 0.020876, 0.022306, 0.022667, 0.025316, 0.018787, 0.034068, 0.048328, 0.098513, 0.064632, 0.076542, 0.134866, 0.118441, 0.17593, 0.275179, 0.26085, 0.18812, 0.203355, 0.179055, 0.118441, 0.120615, 0.17593, 0.216401, 0.216401, 0.164327, 0.164327, 0.182256, 0.158265, 0.132295, 0.125101, 0.129801, 0.127496, 0.120615, 0.144935, 0.155435, 0.147574, 0.173081, 0.264545, 0.15284, 0.139895, 0.229226, 0.139895, 0.147574, 0.116183, 0.050641, 0.085092, 0.088832, 0.10481, 0.076542, 0.109221, 0.071867, 0.083462, 0.079919, 0.046336, 0.042364, 0.020876, 0.020522, 0.034068, 0.018787, 0.036378, 0.06312, 0.066181, 0.120615, 0.125101, 0.122885, 0.216401, 0.120615, 0.0704, 0.059222, 0.060549, 0.0704, 0.106997, 0.164327, 0.182256, 0.225814, 0.206376, 0.25406, 0.25031, 0.21291, 0.342579, 0.31487, 0.194234, 0.18812, 0.206376, 0.102787, 0.158265, 0.155435, 0.158265, 0.167087, 0.164327, 0.170161, 0.102787, 0.056825, 0.05306, 0.054297, 0.06312, 0.083462, 0.137348, 0.137348, 0.118441, 0.118441, 0.10481, 0.147574, 0.129801, 0.127496, 0.243554, 0.179055, 0.15008, 0.229226, 0.232838, 0.179055, 0.185198, 0.268042, 0.328603, 0.311707, 0.264545, 0.288399, 0.278302, 0.268042, 0.275179, 0.232838, 0.194234, 0.21291, 0.26085, 0.284882, 0.196879, 0.191378, 0.288399, 0.219301, 0.161087, 0.142424, 0.225814, 0.295083, 0.298791, 0.321458, 0.349426, 0.359901, 0.321458, 0.295083, 0.247041, 0.219301, 0.324872, 0.335645, 0.31487, 0.288399, 0.257454], '')</t>
  </si>
  <si>
    <t>[79, 80, 91]</t>
  </si>
  <si>
    <t xml:space="preserve">F5RRB7|F5RRB7_9ENTR XRE family transcriptional regulator OS=Enterobacter hormaechei ATCC 49162 </t>
  </si>
  <si>
    <t>([0.321458, 0.359901, 0.268042, 0.271506, 0.31487, 0.31487, 0.359901, 0.394753, 0.328603, 0.328603, 0.359901, 0.387226, 0.384043, 0.384043, 0.418646, 0.538167, 0.657645, 0.63748, 0.642678, 0.622677, 0.626927, 0.51388, 0.529623, 0.59917, 0.59917, 0.59014, 0.517562, 0.505461, 0.505461, 0.505461, 0.534167, 0.529623, 0.497853, 0.490133, 0.490133, 0.398279, 0.359901, 0.370445, 0.366687, 0.36309, 0.36309, 0.332115, 0.42561, 0.339168, 0.288399, 0.308712, 0.243554, 0.321458, 0.25406, 0.25406, 0.339168, 0.26085, 0.25406, 0.291804, 0.200174, 0.209395, 0.295083, 0.298791, 0.291804, 0.295083, 0.291804, 0.414856, 0.447574, 0.436924, 0.553315, 0.622677, 0.622677, 0.685117, 0.58069, 0.56648, 0.553315, 0.521092, 0.521092, 0.494003, 0.494003, 0.626927, 0.657645, 0.657645, 0.671169, 0.58069, 0.486429, 0.494003, 0.433034, 0.352862, 0.349426, 0.321458, 0.324872, 0.301917, 0.301917, 0.36309, 0.436924, 0.41194, 0.418646, 0.517562, 0.538167, 0.483068], '')</t>
  </si>
  <si>
    <t>[15, 16, 17, 18, 19, 20, 21, 22, 23, 24, 25, 26, 27, 28, 29, 30, 31, 64, 65, 66, 67, 68, 69, 70, 71, 72, 75, 76, 77, 78, 79, 93, 94]</t>
  </si>
  <si>
    <t xml:space="preserve">F5RRB8|F5RRB8_9ENTR Toxin HigB-2 OS=Enterobacter hormaechei ATCC 49162 </t>
  </si>
  <si>
    <t>([0.015344, 0.023534, 0.017797, 0.024826, 0.037156, 0.023963, 0.016528, 0.022306, 0.028695, 0.037156, 0.050641, 0.036378, 0.064632, 0.120615, 0.10481, 0.106997, 0.059222, 0.029376, 0.028695, 0.048328, 0.048328, 0.049374, 0.06184, 0.102787, 0.059222, 0.058088, 0.102787, 0.102787, 0.060549, 0.064632, 0.071867, 0.0704, 0.122885, 0.122885, 0.071867, 0.134866, 0.125101, 0.122885, 0.209395, 0.191378, 0.139895, 0.11371, 0.109221, 0.088832, 0.083462, 0.142424, 0.137348, 0.132295, 0.21291, 0.301917, 0.219301, 0.200174, 0.134866, 0.081712, 0.046336, 0.042364, 0.043307, 0.043307, 0.079919, 0.079919, 0.158265, 0.142424, 0.17593, 0.106997, 0.102787, 0.058088, 0.032017, 0.019109, 0.012727, 0.008804, 0.008624, 0.010926, 0.011342, 0.010372, 0.015694, 0.025316, 0.049374, 0.026892, 0.028107, 0.022667, 0.022667, 0.023087, 0.045352, 0.034884, 0.036378, 0.021381, 0.036378, 0.064632, 0.088832, 0.086953, 0.15284, 0.155435, 0.085092, 0.069024, 0.102787, 0.083462, 0.064632, 0.048328, 0.083462, 0.06184, 0.060549, 0.043307, 0.024393], '')</t>
  </si>
  <si>
    <t xml:space="preserve">F5RRB9|F5RRB9_9ENTR GNAT family acetyltransferase OS=Enterobacter hormaechei ATCC 49162 </t>
  </si>
  <si>
    <t>([0.219301, 0.26085, 0.328603, 0.36309, 0.401658, 0.398279, 0.370445, 0.281712, 0.31487, 0.26085, 0.281712, 0.268042, 0.295083, 0.288399, 0.370445, 0.40511, 0.444081, 0.59508, 0.472492, 0.486429, 0.534167, 0.422041, 0.328603, 0.31487, 0.209395, 0.200174, 0.129801, 0.173081, 0.222385, 0.147574, 0.209395, 0.209395, 0.298791, 0.194234, 0.18812, 0.191378, 0.203355, 0.191378, 0.179055, 0.247041, 0.25406, 0.275179, 0.380708, 0.454136, 0.339168, 0.458154, 0.436924, 0.505461, 0.465241, 0.51388, 0.613573, 0.632174, 0.58069, 0.472492, 0.490133, 0.497853, 0.505461, 0.490133, 0.497853, 0.509769, 0.42561, 0.346032, 0.321458, 0.25031, 0.275179, 0.377384, 0.288399, 0.216401, 0.17593, 0.209395, 0.185198, 0.191378, 0.194234, 0.247041, 0.284882, 0.346032, 0.25031, 0.229226, 0.125101, 0.098513, 0.078022, 0.086953, 0.125101, 0.167087, 0.222385, 0.161087, 0.173081, 0.257454, 0.352862, 0.440853, 0.342579, 0.374039, 0.366687, 0.271506, 0.216401, 0.216401, 0.179055, 0.264545, 0.191378, 0.311707, 0.349426, 0.311707, 0.349426, 0.349426, 0.328603, 0.346032, 0.414856, 0.342579, 0.328603, 0.328603, 0.26085, 0.346032, 0.275179, 0.271506, 0.324872, 0.366687, 0.408655, 0.461924, 0.4292, 0.444081, 0.447574, 0.339168, 0.298791, 0.318242, 0.318242, 0.225814, 0.21291, 0.122885, 0.120615, 0.129801, 0.137348, 0.191378, 0.203355, 0.18812, 0.191378, 0.191378, 0.219301, 0.209395, 0.206376, 0.236433, 0.332115, 0.225814, 0.328603, 0.436924, 0.324872, 0.239899, 0.281712, 0.191378, 0.291804, 0.390993, 0.288399, 0.247041, 0.25031, 0.15284, 0.239899, 0.243554, 0.18812, 0.098513, 0.094817, 0.092881, 0.074921, 0.064632, 0.060549, 0.038042, 0.038042, 0.081712, 0.081712, 0.111485, 0.191378, 0.164327, 0.078022, 0.074921, 0.096677, 0.094817, 0.092881, 0.106997, 0.058088, 0.098513, 0.17593, 0.173081, 0.139895, 0.167087, 0.111485, 0.191378, 0.17593, 0.182256, 0.182256, 0.173081, 0.167087, 0.158265, 0.191378, 0.284882, 0.278302, 0.185198, 0.18812, 0.278302, 0.209395, 0.328603, 0.349426, 0.335645, 0.335645, 0.387226, 0.394753, 0.476583, 0.505461, 0.622677, 0.608892, 0.604312, 0.622677, 0.483068, 0.450668, 0.444081, 0.440853, 0.461924, 0.440853, 0.436924, 0.342579, 0.349426, 0.321458, 0.219301, 0.219301, 0.219301, 0.125101, 0.120615, 0.067594, 0.032017, 0.018106, 0.011669, 0.009728, 0.009865, 0.016257, 0.021816, 0.021816, 0.022306, 0.022306, 0.043307, 0.044297, 0.079919, 0.055536, 0.030611, 0.030611, 0.024826, 0.026338, 0.041405, 0.040537, 0.038858, 0.067594, 0.067594, 0.111485, 0.120615, 0.216401, 0.139895, 0.122885, 0.125101, 0.120615, 0.216401, 0.21291, 0.185198, 0.129801, 0.17593, 0.275179, 0.275179, 0.30533, 0.264545, 0.216401, 0.216401, 0.308712, 0.321458, 0.335645, 0.349426, 0.380708, 0.268042, 0.324872, 0.324872, 0.324872, 0.328603, 0.291804, 0.264545, 0.291804, 0.291804, 0.332115, 0.275179, 0.370445, 0.30533, 0.356642, 0.356642, 0.257454, 0.25406, 0.25406, 0.356642, 0.349426, 0.384043, 0.465241, 0.465241, 0.40511, 0.301917, 0.324872, 0.328603, 0.370445, 0.278302, 0.25406, 0.179055, 0.144935, 0.161087, 0.191378, 0.167087, 0.275179, 0.278302, 0.278302, 0.232838, 0.129801, 0.139895, 0.132295, 0.129801, 0.15284, 0.216401, 0.339168, 0.335645, 0.356642, 0.324872, 0.408655, 0.494003, 0.56648, 0.703578, 0.626927, 0.680603, 0.680603, 0.58069, 0.798249], '')</t>
  </si>
  <si>
    <t>[17, 20, 47, 49, 50, 51, 52, 56, 59, 204, 205, 206, 207, 208, 322, 323, 324, 325, 326, 327, 328]</t>
  </si>
  <si>
    <t xml:space="preserve">F5RRC2|F5RRC2_9ENTR Phosphatase YihX OS=Enterobacter hormaechei ATCC 49162 </t>
  </si>
  <si>
    <t>([0.003821, 0.003607, 0.00515, 0.004414, 0.005932, 0.004513, 0.005992, 0.007177, 0.006701, 0.005992, 0.007177, 0.007555, 0.007177, 0.010221, 0.016826, 0.017138, 0.016021, 0.027463, 0.018106, 0.019401, 0.017797, 0.024826, 0.042364, 0.022306, 0.03976, 0.040537, 0.098513, 0.041405, 0.035586, 0.041405, 0.078022, 0.085092, 0.109221, 0.106997, 0.106997, 0.058088, 0.120615, 0.134866, 0.137348, 0.200174, 0.191378, 0.194234, 0.219301, 0.222385, 0.339168, 0.311707, 0.185198, 0.147574, 0.281712, 0.308712, 0.236433, 0.179055, 0.173081, 0.182256, 0.25031, 0.25406, 0.25406, 0.25406, 0.15284, 0.15284, 0.085092, 0.086953, 0.158265, 0.081712, 0.074921, 0.066181, 0.081712, 0.086953, 0.11371, 0.083462, 0.054297, 0.056825, 0.051831, 0.03976, 0.020522, 0.025762, 0.031287, 0.064632, 0.041405, 0.042364, 0.046336, 0.050641, 0.033407, 0.030003, 0.06184, 0.034884, 0.034884, 0.028107, 0.059222, 0.054297, 0.066181, 0.098513, 0.127496, 0.127496, 0.102787, 0.10481, 0.106997, 0.094817, 0.086953, 0.142424, 0.216401, 0.132295, 0.206376, 0.257454, 0.268042, 0.167087, 0.161087, 0.191378, 0.232838, 0.239899, 0.15284, 0.182256, 0.203355, 0.191378, 0.26085, 0.301917, 0.359901, 0.335645, 0.335645, 0.321458, 0.243554, 0.158265, 0.164327, 0.161087, 0.164327, 0.17593, 0.239899, 0.342579, 0.271506, 0.25406, 0.225814, 0.352862, 0.342579, 0.295083, 0.374039, 0.291804, 0.225814, 0.264545, 0.264545, 0.18812, 0.122885, 0.185198, 0.295083, 0.398279, 0.401658, 0.278302, 0.264545, 0.275179, 0.243554, 0.298791, 0.271506, 0.209395, 0.10481, 0.047319, 0.06184, 0.069024, 0.125101, 0.170161, 0.173081, 0.21291, 0.194234, 0.298791, 0.288399, 0.239899, 0.232838, 0.243554, 0.268042, 0.264545, 0.206376, 0.239899, 0.229226, 0.179055, 0.167087, 0.200174, 0.31487, 0.301917, 0.284882, 0.291804, 0.324872, 0.225814, 0.243554, 0.346032, 0.239899, 0.147574, 0.15008, 0.137348, 0.137348, 0.142424, 0.096677, 0.134866, 0.106997, 0.086953, 0.125101, 0.179055, 0.225814, 0.185198, 0.147574, 0.116183, 0.064632], '')</t>
  </si>
  <si>
    <t xml:space="preserve">F5RRC3|F5RRC3_9ENTR Glycerol-3-phosphate regulon repressor OS=Enterobacter hormaechei ATCC 49162 </t>
  </si>
  <si>
    <t>([0.342579, 0.324872, 0.359901, 0.271506, 0.311707, 0.36309, 0.284882, 0.318242, 0.342579, 0.377384, 0.436924, 0.461924, 0.472492, 0.476583, 0.557691, 0.497853, 0.476583, 0.59917, 0.5017, 0.41194, 0.377384, 0.346032, 0.380708, 0.380708, 0.377384, 0.342579, 0.339168, 0.332115, 0.332115, 0.349426, 0.25406, 0.191378, 0.200174, 0.125101, 0.073402, 0.071867, 0.076542, 0.125101, 0.125101, 0.200174, 0.288399, 0.247041, 0.239899, 0.239899, 0.247041, 0.236433, 0.268042, 0.25406, 0.257454, 0.25406, 0.25406, 0.346032, 0.374039, 0.284882, 0.281712, 0.374039, 0.370445, 0.447574, 0.458154, 0.450668, 0.440853, 0.40511, 0.472492, 0.476583, 0.440853, 0.436924, 0.538167, 0.461924, 0.394753, 0.494003, 0.5017, 0.454136, 0.339168, 0.352862, 0.447574, 0.545602, 0.557691, 0.476583, 0.468512, 0.374039, 0.380708, 0.398279, 0.444081, 0.444081, 0.444081, 0.444081, 0.352862, 0.318242, 0.40511, 0.440853, 0.339168, 0.301917, 0.339168, 0.356642, 0.25406, 0.275179, 0.278302, 0.26085, 0.328603, 0.335645, 0.332115, 0.222385, 0.134866, 0.125101, 0.074921, 0.073402, 0.092881, 0.158265, 0.129801, 0.129801, 0.158265, 0.17593, 0.173081, 0.170161, 0.219301, 0.219301, 0.122885, 0.125101, 0.132295, 0.139895, 0.142424, 0.144935, 0.239899, 0.239899, 0.15284, 0.239899, 0.25406, 0.247041, 0.161087, 0.222385, 0.147574, 0.120615, 0.182256, 0.134866, 0.081712, 0.056825, 0.096677, 0.167087, 0.182256, 0.179055, 0.092881, 0.098513, 0.109221, 0.083462, 0.094817, 0.182256, 0.17593, 0.164327, 0.170161, 0.170161, 0.170161, 0.264545, 0.301917, 0.30533, 0.394753, 0.480142, 0.480142, 0.387226, 0.374039, 0.370445, 0.335645, 0.41194, 0.401658, 0.440853, 0.370445, 0.370445, 0.339168, 0.339168, 0.232838, 0.229226, 0.281712, 0.288399, 0.173081, 0.10481, 0.064632, 0.069024, 0.069024, 0.078022, 0.132295, 0.111485, 0.054297, 0.074921, 0.096677, 0.098513, 0.116183, 0.222385, 0.247041, 0.206376, 0.225814, 0.222385, 0.232838, 0.196879, 0.200174, 0.308712, 0.359901, 0.42561, 0.349426, 0.284882, 0.352862, 0.359901, 0.349426, 0.401658, 0.349426, 0.349426, 0.339168, 0.346032, 0.335645, 0.291804, 0.25406, 0.158265, 0.232838, 0.194234, 0.271506, 0.271506, 0.257454, 0.288399, 0.200174, 0.278302, 0.31487, 0.31487, 0.278302, 0.288399, 0.26085, 0.311707, 0.21291, 0.209395, 0.219301, 0.15008, 0.203355, 0.291804, 0.342579, 0.377384, 0.380708, 0.291804, 0.179055, 0.179055, 0.191378, 0.301917, 0.209395, 0.271506, 0.271506, 0.301917, 0.268042, 0.257454, 0.247041, 0.349426, 0.36309, 0.271506, 0.332115, 0.36309, 0.352862, 0.380708, 0.30533, 0.359901, 0.370445, 0.41194, 0.42561, 0.346032, 0.335645, 0.414856, 0.380708, 0.40511, 0.42561, 0.505461, 0.613573, 0.557691, 0.541878, 0.51388, 0.604312, 0.59508, 0.575842, 0.557691, 0.545602, 0.657645, 0.585406, 0.720929, 0.852992], '')</t>
  </si>
  <si>
    <t>[14, 17, 18, 66, 70, 75, 76, 263, 264, 265, 266, 267, 268, 269, 270, 271, 272, 273, 274, 275, 276]</t>
  </si>
  <si>
    <t xml:space="preserve">F5RRC8|F5RRC8_9ENTR Alpha-glucosidase YihQ OS=Enterobacter hormaechei ATCC 49162 </t>
  </si>
  <si>
    <t>([0.25406, 0.311707, 0.370445, 0.401658, 0.42561, 0.30533, 0.339168, 0.26085, 0.281712, 0.209395, 0.25031, 0.295083, 0.295083, 0.209395, 0.21291, 0.139895, 0.129801, 0.203355, 0.18812, 0.243554, 0.25031, 0.21291, 0.236433, 0.155435, 0.096677, 0.054297, 0.060549, 0.059222, 0.085092, 0.086953, 0.158265, 0.125101, 0.122885, 0.074921, 0.129801, 0.167087, 0.147574, 0.144935, 0.144935, 0.158265, 0.102787, 0.096677, 0.069024, 0.054297, 0.088832, 0.144935, 0.15284, 0.239899, 0.25406, 0.281712, 0.200174, 0.167087, 0.125101, 0.122885, 0.196879, 0.164327, 0.196879, 0.243554, 0.25031, 0.26085, 0.264545, 0.36309, 0.342579, 0.42561, 0.335645, 0.30533, 0.225814, 0.301917, 0.18812, 0.17593, 0.173081, 0.25406, 0.284882, 0.339168, 0.278302, 0.264545, 0.264545, 0.264545, 0.243554, 0.167087, 0.11371, 0.10481, 0.074921, 0.092881, 0.092881, 0.167087, 0.18812, 0.26085, 0.18812, 0.30533, 0.219301, 0.219301, 0.147574, 0.137348, 0.164327, 0.225814, 0.206376, 0.203355, 0.196879, 0.268042, 0.356642, 0.408655, 0.328603, 0.295083, 0.206376, 0.200174, 0.120615, 0.10481, 0.090864, 0.15284, 0.164327, 0.247041, 0.26085, 0.332115, 0.26085, 0.164327, 0.158265, 0.109221, 0.127496, 0.144935, 0.161087, 0.081712, 0.079919, 0.073402, 0.066181, 0.116183, 0.074921, 0.118441, 0.137348, 0.147574, 0.164327, 0.074921, 0.085092, 0.048328, 0.028695, 0.047319, 0.081712, 0.088832, 0.161087, 0.161087, 0.10481, 0.098513, 0.173081, 0.18812, 0.268042, 0.387226, 0.380708, 0.370445, 0.318242, 0.318242, 0.236433, 0.21291, 0.295083, 0.275179, 0.257454, 0.342579, 0.359901, 0.377384, 0.332115, 0.324872, 0.324872, 0.394753, 0.301917, 0.222385, 0.134866, 0.142424, 0.073402, 0.036378, 0.078022, 0.118441, 0.139895, 0.222385, 0.125101, 0.102787, 0.094817, 0.161087, 0.179055, 0.155435, 0.086953, 0.059222, 0.032017, 0.030003, 0.020165, 0.036378, 0.069024, 0.116183, 0.064632, 0.0704, 0.10481, 0.092881, 0.044297, 0.038858, 0.020165, 0.036378, 0.059222, 0.071867, 0.076542, 0.036378, 0.034884, 0.069024, 0.071867, 0.109221, 0.060549, 0.048328, 0.049374, 0.050641, 0.055536, 0.085092, 0.144935, 0.118441, 0.10481, 0.106997, 0.109221, 0.120615, 0.109221, 0.106997, 0.092881, 0.047319, 0.064632, 0.076542, 0.040537, 0.040537, 0.05306, 0.098513, 0.10481, 0.096677, 0.090864, 0.05306, 0.037156, 0.037156, 0.059222, 0.064632, 0.142424, 0.142424, 0.15008, 0.194234, 0.191378, 0.120615, 0.147574, 0.125101, 0.125101, 0.191378, 0.21291, 0.200174, 0.139895, 0.209395, 0.144935, 0.147574, 0.219301, 0.298791, 0.295083, 0.318242, 0.257454, 0.147574, 0.142424, 0.219301, 0.182256, 0.111485, 0.18812, 0.216401, 0.26085, 0.236433, 0.243554, 0.301917, 0.301917, 0.321458, 0.308712, 0.324872, 0.328603, 0.328603, 0.25031, 0.158265, 0.127496, 0.182256, 0.281712, 0.182256, 0.170161, 0.179055, 0.182256, 0.161087, 0.147574, 0.191378, 0.196879, 0.109221, 0.109221, 0.100716, 0.132295, 0.100716, 0.109221, 0.059222, 0.06312, 0.058088, 0.098513, 0.067594, 0.069024, 0.06184, 0.122885, 0.076542, 0.042364, 0.085092, 0.094817, 0.074921, 0.078022, 0.088832, 0.15284, 0.098513, 0.10481, 0.116183, 0.098513, 0.120615, 0.196879, 0.203355, 0.295083, 0.243554, 0.339168, 0.225814, 0.158265, 0.142424, 0.132295, 0.139895, 0.125101, 0.139895, 0.132295, 0.086953, 0.066181, 0.069024, 0.122885, 0.118441, 0.122885, 0.127496, 0.086953, 0.092881, 0.092881, 0.078022, 0.109221, 0.098513, 0.164327, 0.239899, 0.155435, 0.164327, 0.243554, 0.225814, 0.206376, 0.275179, 0.342579, 0.370445, 0.390993, 0.390993, 0.298791, 0.278302, 0.298791, 0.390993, 0.264545, 0.247041, 0.291804, 0.191378, 0.118441, 0.106997, 0.106997, 0.132295, 0.134866, 0.139895, 0.088832, 0.086953, 0.109221, 0.120615, 0.132295, 0.102787, 0.050641, 0.094817, 0.055536, 0.042364, 0.036378, 0.083462, 0.058088, 0.030611, 0.058088, 0.102787, 0.127496, 0.078022, 0.067594, 0.122885, 0.069024, 0.116183, 0.073402, 0.069024, 0.059222, 0.028107, 0.024393, 0.038858, 0.042364, 0.037156, 0.0704, 0.085092, 0.040537, 0.035586, 0.071867, 0.078022, 0.088832, 0.085092, 0.073402, 0.073402, 0.06184, 0.111485, 0.111485, 0.118441, 0.116183, 0.096677, 0.182256, 0.15284, 0.134866, 0.120615, 0.219301, 0.191378, 0.098513, 0.191378, 0.236433, 0.139895, 0.076542, 0.058088, 0.05306, 0.064632, 0.11371, 0.06312, 0.067594, 0.056825, 0.050641, 0.060549, 0.083462, 0.074921, 0.125101, 0.158265, 0.109221, 0.102787, 0.139895, 0.155435, 0.083462, 0.051831, 0.043307, 0.060549, 0.0704, 0.06184, 0.102787, 0.049374, 0.096677, 0.085092, 0.098513, 0.167087, 0.144935, 0.122885, 0.116183, 0.081712, 0.060549, 0.073402, 0.03976, 0.028695, 0.047319, 0.083462, 0.167087, 0.281712, 0.271506, 0.284882, 0.216401, 0.209395, 0.232838, 0.236433, 0.243554, 0.25031, 0.158265, 0.139895, 0.144935, 0.106997, 0.106997, 0.167087, 0.185198, 0.25031, 0.200174, 0.196879, 0.125101, 0.096677, 0.066181, 0.096677, 0.092881, 0.155435, 0.158265, 0.161087, 0.147574, 0.137348, 0.134866, 0.21291, 0.161087, 0.167087, 0.222385, 0.179055, 0.158265, 0.185198, 0.142424, 0.118441, 0.137348, 0.158265, 0.182256, 0.229226, 0.222385, 0.222385, 0.25031, 0.173081, 0.173081, 0.116183, 0.120615, 0.06312, 0.038042, 0.069024, 0.033407, 0.032677, 0.05306, 0.024826, 0.024826, 0.049374, 0.074921, 0.048328, 0.067594, 0.0704, 0.067594, 0.078022, 0.079919, 0.076542, 0.122885, 0.216401, 0.301917, 0.308712, 0.4292, 0.394753, 0.401658, 0.401658, 0.414856, 0.447574, 0.59014, 0.549308, 0.538167, 0.604312, 0.557691, 0.529623, 0.521092, 0.408655, 0.36309, 0.359901, 0.298791, 0.30533, 0.278302, 0.216401, 0.120615, 0.11371, 0.203355, 0.125101, 0.216401, 0.239899, 0.15008, 0.088832, 0.10481, 0.078022, 0.066181, 0.074921, 0.074921, 0.085092, 0.170161, 0.167087, 0.167087, 0.206376, 0.206376, 0.134866, 0.209395, 0.257454, 0.209395, 0.203355, 0.311707, 0.236433, 0.116183, 0.129801, 0.191378, 0.116183, 0.147574, 0.17593, 0.236433, 0.236433, 0.216401, 0.182256, 0.125101, 0.129801, 0.081712, 0.078022, 0.0704, 0.064632, 0.050641, 0.041405, 0.021381, 0.018787, 0.028695, 0.060549, 0.060549, 0.038042, 0.049374, 0.038042, 0.043307, 0.028695, 0.031287, 0.035586, 0.047319, 0.088832, 0.085092, 0.134866, 0.144935, 0.139895, 0.132295, 0.147574, 0.134866, 0.158265, 0.179055, 0.196879, 0.196879, 0.271506, 0.247041, 0.247041, 0.284882, 0.232838, 0.191378, 0.203355, 0.191378, 0.191378, 0.191378, 0.142424, 0.155435, 0.15008, 0.25031, 0.25406, 0.271506, 0.370445, 0.384043, 0.36309, 0.318242, 0.339168, 0.25031, 0.356642, 0.41194, 0.42561, 0.483068, 0.529623, 0.40511, 0.308712, 0.288399, 0.295083, 0.349426, 0.332115, 0.342579, 0.229226, 0.194234, 0.268042, 0.182256, 0.142424, 0.134866, 0.161087, 0.086953, 0.139895, 0.132295, 0.081712, 0.054297, 0.034068, 0.03976, 0.071867, 0.11371, 0.090864, 0.060549, 0.045352, 0.031287, 0.016826], '')</t>
  </si>
  <si>
    <t>[536, 537, 538, 539, 540, 541, 542, 645]</t>
  </si>
  <si>
    <t xml:space="preserve">F5RRC9|F5RRC9_9ENTR GPH family glycoside-pentoside-hexuronide:cation symporter OS=Enterobacter hormaechei ATCC 49162 </t>
  </si>
  <si>
    <t>([0.40511, 0.447574, 0.301917, 0.380708, 0.216401, 0.243554, 0.30533, 0.321458, 0.232838, 0.21291, 0.139895, 0.18812, 0.142424, 0.127496, 0.139895, 0.073402, 0.074921, 0.0704, 0.06312, 0.042364, 0.022306, 0.021816, 0.021381, 0.020165, 0.016826, 0.037156, 0.020522, 0.010131, 0.007177, 0.007091, 0.008156, 0.007422, 0.005223, 0.006374, 0.006533, 0.004976, 0.004976, 0.004976, 0.003757, 0.003924, 0.005318, 0.007315, 0.007091, 0.006988, 0.009977, 0.007091, 0.005086, 0.004736, 0.005011, 0.004976, 0.005992, 0.006039, 0.006142, 0.006039, 0.005992, 0.005086, 0.004483, 0.006194, 0.006421, 0.007259, 0.006533, 0.006701, 0.006533, 0.006701, 0.005683, 0.004315, 0.005992, 0.008156, 0.014315, 0.025316, 0.047319, 0.031287, 0.030611, 0.085092, 0.170161, 0.161087, 0.200174, 0.196879, 0.200174, 0.219301, 0.161087, 0.106997, 0.056825, 0.028107, 0.040537, 0.045352, 0.036378, 0.042364, 0.026338, 0.025762, 0.014315, 0.009294, 0.011903, 0.008002, 0.006194, 0.006482, 0.004358, 0.003431, 0.004899, 0.004835, 0.004775, 0.004611, 0.006374, 0.006078, 0.009015, 0.010221, 0.01227, 0.025316, 0.013613, 0.014586, 0.011106, 0.019109, 0.021381, 0.015694, 0.013821, 0.012727, 0.008075, 0.008723, 0.011903, 0.008156, 0.005318, 0.003341, 0.004899, 0.003757, 0.004388, 0.004431, 0.003607, 0.003607, 0.002482, 0.003212, 0.003431, 0.003298, 0.002512, 0.003512, 0.004161, 0.004483, 0.00558, 0.007555, 0.012491, 0.014586, 0.026892, 0.073402, 0.161087, 0.132295, 0.17593, 0.142424, 0.100716, 0.120615, 0.067594, 0.144935, 0.15284, 0.18812, 0.243554, 0.278302, 0.257454, 0.200174, 0.301917, 0.196879, 0.118441, 0.059222, 0.028107, 0.027463, 0.015344, 0.014586, 0.009865, 0.007555, 0.012727, 0.010672, 0.010131, 0.017447, 0.010131, 0.006701, 0.007315, 0.007315, 0.009015, 0.009096, 0.014586, 0.009294, 0.014075, 0.012491, 0.011903, 0.009728, 0.008002, 0.009015, 0.009294, 0.010131, 0.008276, 0.007315, 0.006795, 0.00543, 0.005086, 0.005086, 0.004689, 0.003014, 0.002503, 0.001687, 0.001155, 0.000743, 0.000704, 0.000713, 0.001159, 0.001305, 0.002078, 0.002555, 0.00316, 0.002117, 0.002276, 0.003607, 0.003804, 0.005249, 0.008804, 0.007495, 0.011669, 0.026892, 0.046336, 0.073402, 0.134866, 0.25406, 0.342579, 0.356642, 0.25031, 0.264545, 0.342579, 0.200174, 0.185198, 0.137348, 0.147574, 0.179055, 0.155435, 0.158265, 0.155435, 0.155435, 0.11371, 0.045352, 0.0198, 0.014586, 0.009187, 0.006421, 0.005086, 0.005378, 0.005318, 0.00543, 0.00543, 0.003924, 0.005799, 0.004835, 0.003701, 0.005223, 0.004611, 0.004646, 0.003298, 0.002705, 0.001743, 0.002529, 0.002976, 0.00283, 0.002727, 0.003757, 0.005249, 0.004358, 0.003298, 0.003341, 0.004483, 0.004513, 0.006894, 0.005011, 0.004358, 0.004736, 0.004483, 0.004161, 0.003478, 0.004736, 0.003701, 0.003461, 0.003298, 0.003512, 0.004899, 0.005378, 0.003821, 0.002482, 0.002529, 0.003298, 0.003512, 0.002276, 0.001722, 0.001318, 0.002035, 0.002727, 0.003366, 0.002623, 0.003804, 0.004611, 0.00316, 0.004611, 0.006988, 0.007091, 0.008804, 0.006701, 0.006374, 0.006482, 0.010131, 0.016528, 0.010221, 0.016021, 0.019109, 0.015694, 0.014075, 0.010221, 0.010221, 0.013613, 0.01204, 0.007877, 0.008075, 0.008895, 0.005799, 0.00389, 0.003864, 0.003864, 0.004835, 0.006533, 0.006795, 0.006795, 0.004483, 0.004689, 0.003924, 0.00359, 0.004646, 0.004577, 0.003757, 0.003298, 0.002035, 0.001748, 0.002503, 0.002349, 0.0028, 0.002727, 0.003246, 0.003405, 0.003366, 0.00243, 0.002555, 0.002435, 0.002155, 0.002349, 0.002366, 0.002623, 0.004208, 0.004414, 0.004414, 0.006567, 0.005503, 0.008525, 0.017797, 0.010509, 0.011106, 0.015078, 0.032677, 0.033407, 0.031287, 0.031287, 0.074921, 0.067594, 0.137348, 0.111485, 0.109221, 0.185198, 0.18812, 0.081712, 0.081712, 0.060549, 0.022667, 0.046336, 0.047319, 0.023963, 0.046336, 0.046336, 0.032017, 0.017797, 0.022306, 0.021381, 0.011106, 0.006533, 0.007177, 0.006988, 0.006567, 0.008002, 0.00558, 0.005799, 0.009187, 0.006245, 0.009865, 0.010926, 0.008075, 0.009015, 0.013437, 0.00962, 0.007091, 0.008525, 0.012491, 0.012491, 0.012491, 0.026892, 0.036378, 0.034884, 0.034884, 0.034068, 0.049374, 0.098513, 0.048328, 0.024826, 0.021381, 0.012491, 0.012727, 0.022667, 0.018787, 0.010509, 0.009865, 0.011669, 0.008525, 0.006194, 0.007422, 0.00543, 0.004208, 0.004689, 0.003804, 0.003804, 0.004315, 0.00292, 0.002138, 0.003053, 0.003053, 0.004611, 0.006619, 0.009401, 0.007177, 0.005503, 0.005932, 0.008156, 0.006701, 0.006795, 0.010372, 0.010672, 0.01078, 0.017797, 0.013437, 0.017797, 0.017138, 0.025316, 0.06184, 0.088832, 0.067594, 0.109221, 0.079919, 0.05306, 0.040537, 0.047319, 0.085092, 0.132295, 0.100716, 0.203355], '')</t>
  </si>
  <si>
    <t xml:space="preserve">F5RRD0|F5RRD0_9ENTR GPH family glycoside-pentoside-hexuronide:cation symporter OS=Enterobacter hormaechei ATCC 49162 </t>
  </si>
  <si>
    <t>([0.271506, 0.142424, 0.170161, 0.090864, 0.125101, 0.182256, 0.209395, 0.15284, 0.137348, 0.081712, 0.096677, 0.098513, 0.090864, 0.100716, 0.038042, 0.038042, 0.035586, 0.032017, 0.032017, 0.021381, 0.020876, 0.013613, 0.012727, 0.012727, 0.022306, 0.01227, 0.007177, 0.005249, 0.004899, 0.005623, 0.00515, 0.003701, 0.004431, 0.004577, 0.004899, 0.005503, 0.00543, 0.004577, 0.004736, 0.005683, 0.004577, 0.004414, 0.005623, 0.00777, 0.005734, 0.004161, 0.003804, 0.00407, 0.004388, 0.005086, 0.00515, 0.005318, 0.00515, 0.00515, 0.004431, 0.002727, 0.003821, 0.003997, 0.00407, 0.002761, 0.003298, 0.004736, 0.005318, 0.00407, 0.00316, 0.004388, 0.005872, 0.009187, 0.014586, 0.023534, 0.016528, 0.016257, 0.025316, 0.06184, 0.058088, 0.076542, 0.074921, 0.076542, 0.086953, 0.055536, 0.051831, 0.026892, 0.014783, 0.017447, 0.028695, 0.032017, 0.037156, 0.023534, 0.017138, 0.010131, 0.007315, 0.009096, 0.009401, 0.009401, 0.009401, 0.006039, 0.004921, 0.006421, 0.006421, 0.006039, 0.005932, 0.008075, 0.007877, 0.012727, 0.010672, 0.01078, 0.016826, 0.011106, 0.010131, 0.009977, 0.016528, 0.016528, 0.012491, 0.007177, 0.006988, 0.005623, 0.005683, 0.006701, 0.005734, 0.004208, 0.00283, 0.004247, 0.003246, 0.003607, 0.003701, 0.00359, 0.003177, 0.002155, 0.00246, 0.002976, 0.00283, 0.002211, 0.003079, 0.003607, 0.00389, 0.004736, 0.005799, 0.009294, 0.010509, 0.018787, 0.037156, 0.083462, 0.064632, 0.127496, 0.098513, 0.069024, 0.092881, 0.064632, 0.139895, 0.147574, 0.182256, 0.232838, 0.268042, 0.247041, 0.21291, 0.31487, 0.206376, 0.122885, 0.060549, 0.025762, 0.025316, 0.014315, 0.013437, 0.009096, 0.007259, 0.011903, 0.009096, 0.011106, 0.014586, 0.009015, 0.005623, 0.004431, 0.004414, 0.005086, 0.005378, 0.006701, 0.004899, 0.006533, 0.006142, 0.006039, 0.006482, 0.00543, 0.006039, 0.004431, 0.005223, 0.004135, 0.002976, 0.004208, 0.003997, 0.004513, 0.004483, 0.004513, 0.004135, 0.003555, 0.002529, 0.001649, 0.001172, 0.001142, 0.001112, 0.001623, 0.001748, 0.002396, 0.002976, 0.003512, 0.003366, 0.003366, 0.005378, 0.004921, 0.004921, 0.00543, 0.005799, 0.007645, 0.01227, 0.022306, 0.037156, 0.0704, 0.069024, 0.071867, 0.144935, 0.144935, 0.066181, 0.056825, 0.041405, 0.018415, 0.009187, 0.016257, 0.027463, 0.028107, 0.066181, 0.030611, 0.014586, 0.009483, 0.006894, 0.005223, 0.003727, 0.003053, 0.003212, 0.003212, 0.003212, 0.003276, 0.002349, 0.003109, 0.003671, 0.002662, 0.003864, 0.004161, 0.004135, 0.0028, 0.00231, 0.001408, 0.002078, 0.002276, 0.001936, 0.001808, 0.002662, 0.003821, 0.003079, 0.00231, 0.00231, 0.003246, 0.003276, 0.003298, 0.00359, 0.002976, 0.003366, 0.003177, 0.003276, 0.002623, 0.003727, 0.002727, 0.002555, 0.00246, 0.002606, 0.003757, 0.00407, 0.00283, 0.002014, 0.002117, 0.002662, 0.002976, 0.001778, 0.001232, 0.001344, 0.001541, 0.00225, 0.002662, 0.002194, 0.003014, 0.003607, 0.002396, 0.003607, 0.005503, 0.005683, 0.007315, 0.005872, 0.00558, 0.005683, 0.007877, 0.011903, 0.008075, 0.011106, 0.013437, 0.013437, 0.016257, 0.009865, 0.009865, 0.012727, 0.012491, 0.008276, 0.008624, 0.008624, 0.00558, 0.00407, 0.003997, 0.003821, 0.004689, 0.006482, 0.006374, 0.004577, 0.003053, 0.003246, 0.002276, 0.001967, 0.002662, 0.002396, 0.002503, 0.002194, 0.001318, 0.00103, 0.001481, 0.00146, 0.002014, 0.001967, 0.002138, 0.002276, 0.002138, 0.001481, 0.001597, 0.001602, 0.002035, 0.002276, 0.00225, 0.003431, 0.005249, 0.00558, 0.00558, 0.007031, 0.005683, 0.009015, 0.019401, 0.011518, 0.011106, 0.014783, 0.032677, 0.028695, 0.026892, 0.022306, 0.051831, 0.047319, 0.090864, 0.074921, 0.073402, 0.129801, 0.111485, 0.050641, 0.050641, 0.038042, 0.034068, 0.074921, 0.076542, 0.033407, 0.06312, 0.048328, 0.035586, 0.019401, 0.028695, 0.027463, 0.017447, 0.009728, 0.010926, 0.011342, 0.010221, 0.013821, 0.008895, 0.009096, 0.016021, 0.009483, 0.017797, 0.010509, 0.008002, 0.008895, 0.013437, 0.011342, 0.009865, 0.01227, 0.020165, 0.020165, 0.020165, 0.045352, 0.045352, 0.020522, 0.020522, 0.020522, 0.028695, 0.058088, 0.029376, 0.016021, 0.014315, 0.009294, 0.009728, 0.016257, 0.010131, 0.010221, 0.008525, 0.00962, 0.006701, 0.005503, 0.005503, 0.004835, 0.003821, 0.005249, 0.006142, 0.006142, 0.006245, 0.004414, 0.003246, 0.004247, 0.004315, 0.006482, 0.00962, 0.01227, 0.010926, 0.009294, 0.008156, 0.00777, 0.006533, 0.006567, 0.009187, 0.011669, 0.009401, 0.013016, 0.01227, 0.016528, 0.016257, 0.026892, 0.059222, 0.118441, 0.094817, 0.173081, 0.167087, 0.17593, 0.229226, 0.137348, 0.25031, 0.295083, 0.418646, 0.538167, 0.666105, 0.58069, 0.549308, 0.622677, 0.525368, 0.538167, 0.42561, 0.414856, 0.401658, 0.377384, 0.349426, 0.377384, 0.339168, 0.301917, 0.222385, 0.155435, 0.291804], '')</t>
  </si>
  <si>
    <t>[456, 457, 458, 459, 460, 461, 462]</t>
  </si>
  <si>
    <t xml:space="preserve">F5RRD1|F5RRD1_9ENTR Porin OmpL OS=Enterobacter hormaechei ATCC 49162 </t>
  </si>
  <si>
    <t>([0.005223, 0.004388, 0.003607, 0.003212, 0.002761, 0.00359, 0.004483, 0.005799, 0.005086, 0.00515, 0.006078, 0.007422, 0.005734, 0.006245, 0.008804, 0.010509, 0.01078, 0.00777, 0.006194, 0.005734, 0.006374, 0.007422, 0.010131, 0.011903, 0.022667, 0.025762, 0.013821, 0.011669, 0.01078, 0.014315, 0.011518, 0.008895, 0.009401, 0.014586, 0.024393, 0.026338, 0.032677, 0.032017, 0.06312, 0.100716, 0.081712, 0.079919, 0.139895, 0.085092, 0.118441, 0.116183, 0.118441, 0.142424, 0.109221, 0.111485, 0.11371, 0.191378, 0.173081, 0.167087, 0.083462, 0.086953, 0.05306, 0.067594, 0.098513, 0.088832, 0.049374, 0.044297, 0.021816, 0.0198, 0.037156, 0.032017, 0.016528, 0.025762, 0.029376, 0.050641, 0.047319, 0.028695, 0.030003, 0.06312, 0.032677, 0.066181, 0.058088, 0.079919, 0.043307, 0.060549, 0.0704, 0.069024, 0.11371, 0.206376, 0.109221, 0.056825, 0.081712, 0.085092, 0.036378, 0.054297, 0.066181, 0.069024, 0.142424, 0.134866, 0.071867, 0.122885, 0.06312, 0.076542, 0.092881, 0.158265, 0.147574, 0.081712, 0.085092, 0.081712, 0.086953, 0.164327, 0.243554, 0.191378, 0.275179, 0.390993, 0.394753, 0.366687, 0.335645, 0.271506, 0.18812, 0.191378, 0.194234, 0.311707, 0.308712, 0.196879, 0.191378, 0.10481, 0.164327, 0.243554, 0.129801, 0.064632, 0.073402, 0.046336, 0.056825, 0.027463, 0.028107, 0.017447, 0.017138, 0.012727, 0.018787, 0.028695, 0.054297, 0.056825, 0.032017, 0.030003, 0.054297, 0.064632, 0.132295, 0.076542, 0.081712, 0.158265, 0.281712, 0.206376, 0.288399, 0.281712, 0.41194, 0.418646, 0.51388, 0.5017, 0.632174, 0.472492, 0.458154, 0.458154, 0.352862, 0.318242, 0.332115, 0.216401, 0.18812, 0.139895, 0.219301, 0.206376, 0.185198, 0.090864, 0.067594, 0.037156, 0.038858, 0.017797, 0.018787, 0.021381, 0.021381, 0.011106, 0.011106, 0.014075, 0.012727, 0.014783, 0.032017, 0.029376, 0.034884, 0.032677, 0.044297, 0.042364, 0.046336, 0.055536, 0.109221, 0.196879, 0.268042, 0.25406, 0.243554, 0.243554, 0.15284, 0.164327, 0.284882, 0.394753, 0.26085, 0.257454, 0.229226, 0.209395, 0.142424, 0.219301, 0.229226, 0.257454, 0.142424, 0.081712, 0.092881, 0.055536, 0.032017, 0.037156, 0.023963, 0.059222, 0.023534, 0.023087, 0.022667, 0.020522, 0.010509, 0.020522, 0.020876, 0.020522, 0.023087, 0.034884, 0.036378, 0.043307, 0.023087, 0.049374, 0.051831, 0.043307, 0.045352, 0.078022, 0.044297, 0.073402, 0.037156, 0.085092, 0.0704, 0.056825, 0.045352, 0.092881, 0.06312, 0.048328, 0.078022, 0.048328, 0.035586, 0.021381, 0.011518], '')</t>
  </si>
  <si>
    <t>[152, 153, 154]</t>
  </si>
  <si>
    <t xml:space="preserve">F5RRE0|F5RRE0_9ENTR Acyltransferase OS=Enterobacter hormaechei ATCC 49162 </t>
  </si>
  <si>
    <t>([0.118441, 0.161087, 0.069024, 0.088832, 0.076542, 0.100716, 0.116183, 0.142424, 0.081712, 0.074921, 0.088832, 0.073402, 0.067594, 0.043307, 0.03976, 0.058088, 0.06312, 0.027463, 0.014586, 0.029376, 0.032017, 0.014315, 0.008723, 0.01078, 0.010672, 0.013437, 0.008276, 0.005932, 0.005086, 0.006245, 0.004976, 0.00515, 0.004689, 0.003461, 0.003478, 0.003366, 0.003014, 0.002078, 0.002155, 0.003109, 0.002138, 0.001408, 0.001649, 0.002435, 0.002035, 0.001748, 0.001318, 0.001786, 0.002057, 0.002503, 0.002014, 0.002035, 0.001374, 0.001692, 0.002482, 0.002503, 0.001722, 0.002366, 0.002336, 0.002336, 0.001533, 0.002396, 0.002555, 0.003555, 0.003701, 0.003997, 0.003366, 0.004483, 0.00407, 0.00407, 0.003757, 0.004611, 0.004315, 0.004483, 0.005318, 0.00359, 0.004247, 0.005011, 0.003478, 0.003727, 0.003757, 0.003963, 0.00389, 0.004921, 0.003461, 0.00283, 0.002662, 0.002662, 0.001855, 0.002138, 0.001936, 0.002117, 0.002529, 0.0028, 0.002705, 0.002688, 0.002976, 0.003555, 0.003366, 0.004835, 0.006421, 0.006482, 0.009401, 0.009187, 0.006482, 0.00962, 0.011669, 0.020876, 0.042364, 0.042364, 0.022667, 0.022667, 0.012491, 0.00777, 0.008075, 0.013265, 0.011903, 0.020165, 0.019109, 0.016021, 0.012727, 0.013437, 0.013821, 0.009401, 0.007177, 0.007315, 0.005249, 0.004208, 0.00316, 0.002057, 0.00283, 0.003997, 0.005318, 0.005378, 0.008002, 0.009401, 0.009401, 0.009977, 0.007091, 0.004976, 0.005249, 0.006039, 0.006039, 0.008723, 0.008075, 0.009294, 0.009096, 0.009865, 0.015344, 0.013613, 0.015694, 0.015694, 0.009977, 0.009187, 0.009187, 0.006039, 0.006374, 0.004646, 0.004689, 0.005734, 0.009096, 0.008409, 0.007091, 0.006988, 0.006701, 0.006533, 0.007091, 0.010372, 0.014075, 0.008525, 0.00962, 0.009977, 0.009977, 0.014783, 0.0198, 0.038858, 0.078022, 0.094817, 0.155435, 0.15284, 0.196879, 0.127496, 0.239899, 0.291804, 0.295083, 0.298791, 0.40511, 0.408655, 0.321458, 0.339168, 0.447574, 0.418646, 0.51388, 0.483068, 0.490133, 0.494003, 0.486429, 0.494003, 0.40511, 0.339168, 0.349426, 0.225814, 0.229226, 0.229226, 0.222385, 0.21291, 0.21291, 0.116183, 0.122885, 0.200174, 0.196879, 0.196879, 0.311707, 0.321458, 0.359901, 0.366687, 0.342579, 0.335645, 0.356642, 0.352862, 0.42561, 0.42561, 0.465241, 0.447574, 0.468512, 0.497853, 0.505461, 0.476583, 0.585406, 0.585406, 0.476583, 0.444081, 0.401658, 0.377384, 0.291804, 0.298791, 0.232838, 0.164327, 0.167087, 0.15284, 0.243554, 0.142424, 0.137348, 0.206376, 0.209395, 0.125101, 0.118441, 0.081712, 0.098513, 0.073402, 0.044297, 0.044297, 0.06184, 0.081712, 0.10481, 0.164327, 0.155435, 0.21291, 0.318242, 0.216401, 0.142424, 0.139895, 0.206376, 0.142424, 0.139895, 0.206376, 0.281712, 0.196879, 0.26085, 0.257454, 0.257454, 0.281712, 0.308712, 0.288399, 0.222385, 0.21291, 0.147574, 0.106997, 0.092881, 0.05306, 0.109221, 0.170161, 0.173081, 0.137348, 0.200174, 0.203355, 0.206376, 0.139895, 0.144935, 0.155435, 0.161087, 0.229226, 0.298791, 0.25031, 0.239899, 0.298791, 0.295083, 0.257454, 0.318242, 0.268042, 0.225814, 0.147574, 0.155435, 0.15284, 0.15284, 0.083462, 0.081712, 0.085092, 0.137348, 0.194234, 0.18812, 0.18812, 0.120615, 0.092881, 0.173081, 0.125101, 0.125101, 0.122885, 0.209395, 0.129801, 0.191378, 0.301917, 0.346032, 0.328603, 0.332115, 0.387226, 0.486429, 0.472492, 0.440853, 0.418646, 0.384043, 0.342579, 0.301917, 0.418646, 0.440853], '')</t>
  </si>
  <si>
    <t>[192, 226, 228, 229]</t>
  </si>
  <si>
    <t xml:space="preserve">F5RRE3|F5RRE3_9ENTR YihD like protein OS=Enterobacter hormaechei ATCC 49162 </t>
  </si>
  <si>
    <t>([0.164327, 0.096677, 0.059222, 0.090864, 0.155435, 0.155435, 0.092881, 0.125101, 0.144935, 0.182256, 0.239899, 0.288399, 0.209395, 0.278302, 0.200174, 0.179055, 0.271506, 0.158265, 0.092881, 0.144935, 0.216401, 0.134866, 0.179055, 0.25031, 0.257454, 0.219301, 0.25031, 0.243554, 0.243554, 0.25031, 0.247041, 0.139895, 0.111485, 0.185198, 0.111485, 0.173081, 0.209395, 0.209395, 0.225814, 0.229226, 0.144935, 0.092881, 0.15284, 0.111485, 0.111485, 0.083462, 0.079919, 0.085092, 0.158265, 0.127496, 0.125101, 0.122885, 0.167087, 0.134866, 0.076542, 0.15008, 0.15008, 0.085092, 0.085092, 0.137348, 0.21291, 0.206376, 0.308712, 0.31487, 0.408655, 0.308712, 0.335645, 0.346032, 0.308712, 0.225814, 0.179055, 0.179055, 0.144935, 0.161087, 0.222385, 0.243554, 0.134866, 0.129801, 0.219301, 0.185198, 0.164327, 0.129801, 0.191378, 0.147574, 0.106997, 0.073402, 0.144935, 0.116183, 0.076542], '')</t>
  </si>
  <si>
    <t xml:space="preserve">F5RRE5|F5RRE5_9ENTR Molybdopterin-guanine dinucleotide biosynthesis protein B OS=Enterobacter hormaechei ATCC 49162 </t>
  </si>
  <si>
    <t>([0.023963, 0.038042, 0.059222, 0.083462, 0.111485, 0.144935, 0.179055, 0.127496, 0.092881, 0.11371, 0.137348, 0.109221, 0.109221, 0.111485, 0.129801, 0.129801, 0.106997, 0.122885, 0.122885, 0.144935, 0.15008, 0.15008, 0.179055, 0.17593, 0.116183, 0.064632, 0.06312, 0.06312, 0.106997, 0.170161, 0.173081, 0.185198, 0.219301, 0.318242, 0.219301, 0.257454, 0.335645, 0.4292, 0.494003, 0.494003, 0.505461, 0.618285, 0.497853, 0.483068, 0.394753, 0.480142, 0.585406, 0.545602, 0.541878, 0.5017, 0.465241, 0.472492, 0.461924, 0.461924, 0.384043, 0.418646, 0.41194, 0.42561, 0.40511, 0.40511, 0.30533, 0.264545, 0.182256, 0.232838, 0.219301, 0.324872, 0.328603, 0.36309, 0.40511, 0.42561, 0.422041, 0.490133, 0.387226, 0.390993, 0.342579, 0.380708, 0.31487, 0.229226, 0.158265, 0.147574, 0.144935, 0.194234, 0.232838, 0.321458, 0.36309, 0.36309, 0.25406, 0.26085, 0.15008, 0.098513, 0.050641, 0.040537, 0.037156, 0.066181, 0.029376, 0.050641, 0.06184, 0.125101, 0.170161, 0.170161, 0.147574, 0.147574, 0.111485, 0.06312, 0.036378, 0.018787, 0.018106, 0.029376, 0.029376, 0.042364, 0.064632, 0.111485, 0.170161, 0.106997, 0.106997, 0.216401, 0.144935, 0.147574, 0.081712, 0.102787, 0.167087, 0.194234, 0.142424, 0.142424, 0.18812, 0.203355, 0.291804, 0.295083, 0.308712, 0.203355, 0.206376, 0.134866, 0.137348, 0.076542, 0.132295, 0.088832, 0.096677, 0.106997, 0.059222, 0.109221, 0.058088, 0.055536, 0.059222, 0.056825, 0.116183, 0.134866, 0.109221, 0.106997, 0.122885, 0.054297, 0.051831, 0.038858, 0.0704, 0.034068, 0.058088, 0.038042, 0.06312, 0.038858, 0.047319, 0.069024, 0.046336, 0.071867, 0.046336, 0.028107, 0.038858, 0.0198, 0.012727], '')</t>
  </si>
  <si>
    <t>[40, 41, 46, 47, 48, 49]</t>
  </si>
  <si>
    <t xml:space="preserve">F5RRE6|F5RRE6_9ENTR GntR family transcriptional regulator OS=Enterobacter hormaechei ATCC 49162 </t>
  </si>
  <si>
    <t>([0.288399, 0.324872, 0.380708, 0.278302, 0.308712, 0.206376, 0.161087, 0.116183, 0.118441, 0.155435, 0.179055, 0.142424, 0.100716, 0.164327, 0.10481, 0.0704, 0.03976, 0.031287, 0.054297, 0.064632, 0.041405, 0.033407, 0.041405, 0.038042, 0.064632, 0.035586, 0.040537, 0.078022, 0.125101, 0.161087, 0.118441, 0.129801, 0.132295, 0.155435, 0.167087, 0.25031, 0.232838, 0.31487, 0.278302, 0.275179, 0.275179, 0.380708, 0.384043, 0.281712, 0.278302, 0.298791, 0.36309, 0.377384, 0.339168, 0.349426, 0.247041, 0.295083, 0.25031, 0.332115, 0.332115, 0.275179, 0.203355, 0.229226, 0.26085, 0.324872, 0.359901, 0.356642, 0.257454, 0.284882, 0.359901, 0.359901, 0.275179, 0.26085, 0.359901, 0.366687, 0.36309, 0.461924, 0.346032, 0.387226, 0.271506, 0.18812, 0.236433, 0.311707, 0.414856, 0.298791, 0.21291, 0.191378, 0.106997, 0.098513, 0.073402, 0.073402, 0.083462, 0.132295, 0.179055, 0.078022, 0.081712, 0.083462, 0.049374, 0.064632, 0.06312, 0.127496, 0.10481, 0.058088, 0.034884, 0.023963, 0.03976, 0.067594, 0.06312, 0.073402, 0.15284, 0.219301, 0.222385, 0.179055, 0.122885, 0.067594, 0.081712, 0.06312, 0.049374, 0.079919, 0.071867, 0.067594, 0.069024, 0.118441, 0.200174, 0.278302, 0.318242, 0.295083, 0.308712, 0.225814, 0.328603, 0.31487, 0.203355, 0.161087, 0.203355, 0.281712, 0.321458, 0.342579, 0.380708, 0.324872, 0.318242, 0.40511, 0.40511, 0.284882, 0.328603, 0.308712, 0.318242, 0.321458, 0.243554, 0.155435, 0.25031, 0.173081, 0.179055, 0.21291, 0.225814, 0.122885, 0.11371, 0.155435, 0.21291, 0.129801, 0.118441, 0.129801, 0.102787, 0.100716, 0.161087, 0.161087, 0.18812, 0.092881, 0.05306, 0.102787, 0.164327, 0.076542, 0.098513, 0.090864, 0.069024, 0.038858, 0.074921, 0.073402, 0.041405, 0.022667, 0.038858, 0.074921, 0.036378, 0.023534, 0.024393, 0.027463, 0.015344, 0.013437, 0.025316, 0.046336, 0.051831, 0.034884, 0.047319, 0.055536, 0.032677, 0.060549, 0.071867, 0.074921, 0.079919, 0.102787, 0.109221, 0.073402, 0.076542, 0.118441, 0.137348, 0.139895, 0.158265, 0.239899, 0.247041, 0.239899, 0.236433, 0.219301, 0.257454, 0.239899, 0.236433, 0.295083, 0.216401, 0.311707, 0.281712, 0.194234, 0.15008, 0.203355, 0.243554, 0.264545, 0.295083, 0.387226, 0.387226, 0.380708, 0.31487, 0.318242, 0.31487, 0.288399, 0.26085, 0.268042, 0.346032, 0.324872, 0.335645, 0.408655, 0.366687, 0.380708, 0.505461], '')</t>
  </si>
  <si>
    <t>[234]</t>
  </si>
  <si>
    <t xml:space="preserve">F5RRE7|F5RRE7_9ENTR Major facilitator family transporter HsrA OS=Enterobacter hormaechei ATCC 49162 </t>
  </si>
  <si>
    <t>([0.40511, 0.243554, 0.335645, 0.206376, 0.109221, 0.098513, 0.088832, 0.073402, 0.069024, 0.035586, 0.020876, 0.020522, 0.020876, 0.014315, 0.009015, 0.009294, 0.009294, 0.009294, 0.006533, 0.005683, 0.006701, 0.007031, 0.008723, 0.00558, 0.008624, 0.010926, 0.008525, 0.008525, 0.01078, 0.013265, 0.014783, 0.033407, 0.050641, 0.046336, 0.076542, 0.076542, 0.054297, 0.050641, 0.050641, 0.102787, 0.142424, 0.066181, 0.030003, 0.038858, 0.034068, 0.030003, 0.021381, 0.046336, 0.035586, 0.025316, 0.018787, 0.019109, 0.009977, 0.010926, 0.008276, 0.007259, 0.010372, 0.008156, 0.006988, 0.005932, 0.006194, 0.007177, 0.006619, 0.009865, 0.010372, 0.019401, 0.018787, 0.020522, 0.009977, 0.010926, 0.008723, 0.009096, 0.009483, 0.017138, 0.009096, 0.007495, 0.008002, 0.005683, 0.008002, 0.011669, 0.009187, 0.007495, 0.006194, 0.008409, 0.006039, 0.005799, 0.005872, 0.005734, 0.005378, 0.008525, 0.011669, 0.011903, 0.010131, 0.010221, 0.006194, 0.009096, 0.010926, 0.007091, 0.01078, 0.01078, 0.007091, 0.010372, 0.012491, 0.013265, 0.011903, 0.014586, 0.010926, 0.01204, 0.008723, 0.010672, 0.010372, 0.006567, 0.008075, 0.007422, 0.006795, 0.011342, 0.009294, 0.008156, 0.014586, 0.014075, 0.013821, 0.031287, 0.016528, 0.009728, 0.013613, 0.011903, 0.00962, 0.013437, 0.006894, 0.006795, 0.008276, 0.006567, 0.010509, 0.012727, 0.01227, 0.013265, 0.012727, 0.018787, 0.018787, 0.009401, 0.009187, 0.010372, 0.006988, 0.006988, 0.010221, 0.009187, 0.009096, 0.009096, 0.006421, 0.010926, 0.00962, 0.00777, 0.00962, 0.005872, 0.005799, 0.005683, 0.005223, 0.003461, 0.002276, 0.00231, 0.003405, 0.002349, 0.002366, 0.002138, 0.003014, 0.002327, 0.001936, 0.002555, 0.002581, 0.00243, 0.001541, 0.002035, 0.002396, 0.00246, 0.00246, 0.002117, 0.003366, 0.004921, 0.004921, 0.007259, 0.011903, 0.012727, 0.024826, 0.021816, 0.045352, 0.019109, 0.034884, 0.031287, 0.032017, 0.064632, 0.056825, 0.048328, 0.032017, 0.014075, 0.013821, 0.014315, 0.019109, 0.009728, 0.006988, 0.00777, 0.004835, 0.004646, 0.004247, 0.004161, 0.003431, 0.003701, 0.003997, 0.002555, 0.00316, 0.003366, 0.003431, 0.003671, 0.004315, 0.00515, 0.008525, 0.005872, 0.005872, 0.00515, 0.00515, 0.005872, 0.006245, 0.006701, 0.004835, 0.004775, 0.004775, 0.004161, 0.002761, 0.002727, 0.002727, 0.001967, 0.001271, 0.000743, 0.000743, 0.001103, 0.001267, 0.000945, 0.001533, 0.00231, 0.002503, 0.003804, 0.004431, 0.006194, 0.006245, 0.006142, 0.006078, 0.004358, 0.006039, 0.005932, 0.005318, 0.008723, 0.014586, 0.027463, 0.066181, 0.055536, 0.050641, 0.030003, 0.040537, 0.018787, 0.014075, 0.014586, 0.013613, 0.008075, 0.006374, 0.009096, 0.016021, 0.009728, 0.016826, 0.018415, 0.036378, 0.060549, 0.031287, 0.035586, 0.015344, 0.009096, 0.013016, 0.015694, 0.014586, 0.010926, 0.011669, 0.015694, 0.010509, 0.009977, 0.009294, 0.011106, 0.007259, 0.007877, 0.009865, 0.006894, 0.004689, 0.004161, 0.004976, 0.005318, 0.004135, 0.005249, 0.006374, 0.008723, 0.008075, 0.009977, 0.010131, 0.017138, 0.015694, 0.013613, 0.008804, 0.012727, 0.013265, 0.024826, 0.021816, 0.017447, 0.034884, 0.076542, 0.060549, 0.030003, 0.049374, 0.034884, 0.022306, 0.028695, 0.012727, 0.012727, 0.016257, 0.023534, 0.013437, 0.00962, 0.016257, 0.018415, 0.024393, 0.015344, 0.008895, 0.006078, 0.008002, 0.005683, 0.004646, 0.004414, 0.005378, 0.005378, 0.005011, 0.007495, 0.00558, 0.008156, 0.00777, 0.006619, 0.005683, 0.005734, 0.008156, 0.005799, 0.005503, 0.004513, 0.004358, 0.004611, 0.004689, 0.005223, 0.005249, 0.004315, 0.004611, 0.00389, 0.003804, 0.004689, 0.004247, 0.004835, 0.004689, 0.004835, 0.005734, 0.004483, 0.006245, 0.005683, 0.006701, 0.009977, 0.013437, 0.013265, 0.023963, 0.024826, 0.016826, 0.032677, 0.03976, 0.069024, 0.137348, 0.155435, 0.219301, 0.222385, 0.275179, 0.275179, 0.264545, 0.271506, 0.398279, 0.31487, 0.225814, 0.239899, 0.158265, 0.158265, 0.26085, 0.26085, 0.264545, 0.301917, 0.191378, 0.281712, 0.185198, 0.173081, 0.100716, 0.073402, 0.058088, 0.058088, 0.046336, 0.037156, 0.021816, 0.013613, 0.020876, 0.017797, 0.012727, 0.020876, 0.020522, 0.010509, 0.010672, 0.016826, 0.017797, 0.034884, 0.037156, 0.041405, 0.047319, 0.079919, 0.046336, 0.078022, 0.041405, 0.055536, 0.032017, 0.027463, 0.051831, 0.037156, 0.081712, 0.120615, 0.06184, 0.064632, 0.088832, 0.051831, 0.051831, 0.03976, 0.023534, 0.015344, 0.012727, 0.009728, 0.007091, 0.008075, 0.007877, 0.013613, 0.013016, 0.026338, 0.050641, 0.050641, 0.074921, 0.044297, 0.031287, 0.055536, 0.06184, 0.102787, 0.158265, 0.158265, 0.209395, 0.278302, 0.318242, 0.433034, 0.51388, 0.642678, 0.76285, 0.685117, 0.685117, 0.685117, 0.694846, 0.707965, 0.720929, 0.694846, 0.798249, 0.89662, 0.901269, 0.88723, 0.882776, 0.879233, 0.88723, 0.862302, 0.871313], '')</t>
  </si>
  <si>
    <t>[458, 459, 460, 461, 462, 463, 464, 465, 466, 467, 468, 469, 470, 471, 472, 473, 474, 475, 476]</t>
  </si>
  <si>
    <t xml:space="preserve">F5RRE8|F5RRE8_9ENTR Ribose operon repressor OS=Enterobacter hormaechei ATCC 49162 </t>
  </si>
  <si>
    <t>([0.308712, 0.356642, 0.387226, 0.422041, 0.36309, 0.387226, 0.418646, 0.366687, 0.291804, 0.324872, 0.356642, 0.394753, 0.398279, 0.291804, 0.291804, 0.318242, 0.332115, 0.332115, 0.284882, 0.288399, 0.359901, 0.359901, 0.295083, 0.301917, 0.268042, 0.298791, 0.216401, 0.209395, 0.281712, 0.291804, 0.291804, 0.200174, 0.170161, 0.196879, 0.295083, 0.324872, 0.25031, 0.209395, 0.236433, 0.31487, 0.239899, 0.219301, 0.155435, 0.216401, 0.219301, 0.25406, 0.281712, 0.36309, 0.284882, 0.271506, 0.31487, 0.229226, 0.232838, 0.268042, 0.209395, 0.209395, 0.243554, 0.328603, 0.387226, 0.288399, 0.206376, 0.281712, 0.301917, 0.301917, 0.232838, 0.225814, 0.219301, 0.167087, 0.179055, 0.257454, 0.257454, 0.206376, 0.185198, 0.278302, 0.275179, 0.301917, 0.219301, 0.216401, 0.142424, 0.085092, 0.100716, 0.102787, 0.111485, 0.102787, 0.167087, 0.219301, 0.222385, 0.239899, 0.311707, 0.295083, 0.26085, 0.271506, 0.352862, 0.465241, 0.370445, 0.384043, 0.387226, 0.398279, 0.366687, 0.450668, 0.505461, 0.59917, 0.622677, 0.618285, 0.613573, 0.497853, 0.422041, 0.335645, 0.243554, 0.161087, 0.164327, 0.206376, 0.203355, 0.200174, 0.203355, 0.308712, 0.291804, 0.284882, 0.377384, 0.324872, 0.232838, 0.25031, 0.247041, 0.222385, 0.247041, 0.247041, 0.243554, 0.349426, 0.433034, 0.447574, 0.497853, 0.458154, 0.450668, 0.342579, 0.311707, 0.335645, 0.203355, 0.216401, 0.219301, 0.206376, 0.288399, 0.380708, 0.295083, 0.21291, 0.311707, 0.288399, 0.298791, 0.380708, 0.268042, 0.18812, 0.247041, 0.278302, 0.324872, 0.278302, 0.349426, 0.384043, 0.36309, 0.465241, 0.374039, 0.291804, 0.298791, 0.295083, 0.281712, 0.356642, 0.444081, 0.4292, 0.332115, 0.295083, 0.21291, 0.206376, 0.288399, 0.288399, 0.321458, 0.232838, 0.284882, 0.308712, 0.30533, 0.328603, 0.298791, 0.377384, 0.387226, 0.374039, 0.301917, 0.324872, 0.328603, 0.232838, 0.164327, 0.243554, 0.243554, 0.284882, 0.394753, 0.387226, 0.359901, 0.324872, 0.321458, 0.278302, 0.194234, 0.222385, 0.203355, 0.232838, 0.147574, 0.216401, 0.139895, 0.209395, 0.18812, 0.203355, 0.18812, 0.288399, 0.18812, 0.225814, 0.271506, 0.25031, 0.15284, 0.200174, 0.17593, 0.209395, 0.25406, 0.339168, 0.222385, 0.137348, 0.116183, 0.203355, 0.225814, 0.349426, 0.346032, 0.380708, 0.380708, 0.458154, 0.36309, 0.36309, 0.26085, 0.26085, 0.271506, 0.390993, 0.335645, 0.324872, 0.339168, 0.219301, 0.225814, 0.278302, 0.268042, 0.311707, 0.268042, 0.167087, 0.081712, 0.088832, 0.058088, 0.05306, 0.037156, 0.058088, 0.073402, 0.15008, 0.161087, 0.164327, 0.120615, 0.120615, 0.090864, 0.071867, 0.132295, 0.074921, 0.100716, 0.182256, 0.102787, 0.137348, 0.137348, 0.185198, 0.173081, 0.125101, 0.096677, 0.161087, 0.191378, 0.295083, 0.179055, 0.173081, 0.167087, 0.129801, 0.15284, 0.247041, 0.352862, 0.349426, 0.465241, 0.472492, 0.366687, 0.461924, 0.465241, 0.461924, 0.461924, 0.366687, 0.486429, 0.454136, 0.36309, 0.232838, 0.203355, 0.284882, 0.225814, 0.18812, 0.291804, 0.324872, 0.318242, 0.200174, 0.216401, 0.209395, 0.200174, 0.284882, 0.200174, 0.191378, 0.191378, 0.225814, 0.356642, 0.264545, 0.25406, 0.288399, 0.40511, 0.40511, 0.408655, 0.461924, 0.418646, 0.387226, 0.328603, 0.295083, 0.374039, 0.332115, 0.284882, 0.232838, 0.191378, 0.291804, 0.222385], '')</t>
  </si>
  <si>
    <t>[100, 101, 102, 103, 104]</t>
  </si>
  <si>
    <t xml:space="preserve">F5RRF0|F5RRF0_9ENTR Ribose ABC superfamily ATP binding cassette transporter, binding protein OS=Enterobacter hormaechei ATCC 49162 </t>
  </si>
  <si>
    <t>([0.164327, 0.155435, 0.111485, 0.111485, 0.073402, 0.096677, 0.096677, 0.122885, 0.098513, 0.120615, 0.118441, 0.158265, 0.122885, 0.125101, 0.10481, 0.10481, 0.170161, 0.203355, 0.122885, 0.158265, 0.147574, 0.10481, 0.086953, 0.127496, 0.155435, 0.155435, 0.167087, 0.209395, 0.243554, 0.206376, 0.122885, 0.100716, 0.090864, 0.069024, 0.085092, 0.109221, 0.10481, 0.079919, 0.083462, 0.144935, 0.185198, 0.225814, 0.301917, 0.36309, 0.284882, 0.278302, 0.271506, 0.271506, 0.179055, 0.102787, 0.132295, 0.15008, 0.216401, 0.216401, 0.30533, 0.318242, 0.321458, 0.36309, 0.366687, 0.352862, 0.374039, 0.278302, 0.281712, 0.281712, 0.216401, 0.30533, 0.321458, 0.332115, 0.318242, 0.335645, 0.408655, 0.468512, 0.56648, 0.549308, 0.450668, 0.36309, 0.271506, 0.173081, 0.155435, 0.216401, 0.219301, 0.21291, 0.291804, 0.332115, 0.288399, 0.288399, 0.278302, 0.281712, 0.328603, 0.26085, 0.324872, 0.281712, 0.25406, 0.268042, 0.275179, 0.332115, 0.41194, 0.394753, 0.534167, 0.447574, 0.318242, 0.318242, 0.225814, 0.239899, 0.239899, 0.281712, 0.31487, 0.321458, 0.308712, 0.335645, 0.414856, 0.349426, 0.318242, 0.349426, 0.352862, 0.25406, 0.25406, 0.257454, 0.359901, 0.339168, 0.335645, 0.349426, 0.346032, 0.422041, 0.408655, 0.311707, 0.275179, 0.298791, 0.308712, 0.222385, 0.147574, 0.139895, 0.191378, 0.25406, 0.225814, 0.206376, 0.31487, 0.342579, 0.31487, 0.298791, 0.222385, 0.203355, 0.295083, 0.222385, 0.236433, 0.232838, 0.236433, 0.236433, 0.236433, 0.229226, 0.31487, 0.377384, 0.349426, 0.359901, 0.380708, 0.414856, 0.414856, 0.418646, 0.418646, 0.349426, 0.36309, 0.436924, 0.494003, 0.41194, 0.461924, 0.422041, 0.440853, 0.534167, 0.458154, 0.476583, 0.408655, 0.328603, 0.328603, 0.359901, 0.359901, 0.380708, 0.346032, 0.36309, 0.25031, 0.268042, 0.370445, 0.36309, 0.352862, 0.377384, 0.36309, 0.40511, 0.366687, 0.318242, 0.328603, 0.440853, 0.349426, 0.335645, 0.414856, 0.41194, 0.4292, 0.461924, 0.433034, 0.394753, 0.387226, 0.454136, 0.374039, 0.271506, 0.239899, 0.25031, 0.268042, 0.359901, 0.36309, 0.394753, 0.401658, 0.31487, 0.298791, 0.346032, 0.346032, 0.349426, 0.349426, 0.25406, 0.222385, 0.216401, 0.25406, 0.239899, 0.268042, 0.332115, 0.440853, 0.401658, 0.36309, 0.284882, 0.206376, 0.18812, 0.134866, 0.167087, 0.236433, 0.243554, 0.311707, 0.40511, 0.394753, 0.444081, 0.521092, 0.483068, 0.408655, 0.454136, 0.472492, 0.476583, 0.468512, 0.377384, 0.418646, 0.422041, 0.494003, 0.472492, 0.447574, 0.56648, 0.465241, 0.509769, 0.525368, 0.490133, 0.384043, 0.384043, 0.339168, 0.346032, 0.370445, 0.370445, 0.36309, 0.349426, 0.321458, 0.339168, 0.414856, 0.374039, 0.328603, 0.318242, 0.40511, 0.450668, 0.440853, 0.447574, 0.414856, 0.370445, 0.359901, 0.359901, 0.40511, 0.366687, 0.377384, 0.30533, 0.370445, 0.288399, 0.219301, 0.164327, 0.15008, 0.158265, 0.18812, 0.239899, 0.21291, 0.185198, 0.137348, 0.109221, 0.144935, 0.100716, 0.096677, 0.067594], '')</t>
  </si>
  <si>
    <t>[72, 73, 98, 167, 236, 249, 251, 252]</t>
  </si>
  <si>
    <t xml:space="preserve">F5RRF1|F5RRF1_9ENTR Ribose ABC superfamily ATP binding cassette transporter, permease protein OS=Enterobacter hormaechei ATCC 49162 </t>
  </si>
  <si>
    <t>([0.179055, 0.060549, 0.094817, 0.127496, 0.106997, 0.066181, 0.036378, 0.031287, 0.050641, 0.066181, 0.081712, 0.11371, 0.054297, 0.023963, 0.018415, 0.013437, 0.01204, 0.008804, 0.006194, 0.004315, 0.00359, 0.003555, 0.003963, 0.003821, 0.00389, 0.003804, 0.004835, 0.007495, 0.00962, 0.005734, 0.003821, 0.00389, 0.003053, 0.004358, 0.006421, 0.005249, 0.004899, 0.007091, 0.006482, 0.006533, 0.009728, 0.01227, 0.024393, 0.042364, 0.024826, 0.025316, 0.027463, 0.014783, 0.009728, 0.007877, 0.009294, 0.016528, 0.011669, 0.0198, 0.010672, 0.007495, 0.007315, 0.008075, 0.007877, 0.01227, 0.021381, 0.011342, 0.011903, 0.007645, 0.007645, 0.007645, 0.007259, 0.008525, 0.008723, 0.007315, 0.007315, 0.006795, 0.007091, 0.008624, 0.007091, 0.006894, 0.00777, 0.009865, 0.016257, 0.009096, 0.006795, 0.006795, 0.006795, 0.007091, 0.007555, 0.008075, 0.009187, 0.006482, 0.005011, 0.006078, 0.006482, 0.006421, 0.00777, 0.006482, 0.004689, 0.004689, 0.005872, 0.006567, 0.006567, 0.005799, 0.005799, 0.007422, 0.006482, 0.007177, 0.006795, 0.009015, 0.006482, 0.005223, 0.005623, 0.006245, 0.007315, 0.009728, 0.01227, 0.010221, 0.013265, 0.018106, 0.011669, 0.008895, 0.007645, 0.009294, 0.007495, 0.008624, 0.007031, 0.006701, 0.006374, 0.004431, 0.003298, 0.004315, 0.005992, 0.005932, 0.007031, 0.005799, 0.004513, 0.003212, 0.004247, 0.004358, 0.004899, 0.007259, 0.013016, 0.01078, 0.010926, 0.020522, 0.032017, 0.021381, 0.032677, 0.071867, 0.147574, 0.200174, 0.206376, 0.125101, 0.098513, 0.088832, 0.071867, 0.054297, 0.106997, 0.047319, 0.041405, 0.045352, 0.056825, 0.023534, 0.038042, 0.021381, 0.024393, 0.026892, 0.076542, 0.041405, 0.022306, 0.011518, 0.010926, 0.008804, 0.008624, 0.010221, 0.006894, 0.006567, 0.008723, 0.007495, 0.008409, 0.006039, 0.004921, 0.003298, 0.004513, 0.004646, 0.006194, 0.005734, 0.003997, 0.003607, 0.004646, 0.004414, 0.004388, 0.003757, 0.003757, 0.003864, 0.004736, 0.006701, 0.010131, 0.014075, 0.014075, 0.017447, 0.034884, 0.054297, 0.054297, 0.051831, 0.047319, 0.021381, 0.020165, 0.022667, 0.025316, 0.024826, 0.028695, 0.06184, 0.059222, 0.038042, 0.044297, 0.023534, 0.023963, 0.012727, 0.008895, 0.010221, 0.008409, 0.005872, 0.004921, 0.006795, 0.004976, 0.004431, 0.006194, 0.004483, 0.004135, 0.004247, 0.003366, 0.003727, 0.003804, 0.00389, 0.00543, 0.006894, 0.008525, 0.008804, 0.016257, 0.023963, 0.019109, 0.034068, 0.0704, 0.090864, 0.046336, 0.10481, 0.0704, 0.079919, 0.118441, 0.116183, 0.074921, 0.092881, 0.071867, 0.040537, 0.038858, 0.038042, 0.037156, 0.05306, 0.049374, 0.021381, 0.015694, 0.019109, 0.019109, 0.018415, 0.018106, 0.035586, 0.015694, 0.017797, 0.015694, 0.021381, 0.022667, 0.015344, 0.018787, 0.023087, 0.020165, 0.019401, 0.011903, 0.011669, 0.007091, 0.005223, 0.007555, 0.009401, 0.009401, 0.006795, 0.007031, 0.005223, 0.003757, 0.005223, 0.005223, 0.005378, 0.00515, 0.005378, 0.005799, 0.005992, 0.006039, 0.005799, 0.006421, 0.009096, 0.007877, 0.009187, 0.009865, 0.006374, 0.004431, 0.003366, 0.003924, 0.00292, 0.00292, 0.003109, 0.003366, 0.004414, 0.004431, 0.004483, 0.005992, 0.006795, 0.005623, 0.00543, 0.006701, 0.007555, 0.006039, 0.005872, 0.006619, 0.00777, 0.013016], '')</t>
  </si>
  <si>
    <t xml:space="preserve">F5RRF2|F5RRF2_9ENTR Ribose ABC superfamily ATP binding cassette transporter, ABC protein OS=Enterobacter hormaechei ATCC 49162 </t>
  </si>
  <si>
    <t>([0.05306, 0.079919, 0.111485, 0.054297, 0.100716, 0.127496, 0.094817, 0.116183, 0.11371, 0.078022, 0.094817, 0.120615, 0.090864, 0.092881, 0.090864, 0.155435, 0.098513, 0.094817, 0.092881, 0.092881, 0.164327, 0.102787, 0.078022, 0.064632, 0.071867, 0.037156, 0.037156, 0.064632, 0.0704, 0.086953, 0.120615, 0.118441, 0.120615, 0.142424, 0.17593, 0.216401, 0.170161, 0.232838, 0.264545, 0.179055, 0.18812, 0.182256, 0.161087, 0.122885, 0.155435, 0.236433, 0.318242, 0.284882, 0.264545, 0.25031, 0.170161, 0.129801, 0.074921, 0.042364, 0.041405, 0.040537, 0.059222, 0.078022, 0.083462, 0.064632, 0.118441, 0.11371, 0.139895, 0.219301, 0.31487, 0.30533, 0.311707, 0.321458, 0.321458, 0.324872, 0.232838, 0.321458, 0.31487, 0.31487, 0.41194, 0.422041, 0.444081, 0.335645, 0.342579, 0.25031, 0.271506, 0.291804, 0.30533, 0.185198, 0.191378, 0.118441, 0.098513, 0.102787, 0.098513, 0.067594, 0.034068, 0.035586, 0.035586, 0.066181, 0.127496, 0.064632, 0.038858, 0.037156, 0.066181, 0.030003, 0.051831, 0.090864, 0.03976, 0.03976, 0.037156, 0.034884, 0.067594, 0.066181, 0.033407, 0.024826, 0.049374, 0.079919, 0.139895, 0.134866, 0.079919, 0.040537, 0.066181, 0.098513, 0.05306, 0.056825, 0.064632, 0.064632, 0.032677, 0.056825, 0.05306, 0.102787, 0.10481, 0.058088, 0.046336, 0.083462, 0.106997, 0.055536, 0.067594, 0.036378, 0.038042, 0.0704, 0.125101, 0.155435, 0.132295, 0.147574, 0.15008, 0.15284, 0.132295, 0.216401, 0.161087, 0.100716, 0.096677, 0.049374, 0.096677, 0.142424, 0.134866, 0.086953, 0.090864, 0.05306, 0.076542, 0.079919, 0.085092, 0.098513, 0.098513, 0.127496, 0.158265, 0.090864, 0.15284, 0.18812, 0.200174, 0.281712, 0.377384, 0.390993, 0.5017, 0.394753, 0.288399, 0.288399, 0.284882, 0.281712, 0.359901, 0.408655, 0.308712, 0.288399, 0.25406, 0.25406, 0.243554, 0.268042, 0.352862, 0.257454, 0.185198, 0.111485, 0.059222, 0.056825, 0.051831, 0.049374, 0.069024, 0.127496, 0.142424, 0.132295, 0.118441, 0.132295, 0.071867, 0.085092, 0.092881, 0.098513, 0.060549, 0.06312, 0.042364, 0.022306, 0.036378, 0.060549, 0.102787, 0.173081, 0.096677, 0.055536, 0.047319, 0.067594, 0.069024, 0.0704, 0.079919, 0.127496, 0.120615, 0.125101, 0.179055, 0.18812, 0.191378, 0.257454, 0.173081, 0.158265, 0.278302, 0.25031, 0.209395, 0.15284, 0.147574, 0.239899, 0.31487, 0.264545, 0.264545, 0.278302, 0.268042, 0.25406, 0.318242, 0.308712, 0.308712, 0.311707, 0.288399, 0.247041, 0.281712, 0.359901, 0.465241, 0.359901, 0.387226, 0.339168, 0.398279, 0.332115, 0.346032, 0.366687, 0.366687, 0.288399, 0.278302, 0.30533, 0.387226, 0.288399, 0.30533, 0.394753, 0.318242, 0.328603, 0.257454, 0.232838, 0.161087, 0.144935, 0.229226, 0.232838, 0.324872, 0.25031, 0.232838, 0.222385, 0.155435, 0.196879, 0.257454, 0.182256, 0.127496, 0.127496, 0.15284, 0.142424, 0.137348, 0.196879, 0.206376, 0.225814, 0.18812, 0.257454, 0.196879, 0.127496, 0.078022, 0.071867, 0.102787, 0.102787, 0.127496, 0.179055, 0.21291, 0.216401, 0.295083, 0.247041, 0.18812, 0.222385, 0.15284, 0.161087, 0.155435, 0.147574, 0.232838, 0.206376, 0.155435, 0.219301, 0.298791, 0.384043, 0.422041, 0.461924, 0.562014, 0.517562, 0.436924, 0.401658, 0.41194, 0.41194, 0.408655, 0.408655, 0.318242, 0.311707, 0.30533, 0.318242, 0.321458, 0.311707, 0.374039, 0.440853, 0.444081, 0.440853, 0.359901, 0.26085, 0.179055, 0.170161, 0.142424, 0.209395, 0.17593, 0.164327, 0.179055, 0.275179, 0.298791, 0.384043, 0.387226, 0.390993, 0.346032, 0.25406, 0.25406, 0.17593, 0.098513, 0.092881, 0.096677, 0.147574, 0.200174, 0.275179, 0.278302, 0.229226, 0.225814, 0.298791, 0.298791, 0.295083, 0.298791, 0.342579, 0.349426, 0.401658, 0.324872, 0.359901, 0.454136, 0.342579, 0.339168, 0.447574, 0.36309, 0.257454, 0.271506, 0.206376, 0.206376, 0.209395, 0.328603, 0.332115, 0.291804, 0.308712, 0.30533, 0.257454, 0.164327, 0.155435, 0.120615, 0.11371, 0.111485, 0.10481, 0.182256, 0.281712, 0.288399, 0.377384, 0.480142, 0.398279, 0.440853, 0.352862, 0.31487, 0.284882, 0.281712, 0.239899, 0.194234, 0.194234, 0.222385, 0.349426, 0.349426, 0.36309, 0.366687, 0.281712, 0.203355, 0.216401, 0.216401, 0.243554, 0.243554, 0.247041, 0.311707, 0.271506, 0.370445, 0.328603, 0.324872, 0.295083, 0.374039, 0.40511, 0.41194, 0.321458, 0.200174, 0.209395, 0.200174, 0.191378, 0.284882, 0.370445, 0.25406, 0.236433, 0.17593, 0.179055, 0.17593, 0.116183, 0.170161, 0.098513, 0.090864, 0.055536, 0.042364, 0.043307, 0.044297, 0.044297, 0.06184, 0.129801, 0.134866, 0.142424, 0.147574, 0.139895, 0.11371, 0.200174, 0.21291, 0.247041, 0.155435, 0.094817, 0.102787, 0.083462, 0.15008, 0.239899, 0.318242, 0.401658, 0.31487, 0.311707, 0.298791, 0.346032, 0.206376, 0.203355, 0.275179, 0.374039, 0.377384, 0.377384, 0.384043, 0.377384, 0.390993, 0.41194, 0.418646, 0.454136, 0.458154, 0.41194, 0.366687, 0.295083, 0.281712, 0.36309, 0.281712, 0.295083, 0.281712, 0.31487, 0.318242, 0.318242, 0.318242, 0.288399, 0.298791, 0.26085, 0.222385, 0.173081, 0.225814, 0.308712, 0.324872, 0.339168, 0.356642], '')</t>
  </si>
  <si>
    <t>[168, 312, 313]</t>
  </si>
  <si>
    <t xml:space="preserve">F5RRF5|F5RRF5_9ENTR Regulatory ATPase RavA OS=Enterobacter hormaechei ATCC 49162 </t>
  </si>
  <si>
    <t>([0.083462, 0.11371, 0.147574, 0.083462, 0.106997, 0.132295, 0.125101, 0.079919, 0.111485, 0.134866, 0.158265, 0.116183, 0.078022, 0.085092, 0.086953, 0.081712, 0.139895, 0.182256, 0.127496, 0.11371, 0.06312, 0.078022, 0.044297, 0.024826, 0.035586, 0.029376, 0.017447, 0.020876, 0.037156, 0.036378, 0.035586, 0.022667, 0.020165, 0.021816, 0.01227, 0.01227, 0.014783, 0.017138, 0.020876, 0.021381, 0.018106, 0.031287, 0.047319, 0.047319, 0.046336, 0.046336, 0.058088, 0.102787, 0.060549, 0.060549, 0.025762, 0.022306, 0.017447, 0.037156, 0.0704, 0.100716, 0.098513, 0.066181, 0.025762, 0.028695, 0.029376, 0.021381, 0.017447, 0.018787, 0.031287, 0.026892, 0.032677, 0.035586, 0.044297, 0.088832, 0.098513, 0.125101, 0.074921, 0.147574, 0.164327, 0.090864, 0.109221, 0.060549, 0.081712, 0.134866, 0.0704, 0.122885, 0.203355, 0.257454, 0.247041, 0.247041, 0.275179, 0.291804, 0.278302, 0.164327, 0.161087, 0.122885, 0.182256, 0.209395, 0.134866, 0.134866, 0.229226, 0.200174, 0.31487, 0.206376, 0.17593, 0.158265, 0.100716, 0.102787, 0.102787, 0.056825, 0.028695, 0.050641, 0.038042, 0.038858, 0.083462, 0.064632, 0.044297, 0.025762, 0.049374, 0.092881, 0.043307, 0.023087, 0.030003, 0.023087, 0.023087, 0.038042, 0.086953, 0.137348, 0.122885, 0.055536, 0.094817, 0.18812, 0.194234, 0.194234, 0.191378, 0.179055, 0.222385, 0.308712, 0.298791, 0.318242, 0.271506, 0.349426, 0.349426, 0.25406, 0.21291, 0.278302, 0.236433, 0.216401, 0.236433, 0.26085, 0.288399, 0.324872, 0.324872, 0.295083, 0.339168, 0.339168, 0.318242, 0.216401, 0.236433, 0.301917, 0.185198, 0.142424, 0.158265, 0.229226, 0.278302, 0.264545, 0.203355, 0.222385, 0.15008, 0.074921, 0.03976, 0.076542, 0.060549, 0.034884, 0.044297, 0.044297, 0.044297, 0.044297, 0.083462, 0.035586, 0.040537, 0.069024, 0.096677, 0.051831, 0.034884, 0.043307, 0.079919, 0.144935, 0.161087, 0.25406, 0.374039, 0.480142, 0.476583, 0.521092, 0.521092, 0.480142, 0.433034, 0.436924, 0.346032, 0.342579, 0.387226, 0.40511, 0.422041, 0.476583, 0.59917, 0.562014, 0.56648, 0.56648, 0.433034, 0.4292, 0.4292, 0.433034, 0.318242, 0.30533, 0.271506, 0.247041, 0.278302, 0.219301, 0.257454, 0.359901, 0.321458, 0.321458, 0.206376, 0.209395, 0.125101, 0.066181, 0.06312, 0.050641, 0.028107, 0.05306, 0.05306, 0.049374, 0.026338, 0.054297, 0.030611, 0.018787, 0.042364, 0.042364, 0.06184, 0.06312, 0.031287, 0.024393, 0.037156, 0.081712, 0.073402, 0.120615, 0.106997, 0.18812, 0.219301, 0.278302, 0.191378, 0.182256, 0.111485, 0.111485, 0.106997, 0.147574, 0.219301, 0.161087, 0.100716, 0.060549, 0.046336, 0.085092, 0.127496, 0.139895, 0.111485, 0.073402, 0.06312, 0.15008, 0.100716, 0.111485, 0.078022, 0.079919, 0.048328, 0.048328, 0.083462, 0.088832, 0.0704, 0.041405, 0.025316, 0.045352, 0.102787, 0.086953, 0.094817, 0.096677, 0.0704, 0.092881, 0.085092, 0.079919, 0.064632, 0.10481, 0.098513, 0.094817, 0.170161, 0.17593, 0.173081, 0.139895, 0.132295, 0.185198, 0.271506, 0.349426, 0.232838, 0.219301, 0.25406, 0.243554, 0.239899, 0.236433, 0.139895, 0.229226, 0.271506, 0.179055, 0.17593, 0.147574, 0.139895, 0.109221, 0.167087, 0.25031, 0.288399, 0.194234, 0.196879, 0.120615, 0.144935, 0.247041, 0.25406, 0.25406, 0.247041, 0.26085, 0.30533, 0.40511, 0.359901, 0.268042, 0.359901, 0.288399, 0.332115, 0.433034, 0.374039, 0.370445, 0.374039, 0.339168, 0.321458, 0.291804, 0.380708, 0.377384, 0.414856, 0.418646, 0.318242, 0.332115, 0.232838, 0.268042, 0.236433, 0.281712, 0.281712, 0.284882, 0.374039, 0.332115, 0.332115, 0.335645, 0.339168, 0.25406, 0.206376, 0.232838, 0.268042, 0.271506, 0.311707, 0.191378, 0.185198, 0.194234, 0.18812, 0.288399, 0.216401, 0.247041, 0.167087, 0.182256, 0.185198, 0.118441, 0.139895, 0.081712, 0.144935, 0.139895, 0.15284, 0.203355, 0.206376, 0.142424, 0.142424, 0.060549, 0.06184, 0.067594, 0.11371, 0.111485, 0.10481, 0.132295, 0.076542, 0.116183, 0.170161, 0.164327, 0.15284, 0.161087, 0.25031, 0.15284, 0.158265, 0.132295, 0.132295, 0.200174, 0.30533, 0.219301, 0.321458, 0.377384, 0.374039, 0.30533, 0.31487, 0.308712, 0.295083, 0.387226, 0.401658, 0.31487, 0.25031, 0.247041, 0.229226, 0.239899, 0.26085, 0.257454, 0.278302, 0.301917, 0.30533, 0.264545, 0.342579, 0.264545, 0.264545, 0.17593, 0.275179, 0.264545, 0.271506, 0.247041, 0.243554, 0.247041, 0.332115, 0.311707, 0.436924, 0.454136, 0.450668, 0.433034, 0.4292, 0.521092, 0.521092, 0.42561, 0.444081, 0.422041, 0.418646, 0.458154, 0.570702, 0.541878, 0.433034, 0.436924, 0.461924, 0.465241, 0.458154, 0.454136, 0.541878, 0.390993, 0.377384, 0.377384, 0.468512, 0.476583, 0.468512, 0.390993, 0.394753, 0.281712, 0.222385, 0.31487, 0.298791, 0.298791, 0.194234, 0.209395, 0.206376, 0.196879, 0.129801, 0.132295, 0.116183, 0.118441, 0.132295, 0.134866, 0.134866, 0.090864, 0.088832, 0.078022, 0.122885, 0.127496, 0.203355, 0.288399, 0.26085, 0.257454, 0.247041, 0.26085, 0.321458, 0.295083, 0.275179, 0.349426, 0.308712, 0.308712, 0.278302, 0.374039, 0.335645, 0.271506], '')</t>
  </si>
  <si>
    <t>[189, 190, 200, 201, 202, 203, 437, 438, 444, 445, 452]</t>
  </si>
  <si>
    <t xml:space="preserve">F5RRF6|F5RRF6_9ENTR Protein ViaA OS=Enterobacter hormaechei ATCC 49162 </t>
  </si>
  <si>
    <t>([0.060549, 0.069024, 0.047319, 0.067594, 0.106997, 0.15284, 0.18812, 0.139895, 0.096677, 0.132295, 0.170161, 0.137348, 0.15008, 0.085092, 0.142424, 0.083462, 0.048328, 0.0704, 0.06184, 0.118441, 0.142424, 0.139895, 0.139895, 0.17593, 0.098513, 0.043307, 0.043307, 0.041405, 0.032017, 0.071867, 0.06184, 0.032017, 0.048328, 0.071867, 0.10481, 0.083462, 0.137348, 0.216401, 0.25406, 0.17593, 0.179055, 0.170161, 0.147574, 0.164327, 0.200174, 0.324872, 0.352862, 0.328603, 0.335645, 0.444081, 0.298791, 0.298791, 0.398279, 0.41194, 0.433034, 0.387226, 0.458154, 0.490133, 0.494003, 0.394753, 0.490133, 0.468512, 0.490133, 0.534167, 0.509769, 0.497853, 0.390993, 0.480142, 0.490133, 0.422041, 0.4292, 0.545602, 0.458154, 0.440853, 0.440853, 0.461924, 0.545602, 0.387226, 0.257454, 0.216401, 0.298791, 0.209395, 0.196879, 0.185198, 0.264545, 0.206376, 0.209395, 0.21291, 0.142424, 0.15284, 0.225814, 0.158265, 0.170161, 0.243554, 0.281712, 0.170161, 0.120615, 0.118441, 0.206376, 0.275179, 0.288399, 0.264545, 0.264545, 0.194234, 0.200174, 0.206376, 0.301917, 0.332115, 0.41194, 0.387226, 0.377384, 0.401658, 0.450668, 0.36309, 0.374039, 0.342579, 0.377384, 0.301917, 0.229226, 0.232838, 0.25406, 0.161087, 0.179055, 0.185198, 0.25031, 0.17593, 0.116183, 0.071867, 0.058088, 0.050641, 0.102787, 0.086953, 0.043307, 0.056825, 0.094817, 0.092881, 0.056825, 0.058088, 0.120615, 0.18812, 0.196879, 0.194234, 0.311707, 0.318242, 0.321458, 0.25406, 0.324872, 0.401658, 0.401658, 0.398279, 0.436924, 0.422041, 0.422041, 0.509769, 0.41194, 0.408655, 0.408655, 0.486429, 0.480142, 0.480142, 0.468512, 0.387226, 0.318242, 0.239899, 0.25406, 0.339168, 0.4292, 0.444081, 0.408655, 0.450668, 0.454136, 0.4292, 0.359901, 0.271506, 0.278302, 0.324872, 0.324872, 0.295083, 0.298791, 0.374039, 0.281712, 0.275179, 0.332115, 0.41194, 0.497853, 0.398279, 0.384043, 0.291804, 0.191378, 0.155435, 0.170161, 0.106997, 0.116183, 0.185198, 0.191378, 0.120615, 0.122885, 0.125101, 0.144935, 0.170161, 0.179055, 0.179055, 0.161087, 0.164327, 0.106997, 0.085092, 0.147574, 0.147574, 0.147574, 0.229226, 0.284882, 0.288399, 0.359901, 0.366687, 0.332115, 0.42561, 0.505461, 0.458154, 0.494003, 0.483068, 0.440853, 0.444081, 0.5017, 0.575842, 0.549308, 0.671169, 0.712013, 0.562014, 0.545602, 0.661982, 0.557691, 0.494003, 0.486429, 0.509769, 0.538167, 0.56648, 0.59014, 0.509769, 0.642678, 0.608892, 0.622677, 0.545602, 0.541878, 0.575842, 0.444081, 0.480142, 0.468512, 0.461924, 0.585406, 0.613573, 0.5017, 0.494003, 0.562014, 0.483068, 0.387226, 0.384043, 0.390993, 0.394753, 0.380708, 0.342579, 0.335645, 0.25406, 0.318242, 0.275179, 0.278302, 0.366687, 0.284882, 0.291804, 0.203355, 0.203355, 0.111485, 0.109221, 0.161087, 0.161087, 0.158265, 0.170161, 0.15284, 0.142424, 0.137348, 0.137348, 0.086953, 0.086953, 0.085092, 0.081712, 0.060549, 0.058088, 0.054297, 0.094817, 0.073402, 0.064632, 0.058088, 0.120615, 0.182256, 0.120615, 0.122885, 0.191378, 0.25031, 0.268042, 0.209395, 0.15008, 0.216401, 0.301917, 0.301917, 0.284882, 0.298791, 0.390993, 0.398279, 0.42561, 0.408655, 0.440853, 0.604312, 0.476583, 0.380708, 0.318242, 0.31487, 0.25031, 0.257454, 0.268042, 0.232838, 0.298791, 0.359901, 0.328603, 0.324872, 0.31487, 0.308712, 0.308712, 0.308712, 0.308712, 0.196879, 0.17593, 0.170161, 0.122885, 0.122885, 0.120615, 0.106997, 0.147574, 0.132295, 0.102787, 0.094817, 0.06184, 0.050641, 0.029376, 0.030003, 0.031287, 0.030003, 0.060549, 0.055536, 0.029376, 0.017138, 0.016528, 0.016021, 0.01078, 0.008002, 0.011903, 0.018106, 0.031287, 0.024393, 0.026892, 0.033407, 0.019401, 0.031287, 0.021816, 0.038858, 0.046336, 0.051831, 0.056825, 0.058088, 0.032677, 0.060549, 0.111485, 0.15284, 0.116183, 0.182256, 0.182256, 0.11371, 0.11371, 0.109221, 0.158265, 0.125101, 0.122885, 0.200174, 0.194234, 0.288399, 0.288399, 0.200174, 0.15008, 0.142424, 0.088832, 0.078022, 0.071867, 0.066181, 0.047319, 0.048328, 0.051831, 0.10481, 0.139895, 0.15008, 0.144935, 0.147574, 0.257454, 0.161087, 0.092881, 0.094817, 0.074921, 0.073402, 0.106997, 0.081712, 0.054297, 0.05306, 0.10481, 0.109221, 0.05306, 0.051831, 0.071867, 0.071867, 0.071867, 0.049374, 0.056825, 0.056825, 0.058088, 0.035586, 0.044297, 0.079919, 0.078022, 0.06184, 0.060549, 0.078022, 0.066181, 0.106997, 0.167087, 0.116183, 0.111485, 0.21291, 0.295083, 0.324872, 0.196879, 0.200174, 0.26085, 0.167087, 0.139895, 0.111485, 0.161087, 0.196879, 0.200174, 0.200174, 0.275179, 0.301917, 0.295083, 0.30533, 0.257454, 0.25406, 0.243554, 0.142424, 0.139895, 0.144935, 0.090864, 0.094817, 0.094817, 0.056825, 0.088832, 0.111485, 0.142424, 0.083462, 0.098513, 0.098513, 0.096677, 0.051831, 0.023534, 0.022667, 0.038858, 0.024393, 0.024826, 0.041405, 0.069024, 0.051831, 0.038858, 0.055536, 0.102787, 0.079919, 0.155435, 0.118441, 0.079919, 0.049374], '')</t>
  </si>
  <si>
    <t>[63, 64, 71, 76, 153, 216, 222, 223, 224, 225, 226, 227, 228, 229, 230, 233, 234, 235, 236, 237, 238, 239, 240, 241, 242, 243, 248, 249, 250, 252, 310]</t>
  </si>
  <si>
    <t xml:space="preserve">F5RRF8|F5RRF8_9ENTR Regulatory protein AsnC OS=Enterobacter hormaechei ATCC 49162 </t>
  </si>
  <si>
    <t>([0.288399, 0.311707, 0.200174, 0.125101, 0.179055, 0.161087, 0.106997, 0.096677, 0.090864, 0.120615, 0.11371, 0.15008, 0.137348, 0.102787, 0.102787, 0.074921, 0.142424, 0.076542, 0.055536, 0.096677, 0.092881, 0.044297, 0.044297, 0.049374, 0.085092, 0.090864, 0.111485, 0.182256, 0.144935, 0.179055, 0.116183, 0.147574, 0.094817, 0.10481, 0.127496, 0.164327, 0.191378, 0.182256, 0.232838, 0.268042, 0.185198, 0.111485, 0.200174, 0.203355, 0.239899, 0.247041, 0.137348, 0.15284, 0.100716, 0.164327, 0.18812, 0.25406, 0.257454, 0.239899, 0.216401, 0.144935, 0.191378, 0.134866, 0.086953, 0.073402, 0.038042, 0.038042, 0.067594, 0.036378, 0.022306, 0.016528, 0.016021, 0.025762, 0.0198, 0.029376, 0.032017, 0.016257, 0.0198, 0.018787, 0.025316, 0.016021, 0.029376, 0.026338, 0.023534, 0.038858, 0.047319, 0.051831, 0.098513, 0.11371, 0.125101, 0.200174, 0.30533, 0.275179, 0.191378, 0.147574, 0.15284, 0.147574, 0.219301, 0.196879, 0.125101, 0.15284, 0.15284, 0.073402, 0.041405, 0.073402, 0.042364, 0.041405, 0.044297, 0.042364, 0.037156, 0.032677, 0.034884, 0.024393, 0.018415, 0.031287, 0.058088, 0.035586, 0.020522, 0.013265, 0.013613, 0.020876, 0.013265, 0.021816, 0.041405, 0.042364, 0.047319, 0.083462, 0.06184, 0.102787, 0.098513, 0.100716, 0.182256, 0.173081, 0.129801, 0.129801, 0.125101, 0.069024, 0.109221, 0.182256, 0.298791, 0.196879, 0.167087, 0.257454, 0.25406, 0.164327, 0.25031, 0.264545, 0.222385, 0.298791, 0.268042, 0.239899, 0.206376, 0.155435, 0.122885, 0.203355, 0.31487, 0.278302], '')</t>
  </si>
  <si>
    <t xml:space="preserve">F5RRF9|F5RRF9_9ENTR Protein MioC, involved in modulation of initiation of chromosome replication at oriC OS=Enterobacter hormaechei ATCC 49162 </t>
  </si>
  <si>
    <t>([0.203355, 0.125101, 0.164327, 0.200174, 0.196879, 0.264545, 0.18812, 0.155435, 0.155435, 0.206376, 0.229226, 0.191378, 0.191378, 0.200174, 0.278302, 0.191378, 0.291804, 0.394753, 0.36309, 0.36309, 0.26085, 0.25406, 0.339168, 0.352862, 0.356642, 0.311707, 0.284882, 0.370445, 0.472492, 0.418646, 0.308712, 0.335645, 0.4292, 0.377384, 0.387226, 0.40511, 0.505461, 0.480142, 0.398279, 0.339168, 0.264545, 0.291804, 0.203355, 0.203355, 0.191378, 0.191378, 0.264545, 0.264545, 0.236433, 0.200174, 0.295083, 0.295083, 0.301917, 0.301917, 0.394753, 0.275179, 0.281712, 0.30533, 0.222385, 0.200174, 0.301917, 0.40511, 0.401658, 0.408655, 0.433034, 0.447574, 0.454136, 0.494003, 0.509769, 0.454136, 0.450668, 0.447574, 0.465241, 0.414856, 0.298791, 0.288399, 0.342579, 0.268042, 0.232838, 0.225814, 0.311707, 0.295083, 0.26085, 0.366687, 0.359901, 0.346032, 0.339168, 0.225814, 0.132295, 0.122885, 0.164327, 0.102787, 0.111485, 0.147574, 0.111485, 0.206376, 0.182256, 0.182256, 0.185198, 0.18812, 0.247041, 0.17593, 0.182256, 0.167087, 0.134866, 0.222385, 0.139895, 0.137348, 0.25031, 0.324872, 0.247041, 0.26085, 0.26085, 0.247041, 0.17593, 0.164327, 0.164327, 0.185198, 0.219301, 0.194234, 0.225814, 0.275179, 0.36309, 0.394753, 0.394753, 0.4292, 0.328603, 0.324872, 0.247041, 0.196879, 0.216401, 0.209395, 0.209395, 0.30533, 0.216401, 0.219301, 0.284882, 0.278302, 0.298791, 0.257454, 0.328603, 0.264545, 0.206376, 0.161087, 0.096677, 0.092881, 0.051831, 0.090864, 0.155435], '')</t>
  </si>
  <si>
    <t>[36, 68]</t>
  </si>
  <si>
    <t xml:space="preserve">F5RRG2|F5RRG2_9ENTR Uncharacterized protein OS=Enterobacter hormaechei ATCC 49162 </t>
  </si>
  <si>
    <t>([0.021816, 0.038042, 0.027463, 0.045352, 0.0704, 0.096677, 0.127496, 0.086953, 0.106997, 0.125101, 0.155435, 0.203355, 0.291804, 0.295083, 0.377384, 0.366687, 0.408655, 0.480142, 0.433034, 0.433034, 0.433034, 0.384043, 0.271506, 0.298791, 0.222385, 0.155435, 0.079919, 0.043307, 0.073402, 0.081712, 0.078022, 0.074921, 0.073402, 0.067594, 0.109221, 0.049374, 0.10481, 0.064632, 0.032017, 0.020522, 0.015694, 0.012727, 0.011669, 0.016528, 0.016021, 0.018415, 0.021381, 0.042364, 0.073402, 0.050641], '')</t>
  </si>
  <si>
    <t xml:space="preserve">F5RRG3|F5RRG3_9ENTR ATP synthase F0 sector subunit I OS=Enterobacter hormaechei ATCC 49162 </t>
  </si>
  <si>
    <t>([0.008002, 0.011342, 0.017447, 0.00962, 0.006701, 0.004431, 0.003405, 0.004247, 0.003109, 0.002529, 0.002688, 0.00243, 0.001572, 0.001808, 0.001808, 0.002705, 0.002705, 0.001906, 0.001155, 0.00103, 0.000906, 0.001202, 0.001249, 0.001335, 0.001211, 0.001288, 0.002155, 0.002155, 0.002117, 0.00292, 0.003671, 0.003512, 0.004646, 0.006988, 0.00558, 0.004899, 0.003757, 0.00407, 0.003997, 0.006988, 0.007495, 0.008276, 0.005503, 0.003405, 0.002555, 0.002727, 0.00243, 0.002078, 0.002327, 0.002396, 0.002688, 0.003212, 0.003341, 0.003341, 0.003461, 0.005378, 0.005318, 0.007315, 0.010131, 0.018787, 0.010131, 0.008075, 0.00777, 0.01204, 0.011903, 0.012491, 0.013265, 0.030611, 0.047319, 0.049374, 0.031287, 0.034068, 0.019109, 0.013265, 0.008156, 0.008156, 0.004611, 0.004611, 0.003212, 0.002276, 0.001572, 0.001748, 0.001748, 0.001687, 0.001481, 0.001778, 0.001417, 0.002211, 0.001597, 0.001069, 0.000854, 0.000876, 0.000936, 0.000854, 0.000816, 0.001112, 0.001112, 0.001344, 0.001142, 0.001112, 0.001232, 0.001103, 0.000906, 0.000747, 0.001271, 0.00103, 0.000906, 0.001249, 0.001335, 0.001533, 0.001533, 0.001623, 0.002138, 0.002057, 0.003079, 0.004431, 0.004315, 0.003431, 0.003864, 0.004388, 0.005623, 0.006619, 0.009483, 0.013613, 0.022667, 0.014586], '')</t>
  </si>
  <si>
    <t xml:space="preserve">F5RRH7|F5RRH7_9ENTR Phosphate ABC superfamily ATP binding cassette transporter, ABC protein OS=Enterobacter hormaechei ATCC 49162 </t>
  </si>
  <si>
    <t>([0.264545, 0.332115, 0.25031, 0.298791, 0.342579, 0.25406, 0.298791, 0.191378, 0.129801, 0.086953, 0.10481, 0.132295, 0.069024, 0.090864, 0.109221, 0.060549, 0.058088, 0.079919, 0.037156, 0.041405, 0.024393, 0.046336, 0.023963, 0.029376, 0.027463, 0.027463, 0.05306, 0.031287, 0.066181, 0.096677, 0.086953, 0.049374, 0.049374, 0.120615, 0.118441, 0.142424, 0.161087, 0.164327, 0.15008, 0.229226, 0.219301, 0.222385, 0.142424, 0.225814, 0.26085, 0.158265, 0.158265, 0.147574, 0.170161, 0.102787, 0.122885, 0.144935, 0.144935, 0.173081, 0.161087, 0.173081, 0.17593, 0.203355, 0.216401, 0.216401, 0.232838, 0.15284, 0.15284, 0.15284, 0.155435, 0.15284, 0.264545, 0.264545, 0.182256, 0.144935, 0.229226, 0.243554, 0.328603, 0.433034, 0.408655, 0.301917, 0.26085, 0.17593, 0.134866, 0.127496, 0.106997, 0.096677, 0.109221, 0.170161, 0.209395, 0.144935, 0.078022, 0.079919, 0.071867, 0.144935, 0.222385, 0.25406, 0.144935, 0.167087, 0.129801, 0.122885, 0.120615, 0.086953, 0.147574, 0.232838, 0.15008, 0.15008, 0.081712, 0.122885, 0.081712, 0.102787, 0.092881, 0.092881, 0.096677, 0.096677, 0.047319, 0.045352, 0.037156, 0.060549, 0.051831, 0.05306, 0.056825, 0.111485, 0.179055, 0.120615, 0.118441, 0.111485, 0.111485, 0.127496, 0.132295, 0.182256, 0.155435, 0.200174, 0.225814, 0.125101, 0.134866, 0.222385, 0.229226, 0.222385, 0.264545, 0.25031, 0.206376, 0.196879, 0.18812, 0.185198, 0.25031, 0.161087, 0.25031, 0.203355, 0.284882, 0.278302, 0.284882, 0.324872, 0.366687, 0.461924, 0.570702, 0.465241, 0.370445, 0.281712, 0.257454, 0.243554, 0.25031, 0.247041, 0.216401, 0.137348, 0.137348, 0.164327, 0.264545, 0.200174, 0.203355, 0.137348, 0.085092, 0.090864, 0.094817, 0.109221, 0.064632, 0.064632, 0.090864, 0.085092, 0.144935, 0.196879, 0.129801, 0.127496, 0.200174, 0.225814, 0.311707, 0.229226, 0.216401, 0.216401, 0.200174, 0.196879, 0.281712, 0.380708, 0.288399, 0.264545, 0.239899, 0.324872, 0.236433, 0.271506, 0.291804, 0.219301, 0.125101, 0.139895, 0.144935, 0.142424, 0.15008, 0.125101, 0.200174, 0.191378, 0.15284, 0.200174, 0.275179, 0.194234, 0.179055, 0.268042, 0.275179, 0.268042, 0.229226, 0.222385, 0.191378, 0.179055, 0.164327, 0.239899, 0.318242, 0.236433, 0.164327, 0.170161, 0.118441, 0.11371, 0.116183, 0.134866, 0.167087, 0.147574, 0.15008, 0.086953, 0.083462, 0.081712, 0.098513, 0.096677, 0.158265, 0.17593, 0.26085, 0.342579, 0.359901, 0.356642, 0.356642, 0.352862, 0.339168, 0.440853, 0.440853, 0.346032, 0.342579, 0.311707, 0.318242, 0.384043, 0.483068, 0.465241, 0.447574, 0.374039, 0.390993, 0.377384, 0.359901], '')</t>
  </si>
  <si>
    <t>[150]</t>
  </si>
  <si>
    <t xml:space="preserve">F5RRH9|F5RRH9_9ENTR Phosphatase YieH OS=Enterobacter hormaechei ATCC 49162 </t>
  </si>
  <si>
    <t>([0.008895, 0.014586, 0.020876, 0.033407, 0.020522, 0.016257, 0.023963, 0.031287, 0.049374, 0.037156, 0.025762, 0.021816, 0.022306, 0.021816, 0.032017, 0.016257, 0.013613, 0.017138, 0.026338, 0.026338, 0.024393, 0.045352, 0.019109, 0.019401, 0.011106, 0.019109, 0.017447, 0.017447, 0.01078, 0.01078, 0.017447, 0.0198, 0.015344, 0.014783, 0.014783, 0.009977, 0.015344, 0.023087, 0.018787, 0.023087, 0.026892, 0.015694, 0.015694, 0.018415, 0.011342, 0.020165, 0.011669, 0.011669, 0.011669, 0.021381, 0.021381, 0.018787, 0.028695, 0.038858, 0.043307, 0.024826, 0.043307, 0.043307, 0.034884, 0.06184, 0.034884, 0.073402, 0.158265, 0.094817, 0.092881, 0.158265, 0.122885, 0.222385, 0.247041, 0.200174, 0.179055, 0.096677, 0.045352, 0.050641, 0.064632, 0.069024, 0.069024, 0.100716, 0.066181, 0.045352, 0.033407, 0.060549, 0.041405, 0.037156, 0.047319, 0.050641, 0.028695, 0.03976, 0.027463, 0.032677, 0.043307, 0.027463, 0.059222, 0.071867, 0.038042, 0.030611, 0.018106, 0.030611, 0.028695, 0.045352, 0.098513, 0.079919, 0.079919, 0.096677, 0.067594, 0.092881, 0.15008, 0.229226, 0.137348, 0.164327, 0.203355, 0.122885, 0.191378, 0.129801, 0.132295, 0.200174, 0.271506, 0.222385, 0.257454, 0.264545, 0.264545, 0.155435, 0.120615, 0.122885, 0.125101, 0.090864, 0.090864, 0.051831, 0.058088, 0.102787, 0.056825, 0.058088, 0.118441, 0.118441, 0.17593, 0.229226, 0.155435, 0.125101, 0.127496, 0.106997, 0.078022, 0.066181, 0.109221, 0.17593, 0.139895, 0.15008, 0.179055, 0.179055, 0.203355, 0.209395, 0.222385, 0.239899, 0.161087, 0.085092, 0.05306, 0.047319, 0.06312, 0.106997, 0.134866, 0.206376, 0.206376, 0.206376, 0.25406, 0.25406, 0.284882, 0.236433, 0.236433, 0.275179, 0.26085, 0.281712, 0.281712, 0.203355, 0.173081, 0.164327, 0.139895, 0.129801, 0.100716, 0.100716, 0.120615, 0.120615, 0.15008, 0.15008, 0.200174, 0.118441, 0.127496, 0.125101, 0.225814, 0.21291, 0.185198, 0.18812, 0.232838, 0.120615, 0.170161, 0.288399, 0.311707, 0.394753, 0.5017, 0.447574, 0.465241, 0.41194, 0.335645, 0.225814, 0.225814, 0.17593, 0.26085, 0.25031, 0.164327, 0.147574, 0.090864, 0.132295, 0.129801, 0.106997, 0.173081, 0.144935, 0.111485, 0.155435, 0.15284, 0.102787, 0.158265, 0.090864, 0.083462], '')</t>
  </si>
  <si>
    <t>[196]</t>
  </si>
  <si>
    <t xml:space="preserve">F5RRI0|F5RRI0_9ENTR NCS2 family nucleobase:cation symporter-2 OS=Enterobacter hormaechei ATCC 49162 </t>
  </si>
  <si>
    <t>([0.59917, 0.613573, 0.63748, 0.642678, 0.476583, 0.356642, 0.414856, 0.444081, 0.36309, 0.243554, 0.268042, 0.21291, 0.278302, 0.311707, 0.301917, 0.295083, 0.30533, 0.30533, 0.25031, 0.25406, 0.25031, 0.281712, 0.196879, 0.106997, 0.081712, 0.144935, 0.116183, 0.10481, 0.102787, 0.074921, 0.085092, 0.090864, 0.116183, 0.06312, 0.023963, 0.013265, 0.009187, 0.005799, 0.004358, 0.005086, 0.00558, 0.00543, 0.003607, 0.003431, 0.004646, 0.004135, 0.003607, 0.005378, 0.004388, 0.004388, 0.006701, 0.00962, 0.008002, 0.007315, 0.006421, 0.007177, 0.011106, 0.018415, 0.028107, 0.024826, 0.012491, 0.009187, 0.007645, 0.007877, 0.011669, 0.011669, 0.010372, 0.008409, 0.006894, 0.008525, 0.006142, 0.003997, 0.00359, 0.004315, 0.003963, 0.006533, 0.006533, 0.00558, 0.003924, 0.00407, 0.006194, 0.007645, 0.007315, 0.008525, 0.008409, 0.008895, 0.007555, 0.007091, 0.006533, 0.006795, 0.004577, 0.004513, 0.00515, 0.004513, 0.004431, 0.005249, 0.003997, 0.005086, 0.004161, 0.006194, 0.005223, 0.004775, 0.004208, 0.004899, 0.004135, 0.005623, 0.004611, 0.003701, 0.003607, 0.003924, 0.004431, 0.005734, 0.005683, 0.007259, 0.006567, 0.004513, 0.003701, 0.003109, 0.003246, 0.003212, 0.001748, 0.002529, 0.001786, 0.002529, 0.001687, 0.001499, 0.001232, 0.000893, 0.001211, 0.002035, 0.001709, 0.001936, 0.001675, 0.00231, 0.001533, 0.002366, 0.002512, 0.00359, 0.003555, 0.003555, 0.004976, 0.007645, 0.005086, 0.006701, 0.004646, 0.004483, 0.004208, 0.005011, 0.006078, 0.005872, 0.00558, 0.005992, 0.005503, 0.007645, 0.006567, 0.009728, 0.006894, 0.006194, 0.004689, 0.005932, 0.005932, 0.006567, 0.007259, 0.012491, 0.008002, 0.008624, 0.015344, 0.015344, 0.015344, 0.023963, 0.017447, 0.019109, 0.038858, 0.037156, 0.033407, 0.025762, 0.014315, 0.013016, 0.025316, 0.026338, 0.018415, 0.017138, 0.008075, 0.004835, 0.003341, 0.003341, 0.003804, 0.002662, 0.002761, 0.002482, 0.002366, 0.003431, 0.003461, 0.002435, 0.00246, 0.002155, 0.00246, 0.002662, 0.002688, 0.002117, 0.002688, 0.002662, 0.001855, 0.00231, 0.003512, 0.005086, 0.005249, 0.004388, 0.006142, 0.006374, 0.006194, 0.004513, 0.004414, 0.004414, 0.004835, 0.004899, 0.004135, 0.004611, 0.005932, 0.005992, 0.006078, 0.006142, 0.007645, 0.014075, 0.026338, 0.024393, 0.015078, 0.027463, 0.060549, 0.036378, 0.034884, 0.048328, 0.096677, 0.059222, 0.059222, 0.050641, 0.037156, 0.073402, 0.073402, 0.037156, 0.081712, 0.067594, 0.067594, 0.045352, 0.027463, 0.022306, 0.014586, 0.012491, 0.007495, 0.007259, 0.006194, 0.007422, 0.005503, 0.004315, 0.005683, 0.003963, 0.003701, 0.004414, 0.004414, 0.004414, 0.006039, 0.005992, 0.006039, 0.004315, 0.005872, 0.00515, 0.005378, 0.007259, 0.010926, 0.016826, 0.016826, 0.019109, 0.0198, 0.03976, 0.081712, 0.074921, 0.139895, 0.26085, 0.125101, 0.15284, 0.161087, 0.122885, 0.11371, 0.206376, 0.278302, 0.182256, 0.161087, 0.098513, 0.098513, 0.094817, 0.06312, 0.06312, 0.118441, 0.096677, 0.067594, 0.055536, 0.054297, 0.023963, 0.013437, 0.027463, 0.023963, 0.022667, 0.030611, 0.019401, 0.019401, 0.019401, 0.018787, 0.018787, 0.035586, 0.031287, 0.031287, 0.06312, 0.06312, 0.038858, 0.06312, 0.050641, 0.050641, 0.050641, 0.122885, 0.222385, 0.222385, 0.127496, 0.137348, 0.109221, 0.109221, 0.06184, 0.047319, 0.094817, 0.096677, 0.040537, 0.018787, 0.011106, 0.007555, 0.005932, 0.005318, 0.003607, 0.003366, 0.003341, 0.003607, 0.002512, 0.002155, 0.002138, 0.00246, 0.001748, 0.002336, 0.003276, 0.002976, 0.003298, 0.00283, 0.003461, 0.004611, 0.006039, 0.006039, 0.006039, 0.005623, 0.006078, 0.009483, 0.010372, 0.007315, 0.005683, 0.008276, 0.00962, 0.00962, 0.008002, 0.009187, 0.008525, 0.005932, 0.008409, 0.006988, 0.008895, 0.011106, 0.007555, 0.009187, 0.016528, 0.023087, 0.025762, 0.05306, 0.058088, 0.03976, 0.037156, 0.056825, 0.038042, 0.022667, 0.017138, 0.022306, 0.034884, 0.014783, 0.022667, 0.011106, 0.018106, 0.009294, 0.009187, 0.017138, 0.016021, 0.008723, 0.008624, 0.00777, 0.007031, 0.004483, 0.004775, 0.006619, 0.004513, 0.004388, 0.003924, 0.00389, 0.004611, 0.003014, 0.004483, 0.004689, 0.007091, 0.007315, 0.006701, 0.006567, 0.006619, 0.004646, 0.006533, 0.008525, 0.009977, 0.007259, 0.007645, 0.007495, 0.005683, 0.006894, 0.005734, 0.005734, 0.004414, 0.003405, 0.003366, 0.003405, 0.002276, 0.001623, 0.000936, 0.001061, 0.001103, 0.00076, 0.001232, 0.000876, 0.000477, 0.000421, 0.000447, 0.00052, 0.000704, 0.000747, 0.000558, 0.00076, 0.00103], '')</t>
  </si>
  <si>
    <t xml:space="preserve">F5RRI1|F5RRI1_9ENTR NAD(P)H dehydrogenase (Quinone) OS=Enterobacter hormaechei ATCC 49162 </t>
  </si>
  <si>
    <t>([0.083462, 0.122885, 0.164327, 0.10481, 0.134866, 0.161087, 0.194234, 0.225814, 0.15008, 0.18812, 0.216401, 0.219301, 0.158265, 0.118441, 0.11371, 0.182256, 0.122885, 0.206376, 0.281712, 0.194234, 0.236433, 0.346032, 0.311707, 0.311707, 0.356642, 0.377384, 0.288399, 0.284882, 0.25031, 0.268042, 0.284882, 0.284882, 0.222385, 0.291804, 0.342579, 0.247041, 0.271506, 0.268042, 0.147574, 0.158265, 0.196879, 0.247041, 0.15008, 0.185198, 0.194234, 0.25031, 0.25031, 0.346032, 0.239899, 0.30533, 0.401658, 0.370445, 0.298791, 0.414856, 0.384043, 0.275179, 0.335645, 0.324872, 0.418646, 0.42561, 0.408655, 0.450668, 0.401658, 0.497853, 0.486429, 0.408655, 0.318242, 0.21291, 0.15284, 0.257454, 0.26085, 0.271506, 0.182256, 0.264545, 0.158265, 0.18812, 0.206376, 0.271506, 0.25031, 0.239899, 0.247041, 0.243554, 0.247041, 0.247041, 0.147574, 0.161087, 0.142424, 0.132295, 0.206376, 0.278302, 0.18812, 0.18812, 0.18812, 0.281712, 0.301917, 0.308712, 0.308712, 0.380708, 0.342579, 0.377384, 0.308712, 0.311707, 0.229226, 0.225814, 0.264545, 0.352862, 0.335645, 0.390993, 0.476583, 0.444081, 0.352862, 0.436924, 0.40511, 0.356642, 0.349426, 0.25406, 0.346032, 0.257454, 0.264545, 0.18812, 0.158265, 0.229226, 0.222385, 0.229226, 0.158265, 0.086953, 0.051831, 0.059222, 0.06184, 0.048328, 0.038042, 0.05306, 0.056825, 0.054297, 0.081712, 0.088832, 0.0704, 0.05306, 0.092881, 0.088832, 0.098513, 0.058088, 0.056825, 0.102787, 0.155435, 0.155435, 0.264545, 0.377384, 0.359901, 0.398279, 0.433034, 0.525368, 0.490133, 0.40511, 0.42561, 0.398279, 0.384043, 0.494003, 0.541878, 0.557691, 0.56648, 0.549308, 0.661982, 0.653063, 0.648219, 0.541878, 0.63748, 0.575842, 0.42561, 0.418646, 0.42561, 0.335645, 0.232838, 0.301917, 0.374039, 0.291804, 0.284882, 0.25406, 0.222385, 0.191378, 0.147574, 0.116183, 0.164327, 0.132295, 0.102787, 0.0704, 0.116183, 0.074921], '')</t>
  </si>
  <si>
    <t>[151, 158, 159, 160, 161, 162, 163, 164, 165, 166, 167]</t>
  </si>
  <si>
    <t xml:space="preserve">F5RRI2|F5RRI2_9ENTR Phosphopantetheinyl transferase OS=Enterobacter hormaechei ATCC 49162 </t>
  </si>
  <si>
    <t>([0.236433, 0.31487, 0.352862, 0.384043, 0.295083, 0.239899, 0.268042, 0.257454, 0.284882, 0.21291, 0.236433, 0.271506, 0.271506, 0.18812, 0.18812, 0.295083, 0.349426, 0.318242, 0.239899, 0.229226, 0.229226, 0.25406, 0.25406, 0.25031, 0.25031, 0.328603, 0.398279, 0.401658, 0.324872, 0.247041, 0.311707, 0.311707, 0.311707, 0.31487, 0.31487, 0.232838, 0.209395, 0.206376, 0.161087, 0.161087, 0.090864, 0.125101, 0.06312, 0.031287, 0.032017, 0.033407, 0.033407, 0.035586, 0.022306, 0.05306, 0.090864, 0.06312, 0.038858, 0.041405, 0.054297, 0.109221, 0.182256, 0.209395, 0.194234, 0.30533, 0.318242, 0.318242, 0.321458, 0.41194, 0.545602, 0.509769, 0.418646, 0.458154, 0.444081, 0.418646, 0.384043, 0.284882, 0.342579, 0.328603, 0.332115, 0.318242, 0.298791, 0.194234, 0.139895, 0.142424, 0.079919, 0.100716, 0.116183, 0.139895, 0.137348, 0.127496, 0.15008, 0.229226, 0.137348, 0.134866, 0.15008, 0.161087, 0.21291, 0.257454, 0.264545, 0.268042, 0.264545, 0.185198, 0.281712, 0.335645, 0.332115, 0.284882, 0.31487, 0.398279, 0.36309, 0.366687, 0.318242, 0.232838, 0.232838, 0.321458, 0.229226, 0.346032, 0.25031, 0.281712, 0.26085, 0.356642, 0.36309, 0.36309, 0.349426, 0.236433, 0.158265, 0.155435, 0.275179, 0.281712, 0.295083, 0.335645, 0.356642, 0.291804, 0.394753, 0.356642, 0.332115, 0.394753, 0.374039, 0.377384, 0.291804, 0.301917, 0.206376, 0.18812, 0.200174, 0.278302, 0.295083, 0.380708, 0.384043, 0.339168, 0.321458, 0.31487, 0.278302, 0.219301, 0.311707, 0.30533, 0.349426, 0.328603, 0.356642, 0.268042, 0.271506, 0.377384, 0.291804, 0.291804, 0.328603, 0.318242, 0.318242, 0.408655, 0.408655, 0.332115, 0.359901, 0.335645, 0.339168, 0.36309, 0.359901, 0.359901, 0.268042, 0.196879, 0.236433, 0.216401, 0.21291, 0.288399, 0.284882, 0.335645, 0.433034, 0.41194, 0.349426, 0.278302, 0.196879, 0.120615, 0.182256, 0.137348, 0.139895, 0.096677, 0.096677, 0.134866, 0.120615, 0.116183, 0.173081, 0.155435, 0.116183, 0.173081, 0.111485, 0.055536, 0.071867, 0.033407, 0.034068, 0.048328, 0.081712, 0.125101, 0.209395, 0.125101, 0.167087, 0.185198, 0.167087, 0.196879, 0.17593, 0.144935, 0.25406, 0.25031, 0.25031, 0.30533, 0.318242, 0.414856, 0.56648, 0.521092, 0.622677, 0.59917, 0.505461, 0.468512, 0.472492, 0.384043, 0.5017, 0.505461, 0.422041, 0.545602, 0.480142, 0.483068, 0.553315, 0.486429, 0.377384, 0.394753, 0.422041, 0.408655, 0.377384, 0.318242, 0.321458, 0.324872, 0.30533, 0.384043, 0.398279, 0.377384, 0.490133, 0.447574], '')</t>
  </si>
  <si>
    <t>[64, 65, 218, 219, 220, 221, 222, 226, 227, 229, 232]</t>
  </si>
  <si>
    <t xml:space="preserve">F5RRI4|F5RRI4_9ENTR Multidrug resistance protein MdtL OS=Enterobacter hormaechei ATCC 49162 </t>
  </si>
  <si>
    <t>([0.006142, 0.008156, 0.00515, 0.005086, 0.005249, 0.006988, 0.005086, 0.004358, 0.003431, 0.003212, 0.003821, 0.00316, 0.002435, 0.001541, 0.001687, 0.001675, 0.001172, 0.000854, 0.001374, 0.001936, 0.0028, 0.002035, 0.002194, 0.002727, 0.002336, 0.001872, 0.001383, 0.002155, 0.002138, 0.003512, 0.004513, 0.003341, 0.004315, 0.005086, 0.007422, 0.006894, 0.009865, 0.012727, 0.024393, 0.023963, 0.018415, 0.020522, 0.020876, 0.019109, 0.014315, 0.020876, 0.018106, 0.029376, 0.022306, 0.021381, 0.010509, 0.008804, 0.013613, 0.013016, 0.009728, 0.009096, 0.014315, 0.010926, 0.009483, 0.006142, 0.004835, 0.005623, 0.00543, 0.005378, 0.004611, 0.006795, 0.008075, 0.010926, 0.010926, 0.014586, 0.030003, 0.071867, 0.056825, 0.042364, 0.030003, 0.044297, 0.043307, 0.032017, 0.026892, 0.023087, 0.022306, 0.022306, 0.012491, 0.009865, 0.016826, 0.013821, 0.008156, 0.006142, 0.007091, 0.00558, 0.004646, 0.004611, 0.004611, 0.005932, 0.007091, 0.008723, 0.005503, 0.003997, 0.004611, 0.005992, 0.009015, 0.009294, 0.007495, 0.011903, 0.015078, 0.009401, 0.013613, 0.019401, 0.031287, 0.032017, 0.034884, 0.023087, 0.013821, 0.008804, 0.007645, 0.004976, 0.005249, 0.005734, 0.005872, 0.006078, 0.006482, 0.006482, 0.007031, 0.010131, 0.008409, 0.008723, 0.014586, 0.015694, 0.015694, 0.016528, 0.010926, 0.009728, 0.016528, 0.019109, 0.017138, 0.023534, 0.05306, 0.034068, 0.071867, 0.086953, 0.03976, 0.018787, 0.021381, 0.024393, 0.014075, 0.014075, 0.016021, 0.010221, 0.007422, 0.008624, 0.005872, 0.00558, 0.00558, 0.004736, 0.004161, 0.005734, 0.003727, 0.00407, 0.004208, 0.004208, 0.005086, 0.005249, 0.004921, 0.003405, 0.004414, 0.005086, 0.005086, 0.004161, 0.004483, 0.005683, 0.004976, 0.005086, 0.005378, 0.004921, 0.004247, 0.004247, 0.004135, 0.004736, 0.004431, 0.004689, 0.003431, 0.003512, 0.005011, 0.007645, 0.011106, 0.01227, 0.016021, 0.0198, 0.025762, 0.038042, 0.038042, 0.049374, 0.098513, 0.122885, 0.196879, 0.31487, 0.311707, 0.318242, 0.433034, 0.380708, 0.490133, 0.626927, 0.490133, 0.380708, 0.387226, 0.398279, 0.229226, 0.118441, 0.064632, 0.059222, 0.060549, 0.031287, 0.023963, 0.013265, 0.017447, 0.023087, 0.012727, 0.021381, 0.013821, 0.009865, 0.008723, 0.005623, 0.004135, 0.005734, 0.00515, 0.003821, 0.00389, 0.004513, 0.006619, 0.010672, 0.008075, 0.005623, 0.005683, 0.00543, 0.008624, 0.008624, 0.006795, 0.009728, 0.006194, 0.008624, 0.010221, 0.015078, 0.032677, 0.030003, 0.027463, 0.06184, 0.06184, 0.038858, 0.050641, 0.026338, 0.023087, 0.029376, 0.03976, 0.045352, 0.06312, 0.037156, 0.026892, 0.023087, 0.022667, 0.023087, 0.020522, 0.020165, 0.024393, 0.010672, 0.015344, 0.009483, 0.009728, 0.009015, 0.006894, 0.008276, 0.013016, 0.013016, 0.016826, 0.013016, 0.015344, 0.00962, 0.012727, 0.015344, 0.024826, 0.024826, 0.030003, 0.014783, 0.009015, 0.006988, 0.009401, 0.010926, 0.01227, 0.007495, 0.007495, 0.010372, 0.010372, 0.008624, 0.008723, 0.008276, 0.012491, 0.012727, 0.014315, 0.010509, 0.007315, 0.005623, 0.00558, 0.005378, 0.008409, 0.008276, 0.006533, 0.005932, 0.00515, 0.006533, 0.006142, 0.008624, 0.007422, 0.007031, 0.005378, 0.005086, 0.00407, 0.003555, 0.003461, 0.004388, 0.00515, 0.006142, 0.005799, 0.005734, 0.009401, 0.005872, 0.008156, 0.008409, 0.011669, 0.011903, 0.011903, 0.015344, 0.012491, 0.019109, 0.019109, 0.025762, 0.014783, 0.022667, 0.016021, 0.016826, 0.017797, 0.011342, 0.009728, 0.015694, 0.015694, 0.013016, 0.014586, 0.00962, 0.009187, 0.006482, 0.005318, 0.004646, 0.005223, 0.004646, 0.003405, 0.003405, 0.003109, 0.004358, 0.003821, 0.003821, 0.004513, 0.003821, 0.00359, 0.003276, 0.003276, 0.002512, 0.001748, 0.001709, 0.002396, 0.002555, 0.003461, 0.003405, 0.002727, 0.002435, 0.002211, 0.003246, 0.002336, 0.002336, 0.001855, 0.001623, 0.001597, 0.00155, 0.002078, 0.002482, 0.003079, 0.00316, 0.002761, 0.004247, 0.006482, 0.005683, 0.007422, 0.007555, 0.011903, 0.020165, 0.036378, 0.076542, 0.059222, 0.102787, 0.173081, 0.203355, 0.288399, 0.4292, 0.408655, 0.332115, 0.394753, 0.465241], '')</t>
  </si>
  <si>
    <t xml:space="preserve">F5RRI8|F5RRI8_9ENTR 50S ribosomal protein L34 OS=Enterobacter hormaechei ATCC 49162 </t>
  </si>
  <si>
    <t>([0.648219, 0.707965, 0.754692, 0.795062, 0.801317, 0.846163, 0.849326, 0.73685, 0.771762, 0.750527, 0.779859, 0.779859, 0.733139, 0.720929, 0.741537, 0.859585, 0.849326, 0.834292, 0.849326, 0.849326, 0.852992, 0.812494, 0.81615, 0.81615, 0.81615, 0.795062, 0.788093, 0.788093, 0.88723, 0.856457, 0.88723, 0.812494, 0.83125, 0.795062, 0.791621, 0.791621, 0.76285, 0.759478, 0.724957, 0.694846, 0.750527, 0.83125, 0.856457, 0.823549, 0.784345, 0.728858], '')</t>
  </si>
  <si>
    <t>[0, 1, 2, 3, 4, 5, 6, 7, 8, 9, 10, 11, 12, 13, 14, 15, 16, 17, 18, 19, 20, 21, 22, 23, 24, 25, 26, 27, 28, 29, 30, 31, 32, 33, 34, 35, 36, 37, 38, 39, 40, 41, 42, 43, 44, 45]</t>
  </si>
  <si>
    <t xml:space="preserve">F5RRI9|F5RRI9_9ENTR Uncharacterized protein OS=Enterobacter hormaechei ATCC 49162 </t>
  </si>
  <si>
    <t>([0.111485, 0.056825, 0.102787, 0.139895, 0.102787, 0.129801, 0.134866, 0.167087, 0.109221, 0.137348, 0.116183, 0.137348, 0.219301, 0.219301, 0.21291, 0.209395, 0.222385, 0.298791, 0.377384, 0.483068, 0.468512, 0.570702, 0.707965, 0.685117, 0.642678, 0.759478, 0.767246, 0.798249, 0.798249, 0.83125, 0.728858, 0.808535, 0.712013, 0.661982, 0.671169, 0.648219, 0.608892, 0.613573, 0.604312, 0.58069, 0.56648, 0.562014, 0.476583, 0.377384, 0.31487, 0.346032, 0.324872, 0.222385, 0.219301, 0.236433, 0.30533, 0.321458, 0.257454, 0.257454, 0.301917, 0.295083, 0.271506, 0.275179, 0.229226, 0.194234, 0.167087, 0.137348, 0.102787, 0.139895, 0.236433, 0.298791], '')</t>
  </si>
  <si>
    <t>[21, 22, 23, 24, 25, 26, 27, 28, 29, 30, 31, 32, 33, 34, 35, 36, 37, 38, 39, 40, 41]</t>
  </si>
  <si>
    <t xml:space="preserve">F5RRJ4|F5RRJ4_9ENTR Uxu operon regulator OS=Enterobacter hormaechei ATCC 49162 </t>
  </si>
  <si>
    <t>([0.167087, 0.232838, 0.142424, 0.179055, 0.11371, 0.147574, 0.096677, 0.132295, 0.173081, 0.125101, 0.090864, 0.069024, 0.06312, 0.06184, 0.047319, 0.043307, 0.038042, 0.032677, 0.034068, 0.038858, 0.064632, 0.06184, 0.0704, 0.120615, 0.129801, 0.200174, 0.209395, 0.21291, 0.200174, 0.200174, 0.284882, 0.268042, 0.359901, 0.370445, 0.370445, 0.436924, 0.562014, 0.58069, 0.517562, 0.51388, 0.51388, 0.483068, 0.486429, 0.366687, 0.339168, 0.239899, 0.25406, 0.161087, 0.232838, 0.232838, 0.158265, 0.109221, 0.196879, 0.127496, 0.120615, 0.122885, 0.127496, 0.102787, 0.098513, 0.098513, 0.06184, 0.030611, 0.022306, 0.038858, 0.067594, 0.098513, 0.167087, 0.15284, 0.15284, 0.170161, 0.173081, 0.236433, 0.308712, 0.21291, 0.200174, 0.236433, 0.158265, 0.155435, 0.18812, 0.120615, 0.18812, 0.295083, 0.291804, 0.387226, 0.291804, 0.209395, 0.185198, 0.15284, 0.15284, 0.232838, 0.161087, 0.098513, 0.106997, 0.106997, 0.179055, 0.17593, 0.155435, 0.225814, 0.137348, 0.11371, 0.155435, 0.161087, 0.139895, 0.15284, 0.142424, 0.142424, 0.225814, 0.229226, 0.179055, 0.179055, 0.179055, 0.164327, 0.239899, 0.229226, 0.158265, 0.094817, 0.158265, 0.158265, 0.164327, 0.271506, 0.298791, 0.298791, 0.206376, 0.209395, 0.295083, 0.31487, 0.398279, 0.390993, 0.384043, 0.366687, 0.377384, 0.377384, 0.377384, 0.387226, 0.384043, 0.476583, 0.447574, 0.447574, 0.454136, 0.359901, 0.268042, 0.239899, 0.278302, 0.335645, 0.332115, 0.339168, 0.339168, 0.332115, 0.257454, 0.179055, 0.247041, 0.232838, 0.232838, 0.31487, 0.284882, 0.298791, 0.206376, 0.209395, 0.196879, 0.164327, 0.179055, 0.25406, 0.281712, 0.281712, 0.321458, 0.352862, 0.339168, 0.216401, 0.219301, 0.281712, 0.281712, 0.328603, 0.243554, 0.232838, 0.158265, 0.116183, 0.111485, 0.173081, 0.271506, 0.284882, 0.222385, 0.284882, 0.26085, 0.264545, 0.158265, 0.100716, 0.083462, 0.088832, 0.167087, 0.161087, 0.164327, 0.170161, 0.090864, 0.094817, 0.083462, 0.085092, 0.144935, 0.142424, 0.137348, 0.15008, 0.129801, 0.203355, 0.219301, 0.229226, 0.21291, 0.328603, 0.377384, 0.352862, 0.239899, 0.236433, 0.25031, 0.17593, 0.25406, 0.356642, 0.436924, 0.454136, 0.56648, 0.562014, 0.472492, 0.418646, 0.401658, 0.342579, 0.232838, 0.236433, 0.268042, 0.278302, 0.271506, 0.284882, 0.219301, 0.328603, 0.328603, 0.216401, 0.298791, 0.295083, 0.18812, 0.109221, 0.056825, 0.045352, 0.044297, 0.058088, 0.069024, 0.05306, 0.071867, 0.125101, 0.086953, 0.055536, 0.037156, 0.023963, 0.016021], '')</t>
  </si>
  <si>
    <t>[36, 37, 38, 39, 40, 216, 217]</t>
  </si>
  <si>
    <t xml:space="preserve">F5RRJ5|F5RRJ5_9ENTR Uroporphyrinogen decarboxylase HemE OS=Enterobacter hormaechei ATCC 49162 </t>
  </si>
  <si>
    <t>([0.517562, 0.541878, 0.505461, 0.394753, 0.408655, 0.4292, 0.374039, 0.42561, 0.444081, 0.461924, 0.390993, 0.332115, 0.321458, 0.25406, 0.288399, 0.179055, 0.158265, 0.17593, 0.167087, 0.116183, 0.109221, 0.109221, 0.090864, 0.102787, 0.158265, 0.164327, 0.170161, 0.222385, 0.196879, 0.196879, 0.111485, 0.194234, 0.219301, 0.155435, 0.209395, 0.182256, 0.26085, 0.209395, 0.18812, 0.167087, 0.264545, 0.335645, 0.324872, 0.377384, 0.384043, 0.384043, 0.384043, 0.377384, 0.278302, 0.278302, 0.182256, 0.284882, 0.257454, 0.332115, 0.408655, 0.40511, 0.401658, 0.301917, 0.352862, 0.271506, 0.342579, 0.288399, 0.232838, 0.158265, 0.144935, 0.147574, 0.15284, 0.096677, 0.079919, 0.167087, 0.120615, 0.134866, 0.111485, 0.111485, 0.111485, 0.118441, 0.100716, 0.086953, 0.129801, 0.096677, 0.158265, 0.170161, 0.129801, 0.098513, 0.164327, 0.088832, 0.069024, 0.074921, 0.073402, 0.092881, 0.044297, 0.067594, 0.06312, 0.051831, 0.051831, 0.055536, 0.051831, 0.06184, 0.042364, 0.041405, 0.0704, 0.034068, 0.026338, 0.045352, 0.081712, 0.06312, 0.069024, 0.094817, 0.048328, 0.067594, 0.037156, 0.036378, 0.037156, 0.038042, 0.055536, 0.055536, 0.051831, 0.05306, 0.06312, 0.116183, 0.083462, 0.100716, 0.11371, 0.083462, 0.078022, 0.060549, 0.060549, 0.102787, 0.094817, 0.15008, 0.185198, 0.26085, 0.346032, 0.264545, 0.342579, 0.31487, 0.225814, 0.164327, 0.161087, 0.139895, 0.079919, 0.142424, 0.071867, 0.098513, 0.086953, 0.109221, 0.083462, 0.116183, 0.11371, 0.067594, 0.040537, 0.040537, 0.042364, 0.024826, 0.038042, 0.03976, 0.026338, 0.026892, 0.049374, 0.049374, 0.049374, 0.041405, 0.041405, 0.071867, 0.058088, 0.106997, 0.050641, 0.085092, 0.047319, 0.049374, 0.092881, 0.147574, 0.147574, 0.173081, 0.271506, 0.298791, 0.311707, 0.324872, 0.436924, 0.414856, 0.332115, 0.324872, 0.401658, 0.324872, 0.324872, 0.408655, 0.324872, 0.332115, 0.335645, 0.436924, 0.447574, 0.346032, 0.356642, 0.243554, 0.179055, 0.10481, 0.098513, 0.073402, 0.129801, 0.064632, 0.064632, 0.064632, 0.067594, 0.056825, 0.090864, 0.098513, 0.074921, 0.074921, 0.10481, 0.06312, 0.051831, 0.046336, 0.066181, 0.043307, 0.092881, 0.116183, 0.11371, 0.11371, 0.083462, 0.081712, 0.083462, 0.043307, 0.085092, 0.094817, 0.161087, 0.15284, 0.088832, 0.127496, 0.206376, 0.247041, 0.239899, 0.25406, 0.26085, 0.200174, 0.229226, 0.216401, 0.144935, 0.191378, 0.200174, 0.295083, 0.298791, 0.394753, 0.41194, 0.422041, 0.31487, 0.257454, 0.21291, 0.298791, 0.291804, 0.288399, 0.196879, 0.284882, 0.278302, 0.196879, 0.281712, 0.335645, 0.222385, 0.311707, 0.25406, 0.206376, 0.129801, 0.134866, 0.127496, 0.173081, 0.142424, 0.142424, 0.170161, 0.118441, 0.073402, 0.069024, 0.078022, 0.137348, 0.118441, 0.11371, 0.185198, 0.125101, 0.11371, 0.196879, 0.127496, 0.203355, 0.229226, 0.219301, 0.137348, 0.134866, 0.134866, 0.118441, 0.194234, 0.125101, 0.206376, 0.295083, 0.275179, 0.158265, 0.15008, 0.111485, 0.132295, 0.086953, 0.083462, 0.079919, 0.074921, 0.125101, 0.096677, 0.102787, 0.191378, 0.191378, 0.18812, 0.161087, 0.185198, 0.111485, 0.129801, 0.129801, 0.106997, 0.058088, 0.111485, 0.116183, 0.182256, 0.092881, 0.081712, 0.15284, 0.11371, 0.111485, 0.109221, 0.071867, 0.081712, 0.041405, 0.076542, 0.079919, 0.064632, 0.069024, 0.111485, 0.15008, 0.17593, 0.132295, 0.170161, 0.11371, 0.125101, 0.132295, 0.129801, 0.194234, 0.15008, 0.15008, 0.137348, 0.161087, 0.271506, 0.25031, 0.247041, 0.236433, 0.243554, 0.339168, 0.271506, 0.295083, 0.18812, 0.170161, 0.155435, 0.219301, 0.275179, 0.173081, 0.167087, 0.288399, 0.179055, 0.222385, 0.219301, 0.225814, 0.173081, 0.137348, 0.106997, 0.158265, 0.127496, 0.092881, 0.066181, 0.088832, 0.048328], '')</t>
  </si>
  <si>
    <t xml:space="preserve">F5RRJ6|F5RRJ6_9ENTR Uncharacterized protein OS=Enterobacter hormaechei ATCC 49162 </t>
  </si>
  <si>
    <t>([0.024393, 0.048328, 0.029376, 0.016528, 0.024393, 0.034068, 0.021816, 0.032017, 0.026338, 0.017447, 0.021381, 0.032017, 0.03976, 0.038042, 0.033407, 0.0704, 0.038858, 0.028107, 0.020165, 0.032677, 0.043307, 0.051831, 0.028107, 0.049374, 0.100716, 0.094817, 0.098513, 0.106997, 0.056825, 0.086953, 0.139895, 0.122885, 0.086953, 0.092881, 0.067594, 0.050641, 0.038042, 0.064632, 0.142424, 0.155435], '')</t>
  </si>
  <si>
    <t xml:space="preserve">F5RRJ7|F5RRJ7_9ENTR Fructuronate reductase OS=Enterobacter hormaechei ATCC 49162 </t>
  </si>
  <si>
    <t>([0.342579, 0.41194, 0.447574, 0.422041, 0.31487, 0.25406, 0.291804, 0.209395, 0.239899, 0.173081, 0.196879, 0.203355, 0.10481, 0.111485, 0.109221, 0.129801, 0.209395, 0.216401, 0.18812, 0.129801, 0.073402, 0.129801, 0.125101, 0.071867, 0.086953, 0.155435, 0.236433, 0.196879, 0.257454, 0.257454, 0.352862, 0.356642, 0.291804, 0.398279, 0.301917, 0.196879, 0.196879, 0.122885, 0.127496, 0.094817, 0.073402, 0.122885, 0.118441, 0.092881, 0.158265, 0.111485, 0.067594, 0.069024, 0.069024, 0.047319, 0.051831, 0.040537, 0.041405, 0.081712, 0.081712, 0.083462, 0.081712, 0.085092, 0.096677, 0.058088, 0.109221, 0.194234, 0.191378, 0.191378, 0.225814, 0.185198, 0.25406, 0.236433, 0.139895, 0.167087, 0.257454, 0.182256, 0.21291, 0.203355, 0.129801, 0.134866, 0.206376, 0.281712, 0.191378, 0.264545, 0.335645, 0.349426, 0.257454, 0.257454, 0.26085, 0.170161, 0.206376, 0.170161, 0.219301, 0.219301, 0.236433, 0.225814, 0.206376, 0.127496, 0.142424, 0.247041, 0.25031, 0.182256, 0.209395, 0.200174, 0.137348, 0.132295, 0.06312, 0.11371, 0.074921, 0.078022, 0.147574, 0.142424, 0.167087, 0.118441, 0.122885, 0.11371, 0.122885, 0.222385, 0.321458, 0.301917, 0.271506, 0.271506, 0.25406, 0.268042, 0.275179, 0.257454, 0.271506, 0.394753, 0.301917, 0.281712, 0.194234, 0.182256, 0.194234, 0.125101, 0.17593, 0.268042, 0.291804, 0.284882, 0.219301, 0.243554, 0.25406, 0.25031, 0.21291, 0.209395, 0.196879, 0.200174, 0.196879, 0.132295, 0.122885, 0.164327, 0.170161, 0.247041, 0.164327, 0.15008, 0.225814, 0.17593, 0.170161, 0.15284, 0.092881, 0.132295, 0.132295, 0.067594, 0.069024, 0.054297, 0.078022, 0.076542, 0.074921, 0.139895, 0.206376, 0.116183, 0.161087, 0.26085, 0.271506, 0.356642, 0.328603, 0.247041, 0.339168, 0.332115, 0.321458, 0.377384, 0.281712, 0.164327, 0.236433, 0.139895, 0.170161, 0.173081, 0.182256, 0.264545, 0.264545, 0.185198, 0.271506, 0.161087, 0.122885, 0.127496, 0.071867, 0.048328, 0.069024, 0.069024, 0.074921, 0.048328, 0.060549, 0.045352, 0.096677, 0.11371, 0.203355, 0.194234, 0.161087, 0.164327, 0.164327, 0.090864, 0.092881, 0.111485, 0.147574, 0.134866, 0.129801, 0.225814, 0.339168, 0.339168, 0.21291, 0.17593, 0.161087, 0.090864, 0.191378, 0.137348, 0.155435, 0.158265, 0.194234, 0.25406, 0.206376, 0.222385, 0.342579, 0.377384, 0.346032, 0.311707, 0.288399, 0.200174, 0.200174, 0.194234, 0.125101, 0.219301, 0.26085, 0.25406, 0.275179, 0.164327, 0.21291, 0.203355, 0.206376, 0.11371, 0.076542, 0.078022, 0.071867, 0.058088, 0.085092, 0.098513, 0.083462, 0.137348, 0.203355, 0.155435, 0.142424, 0.216401, 0.179055, 0.090864, 0.109221, 0.137348, 0.232838, 0.15284, 0.086953, 0.098513, 0.106997, 0.173081, 0.222385, 0.179055, 0.179055, 0.094817, 0.081712, 0.109221, 0.058088, 0.06312, 0.078022, 0.078022, 0.094817, 0.122885, 0.122885, 0.109221, 0.111485, 0.055536, 0.05306, 0.092881, 0.078022, 0.085092, 0.06184, 0.054297, 0.0704, 0.081712, 0.069024, 0.038858, 0.026892, 0.050641, 0.029376, 0.022306, 0.023963, 0.025762, 0.021816, 0.028107, 0.023534, 0.030611, 0.047319, 0.060549, 0.038858, 0.036378, 0.033407, 0.023963, 0.018415, 0.013265, 0.013265, 0.027463, 0.05306, 0.081712, 0.081712, 0.125101, 0.098513, 0.090864, 0.100716, 0.120615, 0.106997, 0.206376, 0.125101, 0.155435, 0.127496, 0.194234, 0.203355, 0.203355, 0.25406, 0.311707, 0.291804, 0.182256, 0.098513, 0.074921, 0.090864, 0.03976, 0.03976, 0.074921, 0.092881, 0.078022, 0.042364, 0.074921, 0.0704, 0.120615, 0.116183, 0.167087, 0.167087, 0.092881, 0.142424, 0.132295, 0.129801, 0.206376, 0.291804, 0.398279, 0.433034, 0.339168, 0.494003, 0.509769, 0.497853, 0.4292, 0.332115, 0.440853, 0.472492, 0.36309, 0.366687, 0.366687, 0.278302, 0.278302, 0.324872, 0.36309, 0.408655, 0.321458, 0.324872, 0.328603, 0.321458, 0.288399, 0.288399, 0.26085, 0.179055, 0.109221, 0.085092, 0.125101, 0.116183, 0.051831, 0.056825, 0.058088, 0.026338, 0.030611, 0.016528, 0.020522, 0.017138, 0.010509, 0.015078, 0.015078, 0.015078, 0.016257, 0.016528, 0.018415, 0.015078, 0.023963, 0.051831, 0.045352, 0.06312, 0.051831, 0.10481, 0.090864, 0.092881, 0.15008, 0.15284, 0.173081, 0.182256, 0.182256, 0.288399, 0.295083, 0.308712, 0.278302, 0.167087, 0.167087, 0.239899, 0.239899, 0.147574, 0.120615, 0.120615, 0.06312, 0.081712, 0.038858, 0.083462, 0.076542, 0.050641, 0.037156, 0.060549, 0.056825, 0.038042, 0.029376, 0.028107, 0.026892, 0.035586, 0.083462, 0.10481, 0.050641, 0.034068, 0.067594, 0.073402, 0.083462, 0.142424, 0.142424, 0.196879, 0.10481, 0.118441, 0.167087, 0.182256, 0.194234, 0.203355, 0.301917, 0.332115, 0.257454, 0.25031, 0.203355, 0.147574, 0.076542, 0.15284, 0.239899, 0.144935, 0.078022, 0.067594, 0.066181, 0.050641, 0.067594, 0.085092, 0.06184, 0.059222, 0.092881, 0.064632, 0.045352, 0.030003, 0.020876, 0.028695, 0.018415, 0.016257], '')</t>
  </si>
  <si>
    <t>[357]</t>
  </si>
  <si>
    <t xml:space="preserve">F5RRJ8|F5RRJ8_9ENTR Tdh protein OS=Enterobacter hormaechei ATCC 49162 </t>
  </si>
  <si>
    <t>([0.090864, 0.058088, 0.094817, 0.058088, 0.042364, 0.067594, 0.088832, 0.088832, 0.092881, 0.127496, 0.161087, 0.125101, 0.125101, 0.132295, 0.196879, 0.275179, 0.414856, 0.335645, 0.295083, 0.271506, 0.203355, 0.206376, 0.247041, 0.179055, 0.25406, 0.25031, 0.111485, 0.106997, 0.134866, 0.167087, 0.098513, 0.088832, 0.118441, 0.073402, 0.055536, 0.051831, 0.046336, 0.058088, 0.10481, 0.092881, 0.054297, 0.085092, 0.048328, 0.069024, 0.098513, 0.0704, 0.0704, 0.158265, 0.164327, 0.170161, 0.102787, 0.067594, 0.066181, 0.055536, 0.06184, 0.083462, 0.094817, 0.100716, 0.096677, 0.083462, 0.122885, 0.094817, 0.098513, 0.158265, 0.098513, 0.102787, 0.139895, 0.196879, 0.203355, 0.206376, 0.120615, 0.179055, 0.257454, 0.182256, 0.268042, 0.194234, 0.116183, 0.122885, 0.051831, 0.051831, 0.058088, 0.030611, 0.060549, 0.046336, 0.020876, 0.031287, 0.033407, 0.033407, 0.033407, 0.035586, 0.037156, 0.030003, 0.015344, 0.023534, 0.040537, 0.023087, 0.05306, 0.055536, 0.026892, 0.060549, 0.041405, 0.03976, 0.092881, 0.122885, 0.144935, 0.26085, 0.164327, 0.15008, 0.170161, 0.111485, 0.064632, 0.050641, 0.074921, 0.15284, 0.15284, 0.161087, 0.225814, 0.15284, 0.167087, 0.26085, 0.185198, 0.278302, 0.298791, 0.301917, 0.206376, 0.209395, 0.225814, 0.332115, 0.298791, 0.278302, 0.328603, 0.332115, 0.301917, 0.380708, 0.247041, 0.147574, 0.11371, 0.067594, 0.106997, 0.127496, 0.120615, 0.158265, 0.096677, 0.081712, 0.079919, 0.109221, 0.118441, 0.066181, 0.051831, 0.076542, 0.081712, 0.100716, 0.158265, 0.155435, 0.092881, 0.134866, 0.161087, 0.182256, 0.222385, 0.222385, 0.288399, 0.196879, 0.219301, 0.200174, 0.170161, 0.142424, 0.142424, 0.111485, 0.109221, 0.106997, 0.086953, 0.069024, 0.064632, 0.060549, 0.086953, 0.137348, 0.137348, 0.139895, 0.10481, 0.10481, 0.116183, 0.058088, 0.10481, 0.088832, 0.137348, 0.164327, 0.194234, 0.232838, 0.275179, 0.271506, 0.271506, 0.288399, 0.318242, 0.257454, 0.257454, 0.196879, 0.203355, 0.271506, 0.264545, 0.335645, 0.40511, 0.359901, 0.458154, 0.458154, 0.5017, 0.414856, 0.342579, 0.36309, 0.359901, 0.284882, 0.366687, 0.366687, 0.271506, 0.17593, 0.25406, 0.25031, 0.328603, 0.236433, 0.200174, 0.185198, 0.179055, 0.092881, 0.067594, 0.069024, 0.050641, 0.049374, 0.083462, 0.134866, 0.118441, 0.111485, 0.161087, 0.132295, 0.161087, 0.243554, 0.311707, 0.229226, 0.243554, 0.155435, 0.15284, 0.182256, 0.275179, 0.264545, 0.342579, 0.422041, 0.321458, 0.288399, 0.185198, 0.118441, 0.106997, 0.064632, 0.038858, 0.022667, 0.027463, 0.029376, 0.017797, 0.018106, 0.016257, 0.016257, 0.026892, 0.059222, 0.059222, 0.028107, 0.030611, 0.030003, 0.030003, 0.059222, 0.090864, 0.167087, 0.173081, 0.11371, 0.15284, 0.229226, 0.321458, 0.339168, 0.288399, 0.377384, 0.41194, 0.529623, 0.525368, 0.40511, 0.387226, 0.301917, 0.342579, 0.25406, 0.229226, 0.158265, 0.118441, 0.096677, 0.102787, 0.158265, 0.232838, 0.185198, 0.194234, 0.209395, 0.200174, 0.155435, 0.125101, 0.085092, 0.079919, 0.081712, 0.164327, 0.079919, 0.134866, 0.10481, 0.102787, 0.129801, 0.125101, 0.147574, 0.17593, 0.170161, 0.106997, 0.111485, 0.179055, 0.173081, 0.109221, 0.071867, 0.132295, 0.170161, 0.225814, 0.225814, 0.142424, 0.086953, 0.155435, 0.15008, 0.185198, 0.185198, 0.170161, 0.155435, 0.137348, 0.109221, 0.086953, 0.132295, 0.098513, 0.069024, 0.047319, 0.064632, 0.090864, 0.049374], '')</t>
  </si>
  <si>
    <t>[204, 277, 278]</t>
  </si>
  <si>
    <t xml:space="preserve">F5RRJ9|F5RRJ9_9ENTR Ureidoglycolate dehydrogenase OS=Enterobacter hormaechei ATCC 49162 </t>
  </si>
  <si>
    <t>([0.049374, 0.074921, 0.106997, 0.069024, 0.055536, 0.038858, 0.059222, 0.076542, 0.056825, 0.03976, 0.064632, 0.067594, 0.064632, 0.038042, 0.058088, 0.127496, 0.203355, 0.203355, 0.155435, 0.158265, 0.232838, 0.25031, 0.222385, 0.225814, 0.247041, 0.229226, 0.247041, 0.243554, 0.21291, 0.295083, 0.342579, 0.311707, 0.339168, 0.281712, 0.370445, 0.359901, 0.342579, 0.339168, 0.275179, 0.271506, 0.268042, 0.200174, 0.284882, 0.321458, 0.219301, 0.194234, 0.271506, 0.339168, 0.25406, 0.295083, 0.257454, 0.295083, 0.291804, 0.21291, 0.284882, 0.311707, 0.284882, 0.247041, 0.25031, 0.271506, 0.311707, 0.216401, 0.288399, 0.268042, 0.200174, 0.291804, 0.414856, 0.41194, 0.339168, 0.390993, 0.318242, 0.271506, 0.281712, 0.25406, 0.346032, 0.346032, 0.308712, 0.298791, 0.324872, 0.332115, 0.374039, 0.339168, 0.342579, 0.328603, 0.264545, 0.295083, 0.298791, 0.278302, 0.284882, 0.31487, 0.26085, 0.291804, 0.291804, 0.25031, 0.278302, 0.291804, 0.284882, 0.284882, 0.247041, 0.25031, 0.15008, 0.109221, 0.129801, 0.127496, 0.127496, 0.185198, 0.18812, 0.185198, 0.185198, 0.118441, 0.139895, 0.18812, 0.147574, 0.219301, 0.182256, 0.109221, 0.079919, 0.090864, 0.096677, 0.129801, 0.134866, 0.239899, 0.31487, 0.324872, 0.418646, 0.335645, 0.298791, 0.243554, 0.18812, 0.147574, 0.222385, 0.236433, 0.271506, 0.356642, 0.359901, 0.352862, 0.387226, 0.384043, 0.394753, 0.394753, 0.418646, 0.41194, 0.366687, 0.374039, 0.374039, 0.271506, 0.275179, 0.298791, 0.384043, 0.458154, 0.534167, 0.436924, 0.390993, 0.284882, 0.268042, 0.167087, 0.275179, 0.275179, 0.271506, 0.236433, 0.25031, 0.278302, 0.311707, 0.30533, 0.194234, 0.132295, 0.225814, 0.264545, 0.232838, 0.232838, 0.222385, 0.164327, 0.161087, 0.161087, 0.158265, 0.158265, 0.25406, 0.142424, 0.129801, 0.161087, 0.137348, 0.118441, 0.118441, 0.100716, 0.125101, 0.194234, 0.288399, 0.191378, 0.229226, 0.284882, 0.275179, 0.196879, 0.196879, 0.200174, 0.243554, 0.346032, 0.370445, 0.370445, 0.472492, 0.490133, 0.490133, 0.538167, 0.553315, 0.562014, 0.562014, 0.562014, 0.468512, 0.454136, 0.570702, 0.483068, 0.377384, 0.41194, 0.394753, 0.42561, 0.509769, 0.509769, 0.505461, 0.480142, 0.483068, 0.472492, 0.450668, 0.41194, 0.324872, 0.281712, 0.25406, 0.21291, 0.144935, 0.225814, 0.206376, 0.127496, 0.127496, 0.155435, 0.129801, 0.185198, 0.196879, 0.11371, 0.106997, 0.118441, 0.122885, 0.071867, 0.046336, 0.083462, 0.078022, 0.0704, 0.085092, 0.092881, 0.06184, 0.111485, 0.10481, 0.081712, 0.137348, 0.200174, 0.164327, 0.139895, 0.167087, 0.100716, 0.127496, 0.074921, 0.046336, 0.025316, 0.047319, 0.086953, 0.096677, 0.120615, 0.129801, 0.127496, 0.127496, 0.236433, 0.15008, 0.085092, 0.090864, 0.071867, 0.076542, 0.073402, 0.088832, 0.069024, 0.088832, 0.134866, 0.222385, 0.301917, 0.31487, 0.308712, 0.247041, 0.167087, 0.167087, 0.275179, 0.209395, 0.222385, 0.194234, 0.203355, 0.324872, 0.356642, 0.324872, 0.236433, 0.298791, 0.328603, 0.380708, 0.4292, 0.450668, 0.450668, 0.36309, 0.450668, 0.349426, 0.380708, 0.468512, 0.472492, 0.377384, 0.458154, 0.4292, 0.450668, 0.517562, 0.398279, 0.42561, 0.422041, 0.433034, 0.483068, 0.454136, 0.342579, 0.236433, 0.219301, 0.129801, 0.118441, 0.11371, 0.155435, 0.096677, 0.0704, 0.054297, 0.066181, 0.044297, 0.032017, 0.020165, 0.014586, 0.021816, 0.011518, 0.013613], '')</t>
  </si>
  <si>
    <t>[150, 201, 202, 203, 204, 205, 208, 214, 215, 216, 310]</t>
  </si>
  <si>
    <t xml:space="preserve">F5RRK0|F5RRK0_9ENTR Major facilitator superfamily MFS_1 transporter OS=Enterobacter hormaechei ATCC 49162 </t>
  </si>
  <si>
    <t>([0.001906, 0.001434, 0.001155, 0.00076, 0.000614, 0.000747, 0.001142, 0.001172, 0.000983, 0.001417, 0.001249, 0.00103, 0.001649, 0.001623, 0.001417, 0.001172, 0.000704, 0.001159, 0.001335, 0.001344, 0.001687, 0.002503, 0.002512, 0.002555, 0.004135, 0.005992, 0.007177, 0.005223, 0.006619, 0.007259, 0.007259, 0.011518, 0.016021, 0.017138, 0.009865, 0.01227, 0.009483, 0.010131, 0.006567, 0.009401, 0.015344, 0.010221, 0.007877, 0.008276, 0.012727, 0.007645, 0.006421, 0.004835, 0.004577, 0.003671, 0.003212, 0.002396, 0.002366, 0.002662, 0.001778, 0.001778, 0.00155, 0.002349, 0.003276, 0.003366, 0.003405, 0.003727, 0.005623, 0.006567, 0.006533, 0.004388, 0.005378, 0.006142, 0.006795, 0.008525, 0.01078, 0.011669, 0.01078, 0.010509, 0.007091, 0.006374, 0.00777, 0.009096, 0.006039, 0.006194, 0.007555, 0.006567, 0.005249, 0.003512, 0.003555, 0.003341, 0.005086, 0.005872, 0.004247, 0.003366, 0.003053, 0.002211, 0.003212, 0.003405, 0.002512, 0.00243, 0.003607, 0.003701, 0.003298, 0.004899, 0.004736, 0.006245, 0.006039, 0.006988, 0.010926, 0.008002, 0.014315, 0.014586, 0.015078, 0.029376, 0.035586, 0.042364, 0.083462, 0.047319, 0.034884, 0.083462, 0.139895, 0.142424, 0.200174, 0.247041, 0.185198, 0.18812, 0.129801, 0.11371, 0.11371, 0.071867, 0.109221, 0.044297, 0.038858, 0.038858, 0.038858, 0.088832, 0.096677, 0.096677, 0.158265, 0.232838, 0.132295, 0.158265, 0.122885, 0.122885, 0.06312, 0.049374, 0.036378, 0.036378, 0.058088, 0.044297, 0.038042, 0.030611, 0.031287, 0.032677, 0.018415, 0.017797, 0.011342, 0.016257, 0.009015, 0.006894, 0.008075, 0.008723, 0.007259, 0.006039, 0.00407, 0.00558, 0.004736, 0.004315, 0.003607, 0.00292, 0.002555, 0.002727, 0.002366, 0.002529, 0.001778, 0.002211, 0.00225, 0.002623, 0.002581, 0.003757, 0.005086, 0.004483, 0.005872, 0.007031, 0.011106, 0.021816, 0.017138, 0.040537, 0.051831, 0.098513, 0.164327, 0.161087, 0.194234, 0.301917, 0.422041, 0.486429, 0.538167, 0.541878, 0.557691, 0.575842, 0.622677, 0.604312, 0.699094, 0.661982, 0.517562, 0.483068, 0.335645, 0.26085, 0.147574, 0.185198, 0.194234, 0.209395, 0.182256, 0.127496, 0.059222, 0.023087, 0.032017, 0.023963, 0.01227, 0.009483, 0.005872, 0.00359, 0.003014, 0.001855, 0.001786, 0.001709, 0.001232, 0.001267, 0.001155, 0.000983, 0.000498, 0.000335, 0.000305, 0.000313, 0.000271, 0.000532, 0.000983, 0.000532, 0.000391, 0.000386, 0.000485, 0.00076, 0.001374, 0.00155, 0.001597, 0.001687, 0.002057, 0.002976, 0.004315, 0.005223, 0.007877, 0.008624, 0.009294, 0.009401, 0.010131, 0.011518, 0.011518, 0.007877, 0.008156, 0.008156, 0.012727, 0.006988, 0.006194, 0.006078, 0.004388, 0.004414, 0.004135, 0.004976, 0.004899, 0.00316, 0.002688, 0.002688, 0.003963, 0.003341, 0.002327, 0.002117, 0.003014, 0.001906, 0.002727, 0.00407, 0.005992, 0.004358, 0.004736, 0.00407, 0.003997, 0.005799, 0.008409, 0.006374, 0.004513, 0.003276, 0.003804, 0.00407, 0.00407, 0.002705, 0.002662, 0.002555, 0.003109, 0.002581, 0.002482, 0.001906, 0.001232, 0.001202, 0.001417, 0.002035, 0.002606, 0.001778, 0.001318, 0.000799, 0.001249, 0.001232, 0.001202, 0.001541, 0.001709, 0.001159, 0.001434, 0.001417, 0.001649, 0.001936, 0.001687, 0.002503, 0.00246, 0.002327, 0.001786, 0.001709, 0.001211, 0.00103, 0.001623, 0.002336, 0.003341, 0.002555, 0.002581, 0.002705, 0.00243, 0.001936, 0.00225, 0.002662, 0.003997, 0.00515, 0.003997, 0.005378, 0.005378, 0.007091, 0.013437, 0.011106, 0.015344, 0.022306, 0.022306, 0.020522, 0.018787, 0.00962, 0.007877, 0.01227, 0.010509, 0.008276, 0.010509, 0.017447, 0.009483, 0.007422, 0.007031, 0.007031, 0.004513, 0.003924, 0.004161, 0.003276, 0.003014, 0.003177, 0.00359, 0.003109, 0.002194, 0.001623, 0.002623, 0.003757, 0.003864, 0.005734, 0.008525, 0.006894, 0.004611, 0.006533, 0.006533, 0.004431, 0.004135, 0.004414, 0.003963, 0.003555, 0.003727, 0.003727, 0.003109, 0.002194, 0.003276, 0.004513, 0.005011, 0.003821, 0.0028, 0.001906, 0.00155, 0.00103, 0.00152, 0.002211, 0.002276, 0.002606, 0.004135, 0.005992, 0.005932, 0.006619, 0.005872, 0.005872, 0.007259, 0.007422, 0.010372, 0.008804, 0.006988, 0.007091, 0.008895, 0.015078], '')</t>
  </si>
  <si>
    <t>[192, 193, 194, 195, 196, 197, 198, 199, 200]</t>
  </si>
  <si>
    <t xml:space="preserve">F5RRK1|F5RRK1_9ENTR Phosphatase YidA OS=Enterobacter hormaechei ATCC 49162 </t>
  </si>
  <si>
    <t>([0.018415, 0.027463, 0.044297, 0.030003, 0.022306, 0.016826, 0.028695, 0.041405, 0.058088, 0.074921, 0.05306, 0.0704, 0.10481, 0.144935, 0.10481, 0.158265, 0.25406, 0.25406, 0.257454, 0.21291, 0.225814, 0.182256, 0.194234, 0.21291, 0.288399, 0.36309, 0.377384, 0.36309, 0.288399, 0.219301, 0.142424, 0.225814, 0.229226, 0.196879, 0.232838, 0.324872, 0.243554, 0.194234, 0.222385, 0.25031, 0.284882, 0.318242, 0.264545, 0.179055, 0.155435, 0.179055, 0.116183, 0.167087, 0.116183, 0.179055, 0.25031, 0.359901, 0.352862, 0.359901, 0.275179, 0.194234, 0.100716, 0.167087, 0.122885, 0.134866, 0.185198, 0.15284, 0.096677, 0.111485, 0.185198, 0.182256, 0.137348, 0.17593, 0.185198, 0.225814, 0.21291, 0.203355, 0.127496, 0.106997, 0.106997, 0.179055, 0.216401, 0.225814, 0.219301, 0.219301, 0.216401, 0.232838, 0.179055, 0.264545, 0.21291, 0.132295, 0.15008, 0.17593, 0.137348, 0.127496, 0.134866, 0.15008, 0.102787, 0.144935, 0.173081, 0.167087, 0.085092, 0.109221, 0.144935, 0.092881, 0.164327, 0.158265, 0.161087, 0.25031, 0.170161, 0.196879, 0.284882, 0.229226, 0.247041, 0.335645, 0.349426, 0.25406, 0.232838, 0.216401, 0.144935, 0.15008, 0.100716, 0.18812, 0.203355, 0.236433, 0.229226, 0.164327, 0.132295, 0.125101, 0.0704, 0.134866, 0.137348, 0.092881, 0.058088, 0.033407, 0.037156, 0.027463, 0.056825, 0.054297, 0.069024, 0.122885, 0.139895, 0.164327, 0.164327, 0.158265, 0.083462, 0.085092, 0.120615, 0.100716, 0.073402, 0.098513, 0.047319, 0.085092, 0.139895, 0.268042, 0.30533, 0.196879, 0.155435, 0.15008, 0.147574, 0.158265, 0.088832, 0.074921, 0.092881, 0.050641, 0.056825, 0.090864, 0.161087, 0.116183, 0.158265, 0.219301, 0.257454, 0.25406, 0.247041, 0.164327, 0.085092, 0.100716, 0.161087, 0.203355, 0.219301, 0.144935, 0.092881, 0.094817, 0.109221, 0.06184, 0.064632, 0.058088, 0.069024, 0.060549, 0.060549, 0.067594, 0.056825, 0.058088, 0.106997, 0.100716, 0.100716, 0.155435, 0.161087, 0.100716, 0.100716, 0.090864, 0.125101, 0.147574, 0.219301, 0.125101, 0.191378, 0.301917, 0.308712, 0.339168, 0.243554, 0.268042, 0.219301, 0.15008, 0.15008, 0.155435, 0.167087, 0.25031, 0.271506, 0.288399, 0.278302, 0.281712, 0.222385, 0.173081, 0.275179, 0.182256, 0.236433, 0.239899, 0.17593, 0.155435, 0.090864, 0.129801, 0.132295, 0.170161, 0.264545, 0.232838, 0.139895, 0.155435, 0.139895, 0.085092, 0.076542, 0.147574, 0.120615, 0.127496, 0.216401, 0.109221, 0.127496, 0.158265, 0.155435, 0.194234, 0.206376, 0.194234, 0.243554, 0.301917, 0.284882, 0.203355, 0.203355, 0.206376, 0.15008, 0.088832, 0.15008, 0.15008, 0.0704, 0.073402, 0.054297, 0.049374, 0.081712, 0.10481, 0.079919, 0.06312, 0.047319, 0.030003, 0.047319, 0.026338, 0.015344, 0.010221], '')</t>
  </si>
  <si>
    <t xml:space="preserve">F5RRK2|F5RRK2_9ENTR Galactonate operon transcriptional repressor OS=Enterobacter hormaechei ATCC 49162 </t>
  </si>
  <si>
    <t>([0.132295, 0.191378, 0.11371, 0.147574, 0.194234, 0.239899, 0.167087, 0.134866, 0.161087, 0.18812, 0.209395, 0.167087, 0.111485, 0.200174, 0.191378, 0.194234, 0.209395, 0.129801, 0.155435, 0.206376, 0.284882, 0.342579, 0.346032, 0.349426, 0.295083, 0.298791, 0.30533, 0.291804, 0.370445, 0.377384, 0.377384, 0.374039, 0.476583, 0.458154, 0.342579, 0.335645, 0.352862, 0.26085, 0.247041, 0.21291, 0.243554, 0.155435, 0.15008, 0.118441, 0.182256, 0.225814, 0.139895, 0.078022, 0.15284, 0.116183, 0.106997, 0.102787, 0.06312, 0.056825, 0.094817, 0.132295, 0.074921, 0.044297, 0.055536, 0.122885, 0.125101, 0.134866, 0.209395, 0.15284, 0.18812, 0.122885, 0.076542, 0.134866, 0.216401, 0.21291, 0.18812, 0.125101, 0.134866, 0.122885, 0.086953, 0.050641, 0.067594, 0.132295, 0.196879, 0.147574, 0.134866, 0.161087, 0.147574, 0.088832, 0.098513, 0.092881, 0.129801, 0.170161, 0.155435, 0.161087, 0.10481, 0.147574, 0.232838, 0.15284, 0.182256, 0.26085, 0.374039, 0.332115, 0.236433, 0.196879, 0.278302, 0.173081, 0.129801, 0.116183, 0.191378, 0.268042, 0.239899, 0.275179, 0.311707, 0.31487, 0.31487, 0.298791, 0.281712, 0.278302, 0.275179, 0.356642, 0.339168, 0.284882, 0.229226, 0.328603, 0.366687, 0.335645, 0.352862, 0.352862, 0.390993, 0.387226, 0.40511, 0.447574, 0.433034, 0.450668, 0.422041, 0.301917, 0.398279, 0.436924, 0.398279, 0.497853, 0.390993, 0.387226, 0.321458, 0.414856, 0.414856, 0.380708, 0.349426, 0.352862, 0.390993, 0.377384, 0.298791, 0.295083, 0.295083, 0.332115, 0.257454, 0.203355, 0.318242, 0.31487, 0.219301, 0.247041, 0.17593, 0.236433, 0.164327, 0.247041, 0.236433, 0.15008, 0.182256, 0.232838, 0.291804, 0.216401, 0.132295, 0.203355, 0.191378, 0.185198, 0.090864, 0.109221, 0.173081, 0.173081, 0.179055, 0.229226, 0.247041, 0.278302, 0.335645, 0.418646, 0.4292, 0.349426, 0.444081, 0.450668, 0.472492, 0.497853, 0.541878, 0.570702, 0.444081, 0.461924, 0.4292, 0.447574, 0.476583, 0.486429, 0.483068, 0.480142, 0.509769, 0.505461, 0.517562, 0.454136, 0.472492, 0.476583, 0.538167, 0.497853, 0.401658, 0.394753, 0.366687, 0.311707, 0.36309, 0.461924, 0.450668, 0.480142, 0.575842, 0.58069, 0.472492, 0.461924, 0.468512, 0.380708, 0.374039, 0.377384, 0.384043, 0.342579, 0.301917, 0.30533, 0.30533, 0.384043, 0.346032, 0.359901, 0.480142], '')</t>
  </si>
  <si>
    <t>[186, 187, 196, 197, 198, 202, 212, 213]</t>
  </si>
  <si>
    <t xml:space="preserve">F5RRK3|F5RRK3_9ENTR 2-dehydro-3-deoxygalactonokinase OS=Enterobacter hormaechei ATCC 49162 </t>
  </si>
  <si>
    <t>([0.05306, 0.076542, 0.11371, 0.158265, 0.10481, 0.132295, 0.132295, 0.094817, 0.0704, 0.048328, 0.06312, 0.083462, 0.088832, 0.094817, 0.06312, 0.0704, 0.129801, 0.147574, 0.219301, 0.209395, 0.291804, 0.308712, 0.288399, 0.281712, 0.21291, 0.301917, 0.301917, 0.25031, 0.342579, 0.422041, 0.517562, 0.505461, 0.538167, 0.490133, 0.458154, 0.468512, 0.468512, 0.42561, 0.447574, 0.390993, 0.390993, 0.398279, 0.390993, 0.332115, 0.332115, 0.40511, 0.401658, 0.408655, 0.497853, 0.517562, 0.454136, 0.398279, 0.36309, 0.308712, 0.339168, 0.324872, 0.321458, 0.401658, 0.42561, 0.418646, 0.418646, 0.41194, 0.31487, 0.301917, 0.324872, 0.301917, 0.318242, 0.222385, 0.147574, 0.142424, 0.085092, 0.142424, 0.139895, 0.173081, 0.116183, 0.118441, 0.127496, 0.111485, 0.11371, 0.127496, 0.125101, 0.111485, 0.116183, 0.18812, 0.139895, 0.191378, 0.229226, 0.209395, 0.247041, 0.232838, 0.158265, 0.139895, 0.139895, 0.191378, 0.125101, 0.144935, 0.098513, 0.111485, 0.173081, 0.185198, 0.182256, 0.185198, 0.264545, 0.268042, 0.206376, 0.232838, 0.229226, 0.219301, 0.225814, 0.301917, 0.401658, 0.497853, 0.509769, 0.398279, 0.398279, 0.458154, 0.538167, 0.632174, 0.534167, 0.534167, 0.549308, 0.534167, 0.486429, 0.418646, 0.311707, 0.308712, 0.308712, 0.339168, 0.339168, 0.328603, 0.31487, 0.236433, 0.225814, 0.209395, 0.219301, 0.222385, 0.219301, 0.236433, 0.200174, 0.298791, 0.308712, 0.18812, 0.194234, 0.232838, 0.191378, 0.284882, 0.356642, 0.324872, 0.257454, 0.264545, 0.257454, 0.275179, 0.26085, 0.264545, 0.36309, 0.342579, 0.25406, 0.200174, 0.185198, 0.21291, 0.191378, 0.118441, 0.134866, 0.134866, 0.102787, 0.18812, 0.120615, 0.139895, 0.216401, 0.26085, 0.26085, 0.291804, 0.271506, 0.390993, 0.408655, 0.374039, 0.352862, 0.408655, 0.465241, 0.468512, 0.377384, 0.401658, 0.490133, 0.575842, 0.468512, 0.468512, 0.465241, 0.604312, 0.525368, 0.40511, 0.31487, 0.339168, 0.31487, 0.236433, 0.118441, 0.118441, 0.092881, 0.170161, 0.170161, 0.194234, 0.200174, 0.216401, 0.129801, 0.129801, 0.139895, 0.142424, 0.196879, 0.200174, 0.191378, 0.225814, 0.247041, 0.324872, 0.31487, 0.196879, 0.194234, 0.298791, 0.278302, 0.26085, 0.179055, 0.129801, 0.129801, 0.102787, 0.170161, 0.179055, 0.15284, 0.147574, 0.144935, 0.120615, 0.127496, 0.118441, 0.055536, 0.071867, 0.074921, 0.069024, 0.142424, 0.222385, 0.142424, 0.147574, 0.144935, 0.155435, 0.206376, 0.206376, 0.236433, 0.21291, 0.196879, 0.236433, 0.225814, 0.31487, 0.219301, 0.209395, 0.209395, 0.291804, 0.206376, 0.219301, 0.179055, 0.100716, 0.094817, 0.164327, 0.173081, 0.185198, 0.219301, 0.219301, 0.15284, 0.17593, 0.179055, 0.281712, 0.281712, 0.25406, 0.15284, 0.247041, 0.21291, 0.206376, 0.15008, 0.25406, 0.236433, 0.17593, 0.232838, 0.243554, 0.206376, 0.129801, 0.158265, 0.196879, 0.203355, 0.25406, 0.196879, 0.167087, 0.120615, 0.085092, 0.083462, 0.161087, 0.111485, 0.11371], '')</t>
  </si>
  <si>
    <t>[30, 31, 32, 49, 112, 116, 117, 118, 119, 120, 121, 183, 187, 188]</t>
  </si>
  <si>
    <t xml:space="preserve">F5RRK4|F5RRK4_9ENTR 2-dehydro-3-deoxy-6-phosphogalactonate aldolase OS=Enterobacter hormaechei ATCC 49162 </t>
  </si>
  <si>
    <t>([0.086953, 0.047319, 0.029376, 0.043307, 0.060549, 0.038042, 0.055536, 0.090864, 0.111485, 0.15008, 0.147574, 0.11371, 0.088832, 0.142424, 0.090864, 0.085092, 0.060549, 0.069024, 0.038042, 0.074921, 0.10481, 0.125101, 0.111485, 0.191378, 0.161087, 0.111485, 0.203355, 0.122885, 0.122885, 0.071867, 0.066181, 0.079919, 0.155435, 0.196879, 0.132295, 0.21291, 0.206376, 0.236433, 0.21291, 0.332115, 0.281712, 0.239899, 0.173081, 0.271506, 0.216401, 0.15008, 0.209395, 0.203355, 0.291804, 0.225814, 0.229226, 0.139895, 0.139895, 0.098513, 0.088832, 0.142424, 0.081712, 0.048328, 0.05306, 0.11371, 0.109221, 0.137348, 0.137348, 0.216401, 0.247041, 0.194234, 0.268042, 0.264545, 0.203355, 0.206376, 0.164327, 0.239899, 0.247041, 0.161087, 0.134866, 0.139895, 0.155435, 0.229226, 0.225814, 0.225814, 0.225814, 0.225814, 0.155435, 0.142424, 0.129801, 0.11371, 0.15284, 0.127496, 0.147574, 0.106997, 0.106997, 0.134866, 0.144935, 0.155435, 0.164327, 0.26085, 0.25031, 0.147574, 0.116183, 0.196879, 0.158265, 0.139895, 0.139895, 0.167087, 0.155435, 0.161087, 0.134866, 0.102787, 0.167087, 0.122885, 0.203355, 0.17593, 0.219301, 0.209395, 0.196879, 0.271506, 0.158265, 0.086953, 0.164327, 0.191378, 0.182256, 0.185198, 0.098513, 0.085092, 0.122885, 0.225814, 0.137348, 0.098513, 0.15284, 0.116183, 0.086953, 0.086953, 0.086953, 0.054297, 0.032017, 0.066181, 0.055536, 0.094817, 0.118441, 0.118441, 0.079919, 0.040537, 0.040537, 0.051831, 0.051831, 0.042364, 0.024826, 0.047319, 0.100716, 0.116183, 0.147574, 0.147574, 0.10481, 0.132295, 0.127496, 0.161087, 0.147574, 0.15008, 0.15008, 0.132295, 0.074921, 0.111485, 0.161087, 0.18812, 0.17593, 0.17593, 0.17593, 0.257454, 0.170161, 0.083462, 0.076542, 0.056825, 0.092881, 0.139895, 0.155435, 0.161087, 0.21291, 0.209395, 0.25031, 0.216401, 0.311707, 0.387226, 0.352862, 0.352862, 0.321458, 0.298791, 0.236433, 0.232838, 0.185198, 0.167087, 0.268042, 0.284882, 0.284882, 0.219301, 0.219301, 0.170161, 0.209395, 0.164327, 0.129801, 0.098513, 0.100716, 0.071867, 0.047319, 0.047319, 0.046336], '')</t>
  </si>
  <si>
    <t xml:space="preserve">F5RRK6|F5RRK6_9ENTR MFS family major facilitator transporter, phthalate permease family transporter OS=Enterobacter hormaechei ATCC 49162 </t>
  </si>
  <si>
    <t>([0.006795, 0.009483, 0.014315, 0.009401, 0.009483, 0.008895, 0.011669, 0.008895, 0.012491, 0.010221, 0.013265, 0.014315, 0.017447, 0.018106, 0.019109, 0.042364, 0.058088, 0.090864, 0.078022, 0.035586, 0.034068, 0.0704, 0.032677, 0.016826, 0.021381, 0.015344, 0.010926, 0.007259, 0.010926, 0.007315, 0.007495, 0.005318, 0.005011, 0.004135, 0.003246, 0.003276, 0.003341, 0.00283, 0.002976, 0.002078, 0.002623, 0.002976, 0.002529, 0.003555, 0.004315, 0.004976, 0.005086, 0.008002, 0.013613, 0.014586, 0.011669, 0.017797, 0.018106, 0.026892, 0.058088, 0.074921, 0.079919, 0.05306, 0.071867, 0.030611, 0.036378, 0.021381, 0.033407, 0.033407, 0.016257, 0.016257, 0.010131, 0.009865, 0.006421, 0.006142, 0.004135, 0.005011, 0.00515, 0.005086, 0.005378, 0.005378, 0.006142, 0.004208, 0.003431, 0.00243, 0.00359, 0.004513, 0.00515, 0.005249, 0.005872, 0.009015, 0.006988, 0.010372, 0.009865, 0.009401, 0.006374, 0.007877, 0.006795, 0.004611, 0.006421, 0.004358, 0.004208, 0.003298, 0.00389, 0.005992, 0.005992, 0.003864, 0.003924, 0.005011, 0.003431, 0.003079, 0.003177, 0.004414, 0.003109, 0.003727, 0.005318, 0.005249, 0.004388, 0.006039, 0.006039, 0.005992, 0.007259, 0.005378, 0.007177, 0.008276, 0.006142, 0.005799, 0.009728, 0.008156, 0.009015, 0.013265, 0.009096, 0.00962, 0.009977, 0.018106, 0.027463, 0.028695, 0.041405, 0.049374, 0.051831, 0.102787, 0.056825, 0.033407, 0.079919, 0.086953, 0.081712, 0.15008, 0.275179, 0.21291, 0.25031, 0.18812, 0.155435, 0.284882, 0.142424, 0.067594, 0.066181, 0.058088, 0.060549, 0.090864, 0.066181, 0.037156, 0.038858, 0.036378, 0.064632, 0.023534, 0.011903, 0.013016, 0.013437, 0.008624, 0.006701, 0.004976, 0.004135, 0.003804, 0.003864, 0.005992, 0.006039, 0.004315, 0.004315, 0.003177, 0.002976, 0.003246, 0.003276, 0.002155, 0.002211, 0.001872, 0.002976, 0.004135, 0.00407, 0.002705, 0.003864, 0.003924, 0.003924, 0.003963, 0.005318, 0.003804, 0.002623, 0.002688, 0.002529, 0.002581, 0.0028, 0.002035, 0.00283, 0.003924, 0.006374, 0.008895, 0.008002, 0.008002, 0.007877, 0.007495, 0.007495, 0.007555, 0.010926, 0.015078, 0.030003, 0.017138, 0.032677, 0.030003, 0.029376, 0.067594, 0.071867, 0.118441, 0.219301, 0.216401, 0.109221, 0.055536, 0.059222, 0.118441, 0.118441, 0.094817, 0.118441, 0.137348, 0.129801, 0.132295, 0.17593, 0.129801, 0.219301, 0.216401, 0.359901, 0.356642, 0.36309, 0.349426, 0.308712, 0.311707, 0.206376, 0.308712, 0.281712, 0.196879, 0.094817, 0.083462, 0.102787, 0.086953, 0.071867, 0.042364, 0.043307, 0.023534, 0.015078, 0.009401, 0.009187, 0.008624, 0.00777, 0.006701, 0.005249, 0.006039, 0.005734, 0.008075, 0.005734, 0.005932, 0.004976, 0.004976, 0.003757, 0.003821, 0.002881, 0.002688, 0.003757, 0.003864, 0.003478, 0.00359, 0.004921, 0.005086, 0.005318, 0.008156, 0.009401, 0.008723, 0.008723, 0.00777, 0.00558, 0.00777, 0.009401, 0.017447, 0.017138, 0.023087, 0.023087, 0.043307, 0.06184, 0.06312, 0.025316, 0.028695, 0.044297, 0.033407, 0.015344, 0.008276, 0.008276, 0.006482, 0.006533, 0.004736, 0.005223, 0.007091, 0.005378, 0.004431, 0.003924, 0.005992, 0.007091, 0.005086, 0.003963, 0.004921, 0.004513, 0.006567, 0.006039, 0.006567, 0.00543, 0.008002, 0.009294, 0.008002, 0.010672, 0.017447, 0.033407, 0.041405, 0.021381, 0.019109, 0.023087, 0.029376, 0.014783, 0.009187, 0.008804, 0.011518, 0.01204, 0.009187, 0.006245, 0.00777, 0.007877, 0.00962, 0.010131, 0.008804, 0.010509, 0.010926, 0.011518, 0.012727, 0.008002, 0.008276, 0.008156, 0.008156, 0.008525, 0.008409, 0.009728, 0.013265, 0.009294, 0.007555, 0.006142, 0.005734, 0.006894, 0.007259, 0.008525, 0.005223, 0.006533, 0.006194, 0.004208, 0.004161, 0.0028, 0.003607, 0.003512, 0.003864, 0.004577, 0.004414, 0.004483, 0.004689, 0.005992, 0.006421, 0.007315, 0.008075, 0.008804, 0.008723, 0.005799, 0.005992, 0.009294, 0.010926, 0.008156, 0.007555, 0.007645, 0.006795, 0.005249, 0.007315, 0.00962, 0.006619, 0.006619, 0.009483, 0.007315, 0.006894, 0.006374, 0.007031, 0.006988, 0.007645, 0.00543, 0.007555, 0.00515, 0.003757, 0.003341, 0.004414, 0.006988, 0.004689, 0.007031, 0.006078, 0.006039, 0.006619, 0.008276, 0.005932, 0.004646, 0.004736, 0.003298, 0.004208, 0.003341, 0.00359, 0.003963, 0.00407, 0.00292, 0.00407, 0.004775, 0.003924, 0.003804, 0.002529, 0.002529, 0.001778, 0.001936, 0.001499, 0.001335, 0.001649, 0.001743, 0.002366, 0.003461, 0.003757, 0.003757, 0.003607, 0.00389, 0.003757, 0.004431, 0.005623, 0.004513, 0.004414, 0.005799, 0.004431, 0.006194], '')</t>
  </si>
  <si>
    <t xml:space="preserve">F5RRK7|F5RRK7_9ENTR ATP/GTP-binding protein OS=Enterobacter hormaechei ATCC 49162 </t>
  </si>
  <si>
    <t>([0.161087, 0.21291, 0.142424, 0.073402, 0.066181, 0.086953, 0.122885, 0.086953, 0.111485, 0.0704, 0.076542, 0.098513, 0.173081, 0.275179, 0.247041, 0.247041, 0.194234, 0.275179, 0.288399, 0.232838, 0.25031, 0.243554, 0.15008, 0.219301, 0.352862, 0.414856, 0.414856, 0.414856, 0.401658, 0.318242, 0.36309, 0.295083, 0.308712, 0.247041, 0.236433, 0.264545, 0.25031, 0.335645, 0.30533, 0.291804, 0.268042, 0.257454, 0.257454, 0.366687, 0.366687, 0.257454, 0.268042, 0.271506, 0.196879, 0.30533, 0.321458, 0.380708, 0.476583, 0.468512, 0.557691, 0.483068, 0.472492, 0.414856, 0.332115, 0.268042, 0.271506, 0.349426, 0.349426, 0.356642, 0.346032, 0.318242, 0.401658, 0.318242, 0.318242, 0.318242, 0.243554, 0.311707, 0.25031, 0.247041, 0.275179, 0.229226, 0.30533, 0.30533, 0.36309, 0.352862, 0.387226, 0.284882, 0.232838, 0.229226, 0.222385, 0.247041, 0.247041, 0.247041, 0.335645, 0.342579, 0.380708, 0.454136, 0.352862, 0.4292, 0.339168, 0.321458, 0.243554, 0.232838, 0.216401, 0.219301, 0.321458, 0.384043, 0.4292, 0.433034, 0.41194, 0.422041, 0.408655, 0.440853, 0.454136, 0.370445, 0.359901, 0.398279, 0.318242, 0.4292, 0.394753, 0.447574, 0.447574, 0.480142, 0.480142, 0.458154, 0.483068, 0.380708, 0.380708, 0.418646, 0.497853, 0.497853, 0.40511, 0.390993, 0.390993, 0.377384, 0.433034, 0.436924, 0.366687, 0.444081, 0.374039, 0.298791, 0.339168, 0.352862, 0.444081, 0.440853, 0.476583, 0.356642, 0.384043, 0.377384, 0.298791, 0.301917, 0.239899, 0.328603, 0.342579, 0.342579, 0.281712, 0.21291, 0.21291, 0.281712, 0.278302, 0.342579, 0.468512, 0.468512, 0.36309, 0.36309, 0.288399, 0.275179, 0.380708, 0.384043, 0.390993, 0.436924, 0.408655, 0.505461, 0.521092, 0.40511, 0.40511, 0.494003, 0.51388, 0.525368, 0.541878, 0.562014, 0.553315, 0.517562, 0.521092, 0.657645, 0.642678, 0.754692, 0.63748, 0.59508, 0.680603, 0.680603, 0.626927, 0.534167, 0.525368, 0.440853, 0.468512, 0.408655, 0.380708, 0.436924, 0.4292, 0.408655, 0.418646, 0.42561, 0.458154, 0.458154, 0.458154, 0.461924, 0.444081, 0.553315, 0.59508, 0.497853, 0.509769, 0.626927, 0.724957, 0.604312, 0.699094, 0.798249, 0.859585, 0.759478, 0.690604, 0.690604, 0.699094, 0.680603, 0.661982, 0.529623, 0.509769, 0.377384, 0.298791, 0.30533, 0.30533, 0.298791, 0.30533, 0.291804, 0.271506, 0.288399, 0.384043, 0.384043, 0.366687, 0.308712, 0.4292, 0.497853, 0.42561, 0.321458, 0.236433, 0.18812, 0.271506, 0.219301, 0.346032, 0.418646, 0.42561, 0.42561, 0.433034, 0.51388, 0.418646, 0.436924, 0.436924, 0.41194, 0.40511, 0.418646, 0.458154, 0.458154, 0.374039, 0.454136, 0.557691, 0.666105, 0.767246, 0.767246, 0.852992, 0.788093, 0.819762, 0.784345, 0.801317, 0.81615, 0.791621, 0.885302, 0.834292, 0.801317, 0.834292, 0.827927, 0.808535, 0.754692, 0.724957, 0.694846, 0.685117, 0.675549, 0.685117, 0.642678, 0.59508, 0.483068, 0.553315, 0.525368, 0.468512, 0.384043, 0.366687, 0.328603, 0.356642, 0.408655, 0.444081, 0.346032, 0.295083, 0.295083, 0.359901, 0.366687, 0.494003, 0.5017, 0.505461, 0.497853, 0.521092, 0.461924, 0.538167, 0.401658, 0.321458, 0.356642, 0.408655, 0.408655, 0.480142, 0.458154, 0.465241, 0.401658, 0.4292, 0.5017, 0.4292, 0.346032, 0.26085, 0.164327, 0.15008, 0.170161, 0.179055, 0.173081, 0.247041, 0.284882, 0.41194, 0.486429, 0.541878, 0.465241, 0.458154, 0.444081, 0.436924, 0.447574, 0.505461, 0.585406, 0.480142, 0.58069, 0.694846, 0.76285, 0.741537, 0.759478, 0.604312, 0.585406, 0.622677, 0.608892, 0.59917, 0.570702, 0.570702, 0.472492, 0.562014, 0.450668, 0.394753, 0.318242, 0.284882, 0.295083, 0.284882, 0.288399, 0.25406, 0.25406, 0.206376, 0.311707, 0.278302, 0.374039, 0.377384, 0.352862, 0.366687, 0.298791, 0.291804, 0.196879, 0.194234, 0.191378, 0.278302, 0.342579, 0.41194, 0.440853, 0.444081, 0.480142, 0.604312, 0.626927, 0.59917, 0.707965, 0.657645, 0.608892, 0.517562, 0.41194, 0.401658, 0.418646, 0.494003, 0.497853, 0.608892, 0.585406, 0.490133, 0.472492, 0.374039, 0.349426, 0.359901, 0.370445, 0.332115, 0.311707, 0.321458, 0.243554, 0.222385, 0.26085, 0.239899, 0.21291, 0.232838, 0.239899, 0.225814, 0.219301, 0.191378, 0.209395, 0.311707, 0.366687, 0.366687, 0.444081, 0.461924, 0.414856, 0.36309, 0.342579, 0.288399, 0.236433, 0.380708], '')</t>
  </si>
  <si>
    <t>[54, 167, 168, 172, 173, 174, 175, 176, 177, 178, 179, 180, 181, 182, 183, 184, 185, 186, 187, 188, 203, 204, 206, 207, 208, 209, 210, 211, 212, 213, 214, 215, 216, 217, 218, 219, 220, 247, 258, 259, 260, 261, 262, 263, 264, 265, 266, 267, 268, 269, 270, 271, 272, 273, 274, 275, 276, 277, 278, 279, 280, 281, 282, 284, 285, 299, 300, 302, 304, 315, 328, 334, 335, 337, 338, 339, 340, 341, 342, 343, 344, 345, 346, 347, 348, 350, 378, 379, 380, 381, 382, 383, 384, 390, 391]</t>
  </si>
  <si>
    <t xml:space="preserve">F5RRK8|F5RRK8_9ENTR Lipoprotein OS=Enterobacter hormaechei ATCC 49162 </t>
  </si>
  <si>
    <t>([0.092881, 0.042364, 0.06312, 0.088832, 0.074921, 0.064632, 0.049374, 0.038858, 0.032017, 0.043307, 0.035586, 0.044297, 0.055536, 0.038858, 0.029376, 0.040537, 0.06312, 0.106997, 0.109221, 0.164327, 0.185198, 0.200174, 0.30533, 0.308712, 0.209395, 0.295083, 0.346032, 0.422041, 0.497853, 0.545602, 0.538167, 0.59014, 0.553315, 0.517562, 0.490133, 0.525368, 0.541878, 0.553315, 0.575842, 0.58069, 0.59014, 0.480142, 0.458154, 0.461924, 0.454136, 0.562014, 0.447574, 0.422041, 0.339168, 0.268042, 0.30533, 0.271506, 0.328603, 0.25031, 0.291804, 0.342579, 0.291804, 0.25406, 0.25406, 0.236433, 0.167087, 0.109221, 0.125101, 0.147574, 0.083462, 0.090864, 0.073402, 0.060549, 0.073402, 0.118441, 0.182256, 0.173081, 0.203355, 0.132295, 0.222385, 0.216401, 0.247041, 0.247041, 0.295083, 0.284882, 0.278302, 0.370445, 0.458154, 0.545602, 0.521092, 0.545602, 0.5017, 0.545602, 0.699094, 0.690604, 0.608892, 0.5017, 0.538167, 0.58069, 0.618285, 0.575842, 0.538167, 0.570702, 0.694846, 0.666105, 0.661982, 0.653063, 0.608892, 0.570702, 0.538167, 0.505461, 0.622677, 0.666105, 0.642678, 0.59917], '')</t>
  </si>
  <si>
    <t>[29, 30, 31, 32, 33, 35, 36, 37, 38, 39, 40, 45, 83, 84, 85, 86, 87, 88, 89, 90, 91, 92, 93, 94, 95, 96, 97, 98, 99, 100, 101, 102, 103, 104, 105, 106, 107, 108, 109]</t>
  </si>
  <si>
    <t xml:space="preserve">F5RRL1|F5RRL1_9ENTR Uncharacterized protein OS=Enterobacter hormaechei ATCC 49162 </t>
  </si>
  <si>
    <t>([0.001434, 0.001159, 0.001786, 0.00152, 0.001288, 0.001743, 0.002512, 0.002138, 0.002761, 0.003079, 0.00283, 0.002529, 0.002623, 0.002366, 0.00283, 0.003512, 0.003963, 0.005799, 0.005683, 0.007091, 0.006374, 0.010131, 0.017138, 0.016826, 0.032017, 0.028695, 0.018106, 0.016826, 0.033407, 0.018415, 0.023087, 0.0198, 0.0198, 0.036378, 0.024826, 0.036378, 0.022667, 0.024393, 0.012491, 0.012727, 0.016257, 0.038042, 0.034068, 0.034068, 0.033407, 0.025762, 0.034884, 0.026892, 0.016528, 0.013437, 0.017138, 0.013265, 0.020876, 0.029376, 0.021816, 0.038042, 0.023963, 0.056825, 0.034884], '')</t>
  </si>
  <si>
    <t xml:space="preserve">F5RRL3|F5RRL3_9ENTR Sulfatase OS=Enterobacter hormaechei ATCC 49162 </t>
  </si>
  <si>
    <t>([0.008409, 0.013821, 0.020876, 0.029376, 0.018787, 0.014586, 0.023087, 0.037156, 0.025316, 0.034068, 0.046336, 0.045352, 0.026892, 0.033407, 0.066181, 0.092881, 0.164327, 0.247041, 0.25031, 0.26085, 0.26085, 0.264545, 0.222385, 0.194234, 0.196879, 0.264545, 0.284882, 0.271506, 0.144935, 0.243554, 0.257454, 0.247041, 0.21291, 0.236433, 0.232838, 0.21291, 0.194234, 0.196879, 0.129801, 0.182256, 0.18812, 0.167087, 0.236433, 0.264545, 0.30533, 0.232838, 0.257454, 0.321458, 0.318242, 0.4292, 0.321458, 0.321458, 0.216401, 0.229226, 0.284882, 0.281712, 0.298791, 0.232838, 0.209395, 0.30533, 0.271506, 0.26085, 0.311707, 0.206376, 0.219301, 0.21291, 0.291804, 0.25031, 0.268042, 0.281712, 0.203355, 0.216401, 0.203355, 0.30533, 0.356642, 0.36309, 0.308712, 0.203355, 0.321458, 0.31487, 0.21291, 0.21291, 0.196879, 0.185198, 0.284882, 0.194234, 0.182256, 0.11371, 0.079919, 0.074921, 0.073402, 0.122885, 0.18812, 0.194234, 0.209395, 0.15284, 0.147574, 0.209395, 0.291804, 0.200174, 0.216401, 0.291804, 0.26085, 0.281712, 0.194234, 0.15008, 0.21291, 0.219301, 0.321458, 0.447574, 0.436924, 0.436924, 0.4292, 0.318242, 0.308712, 0.301917, 0.387226, 0.339168, 0.308712, 0.324872, 0.440853, 0.374039, 0.30533, 0.440853, 0.440853, 0.465241, 0.447574, 0.444081, 0.384043, 0.394753, 0.394753, 0.380708, 0.380708, 0.390993, 0.509769, 0.521092, 0.521092, 0.468512, 0.521092, 0.553315, 0.461924, 0.328603, 0.366687, 0.450668, 0.440853, 0.31487, 0.31487, 0.394753, 0.394753, 0.461924, 0.349426, 0.26085, 0.25406, 0.257454, 0.264545, 0.236433, 0.243554, 0.144935, 0.216401, 0.229226, 0.229226, 0.288399, 0.335645, 0.247041, 0.216401, 0.185198, 0.295083, 0.278302, 0.281712, 0.194234, 0.122885, 0.206376, 0.271506, 0.295083, 0.271506, 0.25406, 0.284882, 0.281712, 0.394753, 0.264545, 0.179055, 0.116183, 0.134866, 0.134866, 0.236433, 0.26085, 0.185198, 0.18812, 0.284882, 0.257454, 0.377384, 0.483068, 0.36309, 0.284882, 0.281712, 0.298791, 0.31487, 0.31487, 0.216401, 0.139895, 0.225814, 0.222385, 0.209395, 0.209395, 0.275179, 0.284882, 0.182256, 0.291804, 0.288399, 0.288399, 0.288399, 0.18812, 0.17593, 0.170161, 0.278302, 0.257454, 0.257454, 0.236433, 0.170161, 0.271506, 0.36309, 0.36309, 0.422041, 0.538167, 0.497853, 0.42561, 0.41194, 0.505461, 0.41194, 0.390993, 0.295083, 0.288399, 0.284882, 0.257454, 0.342579, 0.232838, 0.191378, 0.182256, 0.15008, 0.142424, 0.139895, 0.120615, 0.129801, 0.092881, 0.086953, 0.090864, 0.081712, 0.046336, 0.054297, 0.05306, 0.045352, 0.076542, 0.083462, 0.134866, 0.158265, 0.116183, 0.098513, 0.129801, 0.142424, 0.185198, 0.209395, 0.129801, 0.088832, 0.056825, 0.096677, 0.096677, 0.11371, 0.161087, 0.239899, 0.132295, 0.132295, 0.106997, 0.100716, 0.11371, 0.11371, 0.106997, 0.088832, 0.085092, 0.078022, 0.069024, 0.071867, 0.102787, 0.127496, 0.216401, 0.18812, 0.111485, 0.116183, 0.120615, 0.090864, 0.074921, 0.15284, 0.236433, 0.342579, 0.257454, 0.144935, 0.096677, 0.045352, 0.100716, 0.209395, 0.222385, 0.219301, 0.185198, 0.164327, 0.196879, 0.15284, 0.25031, 0.359901, 0.342579, 0.335645, 0.394753, 0.335645, 0.26085, 0.264545, 0.194234, 0.185198, 0.298791, 0.271506, 0.356642, 0.374039, 0.352862, 0.278302, 0.203355, 0.243554, 0.147574, 0.081712, 0.094817, 0.092881, 0.100716, 0.059222, 0.066181, 0.055536, 0.096677, 0.096677, 0.096677, 0.127496, 0.21291, 0.232838, 0.257454, 0.291804, 0.291804, 0.219301, 0.219301, 0.321458, 0.31487, 0.436924, 0.570702, 0.618285, 0.51388, 0.480142, 0.604312, 0.534167, 0.538167, 0.440853, 0.394753, 0.380708, 0.31487, 0.191378, 0.167087, 0.25031, 0.239899, 0.15284, 0.222385, 0.239899, 0.232838, 0.232838, 0.225814, 0.219301, 0.116183, 0.11371, 0.064632, 0.045352, 0.05306, 0.05306, 0.073402, 0.086953, 0.102787, 0.147574, 0.247041, 0.264545, 0.278302, 0.295083, 0.268042, 0.222385, 0.308712, 0.209395, 0.206376, 0.134866, 0.109221, 0.21291, 0.18812, 0.281712, 0.281712, 0.301917, 0.335645, 0.359901, 0.332115, 0.31487, 0.243554, 0.216401, 0.216401, 0.129801, 0.122885, 0.173081, 0.129801, 0.122885, 0.129801, 0.10481, 0.194234, 0.264545, 0.132295, 0.209395, 0.118441, 0.155435, 0.139895, 0.137348, 0.092881, 0.170161, 0.167087, 0.15284, 0.179055, 0.096677, 0.185198, 0.155435, 0.179055, 0.278302, 0.271506, 0.264545, 0.295083, 0.26085, 0.144935, 0.268042, 0.268042, 0.390993, 0.384043, 0.387226, 0.30533, 0.291804, 0.182256, 0.185198, 0.185198, 0.11371, 0.194234, 0.173081, 0.229226, 0.247041, 0.243554, 0.164327, 0.264545, 0.298791, 0.200174, 0.291804, 0.284882, 0.288399, 0.25031, 0.161087, 0.170161, 0.216401, 0.298791, 0.366687, 0.264545, 0.31487, 0.324872, 0.236433, 0.170161, 0.144935, 0.081712, 0.043307, 0.076542, 0.078022, 0.06312, 0.120615, 0.100716, 0.116183, 0.090864, 0.122885, 0.21291, 0.11371, 0.092881, 0.092881, 0.0704, 0.125101, 0.088832, 0.142424, 0.21291, 0.25406, 0.222385, 0.291804, 0.366687, 0.339168, 0.284882, 0.25406, 0.203355, 0.209395, 0.120615], '')</t>
  </si>
  <si>
    <t>[134, 135, 136, 138, 139, 223, 227, 345, 346, 347, 349, 350, 351]</t>
  </si>
  <si>
    <t xml:space="preserve">F5RRL4|F5RRL4_9ENTR Inner membrane protein to SgaT OS=Enterobacter hormaechei ATCC 49162 </t>
  </si>
  <si>
    <t>([0.010672, 0.016257, 0.010672, 0.015078, 0.01227, 0.016528, 0.022306, 0.030003, 0.023534, 0.022667, 0.017138, 0.023963, 0.025762, 0.015078, 0.010372, 0.016528, 0.015078, 0.020165, 0.0198, 0.030611, 0.048328, 0.037156, 0.040537, 0.041405, 0.033407, 0.025762, 0.030003, 0.022306, 0.024826, 0.03976, 0.058088, 0.083462, 0.06184, 0.058088, 0.10481, 0.102787, 0.10481, 0.10481, 0.06312, 0.118441, 0.155435, 0.088832, 0.129801, 0.129801, 0.129801, 0.090864, 0.144935, 0.073402, 0.100716, 0.086953, 0.085092, 0.044297, 0.030611, 0.042364, 0.026892, 0.016021, 0.023963, 0.014586, 0.015694, 0.035586, 0.034068, 0.031287, 0.059222, 0.079919, 0.03976, 0.03976, 0.041405, 0.06184, 0.060549, 0.069024, 0.076542, 0.042364, 0.056825, 0.109221, 0.100716, 0.167087, 0.243554, 0.155435, 0.243554, 0.225814, 0.21291, 0.129801, 0.073402, 0.060549, 0.034884, 0.040537, 0.083462, 0.158265, 0.139895, 0.125101, 0.129801, 0.122885, 0.122885, 0.094817, 0.102787, 0.102787, 0.092881, 0.071867, 0.109221, 0.090864, 0.071867, 0.049374, 0.083462, 0.147574, 0.155435, 0.229226, 0.324872], '')</t>
  </si>
  <si>
    <t xml:space="preserve">F5RRL5|F5RRL5_9ENTR PTS family porter component IIC OS=Enterobacter hormaechei ATCC 49162 </t>
  </si>
  <si>
    <t>([0.003555, 0.002366, 0.001786, 0.002705, 0.004135, 0.005992, 0.005992, 0.004689, 0.003924, 0.003341, 0.00389, 0.003405, 0.003607, 0.002705, 0.00246, 0.002606, 0.003671, 0.002976, 0.00359, 0.003555, 0.003555, 0.003607, 0.00543, 0.007645, 0.008409, 0.005223, 0.004689, 0.003924, 0.003997, 0.005872, 0.008525, 0.006894, 0.007495, 0.011106, 0.013613, 0.010221, 0.011106, 0.011342, 0.011518, 0.010672, 0.013613, 0.008723, 0.005992, 0.003864, 0.003864, 0.003478, 0.003246, 0.003298, 0.003014, 0.004135, 0.003461, 0.00359, 0.002761, 0.003701, 0.004135, 0.003607, 0.003757, 0.005086, 0.004431, 0.004736, 0.005683, 0.007177, 0.00962, 0.009294, 0.018415, 0.010131, 0.009865, 0.020165, 0.010221, 0.011518, 0.009015, 0.011518, 0.010672, 0.011903, 0.00962, 0.006894, 0.009483, 0.009483, 0.007645, 0.009401, 0.015344, 0.009187, 0.007495, 0.005378, 0.007877, 0.008409, 0.015078, 0.008525, 0.008525, 0.008002, 0.008804, 0.011342, 0.006988, 0.005378, 0.005011, 0.004483, 0.003864, 0.003405, 0.002529, 0.001872, 0.001872, 0.001906, 0.001936, 0.00155, 0.001572, 0.001211, 0.000708, 0.000365, 0.000743, 0.00076, 0.000842, 0.001271, 0.001335, 0.001481, 0.002057, 0.003177, 0.002976, 0.002727, 0.002327, 0.00359, 0.00543, 0.00558, 0.00543, 0.00777, 0.008525, 0.013265, 0.020165, 0.038858, 0.086953, 0.067594, 0.036378, 0.038042, 0.0198, 0.010672, 0.00962, 0.007091, 0.004646, 0.004775, 0.005086, 0.007177, 0.004921, 0.004921, 0.003512, 0.002606, 0.00292, 0.003727, 0.002688, 0.001936, 0.001383, 0.001142, 0.001335, 0.001232, 0.001249, 0.001722, 0.002512, 0.002512, 0.002211, 0.002482, 0.00292, 0.002705, 0.00243, 0.003478, 0.00359, 0.003461, 0.003212, 0.002503, 0.002555, 0.003924, 0.003864, 0.004646, 0.005378, 0.003804, 0.005378, 0.008002, 0.008276, 0.007031, 0.010372, 0.010131, 0.017138, 0.011903, 0.018787, 0.023087, 0.023963, 0.024393, 0.032677, 0.031287, 0.041405, 0.020165, 0.010221, 0.009401, 0.006894, 0.006701, 0.010221, 0.006245, 0.005223, 0.004835, 0.003963, 0.002662, 0.004135, 0.004161, 0.00515, 0.006421, 0.006619, 0.006567, 0.006567, 0.007177, 0.01227, 0.013437, 0.018106, 0.033407, 0.038858, 0.11371, 0.118441, 0.064632, 0.076542, 0.078022, 0.03976, 0.035586, 0.092881, 0.090864, 0.092881, 0.0704, 0.06312, 0.059222, 0.026892, 0.0198, 0.013821, 0.008723, 0.006567, 0.008409, 0.005734, 0.005378, 0.003804, 0.003804, 0.004976, 0.004646, 0.003804, 0.003757, 0.005683, 0.00558, 0.005683, 0.00389, 0.005223, 0.005318, 0.004247, 0.006142, 0.006078, 0.007091, 0.008156, 0.010372, 0.010131, 0.018106, 0.049374, 0.046336, 0.021816, 0.01227, 0.013016, 0.013437, 0.013613, 0.014075, 0.008723, 0.008723, 0.008723, 0.008804, 0.005503, 0.007091, 0.005683, 0.004513, 0.004577, 0.004135, 0.002976, 0.002138, 0.00146, 0.001391, 0.001872, 0.002194, 0.003109, 0.003701, 0.004208, 0.004431, 0.004315, 0.006421, 0.004577, 0.006567, 0.005503, 0.008156, 0.005378, 0.006482, 0.00962, 0.008276, 0.011903, 0.022667, 0.047319, 0.046336, 0.021381, 0.025316, 0.049374, 0.034884, 0.026338, 0.047319, 0.06312, 0.036378, 0.034068, 0.03976, 0.026892, 0.027463, 0.015078, 0.016826, 0.019401, 0.010131, 0.016257, 0.017797, 0.017447, 0.013016, 0.018106, 0.037156, 0.015694, 0.014315, 0.00962, 0.009483, 0.005623, 0.005249, 0.007031, 0.004483, 0.005799, 0.006795, 0.00558, 0.005223, 0.007259, 0.005378, 0.008276, 0.005872, 0.003864, 0.002623, 0.002211, 0.002581, 0.002512, 0.003555, 0.003864, 0.004135, 0.004689, 0.00543, 0.004646, 0.004899, 0.007422, 0.004921, 0.003727, 0.005683, 0.005992, 0.004135, 0.003405, 0.003366, 0.004611, 0.006421, 0.010372, 0.010131, 0.009728, 0.007177, 0.00515, 0.004161, 0.005992, 0.007315, 0.006619, 0.009865, 0.009015, 0.005992, 0.009294, 0.013265, 0.008276, 0.008525, 0.009096, 0.011669, 0.012727, 0.007645, 0.005503, 0.003607, 0.005011, 0.004315, 0.003997, 0.005932, 0.006988, 0.004513, 0.004483, 0.006533, 0.004646, 0.00359, 0.004577, 0.003298, 0.003607, 0.003341, 0.004646, 0.006533, 0.005683, 0.004736, 0.006078, 0.009728, 0.016528, 0.010509, 0.014075, 0.015078, 0.014783, 0.014075, 0.015694, 0.008723, 0.008804, 0.009187, 0.01078, 0.014075, 0.013613, 0.008276, 0.015344, 0.011518, 0.007555, 0.008723, 0.011669, 0.009096, 0.00558, 0.005503, 0.004736, 0.003478, 0.003963, 0.003366, 0.003461, 0.003276, 0.004611, 0.00316, 0.004135, 0.00515, 0.003461, 0.004208, 0.00558, 0.004315, 0.004135, 0.004899, 0.005249, 0.003804, 0.004611, 0.006142, 0.004775, 0.007315, 0.011106], '')</t>
  </si>
  <si>
    <t xml:space="preserve">F5RRL6|F5RRL6_9ENTR Arylsulfotransferase N-terminal domain-containing protein OS=Enterobacter hormaechei ATCC 49162 </t>
  </si>
  <si>
    <t>([0.216401, 0.137348, 0.194234, 0.216401, 0.271506, 0.284882, 0.216401, 0.243554, 0.229226, 0.182256, 0.134866, 0.170161, 0.11371, 0.147574, 0.096677, 0.060549, 0.06312, 0.109221, 0.125101, 0.164327, 0.079919, 0.073402, 0.071867, 0.066181, 0.047319, 0.042364, 0.043307, 0.067594, 0.067594, 0.081712, 0.134866, 0.15284, 0.170161, 0.15284, 0.090864, 0.086953, 0.11371, 0.106997, 0.096677, 0.137348, 0.090864, 0.139895, 0.090864, 0.15284, 0.17593, 0.25406, 0.196879, 0.203355, 0.155435, 0.11371, 0.11371, 0.06184, 0.054297, 0.03976, 0.086953, 0.086953, 0.116183, 0.147574, 0.15284, 0.100716, 0.100716, 0.100716, 0.122885, 0.111485, 0.060549, 0.050641, 0.050641, 0.081712, 0.079919, 0.132295, 0.185198, 0.196879, 0.281712, 0.359901, 0.332115, 0.209395, 0.291804, 0.236433, 0.219301, 0.219301, 0.30533, 0.301917, 0.394753, 0.40511, 0.401658, 0.486429, 0.497853, 0.408655, 0.36309, 0.284882, 0.26085, 0.182256, 0.144935, 0.086953, 0.098513, 0.083462, 0.167087, 0.17593, 0.26085, 0.278302, 0.219301, 0.170161, 0.182256, 0.182256, 0.173081, 0.17593, 0.17593, 0.17593, 0.232838, 0.167087, 0.144935, 0.102787, 0.161087, 0.18812, 0.295083, 0.182256, 0.281712, 0.268042, 0.170161, 0.179055, 0.10481, 0.15284, 0.179055, 0.182256, 0.106997, 0.10481, 0.10481, 0.106997, 0.096677, 0.059222, 0.055536, 0.132295, 0.102787, 0.073402, 0.043307, 0.036378, 0.074921, 0.040537, 0.038858, 0.038858, 0.021816, 0.03976, 0.038858, 0.038858, 0.021816, 0.0198, 0.0198, 0.026892, 0.017138, 0.014586, 0.022306, 0.05306, 0.042364, 0.046336, 0.069024, 0.142424, 0.15008, 0.134866, 0.194234, 0.17593, 0.155435, 0.206376, 0.229226, 0.219301, 0.15284, 0.147574, 0.229226, 0.139895, 0.173081, 0.173081, 0.173081, 0.179055, 0.15008, 0.106997, 0.17593, 0.182256, 0.15284, 0.088832, 0.078022, 0.069024, 0.102787, 0.158265, 0.185198, 0.090864, 0.088832, 0.074921, 0.120615, 0.116183, 0.21291, 0.129801, 0.200174, 0.229226, 0.239899, 0.247041, 0.298791, 0.298791, 0.295083, 0.21291, 0.196879, 0.182256, 0.139895, 0.11371, 0.132295, 0.081712, 0.085092, 0.092881, 0.170161, 0.100716, 0.10481, 0.10481, 0.182256, 0.196879, 0.191378, 0.11371, 0.132295, 0.088832, 0.064632, 0.035586, 0.033407, 0.06312, 0.047319, 0.085092, 0.049374, 0.042364, 0.0704, 0.118441, 0.111485, 0.067594, 0.078022, 0.041405, 0.042364, 0.038042, 0.037156, 0.022306, 0.037156, 0.026338, 0.048328, 0.033407, 0.042364, 0.076542, 0.064632, 0.116183, 0.074921, 0.076542, 0.098513, 0.109221, 0.111485, 0.118441, 0.182256, 0.275179, 0.387226, 0.311707, 0.311707, 0.194234, 0.298791, 0.291804, 0.239899, 0.239899, 0.26085, 0.219301, 0.191378, 0.232838, 0.232838, 0.30533, 0.401658, 0.311707, 0.257454, 0.17593, 0.17593, 0.170161, 0.161087, 0.147574, 0.194234, 0.134866, 0.229226, 0.144935, 0.092881, 0.144935, 0.079919, 0.142424, 0.142424, 0.17593, 0.161087, 0.158265, 0.158265, 0.17593, 0.275179, 0.219301, 0.219301, 0.137348, 0.15008, 0.158265, 0.191378, 0.170161, 0.144935, 0.170161, 0.25031, 0.25031, 0.26085, 0.339168, 0.298791, 0.30533, 0.30533, 0.225814, 0.222385, 0.161087, 0.094817, 0.088832, 0.132295, 0.21291, 0.311707, 0.194234, 0.18812, 0.100716, 0.142424, 0.25406, 0.219301, 0.239899, 0.318242, 0.278302, 0.222385, 0.15284, 0.15284, 0.147574, 0.209395, 0.225814, 0.281712, 0.356642, 0.257454, 0.301917, 0.257454, 0.158265, 0.257454, 0.25406, 0.349426, 0.328603, 0.308712, 0.222385, 0.15008, 0.096677, 0.111485, 0.098513, 0.096677, 0.164327, 0.170161, 0.18812, 0.173081, 0.120615, 0.092881, 0.158265, 0.167087, 0.18812, 0.278302, 0.291804, 0.311707, 0.21291, 0.144935, 0.15008, 0.147574, 0.129801, 0.219301, 0.219301, 0.335645, 0.480142, 0.398279, 0.352862, 0.26085, 0.268042, 0.311707, 0.311707, 0.268042, 0.161087, 0.179055, 0.173081, 0.100716, 0.106997, 0.17593, 0.17593, 0.111485, 0.15008, 0.167087, 0.158265, 0.100716, 0.079919, 0.05306, 0.078022, 0.098513, 0.106997, 0.11371, 0.132295, 0.096677, 0.125101, 0.206376, 0.106997, 0.109221, 0.109221, 0.092881, 0.088832, 0.139895, 0.209395, 0.236433, 0.321458, 0.222385, 0.31487, 0.31487, 0.342579, 0.281712, 0.170161, 0.243554, 0.167087, 0.170161, 0.26085, 0.26085, 0.26085, 0.264545, 0.278302, 0.298791, 0.21291, 0.120615, 0.11371, 0.092881, 0.106997, 0.102787, 0.161087, 0.085092, 0.043307, 0.029376, 0.022306, 0.047319, 0.046336, 0.076542, 0.081712, 0.083462, 0.043307, 0.040537, 0.051831, 0.046336, 0.03976, 0.03976, 0.088832, 0.049374, 0.067594, 0.058088, 0.054297, 0.031287, 0.06312, 0.074921, 0.109221, 0.200174, 0.185198, 0.111485, 0.059222, 0.05306, 0.023534, 0.044297, 0.050641, 0.043307, 0.044297, 0.083462, 0.078022, 0.040537, 0.058088, 0.041405, 0.032017, 0.023963, 0.034068, 0.024393, 0.034884, 0.024393, 0.016257, 0.010926], '')</t>
  </si>
  <si>
    <t xml:space="preserve">F5RRL7|F5RRL7_9ENTR GntR family transcriptional regulator OS=Enterobacter hormaechei ATCC 49162 </t>
  </si>
  <si>
    <t>([0.079919, 0.047319, 0.073402, 0.046336, 0.074921, 0.100716, 0.127496, 0.164327, 0.116183, 0.15284, 0.106997, 0.127496, 0.200174, 0.31487, 0.225814, 0.257454, 0.346032, 0.384043, 0.374039, 0.342579, 0.342579, 0.311707, 0.398279, 0.40511, 0.377384, 0.36309, 0.291804, 0.264545, 0.25406, 0.301917, 0.295083, 0.295083, 0.295083, 0.295083, 0.232838, 0.236433, 0.21291, 0.139895, 0.081712, 0.051831, 0.06312, 0.049374, 0.059222, 0.033407, 0.020876, 0.044297, 0.044297, 0.069024, 0.083462, 0.085092, 0.10481, 0.100716, 0.173081, 0.092881, 0.060549, 0.071867, 0.120615, 0.11371, 0.185198, 0.196879, 0.271506, 0.275179, 0.40511, 0.41194, 0.509769, 0.613573, 0.494003, 0.5017, 0.5017, 0.408655, 0.335645, 0.349426, 0.281712, 0.191378, 0.301917, 0.380708, 0.387226, 0.390993, 0.387226, 0.394753, 0.394753, 0.398279, 0.394753, 0.380708, 0.30533, 0.216401, 0.21291, 0.18812, 0.191378, 0.134866, 0.173081, 0.268042, 0.222385, 0.321458, 0.436924, 0.40511, 0.308712, 0.271506, 0.271506, 0.278302, 0.18812, 0.25406, 0.161087, 0.170161, 0.120615, 0.182256, 0.275179, 0.268042, 0.288399, 0.191378, 0.155435, 0.185198, 0.161087, 0.185198, 0.109221, 0.090864, 0.064632, 0.073402, 0.094817, 0.094817, 0.088832, 0.164327, 0.10481, 0.139895, 0.081712, 0.129801, 0.127496, 0.118441, 0.058088, 0.081712, 0.155435, 0.194234, 0.194234, 0.129801, 0.066181, 0.100716, 0.109221, 0.11371, 0.164327, 0.100716, 0.085092, 0.088832, 0.045352, 0.083462, 0.106997, 0.170161, 0.155435, 0.079919, 0.086953, 0.106997, 0.079919, 0.073402, 0.109221, 0.120615, 0.129801, 0.229226, 0.15284, 0.144935, 0.139895, 0.139895, 0.209395, 0.25031, 0.173081, 0.26085, 0.247041, 0.170161, 0.17593, 0.203355, 0.243554, 0.158265, 0.203355, 0.301917, 0.284882, 0.295083, 0.203355, 0.239899, 0.239899, 0.243554, 0.200174, 0.301917, 0.232838, 0.26085, 0.26085, 0.352862, 0.346032, 0.374039, 0.374039, 0.284882, 0.257454, 0.236433, 0.321458, 0.352862, 0.257454, 0.257454, 0.173081, 0.243554, 0.284882, 0.278302, 0.359901, 0.414856, 0.284882, 0.275179, 0.26085, 0.170161, 0.158265, 0.106997, 0.071867, 0.058088, 0.094817, 0.102787, 0.173081, 0.164327, 0.17593, 0.173081, 0.185198, 0.203355, 0.216401, 0.134866, 0.134866, 0.086953, 0.079919, 0.15284, 0.144935, 0.132295, 0.225814, 0.243554, 0.318242, 0.284882, 0.321458, 0.328603, 0.311707, 0.335645, 0.36309, 0.374039, 0.468512, 0.468512, 0.538167, 0.509769, 0.608892, 0.59917, 0.712013, 0.703578, 0.694846, 0.84206, 0.846163, 0.795062, 0.750527], '')</t>
  </si>
  <si>
    <t>[64, 65, 67, 68, 236, 237, 238, 239, 240, 241, 242, 243, 244, 245, 246]</t>
  </si>
  <si>
    <t xml:space="preserve">F5RRM0|F5RRM0_9ENTR Inner membrane protein YidH OS=Enterobacter hormaechei ATCC 49162 </t>
  </si>
  <si>
    <t>([0.182256, 0.073402, 0.100716, 0.033407, 0.046336, 0.024393, 0.023087, 0.034068, 0.05306, 0.067594, 0.088832, 0.051831, 0.023087, 0.036378, 0.017797, 0.009728, 0.016528, 0.017797, 0.012491, 0.009401, 0.008276, 0.00515, 0.005223, 0.004513, 0.006039, 0.005992, 0.006421, 0.007315, 0.004921, 0.004736, 0.004835, 0.003405, 0.004414, 0.006701, 0.008276, 0.00777, 0.010221, 0.01078, 0.011903, 0.009294, 0.008895, 0.009015, 0.019401, 0.022306, 0.015694, 0.015694, 0.00962, 0.009015, 0.006245, 0.007495, 0.00515, 0.003512, 0.004247, 0.004775, 0.003405, 0.002349, 0.003109, 0.00246, 0.001602, 0.001434, 0.001434, 0.001499, 0.001499, 0.000859, 0.000773, 0.001271, 0.001533, 0.00243, 0.003431, 0.00407, 0.003997, 0.005623, 0.005799, 0.006701, 0.006988, 0.009865, 0.009728, 0.014075, 0.014783, 0.030003, 0.030611, 0.06184, 0.06184, 0.030003, 0.029376, 0.026892, 0.026338, 0.025762, 0.011518, 0.007555, 0.006245, 0.006245, 0.004775, 0.005932, 0.005734, 0.004358, 0.003246, 0.003757, 0.00243, 0.00243, 0.001692, 0.001172, 0.000721, 0.000923, 0.001408, 0.001623, 0.002014, 0.001499, 0.001, 0.001288, 0.001434, 0.001692, 0.001572, 0.001692, 0.001434], '')</t>
  </si>
  <si>
    <t xml:space="preserve">F5RRM1|F5RRM1_9ENTR Inner membrane protein YidG OS=Enterobacter hormaechei ATCC 49162 </t>
  </si>
  <si>
    <t>([0.585406, 0.618285, 0.699094, 0.707965, 0.517562, 0.553315, 0.618285, 0.657645, 0.666105, 0.685117, 0.680603, 0.608892, 0.521092, 0.377384, 0.281712, 0.284882, 0.284882, 0.219301, 0.132295, 0.132295, 0.060549, 0.078022, 0.059222, 0.025316, 0.018787, 0.021816, 0.011903, 0.009096, 0.006619, 0.006567, 0.006421, 0.006894, 0.006374, 0.007422, 0.013016, 0.018106, 0.018106, 0.020522, 0.020522, 0.017447, 0.009483, 0.013265, 0.01078, 0.008624, 0.013016, 0.009977, 0.009187, 0.011903, 0.011903, 0.011903, 0.010221, 0.007177, 0.004976, 0.005503, 0.003671, 0.002503, 0.001967, 0.002057, 0.001778, 0.002503, 0.003727, 0.005623, 0.006245, 0.005992, 0.008525, 0.006533, 0.009187, 0.014315, 0.010131, 0.01227, 0.009483, 0.010672, 0.014586, 0.024826, 0.046336, 0.109221, 0.111485, 0.200174, 0.18812, 0.196879, 0.098513, 0.051831, 0.024393, 0.023963, 0.018415, 0.014586, 0.014783, 0.008624, 0.008525, 0.008723, 0.007495, 0.008525, 0.006142, 0.004577, 0.004161, 0.003727, 0.003607, 0.004835, 0.003821, 0.003821, 0.003701, 0.003924, 0.003757, 0.005011, 0.003701, 0.003512, 0.00389, 0.004899, 0.005011, 0.004483, 0.005086, 0.004689, 0.005503, 0.006482, 0.009187, 0.008624, 0.008075, 0.006142, 0.004646, 0.005249], '')</t>
  </si>
  <si>
    <t xml:space="preserve">F5RRM2|F5RRM2_9ENTR Arylsulfatase regulator OS=Enterobacter hormaechei ATCC 49162 </t>
  </si>
  <si>
    <t>([0.236433, 0.298791, 0.164327, 0.200174, 0.116183, 0.06312, 0.036378, 0.023963, 0.019109, 0.020876, 0.026338, 0.03976, 0.051831, 0.056825, 0.056825, 0.05306, 0.041405, 0.046336, 0.051831, 0.069024, 0.066181, 0.069024, 0.069024, 0.11371, 0.060549, 0.069024, 0.139895, 0.243554, 0.339168, 0.335645, 0.377384, 0.349426, 0.332115, 0.349426, 0.339168, 0.342579, 0.394753, 0.36309, 0.366687, 0.243554, 0.281712, 0.185198, 0.275179, 0.264545, 0.291804, 0.41194, 0.529623, 0.517562, 0.414856, 0.318242, 0.40511, 0.308712, 0.349426, 0.236433, 0.122885, 0.125101, 0.10481, 0.064632, 0.066181, 0.050641, 0.059222, 0.076542, 0.137348, 0.129801, 0.129801, 0.109221, 0.100716, 0.085092, 0.083462, 0.137348, 0.147574, 0.100716, 0.170161, 0.137348, 0.132295, 0.229226, 0.232838, 0.243554, 0.311707, 0.291804, 0.257454, 0.257454, 0.257454, 0.264545, 0.236433, 0.147574, 0.102787, 0.106997, 0.054297, 0.032017, 0.031287, 0.058088, 0.086953, 0.086953, 0.055536, 0.066181, 0.03976, 0.038858, 0.021381, 0.020522, 0.020165, 0.030611, 0.05306, 0.059222, 0.045352, 0.060549, 0.06312, 0.111485, 0.116183, 0.179055, 0.170161, 0.170161, 0.109221, 0.106997, 0.098513, 0.167087, 0.25031, 0.321458, 0.349426, 0.447574, 0.444081, 0.538167, 0.525368, 0.447574, 0.324872, 0.328603, 0.288399, 0.288399, 0.301917, 0.288399, 0.222385, 0.311707, 0.288399, 0.352862, 0.36309, 0.298791, 0.298791, 0.179055, 0.18812, 0.096677, 0.05306, 0.055536, 0.036378, 0.021381, 0.034884, 0.060549, 0.074921, 0.094817, 0.15284, 0.144935, 0.15008, 0.26085, 0.275179, 0.301917, 0.216401, 0.129801, 0.185198, 0.116183, 0.134866, 0.125101, 0.209395, 0.209395, 0.206376, 0.278302, 0.398279, 0.291804, 0.225814, 0.225814, 0.120615, 0.071867, 0.085092, 0.046336, 0.025316, 0.025762, 0.025316, 0.045352, 0.088832, 0.106997, 0.191378, 0.275179, 0.209395, 0.196879, 0.295083, 0.229226, 0.232838, 0.118441, 0.191378, 0.25406, 0.142424, 0.170161, 0.25406, 0.229226, 0.257454, 0.209395, 0.206376, 0.134866, 0.073402, 0.044297, 0.037156, 0.036378, 0.040537, 0.036378, 0.037156, 0.034884, 0.035586, 0.017797, 0.022667, 0.024393, 0.016021, 0.016257, 0.027463, 0.026892, 0.026892, 0.023963, 0.048328, 0.030003, 0.027463, 0.054297, 0.079919, 0.045352, 0.049374, 0.045352, 0.079919, 0.06184, 0.030003, 0.036378, 0.042364, 0.051831, 0.048328, 0.079919, 0.076542, 0.071867, 0.071867, 0.056825, 0.046336, 0.038042, 0.033407, 0.069024, 0.055536, 0.060549, 0.10481, 0.092881, 0.056825, 0.030611, 0.042364, 0.042364, 0.055536, 0.092881, 0.064632, 0.043307, 0.021816, 0.05306, 0.056825, 0.032017, 0.038858, 0.047319, 0.058088, 0.10481, 0.058088, 0.069024, 0.067594, 0.0704, 0.078022, 0.078022, 0.11371, 0.109221, 0.127496, 0.127496, 0.137348, 0.209395, 0.281712, 0.36309, 0.30533, 0.295083, 0.359901, 0.25406, 0.335645, 0.349426, 0.346032, 0.4292, 0.444081, 0.433034, 0.433034, 0.318242, 0.370445, 0.370445, 0.377384, 0.339168, 0.339168, 0.332115, 0.21291, 0.216401, 0.185198, 0.142424, 0.139895, 0.10481, 0.094817, 0.100716, 0.092881, 0.092881, 0.040537, 0.046336, 0.047319, 0.046336, 0.081712, 0.059222, 0.076542, 0.069024, 0.144935, 0.134866, 0.096677, 0.127496, 0.051831, 0.064632, 0.10481, 0.059222, 0.102787, 0.206376, 0.118441, 0.066181, 0.033407, 0.078022, 0.06312, 0.050641, 0.06312, 0.034884, 0.048328, 0.047319, 0.03976, 0.032017, 0.034068, 0.051831, 0.051831, 0.076542, 0.094817, 0.096677, 0.170161, 0.170161, 0.161087, 0.284882, 0.352862, 0.465241, 0.387226, 0.356642, 0.390993, 0.374039, 0.387226, 0.42561, 0.433034, 0.461924, 0.494003, 0.472492, 0.450668, 0.525368, 0.626927, 0.608892, 0.59508, 0.553315, 0.529623, 0.509769, 0.42561], '')</t>
  </si>
  <si>
    <t>[46, 47, 121, 122, 353, 354, 355, 356, 357, 358, 359]</t>
  </si>
  <si>
    <t xml:space="preserve">F5RRM4|F5RRM4_9ENTR Glycoside hydrolase family 5 domain-containing protein OS=Enterobacter hormaechei ATCC 49162 </t>
  </si>
  <si>
    <t>([0.019401, 0.022306, 0.040537, 0.076542, 0.127496, 0.078022, 0.106997, 0.109221, 0.109221, 0.127496, 0.081712, 0.088832, 0.155435, 0.139895, 0.137348, 0.161087, 0.109221, 0.109221, 0.142424, 0.17593, 0.173081, 0.209395, 0.15284, 0.116183, 0.094817, 0.083462, 0.158265, 0.147574, 0.173081, 0.122885, 0.122885, 0.225814, 0.15284, 0.155435, 0.222385, 0.222385, 0.158265, 0.158265, 0.155435, 0.209395, 0.109221, 0.170161, 0.134866, 0.21291, 0.247041, 0.167087, 0.161087, 0.144935, 0.100716, 0.098513, 0.098513, 0.098513, 0.056825, 0.094817, 0.085092, 0.081712, 0.158265, 0.229226, 0.31487, 0.284882, 0.268042, 0.288399, 0.185198, 0.216401, 0.137348, 0.134866, 0.21291, 0.134866, 0.090864, 0.147574, 0.127496, 0.147574, 0.167087, 0.247041, 0.182256, 0.182256, 0.116183, 0.055536, 0.06312, 0.031287, 0.022306, 0.019109, 0.018787, 0.034884, 0.028107, 0.056825, 0.064632, 0.034068, 0.06184, 0.102787, 0.100716, 0.139895, 0.194234, 0.15008, 0.147574, 0.247041, 0.26085, 0.342579, 0.408655, 0.311707, 0.311707, 0.418646, 0.342579, 0.335645, 0.225814, 0.232838, 0.158265, 0.122885, 0.206376, 0.127496, 0.059222, 0.055536, 0.051831, 0.050641, 0.06184, 0.066181, 0.035586, 0.019109, 0.018106, 0.01204, 0.017797, 0.018106, 0.010672, 0.011342, 0.020876, 0.042364, 0.042364, 0.0704, 0.085092, 0.047319, 0.094817, 0.179055, 0.191378, 0.109221, 0.092881, 0.092881, 0.044297, 0.085092, 0.139895, 0.094817, 0.102787, 0.10481, 0.173081, 0.229226, 0.232838, 0.222385, 0.209395, 0.155435, 0.15008, 0.127496, 0.129801, 0.127496, 0.106997, 0.096677, 0.158265, 0.144935, 0.088832, 0.079919, 0.041405, 0.034068, 0.06184, 0.11371, 0.059222, 0.058088, 0.056825, 0.083462, 0.096677, 0.100716, 0.17593, 0.106997, 0.122885, 0.18812, 0.111485, 0.129801, 0.076542, 0.090864, 0.098513, 0.161087, 0.257454, 0.36309, 0.408655, 0.281712, 0.196879, 0.203355, 0.179055, 0.222385, 0.164327, 0.142424, 0.078022, 0.036378, 0.074921, 0.042364, 0.044297, 0.090864, 0.051831, 0.092881, 0.081712, 0.109221, 0.111485, 0.116183, 0.05306, 0.058088, 0.059222, 0.102787, 0.161087, 0.18812, 0.17593, 0.206376, 0.182256, 0.281712, 0.390993, 0.339168, 0.41194, 0.324872, 0.301917, 0.40511, 0.40511, 0.311707, 0.311707, 0.284882, 0.257454, 0.288399, 0.268042, 0.278302, 0.288399, 0.311707, 0.311707, 0.311707, 0.380708, 0.41194, 0.335645, 0.332115, 0.271506, 0.236433, 0.324872, 0.328603, 0.225814, 0.229226, 0.257454, 0.247041, 0.291804, 0.31487, 0.394753, 0.387226, 0.398279, 0.387226, 0.394753, 0.398279, 0.366687, 0.359901, 0.374039, 0.394753, 0.374039, 0.36309, 0.401658, 0.401658, 0.301917, 0.349426, 0.324872, 0.308712, 0.324872, 0.232838, 0.25406, 0.257454, 0.239899, 0.31487, 0.236433, 0.236433, 0.142424, 0.142424, 0.098513, 0.094817, 0.10481, 0.129801, 0.129801, 0.161087, 0.090864, 0.088832, 0.120615, 0.137348, 0.219301, 0.219301, 0.295083, 0.257454, 0.182256, 0.206376, 0.229226, 0.284882, 0.281712, 0.401658, 0.450668, 0.454136, 0.377384, 0.414856, 0.377384, 0.444081, 0.356642, 0.433034, 0.58069, 0.497853, 0.41194, 0.414856, 0.398279, 0.422041, 0.447574, 0.549308, 0.545602, 0.549308, 0.58069, 0.557691, 0.549308, 0.494003, 0.509769, 0.59014, 0.604312, 0.604312, 0.575842, 0.680603, 0.733139, 0.671169, 0.741537, 0.834292, 0.791621, 0.798249, 0.798249, 0.767246, 0.720929, 0.690604, 0.648219, 0.653063, 0.608892, 0.59014, 0.618285, 0.661982, 0.666105, 0.666105, 0.694846, 0.733139, 0.720929, 0.694846, 0.716283, 0.703578, 0.685117, 0.712013, 0.694846, 0.626927, 0.657645, 0.694846, 0.733139], '')</t>
  </si>
  <si>
    <t>[298, 305, 306, 307, 308, 309, 310, 312, 313, 314, 315, 316, 317, 318, 319, 320, 321, 322, 323, 324, 325, 326, 327, 328, 329, 330, 331, 332, 333, 334, 335, 336, 337, 338, 339, 340, 341, 342, 343, 344, 345, 346, 347, 348]</t>
  </si>
  <si>
    <t xml:space="preserve">F5RRM5|F5RRM5_9ENTR Multidrug resistance protein D OS=Enterobacter hormaechei ATCC 49162 </t>
  </si>
  <si>
    <t>([0.085092, 0.132295, 0.194234, 0.118441, 0.167087, 0.094817, 0.054297, 0.032677, 0.028695, 0.0198, 0.016257, 0.013265, 0.010221, 0.007495, 0.008624, 0.010131, 0.009865, 0.009483, 0.009728, 0.008156, 0.008276, 0.008409, 0.005623, 0.00389, 0.003671, 0.003864, 0.004611, 0.004483, 0.005318, 0.006567, 0.007645, 0.008895, 0.013821, 0.025762, 0.023963, 0.032677, 0.033407, 0.038042, 0.042364, 0.059222, 0.060549, 0.034068, 0.033407, 0.071867, 0.083462, 0.116183, 0.073402, 0.073402, 0.074921, 0.05306, 0.025762, 0.038858, 0.025762, 0.024393, 0.014315, 0.024393, 0.024826, 0.022306, 0.013613, 0.008002, 0.008002, 0.010372, 0.00962, 0.009401, 0.009865, 0.014783, 0.013016, 0.015694, 0.020522, 0.041405, 0.094817, 0.102787, 0.045352, 0.046336, 0.027463, 0.045352, 0.030611, 0.028695, 0.025762, 0.019109, 0.025316, 0.016528, 0.011106, 0.019401, 0.012727, 0.00777, 0.006567, 0.006039, 0.006245, 0.006374, 0.006194, 0.005623, 0.005318, 0.007877, 0.008624, 0.008156, 0.005872, 0.006194, 0.005503, 0.007877, 0.010926, 0.009294, 0.013613, 0.016826, 0.01078, 0.015694, 0.031287, 0.03976, 0.049374, 0.045352, 0.041405, 0.024826, 0.018106, 0.024826, 0.024393, 0.042364, 0.041405, 0.102787, 0.134866, 0.182256, 0.134866, 0.090864, 0.167087, 0.158265, 0.170161, 0.25406, 0.161087, 0.158265, 0.158265, 0.191378, 0.203355, 0.206376, 0.185198, 0.147574, 0.196879, 0.142424, 0.132295, 0.125101, 0.055536, 0.031287, 0.028107, 0.049374, 0.051831, 0.025316, 0.020165, 0.022667, 0.01227, 0.011518, 0.010926, 0.01078, 0.008723, 0.005992, 0.006245, 0.009015, 0.009483, 0.006421, 0.007555, 0.00558, 0.008075, 0.009728, 0.009865, 0.006619, 0.005249, 0.004835, 0.004835, 0.004135, 0.00292, 0.00292, 0.003341, 0.002396, 0.001623, 0.001743, 0.002529, 0.001572, 0.001499, 0.001602, 0.002014, 0.002078, 0.002117, 0.001675, 0.002211, 0.002976, 0.004358, 0.004921, 0.008156, 0.012727, 0.023963, 0.030003, 0.071867, 0.118441, 0.219301, 0.335645, 0.311707, 0.191378, 0.278302, 0.278302, 0.209395, 0.257454, 0.26085, 0.25406, 0.179055, 0.15008, 0.139895, 0.132295, 0.098513, 0.033407, 0.034068, 0.0198, 0.012727, 0.007315, 0.00515, 0.004161, 0.002976, 0.00283, 0.003963, 0.004513, 0.003341, 0.004161, 0.00407, 0.002761, 0.003366, 0.003864, 0.002529, 0.002623, 0.002349, 0.002078, 0.003109, 0.003014, 0.002881, 0.003079, 0.003053, 0.004161, 0.004358, 0.006039, 0.006039, 0.006039, 0.004315, 0.005932, 0.006567, 0.00543, 0.006039, 0.005318, 0.006701, 0.007259, 0.004736, 0.003671, 0.003341, 0.00243, 0.002606, 0.00243, 0.003701, 0.004483, 0.00389, 0.003014, 0.001906, 0.002727, 0.00243, 0.002512, 0.001623, 0.001434, 0.001748, 0.002435, 0.003478, 0.003701, 0.005223, 0.007422, 0.007495, 0.011106, 0.021381, 0.010509, 0.013821, 0.008075, 0.009977, 0.011903, 0.016021, 0.018106, 0.017797, 0.015344, 0.014586, 0.017138, 0.017138, 0.017138, 0.009865, 0.007091, 0.005734, 0.004161, 0.00283, 0.004689, 0.004736, 0.003366, 0.003079, 0.003821, 0.003963, 0.003212, 0.003212, 0.003177, 0.003246, 0.003431, 0.003079, 0.003053, 0.00292, 0.003701, 0.003276, 0.003864, 0.003366, 0.002606, 0.002396, 0.00225, 0.002014, 0.001692, 0.00246, 0.00316, 0.002117, 0.001722, 0.002435, 0.001692, 0.001967, 0.002881, 0.002705, 0.003821, 0.004646, 0.00558, 0.005503, 0.007031, 0.005249, 0.008409, 0.008409, 0.009187, 0.014075, 0.014315, 0.019401, 0.015344, 0.021816, 0.032677, 0.03976, 0.019109, 0.038042, 0.051831, 0.023534, 0.026338, 0.028695, 0.018787, 0.026892, 0.021816, 0.018415, 0.033407, 0.014783, 0.025316, 0.025762, 0.018415, 0.017797, 0.013437, 0.01227, 0.009401, 0.013016, 0.025316, 0.047319, 0.047319, 0.050641, 0.079919, 0.071867, 0.033407, 0.073402, 0.036378, 0.020165, 0.014075, 0.019109, 0.019109, 0.016826, 0.031287, 0.030611, 0.017447, 0.011903, 0.009865, 0.008525, 0.006039, 0.004208, 0.002976, 0.003276, 0.002276, 0.002276, 0.002276, 0.003177, 0.00243, 0.003671, 0.004835, 0.005734, 0.006142, 0.009187, 0.014075, 0.00962, 0.012727, 0.018106, 0.029376, 0.050641, 0.092881, 0.129801, 0.239899, 0.380708, 0.295083, 0.472492], '')</t>
  </si>
  <si>
    <t xml:space="preserve">F5RRM6|F5RRM6_9ENTR Membrane protein OS=Enterobacter hormaechei ATCC 49162 </t>
  </si>
  <si>
    <t>([0.000713, 0.000936, 0.001232, 0.001, 0.000854, 0.001305, 0.001434, 0.001872, 0.001675, 0.002336, 0.002482, 0.002078, 0.001499, 0.002327, 0.001855, 0.002482, 0.003864, 0.005011, 0.007315, 0.007177, 0.006701, 0.010672, 0.010672, 0.008156, 0.01227, 0.013821, 0.013821, 0.017447, 0.017447, 0.024393, 0.017447, 0.014586, 0.014783, 0.018415, 0.010509, 0.008276, 0.005932, 0.004161, 0.004315, 0.002727, 0.003821, 0.006039, 0.006245, 0.008002, 0.012491, 0.010221, 0.01204, 0.01204, 0.008156, 0.009294, 0.006701, 0.005623, 0.004689, 0.005223, 0.005872, 0.006421, 0.008075, 0.008075, 0.013016, 0.008409, 0.010221, 0.006988, 0.006533, 0.004976, 0.003405, 0.002662, 0.002688, 0.003212, 0.003341, 0.00316, 0.00292, 0.003461, 0.004611, 0.007259, 0.00777, 0.007645, 0.010372, 0.013437, 0.01227, 0.013613, 0.011669, 0.012727, 0.024826, 0.023087, 0.040537, 0.060549, 0.118441, 0.081712, 0.040537, 0.023534, 0.038042, 0.018787, 0.016021, 0.016021, 0.010131, 0.010221, 0.009096, 0.006194, 0.006039, 0.009483, 0.008409, 0.008624, 0.010509, 0.007177, 0.005318, 0.004611, 0.00389, 0.003555, 0.004775, 0.004736, 0.006039, 0.005503, 0.00543, 0.006142, 0.004577, 0.005734, 0.004921, 0.004161, 0.005011, 0.004247, 0.003607, 0.003109, 0.004388, 0.004414, 0.006078, 0.006894, 0.008075, 0.011669, 0.01227, 0.012727, 0.022667, 0.015078, 0.012727, 0.013265, 0.015694, 0.015694, 0.009865, 0.018106, 0.024826, 0.020876, 0.014075, 0.010131, 0.01078, 0.010221, 0.006701, 0.006795, 0.005992, 0.004577, 0.004775, 0.004689, 0.004736, 0.004689, 0.004689, 0.006567, 0.006533, 0.007315, 0.011106, 0.0198, 0.014586, 0.010672, 0.015078, 0.016528, 0.033407, 0.022667, 0.013016, 0.026338, 0.01227, 0.010926, 0.011903, 0.01204, 0.01204, 0.007031, 0.005872, 0.005378, 0.003821, 0.00515, 0.003821, 0.003276, 0.002581, 0.002349, 0.002761, 0.00283, 0.004161, 0.00407, 0.006039, 0.007177, 0.006894, 0.01078, 0.011106, 0.009187, 0.008895, 0.006194, 0.00962, 0.008525, 0.013613, 0.025316, 0.025316, 0.024826, 0.017447, 0.023963, 0.038042, 0.030003, 0.028695, 0.030003, 0.020522, 0.017447, 0.021816, 0.011903, 0.011903, 0.012727, 0.017797, 0.010221, 0.010672, 0.009096, 0.010509, 0.01078, 0.01078, 0.009294, 0.018415, 0.018415, 0.015078, 0.010509, 0.010672, 0.009187, 0.007555, 0.006533, 0.006701, 0.007315, 0.01204, 0.011903, 0.011342, 0.008895, 0.008002, 0.011518, 0.011518, 0.009483, 0.006194, 0.005249, 0.003997, 0.002881, 0.00283, 0.002366, 0.003079, 0.004161, 0.004736, 0.004315, 0.004646, 0.004513, 0.00316, 0.003079, 0.002155, 0.002688, 0.003341, 0.004388, 0.003212, 0.003607, 0.003478, 0.004315, 0.004247, 0.006245, 0.006988, 0.006701, 0.006619, 0.004646, 0.004388, 0.003109, 0.003431, 0.003607, 0.003014, 0.003478, 0.002662, 0.003366, 0.003109, 0.002761, 0.002512, 0.003246, 0.00231], '')</t>
  </si>
  <si>
    <t xml:space="preserve">F5RRM7|F5RRM7_9ENTR GNAT family acetyltransferase OS=Enterobacter hormaechei ATCC 49162 </t>
  </si>
  <si>
    <t>([0.26085, 0.318242, 0.370445, 0.444081, 0.465241, 0.359901, 0.271506, 0.264545, 0.196879, 0.222385, 0.219301, 0.26085, 0.257454, 0.17593, 0.219301, 0.209395, 0.308712, 0.18812, 0.173081, 0.194234, 0.118441, 0.100716, 0.094817, 0.050641, 0.045352, 0.049374, 0.096677, 0.085092, 0.109221, 0.170161, 0.170161, 0.209395, 0.209395, 0.209395, 0.18812, 0.225814, 0.281712, 0.298791, 0.408655, 0.408655, 0.450668, 0.450668, 0.366687, 0.366687, 0.42561, 0.298791, 0.200174, 0.200174, 0.308712, 0.295083, 0.21291, 0.15284, 0.142424, 0.088832, 0.051831, 0.10481, 0.058088, 0.074921, 0.06312, 0.067594, 0.073402, 0.035586, 0.060549, 0.109221, 0.116183, 0.158265, 0.26085, 0.311707, 0.298791, 0.298791, 0.209395, 0.291804, 0.359901, 0.275179, 0.25031, 0.268042, 0.264545, 0.36309, 0.352862, 0.268042, 0.257454, 0.229226, 0.349426, 0.352862, 0.25406, 0.243554, 0.21291, 0.225814, 0.17593, 0.11371, 0.120615, 0.134866, 0.092881, 0.073402, 0.102787, 0.179055, 0.21291, 0.21291, 0.127496, 0.067594, 0.058088, 0.06184, 0.030611, 0.017797, 0.018787, 0.033407, 0.019109, 0.016257, 0.018106, 0.030611, 0.056825, 0.043307, 0.037156, 0.056825, 0.035586, 0.024393, 0.023087, 0.029376, 0.024826, 0.042364, 0.040537, 0.081712, 0.045352, 0.060549, 0.100716, 0.096677, 0.096677, 0.191378, 0.219301, 0.134866, 0.132295, 0.125101, 0.15008, 0.155435, 0.079919, 0.088832, 0.125101, 0.083462, 0.06312, 0.060549, 0.046336, 0.083462, 0.06312, 0.096677, 0.127496, 0.100716, 0.066181, 0.038858], '')</t>
  </si>
  <si>
    <t xml:space="preserve">F5RRM8|F5RRM8_9ENTR Uncharacterized protein OS=Enterobacter hormaechei ATCC 49162 </t>
  </si>
  <si>
    <t>([0.203355, 0.271506, 0.318242, 0.346032, 0.25031, 0.278302, 0.324872, 0.257454, 0.298791, 0.232838, 0.257454, 0.311707, 0.328603, 0.42561, 0.291804, 0.275179, 0.264545, 0.268042, 0.26085, 0.25406, 0.31487, 0.342579, 0.332115, 0.335645, 0.308712, 0.398279, 0.401658, 0.384043, 0.387226, 0.301917, 0.311707, 0.25406, 0.232838, 0.21291, 0.196879, 0.31487, 0.264545, 0.182256, 0.164327, 0.167087, 0.106997, 0.10481, 0.144935, 0.125101, 0.078022, 0.096677, 0.102787, 0.102787, 0.06312, 0.106997, 0.134866, 0.173081, 0.203355, 0.179055, 0.15284, 0.125101, 0.092881, 0.094817, 0.144935, 0.134866], '')</t>
  </si>
  <si>
    <t xml:space="preserve">F5RRM9|F5RRM9_9ENTR Uncharacterized protein OS=Enterobacter hormaechei ATCC 49162 </t>
  </si>
  <si>
    <t>([0.18812, 0.229226, 0.219301, 0.203355, 0.106997, 0.0704, 0.098513, 0.129801, 0.085092, 0.058088, 0.034884, 0.048328, 0.023963, 0.015694, 0.015694, 0.015694, 0.017138, 0.018106, 0.038042, 0.064632, 0.064632, 0.116183, 0.122885, 0.147574, 0.094817, 0.106997, 0.179055, 0.173081, 0.086953, 0.127496, 0.144935, 0.25031, 0.25406, 0.377384, 0.454136, 0.454136, 0.450668, 0.370445, 0.295083, 0.295083, 0.295083, 0.278302, 0.278302, 0.278302, 0.209395, 0.229226, 0.295083, 0.200174, 0.200174, 0.311707, 0.346032, 0.42561, 0.390993, 0.301917, 0.31487, 0.275179, 0.278302, 0.194234, 0.179055, 0.25031, 0.139895, 0.086953, 0.083462, 0.060549, 0.058088, 0.094817, 0.098513, 0.134866, 0.216401, 0.120615, 0.081712, 0.079919, 0.078022, 0.056825, 0.058088, 0.024393, 0.023534, 0.022667, 0.038858, 0.043307, 0.020876, 0.025316, 0.023963, 0.024826, 0.032677, 0.033407, 0.021381, 0.037156, 0.031287, 0.029376, 0.066181, 0.100716, 0.100716, 0.100716, 0.155435, 0.15008, 0.278302, 0.281712, 0.288399, 0.288399, 0.352862, 0.494003, 0.59014, 0.716283, 0.699094, 0.685117, 0.671169, 0.775545, 0.759478, 0.759478, 0.745909, 0.716283, 0.699094], '')</t>
  </si>
  <si>
    <t>[102, 103, 104, 105, 106, 107, 108, 109, 110, 111, 112]</t>
  </si>
  <si>
    <t xml:space="preserve">F5RRN0|F5RRN0_9ENTR XRE family transcriptional regulator OS=Enterobacter hormaechei ATCC 49162 </t>
  </si>
  <si>
    <t>([0.081712, 0.122885, 0.118441, 0.074921, 0.055536, 0.058088, 0.059222, 0.046336, 0.074921, 0.054297, 0.040537, 0.05306, 0.076542, 0.142424, 0.229226, 0.268042, 0.268042, 0.30533, 0.359901, 0.275179, 0.308712, 0.311707, 0.275179, 0.222385, 0.321458, 0.308712, 0.268042, 0.318242, 0.295083, 0.182256, 0.179055, 0.216401, 0.232838, 0.232838, 0.25406, 0.236433, 0.236433, 0.25031, 0.167087, 0.096677, 0.173081, 0.100716, 0.059222, 0.050641, 0.069024, 0.06312, 0.056825, 0.088832, 0.079919, 0.079919, 0.144935, 0.18812, 0.239899, 0.225814, 0.236433, 0.225814, 0.127496, 0.083462, 0.056825, 0.056825, 0.096677, 0.088832, 0.170161, 0.196879, 0.271506, 0.30533, 0.229226, 0.359901, 0.288399, 0.284882, 0.281712, 0.229226, 0.194234, 0.116183, 0.116183, 0.102787, 0.05306, 0.076542, 0.127496, 0.158265, 0.15284, 0.15284, 0.092881, 0.088832, 0.06184, 0.055536, 0.060549, 0.045352, 0.03976, 0.069024, 0.078022, 0.076542, 0.094817, 0.142424, 0.21291, 0.21291, 0.170161, 0.185198, 0.222385, 0.209395, 0.139895, 0.147574, 0.158265, 0.239899, 0.236433, 0.335645, 0.342579, 0.243554, 0.370445, 0.275179, 0.278302, 0.264545, 0.271506, 0.271506, 0.268042, 0.185198, 0.158265, 0.158265, 0.222385, 0.125101, 0.122885, 0.120615, 0.18812, 0.203355, 0.173081, 0.102787, 0.051831, 0.026892, 0.050641, 0.036378, 0.050641, 0.034884, 0.024393, 0.036378, 0.026338, 0.019109, 0.027463, 0.024826, 0.022667], '')</t>
  </si>
  <si>
    <t xml:space="preserve">F5RRN3|F5RRN3_9ENTR Transcriptional regulatory protein UhpA OS=Enterobacter hormaechei ATCC 49162 </t>
  </si>
  <si>
    <t>([0.0704, 0.034884, 0.024826, 0.037156, 0.05306, 0.0704, 0.038042, 0.03976, 0.055536, 0.03976, 0.029376, 0.038858, 0.021381, 0.023087, 0.05306, 0.073402, 0.060549, 0.116183, 0.067594, 0.038042, 0.030003, 0.060549, 0.054297, 0.085092, 0.083462, 0.083462, 0.085092, 0.182256, 0.182256, 0.109221, 0.144935, 0.219301, 0.139895, 0.25406, 0.225814, 0.194234, 0.182256, 0.222385, 0.222385, 0.222385, 0.209395, 0.158265, 0.085092, 0.17593, 0.106997, 0.106997, 0.090864, 0.111485, 0.10481, 0.076542, 0.129801, 0.15284, 0.094817, 0.170161, 0.086953, 0.051831, 0.051831, 0.055536, 0.049374, 0.058088, 0.088832, 0.147574, 0.200174, 0.257454, 0.25031, 0.25031, 0.219301, 0.173081, 0.142424, 0.088832, 0.15008, 0.161087, 0.164327, 0.278302, 0.225814, 0.229226, 0.247041, 0.268042, 0.268042, 0.318242, 0.203355, 0.216401, 0.18812, 0.21291, 0.21291, 0.206376, 0.298791, 0.222385, 0.222385, 0.222385, 0.291804, 0.284882, 0.191378, 0.191378, 0.191378, 0.232838, 0.332115, 0.318242, 0.209395, 0.17593, 0.179055, 0.191378, 0.182256, 0.216401, 0.158265, 0.185198, 0.194234, 0.194234, 0.301917, 0.301917, 0.21291, 0.144935, 0.15284, 0.257454, 0.271506, 0.155435, 0.125101, 0.066181, 0.109221, 0.116183, 0.116183, 0.118441, 0.167087, 0.170161, 0.167087, 0.239899, 0.275179, 0.18812, 0.196879, 0.196879, 0.281712, 0.387226, 0.468512, 0.468512, 0.370445, 0.328603, 0.436924, 0.465241, 0.476583, 0.444081, 0.541878, 0.575842, 0.575842, 0.575842, 0.497853, 0.490133, 0.497853, 0.370445, 0.42561, 0.352862, 0.366687, 0.284882, 0.268042, 0.191378, 0.185198, 0.278302, 0.308712, 0.301917, 0.236433, 0.328603, 0.295083, 0.298791, 0.298791, 0.301917, 0.311707, 0.298791, 0.271506, 0.268042, 0.356642, 0.308712, 0.384043, 0.308712, 0.387226, 0.398279, 0.490133, 0.422041, 0.398279, 0.321458, 0.288399, 0.352862, 0.342579, 0.380708, 0.271506, 0.278302, 0.30533, 0.200174, 0.284882, 0.291804, 0.25031, 0.222385, 0.284882, 0.239899, 0.291804, 0.257454, 0.200174, 0.147574, 0.203355], '')</t>
  </si>
  <si>
    <t>[140, 141, 142, 143]</t>
  </si>
  <si>
    <t xml:space="preserve">F5RRN4|F5RRN4_9ENTR Sensor histidine kinase UhpB OS=Enterobacter hormaechei ATCC 49162 </t>
  </si>
  <si>
    <t>([0.002662, 0.002366, 0.002623, 0.003478, 0.00243, 0.001687, 0.001383, 0.000983, 0.001374, 0.00152, 0.001675, 0.001374, 0.000704, 0.000507, 0.000532, 0.000614, 0.000631, 0.000322, 0.000575, 0.00061, 0.000708, 0.00061, 0.00061, 0.000833, 0.000833, 0.001623, 0.0028, 0.002881, 0.003963, 0.003177, 0.002503, 0.002014, 0.001808, 0.003341, 0.002512, 0.003701, 0.003804, 0.003821, 0.003963, 0.004135, 0.004208, 0.003701, 0.003757, 0.004921, 0.003804, 0.004247, 0.003821, 0.003607, 0.003555, 0.002727, 0.003963, 0.004358, 0.004388, 0.004388, 0.003963, 0.005503, 0.005872, 0.005734, 0.004161, 0.004921, 0.003555, 0.003478, 0.0028, 0.00283, 0.002482, 0.00316, 0.003053, 0.002366, 0.002078, 0.002155, 0.002727, 0.002623, 0.00246, 0.003804, 0.004208, 0.003053, 0.002881, 0.002761, 0.00407, 0.005623, 0.004646, 0.004611, 0.007031, 0.007091, 0.007031, 0.009015, 0.006533, 0.005378, 0.004921, 0.003804, 0.00515, 0.005734, 0.003757, 0.005086, 0.004483, 0.006374, 0.009015, 0.011903, 0.007177, 0.006988, 0.007422, 0.007422, 0.007495, 0.006988, 0.010672, 0.0198, 0.013613, 0.017797, 0.01227, 0.011669, 0.018415, 0.015694, 0.013265, 0.014315, 0.009015, 0.00962, 0.009294, 0.006482, 0.006795, 0.006795, 0.005318, 0.00515, 0.008002, 0.013016, 0.015078, 0.009865, 0.006619, 0.008075, 0.008002, 0.008002, 0.008276, 0.006482, 0.007555, 0.006039, 0.009096, 0.015078, 0.015078, 0.009294, 0.016528, 0.008804, 0.012491, 0.023087, 0.023963, 0.014783, 0.008895, 0.006245, 0.005318, 0.005223, 0.004775, 0.003804, 0.003804, 0.005503, 0.007645, 0.007645, 0.008624, 0.005623, 0.005623, 0.006142, 0.006142, 0.006039, 0.009728, 0.00962, 0.006078, 0.004577, 0.00558, 0.008002, 0.012491, 0.016826, 0.038042, 0.019401, 0.040537, 0.066181, 0.060549, 0.060549, 0.028107, 0.022667, 0.023087, 0.012491, 0.007315, 0.007555, 0.00543, 0.003366, 0.002976, 0.003276, 0.00407, 0.003079, 0.002078, 0.001318, 0.001722, 0.001159, 0.001743, 0.001271, 0.001597, 0.001434, 0.001572, 0.001597, 0.002396, 0.003366, 0.003177, 0.004431, 0.006795, 0.006374, 0.007877, 0.007259, 0.008723, 0.006194, 0.009977, 0.010131, 0.009865, 0.008723, 0.008804, 0.007645, 0.007422, 0.006567, 0.005378, 0.005086, 0.004976, 0.00515, 0.005318, 0.007177, 0.005086, 0.003366, 0.004431, 0.005623, 0.005623, 0.00543, 0.008002, 0.006421, 0.006482, 0.008525, 0.006795, 0.006619, 0.006701, 0.009865, 0.010131, 0.017797, 0.010221, 0.018106, 0.019401, 0.019109, 0.028695, 0.032677, 0.073402, 0.047319, 0.023963, 0.024393, 0.030611, 0.016257, 0.011669, 0.017797, 0.021381, 0.038858, 0.041405, 0.055536, 0.058088, 0.029376, 0.016257, 0.017138, 0.017447, 0.013613, 0.013821, 0.007645, 0.010221, 0.00962, 0.009728, 0.015078, 0.029376, 0.016826, 0.032677, 0.06312, 0.078022, 0.03976, 0.041405, 0.064632, 0.067594, 0.035586, 0.054297, 0.096677, 0.179055, 0.173081, 0.196879, 0.118441, 0.182256, 0.194234, 0.194234, 0.200174, 0.129801, 0.129801, 0.225814, 0.229226, 0.239899, 0.243554, 0.271506, 0.26085, 0.301917, 0.301917, 0.328603, 0.332115, 0.335645, 0.335645, 0.25031, 0.268042, 0.377384, 0.422041, 0.30533, 0.311707, 0.41194, 0.521092, 0.398279, 0.398279, 0.356642, 0.243554, 0.236433, 0.321458, 0.332115, 0.298791, 0.284882, 0.264545, 0.222385, 0.232838, 0.21291, 0.219301, 0.18812, 0.15284, 0.15284, 0.26085, 0.232838, 0.232838, 0.158265, 0.25031, 0.243554, 0.275179, 0.374039, 0.359901, 0.359901, 0.264545, 0.301917, 0.30533, 0.31487, 0.387226, 0.298791, 0.30533, 0.321458, 0.271506, 0.311707, 0.298791, 0.216401, 0.236433, 0.225814, 0.219301, 0.147574, 0.147574, 0.139895, 0.086953, 0.096677, 0.11371, 0.182256, 0.173081, 0.111485, 0.18812, 0.196879, 0.203355, 0.206376, 0.196879, 0.284882, 0.275179, 0.25031, 0.25406, 0.257454, 0.268042, 0.268042, 0.324872, 0.31487, 0.335645, 0.394753, 0.41194, 0.295083, 0.311707, 0.311707, 0.384043, 0.374039, 0.278302, 0.291804, 0.291804, 0.380708, 0.288399, 0.298791, 0.229226, 0.291804, 0.21291, 0.222385, 0.311707, 0.370445, 0.352862, 0.26085, 0.284882, 0.288399, 0.36309, 0.356642, 0.352862, 0.295083, 0.301917, 0.30533, 0.271506, 0.271506, 0.196879, 0.200174, 0.191378, 0.295083, 0.298791, 0.301917, 0.301917, 0.298791, 0.179055, 0.147574, 0.216401, 0.222385, 0.185198, 0.18812, 0.161087, 0.164327, 0.196879, 0.139895, 0.21291, 0.222385, 0.229226, 0.295083, 0.268042, 0.268042, 0.26085, 0.271506, 0.36309, 0.349426, 0.257454, 0.318242, 0.30533, 0.243554, 0.158265, 0.191378, 0.196879, 0.232838, 0.232838, 0.185198, 0.247041, 0.167087, 0.284882, 0.31487, 0.31487, 0.418646, 0.414856, 0.414856, 0.41194, 0.398279, 0.30533, 0.384043, 0.332115, 0.387226, 0.450668, 0.517562, 0.5017, 0.509769, 0.494003, 0.4292, 0.505461, 0.480142, 0.480142, 0.444081, 0.40511, 0.41194, 0.332115, 0.339168, 0.26085, 0.25406, 0.17593, 0.278302, 0.284882, 0.359901, 0.390993, 0.390993, 0.352862, 0.356642, 0.278302, 0.278302, 0.264545, 0.298791, 0.247041, 0.318242, 0.324872, 0.301917, 0.301917, 0.318242, 0.288399, 0.346032, 0.321458, 0.398279, 0.36309, 0.324872, 0.295083, 0.247041, 0.206376, 0.275179], '')</t>
  </si>
  <si>
    <t>[307, 458, 459, 460, 463]</t>
  </si>
  <si>
    <t xml:space="preserve">F5RRN5|F5RRN5_9ENTR MFS family major facilitator transporter, glycerol-3-phosphate:cation symporter OS=Enterobacter hormaechei ATCC 49162 </t>
  </si>
  <si>
    <t>([0.040537, 0.056825, 0.092881, 0.120615, 0.102787, 0.147574, 0.081712, 0.10481, 0.092881, 0.116183, 0.066181, 0.100716, 0.109221, 0.051831, 0.050641, 0.044297, 0.055536, 0.028107, 0.019401, 0.014075, 0.012727, 0.012727, 0.008409, 0.00558, 0.00558, 0.004431, 0.003671, 0.003607, 0.002366, 0.001808, 0.001155, 0.001709, 0.001709, 0.002529, 0.003512, 0.00231, 0.002349, 0.002078, 0.002529, 0.00316, 0.004646, 0.004835, 0.004899, 0.004921, 0.006078, 0.005932, 0.008804, 0.00777, 0.009096, 0.013613, 0.025762, 0.067594, 0.066181, 0.033407, 0.032677, 0.018415, 0.021816, 0.016257, 0.021381, 0.015078, 0.009977, 0.006142, 0.004247, 0.005932, 0.005683, 0.006482, 0.004775, 0.004646, 0.006039, 0.004899, 0.003757, 0.003671, 0.00359, 0.002529, 0.002727, 0.002662, 0.003821, 0.005318, 0.005932, 0.006039, 0.007315, 0.01227, 0.01204, 0.010672, 0.008075, 0.013265, 0.009294, 0.015344, 0.009483, 0.006533, 0.008895, 0.016826, 0.017138, 0.011669, 0.013437, 0.021381, 0.012727, 0.008002, 0.005223, 0.005318, 0.003461, 0.003804, 0.003864, 0.005503, 0.005872, 0.005223, 0.004611, 0.003924, 0.003555, 0.003555, 0.003555, 0.002976, 0.002512, 0.001743, 0.002396, 0.002662, 0.001675, 0.00155, 0.002366, 0.003512, 0.002581, 0.00389, 0.00359, 0.003804, 0.00316, 0.00359, 0.004358, 0.004899, 0.005378, 0.004483, 0.006421, 0.008156, 0.008525, 0.006567, 0.009483, 0.009096, 0.011106, 0.024826, 0.056825, 0.05306, 0.05306, 0.05306, 0.027463, 0.027463, 0.013437, 0.011669, 0.017447, 0.022667, 0.018106, 0.030611, 0.064632, 0.036378, 0.045352, 0.083462, 0.129801, 0.069024, 0.034068, 0.038042, 0.022306, 0.014586, 0.010221, 0.010131, 0.013437, 0.018787, 0.018787, 0.018415, 0.031287, 0.015078, 0.014315, 0.01078, 0.011106, 0.009187, 0.013016, 0.009865, 0.008075, 0.006533, 0.008276, 0.012727, 0.011106, 0.009483, 0.010926, 0.009865, 0.007555, 0.007555, 0.008723, 0.006988, 0.006533, 0.004899, 0.005734, 0.004358, 0.005734, 0.004247, 0.004646, 0.004899, 0.005799, 0.007555, 0.011518, 0.014586, 0.010372, 0.010372, 0.010372, 0.014075, 0.030611, 0.030611, 0.038858, 0.042364, 0.046336, 0.100716, 0.170161, 0.247041, 0.366687, 0.308712, 0.436924, 0.335645, 0.288399, 0.301917, 0.284882, 0.288399, 0.298791, 0.374039, 0.335645, 0.444081, 0.311707, 0.291804, 0.36309, 0.374039, 0.384043, 0.370445, 0.271506, 0.291804, 0.275179, 0.147574, 0.139895, 0.067594, 0.127496, 0.164327, 0.182256, 0.088832, 0.042364, 0.020876, 0.01227, 0.009187, 0.009187, 0.009015, 0.006894, 0.004835, 0.003757, 0.002555, 0.002761, 0.002623, 0.002014, 0.001533, 0.00231, 0.002482, 0.002976, 0.002078, 0.002078, 0.001967, 0.002117, 0.00283, 0.003924, 0.003924, 0.003821, 0.003276, 0.004388, 0.005799, 0.008723, 0.008002, 0.011669, 0.011669, 0.023534, 0.020876, 0.021381, 0.022667, 0.022667, 0.031287, 0.06184, 0.043307, 0.023963, 0.048328, 0.033407, 0.015078, 0.030611, 0.034068, 0.049374, 0.049374, 0.019401, 0.01078, 0.018415, 0.015078, 0.013437, 0.009096, 0.011518, 0.017138, 0.009977, 0.01204, 0.011106, 0.01227, 0.015078, 0.013437, 0.007555, 0.009728, 0.018106, 0.016826, 0.029376, 0.029376, 0.035586, 0.054297, 0.111485, 0.056825, 0.036378, 0.028695, 0.034884, 0.033407, 0.032677, 0.030003, 0.016257, 0.009728, 0.008895, 0.006619, 0.009294, 0.016528, 0.009294, 0.006567, 0.004513, 0.003757, 0.004135, 0.00246, 0.002555, 0.002435, 0.002327, 0.00246, 0.003053, 0.00359, 0.003555, 0.00316, 0.003512, 0.003246, 0.002976, 0.00316, 0.0028, 0.0028, 0.001808, 0.001687, 0.001778, 0.001623, 0.002057, 0.002078, 0.003366, 0.003177, 0.002336, 0.002435, 0.003177, 0.003212, 0.002662, 0.002688, 0.002688, 0.003727, 0.004611, 0.006988, 0.006533, 0.009865, 0.011342, 0.018415, 0.032017, 0.054297, 0.098513, 0.074921, 0.066181, 0.060549, 0.037156, 0.043307, 0.088832, 0.043307, 0.026892, 0.026892, 0.016528, 0.011518, 0.010131, 0.010926, 0.010926, 0.007422, 0.007177, 0.006482, 0.00558, 0.007031, 0.004899, 0.004899, 0.005734, 0.004315, 0.003079, 0.004775, 0.004775, 0.003671, 0.004976, 0.005683, 0.006421, 0.009977, 0.009096, 0.005734, 0.005799, 0.004513, 0.004577, 0.004135, 0.002881, 0.003366, 0.002606, 0.003727, 0.003014, 0.00283, 0.003246, 0.003177, 0.002117, 0.001855, 0.001709, 0.001936, 0.001623, 0.001155, 0.001103, 0.00152, 0.002512, 0.002503, 0.003555, 0.004976, 0.006374, 0.008002, 0.007877, 0.00777, 0.006482, 0.008624, 0.007091, 0.007031, 0.009977, 0.017138, 0.037156, 0.102787], '')</t>
  </si>
  <si>
    <t xml:space="preserve">F5RRN6|F5RRN6_9ENTR MFS family major facilitator transporter, hexose phosphate:cation symporter OS=Enterobacter hormaechei ATCC 49162 </t>
  </si>
  <si>
    <t>([0.019401, 0.031287, 0.016826, 0.025762, 0.015694, 0.026338, 0.016826, 0.023534, 0.018106, 0.024826, 0.034884, 0.054297, 0.067594, 0.040537, 0.03976, 0.078022, 0.085092, 0.032017, 0.034884, 0.034884, 0.033407, 0.014315, 0.008895, 0.009483, 0.006988, 0.006194, 0.00407, 0.005503, 0.003727, 0.003478, 0.003431, 0.002623, 0.001778, 0.001597, 0.001687, 0.002705, 0.002688, 0.002555, 0.002555, 0.003366, 0.002349, 0.002035, 0.003079, 0.004388, 0.005734, 0.006078, 0.006894, 0.009977, 0.010221, 0.010509, 0.017797, 0.010509, 0.014075, 0.018415, 0.034068, 0.073402, 0.035586, 0.034068, 0.021816, 0.026892, 0.024393, 0.025316, 0.033407, 0.014783, 0.013613, 0.008624, 0.011106, 0.010509, 0.010509, 0.007877, 0.01204, 0.012491, 0.021816, 0.014783, 0.014075, 0.013437, 0.008002, 0.007555, 0.006619, 0.008525, 0.012491, 0.013016, 0.023534, 0.024826, 0.059222, 0.066181, 0.05306, 0.026892, 0.067594, 0.028695, 0.031287, 0.017797, 0.010372, 0.007091, 0.009096, 0.010131, 0.007091, 0.008409, 0.009865, 0.008002, 0.007555, 0.005011, 0.004899, 0.004135, 0.003924, 0.003246, 0.003079, 0.00389, 0.005223, 0.004689, 0.005503, 0.006567, 0.006533, 0.005992, 0.006039, 0.004976, 0.004247, 0.004976, 0.004208, 0.003701, 0.004414, 0.003298, 0.004775, 0.004775, 0.003821, 0.002662, 0.003461, 0.003461, 0.00407, 0.00407, 0.004135, 0.005086, 0.004247, 0.005734, 0.006194, 0.008723, 0.011342, 0.011903, 0.016021, 0.032677, 0.034884, 0.049374, 0.11371, 0.122885, 0.129801, 0.236433, 0.366687, 0.349426, 0.349426, 0.236433, 0.15284, 0.15284, 0.116183, 0.096677, 0.10481, 0.109221, 0.106997, 0.098513, 0.173081, 0.092881, 0.094817, 0.164327, 0.125101, 0.102787, 0.076542, 0.056825, 0.056825, 0.033407, 0.025762, 0.015344, 0.013821, 0.022667, 0.018106, 0.026338, 0.025316, 0.013821, 0.011903, 0.013265, 0.013613, 0.01227, 0.013821, 0.009187, 0.009187, 0.008895, 0.005932, 0.004976, 0.003864, 0.004247, 0.005223, 0.004414, 0.004431, 0.005734, 0.004247, 0.003607, 0.002727, 0.003821, 0.003555, 0.00389, 0.003757, 0.002727, 0.0028, 0.002581, 0.003512, 0.003461, 0.004208, 0.006039, 0.009096, 0.018415, 0.015344, 0.00962, 0.015078, 0.014586, 0.018106, 0.032017, 0.045352, 0.085092, 0.098513, 0.116183, 0.098513, 0.098513, 0.191378, 0.209395, 0.219301, 0.21291, 0.239899, 0.247041, 0.268042, 0.236433, 0.232838, 0.25031, 0.380708, 0.401658, 0.529623, 0.553315, 0.497853, 0.538167, 0.505461, 0.380708, 0.490133, 0.517562, 0.384043, 0.284882, 0.284882, 0.278302, 0.203355, 0.102787, 0.088832, 0.088832, 0.088832, 0.044297, 0.021381, 0.011342, 0.007091, 0.004899, 0.003757, 0.002976, 0.002976, 0.00316, 0.003053, 0.001906, 0.001808, 0.001967, 0.001872, 0.001335, 0.001786, 0.001623, 0.002349, 0.001572, 0.001597, 0.001623, 0.001533, 0.002211, 0.003109, 0.003298, 0.003341, 0.003555, 0.003555, 0.003671, 0.003757, 0.003757, 0.005503, 0.005503, 0.007495, 0.010131, 0.017447, 0.011342, 0.016528, 0.009728, 0.017447, 0.015694, 0.008723, 0.014075, 0.009096, 0.005734, 0.008156, 0.008895, 0.010221, 0.016257, 0.009728, 0.006701, 0.009865, 0.010372, 0.010672, 0.007495, 0.005683, 0.005249, 0.005086, 0.004247, 0.005872, 0.006039, 0.004414, 0.005734, 0.005799, 0.008075, 0.013613, 0.01204, 0.014783, 0.009187, 0.007877, 0.009728, 0.010509, 0.00777, 0.006533, 0.006421, 0.00777, 0.007315, 0.005223, 0.004921, 0.005932, 0.006194, 0.004208, 0.005683, 0.004899, 0.003341, 0.003405, 0.003366, 0.00283, 0.003246, 0.004577, 0.006039, 0.004736, 0.004431, 0.00407, 0.003298, 0.003924, 0.004414, 0.004388, 0.004135, 0.004976, 0.004135, 0.003924, 0.003727, 0.002688, 0.002705, 0.002606, 0.002529, 0.00292, 0.003461, 0.002503, 0.001675, 0.001112, 0.001623, 0.001675, 0.002155, 0.002623, 0.002396, 0.002396, 0.00231, 0.002606, 0.003405, 0.004689, 0.004775, 0.006374, 0.006194, 0.008075, 0.011106, 0.009483, 0.008895, 0.008624, 0.008409, 0.013265, 0.023963, 0.025762, 0.020165, 0.020165, 0.013821, 0.01227, 0.008002, 0.013265, 0.022306, 0.017797, 0.009483, 0.008075, 0.009483, 0.009728, 0.009728, 0.00777, 0.009015, 0.007031, 0.004976, 0.006194, 0.006421, 0.006421, 0.006421, 0.011518, 0.008804, 0.008409, 0.012491, 0.013265, 0.014075, 0.012727, 0.009015, 0.013016, 0.016021, 0.016528, 0.014586, 0.011903, 0.016257, 0.009865, 0.013613, 0.019401, 0.019109, 0.014075, 0.008804, 0.008409, 0.006078, 0.006142, 0.007091, 0.005249, 0.006142, 0.005223, 0.004483, 0.004513, 0.004577, 0.003671, 0.002555, 0.004161, 0.00515, 0.006142, 0.008804, 0.005799, 0.006894, 0.008409, 0.01078, 0.021381, 0.022667, 0.024826, 0.056825, 0.094817, 0.094817, 0.129801, 0.10481, 0.11371, 0.158265, 0.179055, 0.243554, 0.349426, 0.298791, 0.236433, 0.194234, 0.161087, 0.318242, 0.271506], '')</t>
  </si>
  <si>
    <t>[232, 233, 235, 236, 239]</t>
  </si>
  <si>
    <t xml:space="preserve">F5RRN7|F5RRN7_9ENTR Alpha/beta hydrolase OS=Enterobacter hormaechei ATCC 49162 </t>
  </si>
  <si>
    <t>([0.025316, 0.018787, 0.018787, 0.021381, 0.016826, 0.018787, 0.024826, 0.040537, 0.043307, 0.041405, 0.043307, 0.047319, 0.083462, 0.067594, 0.078022, 0.076542, 0.069024, 0.069024, 0.132295, 0.194234, 0.15284, 0.236433, 0.308712, 0.243554, 0.281712, 0.257454, 0.288399, 0.194234, 0.196879, 0.170161, 0.206376, 0.236433, 0.167087, 0.158265, 0.102787, 0.088832, 0.086953, 0.164327, 0.173081, 0.167087, 0.194234, 0.194234, 0.185198, 0.144935, 0.216401, 0.125101, 0.137348, 0.147574, 0.179055, 0.15284, 0.236433, 0.257454, 0.257454, 0.398279, 0.408655, 0.525368, 0.529623, 0.538167, 0.454136, 0.377384, 0.284882, 0.209395, 0.284882, 0.278302, 0.321458, 0.366687, 0.356642, 0.359901, 0.318242, 0.380708, 0.387226, 0.257454, 0.247041, 0.247041, 0.219301, 0.134866, 0.137348, 0.11371, 0.067594, 0.098513, 0.120615, 0.179055, 0.222385, 0.137348, 0.142424, 0.100716, 0.054297, 0.090864, 0.164327, 0.200174, 0.209395, 0.132295, 0.219301, 0.120615, 0.076542, 0.073402, 0.122885, 0.122885, 0.142424, 0.239899, 0.26085, 0.291804, 0.200174, 0.209395, 0.21291, 0.21291, 0.179055, 0.271506, 0.308712, 0.203355, 0.173081, 0.173081, 0.268042, 0.271506, 0.374039, 0.42561, 0.349426, 0.275179, 0.271506, 0.275179, 0.173081, 0.158265, 0.116183, 0.200174, 0.191378, 0.222385, 0.222385, 0.268042, 0.182256, 0.173081, 0.243554, 0.268042, 0.26085, 0.247041, 0.243554, 0.200174, 0.155435, 0.196879, 0.278302, 0.281712, 0.18812, 0.232838, 0.158265, 0.167087, 0.090864, 0.10481, 0.15008, 0.155435, 0.15284, 0.239899, 0.247041, 0.170161, 0.125101, 0.090864, 0.060549, 0.066181, 0.102787, 0.096677, 0.11371, 0.066181, 0.073402, 0.134866, 0.090864, 0.139895, 0.15284, 0.243554, 0.216401, 0.15284, 0.170161, 0.225814, 0.137348, 0.134866, 0.144935, 0.209395, 0.268042, 0.232838, 0.139895, 0.127496, 0.203355, 0.219301, 0.222385, 0.203355, 0.139895, 0.225814, 0.200174, 0.243554, 0.243554, 0.164327, 0.222385, 0.203355, 0.129801, 0.216401, 0.209395, 0.288399, 0.281712, 0.182256, 0.191378, 0.25406, 0.243554, 0.26085, 0.147574, 0.216401, 0.247041, 0.328603, 0.232838, 0.281712, 0.271506, 0.17593, 0.196879, 0.203355, 0.15284, 0.167087, 0.132295, 0.134866, 0.078022, 0.083462, 0.15284, 0.236433, 0.291804, 0.291804, 0.275179, 0.352862, 0.352862, 0.264545, 0.219301, 0.21291, 0.209395, 0.209395, 0.281712, 0.268042, 0.18812, 0.147574, 0.225814, 0.206376, 0.132295, 0.120615, 0.11371, 0.111485, 0.129801, 0.076542, 0.051831, 0.027463, 0.036378, 0.0198, 0.028695, 0.037156, 0.044297, 0.03976, 0.028695, 0.040537, 0.045352, 0.045352, 0.051831, 0.034884, 0.028107, 0.048328, 0.094817, 0.090864, 0.090864, 0.083462, 0.127496, 0.15284, 0.164327, 0.15008, 0.247041, 0.257454, 0.170161, 0.216401, 0.243554, 0.318242, 0.308712, 0.284882, 0.36309, 0.436924, 0.494003, 0.5017, 0.5017, 0.509769, 0.41194, 0.374039, 0.311707, 0.229226, 0.25406, 0.339168, 0.356642, 0.36309, 0.321458, 0.398279, 0.4292, 0.311707, 0.311707, 0.298791, 0.356642, 0.359901, 0.288399, 0.219301, 0.31487, 0.21291, 0.209395, 0.31487, 0.295083, 0.342579, 0.422041, 0.390993, 0.422041, 0.418646, 0.359901, 0.40511, 0.418646, 0.447574, 0.505461, 0.486429, 0.377384, 0.414856, 0.42561, 0.476583, 0.465241, 0.366687, 0.476583, 0.461924, 0.366687, 0.433034, 0.401658, 0.40511, 0.418646, 0.370445, 0.328603, 0.366687, 0.321458, 0.281712, 0.203355, 0.209395, 0.158265, 0.295083], '')</t>
  </si>
  <si>
    <t>[55, 56, 57, 275, 276, 277, 310]</t>
  </si>
  <si>
    <t xml:space="preserve">F5RRN8|F5RRN8_9ENTR Uncharacterized protein OS=Enterobacter hormaechei ATCC 49162 </t>
  </si>
  <si>
    <t>([0.004513, 0.004358, 0.003431, 0.003366, 0.003276, 0.004247, 0.003478, 0.004358, 0.004135, 0.003727, 0.004611, 0.005249, 0.006701, 0.009977, 0.015344, 0.018787, 0.026892, 0.019109, 0.018106, 0.030611, 0.021381, 0.032677, 0.058088, 0.116183, 0.102787, 0.155435, 0.088832, 0.182256, 0.21291, 0.247041, 0.374039, 0.288399, 0.30533, 0.295083, 0.25406, 0.167087, 0.179055, 0.216401, 0.191378, 0.194234, 0.196879, 0.298791, 0.328603, 0.31487, 0.332115, 0.444081, 0.321458, 0.318242, 0.30533, 0.17593, 0.134866, 0.125101, 0.185198, 0.194234, 0.206376, 0.264545, 0.328603, 0.31487, 0.209395, 0.339168, 0.352862, 0.318242, 0.275179, 0.25406, 0.182256, 0.100716, 0.050641, 0.059222, 0.051831, 0.056825, 0.067594, 0.085092, 0.040537, 0.025762, 0.023534, 0.022306, 0.020165, 0.026892, 0.030003, 0.060549, 0.031287, 0.028107, 0.037156, 0.022667, 0.012491, 0.018106, 0.023534, 0.023087, 0.040537, 0.085092, 0.064632, 0.100716, 0.081712, 0.120615, 0.15284, 0.170161, 0.098513, 0.106997, 0.10481, 0.078022, 0.074921, 0.074921, 0.073402, 0.038858, 0.0704, 0.076542, 0.081712, 0.054297, 0.078022, 0.078022, 0.088832, 0.085092, 0.096677, 0.18812, 0.229226, 0.291804, 0.271506, 0.384043, 0.288399, 0.288399, 0.291804, 0.17593, 0.278302, 0.196879, 0.278302, 0.206376, 0.308712, 0.31487, 0.339168, 0.268042, 0.18812, 0.200174, 0.257454, 0.26085, 0.232838, 0.155435, 0.0704, 0.036378, 0.019401, 0.032017, 0.022667, 0.020522, 0.032017, 0.022306, 0.031287, 0.023087, 0.038858, 0.022667, 0.013613, 0.0198], '')</t>
  </si>
  <si>
    <t xml:space="preserve">F5RRN9|F5RRN9_9ENTR HTH lysR-type domain-containing protein OS=Enterobacter hormaechei ATCC 49162 </t>
  </si>
  <si>
    <t>([0.41194, 0.298791, 0.384043, 0.408655, 0.30533, 0.335645, 0.366687, 0.295083, 0.328603, 0.271506, 0.191378, 0.142424, 0.142424, 0.100716, 0.100716, 0.100716, 0.100716, 0.100716, 0.170161, 0.098513, 0.090864, 0.081712, 0.11371, 0.081712, 0.090864, 0.15284, 0.100716, 0.096677, 0.137348, 0.134866, 0.203355, 0.339168, 0.454136, 0.401658, 0.472492, 0.5017, 0.497853, 0.398279, 0.476583, 0.384043, 0.414856, 0.4292, 0.401658, 0.36309, 0.311707, 0.295083, 0.295083, 0.374039, 0.301917, 0.222385, 0.216401, 0.209395, 0.179055, 0.15284, 0.229226, 0.236433, 0.17593, 0.170161, 0.179055, 0.182256, 0.268042, 0.31487, 0.30533, 0.328603, 0.366687, 0.370445, 0.308712, 0.243554, 0.243554, 0.288399, 0.40511, 0.40511, 0.31487, 0.239899, 0.232838, 0.236433, 0.147574, 0.200174, 0.200174, 0.200174, 0.194234, 0.196879, 0.229226, 0.264545, 0.271506, 0.295083, 0.366687, 0.447574, 0.521092, 0.51388, 0.461924, 0.444081, 0.352862, 0.444081, 0.440853, 0.447574, 0.4292, 0.534167, 0.447574, 0.465241, 0.433034, 0.447574, 0.346032, 0.247041, 0.225814, 0.25406, 0.191378, 0.203355, 0.194234, 0.196879, 0.132295, 0.203355, 0.200174, 0.26085, 0.271506, 0.324872, 0.324872, 0.335645, 0.339168, 0.356642, 0.356642, 0.468512, 0.486429, 0.604312, 0.622677, 0.608892, 0.557691, 0.613573, 0.608892, 0.509769, 0.422041, 0.51388, 0.5017, 0.42561, 0.450668, 0.4292, 0.468512, 0.436924, 0.349426, 0.352862, 0.335645, 0.26085, 0.185198, 0.161087, 0.155435, 0.236433, 0.225814, 0.232838, 0.26085, 0.25406, 0.328603, 0.418646, 0.422041, 0.339168, 0.359901, 0.370445, 0.291804, 0.278302, 0.196879, 0.21291, 0.134866, 0.209395, 0.284882, 0.394753, 0.318242, 0.243554, 0.155435, 0.139895, 0.118441, 0.139895, 0.134866, 0.086953, 0.076542, 0.086953, 0.122885, 0.167087, 0.10481, 0.158265, 0.17593, 0.271506, 0.271506, 0.349426, 0.268042, 0.268042, 0.247041, 0.236433, 0.30533, 0.398279, 0.346032, 0.40511, 0.295083, 0.194234, 0.173081, 0.098513, 0.079919, 0.090864, 0.090864, 0.120615, 0.132295, 0.142424, 0.144935, 0.11371, 0.0704, 0.118441, 0.102787, 0.055536, 0.100716, 0.100716, 0.056825, 0.047319, 0.041405, 0.069024, 0.081712, 0.142424, 0.236433, 0.275179, 0.200174, 0.196879, 0.219301, 0.137348, 0.111485, 0.122885, 0.236433, 0.324872, 0.324872, 0.324872, 0.339168, 0.26085, 0.236433, 0.236433, 0.335645, 0.321458, 0.236433, 0.284882, 0.284882, 0.281712, 0.243554, 0.318242, 0.219301, 0.196879, 0.206376, 0.144935, 0.155435, 0.139895, 0.129801, 0.120615, 0.069024, 0.11371, 0.085092, 0.106997, 0.173081, 0.18812, 0.191378, 0.194234, 0.134866, 0.083462, 0.081712, 0.092881, 0.056825, 0.111485, 0.134866, 0.206376, 0.295083, 0.236433, 0.222385, 0.222385, 0.158265, 0.26085, 0.179055, 0.291804, 0.203355, 0.127496, 0.102787, 0.086953, 0.139895, 0.219301, 0.229226, 0.243554, 0.239899, 0.332115, 0.321458, 0.328603, 0.332115, 0.243554, 0.196879, 0.21291, 0.18812, 0.275179, 0.271506, 0.25031, 0.173081, 0.15284, 0.222385, 0.243554, 0.268042, 0.236433, 0.216401, 0.275179, 0.236433, 0.194234, 0.15284, 0.127496, 0.086953, 0.055536, 0.085092, 0.137348], '')</t>
  </si>
  <si>
    <t>[35, 88, 89, 97, 123, 124, 125, 126, 127, 128, 129, 131, 132]</t>
  </si>
  <si>
    <t xml:space="preserve">F5RRP0|F5RRP0_9ENTR Uncharacterized protein OS=Enterobacter hormaechei ATCC 49162 </t>
  </si>
  <si>
    <t>([0.030003, 0.06312, 0.040537, 0.055536, 0.086953, 0.120615, 0.066181, 0.083462, 0.111485, 0.132295, 0.164327, 0.10481, 0.11371, 0.116183, 0.074921, 0.118441, 0.158265, 0.236433, 0.311707, 0.328603, 0.275179, 0.380708, 0.278302, 0.278302, 0.295083, 0.216401, 0.219301, 0.342579, 0.359901, 0.352862, 0.295083, 0.298791, 0.422041, 0.335645, 0.264545, 0.352862, 0.281712, 0.278302, 0.247041, 0.139895, 0.139895, 0.200174, 0.139895, 0.200174, 0.288399, 0.203355, 0.239899, 0.127496, 0.083462, 0.081712, 0.078022, 0.120615, 0.090864, 0.090864, 0.137348, 0.173081, 0.090864, 0.139895, 0.139895, 0.086953, 0.155435, 0.15284, 0.10481, 0.10481, 0.106997, 0.085092, 0.142424, 0.10481, 0.18812, 0.239899, 0.243554, 0.17593, 0.111485, 0.129801, 0.064632, 0.044297, 0.058088, 0.109221, 0.127496, 0.083462, 0.161087, 0.17593, 0.161087, 0.229226, 0.301917, 0.225814, 0.278302, 0.275179, 0.349426, 0.370445, 0.301917, 0.21291, 0.295083, 0.295083, 0.291804, 0.398279, 0.394753, 0.394753, 0.339168, 0.339168, 0.394753, 0.384043, 0.384043, 0.31487, 0.308712, 0.321458, 0.321458, 0.288399, 0.288399, 0.182256, 0.161087, 0.243554, 0.328603, 0.332115, 0.328603, 0.349426, 0.328603, 0.377384, 0.342579, 0.394753, 0.339168, 0.342579, 0.31487, 0.26085, 0.349426, 0.298791], '')</t>
  </si>
  <si>
    <t xml:space="preserve">F5RRP1|F5RRP1_9ENTR 4-oxalocrotonate tautomerase OS=Enterobacter hormaechei ATCC 49162 </t>
  </si>
  <si>
    <t>([0.557691, 0.450668, 0.472492, 0.384043, 0.4292, 0.465241, 0.497853, 0.42561, 0.450668, 0.370445, 0.374039, 0.346032, 0.346032, 0.418646, 0.398279, 0.422041, 0.433034, 0.40511, 0.422041, 0.339168, 0.332115, 0.394753, 0.390993, 0.394753, 0.414856, 0.349426, 0.288399, 0.278302, 0.356642, 0.288399, 0.356642, 0.401658, 0.454136, 0.450668, 0.377384, 0.346032, 0.352862, 0.324872, 0.352862, 0.271506, 0.342579, 0.335645, 0.346032, 0.42561, 0.422041, 0.486429, 0.444081, 0.534167, 0.472492, 0.458154, 0.529623, 0.545602, 0.505461, 0.497853, 0.51388, 0.505461, 0.541878, 0.541878, 0.553315, 0.529623, 0.59508, 0.58069, 0.553315, 0.529623, 0.494003, 0.476583, 0.433034, 0.59508], '')</t>
  </si>
  <si>
    <t>[0, 47, 50, 51, 52, 54, 55, 56, 57, 58, 59, 60, 61, 62, 63, 67]</t>
  </si>
  <si>
    <t xml:space="preserve">F5RRP2|F5RRP2_9ENTR HAD-superfamily hydrolase OS=Enterobacter hormaechei ATCC 49162 </t>
  </si>
  <si>
    <t>([0.066181, 0.100716, 0.137348, 0.090864, 0.06312, 0.094817, 0.067594, 0.085092, 0.10481, 0.100716, 0.06184, 0.079919, 0.041405, 0.024393, 0.025762, 0.016257, 0.010221, 0.012727, 0.021816, 0.023087, 0.036378, 0.040537, 0.043307, 0.046336, 0.076542, 0.118441, 0.066181, 0.116183, 0.11371, 0.069024, 0.069024, 0.129801, 0.127496, 0.125101, 0.191378, 0.194234, 0.301917, 0.359901, 0.418646, 0.422041, 0.414856, 0.339168, 0.356642, 0.339168, 0.332115, 0.332115, 0.257454, 0.349426, 0.328603, 0.335645, 0.332115, 0.308712, 0.194234, 0.203355, 0.311707, 0.239899, 0.268042, 0.264545, 0.243554, 0.275179, 0.271506, 0.229226, 0.30533, 0.194234, 0.196879, 0.18812, 0.191378, 0.271506, 0.26085, 0.18812, 0.106997, 0.173081, 0.222385, 0.268042, 0.185198, 0.182256, 0.232838, 0.17593, 0.155435, 0.21291, 0.15008, 0.125101, 0.134866, 0.088832, 0.142424, 0.106997], '')</t>
  </si>
  <si>
    <t xml:space="preserve">F5RRP3|F5RRP3_9ENTR MFS family major facilitator transporter OS=Enterobacter hormaechei ATCC 49162 </t>
  </si>
  <si>
    <t>([0.179055, 0.078022, 0.111485, 0.137348, 0.066181, 0.035586, 0.033407, 0.020876, 0.011903, 0.008804, 0.007259, 0.007422, 0.004899, 0.004899, 0.004689, 0.004208, 0.004414, 0.004208, 0.003298, 0.003246, 0.00389, 0.004135, 0.004135, 0.003555, 0.003924, 0.004315, 0.005872, 0.004775, 0.004736, 0.007495, 0.014075, 0.012727, 0.012727, 0.029376, 0.030003, 0.015078, 0.036378, 0.032677, 0.0704, 0.137348, 0.125101, 0.088832, 0.043307, 0.086953, 0.078022, 0.067594, 0.067594, 0.066181, 0.066181, 0.06184, 0.043307, 0.018787, 0.023087, 0.029376, 0.019109, 0.011106, 0.019109, 0.014315, 0.009187, 0.005932, 0.004736, 0.004736, 0.004247, 0.003607, 0.002581, 0.003177, 0.003212, 0.003212, 0.002761, 0.00389, 0.00558, 0.006533, 0.006421, 0.005932, 0.004315, 0.003804, 0.003757, 0.00389, 0.003478, 0.003701, 0.003963, 0.003298, 0.002529, 0.003276, 0.005086, 0.00543, 0.004577, 0.003821, 0.004315, 0.005011, 0.003864, 0.003821, 0.00389, 0.003804, 0.00515, 0.006039, 0.005623, 0.005623, 0.005318, 0.006039, 0.008156, 0.008895, 0.008895, 0.012491, 0.010372, 0.006619, 0.007555, 0.009294, 0.010926, 0.010926, 0.006482, 0.006194, 0.00543, 0.004414, 0.004388, 0.004414, 0.004577, 0.006619, 0.008276, 0.006421, 0.006482, 0.005249, 0.005249, 0.008276, 0.007031, 0.008525, 0.008276, 0.006533, 0.006482, 0.005683, 0.005683, 0.009187, 0.013821, 0.009977, 0.009096, 0.008409, 0.008409, 0.009728, 0.006988, 0.008002, 0.009096, 0.009015, 0.010926, 0.010926, 0.005992, 0.006795, 0.005011, 0.008075, 0.009015, 0.008895, 0.011106, 0.008409, 0.00543, 0.005503, 0.005378, 0.006988, 0.006894, 0.006894, 0.004976, 0.006619, 0.007031, 0.006988, 0.00515, 0.00389, 0.003607, 0.004577, 0.003997, 0.004513, 0.003014, 0.003821, 0.003053, 0.001906, 0.002482, 0.002349, 0.001709, 0.002555, 0.001692, 0.002688, 0.002117, 0.002035, 0.001434, 0.001541, 0.001855, 0.002035, 0.00283, 0.003924, 0.004835, 0.005503, 0.005503, 0.00543, 0.005503, 0.004976, 0.007645, 0.007555, 0.008409, 0.01204, 0.01204, 0.014315, 0.008895, 0.013016, 0.023087, 0.038042, 0.033407, 0.016257, 0.018106, 0.017447, 0.009865, 0.006374, 0.006374, 0.006245, 0.00962, 0.006482, 0.006421, 0.005249, 0.004646, 0.006894, 0.005799, 0.005799, 0.004775, 0.005932, 0.004976, 0.003341, 0.003512, 0.002366, 0.002349, 0.003461, 0.003727, 0.003924, 0.003997, 0.00407, 0.004835, 0.004736, 0.006701, 0.006619, 0.00543, 0.006988, 0.006988, 0.007031, 0.004899, 0.005318, 0.006701, 0.006701, 0.008156, 0.00543, 0.004976, 0.00558, 0.00359, 0.003298, 0.003109, 0.003757, 0.003804, 0.002529, 0.002155, 0.00225, 0.003366, 0.003079, 0.002194, 0.002194, 0.002503, 0.002705, 0.002727, 0.001675, 0.002117, 0.002761, 0.002727, 0.003079, 0.003963, 0.003963, 0.004135, 0.004483, 0.005011, 0.00359, 0.004976, 0.004431, 0.003177, 0.002117, 0.00231, 0.002688, 0.002327, 0.001687, 0.001541, 0.00155, 0.00146, 0.000893, 0.000876, 0.000893, 0.001383, 0.001374, 0.001967, 0.001808, 0.001692, 0.001692, 0.002211, 0.001872, 0.001743, 0.001743, 0.001602, 0.002512, 0.00292, 0.0028, 0.00283, 0.003177, 0.003246, 0.004835, 0.005318, 0.004611, 0.004976, 0.004976, 0.005011, 0.003607, 0.00243, 0.002581, 0.002606, 0.001936, 0.002349, 0.003431, 0.003512, 0.004161, 0.00283, 0.003014, 0.003014, 0.003366, 0.004646, 0.006795, 0.006894, 0.007877, 0.005872, 0.008624, 0.007422, 0.007259, 0.009294, 0.010131, 0.009187, 0.006795, 0.011106, 0.006567, 0.004161, 0.005992, 0.008156, 0.010221, 0.006567, 0.008075, 0.006374, 0.005734, 0.004646, 0.004577, 0.00407, 0.006194, 0.004835, 0.004208, 0.003607, 0.003246, 0.004483, 0.005503, 0.004689, 0.004646, 0.006039, 0.010926, 0.006988, 0.004736, 0.003924, 0.003963, 0.003177, 0.00389, 0.00389, 0.004431, 0.003924, 0.003607, 0.003671, 0.003053, 0.003963, 0.003671, 0.003431, 0.002482, 0.002211, 0.002976, 0.002349, 0.001936, 0.001967, 0.002705, 0.003963, 0.003997, 0.005932, 0.006619, 0.007877, 0.008156, 0.008276, 0.009977, 0.013016, 0.015078, 0.029376, 0.029376, 0.023963, 0.058088, 0.111485, 0.191378, 0.216401, 0.288399, 0.401658, 0.346032, 0.335645, 0.298791, 0.444081, 0.40511, 0.468512, 0.447574], '')</t>
  </si>
  <si>
    <t xml:space="preserve">F5RRP4|F5RRP4_9ENTR Acetyl-CoA acetyltransferase OS=Enterobacter hormaechei ATCC 49162 </t>
  </si>
  <si>
    <t>([0.10481, 0.15008, 0.147574, 0.191378, 0.225814, 0.219301, 0.144935, 0.179055, 0.206376, 0.203355, 0.158265, 0.155435, 0.170161, 0.170161, 0.243554, 0.275179, 0.349426, 0.444081, 0.394753, 0.422041, 0.41194, 0.41194, 0.346032, 0.281712, 0.284882, 0.257454, 0.209395, 0.225814, 0.219301, 0.239899, 0.268042, 0.356642, 0.318242, 0.318242, 0.275179, 0.275179, 0.318242, 0.236433, 0.222385, 0.308712, 0.225814, 0.155435, 0.134866, 0.185198, 0.281712, 0.216401, 0.173081, 0.247041, 0.295083, 0.295083, 0.200174, 0.203355, 0.196879, 0.271506, 0.291804, 0.291804, 0.298791, 0.291804, 0.374039, 0.346032, 0.26085, 0.352862, 0.40511, 0.42561, 0.346032, 0.377384, 0.374039, 0.465241, 0.468512, 0.509769, 0.42561, 0.42561, 0.4292, 0.422041, 0.332115, 0.295083, 0.36309, 0.295083, 0.194234, 0.203355, 0.229226, 0.321458, 0.311707, 0.346032, 0.281712, 0.36309, 0.298791, 0.359901, 0.346032, 0.311707, 0.301917, 0.384043, 0.450668, 0.42561, 0.41194, 0.490133, 0.476583, 0.401658, 0.472492, 0.632174, 0.59917, 0.585406], '')</t>
  </si>
  <si>
    <t>[69, 99, 100, 101]</t>
  </si>
  <si>
    <t xml:space="preserve">F5RRP5|F5RRP5_9ENTR Aldo/keto reductase family oxidoreductase OS=Enterobacter hormaechei ATCC 49162 </t>
  </si>
  <si>
    <t>([0.422041, 0.349426, 0.377384, 0.401658, 0.346032, 0.366687, 0.295083, 0.31487, 0.30533, 0.295083, 0.311707, 0.271506, 0.275179, 0.291804, 0.18812, 0.127496, 0.185198, 0.196879, 0.185198, 0.179055, 0.25406, 0.25406, 0.311707, 0.311707, 0.236433, 0.30533, 0.25031, 0.247041, 0.25031, 0.278302, 0.236433, 0.167087, 0.243554, 0.173081, 0.167087, 0.203355, 0.281712, 0.185198, 0.11371, 0.116183, 0.11371, 0.094817, 0.100716, 0.06184, 0.038858, 0.06312, 0.058088, 0.081712, 0.125101, 0.132295, 0.144935, 0.21291, 0.21291, 0.142424, 0.206376, 0.196879, 0.161087, 0.106997, 0.158265, 0.225814, 0.15284, 0.155435, 0.179055, 0.182256, 0.25406, 0.332115, 0.342579, 0.349426, 0.25031, 0.25031, 0.164327, 0.129801, 0.129801, 0.18812, 0.17593, 0.17593, 0.116183, 0.196879, 0.275179, 0.298791, 0.332115, 0.418646, 0.418646, 0.418646, 0.328603, 0.298791, 0.295083, 0.295083, 0.203355, 0.31487, 0.328603, 0.41194, 0.476583, 0.480142, 0.401658, 0.408655, 0.324872, 0.40511, 0.31487, 0.229226, 0.243554, 0.229226, 0.222385, 0.144935, 0.142424, 0.209395, 0.161087, 0.161087, 0.111485, 0.191378, 0.182256, 0.106997, 0.109221, 0.055536, 0.026892, 0.027463, 0.028107, 0.048328, 0.048328, 0.055536, 0.092881, 0.092881, 0.069024, 0.071867, 0.139895, 0.088832, 0.096677, 0.164327, 0.164327, 0.191378, 0.182256, 0.111485, 0.116183, 0.111485, 0.17593, 0.200174, 0.216401, 0.295083, 0.308712, 0.308712, 0.366687, 0.288399, 0.288399, 0.318242, 0.232838, 0.203355, 0.209395, 0.122885, 0.122885, 0.086953, 0.10481, 0.083462, 0.139895, 0.209395, 0.142424, 0.147574, 0.21291, 0.243554, 0.243554, 0.200174, 0.15008, 0.15008, 0.25406, 0.185198, 0.185198, 0.236433, 0.161087, 0.239899, 0.335645, 0.335645, 0.31487, 0.31487, 0.264545, 0.170161, 0.173081, 0.247041, 0.247041, 0.164327, 0.203355, 0.219301, 0.247041, 0.219301, 0.147574, 0.147574, 0.144935, 0.098513, 0.118441, 0.15284, 0.090864, 0.086953, 0.044297, 0.074921, 0.044297, 0.048328, 0.109221, 0.06312, 0.06184, 0.0704, 0.071867, 0.064632, 0.058088, 0.058088, 0.050641, 0.049374, 0.043307, 0.066181, 0.096677, 0.058088, 0.041405, 0.078022, 0.085092, 0.155435, 0.164327, 0.144935, 0.173081, 0.161087, 0.239899, 0.25031, 0.132295, 0.203355, 0.203355, 0.216401, 0.229226, 0.356642, 0.444081, 0.328603, 0.268042, 0.278302, 0.359901, 0.447574, 0.349426, 0.342579, 0.339168, 0.342579, 0.454136, 0.497853, 0.398279, 0.31487, 0.318242, 0.332115, 0.239899, 0.25031, 0.268042, 0.17593, 0.137348, 0.142424, 0.232838, 0.21291, 0.203355, 0.147574, 0.155435, 0.200174, 0.191378, 0.194234, 0.111485, 0.092881, 0.051831, 0.071867, 0.06312, 0.034884, 0.037156, 0.054297, 0.055536, 0.026892, 0.048328, 0.059222, 0.033407, 0.022667, 0.046336, 0.025762, 0.047319, 0.045352, 0.058088, 0.058088, 0.056825, 0.066181, 0.078022, 0.078022, 0.056825, 0.088832, 0.15284, 0.239899, 0.236433, 0.229226, 0.281712, 0.236433, 0.247041, 0.239899, 0.239899, 0.139895, 0.236433, 0.206376, 0.206376, 0.209395, 0.134866, 0.142424, 0.196879, 0.132295, 0.21291, 0.308712, 0.26085, 0.25406, 0.239899, 0.275179, 0.209395, 0.216401, 0.167087, 0.158265, 0.239899, 0.318242, 0.401658, 0.30533, 0.301917, 0.275179, 0.278302, 0.36309, 0.31487, 0.31487, 0.394753, 0.318242, 0.318242, 0.370445, 0.342579, 0.318242, 0.295083, 0.342579, 0.356642, 0.454136, 0.433034, 0.41194, 0.359901, 0.318242], '')</t>
  </si>
  <si>
    <t xml:space="preserve">F5RRP6|F5RRP6_9ENTR Carboxysome shell protein CsoS3 OS=Enterobacter hormaechei ATCC 49162 </t>
  </si>
  <si>
    <t>([0.014075, 0.008002, 0.011106, 0.007315, 0.009977, 0.007877, 0.008804, 0.011903, 0.016021, 0.013821, 0.017138, 0.014075, 0.023534, 0.028695, 0.031287, 0.016528, 0.017797, 0.026892, 0.059222, 0.098513, 0.094817, 0.085092, 0.182256, 0.185198, 0.311707, 0.236433, 0.268042, 0.298791, 0.278302, 0.18812, 0.275179, 0.30533, 0.366687, 0.36309, 0.275179, 0.243554, 0.318242, 0.271506, 0.25406, 0.206376, 0.185198, 0.278302, 0.239899, 0.18812, 0.134866], '')</t>
  </si>
  <si>
    <t xml:space="preserve">F5RRQ0|F5RRQ0_9ENTR Phenylacetic acid degradation protein PaaD OS=Enterobacter hormaechei ATCC 49162 </t>
  </si>
  <si>
    <t>([0.349426, 0.298791, 0.170161, 0.243554, 0.291804, 0.335645, 0.318242, 0.219301, 0.21291, 0.25406, 0.243554, 0.25031, 0.247041, 0.196879, 0.200174, 0.158265, 0.158265, 0.161087, 0.120615, 0.142424, 0.15008, 0.173081, 0.132295, 0.194234, 0.125101, 0.083462, 0.078022, 0.073402, 0.134866, 0.102787, 0.096677, 0.139895, 0.18812, 0.155435, 0.134866, 0.134866, 0.196879, 0.284882, 0.278302, 0.324872, 0.232838, 0.222385, 0.222385, 0.318242, 0.36309, 0.342579, 0.30533, 0.30533, 0.271506, 0.239899, 0.328603, 0.328603, 0.264545, 0.161087, 0.173081, 0.155435, 0.125101, 0.071867, 0.073402, 0.073402, 0.078022, 0.134866, 0.081712, 0.0704, 0.060549, 0.038042, 0.050641, 0.092881, 0.090864, 0.079919, 0.079919, 0.045352, 0.048328, 0.031287, 0.036378, 0.047319, 0.106997, 0.122885, 0.120615, 0.094817, 0.092881, 0.090864, 0.094817, 0.094817, 0.11371, 0.111485, 0.155435, 0.15284, 0.164327, 0.122885, 0.203355, 0.236433, 0.328603, 0.31487, 0.41194, 0.408655, 0.398279, 0.359901, 0.30533, 0.308712, 0.346032, 0.271506, 0.284882, 0.203355, 0.291804, 0.298791, 0.339168, 0.346032, 0.387226, 0.374039, 0.401658, 0.339168, 0.301917, 0.21291, 0.134866, 0.144935, 0.209395, 0.206376, 0.209395, 0.278302, 0.387226, 0.377384, 0.454136, 0.42561, 0.509769, 0.433034, 0.422041, 0.408655, 0.418646, 0.377384, 0.359901, 0.377384, 0.4292, 0.450668, 0.538167, 0.703578, 0.671169, 0.671169, 0.657645, 0.648219], '')</t>
  </si>
  <si>
    <t>[124, 134, 135, 136, 137, 138, 139]</t>
  </si>
  <si>
    <t xml:space="preserve">F5RRQ1|F5RRQ1_9ENTR 3-hydroxyacyl-CoA dehydrogenase PhaC OS=Enterobacter hormaechei ATCC 49162 </t>
  </si>
  <si>
    <t>([0.030611, 0.048328, 0.0704, 0.10481, 0.102787, 0.127496, 0.122885, 0.144935, 0.096677, 0.094817, 0.129801, 0.10481, 0.132295, 0.100716, 0.173081, 0.173081, 0.164327, 0.247041, 0.31487, 0.31487, 0.324872, 0.26085, 0.173081, 0.18812, 0.106997, 0.142424, 0.120615, 0.120615, 0.102787, 0.102787, 0.125101, 0.116183, 0.139895, 0.098513, 0.129801, 0.129801, 0.066181, 0.0704, 0.069024, 0.058088, 0.050641, 0.088832, 0.132295, 0.21291, 0.139895, 0.191378, 0.182256, 0.209395, 0.243554, 0.18812, 0.281712, 0.247041, 0.257454, 0.257454, 0.352862, 0.359901, 0.370445, 0.370445, 0.278302, 0.232838, 0.229226, 0.229226, 0.239899, 0.271506, 0.196879, 0.278302, 0.321458, 0.219301, 0.232838, 0.203355, 0.203355, 0.17593, 0.206376, 0.161087, 0.206376, 0.134866, 0.079919, 0.041405, 0.086953, 0.118441, 0.118441, 0.116183, 0.200174, 0.196879, 0.102787, 0.170161, 0.109221, 0.102787, 0.173081, 0.137348, 0.102787, 0.088832, 0.109221, 0.11371, 0.083462, 0.06184, 0.116183, 0.11371, 0.127496, 0.134866, 0.18812, 0.229226, 0.239899, 0.147574, 0.086953, 0.122885, 0.109221, 0.173081, 0.182256, 0.179055, 0.206376, 0.200174, 0.30533, 0.239899, 0.239899, 0.298791, 0.236433, 0.194234, 0.229226, 0.321458, 0.196879, 0.170161, 0.170161, 0.18812, 0.288399, 0.374039, 0.335645, 0.308712, 0.298791, 0.206376, 0.216401, 0.132295, 0.122885, 0.134866, 0.219301, 0.182256, 0.239899, 0.264545, 0.264545, 0.291804, 0.194234, 0.216401, 0.236433, 0.167087, 0.094817, 0.081712, 0.083462, 0.074921, 0.074921, 0.078022, 0.125101, 0.116183, 0.216401, 0.25031, 0.206376, 0.194234, 0.194234, 0.102787, 0.094817, 0.125101, 0.076542, 0.106997, 0.094817, 0.085092, 0.074921, 0.116183, 0.116183, 0.118441, 0.209395, 0.17593, 0.164327, 0.10481, 0.109221, 0.094817, 0.15008, 0.200174, 0.18812, 0.125101, 0.127496, 0.137348, 0.132295, 0.200174, 0.164327, 0.216401, 0.21291, 0.328603, 0.216401, 0.137348, 0.129801, 0.120615, 0.15008, 0.094817, 0.15008, 0.125101, 0.078022, 0.081712, 0.076542, 0.078022, 0.100716, 0.139895, 0.206376, 0.222385, 0.243554, 0.284882, 0.229226, 0.247041, 0.194234, 0.278302, 0.291804, 0.291804, 0.291804, 0.324872, 0.414856, 0.422041, 0.342579, 0.458154, 0.408655, 0.394753, 0.418646, 0.40511, 0.447574, 0.352862, 0.335645, 0.335645, 0.332115, 0.332115, 0.318242, 0.349426, 0.394753, 0.408655, 0.422041, 0.298791, 0.268042, 0.200174, 0.206376, 0.232838, 0.200174, 0.170161, 0.092881, 0.081712, 0.116183, 0.054297, 0.05306, 0.051831, 0.050641, 0.059222, 0.098513, 0.049374, 0.028695, 0.032017, 0.048328, 0.026892, 0.035586, 0.044297, 0.0704, 0.071867, 0.071867, 0.048328, 0.044297, 0.073402, 0.0704, 0.079919, 0.092881, 0.15284, 0.147574, 0.134866, 0.088832, 0.094817, 0.173081, 0.25406, 0.164327, 0.098513, 0.15284, 0.134866, 0.134866, 0.139895, 0.139895, 0.206376, 0.301917, 0.356642, 0.31487, 0.308712, 0.222385, 0.222385, 0.194234, 0.225814, 0.164327, 0.232838, 0.247041, 0.239899, 0.142424, 0.196879, 0.321458, 0.288399, 0.374039, 0.339168, 0.328603, 0.311707, 0.308712, 0.278302, 0.318242, 0.390993, 0.321458, 0.422041, 0.529623, 0.461924, 0.444081, 0.541878, 0.450668, 0.349426, 0.268042, 0.284882, 0.301917, 0.275179, 0.31487, 0.321458, 0.366687, 0.366687, 0.342579, 0.349426, 0.349426, 0.247041, 0.216401, 0.200174, 0.191378, 0.179055, 0.264545, 0.17593, 0.191378, 0.203355, 0.219301, 0.232838, 0.25406, 0.25406, 0.239899, 0.15284, 0.164327, 0.147574, 0.15284, 0.125101, 0.10481, 0.0704, 0.0704, 0.0704, 0.102787, 0.090864, 0.106997, 0.106997, 0.173081, 0.173081, 0.239899, 0.30533, 0.346032, 0.42561, 0.414856, 0.418646, 0.486429, 0.380708, 0.298791, 0.191378, 0.182256, 0.209395, 0.278302, 0.370445, 0.401658, 0.422041, 0.444081, 0.346032, 0.264545, 0.257454, 0.147574, 0.127496, 0.137348, 0.096677, 0.11371, 0.111485, 0.069024, 0.048328, 0.048328, 0.043307, 0.076542, 0.129801, 0.086953, 0.071867, 0.056825, 0.032017, 0.026892, 0.030611, 0.050641, 0.071867, 0.040537, 0.078022, 0.096677, 0.051831, 0.092881, 0.074921, 0.074921, 0.081712, 0.11371, 0.179055, 0.295083, 0.301917, 0.308712, 0.281712, 0.324872, 0.36309, 0.42561, 0.414856, 0.398279, 0.295083, 0.321458, 0.339168, 0.335645, 0.239899, 0.356642, 0.275179, 0.278302, 0.30533, 0.278302, 0.278302, 0.17593, 0.161087, 0.167087, 0.15284, 0.158265, 0.147574, 0.076542, 0.092881, 0.111485, 0.069024, 0.069024, 0.071867, 0.06312, 0.034068, 0.066181, 0.058088, 0.055536, 0.058088, 0.045352, 0.083462, 0.056825, 0.111485, 0.120615, 0.122885, 0.122885, 0.120615, 0.116183, 0.229226, 0.158265, 0.161087, 0.164327, 0.164327, 0.15008, 0.229226, 0.30533, 0.26085, 0.167087, 0.164327, 0.170161, 0.173081, 0.170161, 0.173081, 0.182256, 0.170161, 0.134866, 0.11371, 0.164327, 0.142424, 0.090864, 0.125101, 0.096677, 0.155435, 0.247041, 0.216401], '')</t>
  </si>
  <si>
    <t>[304, 307]</t>
  </si>
  <si>
    <t xml:space="preserve">F5RRQ2|F5RRQ2_9ENTR Enoyl-CoA hydratase OS=Enterobacter hormaechei ATCC 49162 </t>
  </si>
  <si>
    <t>([0.374039, 0.301917, 0.288399, 0.332115, 0.243554, 0.284882, 0.219301, 0.26085, 0.284882, 0.346032, 0.384043, 0.41194, 0.321458, 0.328603, 0.408655, 0.377384, 0.384043, 0.394753, 0.394753, 0.346032, 0.335645, 0.349426, 0.332115, 0.281712, 0.271506, 0.366687, 0.26085, 0.25406, 0.243554, 0.25406, 0.18812, 0.18812, 0.18812, 0.275179, 0.278302, 0.284882, 0.298791, 0.291804, 0.179055, 0.161087, 0.125101, 0.073402, 0.071867, 0.11371, 0.144935, 0.142424, 0.137348, 0.219301, 0.196879, 0.116183, 0.090864, 0.109221, 0.102787, 0.106997, 0.059222, 0.058088, 0.059222, 0.10481, 0.109221, 0.137348, 0.21291, 0.324872, 0.42561, 0.41194, 0.450668, 0.450668, 0.490133, 0.5017, 0.414856, 0.529623, 0.608892, 0.653063, 0.562014, 0.570702, 0.56648, 0.541878, 0.42561, 0.422041, 0.454136, 0.359901, 0.36309, 0.352862, 0.31487, 0.225814, 0.200174, 0.170161, 0.129801, 0.132295, 0.122885, 0.222385, 0.164327, 0.125101, 0.071867, 0.088832, 0.05306, 0.05306, 0.102787, 0.125101, 0.098513, 0.066181, 0.106997, 0.127496, 0.127496, 0.106997, 0.173081, 0.129801, 0.109221, 0.109221, 0.086953, 0.047319, 0.040537, 0.049374, 0.058088, 0.059222, 0.059222, 0.071867, 0.067594, 0.067594, 0.083462, 0.098513, 0.06312, 0.041405, 0.040537, 0.033407, 0.021816, 0.020876, 0.034068, 0.024393, 0.041405, 0.024826, 0.030003, 0.034884, 0.047319, 0.041405, 0.073402, 0.088832, 0.111485, 0.066181, 0.03976, 0.028695, 0.037156, 0.073402, 0.071867, 0.094817, 0.11371, 0.194234, 0.170161, 0.170161, 0.216401, 0.185198, 0.264545, 0.247041, 0.182256, 0.111485, 0.116183, 0.116183, 0.127496, 0.122885, 0.122885, 0.18812, 0.236433, 0.219301, 0.229226, 0.26085, 0.268042, 0.232838, 0.15284, 0.179055, 0.144935, 0.102787, 0.074921, 0.079919, 0.086953, 0.067594, 0.118441, 0.194234, 0.209395, 0.216401, 0.139895, 0.209395, 0.179055, 0.216401, 0.167087, 0.167087, 0.206376, 0.125101, 0.127496, 0.129801, 0.134866, 0.090864, 0.129801, 0.200174, 0.200174, 0.30533, 0.380708, 0.257454, 0.243554, 0.147574, 0.134866, 0.134866, 0.079919, 0.098513, 0.100716, 0.100716, 0.05306, 0.05306, 0.074921, 0.074921, 0.139895, 0.139895, 0.247041, 0.288399, 0.206376, 0.206376, 0.147574, 0.15284, 0.173081, 0.185198, 0.18812, 0.206376, 0.288399, 0.394753, 0.298791, 0.298791, 0.328603, 0.342579, 0.301917, 0.335645, 0.36309, 0.342579, 0.349426, 0.349426, 0.25406, 0.335645, 0.346032, 0.377384, 0.301917, 0.384043, 0.342579, 0.328603, 0.232838, 0.206376, 0.191378, 0.284882, 0.247041, 0.291804, 0.387226, 0.308712, 0.311707, 0.318242, 0.31487, 0.281712, 0.239899, 0.321458, 0.301917, 0.247041, 0.21291, 0.271506, 0.239899, 0.243554, 0.387226], '')</t>
  </si>
  <si>
    <t>[67, 69, 70, 71, 72, 73, 74, 75]</t>
  </si>
  <si>
    <t xml:space="preserve">F5RRQ3|F5RRQ3_9ENTR Enoyl-CoA hydratase OS=Enterobacter hormaechei ATCC 49162 </t>
  </si>
  <si>
    <t>([0.239899, 0.164327, 0.094817, 0.134866, 0.081712, 0.116183, 0.071867, 0.098513, 0.120615, 0.173081, 0.164327, 0.164327, 0.164327, 0.155435, 0.196879, 0.200174, 0.278302, 0.281712, 0.243554, 0.155435, 0.096677, 0.102787, 0.161087, 0.15008, 0.118441, 0.209395, 0.209395, 0.209395, 0.222385, 0.236433, 0.170161, 0.173081, 0.173081, 0.185198, 0.147574, 0.196879, 0.18812, 0.15008, 0.096677, 0.067594, 0.076542, 0.073402, 0.037156, 0.034068, 0.0704, 0.100716, 0.088832, 0.047319, 0.043307, 0.030003, 0.022667, 0.027463, 0.027463, 0.037156, 0.020165, 0.025762, 0.025762, 0.038042, 0.038042, 0.0704, 0.120615, 0.18812, 0.194234, 0.321458, 0.291804, 0.288399, 0.182256, 0.18812, 0.288399, 0.298791, 0.332115, 0.40511, 0.418646, 0.366687, 0.268042, 0.321458, 0.311707, 0.191378, 0.239899, 0.236433, 0.125101, 0.129801, 0.120615, 0.222385, 0.120615, 0.083462, 0.06312, 0.088832, 0.054297, 0.05306, 0.096677, 0.047319, 0.030611, 0.017447, 0.027463, 0.038042, 0.047319, 0.026892, 0.059222, 0.031287, 0.031287, 0.036378, 0.020522, 0.013265, 0.01204, 0.013265, 0.015344, 0.011342, 0.011342, 0.016021, 0.016257, 0.017797, 0.026892, 0.034068, 0.030003, 0.030003, 0.022306, 0.028107, 0.056825, 0.025762, 0.047319, 0.033407, 0.058088, 0.05306, 0.073402, 0.083462, 0.125101, 0.15008, 0.232838, 0.268042, 0.278302, 0.271506, 0.26085, 0.209395, 0.127496, 0.219301, 0.219301, 0.236433, 0.196879, 0.17593, 0.271506, 0.182256, 0.236433, 0.236433, 0.335645, 0.339168, 0.232838, 0.158265, 0.194234, 0.196879, 0.216401, 0.209395, 0.122885, 0.127496, 0.170161, 0.194234, 0.21291, 0.185198, 0.264545, 0.264545, 0.232838, 0.232838, 0.232838, 0.196879, 0.196879, 0.209395, 0.17593, 0.144935, 0.25406, 0.21291, 0.21291, 0.125101, 0.129801, 0.134866, 0.144935, 0.100716, 0.125101, 0.066181, 0.081712, 0.079919, 0.066181, 0.083462, 0.048328, 0.069024, 0.086953, 0.088832, 0.088832, 0.134866, 0.268042, 0.15284, 0.155435, 0.096677, 0.164327, 0.134866, 0.182256, 0.164327, 0.26085, 0.264545, 0.268042, 0.271506, 0.271506, 0.30533, 0.30533, 0.41194, 0.374039, 0.447574, 0.359901, 0.359901, 0.332115, 0.295083, 0.301917, 0.30533, 0.398279, 0.408655, 0.450668, 0.494003, 0.41194, 0.30533, 0.342579, 0.346032, 0.264545, 0.229226, 0.203355, 0.200174, 0.196879, 0.278302, 0.243554, 0.332115, 0.339168, 0.370445, 0.278302, 0.374039, 0.374039, 0.26085, 0.170161, 0.170161, 0.164327, 0.239899, 0.346032, 0.377384, 0.472492, 0.440853, 0.468512, 0.5017, 0.5017, 0.472492, 0.440853, 0.414856, 0.387226, 0.342579, 0.311707, 0.418646, 0.36309, 0.380708, 0.562014], '')</t>
  </si>
  <si>
    <t>[243, 244, 254]</t>
  </si>
  <si>
    <t xml:space="preserve">F5RRQ4|F5RRQ4_9ENTR Phenylacetate-CoA oxygenase/reductase OS=Enterobacter hormaechei ATCC 49162 </t>
  </si>
  <si>
    <t>([0.25406, 0.191378, 0.257454, 0.335645, 0.384043, 0.418646, 0.444081, 0.480142, 0.465241, 0.41194, 0.436924, 0.387226, 0.387226, 0.281712, 0.352862, 0.284882, 0.311707, 0.398279, 0.359901, 0.346032, 0.384043, 0.408655, 0.440853, 0.332115, 0.308712, 0.194234, 0.191378, 0.216401, 0.200174, 0.239899, 0.308712, 0.225814, 0.308712, 0.225814, 0.318242, 0.31487, 0.374039, 0.374039, 0.36309, 0.394753, 0.486429, 0.494003, 0.394753, 0.433034, 0.538167, 0.450668, 0.458154, 0.454136, 0.342579, 0.268042, 0.26085, 0.25406, 0.335645, 0.298791, 0.40511, 0.408655, 0.458154, 0.377384, 0.346032, 0.284882, 0.25406, 0.182256, 0.164327, 0.206376, 0.132295, 0.139895, 0.203355, 0.295083, 0.301917, 0.278302, 0.352862, 0.352862, 0.26085, 0.225814, 0.26085, 0.243554, 0.264545, 0.164327, 0.239899, 0.271506, 0.332115, 0.324872, 0.359901, 0.281712, 0.328603, 0.349426, 0.295083, 0.229226, 0.26085, 0.268042, 0.374039, 0.384043, 0.275179, 0.366687, 0.308712, 0.311707, 0.332115, 0.321458, 0.377384, 0.398279, 0.370445, 0.387226, 0.422041, 0.461924, 0.454136, 0.349426, 0.384043, 0.332115, 0.366687, 0.301917, 0.288399, 0.288399, 0.278302, 0.295083, 0.301917, 0.422041, 0.374039, 0.26085, 0.219301, 0.173081, 0.102787, 0.098513, 0.073402, 0.074921, 0.043307, 0.06184, 0.106997, 0.142424, 0.222385, 0.26085, 0.291804, 0.301917, 0.196879, 0.203355, 0.209395, 0.134866, 0.064632, 0.079919, 0.137348, 0.164327, 0.239899, 0.318242, 0.332115, 0.36309, 0.318242, 0.36309, 0.288399, 0.288399, 0.271506, 0.236433, 0.155435, 0.134866, 0.137348, 0.155435, 0.15008, 0.232838, 0.31487, 0.31487, 0.349426, 0.349426, 0.352862, 0.275179, 0.288399, 0.200174, 0.132295, 0.142424, 0.109221, 0.11371, 0.111485, 0.116183, 0.15008, 0.225814, 0.182256, 0.182256, 0.26085, 0.278302, 0.18812, 0.125101, 0.209395, 0.179055, 0.170161, 0.10481, 0.170161, 0.161087, 0.25031, 0.328603, 0.278302, 0.374039, 0.447574, 0.366687, 0.324872, 0.30533, 0.301917, 0.301917, 0.222385, 0.236433, 0.134866, 0.200174, 0.291804, 0.194234, 0.200174, 0.216401, 0.271506, 0.161087, 0.100716, 0.049374, 0.049374, 0.102787, 0.094817, 0.092881, 0.122885, 0.120615, 0.129801, 0.139895, 0.17593, 0.25406, 0.209395, 0.284882, 0.206376, 0.191378, 0.25031, 0.173081, 0.155435, 0.155435, 0.288399, 0.387226, 0.476583, 0.450668, 0.328603, 0.335645, 0.288399, 0.335645, 0.370445, 0.257454, 0.25406, 0.284882, 0.30533, 0.328603, 0.36309, 0.408655, 0.349426, 0.370445, 0.447574, 0.450668, 0.418646, 0.380708, 0.301917, 0.31487, 0.311707, 0.40511, 0.394753, 0.486429, 0.461924, 0.394753, 0.505461, 0.42561, 0.42561, 0.398279, 0.41194, 0.40511, 0.436924, 0.517562, 0.525368, 0.549308, 0.450668, 0.525368, 0.440853, 0.51388, 0.468512, 0.51388, 0.51388, 0.538167, 0.525368, 0.444081, 0.433034, 0.444081, 0.476583, 0.444081, 0.359901, 0.349426, 0.36309, 0.359901, 0.31487, 0.324872, 0.229226, 0.349426, 0.26085, 0.308712, 0.203355, 0.225814, 0.209395, 0.196879, 0.132295, 0.071867, 0.098513, 0.15008, 0.078022, 0.090864, 0.056825, 0.085092, 0.059222, 0.035586, 0.036378, 0.043307, 0.038858, 0.043307, 0.037156, 0.054297, 0.054297, 0.10481, 0.11371, 0.069024, 0.071867, 0.066181, 0.137348, 0.191378, 0.194234, 0.31487, 0.25031, 0.324872, 0.30533, 0.356642, 0.346032, 0.291804, 0.225814, 0.232838, 0.18812, 0.185198, 0.185198, 0.15008, 0.17593, 0.116183, 0.182256, 0.155435, 0.229226, 0.164327, 0.086953, 0.059222, 0.056825, 0.046336, 0.060549, 0.059222, 0.058088, 0.092881, 0.106997, 0.132295, 0.111485, 0.173081, 0.139895, 0.139895, 0.185198, 0.116183, 0.161087, 0.127496, 0.127496, 0.079919], '')</t>
  </si>
  <si>
    <t>[44, 254, 261, 262, 263, 265, 267, 269, 270, 271, 272]</t>
  </si>
  <si>
    <t xml:space="preserve">F5RRQ5|F5RRQ5_9ENTR Ring-hydroxylation complex protein 3 OS=Enterobacter hormaechei ATCC 49162 </t>
  </si>
  <si>
    <t>([0.206376, 0.278302, 0.17593, 0.179055, 0.257454, 0.25031, 0.291804, 0.216401, 0.275179, 0.308712, 0.243554, 0.194234, 0.236433, 0.167087, 0.092881, 0.083462, 0.10481, 0.079919, 0.088832, 0.102787, 0.185198, 0.268042, 0.191378, 0.301917, 0.268042, 0.164327, 0.196879, 0.122885, 0.200174, 0.18812, 0.120615, 0.191378, 0.25031, 0.21291, 0.291804, 0.370445, 0.308712, 0.295083, 0.352862, 0.335645, 0.321458, 0.318242, 0.298791, 0.278302, 0.194234, 0.17593, 0.25406, 0.15284, 0.232838, 0.25031, 0.236433, 0.219301, 0.21291, 0.247041, 0.206376, 0.232838, 0.206376, 0.275179, 0.298791, 0.31487, 0.225814, 0.15284, 0.139895, 0.118441, 0.122885, 0.164327, 0.26085, 0.26085, 0.281712, 0.281712, 0.257454, 0.257454, 0.356642, 0.257454, 0.225814, 0.352862, 0.268042, 0.288399, 0.203355, 0.139895, 0.092881, 0.15284, 0.15008, 0.164327, 0.209395, 0.26085, 0.17593, 0.164327, 0.167087, 0.25406, 0.167087, 0.142424, 0.139895, 0.15284, 0.26085, 0.257454, 0.232838, 0.288399, 0.295083, 0.291804, 0.346032, 0.444081, 0.339168, 0.422041, 0.324872, 0.295083, 0.346032, 0.461924, 0.394753, 0.390993, 0.366687, 0.447574, 0.356642, 0.342579, 0.298791, 0.275179, 0.25031, 0.275179, 0.247041, 0.268042, 0.295083, 0.291804, 0.155435, 0.264545, 0.26085, 0.209395, 0.191378, 0.164327, 0.15008, 0.206376, 0.209395, 0.21291, 0.155435, 0.200174, 0.203355, 0.247041, 0.161087, 0.209395, 0.185198, 0.209395, 0.170161, 0.109221, 0.109221, 0.182256, 0.109221, 0.06312, 0.134866, 0.067594, 0.071867, 0.071867, 0.026892, 0.026338, 0.030003, 0.054297, 0.044297, 0.049374, 0.024826, 0.025316, 0.024826, 0.01227, 0.009096, 0.008276, 0.011669, 0.00962, 0.008723, 0.009401, 0.011669, 0.008895, 0.017138, 0.010926, 0.007555], '')</t>
  </si>
  <si>
    <t xml:space="preserve">F5RRQ6|F5RRQ6_9ENTR Phenylacetate-CoA oxygenase OS=Enterobacter hormaechei ATCC 49162 </t>
  </si>
  <si>
    <t>([0.044297, 0.064632, 0.10481, 0.15284, 0.182256, 0.120615, 0.094817, 0.064632, 0.081712, 0.109221, 0.125101, 0.094817, 0.085092, 0.064632, 0.049374, 0.031287, 0.038042, 0.069024, 0.067594, 0.142424, 0.161087, 0.161087, 0.179055, 0.096677, 0.094817, 0.055536, 0.076542, 0.066181, 0.090864, 0.100716, 0.049374, 0.051831, 0.050641, 0.054297, 0.038042, 0.043307, 0.067594, 0.073402, 0.058088, 0.069024, 0.059222, 0.025762, 0.026338, 0.024826, 0.026338, 0.020876, 0.030003, 0.040537, 0.0704, 0.096677, 0.086953, 0.15284, 0.155435, 0.247041, 0.25406, 0.352862, 0.41194, 0.328603, 0.288399, 0.229226, 0.232838, 0.216401, 0.335645, 0.444081, 0.42561, 0.538167, 0.447574, 0.472492, 0.468512, 0.380708, 0.278302, 0.196879, 0.139895, 0.155435, 0.155435, 0.17593, 0.179055, 0.206376, 0.291804, 0.21291, 0.275179, 0.284882, 0.298791, 0.196879, 0.158265, 0.155435, 0.155435, 0.17593, 0.118441, 0.086953, 0.15284, 0.200174, 0.185198, 0.264545, 0.182256, 0.147574, 0.073402, 0.038042, 0.042364, 0.03976, 0.047319, 0.032677, 0.030611, 0.028695, 0.048328, 0.06312, 0.066181, 0.066181, 0.069024, 0.096677, 0.10481, 0.056825, 0.058088, 0.094817, 0.083462, 0.106997, 0.074921, 0.120615, 0.206376, 0.170161, 0.170161, 0.167087, 0.257454, 0.17593, 0.170161, 0.100716, 0.092881, 0.088832, 0.083462, 0.073402, 0.05306, 0.041405, 0.069024, 0.048328, 0.059222, 0.066181, 0.078022, 0.137348, 0.15284, 0.144935, 0.167087, 0.155435, 0.243554, 0.232838, 0.278302, 0.298791, 0.414856, 0.390993, 0.339168, 0.349426, 0.472492, 0.472492, 0.4292, 0.4292, 0.401658, 0.408655, 0.370445, 0.384043, 0.295083, 0.179055, 0.182256, 0.161087, 0.194234, 0.194234, 0.144935, 0.18812, 0.116183, 0.094817, 0.066181, 0.100716, 0.102787, 0.10481, 0.164327, 0.200174, 0.185198, 0.225814, 0.229226, 0.288399, 0.264545, 0.356642, 0.380708, 0.359901, 0.401658, 0.422041, 0.30533, 0.384043, 0.359901, 0.461924, 0.422041, 0.401658, 0.370445, 0.356642, 0.26085, 0.257454, 0.335645, 0.332115, 0.40511, 0.31487, 0.275179, 0.219301, 0.243554, 0.339168, 0.36309, 0.284882, 0.232838, 0.25031, 0.222385, 0.239899, 0.229226, 0.295083, 0.394753, 0.41194, 0.41194, 0.418646, 0.422041, 0.414856, 0.458154, 0.447574, 0.454136, 0.468512, 0.585406, 0.497853, 0.40511, 0.370445, 0.447574, 0.433034, 0.538167, 0.454136, 0.374039, 0.377384, 0.359901, 0.30533, 0.229226, 0.264545, 0.342579, 0.349426, 0.349426, 0.239899, 0.21291, 0.268042, 0.232838, 0.167087, 0.173081, 0.232838, 0.225814, 0.167087, 0.179055, 0.125101], '')</t>
  </si>
  <si>
    <t>[65, 220, 226]</t>
  </si>
  <si>
    <t xml:space="preserve">F5RRQ7|F5RRQ7_9ENTR Phenylacetate-CoA oxygenase OS=Enterobacter hormaechei ATCC 49162 </t>
  </si>
  <si>
    <t>([0.029376, 0.016021, 0.014783, 0.020876, 0.030003, 0.040537, 0.06312, 0.083462, 0.06312, 0.078022, 0.096677, 0.118441, 0.118441, 0.076542, 0.111485, 0.173081, 0.203355, 0.179055, 0.225814, 0.291804, 0.288399, 0.352862, 0.458154, 0.472492, 0.454136, 0.377384, 0.398279, 0.394753, 0.366687, 0.440853, 0.458154, 0.433034, 0.349426, 0.356642, 0.41194, 0.40511, 0.40511, 0.5017, 0.505461, 0.468512, 0.494003, 0.40511, 0.281712, 0.225814, 0.21291, 0.229226, 0.281712, 0.264545, 0.268042, 0.219301, 0.170161, 0.142424, 0.158265, 0.25406, 0.268042, 0.288399, 0.30533, 0.30533, 0.295083, 0.30533, 0.26085, 0.164327, 0.243554, 0.377384, 0.408655, 0.483068, 0.483068, 0.505461, 0.447574, 0.342579, 0.41194, 0.465241, 0.517562, 0.529623, 0.401658, 0.291804, 0.284882, 0.194234, 0.216401, 0.225814, 0.21291, 0.243554, 0.36309, 0.349426, 0.288399, 0.295083, 0.25406, 0.225814, 0.203355, 0.239899, 0.332115, 0.308712, 0.278302, 0.200174, 0.144935], '')</t>
  </si>
  <si>
    <t>[37, 38, 67, 72, 73]</t>
  </si>
  <si>
    <t xml:space="preserve">F5RRQ8|F5RRQ8_9ENTR Phenylacetate-CoA oxygenase subunit PaaA OS=Enterobacter hormaechei ATCC 49162 </t>
  </si>
  <si>
    <t>([0.109221, 0.155435, 0.21291, 0.257454, 0.288399, 0.31487, 0.342579, 0.26085, 0.219301, 0.25031, 0.284882, 0.339168, 0.4292, 0.422041, 0.318242, 0.42561, 0.465241, 0.461924, 0.458154, 0.4292, 0.4292, 0.529623, 0.529623, 0.483068, 0.398279, 0.418646, 0.447574, 0.454136, 0.56648, 0.521092, 0.468512, 0.486429, 0.486429, 0.444081, 0.346032, 0.444081, 0.422041, 0.414856, 0.324872, 0.318242, 0.346032, 0.346032, 0.239899, 0.236433, 0.271506, 0.349426, 0.301917, 0.275179, 0.26085, 0.268042, 0.284882, 0.264545, 0.232838, 0.17593, 0.129801, 0.236433, 0.25406, 0.257454, 0.264545, 0.25031, 0.25031, 0.25406, 0.243554, 0.298791, 0.324872, 0.321458, 0.236433, 0.268042, 0.268042, 0.268042, 0.219301, 0.222385, 0.206376, 0.137348, 0.147574, 0.222385, 0.142424, 0.134866, 0.144935, 0.147574, 0.206376, 0.288399, 0.284882, 0.281712, 0.229226, 0.127496, 0.076542, 0.071867, 0.071867, 0.059222, 0.048328, 0.066181, 0.111485, 0.111485, 0.173081, 0.127496, 0.109221, 0.155435, 0.164327, 0.164327, 0.094817, 0.06184, 0.066181, 0.064632, 0.048328, 0.047319, 0.094817, 0.15008, 0.232838, 0.194234, 0.219301, 0.158265, 0.142424, 0.139895, 0.139895, 0.076542, 0.137348, 0.090864, 0.106997, 0.100716, 0.054297, 0.090864, 0.090864, 0.071867, 0.078022, 0.06184, 0.10481, 0.064632, 0.037156, 0.037156, 0.026892, 0.017138, 0.020522, 0.021816, 0.021816, 0.030003, 0.047319, 0.025762, 0.032017, 0.028695, 0.030003, 0.034068, 0.028695, 0.030611, 0.023087, 0.021816, 0.037156, 0.036378, 0.028695, 0.049374, 0.060549, 0.059222, 0.083462, 0.120615, 0.096677, 0.073402, 0.060549, 0.071867, 0.071867, 0.066181, 0.06184, 0.064632, 0.10481, 0.122885, 0.106997, 0.164327, 0.173081, 0.167087, 0.179055, 0.278302, 0.173081, 0.164327, 0.225814, 0.182256, 0.144935, 0.147574, 0.120615, 0.144935, 0.155435, 0.232838, 0.308712, 0.324872, 0.278302, 0.275179, 0.271506, 0.390993, 0.349426, 0.25406, 0.271506, 0.271506, 0.243554, 0.275179, 0.268042, 0.291804, 0.268042, 0.219301, 0.164327, 0.271506, 0.271506, 0.179055, 0.144935, 0.118441, 0.056825, 0.069024, 0.076542, 0.085092, 0.083462, 0.116183, 0.18812, 0.173081, 0.191378, 0.222385, 0.298791, 0.264545, 0.26085, 0.36309, 0.374039, 0.444081, 0.324872, 0.349426, 0.356642, 0.398279, 0.4292, 0.433034, 0.436924, 0.414856, 0.418646, 0.418646, 0.328603, 0.311707, 0.328603, 0.291804, 0.18812, 0.142424, 0.173081, 0.18812, 0.196879, 0.216401, 0.271506, 0.370445, 0.31487, 0.40511, 0.374039, 0.30533, 0.41194, 0.374039, 0.370445, 0.301917, 0.321458, 0.41194, 0.450668, 0.447574, 0.377384, 0.468512, 0.4292, 0.42561, 0.42561, 0.433034, 0.494003, 0.465241, 0.454136, 0.418646, 0.398279, 0.335645, 0.414856, 0.42561, 0.384043, 0.390993, 0.36309, 0.346032, 0.349426, 0.225814, 0.225814, 0.31487, 0.268042, 0.291804, 0.295083, 0.288399, 0.268042, 0.278302, 0.200174, 0.15008, 0.247041, 0.257454, 0.366687, 0.349426, 0.26085, 0.31487, 0.288399, 0.374039, 0.346032, 0.328603, 0.408655, 0.30533, 0.30533, 0.366687, 0.447574, 0.414856, 0.321458, 0.278302, 0.264545, 0.346032, 0.384043, 0.359901, 0.291804, 0.264545, 0.278302, 0.335645, 0.36309, 0.380708, 0.398279, 0.398279, 0.380708, 0.387226, 0.494003, 0.468512, 0.440853, 0.418646, 0.418646, 0.509769, 0.570702, 0.56648, 0.534167, 0.541878, 0.545602, 0.680603, 0.703578], '')</t>
  </si>
  <si>
    <t>[21, 22, 28, 29, 319, 320, 321, 322, 323, 324, 325, 326]</t>
  </si>
  <si>
    <t xml:space="preserve">F5RRQ9|F5RRQ9_9ENTR Aldehyde dehydrogenase/enoyl-CoA hydratase OS=Enterobacter hormaechei ATCC 49162 </t>
  </si>
  <si>
    <t>([0.155435, 0.078022, 0.122885, 0.15008, 0.185198, 0.219301, 0.25031, 0.278302, 0.268042, 0.291804, 0.318242, 0.275179, 0.264545, 0.25406, 0.308712, 0.25406, 0.25406, 0.356642, 0.465241, 0.472492, 0.390993, 0.281712, 0.401658, 0.324872, 0.332115, 0.332115, 0.349426, 0.352862, 0.271506, 0.311707, 0.275179, 0.243554, 0.298791, 0.264545, 0.26085, 0.288399, 0.275179, 0.25031, 0.173081, 0.170161, 0.173081, 0.25031, 0.356642, 0.352862, 0.390993, 0.301917, 0.30533, 0.25406, 0.21291, 0.291804, 0.179055, 0.139895, 0.179055, 0.203355, 0.200174, 0.17593, 0.147574, 0.155435, 0.17593, 0.222385, 0.15008, 0.125101, 0.120615, 0.120615, 0.064632, 0.044297, 0.073402, 0.079919, 0.094817, 0.127496, 0.129801, 0.127496, 0.116183, 0.086953, 0.050641, 0.059222, 0.059222, 0.081712, 0.139895, 0.142424, 0.142424, 0.200174, 0.225814, 0.200174, 0.206376, 0.288399, 0.281712, 0.219301, 0.216401, 0.142424, 0.15008, 0.15008, 0.25031, 0.264545, 0.295083, 0.387226, 0.30533, 0.229226, 0.222385, 0.129801, 0.109221, 0.127496, 0.073402, 0.074921, 0.088832, 0.083462, 0.098513, 0.100716, 0.173081, 0.173081, 0.268042, 0.25406, 0.173081, 0.106997, 0.203355, 0.225814, 0.232838, 0.339168, 0.359901, 0.26085, 0.398279, 0.339168, 0.339168, 0.422041, 0.450668, 0.450668, 0.450668, 0.31487, 0.370445, 0.30533, 0.295083, 0.288399, 0.216401, 0.216401, 0.308712, 0.271506, 0.243554, 0.229226, 0.206376, 0.225814, 0.288399, 0.18812, 0.278302, 0.191378, 0.203355, 0.155435, 0.083462, 0.088832, 0.088832, 0.129801, 0.10481, 0.060549, 0.059222, 0.0704, 0.0704, 0.078022, 0.078022, 0.046336, 0.038858, 0.048328, 0.074921, 0.055536, 0.050641, 0.040537, 0.074921, 0.055536, 0.083462, 0.132295, 0.074921, 0.086953, 0.067594, 0.125101, 0.164327, 0.170161, 0.17593, 0.264545, 0.21291, 0.225814, 0.243554, 0.281712, 0.26085, 0.225814, 0.271506, 0.284882, 0.308712, 0.275179, 0.225814, 0.139895, 0.185198, 0.264545, 0.352862, 0.275179, 0.179055, 0.236433, 0.247041, 0.278302, 0.239899, 0.18812, 0.17593, 0.164327, 0.098513, 0.055536, 0.067594, 0.085092, 0.10481, 0.111485, 0.144935, 0.144935, 0.132295, 0.122885, 0.129801, 0.078022, 0.139895, 0.194234, 0.173081, 0.17593, 0.120615, 0.096677, 0.161087, 0.090864, 0.15008, 0.225814, 0.308712, 0.275179, 0.271506, 0.308712, 0.30533, 0.295083, 0.377384, 0.377384, 0.370445, 0.291804, 0.384043, 0.401658, 0.41194, 0.318242, 0.236433, 0.275179, 0.352862, 0.346032, 0.36309, 0.387226, 0.284882, 0.295083, 0.295083, 0.31487, 0.278302, 0.295083, 0.288399, 0.209395, 0.301917, 0.222385, 0.216401, 0.15008, 0.078022, 0.073402, 0.137348, 0.209395, 0.17593, 0.173081, 0.206376, 0.311707, 0.284882, 0.42561, 0.440853, 0.370445, 0.318242, 0.271506, 0.161087, 0.100716, 0.161087, 0.170161, 0.17593, 0.185198, 0.25031, 0.352862, 0.324872, 0.31487, 0.268042, 0.328603, 0.291804, 0.257454, 0.243554, 0.232838, 0.122885, 0.11371, 0.167087, 0.125101, 0.18812, 0.284882, 0.288399, 0.203355, 0.132295, 0.219301, 0.308712, 0.278302, 0.264545, 0.308712, 0.321458, 0.321458, 0.264545, 0.295083, 0.301917, 0.271506, 0.203355, 0.216401, 0.185198, 0.209395, 0.219301, 0.239899, 0.236433, 0.257454, 0.26085, 0.264545, 0.229226, 0.225814, 0.288399, 0.25406, 0.243554, 0.243554, 0.275179, 0.275179, 0.271506, 0.232838, 0.26085, 0.308712, 0.31487, 0.278302, 0.288399, 0.36309, 0.36309, 0.377384, 0.444081, 0.497853, 0.59508, 0.509769, 0.5017, 0.490133, 0.517562, 0.440853, 0.433034, 0.444081, 0.4292, 0.356642, 0.356642, 0.328603, 0.356642, 0.342579, 0.414856, 0.318242, 0.321458, 0.225814, 0.216401, 0.216401, 0.243554, 0.203355, 0.284882, 0.200174, 0.191378, 0.173081, 0.209395, 0.196879, 0.164327, 0.15284, 0.137348, 0.18812, 0.25031, 0.257454, 0.275179, 0.194234, 0.191378, 0.125101, 0.219301, 0.225814, 0.264545, 0.281712, 0.328603, 0.318242, 0.433034, 0.398279, 0.359901, 0.401658, 0.401658, 0.436924, 0.56648, 0.661982, 0.494003, 0.458154, 0.490133, 0.5017, 0.553315, 0.690604, 0.703578, 0.618285, 0.657645, 0.494003, 0.483068, 0.476583, 0.476583, 0.461924, 0.505461, 0.545602, 0.494003, 0.5017, 0.414856, 0.370445, 0.401658, 0.472492, 0.472492, 0.436924, 0.505461, 0.538167, 0.447574, 0.497853, 0.534167, 0.497853, 0.517562, 0.447574, 0.444081, 0.408655, 0.401658, 0.394753, 0.436924, 0.40511, 0.366687, 0.447574, 0.486429, 0.387226, 0.335645, 0.311707, 0.311707, 0.288399, 0.26085, 0.335645, 0.335645, 0.346032, 0.339168, 0.418646, 0.398279, 0.401658, 0.349426, 0.26085, 0.268042, 0.271506, 0.352862, 0.377384, 0.349426, 0.335645, 0.447574, 0.534167, 0.570702, 0.570702, 0.618285, 0.653063, 0.648219, 0.724957, 0.608892, 0.653063, 0.666105, 0.675549, 0.575842, 0.694846, 0.788093, 0.775545, 0.791621, 0.771762, 0.775545, 0.775545, 0.775545, 0.759478, 0.759478, 0.771762, 0.791621, 0.690604, 0.690604, 0.690604, 0.541878, 0.648219, 0.56648, 0.476583, 0.557691, 0.657645, 0.525368, 0.436924, 0.447574, 0.418646, 0.42561, 0.390993, 0.332115, 0.342579, 0.339168, 0.335645, 0.352862, 0.332115, 0.366687, 0.284882, 0.25406, 0.301917, 0.209395, 0.236433, 0.301917, 0.31487, 0.209395, 0.232838, 0.31487, 0.301917, 0.264545, 0.257454, 0.219301, 0.318242, 0.321458, 0.335645, 0.339168, 0.239899, 0.247041, 0.318242, 0.295083, 0.324872, 0.352862, 0.346032, 0.247041, 0.26085, 0.264545, 0.275179, 0.352862, 0.380708, 0.380708, 0.422041, 0.422041, 0.41194, 0.318242, 0.308712, 0.328603, 0.328603, 0.398279, 0.394753, 0.288399, 0.398279, 0.41194, 0.384043, 0.490133, 0.51388, 0.433034, 0.4292, 0.41194, 0.370445, 0.268042, 0.191378, 0.182256, 0.182256, 0.268042, 0.356642, 0.247041, 0.139895, 0.118441, 0.120615, 0.092881, 0.15284, 0.144935, 0.079919, 0.094817, 0.073402, 0.098513, 0.15008, 0.139895, 0.15008, 0.096677, 0.144935, 0.225814, 0.225814, 0.164327, 0.10481, 0.102787, 0.17593, 0.173081, 0.11371, 0.064632, 0.046336, 0.042364, 0.035586, 0.050641, 0.041405, 0.050641, 0.035586, 0.017797, 0.012491, 0.020876, 0.032677, 0.032677, 0.0198, 0.0198, 0.035586, 0.035586, 0.020522, 0.017138, 0.031287, 0.034068, 0.059222, 0.079919, 0.088832, 0.116183, 0.081712, 0.098513, 0.049374, 0.048328, 0.102787, 0.179055, 0.116183, 0.132295, 0.155435, 0.219301, 0.225814, 0.203355, 0.185198, 0.281712, 0.239899, 0.225814, 0.229226, 0.236433, 0.203355, 0.185198, 0.173081, 0.25031, 0.257454, 0.278302, 0.359901, 0.339168, 0.31487, 0.387226, 0.398279, 0.332115, 0.349426, 0.352862, 0.342579, 0.468512, 0.465241, 0.541878, 0.461924, 0.476583, 0.486429, 0.468512, 0.436924, 0.359901, 0.384043, 0.284882, 0.26085, 0.278302, 0.288399, 0.284882, 0.291804, 0.291804, 0.291804, 0.203355, 0.158265, 0.100716, 0.046336, 0.044297, 0.025316, 0.023087, 0.038042, 0.020165, 0.022667, 0.023087, 0.035586, 0.033407, 0.060549, 0.120615, 0.120615, 0.059222, 0.058088, 0.042364, 0.030611, 0.029376, 0.038042, 0.035586, 0.055536, 0.092881, 0.069024, 0.120615, 0.21291], '')</t>
  </si>
  <si>
    <t>[334, 335, 336, 338, 384, 385, 389, 390, 391, 392, 393, 394, 400, 401, 403, 410, 411, 414, 416, 449, 450, 451, 452, 453, 454, 455, 456, 457, 458, 459, 460, 461, 462, 463, 464, 465, 466, 467, 468, 469, 470, 471, 472, 473, 474, 475, 476, 477, 478, 480, 481, 482, 541, 636]</t>
  </si>
  <si>
    <t xml:space="preserve">F5RRR1|F5RRR1_9ENTR Diguanylate cyclase OS=Enterobacter hormaechei ATCC 49162 </t>
  </si>
  <si>
    <t>([0.812494, 0.716283, 0.741537, 0.509769, 0.56648, 0.59508, 0.604312, 0.626927, 0.622677, 0.541878, 0.461924, 0.433034, 0.394753, 0.384043, 0.268042, 0.236433, 0.144935, 0.191378, 0.096677, 0.096677, 0.040537, 0.018106, 0.018415, 0.009096, 0.010221, 0.009865, 0.009865, 0.00962, 0.005932, 0.005249, 0.004483, 0.004646, 0.004611, 0.003478, 0.002482, 0.003512, 0.004135, 0.00515, 0.003555, 0.003276, 0.003053, 0.004358, 0.004208, 0.004835, 0.00777, 0.007031, 0.004388, 0.00407, 0.002881, 0.004513, 0.005503, 0.007495, 0.006482, 0.008895, 0.008895, 0.008804, 0.006533, 0.006482, 0.005799, 0.008723, 0.011669, 0.007645, 0.007495, 0.008525, 0.005623, 0.003821, 0.003821, 0.006078, 0.006421, 0.008276, 0.00558, 0.003997, 0.003014, 0.003431, 0.002881, 0.0028, 0.003963, 0.004835, 0.003821, 0.004388, 0.004208, 0.003924, 0.005378, 0.004689, 0.004689, 0.004736, 0.004414, 0.004414, 0.003405, 0.003431, 0.003053, 0.003079, 0.002705, 0.003804, 0.003341, 0.003079, 0.003555, 0.00243, 0.001709, 0.001344, 0.000842, 0.000451, 0.000451, 0.000262, 0.000322, 0.000275, 0.00055, 0.001, 0.001649, 0.001434, 0.001541, 0.001391, 0.001267, 0.001383, 0.001434, 0.001434, 0.001267, 0.001288, 0.001649, 0.00246, 0.003177, 0.004611, 0.005992, 0.005503, 0.005503, 0.00359, 0.004899, 0.004921, 0.003963, 0.003298, 0.003366, 0.002211, 0.002503, 0.002503, 0.003405, 0.002512, 0.003864, 0.00389, 0.003366, 0.002623, 0.002705, 0.002705, 0.002881, 0.002512, 0.003177, 0.004414, 0.005503, 0.004135, 0.002688, 0.003701, 0.004247, 0.006374, 0.006245, 0.008525, 0.009096, 0.008804, 0.007259, 0.005223, 0.007315, 0.011903, 0.011903, 0.008409, 0.007877, 0.004689, 0.006245, 0.004689, 0.003478, 0.00316, 0.003431, 0.003701, 0.003512, 0.003461, 0.002327, 0.002396, 0.001602, 0.001692, 0.001687, 0.001808, 0.00155, 0.001687, 0.001709, 0.00231, 0.002057, 0.002581, 0.00389, 0.003924, 0.006039, 0.008804, 0.014315, 0.022306, 0.036378, 0.0198, 0.011903, 0.020876, 0.038858, 0.038858, 0.081712, 0.066181, 0.071867, 0.127496, 0.111485, 0.102787, 0.139895, 0.268042, 0.179055, 0.194234, 0.182256, 0.18812, 0.15284, 0.155435, 0.15284, 0.155435, 0.21291, 0.271506, 0.295083, 0.203355, 0.232838, 0.139895, 0.18812, 0.301917, 0.30533, 0.236433, 0.25031, 0.243554, 0.21291, 0.308712, 0.298791, 0.179055, 0.144935, 0.120615, 0.06312, 0.048328, 0.027463, 0.037156, 0.032017, 0.031287, 0.031287, 0.024393, 0.043307, 0.022306, 0.012727, 0.016257, 0.026338, 0.024826, 0.014783, 0.014783, 0.015078, 0.016021, 0.025316, 0.031287, 0.05306, 0.076542, 0.060549, 0.06184, 0.046336, 0.071867, 0.042364, 0.06312, 0.139895, 0.096677, 0.096677, 0.173081, 0.170161, 0.158265, 0.102787, 0.170161, 0.179055, 0.206376, 0.216401, 0.26085, 0.200174, 0.137348, 0.161087, 0.232838, 0.232838, 0.268042, 0.271506, 0.352862, 0.40511, 0.284882, 0.291804, 0.318242, 0.222385, 0.147574, 0.083462, 0.132295, 0.085092, 0.090864, 0.060549, 0.054297, 0.033407, 0.041405, 0.0704, 0.0704, 0.047319, 0.067594, 0.055536, 0.055536, 0.028695, 0.027463, 0.043307, 0.06312, 0.055536, 0.094817, 0.15284, 0.21291, 0.173081, 0.164327, 0.179055, 0.21291, 0.21291, 0.243554, 0.275179, 0.25031, 0.18812, 0.247041, 0.298791, 0.247041, 0.185198, 0.278302, 0.203355, 0.232838, 0.239899, 0.318242, 0.229226, 0.191378, 0.216401, 0.164327, 0.257454, 0.191378, 0.182256, 0.118441, 0.118441, 0.116183, 0.142424, 0.216401, 0.144935, 0.079919, 0.106997, 0.15284, 0.122885, 0.185198, 0.161087, 0.129801, 0.083462, 0.085092, 0.10481, 0.086953, 0.142424, 0.15008, 0.15284, 0.15284, 0.225814, 0.275179, 0.278302, 0.17593, 0.161087, 0.164327, 0.216401, 0.225814, 0.200174, 0.209395, 0.164327, 0.170161, 0.17593, 0.26085, 0.374039, 0.342579], '')</t>
  </si>
  <si>
    <t>[0, 1, 2, 3, 4, 5, 6, 7, 8, 9]</t>
  </si>
  <si>
    <t xml:space="preserve">F5RRR2|F5RRR2_9ENTR Phenylacetaldehyde dehydrogenase OS=Enterobacter hormaechei ATCC 49162 </t>
  </si>
  <si>
    <t>([0.377384, 0.301917, 0.352862, 0.394753, 0.278302, 0.206376, 0.25406, 0.275179, 0.308712, 0.339168, 0.36309, 0.311707, 0.222385, 0.139895, 0.15284, 0.147574, 0.194234, 0.219301, 0.26085, 0.31487, 0.275179, 0.281712, 0.342579, 0.349426, 0.335645, 0.4292, 0.42561, 0.422041, 0.366687, 0.268042, 0.271506, 0.301917, 0.356642, 0.454136, 0.545602, 0.549308, 0.472492, 0.398279, 0.36309, 0.387226, 0.418646, 0.394753, 0.394753, 0.370445, 0.352862, 0.295083, 0.31487, 0.408655, 0.332115, 0.408655, 0.497853, 0.458154, 0.359901, 0.356642, 0.346032, 0.346032, 0.239899, 0.298791, 0.356642, 0.281712, 0.219301, 0.18812, 0.206376, 0.194234, 0.139895, 0.122885, 0.17593, 0.158265, 0.092881, 0.158265, 0.127496, 0.142424, 0.158265, 0.225814, 0.25406, 0.173081, 0.109221, 0.11371, 0.11371, 0.069024, 0.109221, 0.164327, 0.118441, 0.083462, 0.092881, 0.161087, 0.185198, 0.182256, 0.200174, 0.301917, 0.18812, 0.18812, 0.179055, 0.118441, 0.118441, 0.125101, 0.125101, 0.206376, 0.298791, 0.30533, 0.408655, 0.433034, 0.328603, 0.42561, 0.401658, 0.384043, 0.370445, 0.342579, 0.236433, 0.236433, 0.164327, 0.243554, 0.21291, 0.21291, 0.21291, 0.209395, 0.129801, 0.170161, 0.15284, 0.085092, 0.086953, 0.073402, 0.074921, 0.076542, 0.076542, 0.134866, 0.134866, 0.081712, 0.079919, 0.147574, 0.132295, 0.191378, 0.120615, 0.179055, 0.10481, 0.164327, 0.092881, 0.17593, 0.134866, 0.161087, 0.257454, 0.25031, 0.25031, 0.247041, 0.229226, 0.229226, 0.191378, 0.127496, 0.209395, 0.239899, 0.236433, 0.257454, 0.278302, 0.298791, 0.288399, 0.308712, 0.243554, 0.30533, 0.278302, 0.278302, 0.185198, 0.206376, 0.134866, 0.167087, 0.094817, 0.194234, 0.120615, 0.118441, 0.116183, 0.111485, 0.090864, 0.054297, 0.047319, 0.025762, 0.031287, 0.038042, 0.047319, 0.042364, 0.042364, 0.034884, 0.06184, 0.060549, 0.048328, 0.046336, 0.029376, 0.032017, 0.025762, 0.05306, 0.064632, 0.125101, 0.129801, 0.161087, 0.264545, 0.185198, 0.25406, 0.209395, 0.116183, 0.139895, 0.15284, 0.15008, 0.194234, 0.125101, 0.15008, 0.15008, 0.25031, 0.278302, 0.36309, 0.275179, 0.275179, 0.288399, 0.268042, 0.196879, 0.109221, 0.096677, 0.106997, 0.069024, 0.118441, 0.182256, 0.17593, 0.232838, 0.232838, 0.155435, 0.167087, 0.196879, 0.170161, 0.127496, 0.094817, 0.100716, 0.164327, 0.144935, 0.158265, 0.161087, 0.139895, 0.203355, 0.191378, 0.18812, 0.25031, 0.147574, 0.155435, 0.158265, 0.155435, 0.194234, 0.222385, 0.30533, 0.30533, 0.335645, 0.377384, 0.374039, 0.332115, 0.339168, 0.301917, 0.239899, 0.200174, 0.308712, 0.349426, 0.264545, 0.339168, 0.342579, 0.380708, 0.380708, 0.295083, 0.318242, 0.222385, 0.257454, 0.247041, 0.247041, 0.26085, 0.281712, 0.342579, 0.288399, 0.219301, 0.179055, 0.206376, 0.257454, 0.206376, 0.21291, 0.332115, 0.295083, 0.219301, 0.222385, 0.139895, 0.236433, 0.21291, 0.219301, 0.191378, 0.196879, 0.200174, 0.18812, 0.090864, 0.069024, 0.125101, 0.182256, 0.26085, 0.275179, 0.194234, 0.15284, 0.120615, 0.083462, 0.100716, 0.15284, 0.21291, 0.21291, 0.122885, 0.071867, 0.129801, 0.129801, 0.15008, 0.096677, 0.051831, 0.106997, 0.170161, 0.102787, 0.064632, 0.064632, 0.060549, 0.046336, 0.088832, 0.11371, 0.11371, 0.078022, 0.078022, 0.074921, 0.079919, 0.134866, 0.15008, 0.137348, 0.191378, 0.161087, 0.200174, 0.301917, 0.318242, 0.328603, 0.380708, 0.339168, 0.25406, 0.268042, 0.408655, 0.308712, 0.232838, 0.264545, 0.328603, 0.301917, 0.311707, 0.31487, 0.332115, 0.390993, 0.324872, 0.301917, 0.271506, 0.203355, 0.137348, 0.125101, 0.125101, 0.125101, 0.206376, 0.264545, 0.25406, 0.232838, 0.281712, 0.352862, 0.275179, 0.18812, 0.18812, 0.182256, 0.264545, 0.25031, 0.25406, 0.349426, 0.356642, 0.387226, 0.490133, 0.585406, 0.465241, 0.356642, 0.321458, 0.324872, 0.387226, 0.390993, 0.298791, 0.268042, 0.196879, 0.284882, 0.408655, 0.454136, 0.465241, 0.450668, 0.370445, 0.370445, 0.257454, 0.25031, 0.25031, 0.271506, 0.288399, 0.31487, 0.298791, 0.359901, 0.394753, 0.298791, 0.232838, 0.324872, 0.308712, 0.308712, 0.298791, 0.203355, 0.170161, 0.170161, 0.170161, 0.26085, 0.278302, 0.332115, 0.25031, 0.26085, 0.173081, 0.137348, 0.196879, 0.31487, 0.321458, 0.30533, 0.281712, 0.342579, 0.25406, 0.339168, 0.374039, 0.374039, 0.377384, 0.31487, 0.308712, 0.318242, 0.311707, 0.21291, 0.236433, 0.308712, 0.271506, 0.271506, 0.271506, 0.182256, 0.173081, 0.179055, 0.164327, 0.173081, 0.182256, 0.225814, 0.219301, 0.25031, 0.196879, 0.173081, 0.196879, 0.203355, 0.191378, 0.179055, 0.264545, 0.196879, 0.134866, 0.164327, 0.206376, 0.243554, 0.25031, 0.278302, 0.170161, 0.170161, 0.239899, 0.194234, 0.21291, 0.222385, 0.216401, 0.271506, 0.36309, 0.422041, 0.40511, 0.418646, 0.31487, 0.308712, 0.408655, 0.5017, 0.401658, 0.352862, 0.352862, 0.4292, 0.308712, 0.332115, 0.349426, 0.352862, 0.387226, 0.387226, 0.321458, 0.25031, 0.194234, 0.182256, 0.11371, 0.096677, 0.071867, 0.118441, 0.094817, 0.058088, 0.038042, 0.059222, 0.086953, 0.05306, 0.034068], '')</t>
  </si>
  <si>
    <t>[34, 35, 371, 473]</t>
  </si>
  <si>
    <t xml:space="preserve">F5RRR3|F5RRR3_9ENTR Transcriptional activator FeaR OS=Enterobacter hormaechei ATCC 49162 </t>
  </si>
  <si>
    <t>([0.335645, 0.366687, 0.384043, 0.40511, 0.380708, 0.366687, 0.281712, 0.275179, 0.291804, 0.332115, 0.359901, 0.401658, 0.40511, 0.301917, 0.401658, 0.472492, 0.380708, 0.30533, 0.264545, 0.271506, 0.222385, 0.26085, 0.268042, 0.21291, 0.137348, 0.164327, 0.185198, 0.17593, 0.17593, 0.155435, 0.139895, 0.164327, 0.096677, 0.100716, 0.173081, 0.144935, 0.079919, 0.0704, 0.11371, 0.144935, 0.086953, 0.142424, 0.139895, 0.132295, 0.11371, 0.191378, 0.194234, 0.191378, 0.206376, 0.229226, 0.179055, 0.179055, 0.15284, 0.167087, 0.158265, 0.137348, 0.134866, 0.219301, 0.25031, 0.26085, 0.170161, 0.155435, 0.142424, 0.142424, 0.142424, 0.225814, 0.232838, 0.155435, 0.158265, 0.243554, 0.247041, 0.339168, 0.359901, 0.324872, 0.298791, 0.196879, 0.147574, 0.17593, 0.125101, 0.102787, 0.100716, 0.100716, 0.18812, 0.191378, 0.182256, 0.161087, 0.158265, 0.090864, 0.158265, 0.164327, 0.167087, 0.179055, 0.167087, 0.15284, 0.15284, 0.21291, 0.225814, 0.308712, 0.278302, 0.342579, 0.458154, 0.366687, 0.458154, 0.359901, 0.278302, 0.295083, 0.295083, 0.291804, 0.370445, 0.390993, 0.301917, 0.284882, 0.185198, 0.120615, 0.066181, 0.079919, 0.10481, 0.161087, 0.161087, 0.182256, 0.185198, 0.111485, 0.170161, 0.10481, 0.102787, 0.102787, 0.116183, 0.129801, 0.139895, 0.088832, 0.042364, 0.079919, 0.083462, 0.142424, 0.191378, 0.288399, 0.17593, 0.170161, 0.185198, 0.134866, 0.134866, 0.083462, 0.118441, 0.073402, 0.144935, 0.142424, 0.21291, 0.179055, 0.191378, 0.116183, 0.206376, 0.298791, 0.21291, 0.216401, 0.139895, 0.158265, 0.100716, 0.179055, 0.109221, 0.058088, 0.092881, 0.102787, 0.15284, 0.15008, 0.225814, 0.206376, 0.26085, 0.278302, 0.196879, 0.18812, 0.243554, 0.209395, 0.216401, 0.281712, 0.288399, 0.342579, 0.31487, 0.318242, 0.335645, 0.390993, 0.447574, 0.374039, 0.281712, 0.200174, 0.15284, 0.147574, 0.164327, 0.164327, 0.083462, 0.144935, 0.15284, 0.179055, 0.191378, 0.18812, 0.134866, 0.073402, 0.109221, 0.125101, 0.196879, 0.196879, 0.222385, 0.26085, 0.216401, 0.291804, 0.377384, 0.398279, 0.31487, 0.281712, 0.225814, 0.25031, 0.25031, 0.25031, 0.25031, 0.161087, 0.158265, 0.216401, 0.31487, 0.25406, 0.179055, 0.17593, 0.191378, 0.203355, 0.106997, 0.122885, 0.10481, 0.102787, 0.155435, 0.229226, 0.236433, 0.284882, 0.366687, 0.291804, 0.281712, 0.275179, 0.278302, 0.185198, 0.185198, 0.15008, 0.092881, 0.129801, 0.132295, 0.109221, 0.10481, 0.127496, 0.144935, 0.120615, 0.102787, 0.102787, 0.060549, 0.034068, 0.042364, 0.046336, 0.0704, 0.0704, 0.041405, 0.074921, 0.076542, 0.049374, 0.050641, 0.106997, 0.109221, 0.064632, 0.064632, 0.06312, 0.06184, 0.092881, 0.139895, 0.170161, 0.170161, 0.25406, 0.257454, 0.229226, 0.216401, 0.144935, 0.147574, 0.142424, 0.134866, 0.109221, 0.164327, 0.102787, 0.098513, 0.120615, 0.185198, 0.185198, 0.191378, 0.170161, 0.167087, 0.164327, 0.137348, 0.067594, 0.067594, 0.122885, 0.139895, 0.071867, 0.120615, 0.079919, 0.134866, 0.158265, 0.271506, 0.278302, 0.298791, 0.291804, 0.284882, 0.281712, 0.194234, 0.18812, 0.271506, 0.247041, 0.21291, 0.216401, 0.324872, 0.295083, 0.243554, 0.209395, 0.359901, 0.321458], '')</t>
  </si>
  <si>
    <t xml:space="preserve">F5RRR4|F5RRR4_9ENTR DUF1318 domain-containing protein OS=Enterobacter hormaechei ATCC 49162 </t>
  </si>
  <si>
    <t>([0.019109, 0.028695, 0.029376, 0.051831, 0.040537, 0.064632, 0.067594, 0.0704, 0.094817, 0.0704, 0.090864, 0.071867, 0.078022, 0.081712, 0.106997, 0.129801, 0.164327, 0.206376, 0.275179, 0.356642, 0.318242, 0.390993, 0.408655, 0.458154, 0.359901, 0.4292, 0.408655, 0.349426, 0.30533, 0.268042, 0.384043, 0.311707, 0.398279, 0.398279, 0.398279, 0.398279, 0.408655, 0.447574, 0.359901, 0.335645, 0.257454, 0.257454, 0.278302, 0.268042, 0.170161, 0.26085, 0.229226, 0.203355, 0.295083, 0.377384, 0.422041, 0.387226, 0.359901, 0.359901, 0.352862, 0.268042, 0.268042, 0.264545, 0.26085, 0.352862, 0.398279, 0.394753, 0.497853, 0.41194, 0.418646, 0.538167, 0.450668, 0.450668, 0.486429, 0.436924, 0.401658, 0.380708, 0.387226, 0.486429, 0.398279, 0.324872, 0.370445, 0.408655, 0.366687, 0.374039, 0.390993, 0.370445, 0.465241, 0.335645, 0.339168, 0.332115, 0.311707, 0.281712, 0.324872, 0.318242, 0.36309, 0.298791, 0.229226, 0.222385, 0.219301, 0.275179, 0.31487, 0.324872, 0.295083, 0.30533, 0.264545, 0.179055, 0.15008, 0.096677, 0.17593], '')</t>
  </si>
  <si>
    <t xml:space="preserve">F5RRR5|F5RRR5_9ENTR Outer membrane lipoprotein OS=Enterobacter hormaechei ATCC 49162 </t>
  </si>
  <si>
    <t>([0.161087, 0.111485, 0.079919, 0.083462, 0.054297, 0.037156, 0.050641, 0.067594, 0.060549, 0.079919, 0.116183, 0.139895, 0.081712, 0.088832, 0.056825, 0.056825, 0.047319, 0.085092, 0.139895, 0.144935, 0.229226, 0.170161, 0.236433, 0.209395, 0.25031, 0.301917, 0.398279, 0.324872, 0.324872, 0.281712, 0.284882, 0.268042, 0.275179, 0.275179, 0.275179, 0.25031, 0.278302, 0.239899, 0.219301, 0.219301, 0.21291, 0.129801, 0.222385, 0.185198, 0.200174, 0.120615, 0.142424, 0.137348, 0.200174, 0.200174, 0.301917, 0.209395, 0.116183, 0.088832, 0.134866, 0.102787, 0.158265, 0.129801, 0.17593, 0.134866, 0.100716, 0.066181, 0.100716], '')</t>
  </si>
  <si>
    <t xml:space="preserve">F5RRR6|F5RRR6_9ENTR Dicarboxylate transport domain-containing protein OS=Enterobacter hormaechei ATCC 49162 </t>
  </si>
  <si>
    <t>([0.023087, 0.014075, 0.010131, 0.008075, 0.006701, 0.005223, 0.004611, 0.004431, 0.006039, 0.005249, 0.006482, 0.005623, 0.004208, 0.003727, 0.003804, 0.00389, 0.003555, 0.003997, 0.003246, 0.003555, 0.004315, 0.005799, 0.005734, 0.006795, 0.009294, 0.008895, 0.009187, 0.009015, 0.013821, 0.009015, 0.013613, 0.013613, 0.022306, 0.020876, 0.022667, 0.011518, 0.020876, 0.025762, 0.023963, 0.058088, 0.088832, 0.040537, 0.040537, 0.074921, 0.088832, 0.073402, 0.079919, 0.086953, 0.083462, 0.085092, 0.139895, 0.079919, 0.074921, 0.03976, 0.043307, 0.033407, 0.081712, 0.081712, 0.05306, 0.06184, 0.027463, 0.023963, 0.042364, 0.031287, 0.035586, 0.040537, 0.031287, 0.059222, 0.06312, 0.11371, 0.094817, 0.10481, 0.170161, 0.173081, 0.170161, 0.271506, 0.25031, 0.247041, 0.144935, 0.203355, 0.164327, 0.173081, 0.21291, 0.139895, 0.185198, 0.167087, 0.10481, 0.109221, 0.059222, 0.102787, 0.106997, 0.06184, 0.06184, 0.066181, 0.066181, 0.106997, 0.116183, 0.185198, 0.179055, 0.203355, 0.17593, 0.229226, 0.318242, 0.311707, 0.31487, 0.275179, 0.284882, 0.257454, 0.328603, 0.398279, 0.311707, 0.229226, 0.349426, 0.332115, 0.335645, 0.243554, 0.191378, 0.173081, 0.106997, 0.100716, 0.147574, 0.094817, 0.081712, 0.048328, 0.045352, 0.096677, 0.06184, 0.06184, 0.120615, 0.06312, 0.081712, 0.142424, 0.229226, 0.137348, 0.127496, 0.106997, 0.182256, 0.185198, 0.185198, 0.30533, 0.284882, 0.284882, 0.398279, 0.408655, 0.401658, 0.41194, 0.288399, 0.384043, 0.384043, 0.394753, 0.5017, 0.418646, 0.408655, 0.328603, 0.40511, 0.414856, 0.444081, 0.36309, 0.436924, 0.436924, 0.41194, 0.440853, 0.366687, 0.359901, 0.25406, 0.342579, 0.342579, 0.332115, 0.356642, 0.288399, 0.268042, 0.185198, 0.281712, 0.301917, 0.370445, 0.408655, 0.40511, 0.433034, 0.450668, 0.454136, 0.370445, 0.301917, 0.301917, 0.398279, 0.298791, 0.390993, 0.31487, 0.339168, 0.366687, 0.288399, 0.384043, 0.401658, 0.494003, 0.394753, 0.41194, 0.342579, 0.308712, 0.308712, 0.278302, 0.342579, 0.284882, 0.342579, 0.408655, 0.301917, 0.298791, 0.335645, 0.370445, 0.454136, 0.342579, 0.418646, 0.480142, 0.366687, 0.291804, 0.298791, 0.339168, 0.321458, 0.308712, 0.328603, 0.232838, 0.25031, 0.264545, 0.339168, 0.366687, 0.366687, 0.480142, 0.390993, 0.394753, 0.301917, 0.268042, 0.324872, 0.324872, 0.346032, 0.436924, 0.541878, 0.545602, 0.618285, 0.505461, 0.505461, 0.505461, 0.521092, 0.545602, 0.4292, 0.422041, 0.328603, 0.328603, 0.295083, 0.377384, 0.444081, 0.4292, 0.465241, 0.394753, 0.394753, 0.394753, 0.384043, 0.346032, 0.236433, 0.216401, 0.196879, 0.268042, 0.225814, 0.301917, 0.268042, 0.324872, 0.352862, 0.40511, 0.398279, 0.42561, 0.414856, 0.342579, 0.422041, 0.339168, 0.42561, 0.36309, 0.359901, 0.370445, 0.275179, 0.377384, 0.374039, 0.476583, 0.390993, 0.436924, 0.433034, 0.40511, 0.444081, 0.30533, 0.346032, 0.349426, 0.342579, 0.264545, 0.339168, 0.275179, 0.275179, 0.284882, 0.356642, 0.342579, 0.342579, 0.41194, 0.40511, 0.390993, 0.390993, 0.486429, 0.440853, 0.380708, 0.328603, 0.332115, 0.349426, 0.342579, 0.380708, 0.384043, 0.465241, 0.374039, 0.433034, 0.480142, 0.490133, 0.494003, 0.494003, 0.450668, 0.444081, 0.480142, 0.401658, 0.40511, 0.311707, 0.335645, 0.401658, 0.5017, 0.461924, 0.557691, 0.570702, 0.538167, 0.553315, 0.465241, 0.461924, 0.377384, 0.321458, 0.278302, 0.26085, 0.182256, 0.239899, 0.247041, 0.222385, 0.219301, 0.219301, 0.298791, 0.298791, 0.219301, 0.125101, 0.155435, 0.18812, 0.18812, 0.118441, 0.111485, 0.100716, 0.170161, 0.278302, 0.374039, 0.374039, 0.301917, 0.30533, 0.264545, 0.288399, 0.271506, 0.352862, 0.339168, 0.25406, 0.17593, 0.26085, 0.349426, 0.25406, 0.229226, 0.142424, 0.219301, 0.229226, 0.239899, 0.219301, 0.11371, 0.137348, 0.098513, 0.132295, 0.200174, 0.15008, 0.15008, 0.098513, 0.100716, 0.11371, 0.17593, 0.257454, 0.191378, 0.200174, 0.281712, 0.264545, 0.271506, 0.275179, 0.236433, 0.243554, 0.17593, 0.26085, 0.200174, 0.278302, 0.318242, 0.328603, 0.408655, 0.370445, 0.458154, 0.461924, 0.346032, 0.36309, 0.281712, 0.342579, 0.25406, 0.26085, 0.271506, 0.36309, 0.324872, 0.359901, 0.454136, 0.4292, 0.356642, 0.414856, 0.4292, 0.42561, 0.414856, 0.318242, 0.257454, 0.268042, 0.161087, 0.25031, 0.15284, 0.137348, 0.142424, 0.206376, 0.200174, 0.209395, 0.111485, 0.132295, 0.147574, 0.116183, 0.206376, 0.264545, 0.222385, 0.129801, 0.127496, 0.086953, 0.132295, 0.222385, 0.216401, 0.321458, 0.342579, 0.335645, 0.433034, 0.440853, 0.458154, 0.390993, 0.298791, 0.418646, 0.332115, 0.30533, 0.346032, 0.257454, 0.278302, 0.288399, 0.394753, 0.281712, 0.352862, 0.356642, 0.271506, 0.281712, 0.185198, 0.179055, 0.271506, 0.243554, 0.164327, 0.111485, 0.15008, 0.219301, 0.236433, 0.311707, 0.229226, 0.170161, 0.170161, 0.182256, 0.173081, 0.196879, 0.239899, 0.222385, 0.147574, 0.21291, 0.194234, 0.295083, 0.318242, 0.328603, 0.377384, 0.490133, 0.562014, 0.450668, 0.450668, 0.422041, 0.408655, 0.41194, 0.450668, 0.450668, 0.450668, 0.436924, 0.408655, 0.483068, 0.494003, 0.59917, 0.480142, 0.486429, 0.483068, 0.454136, 0.436924, 0.36309, 0.25406, 0.281712, 0.418646, 0.418646, 0.352862, 0.298791, 0.377384, 0.298791, 0.370445, 0.301917, 0.335645, 0.332115, 0.324872, 0.332115, 0.366687, 0.476583, 0.418646, 0.311707, 0.318242, 0.219301, 0.275179, 0.356642, 0.321458, 0.209395, 0.209395, 0.243554, 0.332115, 0.339168, 0.359901, 0.370445, 0.461924, 0.387226, 0.398279, 0.328603, 0.332115, 0.30533, 0.298791, 0.268042, 0.380708, 0.374039, 0.497853, 0.5017, 0.41194, 0.41194, 0.5017, 0.521092, 0.521092, 0.41194, 0.308712, 0.422041, 0.41194, 0.390993, 0.450668, 0.356642, 0.42561, 0.349426, 0.243554, 0.26085, 0.380708, 0.291804, 0.206376, 0.222385, 0.257454, 0.349426, 0.264545, 0.25406, 0.203355, 0.232838, 0.247041, 0.332115, 0.30533, 0.311707, 0.318242, 0.284882, 0.271506, 0.243554, 0.31487, 0.352862, 0.318242, 0.185198, 0.257454, 0.308712, 0.25031, 0.25406, 0.25406, 0.352862, 0.359901, 0.298791, 0.308712, 0.36309, 0.374039, 0.370445, 0.36309, 0.352862, 0.324872, 0.339168, 0.374039, 0.339168, 0.40511, 0.4292, 0.51388, 0.422041, 0.41194, 0.472492, 0.450668, 0.450668, 0.458154, 0.36309, 0.483068, 0.468512, 0.4292, 0.436924, 0.332115, 0.271506, 0.191378, 0.284882, 0.26085, 0.243554, 0.194234, 0.18812, 0.200174, 0.225814, 0.321458, 0.268042, 0.232838, 0.147574, 0.142424, 0.134866, 0.203355, 0.194234, 0.219301, 0.216401, 0.209395, 0.225814, 0.281712, 0.275179, 0.257454, 0.374039, 0.311707, 0.387226, 0.401658, 0.308712, 0.239899, 0.239899, 0.30533, 0.301917, 0.398279, 0.301917, 0.301917, 0.281712, 0.291804, 0.182256, 0.257454, 0.25406, 0.349426, 0.257454, 0.377384, 0.275179, 0.264545, 0.346032, 0.321458, 0.321458, 0.440853, 0.422041, 0.332115, 0.281712, 0.288399, 0.288399, 0.311707, 0.30533, 0.264545, 0.271506, 0.321458, 0.225814, 0.222385, 0.209395, 0.308712, 0.18812, 0.278302, 0.229226, 0.222385, 0.264545, 0.173081, 0.142424, 0.17593, 0.281712, 0.374039, 0.36309, 0.366687, 0.465241, 0.440853, 0.418646, 0.31487, 0.339168, 0.359901, 0.370445, 0.380708, 0.291804, 0.377384, 0.370445, 0.41194, 0.414856, 0.318242, 0.31487, 0.31487, 0.332115, 0.236433, 0.236433, 0.271506, 0.257454, 0.232838, 0.161087, 0.209395, 0.25406, 0.25406, 0.318242, 0.339168, 0.268042, 0.352862, 0.356642, 0.335645, 0.25406, 0.268042, 0.247041, 0.243554, 0.170161, 0.200174, 0.275179, 0.281712, 0.247041, 0.161087, 0.092881, 0.102787, 0.120615, 0.155435, 0.158265, 0.094817, 0.045352, 0.069024, 0.074921, 0.090864, 0.106997, 0.194234, 0.134866, 0.225814, 0.229226, 0.308712, 0.209395, 0.209395, 0.203355, 0.21291, 0.311707, 0.374039, 0.476583, 0.454136, 0.356642, 0.295083, 0.384043, 0.483068, 0.490133, 0.41194, 0.318242, 0.291804, 0.264545, 0.281712, 0.25031, 0.25406, 0.271506, 0.268042, 0.179055, 0.170161, 0.096677, 0.074921, 0.096677, 0.054297, 0.06184, 0.109221, 0.15008, 0.088832, 0.085092, 0.078022, 0.069024, 0.109221, 0.086953, 0.092881, 0.11371, 0.079919, 0.134866, 0.086953, 0.092881, 0.147574, 0.122885, 0.206376, 0.21291, 0.203355, 0.203355, 0.203355, 0.196879, 0.203355, 0.291804, 0.281712, 0.222385, 0.318242, 0.311707, 0.370445, 0.352862, 0.335645, 0.318242, 0.257454, 0.328603, 0.324872, 0.332115, 0.275179, 0.271506, 0.291804, 0.30533, 0.401658, 0.418646, 0.332115, 0.225814, 0.236433, 0.164327, 0.142424, 0.125101, 0.120615, 0.074921, 0.073402, 0.040537, 0.078022, 0.118441, 0.118441, 0.118441, 0.116183, 0.194234, 0.118441, 0.067594, 0.067594, 0.064632, 0.059222, 0.085092, 0.134866, 0.083462, 0.161087, 0.167087, 0.11371, 0.11371, 0.170161, 0.173081, 0.271506, 0.268042, 0.257454, 0.26085, 0.339168, 0.342579, 0.352862, 0.450668, 0.56648, 0.534167, 0.51388, 0.494003, 0.509769, 0.529623, 0.657645, 0.570702, 0.728858, 0.876521, 0.88723], '')</t>
  </si>
  <si>
    <t>[150, 233, 234, 235, 236, 237, 238, 239, 240, 324, 326, 327, 328, 329, 492, 505, 553, 556, 557, 558, 612, 868, 869, 870, 872, 873, 874, 875, 876, 877, 878]</t>
  </si>
  <si>
    <t xml:space="preserve">F5RRR7|F5RRR7_9ENTR D-lactate dehydrogenase OS=Enterobacter hormaechei ATCC 49162 </t>
  </si>
  <si>
    <t>([0.050641, 0.083462, 0.109221, 0.134866, 0.079919, 0.054297, 0.076542, 0.098513, 0.076542, 0.102787, 0.134866, 0.173081, 0.109221, 0.164327, 0.10481, 0.155435, 0.158265, 0.173081, 0.090864, 0.047319, 0.047319, 0.040537, 0.023963, 0.016021, 0.016826, 0.031287, 0.051831, 0.050641, 0.040537, 0.060549, 0.058088, 0.041405, 0.040537, 0.071867, 0.043307, 0.098513, 0.092881, 0.102787, 0.055536, 0.064632, 0.064632, 0.041405, 0.090864, 0.144935, 0.219301, 0.209395, 0.194234, 0.203355, 0.225814, 0.196879, 0.132295, 0.139895, 0.182256, 0.116183, 0.116183, 0.179055, 0.173081, 0.173081, 0.170161, 0.25031, 0.243554, 0.264545, 0.291804, 0.194234, 0.194234, 0.125101, 0.10481, 0.102787, 0.047319, 0.042364, 0.0704, 0.076542, 0.071867, 0.037156, 0.067594, 0.054297, 0.043307, 0.040537, 0.046336, 0.041405, 0.040537, 0.042364, 0.074921, 0.060549, 0.067594, 0.066181, 0.071867, 0.106997, 0.088832, 0.102787, 0.092881, 0.10481, 0.167087, 0.132295, 0.144935, 0.116183, 0.155435, 0.18812, 0.158265, 0.085092, 0.137348, 0.111485, 0.139895, 0.111485, 0.161087, 0.147574, 0.15284, 0.219301, 0.191378, 0.142424, 0.225814, 0.229226, 0.170161, 0.088832, 0.120615, 0.17593, 0.21291, 0.200174, 0.206376, 0.206376, 0.311707, 0.200174, 0.243554, 0.203355, 0.264545, 0.26085, 0.264545, 0.257454, 0.25031, 0.147574, 0.236433, 0.196879, 0.120615, 0.144935, 0.225814, 0.222385, 0.185198, 0.17593, 0.120615, 0.064632, 0.079919, 0.076542, 0.147574, 0.147574, 0.137348, 0.122885, 0.083462, 0.111485, 0.086953, 0.050641, 0.106997, 0.058088, 0.043307, 0.078022, 0.078022, 0.038042, 0.035586, 0.033407, 0.034884, 0.031287, 0.032677, 0.026338, 0.014075, 0.014783, 0.018106, 0.018106, 0.022306, 0.034068, 0.034068, 0.034884, 0.049374, 0.027463, 0.056825, 0.056825, 0.055536, 0.036378, 0.085092, 0.048328, 0.042364, 0.044297, 0.044297, 0.076542, 0.098513, 0.11371, 0.05306, 0.042364, 0.085092, 0.067594, 0.071867, 0.058088, 0.03976, 0.049374, 0.048328, 0.044297, 0.048328, 0.06184, 0.054297, 0.049374, 0.109221, 0.179055, 0.179055, 0.173081, 0.179055, 0.106997, 0.106997, 0.206376, 0.216401, 0.200174, 0.173081, 0.086953, 0.137348, 0.222385, 0.18812, 0.268042, 0.271506, 0.342579, 0.236433, 0.291804, 0.194234, 0.098513, 0.092881, 0.088832, 0.147574, 0.147574, 0.222385, 0.30533, 0.206376, 0.122885, 0.132295, 0.155435, 0.271506, 0.225814, 0.185198, 0.139895, 0.161087, 0.127496, 0.074921, 0.111485, 0.142424, 0.232838, 0.321458, 0.216401, 0.209395, 0.179055, 0.111485, 0.111485, 0.088832, 0.158265, 0.17593, 0.100716, 0.116183, 0.118441, 0.161087, 0.191378, 0.298791, 0.191378, 0.132295, 0.116183, 0.134866, 0.139895, 0.127496, 0.129801, 0.219301, 0.236433, 0.203355, 0.203355, 0.21291, 0.264545, 0.264545, 0.268042, 0.25031, 0.225814, 0.21291, 0.122885, 0.122885, 0.094817, 0.094817, 0.17593, 0.295083, 0.206376, 0.127496, 0.0704, 0.073402, 0.067594, 0.06312, 0.100716, 0.142424, 0.073402, 0.03976, 0.038042, 0.048328, 0.109221, 0.092881, 0.056825, 0.058088, 0.058088, 0.040537, 0.069024, 0.076542, 0.073402, 0.11371, 0.109221, 0.191378, 0.196879, 0.127496, 0.127496, 0.127496, 0.090864, 0.182256, 0.25406, 0.247041, 0.298791, 0.247041, 0.203355, 0.318242, 0.414856, 0.384043, 0.387226, 0.321458, 0.278302, 0.25031, 0.216401, 0.291804, 0.268042, 0.219301, 0.311707, 0.278302, 0.222385, 0.339168], '')</t>
  </si>
  <si>
    <t xml:space="preserve">F5RRR8|F5RRR8_9ENTR Fimbrial protein OS=Enterobacter hormaechei ATCC 49162 </t>
  </si>
  <si>
    <t>([0.003671, 0.004388, 0.003997, 0.006039, 0.005503, 0.007422, 0.008075, 0.008804, 0.010926, 0.009483, 0.012491, 0.010509, 0.01078, 0.00962, 0.013265, 0.011106, 0.018787, 0.025762, 0.048328, 0.066181, 0.098513, 0.185198, 0.239899, 0.31487, 0.298791, 0.390993, 0.374039, 0.298791, 0.275179, 0.284882, 0.370445, 0.359901, 0.476583, 0.486429, 0.517562, 0.525368, 0.541878, 0.461924, 0.374039, 0.374039, 0.321458, 0.356642, 0.31487, 0.301917, 0.222385, 0.182256, 0.185198, 0.194234, 0.298791, 0.359901, 0.236433, 0.229226, 0.15284, 0.142424, 0.100716, 0.10481, 0.10481, 0.11371, 0.17593, 0.196879, 0.196879, 0.21291, 0.161087, 0.194234, 0.173081, 0.25406, 0.206376, 0.200174, 0.161087, 0.173081, 0.164327, 0.284882, 0.31487, 0.401658, 0.346032, 0.394753, 0.31487, 0.222385, 0.196879, 0.196879, 0.155435, 0.185198, 0.26085, 0.26085, 0.164327, 0.179055, 0.18812, 0.209395, 0.155435, 0.137348, 0.132295, 0.134866, 0.129801, 0.127496, 0.125101, 0.158265, 0.17593, 0.194234, 0.291804, 0.40511, 0.328603, 0.40511, 0.278302, 0.284882, 0.275179, 0.370445, 0.332115, 0.219301, 0.275179, 0.301917, 0.366687, 0.268042, 0.281712, 0.275179, 0.185198, 0.18812, 0.185198, 0.100716, 0.142424, 0.088832, 0.085092, 0.147574, 0.147574, 0.25031, 0.257454, 0.30533, 0.216401, 0.25406, 0.356642, 0.356642, 0.384043, 0.278302, 0.31487, 0.216401, 0.185198, 0.278302, 0.268042, 0.298791, 0.311707, 0.321458, 0.30533, 0.30533, 0.284882, 0.209395, 0.196879, 0.122885, 0.086953, 0.144935, 0.142424, 0.142424, 0.125101, 0.076542, 0.137348, 0.106997, 0.139895, 0.094817, 0.078022, 0.056825, 0.056825, 0.100716, 0.092881, 0.164327, 0.125101, 0.137348, 0.134866, 0.079919, 0.125101, 0.173081, 0.15284, 0.144935, 0.139895, 0.173081, 0.185198, 0.18812, 0.288399, 0.346032, 0.472492, 0.472492, 0.458154, 0.349426, 0.349426, 0.359901, 0.271506, 0.324872, 0.268042, 0.356642, 0.356642, 0.377384, 0.301917, 0.30533, 0.311707, 0.346032, 0.342579, 0.444081, 0.366687, 0.295083, 0.243554, 0.21291, 0.21291, 0.284882, 0.284882, 0.17593, 0.164327, 0.232838, 0.257454, 0.222385, 0.173081, 0.182256, 0.17593, 0.191378, 0.21291, 0.232838, 0.206376, 0.200174, 0.191378, 0.18812, 0.268042, 0.206376, 0.209395, 0.225814, 0.236433, 0.229226, 0.346032, 0.380708, 0.374039, 0.370445, 0.447574, 0.509769, 0.509769, 0.440853, 0.418646, 0.4292, 0.301917, 0.30533, 0.232838, 0.21291, 0.229226, 0.225814, 0.318242, 0.339168, 0.25406, 0.239899, 0.25031, 0.229226, 0.206376, 0.216401, 0.182256, 0.191378, 0.196879, 0.275179, 0.342579, 0.356642, 0.346032, 0.377384, 0.298791, 0.401658, 0.311707, 0.387226, 0.41194, 0.414856, 0.390993, 0.40511, 0.321458, 0.398279, 0.374039, 0.370445, 0.374039, 0.398279, 0.394753, 0.356642, 0.349426, 0.25406, 0.328603, 0.335645, 0.318242, 0.370445, 0.278302, 0.377384, 0.359901, 0.243554, 0.25031, 0.288399, 0.356642, 0.374039, 0.374039, 0.398279, 0.408655, 0.394753, 0.387226, 0.278302, 0.31487, 0.239899, 0.324872, 0.30533, 0.298791, 0.384043, 0.408655, 0.370445, 0.36309, 0.30533, 0.308712, 0.229226, 0.206376, 0.129801, 0.203355, 0.206376, 0.216401, 0.144935, 0.147574, 0.15008, 0.25031, 0.164327, 0.203355, 0.142424, 0.137348, 0.137348, 0.144935, 0.142424, 0.161087, 0.185198, 0.236433, 0.321458, 0.308712, 0.239899, 0.356642, 0.281712, 0.278302, 0.239899, 0.236433, 0.164327, 0.170161, 0.10481, 0.194234, 0.225814, 0.31487, 0.239899, 0.18812, 0.18812, 0.200174, 0.271506, 0.239899, 0.243554, 0.239899, 0.328603, 0.332115, 0.236433, 0.298791, 0.291804, 0.318242, 0.318242, 0.370445, 0.281712, 0.359901, 0.321458, 0.324872, 0.236433, 0.318242, 0.374039, 0.374039, 0.284882, 0.191378, 0.125101, 0.127496, 0.132295, 0.092881, 0.0704, 0.102787, 0.106997, 0.118441, 0.116183, 0.15008, 0.173081, 0.25031, 0.167087, 0.179055, 0.094817, 0.094817, 0.054297, 0.06184, 0.060549, 0.094817, 0.17593, 0.18812, 0.194234, 0.185198, 0.21291, 0.232838, 0.243554, 0.239899, 0.222385, 0.26085, 0.298791, 0.232838, 0.161087, 0.243554, 0.232838, 0.30533, 0.31487, 0.401658, 0.318242, 0.222385, 0.137348, 0.137348, 0.222385, 0.144935, 0.086953, 0.06312, 0.086953, 0.06312, 0.047319, 0.035586, 0.020165, 0.013613, 0.015694, 0.021381, 0.014315, 0.00962], '')</t>
  </si>
  <si>
    <t>[34, 35, 36, 227, 228]</t>
  </si>
  <si>
    <t xml:space="preserve">F5RRR9|F5RRR9_9ENTR CFA/I fimbrial subunit C usher protein OS=Enterobacter hormaechei ATCC 49162 </t>
  </si>
  <si>
    <t>([0.008624, 0.016257, 0.011903, 0.008276, 0.010672, 0.011518, 0.017797, 0.018787, 0.026338, 0.026892, 0.036378, 0.026892, 0.023087, 0.0198, 0.035586, 0.03976, 0.06312, 0.083462, 0.081712, 0.094817, 0.15284, 0.232838, 0.11371, 0.170161, 0.275179, 0.194234, 0.129801, 0.069024, 0.098513, 0.088832, 0.125101, 0.081712, 0.111485, 0.11371, 0.144935, 0.094817, 0.071867, 0.044297, 0.059222, 0.106997, 0.094817, 0.049374, 0.028107, 0.028695, 0.033407, 0.028107, 0.03976, 0.046336, 0.079919, 0.042364, 0.045352, 0.045352, 0.067594, 0.085092, 0.109221, 0.071867, 0.102787, 0.111485, 0.109221, 0.100716, 0.096677, 0.054297, 0.10481, 0.179055, 0.284882, 0.284882, 0.31487, 0.284882, 0.384043, 0.380708, 0.472492, 0.401658, 0.377384, 0.390993, 0.390993, 0.275179, 0.328603, 0.352862, 0.374039, 0.377384, 0.394753, 0.380708, 0.468512, 0.359901, 0.335645, 0.281712, 0.257454, 0.284882, 0.271506, 0.264545, 0.281712, 0.278302, 0.264545, 0.298791, 0.284882, 0.284882, 0.31487, 0.284882, 0.232838, 0.264545, 0.36309, 0.268042, 0.200174, 0.137348, 0.219301, 0.219301, 0.275179, 0.196879, 0.120615, 0.173081, 0.111485, 0.064632, 0.06184, 0.096677, 0.078022, 0.048328, 0.055536, 0.092881, 0.096677, 0.11371, 0.134866, 0.134866, 0.216401, 0.284882, 0.257454, 0.173081, 0.173081, 0.118441, 0.206376, 0.30533, 0.30533, 0.339168, 0.454136, 0.450668, 0.454136, 0.422041, 0.42561, 0.370445, 0.284882, 0.321458, 0.335645, 0.25406, 0.236433, 0.200174, 0.206376, 0.318242, 0.390993, 0.408655, 0.497853, 0.465241, 0.440853, 0.444081, 0.380708, 0.349426, 0.275179, 0.284882, 0.31487, 0.387226, 0.349426, 0.436924, 0.4292, 0.41194, 0.418646, 0.342579, 0.374039, 0.271506, 0.257454, 0.271506, 0.257454, 0.194234, 0.18812, 0.111485, 0.120615, 0.200174, 0.194234, 0.268042, 0.26085, 0.281712, 0.284882, 0.366687, 0.281712, 0.275179, 0.196879, 0.264545, 0.332115, 0.324872, 0.4292, 0.359901, 0.264545, 0.288399, 0.268042, 0.191378, 0.288399, 0.288399, 0.288399, 0.31487, 0.232838, 0.26085, 0.247041, 0.243554, 0.144935, 0.167087, 0.170161, 0.17593, 0.182256, 0.109221, 0.06184, 0.060549, 0.116183, 0.191378, 0.170161, 0.25406, 0.339168, 0.346032, 0.346032, 0.298791, 0.295083, 0.335645, 0.301917, 0.30533, 0.21291, 0.318242, 0.291804, 0.301917, 0.384043, 0.324872, 0.370445, 0.476583, 0.447574, 0.374039, 0.268042, 0.275179, 0.264545, 0.257454, 0.268042, 0.232838, 0.216401, 0.134866, 0.11371, 0.125101, 0.125101, 0.21291, 0.206376, 0.236433, 0.222385, 0.200174, 0.167087, 0.247041, 0.194234, 0.144935, 0.134866, 0.216401, 0.216401, 0.222385, 0.236433, 0.236433, 0.257454, 0.278302, 0.324872, 0.414856, 0.346032, 0.25031, 0.239899, 0.26085, 0.31487, 0.318242, 0.268042, 0.288399, 0.25406, 0.311707, 0.40511, 0.472492, 0.394753, 0.408655, 0.40511, 0.394753, 0.328603, 0.342579, 0.377384, 0.324872, 0.321458, 0.384043, 0.480142, 0.480142, 0.387226, 0.418646, 0.418646, 0.497853, 0.497853, 0.41194, 0.42561, 0.339168, 0.332115, 0.328603, 0.308712, 0.229226, 0.158265, 0.222385, 0.225814, 0.25406, 0.321458, 0.311707, 0.25406, 0.268042, 0.271506, 0.356642, 0.332115, 0.308712, 0.31487, 0.321458, 0.324872, 0.308712, 0.418646, 0.422041, 0.5017, 0.414856, 0.509769, 0.618285, 0.642678, 0.642678, 0.63748, 0.642678, 0.534167, 0.604312, 0.541878, 0.549308, 0.458154, 0.36309, 0.384043, 0.377384, 0.458154, 0.553315, 0.570702, 0.534167, 0.444081, 0.444081, 0.541878, 0.529623, 0.517562, 0.483068, 0.394753, 0.401658, 0.41194, 0.51388, 0.525368, 0.613573, 0.604312, 0.741537, 0.81615, 0.795062, 0.771762, 0.767246, 0.759478, 0.750527, 0.657645, 0.767246, 0.671169, 0.570702, 0.51388, 0.51388, 0.549308, 0.653063, 0.58069, 0.505461, 0.454136, 0.444081, 0.359901, 0.352862, 0.324872, 0.324872, 0.324872, 0.342579, 0.356642, 0.366687, 0.377384, 0.450668, 0.447574, 0.472492, 0.553315, 0.553315, 0.553315, 0.51388, 0.525368, 0.525368, 0.585406, 0.541878, 0.541878, 0.653063, 0.648219, 0.661982, 0.685117, 0.622677, 0.517562, 0.480142, 0.476583, 0.380708, 0.380708, 0.374039, 0.42561, 0.436924, 0.497853, 0.509769, 0.461924, 0.458154, 0.509769, 0.521092, 0.622677, 0.63748, 0.59508, 0.613573, 0.51388, 0.517562, 0.505461, 0.505461, 0.529623, 0.521092, 0.534167, 0.575842, 0.575842, 0.575842, 0.562014, 0.521092, 0.486429, 0.538167, 0.454136, 0.377384, 0.275179, 0.271506, 0.257454, 0.257454, 0.25031, 0.318242, 0.328603, 0.359901, 0.359901, 0.359901, 0.36309, 0.444081, 0.41194, 0.41194, 0.332115, 0.332115, 0.366687, 0.40511, 0.408655, 0.486429, 0.58069, 0.56648, 0.562014, 0.538167, 0.529623, 0.454136, 0.450668, 0.374039, 0.422041, 0.436924, 0.468512, 0.359901, 0.349426, 0.349426, 0.342579, 0.356642, 0.352862, 0.295083, 0.295083, 0.295083, 0.295083, 0.216401, 0.318242, 0.332115, 0.356642, 0.339168, 0.30533, 0.311707, 0.390993, 0.387226, 0.359901, 0.328603, 0.408655, 0.414856, 0.366687, 0.346032, 0.41194, 0.408655, 0.458154, 0.380708, 0.377384, 0.370445, 0.377384, 0.352862, 0.339168, 0.342579, 0.374039, 0.436924, 0.444081, 0.342579, 0.346032, 0.390993, 0.387226, 0.390993, 0.284882, 0.339168, 0.366687, 0.401658, 0.401658, 0.308712, 0.370445, 0.380708, 0.384043, 0.454136, 0.483068, 0.490133, 0.490133, 0.480142, 0.483068, 0.465241, 0.51388, 0.509769, 0.486429, 0.486429, 0.440853, 0.538167, 0.458154, 0.4292, 0.4292, 0.422041, 0.51388, 0.525368, 0.517562, 0.494003, 0.440853, 0.4292, 0.398279, 0.41194, 0.41194, 0.450668, 0.422041, 0.483068, 0.494003, 0.585406, 0.59917, 0.694846, 0.59014, 0.675549, 0.699094, 0.557691, 0.557691, 0.468512, 0.476583, 0.384043, 0.422041, 0.505461, 0.521092, 0.575842, 0.549308, 0.541878, 0.541878, 0.5017, 0.497853, 0.490133, 0.42561, 0.422041, 0.418646, 0.505461, 0.458154, 0.458154, 0.447574, 0.447574, 0.51388, 0.497853, 0.618285, 0.604312, 0.497853, 0.394753, 0.384043, 0.36309, 0.377384, 0.377384, 0.444081, 0.384043, 0.394753, 0.447574, 0.483068, 0.387226, 0.335645, 0.384043, 0.359901, 0.454136, 0.458154, 0.390993, 0.339168, 0.342579, 0.346032, 0.408655, 0.509769, 0.509769, 0.553315, 0.538167, 0.534167, 0.549308, 0.622677, 0.575842, 0.570702, 0.534167, 0.671169, 0.648219, 0.648219, 0.694846, 0.604312, 0.517562, 0.59508, 0.570702, 0.553315, 0.541878, 0.534167, 0.525368, 0.436924, 0.398279, 0.398279, 0.398279, 0.384043, 0.380708, 0.401658, 0.377384, 0.374039, 0.366687, 0.436924, 0.440853, 0.4292, 0.458154, 0.505461, 0.465241, 0.458154, 0.401658, 0.414856, 0.356642, 0.374039, 0.444081, 0.483068, 0.497853, 0.51388, 0.534167, 0.444081, 0.447574, 0.390993, 0.321458, 0.288399, 0.288399, 0.284882, 0.281712, 0.278302, 0.301917, 0.384043, 0.461924, 0.529623, 0.433034, 0.418646, 0.440853, 0.444081, 0.4292, 0.433034, 0.359901, 0.288399, 0.40511, 0.377384, 0.476583, 0.56648, 0.5017, 0.509769, 0.505461, 0.529623, 0.494003, 0.41194, 0.401658, 0.308712, 0.301917, 0.349426, 0.42561, 0.390993, 0.390993, 0.401658, 0.387226, 0.387226, 0.450668, 0.352862, 0.288399, 0.308712, 0.31487, 0.401658, 0.401658, 0.40511, 0.308712, 0.374039, 0.384043, 0.387226, 0.476583, 0.476583, 0.5017, 0.433034, 0.440853, 0.359901, 0.288399, 0.295083, 0.291804, 0.284882, 0.31487, 0.346032, 0.30533, 0.295083, 0.209395, 0.209395, 0.147574, 0.167087, 0.158265, 0.225814, 0.15284, 0.161087, 0.173081, 0.185198, 0.243554, 0.236433, 0.328603, 0.31487, 0.236433, 0.291804, 0.30533, 0.335645, 0.301917, 0.243554, 0.25031, 0.328603, 0.335645, 0.324872, 0.384043, 0.384043, 0.356642, 0.370445, 0.284882, 0.284882, 0.247041, 0.25406, 0.25406, 0.179055, 0.182256, 0.257454, 0.191378, 0.191378, 0.194234, 0.288399, 0.346032, 0.328603, 0.339168, 0.321458, 0.41194, 0.339168, 0.268042, 0.222385, 0.281712, 0.374039, 0.370445, 0.398279, 0.384043, 0.380708, 0.480142, 0.608892, 0.509769, 0.59014, 0.486429, 0.480142, 0.398279, 0.433034, 0.408655, 0.366687, 0.387226, 0.390993, 0.436924, 0.51388, 0.618285, 0.626927, 0.575842, 0.468512, 0.472492, 0.377384, 0.321458, 0.298791, 0.278302, 0.281712, 0.281712, 0.275179, 0.275179, 0.298791, 0.236433, 0.278302, 0.284882, 0.243554, 0.203355, 0.203355, 0.17593, 0.132295, 0.092881, 0.086953, 0.142424, 0.098513], '')</t>
  </si>
  <si>
    <t>[314, 316, 317, 318, 319, 320, 321, 322, 323, 324, 325, 331, 332, 333, 336, 337, 338, 343, 344, 345, 346, 347, 348, 349, 350, 351, 352, 353, 354, 355, 356, 357, 358, 359, 360, 361, 362, 363, 378, 379, 380, 381, 382, 383, 384, 385, 386, 387, 388, 389, 390, 391, 392, 401, 404, 405, 406, 407, 408, 409, 410, 411, 412, 413, 414, 415, 416, 417, 418, 419, 420, 421, 423, 446, 447, 448, 449, 450, 516, 517, 521, 526, 527, 528, 539, 540, 541, 542, 543, 544, 545, 546, 551, 552, 553, 554, 555, 556, 557, 563, 568, 570, 571, 594, 595, 596, 597, 598, 599, 600, 601, 602, 603, 604, 605, 606, 607, 608, 609, 610, 611, 612, 613, 614, 615, 630, 640, 641, 654, 666, 667, 668, 669, 670, 697, 764, 765, 766, 776, 777, 778, 779]</t>
  </si>
  <si>
    <t>124)</t>
  </si>
  <si>
    <t xml:space="preserve">F5RRS0|F5RRS0_9ENTR Adhesin OS=Enterobacter hormaechei ATCC 49162 </t>
  </si>
  <si>
    <t>([0.291804, 0.196879, 0.191378, 0.185198, 0.182256, 0.111485, 0.076542, 0.096677, 0.073402, 0.076542, 0.078022, 0.078022, 0.073402, 0.069024, 0.05306, 0.081712, 0.081712, 0.098513, 0.15008, 0.17593, 0.170161, 0.179055, 0.25031, 0.194234, 0.222385, 0.179055, 0.284882, 0.291804, 0.291804, 0.332115, 0.36309, 0.332115, 0.408655, 0.401658, 0.418646, 0.450668, 0.384043, 0.384043, 0.356642, 0.281712, 0.295083, 0.239899, 0.243554, 0.219301, 0.30533, 0.229226, 0.232838, 0.232838, 0.318242, 0.321458, 0.36309, 0.377384, 0.401658, 0.36309, 0.281712, 0.281712, 0.200174, 0.264545, 0.25031, 0.301917, 0.370445, 0.257454, 0.324872, 0.229226, 0.167087, 0.191378, 0.257454, 0.370445, 0.257454, 0.257454, 0.170161, 0.155435, 0.155435, 0.185198, 0.161087, 0.239899, 0.196879, 0.196879, 0.236433, 0.209395, 0.216401, 0.15284, 0.222385, 0.21291, 0.30533, 0.324872, 0.311707, 0.31487, 0.295083, 0.394753, 0.377384, 0.509769, 0.525368, 0.4292, 0.422041, 0.468512, 0.468512, 0.5017, 0.622677, 0.534167, 0.480142, 0.51388, 0.517562, 0.483068, 0.418646, 0.40511, 0.384043, 0.384043, 0.398279, 0.387226, 0.422041, 0.356642, 0.318242, 0.301917, 0.380708, 0.356642, 0.346032, 0.374039, 0.311707, 0.236433, 0.295083, 0.398279, 0.359901, 0.408655, 0.408655, 0.465241, 0.436924, 0.545602, 0.534167, 0.529623, 0.529623, 0.486429, 0.486429, 0.480142, 0.401658, 0.401658, 0.444081, 0.41194, 0.401658, 0.480142, 0.51388, 0.486429, 0.387226, 0.390993, 0.359901, 0.401658, 0.408655, 0.408655, 0.311707, 0.31487, 0.30533, 0.301917, 0.243554, 0.288399, 0.264545, 0.268042, 0.173081, 0.185198, 0.247041, 0.17593, 0.118441, 0.118441, 0.098513, 0.15008, 0.17593, 0.209395, 0.170161, 0.142424, 0.144935, 0.216401, 0.182256, 0.147574, 0.118441, 0.155435, 0.155435], '')</t>
  </si>
  <si>
    <t>[91, 92, 97, 98, 99, 101, 102, 127, 128, 129, 130, 140]</t>
  </si>
  <si>
    <t xml:space="preserve">F5RRS1|F5RRS1_9ENTR Uncharacterized protein OS=Enterobacter hormaechei ATCC 49162 </t>
  </si>
  <si>
    <t>([0.092881, 0.067594, 0.051831, 0.034884, 0.050641, 0.028695, 0.040537, 0.03976, 0.029376, 0.038858, 0.05306, 0.069024, 0.045352, 0.098513, 0.081712, 0.067594, 0.142424, 0.170161, 0.098513, 0.118441, 0.085092, 0.086953, 0.125101, 0.139895, 0.129801, 0.134866, 0.170161, 0.11371, 0.147574, 0.25031, 0.257454, 0.25031, 0.25406, 0.31487, 0.225814, 0.264545, 0.295083, 0.275179, 0.232838, 0.222385, 0.236433, 0.321458, 0.321458, 0.332115, 0.374039, 0.480142, 0.440853, 0.398279, 0.41194, 0.41194, 0.318242, 0.324872, 0.25031, 0.17593, 0.191378, 0.185198, 0.182256, 0.206376, 0.200174, 0.291804, 0.384043, 0.384043, 0.390993, 0.418646, 0.422041, 0.436924, 0.444081, 0.480142, 0.642678, 0.63748, 0.626927, 0.733139, 0.661982, 0.759478, 0.84206, 0.84206, 0.862302, 0.775545, 0.759478, 0.759478, 0.76285, 0.771762, 0.657645, 0.557691, 0.458154, 0.450668, 0.465241, 0.370445, 0.370445, 0.30533, 0.284882, 0.203355, 0.216401, 0.288399, 0.301917, 0.301917, 0.18812, 0.257454, 0.332115, 0.288399, 0.295083, 0.219301, 0.185198, 0.173081, 0.26085, 0.324872, 0.257454, 0.236433, 0.324872, 0.31487, 0.370445, 0.458154, 0.461924, 0.335645, 0.311707, 0.236433, 0.239899, 0.243554, 0.243554, 0.271506, 0.239899, 0.206376, 0.295083, 0.335645, 0.398279, 0.380708, 0.394753, 0.454136, 0.356642, 0.342579, 0.278302, 0.271506, 0.268042, 0.342579, 0.41194, 0.380708, 0.444081, 0.447574, 0.468512, 0.465241, 0.447574, 0.521092, 0.56648, 0.454136, 0.454136, 0.454136, 0.444081, 0.370445, 0.380708, 0.398279, 0.328603, 0.40511, 0.398279, 0.318242, 0.324872, 0.349426, 0.318242, 0.264545, 0.185198, 0.206376, 0.209395, 0.225814, 0.225814, 0.216401, 0.31487, 0.281712, 0.21291, 0.222385, 0.291804, 0.206376, 0.206376, 0.271506, 0.271506, 0.268042, 0.352862, 0.349426, 0.349426, 0.408655, 0.401658, 0.472492, 0.468512, 0.398279, 0.377384, 0.36309, 0.366687, 0.349426, 0.346032, 0.447574, 0.374039, 0.308712, 0.30533, 0.394753, 0.408655, 0.324872, 0.332115, 0.328603, 0.25406, 0.25031, 0.247041, 0.281712, 0.295083, 0.359901, 0.436924, 0.346032, 0.349426, 0.359901, 0.288399, 0.31487, 0.311707, 0.387226, 0.352862, 0.352862, 0.268042, 0.288399, 0.36309, 0.36309, 0.352862, 0.349426, 0.352862, 0.295083, 0.295083, 0.284882, 0.271506, 0.271506, 0.342579, 0.25031, 0.232838, 0.298791, 0.311707, 0.21291, 0.206376, 0.229226, 0.229226, 0.31487, 0.278302, 0.291804, 0.295083, 0.291804, 0.370445, 0.346032, 0.398279, 0.422041, 0.328603, 0.31487, 0.284882, 0.26085, 0.342579, 0.324872, 0.295083, 0.247041, 0.356642, 0.31487, 0.40511], '')</t>
  </si>
  <si>
    <t>[68, 69, 70, 71, 72, 73, 74, 75, 76, 77, 78, 79, 80, 81, 82, 83, 141, 142]</t>
  </si>
  <si>
    <t xml:space="preserve">F5RRS2|F5RRS2_9ENTR Toxin transcriptional activator ToxR OS=Enterobacter hormaechei ATCC 49162 </t>
  </si>
  <si>
    <t>([0.004611, 0.006142, 0.005223, 0.007091, 0.00962, 0.013265, 0.015078, 0.011903, 0.008804, 0.011669, 0.014586, 0.019401, 0.034884, 0.079919, 0.142424, 0.196879, 0.185198, 0.125101, 0.076542, 0.071867, 0.122885, 0.247041, 0.170161, 0.194234, 0.164327, 0.155435, 0.096677, 0.0704, 0.120615, 0.147574, 0.073402, 0.043307, 0.042364, 0.044297, 0.040537, 0.040537, 0.046336, 0.030003, 0.028695, 0.05306, 0.086953, 0.096677, 0.086953, 0.083462, 0.098513, 0.122885, 0.0704, 0.073402, 0.056825, 0.06184, 0.100716, 0.17593, 0.257454, 0.158265, 0.158265, 0.185198, 0.179055, 0.196879, 0.284882, 0.352862, 0.25406, 0.271506, 0.268042, 0.161087, 0.182256, 0.216401, 0.209395, 0.216401, 0.291804, 0.41194, 0.30533, 0.268042, 0.239899, 0.236433, 0.21291, 0.206376, 0.111485, 0.132295, 0.127496, 0.127496, 0.134866, 0.134866, 0.125101, 0.122885, 0.142424, 0.229226, 0.232838, 0.239899, 0.332115, 0.216401, 0.137348, 0.139895, 0.167087, 0.196879, 0.21291, 0.243554, 0.239899, 0.239899, 0.216401, 0.21291, 0.21291, 0.219301, 0.321458, 0.318242, 0.225814, 0.298791, 0.167087, 0.170161, 0.179055, 0.15284, 0.257454, 0.264545, 0.349426, 0.370445, 0.384043, 0.366687, 0.454136, 0.450668, 0.454136, 0.454136, 0.458154, 0.440853, 0.332115, 0.321458, 0.356642, 0.468512, 0.4292, 0.553315, 0.562014, 0.408655, 0.408655, 0.324872, 0.30533, 0.200174, 0.122885, 0.067594, 0.040537, 0.023963, 0.015344, 0.015694, 0.013265, 0.013016, 0.014586, 0.016826, 0.01204, 0.008409, 0.005872, 0.004646, 0.004577, 0.004431, 0.006421, 0.006194, 0.007031, 0.010131, 0.016826, 0.028107, 0.045352, 0.058088, 0.094817, 0.090864, 0.147574, 0.196879, 0.194234, 0.173081, 0.15284, 0.206376, 0.268042, 0.284882, 0.398279, 0.414856, 0.324872, 0.339168, 0.31487, 0.26085, 0.229226, 0.170161, 0.100716, 0.078022, 0.102787, 0.109221, 0.185198, 0.15284, 0.142424, 0.083462, 0.088832, 0.164327, 0.137348, 0.083462, 0.120615, 0.118441, 0.088832, 0.144935, 0.132295, 0.109221, 0.116183, 0.137348, 0.200174, 0.295083, 0.349426, 0.26085, 0.25031, 0.155435, 0.196879, 0.194234, 0.291804, 0.275179, 0.170161, 0.129801, 0.120615, 0.060549, 0.030003, 0.036378, 0.036378, 0.033407, 0.06184, 0.069024, 0.038858, 0.036378, 0.036378, 0.036378, 0.06184, 0.06184, 0.11371, 0.083462, 0.035586, 0.019401, 0.019401, 0.030611, 0.029376, 0.028107, 0.041405, 0.086953, 0.096677, 0.098513, 0.116183, 0.069024, 0.060549, 0.10481, 0.055536, 0.037156, 0.036378, 0.020876, 0.018106, 0.010509, 0.012491, 0.023087, 0.021816, 0.017447, 0.014075, 0.018787, 0.028107, 0.032017, 0.023534, 0.015694, 0.010509, 0.007031, 0.008723, 0.011106], '')</t>
  </si>
  <si>
    <t>[127, 128]</t>
  </si>
  <si>
    <t xml:space="preserve">F5RRS3|F5RRS3_9ENTR FidL-like membrane protein OS=Enterobacter hormaechei ATCC 49162 </t>
  </si>
  <si>
    <t>([0.209395, 0.26085, 0.15284, 0.088832, 0.054297, 0.028107, 0.027463, 0.0198, 0.015078, 0.011903, 0.010131, 0.008895, 0.005932, 0.004921, 0.005011, 0.004835, 0.003804, 0.003821, 0.00543, 0.005318, 0.00389, 0.003997, 0.003014, 0.003997, 0.00515, 0.006894, 0.007422, 0.006482, 0.006533, 0.008804, 0.009728, 0.014315, 0.022306, 0.044297, 0.028107, 0.028107, 0.015078, 0.024826, 0.034884, 0.041405, 0.045352, 0.090864, 0.088832, 0.090864, 0.094817, 0.0704, 0.069024, 0.118441, 0.191378, 0.229226, 0.232838, 0.200174, 0.203355, 0.161087, 0.164327, 0.278302, 0.346032, 0.472492, 0.480142, 0.51388, 0.480142, 0.370445, 0.359901, 0.25031, 0.346032, 0.332115, 0.308712, 0.232838, 0.239899, 0.232838, 0.311707, 0.308712, 0.401658, 0.401658, 0.454136, 0.332115, 0.232838, 0.229226, 0.229226, 0.216401, 0.185198, 0.116183, 0.100716, 0.098513, 0.096677, 0.096677, 0.100716, 0.085092, 0.139895, 0.111485, 0.116183, 0.096677, 0.045352, 0.048328, 0.034068, 0.033407, 0.078022, 0.076542, 0.079919, 0.042364, 0.023963, 0.030003, 0.054297, 0.122885, 0.122885, 0.203355, 0.206376, 0.173081, 0.264545, 0.25031, 0.288399, 0.284882, 0.179055, 0.264545, 0.271506, 0.332115, 0.225814, 0.137348, 0.222385, 0.142424, 0.196879, 0.225814, 0.225814, 0.232838, 0.222385, 0.219301, 0.164327, 0.102787, 0.125101, 0.079919, 0.079919, 0.081712, 0.049374, 0.106997, 0.139895, 0.129801, 0.071867, 0.086953, 0.102787, 0.102787, 0.17593, 0.127496, 0.182256, 0.15284, 0.17593, 0.11371, 0.059222, 0.067594, 0.078022, 0.045352, 0.074921, 0.043307, 0.032677, 0.043307, 0.030003, 0.020165, 0.014783, 0.020165, 0.026892, 0.032017, 0.020876, 0.011903], '')</t>
  </si>
  <si>
    <t>[59]</t>
  </si>
  <si>
    <t xml:space="preserve">F5RRS4|F5RRS4_9ENTR GnsB protein OS=Enterobacter hormaechei ATCC 49162 </t>
  </si>
  <si>
    <t>([0.36309, 0.422041, 0.472492, 0.36309, 0.390993, 0.377384, 0.308712, 0.239899, 0.278302, 0.288399, 0.295083, 0.236433, 0.225814, 0.311707, 0.219301, 0.243554, 0.308712, 0.288399, 0.295083, 0.30533, 0.339168, 0.339168, 0.257454, 0.243554, 0.342579, 0.25406, 0.298791, 0.281712, 0.281712, 0.247041, 0.257454, 0.284882, 0.339168, 0.31487, 0.308712, 0.390993, 0.311707, 0.342579, 0.352862, 0.264545, 0.281712, 0.209395, 0.185198, 0.173081, 0.161087, 0.096677, 0.100716, 0.074921, 0.109221, 0.147574, 0.144935, 0.120615, 0.079919, 0.076542, 0.069024, 0.042364, 0.026892], '')</t>
  </si>
  <si>
    <t xml:space="preserve">F5RRS5|F5RRS5_9ENTR YdgH/BhsA/McbA-like domain-containing protein OS=Enterobacter hormaechei ATCC 49162 </t>
  </si>
  <si>
    <t>([0.040537, 0.024826, 0.03976, 0.030003, 0.032017, 0.044297, 0.024393, 0.032017, 0.033407, 0.043307, 0.044297, 0.046336, 0.049374, 0.038858, 0.026892, 0.044297, 0.074921, 0.081712, 0.094817, 0.11371, 0.185198, 0.229226, 0.200174, 0.196879, 0.182256, 0.229226, 0.147574, 0.17593, 0.17593, 0.219301, 0.161087, 0.18812, 0.158265, 0.147574, 0.15008, 0.229226, 0.229226, 0.225814, 0.229226, 0.132295, 0.158265, 0.144935, 0.158265, 0.264545, 0.275179, 0.278302, 0.271506, 0.380708, 0.465241, 0.380708, 0.36309, 0.436924, 0.352862, 0.387226, 0.401658, 0.458154, 0.461924, 0.461924, 0.465241, 0.450668, 0.447574, 0.352862, 0.288399, 0.173081, 0.106997, 0.081712, 0.111485, 0.109221, 0.11371, 0.122885, 0.18812, 0.219301, 0.232838, 0.200174, 0.247041, 0.203355, 0.132295, 0.106997, 0.120615, 0.083462, 0.03976, 0.073402, 0.109221, 0.134866, 0.191378, 0.271506, 0.284882, 0.301917, 0.25406, 0.185198, 0.129801, 0.096677], '')</t>
  </si>
  <si>
    <t xml:space="preserve">F5RRS6|F5RRS6_9ENTR DUF4142 domain-containing protein OS=Enterobacter hormaechei ATCC 49162 </t>
  </si>
  <si>
    <t>([0.243554, 0.288399, 0.356642, 0.387226, 0.295083, 0.239899, 0.170161, 0.222385, 0.268042, 0.308712, 0.342579, 0.401658, 0.418646, 0.517562, 0.58069, 0.699094, 0.648219, 0.720929, 0.750527, 0.707965, 0.585406, 0.618285, 0.613573, 0.505461, 0.436924, 0.5017, 0.509769, 0.618285, 0.557691, 0.480142, 0.436924, 0.401658, 0.349426, 0.239899, 0.222385, 0.26085, 0.185198, 0.185198, 0.139895, 0.147574, 0.129801, 0.194234, 0.196879, 0.200174, 0.268042, 0.308712, 0.308712, 0.377384, 0.377384, 0.414856, 0.472492, 0.472492, 0.494003, 0.541878, 0.632174, 0.622677, 0.675549, 0.76285, 0.733139, 0.808535, 0.720929, 0.750527, 0.741537, 0.73685, 0.750527, 0.771762, 0.795062, 0.795062, 0.703578, 0.699094, 0.699094, 0.657645, 0.657645, 0.671169, 0.622677, 0.680603, 0.575842, 0.549308, 0.557691, 0.525368, 0.490133, 0.534167, 0.505461, 0.51388, 0.447574, 0.41194, 0.328603, 0.342579, 0.36309, 0.40511, 0.418646, 0.408655, 0.444081, 0.486429, 0.418646, 0.444081, 0.42561, 0.41194, 0.374039, 0.366687, 0.418646, 0.414856, 0.387226, 0.422041, 0.42561, 0.517562, 0.541878, 0.59917, 0.557691, 0.490133, 0.517562, 0.5017, 0.447574, 0.458154, 0.418646, 0.418646, 0.401658, 0.41194, 0.509769, 0.529623, 0.51388, 0.461924, 0.509769, 0.494003, 0.529623, 0.51388, 0.509769, 0.553315, 0.59508, 0.59508, 0.648219, 0.680603, 0.675549, 0.720929, 0.626927, 0.675549, 0.745909, 0.784345, 0.694846, 0.720929, 0.741537, 0.759478, 0.81615, 0.798249, 0.874069, 0.81615, 0.716283, 0.712013, 0.657645, 0.608892, 0.538167, 0.538167, 0.529623, 0.447574, 0.447574, 0.509769, 0.440853, 0.436924, 0.436924, 0.525368, 0.525368, 0.5017, 0.436924, 0.380708, 0.380708, 0.366687, 0.321458, 0.408655, 0.398279, 0.41194, 0.41194, 0.494003, 0.51388, 0.418646, 0.51388, 0.545602, 0.59014, 0.675549, 0.604312, 0.585406, 0.538167, 0.454136, 0.440853, 0.509769, 0.59917, 0.626927, 0.626927, 0.759478, 0.703578, 0.632174, 0.642678, 0.690604, 0.712013, 0.63748, 0.733139, 0.720929, 0.685117, 0.657645, 0.671169, 0.707965, 0.712013, 0.73685, 0.823549, 0.846163, 0.83125, 0.795062, 0.775545, 0.754692, 0.724957, 0.779859, 0.827927, 0.808535, 0.791621, 0.759478, 0.834292, 0.837511, 0.834292, 0.862302, 0.837511, 0.805026], '')</t>
  </si>
  <si>
    <t>[13, 14, 15, 16, 17, 18, 19, 20, 21, 22, 23, 25, 26, 27, 28, 53, 54, 55, 56, 57, 58, 59, 60, 61, 62, 63, 64, 65, 66, 67, 68, 69, 70, 71, 72, 73, 74, 75, 76, 77, 78, 79, 81, 82, 83, 105, 106, 107, 108, 110, 111, 118, 119, 120, 122, 124, 125, 126, 127, 128, 129, 130, 131, 132, 133, 134, 135, 136, 137, 138, 139, 140, 141, 142, 143, 144, 145, 146, 147, 148, 149, 150, 151, 152, 155, 159, 160, 161, 172, 174, 175, 176, 177, 178, 179, 180, 183, 184, 185, 186, 187, 188, 189, 190, 191, 192, 193, 194, 195, 196, 197, 198, 199, 200, 201, 202, 203, 204, 205, 206, 207, 208, 209, 210, 211, 212, 213, 214, 215, 216, 217, 218, 219]</t>
  </si>
  <si>
    <t>132)</t>
  </si>
  <si>
    <t xml:space="preserve">F5RRS8|F5RRS8_9ENTR Uncharacterized protein OS=Enterobacter hormaechei ATCC 49162 </t>
  </si>
  <si>
    <t>([0.094817, 0.027463, 0.012491, 0.00777, 0.00558, 0.004208, 0.005503, 0.00558, 0.004315, 0.003431, 0.003555, 0.002727, 0.003555, 0.002435, 0.002138, 0.001391, 0.000893, 0.000743, 0.000391, 0.000348, 0.000399, 0.000468, 0.000485, 0.000945, 0.00152, 0.001675, 0.002623, 0.002512, 0.003109, 0.003109, 0.004513, 0.004483, 0.004775, 0.00558, 0.006039, 0.005318, 0.00515, 0.006374, 0.007315, 0.008002, 0.008804, 0.005683, 0.004414, 0.004358, 0.002881, 0.003079, 0.002761, 0.001778, 0.001249, 0.001232, 0.001597, 0.001383, 0.001597, 0.002482, 0.002555, 0.003431, 0.003821, 0.005872, 0.005086, 0.003405, 0.003177, 0.002727, 0.002688, 0.002396, 0.003701, 0.003671, 0.002623, 0.00292, 0.00292, 0.003212, 0.003079, 0.002396, 0.002705, 0.001692, 0.001408, 0.001155, 0.000923, 0.000704, 0.000348, 0.000558, 0.001142, 0.001155, 0.001142, 0.001142, 0.001602, 0.001335, 0.001649, 0.001786, 0.001786, 0.002035, 0.002662, 0.001786, 0.001808, 0.001808, 0.002035, 0.001533, 0.00146, 0.001142, 0.001675, 0.002503, 0.002482, 0.00243, 0.00292, 0.004431, 0.004513, 0.004577, 0.005378, 0.006988, 0.006142, 0.008723, 0.012491, 0.010221, 0.015344, 0.026892, 0.021381, 0.042364, 0.102787, 0.137348, 0.291804, 0.268042, 0.239899], '')</t>
  </si>
  <si>
    <t xml:space="preserve">F5RRS9|F5RRS9_9ENTR HAAAP family hydroxy/aromatic amino acid permease OS=Enterobacter hormaechei ATCC 49162 </t>
  </si>
  <si>
    <t>([0.31487, 0.167087, 0.216401, 0.26085, 0.291804, 0.308712, 0.346032, 0.232838, 0.247041, 0.155435, 0.185198, 0.232838, 0.295083, 0.17593, 0.094817, 0.122885, 0.06312, 0.059222, 0.056825, 0.029376, 0.029376, 0.030003, 0.045352, 0.025762, 0.024393, 0.019401, 0.020165, 0.019401, 0.020876, 0.011518, 0.01227, 0.013821, 0.009483, 0.009865, 0.009865, 0.016826, 0.016826, 0.030611, 0.030003, 0.0704, 0.083462, 0.040537, 0.017797, 0.012727, 0.012491, 0.009865, 0.007877, 0.005799, 0.004161, 0.00558, 0.005932, 0.009015, 0.005872, 0.007259, 0.004921, 0.004899, 0.005378, 0.005086, 0.003757, 0.002727, 0.001778, 0.001872, 0.002705, 0.003246, 0.003177, 0.003431, 0.003997, 0.005932, 0.008895, 0.013821, 0.014783, 0.030003, 0.027463, 0.054297, 0.059222, 0.058088, 0.134866, 0.055536, 0.023963, 0.045352, 0.086953, 0.0704, 0.045352, 0.042364, 0.071867, 0.139895, 0.182256, 0.200174, 0.182256, 0.088832, 0.041405, 0.041405, 0.019401, 0.009483, 0.006619, 0.005249, 0.005734, 0.00543, 0.00515, 0.005223, 0.005734, 0.004513, 0.007031, 0.007645, 0.005992, 0.004358, 0.004315, 0.003366, 0.002662, 0.001855, 0.001743, 0.002688, 0.002327, 0.00225, 0.003461, 0.004899, 0.004358, 0.003963, 0.003014, 0.004736, 0.006988, 0.004577, 0.005872, 0.00389, 0.005623, 0.006245, 0.006078, 0.006039, 0.008002, 0.009294, 0.017447, 0.018787, 0.016826, 0.01078, 0.010672, 0.007645, 0.005683, 0.006988, 0.008624, 0.008002, 0.005223, 0.004161, 0.004431, 0.003341, 0.004611, 0.004483, 0.005086, 0.007495, 0.008002, 0.008002, 0.006142, 0.004414, 0.005249, 0.003757, 0.004736, 0.006567, 0.007315, 0.006619, 0.006567, 0.005378, 0.008276, 0.007315, 0.008525, 0.00962, 0.015078, 0.010372, 0.007031, 0.005086, 0.003607, 0.003079, 0.002336, 0.00292, 0.002662, 0.002194, 0.003366, 0.00389, 0.00283, 0.003276, 0.003276, 0.003671, 0.005249, 0.003512, 0.00558, 0.006245, 0.007555, 0.006619, 0.007495, 0.012491, 0.011669, 0.022667, 0.022306, 0.028107, 0.034884, 0.034068, 0.083462, 0.040537, 0.044297, 0.044297, 0.046336, 0.10481, 0.050641, 0.023087, 0.023534, 0.023534, 0.013265, 0.014075, 0.010372, 0.008075, 0.007645, 0.007259, 0.006894, 0.005223, 0.004921, 0.003804, 0.004611, 0.004611, 0.005086, 0.003821, 0.005249, 0.005683, 0.003864, 0.00543, 0.007495, 0.007422, 0.005011, 0.007315, 0.007315, 0.011342, 0.021381, 0.015694, 0.040537, 0.041405, 0.11371, 0.167087, 0.232838, 0.232838, 0.122885, 0.074921, 0.078022, 0.038858, 0.034884, 0.034068, 0.026892, 0.015078, 0.013613, 0.0198, 0.010672, 0.006194, 0.005223, 0.005011, 0.004161, 0.0028, 0.001855, 0.001103, 0.00076, 0.000447, 0.00052, 0.000614, 0.00076, 0.000704, 0.001112, 0.000648, 0.001211, 0.001383, 0.002194, 0.003246, 0.002435, 0.002976, 0.004513, 0.004513, 0.004611, 0.005683, 0.008624, 0.016528, 0.019109, 0.033407, 0.038042, 0.020522, 0.030611, 0.030003, 0.042364, 0.042364, 0.086953, 0.079919, 0.078022, 0.074921, 0.031287, 0.071867, 0.048328, 0.022306, 0.015694, 0.015344, 0.01078, 0.008409, 0.008723, 0.008624, 0.005623, 0.006194, 0.006078, 0.004388, 0.00558, 0.005503, 0.005683, 0.005799, 0.005378, 0.00359, 0.00246, 0.003701, 0.00283, 0.00389, 0.00389, 0.005318, 0.004135, 0.004976, 0.005992, 0.005734, 0.00515, 0.007259, 0.008895, 0.009015, 0.011903, 0.009728, 0.01204, 0.008075, 0.007877, 0.008002, 0.014315, 0.026892, 0.020522, 0.037156, 0.027463, 0.054297, 0.058088, 0.10481, 0.069024, 0.045352, 0.040537, 0.047319, 0.034884, 0.016528, 0.014075, 0.010221, 0.008075, 0.008624, 0.00777, 0.007877, 0.005378, 0.00407, 0.00283, 0.002881, 0.002976, 0.003804, 0.003963, 0.003079, 0.002138, 0.003053, 0.002512, 0.001709, 0.002727, 0.002705, 0.002555, 0.003276, 0.004513, 0.007091, 0.004899, 0.004835, 0.004247, 0.004689, 0.004358, 0.004414, 0.003405, 0.002336, 0.001383, 0.00146, 0.001649, 0.001602, 0.001142, 0.001048, 0.001069, 0.000983, 0.001318, 0.002327, 0.00243, 0.001649, 0.001271, 0.001967, 0.002014, 0.00243, 0.003109, 0.003366, 0.004689, 0.00543, 0.004899, 0.005086, 0.003555, 0.003212, 0.003177, 0.004358, 0.006194, 0.006194, 0.00515, 0.00515, 0.003405, 0.003212, 0.003821, 0.003246, 0.002117, 0.002155, 0.002194, 0.001778, 0.001687, 0.001271, 0.001335, 0.001692, 0.002057, 0.002276, 0.00246, 0.003079, 0.002327, 0.00155, 0.002035], '')</t>
  </si>
  <si>
    <t xml:space="preserve">F5RRT0|F5RRT0_9ENTR Gifsy-2 prophage MsgA OS=Enterobacter hormaechei ATCC 49162 </t>
  </si>
  <si>
    <t>([0.086953, 0.064632, 0.102787, 0.139895, 0.098513, 0.137348, 0.170161, 0.17593, 0.196879, 0.239899, 0.18812, 0.15008, 0.173081, 0.203355, 0.203355, 0.200174, 0.268042, 0.346032, 0.328603, 0.271506, 0.284882, 0.264545, 0.247041, 0.147574, 0.173081, 0.25031, 0.21291, 0.21291, 0.179055, 0.191378, 0.127496, 0.18812, 0.291804, 0.328603, 0.36309, 0.324872, 0.414856, 0.408655, 0.339168, 0.36309, 0.42561, 0.4292, 0.414856, 0.497853, 0.618285, 0.570702, 0.575842, 0.59917, 0.622677, 0.703578, 0.585406, 0.690604, 0.685117, 0.59917, 0.541878, 0.545602, 0.59508, 0.538167, 0.42561, 0.521092, 0.521092, 0.521092, 0.521092, 0.51388, 0.40511, 0.339168, 0.346032, 0.349426, 0.366687, 0.328603, 0.311707, 0.374039, 0.335645, 0.321458, 0.332115, 0.41194, 0.36309, 0.308712, 0.324872], '')</t>
  </si>
  <si>
    <t>[44, 45, 46, 47, 48, 49, 50, 51, 52, 53, 54, 55, 56, 57, 59, 60, 61, 62, 63]</t>
  </si>
  <si>
    <t xml:space="preserve">F5RRT1|F5RRT1_9ENTR Peptidyl-dipeptidase Dcp OS=Enterobacter hormaechei ATCC 49162 </t>
  </si>
  <si>
    <t>([0.106997, 0.060549, 0.035586, 0.073402, 0.042364, 0.069024, 0.0704, 0.11371, 0.134866, 0.076542, 0.102787, 0.111485, 0.066181, 0.109221, 0.106997, 0.096677, 0.076542, 0.086953, 0.158265, 0.170161, 0.225814, 0.132295, 0.21291, 0.321458, 0.257454, 0.31487, 0.288399, 0.236433, 0.196879, 0.194234, 0.284882, 0.281712, 0.222385, 0.324872, 0.281712, 0.185198, 0.120615, 0.127496, 0.219301, 0.219301, 0.164327, 0.206376, 0.352862, 0.352862, 0.219301, 0.26085, 0.31487, 0.328603, 0.346032, 0.275179, 0.25406, 0.203355, 0.21291, 0.295083, 0.281712, 0.311707, 0.370445, 0.418646, 0.332115, 0.311707, 0.311707, 0.278302, 0.271506, 0.232838, 0.164327, 0.167087, 0.083462, 0.064632, 0.048328, 0.078022, 0.125101, 0.122885, 0.191378, 0.179055, 0.196879, 0.209395, 0.134866, 0.098513, 0.132295, 0.173081, 0.11371, 0.125101, 0.194234, 0.194234, 0.109221, 0.15284, 0.26085, 0.390993, 0.335645, 0.342579, 0.339168, 0.257454, 0.257454, 0.268042, 0.275179, 0.173081, 0.094817, 0.098513, 0.167087, 0.167087, 0.196879, 0.200174, 0.109221, 0.081712, 0.071867, 0.096677, 0.111485, 0.090864, 0.05306, 0.048328, 0.064632, 0.073402, 0.118441, 0.155435, 0.144935, 0.085092, 0.15008, 0.21291, 0.31487, 0.298791, 0.281712, 0.268042, 0.268042, 0.377384, 0.42561, 0.454136, 0.534167, 0.414856, 0.454136, 0.538167, 0.525368, 0.444081, 0.335645, 0.31487, 0.295083, 0.268042, 0.339168, 0.25031, 0.295083, 0.247041, 0.26085, 0.288399, 0.288399, 0.342579, 0.356642, 0.26085, 0.232838, 0.203355, 0.21291, 0.216401, 0.21291, 0.335645, 0.374039, 0.433034, 0.465241, 0.384043, 0.414856, 0.418646, 0.51388, 0.387226, 0.4292, 0.4292, 0.401658, 0.328603, 0.278302, 0.232838, 0.284882, 0.30533, 0.324872, 0.377384, 0.366687, 0.36309, 0.268042, 0.229226, 0.194234, 0.200174, 0.291804, 0.222385, 0.236433, 0.203355, 0.225814, 0.219301, 0.21291, 0.15008, 0.216401, 0.268042, 0.311707, 0.352862, 0.25031, 0.229226, 0.229226, 0.203355, 0.182256, 0.264545, 0.298791, 0.339168, 0.30533, 0.30533, 0.366687, 0.359901, 0.308712, 0.390993, 0.390993, 0.387226, 0.380708, 0.308712, 0.25031, 0.275179, 0.185198, 0.194234, 0.232838, 0.26085, 0.291804, 0.328603, 0.332115, 0.398279, 0.398279, 0.346032, 0.30533, 0.284882, 0.203355, 0.281712, 0.284882, 0.271506, 0.288399, 0.380708, 0.450668, 0.541878, 0.490133, 0.483068, 0.458154, 0.458154, 0.422041, 0.418646, 0.321458, 0.328603, 0.281712, 0.311707, 0.398279, 0.418646, 0.447574, 0.541878, 0.56648, 0.570702, 0.59014, 0.575842, 0.562014, 0.585406, 0.490133, 0.40511, 0.483068, 0.604312, 0.483068, 0.517562, 0.483068, 0.486429, 0.461924, 0.436924, 0.42561, 0.42561, 0.401658, 0.41194, 0.31487, 0.21291, 0.200174, 0.109221, 0.116183, 0.127496, 0.06184, 0.086953, 0.139895, 0.085092, 0.085092, 0.083462, 0.069024, 0.085092, 0.147574, 0.125101, 0.122885, 0.122885, 0.120615, 0.167087, 0.167087, 0.219301, 0.278302, 0.18812, 0.308712, 0.185198, 0.139895, 0.225814, 0.257454, 0.179055, 0.196879, 0.232838, 0.295083, 0.298791, 0.278302, 0.26085, 0.288399, 0.288399, 0.268042, 0.17593, 0.158265, 0.158265, 0.155435, 0.18812, 0.18812, 0.185198, 0.288399, 0.257454, 0.185198, 0.191378, 0.284882, 0.366687, 0.346032, 0.377384, 0.40511, 0.301917, 0.298791, 0.239899, 0.281712, 0.281712, 0.275179, 0.268042, 0.167087, 0.167087, 0.083462, 0.076542, 0.059222, 0.067594, 0.098513, 0.10481, 0.092881, 0.085092, 0.06312, 0.056825, 0.029376, 0.023963, 0.026892, 0.029376, 0.051831, 0.038042, 0.049374, 0.051831, 0.046336, 0.10481, 0.067594, 0.064632, 0.098513, 0.064632, 0.06184, 0.069024, 0.067594, 0.038858, 0.045352, 0.060549, 0.06312, 0.073402, 0.042364, 0.041405, 0.037156, 0.026892, 0.034068, 0.034068, 0.032677, 0.017138, 0.014586, 0.015344, 0.028107, 0.017447, 0.0198, 0.020522, 0.019109, 0.014783, 0.026892, 0.014783, 0.016257, 0.011106, 0.009865, 0.016826, 0.034884, 0.038858, 0.030611, 0.028107, 0.017447, 0.016826, 0.038042, 0.021816, 0.018787, 0.020522, 0.041405, 0.069024, 0.06184, 0.071867, 0.15008, 0.10481, 0.147574, 0.071867, 0.054297, 0.054297, 0.058088, 0.051831, 0.023087, 0.018106, 0.015694, 0.022667, 0.045352, 0.038042, 0.066181, 0.111485, 0.106997, 0.11371, 0.090864, 0.046336, 0.029376, 0.029376, 0.044297, 0.024826, 0.028695, 0.069024, 0.137348, 0.129801, 0.064632, 0.144935, 0.142424, 0.142424, 0.125101, 0.116183, 0.139895, 0.098513, 0.071867, 0.036378, 0.038858, 0.030611, 0.038042, 0.059222, 0.030003, 0.030003, 0.06312, 0.116183, 0.085092, 0.085092, 0.090864, 0.17593, 0.164327, 0.25031, 0.191378, 0.144935, 0.144935, 0.06312, 0.10481, 0.173081, 0.203355, 0.122885, 0.182256, 0.164327, 0.078022, 0.137348, 0.142424, 0.073402, 0.06312, 0.073402, 0.0704, 0.038858, 0.034068, 0.034068, 0.024393, 0.020876, 0.029376, 0.029376, 0.066181, 0.060549, 0.030003, 0.038858, 0.069024, 0.038858, 0.067594, 0.137348, 0.147574, 0.142424, 0.25406, 0.278302, 0.284882, 0.291804, 0.264545, 0.206376, 0.225814, 0.196879, 0.339168, 0.36309, 0.387226, 0.284882, 0.301917, 0.42561, 0.454136, 0.339168, 0.394753, 0.394753, 0.387226, 0.408655, 0.41194, 0.339168, 0.196879, 0.170161, 0.158265, 0.158265, 0.185198, 0.167087, 0.275179, 0.15284, 0.170161, 0.161087, 0.236433, 0.247041, 0.25031, 0.196879, 0.328603, 0.374039, 0.349426, 0.268042, 0.239899, 0.247041, 0.308712, 0.374039, 0.318242, 0.335645, 0.422041, 0.458154, 0.472492, 0.356642, 0.476583, 0.454136, 0.450668, 0.349426, 0.342579, 0.264545, 0.324872, 0.318242, 0.225814, 0.179055, 0.25406, 0.225814, 0.179055, 0.120615, 0.100716, 0.170161, 0.120615, 0.15284, 0.078022, 0.0704, 0.139895, 0.079919, 0.088832, 0.086953, 0.179055, 0.118441, 0.173081, 0.179055, 0.116183, 0.194234, 0.247041, 0.15284, 0.191378, 0.194234, 0.247041, 0.30533, 0.216401, 0.26085, 0.243554, 0.377384, 0.380708, 0.301917, 0.401658, 0.308712, 0.342579, 0.288399, 0.291804, 0.301917, 0.318242, 0.380708, 0.264545, 0.284882, 0.394753, 0.374039, 0.30533, 0.225814, 0.225814, 0.30533, 0.229226, 0.139895, 0.127496, 0.127496, 0.191378, 0.106997, 0.142424, 0.10481, 0.122885, 0.100716, 0.045352, 0.032017, 0.019109, 0.020876, 0.01227, 0.012727, 0.014075, 0.017797, 0.020876, 0.020522, 0.022667, 0.040537, 0.078022, 0.042364, 0.047319, 0.023963, 0.023087, 0.019109, 0.024393, 0.026338, 0.048328, 0.086953, 0.06312, 0.116183, 0.170161, 0.295083, 0.301917, 0.284882, 0.346032, 0.414856, 0.335645, 0.31487, 0.321458, 0.291804, 0.301917, 0.206376, 0.308712, 0.40511, 0.468512, 0.461924, 0.444081, 0.454136, 0.468512, 0.468512, 0.4292, 0.450668, 0.349426, 0.247041, 0.239899, 0.239899, 0.15008, 0.243554, 0.25031, 0.229226, 0.275179, 0.387226, 0.461924, 0.377384, 0.401658, 0.433034, 0.370445, 0.291804, 0.301917, 0.298791, 0.374039, 0.401658, 0.30533, 0.384043, 0.447574, 0.483068, 0.468512, 0.59014, 0.494003, 0.51388, 0.51388, 0.483068, 0.436924, 0.42561, 0.517562, 0.472492, 0.408655, 0.458154, 0.58069, 0.521092, 0.468512], '')</t>
  </si>
  <si>
    <t>[126, 129, 130, 158, 227, 241, 242, 243, 244, 245, 246, 247, 251, 253, 669, 671, 672, 676, 680, 681]</t>
  </si>
  <si>
    <t xml:space="preserve">F5RRT2|F5RRT2_9ENTR NADP-dependent L-serine/L-allo-threonine dehydrogenase YdfG OS=Enterobacter hormaechei ATCC 49162 </t>
  </si>
  <si>
    <t>([0.079919, 0.038858, 0.058088, 0.096677, 0.127496, 0.081712, 0.11371, 0.134866, 0.158265, 0.10481, 0.086953, 0.088832, 0.15284, 0.225814, 0.31487, 0.380708, 0.308712, 0.222385, 0.222385, 0.222385, 0.247041, 0.247041, 0.342579, 0.356642, 0.356642, 0.352862, 0.359901, 0.359901, 0.384043, 0.301917, 0.401658, 0.480142, 0.529623, 0.42561, 0.42561, 0.4292, 0.433034, 0.408655, 0.41194, 0.450668, 0.408655, 0.422041, 0.339168, 0.352862, 0.278302, 0.257454, 0.271506, 0.352862, 0.308712, 0.264545, 0.257454, 0.275179, 0.281712, 0.222385, 0.219301, 0.191378, 0.185198, 0.118441, 0.21291, 0.264545, 0.271506, 0.209395, 0.200174, 0.298791, 0.200174, 0.275179, 0.21291, 0.134866, 0.094817, 0.120615, 0.15008, 0.200174, 0.185198, 0.111485, 0.118441, 0.122885, 0.142424, 0.11371, 0.194234, 0.194234, 0.194234, 0.185198, 0.271506, 0.239899, 0.222385, 0.25031, 0.257454, 0.328603, 0.321458, 0.401658, 0.401658, 0.352862, 0.301917, 0.311707, 0.401658, 0.440853, 0.545602, 0.541878, 0.59014, 0.483068, 0.387226, 0.335645, 0.298791, 0.308712, 0.335645, 0.308712, 0.31487, 0.222385, 0.247041, 0.335645, 0.281712, 0.21291, 0.264545, 0.342579, 0.349426, 0.335645, 0.324872, 0.318242, 0.239899, 0.167087, 0.247041, 0.222385, 0.30533, 0.339168, 0.339168, 0.31487, 0.339168, 0.398279, 0.387226, 0.387226, 0.298791, 0.308712, 0.366687, 0.349426, 0.36309, 0.295083, 0.209395, 0.209395, 0.179055, 0.264545, 0.342579, 0.30533, 0.288399, 0.229226, 0.229226, 0.232838, 0.167087, 0.167087, 0.109221, 0.185198, 0.102787, 0.164327, 0.194234, 0.203355, 0.137348, 0.132295, 0.179055, 0.271506, 0.247041, 0.194234, 0.18812, 0.142424, 0.167087, 0.271506, 0.268042, 0.288399, 0.30533, 0.401658, 0.328603, 0.352862, 0.342579, 0.418646, 0.42561, 0.436924, 0.328603, 0.40511, 0.414856, 0.359901, 0.352862, 0.281712, 0.359901, 0.359901, 0.42561, 0.4292, 0.390993, 0.447574, 0.401658, 0.380708, 0.377384, 0.458154, 0.422041, 0.440853, 0.454136, 0.422041, 0.414856, 0.490133, 0.41194, 0.40511, 0.490133, 0.509769, 0.648219, 0.541878, 0.545602, 0.557691, 0.553315, 0.517562, 0.4292, 0.366687, 0.30533, 0.281712, 0.281712, 0.295083, 0.30533, 0.288399, 0.318242, 0.25031, 0.288399, 0.281712, 0.288399, 0.264545, 0.194234, 0.203355, 0.243554, 0.203355, 0.216401, 0.161087, 0.209395, 0.30533, 0.398279, 0.366687, 0.366687, 0.36309, 0.366687, 0.335645, 0.281712, 0.281712, 0.339168, 0.328603, 0.390993, 0.359901, 0.332115, 0.377384, 0.328603, 0.352862, 0.384043, 0.30533, 0.366687, 0.335645], '')</t>
  </si>
  <si>
    <t>[32, 96, 97, 98, 199, 200, 201, 202, 203, 204, 205]</t>
  </si>
  <si>
    <t xml:space="preserve">F5RRT3|F5RRT3_9ENTR GntR family regulatory protein OS=Enterobacter hormaechei ATCC 49162 </t>
  </si>
  <si>
    <t>([0.557691, 0.648219, 0.505461, 0.545602, 0.56648, 0.585406, 0.472492, 0.394753, 0.414856, 0.342579, 0.281712, 0.30533, 0.335645, 0.380708, 0.291804, 0.222385, 0.222385, 0.216401, 0.134866, 0.069024, 0.079919, 0.094817, 0.079919, 0.129801, 0.144935, 0.086953, 0.086953, 0.147574, 0.216401, 0.222385, 0.232838, 0.311707, 0.239899, 0.236433, 0.134866, 0.219301, 0.216401, 0.21291, 0.30533, 0.387226, 0.509769, 0.398279, 0.366687, 0.377384, 0.339168, 0.209395, 0.21291, 0.21291, 0.132295, 0.111485, 0.111485, 0.17593, 0.17593, 0.167087, 0.10481, 0.182256, 0.106997, 0.158265, 0.185198, 0.18812, 0.185198, 0.158265, 0.222385, 0.15284, 0.098513, 0.122885, 0.206376, 0.206376, 0.206376, 0.206376, 0.232838, 0.229226, 0.155435, 0.155435, 0.243554, 0.332115, 0.239899, 0.222385, 0.161087, 0.137348, 0.139895, 0.120615, 0.071867, 0.076542, 0.073402, 0.096677, 0.058088, 0.036378, 0.06312, 0.06184, 0.088832, 0.076542, 0.074921, 0.069024, 0.03976, 0.040537, 0.042364, 0.081712, 0.15284, 0.142424, 0.088832, 0.050641, 0.034884, 0.06312, 0.06184, 0.11371, 0.078022, 0.122885, 0.179055, 0.185198, 0.182256, 0.134866, 0.137348, 0.083462, 0.144935, 0.21291, 0.200174, 0.191378, 0.11371, 0.120615, 0.200174, 0.179055, 0.164327, 0.25031, 0.161087, 0.167087, 0.167087, 0.26085, 0.155435, 0.158265, 0.158265, 0.161087, 0.158265, 0.158265, 0.239899, 0.15284, 0.137348, 0.144935, 0.088832, 0.147574, 0.083462, 0.064632, 0.06312, 0.127496, 0.129801, 0.139895, 0.137348, 0.139895, 0.079919, 0.147574, 0.122885, 0.125101, 0.076542, 0.137348, 0.15008, 0.100716, 0.155435, 0.116183, 0.094817, 0.15008, 0.088832, 0.155435, 0.182256, 0.21291, 0.200174, 0.225814, 0.332115, 0.332115, 0.295083, 0.295083, 0.21291, 0.229226, 0.225814, 0.31487, 0.30533, 0.324872, 0.308712, 0.209395, 0.288399, 0.288399, 0.206376, 0.30533, 0.291804, 0.275179, 0.359901, 0.291804, 0.268042, 0.21291, 0.144935, 0.17593, 0.247041, 0.308712, 0.291804, 0.295083, 0.206376, 0.206376, 0.129801, 0.203355, 0.321458, 0.236433, 0.26085, 0.359901, 0.346032, 0.284882, 0.301917, 0.209395, 0.200174, 0.179055, 0.206376, 0.284882, 0.288399, 0.288399, 0.324872, 0.239899, 0.144935, 0.216401, 0.225814, 0.324872, 0.298791, 0.26085, 0.332115, 0.308712, 0.26085, 0.229226, 0.291804, 0.243554, 0.342579, 0.461924], '')</t>
  </si>
  <si>
    <t>[0, 1, 2, 3, 4, 5, 40]</t>
  </si>
  <si>
    <t xml:space="preserve">F5RRT4|F5RRT4_9ENTR Universal stress protein OS=Enterobacter hormaechei ATCC 49162 </t>
  </si>
  <si>
    <t>([0.047319, 0.021381, 0.037156, 0.037156, 0.054297, 0.037156, 0.050641, 0.0704, 0.086953, 0.088832, 0.073402, 0.092881, 0.155435, 0.134866, 0.094817, 0.161087, 0.155435, 0.161087, 0.134866, 0.158265, 0.170161, 0.222385, 0.339168, 0.332115, 0.284882, 0.284882, 0.284882, 0.219301, 0.229226, 0.15284, 0.116183, 0.18812, 0.196879, 0.194234, 0.222385, 0.288399, 0.275179, 0.271506, 0.219301, 0.225814, 0.257454, 0.139895, 0.15284, 0.125101, 0.125101, 0.122885, 0.120615, 0.182256, 0.139895, 0.139895, 0.229226, 0.222385, 0.164327, 0.158265, 0.132295, 0.142424, 0.139895, 0.144935, 0.21291, 0.291804, 0.25031, 0.25031, 0.328603, 0.232838, 0.264545, 0.26085, 0.271506, 0.167087, 0.17593, 0.243554, 0.229226, 0.243554, 0.335645, 0.374039, 0.281712, 0.318242, 0.247041, 0.264545, 0.194234, 0.200174, 0.11371, 0.139895, 0.15008, 0.125101, 0.196879, 0.203355, 0.21291, 0.206376, 0.229226, 0.219301, 0.179055, 0.179055, 0.15284, 0.164327, 0.158265, 0.236433, 0.155435, 0.209395, 0.142424, 0.129801, 0.086953, 0.102787, 0.10481, 0.094817, 0.137348, 0.144935, 0.164327, 0.15284, 0.15284, 0.239899, 0.247041, 0.335645, 0.257454, 0.182256, 0.167087, 0.167087, 0.182256, 0.229226, 0.236433, 0.30533, 0.308712, 0.288399, 0.377384, 0.295083, 0.264545, 0.275179, 0.17593, 0.173081, 0.127496, 0.132295, 0.090864, 0.059222, 0.058088, 0.078022, 0.106997, 0.086953, 0.067594, 0.045352, 0.043307, 0.026892, 0.017797, 0.025316, 0.03976], '')</t>
  </si>
  <si>
    <t xml:space="preserve">F5RRT5|F5RRT5_9ENTR Selenoprotein YdfZ OS=Enterobacter hormaechei ATCC 49162 </t>
  </si>
  <si>
    <t>([0.374039, 0.422041, 0.465241, 0.483068, 0.505461, 0.534167, 0.468512, 0.450668, 0.387226, 0.41194, 0.42561, 0.461924, 0.486429, 0.486429, 0.486429, 0.480142, 0.414856, 0.339168, 0.332115, 0.298791, 0.25406, 0.335645, 0.328603, 0.324872, 0.324872, 0.247041, 0.25031, 0.281712, 0.321458, 0.40511, 0.342579, 0.349426, 0.346032, 0.346032, 0.335645, 0.433034, 0.374039, 0.444081, 0.454136, 0.472492, 0.497853, 0.51388, 0.521092, 0.51388, 0.505461, 0.414856, 0.509769, 0.538167, 0.486429, 0.486429, 0.401658, 0.390993, 0.390993, 0.311707, 0.311707, 0.284882, 0.284882, 0.324872, 0.288399, 0.328603, 0.288399, 0.26085, 0.30533, 0.25406, 0.219301, 0.179055, 0.291804], '')</t>
  </si>
  <si>
    <t>[4, 5, 41, 42, 43, 44, 46, 47]</t>
  </si>
  <si>
    <t xml:space="preserve">F5RRT6|F5RRT6_9ENTR Fructuronate reductase OS=Enterobacter hormaechei ATCC 49162 </t>
  </si>
  <si>
    <t>([0.308712, 0.342579, 0.433034, 0.465241, 0.352862, 0.394753, 0.414856, 0.454136, 0.468512, 0.387226, 0.401658, 0.41194, 0.394753, 0.284882, 0.216401, 0.308712, 0.301917, 0.291804, 0.21291, 0.209395, 0.209395, 0.118441, 0.125101, 0.100716, 0.079919, 0.142424, 0.134866, 0.11371, 0.069024, 0.038042, 0.0704, 0.078022, 0.054297, 0.032677, 0.048328, 0.06184, 0.067594, 0.118441, 0.118441, 0.206376, 0.222385, 0.167087, 0.268042, 0.17593, 0.11371, 0.15008, 0.100716, 0.10481, 0.078022, 0.067594, 0.118441, 0.11371, 0.118441, 0.194234, 0.281712, 0.219301, 0.222385, 0.219301, 0.142424, 0.144935, 0.122885, 0.118441, 0.206376, 0.219301, 0.229226, 0.222385, 0.209395, 0.209395, 0.170161, 0.264545, 0.311707, 0.311707, 0.281712, 0.278302, 0.239899, 0.15008, 0.239899, 0.239899, 0.225814, 0.247041, 0.185198, 0.21291, 0.15008, 0.096677, 0.088832, 0.15008, 0.203355, 0.132295, 0.194234, 0.194234, 0.185198, 0.164327, 0.179055, 0.203355, 0.125101, 0.161087, 0.25031, 0.185198, 0.144935, 0.120615, 0.144935, 0.132295, 0.078022, 0.129801, 0.206376, 0.216401, 0.147574, 0.144935, 0.137348, 0.090864, 0.109221, 0.060549, 0.094817, 0.048328, 0.050641, 0.098513, 0.085092, 0.081712, 0.067594, 0.06312, 0.078022, 0.094817, 0.173081, 0.229226, 0.209395, 0.179055, 0.179055, 0.164327, 0.158265, 0.167087, 0.243554, 0.25031, 0.366687, 0.281712, 0.288399, 0.219301, 0.173081, 0.191378, 0.129801, 0.216401, 0.31487, 0.339168, 0.346032, 0.321458, 0.380708, 0.380708, 0.380708, 0.346032, 0.458154, 0.497853, 0.517562, 0.433034, 0.36309, 0.352862, 0.401658, 0.408655, 0.440853, 0.468512, 0.450668, 0.534167, 0.494003, 0.454136, 0.422041, 0.335645, 0.359901, 0.301917, 0.200174, 0.200174, 0.170161, 0.120615, 0.120615, 0.106997, 0.164327, 0.232838, 0.179055, 0.232838, 0.332115, 0.374039, 0.374039, 0.377384, 0.31487, 0.308712, 0.332115, 0.346032, 0.359901, 0.342579, 0.284882, 0.36309, 0.268042, 0.301917, 0.335645, 0.308712, 0.324872, 0.324872, 0.31487, 0.370445, 0.26085, 0.209395, 0.216401, 0.137348, 0.079919, 0.132295, 0.137348, 0.144935, 0.094817, 0.142424, 0.0704, 0.137348, 0.158265, 0.25406, 0.243554, 0.185198, 0.225814, 0.291804, 0.194234, 0.142424, 0.147574, 0.191378, 0.164327, 0.155435, 0.209395, 0.318242, 0.308712, 0.257454, 0.264545, 0.328603, 0.229226, 0.359901, 0.346032, 0.268042, 0.268042, 0.308712, 0.30533, 0.291804, 0.30533, 0.418646, 0.450668, 0.422041, 0.387226, 0.42561, 0.335645, 0.384043, 0.390993, 0.271506, 0.349426, 0.346032, 0.25406, 0.281712, 0.17593, 0.179055, 0.268042, 0.271506, 0.167087, 0.170161, 0.147574, 0.134866, 0.116183, 0.155435, 0.132295, 0.111485, 0.144935, 0.21291, 0.170161, 0.144935, 0.216401, 0.232838, 0.15284, 0.179055, 0.236433, 0.339168, 0.26085, 0.170161, 0.185198, 0.185198, 0.26085, 0.308712, 0.264545, 0.264545, 0.158265, 0.185198, 0.232838, 0.139895, 0.15284, 0.179055, 0.17593, 0.203355, 0.185198, 0.158265, 0.139895, 0.120615, 0.06184, 0.051831, 0.090864, 0.038858, 0.045352, 0.034068, 0.030611, 0.021816, 0.023534, 0.038858, 0.022667, 0.032017, 0.059222, 0.034884, 0.026338, 0.029376, 0.032017, 0.035586, 0.074921, 0.067594, 0.079919, 0.120615, 0.164327, 0.139895, 0.229226, 0.288399, 0.229226, 0.18812, 0.203355, 0.194234, 0.209395, 0.311707, 0.271506, 0.288399, 0.36309, 0.321458, 0.30533, 0.225814, 0.209395, 0.209395, 0.239899, 0.257454, 0.203355, 0.229226, 0.257454, 0.161087, 0.161087, 0.25406, 0.30533, 0.30533, 0.21291, 0.170161, 0.158265, 0.109221, 0.088832, 0.092881, 0.17593, 0.15008, 0.137348, 0.134866, 0.137348, 0.191378, 0.18812, 0.173081, 0.182256, 0.111485, 0.161087, 0.147574, 0.147574, 0.139895, 0.21291, 0.318242, 0.346032, 0.26085, 0.394753, 0.40511, 0.390993, 0.311707, 0.257454, 0.356642, 0.359901, 0.284882, 0.288399, 0.179055, 0.284882, 0.191378, 0.21291, 0.25031, 0.308712, 0.295083, 0.328603, 0.21291, 0.232838, 0.155435, 0.155435, 0.111485, 0.060549, 0.059222, 0.050641, 0.071867, 0.064632, 0.033407, 0.038858, 0.038858, 0.040537, 0.024826, 0.042364, 0.066181, 0.040537, 0.041405, 0.046336, 0.03976, 0.083462, 0.074921, 0.10481, 0.100716, 0.132295, 0.144935, 0.147574, 0.222385, 0.288399, 0.301917, 0.31487, 0.328603, 0.26085, 0.257454, 0.335645, 0.30533, 0.275179, 0.275179, 0.278302, 0.257454, 0.247041, 0.216401, 0.216401, 0.247041, 0.359901, 0.339168, 0.41194, 0.339168, 0.324872, 0.26085, 0.170161, 0.170161, 0.196879, 0.170161, 0.281712, 0.239899, 0.179055, 0.116183, 0.170161, 0.170161, 0.185198, 0.116183, 0.164327, 0.15284, 0.167087, 0.132295, 0.086953, 0.043307, 0.043307, 0.048328, 0.048328, 0.05306, 0.0704, 0.073402, 0.111485, 0.054297, 0.0704, 0.132295, 0.15008, 0.092881, 0.086953, 0.078022, 0.132295, 0.088832, 0.086953, 0.06312, 0.081712, 0.079919, 0.122885, 0.196879, 0.10481, 0.10481, 0.129801, 0.164327, 0.096677, 0.094817, 0.144935, 0.111485, 0.081712, 0.125101, 0.18812, 0.144935, 0.111485, 0.079919, 0.079919], '')</t>
  </si>
  <si>
    <t>[150, 159]</t>
  </si>
  <si>
    <t xml:space="preserve">F5RRT7|F5RRT7_9ENTR Inner membrane metabolite transporter YdfJ OS=Enterobacter hormaechei ATCC 49162 </t>
  </si>
  <si>
    <t>([0.694846, 0.733139, 0.509769, 0.390993, 0.408655, 0.36309, 0.324872, 0.247041, 0.264545, 0.284882, 0.200174, 0.158265, 0.15008, 0.147574, 0.147574, 0.071867, 0.069024, 0.028107, 0.019109, 0.020876, 0.010372, 0.010926, 0.007091, 0.006795, 0.009015, 0.006194, 0.007177, 0.007177, 0.008156, 0.005872, 0.004611, 0.004388, 0.006039, 0.006619, 0.004689, 0.003757, 0.003607, 0.003701, 0.005932, 0.007315, 0.006988, 0.009401, 0.00777, 0.009294, 0.012727, 0.008525, 0.008804, 0.006245, 0.006374, 0.006142, 0.008624, 0.01227, 0.013016, 0.012727, 0.009294, 0.014586, 0.015344, 0.017447, 0.011518, 0.010672, 0.007091, 0.005683, 0.006421, 0.006374, 0.005249, 0.004431, 0.004208, 0.005623, 0.008002, 0.007555, 0.009187, 0.009728, 0.009294, 0.00962, 0.00962, 0.011903, 0.01204, 0.021816, 0.024393, 0.017797, 0.009401, 0.009401, 0.013821, 0.008895, 0.01078, 0.014586, 0.018787, 0.038042, 0.020165, 0.013821, 0.020165, 0.021816, 0.011342, 0.007645, 0.011106, 0.008276, 0.005623, 0.006194, 0.006421, 0.005623, 0.006619, 0.010372, 0.009977, 0.00962, 0.009401, 0.005932, 0.006142, 0.008075, 0.006142, 0.006078, 0.005223, 0.00389, 0.00389, 0.003864, 0.005378, 0.003924, 0.003701, 0.005249, 0.004736, 0.003405, 0.004775, 0.004835, 0.004646, 0.005799, 0.006374, 0.006421, 0.009865, 0.011903, 0.008895, 0.012491, 0.023963, 0.033407, 0.030003, 0.021816, 0.051831, 0.023534, 0.035586, 0.086953, 0.081712, 0.081712, 0.155435, 0.161087, 0.200174, 0.116183, 0.081712, 0.067594, 0.125101, 0.069024, 0.041405, 0.042364, 0.030611, 0.028107, 0.043307, 0.090864, 0.083462, 0.0704, 0.15008, 0.10481, 0.085092, 0.064632, 0.0704, 0.05306, 0.026338, 0.016257, 0.023087, 0.026892, 0.020522, 0.011106, 0.010372, 0.01227, 0.009483, 0.012491, 0.013265, 0.014315, 0.015078, 0.01204, 0.008156, 0.006894, 0.007091, 0.007177, 0.006142, 0.006078, 0.00543, 0.008409, 0.007422, 0.006142, 0.006894, 0.008075, 0.009294, 0.01078, 0.009294, 0.011342, 0.007177, 0.004775, 0.003963, 0.002662, 0.002705, 0.002727, 0.003212, 0.00359, 0.003727, 0.003607, 0.003555, 0.004775, 0.004358, 0.006894, 0.007422, 0.005734, 0.006245, 0.008156, 0.008156, 0.011669, 0.016257, 0.023534, 0.06184, 0.083462, 0.098513, 0.173081, 0.30533, 0.222385, 0.232838, 0.179055, 0.295083, 0.30533, 0.291804, 0.291804, 0.158265, 0.229226, 0.31487, 0.232838, 0.122885, 0.18812, 0.173081, 0.161087, 0.194234, 0.081712, 0.040537, 0.033407, 0.024393, 0.021381, 0.034884, 0.022306, 0.029376, 0.013016, 0.011903, 0.011903, 0.009977, 0.016528, 0.018106, 0.021816, 0.030003, 0.033407, 0.017138, 0.018415, 0.019401, 0.010131, 0.01078, 0.014075, 0.025762, 0.016826, 0.009401, 0.007031, 0.010926, 0.011342, 0.012727, 0.008276, 0.005223, 0.006194, 0.006245, 0.005249, 0.003864, 0.004247, 0.006142, 0.009401, 0.00777, 0.005318, 0.006795, 0.006795, 0.00777, 0.007645, 0.008002, 0.008075, 0.011106, 0.006619, 0.004646, 0.006482, 0.006421, 0.011669, 0.007315, 0.005223, 0.005932, 0.006039, 0.003997, 0.003821, 0.003821, 0.004414, 0.004736, 0.005683, 0.008276, 0.008624, 0.006142, 0.009865, 0.00962, 0.006619, 0.007259, 0.007259, 0.007645, 0.007645, 0.006795, 0.008624, 0.008525, 0.005932, 0.005872, 0.007031, 0.004921, 0.005223, 0.004358, 0.003924, 0.00389, 0.002688, 0.001786, 0.001967, 0.001808, 0.002688, 0.003727, 0.003607, 0.004358, 0.004513, 0.006245, 0.004899, 0.003997, 0.004689, 0.004736, 0.006533, 0.005318, 0.00543, 0.003864, 0.003405, 0.004646, 0.004899, 0.004689, 0.005799, 0.005872, 0.00407, 0.003963, 0.002976, 0.00283, 0.00283, 0.001786, 0.002057, 0.002727, 0.002727, 0.003461, 0.003963, 0.003555, 0.005318, 0.006245, 0.00543, 0.007555, 0.007555, 0.007315, 0.013016, 0.016826, 0.013016, 0.024826, 0.025762, 0.035586, 0.06184, 0.040537, 0.079919, 0.069024, 0.074921, 0.116183, 0.106997, 0.147574, 0.102787, 0.051831, 0.056825, 0.078022, 0.078022, 0.033407, 0.032017, 0.035586, 0.021381, 0.024393, 0.018106, 0.017447, 0.013437, 0.009294, 0.011903, 0.012727, 0.009728, 0.009294, 0.01078, 0.010926, 0.007495, 0.007495, 0.011342, 0.008895, 0.009015, 0.007645, 0.009977, 0.006988, 0.004976, 0.005623, 0.005503, 0.006194, 0.004577, 0.004611, 0.006701, 0.005799, 0.00407, 0.004775, 0.004135, 0.00316, 0.002606, 0.003109, 0.004611, 0.004577, 0.004976, 0.006482, 0.007877, 0.009865, 0.017797, 0.016257, 0.020165, 0.048328, 0.037156, 0.085092, 0.167087, 0.137348, 0.18812, 0.318242, 0.278302, 0.332115, 0.436924, 0.497853, 0.59917, 0.51388, 0.408655, 0.454136, 0.332115, 0.318242, 0.278302, 0.173081, 0.271506, 0.271506, 0.247041, 0.291804, 0.243554, 0.206376, 0.225814, 0.25031, 0.191378, 0.21291, 0.164327, 0.132295, 0.098513, 0.049374], '')</t>
  </si>
  <si>
    <t>[0, 1, 2, 437, 438]</t>
  </si>
  <si>
    <t xml:space="preserve">F5RRT8|F5RRT8_9ENTR Starvation-sensing protein RspB OS=Enterobacter hormaechei ATCC 49162 </t>
  </si>
  <si>
    <t>([0.321458, 0.301917, 0.206376, 0.158265, 0.10481, 0.144935, 0.18812, 0.222385, 0.278302, 0.216401, 0.264545, 0.209395, 0.26085, 0.26085, 0.225814, 0.288399, 0.359901, 0.374039, 0.374039, 0.301917, 0.278302, 0.18812, 0.216401, 0.216401, 0.25031, 0.332115, 0.232838, 0.134866, 0.132295, 0.116183, 0.191378, 0.170161, 0.25031, 0.15284, 0.092881, 0.11371, 0.116183, 0.109221, 0.161087, 0.179055, 0.144935, 0.125101, 0.191378, 0.120615, 0.203355, 0.236433, 0.179055, 0.179055, 0.275179, 0.278302, 0.295083, 0.185198, 0.109221, 0.106997, 0.182256, 0.18812, 0.203355, 0.17593, 0.122885, 0.116183, 0.11371, 0.194234, 0.164327, 0.182256, 0.271506, 0.257454, 0.257454, 0.239899, 0.321458, 0.332115, 0.332115, 0.247041, 0.346032, 0.377384, 0.394753, 0.40511, 0.422041, 0.31487, 0.346032, 0.324872, 0.324872, 0.311707, 0.225814, 0.200174, 0.209395, 0.134866, 0.129801, 0.083462, 0.132295, 0.132295, 0.144935, 0.15008, 0.147574, 0.090864, 0.139895, 0.127496, 0.067594, 0.067594, 0.078022, 0.045352, 0.079919, 0.051831, 0.050641, 0.088832, 0.164327, 0.142424, 0.216401, 0.129801, 0.185198, 0.200174, 0.127496, 0.092881, 0.056825, 0.058088, 0.118441, 0.092881, 0.088832, 0.15008, 0.182256, 0.170161, 0.25406, 0.173081, 0.264545, 0.278302, 0.243554, 0.15008, 0.17593, 0.191378, 0.298791, 0.301917, 0.257454, 0.281712, 0.271506, 0.271506, 0.352862, 0.356642, 0.281712, 0.291804, 0.194234, 0.194234, 0.239899, 0.243554, 0.26085, 0.239899, 0.222385, 0.26085, 0.311707, 0.281712, 0.295083, 0.295083, 0.311707, 0.346032, 0.433034, 0.401658, 0.440853, 0.339168, 0.222385, 0.236433, 0.229226, 0.288399, 0.31487, 0.380708, 0.332115, 0.401658, 0.308712, 0.239899, 0.239899, 0.203355, 0.21291, 0.158265, 0.092881, 0.081712, 0.078022, 0.044297, 0.037156, 0.044297, 0.048328, 0.081712, 0.144935, 0.098513, 0.069024, 0.045352, 0.021381, 0.029376, 0.030611, 0.028695, 0.049374, 0.054297, 0.086953, 0.047319, 0.047319, 0.064632, 0.05306, 0.056825, 0.088832, 0.15284, 0.15284, 0.18812, 0.206376, 0.129801, 0.129801, 0.116183, 0.179055, 0.281712, 0.264545, 0.278302, 0.384043, 0.36309, 0.25406, 0.26085, 0.318242, 0.318242, 0.268042, 0.318242, 0.332115, 0.328603, 0.328603, 0.236433, 0.268042, 0.281712, 0.370445, 0.352862, 0.374039, 0.271506, 0.271506, 0.239899, 0.191378, 0.125101, 0.129801, 0.232838, 0.222385, 0.167087, 0.122885, 0.200174, 0.203355, 0.155435, 0.094817, 0.096677, 0.096677, 0.081712, 0.066181, 0.078022, 0.111485, 0.15008, 0.232838, 0.137348, 0.111485, 0.078022, 0.096677, 0.094817, 0.037156, 0.037156, 0.066181, 0.122885, 0.142424, 0.125101, 0.155435, 0.155435, 0.100716, 0.173081, 0.206376, 0.209395, 0.106997, 0.129801, 0.155435, 0.15008, 0.25031, 0.229226, 0.288399, 0.232838, 0.137348, 0.232838, 0.229226, 0.232838, 0.139895, 0.125101, 0.106997, 0.109221, 0.17593, 0.142424, 0.164327, 0.106997, 0.0704, 0.074921, 0.078022, 0.044297, 0.026338, 0.026892, 0.047319, 0.058088, 0.059222, 0.069024, 0.074921, 0.092881, 0.10481, 0.170161, 0.096677, 0.074921, 0.071867, 0.073402, 0.144935, 0.060549, 0.102787, 0.090864, 0.15008, 0.139895, 0.15008, 0.232838, 0.225814, 0.200174, 0.125101, 0.21291, 0.209395, 0.111485, 0.102787, 0.088832, 0.098513, 0.170161, 0.232838, 0.239899, 0.173081, 0.11371, 0.196879, 0.127496, 0.129801, 0.074921, 0.074921, 0.058088, 0.06184, 0.059222, 0.056825, 0.083462, 0.056825, 0.086953, 0.15284, 0.106997, 0.083462, 0.051831, 0.032017, 0.020165], '')</t>
  </si>
  <si>
    <t xml:space="preserve">F5RRT9|F5RRT9_9ENTR Galactonate dehydratase OS=Enterobacter hormaechei ATCC 49162 </t>
  </si>
  <si>
    <t>([0.020522, 0.016257, 0.032677, 0.046336, 0.064632, 0.092881, 0.049374, 0.038858, 0.054297, 0.036378, 0.046336, 0.034068, 0.035586, 0.066181, 0.10481, 0.118441, 0.142424, 0.074921, 0.076542, 0.147574, 0.132295, 0.127496, 0.18812, 0.134866, 0.139895, 0.083462, 0.083462, 0.155435, 0.219301, 0.232838, 0.236433, 0.239899, 0.268042, 0.229226, 0.222385, 0.129801, 0.069024, 0.0704, 0.127496, 0.17593, 0.111485, 0.116183, 0.139895, 0.139895, 0.10481, 0.060549, 0.102787, 0.098513, 0.10481, 0.085092, 0.073402, 0.127496, 0.074921, 0.125101, 0.15284, 0.096677, 0.100716, 0.17593, 0.096677, 0.046336, 0.025316, 0.044297, 0.073402, 0.049374, 0.025316, 0.024826, 0.044297, 0.046336, 0.044297, 0.050641, 0.042364, 0.044297, 0.032017, 0.055536, 0.040537, 0.023534, 0.038858, 0.058088, 0.036378, 0.076542, 0.109221, 0.158265, 0.102787, 0.060549, 0.078022, 0.083462, 0.137348, 0.111485, 0.10481, 0.088832, 0.06184, 0.096677, 0.0704, 0.11371, 0.069024, 0.044297, 0.081712, 0.049374, 0.035586, 0.05306, 0.049374, 0.055536, 0.067594, 0.111485, 0.196879, 0.18812, 0.209395, 0.173081, 0.15008, 0.086953, 0.067594, 0.081712, 0.078022, 0.106997, 0.090864, 0.142424, 0.232838, 0.147574, 0.225814, 0.31487, 0.25406, 0.179055, 0.222385, 0.229226, 0.139895, 0.106997, 0.106997, 0.147574, 0.185198, 0.26085, 0.308712, 0.380708, 0.271506, 0.264545, 0.232838, 0.161087, 0.161087, 0.116183, 0.196879, 0.127496, 0.125101, 0.122885, 0.21291, 0.196879, 0.15284, 0.243554, 0.278302, 0.281712, 0.185198, 0.191378, 0.137348, 0.15284, 0.15008, 0.257454, 0.25406, 0.284882, 0.284882, 0.257454, 0.21291, 0.21291, 0.31487, 0.288399, 0.352862, 0.324872, 0.324872, 0.346032, 0.25031, 0.275179, 0.288399, 0.41194, 0.422041, 0.387226, 0.318242, 0.318242, 0.321458, 0.342579, 0.335645, 0.318242, 0.264545, 0.377384, 0.25031, 0.229226, 0.284882, 0.275179, 0.200174, 0.118441, 0.142424, 0.200174, 0.129801, 0.116183, 0.102787, 0.094817, 0.079919, 0.142424, 0.076542, 0.079919, 0.079919, 0.079919, 0.090864, 0.092881, 0.086953, 0.164327, 0.129801, 0.111485, 0.111485, 0.170161, 0.191378, 0.185198, 0.236433, 0.222385, 0.239899, 0.216401, 0.196879, 0.301917, 0.196879, 0.30533, 0.291804, 0.271506, 0.194234, 0.291804, 0.387226, 0.281712, 0.275179, 0.275179, 0.173081, 0.102787, 0.081712, 0.142424, 0.144935, 0.144935, 0.216401, 0.222385, 0.219301, 0.264545, 0.275179, 0.394753, 0.408655, 0.332115, 0.225814, 0.30533, 0.206376, 0.125101, 0.21291, 0.229226, 0.264545, 0.377384, 0.41194, 0.458154, 0.468512, 0.377384, 0.321458, 0.25406, 0.232838, 0.281712, 0.200174, 0.10481, 0.102787, 0.090864, 0.092881, 0.092881, 0.098513, 0.102787, 0.155435, 0.173081, 0.100716, 0.06312, 0.069024, 0.116183, 0.122885, 0.06312, 0.06184, 0.078022, 0.06184, 0.035586, 0.030611, 0.038042, 0.081712, 0.043307, 0.046336, 0.073402, 0.118441, 0.11371, 0.173081, 0.11371, 0.106997, 0.173081, 0.203355, 0.185198, 0.164327, 0.096677, 0.132295, 0.21291, 0.11371, 0.170161, 0.243554, 0.170161, 0.11371, 0.120615, 0.137348, 0.127496, 0.137348, 0.161087, 0.155435, 0.147574, 0.222385, 0.239899, 0.232838, 0.291804, 0.209395, 0.209395, 0.31487, 0.26085, 0.170161, 0.268042, 0.268042, 0.243554, 0.298791, 0.31487, 0.288399, 0.243554, 0.264545, 0.17593, 0.098513, 0.067594, 0.083462, 0.086953, 0.036378, 0.038042, 0.023963, 0.044297, 0.051831, 0.023963, 0.030003, 0.051831, 0.028695, 0.033407, 0.045352, 0.058088, 0.073402, 0.044297, 0.102787, 0.06312, 0.05306, 0.118441, 0.158265, 0.134866, 0.069024, 0.129801, 0.064632, 0.10481, 0.102787, 0.090864, 0.090864, 0.088832, 0.081712, 0.164327, 0.170161, 0.164327, 0.15008, 0.216401, 0.30533, 0.200174, 0.264545, 0.288399, 0.284882, 0.185198, 0.200174, 0.324872, 0.324872, 0.352862, 0.311707, 0.271506, 0.264545, 0.26085, 0.335645, 0.243554, 0.239899, 0.264545, 0.219301, 0.155435, 0.083462, 0.096677, 0.111485, 0.092881, 0.147574, 0.079919, 0.173081, 0.173081, 0.155435, 0.161087, 0.167087, 0.109221, 0.137348, 0.073402, 0.11371, 0.076542, 0.127496, 0.086953, 0.054297, 0.049374, 0.073402, 0.118441, 0.064632, 0.090864], '')</t>
  </si>
  <si>
    <t xml:space="preserve">F5RRU0|F5RRU0_9ENTR UPF0482 protein HMPREF9086_0344 OS=Enterobacter hormaechei ATCC 49162 </t>
  </si>
  <si>
    <t>([0.155435, 0.170161, 0.144935, 0.111485, 0.122885, 0.094817, 0.118441, 0.139895, 0.096677, 0.106997, 0.074921, 0.076542, 0.067594, 0.067594, 0.090864, 0.092881, 0.083462, 0.088832, 0.129801, 0.194234, 0.25406, 0.194234, 0.155435, 0.139895, 0.200174, 0.21291, 0.278302, 0.288399, 0.284882, 0.352862, 0.380708, 0.465241, 0.480142, 0.509769, 0.521092, 0.521092, 0.505461, 0.509769, 0.505461, 0.505461, 0.521092, 0.534167, 0.517562, 0.608892, 0.707965, 0.694846, 0.699094, 0.690604, 0.59508, 0.59917, 0.63748, 0.622677, 0.562014, 0.58069, 0.562014, 0.545602, 0.51388, 0.545602, 0.56648, 0.570702, 0.480142, 0.476583, 0.465241, 0.56648, 0.557691, 0.497853, 0.476583, 0.387226, 0.398279, 0.444081, 0.444081, 0.444081, 0.444081, 0.408655, 0.408655, 0.422041, 0.418646, 0.447574, 0.450668, 0.401658, 0.401658, 0.465241, 0.384043, 0.308712, 0.308712, 0.339168, 0.398279, 0.414856, 0.440853, 0.433034, 0.370445, 0.308712, 0.308712, 0.30533, 0.384043, 0.374039, 0.366687, 0.366687, 0.387226, 0.328603, 0.359901, 0.384043, 0.387226, 0.450668, 0.529623, 0.5017, 0.436924, 0.401658, 0.377384, 0.454136, 0.433034, 0.575842], '')</t>
  </si>
  <si>
    <t>[33, 34, 35, 36, 37, 38, 39, 40, 41, 42, 43, 44, 45, 46, 47, 48, 49, 50, 51, 52, 53, 54, 55, 56, 57, 58, 59, 63, 64, 104, 105, 111]</t>
  </si>
  <si>
    <t xml:space="preserve">F5RRU1|F5RRU1_9ENTR Spermidine N1-acetyltransferase OS=Enterobacter hormaechei ATCC 49162 </t>
  </si>
  <si>
    <t>([0.209395, 0.125101, 0.182256, 0.209395, 0.264545, 0.30533, 0.225814, 0.247041, 0.15284, 0.122885, 0.144935, 0.179055, 0.109221, 0.109221, 0.182256, 0.25406, 0.216401, 0.281712, 0.216401, 0.257454, 0.26085, 0.155435, 0.132295, 0.060549, 0.067594, 0.067594, 0.076542, 0.076542, 0.085092, 0.139895, 0.10481, 0.067594, 0.069024, 0.069024, 0.066181, 0.06312, 0.032017, 0.022667, 0.023963, 0.035586, 0.045352, 0.025762, 0.044297, 0.096677, 0.18812, 0.17593, 0.179055, 0.147574, 0.216401, 0.111485, 0.088832, 0.116183, 0.182256, 0.164327, 0.26085, 0.26085, 0.264545, 0.349426, 0.408655, 0.398279, 0.311707, 0.236433, 0.346032, 0.257454, 0.179055, 0.182256, 0.11371, 0.11371, 0.120615, 0.081712, 0.161087, 0.222385, 0.291804, 0.243554, 0.264545, 0.142424, 0.15284, 0.085092, 0.049374, 0.034068, 0.034068, 0.071867, 0.122885, 0.11371, 0.194234, 0.26085, 0.247041, 0.335645, 0.236433, 0.203355, 0.275179, 0.268042, 0.243554, 0.216401, 0.243554, 0.15284, 0.232838, 0.185198, 0.281712, 0.281712, 0.370445, 0.25406, 0.239899, 0.164327, 0.098513, 0.100716, 0.058088, 0.032677, 0.032677, 0.032677, 0.023087, 0.014586, 0.009865, 0.008624, 0.009865, 0.009865, 0.016021, 0.020165, 0.027463, 0.025762, 0.037156, 0.021381, 0.046336, 0.023963, 0.022306, 0.038042, 0.034068, 0.033407, 0.059222, 0.028695, 0.038858, 0.043307, 0.081712, 0.137348, 0.206376, 0.127496, 0.074921, 0.071867, 0.0704, 0.031287, 0.017138, 0.012727, 0.022306, 0.020876, 0.038858, 0.037156, 0.038042, 0.042364, 0.079919, 0.043307, 0.092881, 0.090864, 0.090864, 0.046336, 0.023087, 0.022667, 0.040537, 0.076542, 0.074921, 0.038042, 0.06184, 0.118441, 0.194234, 0.182256, 0.182256, 0.170161, 0.25406, 0.219301, 0.203355, 0.122885, 0.125101, 0.125101, 0.179055, 0.25031, 0.30533, 0.433034, 0.40511, 0.380708, 0.349426, 0.31487, 0.414856, 0.444081, 0.42561, 0.390993, 0.359901, 0.324872], '')</t>
  </si>
  <si>
    <t xml:space="preserve">F5RRU2|F5RRU2_9ENTR UPF0257 lipoprotein HMPREF9086_0346 OS=Enterobacter hormaechei ATCC 49162 </t>
  </si>
  <si>
    <t>([0.042364, 0.066181, 0.05306, 0.03976, 0.033407, 0.046336, 0.030611, 0.045352, 0.064632, 0.088832, 0.109221, 0.116183, 0.132295, 0.094817, 0.15008, 0.096677, 0.11371, 0.206376, 0.225814, 0.268042, 0.308712, 0.335645, 0.229226, 0.284882, 0.36309, 0.444081, 0.339168, 0.440853, 0.321458, 0.321458, 0.346032, 0.275179, 0.301917, 0.264545, 0.370445, 0.31487, 0.41194, 0.422041, 0.278302, 0.257454, 0.298791, 0.324872, 0.26085, 0.26085, 0.275179, 0.278302, 0.239899, 0.346032, 0.356642, 0.40511, 0.390993, 0.342579, 0.414856, 0.359901, 0.359901, 0.324872, 0.384043, 0.359901, 0.342579, 0.450668, 0.472492, 0.465241, 0.380708, 0.346032, 0.465241, 0.454136, 0.370445, 0.40511, 0.335645, 0.31487, 0.384043, 0.318242, 0.352862, 0.324872, 0.394753, 0.394753, 0.394753, 0.339168, 0.346032, 0.284882, 0.229226, 0.15284, 0.161087, 0.209395, 0.321458, 0.225814, 0.155435, 0.167087, 0.158265, 0.194234, 0.209395, 0.200174, 0.278302, 0.271506, 0.308712, 0.288399, 0.236433, 0.225814, 0.219301, 0.257454, 0.321458, 0.366687, 0.342579, 0.342579, 0.308712, 0.271506, 0.374039, 0.394753, 0.483068, 0.472492, 0.476583, 0.458154, 0.390993, 0.380708, 0.281712, 0.278302, 0.288399, 0.349426, 0.370445, 0.447574, 0.436924, 0.335645, 0.295083, 0.339168, 0.30533, 0.342579, 0.366687, 0.346032, 0.401658, 0.384043, 0.352862, 0.390993, 0.339168, 0.394753, 0.318242, 0.418646, 0.335645, 0.342579, 0.308712, 0.308712, 0.291804, 0.219301, 0.349426, 0.335645, 0.384043, 0.398279, 0.422041, 0.422041, 0.370445, 0.377384, 0.359901, 0.401658, 0.394753, 0.447574, 0.390993, 0.465241, 0.40511, 0.472492, 0.461924, 0.450668, 0.472492, 0.476583, 0.549308, 0.525368, 0.521092, 0.529623, 0.529623, 0.529623, 0.490133, 0.562014, 0.480142, 0.483068, 0.447574, 0.384043, 0.384043, 0.384043, 0.318242, 0.384043, 0.40511, 0.398279, 0.465241, 0.398279, 0.394753, 0.414856, 0.352862, 0.41194, 0.418646, 0.42561, 0.342579, 0.387226, 0.30533, 0.390993, 0.394753, 0.42561, 0.490133, 0.505461, 0.622677, 0.642678, 0.622677, 0.5017, 0.525368, 0.42561, 0.414856, 0.346032, 0.335645, 0.394753, 0.41194, 0.401658, 0.356642, 0.433034, 0.450668, 0.5017, 0.440853, 0.450668, 0.450668, 0.433034, 0.349426, 0.318242, 0.298791, 0.291804, 0.390993, 0.377384, 0.366687, 0.42561, 0.42561, 0.356642, 0.324872, 0.291804, 0.268042, 0.295083, 0.278302, 0.206376, 0.203355, 0.236433, 0.173081, 0.125101], '')</t>
  </si>
  <si>
    <t>[162, 163, 164, 165, 166, 167, 169, 195, 196, 197, 198, 199, 200, 211]</t>
  </si>
  <si>
    <t xml:space="preserve">F5RRU3|F5RRU3_9ENTR Benzoate transporter OS=Enterobacter hormaechei ATCC 49162 </t>
  </si>
  <si>
    <t>([0.004513, 0.006533, 0.006701, 0.00558, 0.004689, 0.006194, 0.005318, 0.006421, 0.00558, 0.006533, 0.008002, 0.006795, 0.008276, 0.012727, 0.009096, 0.008624, 0.015694, 0.025762, 0.022306, 0.026338, 0.015078, 0.009728, 0.010221, 0.010926, 0.018415, 0.030611, 0.028695, 0.024393, 0.025762, 0.048328, 0.027463, 0.032677, 0.060549, 0.086953, 0.044297, 0.069024, 0.050641, 0.050641, 0.028695, 0.064632, 0.096677, 0.081712, 0.10481, 0.088832, 0.05306, 0.049374, 0.055536, 0.055536, 0.0704, 0.038858, 0.022667, 0.026338, 0.026338, 0.013821, 0.013016, 0.017797, 0.0198, 0.050641, 0.026892, 0.027463, 0.026338, 0.026892, 0.046336, 0.060549, 0.069024, 0.15284, 0.106997, 0.10481, 0.088832, 0.078022, 0.111485, 0.194234, 0.278302, 0.216401, 0.30533, 0.209395, 0.243554, 0.243554, 0.206376, 0.209395, 0.257454, 0.275179, 0.278302, 0.219301, 0.209395, 0.200174, 0.158265, 0.194234, 0.191378, 0.222385, 0.335645, 0.278302, 0.182256, 0.10481, 0.085092, 0.098513, 0.161087, 0.116183, 0.109221, 0.120615, 0.120615, 0.078022, 0.069024, 0.081712, 0.139895, 0.144935, 0.098513, 0.116183, 0.118441, 0.071867, 0.076542, 0.088832, 0.147574, 0.196879, 0.196879, 0.196879, 0.203355, 0.203355, 0.191378, 0.185198, 0.18812, 0.281712, 0.339168, 0.239899, 0.225814, 0.139895, 0.15284, 0.120615, 0.132295, 0.094817, 0.164327, 0.111485, 0.092881, 0.102787, 0.118441, 0.191378, 0.257454, 0.25406, 0.278302, 0.356642, 0.359901, 0.278302, 0.268042, 0.243554, 0.377384, 0.359901, 0.433034, 0.418646, 0.529623, 0.40511, 0.398279, 0.394753, 0.370445, 0.377384, 0.359901, 0.26085, 0.167087, 0.161087, 0.164327, 0.15008, 0.17593, 0.185198, 0.243554, 0.147574, 0.216401, 0.206376, 0.127496, 0.144935, 0.139895, 0.127496, 0.21291, 0.301917, 0.291804, 0.374039, 0.387226, 0.284882, 0.380708, 0.377384, 0.275179, 0.271506, 0.164327, 0.155435, 0.081712, 0.051831, 0.096677, 0.06312, 0.06312, 0.122885, 0.122885, 0.081712, 0.064632, 0.066181, 0.067594, 0.067594, 0.069024, 0.032677, 0.06312, 0.033407, 0.06184, 0.06184, 0.043307, 0.066181, 0.060549, 0.127496, 0.196879, 0.196879, 0.200174, 0.182256, 0.17593, 0.179055, 0.209395, 0.26085, 0.26085, 0.18812, 0.17593, 0.167087, 0.264545, 0.275179, 0.281712, 0.288399, 0.311707, 0.387226, 0.433034, 0.321458, 0.31487, 0.321458, 0.346032, 0.42561, 0.42561, 0.349426, 0.311707, 0.349426, 0.308712, 0.239899, 0.31487, 0.335645, 0.321458, 0.324872, 0.318242, 0.342579, 0.232838, 0.318242, 0.291804, 0.288399, 0.390993, 0.377384, 0.281712, 0.206376, 0.203355, 0.219301, 0.295083, 0.275179, 0.268042, 0.318242, 0.377384, 0.377384, 0.284882, 0.321458, 0.311707, 0.219301, 0.21291, 0.268042, 0.26085, 0.281712, 0.291804, 0.288399, 0.278302, 0.264545, 0.31487, 0.324872, 0.206376, 0.142424, 0.125101, 0.109221, 0.086953, 0.073402, 0.055536, 0.079919, 0.048328, 0.036378, 0.06312, 0.100716, 0.125101], '')</t>
  </si>
  <si>
    <t xml:space="preserve">F5RRU4|F5RRU4_9ENTR Outer membrane protein OS=Enterobacter hormaechei ATCC 49162 </t>
  </si>
  <si>
    <t>([0.090864, 0.064632, 0.0704, 0.096677, 0.102787, 0.129801, 0.194234, 0.196879, 0.15284, 0.125101, 0.129801, 0.132295, 0.158265, 0.173081, 0.236433, 0.137348, 0.222385, 0.30533, 0.243554, 0.264545, 0.328603, 0.414856, 0.40511, 0.447574, 0.461924, 0.483068, 0.408655, 0.30533, 0.339168, 0.422041, 0.494003, 0.458154, 0.517562, 0.505461, 0.483068, 0.486429, 0.476583, 0.458154, 0.380708, 0.450668, 0.380708, 0.324872, 0.335645, 0.422041, 0.4292, 0.4292, 0.40511, 0.5017, 0.608892, 0.632174, 0.648219, 0.608892, 0.703578, 0.585406, 0.494003, 0.497853, 0.505461, 0.517562, 0.483068, 0.58069, 0.59508, 0.703578, 0.657645, 0.608892, 0.505461, 0.414856, 0.321458, 0.352862, 0.335645, 0.332115, 0.301917, 0.281712, 0.308712, 0.30533, 0.278302, 0.36309, 0.30533, 0.298791, 0.377384, 0.377384, 0.366687, 0.352862, 0.359901, 0.472492, 0.486429, 0.541878, 0.671169, 0.741537, 0.76285, 0.791621, 0.798249, 0.798249, 0.798249, 0.791621, 0.775545, 0.882776, 0.846163, 0.912647, 0.919029, 0.922952, 0.953422], '')</t>
  </si>
  <si>
    <t>[32, 33, 47, 48, 49, 50, 51, 52, 53, 56, 57, 59, 60, 61, 62, 63, 64, 85, 86, 87, 88, 89, 90, 91, 92, 93, 94, 95, 96, 97, 98, 99, 100]</t>
  </si>
  <si>
    <t xml:space="preserve">F5RRU5|F5RRU5_9ENTR Anaerobic dimethyl sulfoxide reductase chain A OS=Enterobacter hormaechei ATCC 49162 </t>
  </si>
  <si>
    <t>([0.468512, 0.494003, 0.517562, 0.490133, 0.398279, 0.346032, 0.374039, 0.390993, 0.418646, 0.40511, 0.342579, 0.374039, 0.377384, 0.284882, 0.318242, 0.229226, 0.200174, 0.173081, 0.17593, 0.17593, 0.179055, 0.18812, 0.125101, 0.147574, 0.100716, 0.15284, 0.137348, 0.134866, 0.137348, 0.11371, 0.116183, 0.155435, 0.139895, 0.102787, 0.164327, 0.194234, 0.239899, 0.191378, 0.222385, 0.25406, 0.229226, 0.31487, 0.31487, 0.390993, 0.30533, 0.346032, 0.26085, 0.335645, 0.308712, 0.225814, 0.25031, 0.216401, 0.25031, 0.191378, 0.243554, 0.229226, 0.222385, 0.170161, 0.216401, 0.139895, 0.120615, 0.086953, 0.086953, 0.058088, 0.058088, 0.086953, 0.125101, 0.203355, 0.155435, 0.118441, 0.116183, 0.081712, 0.122885, 0.120615, 0.194234, 0.203355, 0.21291, 0.209395, 0.30533, 0.339168, 0.335645, 0.25406, 0.328603, 0.328603, 0.394753, 0.401658, 0.332115, 0.328603, 0.284882, 0.25406, 0.25406, 0.342579, 0.398279, 0.387226, 0.377384, 0.288399, 0.281712, 0.278302, 0.284882, 0.191378, 0.191378, 0.271506, 0.380708, 0.394753, 0.387226, 0.301917, 0.301917, 0.278302, 0.301917, 0.291804, 0.377384, 0.461924, 0.398279, 0.398279, 0.390993, 0.398279, 0.476583, 0.486429, 0.480142, 0.472492, 0.454136, 0.461924, 0.461924, 0.356642, 0.352862, 0.257454, 0.349426, 0.356642, 0.41194, 0.311707, 0.36309, 0.370445, 0.295083, 0.321458, 0.298791, 0.301917, 0.225814, 0.229226, 0.21291, 0.170161, 0.129801, 0.229226, 0.21291, 0.142424, 0.203355, 0.206376, 0.311707, 0.268042, 0.203355, 0.164327, 0.167087, 0.167087, 0.106997, 0.158265, 0.182256, 0.203355, 0.142424, 0.158265, 0.158265, 0.158265, 0.21291, 0.194234, 0.185198, 0.191378, 0.268042, 0.271506, 0.291804, 0.203355, 0.206376, 0.25406, 0.257454, 0.278302, 0.239899, 0.321458, 0.25406, 0.21291, 0.225814, 0.222385, 0.203355, 0.203355, 0.203355, 0.118441, 0.120615, 0.118441, 0.118441, 0.073402, 0.071867, 0.06312, 0.059222, 0.0704, 0.073402, 0.094817, 0.137348, 0.102787, 0.085092, 0.085092, 0.090864, 0.064632, 0.120615, 0.116183, 0.122885, 0.074921, 0.129801, 0.185198, 0.191378, 0.200174, 0.275179, 0.288399, 0.278302, 0.366687, 0.366687, 0.374039, 0.321458, 0.328603, 0.418646, 0.454136, 0.521092, 0.472492, 0.461924, 0.374039, 0.414856, 0.308712, 0.387226, 0.398279, 0.408655, 0.42561, 0.377384, 0.401658, 0.398279, 0.401658, 0.349426, 0.346032, 0.328603, 0.40511, 0.377384, 0.291804, 0.288399, 0.216401, 0.21291, 0.194234, 0.268042, 0.324872, 0.390993, 0.398279, 0.41194, 0.408655, 0.380708, 0.422041, 0.366687, 0.36309, 0.31487, 0.288399, 0.239899, 0.173081, 0.18812, 0.216401, 0.298791, 0.209395, 0.295083, 0.390993, 0.476583, 0.418646, 0.374039, 0.40511, 0.40511, 0.40511, 0.41194, 0.436924, 0.332115, 0.291804, 0.31487, 0.288399, 0.36309, 0.444081, 0.517562, 0.509769, 0.494003, 0.458154, 0.517562, 0.436924, 0.370445, 0.332115, 0.36309, 0.324872, 0.301917, 0.209395, 0.147574, 0.092881, 0.05306, 0.098513, 0.170161, 0.15284, 0.158265, 0.118441, 0.109221, 0.122885, 0.139895, 0.076542, 0.06184, 0.081712, 0.118441, 0.102787, 0.079919, 0.059222, 0.092881, 0.067594, 0.125101, 0.179055, 0.232838, 0.31487, 0.332115, 0.284882, 0.278302, 0.342579, 0.390993, 0.380708, 0.295083, 0.243554, 0.31487, 0.370445, 0.332115, 0.31487, 0.394753, 0.480142, 0.549308, 0.529623, 0.707965], '')</t>
  </si>
  <si>
    <t>[2, 216, 274, 275, 278, 324, 325, 326]</t>
  </si>
  <si>
    <t xml:space="preserve">F5RRU8|F5RRU8_9ENTR Anaerobic dimethyl sulfoxide reductase subunit C (Fragment) OS=Enterobacter hormaechei ATCC 49162 </t>
  </si>
  <si>
    <t>([0.001748, 0.002155, 0.003079, 0.003366, 0.002606, 0.002194, 0.002014, 0.002078, 0.002606, 0.002057, 0.001872, 0.002057, 0.001748, 0.002606, 0.004358, 0.004358, 0.005799, 0.009483, 0.009728, 0.008002, 0.009483, 0.010372, 0.013016, 0.008075, 0.006988, 0.010509, 0.018415, 0.016021, 0.010672, 0.007091, 0.008002, 0.007645, 0.008002, 0.009096, 0.007091, 0.006567, 0.004431, 0.004358, 0.002688, 0.002194, 0.002211, 0.002138, 0.001936, 0.001335, 0.001855, 0.001687, 0.001687, 0.001687, 0.002688, 0.00283, 0.00407, 0.004921, 0.004358, 0.005872, 0.007495, 0.006374, 0.006567, 0.009977, 0.007259, 0.012727, 0.013821, 0.017138, 0.013821, 0.01204, 0.021816, 0.024826, 0.06312, 0.028695, 0.022667, 0.015078, 0.029376, 0.028107, 0.018106, 0.018415, 0.008804, 0.007555, 0.009728, 0.009187, 0.009015, 0.007315, 0.005378, 0.004513, 0.003341, 0.002881, 0.003997, 0.003177, 0.002057, 0.001855, 0.002761, 0.002623, 0.003405, 0.003727, 0.003341, 0.003405, 0.00515, 0.008409, 0.006533, 0.005623, 0.00407, 0.003246, 0.003821, 0.005086, 0.007091, 0.007031, 0.006533, 0.006619, 0.006078, 0.006894, 0.004577, 0.003555, 0.00316, 0.002482, 0.001808, 0.00231, 0.003276, 0.002503, 0.001675, 0.002512, 0.002366, 0.003555, 0.004646, 0.004611, 0.00515, 0.005223, 0.005503, 0.005378, 0.005623, 0.008075, 0.007091, 0.012491, 0.020522, 0.0198, 0.024393, 0.016257, 0.008624, 0.005932, 0.008002, 0.009977, 0.007259, 0.007555, 0.006078, 0.005932, 0.008723, 0.005503, 0.003821, 0.004513, 0.005683, 0.00389, 0.0028, 0.00292, 0.002761, 0.002057, 0.002512, 0.002662, 0.003109, 0.004689, 0.004611, 0.004513, 0.004646, 0.005932, 0.005872, 0.005799, 0.005011, 0.004513, 0.005503, 0.007555, 0.006567, 0.005318, 0.006482, 0.006421, 0.006194, 0.004736, 0.005011, 0.004431, 0.003727, 0.003727, 0.002727, 0.003109, 0.002155, 0.002482, 0.002482, 0.003607, 0.004315, 0.003555, 0.003555, 0.004247, 0.002976, 0.003864, 0.005378, 0.006142, 0.005992, 0.009015, 0.013016, 0.014315, 0.025316, 0.025316, 0.021816, 0.018787, 0.038042, 0.088832, 0.041405, 0.042364, 0.038042, 0.018106, 0.035586, 0.021816, 0.011903, 0.023963, 0.01227, 0.010221, 0.007091, 0.007495, 0.006482, 0.005623, 0.006421, 0.004414, 0.004976, 0.005623, 0.005799, 0.003671, 0.002705, 0.004315, 0.00316, 0.002194, 0.003177, 0.003246, 0.004161, 0.004835, 0.005249, 0.007877, 0.00962, 0.009401, 0.014783, 0.010672, 0.007645, 0.006619, 0.00962, 0.007177, 0.007031, 0.006894, 0.00777, 0.007555, 0.004835, 0.005872, 0.009483, 0.006482, 0.004388, 0.004247, 0.004976, 0.004431, 0.003246, 0.002078, 0.002155, 0.002155, 0.002155, 0.003341, 0.003298, 0.003461, 0.003864, 0.004899, 0.004835, 0.005503, 0.004899, 0.005992, 0.006795, 0.005318, 0.006421, 0.008525, 0.007031, 0.00558, 0.004483, 0.005623, 0.008156, 0.01204, 0.008895], '')</t>
  </si>
  <si>
    <t xml:space="preserve">F5RRV0|F5RRV0_9ENTR DNA damage-inducible protein in SOS regulon OS=Enterobacter hormaechei ATCC 49162 </t>
  </si>
  <si>
    <t>([0.125101, 0.155435, 0.200174, 0.26085, 0.31487, 0.335645, 0.328603, 0.352862, 0.271506, 0.275179, 0.298791, 0.31487, 0.328603, 0.401658, 0.36309, 0.370445, 0.352862, 0.465241, 0.534167, 0.59508, 0.58069, 0.5017, 0.517562, 0.490133, 0.450668, 0.450668, 0.433034, 0.36309, 0.366687, 0.472492, 0.41194, 0.346032, 0.288399, 0.30533, 0.288399, 0.311707, 0.278302, 0.308712, 0.268042, 0.264545, 0.284882, 0.352862, 0.42561, 0.394753, 0.436924, 0.476583, 0.390993, 0.41194, 0.444081, 0.356642, 0.284882, 0.342579, 0.418646, 0.497853, 0.483068, 0.497853, 0.497853, 0.465241, 0.468512, 0.51388, 0.42561, 0.346032, 0.346032, 0.339168, 0.359901, 0.339168, 0.257454, 0.36309, 0.377384, 0.450668, 0.562014, 0.622677, 0.622677, 0.604312, 0.604312, 0.604312, 0.585406, 0.51388, 0.58069, 0.59014, 0.541878, 0.653063, 0.73685, 0.733139, 0.724957, 0.716283, 0.622677, 0.716283, 0.632174, 0.541878, 0.521092, 0.483068, 0.483068, 0.494003, 0.476583, 0.447574, 0.433034, 0.41194, 0.468512, 0.447574, 0.398279, 0.40511, 0.356642], '')</t>
  </si>
  <si>
    <t>[18, 19, 20, 21, 22, 59, 70, 71, 72, 73, 74, 75, 76, 77, 78, 79, 80, 81, 82, 83, 84, 85, 86, 87, 88, 89, 90]</t>
  </si>
  <si>
    <t xml:space="preserve">F5RRV1|F5RRV1_9ENTR Nitroreductase OS=Enterobacter hormaechei ATCC 49162 </t>
  </si>
  <si>
    <t>([0.694846, 0.618285, 0.480142, 0.521092, 0.541878, 0.465241, 0.40511, 0.311707, 0.359901, 0.394753, 0.328603, 0.390993, 0.332115, 0.264545, 0.264545, 0.384043, 0.374039, 0.278302, 0.229226, 0.239899, 0.239899, 0.15284, 0.161087, 0.25406, 0.25031, 0.268042, 0.339168, 0.374039, 0.447574, 0.4292, 0.4292, 0.517562, 0.414856, 0.447574, 0.497853, 0.5017, 0.480142, 0.398279, 0.472492, 0.458154, 0.444081, 0.557691, 0.534167, 0.497853, 0.51388, 0.476583, 0.468512, 0.472492, 0.51388, 0.436924, 0.356642, 0.311707, 0.275179, 0.352862, 0.281712, 0.209395, 0.209395, 0.219301, 0.225814, 0.15008, 0.191378, 0.185198, 0.116183, 0.200174, 0.25406, 0.219301, 0.257454, 0.209395, 0.179055, 0.11371, 0.164327, 0.229226, 0.271506, 0.271506, 0.191378, 0.271506, 0.295083, 0.30533, 0.268042, 0.335645, 0.414856, 0.324872, 0.342579, 0.324872, 0.321458, 0.257454, 0.268042, 0.194234, 0.25031, 0.247041, 0.332115, 0.356642, 0.36309, 0.356642, 0.374039, 0.440853, 0.41194, 0.440853, 0.390993, 0.40511, 0.384043, 0.352862, 0.454136, 0.401658], '')</t>
  </si>
  <si>
    <t>[0, 1, 3, 4, 31, 35, 41, 42, 44, 48]</t>
  </si>
  <si>
    <t xml:space="preserve">F5RRV3|F5RRV3_9ENTR LysR family transcriptional regulator OS=Enterobacter hormaechei ATCC 49162 </t>
  </si>
  <si>
    <t>([0.394753, 0.284882, 0.196879, 0.109221, 0.067594, 0.094817, 0.073402, 0.058088, 0.076542, 0.10481, 0.122885, 0.144935, 0.092881, 0.116183, 0.096677, 0.078022, 0.058088, 0.054297, 0.090864, 0.048328, 0.044297, 0.043307, 0.060549, 0.100716, 0.173081, 0.257454, 0.164327, 0.222385, 0.291804, 0.288399, 0.203355, 0.206376, 0.219301, 0.239899, 0.247041, 0.291804, 0.321458, 0.271506, 0.264545, 0.194234, 0.275179, 0.194234, 0.194234, 0.161087, 0.155435, 0.164327, 0.173081, 0.257454, 0.257454, 0.17593, 0.17593, 0.161087, 0.170161, 0.167087, 0.216401, 0.203355, 0.203355, 0.209395, 0.21291, 0.137348, 0.203355, 0.21291, 0.264545, 0.346032, 0.414856, 0.384043, 0.264545, 0.264545, 0.232838, 0.158265, 0.243554, 0.25406, 0.342579, 0.247041, 0.247041, 0.281712, 0.200174, 0.161087, 0.161087, 0.155435, 0.236433, 0.239899, 0.239899, 0.30533, 0.30533, 0.30533, 0.342579, 0.384043, 0.377384, 0.31487, 0.418646, 0.377384, 0.366687, 0.377384, 0.468512, 0.4292, 0.335645, 0.436924, 0.468512, 0.384043, 0.387226, 0.298791, 0.321458, 0.311707, 0.196879, 0.173081, 0.109221, 0.054297, 0.083462, 0.088832, 0.15008, 0.083462, 0.122885, 0.132295, 0.073402, 0.071867, 0.051831, 0.100716, 0.054297, 0.043307, 0.074921, 0.137348, 0.209395, 0.179055, 0.102787, 0.11371, 0.142424, 0.142424, 0.161087, 0.139895, 0.142424, 0.142424, 0.127496, 0.111485, 0.088832, 0.144935, 0.098513, 0.158265, 0.090864, 0.144935, 0.203355, 0.206376, 0.137348, 0.137348, 0.147574, 0.243554, 0.268042, 0.17593, 0.225814, 0.239899, 0.268042, 0.167087, 0.173081, 0.308712, 0.308712, 0.295083, 0.311707, 0.335645, 0.301917, 0.318242, 0.25031, 0.191378, 0.15008, 0.236433, 0.203355, 0.194234, 0.102787, 0.129801, 0.196879, 0.144935, 0.203355, 0.111485, 0.206376, 0.21291, 0.191378, 0.203355, 0.216401, 0.21291, 0.173081, 0.21291, 0.25031, 0.318242, 0.377384, 0.339168, 0.21291, 0.21291, 0.132295, 0.247041, 0.142424, 0.120615, 0.206376, 0.206376, 0.332115, 0.30533, 0.196879, 0.200174, 0.092881, 0.125101, 0.066181, 0.073402, 0.073402, 0.096677, 0.096677, 0.078022, 0.118441, 0.132295, 0.167087, 0.25406, 0.236433, 0.384043, 0.436924, 0.422041, 0.440853, 0.308712, 0.275179, 0.25406, 0.239899, 0.374039, 0.356642, 0.349426, 0.374039, 0.377384, 0.328603, 0.342579, 0.311707, 0.281712, 0.349426, 0.25031, 0.25406, 0.173081, 0.15008, 0.081712, 0.066181, 0.032677, 0.044297, 0.066181, 0.088832, 0.098513, 0.051831, 0.033407, 0.049374, 0.074921, 0.073402, 0.051831, 0.054297, 0.067594, 0.081712, 0.067594, 0.0704, 0.038042, 0.066181, 0.042364, 0.042364, 0.059222, 0.102787, 0.086953, 0.071867, 0.064632, 0.056825, 0.069024, 0.11371, 0.137348, 0.074921, 0.038042, 0.038042, 0.0198, 0.01227, 0.014315, 0.016826, 0.026338, 0.051831, 0.033407, 0.051831, 0.106997, 0.079919, 0.045352, 0.083462, 0.067594, 0.076542, 0.041405, 0.064632, 0.06184, 0.034068, 0.059222, 0.054297, 0.076542, 0.111485, 0.164327, 0.111485, 0.088832, 0.069024, 0.042364, 0.059222, 0.038858, 0.017797], '')</t>
  </si>
  <si>
    <t xml:space="preserve">F5RRV4|F5RRV4_9ENTR Alpha/beta hydrolase superfamily protein OS=Enterobacter hormaechei ATCC 49162 </t>
  </si>
  <si>
    <t>([0.604312, 0.703578, 0.59014, 0.604312, 0.553315, 0.486429, 0.51388, 0.534167, 0.440853, 0.476583, 0.480142, 0.529623, 0.4292, 0.486429, 0.541878, 0.51388, 0.529623, 0.51388, 0.440853, 0.422041, 0.41194, 0.436924, 0.394753, 0.394753, 0.398279, 0.335645, 0.408655, 0.414856, 0.41194, 0.418646, 0.40511, 0.335645, 0.335645, 0.356642, 0.324872, 0.30533, 0.318242, 0.229226, 0.161087, 0.147574, 0.161087, 0.158265, 0.167087, 0.17593, 0.225814, 0.236433, 0.346032, 0.321458, 0.232838, 0.206376, 0.257454, 0.182256, 0.229226, 0.170161, 0.239899, 0.295083, 0.328603, 0.21291, 0.288399, 0.342579, 0.359901, 0.321458, 0.342579, 0.346032, 0.346032, 0.346032, 0.332115, 0.247041, 0.170161, 0.21291, 0.25406, 0.284882, 0.288399, 0.288399, 0.366687, 0.384043, 0.384043, 0.25031, 0.298791, 0.301917, 0.257454, 0.288399, 0.196879, 0.18812, 0.206376, 0.206376, 0.134866, 0.137348, 0.196879, 0.301917, 0.328603, 0.31487, 0.311707, 0.398279, 0.461924, 0.444081, 0.440853, 0.380708, 0.454136, 0.51388, 0.545602, 0.661982, 0.585406, 0.73685, 0.728858, 0.707965, 0.720929, 0.699094, 0.694846, 0.657645, 0.59508, 0.521092, 0.534167, 0.4292, 0.342579, 0.30533, 0.229226, 0.232838, 0.288399, 0.332115, 0.275179, 0.25031, 0.243554, 0.335645, 0.324872, 0.243554, 0.222385, 0.147574, 0.167087, 0.167087, 0.127496, 0.102787, 0.142424, 0.079919, 0.142424, 0.206376, 0.173081, 0.216401, 0.139895, 0.15008, 0.118441, 0.139895, 0.132295, 0.10481, 0.10481, 0.106997, 0.167087, 0.122885, 0.185198, 0.225814, 0.173081, 0.219301, 0.295083, 0.295083, 0.324872, 0.288399, 0.200174, 0.247041, 0.232838, 0.308712, 0.298791, 0.298791, 0.284882, 0.284882, 0.328603, 0.31487, 0.25406, 0.25031, 0.321458, 0.324872, 0.352862, 0.422041, 0.454136, 0.352862, 0.352862, 0.380708, 0.390993, 0.490133, 0.483068, 0.534167, 0.5017, 0.444081, 0.390993, 0.454136, 0.359901, 0.281712, 0.291804, 0.321458, 0.339168, 0.332115, 0.236433, 0.239899, 0.236433, 0.206376, 0.318242, 0.321458, 0.349426, 0.349426, 0.232838, 0.203355, 0.200174, 0.225814, 0.281712, 0.356642, 0.346032, 0.356642, 0.436924, 0.36309, 0.401658, 0.401658, 0.401658, 0.5017, 0.497853, 0.42561, 0.461924, 0.408655, 0.41194, 0.41194, 0.444081, 0.468512, 0.418646, 0.447574, 0.468512, 0.476583, 0.390993, 0.41194, 0.465241, 0.472492, 0.575842, 0.56648, 0.58069, 0.505461, 0.42561, 0.42561, 0.51388, 0.394753, 0.324872, 0.328603, 0.232838, 0.144935, 0.222385, 0.25031, 0.25031, 0.236433, 0.232838, 0.203355, 0.182256, 0.182256, 0.179055, 0.15284, 0.106997, 0.098513, 0.137348, 0.206376, 0.206376, 0.164327, 0.164327, 0.26085, 0.222385, 0.324872, 0.374039, 0.398279, 0.366687, 0.335645, 0.222385, 0.182256, 0.30533, 0.25406, 0.311707, 0.229226, 0.158265, 0.209395, 0.122885, 0.10481, 0.100716, 0.11371, 0.079919, 0.15284, 0.090864, 0.127496, 0.127496, 0.10481, 0.051831, 0.058088, 0.060549, 0.118441, 0.167087, 0.167087, 0.182256, 0.158265, 0.225814, 0.308712, 0.216401, 0.200174, 0.200174, 0.219301, 0.209395, 0.268042, 0.155435, 0.247041, 0.194234, 0.137348, 0.206376, 0.284882, 0.342579, 0.352862, 0.349426, 0.352862, 0.257454, 0.222385, 0.15008, 0.106997, 0.120615, 0.194234, 0.271506, 0.31487, 0.291804, 0.21291, 0.25406, 0.284882, 0.173081, 0.21291, 0.291804, 0.219301, 0.194234, 0.196879, 0.179055, 0.11371, 0.116183, 0.088832, 0.10481, 0.179055, 0.132295, 0.129801, 0.127496, 0.076542, 0.032677, 0.033407, 0.05306, 0.048328, 0.047319, 0.098513, 0.073402, 0.050641, 0.06312, 0.06184, 0.045352, 0.032677, 0.051831, 0.027463, 0.067594, 0.066181], '')</t>
  </si>
  <si>
    <t>[0, 1, 2, 3, 4, 6, 7, 11, 14, 15, 16, 17, 99, 100, 101, 102, 103, 104, 105, 106, 107, 108, 109, 110, 111, 112, 179, 180, 211, 228, 229, 230, 231, 234]</t>
  </si>
  <si>
    <t xml:space="preserve">F5RRV5|F5RRV5_9ENTR Major facilitator transporter OS=Enterobacter hormaechei ATCC 49162 </t>
  </si>
  <si>
    <t>([0.622677, 0.538167, 0.613573, 0.699094, 0.618285, 0.632174, 0.476583, 0.486429, 0.494003, 0.384043, 0.275179, 0.281712, 0.225814, 0.225814, 0.219301, 0.155435, 0.092881, 0.033407, 0.021381, 0.012727, 0.008075, 0.006567, 0.007495, 0.007555, 0.004611, 0.004431, 0.004835, 0.005249, 0.005318, 0.003963, 0.004135, 0.006142, 0.007877, 0.006795, 0.005799, 0.008409, 0.010926, 0.009977, 0.018106, 0.017797, 0.033407, 0.079919, 0.102787, 0.074921, 0.047319, 0.10481, 0.155435, 0.127496, 0.106997, 0.085092, 0.079919, 0.142424, 0.132295, 0.085092, 0.085092, 0.085092, 0.047319, 0.023534, 0.047319, 0.047319, 0.042364, 0.019109, 0.010131, 0.010131, 0.013613, 0.010221, 0.009015, 0.008525, 0.008895, 0.01078, 0.013821, 0.026892, 0.027463, 0.028107, 0.020165, 0.019401, 0.024393, 0.038858, 0.050641, 0.050641, 0.030003, 0.028695, 0.042364, 0.06184, 0.031287, 0.028695, 0.054297, 0.034884, 0.018415, 0.010131, 0.010672, 0.006619, 0.005683, 0.006194, 0.006421, 0.00777, 0.00777, 0.006567, 0.004646, 0.004689, 0.003997, 0.005011, 0.007177, 0.007495, 0.006194, 0.006078, 0.006142, 0.004414, 0.005378, 0.005318, 0.007315, 0.008525, 0.008276, 0.006795, 0.006142, 0.004921, 0.00558, 0.006567, 0.006795, 0.010672, 0.011342, 0.008723, 0.009096, 0.006245, 0.00558, 0.008624, 0.014586, 0.014586, 0.029376, 0.023087, 0.058088, 0.06312, 0.047319, 0.056825, 0.079919, 0.03976, 0.025316, 0.028107, 0.037156, 0.048328, 0.049374, 0.049374, 0.051831, 0.035586, 0.076542, 0.076542, 0.035586, 0.024826, 0.019109, 0.021381, 0.018415, 0.015344, 0.014315, 0.009977, 0.009865, 0.011669, 0.020165, 0.048328, 0.021816, 0.021816, 0.01227, 0.01227, 0.015078, 0.020876, 0.013016, 0.008075, 0.008525, 0.00777, 0.006795, 0.008895, 0.005992, 0.007259, 0.005086, 0.003963, 0.004899, 0.004513, 0.003276, 0.002396, 0.002396, 0.002336, 0.001434, 0.002057, 0.001344, 0.001481, 0.001778, 0.002327, 0.002688, 0.003366, 0.004736, 0.006421, 0.005799, 0.007877, 0.009187, 0.018106, 0.032017, 0.045352, 0.10481, 0.122885, 0.100716, 0.098513, 0.10481, 0.10481, 0.10481, 0.203355, 0.203355, 0.147574, 0.127496, 0.158265, 0.096677, 0.088832, 0.03976, 0.026892, 0.019401, 0.014075, 0.011903, 0.007495, 0.004899, 0.003341, 0.003607, 0.00543, 0.00543, 0.004976, 0.006619, 0.004736, 0.00316, 0.002976, 0.002349, 0.002396, 0.00246, 0.003512, 0.002349, 0.002366, 0.00316, 0.003701, 0.003478, 0.00359, 0.004835, 0.005683, 0.008723, 0.012491, 0.01227, 0.011669, 0.013265, 0.016021, 0.016021, 0.017447, 0.009728, 0.010131, 0.016257, 0.009294, 0.008276, 0.008804, 0.011342, 0.009977, 0.006078, 0.00558, 0.005318, 0.005683, 0.00515, 0.003757, 0.002606, 0.002349, 0.002396, 0.002555, 0.001748, 0.002688, 0.003405, 0.004135, 0.003821, 0.002512, 0.002529, 0.002623, 0.002662, 0.002529, 0.002276, 0.002366, 0.003727, 0.002623, 0.001748, 0.002194, 0.002662, 0.002688, 0.002211, 0.001855, 0.002503, 0.002705, 0.001808, 0.00146, 0.001202, 0.001936, 0.002881, 0.004315, 0.00407, 0.00407, 0.003671, 0.00292, 0.003246, 0.002503, 0.002482, 0.00246, 0.002881, 0.003298, 0.002727, 0.00292, 0.003341, 0.002688, 0.002482, 0.003014, 0.004358, 0.00515, 0.004388, 0.004775, 0.004689, 0.004775, 0.004921, 0.004899, 0.007315, 0.007031, 0.005734, 0.007091, 0.010672, 0.011518, 0.007495, 0.015344, 0.032677, 0.035586, 0.03976, 0.102787, 0.102787, 0.096677, 0.127496, 0.164327, 0.0704, 0.044297, 0.025762, 0.037156, 0.041405, 0.018787, 0.036378, 0.034884, 0.034884, 0.016826, 0.01227, 0.01227, 0.010372, 0.009096, 0.009015, 0.009015, 0.008002, 0.009294, 0.006988, 0.005378, 0.003607, 0.005249, 0.006533, 0.005623, 0.006421, 0.006142, 0.00962, 0.009096, 0.016257, 0.010372, 0.015344, 0.011106, 0.0198, 0.0198, 0.011106, 0.007177, 0.005932, 0.004247, 0.004208, 0.004736, 0.005086, 0.006795, 0.004611, 0.004611, 0.004646, 0.004835, 0.005734, 0.00543, 0.00558, 0.003804, 0.006421, 0.007259, 0.009187, 0.00777, 0.006482, 0.008525, 0.011518, 0.018415, 0.034884, 0.025316, 0.026338, 0.034884], '')</t>
  </si>
  <si>
    <t>[0, 1, 2, 3, 4, 5]</t>
  </si>
  <si>
    <t xml:space="preserve">F5RRV6|F5RRV6_9ENTR DUF1275 domain-containing protein OS=Enterobacter hormaechei ATCC 49162 </t>
  </si>
  <si>
    <t>([0.083462, 0.120615, 0.185198, 0.232838, 0.268042, 0.295083, 0.179055, 0.161087, 0.094817, 0.05306, 0.032677, 0.033407, 0.071867, 0.137348, 0.10481, 0.194234, 0.10481, 0.050641, 0.047319, 0.034884, 0.017138, 0.013613, 0.008409, 0.007645, 0.006421, 0.004247, 0.004208, 0.003924, 0.003053, 0.004611, 0.006421, 0.009187, 0.009015, 0.009015, 0.009096, 0.011106, 0.011669, 0.020522, 0.043307, 0.020165, 0.025316, 0.050641, 0.078022, 0.096677, 0.094817, 0.120615, 0.247041, 0.257454, 0.288399, 0.418646, 0.394753, 0.295083, 0.194234, 0.134866, 0.059222, 0.059222, 0.041405, 0.020876, 0.01227, 0.008002, 0.011903, 0.007495, 0.005992, 0.005683, 0.007259, 0.006533, 0.004775, 0.003757, 0.003276, 0.004483, 0.003405, 0.00243, 0.002581, 0.002581, 0.002688, 0.003924, 0.00292, 0.00243, 0.003366, 0.004736, 0.00515, 0.005318, 0.005872, 0.005992, 0.003997, 0.003963, 0.004577, 0.004976, 0.004646, 0.003924, 0.00316, 0.004483, 0.006142, 0.005734, 0.005799, 0.005992, 0.004689, 0.006482, 0.006988, 0.006795, 0.004689, 0.004388, 0.004577, 0.005318, 0.004835, 0.004736, 0.004775, 0.004577, 0.005683, 0.006701, 0.00962, 0.014315, 0.013437, 0.015344, 0.014315, 0.013437, 0.012491, 0.009728, 0.006701, 0.007031, 0.007091, 0.006988, 0.008409, 0.007555, 0.006194, 0.008723, 0.016528, 0.016021, 0.017138, 0.017138, 0.023087, 0.022667, 0.011669, 0.010926, 0.009865, 0.016528, 0.032677, 0.038858, 0.094817, 0.170161, 0.236433, 0.239899, 0.236433, 0.295083, 0.295083, 0.418646, 0.301917, 0.298791, 0.308712, 0.25406, 0.257454, 0.142424, 0.132295, 0.129801, 0.102787, 0.100716, 0.059222, 0.040537, 0.03976, 0.029376, 0.022306, 0.011669, 0.01227, 0.023534, 0.023534, 0.013265, 0.012491, 0.023963, 0.023534, 0.023963, 0.023963, 0.019109, 0.040537, 0.043307, 0.088832, 0.120615, 0.06312, 0.116183, 0.158265, 0.243554, 0.182256, 0.236433, 0.359901, 0.247041, 0.122885, 0.116183, 0.102787, 0.05306, 0.05306, 0.049374, 0.046336, 0.031287, 0.032017, 0.030611, 0.016528, 0.010221, 0.007091, 0.006619, 0.006701, 0.005872, 0.003924, 0.005378, 0.003607, 0.00359, 0.004358, 0.005683, 0.004247, 0.00558, 0.005734, 0.00558, 0.004161, 0.003109, 0.003177, 0.002761, 0.001855, 0.002057, 0.002503, 0.003053, 0.003053, 0.002881, 0.00243, 0.0028, 0.002976, 0.003212, 0.00316, 0.002512, 0.003014, 0.003246, 0.003701, 0.005011, 0.003997, 0.005623, 0.006701, 0.008276, 0.007495, 0.01204, 0.018787, 0.024826, 0.0198, 0.033407, 0.025762, 0.041405, 0.056825, 0.038858, 0.0704, 0.05306, 0.11371, 0.071867, 0.122885], '')</t>
  </si>
  <si>
    <t xml:space="preserve">F5RRV7|F5RRV7_9ENTR Glycine betaine/carnitine/choline ABC superfamily ATP binding cassette transporter, membrane protein OS=Enterobacter hormaechei ATCC 49162 </t>
  </si>
  <si>
    <t>([0.005734, 0.004577, 0.006078, 0.006194, 0.004431, 0.003512, 0.00316, 0.002705, 0.002327, 0.00246, 0.002078, 0.001649, 0.001722, 0.001, 0.00155, 0.001391, 0.001374, 0.000833, 0.000906, 0.001481, 0.001408, 0.002327, 0.002606, 0.002688, 0.003276, 0.003607, 0.00543, 0.005086, 0.004835, 0.004899, 0.00407, 0.005799, 0.008895, 0.008624, 0.014586, 0.009015, 0.009294, 0.006421, 0.007031, 0.004358, 0.004135, 0.006078, 0.005011, 0.003924, 0.002555, 0.002211, 0.002117, 0.001374, 0.001481, 0.002211, 0.002138, 0.003366, 0.003405, 0.003298, 0.002211, 0.001499, 0.00152, 0.002336, 0.003341, 0.004689, 0.006194, 0.00543, 0.005623, 0.006567, 0.006795, 0.009294, 0.01227, 0.01204, 0.013613, 0.016257, 0.017138, 0.017138, 0.008276, 0.008804, 0.006533, 0.009865, 0.018106, 0.038858, 0.019401, 0.022667, 0.022667, 0.016021, 0.016021, 0.009977, 0.006894, 0.009096, 0.007177, 0.005799, 0.006894, 0.006795, 0.006194, 0.004208, 0.006039, 0.006194, 0.005932, 0.008409, 0.008624, 0.009096, 0.007259, 0.007031, 0.004431, 0.003512, 0.003555, 0.002688, 0.002529, 0.00316, 0.003512, 0.003512, 0.00283, 0.003757, 0.003431, 0.003431, 0.004921, 0.005223, 0.008075, 0.005683, 0.004646, 0.004577, 0.003053, 0.002881, 0.004161, 0.004513, 0.005799, 0.006988, 0.011106, 0.011106, 0.008804, 0.009728, 0.013265, 0.018415, 0.016826, 0.034068, 0.026892, 0.025762, 0.017447, 0.017447, 0.034884, 0.023534, 0.025762, 0.055536, 0.040537, 0.043307, 0.083462, 0.038042, 0.06312, 0.031287, 0.079919, 0.164327, 0.109221, 0.076542, 0.125101, 0.067594, 0.048328, 0.05306, 0.05306, 0.076542, 0.032017, 0.032017, 0.030003, 0.021381, 0.022306, 0.032677, 0.016021, 0.016021, 0.016021, 0.013613, 0.026892, 0.017138, 0.018787, 0.013437, 0.018415, 0.008804, 0.008156, 0.006567, 0.009401, 0.008075, 0.008075, 0.013016, 0.008002, 0.012727, 0.018787, 0.010131, 0.00777, 0.007422, 0.007877, 0.01078, 0.007091, 0.004775, 0.003997, 0.003821, 0.00558, 0.004358, 0.007031, 0.010672, 0.011518, 0.007495, 0.006194, 0.006245, 0.005503, 0.006701, 0.005932, 0.005683, 0.006894, 0.007259, 0.007422, 0.005932, 0.004414, 0.004483, 0.004611, 0.006795, 0.006701, 0.004689, 0.00515, 0.004135, 0.003512, 0.003512, 0.004899, 0.006795, 0.004976, 0.004247, 0.004775, 0.006142, 0.005932, 0.004899, 0.005932, 0.009096, 0.008804, 0.01078, 0.016021, 0.023963, 0.016021, 0.010672, 0.016021, 0.026892, 0.027463, 0.028695], '')</t>
  </si>
  <si>
    <t xml:space="preserve">F5RRV8|F5RRV8_9ENTR Glycine betaine/L-proline ABC superfamily ATP binding cassette transporter, binding protein OS=Enterobacter hormaechei ATCC 49162 </t>
  </si>
  <si>
    <t>([0.015344, 0.017138, 0.019109, 0.020876, 0.014783, 0.009977, 0.013016, 0.016826, 0.023087, 0.024393, 0.019109, 0.020522, 0.016257, 0.032017, 0.036378, 0.021816, 0.013821, 0.018787, 0.018787, 0.023087, 0.038042, 0.028695, 0.035586, 0.049374, 0.064632, 0.118441, 0.134866, 0.083462, 0.085092, 0.066181, 0.06184, 0.109221, 0.086953, 0.11371, 0.050641, 0.051831, 0.094817, 0.158265, 0.18812, 0.185198, 0.102787, 0.109221, 0.142424, 0.147574, 0.155435, 0.158265, 0.15284, 0.247041, 0.25031, 0.222385, 0.257454, 0.236433, 0.158265, 0.216401, 0.21291, 0.328603, 0.380708, 0.328603, 0.239899, 0.25406, 0.25406, 0.374039, 0.278302, 0.352862, 0.30533, 0.278302, 0.170161, 0.185198, 0.100716, 0.161087, 0.185198, 0.185198, 0.247041, 0.25031, 0.173081, 0.106997, 0.049374, 0.066181, 0.088832, 0.090864, 0.090864, 0.090864, 0.086953, 0.11371, 0.106997, 0.161087, 0.170161, 0.284882, 0.264545, 0.268042, 0.281712, 0.284882, 0.216401, 0.219301, 0.30533, 0.308712, 0.40511, 0.486429, 0.472492, 0.472492, 0.570702, 0.465241, 0.394753, 0.288399, 0.25031, 0.25031, 0.25031, 0.21291, 0.203355, 0.167087, 0.275179, 0.271506, 0.271506, 0.247041, 0.219301, 0.129801, 0.173081, 0.129801, 0.161087, 0.164327, 0.158265, 0.161087, 0.206376, 0.288399, 0.36309, 0.461924, 0.465241, 0.349426, 0.390993, 0.384043, 0.384043, 0.366687, 0.370445, 0.321458, 0.349426, 0.377384, 0.480142, 0.42561, 0.483068, 0.486429, 0.401658, 0.40511, 0.398279, 0.4292, 0.42561, 0.486429, 0.480142, 0.490133, 0.608892, 0.472492, 0.390993, 0.359901, 0.359901, 0.271506, 0.321458, 0.308712, 0.324872, 0.225814, 0.281712, 0.264545, 0.25031, 0.332115, 0.339168, 0.342579, 0.298791, 0.284882, 0.284882, 0.203355, 0.203355, 0.170161, 0.236433, 0.225814, 0.31487, 0.278302, 0.370445, 0.284882, 0.374039, 0.356642, 0.497853, 0.545602, 0.454136, 0.458154, 0.472492, 0.422041, 0.433034, 0.51388, 0.521092, 0.408655, 0.42561, 0.324872, 0.366687, 0.366687, 0.390993, 0.377384, 0.42561, 0.41194, 0.380708, 0.311707, 0.318242, 0.26085, 0.247041, 0.25031, 0.173081, 0.102787, 0.129801, 0.125101, 0.111485, 0.111485, 0.164327, 0.161087, 0.236433, 0.219301, 0.15284, 0.216401, 0.15008, 0.139895, 0.098513, 0.116183, 0.173081, 0.173081, 0.206376, 0.203355, 0.278302, 0.26085, 0.243554, 0.278302, 0.271506, 0.185198, 0.161087, 0.116183, 0.164327, 0.200174, 0.147574, 0.182256, 0.167087, 0.232838, 0.25031, 0.31487, 0.311707, 0.311707, 0.275179, 0.278302, 0.321458, 0.318242, 0.342579, 0.418646, 0.398279, 0.366687, 0.370445, 0.408655, 0.480142, 0.394753, 0.356642, 0.390993, 0.472492, 0.394753, 0.414856, 0.418646, 0.42561, 0.440853, 0.339168, 0.370445, 0.370445, 0.257454, 0.271506, 0.342579, 0.36309, 0.281712, 0.321458, 0.311707, 0.308712, 0.30533, 0.394753, 0.394753, 0.465241, 0.461924, 0.562014, 0.472492, 0.42561, 0.41194, 0.490133, 0.468512, 0.387226, 0.370445, 0.447574, 0.42561, 0.440853, 0.36309, 0.352862, 0.318242, 0.398279, 0.36309, 0.332115, 0.291804, 0.26085, 0.173081, 0.125101, 0.078022, 0.111485], '')</t>
  </si>
  <si>
    <t>[100, 148, 179, 185, 186, 276]</t>
  </si>
  <si>
    <t xml:space="preserve">F5RRV9|F5RRV9_9ENTR Glycine betaine/L-proline ABC superfamily ATP binding cassette transporter, membrane protein OS=Enterobacter hormaechei ATCC 49162 </t>
  </si>
  <si>
    <t>([0.004388, 0.006533, 0.004646, 0.003555, 0.002705, 0.003757, 0.003053, 0.003924, 0.003276, 0.00407, 0.004736, 0.004208, 0.002688, 0.001748, 0.002155, 0.001855, 0.001855, 0.002503, 0.002761, 0.002662, 0.001709, 0.002327, 0.001417, 0.001408, 0.001391, 0.002138, 0.001481, 0.002482, 0.001572, 0.00243, 0.001533, 0.00103, 0.000983, 0.001112, 0.001649, 0.002211, 0.002512, 0.002555, 0.002057, 0.002396, 0.002482, 0.003864, 0.003405, 0.003461, 0.004899, 0.004899, 0.004358, 0.005932, 0.003727, 0.00407, 0.0028, 0.004315, 0.004161, 0.006567, 0.008895, 0.005932, 0.005249, 0.003701, 0.003478, 0.004899, 0.00389, 0.00316, 0.001855, 0.002727, 0.002727, 0.001748, 0.002662, 0.002155, 0.001344, 0.002057, 0.002727, 0.003924, 0.002581, 0.003804, 0.003079, 0.002117, 0.003431, 0.003431, 0.003341, 0.005086, 0.004431, 0.004835, 0.003924, 0.00407, 0.002529, 0.003671, 0.003804, 0.002606, 0.004161, 0.004135, 0.00316, 0.003079, 0.003212, 0.004775, 0.004736, 0.005734, 0.007091, 0.004431, 0.005318, 0.008002, 0.00515, 0.006567, 0.009977, 0.019109, 0.019109, 0.041405, 0.049374, 0.079919, 0.161087, 0.137348, 0.25406, 0.216401, 0.21291, 0.147574, 0.147574, 0.069024, 0.032017, 0.046336, 0.106997, 0.044297, 0.047319, 0.05306, 0.023963, 0.023087, 0.011903, 0.027463, 0.019109, 0.013016, 0.009483, 0.010926, 0.007645, 0.005249, 0.005249, 0.005249, 0.006374, 0.004161, 0.006245, 0.009401, 0.007645, 0.005683, 0.006245, 0.005086, 0.007315, 0.006619, 0.006078, 0.006795, 0.00515, 0.005318, 0.004247, 0.005249, 0.004161, 0.004208, 0.004208, 0.006194, 0.005378, 0.005378, 0.007877, 0.005378, 0.005086, 0.004208, 0.00389, 0.003671, 0.00316, 0.00316, 0.004483, 0.003177, 0.004135, 0.004775, 0.00558, 0.008804, 0.006701, 0.008002, 0.009015, 0.009294, 0.006245, 0.006374, 0.006374, 0.005623, 0.005683, 0.004775, 0.004689, 0.005734, 0.005734, 0.005799, 0.004899, 0.003478, 0.00389, 0.0028, 0.003014, 0.002211, 0.001434, 0.00152, 0.001481, 0.001786, 0.001778, 0.002727, 0.002435, 0.001786, 0.001434, 0.00231, 0.002976, 0.004388, 0.004976, 0.004775, 0.006795, 0.006567, 0.008409, 0.009483, 0.013437, 0.00962, 0.013265, 0.021816, 0.043307, 0.029376, 0.018415], '')</t>
  </si>
  <si>
    <t xml:space="preserve">F5RRW0|F5RRW0_9ENTR Glycine betaine/carnitine/choline ABC superfamily ATP binding cassette transporter, ABC protein OS=Enterobacter hormaechei ATCC 49162 </t>
  </si>
  <si>
    <t>([0.139895, 0.185198, 0.236433, 0.268042, 0.301917, 0.321458, 0.356642, 0.380708, 0.298791, 0.318242, 0.311707, 0.284882, 0.370445, 0.384043, 0.401658, 0.390993, 0.30533, 0.390993, 0.321458, 0.356642, 0.370445, 0.461924, 0.480142, 0.436924, 0.359901, 0.301917, 0.232838, 0.158265, 0.155435, 0.268042, 0.275179, 0.298791, 0.284882, 0.275179, 0.268042, 0.332115, 0.328603, 0.41194, 0.328603, 0.390993, 0.324872, 0.229226, 0.243554, 0.232838, 0.196879, 0.194234, 0.257454, 0.36309, 0.440853, 0.444081, 0.41194, 0.418646, 0.335645, 0.335645, 0.257454, 0.268042, 0.264545, 0.275179, 0.281712, 0.359901, 0.36309, 0.394753, 0.440853, 0.444081, 0.444081, 0.454136, 0.549308, 0.458154, 0.4292, 0.433034, 0.440853, 0.359901, 0.352862, 0.346032, 0.356642, 0.356642, 0.352862, 0.366687, 0.268042, 0.257454, 0.179055, 0.106997, 0.127496, 0.164327, 0.127496, 0.127496, 0.11371, 0.118441, 0.191378, 0.196879, 0.127496, 0.122885, 0.137348, 0.094817, 0.185198, 0.247041, 0.295083, 0.209395, 0.200174, 0.18812, 0.196879, 0.271506, 0.335645, 0.308712, 0.225814, 0.26085, 0.257454, 0.346032, 0.301917, 0.298791, 0.30533, 0.30533, 0.268042, 0.339168, 0.366687, 0.271506, 0.239899, 0.239899, 0.328603, 0.359901, 0.461924, 0.450668, 0.349426, 0.298791, 0.298791, 0.370445, 0.278302, 0.308712, 0.308712, 0.352862, 0.30533, 0.291804, 0.370445, 0.408655, 0.408655, 0.454136, 0.538167, 0.575842, 0.509769, 0.497853, 0.394753, 0.301917, 0.30533, 0.374039, 0.370445, 0.339168, 0.308712, 0.41194, 0.41194, 0.447574, 0.359901, 0.31487, 0.232838, 0.200174, 0.209395, 0.21291, 0.236433, 0.137348, 0.137348, 0.185198, 0.129801, 0.194234, 0.31487, 0.225814, 0.271506, 0.352862, 0.398279, 0.356642, 0.26085, 0.236433, 0.21291, 0.291804, 0.271506, 0.275179, 0.321458, 0.278302, 0.275179, 0.239899, 0.339168, 0.257454, 0.281712, 0.346032, 0.342579, 0.247041, 0.301917, 0.21291, 0.155435, 0.147574, 0.21291, 0.308712, 0.21291, 0.21291, 0.216401, 0.291804, 0.295083, 0.278302, 0.232838, 0.222385, 0.236433, 0.239899, 0.236433, 0.216401, 0.164327, 0.090864, 0.129801, 0.164327, 0.236433, 0.301917, 0.216401, 0.15284, 0.155435, 0.173081, 0.142424, 0.134866, 0.185198, 0.268042, 0.284882, 0.284882, 0.209395, 0.179055, 0.17593, 0.288399, 0.288399, 0.36309, 0.476583, 0.377384, 0.298791, 0.298791, 0.301917, 0.284882, 0.284882, 0.275179, 0.349426, 0.384043, 0.380708, 0.352862, 0.264545, 0.247041, 0.318242, 0.31487, 0.26085, 0.18812, 0.11371, 0.132295, 0.10481, 0.098513, 0.179055, 0.179055, 0.185198, 0.191378, 0.301917, 0.377384, 0.408655, 0.40511, 0.311707, 0.321458, 0.25031, 0.328603, 0.346032, 0.346032, 0.433034, 0.557691, 0.553315, 0.685117, 0.703578, 0.703578, 0.562014, 0.517562, 0.604312, 0.557691, 0.553315, 0.549308, 0.553315, 0.521092, 0.4292, 0.51388, 0.480142, 0.465241, 0.472492, 0.398279, 0.335645, 0.339168, 0.318242, 0.401658, 0.370445, 0.352862, 0.41194, 0.436924, 0.465241, 0.36309, 0.332115, 0.318242, 0.30533, 0.291804, 0.298791, 0.349426, 0.349426, 0.384043, 0.440853, 0.433034, 0.497853, 0.56648, 0.480142, 0.465241, 0.472492, 0.394753, 0.328603, 0.298791, 0.408655, 0.308712, 0.401658, 0.433034, 0.447574, 0.454136, 0.450668, 0.41194, 0.450668, 0.465241, 0.465241, 0.418646, 0.414856, 0.356642, 0.30533, 0.301917, 0.298791, 0.288399, 0.291804, 0.288399, 0.295083, 0.264545, 0.374039, 0.380708, 0.41194, 0.301917, 0.275179, 0.31487, 0.264545, 0.196879, 0.200174, 0.203355, 0.281712, 0.288399, 0.335645, 0.318242, 0.401658, 0.40511, 0.422041, 0.422041, 0.5017, 0.5017, 0.51388, 0.422041, 0.346032, 0.321458, 0.440853, 0.390993, 0.288399, 0.36309, 0.414856, 0.408655, 0.390993, 0.387226, 0.380708, 0.377384, 0.4292, 0.342579, 0.349426, 0.264545, 0.335645, 0.335645, 0.332115, 0.324872, 0.380708, 0.436924, 0.444081, 0.408655, 0.486429, 0.575842, 0.553315, 0.534167, 0.509769, 0.490133], '')</t>
  </si>
  <si>
    <t>[66, 136, 137, 138, 261, 262, 263, 264, 265, 266, 267, 268, 269, 270, 271, 272, 273, 275, 301, 348, 349, 350, 377, 378, 379, 380]</t>
  </si>
  <si>
    <t xml:space="preserve">F5RRW1|F5RRW1_9ENTR Pyocin immunity protein OS=Enterobacter hormaechei ATCC 49162 </t>
  </si>
  <si>
    <t>([0.203355, 0.132295, 0.179055, 0.216401, 0.247041, 0.161087, 0.209395, 0.134866, 0.127496, 0.096677, 0.127496, 0.15284, 0.158265, 0.15008, 0.088832, 0.144935, 0.076542, 0.086953, 0.129801, 0.219301, 0.229226, 0.229226, 0.308712, 0.275179, 0.271506, 0.278302, 0.377384, 0.387226, 0.497853, 0.450668, 0.549308, 0.447574, 0.468512, 0.40511, 0.454136, 0.538167, 0.529623, 0.657645, 0.549308, 0.433034, 0.332115, 0.30533, 0.200174, 0.111485, 0.129801, 0.147574, 0.147574, 0.142424, 0.076542, 0.044297, 0.074921, 0.067594, 0.074921, 0.069024, 0.055536, 0.064632, 0.038858, 0.037156, 0.035586, 0.069024, 0.147574, 0.18812, 0.18812, 0.288399, 0.288399, 0.291804, 0.170161, 0.18812, 0.200174, 0.301917, 0.298791, 0.324872, 0.301917, 0.387226, 0.301917, 0.398279, 0.370445, 0.450668, 0.390993, 0.390993, 0.370445, 0.352862, 0.271506, 0.21291, 0.225814, 0.356642, 0.366687, 0.394753, 0.374039, 0.356642, 0.36309, 0.36309, 0.335645, 0.36309, 0.308712, 0.414856, 0.42561, 0.359901, 0.366687, 0.356642, 0.31487, 0.328603, 0.318242, 0.447574, 0.408655, 0.401658, 0.268042, 0.26085, 0.356642, 0.275179, 0.18812, 0.182256, 0.200174, 0.200174, 0.216401, 0.155435, 0.147574, 0.079919, 0.158265, 0.134866, 0.182256, 0.179055, 0.182256, 0.120615, 0.120615, 0.118441, 0.122885, 0.161087, 0.137348, 0.134866, 0.194234, 0.225814, 0.203355, 0.25406, 0.179055, 0.170161, 0.158265, 0.116183, 0.11371, 0.100716, 0.11371, 0.127496, 0.102787, 0.092881, 0.078022, 0.056825, 0.086953, 0.06184, 0.074921, 0.0704, 0.046336, 0.033407, 0.041405, 0.029376, 0.019401], '')</t>
  </si>
  <si>
    <t>[30, 35, 36, 37, 38]</t>
  </si>
  <si>
    <t xml:space="preserve">F5RRW2|F5RRW2_9ENTR S-type Pyocin superfamily protein OS=Enterobacter hormaechei ATCC 49162 </t>
  </si>
  <si>
    <t>([0.562014, 0.604312, 0.626927, 0.661982, 0.73685, 0.675549, 0.699094, 0.648219, 0.648219, 0.653063, 0.671169, 0.694846, 0.767246, 0.771762, 0.716283, 0.728858, 0.653063, 0.608892, 0.690604, 0.745909, 0.733139, 0.759478, 0.73685, 0.745909, 0.745909, 0.699094, 0.745909, 0.733139, 0.791621, 0.808535, 0.823549, 0.81615, 0.819762, 0.805026, 0.827927, 0.83125, 0.788093, 0.759478, 0.754692, 0.76285, 0.767246, 0.675549, 0.570702, 0.58069, 0.575842, 0.575842, 0.585406, 0.505461, 0.521092, 0.521092, 0.494003, 0.486429, 0.497853, 0.5017, 0.5017, 0.5017, 0.541878, 0.613573, 0.720929, 0.750527, 0.642678, 0.618285, 0.724957, 0.771762, 0.754692, 0.642678, 0.521092, 0.534167, 0.632174, 0.58069, 0.613573, 0.608892, 0.604312, 0.604312, 0.585406, 0.562014, 0.553315, 0.529623, 0.51388, 0.521092, 0.486429, 0.63748, 0.680603, 0.685117, 0.690604, 0.733139, 0.83125, 0.889439, 0.876521, 0.871313, 0.889439, 0.862302, 0.901269, 0.910643, 0.910643, 0.859585, 0.901269, 0.899122, 0.915074, 0.912647, 0.903857, 0.915074, 0.894241, 0.868118, 0.795062, 0.724957, 0.699094, 0.585406, 0.509769, 0.525368, 0.534167, 0.545602, 0.562014, 0.534167, 0.534167, 0.454136, 0.541878, 0.414856, 0.4292, 0.377384, 0.36309, 0.321458, 0.308712, 0.26085, 0.264545, 0.324872, 0.387226, 0.374039, 0.440853, 0.521092, 0.486429, 0.505461, 0.497853, 0.468512, 0.461924, 0.4292, 0.497853, 0.465241, 0.562014, 0.476583, 0.42561, 0.458154, 0.440853, 0.390993, 0.436924, 0.458154, 0.454136, 0.422041, 0.377384, 0.398279, 0.31487, 0.339168, 0.328603, 0.232838, 0.232838, 0.182256, 0.196879, 0.196879, 0.196879, 0.155435, 0.191378, 0.257454, 0.275179, 0.339168, 0.387226, 0.418646, 0.366687, 0.352862, 0.408655, 0.408655, 0.342579, 0.387226, 0.387226, 0.352862, 0.414856, 0.461924, 0.525368, 0.521092, 0.450668, 0.483068, 0.553315, 0.585406, 0.59014, 0.570702, 0.575842, 0.497853, 0.394753, 0.454136, 0.465241, 0.42561, 0.483068, 0.476583, 0.541878, 0.549308, 0.545602, 0.59917, 0.575842, 0.545602, 0.585406, 0.675549, 0.648219, 0.56648, 0.553315, 0.444081, 0.436924, 0.339168, 0.440853, 0.529623, 0.529623, 0.538167, 0.570702, 0.585406, 0.694846, 0.716283, 0.622677, 0.707965, 0.694846, 0.685117, 0.585406, 0.557691, 0.56648, 0.608892, 0.712013, 0.724957, 0.823549, 0.83125, 0.905695, 0.852992, 0.837511, 0.767246, 0.76285, 0.759478, 0.707965, 0.712013, 0.553315, 0.653063, 0.608892, 0.59917, 0.613573, 0.750527, 0.720929, 0.59508, 0.570702, 0.436924, 0.440853, 0.447574, 0.447574, 0.461924, 0.534167, 0.56648, 0.632174, 0.541878, 0.557691, 0.521092, 0.450668, 0.433034, 0.42561, 0.450668, 0.472492, 0.450668, 0.444081, 0.483068, 0.59014, 0.575842, 0.712013, 0.733139, 0.58069, 0.58069, 0.570702, 0.562014, 0.549308, 0.575842, 0.648219, 0.632174, 0.754692, 0.759478, 0.801317, 0.819762, 0.808535, 0.819762, 0.767246, 0.699094, 0.608892, 0.613573, 0.657645, 0.553315, 0.549308, 0.707965, 0.707965, 0.707965, 0.694846, 0.575842, 0.557691, 0.557691, 0.570702, 0.545602, 0.608892, 0.724957, 0.666105, 0.680603, 0.613573, 0.703578, 0.754692, 0.812494, 0.690604, 0.626927, 0.73685, 0.59917, 0.497853, 0.414856, 0.339168, 0.278302, 0.374039, 0.275179, 0.318242, 0.324872, 0.335645, 0.359901, 0.36309, 0.349426, 0.25406, 0.203355, 0.127496, 0.088832, 0.088832, 0.142424, 0.182256, 0.194234, 0.21291, 0.298791, 0.264545, 0.268042, 0.349426, 0.268042, 0.380708, 0.284882, 0.196879, 0.182256, 0.173081, 0.088832, 0.102787, 0.15284, 0.21291, 0.288399, 0.356642, 0.370445, 0.380708, 0.349426, 0.239899, 0.311707, 0.268042, 0.377384, 0.450668, 0.398279, 0.486429, 0.468512, 0.545602, 0.618285, 0.585406, 0.497853, 0.632174, 0.608892, 0.529623, 0.450668, 0.454136, 0.4292, 0.42561, 0.339168, 0.374039, 0.384043, 0.295083, 0.332115, 0.335645, 0.342579, 0.394753, 0.284882, 0.209395, 0.185198, 0.144935, 0.167087, 0.232838, 0.216401, 0.185198, 0.219301, 0.264545, 0.185198, 0.155435, 0.090864, 0.167087, 0.142424, 0.216401, 0.25031, 0.243554, 0.247041, 0.229226, 0.139895, 0.21291, 0.301917, 0.332115, 0.321458, 0.31487, 0.301917, 0.30533, 0.380708, 0.41194, 0.468512, 0.465241, 0.545602, 0.538167, 0.525368, 0.447574, 0.444081, 0.483068, 0.480142, 0.476583, 0.40511, 0.494003, 0.461924, 0.414856, 0.380708, 0.480142, 0.480142, 0.497853, 0.418646, 0.41194, 0.380708, 0.275179, 0.356642, 0.370445, 0.433034, 0.342579, 0.418646, 0.418646, 0.4292, 0.42561, 0.384043, 0.465241, 0.476583, 0.422041, 0.468512, 0.418646, 0.422041, 0.394753, 0.356642, 0.433034, 0.366687, 0.387226, 0.436924, 0.450668, 0.414856, 0.359901, 0.447574, 0.454136, 0.454136, 0.447574, 0.447574, 0.394753, 0.311707, 0.298791, 0.356642, 0.31487, 0.384043, 0.346032, 0.352862, 0.359901, 0.324872, 0.387226, 0.359901, 0.387226], '')</t>
  </si>
  <si>
    <t>[0, 1, 2, 3, 4, 5, 6, 7, 8, 9, 10, 11, 12, 13, 14, 15, 16, 17, 18, 19, 20, 21, 22, 23, 24, 25, 26, 27, 28, 29, 30, 31, 32, 33, 34, 35, 36, 37, 38, 39, 40, 41, 42, 43, 44, 45, 46, 47, 48, 49, 53, 54, 55, 56, 57, 58, 59, 60, 61, 62, 63, 64, 65, 66, 67, 68, 69, 70, 71, 72, 73, 74, 75, 76, 77, 78, 79, 81, 82, 83, 84, 85, 86, 87, 88, 89, 90, 91, 92, 93, 94, 95, 96, 97, 98, 99, 100, 101, 102, 103, 104, 105, 106, 107, 108, 109, 110, 111, 112, 113, 114, 116, 129, 131, 138, 176, 177, 180, 181, 182, 183, 184, 192, 193, 194, 195, 196, 197, 198, 199, 200, 201, 202, 207, 208, 209, 210, 211, 212, 213, 214, 215, 216, 217, 218, 219, 220, 221, 222, 223, 224, 225, 226, 227, 228, 229, 230, 231, 232, 233, 234, 235, 236, 237, 238, 239, 240, 241, 242, 248, 249, 250, 251, 252, 253, 262, 263, 264, 265, 266, 267, 268, 269, 270, 271, 272, 273, 274, 275, 276, 277, 278, 279, 280, 281, 282, 283, 284, 285, 286, 287, 288, 289, 290, 291, 292, 293, 294, 295, 296, 297, 298, 299, 300, 301, 302, 303, 304, 305, 306, 307, 356, 357, 358, 360, 361, 362, 407, 408, 409]</t>
  </si>
  <si>
    <t>(49</t>
  </si>
  <si>
    <t xml:space="preserve">F5RRW3|F5RRW3_9ENTR Voltage-gated ClC-type chloride channel ClcB OS=Enterobacter hormaechei ATCC 49162 </t>
  </si>
  <si>
    <t>([0.083462, 0.079919, 0.06312, 0.026338, 0.038042, 0.05306, 0.033407, 0.023087, 0.016021, 0.016826, 0.022667, 0.020876, 0.020522, 0.020522, 0.023087, 0.013821, 0.013821, 0.020876, 0.01078, 0.009096, 0.010131, 0.009015, 0.007877, 0.006374, 0.00962, 0.00962, 0.009483, 0.011106, 0.010131, 0.010509, 0.008525, 0.008895, 0.00777, 0.005623, 0.003864, 0.003607, 0.004689, 0.00558, 0.006619, 0.009015, 0.010221, 0.014075, 0.010509, 0.010372, 0.020876, 0.017138, 0.013821, 0.011669, 0.012727, 0.013613, 0.022306, 0.049374, 0.022306, 0.044297, 0.083462, 0.137348, 0.137348, 0.147574, 0.158265, 0.11371, 0.06312, 0.06312, 0.064632, 0.064632, 0.079919, 0.058088, 0.073402, 0.064632, 0.044297, 0.030611, 0.029376, 0.030003, 0.013821, 0.026338, 0.026338, 0.019109, 0.024826, 0.035586, 0.037156, 0.030611, 0.048328, 0.088832, 0.069024, 0.085092, 0.155435, 0.200174, 0.132295, 0.096677, 0.15284, 0.200174, 0.194234, 0.318242, 0.332115, 0.436924, 0.436924, 0.433034, 0.505461, 0.356642, 0.41194, 0.275179, 0.271506, 0.196879, 0.191378, 0.139895, 0.073402, 0.0704, 0.06184, 0.0704, 0.076542, 0.06312, 0.043307, 0.044297, 0.023534, 0.014586, 0.01204, 0.010926, 0.010926, 0.010221, 0.016021, 0.009096, 0.015694, 0.016021, 0.023534, 0.023963, 0.035586, 0.041405, 0.020876, 0.013016, 0.013265, 0.013265, 0.011106, 0.011106, 0.014783, 0.017797, 0.026338, 0.016826, 0.00962, 0.008525, 0.009015, 0.010509, 0.01227, 0.013016, 0.015078, 0.013265, 0.013016, 0.018415, 0.014783, 0.027463, 0.026892, 0.026892, 0.018106, 0.018106, 0.020165, 0.025316, 0.024826, 0.020165, 0.032677, 0.0704, 0.06312, 0.044297, 0.042364, 0.05306, 0.023534, 0.019401, 0.015344, 0.018787, 0.009865, 0.012727, 0.01227, 0.020165, 0.0198, 0.017797, 0.01204, 0.014315, 0.016826, 0.011518, 0.009187, 0.006701, 0.006701, 0.008525, 0.006894, 0.005932, 0.004835, 0.006142, 0.006039, 0.004976, 0.004483, 0.006619, 0.005992, 0.004646, 0.003366, 0.003924, 0.004976, 0.00558, 0.004899, 0.003963, 0.004135, 0.003963, 0.006142, 0.006421, 0.006245, 0.006194, 0.005249, 0.007091, 0.009187, 0.009294, 0.011518, 0.012727, 0.011342, 0.009977, 0.008723, 0.011518, 0.00962, 0.011518, 0.010221, 0.014586, 0.021381, 0.044297, 0.043307, 0.043307, 0.030003, 0.022306, 0.047319, 0.043307, 0.033407, 0.015078, 0.009015, 0.007877, 0.007495, 0.00558, 0.00777, 0.008276, 0.006701, 0.00777, 0.007645, 0.008525, 0.006567, 0.006039, 0.006421, 0.006482, 0.004577, 0.004431, 0.003804, 0.002581, 0.003212, 0.003177, 0.003757, 0.005249, 0.006619, 0.006894, 0.006421, 0.004315, 0.004315, 0.006039, 0.004899, 0.004976, 0.004611, 0.005872, 0.006533, 0.006567, 0.006533, 0.009483, 0.008002, 0.00962, 0.009483, 0.011903, 0.014783, 0.010926, 0.007177, 0.00558, 0.00543, 0.00543, 0.005932, 0.008156, 0.005683, 0.005734, 0.005872, 0.009401, 0.009728, 0.006533, 0.004315, 0.005872, 0.005992, 0.008525, 0.006567, 0.009483, 0.007091, 0.00558, 0.008075, 0.010672, 0.008895, 0.006374, 0.009294, 0.014783, 0.018106, 0.042364, 0.042364, 0.020876, 0.017138, 0.010926, 0.009483, 0.01204, 0.01204, 0.008276, 0.005378, 0.005318, 0.004315, 0.00558, 0.00515, 0.003727, 0.003727, 0.004388, 0.004388, 0.003727, 0.003727, 0.003366, 0.003014, 0.003997, 0.00543, 0.004835, 0.006894, 0.010372, 0.012727, 0.009187, 0.007555, 0.013821, 0.033407, 0.060549, 0.030611, 0.025762, 0.030003, 0.03976, 0.048328, 0.073402, 0.102787, 0.10481, 0.078022, 0.041405, 0.019109, 0.015344, 0.020165, 0.009865, 0.007495, 0.006567, 0.006245, 0.006988, 0.004483, 0.004483, 0.004388, 0.005872, 0.009865, 0.015078, 0.012491, 0.00962, 0.007877, 0.005623, 0.005623, 0.004835, 0.005799, 0.009015, 0.008723, 0.007259, 0.011518, 0.010509, 0.008525, 0.010372, 0.013821, 0.030611, 0.026892, 0.026892, 0.021381, 0.022306, 0.011669, 0.011106, 0.019401, 0.027463, 0.027463, 0.020876, 0.023534, 0.019109, 0.022667, 0.022667, 0.031287, 0.028695, 0.058088, 0.05306, 0.030611, 0.022306, 0.01227, 0.013613, 0.013613, 0.010509, 0.006701, 0.007495, 0.007645, 0.006078, 0.005378, 0.005734, 0.005872, 0.007315, 0.007315, 0.004976, 0.005799, 0.005734, 0.005992, 0.004388, 0.006194, 0.00962, 0.016528, 0.028695, 0.013437, 0.008525, 0.012491, 0.022306, 0.035586, 0.049374, 0.064632, 0.125101, 0.18812, 0.239899, 0.275179, 0.243554, 0.356642, 0.281712, 0.194234, 0.194234, 0.271506, 0.239899, 0.21291, 0.170161, 0.144935, 0.247041, 0.387226, 0.36309, 0.318242, 0.288399], '')</t>
  </si>
  <si>
    <t>[96]</t>
  </si>
  <si>
    <t xml:space="preserve">F5RRW5|F5RRW5_9ENTR N-acetylglucosamine repressor OS=Enterobacter hormaechei ATCC 49162 </t>
  </si>
  <si>
    <t>([0.009728, 0.014586, 0.021816, 0.032017, 0.046336, 0.030003, 0.041405, 0.06184, 0.042364, 0.060549, 0.047319, 0.036378, 0.030003, 0.047319, 0.088832, 0.086953, 0.170161, 0.194234, 0.284882, 0.18812, 0.284882, 0.394753, 0.301917, 0.298791, 0.30533, 0.31487, 0.418646, 0.387226, 0.377384, 0.436924, 0.349426, 0.335645, 0.40511, 0.349426, 0.239899, 0.257454, 0.257454, 0.144935, 0.147574, 0.170161, 0.191378, 0.179055, 0.170161, 0.167087, 0.182256, 0.10481, 0.098513, 0.088832, 0.060549, 0.048328, 0.06184, 0.054297, 0.076542, 0.096677, 0.134866, 0.216401, 0.125101, 0.125101, 0.196879, 0.118441, 0.060549, 0.094817, 0.10481, 0.088832, 0.090864, 0.092881, 0.129801, 0.134866, 0.079919, 0.088832, 0.11371, 0.120615, 0.200174, 0.247041, 0.129801, 0.158265, 0.173081, 0.298791, 0.291804, 0.291804, 0.384043, 0.465241, 0.465241, 0.483068, 0.483068, 0.505461, 0.490133, 0.4292, 0.349426, 0.370445, 0.461924, 0.465241, 0.465241, 0.42561, 0.295083, 0.401658, 0.308712, 0.206376, 0.17593, 0.109221, 0.10481, 0.060549, 0.060549, 0.060549, 0.049374, 0.067594, 0.060549, 0.030003, 0.030003, 0.040537, 0.036378, 0.032017, 0.033407, 0.018106, 0.021816, 0.043307, 0.040537, 0.038042, 0.042364, 0.026338, 0.051831, 0.059222, 0.10481, 0.059222, 0.066181, 0.035586, 0.038858, 0.03976, 0.085092, 0.120615, 0.15284, 0.243554, 0.281712, 0.17593, 0.173081, 0.185198, 0.158265, 0.092881, 0.092881, 0.15008, 0.219301, 0.122885, 0.120615, 0.129801, 0.116183, 0.05306, 0.051831, 0.040537, 0.074921, 0.073402, 0.094817, 0.081712, 0.043307, 0.03976, 0.0704, 0.0704, 0.069024, 0.069024, 0.069024, 0.102787, 0.05306, 0.055536, 0.056825, 0.064632, 0.06312, 0.0704, 0.078022, 0.15008, 0.161087, 0.173081, 0.17593, 0.167087, 0.10481, 0.120615, 0.106997, 0.106997, 0.147574, 0.164327, 0.102787, 0.106997, 0.139895, 0.232838, 0.158265, 0.239899, 0.225814, 0.185198, 0.308712, 0.308712, 0.295083, 0.30533, 0.21291, 0.127496, 0.139895, 0.229226, 0.301917, 0.308712, 0.311707, 0.278302, 0.278302, 0.31487, 0.318242, 0.206376, 0.203355, 0.278302, 0.295083, 0.182256, 0.219301, 0.164327, 0.15284, 0.161087, 0.120615, 0.15008, 0.25406, 0.203355, 0.125101, 0.064632, 0.060549, 0.050641, 0.079919, 0.064632, 0.100716, 0.137348, 0.219301, 0.225814, 0.161087, 0.088832, 0.158265, 0.109221, 0.086953, 0.094817, 0.098513, 0.125101, 0.15284, 0.092881, 0.111485, 0.147574, 0.243554, 0.179055, 0.129801, 0.134866, 0.144935, 0.142424, 0.170161, 0.10481, 0.055536, 0.088832, 0.125101, 0.118441, 0.170161, 0.232838, 0.324872, 0.222385, 0.155435, 0.164327, 0.144935, 0.142424, 0.173081, 0.182256, 0.257454, 0.278302, 0.284882, 0.30533, 0.216401, 0.21291, 0.298791, 0.390993, 0.301917, 0.243554, 0.161087, 0.158265, 0.167087, 0.170161, 0.25031, 0.229226, 0.134866, 0.236433, 0.243554, 0.15284, 0.122885, 0.116183, 0.116183, 0.118441, 0.098513, 0.111485, 0.064632, 0.074921, 0.041405, 0.056825, 0.10481, 0.116183, 0.120615, 0.066181, 0.06312, 0.067594, 0.116183, 0.15008, 0.134866, 0.127496, 0.209395, 0.161087, 0.167087, 0.225814, 0.21291, 0.247041, 0.229226, 0.31487, 0.222385, 0.328603, 0.324872, 0.232838, 0.209395, 0.21291, 0.264545, 0.225814, 0.229226, 0.236433, 0.271506, 0.288399, 0.203355, 0.125101, 0.167087, 0.161087, 0.179055, 0.102787, 0.044297, 0.081712, 0.079919, 0.079919, 0.0704, 0.092881, 0.161087, 0.179055, 0.170161, 0.209395, 0.158265, 0.092881, 0.071867, 0.040537, 0.029376, 0.032677, 0.06184, 0.044297, 0.022306, 0.021816, 0.048328, 0.092881, 0.088832, 0.050641, 0.046336, 0.026338, 0.023963, 0.022306, 0.042364, 0.024826, 0.023534, 0.044297, 0.060549, 0.060549, 0.120615, 0.083462, 0.074921, 0.034884, 0.076542, 0.118441, 0.060549, 0.047319, 0.035586, 0.020165, 0.0198, 0.034884, 0.066181, 0.0704, 0.056825, 0.025316, 0.055536, 0.044297, 0.023963, 0.029376, 0.038042, 0.037156, 0.035586, 0.038042, 0.047319, 0.043307, 0.055536, 0.106997, 0.11371, 0.071867, 0.127496, 0.222385, 0.219301, 0.209395, 0.209395, 0.206376, 0.26085, 0.219301, 0.216401, 0.275179, 0.185198, 0.122885, 0.116183, 0.21291, 0.247041, 0.284882, 0.170161, 0.182256, 0.170161, 0.161087, 0.17593, 0.106997, 0.051831, 0.05306, 0.029376, 0.016826, 0.021816, 0.026338, 0.020876, 0.020522, 0.0198, 0.028107, 0.037156, 0.025762, 0.016021, 0.015078, 0.014315, 0.023963], '')</t>
  </si>
  <si>
    <t>[85]</t>
  </si>
  <si>
    <t xml:space="preserve">F5RRW6|F5RRW6_9ENTR LysR family transcriptional regulator OS=Enterobacter hormaechei ATCC 49162 </t>
  </si>
  <si>
    <t>([0.025762, 0.018787, 0.020876, 0.016528, 0.018106, 0.028695, 0.044297, 0.030003, 0.044297, 0.026892, 0.035586, 0.044297, 0.032017, 0.049374, 0.037156, 0.067594, 0.037156, 0.038042, 0.038042, 0.037156, 0.0704, 0.161087, 0.264545, 0.209395, 0.281712, 0.324872, 0.318242, 0.209395, 0.311707, 0.206376, 0.236433, 0.247041, 0.257454, 0.298791, 0.257454, 0.295083, 0.26085, 0.352862, 0.25031, 0.257454, 0.229226, 0.222385, 0.196879, 0.182256, 0.268042, 0.268042, 0.191378, 0.182256, 0.18812, 0.18812, 0.247041, 0.30533, 0.295083, 0.288399, 0.284882, 0.25031, 0.167087, 0.167087, 0.179055, 0.264545, 0.349426, 0.387226, 0.291804, 0.196879, 0.182256, 0.155435, 0.10481, 0.164327, 0.17593, 0.225814, 0.191378, 0.191378, 0.219301, 0.18812, 0.203355, 0.196879, 0.216401, 0.21291, 0.161087, 0.15284, 0.167087, 0.144935, 0.139895, 0.239899, 0.239899, 0.239899, 0.179055, 0.25031, 0.139895, 0.137348, 0.161087, 0.185198, 0.185198, 0.216401, 0.144935, 0.076542, 0.074921, 0.106997, 0.118441, 0.185198, 0.196879, 0.191378, 0.142424, 0.139895, 0.127496, 0.11371, 0.11371, 0.18812, 0.191378, 0.194234, 0.219301, 0.232838, 0.167087, 0.200174, 0.100716, 0.191378, 0.291804, 0.291804, 0.342579, 0.321458, 0.339168, 0.328603, 0.318242, 0.4292, 0.436924, 0.339168, 0.418646, 0.454136, 0.36309, 0.370445, 0.505461, 0.468512, 0.454136, 0.436924, 0.444081, 0.447574, 0.436924, 0.339168, 0.298791, 0.278302, 0.387226, 0.380708, 0.380708, 0.291804, 0.30533, 0.308712, 0.414856, 0.356642, 0.291804, 0.271506, 0.268042, 0.17593, 0.10481, 0.060549, 0.10481, 0.109221, 0.206376, 0.129801, 0.170161, 0.179055, 0.144935, 0.076542, 0.088832, 0.079919, 0.15008, 0.125101, 0.137348, 0.074921, 0.109221, 0.109221, 0.203355, 0.194234, 0.264545, 0.288399, 0.387226, 0.298791, 0.247041, 0.232838, 0.232838, 0.243554, 0.275179, 0.332115, 0.465241, 0.31487, 0.247041, 0.134866, 0.069024, 0.06184, 0.129801, 0.161087, 0.127496, 0.125101, 0.129801, 0.134866, 0.122885, 0.06312, 0.118441, 0.15008, 0.078022, 0.079919, 0.096677, 0.056825, 0.038042, 0.030611, 0.06184, 0.050641, 0.10481, 0.120615, 0.071867, 0.071867, 0.0704, 0.06184, 0.049374, 0.049374, 0.054297, 0.060549, 0.11371, 0.118441, 0.090864, 0.122885, 0.200174, 0.118441, 0.11371, 0.144935, 0.086953, 0.055536, 0.086953, 0.0704, 0.122885, 0.109221, 0.090864, 0.054297, 0.096677, 0.06312, 0.032677, 0.035586, 0.046336, 0.045352, 0.0198, 0.023087, 0.029376, 0.018106, 0.033407, 0.034068, 0.040537, 0.081712, 0.094817, 0.111485, 0.0704, 0.041405, 0.079919, 0.040537, 0.054297, 0.06184, 0.120615, 0.206376, 0.15284, 0.120615, 0.120615, 0.232838, 0.191378, 0.11371, 0.10481, 0.06312, 0.058088, 0.047319, 0.041405, 0.056825, 0.059222, 0.127496, 0.194234, 0.185198, 0.281712, 0.278302, 0.225814, 0.222385, 0.203355, 0.132295, 0.194234, 0.21291, 0.200174, 0.158265, 0.164327, 0.25406, 0.291804, 0.398279, 0.398279, 0.40511, 0.401658, 0.295083, 0.185198, 0.15284, 0.132295, 0.109221, 0.109221, 0.111485, 0.079919, 0.060549, 0.134866, 0.100716, 0.054297], '')</t>
  </si>
  <si>
    <t>[130]</t>
  </si>
  <si>
    <t xml:space="preserve">F5RRW7|F5RRW7_9ENTR Major facilitator transporter OS=Enterobacter hormaechei ATCC 49162 </t>
  </si>
  <si>
    <t>([0.0704, 0.109221, 0.15284, 0.079919, 0.122885, 0.069024, 0.066181, 0.10481, 0.098513, 0.116183, 0.15008, 0.10481, 0.200174, 0.216401, 0.125101, 0.147574, 0.194234, 0.225814, 0.335645, 0.349426, 0.370445, 0.288399, 0.291804, 0.167087, 0.167087, 0.15284, 0.25406, 0.291804, 0.264545, 0.339168, 0.349426, 0.206376, 0.26085, 0.25406, 0.164327, 0.264545, 0.142424, 0.144935, 0.10481, 0.038858, 0.036378, 0.023087, 0.036378, 0.019109, 0.030003, 0.060549, 0.026338, 0.0198, 0.01227, 0.008276, 0.005249, 0.004161, 0.004736, 0.005683, 0.006078, 0.005623, 0.004161, 0.006078, 0.00543, 0.00543, 0.007877, 0.007877, 0.010131, 0.006533, 0.009015, 0.007877, 0.007555, 0.014586, 0.014586, 0.023963, 0.042364, 0.083462, 0.069024, 0.109221, 0.055536, 0.044297, 0.044297, 0.079919, 0.069024, 0.111485, 0.142424, 0.083462, 0.064632, 0.027463, 0.06312, 0.034068, 0.030611, 0.015078, 0.013437, 0.016528, 0.020165, 0.01204, 0.011903, 0.022306, 0.018106, 0.017138, 0.017138, 0.032677, 0.033407, 0.034068, 0.021381, 0.020876, 0.023087, 0.030611, 0.045352, 0.023534, 0.030003, 0.028695, 0.048328, 0.044297, 0.025762, 0.014783, 0.026892, 0.015694, 0.009096, 0.010372, 0.018415, 0.014075, 0.010509, 0.01078, 0.010131, 0.009015, 0.010672, 0.016021, 0.009401, 0.007645, 0.008409, 0.008409, 0.013265, 0.013265, 0.008723, 0.007877, 0.010131, 0.006701, 0.009401, 0.009294, 0.009294, 0.009015, 0.008156, 0.008525, 0.007091, 0.005623, 0.008075, 0.006795, 0.006988, 0.006701, 0.006619, 0.008624, 0.011518, 0.012491, 0.009483, 0.014783, 0.033407, 0.032017, 0.026892, 0.017797, 0.025316, 0.012491, 0.01227, 0.013821, 0.017138, 0.01227, 0.010372, 0.007031, 0.008409, 0.008002, 0.013821, 0.023534, 0.013437, 0.011903, 0.010672, 0.013437, 0.013437, 0.011518, 0.01204, 0.014075, 0.01204, 0.014586, 0.031287, 0.020165, 0.012727, 0.013437, 0.024826, 0.021816, 0.018415, 0.020522, 0.010926, 0.010509, 0.007259, 0.009294, 0.006533, 0.005734, 0.005378, 0.003963, 0.003963, 0.003276, 0.003014, 0.003671, 0.002662, 0.002366, 0.003014, 0.003963, 0.0028, 0.002349, 0.002366, 0.00246, 0.00243, 0.002512, 0.001722, 0.002705, 0.003366, 0.004483, 0.00515, 0.006374, 0.005872, 0.005992, 0.008002, 0.014783, 0.017797, 0.017797, 0.023087, 0.028695, 0.038858, 0.081712, 0.059222, 0.056825, 0.060549, 0.064632, 0.050641, 0.100716, 0.041405, 0.033407, 0.016826, 0.016826, 0.018415, 0.046336, 0.045352, 0.019109, 0.020876, 0.022306, 0.021816, 0.010221, 0.006421, 0.006482, 0.006245, 0.005623, 0.006142, 0.006194, 0.004899, 0.00777, 0.007422, 0.006567, 0.005249, 0.008075, 0.00558, 0.003555, 0.00359, 0.002435, 0.002435, 0.002276, 0.001434, 0.002155, 0.002396, 0.002761, 0.001906, 0.001808, 0.003276, 0.00316, 0.004208, 0.003607, 0.003512, 0.003757, 0.005011, 0.004646, 0.003555, 0.004899, 0.00543, 0.003757, 0.005318, 0.005799, 0.005011, 0.005011, 0.00359, 0.005011, 0.006039, 0.008895, 0.006039, 0.005318, 0.007645, 0.008804, 0.014586, 0.01227, 0.011518, 0.011518, 0.014586, 0.024393, 0.018787, 0.038042, 0.030003, 0.032017, 0.058088, 0.076542, 0.182256, 0.209395, 0.147574, 0.076542, 0.043307, 0.092881, 0.102787, 0.083462, 0.041405, 0.026892, 0.018787, 0.009401, 0.011106, 0.009401, 0.006374, 0.005992, 0.006039, 0.006701, 0.004388, 0.004208, 0.004135, 0.002688, 0.002396, 0.002057, 0.002035, 0.001602, 0.001434, 0.001391, 0.001288, 0.001159, 0.000923, 0.000816, 0.001391, 0.001202, 0.001675, 0.00146, 0.001112, 0.000859, 0.001142, 0.001743, 0.001743, 0.001391, 0.001692, 0.002503, 0.003431, 0.003366, 0.003671, 0.004135, 0.004483, 0.005623, 0.006701, 0.009977, 0.021381, 0.017447, 0.023534, 0.023534, 0.064632, 0.120615, 0.147574, 0.182256, 0.106997, 0.050641, 0.043307, 0.024393, 0.024393, 0.012727, 0.012491, 0.013016, 0.013016, 0.01078, 0.010221, 0.008002, 0.006701, 0.006533, 0.00777, 0.005378, 0.00543, 0.00515, 0.004689, 0.003246, 0.002349, 0.003246, 0.004577, 0.004315, 0.006482, 0.004646, 0.007177, 0.011342, 0.012727, 0.012727, 0.013265, 0.007555, 0.007555, 0.007495, 0.005378, 0.004358, 0.004247, 0.003512, 0.003109, 0.003405, 0.003607, 0.00359, 0.002727, 0.002761, 0.00359, 0.003478, 0.003478, 0.003276, 0.003405, 0.004414, 0.003177, 0.003276, 0.004161, 0.004921, 0.004736, 0.005872, 0.006078, 0.008002, 0.008723, 0.008624, 0.008525, 0.014075], '')</t>
  </si>
  <si>
    <t xml:space="preserve">F5RRW8|F5RRW8_9ENTR Hcp protein OS=Enterobacter hormaechei ATCC 49162 </t>
  </si>
  <si>
    <t>([0.038858, 0.067594, 0.092881, 0.120615, 0.118441, 0.081712, 0.054297, 0.069024, 0.086953, 0.10481, 0.085092, 0.122885, 0.100716, 0.173081, 0.164327, 0.173081, 0.179055, 0.144935, 0.232838, 0.225814, 0.339168, 0.222385, 0.209395, 0.209395, 0.127496, 0.15284, 0.225814, 0.321458, 0.25031, 0.25031, 0.257454, 0.352862, 0.342579, 0.418646, 0.414856, 0.318242, 0.318242, 0.295083, 0.380708, 0.41194, 0.5017, 0.480142, 0.59917, 0.608892, 0.505461, 0.642678, 0.63748, 0.671169, 0.59508, 0.642678, 0.538167, 0.465241, 0.433034, 0.450668, 0.332115, 0.332115, 0.318242, 0.311707, 0.311707, 0.342579, 0.225814, 0.155435, 0.094817, 0.096677, 0.079919, 0.092881, 0.076542, 0.079919, 0.067594, 0.096677, 0.106997, 0.106997, 0.161087, 0.161087, 0.122885, 0.225814, 0.147574, 0.222385, 0.137348, 0.083462, 0.069024, 0.071867, 0.122885, 0.203355, 0.179055, 0.203355, 0.18812, 0.232838, 0.200174, 0.219301, 0.129801, 0.085092, 0.142424, 0.083462, 0.05306, 0.038858, 0.038858, 0.069024, 0.047319, 0.092881, 0.098513, 0.0704, 0.11371, 0.073402, 0.067594, 0.096677, 0.081712, 0.10481, 0.079919, 0.079919, 0.085092, 0.139895, 0.239899, 0.243554, 0.335645, 0.42561, 0.521092, 0.505461, 0.414856, 0.494003, 0.497853, 0.517562, 0.613573, 0.521092, 0.59917, 0.497853, 0.486429, 0.51388, 0.468512, 0.5017, 0.42561, 0.394753, 0.394753, 0.401658, 0.394753, 0.377384, 0.377384, 0.281712, 0.200174, 0.17593, 0.158265, 0.164327, 0.18812, 0.096677, 0.158265, 0.17593, 0.257454, 0.203355, 0.21291, 0.26085, 0.232838, 0.31487, 0.298791, 0.268042, 0.219301, 0.17593, 0.144935, 0.096677, 0.155435, 0.247041], '')</t>
  </si>
  <si>
    <t>[40, 42, 43, 44, 45, 46, 47, 48, 49, 50, 116, 117, 121, 122, 123, 124, 127, 129]</t>
  </si>
  <si>
    <t xml:space="preserve">F5RRW9|F5RRW9_9ENTR Membrane protein OS=Enterobacter hormaechei ATCC 49162 </t>
  </si>
  <si>
    <t>([0.476583, 0.318242, 0.196879, 0.236433, 0.268042, 0.291804, 0.31487, 0.349426, 0.291804, 0.321458, 0.370445, 0.408655, 0.414856, 0.31487, 0.216401, 0.21291, 0.120615, 0.120615, 0.059222, 0.033407, 0.035586, 0.071867, 0.069024, 0.086953, 0.066181, 0.073402, 0.042364, 0.042364, 0.022667, 0.037156, 0.028695, 0.016826, 0.016826, 0.015344, 0.020876, 0.029376, 0.016257, 0.016826, 0.028107, 0.055536, 0.102787, 0.109221, 0.05306, 0.059222, 0.086953, 0.118441, 0.106997, 0.144935, 0.144935, 0.25406, 0.243554, 0.278302, 0.308712, 0.318242, 0.229226, 0.26085, 0.301917, 0.387226, 0.40511, 0.339168, 0.335645, 0.321458, 0.200174, 0.264545, 0.352862, 0.264545, 0.173081, 0.106997, 0.129801, 0.139895, 0.098513, 0.098513, 0.056825, 0.083462, 0.03976, 0.0704, 0.03976, 0.037156, 0.021816, 0.038858, 0.06184, 0.074921, 0.049374, 0.090864, 0.073402, 0.073402, 0.096677, 0.167087, 0.243554, 0.25031, 0.25406, 0.284882, 0.194234, 0.25031, 0.194234, 0.232838, 0.147574, 0.229226, 0.232838, 0.222385, 0.120615, 0.137348, 0.064632, 0.055536, 0.055536, 0.045352, 0.036378, 0.047319, 0.024826, 0.020876, 0.01227, 0.01204, 0.008409, 0.011669, 0.013821, 0.011342, 0.015694, 0.026892, 0.027463, 0.028107, 0.058088, 0.111485, 0.096677, 0.094817, 0.167087, 0.102787, 0.106997, 0.109221, 0.11371, 0.21291, 0.25031, 0.352862, 0.352862, 0.356642, 0.324872, 0.225814, 0.30533, 0.30533, 0.196879, 0.173081, 0.142424, 0.111485, 0.079919, 0.058088, 0.102787, 0.069024, 0.118441, 0.203355, 0.216401], '')</t>
  </si>
  <si>
    <t xml:space="preserve">F5RRX0|F5RRX0_9ENTR DUF1493 family protein OS=Enterobacter hormaechei ATCC 49162 </t>
  </si>
  <si>
    <t>([0.007645, 0.009728, 0.015344, 0.025316, 0.017797, 0.031287, 0.044297, 0.029376, 0.021816, 0.030003, 0.041405, 0.050641, 0.025316, 0.041405, 0.069024, 0.042364, 0.049374, 0.041405, 0.078022, 0.094817, 0.125101, 0.222385, 0.247041, 0.158265, 0.074921, 0.129801, 0.106997, 0.122885, 0.203355, 0.298791, 0.298791, 0.203355, 0.200174, 0.321458, 0.30533, 0.203355, 0.281712, 0.236433, 0.225814, 0.225814, 0.308712, 0.31487, 0.200174, 0.206376, 0.222385, 0.349426, 0.257454, 0.257454, 0.232838, 0.170161, 0.17593, 0.086953, 0.142424, 0.139895, 0.074921, 0.041405, 0.086953, 0.038858, 0.047319, 0.096677, 0.090864, 0.111485, 0.059222, 0.074921, 0.076542, 0.10481, 0.048328, 0.03976, 0.038858, 0.022306, 0.030611, 0.025762, 0.059222, 0.067594, 0.048328, 0.098513, 0.161087, 0.142424, 0.229226, 0.139895, 0.15008, 0.088832, 0.076542, 0.086953, 0.129801, 0.090864, 0.047319, 0.083462, 0.17593, 0.179055, 0.236433, 0.236433, 0.225814, 0.216401, 0.194234, 0.15284, 0.088832, 0.056825, 0.058088, 0.049374, 0.071867, 0.044297, 0.066181, 0.046336, 0.059222, 0.049374, 0.05306, 0.127496, 0.120615], '')</t>
  </si>
  <si>
    <t xml:space="preserve">F5RRX6|F5RRX6_9ENTR Uncharacterized protein OS=Enterobacter hormaechei ATCC 49162 </t>
  </si>
  <si>
    <t>([0.054297, 0.081712, 0.111485, 0.15008, 0.164327, 0.206376, 0.236433, 0.222385, 0.25031, 0.288399, 0.206376, 0.25406, 0.25406, 0.209395, 0.30533, 0.311707, 0.239899, 0.129801, 0.236433, 0.247041, 0.173081, 0.116183, 0.106997, 0.111485, 0.116183, 0.116183, 0.090864, 0.058088, 0.035586, 0.033407, 0.030611, 0.05306, 0.030003, 0.032677, 0.025316, 0.017138, 0.015078, 0.022306, 0.048328, 0.050641, 0.048328, 0.042364, 0.090864, 0.090864, 0.0704, 0.040537, 0.034068, 0.032677, 0.041405, 0.073402, 0.06184, 0.044297, 0.035586, 0.05306, 0.109221, 0.170161], '')</t>
  </si>
  <si>
    <t xml:space="preserve">F5RRX7|F5RRX7_9ENTR PerM family permease OS=Enterobacter hormaechei ATCC 49162 </t>
  </si>
  <si>
    <t>([0.006039, 0.008624, 0.005378, 0.004431, 0.003276, 0.003341, 0.002555, 0.003298, 0.003366, 0.002705, 0.002482, 0.002014, 0.001541, 0.000936, 0.000906, 0.001533, 0.001722, 0.001687, 0.001623, 0.001335, 0.001112, 0.001786, 0.001155, 0.001202, 0.001211, 0.002138, 0.001572, 0.001572, 0.001061, 0.001112, 0.001155, 0.000936, 0.000945, 0.001335, 0.00146, 0.000833, 0.000468, 0.000842, 0.000923, 0.001061, 0.000859, 0.001112, 0.001061, 0.001391, 0.001533, 0.002194, 0.001318, 0.002155, 0.002117, 0.003341, 0.003864, 0.004135, 0.004358, 0.005503, 0.004247, 0.005623, 0.005734, 0.005734, 0.003671, 0.003366, 0.003212, 0.0028, 0.001778, 0.001318, 0.001335, 0.00152, 0.001061, 0.001069, 0.000614, 0.000743, 0.000485, 0.000275, 0.000253, 0.000468, 0.000648, 0.001202, 0.000713, 0.001288, 0.002078, 0.002211, 0.001808, 0.002881, 0.004483, 0.004689, 0.006988, 0.008723, 0.007091, 0.010221, 0.018415, 0.037156, 0.033407, 0.033407, 0.076542, 0.179055, 0.092881, 0.03976, 0.040537, 0.037156, 0.038858, 0.040537, 0.038858, 0.025316, 0.024826, 0.023534, 0.035586, 0.028695, 0.013016, 0.027463, 0.015694, 0.015344, 0.009865, 0.019401, 0.029376, 0.014315, 0.00777, 0.012727, 0.013016, 0.008723, 0.016528, 0.017138, 0.016021, 0.024393, 0.037156, 0.025316, 0.026892, 0.017138, 0.010672, 0.023087, 0.0198, 0.017797, 0.010221, 0.012727, 0.011518, 0.007031, 0.010509, 0.020522, 0.015694, 0.021816, 0.042364, 0.038042, 0.015078, 0.007877, 0.006421, 0.005249, 0.004135, 0.002761, 0.004358, 0.004388, 0.003212, 0.002078, 0.002482, 0.00246, 0.001967, 0.002155, 0.00231, 0.002503, 0.00243, 0.001872, 0.002512, 0.002078, 0.002117, 0.002194, 0.003366, 0.004611, 0.004388, 0.005623, 0.005992, 0.005734, 0.008624, 0.008624, 0.018415, 0.025316, 0.036378, 0.076542, 0.048328, 0.03976, 0.033407, 0.032677, 0.051831, 0.020876, 0.031287, 0.030611, 0.035586, 0.034068, 0.034884, 0.038858, 0.027463, 0.027463, 0.014315, 0.012491, 0.022306, 0.014586, 0.008525, 0.010221, 0.006701, 0.005799, 0.009096, 0.008895, 0.005992, 0.005086, 0.005378, 0.00359, 0.00359, 0.003864, 0.002688, 0.002349, 0.002761, 0.002727, 0.003821, 0.003997, 0.003997, 0.00246, 0.002435, 0.002327, 0.001649, 0.001649, 0.002327, 0.001434, 0.000906, 0.001249, 0.000958, 0.001211, 0.001211, 0.001305, 0.00103, 0.000936, 0.001335, 0.001623, 0.001541, 0.001434, 0.002014, 0.001434, 0.001572, 0.001572, 0.00231, 0.002014, 0.003276, 0.003607, 0.003478, 0.003478, 0.00407, 0.004689, 0.003864, 0.004161, 0.002529, 0.003671, 0.00543, 0.003478, 0.002336, 0.003671, 0.003246, 0.002327, 0.002078, 0.002117, 0.001649, 0.001675, 0.002529, 0.00155, 0.000893, 0.001061, 0.001, 0.001061, 0.000936, 0.001069, 0.000859, 0.001499, 0.001572, 0.000983, 0.000983, 0.001675, 0.001743, 0.002117, 0.001967, 0.002435, 0.003431, 0.004775, 0.005503, 0.003821, 0.005378, 0.005249, 0.006894, 0.011669, 0.006988, 0.007495, 0.007422, 0.007259, 0.004976, 0.004689, 0.004775, 0.004611, 0.002727, 0.001692, 0.001675, 0.001743, 0.001434, 0.000906, 0.000893, 0.001061, 0.001159, 0.001172, 0.001417, 0.000893, 0.000464, 0.000833, 0.000833, 0.001383, 0.00146, 0.002349, 0.00152, 0.00146, 0.001623, 0.002662, 0.002503, 0.002512, 0.00246, 0.003864, 0.005734, 0.006039, 0.004646, 0.006245, 0.006245, 0.008002, 0.013016, 0.01227, 0.010131, 0.010372, 0.006194, 0.006374, 0.006039, 0.010131, 0.014075, 0.023534, 0.022667, 0.054297, 0.038858, 0.098513, 0.067594, 0.050641, 0.035586, 0.03976, 0.030611, 0.023087, 0.015694, 0.011342, 0.024826, 0.028107], '')</t>
  </si>
  <si>
    <t xml:space="preserve">F5RRX8|F5RRX8_9ENTR Alcohol dehydrogenase OS=Enterobacter hormaechei ATCC 49162 </t>
  </si>
  <si>
    <t>([0.016528, 0.026892, 0.048328, 0.086953, 0.132295, 0.164327, 0.129801, 0.094817, 0.125101, 0.125101, 0.161087, 0.209395, 0.225814, 0.236433, 0.232838, 0.26085, 0.359901, 0.465241, 0.585406, 0.622677, 0.648219, 0.805026, 0.680603, 0.657645, 0.534167, 0.51388, 0.461924, 0.447574, 0.414856, 0.40511, 0.465241, 0.380708, 0.380708, 0.335645, 0.311707, 0.414856, 0.332115, 0.21291, 0.243554, 0.144935, 0.134866, 0.125101, 0.092881, 0.094817, 0.096677, 0.139895, 0.139895, 0.191378, 0.291804, 0.31487, 0.339168, 0.281712, 0.281712, 0.232838, 0.268042, 0.17593, 0.17593, 0.25031, 0.278302, 0.25031, 0.25031, 0.17593, 0.185198, 0.229226, 0.291804, 0.318242, 0.288399, 0.257454, 0.158265, 0.158265, 0.206376, 0.118441, 0.088832, 0.132295, 0.155435, 0.155435, 0.179055, 0.102787, 0.118441, 0.106997, 0.106997, 0.179055, 0.25406, 0.243554, 0.239899, 0.173081, 0.161087, 0.18812, 0.137348, 0.155435, 0.15008, 0.120615, 0.209395, 0.222385, 0.191378, 0.118441, 0.098513, 0.098513, 0.182256, 0.109221, 0.196879, 0.216401, 0.236433, 0.164327, 0.182256, 0.173081, 0.191378, 0.118441, 0.098513, 0.139895, 0.196879, 0.15284, 0.137348, 0.064632, 0.106997, 0.147574, 0.155435, 0.155435, 0.185198, 0.170161, 0.18812, 0.127496, 0.066181, 0.064632, 0.100716, 0.047319, 0.058088, 0.11371, 0.120615, 0.142424, 0.167087, 0.173081, 0.144935, 0.15284, 0.164327, 0.158265, 0.111485, 0.144935, 0.170161, 0.200174, 0.206376, 0.179055, 0.191378, 0.206376, 0.120615, 0.0704, 0.125101, 0.111485, 0.050641, 0.06312, 0.064632, 0.067594, 0.050641, 0.076542, 0.102787, 0.179055, 0.142424, 0.118441, 0.079919, 0.081712, 0.043307, 0.038858, 0.066181, 0.079919, 0.142424, 0.15284, 0.229226, 0.200174, 0.200174, 0.295083, 0.239899, 0.206376, 0.21291, 0.167087, 0.170161, 0.122885, 0.071867, 0.106997, 0.092881, 0.132295, 0.139895, 0.225814, 0.239899, 0.25031, 0.219301, 0.161087, 0.161087, 0.170161, 0.170161, 0.137348, 0.11371, 0.15284, 0.182256, 0.139895, 0.232838, 0.170161, 0.194234, 0.170161, 0.158265, 0.21291, 0.25406, 0.247041, 0.243554, 0.222385, 0.142424, 0.142424, 0.185198, 0.26085, 0.161087, 0.125101, 0.158265, 0.134866, 0.125101, 0.15008, 0.194234, 0.17593, 0.236433, 0.311707, 0.301917, 0.222385, 0.179055, 0.102787, 0.102787, 0.06184, 0.036378, 0.06184, 0.076542, 0.071867, 0.071867, 0.064632, 0.106997, 0.10481, 0.158265, 0.196879, 0.144935, 0.079919, 0.098513, 0.098513, 0.06184, 0.100716, 0.083462, 0.0704, 0.129801, 0.074921, 0.122885, 0.200174, 0.125101, 0.074921, 0.078022, 0.06184, 0.071867, 0.071867, 0.055536, 0.059222, 0.048328, 0.030611, 0.056825, 0.038042, 0.042364, 0.032677, 0.038858, 0.071867, 0.081712, 0.041405, 0.090864, 0.092881, 0.049374, 0.090864, 0.122885, 0.111485, 0.139895, 0.147574, 0.147574, 0.18812, 0.122885, 0.15008, 0.164327, 0.090864, 0.129801, 0.073402, 0.134866, 0.11371, 0.06312, 0.11371, 0.18812, 0.137348, 0.083462, 0.137348, 0.147574, 0.100716, 0.102787, 0.10481, 0.132295, 0.134866, 0.120615, 0.17593, 0.170161, 0.247041, 0.374039, 0.301917, 0.30533, 0.301917, 0.291804, 0.401658, 0.401658, 0.387226, 0.40511, 0.486429, 0.468512, 0.436924, 0.56648, 0.557691, 0.509769, 0.549308, 0.525368], '')</t>
  </si>
  <si>
    <t>[18, 19, 20, 21, 22, 23, 24, 25, 310, 311, 312, 313, 314]</t>
  </si>
  <si>
    <t xml:space="preserve">F5RRX9|F5RRX9_9ENTR Bacterial luciferase OS=Enterobacter hormaechei ATCC 49162 </t>
  </si>
  <si>
    <t>([0.036378, 0.0198, 0.032017, 0.067594, 0.090864, 0.15008, 0.196879, 0.222385, 0.25406, 0.284882, 0.321458, 0.374039, 0.346032, 0.318242, 0.422041, 0.4292, 0.450668, 0.447574, 0.465241, 0.59508, 0.486429, 0.494003, 0.509769, 0.472492, 0.366687, 0.339168, 0.275179, 0.281712, 0.30533, 0.222385, 0.216401, 0.17593, 0.182256, 0.21291, 0.219301, 0.129801, 0.067594, 0.116183, 0.129801, 0.120615, 0.125101, 0.116183, 0.088832, 0.142424, 0.179055, 0.164327, 0.18812, 0.216401, 0.225814, 0.122885, 0.219301, 0.147574, 0.11371, 0.088832, 0.073402, 0.051831, 0.094817, 0.144935, 0.144935, 0.209395, 0.203355, 0.200174, 0.219301, 0.268042, 0.18812, 0.179055, 0.268042, 0.271506, 0.209395, 0.116183, 0.21291, 0.15008, 0.219301, 0.206376, 0.25406, 0.291804, 0.408655, 0.321458, 0.257454, 0.225814, 0.191378, 0.21291, 0.225814, 0.288399, 0.271506, 0.328603, 0.298791, 0.30533, 0.219301, 0.200174, 0.281712, 0.271506, 0.308712, 0.308712, 0.321458, 0.318242, 0.229226, 0.203355, 0.200174, 0.288399, 0.321458, 0.352862, 0.332115, 0.352862, 0.401658, 0.41194, 0.377384, 0.321458, 0.321458, 0.408655, 0.394753, 0.390993, 0.298791, 0.196879, 0.203355, 0.191378, 0.127496, 0.219301, 0.232838, 0.332115, 0.335645, 0.356642, 0.366687, 0.384043, 0.349426, 0.346032, 0.291804, 0.328603, 0.40511, 0.387226, 0.390993, 0.5017, 0.521092, 0.557691, 0.59014, 0.494003, 0.622677, 0.632174, 0.497853, 0.480142, 0.465241, 0.476583, 0.461924, 0.352862, 0.311707, 0.308712, 0.324872, 0.377384, 0.433034, 0.454136, 0.490133, 0.444081, 0.339168, 0.356642, 0.4292, 0.545602, 0.694846, 0.680603, 0.666105, 0.671169, 0.666105, 0.557691, 0.562014, 0.59917, 0.733139, 0.76285, 0.784345, 0.745909, 0.63748, 0.585406, 0.585406, 0.541878, 0.497853, 0.490133, 0.352862, 0.346032, 0.291804, 0.264545, 0.26085, 0.342579, 0.394753, 0.40511, 0.458154, 0.384043, 0.25406, 0.229226, 0.206376, 0.191378, 0.129801, 0.191378, 0.170161, 0.167087, 0.116183, 0.18812, 0.284882, 0.387226, 0.387226, 0.339168, 0.332115, 0.346032, 0.346032, 0.380708, 0.380708, 0.408655, 0.480142, 0.648219, 0.545602, 0.575842, 0.490133, 0.59917, 0.613573, 0.622677, 0.59917, 0.720929, 0.59508, 0.59014, 0.562014, 0.461924, 0.534167, 0.557691, 0.51388, 0.394753, 0.356642, 0.366687, 0.339168, 0.328603, 0.301917, 0.40511, 0.398279, 0.490133, 0.509769, 0.486429, 0.447574, 0.450668, 0.374039, 0.450668, 0.450668, 0.472492, 0.480142, 0.387226, 0.349426, 0.301917, 0.370445, 0.40511, 0.401658, 0.422041, 0.433034, 0.422041, 0.384043, 0.301917, 0.191378, 0.167087, 0.170161, 0.222385, 0.219301, 0.291804, 0.30533, 0.308712, 0.318242, 0.390993, 0.4292, 0.454136, 0.444081, 0.398279, 0.394753, 0.398279, 0.398279, 0.387226, 0.387226, 0.394753, 0.40511, 0.401658, 0.401658, 0.398279, 0.398279, 0.318242, 0.281712, 0.243554, 0.26085, 0.284882, 0.295083, 0.349426, 0.271506, 0.278302, 0.36309, 0.366687, 0.281712, 0.278302, 0.271506, 0.288399, 0.321458, 0.377384, 0.401658, 0.377384, 0.398279, 0.374039, 0.468512, 0.5017, 0.447574, 0.359901, 0.25406, 0.25031, 0.194234, 0.298791, 0.390993, 0.394753, 0.301917, 0.377384, 0.318242, 0.335645, 0.239899, 0.239899, 0.236433, 0.31487, 0.281712, 0.191378, 0.225814, 0.216401, 0.144935, 0.144935, 0.200174, 0.278302, 0.21291, 0.25031, 0.25031, 0.25031, 0.200174, 0.281712, 0.17593, 0.229226, 0.229226, 0.308712, 0.308712, 0.30533, 0.278302, 0.31487, 0.380708, 0.342579, 0.31487, 0.394753, 0.483068, 0.468512, 0.436924, 0.521092], '')</t>
  </si>
  <si>
    <t>[19, 22, 131, 132, 133, 134, 136, 137, 155, 156, 157, 158, 159, 160, 161, 162, 163, 164, 165, 166, 167, 168, 169, 170, 171, 205, 206, 207, 209, 210, 211, 212, 213, 214, 215, 216, 218, 219, 220, 230, 297, 343]</t>
  </si>
  <si>
    <t xml:space="preserve">F5RRY0|F5RRY0_9ENTR HNH endonuclease OS=Enterobacter hormaechei ATCC 49162 </t>
  </si>
  <si>
    <t>([0.102787, 0.164327, 0.196879, 0.232838, 0.155435, 0.18812, 0.236433, 0.26085, 0.26085, 0.21291, 0.232838, 0.200174, 0.147574, 0.229226, 0.200174, 0.137348, 0.078022, 0.073402, 0.120615, 0.074921, 0.074921, 0.118441, 0.116183, 0.06312, 0.047319, 0.047319, 0.046336, 0.044297, 0.029376, 0.034068, 0.059222, 0.038042, 0.06184, 0.074921, 0.06312, 0.11371, 0.100716, 0.179055, 0.179055, 0.185198, 0.281712, 0.284882, 0.295083, 0.291804, 0.418646, 0.483068, 0.59508, 0.59508, 0.570702, 0.685117, 0.549308, 0.545602, 0.549308, 0.472492, 0.422041, 0.356642, 0.257454, 0.229226, 0.222385, 0.229226, 0.222385, 0.239899, 0.236433, 0.222385, 0.206376, 0.118441, 0.111485, 0.116183, 0.102787, 0.106997, 0.106997, 0.116183, 0.106997, 0.155435, 0.216401, 0.268042, 0.284882, 0.36309, 0.461924, 0.476583, 0.476583, 0.450668, 0.450668, 0.447574, 0.458154, 0.40511, 0.494003, 0.440853, 0.401658, 0.4292, 0.318242, 0.31487, 0.4292, 0.328603, 0.30533, 0.308712, 0.288399, 0.332115, 0.335645, 0.308712, 0.264545, 0.268042, 0.288399, 0.271506, 0.268042, 0.236433, 0.268042, 0.243554, 0.278302, 0.281712, 0.25031, 0.370445, 0.324872, 0.247041, 0.394753], '')</t>
  </si>
  <si>
    <t>[46, 47, 48, 49, 50, 51, 52]</t>
  </si>
  <si>
    <t xml:space="preserve">F5RRY1|F5RRY1_9ENTR Uncharacterized protein OS=Enterobacter hormaechei ATCC 49162 </t>
  </si>
  <si>
    <t>([0.016257, 0.025762, 0.035586, 0.060549, 0.085092, 0.10481, 0.125101, 0.155435, 0.179055, 0.203355, 0.219301, 0.268042, 0.342579, 0.398279, 0.472492, 0.538167, 0.458154, 0.461924, 0.534167, 0.632174, 0.699094, 0.671169, 0.685117, 0.653063, 0.618285, 0.529623, 0.5017, 0.529623, 0.521092, 0.468512, 0.374039, 0.394753, 0.401658, 0.342579, 0.288399, 0.264545, 0.284882, 0.281712, 0.324872, 0.247041, 0.271506, 0.206376, 0.229226, 0.216401, 0.185198, 0.191378, 0.25406, 0.264545, 0.222385, 0.194234, 0.225814, 0.31487, 0.271506, 0.219301, 0.25406, 0.321458, 0.30533], '')</t>
  </si>
  <si>
    <t>[15, 18, 19, 20, 21, 22, 23, 24, 25, 26, 27, 28]</t>
  </si>
  <si>
    <t xml:space="preserve">F5RRY2|F5RRY2_9ENTR DNA polymerase V subunit UmuC OS=Enterobacter hormaechei ATCC 49162 </t>
  </si>
  <si>
    <t>([0.005223, 0.005992, 0.007877, 0.005872, 0.008002, 0.010509, 0.009977, 0.007645, 0.009483, 0.013265, 0.017447, 0.014075, 0.025762, 0.030611, 0.051831, 0.120615, 0.078022, 0.079919, 0.05306, 0.03976, 0.081712, 0.142424, 0.179055, 0.18812, 0.301917, 0.182256, 0.129801, 0.116183, 0.206376, 0.206376, 0.182256, 0.15008, 0.236433, 0.206376, 0.209395, 0.232838, 0.118441, 0.118441, 0.161087, 0.179055, 0.25031, 0.268042, 0.284882, 0.18812, 0.098513, 0.100716, 0.194234, 0.25031, 0.339168, 0.346032, 0.232838, 0.239899, 0.275179, 0.257454, 0.288399, 0.229226, 0.15284, 0.161087, 0.122885, 0.122885, 0.15008, 0.164327, 0.090864, 0.081712, 0.088832, 0.100716, 0.085092, 0.081712, 0.064632, 0.060549, 0.06312, 0.127496, 0.086953, 0.069024, 0.074921, 0.078022, 0.069024, 0.106997, 0.158265, 0.225814, 0.225814, 0.257454, 0.25031, 0.335645, 0.335645, 0.328603, 0.328603, 0.356642, 0.264545, 0.308712, 0.321458, 0.225814, 0.129801, 0.111485, 0.139895, 0.081712, 0.081712, 0.129801, 0.085092, 0.102787, 0.134866, 0.085092, 0.073402, 0.073402, 0.045352, 0.034884, 0.06184, 0.055536, 0.055536, 0.098513, 0.100716, 0.074921, 0.127496, 0.191378, 0.288399, 0.216401, 0.216401, 0.219301, 0.225814, 0.295083, 0.298791, 0.206376, 0.295083, 0.225814, 0.222385, 0.236433, 0.268042, 0.182256, 0.26085, 0.291804, 0.291804, 0.284882, 0.324872, 0.243554, 0.247041, 0.239899, 0.219301, 0.275179, 0.278302, 0.278302, 0.243554, 0.209395, 0.291804, 0.284882, 0.247041, 0.25406, 0.236433, 0.243554, 0.332115, 0.356642, 0.328603, 0.257454, 0.194234, 0.194234, 0.194234, 0.216401, 0.225814, 0.247041, 0.281712, 0.264545, 0.268042, 0.291804, 0.31487, 0.232838, 0.206376, 0.278302, 0.243554, 0.247041, 0.268042, 0.200174, 0.209395, 0.219301, 0.219301, 0.191378, 0.185198, 0.200174, 0.200174, 0.18812, 0.247041, 0.164327, 0.144935, 0.139895, 0.139895, 0.086953, 0.147574, 0.109221, 0.109221, 0.127496, 0.122885, 0.102787, 0.15284, 0.100716, 0.056825, 0.086953, 0.094817, 0.079919, 0.122885, 0.127496, 0.134866, 0.083462, 0.134866, 0.085092, 0.049374, 0.049374, 0.085092, 0.085092, 0.074921, 0.096677, 0.064632, 0.074921, 0.045352, 0.046336, 0.0704, 0.120615, 0.078022, 0.127496, 0.155435, 0.094817, 0.090864, 0.086953, 0.147574, 0.173081, 0.196879, 0.196879, 0.203355, 0.134866, 0.134866, 0.232838, 0.129801, 0.155435, 0.239899, 0.25406, 0.243554, 0.25031, 0.25031, 0.229226, 0.170161, 0.102787, 0.161087, 0.158265, 0.155435, 0.079919, 0.067594, 0.116183, 0.179055, 0.109221, 0.17593, 0.179055, 0.106997, 0.196879, 0.229226, 0.142424, 0.196879, 0.200174, 0.170161, 0.10481, 0.10481, 0.15008, 0.147574, 0.127496, 0.111485, 0.111485, 0.170161, 0.144935, 0.147574, 0.147574, 0.147574, 0.142424, 0.144935, 0.229226, 0.225814, 0.222385, 0.298791, 0.21291, 0.209395, 0.144935, 0.147574, 0.219301, 0.164327, 0.144935, 0.118441, 0.137348, 0.142424, 0.164327, 0.219301, 0.122885, 0.10481, 0.106997, 0.116183, 0.116183, 0.129801, 0.076542, 0.043307, 0.042364, 0.079919, 0.079919, 0.125101, 0.18812, 0.137348, 0.191378, 0.219301, 0.206376, 0.21291, 0.236433, 0.243554, 0.222385, 0.339168, 0.36309, 0.447574, 0.444081, 0.352862, 0.243554, 0.328603, 0.384043, 0.356642, 0.281712, 0.284882, 0.219301, 0.15284, 0.219301, 0.194234, 0.206376, 0.18812, 0.179055, 0.15284, 0.147574, 0.144935, 0.139895, 0.085092, 0.090864, 0.085092, 0.116183, 0.173081, 0.125101, 0.120615, 0.086953, 0.125101, 0.129801, 0.122885, 0.118441, 0.109221, 0.134866, 0.185198, 0.219301, 0.196879, 0.206376, 0.142424, 0.15008, 0.096677, 0.086953, 0.086953, 0.090864, 0.118441, 0.098513, 0.164327, 0.200174, 0.278302, 0.295083, 0.284882, 0.398279, 0.490133, 0.41194, 0.36309, 0.374039, 0.374039, 0.324872, 0.321458, 0.40511, 0.311707, 0.40511, 0.483068, 0.486429, 0.494003, 0.480142, 0.517562, 0.483068, 0.480142, 0.398279, 0.298791, 0.196879, 0.164327, 0.161087, 0.243554, 0.281712, 0.191378, 0.26085, 0.349426, 0.374039, 0.268042, 0.356642, 0.301917, 0.328603, 0.321458, 0.321458, 0.284882, 0.206376, 0.206376, 0.236433, 0.318242, 0.31487, 0.422041, 0.454136, 0.458154, 0.342579, 0.318242, 0.41194, 0.321458, 0.232838, 0.200174, 0.236433, 0.225814, 0.247041, 0.219301, 0.18812, 0.147574, 0.155435, 0.216401, 0.182256, 0.10481, 0.071867, 0.134866], '')</t>
  </si>
  <si>
    <t>[374]</t>
  </si>
  <si>
    <t xml:space="preserve">F5RRY3|F5RRY3_9ENTR Renal dipeptidase OS=Enterobacter hormaechei ATCC 49162 </t>
  </si>
  <si>
    <t>([0.034884, 0.020522, 0.035586, 0.022306, 0.013821, 0.010509, 0.013821, 0.018106, 0.023963, 0.034068, 0.047319, 0.079919, 0.060549, 0.116183, 0.185198, 0.088832, 0.042364, 0.043307, 0.03976, 0.020522, 0.041405, 0.079919, 0.137348, 0.127496, 0.127496, 0.232838, 0.219301, 0.257454, 0.26085, 0.21291, 0.21291, 0.21291, 0.185198, 0.257454, 0.144935, 0.170161, 0.281712, 0.401658, 0.308712, 0.194234, 0.25406, 0.15008, 0.071867, 0.044297, 0.055536, 0.120615, 0.118441, 0.17593, 0.079919, 0.045352, 0.050641, 0.045352, 0.030611, 0.024826, 0.030003, 0.0704, 0.035586, 0.029376, 0.028695, 0.059222, 0.144935, 0.100716, 0.179055, 0.321458, 0.324872, 0.308712, 0.191378, 0.111485, 0.076542, 0.15284, 0.25406, 0.196879, 0.203355, 0.167087, 0.125101, 0.102787, 0.102787, 0.11371, 0.088832, 0.073402, 0.064632, 0.050641, 0.102787, 0.094817, 0.076542, 0.096677, 0.088832, 0.088832, 0.094817, 0.096677, 0.086953, 0.064632, 0.092881, 0.096677, 0.096677, 0.179055, 0.179055, 0.109221, 0.179055, 0.26085, 0.308712, 0.308712, 0.243554, 0.15008, 0.129801, 0.100716, 0.083462, 0.069024, 0.120615, 0.11371, 0.203355, 0.206376, 0.206376, 0.239899, 0.225814, 0.209395, 0.203355, 0.206376, 0.301917, 0.301917, 0.308712, 0.308712, 0.222385, 0.308712, 0.366687, 0.288399, 0.232838, 0.271506, 0.271506, 0.271506, 0.291804, 0.271506, 0.268042, 0.209395, 0.209395, 0.239899, 0.239899, 0.147574, 0.155435, 0.083462, 0.069024, 0.066181, 0.060549, 0.05306, 0.047319, 0.059222, 0.11371, 0.139895, 0.170161, 0.196879, 0.173081, 0.142424, 0.167087, 0.170161, 0.25031, 0.284882, 0.264545, 0.370445, 0.461924, 0.486429, 0.59014, 0.525368, 0.517562, 0.483068, 0.63748, 0.63748, 0.51388, 0.483068, 0.465241, 0.366687, 0.366687, 0.398279, 0.472492, 0.447574, 0.414856, 0.339168, 0.31487, 0.268042, 0.191378, 0.125101, 0.109221, 0.074921, 0.122885, 0.120615, 0.116183, 0.109221, 0.125101, 0.194234, 0.194234, 0.17593, 0.173081, 0.182256, 0.185198, 0.185198, 0.17593, 0.203355, 0.284882, 0.271506, 0.308712, 0.42561, 0.422041, 0.352862, 0.384043, 0.390993, 0.390993, 0.4292, 0.4292, 0.377384, 0.380708, 0.414856, 0.436924, 0.454136, 0.483068, 0.497853, 0.575842, 0.570702, 0.585406, 0.486429, 0.490133, 0.5017, 0.465241, 0.585406, 0.553315, 0.486429, 0.450668, 0.356642, 0.359901, 0.356642, 0.384043, 0.384043, 0.380708, 0.398279, 0.444081, 0.408655, 0.324872, 0.301917, 0.196879, 0.18812, 0.281712, 0.25031, 0.144935, 0.090864, 0.081712, 0.116183, 0.191378, 0.216401, 0.308712, 0.30533, 0.308712, 0.308712, 0.31487, 0.318242, 0.414856, 0.359901, 0.356642, 0.422041, 0.321458, 0.366687, 0.366687, 0.352862, 0.288399, 0.401658, 0.390993, 0.30533, 0.243554, 0.247041, 0.161087, 0.129801, 0.129801, 0.129801, 0.137348, 0.129801, 0.086953, 0.060549, 0.059222, 0.060549, 0.058088, 0.106997, 0.078022, 0.083462, 0.083462, 0.086953, 0.083462, 0.086953, 0.170161, 0.264545, 0.257454, 0.264545, 0.301917, 0.308712, 0.239899, 0.229226, 0.229226, 0.209395, 0.271506, 0.356642, 0.271506, 0.18812, 0.179055, 0.257454, 0.170161, 0.164327, 0.257454, 0.25031, 0.335645, 0.21291, 0.216401, 0.219301, 0.196879, 0.144935, 0.083462, 0.127496, 0.129801, 0.074921, 0.074921, 0.030611, 0.030611, 0.056825, 0.051831, 0.058088, 0.067594, 0.074921, 0.041405, 0.042364, 0.047319, 0.030003, 0.027463, 0.028695, 0.028695, 0.045352, 0.054297, 0.078022, 0.055536, 0.040537, 0.06312, 0.100716, 0.185198, 0.144935, 0.090864], '')</t>
  </si>
  <si>
    <t>[160, 161, 162, 164, 165, 166, 214, 215, 216, 219, 221, 222]</t>
  </si>
  <si>
    <t xml:space="preserve">F5RRY4|F5RRY4_9ENTR Uncharacterized protein OS=Enterobacter hormaechei ATCC 49162 </t>
  </si>
  <si>
    <t>([0.017138, 0.010372, 0.007091, 0.010672, 0.007555, 0.005992, 0.004414, 0.005734, 0.00515, 0.006795, 0.005799, 0.005932, 0.007422, 0.00777, 0.008723, 0.009096, 0.014586, 0.01227, 0.011342, 0.008156, 0.008002, 0.005318, 0.007422, 0.011518, 0.007091, 0.009015, 0.015078, 0.034884, 0.020876, 0.026338, 0.013016, 0.015078, 0.01227, 0.010509, 0.006194, 0.006894, 0.005623, 0.004689, 0.005799, 0.006894, 0.007422, 0.005683, 0.00777, 0.005623, 0.003963], '')</t>
  </si>
  <si>
    <t xml:space="preserve">F5RRZ0|F5RRZ0_9ENTR Glucose dehydrogenase OS=Enterobacter hormaechei ATCC 49162 </t>
  </si>
  <si>
    <t>([0.465241, 0.308712, 0.339168, 0.17593, 0.088832, 0.071867, 0.034068, 0.019109, 0.014315, 0.018415, 0.014315, 0.011106, 0.007555, 0.005223, 0.003864, 0.003864, 0.003555, 0.002512, 0.001434, 0.000893, 0.000747, 0.000721, 0.001112, 0.001103, 0.001, 0.001533, 0.001267, 0.001408, 0.002057, 0.001855, 0.001808, 0.002482, 0.003478, 0.003671, 0.003512, 0.003014, 0.002035, 0.001374, 0.001692, 0.002662, 0.003212, 0.002512, 0.003727, 0.002623, 0.001808, 0.00283, 0.002503, 0.002512, 0.003405, 0.002327, 0.002155, 0.002211, 0.00225, 0.002327, 0.003053, 0.004358, 0.005872, 0.006421, 0.00962, 0.00777, 0.00515, 0.005992, 0.006142, 0.004689, 0.004431, 0.004577, 0.004689, 0.005503, 0.005734, 0.00407, 0.004577, 0.006194, 0.004208, 0.00283, 0.00292, 0.002623, 0.002688, 0.00231, 0.003053, 0.002014, 0.002078, 0.003461, 0.0028, 0.003109, 0.003821, 0.005734, 0.005734, 0.004899, 0.003804, 0.005623, 0.006988, 0.009728, 0.00777, 0.010221, 0.013016, 0.008156, 0.008276, 0.007177, 0.009096, 0.009015, 0.010131, 0.019109, 0.013437, 0.013437, 0.020522, 0.020876, 0.021381, 0.044297, 0.06312, 0.10481, 0.10481, 0.127496, 0.122885, 0.21291, 0.268042, 0.349426, 0.422041, 0.414856, 0.458154, 0.422041, 0.352862, 0.422041, 0.318242, 0.268042, 0.278302, 0.206376, 0.182256, 0.142424, 0.132295, 0.086953, 0.090864, 0.035586, 0.023963, 0.026338, 0.0198, 0.010926, 0.011342, 0.015694, 0.020165, 0.023963, 0.038858, 0.037156, 0.055536, 0.042364, 0.074921, 0.132295, 0.206376, 0.236433, 0.281712, 0.308712, 0.298791, 0.225814, 0.377384, 0.380708, 0.370445, 0.42561, 0.575842, 0.529623, 0.494003, 0.505461, 0.486429, 0.490133, 0.476583, 0.458154, 0.59014, 0.472492, 0.472492, 0.465241, 0.472492, 0.444081, 0.414856, 0.505461, 0.58069, 0.545602, 0.505461, 0.444081, 0.40511, 0.311707, 0.352862, 0.366687, 0.275179, 0.268042, 0.26085, 0.359901, 0.359901, 0.301917, 0.40511, 0.414856, 0.328603, 0.324872, 0.380708, 0.321458, 0.247041, 0.25406, 0.161087, 0.264545, 0.328603, 0.356642, 0.447574, 0.374039, 0.390993, 0.494003, 0.486429, 0.51388, 0.51388, 0.497853, 0.585406, 0.59014, 0.541878, 0.661982, 0.680603, 0.657645, 0.750527, 0.834292, 0.859585, 0.876521, 0.882776, 0.819762, 0.81615, 0.819762, 0.876521, 0.791621, 0.653063, 0.553315, 0.4292, 0.418646, 0.450668, 0.440853, 0.450668, 0.490133, 0.414856, 0.328603, 0.298791, 0.229226, 0.239899, 0.191378, 0.278302, 0.264545, 0.328603, 0.321458, 0.288399, 0.209395, 0.196879, 0.284882, 0.335645, 0.440853, 0.359901, 0.339168, 0.311707, 0.298791, 0.284882, 0.31487, 0.31487, 0.264545, 0.288399, 0.278302, 0.21291, 0.203355, 0.203355, 0.142424, 0.127496, 0.088832, 0.076542, 0.127496, 0.11371, 0.132295, 0.116183, 0.203355, 0.134866, 0.132295, 0.147574, 0.17593, 0.196879, 0.216401, 0.257454, 0.291804, 0.288399, 0.377384, 0.40511, 0.349426, 0.349426, 0.40511, 0.468512, 0.59508, 0.509769, 0.509769, 0.545602, 0.549308, 0.483068, 0.538167, 0.472492, 0.476583, 0.444081, 0.444081, 0.418646, 0.377384, 0.342579, 0.352862, 0.352862, 0.243554, 0.311707, 0.387226, 0.349426, 0.30533, 0.216401, 0.247041, 0.203355, 0.185198, 0.161087, 0.194234, 0.229226, 0.311707, 0.291804, 0.194234, 0.125101, 0.21291, 0.295083, 0.229226, 0.219301, 0.216401, 0.295083, 0.278302, 0.275179, 0.222385, 0.30533, 0.308712, 0.332115, 0.42561, 0.41194, 0.398279, 0.384043, 0.387226, 0.356642, 0.356642, 0.472492, 0.604312, 0.570702, 0.447574, 0.494003, 0.414856, 0.418646, 0.414856, 0.390993, 0.422041, 0.483068, 0.394753, 0.444081, 0.444081, 0.4292, 0.433034, 0.418646, 0.36309, 0.295083, 0.321458, 0.324872, 0.318242, 0.236433, 0.206376, 0.31487, 0.380708, 0.401658, 0.398279, 0.401658, 0.444081, 0.374039, 0.398279, 0.476583, 0.509769, 0.450668, 0.366687, 0.366687, 0.422041, 0.384043, 0.454136, 0.398279, 0.318242, 0.318242, 0.374039, 0.422041, 0.332115, 0.321458, 0.288399, 0.264545, 0.164327, 0.164327, 0.225814, 0.196879, 0.206376, 0.232838, 0.295083, 0.401658, 0.41194, 0.318242, 0.359901, 0.271506, 0.318242, 0.4292, 0.42561, 0.447574, 0.42561, 0.408655, 0.401658, 0.490133, 0.517562, 0.653063, 0.59917, 0.575842, 0.575842, 0.461924, 0.40511, 0.42561, 0.352862, 0.339168, 0.342579, 0.408655, 0.461924, 0.465241, 0.390993, 0.401658, 0.384043, 0.335645, 0.324872, 0.25406, 0.284882, 0.243554, 0.25031, 0.275179, 0.264545, 0.264545, 0.298791, 0.335645, 0.236433, 0.194234, 0.200174, 0.264545, 0.264545, 0.291804, 0.21291, 0.281712, 0.288399, 0.298791, 0.352862, 0.447574, 0.436924, 0.384043, 0.433034, 0.4292, 0.356642, 0.288399, 0.264545, 0.25031, 0.25031, 0.298791, 0.390993, 0.390993, 0.422041, 0.401658, 0.418646, 0.497853, 0.377384, 0.30533, 0.203355, 0.219301, 0.225814, 0.26085, 0.281712, 0.288399, 0.301917, 0.301917, 0.281712, 0.318242, 0.291804, 0.288399, 0.236433, 0.257454, 0.21291, 0.222385, 0.25406, 0.229226, 0.170161, 0.203355, 0.268042, 0.26085, 0.271506, 0.268042, 0.318242, 0.339168, 0.332115, 0.328603, 0.398279, 0.521092, 0.476583, 0.525368, 0.450668, 0.472492, 0.447574, 0.494003, 0.472492, 0.418646, 0.42561, 0.517562, 0.494003, 0.380708, 0.42561, 0.324872, 0.339168, 0.342579, 0.25031, 0.25031, 0.243554, 0.239899, 0.243554, 0.194234, 0.25031, 0.324872, 0.321458, 0.31487, 0.332115, 0.278302, 0.328603, 0.268042, 0.243554, 0.349426, 0.418646, 0.490133, 0.480142, 0.494003, 0.494003, 0.608892, 0.622677, 0.5017, 0.541878, 0.483068, 0.570702, 0.585406, 0.59917, 0.680603, 0.685117, 0.575842, 0.661982, 0.56648, 0.694846, 0.716283, 0.56648, 0.604312, 0.553315, 0.690604, 0.653063, 0.553315, 0.525368, 0.534167, 0.657645, 0.63748, 0.618285, 0.5017, 0.490133, 0.433034, 0.436924, 0.468512, 0.42561, 0.440853, 0.497853, 0.394753, 0.356642, 0.377384, 0.377384, 0.324872, 0.30533, 0.206376, 0.275179, 0.281712, 0.219301, 0.225814, 0.132295, 0.179055, 0.264545, 0.196879, 0.139895, 0.142424, 0.096677, 0.191378, 0.17593, 0.170161, 0.25031, 0.200174, 0.26085, 0.18812, 0.268042, 0.173081, 0.295083, 0.298791, 0.298791, 0.264545, 0.26085, 0.352862, 0.298791, 0.30533, 0.288399, 0.380708, 0.374039, 0.342579, 0.311707, 0.31487, 0.328603, 0.339168, 0.4292, 0.440853, 0.529623, 0.4292, 0.450668, 0.328603, 0.268042, 0.281712, 0.374039, 0.328603, 0.335645, 0.30533, 0.295083, 0.311707, 0.225814, 0.173081, 0.25406, 0.18812, 0.125101, 0.111485, 0.102787, 0.10481, 0.118441, 0.118441, 0.191378, 0.232838, 0.268042, 0.295083, 0.295083, 0.281712, 0.321458, 0.31487, 0.408655, 0.374039, 0.380708, 0.480142, 0.509769, 0.494003, 0.517562, 0.618285, 0.575842, 0.490133, 0.505461, 0.422041, 0.408655, 0.408655, 0.444081, 0.541878, 0.458154, 0.447574, 0.377384, 0.387226, 0.384043, 0.370445, 0.408655, 0.370445, 0.318242, 0.346032, 0.377384, 0.346032, 0.346032, 0.291804, 0.384043, 0.288399, 0.349426, 0.349426, 0.377384, 0.40511, 0.275179, 0.380708, 0.380708, 0.366687, 0.356642, 0.328603, 0.236433, 0.247041, 0.271506, 0.311707, 0.318242, 0.301917, 0.377384, 0.295083, 0.318242, 0.206376, 0.281712, 0.209395, 0.239899, 0.155435, 0.134866, 0.222385, 0.167087, 0.17593, 0.268042, 0.275179, 0.301917, 0.414856, 0.298791, 0.374039, 0.31487, 0.30533, 0.25031, 0.257454, 0.295083, 0.384043, 0.422041, 0.440853, 0.436924, 0.40511, 0.42561, 0.454136, 0.454136, 0.440853, 0.4292, 0.41194, 0.41194, 0.339168, 0.278302, 0.384043, 0.394753, 0.461924, 0.465241, 0.436924, 0.370445, 0.318242, 0.209395, 0.225814, 0.196879, 0.264545, 0.275179, 0.335645, 0.209395, 0.127496, 0.129801, 0.137348, 0.116183, 0.06184, 0.106997, 0.127496, 0.125101, 0.120615, 0.120615, 0.129801, 0.203355, 0.200174, 0.206376, 0.281712, 0.281712, 0.291804, 0.206376, 0.222385, 0.15008, 0.236433, 0.332115, 0.418646, 0.408655, 0.440853, 0.585406, 0.468512, 0.465241, 0.370445, 0.301917, 0.301917, 0.311707, 0.291804, 0.356642, 0.450668, 0.447574, 0.494003, 0.387226, 0.384043, 0.278302, 0.257454, 0.257454, 0.225814, 0.216401, 0.216401, 0.185198, 0.167087, 0.25406, 0.25406, 0.377384, 0.461924, 0.468512, 0.436924, 0.461924, 0.36309, 0.301917, 0.225814, 0.191378, 0.194234, 0.243554, 0.243554, 0.346032, 0.339168, 0.352862, 0.332115, 0.308712, 0.321458, 0.284882, 0.239899, 0.203355, 0.129801, 0.078022, 0.047319], '')</t>
  </si>
  <si>
    <t>[156, 157, 159, 164, 171, 172, 173, 174, 203, 204, 206, 207, 208, 209, 210, 211, 212, 213, 214, 215, 216, 217, 218, 219, 220, 221, 222, 223, 283, 284, 285, 286, 287, 289, 335, 336, 367, 403, 404, 405, 406, 407, 490, 492, 500, 528, 529, 530, 531, 533, 534, 535, 536, 537, 538, 539, 540, 541, 542, 543, 544, 545, 546, 547, 548, 549, 550, 551, 552, 553, 554, 607, 641, 643, 644, 645, 647, 652, 761]</t>
  </si>
  <si>
    <t xml:space="preserve">F5RRZ1|F5RRZ1_9ENTR SOS mutagenesis and repair protein UmuD OS=Enterobacter hormaechei ATCC 49162 </t>
  </si>
  <si>
    <t>([0.005623, 0.006374, 0.009483, 0.007645, 0.009977, 0.015694, 0.011518, 0.010221, 0.011106, 0.009187, 0.013016, 0.010509, 0.006533, 0.008409, 0.014783, 0.015078, 0.012727, 0.023087, 0.032017, 0.069024, 0.033407, 0.033407, 0.041405, 0.044297, 0.064632, 0.050641, 0.049374, 0.049374, 0.048328, 0.0704, 0.125101, 0.10481, 0.100716, 0.200174, 0.122885, 0.120615, 0.21291, 0.196879, 0.111485, 0.100716, 0.079919, 0.155435, 0.15284, 0.15284, 0.129801, 0.167087, 0.122885, 0.054297, 0.06184, 0.096677, 0.066181, 0.051831, 0.051831, 0.106997, 0.094817, 0.127496, 0.066181, 0.066181, 0.116183, 0.191378, 0.170161, 0.216401, 0.229226, 0.200174, 0.216401, 0.137348, 0.074921, 0.085092, 0.106997, 0.17593, 0.179055, 0.21291, 0.247041, 0.243554, 0.257454, 0.278302, 0.321458, 0.422041, 0.414856, 0.318242, 0.243554, 0.247041, 0.196879, 0.155435, 0.100716, 0.10481, 0.173081, 0.284882, 0.236433, 0.324872, 0.229226, 0.225814, 0.225814, 0.144935, 0.158265, 0.079919, 0.069024, 0.083462, 0.090864, 0.045352, 0.090864, 0.083462, 0.15284, 0.21291, 0.209395, 0.298791, 0.275179, 0.243554, 0.144935, 0.25406, 0.275179, 0.26085, 0.182256, 0.127496, 0.206376, 0.194234, 0.301917, 0.318242, 0.298791, 0.200174, 0.308712, 0.206376, 0.191378, 0.179055, 0.10481, 0.088832, 0.086953, 0.051831, 0.036378, 0.041405, 0.040537, 0.033407, 0.048328, 0.085092, 0.10481, 0.085092, 0.067594, 0.044297, 0.028107, 0.019109, 0.026892, 0.016021, 0.023963, 0.05306], '')</t>
  </si>
  <si>
    <t xml:space="preserve">F5RRZ2|F5RRZ2_9ENTR Ribbon-helix-helix protein CopG domain-containing protein OS=Enterobacter hormaechei ATCC 49162 </t>
  </si>
  <si>
    <t>([0.553315, 0.525368, 0.549308, 0.570702, 0.490133, 0.472492, 0.497853, 0.529623, 0.505461, 0.534167, 0.465241, 0.5017, 0.436924, 0.390993, 0.394753, 0.356642, 0.447574, 0.332115, 0.332115, 0.356642, 0.328603, 0.318242, 0.311707, 0.318242, 0.232838, 0.216401, 0.243554, 0.164327, 0.164327, 0.167087, 0.100716, 0.158265, 0.164327, 0.191378, 0.264545, 0.264545, 0.291804, 0.30533, 0.394753, 0.311707, 0.225814, 0.225814, 0.301917, 0.308712, 0.232838, 0.291804, 0.298791, 0.311707, 0.394753, 0.401658, 0.42561, 0.525368, 0.529623, 0.483068, 0.483068, 0.486429, 0.465241, 0.444081, 0.408655, 0.374039, 0.454136, 0.517562, 0.541878, 0.505461, 0.534167, 0.680603], '')</t>
  </si>
  <si>
    <t>[0, 1, 2, 3, 7, 8, 9, 11, 51, 52, 61, 62, 63, 64, 65]</t>
  </si>
  <si>
    <t xml:space="preserve">F5RRZ3|F5RRZ3_9ENTR Aldo/keto reductase family oxidoreductase OS=Enterobacter hormaechei ATCC 49162 </t>
  </si>
  <si>
    <t>([0.339168, 0.370445, 0.398279, 0.4292, 0.30533, 0.335645, 0.26085, 0.288399, 0.318242, 0.342579, 0.366687, 0.342579, 0.335645, 0.342579, 0.295083, 0.298791, 0.25031, 0.25031, 0.225814, 0.275179, 0.281712, 0.203355, 0.179055, 0.179055, 0.206376, 0.308712, 0.243554, 0.21291, 0.21291, 0.243554, 0.161087, 0.158265, 0.222385, 0.222385, 0.232838, 0.308712, 0.281712, 0.288399, 0.26085, 0.225814, 0.185198, 0.179055, 0.275179, 0.271506, 0.209395, 0.155435, 0.155435, 0.209395, 0.25406, 0.268042, 0.243554, 0.236433, 0.247041, 0.247041, 0.243554, 0.239899, 0.167087, 0.120615, 0.182256, 0.243554, 0.31487, 0.324872, 0.324872, 0.321458, 0.366687, 0.349426, 0.291804, 0.222385, 0.239899, 0.275179, 0.185198, 0.18812, 0.308712, 0.206376, 0.206376, 0.219301, 0.219301, 0.247041, 0.339168, 0.25031, 0.158265, 0.155435, 0.216401, 0.134866, 0.122885, 0.096677, 0.155435, 0.239899, 0.308712, 0.30533, 0.346032, 0.394753, 0.384043, 0.257454, 0.268042, 0.295083, 0.25406, 0.144935, 0.216401, 0.185198, 0.278302, 0.359901, 0.271506, 0.278302, 0.374039, 0.346032, 0.308712, 0.308712, 0.318242, 0.335645, 0.232838, 0.222385, 0.268042, 0.185198, 0.271506, 0.352862, 0.335645, 0.298791, 0.321458, 0.335645, 0.298791, 0.219301, 0.216401, 0.21291, 0.209395, 0.125101, 0.122885, 0.094817, 0.088832, 0.067594, 0.064632, 0.109221, 0.132295, 0.102787, 0.182256, 0.182256, 0.179055, 0.096677, 0.120615, 0.161087, 0.17593, 0.161087, 0.222385, 0.216401, 0.216401, 0.185198, 0.298791, 0.247041, 0.366687, 0.374039, 0.414856, 0.408655, 0.321458, 0.216401, 0.247041, 0.232838, 0.144935, 0.147574, 0.15284, 0.179055, 0.219301, 0.129801, 0.209395, 0.182256, 0.173081, 0.264545, 0.222385, 0.17593, 0.278302, 0.236433, 0.236433, 0.229226, 0.194234, 0.209395, 0.278302, 0.203355, 0.139895, 0.164327, 0.111485, 0.185198, 0.196879, 0.155435, 0.139895, 0.144935, 0.116183, 0.076542, 0.079919, 0.122885, 0.144935, 0.144935, 0.18812, 0.155435, 0.094817, 0.074921, 0.129801, 0.129801, 0.118441, 0.147574, 0.21291, 0.291804, 0.284882, 0.170161, 0.173081, 0.170161, 0.10481, 0.18812, 0.15008, 0.071867, 0.088832, 0.050641, 0.044297, 0.03976, 0.023534, 0.042364, 0.085092, 0.042364, 0.045352, 0.078022, 0.092881, 0.090864, 0.048328, 0.050641, 0.079919, 0.060549, 0.090864, 0.155435, 0.127496, 0.147574, 0.25031, 0.185198, 0.281712, 0.318242, 0.281712, 0.40511, 0.318242, 0.25031, 0.25406, 0.21291, 0.134866, 0.083462, 0.047319, 0.086953, 0.083462, 0.100716, 0.182256, 0.225814, 0.122885, 0.073402, 0.074921, 0.038042, 0.059222, 0.055536, 0.046336, 0.059222, 0.056825, 0.055536, 0.055536, 0.098513, 0.0704, 0.125101, 0.216401, 0.318242, 0.225814, 0.194234, 0.167087, 0.11371, 0.118441, 0.127496, 0.139895, 0.134866, 0.26085, 0.26085, 0.284882, 0.239899, 0.158265, 0.179055, 0.26085, 0.203355, 0.21291, 0.301917, 0.209395, 0.158265, 0.164327, 0.219301, 0.229226, 0.239899, 0.25031, 0.191378, 0.278302, 0.352862, 0.468512, 0.380708, 0.278302], '')</t>
  </si>
  <si>
    <t xml:space="preserve">F5RRZ4|F5RRZ4_9ENTR Methyl-accepting chemotaxis citrate transducer OS=Enterobacter hormaechei ATCC 49162 </t>
  </si>
  <si>
    <t>([0.034884, 0.055536, 0.076542, 0.041405, 0.024826, 0.015344, 0.016528, 0.012727, 0.017138, 0.013016, 0.009977, 0.009015, 0.006619, 0.005799, 0.006533, 0.006988, 0.005734, 0.005503, 0.007177, 0.006894, 0.006619, 0.006533, 0.004976, 0.004976, 0.006142, 0.006619, 0.010221, 0.013016, 0.021816, 0.022306, 0.040537, 0.088832, 0.0704, 0.118441, 0.200174, 0.194234, 0.257454, 0.257454, 0.173081, 0.191378, 0.164327, 0.243554, 0.352862, 0.458154, 0.458154, 0.40511, 0.468512, 0.465241, 0.447574, 0.366687, 0.374039, 0.374039, 0.275179, 0.318242, 0.31487, 0.30533, 0.311707, 0.25031, 0.318242, 0.335645, 0.324872, 0.36309, 0.295083, 0.257454, 0.158265, 0.164327, 0.164327, 0.106997, 0.100716, 0.111485, 0.164327, 0.155435, 0.161087, 0.271506, 0.30533, 0.30533, 0.219301, 0.18812, 0.222385, 0.142424, 0.21291, 0.21291, 0.142424, 0.132295, 0.15284, 0.236433, 0.206376, 0.30533, 0.356642, 0.352862, 0.257454, 0.257454, 0.25406, 0.209395, 0.194234, 0.236433, 0.158265, 0.15284, 0.17593, 0.216401, 0.209395, 0.196879, 0.164327, 0.15284, 0.257454, 0.26085, 0.191378, 0.216401, 0.200174, 0.229226, 0.25031, 0.328603, 0.295083, 0.21291, 0.25031, 0.247041, 0.25031, 0.298791, 0.390993, 0.390993, 0.346032, 0.342579, 0.342579, 0.377384, 0.433034, 0.408655, 0.422041, 0.42561, 0.387226, 0.390993, 0.30533, 0.288399, 0.200174, 0.243554, 0.239899, 0.158265, 0.147574, 0.116183, 0.155435, 0.164327, 0.100716, 0.122885, 0.179055, 0.111485, 0.109221, 0.147574, 0.085092, 0.085092, 0.10481, 0.134866, 0.137348, 0.182256, 0.18812, 0.291804, 0.291804, 0.335645, 0.436924, 0.40511, 0.370445, 0.26085, 0.25031, 0.342579, 0.243554, 0.275179, 0.332115, 0.352862, 0.356642, 0.458154, 0.377384, 0.328603, 0.239899, 0.232838, 0.236433, 0.200174, 0.164327, 0.167087, 0.225814, 0.222385, 0.26085, 0.324872, 0.418646, 0.308712, 0.311707, 0.414856, 0.366687, 0.40511, 0.291804, 0.281712, 0.18812, 0.222385, 0.275179, 0.271506, 0.17593, 0.137348, 0.164327, 0.137348, 0.071867, 0.054297, 0.032677, 0.0198, 0.014315, 0.010509, 0.011518, 0.008002, 0.008002, 0.009294, 0.006988, 0.009728, 0.009977, 0.010131, 0.008525, 0.007091, 0.009483, 0.018106, 0.018106, 0.019109, 0.023534, 0.023534, 0.022306, 0.035586, 0.064632, 0.054297, 0.083462, 0.139895, 0.144935, 0.120615, 0.120615, 0.182256, 0.191378, 0.118441, 0.185198, 0.268042, 0.359901, 0.298791, 0.232838, 0.278302, 0.264545, 0.291804, 0.377384, 0.4292, 0.436924, 0.390993, 0.483068, 0.486429, 0.40511, 0.468512, 0.468512, 0.472492, 0.394753, 0.390993, 0.494003, 0.454136, 0.454136, 0.447574, 0.51388, 0.458154, 0.4292, 0.4292, 0.433034, 0.370445, 0.352862, 0.30533, 0.275179, 0.281712, 0.275179, 0.349426, 0.380708, 0.422041, 0.422041, 0.41194, 0.308712, 0.291804, 0.321458, 0.288399, 0.281712, 0.30533, 0.295083, 0.328603, 0.298791, 0.291804, 0.352862, 0.366687, 0.41194, 0.390993, 0.387226, 0.356642, 0.36309, 0.36309, 0.370445, 0.377384, 0.476583, 0.541878, 0.5017, 0.5017, 0.447574, 0.472492, 0.472492, 0.585406, 0.585406, 0.59014, 0.59014, 0.553315, 0.562014, 0.570702, 0.58069, 0.59014, 0.59508, 0.59917, 0.51388, 0.486429, 0.490133, 0.494003, 0.534167, 0.59014, 0.608892, 0.680603, 0.657645, 0.63748, 0.59508, 0.642678, 0.58069, 0.494003, 0.497853, 0.472492, 0.461924, 0.517562, 0.509769, 0.56648, 0.56648, 0.618285, 0.585406, 0.58069, 0.562014, 0.557691, 0.549308, 0.472492, 0.444081, 0.454136, 0.458154, 0.42561, 0.359901, 0.436924, 0.521092, 0.525368, 0.541878, 0.545602, 0.486429, 0.458154, 0.454136, 0.447574, 0.476583, 0.509769, 0.509769, 0.4292, 0.401658, 0.414856, 0.394753, 0.458154, 0.440853, 0.370445, 0.352862, 0.4292, 0.42561, 0.346032, 0.342579, 0.247041, 0.239899, 0.321458, 0.359901, 0.268042, 0.196879, 0.17593, 0.116183, 0.118441, 0.158265, 0.158265, 0.102787, 0.17593, 0.15008, 0.132295, 0.179055, 0.225814, 0.209395, 0.229226, 0.308712, 0.332115, 0.418646, 0.41194, 0.318242, 0.281712, 0.298791, 0.308712, 0.308712, 0.380708, 0.390993, 0.352862, 0.380708, 0.450668, 0.352862, 0.352862, 0.377384, 0.377384, 0.40511, 0.377384, 0.36309, 0.332115, 0.30533, 0.301917, 0.318242, 0.324872, 0.346032, 0.40511, 0.390993, 0.335645, 0.356642, 0.349426, 0.41194, 0.342579, 0.335645, 0.414856, 0.374039, 0.384043, 0.390993, 0.390993, 0.418646, 0.433034, 0.465241, 0.42561, 0.433034, 0.4292, 0.486429, 0.494003, 0.465241, 0.557691, 0.63748, 0.604312, 0.613573, 0.509769, 0.51388, 0.483068, 0.450668, 0.454136, 0.450668, 0.444081, 0.377384, 0.384043, 0.384043, 0.298791, 0.339168, 0.339168, 0.342579, 0.284882, 0.26085, 0.284882, 0.25031, 0.275179, 0.295083, 0.295083, 0.380708, 0.444081, 0.472492, 0.5017, 0.483068, 0.494003, 0.497853, 0.497853, 0.490133, 0.394753, 0.454136, 0.41194, 0.41194, 0.398279, 0.458154, 0.509769, 0.509769, 0.472492, 0.483068, 0.468512, 0.454136, 0.461924, 0.440853, 0.414856, 0.346032, 0.366687, 0.352862, 0.366687, 0.4292, 0.40511, 0.486429, 0.486429, 0.534167, 0.505461, 0.480142, 0.4292, 0.4292, 0.447574, 0.517562, 0.505461, 0.521092, 0.521092, 0.433034, 0.458154, 0.486429, 0.541878, 0.541878, 0.509769, 0.465241, 0.377384, 0.401658, 0.321458, 0.359901, 0.390993, 0.418646, 0.444081, 0.517562, 0.541878, 0.458154, 0.4292, 0.433034, 0.454136, 0.468512, 0.562014, 0.490133, 0.480142, 0.51388, 0.642678, 0.59014, 0.529623, 0.553315, 0.553315, 0.703578, 0.685117, 0.59014, 0.553315, 0.553315, 0.525368, 0.497853, 0.538167, 0.562014, 0.59508, 0.51388, 0.509769, 0.414856, 0.497853, 0.51388, 0.41194, 0.352862, 0.398279, 0.458154, 0.534167, 0.51388, 0.436924, 0.41194, 0.486429, 0.505461, 0.472492], '')</t>
  </si>
  <si>
    <t>[254, 291, 292, 293, 297, 298, 299, 300, 301, 302, 303, 304, 305, 306, 307, 308, 312, 313, 314, 315, 316, 317, 318, 319, 320, 325, 326, 327, 328, 329, 330, 331, 332, 333, 334, 342, 343, 344, 345, 351, 352, 433, 434, 435, 436, 437, 438, 461, 473, 474, 490, 491, 496, 497, 498, 499, 503, 504, 505, 514, 515, 521, 524, 525, 526, 527, 528, 529, 530, 531, 532, 533, 534, 535, 537, 538, 539, 540, 541, 544, 549, 550, 554]</t>
  </si>
  <si>
    <t xml:space="preserve">F5RRZ5|F5RRZ5_9ENTR Smr domain protein OS=Enterobacter hormaechei ATCC 49162 </t>
  </si>
  <si>
    <t>([0.408655, 0.398279, 0.387226, 0.4292, 0.468512, 0.401658, 0.4292, 0.497853, 0.418646, 0.433034, 0.444081, 0.384043, 0.377384, 0.349426, 0.25406, 0.247041, 0.15284, 0.158265, 0.232838, 0.332115, 0.401658, 0.40511, 0.433034, 0.454136, 0.422041, 0.408655, 0.480142, 0.483068, 0.356642, 0.450668, 0.461924, 0.476583, 0.56648, 0.472492, 0.472492, 0.585406, 0.461924, 0.494003, 0.494003, 0.40511, 0.408655, 0.308712, 0.216401, 0.222385, 0.155435, 0.116183, 0.142424, 0.086953, 0.088832, 0.15008, 0.170161, 0.109221, 0.090864, 0.046336, 0.078022, 0.071867, 0.0704, 0.129801, 0.139895, 0.139895, 0.21291, 0.209395, 0.25031, 0.225814, 0.229226, 0.30533, 0.30533, 0.268042, 0.342579, 0.335645, 0.321458, 0.206376, 0.281712, 0.301917, 0.41194, 0.384043, 0.384043, 0.298791, 0.301917, 0.291804, 0.21291, 0.203355, 0.209395, 0.30533, 0.384043, 0.377384, 0.390993, 0.380708, 0.380708, 0.390993, 0.311707, 0.257454, 0.26085, 0.26085, 0.173081, 0.109221, 0.120615, 0.125101, 0.164327, 0.164327, 0.225814, 0.308712, 0.31487, 0.236433, 0.196879, 0.229226, 0.158265, 0.100716, 0.109221, 0.078022, 0.076542, 0.120615, 0.164327, 0.239899, 0.236433, 0.339168, 0.422041, 0.433034, 0.42561, 0.458154, 0.490133, 0.509769, 0.433034, 0.370445, 0.440853, 0.444081, 0.349426, 0.346032, 0.394753, 0.468512, 0.414856, 0.335645, 0.335645, 0.342579, 0.236433, 0.247041, 0.247041, 0.182256, 0.182256, 0.161087, 0.088832, 0.041405, 0.03976, 0.050641, 0.076542, 0.096677, 0.060549, 0.102787, 0.158265, 0.182256, 0.182256, 0.288399, 0.342579, 0.25031, 0.17593, 0.219301, 0.209395, 0.142424, 0.194234, 0.191378, 0.209395, 0.31487, 0.40511, 0.377384, 0.40511, 0.398279, 0.370445, 0.465241, 0.346032, 0.349426, 0.346032, 0.352862, 0.328603, 0.352862, 0.440853, 0.51388, 0.58069, 0.570702, 0.666105, 0.657645, 0.642678, 0.63748, 0.613573, 0.585406, 0.618285, 0.59508, 0.570702], '')</t>
  </si>
  <si>
    <t>[32, 35, 121, 175, 176, 177, 178, 179, 180, 181, 182, 183, 184, 185, 186]</t>
  </si>
  <si>
    <t xml:space="preserve">F5RRZ6|F5RRZ6_9ENTR HTH-type transcriptional regulator AbgR OS=Enterobacter hormaechei ATCC 49162 </t>
  </si>
  <si>
    <t>([0.092881, 0.094817, 0.048328, 0.034884, 0.058088, 0.042364, 0.045352, 0.06184, 0.083462, 0.10481, 0.125101, 0.088832, 0.090864, 0.161087, 0.132295, 0.206376, 0.209395, 0.31487, 0.21291, 0.219301, 0.219301, 0.216401, 0.25406, 0.387226, 0.4292, 0.328603, 0.41194, 0.447574, 0.447574, 0.346032, 0.352862, 0.366687, 0.36309, 0.374039, 0.384043, 0.414856, 0.384043, 0.349426, 0.311707, 0.408655, 0.308712, 0.295083, 0.222385, 0.219301, 0.191378, 0.219301, 0.30533, 0.298791, 0.222385, 0.194234, 0.196879, 0.200174, 0.203355, 0.222385, 0.21291, 0.21291, 0.21291, 0.147574, 0.106997, 0.134866, 0.129801, 0.173081, 0.281712, 0.268042, 0.182256, 0.11371, 0.122885, 0.132295, 0.078022, 0.120615, 0.120615, 0.161087, 0.161087, 0.158265, 0.225814, 0.15008, 0.142424, 0.147574, 0.243554, 0.339168, 0.328603, 0.346032, 0.288399, 0.243554, 0.332115, 0.42561, 0.42561, 0.42561, 0.324872, 0.414856, 0.377384, 0.408655, 0.41194, 0.401658, 0.30533, 0.295083, 0.380708, 0.377384, 0.284882, 0.247041, 0.271506, 0.239899, 0.164327, 0.170161, 0.203355, 0.203355, 0.116183, 0.191378, 0.15284, 0.239899, 0.243554, 0.311707, 0.318242, 0.281712, 0.295083, 0.311707, 0.31487, 0.229226, 0.194234, 0.291804, 0.324872, 0.301917, 0.25031, 0.25031, 0.328603, 0.284882, 0.196879, 0.308712, 0.318242, 0.264545, 0.25406, 0.257454, 0.222385, 0.232838, 0.21291, 0.21291, 0.17593, 0.179055, 0.17593, 0.219301, 0.209395, 0.134866, 0.074921, 0.127496, 0.182256, 0.209395, 0.161087, 0.25031, 0.239899, 0.239899, 0.216401, 0.219301, 0.122885, 0.134866, 0.122885, 0.122885, 0.056825, 0.125101, 0.118441, 0.21291, 0.116183, 0.090864, 0.102787, 0.088832, 0.049374, 0.050641, 0.033407, 0.060549, 0.055536, 0.067594, 0.048328, 0.100716, 0.098513, 0.15284, 0.142424, 0.142424, 0.142424, 0.243554, 0.243554, 0.161087, 0.083462, 0.164327, 0.116183, 0.182256, 0.179055, 0.268042, 0.222385, 0.281712, 0.288399, 0.31487, 0.288399, 0.321458, 0.311707, 0.219301, 0.164327, 0.155435, 0.167087, 0.164327, 0.173081, 0.167087, 0.25406, 0.225814, 0.232838, 0.324872, 0.31487, 0.4292, 0.332115, 0.288399, 0.288399, 0.281712, 0.170161, 0.170161, 0.116183, 0.076542, 0.078022, 0.147574, 0.15284, 0.074921, 0.125101, 0.116183, 0.06312, 0.033407, 0.067594, 0.035586, 0.023534, 0.019401, 0.020876, 0.034068, 0.06312, 0.025762, 0.016021, 0.025316, 0.015694, 0.014315, 0.023963, 0.044297, 0.044297, 0.024393, 0.050641, 0.028695, 0.031287, 0.064632, 0.066181, 0.038858, 0.055536, 0.083462, 0.102787, 0.056825, 0.033407, 0.024826, 0.028695, 0.059222, 0.038858, 0.043307, 0.081712, 0.069024, 0.036378, 0.038858, 0.067594, 0.054297, 0.079919, 0.041405, 0.020522, 0.020876, 0.020522, 0.025762, 0.026892, 0.027463, 0.051831, 0.088832, 0.109221, 0.185198, 0.167087, 0.26085, 0.239899, 0.194234, 0.209395, 0.295083, 0.185198, 0.11371, 0.139895, 0.173081, 0.15008, 0.232838, 0.321458, 0.422041, 0.380708, 0.377384, 0.374039, 0.271506, 0.185198, 0.158265, 0.129801, 0.102787, 0.066181, 0.102787, 0.102787, 0.069024, 0.049374, 0.086953, 0.164327], '')</t>
  </si>
  <si>
    <t xml:space="preserve">F5RRZ7|F5RRZ7_9ENTR M20D family peptidase OS=Enterobacter hormaechei ATCC 49162 </t>
  </si>
  <si>
    <t>([0.339168, 0.401658, 0.26085, 0.179055, 0.236433, 0.281712, 0.21291, 0.173081, 0.236433, 0.281712, 0.219301, 0.26085, 0.275179, 0.170161, 0.167087, 0.167087, 0.167087, 0.116183, 0.118441, 0.120615, 0.102787, 0.102787, 0.106997, 0.185198, 0.268042, 0.155435, 0.106997, 0.182256, 0.142424, 0.116183, 0.111485, 0.15284, 0.134866, 0.15284, 0.18812, 0.167087, 0.18812, 0.116183, 0.142424, 0.15008, 0.15008, 0.179055, 0.203355, 0.106997, 0.122885, 0.076542, 0.122885, 0.137348, 0.122885, 0.21291, 0.225814, 0.170161, 0.144935, 0.173081, 0.15284, 0.225814, 0.25031, 0.229226, 0.268042, 0.342579, 0.25406, 0.288399, 0.374039, 0.374039, 0.450668, 0.40511, 0.40511, 0.450668, 0.494003, 0.465241, 0.359901, 0.349426, 0.40511, 0.436924, 0.42561, 0.476583, 0.472492, 0.476583, 0.450668, 0.534167, 0.557691, 0.661982, 0.490133, 0.40511, 0.377384, 0.440853, 0.359901, 0.458154, 0.436924, 0.440853, 0.359901, 0.472492, 0.476583, 0.390993, 0.356642, 0.332115, 0.31487, 0.219301, 0.229226, 0.26085, 0.229226, 0.206376, 0.243554, 0.339168, 0.450668, 0.483068, 0.36309, 0.444081, 0.318242, 0.31487, 0.25031, 0.366687, 0.318242, 0.328603, 0.384043, 0.36309, 0.401658, 0.31487, 0.394753, 0.40511, 0.370445, 0.370445, 0.384043, 0.359901, 0.356642, 0.324872, 0.321458, 0.440853, 0.366687, 0.476583, 0.486429, 0.557691, 0.433034, 0.447574, 0.436924, 0.380708, 0.472492, 0.497853, 0.59508, 0.545602, 0.480142, 0.51388, 0.480142, 0.384043, 0.374039, 0.380708, 0.387226, 0.387226, 0.356642, 0.461924, 0.465241, 0.374039, 0.374039, 0.401658, 0.4292, 0.356642, 0.408655, 0.418646, 0.321458, 0.247041, 0.281712, 0.339168, 0.342579, 0.390993, 0.444081, 0.465241, 0.377384, 0.377384, 0.377384, 0.377384, 0.291804, 0.284882, 0.291804, 0.21291, 0.191378, 0.206376, 0.311707, 0.311707, 0.31487, 0.398279, 0.476583, 0.483068, 0.472492, 0.461924, 0.40511, 0.444081, 0.394753, 0.436924, 0.366687, 0.339168, 0.301917, 0.380708, 0.352862, 0.349426, 0.440853, 0.545602, 0.461924, 0.433034, 0.370445, 0.25031, 0.232838, 0.209395, 0.137348, 0.139895, 0.088832, 0.10481, 0.102787, 0.120615, 0.10481, 0.173081, 0.200174, 0.225814, 0.232838, 0.203355, 0.196879, 0.120615, 0.120615, 0.164327, 0.164327, 0.264545, 0.257454, 0.21291, 0.209395, 0.298791, 0.291804, 0.374039, 0.275179, 0.281712, 0.219301, 0.291804, 0.158265, 0.164327, 0.161087, 0.111485, 0.129801, 0.167087, 0.26085, 0.229226, 0.225814, 0.209395, 0.200174, 0.332115, 0.394753, 0.394753, 0.384043, 0.384043, 0.398279, 0.465241, 0.370445, 0.352862, 0.311707, 0.380708, 0.339168, 0.356642, 0.387226, 0.390993, 0.335645, 0.288399, 0.243554, 0.26085, 0.264545, 0.179055, 0.127496, 0.134866, 0.173081, 0.173081, 0.185198, 0.173081, 0.173081, 0.25031, 0.339168, 0.308712, 0.352862, 0.321458, 0.311707, 0.281712, 0.271506, 0.374039, 0.374039, 0.450668, 0.436924, 0.436924, 0.541878, 0.59917, 0.480142, 0.401658, 0.436924, 0.380708, 0.398279, 0.398279, 0.318242, 0.232838, 0.295083, 0.219301, 0.30533, 0.311707, 0.384043, 0.422041, 0.433034, 0.465241, 0.494003, 0.461924, 0.377384, 0.380708, 0.384043, 0.349426, 0.352862, 0.219301, 0.268042, 0.26085, 0.264545, 0.356642, 0.40511, 0.342579, 0.321458, 0.308712, 0.298791, 0.26085, 0.232838, 0.185198, 0.122885, 0.059222, 0.071867, 0.081712, 0.079919, 0.059222, 0.106997, 0.090864, 0.158265, 0.094817, 0.0704, 0.083462, 0.064632, 0.064632, 0.098513, 0.158265, 0.15284, 0.132295, 0.185198, 0.209395, 0.275179, 0.321458, 0.335645, 0.271506, 0.349426, 0.247041, 0.196879, 0.206376, 0.31487, 0.328603, 0.377384, 0.418646, 0.433034, 0.398279, 0.461924, 0.450668, 0.387226, 0.394753, 0.436924, 0.374039, 0.288399, 0.271506, 0.298791, 0.318242, 0.384043, 0.339168, 0.472492, 0.525368, 0.517562, 0.490133, 0.5017, 0.553315, 0.517562, 0.509769, 0.494003, 0.414856, 0.374039, 0.408655, 0.40511, 0.332115, 0.374039, 0.472492, 0.472492, 0.472492, 0.541878, 0.490133, 0.490133, 0.458154, 0.390993, 0.349426, 0.288399, 0.167087, 0.155435, 0.18812, 0.200174, 0.200174, 0.239899, 0.25031, 0.281712, 0.281712, 0.352862, 0.352862, 0.36309, 0.349426, 0.239899, 0.257454, 0.194234, 0.236433, 0.26085, 0.370445, 0.349426, 0.366687, 0.486429, 0.418646, 0.384043, 0.278302, 0.380708, 0.384043, 0.339168, 0.308712, 0.308712, 0.30533, 0.268042, 0.173081, 0.185198, 0.18812, 0.206376, 0.222385, 0.216401, 0.196879, 0.18812, 0.191378, 0.209395, 0.173081, 0.209395, 0.21291, 0.288399, 0.222385, 0.179055, 0.257454, 0.264545, 0.21291], '')</t>
  </si>
  <si>
    <t>[79, 80, 81, 131, 138, 139, 141, 195, 282, 283, 367, 368, 370, 371, 372, 373, 384]</t>
  </si>
  <si>
    <t xml:space="preserve">F5RRZ8|F5RRZ8_9ENTR Aminobenzoyl-glutamate utilization protein B OS=Enterobacter hormaechei ATCC 49162 </t>
  </si>
  <si>
    <t>([0.142424, 0.092881, 0.142424, 0.185198, 0.216401, 0.137348, 0.185198, 0.216401, 0.144935, 0.173081, 0.209395, 0.17593, 0.139895, 0.127496, 0.132295, 0.142424, 0.109221, 0.196879, 0.268042, 0.328603, 0.342579, 0.374039, 0.447574, 0.324872, 0.349426, 0.380708, 0.374039, 0.284882, 0.278302, 0.349426, 0.370445, 0.352862, 0.352862, 0.352862, 0.332115, 0.288399, 0.291804, 0.390993, 0.346032, 0.374039, 0.335645, 0.21291, 0.216401, 0.147574, 0.243554, 0.216401, 0.216401, 0.284882, 0.359901, 0.36309, 0.31487, 0.321458, 0.332115, 0.384043, 0.31487, 0.247041, 0.247041, 0.321458, 0.203355, 0.229226, 0.200174, 0.203355, 0.288399, 0.318242, 0.339168, 0.257454, 0.229226, 0.139895, 0.10481, 0.10481, 0.122885, 0.106997, 0.094817, 0.076542, 0.055536, 0.085092, 0.132295, 0.096677, 0.096677, 0.17593, 0.18812, 0.167087, 0.167087, 0.109221, 0.073402, 0.109221, 0.139895, 0.173081, 0.239899, 0.291804, 0.295083, 0.301917, 0.401658, 0.356642, 0.398279, 0.480142, 0.509769, 0.51388, 0.5017, 0.509769, 0.494003, 0.490133, 0.436924, 0.356642, 0.447574, 0.483068, 0.447574, 0.450668, 0.328603, 0.308712, 0.339168, 0.30533, 0.21291, 0.18812, 0.161087, 0.15008, 0.147574, 0.094817, 0.058088, 0.116183, 0.125101, 0.127496, 0.120615, 0.182256, 0.25406, 0.25031, 0.25031, 0.216401, 0.25031, 0.25031, 0.185198, 0.182256, 0.134866, 0.21291, 0.239899, 0.324872, 0.352862, 0.356642, 0.436924, 0.517562, 0.486429, 0.468512, 0.472492, 0.366687, 0.328603, 0.271506, 0.281712, 0.298791, 0.359901, 0.271506, 0.271506, 0.380708, 0.394753, 0.418646, 0.398279, 0.366687, 0.311707, 0.222385, 0.232838, 0.164327, 0.173081, 0.206376, 0.229226, 0.194234, 0.191378, 0.200174, 0.257454, 0.209395, 0.109221, 0.118441, 0.129801, 0.216401, 0.209395, 0.129801, 0.155435, 0.155435, 0.118441, 0.147574, 0.17593, 0.147574, 0.15008, 0.147574, 0.066181, 0.056825, 0.069024, 0.079919, 0.079919, 0.067594, 0.090864, 0.137348, 0.106997, 0.161087, 0.161087, 0.182256, 0.268042, 0.216401, 0.203355, 0.288399, 0.271506, 0.271506, 0.216401, 0.30533, 0.264545, 0.301917, 0.308712, 0.229226, 0.264545, 0.298791, 0.335645, 0.324872, 0.36309, 0.408655, 0.291804, 0.216401, 0.196879, 0.21291, 0.295083, 0.219301, 0.144935, 0.167087, 0.191378, 0.239899, 0.229226, 0.203355, 0.271506, 0.173081, 0.222385, 0.18812, 0.191378, 0.194234, 0.203355, 0.196879, 0.18812, 0.209395, 0.288399, 0.308712, 0.298791, 0.232838, 0.25031, 0.346032, 0.291804, 0.308712, 0.30533, 0.324872, 0.328603, 0.243554, 0.247041, 0.200174, 0.200174, 0.196879, 0.161087, 0.182256, 0.200174, 0.164327, 0.21291, 0.222385, 0.170161, 0.170161, 0.239899, 0.219301, 0.129801, 0.132295, 0.125101, 0.092881, 0.090864, 0.129801, 0.127496, 0.17593, 0.26085, 0.339168, 0.311707, 0.31487, 0.243554, 0.18812, 0.232838, 0.281712, 0.278302, 0.311707, 0.236433, 0.247041, 0.257454, 0.349426, 0.278302, 0.288399, 0.370445, 0.318242, 0.25031, 0.335645, 0.36309, 0.268042, 0.196879, 0.25406, 0.295083, 0.332115, 0.374039, 0.291804, 0.291804, 0.257454, 0.219301, 0.247041, 0.147574, 0.209395, 0.182256, 0.203355, 0.200174, 0.206376, 0.15284, 0.216401, 0.219301, 0.25031, 0.275179, 0.26085, 0.232838, 0.239899, 0.26085, 0.275179, 0.356642, 0.30533, 0.236433, 0.239899, 0.278302, 0.387226, 0.30533, 0.332115, 0.380708, 0.377384, 0.295083, 0.390993, 0.422041, 0.4292, 0.41194, 0.394753, 0.497853, 0.505461, 0.483068, 0.380708, 0.356642, 0.366687, 0.311707, 0.380708, 0.377384, 0.380708, 0.359901, 0.440853, 0.461924, 0.509769, 0.505461, 0.59508, 0.553315, 0.41194, 0.374039, 0.359901, 0.436924, 0.433034, 0.42561, 0.447574, 0.538167, 0.461924, 0.374039, 0.398279, 0.436924, 0.486429, 0.422041, 0.394753, 0.4292, 0.318242, 0.275179, 0.200174, 0.209395, 0.247041, 0.356642, 0.324872, 0.25406, 0.229226, 0.225814, 0.216401, 0.203355, 0.209395, 0.225814, 0.301917, 0.370445, 0.298791, 0.278302, 0.247041, 0.268042, 0.206376, 0.324872, 0.291804, 0.342579, 0.346032, 0.25031, 0.15008, 0.200174, 0.301917, 0.239899, 0.147574, 0.15284, 0.109221, 0.102787, 0.144935, 0.170161, 0.106997, 0.15284, 0.158265, 0.161087, 0.173081, 0.139895, 0.083462, 0.10481, 0.127496, 0.120615, 0.18812, 0.288399, 0.288399, 0.179055, 0.232838, 0.339168, 0.328603, 0.390993, 0.36309, 0.284882, 0.185198, 0.229226, 0.225814, 0.219301, 0.247041, 0.206376, 0.281712, 0.311707, 0.339168, 0.30533, 0.225814, 0.232838, 0.161087, 0.109221, 0.173081, 0.206376, 0.179055, 0.194234, 0.129801, 0.100716, 0.15284, 0.21291, 0.15284, 0.15284, 0.173081, 0.243554, 0.170161, 0.185198, 0.216401, 0.21291, 0.158265, 0.229226, 0.247041, 0.31487, 0.422041, 0.318242, 0.278302, 0.209395, 0.229226, 0.216401, 0.318242, 0.324872, 0.328603, 0.359901, 0.359901, 0.370445, 0.349426, 0.384043, 0.288399, 0.281712, 0.257454, 0.324872, 0.298791, 0.247041, 0.222385, 0.15284, 0.247041, 0.25406, 0.384043, 0.291804], '')</t>
  </si>
  <si>
    <t>[96, 97, 98, 99, 139, 333, 345, 346, 347, 348, 356]</t>
  </si>
  <si>
    <t xml:space="preserve">F5RRZ9|F5RRZ9_9ENTR Efflux pump component MtrF OS=Enterobacter hormaechei ATCC 49162 </t>
  </si>
  <si>
    <t>([0.311707, 0.335645, 0.36309, 0.398279, 0.268042, 0.147574, 0.17593, 0.098513, 0.067594, 0.098513, 0.122885, 0.085092, 0.088832, 0.137348, 0.144935, 0.092881, 0.200174, 0.179055, 0.206376, 0.096677, 0.05306, 0.023087, 0.011342, 0.007315, 0.004921, 0.004921, 0.004921, 0.003864, 0.003821, 0.003607, 0.002727, 0.002117, 0.002581, 0.002688, 0.00231, 0.001623, 0.001499, 0.001374, 0.001159, 0.00052, 0.001155, 0.001211, 0.001675, 0.002035, 0.003014, 0.004247, 0.006245, 0.007877, 0.011342, 0.020522, 0.038858, 0.038042, 0.038042, 0.038042, 0.020522, 0.028107, 0.054297, 0.054297, 0.027463, 0.036378, 0.051831, 0.05306, 0.090864, 0.045352, 0.081712, 0.037156, 0.016528, 0.009015, 0.01204, 0.01204, 0.008723, 0.005992, 0.007422, 0.010672, 0.007422, 0.009977, 0.00962, 0.005734, 0.006988, 0.011342, 0.007555, 0.010372, 0.008002, 0.00558, 0.00558, 0.004775, 0.004835, 0.005799, 0.005799, 0.005318, 0.004431, 0.005734, 0.005932, 0.004976, 0.005223, 0.008525, 0.006482, 0.006482, 0.007177, 0.005992, 0.005992, 0.007259, 0.005223, 0.004976, 0.005503, 0.00777, 0.007315, 0.009015, 0.012491, 0.022306, 0.013821, 0.017138, 0.013613, 0.025316, 0.016528, 0.011342, 0.010672, 0.009294, 0.007495, 0.008002, 0.00777, 0.004577, 0.003671, 0.004414, 0.003478, 0.002976, 0.002881, 0.003512, 0.002761, 0.0028, 0.002761, 0.003804, 0.003405, 0.003431, 0.00243, 0.002688, 0.002276, 0.001855, 0.003079, 0.003997, 0.004483, 0.006245, 0.008895, 0.009401, 0.007555, 0.007877, 0.009096, 0.008002, 0.006078, 0.009015, 0.009294, 0.009401, 0.009977, 0.008804, 0.008804, 0.013821, 0.01227, 0.012727, 0.016528, 0.011342, 0.006795, 0.007031, 0.007031, 0.006142, 0.008624, 0.010372, 0.0198, 0.016528, 0.022306, 0.027463, 0.030003, 0.016021, 0.00962, 0.005992, 0.005992, 0.007031, 0.007315, 0.011518, 0.012727, 0.008525, 0.006795, 0.009977, 0.011903, 0.00777, 0.010509, 0.011106, 0.016826, 0.013613, 0.022667, 0.021816, 0.030611, 0.015078, 0.030611, 0.046336, 0.073402, 0.090864, 0.085092, 0.045352, 0.040537, 0.040537, 0.038858, 0.085092, 0.092881, 0.049374, 0.050641, 0.022306, 0.015694, 0.010926, 0.013437, 0.016257, 0.010221, 0.006619, 0.007177, 0.004899, 0.005734, 0.004577, 0.004161, 0.004135, 0.005249, 0.003821, 0.003555, 0.005011, 0.005086, 0.004899, 0.004736, 0.004736, 0.00777, 0.010509, 0.013265, 0.008723, 0.008804, 0.012491, 0.013613, 0.024826, 0.050641, 0.048328, 0.100716, 0.17593, 0.200174, 0.200174, 0.203355, 0.339168, 0.339168, 0.21291, 0.209395, 0.321458, 0.461924, 0.447574, 0.422041, 0.288399, 0.394753, 0.284882, 0.288399, 0.301917, 0.232838, 0.236433, 0.134866, 0.081712, 0.073402, 0.031287, 0.024393, 0.022306, 0.011106, 0.009096, 0.009977, 0.007495, 0.006533, 0.004431, 0.003727, 0.0028, 0.003276, 0.003555, 0.005223, 0.00543, 0.007031, 0.006194, 0.004577, 0.006421, 0.009015, 0.009977, 0.009977, 0.011903, 0.023087, 0.049374, 0.037156, 0.032017, 0.067594, 0.085092, 0.185198, 0.120615, 0.100716, 0.170161, 0.144935, 0.06312, 0.032677, 0.038858, 0.033407, 0.031287, 0.016257, 0.009187, 0.00543, 0.005086, 0.003461, 0.002606, 0.001872, 0.002482, 0.00246, 0.001906, 0.001318, 0.001202, 0.001271, 0.00155, 0.001572, 0.001572, 0.002349, 0.002155, 0.001936, 0.002761, 0.003997, 0.005623, 0.008409, 0.009096, 0.019109, 0.042364, 0.036378, 0.044297, 0.022306, 0.051831, 0.083462, 0.118441, 0.120615, 0.243554, 0.225814, 0.173081, 0.173081, 0.076542, 0.076542, 0.040537, 0.026892, 0.015078, 0.008156, 0.008624, 0.008409, 0.006482, 0.006795, 0.006142, 0.00543, 0.006619, 0.005086, 0.003014, 0.003727, 0.002581, 0.00243, 0.003053, 0.0028, 0.0028, 0.004388, 0.003963, 0.004388, 0.004483, 0.004483, 0.006795, 0.004431, 0.006533, 0.008156, 0.006619, 0.007422, 0.011669, 0.011903, 0.013016, 0.029376, 0.014315, 0.026338, 0.026892, 0.014586, 0.023963, 0.018106, 0.008895, 0.01078, 0.014586, 0.010372, 0.012727, 0.008075, 0.007877, 0.007315, 0.006795, 0.00543, 0.005318, 0.004161, 0.003821, 0.002761, 0.001808, 0.002327, 0.002327, 0.002327, 0.003014, 0.002366, 0.001778, 0.002014, 0.002623, 0.001743, 0.001748, 0.001748, 0.00283, 0.0028, 0.001748, 0.001374, 0.00225, 0.002555, 0.001906, 0.001967, 0.002555, 0.002662, 0.003177, 0.002014, 0.001906, 0.002155, 0.002194, 0.002014, 0.002512, 0.002662, 0.00292, 0.00292, 0.002138, 0.001967, 0.002194, 0.00292, 0.00407, 0.003727, 0.004483, 0.005223, 0.004388, 0.005799, 0.005623, 0.004775, 0.008276, 0.006194, 0.005683, 0.007031, 0.006988, 0.006039, 0.006194, 0.005799, 0.00515, 0.005799, 0.005683, 0.004736, 0.003924, 0.003864, 0.003963, 0.002688, 0.003671, 0.005799, 0.005799, 0.007177, 0.008723, 0.00543, 0.007315, 0.008002, 0.004899, 0.005318, 0.006988, 0.004513, 0.004835, 0.005378, 0.008525, 0.00558, 0.009865, 0.009728, 0.006078, 0.003757, 0.00389, 0.003864, 0.002623, 0.001572, 0.001288, 0.000833, 0.000983, 0.000567, 0.000318, 0.000477, 0.000468, 0.000253, 0.000253, 0.000249, 0.000447, 0.000206, 0.000451, 0.000202, 0.000386, 0.000816, 0.00146, 0.001572, 0.000983, 0.001533, 0.00243, 0.002396, 0.003431, 0.003512, 0.004247, 0.004775, 0.004689, 0.006421, 0.009096, 0.014586, 0.023087, 0.015694, 0.038858], '')</t>
  </si>
  <si>
    <t xml:space="preserve">F5RS01|F5RS01_9ENTR Fumarate and nitrate reduction regulatory protein OS=Enterobacter hormaechei ATCC 49162 </t>
  </si>
  <si>
    <t>([0.219301, 0.281712, 0.311707, 0.342579, 0.370445, 0.26085, 0.257454, 0.196879, 0.229226, 0.161087, 0.194234, 0.225814, 0.196879, 0.167087, 0.100716, 0.102787, 0.106997, 0.102787, 0.086953, 0.051831, 0.06312, 0.054297, 0.051831, 0.030611, 0.032017, 0.036378, 0.069024, 0.090864, 0.086953, 0.090864, 0.164327, 0.098513, 0.100716, 0.185198, 0.127496, 0.127496, 0.144935, 0.139895, 0.206376, 0.30533, 0.414856, 0.30533, 0.414856, 0.408655, 0.494003, 0.497853, 0.480142, 0.398279, 0.284882, 0.359901, 0.321458, 0.311707, 0.40511, 0.408655, 0.318242, 0.390993, 0.468512, 0.370445, 0.281712, 0.257454, 0.18812, 0.161087, 0.229226, 0.219301, 0.225814, 0.155435, 0.142424, 0.139895, 0.134866, 0.216401, 0.15008, 0.17593, 0.194234, 0.191378, 0.17593, 0.264545, 0.284882, 0.295083, 0.295083, 0.384043, 0.41194, 0.390993, 0.390993, 0.308712, 0.281712, 0.278302, 0.366687, 0.291804, 0.229226, 0.318242, 0.216401, 0.30533, 0.275179, 0.182256, 0.170161, 0.170161, 0.161087, 0.15008, 0.142424, 0.243554, 0.239899, 0.15008, 0.209395, 0.216401, 0.268042, 0.216401, 0.232838, 0.225814, 0.308712, 0.339168, 0.275179, 0.298791, 0.30533, 0.25031, 0.36309, 0.26085, 0.278302, 0.284882, 0.203355, 0.206376, 0.182256, 0.120615, 0.200174, 0.229226, 0.21291, 0.209395, 0.328603, 0.321458, 0.236433, 0.239899, 0.281712, 0.359901, 0.401658, 0.346032, 0.436924, 0.31487, 0.387226, 0.370445, 0.36309, 0.465241, 0.366687, 0.356642, 0.440853, 0.447574, 0.458154, 0.472492, 0.468512, 0.342579, 0.25031, 0.25031, 0.170161, 0.161087, 0.147574, 0.17593, 0.219301, 0.185198, 0.284882, 0.339168, 0.342579, 0.26085, 0.21291, 0.268042, 0.173081, 0.109221, 0.060549, 0.060549, 0.033407, 0.042364, 0.074921, 0.122885, 0.106997, 0.142424, 0.158265, 0.164327, 0.167087, 0.085092, 0.102787, 0.11371, 0.10481, 0.11371, 0.096677, 0.118441, 0.085092, 0.161087, 0.200174, 0.298791, 0.288399, 0.370445, 0.377384, 0.288399, 0.284882, 0.401658, 0.339168, 0.236433, 0.232838, 0.158265, 0.268042, 0.200174, 0.185198, 0.18812, 0.10481, 0.18812, 0.18812, 0.191378, 0.120615, 0.144935, 0.142424, 0.074921, 0.081712, 0.078022, 0.129801, 0.129801, 0.096677, 0.102787, 0.137348, 0.094817, 0.15008, 0.142424, 0.203355, 0.118441, 0.064632, 0.118441, 0.067594, 0.071867, 0.127496, 0.194234, 0.206376, 0.173081, 0.191378, 0.15284, 0.092881, 0.055536, 0.044297, 0.055536, 0.098513, 0.116183, 0.170161, 0.179055, 0.125101, 0.100716, 0.142424, 0.200174, 0.164327, 0.236433, 0.18812, 0.142424, 0.11371, 0.074921, 0.073402, 0.132295], '')</t>
  </si>
  <si>
    <t xml:space="preserve">F5RS02|F5RS02_9ENTR Universal stress protein E OS=Enterobacter hormaechei ATCC 49162 </t>
  </si>
  <si>
    <t>([0.021816, 0.040537, 0.079919, 0.125101, 0.170161, 0.216401, 0.264545, 0.301917, 0.356642, 0.342579, 0.275179, 0.328603, 0.359901, 0.332115, 0.356642, 0.25406, 0.155435, 0.200174, 0.298791, 0.370445, 0.308712, 0.401658, 0.390993, 0.36309, 0.25406, 0.243554, 0.203355, 0.10481, 0.058088, 0.056825, 0.038858, 0.036378, 0.038858, 0.019401, 0.023087, 0.019401, 0.036378, 0.048328, 0.049374, 0.047319, 0.026892, 0.027463, 0.027463, 0.031287, 0.034068, 0.069024, 0.069024, 0.085092, 0.137348, 0.170161, 0.147574, 0.236433, 0.335645, 0.257454, 0.281712, 0.281712, 0.394753, 0.377384, 0.433034, 0.398279, 0.288399, 0.288399, 0.374039, 0.390993, 0.377384, 0.335645, 0.321458, 0.225814, 0.137348, 0.100716, 0.142424, 0.122885, 0.118441, 0.078022, 0.137348, 0.137348, 0.147574, 0.083462, 0.083462, 0.054297, 0.042364, 0.043307, 0.078022, 0.085092, 0.076542, 0.085092, 0.050641, 0.056825, 0.086953, 0.090864, 0.086953, 0.085092, 0.109221, 0.071867, 0.073402, 0.051831, 0.090864, 0.085092, 0.144935, 0.155435, 0.142424, 0.129801, 0.142424, 0.137348, 0.100716, 0.085092, 0.071867, 0.144935, 0.132295, 0.164327, 0.243554, 0.247041, 0.25406, 0.236433, 0.236433, 0.21291, 0.142424, 0.144935, 0.164327, 0.170161, 0.170161, 0.155435, 0.229226, 0.229226, 0.155435, 0.18812, 0.209395, 0.15284, 0.167087, 0.118441, 0.127496, 0.086953, 0.081712, 0.058088, 0.038042, 0.058088, 0.109221, 0.203355, 0.222385, 0.120615, 0.134866, 0.134866, 0.222385, 0.225814, 0.308712, 0.370445, 0.308712, 0.243554, 0.284882, 0.194234, 0.271506, 0.167087, 0.203355, 0.301917, 0.356642, 0.440853, 0.458154, 0.349426, 0.342579, 0.328603, 0.4292, 0.31487, 0.311707, 0.328603, 0.321458, 0.239899, 0.196879, 0.257454, 0.342579, 0.377384, 0.349426, 0.346032, 0.342579, 0.342579, 0.356642, 0.349426, 0.264545, 0.264545, 0.36309, 0.366687, 0.374039, 0.30533, 0.398279, 0.298791, 0.21291, 0.219301, 0.278302, 0.25406, 0.288399, 0.196879, 0.196879, 0.318242, 0.216401, 0.318242, 0.25406, 0.21291, 0.129801, 0.200174, 0.122885, 0.142424, 0.15008, 0.071867, 0.118441, 0.134866, 0.203355, 0.206376, 0.134866, 0.167087, 0.268042, 0.21291, 0.196879, 0.185198, 0.161087, 0.25406, 0.239899, 0.25406, 0.203355, 0.268042, 0.216401, 0.291804, 0.236433, 0.15008, 0.243554, 0.236433, 0.200174, 0.120615, 0.170161, 0.167087, 0.173081, 0.17593, 0.209395, 0.264545, 0.278302, 0.281712, 0.209395, 0.229226, 0.301917, 0.380708, 0.324872, 0.390993, 0.422041, 0.468512, 0.483068, 0.394753, 0.422041, 0.447574, 0.468512, 0.440853, 0.562014, 0.545602, 0.436924, 0.433034, 0.444081, 0.436924, 0.342579, 0.342579, 0.257454, 0.185198, 0.185198, 0.271506, 0.155435, 0.137348, 0.120615, 0.17593, 0.264545, 0.147574, 0.137348, 0.182256, 0.182256, 0.092881, 0.05306, 0.088832, 0.090864, 0.111485, 0.092881, 0.173081, 0.243554, 0.243554, 0.232838, 0.25031, 0.247041, 0.25031, 0.247041, 0.191378, 0.200174, 0.132295, 0.139895, 0.094817, 0.064632, 0.071867, 0.158265, 0.25031, 0.257454, 0.167087, 0.170161, 0.200174, 0.21291, 0.144935, 0.222385, 0.232838, 0.229226, 0.239899, 0.349426, 0.374039, 0.454136, 0.450668, 0.525368, 0.622677, 0.716283, 0.834292, 0.849326, 0.798249, 0.767246, 0.741537, 0.885302, 0.874069], '')</t>
  </si>
  <si>
    <t>[248, 249, 306, 307, 308, 309, 310, 311, 312, 313, 314, 315]</t>
  </si>
  <si>
    <t xml:space="preserve">F5RS03|F5RS03_9ENTR Mechanosensitive ion channel family protein OS=Enterobacter hormaechei ATCC 49162 </t>
  </si>
  <si>
    <t>([0.00316, 0.002327, 0.002366, 0.00243, 0.003341, 0.004736, 0.005799, 0.004135, 0.003366, 0.002761, 0.003478, 0.003212, 0.002761, 0.004483, 0.004835, 0.003821, 0.002435, 0.003014, 0.003109, 0.003109, 0.00316, 0.00231, 0.002276, 0.001786, 0.00155, 0.001, 0.000906, 0.000936, 0.001142, 0.001172, 0.001533, 0.000859, 0.000893, 0.001103, 0.001069, 0.001499, 0.001374, 0.002349, 0.003177, 0.002117, 0.003079, 0.004388, 0.005734, 0.008156, 0.015694, 0.031287, 0.0704, 0.073402, 0.073402, 0.100716, 0.18812, 0.102787, 0.120615, 0.098513, 0.102787, 0.102787, 0.067594, 0.067594, 0.0704, 0.067594, 0.15008, 0.142424, 0.139895, 0.054297, 0.028107, 0.012727, 0.007031, 0.005223, 0.003821, 0.003405, 0.00283, 0.001967, 0.001967, 0.0028, 0.0028, 0.002727, 0.001675, 0.001533, 0.002366, 0.001481, 0.001623, 0.001602, 0.001602, 0.001061, 0.001061, 0.001597, 0.002435, 0.00283, 0.003671, 0.004611, 0.004577, 0.004646, 0.004358, 0.004646, 0.003701, 0.003461, 0.003014, 0.003276, 0.004358, 0.003276, 0.00407, 0.002581, 0.001748, 0.001499, 0.002336, 0.003701, 0.003701, 0.002705, 0.002727, 0.002727, 0.002057, 0.001597, 0.002366, 0.003607, 0.003924, 0.004358, 0.004689, 0.004689, 0.007555, 0.007422, 0.009977, 0.011669, 0.022306, 0.048328, 0.088832, 0.048328, 0.049374, 0.024393, 0.025316, 0.022667, 0.024393, 0.047319, 0.050641, 0.024826, 0.014075, 0.023534, 0.025316, 0.026338, 0.020876, 0.010221, 0.010131, 0.007645, 0.006619, 0.004736, 0.003341, 0.002976, 0.002688, 0.001808, 0.002349, 0.003212, 0.003864, 0.003804, 0.00292, 0.004247, 0.004161, 0.005932, 0.00515, 0.004208, 0.004513, 0.005086, 0.007031, 0.005011, 0.006533, 0.005872, 0.008276, 0.012727, 0.008276, 0.01078, 0.01078, 0.010926, 0.007091, 0.007177, 0.005623, 0.007495, 0.007315, 0.007555, 0.005318, 0.005992, 0.009015, 0.009096, 0.006894, 0.006245, 0.009015, 0.006374, 0.008409, 0.005992, 0.005992, 0.005734, 0.006619, 0.009728, 0.013613, 0.01227, 0.016528, 0.014783, 0.014315, 0.014315, 0.013437, 0.015344, 0.01078, 0.006701, 0.009294, 0.017138, 0.013821, 0.011669, 0.020165, 0.021816, 0.025316, 0.028695, 0.066181, 0.032017, 0.031287, 0.014783, 0.030611, 0.028107, 0.059222, 0.060549, 0.030003, 0.067594, 0.109221, 0.094817, 0.185198, 0.170161, 0.182256, 0.264545, 0.200174, 0.132295, 0.090864, 0.142424, 0.137348, 0.109221, 0.111485, 0.06184, 0.060549, 0.06312, 0.06312, 0.06312, 0.032017, 0.06312, 0.067594, 0.036378, 0.069024, 0.071867, 0.055536, 0.051831, 0.051831, 0.100716, 0.161087, 0.132295, 0.086953, 0.038858, 0.051831, 0.047319, 0.088832, 0.10481, 0.081712, 0.078022, 0.079919, 0.15008, 0.122885, 0.139895, 0.232838, 0.232838, 0.147574, 0.185198, 0.179055, 0.116183, 0.11371, 0.125101, 0.170161, 0.173081, 0.278302, 0.278302, 0.30533, 0.219301, 0.298791, 0.342579, 0.275179, 0.264545, 0.275179, 0.31487, 0.275179, 0.164327, 0.17593, 0.264545, 0.232838, 0.239899, 0.209395, 0.137348, 0.125101, 0.083462, 0.134866, 0.137348, 0.139895, 0.216401, 0.219301, 0.219301, 0.120615, 0.191378, 0.134866, 0.081712, 0.083462, 0.049374, 0.064632, 0.066181, 0.069024, 0.0704, 0.071867, 0.079919, 0.144935, 0.142424, 0.161087, 0.127496, 0.134866, 0.076542, 0.079919, 0.139895, 0.147574, 0.164327, 0.164327, 0.147574, 0.206376, 0.129801, 0.129801, 0.196879, 0.185198, 0.116183, 0.144935, 0.144935, 0.232838, 0.236433, 0.155435, 0.229226, 0.182256, 0.15284, 0.155435, 0.179055, 0.170161, 0.129801, 0.144935, 0.081712, 0.142424, 0.122885, 0.222385, 0.209395, 0.167087, 0.179055, 0.232838, 0.229226, 0.229226, 0.239899, 0.196879, 0.284882, 0.26085, 0.356642, 0.377384, 0.380708, 0.346032, 0.36309, 0.374039, 0.454136, 0.534167, 0.509769, 0.534167, 0.468512, 0.59917, 0.653063, 0.608892, 0.657645, 0.613573, 0.562014], '')</t>
  </si>
  <si>
    <t>[360, 361, 362, 364, 365, 366, 367, 368, 369]</t>
  </si>
  <si>
    <t xml:space="preserve">F5RS06|F5RS06_9ENTR Uncharacterized protein OS=Enterobacter hormaechei ATCC 49162 </t>
  </si>
  <si>
    <t>([0.007091, 0.008075, 0.010672, 0.007031, 0.005992, 0.007645, 0.01078, 0.015344, 0.020522, 0.028107, 0.0198, 0.024826, 0.019401, 0.037156, 0.038042, 0.038042, 0.036378, 0.078022, 0.078022, 0.11371, 0.120615, 0.196879, 0.147574, 0.074921, 0.076542, 0.142424, 0.144935, 0.125101, 0.073402, 0.0704, 0.073402, 0.129801, 0.085092, 0.064632, 0.028107, 0.05306, 0.043307, 0.058088, 0.047319, 0.032017, 0.0198, 0.013821, 0.010221, 0.014075, 0.028107, 0.078022], '')</t>
  </si>
  <si>
    <t xml:space="preserve">F5RS07|F5RS07_9ENTR Protein YdgH OS=Enterobacter hormaechei ATCC 49162 </t>
  </si>
  <si>
    <t>([0.196879, 0.132295, 0.092881, 0.122885, 0.125101, 0.158265, 0.158265, 0.120615, 0.144935, 0.144935, 0.182256, 0.185198, 0.164327, 0.229226, 0.25031, 0.170161, 0.170161, 0.271506, 0.36309, 0.40511, 0.374039, 0.374039, 0.418646, 0.414856, 0.41194, 0.480142, 0.377384, 0.422041, 0.521092, 0.525368, 0.490133, 0.390993, 0.359901, 0.387226, 0.390993, 0.291804, 0.380708, 0.377384, 0.26085, 0.236433, 0.243554, 0.243554, 0.21291, 0.209395, 0.25031, 0.225814, 0.191378, 0.281712, 0.232838, 0.18812, 0.200174, 0.25406, 0.349426, 0.408655, 0.380708, 0.346032, 0.422041, 0.311707, 0.236433, 0.26085, 0.200174, 0.200174, 0.236433, 0.298791, 0.342579, 0.380708, 0.408655, 0.42561, 0.4292, 0.458154, 0.505461, 0.497853, 0.509769, 0.42561, 0.433034, 0.380708, 0.380708, 0.30533, 0.321458, 0.398279, 0.476583, 0.56648, 0.51388, 0.545602, 0.541878, 0.490133, 0.497853, 0.521092, 0.517562, 0.51388, 0.534167, 0.525368, 0.450668, 0.359901, 0.440853, 0.436924, 0.436924, 0.40511, 0.5017, 0.505461, 0.549308, 0.525368, 0.525368, 0.575842, 0.5017, 0.444081, 0.483068, 0.394753, 0.394753, 0.418646, 0.346032, 0.349426, 0.346032, 0.346032, 0.433034, 0.356642, 0.370445, 0.450668, 0.418646, 0.324872, 0.40511, 0.370445, 0.384043, 0.401658, 0.40511, 0.374039, 0.447574, 0.450668, 0.497853, 0.40511, 0.374039, 0.444081, 0.401658, 0.370445, 0.436924, 0.447574, 0.505461, 0.494003, 0.468512, 0.490133, 0.549308, 0.447574, 0.377384, 0.298791, 0.209395, 0.200174, 0.271506, 0.200174, 0.200174, 0.203355, 0.288399, 0.295083, 0.298791, 0.324872, 0.366687, 0.370445, 0.356642, 0.291804, 0.295083, 0.295083, 0.281712, 0.236433, 0.25031, 0.31487, 0.394753, 0.465241, 0.433034, 0.414856, 0.468512, 0.458154, 0.422041, 0.346032, 0.349426, 0.349426, 0.380708, 0.380708, 0.342579, 0.268042, 0.374039, 0.342579, 0.380708, 0.468512, 0.562014, 0.622677, 0.626927, 0.622677, 0.56648, 0.56648, 0.490133, 0.472492, 0.461924, 0.525368, 0.59508, 0.604312, 0.618285, 0.541878, 0.517562, 0.541878, 0.557691, 0.538167, 0.486429, 0.505461, 0.505461, 0.4292, 0.4292, 0.433034, 0.422041, 0.422041, 0.422041, 0.529623, 0.562014, 0.534167, 0.549308, 0.483068, 0.468512, 0.461924, 0.401658, 0.31487, 0.335645, 0.394753, 0.390993, 0.465241, 0.433034, 0.4292, 0.490133, 0.517562, 0.525368, 0.436924, 0.468512, 0.436924, 0.40511, 0.335645, 0.394753, 0.390993, 0.447574, 0.450668, 0.440853, 0.454136, 0.570702, 0.570702, 0.483068, 0.486429, 0.483068, 0.450668, 0.458154, 0.436924, 0.41194, 0.414856, 0.465241, 0.408655, 0.5017, 0.408655, 0.494003, 0.461924, 0.377384, 0.377384, 0.284882, 0.288399, 0.36309, 0.36309, 0.268042, 0.339168, 0.339168, 0.31487, 0.342579, 0.352862, 0.308712, 0.332115, 0.243554, 0.288399, 0.288399, 0.232838, 0.311707, 0.308712, 0.284882, 0.328603, 0.324872, 0.41194, 0.408655, 0.384043, 0.36309, 0.36309, 0.284882, 0.288399, 0.247041, 0.247041, 0.239899, 0.321458, 0.239899, 0.328603, 0.332115, 0.394753, 0.418646, 0.440853, 0.447574, 0.401658, 0.4292, 0.36309, 0.366687, 0.339168, 0.374039, 0.311707, 0.311707, 0.387226, 0.352862, 0.408655, 0.387226, 0.356642, 0.318242, 0.401658, 0.359901, 0.30533, 0.25406, 0.21291], '')</t>
  </si>
  <si>
    <t>[28, 29, 70, 72, 81, 82, 83, 84, 87, 88, 89, 90, 91, 98, 99, 100, 101, 102, 103, 104, 136, 140, 182, 183, 184, 185, 186, 187, 191, 192, 193, 194, 195, 196, 197, 198, 199, 201, 202, 209, 210, 211, 212, 225, 226, 238, 239, 250]</t>
  </si>
  <si>
    <t xml:space="preserve">F5RS08|F5RS08_9ENTR APC family lysine transporter OS=Enterobacter hormaechei ATCC 49162 </t>
  </si>
  <si>
    <t>([0.023087, 0.020522, 0.01078, 0.008624, 0.006374, 0.007645, 0.009294, 0.008804, 0.006894, 0.008276, 0.008276, 0.010131, 0.006795, 0.004431, 0.004388, 0.004414, 0.004899, 0.007259, 0.00777, 0.007495, 0.009728, 0.008002, 0.007091, 0.009096, 0.012727, 0.028695, 0.023087, 0.018415, 0.014075, 0.014075, 0.008723, 0.010221, 0.007177, 0.00962, 0.010221, 0.010926, 0.019401, 0.010509, 0.010131, 0.006482, 0.005503, 0.004431, 0.003671, 0.004135, 0.00316, 0.002727, 0.002117, 0.001649, 0.001335, 0.001335, 0.001967, 0.00283, 0.001967, 0.002705, 0.003079, 0.004513, 0.003177, 0.003341, 0.004247, 0.004247, 0.004208, 0.003821, 0.00558, 0.00543, 0.005378, 0.008409, 0.010926, 0.014315, 0.01227, 0.022306, 0.054297, 0.023534, 0.01204, 0.023087, 0.010672, 0.007555, 0.007031, 0.008895, 0.005992, 0.005992, 0.004208, 0.004414, 0.004736, 0.003821, 0.004689, 0.004208, 0.002881, 0.002327, 0.00243, 0.0028, 0.002761, 0.001722, 0.001722, 0.002014, 0.001335, 0.001597, 0.001249, 0.001249, 0.001249, 0.001172, 0.001155, 0.00103, 0.000854, 0.001417, 0.001778, 0.002276, 0.003276, 0.005011, 0.00407, 0.003864, 0.003555, 0.002349, 0.003366, 0.004899, 0.006421, 0.010221, 0.016826, 0.021381, 0.023087, 0.028695, 0.028695, 0.018106, 0.043307, 0.083462, 0.074921, 0.038042, 0.017447, 0.008804, 0.005799, 0.005799, 0.004431, 0.006245, 0.007177, 0.005011, 0.003431, 0.002396, 0.002276, 0.002155, 0.00225, 0.002211, 0.002349, 0.00292, 0.003341, 0.003276, 0.002512, 0.002688, 0.002482, 0.002688, 0.003431, 0.004736, 0.004775, 0.00558, 0.005683, 0.005378, 0.005932, 0.009865, 0.009977, 0.010131, 0.006795, 0.005932, 0.004483, 0.003405, 0.002705, 0.002727, 0.001748, 0.001855, 0.001541, 0.001417, 0.001872, 0.00152, 0.00152, 0.001675, 0.001232, 0.001271, 0.001271, 0.001722, 0.000906, 0.001417, 0.001417, 0.001374, 0.001855, 0.001687, 0.002327, 0.00246, 0.00316, 0.003607, 0.003727, 0.004513, 0.007091, 0.00543, 0.007877, 0.008002, 0.011669, 0.018106, 0.009865, 0.00962, 0.00962, 0.010926, 0.00777, 0.005932, 0.005734, 0.004513, 0.006421, 0.004921, 0.007031, 0.006374, 0.007259, 0.007645, 0.005503, 0.004208, 0.005378, 0.004646, 0.004483, 0.003804, 0.004513, 0.006619, 0.010372, 0.009977, 0.018415, 0.019401, 0.032677, 0.081712, 0.132295, 0.142424, 0.122885, 0.054297, 0.040537, 0.031287, 0.026892, 0.036378, 0.048328, 0.024826, 0.032677, 0.0198, 0.013613, 0.008804, 0.005932, 0.004483, 0.004611, 0.003276, 0.003053, 0.003014, 0.002138, 0.00243, 0.001709, 0.001906, 0.00243, 0.002705, 0.003864, 0.005734, 0.004646, 0.004646, 0.006894, 0.005872, 0.007555, 0.012491, 0.026338, 0.050641, 0.060549, 0.042364, 0.085092, 0.085092, 0.06184, 0.071867, 0.074921, 0.088832, 0.076542, 0.098513, 0.116183, 0.049374, 0.042364, 0.094817, 0.073402, 0.030611, 0.021381, 0.017138, 0.012727, 0.01078, 0.007495, 0.006245, 0.005623, 0.00558, 0.006078, 0.005932, 0.007555, 0.006533, 0.00558, 0.005623, 0.005623, 0.003757, 0.005318, 0.003757, 0.003053, 0.003366, 0.00407, 0.006194, 0.00543, 0.006701, 0.004513, 0.004513, 0.00558, 0.006194, 0.006482, 0.008525, 0.010926, 0.009294, 0.006701, 0.010926, 0.019109, 0.011342, 0.009977, 0.008156, 0.013613, 0.019401, 0.027463, 0.038042, 0.036378, 0.060549, 0.036378, 0.102787, 0.179055, 0.17593, 0.21291, 0.116183, 0.056825, 0.026892, 0.038858, 0.10481, 0.040537, 0.038042, 0.044297, 0.111485, 0.088832, 0.055536, 0.026338, 0.015694, 0.009401, 0.006039, 0.004358, 0.003671, 0.003512, 0.003512, 0.003963, 0.004247, 0.004135, 0.006078, 0.009015, 0.006142, 0.004315, 0.006374, 0.004431, 0.004921, 0.004775, 0.006567, 0.006701, 0.006482, 0.005992, 0.006421, 0.010509, 0.010372, 0.009187, 0.006142, 0.004775, 0.004775, 0.003997, 0.003963, 0.002705, 0.001808, 0.002623, 0.002512, 0.002138, 0.003177, 0.003671, 0.003963, 0.003246, 0.003821, 0.003821, 0.004611, 0.004577, 0.004208, 0.004646, 0.007031, 0.008723, 0.009015, 0.006078, 0.004899, 0.006988, 0.007031, 0.006795, 0.004835, 0.005086, 0.004161, 0.003555, 0.003461, 0.003177, 0.003924, 0.003341, 0.004577, 0.003821, 0.00359, 0.002606, 0.003405, 0.002606, 0.002396, 0.002194, 0.002211, 0.002705, 0.003014, 0.00407, 0.004161, 0.004161, 0.004431, 0.004208, 0.003366, 0.002396, 0.002078, 0.001872, 0.002396, 0.002503, 0.003405, 0.004646, 0.004513, 0.004736, 0.006421, 0.007091, 0.006894, 0.010509, 0.013437, 0.011903, 0.013821, 0.016826, 0.023087, 0.019109, 0.020165, 0.041405, 0.041405, 0.027463, 0.014315, 0.00962, 0.00777, 0.006795, 0.00515, 0.008156, 0.006533, 0.006482, 0.005011, 0.005799, 0.003997, 0.003246, 0.00316, 0.002336, 0.002366, 0.002211, 0.002555, 0.003341, 0.002555, 0.003212, 0.003963, 0.00515, 0.006078], '')</t>
  </si>
  <si>
    <t xml:space="preserve">F5RS09|F5RS09_9ENTR Short chain dehydrogenase/reductase family oxidoreductase OS=Enterobacter hormaechei ATCC 49162 </t>
  </si>
  <si>
    <t>([0.346032, 0.390993, 0.418646, 0.394753, 0.414856, 0.447574, 0.476583, 0.380708, 0.398279, 0.324872, 0.31487, 0.264545, 0.232838, 0.229226, 0.232838, 0.127496, 0.0704, 0.073402, 0.034884, 0.06312, 0.109221, 0.203355, 0.144935, 0.086953, 0.069024, 0.0704, 0.034884, 0.034884, 0.066181, 0.074921, 0.0704, 0.100716, 0.161087, 0.116183, 0.125101, 0.118441, 0.134866, 0.209395, 0.209395, 0.268042, 0.257454, 0.219301, 0.134866, 0.122885, 0.120615, 0.185198, 0.155435, 0.257454, 0.147574, 0.142424, 0.132295, 0.222385, 0.209395, 0.209395, 0.216401, 0.127496, 0.109221, 0.094817, 0.074921, 0.071867, 0.088832, 0.059222, 0.073402, 0.111485, 0.17593, 0.271506, 0.264545, 0.295083, 0.200174, 0.321458, 0.291804, 0.219301, 0.137348, 0.127496, 0.139895, 0.185198, 0.268042, 0.30533, 0.311707, 0.257454, 0.281712, 0.295083, 0.36309, 0.328603, 0.324872, 0.328603, 0.324872, 0.229226, 0.229226, 0.335645, 0.335645, 0.281712, 0.31487, 0.328603, 0.278302, 0.219301, 0.271506, 0.182256, 0.182256, 0.216401, 0.31487, 0.25406, 0.264545, 0.173081, 0.132295, 0.079919, 0.083462, 0.086953, 0.120615, 0.0704, 0.069024, 0.0704, 0.0704, 0.049374, 0.083462, 0.10481, 0.137348, 0.122885, 0.203355, 0.167087, 0.196879, 0.182256, 0.219301, 0.118441, 0.122885, 0.194234, 0.170161, 0.164327, 0.164327, 0.120615, 0.137348, 0.085092, 0.092881, 0.15284, 0.225814, 0.219301, 0.232838, 0.225814, 0.236433, 0.15008, 0.15008, 0.106997, 0.090864, 0.0704, 0.120615, 0.191378, 0.158265, 0.229226, 0.15008, 0.15008, 0.247041, 0.268042, 0.335645, 0.318242, 0.31487, 0.206376, 0.179055, 0.17593, 0.17593, 0.111485, 0.15284, 0.206376, 0.318242, 0.288399, 0.318242, 0.257454, 0.271506, 0.271506, 0.209395, 0.26085, 0.281712, 0.236433, 0.236433, 0.15284, 0.094817, 0.047319, 0.102787, 0.137348, 0.132295, 0.139895, 0.216401, 0.216401, 0.203355, 0.11371, 0.164327, 0.17593, 0.25406, 0.206376, 0.158265, 0.257454, 0.291804, 0.26085, 0.206376, 0.203355, 0.291804, 0.278302, 0.356642, 0.374039, 0.349426, 0.374039, 0.36309, 0.374039, 0.342579, 0.229226, 0.332115, 0.247041, 0.15008, 0.144935, 0.106997, 0.109221, 0.060549, 0.06184, 0.06184, 0.0704, 0.054297, 0.035586, 0.067594, 0.079919, 0.067594, 0.071867, 0.031287, 0.025316, 0.015694, 0.023534, 0.040537, 0.038042, 0.066181, 0.134866, 0.078022, 0.137348, 0.182256, 0.236433, 0.203355, 0.17593, 0.222385, 0.311707, 0.377384, 0.339168, 0.31487, 0.268042], '')</t>
  </si>
  <si>
    <t xml:space="preserve">F5RS10|F5RS10_9ENTR Membrane protein GlpM OS=Enterobacter hormaechei ATCC 49162 </t>
  </si>
  <si>
    <t>([0.002035, 0.001383, 0.001211, 0.001048, 0.000747, 0.000532, 0.000399, 0.000661, 0.000575, 0.000451, 0.000507, 0.000799, 0.000854, 0.001434, 0.002155, 0.002155, 0.001344, 0.001, 0.001, 0.001623, 0.00103, 0.000743, 0.001391, 0.001249, 0.000923, 0.001675, 0.002662, 0.002482, 0.002117, 0.001808, 0.001855, 0.001855, 0.001709, 0.00103, 0.000532, 0.000301, 0.000464, 0.000842, 0.001541, 0.001855, 0.001855, 0.001808, 0.00316, 0.002435, 0.002435, 0.003924, 0.00316, 0.00316, 0.003405, 0.002976, 0.002688, 0.003997, 0.003804, 0.002727, 0.003997, 0.003997, 0.003607, 0.004577, 0.003212, 0.001722, 0.001103, 0.00061, 0.000614, 0.000275, 0.000339, 0.000348, 0.000189, 0.000137, 4.7e-05, 0.00012, 0.000185, 0.000185, 9e-05, 0.000142, 0.000137, 0.000146, 0.000146, 0.000236, 9.4e-05, 0.000198, 0.000447, 0.000661, 0.00076, 0.000893, 0.001211, 0.000721, 0.000958, 0.000893, 0.001434, 0.002057, 0.001318, 0.000876, 0.000958, 0.000983, 0.000468, 0.000421, 0.000198, 0.000391, 0.000485, 0.000614, 0.00055, 0.000365, 0.000301, 0.000313, 0.000335, 0.000292, 0.000386, 0.000305, 0.000451, 0.000232, 0.000146], '')</t>
  </si>
  <si>
    <t xml:space="preserve">F5RS11|F5RS11_9ENTR Transcriptional regulatory protein RstA OS=Enterobacter hormaechei ATCC 49162 </t>
  </si>
  <si>
    <t>([0.109221, 0.078022, 0.071867, 0.109221, 0.132295, 0.083462, 0.069024, 0.047319, 0.03976, 0.059222, 0.079919, 0.11371, 0.206376, 0.288399, 0.21291, 0.271506, 0.398279, 0.321458, 0.216401, 0.179055, 0.164327, 0.106997, 0.094817, 0.122885, 0.11371, 0.118441, 0.194234, 0.21291, 0.31487, 0.31487, 0.232838, 0.167087, 0.164327, 0.164327, 0.144935, 0.200174, 0.21291, 0.196879, 0.25031, 0.359901, 0.398279, 0.36309, 0.387226, 0.483068, 0.480142, 0.5017, 0.521092, 0.545602, 0.613573, 0.494003, 0.497853, 0.483068, 0.465241, 0.461924, 0.332115, 0.301917, 0.222385, 0.243554, 0.247041, 0.275179, 0.271506, 0.26085, 0.284882, 0.356642, 0.268042, 0.209395, 0.191378, 0.18812, 0.102787, 0.094817, 0.125101, 0.167087, 0.137348, 0.21291, 0.203355, 0.328603, 0.271506, 0.288399, 0.179055, 0.116183, 0.120615, 0.116183, 0.069024, 0.094817, 0.090864, 0.15008, 0.170161, 0.182256, 0.173081, 0.161087, 0.106997, 0.127496, 0.079919, 0.167087, 0.127496, 0.129801, 0.090864, 0.164327, 0.229226, 0.222385, 0.21291, 0.137348, 0.134866, 0.209395, 0.209395, 0.243554, 0.268042, 0.281712, 0.203355, 0.137348, 0.147574, 0.194234, 0.18812, 0.18812, 0.170161, 0.134866, 0.137348, 0.100716, 0.090864, 0.094817, 0.15284, 0.209395, 0.291804, 0.264545, 0.264545, 0.25406, 0.236433, 0.17593, 0.236433, 0.236433, 0.352862, 0.433034, 0.380708, 0.387226, 0.51388, 0.517562, 0.626927, 0.58069, 0.642678, 0.648219, 0.480142, 0.483068, 0.521092, 0.433034, 0.461924, 0.352862, 0.36309, 0.380708, 0.342579, 0.321458, 0.384043, 0.36309, 0.298791, 0.342579, 0.25406, 0.216401, 0.216401, 0.229226, 0.182256, 0.139895, 0.120615, 0.144935, 0.142424, 0.142424, 0.18812, 0.191378, 0.17593, 0.17593, 0.092881, 0.083462, 0.036378, 0.041405, 0.022306, 0.026892, 0.035586, 0.06184, 0.050641, 0.050641, 0.051831, 0.047319, 0.066181, 0.083462, 0.134866, 0.139895, 0.118441, 0.086953, 0.049374, 0.102787, 0.109221, 0.109221, 0.167087, 0.278302, 0.200174, 0.284882, 0.219301, 0.219301, 0.216401, 0.209395, 0.216401, 0.203355, 0.295083, 0.268042, 0.268042, 0.203355, 0.173081, 0.125101, 0.18812, 0.268042, 0.182256, 0.170161, 0.25031, 0.25406, 0.17593, 0.161087, 0.167087, 0.25406, 0.219301, 0.222385, 0.275179, 0.301917, 0.209395, 0.209395, 0.18812, 0.182256, 0.247041, 0.209395, 0.30533, 0.318242, 0.318242, 0.40511, 0.311707, 0.229226, 0.129801, 0.170161, 0.281712, 0.275179, 0.243554, 0.161087, 0.170161, 0.161087, 0.11371, 0.161087, 0.137348, 0.196879, 0.167087, 0.129801, 0.170161, 0.134866, 0.085092, 0.055536], '')</t>
  </si>
  <si>
    <t>[45, 46, 47, 48, 134, 135, 136, 137, 138, 139, 142]</t>
  </si>
  <si>
    <t xml:space="preserve">F5RS12|F5RS12_9ENTR Enhancing lycopene biosynthesis protein 1 OS=Enterobacter hormaechei ATCC 49162 </t>
  </si>
  <si>
    <t>([0.004611, 0.007031, 0.009483, 0.012727, 0.009294, 0.00962, 0.009294, 0.011342, 0.008723, 0.01078, 0.009865, 0.009015, 0.013613, 0.012727, 0.014783, 0.015078, 0.015078, 0.017138, 0.016826, 0.031287, 0.064632, 0.033407, 0.0198, 0.011903, 0.011903, 0.019109, 0.014783, 0.012491, 0.012727, 0.013821, 0.013613, 0.010926, 0.011106, 0.011518, 0.008276, 0.007877, 0.008002, 0.00777, 0.00558, 0.005683, 0.00543, 0.005734, 0.006194, 0.005734, 0.005872, 0.004483, 0.004775, 0.006194, 0.008723, 0.009015, 0.009096, 0.006567, 0.010372, 0.016528, 0.016528, 0.029376, 0.049374, 0.056825, 0.054297, 0.056825, 0.054297, 0.054297, 0.033407, 0.024826, 0.045352, 0.090864, 0.092881, 0.079919, 0.046336, 0.023963, 0.024393, 0.024393, 0.042364, 0.042364, 0.022667, 0.023963, 0.024393, 0.019109, 0.016826, 0.017447, 0.027463, 0.028695, 0.017797, 0.025316, 0.056825, 0.056825, 0.035586, 0.050641, 0.028107, 0.056825, 0.056825, 0.056825, 0.102787, 0.111485, 0.106997, 0.191378, 0.194234, 0.191378, 0.161087, 0.15284, 0.257454, 0.173081, 0.132295, 0.15284, 0.147574, 0.078022, 0.083462, 0.088832, 0.116183, 0.191378, 0.096677, 0.179055, 0.164327, 0.155435, 0.076542, 0.058088, 0.054297, 0.054297, 0.054297, 0.054297, 0.06184, 0.038858, 0.069024, 0.088832, 0.137348, 0.142424, 0.225814, 0.219301, 0.25031, 0.222385, 0.200174, 0.295083, 0.25031, 0.232838, 0.21291, 0.342579, 0.377384, 0.342579, 0.288399], '')</t>
  </si>
  <si>
    <t xml:space="preserve">F5RS13|F5RS13_9ENTR CspA family transcriptional regulator OS=Enterobacter hormaechei ATCC 49162 </t>
  </si>
  <si>
    <t>([0.022306, 0.013821, 0.019401, 0.032677, 0.049374, 0.064632, 0.083462, 0.044297, 0.058088, 0.033407, 0.025316, 0.030611, 0.038858, 0.025316, 0.028107, 0.047319, 0.078022, 0.074921, 0.132295, 0.132295, 0.0704, 0.073402, 0.129801, 0.067594, 0.059222, 0.045352, 0.026892, 0.028695, 0.06184, 0.067594, 0.142424, 0.120615, 0.120615, 0.100716, 0.092881, 0.043307, 0.047319, 0.049374, 0.055536, 0.049374, 0.048328, 0.106997, 0.079919, 0.047319, 0.059222, 0.03976, 0.046336, 0.081712, 0.079919, 0.078022, 0.0704, 0.079919, 0.129801, 0.111485, 0.090864, 0.155435, 0.194234, 0.182256, 0.11371, 0.073402, 0.081712, 0.120615, 0.090864, 0.155435, 0.209395, 0.281712, 0.342579, 0.328603, 0.301917, 0.257454, 0.229226, 0.191378], '')</t>
  </si>
  <si>
    <t xml:space="preserve">F5RS14|F5RS14_9ENTR Uncharacterized protein OS=Enterobacter hormaechei ATCC 49162 </t>
  </si>
  <si>
    <t>([0.020522, 0.046336, 0.066181, 0.088832, 0.064632, 0.042364, 0.029376, 0.024826, 0.019109, 0.024393, 0.031287, 0.023087, 0.024393, 0.024826, 0.024393, 0.043307, 0.069024, 0.132295, 0.15008, 0.164327, 0.206376, 0.194234, 0.182256, 0.200174, 0.129801, 0.196879, 0.194234, 0.288399, 0.264545, 0.308712, 0.318242, 0.284882, 0.374039, 0.26085, 0.291804, 0.359901, 0.268042, 0.26085, 0.257454, 0.352862, 0.328603, 0.324872, 0.324872, 0.222385, 0.137348, 0.155435, 0.118441, 0.185198, 0.191378, 0.288399, 0.342579, 0.25406, 0.291804, 0.291804, 0.408655, 0.390993, 0.301917, 0.384043, 0.394753, 0.324872, 0.278302, 0.268042, 0.264545, 0.185198, 0.185198, 0.239899, 0.291804, 0.30533, 0.281712, 0.232838, 0.191378, 0.132295, 0.21291, 0.167087, 0.129801], '')</t>
  </si>
  <si>
    <t xml:space="preserve">F5RS15|F5RS15_9ENTR Uncharacterized protein OS=Enterobacter hormaechei ATCC 49162 </t>
  </si>
  <si>
    <t>([0.182256, 0.078022, 0.106997, 0.137348, 0.088832, 0.060549, 0.086953, 0.056825, 0.069024, 0.083462, 0.109221, 0.111485, 0.11371, 0.122885, 0.173081, 0.098513, 0.102787, 0.049374, 0.049374, 0.055536, 0.047319, 0.051831, 0.058088, 0.056825, 0.055536, 0.100716, 0.092881, 0.092881, 0.127496, 0.132295, 0.129801, 0.069024, 0.088832, 0.083462, 0.125101, 0.137348, 0.118441, 0.106997, 0.167087, 0.185198, 0.15008, 0.090864, 0.079919, 0.147574, 0.102787, 0.118441, 0.122885, 0.18812, 0.182256, 0.15008, 0.167087, 0.164327, 0.247041, 0.232838, 0.236433, 0.206376, 0.167087, 0.196879, 0.311707, 0.335645, 0.335645, 0.288399, 0.295083, 0.284882, 0.206376, 0.196879, 0.196879, 0.191378, 0.139895, 0.15284, 0.122885, 0.056825, 0.064632, 0.038858, 0.041405, 0.059222, 0.0704, 0.085092, 0.086953, 0.064632, 0.032677, 0.018415, 0.025316, 0.044297, 0.054297, 0.090864, 0.144935, 0.078022, 0.074921, 0.118441, 0.06312, 0.120615, 0.142424, 0.11371, 0.191378, 0.203355, 0.158265, 0.161087, 0.170161, 0.26085, 0.206376, 0.311707, 0.324872, 0.352862, 0.36309, 0.332115, 0.203355, 0.129801, 0.137348, 0.129801, 0.144935, 0.147574, 0.092881, 0.147574, 0.147574, 0.083462, 0.081712, 0.066181, 0.079919, 0.076542, 0.0704, 0.100716, 0.05306, 0.045352, 0.028107, 0.021816, 0.014315, 0.025762, 0.029376, 0.055536, 0.06312, 0.043307, 0.071867, 0.073402, 0.042364, 0.058088, 0.047319, 0.022306, 0.055536, 0.048328, 0.031287, 0.038042, 0.055536, 0.106997, 0.18812, 0.200174, 0.236433, 0.25406, 0.284882, 0.366687, 0.311707, 0.324872, 0.359901, 0.281712, 0.359901, 0.447574, 0.440853, 0.534167, 0.632174, 0.59917, 0.608892, 0.661982, 0.575842, 0.444081, 0.440853, 0.433034, 0.5017, 0.494003, 0.570702, 0.538167, 0.486429, 0.458154, 0.433034, 0.42561, 0.51388, 0.447574, 0.450668, 0.352862, 0.352862, 0.40511, 0.311707, 0.301917, 0.332115, 0.359901, 0.352862, 0.346032, 0.349426, 0.318242, 0.232838, 0.232838, 0.26085, 0.206376, 0.161087, 0.137348, 0.132295, 0.137348, 0.203355, 0.209395, 0.321458, 0.268042, 0.147574, 0.15008, 0.096677, 0.081712, 0.069024, 0.132295, 0.15008, 0.085092, 0.085092, 0.137348, 0.078022, 0.037156, 0.06312, 0.109221, 0.134866, 0.147574, 0.142424, 0.081712, 0.078022, 0.071867, 0.071867, 0.147574, 0.232838, 0.318242, 0.356642, 0.30533, 0.179055, 0.158265, 0.25406, 0.25406, 0.275179, 0.377384, 0.370445, 0.374039, 0.318242, 0.318242, 0.31487, 0.232838, 0.257454, 0.257454, 0.25406, 0.275179, 0.268042, 0.288399, 0.191378, 0.120615, 0.194234, 0.219301, 0.142424, 0.079919, 0.102787, 0.060549, 0.06312, 0.066181, 0.069024, 0.116183, 0.064632, 0.060549, 0.102787, 0.144935, 0.073402, 0.076542, 0.06184, 0.06184, 0.040537, 0.067594, 0.118441, 0.111485, 0.173081, 0.182256, 0.271506, 0.268042, 0.349426, 0.239899, 0.321458, 0.324872, 0.291804, 0.342579, 0.339168, 0.298791, 0.268042, 0.387226, 0.25406, 0.349426, 0.318242, 0.25031, 0.275179, 0.17593, 0.11371, 0.067594, 0.067594, 0.0704, 0.034884, 0.035586, 0.067594, 0.054297, 0.028695, 0.034068, 0.042364, 0.045352, 0.030003, 0.040537, 0.043307, 0.098513, 0.096677, 0.0704, 0.076542, 0.067594, 0.067594, 0.122885, 0.200174, 0.268042, 0.271506, 0.384043, 0.36309, 0.288399, 0.25406, 0.247041, 0.164327, 0.17593, 0.185198, 0.18812, 0.15008, 0.129801, 0.116183, 0.094817, 0.125101, 0.164327, 0.173081, 0.25406, 0.206376, 0.191378, 0.134866, 0.071867, 0.05306, 0.033407, 0.05306, 0.079919, 0.15008, 0.25031, 0.155435, 0.170161, 0.26085, 0.291804, 0.26085, 0.288399, 0.232838, 0.196879, 0.196879, 0.196879, 0.127496, 0.147574, 0.096677, 0.179055, 0.179055, 0.185198, 0.232838, 0.21291, 0.185198, 0.137348, 0.098513, 0.158265, 0.088832, 0.06184, 0.040537], '')</t>
  </si>
  <si>
    <t>[157, 158, 159, 160, 161, 162, 166, 168, 169, 174]</t>
  </si>
  <si>
    <t xml:space="preserve">F5RS16|F5RS16_9ENTR Universal stress protein F OS=Enterobacter hormaechei ATCC 49162 </t>
  </si>
  <si>
    <t>([0.10481, 0.15008, 0.219301, 0.26085, 0.321458, 0.236433, 0.232838, 0.264545, 0.298791, 0.229226, 0.17593, 0.209395, 0.206376, 0.209395, 0.219301, 0.31487, 0.41194, 0.476583, 0.444081, 0.418646, 0.418646, 0.494003, 0.454136, 0.450668, 0.359901, 0.346032, 0.324872, 0.271506, 0.268042, 0.196879, 0.216401, 0.311707, 0.335645, 0.219301, 0.247041, 0.15284, 0.086953, 0.094817, 0.079919, 0.045352, 0.090864, 0.088832, 0.086953, 0.106997, 0.096677, 0.094817, 0.094817, 0.10481, 0.191378, 0.191378, 0.167087, 0.232838, 0.236433, 0.134866, 0.173081, 0.15008, 0.232838, 0.288399, 0.26085, 0.284882, 0.377384, 0.288399, 0.301917, 0.298791, 0.301917, 0.232838, 0.324872, 0.335645, 0.311707, 0.295083, 0.209395, 0.324872, 0.324872, 0.243554, 0.324872, 0.398279, 0.281712, 0.191378, 0.222385, 0.161087, 0.167087, 0.139895, 0.216401, 0.200174, 0.229226, 0.222385, 0.295083, 0.291804, 0.191378, 0.219301, 0.219301, 0.278302, 0.219301, 0.222385, 0.288399, 0.203355, 0.196879, 0.278302, 0.370445, 0.284882, 0.268042, 0.185198, 0.137348, 0.134866, 0.134866, 0.116183, 0.120615, 0.120615, 0.120615, 0.118441, 0.18812, 0.17593, 0.11371, 0.083462, 0.046336, 0.048328, 0.081712, 0.085092, 0.10481, 0.083462, 0.132295, 0.144935, 0.155435, 0.232838, 0.239899, 0.209395, 0.216401, 0.161087, 0.155435, 0.109221, 0.111485, 0.073402, 0.049374, 0.100716, 0.134866, 0.185198, 0.155435, 0.132295, 0.100716, 0.071867, 0.0704, 0.050641, 0.071867, 0.106997], '')</t>
  </si>
  <si>
    <t xml:space="preserve">F5RS22|F5RS22_9ENTR YdgA like protein OS=Enterobacter hormaechei ATCC 49162 </t>
  </si>
  <si>
    <t>([0.035586, 0.025762, 0.029376, 0.020165, 0.028695, 0.023087, 0.016528, 0.012727, 0.017797, 0.023087, 0.024826, 0.032017, 0.019109, 0.011518, 0.01204, 0.017138, 0.025316, 0.030611, 0.028107, 0.030611, 0.047319, 0.086953, 0.081712, 0.079919, 0.142424, 0.11371, 0.134866, 0.185198, 0.278302, 0.239899, 0.25406, 0.284882, 0.298791, 0.295083, 0.394753, 0.390993, 0.390993, 0.356642, 0.380708, 0.480142, 0.433034, 0.436924, 0.346032, 0.447574, 0.398279, 0.380708, 0.324872, 0.374039, 0.422041, 0.318242, 0.359901, 0.349426, 0.349426, 0.271506, 0.25406, 0.26085, 0.25406, 0.264545, 0.25406, 0.232838, 0.161087, 0.137348, 0.094817, 0.147574, 0.161087, 0.173081, 0.15008, 0.236433, 0.243554, 0.236433, 0.346032, 0.308712, 0.21291, 0.144935, 0.200174, 0.339168, 0.332115, 0.342579, 0.332115, 0.308712, 0.239899, 0.225814, 0.301917, 0.384043, 0.321458, 0.229226, 0.291804, 0.328603, 0.328603, 0.346032, 0.232838, 0.25031, 0.203355, 0.264545, 0.349426, 0.275179, 0.239899, 0.236433, 0.137348, 0.15008, 0.142424, 0.125101, 0.219301, 0.203355, 0.158265, 0.191378, 0.247041, 0.222385, 0.219301, 0.225814, 0.144935, 0.17593, 0.106997, 0.179055, 0.219301, 0.225814, 0.247041, 0.25406, 0.25406, 0.394753, 0.308712, 0.284882, 0.384043, 0.31487, 0.295083, 0.328603, 0.370445, 0.377384, 0.401658, 0.433034, 0.324872, 0.401658, 0.390993, 0.465241, 0.454136, 0.444081, 0.342579, 0.401658, 0.31487, 0.291804, 0.257454, 0.335645, 0.440853, 0.436924, 0.468512, 0.509769, 0.422041, 0.418646, 0.339168, 0.339168, 0.278302, 0.301917, 0.301917, 0.298791, 0.301917, 0.311707, 0.30533, 0.390993, 0.40511, 0.483068, 0.450668, 0.42561, 0.31487, 0.311707, 0.301917, 0.301917, 0.30533, 0.288399, 0.291804, 0.295083, 0.308712, 0.30533, 0.390993, 0.380708, 0.480142, 0.458154, 0.440853, 0.444081, 0.380708, 0.366687, 0.298791, 0.359901, 0.384043, 0.494003, 0.465241, 0.436924, 0.436924, 0.422041, 0.450668, 0.377384, 0.465241, 0.454136, 0.422041, 0.42561, 0.436924, 0.349426, 0.36309, 0.380708, 0.374039, 0.377384, 0.390993, 0.394753, 0.390993, 0.295083, 0.298791, 0.339168, 0.295083, 0.291804, 0.268042, 0.335645, 0.394753, 0.394753, 0.390993, 0.454136, 0.41194, 0.394753, 0.483068, 0.370445, 0.366687, 0.390993, 0.454136, 0.36309, 0.433034, 0.444081, 0.56648, 0.541878, 0.450668, 0.525368, 0.458154, 0.497853, 0.490133, 0.41194, 0.374039, 0.298791, 0.271506, 0.219301, 0.239899, 0.229226, 0.318242, 0.328603, 0.281712, 0.25031, 0.268042, 0.196879, 0.203355, 0.194234, 0.173081, 0.247041, 0.179055, 0.257454, 0.243554, 0.243554, 0.318242, 0.359901, 0.374039, 0.398279, 0.476583, 0.472492, 0.472492, 0.472492, 0.450668, 0.398279, 0.440853, 0.5017, 0.604312, 0.490133, 0.505461, 0.454136, 0.440853, 0.440853, 0.418646, 0.418646, 0.352862, 0.349426, 0.278302, 0.346032, 0.359901, 0.374039, 0.374039, 0.30533, 0.308712, 0.311707, 0.390993, 0.374039, 0.298791, 0.288399, 0.288399, 0.275179, 0.271506, 0.271506, 0.359901, 0.281712, 0.298791, 0.370445, 0.384043, 0.418646, 0.321458, 0.321458, 0.328603, 0.216401, 0.288399, 0.298791, 0.291804, 0.21291, 0.216401, 0.284882, 0.30533, 0.377384, 0.390993, 0.450668, 0.377384, 0.291804, 0.374039, 0.374039, 0.346032, 0.311707, 0.264545, 0.359901, 0.359901, 0.356642, 0.497853, 0.509769, 0.472492, 0.390993, 0.486429, 0.497853, 0.51388, 0.465241, 0.436924, 0.398279, 0.36309, 0.36309, 0.339168, 0.352862, 0.352862, 0.308712, 0.374039, 0.366687, 0.288399, 0.206376, 0.191378, 0.155435, 0.164327, 0.222385, 0.243554, 0.161087, 0.15284, 0.102787, 0.102787, 0.15008, 0.118441, 0.161087, 0.15008, 0.229226, 0.232838, 0.232838, 0.301917, 0.26085, 0.359901, 0.433034, 0.525368, 0.422041, 0.436924, 0.346032, 0.30533, 0.291804, 0.278302, 0.206376, 0.264545, 0.301917, 0.301917, 0.374039, 0.346032, 0.408655, 0.414856, 0.401658, 0.408655, 0.450668, 0.461924, 0.444081, 0.366687, 0.324872, 0.436924, 0.444081, 0.454136, 0.472492, 0.557691, 0.690604, 0.703578, 0.699094, 0.680603, 0.529623, 0.553315, 0.59014, 0.618285, 0.525368, 0.529623, 0.422041, 0.418646, 0.374039, 0.390993, 0.433034, 0.433034, 0.4292, 0.433034, 0.401658, 0.349426, 0.349426, 0.36309, 0.339168, 0.318242, 0.31487, 0.318242, 0.321458, 0.324872, 0.236433, 0.311707, 0.328603, 0.433034, 0.414856, 0.42561, 0.408655, 0.436924, 0.390993, 0.359901, 0.349426, 0.461924, 0.517562, 0.444081, 0.42561, 0.517562, 0.468512, 0.450668, 0.497853, 0.436924, 0.436924, 0.553315, 0.509769, 0.387226, 0.374039, 0.275179, 0.308712, 0.298791, 0.247041, 0.339168, 0.384043, 0.384043, 0.374039, 0.281712, 0.346032, 0.356642, 0.356642, 0.359901, 0.401658, 0.339168, 0.349426, 0.359901, 0.349426, 0.398279, 0.433034, 0.433034, 0.444081, 0.450668, 0.461924, 0.549308, 0.51388, 0.458154, 0.418646, 0.352862, 0.458154, 0.480142, 0.384043, 0.324872, 0.394753, 0.346032, 0.346032, 0.370445, 0.321458, 0.356642, 0.346032, 0.339168, 0.335645, 0.366687, 0.390993, 0.414856, 0.433034, 0.41194, 0.476583, 0.541878, 0.585406, 0.521092, 0.538167, 0.707965, 0.745909, 0.661982, 0.750527, 0.865454, 0.876521, 0.905695, 0.879233, 0.876521, 0.932927, 0.936162, 0.96342, 0.945666, 0.93079, 0.89662, 0.932927], '')</t>
  </si>
  <si>
    <t>[145, 224, 225, 227, 263, 264, 266, 321, 326, 360, 386, 387, 388, 389, 390, 391, 392, 393, 394, 395, 396, 427, 430, 436, 437, 464, 465, 488, 489, 490, 491, 492, 493, 494, 495, 496, 497, 498, 499, 500, 501, 502, 503, 504, 505, 506, 507]</t>
  </si>
  <si>
    <t xml:space="preserve">F5RS23|F5RS23_9ENTR Maltose regulon regulatory protein MalI OS=Enterobacter hormaechei ATCC 49162 </t>
  </si>
  <si>
    <t>([0.132295, 0.085092, 0.086953, 0.054297, 0.056825, 0.058088, 0.076542, 0.058088, 0.074921, 0.058088, 0.073402, 0.096677, 0.076542, 0.120615, 0.088832, 0.056825, 0.032017, 0.059222, 0.055536, 0.100716, 0.090864, 0.085092, 0.0704, 0.086953, 0.173081, 0.170161, 0.209395, 0.209395, 0.284882, 0.284882, 0.284882, 0.298791, 0.30533, 0.342579, 0.271506, 0.374039, 0.450668, 0.454136, 0.450668, 0.342579, 0.271506, 0.278302, 0.284882, 0.390993, 0.390993, 0.31487, 0.352862, 0.308712, 0.222385, 0.222385, 0.219301, 0.288399, 0.281712, 0.264545, 0.295083, 0.298791, 0.191378, 0.185198, 0.18812, 0.118441, 0.144935, 0.209395, 0.222385, 0.139895, 0.144935, 0.142424, 0.206376, 0.120615, 0.088832, 0.120615, 0.132295, 0.081712, 0.088832, 0.071867, 0.071867, 0.041405, 0.069024, 0.134866, 0.11371, 0.111485, 0.196879, 0.232838, 0.236433, 0.219301, 0.30533, 0.264545, 0.196879, 0.090864, 0.106997, 0.111485, 0.142424, 0.127496, 0.196879, 0.18812, 0.232838, 0.271506, 0.374039, 0.370445, 0.271506, 0.222385, 0.30533, 0.291804, 0.239899, 0.247041, 0.216401, 0.142424, 0.109221, 0.167087, 0.271506, 0.349426, 0.36309, 0.36309, 0.36309, 0.298791, 0.209395, 0.139895, 0.096677, 0.086953, 0.0704, 0.116183, 0.17593, 0.125101, 0.125101, 0.191378, 0.194234, 0.15284, 0.155435, 0.243554, 0.232838, 0.200174, 0.173081, 0.243554, 0.229226, 0.229226, 0.225814, 0.349426, 0.332115, 0.295083, 0.194234, 0.191378, 0.18812, 0.18812, 0.219301, 0.219301, 0.142424, 0.078022, 0.134866, 0.216401, 0.173081, 0.185198, 0.216401, 0.167087, 0.161087, 0.18812, 0.200174, 0.275179, 0.203355, 0.288399, 0.321458, 0.394753, 0.433034, 0.401658, 0.31487, 0.356642, 0.374039, 0.472492, 0.472492, 0.370445, 0.356642, 0.387226, 0.374039, 0.370445, 0.465241, 0.465241, 0.342579, 0.301917, 0.200174, 0.161087, 0.15284, 0.179055, 0.206376, 0.200174, 0.229226, 0.311707, 0.216401, 0.206376, 0.200174, 0.25031, 0.356642, 0.352862, 0.288399, 0.288399, 0.281712, 0.185198, 0.122885, 0.191378, 0.225814, 0.232838, 0.229226, 0.225814, 0.144935, 0.144935, 0.090864, 0.109221, 0.058088, 0.100716, 0.094817, 0.106997, 0.076542, 0.045352, 0.030003, 0.051831, 0.030611, 0.034884, 0.06184, 0.100716, 0.109221, 0.102787, 0.161087, 0.21291, 0.18812, 0.298791, 0.271506, 0.271506, 0.236433, 0.342579, 0.25406, 0.179055, 0.161087, 0.25406, 0.31487, 0.41194, 0.398279, 0.390993, 0.370445, 0.342579, 0.281712, 0.18812, 0.129801, 0.074921, 0.096677, 0.122885, 0.074921, 0.05306, 0.074921, 0.059222, 0.059222, 0.083462, 0.081712, 0.042364, 0.03976, 0.023534, 0.012727, 0.012491, 0.016826, 0.016826, 0.0198, 0.030003, 0.051831, 0.081712, 0.155435, 0.144935, 0.134866, 0.134866, 0.219301, 0.257454, 0.191378, 0.111485, 0.129801, 0.203355, 0.31487, 0.247041, 0.301917, 0.298791, 0.295083, 0.295083, 0.191378, 0.161087, 0.164327, 0.116183, 0.116183, 0.118441, 0.125101, 0.10481, 0.090864, 0.088832, 0.092881, 0.100716, 0.203355, 0.132295, 0.086953, 0.048328, 0.060549, 0.076542, 0.132295, 0.158265, 0.158265, 0.25406, 0.30533, 0.25406, 0.318242, 0.222385, 0.21291, 0.129801, 0.129801, 0.216401, 0.203355, 0.122885, 0.161087, 0.142424, 0.219301, 0.200174, 0.301917, 0.332115, 0.295083, 0.301917, 0.200174, 0.243554, 0.209395, 0.191378, 0.232838, 0.243554, 0.25031, 0.179055, 0.229226, 0.225814, 0.21291, 0.137348, 0.15008, 0.191378, 0.155435, 0.15284, 0.206376, 0.161087, 0.137348, 0.142424, 0.10481, 0.142424, 0.102787, 0.10481, 0.076542, 0.048328], '')</t>
  </si>
  <si>
    <t xml:space="preserve">F5RS24|F5RS24_9ENTR PTS family maltose/glucose porter, IIABC component OS=Enterobacter hormaechei ATCC 49162 </t>
  </si>
  <si>
    <t>([0.054297, 0.023534, 0.044297, 0.017447, 0.009401, 0.012727, 0.018106, 0.01204, 0.015344, 0.020165, 0.026338, 0.017447, 0.013265, 0.008276, 0.008895, 0.008002, 0.008156, 0.005734, 0.004161, 0.005734, 0.003963, 0.003864, 0.005318, 0.003671, 0.004736, 0.005223, 0.005011, 0.003607, 0.004921, 0.004775, 0.004646, 0.003366, 0.004775, 0.00543, 0.007177, 0.006894, 0.006894, 0.005734, 0.008075, 0.008075, 0.005992, 0.010131, 0.00962, 0.006701, 0.00962, 0.01227, 0.024393, 0.016021, 0.016021, 0.016826, 0.014075, 0.009294, 0.008525, 0.006194, 0.004646, 0.004976, 0.003607, 0.003366, 0.004414, 0.003246, 0.003212, 0.004414, 0.004161, 0.004513, 0.004513, 0.004646, 0.00359, 0.003366, 0.003109, 0.003607, 0.00246, 0.002761, 0.00389, 0.003864, 0.003727, 0.003512, 0.002662, 0.003276, 0.00389, 0.00292, 0.00407, 0.003757, 0.00292, 0.002482, 0.002366, 0.003366, 0.002512, 0.002366, 0.00243, 0.003276, 0.002503, 0.003701, 0.003671, 0.003671, 0.003671, 0.004431, 0.006894, 0.008525, 0.006701, 0.005223, 0.007877, 0.00543, 0.008624, 0.013016, 0.019401, 0.018415, 0.016021, 0.028695, 0.041405, 0.037156, 0.041405, 0.041405, 0.031287, 0.024826, 0.018415, 0.037156, 0.041405, 0.024826, 0.020522, 0.041405, 0.111485, 0.060549], '')</t>
  </si>
  <si>
    <t xml:space="preserve">F5RS25|F5RS25_9ENTR Uncharacterized protein OS=Enterobacter hormaechei ATCC 49162 </t>
  </si>
  <si>
    <t>([0.158265, 0.15008, 0.236433, 0.271506, 0.179055, 0.209395, 0.281712, 0.328603, 0.25406, 0.18812, 0.144935, 0.173081, 0.106997, 0.18812, 0.132295, 0.132295, 0.111485, 0.132295, 0.098513, 0.050641, 0.111485, 0.17593, 0.206376, 0.179055, 0.179055, 0.164327, 0.139895, 0.074921, 0.038042, 0.074921, 0.15284, 0.15284, 0.161087, 0.243554, 0.161087, 0.132295, 0.137348, 0.142424, 0.15008, 0.164327, 0.164327, 0.090864, 0.048328, 0.028107, 0.028107, 0.028107, 0.055536, 0.067594, 0.11371, 0.185198, 0.092881, 0.06184, 0.098513, 0.056825, 0.046336, 0.081712, 0.122885, 0.096677, 0.054297, 0.029376, 0.028107, 0.054297, 0.098513, 0.155435, 0.257454, 0.222385, 0.144935, 0.161087, 0.161087, 0.167087, 0.134866, 0.194234, 0.247041, 0.268042, 0.268042, 0.321458, 0.25031, 0.216401, 0.25031, 0.335645, 0.349426, 0.444081, 0.318242, 0.209395, 0.137348, 0.127496, 0.15284, 0.167087, 0.122885, 0.129801, 0.125101, 0.167087, 0.196879, 0.122885, 0.069024, 0.090864, 0.06184, 0.081712, 0.083462, 0.06312, 0.046336, 0.067594, 0.040537, 0.085092, 0.17593], '')</t>
  </si>
  <si>
    <t xml:space="preserve">F5RS26|F5RS26_9ENTR DNA polymerase V OS=Enterobacter hormaechei ATCC 49162 </t>
  </si>
  <si>
    <t>([0.191378, 0.147574, 0.15284, 0.125101, 0.085092, 0.120615, 0.081712, 0.11371, 0.158265, 0.182256, 0.209395, 0.170161, 0.144935, 0.088832, 0.051831, 0.060549, 0.06312, 0.102787, 0.090864, 0.055536, 0.03976, 0.083462, 0.11371, 0.079919, 0.109221, 0.17593, 0.088832, 0.155435, 0.076542, 0.064632, 0.036378, 0.037156, 0.064632, 0.073402, 0.134866, 0.17593, 0.191378, 0.164327, 0.085092, 0.06184, 0.125101, 0.182256, 0.102787, 0.116183, 0.179055, 0.185198, 0.096677, 0.155435, 0.144935, 0.247041, 0.25031, 0.346032, 0.346032, 0.352862, 0.335645, 0.324872, 0.366687, 0.346032, 0.284882, 0.291804, 0.295083, 0.203355, 0.203355, 0.308712, 0.239899, 0.243554, 0.232838, 0.281712, 0.301917, 0.278302, 0.25406, 0.219301, 0.18812, 0.155435, 0.125101, 0.098513, 0.0704, 0.040537, 0.027463], '')</t>
  </si>
  <si>
    <t xml:space="preserve">F5RS28|F5RS28_9ENTR Group 2 glycosyl transferase OS=Enterobacter hormaechei ATCC 49162 </t>
  </si>
  <si>
    <t>([0.010672, 0.020522, 0.03976, 0.0704, 0.071867, 0.042364, 0.073402, 0.046336, 0.027463, 0.0198, 0.024393, 0.033407, 0.022306, 0.03976, 0.045352, 0.041405, 0.078022, 0.129801, 0.06184, 0.109221, 0.21291, 0.200174, 0.196879, 0.120615, 0.120615, 0.086953, 0.100716, 0.041405, 0.044297, 0.098513, 0.17593, 0.185198, 0.17593, 0.243554, 0.26085, 0.206376, 0.324872, 0.321458, 0.31487, 0.321458, 0.219301, 0.222385, 0.191378, 0.109221, 0.142424, 0.085092, 0.120615, 0.185198, 0.321458, 0.321458, 0.239899, 0.164327, 0.18812, 0.118441, 0.122885, 0.059222, 0.074921, 0.069024, 0.067594, 0.034068, 0.060549, 0.100716, 0.102787, 0.142424, 0.191378, 0.142424, 0.116183, 0.116183, 0.111485, 0.05306, 0.098513, 0.147574, 0.182256, 0.164327, 0.25031, 0.268042, 0.346032, 0.25031, 0.170161, 0.185198, 0.203355, 0.209395, 0.15284, 0.147574, 0.074921, 0.094817, 0.164327, 0.295083, 0.229226, 0.243554, 0.26085, 0.167087, 0.191378, 0.222385, 0.139895, 0.085092, 0.085092, 0.096677, 0.094817, 0.164327, 0.122885, 0.196879, 0.164327, 0.236433, 0.191378, 0.209395, 0.127496, 0.102787, 0.083462, 0.137348, 0.125101, 0.18812, 0.268042, 0.232838, 0.239899, 0.332115, 0.422041, 0.401658, 0.318242, 0.408655, 0.387226, 0.41194, 0.418646, 0.414856, 0.422041, 0.359901, 0.31487, 0.30533, 0.328603, 0.247041, 0.25031, 0.268042, 0.25406, 0.170161, 0.170161, 0.173081, 0.18812, 0.185198, 0.111485, 0.194234, 0.209395, 0.229226, 0.167087, 0.161087, 0.194234, 0.092881, 0.155435, 0.173081, 0.219301, 0.216401, 0.301917, 0.31487, 0.236433, 0.173081, 0.278302, 0.295083, 0.191378, 0.164327, 0.098513, 0.129801, 0.139895, 0.139895, 0.127496, 0.196879, 0.118441, 0.054297, 0.083462, 0.085092, 0.144935, 0.125101, 0.071867, 0.071867, 0.033407, 0.032017, 0.050641, 0.045352, 0.040537, 0.078022, 0.083462, 0.092881, 0.078022, 0.071867, 0.033407, 0.027463, 0.024826, 0.035586, 0.085092, 0.111485, 0.071867, 0.056825, 0.088832, 0.15008, 0.161087, 0.257454, 0.209395, 0.222385, 0.219301, 0.132295, 0.125101, 0.067594, 0.054297, 0.094817, 0.047319, 0.073402, 0.049374, 0.054297, 0.067594, 0.032677, 0.034884, 0.055536, 0.032017, 0.031287, 0.034068, 0.016021, 0.018106, 0.020522, 0.018787, 0.014315, 0.014075, 0.014783, 0.014075, 0.014315, 0.013437, 0.013265, 0.009096, 0.00962, 0.008075, 0.008075, 0.008002, 0.007645, 0.005318, 0.005734, 0.004247, 0.004135, 0.005249, 0.003555, 0.003997, 0.003014, 0.002705, 0.00389, 0.00389, 0.00389, 0.004646, 0.003276, 0.004315, 0.006482, 0.009096, 0.00777, 0.00777, 0.011106, 0.007645, 0.013821, 0.022667, 0.022667, 0.013265, 0.01078, 0.018106, 0.013613, 0.013821, 0.010926, 0.007259, 0.006988, 0.009865, 0.008525, 0.015078, 0.009401, 0.006245, 0.005799, 0.005249, 0.005249, 0.004161, 0.004161, 0.003821, 0.00407, 0.003997, 0.003924, 0.004921, 0.004976, 0.004921, 0.004835, 0.005503, 0.008075, 0.006194, 0.006245, 0.008624, 0.008276, 0.014315, 0.025762, 0.014075, 0.014075, 0.008895, 0.01227, 0.020876, 0.023087, 0.020876, 0.031287, 0.050641, 0.03976, 0.030611, 0.056825, 0.106997, 0.167087, 0.116183, 0.191378, 0.15284], '')</t>
  </si>
  <si>
    <t xml:space="preserve">F5RS29|F5RS29_9ENTR MutG family lantibiotic protection ABC superfamily ATP binding cassette transporter permease subunit OS=Enterobacter hormaechei ATCC 49162 </t>
  </si>
  <si>
    <t>([0.054297, 0.045352, 0.020165, 0.014783, 0.009401, 0.006988, 0.008525, 0.006701, 0.006795, 0.005799, 0.005318, 0.006533, 0.006894, 0.004899, 0.005249, 0.005249, 0.00543, 0.00515, 0.005086, 0.003757, 0.003804, 0.002662, 0.003276, 0.004689, 0.004247, 0.005932, 0.008804, 0.008804, 0.008624, 0.010372, 0.017138, 0.014586, 0.01078, 0.006374, 0.007422, 0.009401, 0.016826, 0.015694, 0.016257, 0.010672, 0.010372, 0.018415, 0.034884, 0.023534, 0.011669, 0.015344, 0.009187, 0.006194, 0.004431, 0.006142, 0.005932, 0.005932, 0.005992, 0.007645, 0.008804, 0.011518, 0.013016, 0.007645, 0.00558, 0.005932, 0.005378, 0.007555, 0.007645, 0.004976, 0.004976, 0.006894, 0.008276, 0.008409, 0.008409, 0.008525, 0.007259, 0.00515, 0.005086, 0.006988, 0.004208, 0.005503, 0.003821, 0.003212, 0.004431, 0.006039, 0.003607, 0.005011, 0.003701, 0.003671, 0.005734, 0.006894, 0.006894, 0.004921, 0.00543, 0.008624, 0.008525, 0.009865, 0.009865, 0.006894, 0.004921, 0.005503, 0.003512, 0.004736, 0.006039, 0.003924, 0.003431, 0.003701, 0.003997, 0.005872, 0.003997, 0.003864, 0.002662, 0.0028, 0.002581, 0.003478, 0.003177, 0.003212, 0.003212, 0.003757, 0.00515, 0.005223, 0.007091, 0.008075, 0.005872, 0.004646, 0.005223, 0.004646, 0.004736, 0.004775, 0.00316, 0.003212, 0.002336, 0.002349, 0.002366, 0.00359, 0.002555, 0.001808, 0.001872, 0.001249, 0.000983, 0.000713, 0.001202, 0.001172, 0.001305, 0.001271, 0.00103, 0.001155, 0.001103, 0.001202, 0.001, 0.001142, 0.001649, 0.00246, 0.00246, 0.002435, 0.002078, 0.002662, 0.003671, 0.005011, 0.005683, 0.005623, 0.005011, 0.003864, 0.0028, 0.00316, 0.003246, 0.002727, 0.002336, 0.002349, 0.002581, 0.002705, 0.004161, 0.002581, 0.002581, 0.003607, 0.003461, 0.002555, 0.002623, 0.00283, 0.002727, 0.003212, 0.00316, 0.00316, 0.003924, 0.00389, 0.003864, 0.005086, 0.005932, 0.005872, 0.007877, 0.005799, 0.003963, 0.003804, 0.005734, 0.005734, 0.003997, 0.002976, 0.004414, 0.004315, 0.00292, 0.003079, 0.002503, 0.00359, 0.004358, 0.00316, 0.004358, 0.00359, 0.003757, 0.004247, 0.006795, 0.006894, 0.01227, 0.021816, 0.020522, 0.011669, 0.007422, 0.011903, 0.020522, 0.022667, 0.014783, 0.032677, 0.016257, 0.033407, 0.035586, 0.05306, 0.05306, 0.026338, 0.056825, 0.024826, 0.018415, 0.018106, 0.010672, 0.007031, 0.006988, 0.007259, 0.009187, 0.016021, 0.014315, 0.009096, 0.009015, 0.008276, 0.005872, 0.005378, 0.00515, 0.00359, 0.003053, 0.003109, 0.003177, 0.00231, 0.002336, 0.003555, 0.002482, 0.002705, 0.002761, 0.001808, 0.001271, 0.001267, 0.00076, 0.00052, 0.000631, 0.000648, 0.001, 0.001374, 0.002276, 0.002336, 0.002138, 0.002396, 0.002727, 0.003821, 0.004577, 0.004611, 0.004611, 0.004611, 0.004247, 0.004835, 0.005799, 0.007031, 0.006039, 0.007422, 0.006894, 0.006245, 0.004431, 0.004483, 0.003341, 0.003276, 0.003512, 0.00515, 0.003924, 0.003246, 0.002349, 0.002606, 0.00359, 0.003431, 0.003431, 0.003431, 0.004135, 0.005683, 0.006533, 0.006533, 0.006245, 0.006245, 0.008895, 0.011518, 0.013437, 0.016021, 0.009096, 0.005992, 0.006194, 0.006619, 0.007259, 0.008075, 0.006482, 0.004736, 0.00407, 0.004161, 0.005011, 0.003924, 0.003804, 0.003727, 0.005318, 0.006533, 0.006533, 0.004775, 0.005683, 0.005318, 0.005318, 0.007877, 0.011342, 0.007422, 0.006894, 0.006894, 0.006245, 0.005378, 0.006533, 0.007495, 0.007555, 0.006374, 0.005872, 0.004414, 0.003555, 0.003405, 0.002349, 0.002881, 0.00407, 0.003512, 0.003555, 0.004483, 0.003997, 0.004247, 0.006039, 0.009015, 0.009015, 0.009096, 0.016826, 0.020165, 0.01227, 0.013016, 0.021381, 0.029376, 0.03976, 0.066181, 0.079919, 0.083462, 0.059222, 0.028107, 0.035586, 0.034884, 0.036378, 0.05306, 0.048328, 0.047319, 0.023087, 0.029376, 0.030611, 0.030611, 0.031287, 0.066181, 0.078022, 0.079919, 0.111485, 0.155435, 0.125101, 0.109221, 0.134866, 0.219301, 0.232838, 0.147574, 0.15008, 0.147574, 0.134866, 0.071867, 0.078022, 0.081712, 0.071867, 0.127496, 0.118441, 0.069024, 0.034068, 0.06184, 0.064632, 0.034884, 0.023087, 0.027463, 0.028695, 0.042364, 0.023534, 0.042364, 0.043307, 0.040537, 0.025762, 0.020876, 0.045352, 0.0198, 0.033407, 0.060549, 0.06312, 0.069024, 0.116183, 0.118441, 0.102787, 0.109221, 0.182256, 0.191378, 0.118441, 0.109221, 0.064632, 0.118441, 0.11371, 0.200174, 0.21291, 0.281712, 0.25406, 0.25406, 0.332115, 0.25031, 0.25031, 0.257454, 0.173081, 0.118441, 0.185198, 0.15008, 0.142424, 0.100716, 0.10481, 0.116183, 0.098513, 0.17593, 0.173081, 0.185198, 0.094817, 0.094817, 0.05306, 0.045352, 0.041405, 0.054297, 0.088832, 0.094817, 0.054297, 0.088832, 0.088832, 0.054297, 0.073402, 0.035586, 0.056825, 0.069024, 0.079919, 0.098513, 0.060549, 0.049374, 0.050641, 0.081712, 0.064632, 0.094817, 0.142424, 0.120615, 0.090864, 0.0704, 0.044297, 0.071867, 0.050641], '')</t>
  </si>
  <si>
    <t xml:space="preserve">F5RS30|F5RS30_9ENTR Tail spike TSP1/Gp66 N-terminal domain-containing protein OS=Enterobacter hormaechei ATCC 49162 </t>
  </si>
  <si>
    <t>([0.720929, 0.724957, 0.779859, 0.779859, 0.827927, 0.83125, 0.852992, 0.771762, 0.76285, 0.642678, 0.671169, 0.685117, 0.724957, 0.707965, 0.59014, 0.570702, 0.59508, 0.472492, 0.490133, 0.465241, 0.51388, 0.517562, 0.490133, 0.468512, 0.476583, 0.36309, 0.366687, 0.36309, 0.433034, 0.346032, 0.440853, 0.440853, 0.483068, 0.480142, 0.490133, 0.575842, 0.476583, 0.4292, 0.529623, 0.497853, 0.505461, 0.42561, 0.398279, 0.398279, 0.394753, 0.394753, 0.450668, 0.370445, 0.352862, 0.349426, 0.370445, 0.370445, 0.284882, 0.194234, 0.196879, 0.137348, 0.144935, 0.203355, 0.139895, 0.15284, 0.229226, 0.219301, 0.308712, 0.31487, 0.271506, 0.278302, 0.203355, 0.257454, 0.342579, 0.359901, 0.308712, 0.308712, 0.308712, 0.308712, 0.40511, 0.370445, 0.444081, 0.433034, 0.454136, 0.476583, 0.377384, 0.366687, 0.268042, 0.271506, 0.257454, 0.349426, 0.271506, 0.374039, 0.335645, 0.318242, 0.25031, 0.275179, 0.374039, 0.374039, 0.447574, 0.4292, 0.494003, 0.51388, 0.517562, 0.490133, 0.58069, 0.690604, 0.570702, 0.703578, 0.724957, 0.724957, 0.657645, 0.622677, 0.483068, 0.486429, 0.4292, 0.486429, 0.529623, 0.458154, 0.454136, 0.377384, 0.374039, 0.346032, 0.335645, 0.25031, 0.222385, 0.219301, 0.216401, 0.318242, 0.311707, 0.243554, 0.239899, 0.191378, 0.222385, 0.301917, 0.222385, 0.281712, 0.278302, 0.26085, 0.298791, 0.236433, 0.308712, 0.318242, 0.281712, 0.18812, 0.275179, 0.301917, 0.243554, 0.182256, 0.17593, 0.173081, 0.200174, 0.147574, 0.147574, 0.137348, 0.073402, 0.116183, 0.11371, 0.060549, 0.06184, 0.06184, 0.056825, 0.06312, 0.056825, 0.042364, 0.076542, 0.0704, 0.043307, 0.037156, 0.058088, 0.051831, 0.059222, 0.066181, 0.058088, 0.090864, 0.15008, 0.191378, 0.209395, 0.139895, 0.158265, 0.085092, 0.086953, 0.147574, 0.098513, 0.067594, 0.118441, 0.056825, 0.056825, 0.11371, 0.179055, 0.170161, 0.170161, 0.158265, 0.092881, 0.147574, 0.155435, 0.088832, 0.090864, 0.083462, 0.085092, 0.134866, 0.239899, 0.191378, 0.191378, 0.158265, 0.142424, 0.147574, 0.161087, 0.164327, 0.134866, 0.085092, 0.059222, 0.033407, 0.034068, 0.060549, 0.06312, 0.036378, 0.038042, 0.034068, 0.032677, 0.05306, 0.044297, 0.020876, 0.026892, 0.016257, 0.028695, 0.049374, 0.030003, 0.026338, 0.026892, 0.017138, 0.026338, 0.041405, 0.042364, 0.042364, 0.043307, 0.025316, 0.028695, 0.023963, 0.043307, 0.029376, 0.031287, 0.031287, 0.06184, 0.058088, 0.100716, 0.059222, 0.064632, 0.058088, 0.079919, 0.074921, 0.127496, 0.137348, 0.125101, 0.196879, 0.191378, 0.118441, 0.185198, 0.275179, 0.30533, 0.291804, 0.275179, 0.281712, 0.308712, 0.219301, 0.232838, 0.239899, 0.216401, 0.203355, 0.179055, 0.161087, 0.161087, 0.15008, 0.147574, 0.15284, 0.144935, 0.088832, 0.088832, 0.098513, 0.078022, 0.078022, 0.086953, 0.079919, 0.051831, 0.056825, 0.0704, 0.064632, 0.064632, 0.078022, 0.046336, 0.074921, 0.122885, 0.122885, 0.090864, 0.094817, 0.100716, 0.109221, 0.179055, 0.25406, 0.161087, 0.191378, 0.257454, 0.200174, 0.21291, 0.268042, 0.26085, 0.26085, 0.264545, 0.257454, 0.278302, 0.36309, 0.31487, 0.308712, 0.31487, 0.31487, 0.31487, 0.31487, 0.308712, 0.216401, 0.216401, 0.298791, 0.278302, 0.18812, 0.142424, 0.144935, 0.15008, 0.155435, 0.21291, 0.139895, 0.137348, 0.182256, 0.173081, 0.25406, 0.18812, 0.18812, 0.191378, 0.18812, 0.155435, 0.120615, 0.200174, 0.200174, 0.209395, 0.21291, 0.311707, 0.408655, 0.521092, 0.436924, 0.418646, 0.366687, 0.380708, 0.295083, 0.222385, 0.232838, 0.222385, 0.308712, 0.264545, 0.321458, 0.321458, 0.36309, 0.339168, 0.328603, 0.335645, 0.25031, 0.191378, 0.15008, 0.155435, 0.083462, 0.127496, 0.081712, 0.106997, 0.158265, 0.247041, 0.318242, 0.311707, 0.232838, 0.232838, 0.275179, 0.194234, 0.129801, 0.142424, 0.179055, 0.182256, 0.179055, 0.278302, 0.359901, 0.335645, 0.247041, 0.25406, 0.278302, 0.275179, 0.268042, 0.191378, 0.194234, 0.194234, 0.196879, 0.278302, 0.278302, 0.295083, 0.398279, 0.394753, 0.288399, 0.324872, 0.321458, 0.243554, 0.17593, 0.15008, 0.222385, 0.225814, 0.318242, 0.222385, 0.31487, 0.232838, 0.321458, 0.26085, 0.206376, 0.200174, 0.194234, 0.194234, 0.118441, 0.096677, 0.127496, 0.142424, 0.085092, 0.085092, 0.137348, 0.170161, 0.164327, 0.10481, 0.10481, 0.100716, 0.170161, 0.167087, 0.18812, 0.182256, 0.243554, 0.301917, 0.318242, 0.318242, 0.31487, 0.394753, 0.31487, 0.291804, 0.247041, 0.324872, 0.335645, 0.25406, 0.25406, 0.200174, 0.271506, 0.346032, 0.339168, 0.239899, 0.25406, 0.232838, 0.232838, 0.222385, 0.216401, 0.203355, 0.209395, 0.206376, 0.219301, 0.308712, 0.335645, 0.380708, 0.281712, 0.17593, 0.26085, 0.164327, 0.216401, 0.229226, 0.203355, 0.209395, 0.298791, 0.203355, 0.275179, 0.247041, 0.247041, 0.257454, 0.264545, 0.203355, 0.21291, 0.203355, 0.116183, 0.116183, 0.109221, 0.182256, 0.284882, 0.196879, 0.239899, 0.185198, 0.132295, 0.15008, 0.147574, 0.147574, 0.21291, 0.216401, 0.25406, 0.196879, 0.142424, 0.086953, 0.127496, 0.085092, 0.083462, 0.158265, 0.120615, 0.137348, 0.137348, 0.111485, 0.127496, 0.170161, 0.232838, 0.203355, 0.206376, 0.203355, 0.144935, 0.15008, 0.085092, 0.083462, 0.125101, 0.125101, 0.18812, 0.15284, 0.236433, 0.209395, 0.200174, 0.222385, 0.268042, 0.281712, 0.31487, 0.374039, 0.380708, 0.284882, 0.366687, 0.36309, 0.308712, 0.36309, 0.26085, 0.370445, 0.374039, 0.291804, 0.291804, 0.196879, 0.222385, 0.200174, 0.142424, 0.120615, 0.158265, 0.129801, 0.122885, 0.100716, 0.100716, 0.116183, 0.191378, 0.147574, 0.147574, 0.191378, 0.18812, 0.257454, 0.243554, 0.232838, 0.301917, 0.25031, 0.311707, 0.236433, 0.158265, 0.243554, 0.243554, 0.219301, 0.275179, 0.284882, 0.308712, 0.31487, 0.291804, 0.182256, 0.229226, 0.161087, 0.164327, 0.173081, 0.132295, 0.132295, 0.134866, 0.081712, 0.155435, 0.200174, 0.219301, 0.295083, 0.222385, 0.17593, 0.206376, 0.125101, 0.127496, 0.083462, 0.056825, 0.043307, 0.090864, 0.090864, 0.170161, 0.111485, 0.106997, 0.167087, 0.127496, 0.127496, 0.209395, 0.17593, 0.109221, 0.15284, 0.155435, 0.229226, 0.229226, 0.239899, 0.318242, 0.311707, 0.311707, 0.359901, 0.359901, 0.349426, 0.349426, 0.318242, 0.433034, 0.40511, 0.377384, 0.356642, 0.356642, 0.30533, 0.356642, 0.436924, 0.40511, 0.349426, 0.356642, 0.4292, 0.418646, 0.321458, 0.321458, 0.398279, 0.40511, 0.440853, 0.40511, 0.380708, 0.380708, 0.380708, 0.414856, 0.384043, 0.461924, 0.42561, 0.480142, 0.377384, 0.387226, 0.418646, 0.490133, 0.414856, 0.321458, 0.243554, 0.349426, 0.243554, 0.216401, 0.216401, 0.142424, 0.17593, 0.200174, 0.129801, 0.122885, 0.098513, 0.147574, 0.094817, 0.096677, 0.06312, 0.106997, 0.0704, 0.069024, 0.048328, 0.074921, 0.076542, 0.129801, 0.137348, 0.137348, 0.158265, 0.158265, 0.232838, 0.167087, 0.182256, 0.257454, 0.232838, 0.206376, 0.200174, 0.281712, 0.271506, 0.247041, 0.243554, 0.298791, 0.31487, 0.366687, 0.356642, 0.454136, 0.346032, 0.321458, 0.346032, 0.324872, 0.25031, 0.247041, 0.284882, 0.25031, 0.225814, 0.203355, 0.247041, 0.206376, 0.173081, 0.194234, 0.284882, 0.243554], '')</t>
  </si>
  <si>
    <t>[0, 1, 2, 3, 4, 5, 6, 7, 8, 9, 10, 11, 12, 13, 14, 15, 16, 20, 21, 35, 38, 40, 97, 98, 100, 101, 102, 103, 104, 105, 106, 107, 112, 340]</t>
  </si>
  <si>
    <t xml:space="preserve">F5RS31|F5RS31_9ENTR MoaD/ThiS family protein OS=Enterobacter hormaechei ATCC 49162 </t>
  </si>
  <si>
    <t>([0.058088, 0.092881, 0.167087, 0.200174, 0.127496, 0.155435, 0.120615, 0.147574, 0.116183, 0.167087, 0.203355, 0.243554, 0.284882, 0.295083, 0.264545, 0.164327, 0.264545, 0.182256, 0.111485, 0.179055, 0.127496, 0.137348, 0.139895, 0.096677, 0.102787, 0.092881, 0.092881, 0.139895, 0.147574, 0.137348, 0.067594, 0.035586, 0.023534, 0.022667, 0.041405, 0.081712, 0.092881, 0.083462, 0.083462, 0.134866, 0.170161, 0.209395, 0.209395, 0.21291, 0.167087, 0.139895, 0.139895, 0.155435, 0.094817, 0.085092, 0.155435, 0.15284, 0.247041, 0.311707, 0.222385, 0.222385, 0.142424, 0.116183, 0.127496, 0.209395, 0.239899, 0.219301, 0.206376, 0.125101, 0.074921, 0.125101, 0.155435, 0.173081, 0.098513, 0.15284, 0.182256, 0.102787, 0.088832, 0.078022, 0.051831, 0.060549, 0.055536, 0.102787, 0.132295, 0.06312, 0.058088, 0.023963, 0.016021, 0.013437, 0.024826, 0.036378, 0.044297, 0.032677, 0.033407, 0.046336, 0.051831, 0.041405, 0.071867, 0.137348, 0.15284, 0.216401, 0.21291, 0.225814, 0.21291, 0.308712, 0.4292, 0.444081, 0.562014, 0.557691, 0.608892, 0.56648, 0.59508, 0.557691, 0.622677, 0.741537, 0.741537, 0.724957, 0.63748, 0.525368, 0.509769, 0.465241, 0.447574, 0.562014, 0.56648, 0.476583, 0.359901, 0.352862, 0.352862, 0.271506, 0.356642, 0.349426, 0.247041, 0.271506, 0.281712, 0.191378, 0.122885, 0.15284, 0.17593, 0.236433, 0.257454, 0.173081, 0.222385, 0.158265, 0.090864, 0.081712, 0.139895, 0.21291, 0.209395, 0.203355, 0.30533, 0.308712, 0.311707, 0.335645, 0.291804, 0.191378, 0.203355, 0.288399, 0.301917, 0.194234, 0.158265, 0.155435, 0.170161, 0.15284, 0.15008, 0.209395, 0.200174, 0.120615, 0.129801, 0.078022, 0.086953, 0.074921, 0.048328, 0.048328, 0.047319, 0.049374, 0.096677, 0.139895, 0.134866, 0.073402, 0.122885, 0.15284, 0.144935, 0.18812, 0.18812, 0.232838, 0.257454, 0.170161, 0.264545, 0.155435, 0.144935, 0.134866, 0.161087, 0.222385, 0.243554, 0.271506, 0.200174, 0.206376, 0.219301, 0.15284, 0.170161, 0.191378, 0.194234, 0.191378, 0.219301, 0.132295, 0.173081, 0.164327, 0.196879, 0.203355, 0.301917, 0.408655, 0.422041, 0.324872, 0.356642, 0.332115, 0.398279, 0.490133, 0.483068, 0.440853, 0.517562, 0.622677, 0.465241, 0.497853, 0.494003, 0.525368, 0.666105, 0.59917, 0.58069, 0.626927, 0.618285, 0.626927, 0.534167, 0.433034, 0.497853, 0.468512, 0.472492, 0.380708, 0.36309, 0.339168, 0.374039, 0.384043, 0.284882, 0.356642, 0.281712, 0.349426, 0.243554, 0.179055, 0.196879, 0.200174, 0.200174, 0.21291, 0.122885, 0.18812, 0.170161, 0.096677, 0.073402, 0.071867, 0.073402, 0.049374, 0.030003, 0.036378, 0.034884, 0.047319, 0.038042, 0.05306, 0.029376, 0.050641, 0.045352, 0.054297, 0.034068, 0.043307, 0.021816, 0.03976, 0.037156, 0.054297, 0.100716, 0.132295, 0.139895, 0.15284, 0.21291, 0.295083, 0.281712, 0.25406, 0.288399, 0.25406, 0.243554, 0.349426, 0.349426, 0.352862, 0.26085, 0.321458, 0.291804, 0.31487, 0.342579, 0.339168, 0.384043, 0.401658, 0.40511, 0.36309, 0.374039, 0.311707, 0.318242, 0.335645, 0.30533, 0.30533, 0.324872, 0.25031, 0.25031, 0.155435, 0.225814, 0.268042, 0.284882, 0.318242, 0.30533, 0.30533, 0.30533, 0.321458, 0.31487, 0.321458, 0.271506, 0.359901, 0.387226, 0.390993, 0.328603, 0.387226, 0.308712, 0.401658, 0.486429, 0.483068, 0.59014, 0.472492, 0.433034, 0.346032, 0.352862, 0.436924, 0.4292, 0.447574, 0.387226, 0.30533, 0.236433, 0.25406, 0.225814, 0.284882, 0.17593, 0.120615, 0.118441, 0.203355, 0.142424, 0.158265, 0.155435, 0.161087, 0.264545, 0.264545, 0.25031, 0.170161, 0.158265, 0.15008, 0.139895, 0.158265, 0.222385, 0.206376, 0.271506, 0.271506, 0.232838, 0.324872, 0.444081, 0.450668, 0.433034, 0.40511, 0.377384, 0.328603, 0.278302, 0.200174, 0.191378, 0.271506, 0.271506, 0.278302, 0.284882, 0.288399, 0.21291, 0.232838, 0.311707, 0.25406, 0.281712, 0.291804, 0.301917, 0.291804, 0.298791, 0.284882, 0.278302, 0.284882, 0.264545, 0.318242, 0.394753, 0.483068, 0.490133, 0.618285, 0.608892, 0.608892, 0.59014, 0.699094, 0.675549, 0.685117, 0.690604, 0.525368, 0.440853, 0.440853, 0.433034, 0.433034, 0.42561, 0.450668, 0.450668, 0.570702, 0.570702, 0.56648, 0.56648, 0.458154, 0.4292, 0.422041, 0.339168, 0.318242, 0.264545, 0.264545, 0.158265, 0.21291, 0.30533, 0.380708, 0.387226, 0.401658, 0.387226, 0.398279, 0.480142, 0.454136, 0.418646, 0.342579, 0.264545, 0.25406, 0.295083, 0.30533, 0.324872, 0.324872, 0.349426, 0.398279, 0.324872, 0.440853, 0.356642, 0.352862, 0.352862, 0.359901, 0.291804, 0.239899, 0.236433, 0.26085, 0.284882, 0.295083, 0.370445, 0.374039, 0.324872, 0.384043, 0.311707, 0.288399, 0.311707, 0.308712, 0.288399, 0.36309, 0.366687, 0.458154, 0.4292, 0.352862, 0.339168, 0.390993, 0.444081, 0.465241, 0.433034, 0.422041, 0.339168, 0.352862, 0.398279, 0.377384, 0.321458, 0.377384, 0.384043, 0.440853, 0.444081, 0.390993, 0.390993, 0.298791, 0.291804, 0.243554, 0.328603, 0.328603, 0.342579, 0.346032, 0.268042, 0.278302, 0.209395, 0.284882, 0.196879, 0.219301, 0.324872, 0.377384, 0.374039, 0.374039, 0.268042, 0.236433, 0.318242, 0.291804, 0.308712, 0.271506, 0.346032, 0.339168, 0.236433, 0.158265, 0.102787, 0.111485, 0.106997, 0.179055, 0.185198, 0.291804, 0.232838, 0.200174, 0.203355, 0.134866, 0.144935, 0.173081, 0.137348, 0.132295, 0.100716, 0.090864, 0.106997, 0.066181, 0.05306, 0.111485, 0.164327, 0.167087, 0.229226, 0.239899, 0.239899, 0.229226, 0.134866, 0.182256, 0.125101, 0.066181, 0.116183, 0.069024, 0.109221, 0.090864, 0.096677, 0.155435, 0.239899, 0.257454, 0.349426, 0.377384, 0.284882, 0.284882, 0.370445, 0.342579, 0.275179, 0.268042, 0.236433, 0.236433, 0.173081, 0.257454, 0.335645, 0.295083, 0.370445, 0.308712, 0.356642, 0.31487, 0.232838, 0.127496, 0.125101, 0.125101, 0.125101, 0.134866, 0.088832, 0.085092, 0.042364, 0.064632, 0.059222, 0.076542, 0.129801, 0.179055, 0.120615, 0.15008, 0.116183, 0.137348, 0.158265, 0.182256, 0.155435, 0.129801, 0.232838, 0.219301, 0.179055, 0.194234, 0.203355, 0.271506, 0.275179, 0.394753, 0.408655, 0.328603, 0.311707, 0.25031, 0.264545, 0.243554, 0.25406, 0.298791, 0.275179, 0.222385, 0.281712, 0.339168, 0.444081, 0.352862, 0.370445, 0.401658, 0.324872, 0.384043, 0.328603, 0.321458, 0.236433, 0.164327, 0.239899, 0.278302, 0.332115, 0.332115, 0.42561, 0.418646, 0.444081, 0.444081, 0.450668, 0.342579, 0.359901, 0.288399, 0.36309, 0.288399, 0.216401, 0.291804, 0.278302, 0.308712, 0.229226, 0.247041, 0.324872, 0.335645, 0.321458, 0.288399, 0.301917, 0.301917, 0.318242, 0.339168, 0.328603, 0.324872, 0.418646, 0.328603, 0.346032, 0.342579, 0.30533, 0.384043, 0.384043, 0.40511, 0.356642, 0.447574, 0.476583, 0.461924, 0.468512, 0.454136, 0.454136, 0.359901, 0.352862, 0.342579, 0.332115, 0.332115, 0.408655, 0.321458, 0.321458, 0.308712, 0.308712, 0.41194, 0.349426, 0.328603, 0.271506, 0.359901, 0.321458, 0.346032, 0.281712, 0.170161, 0.182256, 0.222385, 0.295083, 0.21291, 0.132295, 0.137348, 0.102787, 0.098513, 0.147574, 0.161087, 0.158265, 0.164327, 0.127496, 0.200174, 0.219301, 0.185198, 0.116183, 0.147574, 0.15008, 0.216401, 0.318242, 0.311707, 0.308712, 0.308712, 0.31487, 0.31487, 0.308712, 0.366687, 0.370445, 0.339168, 0.398279, 0.494003, 0.5017, 0.444081, 0.4292, 0.418646, 0.5017, 0.618285, 0.642678, 0.538167, 0.525368, 0.41194, 0.408655, 0.398279, 0.394753, 0.4292, 0.436924, 0.370445, 0.295083, 0.229226, 0.264545, 0.281712, 0.264545, 0.179055, 0.275179, 0.271506, 0.298791, 0.301917, 0.209395, 0.182256, 0.18812, 0.209395, 0.278302, 0.278302, 0.247041, 0.25031, 0.284882, 0.374039, 0.440853, 0.51388, 0.497853, 0.490133, 0.374039, 0.377384, 0.42561, 0.398279, 0.301917, 0.301917, 0.311707, 0.30533, 0.31487, 0.308712, 0.291804, 0.239899, 0.147574, 0.185198, 0.185198, 0.200174, 0.191378, 0.137348, 0.15008, 0.147574, 0.173081, 0.264545, 0.26085, 0.21291, 0.170161, 0.173081, 0.125101, 0.118441, 0.132295, 0.144935, 0.236433, 0.15284, 0.239899, 0.335645, 0.332115, 0.26085, 0.155435, 0.155435, 0.155435, 0.158265, 0.229226, 0.134866, 0.127496, 0.15008, 0.229226, 0.308712, 0.40511, 0.447574, 0.447574, 0.450668, 0.422041, 0.318242, 0.401658, 0.324872, 0.298791, 0.311707, 0.308712, 0.401658, 0.414856, 0.444081, 0.349426, 0.275179, 0.36309, 0.352862, 0.298791, 0.26085, 0.229226, 0.179055, 0.134866, 0.102787, 0.129801, 0.100716, 0.161087], '')</t>
  </si>
  <si>
    <t>[102, 103, 104, 105, 106, 107, 108, 109, 110, 111, 112, 113, 114, 117, 118, 214, 215, 219, 220, 221, 222, 223, 224, 225, 226, 324, 391, 392, 393, 394, 395, 396, 397, 398, 399, 407, 408, 409, 410, 712, 716, 717, 718, 719, 720, 749]</t>
  </si>
  <si>
    <t xml:space="preserve">F5RS32|F5RS32_9ENTR NlpC/P60 domain-containing protein OS=Enterobacter hormaechei ATCC 49162 </t>
  </si>
  <si>
    <t>([0.106997, 0.142424, 0.191378, 0.239899, 0.158265, 0.088832, 0.111485, 0.073402, 0.059222, 0.047319, 0.034884, 0.025316, 0.013016, 0.021816, 0.020876, 0.013821, 0.00962, 0.011106, 0.010926, 0.011903, 0.013613, 0.01227, 0.012727, 0.012727, 0.013821, 0.021816, 0.023087, 0.024826, 0.034884, 0.054297, 0.088832, 0.15284, 0.137348, 0.125101, 0.132295, 0.085092, 0.071867, 0.127496, 0.120615, 0.196879, 0.129801, 0.147574, 0.079919, 0.040537, 0.038042, 0.031287, 0.020876, 0.03976, 0.035586, 0.05306, 0.034068, 0.032677, 0.030611, 0.064632, 0.078022, 0.035586, 0.03976, 0.073402, 0.037156, 0.036378, 0.034884, 0.043307, 0.069024, 0.158265, 0.216401, 0.209395, 0.15284, 0.216401, 0.132295, 0.092881, 0.044297, 0.073402, 0.067594, 0.071867, 0.058088, 0.058088, 0.111485, 0.158265, 0.15284, 0.239899, 0.26085, 0.271506, 0.30533, 0.291804, 0.196879, 0.225814, 0.18812, 0.264545, 0.26085, 0.26085, 0.239899, 0.264545, 0.170161, 0.179055, 0.170161, 0.170161, 0.142424, 0.155435, 0.15284, 0.10481, 0.116183, 0.051831, 0.022667, 0.024826, 0.015078, 0.021816, 0.018415, 0.023963, 0.017797, 0.014075, 0.018106, 0.024393, 0.029376, 0.044297, 0.028695, 0.020522, 0.018787, 0.044297], '')</t>
  </si>
  <si>
    <t xml:space="preserve">F5RS33|F5RS33_9ENTR DUF1833 domain-containing protein OS=Enterobacter hormaechei ATCC 49162 </t>
  </si>
  <si>
    <t>([0.461924, 0.549308, 0.570702, 0.59917, 0.622677, 0.5017, 0.40511, 0.433034, 0.454136, 0.380708, 0.401658, 0.332115, 0.216401, 0.219301, 0.352862, 0.342579, 0.222385, 0.31487, 0.232838, 0.164327, 0.158265, 0.098513, 0.055536, 0.058088, 0.055536, 0.056825, 0.048328, 0.044297, 0.050641, 0.048328, 0.083462, 0.049374, 0.096677, 0.158265, 0.164327, 0.142424, 0.088832, 0.161087, 0.185198, 0.236433, 0.30533, 0.200174, 0.291804, 0.275179, 0.281712, 0.301917, 0.291804, 0.40511, 0.521092, 0.483068, 0.490133, 0.490133, 0.626927, 0.541878, 0.450668, 0.450668, 0.418646, 0.509769, 0.440853, 0.401658, 0.352862, 0.349426, 0.458154, 0.359901, 0.440853, 0.422041, 0.414856, 0.335645, 0.321458, 0.281712, 0.209395, 0.170161, 0.164327, 0.147574, 0.116183, 0.173081, 0.167087, 0.167087, 0.142424, 0.196879, 0.137348, 0.203355, 0.17593, 0.111485, 0.173081, 0.15008, 0.15284, 0.147574, 0.229226, 0.161087, 0.106997, 0.173081, 0.206376, 0.21291, 0.21291, 0.257454, 0.257454, 0.194234, 0.25406, 0.203355, 0.194234, 0.268042, 0.170161, 0.203355, 0.203355, 0.132295, 0.109221, 0.10481, 0.102787, 0.064632, 0.11371, 0.125101, 0.125101, 0.106997, 0.11371, 0.10481, 0.125101, 0.125101, 0.125101, 0.10481, 0.106997, 0.109221, 0.076542, 0.139895, 0.142424, 0.247041, 0.247041, 0.324872, 0.346032, 0.359901, 0.342579, 0.332115, 0.422041, 0.332115, 0.284882, 0.284882, 0.318242, 0.352862, 0.370445, 0.352862, 0.352862, 0.436924, 0.359901, 0.4292, 0.349426, 0.257454, 0.200174, 0.26085, 0.216401, 0.173081, 0.129801, 0.191378, 0.155435, 0.120615, 0.182256, 0.278302], '')</t>
  </si>
  <si>
    <t>[1, 2, 3, 4, 5, 48, 52, 53, 57]</t>
  </si>
  <si>
    <t xml:space="preserve">F5RS34|F5RS34_9ENTR Phage protein OS=Enterobacter hormaechei ATCC 49162 </t>
  </si>
  <si>
    <t>([0.066181, 0.035586, 0.041405, 0.066181, 0.086953, 0.090864, 0.111485, 0.132295, 0.170161, 0.15284, 0.182256, 0.147574, 0.132295, 0.209395, 0.301917, 0.182256, 0.295083, 0.264545, 0.264545, 0.374039, 0.497853, 0.433034, 0.458154, 0.490133, 0.517562, 0.490133, 0.42561, 0.321458, 0.335645, 0.335645, 0.295083, 0.295083, 0.398279, 0.401658, 0.308712, 0.298791, 0.339168, 0.332115, 0.229226, 0.21291, 0.129801, 0.109221, 0.0704, 0.060549, 0.029376, 0.024826, 0.017797, 0.024826, 0.058088, 0.06184, 0.054297, 0.081712, 0.03976, 0.03976, 0.038858, 0.037156, 0.023087, 0.033407, 0.031287, 0.073402, 0.081712, 0.078022, 0.044297, 0.090864, 0.142424, 0.247041, 0.164327, 0.257454, 0.18812, 0.092881, 0.076542, 0.06184, 0.076542, 0.086953, 0.086953, 0.046336, 0.090864, 0.15008, 0.155435, 0.164327, 0.085092, 0.085092, 0.092881, 0.158265, 0.167087, 0.109221, 0.098513, 0.086953, 0.083462, 0.155435, 0.209395, 0.25031, 0.229226, 0.229226, 0.321458, 0.30533, 0.30533, 0.31487, 0.31487, 0.324872, 0.257454, 0.278302, 0.271506, 0.257454, 0.25031, 0.236433, 0.324872, 0.275179, 0.298791, 0.288399, 0.288399, 0.318242, 0.206376, 0.179055, 0.179055, 0.15284, 0.170161, 0.268042, 0.271506, 0.161087, 0.170161, 0.239899, 0.216401, 0.139895, 0.164327, 0.179055, 0.10481, 0.122885, 0.200174, 0.31487, 0.21291, 0.216401, 0.222385, 0.206376, 0.21291, 0.216401, 0.161087, 0.10481, 0.064632, 0.059222, 0.120615, 0.06184, 0.067594, 0.125101, 0.200174, 0.25406, 0.25031, 0.370445, 0.359901, 0.324872, 0.209395, 0.342579, 0.318242, 0.26085, 0.390993, 0.468512, 0.436924, 0.525368, 0.608892, 0.707965, 0.685117, 0.661982, 0.834292, 0.779859, 0.73685], '')</t>
  </si>
  <si>
    <t>[24, 157, 158, 159, 160, 161, 162, 163, 164]</t>
  </si>
  <si>
    <t xml:space="preserve">F5RS35|F5RS35_9ENTR Tail protein (Tape measure) OS=Enterobacter hormaechei ATCC 49162 </t>
  </si>
  <si>
    <t>([0.4292, 0.31487, 0.387226, 0.301917, 0.335645, 0.324872, 0.374039, 0.324872, 0.377384, 0.440853, 0.387226, 0.346032, 0.384043, 0.384043, 0.359901, 0.356642, 0.359901, 0.359901, 0.288399, 0.30533, 0.349426, 0.335645, 0.436924, 0.40511, 0.408655, 0.4292, 0.4292, 0.384043, 0.414856, 0.401658, 0.374039, 0.444081, 0.51388, 0.494003, 0.494003, 0.468512, 0.494003, 0.490133, 0.447574, 0.549308, 0.553315, 0.59014, 0.648219, 0.622677, 0.648219, 0.750527, 0.724957, 0.724957, 0.728858, 0.653063, 0.642678, 0.653063, 0.557691, 0.534167, 0.538167, 0.450668, 0.454136, 0.444081, 0.433034, 0.476583, 0.476583, 0.465241, 0.476583, 0.433034, 0.436924, 0.414856, 0.342579, 0.356642, 0.384043, 0.418646, 0.454136, 0.447574, 0.42561, 0.418646, 0.418646, 0.42561, 0.480142, 0.480142, 0.490133, 0.51388, 0.51388, 0.497853, 0.486429, 0.468512, 0.545602, 0.545602, 0.549308, 0.604312, 0.59014, 0.585406, 0.59917, 0.557691, 0.557691, 0.562014, 0.622677, 0.685117, 0.685117, 0.613573, 0.545602, 0.545602, 0.490133, 0.447574, 0.444081, 0.454136, 0.465241, 0.390993, 0.366687, 0.308712, 0.268042, 0.284882, 0.30533, 0.257454, 0.352862, 0.374039, 0.384043, 0.408655, 0.359901, 0.36309, 0.440853, 0.490133, 0.440853, 0.40511, 0.401658, 0.374039, 0.332115, 0.332115, 0.324872, 0.356642, 0.384043, 0.454136, 0.433034, 0.408655, 0.40511, 0.401658, 0.398279, 0.408655, 0.4292, 0.458154, 0.461924, 0.458154, 0.401658, 0.42561, 0.51388, 0.509769, 0.549308, 0.58069, 0.575842, 0.575842, 0.461924, 0.51388, 0.480142, 0.476583, 0.476583, 0.476583, 0.436924, 0.436924, 0.422041, 0.398279, 0.370445, 0.356642, 0.359901, 0.454136, 0.454136, 0.4292, 0.436924, 0.4292, 0.433034, 0.42561, 0.468512, 0.59014, 0.58069, 0.58069, 0.58069, 0.480142, 0.525368, 0.486429, 0.480142, 0.490133, 0.390993, 0.339168, 0.278302, 0.288399, 0.21291, 0.222385, 0.222385, 0.288399, 0.298791, 0.298791, 0.268042, 0.219301, 0.15008, 0.120615, 0.079919, 0.066181, 0.120615, 0.120615, 0.164327, 0.155435, 0.15008, 0.161087, 0.203355, 0.264545, 0.222385, 0.191378, 0.179055, 0.219301, 0.219301, 0.206376, 0.179055, 0.15008, 0.164327, 0.219301, 0.219301, 0.25406, 0.200174, 0.164327, 0.098513, 0.100716, 0.100716, 0.06184, 0.059222, 0.058088, 0.058088, 0.046336, 0.051831, 0.030611, 0.024393, 0.024826, 0.016257, 0.020522, 0.029376, 0.043307, 0.043307, 0.058088, 0.0704, 0.094817, 0.125101, 0.161087, 0.100716, 0.100716, 0.161087, 0.206376, 0.203355, 0.229226, 0.26085, 0.301917, 0.401658, 0.398279, 0.332115, 0.328603, 0.321458, 0.236433, 0.239899, 0.25406, 0.25406, 0.281712, 0.25406, 0.206376, 0.203355, 0.203355, 0.203355, 0.203355, 0.239899, 0.185198, 0.137348, 0.17593, 0.139895, 0.10481, 0.11371, 0.164327, 0.257454, 0.216401, 0.324872, 0.291804, 0.243554, 0.236433, 0.158265, 0.144935, 0.182256, 0.225814, 0.321458, 0.288399, 0.232838, 0.155435, 0.26085, 0.206376, 0.206376, 0.25406, 0.257454, 0.161087, 0.132295, 0.122885, 0.090864, 0.098513, 0.120615, 0.144935, 0.085092, 0.15284, 0.243554, 0.196879, 0.185198, 0.17593, 0.206376, 0.158265, 0.182256, 0.158265, 0.15008, 0.142424, 0.185198, 0.21291, 0.225814, 0.257454, 0.264545, 0.349426, 0.21291, 0.164327, 0.161087, 0.239899, 0.15284, 0.122885, 0.144935, 0.090864, 0.098513, 0.11371, 0.106997, 0.164327, 0.164327, 0.271506, 0.194234, 0.182256, 0.185198, 0.203355, 0.203355, 0.17593, 0.179055, 0.243554, 0.31487, 0.332115, 0.25406, 0.332115, 0.335645, 0.308712, 0.359901, 0.370445, 0.356642, 0.42561, 0.418646, 0.436924, 0.394753, 0.468512, 0.440853, 0.433034, 0.398279, 0.40511, 0.374039, 0.384043, 0.384043, 0.384043, 0.342579, 0.346032, 0.356642, 0.401658, 0.436924, 0.40511, 0.390993, 0.384043, 0.339168, 0.308712, 0.30533, 0.332115, 0.239899, 0.268042, 0.21291, 0.30533, 0.318242, 0.387226, 0.380708, 0.384043, 0.278302, 0.321458, 0.328603, 0.318242, 0.301917, 0.30533, 0.295083, 0.288399, 0.295083, 0.308712, 0.308712, 0.311707, 0.328603, 0.465241, 0.468512, 0.59014, 0.613573, 0.557691, 0.468512, 0.476583, 0.509769, 0.538167, 0.458154, 0.461924, 0.483068, 0.414856, 0.414856, 0.490133, 0.494003, 0.5017, 0.570702, 0.608892, 0.59508, 0.570702, 0.521092, 0.517562, 0.450668, 0.447574, 0.447574, 0.444081, 0.436924, 0.436924, 0.418646, 0.41194, 0.486429, 0.509769, 0.521092, 0.509769, 0.529623, 0.461924, 0.387226, 0.394753, 0.342579, 0.318242, 0.321458, 0.339168, 0.318242, 0.352862, 0.264545, 0.301917, 0.31487, 0.308712, 0.308712, 0.377384, 0.436924, 0.433034, 0.40511, 0.41194, 0.42561, 0.42561, 0.422041, 0.480142, 0.476583, 0.538167, 0.570702, 0.562014, 0.562014, 0.517562, 0.4292, 0.505461, 0.494003, 0.56648, 0.59014, 0.59508, 0.642678, 0.562014, 0.541878, 0.458154, 0.517562, 0.497853, 0.418646, 0.490133, 0.490133, 0.505461, 0.483068, 0.483068, 0.465241, 0.454136, 0.454136, 0.541878, 0.521092, 0.517562, 0.444081, 0.408655, 0.384043, 0.380708, 0.461924, 0.461924, 0.529623, 0.440853, 0.422041, 0.483068, 0.494003, 0.509769, 0.541878, 0.604312, 0.56648, 0.59014, 0.59014, 0.653063, 0.648219, 0.699094, 0.707965, 0.771762, 0.767246, 0.767246, 0.750527, 0.63748, 0.661982, 0.680603, 0.784345, 0.812494, 0.791621, 0.784345, 0.76285, 0.712013, 0.59014, 0.626927, 0.632174, 0.648219, 0.680603, 0.671169, 0.648219, 0.626927, 0.626927, 0.657645, 0.690604, 0.661982, 0.775545, 0.779859, 0.666105, 0.63748, 0.632174, 0.661982, 0.56648, 0.545602, 0.56648, 0.570702, 0.557691, 0.56648, 0.553315, 0.545602, 0.56648, 0.5017, 0.483068, 0.486429, 0.5017, 0.494003, 0.517562, 0.517562, 0.538167, 0.553315, 0.58069, 0.58069, 0.604312, 0.694846, 0.694846, 0.575842, 0.575842, 0.604312, 0.56648, 0.56648, 0.575842, 0.557691, 0.553315, 0.575842, 0.59917, 0.58069, 0.557691, 0.557691, 0.538167, 0.538167, 0.626927, 0.534167, 0.505461, 0.42561, 0.401658, 0.422041, 0.5017, 0.486429, 0.450668, 0.450668, 0.444081, 0.436924, 0.366687, 0.454136, 0.450668, 0.436924, 0.454136, 0.454136, 0.387226, 0.387226, 0.352862, 0.349426, 0.40511, 0.401658, 0.444081, 0.480142, 0.480142, 0.40511, 0.41194, 0.476583, 0.51388, 0.490133, 0.5017, 0.608892, 0.604312, 0.575842, 0.604312, 0.490133, 0.51388, 0.59014, 0.618285, 0.562014, 0.557691, 0.613573, 0.545602, 0.59508, 0.575842, 0.549308, 0.549308, 0.608892, 0.525368, 0.505461, 0.529623, 0.433034, 0.414856, 0.398279, 0.433034, 0.433034, 0.414856, 0.436924, 0.436924, 0.414856, 0.480142, 0.497853, 0.483068, 0.476583, 0.476583, 0.450668, 0.476583, 0.585406, 0.613573, 0.604312, 0.632174, 0.541878, 0.618285, 0.618285, 0.509769, 0.497853, 0.472492, 0.575842, 0.553315, 0.525368, 0.454136, 0.454136, 0.483068, 0.480142, 0.56648, 0.56648, 0.56648, 0.490133, 0.440853, 0.440853, 0.401658, 0.401658, 0.521092, 0.480142, 0.483068, 0.585406, 0.494003, 0.494003, 0.509769, 0.509769, 0.562014, 0.613573, 0.618285, 0.562014, 0.476583, 0.447574, 0.352862, 0.291804, 0.356642, 0.384043, 0.281712, 0.36309, 0.349426, 0.308712, 0.370445, 0.288399, 0.209395, 0.257454, 0.301917, 0.288399, 0.301917, 0.25406, 0.203355, 0.179055, 0.118441, 0.173081, 0.209395, 0.257454, 0.31487, 0.332115, 0.332115, 0.433034, 0.324872, 0.346032, 0.346032, 0.349426, 0.433034, 0.517562, 0.51388, 0.458154, 0.461924, 0.36309, 0.414856, 0.408655, 0.352862, 0.4292, 0.433034, 0.418646, 0.444081, 0.387226, 0.366687, 0.271506, 0.268042, 0.318242, 0.21291, 0.216401, 0.21291, 0.179055, 0.120615, 0.158265, 0.155435, 0.086953, 0.134866, 0.118441, 0.194234, 0.239899, 0.239899, 0.25031, 0.21291, 0.142424, 0.216401, 0.21291, 0.222385, 0.142424, 0.173081, 0.247041, 0.247041, 0.206376, 0.236433, 0.271506, 0.25406, 0.308712, 0.377384, 0.335645, 0.346032, 0.328603, 0.275179, 0.275179, 0.271506, 0.311707, 0.352862, 0.264545, 0.281712, 0.36309, 0.390993, 0.31487, 0.332115, 0.291804, 0.25031, 0.18812, 0.225814, 0.158265, 0.139895, 0.11371, 0.158265, 0.125101, 0.076542, 0.127496, 0.139895, 0.0704, 0.038042, 0.028107, 0.046336, 0.044297, 0.046336, 0.043307, 0.066181, 0.047319, 0.048328, 0.064632, 0.102787, 0.078022, 0.096677, 0.096677, 0.118441, 0.10481, 0.137348, 0.17593, 0.147574, 0.081712, 0.094817, 0.129801, 0.209395, 0.182256, 0.11371, 0.088832, 0.173081, 0.144935, 0.144935, 0.142424, 0.132295, 0.10481, 0.127496, 0.098513, 0.079919, 0.098513, 0.054297, 0.048328, 0.047319, 0.06312, 0.109221, 0.120615, 0.17593, 0.142424, 0.134866, 0.203355, 0.232838, 0.125101, 0.127496, 0.15284, 0.18812, 0.173081, 0.200174, 0.137348, 0.173081, 0.216401, 0.21291, 0.232838, 0.203355, 0.164327, 0.161087, 0.155435, 0.170161, 0.15008, 0.109221, 0.147574, 0.139895, 0.139895, 0.257454, 0.229226, 0.239899, 0.203355, 0.26085, 0.264545, 0.264545, 0.209395, 0.209395, 0.161087, 0.225814, 0.288399, 0.384043, 0.374039, 0.377384, 0.465241, 0.476583, 0.486429, 0.380708, 0.401658, 0.370445, 0.335645, 0.401658, 0.387226, 0.418646, 0.440853, 0.352862, 0.387226, 0.398279, 0.422041, 0.483068, 0.505461, 0.490133, 0.468512, 0.490133, 0.4292, 0.311707, 0.288399, 0.384043, 0.476583, 0.483068, 0.476583, 0.480142, 0.440853, 0.440853, 0.440853, 0.422041, 0.454136, 0.497853, 0.525368, 0.40511, 0.328603, 0.321458, 0.257454, 0.275179, 0.271506, 0.288399, 0.374039, 0.374039, 0.332115, 0.339168, 0.239899, 0.298791, 0.26085, 0.30533, 0.281712, 0.288399, 0.301917, 0.370445, 0.36309, 0.440853, 0.517562, 0.626927, 0.517562, 0.59014, 0.505461, 0.51388, 0.525368, 0.444081, 0.366687, 0.370445, 0.380708, 0.398279, 0.390993, 0.433034, 0.414856, 0.444081, 0.476583, 0.390993, 0.387226, 0.40511, 0.359901, 0.298791, 0.298791, 0.370445, 0.377384, 0.436924, 0.42561, 0.4292, 0.497853, 0.604312, 0.648219, 0.675549, 0.779859, 0.76285, 0.767246, 0.690604, 0.685117, 0.618285, 0.720929, 0.707965, 0.675549, 0.712013, 0.823549, 0.81615, 0.819762, 0.798249], '')</t>
  </si>
  <si>
    <t>[32, 39, 40, 41, 42, 43, 44, 45, 46, 47, 48, 49, 50, 51, 52, 53, 54, 79, 80, 84, 85, 86, 87, 88, 89, 90, 91, 92, 93, 94, 95, 96, 97, 98, 99, 142, 143, 144, 145, 146, 147, 149, 169, 170, 171, 172, 174, 393, 394, 395, 398, 399, 407, 408, 409, 410, 411, 412, 413, 423, 424, 425, 426, 451, 452, 453, 454, 455, 457, 459, 460, 461, 462, 463, 464, 466, 471, 477, 478, 479, 486, 491, 492, 493, 494, 495, 496, 497, 498, 499, 500, 501, 502, 503, 504, 505, 506, 507, 508, 509, 510, 511, 512, 513, 514, 515, 516, 517, 518, 519, 520, 521, 522, 523, 524, 525, 526, 527, 528, 529, 530, 531, 532, 533, 534, 535, 536, 537, 538, 539, 540, 541, 544, 546, 547, 548, 549, 550, 551, 552, 553, 554, 555, 556, 557, 558, 559, 560, 561, 562, 563, 564, 565, 566, 567, 568, 569, 570, 571, 572, 576, 600, 602, 603, 604, 605, 606, 608, 609, 610, 611, 612, 613, 614, 615, 616, 617, 618, 619, 620, 621, 622, 639, 640, 641, 642, 643, 644, 645, 646, 649, 650, 651, 656, 657, 658, 664, 667, 670, 671, 672, 673, 674, 675, 709, 710, 881, 899, 921, 922, 923, 924, 925, 926, 927, 950, 951, 952, 953, 954, 955, 956, 957, 958, 959, 960, 961, 962, 963, 964, 965, 966]</t>
  </si>
  <si>
    <t>131)</t>
  </si>
  <si>
    <t xml:space="preserve">F5RS36|F5RS36_9ENTR Uncharacterized protein OS=Enterobacter hormaechei ATCC 49162 </t>
  </si>
  <si>
    <t>([0.222385, 0.139895, 0.170161, 0.219301, 0.25031, 0.144935, 0.196879, 0.225814, 0.25031, 0.271506, 0.30533, 0.239899, 0.167087, 0.129801, 0.191378, 0.209395, 0.196879, 0.173081, 0.194234, 0.147574, 0.182256, 0.191378, 0.268042, 0.194234, 0.182256, 0.191378, 0.324872, 0.324872, 0.346032, 0.264545, 0.209395, 0.206376, 0.275179, 0.25406, 0.30533, 0.311707, 0.203355, 0.206376, 0.308712, 0.295083, 0.339168, 0.318242, 0.288399, 0.288399, 0.295083, 0.219301, 0.232838, 0.15284, 0.078022, 0.058088, 0.096677, 0.139895, 0.083462, 0.100716, 0.170161, 0.116183, 0.129801, 0.216401, 0.137348, 0.11371, 0.106997, 0.118441, 0.161087, 0.106997, 0.106997, 0.161087, 0.203355, 0.164327, 0.236433, 0.332115, 0.281712, 0.203355, 0.200174, 0.284882, 0.191378, 0.161087, 0.185198, 0.116183, 0.06312, 0.118441, 0.122885, 0.074921, 0.035586, 0.040537, 0.085092, 0.090864, 0.055536, 0.069024, 0.096677, 0.069024, 0.042364, 0.0704, 0.125101, 0.0704, 0.066181, 0.118441, 0.081712, 0.129801, 0.179055, 0.167087, 0.116183, 0.096677, 0.090864, 0.147574, 0.155435, 0.147574, 0.147574, 0.179055, 0.203355, 0.17593, 0.219301, 0.30533, 0.225814, 0.142424, 0.17593, 0.120615, 0.102787, 0.182256, 0.185198, 0.125101, 0.167087, 0.229226, 0.295083, 0.387226, 0.328603, 0.239899, 0.239899, 0.225814, 0.239899, 0.209395, 0.155435, 0.15008, 0.15008, 0.15008, 0.229226, 0.288399, 0.366687, 0.408655, 0.401658, 0.398279, 0.494003, 0.538167, 0.534167, 0.534167, 0.549308, 0.497853, 0.56648, 0.534167, 0.42561, 0.465241, 0.366687, 0.352862, 0.349426, 0.31487, 0.366687, 0.356642, 0.352862, 0.356642, 0.239899, 0.236433, 0.203355, 0.200174, 0.200174, 0.173081, 0.182256, 0.147574, 0.239899, 0.25031, 0.203355, 0.30533, 0.26085, 0.356642, 0.447574, 0.346032, 0.380708, 0.370445, 0.295083, 0.222385, 0.196879, 0.275179, 0.275179, 0.216401, 0.236433, 0.239899, 0.281712, 0.271506, 0.298791, 0.200174, 0.196879, 0.278302, 0.281712, 0.328603, 0.236433, 0.229226, 0.332115, 0.247041, 0.26085, 0.342579, 0.42561, 0.36309, 0.31487, 0.291804, 0.384043, 0.36309, 0.335645, 0.298791, 0.30533, 0.311707, 0.384043, 0.384043, 0.349426, 0.342579, 0.346032, 0.422041, 0.398279, 0.377384, 0.450668, 0.461924, 0.433034, 0.390993, 0.509769, 0.648219, 0.690604], '')</t>
  </si>
  <si>
    <t>[141, 142, 143, 144, 146, 147, 220, 221, 222]</t>
  </si>
  <si>
    <t xml:space="preserve">F5RS37|F5RS37_9ENTR BIG2 domain-containing protein OS=Enterobacter hormaechei ATCC 49162 </t>
  </si>
  <si>
    <t>([0.454136, 0.30533, 0.335645, 0.36309, 0.352862, 0.301917, 0.26085, 0.203355, 0.25031, 0.216401, 0.21291, 0.257454, 0.284882, 0.203355, 0.311707, 0.308712, 0.236433, 0.229226, 0.25031, 0.161087, 0.17593, 0.243554, 0.359901, 0.281712, 0.243554, 0.239899, 0.222385, 0.25031, 0.295083, 0.275179, 0.335645, 0.359901, 0.339168, 0.339168, 0.308712, 0.288399, 0.179055, 0.247041, 0.291804, 0.268042, 0.342579, 0.268042, 0.271506, 0.247041, 0.335645, 0.346032, 0.384043, 0.472492, 0.497853, 0.534167, 0.534167, 0.436924, 0.380708, 0.41194, 0.418646, 0.444081, 0.352862, 0.461924, 0.461924, 0.422041, 0.42561, 0.328603, 0.390993, 0.311707, 0.311707, 0.203355, 0.257454, 0.243554, 0.257454, 0.200174, 0.200174, 0.191378, 0.26085, 0.328603, 0.295083, 0.219301, 0.30533, 0.394753, 0.30533, 0.295083, 0.243554, 0.229226, 0.318242, 0.219301, 0.222385, 0.21291, 0.229226, 0.129801, 0.11371, 0.10481, 0.161087, 0.109221, 0.109221, 0.100716, 0.085092, 0.092881, 0.15008, 0.170161, 0.161087, 0.170161, 0.120615, 0.120615, 0.122885, 0.106997, 0.185198, 0.179055, 0.191378, 0.30533, 0.346032, 0.398279, 0.298791, 0.225814, 0.298791, 0.229226, 0.225814, 0.25031, 0.182256, 0.173081, 0.125101, 0.083462, 0.125101, 0.17593, 0.232838, 0.229226, 0.268042, 0.257454, 0.349426, 0.356642, 0.25031, 0.25031, 0.225814, 0.222385, 0.271506, 0.271506, 0.374039, 0.31487, 0.291804, 0.308712, 0.308712, 0.342579, 0.384043, 0.387226, 0.390993, 0.311707, 0.335645, 0.281712, 0.291804, 0.30533, 0.222385, 0.295083, 0.31487, 0.26085, 0.324872, 0.275179, 0.275179, 0.25031, 0.288399, 0.301917, 0.298791, 0.298791, 0.324872, 0.324872, 0.324872, 0.321458, 0.394753, 0.370445, 0.42561, 0.387226, 0.359901, 0.433034, 0.433034, 0.461924, 0.521092, 0.450668, 0.509769, 0.447574, 0.461924, 0.440853, 0.41194, 0.505461, 0.505461, 0.468512, 0.468512, 0.468512, 0.483068, 0.468512, 0.480142, 0.384043, 0.414856, 0.36309, 0.339168, 0.339168, 0.342579, 0.352862, 0.418646, 0.418646, 0.465241, 0.422041, 0.5017, 0.5017, 0.468512, 0.436924, 0.436924, 0.465241, 0.476583, 0.465241, 0.422041, 0.414856, 0.454136, 0.454136, 0.521092, 0.494003, 0.465241, 0.461924, 0.454136, 0.480142, 0.450668, 0.468512, 0.4292, 0.36309, 0.328603, 0.339168, 0.366687, 0.398279, 0.40511, 0.394753, 0.40511, 0.374039, 0.324872, 0.352862, 0.308712, 0.30533, 0.352862, 0.332115, 0.332115, 0.284882, 0.284882, 0.291804, 0.26085, 0.311707, 0.366687, 0.4292, 0.390993, 0.370445, 0.295083, 0.247041, 0.203355], '')</t>
  </si>
  <si>
    <t>[49, 50, 172, 174, 179, 180, 198, 199, 210]</t>
  </si>
  <si>
    <t xml:space="preserve">F5RS38|F5RS38_9ENTR Uncharacterized protein OS=Enterobacter hormaechei ATCC 49162 </t>
  </si>
  <si>
    <t>([0.549308, 0.483068, 0.339168, 0.36309, 0.408655, 0.390993, 0.408655, 0.335645, 0.366687, 0.394753, 0.408655, 0.349426, 0.349426, 0.25406, 0.311707, 0.374039, 0.288399, 0.222385, 0.137348, 0.200174, 0.200174, 0.219301, 0.26085, 0.370445, 0.295083, 0.284882, 0.311707, 0.281712, 0.275179, 0.222385, 0.161087, 0.088832, 0.167087, 0.191378, 0.264545, 0.247041, 0.229226, 0.311707, 0.366687, 0.374039, 0.366687, 0.36309, 0.342579, 0.264545, 0.25031, 0.332115, 0.349426, 0.26085, 0.295083, 0.311707, 0.281712, 0.278302, 0.394753, 0.324872, 0.229226, 0.216401, 0.18812, 0.18812, 0.196879, 0.185198, 0.271506, 0.264545, 0.268042, 0.222385, 0.225814, 0.239899, 0.206376, 0.134866, 0.229226, 0.232838, 0.21291, 0.225814, 0.301917, 0.196879, 0.196879, 0.257454, 0.225814, 0.268042, 0.30533, 0.247041, 0.216401, 0.225814, 0.247041, 0.170161, 0.142424, 0.209395, 0.122885, 0.090864, 0.142424, 0.139895, 0.106997, 0.164327, 0.194234, 0.118441, 0.222385, 0.25406, 0.291804, 0.257454, 0.170161, 0.147574, 0.203355, 0.25406, 0.239899, 0.222385, 0.206376, 0.209395, 0.122885, 0.200174, 0.203355, 0.200174, 0.106997, 0.116183, 0.074921, 0.094817, 0.083462, 0.066181, 0.086953, 0.055536, 0.069024, 0.096677, 0.071867, 0.045352, 0.027463, 0.0198, 0.013437, 0.018787, 0.022667], '')</t>
  </si>
  <si>
    <t xml:space="preserve">F5RS39|F5RS39_9ENTR HK97 gp10 family phage protein OS=Enterobacter hormaechei ATCC 49162 </t>
  </si>
  <si>
    <t>([0.15284, 0.200174, 0.243554, 0.301917, 0.216401, 0.268042, 0.30533, 0.257454, 0.194234, 0.236433, 0.268042, 0.25031, 0.257454, 0.342579, 0.349426, 0.414856, 0.352862, 0.281712, 0.380708, 0.349426, 0.264545, 0.311707, 0.308712, 0.281712, 0.229226, 0.236433, 0.158265, 0.100716, 0.142424, 0.185198, 0.182256, 0.15008, 0.182256, 0.118441, 0.074921, 0.071867, 0.088832, 0.078022, 0.132295, 0.127496, 0.15008, 0.219301, 0.144935, 0.094817, 0.120615, 0.147574, 0.225814, 0.206376, 0.288399, 0.30533, 0.257454, 0.257454, 0.25406, 0.281712, 0.359901, 0.384043, 0.308712, 0.200174, 0.281712, 0.271506, 0.275179, 0.196879, 0.191378, 0.182256, 0.257454, 0.216401, 0.225814, 0.142424, 0.200174, 0.167087, 0.098513, 0.111485, 0.11371, 0.142424, 0.122885, 0.125101, 0.167087, 0.232838, 0.232838, 0.229226, 0.229226, 0.236433, 0.342579, 0.352862, 0.408655, 0.418646, 0.352862, 0.339168, 0.359901, 0.390993, 0.418646, 0.521092, 0.604312, 0.585406, 0.585406, 0.509769, 0.505461, 0.545602, 0.562014, 0.661982, 0.707965, 0.707965, 0.712013, 0.541878, 0.529623, 0.56648, 0.549308, 0.685117, 0.685117, 0.76285, 0.759478, 0.775545, 0.657645, 0.529623, 0.541878, 0.562014, 0.699094, 0.699094, 0.680603, 0.703578, 0.724957, 0.562014, 0.483068, 0.472492, 0.575842, 0.58069, 0.545602, 0.562014, 0.570702, 0.59508, 0.59917, 0.613573, 0.613573, 0.653063, 0.779859, 0.741537, 0.63748, 0.585406, 0.585406, 0.557691, 0.541878, 0.450668, 0.549308, 0.557691, 0.538167, 0.529623, 0.51388, 0.534167, 0.497853, 0.465241, 0.414856, 0.380708, 0.324872, 0.264545], '')</t>
  </si>
  <si>
    <t>[91, 92, 93, 94, 95, 96, 97, 98, 99, 100, 101, 102, 103, 104, 105, 106, 107, 108, 109, 110, 111, 112, 113, 114, 115, 116, 117, 118, 119, 120, 121, 124, 125, 126, 127, 128, 129, 130, 131, 132, 133, 134, 135, 136, 137, 138, 139, 140, 142, 143, 144, 145, 146, 147]</t>
  </si>
  <si>
    <t xml:space="preserve">F5RS40|F5RS40_9ENTR Uncharacterized protein OS=Enterobacter hormaechei ATCC 49162 </t>
  </si>
  <si>
    <t>([0.10481, 0.15008, 0.139895, 0.182256, 0.11371, 0.073402, 0.088832, 0.102787, 0.069024, 0.100716, 0.120615, 0.164327, 0.179055, 0.203355, 0.182256, 0.206376, 0.21291, 0.328603, 0.243554, 0.328603, 0.236433, 0.236433, 0.25406, 0.321458, 0.339168, 0.440853, 0.436924, 0.359901, 0.31487, 0.418646, 0.301917, 0.328603, 0.31487, 0.298791, 0.191378, 0.275179, 0.264545, 0.232838, 0.132295, 0.17593, 0.173081, 0.17593, 0.203355, 0.15284, 0.144935, 0.074921, 0.047319, 0.055536, 0.086953, 0.129801, 0.122885, 0.142424, 0.073402, 0.076542, 0.090864, 0.078022, 0.064632, 0.040537, 0.035586, 0.049374, 0.049374, 0.049374, 0.094817, 0.055536, 0.040537, 0.021381, 0.021381, 0.030611, 0.030611, 0.032017, 0.031287, 0.034884, 0.042364, 0.081712, 0.096677, 0.055536, 0.074921, 0.073402, 0.120615, 0.120615, 0.155435, 0.209395, 0.15284, 0.134866, 0.219301, 0.239899, 0.229226, 0.311707, 0.225814, 0.257454, 0.278302, 0.278302, 0.15008, 0.203355, 0.182256, 0.096677, 0.116183, 0.17593, 0.219301, 0.147574, 0.15008, 0.081712, 0.040537, 0.066181, 0.067594, 0.041405, 0.049374, 0.071867, 0.060549, 0.090864, 0.090864, 0.060549, 0.03976, 0.085092, 0.044297, 0.031287], '')</t>
  </si>
  <si>
    <t xml:space="preserve">F5RS41|F5RS41_9ENTR ArsC family protein OS=Enterobacter hormaechei ATCC 49162 </t>
  </si>
  <si>
    <t>([0.06312, 0.049374, 0.083462, 0.118441, 0.142424, 0.086953, 0.106997, 0.071867, 0.040537, 0.030611, 0.022306, 0.017447, 0.022306, 0.020876, 0.020876, 0.03976, 0.024826, 0.036378, 0.018787, 0.014075, 0.026892, 0.026892, 0.037156, 0.027463, 0.029376, 0.030611, 0.028695, 0.032677, 0.055536, 0.092881, 0.142424, 0.194234, 0.284882, 0.161087, 0.094817, 0.106997, 0.116183, 0.142424, 0.15284, 0.229226, 0.30533, 0.295083, 0.21291, 0.191378, 0.216401, 0.216401, 0.206376, 0.311707, 0.264545, 0.229226, 0.25406, 0.291804, 0.229226, 0.229226, 0.352862, 0.321458, 0.301917, 0.203355, 0.173081, 0.182256, 0.206376, 0.15008, 0.170161, 0.191378, 0.122885, 0.106997, 0.056825, 0.046336, 0.034884, 0.032677, 0.033407, 0.025316, 0.014783, 0.021381, 0.014075, 0.009294, 0.016826], '')</t>
  </si>
  <si>
    <t xml:space="preserve">F5RS42|F5RS42_9ENTR 50S ribosomal protein L13 OS=Enterobacter hormaechei ATCC 49162 </t>
  </si>
  <si>
    <t>([0.281712, 0.31487, 0.339168, 0.257454, 0.288399, 0.311707, 0.281712, 0.203355, 0.18812, 0.15284, 0.17593, 0.203355, 0.203355, 0.295083, 0.295083, 0.301917, 0.352862, 0.356642, 0.366687, 0.278302, 0.308712, 0.281712, 0.281712, 0.278302, 0.356642, 0.359901, 0.278302, 0.236433, 0.257454, 0.311707, 0.332115, 0.359901, 0.359901, 0.288399, 0.284882, 0.264545, 0.257454, 0.26085, 0.236433, 0.229226, 0.275179, 0.25031, 0.25406, 0.17593, 0.179055, 0.17593, 0.173081, 0.229226, 0.298791, 0.349426, 0.311707, 0.346032, 0.284882, 0.257454, 0.332115, 0.301917, 0.30533], '')</t>
  </si>
  <si>
    <t xml:space="preserve">F5RS43|F5RS43_9ENTR Gp11 OS=Enterobacter hormaechei ATCC 49162 </t>
  </si>
  <si>
    <t>([0.284882, 0.25406, 0.137348, 0.085092, 0.109221, 0.161087, 0.111485, 0.132295, 0.086953, 0.102787, 0.071867, 0.11371, 0.137348, 0.100716, 0.048328, 0.049374, 0.058088, 0.088832, 0.064632, 0.034068, 0.026892, 0.017138, 0.014783, 0.026892, 0.043307, 0.025316, 0.013613, 0.025762, 0.015078, 0.015694, 0.017447, 0.028107, 0.018787, 0.018787, 0.013613, 0.023087, 0.046336, 0.020876, 0.018415, 0.023963, 0.038858, 0.043307, 0.038042, 0.033407, 0.025762, 0.015694, 0.020876, 0.027463, 0.018787, 0.020522, 0.026338, 0.019401, 0.020522, 0.025316, 0.025316, 0.045352, 0.032017, 0.027463, 0.054297, 0.028695, 0.035586, 0.036378, 0.069024, 0.111485, 0.142424, 0.203355, 0.295083, 0.324872, 0.324872, 0.359901, 0.450668, 0.490133, 0.414856, 0.436924, 0.339168, 0.339168, 0.359901, 0.414856, 0.408655, 0.31487, 0.41194, 0.335645, 0.25406, 0.243554, 0.268042, 0.301917, 0.18812, 0.158265, 0.164327, 0.127496, 0.142424, 0.144935, 0.144935, 0.239899, 0.125101, 0.21291, 0.21291, 0.219301, 0.132295, 0.158265, 0.158265, 0.15008, 0.185198, 0.26085, 0.264545, 0.243554, 0.185198, 0.26085, 0.216401, 0.127496, 0.167087, 0.111485, 0.073402, 0.071867, 0.071867, 0.069024, 0.05306, 0.042364, 0.026892, 0.038858, 0.022667, 0.034068, 0.024826, 0.024393, 0.017447, 0.01078], '')</t>
  </si>
  <si>
    <t xml:space="preserve">F5RS44|F5RS44_9ENTR Uncharacterized protein OS=Enterobacter hormaechei ATCC 49162 </t>
  </si>
  <si>
    <t>([0.120615, 0.191378, 0.196879, 0.236433, 0.239899, 0.291804, 0.232838, 0.26085, 0.281712, 0.232838, 0.275179, 0.243554, 0.264545, 0.328603, 0.328603, 0.257454, 0.346032, 0.339168, 0.370445, 0.377384, 0.339168, 0.40511, 0.36309, 0.40511, 0.408655, 0.370445, 0.275179, 0.346032, 0.346032, 0.352862, 0.418646, 0.377384, 0.42561, 0.436924, 0.436924, 0.505461, 0.562014, 0.541878, 0.604312, 0.59508, 0.604312, 0.626927, 0.538167, 0.56648, 0.444081, 0.458154, 0.465241, 0.529623, 0.529623, 0.575842, 0.58069, 0.557691, 0.648219, 0.622677, 0.608892, 0.618285, 0.521092, 0.529623, 0.509769, 0.447574, 0.461924, 0.436924, 0.458154, 0.458154, 0.436924, 0.545602, 0.5017, 0.486429, 0.529623, 0.545602, 0.51388, 0.529623, 0.549308, 0.433034, 0.380708, 0.356642, 0.356642, 0.422041, 0.440853, 0.440853, 0.5017, 0.497853, 0.497853, 0.458154, 0.557691, 0.553315, 0.553315, 0.553315, 0.557691, 0.509769, 0.472492, 0.472492, 0.458154, 0.458154, 0.529623, 0.59917, 0.642678, 0.63748, 0.613573, 0.608892, 0.613573, 0.59917, 0.51388, 0.497853, 0.541878, 0.497853, 0.444081, 0.42561, 0.440853, 0.486429, 0.5017, 0.51388, 0.476583, 0.461924, 0.450668, 0.433034, 0.440853, 0.40511, 0.36309, 0.366687, 0.301917], '')</t>
  </si>
  <si>
    <t>[35, 36, 37, 38, 39, 40, 41, 42, 43, 47, 48, 49, 50, 51, 52, 53, 54, 55, 56, 57, 58, 65, 66, 68, 69, 70, 71, 72, 80, 84, 85, 86, 87, 88, 89, 94, 95, 96, 97, 98, 99, 100, 101, 102, 104, 110, 111]</t>
  </si>
  <si>
    <t xml:space="preserve">F5RS45|F5RS45_9ENTR Phage coat protein OS=Enterobacter hormaechei ATCC 49162 </t>
  </si>
  <si>
    <t>([0.069024, 0.109221, 0.144935, 0.203355, 0.139895, 0.142424, 0.111485, 0.15008, 0.18812, 0.18812, 0.225814, 0.164327, 0.26085, 0.298791, 0.321458, 0.342579, 0.264545, 0.284882, 0.370445, 0.384043, 0.339168, 0.342579, 0.30533, 0.31487, 0.271506, 0.324872, 0.321458, 0.398279, 0.278302, 0.191378, 0.191378, 0.179055, 0.281712, 0.298791, 0.219301, 0.295083, 0.281712, 0.370445, 0.324872, 0.342579, 0.342579, 0.342579, 0.380708, 0.321458, 0.225814, 0.268042, 0.268042, 0.232838, 0.236433, 0.311707, 0.328603, 0.366687, 0.380708, 0.291804, 0.278302, 0.380708, 0.30533, 0.21291, 0.203355, 0.206376, 0.111485, 0.111485, 0.134866, 0.11371, 0.132295, 0.134866, 0.137348, 0.173081, 0.139895, 0.139895, 0.194234, 0.268042, 0.26085, 0.268042, 0.239899, 0.247041, 0.17593, 0.173081, 0.271506, 0.284882, 0.229226, 0.295083, 0.318242, 0.232838, 0.225814, 0.284882, 0.359901, 0.281712, 0.264545, 0.284882, 0.288399, 0.264545, 0.247041, 0.236433, 0.147574, 0.25406, 0.170161, 0.216401, 0.291804, 0.281712, 0.275179, 0.356642, 0.390993, 0.356642, 0.335645, 0.311707, 0.31487, 0.321458, 0.384043, 0.349426, 0.4292, 0.414856, 0.414856, 0.356642, 0.36309, 0.422041, 0.384043, 0.390993, 0.42561, 0.401658, 0.394753, 0.387226, 0.301917, 0.301917, 0.196879, 0.30533, 0.335645, 0.339168, 0.295083, 0.236433, 0.311707, 0.236433, 0.236433, 0.229226, 0.291804, 0.291804, 0.21291, 0.236433, 0.21291, 0.216401, 0.15284, 0.155435, 0.167087, 0.281712, 0.206376, 0.206376, 0.209395, 0.206376, 0.239899, 0.288399, 0.321458, 0.206376, 0.298791, 0.291804, 0.295083, 0.295083, 0.301917, 0.380708, 0.398279, 0.5017, 0.486429, 0.608892, 0.529623, 0.534167, 0.505461, 0.525368, 0.680603, 0.657645, 0.653063, 0.5017, 0.422041, 0.461924, 0.458154, 0.366687, 0.264545, 0.264545, 0.271506, 0.164327, 0.185198, 0.185198, 0.182256, 0.155435, 0.161087, 0.225814, 0.127496, 0.102787, 0.102787, 0.049374, 0.054297, 0.056825, 0.056825, 0.083462, 0.043307, 0.071867, 0.116183, 0.129801, 0.120615, 0.125101, 0.222385, 0.239899, 0.229226, 0.173081, 0.173081, 0.182256, 0.109221, 0.200174, 0.15008, 0.203355, 0.271506, 0.257454, 0.257454, 0.25031, 0.26085, 0.271506, 0.288399, 0.185198, 0.271506, 0.268042, 0.257454, 0.25406, 0.203355, 0.209395, 0.275179, 0.311707, 0.271506, 0.271506, 0.257454, 0.311707, 0.311707, 0.31487, 0.236433, 0.206376, 0.206376, 0.191378, 0.291804, 0.284882, 0.349426, 0.339168, 0.339168, 0.271506, 0.278302, 0.318242, 0.321458, 0.239899, 0.196879, 0.243554, 0.335645, 0.342579, 0.284882, 0.200174, 0.167087, 0.239899, 0.268042, 0.374039, 0.291804, 0.194234, 0.185198, 0.232838, 0.155435, 0.17593, 0.236433, 0.15008, 0.076542, 0.0704, 0.127496, 0.158265, 0.078022, 0.078022, 0.074921, 0.125101, 0.196879, 0.179055, 0.144935, 0.15284, 0.155435, 0.155435, 0.15284, 0.15008, 0.085092, 0.144935, 0.132295, 0.088832, 0.122885, 0.179055, 0.11371, 0.102787, 0.109221, 0.203355, 0.191378, 0.203355, 0.129801, 0.125101, 0.196879, 0.25031, 0.257454, 0.161087, 0.179055, 0.182256, 0.132295, 0.236433, 0.15008, 0.15008, 0.179055, 0.206376, 0.173081, 0.17593, 0.15008, 0.161087, 0.092881, 0.06184, 0.056825, 0.10481, 0.086953, 0.050641, 0.046336, 0.042364, 0.048328, 0.059222, 0.098513, 0.167087, 0.142424, 0.25031, 0.271506, 0.21291, 0.225814, 0.291804, 0.394753, 0.335645, 0.219301, 0.209395, 0.278302, 0.284882, 0.182256, 0.209395, 0.264545, 0.219301, 0.21291, 0.191378, 0.179055, 0.127496, 0.102787, 0.106997, 0.100716, 0.050641, 0.094817, 0.094817, 0.092881, 0.046336, 0.079919, 0.088832, 0.092881, 0.092881, 0.0704, 0.127496, 0.127496, 0.127496, 0.139895, 0.118441, 0.173081, 0.194234, 0.25031, 0.225814, 0.17593, 0.116183, 0.209395], '')</t>
  </si>
  <si>
    <t>[159, 161, 162, 163, 164, 165, 166, 167, 168, 169]</t>
  </si>
  <si>
    <t xml:space="preserve">F5RS46|F5RS46_9ENTR Uncharacterized protein OS=Enterobacter hormaechei ATCC 49162 </t>
  </si>
  <si>
    <t>([0.219301, 0.257454, 0.291804, 0.225814, 0.125101, 0.191378, 0.236433, 0.301917, 0.232838, 0.179055, 0.21291, 0.268042, 0.328603, 0.324872, 0.308712, 0.275179, 0.239899, 0.196879, 0.288399, 0.384043, 0.291804, 0.356642, 0.356642, 0.36309, 0.359901, 0.468512, 0.321458, 0.200174, 0.173081, 0.257454, 0.301917, 0.301917, 0.288399, 0.155435, 0.167087, 0.139895, 0.167087, 0.139895, 0.116183, 0.11371, 0.086953, 0.158265, 0.134866, 0.111485, 0.059222, 0.088832, 0.049374, 0.064632, 0.100716, 0.100716, 0.094817, 0.127496, 0.064632, 0.038042, 0.083462, 0.051831, 0.037156, 0.037156, 0.037156, 0.06312, 0.0704, 0.0704, 0.033407, 0.041405, 0.040537, 0.081712, 0.096677, 0.102787, 0.102787, 0.083462, 0.083462, 0.045352, 0.044297, 0.100716, 0.098513, 0.11371, 0.158265, 0.196879, 0.109221, 0.100716, 0.100716, 0.059222, 0.078022, 0.111485, 0.073402, 0.073402, 0.066181, 0.060549, 0.056825, 0.090864, 0.134866, 0.134866, 0.225814, 0.25031, 0.155435, 0.200174, 0.118441, 0.094817, 0.134866, 0.229226, 0.324872, 0.21291, 0.295083, 0.247041, 0.216401, 0.185198, 0.232838, 0.25031, 0.206376, 0.264545, 0.191378, 0.10481, 0.085092, 0.043307, 0.023087, 0.040537, 0.060549, 0.102787, 0.125101, 0.090864, 0.058088, 0.056825, 0.081712, 0.047319, 0.047319, 0.071867, 0.118441, 0.06312, 0.030611, 0.040537, 0.032017, 0.031287, 0.030611, 0.037156, 0.054297, 0.0704, 0.045352, 0.028107, 0.018787, 0.014075, 0.013437, 0.016826, 0.010672, 0.009977], '')</t>
  </si>
  <si>
    <t xml:space="preserve">F5RS47|F5RS47_9ENTR DUF2213 domain-containing protein OS=Enterobacter hormaechei ATCC 49162 </t>
  </si>
  <si>
    <t>([0.349426, 0.291804, 0.352862, 0.387226, 0.377384, 0.408655, 0.450668, 0.370445, 0.401658, 0.42561, 0.454136, 0.497853, 0.414856, 0.414856, 0.398279, 0.394753, 0.476583, 0.476583, 0.450668, 0.468512, 0.408655, 0.468512, 0.529623, 0.422041, 0.42561, 0.480142, 0.422041, 0.352862, 0.444081, 0.444081, 0.356642, 0.295083, 0.25406, 0.342579, 0.342579, 0.346032, 0.275179, 0.17593, 0.18812, 0.236433, 0.26085, 0.328603, 0.239899, 0.25406, 0.339168, 0.30533, 0.203355, 0.268042, 0.324872, 0.25031, 0.25406, 0.339168, 0.40511, 0.468512, 0.414856, 0.440853, 0.366687, 0.433034, 0.534167, 0.529623, 0.562014, 0.529623, 0.521092, 0.626927, 0.608892, 0.622677, 0.575842, 0.690604, 0.632174, 0.632174, 0.73685, 0.648219, 0.642678, 0.59014, 0.486429, 0.545602, 0.534167, 0.521092, 0.538167, 0.461924, 0.433034, 0.40511, 0.366687, 0.288399, 0.30533, 0.318242, 0.25031, 0.308712, 0.31487, 0.342579, 0.346032, 0.335645, 0.390993, 0.328603, 0.318242, 0.374039, 0.370445, 0.321458, 0.321458, 0.25406, 0.321458, 0.324872, 0.366687, 0.380708, 0.42561, 0.4292, 0.422041, 0.483068, 0.497853, 0.483068, 0.486429, 0.468512, 0.472492, 0.40511, 0.384043, 0.433034, 0.436924, 0.346032, 0.394753, 0.490133, 0.509769, 0.422041, 0.394753, 0.377384, 0.465241, 0.5017, 0.486429, 0.490133, 0.521092, 0.422041, 0.433034, 0.356642, 0.359901, 0.36309, 0.4292, 0.436924, 0.349426, 0.268042, 0.342579, 0.332115, 0.243554, 0.257454, 0.301917, 0.339168, 0.339168, 0.349426, 0.339168, 0.332115, 0.324872, 0.288399, 0.359901, 0.268042, 0.356642, 0.374039, 0.295083, 0.271506, 0.346032, 0.4292, 0.476583, 0.440853, 0.339168, 0.42561, 0.450668, 0.418646, 0.380708, 0.324872, 0.236433, 0.167087, 0.179055, 0.191378, 0.222385, 0.229226, 0.284882, 0.275179, 0.26085, 0.366687, 0.40511, 0.418646, 0.408655, 0.384043, 0.418646, 0.440853, 0.332115, 0.271506, 0.339168, 0.36309, 0.436924, 0.51388, 0.618285, 0.632174, 0.632174, 0.608892, 0.51388, 0.56648, 0.497853, 0.468512, 0.4292, 0.335645, 0.291804, 0.301917, 0.36309, 0.288399, 0.377384, 0.41194, 0.476583, 0.461924, 0.472492, 0.454136, 0.380708, 0.298791, 0.291804, 0.264545, 0.25406, 0.321458, 0.206376, 0.17593, 0.122885, 0.129801, 0.200174, 0.200174, 0.191378, 0.200174, 0.182256, 0.170161, 0.144935, 0.15008, 0.164327, 0.102787, 0.102787, 0.15008, 0.191378, 0.122885, 0.129801, 0.134866, 0.134866, 0.15008, 0.229226, 0.346032, 0.342579, 0.342579, 0.342579, 0.36309, 0.36309, 0.447574, 0.370445, 0.398279, 0.308712, 0.332115, 0.42561, 0.4292, 0.377384, 0.324872, 0.433034, 0.447574, 0.436924, 0.359901, 0.366687, 0.295083, 0.268042, 0.278302, 0.278302, 0.30533, 0.275179, 0.194234, 0.15008, 0.203355, 0.284882, 0.346032, 0.243554, 0.173081, 0.122885, 0.17593, 0.26085, 0.239899, 0.232838, 0.219301, 0.288399, 0.30533, 0.298791, 0.257454, 0.247041, 0.25031, 0.281712, 0.243554, 0.328603, 0.342579, 0.30533, 0.284882, 0.288399, 0.390993, 0.450668, 0.529623, 0.436924, 0.436924, 0.356642, 0.342579, 0.356642, 0.387226, 0.440853, 0.545602, 0.626927, 0.63748, 0.657645, 0.58069, 0.63748, 0.632174, 0.618285, 0.59917, 0.525368, 0.553315, 0.497853, 0.433034, 0.436924, 0.497853, 0.465241, 0.541878, 0.541878, 0.585406, 0.570702, 0.585406, 0.570702, 0.545602, 0.538167, 0.51388, 0.521092, 0.549308, 0.472492, 0.509769, 0.59917, 0.671169, 0.549308, 0.585406, 0.690604, 0.632174, 0.642678, 0.648219, 0.661982, 0.699094, 0.626927, 0.626927, 0.585406, 0.56648, 0.56648, 0.553315, 0.541878, 0.58069, 0.58069, 0.680603, 0.626927, 0.626927, 0.694846, 0.801317, 0.795062, 0.775545, 0.795062, 0.84206, 0.849326, 0.823549, 0.798249, 0.834292, 0.849326, 0.849326, 0.862302, 0.882776, 0.89662, 0.905695, 0.910643, 0.885302, 0.899122, 0.928747, 0.879233, 0.837511, 0.837511, 0.827927, 0.771762, 0.76285, 0.73685, 0.750527, 0.707965, 0.733139, 0.657645, 0.58069, 0.51388, 0.525368, 0.517562, 0.450668, 0.447574, 0.418646, 0.433034, 0.401658, 0.4292, 0.486429, 0.525368, 0.497853, 0.509769, 0.59014, 0.59917, 0.58069, 0.562014, 0.608892, 0.538167, 0.575842, 0.56648, 0.642678, 0.59917, 0.608892, 0.648219, 0.63748, 0.671169, 0.703578, 0.720929, 0.648219, 0.642678, 0.632174, 0.58069, 0.59508, 0.575842, 0.570702, 0.557691, 0.521092, 0.549308, 0.59014, 0.575842, 0.632174, 0.642678, 0.661982, 0.626927, 0.653063, 0.626927, 0.59014, 0.538167, 0.483068, 0.541878], '')</t>
  </si>
  <si>
    <t>[22, 58, 59, 60, 61, 62, 63, 64, 65, 66, 67, 68, 69, 70, 71, 72, 73, 75, 76, 77, 78, 120, 125, 128, 187, 188, 189, 190, 191, 192, 193, 291, 299, 300, 301, 302, 303, 304, 305, 306, 307, 308, 309, 315, 316, 317, 318, 319, 320, 321, 322, 323, 324, 325,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392, 394, 395, 396, 397, 398, 399, 400, 401, 402, 403, 404, 405, 406, 407, 408, 409, 410, 411, 412, 413, 414, 415, 416, 417, 418, 419, 420, 421, 422, 423, 424, 425, 426, 427, 428, 429, 430, 432]</t>
  </si>
  <si>
    <t>111)</t>
  </si>
  <si>
    <t xml:space="preserve">F5RS48|F5RS48_9ENTR Uncharacterized protein OS=Enterobacter hormaechei ATCC 49162 </t>
  </si>
  <si>
    <t>([0.006245, 0.00543, 0.007091, 0.010372, 0.014075, 0.020876, 0.021816, 0.015344, 0.01204, 0.016528, 0.020522, 0.027463, 0.051831, 0.028695, 0.019401, 0.026892, 0.059222, 0.109221, 0.147574, 0.236433, 0.144935, 0.247041, 0.36309, 0.377384, 0.288399, 0.185198, 0.096677, 0.086953, 0.167087, 0.257454, 0.209395, 0.21291, 0.236433, 0.142424, 0.173081, 0.236433, 0.288399, 0.284882, 0.200174, 0.122885, 0.090864, 0.17593, 0.167087, 0.118441, 0.0704, 0.06312, 0.069024, 0.137348, 0.15008, 0.069024, 0.071867, 0.098513, 0.060549, 0.058088, 0.086953, 0.090864, 0.073402, 0.051831, 0.035586, 0.041405, 0.059222, 0.071867, 0.035586, 0.020165], '')</t>
  </si>
  <si>
    <t xml:space="preserve">F5RS49|F5RS49_9ENTR Phage head morphogenesis domain-containing protein OS=Enterobacter hormaechei ATCC 49162 </t>
  </si>
  <si>
    <t>([0.038042, 0.021381, 0.030611, 0.043307, 0.059222, 0.038858, 0.050641, 0.05306, 0.038042, 0.024393, 0.034068, 0.047319, 0.090864, 0.049374, 0.078022, 0.132295, 0.122885, 0.116183, 0.118441, 0.206376, 0.257454, 0.26085, 0.318242, 0.328603, 0.332115, 0.335645, 0.31487, 0.278302, 0.268042, 0.284882, 0.408655, 0.408655, 0.422041, 0.422041, 0.476583, 0.490133, 0.538167, 0.525368, 0.4292, 0.342579, 0.324872, 0.291804, 0.291804, 0.291804, 0.284882, 0.284882, 0.182256, 0.196879, 0.155435, 0.206376, 0.229226, 0.219301, 0.17593, 0.134866, 0.15284, 0.11371, 0.083462, 0.071867, 0.042364, 0.042364, 0.078022, 0.049374, 0.050641, 0.049374, 0.060549, 0.034068, 0.021816, 0.045352, 0.086953, 0.158265, 0.092881, 0.071867, 0.078022, 0.094817, 0.116183, 0.100716, 0.167087, 0.209395, 0.129801, 0.118441, 0.161087, 0.125101, 0.18812, 0.173081, 0.118441, 0.071867, 0.100716, 0.173081, 0.102787, 0.102787, 0.090864, 0.144935, 0.219301, 0.134866, 0.147574, 0.127496, 0.0704, 0.069024, 0.069024, 0.0704, 0.125101, 0.10481, 0.134866, 0.122885, 0.196879, 0.200174, 0.203355, 0.206376, 0.18812, 0.275179, 0.264545, 0.268042, 0.191378, 0.194234, 0.281712, 0.18812, 0.144935, 0.232838, 0.225814, 0.25031, 0.328603, 0.243554, 0.225814, 0.232838, 0.239899, 0.155435, 0.185198, 0.236433, 0.232838, 0.232838, 0.155435, 0.155435, 0.15284, 0.134866, 0.127496, 0.132295, 0.120615, 0.182256, 0.132295, 0.081712, 0.06312, 0.069024, 0.118441, 0.155435, 0.144935, 0.139895, 0.225814, 0.17593, 0.203355, 0.247041, 0.170161, 0.167087, 0.167087, 0.173081, 0.247041, 0.191378, 0.158265, 0.243554, 0.25031, 0.25031, 0.349426, 0.387226, 0.374039, 0.387226, 0.418646, 0.418646, 0.414856, 0.346032, 0.346032, 0.339168, 0.321458, 0.40511, 0.408655, 0.414856, 0.349426, 0.370445, 0.394753, 0.414856, 0.414856, 0.387226, 0.444081, 0.433034, 0.318242, 0.295083, 0.284882, 0.284882, 0.301917, 0.31487, 0.31487, 0.398279, 0.380708, 0.311707, 0.311707, 0.394753, 0.359901, 0.42561, 0.335645, 0.387226, 0.40511, 0.41194, 0.447574, 0.359901, 0.332115, 0.387226, 0.422041, 0.414856, 0.339168, 0.324872, 0.247041, 0.311707, 0.311707, 0.335645, 0.339168, 0.268042, 0.179055, 0.139895, 0.132295, 0.18812, 0.120615, 0.109221, 0.129801, 0.125101, 0.200174, 0.219301, 0.243554, 0.158265, 0.161087, 0.206376, 0.203355, 0.271506, 0.257454, 0.257454, 0.25031, 0.275179, 0.268042, 0.356642, 0.433034, 0.447574, 0.483068, 0.509769, 0.509769, 0.480142, 0.387226, 0.308712, 0.291804, 0.301917, 0.401658, 0.398279, 0.433034, 0.433034, 0.352862, 0.366687, 0.298791, 0.222385, 0.206376, 0.281712, 0.288399, 0.216401, 0.236433, 0.179055, 0.167087, 0.118441, 0.122885, 0.196879, 0.278302, 0.298791, 0.281712, 0.200174, 0.122885, 0.122885, 0.132295, 0.200174, 0.132295, 0.18812, 0.275179, 0.339168, 0.275179, 0.26085, 0.324872, 0.308712, 0.349426, 0.380708, 0.444081, 0.342579, 0.332115, 0.339168, 0.339168, 0.324872, 0.380708, 0.465241, 0.436924, 0.40511, 0.380708, 0.458154, 0.436924, 0.390993, 0.370445, 0.472492], '')</t>
  </si>
  <si>
    <t>[36, 37, 239, 240]</t>
  </si>
  <si>
    <t xml:space="preserve">F5RS50|F5RS50_9ENTR DUF1073 domain-containing protein OS=Enterobacter hormaechei ATCC 49162 </t>
  </si>
  <si>
    <t>([0.335645, 0.278302, 0.335645, 0.328603, 0.26085, 0.26085, 0.295083, 0.298791, 0.239899, 0.268042, 0.284882, 0.335645, 0.335645, 0.284882, 0.203355, 0.125101, 0.111485, 0.102787, 0.147574, 0.17593, 0.268042, 0.352862, 0.408655, 0.390993, 0.408655, 0.483068, 0.505461, 0.422041, 0.342579, 0.422041, 0.433034, 0.335645, 0.324872, 0.247041, 0.311707, 0.398279, 0.480142, 0.42561, 0.433034, 0.321458, 0.298791, 0.291804, 0.196879, 0.127496, 0.127496, 0.116183, 0.069024, 0.074921, 0.11371, 0.203355, 0.17593, 0.125101, 0.185198, 0.106997, 0.15008, 0.11371, 0.073402, 0.074921, 0.116183, 0.0704, 0.083462, 0.083462, 0.085092, 0.096677, 0.090864, 0.066181, 0.078022, 0.137348, 0.15284, 0.158265, 0.098513, 0.071867, 0.106997, 0.122885, 0.209395, 0.236433, 0.26085, 0.31487, 0.324872, 0.324872, 0.40511, 0.494003, 0.490133, 0.497853, 0.58069, 0.58069, 0.675549, 0.661982, 0.63748, 0.56648, 0.56648, 0.661982, 0.666105, 0.557691, 0.549308, 0.534167, 0.529623, 0.4292, 0.461924, 0.447574, 0.374039, 0.366687, 0.36309, 0.335645, 0.342579, 0.328603, 0.418646, 0.418646, 0.349426, 0.301917, 0.324872, 0.318242, 0.243554, 0.31487, 0.36309, 0.301917, 0.239899, 0.17593, 0.275179, 0.161087, 0.158265, 0.232838, 0.239899, 0.225814, 0.264545, 0.167087, 0.167087, 0.182256, 0.196879, 0.21291, 0.275179, 0.264545, 0.247041, 0.318242, 0.264545, 0.278302, 0.346032, 0.339168, 0.401658, 0.401658, 0.418646, 0.42561, 0.414856, 0.414856, 0.450668, 0.36309, 0.401658, 0.398279, 0.311707, 0.21291, 0.298791, 0.268042, 0.18812, 0.222385, 0.225814, 0.295083, 0.225814, 0.222385, 0.324872, 0.332115, 0.332115, 0.31487, 0.324872, 0.332115, 0.339168, 0.31487, 0.318242, 0.374039, 0.394753, 0.472492, 0.468512, 0.440853, 0.476583, 0.622677, 0.534167, 0.534167, 0.436924, 0.529623, 0.436924, 0.418646, 0.4292, 0.4292, 0.56648, 0.486429, 0.483068, 0.483068, 0.490133, 0.570702, 0.58069, 0.472492, 0.468512, 0.59917, 0.521092, 0.505461, 0.472492, 0.468512, 0.476583, 0.494003, 0.490133, 0.653063, 0.657645, 0.63748, 0.521092, 0.40511, 0.387226, 0.311707, 0.236433, 0.243554, 0.243554, 0.236433, 0.332115, 0.346032, 0.332115, 0.401658, 0.374039, 0.298791, 0.356642, 0.352862, 0.356642, 0.380708, 0.257454, 0.17593, 0.17593, 0.222385, 0.301917, 0.298791, 0.380708, 0.444081, 0.352862, 0.281712, 0.298791, 0.209395, 0.216401, 0.194234, 0.134866, 0.155435, 0.219301, 0.219301, 0.216401, 0.243554, 0.232838, 0.324872, 0.295083, 0.222385, 0.239899, 0.25031, 0.30533, 0.291804, 0.298791, 0.380708, 0.380708, 0.366687, 0.366687, 0.321458, 0.236433, 0.311707, 0.30533, 0.324872, 0.328603, 0.342579, 0.295083, 0.25031, 0.26085, 0.284882, 0.352862, 0.356642, 0.352862, 0.356642, 0.284882, 0.301917, 0.284882, 0.356642, 0.275179, 0.342579, 0.377384, 0.394753, 0.380708, 0.40511, 0.359901, 0.278302, 0.278302, 0.366687, 0.384043, 0.31487, 0.359901, 0.356642, 0.332115, 0.332115, 0.356642, 0.433034, 0.418646, 0.436924, 0.40511, 0.465241, 0.390993, 0.318242, 0.36309, 0.374039, 0.328603, 0.356642, 0.440853, 0.465241, 0.447574, 0.390993, 0.374039, 0.394753, 0.346032, 0.349426, 0.31487, 0.291804, 0.301917, 0.332115, 0.31487, 0.374039, 0.40511, 0.40511, 0.468512, 0.440853, 0.401658, 0.40511, 0.41194, 0.42561, 0.295083, 0.275179, 0.328603, 0.401658, 0.328603, 0.394753, 0.352862, 0.414856, 0.342579, 0.335645, 0.229226, 0.167087, 0.081712, 0.079919, 0.134866, 0.139895, 0.191378, 0.219301, 0.243554, 0.164327, 0.132295, 0.209395, 0.25031, 0.271506, 0.291804, 0.36309, 0.359901, 0.444081, 0.335645, 0.408655, 0.398279, 0.472492, 0.480142, 0.608892, 0.613573, 0.59508, 0.58069, 0.490133, 0.490133, 0.401658, 0.490133, 0.51388, 0.521092, 0.450668, 0.36309, 0.366687, 0.370445, 0.31487, 0.236433, 0.324872, 0.346032, 0.268042, 0.203355, 0.271506, 0.209395, 0.21291, 0.170161, 0.118441, 0.18812, 0.216401, 0.339168, 0.328603, 0.328603, 0.328603, 0.398279, 0.418646, 0.40511, 0.342579, 0.374039, 0.370445, 0.349426, 0.370445, 0.390993, 0.394753, 0.374039, 0.461924, 0.454136, 0.525368, 0.604312, 0.608892, 0.553315, 0.440853, 0.42561, 0.436924, 0.408655, 0.40511, 0.440853, 0.414856, 0.468512, 0.436924, 0.458154, 0.444081, 0.418646, 0.5017, 0.58069, 0.622677, 0.59014, 0.570702, 0.468512, 0.483068, 0.465241, 0.51388, 0.575842, 0.534167, 0.538167, 0.585406, 0.58069, 0.622677, 0.562014, 0.570702, 0.618285, 0.618285, 0.653063, 0.685117, 0.58069, 0.59508, 0.626927, 0.59917, 0.608892, 0.653063, 0.58069, 0.58069, 0.58069, 0.653063, 0.728858, 0.754692, 0.754692, 0.680603, 0.653063, 0.750527, 0.767246, 0.801317, 0.84206, 0.856457, 0.874069, 0.871313, 0.865454, 0.849326, 0.874069, 0.894241, 0.934618, 0.956248, 0.950334, 0.938133, 0.926919, 0.928747, 0.905695, 0.910643, 0.928747, 0.941505, 0.932927, 0.93079, 0.915074, 0.928747, 0.921076, 0.901269, 0.945666, 0.945666, 0.938133, 0.928747, 0.91684, 0.901269, 0.903857, 0.924947], '')</t>
  </si>
  <si>
    <t>[26, 84, 85, 86, 87, 88, 89, 90, 91, 92, 93, 94, 95, 96, 173, 174, 175, 177, 182, 187, 188, 191, 192, 193, 199, 200, 201, 202, 355, 356, 357, 358, 363, 364, 399, 400, 401, 402, 415, 416, 417, 418, 419, 423, 424, 425, 426, 427, 428, 429, 430, 431, 432, 433, 434, 435, 436, 437, 438, 439, 440, 441, 442, 443, 444, 445, 446, 447, 448, 449, 450, 451, 452, 453, 454, 455, 456, 457, 458, 459, 460, 461, 462, 463, 464, 465, 466, 467, 468, 469, 470, 471, 472, 473, 474, 475, 476, 477, 478, 479, 480, 481, 482, 483, 484, 485]</t>
  </si>
  <si>
    <t>105)</t>
  </si>
  <si>
    <t xml:space="preserve">F5RS51|F5RS51_9ENTR Phage terminase large subunit OS=Enterobacter hormaechei ATCC 49162 </t>
  </si>
  <si>
    <t>([0.243554, 0.284882, 0.324872, 0.203355, 0.239899, 0.170161, 0.216401, 0.26085, 0.200174, 0.147574, 0.100716, 0.076542, 0.079919, 0.069024, 0.066181, 0.0704, 0.116183, 0.116183, 0.206376, 0.291804, 0.295083, 0.18812, 0.191378, 0.155435, 0.25406, 0.278302, 0.370445, 0.370445, 0.356642, 0.450668, 0.447574, 0.436924, 0.538167, 0.534167, 0.436924, 0.440853, 0.433034, 0.433034, 0.450668, 0.339168, 0.25406, 0.179055, 0.278302, 0.247041, 0.284882, 0.291804, 0.18812, 0.17593, 0.090864, 0.090864, 0.085092, 0.147574, 0.182256, 0.11371, 0.0704, 0.071867, 0.074921, 0.044297, 0.045352, 0.034068, 0.047319, 0.047319, 0.040537, 0.044297, 0.051831, 0.042364, 0.038042, 0.037156, 0.030611, 0.037156, 0.022667, 0.018787, 0.018106, 0.025762, 0.025762, 0.046336, 0.079919, 0.060549, 0.096677, 0.094817, 0.0704, 0.042364, 0.0704, 0.144935, 0.132295, 0.094817, 0.109221, 0.066181, 0.092881, 0.064632, 0.106997, 0.158265, 0.120615, 0.139895, 0.116183, 0.18812, 0.116183, 0.109221, 0.106997, 0.092881, 0.096677, 0.17593, 0.247041, 0.236433, 0.232838, 0.243554, 0.298791, 0.295083, 0.380708, 0.42561, 0.4292, 0.359901, 0.257454, 0.332115, 0.298791, 0.328603, 0.31487, 0.387226, 0.308712, 0.247041, 0.21291, 0.194234, 0.173081, 0.194234, 0.111485, 0.10481, 0.100716, 0.102787, 0.111485, 0.064632, 0.059222, 0.054297, 0.046336, 0.090864, 0.060549, 0.059222, 0.066181, 0.031287, 0.032017, 0.054297, 0.054297, 0.046336, 0.038858, 0.036378, 0.021381, 0.051831, 0.054297, 0.05306, 0.042364, 0.041405, 0.081712, 0.046336, 0.056825, 0.100716, 0.100716, 0.122885, 0.06312, 0.06312, 0.106997, 0.073402, 0.071867, 0.127496, 0.200174, 0.158265, 0.085092, 0.125101, 0.109221, 0.06184, 0.0704, 0.085092, 0.086953, 0.064632, 0.120615, 0.170161, 0.167087, 0.144935, 0.173081, 0.196879, 0.100716, 0.06184, 0.100716, 0.059222, 0.034884, 0.037156, 0.066181, 0.109221, 0.142424, 0.134866, 0.17593, 0.102787, 0.066181, 0.069024, 0.083462, 0.073402, 0.085092, 0.050641, 0.059222, 0.048328, 0.051831, 0.109221, 0.118441, 0.106997, 0.096677, 0.078022, 0.036378, 0.018415, 0.021381, 0.011669, 0.008276, 0.009015, 0.013437, 0.023534, 0.023087, 0.013821, 0.012491, 0.008156, 0.011518, 0.013437, 0.011342, 0.018787, 0.016826, 0.017797, 0.020876, 0.026892, 0.05306, 0.06184, 0.073402, 0.083462, 0.085092, 0.078022, 0.067594, 0.069024, 0.043307, 0.044297, 0.067594, 0.076542, 0.118441, 0.11371, 0.064632, 0.066181, 0.038858, 0.044297, 0.083462, 0.069024, 0.111485, 0.109221, 0.147574, 0.137348, 0.071867, 0.071867, 0.120615, 0.134866, 0.137348, 0.170161, 0.161087, 0.120615, 0.127496, 0.142424, 0.15008, 0.158265, 0.209395, 0.268042, 0.271506, 0.170161, 0.194234, 0.18812, 0.129801, 0.173081, 0.239899, 0.352862, 0.422041, 0.339168, 0.359901, 0.356642, 0.359901, 0.291804, 0.394753, 0.394753, 0.356642, 0.25406, 0.216401, 0.200174, 0.200174, 0.196879, 0.185198, 0.158265, 0.085092, 0.083462, 0.040537, 0.050641, 0.049374, 0.056825, 0.109221, 0.06184, 0.056825, 0.064632, 0.059222, 0.06184, 0.066181, 0.085092, 0.142424, 0.216401, 0.164327, 0.191378, 0.127496, 0.219301, 0.232838, 0.232838, 0.21291, 0.318242, 0.232838, 0.222385, 0.173081, 0.182256, 0.271506, 0.271506, 0.264545, 0.318242, 0.216401, 0.120615, 0.058088, 0.03976, 0.03976, 0.074921, 0.043307, 0.066181, 0.074921, 0.078022, 0.079919, 0.144935, 0.088832, 0.090864, 0.096677, 0.085092, 0.049374, 0.050641, 0.054297, 0.051831, 0.06184, 0.109221, 0.191378, 0.216401, 0.271506, 0.275179, 0.182256, 0.200174, 0.18812, 0.132295, 0.076542, 0.134866, 0.142424, 0.196879, 0.271506, 0.179055, 0.275179, 0.271506, 0.26085, 0.264545, 0.26085, 0.167087, 0.158265, 0.17593, 0.243554, 0.264545, 0.196879, 0.284882, 0.335645, 0.339168, 0.408655, 0.380708, 0.390993, 0.356642, 0.370445, 0.346032, 0.422041, 0.40511, 0.483068, 0.472492, 0.472492, 0.390993, 0.468512, 0.458154, 0.444081, 0.454136, 0.352862, 0.440853, 0.356642, 0.352862, 0.359901, 0.36309, 0.408655, 0.321458, 0.342579, 0.298791, 0.324872, 0.225814, 0.247041, 0.196879, 0.15284, 0.164327, 0.232838, 0.200174, 0.206376, 0.144935, 0.147574, 0.229226, 0.219301, 0.222385, 0.225814, 0.222385, 0.158265, 0.200174, 0.298791, 0.232838, 0.196879, 0.216401, 0.318242, 0.225814, 0.225814, 0.182256, 0.167087, 0.185198, 0.25031, 0.239899, 0.219301, 0.194234, 0.200174, 0.200174, 0.200174, 0.18812, 0.18812, 0.17593, 0.191378, 0.179055, 0.170161, 0.232838, 0.203355, 0.216401, 0.200174, 0.26085, 0.370445, 0.356642, 0.339168, 0.328603, 0.257454, 0.243554, 0.26085, 0.25406, 0.247041, 0.342579, 0.271506, 0.275179, 0.356642, 0.243554, 0.247041, 0.324872, 0.328603, 0.339168, 0.30533, 0.40511, 0.401658, 0.295083, 0.295083, 0.219301, 0.134866, 0.185198, 0.216401, 0.200174, 0.18812, 0.203355, 0.185198, 0.25406, 0.247041, 0.25031, 0.295083, 0.291804, 0.268042, 0.216401, 0.129801, 0.079919, 0.06184, 0.047319, 0.074921, 0.060549, 0.086953, 0.147574, 0.137348, 0.173081, 0.167087, 0.139895], '')</t>
  </si>
  <si>
    <t>[32, 33]</t>
  </si>
  <si>
    <t xml:space="preserve">F5RS52|F5RS52_9ENTR Phage protein OS=Enterobacter hormaechei ATCC 49162 </t>
  </si>
  <si>
    <t>([0.472492, 0.465241, 0.359901, 0.377384, 0.377384, 0.401658, 0.352862, 0.352862, 0.377384, 0.31487, 0.332115, 0.359901, 0.281712, 0.26085, 0.229226, 0.236433, 0.339168, 0.339168, 0.281712, 0.352862, 0.359901, 0.352862, 0.349426, 0.352862, 0.349426, 0.366687, 0.356642, 0.390993, 0.40511, 0.398279, 0.483068, 0.494003, 0.398279, 0.476583, 0.490133, 0.497853, 0.408655, 0.408655, 0.384043, 0.458154, 0.398279, 0.387226, 0.394753, 0.41194, 0.465241, 0.480142, 0.494003, 0.42561, 0.387226, 0.387226, 0.390993, 0.36309, 0.366687, 0.390993, 0.384043, 0.387226, 0.394753, 0.41194, 0.394753, 0.418646, 0.4292, 0.4292, 0.440853, 0.328603, 0.349426, 0.380708, 0.370445, 0.30533, 0.30533, 0.284882, 0.298791, 0.281712, 0.308712, 0.278302, 0.346032, 0.295083, 0.222385, 0.191378, 0.25031, 0.196879, 0.191378, 0.161087, 0.225814, 0.229226, 0.321458, 0.308712, 0.30533, 0.232838, 0.288399, 0.356642, 0.41194, 0.394753, 0.433034, 0.346032, 0.374039, 0.377384, 0.41194, 0.41194, 0.339168, 0.346032, 0.414856, 0.346032, 0.370445, 0.335645, 0.335645, 0.288399, 0.264545, 0.264545, 0.284882, 0.264545, 0.25031, 0.200174, 0.216401, 0.203355, 0.206376, 0.203355, 0.200174, 0.158265, 0.203355, 0.203355, 0.203355, 0.225814, 0.308712, 0.31487, 0.335645, 0.324872, 0.394753, 0.42561, 0.41194, 0.398279, 0.433034, 0.468512, 0.458154, 0.374039, 0.390993, 0.458154, 0.394753, 0.30533, 0.380708, 0.377384, 0.517562, 0.521092, 0.476583, 0.40511, 0.394753, 0.398279, 0.335645, 0.318242, 0.284882, 0.216401, 0.291804, 0.291804, 0.25406, 0.26085, 0.324872, 0.324872, 0.257454, 0.236433, 0.31487, 0.236433, 0.278302, 0.236433, 0.236433, 0.216401, 0.200174, 0.216401, 0.142424, 0.206376, 0.209395, 0.271506, 0.36309, 0.359901, 0.359901, 0.398279, 0.476583, 0.418646, 0.401658, 0.494003, 0.505461, 0.505461, 0.618285, 0.505461, 0.483068, 0.480142, 0.51388, 0.517562, 0.505461, 0.632174, 0.613573, 0.575842, 0.517562, 0.480142, 0.465241, 0.433034, 0.394753, 0.366687, 0.433034, 0.414856, 0.359901, 0.465241], '')</t>
  </si>
  <si>
    <t>[140, 141, 178, 179, 180, 181, 184, 185, 186, 187, 188, 189, 190]</t>
  </si>
  <si>
    <t xml:space="preserve">F5RS53|F5RS53_9ENTR Uncharacterized protein OS=Enterobacter hormaechei ATCC 49162 </t>
  </si>
  <si>
    <t>([0.335645, 0.239899, 0.291804, 0.284882, 0.308712, 0.194234, 0.232838, 0.194234, 0.200174, 0.219301, 0.243554, 0.26085, 0.271506, 0.236433, 0.173081, 0.264545, 0.271506, 0.164327, 0.25031, 0.232838, 0.288399, 0.219301, 0.298791, 0.30533, 0.25406, 0.26085, 0.408655, 0.390993, 0.370445, 0.390993, 0.414856, 0.418646, 0.433034, 0.394753, 0.380708, 0.444081, 0.440853, 0.352862, 0.359901, 0.278302, 0.295083, 0.278302, 0.346032, 0.243554, 0.236433, 0.232838, 0.164327, 0.129801, 0.122885, 0.182256, 0.182256, 0.17593, 0.125101, 0.132295, 0.15284, 0.225814, 0.239899, 0.247041, 0.298791, 0.349426, 0.41194, 0.384043, 0.390993, 0.359901, 0.486429, 0.450668, 0.58069, 0.745909], '')</t>
  </si>
  <si>
    <t>[66, 67]</t>
  </si>
  <si>
    <t xml:space="preserve">F5RS54|F5RS54_9ENTR Uncharacterized protein OS=Enterobacter hormaechei ATCC 49162 </t>
  </si>
  <si>
    <t>([0.25406, 0.308712, 0.356642, 0.394753, 0.450668, 0.480142, 0.384043, 0.41194, 0.440853, 0.440853, 0.42561, 0.450668, 0.450668, 0.4292, 0.505461, 0.648219, 0.666105, 0.675549, 0.59014, 0.699094, 0.699094, 0.570702, 0.5017, 0.529623, 0.450668, 0.408655, 0.408655, 0.525368, 0.525368, 0.525368, 0.553315, 0.490133, 0.433034, 0.356642, 0.281712, 0.25406, 0.25406, 0.209395, 0.288399, 0.284882, 0.257454, 0.243554, 0.275179, 0.349426, 0.225814, 0.298791, 0.349426, 0.288399, 0.298791, 0.271506, 0.284882, 0.281712, 0.390993, 0.454136, 0.56648, 0.712013, 0.733139, 0.666105, 0.694846, 0.661982, 0.733139, 0.750527, 0.754692, 0.83125, 0.798249, 0.912647, 0.912647, 0.879233, 0.947281], '')</t>
  </si>
  <si>
    <t>[14, 15, 16, 17, 18, 19, 20, 21, 22, 23, 27, 28, 29, 30, 54, 55, 56, 57, 58, 59, 60, 61, 62, 63, 64, 65, 66, 67, 68]</t>
  </si>
  <si>
    <t xml:space="preserve">F5RS55|F5RS55_9ENTR Rz1 lytic protein OS=Enterobacter hormaechei ATCC 49162 </t>
  </si>
  <si>
    <t>([0.116183, 0.173081, 0.11371, 0.161087, 0.161087, 0.200174, 0.15284, 0.10481, 0.129801, 0.134866, 0.10481, 0.120615, 0.142424, 0.137348, 0.122885, 0.132295, 0.144935, 0.219301, 0.191378, 0.194234, 0.132295, 0.200174, 0.18812, 0.182256, 0.182256, 0.203355, 0.196879, 0.271506, 0.36309, 0.359901, 0.384043, 0.472492, 0.444081, 0.440853, 0.553315, 0.538167, 0.626927, 0.585406, 0.570702, 0.59508, 0.622677, 0.754692, 0.741537, 0.73685, 0.882776, 0.868118], '')</t>
  </si>
  <si>
    <t>[34, 35, 36, 37, 38, 39, 40, 41, 42, 43, 44, 45]</t>
  </si>
  <si>
    <t xml:space="preserve">F5RS56|F5RS56_9ENTR Bacteriophage lysis protein OS=Enterobacter hormaechei ATCC 49162 </t>
  </si>
  <si>
    <t>([0.059222, 0.043307, 0.026892, 0.020165, 0.015078, 0.011903, 0.010926, 0.014315, 0.011669, 0.014783, 0.012491, 0.010131, 0.008804, 0.008624, 0.012727, 0.009015, 0.010509, 0.016826, 0.030003, 0.025316, 0.018787, 0.027463, 0.022667, 0.038042, 0.069024, 0.118441, 0.18812, 0.26085, 0.26085, 0.31487, 0.324872, 0.377384, 0.465241, 0.461924, 0.480142, 0.468512, 0.525368, 0.529623, 0.521092, 0.440853, 0.468512, 0.58069, 0.575842, 0.626927, 0.545602, 0.529623, 0.486429, 0.450668, 0.454136, 0.374039, 0.321458, 0.328603, 0.370445, 0.281712, 0.311707, 0.298791, 0.232838, 0.268042, 0.257454, 0.268042, 0.298791, 0.298791, 0.291804, 0.308712, 0.288399, 0.346032, 0.349426, 0.349426, 0.377384, 0.380708, 0.468512, 0.58069, 0.494003, 0.398279, 0.401658, 0.318242, 0.318242, 0.387226, 0.356642, 0.268042, 0.271506, 0.298791, 0.308712, 0.311707, 0.222385, 0.275179, 0.275179, 0.275179, 0.225814, 0.173081, 0.18812, 0.158265, 0.127496, 0.15008, 0.194234, 0.284882, 0.366687, 0.284882, 0.281712, 0.324872, 0.324872, 0.284882, 0.298791, 0.288399, 0.206376, 0.281712, 0.288399, 0.288399, 0.257454, 0.339168, 0.401658, 0.366687, 0.408655, 0.436924, 0.472492, 0.490133, 0.461924, 0.447574, 0.538167, 0.51388, 0.472492, 0.59014, 0.626927, 0.585406, 0.570702], '')</t>
  </si>
  <si>
    <t>[36, 37, 38, 41, 42, 43, 44, 45, 71, 118, 119, 121, 122, 123, 124]</t>
  </si>
  <si>
    <t xml:space="preserve">F5RS58|F5RS58_9ENTR Holin OS=Enterobacter hormaechei ATCC 49162 </t>
  </si>
  <si>
    <t>([0.017797, 0.016826, 0.010131, 0.007422, 0.007555, 0.007645, 0.009728, 0.014586, 0.020522, 0.025316, 0.017138, 0.024393, 0.017447, 0.014586, 0.008156, 0.010509, 0.006701, 0.004646, 0.003757, 0.004689, 0.004611, 0.003864, 0.004577, 0.006142, 0.009096, 0.007091, 0.008804, 0.008525, 0.007495, 0.006142, 0.00515, 0.006194, 0.006421, 0.007555, 0.007555, 0.007555, 0.009294, 0.012727, 0.014315, 0.014315, 0.013437, 0.019109, 0.024393, 0.013016, 0.010672, 0.007259, 0.007177, 0.005378, 0.005734, 0.006039, 0.005011, 0.004431, 0.005318, 0.003671, 0.002555, 0.003478, 0.003478, 0.003366, 0.003821, 0.005011, 0.004431, 0.004611, 0.003804, 0.003405, 0.003963, 0.004577, 0.004736, 0.004736, 0.004431, 0.004208, 0.002881, 0.002881, 0.003864, 0.003821, 0.005799, 0.008075, 0.005872, 0.008075, 0.008525, 0.006039, 0.004247, 0.005932, 0.006795, 0.006567, 0.008002, 0.008002, 0.008276, 0.011342, 0.016528, 0.028695, 0.018787, 0.03976, 0.085092, 0.066181, 0.059222, 0.056825, 0.06312, 0.10481, 0.090864, 0.066181, 0.118441, 0.200174, 0.170161, 0.137348, 0.288399, 0.339168, 0.40511], '')</t>
  </si>
  <si>
    <t xml:space="preserve">F5RS59|F5RS59_9ENTR Gifsy-1 prophage RegQ OS=Enterobacter hormaechei ATCC 49162 </t>
  </si>
  <si>
    <t>([0.222385, 0.281712, 0.196879, 0.134866, 0.10481, 0.111485, 0.142424, 0.144935, 0.182256, 0.137348, 0.158265, 0.182256, 0.144935, 0.216401, 0.209395, 0.203355, 0.284882, 0.194234, 0.219301, 0.257454, 0.161087, 0.134866, 0.137348, 0.216401, 0.268042, 0.332115, 0.257454, 0.257454, 0.257454, 0.25031, 0.30533, 0.30533, 0.301917, 0.324872, 0.324872, 0.321458, 0.318242, 0.311707, 0.308712, 0.377384, 0.408655, 0.553315, 0.505461, 0.494003, 0.483068, 0.509769, 0.5017, 0.541878, 0.553315, 0.632174, 0.63748, 0.675549, 0.716283, 0.690604, 0.648219, 0.63748, 0.642678, 0.642678, 0.648219, 0.750527, 0.741537, 0.699094, 0.653063, 0.741537, 0.733139, 0.724957, 0.613573, 0.575842, 0.557691, 0.468512, 0.436924, 0.461924, 0.394753, 0.370445, 0.295083, 0.264545, 0.275179, 0.247041, 0.247041, 0.161087, 0.164327, 0.161087, 0.164327, 0.120615, 0.073402, 0.073402, 0.044297, 0.081712, 0.100716, 0.161087, 0.222385, 0.216401, 0.164327, 0.144935, 0.085092, 0.096677, 0.081712, 0.086953, 0.056825, 0.056825, 0.102787, 0.11371, 0.069024, 0.079919, 0.06184, 0.106997, 0.06312, 0.109221, 0.0704, 0.058088, 0.034068, 0.033407, 0.035586, 0.023963, 0.035586, 0.033407, 0.058088, 0.106997, 0.050641, 0.088832, 0.096677, 0.094817, 0.05306, 0.092881, 0.094817, 0.167087, 0.158265, 0.185198, 0.161087, 0.216401, 0.239899, 0.321458, 0.239899, 0.239899, 0.324872, 0.271506, 0.359901, 0.349426, 0.264545, 0.288399, 0.196879, 0.127496, 0.106997, 0.142424, 0.144935, 0.147574, 0.10481, 0.102787, 0.125101, 0.147574, 0.088832, 0.076542, 0.076542, 0.120615, 0.120615, 0.125101, 0.118441, 0.122885, 0.071867, 0.118441, 0.17593, 0.179055, 0.229226, 0.247041, 0.185198, 0.127496, 0.127496, 0.122885, 0.127496, 0.170161, 0.161087, 0.25406, 0.179055, 0.170161, 0.182256, 0.17593, 0.094817, 0.158265, 0.158265, 0.232838, 0.139895, 0.100716, 0.167087, 0.158265, 0.155435, 0.225814, 0.206376, 0.118441, 0.106997, 0.100716, 0.047319, 0.049374, 0.042364, 0.083462, 0.073402, 0.041405, 0.024393, 0.050641, 0.033407, 0.032677, 0.032677, 0.060549, 0.085092, 0.079919, 0.102787, 0.111485, 0.116183, 0.161087, 0.264545, 0.359901, 0.264545, 0.356642, 0.342579, 0.346032, 0.264545, 0.268042, 0.346032, 0.349426, 0.346032, 0.394753, 0.374039, 0.36309, 0.349426, 0.335645, 0.31487, 0.281712, 0.239899, 0.203355, 0.203355], '')</t>
  </si>
  <si>
    <t>[41, 42, 45, 46, 47, 48, 49, 50, 51, 52, 53, 54, 55, 56, 57, 58, 59, 60, 61, 62, 63, 64, 65, 66, 67, 68]</t>
  </si>
  <si>
    <t xml:space="preserve">F5RS60|F5RS60_9ENTR Bacteriophage lambda NinG family protein OS=Enterobacter hormaechei ATCC 49162 </t>
  </si>
  <si>
    <t>([0.525368, 0.366687, 0.398279, 0.408655, 0.321458, 0.247041, 0.222385, 0.278302, 0.30533, 0.243554, 0.278302, 0.284882, 0.239899, 0.236433, 0.167087, 0.173081, 0.109221, 0.056825, 0.055536, 0.116183, 0.109221, 0.15008, 0.236433, 0.216401, 0.173081, 0.18812, 0.247041, 0.275179, 0.247041, 0.239899, 0.328603, 0.31487, 0.324872, 0.370445, 0.370445, 0.380708, 0.380708, 0.444081, 0.538167, 0.517562, 0.494003, 0.5017, 0.4292, 0.433034, 0.450668, 0.517562, 0.59917, 0.622677, 0.653063, 0.657645, 0.666105, 0.626927, 0.626927, 0.622677, 0.632174, 0.622677, 0.59917, 0.59917, 0.59917, 0.622677, 0.653063, 0.58069, 0.549308, 0.545602, 0.541878, 0.549308, 0.545602, 0.575842, 0.59014, 0.486429, 0.490133, 0.483068, 0.505461, 0.483068, 0.490133, 0.490133, 0.472492, 0.447574, 0.454136, 0.476583, 0.394753, 0.339168, 0.390993, 0.342579, 0.408655, 0.408655, 0.380708, 0.377384, 0.352862, 0.370445, 0.349426, 0.281712, 0.281712, 0.182256, 0.200174, 0.194234, 0.132295, 0.170161, 0.25031, 0.25031, 0.25406, 0.243554, 0.295083, 0.291804, 0.366687, 0.346032, 0.346032, 0.275179, 0.275179, 0.288399, 0.18812, 0.291804, 0.359901, 0.359901, 0.468512, 0.447574, 0.42561, 0.476583, 0.468512, 0.401658, 0.374039, 0.284882, 0.387226, 0.318242, 0.335645, 0.342579, 0.366687, 0.346032, 0.422041, 0.433034, 0.324872, 0.349426, 0.278302, 0.182256, 0.194234, 0.196879, 0.216401, 0.239899, 0.26085, 0.239899, 0.284882, 0.31487, 0.40511, 0.370445, 0.352862, 0.335645, 0.332115, 0.328603, 0.281712, 0.232838, 0.222385, 0.318242, 0.301917, 0.374039, 0.440853, 0.4292, 0.4292, 0.374039, 0.370445, 0.318242, 0.25031, 0.284882, 0.284882, 0.281712, 0.311707, 0.398279, 0.342579, 0.335645, 0.339168, 0.31487, 0.384043, 0.311707, 0.339168, 0.332115, 0.26085, 0.295083, 0.298791, 0.219301, 0.281712, 0.278302, 0.26085, 0.239899, 0.232838, 0.225814, 0.225814, 0.191378, 0.196879, 0.225814, 0.158265, 0.161087, 0.247041, 0.247041, 0.318242, 0.264545, 0.342579, 0.418646, 0.418646, 0.418646, 0.468512, 0.436924, 0.422041, 0.486429, 0.59014, 0.570702, 0.549308, 0.529623, 0.557691, 0.534167, 0.562014, 0.724957], '')</t>
  </si>
  <si>
    <t>[0, 38, 39, 41, 45, 46, 47, 48, 49, 50, 51, 52, 53, 54, 55, 56, 57, 58, 59, 60, 61, 62, 63, 64, 65, 66, 67, 68, 72, 202, 203, 204, 205, 206, 207, 208, 209]</t>
  </si>
  <si>
    <t xml:space="preserve">F5RS61|F5RS61_9ENTR Uncharacterized protein OS=Enterobacter hormaechei ATCC 49162 </t>
  </si>
  <si>
    <t>([0.408655, 0.401658, 0.42561, 0.444081, 0.480142, 0.494003, 0.525368, 0.418646, 0.41194, 0.4292, 0.418646, 0.436924, 0.390993, 0.408655, 0.414856, 0.418646, 0.366687, 0.264545, 0.170161, 0.173081, 0.155435, 0.137348, 0.155435, 0.164327, 0.125101, 0.10481, 0.10481, 0.066181, 0.137348, 0.134866, 0.134866, 0.15284, 0.155435, 0.209395, 0.21291, 0.206376, 0.147574, 0.134866, 0.21291, 0.298791, 0.298791, 0.356642, 0.447574, 0.374039, 0.31487, 0.36309, 0.359901, 0.366687, 0.4292, 0.408655, 0.444081, 0.444081, 0.436924, 0.414856, 0.42561, 0.40511, 0.31487, 0.31487, 0.398279, 0.41194, 0.328603, 0.229226, 0.229226, 0.236433, 0.30533, 0.301917, 0.31487, 0.339168, 0.342579, 0.349426, 0.318242, 0.288399, 0.268042, 0.243554, 0.243554, 0.209395, 0.203355, 0.298791, 0.377384, 0.321458, 0.268042], '')</t>
  </si>
  <si>
    <t>[6]</t>
  </si>
  <si>
    <t xml:space="preserve">F5RS62|F5RS62_9ENTR Prophage protein NinE OS=Enterobacter hormaechei ATCC 49162 </t>
  </si>
  <si>
    <t>([0.505461, 0.521092, 0.42561, 0.318242, 0.356642, 0.311707, 0.370445, 0.370445, 0.394753, 0.418646, 0.450668, 0.472492, 0.480142, 0.5017, 0.468512, 0.486429, 0.490133, 0.517562, 0.575842, 0.671169, 0.562014, 0.575842, 0.585406, 0.657645, 0.775545, 0.771762, 0.73685, 0.712013, 0.712013, 0.712013, 0.622677, 0.538167, 0.534167, 0.545602, 0.521092, 0.41194, 0.401658, 0.401658, 0.308712, 0.291804, 0.275179, 0.349426, 0.324872, 0.324872, 0.346032, 0.342579, 0.318242, 0.384043, 0.356642, 0.356642, 0.324872, 0.384043, 0.433034, 0.40511, 0.352862, 0.301917], '')</t>
  </si>
  <si>
    <t>[0, 1, 13, 17, 18, 19, 20, 21, 22, 23, 24, 25, 26, 27, 28, 29, 30, 31, 32, 33, 34]</t>
  </si>
  <si>
    <t xml:space="preserve">F5RS63|F5RS63_9ENTR Recombination protein NinB OS=Enterobacter hormaechei ATCC 49162 </t>
  </si>
  <si>
    <t>([0.164327, 0.203355, 0.25031, 0.30533, 0.194234, 0.196879, 0.200174, 0.144935, 0.170161, 0.203355, 0.236433, 0.194234, 0.196879, 0.308712, 0.196879, 0.182256, 0.182256, 0.155435, 0.232838, 0.239899, 0.25406, 0.15008, 0.15008, 0.092881, 0.088832, 0.111485, 0.125101, 0.164327, 0.15008, 0.15008, 0.155435, 0.147574, 0.219301, 0.209395, 0.120615, 0.179055, 0.264545, 0.264545, 0.268042, 0.18812, 0.179055, 0.243554, 0.31487, 0.219301, 0.216401, 0.21291, 0.291804, 0.209395, 0.182256, 0.288399, 0.196879, 0.120615, 0.076542, 0.066181, 0.066181, 0.111485, 0.111485, 0.092881, 0.044297, 0.044297, 0.076542, 0.092881, 0.100716, 0.069024, 0.083462, 0.139895, 0.144935, 0.116183, 0.147574, 0.147574, 0.137348, 0.219301, 0.206376, 0.206376, 0.232838, 0.15008, 0.161087, 0.161087, 0.182256, 0.295083, 0.321458, 0.25406, 0.236433, 0.167087, 0.200174, 0.257454, 0.26085, 0.264545, 0.225814, 0.268042, 0.275179, 0.21291, 0.216401, 0.30533, 0.301917, 0.301917, 0.390993, 0.380708, 0.380708, 0.398279, 0.30533, 0.318242, 0.384043, 0.374039, 0.450668, 0.480142, 0.390993, 0.31487, 0.203355, 0.191378, 0.118441, 0.11371, 0.116183, 0.120615, 0.10481, 0.092881, 0.081712, 0.064632, 0.067594, 0.042364, 0.038858, 0.040537, 0.037156, 0.022667, 0.023087, 0.014075, 0.019401, 0.033407, 0.05306, 0.059222, 0.10481, 0.102787, 0.109221, 0.155435, 0.094817, 0.109221, 0.196879, 0.21291, 0.25406, 0.26085, 0.308712, 0.284882, 0.346032, 0.324872, 0.398279, 0.374039, 0.458154, 0.398279, 0.366687, 0.339168, 0.461924], '')</t>
  </si>
  <si>
    <t xml:space="preserve">F5RS64|F5RS64_9ENTR Uncharacterized protein OS=Enterobacter hormaechei ATCC 49162 </t>
  </si>
  <si>
    <t>([0.020165, 0.030611, 0.042364, 0.06184, 0.088832, 0.142424, 0.094817, 0.122885, 0.085092, 0.116183, 0.137348, 0.185198, 0.10481, 0.134866, 0.142424, 0.200174, 0.194234, 0.225814, 0.335645, 0.359901, 0.324872, 0.291804, 0.321458, 0.339168, 0.342579, 0.328603, 0.291804, 0.308712, 0.328603, 0.308712, 0.318242, 0.25031, 0.222385, 0.318242, 0.288399, 0.222385, 0.155435, 0.232838, 0.278302, 0.173081, 0.155435, 0.129801, 0.132295, 0.076542, 0.060549, 0.067594, 0.0704, 0.088832, 0.155435, 0.088832, 0.167087, 0.090864, 0.137348, 0.167087, 0.200174, 0.21291, 0.18812, 0.268042, 0.229226, 0.200174, 0.222385, 0.222385, 0.288399, 0.318242, 0.387226, 0.335645, 0.321458, 0.352862, 0.239899, 0.225814, 0.271506, 0.247041, 0.31487, 0.284882, 0.219301, 0.158265, 0.232838, 0.301917, 0.236433, 0.257454], '')</t>
  </si>
  <si>
    <t xml:space="preserve">F5RS65|F5RS65_9ENTR DNA polymerase III theta subunit OS=Enterobacter hormaechei ATCC 49162 </t>
  </si>
  <si>
    <t>([0.380708, 0.4292, 0.472492, 0.486429, 0.529623, 0.541878, 0.472492, 0.509769, 0.454136, 0.483068, 0.42561, 0.436924, 0.414856, 0.40511, 0.521092, 0.444081, 0.5017, 0.444081, 0.461924, 0.483068, 0.450668, 0.366687, 0.370445, 0.328603, 0.359901, 0.288399, 0.219301, 0.257454, 0.25031, 0.25406, 0.18812, 0.222385, 0.236433, 0.271506, 0.281712, 0.30533, 0.370445, 0.398279, 0.40511, 0.40511, 0.40511, 0.332115, 0.308712, 0.225814, 0.271506, 0.236433, 0.225814, 0.295083, 0.219301, 0.144935, 0.18812, 0.25406, 0.281712, 0.291804, 0.200174, 0.196879, 0.120615, 0.132295, 0.125101, 0.179055, 0.185198, 0.185198, 0.281712, 0.384043, 0.374039, 0.295083, 0.31487, 0.380708, 0.394753, 0.509769, 0.529623, 0.525368, 0.497853, 0.486429, 0.468512, 0.562014, 0.534167, 0.642678, 0.570702, 0.562014, 0.538167, 0.509769], '')</t>
  </si>
  <si>
    <t>[4, 5, 7, 14, 16, 69, 70, 71, 75, 76, 77, 78, 79, 80, 81]</t>
  </si>
  <si>
    <t xml:space="preserve">F5RS66|F5RS66_9ENTR Uncharacterized protein OS=Enterobacter hormaechei ATCC 49162 </t>
  </si>
  <si>
    <t>([0.805026, 0.642678, 0.661982, 0.648219, 0.661982, 0.63748, 0.648219, 0.666105, 0.694846, 0.703578, 0.707965, 0.63748, 0.525368, 0.517562, 0.517562, 0.521092, 0.570702, 0.517562, 0.480142, 0.509769, 0.494003, 0.490133, 0.59014, 0.494003, 0.505461, 0.490133, 0.517562, 0.517562, 0.472492, 0.458154, 0.461924, 0.418646, 0.490133, 0.59917, 0.494003, 0.5017, 0.5017, 0.509769, 0.472492, 0.483068, 0.468512, 0.486429, 0.483068, 0.480142, 0.570702, 0.58069, 0.604312, 0.59917, 0.585406, 0.632174, 0.622677, 0.608892, 0.657645, 0.653063, 0.632174, 0.759478, 0.741537, 0.733139, 0.661982, 0.823549], '')</t>
  </si>
  <si>
    <t>[0, 1, 2, 3, 4, 5, 6, 7, 8, 9, 10, 11, 12, 13, 14, 15, 16, 17, 19, 22, 24, 26, 27, 33, 35, 36, 37, 44, 45, 46, 47, 48, 49, 50, 51, 52, 53, 54, 55, 56, 57, 58, 59]</t>
  </si>
  <si>
    <t xml:space="preserve">F5RS67|F5RS67_9ENTR Uncharacterized protein OS=Enterobacter hormaechei ATCC 49162 </t>
  </si>
  <si>
    <t>([0.161087, 0.225814, 0.284882, 0.232838, 0.268042, 0.167087, 0.219301, 0.25031, 0.278302, 0.31487, 0.311707, 0.26085, 0.26085, 0.374039, 0.472492, 0.468512, 0.468512, 0.494003, 0.42561, 0.4292, 0.486429, 0.418646, 0.311707, 0.308712, 0.339168, 0.339168, 0.480142, 0.433034, 0.465241, 0.401658, 0.387226, 0.356642, 0.486429, 0.486429, 0.440853, 0.36309, 0.461924, 0.414856, 0.408655, 0.490133, 0.505461, 0.366687, 0.461924, 0.570702, 0.529623, 0.447574, 0.472492, 0.440853, 0.472492, 0.433034, 0.468512, 0.408655, 0.472492, 0.346032, 0.384043, 0.384043, 0.332115, 0.308712, 0.328603, 0.284882, 0.219301, 0.142424, 0.25031, 0.229226, 0.139895, 0.161087, 0.271506, 0.247041, 0.271506, 0.288399, 0.222385, 0.257454, 0.31487, 0.342579, 0.380708, 0.291804, 0.342579, 0.461924, 0.468512, 0.394753, 0.36309, 0.339168, 0.352862, 0.36309, 0.387226, 0.521092, 0.553315, 0.545602, 0.545602, 0.545602, 0.472492, 0.472492, 0.486429, 0.461924, 0.433034, 0.51388, 0.648219, 0.632174, 0.483068, 0.483068, 0.613573, 0.562014, 0.690604, 0.685117, 0.525368, 0.490133, 0.461924, 0.387226, 0.30533, 0.281712, 0.236433, 0.281712, 0.380708, 0.377384, 0.422041, 0.41194, 0.374039, 0.324872, 0.278302, 0.374039, 0.342579, 0.301917, 0.408655, 0.346032, 0.41194, 0.570702], '')</t>
  </si>
  <si>
    <t>[40, 43, 44, 85, 86, 87, 88, 89, 95, 96, 97, 100, 101, 102, 103, 104, 125]</t>
  </si>
  <si>
    <t xml:space="preserve">F5RS68|F5RS68_9ENTR Integrase family protein (Fragment) OS=Enterobacter hormaechei ATCC 49162 </t>
  </si>
  <si>
    <t>([0.342579, 0.225814, 0.271506, 0.194234, 0.232838, 0.182256, 0.216401, 0.25031, 0.281712, 0.222385, 0.264545, 0.264545, 0.222385, 0.209395, 0.295083, 0.295083, 0.370445, 0.374039, 0.291804, 0.359901, 0.352862, 0.271506, 0.370445, 0.370445, 0.465241, 0.465241, 0.454136, 0.377384, 0.370445, 0.339168, 0.42561, 0.41194, 0.42561, 0.4292, 0.356642, 0.352862, 0.352862, 0.243554, 0.25031, 0.328603, 0.332115, 0.335645, 0.41194, 0.398279, 0.321458, 0.318242, 0.311707, 0.418646, 0.529623, 0.529623, 0.557691, 0.549308, 0.553315, 0.529623, 0.549308, 0.685117, 0.671169, 0.59508, 0.750527, 0.733139, 0.618285, 0.562014, 0.529623, 0.444081, 0.370445, 0.447574, 0.433034, 0.398279, 0.295083, 0.264545, 0.173081, 0.15284, 0.086953, 0.085092, 0.085092, 0.120615, 0.059222, 0.036378, 0.051831, 0.049374, 0.05306, 0.056825, 0.058088, 0.056825, 0.092881, 0.088832, 0.088832, 0.106997, 0.085092, 0.111485, 0.11371, 0.206376, 0.236433, 0.366687, 0.288399, 0.318242, 0.324872, 0.440853, 0.436924, 0.444081, 0.436924, 0.436924, 0.538167, 0.472492, 0.51388, 0.521092, 0.549308, 0.483068, 0.42561, 0.476583, 0.433034, 0.461924, 0.447574, 0.366687, 0.349426, 0.324872, 0.308712, 0.31487, 0.25031, 0.268042, 0.191378, 0.111485, 0.092881, 0.058088, 0.111485, 0.10481, 0.100716, 0.100716, 0.144935, 0.167087, 0.18812, 0.268042, 0.170161, 0.167087, 0.206376, 0.137348, 0.200174, 0.116183, 0.118441, 0.147574, 0.147574, 0.222385, 0.324872, 0.295083, 0.36309, 0.25406, 0.25406, 0.196879, 0.257454, 0.191378, 0.185198, 0.194234, 0.191378, 0.170161, 0.170161, 0.161087, 0.222385, 0.25031, 0.356642, 0.239899, 0.232838, 0.216401, 0.232838, 0.232838, 0.291804, 0.291804, 0.356642, 0.352862, 0.332115, 0.335645, 0.398279, 0.321458, 0.321458, 0.236433, 0.335645, 0.346032, 0.41194, 0.387226, 0.308712, 0.30533, 0.380708, 0.30533, 0.384043, 0.328603, 0.339168, 0.298791, 0.311707, 0.268042, 0.271506, 0.359901, 0.31487, 0.275179, 0.324872, 0.311707, 0.387226, 0.384043, 0.318242, 0.288399, 0.257454, 0.332115, 0.25031, 0.284882, 0.374039, 0.275179, 0.30533, 0.298791, 0.335645, 0.318242, 0.394753, 0.398279, 0.40511, 0.366687, 0.408655, 0.332115, 0.26085, 0.164327, 0.161087, 0.236433, 0.236433, 0.216401, 0.222385, 0.295083, 0.247041, 0.247041, 0.342579, 0.342579, 0.346032, 0.346032, 0.298791, 0.219301, 0.134866, 0.090864, 0.161087, 0.158265, 0.25031, 0.25031, 0.366687, 0.366687, 0.31487, 0.222385, 0.31487, 0.311707, 0.291804, 0.257454, 0.257454, 0.271506, 0.239899, 0.236433, 0.182256, 0.232838, 0.321458, 0.4292, 0.5017, 0.468512, 0.370445, 0.387226, 0.465241, 0.465241, 0.483068, 0.51388, 0.51388, 0.472492, 0.387226, 0.31487, 0.359901, 0.278302, 0.21291, 0.21291, 0.21291, 0.239899, 0.239899, 0.25031, 0.25031, 0.147574, 0.11371, 0.167087, 0.161087, 0.170161, 0.127496, 0.118441, 0.120615, 0.194234, 0.216401, 0.271506, 0.380708, 0.366687, 0.366687, 0.321458, 0.349426, 0.298791, 0.229226, 0.216401, 0.196879, 0.111485, 0.155435, 0.203355, 0.236433, 0.243554, 0.243554, 0.288399, 0.291804, 0.298791, 0.25031, 0.25031, 0.21291, 0.142424, 0.185198, 0.222385, 0.318242, 0.216401, 0.271506, 0.380708, 0.390993, 0.356642, 0.483068, 0.447574, 0.401658, 0.418646, 0.41194, 0.41194, 0.414856, 0.414856, 0.377384, 0.41194, 0.394753, 0.454136, 0.529623, 0.497853, 0.517562, 0.505461, 0.694846, 0.675549, 0.626927], '')</t>
  </si>
  <si>
    <t>[48, 49, 50, 51, 52, 53, 54, 55, 56, 57, 58, 59, 60, 61, 62, 102, 104, 105, 106, 252, 259, 260, 326, 328, 329, 330, 331, 332]</t>
  </si>
  <si>
    <t xml:space="preserve">F5RS70|F5RS70_9ENTR Maltose regulon modulator MalY OS=Enterobacter hormaechei ATCC 49162 </t>
  </si>
  <si>
    <t>([0.027463, 0.045352, 0.069024, 0.035586, 0.026892, 0.03976, 0.059222, 0.035586, 0.050641, 0.031287, 0.026338, 0.030003, 0.069024, 0.06312, 0.06312, 0.066181, 0.05306, 0.066181, 0.106997, 0.056825, 0.032017, 0.041405, 0.0198, 0.0198, 0.021816, 0.031287, 0.032017, 0.021816, 0.043307, 0.0198, 0.030611, 0.048328, 0.048328, 0.054297, 0.036378, 0.047319, 0.047319, 0.066181, 0.069024, 0.036378, 0.06312, 0.120615, 0.100716, 0.125101, 0.129801, 0.194234, 0.203355, 0.139895, 0.096677, 0.092881, 0.102787, 0.118441, 0.116183, 0.079919, 0.066181, 0.106997, 0.182256, 0.196879, 0.094817, 0.066181, 0.096677, 0.085092, 0.051831, 0.043307, 0.073402, 0.038042, 0.020522, 0.0198, 0.031287, 0.066181, 0.031287, 0.066181, 0.066181, 0.071867, 0.074921, 0.083462, 0.079919, 0.083462, 0.074921, 0.10481, 0.122885, 0.079919, 0.096677, 0.164327, 0.185198, 0.137348, 0.142424, 0.15284, 0.120615, 0.076542, 0.074921, 0.161087, 0.094817, 0.056825, 0.05306, 0.05306, 0.026892, 0.025762, 0.0198, 0.022306, 0.032677, 0.05306, 0.100716, 0.067594, 0.038858, 0.023963, 0.034068, 0.060549, 0.129801, 0.142424, 0.116183, 0.127496, 0.096677, 0.085092, 0.074921, 0.074921, 0.106997, 0.109221, 0.125101, 0.147574, 0.137348, 0.144935, 0.134866, 0.137348, 0.137348, 0.139895, 0.206376, 0.155435, 0.173081, 0.118441, 0.144935, 0.236433, 0.229226, 0.229226, 0.346032, 0.454136, 0.359901, 0.408655, 0.5017, 0.490133, 0.444081, 0.401658, 0.36309, 0.281712, 0.295083, 0.328603, 0.359901, 0.278302, 0.311707, 0.284882, 0.359901, 0.366687, 0.380708, 0.380708, 0.321458, 0.232838, 0.155435, 0.161087, 0.102787, 0.100716, 0.109221, 0.15008, 0.182256, 0.232838, 0.321458, 0.308712, 0.332115, 0.301917, 0.295083, 0.328603, 0.328603, 0.324872, 0.328603, 0.232838, 0.232838, 0.321458, 0.359901, 0.414856, 0.472492, 0.450668, 0.387226, 0.380708, 0.370445, 0.25406, 0.229226, 0.164327, 0.142424, 0.100716, 0.085092, 0.142424, 0.147574, 0.161087, 0.085092, 0.074921, 0.094817, 0.098513, 0.071867, 0.066181, 0.044297, 0.05306, 0.094817, 0.139895, 0.122885, 0.122885, 0.21291, 0.239899, 0.209395, 0.25406, 0.288399, 0.31487, 0.291804, 0.278302, 0.257454, 0.349426, 0.25406, 0.275179, 0.182256, 0.15284, 0.209395, 0.298791, 0.301917, 0.291804, 0.288399, 0.288399, 0.179055, 0.18812, 0.096677, 0.191378, 0.155435, 0.11371, 0.161087, 0.185198, 0.164327, 0.092881, 0.094817, 0.100716, 0.067594, 0.092881, 0.158265, 0.164327, 0.179055, 0.173081, 0.173081, 0.185198, 0.161087, 0.173081, 0.100716, 0.161087, 0.118441, 0.085092, 0.134866, 0.132295, 0.129801, 0.161087, 0.25406, 0.173081, 0.15008, 0.229226, 0.288399, 0.271506, 0.196879, 0.120615, 0.10481, 0.064632, 0.060549, 0.060549, 0.109221, 0.106997, 0.090864, 0.090864, 0.085092, 0.094817, 0.100716, 0.102787, 0.10481, 0.125101, 0.116183, 0.132295, 0.142424, 0.102787, 0.060549, 0.086953, 0.118441, 0.078022, 0.076542, 0.083462, 0.081712, 0.090864, 0.092881, 0.109221, 0.071867, 0.085092, 0.064632, 0.064632, 0.073402, 0.037156, 0.033407, 0.06312, 0.088832, 0.040537, 0.060549, 0.10481, 0.06184, 0.081712, 0.079919, 0.142424, 0.15284, 0.206376, 0.21291, 0.264545, 0.275179, 0.278302, 0.25406, 0.25406, 0.144935, 0.073402, 0.134866, 0.073402, 0.081712, 0.118441, 0.134866, 0.111485, 0.060549, 0.11371, 0.116183, 0.122885, 0.092881, 0.044297, 0.038858, 0.038042, 0.030611, 0.018106, 0.017447, 0.032017, 0.043307, 0.090864, 0.155435, 0.098513, 0.137348, 0.0704, 0.042364, 0.090864, 0.090864, 0.094817, 0.090864, 0.045352, 0.081712, 0.109221, 0.191378, 0.179055, 0.164327, 0.225814, 0.219301, 0.247041, 0.225814, 0.137348, 0.139895, 0.116183, 0.167087, 0.139895, 0.25406, 0.298791, 0.264545, 0.264545, 0.268042, 0.278302, 0.380708, 0.380708, 0.291804, 0.284882, 0.281712, 0.200174, 0.125101, 0.170161, 0.236433, 0.147574, 0.225814, 0.219301, 0.173081, 0.109221, 0.134866, 0.092881, 0.074921, 0.058088, 0.044297, 0.0704, 0.041405, 0.025762, 0.017797, 0.023087], '')</t>
  </si>
  <si>
    <t>[138]</t>
  </si>
  <si>
    <t xml:space="preserve">F5RS72|F5RS72_9ENTR Oxidoreductase OS=Enterobacter hormaechei ATCC 49162 </t>
  </si>
  <si>
    <t>([0.173081, 0.090864, 0.129801, 0.074921, 0.079919, 0.10481, 0.129801, 0.164327, 0.100716, 0.127496, 0.127496, 0.182256, 0.120615, 0.071867, 0.055536, 0.096677, 0.098513, 0.164327, 0.164327, 0.194234, 0.298791, 0.21291, 0.278302, 0.247041, 0.25031, 0.284882, 0.281712, 0.281712, 0.281712, 0.41194, 0.41194, 0.440853, 0.346032, 0.42561, 0.461924, 0.5017, 0.398279, 0.418646, 0.359901, 0.291804, 0.359901, 0.278302, 0.295083, 0.324872, 0.374039, 0.497853, 0.486429, 0.490133, 0.40511, 0.284882, 0.281712, 0.284882, 0.31487, 0.394753, 0.30533, 0.342579, 0.25406, 0.268042, 0.179055, 0.134866, 0.216401, 0.194234, 0.288399, 0.370445, 0.374039, 0.359901, 0.328603, 0.222385, 0.25406, 0.25031, 0.339168, 0.318242, 0.284882, 0.229226, 0.144935, 0.236433, 0.203355, 0.288399, 0.370445, 0.4292, 0.450668, 0.352862, 0.281712, 0.26085, 0.247041, 0.268042, 0.15284, 0.158265, 0.196879, 0.17593, 0.173081, 0.194234, 0.209395, 0.209395, 0.232838, 0.332115, 0.229226, 0.268042, 0.236433, 0.164327, 0.144935, 0.196879, 0.257454, 0.239899, 0.236433, 0.236433, 0.137348, 0.161087, 0.15284, 0.155435, 0.078022, 0.129801, 0.142424, 0.129801, 0.15008, 0.081712, 0.078022, 0.127496, 0.127496, 0.074921, 0.073402, 0.090864, 0.059222, 0.060549, 0.10481, 0.060549, 0.034884, 0.066181, 0.120615, 0.125101, 0.182256, 0.203355, 0.206376, 0.206376, 0.129801, 0.11371, 0.106997, 0.048328, 0.055536, 0.050641, 0.10481, 0.085092, 0.086953, 0.129801, 0.073402, 0.0704, 0.137348, 0.229226, 0.15284, 0.137348, 0.142424, 0.137348, 0.122885, 0.118441, 0.118441, 0.206376, 0.203355, 0.321458, 0.476583, 0.461924, 0.461924, 0.465241, 0.497853, 0.374039, 0.281712, 0.384043, 0.301917, 0.239899, 0.26085, 0.328603, 0.247041, 0.161087, 0.167087, 0.284882, 0.26085, 0.182256, 0.170161, 0.127496, 0.064632, 0.05306, 0.030003, 0.038042, 0.024393, 0.042364, 0.067594, 0.122885, 0.078022, 0.137348, 0.100716, 0.069024, 0.073402, 0.074921, 0.120615, 0.134866, 0.127496, 0.125101, 0.18812, 0.194234, 0.284882, 0.408655, 0.31487, 0.288399, 0.257454, 0.295083, 0.209395, 0.173081, 0.164327, 0.147574, 0.164327, 0.25406, 0.278302, 0.26085, 0.257454, 0.203355, 0.11371, 0.11371, 0.134866, 0.132295, 0.098513, 0.055536, 0.042364, 0.06312, 0.10481, 0.118441, 0.137348, 0.185198, 0.257454, 0.17593, 0.179055, 0.094817, 0.086953, 0.092881, 0.079919, 0.127496, 0.179055, 0.25406, 0.170161, 0.118441, 0.111485, 0.076542, 0.127496, 0.092881, 0.120615, 0.164327, 0.158265, 0.173081, 0.219301, 0.219301, 0.225814, 0.308712, 0.408655, 0.40511, 0.42561, 0.454136, 0.374039, 0.401658, 0.414856, 0.538167, 0.648219, 0.509769, 0.642678, 0.521092, 0.653063, 0.56648, 0.529623, 0.534167, 0.51388, 0.418646, 0.352862, 0.447574, 0.450668, 0.401658, 0.422041, 0.401658, 0.422041, 0.476583, 0.36309, 0.284882, 0.284882, 0.288399, 0.40511, 0.342579, 0.352862, 0.346032, 0.311707, 0.342579, 0.324872, 0.339168, 0.318242, 0.418646, 0.380708, 0.298791, 0.247041, 0.196879, 0.173081, 0.096677, 0.11371, 0.18812, 0.219301, 0.132295, 0.127496, 0.120615, 0.170161, 0.243554, 0.25406, 0.346032, 0.346032, 0.281712, 0.301917, 0.356642, 0.324872, 0.366687, 0.422041, 0.418646, 0.461924, 0.40511, 0.454136, 0.480142, 0.384043, 0.332115, 0.436924, 0.346032, 0.346032, 0.26085, 0.281712, 0.264545, 0.222385, 0.185198, 0.25406, 0.216401, 0.219301, 0.225814, 0.15284, 0.127496, 0.137348, 0.111485, 0.15008, 0.158265, 0.116183, 0.155435, 0.219301, 0.161087, 0.225814, 0.18812, 0.284882, 0.206376], '')</t>
  </si>
  <si>
    <t>[35, 257, 258, 259, 260, 261, 262, 263, 264, 265, 266]</t>
  </si>
  <si>
    <t xml:space="preserve">F5RS73|F5RS73_9ENTR Division septum protein Blr OS=Enterobacter hormaechei ATCC 49162 </t>
  </si>
  <si>
    <t>([0.268042, 0.139895, 0.069024, 0.106997, 0.142424, 0.079919, 0.046336, 0.071867, 0.043307, 0.044297, 0.056825, 0.040537, 0.019401, 0.013016, 0.013265, 0.013016, 0.008895, 0.008804, 0.009483, 0.008525, 0.006039, 0.004431, 0.006039, 0.006039, 0.005223, 0.00515, 0.007177, 0.007091, 0.007091, 0.010672, 0.008409, 0.008525, 0.014315, 0.030003, 0.055536, 0.125101, 0.073402, 0.129801, 0.078022, 0.102787, 0.161087, 0.25406, 0.352862, 0.332115, 0.42561, 0.450668, 0.433034, 0.40511, 0.541878, 0.490133, 0.447574, 0.632174, 0.613573], '')</t>
  </si>
  <si>
    <t>[48, 51, 52]</t>
  </si>
  <si>
    <t xml:space="preserve">F5RS74|F5RS74_9ENTR OriC-binding nucleoid-associated protein OS=Enterobacter hormaechei ATCC 49162 </t>
  </si>
  <si>
    <t>([0.020522, 0.032017, 0.018787, 0.032017, 0.045352, 0.028695, 0.043307, 0.056825, 0.038042, 0.054297, 0.069024, 0.05306, 0.023963, 0.038042, 0.036378, 0.020522, 0.038042, 0.037156, 0.069024, 0.038042, 0.083462, 0.086953, 0.096677, 0.173081, 0.161087, 0.096677, 0.092881, 0.098513, 0.076542, 0.079919, 0.073402, 0.059222, 0.083462, 0.167087, 0.161087, 0.158265, 0.239899, 0.191378, 0.284882, 0.191378, 0.21291, 0.21291, 0.206376, 0.18812, 0.179055, 0.111485, 0.096677, 0.179055, 0.111485, 0.137348, 0.219301, 0.155435, 0.21291, 0.247041, 0.239899, 0.17593, 0.088832, 0.090864, 0.066181, 0.03976, 0.046336, 0.056825, 0.044297, 0.034068, 0.025316, 0.019109, 0.026338, 0.056825, 0.032677, 0.046336, 0.030003], '')</t>
  </si>
  <si>
    <t xml:space="preserve">F5RS75|F5RS75_9ENTR Inner membrane protein YdgK OS=Enterobacter hormaechei ATCC 49162 </t>
  </si>
  <si>
    <t>([0.219301, 0.26085, 0.109221, 0.137348, 0.167087, 0.079919, 0.03976, 0.020876, 0.020165, 0.030003, 0.018415, 0.021381, 0.011342, 0.006701, 0.004646, 0.004431, 0.003804, 0.003079, 0.003079, 0.002705, 0.002396, 0.002155, 0.001408, 0.001808, 0.001267, 0.000747, 0.000747, 0.000708, 0.001267, 0.00152, 0.001202, 0.001211, 0.000983, 0.001572, 0.002529, 0.003607, 0.004135, 0.003276, 0.004736, 0.007091, 0.005086, 0.004835, 0.004835, 0.007259, 0.008276, 0.010926, 0.011106, 0.023087, 0.023963, 0.017797, 0.017797, 0.01204, 0.010509, 0.010509, 0.009865, 0.00558, 0.004414, 0.003276, 0.004161, 0.002761, 0.002396, 0.002761, 0.002366, 0.001597, 0.000983, 0.001069, 0.000816, 0.000773, 0.000412, 0.000773, 0.00052, 0.000412, 0.000348, 0.000348, 0.000558, 0.00061, 0.001202, 0.001597, 0.002529, 0.002276, 0.003512, 0.00407, 0.004736, 0.004689, 0.004689, 0.004736, 0.003276, 0.003276, 0.003341, 0.00359, 0.003431, 0.003804, 0.003109, 0.003405, 0.004513, 0.003461, 0.003478, 0.003014, 0.001748, 0.001572, 0.001288, 0.001112, 0.001211, 0.000833, 0.001335, 0.002057, 0.002555, 0.002555, 0.003177, 0.003405, 0.004414, 0.004577, 0.004208, 0.004161, 0.003701, 0.004513, 0.004208, 0.00292, 0.00292, 0.004646, 0.004646, 0.005249, 0.003821, 0.002688, 0.003864, 0.002727, 0.001649, 0.002014, 0.002976, 0.003341, 0.004431, 0.004483, 0.003405, 0.004899, 0.007091, 0.013821, 0.006795, 0.007315, 0.012491, 0.018106, 0.013821, 0.014075, 0.022306, 0.03976, 0.064632, 0.038042, 0.086953, 0.247041, 0.203355, 0.155435], '')</t>
  </si>
  <si>
    <t xml:space="preserve">F5RS84|F5RS84_9ENTR Glutathione S-transferase OS=Enterobacter hormaechei ATCC 49162 </t>
  </si>
  <si>
    <t>([0.051831, 0.030611, 0.032677, 0.047319, 0.064632, 0.038858, 0.055536, 0.038858, 0.051831, 0.076542, 0.092881, 0.120615, 0.120615, 0.196879, 0.194234, 0.291804, 0.216401, 0.191378, 0.194234, 0.164327, 0.232838, 0.161087, 0.203355, 0.229226, 0.225814, 0.229226, 0.243554, 0.257454, 0.356642, 0.356642, 0.342579, 0.352862, 0.243554, 0.15008, 0.122885, 0.137348, 0.144935, 0.247041, 0.229226, 0.229226, 0.308712, 0.236433, 0.349426, 0.356642, 0.281712, 0.209395, 0.139895, 0.216401, 0.206376, 0.191378, 0.194234, 0.120615, 0.069024, 0.132295, 0.243554, 0.271506, 0.295083, 0.25031, 0.137348, 0.111485, 0.120615, 0.054297, 0.047319, 0.031287, 0.03976, 0.071867, 0.078022, 0.15008, 0.15008, 0.142424, 0.15284, 0.094817, 0.092881, 0.127496, 0.147574, 0.137348, 0.137348, 0.18812, 0.137348, 0.18812, 0.225814, 0.134866, 0.232838, 0.318242, 0.264545, 0.275179, 0.164327, 0.15008, 0.137348, 0.074921, 0.041405, 0.031287, 0.055536, 0.10481, 0.076542, 0.06184, 0.059222, 0.059222, 0.028695, 0.054297, 0.081712, 0.048328, 0.043307, 0.043307, 0.05306, 0.094817, 0.088832, 0.18812, 0.284882, 0.288399, 0.291804, 0.380708, 0.447574, 0.450668, 0.359901, 0.444081, 0.408655, 0.328603, 0.247041, 0.380708, 0.374039, 0.335645, 0.335645, 0.465241, 0.370445, 0.268042, 0.275179, 0.281712, 0.21291, 0.127496, 0.111485, 0.194234, 0.206376, 0.18812, 0.106997, 0.088832, 0.060549, 0.074921, 0.120615, 0.185198, 0.086953, 0.092881, 0.050641, 0.0704, 0.069024, 0.100716, 0.085092, 0.046336, 0.021381, 0.026338, 0.030003, 0.018787, 0.017447, 0.010131, 0.008723, 0.013016, 0.018106, 0.017797, 0.017447, 0.011518, 0.012491, 0.018106, 0.018415, 0.032017, 0.023963, 0.023963, 0.028695, 0.034884, 0.048328, 0.096677, 0.051831, 0.060549, 0.083462, 0.083462, 0.10481, 0.10481, 0.118441, 0.139895, 0.222385, 0.194234, 0.21291, 0.170161, 0.185198, 0.15008, 0.092881, 0.144935, 0.116183, 0.125101, 0.173081, 0.129801, 0.144935, 0.203355, 0.222385, 0.232838, 0.206376, 0.257454, 0.271506, 0.216401, 0.182256, 0.109221, 0.111485], '')</t>
  </si>
  <si>
    <t xml:space="preserve">F5RS88|F5RS88_9ENTR Lipoprotein OS=Enterobacter hormaechei ATCC 49162 </t>
  </si>
  <si>
    <t>([0.013437, 0.01078, 0.011903, 0.017447, 0.023963, 0.017447, 0.023534, 0.020876, 0.016528, 0.022667, 0.030611, 0.020876, 0.015344, 0.016826, 0.026338, 0.032677, 0.054297, 0.090864, 0.11371, 0.161087, 0.088832, 0.170161, 0.158265, 0.196879, 0.122885, 0.129801, 0.209395, 0.21291, 0.298791, 0.30533, 0.295083, 0.229226, 0.332115, 0.31487, 0.31487, 0.324872, 0.394753, 0.390993, 0.394753, 0.398279, 0.359901, 0.436924, 0.318242, 0.346032, 0.257454, 0.352862, 0.359901, 0.346032, 0.271506, 0.173081, 0.25031, 0.17593, 0.229226, 0.236433, 0.311707, 0.26085, 0.243554, 0.18812, 0.182256, 0.173081, 0.137348, 0.167087, 0.106997, 0.185198, 0.247041, 0.324872, 0.236433, 0.15284, 0.111485, 0.092881, 0.078022, 0.074921, 0.118441, 0.118441, 0.118441, 0.118441, 0.122885, 0.127496, 0.106997, 0.066181, 0.066181, 0.083462, 0.085092, 0.144935, 0.090864, 0.06184, 0.038858, 0.071867, 0.127496, 0.106997, 0.194234, 0.222385, 0.232838, 0.247041, 0.281712, 0.271506, 0.275179, 0.288399, 0.26085, 0.30533, 0.384043, 0.36309, 0.335645, 0.295083, 0.25406, 0.356642, 0.436924], '')</t>
  </si>
  <si>
    <t xml:space="preserve">F5RS90|F5RS90_9ENTR Outer membrane lipoprotein SlyB OS=Enterobacter hormaechei ATCC 49162 </t>
  </si>
  <si>
    <t>([0.008002, 0.010672, 0.009015, 0.013016, 0.010509, 0.011342, 0.014783, 0.013265, 0.011903, 0.016257, 0.022667, 0.028695, 0.05306, 0.05306, 0.050641, 0.074921, 0.134866, 0.096677, 0.086953, 0.088832, 0.116183, 0.185198, 0.21291, 0.26085, 0.25031, 0.335645, 0.30533, 0.31487, 0.394753, 0.398279, 0.394753, 0.295083, 0.288399, 0.291804, 0.284882, 0.219301, 0.236433, 0.18812, 0.26085, 0.387226, 0.318242, 0.356642, 0.268042, 0.247041, 0.278302, 0.278302, 0.288399, 0.366687, 0.370445, 0.374039, 0.374039, 0.30533, 0.380708, 0.356642, 0.264545, 0.346032, 0.408655, 0.366687, 0.335645, 0.25031, 0.206376, 0.264545, 0.17593, 0.18812, 0.182256, 0.194234, 0.203355, 0.120615, 0.106997, 0.100716, 0.092881, 0.137348, 0.18812, 0.200174, 0.229226, 0.239899, 0.21291, 0.222385, 0.222385, 0.25406, 0.324872, 0.298791, 0.239899, 0.298791, 0.370445, 0.370445, 0.295083, 0.257454, 0.339168, 0.346032, 0.346032, 0.288399, 0.281712, 0.284882, 0.243554, 0.21291, 0.298791, 0.328603, 0.324872, 0.36309, 0.390993, 0.335645, 0.387226, 0.377384, 0.4292, 0.356642, 0.370445, 0.433034, 0.483068, 0.505461, 0.5017, 0.509769, 0.59917, 0.497853, 0.472492, 0.444081, 0.414856, 0.408655, 0.408655, 0.40511, 0.401658, 0.414856, 0.486429, 0.480142, 0.468512, 0.454136, 0.509769, 0.494003, 0.5017, 0.494003, 0.414856, 0.359901, 0.288399, 0.25406, 0.335645, 0.374039, 0.433034, 0.497853, 0.5017, 0.440853, 0.444081, 0.384043, 0.377384, 0.414856, 0.41194, 0.483068, 0.461924, 0.480142, 0.468512, 0.444081, 0.40511, 0.472492, 0.553315, 0.699094, 0.750527], '')</t>
  </si>
  <si>
    <t>[109, 110, 111, 112, 126, 128, 138, 152, 153, 154]</t>
  </si>
  <si>
    <t xml:space="preserve">F5RS91|F5RS91_9ENTR GGDEF domain-containing protein OS=Enterobacter hormaechei ATCC 49162 </t>
  </si>
  <si>
    <t>([0.002761, 0.001602, 0.001434, 0.002014, 0.001318, 0.001709, 0.001383, 0.001786, 0.001692, 0.001417, 0.001335, 0.001103, 0.001142, 0.001142, 0.001155, 0.000945, 0.000983, 0.001748, 0.001597, 0.000854, 0.000421, 0.000442, 0.000485, 0.000477, 0.000532, 0.000614, 0.000391, 0.000833, 0.000799, 0.00052, 0.000906, 0.00146, 0.001434, 0.001288, 0.000833, 0.00146, 0.002349, 0.001481, 0.001541, 0.00155, 0.001597, 0.001602, 0.001, 0.001202, 0.000893, 0.000833, 0.000859, 0.000648, 0.000301, 0.000249, 0.000365, 0.000146, 9.4e-05, 0.000206, 0.000318, 0.00076, 0.000335, 0.000146, 0.000202, 0.000202, 0.000412, 0.000893, 0.001481, 0.001481, 0.001335, 0.001481, 0.001155, 0.001872, 0.002194, 0.002688, 0.002194, 0.002435, 0.002435, 0.002555, 0.002482, 0.003053, 0.002512, 0.002623, 0.002688, 0.002881, 0.002117, 0.002057, 0.002078, 0.001335, 0.001967, 0.00292, 0.002606, 0.003804, 0.003053, 0.003014, 0.00243, 0.003607, 0.002881, 0.003212, 0.003804, 0.002366, 0.002529, 0.003246, 0.003924, 0.005932, 0.004835, 0.006795, 0.007031, 0.005872, 0.006795, 0.004775, 0.003177, 0.003431, 0.002529, 0.001778, 0.002727, 0.003821, 0.002336, 0.002349, 0.002761, 0.002366, 0.00292, 0.001872, 0.001159, 0.000859, 0.000498, 0.000906, 0.000704, 0.000464, 0.000313, 0.000245, 0.000468, 0.000537, 0.001, 0.001103, 0.001778, 0.001967, 0.00152, 0.002482, 0.003607, 0.004388, 0.004315, 0.005318, 0.005249, 0.006533, 0.006482, 0.006533, 0.004247, 0.004835, 0.00515, 0.007259, 0.007555, 0.004646, 0.006894, 0.006701, 0.006245, 0.00515, 0.003431, 0.004414, 0.003246, 0.002688, 0.001786, 0.001335, 0.000876, 0.001391, 0.001597, 0.002336, 0.002976, 0.004775, 0.00389, 0.003212, 0.002727, 0.002705, 0.004431, 0.003079, 0.002349, 0.003079, 0.003924, 0.006078, 0.006245, 0.009401, 0.011903, 0.010672, 0.016021, 0.019401, 0.011106, 0.007177, 0.007315, 0.00777, 0.007645, 0.006619, 0.01078, 0.008525, 0.008624, 0.005734, 0.005799, 0.005932, 0.00407, 0.002581, 0.002078, 0.001499, 0.00152, 0.000945, 0.001155, 0.001481, 0.001344, 0.00155, 0.002482, 0.001687, 0.001687, 0.001675, 0.001855, 0.001748, 0.002727, 0.0028, 0.002581, 0.002503, 0.002512, 0.003555, 0.005223, 0.006374, 0.005378, 0.003804, 0.004358, 0.004775, 0.003821, 0.003963, 0.003512, 0.002662, 0.003924, 0.002761, 0.002014, 0.002211, 0.00152, 0.000945, 0.000983, 0.001623, 0.002503, 0.002396, 0.002117, 0.00231, 0.00225, 0.002623, 0.003671, 0.003177, 0.002976, 0.003671, 0.004388, 0.006078, 0.005683, 0.003701, 0.005378, 0.007555, 0.007091, 0.008895, 0.014315, 0.014586, 0.009187, 0.006482, 0.006421, 0.004835, 0.003366, 0.002396, 0.002276, 0.00231, 0.003405, 0.003671, 0.002435, 0.00292, 0.002138, 0.002194, 0.003341, 0.003246, 0.00316, 0.003821, 0.003246, 0.003212, 0.003276, 0.004513, 0.006421, 0.009015, 0.010221, 0.018106, 0.036378, 0.069024, 0.034884, 0.033407, 0.058088, 0.155435, 0.076542, 0.147574, 0.239899, 0.144935, 0.079919, 0.090864, 0.094817, 0.167087, 0.100716, 0.083462, 0.045352, 0.046336, 0.046336, 0.046336, 0.049374, 0.044297, 0.035586, 0.03976, 0.038858, 0.038042, 0.025316, 0.051831, 0.060549, 0.046336, 0.088832, 0.179055, 0.111485, 0.109221, 0.071867, 0.083462, 0.116183, 0.185198, 0.18812, 0.118441, 0.206376, 0.196879, 0.106997, 0.129801, 0.21291, 0.134866, 0.142424, 0.185198, 0.122885, 0.060549, 0.078022, 0.079919, 0.038858, 0.067594, 0.0704, 0.116183, 0.167087, 0.17593, 0.116183, 0.118441, 0.10481, 0.066181, 0.064632, 0.144935, 0.092881, 0.054297, 0.100716, 0.098513, 0.090864, 0.094817, 0.158265, 0.185198, 0.194234, 0.288399, 0.191378, 0.164327, 0.132295, 0.137348, 0.122885, 0.191378, 0.182256, 0.30533, 0.387226, 0.281712, 0.209395, 0.219301, 0.271506, 0.194234, 0.18812, 0.203355, 0.275179, 0.301917, 0.268042, 0.268042, 0.18812, 0.243554, 0.278302, 0.321458, 0.236433, 0.295083, 0.311707, 0.31487, 0.216401, 0.206376, 0.236433, 0.291804, 0.288399, 0.318242, 0.394753, 0.284882, 0.281712, 0.275179, 0.21291, 0.21291, 0.203355, 0.278302, 0.308712, 0.311707, 0.222385, 0.335645, 0.380708, 0.398279, 0.311707, 0.401658, 0.318242, 0.394753, 0.370445, 0.450668, 0.390993, 0.288399, 0.401658, 0.36309, 0.370445, 0.398279, 0.433034, 0.447574, 0.450668, 0.447574, 0.41194, 0.505461, 0.476583, 0.384043, 0.288399, 0.387226, 0.380708, 0.433034, 0.444081, 0.468512, 0.436924, 0.472492, 0.494003, 0.509769, 0.509769, 0.497853, 0.521092, 0.486429, 0.480142, 0.476583, 0.490133, 0.525368, 0.447574, 0.384043, 0.40511, 0.374039, 0.352862, 0.332115, 0.342579, 0.30533, 0.288399, 0.295083, 0.298791, 0.387226, 0.332115, 0.346032, 0.318242], '')</t>
  </si>
  <si>
    <t>[417, 429, 430, 432, 437]</t>
  </si>
  <si>
    <t xml:space="preserve">F5RS93|F5RS93_9ENTR Inner membrane protein OS=Enterobacter hormaechei ATCC 49162 </t>
  </si>
  <si>
    <t>([0.010509, 0.014315, 0.008624, 0.006142, 0.005249, 0.006894, 0.004611, 0.003341, 0.003924, 0.002881, 0.003461, 0.003701, 0.003478, 0.003461, 0.005318, 0.003461, 0.003671, 0.006039, 0.004513, 0.003804, 0.002881, 0.002881, 0.002555, 0.003607, 0.00389, 0.003431, 0.002014, 0.003512, 0.006039, 0.004689, 0.004736, 0.004921, 0.004921, 0.003757, 0.004414, 0.003212, 0.004577, 0.002727, 0.002057, 0.002035, 0.002014, 0.001778, 0.001344, 0.001344, 0.001288, 0.001687, 0.001748, 0.002078, 0.001872, 0.001778, 0.001602, 0.002276, 0.001391, 0.001541, 0.002138, 0.0028, 0.002512, 0.001675, 0.002606, 0.003701, 0.004315, 0.004358, 0.004921, 0.006701, 0.005378, 0.005623, 0.003963, 0.003555, 0.005223, 0.003671, 0.003431, 0.003757, 0.003757, 0.003924, 0.004135, 0.00283, 0.002349, 0.002581, 0.002606, 0.002881, 0.002035, 0.001675, 0.001967, 0.001936, 0.001408, 0.001675, 0.001288, 0.001533, 0.002349, 0.00152, 0.002014, 0.001344], '')</t>
  </si>
  <si>
    <t xml:space="preserve">F5RS94|F5RS94_9ENTR HlyD family secretion protein OS=Enterobacter hormaechei ATCC 49162 </t>
  </si>
  <si>
    <t>([0.008804, 0.006039, 0.007877, 0.01078, 0.008624, 0.006421, 0.006078, 0.005378, 0.005872, 0.005223, 0.005683, 0.004921, 0.005086, 0.004611, 0.006421, 0.00515, 0.005086, 0.00389, 0.0028, 0.003997, 0.003053, 0.003109, 0.003864, 0.003997, 0.00389, 0.005734, 0.005992, 0.007495, 0.010672, 0.013016, 0.021381, 0.026338, 0.025762, 0.040537, 0.040537, 0.044297, 0.092881, 0.11371, 0.179055, 0.185198, 0.173081, 0.301917, 0.40511, 0.377384, 0.36309, 0.366687, 0.328603, 0.335645, 0.324872, 0.295083, 0.196879, 0.125101, 0.081712, 0.147574, 0.15284, 0.196879, 0.18812, 0.096677, 0.098513, 0.102787, 0.15008, 0.147574, 0.129801, 0.083462, 0.074921, 0.037156, 0.037156, 0.021381, 0.041405, 0.046336, 0.058088, 0.122885, 0.106997, 0.158265, 0.092881, 0.071867, 0.041405, 0.023087, 0.05306, 0.067594, 0.069024, 0.067594, 0.0704, 0.037156, 0.046336, 0.081712, 0.132295, 0.134866, 0.209395, 0.21291, 0.125101, 0.102787, 0.083462, 0.134866, 0.142424, 0.243554, 0.288399, 0.324872, 0.4292, 0.41194, 0.444081, 0.433034, 0.472492, 0.374039, 0.465241, 0.497853, 0.517562, 0.454136, 0.356642, 0.359901, 0.318242, 0.42561, 0.472492, 0.387226, 0.433034, 0.418646, 0.377384, 0.377384, 0.321458, 0.328603, 0.264545, 0.264545, 0.271506, 0.232838, 0.328603, 0.308712, 0.308712, 0.209395, 0.298791, 0.324872, 0.301917, 0.346032, 0.301917, 0.295083, 0.298791, 0.281712, 0.284882, 0.284882, 0.284882, 0.278302, 0.271506, 0.25406, 0.26085, 0.264545, 0.301917, 0.229226, 0.194234, 0.194234, 0.247041, 0.281712, 0.281712, 0.321458, 0.30533, 0.239899, 0.158265, 0.236433, 0.239899, 0.158265, 0.182256, 0.173081, 0.26085, 0.191378, 0.275179, 0.281712, 0.191378, 0.167087, 0.229226, 0.298791, 0.30533, 0.339168, 0.339168, 0.342579, 0.225814, 0.203355, 0.219301, 0.243554, 0.247041, 0.247041, 0.339168, 0.339168, 0.232838, 0.161087, 0.164327, 0.118441, 0.111485, 0.116183, 0.073402, 0.076542, 0.081712, 0.081712, 0.076542, 0.038042, 0.056825, 0.111485, 0.078022, 0.125101, 0.185198, 0.179055, 0.155435, 0.17593, 0.127496, 0.209395, 0.203355, 0.268042, 0.247041, 0.170161, 0.236433, 0.339168, 0.324872, 0.324872, 0.324872, 0.25031, 0.332115, 0.332115, 0.332115, 0.349426, 0.346032, 0.328603, 0.243554, 0.271506, 0.239899, 0.278302, 0.194234, 0.196879, 0.203355, 0.284882, 0.36309, 0.301917, 0.311707, 0.321458, 0.318242, 0.311707, 0.394753, 0.308712, 0.243554, 0.268042, 0.342579, 0.26085, 0.257454, 0.370445, 0.380708, 0.31487, 0.374039, 0.359901, 0.380708, 0.370445, 0.284882, 0.257454, 0.328603, 0.31487, 0.243554, 0.26085, 0.200174, 0.196879, 0.21291, 0.291804, 0.161087, 0.161087, 0.239899, 0.170161, 0.170161, 0.155435, 0.222385, 0.127496, 0.21291, 0.196879, 0.142424, 0.21291, 0.243554, 0.243554, 0.25406, 0.257454, 0.236433, 0.236433, 0.209395, 0.194234, 0.182256, 0.284882, 0.271506, 0.247041, 0.311707, 0.25406, 0.232838, 0.185198, 0.264545, 0.219301, 0.311707, 0.384043, 0.356642], '')</t>
  </si>
  <si>
    <t xml:space="preserve">F5RS95|F5RS95_9ENTR Fusaric acid resistance protein region OS=Enterobacter hormaechei ATCC 49162 </t>
  </si>
  <si>
    <t>([0.035586, 0.073402, 0.035586, 0.019109, 0.027463, 0.027463, 0.038858, 0.051831, 0.078022, 0.102787, 0.066181, 0.098513, 0.041405, 0.06184, 0.032017, 0.041405, 0.102787, 0.10481, 0.102787, 0.079919, 0.048328, 0.027463, 0.013613, 0.018787, 0.019109, 0.019401, 0.016021, 0.012491, 0.00777, 0.004921, 0.00359, 0.004921, 0.003671, 0.005378, 0.006533, 0.009977, 0.006619, 0.004775, 0.004358, 0.004899, 0.005623, 0.006619, 0.007555, 0.009401, 0.008525, 0.009401, 0.009015, 0.007315, 0.009294, 0.016826, 0.021816, 0.03976, 0.035586, 0.043307, 0.020876, 0.017447, 0.015344, 0.028107, 0.026892, 0.034068, 0.051831, 0.030611, 0.024826, 0.031287, 0.038858, 0.032017, 0.026892, 0.028107, 0.049374, 0.043307, 0.032017, 0.03976, 0.022306, 0.013437, 0.011903, 0.016528, 0.016826, 0.016021, 0.017138, 0.017447, 0.019109, 0.020165, 0.038042, 0.026338, 0.016021, 0.009294, 0.009294, 0.009294, 0.009187, 0.008723, 0.008276, 0.008409, 0.006894, 0.006988, 0.009728, 0.009728, 0.008525, 0.008804, 0.006533, 0.005683, 0.006039, 0.00515, 0.004899, 0.00316, 0.004247, 0.005872, 0.009187, 0.009977, 0.013265, 0.008525, 0.009187, 0.006142, 0.007091, 0.007031, 0.008624, 0.008525, 0.008075, 0.011106, 0.009187, 0.011669, 0.008895, 0.008156, 0.008075, 0.005503, 0.009096, 0.006988, 0.005318, 0.005378, 0.005378, 0.004483, 0.006533, 0.007555, 0.013016, 0.014075, 0.014075, 0.010221, 0.01078, 0.011342, 0.009401, 0.011518, 0.011669, 0.020522, 0.024826, 0.0198, 0.051831, 0.026338, 0.030611, 0.030611, 0.028107, 0.023087, 0.023087, 0.014315, 0.013821, 0.013265, 0.008804, 0.010509, 0.013613, 0.010221, 0.010221, 0.008409, 0.009096, 0.010221, 0.010372, 0.014586, 0.023534, 0.020522, 0.033407, 0.048328, 0.041405, 0.022306, 0.044297, 0.066181, 0.058088, 0.060549, 0.064632, 0.074921, 0.098513, 0.109221, 0.144935, 0.15008, 0.15284, 0.144935, 0.144935, 0.11371, 0.11371, 0.058088, 0.031287, 0.016021, 0.016257, 0.034068, 0.071867, 0.067594, 0.092881, 0.170161, 0.17593, 0.096677, 0.132295, 0.076542, 0.076542, 0.076542, 0.155435, 0.25031, 0.161087, 0.096677, 0.120615, 0.129801, 0.129801, 0.129801, 0.232838, 0.17593, 0.164327, 0.090864, 0.049374, 0.046336, 0.022667, 0.022667, 0.034068, 0.016826, 0.014783, 0.017797, 0.017447, 0.00962, 0.009483, 0.008002, 0.011518, 0.011342, 0.011342, 0.020522, 0.038858, 0.020876, 0.017138, 0.017138, 0.016826, 0.017138, 0.01078, 0.017797, 0.017797, 0.023087, 0.027463, 0.060549, 0.045352, 0.048328, 0.092881, 0.076542, 0.090864, 0.090864, 0.092881, 0.048328, 0.044297, 0.043307, 0.058088, 0.059222, 0.030611, 0.066181, 0.05306, 0.11371, 0.096677, 0.109221, 0.120615, 0.167087, 0.164327, 0.209395, 0.203355, 0.222385, 0.191378, 0.191378, 0.206376, 0.182256, 0.179055, 0.109221, 0.090864, 0.122885, 0.120615, 0.167087, 0.15008, 0.295083, 0.275179, 0.271506, 0.25031, 0.139895, 0.092881, 0.096677, 0.06184, 0.050641, 0.044297, 0.036378, 0.037156, 0.027463, 0.03976, 0.03976, 0.058088, 0.083462, 0.083462, 0.147574, 0.18812, 0.109221, 0.096677, 0.047319, 0.056825, 0.051831, 0.094817, 0.139895, 0.06312, 0.045352, 0.060549, 0.060549, 0.060549, 0.116183, 0.074921, 0.028107, 0.031287, 0.038042, 0.018106, 0.010509, 0.007259, 0.006795, 0.009483, 0.009015, 0.014075, 0.008624, 0.006374, 0.006421, 0.006374, 0.007422, 0.012491, 0.012727, 0.010672, 0.018106, 0.019109, 0.022667, 0.051831, 0.094817, 0.040537, 0.071867, 0.085092, 0.170161, 0.173081, 0.173081, 0.206376, 0.170161, 0.185198, 0.239899, 0.232838, 0.26085, 0.342579, 0.332115, 0.278302, 0.26085, 0.275179, 0.206376, 0.182256, 0.092881, 0.078022, 0.170161, 0.081712, 0.127496, 0.111485, 0.047319, 0.031287, 0.021381, 0.014783, 0.026892, 0.035586, 0.021816, 0.023087, 0.017797, 0.00962, 0.009483, 0.007645, 0.007315, 0.008624, 0.013437, 0.013265, 0.014586, 0.011669, 0.023963, 0.023087, 0.017447, 0.030003, 0.023963, 0.031287, 0.031287, 0.023534, 0.018106, 0.015344, 0.014586, 0.012491, 0.015078, 0.011106, 0.011106, 0.010372, 0.007555, 0.006533, 0.008276, 0.007645, 0.009865, 0.006078, 0.006533, 0.007259, 0.005872, 0.008525, 0.005799, 0.005734, 0.004646, 0.005249, 0.007495, 0.00558, 0.00543, 0.004976, 0.004921, 0.006795, 0.005086, 0.004358, 0.004736, 0.003607, 0.002976, 0.002138, 0.003341, 0.002078, 0.002194, 0.002211, 0.001748, 0.002014, 0.002881, 0.00283, 0.002976, 0.003014, 0.003053, 0.002705, 0.003864, 0.003555, 0.002623, 0.002623, 0.002662, 0.002035, 0.002035, 0.00283, 0.002623, 0.001855, 0.003014, 0.003079, 0.00359, 0.004247, 0.003924, 0.0028, 0.003924, 0.002761, 0.002727, 0.003298, 0.004921, 0.004899, 0.005378, 0.006533, 0.009294, 0.010372, 0.00962, 0.018415, 0.016021, 0.016257, 0.015344, 0.010221, 0.006245, 0.006421, 0.006245, 0.008723, 0.007645, 0.005318, 0.007259, 0.00558, 0.006619, 0.006374, 0.006988, 0.011342, 0.008624, 0.006039, 0.008723, 0.009096, 0.007877, 0.008075, 0.007091, 0.007259, 0.010131, 0.020522, 0.030611, 0.016528, 0.014315, 0.032017, 0.032677, 0.018787, 0.030611, 0.018415, 0.017138, 0.009294, 0.007315, 0.007091, 0.007259, 0.006374, 0.005872, 0.005992, 0.004513, 0.005011, 0.006894, 0.007259, 0.007091, 0.006619, 0.009728, 0.009865, 0.009483, 0.016528, 0.028695, 0.027463, 0.044297, 0.042364, 0.042364, 0.051831, 0.122885, 0.127496, 0.15008, 0.271506, 0.311707, 0.264545, 0.295083, 0.308712, 0.284882, 0.18812, 0.18812, 0.179055, 0.206376, 0.239899, 0.232838, 0.155435, 0.155435, 0.170161, 0.173081, 0.281712, 0.194234, 0.194234, 0.288399, 0.203355, 0.15008, 0.085092, 0.173081, 0.243554, 0.170161, 0.164327, 0.26085, 0.179055, 0.196879, 0.21291, 0.182256, 0.191378, 0.288399, 0.288399, 0.18812, 0.18812, 0.17593, 0.264545, 0.147574, 0.090864, 0.092881, 0.134866, 0.120615, 0.122885, 0.085092, 0.088832, 0.054297, 0.030003, 0.059222, 0.032677, 0.030003, 0.031287, 0.020876, 0.014315, 0.008895, 0.013437, 0.009483, 0.009483, 0.008895, 0.009015, 0.013437, 0.022306, 0.022306, 0.044297, 0.046336, 0.083462, 0.073402, 0.120615, 0.191378, 0.129801, 0.191378, 0.200174, 0.21291, 0.196879, 0.179055, 0.288399, 0.257454, 0.264545, 0.264545, 0.298791, 0.352862, 0.324872, 0.318242, 0.328603, 0.328603, 0.324872, 0.236433, 0.328603, 0.335645, 0.324872, 0.418646, 0.342579, 0.332115, 0.25406, 0.342579, 0.349426, 0.328603, 0.359901, 0.359901, 0.370445, 0.352862, 0.328603, 0.26085, 0.275179, 0.275179, 0.200174, 0.179055, 0.232838, 0.225814, 0.219301, 0.225814, 0.225814, 0.288399, 0.268042, 0.321458, 0.328603, 0.324872, 0.324872, 0.31487, 0.311707, 0.219301, 0.134866, 0.203355, 0.209395, 0.196879, 0.122885, 0.182256, 0.132295, 0.129801, 0.132295, 0.081712, 0.085092, 0.073402, 0.071867, 0.098513, 0.122885, 0.132295, 0.206376, 0.232838, 0.155435, 0.236433, 0.335645, 0.447574, 0.36309, 0.454136, 0.483068, 0.59508, 0.570702, 0.675549, 0.671169, 0.657645, 0.775545, 0.759478, 0.745909, 0.779859, 0.716283, 0.632174, 0.538167], '')</t>
  </si>
  <si>
    <t>[665, 666, 667, 668, 669, 670, 671, 672, 673, 674, 675, 676]</t>
  </si>
  <si>
    <t xml:space="preserve">F5RS97|F5RS97_9ENTR Oxidoreductase YdhF OS=Enterobacter hormaechei ATCC 49162 </t>
  </si>
  <si>
    <t>([0.25031, 0.342579, 0.408655, 0.271506, 0.301917, 0.328603, 0.219301, 0.179055, 0.161087, 0.18812, 0.132295, 0.102787, 0.147574, 0.081712, 0.06312, 0.11371, 0.059222, 0.109221, 0.100716, 0.083462, 0.094817, 0.06312, 0.056825, 0.028695, 0.047319, 0.050641, 0.025762, 0.029376, 0.050641, 0.078022, 0.076542, 0.081712, 0.15008, 0.090864, 0.147574, 0.11371, 0.111485, 0.196879, 0.129801, 0.17593, 0.179055, 0.127496, 0.191378, 0.109221, 0.102787, 0.122885, 0.116183, 0.122885, 0.206376, 0.129801, 0.129801, 0.109221, 0.15008, 0.071867, 0.122885, 0.129801, 0.182256, 0.109221, 0.102787, 0.15008, 0.118441, 0.139895, 0.139895, 0.078022, 0.134866, 0.239899, 0.236433, 0.194234, 0.311707, 0.206376, 0.209395, 0.194234, 0.219301, 0.182256, 0.295083, 0.203355, 0.164327, 0.196879, 0.291804, 0.264545, 0.264545, 0.328603, 0.318242, 0.36309, 0.422041, 0.332115, 0.311707, 0.31487, 0.26085, 0.155435, 0.247041, 0.328603, 0.321458, 0.291804, 0.366687, 0.271506, 0.295083, 0.321458, 0.311707, 0.278302, 0.328603, 0.342579, 0.308712, 0.196879, 0.129801, 0.164327, 0.161087, 0.137348, 0.139895, 0.236433, 0.324872, 0.225814, 0.225814, 0.15008, 0.111485, 0.066181, 0.066181, 0.10481, 0.10481, 0.129801, 0.161087, 0.173081, 0.102787, 0.085092, 0.15008, 0.185198, 0.185198, 0.288399, 0.25406, 0.219301, 0.225814, 0.200174, 0.191378, 0.116183, 0.158265, 0.161087, 0.239899, 0.342579, 0.335645, 0.339168, 0.301917, 0.219301, 0.182256, 0.268042, 0.194234, 0.185198, 0.15008, 0.139895, 0.134866, 0.10481, 0.129801, 0.139895, 0.139895, 0.243554, 0.216401, 0.216401, 0.21291, 0.137348, 0.137348, 0.139895, 0.137348, 0.083462, 0.15284, 0.081712, 0.085092, 0.098513, 0.081712, 0.129801, 0.142424, 0.137348, 0.170161, 0.17593, 0.086953, 0.102787, 0.118441, 0.144935, 0.170161, 0.257454, 0.377384, 0.278302, 0.194234, 0.125101, 0.209395, 0.182256, 0.298791, 0.200174, 0.298791, 0.335645, 0.236433, 0.232838, 0.232838, 0.21291, 0.194234, 0.191378, 0.18812, 0.185198, 0.222385, 0.191378, 0.102787, 0.083462, 0.096677, 0.094817, 0.158265, 0.15008, 0.15008, 0.139895, 0.139895, 0.067594, 0.069024, 0.129801, 0.134866, 0.109221, 0.092881, 0.100716, 0.200174, 0.129801, 0.10481, 0.137348, 0.173081, 0.191378, 0.206376, 0.278302, 0.295083, 0.26085, 0.25031, 0.264545, 0.182256, 0.281712, 0.36309, 0.36309, 0.346032, 0.232838, 0.275179, 0.394753, 0.31487, 0.209395, 0.206376, 0.18812, 0.096677, 0.048328, 0.048328, 0.042364, 0.022667, 0.044297, 0.051831, 0.05306, 0.059222, 0.059222, 0.066181, 0.043307, 0.022306, 0.023087, 0.041405, 0.03976, 0.038042, 0.032017, 0.055536, 0.094817, 0.071867, 0.129801, 0.182256, 0.239899, 0.164327, 0.182256, 0.132295, 0.144935, 0.155435, 0.076542, 0.139895, 0.096677, 0.164327, 0.243554, 0.247041, 0.25406, 0.15284, 0.083462, 0.139895, 0.071867, 0.0704, 0.109221, 0.096677, 0.096677, 0.066181, 0.116183, 0.100716, 0.129801, 0.076542, 0.085092, 0.120615, 0.092881, 0.092881, 0.071867, 0.058088, 0.03976, 0.025316, 0.049374, 0.10481, 0.079919], '')</t>
  </si>
  <si>
    <t xml:space="preserve">F5RS98|F5RS98_9ENTR Uncharacterized protein OS=Enterobacter hormaechei ATCC 49162 </t>
  </si>
  <si>
    <t>([0.41194, 0.468512, 0.356642, 0.387226, 0.422041, 0.42561, 0.454136, 0.476583, 0.497853, 0.505461, 0.461924, 0.40511, 0.408655, 0.335645, 0.284882, 0.268042, 0.278302, 0.275179, 0.298791, 0.219301, 0.31487, 0.311707, 0.232838, 0.30533, 0.291804, 0.301917, 0.31487, 0.301917, 0.239899, 0.229226, 0.268042, 0.31487, 0.370445, 0.41194, 0.483068, 0.553315, 0.608892, 0.604312, 0.538167, 0.517562, 0.58069, 0.58069, 0.562014, 0.657645, 0.661982, 0.671169, 0.626927, 0.604312, 0.608892, 0.733139], '')</t>
  </si>
  <si>
    <t>[9, 35, 36, 37, 38, 39, 40, 41, 42, 43, 44, 45, 46, 47, 48, 49]</t>
  </si>
  <si>
    <t xml:space="preserve">F5RS99|F5RS99_9ENTR Membrane-associated metal-dependent hydrolase OS=Enterobacter hormaechei ATCC 49162 </t>
  </si>
  <si>
    <t>([0.066181, 0.034884, 0.020165, 0.026338, 0.03976, 0.058088, 0.073402, 0.037156, 0.050641, 0.035586, 0.042364, 0.028695, 0.014783, 0.008002, 0.012491, 0.011106, 0.007177, 0.011342, 0.01227, 0.014586, 0.009096, 0.00962, 0.008723, 0.012727, 0.014315, 0.013437, 0.008075, 0.006245, 0.006482, 0.005249, 0.004899, 0.003607, 0.005086, 0.007315, 0.013265, 0.008525, 0.008409, 0.009483, 0.009728, 0.009728, 0.006988, 0.010672, 0.006533, 0.009728, 0.006567, 0.005623, 0.004388, 0.00543, 0.004976, 0.004689, 0.003804, 0.005318, 0.005932, 0.004161, 0.004247, 0.003701, 0.003727, 0.002529, 0.002396, 0.002349, 0.002349, 0.003246, 0.002327, 0.003405, 0.002366, 0.002366, 0.002349, 0.003341, 0.003298, 0.004388, 0.004577, 0.006701, 0.006795, 0.006795, 0.006795, 0.004388, 0.004388, 0.005318, 0.008002, 0.008804, 0.009401, 0.006245, 0.004976, 0.004899, 0.003366, 0.003701, 0.005086, 0.004247, 0.002761, 0.002327, 0.001743, 0.001602, 0.001602, 0.001048, 0.000893, 0.001434, 0.00152, 0.001872, 0.001434, 0.000936, 0.001344, 0.001271, 0.002014, 0.001709, 0.002057, 0.002194, 0.002117, 0.001391, 0.002057, 0.002396, 0.003341, 0.003431, 0.004483, 0.003963, 0.004835, 0.007091, 0.004835, 0.004513, 0.003512, 0.003512, 0.005086, 0.003512, 0.003431, 0.003276, 0.00359, 0.003079, 0.004431, 0.005932, 0.009294, 0.007177, 0.006078, 0.004689, 0.006142, 0.00543, 0.00407, 0.004976, 0.004976, 0.007422, 0.012491, 0.018106, 0.043307, 0.030003, 0.0704, 0.05306, 0.023963, 0.023963, 0.055536, 0.060549, 0.06184, 0.035586, 0.026338, 0.028107, 0.024826, 0.012727, 0.012727, 0.017447, 0.01227, 0.011669, 0.007315, 0.005872, 0.006194, 0.005683, 0.004646, 0.003298, 0.002688, 0.003431, 0.003212, 0.003212, 0.003053, 0.002078, 0.002555, 0.003757, 0.00515, 0.007259, 0.007422, 0.007031, 0.006533, 0.006533, 0.004736, 0.004775, 0.006374, 0.006039, 0.00407, 0.004976, 0.006194, 0.007259, 0.006078, 0.008723, 0.007259, 0.005223, 0.00558, 0.004388, 0.003177, 0.002336, 0.001649, 0.001786, 0.002327, 0.0028, 0.002555, 0.002482, 0.002512, 0.002503, 0.002529, 0.002727, 0.0028, 0.003246, 0.00292, 0.002727, 0.00283, 0.003431, 0.004775, 0.006482, 0.008276, 0.008409, 0.009401, 0.014586, 0.016257, 0.013613, 0.017447, 0.032017, 0.055536, 0.116183, 0.06184, 0.035586, 0.0704, 0.071867, 0.047319, 0.054297, 0.116183, 0.060549, 0.054297, 0.049374, 0.036378, 0.038858, 0.03976, 0.030003, 0.024393, 0.033407, 0.058088, 0.058088, 0.050641, 0.035586, 0.021381, 0.040537, 0.033407, 0.033407, 0.047319, 0.078022, 0.096677, 0.096677, 0.170161, 0.173081, 0.142424, 0.11371, 0.059222, 0.106997, 0.194234, 0.236433, 0.243554, 0.232838, 0.229226, 0.225814, 0.25406, 0.239899, 0.17593, 0.194234, 0.144935, 0.092881, 0.085092, 0.118441, 0.096677, 0.094817, 0.098513, 0.100716, 0.139895, 0.236433, 0.15284, 0.15284, 0.092881, 0.100716, 0.096677, 0.05306, 0.06312, 0.098513, 0.173081, 0.232838, 0.324872, 0.418646, 0.497853, 0.418646, 0.401658, 0.433034, 0.447574, 0.450668, 0.422041, 0.377384, 0.374039, 0.36309, 0.398279, 0.494003, 0.450668, 0.454136, 0.562014, 0.422041, 0.414856, 0.401658, 0.41194, 0.401658, 0.346032, 0.275179, 0.356642, 0.301917, 0.335645, 0.229226, 0.18812, 0.147574, 0.219301, 0.203355, 0.275179, 0.243554, 0.236433, 0.264545, 0.26085, 0.179055, 0.278302, 0.25406, 0.257454, 0.17593, 0.15284, 0.17593, 0.225814, 0.239899, 0.311707, 0.278302, 0.30533, 0.271506, 0.384043, 0.332115, 0.268042, 0.31487, 0.311707, 0.284882, 0.284882, 0.191378, 0.284882, 0.21291, 0.17593, 0.106997, 0.161087, 0.191378, 0.200174, 0.209395, 0.196879, 0.182256, 0.098513, 0.142424, 0.200174, 0.170161, 0.125101, 0.185198, 0.179055, 0.134866, 0.179055, 0.179055, 0.275179, 0.271506, 0.30533, 0.370445, 0.476583, 0.377384, 0.36309, 0.284882, 0.291804, 0.308712, 0.21291, 0.21291, 0.21291, 0.222385, 0.243554, 0.356642, 0.236433, 0.164327, 0.219301, 0.196879, 0.179055, 0.185198, 0.122885, 0.092881, 0.094817, 0.055536, 0.102787, 0.111485, 0.120615, 0.0704, 0.067594, 0.120615, 0.15008, 0.15008, 0.15284, 0.164327, 0.164327, 0.216401, 0.219301, 0.167087, 0.106997, 0.120615, 0.074921, 0.090864, 0.142424, 0.139895, 0.196879, 0.18812, 0.206376, 0.232838, 0.216401, 0.134866, 0.144935, 0.209395, 0.139895, 0.15284, 0.127496, 0.125101, 0.088832, 0.134866, 0.173081, 0.144935, 0.147574, 0.239899, 0.278302, 0.17593, 0.18812, 0.191378, 0.203355, 0.194234, 0.147574, 0.239899, 0.335645, 0.219301, 0.225814, 0.308712, 0.291804, 0.31487, 0.243554, 0.278302, 0.288399, 0.291804, 0.31487, 0.321458, 0.30533, 0.301917, 0.332115, 0.247041, 0.167087, 0.158265, 0.15008, 0.219301, 0.155435, 0.109221, 0.18812, 0.185198, 0.18812, 0.11371, 0.125101, 0.158265, 0.155435, 0.144935, 0.122885, 0.194234, 0.194234, 0.158265, 0.158265, 0.191378, 0.275179, 0.359901, 0.328603, 0.243554, 0.173081, 0.15008, 0.134866, 0.134866, 0.142424, 0.139895, 0.209395, 0.219301, 0.247041, 0.247041, 0.25031, 0.301917, 0.295083, 0.284882, 0.232838, 0.158265, 0.129801, 0.120615, 0.120615, 0.142424, 0.236433, 0.232838, 0.278302, 0.278302, 0.247041, 0.264545, 0.288399, 0.30533, 0.298791, 0.301917, 0.380708, 0.301917, 0.308712, 0.206376, 0.170161, 0.15284, 0.134866, 0.137348, 0.134866, 0.158265, 0.167087, 0.086953, 0.100716, 0.125101, 0.196879, 0.134866, 0.11371, 0.0704, 0.069024, 0.06312, 0.067594, 0.037156, 0.038042, 0.032017, 0.06312, 0.081712, 0.127496, 0.18812, 0.26085, 0.288399, 0.225814, 0.161087, 0.236433, 0.308712, 0.324872, 0.324872, 0.352862, 0.247041, 0.275179, 0.264545, 0.203355, 0.127496, 0.203355, 0.236433, 0.194234, 0.206376, 0.15284, 0.17593, 0.203355, 0.209395, 0.161087, 0.116183, 0.173081, 0.200174, 0.203355, 0.125101, 0.125101, 0.122885, 0.144935, 0.170161, 0.179055, 0.161087, 0.239899, 0.247041, 0.311707, 0.324872, 0.311707, 0.295083, 0.295083, 0.275179, 0.243554, 0.25031, 0.339168, 0.298791, 0.225814, 0.173081, 0.257454, 0.194234, 0.308712], '')</t>
  </si>
  <si>
    <t>[302]</t>
  </si>
  <si>
    <t xml:space="preserve">F5RSA0|F5RSA0_9ENTR TetR family transcriptional regulator OS=Enterobacter hormaechei ATCC 49162 </t>
  </si>
  <si>
    <t>([0.837511, 0.837511, 0.694846, 0.553315, 0.521092, 0.545602, 0.553315, 0.59508, 0.613573, 0.525368, 0.422041, 0.42561, 0.42561, 0.42561, 0.418646, 0.30533, 0.291804, 0.291804, 0.247041, 0.243554, 0.170161, 0.155435, 0.167087, 0.167087, 0.167087, 0.191378, 0.191378, 0.167087, 0.167087, 0.118441, 0.203355, 0.30533, 0.342579, 0.339168, 0.232838, 0.158265, 0.264545, 0.182256, 0.10481, 0.132295, 0.132295, 0.191378, 0.209395, 0.167087, 0.142424, 0.203355, 0.155435, 0.129801, 0.129801, 0.074921, 0.120615, 0.102787, 0.106997, 0.064632, 0.054297, 0.10481, 0.102787, 0.100716, 0.167087, 0.264545, 0.18812, 0.164327, 0.170161, 0.158265, 0.102787, 0.155435, 0.155435, 0.203355, 0.247041, 0.278302, 0.36309, 0.25406, 0.25406, 0.26085, 0.349426, 0.318242, 0.243554, 0.342579, 0.25031, 0.161087, 0.167087, 0.25406, 0.288399, 0.206376, 0.206376, 0.321458, 0.243554, 0.158265, 0.167087, 0.161087, 0.161087, 0.094817, 0.098513, 0.094817, 0.086953, 0.046336, 0.040537, 0.069024, 0.042364, 0.074921, 0.078022, 0.073402, 0.05306, 0.058088, 0.06312, 0.032677, 0.032677, 0.03976, 0.071867, 0.076542, 0.076542, 0.060549, 0.102787, 0.167087, 0.142424, 0.116183, 0.203355, 0.278302, 0.271506, 0.301917, 0.298791, 0.374039, 0.31487, 0.26085, 0.209395, 0.196879, 0.216401, 0.17593, 0.26085, 0.229226, 0.142424, 0.147574, 0.194234, 0.18812, 0.185198, 0.229226, 0.288399, 0.281712, 0.288399, 0.21291, 0.239899, 0.147574, 0.147574, 0.200174, 0.298791, 0.36309, 0.359901, 0.444081, 0.483068, 0.444081, 0.483068, 0.505461, 0.40511, 0.30533, 0.30533, 0.225814, 0.134866, 0.076542, 0.071867, 0.058088, 0.100716, 0.06184, 0.122885, 0.102787, 0.102787, 0.078022, 0.06184, 0.102787, 0.098513, 0.078022, 0.06312, 0.076542, 0.067594, 0.120615, 0.185198, 0.158265, 0.155435, 0.209395, 0.288399, 0.225814, 0.25406, 0.25406, 0.229226, 0.144935, 0.17593, 0.15008, 0.209395, 0.209395, 0.15284, 0.132295, 0.134866, 0.167087, 0.111485, 0.158265, 0.109221, 0.086953, 0.086953, 0.139895, 0.144935], '')</t>
  </si>
  <si>
    <t>[0, 1, 2, 3, 4, 5, 6, 7, 8, 9, 151]</t>
  </si>
  <si>
    <t xml:space="preserve">F5RSA1|F5RSA1_9ENTR N-ethylmaleimide reductase OS=Enterobacter hormaechei ATCC 49162 </t>
  </si>
  <si>
    <t>([0.25406, 0.18812, 0.236433, 0.232838, 0.182256, 0.222385, 0.222385, 0.284882, 0.321458, 0.352862, 0.311707, 0.257454, 0.222385, 0.225814, 0.236433, 0.164327, 0.243554, 0.346032, 0.26085, 0.239899, 0.321458, 0.239899, 0.321458, 0.346032, 0.377384, 0.458154, 0.366687, 0.42561, 0.40511, 0.422041, 0.342579, 0.374039, 0.472492, 0.525368, 0.458154, 0.339168, 0.42561, 0.433034, 0.433034, 0.486429, 0.480142, 0.483068, 0.58069, 0.476583, 0.370445, 0.291804, 0.278302, 0.374039, 0.318242, 0.321458, 0.30533, 0.298791, 0.332115, 0.30533, 0.301917, 0.366687, 0.454136, 0.450668, 0.349426, 0.318242, 0.346032, 0.321458, 0.352862, 0.352862, 0.349426, 0.436924, 0.517562, 0.557691, 0.557691, 0.608892, 0.497853, 0.458154, 0.517562, 0.418646, 0.444081, 0.4292, 0.370445, 0.380708, 0.349426, 0.440853, 0.401658, 0.41194, 0.408655, 0.394753, 0.408655, 0.486429, 0.476583, 0.390993, 0.335645, 0.257454, 0.257454, 0.264545, 0.200174, 0.236433, 0.332115, 0.335645, 0.339168, 0.339168, 0.332115, 0.370445, 0.370445, 0.433034, 0.342579, 0.384043, 0.398279, 0.387226, 0.387226, 0.401658, 0.458154, 0.521092, 0.521092, 0.5017, 0.557691, 0.685117, 0.632174, 0.525368, 0.538167, 0.505461, 0.622677, 0.632174, 0.613573, 0.622677, 0.622677, 0.622677, 0.604312, 0.58069, 0.59917, 0.613573, 0.59014, 0.642678, 0.562014, 0.541878, 0.541878, 0.497853, 0.51388, 0.549308, 0.661982, 0.657645, 0.733139, 0.716283, 0.675549, 0.575842, 0.59014, 0.494003, 0.608892, 0.632174, 0.51388, 0.534167, 0.517562, 0.433034, 0.359901, 0.398279, 0.497853, 0.398279, 0.458154, 0.458154, 0.42561, 0.356642, 0.324872, 0.30533, 0.281712, 0.301917, 0.394753, 0.352862, 0.4292, 0.318242, 0.31487, 0.318242, 0.225814, 0.239899, 0.239899, 0.308712, 0.295083, 0.257454, 0.356642, 0.36309, 0.271506, 0.222385, 0.206376, 0.239899, 0.239899, 0.173081, 0.120615, 0.106997, 0.147574, 0.144935, 0.229226, 0.225814, 0.31487, 0.370445, 0.36309, 0.454136, 0.461924, 0.380708, 0.40511, 0.398279, 0.398279, 0.414856, 0.509769, 0.622677, 0.604312, 0.553315, 0.675549, 0.675549, 0.59508, 0.468512, 0.486429, 0.422041, 0.349426, 0.349426, 0.324872, 0.25406, 0.179055, 0.164327, 0.25406, 0.164327, 0.164327, 0.142424, 0.203355, 0.182256, 0.109221, 0.11371, 0.078022, 0.078022, 0.083462, 0.118441, 0.203355, 0.120615, 0.164327, 0.225814, 0.127496, 0.155435, 0.222385, 0.222385, 0.243554, 0.236433, 0.332115, 0.36309, 0.40511, 0.408655, 0.4292, 0.486429, 0.497853, 0.56648, 0.480142, 0.461924, 0.377384, 0.264545, 0.366687, 0.380708, 0.295083, 0.370445, 0.352862, 0.335645, 0.401658, 0.30533, 0.264545, 0.185198, 0.102787, 0.096677, 0.069024, 0.06184, 0.083462, 0.092881, 0.118441, 0.10481, 0.142424, 0.209395, 0.295083, 0.271506, 0.288399, 0.284882, 0.311707, 0.335645, 0.308712, 0.209395, 0.288399, 0.328603, 0.40511, 0.422041, 0.41194, 0.472492, 0.468512, 0.352862, 0.328603, 0.311707, 0.352862, 0.301917, 0.222385, 0.222385, 0.200174, 0.173081, 0.219301, 0.147574, 0.142424, 0.139895, 0.247041, 0.243554, 0.200174, 0.222385, 0.298791, 0.222385, 0.134866, 0.134866, 0.209395, 0.203355, 0.139895, 0.125101, 0.200174, 0.25031, 0.191378, 0.191378, 0.116183, 0.134866, 0.200174, 0.206376, 0.161087, 0.092881, 0.079919, 0.10481, 0.11371, 0.11371, 0.116183, 0.132295, 0.111485, 0.116183, 0.073402, 0.127496, 0.18812, 0.167087, 0.164327, 0.239899, 0.194234, 0.301917, 0.332115, 0.352862, 0.335645, 0.447574, 0.562014, 0.59917, 0.465241, 0.346032, 0.328603, 0.40511, 0.468512, 0.465241, 0.486429, 0.575842, 0.458154, 0.476583, 0.497853, 0.440853, 0.450668, 0.538167, 0.436924, 0.387226, 0.349426, 0.332115, 0.271506, 0.216401, 0.182256, 0.291804, 0.394753, 0.366687, 0.335645], '')</t>
  </si>
  <si>
    <t>[33, 42, 66, 67, 68, 69, 72, 109, 110, 111, 112, 113, 114, 115, 116, 117, 118, 119, 120, 121, 122, 123, 124, 125, 126, 127, 128, 129, 130, 131, 132, 134, 135, 136, 137, 138, 139, 140, 141, 142, 144, 145, 146, 147, 148, 198, 199, 200, 201, 202, 203, 204, 243, 338, 339, 347, 353]</t>
  </si>
  <si>
    <t xml:space="preserve">F5RSA7|F5RSA7_9ENTR MFS family major facilitator transporter OS=Enterobacter hormaechei ATCC 49162 </t>
  </si>
  <si>
    <t>([0.003821, 0.0028, 0.003864, 0.004135, 0.003053, 0.003864, 0.00316, 0.003821, 0.004899, 0.006142, 0.008075, 0.006374, 0.006194, 0.010509, 0.008075, 0.014075, 0.008002, 0.008075, 0.014315, 0.011903, 0.011518, 0.011669, 0.023534, 0.023534, 0.019109, 0.048328, 0.028695, 0.06184, 0.030003, 0.026892, 0.019401, 0.013016, 0.026892, 0.019401, 0.009977, 0.008156, 0.008276, 0.010221, 0.009728, 0.007422, 0.006701, 0.009865, 0.008723, 0.006795, 0.005318, 0.006894, 0.005734, 0.008409, 0.005992, 0.007091, 0.007422, 0.006142, 0.00515, 0.003821, 0.004483, 0.006194, 0.009401, 0.008075, 0.009865, 0.018415, 0.025762, 0.03976, 0.021381, 0.017797, 0.01204, 0.01078, 0.008804, 0.008723, 0.005378, 0.004899, 0.006078, 0.004247, 0.005799, 0.008525, 0.009187, 0.006482, 0.006421, 0.005378, 0.004414, 0.004247, 0.004483, 0.004483, 0.003607, 0.005086, 0.007495, 0.008409, 0.009977, 0.008624, 0.010131, 0.018787, 0.021816, 0.011903, 0.022667, 0.023087, 0.01227, 0.020522, 0.040537, 0.040537, 0.041405, 0.038042, 0.017797, 0.014783, 0.009015, 0.015344, 0.014075, 0.009401, 0.010221, 0.01078, 0.014783, 0.014783, 0.009728, 0.010926, 0.022306, 0.020876, 0.021381, 0.042364, 0.041405, 0.030003, 0.030003, 0.030003, 0.040537, 0.0704, 0.076542, 0.100716, 0.043307, 0.030611, 0.050641, 0.043307, 0.06184, 0.038858, 0.029376, 0.055536, 0.044297, 0.035586, 0.034068, 0.020165, 0.023534, 0.017447, 0.017447, 0.018787, 0.013437, 0.01204, 0.014783, 0.016257, 0.017447, 0.019109, 0.025762, 0.014315, 0.026892, 0.018106, 0.034884, 0.020165, 0.010926, 0.016021, 0.017138, 0.013821, 0.014075, 0.008156, 0.009483, 0.008409, 0.006194, 0.007555, 0.008895, 0.006795, 0.005503, 0.004646, 0.004431, 0.003053, 0.004161, 0.002976, 0.00389, 0.003924, 0.005872, 0.008002, 0.008002, 0.007555, 0.009728, 0.014586, 0.030611, 0.037156, 0.036378, 0.064632, 0.086953, 0.142424, 0.125101, 0.125101, 0.139895, 0.161087, 0.229226, 0.239899, 0.377384, 0.352862, 0.268042, 0.170161, 0.170161, 0.170161, 0.094817, 0.03976, 0.040537, 0.035586, 0.018787, 0.016528, 0.015694, 0.01227, 0.01078, 0.014586, 0.013613, 0.010672, 0.019109, 0.014783, 0.008723, 0.008075, 0.005378, 0.004835, 0.006619, 0.007422, 0.006567, 0.006567, 0.009483, 0.00962, 0.006374, 0.008723, 0.013437, 0.01078, 0.014315, 0.016826, 0.01227, 0.009187, 0.011342, 0.011342, 0.015344, 0.021816, 0.011903, 0.014586, 0.015344, 0.009294, 0.008409, 0.008276, 0.01227, 0.007422, 0.007031, 0.007031, 0.006701, 0.007031, 0.005623, 0.003963, 0.003607, 0.004835, 0.007315, 0.006194, 0.005223, 0.006194, 0.007555, 0.010926, 0.01078, 0.017797, 0.033407, 0.037156, 0.032017, 0.033407, 0.076542, 0.032677, 0.034884, 0.038858, 0.019109, 0.020522, 0.019401, 0.013016, 0.008276, 0.006701, 0.008075, 0.008156, 0.00543, 0.005932, 0.004431, 0.004315, 0.003757, 0.00389, 0.00389, 0.005799, 0.004483, 0.004431, 0.005872, 0.006988, 0.004689, 0.005683, 0.006421, 0.007091, 0.007091, 0.007422, 0.009015, 0.010131, 0.009977, 0.018415, 0.008723, 0.010509, 0.011342, 0.00962, 0.010509, 0.011342, 0.006988, 0.00962, 0.007877, 0.009483, 0.008409, 0.010131, 0.013016, 0.011518, 0.013821, 0.021816, 0.047319, 0.036378, 0.060549, 0.078022, 0.037156, 0.086953, 0.11371, 0.17593, 0.17593, 0.158265, 0.067594, 0.125101, 0.090864, 0.059222, 0.060549, 0.051831, 0.074921, 0.076542, 0.096677, 0.067594, 0.06312, 0.03976, 0.03976, 0.024826, 0.024393, 0.046336, 0.034884, 0.021816, 0.01204, 0.018415, 0.016826, 0.032017, 0.018106, 0.022667, 0.023963, 0.022667, 0.020522, 0.013821, 0.015078, 0.012727, 0.016257, 0.016257, 0.016528, 0.011903, 0.009096, 0.007877, 0.006988, 0.005799, 0.007259, 0.007422, 0.005503, 0.004135, 0.003298, 0.003727, 0.003212, 0.004483, 0.004414, 0.006533, 0.008723, 0.008075, 0.012491, 0.019109, 0.015694, 0.013265, 0.017138, 0.037156, 0.037156, 0.059222, 0.092881, 0.078022, 0.127496, 0.203355, 0.308712, 0.401658, 0.465241, 0.553315, 0.538167, 0.529623], '')</t>
  </si>
  <si>
    <t>[385, 386, 387]</t>
  </si>
  <si>
    <t xml:space="preserve">F5RSA9|F5RSA9_9ENTR LysR family transcriptional regulator OS=Enterobacter hormaechei ATCC 49162 </t>
  </si>
  <si>
    <t>([0.050641, 0.058088, 0.042364, 0.048328, 0.064632, 0.096677, 0.125101, 0.15008, 0.090864, 0.116183, 0.139895, 0.147574, 0.206376, 0.216401, 0.21291, 0.219301, 0.222385, 0.30533, 0.225814, 0.318242, 0.380708, 0.346032, 0.284882, 0.346032, 0.278302, 0.291804, 0.206376, 0.196879, 0.206376, 0.225814, 0.225814, 0.196879, 0.137348, 0.098513, 0.079919, 0.049374, 0.10481, 0.059222, 0.030611, 0.051831, 0.041405, 0.040537, 0.048328, 0.079919, 0.088832, 0.102787, 0.10481, 0.094817, 0.102787, 0.118441, 0.164327, 0.158265, 0.158265, 0.158265, 0.142424, 0.100716, 0.147574, 0.134866, 0.209395, 0.311707, 0.298791, 0.232838, 0.161087, 0.158265, 0.161087, 0.120615, 0.182256, 0.106997, 0.179055, 0.167087, 0.155435, 0.18812, 0.134866, 0.164327, 0.264545, 0.284882, 0.342579, 0.356642, 0.346032, 0.243554, 0.247041, 0.25031, 0.318242, 0.318242, 0.31487, 0.229226, 0.247041, 0.17593, 0.271506, 0.275179, 0.194234, 0.129801, 0.122885, 0.196879, 0.200174, 0.18812, 0.281712, 0.30533, 0.301917, 0.264545, 0.278302, 0.216401, 0.222385, 0.132295, 0.129801, 0.125101, 0.196879, 0.132295, 0.185198, 0.182256, 0.120615, 0.200174, 0.182256, 0.17593, 0.10481, 0.094817, 0.102787, 0.10481, 0.073402, 0.035586, 0.047319, 0.083462, 0.083462, 0.042364, 0.088832, 0.132295, 0.083462, 0.0704, 0.139895, 0.142424, 0.129801, 0.158265, 0.161087, 0.203355, 0.18812, 0.170161, 0.17593, 0.144935, 0.142424, 0.206376, 0.284882, 0.191378, 0.216401, 0.216401, 0.318242, 0.311707, 0.328603, 0.31487, 0.31487, 0.196879, 0.191378, 0.206376, 0.196879, 0.191378, 0.191378, 0.142424, 0.21291, 0.132295, 0.158265, 0.094817, 0.060549, 0.047319, 0.067594, 0.05306, 0.086953, 0.081712, 0.096677, 0.059222, 0.094817, 0.094817, 0.109221, 0.122885, 0.118441, 0.167087, 0.100716, 0.122885, 0.200174, 0.209395, 0.308712, 0.21291, 0.288399, 0.36309, 0.328603, 0.387226, 0.390993, 0.291804, 0.236433, 0.137348, 0.222385, 0.26085, 0.291804, 0.374039, 0.346032, 0.339168, 0.225814, 0.346032, 0.346032, 0.321458, 0.219301, 0.219301, 0.216401, 0.15008, 0.086953, 0.161087, 0.144935, 0.155435, 0.219301, 0.271506, 0.295083, 0.219301, 0.185198, 0.203355, 0.219301, 0.15008, 0.167087, 0.243554, 0.209395, 0.18812, 0.203355, 0.21291, 0.134866, 0.21291, 0.268042, 0.356642, 0.26085, 0.173081, 0.118441, 0.129801, 0.111485, 0.111485, 0.179055, 0.15284, 0.122885, 0.058088, 0.086953, 0.073402, 0.088832, 0.085092, 0.058088, 0.060549, 0.0704, 0.118441, 0.132295, 0.088832, 0.060549, 0.086953, 0.086953, 0.129801, 0.076542, 0.106997, 0.155435, 0.155435, 0.118441, 0.144935, 0.25406, 0.257454, 0.243554, 0.147574, 0.098513, 0.102787, 0.100716, 0.079919, 0.085092, 0.083462, 0.15008, 0.21291, 0.182256, 0.25406, 0.278302, 0.335645, 0.288399, 0.26085, 0.147574, 0.17593, 0.098513, 0.098513, 0.06184, 0.042364, 0.073402, 0.127496, 0.18812, 0.194234, 0.295083, 0.200174, 0.194234, 0.17593, 0.179055, 0.15284, 0.102787, 0.078022, 0.092881, 0.129801, 0.127496, 0.179055, 0.229226, 0.295083, 0.25406, 0.349426, 0.436924, 0.408655, 0.36309, 0.342579, 0.278302], '')</t>
  </si>
  <si>
    <t xml:space="preserve">F5RSB1|F5RSB1_9ENTR Cyclopropane-fatty-acyl-phospholipid synthase OS=Enterobacter hormaechei ATCC 49162 </t>
  </si>
  <si>
    <t>([0.170161, 0.264545, 0.31487, 0.359901, 0.398279, 0.288399, 0.308712, 0.321458, 0.25406, 0.21291, 0.232838, 0.278302, 0.200174, 0.132295, 0.139895, 0.191378, 0.247041, 0.236433, 0.144935, 0.206376, 0.137348, 0.200174, 0.17593, 0.147574, 0.137348, 0.15284, 0.243554, 0.257454, 0.291804, 0.384043, 0.36309, 0.36309, 0.342579, 0.458154, 0.557691, 0.433034, 0.328603, 0.352862, 0.268042, 0.291804, 0.203355, 0.298791, 0.301917, 0.301917, 0.324872, 0.247041, 0.216401, 0.147574, 0.142424, 0.132295, 0.120615, 0.116183, 0.096677, 0.109221, 0.092881, 0.045352, 0.047319, 0.102787, 0.06312, 0.116183, 0.155435, 0.155435, 0.15284, 0.118441, 0.060549, 0.031287, 0.051831, 0.049374, 0.056825, 0.032677, 0.028695, 0.024826, 0.044297, 0.031287, 0.032677, 0.032017, 0.066181, 0.073402, 0.081712, 0.127496, 0.111485, 0.056825, 0.094817, 0.094817, 0.118441, 0.132295, 0.219301, 0.144935, 0.127496, 0.173081, 0.219301, 0.219301, 0.170161, 0.090864, 0.155435, 0.086953, 0.092881, 0.085092, 0.139895, 0.116183, 0.118441, 0.102787, 0.111485, 0.066181, 0.040537, 0.03976, 0.069024, 0.078022, 0.129801, 0.085092, 0.092881, 0.064632, 0.067594, 0.120615, 0.219301, 0.137348, 0.120615, 0.11371, 0.11371, 0.090864, 0.054297, 0.059222, 0.086953, 0.092881, 0.122885, 0.182256, 0.106997, 0.10481, 0.058088, 0.059222, 0.060549, 0.029376, 0.050641, 0.049374, 0.038042, 0.036378, 0.064632, 0.074921, 0.083462, 0.092881, 0.096677, 0.161087, 0.158265, 0.139895, 0.21291, 0.167087, 0.167087, 0.179055, 0.116183, 0.116183, 0.120615, 0.196879, 0.209395, 0.219301, 0.144935, 0.17593, 0.200174, 0.196879, 0.243554, 0.225814, 0.15284, 0.11371, 0.11371, 0.06184, 0.059222, 0.035586, 0.06312, 0.031287, 0.054297, 0.092881, 0.090864, 0.071867, 0.038858, 0.034068, 0.025316, 0.037156, 0.034884, 0.028107, 0.015344, 0.019109, 0.013613, 0.019109, 0.021816, 0.014783, 0.023534, 0.016528, 0.025762, 0.016021, 0.027463, 0.023087, 0.024826, 0.044297, 0.056825, 0.10481, 0.15284, 0.158265, 0.194234, 0.206376, 0.209395, 0.236433, 0.158265, 0.216401, 0.142424, 0.209395, 0.206376, 0.219301, 0.203355, 0.196879, 0.200174, 0.21291, 0.25406, 0.15284, 0.144935, 0.144935, 0.088832, 0.120615, 0.155435, 0.155435, 0.076542, 0.081712, 0.132295, 0.134866, 0.092881, 0.15008, 0.098513, 0.144935, 0.106997, 0.094817, 0.10481, 0.164327, 0.109221, 0.102787, 0.200174, 0.196879, 0.200174, 0.191378, 0.179055, 0.170161, 0.094817, 0.094817, 0.096677, 0.064632, 0.090864, 0.139895, 0.139895, 0.203355, 0.129801, 0.158265, 0.284882, 0.278302, 0.284882, 0.264545, 0.158265, 0.081712, 0.047319, 0.042364, 0.079919, 0.047319, 0.045352, 0.079919, 0.15008, 0.134866, 0.194234, 0.229226, 0.229226, 0.247041, 0.170161, 0.264545, 0.295083, 0.170161, 0.100716, 0.109221, 0.170161, 0.185198, 0.18812, 0.167087, 0.196879, 0.206376, 0.291804, 0.219301, 0.144935, 0.170161, 0.173081, 0.118441, 0.109221, 0.111485, 0.06184, 0.079919, 0.081712, 0.058088, 0.106997, 0.182256, 0.194234, 0.191378, 0.17593, 0.179055, 0.219301, 0.206376, 0.200174, 0.116183, 0.167087, 0.264545, 0.132295, 0.137348, 0.167087, 0.17593, 0.096677, 0.158265, 0.18812, 0.182256, 0.134866, 0.10481, 0.081712, 0.034884, 0.034884, 0.078022, 0.125101, 0.092881, 0.094817, 0.074921, 0.120615, 0.064632, 0.069024, 0.147574, 0.090864, 0.092881, 0.090864, 0.167087, 0.094817, 0.086953, 0.092881, 0.15008, 0.10481, 0.122885, 0.203355, 0.164327, 0.078022, 0.078022, 0.085092, 0.041405, 0.028107, 0.037156, 0.06184, 0.032677, 0.025316, 0.043307, 0.043307, 0.020876, 0.019109, 0.027463, 0.027463, 0.026892, 0.016826, 0.035586, 0.020876, 0.012727, 0.017797, 0.023534, 0.017447, 0.016528, 0.027463, 0.046336, 0.043307, 0.030611, 0.05306, 0.059222, 0.059222, 0.038042, 0.076542, 0.049374, 0.049374, 0.049374, 0.036378, 0.050641, 0.034068, 0.050641, 0.088832, 0.058088, 0.074921, 0.096677, 0.203355, 0.170161], '')</t>
  </si>
  <si>
    <t>[34]</t>
  </si>
  <si>
    <t xml:space="preserve">F5RSB4|F5RSB4_9ENTR IS3 family transposase OS=Enterobacter hormaechei ATCC 49162 </t>
  </si>
  <si>
    <t>([0.377384, 0.257454, 0.298791, 0.328603, 0.401658, 0.42561, 0.414856, 0.436924, 0.458154, 0.480142, 0.497853, 0.509769, 0.505461, 0.42561, 0.398279, 0.398279, 0.51388, 0.521092, 0.553315, 0.461924, 0.534167, 0.534167, 0.657645, 0.529623, 0.545602, 0.545602, 0.549308, 0.575842, 0.613573, 0.618285, 0.622677, 0.622677, 0.534167, 0.468512, 0.557691, 0.642678, 0.538167, 0.509769, 0.4292, 0.349426, 0.42561, 0.42561, 0.4292, 0.42561, 0.534167, 0.447574, 0.346032, 0.257454, 0.18812, 0.147574, 0.10481, 0.073402, 0.049374, 0.092881, 0.083462, 0.046336, 0.044297, 0.071867, 0.0704, 0.074921, 0.076542, 0.076542, 0.041405, 0.03976, 0.032677, 0.032677, 0.059222, 0.094817, 0.129801, 0.194234, 0.216401, 0.275179, 0.257454, 0.26085, 0.182256, 0.264545, 0.332115, 0.26085, 0.18812, 0.164327, 0.194234, 0.209395, 0.132295, 0.21291, 0.21291, 0.25406, 0.278302, 0.25406, 0.257454, 0.291804, 0.229226, 0.225814, 0.170161, 0.243554, 0.295083, 0.377384, 0.366687, 0.394753, 0.465241, 0.553315, 0.585406, 0.622677, 0.707965, 0.823549, 0.823549, 0.819762, 0.805026, 0.767246, 0.754692, 0.745909, 0.724957, 0.81615, 0.812494, 0.901269, 0.899122], '')</t>
  </si>
  <si>
    <t>[11, 12, 16, 17, 18, 20, 21, 22, 23, 24, 25, 26, 27, 28, 29, 30, 31, 32, 34, 35, 36, 37, 44, 99, 100, 101, 102, 103, 104, 105, 106, 107, 108, 109, 110, 111, 112, 113, 114]</t>
  </si>
  <si>
    <t xml:space="preserve">F5RSB5|F5RSB5_9ENTR Inner membrane protein YagU OS=Enterobacter hormaechei ATCC 49162 </t>
  </si>
  <si>
    <t>([0.007877, 0.008409, 0.007555, 0.010372, 0.014586, 0.018787, 0.025762, 0.019401, 0.027463, 0.017797, 0.022667, 0.017797, 0.009728, 0.008895, 0.008624, 0.008075, 0.008276, 0.005872, 0.005872, 0.005378, 0.007422, 0.007031, 0.006421, 0.00777, 0.007422, 0.00515, 0.003804, 0.003804, 0.004689, 0.004513, 0.006533, 0.006988, 0.008723, 0.014586, 0.020165, 0.047319, 0.055536, 0.054297, 0.054297, 0.081712, 0.083462, 0.098513, 0.11371, 0.164327, 0.18812, 0.216401, 0.284882, 0.352862, 0.339168, 0.229226, 0.247041, 0.194234, 0.088832, 0.058088, 0.051831, 0.038858, 0.025316, 0.022306, 0.011903, 0.023087, 0.028695, 0.026338, 0.021816, 0.021381, 0.023963, 0.011106, 0.007555, 0.005932, 0.007031, 0.007259, 0.008002, 0.007877, 0.006245, 0.009865, 0.016826, 0.013437, 0.016021, 0.013821, 0.008624, 0.008156, 0.007495, 0.00543, 0.00407, 0.002727, 0.003821, 0.00246, 0.003177, 0.002623, 0.003431, 0.002194, 0.001481, 0.001318, 0.000893, 0.000893, 0.000477, 0.000468, 0.000468, 0.000391, 0.000309, 0.000631, 0.001112, 0.000713, 0.001159, 0.001155, 0.001271, 0.00076, 0.001335, 0.001335, 0.001743, 0.001344, 0.002138, 0.002078, 0.002194, 0.001967, 0.00292, 0.002881, 0.002336, 0.002138, 0.002976, 0.00407, 0.002512, 0.001692, 0.001709, 0.001808, 0.002366, 0.002327, 0.003366, 0.002211, 0.002503, 0.002688, 0.004208, 0.003701, 0.00359, 0.003478, 0.004976, 0.004835, 0.007315, 0.006533, 0.008276, 0.006039, 0.004208, 0.004431, 0.006533, 0.006194, 0.006078, 0.006988, 0.006567, 0.007091, 0.007315, 0.00515, 0.005249, 0.005318, 0.004315, 0.004315, 0.006078, 0.00543, 0.003804, 0.002881, 0.002761, 0.002705, 0.002976, 0.00407, 0.003924, 0.004135, 0.004135, 0.003298, 0.00225, 0.002336, 0.001748, 0.002057, 0.001906, 0.001687, 0.000923, 0.000833, 0.001155, 0.001142, 0.001318, 0.001288, 0.001597, 0.00243, 0.002503, 0.00231, 0.002435, 0.002435, 0.001722, 0.002194, 0.002138, 0.002606, 0.003341, 0.00316, 0.003512, 0.004835, 0.004646, 0.007422], '')</t>
  </si>
  <si>
    <t xml:space="preserve">F5RSB6|F5RSB6_9ENTR L-aspartate oxidase OS=Enterobacter hormaechei ATCC 49162 </t>
  </si>
  <si>
    <t>([0.106997, 0.060549, 0.102787, 0.10481, 0.137348, 0.182256, 0.222385, 0.264545, 0.26085, 0.216401, 0.25031, 0.222385, 0.298791, 0.370445, 0.384043, 0.377384, 0.42561, 0.433034, 0.42561, 0.384043, 0.387226, 0.472492, 0.562014, 0.553315, 0.604312, 0.59508, 0.59014, 0.59508, 0.570702, 0.521092, 0.648219, 0.622677, 0.703578, 0.694846, 0.703578, 0.690604, 0.648219, 0.666105, 0.58069, 0.541878, 0.585406, 0.585406, 0.575842, 0.494003, 0.51388, 0.505461, 0.549308, 0.505461, 0.497853, 0.418646, 0.494003, 0.472492, 0.494003, 0.41194, 0.390993, 0.359901, 0.436924, 0.461924, 0.384043, 0.384043, 0.414856, 0.41194, 0.335645, 0.26085, 0.346032, 0.328603, 0.328603, 0.243554, 0.247041, 0.236433, 0.318242, 0.288399, 0.209395, 0.200174, 0.288399, 0.247041, 0.209395, 0.18812, 0.167087, 0.206376, 0.239899, 0.206376, 0.170161, 0.232838, 0.311707, 0.25406, 0.191378], '')</t>
  </si>
  <si>
    <t>[22, 23, 24, 25, 26, 27, 28, 29, 30, 31, 32, 33, 34, 35, 36, 37, 38, 39, 40, 41, 42, 44, 45, 46, 47]</t>
  </si>
  <si>
    <t xml:space="preserve">F5RSB7|F5RSB7_9ENTR FAD/NAD(P)-binding domain protein OS=Enterobacter hormaechei ATCC 49162 </t>
  </si>
  <si>
    <t>([0.102787, 0.147574, 0.18812, 0.10481, 0.059222, 0.085092, 0.042364, 0.027463, 0.036378, 0.025762, 0.019401, 0.025316, 0.028107, 0.018787, 0.025762, 0.038042, 0.038042, 0.0704, 0.037156, 0.03976, 0.025316, 0.011669, 0.012491, 0.01227, 0.017138, 0.032017, 0.033407, 0.086953, 0.15008, 0.100716, 0.170161, 0.206376, 0.239899, 0.139895, 0.203355, 0.25031, 0.243554, 0.352862, 0.370445, 0.468512, 0.461924, 0.444081, 0.525368, 0.408655, 0.377384, 0.4292, 0.318242, 0.275179, 0.243554, 0.15284, 0.236433, 0.147574, 0.216401, 0.216401, 0.239899, 0.134866, 0.071867, 0.066181, 0.032677, 0.017797, 0.019401, 0.011342, 0.011518, 0.014075, 0.024826, 0.033407, 0.030003, 0.066181, 0.066181, 0.066181, 0.0704, 0.051831, 0.092881, 0.041405, 0.038042, 0.038042, 0.090864, 0.15284, 0.164327, 0.25031, 0.25031, 0.232838, 0.349426, 0.436924, 0.458154, 0.321458, 0.216401, 0.247041, 0.219301, 0.167087, 0.10481, 0.106997, 0.127496, 0.144935, 0.144935, 0.067594, 0.102787, 0.102787, 0.10481, 0.043307, 0.025762, 0.037156, 0.024826, 0.016021, 0.013613, 0.013821, 0.021816, 0.036378, 0.030003, 0.025316, 0.045352, 0.038042, 0.067594, 0.042364, 0.042364, 0.050641, 0.10481, 0.125101, 0.125101, 0.106997, 0.216401, 0.236433, 0.278302, 0.356642, 0.339168, 0.366687, 0.31487, 0.359901, 0.332115, 0.346032, 0.380708, 0.308712, 0.359901, 0.247041, 0.311707, 0.225814, 0.308712, 0.318242, 0.257454, 0.275179, 0.185198, 0.167087, 0.222385, 0.21291, 0.111485, 0.18812, 0.122885, 0.122885, 0.076542, 0.059222, 0.046336, 0.047319, 0.074921, 0.109221, 0.139895, 0.079919, 0.139895, 0.137348, 0.144935, 0.179055, 0.170161, 0.25406, 0.264545, 0.264545, 0.275179, 0.295083, 0.173081, 0.288399, 0.31487, 0.41194, 0.384043, 0.41194, 0.40511, 0.31487, 0.281712, 0.359901, 0.433034, 0.394753, 0.291804, 0.268042, 0.225814, 0.15284, 0.194234, 0.132295, 0.137348, 0.076542, 0.109221, 0.200174, 0.179055, 0.179055, 0.094817, 0.158265, 0.164327, 0.100716, 0.173081, 0.182256, 0.147574, 0.142424, 0.125101, 0.144935, 0.10481, 0.098513, 0.15008, 0.132295, 0.191378, 0.182256, 0.161087, 0.203355, 0.209395, 0.222385, 0.239899, 0.21291, 0.161087, 0.11371, 0.18812, 0.173081, 0.200174, 0.222385, 0.281712, 0.311707, 0.295083, 0.352862, 0.308712, 0.301917, 0.222385, 0.18812, 0.191378, 0.291804, 0.291804, 0.284882, 0.206376, 0.127496, 0.25031, 0.328603, 0.366687, 0.366687, 0.268042, 0.173081, 0.125101, 0.132295, 0.078022, 0.15008, 0.090864, 0.161087, 0.179055, 0.179055, 0.209395, 0.158265, 0.106997, 0.106997, 0.11371, 0.155435, 0.173081, 0.129801, 0.129801, 0.144935, 0.15008, 0.170161, 0.232838, 0.295083, 0.268042, 0.380708, 0.359901, 0.450668, 0.352862, 0.243554, 0.335645, 0.328603, 0.308712, 0.281712, 0.25031, 0.161087, 0.137348, 0.134866, 0.158265, 0.158265, 0.102787, 0.100716, 0.100716, 0.098513, 0.109221, 0.125101, 0.106997, 0.054297, 0.037156, 0.066181, 0.106997, 0.059222, 0.05306, 0.054297, 0.11371, 0.137348, 0.134866, 0.167087, 0.200174, 0.200174, 0.196879, 0.194234, 0.17593, 0.264545, 0.222385, 0.127496, 0.055536, 0.059222, 0.118441, 0.155435, 0.144935, 0.139895, 0.21291, 0.239899, 0.352862, 0.225814, 0.225814, 0.209395, 0.17593, 0.21291, 0.179055, 0.182256, 0.185198, 0.185198, 0.18812, 0.191378, 0.30533, 0.40511, 0.408655, 0.390993, 0.390993, 0.41194, 0.41194, 0.401658, 0.40511, 0.308712, 0.394753, 0.281712, 0.377384, 0.321458, 0.31487, 0.278302, 0.185198, 0.257454, 0.182256, 0.170161, 0.243554, 0.170161, 0.127496, 0.125101, 0.11371, 0.071867, 0.043307, 0.055536, 0.059222, 0.033407, 0.055536, 0.0704, 0.125101, 0.137348, 0.200174, 0.203355, 0.26085, 0.239899, 0.243554, 0.324872, 0.328603, 0.232838, 0.308712, 0.366687, 0.291804, 0.21291, 0.21291, 0.284882, 0.268042, 0.191378, 0.247041, 0.209395, 0.132295, 0.164327, 0.185198, 0.200174, 0.191378, 0.129801, 0.209395, 0.206376, 0.137348, 0.083462, 0.118441, 0.067594, 0.069024, 0.106997, 0.167087, 0.25031, 0.164327, 0.096677, 0.15008, 0.120615, 0.096677, 0.134866, 0.067594, 0.056825, 0.055536, 0.059222, 0.058088, 0.06312, 0.03976, 0.0704, 0.0704, 0.081712, 0.132295, 0.142424, 0.142424, 0.170161, 0.118441, 0.118441, 0.18812, 0.196879, 0.257454, 0.332115, 0.352862, 0.436924, 0.342579, 0.335645, 0.219301, 0.31487, 0.239899, 0.216401, 0.137348, 0.216401, 0.191378, 0.18812, 0.182256, 0.182256, 0.173081, 0.264545, 0.26085, 0.25031, 0.257454, 0.25406, 0.25406, 0.170161, 0.203355, 0.182256, 0.21291, 0.318242, 0.225814, 0.291804, 0.390993, 0.497853, 0.401658, 0.401658, 0.418646, 0.42561, 0.41194, 0.42561, 0.40511, 0.42561, 0.461924, 0.458154, 0.390993, 0.380708, 0.490133, 0.465241, 0.483068, 0.458154, 0.370445, 0.370445, 0.339168, 0.374039, 0.324872, 0.408655, 0.352862, 0.339168, 0.332115, 0.332115, 0.232838, 0.196879, 0.161087, 0.139895, 0.111485, 0.100716, 0.120615, 0.060549, 0.033407, 0.048328, 0.047319, 0.086953, 0.144935, 0.200174, 0.096677, 0.079919, 0.088832, 0.147574, 0.090864, 0.090864, 0.100716, 0.116183, 0.118441, 0.219301, 0.144935, 0.173081, 0.25031, 0.191378, 0.25031, 0.30533, 0.339168, 0.308712, 0.271506, 0.271506, 0.232838, 0.370445, 0.408655, 0.387226, 0.359901, 0.377384, 0.380708, 0.366687, 0.42561, 0.374039, 0.387226, 0.359901, 0.318242, 0.339168, 0.257454, 0.268042, 0.271506, 0.25031, 0.25406, 0.257454, 0.219301, 0.18812, 0.11371, 0.111485, 0.076542], '')</t>
  </si>
  <si>
    <t>[42]</t>
  </si>
  <si>
    <t xml:space="preserve">F5RSB9|F5RSB9_9ENTR Metallo-beta-lactamase OS=Enterobacter hormaechei ATCC 49162 </t>
  </si>
  <si>
    <t>([0.018787, 0.01204, 0.020165, 0.035586, 0.051831, 0.085092, 0.118441, 0.15008, 0.079919, 0.118441, 0.088832, 0.047319, 0.083462, 0.090864, 0.161087, 0.288399, 0.30533, 0.206376, 0.278302, 0.308712, 0.247041, 0.275179, 0.366687, 0.36309, 0.308712, 0.222385, 0.196879, 0.200174, 0.111485, 0.225814, 0.194234, 0.18812, 0.311707, 0.271506, 0.257454, 0.225814, 0.225814, 0.225814, 0.318242, 0.291804, 0.275179, 0.349426, 0.264545, 0.288399, 0.30533, 0.346032, 0.349426, 0.247041, 0.225814, 0.25031, 0.232838, 0.243554, 0.264545, 0.291804, 0.31487, 0.206376, 0.191378, 0.122885, 0.122885, 0.134866, 0.206376, 0.170161, 0.100716, 0.100716, 0.051831, 0.023087, 0.022306, 0.043307, 0.088832, 0.092881, 0.155435, 0.100716, 0.059222, 0.049374, 0.045352, 0.024393, 0.027463, 0.027463, 0.049374, 0.026892, 0.026892, 0.032677, 0.032017, 0.056825, 0.094817, 0.129801, 0.144935, 0.100716, 0.090864, 0.0704, 0.040537, 0.038858, 0.066181, 0.064632, 0.060549, 0.046336, 0.05306, 0.074921, 0.051831, 0.048328, 0.079919, 0.088832, 0.0704, 0.044297, 0.023087, 0.023963, 0.029376, 0.037156, 0.059222, 0.064632, 0.042364, 0.06184, 0.050641, 0.041405, 0.035586, 0.071867, 0.071867, 0.139895, 0.098513, 0.088832, 0.051831, 0.05306, 0.036378, 0.037156, 0.078022, 0.142424, 0.134866, 0.073402, 0.064632, 0.044297, 0.038042, 0.078022, 0.090864, 0.127496, 0.125101, 0.139895, 0.132295, 0.079919, 0.035586, 0.073402, 0.137348, 0.225814, 0.200174, 0.15008, 0.173081, 0.096677, 0.071867, 0.088832, 0.15284, 0.15008, 0.194234, 0.122885, 0.064632, 0.067594, 0.031287, 0.038042, 0.067594, 0.066181, 0.067594, 0.100716, 0.086953, 0.086953, 0.081712, 0.066181, 0.066181, 0.056825, 0.055536, 0.081712, 0.067594, 0.069024, 0.11371, 0.109221, 0.125101, 0.127496, 0.074921, 0.106997, 0.106997, 0.116183, 0.069024, 0.079919, 0.10481, 0.0704, 0.073402, 0.085092, 0.125101, 0.196879, 0.21291, 0.278302, 0.200174, 0.200174, 0.111485, 0.078022, 0.040537, 0.06184, 0.055536, 0.11371, 0.147574, 0.11371, 0.060549, 0.125101, 0.125101, 0.134866, 0.161087, 0.155435, 0.139895, 0.096677, 0.106997, 0.098513, 0.079919, 0.122885, 0.122885, 0.216401, 0.179055, 0.284882, 0.288399, 0.394753, 0.370445, 0.257454, 0.318242, 0.408655, 0.295083, 0.284882, 0.257454, 0.26085, 0.161087, 0.170161, 0.232838, 0.222385, 0.236433, 0.21291, 0.206376, 0.182256, 0.191378, 0.243554, 0.25031, 0.268042, 0.182256, 0.122885, 0.21291, 0.203355, 0.203355, 0.284882, 0.390993, 0.387226, 0.321458, 0.342579, 0.295083, 0.225814, 0.144935, 0.137348, 0.191378, 0.167087, 0.173081, 0.132295, 0.137348, 0.098513, 0.06184, 0.10481, 0.144935, 0.096677], '')</t>
  </si>
  <si>
    <t xml:space="preserve">F5RSC0|F5RSC0_9ENTR Uncharacterized protein OS=Enterobacter hormaechei ATCC 49162 </t>
  </si>
  <si>
    <t>([0.179055, 0.219301, 0.155435, 0.206376, 0.271506, 0.268042, 0.321458, 0.374039, 0.377384, 0.398279, 0.390993, 0.436924, 0.398279, 0.401658, 0.401658, 0.483068, 0.447574, 0.454136, 0.505461, 0.534167, 0.608892, 0.626927, 0.604312, 0.613573, 0.538167, 0.490133, 0.529623, 0.521092, 0.505461, 0.433034, 0.4292, 0.465241, 0.418646, 0.349426, 0.401658, 0.318242, 0.288399, 0.291804, 0.25031, 0.243554, 0.239899, 0.236433, 0.179055, 0.170161, 0.222385, 0.264545], '')</t>
  </si>
  <si>
    <t>[18, 19, 20, 21, 22, 23, 24, 26, 27, 28]</t>
  </si>
  <si>
    <t xml:space="preserve">F5RSC1|F5RSC1_9ENTR DUF1996 domain-containing protein OS=Enterobacter hormaechei ATCC 49162 </t>
  </si>
  <si>
    <t>([0.167087, 0.26085, 0.25406, 0.18812, 0.219301, 0.21291, 0.247041, 0.239899, 0.194234, 0.155435, 0.127496, 0.142424, 0.092881, 0.132295, 0.170161, 0.185198, 0.18812, 0.15284, 0.15008, 0.222385, 0.308712, 0.278302, 0.25031, 0.222385, 0.232838, 0.161087, 0.18812, 0.109221, 0.127496, 0.182256, 0.25031, 0.243554, 0.271506, 0.335645, 0.335645, 0.335645, 0.288399, 0.239899, 0.225814, 0.139895, 0.120615, 0.081712, 0.116183, 0.125101, 0.191378, 0.216401, 0.25031, 0.182256, 0.281712, 0.298791, 0.191378, 0.109221, 0.161087, 0.173081, 0.120615, 0.111485, 0.132295, 0.209395, 0.225814, 0.179055, 0.275179, 0.271506, 0.328603, 0.324872, 0.311707, 0.216401, 0.25406, 0.311707, 0.401658, 0.422041, 0.41194, 0.525368, 0.671169, 0.545602, 0.541878, 0.632174, 0.626927, 0.585406, 0.585406, 0.618285, 0.745909, 0.712013, 0.58069, 0.461924, 0.408655, 0.436924, 0.509769, 0.422041, 0.408655, 0.318242, 0.324872, 0.332115, 0.328603, 0.324872, 0.370445, 0.30533, 0.291804, 0.321458, 0.321458, 0.219301, 0.236433, 0.239899, 0.271506, 0.271506, 0.271506, 0.31487, 0.26085, 0.26085, 0.342579, 0.291804, 0.374039, 0.318242, 0.222385, 0.25031, 0.185198, 0.232838, 0.311707, 0.209395, 0.206376, 0.206376, 0.298791, 0.209395, 0.206376, 0.144935, 0.167087, 0.225814, 0.206376, 0.247041, 0.25031, 0.239899, 0.291804, 0.278302, 0.278302, 0.394753, 0.377384, 0.476583, 0.476583, 0.370445, 0.476583, 0.349426, 0.308712, 0.21291, 0.26085, 0.275179, 0.346032, 0.418646, 0.447574, 0.36309, 0.352862, 0.36309, 0.359901, 0.36309, 0.36309, 0.408655, 0.332115, 0.222385, 0.196879, 0.139895, 0.21291, 0.209395, 0.281712, 0.359901, 0.472492, 0.472492, 0.408655, 0.42561, 0.318242, 0.328603, 0.342579, 0.339168, 0.25406, 0.271506, 0.173081, 0.196879, 0.191378, 0.15008, 0.158265, 0.167087, 0.225814, 0.173081, 0.185198, 0.144935, 0.134866, 0.144935, 0.142424, 0.182256, 0.167087, 0.18812, 0.182256, 0.26085, 0.232838, 0.308712, 0.200174, 0.311707, 0.288399, 0.275179, 0.370445, 0.480142, 0.36309, 0.390993, 0.440853, 0.40511, 0.374039, 0.401658, 0.321458, 0.349426, 0.278302, 0.30533, 0.380708, 0.324872, 0.324872, 0.311707, 0.318242, 0.335645, 0.298791, 0.206376, 0.161087, 0.111485, 0.118441, 0.203355, 0.120615, 0.120615, 0.137348, 0.164327, 0.15284, 0.200174, 0.196879, 0.271506, 0.219301, 0.229226, 0.216401, 0.203355, 0.179055, 0.179055, 0.281712, 0.229226, 0.288399, 0.335645, 0.408655, 0.374039, 0.390993, 0.476583, 0.497853, 0.521092, 0.618285, 0.497853, 0.494003, 0.494003, 0.42561, 0.359901, 0.349426, 0.390993, 0.394753, 0.436924, 0.440853, 0.311707, 0.349426, 0.398279, 0.401658, 0.311707, 0.318242, 0.318242, 0.324872, 0.281712, 0.239899, 0.236433, 0.225814, 0.18812, 0.194234, 0.275179, 0.295083, 0.206376, 0.191378, 0.203355, 0.229226, 0.219301, 0.278302, 0.328603, 0.239899, 0.239899, 0.332115, 0.332115, 0.26085, 0.278302, 0.209395, 0.239899, 0.15284, 0.239899, 0.271506, 0.243554, 0.225814, 0.275179, 0.370445, 0.359901, 0.257454, 0.18812, 0.185198, 0.219301, 0.167087, 0.26085, 0.281712, 0.25406, 0.182256, 0.229226, 0.21291, 0.332115, 0.346032, 0.465241, 0.483068, 0.4292, 0.384043, 0.318242, 0.288399, 0.291804, 0.356642, 0.461924, 0.4292, 0.450668, 0.465241, 0.51388, 0.497853, 0.468512, 0.497853, 0.585406, 0.604312, 0.58069, 0.56648, 0.549308, 0.440853, 0.422041, 0.40511, 0.422041, 0.494003, 0.447574, 0.4292, 0.346032, 0.359901, 0.490133, 0.401658, 0.414856, 0.387226, 0.387226, 0.401658, 0.408655, 0.440853, 0.401658, 0.418646, 0.301917, 0.298791, 0.281712, 0.284882, 0.301917, 0.352862, 0.281712, 0.291804, 0.295083, 0.370445, 0.339168, 0.257454, 0.342579, 0.318242, 0.356642, 0.356642, 0.31487, 0.318242, 0.30533, 0.25406, 0.15284, 0.155435, 0.098513, 0.185198, 0.161087, 0.209395, 0.219301, 0.308712, 0.301917, 0.311707, 0.339168, 0.31487, 0.374039, 0.301917, 0.295083, 0.185198, 0.196879, 0.216401, 0.206376, 0.219301, 0.291804, 0.321458, 0.436924, 0.433034, 0.40511, 0.4292, 0.447574, 0.408655, 0.339168, 0.366687, 0.268042, 0.17593, 0.209395, 0.206376, 0.26085, 0.264545, 0.380708, 0.284882, 0.288399, 0.25031, 0.170161, 0.185198, 0.191378, 0.18812, 0.268042, 0.247041, 0.194234, 0.182256, 0.200174, 0.229226, 0.229226, 0.284882, 0.370445, 0.359901, 0.352862, 0.359901, 0.374039, 0.281712, 0.36309, 0.26085, 0.21291, 0.194234, 0.185198, 0.243554, 0.247041, 0.25031, 0.288399, 0.346032, 0.359901, 0.36309, 0.301917, 0.387226, 0.311707, 0.311707, 0.30533, 0.281712, 0.275179, 0.25406, 0.356642, 0.370445, 0.472492, 0.480142, 0.490133, 0.408655, 0.366687, 0.278302, 0.278302, 0.264545, 0.167087, 0.15284, 0.15008, 0.225814, 0.239899, 0.359901, 0.271506, 0.25031, 0.25406, 0.229226, 0.206376, 0.147574, 0.109221, 0.085092, 0.127496, 0.185198, 0.271506], '')</t>
  </si>
  <si>
    <t>[71, 72, 73, 74, 75, 76, 77, 78, 79, 80, 81, 82, 86, 243, 244, 319, 323, 324, 325, 326, 327]</t>
  </si>
  <si>
    <t xml:space="preserve">F5RSC2|F5RSC2_9ENTR DNA polymerase IV OS=Enterobacter hormaechei ATCC 49162 </t>
  </si>
  <si>
    <t>([0.4292, 0.490133, 0.509769, 0.40511, 0.321458, 0.390993, 0.335645, 0.332115, 0.352862, 0.295083, 0.232838, 0.275179, 0.196879, 0.239899, 0.167087, 0.137348, 0.147574, 0.106997, 0.10481, 0.129801, 0.191378, 0.173081, 0.090864, 0.094817, 0.164327, 0.229226, 0.21291, 0.271506, 0.284882, 0.264545, 0.321458, 0.394753, 0.366687, 0.42561, 0.380708, 0.447574, 0.465241, 0.41194, 0.557691], '')</t>
  </si>
  <si>
    <t>[2, 38]</t>
  </si>
  <si>
    <t xml:space="preserve">F5RSC3|F5RSC3_9ENTR Amino acid ABC superfamily ATP binding cassette transporter, binding protein OS=Enterobacter hormaechei ATCC 49162 </t>
  </si>
  <si>
    <t>([0.15284, 0.194234, 0.247041, 0.225814, 0.278302, 0.216401, 0.147574, 0.173081, 0.122885, 0.094817, 0.092881, 0.098513, 0.058088, 0.074921, 0.05306, 0.041405, 0.040537, 0.042364, 0.045352, 0.037156, 0.083462, 0.066181, 0.071867, 0.071867, 0.050641, 0.037156, 0.06312, 0.059222, 0.059222, 0.081712, 0.102787, 0.125101, 0.102787, 0.106997, 0.106997, 0.118441, 0.142424, 0.147574, 0.096677, 0.096677, 0.096677, 0.100716, 0.15008, 0.167087, 0.083462, 0.142424, 0.170161, 0.092881, 0.173081, 0.144935, 0.173081, 0.206376, 0.219301, 0.308712, 0.288399, 0.222385, 0.295083, 0.232838, 0.243554, 0.288399, 0.288399, 0.21291, 0.170161, 0.142424, 0.096677, 0.116183, 0.096677, 0.096677, 0.164327, 0.094817, 0.116183, 0.076542, 0.074921, 0.03976, 0.03976, 0.041405, 0.041405, 0.033407, 0.064632, 0.066181, 0.125101, 0.096677, 0.18812, 0.222385, 0.142424, 0.200174, 0.200174, 0.155435, 0.167087, 0.167087, 0.247041, 0.243554, 0.281712, 0.298791, 0.298791, 0.18812, 0.203355, 0.236433, 0.284882, 0.18812, 0.179055, 0.085092, 0.106997, 0.122885, 0.132295, 0.21291, 0.15284, 0.239899, 0.25406, 0.155435, 0.167087, 0.090864, 0.092881, 0.116183, 0.132295, 0.132295, 0.125101, 0.125101, 0.15284, 0.142424, 0.239899, 0.247041, 0.236433, 0.158265, 0.086953, 0.096677, 0.076542, 0.090864, 0.083462, 0.15284, 0.25406, 0.236433, 0.264545, 0.278302, 0.288399, 0.170161, 0.247041, 0.356642, 0.394753, 0.390993, 0.298791, 0.288399, 0.247041, 0.284882, 0.359901, 0.4292, 0.398279, 0.433034, 0.436924, 0.458154, 0.4292, 0.384043, 0.30533, 0.398279, 0.390993, 0.380708, 0.359901, 0.398279, 0.40511, 0.436924, 0.436924, 0.461924, 0.380708, 0.408655, 0.394753, 0.41194, 0.4292, 0.332115, 0.366687, 0.284882, 0.239899, 0.158265, 0.191378, 0.243554, 0.164327, 0.158265, 0.170161, 0.275179, 0.25406, 0.182256, 0.194234, 0.167087, 0.15008, 0.222385, 0.236433, 0.335645, 0.318242, 0.308712, 0.31487, 0.203355, 0.25406, 0.284882, 0.284882, 0.200174, 0.200174, 0.288399, 0.257454, 0.278302, 0.291804, 0.271506, 0.308712, 0.311707, 0.243554, 0.324872, 0.236433, 0.155435, 0.173081, 0.185198, 0.120615, 0.125101, 0.18812, 0.209395, 0.222385, 0.318242, 0.311707, 0.339168, 0.264545, 0.295083, 0.196879, 0.182256, 0.182256, 0.206376, 0.209395, 0.311707, 0.291804, 0.30533, 0.308712, 0.268042, 0.229226, 0.243554, 0.335645, 0.349426, 0.370445, 0.278302, 0.200174, 0.298791, 0.219301, 0.301917, 0.298791, 0.377384, 0.380708, 0.394753, 0.366687, 0.324872, 0.335645, 0.275179, 0.264545, 0.352862, 0.291804, 0.229226, 0.194234, 0.182256, 0.203355, 0.18812, 0.268042, 0.366687, 0.321458, 0.436924, 0.4292, 0.468512, 0.454136, 0.468512, 0.352862, 0.374039, 0.308712, 0.311707, 0.366687, 0.450668, 0.418646, 0.476583, 0.575842, 0.724957, 0.720929, 0.648219, 0.626927, 0.59917, 0.5017, 0.541878], '')</t>
  </si>
  <si>
    <t>[270, 271, 272, 273, 274, 275, 276, 277]</t>
  </si>
  <si>
    <t xml:space="preserve">F5RSC4|F5RSC4_9ENTR Glutamine ABC superfamily ATP binding cassette transporter, ABC protein OS=Enterobacter hormaechei ATCC 49162 </t>
  </si>
  <si>
    <t>([0.116183, 0.17593, 0.173081, 0.167087, 0.216401, 0.120615, 0.147574, 0.179055, 0.127496, 0.167087, 0.200174, 0.194234, 0.271506, 0.200174, 0.21291, 0.185198, 0.295083, 0.301917, 0.222385, 0.232838, 0.264545, 0.298791, 0.194234, 0.225814, 0.268042, 0.268042, 0.414856, 0.349426, 0.26085, 0.352862, 0.349426, 0.243554, 0.288399, 0.203355, 0.281712, 0.173081, 0.247041, 0.278302, 0.271506, 0.359901, 0.278302, 0.206376, 0.179055, 0.17593, 0.109221, 0.102787, 0.120615, 0.096677, 0.144935, 0.216401, 0.209395, 0.203355, 0.295083, 0.288399, 0.295083, 0.196879, 0.295083, 0.247041, 0.134866, 0.144935, 0.139895, 0.129801, 0.200174, 0.225814, 0.236433, 0.318242, 0.318242, 0.288399, 0.30533, 0.209395, 0.139895, 0.092881, 0.098513, 0.10481, 0.100716, 0.191378, 0.288399, 0.284882, 0.380708, 0.387226, 0.366687, 0.359901, 0.447574, 0.433034, 0.346032, 0.440853, 0.450668, 0.36309, 0.36309, 0.346032, 0.444081, 0.458154, 0.538167, 0.40511, 0.321458, 0.209395, 0.18812, 0.191378, 0.10481, 0.106997, 0.106997, 0.06184, 0.049374, 0.05306, 0.029376, 0.054297, 0.043307, 0.040537, 0.073402, 0.079919, 0.043307, 0.045352, 0.041405, 0.034068, 0.038858, 0.069024, 0.142424, 0.086953, 0.086953, 0.164327, 0.079919, 0.132295, 0.243554, 0.185198, 0.206376, 0.264545, 0.264545, 0.26085, 0.26085, 0.219301, 0.129801, 0.182256, 0.109221, 0.106997, 0.139895, 0.219301, 0.137348, 0.132295, 0.161087, 0.092881, 0.102787, 0.18812, 0.158265, 0.139895, 0.222385, 0.118441, 0.167087, 0.137348, 0.179055, 0.109221, 0.129801, 0.209395, 0.243554, 0.339168, 0.444081, 0.433034, 0.436924, 0.436924, 0.40511, 0.349426, 0.41194, 0.394753, 0.36309, 0.308712, 0.271506, 0.268042, 0.36309, 0.359901, 0.401658, 0.291804, 0.288399, 0.203355, 0.11371, 0.120615, 0.125101, 0.142424, 0.139895, 0.137348, 0.17593, 0.127496, 0.21291, 0.275179, 0.288399, 0.278302, 0.271506, 0.301917, 0.318242, 0.243554, 0.134866, 0.064632, 0.073402, 0.100716, 0.164327, 0.275179, 0.17593, 0.139895, 0.122885, 0.116183, 0.118441, 0.079919, 0.142424, 0.106997, 0.048328, 0.028107, 0.022667, 0.043307, 0.045352, 0.045352, 0.059222, 0.109221, 0.109221, 0.142424, 0.179055, 0.194234, 0.11371, 0.158265, 0.200174, 0.194234, 0.120615, 0.076542, 0.0704, 0.037156, 0.051831, 0.096677, 0.147574, 0.21291, 0.129801, 0.071867, 0.071867, 0.096677, 0.073402, 0.170161, 0.225814, 0.222385, 0.216401, 0.206376, 0.137348, 0.137348, 0.142424, 0.257454, 0.328603, 0.447574, 0.59508, 0.575842, 0.534167, 0.534167, 0.534167, 0.517562, 0.517562, 0.509769, 0.497853, 0.450668, 0.321458, 0.30533, 0.335645, 0.232838, 0.342579, 0.465241, 0.472492, 0.476583, 0.349426, 0.324872, 0.295083, 0.229226, 0.196879, 0.200174, 0.164327, 0.129801, 0.232838, 0.342579, 0.284882], '')</t>
  </si>
  <si>
    <t>[92, 242, 243, 244, 245, 246, 247, 248, 249]</t>
  </si>
  <si>
    <t xml:space="preserve">F5RSC5|F5RSC5_9ENTR Glutamate/aspartate ABC superfamily ATP binding cassette transporter, membrane protein OS=Enterobacter hormaechei ATCC 49162 </t>
  </si>
  <si>
    <t>([0.011669, 0.018415, 0.030003, 0.058088, 0.027463, 0.032677, 0.019109, 0.01227, 0.009096, 0.010509, 0.013437, 0.009401, 0.005799, 0.006701, 0.010221, 0.006567, 0.006701, 0.005011, 0.00515, 0.004646, 0.005932, 0.006619, 0.004611, 0.003804, 0.002482, 0.003177, 0.003246, 0.003212, 0.003246, 0.003997, 0.003053, 0.001936, 0.002014, 0.00246, 0.001649, 0.001112, 0.001597, 0.001572, 0.002078, 0.002057, 0.003014, 0.003276, 0.00231, 0.003298, 0.003997, 0.00543, 0.004414, 0.00359, 0.004775, 0.006894, 0.005503, 0.005992, 0.009015, 0.009728, 0.007315, 0.010509, 0.019401, 0.021381, 0.051831, 0.027463, 0.014586, 0.009865, 0.010672, 0.01078, 0.007259, 0.004689, 0.00359, 0.003512, 0.003014, 0.002705, 0.002435, 0.002435, 0.003298, 0.003431, 0.003431, 0.00558, 0.005799, 0.005623, 0.003924, 0.003555, 0.005249, 0.006533, 0.006482, 0.006533, 0.008276, 0.013821, 0.026892, 0.049374, 0.106997, 0.206376, 0.142424, 0.094817, 0.203355, 0.194234, 0.203355, 0.232838, 0.111485, 0.054297, 0.023087, 0.048328, 0.06184, 0.060549, 0.032677, 0.028107, 0.018415, 0.021816, 0.016021, 0.009977, 0.010372, 0.007031, 0.007259, 0.008075, 0.007315, 0.006894, 0.006619, 0.005623, 0.004775, 0.004899, 0.004899, 0.008002, 0.008409, 0.006567, 0.006567, 0.010131, 0.017138, 0.013613, 0.014075, 0.016528, 0.0198, 0.023534, 0.035586, 0.035586, 0.064632, 0.142424, 0.15284, 0.132295, 0.137348, 0.167087, 0.232838, 0.352862, 0.332115, 0.209395, 0.247041, 0.219301, 0.132295, 0.132295, 0.137348, 0.066181, 0.069024, 0.058088, 0.024826, 0.018106, 0.010926, 0.01227, 0.013016, 0.011903, 0.009294, 0.009187, 0.015078, 0.015078, 0.009096, 0.009187, 0.016528, 0.011669, 0.009015, 0.014315, 0.015344, 0.014783, 0.017797, 0.019401, 0.020876, 0.029376, 0.054297, 0.056825, 0.045352, 0.041405, 0.023534, 0.034068, 0.041405, 0.038042, 0.025762, 0.051831, 0.023534, 0.016528, 0.028107, 0.024393, 0.025762, 0.014075, 0.025316, 0.028695, 0.025762, 0.048328, 0.033407, 0.038042, 0.066181, 0.034884, 0.038858, 0.055536, 0.069024, 0.056825, 0.030611, 0.066181, 0.051831, 0.051831, 0.069024, 0.037156, 0.069024, 0.069024, 0.083462, 0.044297, 0.038858, 0.022667, 0.013613, 0.024826, 0.022667, 0.018415, 0.021816, 0.0198, 0.024393, 0.024393, 0.0198, 0.020522, 0.013016, 0.016021, 0.018787, 0.017447, 0.032677, 0.034068, 0.031287, 0.050641, 0.092881, 0.158265, 0.26085, 0.356642, 0.359901, 0.390993, 0.440853, 0.40511, 0.390993, 0.374039, 0.356642, 0.422041, 0.525368, 0.642678, 0.618285, 0.798249, 0.798249, 0.724957], '')</t>
  </si>
  <si>
    <t>[242, 243, 244, 245, 246, 247]</t>
  </si>
  <si>
    <t xml:space="preserve">F5RSC6|F5RSC6_9ENTR Glutamine ABC superfamily ATP binding cassette transporter, membrane protein OS=Enterobacter hormaechei ATCC 49162 </t>
  </si>
  <si>
    <t>([0.007645, 0.005249, 0.007555, 0.00515, 0.003997, 0.003298, 0.0028, 0.003555, 0.004358, 0.004483, 0.004611, 0.004899, 0.007177, 0.007177, 0.008002, 0.014315, 0.013437, 0.013437, 0.014315, 0.012727, 0.010926, 0.007031, 0.007259, 0.005683, 0.007495, 0.009728, 0.016826, 0.023087, 0.018106, 0.014783, 0.010926, 0.011106, 0.008895, 0.009977, 0.009096, 0.008156, 0.005683, 0.004414, 0.004161, 0.005086, 0.006039, 0.004689, 0.005872, 0.006078, 0.007422, 0.005799, 0.007315, 0.007315, 0.006482, 0.005734, 0.006482, 0.009294, 0.009187, 0.009187, 0.005378, 0.004689, 0.003478, 0.004358, 0.005992, 0.005992, 0.004646, 0.00558, 0.007177, 0.005623, 0.008723, 0.005992, 0.006039, 0.003671, 0.0028, 0.002529, 0.002211, 0.001541, 0.001335, 0.001061, 0.00103, 0.001155, 0.000859, 0.00146, 0.001172, 0.000614, 0.001103, 0.001623, 0.001623, 0.001722, 0.001778, 0.001778, 0.002606, 0.003366, 0.00515, 0.006988, 0.00777, 0.014315, 0.013613, 0.014586, 0.013821, 0.020522, 0.021381, 0.018415, 0.016528, 0.023963, 0.037156, 0.025762, 0.016021, 0.011669, 0.010509, 0.017797, 0.009977, 0.006894, 0.006795, 0.006482, 0.004431, 0.005799, 0.004835, 0.004835, 0.006039, 0.008525, 0.009865, 0.016257, 0.03976, 0.042364, 0.042364, 0.042364, 0.027463, 0.046336, 0.0704, 0.071867, 0.031287, 0.05306, 0.11371, 0.147574, 0.15284, 0.271506, 0.161087, 0.118441, 0.209395, 0.116183, 0.059222, 0.028695, 0.033407, 0.031287, 0.021381, 0.014783, 0.018415, 0.03976, 0.020522, 0.011342, 0.013265, 0.026338, 0.014586, 0.009483, 0.009401, 0.006194, 0.003997, 0.003924, 0.005249, 0.003804, 0.003555, 0.004921, 0.007315, 0.006988, 0.006701, 0.005503, 0.006795, 0.004513, 0.00316, 0.003431, 0.004899, 0.003512, 0.00389, 0.005872, 0.005503, 0.005623, 0.008525, 0.010221, 0.014783, 0.015344, 0.029376, 0.035586, 0.038858, 0.038858, 0.037156, 0.023963, 0.048328, 0.031287, 0.038042, 0.098513, 0.127496, 0.092881, 0.078022, 0.028107, 0.013437, 0.011903, 0.01204, 0.011518, 0.011342, 0.008804, 0.006194, 0.004513, 0.004315, 0.003053, 0.002396, 0.001906, 0.00246, 0.001692, 0.002606, 0.002606, 0.001687, 0.002035, 0.002349, 0.003341, 0.003512, 0.004921, 0.005734, 0.00543, 0.00543, 0.007645, 0.009865, 0.009865, 0.012727, 0.017138, 0.025316, 0.030003, 0.037156, 0.027463, 0.051831, 0.030003, 0.06184, 0.139895], '')</t>
  </si>
  <si>
    <t xml:space="preserve">F5RSC7|F5RSC7_9ENTR Fumarase D OS=Enterobacter hormaechei ATCC 49162 </t>
  </si>
  <si>
    <t>([0.461924, 0.356642, 0.239899, 0.281712, 0.324872, 0.30533, 0.264545, 0.298791, 0.25031, 0.209395, 0.229226, 0.264545, 0.229226, 0.203355, 0.144935, 0.142424, 0.167087, 0.164327, 0.170161, 0.106997, 0.098513, 0.118441, 0.182256, 0.30533, 0.301917, 0.30533, 0.25406, 0.25031, 0.161087, 0.194234, 0.25031, 0.194234, 0.132295, 0.18812, 0.25406, 0.301917, 0.216401, 0.222385, 0.229226, 0.222385, 0.30533, 0.243554, 0.243554, 0.236433, 0.206376, 0.216401, 0.137348, 0.222385, 0.291804, 0.380708, 0.377384, 0.346032, 0.422041, 0.505461, 0.433034, 0.359901, 0.390993, 0.436924, 0.390993, 0.349426, 0.342579, 0.31487, 0.366687, 0.346032, 0.31487, 0.281712, 0.236433, 0.31487, 0.268042, 0.209395, 0.164327], '')</t>
  </si>
  <si>
    <t xml:space="preserve">F5RSC8|F5RSC8_9ENTR Lipoprotein OS=Enterobacter hormaechei ATCC 49162 </t>
  </si>
  <si>
    <t>([0.040537, 0.064632, 0.035586, 0.050641, 0.051831, 0.032677, 0.044297, 0.025316, 0.026338, 0.034068, 0.023534, 0.024826, 0.028107, 0.028695, 0.017447, 0.029376, 0.0198, 0.032677, 0.047319, 0.058088, 0.078022, 0.096677, 0.116183, 0.191378, 0.164327, 0.216401, 0.216401, 0.144935, 0.271506, 0.321458, 0.291804, 0.387226, 0.458154, 0.349426, 0.26085, 0.31487, 0.308712, 0.394753, 0.394753, 0.335645, 0.349426, 0.243554, 0.264545, 0.147574, 0.142424, 0.196879, 0.096677, 0.173081, 0.264545, 0.158265, 0.085092, 0.06184, 0.076542, 0.069024, 0.122885, 0.164327, 0.122885, 0.102787, 0.092881, 0.096677, 0.173081, 0.098513, 0.173081, 0.129801, 0.222385, 0.147574, 0.064632, 0.139895, 0.132295, 0.071867, 0.147574, 0.147574, 0.15008, 0.137348, 0.125101, 0.083462, 0.060549, 0.102787, 0.132295, 0.139895, 0.111485, 0.10481, 0.182256, 0.170161, 0.21291, 0.125101, 0.209395, 0.209395, 0.139895, 0.134866, 0.182256, 0.15284, 0.200174, 0.196879, 0.18812, 0.118441, 0.18812, 0.301917, 0.216401, 0.200174, 0.122885, 0.088832, 0.088832, 0.079919, 0.079919, 0.041405, 0.071867, 0.066181, 0.076542, 0.111485, 0.125101, 0.092881, 0.111485, 0.15008, 0.232838, 0.225814, 0.31487, 0.206376, 0.11371, 0.15008, 0.15284, 0.25406, 0.308712, 0.239899, 0.247041, 0.275179, 0.380708, 0.384043, 0.387226, 0.387226, 0.311707, 0.295083, 0.291804, 0.164327, 0.161087, 0.161087, 0.17593, 0.179055, 0.196879, 0.194234, 0.229226, 0.15284, 0.134866, 0.185198, 0.247041, 0.164327, 0.158265, 0.139895, 0.096677, 0.098513, 0.132295, 0.203355, 0.129801, 0.203355, 0.318242, 0.21291, 0.158265, 0.155435, 0.170161, 0.257454, 0.342579, 0.342579, 0.342579, 0.36309, 0.229226, 0.239899, 0.352862, 0.352862, 0.291804, 0.374039, 0.339168, 0.370445, 0.288399, 0.291804, 0.318242, 0.318242, 0.374039, 0.359901, 0.356642, 0.356642, 0.339168, 0.359901, 0.36309, 0.414856, 0.370445, 0.408655, 0.339168, 0.225814, 0.225814, 0.26085, 0.257454, 0.209395, 0.182256, 0.179055, 0.268042, 0.209395, 0.196879, 0.158265, 0.243554, 0.25406, 0.182256, 0.179055, 0.17593, 0.203355, 0.155435, 0.158265, 0.158265, 0.229226, 0.318242, 0.30533, 0.349426, 0.349426, 0.444081, 0.505461, 0.51388, 0.468512, 0.517562, 0.42561, 0.422041, 0.418646, 0.324872, 0.401658, 0.390993, 0.377384, 0.36309, 0.465241, 0.490133, 0.562014, 0.541878, 0.557691, 0.461924, 0.380708, 0.339168, 0.25031, 0.167087, 0.25406, 0.219301, 0.139895, 0.225814, 0.311707, 0.30533, 0.384043, 0.288399, 0.301917, 0.318242, 0.222385, 0.134866, 0.139895, 0.15008, 0.15008, 0.088832, 0.144935, 0.194234, 0.196879, 0.209395, 0.18812, 0.200174, 0.203355, 0.295083, 0.298791, 0.275179, 0.25031, 0.203355, 0.275179, 0.225814, 0.17593, 0.25406, 0.352862, 0.31487, 0.257454], '')</t>
  </si>
  <si>
    <t>[213, 214, 216, 227, 228, 229]</t>
  </si>
  <si>
    <t xml:space="preserve">F5RSC9|F5RSC9_9ENTR Methionine ABC superfamily ATP binding cassette transporter, membrane protein OS=Enterobacter hormaechei ATCC 49162 </t>
  </si>
  <si>
    <t>([0.010372, 0.017447, 0.026892, 0.014315, 0.009401, 0.009401, 0.009294, 0.012727, 0.017138, 0.025316, 0.034884, 0.024826, 0.017447, 0.011342, 0.010672, 0.015078, 0.017447, 0.014586, 0.014783, 0.017447, 0.013613, 0.026892, 0.01204, 0.008525, 0.008624, 0.013613, 0.009977, 0.010221, 0.006619, 0.006533, 0.004358, 0.003671, 0.003701, 0.003461, 0.00292, 0.00292, 0.002976, 0.004161, 0.004247, 0.004247, 0.003963, 0.003079, 0.002976, 0.004611, 0.006039, 0.009096, 0.006795, 0.006988, 0.008002, 0.008723, 0.007177, 0.010509, 0.008002, 0.008804, 0.010509, 0.020165, 0.011903, 0.008409, 0.008409, 0.008276, 0.005623, 0.008895, 0.008895, 0.005992, 0.003997, 0.002881, 0.001906, 0.001906, 0.001936, 0.001391, 0.001271, 0.001649, 0.00103, 0.001649, 0.002276, 0.003079, 0.00225, 0.002276, 0.003405, 0.003461, 0.00246, 0.002555, 0.002349, 0.002688, 0.00407, 0.005011, 0.006078, 0.006374, 0.009401, 0.01204, 0.01227, 0.01227, 0.007877, 0.013613, 0.010221, 0.008723, 0.009294, 0.00777, 0.007177, 0.006245, 0.006078, 0.006194, 0.006482, 0.007091, 0.006374, 0.005223, 0.004315, 0.004921, 0.007422, 0.005086, 0.006039, 0.008624, 0.013613, 0.013437, 0.008276, 0.010672, 0.010509, 0.009728, 0.019401, 0.037156, 0.034884, 0.033407, 0.049374, 0.090864, 0.037156, 0.079919, 0.116183, 0.116183, 0.064632, 0.023087, 0.042364, 0.022667, 0.01227, 0.008156, 0.013437, 0.029376, 0.025316, 0.034068, 0.038042, 0.026892, 0.014783, 0.012491, 0.012727, 0.016021, 0.011903, 0.023087, 0.014315, 0.014315, 0.014315, 0.01204, 0.019401, 0.010509, 0.010509, 0.018106, 0.018787, 0.015694, 0.010926, 0.009096, 0.00777, 0.006988, 0.006078, 0.005992, 0.00777, 0.006701, 0.006701, 0.008002, 0.00543, 0.007091, 0.007177, 0.007259, 0.009483, 0.007877, 0.008156, 0.013016, 0.012727, 0.011342, 0.011669, 0.015344, 0.021816, 0.029376, 0.029376, 0.056825, 0.071867, 0.078022, 0.055536, 0.032677, 0.025316, 0.055536, 0.032677, 0.032017, 0.030611, 0.021816, 0.020522, 0.020165, 0.011669, 0.007422, 0.008002, 0.005503, 0.005503, 0.003671, 0.003109, 0.003109, 0.003109, 0.00316, 0.002155, 0.003079, 0.003864, 0.003341, 0.002366, 0.003212, 0.003079, 0.004388, 0.004899, 0.005872, 0.007031, 0.007877, 0.011342, 0.017447, 0.032017, 0.021381, 0.054297, 0.069024], '')</t>
  </si>
  <si>
    <t xml:space="preserve">F5RSD0|F5RSD0_9ENTR Methionine ABC superfamily ATP binding cassette transporter, ABC protein OS=Enterobacter hormaechei ATCC 49162 </t>
  </si>
  <si>
    <t>([0.010926, 0.018787, 0.032677, 0.046336, 0.066181, 0.092881, 0.090864, 0.059222, 0.078022, 0.078022, 0.060549, 0.079919, 0.147574, 0.142424, 0.232838, 0.15284, 0.147574, 0.144935, 0.158265, 0.161087, 0.222385, 0.332115, 0.225814, 0.137348, 0.137348, 0.078022, 0.041405, 0.051831, 0.05306, 0.050641, 0.06184, 0.079919, 0.073402, 0.067594, 0.106997, 0.102787, 0.106997, 0.059222, 0.11371, 0.06184, 0.034068, 0.038858, 0.037156, 0.038858, 0.074921, 0.076542, 0.161087, 0.247041, 0.257454, 0.342579, 0.346032, 0.275179, 0.31487, 0.222385, 0.236433, 0.236433, 0.232838, 0.332115, 0.328603, 0.318242, 0.370445, 0.42561, 0.41194, 0.41194, 0.525368, 0.472492, 0.384043, 0.356642, 0.36309, 0.324872, 0.332115, 0.247041, 0.318242, 0.216401, 0.311707, 0.264545, 0.200174, 0.116183, 0.111485, 0.191378, 0.111485, 0.144935, 0.106997, 0.06312, 0.035586, 0.032677, 0.040537, 0.071867, 0.043307, 0.041405, 0.058088, 0.060549, 0.058088, 0.047319, 0.044297, 0.044297, 0.044297, 0.071867, 0.074921, 0.073402, 0.067594, 0.083462, 0.094817, 0.15284, 0.200174, 0.291804, 0.196879, 0.200174, 0.167087, 0.236433, 0.170161, 0.132295, 0.132295, 0.139895, 0.11371, 0.209395, 0.134866, 0.111485, 0.106997, 0.109221, 0.111485, 0.111485, 0.164327, 0.147574, 0.158265, 0.161087, 0.100716, 0.200174, 0.194234, 0.229226, 0.15284, 0.21291, 0.243554, 0.229226, 0.321458, 0.390993, 0.380708, 0.472492, 0.472492, 0.476583, 0.476583, 0.447574, 0.450668, 0.418646, 0.321458, 0.284882, 0.328603, 0.42561, 0.422041, 0.436924, 0.359901, 0.36309, 0.281712, 0.209395, 0.222385, 0.232838, 0.203355, 0.209395, 0.206376, 0.247041, 0.167087, 0.26085, 0.318242, 0.321458, 0.356642, 0.447574, 0.483068, 0.472492, 0.374039, 0.25406, 0.25406, 0.239899, 0.239899, 0.236433, 0.318242, 0.216401, 0.216401, 0.243554, 0.236433, 0.142424, 0.17593, 0.179055, 0.17593, 0.088832, 0.058088, 0.032677, 0.018787, 0.018787, 0.019109, 0.034884, 0.049374, 0.049374, 0.054297, 0.060549, 0.102787, 0.094817, 0.094817, 0.055536, 0.059222, 0.060549, 0.076542, 0.059222, 0.066181, 0.050641, 0.098513, 0.155435, 0.225814, 0.311707, 0.236433, 0.167087, 0.167087, 0.209395, 0.203355, 0.281712, 0.278302, 0.196879, 0.200174, 0.219301, 0.191378, 0.18812, 0.194234, 0.295083, 0.324872, 0.398279, 0.468512, 0.359901, 0.352862, 0.349426, 0.356642, 0.318242, 0.318242, 0.301917, 0.291804, 0.222385, 0.209395, 0.284882, 0.281712, 0.257454, 0.339168, 0.465241, 0.476583, 0.476583, 0.328603, 0.339168, 0.339168, 0.321458, 0.328603, 0.298791, 0.311707, 0.318242, 0.335645, 0.422041, 0.42561, 0.42561, 0.4292, 0.339168, 0.332115, 0.328603, 0.36309, 0.239899, 0.225814, 0.21291, 0.209395, 0.318242, 0.311707, 0.308712, 0.288399, 0.40511, 0.339168, 0.25406, 0.247041, 0.346032, 0.243554, 0.25031, 0.164327, 0.225814, 0.229226, 0.232838, 0.232838, 0.257454, 0.257454, 0.268042, 0.182256, 0.116183, 0.118441, 0.116183, 0.111485, 0.092881, 0.079919, 0.139895, 0.206376, 0.182256, 0.173081, 0.257454, 0.18812, 0.173081, 0.17593, 0.26085, 0.182256, 0.173081, 0.100716, 0.185198, 0.122885, 0.137348, 0.18812, 0.182256, 0.194234, 0.21291, 0.247041, 0.164327, 0.17593, 0.182256, 0.134866, 0.081712, 0.069024, 0.109221, 0.122885, 0.118441, 0.120615, 0.179055, 0.284882, 0.268042, 0.278302, 0.346032, 0.4292, 0.384043, 0.298791, 0.278302, 0.264545, 0.26085, 0.321458, 0.284882, 0.239899, 0.311707, 0.387226, 0.398279, 0.356642, 0.458154, 0.440853, 0.401658], '')</t>
  </si>
  <si>
    <t xml:space="preserve">F5RSD1|F5RSD1_9ENTR Uncharacterized protein OS=Enterobacter hormaechei ATCC 49162 </t>
  </si>
  <si>
    <t>([0.008002, 0.011342, 0.008723, 0.011669, 0.017138, 0.022667, 0.013437, 0.016826, 0.017138, 0.022306, 0.016528, 0.020522, 0.020876, 0.019109, 0.016257, 0.030003, 0.054297, 0.098513, 0.098513, 0.109221, 0.134866, 0.132295, 0.127496, 0.142424, 0.137348, 0.132295, 0.139895, 0.164327, 0.102787, 0.102787, 0.10481, 0.173081, 0.170161, 0.25406, 0.219301, 0.25406, 0.173081, 0.17593, 0.139895, 0.073402, 0.074921, 0.086953, 0.086953, 0.059222, 0.054297, 0.032677, 0.024826, 0.019109, 0.026338, 0.03976, 0.040537, 0.027463, 0.020522, 0.014586, 0.009977, 0.018787], '')</t>
  </si>
  <si>
    <t xml:space="preserve">F5RSD7|F5RSD7_9ENTR FeS assembly protein SufD OS=Enterobacter hormaechei ATCC 49162 </t>
  </si>
  <si>
    <t>([0.494003, 0.538167, 0.58069, 0.418646, 0.461924, 0.476583, 0.398279, 0.301917, 0.342579, 0.370445, 0.394753, 0.4292, 0.458154, 0.450668, 0.529623, 0.483068, 0.480142, 0.490133, 0.465241, 0.454136, 0.486429, 0.59014, 0.486429, 0.486429, 0.622677, 0.575842, 0.486429, 0.575842, 0.604312, 0.59508, 0.494003, 0.529623, 0.529623, 0.517562, 0.517562, 0.534167, 0.549308, 0.553315, 0.42561, 0.450668, 0.36309, 0.36309, 0.390993, 0.390993, 0.398279, 0.398279, 0.346032, 0.346032, 0.366687, 0.450668, 0.454136, 0.4292, 0.328603, 0.328603, 0.328603, 0.25406, 0.222385, 0.219301, 0.147574, 0.247041, 0.281712, 0.366687, 0.366687, 0.328603, 0.418646, 0.387226, 0.30533, 0.36309, 0.36309, 0.346032, 0.278302, 0.278302, 0.359901, 0.359901, 0.352862, 0.278302, 0.291804, 0.21291, 0.15284, 0.222385, 0.225814, 0.196879, 0.11371, 0.106997, 0.092881, 0.094817, 0.066181, 0.10481, 0.125101, 0.185198, 0.132295, 0.191378, 0.194234, 0.209395, 0.278302, 0.179055, 0.264545, 0.239899, 0.318242, 0.295083, 0.298791, 0.30533, 0.31487, 0.418646, 0.4292, 0.450668, 0.356642, 0.444081, 0.418646, 0.444081, 0.377384, 0.450668, 0.476583, 0.480142, 0.41194, 0.301917, 0.324872, 0.324872, 0.328603, 0.356642, 0.461924, 0.444081, 0.346032, 0.332115, 0.342579, 0.332115, 0.264545, 0.352862, 0.352862, 0.284882, 0.25031, 0.25031, 0.239899, 0.206376, 0.206376, 0.284882, 0.387226, 0.505461, 0.461924, 0.553315, 0.59014, 0.472492, 0.384043, 0.380708, 0.349426, 0.349426, 0.25406, 0.328603, 0.332115, 0.324872, 0.346032, 0.36309, 0.433034, 0.444081, 0.465241, 0.352862, 0.359901, 0.366687, 0.30533, 0.346032, 0.26085, 0.225814, 0.321458, 0.418646, 0.418646, 0.476583, 0.377384, 0.447574, 0.458154, 0.450668, 0.418646, 0.51388, 0.461924, 0.468512, 0.390993, 0.284882, 0.394753, 0.387226, 0.298791, 0.26085, 0.247041, 0.25406, 0.268042, 0.268042, 0.173081, 0.25406, 0.243554, 0.222385, 0.257454, 0.236433, 0.236433, 0.264545, 0.17593, 0.203355, 0.167087, 0.243554, 0.271506, 0.225814, 0.196879, 0.295083, 0.332115, 0.346032, 0.346032, 0.342579, 0.342579, 0.342579, 0.342579, 0.257454, 0.335645, 0.222385, 0.236433, 0.25406, 0.281712, 0.278302, 0.271506, 0.31487, 0.311707, 0.268042, 0.268042, 0.301917, 0.301917, 0.328603, 0.232838, 0.236433, 0.158265, 0.147574, 0.236433, 0.236433, 0.288399, 0.288399, 0.370445, 0.271506, 0.25406, 0.232838, 0.31487, 0.21291, 0.139895, 0.083462, 0.15008, 0.170161, 0.139895, 0.088832, 0.05306, 0.092881, 0.147574, 0.225814, 0.232838, 0.219301, 0.219301, 0.257454, 0.206376, 0.243554, 0.324872, 0.342579, 0.346032, 0.349426, 0.458154, 0.454136, 0.545602, 0.454136, 0.468512, 0.497853, 0.480142, 0.538167, 0.490133, 0.517562, 0.436924, 0.433034, 0.40511, 0.418646, 0.346032, 0.335645, 0.328603, 0.332115, 0.318242, 0.308712, 0.206376, 0.137348, 0.219301, 0.222385, 0.318242, 0.308712, 0.308712, 0.298791, 0.236433, 0.288399, 0.25406, 0.321458, 0.328603, 0.278302, 0.271506, 0.332115, 0.422041, 0.328603, 0.268042, 0.26085, 0.264545, 0.366687, 0.440853, 0.4292, 0.390993, 0.31487, 0.209395, 0.222385, 0.308712, 0.31487, 0.216401, 0.229226, 0.167087, 0.137348, 0.21291, 0.21291, 0.185198, 0.116183, 0.182256, 0.243554, 0.257454, 0.243554, 0.25031, 0.219301, 0.219301, 0.26085, 0.332115, 0.454136, 0.359901, 0.288399, 0.295083, 0.374039, 0.366687, 0.352862, 0.352862, 0.356642, 0.288399, 0.321458, 0.41194, 0.41194, 0.447574, 0.444081, 0.370445, 0.377384, 0.328603, 0.247041, 0.209395, 0.206376, 0.203355, 0.219301, 0.291804, 0.284882, 0.288399, 0.295083, 0.370445, 0.370445, 0.356642, 0.356642, 0.346032, 0.346032, 0.26085, 0.232838, 0.236433, 0.324872, 0.318242, 0.366687, 0.352862, 0.295083, 0.21291, 0.206376, 0.264545, 0.268042, 0.346032, 0.264545, 0.264545, 0.275179, 0.311707, 0.281712, 0.311707, 0.324872, 0.318242, 0.374039, 0.281712, 0.194234, 0.120615, 0.096677, 0.064632, 0.098513, 0.132295, 0.209395, 0.137348, 0.139895, 0.15008, 0.132295, 0.132295, 0.127496, 0.129801, 0.122885, 0.139895, 0.10481, 0.096677, 0.10481, 0.132295, 0.142424, 0.142424, 0.182256, 0.209395, 0.216401, 0.243554, 0.281712, 0.268042, 0.271506, 0.30533, 0.288399, 0.31487, 0.414856, 0.384043, 0.349426, 0.332115, 0.311707, 0.387226, 0.366687, 0.328603, 0.284882, 0.356642, 0.468512, 0.505461], '')</t>
  </si>
  <si>
    <t>[1, 2, 14, 21, 24, 25, 27, 28, 29, 31, 32, 33, 34, 35, 36, 37, 137, 139, 140, 171, 258, 263, 265, 422]</t>
  </si>
  <si>
    <t xml:space="preserve">F5RSD8|F5RSD8_9ENTR FeS assembly ATPase SufC OS=Enterobacter hormaechei ATCC 49162 </t>
  </si>
  <si>
    <t>([0.074921, 0.132295, 0.196879, 0.225814, 0.219301, 0.15284, 0.111485, 0.137348, 0.164327, 0.122885, 0.15284, 0.102787, 0.167087, 0.116183, 0.173081, 0.21291, 0.194234, 0.291804, 0.21291, 0.281712, 0.25406, 0.232838, 0.182256, 0.164327, 0.200174, 0.243554, 0.324872, 0.401658, 0.40511, 0.398279, 0.480142, 0.476583, 0.505461, 0.490133, 0.538167, 0.557691, 0.4292, 0.398279, 0.380708, 0.447574, 0.461924, 0.509769, 0.505461, 0.570702, 0.490133, 0.465241, 0.450668, 0.450668, 0.450668, 0.380708, 0.40511, 0.298791, 0.301917, 0.380708, 0.377384, 0.418646, 0.332115, 0.332115, 0.377384, 0.342579, 0.342579, 0.359901, 0.366687, 0.476583, 0.458154, 0.494003, 0.486429, 0.505461, 0.505461, 0.414856, 0.374039, 0.324872, 0.40511, 0.281712, 0.291804, 0.209395, 0.232838, 0.243554, 0.342579, 0.232838, 0.30533, 0.30533, 0.203355, 0.18812, 0.182256, 0.194234, 0.132295, 0.071867, 0.038042, 0.040537, 0.074921, 0.118441, 0.088832, 0.11371, 0.173081, 0.11371, 0.17593, 0.139895, 0.129801, 0.11371, 0.182256, 0.094817, 0.106997, 0.129801, 0.079919, 0.079919, 0.073402, 0.0704, 0.139895, 0.118441, 0.118441, 0.120615, 0.088832, 0.11371, 0.118441, 0.15284, 0.206376, 0.132295, 0.132295, 0.134866, 0.083462, 0.079919, 0.10481, 0.116183, 0.15008, 0.232838, 0.147574, 0.092881, 0.17593, 0.161087, 0.268042, 0.185198, 0.18812, 0.194234, 0.229226, 0.120615, 0.109221, 0.111485, 0.182256, 0.203355, 0.275179, 0.349426, 0.352862, 0.40511, 0.384043, 0.275179, 0.182256, 0.271506, 0.31487, 0.278302, 0.209395, 0.134866, 0.209395, 0.232838, 0.271506, 0.185198, 0.232838, 0.15008, 0.092881, 0.100716, 0.098513, 0.109221, 0.122885, 0.125101, 0.116183, 0.06184, 0.116183, 0.106997, 0.109221, 0.11371, 0.078022, 0.116183, 0.111485, 0.064632, 0.042364, 0.055536, 0.096677, 0.088832, 0.161087, 0.239899, 0.147574, 0.134866, 0.137348, 0.127496, 0.137348, 0.134866, 0.21291, 0.111485, 0.11371, 0.060549, 0.048328, 0.088832, 0.092881, 0.100716, 0.155435, 0.179055, 0.102787, 0.060549, 0.102787, 0.056825, 0.030611, 0.051831, 0.067594, 0.066181, 0.03976, 0.023534, 0.023963, 0.016257, 0.018787, 0.0198, 0.035586, 0.055536, 0.051831, 0.028695, 0.030611, 0.028107, 0.029376, 0.051831, 0.094817, 0.043307, 0.076542, 0.079919, 0.054297, 0.040537, 0.03976, 0.038042, 0.066181, 0.071867, 0.116183, 0.179055, 0.182256, 0.173081, 0.102787, 0.060549, 0.106997, 0.170161, 0.182256, 0.18812, 0.167087, 0.132295, 0.216401, 0.182256, 0.257454, 0.321458, 0.301917, 0.26085, 0.377384, 0.31487], '')</t>
  </si>
  <si>
    <t>[32, 34, 35, 41, 42, 43, 67, 68]</t>
  </si>
  <si>
    <t xml:space="preserve">F5RSD9|F5RSD9_9ENTR FeS assembly protein SufB OS=Enterobacter hormaechei ATCC 49162 </t>
  </si>
  <si>
    <t>([0.562014, 0.608892, 0.626927, 0.468512, 0.490133, 0.509769, 0.525368, 0.538167, 0.465241, 0.490133, 0.408655, 0.447574, 0.476583, 0.483068, 0.377384, 0.281712, 0.268042, 0.30533, 0.232838, 0.25406, 0.243554, 0.308712, 0.318242, 0.247041, 0.318242, 0.311707, 0.311707, 0.243554, 0.257454, 0.342579, 0.346032, 0.384043, 0.321458, 0.295083, 0.271506, 0.295083, 0.384043, 0.359901, 0.335645, 0.398279, 0.398279, 0.41194, 0.4292, 0.4292, 0.414856, 0.401658, 0.339168, 0.311707, 0.284882, 0.268042, 0.182256, 0.167087, 0.194234, 0.170161, 0.17593, 0.173081, 0.158265, 0.106997, 0.137348, 0.118441, 0.134866, 0.139895, 0.147574, 0.127496, 0.067594, 0.071867, 0.085092, 0.111485, 0.125101, 0.134866, 0.147574, 0.203355, 0.142424, 0.170161, 0.179055, 0.185198, 0.219301, 0.222385, 0.291804, 0.18812, 0.147574, 0.129801, 0.102787, 0.100716, 0.098513, 0.098513, 0.15008, 0.155435, 0.111485, 0.120615, 0.200174, 0.191378, 0.129801, 0.164327, 0.15284, 0.239899, 0.26085, 0.247041, 0.30533, 0.247041, 0.346032, 0.444081, 0.450668, 0.480142, 0.418646, 0.444081, 0.549308, 0.541878, 0.4292, 0.436924, 0.418646, 0.394753, 0.41194, 0.433034, 0.483068, 0.509769, 0.468512, 0.324872, 0.335645, 0.377384, 0.356642, 0.346032, 0.271506, 0.291804, 0.229226, 0.257454, 0.257454, 0.247041, 0.243554, 0.370445, 0.387226, 0.359901, 0.30533, 0.295083, 0.328603, 0.232838, 0.122885, 0.155435, 0.25406, 0.182256, 0.167087, 0.182256, 0.155435, 0.216401, 0.196879, 0.173081, 0.170161, 0.173081, 0.164327, 0.111485, 0.081712, 0.134866, 0.167087, 0.222385, 0.142424, 0.111485, 0.092881, 0.096677, 0.086953, 0.045352, 0.067594, 0.078022, 0.094817, 0.0704, 0.067594, 0.071867, 0.125101, 0.144935, 0.142424, 0.096677, 0.10481, 0.120615, 0.100716, 0.056825, 0.034068, 0.055536, 0.092881, 0.120615, 0.144935, 0.170161, 0.268042, 0.281712, 0.278302, 0.318242, 0.298791, 0.196879, 0.158265, 0.134866, 0.0704, 0.067594, 0.090864, 0.109221, 0.076542, 0.067594, 0.109221, 0.182256, 0.182256, 0.182256, 0.144935, 0.132295, 0.069024, 0.046336, 0.051831, 0.044297, 0.041405, 0.05306, 0.098513, 0.071867, 0.102787, 0.129801, 0.134866, 0.102787, 0.120615, 0.17593, 0.134866, 0.073402, 0.067594, 0.03976, 0.040537, 0.066181, 0.122885, 0.182256, 0.25031, 0.219301, 0.236433, 0.142424, 0.21291, 0.216401, 0.301917, 0.196879, 0.158265, 0.100716, 0.134866, 0.144935, 0.15284, 0.225814, 0.328603, 0.239899, 0.257454, 0.243554, 0.191378, 0.11371, 0.132295, 0.127496, 0.074921, 0.069024, 0.111485, 0.116183, 0.078022, 0.078022, 0.134866, 0.196879, 0.17593, 0.21291, 0.132295, 0.118441, 0.100716, 0.086953, 0.102787, 0.10481, 0.120615, 0.142424, 0.147574, 0.085092, 0.085092, 0.139895, 0.15008, 0.15008, 0.144935, 0.144935, 0.139895, 0.078022, 0.078022, 0.134866, 0.090864, 0.155435, 0.164327, 0.125101, 0.083462, 0.137348, 0.182256, 0.17593, 0.225814, 0.311707, 0.390993, 0.387226, 0.390993, 0.30533, 0.264545, 0.25406, 0.219301, 0.173081, 0.257454, 0.257454, 0.26085, 0.291804, 0.206376, 0.125101, 0.209395, 0.30533, 0.295083, 0.30533, 0.291804, 0.291804, 0.247041, 0.239899, 0.164327, 0.167087, 0.247041, 0.318242, 0.324872, 0.42561, 0.480142, 0.472492, 0.447574, 0.370445, 0.398279, 0.394753, 0.483068, 0.377384, 0.408655, 0.387226, 0.281712, 0.216401, 0.155435, 0.191378, 0.191378, 0.281712, 0.288399, 0.275179, 0.209395, 0.191378, 0.206376, 0.134866, 0.086953, 0.100716, 0.111485, 0.094817, 0.098513, 0.102787, 0.158265, 0.134866, 0.139895, 0.232838, 0.311707, 0.356642, 0.359901, 0.36309, 0.352862, 0.346032, 0.346032, 0.384043, 0.31487, 0.301917, 0.318242, 0.398279, 0.394753, 0.458154, 0.486429, 0.56648, 0.562014, 0.56648, 0.490133, 0.418646, 0.40511, 0.390993, 0.414856, 0.335645, 0.332115, 0.30533, 0.301917, 0.30533, 0.332115, 0.41194, 0.414856, 0.483068, 0.398279, 0.40511, 0.394753, 0.321458, 0.271506, 0.268042, 0.196879, 0.232838, 0.328603, 0.335645, 0.311707, 0.31487, 0.390993, 0.366687, 0.398279, 0.408655, 0.311707, 0.318242, 0.321458, 0.209395, 0.222385, 0.30533, 0.275179, 0.203355, 0.206376, 0.26085, 0.236433, 0.318242, 0.247041, 0.216401, 0.18812, 0.219301, 0.219301, 0.129801, 0.17593, 0.109221, 0.073402, 0.142424, 0.076542, 0.074921, 0.144935, 0.142424, 0.144935, 0.142424, 0.21291, 0.206376, 0.225814, 0.26085, 0.271506, 0.339168, 0.342579, 0.377384, 0.370445, 0.374039, 0.394753, 0.36309, 0.472492, 0.549308, 0.538167, 0.570702, 0.458154, 0.366687, 0.257454, 0.18812, 0.225814, 0.222385, 0.298791, 0.203355, 0.196879, 0.196879, 0.247041, 0.25031, 0.219301, 0.15284, 0.144935, 0.185198, 0.125101, 0.078022, 0.076542, 0.071867, 0.06184, 0.056825, 0.092881, 0.173081, 0.185198, 0.102787, 0.096677, 0.109221, 0.106997, 0.129801, 0.0704, 0.071867, 0.034884, 0.034884, 0.038042, 0.044297, 0.044297, 0.074921, 0.102787, 0.060549, 0.036378, 0.056825, 0.067594, 0.067594, 0.036378, 0.06312, 0.116183, 0.11371, 0.069024, 0.111485, 0.074921, 0.102787, 0.0704, 0.118441, 0.118441, 0.15008, 0.100716, 0.100716, 0.067594, 0.047319], '')</t>
  </si>
  <si>
    <t>[0, 1, 2, 5, 6, 7, 106, 107, 115, 359, 360, 361, 433, 434, 435]</t>
  </si>
  <si>
    <t xml:space="preserve">F5RSE0|F5RSE0_9ENTR Iron-sulfur cluster assembly protein IscA OS=Enterobacter hormaechei ATCC 49162 </t>
  </si>
  <si>
    <t>([0.40511, 0.458154, 0.301917, 0.291804, 0.196879, 0.229226, 0.26085, 0.196879, 0.229226, 0.17593, 0.206376, 0.278302, 0.225814, 0.281712, 0.25406, 0.225814, 0.203355, 0.129801, 0.225814, 0.232838, 0.137348, 0.11371, 0.088832, 0.155435, 0.18812, 0.308712, 0.318242, 0.236433, 0.236433, 0.232838, 0.247041, 0.239899, 0.142424, 0.164327, 0.137348, 0.15008, 0.185198, 0.191378, 0.275179, 0.18812, 0.147574, 0.21291, 0.173081, 0.196879, 0.129801, 0.085092, 0.042364, 0.042364, 0.074921, 0.081712, 0.083462, 0.137348, 0.164327, 0.26085, 0.25406, 0.328603, 0.349426, 0.26085, 0.196879, 0.111485, 0.200174, 0.232838, 0.247041, 0.352862, 0.324872, 0.408655, 0.390993, 0.377384, 0.301917, 0.268042, 0.257454, 0.26085, 0.209395, 0.15008, 0.158265, 0.090864, 0.049374, 0.049374, 0.079919, 0.120615, 0.225814, 0.15008, 0.155435, 0.085092, 0.058088, 0.069024, 0.083462, 0.132295, 0.139895, 0.203355, 0.239899, 0.243554, 0.137348, 0.15284, 0.10481, 0.085092, 0.167087, 0.278302, 0.257454, 0.225814, 0.229226, 0.216401, 0.301917, 0.200174, 0.291804, 0.26085, 0.26085, 0.26085, 0.26085, 0.229226, 0.219301, 0.15008, 0.194234, 0.281712, 0.264545, 0.370445, 0.346032, 0.308712, 0.225814, 0.203355, 0.21291, 0.155435], '')</t>
  </si>
  <si>
    <t xml:space="preserve">F5RSE1|F5RSE1_9ENTR DNA-binding transcriptional regulator OS=Enterobacter hormaechei ATCC 49162 </t>
  </si>
  <si>
    <t>([0.03976, 0.023963, 0.016257, 0.023963, 0.017447, 0.023963, 0.035586, 0.029376, 0.032677, 0.045352, 0.056825, 0.047319, 0.044297, 0.038858, 0.0704, 0.125101, 0.125101, 0.134866, 0.076542, 0.120615, 0.122885, 0.076542, 0.132295, 0.200174, 0.196879, 0.194234, 0.196879, 0.125101, 0.11371, 0.132295, 0.147574, 0.155435, 0.209395, 0.21291, 0.30533, 0.291804, 0.26085, 0.335645, 0.321458, 0.414856, 0.31487, 0.352862, 0.468512, 0.472492, 0.486429, 0.401658, 0.408655, 0.40511, 0.398279, 0.490133, 0.505461, 0.380708, 0.374039, 0.374039, 0.291804, 0.247041, 0.243554, 0.25406, 0.247041, 0.18812, 0.182256, 0.216401, 0.206376, 0.200174, 0.137348, 0.132295, 0.17593, 0.17593, 0.116183, 0.194234, 0.194234, 0.191378, 0.284882, 0.222385, 0.194234, 0.284882, 0.324872, 0.324872, 0.328603, 0.225814, 0.264545, 0.264545, 0.225814, 0.229226, 0.243554, 0.318242, 0.284882, 0.229226, 0.31487, 0.335645, 0.239899, 0.222385, 0.137348, 0.111485, 0.167087, 0.225814, 0.194234, 0.18812, 0.120615, 0.109221, 0.164327, 0.18812, 0.120615, 0.206376, 0.21291, 0.118441, 0.106997, 0.127496, 0.203355, 0.200174, 0.239899, 0.291804, 0.30533, 0.328603, 0.275179, 0.182256, 0.161087, 0.194234, 0.127496, 0.127496, 0.137348, 0.185198, 0.134866, 0.200174, 0.209395, 0.194234, 0.264545, 0.284882, 0.301917, 0.301917, 0.30533, 0.342579, 0.384043, 0.31487, 0.370445, 0.458154, 0.517562, 0.483068, 0.468512, 0.472492, 0.472492, 0.476583, 0.447574, 0.444081, 0.366687, 0.271506, 0.284882, 0.21291, 0.179055, 0.122885, 0.120615, 0.11371, 0.06312, 0.040537, 0.066181, 0.069024, 0.064632, 0.079919, 0.090864, 0.078022, 0.132295, 0.200174, 0.200174, 0.17593, 0.161087, 0.164327, 0.182256, 0.17593, 0.179055, 0.21291, 0.219301, 0.222385, 0.232838, 0.308712, 0.377384, 0.366687, 0.284882, 0.194234, 0.127496, 0.134866, 0.134866, 0.116183, 0.11371, 0.064632, 0.064632, 0.059222, 0.098513, 0.144935, 0.078022, 0.144935, 0.081712, 0.120615, 0.078022, 0.044297, 0.03976, 0.040537, 0.049374, 0.049374, 0.094817, 0.15008, 0.167087, 0.182256, 0.232838, 0.25031, 0.25031, 0.170161, 0.291804, 0.298791, 0.30533, 0.40511, 0.31487, 0.298791, 0.225814, 0.194234, 0.278302, 0.30533, 0.295083, 0.239899, 0.356642, 0.352862, 0.387226, 0.346032, 0.36309, 0.346032, 0.346032, 0.440853, 0.465241, 0.444081, 0.436924, 0.328603, 0.321458, 0.422041, 0.549308, 0.642678, 0.622677, 0.59014, 0.5017, 0.497853, 0.401658, 0.366687, 0.356642, 0.30533, 0.288399, 0.25031, 0.206376, 0.164327, 0.120615, 0.182256, 0.132295, 0.096677, 0.185198], '')</t>
  </si>
  <si>
    <t>[50, 136, 232, 233, 234, 235, 236]</t>
  </si>
  <si>
    <t xml:space="preserve">F5RSE2|F5RSE2_9ENTR Diguanylate phosphodiesterase OS=Enterobacter hormaechei ATCC 49162 </t>
  </si>
  <si>
    <t>([0.030003, 0.018787, 0.031287, 0.050641, 0.038858, 0.071867, 0.056825, 0.073402, 0.076542, 0.055536, 0.078022, 0.100716, 0.132295, 0.088832, 0.071867, 0.102787, 0.139895, 0.225814, 0.15284, 0.15008, 0.161087, 0.243554, 0.339168, 0.328603, 0.324872, 0.321458, 0.295083, 0.359901, 0.278302, 0.229226, 0.232838, 0.125101, 0.127496, 0.15284, 0.21291, 0.239899, 0.167087, 0.106997, 0.10481, 0.106997, 0.066181, 0.067594, 0.069024, 0.079919, 0.067594, 0.0704, 0.116183, 0.076542, 0.073402, 0.134866, 0.129801, 0.127496, 0.229226, 0.15008, 0.094817, 0.054297, 0.054297, 0.111485, 0.225814, 0.216401, 0.295083, 0.374039, 0.370445, 0.30533, 0.209395, 0.257454, 0.167087, 0.100716, 0.142424, 0.155435, 0.139895, 0.21291, 0.324872, 0.311707, 0.387226, 0.468512, 0.440853, 0.444081, 0.447574, 0.346032, 0.352862, 0.31487, 0.335645, 0.239899, 0.194234, 0.268042, 0.173081, 0.243554, 0.332115, 0.247041, 0.25031, 0.257454, 0.271506, 0.257454, 0.196879, 0.134866, 0.142424, 0.25406, 0.18812, 0.118441, 0.182256, 0.173081, 0.209395, 0.200174, 0.291804, 0.398279, 0.298791, 0.390993, 0.31487, 0.31487, 0.318242, 0.318242, 0.328603, 0.311707, 0.268042, 0.25406, 0.342579, 0.225814, 0.127496, 0.173081, 0.25406, 0.142424, 0.102787, 0.111485, 0.090864, 0.088832, 0.102787, 0.158265, 0.129801, 0.206376, 0.129801, 0.116183, 0.118441, 0.066181, 0.083462, 0.116183, 0.15284, 0.158265, 0.229226, 0.229226, 0.25406, 0.15008, 0.18812, 0.257454, 0.257454, 0.301917, 0.301917, 0.311707, 0.239899, 0.264545, 0.247041, 0.339168, 0.483068, 0.468512, 0.486429, 0.384043, 0.324872, 0.346032, 0.335645, 0.335645, 0.461924, 0.374039, 0.480142, 0.4292, 0.394753, 0.26085, 0.25406, 0.278302, 0.167087, 0.179055, 0.196879, 0.229226, 0.127496, 0.085092, 0.085092, 0.132295, 0.127496, 0.098513, 0.100716, 0.05306, 0.071867, 0.054297, 0.049374, 0.028695, 0.056825, 0.071867, 0.164327, 0.155435, 0.132295, 0.225814, 0.288399, 0.301917, 0.291804, 0.394753, 0.342579, 0.222385, 0.18812, 0.271506, 0.25406, 0.291804, 0.390993, 0.387226, 0.387226, 0.384043, 0.377384, 0.40511, 0.390993, 0.377384, 0.291804, 0.281712, 0.25406, 0.25031, 0.225814, 0.142424, 0.125101, 0.125101, 0.21291, 0.206376, 0.167087, 0.243554, 0.182256, 0.116183, 0.10481, 0.073402, 0.129801, 0.216401, 0.203355, 0.216401, 0.127496, 0.196879, 0.127496, 0.142424, 0.092881, 0.050641, 0.098513, 0.096677, 0.164327, 0.10481, 0.083462, 0.109221, 0.0704, 0.102787, 0.170161, 0.139895, 0.15008, 0.155435, 0.078022, 0.041405, 0.022306, 0.03976, 0.032677, 0.032017, 0.032677, 0.044297, 0.083462, 0.069024, 0.040537, 0.023534, 0.050641, 0.092881, 0.086953, 0.076542, 0.037156, 0.023087, 0.031287, 0.023963, 0.022667, 0.051831, 0.088832, 0.167087, 0.134866, 0.094817, 0.155435, 0.139895, 0.088832, 0.092881, 0.10481, 0.102787, 0.167087, 0.137348, 0.100716, 0.059222, 0.109221, 0.170161, 0.158265, 0.139895, 0.243554, 0.196879, 0.179055, 0.109221, 0.092881, 0.0704, 0.10481, 0.058088, 0.064632, 0.132295, 0.058088, 0.050641, 0.085092, 0.081712, 0.038858, 0.038858, 0.064632, 0.034068, 0.034068, 0.033407, 0.019109, 0.016257, 0.020165, 0.01078, 0.018415, 0.022667, 0.040537, 0.050641, 0.049374, 0.043307, 0.023087, 0.051831, 0.050641, 0.0704, 0.037156, 0.042364, 0.042364, 0.045352, 0.050641, 0.048328, 0.086953, 0.147574, 0.179055, 0.200174, 0.31487, 0.31487, 0.247041, 0.144935, 0.092881, 0.170161, 0.142424, 0.144935, 0.078022, 0.076542, 0.044297, 0.054297, 0.079919, 0.096677, 0.046336, 0.088832, 0.048328, 0.026338, 0.014586, 0.010131, 0.008075, 0.006374, 0.006194, 0.00543, 0.00777, 0.007177, 0.006374, 0.007422, 0.011342, 0.011903, 0.010509, 0.009865, 0.008895, 0.010672, 0.010672, 0.014783, 0.013613, 0.013821, 0.022667, 0.048328, 0.036378, 0.047319, 0.079919, 0.079919, 0.0704, 0.030003, 0.045352, 0.054297, 0.059222, 0.05306, 0.046336, 0.058088, 0.098513, 0.098513, 0.106997, 0.088832, 0.060549, 0.046336, 0.049374, 0.06312, 0.067594, 0.137348, 0.129801, 0.06312, 0.069024, 0.06184, 0.10481, 0.106997, 0.090864, 0.055536, 0.041405, 0.076542, 0.055536, 0.037156, 0.074921, 0.034068], '')</t>
  </si>
  <si>
    <t xml:space="preserve">F5RSE3|F5RSE3_9ENTR YdiH protein OS=Enterobacter hormaechei ATCC 49162 </t>
  </si>
  <si>
    <t>([0.380708, 0.239899, 0.288399, 0.366687, 0.401658, 0.436924, 0.346032, 0.335645, 0.25406, 0.298791, 0.232838, 0.18812, 0.167087, 0.25031, 0.268042, 0.243554, 0.232838, 0.342579, 0.291804, 0.278302, 0.30533, 0.257454, 0.36309, 0.271506, 0.161087, 0.15008, 0.137348, 0.137348, 0.15284, 0.247041, 0.15008, 0.247041, 0.243554, 0.268042, 0.161087, 0.158265, 0.170161, 0.111485, 0.060549, 0.086953, 0.051831, 0.041405, 0.050641, 0.05306, 0.100716, 0.098513, 0.100716, 0.118441, 0.200174, 0.129801, 0.074921, 0.066181, 0.048328, 0.038042, 0.033407, 0.040537, 0.038858, 0.023963, 0.03976, 0.043307, 0.051831, 0.0704, 0.056825, 0.043307, 0.028107, 0.018106, 0.025316, 0.018415, 0.010926, 0.007259, 0.009294], '')</t>
  </si>
  <si>
    <t xml:space="preserve">F5RSE5|F5RSE5_9ENTR FAD/FMN dehydrogenase OS=Enterobacter hormaechei ATCC 49162 </t>
  </si>
  <si>
    <t>([0.30533, 0.219301, 0.278302, 0.182256, 0.132295, 0.086953, 0.122885, 0.074921, 0.05306, 0.071867, 0.073402, 0.05306, 0.109221, 0.090864, 0.090864, 0.15284, 0.085092, 0.083462, 0.10481, 0.090864, 0.096677, 0.120615, 0.182256, 0.191378, 0.18812, 0.222385, 0.328603, 0.318242, 0.328603, 0.422041, 0.366687, 0.36309, 0.461924, 0.458154, 0.461924, 0.450668, 0.356642, 0.370445, 0.374039, 0.284882, 0.182256, 0.206376, 0.25406, 0.216401, 0.139895, 0.155435, 0.102787, 0.11371, 0.11371, 0.182256, 0.182256, 0.191378, 0.239899, 0.167087, 0.127496, 0.071867, 0.041405, 0.06184, 0.109221, 0.060549, 0.085092, 0.139895, 0.122885, 0.122885, 0.15008, 0.125101, 0.179055, 0.281712, 0.167087, 0.116183, 0.06184, 0.06184, 0.094817, 0.086953, 0.132295, 0.155435, 0.229226, 0.321458, 0.352862, 0.356642, 0.458154, 0.490133, 0.5017, 0.458154, 0.356642, 0.36309, 0.480142, 0.483068, 0.387226, 0.380708, 0.359901, 0.483068, 0.433034, 0.394753, 0.394753, 0.308712, 0.271506, 0.284882, 0.281712, 0.194234, 0.118441, 0.125101, 0.073402, 0.074921, 0.116183, 0.200174, 0.206376, 0.196879, 0.120615, 0.139895, 0.216401, 0.243554, 0.247041, 0.257454, 0.257454, 0.196879, 0.200174, 0.232838, 0.232838, 0.239899, 0.25031, 0.349426, 0.339168, 0.324872, 0.232838, 0.194234, 0.206376, 0.120615, 0.120615, 0.129801, 0.10481, 0.055536, 0.069024, 0.074921, 0.098513, 0.059222, 0.085092, 0.144935, 0.147574, 0.147574, 0.139895, 0.179055, 0.17593, 0.106997, 0.182256, 0.26085, 0.225814, 0.127496, 0.206376, 0.21291, 0.30533, 0.374039, 0.476583, 0.509769, 0.483068, 0.465241, 0.557691, 0.472492, 0.398279, 0.318242, 0.30533, 0.301917, 0.335645, 0.328603, 0.418646, 0.422041, 0.356642, 0.356642, 0.444081, 0.36309, 0.356642, 0.318242, 0.288399, 0.21291, 0.144935, 0.137348, 0.137348, 0.142424, 0.137348, 0.122885, 0.194234, 0.200174, 0.21291, 0.239899, 0.203355, 0.225814, 0.167087, 0.239899, 0.194234, 0.164327, 0.236433, 0.243554, 0.194234, 0.225814, 0.298791, 0.394753, 0.394753, 0.401658, 0.401658, 0.490133, 0.585406, 0.570702, 0.461924, 0.370445, 0.335645, 0.380708, 0.281712, 0.268042, 0.268042, 0.352862, 0.318242, 0.30533, 0.31487, 0.408655, 0.440853, 0.461924, 0.36309, 0.278302, 0.194234, 0.194234, 0.191378, 0.10481, 0.129801, 0.200174, 0.200174, 0.216401, 0.206376, 0.164327, 0.164327, 0.158265, 0.158265, 0.144935, 0.15008, 0.088832, 0.078022, 0.079919, 0.049374, 0.040537, 0.076542, 0.127496, 0.127496, 0.079919, 0.15284, 0.132295, 0.0704, 0.120615, 0.066181, 0.0704, 0.132295, 0.144935, 0.086953, 0.090864, 0.144935, 0.137348, 0.219301, 0.222385, 0.225814, 0.203355, 0.284882, 0.164327, 0.096677, 0.098513, 0.167087, 0.144935, 0.132295, 0.15008, 0.15284, 0.142424, 0.144935, 0.142424, 0.127496, 0.229226, 0.21291, 0.15284, 0.147574, 0.129801, 0.078022, 0.049374, 0.090864, 0.071867, 0.132295, 0.137348, 0.142424, 0.129801, 0.079919, 0.088832, 0.142424, 0.116183, 0.120615, 0.111485, 0.122885, 0.164327, 0.161087, 0.090864, 0.116183, 0.079919, 0.092881, 0.125101, 0.170161, 0.134866, 0.120615, 0.122885, 0.129801, 0.132295, 0.137348, 0.170161, 0.170161, 0.170161, 0.191378, 0.206376, 0.139895, 0.142424, 0.102787, 0.069024, 0.127496, 0.164327, 0.232838, 0.139895, 0.11371, 0.067594, 0.083462, 0.137348, 0.092881, 0.137348, 0.139895, 0.081712, 0.0704, 0.071867, 0.076542, 0.051831, 0.096677, 0.167087, 0.15284, 0.247041, 0.247041, 0.170161, 0.155435, 0.090864, 0.161087, 0.142424, 0.164327, 0.17593, 0.096677, 0.118441, 0.120615, 0.116183, 0.191378, 0.247041, 0.26085, 0.167087, 0.144935, 0.134866, 0.127496, 0.137348, 0.081712, 0.100716, 0.170161, 0.10481, 0.11371, 0.11371, 0.182256, 0.167087, 0.161087, 0.284882, 0.232838, 0.15008, 0.120615, 0.120615, 0.142424, 0.142424, 0.216401, 0.308712, 0.222385, 0.142424, 0.134866, 0.116183, 0.125101, 0.069024, 0.074921, 0.122885, 0.127496, 0.076542, 0.127496, 0.118441, 0.059222, 0.116183, 0.182256, 0.129801, 0.0704, 0.059222, 0.040537, 0.038858, 0.038042, 0.055536, 0.081712, 0.05306, 0.096677, 0.05306, 0.054297, 0.086953, 0.086953, 0.064632, 0.106997, 0.106997, 0.088832, 0.127496, 0.109221, 0.134866, 0.134866, 0.247041, 0.167087, 0.173081, 0.196879, 0.219301, 0.232838, 0.18812, 0.18812, 0.216401, 0.335645, 0.444081, 0.444081, 0.346032, 0.346032, 0.370445, 0.278302, 0.219301, 0.185198, 0.209395, 0.100716, 0.164327, 0.118441, 0.139895, 0.10481, 0.100716, 0.092881, 0.086953, 0.137348, 0.127496, 0.106997, 0.048328, 0.041405, 0.032677, 0.028695, 0.034884, 0.032017, 0.037156, 0.073402, 0.092881, 0.079919, 0.10481, 0.066181, 0.079919, 0.088832, 0.142424, 0.15284, 0.132295, 0.081712, 0.088832, 0.116183, 0.0704, 0.134866, 0.158265, 0.203355, 0.321458, 0.342579, 0.25406, 0.243554, 0.18812, 0.21291, 0.232838, 0.21291, 0.295083, 0.30533, 0.387226, 0.324872, 0.232838, 0.232838, 0.232838, 0.225814, 0.232838, 0.31487, 0.203355, 0.17593, 0.164327, 0.098513, 0.054297, 0.05306, 0.085092, 0.122885, 0.125101, 0.111485, 0.17593, 0.17593, 0.088832, 0.081712, 0.098513, 0.155435, 0.109221, 0.170161, 0.185198, 0.18812, 0.11371, 0.109221, 0.109221, 0.120615, 0.196879, 0.196879, 0.194234, 0.170161, 0.170161, 0.109221, 0.109221, 0.109221, 0.074921, 0.139895, 0.118441, 0.120615, 0.056825, 0.109221, 0.127496, 0.116183, 0.144935, 0.232838, 0.257454, 0.271506, 0.281712, 0.264545, 0.339168, 0.352862, 0.295083, 0.308712, 0.418646, 0.436924, 0.440853, 0.440853, 0.450668, 0.454136, 0.517562, 0.608892, 0.5017, 0.486429, 0.41194, 0.41194, 0.387226, 0.41194, 0.398279, 0.366687, 0.370445, 0.377384, 0.374039, 0.472492, 0.436924, 0.422041, 0.328603, 0.359901, 0.342579, 0.308712, 0.281712, 0.25031, 0.26085, 0.335645, 0.225814, 0.284882, 0.278302, 0.278302, 0.30533, 0.31487, 0.225814, 0.232838, 0.225814, 0.324872, 0.31487, 0.247041, 0.139895, 0.122885, 0.111485, 0.096677, 0.116183, 0.116183, 0.118441, 0.132295, 0.15284, 0.209395, 0.125101, 0.142424, 0.158265, 0.164327, 0.15284, 0.170161, 0.167087, 0.164327, 0.164327, 0.164327, 0.161087, 0.26085, 0.352862, 0.370445, 0.472492, 0.465241, 0.525368, 0.497853, 0.505461, 0.40511, 0.377384, 0.486429, 0.465241, 0.370445, 0.324872, 0.328603, 0.328603, 0.25406, 0.232838, 0.229226, 0.232838, 0.308712, 0.232838, 0.243554, 0.239899, 0.17593, 0.17593, 0.122885, 0.144935, 0.15008, 0.222385, 0.203355, 0.225814, 0.225814, 0.324872, 0.398279, 0.370445, 0.440853, 0.436924, 0.461924, 0.458154, 0.377384, 0.301917, 0.384043, 0.380708, 0.36309, 0.433034, 0.444081, 0.517562, 0.398279, 0.387226, 0.352862, 0.436924, 0.414856, 0.408655, 0.414856, 0.318242, 0.352862, 0.25031, 0.321458, 0.321458, 0.328603, 0.342579, 0.42561, 0.422041, 0.394753, 0.359901, 0.356642, 0.346032, 0.247041, 0.278302, 0.25031, 0.182256, 0.17593, 0.15284, 0.088832, 0.083462, 0.147574, 0.15284, 0.164327, 0.18812, 0.125101, 0.120615, 0.106997, 0.109221, 0.071867, 0.100716, 0.122885, 0.066181, 0.066181, 0.120615, 0.179055, 0.116183, 0.134866, 0.137348, 0.10481, 0.109221, 0.11371, 0.11371, 0.106997, 0.109221, 0.058088, 0.096677, 0.111485, 0.144935, 0.139895, 0.196879, 0.17593, 0.111485, 0.139895, 0.118441, 0.125101, 0.083462, 0.161087, 0.229226, 0.142424, 0.182256, 0.291804, 0.209395, 0.173081, 0.15008, 0.229226, 0.278302, 0.301917, 0.275179, 0.31487, 0.203355, 0.209395, 0.118441, 0.100716, 0.088832, 0.11371, 0.116183, 0.18812, 0.116183, 0.078022, 0.134866, 0.155435, 0.083462, 0.132295, 0.164327, 0.191378, 0.194234, 0.147574, 0.127496, 0.10481, 0.066181, 0.137348, 0.076542, 0.167087, 0.191378, 0.196879, 0.182256, 0.179055, 0.179055, 0.25406, 0.236433, 0.239899, 0.247041, 0.335645, 0.257454, 0.182256, 0.179055, 0.179055, 0.268042, 0.264545, 0.268042, 0.349426, 0.298791, 0.387226, 0.275179, 0.366687, 0.458154, 0.374039, 0.384043, 0.321458, 0.243554, 0.321458, 0.342579, 0.349426, 0.349426, 0.436924, 0.476583, 0.476583, 0.398279, 0.321458, 0.243554, 0.206376, 0.132295, 0.170161, 0.173081, 0.284882, 0.155435, 0.155435, 0.229226, 0.137348, 0.096677, 0.161087, 0.137348, 0.122885, 0.074921, 0.044297, 0.036378, 0.048328, 0.023534, 0.023534, 0.036378, 0.036378, 0.047319, 0.083462, 0.078022, 0.03976, 0.033407, 0.040537, 0.040537, 0.049374, 0.056825, 0.067594, 0.036378, 0.054297, 0.024826, 0.038042, 0.073402, 0.096677, 0.090864, 0.170161, 0.206376, 0.206376, 0.291804, 0.225814, 0.209395, 0.21291, 0.194234, 0.125101, 0.209395, 0.203355, 0.094817, 0.120615, 0.170161, 0.257454, 0.196879, 0.318242, 0.318242, 0.295083, 0.275179, 0.288399, 0.179055, 0.134866, 0.142424, 0.142424, 0.161087, 0.137348, 0.139895, 0.164327, 0.243554, 0.196879, 0.222385, 0.301917, 0.26085, 0.264545, 0.191378, 0.232838, 0.257454, 0.229226, 0.15008, 0.106997, 0.058088, 0.0704, 0.064632, 0.059222, 0.064632, 0.111485, 0.073402, 0.0704, 0.120615, 0.122885, 0.094817, 0.078022, 0.109221, 0.155435, 0.158265, 0.216401, 0.216401, 0.102787, 0.125101, 0.134866, 0.122885, 0.122885, 0.137348, 0.219301, 0.236433, 0.137348, 0.076542, 0.158265, 0.137348, 0.090864, 0.05306, 0.092881, 0.094817, 0.090864, 0.076542, 0.088832, 0.092881, 0.092881, 0.125101, 0.118441, 0.170161, 0.26085, 0.339168, 0.311707, 0.219301, 0.139895, 0.129801, 0.196879, 0.17593, 0.122885, 0.179055, 0.271506, 0.203355, 0.203355, 0.173081, 0.134866, 0.137348, 0.134866, 0.106997, 0.17593, 0.15284, 0.158265, 0.085092, 0.071867, 0.122885, 0.127496, 0.106997, 0.164327, 0.167087, 0.088832, 0.155435, 0.129801, 0.118441, 0.106997, 0.116183, 0.132295, 0.142424, 0.129801, 0.086953, 0.102787, 0.047319, 0.031287, 0.030003, 0.042364, 0.042364, 0.043307, 0.078022, 0.083462, 0.098513, 0.096677, 0.18812, 0.161087, 0.185198, 0.194234, 0.271506, 0.225814, 0.236433, 0.295083, 0.206376, 0.268042, 0.18812, 0.191378, 0.301917, 0.222385, 0.26085, 0.200174, 0.203355, 0.200174, 0.271506, 0.236433, 0.243554, 0.225814, 0.182256, 0.206376, 0.196879, 0.206376, 0.236433, 0.134866, 0.086953, 0.118441, 0.122885, 0.18812, 0.185198, 0.167087, 0.142424, 0.147574, 0.222385, 0.225814, 0.170161, 0.191378, 0.229226, 0.173081, 0.185198, 0.26085, 0.239899, 0.239899, 0.17593, 0.17593, 0.278302, 0.384043, 0.332115, 0.332115, 0.301917, 0.321458, 0.25031, 0.370445, 0.291804, 0.264545, 0.25406, 0.291804, 0.268042, 0.239899, 0.281712, 0.229226, 0.200174, 0.158265, 0.125101, 0.164327, 0.122885], '')</t>
  </si>
  <si>
    <t>[82, 153, 156, 200, 201, 537, 538, 539, 599, 601, 641]</t>
  </si>
  <si>
    <t xml:space="preserve">F5RSE6|F5RSE6_9ENTR Inner membrane protein OS=Enterobacter hormaechei ATCC 49162 </t>
  </si>
  <si>
    <t>([0.03976, 0.06184, 0.020522, 0.01078, 0.007177, 0.008895, 0.007177, 0.00558, 0.00407, 0.003366, 0.003478, 0.002727, 0.003246, 0.001967, 0.001936, 0.001649, 0.001417, 0.00076, 0.000421, 0.000198, 0.000202, 0.000262, 0.000301, 0.000283, 0.000326, 0.000339, 0.000348, 0.000271, 0.000412, 0.000468, 0.000708, 0.000708, 0.001318, 0.001159, 0.001374, 0.00155, 0.00155, 0.001906, 0.001967, 0.003177, 0.003366, 0.003177, 0.002211, 0.002014, 0.00225, 0.003014, 0.004388, 0.003109, 0.003461, 0.002555, 0.003701, 0.004315, 0.004899, 0.004689, 0.004414, 0.005011, 0.005086, 0.004208, 0.00316, 0.003671, 0.003478, 0.003461, 0.003461, 0.003461, 0.00225, 0.002276, 0.001481, 0.000833, 0.000773, 0.000743, 0.00146, 0.000893, 0.000743, 0.000412, 0.000232, 0.000262, 0.000339, 0.00052, 0.000507, 0.000507, 0.00076, 0.000708, 0.001155, 0.001687, 0.002688, 0.003276, 0.003177, 0.004483, 0.006078, 0.006894, 0.011342, 0.009865, 0.018106, 0.024826, 0.034884, 0.079919, 0.067594, 0.074921, 0.081712, 0.081712, 0.106997, 0.048328, 0.023963, 0.026892, 0.026338, 0.011342, 0.021381, 0.026338, 0.016021, 0.0198, 0.025316, 0.024826, 0.013613, 0.008276, 0.00777, 0.00962, 0.006421, 0.009483, 0.008525, 0.005734, 0.005872, 0.007177, 0.008723, 0.014075, 0.013016, 0.013016, 0.020165, 0.009865, 0.011342, 0.014075, 0.014783, 0.01204, 0.011903, 0.026892, 0.027463, 0.014315, 0.014315, 0.028107, 0.030611, 0.034068, 0.074921, 0.076542, 0.027463, 0.023963, 0.023534, 0.024826, 0.019401, 0.019401, 0.037156, 0.024826, 0.032017, 0.032017, 0.023087, 0.016257, 0.010372, 0.018415, 0.025316, 0.019401, 0.010372, 0.008002, 0.005378, 0.003997, 0.003701, 0.005503, 0.006194, 0.004513, 0.003276, 0.002581, 0.002276, 0.002327, 0.003298, 0.00359, 0.003555, 0.004247, 0.004431, 0.003864, 0.003864, 0.003366, 0.003864, 0.005318, 0.004358, 0.005318, 0.007091, 0.01227, 0.008156, 0.008156, 0.012491, 0.022667, 0.047319, 0.086953, 0.090864, 0.0704, 0.045352, 0.025762, 0.022306, 0.015344, 0.021816, 0.017447, 0.035586, 0.025762, 0.016826, 0.037156, 0.036378, 0.020876, 0.016021, 0.015694, 0.019109, 0.012491, 0.008804, 0.006533, 0.006795, 0.005734, 0.004611, 0.004135, 0.005249, 0.006374, 0.006795, 0.00543, 0.006142, 0.005992, 0.004689, 0.006039, 0.004208, 0.004208, 0.003701, 0.004208, 0.005799, 0.004431, 0.006245, 0.00558, 0.006142, 0.006194, 0.004899, 0.004483, 0.006039, 0.004483, 0.003607, 0.003821, 0.003804, 0.003212, 0.003366, 0.00389, 0.002727, 0.003461, 0.003997, 0.004161, 0.004161, 0.004577, 0.004247, 0.002688, 0.003079, 0.002482, 0.001748, 0.002976, 0.003701, 0.00246, 0.00225, 0.00243, 0.002057, 0.002078, 0.001808, 0.001808, 0.002349, 0.003512, 0.004208, 0.004315, 0.004513, 0.004513, 0.004358, 0.004736, 0.004835, 0.004577, 0.004976, 0.004899, 0.004431, 0.004513, 0.005011, 0.005683, 0.007645, 0.012491, 0.017138, 0.033407, 0.032677, 0.0198, 0.009977, 0.009483, 0.010221, 0.00962, 0.006619, 0.004431, 0.005683, 0.006567, 0.009483, 0.011106, 0.0198, 0.011106, 0.017797, 0.015344, 0.013016, 0.008409, 0.005503, 0.004611, 0.004388, 0.004208, 0.004161, 0.004161, 0.004208, 0.003804, 0.003804, 0.003727, 0.004689, 0.003246, 0.003804, 0.003276, 0.002555, 0.002435, 0.00246, 0.001434, 0.001417, 0.002138, 0.003298, 0.003607, 0.003607, 0.002606, 0.002349, 0.002349, 0.003512, 0.002555, 0.002529, 0.002529, 0.00246, 0.002727, 0.003671, 0.002623, 0.00246, 0.003366, 0.003671, 0.003924, 0.006374, 0.010509, 0.01204, 0.010672, 0.017447, 0.037156, 0.090864, 0.127496, 0.129801, 0.060549, 0.056825, 0.056825, 0.132295, 0.147574, 0.170161, 0.236433, 0.225814, 0.335645, 0.370445, 0.339168, 0.440853, 0.370445, 0.346032, 0.298791, 0.278302, 0.239899, 0.194234, 0.137348, 0.096677, 0.15284, 0.288399, 0.454136, 0.440853], '')</t>
  </si>
  <si>
    <t xml:space="preserve">F5RSE7|F5RSE7_9ENTR Beta-D-xylosidase OS=Enterobacter hormaechei ATCC 49162 </t>
  </si>
  <si>
    <t>([0.408655, 0.324872, 0.377384, 0.4292, 0.450668, 0.390993, 0.384043, 0.414856, 0.349426, 0.291804, 0.288399, 0.318242, 0.278302, 0.298791, 0.408655, 0.517562, 0.534167, 0.521092, 0.433034, 0.40511, 0.418646, 0.349426, 0.418646, 0.380708, 0.275179, 0.17593, 0.167087, 0.122885, 0.073402, 0.122885, 0.194234, 0.229226, 0.236433, 0.281712, 0.284882, 0.247041, 0.25031, 0.229226, 0.229226, 0.346032, 0.295083, 0.281712, 0.324872, 0.335645, 0.26085, 0.321458, 0.4292, 0.440853, 0.529623, 0.648219, 0.653063, 0.59014, 0.575842, 0.483068, 0.472492, 0.486429, 0.486429, 0.387226, 0.387226, 0.311707, 0.301917, 0.318242, 0.318242, 0.318242, 0.219301, 0.328603, 0.349426, 0.380708, 0.366687, 0.366687, 0.359901, 0.352862, 0.298791, 0.239899, 0.324872, 0.301917, 0.284882, 0.291804, 0.374039, 0.31487, 0.384043, 0.359901, 0.394753, 0.40511, 0.390993, 0.398279, 0.401658, 0.398279, 0.332115, 0.377384, 0.342579, 0.349426, 0.359901, 0.447574, 0.505461, 0.414856, 0.444081, 0.36309, 0.387226, 0.36309, 0.346032, 0.25031, 0.281712, 0.318242, 0.321458, 0.25406, 0.257454, 0.18812, 0.194234, 0.155435, 0.125101, 0.098513, 0.086953, 0.085092, 0.0704, 0.074921, 0.073402, 0.038042, 0.079919, 0.064632, 0.074921, 0.073402, 0.142424, 0.083462, 0.076542, 0.0704, 0.11371, 0.100716, 0.15008, 0.17593, 0.225814, 0.225814, 0.239899, 0.25406, 0.239899, 0.236433, 0.206376, 0.298791, 0.408655, 0.288399, 0.288399, 0.288399, 0.380708, 0.339168, 0.4292, 0.42561, 0.359901, 0.356642, 0.374039, 0.374039, 0.349426, 0.374039, 0.370445, 0.401658, 0.422041, 0.36309, 0.311707, 0.349426, 0.271506, 0.26085, 0.349426, 0.359901, 0.298791, 0.281712, 0.209395, 0.21291, 0.21291, 0.284882, 0.301917, 0.394753, 0.390993, 0.271506, 0.271506, 0.370445, 0.40511, 0.408655, 0.370445, 0.370445, 0.295083, 0.359901, 0.295083, 0.257454, 0.216401, 0.284882, 0.257454, 0.26085, 0.196879, 0.194234, 0.18812, 0.109221, 0.10481, 0.102787, 0.194234, 0.191378, 0.173081, 0.17593, 0.092881, 0.102787, 0.137348, 0.194234, 0.127496, 0.173081, 0.209395, 0.15284, 0.10481, 0.122885, 0.200174, 0.264545, 0.161087, 0.158265, 0.25406, 0.247041, 0.216401, 0.203355, 0.219301, 0.222385, 0.18812, 0.301917, 0.321458, 0.349426, 0.264545, 0.349426, 0.243554, 0.239899, 0.352862, 0.335645, 0.349426, 0.36309, 0.370445, 0.374039, 0.298791, 0.200174, 0.232838, 0.155435, 0.17593, 0.132295, 0.11371, 0.092881, 0.073402, 0.066181, 0.055536, 0.098513, 0.083462, 0.155435, 0.155435, 0.096677, 0.122885, 0.137348, 0.109221, 0.059222, 0.118441, 0.18812, 0.17593, 0.15284, 0.271506, 0.264545, 0.335645, 0.36309, 0.4292, 0.4292, 0.529623, 0.562014, 0.422041, 0.366687, 0.281712, 0.291804, 0.36309, 0.335645, 0.219301, 0.243554, 0.36309, 0.374039, 0.26085, 0.352862, 0.225814, 0.222385, 0.209395, 0.111485, 0.06312, 0.040537, 0.034884, 0.034884, 0.020165, 0.040537, 0.069024, 0.076542, 0.071867, 0.041405, 0.037156, 0.066181, 0.073402, 0.066181, 0.06184, 0.118441, 0.078022, 0.15284, 0.147574, 0.155435, 0.275179, 0.335645, 0.422041, 0.450668, 0.41194, 0.476583, 0.390993, 0.36309, 0.318242, 0.332115, 0.387226, 0.472492, 0.384043, 0.384043, 0.311707, 0.328603, 0.243554, 0.346032, 0.342579, 0.352862, 0.356642, 0.25406, 0.25031, 0.229226, 0.232838, 0.182256, 0.179055, 0.281712, 0.275179, 0.318242, 0.324872, 0.352862, 0.352862, 0.349426, 0.243554, 0.311707, 0.25406, 0.308712, 0.268042, 0.206376, 0.206376, 0.21291, 0.194234, 0.164327, 0.144935, 0.139895, 0.155435, 0.118441, 0.102787, 0.139895, 0.191378, 0.092881, 0.092881, 0.055536, 0.094817, 0.100716, 0.050641, 0.073402, 0.085092, 0.106997, 0.094817, 0.073402, 0.069024, 0.132295, 0.194234, 0.219301, 0.142424, 0.209395, 0.206376, 0.216401, 0.209395, 0.232838, 0.311707, 0.321458, 0.40511, 0.414856, 0.4292, 0.51388, 0.490133, 0.521092, 0.414856, 0.472492, 0.517562, 0.497853, 0.476583, 0.374039, 0.384043, 0.401658, 0.311707, 0.414856, 0.418646, 0.418646, 0.401658, 0.346032, 0.264545, 0.298791, 0.209395, 0.291804, 0.321458, 0.31487, 0.328603, 0.394753, 0.359901, 0.321458, 0.264545, 0.200174, 0.284882, 0.308712, 0.394753, 0.444081, 0.440853, 0.444081, 0.461924, 0.380708, 0.440853, 0.440853, 0.328603, 0.40511, 0.394753, 0.30533, 0.311707, 0.179055, 0.209395, 0.206376, 0.243554, 0.229226, 0.209395, 0.137348, 0.116183, 0.122885, 0.122885, 0.074921, 0.076542, 0.071867, 0.118441, 0.137348, 0.209395, 0.222385, 0.229226, 0.236433, 0.356642, 0.356642, 0.433034, 0.370445, 0.359901, 0.374039, 0.461924, 0.465241, 0.476583, 0.476583, 0.4292, 0.461924, 0.541878, 0.422041, 0.40511, 0.311707, 0.284882, 0.268042, 0.332115, 0.257454, 0.26085, 0.15008, 0.092881, 0.125101, 0.139895, 0.206376, 0.161087, 0.132295, 0.200174, 0.247041, 0.281712, 0.243554, 0.15284, 0.17593, 0.26085, 0.278302, 0.36309, 0.390993, 0.398279, 0.390993, 0.497853, 0.450668, 0.553315, 0.680603, 0.653063, 0.707965, 0.613573, 0.657645, 0.707965, 0.707965, 0.750527, 0.733139, 0.716283, 0.724957, 0.724957, 0.750527, 0.690604, 0.59917, 0.59917, 0.562014, 0.534167, 0.5017, 0.570702, 0.562014, 0.58069, 0.497853, 0.394753, 0.398279, 0.366687, 0.288399, 0.222385, 0.216401, 0.216401, 0.216401, 0.275179, 0.239899, 0.15008, 0.100716, 0.15284, 0.15008, 0.17593, 0.206376, 0.144935, 0.127496, 0.142424, 0.125101, 0.179055, 0.26085, 0.332115, 0.380708, 0.454136, 0.444081, 0.461924, 0.36309, 0.480142, 0.509769, 0.440853, 0.538167, 0.685117, 0.690604, 0.58069, 0.486429, 0.5017, 0.538167, 0.450668, 0.36309, 0.332115, 0.335645, 0.31487, 0.30533, 0.31487, 0.25031, 0.239899, 0.161087, 0.170161, 0.111485, 0.116183, 0.164327, 0.155435, 0.147574, 0.167087, 0.15008, 0.232838, 0.144935, 0.179055, 0.257454, 0.239899, 0.295083, 0.308712, 0.30533, 0.239899, 0.182256, 0.21291, 0.222385, 0.247041, 0.232838, 0.247041, 0.164327, 0.139895, 0.167087, 0.164327, 0.144935, 0.25031, 0.239899, 0.318242, 0.222385, 0.191378, 0.182256, 0.139895, 0.137348, 0.094817, 0.086953, 0.109221, 0.129801, 0.191378, 0.200174, 0.295083, 0.356642, 0.447574, 0.480142, 0.440853, 0.359901, 0.284882, 0.196879, 0.194234, 0.137348, 0.239899, 0.268042, 0.356642, 0.356642, 0.339168, 0.377384, 0.418646, 0.447574, 0.356642, 0.264545, 0.206376, 0.200174, 0.17593, 0.167087, 0.109221, 0.10481, 0.161087, 0.222385, 0.295083, 0.30533, 0.40511, 0.26085, 0.236433, 0.139895, 0.170161, 0.090864, 0.109221, 0.118441, 0.058088, 0.058088, 0.120615, 0.109221, 0.102787, 0.055536, 0.058088, 0.058088, 0.060549, 0.033407, 0.034884, 0.036378, 0.018415, 0.015694, 0.017138, 0.020165, 0.032677, 0.026338, 0.05306, 0.031287, 0.031287, 0.058088, 0.102787, 0.083462, 0.109221, 0.127496, 0.147574, 0.147574, 0.222385, 0.236433, 0.264545, 0.194234, 0.125101, 0.225814, 0.164327, 0.264545, 0.179055, 0.21291, 0.257454, 0.268042, 0.349426, 0.394753, 0.377384, 0.377384, 0.380708, 0.447574, 0.4292, 0.433034, 0.366687, 0.374039, 0.291804, 0.268042, 0.268042, 0.346032, 0.346032, 0.408655, 0.332115, 0.390993, 0.390993, 0.384043, 0.311707, 0.308712, 0.321458, 0.247041, 0.25406, 0.264545, 0.191378, 0.173081, 0.203355, 0.164327, 0.164327, 0.219301, 0.247041, 0.318242, 0.239899, 0.222385, 0.257454, 0.324872, 0.366687, 0.36309, 0.328603, 0.401658, 0.321458, 0.301917, 0.275179, 0.278302, 0.185198, 0.295083, 0.232838, 0.278302, 0.349426, 0.239899, 0.25406, 0.209395, 0.209395, 0.284882, 0.281712, 0.264545, 0.264545, 0.243554, 0.229226, 0.182256, 0.127496, 0.200174, 0.225814, 0.332115, 0.335645, 0.318242, 0.298791, 0.288399, 0.275179, 0.247041, 0.356642, 0.318242, 0.4292, 0.422041, 0.40511, 0.418646, 0.324872, 0.318242, 0.339168, 0.324872, 0.342579, 0.414856, 0.339168, 0.308712, 0.243554, 0.243554, 0.346032, 0.346032, 0.4292, 0.422041, 0.42561, 0.352862, 0.352862, 0.356642, 0.366687, 0.30533, 0.291804, 0.349426, 0.281712, 0.271506, 0.288399, 0.295083, 0.295083, 0.332115, 0.339168, 0.394753, 0.359901, 0.339168, 0.30533, 0.268042, 0.247041, 0.291804, 0.356642, 0.36309, 0.324872, 0.268042, 0.390993], '')</t>
  </si>
  <si>
    <t>[15, 16, 17, 48, 49, 50, 51, 52, 94, 260, 261, 375, 377, 380, 450, 480, 481, 482, 483, 484, 485, 486, 487, 488, 489, 490, 491, 492, 493, 494, 495, 496, 497, 498, 499, 500, 501, 502, 533, 535, 536, 537, 538, 540, 541]</t>
  </si>
  <si>
    <t xml:space="preserve">F5RSE8|F5RSE8_9ENTR GPH family glycoside-pentoside-hexuronide:cation symporter OS=Enterobacter hormaechei ATCC 49162 </t>
  </si>
  <si>
    <t>([0.069024, 0.096677, 0.041405, 0.058088, 0.026338, 0.036378, 0.020876, 0.026892, 0.038042, 0.030611, 0.029376, 0.042364, 0.030003, 0.029376, 0.019109, 0.011342, 0.017797, 0.034068, 0.024826, 0.024826, 0.013613, 0.007495, 0.005378, 0.006482, 0.004611, 0.004414, 0.00316, 0.004414, 0.004577, 0.003512, 0.0028, 0.003276, 0.002396, 0.002976, 0.003607, 0.003997, 0.003997, 0.003341, 0.003246, 0.003804, 0.00316, 0.002881, 0.003276, 0.003555, 0.003276, 0.004611, 0.005503, 0.006142, 0.006194, 0.005223, 0.004483, 0.005318, 0.00558, 0.008624, 0.006078, 0.004976, 0.005734, 0.006795, 0.005992, 0.004646, 0.004736, 0.005799, 0.009187, 0.015078, 0.023963, 0.03976, 0.035586, 0.059222, 0.100716, 0.038858, 0.054297, 0.144935, 0.125101, 0.06184, 0.026338, 0.022306, 0.019401, 0.015344, 0.011106, 0.022667, 0.016528, 0.015344, 0.010131, 0.00962, 0.007091, 0.004976, 0.003555, 0.003757, 0.002482, 0.001675, 0.002014, 0.002155, 0.002035, 0.002435, 0.003341, 0.00389, 0.00543, 0.007091, 0.008276, 0.008276, 0.005799, 0.006142, 0.005378, 0.005223, 0.004161, 0.005318, 0.005223, 0.006421, 0.004483, 0.004921, 0.006894, 0.006482, 0.004315, 0.002976, 0.003405, 0.002976, 0.00246, 0.002482, 0.002276, 0.002435, 0.002435, 0.002396, 0.003014, 0.00283, 0.003997, 0.00515, 0.004414, 0.004483, 0.005249, 0.005223, 0.007555, 0.008624, 0.013437, 0.028107, 0.060549, 0.058088, 0.074921, 0.076542, 0.073402, 0.118441, 0.048328, 0.102787, 0.076542, 0.100716, 0.074921, 0.060549, 0.025762, 0.018106, 0.033407, 0.030611, 0.031287, 0.016021, 0.00962, 0.009728, 0.006795, 0.004775, 0.004414, 0.003298, 0.004835, 0.003478, 0.002705, 0.003757, 0.002623, 0.00292, 0.002881, 0.00407, 0.004135, 0.006421, 0.006894, 0.007091, 0.007177, 0.010221, 0.010131, 0.008075, 0.005503, 0.006039, 0.007031, 0.008002, 0.008002, 0.006039, 0.008525, 0.007645, 0.005683, 0.007877, 0.007645, 0.005992, 0.004315, 0.00283, 0.001722, 0.001786, 0.001417, 0.000833, 0.000442, 0.000558, 0.001155, 0.001687, 0.002211, 0.002623, 0.001872, 0.002606, 0.003478, 0.003555, 0.005011, 0.007259, 0.007645, 0.011518, 0.017447, 0.030611, 0.050641, 0.060549, 0.102787, 0.164327, 0.182256, 0.321458, 0.268042, 0.15284, 0.11371, 0.098513, 0.102787, 0.185198, 0.196879, 0.085092, 0.085092, 0.036378, 0.0198, 0.009401, 0.006533, 0.004315, 0.004513, 0.003821, 0.003821, 0.002581, 0.001692, 0.002555, 0.00225, 0.002366, 0.002512, 0.003014, 0.003053, 0.002881, 0.00283, 0.00243, 0.003607, 0.002976, 0.003053, 0.002727, 0.003298, 0.004775, 0.005249, 0.003864, 0.003924, 0.003924, 0.005623, 0.009015, 0.009401, 0.007422, 0.007555, 0.006482, 0.005503, 0.00359, 0.002512, 0.001967, 0.00231, 0.002211, 0.00225, 0.002396, 0.00292, 0.003757, 0.002512, 0.003478, 0.004483, 0.00543, 0.005378, 0.003821, 0.003431, 0.003461, 0.004775, 0.004414, 0.004736, 0.00543, 0.008723, 0.007645, 0.010926, 0.011342, 0.008156, 0.010131, 0.01227, 0.009294, 0.009728, 0.009865, 0.010509, 0.007177, 0.005932, 0.008525, 0.007877, 0.006194, 0.004161, 0.002705, 0.00389, 0.004835, 0.003512, 0.002503, 0.002529, 0.00155, 0.00103, 0.00155, 0.001722, 0.002014, 0.00292, 0.002155, 0.002194, 0.001408, 0.001374, 0.001211, 0.001232, 0.001305, 0.001743, 0.001692, 0.002014, 0.001232, 0.001383, 0.001211, 0.001159, 0.001855, 0.003109, 0.003079, 0.00283, 0.002662, 0.003053, 0.002057, 0.002727, 0.002705, 0.003997, 0.004775, 0.004835, 0.004736, 0.007177, 0.005223, 0.005799, 0.008075, 0.009096, 0.010131, 0.024393, 0.050641, 0.049374, 0.042364, 0.092881, 0.086953, 0.081712, 0.032677, 0.076542, 0.074921, 0.078022, 0.041405, 0.025762, 0.06312, 0.0704, 0.049374, 0.043307, 0.032677, 0.023534, 0.023963, 0.021381, 0.009865, 0.010221, 0.006988, 0.006245, 0.004513, 0.004513, 0.004513, 0.005623, 0.004208, 0.003298, 0.004513, 0.004247, 0.004921, 0.003671, 0.003555, 0.003461, 0.003701, 0.005734, 0.004611, 0.005734, 0.006245, 0.009728, 0.009977, 0.013613, 0.018106, 0.035586, 0.026892, 0.033407, 0.042364, 0.041405, 0.036378, 0.027463, 0.059222, 0.049374, 0.109221, 0.085092, 0.060549, 0.045352, 0.044297, 0.046336, 0.030611, 0.031287, 0.020876, 0.013265, 0.010131, 0.006374, 0.004513, 0.004208, 0.003366, 0.002606, 0.003109, 0.003212, 0.002623, 0.002336, 0.002396, 0.001597, 0.001786, 0.001855, 0.003014, 0.002881, 0.003924, 0.004135, 0.003014, 0.003804, 0.004921, 0.004899, 0.006374, 0.009096, 0.013437, 0.010672, 0.013016, 0.015694, 0.026892, 0.051831, 0.071867, 0.0704, 0.132295, 0.142424, 0.243554, 0.191378, 0.191378, 0.196879, 0.191378, 0.264545, 0.284882, 0.232838, 0.346032, 0.394753, 0.387226, 0.321458, 0.30533, 0.352862, 0.380708, 0.36309, 0.342579, 0.30533, 0.418646, 0.398279, 0.356642, 0.311707, 0.346032, 0.321458, 0.271506], '')</t>
  </si>
  <si>
    <t xml:space="preserve">F5RSF2|F5RSF2_9ENTR Hemin receptor OS=Enterobacter hormaechei ATCC 49162 </t>
  </si>
  <si>
    <t>([0.570702, 0.59917, 0.480142, 0.394753, 0.380708, 0.311707, 0.30533, 0.232838, 0.203355, 0.229226, 0.26085, 0.222385, 0.222385, 0.216401, 0.232838, 0.222385, 0.134866, 0.137348, 0.116183, 0.15008, 0.15284, 0.139895, 0.081712, 0.129801, 0.134866, 0.161087, 0.196879, 0.229226, 0.311707, 0.380708, 0.349426, 0.346032, 0.422041, 0.352862, 0.25031, 0.328603, 0.291804, 0.433034, 0.42561, 0.418646, 0.384043, 0.370445, 0.288399, 0.288399, 0.295083, 0.321458, 0.321458, 0.318242, 0.349426, 0.370445, 0.370445, 0.414856, 0.418646, 0.422041, 0.454136, 0.575842, 0.51388, 0.51388, 0.483068, 0.483068, 0.436924, 0.509769, 0.5017, 0.5017, 0.671169, 0.653063, 0.59014, 0.534167, 0.483068, 0.454136, 0.4292, 0.422041, 0.40511, 0.40511, 0.40511, 0.414856, 0.41194, 0.458154, 0.505461, 0.4292, 0.480142, 0.483068, 0.483068, 0.486429, 0.461924, 0.433034, 0.440853, 0.529623, 0.575842, 0.59917, 0.490133, 0.433034, 0.349426, 0.291804, 0.298791, 0.291804, 0.219301, 0.222385, 0.222385, 0.209395, 0.278302, 0.275179, 0.356642, 0.349426, 0.356642, 0.366687, 0.366687, 0.359901, 0.359901, 0.268042, 0.26085, 0.346032, 0.444081, 0.494003, 0.483068, 0.390993, 0.387226, 0.450668, 0.366687, 0.374039, 0.324872, 0.268042, 0.26085, 0.25406, 0.295083, 0.288399, 0.339168, 0.257454, 0.191378, 0.125101, 0.200174, 0.268042, 0.257454, 0.194234, 0.155435, 0.216401, 0.291804, 0.247041, 0.170161, 0.243554, 0.155435, 0.209395, 0.268042, 0.21291, 0.222385, 0.167087, 0.167087, 0.196879, 0.203355, 0.206376, 0.295083, 0.271506, 0.268042, 0.264545, 0.301917, 0.377384, 0.377384, 0.30533, 0.356642, 0.387226, 0.298791, 0.349426, 0.342579, 0.339168, 0.366687, 0.359901, 0.384043, 0.394753, 0.390993, 0.458154, 0.450668, 0.440853, 0.436924, 0.436924, 0.414856, 0.40511, 0.377384, 0.308712, 0.380708, 0.380708, 0.433034, 0.541878, 0.575842, 0.490133, 0.5017, 0.529623, 0.450668, 0.398279, 0.387226, 0.291804, 0.291804, 0.359901, 0.359901, 0.40511, 0.40511, 0.4292, 0.440853, 0.394753, 0.465241, 0.486429, 0.483068, 0.494003, 0.480142, 0.450668, 0.529623, 0.486429, 0.525368, 0.626927, 0.712013, 0.73685, 0.834292, 0.759478, 0.771762, 0.784345, 0.728858, 0.642678, 0.608892, 0.585406, 0.685117, 0.685117, 0.545602, 0.545602, 0.458154, 0.468512, 0.534167, 0.505461, 0.557691, 0.517562, 0.436924, 0.422041, 0.40511, 0.401658, 0.40511, 0.398279, 0.311707, 0.271506, 0.349426, 0.380708, 0.394753, 0.370445, 0.390993, 0.494003, 0.538167, 0.622677, 0.622677, 0.622677, 0.680603, 0.661982, 0.661982, 0.759478, 0.73685, 0.733139, 0.733139, 0.812494, 0.819762, 0.912647, 0.919029, 0.912647, 0.912647, 0.908098, 0.921076, 0.910643, 0.849326, 0.83125, 0.837511, 0.837511, 0.775545, 0.775545, 0.694846, 0.694846, 0.58069, 0.608892, 0.529623, 0.505461, 0.549308, 0.509769, 0.476583, 0.562014, 0.575842, 0.461924, 0.394753, 0.408655, 0.387226, 0.461924, 0.422041, 0.414856, 0.339168, 0.288399, 0.185198, 0.247041, 0.257454, 0.311707, 0.311707, 0.311707, 0.342579, 0.288399, 0.324872, 0.332115, 0.257454, 0.26085, 0.324872, 0.387226, 0.377384, 0.414856, 0.318242, 0.339168, 0.335645, 0.418646, 0.490133, 0.59917, 0.59508, 0.575842, 0.608892, 0.604312, 0.622677, 0.626927, 0.675549, 0.648219, 0.632174, 0.716283, 0.604312, 0.517562, 0.517562, 0.529623, 0.483068, 0.476583, 0.454136, 0.458154, 0.440853, 0.374039, 0.30533, 0.311707, 0.229226, 0.229226, 0.236433, 0.30533, 0.209395, 0.134866, 0.134866, 0.15008, 0.167087, 0.247041, 0.335645, 0.370445, 0.359901, 0.387226, 0.454136, 0.476583, 0.483068, 0.483068, 0.447574, 0.553315, 0.56648, 0.63748, 0.622677, 0.525368, 0.51388, 0.490133, 0.58069, 0.575842, 0.553315, 0.42561, 0.335645, 0.352862, 0.328603, 0.346032, 0.271506, 0.298791, 0.222385, 0.219301, 0.225814, 0.25406, 0.25406, 0.191378, 0.219301, 0.158265, 0.158265, 0.15008, 0.243554, 0.247041, 0.247041, 0.167087, 0.268042, 0.352862, 0.25031, 0.236433, 0.219301, 0.288399, 0.281712, 0.36309, 0.366687, 0.275179, 0.356642, 0.332115, 0.332115, 0.335645, 0.384043, 0.468512, 0.458154, 0.349426, 0.342579, 0.339168, 0.422041, 0.384043, 0.374039, 0.387226, 0.390993, 0.332115, 0.332115, 0.370445, 0.359901, 0.366687, 0.346032, 0.264545, 0.206376, 0.191378, 0.102787, 0.120615, 0.111485, 0.067594, 0.106997, 0.120615, 0.10481, 0.054297, 0.06312, 0.050641, 0.098513, 0.098513, 0.098513, 0.102787, 0.098513, 0.0704, 0.036378, 0.078022, 0.127496, 0.139895, 0.194234, 0.291804, 0.182256, 0.182256, 0.194234, 0.222385, 0.200174, 0.132295, 0.147574, 0.15008, 0.18812, 0.096677, 0.051831, 0.050641, 0.06184, 0.058088, 0.096677, 0.173081, 0.10481, 0.096677, 0.137348, 0.164327, 0.173081, 0.288399, 0.318242, 0.398279, 0.414856, 0.444081, 0.444081, 0.545602, 0.422041, 0.41194, 0.42561, 0.534167, 0.472492, 0.450668, 0.447574, 0.339168, 0.25406, 0.25406, 0.229226, 0.209395, 0.196879, 0.167087, 0.102787, 0.102787, 0.051831, 0.043307, 0.030611, 0.059222, 0.032677, 0.032677, 0.034884, 0.056825, 0.06184, 0.100716, 0.088832, 0.090864, 0.081712, 0.079919, 0.120615, 0.144935, 0.137348, 0.092881, 0.118441, 0.098513, 0.0704, 0.11371, 0.098513, 0.118441, 0.122885, 0.15008, 0.243554, 0.15284, 0.161087, 0.109221, 0.15008, 0.170161, 0.134866, 0.206376, 0.203355, 0.125101, 0.125101, 0.066181, 0.100716, 0.0704, 0.102787, 0.102787, 0.122885, 0.088832, 0.073402, 0.071867, 0.098513, 0.06312, 0.056825, 0.056825, 0.049374, 0.044297, 0.028107, 0.028695, 0.018106, 0.030611, 0.059222, 0.059222, 0.11371, 0.10481, 0.134866, 0.185198, 0.21291, 0.222385, 0.311707, 0.342579, 0.36309, 0.284882, 0.284882, 0.390993, 0.370445, 0.370445, 0.374039, 0.465241, 0.509769, 0.622677, 0.529623, 0.525368, 0.517562, 0.505461, 0.418646, 0.436924, 0.339168, 0.370445, 0.298791, 0.264545, 0.275179, 0.247041, 0.332115, 0.301917, 0.301917, 0.247041, 0.324872, 0.216401, 0.127496, 0.118441, 0.118441, 0.090864, 0.06312, 0.074921, 0.081712, 0.129801, 0.120615, 0.182256, 0.100716, 0.139895, 0.161087, 0.147574, 0.090864, 0.088832, 0.182256, 0.196879, 0.281712, 0.284882, 0.291804, 0.339168, 0.281712, 0.295083, 0.414856, 0.390993, 0.281712, 0.219301, 0.219301, 0.144935, 0.144935, 0.209395, 0.225814, 0.243554, 0.26085, 0.268042, 0.268042, 0.247041, 0.164327, 0.142424, 0.142424, 0.219301, 0.17593, 0.185198, 0.116183, 0.106997, 0.179055, 0.232838, 0.191378, 0.209395, 0.288399, 0.268042, 0.191378, 0.111485, 0.100716, 0.11371, 0.182256, 0.18812, 0.127496, 0.219301, 0.225814, 0.239899, 0.239899, 0.321458, 0.380708, 0.461924, 0.454136, 0.366687, 0.298791, 0.339168, 0.321458, 0.239899, 0.278302, 0.257454, 0.332115, 0.31487, 0.257454, 0.216401, 0.185198, 0.25031, 0.17593, 0.129801, 0.085092, 0.055536], '')</t>
  </si>
  <si>
    <t>[0, 1, 55, 56, 57, 61, 62, 63, 64, 65, 66, 67, 78, 87, 88, 89, 181, 182, 184, 185, 204, 206, 207, 208, 209, 210, 211, 212, 213, 214, 215, 216, 217, 218, 219, 220, 221, 224, 225, 226, 227, 242, 243, 244, 245, 246, 247, 248, 249, 250, 251, 252, 253, 254, 255, 256, 257, 258, 259, 260, 261, 262, 263, 264, 265, 266, 267, 268, 269, 270, 271, 272, 273, 274, 275, 277, 278, 309, 310, 311, 312, 313, 314, 315, 316, 317, 318, 319, 320, 321, 322, 323, 351, 352, 353, 354, 355, 356, 358, 359, 360, 465, 469, 556, 557, 558, 559, 560, 561]</t>
  </si>
  <si>
    <t>74)</t>
  </si>
  <si>
    <t xml:space="preserve">F5RSF3|F5RSF3_9ENTR Hemin transport protein HmuS OS=Enterobacter hormaechei ATCC 49162 </t>
  </si>
  <si>
    <t>([0.15284, 0.209395, 0.25406, 0.164327, 0.15008, 0.182256, 0.216401, 0.139895, 0.173081, 0.196879, 0.132295, 0.100716, 0.155435, 0.118441, 0.098513, 0.194234, 0.206376, 0.236433, 0.26085, 0.346032, 0.335645, 0.232838, 0.196879, 0.194234, 0.288399, 0.243554, 0.216401, 0.216401, 0.229226, 0.185198, 0.191378, 0.206376, 0.295083, 0.295083, 0.359901, 0.374039, 0.271506, 0.232838, 0.137348, 0.098513, 0.098513, 0.06312, 0.118441, 0.139895, 0.144935, 0.120615, 0.106997, 0.125101, 0.073402, 0.122885, 0.15008, 0.161087, 0.161087, 0.161087, 0.161087, 0.118441, 0.064632, 0.094817, 0.092881, 0.10481, 0.134866, 0.134866, 0.134866, 0.134866, 0.144935, 0.142424, 0.164327, 0.196879, 0.122885, 0.132295, 0.132295, 0.142424, 0.134866, 0.125101, 0.109221, 0.066181, 0.11371, 0.191378, 0.229226, 0.194234, 0.281712, 0.236433, 0.142424, 0.203355, 0.206376, 0.203355, 0.200174, 0.129801, 0.18812, 0.278302, 0.352862, 0.324872, 0.31487, 0.225814, 0.264545, 0.206376, 0.288399, 0.318242, 0.298791, 0.257454, 0.236433, 0.243554, 0.185198, 0.291804, 0.200174, 0.111485, 0.06184, 0.066181, 0.120615, 0.06312, 0.05306, 0.051831, 0.05306, 0.025762, 0.045352, 0.054297, 0.088832, 0.090864, 0.074921, 0.079919, 0.092881, 0.144935, 0.142424, 0.232838, 0.232838, 0.328603, 0.436924, 0.433034, 0.433034, 0.30533, 0.295083, 0.328603, 0.335645, 0.370445, 0.486429, 0.486429, 0.494003, 0.4292, 0.328603, 0.321458, 0.25406, 0.173081, 0.179055, 0.182256, 0.17593, 0.17593, 0.170161, 0.179055, 0.196879, 0.164327, 0.239899, 0.257454, 0.25031, 0.25406, 0.182256, 0.11371, 0.111485, 0.129801, 0.098513, 0.098513, 0.059222, 0.073402, 0.132295, 0.137348, 0.161087, 0.134866, 0.083462, 0.069024, 0.038042, 0.058088, 0.058088, 0.045352, 0.086953, 0.071867, 0.086953, 0.109221, 0.17593, 0.167087, 0.17593, 0.281712, 0.339168, 0.4292, 0.4292, 0.422041, 0.40511, 0.301917, 0.346032, 0.4292, 0.480142, 0.468512, 0.465241, 0.461924, 0.490133, 0.486429, 0.529623, 0.414856, 0.447574, 0.454136, 0.342579, 0.225814, 0.222385, 0.170161, 0.10481, 0.120615, 0.118441, 0.120615, 0.185198, 0.10481, 0.102787, 0.090864, 0.164327, 0.17593, 0.179055, 0.122885, 0.118441, 0.069024, 0.0704, 0.069024, 0.067594, 0.137348, 0.155435, 0.137348, 0.15008, 0.222385, 0.164327, 0.17593, 0.185198, 0.173081, 0.225814, 0.155435, 0.139895, 0.137348, 0.079919, 0.056825, 0.122885, 0.125101, 0.170161, 0.222385, 0.232838, 0.236433, 0.229226, 0.328603, 0.374039, 0.359901, 0.335645, 0.31487, 0.206376, 0.139895, 0.144935, 0.179055, 0.25031, 0.281712, 0.203355, 0.219301, 0.308712, 0.206376, 0.122885, 0.144935, 0.15008, 0.100716, 0.064632, 0.071867, 0.064632, 0.034884, 0.060549, 0.092881, 0.127496, 0.206376, 0.275179, 0.18812, 0.116183, 0.127496, 0.078022, 0.064632, 0.10481, 0.085092, 0.142424, 0.144935, 0.142424, 0.088832, 0.132295, 0.118441, 0.064632, 0.073402, 0.129801, 0.129801, 0.06312, 0.066181, 0.074921, 0.074921, 0.071867, 0.078022, 0.073402, 0.116183, 0.191378, 0.21291, 0.239899, 0.209395, 0.321458, 0.318242, 0.40511, 0.332115, 0.418646, 0.5017, 0.401658, 0.40511, 0.318242, 0.30533, 0.30533, 0.264545, 0.271506, 0.366687, 0.440853, 0.440853, 0.359901, 0.342579, 0.308712, 0.225814, 0.173081, 0.164327, 0.167087, 0.158265, 0.222385, 0.236433, 0.239899, 0.342579, 0.359901, 0.461924, 0.58069, 0.608892, 0.653063, 0.525368, 0.517562, 0.5017, 0.5017, 0.509769, 0.549308, 0.517562, 0.517562, 0.63748, 0.680603, 0.699094, 0.712013, 0.59014, 0.538167, 0.505461, 0.468512, 0.41194, 0.366687, 0.339168, 0.318242, 0.281712, 0.377384, 0.356642, 0.332115, 0.284882], '')</t>
  </si>
  <si>
    <t>[194, 303, 328, 329, 330, 331, 332, 333, 334, 335, 336, 337, 338, 339, 340, 341, 342, 343, 344, 345]</t>
  </si>
  <si>
    <t xml:space="preserve">F5RSF4|F5RSF4_9ENTR Heme/hemin ABC superfamily ATP binding cassette transporter, binding protein OS=Enterobacter hormaechei ATCC 49162 </t>
  </si>
  <si>
    <t>([0.007091, 0.012727, 0.009865, 0.008895, 0.009865, 0.009096, 0.009977, 0.010926, 0.017447, 0.025316, 0.032677, 0.022306, 0.015344, 0.01227, 0.012727, 0.023534, 0.028695, 0.056825, 0.06184, 0.094817, 0.127496, 0.120615, 0.066181, 0.066181, 0.086953, 0.06184, 0.098513, 0.098513, 0.129801, 0.106997, 0.096677, 0.058088, 0.071867, 0.092881, 0.111485, 0.194234, 0.191378, 0.196879, 0.182256, 0.25031, 0.155435, 0.170161, 0.268042, 0.30533, 0.401658, 0.447574, 0.505461, 0.408655, 0.476583, 0.472492, 0.401658, 0.401658, 0.394753, 0.380708, 0.408655, 0.418646, 0.31487, 0.328603, 0.288399, 0.308712, 0.308712, 0.308712, 0.194234, 0.18812, 0.15284, 0.147574, 0.164327, 0.196879, 0.200174, 0.120615, 0.066181, 0.085092, 0.083462, 0.15284, 0.236433, 0.206376, 0.206376, 0.328603, 0.311707, 0.26085, 0.21291, 0.139895, 0.222385, 0.31487, 0.219301, 0.30533, 0.311707, 0.278302, 0.281712, 0.295083, 0.366687, 0.380708, 0.342579, 0.349426, 0.264545, 0.295083, 0.324872, 0.324872, 0.328603, 0.346032, 0.349426, 0.384043, 0.440853, 0.346032, 0.356642, 0.476583, 0.458154, 0.380708, 0.384043, 0.30533, 0.284882, 0.25406, 0.328603, 0.374039, 0.374039, 0.458154, 0.433034, 0.450668, 0.414856, 0.387226, 0.366687, 0.472492, 0.476583, 0.42561, 0.529623, 0.505461, 0.486429, 0.408655, 0.480142, 0.486429, 0.534167, 0.553315, 0.557691, 0.521092, 0.468512, 0.5017, 0.486429, 0.476583, 0.497853, 0.444081, 0.450668, 0.450668, 0.433034, 0.356642, 0.356642, 0.25406, 0.167087, 0.109221, 0.164327, 0.17593, 0.170161, 0.191378, 0.232838, 0.268042, 0.264545, 0.311707, 0.247041, 0.219301, 0.219301, 0.191378, 0.275179, 0.268042, 0.268042, 0.239899, 0.324872, 0.377384, 0.454136, 0.454136, 0.549308, 0.51388, 0.472492, 0.472492, 0.390993, 0.433034, 0.440853, 0.440853, 0.440853, 0.480142, 0.509769, 0.401658, 0.401658, 0.401658, 0.301917, 0.308712, 0.374039, 0.278302, 0.30533, 0.339168, 0.450668, 0.447574, 0.40511, 0.401658, 0.370445, 0.450668, 0.454136, 0.480142, 0.525368, 0.472492, 0.394753, 0.328603, 0.335645, 0.328603, 0.335645, 0.440853, 0.436924, 0.31487, 0.408655, 0.380708, 0.291804, 0.278302, 0.278302, 0.359901, 0.408655, 0.454136, 0.374039, 0.271506, 0.232838, 0.147574, 0.257454, 0.321458, 0.308712, 0.370445, 0.380708, 0.380708, 0.401658, 0.370445, 0.450668, 0.444081, 0.476583, 0.570702, 0.585406, 0.497853, 0.398279, 0.352862, 0.243554, 0.339168, 0.450668, 0.414856, 0.465241, 0.342579, 0.264545, 0.342579, 0.271506, 0.264545, 0.18812, 0.158265, 0.191378, 0.229226, 0.225814, 0.194234, 0.122885, 0.122885, 0.185198, 0.185198, 0.216401, 0.278302, 0.264545, 0.219301, 0.271506, 0.30533, 0.30533, 0.4292, 0.408655, 0.505461, 0.486429, 0.570702, 0.545602, 0.51388, 0.42561, 0.398279, 0.41194, 0.557691], '')</t>
  </si>
  <si>
    <t>[46, 124, 125, 130, 131, 132, 133, 135, 168, 169, 178, 196, 229, 230, 263, 265, 266, 267, 271]</t>
  </si>
  <si>
    <t xml:space="preserve">F5RSF5|F5RSF5_9ENTR Heme/hemin ABC superfamily ATP binding cassette transporter, membrane protein OS=Enterobacter hormaechei ATCC 49162 </t>
  </si>
  <si>
    <t>([0.00558, 0.004208, 0.004513, 0.005932, 0.004611, 0.003804, 0.004976, 0.004513, 0.004513, 0.005734, 0.004414, 0.004388, 0.003864, 0.003997, 0.003997, 0.003821, 0.003671, 0.004431, 0.003276, 0.004483, 0.004431, 0.006795, 0.007177, 0.008895, 0.006567, 0.006533, 0.006482, 0.006142, 0.008156, 0.009865, 0.009728, 0.022667, 0.034884, 0.023534, 0.022306, 0.023534, 0.025316, 0.013613, 0.010131, 0.018787, 0.009728, 0.017138, 0.008804, 0.015344, 0.014315, 0.014315, 0.014586, 0.014586, 0.011903, 0.00777, 0.006039, 0.00389, 0.003607, 0.003461, 0.004689, 0.003366, 0.0028, 0.003014, 0.003727, 0.005086, 0.00407, 0.004611, 0.00389, 0.005623, 0.004921, 0.00359, 0.003109, 0.004315, 0.006194, 0.008156, 0.008156, 0.009401, 0.018787, 0.023087, 0.023534, 0.013437, 0.013613, 0.017138, 0.016021, 0.020165, 0.0198, 0.028107, 0.037156, 0.03976, 0.0198, 0.016021, 0.018415, 0.032017, 0.016826, 0.009483, 0.006374, 0.006988, 0.005683, 0.006078, 0.00389, 0.003864, 0.003821, 0.005872, 0.00515, 0.005378, 0.004315, 0.003701, 0.002662, 0.002138, 0.002138, 0.003366, 0.003276, 0.003014, 0.003014, 0.003671, 0.003431, 0.003212, 0.00407, 0.004921, 0.003298, 0.003997, 0.003607, 0.005223, 0.004646, 0.004208, 0.003997, 0.003478, 0.002976, 0.002976, 0.004161, 0.004775, 0.004388, 0.005086, 0.007555, 0.009187, 0.010509, 0.011669, 0.0198, 0.0198, 0.013821, 0.013437, 0.009865, 0.008409, 0.007877, 0.005249, 0.005932, 0.005799, 0.009401, 0.01204, 0.011903, 0.008895, 0.008624, 0.007177, 0.006194, 0.004483, 0.004315, 0.003366, 0.003366, 0.003405, 0.00246, 0.002606, 0.003671, 0.005249, 0.007315, 0.006421, 0.010131, 0.008002, 0.013613, 0.013016, 0.009728, 0.016257, 0.013613, 0.009015, 0.010509, 0.010221, 0.015694, 0.015694, 0.013821, 0.024393, 0.025762, 0.036378, 0.066181, 0.034884, 0.030611, 0.030003, 0.020165, 0.011106, 0.015694, 0.010131, 0.010372, 0.017797, 0.010372, 0.013613, 0.014586, 0.018106, 0.018787, 0.01227, 0.008156, 0.010372, 0.006701, 0.004899, 0.005734, 0.004577, 0.006533, 0.006533, 0.005503, 0.00558, 0.008409, 0.006795, 0.006421, 0.006245, 0.004577, 0.006374, 0.008276, 0.013016, 0.01227, 0.01227, 0.019109, 0.018415, 0.013016, 0.025316, 0.028107, 0.030611, 0.028107, 0.020522, 0.011669, 0.009977, 0.017138, 0.015694, 0.014783, 0.015078, 0.009187, 0.009294, 0.007315, 0.006701, 0.005503, 0.003727, 0.003109, 0.002396, 0.003014, 0.003701, 0.003298, 0.003341, 0.002727, 0.002727, 0.00316, 0.004315, 0.004358, 0.003014, 0.003014, 0.0028, 0.003079, 0.004208, 0.004161, 0.003963, 0.003212, 0.003963, 0.00543, 0.005503, 0.005503, 0.006194, 0.006078, 0.005011, 0.004689, 0.005318, 0.006078, 0.006482, 0.006421, 0.008409, 0.011342, 0.01204, 0.013437, 0.025316, 0.025316, 0.054297, 0.041405, 0.035586, 0.022306, 0.022667, 0.034068, 0.028695, 0.015694, 0.011518, 0.011106, 0.012491, 0.010221, 0.013437, 0.013265, 0.009187, 0.008002, 0.009187, 0.009294, 0.009294, 0.006194, 0.005503, 0.005872, 0.007495, 0.012491, 0.011669, 0.013821, 0.011106, 0.019401, 0.019401, 0.0198, 0.041405, 0.071867, 0.041405, 0.0198, 0.018106, 0.023087, 0.038042, 0.020165, 0.009728, 0.009977, 0.009401, 0.007422, 0.004513, 0.003405, 0.003212, 0.003701, 0.003341, 0.004577, 0.004646, 0.006421, 0.009187, 0.007259, 0.006078, 0.008002, 0.010221, 0.008276, 0.007877, 0.005223, 0.006567, 0.010672, 0.019109], '')</t>
  </si>
  <si>
    <t xml:space="preserve">F5RSF6|F5RSF6_9ENTR Heme ABC superfamily ATP binding cassette transporter, ABC protein OS=Enterobacter hormaechei ATCC 49162 </t>
  </si>
  <si>
    <t>([0.398279, 0.26085, 0.311707, 0.339168, 0.36309, 0.390993, 0.408655, 0.440853, 0.374039, 0.401658, 0.4292, 0.476583, 0.447574, 0.42561, 0.352862, 0.440853, 0.359901, 0.387226, 0.380708, 0.370445, 0.461924, 0.380708, 0.422041, 0.422041, 0.349426, 0.275179, 0.271506, 0.30533, 0.308712, 0.384043, 0.352862, 0.346032, 0.332115, 0.387226, 0.398279, 0.398279, 0.328603, 0.398279, 0.328603, 0.247041, 0.25031, 0.239899, 0.222385, 0.203355, 0.194234, 0.298791, 0.387226, 0.384043, 0.356642, 0.349426, 0.278302, 0.301917, 0.222385, 0.200174, 0.206376, 0.196879, 0.243554, 0.243554, 0.239899, 0.328603, 0.298791, 0.295083, 0.321458, 0.4292, 0.517562, 0.436924, 0.401658, 0.387226, 0.295083, 0.288399, 0.26085, 0.271506, 0.239899, 0.311707, 0.342579, 0.335645, 0.335645, 0.366687, 0.476583, 0.483068, 0.359901, 0.476583, 0.359901, 0.25031, 0.182256, 0.18812, 0.275179, 0.191378, 0.144935, 0.225814, 0.200174, 0.225814, 0.281712, 0.288399, 0.324872, 0.209395, 0.21291, 0.21291, 0.21291, 0.21291, 0.219301, 0.356642, 0.342579, 0.359901, 0.374039, 0.4292, 0.4292, 0.349426, 0.40511, 0.465241, 0.374039, 0.414856, 0.414856, 0.339168, 0.281712, 0.278302, 0.30533, 0.275179, 0.281712, 0.271506, 0.232838, 0.129801, 0.106997, 0.094817, 0.098513, 0.139895, 0.144935, 0.137348, 0.200174, 0.243554, 0.25031, 0.332115, 0.26085, 0.264545, 0.25406, 0.31487, 0.278302, 0.335645, 0.275179, 0.25031, 0.264545, 0.185198, 0.185198, 0.182256, 0.216401, 0.30533, 0.31487, 0.342579, 0.335645, 0.324872, 0.206376, 0.129801, 0.067594, 0.059222, 0.06184, 0.11371, 0.155435, 0.167087, 0.18812, 0.247041, 0.185198, 0.18812, 0.185198, 0.191378, 0.196879, 0.191378, 0.196879, 0.191378, 0.100716, 0.059222, 0.058088, 0.066181, 0.064632, 0.132295, 0.203355, 0.120615, 0.116183, 0.094817, 0.094817, 0.098513, 0.111485, 0.111485, 0.102787, 0.11371, 0.132295, 0.086953, 0.054297, 0.028695, 0.029376, 0.055536, 0.055536, 0.06184, 0.06184, 0.092881, 0.076542, 0.044297, 0.038042, 0.035586, 0.03976, 0.037156, 0.0198, 0.012491, 0.012491, 0.008624, 0.011342, 0.017797, 0.026338, 0.034068, 0.030611, 0.020165, 0.018415, 0.032677, 0.030003, 0.03976, 0.059222, 0.074921, 0.132295, 0.167087, 0.100716, 0.098513, 0.083462, 0.158265, 0.216401, 0.21291, 0.278302, 0.281712, 0.161087, 0.088832, 0.109221, 0.164327, 0.236433, 0.170161, 0.164327, 0.106997, 0.137348, 0.111485, 0.102787, 0.120615, 0.15008, 0.232838, 0.196879, 0.196879, 0.216401, 0.25406, 0.275179, 0.182256, 0.106997, 0.167087, 0.295083, 0.271506, 0.275179, 0.239899, 0.301917, 0.271506, 0.342579, 0.311707, 0.281712, 0.239899, 0.139895], '')</t>
  </si>
  <si>
    <t xml:space="preserve">F5RSF8|F5RSF8_9ENTR Diguanylate phosphodiesterase OS=Enterobacter hormaechei ATCC 49162 </t>
  </si>
  <si>
    <t>([0.016528, 0.032677, 0.016826, 0.010509, 0.007877, 0.006245, 0.009015, 0.009294, 0.011106, 0.015694, 0.019401, 0.0198, 0.03976, 0.043307, 0.021816, 0.041405, 0.038042, 0.019401, 0.027463, 0.026892, 0.015344, 0.010672, 0.010221, 0.009728, 0.017138, 0.031287, 0.037156, 0.030611, 0.031287, 0.035586, 0.0198, 0.0198, 0.013613, 0.016021, 0.030003, 0.067594, 0.036378, 0.022667, 0.021381, 0.022667, 0.043307, 0.041405, 0.069024, 0.030611, 0.079919, 0.081712, 0.094817, 0.085092, 0.050641, 0.034068, 0.015344, 0.023534, 0.028107, 0.056825, 0.023963, 0.023963, 0.012491, 0.012491, 0.020522, 0.042364, 0.023087, 0.023087, 0.023534, 0.01227, 0.011518, 0.007091, 0.006988, 0.006421, 0.009187, 0.008624, 0.008409, 0.011518, 0.007645, 0.005086, 0.00543, 0.005249, 0.005249, 0.008002, 0.009865, 0.006533, 0.004577, 0.005932, 0.00407, 0.00407, 0.004358, 0.006421, 0.009728, 0.010221, 0.010926, 0.009187, 0.009728, 0.016021, 0.011342, 0.01204, 0.023963, 0.021816, 0.023087, 0.025762, 0.011342, 0.009015, 0.016021, 0.014586, 0.013821, 0.017138, 0.033407, 0.073402, 0.076542, 0.035586, 0.038042, 0.034884, 0.023534, 0.043307, 0.048328, 0.096677, 0.167087, 0.161087, 0.17593, 0.30533, 0.284882, 0.308712, 0.374039, 0.352862, 0.436924, 0.390993, 0.370445, 0.36309, 0.219301, 0.232838, 0.239899, 0.139895, 0.076542, 0.116183, 0.116183, 0.048328, 0.049374, 0.03976, 0.036378, 0.026338, 0.018415, 0.016826, 0.016826, 0.020165, 0.024393, 0.0198, 0.013821, 0.026338, 0.025316, 0.029376, 0.012491, 0.020876, 0.034068, 0.038858, 0.025316, 0.013821, 0.030003, 0.029376, 0.040537, 0.019109, 0.013613, 0.017138, 0.018787, 0.034068, 0.020876, 0.017138, 0.022306, 0.022667, 0.020522, 0.010926, 0.020522, 0.05306, 0.024826, 0.019401, 0.030611, 0.046336, 0.047319, 0.023963, 0.013821, 0.013613, 0.015344, 0.021816, 0.024826, 0.023534, 0.016528, 0.028107, 0.028695, 0.022667, 0.031287, 0.020165, 0.041405, 0.037156, 0.017447, 0.038858, 0.059222, 0.059222, 0.074921, 0.074921, 0.076542, 0.147574, 0.142424, 0.161087, 0.118441, 0.118441, 0.058088, 0.094817, 0.041405, 0.043307, 0.056825, 0.055536, 0.098513, 0.100716, 0.098513, 0.102787, 0.049374, 0.055536, 0.044297, 0.026338, 0.060549, 0.085092, 0.088832, 0.090864, 0.085092, 0.15284, 0.134866, 0.147574, 0.083462, 0.170161, 0.17593, 0.182256, 0.203355, 0.164327, 0.137348, 0.111485, 0.182256, 0.284882, 0.194234, 0.209395, 0.318242], '')</t>
  </si>
  <si>
    <t xml:space="preserve">F5RSF9|F5RSF9_9ENTR Uncharacterized protein OS=Enterobacter hormaechei ATCC 49162 </t>
  </si>
  <si>
    <t>([0.038042, 0.06184, 0.0198, 0.027463, 0.023087, 0.012727, 0.017797, 0.009865, 0.013613, 0.017797, 0.01204, 0.016826, 0.008804, 0.005932, 0.003924, 0.005249, 0.005683, 0.003924, 0.0028, 0.002662, 0.002606, 0.001967, 0.001232, 0.002211, 0.002327, 0.002623, 0.00389, 0.002705, 0.00316, 0.002057, 0.001936, 0.001855, 0.001249, 0.001335, 0.001967, 0.003053, 0.003014, 0.00407, 0.003727, 0.004315, 0.00558, 0.004513, 0.006078, 0.008804, 0.006078, 0.004483, 0.003607, 0.002512, 0.003276], '')</t>
  </si>
  <si>
    <t xml:space="preserve">F5RSG0|F5RSG0_9ENTR Lipoprotein OS=Enterobacter hormaechei ATCC 49162 </t>
  </si>
  <si>
    <t>([0.003512, 0.00283, 0.002705, 0.003341, 0.004431, 0.004315, 0.005378, 0.006533, 0.00777, 0.009401, 0.010131, 0.014075, 0.017138, 0.03976, 0.083462, 0.18812, 0.268042, 0.264545, 0.324872, 0.36309, 0.387226, 0.384043, 0.5017, 0.521092, 0.465241, 0.4292, 0.505461, 0.418646, 0.433034, 0.450668, 0.472492, 0.418646, 0.380708, 0.359901, 0.216401, 0.206376, 0.179055, 0.182256, 0.295083, 0.203355, 0.194234, 0.120615, 0.18812, 0.18812, 0.206376, 0.281712, 0.308712, 0.31487, 0.401658, 0.324872, 0.324872, 0.236433, 0.31487, 0.321458, 0.200174, 0.247041, 0.170161, 0.134866, 0.137348, 0.056825, 0.102787, 0.109221, 0.182256, 0.096677, 0.098513, 0.076542, 0.085092, 0.050641, 0.060549, 0.059222, 0.096677, 0.096677, 0.139895, 0.11371, 0.122885, 0.185198, 0.257454, 0.257454, 0.301917, 0.301917, 0.4292, 0.342579, 0.342579, 0.342579, 0.465241, 0.465241, 0.465241, 0.36309, 0.483068, 0.450668, 0.461924, 0.356642, 0.295083, 0.191378, 0.137348, 0.125101, 0.15008, 0.142424, 0.21291, 0.21291, 0.222385, 0.206376, 0.291804, 0.209395, 0.206376, 0.15284, 0.15284, 0.161087, 0.161087, 0.142424, 0.144935, 0.147574, 0.232838, 0.308712, 0.311707, 0.342579, 0.339168, 0.30533, 0.301917, 0.30533, 0.301917, 0.284882, 0.288399, 0.225814, 0.264545, 0.26085, 0.31487, 0.308712, 0.301917, 0.394753, 0.398279, 0.332115, 0.239899, 0.139895, 0.127496, 0.209395, 0.295083, 0.196879, 0.134866, 0.147574, 0.122885, 0.125101, 0.125101, 0.078022, 0.090864, 0.094817, 0.078022, 0.060549, 0.045352, 0.066181, 0.044297, 0.026892, 0.032017, 0.055536], '')</t>
  </si>
  <si>
    <t>[22, 23, 26]</t>
  </si>
  <si>
    <t xml:space="preserve">F5RSH1|F5RSH1_9ENTR Uncharacterized protein OS=Enterobacter hormaechei ATCC 49162 </t>
  </si>
  <si>
    <t>([0.284882, 0.222385, 0.15284, 0.18812, 0.185198, 0.132295, 0.161087, 0.100716, 0.125101, 0.10481, 0.071867, 0.076542, 0.064632, 0.071867, 0.125101, 0.100716, 0.081712, 0.122885, 0.144935, 0.144935, 0.167087, 0.216401, 0.209395, 0.295083, 0.298791, 0.342579, 0.339168, 0.339168, 0.359901, 0.328603, 0.387226, 0.454136, 0.483068, 0.534167, 0.447574, 0.461924, 0.472492, 0.5017, 0.461924, 0.436924, 0.384043, 0.356642, 0.377384, 0.436924, 0.422041, 0.444081, 0.422041, 0.51388, 0.509769, 0.63748, 0.675549, 0.622677, 0.680603, 0.703578, 0.642678, 0.59014, 0.58069, 0.541878, 0.557691, 0.553315, 0.458154, 0.483068, 0.483068, 0.444081, 0.472492, 0.408655, 0.390993, 0.374039, 0.349426, 0.328603, 0.281712, 0.25406, 0.278302, 0.225814, 0.164327, 0.167087, 0.298791], '')</t>
  </si>
  <si>
    <t>[33, 37, 47, 48, 49, 50, 51, 52, 53, 54, 55, 56, 57, 58, 59]</t>
  </si>
  <si>
    <t xml:space="preserve">F5RSH2|F5RSH2_9ENTR Outer membrane protein OS=Enterobacter hormaechei ATCC 49162 </t>
  </si>
  <si>
    <t>([0.06184, 0.06184, 0.028107, 0.017447, 0.026892, 0.020876, 0.016826, 0.028107, 0.017797, 0.013437, 0.016826, 0.022667, 0.015344, 0.010372, 0.007091, 0.006988, 0.010672, 0.013437, 0.019109, 0.028695, 0.028695, 0.036378, 0.048328, 0.100716, 0.179055, 0.167087, 0.170161, 0.144935, 0.076542, 0.10481, 0.122885, 0.127496, 0.129801, 0.185198, 0.170161, 0.264545, 0.25031, 0.179055, 0.161087, 0.094817, 0.06312, 0.122885, 0.120615, 0.083462, 0.098513, 0.076542, 0.064632, 0.067594, 0.098513, 0.100716, 0.122885, 0.17593, 0.170161, 0.122885, 0.066181, 0.086953, 0.078022, 0.060549, 0.085092, 0.071867, 0.111485, 0.139895, 0.147574, 0.15284, 0.200174, 0.129801, 0.083462, 0.100716, 0.111485, 0.109221, 0.167087, 0.200174, 0.232838, 0.229226, 0.284882, 0.359901, 0.387226, 0.387226, 0.472492, 0.346032, 0.401658, 0.398279, 0.444081, 0.356642, 0.36309, 0.328603, 0.380708, 0.401658, 0.324872, 0.346032, 0.41194, 0.398279, 0.387226, 0.366687, 0.377384, 0.370445, 0.398279, 0.398279, 0.398279, 0.291804, 0.401658, 0.349426, 0.359901, 0.346032, 0.422041, 0.339168, 0.374039, 0.278302, 0.288399, 0.36309, 0.40511, 0.390993, 0.401658, 0.374039, 0.268042, 0.26085, 0.200174, 0.127496, 0.129801, 0.142424, 0.182256, 0.17593, 0.216401, 0.206376, 0.206376, 0.182256, 0.26085, 0.268042, 0.384043, 0.468512, 0.465241, 0.450668, 0.468512, 0.461924, 0.40511, 0.476583, 0.450668, 0.521092, 0.648219, 0.653063, 0.626927, 0.671169, 0.562014, 0.56648, 0.509769, 0.517562, 0.562014, 0.458154, 0.461924, 0.359901, 0.291804, 0.203355, 0.206376, 0.200174, 0.182256, 0.257454, 0.194234, 0.161087, 0.161087, 0.170161, 0.170161, 0.116183, 0.122885, 0.18812, 0.116183, 0.147574, 0.158265, 0.15008, 0.232838, 0.179055, 0.209395, 0.275179, 0.342579, 0.346032, 0.25406, 0.281712, 0.284882, 0.394753, 0.36309, 0.298791, 0.298791, 0.301917, 0.408655, 0.349426, 0.349426, 0.42561, 0.359901, 0.346032, 0.25031, 0.257454, 0.209395, 0.257454, 0.284882, 0.308712, 0.264545, 0.339168, 0.26085, 0.271506, 0.275179, 0.291804, 0.356642, 0.356642, 0.356642, 0.342579, 0.401658, 0.422041, 0.4292, 0.51388, 0.545602, 0.585406, 0.562014, 0.585406, 0.553315, 0.51388, 0.51388, 0.575842, 0.486429, 0.549308, 0.42561, 0.422041, 0.458154, 0.458154, 0.458154, 0.472492, 0.42561, 0.408655, 0.291804, 0.291804, 0.291804, 0.264545, 0.278302, 0.275179, 0.301917, 0.225814, 0.229226, 0.203355, 0.216401, 0.301917, 0.332115, 0.436924, 0.352862, 0.41194, 0.324872, 0.335645, 0.318242, 0.318242, 0.257454, 0.366687, 0.311707, 0.271506, 0.200174, 0.264545, 0.284882, 0.335645, 0.335645, 0.339168, 0.298791, 0.271506, 0.209395, 0.185198, 0.122885, 0.191378, 0.137348, 0.206376, 0.111485, 0.122885, 0.139895, 0.194234, 0.209395, 0.291804, 0.328603, 0.401658, 0.359901, 0.370445, 0.390993, 0.494003, 0.497853, 0.59917, 0.608892, 0.680603, 0.716283, 0.808535, 0.712013, 0.771762, 0.685117, 0.812494, 0.703578, 0.690604, 0.632174, 0.58069, 0.525368, 0.497853, 0.483068, 0.5017, 0.444081, 0.387226, 0.36309, 0.321458, 0.25406], '')</t>
  </si>
  <si>
    <t>[137, 138, 139, 140, 141, 142, 143, 144, 145, 146, 207, 208, 209, 210, 211, 212, 213, 214, 215, 217, 277, 278, 279, 280, 281, 282, 283, 284, 285, 286, 287, 288, 289, 290, 293]</t>
  </si>
  <si>
    <t xml:space="preserve">F5RSH3|F5RSH3_9ENTR Phosphofructokinase OS=Enterobacter hormaechei ATCC 49162 </t>
  </si>
  <si>
    <t>([0.055536, 0.118441, 0.15284, 0.10481, 0.15008, 0.182256, 0.182256, 0.216401, 0.203355, 0.236433, 0.295083, 0.342579, 0.295083, 0.232838, 0.268042, 0.370445, 0.461924, 0.450668, 0.450668, 0.447574, 0.458154, 0.458154, 0.398279, 0.433034, 0.447574, 0.328603, 0.349426, 0.41194, 0.408655, 0.447574, 0.444081, 0.41194, 0.311707, 0.40511, 0.433034, 0.370445, 0.349426, 0.321458, 0.264545, 0.349426, 0.352862, 0.346032, 0.346032, 0.374039, 0.335645, 0.366687, 0.480142, 0.4292, 0.308712, 0.203355, 0.236433, 0.206376, 0.206376, 0.295083, 0.25031, 0.321458, 0.349426, 0.366687, 0.401658, 0.387226, 0.31487, 0.281712, 0.281712, 0.203355, 0.17593, 0.194234, 0.239899, 0.243554, 0.209395, 0.268042, 0.30533, 0.288399, 0.321458, 0.257454, 0.271506, 0.271506, 0.26085, 0.275179, 0.173081, 0.173081, 0.247041, 0.31487, 0.356642, 0.356642, 0.444081, 0.40511, 0.401658, 0.31487, 0.324872, 0.387226, 0.414856, 0.483068, 0.486429, 0.486429, 0.468512, 0.454136, 0.384043, 0.328603, 0.288399, 0.41194, 0.408655, 0.380708, 0.366687, 0.281712, 0.359901, 0.366687, 0.447574, 0.458154, 0.422041, 0.401658, 0.408655, 0.335645, 0.349426, 0.346032, 0.335645, 0.356642, 0.281712, 0.387226, 0.359901, 0.398279, 0.36309, 0.36309, 0.390993, 0.318242, 0.318242, 0.257454, 0.161087, 0.15284, 0.139895, 0.225814, 0.158265, 0.182256, 0.291804, 0.278302, 0.196879, 0.196879, 0.268042, 0.356642, 0.346032, 0.359901, 0.352862, 0.356642, 0.281712, 0.219301, 0.298791, 0.349426, 0.349426, 0.36309, 0.366687, 0.366687, 0.366687, 0.356642, 0.321458, 0.219301, 0.144935, 0.144935, 0.161087, 0.155435, 0.144935, 0.147574, 0.225814, 0.196879, 0.134866, 0.191378, 0.225814, 0.196879, 0.155435, 0.222385, 0.328603, 0.324872, 0.328603, 0.25406, 0.356642, 0.281712, 0.281712, 0.370445, 0.468512, 0.468512, 0.468512, 0.465241, 0.483068, 0.387226, 0.414856, 0.465241, 0.394753, 0.352862, 0.390993, 0.468512, 0.472492, 0.359901, 0.370445, 0.370445, 0.483068, 0.483068, 0.59014, 0.585406, 0.59508, 0.553315, 0.505461, 0.468512, 0.486429, 0.486429, 0.486429, 0.414856, 0.447574, 0.534167, 0.618285, 0.59508, 0.549308, 0.545602, 0.653063, 0.549308, 0.472492, 0.370445, 0.352862, 0.26085, 0.324872, 0.356642, 0.352862, 0.380708, 0.380708, 0.288399, 0.243554, 0.25406, 0.332115, 0.328603, 0.328603, 0.328603, 0.25031, 0.219301, 0.209395, 0.15284, 0.15284, 0.247041, 0.346032, 0.384043, 0.433034, 0.433034, 0.398279, 0.398279, 0.401658, 0.440853, 0.447574, 0.476583, 0.517562, 0.494003, 0.51388, 0.505461, 0.476583, 0.497853, 0.570702, 0.529623, 0.56648, 0.570702, 0.447574, 0.408655, 0.298791, 0.301917, 0.308712, 0.30533, 0.271506, 0.271506, 0.196879, 0.191378, 0.209395, 0.209395, 0.185198, 0.179055, 0.11371, 0.132295, 0.132295, 0.11371, 0.11371, 0.132295, 0.182256, 0.222385, 0.196879, 0.271506, 0.209395, 0.216401, 0.225814, 0.25031, 0.25406, 0.332115, 0.328603, 0.247041, 0.281712, 0.239899, 0.203355, 0.301917, 0.308712, 0.380708, 0.408655, 0.346032, 0.284882, 0.298791, 0.236433, 0.194234, 0.158265, 0.239899, 0.229226, 0.196879, 0.17593, 0.142424, 0.111485, 0.15008, 0.191378, 0.15284, 0.21291, 0.219301, 0.15008], '')</t>
  </si>
  <si>
    <t>[194, 195, 196, 197, 198, 205, 206, 207, 208, 209, 210, 211, 244, 246, 247, 250, 251, 252, 253]</t>
  </si>
  <si>
    <t xml:space="preserve">F5RSH4|F5RSH4_9ENTR Endoribonuclease GhoS OS=Enterobacter hormaechei ATCC 49162 </t>
  </si>
  <si>
    <t>([0.185198, 0.236433, 0.185198, 0.239899, 0.167087, 0.203355, 0.257454, 0.26085, 0.281712, 0.222385, 0.25406, 0.301917, 0.225814, 0.243554, 0.264545, 0.179055, 0.271506, 0.278302, 0.264545, 0.239899, 0.301917, 0.349426, 0.321458, 0.394753, 0.278302, 0.370445, 0.291804, 0.275179, 0.219301, 0.225814, 0.31487, 0.321458, 0.321458, 0.401658, 0.401658, 0.298791, 0.380708, 0.380708, 0.291804, 0.31487, 0.41194, 0.332115, 0.321458, 0.243554, 0.232838, 0.264545, 0.179055, 0.25031, 0.281712, 0.281712, 0.275179, 0.271506, 0.281712, 0.281712, 0.219301, 0.200174, 0.257454, 0.182256, 0.155435, 0.219301, 0.21291, 0.15008, 0.167087, 0.203355, 0.298791, 0.236433, 0.31487, 0.40511, 0.401658, 0.339168, 0.422041, 0.447574, 0.352862, 0.342579, 0.264545, 0.332115, 0.339168, 0.268042, 0.36309, 0.401658, 0.311707, 0.318242, 0.380708, 0.4292, 0.4292, 0.444081, 0.494003, 0.472492, 0.440853, 0.436924, 0.447574, 0.418646, 0.36309, 0.468512, 0.42561, 0.51388], '')</t>
  </si>
  <si>
    <t>[95]</t>
  </si>
  <si>
    <t xml:space="preserve">F5RSH5|F5RSH5_9ENTR Phosphatidylserine decarboxylase OS=Enterobacter hormaechei ATCC 49162 </t>
  </si>
  <si>
    <t>([0.043307, 0.074921, 0.041405, 0.06184, 0.098513, 0.127496, 0.173081, 0.111485, 0.15008, 0.106997, 0.120615, 0.158265, 0.284882, 0.185198, 0.243554, 0.346032, 0.349426, 0.370445, 0.36309, 0.450668, 0.42561, 0.377384, 0.25406, 0.346032, 0.257454, 0.232838, 0.15008, 0.120615, 0.203355, 0.179055, 0.281712, 0.206376, 0.111485, 0.066181, 0.116183, 0.06312, 0.067594, 0.073402, 0.06184, 0.122885, 0.074921, 0.051831, 0.076542, 0.088832, 0.044297, 0.079919, 0.071867, 0.134866, 0.134866, 0.142424, 0.155435, 0.085092, 0.15284, 0.167087, 0.15008, 0.147574, 0.194234, 0.179055, 0.161087, 0.173081, 0.106997, 0.17593, 0.191378, 0.191378, 0.284882, 0.324872, 0.229226, 0.229226, 0.15284, 0.179055, 0.161087, 0.167087, 0.239899, 0.239899, 0.232838, 0.31487, 0.21291, 0.147574, 0.102787, 0.085092, 0.088832, 0.076542, 0.042364, 0.083462, 0.058088, 0.050641, 0.098513, 0.098513, 0.122885, 0.155435, 0.15008, 0.164327, 0.134866, 0.074921, 0.038858, 0.041405, 0.043307, 0.092881, 0.158265, 0.144935, 0.15284, 0.134866, 0.142424, 0.216401, 0.191378, 0.129801, 0.132295, 0.118441, 0.196879, 0.21291, 0.25031, 0.15008, 0.142424, 0.100716, 0.191378, 0.170161, 0.264545, 0.271506, 0.275179, 0.179055, 0.26085, 0.288399, 0.301917, 0.422041, 0.436924, 0.458154, 0.59508, 0.562014, 0.433034, 0.433034, 0.394753, 0.377384, 0.384043, 0.377384, 0.476583, 0.349426, 0.356642, 0.31487, 0.321458, 0.321458, 0.401658, 0.31487, 0.31487, 0.206376, 0.18812, 0.116183, 0.106997, 0.059222, 0.059222, 0.096677, 0.100716, 0.102787, 0.109221, 0.120615, 0.106997, 0.051831, 0.102787, 0.196879, 0.139895, 0.139895, 0.111485, 0.067594, 0.076542, 0.083462, 0.147574, 0.092881, 0.158265, 0.15284, 0.222385, 0.170161, 0.167087, 0.15008, 0.147574, 0.15284, 0.26085, 0.298791, 0.380708, 0.370445, 0.271506, 0.275179, 0.25406, 0.284882, 0.394753, 0.377384, 0.25031, 0.25406, 0.335645, 0.339168, 0.239899, 0.219301, 0.216401, 0.247041, 0.284882, 0.308712, 0.298791, 0.301917, 0.196879, 0.147574, 0.079919, 0.147574, 0.257454, 0.232838, 0.15284, 0.081712, 0.071867, 0.137348, 0.155435, 0.139895, 0.144935, 0.142424, 0.182256, 0.182256, 0.155435, 0.102787, 0.054297, 0.064632, 0.030003, 0.05306, 0.111485, 0.21291, 0.206376, 0.206376, 0.26085, 0.356642, 0.356642, 0.36309, 0.377384, 0.359901, 0.264545, 0.25406, 0.339168, 0.247041, 0.328603, 0.387226, 0.335645, 0.454136, 0.332115, 0.440853, 0.332115, 0.21291, 0.216401, 0.200174, 0.185198, 0.185198, 0.120615, 0.118441, 0.209395, 0.122885, 0.069024, 0.129801, 0.073402, 0.043307, 0.074921, 0.074921, 0.050641, 0.049374, 0.024393, 0.021816, 0.019401, 0.038042, 0.073402, 0.06184, 0.037156, 0.023087, 0.020876, 0.026338, 0.051831, 0.046336, 0.067594, 0.0704, 0.076542, 0.127496, 0.120615, 0.069024, 0.056825, 0.056825, 0.081712, 0.11371, 0.185198, 0.155435, 0.125101, 0.086953, 0.067594, 0.106997, 0.15008, 0.094817], '')</t>
  </si>
  <si>
    <t>[126, 127]</t>
  </si>
  <si>
    <t xml:space="preserve">F5RSH6|F5RSH6_9ENTR YfeABCD locus regulator OS=Enterobacter hormaechei ATCC 49162 </t>
  </si>
  <si>
    <t>([0.023534, 0.01204, 0.018787, 0.028695, 0.016528, 0.016826, 0.022667, 0.013821, 0.011106, 0.008895, 0.006795, 0.006194, 0.006567, 0.009015, 0.005992, 0.004208, 0.004736, 0.004835, 0.003512, 0.00359, 0.003997, 0.00407, 0.004161, 0.004135, 0.002727, 0.003341, 0.002606, 0.002705, 0.00389, 0.004921, 0.007259, 0.01204, 0.022306, 0.022306, 0.028695, 0.030611, 0.067594, 0.054297, 0.030611, 0.043307, 0.043307, 0.048328, 0.037156, 0.058088, 0.055536, 0.073402, 0.073402, 0.079919, 0.083462, 0.059222, 0.041405, 0.036378, 0.016826, 0.017138, 0.015344, 0.017797, 0.015078, 0.008804, 0.010509, 0.010221, 0.007645, 0.007422, 0.004736, 0.007259, 0.008075, 0.009015, 0.013437, 0.020165, 0.040537, 0.016257, 0.021381, 0.032677, 0.034068, 0.037156, 0.037156, 0.018106, 0.016021, 0.015078, 0.014586, 0.008624, 0.008002, 0.008276, 0.01078, 0.011903, 0.007495, 0.004976, 0.003405, 0.00283, 0.002211, 0.001778, 0.001936, 0.002117, 0.001687, 0.001597, 0.002396, 0.001936, 0.002761, 0.002336, 0.003431, 0.004835, 0.007031, 0.010672, 0.0198, 0.01204, 0.011903, 0.021381, 0.058088, 0.116183, 0.083462, 0.137348, 0.182256, 0.308712, 0.18812, 0.134866, 0.071867, 0.081712, 0.106997, 0.081712, 0.120615, 0.125101, 0.142424, 0.142424, 0.137348, 0.094817, 0.194234, 0.31487, 0.335645, 0.324872, 0.216401, 0.332115, 0.30533, 0.295083, 0.17593, 0.194234, 0.206376, 0.349426, 0.324872, 0.31487, 0.370445, 0.257454, 0.132295, 0.064632, 0.064632, 0.026338, 0.017447, 0.020522, 0.011106, 0.006795, 0.004921, 0.004835, 0.004921, 0.003671, 0.002705, 0.002727, 0.002606, 0.002606, 0.002138, 0.002138, 0.001499, 0.000854, 0.000773, 0.000799, 0.001249, 0.000721, 0.000816, 0.001391, 0.000721, 0.000721, 0.000842, 0.000854, 0.000983, 0.00052, 0.00061, 0.000614, 0.000708, 0.000833, 0.000859, 0.00061], '')</t>
  </si>
  <si>
    <t xml:space="preserve">F5RSH7|F5RSH7_9ENTR Phosphatase YniC OS=Enterobacter hormaechei ATCC 49162 </t>
  </si>
  <si>
    <t>([0.120615, 0.049374, 0.085092, 0.076542, 0.116183, 0.144935, 0.094817, 0.06312, 0.040537, 0.059222, 0.073402, 0.111485, 0.132295, 0.071867, 0.030003, 0.035586, 0.031287, 0.046336, 0.092881, 0.06184, 0.081712, 0.094817, 0.142424, 0.109221, 0.139895, 0.074921, 0.074921, 0.083462, 0.147574, 0.144935, 0.134866, 0.129801, 0.111485, 0.098513, 0.179055, 0.191378, 0.206376, 0.225814, 0.268042, 0.161087, 0.25031, 0.158265, 0.219301, 0.167087, 0.206376, 0.167087, 0.191378, 0.132295, 0.206376, 0.122885, 0.120615, 0.067594, 0.056825, 0.058088, 0.059222, 0.06312, 0.058088, 0.030003, 0.027463, 0.032017, 0.06184, 0.059222, 0.11371, 0.129801, 0.15284, 0.147574, 0.155435, 0.21291, 0.185198, 0.100716, 0.173081, 0.271506, 0.335645, 0.271506, 0.275179, 0.179055, 0.102787, 0.203355, 0.291804, 0.194234, 0.164327, 0.179055, 0.116183, 0.06184, 0.066181, 0.100716, 0.064632, 0.078022, 0.088832, 0.129801, 0.134866, 0.106997, 0.064632, 0.050641, 0.092881, 0.076542, 0.139895, 0.194234, 0.111485, 0.096677, 0.118441, 0.120615, 0.059222, 0.085092, 0.142424, 0.100716, 0.100716, 0.173081, 0.109221, 0.102787, 0.098513, 0.10481, 0.137348, 0.209395, 0.216401, 0.144935, 0.179055, 0.137348, 0.0704, 0.118441, 0.073402, 0.109221, 0.118441, 0.182256, 0.118441, 0.125101, 0.127496, 0.078022, 0.054297, 0.090864, 0.074921, 0.10481, 0.164327, 0.094817, 0.11371, 0.094817, 0.147574, 0.142424, 0.196879, 0.31487, 0.342579, 0.440853, 0.377384, 0.268042, 0.229226, 0.356642, 0.271506, 0.271506, 0.321458, 0.349426, 0.268042, 0.298791, 0.203355, 0.21291, 0.324872, 0.216401, 0.318242, 0.239899, 0.182256, 0.132295, 0.081712, 0.074921, 0.074921, 0.111485, 0.129801, 0.170161, 0.158265, 0.194234, 0.161087, 0.158265, 0.158265, 0.232838, 0.200174, 0.247041, 0.236433, 0.17593, 0.25031, 0.243554, 0.229226, 0.229226, 0.196879, 0.308712, 0.257454, 0.264545, 0.284882, 0.349426, 0.335645, 0.346032, 0.390993, 0.494003, 0.534167, 0.408655, 0.380708, 0.339168, 0.339168, 0.349426, 0.321458, 0.324872, 0.247041, 0.349426, 0.41194, 0.398279, 0.384043, 0.436924, 0.342579, 0.332115, 0.30533, 0.30533, 0.301917, 0.216401, 0.18812, 0.185198, 0.311707, 0.321458, 0.380708, 0.394753, 0.359901, 0.418646, 0.390993, 0.486429, 0.450668, 0.422041, 0.549308], '')</t>
  </si>
  <si>
    <t>[190, 222]</t>
  </si>
  <si>
    <t xml:space="preserve">F5RSH8|F5RSH8_9ENTR 3-oxoacyl-[acyl-carrier-protein] reductase OS=Enterobacter hormaechei ATCC 49162 </t>
  </si>
  <si>
    <t>([0.008895, 0.013437, 0.0198, 0.028107, 0.03976, 0.056825, 0.079919, 0.044297, 0.059222, 0.040537, 0.025762, 0.026338, 0.023087, 0.023087, 0.013437, 0.020165, 0.024393, 0.024393, 0.017797, 0.026892, 0.025316, 0.033407, 0.034068, 0.037156, 0.040537, 0.043307, 0.045352, 0.024393, 0.051831, 0.049374, 0.098513, 0.147574, 0.182256, 0.25031, 0.247041, 0.25031, 0.222385, 0.194234, 0.109221, 0.191378, 0.096677, 0.137348, 0.196879, 0.185198, 0.120615, 0.092881, 0.048328, 0.029376, 0.054297, 0.051831, 0.032017, 0.030003, 0.03976, 0.037156, 0.026892, 0.047319, 0.088832, 0.081712, 0.079919, 0.125101, 0.069024, 0.094817, 0.067594, 0.054297, 0.059222, 0.071867, 0.086953, 0.094817, 0.15008, 0.085092, 0.054297, 0.086953, 0.051831, 0.05306, 0.055536, 0.098513, 0.06312, 0.074921, 0.079919, 0.116183, 0.144935, 0.194234, 0.191378, 0.284882, 0.247041, 0.243554, 0.243554, 0.155435, 0.222385, 0.216401, 0.31487, 0.278302, 0.17593, 0.209395, 0.122885, 0.125101, 0.102787, 0.164327, 0.078022, 0.071867, 0.06312, 0.064632, 0.066181, 0.081712, 0.042364, 0.073402, 0.0704, 0.055536, 0.064632, 0.0704, 0.071867, 0.054297, 0.0704, 0.111485, 0.15008, 0.194234, 0.18812, 0.222385, 0.132295, 0.222385, 0.144935, 0.086953, 0.051831, 0.0704, 0.076542, 0.111485, 0.102787, 0.109221, 0.096677, 0.15008, 0.144935, 0.11371, 0.147574, 0.17593, 0.132295, 0.132295, 0.090864, 0.092881, 0.100716, 0.170161, 0.170161, 0.185198, 0.284882, 0.374039, 0.291804, 0.194234, 0.239899, 0.161087, 0.164327, 0.170161, 0.167087, 0.164327, 0.137348, 0.071867, 0.047319, 0.049374, 0.044297, 0.090864, 0.074921, 0.043307, 0.035586, 0.032677, 0.056825, 0.027463, 0.015344, 0.018787, 0.033407, 0.031287, 0.059222, 0.055536, 0.096677, 0.096677, 0.055536, 0.048328, 0.098513, 0.10481, 0.144935, 0.144935, 0.111485, 0.078022, 0.118441, 0.074921, 0.079919, 0.074921, 0.139895, 0.137348, 0.161087, 0.102787, 0.127496, 0.120615, 0.067594, 0.0704, 0.058088, 0.100716, 0.164327, 0.15008, 0.229226, 0.194234, 0.125101, 0.15284, 0.15284, 0.158265, 0.257454, 0.164327, 0.100716, 0.083462, 0.15284, 0.167087, 0.15284, 0.10481, 0.086953, 0.147574, 0.142424, 0.100716, 0.109221, 0.071867, 0.078022, 0.064632, 0.055536, 0.079919, 0.098513, 0.164327, 0.094817, 0.076542, 0.109221, 0.185198, 0.222385, 0.225814, 0.21291, 0.301917, 0.342579, 0.284882, 0.284882, 0.301917, 0.408655, 0.41194, 0.497853, 0.483068, 0.51388, 0.648219, 0.648219, 0.486429, 0.394753, 0.5017, 0.545602, 0.472492, 0.505461, 0.454136, 0.440853, 0.440853, 0.349426, 0.335645, 0.335645, 0.374039, 0.374039, 0.377384, 0.275179, 0.275179, 0.275179, 0.311707, 0.236433, 0.206376, 0.200174, 0.203355, 0.164327, 0.161087, 0.25031, 0.18812, 0.216401, 0.229226, 0.144935, 0.167087, 0.179055, 0.264545, 0.236433, 0.225814, 0.142424, 0.191378, 0.129801, 0.142424, 0.118441, 0.167087, 0.147574, 0.161087, 0.21291, 0.239899, 0.216401, 0.191378, 0.194234, 0.167087, 0.127496, 0.196879, 0.25406, 0.196879, 0.158265, 0.111485], '')</t>
  </si>
  <si>
    <t>[238, 239, 240, 243, 244, 246]</t>
  </si>
  <si>
    <t xml:space="preserve">F5RSH9|F5RSH9_9ENTR Metal-dependent hydrolase OS=Enterobacter hormaechei ATCC 49162 </t>
  </si>
  <si>
    <t>([0.01227, 0.013437, 0.01078, 0.011669, 0.00962, 0.006567, 0.007031, 0.008804, 0.011669, 0.01204, 0.017447, 0.013016, 0.013016, 0.018415, 0.011106, 0.007555, 0.006894, 0.010221, 0.016826, 0.03976, 0.020876, 0.020876, 0.024393, 0.0198, 0.016021, 0.029376, 0.067594, 0.067594, 0.03976, 0.019109, 0.024826, 0.014586, 0.014783, 0.009096, 0.009015, 0.013265, 0.012491, 0.016257, 0.014586, 0.016826, 0.016021, 0.028695, 0.024826, 0.015078, 0.027463, 0.048328, 0.040537, 0.022306, 0.028107, 0.023534, 0.022667, 0.020522, 0.033407, 0.076542, 0.073402, 0.048328, 0.045352, 0.073402, 0.028695, 0.030611, 0.024393, 0.023534, 0.024393, 0.024393, 0.049374, 0.045352, 0.041405, 0.022306, 0.022667, 0.018106, 0.022306, 0.0198, 0.020876, 0.01204, 0.007422, 0.011518, 0.009015, 0.005932, 0.004611, 0.005011, 0.005011, 0.004161, 0.004483, 0.004689, 0.006988, 0.004775, 0.003671, 0.002976, 0.004358, 0.005249, 0.006078, 0.006894, 0.007422, 0.007555, 0.011106, 0.014586, 0.00962, 0.00962, 0.018106, 0.018106, 0.018415, 0.017138, 0.025762, 0.012727, 0.007877, 0.007177, 0.011342, 0.014783, 0.013265, 0.011903, 0.016528, 0.013016, 0.015694, 0.018106, 0.0198, 0.011342, 0.009294, 0.008409, 0.014315, 0.010131, 0.018106, 0.016826, 0.017797, 0.009865, 0.016257, 0.016257, 0.022667, 0.01204, 0.00962, 0.010509, 0.011342, 0.010672, 0.013016, 0.013016, 0.021381, 0.0198, 0.019401, 0.040537, 0.085092, 0.042364, 0.034068, 0.022667, 0.032677, 0.025762, 0.030611, 0.014783, 0.021381, 0.010221, 0.014315, 0.014075, 0.011669, 0.008723, 0.009187, 0.009294, 0.009401, 0.006245, 0.006567, 0.009977, 0.009977, 0.009977, 0.01204, 0.013437, 0.019401, 0.013821, 0.016257, 0.027463, 0.066181, 0.056825, 0.060549, 0.081712, 0.147574, 0.155435, 0.209395, 0.090864, 0.088832, 0.036378, 0.079919, 0.067594, 0.026892, 0.014075, 0.014783, 0.017138, 0.028695, 0.016257, 0.035586, 0.034884, 0.028107, 0.020522, 0.022667, 0.038858, 0.025316, 0.019109, 0.033407, 0.021381, 0.056825, 0.033407], '')</t>
  </si>
  <si>
    <t xml:space="preserve">F5RSI0|F5RSI0_9ENTR DAACS family dicarboxylate/amino acid:sodium (Na+) or proton (H+) symporter OS=Enterobacter hormaechei ATCC 49162 </t>
  </si>
  <si>
    <t>([0.002482, 0.001572, 0.001434, 0.001318, 0.001048, 0.000854, 0.000708, 0.000558, 0.000468, 0.000567, 0.000893, 0.000906, 0.000893, 0.00155, 0.001434, 0.002194, 0.00231, 0.002555, 0.001602, 0.002194, 0.002976, 0.003963, 0.004577, 0.004315, 0.004315, 0.006039, 0.005992, 0.006374, 0.007645, 0.01204, 0.009865, 0.007031, 0.005249, 0.005086, 0.003607, 0.00316, 0.002155, 0.003109, 0.002662, 0.002606, 0.002211, 0.002138, 0.002057, 0.002881, 0.00407, 0.006039, 0.004646, 0.004736, 0.006482, 0.008276, 0.008276, 0.007422, 0.010372, 0.012491, 0.007422, 0.012491, 0.009096, 0.009977, 0.009728, 0.013016, 0.025762, 0.025762, 0.016021, 0.016528, 0.009401, 0.006533, 0.005992, 0.006619, 0.006482, 0.004835, 0.003963, 0.004431, 0.004646, 0.003607, 0.003341, 0.004388, 0.004135, 0.004161, 0.003924, 0.003924, 0.003341, 0.002512, 0.00316, 0.004161, 0.002976, 0.004135, 0.006039, 0.00515, 0.006078, 0.009294, 0.008624, 0.010221, 0.009187, 0.008723, 0.011903, 0.011669, 0.009015, 0.009401, 0.009294, 0.014783, 0.016021, 0.011518, 0.01078, 0.007877, 0.007877, 0.012727, 0.008409, 0.00543, 0.005503, 0.004899, 0.00359, 0.00389, 0.00389, 0.003053, 0.003276, 0.002512, 0.003924, 0.005734, 0.00407, 0.003963, 0.003963, 0.002761, 0.003963, 0.004689, 0.007645, 0.007422, 0.00515, 0.005503, 0.008156, 0.009401, 0.01078, 0.014586, 0.026338, 0.028107, 0.036378, 0.074921, 0.067594, 0.067594, 0.045352, 0.042364, 0.116183, 0.122885, 0.229226, 0.129801, 0.102787, 0.086953, 0.088832, 0.100716, 0.129801, 0.137348, 0.073402, 0.078022, 0.059222, 0.06312, 0.06184, 0.059222, 0.032017, 0.032017, 0.030003, 0.017797, 0.017447, 0.018787, 0.017797, 0.017797, 0.041405, 0.030003, 0.023087, 0.024826, 0.021816, 0.029376, 0.026338, 0.038858, 0.036378, 0.079919, 0.067594, 0.064632, 0.041405, 0.033407, 0.066181, 0.038042, 0.05306, 0.054297, 0.019109, 0.015078, 0.011106, 0.006194, 0.006795, 0.007877, 0.005799, 0.007031, 0.005992, 0.004388, 0.004921, 0.003671, 0.002396, 0.002336, 0.00243, 0.00359, 0.004431, 0.004921, 0.006421, 0.008409, 0.015344, 0.034884, 0.026892, 0.019109, 0.020876, 0.030611, 0.016021, 0.028107, 0.03976, 0.028107, 0.058088, 0.058088, 0.060549, 0.071867, 0.05306, 0.049374, 0.024393, 0.0198, 0.017447, 0.010509, 0.008075, 0.006421, 0.006374, 0.006039, 0.008804, 0.016826, 0.01227, 0.022667, 0.013613, 0.008723, 0.01078, 0.007422, 0.006421, 0.009187, 0.013265, 0.011106, 0.008276, 0.010131, 0.014783, 0.013821, 0.025762, 0.022667, 0.032017, 0.033407, 0.031287, 0.015694, 0.013437, 0.013437, 0.013437, 0.020165, 0.017138, 0.013821, 0.013265, 0.013613, 0.012727, 0.008156, 0.007555, 0.010131, 0.008156, 0.008156, 0.005872, 0.004736, 0.004414, 0.003431, 0.002512, 0.003555, 0.004899, 0.003512, 0.003512, 0.002529, 0.002555, 0.002976, 0.00389, 0.005378, 0.004736, 0.004736, 0.007259, 0.007091, 0.007177, 0.007031, 0.004736, 0.006795, 0.008156, 0.00962, 0.009294, 0.015694, 0.010372, 0.007315, 0.011518, 0.010372, 0.013821, 0.008276, 0.011903, 0.010926, 0.011518, 0.017797, 0.017797, 0.01204, 0.016826, 0.016257, 0.015694, 0.03976, 0.019401, 0.020876, 0.020165, 0.041405, 0.025316, 0.044297, 0.090864, 0.090864, 0.191378, 0.137348, 0.25031, 0.161087, 0.18812, 0.206376, 0.206376, 0.11371, 0.11371, 0.142424, 0.067594, 0.134866, 0.086953, 0.161087, 0.0704, 0.118441, 0.078022, 0.109221, 0.051831, 0.047319, 0.047319, 0.049374, 0.096677, 0.067594, 0.086953, 0.071867, 0.032017, 0.017797, 0.043307, 0.044297, 0.032677, 0.038858, 0.030611, 0.024826, 0.019401, 0.025762, 0.020876, 0.033407, 0.032677, 0.041405, 0.042364, 0.020876, 0.020876, 0.025316, 0.020876, 0.029376, 0.036378, 0.042364, 0.047319, 0.020876, 0.021381, 0.030611, 0.032017, 0.025762, 0.043307, 0.030611, 0.032017, 0.043307, 0.019401, 0.018106, 0.027463, 0.022667, 0.044297, 0.025762, 0.017797, 0.030611, 0.018415, 0.015694, 0.023534, 0.041405, 0.064632, 0.086953, 0.03976, 0.058088, 0.073402, 0.041405, 0.042364, 0.043307, 0.023534, 0.055536, 0.045352, 0.025762, 0.032677, 0.019401, 0.036378, 0.029376, 0.030611, 0.027463, 0.018415, 0.015344, 0.010131, 0.008525, 0.005992, 0.008624, 0.007495, 0.009294, 0.016528, 0.017138, 0.014586, 0.026338, 0.017138, 0.020522, 0.035586, 0.038042, 0.05306, 0.023963, 0.03976, 0.023534, 0.040537, 0.06312, 0.078022, 0.102787, 0.173081, 0.229226, 0.229226, 0.311707, 0.194234, 0.170161, 0.25406, 0.36309, 0.264545, 0.216401, 0.21291, 0.216401, 0.219301, 0.278302, 0.366687, 0.366687, 0.335645, 0.247041, 0.278302, 0.278302, 0.352862, 0.374039, 0.4292, 0.394753, 0.41194, 0.414856, 0.366687, 0.370445, 0.36309, 0.433034, 0.525368, 0.517562, 0.490133, 0.461924, 0.41194, 0.394753, 0.349426, 0.509769, 0.720929], '')</t>
  </si>
  <si>
    <t>[454, 455, 461, 462]</t>
  </si>
  <si>
    <t xml:space="preserve">F5RSI1|F5RSI1_9ENTR Cell division activator CedA OS=Enterobacter hormaechei ATCC 49162 </t>
  </si>
  <si>
    <t>([0.56648, 0.436924, 0.468512, 0.356642, 0.291804, 0.356642, 0.374039, 0.318242, 0.346032, 0.398279, 0.394753, 0.450668, 0.480142, 0.468512, 0.562014, 0.549308, 0.450668, 0.440853, 0.356642, 0.380708, 0.377384, 0.335645, 0.408655, 0.422041, 0.447574, 0.40511, 0.352862, 0.284882, 0.342579, 0.346032, 0.318242, 0.25406, 0.170161, 0.134866, 0.069024, 0.045352, 0.032017, 0.032677, 0.034884, 0.055536, 0.051831, 0.025762, 0.047319, 0.047319, 0.042364, 0.076542, 0.127496, 0.081712, 0.129801, 0.090864, 0.102787, 0.10481, 0.170161, 0.209395, 0.232838, 0.328603, 0.284882, 0.335645, 0.346032, 0.349426, 0.356642, 0.342579, 0.454136, 0.476583, 0.486429, 0.494003, 0.398279, 0.422041, 0.538167, 0.521092, 0.59508, 0.541878, 0.517562, 0.497853, 0.505461, 0.472492, 0.454136, 0.648219, 0.675549], '')</t>
  </si>
  <si>
    <t>[0, 14, 15, 68, 69, 70, 71, 72, 74, 77, 78]</t>
  </si>
  <si>
    <t xml:space="preserve">F5RSI5|F5RSI5_9ENTR HTH-type transcriptional regulator ChbR OS=Enterobacter hormaechei ATCC 49162 </t>
  </si>
  <si>
    <t>([0.275179, 0.111485, 0.167087, 0.200174, 0.232838, 0.284882, 0.158265, 0.185198, 0.139895, 0.106997, 0.073402, 0.056825, 0.056825, 0.100716, 0.10481, 0.111485, 0.134866, 0.111485, 0.096677, 0.092881, 0.047319, 0.083462, 0.17593, 0.155435, 0.164327, 0.098513, 0.048328, 0.120615, 0.054297, 0.090864, 0.081712, 0.090864, 0.092881, 0.086953, 0.086953, 0.083462, 0.041405, 0.023963, 0.031287, 0.035586, 0.020522, 0.040537, 0.042364, 0.03976, 0.040537, 0.024826, 0.025316, 0.025316, 0.025316, 0.058088, 0.055536, 0.102787, 0.074921, 0.086953, 0.038858, 0.022306, 0.025762, 0.034068, 0.064632, 0.060549, 0.030003, 0.054297, 0.049374, 0.048328, 0.023087, 0.014315, 0.023087, 0.019109, 0.032677, 0.024826, 0.025762, 0.025316, 0.015344, 0.018415, 0.030611, 0.041405, 0.076542, 0.040537, 0.055536, 0.054297, 0.054297, 0.045352, 0.022306, 0.023534, 0.023534, 0.049374, 0.050641, 0.026338, 0.060549, 0.034068, 0.026892, 0.030611, 0.015694, 0.017447, 0.015078, 0.009977, 0.01204, 0.011669, 0.017447, 0.012491, 0.008804, 0.008895, 0.010672, 0.019109, 0.019109, 0.020876, 0.011342, 0.014075, 0.023534, 0.011903, 0.011903, 0.018415, 0.016257, 0.021381, 0.019109, 0.032017, 0.048328, 0.033407, 0.038042, 0.018106, 0.026338, 0.048328, 0.054297, 0.092881, 0.044297, 0.041405, 0.041405, 0.042364, 0.032017, 0.033407, 0.076542, 0.083462, 0.079919, 0.037156, 0.034068, 0.037156, 0.034068, 0.038858, 0.069024, 0.034068, 0.073402, 0.073402, 0.067594, 0.060549, 0.06184, 0.137348, 0.134866, 0.132295, 0.170161, 0.185198, 0.179055, 0.179055, 0.167087, 0.182256, 0.301917, 0.268042, 0.25406, 0.301917, 0.281712, 0.284882, 0.30533, 0.318242, 0.232838, 0.196879, 0.196879, 0.191378, 0.17593, 0.170161, 0.170161, 0.134866, 0.18812, 0.194234, 0.200174, 0.257454, 0.15284, 0.158265, 0.284882, 0.328603, 0.26085, 0.232838, 0.15284, 0.209395, 0.200174, 0.281712, 0.318242, 0.324872, 0.332115, 0.25406, 0.173081, 0.173081, 0.281712, 0.257454, 0.25031, 0.239899, 0.271506, 0.275179, 0.18812, 0.173081, 0.206376, 0.278302, 0.332115, 0.356642, 0.366687, 0.288399, 0.216401, 0.236433, 0.243554, 0.155435, 0.232838, 0.236433, 0.247041, 0.15008, 0.15284, 0.144935, 0.139895, 0.144935, 0.144935, 0.225814, 0.155435, 0.164327, 0.173081, 0.098513, 0.139895, 0.092881, 0.147574, 0.225814, 0.142424, 0.11371, 0.118441, 0.125101, 0.18812, 0.17593, 0.200174, 0.225814, 0.225814, 0.26085, 0.25031, 0.257454, 0.155435, 0.155435, 0.15284, 0.142424, 0.125101, 0.122885, 0.167087, 0.106997, 0.10481, 0.158265, 0.102787, 0.158265, 0.173081, 0.18812, 0.185198, 0.182256, 0.18812, 0.18812, 0.17593, 0.118441, 0.17593, 0.209395, 0.206376, 0.222385, 0.196879, 0.278302, 0.257454, 0.236433, 0.308712, 0.278302, 0.247041, 0.380708, 0.346032, 0.26085], '')</t>
  </si>
  <si>
    <t xml:space="preserve">F5RSI7|F5RSI7_9ENTR Permease IIC component OS=Enterobacter hormaechei ATCC 49162 </t>
  </si>
  <si>
    <t>([0.018106, 0.01078, 0.007877, 0.013016, 0.008075, 0.008409, 0.007259, 0.009096, 0.007177, 0.008624, 0.010372, 0.014586, 0.017797, 0.017797, 0.017797, 0.037156, 0.038042, 0.019401, 0.037156, 0.034884, 0.032677, 0.024826, 0.023087, 0.044297, 0.0198, 0.030003, 0.048328, 0.042364, 0.045352, 0.048328, 0.036378, 0.034884, 0.024393, 0.014783, 0.008525, 0.008723, 0.006039, 0.004921, 0.007315, 0.007555, 0.005683, 0.003924, 0.004315, 0.005932, 0.003997, 0.005318, 0.006894, 0.006142, 0.008624, 0.005503, 0.005086, 0.004161, 0.004208, 0.003512, 0.004135, 0.004247, 0.00558, 0.005378, 0.007877, 0.006482, 0.006142, 0.008276, 0.008624, 0.014783, 0.016021, 0.017447, 0.019401, 0.016528, 0.010131, 0.010221, 0.015078, 0.016528, 0.030611, 0.030611, 0.067594, 0.040537, 0.040537, 0.041405, 0.083462, 0.081712, 0.055536, 0.056825, 0.025316, 0.037156, 0.030611, 0.015694, 0.020522, 0.014783, 0.017797, 0.015694, 0.008804, 0.006988, 0.010131, 0.008409, 0.007177, 0.004899, 0.00543, 0.008525, 0.008895, 0.009187, 0.008895, 0.009483, 0.010131, 0.020165, 0.015078, 0.01227, 0.017138, 0.023087, 0.016257, 0.008723, 0.015078, 0.016528, 0.023963, 0.019109, 0.013265, 0.01204, 0.023534, 0.018787, 0.017138, 0.017797, 0.00962, 0.009401, 0.009401, 0.009015, 0.008624, 0.010926, 0.008409, 0.008276, 0.006374, 0.009096, 0.011669, 0.012491, 0.013265, 0.009728, 0.011669, 0.023087, 0.024826, 0.024826, 0.021381, 0.011342, 0.009728, 0.017447, 0.010221, 0.009401, 0.006533, 0.006194, 0.005011, 0.00558, 0.004921, 0.00558, 0.006078, 0.005872, 0.003804, 0.005249, 0.005011, 0.003963, 0.00283, 0.003366, 0.003298, 0.004646, 0.004835, 0.003864, 0.002727, 0.00389, 0.003821, 0.005872, 0.006142, 0.008804, 0.008804, 0.014075, 0.014075, 0.01204, 0.01078, 0.020876, 0.020165, 0.043307, 0.030611, 0.060549, 0.044297, 0.021816, 0.011342, 0.022306, 0.036378, 0.031287, 0.016257, 0.016528, 0.008804, 0.008156, 0.005799, 0.006194, 0.005683, 0.004646, 0.003431, 0.003821, 0.00283, 0.002503, 0.001722, 0.002623, 0.002623, 0.00231, 0.003212, 0.004513, 0.004358, 0.002881, 0.004247, 0.006142, 0.006078, 0.006039, 0.004976, 0.007315, 0.009015, 0.006142, 0.008723, 0.014586, 0.021381, 0.020165, 0.020165, 0.038042, 0.026338, 0.026892, 0.049374, 0.028695, 0.016826, 0.015694, 0.018787, 0.015694, 0.008723, 0.00962, 0.009728, 0.007645, 0.007555, 0.007555, 0.007495, 0.00543, 0.00389, 0.002435, 0.002327, 0.002581, 0.002014, 0.00243, 0.002435, 0.002435, 0.002194, 0.002482, 0.001687, 0.002117, 0.002117, 0.002155, 0.002881, 0.003963, 0.005992, 0.004135, 0.003512, 0.005011, 0.007877, 0.007645, 0.010509, 0.011518, 0.013265, 0.022667, 0.014586, 0.011518, 0.007645, 0.007495, 0.009187, 0.016826, 0.011106, 0.013613, 0.024826, 0.014075, 0.015694, 0.01204, 0.017138, 0.013016, 0.009977, 0.007645, 0.011518, 0.014586, 0.029376, 0.011903, 0.010672, 0.01078, 0.008624, 0.010926, 0.021381, 0.023087, 0.014783, 0.015344, 0.017138, 0.017138, 0.014315, 0.008276, 0.006245, 0.00515, 0.007422, 0.008804, 0.01078, 0.01078, 0.009096, 0.009096, 0.009977, 0.010221, 0.009401, 0.009187, 0.007177, 0.006194, 0.004388, 0.003555, 0.003555, 0.002555, 0.002529, 0.003804, 0.00543, 0.007031, 0.011106, 0.01078, 0.011106, 0.011342, 0.008002, 0.007877, 0.007555, 0.007495, 0.006482, 0.006374, 0.010372, 0.018106, 0.023087, 0.019109, 0.019109, 0.041405, 0.034068, 0.03976, 0.046336, 0.054297, 0.035586, 0.017138, 0.009483, 0.009294, 0.006194, 0.009294, 0.007422, 0.00515, 0.006078, 0.007422, 0.013437, 0.008409, 0.006894, 0.004646, 0.004736, 0.008075, 0.005086, 0.00515, 0.003607, 0.002512, 0.00243, 0.003701, 0.003701, 0.00389, 0.003461, 0.004161, 0.002623, 0.003864, 0.00389, 0.004835, 0.00407, 0.002581, 0.002396, 0.002057, 0.003079, 0.003053, 0.001872, 0.003212, 0.004835, 0.005086, 0.006894, 0.006988, 0.004431, 0.005378, 0.008525, 0.006795, 0.008409, 0.010131, 0.01078, 0.014783, 0.013821, 0.010131, 0.017797, 0.026338, 0.023534, 0.011518, 0.023534, 0.05306, 0.048328, 0.038858, 0.069024, 0.035586, 0.023963, 0.037156, 0.021816, 0.010509, 0.010221, 0.008276, 0.006894, 0.004208, 0.005011, 0.003671, 0.005011, 0.003607, 0.003671, 0.005623, 0.006039, 0.004161, 0.00283, 0.00231, 0.002482, 0.001602, 0.001602, 0.001602, 0.001288, 0.001675, 0.002529, 0.00359, 0.003555, 0.004388, 0.006795, 0.004899, 0.004775, 0.005086, 0.008276, 0.011106, 0.01227, 0.021381, 0.051831, 0.129801, 0.196879, 0.085092, 0.139895, 0.122885, 0.122885, 0.127496, 0.161087, 0.067594, 0.055536, 0.06184, 0.069024, 0.047319, 0.078022, 0.161087, 0.111485, 0.059222, 0.027463, 0.012727], '')</t>
  </si>
  <si>
    <t xml:space="preserve">F5RSI8|F5RSI8_9ENTR PTS system cellobiose-specific IIB component OS=Enterobacter hormaechei ATCC 49162 </t>
  </si>
  <si>
    <t>([0.0198, 0.020876, 0.030611, 0.028695, 0.041405, 0.06312, 0.083462, 0.054297, 0.038042, 0.029376, 0.038042, 0.050641, 0.032677, 0.034884, 0.027463, 0.027463, 0.040537, 0.086953, 0.142424, 0.15284, 0.222385, 0.15284, 0.21291, 0.147574, 0.127496, 0.069024, 0.073402, 0.056825, 0.047319, 0.098513, 0.170161, 0.17593, 0.109221, 0.116183, 0.109221, 0.15284, 0.144935, 0.17593, 0.164327, 0.134866, 0.185198, 0.182256, 0.185198, 0.090864, 0.085092, 0.078022, 0.137348, 0.144935, 0.182256, 0.196879, 0.139895, 0.0704, 0.051831, 0.051831, 0.078022, 0.090864, 0.041405, 0.043307, 0.046336, 0.025316, 0.019109, 0.028107, 0.028107, 0.045352, 0.100716, 0.106997, 0.191378, 0.132295, 0.060549, 0.064632, 0.120615, 0.094817, 0.098513, 0.0704, 0.118441, 0.098513, 0.045352, 0.098513, 0.090864, 0.049374, 0.085092, 0.092881, 0.043307, 0.038042, 0.030003, 0.020522, 0.020522, 0.015078, 0.018415, 0.018415, 0.016528, 0.016257, 0.0198, 0.025762, 0.05306, 0.042364, 0.032677, 0.05306, 0.034884, 0.025762, 0.040537, 0.028695, 0.041405, 0.074921, 0.050641], '')</t>
  </si>
  <si>
    <t xml:space="preserve">F5RSI9|F5RSI9_9ENTR DNA-binding transcriptional activator OsmE OS=Enterobacter hormaechei ATCC 49162 </t>
  </si>
  <si>
    <t>([0.206376, 0.203355, 0.196879, 0.164327, 0.122885, 0.15008, 0.144935, 0.116183, 0.118441, 0.137348, 0.098513, 0.122885, 0.098513, 0.060549, 0.06184, 0.094817, 0.111485, 0.11371, 0.17593, 0.247041, 0.161087, 0.185198, 0.219301, 0.278302, 0.278302, 0.291804, 0.288399, 0.335645, 0.346032, 0.370445, 0.366687, 0.454136, 0.418646, 0.447574, 0.549308, 0.538167, 0.534167, 0.476583, 0.450668, 0.408655, 0.328603, 0.394753, 0.390993, 0.380708, 0.380708, 0.433034, 0.490133, 0.517562, 0.444081, 0.5017, 0.468512, 0.401658, 0.41194, 0.418646, 0.433034, 0.414856, 0.414856, 0.31487, 0.380708, 0.408655, 0.349426, 0.352862, 0.31487, 0.31487, 0.328603, 0.308712, 0.318242, 0.31487, 0.291804, 0.31487, 0.335645, 0.370445, 0.359901, 0.264545, 0.239899, 0.203355, 0.15008, 0.158265, 0.25406, 0.243554, 0.239899, 0.328603, 0.346032, 0.339168, 0.356642, 0.346032, 0.332115, 0.236433, 0.25031, 0.25406, 0.196879, 0.155435, 0.173081, 0.170161, 0.264545, 0.31487, 0.352862, 0.454136, 0.450668, 0.408655, 0.447574, 0.444081, 0.40511, 0.468512, 0.534167, 0.505461, 0.490133, 0.480142, 0.59014, 0.557691, 0.541878, 0.716283, 0.767246, 0.720929], '')</t>
  </si>
  <si>
    <t>[34, 35, 36, 47, 49, 104, 105, 108, 109, 110, 111, 112, 113]</t>
  </si>
  <si>
    <t xml:space="preserve">F5RSJ1|F5RSJ1_9ENTR Excinuclease cho OS=Enterobacter hormaechei ATCC 49162 </t>
  </si>
  <si>
    <t>([0.291804, 0.321458, 0.349426, 0.398279, 0.422041, 0.408655, 0.461924, 0.476583, 0.401658, 0.433034, 0.339168, 0.390993, 0.342579, 0.301917, 0.268042, 0.275179, 0.225814, 0.222385, 0.134866, 0.239899, 0.31487, 0.318242, 0.247041, 0.25031, 0.268042, 0.155435, 0.118441, 0.106997, 0.094817, 0.094817, 0.10481, 0.185198, 0.182256, 0.229226, 0.257454, 0.216401, 0.21291, 0.200174, 0.111485, 0.185198, 0.164327, 0.167087, 0.161087, 0.247041, 0.26085, 0.194234, 0.339168, 0.335645, 0.243554, 0.18812, 0.268042, 0.239899, 0.239899, 0.170161, 0.161087, 0.098513, 0.139895, 0.21291, 0.311707, 0.349426, 0.30533, 0.301917, 0.295083, 0.216401, 0.200174, 0.200174, 0.264545, 0.25031, 0.339168, 0.394753, 0.480142, 0.440853, 0.356642, 0.352862, 0.42561, 0.408655, 0.497853, 0.497853, 0.40511, 0.414856, 0.359901, 0.328603, 0.342579, 0.342579, 0.394753, 0.398279, 0.398279, 0.291804, 0.278302, 0.239899, 0.194234, 0.132295, 0.102787, 0.167087, 0.144935, 0.139895, 0.090864, 0.05306, 0.054297, 0.100716, 0.098513, 0.194234, 0.288399, 0.200174, 0.109221, 0.137348, 0.137348, 0.127496, 0.127496, 0.125101, 0.144935, 0.219301, 0.298791, 0.384043, 0.291804, 0.219301, 0.216401, 0.21291, 0.30533, 0.243554, 0.243554, 0.209395, 0.200174, 0.17593, 0.278302, 0.390993, 0.31487, 0.25406, 0.170161, 0.219301, 0.219301, 0.229226, 0.164327, 0.170161, 0.088832, 0.137348, 0.232838, 0.247041, 0.352862, 0.356642, 0.339168, 0.239899, 0.268042, 0.18812, 0.106997, 0.074921, 0.076542, 0.11371, 0.155435, 0.206376, 0.206376, 0.139895, 0.134866, 0.191378, 0.120615, 0.21291, 0.21291, 0.142424, 0.11371, 0.098513, 0.100716, 0.098513, 0.167087, 0.106997, 0.096677, 0.10481, 0.125101, 0.071867, 0.041405, 0.042364, 0.029376, 0.038042, 0.06184, 0.06184, 0.060549, 0.098513, 0.092881, 0.092881, 0.125101, 0.076542, 0.036378, 0.033407, 0.054297, 0.042364, 0.040537, 0.076542, 0.129801, 0.067594, 0.090864, 0.142424, 0.120615, 0.109221, 0.05306, 0.054297, 0.051831, 0.054297, 0.054297, 0.036378, 0.040537, 0.05306, 0.10481, 0.18812, 0.164327, 0.164327, 0.106997, 0.144935, 0.122885, 0.122885, 0.142424, 0.142424, 0.142424, 0.102787, 0.173081, 0.206376, 0.219301, 0.122885, 0.06312, 0.078022, 0.066181, 0.067594, 0.060549, 0.049374, 0.033407, 0.033407, 0.020522, 0.038858, 0.05306, 0.067594, 0.067594, 0.116183, 0.116183, 0.094817, 0.161087, 0.161087, 0.134866, 0.127496, 0.147574, 0.15284, 0.127496, 0.21291, 0.122885, 0.074921, 0.05306, 0.045352, 0.054297, 0.076542, 0.05306, 0.051831, 0.048328, 0.028695, 0.028695, 0.036378, 0.038042, 0.038042, 0.031287, 0.034068, 0.020876, 0.034068, 0.06184, 0.074921, 0.058088, 0.100716, 0.085092, 0.144935, 0.229226, 0.236433, 0.264545, 0.225814, 0.209395, 0.144935, 0.15008, 0.074921, 0.0704, 0.100716, 0.059222, 0.042364, 0.073402, 0.118441, 0.120615, 0.06312, 0.058088, 0.041405, 0.025316, 0.035586, 0.020522, 0.020522, 0.020522, 0.023963, 0.037156, 0.030611, 0.049374, 0.066181, 0.11371, 0.092881, 0.059222, 0.086953, 0.134866, 0.100716, 0.076542, 0.054297, 0.122885], '')</t>
  </si>
  <si>
    <t xml:space="preserve">F5RSJ2|F5RSJ2_9ENTR Environmental stress-induced protein Ves OS=Enterobacter hormaechei ATCC 49162 </t>
  </si>
  <si>
    <t>([0.055536, 0.079919, 0.047319, 0.028107, 0.040537, 0.060549, 0.079919, 0.083462, 0.10481, 0.137348, 0.164327, 0.196879, 0.194234, 0.222385, 0.25031, 0.170161, 0.18812, 0.219301, 0.25406, 0.268042, 0.239899, 0.308712, 0.31487, 0.295083, 0.284882, 0.196879, 0.194234, 0.164327, 0.185198, 0.120615, 0.094817, 0.088832, 0.05306, 0.03976, 0.064632, 0.109221, 0.167087, 0.239899, 0.118441, 0.096677, 0.096677, 0.046336, 0.056825, 0.056825, 0.071867, 0.137348, 0.21291, 0.15284, 0.118441, 0.125101, 0.122885, 0.088832, 0.100716, 0.158265, 0.18812, 0.206376, 0.142424, 0.144935, 0.081712, 0.158265, 0.139895, 0.167087, 0.271506, 0.209395, 0.120615, 0.111485, 0.106997, 0.109221, 0.094817, 0.147574, 0.139895, 0.206376, 0.298791, 0.31487, 0.21291, 0.209395, 0.109221, 0.134866, 0.132295, 0.206376, 0.132295, 0.132295, 0.090864, 0.090864, 0.090864, 0.118441, 0.116183, 0.120615, 0.127496, 0.200174, 0.21291, 0.185198, 0.185198, 0.147574, 0.127496, 0.122885, 0.129801, 0.15284, 0.147574, 0.15008, 0.142424, 0.21291, 0.247041, 0.308712, 0.225814, 0.268042, 0.298791, 0.380708, 0.311707, 0.295083, 0.229226, 0.194234, 0.229226, 0.232838, 0.275179, 0.161087, 0.271506, 0.264545, 0.236433, 0.239899, 0.229226, 0.229226, 0.236433, 0.232838, 0.17593, 0.225814, 0.127496, 0.10481, 0.064632, 0.092881, 0.094817, 0.116183, 0.078022, 0.081712, 0.048328, 0.048328, 0.100716, 0.096677, 0.055536, 0.066181, 0.081712, 0.0704, 0.073402, 0.076542, 0.076542, 0.096677, 0.111485, 0.118441, 0.179055, 0.275179, 0.281712, 0.275179, 0.301917, 0.401658, 0.308712, 0.390993, 0.308712, 0.219301, 0.236433, 0.31487, 0.401658, 0.398279, 0.422041, 0.335645, 0.247041, 0.15008, 0.167087, 0.185198, 0.194234, 0.182256, 0.098513, 0.058088, 0.074921, 0.074921, 0.073402, 0.100716, 0.079919, 0.11371, 0.158265, 0.116183, 0.094817, 0.069024, 0.047319, 0.032677, 0.054297], '')</t>
  </si>
  <si>
    <t xml:space="preserve">F5RSJ3|F5RSJ3_9ENTR Spheroplast protein Y OS=Enterobacter hormaechei ATCC 49162 </t>
  </si>
  <si>
    <t>([0.15008, 0.194234, 0.142424, 0.155435, 0.120615, 0.15284, 0.161087, 0.191378, 0.225814, 0.21291, 0.219301, 0.170161, 0.142424, 0.125101, 0.179055, 0.182256, 0.182256, 0.239899, 0.332115, 0.384043, 0.384043, 0.356642, 0.390993, 0.458154, 0.497853, 0.575842, 0.575842, 0.557691, 0.517562, 0.476583, 0.534167, 0.58069, 0.716283, 0.741537, 0.771762, 0.805026, 0.805026, 0.791621, 0.808535, 0.823549, 0.84206, 0.827927, 0.819762, 0.741537, 0.618285, 0.59917, 0.604312, 0.521092, 0.585406, 0.545602, 0.59014, 0.575842, 0.534167, 0.549308, 0.553315, 0.575842, 0.557691, 0.480142, 0.534167, 0.521092, 0.4292, 0.380708, 0.418646, 0.454136, 0.51388, 0.648219, 0.653063, 0.671169, 0.712013, 0.694846, 0.788093, 0.823549, 0.852992, 0.808535, 0.805026, 0.823549, 0.812494, 0.805026, 0.856457, 0.805026, 0.819762, 0.88723, 0.859585, 0.788093, 0.76285, 0.741537, 0.733139, 0.728858, 0.585406, 0.642678, 0.642678, 0.59917, 0.553315, 0.490133, 0.59014, 0.541878, 0.541878, 0.454136, 0.450668, 0.476583, 0.476583, 0.440853, 0.450668, 0.549308, 0.666105, 0.694846, 0.666105, 0.675549, 0.622677, 0.671169, 0.642678, 0.661982, 0.653063, 0.666105, 0.699094, 0.703578, 0.745909, 0.724957, 0.733139, 0.59917, 0.618285, 0.58069, 0.538167, 0.517562, 0.476583, 0.472492, 0.494003, 0.517562, 0.509769, 0.575842, 0.541878, 0.58069, 0.538167, 0.59508, 0.480142, 0.494003, 0.472492, 0.465241, 0.401658, 0.461924, 0.585406, 0.575842, 0.632174, 0.685117, 0.728858, 0.759478, 0.745909, 0.720929, 0.690604, 0.728858, 0.680603, 0.819762, 0.805026, 0.83125, 0.812494, 0.894241, 0.885302, 0.885302, 0.879233, 0.934618, 0.938133, 0.932927, 0.928747, 0.950334], '')</t>
  </si>
  <si>
    <t>[25, 26, 27, 28, 30, 31, 32, 33, 34, 35, 36, 37, 38, 39, 40, 41, 42, 43, 44, 45, 46, 47, 48, 49, 50, 51, 52, 53, 54, 55, 56, 58, 59, 64, 65, 66, 67, 68, 69, 70, 71, 72, 73, 74, 75, 76, 77, 78, 79, 80, 81, 82, 83, 84, 85, 86, 87, 88, 89, 90, 91, 92, 94, 95, 96, 103, 104, 105, 106, 107, 108, 109, 110, 111, 112, 113, 114, 115, 116, 117, 118, 119, 120, 121, 122, 123, 127, 128, 129, 130, 131, 132, 133, 140, 141, 142, 143, 144, 145, 146, 147, 148, 149, 150, 151, 152, 153, 154, 155, 156, 157, 158, 159, 160, 161, 162, 163]</t>
  </si>
  <si>
    <t xml:space="preserve">F5RSJ9|F5RSJ9_9ENTR Uncharacterized protein OS=Enterobacter hormaechei ATCC 49162 </t>
  </si>
  <si>
    <t>([0.036378, 0.015694, 0.016826, 0.026892, 0.017447, 0.01227, 0.017797, 0.025316, 0.018415, 0.019109, 0.028107, 0.037156, 0.036378, 0.050641, 0.049374, 0.058088, 0.055536, 0.056825, 0.026892, 0.045352, 0.06312, 0.06312, 0.066181, 0.098513, 0.106997, 0.147574, 0.229226, 0.229226, 0.222385, 0.31487, 0.377384, 0.26085, 0.264545, 0.219301, 0.173081, 0.161087, 0.26085, 0.26085, 0.271506, 0.387226, 0.390993, 0.335645, 0.239899, 0.232838, 0.203355, 0.106997, 0.067594, 0.038042, 0.020522, 0.011106, 0.008002, 0.005872, 0.00543, 0.004689, 0.006988, 0.008156, 0.008156, 0.007031, 0.006374, 0.004414, 0.004577, 0.004513, 0.006142, 0.006078, 0.009015, 0.006421, 0.006421, 0.006421, 0.006374, 0.008895, 0.014315, 0.025316, 0.031287, 0.054297, 0.055536, 0.03976, 0.026338, 0.0198, 0.019109, 0.017797, 0.036378, 0.020876], '')</t>
  </si>
  <si>
    <t xml:space="preserve">F5RSK0|F5RSK0_9ENTR Exodeoxyribonuclease III OS=Enterobacter hormaechei ATCC 49162 </t>
  </si>
  <si>
    <t>([0.035586, 0.058088, 0.06312, 0.090864, 0.15008, 0.191378, 0.239899, 0.179055, 0.222385, 0.225814, 0.179055, 0.155435, 0.170161, 0.281712, 0.352862, 0.36309, 0.5017, 0.497853, 0.525368, 0.422041, 0.422041, 0.42561, 0.440853, 0.483068, 0.490133, 0.454136, 0.380708, 0.374039, 0.468512, 0.465241, 0.450668, 0.42561, 0.529623, 0.4292, 0.433034, 0.440853, 0.359901, 0.30533, 0.291804, 0.278302, 0.359901, 0.271506, 0.366687, 0.288399, 0.17593, 0.109221, 0.116183, 0.167087, 0.173081, 0.155435, 0.147574, 0.185198, 0.200174, 0.173081, 0.185198, 0.15008, 0.090864, 0.085092, 0.10481, 0.10481, 0.170161, 0.173081, 0.284882, 0.206376, 0.275179, 0.311707, 0.394753, 0.387226, 0.387226, 0.275179, 0.308712, 0.308712, 0.311707, 0.408655, 0.422041, 0.5017, 0.505461, 0.613573, 0.712013, 0.699094, 0.59508, 0.486429, 0.444081, 0.387226, 0.465241, 0.380708, 0.476583, 0.476583, 0.450668, 0.370445, 0.476583, 0.458154, 0.390993, 0.387226, 0.318242, 0.225814, 0.225814, 0.25406, 0.170161, 0.102787, 0.122885, 0.196879, 0.278302, 0.324872, 0.349426, 0.328603, 0.422041, 0.390993, 0.40511, 0.436924, 0.509769, 0.401658, 0.422041, 0.461924, 0.447574, 0.486429, 0.56648, 0.444081, 0.356642, 0.450668, 0.562014, 0.444081, 0.447574, 0.454136, 0.352862, 0.278302, 0.288399, 0.284882, 0.298791, 0.209395, 0.196879, 0.196879, 0.30533, 0.284882, 0.335645, 0.284882, 0.232838, 0.170161, 0.225814, 0.308712, 0.301917, 0.26085, 0.346032, 0.257454, 0.243554, 0.359901, 0.440853, 0.444081, 0.36309, 0.356642, 0.356642, 0.366687, 0.298791, 0.295083, 0.298791, 0.281712, 0.349426, 0.418646, 0.490133, 0.521092, 0.414856, 0.332115, 0.359901, 0.356642, 0.436924, 0.4292, 0.335645, 0.328603, 0.225814, 0.222385, 0.247041, 0.335645, 0.346032, 0.41194, 0.42561, 0.308712, 0.26085, 0.264545, 0.264545, 0.196879, 0.137348, 0.225814, 0.196879, 0.209395, 0.139895, 0.100716, 0.109221, 0.155435, 0.088832, 0.144935, 0.21291, 0.167087, 0.161087, 0.17593, 0.194234, 0.182256, 0.295083, 0.335645, 0.311707, 0.219301, 0.295083, 0.275179, 0.179055, 0.281712, 0.191378, 0.25406, 0.30533, 0.291804, 0.291804, 0.291804, 0.30533, 0.30533, 0.339168, 0.318242, 0.291804, 0.200174, 0.18812, 0.11371, 0.11371, 0.074921, 0.088832, 0.055536, 0.088832, 0.15284, 0.132295, 0.232838, 0.173081, 0.158265, 0.17593, 0.161087, 0.196879, 0.132295, 0.137348, 0.134866, 0.144935, 0.092881, 0.147574, 0.092881, 0.147574, 0.094817, 0.134866, 0.191378, 0.232838, 0.268042, 0.264545, 0.318242, 0.281712, 0.36309, 0.370445, 0.335645, 0.377384, 0.384043, 0.352862, 0.318242, 0.318242, 0.21291, 0.284882, 0.200174, 0.268042, 0.239899, 0.295083, 0.288399, 0.268042, 0.278302, 0.225814, 0.200174, 0.120615, 0.088832], '')</t>
  </si>
  <si>
    <t>[16, 18, 32, 75, 76, 77, 78, 79, 80, 110, 116, 120, 159]</t>
  </si>
  <si>
    <t xml:space="preserve">F5RSK1|F5RSK1_9ENTR TVP38/TMEM64 family membrane protein OS=Enterobacter hormaechei ATCC 49162 </t>
  </si>
  <si>
    <t>([0.003478, 0.002606, 0.002057, 0.002761, 0.003079, 0.002194, 0.001967, 0.001675, 0.001374, 0.001318, 0.001267, 0.000958, 0.00052, 0.001202, 0.001335, 0.001305, 0.002155, 0.00146, 0.002435, 0.00246, 0.003109, 0.003701, 0.003757, 0.005378, 0.003757, 0.004358, 0.006894, 0.009483, 0.01204, 0.013437, 0.01204, 0.015344, 0.029376, 0.034068, 0.032017, 0.026892, 0.020876, 0.023963, 0.023534, 0.025316, 0.050641, 0.034068, 0.016528, 0.016257, 0.009294, 0.008525, 0.006374, 0.004736, 0.003366, 0.003053, 0.003014, 0.003212, 0.003607, 0.00316, 0.002881, 0.002606, 0.001675, 0.00225, 0.001967, 0.00246, 0.002078, 0.001434, 0.001155, 0.001709, 0.001709, 0.001743, 0.00283, 0.003727, 0.004247, 0.004315, 0.00359, 0.004921, 0.004611, 0.003212, 0.00389, 0.004736, 0.004976, 0.005249, 0.003461, 0.002623, 0.003053, 0.00225, 0.002705, 0.003821, 0.003821, 0.003821, 0.005318, 0.004646, 0.004835, 0.003997, 0.004899, 0.006482, 0.004646, 0.004976, 0.007422, 0.006988, 0.005623, 0.003864, 0.003864, 0.005378, 0.007315, 0.004899, 0.005872, 0.006894, 0.007031, 0.006795, 0.006078, 0.005378, 0.005378, 0.005318, 0.006245, 0.007645, 0.009865, 0.009401, 0.014783, 0.01204, 0.01204, 0.016528, 0.033407, 0.0704, 0.073402, 0.069024, 0.120615, 0.194234, 0.098513, 0.049374, 0.020165, 0.038042, 0.024826, 0.032677, 0.016528, 0.016528, 0.017797, 0.009865, 0.009187, 0.009977, 0.006988, 0.004483, 0.003864, 0.002881, 0.003079, 0.002078, 0.001417, 0.001344, 0.001335, 0.001344, 0.002035, 0.003212, 0.002555, 0.003607, 0.002727, 0.003864, 0.004513, 0.00292, 0.002705, 0.002881, 0.002014, 0.00316, 0.004899, 0.004899, 0.005683, 0.004483, 0.004513, 0.007091, 0.007495, 0.00777, 0.008723, 0.005734, 0.00407, 0.00407, 0.004315, 0.004835, 0.004835, 0.004921, 0.007495, 0.008075, 0.013821, 0.023087, 0.013265, 0.013265, 0.023087, 0.016257, 0.022306, 0.046336, 0.018415, 0.013437, 0.01227, 0.022667, 0.047319, 0.059222, 0.06184, 0.022667, 0.023087, 0.010926, 0.011669, 0.007259, 0.007315, 0.007315, 0.00515, 0.005223, 0.005623, 0.004135, 0.004976, 0.00515, 0.005086, 0.004899, 0.004899, 0.003366, 0.003014, 0.003053, 0.003997, 0.003864, 0.006482, 0.007177, 0.007555, 0.007555, 0.011669, 0.016257, 0.012491, 0.017797, 0.028107, 0.016528, 0.027463, 0.028107, 0.017797, 0.011903, 0.028695], '')</t>
  </si>
  <si>
    <t xml:space="preserve">F5RSK2|F5RSK2_9ENTR ABC superfamily ATP binding cassette transporter, binding protein OS=Enterobacter hormaechei ATCC 49162 </t>
  </si>
  <si>
    <t>([0.014315, 0.020876, 0.014586, 0.010926, 0.009096, 0.009977, 0.013613, 0.017447, 0.019401, 0.013437, 0.014783, 0.016021, 0.017797, 0.017447, 0.015344, 0.016257, 0.029376, 0.024826, 0.030611, 0.064632, 0.11371, 0.094817, 0.106997, 0.170161, 0.257454, 0.346032, 0.31487, 0.219301, 0.132295, 0.164327, 0.243554, 0.182256, 0.209395, 0.196879, 0.209395, 0.31487, 0.284882, 0.229226, 0.332115, 0.318242, 0.216401, 0.137348, 0.170161, 0.098513, 0.066181, 0.06184, 0.060549, 0.100716, 0.129801, 0.222385, 0.21291, 0.239899, 0.236433, 0.21291, 0.137348, 0.142424, 0.079919, 0.092881, 0.081712, 0.051831, 0.054297, 0.060549, 0.088832, 0.088832, 0.127496, 0.15284, 0.167087, 0.144935, 0.092881, 0.118441, 0.118441, 0.069024, 0.073402, 0.134866, 0.167087, 0.257454, 0.219301, 0.278302, 0.284882, 0.36309, 0.418646, 0.418646, 0.517562, 0.549308, 0.534167, 0.494003, 0.538167, 0.440853, 0.387226, 0.356642, 0.298791, 0.318242, 0.408655, 0.414856, 0.42561, 0.298791, 0.284882, 0.31487, 0.26085, 0.25406, 0.278302, 0.257454, 0.278302, 0.18812, 0.122885, 0.081712, 0.118441, 0.11371, 0.106997, 0.144935, 0.239899, 0.30533, 0.21291, 0.243554, 0.239899, 0.147574, 0.25406, 0.167087, 0.120615, 0.196879, 0.203355, 0.182256, 0.200174, 0.216401, 0.232838, 0.311707, 0.408655, 0.418646, 0.30533, 0.370445, 0.308712, 0.324872, 0.324872, 0.414856, 0.387226, 0.349426, 0.458154, 0.450668, 0.59508, 0.541878, 0.529623, 0.534167, 0.509769, 0.534167, 0.422041, 0.490133, 0.377384, 0.275179, 0.239899, 0.346032, 0.366687, 0.461924, 0.42561, 0.380708, 0.401658, 0.401658, 0.458154, 0.472492, 0.450668, 0.433034, 0.585406, 0.575842, 0.541878, 0.486429, 0.394753, 0.41194, 0.31487, 0.398279, 0.5017, 0.549308, 0.549308, 0.59508, 0.59508, 0.59917, 0.570702, 0.529623, 0.422041, 0.422041, 0.387226, 0.444081, 0.461924, 0.444081, 0.332115, 0.359901, 0.436924, 0.521092, 0.557691, 0.538167, 0.480142, 0.486429, 0.486429, 0.41194, 0.30533, 0.222385, 0.200174, 0.182256, 0.191378, 0.257454, 0.225814, 0.257454, 0.247041, 0.194234, 0.122885, 0.209395, 0.203355, 0.17593, 0.196879, 0.232838, 0.339168, 0.418646, 0.288399, 0.239899, 0.335645, 0.346032, 0.4292, 0.42561, 0.545602, 0.454136, 0.380708, 0.398279, 0.268042, 0.17593, 0.21291, 0.295083, 0.219301, 0.222385, 0.281712, 0.179055, 0.109221, 0.06312, 0.06312, 0.139895, 0.164327, 0.161087, 0.232838, 0.132295, 0.179055, 0.179055, 0.247041, 0.377384, 0.332115, 0.440853, 0.472492, 0.472492, 0.472492, 0.472492, 0.390993, 0.332115, 0.408655, 0.490133, 0.604312, 0.5017, 0.494003, 0.41194, 0.390993, 0.298791, 0.414856, 0.271506, 0.257454, 0.291804, 0.232838, 0.268042, 0.232838, 0.232838, 0.236433, 0.229226, 0.243554, 0.295083, 0.339168, 0.346032, 0.36309, 0.288399, 0.394753, 0.349426, 0.444081, 0.440853, 0.414856, 0.40511, 0.408655, 0.394753, 0.25406, 0.203355, 0.196879, 0.229226, 0.229226, 0.134866, 0.137348, 0.203355, 0.170161, 0.158265, 0.083462, 0.048328, 0.069024, 0.031287, 0.045352, 0.034884, 0.03976, 0.079919, 0.081712, 0.134866, 0.127496, 0.196879, 0.278302, 0.25031, 0.25031, 0.225814, 0.26085, 0.229226, 0.225814, 0.185198, 0.120615, 0.142424, 0.191378, 0.243554, 0.352862, 0.295083, 0.339168, 0.232838, 0.225814, 0.225814, 0.222385, 0.239899, 0.298791, 0.268042, 0.232838, 0.147574, 0.203355, 0.278302, 0.332115, 0.31487, 0.36309, 0.366687, 0.461924, 0.468512, 0.41194, 0.394753, 0.346032, 0.356642, 0.422041, 0.422041, 0.394753, 0.390993, 0.380708, 0.366687, 0.311707, 0.380708, 0.447574, 0.335645, 0.328603, 0.328603, 0.328603, 0.390993, 0.476583, 0.490133, 0.5017, 0.461924, 0.380708, 0.490133, 0.476583, 0.541878, 0.549308, 0.549308, 0.549308, 0.454136, 0.370445, 0.468512, 0.436924, 0.384043, 0.51388, 0.525368, 0.509769, 0.422041, 0.339168, 0.335645, 0.311707, 0.196879, 0.26085, 0.346032, 0.318242, 0.281712, 0.222385, 0.185198, 0.185198, 0.185198, 0.264545, 0.324872, 0.268042, 0.275179, 0.380708], '')</t>
  </si>
  <si>
    <t>[82, 83, 84, 86, 138, 139, 140, 141, 142, 143, 160, 161, 162, 168, 169, 170, 171, 172, 173, 174, 175, 185, 186, 187, 216, 250, 251, 354, 359, 360, 361, 362, 368, 369, 370]</t>
  </si>
  <si>
    <t xml:space="preserve">F5RSK3|F5RSK3_9ENTR ABC superfamily ATP binding cassette transporter, membrane protein OS=Enterobacter hormaechei ATCC 49162 </t>
  </si>
  <si>
    <t>([0.032017, 0.014783, 0.010509, 0.007091, 0.007315, 0.007645, 0.007315, 0.006482, 0.005799, 0.004611, 0.003804, 0.003276, 0.003997, 0.002976, 0.001855, 0.002976, 0.002555, 0.003727, 0.003431, 0.003997, 0.003053, 0.002155, 0.002623, 0.003804, 0.004736, 0.00359, 0.003963, 0.003461, 0.003478, 0.004646, 0.004775, 0.006194, 0.008804, 0.005623, 0.00515, 0.006374, 0.006142, 0.00777, 0.008276, 0.005734, 0.007495, 0.011518, 0.015694, 0.011106, 0.008525, 0.008409, 0.016528, 0.009977, 0.010926, 0.016257, 0.016021, 0.016826, 0.011342, 0.009865, 0.017447, 0.020165, 0.025762, 0.022667, 0.010926, 0.006533, 0.006374, 0.005011, 0.003607, 0.00407, 0.004135, 0.003431, 0.003461, 0.00243, 0.002435, 0.00225, 0.002503, 0.00243, 0.00359, 0.005086, 0.004135, 0.00407, 0.005683, 0.00407, 0.00407, 0.005799, 0.009187, 0.009483, 0.013265, 0.013016, 0.008624, 0.008525, 0.010672, 0.009015, 0.016826, 0.029376, 0.034884, 0.022306, 0.010672, 0.008276, 0.008723, 0.013613, 0.010509, 0.007031, 0.007031, 0.005011, 0.003212, 0.002705, 0.004161, 0.003804, 0.005249, 0.007495, 0.006795, 0.00543, 0.007091, 0.004431, 0.003671, 0.004899, 0.004388, 0.005378, 0.006039, 0.006421, 0.006619, 0.00543, 0.008276, 0.013265, 0.012491, 0.028107, 0.018415, 0.016257, 0.00962, 0.009728, 0.006567, 0.011106, 0.011903, 0.009977, 0.011669, 0.017447, 0.018787, 0.030003, 0.036378, 0.017138, 0.009728, 0.006567, 0.006701, 0.005623, 0.003864, 0.003864, 0.003431, 0.004247, 0.003053, 0.004577, 0.004899, 0.006894, 0.006619, 0.006533, 0.006421, 0.008624, 0.008624, 0.007877, 0.00543, 0.004736, 0.005011, 0.006421, 0.00962, 0.008624, 0.009865, 0.010131, 0.018106, 0.023087, 0.021381, 0.044297, 0.028107, 0.013437, 0.009483, 0.006894, 0.007091, 0.005734, 0.004161, 0.004513, 0.003963, 0.004135, 0.004646, 0.007259, 0.006533, 0.004577, 0.007031, 0.006142, 0.006894, 0.005932, 0.004358, 0.004483, 0.003512, 0.00283, 0.003512, 0.003298, 0.004358, 0.004247, 0.005872, 0.006245, 0.004414, 0.005223, 0.005734, 0.005734, 0.003671, 0.003276, 0.003276, 0.003246, 0.003963, 0.005011, 0.006142, 0.009728, 0.013613, 0.022306, 0.022306, 0.022667, 0.024826, 0.014586, 0.020876, 0.012491, 0.020165, 0.018106, 0.009977, 0.016021, 0.020522, 0.041405, 0.078022, 0.11371, 0.120615, 0.102787, 0.106997, 0.043307, 0.036378, 0.018415, 0.018415, 0.018415, 0.013016, 0.013437, 0.013265, 0.01078, 0.010509, 0.007091, 0.006894, 0.006795, 0.004736, 0.003701, 0.003341, 0.00231, 0.002327, 0.001967, 0.00146, 0.001434, 0.001499, 0.00146, 0.001374, 0.000859, 0.001391, 0.001692, 0.001541, 0.00225, 0.0028, 0.003461, 0.004689, 0.007259, 0.011669, 0.010672, 0.015694, 0.019109, 0.022306, 0.026892, 0.034068, 0.044297, 0.042364, 0.098513, 0.106997, 0.155435, 0.147574, 0.164327, 0.164327, 0.257454, 0.271506, 0.164327, 0.203355, 0.206376, 0.094817, 0.041405, 0.11371, 0.058088, 0.038858, 0.067594, 0.03976, 0.020522, 0.018787, 0.015694, 0.009015, 0.006533, 0.005318, 0.005378, 0.004161, 0.003431, 0.003109, 0.002881, 0.003963, 0.004161, 0.004388, 0.004208, 0.005932, 0.005932, 0.006533, 0.007877, 0.008276, 0.011106, 0.011106, 0.014783, 0.010221, 0.018106, 0.015078, 0.014783, 0.025762, 0.034884, 0.034884, 0.047319, 0.038858, 0.020522, 0.015344, 0.008409, 0.008804, 0.007259, 0.004646, 0.004247, 0.003079, 0.003109, 0.00225, 0.003109, 0.003461, 0.004835, 0.004736, 0.006619, 0.008624, 0.006567, 0.004736, 0.004611, 0.003246, 0.002555, 0.00389, 0.003212, 0.00407, 0.00407, 0.005223, 0.006533, 0.006567, 0.010926, 0.006988, 0.007877, 0.007645, 0.007031, 0.007091, 0.004921, 0.004483, 0.003997, 0.004611, 0.004689, 0.004899, 0.004976, 0.007091, 0.004483, 0.006533, 0.007422, 0.011518, 0.006619, 0.006619, 0.008525, 0.005932, 0.005992, 0.005378, 0.00543, 0.005223, 0.004315, 0.004431, 0.003555, 0.003512, 0.002727, 0.004208, 0.004161, 0.004736, 0.003461, 0.003512, 0.002606, 0.001778, 0.001778, 0.003014, 0.002976, 0.002349, 0.002976, 0.003963, 0.003963, 0.004247, 0.004736, 0.005623, 0.005623, 0.00558, 0.005086, 0.007495, 0.006039, 0.008723, 0.011106, 0.011106, 0.020165, 0.016826, 0.031287, 0.031287, 0.020522, 0.027463, 0.026338, 0.012727, 0.008156, 0.008156, 0.006039, 0.005623, 0.004835, 0.007495, 0.007555, 0.009096, 0.005872, 0.006533, 0.007259, 0.006194, 0.006194, 0.004431, 0.005683, 0.003821, 0.003405, 0.00389, 0.003864, 0.003701, 0.005503, 0.006078, 0.008624, 0.009294, 0.00777, 0.00962, 0.005799, 0.006894, 0.009401, 0.017447, 0.010509, 0.006374, 0.00515, 0.007259, 0.009294, 0.01078, 0.021816, 0.012727, 0.012727, 0.013265, 0.015078, 0.016528, 0.027463, 0.032677, 0.036378, 0.028695, 0.021816, 0.023534, 0.032017, 0.025316, 0.023963, 0.048328, 0.098513, 0.092881, 0.109221, 0.069024, 0.034068, 0.026892, 0.06312, 0.058088, 0.042364, 0.043307, 0.041405, 0.020165, 0.01078, 0.008624, 0.007877, 0.009401, 0.015078, 0.015078, 0.010672, 0.006701, 0.006701, 0.005011, 0.006482, 0.005249, 0.00558, 0.005623, 0.006194, 0.006421, 0.004736, 0.004247, 0.005872, 0.005932, 0.008156, 0.012727, 0.022667, 0.043307, 0.021816, 0.023087, 0.018787, 0.023087, 0.044297, 0.032677, 0.056825, 0.058088, 0.060549, 0.118441, 0.225814, 0.194234], '')</t>
  </si>
  <si>
    <t xml:space="preserve">F5RSK4|F5RSK4_9ENTR ABC superfamily ATP binding cassette transporter, ABC protein OS=Enterobacter hormaechei ATCC 49162 </t>
  </si>
  <si>
    <t>([0.073402, 0.03976, 0.023963, 0.035586, 0.06184, 0.045352, 0.067594, 0.036378, 0.048328, 0.038042, 0.06184, 0.067594, 0.120615, 0.127496, 0.111485, 0.071867, 0.0704, 0.073402, 0.05306, 0.100716, 0.147574, 0.120615, 0.191378, 0.278302, 0.278302, 0.257454, 0.324872, 0.321458, 0.356642, 0.247041, 0.288399, 0.155435, 0.15008, 0.10481, 0.092881, 0.134866, 0.120615, 0.116183, 0.155435, 0.200174, 0.111485, 0.090864, 0.074921, 0.076542, 0.076542, 0.086953, 0.050641, 0.026338, 0.015694, 0.026892, 0.059222, 0.071867, 0.132295, 0.11371, 0.173081, 0.142424, 0.106997, 0.203355, 0.144935, 0.18812, 0.185198, 0.298791, 0.295083, 0.229226, 0.225814, 0.139895, 0.074921, 0.06184, 0.125101, 0.203355, 0.161087, 0.092881, 0.054297, 0.026338, 0.042364, 0.032017, 0.020165, 0.033407, 0.017797, 0.026338, 0.025316, 0.026338, 0.016257, 0.013437, 0.014586, 0.012491, 0.013265, 0.025316, 0.05306, 0.049374, 0.026892, 0.034884, 0.06184, 0.102787, 0.167087, 0.15284, 0.17593, 0.301917, 0.275179, 0.31487, 0.332115, 0.332115, 0.291804, 0.291804, 0.346032, 0.444081, 0.447574, 0.545602, 0.414856, 0.387226, 0.398279, 0.490133, 0.380708, 0.349426, 0.352862, 0.390993, 0.436924, 0.41194, 0.408655, 0.349426, 0.377384, 0.36309, 0.352862, 0.401658, 0.483068, 0.433034, 0.414856, 0.374039, 0.366687, 0.36309, 0.30533, 0.284882, 0.25406, 0.264545, 0.206376, 0.185198, 0.18812, 0.18812, 0.225814, 0.191378, 0.194234, 0.127496, 0.074921, 0.078022, 0.078022, 0.102787, 0.06184, 0.064632, 0.094817, 0.056825, 0.106997, 0.170161, 0.15284, 0.111485, 0.170161, 0.26085, 0.288399, 0.170161, 0.137348, 0.109221, 0.066181, 0.073402, 0.06184, 0.116183, 0.116183, 0.058088, 0.043307, 0.100716, 0.096677, 0.111485, 0.10481, 0.120615, 0.081712, 0.064632, 0.067594, 0.046336, 0.046336, 0.049374, 0.106997, 0.122885, 0.155435, 0.268042, 0.243554, 0.390993, 0.408655, 0.40511, 0.51388, 0.541878, 0.450668, 0.370445, 0.370445, 0.380708, 0.342579, 0.401658, 0.366687, 0.458154, 0.517562, 0.490133, 0.465241, 0.4292, 0.387226, 0.339168, 0.291804, 0.40511, 0.311707, 0.206376], '')</t>
  </si>
  <si>
    <t>[107, 186, 187, 196]</t>
  </si>
  <si>
    <t xml:space="preserve">F5RSK5|F5RSK5_9ENTR Sulfurtransferase OS=Enterobacter hormaechei ATCC 49162 </t>
  </si>
  <si>
    <t>([0.194234, 0.127496, 0.074921, 0.055536, 0.078022, 0.055536, 0.060549, 0.078022, 0.059222, 0.073402, 0.090864, 0.092881, 0.078022, 0.064632, 0.102787, 0.083462, 0.096677, 0.155435, 0.15008, 0.11371, 0.173081, 0.134866, 0.173081, 0.264545, 0.257454, 0.268042, 0.31487, 0.352862, 0.370445, 0.447574, 0.42561, 0.366687, 0.318242, 0.359901, 0.390993, 0.380708, 0.328603, 0.288399, 0.257454, 0.164327, 0.147574, 0.158265, 0.229226, 0.158265, 0.179055, 0.26085, 0.25031, 0.200174, 0.18812, 0.179055, 0.179055, 0.200174, 0.26085, 0.352862, 0.359901, 0.394753, 0.366687, 0.433034, 0.356642, 0.394753, 0.422041, 0.521092, 0.476583, 0.476583, 0.490133, 0.370445, 0.36309, 0.335645, 0.380708, 0.380708, 0.390993, 0.408655, 0.418646, 0.335645, 0.324872, 0.308712, 0.17593, 0.17593, 0.21291, 0.301917, 0.291804, 0.374039, 0.291804, 0.321458, 0.352862, 0.461924, 0.505461, 0.541878, 0.497853, 0.509769, 0.4292, 0.321458, 0.30533, 0.308712, 0.408655, 0.384043, 0.398279, 0.517562, 0.562014, 0.545602, 0.465241, 0.458154, 0.461924, 0.549308, 0.461924, 0.447574, 0.4292, 0.447574, 0.414856, 0.374039, 0.40511, 0.490133, 0.529623, 0.525368, 0.51388, 0.414856, 0.440853, 0.436924, 0.398279, 0.308712, 0.31487, 0.387226, 0.387226, 0.398279, 0.398279, 0.398279, 0.390993, 0.387226, 0.332115, 0.30533, 0.41194, 0.301917, 0.31487, 0.384043, 0.30533, 0.239899, 0.222385, 0.257454, 0.25406, 0.185198, 0.17593, 0.167087, 0.167087, 0.106997, 0.10481, 0.11371, 0.173081, 0.161087, 0.191378, 0.206376, 0.232838, 0.206376, 0.281712, 0.298791, 0.26085, 0.339168, 0.418646, 0.414856, 0.380708, 0.308712, 0.318242, 0.418646, 0.398279, 0.387226, 0.374039, 0.36309, 0.328603, 0.359901, 0.359901, 0.247041, 0.222385, 0.15008, 0.111485, 0.129801, 0.109221, 0.076542, 0.090864, 0.083462, 0.127496, 0.129801, 0.111485, 0.111485, 0.11371, 0.134866, 0.142424, 0.239899, 0.179055, 0.219301, 0.18812, 0.203355, 0.311707, 0.324872, 0.311707, 0.408655, 0.408655, 0.339168, 0.4292, 0.41194, 0.42561, 0.450668, 0.366687, 0.458154, 0.525368, 0.465241, 0.374039, 0.332115, 0.318242, 0.387226, 0.374039, 0.284882, 0.268042, 0.236433, 0.332115, 0.4292, 0.418646, 0.356642, 0.332115, 0.25406, 0.15008, 0.142424, 0.139895, 0.225814, 0.167087, 0.116183, 0.125101, 0.167087, 0.164327, 0.164327, 0.11371, 0.094817, 0.167087, 0.10481, 0.078022, 0.042364, 0.022306, 0.018787, 0.026892, 0.031287, 0.05306, 0.10481, 0.0704, 0.071867, 0.038042, 0.034884, 0.0704, 0.083462, 0.100716, 0.069024, 0.069024, 0.086953, 0.059222, 0.054297, 0.100716, 0.11371, 0.185198, 0.200174, 0.25406, 0.194234, 0.275179, 0.275179, 0.26085, 0.328603, 0.356642, 0.41194, 0.509769, 0.4292, 0.42561, 0.454136, 0.521092, 0.557691, 0.608892, 0.59508, 0.59917, 0.545602, 0.618285, 0.5017, 0.63748, 0.59917, 0.707965, 0.716283, 0.73685, 0.632174, 0.56648, 0.468512, 0.509769, 0.447574, 0.534167, 0.553315, 0.490133, 0.521092, 0.490133, 0.42561, 0.444081, 0.444081, 0.468512, 0.458154, 0.557691, 0.494003, 0.490133, 0.387226, 0.301917, 0.281712, 0.278302, 0.318242, 0.374039, 0.275179, 0.346032, 0.346032, 0.225814, 0.179055, 0.182256, 0.196879, 0.25031, 0.328603, 0.332115, 0.229226, 0.209395, 0.118441, 0.088832, 0.088832, 0.164327, 0.216401, 0.219301, 0.318242, 0.25031, 0.229226, 0.321458, 0.275179, 0.25406, 0.275179, 0.356642, 0.349426, 0.308712, 0.308712, 0.311707, 0.321458, 0.408655, 0.418646, 0.525368, 0.562014, 0.59014, 0.575842, 0.472492, 0.465241, 0.454136, 0.56648, 0.618285, 0.618285, 0.657645, 0.59917, 0.712013, 0.703578, 0.685117, 0.733139, 0.745909, 0.666105, 0.618285, 0.622677, 0.557691, 0.468512, 0.509769, 0.497853, 0.390993, 0.497853, 0.433034, 0.352862, 0.352862, 0.359901, 0.370445, 0.359901, 0.352862, 0.339168, 0.25031, 0.173081, 0.118441, 0.109221, 0.161087, 0.182256, 0.125101, 0.15008, 0.206376, 0.206376, 0.219301, 0.284882, 0.18812, 0.209395, 0.185198, 0.147574, 0.127496, 0.102787, 0.079919, 0.111485, 0.073402, 0.137348, 0.232838, 0.243554, 0.216401, 0.170161, 0.092881, 0.164327, 0.173081, 0.194234, 0.127496, 0.120615, 0.147574, 0.155435, 0.18812, 0.278302, 0.288399, 0.318242, 0.356642, 0.408655, 0.4292, 0.476583, 0.450668, 0.447574, 0.5017, 0.549308, 0.604312, 0.750527, 0.76285, 0.779859, 0.771762, 0.865454, 0.879233, 0.862302, 0.926919, 0.932927, 0.939629, 0.948786, 0.938133, 0.926919, 0.926919, 0.905695, 0.957673], '')</t>
  </si>
  <si>
    <t>[61, 86, 87, 89, 97, 98, 99, 103, 112, 113, 114, 202, 264, 268, 269, 270, 271, 272, 273, 274, 275, 276, 277, 278, 279, 280, 281, 282, 284, 286, 287, 289, 296, 338, 339, 340, 341, 345, 346, 347, 348, 349, 350, 351, 352, 353, 354, 355, 356, 357, 358, 360, 416, 417, 418, 419, 420, 421, 422, 423, 424, 425, 426, 427, 428, 429, 430, 431, 432, 433, 434]</t>
  </si>
  <si>
    <t xml:space="preserve">F5RSK6|F5RSK6_9ENTR Inner membrane protein YnjF OS=Enterobacter hormaechei ATCC 49162 </t>
  </si>
  <si>
    <t>([0.092881, 0.182256, 0.21291, 0.109221, 0.155435, 0.209395, 0.118441, 0.10481, 0.094817, 0.085092, 0.049374, 0.078022, 0.15284, 0.17593, 0.076542, 0.035586, 0.076542, 0.098513, 0.081712, 0.079919, 0.078022, 0.081712, 0.030611, 0.023534, 0.046336, 0.017447, 0.01227, 0.011669, 0.014586, 0.011903, 0.009294, 0.012491, 0.00777, 0.008804, 0.004921, 0.00558, 0.007091, 0.004921, 0.004414, 0.003109, 0.002194, 0.003431, 0.002881, 0.003555, 0.002976, 0.002349, 0.003177, 0.002512, 0.002881, 0.002138, 0.002881, 0.003997, 0.003405, 0.003405, 0.003177, 0.004646, 0.004611, 0.005503, 0.007495, 0.006533, 0.006567, 0.008409, 0.007422, 0.008895, 0.010509, 0.017797, 0.015344, 0.020522, 0.045352, 0.056825, 0.10481, 0.094817, 0.037156, 0.035586, 0.076542, 0.032677, 0.024826, 0.024393, 0.023963, 0.011669, 0.009187, 0.008156, 0.006421, 0.00558, 0.003963, 0.003109, 0.003461, 0.00316, 0.003053, 0.001786, 0.001808, 0.001318, 0.001112, 0.001541, 0.002482, 0.002078, 0.00316, 0.003701, 0.004431, 0.003079, 0.00407, 0.004775, 0.006374, 0.006619, 0.005503, 0.00543, 0.004577, 0.003607, 0.003607, 0.003053, 0.004513, 0.005249, 0.007315, 0.008276, 0.009401, 0.005318, 0.004414, 0.003727, 0.002336, 0.002327, 0.0028, 0.002327, 0.002327, 0.002581, 0.003555, 0.004646, 0.006701, 0.007177, 0.008804, 0.017797, 0.030611, 0.030611, 0.014586, 0.011669, 0.011342, 0.011669, 0.023534, 0.023534, 0.015694, 0.017447, 0.01227, 0.015694, 0.029376, 0.020165, 0.021381, 0.024826, 0.026338, 0.025762, 0.067594, 0.066181, 0.029376, 0.018787, 0.010926, 0.010372, 0.009294, 0.006701, 0.005378, 0.004414, 0.004431, 0.004208, 0.006619, 0.008409, 0.008002, 0.00515, 0.008075, 0.00558, 0.003405, 0.002976, 0.002078, 0.001597, 0.000906, 0.001391, 0.001374, 0.001344, 0.001541, 0.001408, 0.001391, 0.001786, 0.002435, 0.003461, 0.005249, 0.004775, 0.003997, 0.003177, 0.004577, 0.004208, 0.003963, 0.004431, 0.00515, 0.005086, 0.005872, 0.009096, 0.006421, 0.008276, 0.013265, 0.016826, 0.024826, 0.042364, 0.031287, 0.022306, 0.015694, 0.01078, 0.008075, 0.01204, 0.020876], '')</t>
  </si>
  <si>
    <t xml:space="preserve">F5RSK7|F5RSK7_9ENTR Carboxymuconolactone decarboxylase OS=Enterobacter hormaechei ATCC 49162 </t>
  </si>
  <si>
    <t>([0.191378, 0.247041, 0.295083, 0.185198, 0.257454, 0.196879, 0.219301, 0.15008, 0.173081, 0.222385, 0.161087, 0.173081, 0.142424, 0.109221, 0.109221, 0.116183, 0.139895, 0.232838, 0.185198, 0.21291, 0.164327, 0.144935, 0.085092, 0.088832, 0.173081, 0.158265, 0.219301, 0.139895, 0.132295, 0.137348, 0.118441, 0.158265, 0.209395, 0.236433, 0.196879, 0.10481, 0.055536, 0.031287, 0.021816, 0.038858, 0.023534, 0.015078, 0.015344, 0.025316, 0.013613, 0.008723, 0.008895, 0.009015, 0.013437, 0.023087, 0.019109, 0.019401, 0.014783, 0.013437, 0.015344, 0.017138, 0.0198, 0.034884, 0.058088, 0.050641, 0.034884, 0.046336, 0.096677, 0.137348, 0.090864, 0.158265, 0.243554, 0.147574, 0.098513, 0.102787, 0.06312, 0.06312, 0.030003, 0.031287, 0.018106, 0.016257, 0.0198, 0.035586, 0.034068, 0.021381, 0.035586, 0.035586, 0.038042, 0.040537, 0.040537, 0.06184, 0.064632, 0.050641, 0.051831, 0.086953, 0.086953, 0.092881, 0.116183, 0.185198, 0.194234, 0.278302, 0.278302, 0.209395, 0.209395, 0.216401, 0.295083, 0.301917, 0.301917, 0.216401, 0.196879, 0.209395, 0.225814, 0.239899, 0.271506, 0.324872, 0.288399, 0.200174, 0.239899, 0.132295, 0.132295, 0.200174, 0.179055, 0.118441, 0.203355, 0.167087, 0.170161, 0.203355, 0.225814, 0.318242, 0.366687, 0.377384, 0.377384, 0.374039, 0.271506, 0.268042, 0.291804, 0.328603, 0.328603, 0.352862, 0.465241, 0.5017, 0.370445, 0.40511, 0.494003, 0.505461, 0.545602, 0.444081, 0.418646, 0.401658, 0.366687, 0.440853, 0.408655, 0.31487, 0.225814, 0.288399, 0.18812, 0.200174, 0.200174, 0.206376, 0.206376, 0.182256, 0.179055, 0.185198, 0.191378, 0.15284, 0.122885, 0.073402, 0.129801, 0.078022, 0.088832, 0.116183, 0.120615, 0.137348, 0.137348, 0.129801, 0.129801, 0.196879, 0.111485, 0.100716, 0.161087, 0.161087, 0.219301, 0.229226, 0.311707, 0.30533, 0.311707, 0.318242, 0.387226, 0.352862, 0.433034, 0.366687, 0.308712, 0.26085, 0.219301, 0.321458], '')</t>
  </si>
  <si>
    <t>[135, 139, 140]</t>
  </si>
  <si>
    <t xml:space="preserve">F5RSK8|F5RSK8_9ENTR Ehrlichia chaffeensis immunodominant surface protein OS=Enterobacter hormaechei ATCC 49162 </t>
  </si>
  <si>
    <t>([0.045352, 0.028695, 0.054297, 0.074921, 0.118441, 0.15284, 0.17593, 0.125101, 0.092881, 0.067594, 0.073402, 0.094817, 0.142424, 0.167087, 0.173081, 0.257454, 0.216401, 0.298791, 0.370445, 0.422041, 0.444081, 0.494003, 0.468512, 0.472492, 0.359901, 0.31487, 0.31487, 0.324872, 0.408655, 0.41194, 0.521092, 0.517562, 0.509769, 0.541878, 0.521092, 0.509769, 0.541878, 0.604312, 0.545602, 0.444081, 0.321458, 0.311707, 0.370445, 0.387226, 0.359901, 0.494003, 0.549308, 0.447574, 0.447574, 0.356642, 0.450668, 0.401658, 0.359901, 0.384043, 0.335645, 0.339168, 0.229226, 0.142424, 0.111485, 0.127496, 0.196879, 0.298791, 0.298791, 0.298791, 0.31487, 0.321458, 0.311707, 0.284882, 0.284882, 0.194234, 0.288399, 0.185198, 0.21291, 0.25406, 0.134866, 0.158265, 0.100716, 0.200174, 0.288399, 0.200174, 0.203355, 0.203355, 0.21291, 0.144935, 0.125101, 0.155435, 0.158265, 0.086953, 0.092881, 0.15008, 0.203355, 0.132295, 0.144935, 0.078022, 0.06184, 0.122885, 0.139895, 0.219301, 0.209395, 0.170161, 0.173081, 0.182256, 0.109221, 0.106997, 0.109221, 0.096677, 0.134866, 0.11371, 0.206376, 0.129801, 0.15008, 0.11371, 0.116183, 0.182256, 0.26085, 0.216401, 0.134866, 0.0704, 0.036378, 0.030003, 0.03976, 0.066181, 0.056825, 0.120615, 0.092881, 0.15008, 0.170161, 0.085092, 0.081712, 0.056825, 0.081712, 0.050641, 0.071867, 0.10481, 0.066181, 0.058088, 0.125101, 0.209395], '')</t>
  </si>
  <si>
    <t>[30, 31, 32, 33, 34, 35, 36, 37, 38, 46]</t>
  </si>
  <si>
    <t xml:space="preserve">F5RSK9|F5RSK9_9ENTR DUF1496 domain-containing protein OS=Enterobacter hormaechei ATCC 49162 </t>
  </si>
  <si>
    <t>([0.022667, 0.026338, 0.020165, 0.029376, 0.032677, 0.045352, 0.048328, 0.038042, 0.040537, 0.059222, 0.074921, 0.05306, 0.050641, 0.06184, 0.111485, 0.090864, 0.116183, 0.094817, 0.116183, 0.125101, 0.25406, 0.356642, 0.394753, 0.408655, 0.31487, 0.342579, 0.318242, 0.342579, 0.41194, 0.444081, 0.42561, 0.394753, 0.480142, 0.517562, 0.36309, 0.359901, 0.42561, 0.308712, 0.264545, 0.182256, 0.161087, 0.139895, 0.129801, 0.122885, 0.173081, 0.182256, 0.182256, 0.216401, 0.216401, 0.194234, 0.142424, 0.10481, 0.122885, 0.102787, 0.092881, 0.17593, 0.122885, 0.078022, 0.096677, 0.17593, 0.144935, 0.219301, 0.216401, 0.219301, 0.229226, 0.219301, 0.311707, 0.239899, 0.225814, 0.239899, 0.275179, 0.36309, 0.346032, 0.291804, 0.236433, 0.222385, 0.222385, 0.219301, 0.291804, 0.374039, 0.352862, 0.461924, 0.440853, 0.42561, 0.380708, 0.339168, 0.311707, 0.268042, 0.356642, 0.321458], '')</t>
  </si>
  <si>
    <t>[33]</t>
  </si>
  <si>
    <t xml:space="preserve">F5RSL1|F5RSL1_9ENTR DUF202 domain-containing protein OS=Enterobacter hormaechei ATCC 49162 </t>
  </si>
  <si>
    <t>([0.476583, 0.521092, 0.359901, 0.229226, 0.206376, 0.106997, 0.134866, 0.158265, 0.196879, 0.216401, 0.132295, 0.139895, 0.139895, 0.074921, 0.043307, 0.055536, 0.043307, 0.054297, 0.026892, 0.016021, 0.009187, 0.009096, 0.008723, 0.008409, 0.008409, 0.009483, 0.009015, 0.008895, 0.009294, 0.009977, 0.006988, 0.010509, 0.010131, 0.007315, 0.010509, 0.012727, 0.008276, 0.007177, 0.007259, 0.007259, 0.008075, 0.008804, 0.008804, 0.006245, 0.009096, 0.011342, 0.007645, 0.009865, 0.009865, 0.006374, 0.004976, 0.006894, 0.006894, 0.008002, 0.010372, 0.008002, 0.006988, 0.009015, 0.008156, 0.008156, 0.008895, 0.010672, 0.015694, 0.015344, 0.027463, 0.022306, 0.016528, 0.016826, 0.013821, 0.011518, 0.021381, 0.014586, 0.010221, 0.007877, 0.008002, 0.005799, 0.006194, 0.006619, 0.00558, 0.006567, 0.008075, 0.009187, 0.006619, 0.00515, 0.003864, 0.002688], '')</t>
  </si>
  <si>
    <t xml:space="preserve">F5RSL2|F5RSL2_9ENTR Inner membrane protein YidH OS=Enterobacter hormaechei ATCC 49162 </t>
  </si>
  <si>
    <t>([0.36309, 0.447574, 0.465241, 0.538167, 0.545602, 0.56648, 0.59014, 0.4292, 0.308712, 0.225814, 0.21291, 0.26085, 0.275179, 0.377384, 0.394753, 0.384043, 0.25031, 0.232838, 0.122885, 0.134866, 0.147574, 0.100716, 0.092881, 0.10481, 0.085092, 0.092881, 0.03976, 0.020876, 0.034884, 0.034068, 0.031287, 0.038042, 0.040537, 0.030611, 0.016257, 0.011518, 0.007555, 0.009483, 0.008525, 0.015078, 0.011903, 0.013437, 0.016528, 0.009096, 0.009096, 0.009483, 0.005992, 0.009015, 0.016021, 0.020522, 0.023087, 0.045352, 0.044297, 0.025316, 0.032017, 0.032017, 0.03976, 0.054297, 0.03976, 0.025762, 0.024826, 0.024826, 0.021816, 0.012727, 0.013613, 0.01204, 0.008624, 0.012491, 0.012491, 0.009401, 0.006482, 0.009187, 0.006421, 0.004646, 0.005249, 0.003671, 0.004899, 0.004921, 0.003997, 0.00543, 0.007259, 0.00777, 0.009401, 0.009015, 0.011518, 0.014783, 0.014783, 0.013265, 0.016021, 0.016021, 0.020522, 0.020522, 0.024393, 0.024393, 0.05306, 0.066181, 0.086953, 0.045352, 0.023534, 0.025762, 0.014586, 0.015078, 0.014075, 0.007555, 0.007422, 0.005992, 0.004921, 0.004899, 0.006619, 0.004736, 0.003555, 0.002482, 0.003014, 0.002078, 0.002117, 0.001383, 0.000833, 0.001202, 0.001675, 0.001722, 0.002727, 0.00316, 0.002482, 0.001855, 0.002435, 0.00292, 0.003478, 0.004315, 0.003341, 0.002349, 0.00292], '')</t>
  </si>
  <si>
    <t>[3, 4, 5, 6]</t>
  </si>
  <si>
    <t xml:space="preserve">F5RSL3|F5RSL3_9ENTR RpiR family transcription regulator OS=Enterobacter hormaechei ATCC 49162 </t>
  </si>
  <si>
    <t>([0.472492, 0.352862, 0.387226, 0.422041, 0.444081, 0.486429, 0.5017, 0.534167, 0.461924, 0.447574, 0.433034, 0.468512, 0.398279, 0.41194, 0.41194, 0.51388, 0.490133, 0.40511, 0.486429, 0.414856, 0.328603, 0.239899, 0.321458, 0.332115, 0.239899, 0.170161, 0.155435, 0.158265, 0.094817, 0.142424, 0.17593, 0.209395, 0.225814, 0.295083, 0.278302, 0.191378, 0.15284, 0.144935, 0.120615, 0.071867, 0.067594, 0.118441, 0.191378, 0.222385, 0.182256, 0.271506, 0.278302, 0.247041, 0.25031, 0.301917, 0.332115, 0.243554, 0.232838, 0.216401, 0.142424, 0.122885, 0.209395, 0.206376, 0.127496, 0.219301, 0.236433, 0.31487, 0.31487, 0.278302, 0.257454, 0.196879, 0.134866, 0.191378, 0.127496, 0.086953, 0.102787, 0.083462, 0.074921, 0.074921, 0.044297, 0.076542, 0.094817, 0.050641, 0.037156, 0.073402, 0.042364, 0.066181, 0.054297, 0.040537, 0.029376, 0.026892, 0.048328, 0.083462, 0.050641, 0.059222, 0.094817, 0.10481, 0.106997, 0.18812, 0.194234, 0.311707, 0.225814, 0.26085, 0.271506, 0.352862, 0.374039, 0.468512, 0.377384, 0.301917, 0.247041, 0.339168, 0.356642, 0.356642, 0.335645, 0.433034, 0.541878, 0.447574, 0.401658, 0.408655, 0.387226, 0.288399, 0.222385, 0.219301, 0.194234, 0.182256, 0.196879, 0.173081, 0.170161, 0.191378, 0.291804, 0.390993, 0.387226, 0.284882, 0.284882, 0.206376, 0.125101, 0.122885, 0.147574, 0.173081, 0.11371, 0.076542, 0.137348, 0.194234, 0.206376, 0.142424, 0.225814, 0.209395, 0.11371, 0.066181, 0.10481, 0.088832, 0.079919, 0.074921, 0.088832, 0.05306, 0.044297, 0.049374, 0.046336, 0.027463, 0.028107, 0.036378, 0.055536, 0.05306, 0.025316, 0.038858, 0.049374, 0.037156, 0.041405, 0.0704, 0.11371, 0.116183, 0.134866, 0.11371, 0.122885, 0.170161, 0.257454, 0.366687, 0.339168, 0.346032, 0.458154, 0.476583, 0.480142, 0.387226, 0.394753, 0.490133, 0.490133, 0.40511, 0.444081, 0.394753, 0.433034, 0.352862, 0.339168, 0.26085, 0.264545, 0.264545, 0.185198, 0.173081, 0.203355, 0.31487, 0.31487, 0.236433, 0.158265, 0.129801, 0.179055, 0.094817, 0.086953, 0.088832, 0.164327, 0.158265, 0.196879, 0.196879, 0.311707, 0.332115, 0.349426, 0.31487, 0.31487, 0.366687, 0.26085, 0.225814, 0.139895, 0.111485, 0.17593, 0.232838, 0.268042, 0.298791, 0.380708, 0.387226, 0.308712, 0.225814, 0.200174, 0.116183, 0.118441, 0.096677, 0.094817, 0.083462, 0.129801, 0.120615, 0.167087, 0.191378, 0.194234, 0.291804, 0.239899, 0.21291, 0.222385, 0.264545, 0.170161, 0.129801, 0.078022, 0.125101, 0.127496, 0.15008, 0.222385, 0.191378, 0.18812, 0.209395, 0.18812, 0.191378, 0.194234, 0.170161, 0.243554, 0.164327, 0.129801, 0.203355, 0.229226, 0.155435, 0.142424, 0.243554, 0.247041, 0.229226, 0.15284, 0.15284, 0.167087, 0.096677, 0.071867, 0.042364, 0.034884, 0.076542, 0.041405, 0.042364, 0.03976, 0.041405, 0.073402, 0.051831, 0.050641, 0.05306, 0.083462, 0.0704, 0.06312, 0.10481, 0.179055, 0.17593, 0.247041, 0.15284, 0.243554, 0.335645, 0.339168, 0.257454, 0.164327, 0.239899, 0.25406, 0.257454, 0.173081, 0.161087, 0.236433, 0.25406, 0.243554, 0.243554, 0.275179, 0.295083, 0.264545, 0.239899, 0.308712, 0.288399, 0.377384, 0.356642, 0.301917, 0.398279, 0.51388, 0.690604], '')</t>
  </si>
  <si>
    <t>[6, 7, 15, 110, 312, 313]</t>
  </si>
  <si>
    <t xml:space="preserve">F5RSL4|F5RSL4_9ENTR Aldose epimerase OS=Enterobacter hormaechei ATCC 49162 </t>
  </si>
  <si>
    <t>([0.155435, 0.203355, 0.158265, 0.196879, 0.206376, 0.243554, 0.281712, 0.31487, 0.352862, 0.288399, 0.25406, 0.281712, 0.295083, 0.196879, 0.271506, 0.25031, 0.239899, 0.239899, 0.239899, 0.346032, 0.356642, 0.366687, 0.284882, 0.247041, 0.247041, 0.298791, 0.298791, 0.271506, 0.243554, 0.179055, 0.161087, 0.222385, 0.219301, 0.30533, 0.380708, 0.390993, 0.42561, 0.342579, 0.232838, 0.278302, 0.216401, 0.15284, 0.167087, 0.229226, 0.247041, 0.167087, 0.134866, 0.137348, 0.158265, 0.11371, 0.088832, 0.098513, 0.096677, 0.106997, 0.11371, 0.067594, 0.035586, 0.035586, 0.034068, 0.079919, 0.056825, 0.074921, 0.11371, 0.055536, 0.034068, 0.054297, 0.098513, 0.111485, 0.106997, 0.05306, 0.048328, 0.055536, 0.066181, 0.069024, 0.069024, 0.06312, 0.116183, 0.200174, 0.17593, 0.179055, 0.158265, 0.11371, 0.132295, 0.11371, 0.132295, 0.194234, 0.203355, 0.170161, 0.167087, 0.167087, 0.185198, 0.275179, 0.268042, 0.232838, 0.25031, 0.236433, 0.225814, 0.15284, 0.142424, 0.098513, 0.15284, 0.155435, 0.232838, 0.144935, 0.158265, 0.155435, 0.167087, 0.170161, 0.194234, 0.194234, 0.122885, 0.194234, 0.111485, 0.167087, 0.26085, 0.232838, 0.182256, 0.106997, 0.185198, 0.196879, 0.264545, 0.26085, 0.247041, 0.247041, 0.243554, 0.281712, 0.26085, 0.247041, 0.216401, 0.21291, 0.132295, 0.194234, 0.219301, 0.332115, 0.225814, 0.194234, 0.120615, 0.144935, 0.161087, 0.132295, 0.120615, 0.109221, 0.137348, 0.147574, 0.086953, 0.085092, 0.048328, 0.10481, 0.056825, 0.064632, 0.054297, 0.083462, 0.06184, 0.048328, 0.048328, 0.118441, 0.076542, 0.0704, 0.085092, 0.079919, 0.098513, 0.100716, 0.106997, 0.054297, 0.056825, 0.100716, 0.167087, 0.222385, 0.21291, 0.328603, 0.328603, 0.36309, 0.390993, 0.454136, 0.454136, 0.349426, 0.291804, 0.31487, 0.394753, 0.384043, 0.458154, 0.359901, 0.264545, 0.236433, 0.291804, 0.284882, 0.26085, 0.200174, 0.120615, 0.06184, 0.059222, 0.067594, 0.038042, 0.03976, 0.038042, 0.038042, 0.050641, 0.035586, 0.056825, 0.045352, 0.046336, 0.045352, 0.098513, 0.179055, 0.203355, 0.229226, 0.155435, 0.155435, 0.137348, 0.222385, 0.243554, 0.257454, 0.247041, 0.332115, 0.339168, 0.356642, 0.394753, 0.370445, 0.374039, 0.352862, 0.332115, 0.25406, 0.281712, 0.191378, 0.21291, 0.21291, 0.185198, 0.271506, 0.216401, 0.216401, 0.134866, 0.134866, 0.134866, 0.158265, 0.098513, 0.074921, 0.071867, 0.059222, 0.102787, 0.161087, 0.161087, 0.264545, 0.356642, 0.324872, 0.394753, 0.36309, 0.370445, 0.401658, 0.390993, 0.483068, 0.56648, 0.690604, 0.791621, 0.733139, 0.690604, 0.788093, 0.724957, 0.724957, 0.690604, 0.685117, 0.699094, 0.728858, 0.699094, 0.694846, 0.59917, 0.59508, 0.521092, 0.505461, 0.422041, 0.422041, 0.311707, 0.321458, 0.264545, 0.271506, 0.271506, 0.25031, 0.225814, 0.284882, 0.25406, 0.25406, 0.219301, 0.164327, 0.129801, 0.086953, 0.055536], '')</t>
  </si>
  <si>
    <t>[250, 251, 252, 253, 254, 255, 256, 257, 258, 259, 260, 261, 262, 263, 264, 265, 266, 267]</t>
  </si>
  <si>
    <t xml:space="preserve">F5RSL5|F5RSL5_9ENTR Sulfatase OS=Enterobacter hormaechei ATCC 49162 </t>
  </si>
  <si>
    <t>([0.021816, 0.035586, 0.056825, 0.090864, 0.111485, 0.078022, 0.081712, 0.125101, 0.079919, 0.102787, 0.125101, 0.164327, 0.144935, 0.111485, 0.15284, 0.222385, 0.311707, 0.25406, 0.366687, 0.366687, 0.288399, 0.339168, 0.339168, 0.352862, 0.335645, 0.318242, 0.418646, 0.339168, 0.318242, 0.418646, 0.311707, 0.219301, 0.170161, 0.194234, 0.264545, 0.219301, 0.222385, 0.15008, 0.209395, 0.232838, 0.21291, 0.284882, 0.308712, 0.318242, 0.229226, 0.232838, 0.26085, 0.247041, 0.349426, 0.25031, 0.264545, 0.268042, 0.291804, 0.342579, 0.335645, 0.339168, 0.268042, 0.243554, 0.339168, 0.339168, 0.321458, 0.374039, 0.284882, 0.288399, 0.182256, 0.25406, 0.26085, 0.164327, 0.17593, 0.161087, 0.182256, 0.170161, 0.278302, 0.324872, 0.332115, 0.268042, 0.268042, 0.387226, 0.384043, 0.281712, 0.271506, 0.26085, 0.236433, 0.324872, 0.318242, 0.41194, 0.318242, 0.206376, 0.301917, 0.291804, 0.31487, 0.394753, 0.374039, 0.359901, 0.288399, 0.281712, 0.349426, 0.346032, 0.25406, 0.257454, 0.332115, 0.288399, 0.301917, 0.200174, 0.144935, 0.144935, 0.15008, 0.247041, 0.374039, 0.380708, 0.380708, 0.370445, 0.257454, 0.271506, 0.275179, 0.380708, 0.328603, 0.342579, 0.339168, 0.458154, 0.433034, 0.36309, 0.458154, 0.335645, 0.450668, 0.525368, 0.549308, 0.562014, 0.549308, 0.545602, 0.557691, 0.553315, 0.476583, 0.604312, 0.604312, 0.59014, 0.562014, 0.642678, 0.613573, 0.56648, 0.538167, 0.575842, 0.675549, 0.585406, 0.63748, 0.632174, 0.618285, 0.570702, 0.525368, 0.472492, 0.486429, 0.472492, 0.486429, 0.59014, 0.608892, 0.604312, 0.497853, 0.5017, 0.486429, 0.486429, 0.529623, 0.450668, 0.447574, 0.414856, 0.494003, 0.521092, 0.517562, 0.414856, 0.359901, 0.398279, 0.444081, 0.422041, 0.433034, 0.408655, 0.40511, 0.401658, 0.418646, 0.41194, 0.311707, 0.243554, 0.26085, 0.191378, 0.278302, 0.182256, 0.120615, 0.125101, 0.179055, 0.161087, 0.271506, 0.377384, 0.264545, 0.170161, 0.118441, 0.129801, 0.147574, 0.134866, 0.073402, 0.041405, 0.067594, 0.129801, 0.120615, 0.116183, 0.10481, 0.096677, 0.139895, 0.239899, 0.243554, 0.132295, 0.147574, 0.137348, 0.06312, 0.081712, 0.167087, 0.142424, 0.0704, 0.036378, 0.038858, 0.060549, 0.116183, 0.132295, 0.125101, 0.21291, 0.219301, 0.31487, 0.328603, 0.346032, 0.275179, 0.25406, 0.346032, 0.225814, 0.142424, 0.243554, 0.275179, 0.170161, 0.196879, 0.288399, 0.324872, 0.232838, 0.268042, 0.25031, 0.161087, 0.100716, 0.094817, 0.096677, 0.06184, 0.03976, 0.045352, 0.066181, 0.040537, 0.040537, 0.067594, 0.071867, 0.0704, 0.049374, 0.041405, 0.066181, 0.0704, 0.096677, 0.098513, 0.045352, 0.024826, 0.029376, 0.027463, 0.028107, 0.027463, 0.037156, 0.050641, 0.023087, 0.015078, 0.014783, 0.015078, 0.019401, 0.028695, 0.028695, 0.025316, 0.025762, 0.023963, 0.021816, 0.022667, 0.023087, 0.032677, 0.066181, 0.067594, 0.066181, 0.069024, 0.071867, 0.046336, 0.037156, 0.083462, 0.139895, 0.236433, 0.139895, 0.066181, 0.042364, 0.038042, 0.078022, 0.164327, 0.161087, 0.164327, 0.155435, 0.25031, 0.203355, 0.182256, 0.182256, 0.271506, 0.257454, 0.25031, 0.30533, 0.25406, 0.209395, 0.219301, 0.200174, 0.225814, 0.346032, 0.342579, 0.374039, 0.335645, 0.311707, 0.232838, 0.161087, 0.173081, 0.090864, 0.083462, 0.079919, 0.069024, 0.083462, 0.085092, 0.092881, 0.090864, 0.15008, 0.132295, 0.125101, 0.122885, 0.203355, 0.219301, 0.216401, 0.191378, 0.216401, 0.185198, 0.196879, 0.25031, 0.229226, 0.335645, 0.447574, 0.486429, 0.505461, 0.476583, 0.486429, 0.352862, 0.356642, 0.268042, 0.209395, 0.209395, 0.127496, 0.059222, 0.050641, 0.088832, 0.085092, 0.049374, 0.066181, 0.059222, 0.074921, 0.085092, 0.079919, 0.088832, 0.035586, 0.035586, 0.0198, 0.014586, 0.025316, 0.020522, 0.041405, 0.085092, 0.096677, 0.182256, 0.295083, 0.291804, 0.301917, 0.308712, 0.31487, 0.206376, 0.311707, 0.209395, 0.206376, 0.134866, 0.094817, 0.206376, 0.278302, 0.377384, 0.342579, 0.352862, 0.418646, 0.342579, 0.229226, 0.222385, 0.15008, 0.147574, 0.164327, 0.096677, 0.106997, 0.182256, 0.18812, 0.173081, 0.185198, 0.179055, 0.288399, 0.335645, 0.194234, 0.200174, 0.111485, 0.179055, 0.185198, 0.18812, 0.203355, 0.328603, 0.25031, 0.264545, 0.281712, 0.17593, 0.284882, 0.239899, 0.229226, 0.206376, 0.203355, 0.191378, 0.127496, 0.116183, 0.137348, 0.139895, 0.132295, 0.132295, 0.127496, 0.122885, 0.120615, 0.088832, 0.038042, 0.060549, 0.048328, 0.043307, 0.050641, 0.043307, 0.064632, 0.06184, 0.137348, 0.102787, 0.111485, 0.167087, 0.096677, 0.064632, 0.132295, 0.127496, 0.25031, 0.247041, 0.239899, 0.161087, 0.236433, 0.25031, 0.21291, 0.31487, 0.288399, 0.30533, 0.295083, 0.232838, 0.191378, 0.137348, 0.191378, 0.243554, 0.243554, 0.339168, 0.339168, 0.366687, 0.366687, 0.36309, 0.281712, 0.182256, 0.232838, 0.236433, 0.216401, 0.264545, 0.164327, 0.196879, 0.247041, 0.164327, 0.18812, 0.200174, 0.25031, 0.232838, 0.288399, 0.257454, 0.219301, 0.142424, 0.100716, 0.102787, 0.088832, 0.076542, 0.134866, 0.155435, 0.096677, 0.196879, 0.125101, 0.125101, 0.100716, 0.098513, 0.11371, 0.129801, 0.15284, 0.147574, 0.147574, 0.088832, 0.120615, 0.158265, 0.236433, 0.182256, 0.179055, 0.092881, 0.109221, 0.064632, 0.06312, 0.090864, 0.083462, 0.125101, 0.167087, 0.200174, 0.196879, 0.17593, 0.134866, 0.137348, 0.142424, 0.142424, 0.129801, 0.069024, 0.050641, 0.06312, 0.050641, 0.066181, 0.11371, 0.179055, 0.264545, 0.275179, 0.219301, 0.216401, 0.236433, 0.236433, 0.236433, 0.15284, 0.132295, 0.161087, 0.098513, 0.054297, 0.054297, 0.078022, 0.066181, 0.037156, 0.036378, 0.078022, 0.06312, 0.074921, 0.076542, 0.074921, 0.059222, 0.058088, 0.038042, 0.018787, 0.024826, 0.024826, 0.043307, 0.051831, 0.028695, 0.028107, 0.047319, 0.048328, 0.066181, 0.109221, 0.179055, 0.155435, 0.129801, 0.098513, 0.076542, 0.054297, 0.038042, 0.034884, 0.06184], '')</t>
  </si>
  <si>
    <t>[125, 126, 127, 128, 129, 130, 131, 133, 134, 135, 136, 137, 138, 139, 140, 141, 142, 143, 144, 145, 146, 147, 148, 153, 154, 155, 157, 160, 165, 166, 345]</t>
  </si>
  <si>
    <t xml:space="preserve">F5RSL7|F5RSL7_9ENTR Arylsulfatase-activating protein AtsB OS=Enterobacter hormaechei ATCC 49162 </t>
  </si>
  <si>
    <t>([0.275179, 0.203355, 0.239899, 0.144935, 0.194234, 0.125101, 0.167087, 0.120615, 0.122885, 0.083462, 0.111485, 0.078022, 0.041405, 0.021381, 0.011518, 0.01227, 0.013437, 0.0198, 0.027463, 0.032677, 0.033407, 0.035586, 0.030611, 0.033407, 0.073402, 0.067594, 0.125101, 0.134866, 0.196879, 0.222385, 0.311707, 0.257454, 0.36309, 0.468512, 0.557691, 0.690604, 0.690604, 0.685117, 0.648219, 0.486429, 0.422041, 0.42561, 0.4292, 0.422041, 0.328603, 0.295083, 0.268042, 0.268042, 0.271506, 0.275179, 0.301917, 0.321458, 0.298791, 0.301917, 0.185198, 0.216401, 0.125101, 0.200174, 0.185198, 0.209395, 0.332115, 0.42561, 0.4292, 0.335645, 0.398279, 0.486429, 0.401658, 0.40511, 0.288399, 0.173081, 0.18812, 0.167087, 0.129801, 0.118441, 0.109221, 0.127496, 0.129801, 0.219301, 0.216401, 0.139895, 0.120615, 0.092881, 0.078022, 0.074921, 0.122885, 0.086953, 0.090864, 0.158265, 0.17593, 0.194234, 0.288399, 0.278302, 0.291804, 0.318242, 0.335645, 0.25406, 0.25031, 0.25406, 0.268042, 0.229226, 0.216401, 0.21291, 0.239899, 0.142424, 0.090864, 0.074921, 0.132295, 0.137348, 0.129801, 0.0704, 0.073402, 0.045352, 0.043307, 0.023963, 0.023534, 0.021381, 0.038042, 0.067594, 0.076542, 0.058088, 0.037156, 0.042364, 0.05306, 0.060549, 0.116183, 0.109221, 0.127496, 0.120615, 0.116183, 0.111485, 0.194234, 0.278302, 0.349426, 0.339168, 0.352862, 0.243554, 0.342579, 0.324872, 0.25031, 0.155435, 0.17593, 0.243554, 0.281712, 0.271506, 0.173081, 0.106997, 0.179055, 0.185198, 0.18812, 0.194234, 0.137348, 0.147574, 0.094817, 0.100716, 0.066181, 0.058088, 0.120615, 0.0704, 0.045352, 0.078022, 0.129801, 0.085092, 0.106997, 0.11371, 0.125101, 0.196879, 0.31487, 0.311707, 0.321458, 0.229226, 0.134866, 0.194234, 0.096677, 0.086953, 0.083462, 0.125101, 0.216401, 0.132295, 0.194234, 0.232838, 0.21291, 0.109221, 0.11371, 0.111485, 0.067594, 0.033407, 0.040537, 0.027463, 0.018106, 0.018415, 0.032017, 0.056825, 0.069024, 0.081712, 0.116183, 0.120615, 0.122885, 0.064632, 0.111485, 0.120615, 0.085092, 0.050641, 0.059222, 0.106997, 0.106997, 0.196879, 0.203355, 0.15284, 0.182256, 0.247041, 0.229226, 0.164327, 0.173081, 0.158265, 0.15008, 0.173081, 0.11371, 0.111485, 0.182256, 0.191378, 0.182256, 0.170161, 0.25031, 0.339168, 0.200174, 0.125101, 0.134866, 0.206376, 0.17593, 0.092881, 0.098513, 0.059222, 0.049374, 0.031287, 0.028107, 0.054297, 0.059222, 0.058088, 0.059222, 0.060549, 0.037156, 0.020876, 0.025762, 0.026338, 0.016826, 0.017138, 0.030003, 0.026892, 0.023087, 0.020876, 0.034884, 0.026892, 0.025762, 0.027463, 0.041405, 0.045352, 0.047319, 0.051831, 0.076542, 0.045352, 0.022667, 0.022667, 0.030611, 0.046336, 0.043307, 0.071867, 0.071867, 0.067594, 0.066181, 0.078022, 0.076542, 0.06184, 0.048328, 0.094817, 0.155435, 0.164327, 0.155435, 0.158265, 0.096677, 0.05306, 0.086953, 0.088832, 0.134866, 0.167087, 0.094817, 0.067594, 0.036378, 0.085092, 0.090864, 0.092881, 0.096677, 0.098513, 0.139895, 0.200174, 0.125101, 0.122885, 0.118441, 0.125101, 0.118441, 0.10481, 0.132295, 0.137348, 0.194234, 0.158265, 0.167087, 0.26085, 0.324872, 0.433034, 0.414856, 0.408655, 0.414856, 0.298791, 0.377384, 0.298791, 0.26085, 0.346032, 0.31487, 0.281712, 0.21291, 0.21291, 0.264545, 0.335645, 0.216401, 0.21291, 0.247041, 0.134866, 0.142424, 0.079919, 0.081712, 0.037156, 0.030611, 0.015694, 0.028695, 0.028695, 0.047319, 0.026338, 0.030003, 0.038042, 0.045352, 0.0704, 0.043307, 0.05306, 0.050641, 0.066181, 0.085092, 0.088832, 0.179055, 0.10481, 0.179055, 0.179055, 0.288399, 0.239899, 0.232838, 0.206376, 0.206376, 0.127496, 0.236433, 0.18812, 0.125101, 0.067594, 0.06312, 0.106997, 0.083462, 0.083462, 0.147574, 0.085092, 0.06184, 0.06312, 0.059222, 0.044297, 0.035586, 0.037156, 0.067594, 0.094817, 0.120615, 0.125101, 0.219301, 0.225814, 0.275179, 0.366687, 0.447574, 0.458154, 0.398279, 0.394753, 0.352862, 0.275179, 0.349426, 0.384043, 0.374039, 0.408655, 0.422041, 0.447574, 0.436924, 0.422041, 0.483068, 0.450668, 0.433034, 0.398279, 0.356642, 0.301917, 0.239899, 0.247041, 0.191378, 0.243554], '')</t>
  </si>
  <si>
    <t>[34, 35, 36, 37, 38]</t>
  </si>
  <si>
    <t xml:space="preserve">F5RSM4|F5RSM4_9ENTR Pyrazinamidase/nicotinamidase OS=Enterobacter hormaechei ATCC 49162 </t>
  </si>
  <si>
    <t>([0.060549, 0.098513, 0.144935, 0.206376, 0.122885, 0.074921, 0.083462, 0.106997, 0.132295, 0.137348, 0.106997, 0.11371, 0.081712, 0.066181, 0.078022, 0.090864, 0.15008, 0.209395, 0.288399, 0.288399, 0.288399, 0.30533, 0.275179, 0.278302, 0.264545, 0.288399, 0.301917, 0.342579, 0.257454, 0.170161, 0.18812, 0.236433, 0.257454, 0.318242, 0.36309, 0.318242, 0.26085, 0.185198, 0.170161, 0.164327, 0.225814, 0.225814, 0.200174, 0.225814, 0.25031, 0.219301, 0.30533, 0.384043, 0.366687, 0.447574, 0.4292, 0.40511, 0.422041, 0.436924, 0.436924, 0.42561, 0.384043, 0.465241, 0.575842, 0.490133, 0.490133, 0.486429, 0.472492, 0.59917, 0.490133, 0.465241, 0.494003, 0.394753, 0.366687, 0.374039, 0.380708, 0.380708, 0.321458, 0.359901, 0.36309, 0.36309, 0.257454, 0.26085, 0.247041, 0.222385, 0.318242, 0.342579, 0.332115, 0.308712, 0.308712, 0.308712, 0.298791, 0.332115, 0.335645, 0.281712, 0.284882, 0.288399, 0.390993, 0.450668, 0.328603, 0.328603, 0.298791, 0.332115, 0.288399, 0.278302, 0.264545, 0.26085, 0.264545, 0.275179, 0.335645, 0.288399, 0.288399, 0.301917, 0.264545, 0.25031, 0.328603, 0.291804, 0.182256, 0.109221, 0.137348, 0.222385, 0.209395, 0.236433, 0.295083, 0.41194, 0.408655, 0.418646, 0.394753, 0.288399, 0.291804, 0.232838, 0.17593, 0.182256, 0.167087, 0.167087, 0.26085, 0.284882, 0.229226, 0.332115, 0.461924, 0.366687, 0.275179, 0.21291, 0.17593, 0.182256, 0.11371, 0.100716, 0.100716, 0.127496, 0.118441, 0.06312, 0.050641, 0.083462, 0.0704, 0.071867, 0.047319, 0.028695, 0.026892, 0.038858, 0.023087, 0.021381, 0.020876, 0.034068, 0.027463, 0.034884, 0.023087, 0.040537, 0.031287, 0.018787, 0.017447, 0.032677, 0.056825, 0.048328, 0.050641, 0.098513, 0.064632, 0.102787, 0.098513, 0.096677, 0.137348, 0.21291, 0.216401, 0.295083, 0.264545, 0.370445, 0.342579, 0.298791, 0.239899, 0.31487, 0.356642, 0.321458, 0.275179, 0.298791, 0.384043, 0.349426, 0.352862, 0.332115, 0.219301, 0.308712, 0.209395, 0.15284, 0.155435, 0.083462, 0.06312, 0.088832, 0.083462, 0.106997, 0.164327, 0.179055, 0.142424, 0.158265, 0.164327, 0.167087, 0.11371, 0.088832, 0.088832, 0.06184, 0.111485], '')</t>
  </si>
  <si>
    <t>[58, 63]</t>
  </si>
  <si>
    <t xml:space="preserve">F5RSM5|F5RSM5_9ENTR Family 18 glycosyl hydrolase OS=Enterobacter hormaechei ATCC 49162 </t>
  </si>
  <si>
    <t>([0.098513, 0.058088, 0.036378, 0.027463, 0.029376, 0.040537, 0.029376, 0.031287, 0.040537, 0.042364, 0.043307, 0.0704, 0.040537, 0.030003, 0.048328, 0.025762, 0.042364, 0.038042, 0.023963, 0.032017, 0.05306, 0.042364, 0.0704, 0.122885, 0.125101, 0.15284, 0.129801, 0.194234, 0.257454, 0.257454, 0.288399, 0.332115, 0.203355, 0.301917, 0.346032, 0.264545, 0.342579, 0.275179, 0.374039, 0.5017, 0.384043, 0.390993, 0.398279, 0.31487, 0.318242, 0.291804, 0.281712, 0.206376, 0.206376, 0.111485, 0.076542, 0.042364, 0.042364, 0.086953, 0.088832, 0.088832, 0.15284, 0.158265, 0.225814, 0.232838, 0.191378, 0.257454, 0.173081, 0.167087, 0.26085, 0.278302, 0.342579, 0.342579, 0.370445, 0.377384, 0.476583, 0.447574, 0.450668, 0.352862, 0.339168, 0.352862, 0.352862, 0.275179, 0.225814, 0.216401, 0.21291, 0.167087, 0.167087, 0.167087, 0.100716, 0.11371, 0.096677, 0.0704, 0.071867, 0.118441, 0.125101, 0.125101, 0.232838, 0.339168, 0.335645, 0.339168, 0.239899, 0.167087, 0.15284, 0.17593, 0.129801, 0.122885, 0.185198, 0.142424, 0.21291, 0.275179, 0.243554, 0.236433, 0.209395, 0.206376, 0.206376, 0.167087, 0.132295, 0.090864, 0.086953, 0.137348, 0.15284, 0.206376, 0.284882, 0.335645, 0.278302, 0.232838, 0.15284, 0.155435, 0.229226, 0.200174, 0.243554, 0.26085, 0.17593, 0.216401, 0.232838, 0.229226, 0.173081, 0.200174, 0.15284, 0.158265, 0.158265, 0.085092, 0.090864, 0.05306, 0.0704, 0.056825, 0.120615, 0.118441, 0.139895, 0.096677, 0.127496, 0.116183, 0.085092, 0.083462, 0.120615, 0.066181, 0.045352, 0.086953, 0.085092, 0.142424, 0.158265, 0.132295, 0.222385, 0.216401, 0.311707, 0.31487, 0.295083, 0.281712, 0.339168, 0.222385, 0.200174, 0.18812, 0.206376, 0.18812, 0.281712, 0.295083, 0.342579, 0.291804, 0.278302, 0.278302, 0.275179, 0.239899, 0.191378, 0.127496, 0.127496, 0.067594, 0.049374, 0.069024, 0.067594, 0.067594, 0.125101, 0.167087, 0.182256, 0.164327, 0.239899, 0.236433, 0.222385, 0.173081, 0.216401, 0.232838, 0.17593, 0.173081, 0.15008, 0.15008, 0.179055, 0.200174, 0.209395, 0.164327, 0.239899, 0.155435, 0.11371, 0.11371, 0.085092, 0.055536, 0.058088, 0.026338, 0.029376, 0.022306, 0.031287, 0.026338, 0.024393, 0.037156, 0.042364, 0.028695, 0.024393, 0.032677, 0.022306, 0.040537, 0.040537, 0.021381, 0.041405, 0.0704, 0.064632, 0.086953, 0.066181, 0.076542, 0.134866, 0.086953, 0.096677, 0.098513, 0.137348, 0.147574, 0.142424, 0.076542, 0.129801, 0.170161, 0.170161, 0.11371, 0.071867, 0.081712, 0.15008, 0.15008, 0.090864, 0.056825, 0.058088, 0.086953, 0.073402, 0.043307, 0.064632, 0.092881, 0.122885, 0.155435, 0.109221, 0.122885, 0.129801, 0.129801, 0.111485, 0.102787, 0.100716, 0.083462, 0.120615, 0.111485, 0.069024, 0.139895, 0.203355, 0.236433, 0.232838, 0.173081, 0.26085, 0.291804, 0.26085, 0.161087, 0.161087, 0.127496, 0.116183, 0.17593, 0.200174, 0.301917, 0.271506, 0.398279, 0.509769, 0.525368, 0.553315, 0.553315, 0.521092, 0.545602, 0.575842, 0.505461, 0.454136, 0.436924, 0.436924, 0.454136, 0.575842, 0.458154, 0.562014, 0.476583, 0.366687, 0.332115, 0.31487, 0.268042, 0.25406, 0.155435, 0.155435, 0.085092, 0.127496, 0.122885, 0.122885, 0.106997, 0.109221, 0.142424, 0.142424, 0.071867, 0.071867, 0.0704, 0.071867, 0.049374, 0.081712, 0.15284, 0.100716, 0.06312, 0.116183, 0.125101, 0.222385, 0.222385, 0.301917, 0.301917, 0.196879, 0.18812, 0.196879, 0.291804, 0.26085, 0.278302, 0.380708, 0.377384, 0.335645, 0.418646, 0.414856, 0.444081, 0.356642, 0.356642, 0.436924, 0.356642, 0.339168, 0.311707, 0.271506, 0.288399, 0.288399, 0.390993, 0.36309, 0.275179, 0.173081, 0.236433, 0.15008, 0.139895, 0.076542, 0.098513, 0.111485, 0.182256, 0.155435, 0.236433, 0.25406, 0.232838, 0.216401, 0.216401, 0.194234, 0.229226, 0.142424, 0.088832, 0.088832, 0.11371, 0.164327, 0.26085, 0.21291, 0.268042, 0.271506, 0.335645, 0.281712, 0.170161, 0.085092, 0.094817, 0.054297, 0.079919, 0.076542, 0.132295, 0.142424, 0.17593, 0.17593, 0.275179, 0.271506, 0.25031, 0.225814, 0.247041, 0.167087, 0.206376, 0.225814, 0.222385, 0.173081, 0.206376, 0.222385, 0.346032, 0.335645, 0.408655, 0.387226, 0.401658, 0.370445, 0.332115, 0.284882, 0.229226, 0.173081, 0.26085, 0.271506], '')</t>
  </si>
  <si>
    <t>[39, 286, 287, 288, 289, 290, 291, 292, 293, 298, 300]</t>
  </si>
  <si>
    <t xml:space="preserve">F5RSM6|F5RSM6_9ENTR General negative regulator of transcription subunit 1 OS=Enterobacter hormaechei ATCC 49162 </t>
  </si>
  <si>
    <t>([0.30533, 0.401658, 0.461924, 0.394753, 0.288399, 0.332115, 0.359901, 0.301917, 0.264545, 0.291804, 0.295083, 0.275179, 0.278302, 0.284882, 0.275179, 0.26085, 0.209395, 0.31487, 0.349426, 0.346032, 0.328603, 0.30533, 0.203355, 0.18812, 0.278302, 0.387226, 0.387226, 0.384043, 0.476583, 0.553315, 0.553315, 0.497853, 0.58069, 0.480142, 0.497853, 0.454136, 0.390993, 0.394753, 0.370445, 0.335645, 0.335645, 0.408655, 0.440853, 0.521092, 0.534167, 0.468512, 0.461924, 0.454136, 0.418646, 0.401658, 0.308712, 0.318242, 0.394753, 0.394753, 0.468512, 0.541878, 0.538167, 0.549308, 0.618285, 0.59508, 0.632174, 0.622677, 0.608892, 0.618285, 0.521092, 0.5017, 0.553315, 0.553315, 0.447574, 0.490133, 0.40511, 0.490133, 0.51388, 0.505461, 0.529623, 0.444081, 0.41194, 0.450668, 0.414856, 0.450668, 0.440853, 0.418646, 0.40511, 0.377384, 0.328603, 0.401658, 0.377384, 0.318242, 0.26085, 0.390993], '')</t>
  </si>
  <si>
    <t>[29, 30, 32, 43, 44, 55, 56, 57, 58, 59, 60, 61, 62, 63, 64, 65, 66, 67, 72, 73, 74]</t>
  </si>
  <si>
    <t xml:space="preserve">F5RSN0|F5RSN0_9ENTR MltA-interacting protein OS=Enterobacter hormaechei ATCC 49162 </t>
  </si>
  <si>
    <t>([0.015078, 0.009294, 0.010372, 0.011518, 0.016528, 0.017797, 0.018787, 0.024393, 0.033407, 0.028695, 0.041405, 0.047319, 0.054297, 0.054297, 0.100716, 0.05306, 0.088832, 0.098513, 0.116183, 0.15008, 0.147574, 0.194234, 0.298791, 0.271506, 0.216401, 0.229226, 0.26085, 0.328603, 0.239899, 0.232838, 0.311707, 0.203355, 0.247041, 0.225814, 0.243554, 0.170161, 0.182256, 0.206376, 0.182256, 0.209395, 0.18812, 0.137348, 0.167087, 0.098513, 0.155435, 0.232838, 0.225814, 0.243554, 0.118441, 0.109221, 0.054297, 0.049374, 0.088832, 0.047319, 0.046336, 0.042364, 0.06312, 0.066181, 0.030003, 0.032017, 0.014783, 0.022306, 0.034068, 0.034068, 0.050641, 0.047319, 0.046336, 0.025762, 0.023087, 0.026892, 0.036378, 0.060549, 0.034068, 0.020522, 0.036378, 0.044297, 0.046336, 0.045352, 0.038858, 0.067594, 0.132295, 0.219301, 0.216401, 0.200174, 0.209395, 0.239899, 0.239899, 0.21291, 0.216401, 0.219301, 0.324872, 0.301917, 0.349426, 0.4292, 0.525368, 0.509769, 0.472492, 0.465241, 0.384043, 0.444081, 0.414856, 0.384043, 0.308712, 0.291804, 0.21291, 0.15284, 0.15008, 0.15008, 0.179055, 0.278302, 0.194234, 0.179055, 0.15284, 0.090864, 0.092881, 0.094817, 0.078022, 0.048328, 0.040537, 0.067594, 0.102787, 0.127496, 0.079919, 0.134866, 0.15008, 0.219301, 0.288399, 0.298791, 0.17593, 0.111485, 0.046336, 0.085092, 0.051831, 0.085092, 0.069024, 0.041405, 0.024393, 0.029376, 0.027463, 0.034884, 0.038042, 0.034884, 0.027463, 0.027463, 0.025762, 0.015344, 0.016021, 0.017138, 0.016826, 0.0198, 0.031287, 0.046336, 0.048328, 0.047319, 0.056825, 0.111485, 0.18812, 0.284882, 0.203355, 0.301917, 0.311707, 0.216401, 0.144935, 0.109221, 0.170161, 0.125101, 0.185198, 0.179055, 0.129801, 0.147574, 0.216401, 0.216401, 0.271506, 0.247041, 0.332115, 0.26085, 0.257454, 0.232838, 0.147574, 0.216401, 0.17593, 0.17593, 0.26085, 0.342579, 0.30533, 0.31487, 0.401658, 0.321458, 0.247041, 0.298791, 0.196879, 0.203355, 0.173081, 0.170161, 0.111485, 0.118441, 0.094817, 0.058088, 0.059222, 0.10481, 0.05306, 0.0704, 0.045352, 0.025316, 0.025316, 0.054297, 0.050641, 0.040537, 0.040537, 0.03976, 0.034884, 0.034068, 0.032677, 0.042364, 0.050641, 0.060549, 0.05306, 0.118441, 0.17593, 0.200174, 0.142424, 0.191378, 0.191378, 0.236433, 0.31487, 0.203355, 0.194234, 0.194234, 0.127496, 0.106997, 0.164327, 0.122885, 0.18812, 0.144935, 0.139895, 0.078022, 0.106997, 0.056825, 0.040537, 0.033407, 0.020876, 0.023534, 0.026338, 0.017797, 0.013437, 0.009977, 0.017447, 0.01204], '')</t>
  </si>
  <si>
    <t>[94, 95]</t>
  </si>
  <si>
    <t xml:space="preserve">F5RSN1|F5RSN1_9ENTR Cell division protein FtsZ OS=Enterobacter hormaechei ATCC 49162 </t>
  </si>
  <si>
    <t>([0.073402, 0.127496, 0.122885, 0.120615, 0.144935, 0.191378, 0.243554, 0.291804, 0.194234, 0.225814, 0.173081, 0.222385, 0.225814, 0.200174, 0.225814, 0.219301, 0.137348, 0.15284, 0.155435, 0.155435, 0.170161, 0.25406, 0.236433, 0.236433, 0.185198, 0.161087, 0.161087, 0.122885, 0.090864, 0.185198, 0.17593, 0.17593, 0.106997, 0.074921, 0.120615, 0.116183, 0.109221, 0.191378, 0.288399, 0.30533, 0.25406, 0.17593, 0.18812, 0.196879, 0.200174, 0.206376, 0.257454, 0.271506, 0.30533, 0.257454, 0.239899, 0.236433, 0.239899, 0.21291, 0.25406, 0.301917, 0.387226, 0.318242, 0.232838, 0.179055, 0.164327, 0.127496, 0.21291, 0.173081, 0.086953, 0.118441, 0.196879, 0.100716, 0.047319, 0.048328, 0.06312, 0.0704, 0.076542, 0.10481, 0.116183, 0.127496, 0.125101, 0.074921, 0.076542, 0.116183, 0.079919, 0.048328, 0.081712, 0.069024, 0.069024, 0.111485, 0.106997, 0.096677, 0.111485, 0.194234, 0.206376, 0.247041, 0.225814, 0.222385, 0.173081, 0.179055, 0.100716, 0.055536, 0.056825, 0.086953, 0.102787, 0.11371, 0.179055, 0.182256, 0.182256, 0.206376, 0.236433, 0.222385, 0.147574, 0.196879, 0.196879, 0.182256, 0.118441, 0.118441, 0.092881, 0.096677, 0.125101, 0.206376, 0.288399, 0.30533, 0.332115, 0.216401, 0.196879, 0.139895, 0.085092, 0.085092, 0.073402, 0.079919, 0.081712, 0.144935, 0.170161, 0.155435, 0.182256, 0.196879, 0.21291, 0.257454, 0.346032, 0.414856, 0.321458, 0.257454, 0.247041, 0.127496, 0.21291, 0.332115, 0.41194, 0.517562, 0.534167, 0.534167, 0.529623, 0.433034, 0.332115, 0.349426, 0.346032, 0.335645, 0.295083, 0.281712, 0.179055, 0.200174, 0.179055, 0.257454, 0.229226, 0.225814, 0.335645, 0.328603, 0.21291, 0.167087, 0.15284, 0.167087, 0.116183, 0.090864, 0.127496, 0.191378, 0.179055, 0.116183, 0.111485, 0.209395, 0.122885, 0.194234, 0.170161, 0.17593, 0.111485, 0.18812, 0.268042, 0.170161, 0.164327, 0.185198, 0.164327, 0.161087, 0.094817, 0.096677, 0.134866, 0.155435, 0.096677, 0.056825, 0.106997, 0.111485, 0.059222, 0.096677, 0.056825, 0.047319, 0.042364, 0.078022, 0.083462, 0.100716, 0.17593, 0.185198, 0.264545, 0.342579, 0.356642, 0.436924, 0.557691, 0.433034, 0.433034, 0.497853, 0.497853, 0.41194, 0.398279, 0.486429, 0.444081, 0.553315, 0.483068, 0.486429, 0.472492, 0.370445, 0.359901, 0.359901, 0.352862, 0.308712, 0.30533, 0.30533, 0.30533, 0.31487, 0.414856, 0.387226, 0.321458, 0.40511, 0.380708, 0.377384, 0.377384, 0.414856, 0.31487, 0.332115, 0.328603, 0.30533, 0.401658, 0.394753, 0.390993, 0.301917, 0.288399, 0.295083, 0.179055, 0.120615, 0.116183, 0.085092, 0.051831, 0.088832, 0.073402, 0.144935, 0.088832, 0.086953, 0.069024, 0.0704, 0.109221, 0.127496, 0.092881, 0.050641, 0.049374, 0.041405, 0.076542, 0.10481, 0.102787, 0.182256, 0.25406, 0.161087, 0.206376, 0.308712, 0.318242, 0.36309, 0.339168, 0.339168, 0.339168, 0.377384, 0.380708, 0.40511, 0.271506, 0.366687, 0.450668, 0.359901, 0.308712, 0.225814, 0.191378, 0.182256, 0.179055, 0.179055, 0.278302, 0.264545, 0.281712, 0.17593, 0.120615, 0.125101, 0.11371, 0.116183, 0.144935, 0.225814, 0.196879, 0.311707, 0.311707, 0.328603, 0.384043, 0.359901, 0.359901, 0.401658, 0.394753, 0.335645, 0.243554, 0.155435, 0.11371, 0.100716, 0.125101, 0.194234, 0.125101, 0.137348, 0.088832, 0.081712, 0.045352, 0.046336, 0.047319, 0.048328, 0.025762, 0.030003, 0.033407, 0.031287, 0.032677, 0.032017, 0.028107, 0.028107, 0.050641, 0.074921, 0.074921, 0.120615, 0.06184, 0.069024, 0.11371, 0.144935, 0.167087, 0.173081, 0.15008, 0.155435, 0.142424, 0.222385, 0.155435, 0.243554, 0.335645, 0.239899, 0.239899, 0.318242, 0.291804, 0.275179, 0.194234, 0.132295, 0.118441, 0.182256, 0.170161, 0.161087, 0.206376, 0.206376, 0.295083, 0.339168, 0.311707, 0.308712, 0.216401, 0.216401, 0.200174, 0.185198, 0.222385, 0.222385, 0.161087, 0.185198, 0.196879, 0.278302, 0.370445, 0.370445, 0.288399, 0.359901, 0.377384, 0.370445, 0.352862, 0.36309, 0.339168, 0.311707, 0.308712, 0.387226, 0.387226, 0.401658, 0.422041, 0.380708, 0.380708, 0.465241, 0.468512, 0.422041, 0.418646, 0.335645, 0.349426, 0.454136, 0.458154, 0.398279, 0.40511, 0.394753, 0.281712, 0.284882, 0.321458, 0.324872, 0.21291, 0.26085, 0.147574, 0.129801, 0.129801, 0.081712, 0.074921, 0.116183, 0.094817, 0.047319, 0.081712, 0.037156, 0.037156, 0.037156, 0.041405, 0.041405, 0.027463, 0.03976, 0.033407, 0.035586, 0.044297, 0.060549, 0.073402, 0.092881, 0.050641, 0.05306, 0.059222, 0.037156, 0.042364, 0.0704, 0.147574, 0.085092, 0.17593, 0.158265, 0.17593, 0.21291, 0.111485, 0.185198, 0.222385, 0.268042, 0.264545, 0.206376, 0.288399, 0.281712, 0.281712, 0.308712, 0.401658, 0.359901, 0.359901, 0.335645, 0.324872, 0.236433, 0.239899, 0.155435, 0.182256, 0.161087, 0.098513, 0.155435, 0.142424, 0.073402, 0.03976, 0.038042, 0.043307, 0.043307, 0.026892, 0.047319, 0.081712, 0.06312, 0.076542, 0.074921, 0.086953, 0.083462, 0.083462, 0.127496, 0.200174, 0.116183, 0.122885, 0.191378, 0.232838, 0.147574, 0.144935, 0.222385, 0.216401, 0.15284, 0.098513, 0.158265, 0.094817, 0.076542, 0.098513, 0.083462, 0.069024, 0.038042, 0.041405, 0.071867, 0.078022, 0.078022, 0.078022, 0.074921, 0.074921, 0.081712, 0.137348, 0.239899, 0.229226, 0.247041, 0.25031, 0.21291, 0.219301, 0.295083, 0.335645, 0.321458, 0.349426, 0.476583, 0.534167, 0.538167, 0.440853, 0.444081, 0.422041, 0.422041, 0.440853, 0.422041, 0.418646, 0.384043, 0.380708, 0.301917, 0.288399, 0.377384, 0.51388, 0.494003, 0.509769, 0.390993, 0.387226, 0.480142, 0.476583, 0.42561, 0.352862, 0.447574, 0.328603, 0.281712, 0.284882, 0.268042, 0.247041, 0.216401, 0.21291, 0.209395, 0.301917, 0.318242, 0.30533, 0.271506, 0.295083, 0.308712, 0.422041, 0.318242, 0.308712, 0.295083, 0.295083, 0.36309, 0.342579, 0.370445, 0.422041, 0.505461, 0.450668, 0.408655, 0.422041, 0.444081, 0.440853, 0.390993, 0.281712, 0.278302, 0.295083, 0.284882, 0.268042, 0.26085, 0.301917, 0.225814, 0.257454, 0.278302, 0.203355, 0.206376, 0.185198, 0.203355, 0.182256, 0.229226, 0.301917, 0.291804, 0.301917, 0.311707, 0.349426, 0.465241, 0.461924, 0.440853, 0.440853, 0.436924, 0.436924, 0.414856, 0.436924, 0.41194, 0.465241, 0.517562, 0.494003, 0.622677, 0.604312, 0.63748, 0.541878, 0.541878, 0.541878, 0.534167, 0.545602, 0.480142, 0.465241, 0.401658, 0.342579, 0.278302, 0.278302, 0.179055, 0.194234, 0.182256, 0.179055, 0.139895, 0.155435, 0.173081, 0.167087, 0.164327, 0.139895, 0.182256, 0.15008, 0.125101, 0.102787, 0.069024, 0.079919, 0.058088, 0.078022, 0.11371], '')</t>
  </si>
  <si>
    <t>[145, 146, 147, 148, 210, 219, 524, 525, 538, 540, 571, 609, 611, 612, 613, 614, 615, 616, 617, 618]</t>
  </si>
  <si>
    <t xml:space="preserve">F5RSN2|F5RSN2_9ENTR UPF0229 protein HMPREF9086_0647 OS=Enterobacter hormaechei ATCC 49162 </t>
  </si>
  <si>
    <t>([0.086953, 0.137348, 0.18812, 0.236433, 0.18812, 0.236433, 0.275179, 0.301917, 0.339168, 0.359901, 0.384043, 0.414856, 0.346032, 0.4292, 0.4292, 0.440853, 0.517562, 0.458154, 0.390993, 0.490133, 0.575842, 0.562014, 0.549308, 0.517562, 0.525368, 0.525368, 0.505461, 0.517562, 0.517562, 0.436924, 0.436924, 0.444081, 0.418646, 0.40511, 0.40511, 0.398279, 0.384043, 0.384043, 0.40511, 0.472492, 0.480142, 0.418646, 0.5017, 0.505461, 0.534167, 0.525368, 0.608892, 0.545602, 0.534167, 0.458154, 0.575842, 0.59508, 0.59014, 0.626927, 0.632174, 0.618285, 0.632174, 0.680603, 0.648219, 0.604312, 0.618285, 0.618285, 0.699094, 0.690604, 0.690604, 0.690604, 0.585406, 0.585406, 0.675549, 0.675549, 0.690604, 0.657645, 0.690604, 0.680603, 0.685117, 0.779859, 0.791621, 0.675549, 0.553315, 0.604312, 0.733139, 0.728858, 0.720929, 0.622677, 0.632174, 0.632174, 0.680603, 0.779859, 0.779859, 0.767246, 0.767246, 0.83125, 0.819762, 0.784345, 0.784345, 0.767246, 0.759478, 0.759478, 0.852992, 0.903857, 0.882776, 0.874069, 0.876521, 0.879233, 0.926919, 0.926919, 0.926919, 0.912647, 0.910643, 0.915074, 0.849326, 0.791621, 0.690604, 0.699094, 0.59917, 0.604312, 0.59917, 0.608892, 0.604312, 0.521092, 0.440853, 0.468512, 0.40511, 0.332115, 0.239899, 0.247041, 0.25031, 0.185198, 0.161087, 0.109221, 0.127496, 0.206376, 0.194234, 0.271506, 0.257454, 0.339168, 0.349426, 0.36309, 0.349426, 0.352862, 0.352862, 0.4292, 0.4292, 0.42561, 0.490133, 0.59917, 0.604312, 0.585406, 0.648219, 0.675549, 0.671169, 0.626927, 0.585406, 0.694846, 0.703578, 0.632174, 0.661982, 0.618285, 0.622677, 0.534167, 0.521092, 0.534167, 0.458154, 0.447574, 0.517562, 0.450668, 0.454136, 0.458154, 0.461924, 0.41194, 0.384043, 0.454136, 0.444081, 0.472492, 0.433034, 0.398279, 0.461924, 0.401658, 0.422041, 0.401658, 0.472492, 0.468512, 0.538167, 0.517562, 0.517562, 0.529623, 0.517562, 0.517562, 0.505461, 0.505461, 0.494003, 0.51388, 0.450668, 0.390993, 0.394753, 0.433034, 0.468512, 0.472492, 0.534167, 0.5017, 0.517562, 0.444081, 0.366687, 0.366687, 0.447574, 0.461924, 0.447574, 0.440853, 0.42561, 0.414856, 0.42561, 0.414856, 0.394753, 0.465241, 0.450668, 0.440853, 0.4292, 0.418646, 0.321458, 0.295083, 0.321458, 0.25031, 0.352862, 0.321458, 0.229226, 0.225814, 0.219301, 0.132295, 0.200174, 0.142424, 0.147574, 0.088832, 0.142424, 0.17593, 0.109221, 0.17593, 0.173081, 0.167087, 0.194234, 0.288399, 0.311707, 0.311707, 0.370445, 0.349426, 0.4292, 0.454136, 0.41194, 0.298791, 0.342579, 0.264545, 0.298791, 0.308712, 0.321458, 0.324872, 0.308712, 0.384043, 0.339168, 0.352862, 0.359901, 0.30533, 0.298791, 0.268042, 0.275179, 0.243554, 0.206376, 0.225814, 0.281712, 0.209395, 0.232838, 0.21291, 0.209395, 0.173081, 0.10481, 0.096677, 0.048328, 0.029376, 0.029376, 0.035586, 0.034884, 0.020522, 0.023087, 0.023963, 0.017447, 0.017797, 0.015078, 0.012727, 0.009187, 0.007031, 0.009977, 0.014315, 0.022306, 0.035586, 0.06184, 0.086953, 0.129801, 0.236433, 0.25031, 0.26085, 0.281712, 0.271506, 0.366687, 0.257454, 0.142424, 0.127496, 0.118441, 0.17593, 0.247041, 0.332115, 0.414856, 0.422041, 0.42561, 0.342579, 0.271506, 0.257454, 0.284882, 0.26085, 0.164327, 0.219301, 0.137348, 0.096677, 0.102787, 0.10481, 0.137348, 0.173081, 0.25031, 0.268042, 0.257454, 0.158265, 0.164327, 0.18812, 0.161087, 0.167087, 0.142424, 0.209395, 0.142424, 0.086953, 0.088832, 0.125101, 0.134866, 0.179055, 0.219301, 0.222385, 0.206376, 0.281712, 0.359901, 0.247041, 0.196879, 0.206376, 0.30533, 0.295083, 0.295083, 0.239899, 0.173081, 0.281712, 0.284882, 0.281712, 0.284882, 0.284882, 0.308712, 0.295083, 0.239899, 0.164327, 0.179055, 0.125101, 0.078022, 0.0704, 0.085092, 0.060549, 0.055536, 0.030003, 0.018787, 0.017797, 0.017797, 0.025762, 0.025316, 0.022667, 0.031287, 0.05306, 0.069024, 0.071867, 0.044297, 0.038042, 0.064632, 0.06184, 0.054297, 0.092881, 0.092881, 0.096677, 0.167087, 0.15008, 0.191378, 0.173081, 0.170161, 0.264545, 0.158265, 0.142424, 0.11371, 0.139895, 0.139895, 0.081712, 0.078022, 0.134866, 0.239899, 0.257454, 0.25031, 0.26085, 0.164327, 0.191378, 0.209395, 0.111485, 0.125101, 0.170161, 0.191378, 0.098513, 0.096677, 0.173081, 0.203355, 0.247041, 0.232838, 0.239899, 0.321458, 0.324872, 0.328603, 0.298791, 0.26085, 0.219301, 0.284882, 0.366687, 0.301917, 0.36309, 0.517562, 0.5017, 0.444081], '')</t>
  </si>
  <si>
    <t>[16, 20, 21, 22, 23, 24, 25, 26, 27, 28, 42, 43, 44, 45, 46, 47, 48,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145, 146, 147, 148, 149, 150, 151, 152, 153, 154, 155, 156, 157, 158, 159, 160, 161, 164, 182, 183, 184, 185, 186, 187, 188, 189, 191, 198, 199, 200, 430, 431]</t>
  </si>
  <si>
    <t>(69</t>
  </si>
  <si>
    <t xml:space="preserve">F5RSN3|F5RSN3_9ENTR DNA polymerase V subunit UmuD OS=Enterobacter hormaechei ATCC 49162 </t>
  </si>
  <si>
    <t>([0.147574, 0.229226, 0.26085, 0.311707, 0.216401, 0.247041, 0.318242, 0.339168, 0.284882, 0.219301, 0.167087, 0.206376, 0.129801, 0.222385, 0.219301, 0.243554, 0.206376, 0.236433, 0.164327, 0.094817, 0.17593, 0.25031, 0.239899, 0.17593, 0.167087, 0.15008, 0.127496, 0.069024, 0.038858, 0.0704, 0.142424, 0.179055, 0.144935, 0.21291, 0.203355, 0.229226, 0.243554, 0.243554, 0.26085, 0.26085, 0.264545, 0.164327, 0.098513, 0.05306, 0.049374, 0.054297, 0.106997, 0.127496, 0.18812, 0.284882, 0.161087, 0.111485, 0.127496, 0.094817, 0.058088, 0.06184, 0.060549, 0.038858, 0.023534, 0.013821, 0.020522, 0.037156, 0.069024, 0.116183, 0.200174, 0.247041, 0.15008, 0.170161, 0.170161, 0.161087, 0.129801, 0.144935, 0.191378, 0.222385, 0.236433, 0.349426, 0.281712, 0.206376, 0.236433, 0.31487, 0.332115, 0.332115, 0.21291, 0.116183, 0.067594, 0.06184, 0.073402, 0.10481, 0.05306, 0.059222, 0.064632, 0.086953, 0.088832, 0.096677, 0.069024, 0.06184, 0.041405, 0.051831, 0.074921, 0.058088, 0.044297, 0.060549, 0.038858, 0.078022, 0.161087, 0.271506], '')</t>
  </si>
  <si>
    <t xml:space="preserve">F5RSN4|F5RSN4_9ENTR Phage protein OS=Enterobacter hormaechei ATCC 49162 </t>
  </si>
  <si>
    <t>([0.010672, 0.016257, 0.013437, 0.022306, 0.015694, 0.015344, 0.024826, 0.034068, 0.023963, 0.030611, 0.040537, 0.032017, 0.034068, 0.050641, 0.073402, 0.067594, 0.078022, 0.058088, 0.046336, 0.03976, 0.074921, 0.03976, 0.043307, 0.081712, 0.074921, 0.127496, 0.096677, 0.081712, 0.043307, 0.042364, 0.044297, 0.044297, 0.081712, 0.073402, 0.045352, 0.031287, 0.067594, 0.10481, 0.0704, 0.086953, 0.144935, 0.0704, 0.134866, 0.066181, 0.056825, 0.027463, 0.028695, 0.054297, 0.042364, 0.081712, 0.116183, 0.125101, 0.098513, 0.048328, 0.028107, 0.060549, 0.10481, 0.106997, 0.11371, 0.209395, 0.206376, 0.118441, 0.182256, 0.173081, 0.278302, 0.281712, 0.398279, 0.40511, 0.40511, 0.436924, 0.436924, 0.486429, 0.472492, 0.408655, 0.414856, 0.418646, 0.31487, 0.311707, 0.31487, 0.25031, 0.222385, 0.225814, 0.268042, 0.209395, 0.182256, 0.15284, 0.122885, 0.094817, 0.064632, 0.048328, 0.034884, 0.023087, 0.013613, 0.009187], '')</t>
  </si>
  <si>
    <t xml:space="preserve">F5RSN5|F5RSN5_9ENTR Two-component-system connector protein YcgZ OS=Enterobacter hormaechei ATCC 49162 </t>
  </si>
  <si>
    <t>([0.026892, 0.018106, 0.031287, 0.025316, 0.038858, 0.060549, 0.042364, 0.064632, 0.045352, 0.035586, 0.048328, 0.067594, 0.106997, 0.118441, 0.170161, 0.161087, 0.15284, 0.236433, 0.295083, 0.377384, 0.377384, 0.332115, 0.4292, 0.41194, 0.480142, 0.480142, 0.436924, 0.433034, 0.387226, 0.480142, 0.476583, 0.36309, 0.36309, 0.359901, 0.318242, 0.328603, 0.247041, 0.275179, 0.264545, 0.275179, 0.275179, 0.366687, 0.401658, 0.311707, 0.311707, 0.318242, 0.25031, 0.216401, 0.236433, 0.281712, 0.194234, 0.196879, 0.298791, 0.291804, 0.291804, 0.318242, 0.359901, 0.359901, 0.342579, 0.332115, 0.321458, 0.31487, 0.225814, 0.144935, 0.216401, 0.216401, 0.147574, 0.139895, 0.18812, 0.247041, 0.161087, 0.257454, 0.324872, 0.298791, 0.301917, 0.301917, 0.335645, 0.335645, 0.4292, 0.4292, 0.436924, 0.447574, 0.370445, 0.454136, 0.509769, 0.422041, 0.349426, 0.422041, 0.422041, 0.352862, 0.25031, 0.342579, 0.321458, 0.30533, 0.31487, 0.275179, 0.25031, 0.182256, 0.134866, 0.090864, 0.055536, 0.034884, 0.020876], '')</t>
  </si>
  <si>
    <t xml:space="preserve">F5RSN6|F5RSN6_9ENTR Uncharacterized protein OS=Enterobacter hormaechei ATCC 49162 </t>
  </si>
  <si>
    <t>([0.494003, 0.541878, 0.447574, 0.36309, 0.394753, 0.42561, 0.418646, 0.447574, 0.384043, 0.408655, 0.356642, 0.30533, 0.30533, 0.311707, 0.31487, 0.311707, 0.370445, 0.308712, 0.308712, 0.377384, 0.454136, 0.454136, 0.374039, 0.370445, 0.454136, 0.454136, 0.377384, 0.401658, 0.41194, 0.465241, 0.476583, 0.525368, 0.534167, 0.541878, 0.534167, 0.534167, 0.575842, 0.545602, 0.622677, 0.622677, 0.626927, 0.626927, 0.534167, 0.59014, 0.685117, 0.59508, 0.505461, 0.562014, 0.56648, 0.468512, 0.490133, 0.454136, 0.483068, 0.557691, 0.468512, 0.444081, 0.356642, 0.321458, 0.311707, 0.311707, 0.311707, 0.30533, 0.281712, 0.359901, 0.380708, 0.384043, 0.366687, 0.450668, 0.472492, 0.465241, 0.549308, 0.458154, 0.41194, 0.40511, 0.41194, 0.497853, 0.525368, 0.642678, 0.657645, 0.58069, 0.509769, 0.549308, 0.468512, 0.408655, 0.398279, 0.408655, 0.408655, 0.483068, 0.509769, 0.509769, 0.517562, 0.557691, 0.666105, 0.750527, 0.657645, 0.661982, 0.632174, 0.613573, 0.59014, 0.553315, 0.632174, 0.720929, 0.63748, 0.759478, 0.894241, 0.894241], '')</t>
  </si>
  <si>
    <t>[1, 31, 32, 33, 34, 35, 36, 37, 38, 39, 40, 41, 42, 43, 44, 45, 46, 47, 48, 53, 70, 76, 77, 78, 79, 80, 81, 88, 89, 90, 91, 92, 93, 94, 95, 96, 97, 98, 99, 100, 101, 102, 103, 104, 105]</t>
  </si>
  <si>
    <t xml:space="preserve">F5RSN7|F5RSN7_9ENTR Two-component-system connector protein AriR OS=Enterobacter hormaechei ATCC 49162 </t>
  </si>
  <si>
    <t>([0.278302, 0.31487, 0.342579, 0.321458, 0.18812, 0.120615, 0.158265, 0.182256, 0.17593, 0.122885, 0.139895, 0.191378, 0.125101, 0.058088, 0.051831, 0.092881, 0.0704, 0.125101, 0.127496, 0.102787, 0.043307, 0.06312, 0.071867, 0.081712, 0.098513, 0.155435, 0.155435, 0.074921, 0.074921, 0.094817, 0.134866, 0.090864, 0.078022, 0.092881, 0.120615, 0.071867, 0.059222, 0.071867, 0.081712, 0.076542, 0.078022, 0.090864, 0.11371, 0.109221, 0.092881, 0.076542, 0.05306, 0.054297, 0.064632, 0.034068, 0.019401, 0.014315, 0.022306, 0.023534, 0.019401, 0.032677, 0.058088, 0.073402, 0.079919, 0.074921, 0.048328, 0.030611, 0.054297, 0.041405, 0.040537, 0.026892, 0.019401, 0.032017, 0.054297, 0.098513, 0.102787, 0.185198, 0.182256, 0.122885, 0.076542, 0.137348, 0.0704, 0.073402, 0.055536, 0.054297, 0.055536, 0.047319, 0.060549, 0.048328, 0.047319, 0.033407, 0.042364, 0.0704, 0.05306, 0.038858, 0.024393, 0.045352], '')</t>
  </si>
  <si>
    <t xml:space="preserve">F5RSN8|F5RSN8_9ENTR HTH luxR-type domain-containing protein OS=Enterobacter hormaechei ATCC 49162 </t>
  </si>
  <si>
    <t>([0.018787, 0.009401, 0.006194, 0.008525, 0.009015, 0.011669, 0.008804, 0.011106, 0.013821, 0.009483, 0.007315, 0.008895, 0.014586, 0.008075, 0.007259, 0.010131, 0.015078, 0.015694, 0.008409, 0.007877, 0.007495, 0.010509, 0.01204, 0.023963, 0.011903, 0.014075, 0.009096, 0.014586, 0.009096, 0.009401, 0.018106, 0.042364, 0.040537, 0.023534, 0.049374, 0.11371, 0.094817, 0.10481, 0.05306, 0.066181, 0.043307, 0.023534, 0.023963, 0.023534, 0.013613, 0.028107, 0.029376, 0.06312, 0.064632, 0.064632, 0.064632, 0.032677, 0.014586, 0.016257, 0.027463, 0.016826, 0.010221, 0.010221, 0.009977, 0.016257, 0.026892, 0.043307, 0.045352, 0.029376, 0.031287, 0.058088, 0.030003, 0.019401, 0.018415, 0.018787, 0.038042, 0.038042, 0.073402, 0.073402, 0.058088, 0.041405, 0.041405, 0.074921, 0.090864, 0.050641, 0.025316, 0.026338, 0.027463, 0.026892, 0.026892, 0.022306, 0.013437, 0.026892, 0.044297, 0.043307, 0.033407, 0.028695, 0.016257, 0.016528, 0.034068, 0.020165, 0.023963, 0.043307, 0.024826, 0.015694, 0.013265, 0.013821, 0.011342, 0.007259, 0.007315, 0.008525, 0.014586, 0.025762, 0.013265, 0.014783, 0.014586, 0.01078, 0.011342, 0.010372, 0.010672, 0.010672, 0.017138, 0.018106, 0.011106, 0.010131, 0.016257, 0.018787, 0.033407, 0.040537, 0.086953, 0.144935, 0.106997, 0.102787, 0.098513, 0.170161, 0.15008, 0.120615, 0.200174, 0.122885, 0.182256, 0.116183, 0.122885, 0.058088, 0.030611, 0.058088, 0.116183, 0.064632, 0.11371, 0.071867, 0.047319, 0.048328, 0.050641, 0.071867, 0.079919, 0.06312, 0.034068, 0.033407, 0.032677, 0.031287, 0.06184, 0.081712, 0.129801, 0.079919, 0.079919, 0.142424, 0.139895, 0.144935, 0.139895, 0.11371, 0.129801, 0.147574, 0.147574, 0.147574, 0.092881, 0.092881, 0.066181, 0.120615, 0.11371, 0.15008, 0.086953, 0.086953, 0.047319, 0.026892, 0.027463, 0.032677, 0.019109, 0.020165, 0.020522, 0.021381, 0.020522, 0.021816, 0.029376, 0.029376, 0.028107, 0.06312, 0.069024, 0.127496, 0.073402, 0.043307, 0.044297, 0.086953, 0.042364, 0.043307, 0.081712, 0.132295, 0.216401, 0.209395, 0.173081, 0.17593, 0.264545, 0.225814, 0.271506, 0.179055, 0.147574, 0.127496, 0.102787, 0.067594, 0.046336, 0.0704, 0.109221, 0.076542, 0.05306, 0.106997, 0.18812], '')</t>
  </si>
  <si>
    <t xml:space="preserve">F5RSN9|F5RSN9_9ENTR Fimbrial-type adhesion domain-containing protein OS=Enterobacter hormaechei ATCC 49162 </t>
  </si>
  <si>
    <t>([0.008525, 0.009401, 0.008075, 0.006245, 0.008002, 0.010131, 0.013437, 0.017447, 0.012491, 0.016021, 0.016826, 0.021816, 0.021816, 0.024826, 0.023087, 0.024826, 0.023087, 0.025762, 0.042364, 0.067594, 0.11371, 0.11371, 0.098513, 0.127496, 0.21291, 0.25406, 0.173081, 0.116183, 0.06312, 0.125101, 0.127496, 0.15284, 0.139895, 0.15008, 0.200174, 0.142424, 0.225814, 0.173081, 0.236433, 0.164327, 0.164327, 0.164327, 0.161087, 0.225814, 0.225814, 0.232838, 0.206376, 0.26085, 0.30533, 0.408655, 0.436924, 0.433034, 0.433034, 0.440853, 0.4292, 0.444081, 0.56648, 0.483068, 0.59508, 0.465241, 0.549308, 0.465241, 0.380708, 0.36309, 0.349426, 0.398279, 0.31487, 0.339168, 0.377384, 0.408655, 0.408655, 0.387226, 0.387226, 0.328603, 0.328603, 0.271506, 0.25406, 0.134866, 0.185198, 0.15284, 0.243554, 0.281712, 0.370445, 0.480142, 0.525368, 0.483068, 0.468512, 0.517562, 0.494003, 0.394753, 0.295083, 0.257454, 0.25406, 0.25406, 0.311707, 0.30533, 0.332115, 0.335645, 0.447574, 0.384043, 0.356642, 0.284882, 0.219301, 0.173081, 0.158265, 0.229226, 0.229226, 0.247041, 0.284882, 0.271506, 0.335645, 0.366687, 0.401658, 0.390993, 0.398279, 0.398279, 0.398279, 0.433034, 0.390993, 0.387226, 0.461924, 0.497853, 0.5017, 0.5017, 0.51388, 0.51388, 0.51388, 0.553315, 0.5017, 0.5017, 0.465241, 0.465241, 0.5017, 0.521092, 0.486429, 0.486429, 0.433034, 0.4292, 0.433034, 0.398279, 0.366687, 0.352862, 0.349426, 0.394753, 0.42561, 0.494003, 0.476583, 0.458154, 0.380708, 0.41194, 0.380708, 0.36309, 0.342579, 0.324872, 0.275179, 0.30533, 0.264545, 0.328603, 0.229226, 0.239899, 0.291804, 0.298791, 0.271506, 0.243554, 0.25031, 0.216401, 0.137348, 0.10481, 0.074921, 0.116183], '')</t>
  </si>
  <si>
    <t>[56, 58, 60, 84, 87, 122, 123, 124, 125, 126, 127, 128, 129, 132, 133]</t>
  </si>
  <si>
    <t xml:space="preserve">F5RSP0|F5RSP0_9ENTR Fimbrial-type adhesion domain-containing protein OS=Enterobacter hormaechei ATCC 49162 </t>
  </si>
  <si>
    <t>([0.005932, 0.005378, 0.004976, 0.00558, 0.006039, 0.007422, 0.009728, 0.009865, 0.010221, 0.014075, 0.014586, 0.018415, 0.018787, 0.018415, 0.029376, 0.028107, 0.021381, 0.028695, 0.056825, 0.098513, 0.096677, 0.164327, 0.236433, 0.229226, 0.26085, 0.239899, 0.239899, 0.232838, 0.194234, 0.243554, 0.173081, 0.216401, 0.236433, 0.247041, 0.30533, 0.328603, 0.268042, 0.349426, 0.352862, 0.264545, 0.196879, 0.170161, 0.173081, 0.164327, 0.200174, 0.170161, 0.222385, 0.194234, 0.194234, 0.275179, 0.26085, 0.232838, 0.15284, 0.147574, 0.134866, 0.100716, 0.088832, 0.132295, 0.158265, 0.100716, 0.109221, 0.098513, 0.173081, 0.098513, 0.100716, 0.094817, 0.127496, 0.076542, 0.102787, 0.096677, 0.079919, 0.083462, 0.088832, 0.137348, 0.129801, 0.081712, 0.132295, 0.137348, 0.127496, 0.074921, 0.0704, 0.100716, 0.155435, 0.170161, 0.209395, 0.209395, 0.25406, 0.158265, 0.236433, 0.147574, 0.161087, 0.109221, 0.10481, 0.158265, 0.170161, 0.182256, 0.182256, 0.109221, 0.118441, 0.127496, 0.200174, 0.284882, 0.284882, 0.284882, 0.182256, 0.236433, 0.167087, 0.179055, 0.229226, 0.239899, 0.332115, 0.318242, 0.346032, 0.295083, 0.31487, 0.222385, 0.144935, 0.216401, 0.31487, 0.301917, 0.209395, 0.203355, 0.142424, 0.098513, 0.067594, 0.122885, 0.122885, 0.219301, 0.158265, 0.182256, 0.173081, 0.170161, 0.147574, 0.15284, 0.203355, 0.219301, 0.298791, 0.321458, 0.243554, 0.243554, 0.182256, 0.206376, 0.18812, 0.191378, 0.25406, 0.308712, 0.301917, 0.318242, 0.281712, 0.268042, 0.194234, 0.209395, 0.225814, 0.257454, 0.257454, 0.257454, 0.229226, 0.243554, 0.222385, 0.308712, 0.308712, 0.359901, 0.418646, 0.332115, 0.414856, 0.374039, 0.301917, 0.275179, 0.182256, 0.18812, 0.200174, 0.288399, 0.281712, 0.26085, 0.275179, 0.271506, 0.275179, 0.179055, 0.200174, 0.194234, 0.18812, 0.206376, 0.137348, 0.161087, 0.182256, 0.170161, 0.170161, 0.15284, 0.179055, 0.26085, 0.200174, 0.203355, 0.191378, 0.191378, 0.196879, 0.225814, 0.30533, 0.298791, 0.36309, 0.332115, 0.4292, 0.436924, 0.42561, 0.525368, 0.408655, 0.468512, 0.398279, 0.433034, 0.450668, 0.418646, 0.384043, 0.440853, 0.505461, 0.521092, 0.42561, 0.418646, 0.321458, 0.318242, 0.247041, 0.275179, 0.268042, 0.17593, 0.17593, 0.182256, 0.206376, 0.295083, 0.295083, 0.339168, 0.346032, 0.4292, 0.461924, 0.433034, 0.40511, 0.366687, 0.284882, 0.374039, 0.374039, 0.440853, 0.436924, 0.529623, 0.494003, 0.494003, 0.604312, 0.553315, 0.538167, 0.490133, 0.414856, 0.41194, 0.387226, 0.384043, 0.311707, 0.232838, 0.216401, 0.257454, 0.288399, 0.324872, 0.359901, 0.295083, 0.232838, 0.206376, 0.206376, 0.232838, 0.25031, 0.179055, 0.134866, 0.092881, 0.100716, 0.142424, 0.142424, 0.164327, 0.158265, 0.216401, 0.301917, 0.40511, 0.398279, 0.324872, 0.394753, 0.284882, 0.359901, 0.384043, 0.4292, 0.339168, 0.264545, 0.257454, 0.332115, 0.352862, 0.422041, 0.422041, 0.359901, 0.387226, 0.414856, 0.414856, 0.414856, 0.380708, 0.366687, 0.332115, 0.40511, 0.335645, 0.41194, 0.335645, 0.380708, 0.298791, 0.380708, 0.380708, 0.380708, 0.356642, 0.41194, 0.394753, 0.359901, 0.408655, 0.349426, 0.324872, 0.298791, 0.264545, 0.278302], '')</t>
  </si>
  <si>
    <t>[203, 212, 213, 239, 242, 243, 244]</t>
  </si>
  <si>
    <t xml:space="preserve">F5RSP1|F5RSP1_9ENTR Outer membrane usher protein PsaC OS=Enterobacter hormaechei ATCC 49162 </t>
  </si>
  <si>
    <t>([0.394753, 0.490133, 0.366687, 0.342579, 0.247041, 0.144935, 0.094817, 0.094817, 0.055536, 0.058088, 0.042364, 0.045352, 0.043307, 0.026892, 0.032677, 0.081712, 0.06184, 0.035586, 0.025316, 0.0198, 0.017138, 0.023534, 0.020165, 0.018106, 0.022667, 0.040537, 0.096677, 0.100716, 0.079919, 0.173081, 0.132295, 0.216401, 0.257454, 0.295083, 0.36309, 0.324872, 0.288399, 0.31487, 0.36309, 0.483068, 0.42561, 0.414856, 0.356642, 0.239899, 0.377384, 0.359901, 0.356642, 0.324872, 0.42561, 0.461924, 0.468512, 0.56648, 0.553315, 0.4292, 0.394753, 0.324872, 0.384043, 0.295083, 0.21291, 0.170161, 0.170161, 0.271506, 0.275179, 0.222385, 0.247041, 0.247041, 0.257454, 0.257454, 0.278302, 0.17593, 0.209395, 0.098513, 0.074921, 0.059222, 0.071867, 0.069024, 0.118441, 0.086953, 0.15284, 0.232838, 0.31487, 0.324872, 0.311707, 0.229226, 0.31487, 0.436924, 0.335645, 0.247041, 0.243554, 0.147574, 0.229226, 0.247041, 0.271506, 0.324872, 0.324872, 0.30533, 0.308712, 0.225814, 0.25406, 0.25031, 0.219301, 0.147574, 0.069024, 0.081712, 0.144935, 0.088832, 0.059222, 0.078022, 0.142424, 0.155435, 0.236433, 0.257454, 0.173081, 0.222385, 0.225814, 0.18812, 0.271506, 0.243554, 0.232838, 0.271506, 0.278302, 0.284882, 0.36309, 0.440853, 0.422041, 0.308712, 0.40511, 0.335645, 0.366687, 0.318242, 0.318242, 0.318242, 0.216401, 0.264545, 0.209395, 0.194234, 0.18812, 0.222385, 0.264545, 0.311707, 0.25031, 0.161087, 0.196879, 0.134866, 0.185198, 0.147574, 0.232838, 0.219301, 0.225814, 0.170161, 0.225814, 0.243554, 0.26085, 0.298791, 0.236433, 0.332115, 0.352862, 0.440853, 0.321458, 0.311707, 0.311707, 0.31487, 0.356642, 0.26085, 0.352862, 0.225814, 0.25031, 0.17593, 0.173081, 0.26085, 0.295083, 0.271506, 0.236433, 0.219301, 0.232838, 0.321458, 0.30533, 0.288399, 0.257454, 0.342579, 0.335645, 0.36309, 0.387226, 0.444081, 0.529623, 0.534167, 0.534167, 0.5017, 0.618285, 0.517562, 0.517562, 0.59508, 0.58069, 0.483068, 0.497853, 0.461924, 0.465241, 0.5017, 0.401658, 0.433034, 0.349426, 0.352862, 0.366687, 0.278302, 0.268042, 0.275179, 0.173081, 0.264545, 0.291804, 0.298791, 0.349426, 0.346032, 0.31487, 0.328603, 0.433034, 0.418646, 0.387226, 0.40511, 0.384043, 0.418646, 0.321458, 0.41194, 0.31487, 0.257454, 0.36309, 0.356642, 0.321458, 0.332115, 0.25031, 0.284882, 0.18812, 0.232838, 0.203355, 0.219301, 0.137348, 0.127496, 0.081712, 0.142424, 0.139895, 0.129801, 0.179055, 0.236433, 0.264545, 0.328603, 0.394753, 0.318242, 0.219301, 0.268042, 0.346032, 0.384043, 0.384043, 0.356642, 0.342579, 0.370445, 0.295083, 0.387226, 0.30533, 0.356642, 0.352862, 0.349426, 0.366687, 0.384043, 0.370445, 0.26085, 0.318242, 0.318242, 0.374039, 0.398279, 0.377384, 0.380708, 0.342579, 0.284882, 0.418646, 0.359901, 0.301917, 0.359901, 0.346032, 0.342579, 0.342579, 0.342579, 0.332115, 0.328603, 0.281712, 0.339168, 0.352862, 0.26085, 0.185198, 0.185198, 0.268042, 0.284882, 0.281712, 0.278302, 0.31487, 0.200174, 0.17593, 0.243554, 0.239899, 0.158265, 0.17593, 0.173081, 0.203355, 0.196879, 0.155435, 0.10481, 0.109221, 0.096677, 0.116183, 0.17593, 0.137348, 0.078022, 0.088832, 0.090864, 0.147574, 0.137348, 0.179055, 0.26085, 0.268042, 0.191378, 0.291804, 0.288399, 0.324872, 0.206376, 0.15008, 0.196879, 0.271506, 0.268042, 0.349426, 0.384043, 0.387226, 0.450668, 0.553315, 0.40511, 0.40511, 0.328603, 0.366687, 0.31487, 0.284882, 0.268042, 0.275179, 0.288399, 0.295083, 0.21291, 0.311707, 0.384043, 0.380708, 0.41194, 0.398279, 0.324872, 0.321458, 0.21291, 0.173081, 0.109221, 0.191378, 0.158265, 0.225814, 0.203355, 0.206376, 0.239899, 0.209395, 0.203355, 0.185198, 0.25031, 0.324872, 0.25031, 0.264545, 0.239899, 0.247041, 0.271506, 0.243554, 0.243554, 0.339168, 0.295083, 0.374039, 0.366687, 0.318242, 0.239899, 0.225814, 0.209395, 0.209395, 0.243554, 0.324872, 0.232838, 0.225814, 0.161087, 0.147574, 0.129801, 0.132295, 0.092881, 0.083462, 0.147574, 0.127496, 0.127496, 0.18812, 0.120615, 0.129801, 0.194234, 0.243554, 0.216401, 0.247041, 0.236433, 0.191378, 0.191378, 0.264545, 0.275179, 0.30533, 0.380708, 0.394753, 0.324872, 0.380708, 0.339168, 0.264545, 0.295083, 0.25406, 0.268042, 0.295083, 0.284882, 0.298791, 0.324872, 0.257454, 0.328603, 0.332115, 0.408655, 0.4292, 0.440853, 0.394753, 0.408655, 0.408655, 0.401658, 0.472492, 0.468512, 0.517562, 0.608892, 0.480142, 0.521092, 0.476583, 0.541878, 0.444081, 0.42561, 0.42561, 0.549308, 0.440853, 0.36309, 0.342579, 0.324872, 0.318242, 0.349426, 0.390993, 0.291804, 0.284882, 0.216401, 0.191378, 0.179055, 0.118441, 0.206376, 0.134866, 0.155435, 0.15284, 0.232838, 0.236433, 0.164327, 0.096677, 0.167087, 0.194234, 0.194234, 0.200174, 0.158265, 0.106997, 0.106997, 0.179055, 0.116183, 0.170161, 0.203355, 0.200174, 0.278302, 0.247041, 0.25406, 0.271506, 0.281712, 0.281712, 0.284882, 0.370445, 0.465241, 0.468512, 0.490133, 0.494003, 0.41194, 0.465241, 0.494003, 0.480142, 0.497853, 0.604312, 0.521092, 0.509769, 0.509769, 0.529623, 0.483068, 0.56648, 0.517562, 0.436924, 0.433034, 0.359901, 0.352862, 0.31487, 0.288399, 0.318242, 0.318242, 0.398279, 0.31487, 0.264545, 0.278302, 0.271506, 0.271506, 0.339168, 0.335645, 0.295083, 0.257454, 0.324872, 0.225814, 0.247041, 0.268042, 0.268042, 0.257454, 0.257454, 0.291804, 0.239899, 0.15008, 0.139895, 0.142424, 0.147574, 0.232838, 0.15008, 0.142424, 0.094817, 0.096677, 0.051831, 0.069024, 0.048328, 0.048328, 0.090864, 0.098513, 0.096677, 0.098513, 0.15008, 0.15008, 0.137348, 0.219301, 0.268042, 0.268042, 0.264545, 0.335645, 0.352862, 0.4292, 0.444081, 0.490133, 0.497853, 0.632174, 0.642678, 0.76285, 0.680603, 0.59014, 0.541878, 0.521092, 0.534167, 0.480142, 0.483068, 0.40511, 0.422041, 0.401658, 0.41194, 0.401658, 0.311707, 0.232838, 0.268042, 0.268042, 0.298791, 0.191378, 0.167087, 0.167087, 0.102787, 0.147574, 0.164327, 0.196879, 0.236433, 0.222385, 0.275179, 0.288399, 0.377384, 0.339168, 0.41194, 0.40511, 0.41194, 0.521092, 0.538167, 0.497853, 0.41194, 0.418646, 0.525368, 0.494003, 0.454136, 0.465241, 0.486429, 0.553315, 0.541878, 0.541878, 0.465241, 0.476583, 0.366687, 0.366687, 0.318242, 0.328603, 0.335645, 0.328603, 0.239899, 0.291804, 0.295083, 0.384043, 0.366687, 0.318242, 0.366687, 0.318242, 0.390993, 0.370445, 0.374039, 0.318242, 0.356642, 0.40511, 0.401658, 0.42561, 0.414856, 0.468512, 0.461924, 0.374039, 0.377384, 0.476583, 0.384043, 0.387226, 0.346032, 0.349426, 0.332115, 0.332115, 0.339168, 0.346032, 0.346032, 0.346032, 0.401658, 0.40511, 0.436924, 0.356642, 0.444081, 0.370445, 0.370445, 0.301917, 0.384043, 0.384043, 0.36309, 0.374039, 0.301917, 0.298791, 0.30533, 0.346032, 0.356642, 0.42561, 0.335645, 0.346032, 0.268042, 0.268042, 0.26085, 0.288399, 0.288399, 0.275179, 0.359901, 0.370445, 0.450668, 0.384043, 0.321458, 0.247041, 0.321458, 0.36309, 0.42561, 0.418646, 0.418646, 0.41194, 0.41194, 0.436924, 0.444081, 0.4292, 0.4292, 0.4292, 0.40511, 0.51388, 0.51388, 0.433034, 0.4292, 0.422041, 0.486429, 0.458154, 0.545602, 0.545602, 0.494003, 0.465241, 0.41194, 0.384043, 0.380708, 0.394753, 0.377384, 0.366687, 0.390993, 0.318242, 0.308712, 0.291804, 0.268042, 0.284882, 0.271506, 0.275179, 0.200174, 0.196879, 0.324872, 0.342579, 0.356642, 0.390993, 0.422041, 0.490133, 0.562014, 0.497853, 0.5017, 0.5017, 0.521092, 0.494003, 0.59508, 0.59917, 0.613573, 0.604312, 0.517562, 0.608892, 0.653063, 0.750527, 0.73685, 0.694846, 0.63748, 0.545602, 0.525368, 0.490133, 0.450668, 0.450668, 0.433034, 0.342579, 0.454136, 0.4292, 0.517562, 0.5017, 0.5017, 0.5017, 0.436924, 0.42561, 0.390993, 0.359901, 0.288399, 0.288399, 0.298791, 0.335645, 0.398279, 0.458154, 0.4292, 0.401658, 0.4292, 0.41194, 0.486429, 0.42561, 0.374039, 0.321458, 0.324872, 0.25406, 0.200174, 0.257454, 0.332115, 0.370445, 0.366687, 0.440853, 0.436924, 0.335645, 0.25406, 0.194234, 0.194234, 0.222385, 0.278302, 0.243554, 0.346032, 0.291804, 0.239899, 0.225814, 0.284882, 0.281712, 0.318242, 0.374039, 0.387226, 0.387226, 0.380708, 0.384043, 0.31487, 0.26085, 0.328603, 0.40511, 0.36309, 0.36309, 0.352862, 0.36309, 0.36309, 0.356642, 0.418646, 0.509769, 0.505461, 0.497853, 0.472492, 0.51388, 0.418646, 0.408655, 0.328603, 0.366687, 0.356642, 0.42561, 0.480142, 0.509769, 0.408655, 0.505461, 0.505461, 0.4292, 0.394753, 0.398279, 0.370445, 0.359901, 0.321458, 0.398279, 0.324872, 0.349426, 0.349426, 0.458154, 0.458154, 0.517562, 0.458154, 0.447574, 0.4292, 0.40511, 0.377384, 0.494003, 0.468512, 0.440853, 0.562014], '')</t>
  </si>
  <si>
    <t>[51, 52, 184, 185, 186, 187, 188, 189, 190, 191, 192, 197, 330, 430, 431, 433, 435, 439, 490, 491, 492, 493, 494, 496, 497, 555, 556, 557, 558, 559, 560, 561, 562, 591, 592, 596, 601, 602, 603, 689, 690, 696, 697, 722, 724, 725, 726, 728, 729, 730, 731, 732, 733, 734, 735, 736, 737, 738, 739, 740, 748, 749, 750, 751, 809, 810, 813, 821, 823, 824, 837, 846]</t>
  </si>
  <si>
    <t xml:space="preserve">F5RSP2|F5RSP2_9ENTR Fimbrial chaperone OS=Enterobacter hormaechei ATCC 49162 </t>
  </si>
  <si>
    <t>([0.040537, 0.043307, 0.025316, 0.016826, 0.030611, 0.020522, 0.029376, 0.020876, 0.028695, 0.037156, 0.038858, 0.049374, 0.038858, 0.074921, 0.083462, 0.06184, 0.032677, 0.031287, 0.031287, 0.058088, 0.074921, 0.054297, 0.037156, 0.033407, 0.066181, 0.054297, 0.078022, 0.074921, 0.129801, 0.139895, 0.116183, 0.139895, 0.081712, 0.100716, 0.056825, 0.092881, 0.164327, 0.281712, 0.295083, 0.308712, 0.232838, 0.257454, 0.257454, 0.268042, 0.288399, 0.284882, 0.284882, 0.225814, 0.147574, 0.158265, 0.096677, 0.120615, 0.129801, 0.219301, 0.232838, 0.321458, 0.318242, 0.30533, 0.209395, 0.225814, 0.127496, 0.118441, 0.056825, 0.10481, 0.191378, 0.308712, 0.21291, 0.137348, 0.222385, 0.225814, 0.225814, 0.298791, 0.298791, 0.295083, 0.278302, 0.281712, 0.196879, 0.21291, 0.219301, 0.200174, 0.122885, 0.170161, 0.257454, 0.346032, 0.339168, 0.225814, 0.222385, 0.321458, 0.41194, 0.418646, 0.529623, 0.51388, 0.42561, 0.328603, 0.229226, 0.158265, 0.158265, 0.155435, 0.142424, 0.118441, 0.118441, 0.191378, 0.225814, 0.194234, 0.191378, 0.191378, 0.284882, 0.219301, 0.219301, 0.216401, 0.139895, 0.134866, 0.085092, 0.116183, 0.139895, 0.216401, 0.298791, 0.291804, 0.298791, 0.298791, 0.25031, 0.257454, 0.15284, 0.158265, 0.209395, 0.225814, 0.229226, 0.15284, 0.18812, 0.15284, 0.15284, 0.229226, 0.247041, 0.342579, 0.384043, 0.461924, 0.436924, 0.444081, 0.440853, 0.444081, 0.450668, 0.4292, 0.525368, 0.63748, 0.59508, 0.557691, 0.557691, 0.562014, 0.562014, 0.575842, 0.534167, 0.553315, 0.562014, 0.562014, 0.553315, 0.570702, 0.461924, 0.4292, 0.328603, 0.346032, 0.321458, 0.332115, 0.447574, 0.356642, 0.356642, 0.311707, 0.308712, 0.308712, 0.30533, 0.377384, 0.291804, 0.366687, 0.366687, 0.291804, 0.268042, 0.182256, 0.11371, 0.15008, 0.229226, 0.311707, 0.298791, 0.394753, 0.352862, 0.335645, 0.321458, 0.346032, 0.346032, 0.374039, 0.377384, 0.377384, 0.349426, 0.418646, 0.40511, 0.40511, 0.440853, 0.359901, 0.454136, 0.414856, 0.450668, 0.366687, 0.291804, 0.30533, 0.318242, 0.264545, 0.268042, 0.36309, 0.36309, 0.436924, 0.422041, 0.335645, 0.342579, 0.374039, 0.349426, 0.349426, 0.268042, 0.271506, 0.324872, 0.295083, 0.384043, 0.359901, 0.41194, 0.509769, 0.465241, 0.418646, 0.549308], '')</t>
  </si>
  <si>
    <t>[90, 91, 142, 143, 144, 145, 146, 147, 148, 149, 150, 151, 152, 153, 154, 155, 221, 224]</t>
  </si>
  <si>
    <t xml:space="preserve">F5RSP3|F5RSP3_9ENTR Type-1 fimbrial protein OS=Enterobacter hormaechei ATCC 49162 </t>
  </si>
  <si>
    <t>([0.056825, 0.055536, 0.078022, 0.102787, 0.078022, 0.054297, 0.073402, 0.066181, 0.085092, 0.11371, 0.109221, 0.073402, 0.054297, 0.043307, 0.034884, 0.055536, 0.073402, 0.064632, 0.086953, 0.056825, 0.100716, 0.120615, 0.155435, 0.096677, 0.060549, 0.096677, 0.147574, 0.120615, 0.098513, 0.102787, 0.066181, 0.088832, 0.118441, 0.118441, 0.139895, 0.182256, 0.200174, 0.209395, 0.21291, 0.15008, 0.196879, 0.122885, 0.122885, 0.120615, 0.118441, 0.106997, 0.098513, 0.102787, 0.144935, 0.122885, 0.137348, 0.191378, 0.182256, 0.236433, 0.232838, 0.25031, 0.236433, 0.191378, 0.147574, 0.200174, 0.271506, 0.219301, 0.311707, 0.225814, 0.137348, 0.15008, 0.229226, 0.247041, 0.170161, 0.17593, 0.222385, 0.191378, 0.137348, 0.137348, 0.15284, 0.15284, 0.139895, 0.098513, 0.129801, 0.083462, 0.088832, 0.078022, 0.15284, 0.167087, 0.264545, 0.275179, 0.356642, 0.370445, 0.318242, 0.394753, 0.281712, 0.268042, 0.229226, 0.200174, 0.209395, 0.164327, 0.194234, 0.142424, 0.164327, 0.147574, 0.21291, 0.170161, 0.17593, 0.170161, 0.102787, 0.074921, 0.071867, 0.076542, 0.043307, 0.040537, 0.042364, 0.055536, 0.098513, 0.120615, 0.161087, 0.161087, 0.129801, 0.158265, 0.144935, 0.179055, 0.179055, 0.209395, 0.257454, 0.25031, 0.17593, 0.236433, 0.191378, 0.239899, 0.158265, 0.225814, 0.268042, 0.268042, 0.268042, 0.268042, 0.288399, 0.324872, 0.232838, 0.324872, 0.185198, 0.182256, 0.147574, 0.164327, 0.106997, 0.058088, 0.056825, 0.096677, 0.078022, 0.10481, 0.122885, 0.134866, 0.139895, 0.118441, 0.111485, 0.164327, 0.122885, 0.122885, 0.118441, 0.129801, 0.096677, 0.18812, 0.161087, 0.191378, 0.129801, 0.147574, 0.147574, 0.164327, 0.139895, 0.144935, 0.15008, 0.129801, 0.161087, 0.129801, 0.139895, 0.11371, 0.058088, 0.059222], '')</t>
  </si>
  <si>
    <t xml:space="preserve">F5RSP4|F5RSP4_9ENTR Cyclic nucleotide-binding domain protein OS=Enterobacter hormaechei ATCC 49162 </t>
  </si>
  <si>
    <t>([0.298791, 0.352862, 0.384043, 0.40511, 0.440853, 0.414856, 0.321458, 0.346032, 0.328603, 0.349426, 0.394753, 0.31487, 0.301917, 0.298791, 0.200174, 0.328603, 0.401658, 0.281712, 0.179055, 0.18812, 0.18812, 0.206376, 0.134866, 0.155435, 0.161087, 0.127496, 0.164327, 0.25031, 0.25406, 0.196879, 0.120615, 0.083462, 0.164327, 0.161087, 0.173081, 0.191378, 0.106997, 0.109221, 0.109221, 0.106997, 0.083462, 0.074921, 0.125101, 0.109221, 0.094817, 0.098513, 0.071867, 0.030003, 0.017447, 0.01078, 0.01078, 0.017447, 0.020522, 0.020165, 0.013613, 0.01078, 0.009977, 0.015694, 0.015078, 0.024826, 0.044297, 0.059222, 0.060549, 0.030611, 0.035586, 0.020165, 0.020876, 0.033407, 0.079919, 0.137348, 0.185198, 0.301917, 0.185198, 0.11371, 0.066181, 0.10481, 0.081712, 0.137348, 0.132295, 0.137348, 0.067594, 0.067594, 0.060549, 0.067594, 0.122885, 0.106997, 0.109221, 0.06312, 0.066181, 0.047319, 0.026338, 0.036378, 0.032017, 0.067594, 0.129801, 0.144935, 0.120615, 0.17593, 0.120615, 0.120615, 0.06312, 0.106997, 0.067594, 0.031287, 0.030611, 0.030611, 0.034068, 0.038042, 0.048328, 0.049374, 0.066181, 0.125101, 0.064632, 0.028107, 0.031287, 0.029376, 0.022306, 0.026338, 0.029376, 0.025762, 0.015694, 0.015694, 0.011669, 0.018106, 0.029376, 0.026338, 0.026338, 0.025762, 0.023534, 0.032017, 0.031287, 0.019109, 0.014315, 0.024826, 0.028107, 0.024826, 0.025316, 0.03976, 0.03976, 0.028695, 0.029376, 0.056825, 0.056825, 0.054297, 0.051831, 0.030003, 0.031287, 0.018106, 0.018106, 0.034068, 0.018106, 0.014075, 0.022306, 0.030611, 0.034884, 0.073402, 0.059222, 0.031287, 0.042364, 0.045352, 0.06184, 0.060549, 0.059222, 0.086953, 0.125101, 0.100716, 0.122885, 0.066181, 0.120615, 0.17593, 0.161087, 0.26085, 0.209395, 0.125101, 0.11371, 0.096677, 0.086953, 0.106997, 0.10481, 0.079919, 0.078022, 0.038858, 0.03976, 0.030003, 0.041405, 0.028107, 0.035586, 0.067594, 0.118441, 0.120615, 0.0704, 0.038042, 0.037156, 0.050641, 0.100716, 0.106997, 0.102787, 0.066181, 0.036378, 0.035586, 0.05306, 0.028107, 0.051831, 0.094817, 0.066181, 0.0704, 0.127496, 0.127496, 0.069024, 0.056825, 0.043307, 0.064632, 0.102787, 0.074921, 0.085092, 0.054297, 0.034884, 0.023963, 0.035586], '')</t>
  </si>
  <si>
    <t xml:space="preserve">F5RSP5|F5RSP5_9ENTR Cyclic nucleotide-binding domain-containing protein OS=Enterobacter hormaechei ATCC 49162 </t>
  </si>
  <si>
    <t>([0.805026, 0.865454, 0.703578, 0.653063, 0.690604, 0.733139, 0.604312, 0.494003, 0.505461, 0.517562, 0.444081, 0.494003, 0.534167, 0.529623, 0.42561, 0.394753, 0.366687, 0.36309, 0.36309, 0.36309, 0.374039, 0.40511, 0.366687, 0.476583, 0.525368, 0.422041, 0.41194, 0.408655, 0.51388, 0.450668, 0.465241, 0.553315, 0.557691, 0.517562, 0.468512, 0.468512, 0.408655, 0.324872, 0.243554, 0.170161, 0.185198, 0.173081, 0.15284, 0.109221, 0.079919, 0.041405, 0.038858, 0.037156, 0.06312, 0.058088, 0.090864, 0.090864, 0.069024, 0.048328, 0.029376, 0.03976, 0.0704, 0.100716, 0.158265, 0.239899, 0.349426, 0.295083, 0.222385, 0.125101, 0.17593, 0.137348, 0.185198, 0.288399, 0.206376, 0.206376, 0.216401, 0.132295, 0.074921, 0.048328, 0.066181, 0.116183, 0.067594, 0.038858, 0.049374, 0.049374, 0.033407, 0.028107, 0.041405, 0.042364, 0.051831, 0.030003, 0.049374, 0.040537, 0.022667, 0.038042, 0.038858, 0.038858, 0.069024, 0.079919, 0.127496, 0.137348, 0.074921, 0.074921, 0.120615, 0.129801, 0.137348, 0.161087, 0.098513, 0.038042, 0.06184, 0.059222, 0.059222, 0.060549, 0.094817, 0.15008, 0.088832, 0.066181, 0.030003, 0.020165, 0.017797, 0.022667, 0.020522, 0.021381, 0.021381, 0.021381, 0.020522, 0.013437, 0.01227, 0.022667, 0.046336, 0.046336, 0.06312, 0.125101, 0.129801, 0.096677, 0.054297, 0.102787, 0.098513, 0.106997, 0.15284, 0.229226, 0.225814, 0.147574, 0.161087, 0.161087, 0.100716, 0.069024, 0.11371, 0.161087, 0.139895, 0.144935, 0.147574, 0.109221, 0.092881, 0.090864, 0.11371, 0.127496, 0.120615, 0.129801, 0.229226, 0.229226, 0.15284, 0.081712, 0.139895, 0.203355, 0.288399, 0.384043, 0.444081, 0.339168, 0.321458, 0.318242, 0.311707, 0.308712, 0.332115, 0.281712, 0.281712, 0.18812, 0.173081, 0.139895, 0.17593, 0.098513, 0.098513, 0.170161, 0.26085, 0.25406, 0.144935, 0.085092, 0.086953, 0.060549, 0.116183, 0.125101, 0.122885, 0.122885, 0.076542, 0.067594, 0.092881, 0.050641, 0.102787, 0.167087, 0.125101, 0.139895, 0.185198, 0.185198, 0.109221, 0.090864, 0.074921, 0.127496, 0.191378, 0.147574, 0.173081, 0.125101, 0.083462, 0.059222, 0.037156], '')</t>
  </si>
  <si>
    <t>[0, 1, 2, 3, 4, 5, 6, 8, 9, 12, 13, 24, 28, 31, 32, 33]</t>
  </si>
  <si>
    <t xml:space="preserve">F5RSP6|F5RSP6_9ENTR Cor protein OS=Enterobacter hormaechei ATCC 49162 </t>
  </si>
  <si>
    <t>([0.281712, 0.18812, 0.125101, 0.06184, 0.041405, 0.044297, 0.038042, 0.040537, 0.035586, 0.028107, 0.022667, 0.027463, 0.023534, 0.019401, 0.015694, 0.023534, 0.017138, 0.011669, 0.015694, 0.016021, 0.015078, 0.018415, 0.032677, 0.036378, 0.036378, 0.060549, 0.0704, 0.100716, 0.100716, 0.088832, 0.098513, 0.15008, 0.15284, 0.15284, 0.268042, 0.291804, 0.288399, 0.288399, 0.36309, 0.268042, 0.179055, 0.17593, 0.132295, 0.118441, 0.158265, 0.257454, 0.26085, 0.271506, 0.271506, 0.301917, 0.377384, 0.335645, 0.342579, 0.31487, 0.31487, 0.203355, 0.232838, 0.15008, 0.206376, 0.142424, 0.209395, 0.229226, 0.179055, 0.225814, 0.194234, 0.203355, 0.203355, 0.120615, 0.116183, 0.11371, 0.11371, 0.116183, 0.111485, 0.10481, 0.10481, 0.086953, 0.134866, 0.090864, 0.15008, 0.116183, 0.167087, 0.129801, 0.196879, 0.26085], '')</t>
  </si>
  <si>
    <t xml:space="preserve">F5RSP7|F5RSP7_9ENTR Uncharacterized protein OS=Enterobacter hormaechei ATCC 49162 </t>
  </si>
  <si>
    <t>([0.090864, 0.120615, 0.155435, 0.225814, 0.173081, 0.11371, 0.088832, 0.111485, 0.111485, 0.142424, 0.161087, 0.18812, 0.25031, 0.15008, 0.203355, 0.134866, 0.191378, 0.236433, 0.324872, 0.311707, 0.311707, 0.275179, 0.25031, 0.173081, 0.155435, 0.216401, 0.30533, 0.366687, 0.36309, 0.288399, 0.288399, 0.298791, 0.295083, 0.203355, 0.288399, 0.318242, 0.401658, 0.291804, 0.356642, 0.318242, 0.328603, 0.328603, 0.394753, 0.36309, 0.387226, 0.349426, 0.243554, 0.185198, 0.18812, 0.127496, 0.219301, 0.15284, 0.173081, 0.129801, 0.203355, 0.127496, 0.129801, 0.132295, 0.225814, 0.125101, 0.144935, 0.144935, 0.15008, 0.129801, 0.111485, 0.158265, 0.116183, 0.21291, 0.173081, 0.11371, 0.17593, 0.200174, 0.275179, 0.21291, 0.278302, 0.25406, 0.342579, 0.308712, 0.209395, 0.155435, 0.15008, 0.086953, 0.045352, 0.040537, 0.023963, 0.021816, 0.025316, 0.046336, 0.043307, 0.079919, 0.15284, 0.155435, 0.078022, 0.073402, 0.055536, 0.044297, 0.030611, 0.019109, 0.024393, 0.035586, 0.050641, 0.090864, 0.164327, 0.185198, 0.122885, 0.127496, 0.216401, 0.200174, 0.21291, 0.21291, 0.229226, 0.203355, 0.127496, 0.196879, 0.209395, 0.222385, 0.196879, 0.257454, 0.26085, 0.243554, 0.278302, 0.247041, 0.247041, 0.185198, 0.271506, 0.318242, 0.394753, 0.387226, 0.370445, 0.257454, 0.264545, 0.173081, 0.182256, 0.26085, 0.268042, 0.179055, 0.203355, 0.26085, 0.25031, 0.243554, 0.21291, 0.139895, 0.129801, 0.15284, 0.173081, 0.127496, 0.096677, 0.096677, 0.06184, 0.036378, 0.067594, 0.06184, 0.071867, 0.045352, 0.042364, 0.033407, 0.055536, 0.067594, 0.073402, 0.088832, 0.155435, 0.21291, 0.203355, 0.247041, 0.185198, 0.144935, 0.111485, 0.170161, 0.170161, 0.196879, 0.243554, 0.236433, 0.164327, 0.243554, 0.298791, 0.298791, 0.346032, 0.352862, 0.366687, 0.268042, 0.147574, 0.116183, 0.100716, 0.194234, 0.206376, 0.247041, 0.335645, 0.461924, 0.458154, 0.458154, 0.521092, 0.476583, 0.490133, 0.59917, 0.497853, 0.468512, 0.380708, 0.366687, 0.374039, 0.291804, 0.387226, 0.505461, 0.483068, 0.387226, 0.31487, 0.271506, 0.191378, 0.196879, 0.109221, 0.092881, 0.100716, 0.05306, 0.096677, 0.073402, 0.054297, 0.06312, 0.06184, 0.096677, 0.074921, 0.049374, 0.073402, 0.043307, 0.024826], '')</t>
  </si>
  <si>
    <t>[190, 193, 201]</t>
  </si>
  <si>
    <t xml:space="preserve">F5RSP8|F5RSP8_9ENTR Gp30 family protein OS=Enterobacter hormaechei ATCC 49162 </t>
  </si>
  <si>
    <t>([0.191378, 0.229226, 0.264545, 0.311707, 0.26085, 0.301917, 0.339168, 0.264545, 0.284882, 0.247041, 0.264545, 0.339168, 0.31487, 0.291804, 0.318242, 0.236433, 0.291804, 0.200174, 0.139895, 0.216401, 0.139895, 0.142424, 0.15008, 0.161087, 0.158265, 0.203355, 0.196879, 0.185198, 0.264545, 0.185198, 0.239899, 0.194234, 0.139895, 0.129801, 0.155435, 0.236433, 0.318242, 0.232838, 0.324872, 0.324872, 0.318242, 0.308712, 0.247041, 0.247041, 0.232838, 0.185198, 0.200174, 0.194234, 0.21291, 0.222385, 0.21291, 0.206376, 0.264545, 0.291804, 0.374039, 0.349426, 0.311707, 0.236433, 0.324872, 0.239899, 0.308712, 0.301917, 0.380708, 0.480142, 0.436924, 0.440853, 0.42561, 0.41194, 0.384043, 0.335645, 0.324872, 0.436924, 0.444081, 0.461924, 0.377384, 0.366687, 0.324872, 0.328603, 0.408655, 0.42561, 0.545602, 0.509769, 0.480142, 0.447574, 0.414856, 0.366687, 0.295083, 0.281712, 0.194234, 0.232838, 0.191378, 0.21291, 0.206376, 0.17593, 0.137348, 0.18812, 0.164327, 0.170161, 0.144935, 0.116183, 0.071867, 0.036378, 0.034068, 0.030611], '')</t>
  </si>
  <si>
    <t>[80, 81]</t>
  </si>
  <si>
    <t xml:space="preserve">F5RSP9|F5RSP9_9ENTR Phage host specificity protein OS=Enterobacter hormaechei ATCC 49162 </t>
  </si>
  <si>
    <t>([0.4292, 0.458154, 0.480142, 0.5017, 0.541878, 0.570702, 0.59917, 0.618285, 0.63748, 0.699094, 0.618285, 0.685117, 0.63748, 0.680603, 0.694846, 0.775545, 0.771762, 0.791621, 0.791621, 0.690604, 0.653063, 0.666105, 0.626927, 0.618285, 0.538167, 0.444081, 0.352862, 0.321458, 0.243554, 0.236433, 0.219301, 0.278302, 0.278302, 0.21291, 0.158265, 0.147574, 0.147574, 0.15284, 0.155435, 0.155435, 0.219301, 0.26085, 0.179055, 0.129801, 0.086953, 0.125101, 0.196879, 0.275179, 0.298791, 0.374039, 0.301917, 0.288399, 0.324872, 0.232838, 0.332115, 0.374039, 0.342579, 0.359901, 0.433034, 0.418646, 0.342579, 0.36309, 0.257454, 0.349426, 0.454136, 0.468512, 0.461924, 0.374039, 0.394753, 0.298791, 0.301917, 0.374039, 0.370445, 0.339168, 0.42561, 0.4292, 0.42561, 0.468512, 0.380708, 0.30533, 0.31487, 0.387226, 0.281712, 0.408655, 0.394753, 0.30533, 0.377384, 0.398279, 0.486429, 0.394753, 0.505461, 0.440853, 0.440853, 0.370445, 0.380708, 0.298791, 0.281712, 0.281712, 0.243554, 0.257454, 0.366687, 0.288399, 0.229226, 0.324872, 0.264545, 0.206376, 0.284882, 0.284882, 0.278302, 0.271506, 0.264545, 0.25406, 0.281712, 0.206376, 0.275179, 0.179055, 0.247041, 0.17593, 0.170161, 0.116183, 0.185198, 0.158265, 0.15284, 0.137348, 0.086953, 0.106997, 0.142424, 0.15284, 0.15284, 0.147574, 0.15284, 0.216401, 0.161087, 0.185198, 0.264545, 0.264545, 0.288399, 0.301917, 0.30533, 0.278302, 0.291804, 0.271506, 0.191378, 0.264545, 0.281712, 0.374039, 0.366687, 0.374039, 0.387226, 0.298791, 0.311707, 0.30533, 0.25031, 0.25031, 0.264545, 0.26085, 0.232838, 0.232838, 0.229226, 0.31487, 0.339168, 0.433034, 0.42561, 0.509769, 0.4292, 0.418646, 0.418646, 0.414856, 0.414856, 0.387226, 0.461924, 0.387226, 0.394753, 0.377384, 0.468512, 0.450668, 0.422041, 0.447574, 0.517562, 0.505461, 0.390993, 0.40511, 0.31487, 0.30533, 0.243554, 0.31487, 0.384043, 0.284882, 0.291804, 0.31487, 0.324872, 0.321458, 0.390993, 0.374039, 0.390993, 0.374039, 0.295083, 0.26085, 0.275179, 0.271506, 0.229226, 0.321458, 0.25406, 0.278302, 0.25406, 0.25406, 0.26085, 0.278302, 0.278302, 0.191378, 0.17593, 0.144935, 0.142424, 0.083462, 0.081712, 0.071867, 0.044297, 0.083462, 0.122885, 0.098513, 0.058088, 0.045352, 0.028107, 0.028107, 0.044297, 0.028107, 0.044297, 0.036378, 0.032677, 0.059222, 0.054297, 0.060549, 0.078022, 0.081712, 0.083462, 0.100716, 0.164327, 0.167087, 0.11371, 0.073402, 0.092881, 0.167087, 0.236433, 0.31487, 0.370445, 0.278302, 0.298791, 0.281712, 0.25031, 0.284882, 0.284882, 0.387226, 0.278302, 0.275179, 0.298791, 0.390993, 0.370445, 0.352862, 0.418646, 0.390993, 0.458154, 0.447574, 0.41194, 0.318242, 0.328603, 0.335645, 0.352862, 0.324872, 0.324872, 0.288399, 0.232838, 0.139895, 0.139895, 0.222385, 0.222385, 0.222385, 0.185198, 0.106997, 0.067594, 0.037156, 0.035586, 0.038042, 0.022667, 0.015078, 0.016021, 0.016021, 0.017138, 0.023087, 0.022667, 0.023087, 0.023963, 0.028695, 0.056825, 0.05306, 0.028695, 0.028695, 0.020522, 0.024826, 0.049374, 0.049374, 0.094817, 0.15284, 0.083462, 0.15008, 0.144935, 0.142424, 0.127496, 0.073402, 0.06312, 0.129801, 0.076542, 0.085092, 0.090864, 0.090864, 0.056825, 0.067594, 0.074921, 0.096677, 0.094817, 0.085092, 0.137348, 0.132295, 0.134866, 0.216401, 0.206376, 0.308712, 0.42561, 0.42561, 0.40511, 0.4292, 0.346032, 0.450668, 0.465241, 0.366687, 0.278302, 0.377384, 0.444081, 0.41194, 0.41194, 0.418646, 0.398279, 0.298791, 0.298791, 0.247041, 0.170161, 0.161087, 0.158265, 0.088832, 0.078022, 0.144935, 0.100716, 0.083462, 0.073402, 0.10481, 0.132295, 0.194234, 0.11371, 0.059222, 0.06184, 0.06184, 0.06184, 0.0704, 0.096677, 0.054297, 0.05306, 0.051831, 0.046336, 0.045352, 0.054297, 0.076542, 0.071867, 0.118441, 0.15008, 0.090864, 0.085092, 0.071867, 0.03976, 0.076542, 0.129801, 0.109221, 0.10481, 0.069024, 0.049374, 0.074921, 0.129801, 0.170161, 0.155435, 0.182256, 0.102787, 0.118441, 0.106997, 0.129801, 0.122885, 0.179055, 0.278302, 0.291804, 0.36309, 0.465241, 0.461924, 0.440853, 0.444081, 0.370445, 0.370445, 0.440853, 0.332115, 0.332115, 0.342579, 0.476583, 0.444081, 0.56648, 0.59917, 0.486429, 0.450668, 0.461924, 0.450668, 0.480142, 0.490133, 0.529623, 0.461924, 0.366687, 0.401658, 0.436924, 0.529623, 0.505461, 0.465241, 0.521092, 0.517562, 0.401658, 0.380708, 0.318242, 0.308712, 0.321458, 0.328603, 0.349426, 0.298791, 0.298791, 0.243554, 0.155435, 0.132295, 0.127496, 0.203355, 0.196879, 0.200174, 0.191378, 0.281712, 0.281712, 0.335645, 0.339168, 0.440853, 0.433034, 0.529623, 0.440853, 0.401658, 0.41194, 0.324872, 0.374039, 0.380708, 0.40511, 0.41194, 0.41194, 0.497853, 0.436924, 0.380708, 0.374039, 0.278302, 0.26085, 0.295083, 0.284882, 0.247041, 0.257454, 0.203355, 0.232838, 0.349426, 0.321458, 0.390993, 0.480142, 0.422041, 0.339168, 0.339168, 0.359901, 0.335645, 0.295083, 0.356642, 0.433034, 0.356642, 0.433034, 0.433034, 0.42561, 0.4292, 0.394753, 0.384043, 0.440853, 0.408655, 0.321458, 0.377384, 0.349426, 0.281712, 0.342579, 0.414856, 0.41194, 0.476583, 0.422041, 0.450668, 0.374039, 0.366687, 0.433034, 0.4292, 0.40511, 0.414856, 0.359901, 0.422041, 0.394753, 0.398279, 0.408655, 0.461924, 0.390993, 0.328603, 0.311707, 0.311707, 0.243554, 0.278302, 0.268042, 0.342579, 0.346032, 0.384043, 0.384043, 0.359901, 0.384043, 0.414856, 0.349426, 0.41194, 0.394753, 0.36309, 0.374039, 0.36309, 0.374039, 0.450668, 0.483068, 0.570702, 0.494003, 0.59014, 0.553315, 0.59917, 0.5017, 0.494003, 0.545602, 0.541878, 0.618285, 0.648219, 0.59917, 0.703578, 0.604312, 0.657645, 0.626927, 0.613573, 0.541878, 0.545602, 0.538167, 0.626927, 0.63748, 0.613573, 0.494003, 0.40511, 0.349426, 0.356642, 0.268042, 0.247041, 0.18812, 0.164327, 0.15008, 0.179055, 0.161087, 0.229226, 0.229226, 0.31487, 0.328603, 0.387226, 0.377384, 0.284882, 0.288399, 0.219301, 0.298791, 0.387226, 0.476583, 0.509769, 0.5017, 0.626927, 0.671169, 0.759478, 0.648219, 0.541878, 0.529623, 0.5017, 0.4292, 0.4292, 0.42561, 0.414856, 0.387226, 0.377384, 0.394753, 0.390993, 0.465241, 0.458154, 0.486429, 0.422041, 0.41194, 0.436924, 0.346032, 0.346032, 0.36309, 0.444081, 0.465241, 0.476583, 0.476583, 0.575842, 0.59917, 0.59014, 0.604312, 0.541878, 0.486429, 0.509769, 0.509769, 0.486429, 0.41194, 0.377384, 0.440853, 0.384043, 0.454136, 0.545602, 0.521092, 0.408655, 0.380708, 0.356642, 0.356642, 0.387226, 0.321458, 0.288399, 0.229226, 0.191378, 0.18812, 0.25406, 0.281712, 0.209395, 0.219301, 0.301917, 0.278302, 0.21291, 0.243554, 0.158265, 0.167087, 0.137348, 0.219301, 0.167087, 0.236433, 0.225814, 0.232838, 0.271506, 0.278302, 0.346032, 0.284882, 0.30533, 0.288399, 0.25406, 0.339168, 0.328603, 0.332115, 0.356642, 0.41194, 0.36309, 0.447574, 0.328603, 0.377384, 0.301917, 0.394753, 0.401658, 0.321458, 0.225814, 0.225814, 0.225814, 0.21291, 0.216401, 0.200174, 0.15008, 0.200174, 0.125101, 0.125101, 0.102787, 0.0704, 0.076542, 0.100716, 0.096677, 0.182256, 0.120615, 0.161087, 0.15008, 0.106997, 0.100716, 0.137348, 0.144935, 0.139895, 0.139895, 0.225814, 0.239899, 0.31487, 0.232838, 0.301917, 0.30533, 0.328603, 0.328603, 0.318242, 0.359901, 0.394753, 0.408655, 0.465241, 0.5017, 0.436924, 0.5017, 0.483068, 0.42561, 0.387226, 0.387226, 0.40511, 0.401658, 0.401658, 0.328603, 0.308712, 0.30533, 0.219301, 0.243554, 0.222385, 0.216401, 0.132295, 0.111485, 0.048328, 0.06184, 0.042364, 0.067594, 0.0704, 0.142424, 0.225814, 0.26085, 0.18812, 0.167087, 0.161087, 0.232838, 0.21291, 0.321458, 0.239899, 0.31487, 0.219301, 0.308712, 0.31487, 0.408655, 0.422041, 0.553315, 0.534167, 0.534167, 0.480142, 0.390993, 0.298791, 0.25406, 0.264545, 0.281712, 0.324872, 0.239899, 0.257454, 0.346032, 0.332115, 0.40511, 0.324872, 0.414856, 0.422041, 0.380708, 0.377384, 0.278302, 0.25406, 0.209395, 0.239899, 0.284882, 0.278302, 0.257454, 0.209395, 0.129801, 0.179055, 0.127496, 0.200174, 0.111485, 0.071867, 0.081712, 0.086953, 0.137348, 0.129801, 0.132295, 0.179055, 0.179055, 0.257454, 0.18812, 0.219301, 0.236433, 0.142424, 0.158265, 0.25031, 0.328603, 0.418646, 0.390993, 0.418646, 0.328603, 0.42561, 0.422041, 0.40511, 0.422041, 0.342579, 0.346032, 0.349426, 0.301917, 0.222385, 0.15284, 0.247041, 0.264545, 0.173081, 0.25406, 0.339168, 0.346032, 0.359901, 0.356642, 0.291804, 0.281712, 0.377384, 0.288399, 0.275179, 0.298791, 0.281712, 0.335645, 0.271506, 0.278302, 0.30533, 0.387226, 0.490133, 0.458154, 0.342579, 0.398279, 0.4292, 0.332115, 0.30533, 0.30533, 0.275179, 0.291804, 0.291804, 0.298791, 0.384043, 0.436924, 0.4292, 0.433034, 0.380708, 0.418646, 0.370445, 0.346032, 0.281712, 0.26085, 0.271506, 0.377384, 0.390993, 0.377384, 0.458154, 0.458154, 0.461924, 0.461924, 0.465241, 0.398279, 0.377384, 0.377384, 0.377384, 0.291804, 0.268042, 0.268042, 0.268042, 0.308712, 0.278302, 0.284882, 0.222385, 0.222385, 0.216401, 0.229226, 0.203355, 0.206376, 0.239899, 0.222385, 0.222385, 0.311707, 0.384043, 0.36309, 0.352862, 0.291804, 0.387226, 0.418646, 0.42561, 0.447574, 0.458154, 0.458154, 0.444081, 0.483068, 0.486429, 0.505461, 0.5017, 0.553315, 0.517562, 0.505461, 0.447574, 0.476583, 0.476583, 0.422041, 0.447574, 0.444081, 0.465241, 0.465241, 0.433034, 0.494003, 0.497853, 0.450668, 0.521092, 0.626927, 0.690604, 0.657645, 0.626927, 0.549308, 0.525368, 0.58069, 0.517562, 0.585406, 0.59014, 0.541878, 0.529623, 0.525368, 0.545602, 0.666105, 0.59917, 0.63748, 0.622677, 0.622677, 0.618285, 0.613573, 0.562014, 0.476583, 0.517562, 0.521092, 0.509769, 0.509769, 0.461924, 0.521092, 0.521092, 0.521092, 0.486429, 0.480142, 0.480142, 0.483068, 0.450668, 0.450668, 0.461924, 0.486429, 0.461924, 0.486429, 0.486429, 0.5017, 0.541878, 0.538167, 0.505461, 0.557691, 0.557691, 0.585406, 0.575842, 0.545602, 0.553315, 0.59917, 0.671169, 0.694846, 0.680603, 0.661982, 0.699094, 0.675549, 0.685117, 0.728858, 0.728858, 0.703578, 0.728858, 0.671169, 0.653063, 0.685117, 0.626927, 0.626927, 0.63748, 0.58069, 0.541878, 0.525368, 0.570702, 0.604312, 0.575842, 0.56648, 0.59917, 0.570702, 0.545602, 0.538167, 0.525368, 0.458154, 0.5017, 0.509769, 0.51388, 0.51388, 0.483068, 0.56648, 0.562014, 0.570702, 0.63748, 0.680603, 0.675549, 0.657645, 0.657645, 0.557691, 0.570702, 0.585406, 0.626927, 0.622677, 0.534167, 0.5017, 0.5017, 0.408655, 0.384043, 0.450668, 0.450668, 0.40511, 0.374039, 0.387226, 0.318242, 0.332115, 0.366687, 0.377384, 0.324872, 0.332115, 0.332115, 0.321458, 0.284882, 0.281712, 0.232838, 0.301917, 0.335645, 0.401658, 0.468512, 0.440853, 0.440853, 0.366687, 0.447574, 0.483068, 0.394753, 0.461924, 0.458154, 0.394753, 0.356642, 0.384043, 0.374039, 0.461924, 0.472492, 0.529623, 0.486429, 0.570702, 0.541878, 0.538167, 0.538167, 0.465241, 0.418646, 0.422041, 0.422041, 0.418646, 0.408655, 0.5017, 0.42561, 0.42561, 0.480142, 0.521092, 0.545602, 0.51388, 0.497853, 0.401658, 0.390993, 0.414856, 0.339168, 0.377384, 0.377384, 0.380708, 0.356642, 0.42561, 0.444081, 0.433034, 0.4292, 0.440853, 0.390993, 0.454136, 0.408655, 0.414856, 0.41194, 0.328603, 0.370445, 0.366687, 0.36309, 0.352862, 0.321458, 0.401658, 0.301917, 0.30533, 0.301917, 0.408655, 0.41194, 0.394753, 0.447574, 0.349426, 0.342579, 0.377384, 0.387226, 0.384043, 0.387226, 0.346032, 0.346032, 0.298791, 0.31487, 0.332115, 0.339168, 0.370445, 0.380708, 0.384043, 0.370445, 0.342579, 0.288399, 0.206376, 0.203355, 0.161087, 0.236433, 0.17593, 0.144935, 0.094817, 0.125101, 0.098513, 0.129801, 0.194234, 0.222385, 0.222385, 0.203355, 0.167087, 0.142424, 0.129801, 0.161087, 0.161087, 0.125101, 0.15008, 0.164327, 0.185198, 0.278302, 0.281712, 0.384043, 0.414856, 0.476583, 0.418646, 0.461924, 0.447574, 0.461924, 0.401658, 0.311707, 0.30533, 0.257454, 0.257454, 0.275179, 0.328603, 0.243554, 0.291804, 0.232838, 0.25406, 0.200174, 0.196879, 0.167087, 0.134866, 0.132295, 0.11371, 0.096677, 0.094817, 0.056825, 0.069024, 0.056825, 0.06312, 0.066181, 0.111485, 0.142424, 0.129801, 0.125101, 0.144935, 0.10481, 0.092881, 0.125101, 0.167087, 0.161087, 0.125101, 0.078022, 0.085092, 0.111485, 0.15284, 0.15284, 0.15284, 0.122885, 0.206376, 0.232838, 0.311707, 0.222385, 0.206376, 0.222385, 0.139895, 0.122885, 0.203355, 0.281712, 0.281712, 0.271506, 0.182256, 0.194234, 0.239899, 0.229226, 0.216401, 0.161087, 0.155435, 0.161087, 0.173081, 0.102787, 0.134866, 0.134866, 0.200174, 0.203355, 0.194234, 0.18812, 0.291804, 0.295083, 0.206376, 0.191378, 0.182256, 0.275179, 0.308712, 0.339168, 0.36309, 0.359901, 0.394753, 0.352862, 0.42561, 0.422041, 0.521092, 0.517562, 0.525368, 0.534167, 0.447574, 0.440853, 0.472492, 0.450668, 0.454136, 0.517562, 0.534167, 0.545602, 0.465241, 0.408655, 0.418646, 0.328603, 0.339168, 0.284882, 0.324872, 0.335645, 0.243554, 0.243554, 0.229226, 0.229226, 0.158265, 0.209395, 0.185198, 0.229226, 0.200174, 0.155435, 0.161087, 0.116183, 0.078022, 0.111485, 0.194234], '')</t>
  </si>
  <si>
    <t>[3, 4, 5, 6, 7, 8, 9, 10, 11, 12, 13, 14, 15, 16, 17, 18, 19, 20, 21, 22, 23, 24, 90, 163, 178, 179, 409, 410, 417, 422, 423, 425, 426, 450, 538, 540, 541, 542, 543, 545, 546, 547, 548, 549, 550, 551, 552, 553, 554, 555, 556, 557, 558, 559, 560, 584, 585, 586, 587, 588, 589, 590, 591, 592, 614, 615, 616, 617, 618, 620, 621, 628, 629, 714, 716, 754, 755, 756, 902, 903, 904, 905, 906, 919, 920, 921, 922, 923, 924, 925, 926, 927, 928, 929, 930, 931, 932, 933, 934, 935, 936, 937, 938, 939, 940, 941, 943, 944, 945, 946, 948, 949, 950, 962, 963, 964, 965, 966, 967, 968, 969, 970, 971, 972, 973, 974, 975, 976, 977, 978, 979, 980, 981, 982, 983, 984, 985, 986, 987, 988, 989, 990, 991, 992, 993, 994, 995, 996, 997, 998, 999, 1000, 1001, 1003, 1004, 1005, 1006, 1008, 1009, 1010, 1011, 1012, 1013, 1014, 1015, 1016, 1017, 1018, 1019, 1020, 1021, 1022, 1023, 1060, 1062, 1063, 1064, 1065, 1072, 1076, 1077, 1078, 1246, 1247, 1248, 1249, 1255, 1256, 1257]</t>
  </si>
  <si>
    <t xml:space="preserve">F5RSQ0|F5RSQ0_9ENTR Prophage LambdaSo protein OS=Enterobacter hormaechei ATCC 49162 </t>
  </si>
  <si>
    <t>([0.222385, 0.26085, 0.232838, 0.219301, 0.271506, 0.298791, 0.194234, 0.222385, 0.25031, 0.281712, 0.30533, 0.335645, 0.324872, 0.288399, 0.194234, 0.191378, 0.257454, 0.311707, 0.308712, 0.422041, 0.352862, 0.243554, 0.247041, 0.25406, 0.191378, 0.179055, 0.18812, 0.301917, 0.209395, 0.216401, 0.209395, 0.118441, 0.125101, 0.102787, 0.067594, 0.069024, 0.067594, 0.076542, 0.100716, 0.102787, 0.076542, 0.118441, 0.206376, 0.132295, 0.167087, 0.158265, 0.11371, 0.06184, 0.029376, 0.055536, 0.056825, 0.06184, 0.0704, 0.073402, 0.051831, 0.098513, 0.167087, 0.179055, 0.179055, 0.098513, 0.102787, 0.076542, 0.043307, 0.043307, 0.094817, 0.088832, 0.170161, 0.247041, 0.247041, 0.359901, 0.271506, 0.17593, 0.194234, 0.21291, 0.127496, 0.203355, 0.203355, 0.200174, 0.185198, 0.173081, 0.239899, 0.229226, 0.225814, 0.209395, 0.219301, 0.122885, 0.081712, 0.079919, 0.059222, 0.083462, 0.066181, 0.067594, 0.092881, 0.06184, 0.049374, 0.090864, 0.049374, 0.028107, 0.030611, 0.037156, 0.021816, 0.026338, 0.016021, 0.021381, 0.032017, 0.029376, 0.054297, 0.090864, 0.066181, 0.066181, 0.045352, 0.030611, 0.042364, 0.042364, 0.041405, 0.081712, 0.074921, 0.100716, 0.137348, 0.085092, 0.069024, 0.118441, 0.076542, 0.086953, 0.11371, 0.10481, 0.06184, 0.058088, 0.064632, 0.092881, 0.071867, 0.120615, 0.196879, 0.147574, 0.179055, 0.170161, 0.170161, 0.182256, 0.247041, 0.311707, 0.401658, 0.41194, 0.41194, 0.517562, 0.608892, 0.472492, 0.483068, 0.472492, 0.472492, 0.440853, 0.461924, 0.461924, 0.472492, 0.483068, 0.608892, 0.557691, 0.622677, 0.618285, 0.618285, 0.632174, 0.5017, 0.517562, 0.41194, 0.332115, 0.200174, 0.200174, 0.311707, 0.352862, 0.480142, 0.384043, 0.384043, 0.349426, 0.390993, 0.291804, 0.194234, 0.185198, 0.185198, 0.185198, 0.129801, 0.064632, 0.042364, 0.078022, 0.073402, 0.132295, 0.21291, 0.291804, 0.268042, 0.225814, 0.191378, 0.137348, 0.21291, 0.179055, 0.142424, 0.147574, 0.25031], '')</t>
  </si>
  <si>
    <t>[143, 144, 154, 155, 156, 157, 158, 159, 160, 161]</t>
  </si>
  <si>
    <t xml:space="preserve">F5RSQ1|F5RSQ1_9ENTR Gp18 family protein OS=Enterobacter hormaechei ATCC 49162 </t>
  </si>
  <si>
    <t>([0.288399, 0.324872, 0.321458, 0.324872, 0.324872, 0.352862, 0.271506, 0.328603, 0.374039, 0.414856, 0.349426, 0.301917, 0.308712, 0.232838, 0.194234, 0.132295, 0.185198, 0.179055, 0.200174, 0.26085, 0.268042, 0.311707, 0.30533, 0.236433, 0.185198, 0.229226, 0.144935, 0.21291, 0.194234, 0.182256, 0.161087, 0.257454, 0.332115, 0.352862, 0.414856, 0.490133, 0.59014, 0.458154, 0.490133, 0.408655, 0.422041, 0.509769, 0.505461, 0.534167, 0.529623, 0.59014, 0.529623, 0.618285, 0.661982, 0.675549, 0.685117, 0.690604, 0.666105, 0.59508, 0.494003, 0.461924, 0.370445, 0.301917, 0.390993, 0.366687, 0.436924, 0.454136, 0.4292, 0.42561, 0.41194, 0.483068, 0.517562, 0.549308, 0.59917, 0.604312, 0.575842, 0.585406, 0.494003, 0.509769, 0.525368, 0.505461, 0.486429, 0.465241, 0.549308, 0.529623, 0.541878, 0.58069, 0.465241, 0.490133, 0.384043, 0.311707, 0.264545, 0.232838, 0.225814, 0.139895, 0.139895, 0.158265, 0.142424, 0.222385, 0.142424, 0.167087, 0.239899, 0.222385, 0.271506, 0.278302, 0.295083, 0.291804, 0.288399, 0.356642, 0.356642, 0.370445, 0.447574, 0.529623, 0.545602, 0.562014, 0.549308, 0.454136, 0.356642, 0.359901, 0.25031, 0.30533, 0.328603, 0.243554, 0.200174, 0.239899, 0.15008, 0.102787, 0.076542, 0.074921, 0.043307, 0.020522, 0.030611, 0.018787, 0.020876, 0.020876, 0.0198, 0.022306, 0.035586, 0.034884, 0.040537, 0.076542, 0.048328, 0.043307, 0.048328, 0.102787, 0.098513, 0.144935, 0.120615, 0.081712, 0.085092, 0.15284, 0.247041, 0.271506, 0.359901, 0.257454, 0.173081, 0.129801, 0.209395, 0.196879, 0.167087, 0.158265, 0.167087, 0.18812, 0.18812, 0.15008, 0.134866, 0.155435, 0.092881, 0.182256, 0.291804, 0.295083, 0.25031, 0.264545, 0.268042, 0.257454, 0.352862, 0.390993, 0.380708, 0.281712, 0.21291, 0.342579, 0.264545, 0.257454, 0.328603, 0.332115, 0.374039, 0.40511, 0.390993, 0.480142, 0.433034, 0.433034, 0.321458, 0.271506, 0.179055, 0.167087, 0.167087, 0.164327, 0.164327, 0.147574, 0.147574, 0.18812, 0.164327, 0.170161, 0.092881, 0.092881, 0.096677, 0.085092, 0.073402, 0.073402, 0.078022, 0.054297, 0.064632, 0.058088, 0.094817, 0.15008, 0.078022, 0.040537, 0.037156, 0.059222, 0.096677, 0.158265, 0.10481, 0.111485, 0.092881, 0.098513, 0.098513, 0.048328, 0.085092, 0.092881, 0.049374, 0.036378, 0.050641, 0.032017, 0.049374, 0.037156, 0.026892, 0.045352, 0.083462, 0.06184, 0.034884, 0.023087], '')</t>
  </si>
  <si>
    <t>[36, 41, 42, 43, 44, 45, 46, 47, 48, 49, 50, 51, 52, 53, 66, 67, 68, 69, 70, 71, 73, 74, 75, 78, 79, 80, 81, 107, 108, 109, 110]</t>
  </si>
  <si>
    <t xml:space="preserve">F5RSQ2|F5RSQ2_9ENTR Prophage LambdaSo protein OS=Enterobacter hormaechei ATCC 49162 </t>
  </si>
  <si>
    <t>([0.335645, 0.42561, 0.458154, 0.468512, 0.486429, 0.418646, 0.440853, 0.36309, 0.301917, 0.339168, 0.298791, 0.339168, 0.342579, 0.414856, 0.390993, 0.295083, 0.281712, 0.31487, 0.308712, 0.236433, 0.236433, 0.219301, 0.116183, 0.116183, 0.127496, 0.139895, 0.196879, 0.134866, 0.229226, 0.308712, 0.298791, 0.380708, 0.342579, 0.356642, 0.288399, 0.243554, 0.318242, 0.291804, 0.321458, 0.321458, 0.41194, 0.51388, 0.51388, 0.632174, 0.529623, 0.538167, 0.549308, 0.538167, 0.63748, 0.525368, 0.42561, 0.328603, 0.324872, 0.352862, 0.349426, 0.444081, 0.433034, 0.461924, 0.461924, 0.366687, 0.398279, 0.30533, 0.308712, 0.232838, 0.243554, 0.321458, 0.232838, 0.203355, 0.158265, 0.158265, 0.206376, 0.308712, 0.401658, 0.401658, 0.394753, 0.380708, 0.359901, 0.472492, 0.468512, 0.414856, 0.51388, 0.422041, 0.480142, 0.472492, 0.476583, 0.468512, 0.465241, 0.553315, 0.472492, 0.541878, 0.51388, 0.436924, 0.339168, 0.335645, 0.318242, 0.229226, 0.243554, 0.247041, 0.18812, 0.170161, 0.232838, 0.203355, 0.25406, 0.225814, 0.155435, 0.158265, 0.161087, 0.170161, 0.170161, 0.15284, 0.134866, 0.15008, 0.142424, 0.15284, 0.164327, 0.147574, 0.225814, 0.219301, 0.142424, 0.191378, 0.225814, 0.232838, 0.264545, 0.298791, 0.352862, 0.398279, 0.472492, 0.505461, 0.497853, 0.51388, 0.648219, 0.675549, 0.666105, 0.784345, 0.805026, 0.694846, 0.618285, 0.538167, 0.545602, 0.661982, 0.608892, 0.59014, 0.59014, 0.570702, 0.553315, 0.56648, 0.613573, 0.608892, 0.505461, 0.517562, 0.40511, 0.40511, 0.342579, 0.346032, 0.332115, 0.41194, 0.468512, 0.575842, 0.56648, 0.549308, 0.553315, 0.58069, 0.509769, 0.440853, 0.476583, 0.465241, 0.450668, 0.450668, 0.384043, 0.447574, 0.465241, 0.534167, 0.40511, 0.476583, 0.390993, 0.288399, 0.225814, 0.25031, 0.239899, 0.225814, 0.155435, 0.15008, 0.142424, 0.196879, 0.264545, 0.232838, 0.137348, 0.139895, 0.079919, 0.10481, 0.096677, 0.086953, 0.106997, 0.18812, 0.120615, 0.118441, 0.216401, 0.239899, 0.25031, 0.25406, 0.342579, 0.418646, 0.377384, 0.384043, 0.398279, 0.422041, 0.418646, 0.549308, 0.562014, 0.608892, 0.5017, 0.5017, 0.486429, 0.422041, 0.36309, 0.447574, 0.545602, 0.534167, 0.42561, 0.40511, 0.436924, 0.42561, 0.346032, 0.398279, 0.398279, 0.394753, 0.377384, 0.390993, 0.31487, 0.31487, 0.281712, 0.390993, 0.390993, 0.301917, 0.390993, 0.447574, 0.42561, 0.418646, 0.359901, 0.408655, 0.41194, 0.380708, 0.366687, 0.436924, 0.414856, 0.377384, 0.349426, 0.301917, 0.25406, 0.31487, 0.26085, 0.36309], '')</t>
  </si>
  <si>
    <t>[41, 42, 43, 44, 45, 46, 47, 48, 49, 80, 87, 89, 90, 127, 129, 130, 131, 132, 133, 134, 135, 136, 137, 138, 139, 140, 141, 142, 143, 144, 145, 146, 147, 148, 149, 157, 158, 159, 160, 161, 162, 171, 207, 208, 209, 210, 211, 216, 217]</t>
  </si>
  <si>
    <t xml:space="preserve">F5RSQ3|F5RSQ3_9ENTR Phage minor tail protein OS=Enterobacter hormaechei ATCC 49162 </t>
  </si>
  <si>
    <t>([0.11371, 0.083462, 0.092881, 0.11371, 0.158265, 0.127496, 0.167087, 0.194234, 0.236433, 0.158265, 0.185198, 0.219301, 0.243554, 0.298791, 0.26085, 0.271506, 0.268042, 0.281712, 0.377384, 0.450668, 0.321458, 0.301917, 0.374039, 0.339168, 0.324872, 0.318242, 0.387226, 0.380708, 0.30533, 0.30533, 0.436924, 0.374039, 0.374039, 0.398279, 0.41194, 0.349426, 0.328603, 0.374039, 0.36309, 0.25031, 0.243554, 0.346032, 0.380708, 0.380708, 0.414856, 0.342579, 0.268042, 0.268042, 0.264545, 0.264545, 0.247041, 0.236433, 0.196879, 0.129801, 0.122885, 0.116183, 0.179055, 0.164327, 0.222385, 0.15008, 0.239899, 0.229226, 0.137348, 0.086953, 0.045352, 0.051831, 0.111485, 0.185198, 0.11371, 0.120615, 0.200174, 0.196879, 0.191378, 0.209395, 0.203355, 0.196879, 0.173081, 0.191378, 0.206376, 0.118441, 0.200174, 0.139895, 0.139895, 0.229226, 0.298791, 0.390993, 0.40511, 0.377384, 0.349426, 0.332115, 0.318242, 0.21291, 0.21291, 0.200174, 0.278302, 0.26085, 0.191378, 0.225814, 0.191378, 0.125101, 0.209395, 0.225814, 0.278302, 0.26085, 0.232838, 0.209395, 0.173081, 0.129801, 0.10481, 0.078022, 0.15284, 0.111485], '')</t>
  </si>
  <si>
    <t xml:space="preserve">F5RSQ4|F5RSQ4_9ENTR Exopolyphosphatase OS=Enterobacter hormaechei ATCC 49162 </t>
  </si>
  <si>
    <t>([0.056825, 0.083462, 0.086953, 0.132295, 0.161087, 0.209395, 0.239899, 0.164327, 0.206376, 0.236433, 0.278302, 0.232838, 0.26085, 0.26085, 0.311707, 0.301917, 0.288399, 0.332115, 0.40511, 0.497853, 0.509769, 0.494003, 0.40511, 0.440853, 0.433034, 0.401658, 0.40511, 0.418646, 0.517562, 0.5017, 0.5017, 0.497853, 0.553315, 0.521092, 0.483068, 0.483068, 0.454136, 0.454136, 0.509769, 0.505461, 0.51388, 0.509769, 0.58069, 0.59917, 0.585406, 0.59508, 0.538167, 0.525368, 0.476583, 0.476583, 0.377384, 0.342579, 0.324872, 0.324872, 0.352862, 0.387226, 0.387226, 0.387226, 0.352862, 0.30533, 0.278302, 0.264545, 0.229226, 0.229226, 0.209395, 0.18812, 0.179055, 0.25406, 0.247041, 0.203355, 0.15284, 0.25031, 0.203355, 0.179055, 0.219301, 0.239899, 0.158265, 0.194234, 0.216401, 0.185198, 0.222385, 0.222385, 0.222385, 0.182256, 0.203355, 0.308712, 0.308712, 0.301917, 0.301917, 0.298791, 0.346032, 0.418646, 0.422041, 0.401658, 0.40511, 0.359901, 0.339168, 0.436924, 0.42561, 0.444081, 0.4292, 0.387226, 0.436924, 0.352862, 0.4292, 0.444081, 0.436924, 0.472492, 0.472492, 0.483068, 0.454136, 0.387226, 0.374039, 0.374039, 0.486429, 0.483068, 0.534167, 0.454136, 0.346032, 0.339168, 0.332115, 0.377384, 0.377384, 0.328603, 0.40511, 0.377384, 0.370445, 0.387226, 0.291804, 0.295083, 0.203355, 0.225814, 0.318242, 0.335645, 0.342579, 0.268042, 0.219301, 0.203355, 0.196879, 0.295083, 0.31487, 0.281712, 0.247041, 0.275179, 0.308712, 0.308712, 0.26085, 0.25406, 0.158265, 0.236433, 0.236433, 0.291804, 0.308712, 0.31487, 0.308712, 0.308712, 0.339168, 0.414856, 0.414856, 0.436924, 0.349426, 0.332115, 0.370445, 0.335645, 0.335645, 0.339168, 0.311707, 0.31487, 0.288399, 0.380708, 0.380708, 0.321458, 0.275179, 0.268042, 0.26085, 0.271506, 0.271506, 0.206376, 0.219301, 0.194234, 0.196879, 0.288399, 0.30533, 0.268042, 0.366687, 0.387226, 0.384043, 0.349426, 0.346032, 0.380708, 0.342579, 0.268042, 0.298791, 0.342579, 0.339168, 0.308712, 0.291804, 0.209395, 0.278302, 0.271506, 0.291804, 0.370445, 0.281712, 0.257454, 0.284882, 0.25031, 0.203355, 0.21291, 0.281712, 0.359901, 0.36309, 0.31487, 0.394753, 0.335645, 0.384043, 0.377384, 0.346032, 0.281712, 0.384043, 0.380708, 0.295083, 0.264545, 0.247041, 0.328603, 0.257454, 0.281712, 0.281712, 0.236433, 0.225814, 0.216401, 0.243554, 0.142424, 0.182256, 0.17593, 0.225814, 0.25031, 0.26085, 0.328603, 0.324872, 0.284882, 0.31487, 0.390993, 0.346032, 0.352862, 0.342579, 0.356642, 0.335645, 0.380708, 0.458154, 0.349426, 0.318242, 0.26085, 0.291804, 0.257454, 0.257454, 0.291804, 0.185198, 0.191378, 0.194234, 0.222385, 0.229226, 0.229226, 0.200174, 0.284882, 0.295083, 0.268042, 0.25406, 0.247041, 0.232838, 0.229226, 0.25406, 0.30533, 0.349426, 0.356642, 0.390993, 0.401658, 0.408655, 0.394753, 0.401658, 0.394753, 0.324872, 0.324872, 0.328603, 0.359901, 0.321458, 0.239899, 0.271506, 0.349426, 0.318242, 0.243554, 0.243554, 0.342579, 0.26085, 0.219301, 0.301917, 0.346032, 0.308712, 0.301917, 0.384043, 0.278302, 0.281712, 0.387226, 0.318242, 0.288399, 0.288399, 0.291804, 0.281712, 0.219301, 0.222385, 0.194234, 0.268042, 0.194234, 0.15284, 0.216401, 0.167087, 0.100716, 0.090864, 0.109221, 0.076542, 0.050641, 0.090864, 0.088832, 0.071867, 0.109221, 0.127496, 0.106997, 0.129801, 0.18812, 0.219301, 0.155435, 0.139895, 0.139895, 0.17593, 0.17593, 0.167087, 0.247041, 0.342579, 0.284882, 0.257454, 0.243554, 0.275179, 0.21291, 0.185198, 0.219301, 0.229226, 0.229226, 0.229226, 0.196879, 0.206376, 0.232838, 0.275179, 0.298791, 0.271506, 0.271506, 0.298791, 0.311707, 0.284882, 0.281712, 0.284882, 0.232838, 0.31487, 0.31487, 0.380708, 0.418646, 0.384043, 0.308712, 0.31487, 0.342579, 0.374039, 0.377384, 0.377384, 0.377384, 0.450668, 0.418646, 0.458154, 0.42561, 0.387226, 0.422041, 0.408655, 0.490133, 0.59014, 0.5017, 0.5017, 0.461924, 0.422041, 0.476583, 0.505461, 0.51388, 0.447574, 0.458154, 0.414856, 0.384043, 0.440853, 0.4292, 0.505461, 0.414856, 0.454136, 0.494003, 0.454136, 0.370445, 0.318242, 0.31487, 0.370445, 0.408655, 0.408655, 0.447574, 0.447574, 0.483068, 0.40511, 0.480142, 0.440853, 0.483068, 0.525368, 0.468512, 0.384043, 0.394753, 0.483068, 0.447574, 0.444081, 0.447574, 0.529623, 0.486429, 0.42561, 0.401658, 0.366687, 0.401658, 0.408655, 0.36309, 0.377384, 0.447574, 0.444081, 0.450668, 0.384043, 0.352862, 0.398279, 0.483068, 0.468512, 0.387226, 0.390993, 0.36309, 0.366687, 0.374039, 0.418646, 0.458154, 0.41194, 0.458154, 0.461924, 0.461924, 0.408655, 0.394753, 0.401658, 0.401658, 0.370445, 0.4292, 0.461924, 0.450668, 0.444081, 0.454136, 0.454136, 0.497853, 0.529623, 0.494003, 0.494003, 0.521092, 0.486429, 0.56648, 0.553315, 0.553315, 0.465241, 0.525368, 0.525368, 0.509769, 0.480142, 0.468512, 0.465241, 0.390993, 0.308712, 0.308712, 0.291804, 0.30533, 0.328603, 0.324872, 0.31487, 0.25406, 0.229226, 0.21291, 0.21291, 0.185198, 0.182256, 0.216401, 0.164327, 0.109221, 0.096677, 0.096677, 0.092881, 0.098513, 0.15284, 0.225814, 0.239899, 0.25031, 0.281712, 0.243554, 0.247041, 0.318242, 0.349426, 0.384043, 0.468512, 0.394753, 0.394753, 0.398279, 0.433034, 0.436924, 0.525368, 0.570702, 0.505461, 0.59508, 0.604312, 0.585406, 0.585406, 0.570702, 0.562014, 0.562014, 0.562014, 0.480142, 0.483068, 0.521092, 0.521092, 0.517562, 0.626927, 0.680603, 0.675549, 0.661982, 0.76285, 0.754692, 0.666105, 0.767246, 0.73685, 0.622677, 0.545602, 0.549308, 0.557691, 0.570702, 0.608892, 0.517562, 0.51388, 0.521092, 0.521092, 0.525368, 0.486429, 0.472492, 0.458154, 0.401658, 0.401658, 0.41194, 0.335645, 0.390993, 0.40511, 0.440853, 0.433034, 0.505461, 0.490133, 0.40511, 0.40511, 0.408655, 0.454136, 0.534167, 0.521092, 0.517562, 0.549308, 0.58069, 0.483068, 0.494003, 0.56648, 0.494003, 0.497853, 0.59917, 0.570702, 0.570702, 0.468512, 0.480142, 0.465241, 0.444081, 0.440853, 0.40511, 0.328603, 0.332115, 0.339168, 0.349426, 0.352862, 0.243554, 0.225814, 0.25031, 0.25406, 0.26085, 0.321458, 0.308712, 0.229226, 0.268042, 0.257454, 0.318242, 0.384043, 0.394753, 0.414856, 0.5017, 0.521092, 0.618285, 0.545602, 0.549308, 0.549308, 0.545602, 0.545602, 0.58069, 0.671169, 0.553315, 0.553315, 0.549308, 0.545602, 0.626927, 0.626927, 0.63748, 0.56648, 0.483068, 0.468512, 0.480142, 0.486429, 0.472492, 0.370445, 0.447574, 0.447574, 0.450668, 0.422041, 0.472492, 0.390993, 0.390993, 0.472492, 0.444081, 0.36309, 0.349426, 0.332115, 0.332115, 0.324872, 0.40511, 0.5017, 0.509769, 0.509769, 0.41194, 0.444081, 0.549308, 0.476583, 0.398279, 0.387226, 0.339168, 0.36309, 0.447574, 0.450668, 0.384043, 0.342579, 0.40511, 0.401658, 0.418646, 0.414856, 0.414856, 0.339168, 0.30533, 0.311707, 0.247041, 0.374039, 0.291804, 0.291804, 0.291804, 0.394753, 0.401658, 0.450668, 0.458154, 0.377384, 0.374039, 0.440853, 0.5017, 0.534167, 0.562014, 0.575842, 0.541878, 0.468512, 0.549308, 0.575842, 0.557691, 0.632174, 0.575842, 0.680603, 0.59508, 0.699094, 0.557691, 0.549308, 0.575842, 0.486429, 0.56648, 0.553315, 0.562014, 0.545602, 0.534167, 0.538167, 0.525368, 0.476583, 0.545602, 0.465241, 0.468512, 0.394753, 0.380708, 0.36309, 0.36309, 0.436924, 0.36309, 0.4292, 0.356642, 0.36309, 0.4292, 0.440853, 0.483068, 0.480142, 0.408655, 0.41194, 0.408655, 0.408655, 0.476583, 0.480142, 0.56648, 0.486429, 0.476583, 0.51388, 0.553315, 0.541878, 0.458154, 0.509769, 0.517562, 0.490133, 0.486429, 0.5017, 0.509769, 0.476583, 0.450668, 0.56648, 0.557691, 0.608892, 0.604312, 0.575842, 0.56648, 0.553315, 0.642678, 0.741537, 0.728858, 0.716283, 0.716283, 0.805026, 0.823549, 0.819762, 0.903857, 0.910643, 0.856457, 0.771762, 0.759478, 0.779859, 0.685117, 0.585406, 0.529623, 0.538167, 0.56648, 0.56648, 0.575842, 0.585406, 0.497853, 0.476583, 0.40511, 0.41194, 0.401658, 0.408655, 0.418646, 0.414856, 0.41194, 0.40511, 0.450668, 0.447574, 0.394753, 0.450668, 0.465241, 0.472492, 0.408655, 0.40511, 0.41194, 0.40511, 0.408655, 0.414856, 0.41194, 0.476583, 0.40511, 0.408655, 0.41194, 0.377384, 0.377384, 0.366687, 0.422041, 0.447574, 0.390993, 0.384043, 0.390993, 0.468512, 0.444081, 0.483068, 0.418646, 0.342579, 0.352862, 0.349426, 0.356642, 0.370445, 0.30533, 0.366687, 0.374039, 0.370445, 0.324872, 0.318242, 0.339168, 0.281712, 0.284882, 0.321458, 0.401658, 0.332115, 0.298791, 0.328603, 0.346032, 0.42561, 0.480142, 0.468512, 0.444081, 0.497853, 0.483068, 0.534167, 0.553315, 0.553315, 0.525368, 0.613573, 0.534167, 0.447574, 0.517562, 0.436924, 0.458154, 0.444081, 0.51388, 0.541878, 0.521092, 0.4292, 0.408655, 0.444081, 0.440853, 0.390993, 0.401658, 0.433034, 0.458154, 0.349426, 0.352862, 0.30533, 0.298791, 0.356642, 0.436924, 0.346032, 0.42561, 0.433034, 0.422041, 0.436924, 0.436924, 0.454136, 0.472492, 0.40511, 0.384043, 0.394753, 0.458154, 0.458154, 0.418646, 0.41194, 0.525368, 0.422041, 0.509769, 0.529623, 0.538167, 0.418646, 0.4292, 0.422041, 0.422041, 0.4292, 0.339168, 0.311707, 0.225814, 0.308712, 0.370445, 0.374039, 0.288399, 0.216401, 0.225814, 0.268042, 0.264545, 0.179055, 0.25406, 0.25406, 0.247041, 0.26085, 0.352862, 0.349426, 0.26085, 0.225814, 0.200174, 0.271506, 0.308712, 0.352862, 0.349426, 0.352862, 0.370445, 0.465241, 0.450668, 0.398279, 0.384043, 0.387226, 0.387226, 0.387226, 0.394753, 0.384043, 0.284882, 0.257454, 0.352862, 0.346032, 0.31487, 0.352862, 0.374039, 0.332115, 0.36309, 0.366687, 0.284882, 0.268042, 0.25406, 0.298791, 0.308712, 0.275179, 0.288399, 0.36309, 0.324872, 0.298791, 0.311707, 0.366687, 0.352862, 0.339168, 0.4292, 0.458154, 0.384043, 0.366687, 0.398279, 0.311707, 0.301917, 0.401658, 0.359901, 0.284882, 0.335645, 0.36309, 0.401658, 0.328603, 0.346032, 0.384043, 0.30533, 0.288399, 0.332115, 0.288399, 0.284882, 0.222385, 0.25031, 0.25031, 0.173081, 0.164327, 0.164327, 0.10481, 0.10481, 0.142424, 0.155435, 0.092881, 0.064632, 0.064632, 0.069024, 0.050641, 0.034884, 0.048328, 0.054297, 0.048328, 0.056825, 0.056825, 0.081712, 0.049374, 0.071867, 0.11371, 0.073402, 0.064632, 0.10481, 0.050641, 0.046336, 0.056825, 0.090864, 0.127496, 0.098513, 0.109221, 0.134866, 0.155435, 0.182256, 0.167087, 0.170161, 0.229226, 0.203355, 0.137348, 0.222385, 0.232838, 0.206376, 0.281712, 0.349426, 0.36309, 0.366687, 0.374039, 0.30533, 0.318242, 0.288399, 0.318242, 0.349426, 0.356642, 0.324872, 0.232838, 0.25406, 0.25406, 0.284882, 0.311707, 0.31487, 0.298791, 0.257454, 0.194234, 0.194234, 0.236433, 0.225814, 0.264545, 0.167087, 0.275179, 0.271506, 0.339168, 0.352862, 0.275179, 0.170161, 0.200174, 0.196879, 0.15284, 0.15284, 0.127496, 0.106997, 0.164327, 0.102787, 0.067594, 0.120615, 0.137348, 0.106997, 0.106997, 0.179055, 0.295083, 0.25031, 0.164327, 0.109221, 0.125101, 0.122885, 0.209395, 0.25031, 0.31487, 0.384043, 0.394753, 0.394753, 0.447574, 0.366687, 0.418646, 0.458154, 0.468512, 0.41194, 0.380708, 0.380708, 0.308712, 0.321458, 0.370445, 0.390993, 0.4292, 0.394753, 0.483068, 0.408655, 0.433034, 0.465241, 0.36309, 0.36309, 0.268042, 0.247041, 0.349426, 0.301917, 0.377384, 0.284882, 0.335645, 0.401658, 0.401658, 0.440853, 0.440853, 0.440853, 0.472492, 0.476583, 0.476583, 0.490133, 0.56648, 0.534167, 0.5017, 0.58069, 0.529623, 0.618285, 0.618285, 0.604312, 0.733139, 0.613573, 0.720929, 0.728858, 0.694846, 0.58069, 0.59508, 0.549308, 0.461924, 0.41194, 0.422041, 0.447574, 0.447574, 0.418646, 0.408655, 0.401658, 0.436924, 0.468512, 0.5017, 0.545602, 0.450668, 0.370445, 0.461924, 0.384043, 0.284882, 0.311707, 0.398279, 0.321458, 0.298791, 0.342579, 0.418646, 0.384043, 0.328603, 0.281712, 0.291804, 0.25406, 0.278302, 0.173081], '')</t>
  </si>
  <si>
    <t>[20, 28, 29, 30, 32, 33, 38, 39, 40, 41, 42, 43, 44, 45, 46, 47, 116, 380, 381, 382, 386, 387, 394, 412, 420, 460, 463, 465, 466, 467, 469, 470, 471, 512, 513, 514, 515, 516, 517, 518, 519, 520, 521, 522, 525, 526, 527, 528, 529, 530, 531, 532, 533, 534, 535, 536, 537, 538, 539, 540, 541, 542, 543, 544, 545, 546, 547, 559, 565, 566, 567, 568, 569, 572, 575, 576, 577, 603, 604, 605, 606, 607, 608, 609, 610, 611, 612, 613, 614, 615, 616, 617, 618, 619, 620, 642, 643, 644, 647, 677, 678, 679, 680, 681, 683, 684, 685, 686, 687, 688, 689, 690, 691, 692, 693, 695, 696, 697, 698, 699, 700, 701, 703, 725, 728, 729, 730, 732, 733, 736, 737, 740, 741, 742, 743, 744, 745, 746, 747, 748, 749, 750, 751, 752, 753, 754, 755, 756, 757, 758, 759, 760, 761, 762, 763, 764, 765, 766, 767, 768, 834, 835, 836, 837, 838, 839, 841, 845, 846, 847, 877, 879, 880, 881, 1108, 1109, 1110, 1111, 1112, 1113, 1114, 1115, 1116, 1117, 1118, 1119, 1120, 1121, 1122, 1123, 1134, 1135]</t>
  </si>
  <si>
    <t>159)</t>
  </si>
  <si>
    <t xml:space="preserve">F5RSQ5|F5RSQ5_9ENTR Lipoprotein OS=Enterobacter hormaechei ATCC 49162 </t>
  </si>
  <si>
    <t>([0.015344, 0.011669, 0.007877, 0.007555, 0.006795, 0.005503, 0.004483, 0.00543, 0.004513, 0.005378, 0.004513, 0.004208, 0.005223, 0.006701, 0.007315, 0.007422, 0.008723, 0.009977, 0.007645, 0.006988, 0.009977, 0.009294, 0.013821, 0.029376, 0.046336, 0.083462, 0.100716, 0.191378, 0.191378, 0.209395, 0.21291, 0.321458, 0.387226, 0.311707, 0.18812, 0.216401, 0.222385, 0.209395, 0.17593, 0.26085, 0.321458, 0.31487, 0.31487, 0.185198, 0.158265, 0.147574, 0.109221, 0.090864, 0.042364, 0.042364, 0.046336, 0.036378, 0.037156, 0.021381, 0.021381, 0.042364, 0.044297, 0.045352, 0.048328, 0.064632, 0.032677, 0.016528, 0.009865, 0.008895, 0.008895, 0.009294, 0.009401, 0.011106, 0.019109, 0.041405, 0.034068, 0.055536, 0.055536, 0.056825, 0.060549, 0.106997, 0.106997, 0.111485, 0.100716, 0.046336, 0.048328, 0.085092, 0.142424, 0.239899, 0.31487, 0.352862, 0.349426, 0.374039, 0.25031, 0.182256, 0.173081, 0.200174, 0.229226, 0.25031, 0.225814, 0.298791, 0.26085, 0.239899, 0.200174, 0.17593, 0.318242, 0.264545, 0.236433], '')</t>
  </si>
  <si>
    <t xml:space="preserve">F5RSQ6|F5RSQ6_9ENTR Gp13 family protein OS=Enterobacter hormaechei ATCC 49162 </t>
  </si>
  <si>
    <t>([0.132295, 0.17593, 0.25406, 0.173081, 0.203355, 0.25406, 0.295083, 0.281712, 0.311707, 0.30533, 0.328603, 0.387226, 0.308712, 0.308712, 0.301917, 0.288399, 0.209395, 0.268042, 0.173081, 0.196879, 0.185198, 0.278302, 0.275179, 0.295083, 0.308712, 0.31487, 0.321458, 0.222385, 0.257454, 0.25031, 0.298791, 0.209395, 0.200174, 0.25031, 0.298791, 0.346032, 0.359901, 0.380708, 0.359901, 0.4292, 0.324872, 0.239899, 0.229226, 0.229226, 0.203355, 0.271506, 0.239899, 0.216401, 0.239899, 0.284882, 0.200174, 0.200174, 0.30533, 0.268042, 0.21291, 0.167087, 0.155435, 0.142424, 0.196879, 0.196879, 0.239899, 0.346032, 0.450668, 0.447574, 0.472492, 0.5017, 0.494003, 0.545602, 0.604312, 0.562014, 0.483068, 0.585406, 0.468512, 0.472492, 0.472492, 0.534167, 0.529623, 0.541878, 0.626927, 0.59014, 0.59508, 0.59014, 0.545602, 0.517562, 0.5017, 0.454136, 0.380708, 0.36309, 0.308712, 0.209395, 0.332115, 0.346032], '')</t>
  </si>
  <si>
    <t>[65, 67, 68, 69, 71, 75, 76, 77, 78, 79, 80, 81, 82, 83, 84]</t>
  </si>
  <si>
    <t xml:space="preserve">F5RSQ7|F5RSQ7_9ENTR Tail assembly chaperone OS=Enterobacter hormaechei ATCC 49162 </t>
  </si>
  <si>
    <t>([0.170161, 0.167087, 0.203355, 0.243554, 0.139895, 0.161087, 0.194234, 0.216401, 0.25406, 0.21291, 0.216401, 0.18812, 0.222385, 0.219301, 0.216401, 0.232838, 0.222385, 0.239899, 0.257454, 0.278302, 0.239899, 0.17593, 0.196879, 0.209395, 0.239899, 0.346032, 0.356642, 0.36309, 0.346032, 0.257454, 0.247041, 0.264545, 0.243554, 0.219301, 0.219301, 0.243554, 0.179055, 0.173081, 0.209395, 0.216401, 0.25406, 0.321458, 0.408655, 0.42561, 0.4292, 0.335645, 0.335645, 0.275179, 0.264545, 0.295083, 0.374039, 0.42561, 0.440853, 0.517562, 0.525368, 0.433034, 0.4292, 0.468512, 0.486429, 0.444081, 0.384043, 0.332115, 0.222385, 0.139895, 0.142424, 0.094817, 0.086953, 0.058088, 0.092881, 0.098513, 0.098513, 0.098513, 0.118441, 0.134866, 0.100716, 0.049374, 0.079919, 0.081712, 0.098513, 0.098513, 0.144935, 0.203355, 0.281712, 0.318242, 0.394753, 0.390993, 0.370445, 0.36309, 0.4292, 0.447574, 0.377384, 0.370445, 0.374039, 0.359901, 0.25406, 0.239899, 0.335645, 0.339168, 0.384043, 0.298791, 0.301917, 0.219301, 0.144935, 0.15008, 0.21291, 0.203355, 0.206376, 0.298791, 0.359901, 0.342579, 0.324872, 0.380708, 0.374039, 0.377384, 0.418646, 0.534167, 0.59917, 0.59508, 0.575842, 0.59014, 0.699094, 0.666105, 0.784345, 0.891961, 0.879233, 0.865454, 0.89662], '')</t>
  </si>
  <si>
    <t>[53, 54, 115, 116, 117, 118, 119, 120, 121, 122, 123, 124, 125, 126]</t>
  </si>
  <si>
    <t xml:space="preserve">F5RSQ8|F5RSQ8_9ENTR Gp11 family protein OS=Enterobacter hormaechei ATCC 49162 </t>
  </si>
  <si>
    <t>([0.236433, 0.26085, 0.179055, 0.129801, 0.088832, 0.111485, 0.132295, 0.098513, 0.147574, 0.147574, 0.170161, 0.185198, 0.209395, 0.236433, 0.281712, 0.370445, 0.339168, 0.321458, 0.324872, 0.219301, 0.219301, 0.232838, 0.173081, 0.236433, 0.229226, 0.30533, 0.232838, 0.229226, 0.324872, 0.216401, 0.25406, 0.161087, 0.170161, 0.15284, 0.155435, 0.18812, 0.170161, 0.182256, 0.219301, 0.15284, 0.25406, 0.268042, 0.257454, 0.332115, 0.264545, 0.268042, 0.26085, 0.339168, 0.366687, 0.356642, 0.458154, 0.458154, 0.483068, 0.494003, 0.494003, 0.418646, 0.440853, 0.444081, 0.468512, 0.450668, 0.557691, 0.461924, 0.521092, 0.440853, 0.433034, 0.51388, 0.622677, 0.509769, 0.42561, 0.394753, 0.394753, 0.408655, 0.370445, 0.454136, 0.454136, 0.422041, 0.42561, 0.394753, 0.422041, 0.36309, 0.288399, 0.278302, 0.36309, 0.380708, 0.458154, 0.465241, 0.380708, 0.346032, 0.342579, 0.433034, 0.384043, 0.30533, 0.179055, 0.236433, 0.222385, 0.21291, 0.232838, 0.30533, 0.206376, 0.182256, 0.129801, 0.137348, 0.109221, 0.116183, 0.0704, 0.0704, 0.074921, 0.122885, 0.139895, 0.15284, 0.142424, 0.185198, 0.25406, 0.349426, 0.324872, 0.335645, 0.275179, 0.229226, 0.203355, 0.271506, 0.281712, 0.281712, 0.349426, 0.30533, 0.288399, 0.288399, 0.278302, 0.268042, 0.257454, 0.291804, 0.390993, 0.40511, 0.342579, 0.359901, 0.352862, 0.346032, 0.339168, 0.377384, 0.422041, 0.433034, 0.447574, 0.42561, 0.541878, 0.534167, 0.661982, 0.63748, 0.795062], '')</t>
  </si>
  <si>
    <t>[60, 62, 65, 66, 67, 142, 143, 144, 145, 146]</t>
  </si>
  <si>
    <t xml:space="preserve">F5RSQ9|F5RSQ9_9ENTR Gp11 family protein OS=Enterobacter hormaechei ATCC 49162 </t>
  </si>
  <si>
    <t>([0.125101, 0.206376, 0.127496, 0.122885, 0.179055, 0.21291, 0.236433, 0.191378, 0.139895, 0.191378, 0.144935, 0.122885, 0.094817, 0.096677, 0.049374, 0.046336, 0.081712, 0.147574, 0.173081, 0.239899, 0.346032, 0.346032, 0.25406, 0.335645, 0.398279, 0.40511, 0.295083, 0.206376, 0.185198, 0.155435, 0.134866, 0.127496, 0.127496, 0.170161, 0.164327, 0.179055, 0.17593, 0.15008, 0.15008, 0.102787, 0.066181, 0.038042, 0.038858, 0.064632, 0.051831, 0.050641, 0.041405, 0.081712, 0.094817, 0.155435, 0.196879, 0.206376, 0.232838, 0.318242, 0.232838, 0.142424, 0.196879, 0.206376, 0.239899, 0.139895, 0.164327, 0.26085, 0.318242, 0.308712, 0.298791, 0.25031, 0.225814, 0.25031, 0.179055, 0.182256, 0.120615, 0.144935, 0.134866, 0.122885, 0.122885, 0.196879, 0.194234, 0.203355, 0.219301, 0.229226, 0.342579, 0.308712, 0.222385, 0.216401, 0.139895, 0.161087, 0.239899, 0.164327, 0.164327, 0.264545, 0.346032, 0.346032, 0.374039, 0.291804, 0.295083, 0.271506, 0.209395, 0.301917, 0.209395, 0.206376, 0.109221, 0.090864, 0.090864, 0.139895, 0.164327, 0.229226, 0.17593, 0.15008, 0.206376, 0.15284, 0.102787, 0.06312, 0.098513, 0.073402, 0.127496], '')</t>
  </si>
  <si>
    <t xml:space="preserve">F5RSR0|F5RSR0_9ENTR HK97 gp10 family phage protein OS=Enterobacter hormaechei ATCC 49162 </t>
  </si>
  <si>
    <t>([0.200174, 0.271506, 0.311707, 0.229226, 0.236433, 0.275179, 0.308712, 0.25406, 0.288399, 0.288399, 0.243554, 0.257454, 0.332115, 0.30533, 0.30533, 0.318242, 0.401658, 0.401658, 0.440853, 0.374039, 0.377384, 0.450668, 0.414856, 0.422041, 0.5017, 0.5017, 0.5017, 0.472492, 0.557691, 0.486429, 0.444081, 0.517562, 0.529623, 0.534167, 0.5017, 0.414856, 0.380708, 0.366687, 0.339168, 0.422041, 0.433034, 0.433034, 0.433034, 0.458154, 0.450668, 0.377384, 0.401658, 0.398279, 0.436924, 0.374039, 0.370445, 0.384043, 0.328603, 0.324872, 0.328603, 0.384043, 0.461924, 0.486429, 0.486429, 0.51388, 0.483068, 0.553315, 0.468512, 0.458154, 0.461924, 0.461924, 0.476583, 0.490133, 0.41194, 0.398279, 0.454136, 0.454136, 0.525368, 0.63748, 0.626927, 0.622677, 0.622677, 0.63748, 0.63748, 0.648219, 0.661982, 0.675549, 0.622677, 0.728858, 0.699094, 0.712013, 0.728858, 0.827927, 0.812494, 0.894241, 0.876521, 0.788093, 0.771762, 0.642678, 0.604312, 0.490133, 0.4292, 0.436924, 0.352862, 0.352862, 0.352862, 0.318242, 0.324872, 0.324872, 0.356642, 0.356642, 0.36309, 0.377384, 0.26085, 0.206376, 0.196879, 0.247041, 0.318242, 0.311707, 0.40511, 0.408655, 0.509769, 0.585406, 0.58069, 0.680603, 0.653063, 0.608892, 0.642678, 0.553315, 0.557691, 0.444081, 0.447574, 0.4292, 0.374039, 0.480142, 0.549308, 0.521092, 0.414856, 0.444081, 0.529623, 0.465241, 0.390993, 0.387226, 0.387226, 0.36309, 0.335645, 0.335645, 0.335645, 0.30533, 0.349426, 0.349426, 0.436924, 0.444081, 0.408655], '')</t>
  </si>
  <si>
    <t>[24, 25, 26, 28, 31, 32, 33, 34, 59, 61, 72, 73, 74, 75, 76, 77, 78, 79, 80, 81, 82, 83, 84, 85, 86, 87, 88, 89, 90, 91, 92, 93, 94, 116, 117, 118, 119, 120, 121, 122, 123, 124, 130, 131, 134]</t>
  </si>
  <si>
    <t xml:space="preserve">F5RSR1|F5RSR1_9ENTR Putative head-tail adaptor OS=Enterobacter hormaechei ATCC 49162 </t>
  </si>
  <si>
    <t>([0.541878, 0.4292, 0.342579, 0.387226, 0.288399, 0.328603, 0.366687, 0.387226, 0.41194, 0.440853, 0.486429, 0.509769, 0.5017, 0.480142, 0.505461, 0.447574, 0.557691, 0.557691, 0.454136, 0.454136, 0.521092, 0.529623, 0.618285, 0.750527, 0.642678, 0.759478, 0.716283, 0.720929, 0.648219, 0.642678, 0.632174, 0.505461, 0.505461, 0.505461, 0.497853, 0.476583, 0.553315, 0.461924, 0.461924, 0.562014, 0.56648, 0.497853, 0.505461, 0.51388, 0.454136, 0.545602, 0.517562, 0.553315, 0.461924, 0.525368, 0.465241, 0.374039, 0.42561, 0.4292, 0.335645, 0.335645, 0.301917, 0.301917, 0.301917, 0.311707, 0.284882, 0.281712, 0.335645, 0.328603, 0.247041, 0.281712, 0.219301, 0.17593, 0.170161, 0.239899, 0.268042, 0.243554, 0.324872, 0.349426, 0.359901, 0.390993, 0.321458, 0.352862, 0.275179, 0.275179, 0.271506, 0.321458, 0.352862, 0.298791, 0.275179, 0.356642, 0.346032, 0.408655, 0.486429, 0.494003, 0.490133, 0.387226, 0.480142, 0.408655, 0.332115, 0.264545, 0.31487, 0.394753, 0.387226, 0.433034, 0.521092, 0.51388, 0.465241, 0.414856, 0.461924, 0.472492, 0.436924, 0.414856, 0.377384, 0.342579, 0.295083, 0.25031], '')</t>
  </si>
  <si>
    <t>[0, 11, 12, 14, 16, 17, 20, 21, 22, 23, 24, 25, 26, 27, 28, 29, 30, 31, 32, 33, 36, 39, 40, 42, 43, 45, 46, 47, 49, 100, 101]</t>
  </si>
  <si>
    <t xml:space="preserve">F5RSR2|F5RSR2_9ENTR Gp6 family protein OS=Enterobacter hormaechei ATCC 49162 </t>
  </si>
  <si>
    <t>([0.009096, 0.013016, 0.009483, 0.006894, 0.008723, 0.011903, 0.017447, 0.013437, 0.0198, 0.013265, 0.018787, 0.027463, 0.037156, 0.073402, 0.064632, 0.109221, 0.200174, 0.116183, 0.10481, 0.17593, 0.109221, 0.10481, 0.088832, 0.155435, 0.232838, 0.21291, 0.109221, 0.111485, 0.10481, 0.06184, 0.073402, 0.060549, 0.028695, 0.018106, 0.018106, 0.021381, 0.023534, 0.017797, 0.017138, 0.026338, 0.017138, 0.023963, 0.036378, 0.048328, 0.025762, 0.038042, 0.038042, 0.066181, 0.038042, 0.069024, 0.102787, 0.144935, 0.102787, 0.106997, 0.092881, 0.054297, 0.023534, 0.016826, 0.021381, 0.029376, 0.016257, 0.026892, 0.031287, 0.035586, 0.034068, 0.049374, 0.043307, 0.051831, 0.071867, 0.071867, 0.081712, 0.044297, 0.028695, 0.050641, 0.096677, 0.134866, 0.164327, 0.243554, 0.295083, 0.271506, 0.271506, 0.346032, 0.209395, 0.139895, 0.144935, 0.129801, 0.164327, 0.092881, 0.088832, 0.078022, 0.11371, 0.088832, 0.164327, 0.257454, 0.25406, 0.264545, 0.295083, 0.321458, 0.335645, 0.291804, 0.281712, 0.30533, 0.332115, 0.468512, 0.604312, 0.59917, 0.613573, 0.56648], '')</t>
  </si>
  <si>
    <t>[104, 105, 106, 107]</t>
  </si>
  <si>
    <t xml:space="preserve">F5RSR3|F5RSR3_9ENTR HK97 family phage major capsid protein OS=Enterobacter hormaechei ATCC 49162 </t>
  </si>
  <si>
    <t>([0.200174, 0.271506, 0.332115, 0.359901, 0.398279, 0.433034, 0.440853, 0.440853, 0.461924, 0.486429, 0.433034, 0.359901, 0.380708, 0.346032, 0.414856, 0.42561, 0.465241, 0.557691, 0.468512, 0.497853, 0.517562, 0.604312, 0.59014, 0.58069, 0.509769, 0.5017, 0.486429, 0.505461, 0.444081, 0.450668, 0.440853, 0.525368, 0.538167, 0.497853, 0.517562, 0.444081, 0.461924, 0.5017, 0.497853, 0.497853, 0.486429, 0.480142, 0.476583, 0.476583, 0.472492, 0.538167, 0.458154, 0.374039, 0.380708, 0.380708, 0.387226, 0.398279, 0.377384, 0.374039, 0.370445, 0.377384, 0.440853, 0.40511, 0.40511, 0.401658, 0.521092, 0.517562, 0.545602, 0.538167, 0.525368, 0.517562, 0.422041, 0.494003, 0.626927, 0.608892, 0.680603, 0.622677, 0.632174, 0.666105, 0.671169, 0.59917, 0.59014, 0.585406, 0.51388, 0.509769, 0.497853, 0.450668, 0.458154, 0.444081, 0.454136, 0.366687, 0.370445, 0.440853, 0.433034, 0.422041, 0.328603, 0.36309, 0.380708, 0.366687, 0.278302, 0.349426, 0.42561, 0.447574, 0.422041, 0.525368, 0.509769, 0.483068, 0.490133, 0.483068, 0.40511, 0.324872, 0.42561, 0.461924, 0.458154, 0.472492, 0.387226, 0.525368, 0.509769, 0.433034, 0.356642, 0.401658, 0.436924, 0.440853, 0.352862, 0.377384, 0.36309, 0.295083, 0.318242, 0.239899, 0.239899, 0.321458, 0.328603, 0.25031, 0.191378, 0.225814, 0.219301, 0.298791, 0.182256, 0.182256, 0.257454, 0.346032, 0.346032, 0.236433, 0.25406, 0.243554, 0.18812, 0.18812, 0.278302, 0.288399, 0.311707, 0.219301, 0.209395, 0.291804, 0.374039, 0.374039, 0.374039, 0.31487, 0.257454, 0.311707, 0.328603, 0.324872, 0.288399, 0.239899, 0.30533, 0.321458, 0.422041, 0.480142, 0.490133, 0.387226, 0.374039, 0.332115, 0.42561, 0.414856, 0.414856, 0.408655, 0.40511, 0.40511, 0.401658, 0.458154, 0.490133, 0.384043, 0.359901, 0.394753, 0.377384, 0.321458, 0.298791, 0.25406, 0.25406, 0.243554, 0.335645, 0.271506, 0.332115, 0.342579, 0.359901, 0.318242, 0.349426, 0.342579, 0.25031, 0.321458, 0.324872, 0.239899, 0.236433, 0.278302, 0.281712, 0.374039, 0.352862, 0.298791, 0.243554, 0.243554, 0.164327, 0.132295, 0.118441, 0.144935, 0.15008, 0.155435, 0.179055, 0.161087, 0.127496, 0.127496, 0.127496, 0.127496, 0.203355, 0.284882, 0.278302, 0.264545, 0.278302, 0.370445, 0.328603, 0.436924, 0.436924, 0.440853, 0.483068, 0.570702, 0.5017, 0.450668, 0.433034, 0.408655, 0.30533, 0.398279, 0.486429, 0.472492, 0.390993, 0.390993, 0.366687, 0.366687, 0.366687, 0.366687, 0.359901, 0.440853, 0.390993, 0.401658, 0.40511, 0.308712, 0.288399, 0.352862, 0.352862, 0.264545, 0.203355, 0.30533, 0.232838, 0.229226, 0.25406, 0.328603, 0.335645, 0.26085, 0.257454, 0.225814, 0.21291, 0.209395, 0.139895, 0.116183, 0.066181, 0.116183, 0.209395, 0.236433, 0.243554, 0.182256, 0.264545, 0.366687, 0.268042, 0.298791, 0.216401, 0.132295, 0.129801, 0.125101, 0.219301, 0.243554, 0.271506, 0.271506, 0.185198, 0.185198, 0.15008, 0.219301, 0.206376, 0.206376, 0.216401, 0.179055, 0.167087, 0.170161, 0.158265, 0.247041, 0.194234, 0.232838, 0.219301, 0.222385, 0.142424, 0.161087, 0.102787, 0.071867, 0.088832, 0.15008, 0.219301, 0.291804, 0.308712, 0.281712, 0.219301, 0.206376, 0.239899, 0.239899, 0.239899, 0.185198, 0.17593, 0.25406, 0.194234, 0.291804, 0.25031, 0.30533, 0.264545, 0.339168, 0.339168, 0.21291, 0.219301, 0.225814, 0.209395, 0.206376, 0.203355, 0.236433, 0.179055, 0.194234, 0.229226, 0.222385, 0.281712, 0.301917, 0.311707, 0.418646, 0.418646, 0.472492, 0.394753, 0.332115, 0.311707, 0.384043, 0.433034, 0.335645, 0.339168, 0.301917, 0.209395, 0.185198, 0.196879, 0.278302, 0.257454, 0.236433, 0.21291, 0.142424, 0.106997, 0.100716, 0.054297, 0.050641, 0.056825, 0.11371, 0.137348, 0.088832, 0.049374, 0.064632, 0.111485, 0.111485, 0.094817, 0.15008, 0.196879, 0.182256, 0.161087, 0.139895, 0.18812, 0.18812, 0.25406, 0.26085, 0.232838, 0.342579, 0.311707, 0.222385, 0.170161], '')</t>
  </si>
  <si>
    <t>[17, 20, 21, 22, 23, 24, 25, 27, 31, 32, 34, 37, 45, 60, 61, 62, 63, 64, 65, 68, 69, 70, 71, 72, 73, 74, 75, 76, 77, 78, 79, 99, 100, 111, 112, 227, 228]</t>
  </si>
  <si>
    <t xml:space="preserve">F5RSR4|F5RSR4_9ENTR Peptidase U35 OS=Enterobacter hormaechei ATCC 49162 </t>
  </si>
  <si>
    <t>([0.295083, 0.203355, 0.243554, 0.144935, 0.191378, 0.247041, 0.281712, 0.332115, 0.268042, 0.284882, 0.209395, 0.25031, 0.247041, 0.281712, 0.339168, 0.370445, 0.349426, 0.332115, 0.335645, 0.295083, 0.321458, 0.321458, 0.30533, 0.281712, 0.377384, 0.311707, 0.196879, 0.203355, 0.196879, 0.275179, 0.291804, 0.387226, 0.394753, 0.390993, 0.390993, 0.311707, 0.247041, 0.161087, 0.191378, 0.264545, 0.332115, 0.21291, 0.206376, 0.30533, 0.30533, 0.229226, 0.26085, 0.370445, 0.370445, 0.36309, 0.359901, 0.346032, 0.284882, 0.25031, 0.21291, 0.127496, 0.11371, 0.17593, 0.25031, 0.219301, 0.222385, 0.17593, 0.291804, 0.219301, 0.243554, 0.209395, 0.284882, 0.301917, 0.209395, 0.206376, 0.216401, 0.144935, 0.167087, 0.239899, 0.275179, 0.321458, 0.41194, 0.517562, 0.42561, 0.332115, 0.271506, 0.268042, 0.349426, 0.339168, 0.339168, 0.308712, 0.401658, 0.401658, 0.41194, 0.494003, 0.486429, 0.444081, 0.534167, 0.525368, 0.418646, 0.40511, 0.366687, 0.346032, 0.311707, 0.401658, 0.497853, 0.570702, 0.570702, 0.5017, 0.509769, 0.608892, 0.557691, 0.517562, 0.450668, 0.447574, 0.349426, 0.349426, 0.31487, 0.284882, 0.271506, 0.36309, 0.380708, 0.318242, 0.349426, 0.384043, 0.295083, 0.324872, 0.328603, 0.324872, 0.387226, 0.295083, 0.200174, 0.225814, 0.239899, 0.239899, 0.25406, 0.321458, 0.247041, 0.311707, 0.352862, 0.278302, 0.264545, 0.194234, 0.216401, 0.216401, 0.129801, 0.225814, 0.170161, 0.179055, 0.191378, 0.196879, 0.25031, 0.346032, 0.275179, 0.239899, 0.275179, 0.232838, 0.25406, 0.328603, 0.264545, 0.26085, 0.342579, 0.268042, 0.346032, 0.414856, 0.332115, 0.4292, 0.408655, 0.370445, 0.377384, 0.374039, 0.288399, 0.236433, 0.236433, 0.324872, 0.349426, 0.31487, 0.346032, 0.275179, 0.281712, 0.339168, 0.324872, 0.332115, 0.380708, 0.30533, 0.301917, 0.30533, 0.232838, 0.194234, 0.257454, 0.155435, 0.144935, 0.209395, 0.257454, 0.179055, 0.173081, 0.170161, 0.243554, 0.239899, 0.332115, 0.324872, 0.342579, 0.342579, 0.346032, 0.387226, 0.422041, 0.4292, 0.422041, 0.494003, 0.490133, 0.40511, 0.418646, 0.4292, 0.42561, 0.374039, 0.461924, 0.454136, 0.359901, 0.380708, 0.380708, 0.374039, 0.291804, 0.281712, 0.275179, 0.239899, 0.196879, 0.200174, 0.164327, 0.225814, 0.200174, 0.203355, 0.288399, 0.390993, 0.342579], '')</t>
  </si>
  <si>
    <t>[77, 92, 93, 101, 102, 103, 104, 105, 106, 107]</t>
  </si>
  <si>
    <t xml:space="preserve">F5RSR5|F5RSR5_9ENTR HK97 family phage portal protein OS=Enterobacter hormaechei ATCC 49162 </t>
  </si>
  <si>
    <t>([0.36309, 0.401658, 0.447574, 0.490133, 0.51388, 0.390993, 0.288399, 0.288399, 0.308712, 0.25406, 0.284882, 0.308712, 0.203355, 0.116183, 0.069024, 0.0704, 0.118441, 0.11371, 0.118441, 0.078022, 0.125101, 0.147574, 0.155435, 0.15008, 0.142424, 0.137348, 0.229226, 0.335645, 0.356642, 0.390993, 0.408655, 0.394753, 0.366687, 0.465241, 0.570702, 0.642678, 0.534167, 0.529623, 0.545602, 0.642678, 0.716283, 0.59508, 0.570702, 0.570702, 0.585406, 0.585406, 0.490133, 0.398279, 0.401658, 0.31487, 0.281712, 0.342579, 0.284882, 0.21291, 0.219301, 0.15008, 0.109221, 0.164327, 0.106997, 0.059222, 0.059222, 0.06312, 0.064632, 0.060549, 0.047319, 0.025762, 0.016826, 0.032017, 0.032017, 0.032017, 0.037156, 0.020165, 0.021381, 0.031287, 0.06312, 0.066181, 0.116183, 0.170161, 0.182256, 0.257454, 0.339168, 0.339168, 0.271506, 0.359901, 0.271506, 0.298791, 0.387226, 0.5017, 0.380708, 0.433034, 0.418646, 0.398279, 0.422041, 0.408655, 0.311707, 0.298791, 0.321458, 0.318242, 0.318242, 0.21291, 0.179055, 0.185198, 0.158265, 0.222385, 0.229226, 0.200174, 0.206376, 0.209395, 0.15284, 0.194234, 0.225814, 0.191378, 0.281712, 0.281712, 0.194234, 0.179055, 0.102787, 0.085092, 0.085092, 0.066181, 0.069024, 0.071867, 0.041405, 0.029376, 0.030611, 0.028107, 0.06312, 0.06184, 0.044297, 0.055536, 0.074921, 0.048328, 0.034884, 0.032677, 0.032677, 0.033407, 0.083462, 0.096677, 0.102787, 0.092881, 0.092881, 0.15008, 0.144935, 0.225814, 0.243554, 0.229226, 0.15008, 0.096677, 0.098513, 0.116183, 0.116183, 0.0704, 0.0704, 0.069024, 0.0704, 0.066181, 0.116183, 0.094817, 0.161087, 0.15284, 0.167087, 0.125101, 0.10481, 0.139895, 0.067594, 0.102787, 0.111485, 0.17593, 0.257454, 0.179055, 0.100716, 0.106997, 0.100716, 0.144935, 0.225814, 0.132295, 0.209395, 0.116183, 0.118441, 0.111485, 0.069024, 0.03976, 0.071867, 0.050641, 0.046336, 0.11371, 0.067594, 0.050641, 0.024826, 0.019109, 0.020165, 0.038042, 0.036378, 0.048328, 0.049374, 0.032017, 0.05306, 0.033407, 0.055536, 0.041405, 0.046336, 0.083462, 0.132295, 0.139895, 0.21291, 0.229226, 0.11371, 0.100716, 0.102787, 0.196879, 0.229226, 0.268042, 0.268042, 0.268042, 0.328603, 0.339168, 0.321458, 0.271506, 0.30533, 0.342579, 0.384043, 0.380708, 0.370445, 0.291804, 0.200174, 0.206376, 0.209395, 0.346032, 0.465241, 0.497853, 0.497853, 0.5017, 0.444081, 0.465241, 0.483068, 0.465241, 0.346032, 0.4292, 0.534167, 0.483068, 0.447574, 0.447574, 0.436924, 0.465241, 0.465241, 0.553315, 0.541878, 0.525368, 0.401658, 0.301917, 0.219301, 0.134866, 0.139895, 0.191378, 0.182256, 0.094817, 0.090864, 0.170161, 0.173081, 0.18812, 0.18812, 0.216401, 0.15284, 0.155435, 0.158265, 0.229226, 0.247041, 0.222385, 0.239899, 0.284882, 0.346032, 0.401658, 0.486429, 0.472492, 0.497853, 0.387226, 0.509769, 0.433034, 0.422041, 0.444081, 0.328603, 0.387226, 0.384043, 0.356642, 0.257454, 0.225814, 0.161087, 0.179055, 0.236433, 0.229226, 0.194234, 0.170161, 0.196879, 0.21291, 0.158265, 0.17593, 0.275179, 0.264545, 0.335645, 0.339168, 0.229226, 0.311707, 0.339168, 0.342579, 0.359901, 0.476583, 0.486429, 0.575842, 0.549308, 0.433034, 0.433034, 0.414856, 0.408655, 0.414856, 0.31487, 0.384043, 0.295083, 0.308712, 0.342579, 0.25031, 0.179055, 0.271506, 0.264545, 0.17593, 0.185198, 0.275179, 0.26085, 0.17593, 0.17593, 0.164327, 0.15008, 0.098513, 0.106997, 0.185198, 0.15284, 0.229226, 0.236433, 0.25031, 0.239899, 0.206376, 0.216401, 0.295083, 0.271506, 0.284882, 0.380708, 0.377384, 0.291804, 0.301917, 0.384043, 0.295083, 0.222385, 0.31487, 0.390993, 0.483068, 0.450668, 0.450668, 0.454136, 0.440853, 0.480142, 0.454136, 0.359901, 0.40511, 0.398279, 0.401658, 0.352862, 0.352862, 0.356642, 0.433034, 0.42561, 0.346032, 0.418646, 0.505461, 0.422041, 0.433034, 0.433034, 0.394753, 0.414856, 0.414856, 0.422041, 0.458154, 0.494003, 0.562014, 0.653063, 0.699094, 0.626927, 0.716283, 0.716283, 0.703578, 0.716283, 0.63748, 0.712013, 0.666105, 0.653063, 0.771762, 0.728858, 0.733139, 0.666105, 0.59508, 0.648219, 0.534167, 0.529623, 0.529623, 0.490133, 0.458154, 0.433034, 0.521092, 0.486429, 0.5017, 0.538167, 0.521092, 0.604312, 0.653063, 0.699094, 0.675549, 0.642678, 0.661982, 0.622677, 0.750527, 0.823549, 0.771762, 0.879233, 0.874069, 0.856457, 0.947281], '')</t>
  </si>
  <si>
    <t>[4, 34, 35, 36, 37, 38, 39, 40, 41, 42, 43, 44, 45, 87, 231, 238, 245, 246, 247, 276, 307, 308, 371, 381, 382, 383, 384, 385, 386, 387, 388, 389, 390, 391, 392, 393, 394, 395, 396, 397, 398, 399, 400, 401, 405, 407, 408, 409, 410, 411, 412, 413, 414, 415, 416, 417, 418, 419, 420, 421, 422, 423]</t>
  </si>
  <si>
    <t xml:space="preserve">F5RSR6|F5RSR6_9ENTR Terminase large subunit OS=Enterobacter hormaechei ATCC 49162 </t>
  </si>
  <si>
    <t>([0.037156, 0.069024, 0.102787, 0.047319, 0.038858, 0.023087, 0.018106, 0.030003, 0.044297, 0.056825, 0.071867, 0.051831, 0.027463, 0.026338, 0.026892, 0.020165, 0.016021, 0.025316, 0.026338, 0.034884, 0.086953, 0.079919, 0.076542, 0.073402, 0.155435, 0.118441, 0.120615, 0.11371, 0.076542, 0.043307, 0.024393, 0.025762, 0.049374, 0.106997, 0.069024, 0.066181, 0.086953, 0.118441, 0.11371, 0.155435, 0.085092, 0.03976, 0.081712, 0.041405, 0.033407, 0.031287, 0.06312, 0.122885, 0.194234, 0.225814, 0.311707, 0.401658, 0.308712, 0.203355, 0.147574, 0.21291, 0.134866, 0.078022, 0.041405, 0.033407, 0.043307, 0.046336, 0.05306, 0.051831, 0.118441, 0.155435, 0.127496, 0.085092, 0.083462, 0.090864, 0.096677, 0.094817, 0.05306, 0.058088, 0.102787, 0.122885, 0.102787, 0.10481, 0.167087, 0.257454, 0.308712, 0.308712, 0.36309, 0.436924, 0.342579, 0.239899, 0.132295, 0.167087, 0.15008, 0.120615, 0.0704, 0.066181, 0.049374, 0.058088, 0.098513, 0.055536, 0.060549, 0.092881, 0.15008, 0.088832, 0.092881, 0.090864, 0.047319, 0.037156, 0.03976, 0.038858, 0.064632, 0.144935, 0.134866, 0.209395, 0.239899, 0.311707, 0.229226, 0.17593, 0.247041, 0.155435, 0.271506, 0.191378, 0.173081, 0.122885, 0.21291, 0.129801, 0.116183, 0.164327, 0.15008, 0.144935, 0.200174, 0.21291, 0.182256, 0.182256, 0.18812, 0.194234, 0.206376, 0.291804, 0.298791, 0.298791, 0.418646, 0.318242, 0.308712, 0.268042, 0.247041, 0.155435, 0.25031, 0.271506, 0.30533, 0.390993, 0.40511, 0.374039, 0.356642, 0.356642, 0.390993, 0.398279, 0.40511, 0.41194, 0.308712, 0.30533, 0.318242, 0.26085, 0.239899, 0.328603, 0.36309, 0.42561, 0.525368, 0.509769, 0.461924, 0.468512, 0.486429, 0.486429, 0.608892, 0.505461, 0.42561, 0.308712, 0.236433, 0.147574, 0.134866, 0.229226, 0.328603, 0.288399, 0.288399, 0.384043, 0.394753, 0.359901, 0.398279, 0.308712, 0.229226, 0.25406, 0.170161, 0.094817, 0.051831, 0.045352, 0.079919, 0.109221, 0.125101, 0.170161, 0.247041, 0.247041, 0.25406, 0.275179, 0.30533, 0.25031, 0.185198, 0.116183, 0.137348, 0.090864, 0.085092, 0.147574, 0.127496, 0.222385, 0.308712, 0.40511, 0.366687, 0.366687, 0.308712, 0.366687, 0.36309, 0.359901, 0.384043, 0.366687, 0.25031, 0.170161, 0.219301, 0.25031, 0.335645, 0.36309, 0.398279, 0.408655, 0.394753, 0.42561, 0.291804, 0.288399, 0.275179, 0.318242, 0.301917, 0.398279, 0.366687, 0.346032, 0.346032, 0.339168, 0.318242, 0.422041, 0.472492, 0.472492, 0.497853, 0.480142, 0.408655, 0.465241, 0.553315, 0.433034, 0.447574, 0.575842, 0.59014, 0.472492, 0.447574, 0.461924, 0.366687, 0.41194, 0.356642, 0.370445, 0.370445, 0.390993, 0.31487, 0.346032, 0.374039, 0.318242, 0.318242, 0.384043, 0.247041, 0.170161, 0.264545, 0.239899, 0.222385, 0.164327, 0.17593, 0.196879, 0.122885, 0.134866, 0.129801, 0.196879, 0.15284, 0.164327, 0.122885, 0.17593, 0.185198, 0.203355, 0.257454, 0.25406, 0.147574, 0.155435, 0.206376, 0.216401, 0.15008, 0.161087, 0.144935, 0.219301, 0.179055, 0.247041, 0.321458, 0.324872, 0.236433, 0.284882, 0.225814, 0.206376, 0.144935, 0.090864, 0.064632, 0.069024, 0.079919, 0.116183, 0.206376, 0.239899, 0.239899, 0.239899, 0.15008, 0.229226, 0.161087, 0.10481, 0.129801, 0.064632, 0.030611, 0.028695, 0.028695, 0.042364, 0.079919, 0.111485, 0.179055, 0.132295, 0.132295, 0.102787, 0.116183, 0.102787, 0.094817, 0.096677, 0.161087, 0.239899, 0.200174, 0.311707, 0.318242, 0.295083, 0.339168, 0.349426, 0.414856, 0.41194, 0.398279, 0.380708, 0.298791, 0.203355, 0.281712, 0.284882, 0.31487, 0.352862, 0.356642, 0.332115, 0.321458, 0.247041, 0.26085, 0.191378, 0.161087, 0.158265, 0.106997, 0.106997, 0.155435, 0.18812, 0.118441, 0.088832, 0.098513, 0.098513, 0.100716, 0.10481, 0.106997, 0.051831, 0.044297, 0.025316, 0.032017, 0.032017, 0.035586, 0.028107, 0.027463, 0.029376, 0.058088, 0.049374, 0.073402, 0.051831, 0.051831, 0.096677, 0.060549, 0.051831, 0.085092, 0.155435, 0.132295, 0.132295, 0.236433, 0.15008, 0.229226, 0.15008, 0.158265, 0.127496, 0.179055, 0.196879, 0.134866, 0.15284, 0.132295, 0.137348, 0.222385, 0.216401, 0.116183, 0.196879, 0.209395, 0.17593, 0.158265, 0.216401, 0.182256, 0.122885, 0.200174, 0.200174, 0.203355, 0.21291, 0.298791, 0.182256, 0.222385, 0.206376, 0.196879, 0.30533, 0.30533, 0.222385, 0.219301, 0.324872, 0.332115, 0.281712, 0.321458, 0.356642, 0.26085, 0.206376, 0.278302, 0.222385, 0.167087, 0.219301, 0.125101, 0.134866, 0.17593, 0.158265, 0.155435, 0.102787, 0.100716, 0.106997, 0.127496, 0.109221, 0.109221, 0.116183, 0.144935, 0.142424, 0.069024, 0.106997, 0.167087, 0.161087, 0.196879, 0.219301, 0.25406, 0.342579, 0.332115, 0.278302, 0.349426, 0.436924, 0.458154, 0.394753, 0.356642, 0.346032, 0.380708, 0.339168, 0.328603, 0.264545, 0.271506, 0.332115, 0.295083, 0.308712, 0.308712, 0.332115, 0.301917, 0.301917, 0.318242, 0.339168, 0.42561, 0.414856, 0.42561, 0.36309, 0.436924, 0.476583, 0.414856, 0.328603, 0.271506, 0.271506, 0.374039, 0.291804, 0.321458, 0.30533, 0.275179, 0.247041, 0.200174, 0.243554, 0.206376, 0.15284, 0.10481, 0.076542, 0.05306, 0.030003], '')</t>
  </si>
  <si>
    <t>[162, 163, 168, 169, 246, 249, 250]</t>
  </si>
  <si>
    <t xml:space="preserve">F5RSR7|F5RSR7_9ENTR Terminase small subunit OS=Enterobacter hormaechei ATCC 49162 </t>
  </si>
  <si>
    <t>([0.76285, 0.728858, 0.699094, 0.671169, 0.575842, 0.622677, 0.604312, 0.58069, 0.59508, 0.632174, 0.613573, 0.618285, 0.56648, 0.56648, 0.575842, 0.490133, 0.494003, 0.541878, 0.59014, 0.585406, 0.604312, 0.575842, 0.608892, 0.545602, 0.58069, 0.661982, 0.63748, 0.648219, 0.685117, 0.733139, 0.604312, 0.51388, 0.562014, 0.642678, 0.657645, 0.557691, 0.661982, 0.657645, 0.608892, 0.545602, 0.476583, 0.465241, 0.486429, 0.390993, 0.461924, 0.497853, 0.480142, 0.483068, 0.436924, 0.366687, 0.31487, 0.387226, 0.4292, 0.414856, 0.349426, 0.318242, 0.40511, 0.418646, 0.433034, 0.370445, 0.31487, 0.311707, 0.308712, 0.257454, 0.284882, 0.281712, 0.243554, 0.264545, 0.196879, 0.25406, 0.318242, 0.339168, 0.359901, 0.408655, 0.332115, 0.394753, 0.41194, 0.401658, 0.394753, 0.377384, 0.447574, 0.525368, 0.618285, 0.534167, 0.51388, 0.59508, 0.604312, 0.521092, 0.51388, 0.59508, 0.618285, 0.534167, 0.472492, 0.468512, 0.40511, 0.490133, 0.490133, 0.486429, 0.41194, 0.339168, 0.324872, 0.335645, 0.328603, 0.321458, 0.387226, 0.390993, 0.40511, 0.332115, 0.41194, 0.414856, 0.4292, 0.398279, 0.468512, 0.538167, 0.538167, 0.626927, 0.608892, 0.608892, 0.608892, 0.720929, 0.795062, 0.808535, 0.788093, 0.805026, 0.823549, 0.834292, 0.891961, 0.876521, 0.924947, 0.905695, 0.901269, 0.901269, 0.912647, 0.910643, 0.910643, 0.910643, 0.91684, 0.922952, 0.926919, 0.93079, 0.924947, 0.924947, 0.934618, 0.901269, 0.834292, 0.808535, 0.699094, 0.745909, 0.754692, 0.775545, 0.795062, 0.798249, 0.775545, 0.767246, 0.759478, 0.728858, 0.716283, 0.671169, 0.626927, 0.604312, 0.549308], '')</t>
  </si>
  <si>
    <t>[0, 1, 2, 3, 4, 5, 6, 7, 8, 9, 10, 11, 12, 13, 14, 17, 18, 19, 20, 21, 22, 23, 24, 25, 26, 27, 28, 29, 30, 31, 32, 33, 34, 35, 36, 37, 38, 39, 81, 82, 83, 84, 85, 86, 87, 88, 89, 90, 91, 113, 114, 115, 116, 117, 118, 119, 120, 121, 122, 123, 124, 125, 126, 127, 128, 129, 130, 131, 132, 133, 134, 135, 136, 137, 138, 139, 140, 141, 142, 143, 144, 145, 146, 147, 148, 149, 150, 151, 152, 153, 154, 155, 156, 157, 158, 159, 160]</t>
  </si>
  <si>
    <t>96)</t>
  </si>
  <si>
    <t xml:space="preserve">F5RSR8|F5RSR8_9ENTR Phage protein OS=Enterobacter hormaechei ATCC 49162 </t>
  </si>
  <si>
    <t>([0.158265, 0.196879, 0.102787, 0.081712, 0.11371, 0.079919, 0.088832, 0.064632, 0.086953, 0.109221, 0.090864, 0.122885, 0.100716, 0.092881, 0.142424, 0.15008, 0.222385, 0.206376, 0.216401, 0.222385, 0.127496, 0.127496, 0.132295, 0.222385, 0.219301, 0.21291, 0.30533, 0.339168, 0.356642, 0.380708, 0.380708, 0.36309, 0.349426, 0.324872, 0.332115, 0.328603, 0.394753, 0.332115, 0.236433, 0.318242, 0.321458, 0.342579, 0.342579, 0.332115, 0.332115, 0.401658, 0.408655, 0.387226, 0.295083, 0.370445, 0.349426, 0.288399, 0.377384, 0.370445, 0.436924, 0.436924, 0.41194, 0.387226, 0.436924, 0.541878, 0.521092, 0.483068, 0.613573, 0.59014, 0.58069, 0.557691, 0.521092], '')</t>
  </si>
  <si>
    <t>[59, 60, 62, 63, 64, 65, 66]</t>
  </si>
  <si>
    <t xml:space="preserve">F5RSR9|F5RSR9_9ENTR Endonuclease OS=Enterobacter hormaechei ATCC 49162 </t>
  </si>
  <si>
    <t>([0.73685, 0.534167, 0.562014, 0.575842, 0.604312, 0.476583, 0.505461, 0.525368, 0.517562, 0.534167, 0.472492, 0.5017, 0.401658, 0.335645, 0.346032, 0.384043, 0.377384, 0.398279, 0.321458, 0.203355, 0.158265, 0.179055, 0.173081, 0.179055, 0.194234, 0.200174, 0.291804, 0.284882, 0.209395, 0.229226, 0.25406, 0.301917, 0.298791, 0.342579, 0.356642, 0.352862, 0.342579, 0.271506, 0.25406, 0.349426, 0.447574, 0.5017, 0.458154, 0.570702, 0.56648, 0.529623, 0.444081, 0.444081, 0.440853, 0.517562, 0.529623, 0.529623, 0.476583, 0.458154, 0.436924, 0.486429, 0.480142, 0.458154, 0.545602, 0.465241, 0.374039, 0.281712, 0.194234, 0.26085, 0.26085, 0.26085, 0.291804, 0.268042, 0.278302, 0.30533, 0.236433, 0.142424, 0.125101, 0.161087, 0.17593, 0.243554, 0.25406, 0.25031, 0.271506, 0.26085, 0.335645, 0.401658, 0.465241, 0.575842, 0.585406, 0.575842, 0.56648, 0.529623, 0.585406, 0.486429, 0.465241, 0.436924, 0.549308, 0.521092, 0.557691, 0.562014, 0.454136, 0.472492, 0.401658, 0.408655, 0.4292, 0.398279, 0.390993, 0.422041, 0.324872, 0.321458, 0.321458, 0.298791, 0.295083, 0.324872, 0.380708, 0.352862, 0.465241, 0.4292, 0.436924, 0.387226, 0.346032], '')</t>
  </si>
  <si>
    <t>[0, 1, 2, 3, 4, 6, 7, 8, 9, 11, 41, 43, 44, 45, 49, 50, 51, 58, 83, 84, 85, 86, 87, 88, 92, 93, 94, 95]</t>
  </si>
  <si>
    <t xml:space="preserve">F5RSS0|F5RSS0_9ENTR Bacteriophage protein OS=Enterobacter hormaechei ATCC 49162 </t>
  </si>
  <si>
    <t>([0.042364, 0.067594, 0.096677, 0.127496, 0.167087, 0.194234, 0.17593, 0.206376, 0.232838, 0.229226, 0.268042, 0.30533, 0.284882, 0.257454, 0.200174, 0.15284, 0.137348, 0.144935, 0.219301, 0.278302, 0.257454, 0.239899, 0.155435, 0.167087, 0.17593, 0.173081, 0.18812, 0.225814, 0.225814, 0.200174, 0.239899, 0.137348, 0.147574, 0.222385, 0.247041, 0.271506, 0.284882, 0.288399, 0.295083, 0.219301, 0.196879, 0.25031, 0.346032, 0.450668, 0.468512, 0.377384, 0.374039, 0.295083, 0.232838, 0.173081, 0.127496, 0.129801, 0.229226, 0.225814, 0.200174, 0.129801, 0.15008, 0.122885, 0.200174, 0.185198, 0.170161, 0.200174, 0.247041, 0.232838, 0.161087, 0.142424, 0.219301, 0.134866, 0.122885, 0.120615, 0.170161, 0.144935, 0.155435, 0.155435, 0.155435, 0.144935, 0.15008, 0.129801, 0.102787, 0.05306, 0.032017, 0.069024, 0.0704, 0.06312, 0.06184, 0.111485, 0.125101, 0.125101, 0.129801, 0.209395, 0.278302, 0.291804, 0.321458, 0.268042, 0.257454, 0.203355, 0.173081, 0.18812, 0.196879, 0.278302, 0.384043, 0.461924, 0.398279, 0.308712, 0.308712, 0.321458, 0.291804, 0.182256, 0.125101, 0.137348, 0.127496, 0.125101, 0.0704, 0.0704, 0.081712, 0.079919, 0.071867, 0.0704, 0.058088, 0.054297, 0.076542, 0.085092, 0.092881, 0.132295, 0.196879, 0.129801, 0.106997, 0.102787, 0.132295, 0.118441, 0.179055, 0.158265, 0.088832, 0.15008, 0.222385, 0.232838, 0.158265, 0.18812, 0.239899, 0.346032, 0.257454, 0.203355, 0.129801, 0.120615, 0.129801, 0.11371, 0.092881, 0.109221, 0.11371, 0.137348, 0.15284, 0.098513, 0.066181, 0.142424, 0.083462, 0.046336, 0.044297, 0.044297, 0.036378, 0.046336, 0.041405, 0.06184, 0.078022, 0.086953, 0.100716, 0.078022, 0.06312, 0.137348, 0.134866, 0.132295, 0.155435, 0.219301, 0.311707, 0.422041, 0.418646, 0.5017, 0.632174, 0.653063, 0.759478, 0.823549, 0.812494, 0.791621, 0.703578, 0.694846, 0.653063, 0.575842, 0.604312, 0.685117, 0.653063, 0.642678, 0.63748, 0.570702, 0.534167, 0.494003, 0.440853, 0.359901], '')</t>
  </si>
  <si>
    <t>[175, 176, 177, 178, 179, 180, 181, 182, 183, 184, 185, 186, 187, 188, 189, 190, 191, 192]</t>
  </si>
  <si>
    <t xml:space="preserve">F5RSS1|F5RSS1_9ENTR Glycosyltransferase family 2 protein OS=Enterobacter hormaechei ATCC 49162 </t>
  </si>
  <si>
    <t>([0.071867, 0.142424, 0.142424, 0.100716, 0.102787, 0.127496, 0.127496, 0.15284, 0.179055, 0.122885, 0.147574, 0.106997, 0.086953, 0.073402, 0.0704, 0.132295, 0.122885, 0.129801, 0.185198, 0.132295, 0.243554, 0.243554, 0.137348, 0.158265, 0.222385, 0.247041, 0.167087, 0.21291, 0.229226, 0.232838, 0.236433, 0.232838, 0.328603, 0.264545, 0.390993, 0.359901, 0.352862, 0.321458, 0.222385, 0.167087, 0.137348, 0.085092, 0.086953, 0.155435, 0.164327, 0.167087, 0.167087, 0.25031, 0.26085, 0.216401, 0.185198, 0.203355, 0.147574, 0.170161, 0.271506, 0.239899, 0.203355, 0.216401, 0.164327, 0.161087, 0.222385, 0.291804, 0.377384, 0.450668, 0.436924, 0.332115, 0.332115, 0.239899, 0.17593, 0.127496, 0.15008, 0.17593, 0.25406, 0.288399, 0.257454, 0.161087, 0.167087, 0.200174, 0.118441, 0.147574, 0.236433, 0.203355, 0.200174, 0.125101, 0.134866, 0.137348, 0.139895, 0.071867, 0.076542, 0.059222, 0.076542, 0.083462, 0.088832, 0.066181, 0.041405, 0.050641, 0.047319, 0.037156, 0.049374, 0.092881, 0.064632, 0.06184, 0.042364, 0.051831, 0.044297, 0.022306, 0.024393, 0.041405, 0.10481, 0.182256, 0.318242, 0.308712, 0.21291, 0.179055, 0.132295, 0.239899, 0.118441, 0.127496, 0.158265, 0.094817, 0.073402, 0.139895, 0.142424, 0.232838, 0.203355, 0.216401, 0.308712, 0.301917, 0.257454, 0.200174, 0.111485, 0.056825, 0.030611, 0.051831, 0.066181, 0.122885, 0.109221, 0.196879, 0.194234, 0.158265, 0.15284, 0.179055, 0.179055, 0.191378, 0.17593, 0.17593, 0.196879, 0.158265, 0.094817, 0.071867, 0.047319, 0.083462, 0.134866, 0.21291, 0.18812, 0.111485, 0.118441, 0.116183, 0.081712, 0.137348, 0.158265, 0.144935, 0.147574, 0.147574, 0.094817, 0.055536, 0.055536, 0.079919, 0.10481, 0.129801, 0.132295, 0.225814, 0.225814, 0.257454, 0.271506, 0.222385, 0.284882, 0.18812, 0.18812, 0.173081, 0.170161, 0.179055, 0.26085, 0.25031, 0.17593, 0.232838, 0.324872, 0.216401, 0.194234, 0.111485, 0.122885, 0.203355, 0.137348, 0.098513, 0.083462, 0.078022, 0.137348, 0.155435, 0.161087, 0.10481, 0.164327, 0.167087, 0.125101, 0.155435, 0.167087, 0.247041, 0.264545, 0.278302, 0.387226, 0.422041, 0.538167, 0.570702, 0.458154, 0.562014, 0.648219, 0.685117, 0.699094, 0.675549, 0.703578, 0.759478, 0.76285, 0.685117, 0.680603, 0.733139, 0.73685, 0.626927, 0.622677, 0.497853, 0.366687, 0.380708, 0.377384, 0.374039, 0.374039, 0.476583, 0.440853, 0.444081, 0.318242, 0.31487, 0.31487, 0.194234, 0.194234, 0.271506, 0.239899, 0.243554, 0.25031, 0.247041, 0.339168, 0.349426, 0.356642, 0.40511, 0.308712, 0.31487, 0.324872, 0.247041, 0.167087, 0.17593, 0.173081, 0.275179, 0.295083, 0.30533, 0.440853, 0.483068, 0.480142, 0.59014, 0.59508, 0.58069, 0.517562, 0.480142, 0.494003, 0.608892, 0.720929, 0.83125, 0.798249, 0.699094, 0.808535, 0.827927, 0.699094, 0.666105, 0.661982, 0.622677, 0.509769, 0.480142, 0.465241, 0.447574, 0.366687, 0.390993, 0.318242, 0.301917, 0.236433, 0.191378, 0.191378, 0.185198, 0.116183, 0.129801, 0.206376, 0.191378, 0.275179, 0.384043, 0.41194, 0.377384, 0.390993, 0.401658, 0.346032, 0.359901, 0.324872, 0.433034, 0.332115, 0.352862, 0.41194, 0.444081, 0.465241, 0.483068, 0.374039, 0.342579, 0.321458, 0.298791, 0.191378, 0.109221, 0.10481, 0.060549, 0.038858, 0.038858, 0.030611, 0.026338, 0.023087, 0.032017, 0.025762, 0.048328, 0.078022, 0.041405, 0.05306, 0.032677, 0.019401, 0.017138, 0.020876, 0.024826, 0.027463, 0.056825, 0.096677, 0.106997, 0.120615, 0.209395, 0.158265, 0.182256, 0.25406, 0.278302, 0.308712, 0.203355, 0.155435, 0.158265, 0.196879, 0.216401, 0.321458, 0.384043, 0.497853, 0.480142, 0.370445, 0.298791, 0.298791, 0.288399, 0.295083, 0.352862, 0.328603, 0.384043, 0.359901, 0.332115, 0.324872, 0.31487, 0.318242, 0.298791, 0.284882, 0.264545, 0.257454, 0.222385, 0.21291, 0.219301, 0.298791, 0.370445, 0.328603, 0.339168, 0.356642, 0.222385, 0.15008, 0.15008, 0.158265, 0.247041, 0.268042, 0.268042, 0.264545, 0.398279, 0.359901, 0.271506, 0.352862, 0.31487, 0.324872, 0.247041, 0.167087, 0.170161, 0.196879, 0.295083, 0.278302, 0.278302, 0.398279, 0.418646, 0.370445, 0.370445, 0.257454, 0.236433, 0.219301, 0.203355, 0.118441, 0.118441, 0.179055, 0.10481, 0.066181, 0.032677, 0.054297, 0.055536, 0.059222, 0.058088, 0.056825, 0.056825, 0.025316, 0.013821, 0.019109, 0.019401, 0.019401, 0.040537, 0.040537, 0.049374, 0.043307, 0.074921, 0.074921, 0.05306, 0.092881, 0.129801, 0.222385, 0.203355, 0.179055, 0.170161, 0.134866, 0.120615, 0.106997, 0.191378, 0.295083, 0.191378, 0.236433, 0.225814, 0.222385, 0.17593, 0.111485, 0.129801, 0.129801, 0.219301, 0.278302, 0.209395, 0.25406, 0.25406, 0.200174, 0.200174, 0.196879, 0.247041, 0.275179, 0.301917, 0.18812, 0.191378, 0.298791, 0.311707, 0.243554, 0.21291, 0.185198, 0.142424, 0.139895, 0.139895, 0.120615, 0.100716, 0.122885, 0.100716, 0.076542, 0.106997, 0.191378, 0.155435, 0.118441, 0.083462, 0.054297], '')</t>
  </si>
  <si>
    <t>[210, 211, 213, 214, 215, 216, 217, 218, 219, 220, 221, 222, 223, 224, 225, 226, 263, 264, 265, 266, 269, 270, 271, 272, 273, 274, 275, 276, 277, 278, 279, 280]</t>
  </si>
  <si>
    <t xml:space="preserve">F5RSS2|F5RSS2_9ENTR N-acetyltransferase domain-containing protein OS=Enterobacter hormaechei ATCC 49162 </t>
  </si>
  <si>
    <t>([0.275179, 0.359901, 0.401658, 0.301917, 0.335645, 0.25031, 0.239899, 0.158265, 0.132295, 0.167087, 0.185198, 0.247041, 0.179055, 0.182256, 0.25406, 0.298791, 0.219301, 0.179055, 0.144935, 0.078022, 0.055536, 0.06312, 0.042364, 0.044297, 0.088832, 0.049374, 0.094817, 0.109221, 0.182256, 0.268042, 0.182256, 0.106997, 0.096677, 0.106997, 0.15008, 0.094817, 0.079919, 0.079919, 0.079919, 0.134866, 0.203355, 0.167087, 0.139895, 0.17593, 0.17593, 0.15008, 0.155435, 0.120615, 0.125101, 0.125101, 0.067594, 0.069024, 0.125101, 0.10481, 0.147574, 0.094817, 0.167087, 0.209395, 0.225814, 0.271506, 0.17593, 0.17593, 0.17593, 0.18812, 0.191378, 0.182256, 0.125101, 0.200174, 0.247041, 0.15008, 0.096677, 0.10481, 0.170161, 0.147574, 0.116183, 0.081712, 0.127496, 0.079919, 0.078022, 0.109221, 0.109221, 0.147574, 0.15008, 0.257454, 0.239899, 0.161087, 0.137348, 0.196879, 0.200174, 0.134866, 0.158265, 0.232838, 0.264545, 0.25031, 0.308712, 0.380708, 0.468512, 0.468512, 0.534167, 0.534167, 0.517562, 0.509769, 0.545602, 0.541878, 0.521092, 0.557691, 0.549308, 0.608892, 0.622677, 0.497853, 0.529623, 0.618285, 0.525368, 0.454136, 0.447574, 0.422041, 0.436924, 0.40511, 0.390993, 0.377384, 0.342579, 0.321458, 0.291804, 0.264545, 0.236433, 0.209395, 0.134866, 0.216401], '')</t>
  </si>
  <si>
    <t>[98, 99, 100, 101, 102, 103, 104, 105, 106, 107, 108, 110, 111, 112]</t>
  </si>
  <si>
    <t xml:space="preserve">F5RSS3|F5RSS3_9ENTR Uncharacterized protein OS=Enterobacter hormaechei ATCC 49162 </t>
  </si>
  <si>
    <t>([0.243554, 0.122885, 0.164327, 0.18812, 0.232838, 0.247041, 0.281712, 0.229226, 0.26085, 0.247041, 0.203355, 0.243554, 0.236433, 0.26085, 0.264545, 0.335645, 0.328603, 0.401658, 0.384043, 0.324872, 0.288399, 0.328603, 0.440853, 0.433034, 0.4292, 0.352862, 0.380708, 0.36309, 0.440853, 0.36309, 0.398279, 0.494003, 0.486429, 0.422041, 0.390993, 0.414856, 0.401658, 0.384043, 0.359901, 0.40511, 0.465241, 0.461924, 0.465241, 0.433034, 0.414856, 0.41194], '')</t>
  </si>
  <si>
    <t xml:space="preserve">F5RSS4|F5RSS4_9ENTR Uncharacterized protein OS=Enterobacter hormaechei ATCC 49162 </t>
  </si>
  <si>
    <t>([0.071867, 0.083462, 0.094817, 0.067594, 0.058088, 0.066181, 0.056825, 0.06312, 0.045352, 0.060549, 0.074921, 0.05306, 0.037156, 0.050641, 0.079919, 0.079919, 0.059222, 0.090864, 0.134866, 0.134866, 0.134866, 0.194234, 0.191378, 0.225814, 0.271506, 0.321458, 0.318242, 0.377384, 0.41194, 0.517562, 0.51388, 0.521092, 0.653063, 0.741537, 0.784345, 0.754692, 0.712013, 0.779859, 0.750527, 0.680603, 0.648219, 0.618285, 0.585406, 0.642678, 0.622677, 0.657645, 0.622677, 0.680603, 0.59917, 0.59014, 0.570702, 0.59014, 0.549308, 0.538167, 0.534167, 0.454136, 0.494003, 0.538167, 0.575842, 0.529623, 0.618285, 0.675549, 0.671169, 0.745909, 0.741537, 0.750527, 0.767246, 0.767246, 0.76285, 0.83125, 0.84206, 0.76285, 0.745909, 0.788093, 0.801317, 0.707965, 0.788093, 0.767246, 0.750527, 0.73685, 0.805026, 0.791621, 0.759478, 0.795062, 0.733139, 0.707965, 0.675549, 0.63748, 0.675549, 0.626927], '')</t>
  </si>
  <si>
    <t>[29, 30, 31, 32, 33, 34, 35, 36, 37, 38, 39, 40, 41, 42, 43, 44, 45, 46, 47, 48, 49, 50, 51, 52, 53, 54, 57, 58, 59, 60, 61, 62, 63, 64, 65, 66, 67, 68, 69, 70, 71, 72, 73, 74, 75, 76, 77, 78, 79, 80, 81, 82, 83, 84, 85, 86, 87, 88, 89]</t>
  </si>
  <si>
    <t xml:space="preserve">F5RSS5|F5RSS5_9ENTR Prophage PSPPH01 protein (Fragment) OS=Enterobacter hormaechei ATCC 49162 </t>
  </si>
  <si>
    <t>([0.116183, 0.06184, 0.06184, 0.037156, 0.05306, 0.033407, 0.047319, 0.033407, 0.022306, 0.030611, 0.03976, 0.076542, 0.078022, 0.046336, 0.047319, 0.05306, 0.050641, 0.090864, 0.100716, 0.059222, 0.081712, 0.067594, 0.11371, 0.132295, 0.17593, 0.144935, 0.129801, 0.06312, 0.06312, 0.094817, 0.088832, 0.085092, 0.067594, 0.036378, 0.036378, 0.037156, 0.034068, 0.031287, 0.030003, 0.028695, 0.032017, 0.043307, 0.055536, 0.035586, 0.038858, 0.028107, 0.021381, 0.023087, 0.050641, 0.083462, 0.100716, 0.100716, 0.111485, 0.111485, 0.106997, 0.17593, 0.26085, 0.25406, 0.257454, 0.225814, 0.147574, 0.11371, 0.111485, 0.064632, 0.079919, 0.076542, 0.125101, 0.137348, 0.147574, 0.096677, 0.079919, 0.066181, 0.05306, 0.035586, 0.026892, 0.041405, 0.026892, 0.018787, 0.013016, 0.009015], '')</t>
  </si>
  <si>
    <t xml:space="preserve">F5RSS6|F5RSS6_9ENTR Phage holin family protein OS=Enterobacter hormaechei ATCC 49162 </t>
  </si>
  <si>
    <t>([0.007495, 0.007877, 0.006567, 0.006988, 0.006567, 0.005249, 0.004388, 0.003701, 0.004646, 0.003924, 0.004689, 0.003924, 0.003298, 0.003177, 0.002078, 0.001967, 0.00283, 0.00389, 0.00543, 0.003701, 0.00515, 0.004921, 0.005623, 0.007259, 0.005872, 0.005932, 0.008895, 0.008276, 0.008156, 0.006795, 0.006894, 0.006795, 0.006894, 0.005872, 0.006142, 0.008075, 0.008895, 0.007495, 0.004976, 0.005249, 0.006567, 0.004431, 0.004431, 0.003246, 0.002327, 0.003246, 0.003757, 0.003671, 0.003821, 0.004208, 0.004775, 0.005223, 0.005318, 0.005318, 0.007259, 0.011669, 0.008895, 0.006142, 0.005503, 0.008723, 0.005799, 0.00515, 0.005992, 0.004899, 0.004899, 0.006078, 0.004736, 0.003478, 0.003461, 0.004208, 0.005378, 0.00515, 0.007031, 0.004921, 0.006078, 0.006142, 0.004247, 0.005223, 0.006567, 0.009187, 0.008723, 0.015078, 0.025316, 0.034068, 0.040537, 0.073402, 0.079919, 0.122885, 0.225814, 0.194234, 0.225814, 0.194234, 0.161087], '')</t>
  </si>
  <si>
    <t xml:space="preserve">F5RSS7|F5RSS7_9ENTR Exported phage-related protein OS=Enterobacter hormaechei ATCC 49162 </t>
  </si>
  <si>
    <t>([0.275179, 0.232838, 0.264545, 0.185198, 0.161087, 0.142424, 0.167087, 0.203355, 0.236433, 0.257454, 0.173081, 0.229226, 0.127496, 0.127496, 0.111485, 0.0704, 0.064632, 0.079919, 0.125101, 0.092881, 0.125101, 0.142424, 0.144935, 0.098513, 0.120615, 0.090864, 0.076542, 0.076542, 0.03976, 0.029376, 0.030003, 0.046336, 0.034068, 0.042364, 0.028695, 0.018415, 0.014315, 0.027463, 0.022667, 0.022667, 0.032017, 0.032017, 0.025762, 0.0198, 0.018415, 0.023087, 0.043307, 0.036378, 0.021816, 0.019109, 0.019109, 0.01204, 0.009401, 0.01078, 0.009728, 0.009865, 0.013437, 0.021381, 0.014783, 0.009401, 0.006701, 0.005734, 0.00558, 0.005799, 0.006619, 0.008723, 0.00962, 0.006567, 0.006567, 0.00777, 0.010131, 0.008525, 0.008156, 0.012727, 0.010672, 0.016021, 0.016528, 0.016528, 0.017447, 0.015694, 0.026892, 0.05306, 0.083462, 0.05306, 0.038858, 0.032017, 0.032677, 0.018106, 0.032017, 0.073402, 0.073402, 0.049374, 0.085092, 0.122885, 0.066181, 0.064632, 0.064632, 0.111485, 0.118441, 0.071867, 0.122885, 0.078022, 0.067594, 0.034068, 0.030003, 0.021816, 0.035586, 0.022667, 0.020165, 0.020522, 0.017797, 0.021381, 0.03976, 0.042364, 0.054297, 0.106997, 0.074921, 0.11371, 0.11371, 0.059222, 0.096677, 0.096677, 0.164327, 0.179055, 0.225814, 0.301917, 0.390993, 0.36309, 0.440853, 0.570702, 0.557691, 0.534167, 0.525368, 0.505461], '')</t>
  </si>
  <si>
    <t>[129, 130, 131, 132, 133]</t>
  </si>
  <si>
    <t xml:space="preserve">F5RSS8|F5RSS8_9ENTR Uncharacterized protein OS=Enterobacter hormaechei ATCC 49162 </t>
  </si>
  <si>
    <t>([0.029376, 0.054297, 0.071867, 0.094817, 0.118441, 0.090864, 0.118441, 0.116183, 0.074921, 0.06184, 0.044297, 0.058088, 0.076542, 0.069024, 0.06184, 0.066181, 0.032677, 0.028107, 0.045352, 0.081712, 0.129801, 0.129801, 0.0704, 0.071867, 0.076542, 0.083462, 0.129801, 0.127496, 0.147574, 0.232838, 0.209395, 0.18812, 0.191378, 0.219301, 0.209395, 0.284882, 0.271506, 0.30533, 0.335645, 0.342579, 0.342579, 0.342579, 0.349426, 0.328603, 0.332115, 0.216401, 0.206376, 0.219301, 0.144935, 0.144935, 0.155435, 0.203355, 0.236433, 0.137348, 0.074921, 0.073402, 0.0704, 0.0704, 0.071867, 0.073402, 0.078022, 0.046336, 0.051831, 0.034068, 0.069024, 0.040537, 0.085092, 0.056825, 0.049374, 0.085092, 0.059222, 0.059222, 0.042364, 0.047319, 0.092881, 0.147574, 0.127496, 0.122885, 0.076542, 0.129801, 0.191378, 0.102787, 0.161087, 0.161087, 0.219301, 0.222385, 0.219301, 0.161087, 0.158265, 0.102787, 0.050641, 0.06184, 0.06312, 0.100716, 0.137348, 0.134866, 0.129801, 0.078022, 0.047319, 0.060549, 0.054297, 0.054297, 0.060549, 0.06312, 0.056825, 0.05306, 0.044297, 0.045352, 0.044297, 0.066181, 0.071867, 0.086953, 0.111485, 0.0704, 0.076542, 0.045352, 0.027463, 0.027463, 0.058088, 0.058088, 0.041405, 0.043307, 0.037156, 0.06184, 0.038858, 0.03976, 0.03976, 0.046336, 0.076542, 0.120615, 0.098513, 0.144935, 0.122885, 0.0704, 0.100716, 0.054297, 0.094817, 0.15008, 0.147574, 0.142424, 0.222385, 0.298791, 0.308712, 0.332115, 0.222385, 0.200174, 0.200174, 0.200174, 0.203355, 0.209395, 0.203355, 0.232838, 0.147574, 0.257454, 0.339168, 0.349426, 0.324872, 0.318242, 0.288399, 0.185198, 0.118441, 0.109221, 0.11371, 0.0704, 0.074921, 0.170161, 0.173081, 0.170161, 0.11371, 0.069024, 0.038042, 0.044297, 0.054297, 0.096677, 0.055536, 0.046336, 0.030003, 0.036378, 0.038858, 0.023534, 0.025762, 0.044297, 0.034884, 0.026338, 0.032017, 0.022667, 0.014075, 0.018415, 0.013437, 0.018106, 0.025316, 0.043307], '')</t>
  </si>
  <si>
    <t xml:space="preserve">F5RSS9|F5RSS9_9ENTR Bacteriophage protein OS=Enterobacter hormaechei ATCC 49162 </t>
  </si>
  <si>
    <t>([0.486429, 0.509769, 0.525368, 0.394753, 0.41194, 0.454136, 0.366687, 0.31487, 0.335645, 0.271506, 0.295083, 0.335645, 0.247041, 0.257454, 0.247041, 0.196879, 0.179055, 0.120615, 0.106997, 0.10481, 0.094817, 0.083462, 0.083462, 0.064632, 0.06184, 0.060549, 0.055536, 0.049374, 0.073402, 0.041405, 0.040537, 0.040537, 0.038042, 0.06312, 0.058088, 0.056825, 0.094817, 0.173081, 0.196879, 0.111485, 0.122885, 0.129801, 0.134866, 0.086953, 0.092881, 0.164327, 0.164327, 0.164327, 0.179055, 0.185198, 0.271506, 0.356642, 0.332115, 0.25406, 0.268042, 0.271506, 0.243554, 0.170161, 0.158265, 0.18812, 0.247041, 0.232838, 0.222385, 0.298791, 0.377384, 0.318242, 0.324872, 0.324872, 0.352862, 0.450668, 0.356642, 0.366687, 0.339168, 0.275179, 0.271506, 0.26085, 0.271506, 0.216401, 0.216401, 0.222385, 0.222385, 0.26085, 0.271506, 0.271506, 0.278302, 0.278302, 0.281712, 0.247041, 0.155435, 0.090864, 0.083462, 0.139895, 0.139895, 0.173081, 0.26085, 0.26085, 0.225814, 0.142424, 0.219301, 0.298791, 0.232838, 0.161087, 0.139895, 0.111485, 0.078022, 0.044297, 0.035586, 0.06312, 0.081712, 0.155435, 0.137348, 0.134866, 0.129801, 0.074921, 0.038042, 0.038858, 0.044297, 0.033407, 0.038858, 0.038858, 0.038858, 0.058088, 0.094817, 0.067594, 0.079919, 0.116183, 0.17593, 0.206376, 0.129801, 0.132295, 0.102787, 0.144935, 0.147574, 0.161087, 0.161087, 0.257454, 0.257454, 0.31487, 0.394753, 0.490133, 0.490133, 0.387226, 0.390993, 0.291804, 0.295083, 0.301917, 0.225814, 0.225814, 0.225814, 0.30533, 0.21291, 0.25031, 0.284882, 0.185198, 0.111485, 0.170161, 0.10481, 0.088832, 0.096677, 0.094817, 0.047319, 0.028107, 0.031287, 0.025316, 0.059222, 0.058088, 0.033407, 0.056825, 0.048328, 0.024826, 0.024826, 0.042364, 0.044297, 0.042364, 0.085092, 0.129801, 0.0704, 0.111485, 0.081712, 0.081712, 0.079919, 0.137348, 0.21291, 0.308712, 0.335645, 0.275179, 0.335645, 0.40511, 0.377384, 0.394753, 0.517562, 0.505461, 0.480142, 0.440853, 0.418646, 0.377384], '')</t>
  </si>
  <si>
    <t>[1, 2, 190, 191]</t>
  </si>
  <si>
    <t xml:space="preserve">F5RST0|F5RST0_9ENTR HNH nuclease domain-containing protein OS=Enterobacter hormaechei ATCC 49162 </t>
  </si>
  <si>
    <t>([0.15008, 0.216401, 0.132295, 0.083462, 0.047319, 0.033407, 0.020876, 0.026338, 0.038042, 0.05306, 0.06312, 0.05306, 0.037156, 0.021816, 0.034884, 0.064632, 0.127496, 0.216401, 0.239899, 0.191378, 0.120615, 0.122885, 0.109221, 0.106997, 0.194234, 0.288399, 0.374039, 0.390993, 0.31487, 0.332115, 0.339168, 0.324872, 0.380708, 0.450668, 0.575842, 0.458154, 0.433034, 0.414856, 0.4292, 0.387226, 0.422041, 0.476583, 0.476583, 0.458154, 0.461924, 0.318242, 0.26085, 0.264545, 0.36309, 0.440853, 0.346032, 0.247041, 0.281712, 0.278302, 0.243554, 0.222385, 0.31487, 0.216401, 0.203355, 0.191378, 0.137348, 0.137348, 0.144935, 0.074921, 0.049374, 0.094817, 0.164327, 0.219301, 0.120615, 0.118441, 0.079919, 0.125101, 0.11371, 0.125101, 0.129801, 0.15284, 0.158265, 0.086953, 0.139895, 0.127496, 0.127496, 0.209395, 0.11371, 0.134866, 0.164327, 0.21291, 0.18812, 0.194234, 0.173081, 0.308712, 0.301917, 0.370445, 0.275179, 0.366687, 0.25406, 0.185198, 0.10481, 0.094817, 0.11371, 0.122885, 0.15008, 0.15008, 0.085092, 0.155435, 0.158265, 0.225814, 0.268042, 0.284882, 0.301917, 0.321458, 0.21291, 0.18812, 0.196879, 0.203355, 0.194234, 0.247041, 0.335645, 0.450668, 0.370445, 0.384043, 0.374039, 0.264545, 0.191378, 0.196879, 0.21291, 0.194234, 0.137348, 0.139895, 0.086953, 0.083462, 0.05306, 0.090864, 0.05306, 0.049374, 0.098513, 0.116183, 0.132295, 0.127496, 0.074921, 0.116183, 0.10481, 0.120615, 0.206376, 0.185198, 0.173081, 0.096677, 0.056825, 0.0704, 0.046336, 0.071867, 0.071867, 0.122885, 0.074921, 0.125101, 0.134866, 0.073402, 0.050641, 0.060549, 0.06312, 0.100716, 0.074921, 0.109221, 0.092881, 0.086953, 0.142424, 0.155435, 0.239899, 0.257454, 0.281712, 0.359901, 0.377384, 0.380708, 0.370445, 0.440853, 0.458154, 0.394753, 0.440853, 0.494003, 0.480142, 0.465241, 0.480142, 0.454136, 0.414856, 0.447574, 0.444081, 0.387226, 0.461924, 0.444081, 0.529623, 0.541878, 0.454136, 0.342579, 0.339168, 0.356642, 0.356642, 0.339168, 0.394753, 0.422041, 0.346032, 0.278302, 0.257454, 0.194234, 0.26085, 0.257454, 0.239899, 0.271506, 0.356642, 0.36309, 0.41194, 0.418646, 0.40511, 0.349426, 0.418646, 0.328603, 0.311707, 0.342579, 0.36309, 0.359901, 0.352862, 0.4292, 0.387226, 0.422041, 0.497853, 0.517562, 0.59508, 0.472492, 0.447574, 0.433034, 0.328603, 0.239899, 0.229226, 0.225814, 0.349426, 0.398279, 0.387226, 0.390993, 0.278302, 0.196879, 0.21291, 0.229226, 0.26085, 0.335645, 0.332115, 0.324872, 0.339168, 0.342579, 0.440853, 0.359901, 0.284882, 0.387226, 0.454136, 0.454136, 0.472492, 0.461924, 0.450668, 0.517562, 0.525368, 0.642678, 0.750527, 0.703578, 0.699094, 0.671169, 0.604312, 0.472492, 0.40511, 0.301917, 0.324872, 0.247041, 0.229226, 0.308712, 0.281712, 0.281712, 0.281712, 0.278302, 0.284882, 0.203355, 0.232838, 0.206376, 0.206376, 0.232838, 0.196879, 0.173081, 0.090864, 0.147574, 0.21291, 0.271506, 0.25406, 0.229226, 0.308712, 0.41194, 0.335645, 0.359901, 0.284882, 0.209395, 0.118441, 0.111485, 0.096677, 0.059222, 0.071867, 0.067594, 0.049374, 0.045352, 0.046336, 0.055536, 0.05306, 0.043307, 0.026892, 0.042364, 0.032017, 0.023534, 0.016528, 0.020522, 0.014586, 0.017797, 0.021816, 0.038858, 0.025316, 0.05306], '')</t>
  </si>
  <si>
    <t>[34, 188, 189, 223, 224, 255, 256, 257, 258, 259, 260, 261, 262]</t>
  </si>
  <si>
    <t xml:space="preserve">F5RST1|F5RST1_9ENTR DNA-binding protein Roi OS=Enterobacter hormaechei ATCC 49162 </t>
  </si>
  <si>
    <t>([0.271506, 0.257454, 0.301917, 0.339168, 0.324872, 0.31487, 0.30533, 0.236433, 0.26085, 0.291804, 0.318242, 0.278302, 0.271506, 0.225814, 0.268042, 0.257454, 0.342579, 0.356642, 0.339168, 0.30533, 0.41194, 0.30533, 0.275179, 0.288399, 0.284882, 0.31487, 0.349426, 0.380708, 0.476583, 0.408655, 0.318242, 0.25031, 0.339168, 0.25031, 0.311707, 0.31487, 0.236433, 0.194234, 0.17593, 0.25406, 0.281712, 0.200174, 0.194234, 0.25406, 0.236433, 0.155435, 0.132295, 0.109221, 0.085092, 0.081712, 0.0704, 0.120615, 0.179055, 0.196879, 0.284882, 0.281712, 0.281712, 0.366687, 0.41194, 0.324872, 0.335645, 0.25031, 0.222385, 0.321458, 0.25406, 0.271506, 0.352862, 0.387226, 0.433034, 0.472492, 0.370445, 0.394753, 0.301917, 0.225814, 0.173081, 0.173081, 0.102787, 0.06184, 0.071867, 0.076542, 0.069024, 0.067594, 0.096677, 0.164327, 0.094817, 0.094817, 0.094817, 0.100716, 0.051831, 0.049374, 0.055536, 0.059222, 0.098513, 0.158265, 0.216401, 0.216401, 0.209395, 0.25406, 0.25031, 0.164327, 0.173081, 0.281712, 0.281712, 0.232838, 0.257454, 0.352862, 0.390993, 0.298791, 0.295083, 0.318242, 0.281712, 0.236433, 0.328603, 0.232838, 0.206376, 0.219301, 0.257454, 0.25406, 0.298791, 0.380708, 0.36309, 0.332115, 0.339168, 0.346032, 0.346032, 0.284882, 0.18812, 0.18812, 0.229226, 0.257454, 0.328603, 0.328603, 0.370445, 0.25406, 0.268042, 0.308712, 0.298791, 0.200174, 0.144935, 0.139895, 0.116183, 0.182256, 0.182256, 0.170161, 0.125101, 0.194234, 0.132295, 0.203355, 0.239899, 0.206376, 0.155435, 0.155435, 0.120615, 0.067594, 0.137348, 0.167087, 0.15284, 0.164327, 0.278302, 0.356642, 0.25031, 0.25031, 0.209395, 0.125101, 0.078022, 0.059222, 0.06184, 0.127496, 0.127496, 0.071867, 0.085092, 0.056825, 0.058088, 0.056825, 0.102787, 0.092881, 0.073402, 0.044297, 0.043307, 0.044297, 0.03976, 0.078022, 0.092881, 0.122885, 0.132295, 0.209395, 0.268042, 0.25406, 0.239899, 0.147574, 0.239899, 0.209395, 0.301917, 0.311707, 0.394753, 0.387226, 0.394753, 0.480142, 0.59014, 0.585406, 0.56648, 0.461924, 0.433034, 0.328603, 0.335645, 0.433034, 0.414856, 0.447574, 0.339168, 0.346032, 0.418646, 0.401658, 0.472492, 0.40511, 0.401658, 0.311707, 0.219301, 0.21291, 0.196879, 0.125101, 0.067594, 0.049374, 0.096677, 0.06312, 0.079919, 0.059222, 0.055536, 0.056825, 0.059222, 0.069024, 0.054297, 0.051831, 0.040537, 0.030003, 0.037156, 0.025762, 0.03976, 0.060549, 0.042364, 0.027463, 0.045352], '')</t>
  </si>
  <si>
    <t>[198, 199, 200]</t>
  </si>
  <si>
    <t xml:space="preserve">F5RST2|F5RST2_9ENTR Crossover junction endodeoxyribonuclease OS=Enterobacter hormaechei ATCC 49162 </t>
  </si>
  <si>
    <t>([0.461924, 0.51388, 0.398279, 0.444081, 0.486429, 0.370445, 0.408655, 0.42561, 0.418646, 0.359901, 0.284882, 0.332115, 0.390993, 0.298791, 0.40511, 0.374039, 0.321458, 0.31487, 0.26085, 0.185198, 0.203355, 0.216401, 0.216401, 0.298791, 0.30533, 0.232838, 0.352862, 0.335645, 0.30533, 0.25406, 0.268042, 0.377384, 0.275179, 0.298791, 0.40511, 0.394753, 0.328603, 0.384043, 0.380708, 0.465241, 0.557691, 0.468512, 0.472492, 0.377384, 0.380708, 0.278302, 0.332115, 0.308712, 0.31487, 0.36309, 0.472492, 0.450668, 0.41194, 0.509769, 0.483068, 0.433034, 0.41194, 0.461924, 0.41194, 0.387226, 0.359901, 0.339168, 0.398279, 0.349426, 0.447574, 0.418646, 0.549308], '')</t>
  </si>
  <si>
    <t>[1, 40, 53, 66]</t>
  </si>
  <si>
    <t xml:space="preserve">F5RST3|F5RST3_9ENTR Uncharacterized protein OS=Enterobacter hormaechei ATCC 49162 </t>
  </si>
  <si>
    <t>([0.626927, 0.51388, 0.553315, 0.59508, 0.505461, 0.486429, 0.517562, 0.541878, 0.486429, 0.5017, 0.525368, 0.534167, 0.444081, 0.444081, 0.521092, 0.494003, 0.414856, 0.414856, 0.414856, 0.414856, 0.42561, 0.454136, 0.545602, 0.538167, 0.4292, 0.505461, 0.468512, 0.40511, 0.339168, 0.418646, 0.444081, 0.356642, 0.31487, 0.398279, 0.398279, 0.308712, 0.349426, 0.422041, 0.422041, 0.356642, 0.356642, 0.356642, 0.324872, 0.301917, 0.239899, 0.328603, 0.247041, 0.25031, 0.281712, 0.243554, 0.232838, 0.209395, 0.229226, 0.219301, 0.21291, 0.216401, 0.232838, 0.232838, 0.225814, 0.229226, 0.206376, 0.203355, 0.134866, 0.158265, 0.158265, 0.185198, 0.158265, 0.196879, 0.232838, 0.232838, 0.332115, 0.281712, 0.243554, 0.298791, 0.408655], '')</t>
  </si>
  <si>
    <t>[0, 1, 2, 3, 4, 6, 7, 9, 10, 11, 14, 22, 23, 25]</t>
  </si>
  <si>
    <t xml:space="preserve">F5RST4|F5RST4_9ENTR DNA (cytosine-5-)-methyltransferase OS=Enterobacter hormaechei ATCC 49162 </t>
  </si>
  <si>
    <t>([0.129801, 0.21291, 0.11371, 0.125101, 0.132295, 0.185198, 0.118441, 0.083462, 0.098513, 0.127496, 0.094817, 0.078022, 0.0704, 0.0704, 0.076542, 0.085092, 0.100716, 0.158265, 0.173081, 0.161087, 0.25031, 0.182256, 0.170161, 0.281712, 0.298791, 0.311707, 0.21291, 0.328603, 0.422041, 0.366687, 0.36309, 0.472492, 0.570702, 0.622677, 0.517562, 0.505461, 0.517562, 0.472492, 0.505461, 0.494003, 0.40511, 0.380708, 0.332115, 0.21291, 0.173081, 0.182256, 0.122885, 0.18812, 0.125101, 0.064632, 0.092881, 0.086953, 0.0704, 0.037156, 0.033407, 0.032677, 0.028695, 0.028695, 0.032017, 0.036378, 0.035586, 0.066181, 0.067594, 0.15008, 0.18812, 0.134866, 0.137348, 0.206376, 0.196879, 0.179055, 0.298791, 0.216401, 0.239899, 0.271506, 0.247041, 0.247041, 0.308712, 0.308712, 0.308712, 0.398279, 0.377384, 0.377384, 0.36309, 0.264545, 0.209395, 0.288399, 0.398279, 0.387226, 0.380708, 0.30533, 0.30533, 0.30533, 0.387226, 0.268042, 0.147574, 0.243554, 0.173081, 0.132295, 0.147574, 0.161087, 0.161087, 0.155435, 0.170161, 0.179055, 0.275179, 0.243554, 0.139895, 0.129801, 0.144935, 0.158265, 0.179055, 0.239899, 0.18812, 0.194234, 0.30533, 0.384043, 0.398279, 0.422041, 0.414856, 0.321458, 0.31487, 0.239899, 0.191378, 0.182256, 0.164327, 0.17593, 0.161087, 0.275179, 0.271506, 0.219301, 0.209395, 0.17593, 0.17593, 0.118441, 0.116183, 0.069024, 0.056825, 0.064632, 0.049374, 0.085092, 0.144935, 0.120615, 0.17593, 0.158265, 0.147574, 0.134866, 0.15008, 0.219301, 0.139895, 0.137348, 0.179055, 0.173081, 0.239899, 0.179055, 0.203355, 0.155435, 0.203355, 0.278302, 0.243554, 0.275179, 0.268042, 0.288399, 0.328603, 0.243554, 0.332115, 0.324872, 0.281712, 0.182256, 0.179055, 0.25031, 0.185198, 0.15008, 0.15008, 0.170161, 0.264545, 0.339168, 0.370445, 0.408655, 0.390993, 0.398279, 0.465241, 0.472492, 0.450668, 0.41194, 0.505461, 0.525368, 0.525368, 0.613573, 0.575842, 0.483068, 0.483068, 0.541878, 0.570702, 0.476583, 0.440853, 0.408655, 0.318242, 0.339168, 0.332115, 0.332115, 0.332115, 0.264545, 0.25406, 0.271506, 0.308712, 0.311707, 0.298791, 0.308712, 0.243554, 0.335645, 0.4292, 0.42561, 0.447574, 0.454136, 0.521092, 0.497853, 0.444081, 0.553315, 0.557691, 0.549308, 0.545602, 0.51388, 0.618285, 0.618285, 0.51388, 0.494003, 0.5017, 0.494003, 0.494003, 0.51388, 0.557691, 0.545602, 0.465241, 0.483068, 0.472492, 0.42561, 0.42561, 0.497853, 0.497853, 0.509769, 0.509769, 0.483068, 0.483068, 0.476583, 0.398279, 0.483068, 0.483068, 0.486429, 0.454136, 0.444081, 0.538167, 0.472492, 0.483068, 0.585406, 0.538167, 0.538167, 0.557691, 0.63748, 0.604312, 0.58069, 0.613573, 0.525368, 0.570702, 0.538167, 0.549308, 0.653063, 0.517562, 0.436924, 0.42561, 0.461924, 0.436924, 0.414856, 0.36309, 0.291804, 0.209395, 0.161087, 0.158265, 0.216401, 0.209395, 0.232838, 0.164327, 0.137348, 0.222385, 0.164327, 0.222385, 0.247041, 0.247041, 0.346032, 0.324872, 0.359901, 0.278302, 0.247041, 0.247041, 0.321458, 0.36309, 0.444081, 0.5017, 0.497853, 0.41194, 0.414856, 0.408655, 0.433034, 0.450668, 0.450668, 0.51388, 0.436924, 0.380708, 0.377384, 0.311707, 0.380708, 0.349426, 0.422041, 0.490133, 0.468512, 0.384043, 0.408655, 0.390993, 0.339168, 0.346032, 0.422041, 0.328603, 0.339168, 0.40511, 0.370445, 0.25031, 0.26085, 0.291804, 0.324872, 0.308712, 0.339168, 0.335645, 0.349426, 0.25031, 0.164327, 0.164327, 0.216401, 0.137348, 0.090864, 0.15008, 0.109221, 0.074921, 0.106997, 0.085092, 0.060549, 0.055536, 0.079919, 0.054297, 0.048328, 0.028695, 0.023963, 0.019401], '')</t>
  </si>
  <si>
    <t>[32, 33, 34, 35, 36, 38, 184, 185, 186, 187, 188, 191, 192, 214, 217, 218, 219, 220, 221, 222, 223, 224, 226, 229, 230, 231, 239, 240, 250, 253, 254, 255, 256, 257, 258, 259, 260, 261, 262, 263, 264, 265, 266, 296, 304]</t>
  </si>
  <si>
    <t xml:space="preserve">F5RST5|F5RST5_9ENTR Site-specific DNA-methyltransferase (Adenine-specific) OS=Enterobacter hormaechei ATCC 49162 </t>
  </si>
  <si>
    <t>([0.0198, 0.011518, 0.009015, 0.006701, 0.009096, 0.013265, 0.017447, 0.018787, 0.024393, 0.034884, 0.044297, 0.05306, 0.044297, 0.098513, 0.10481, 0.164327, 0.15008, 0.257454, 0.291804, 0.229226, 0.196879, 0.15284, 0.164327, 0.25406, 0.308712, 0.298791, 0.278302, 0.200174, 0.26085, 0.203355, 0.111485, 0.116183, 0.085092, 0.086953, 0.06312, 0.06312, 0.067594, 0.10481, 0.0704, 0.040537, 0.047319, 0.035586, 0.032677, 0.028695, 0.028107, 0.038858, 0.040537, 0.041405, 0.073402, 0.059222, 0.096677, 0.147574, 0.086953, 0.155435, 0.118441, 0.118441, 0.125101, 0.102787, 0.066181, 0.094817, 0.081712, 0.096677, 0.088832, 0.15284, 0.26085, 0.209395, 0.209395, 0.206376, 0.120615, 0.120615, 0.064632, 0.038042, 0.045352, 0.038042, 0.037156, 0.074921, 0.054297, 0.03976, 0.054297, 0.111485, 0.109221, 0.127496, 0.137348, 0.185198, 0.164327, 0.102787, 0.147574, 0.129801, 0.129801, 0.219301, 0.161087, 0.275179, 0.346032, 0.243554, 0.26085, 0.257454, 0.134866, 0.137348, 0.170161, 0.100716, 0.055536, 0.06184, 0.071867, 0.073402, 0.076542, 0.088832, 0.116183, 0.11371, 0.134866, 0.134866, 0.147574, 0.122885, 0.116183, 0.106997, 0.167087, 0.268042, 0.264545, 0.384043, 0.476583, 0.384043, 0.387226, 0.387226, 0.349426, 0.418646, 0.398279, 0.394753, 0.41194, 0.454136, 0.359901, 0.374039, 0.366687, 0.349426, 0.377384, 0.346032, 0.349426, 0.295083, 0.278302, 0.284882, 0.209395, 0.137348, 0.127496, 0.18812, 0.298791, 0.247041, 0.239899, 0.26085, 0.26085, 0.247041, 0.25406, 0.332115, 0.346032, 0.324872, 0.342579, 0.384043, 0.408655, 0.308712, 0.387226, 0.311707, 0.31487, 0.374039, 0.377384, 0.384043, 0.387226, 0.370445, 0.387226, 0.414856, 0.398279, 0.31487, 0.328603, 0.247041, 0.161087, 0.137348, 0.155435, 0.094817, 0.11371, 0.100716, 0.200174, 0.203355, 0.18812, 0.18812, 0.196879, 0.182256, 0.264545, 0.275179, 0.275179, 0.332115, 0.31487, 0.318242, 0.4292, 0.390993, 0.408655, 0.525368, 0.447574, 0.374039, 0.483068, 0.454136, 0.422041, 0.370445, 0.31487, 0.440853, 0.401658, 0.394753, 0.486429, 0.486429, 0.490133, 0.490133, 0.494003, 0.494003, 0.468512, 0.422041, 0.433034, 0.483068, 0.447574, 0.529623, 0.648219, 0.570702, 0.59917, 0.716283, 0.754692], '')</t>
  </si>
  <si>
    <t>[191, 213, 214, 215, 216, 217, 218]</t>
  </si>
  <si>
    <t xml:space="preserve">F5RST6|F5RST6_9ENTR Phage protein OS=Enterobacter hormaechei ATCC 49162 </t>
  </si>
  <si>
    <t>([0.029376, 0.034884, 0.059222, 0.096677, 0.158265, 0.18812, 0.142424, 0.17593, 0.216401, 0.247041, 0.281712, 0.229226, 0.200174, 0.239899, 0.308712, 0.268042, 0.284882, 0.377384, 0.281712, 0.36309, 0.387226, 0.483068, 0.483068, 0.41194, 0.40511, 0.384043, 0.384043, 0.394753, 0.311707, 0.31487, 0.239899, 0.173081, 0.25406, 0.209395, 0.25031, 0.25406, 0.264545, 0.236433, 0.232838, 0.328603, 0.335645, 0.418646, 0.401658, 0.433034, 0.41194, 0.311707, 0.31487, 0.229226, 0.196879, 0.247041, 0.232838, 0.278302, 0.366687, 0.335645, 0.41194, 0.40511, 0.339168, 0.366687, 0.366687, 0.359901, 0.356642, 0.342579, 0.301917, 0.229226, 0.229226, 0.229226, 0.328603, 0.328603, 0.387226, 0.497853, 0.534167, 0.56648, 0.525368, 0.4292, 0.458154, 0.468512, 0.468512, 0.549308, 0.557691, 0.517562, 0.553315, 0.562014, 0.604312, 0.59917, 0.618285, 0.618285, 0.73685, 0.685117, 0.632174, 0.685117, 0.680603, 0.632174, 0.604312, 0.685117, 0.671169, 0.545602, 0.545602, 0.538167, 0.525368, 0.444081, 0.384043, 0.36309, 0.356642, 0.30533, 0.30533, 0.374039, 0.311707, 0.236433, 0.239899, 0.278302, 0.243554, 0.15284, 0.185198, 0.185198, 0.185198, 0.257454, 0.36309, 0.359901, 0.359901, 0.370445, 0.447574, 0.461924, 0.458154, 0.374039, 0.335645, 0.288399, 0.291804, 0.352862, 0.4292, 0.461924, 0.366687, 0.324872, 0.422041, 0.384043, 0.356642, 0.384043, 0.384043, 0.31487, 0.311707, 0.281712, 0.301917, 0.295083, 0.374039, 0.342579, 0.328603, 0.31487, 0.321458, 0.291804, 0.288399, 0.278302, 0.25031, 0.339168, 0.414856, 0.359901, 0.366687, 0.370445, 0.31487, 0.288399, 0.328603, 0.298791, 0.301917, 0.219301, 0.179055, 0.122885], '')</t>
  </si>
  <si>
    <t>[70, 71, 72, 77, 78, 79, 80, 81, 82, 83, 84, 85, 86, 87, 88, 89, 90, 91, 92, 93, 94, 95, 96, 97, 98]</t>
  </si>
  <si>
    <t xml:space="preserve">F5RST7|F5RST7_9ENTR Phage conserved hypothetical protein C-terminal domain-containing protein OS=Enterobacter hormaechei ATCC 49162 </t>
  </si>
  <si>
    <t>([0.044297, 0.066181, 0.092881, 0.132295, 0.158265, 0.206376, 0.161087, 0.111485, 0.086953, 0.060549, 0.090864, 0.11371, 0.137348, 0.083462, 0.086953, 0.102787, 0.050641, 0.043307, 0.064632, 0.067594, 0.071867, 0.098513, 0.106997, 0.090864, 0.086953, 0.074921, 0.042364, 0.055536, 0.081712, 0.086953, 0.092881, 0.083462, 0.092881, 0.046336, 0.056825, 0.050641, 0.046336, 0.090864, 0.144935, 0.083462, 0.076542, 0.076542, 0.076542, 0.074921, 0.090864, 0.049374, 0.032017, 0.032017, 0.037156, 0.045352, 0.069024, 0.109221, 0.106997, 0.06312, 0.102787, 0.122885, 0.216401, 0.281712, 0.284882, 0.321458, 0.349426, 0.352862, 0.356642, 0.352862, 0.356642, 0.359901, 0.468512, 0.58069, 0.59014, 0.525368, 0.51388, 0.5017, 0.4292, 0.36309, 0.450668, 0.447574, 0.394753, 0.31487, 0.370445, 0.370445, 0.30533, 0.301917, 0.311707, 0.30533, 0.216401, 0.206376, 0.203355, 0.18812, 0.139895, 0.21291, 0.268042, 0.275179, 0.311707, 0.384043, 0.436924, 0.4292, 0.359901, 0.440853, 0.433034, 0.41194, 0.41194, 0.480142, 0.538167, 0.454136, 0.374039, 0.450668, 0.387226, 0.31487, 0.225814, 0.311707, 0.311707, 0.324872, 0.335645, 0.311707, 0.30533, 0.291804, 0.278302, 0.298791, 0.298791, 0.387226, 0.377384, 0.374039, 0.36309, 0.398279, 0.476583, 0.529623, 0.545602, 0.632174, 0.720929, 0.862302, 0.827927, 0.812494, 0.694846, 0.604312, 0.59014, 0.604312, 0.626927, 0.608892, 0.694846, 0.707965, 0.690604, 0.703578, 0.622677, 0.622677, 0.604312, 0.59508, 0.642678, 0.622677, 0.626927, 0.657645, 0.608892, 0.529623, 0.465241, 0.486429, 0.549308, 0.562014, 0.454136, 0.472492, 0.494003, 0.494003, 0.414856, 0.4292, 0.41194, 0.486429, 0.486429, 0.505461, 0.5017, 0.521092, 0.440853, 0.349426, 0.366687, 0.318242, 0.359901, 0.454136, 0.534167, 0.56648, 0.56648, 0.694846, 0.690604, 0.618285, 0.525368, 0.525368, 0.51388, 0.529623, 0.529623, 0.5017, 0.486429, 0.5017, 0.422041, 0.433034, 0.529623, 0.5017, 0.486429, 0.525368, 0.505461, 0.444081, 0.414856, 0.401658, 0.394753, 0.384043, 0.359901, 0.433034, 0.450668, 0.444081, 0.436924, 0.4292, 0.447574, 0.387226, 0.387226, 0.450668, 0.447574, 0.450668, 0.422041, 0.490133, 0.408655, 0.401658, 0.461924, 0.461924, 0.374039, 0.380708, 0.328603, 0.41194, 0.41194, 0.398279, 0.398279, 0.332115, 0.281712, 0.232838, 0.30533, 0.222385, 0.139895, 0.203355, 0.182256, 0.196879, 0.120615, 0.170161, 0.17593, 0.17593, 0.122885, 0.194234, 0.167087, 0.191378, 0.161087, 0.100716, 0.100716, 0.102787, 0.170161, 0.222385, 0.275179, 0.196879, 0.17593, 0.264545, 0.281712, 0.30533, 0.30533, 0.301917, 0.335645, 0.30533, 0.219301, 0.216401, 0.21291, 0.236433, 0.236433, 0.26085, 0.349426, 0.324872, 0.298791, 0.284882, 0.247041, 0.25031, 0.318242, 0.450668, 0.414856, 0.387226, 0.328603, 0.346032, 0.444081, 0.408655, 0.339168, 0.4292, 0.505461, 0.525368, 0.538167, 0.570702, 0.483068, 0.366687, 0.454136, 0.476583, 0.454136, 0.377384, 0.387226, 0.398279, 0.366687, 0.401658, 0.31487, 0.366687, 0.346032, 0.291804, 0.321458, 0.387226, 0.377384, 0.271506, 0.257454, 0.25406, 0.222385, 0.308712, 0.40511, 0.387226, 0.377384, 0.359901, 0.465241, 0.433034, 0.390993, 0.36309, 0.318242, 0.433034, 0.414856], '')</t>
  </si>
  <si>
    <t>[67, 68, 69, 70, 71, 102, 125, 126, 127, 128, 129, 130, 131, 132, 133, 134, 135, 136, 137, 138, 139, 140, 141, 142, 143, 144, 145, 146, 147, 148, 149, 150, 151, 154, 155, 165, 166, 167, 174, 175, 176, 177, 178, 179, 180, 181, 182, 183, 184, 185, 187, 190, 191, 193, 194, 280, 281, 282, 283]</t>
  </si>
  <si>
    <t xml:space="preserve">F5RST8|F5RST8_9ENTR DNA-binding protein OS=Enterobacter hormaechei ATCC 49162 </t>
  </si>
  <si>
    <t>([0.257454, 0.339168, 0.359901, 0.408655, 0.480142, 0.454136, 0.370445, 0.295083, 0.247041, 0.239899, 0.236433, 0.18812, 0.173081, 0.229226, 0.236433, 0.232838, 0.185198, 0.134866, 0.0704, 0.137348, 0.142424, 0.203355, 0.111485, 0.098513, 0.10481, 0.071867, 0.071867, 0.132295, 0.127496, 0.116183, 0.15008, 0.191378, 0.288399, 0.308712, 0.324872, 0.311707, 0.318242, 0.239899, 0.281712, 0.359901, 0.239899, 0.232838, 0.200174, 0.291804, 0.318242, 0.31487, 0.352862, 0.288399, 0.164327, 0.275179, 0.311707, 0.291804, 0.17593, 0.142424, 0.10481, 0.06312, 0.035586, 0.066181, 0.125101, 0.096677, 0.083462, 0.139895, 0.098513, 0.116183, 0.066181, 0.037156, 0.027463, 0.028695, 0.042364, 0.043307, 0.035586, 0.045352, 0.05306, 0.102787, 0.137348, 0.182256, 0.247041, 0.247041, 0.236433, 0.173081, 0.229226, 0.26085, 0.229226, 0.232838, 0.264545, 0.374039, 0.483068, 0.541878, 0.534167, 0.59917, 0.771762, 0.657645, 0.666105, 0.525368, 0.505461, 0.398279, 0.359901, 0.377384, 0.380708, 0.31487, 0.380708, 0.346032, 0.26085, 0.288399, 0.377384, 0.26085, 0.182256, 0.17593, 0.132295, 0.073402, 0.06184, 0.055536, 0.055536, 0.031287, 0.06312, 0.073402, 0.120615, 0.096677, 0.056825, 0.109221, 0.15008, 0.15008, 0.173081, 0.167087, 0.17593, 0.158265, 0.158265, 0.229226, 0.232838, 0.182256, 0.239899, 0.164327, 0.173081, 0.155435, 0.229226, 0.15008, 0.144935, 0.088832, 0.10481, 0.158265, 0.078022, 0.048328, 0.051831, 0.026338, 0.027463, 0.025762, 0.024826, 0.027463, 0.016021, 0.010131, 0.010221, 0.013437, 0.023963, 0.018106, 0.032677, 0.038858, 0.048328, 0.043307, 0.086953, 0.066181, 0.050641, 0.079919, 0.15284, 0.142424, 0.243554, 0.247041, 0.222385, 0.15284, 0.203355, 0.209395, 0.288399, 0.370445, 0.36309, 0.352862, 0.401658, 0.374039, 0.332115, 0.346032, 0.332115, 0.281712, 0.36309, 0.380708, 0.401658, 0.328603, 0.301917, 0.206376], '')</t>
  </si>
  <si>
    <t>[87, 88, 89, 90, 91, 92, 93, 94]</t>
  </si>
  <si>
    <t xml:space="preserve">F5RST9|F5RST9_9ENTR Regulatory protein OS=Enterobacter hormaechei ATCC 49162 </t>
  </si>
  <si>
    <t>([0.562014, 0.525368, 0.42561, 0.436924, 0.480142, 0.40511, 0.422041, 0.380708, 0.324872, 0.346032, 0.295083, 0.31487, 0.301917, 0.264545, 0.167087, 0.17593, 0.164327, 0.139895, 0.120615, 0.179055, 0.17593, 0.116183, 0.081712, 0.116183, 0.078022, 0.06312, 0.092881, 0.086953, 0.118441, 0.10481, 0.069024, 0.120615, 0.125101, 0.129801, 0.155435, 0.15284, 0.15284, 0.229226, 0.243554, 0.275179, 0.278302, 0.196879, 0.232838, 0.332115, 0.332115, 0.339168, 0.332115, 0.275179, 0.257454, 0.25406, 0.352862, 0.422041, 0.387226, 0.298791, 0.291804, 0.278302, 0.380708, 0.311707, 0.247041, 0.225814, 0.200174, 0.139895, 0.209395, 0.239899, 0.247041, 0.264545, 0.321458, 0.370445, 0.444081, 0.480142, 0.480142, 0.436924, 0.384043, 0.374039, 0.454136, 0.444081, 0.433034, 0.394753, 0.468512, 0.557691, 0.553315, 0.59508, 0.745909], '')</t>
  </si>
  <si>
    <t>[0, 1, 79, 80, 81, 82]</t>
  </si>
  <si>
    <t xml:space="preserve">F5RSU0|F5RSU0_9ENTR Transcriptional activator-regulatory protein OS=Enterobacter hormaechei ATCC 49162 </t>
  </si>
  <si>
    <t>([0.366687, 0.257454, 0.170161, 0.225814, 0.158265, 0.155435, 0.125101, 0.161087, 0.200174, 0.243554, 0.271506, 0.268042, 0.268042, 0.264545, 0.349426, 0.324872, 0.387226, 0.374039, 0.401658, 0.321458, 0.291804, 0.182256, 0.225814, 0.25031, 0.25406, 0.328603, 0.324872, 0.387226, 0.268042, 0.264545, 0.25406, 0.25406, 0.281712, 0.281712, 0.281712, 0.239899, 0.356642, 0.268042, 0.239899, 0.232838, 0.308712, 0.301917, 0.377384, 0.324872, 0.390993, 0.408655, 0.40511, 0.408655, 0.346032, 0.458154, 0.444081, 0.339168, 0.225814, 0.243554, 0.239899, 0.247041, 0.25031, 0.155435, 0.271506, 0.30533, 0.311707, 0.31487, 0.349426, 0.275179, 0.366687, 0.370445, 0.257454, 0.229226, 0.232838, 0.216401, 0.147574, 0.15008, 0.247041, 0.349426, 0.30533, 0.311707, 0.206376, 0.164327, 0.167087, 0.142424, 0.147574, 0.144935, 0.144935, 0.158265, 0.239899, 0.229226, 0.144935, 0.139895, 0.158265, 0.18812, 0.275179, 0.321458, 0.335645, 0.291804, 0.291804, 0.318242, 0.321458, 0.346032, 0.339168, 0.422041, 0.332115, 0.332115, 0.268042, 0.18812, 0.182256, 0.111485, 0.111485, 0.127496, 0.194234, 0.170161, 0.170161, 0.18812, 0.216401, 0.216401, 0.173081, 0.142424, 0.088832, 0.083462, 0.129801, 0.127496, 0.086953, 0.155435, 0.10481, 0.096677, 0.094817, 0.074921, 0.071867, 0.079919, 0.059222, 0.060549, 0.076542, 0.083462, 0.0704, 0.056825, 0.05306, 0.090864, 0.0704, 0.058088, 0.058088, 0.060549, 0.10481, 0.173081, 0.170161, 0.236433, 0.324872, 0.342579, 0.370445, 0.390993, 0.328603, 0.444081, 0.374039, 0.366687, 0.349426, 0.356642, 0.387226, 0.339168, 0.308712, 0.422041, 0.553315, 0.461924, 0.377384, 0.374039, 0.339168, 0.342579, 0.332115, 0.239899, 0.191378, 0.139895, 0.206376, 0.164327, 0.161087, 0.161087, 0.164327, 0.164327, 0.079919, 0.085092, 0.116183, 0.147574, 0.122885, 0.081712, 0.081712, 0.120615, 0.060549, 0.040537, 0.022306, 0.021816, 0.036378, 0.078022, 0.058088, 0.05306, 0.06184, 0.060549, 0.092881, 0.05306, 0.056825, 0.085092, 0.085092, 0.081712, 0.081712, 0.079919, 0.0704, 0.096677, 0.06312, 0.076542, 0.11371, 0.18812, 0.203355, 0.229226, 0.196879, 0.222385, 0.239899, 0.30533, 0.194234, 0.125101, 0.122885, 0.11371, 0.164327, 0.170161, 0.18812, 0.182256, 0.194234, 0.284882, 0.232838, 0.216401, 0.232838, 0.194234, 0.185198, 0.167087, 0.122885, 0.094817, 0.098513, 0.088832, 0.098513, 0.185198, 0.182256, 0.275179, 0.191378, 0.18812, 0.179055, 0.10481, 0.083462, 0.06184, 0.044297, 0.064632, 0.096677, 0.127496, 0.139895, 0.106997, 0.078022, 0.074921], '')</t>
  </si>
  <si>
    <t xml:space="preserve">F5RSU1|F5RSU1_9ENTR HicA protein OS=Enterobacter hormaechei ATCC 49162 </t>
  </si>
  <si>
    <t>([0.384043, 0.440853, 0.422041, 0.324872, 0.394753, 0.418646, 0.440853, 0.324872, 0.356642, 0.26085, 0.284882, 0.321458, 0.247041, 0.191378, 0.196879, 0.127496, 0.081712, 0.127496, 0.132295, 0.083462, 0.083462, 0.069024, 0.06312, 0.051831, 0.049374, 0.045352, 0.045352, 0.043307, 0.086953, 0.081712, 0.15284, 0.15008, 0.144935, 0.122885, 0.122885, 0.129801, 0.191378, 0.203355, 0.203355, 0.196879, 0.196879, 0.147574, 0.222385, 0.132295, 0.185198, 0.203355, 0.219301, 0.222385, 0.25406, 0.25406, 0.271506, 0.191378, 0.142424, 0.144935, 0.239899, 0.219301, 0.155435, 0.100716, 0.147574, 0.15284, 0.132295, 0.200174, 0.257454, 0.203355, 0.236433, 0.229226, 0.298791, 0.191378, 0.18812, 0.161087, 0.173081, 0.167087, 0.219301, 0.257454, 0.229226, 0.200174, 0.271506, 0.321458, 0.408655, 0.370445, 0.328603, 0.346032], '')</t>
  </si>
  <si>
    <t xml:space="preserve">F5RSU2|F5RSU2_9ENTR HicB protein OS=Enterobacter hormaechei ATCC 49162 </t>
  </si>
  <si>
    <t>([0.055536, 0.078022, 0.106997, 0.083462, 0.125101, 0.155435, 0.185198, 0.137348, 0.167087, 0.200174, 0.191378, 0.173081, 0.111485, 0.120615, 0.144935, 0.200174, 0.137348, 0.219301, 0.15284, 0.090864, 0.125101, 0.200174, 0.15284, 0.111485, 0.155435, 0.088832, 0.094817, 0.079919, 0.129801, 0.125101, 0.076542, 0.11371, 0.134866, 0.134866, 0.125101, 0.127496, 0.11371, 0.098513, 0.098513, 0.167087, 0.216401, 0.18812, 0.18812, 0.25031, 0.225814, 0.155435, 0.247041, 0.236433, 0.18812, 0.182256, 0.161087, 0.155435, 0.132295, 0.15008, 0.225814, 0.26085, 0.275179, 0.298791, 0.377384, 0.332115, 0.31487, 0.342579, 0.40511, 0.295083, 0.301917, 0.324872, 0.401658, 0.328603, 0.321458, 0.414856, 0.4292, 0.380708, 0.465241, 0.465241, 0.472492, 0.436924, 0.324872, 0.236433, 0.239899, 0.239899, 0.268042, 0.281712, 0.295083, 0.288399, 0.318242, 0.318242, 0.301917, 0.31487, 0.387226, 0.284882, 0.21291, 0.196879, 0.268042, 0.236433, 0.167087, 0.170161, 0.206376, 0.284882, 0.281712, 0.26085, 0.209395, 0.206376, 0.194234, 0.196879, 0.132295, 0.200174, 0.109221, 0.173081, 0.090864, 0.090864, 0.161087, 0.209395, 0.225814, 0.243554, 0.173081, 0.191378, 0.179055, 0.17593, 0.185198, 0.185198, 0.21291, 0.18812, 0.194234, 0.194234, 0.194234, 0.196879, 0.18812, 0.301917, 0.324872, 0.4292, 0.433034, 0.339168, 0.356642, 0.268042, 0.25406, 0.295083, 0.356642, 0.356642, 0.349426, 0.268042, 0.342579, 0.346032, 0.436924, 0.418646, 0.40511, 0.370445, 0.444081, 0.4292, 0.387226, 0.308712, 0.271506, 0.200174], '')</t>
  </si>
  <si>
    <t xml:space="preserve">F5RSU3|F5RSU3_9ENTR Uncharacterized protein OS=Enterobacter hormaechei ATCC 49162 </t>
  </si>
  <si>
    <t>([0.026892, 0.020522, 0.015344, 0.020876, 0.028107, 0.037156, 0.020522, 0.024826, 0.038858, 0.028695, 0.040537, 0.028695, 0.049374, 0.048328, 0.051831, 0.109221, 0.088832, 0.106997, 0.096677, 0.059222, 0.132295, 0.120615, 0.185198, 0.275179, 0.308712, 0.339168, 0.271506, 0.384043, 0.30533, 0.30533, 0.377384, 0.288399, 0.387226, 0.394753, 0.366687, 0.356642, 0.346032, 0.342579, 0.414856, 0.321458, 0.387226, 0.332115, 0.236433, 0.147574, 0.155435, 0.111485, 0.088832, 0.088832, 0.088832, 0.127496, 0.05306, 0.055536, 0.088832, 0.098513, 0.086953, 0.086953, 0.092881, 0.102787, 0.222385, 0.247041, 0.356642, 0.356642, 0.408655, 0.408655, 0.465241, 0.318242, 0.374039, 0.380708, 0.468512, 0.444081, 0.40511, 0.40511, 0.418646, 0.422041, 0.275179, 0.170161, 0.173081, 0.090864, 0.081712, 0.073402, 0.055536, 0.051831, 0.044297, 0.0198, 0.037156, 0.051831, 0.118441, 0.049374, 0.033407, 0.033407, 0.044297, 0.074921, 0.090864, 0.046336, 0.025316, 0.025316, 0.06184, 0.06184, 0.051831, 0.059222, 0.045352, 0.032677, 0.025316, 0.018787, 0.035586, 0.019401, 0.01204, 0.011669, 0.024393, 0.041405, 0.023087, 0.013613, 0.011903, 0.018106, 0.033407, 0.056825, 0.067594, 0.055536, 0.033407, 0.040537, 0.045352, 0.032017, 0.067594, 0.040537, 0.040537, 0.036378, 0.066181, 0.083462, 0.06312, 0.041405, 0.027463, 0.038858, 0.059222, 0.047319, 0.035586, 0.021816, 0.015078], '')</t>
  </si>
  <si>
    <t xml:space="preserve">F5RSU4|F5RSU4_9ENTR Lipoprotein OS=Enterobacter hormaechei ATCC 49162 </t>
  </si>
  <si>
    <t>([0.007177, 0.008075, 0.008895, 0.007315, 0.008002, 0.009977, 0.008804, 0.01078, 0.013821, 0.018415, 0.016257, 0.016826, 0.017797, 0.011342, 0.019109, 0.020876, 0.021381, 0.036378, 0.06184, 0.111485, 0.120615, 0.106997, 0.139895, 0.102787, 0.179055, 0.206376, 0.219301, 0.31487, 0.206376, 0.15008, 0.144935, 0.200174, 0.200174, 0.196879, 0.216401, 0.206376, 0.239899, 0.291804, 0.301917, 0.291804, 0.25406, 0.275179, 0.298791, 0.219301, 0.219301, 0.120615, 0.142424, 0.079919, 0.073402, 0.081712, 0.144935, 0.15284, 0.106997, 0.129801, 0.129801, 0.155435, 0.094817, 0.122885, 0.120615, 0.092881, 0.05306, 0.073402, 0.06184, 0.100716, 0.15284, 0.155435, 0.257454, 0.164327, 0.21291, 0.142424, 0.216401, 0.196879, 0.132295, 0.134866, 0.090864, 0.088832, 0.116183, 0.102787, 0.102787, 0.100716, 0.122885, 0.111485, 0.060549, 0.030003, 0.026892, 0.025762, 0.022306, 0.021816, 0.017447, 0.013437, 0.014586, 0.016021, 0.014783, 0.022667, 0.037156, 0.038042, 0.021381, 0.021816, 0.045352, 0.040537, 0.041405, 0.050641, 0.098513, 0.094817, 0.185198, 0.196879, 0.170161, 0.288399, 0.271506, 0.370445, 0.458154, 0.534167, 0.497853, 0.486429, 0.458154, 0.41194, 0.505461, 0.703578], '')</t>
  </si>
  <si>
    <t>[111, 116, 117]</t>
  </si>
  <si>
    <t xml:space="preserve">F5RSU5|F5RSU5_9ENTR Uncharacterized protein OS=Enterobacter hormaechei ATCC 49162 </t>
  </si>
  <si>
    <t>([0.342579, 0.271506, 0.328603, 0.318242, 0.308712, 0.335645, 0.356642, 0.349426, 0.301917, 0.295083, 0.332115, 0.284882, 0.278302, 0.278302, 0.271506, 0.257454, 0.25031, 0.288399, 0.288399, 0.291804, 0.328603, 0.422041, 0.461924, 0.366687, 0.311707, 0.356642, 0.352862, 0.278302, 0.318242, 0.30533, 0.25406, 0.239899, 0.31487, 0.324872, 0.41194, 0.40511, 0.418646, 0.349426, 0.232838, 0.298791, 0.284882, 0.275179, 0.196879, 0.229226, 0.308712, 0.40511, 0.359901, 0.335645, 0.4292, 0.332115, 0.346032, 0.42561, 0.447574, 0.447574, 0.436924, 0.433034, 0.408655, 0.332115, 0.390993, 0.458154, 0.440853, 0.42561, 0.408655, 0.472492, 0.436924, 0.414856, 0.36309, 0.377384, 0.394753], '')</t>
  </si>
  <si>
    <t xml:space="preserve">F5RSU6|F5RSU6_9ENTR Uncharacterized protein OS=Enterobacter hormaechei ATCC 49162 </t>
  </si>
  <si>
    <t>([0.243554, 0.127496, 0.094817, 0.067594, 0.044297, 0.06184, 0.085092, 0.109221, 0.158265, 0.194234, 0.139895, 0.100716, 0.078022, 0.092881, 0.129801, 0.086953, 0.155435, 0.164327, 0.161087, 0.144935, 0.086953, 0.092881, 0.185198, 0.243554, 0.21291, 0.291804, 0.264545, 0.200174, 0.206376, 0.179055, 0.15008, 0.147574, 0.25031, 0.324872, 0.342579, 0.311707, 0.301917, 0.298791, 0.25031, 0.257454, 0.370445, 0.436924, 0.436924, 0.418646, 0.359901, 0.472492, 0.486429, 0.436924, 0.505461, 0.529623, 0.534167, 0.525368, 0.653063, 0.63748, 0.653063, 0.642678, 0.545602, 0.534167, 0.549308, 0.557691, 0.521092, 0.505461, 0.497853, 0.461924, 0.422041, 0.517562, 0.4292, 0.342579, 0.450668, 0.472492, 0.414856, 0.328603, 0.36309, 0.356642, 0.271506, 0.225814, 0.225814, 0.311707, 0.318242, 0.281712, 0.321458, 0.349426, 0.275179, 0.288399, 0.225814, 0.26085, 0.229226, 0.243554, 0.288399, 0.191378, 0.106997, 0.129801, 0.179055, 0.15284, 0.132295, 0.206376, 0.236433, 0.232838, 0.232838, 0.232838, 0.236433, 0.167087, 0.170161, 0.25406, 0.216401, 0.311707, 0.232838, 0.236433, 0.311707, 0.349426, 0.36309, 0.414856, 0.41194, 0.335645, 0.342579, 0.366687, 0.377384, 0.30533, 0.31487, 0.301917, 0.295083, 0.264545, 0.339168, 0.335645, 0.239899, 0.275179, 0.268042, 0.346032, 0.342579, 0.335645, 0.335645, 0.370445, 0.408655, 0.339168, 0.370445, 0.408655, 0.384043, 0.374039, 0.447574, 0.447574, 0.374039, 0.454136, 0.529623, 0.433034, 0.436924, 0.557691, 0.458154, 0.398279, 0.308712, 0.311707, 0.308712, 0.308712, 0.349426, 0.349426, 0.352862, 0.398279, 0.308712, 0.311707, 0.281712, 0.257454, 0.209395, 0.271506, 0.239899, 0.18812, 0.26085, 0.216401, 0.122885], '')</t>
  </si>
  <si>
    <t>[48, 49, 50, 51, 52, 53, 54, 55, 56, 57, 58, 59, 60, 61, 65, 142, 145]</t>
  </si>
  <si>
    <t xml:space="preserve">F5RSU7|F5RSU7_9ENTR Chromosome partitioning protein ParB OS=Enterobacter hormaechei ATCC 49162 </t>
  </si>
  <si>
    <t>([0.517562, 0.541878, 0.575842, 0.472492, 0.490133, 0.505461, 0.534167, 0.553315, 0.575842, 0.59014, 0.56648, 0.497853, 0.447574, 0.440853, 0.36309, 0.461924, 0.480142, 0.390993, 0.4292, 0.366687, 0.370445, 0.380708, 0.380708, 0.281712, 0.36309, 0.36309, 0.36309, 0.366687, 0.370445, 0.370445, 0.380708, 0.41194, 0.505461, 0.59014, 0.608892, 0.675549, 0.680603, 0.666105, 0.76285, 0.666105, 0.613573, 0.626927, 0.509769, 0.433034, 0.5017, 0.5017, 0.505461, 0.509769, 0.5017, 0.433034, 0.465241, 0.486429, 0.408655, 0.414856, 0.359901, 0.271506, 0.268042, 0.264545, 0.264545, 0.268042, 0.339168, 0.433034, 0.36309, 0.349426, 0.366687, 0.335645, 0.335645, 0.335645, 0.342579, 0.342579, 0.398279, 0.366687, 0.332115, 0.339168, 0.25031, 0.284882, 0.356642, 0.31487, 0.291804, 0.295083, 0.26085, 0.26085, 0.25406, 0.346032, 0.384043, 0.447574, 0.509769, 0.414856, 0.42561, 0.339168, 0.31487, 0.349426, 0.25406, 0.264545, 0.335645, 0.414856, 0.447574, 0.387226, 0.465241, 0.490133, 0.40511, 0.408655, 0.40511, 0.332115, 0.275179, 0.335645, 0.328603, 0.342579, 0.433034, 0.433034, 0.436924, 0.497853, 0.384043, 0.483068, 0.480142, 0.454136, 0.461924, 0.461924, 0.497853, 0.465241, 0.408655, 0.401658, 0.433034, 0.440853, 0.447574, 0.486429, 0.494003, 0.468512, 0.356642, 0.356642, 0.352862, 0.433034, 0.40511, 0.480142, 0.490133, 0.394753, 0.390993, 0.380708, 0.295083, 0.25406, 0.284882, 0.339168, 0.414856, 0.342579, 0.366687, 0.447574, 0.366687, 0.36309, 0.384043, 0.40511, 0.311707, 0.229226, 0.15284, 0.147574, 0.15284, 0.125101, 0.206376, 0.247041, 0.257454, 0.271506, 0.339168, 0.324872, 0.335645, 0.271506, 0.335645, 0.30533, 0.295083, 0.366687, 0.291804, 0.295083, 0.308712, 0.394753, 0.408655, 0.461924, 0.390993, 0.398279, 0.4292, 0.349426, 0.332115, 0.335645, 0.298791, 0.291804, 0.30533, 0.295083, 0.332115, 0.332115, 0.342579, 0.278302, 0.194234, 0.26085, 0.26085, 0.335645, 0.324872, 0.36309, 0.390993, 0.433034, 0.394753, 0.36309, 0.4292, 0.4292, 0.41194, 0.517562, 0.517562, 0.433034, 0.440853, 0.468512, 0.472492, 0.390993, 0.370445, 0.422041, 0.450668, 0.465241, 0.359901, 0.36309, 0.321458, 0.318242, 0.339168, 0.339168, 0.366687, 0.374039, 0.295083, 0.232838, 0.243554, 0.17593, 0.155435, 0.15284, 0.096677, 0.081712, 0.120615, 0.120615, 0.139895, 0.120615, 0.118441, 0.18812, 0.132295, 0.118441, 0.074921, 0.046336, 0.059222, 0.058088, 0.034068, 0.037156, 0.064632, 0.050641, 0.086953, 0.098513, 0.066181, 0.111485, 0.076542, 0.049374, 0.090864, 0.096677, 0.102787, 0.096677, 0.083462, 0.074921, 0.111485, 0.118441, 0.182256, 0.17593, 0.196879, 0.268042, 0.342579, 0.291804, 0.321458, 0.291804, 0.339168, 0.394753, 0.359901, 0.458154, 0.538167, 0.505461, 0.468512, 0.40511, 0.380708], '')</t>
  </si>
  <si>
    <t>[0, 1, 2, 5, 6, 7, 8, 9, 10, 32, 33, 34, 35, 36, 37, 38, 39, 40, 41, 42, 44, 45, 46, 47, 48, 86, 201, 202, 270, 271]</t>
  </si>
  <si>
    <t xml:space="preserve">F5RSU8|F5RSU8_9ENTR Uncharacterized protein OS=Enterobacter hormaechei ATCC 49162 </t>
  </si>
  <si>
    <t>([0.170161, 0.232838, 0.142424, 0.147574, 0.206376, 0.147574, 0.200174, 0.257454, 0.308712, 0.321458, 0.36309, 0.366687, 0.30533, 0.321458, 0.398279, 0.359901, 0.30533, 0.295083, 0.40511, 0.494003, 0.549308, 0.486429, 0.440853, 0.505461, 0.450668, 0.447574, 0.5017, 0.444081, 0.41194, 0.384043, 0.36309, 0.268042, 0.268042, 0.328603, 0.222385, 0.239899, 0.239899, 0.321458, 0.339168, 0.257454, 0.21291, 0.144935, 0.191378, 0.222385, 0.243554, 0.239899, 0.21291, 0.271506, 0.335645, 0.339168, 0.318242, 0.25406, 0.332115, 0.356642, 0.380708, 0.458154, 0.342579, 0.374039, 0.26085, 0.239899, 0.318242, 0.349426, 0.450668, 0.465241, 0.497853, 0.521092, 0.585406, 0.468512, 0.458154, 0.346032, 0.366687, 0.394753, 0.418646, 0.352862, 0.264545, 0.264545, 0.26085, 0.275179, 0.182256, 0.281712, 0.243554, 0.257454, 0.284882, 0.26085, 0.281712, 0.155435, 0.100716, 0.139895, 0.247041, 0.247041, 0.236433, 0.229226, 0.170161, 0.155435, 0.219301, 0.281712, 0.232838, 0.247041, 0.247041, 0.275179, 0.18812, 0.222385, 0.127496, 0.109221, 0.088832, 0.043307, 0.094817, 0.144935, 0.125101, 0.066181, 0.0704, 0.127496, 0.079919, 0.098513, 0.127496, 0.118441, 0.094817, 0.064632, 0.064632, 0.106997, 0.10481, 0.164327, 0.132295, 0.173081, 0.142424, 0.129801, 0.203355, 0.191378, 0.15284, 0.167087, 0.26085, 0.239899, 0.243554, 0.219301, 0.247041, 0.25406, 0.17593, 0.17593, 0.281712, 0.271506, 0.185198, 0.216401, 0.232838, 0.182256, 0.132295, 0.161087, 0.236433, 0.15008, 0.102787, 0.127496, 0.125101, 0.067594, 0.0704, 0.038042, 0.03976, 0.041405, 0.032017, 0.058088, 0.056825, 0.048328, 0.048328, 0.066181, 0.078022, 0.078022, 0.129801, 0.127496, 0.129801, 0.125101, 0.173081, 0.209395, 0.17593, 0.134866, 0.203355, 0.155435, 0.232838, 0.328603, 0.284882, 0.377384], '')</t>
  </si>
  <si>
    <t>[20, 23, 26, 65, 66]</t>
  </si>
  <si>
    <t xml:space="preserve">F5RSU9|F5RSU9_9ENTR Phage integrase family site-specific recombinase OS=Enterobacter hormaechei ATCC 49162 </t>
  </si>
  <si>
    <t>([0.58069, 0.454136, 0.529623, 0.570702, 0.468512, 0.377384, 0.332115, 0.356642, 0.295083, 0.324872, 0.346032, 0.387226, 0.414856, 0.444081, 0.436924, 0.339168, 0.25406, 0.173081, 0.17593, 0.10481, 0.147574, 0.155435, 0.247041, 0.167087, 0.161087, 0.222385, 0.30533, 0.271506, 0.196879, 0.268042, 0.173081, 0.173081, 0.170161, 0.173081, 0.17593, 0.182256, 0.222385, 0.275179, 0.366687, 0.324872, 0.384043, 0.356642, 0.275179, 0.25406, 0.278302, 0.288399, 0.295083, 0.216401, 0.308712, 0.356642, 0.36309, 0.472492, 0.480142, 0.480142, 0.486429, 0.494003, 0.486429, 0.4292, 0.433034, 0.356642, 0.308712, 0.339168, 0.332115, 0.380708, 0.342579, 0.377384, 0.366687, 0.36309, 0.440853, 0.436924, 0.465241, 0.465241, 0.465241, 0.458154, 0.377384, 0.366687, 0.298791, 0.298791, 0.390993, 0.321458, 0.318242, 0.394753, 0.390993, 0.342579, 0.291804, 0.328603, 0.25031, 0.26085, 0.225814, 0.232838, 0.239899, 0.170161, 0.167087, 0.161087, 0.161087, 0.239899, 0.161087, 0.21291, 0.225814, 0.243554, 0.339168, 0.352862, 0.352862, 0.349426, 0.436924, 0.521092, 0.4292, 0.444081, 0.433034, 0.476583, 0.390993, 0.30533, 0.356642, 0.36309, 0.359901, 0.295083, 0.318242, 0.41194, 0.332115, 0.321458, 0.216401, 0.21291, 0.284882, 0.222385, 0.232838, 0.236433, 0.236433, 0.232838, 0.216401, 0.194234, 0.182256, 0.179055, 0.17593, 0.209395, 0.209395, 0.134866, 0.18812, 0.139895, 0.137348, 0.203355, 0.200174, 0.288399, 0.291804, 0.25031, 0.31487, 0.31487, 0.229226, 0.155435, 0.229226, 0.311707, 0.275179, 0.196879, 0.288399, 0.377384, 0.301917, 0.194234, 0.281712, 0.288399, 0.288399, 0.288399, 0.295083, 0.268042, 0.257454, 0.264545, 0.229226, 0.236433, 0.257454, 0.332115, 0.324872, 0.335645, 0.366687, 0.401658, 0.398279, 0.356642, 0.281712, 0.346032, 0.461924, 0.490133, 0.387226, 0.384043, 0.377384, 0.30533, 0.335645, 0.339168, 0.328603, 0.398279, 0.30533, 0.275179, 0.191378, 0.284882, 0.284882, 0.161087, 0.18812, 0.191378, 0.142424, 0.116183, 0.120615, 0.111485, 0.079919, 0.132295, 0.155435, 0.096677, 0.161087, 0.185198, 0.120615, 0.100716, 0.10481, 0.179055, 0.17593, 0.225814, 0.147574, 0.086953, 0.129801, 0.078022, 0.088832, 0.147574, 0.243554, 0.243554, 0.25031, 0.194234, 0.194234, 0.200174, 0.200174, 0.125101, 0.11371, 0.144935, 0.173081, 0.090864, 0.083462, 0.086953, 0.064632, 0.058088, 0.100716, 0.127496, 0.200174, 0.18812, 0.191378, 0.139895, 0.134866, 0.139895, 0.225814, 0.232838, 0.229226, 0.31487, 0.342579, 0.332115, 0.288399, 0.26085, 0.281712, 0.311707, 0.225814, 0.321458, 0.342579, 0.339168, 0.243554, 0.243554, 0.295083, 0.206376, 0.264545, 0.18812, 0.179055, 0.109221, 0.092881, 0.092881, 0.064632, 0.047319, 0.046336, 0.078022, 0.056825, 0.098513, 0.085092, 0.139895, 0.090864, 0.100716, 0.096677, 0.17593, 0.102787, 0.074921, 0.074921, 0.076542, 0.122885, 0.085092, 0.134866, 0.155435, 0.15284, 0.179055, 0.167087, 0.170161, 0.167087, 0.216401, 0.209395, 0.203355, 0.200174, 0.200174, 0.284882, 0.301917, 0.278302, 0.370445, 0.366687, 0.447574, 0.450668, 0.352862, 0.311707, 0.311707, 0.321458, 0.291804, 0.324872, 0.422041, 0.42561, 0.394753, 0.436924, 0.352862, 0.356642, 0.25406, 0.342579, 0.318242, 0.308712, 0.229226, 0.225814, 0.284882, 0.209395, 0.229226, 0.346032, 0.342579, 0.346032, 0.342579, 0.384043, 0.384043, 0.377384, 0.298791, 0.324872, 0.311707, 0.401658, 0.401658, 0.41194, 0.387226, 0.359901, 0.366687, 0.444081, 0.359901, 0.387226, 0.41194, 0.387226, 0.359901, 0.390993, 0.311707, 0.298791, 0.288399, 0.284882, 0.288399, 0.374039, 0.349426, 0.31487, 0.30533, 0.25031, 0.308712, 0.219301, 0.247041, 0.236433, 0.239899, 0.328603, 0.324872, 0.308712, 0.31487, 0.21291, 0.291804, 0.370445, 0.321458, 0.271506, 0.196879, 0.173081, 0.142424, 0.137348, 0.142424, 0.118441, 0.139895, 0.142424, 0.222385, 0.182256, 0.137348], '')</t>
  </si>
  <si>
    <t>[0, 2, 3, 105]</t>
  </si>
  <si>
    <t xml:space="preserve">F5RSV0|F5RSV0_9ENTR YbaK/prolyl-tRNA synthetase associated domain protein OS=Enterobacter hormaechei ATCC 49162 </t>
  </si>
  <si>
    <t>([0.694846, 0.716283, 0.741537, 0.585406, 0.454136, 0.468512, 0.384043, 0.308712, 0.335645, 0.374039, 0.401658, 0.42561, 0.394753, 0.390993, 0.271506, 0.339168, 0.268042, 0.206376, 0.173081, 0.17593, 0.18812, 0.15008, 0.100716, 0.094817, 0.147574, 0.15008, 0.167087, 0.209395, 0.219301, 0.21291, 0.216401, 0.127496, 0.129801, 0.15284, 0.15284, 0.268042, 0.17593, 0.243554, 0.318242, 0.349426, 0.311707, 0.288399, 0.288399, 0.271506, 0.200174, 0.134866, 0.203355, 0.129801, 0.15008, 0.21291, 0.229226, 0.209395, 0.232838, 0.229226, 0.225814, 0.225814, 0.15284, 0.155435, 0.132295, 0.071867, 0.041405, 0.042364, 0.035586, 0.046336, 0.081712, 0.129801, 0.170161, 0.182256, 0.167087, 0.167087, 0.10481, 0.056825, 0.046336, 0.073402, 0.078022, 0.038042, 0.036378, 0.046336, 0.046336, 0.055536, 0.081712, 0.132295, 0.096677, 0.096677, 0.088832, 0.109221, 0.085092, 0.116183, 0.0704, 0.125101, 0.10481, 0.10481, 0.173081, 0.200174, 0.134866, 0.085092, 0.085092, 0.085092, 0.085092, 0.078022, 0.100716, 0.144935, 0.073402, 0.120615, 0.071867, 0.076542, 0.074921, 0.096677, 0.049374, 0.081712, 0.043307, 0.033407, 0.046336, 0.047319, 0.058088, 0.055536, 0.049374, 0.048328, 0.055536, 0.069024, 0.059222, 0.050641, 0.045352, 0.051831, 0.042364, 0.042364, 0.044297, 0.028107, 0.026892, 0.026338, 0.015344, 0.028107, 0.044297, 0.054297, 0.032017, 0.015078, 0.0198, 0.035586, 0.079919, 0.076542, 0.079919, 0.088832, 0.046336, 0.041405, 0.040537, 0.03976, 0.085092, 0.096677, 0.134866, 0.076542, 0.083462, 0.167087, 0.0704, 0.0704, 0.0704, 0.122885, 0.182256, 0.191378, 0.15284, 0.122885, 0.086953, 0.060549, 0.111485, 0.191378, 0.15008, 0.284882], '')</t>
  </si>
  <si>
    <t xml:space="preserve">F5RSV1|F5RSV1_9ENTR Uncharacterized protein OS=Enterobacter hormaechei ATCC 49162 </t>
  </si>
  <si>
    <t>([0.232838, 0.318242, 0.339168, 0.194234, 0.158265, 0.200174, 0.243554, 0.301917, 0.264545, 0.164327, 0.11371, 0.179055, 0.194234, 0.179055, 0.100716, 0.051831, 0.036378, 0.030611, 0.045352, 0.021816, 0.011903, 0.009401, 0.006039, 0.005378, 0.00543, 0.004646, 0.003366, 0.002336, 0.001748, 0.002194, 0.002366, 0.002276, 0.001417, 0.000859, 0.00146, 0.002211, 0.003053, 0.0028, 0.002276, 0.001675, 0.002035, 0.002435, 0.00283, 0.003461, 0.003177, 0.00389, 0.004921], '')</t>
  </si>
  <si>
    <t xml:space="preserve">F5RSV2|F5RSV2_9ENTR GPH family glycoside-pentoside-hexuronide:cation symporter OS=Enterobacter hormaechei ATCC 49162 </t>
  </si>
  <si>
    <t>([0.17593, 0.216401, 0.106997, 0.134866, 0.060549, 0.078022, 0.044297, 0.056825, 0.076542, 0.060549, 0.056825, 0.083462, 0.074921, 0.058088, 0.054297, 0.023963, 0.048328, 0.100716, 0.060549, 0.030003, 0.016826, 0.008276, 0.005932, 0.008525, 0.005623, 0.005623, 0.00389, 0.00543, 0.005623, 0.004388, 0.004247, 0.004736, 0.00359, 0.003997, 0.004775, 0.004315, 0.003963, 0.003177, 0.003053, 0.003821, 0.004315, 0.003997, 0.004431, 0.004483, 0.003864, 0.005872, 0.008804, 0.011903, 0.01204, 0.00962, 0.008804, 0.008002, 0.008276, 0.014315, 0.010221, 0.009401, 0.010926, 0.011342, 0.009977, 0.008723, 0.008804, 0.011669, 0.023534, 0.045352, 0.090864, 0.122885, 0.058088, 0.054297, 0.071867, 0.028695, 0.03976, 0.094817, 0.086953, 0.054297, 0.023963, 0.016257, 0.013613, 0.010926, 0.011903, 0.023963, 0.014783, 0.013821, 0.010672, 0.010221, 0.008075, 0.005734, 0.004135, 0.005992, 0.004161, 0.003671, 0.004315, 0.004513, 0.003607, 0.004976, 0.004414, 0.006142, 0.006374, 0.008525, 0.009728, 0.015694, 0.009865, 0.010926, 0.006795, 0.006795, 0.007031, 0.006567, 0.009294, 0.008723, 0.008723, 0.009187, 0.008525, 0.008804, 0.005683, 0.005318, 0.003804, 0.005318, 0.004513, 0.004513, 0.004899, 0.003607, 0.00389, 0.003405, 0.003804, 0.005623, 0.005249, 0.005086, 0.005734, 0.004611, 0.004835, 0.004835, 0.007315, 0.00962, 0.014075, 0.026338, 0.030611, 0.067594, 0.032017, 0.042364, 0.043307, 0.043307, 0.085092, 0.032677, 0.073402, 0.048328, 0.022306, 0.018415, 0.014783, 0.019401, 0.016528, 0.029376, 0.027463, 0.018106, 0.010372, 0.009728, 0.00962, 0.007031, 0.004611, 0.00515, 0.004247, 0.006194, 0.004358, 0.003821, 0.005932, 0.003821, 0.004135, 0.005992, 0.008156, 0.009865, 0.009977, 0.016826, 0.010131, 0.007091, 0.008075, 0.007495, 0.00777, 0.005249, 0.006894, 0.008624, 0.009401, 0.008156, 0.006039, 0.007259, 0.008723, 0.006194, 0.008409, 0.009294, 0.007177, 0.005932, 0.003821, 0.002606, 0.001786, 0.002078, 0.001855, 0.001602, 0.002555, 0.002555, 0.003757, 0.004646, 0.005932, 0.004835, 0.006894, 0.007315, 0.009483, 0.00777, 0.010672, 0.012727, 0.020522, 0.035586, 0.025762, 0.030611, 0.047319, 0.111485, 0.086953, 0.194234, 0.25031, 0.142424, 0.071867, 0.0704, 0.066181, 0.066181, 0.137348, 0.067594, 0.096677, 0.047319, 0.038042, 0.026892, 0.017797, 0.009977, 0.007091, 0.007495, 0.011518, 0.015694, 0.008624, 0.013265, 0.007259, 0.006988, 0.007422, 0.007177, 0.007177, 0.004921, 0.004689, 0.003963, 0.004513, 0.003607, 0.003246, 0.002688, 0.00246, 0.003276, 0.003079, 0.002662, 0.002688, 0.002581, 0.00246, 0.003079, 0.003079, 0.003298, 0.002194, 0.002327, 0.002349, 0.001786, 0.001786, 0.001786, 0.001808, 0.002327, 0.002014, 0.002138, 0.003212, 0.00407, 0.003478, 0.004388, 0.006142, 0.008624, 0.007315, 0.005318, 0.005318, 0.00543, 0.008276, 0.009096, 0.01227, 0.022667, 0.037156, 0.044297, 0.043307, 0.060549, 0.037156, 0.079919, 0.102787, 0.044297, 0.042364, 0.027463, 0.024826, 0.024826, 0.016826, 0.012727, 0.018106, 0.022667, 0.014315, 0.009015, 0.014075, 0.008525, 0.007091, 0.004921, 0.004315, 0.002881, 0.002482, 0.003478, 0.003461, 0.004135, 0.004736, 0.003512, 0.003555, 0.00316, 0.002435, 0.003405, 0.003701, 0.004315, 0.00283, 0.002529, 0.002688, 0.002688, 0.003864, 0.003246, 0.003079, 0.004577, 0.005992, 0.006988, 0.006533, 0.006567, 0.004775, 0.005011, 0.005086, 0.005623, 0.006374, 0.006619, 0.005249, 0.006701, 0.00515, 0.006894, 0.010509, 0.009187, 0.009187, 0.009865, 0.009865, 0.018106, 0.018106, 0.023534, 0.022667, 0.023087, 0.015344, 0.030611, 0.046336, 0.055536, 0.046336, 0.030611, 0.045352, 0.064632, 0.025316, 0.022667, 0.023087, 0.014075, 0.016021, 0.016257, 0.009096, 0.014586, 0.01078, 0.009015, 0.006421, 0.006245, 0.006078, 0.006482, 0.004513, 0.003671, 0.004513, 0.004577, 0.007031, 0.005223, 0.005011, 0.00558, 0.007422, 0.008624, 0.007422, 0.008075, 0.006894, 0.010221, 0.008804, 0.012491, 0.018106, 0.034884, 0.038042, 0.040537, 0.055536, 0.083462, 0.092881, 0.044297, 0.058088, 0.027463, 0.026338, 0.021381, 0.021381, 0.010926, 0.011518, 0.014075, 0.014075, 0.020876, 0.019401, 0.016528, 0.009187, 0.008276, 0.005799, 0.004689, 0.004135, 0.002705, 0.002761, 0.003431, 0.00359, 0.004414, 0.004513, 0.004483, 0.00515, 0.005249, 0.008409, 0.008525, 0.011106, 0.017138, 0.01078, 0.011342, 0.016257, 0.016021, 0.015694, 0.016021, 0.017797, 0.022306, 0.047319, 0.074921, 0.045352, 0.0704, 0.054297, 0.086953, 0.155435, 0.125101, 0.206376, 0.161087, 0.118441, 0.092881, 0.060549], '')</t>
  </si>
  <si>
    <t xml:space="preserve">F5RSV3|F5RSV3_9ENTR Family 31 glycosyl hydrolase OS=Enterobacter hormaechei ATCC 49162 </t>
  </si>
  <si>
    <t>([0.278302, 0.342579, 0.222385, 0.25406, 0.158265, 0.209395, 0.232838, 0.268042, 0.206376, 0.158265, 0.17593, 0.129801, 0.142424, 0.158265, 0.144935, 0.216401, 0.225814, 0.232838, 0.232838, 0.155435, 0.15284, 0.170161, 0.15008, 0.209395, 0.222385, 0.247041, 0.229226, 0.268042, 0.271506, 0.25031, 0.339168, 0.359901, 0.418646, 0.328603, 0.301917, 0.380708, 0.301917, 0.21291, 0.232838, 0.21291, 0.264545, 0.30533, 0.295083, 0.308712, 0.308712, 0.311707, 0.308712, 0.284882, 0.229226, 0.236433, 0.308712, 0.308712, 0.295083, 0.243554, 0.324872, 0.239899, 0.257454, 0.342579, 0.422041, 0.401658, 0.346032, 0.377384, 0.318242, 0.398279, 0.311707, 0.349426, 0.26085, 0.335645, 0.359901, 0.390993, 0.301917, 0.30533, 0.196879, 0.132295, 0.203355, 0.203355, 0.275179, 0.281712, 0.284882, 0.206376, 0.132295, 0.137348, 0.142424, 0.173081, 0.142424, 0.125101, 0.116183, 0.179055, 0.179055, 0.173081, 0.173081, 0.185198, 0.206376, 0.222385, 0.308712, 0.271506, 0.264545, 0.281712, 0.278302, 0.257454, 0.342579, 0.4292, 0.509769, 0.40511, 0.328603, 0.356642, 0.433034, 0.359901, 0.349426, 0.278302, 0.295083, 0.288399, 0.346032, 0.359901, 0.342579, 0.335645, 0.394753, 0.321458, 0.311707, 0.31487, 0.321458, 0.311707, 0.21291, 0.222385, 0.229226, 0.295083, 0.236433, 0.26085, 0.239899, 0.26085, 0.335645, 0.318242, 0.349426, 0.370445, 0.370445, 0.468512, 0.394753, 0.275179, 0.352862, 0.311707, 0.311707, 0.318242, 0.236433, 0.328603, 0.328603, 0.436924, 0.335645, 0.321458, 0.339168, 0.36309, 0.339168, 0.346032, 0.278302, 0.25031, 0.164327, 0.161087, 0.106997, 0.144935, 0.225814, 0.219301, 0.268042, 0.264545, 0.264545, 0.324872, 0.31487, 0.247041, 0.247041, 0.243554, 0.281712, 0.275179, 0.346032, 0.349426, 0.268042, 0.339168, 0.247041, 0.328603, 0.239899, 0.236433, 0.170161, 0.17593, 0.18812, 0.203355, 0.200174, 0.132295, 0.155435, 0.167087, 0.196879, 0.167087, 0.164327, 0.173081, 0.164327, 0.17593, 0.18812, 0.268042, 0.278302, 0.268042, 0.26085, 0.311707, 0.384043, 0.42561, 0.414856, 0.408655, 0.390993, 0.352862, 0.444081, 0.346032, 0.236433, 0.18812, 0.194234, 0.268042, 0.268042, 0.288399, 0.281712, 0.209395, 0.185198, 0.185198, 0.200174, 0.209395, 0.225814, 0.239899, 0.203355, 0.147574, 0.142424, 0.116183, 0.15008, 0.142424, 0.232838, 0.352862, 0.461924, 0.483068, 0.480142, 0.538167, 0.494003, 0.380708, 0.359901, 0.380708, 0.370445, 0.370445, 0.271506, 0.284882, 0.209395, 0.301917, 0.281712, 0.278302, 0.203355, 0.191378, 0.191378, 0.194234, 0.179055, 0.170161, 0.106997, 0.076542, 0.071867, 0.058088, 0.094817, 0.144935, 0.161087, 0.090864, 0.139895, 0.216401, 0.203355, 0.281712, 0.200174, 0.308712, 0.229226, 0.328603, 0.275179, 0.222385, 0.161087, 0.096677, 0.094817, 0.071867, 0.060549, 0.051831, 0.041405, 0.056825, 0.06312, 0.060549, 0.116183, 0.122885, 0.0704, 0.049374, 0.023534, 0.041405, 0.041405, 0.047319, 0.051831, 0.040537, 0.064632, 0.098513, 0.173081, 0.158265, 0.264545, 0.321458, 0.268042, 0.370445, 0.359901, 0.264545, 0.247041, 0.26085, 0.203355, 0.301917, 0.275179, 0.356642, 0.264545, 0.191378, 0.191378, 0.17593, 0.21291, 0.109221, 0.118441, 0.106997, 0.074921, 0.079919, 0.090864, 0.125101, 0.116183, 0.122885, 0.122885, 0.071867, 0.074921, 0.06184, 0.043307, 0.071867, 0.073402, 0.116183, 0.155435, 0.122885, 0.078022, 0.076542, 0.137348, 0.118441, 0.122885, 0.164327, 0.155435, 0.129801, 0.142424, 0.100716, 0.094817, 0.094817, 0.170161, 0.078022, 0.096677, 0.129801, 0.144935, 0.173081, 0.182256, 0.096677, 0.090864, 0.15284, 0.182256, 0.191378, 0.185198, 0.194234, 0.216401, 0.18812, 0.239899, 0.225814, 0.17593, 0.118441, 0.10481, 0.10481, 0.196879, 0.182256, 0.17593, 0.161087, 0.164327, 0.086953, 0.092881, 0.185198, 0.125101, 0.147574, 0.086953, 0.090864, 0.045352, 0.020522, 0.014586, 0.010131, 0.010672, 0.021381, 0.025762, 0.055536, 0.06184, 0.066181, 0.051831, 0.051831, 0.044297, 0.021816, 0.044297, 0.042364, 0.042364, 0.0704, 0.035586, 0.059222, 0.032017, 0.05306, 0.088832, 0.15284, 0.257454, 0.182256, 0.102787, 0.132295, 0.079919, 0.069024, 0.066181, 0.118441, 0.066181, 0.092881, 0.158265, 0.155435, 0.15284, 0.122885, 0.122885, 0.206376, 0.116183, 0.116183, 0.127496, 0.15284, 0.088832, 0.081712, 0.102787, 0.182256, 0.167087, 0.247041, 0.25031, 0.247041, 0.17593, 0.209395, 0.196879, 0.132295, 0.085092, 0.161087, 0.127496, 0.100716, 0.05306, 0.094817, 0.170161, 0.158265, 0.170161, 0.25031, 0.137348, 0.164327, 0.109221, 0.06312, 0.048328, 0.024826, 0.022667, 0.038858, 0.064632, 0.038858, 0.064632, 0.094817, 0.096677, 0.074921, 0.085092, 0.129801, 0.078022, 0.073402, 0.081712, 0.079919, 0.048328, 0.083462, 0.069024, 0.100716, 0.100716, 0.125101, 0.161087, 0.167087, 0.100716, 0.078022, 0.118441, 0.073402, 0.088832, 0.046336, 0.046336, 0.051831, 0.066181, 0.142424, 0.092881, 0.088832, 0.083462, 0.073402, 0.096677, 0.11371, 0.116183, 0.194234, 0.132295, 0.185198, 0.196879, 0.308712, 0.311707, 0.203355, 0.281712, 0.271506, 0.295083, 0.321458, 0.229226, 0.216401, 0.120615, 0.10481, 0.109221, 0.055536, 0.092881, 0.058088, 0.028695, 0.029376, 0.032017, 0.032017, 0.018106, 0.016021, 0.010926, 0.011903, 0.020876, 0.012727, 0.011342, 0.019401, 0.037156, 0.067594, 0.040537, 0.083462, 0.179055, 0.191378, 0.311707, 0.328603, 0.288399, 0.387226, 0.398279, 0.374039, 0.356642, 0.472492, 0.494003, 0.468512, 0.494003, 0.483068, 0.618285, 0.622677, 0.632174, 0.613573, 0.622677, 0.618285, 0.476583, 0.447574, 0.31487, 0.301917, 0.328603, 0.450668, 0.472492, 0.352862, 0.324872, 0.324872, 0.25031, 0.25031, 0.318242, 0.200174, 0.134866, 0.137348, 0.094817, 0.076542, 0.079919, 0.076542, 0.076542, 0.134866, 0.155435, 0.158265, 0.096677, 0.096677, 0.074921, 0.040537, 0.041405, 0.051831, 0.096677, 0.111485, 0.096677, 0.094817, 0.161087, 0.243554, 0.25406, 0.342579, 0.268042, 0.203355, 0.18812, 0.295083, 0.222385, 0.116183, 0.109221, 0.167087, 0.086953, 0.118441, 0.194234, 0.308712, 0.295083, 0.291804, 0.31487, 0.21291, 0.200174, 0.15284, 0.161087, 0.161087, 0.147574, 0.142424, 0.118441, 0.067594, 0.059222, 0.109221, 0.206376, 0.236433, 0.173081, 0.203355, 0.161087, 0.173081, 0.11371, 0.088832, 0.088832, 0.076542, 0.15284, 0.185198, 0.239899, 0.243554, 0.219301, 0.225814, 0.26085, 0.229226, 0.25406, 0.278302, 0.284882, 0.271506, 0.356642, 0.433034, 0.387226, 0.324872, 0.278302, 0.25406, 0.311707, 0.30533, 0.346032, 0.332115, 0.222385, 0.206376, 0.194234, 0.203355, 0.200174, 0.170161, 0.18812, 0.25406, 0.167087, 0.167087, 0.142424, 0.116183, 0.067594, 0.142424, 0.222385, 0.164327, 0.268042, 0.191378, 0.10481, 0.06312, 0.064632, 0.127496, 0.147574, 0.144935, 0.164327, 0.092881, 0.109221, 0.182256, 0.206376, 0.194234, 0.120615, 0.137348, 0.137348, 0.18812, 0.144935, 0.111485, 0.167087, 0.111485, 0.147574, 0.264545, 0.335645, 0.311707], '')</t>
  </si>
  <si>
    <t>[102, 231, 534, 535, 536, 537, 538, 539]</t>
  </si>
  <si>
    <t xml:space="preserve">F5RSV4|F5RSV4_9ENTR UPF0756 membrane protein HMPREF9086_0708 OS=Enterobacter hormaechei ATCC 49162 </t>
  </si>
  <si>
    <t>([0.002155, 0.001602, 0.001872, 0.00225, 0.001722, 0.002435, 0.001778, 0.001687, 0.00225, 0.002688, 0.003512, 0.004358, 0.006795, 0.004921, 0.003924, 0.002581, 0.003727, 0.003607, 0.003701, 0.003924, 0.003924, 0.003177, 0.003079, 0.002623, 0.00316, 0.003366, 0.003478, 0.005799, 0.005318, 0.005683, 0.005992, 0.003804, 0.00243, 0.002529, 0.002482, 0.001855, 0.00316, 0.003212, 0.004646, 0.006567, 0.006078, 0.009294, 0.009187, 0.016257, 0.013437, 0.007877, 0.007091, 0.004736, 0.004513, 0.004414, 0.004208, 0.003109, 0.00389, 0.005086, 0.005086, 0.004736, 0.006078, 0.00558, 0.00543, 0.00558, 0.00389, 0.006142, 0.005086, 0.007495, 0.007877, 0.008075, 0.008409, 0.013821, 0.020165, 0.00962, 0.011106, 0.011903, 0.011518, 0.015344, 0.019401, 0.009483, 0.01078, 0.010926, 0.007031, 0.006142, 0.004483, 0.006421, 0.004414, 0.003431, 0.002581, 0.002482, 0.002581, 0.002581, 0.002606, 0.003053, 0.004646, 0.006142, 0.004414, 0.006194, 0.004358, 0.003727, 0.00515, 0.006701, 0.008002, 0.015694, 0.019401, 0.017138, 0.010926, 0.013821, 0.029376, 0.025762, 0.014075, 0.014783, 0.028695, 0.031287, 0.018415, 0.010131, 0.010131, 0.010131, 0.008156, 0.008276, 0.006421, 0.006567, 0.006619, 0.004976, 0.004976, 0.003864, 0.005503, 0.008002, 0.006482, 0.004577, 0.005683, 0.007031, 0.009483, 0.006533, 0.004775, 0.006194, 0.006245, 0.004358, 0.003924, 0.004513, 0.006482, 0.01078, 0.008895, 0.007315, 0.008723, 0.006194, 0.007177, 0.005799, 0.00389, 0.004899, 0.006701, 0.006374], '')</t>
  </si>
  <si>
    <t xml:space="preserve">F5RSV5|F5RSV5_9ENTR AraC family transcriptional regulator OS=Enterobacter hormaechei ATCC 49162 </t>
  </si>
  <si>
    <t>([0.11371, 0.179055, 0.219301, 0.271506, 0.30533, 0.359901, 0.339168, 0.321458, 0.268042, 0.257454, 0.173081, 0.216401, 0.216401, 0.219301, 0.232838, 0.170161, 0.219301, 0.209395, 0.229226, 0.342579, 0.225814, 0.122885, 0.132295, 0.137348, 0.134866, 0.137348, 0.125101, 0.15284, 0.179055, 0.247041, 0.288399, 0.31487, 0.216401, 0.275179, 0.239899, 0.225814, 0.295083, 0.328603, 0.291804, 0.17593, 0.17593, 0.18812, 0.301917, 0.200174, 0.167087, 0.17593, 0.144935, 0.120615, 0.071867, 0.059222, 0.037156, 0.043307, 0.088832, 0.164327, 0.120615, 0.122885, 0.132295, 0.069024, 0.037156, 0.055536, 0.102787, 0.10481, 0.173081, 0.182256, 0.25406, 0.284882, 0.284882, 0.311707, 0.318242, 0.41194, 0.480142, 0.56648, 0.494003, 0.472492, 0.377384, 0.390993, 0.339168, 0.328603, 0.328603, 0.356642, 0.346032, 0.374039, 0.366687, 0.328603, 0.216401, 0.229226, 0.15284, 0.167087, 0.106997, 0.125101, 0.127496, 0.066181, 0.069024, 0.048328, 0.045352, 0.042364, 0.0704, 0.137348, 0.134866, 0.164327, 0.225814, 0.222385, 0.125101, 0.081712, 0.056825, 0.079919, 0.040537, 0.058088, 0.051831, 0.086953, 0.086953, 0.081712, 0.142424, 0.147574, 0.142424, 0.142424, 0.147574, 0.173081, 0.127496, 0.203355, 0.271506, 0.271506, 0.17593, 0.18812, 0.271506, 0.288399, 0.232838, 0.209395, 0.25406, 0.257454, 0.173081, 0.200174, 0.127496, 0.120615, 0.132295, 0.209395, 0.229226, 0.31487, 0.200174, 0.232838, 0.15008, 0.173081, 0.118441, 0.182256, 0.247041, 0.236433, 0.339168, 0.422041, 0.436924, 0.422041, 0.318242, 0.374039, 0.339168, 0.444081, 0.444081, 0.380708, 0.346032, 0.342579, 0.356642, 0.480142, 0.444081, 0.505461, 0.356642, 0.436924, 0.447574, 0.359901, 0.328603, 0.301917, 0.191378, 0.257454, 0.25406, 0.342579, 0.26085, 0.232838, 0.18812, 0.179055, 0.222385, 0.25031, 0.25031, 0.158265, 0.11371, 0.132295, 0.094817, 0.120615, 0.076542, 0.073402, 0.134866, 0.161087, 0.158265, 0.182256, 0.206376, 0.118441, 0.116183, 0.209395, 0.139895, 0.167087, 0.173081, 0.167087, 0.102787, 0.098513, 0.098513, 0.067594, 0.043307, 0.06312, 0.056825, 0.092881, 0.045352, 0.025316, 0.015078, 0.015344, 0.024826, 0.025316, 0.051831, 0.032677, 0.034068, 0.073402, 0.076542, 0.06184, 0.06184, 0.088832, 0.049374, 0.086953, 0.081712, 0.132295, 0.15008, 0.229226, 0.229226, 0.311707, 0.284882, 0.284882, 0.284882, 0.243554, 0.147574, 0.15284, 0.216401, 0.21291, 0.134866, 0.132295, 0.158265, 0.155435, 0.209395, 0.264545, 0.264545, 0.264545, 0.170161, 0.15008, 0.142424, 0.081712, 0.098513, 0.179055, 0.257454, 0.247041, 0.284882, 0.374039, 0.349426, 0.321458, 0.291804, 0.377384, 0.346032, 0.308712, 0.268042, 0.173081, 0.179055], '')</t>
  </si>
  <si>
    <t>[71, 161]</t>
  </si>
  <si>
    <t xml:space="preserve">F5RSV6|F5RSV6_9ENTR MFS family major facilitator transporter OS=Enterobacter hormaechei ATCC 49162 </t>
  </si>
  <si>
    <t>([0.42561, 0.444081, 0.387226, 0.25031, 0.144935, 0.092881, 0.081712, 0.098513, 0.054297, 0.033407, 0.032017, 0.020522, 0.015078, 0.015078, 0.020165, 0.021381, 0.021816, 0.011342, 0.011903, 0.007422, 0.007645, 0.007422, 0.005799, 0.005799, 0.009187, 0.009187, 0.008624, 0.010672, 0.011342, 0.011342, 0.020165, 0.027463, 0.064632, 0.044297, 0.03976, 0.020165, 0.038858, 0.038858, 0.050641, 0.049374, 0.118441, 0.106997, 0.059222, 0.05306, 0.074921, 0.06312, 0.06312, 0.147574, 0.073402, 0.035586, 0.056825, 0.024393, 0.018415, 0.010372, 0.009977, 0.009977, 0.020165, 0.011903, 0.009483, 0.00962, 0.009187, 0.006701, 0.005992, 0.008525, 0.013437, 0.008409, 0.008002, 0.009483, 0.009294, 0.015694, 0.026892, 0.019109, 0.018415, 0.01227, 0.016257, 0.016826, 0.010221, 0.006245, 0.005992, 0.005503, 0.004414, 0.004414, 0.003924, 0.004483, 0.003431, 0.003431, 0.004577, 0.003431, 0.004414, 0.003997, 0.003431, 0.003431, 0.003461, 0.003727, 0.003671, 0.002976, 0.003997, 0.005734, 0.006894, 0.006988, 0.006619, 0.009977, 0.007877, 0.012491, 0.007877, 0.009096, 0.006194, 0.006194, 0.009294, 0.006194, 0.004513, 0.003757, 0.004247, 0.005734, 0.005683, 0.005799, 0.008624, 0.008804, 0.008895, 0.006533, 0.011106, 0.016528, 0.017797, 0.016021, 0.012727, 0.025316, 0.017138, 0.034068, 0.033407, 0.023087, 0.018787, 0.034068, 0.032677, 0.028107, 0.020165, 0.038042, 0.06184, 0.044297, 0.032017, 0.022306, 0.038858, 0.030611, 0.030003, 0.021816, 0.018787, 0.012727, 0.008723, 0.016826, 0.009401, 0.009294, 0.007315, 0.011342, 0.011342, 0.016257, 0.014783, 0.011669, 0.011903, 0.014783, 0.014783, 0.010672, 0.008525, 0.008156, 0.005734, 0.004899, 0.003804, 0.003555, 0.005623, 0.005223, 0.003701, 0.004513, 0.003341, 0.003366, 0.002396, 0.001687, 0.001383, 0.001533, 0.002327, 0.001572, 0.001623, 0.002014, 0.002881, 0.004431, 0.004611, 0.005734, 0.007031, 0.007495, 0.013437, 0.011342, 0.016021, 0.024826, 0.024826, 0.025316, 0.050641, 0.11371, 0.200174, 0.268042, 0.129801, 0.064632, 0.127496, 0.120615, 0.085092, 0.03976, 0.024393, 0.017447, 0.023963, 0.014315, 0.028107, 0.014315, 0.008276, 0.006567, 0.006567, 0.005223, 0.00777, 0.007645, 0.005223, 0.003607, 0.0028, 0.002727, 0.002976, 0.002014, 0.001374, 0.00155, 0.001572, 0.001288, 0.002035, 0.001675, 0.001481, 0.000923, 0.000923, 0.00152, 0.002211, 0.002211, 0.002155, 0.002014, 0.002276, 0.003298, 0.004736, 0.006078, 0.009187, 0.012727, 0.016826, 0.033407, 0.033407, 0.032017, 0.031287, 0.027463, 0.019109, 0.029376, 0.064632, 0.098513, 0.060549, 0.074921, 0.074921, 0.085092, 0.067594, 0.026338, 0.030003, 0.015078, 0.010672, 0.007259, 0.007259, 0.009187, 0.006421, 0.006421, 0.009728, 0.017797, 0.017138, 0.032017, 0.020522, 0.015344, 0.019401, 0.016826, 0.009865, 0.008624, 0.008723, 0.008075, 0.009187, 0.007091, 0.007877, 0.01204, 0.017447, 0.014075, 0.013613, 0.012491, 0.008624, 0.00543, 0.004577, 0.004976, 0.004921, 0.005086, 0.005086, 0.00407, 0.004431, 0.004208, 0.004835, 0.004775, 0.004513, 0.00389, 0.004414, 0.003804, 0.003804, 0.004247, 0.004736, 0.004247, 0.006421, 0.007259, 0.007555, 0.006194, 0.005623, 0.004135, 0.005872, 0.004483, 0.004135, 0.00515, 0.005011, 0.004976, 0.006078, 0.00777, 0.013016, 0.01078, 0.021381, 0.023534, 0.019109, 0.015694, 0.016021, 0.009483, 0.01204, 0.021381, 0.029376, 0.023963, 0.050641, 0.047319, 0.054297, 0.106997, 0.051831, 0.054297, 0.026892, 0.027463, 0.021816, 0.013821, 0.017138, 0.020522, 0.023534, 0.016528, 0.015344, 0.018787, 0.035586, 0.018415, 0.018787, 0.027463, 0.038858, 0.026892, 0.026338, 0.058088, 0.032677, 0.074921, 0.0704, 0.155435, 0.109221, 0.076542, 0.102787, 0.059222, 0.035586, 0.016257, 0.023087, 0.024393, 0.016257, 0.010672, 0.013821, 0.011106, 0.007259, 0.005318, 0.006039, 0.005086, 0.003671, 0.004208, 0.003997, 0.005734, 0.00543, 0.007645, 0.012727, 0.009483, 0.014783, 0.022306, 0.043307, 0.045352, 0.048328, 0.066181, 0.094817, 0.116183, 0.132295, 0.232838, 0.346032, 0.324872, 0.401658], '')</t>
  </si>
  <si>
    <t xml:space="preserve">F5RSV8|F5RSV8_9ENTR MarR family transcriptional regulator OS=Enterobacter hormaechei ATCC 49162 </t>
  </si>
  <si>
    <t>([0.142424, 0.185198, 0.219301, 0.25406, 0.295083, 0.321458, 0.243554, 0.268042, 0.206376, 0.161087, 0.139895, 0.164327, 0.229226, 0.15284, 0.134866, 0.164327, 0.161087, 0.21291, 0.21291, 0.203355, 0.194234, 0.21291, 0.216401, 0.15008, 0.134866, 0.079919, 0.081712, 0.139895, 0.076542, 0.078022, 0.120615, 0.144935, 0.090864, 0.092881, 0.167087, 0.257454, 0.222385, 0.232838, 0.161087, 0.229226, 0.229226, 0.209395, 0.127496, 0.129801, 0.18812, 0.216401, 0.298791, 0.216401, 0.21291, 0.21291, 0.288399, 0.268042, 0.191378, 0.26085, 0.268042, 0.21291, 0.144935, 0.144935, 0.137348, 0.209395, 0.147574, 0.129801, 0.15284, 0.25031, 0.25031, 0.257454, 0.257454, 0.257454, 0.335645, 0.328603, 0.356642, 0.332115, 0.332115, 0.356642, 0.335645, 0.324872, 0.359901, 0.450668, 0.458154, 0.398279, 0.390993, 0.390993, 0.339168, 0.25031, 0.247041, 0.216401, 0.21291, 0.219301, 0.219301, 0.229226, 0.239899, 0.332115, 0.359901, 0.356642, 0.4292, 0.398279, 0.324872, 0.295083, 0.291804, 0.191378, 0.179055, 0.17593, 0.243554, 0.239899, 0.301917, 0.278302, 0.281712, 0.257454, 0.209395, 0.17593, 0.134866, 0.096677, 0.058088, 0.035586], '')</t>
  </si>
  <si>
    <t xml:space="preserve">F5RSV9|F5RSV9_9ENTR Periplasmic protein OS=Enterobacter hormaechei ATCC 49162 </t>
  </si>
  <si>
    <t>([0.17593, 0.098513, 0.0704, 0.100716, 0.100716, 0.134866, 0.173081, 0.21291, 0.209395, 0.236433, 0.268042, 0.31487, 0.436924, 0.332115, 0.418646, 0.418646, 0.387226, 0.31487, 0.335645, 0.301917, 0.222385, 0.268042, 0.271506, 0.278302, 0.288399, 0.349426, 0.346032, 0.349426, 0.346032, 0.268042, 0.200174, 0.206376, 0.232838, 0.155435, 0.25406, 0.25406, 0.185198, 0.147574, 0.216401, 0.21291, 0.209395, 0.346032, 0.311707, 0.40511, 0.472492, 0.42561, 0.401658, 0.370445, 0.275179, 0.179055, 0.203355, 0.203355, 0.200174, 0.173081, 0.25406, 0.17593, 0.098513, 0.125101, 0.085092, 0.086953, 0.086953, 0.15008, 0.127496, 0.15284, 0.076542, 0.064632, 0.03976, 0.024826, 0.031287, 0.06312, 0.127496, 0.194234, 0.179055, 0.137348, 0.158265, 0.092881, 0.142424, 0.268042, 0.308712, 0.436924, 0.374039, 0.394753, 0.384043, 0.295083, 0.222385, 0.346032, 0.394753, 0.418646, 0.458154, 0.36309, 0.332115, 0.291804, 0.264545, 0.332115, 0.36309, 0.298791, 0.387226, 0.346032, 0.264545, 0.203355, 0.132295], '')</t>
  </si>
  <si>
    <t xml:space="preserve">F5RSW0|F5RSW0_9ENTR Lipoprotein OS=Enterobacter hormaechei ATCC 49162 </t>
  </si>
  <si>
    <t>([0.034884, 0.028107, 0.055536, 0.044297, 0.051831, 0.060549, 0.038858, 0.054297, 0.074921, 0.092881, 0.118441, 0.144935, 0.18812, 0.239899, 0.264545, 0.328603, 0.41194, 0.486429, 0.585406, 0.653063, 0.728858, 0.728858, 0.712013, 0.685117, 0.724957, 0.724957, 0.76285, 0.882776, 0.859585, 0.856457, 0.801317, 0.680603, 0.545602, 0.450668, 0.447574, 0.422041, 0.450668, 0.4292, 0.436924, 0.42561, 0.324872, 0.349426, 0.318242, 0.408655, 0.408655, 0.465241, 0.5017, 0.494003, 0.41194, 0.440853, 0.444081, 0.521092, 0.517562, 0.632174, 0.632174, 0.63748, 0.642678, 0.642678, 0.666105, 0.56648, 0.465241, 0.58069, 0.570702, 0.521092, 0.529623, 0.461924, 0.342579, 0.332115, 0.332115, 0.41194, 0.408655, 0.42561, 0.418646, 0.549308, 0.562014, 0.653063, 0.604312, 0.59014, 0.570702, 0.525368, 0.59014, 0.712013, 0.661982, 0.59917, 0.791621, 0.73685], '')</t>
  </si>
  <si>
    <t>[18, 19, 20, 21, 22, 23, 24, 25, 26, 27, 28, 29, 30, 31, 32, 46, 51, 52, 53, 54, 55, 56, 57, 58, 59, 61, 62, 63, 64, 73, 74, 75, 76, 77, 78, 79, 80, 81, 82, 83, 84, 85]</t>
  </si>
  <si>
    <t xml:space="preserve">F5RSW1|F5RSW1_9ENTR Diguanylate kinase OS=Enterobacter hormaechei ATCC 49162 </t>
  </si>
  <si>
    <t>([0.007555, 0.005011, 0.004513, 0.003864, 0.004899, 0.006894, 0.008525, 0.01204, 0.00962, 0.013821, 0.0198, 0.029376, 0.035586, 0.032677, 0.026892, 0.013016, 0.011518, 0.011518, 0.010221, 0.008723, 0.006567, 0.007259, 0.008075, 0.01078, 0.017447, 0.017447, 0.009865, 0.007177, 0.004577, 0.006245, 0.00558, 0.005378, 0.004431, 0.006142, 0.006194, 0.006482, 0.00962, 0.016826, 0.016826, 0.027463, 0.018106, 0.041405, 0.044297, 0.088832, 0.050641, 0.029376, 0.023534, 0.040537, 0.083462, 0.10481, 0.058088, 0.035586, 0.026892, 0.034884, 0.021816, 0.036378, 0.03976, 0.041405, 0.024826, 0.024826, 0.032017, 0.078022, 0.073402, 0.122885, 0.069024, 0.127496, 0.194234, 0.15284, 0.109221, 0.098513, 0.167087, 0.164327, 0.164327, 0.21291, 0.17593, 0.161087, 0.185198, 0.102787, 0.066181, 0.118441, 0.129801, 0.098513, 0.098513, 0.090864, 0.096677, 0.092881, 0.049374, 0.05306, 0.088832, 0.079919, 0.088832, 0.048328, 0.090864, 0.125101, 0.109221, 0.081712, 0.142424, 0.122885, 0.122885, 0.109221, 0.059222, 0.044297, 0.058088, 0.054297, 0.054297, 0.050641, 0.096677, 0.125101, 0.122885, 0.074921, 0.147574, 0.15284, 0.232838, 0.125101, 0.147574, 0.098513, 0.191378, 0.102787, 0.116183, 0.203355, 0.295083, 0.301917, 0.257454, 0.25406, 0.239899, 0.21291, 0.142424, 0.147574, 0.182256, 0.191378, 0.284882, 0.191378, 0.098513, 0.096677, 0.191378, 0.21291, 0.219301, 0.219301, 0.349426, 0.332115, 0.21291, 0.239899, 0.346032, 0.346032, 0.374039, 0.342579, 0.342579, 0.4292, 0.384043, 0.298791, 0.284882, 0.191378, 0.26085, 0.374039, 0.288399, 0.243554, 0.219301, 0.219301, 0.219301, 0.142424, 0.144935, 0.155435, 0.109221, 0.102787, 0.161087, 0.142424, 0.10481, 0.073402, 0.074921, 0.094817, 0.092881, 0.058088, 0.085092, 0.067594, 0.06312, 0.111485, 0.11371, 0.122885, 0.173081, 0.15284, 0.122885, 0.120615, 0.203355, 0.236433, 0.225814, 0.243554, 0.257454, 0.278302, 0.281712, 0.281712, 0.194234, 0.17593, 0.219301, 0.25406, 0.200174, 0.132295, 0.129801, 0.161087, 0.092881, 0.055536, 0.055536, 0.109221, 0.120615, 0.109221, 0.064632, 0.042364, 0.022667, 0.022667, 0.020522, 0.033407, 0.038042, 0.05306, 0.111485, 0.111485, 0.092881, 0.094817, 0.094817, 0.079919, 0.076542, 0.127496, 0.129801, 0.125101, 0.134866, 0.10481, 0.06312, 0.109221, 0.158265, 0.158265, 0.182256, 0.278302, 0.281712, 0.26085, 0.26085, 0.170161, 0.11371, 0.144935, 0.229226, 0.229226, 0.264545, 0.268042, 0.191378, 0.173081, 0.167087, 0.098513, 0.096677, 0.15284, 0.155435, 0.096677, 0.164327, 0.134866, 0.125101, 0.083462, 0.066181, 0.06184, 0.086953, 0.083462, 0.041405, 0.040537, 0.040537, 0.041405, 0.042364, 0.036378, 0.069024, 0.069024, 0.067594, 0.090864, 0.094817, 0.096677, 0.098513, 0.090864, 0.094817, 0.109221, 0.134866, 0.164327, 0.206376, 0.239899, 0.243554, 0.25406, 0.182256, 0.278302, 0.203355, 0.194234, 0.301917, 0.30533, 0.222385, 0.318242, 0.311707, 0.321458, 0.324872, 0.41194, 0.42561, 0.42561, 0.42561, 0.366687, 0.278302, 0.268042, 0.268042, 0.291804, 0.374039, 0.440853, 0.433034, 0.525368, 0.41194, 0.332115, 0.268042, 0.321458, 0.318242, 0.229226, 0.21291, 0.206376, 0.200174, 0.194234, 0.194234, 0.17593, 0.268042, 0.324872, 0.328603, 0.332115, 0.433034, 0.370445, 0.387226, 0.349426, 0.247041, 0.349426, 0.436924, 0.5017, 0.447574, 0.461924, 0.553315, 0.553315, 0.450668, 0.422041, 0.414856, 0.4292, 0.346032, 0.342579, 0.291804, 0.291804, 0.301917, 0.25406, 0.318242, 0.222385, 0.182256, 0.185198, 0.225814, 0.222385, 0.196879, 0.275179, 0.18812, 0.18812, 0.137348, 0.158265, 0.120615, 0.085092, 0.079919, 0.161087, 0.167087, 0.239899, 0.243554, 0.239899, 0.288399, 0.291804, 0.377384, 0.42561, 0.433034, 0.390993, 0.394753, 0.394753, 0.40511, 0.408655, 0.384043, 0.418646, 0.40511, 0.5017, 0.585406, 0.562014, 0.505461, 0.497853, 0.490133, 0.486429, 0.472492, 0.454136, 0.447574, 0.349426, 0.321458, 0.370445, 0.298791, 0.308712, 0.311707, 0.278302, 0.335645, 0.342579, 0.352862, 0.4292, 0.384043, 0.339168, 0.318242, 0.291804], '')</t>
  </si>
  <si>
    <t>[301, 325, 328, 329, 373, 374, 375, 376]</t>
  </si>
  <si>
    <t xml:space="preserve">F5RSW2|F5RSW2_9ENTR Membrane protein OS=Enterobacter hormaechei ATCC 49162 </t>
  </si>
  <si>
    <t>([0.000477, 0.000339, 0.000468, 0.000854, 0.000648, 0.000468, 0.00055, 0.000893, 0.000876, 0.000713, 0.00076, 0.001172, 0.001159, 0.001743, 0.00283, 0.00283, 0.003671, 0.005223, 0.004899, 0.005223, 0.00389, 0.006078, 0.006039, 0.004899, 0.003366, 0.004736, 0.004899, 0.004315, 0.004247, 0.004611, 0.004921, 0.004513, 0.004135, 0.004135, 0.003177, 0.002057, 0.002057, 0.002194, 0.001383, 0.001391, 0.002078, 0.001743, 0.001675, 0.002529, 0.002662, 0.004208, 0.004161, 0.00389, 0.00543, 0.00359, 0.004161, 0.005503, 0.004835, 0.003701, 0.002705, 0.003079, 0.003341, 0.002327, 0.002211, 0.002761, 0.00283, 0.002138, 0.00246, 0.001572, 0.000906, 0.000859, 0.000442, 0.000451, 0.000893, 0.000468, 0.000923, 0.000923, 0.000674, 0.000893, 0.000945, 0.001103, 0.000936, 0.001103, 0.001391, 0.000893, 0.000721, 0.001155], '')</t>
  </si>
  <si>
    <t xml:space="preserve">F5RSW4|F5RSW4_9ENTR Uncharacterized protein OS=Enterobacter hormaechei ATCC 49162 </t>
  </si>
  <si>
    <t>([0.25031, 0.164327, 0.122885, 0.182256, 0.25031, 0.18812, 0.191378, 0.232838, 0.284882, 0.318242, 0.311707, 0.335645, 0.352862, 0.281712, 0.284882, 0.387226, 0.328603, 0.433034, 0.433034, 0.521092, 0.661982, 0.534167, 0.604312, 0.690604, 0.56648, 0.440853, 0.529623, 0.476583, 0.390993, 0.295083, 0.295083, 0.30533, 0.247041, 0.15008, 0.219301, 0.209395, 0.209395, 0.26085, 0.161087, 0.173081, 0.185198, 0.179055, 0.222385, 0.257454, 0.243554, 0.335645, 0.390993, 0.356642, 0.370445, 0.454136, 0.5017, 0.517562, 0.450668, 0.5017, 0.622677, 0.632174, 0.59508, 0.472492, 0.468512, 0.585406, 0.490133, 0.440853, 0.433034, 0.36309, 0.281712, 0.308712, 0.295083, 0.225814, 0.25031, 0.324872, 0.339168, 0.342579, 0.298791, 0.36309, 0.370445, 0.318242, 0.26085, 0.247041, 0.335645, 0.268042, 0.18812], '')</t>
  </si>
  <si>
    <t>[19, 20, 21, 22, 23, 24, 26, 50, 51, 53, 54, 55, 56, 59]</t>
  </si>
  <si>
    <t xml:space="preserve">F5RSW9|F5RSW9_9ENTR High frequency lysogenization protein HflD homolog OS=Enterobacter hormaechei ATCC 49162 </t>
  </si>
  <si>
    <t>([0.035586, 0.023534, 0.025316, 0.035586, 0.021381, 0.016021, 0.023087, 0.030611, 0.032017, 0.043307, 0.032677, 0.027463, 0.037156, 0.038858, 0.021816, 0.029376, 0.055536, 0.054297, 0.098513, 0.100716, 0.100716, 0.129801, 0.164327, 0.203355, 0.179055, 0.194234, 0.288399, 0.209395, 0.209395, 0.164327, 0.173081, 0.247041, 0.243554, 0.144935, 0.144935, 0.142424, 0.182256, 0.209395, 0.200174, 0.203355, 0.200174, 0.196879, 0.185198, 0.155435, 0.078022, 0.094817, 0.147574, 0.139895, 0.216401, 0.225814, 0.324872, 0.225814, 0.232838, 0.219301, 0.31487, 0.219301, 0.328603, 0.321458, 0.200174, 0.134866, 0.134866, 0.085092, 0.086953, 0.096677, 0.118441, 0.206376, 0.222385, 0.232838, 0.239899, 0.216401, 0.134866, 0.134866, 0.17593, 0.18812, 0.182256, 0.191378, 0.278302, 0.173081, 0.173081, 0.170161, 0.247041, 0.170161, 0.196879, 0.206376, 0.125101, 0.167087, 0.170161, 0.161087, 0.096677, 0.100716, 0.083462, 0.118441, 0.111485, 0.132295, 0.098513, 0.134866, 0.139895, 0.139895, 0.142424, 0.134866, 0.222385, 0.229226, 0.216401, 0.222385, 0.295083, 0.295083, 0.281712, 0.281712, 0.284882, 0.284882, 0.284882, 0.332115, 0.257454, 0.264545, 0.185198, 0.219301, 0.25406, 0.257454, 0.257454, 0.26085, 0.182256, 0.170161, 0.137348, 0.194234, 0.191378, 0.191378, 0.179055, 0.109221, 0.067594, 0.071867, 0.078022, 0.038042, 0.034884, 0.090864, 0.048328, 0.083462, 0.100716, 0.10481, 0.050641, 0.049374, 0.054297, 0.096677, 0.094817, 0.116183, 0.170161, 0.170161, 0.118441, 0.129801, 0.206376, 0.275179, 0.301917, 0.377384, 0.40511, 0.408655, 0.335645, 0.42561, 0.352862, 0.321458, 0.281712, 0.384043, 0.291804, 0.281712, 0.239899, 0.239899, 0.15008, 0.127496, 0.127496, 0.155435, 0.167087, 0.102787, 0.05306, 0.042364, 0.043307, 0.042364, 0.041405, 0.050641, 0.048328, 0.081712, 0.044297, 0.056825, 0.032017, 0.044297, 0.038042, 0.047319, 0.049374, 0.100716, 0.102787, 0.071867, 0.090864, 0.142424, 0.222385, 0.295083, 0.295083, 0.295083, 0.271506, 0.185198, 0.158265, 0.170161, 0.116183, 0.164327, 0.134866, 0.191378, 0.200174, 0.308712, 0.278302, 0.232838, 0.17593, 0.127496, 0.222385], '')</t>
  </si>
  <si>
    <t xml:space="preserve">F5RSX1|F5RSX1_9ENTR Anti-adapter protein IraM OS=Enterobacter hormaechei ATCC 49162 </t>
  </si>
  <si>
    <t>([0.200174, 0.25406, 0.284882, 0.328603, 0.257454, 0.247041, 0.271506, 0.291804, 0.332115, 0.36309, 0.288399, 0.295083, 0.374039, 0.284882, 0.284882, 0.229226, 0.179055, 0.264545, 0.36309, 0.288399, 0.25406, 0.239899, 0.257454, 0.275179, 0.26085, 0.328603, 0.359901, 0.291804, 0.200174, 0.109221, 0.100716, 0.120615, 0.155435, 0.147574, 0.229226, 0.15008, 0.203355, 0.185198, 0.182256, 0.111485, 0.118441, 0.090864, 0.054297, 0.028695, 0.026338, 0.027463, 0.029376, 0.017447, 0.016257, 0.020165, 0.037156, 0.032017, 0.046336, 0.046336, 0.030003, 0.019401, 0.033407, 0.034068, 0.055536, 0.055536, 0.100716, 0.144935, 0.15008, 0.158265, 0.167087, 0.17593, 0.185198, 0.179055, 0.264545, 0.349426, 0.408655, 0.349426, 0.291804, 0.222385, 0.18812, 0.26085, 0.301917, 0.264545, 0.284882, 0.196879, 0.194234, 0.185198, 0.129801, 0.182256, 0.167087, 0.200174, 0.191378, 0.111485, 0.111485, 0.116183, 0.11371, 0.116183, 0.137348, 0.134866, 0.21291, 0.239899, 0.239899, 0.268042, 0.308712, 0.295083, 0.352862, 0.359901, 0.36309, 0.458154, 0.36309, 0.4292, 0.40511, 0.41194, 0.517562, 0.541878, 0.4292, 0.444081, 0.339168, 0.366687, 0.384043, 0.257454, 0.284882, 0.185198, 0.185198, 0.118441, 0.109221, 0.134866, 0.076542, 0.049374, 0.049374, 0.092881, 0.106997, 0.086953, 0.081712, 0.081712, 0.073402, 0.127496, 0.127496, 0.21291, 0.219301, 0.216401, 0.339168, 0.318242, 0.41194, 0.414856, 0.497853, 0.486429, 0.472492, 0.570702, 0.675549, 0.622677, 0.59508, 0.585406, 0.76285, 0.767246, 0.750527], '')</t>
  </si>
  <si>
    <t>[108, 109, 143, 144, 145, 146, 147, 148, 149, 150]</t>
  </si>
  <si>
    <t xml:space="preserve">F5RSX2|F5RSX2_9ENTR DNA-binding response regulator OS=Enterobacter hormaechei ATCC 49162 </t>
  </si>
  <si>
    <t>([0.102787, 0.111485, 0.067594, 0.042364, 0.055536, 0.076542, 0.102787, 0.069024, 0.086953, 0.069024, 0.092881, 0.0704, 0.096677, 0.132295, 0.11371, 0.161087, 0.239899, 0.318242, 0.31487, 0.308712, 0.308712, 0.264545, 0.308712, 0.40511, 0.461924, 0.472492, 0.486429, 0.458154, 0.570702, 0.472492, 0.450668, 0.352862, 0.454136, 0.458154, 0.444081, 0.398279, 0.433034, 0.440853, 0.332115, 0.377384, 0.271506, 0.191378, 0.229226, 0.137348, 0.129801, 0.090864, 0.111485, 0.106997, 0.139895, 0.137348, 0.216401, 0.216401, 0.301917, 0.200174, 0.111485, 0.102787, 0.161087, 0.069024, 0.060549, 0.111485, 0.129801, 0.219301, 0.219301, 0.209395, 0.209395, 0.239899, 0.257454, 0.15008, 0.094817, 0.049374, 0.047319, 0.038858, 0.066181, 0.073402, 0.122885, 0.109221, 0.122885, 0.134866, 0.229226, 0.173081, 0.185198, 0.127496, 0.071867, 0.111485, 0.092881, 0.15284, 0.106997, 0.167087, 0.257454, 0.239899, 0.257454, 0.257454, 0.284882, 0.324872, 0.194234, 0.200174, 0.219301, 0.225814, 0.225814, 0.170161, 0.206376, 0.167087, 0.222385, 0.271506, 0.281712, 0.281712, 0.200174, 0.15284, 0.139895, 0.127496, 0.21291, 0.281712, 0.278302, 0.196879, 0.142424, 0.247041, 0.25031, 0.278302, 0.173081, 0.161087, 0.144935, 0.194234, 0.25406, 0.15284, 0.194234, 0.127496, 0.155435, 0.15284, 0.225814, 0.225814, 0.225814, 0.225814, 0.127496, 0.127496, 0.120615, 0.15008, 0.158265, 0.161087, 0.158265, 0.158265, 0.155435, 0.155435, 0.134866, 0.094817, 0.096677, 0.098513, 0.088832, 0.086953, 0.085092, 0.067594, 0.074921, 0.081712, 0.042364, 0.048328, 0.047319, 0.094817, 0.094817, 0.090864, 0.081712, 0.083462, 0.096677, 0.096677, 0.155435, 0.158265, 0.185198, 0.206376, 0.164327, 0.161087, 0.161087, 0.170161, 0.132295, 0.15008, 0.15008, 0.196879, 0.30533, 0.219301, 0.206376, 0.203355, 0.203355, 0.209395, 0.288399, 0.26085, 0.271506, 0.203355, 0.125101, 0.102787, 0.164327, 0.194234, 0.194234, 0.18812, 0.268042, 0.349426, 0.222385, 0.222385, 0.219301, 0.21291, 0.216401, 0.25031, 0.243554, 0.25406, 0.179055, 0.10481, 0.182256, 0.179055, 0.17593, 0.257454, 0.295083, 0.298791, 0.301917, 0.308712, 0.225814, 0.129801, 0.142424, 0.144935, 0.137348, 0.139895, 0.111485, 0.158265, 0.102787, 0.074921, 0.050641, 0.069024, 0.122885, 0.081712, 0.048328], '')</t>
  </si>
  <si>
    <t>[28]</t>
  </si>
  <si>
    <t xml:space="preserve">F5RSX4|F5RSX4_9ENTR Cupin superfamily protein OS=Enterobacter hormaechei ATCC 49162 </t>
  </si>
  <si>
    <t>([0.147574, 0.06312, 0.038042, 0.066181, 0.083462, 0.048328, 0.026892, 0.041405, 0.054297, 0.064632, 0.096677, 0.083462, 0.05306, 0.059222, 0.05306, 0.083462, 0.083462, 0.083462, 0.074921, 0.155435, 0.069024, 0.036378, 0.079919, 0.15284, 0.083462, 0.088832, 0.179055, 0.301917, 0.301917, 0.219301, 0.206376, 0.18812, 0.170161, 0.203355, 0.239899, 0.257454, 0.278302, 0.284882, 0.30533, 0.321458, 0.30533, 0.408655, 0.414856, 0.335645, 0.308712, 0.390993, 0.408655, 0.394753, 0.384043, 0.366687, 0.342579, 0.380708, 0.311707, 0.398279, 0.41194, 0.465241, 0.480142, 0.356642, 0.356642, 0.418646, 0.308712, 0.324872, 0.324872, 0.324872, 0.398279, 0.414856, 0.418646, 0.418646, 0.298791, 0.291804, 0.209395, 0.236433, 0.164327, 0.236433, 0.216401, 0.164327, 0.170161, 0.158265, 0.158265, 0.142424, 0.155435, 0.275179, 0.268042, 0.25031, 0.311707, 0.222385, 0.173081, 0.164327, 0.17593, 0.17593, 0.167087, 0.222385, 0.219301, 0.308712, 0.308712, 0.225814, 0.281712, 0.229226, 0.232838, 0.356642, 0.281712, 0.222385, 0.132295, 0.125101, 0.074921, 0.086953, 0.096677, 0.142424, 0.15284, 0.137348, 0.236433, 0.185198, 0.209395, 0.318242, 0.291804, 0.194234, 0.318242, 0.342579, 0.288399, 0.291804, 0.209395, 0.18812, 0.155435, 0.155435, 0.170161, 0.278302, 0.288399, 0.356642, 0.321458, 0.311707, 0.301917, 0.18812, 0.243554, 0.182256, 0.161087, 0.182256, 0.257454, 0.182256, 0.191378, 0.239899, 0.219301, 0.298791, 0.401658, 0.418646, 0.538167, 0.509769, 0.538167, 0.545602, 0.450668, 0.377384, 0.401658, 0.342579, 0.472492, 0.505461, 0.454136, 0.468512, 0.458154, 0.374039, 0.352862, 0.342579, 0.401658, 0.422041, 0.321458, 0.346032, 0.436924, 0.41194, 0.433034, 0.321458, 0.225814, 0.21291, 0.206376, 0.216401, 0.308712, 0.295083, 0.167087, 0.298791, 0.275179, 0.288399, 0.380708, 0.370445, 0.356642, 0.26085, 0.26085, 0.359901, 0.342579, 0.232838, 0.243554, 0.147574, 0.219301, 0.236433, 0.335645, 0.31487, 0.278302, 0.225814, 0.25031, 0.356642, 0.264545, 0.264545, 0.264545, 0.219301, 0.225814, 0.225814, 0.308712, 0.185198, 0.15284, 0.167087, 0.164327, 0.109221, 0.116183, 0.125101, 0.170161, 0.179055, 0.200174, 0.216401, 0.239899, 0.142424, 0.132295, 0.120615, 0.125101, 0.125101, 0.17593, 0.275179, 0.206376, 0.229226, 0.311707, 0.328603, 0.284882, 0.370445, 0.465241, 0.525368, 0.529623, 0.447574, 0.349426, 0.458154, 0.476583, 0.494003, 0.5017, 0.538167, 0.63748, 0.529623, 0.5017, 0.480142, 0.422041, 0.454136, 0.342579, 0.387226, 0.31487, 0.25406, 0.268042, 0.264545, 0.318242, 0.321458, 0.40511, 0.370445, 0.332115, 0.328603, 0.194234, 0.167087, 0.15284, 0.17593, 0.147574, 0.092881, 0.088832, 0.122885, 0.147574, 0.206376, 0.185198, 0.281712, 0.284882, 0.288399, 0.196879, 0.147574, 0.15284, 0.182256, 0.311707, 0.349426, 0.366687, 0.390993, 0.525368, 0.486429, 0.483068, 0.653063, 0.653063, 0.534167, 0.529623, 0.497853, 0.418646, 0.440853, 0.436924, 0.534167, 0.534167, 0.613573, 0.541878, 0.433034, 0.390993, 0.284882, 0.257454, 0.229226, 0.236433, 0.209395, 0.17593, 0.102787, 0.085092, 0.083462, 0.144935, 0.15008, 0.191378, 0.206376, 0.106997, 0.06312, 0.067594, 0.06184, 0.074921, 0.118441, 0.106997, 0.125101, 0.194234, 0.219301, 0.21291, 0.284882, 0.328603, 0.370445, 0.370445, 0.401658, 0.468512, 0.374039, 0.324872, 0.301917, 0.366687, 0.436924, 0.433034, 0.332115, 0.335645, 0.288399, 0.318242, 0.41194, 0.275179, 0.281712, 0.26085, 0.236433, 0.167087, 0.15284, 0.191378, 0.30533, 0.281712, 0.196879, 0.200174, 0.200174, 0.167087, 0.109221, 0.118441, 0.15008, 0.147574, 0.092881, 0.118441, 0.102787, 0.098513, 0.118441, 0.060549, 0.026892, 0.016528, 0.031287, 0.031287, 0.021816, 0.013821, 0.010672, 0.015344, 0.0198, 0.017138, 0.016257, 0.022306, 0.018787, 0.015344], '')</t>
  </si>
  <si>
    <t>[144, 145, 146, 147, 153, 229, 230, 236, 237, 238, 239, 240, 278, 281, 282, 283, 284, 289, 290, 291, 292]</t>
  </si>
  <si>
    <t xml:space="preserve">F5RSX5|F5RSX5_9ENTR Transposase OS=Enterobacter hormaechei ATCC 49162 </t>
  </si>
  <si>
    <t>([0.232838, 0.278302, 0.352862, 0.346032, 0.394753, 0.42561, 0.465241, 0.490133, 0.436924, 0.468512, 0.440853, 0.476583, 0.51388, 0.51388, 0.58069, 0.570702, 0.56648, 0.521092, 0.440853, 0.465241, 0.476583, 0.483068, 0.490133, 0.342579, 0.268042, 0.158265, 0.155435, 0.10481, 0.109221, 0.094817, 0.096677, 0.132295, 0.132295, 0.134866, 0.219301, 0.222385, 0.15284, 0.098513, 0.170161, 0.236433, 0.21291, 0.139895, 0.134866, 0.129801, 0.155435, 0.247041, 0.346032, 0.318242, 0.380708, 0.346032, 0.384043, 0.311707, 0.301917, 0.301917, 0.26085, 0.271506, 0.291804, 0.26085, 0.346032, 0.264545, 0.281712, 0.26085, 0.219301, 0.167087, 0.11371, 0.116183, 0.132295, 0.139895, 0.15284, 0.116183, 0.129801, 0.120615, 0.109221, 0.051831, 0.054297, 0.037156, 0.041405, 0.037156, 0.078022, 0.076542, 0.120615, 0.11371, 0.067594, 0.134866, 0.161087, 0.225814, 0.194234, 0.173081, 0.170161, 0.116183, 0.15008, 0.155435, 0.21291, 0.185198, 0.295083, 0.284882, 0.380708, 0.284882, 0.284882, 0.232838, 0.225814, 0.222385, 0.167087, 0.161087, 0.17593, 0.216401, 0.21291, 0.219301, 0.125101, 0.127496, 0.182256, 0.185198, 0.116183, 0.109221, 0.200174, 0.209395, 0.229226, 0.219301, 0.194234, 0.182256, 0.21291, 0.209395, 0.17593, 0.229226, 0.247041, 0.182256, 0.096677, 0.06312, 0.129801, 0.25406, 0.167087, 0.173081, 0.164327, 0.247041, 0.164327, 0.111485, 0.109221, 0.100716, 0.0704, 0.090864, 0.098513, 0.050641, 0.06312, 0.044297, 0.042364, 0.081712, 0.059222, 0.098513, 0.144935, 0.137348, 0.085092, 0.129801, 0.137348, 0.147574, 0.088832, 0.086953, 0.137348, 0.116183, 0.120615, 0.083462, 0.10481, 0.106997, 0.200174, 0.120615, 0.209395, 0.219301, 0.127496, 0.203355, 0.194234, 0.209395, 0.21291, 0.257454, 0.26085, 0.229226, 0.196879, 0.26085, 0.352862, 0.301917, 0.30533, 0.268042, 0.414856, 0.422041, 0.380708], '')</t>
  </si>
  <si>
    <t>[12, 13, 14, 15, 16, 17]</t>
  </si>
  <si>
    <t xml:space="preserve">F5RSX7|F5RSX7_9ENTR Uncharacterized protein OS=Enterobacter hormaechei ATCC 49162 </t>
  </si>
  <si>
    <t>([0.034884, 0.050641, 0.025316, 0.034884, 0.047319, 0.064632, 0.086953, 0.106997, 0.067594, 0.044297, 0.06184, 0.079919, 0.047319, 0.051831, 0.0198, 0.01204, 0.023534, 0.047319, 0.081712, 0.085092, 0.083462, 0.073402, 0.043307, 0.050641, 0.029376, 0.017797, 0.01204, 0.008075, 0.008624, 0.010131, 0.012727, 0.009401, 0.007645, 0.008895, 0.006795, 0.009865, 0.014586, 0.008525, 0.006245], '')</t>
  </si>
  <si>
    <t xml:space="preserve">F5RSX9|F5RSX9_9ENTR Spermidine/putrescine ABC superfamily ATP binding cassette transporter, permease protein OS=Enterobacter hormaechei ATCC 49162 </t>
  </si>
  <si>
    <t>([0.047319, 0.016826, 0.015694, 0.023963, 0.011669, 0.009096, 0.011342, 0.007645, 0.005992, 0.005223, 0.004358, 0.003341, 0.00246, 0.001374, 0.000773, 0.000906, 0.000945, 0.001155, 0.000833, 0.000399, 0.000326, 0.000326, 0.000704, 0.000833, 0.000365, 0.000386, 0.000648, 0.000661, 0.001232, 0.001855, 0.002211, 0.003405, 0.003366, 0.003405, 0.004611, 0.00558, 0.003461, 0.002014, 0.003079, 0.002529, 0.00389, 0.006078, 0.005623, 0.004646, 0.004775, 0.005318, 0.005318, 0.005318, 0.005799, 0.003864, 0.002581, 0.001808, 0.001778, 0.00225, 0.002014, 0.001533, 0.001778, 0.002688, 0.003014, 0.003079, 0.00359, 0.003014, 0.001872, 0.001786, 0.001786, 0.001872, 0.001872, 0.002435, 0.001967, 0.001211, 0.001335, 0.001335, 0.002276, 0.001434, 0.002211, 0.002014, 0.002529, 0.001709, 0.001048, 0.001103, 0.000833, 0.001142, 0.000842, 0.001499, 0.00243, 0.0028, 0.002035, 0.003053, 0.003804, 0.00316, 0.003177, 0.00292, 0.002623, 0.001778, 0.001778, 0.001061, 0.001335, 0.001687, 0.00155, 0.001687, 0.002581, 0.003246, 0.00316, 0.003109, 0.001808, 0.001778, 0.001155, 0.001, 0.000983, 0.000477, 0.000893, 0.000854, 0.000743, 0.000842, 0.001335, 0.002117, 0.003177, 0.004161, 0.002606, 0.002976, 0.004513, 0.004689, 0.002881, 0.002078, 0.002138, 0.002155, 0.001434, 0.00225, 0.002435, 0.001572, 0.002555, 0.002623, 0.004315, 0.004513, 0.006567, 0.004513, 0.003607, 0.002327, 0.002396, 0.003757, 0.005249, 0.004358, 0.003079, 0.003276, 0.003478, 0.004835, 0.005011, 0.00543, 0.003864, 0.003512, 0.003671, 0.002396, 0.002503, 0.001408, 0.001743, 0.001305, 0.001597, 0.00225, 0.002435, 0.001541, 0.001408, 0.001391, 0.001048, 0.001572, 0.00246, 0.00231, 0.002396, 0.003461, 0.004835, 0.004899, 0.005011, 0.00777, 0.009865, 0.007555, 0.014075, 0.020876, 0.018415, 0.025762, 0.017138, 0.033407, 0.076542, 0.037156, 0.040537, 0.100716, 0.034884, 0.0198, 0.041405, 0.018415, 0.009865, 0.005992, 0.00962, 0.00962, 0.009294, 0.008804, 0.011903, 0.011518, 0.007091, 0.007031, 0.006078, 0.007031, 0.006078, 0.004358, 0.004358, 0.003298, 0.002581, 0.00283, 0.00407, 0.003512, 0.004247, 0.006142, 0.006421, 0.00389, 0.003924, 0.002976, 0.003555, 0.003431, 0.00246, 0.00292, 0.004161, 0.004689, 0.004161, 0.004835, 0.007091, 0.007177, 0.006701, 0.005683, 0.008002, 0.007555, 0.006701, 0.005683, 0.005734, 0.008075, 0.015078, 0.013437, 0.01204, 0.013265, 0.007645, 0.01204, 0.017797, 0.010131, 0.011669, 0.008156, 0.008075, 0.007555, 0.009483, 0.016528, 0.032677, 0.016257, 0.016021, 0.014315, 0.029376, 0.017797, 0.011903, 0.009096, 0.016826, 0.017138, 0.01204, 0.013437, 0.008624, 0.006245, 0.006482, 0.004358, 0.006619, 0.005992, 0.005992, 0.006988, 0.004921, 0.003671, 0.005503, 0.005378, 0.007555, 0.005683, 0.007555, 0.006894, 0.009015, 0.007555, 0.009294, 0.009401, 0.012491, 0.018415, 0.024393, 0.046336, 0.096677, 0.064632, 0.073402], '')</t>
  </si>
  <si>
    <t xml:space="preserve">F5RSY0|F5RSY0_9ENTR Spermidine/putrescine ABC superfamily ATP binding cassette transporter, permease protein OS=Enterobacter hormaechei ATCC 49162 </t>
  </si>
  <si>
    <t>([0.005683, 0.008156, 0.008156, 0.006039, 0.004577, 0.004736, 0.003757, 0.003177, 0.002555, 0.002211, 0.003014, 0.002512, 0.002482, 0.001687, 0.001112, 0.001069, 0.001172, 0.001202, 0.001202, 0.000614, 0.001249, 0.00152, 0.001434, 0.001722, 0.001533, 0.002327, 0.001722, 0.002705, 0.002581, 0.003864, 0.005503, 0.003212, 0.004646, 0.006988, 0.01078, 0.010221, 0.009977, 0.015078, 0.008409, 0.005799, 0.007259, 0.007259, 0.007877, 0.008276, 0.007877, 0.008804, 0.005992, 0.009294, 0.007259, 0.00962, 0.00962, 0.009294, 0.018787, 0.009977, 0.009977, 0.007555, 0.009977, 0.011669, 0.006894, 0.010372, 0.014315, 0.022667, 0.009865, 0.007877, 0.007877, 0.005623, 0.005623, 0.008156, 0.007645, 0.006245, 0.007555, 0.006374, 0.004921, 0.004388, 0.004414, 0.002976, 0.003757, 0.003014, 0.003963, 0.003963, 0.004161, 0.004736, 0.004646, 0.008156, 0.005992, 0.004414, 0.006142, 0.009096, 0.007259, 0.00515, 0.004689, 0.003555, 0.003212, 0.003431, 0.003246, 0.004431, 0.007091, 0.007177, 0.007259, 0.00543, 0.006988, 0.005872, 0.004161, 0.003963, 0.002581, 0.002881, 0.00292, 0.002117, 0.001318, 0.001335, 0.001335, 0.001481, 0.002035, 0.002035, 0.002555, 0.00231, 0.002336, 0.001305, 0.00076, 0.001249, 0.001159, 0.000958, 0.000648, 0.001069, 0.001069, 0.001048, 0.001602, 0.001344, 0.001623, 0.001786, 0.002503, 0.002276, 0.002435, 0.001778, 0.001748, 0.001778, 0.001906, 0.001318, 0.001748, 0.002662, 0.001855, 0.002662, 0.003701, 0.003607, 0.003804, 0.002976, 0.004315, 0.003512, 0.003864, 0.004835, 0.005932, 0.004646, 0.007495, 0.010672, 0.009728, 0.014783, 0.010926, 0.017138, 0.040537, 0.038042, 0.038858, 0.037156, 0.018787, 0.0198, 0.050641, 0.021816, 0.018787, 0.010509, 0.016257, 0.016528, 0.011518, 0.01078, 0.016021, 0.01227, 0.008276, 0.010509, 0.009015, 0.010509, 0.007091, 0.004775, 0.004161, 0.003963, 0.003701, 0.005249, 0.003727, 0.003671, 0.004414, 0.006533, 0.009865, 0.006567, 0.007091, 0.006194, 0.007422, 0.006619, 0.004976, 0.004976, 0.005992, 0.006795, 0.007555, 0.011518, 0.010926, 0.021816, 0.011669, 0.014075, 0.015694, 0.015694, 0.016257, 0.011903, 0.007422, 0.007031, 0.008002, 0.008075, 0.011342, 0.008409, 0.008409, 0.010221, 0.015344, 0.017138, 0.019401, 0.01078, 0.011903, 0.017447, 0.00962, 0.013821, 0.026338, 0.01204, 0.013016, 0.008624, 0.009865, 0.010372, 0.010509, 0.008804, 0.009015, 0.006482, 0.006619, 0.004775, 0.005503, 0.00558, 0.005223, 0.00389, 0.003671, 0.003109, 0.00359, 0.005011, 0.005799, 0.005872, 0.008525, 0.012491, 0.021816, 0.035586, 0.071867, 0.074921, 0.137348, 0.185198, 0.26085, 0.328603, 0.447574, 0.486429, 0.472492, 0.444081, 0.562014, 0.801317, 0.879233], '')</t>
  </si>
  <si>
    <t>[260, 261, 262]</t>
  </si>
  <si>
    <t xml:space="preserve">F5RSY4|F5RSY4_9ENTR Lipoprotein ABC superfamily ATP binding cassette transporter, permease protein OS=Enterobacter hormaechei ATCC 49162 </t>
  </si>
  <si>
    <t>([0.009294, 0.013821, 0.009401, 0.010509, 0.008624, 0.011106, 0.009865, 0.010672, 0.009728, 0.008525, 0.007259, 0.006567, 0.008525, 0.006245, 0.008409, 0.010672, 0.009187, 0.013437, 0.023087, 0.013016, 0.013016, 0.022667, 0.024826, 0.026338, 0.034884, 0.067594, 0.067594, 0.059222, 0.040537, 0.05306, 0.058088, 0.067594, 0.127496, 0.134866, 0.209395, 0.225814, 0.161087, 0.21291, 0.225814, 0.158265, 0.271506, 0.26085, 0.288399, 0.191378, 0.284882, 0.284882, 0.191378, 0.194234, 0.308712, 0.366687, 0.308712, 0.398279, 0.476583, 0.370445, 0.374039, 0.380708, 0.295083, 0.422041, 0.408655, 0.284882, 0.328603, 0.284882, 0.25031, 0.191378, 0.301917, 0.206376, 0.118441, 0.194234, 0.109221, 0.10481, 0.125101, 0.125101, 0.074921, 0.081712, 0.125101, 0.116183, 0.071867, 0.120615, 0.058088, 0.059222, 0.088832, 0.059222, 0.074921, 0.058088, 0.071867, 0.059222, 0.067594, 0.129801, 0.142424, 0.239899, 0.236433, 0.25406, 0.359901, 0.436924, 0.332115, 0.332115, 0.301917, 0.288399, 0.30533, 0.401658, 0.301917, 0.26085, 0.366687, 0.374039, 0.450668, 0.418646, 0.328603, 0.374039, 0.374039, 0.236433, 0.236433, 0.203355, 0.191378, 0.18812, 0.194234, 0.291804, 0.206376, 0.155435, 0.200174, 0.173081, 0.173081, 0.26085, 0.264545, 0.225814, 0.225814, 0.200174, 0.15008, 0.232838, 0.194234, 0.185198, 0.295083, 0.291804, 0.332115, 0.239899, 0.164327, 0.155435, 0.086953, 0.11371, 0.111485, 0.161087, 0.173081, 0.144935, 0.144935, 0.170161, 0.206376, 0.200174, 0.229226, 0.222385, 0.232838, 0.308712, 0.335645, 0.328603, 0.335645, 0.243554, 0.342579, 0.31487, 0.321458, 0.335645, 0.387226, 0.476583, 0.342579, 0.232838, 0.275179, 0.182256, 0.21291, 0.194234, 0.194234, 0.118441, 0.200174, 0.200174, 0.191378, 0.086953, 0.069024, 0.047319, 0.048328, 0.056825, 0.055536, 0.059222, 0.100716, 0.078022, 0.083462, 0.15284, 0.15008, 0.085092, 0.155435, 0.118441, 0.122885, 0.125101, 0.200174, 0.127496, 0.125101, 0.122885, 0.129801, 0.127496, 0.090864, 0.139895, 0.073402, 0.139895, 0.137348, 0.081712, 0.046336, 0.047319, 0.034884, 0.069024, 0.122885, 0.060549, 0.050641, 0.05306, 0.05306, 0.03976, 0.06184, 0.059222, 0.036378, 0.071867, 0.100716, 0.18812, 0.10481, 0.10481, 0.049374, 0.023534, 0.038042, 0.083462, 0.040537, 0.026338, 0.023534, 0.024393, 0.023963, 0.037156, 0.019401, 0.013613, 0.010221, 0.01078, 0.011518, 0.010131, 0.010131, 0.007877, 0.005318, 0.007495, 0.008525, 0.008276, 0.009865, 0.006894, 0.004976, 0.005932, 0.006894, 0.00543, 0.003864, 0.004135, 0.003053, 0.003997, 0.003671, 0.004358, 0.003512, 0.002276, 0.003276, 0.00225, 0.002035, 0.0028, 0.0028, 0.002327, 0.00246, 0.002396, 0.002761, 0.002976, 0.003405, 0.004161, 0.005249, 0.007177, 0.009401, 0.016528, 0.00962, 0.011106, 0.009483, 0.008002, 0.014075, 0.013821, 0.013821, 0.021381, 0.016826, 0.016257, 0.033407, 0.056825, 0.040537, 0.026338, 0.047319, 0.034068, 0.016257, 0.008804, 0.006619, 0.004899, 0.003478, 0.004775, 0.003963, 0.003671, 0.004414, 0.004315, 0.003014, 0.002727, 0.002705, 0.003177, 0.00225, 0.001692, 0.001692, 0.001808, 0.002349, 0.001533, 0.001743, 0.001967, 0.002336, 0.002327, 0.003177, 0.003053, 0.003109, 0.003079, 0.004414, 0.005503, 0.003864, 0.003757, 0.005932, 0.005992, 0.004161, 0.006374, 0.006533, 0.004611, 0.004208, 0.004736, 0.006619, 0.006988, 0.005872, 0.005249, 0.006795, 0.006795, 0.01078, 0.006894, 0.007031, 0.004431, 0.0028, 0.004247, 0.003963, 0.002623, 0.003014, 0.004247, 0.004208, 0.003461, 0.004775, 0.005011, 0.003607, 0.003864, 0.002881, 0.00316, 0.003246, 0.002503, 0.001709, 0.001267, 0.001936, 0.002435, 0.002606, 0.002705, 0.001778, 0.00283, 0.002881, 0.001778, 0.001572, 0.00146, 0.00152, 0.001061, 0.001692, 0.002194, 0.002078, 0.002688, 0.003366, 0.004513, 0.005872, 0.005683, 0.00777, 0.008409, 0.008276, 0.013016, 0.014315, 0.014075, 0.013821, 0.025316, 0.055536, 0.060549, 0.049374, 0.086953, 0.147574, 0.096677, 0.11371, 0.090864, 0.069024, 0.083462, 0.06184], '')</t>
  </si>
  <si>
    <t xml:space="preserve">F5RSY6|F5RSY6_9ENTR Lipoprotein ABC superfamily ATP binding cassette transporter, membrane protein OS=Enterobacter hormaechei ATCC 49162 </t>
  </si>
  <si>
    <t>([0.007259, 0.010509, 0.008075, 0.008525, 0.011669, 0.016021, 0.022667, 0.023534, 0.024393, 0.035586, 0.048328, 0.030003, 0.055536, 0.056825, 0.022306, 0.022667, 0.028107, 0.025762, 0.030003, 0.058088, 0.06184, 0.056825, 0.055536, 0.05306, 0.073402, 0.040537, 0.040537, 0.024826, 0.024393, 0.024826, 0.014315, 0.009865, 0.018106, 0.012491, 0.008624, 0.013821, 0.013613, 0.010926, 0.020165, 0.034068, 0.017138, 0.018106, 0.034884, 0.038858, 0.043307, 0.041405, 0.079919, 0.088832, 0.074921, 0.056825, 0.0704, 0.069024, 0.085092, 0.100716, 0.155435, 0.203355, 0.139895, 0.132295, 0.167087, 0.155435, 0.164327, 0.281712, 0.264545, 0.257454, 0.167087, 0.268042, 0.298791, 0.288399, 0.278302, 0.295083, 0.414856, 0.433034, 0.534167, 0.541878, 0.422041, 0.418646, 0.366687, 0.447574, 0.541878, 0.458154, 0.465241, 0.461924, 0.377384, 0.342579, 0.377384, 0.36309, 0.359901, 0.335645, 0.328603, 0.339168, 0.352862, 0.243554, 0.15008, 0.15284, 0.182256, 0.219301, 0.219301, 0.308712, 0.232838, 0.200174, 0.203355, 0.196879, 0.132295, 0.158265, 0.122885, 0.100716, 0.094817, 0.098513, 0.11371, 0.094817, 0.088832, 0.137348, 0.21291, 0.332115, 0.239899, 0.25031, 0.318242, 0.206376, 0.137348, 0.139895, 0.17593, 0.17593, 0.17593, 0.25031, 0.298791, 0.401658, 0.31487, 0.433034, 0.384043, 0.349426, 0.384043, 0.291804, 0.30533, 0.219301, 0.118441, 0.125101, 0.120615, 0.109221, 0.200174, 0.203355, 0.247041, 0.236433, 0.31487, 0.236433, 0.232838, 0.167087, 0.164327, 0.239899, 0.225814, 0.275179, 0.278302, 0.200174, 0.288399, 0.209395, 0.243554, 0.271506, 0.384043, 0.384043, 0.339168, 0.335645, 0.422041, 0.342579, 0.346032, 0.377384, 0.414856, 0.414856, 0.483068, 0.384043, 0.418646, 0.414856, 0.40511, 0.398279, 0.390993, 0.281712, 0.359901, 0.321458, 0.288399, 0.25406, 0.26085, 0.17593, 0.15008, 0.122885, 0.219301, 0.21291, 0.194234, 0.164327, 0.17593, 0.17593, 0.164327, 0.139895, 0.109221, 0.06184, 0.038042, 0.071867, 0.078022, 0.073402, 0.122885, 0.173081, 0.173081, 0.167087, 0.191378, 0.179055, 0.209395, 0.118441, 0.142424, 0.109221, 0.161087, 0.161087, 0.094817, 0.170161, 0.164327, 0.122885, 0.194234, 0.179055, 0.098513, 0.10481, 0.109221, 0.081712, 0.122885, 0.0704, 0.0704, 0.074921, 0.106997, 0.111485, 0.116183, 0.092881, 0.116183, 0.118441, 0.116183, 0.116183, 0.137348, 0.15008, 0.236433, 0.243554, 0.335645, 0.332115, 0.4292, 0.4292, 0.36309, 0.332115, 0.440853, 0.444081, 0.529623, 0.509769, 0.521092, 0.521092, 0.401658, 0.401658, 0.356642, 0.271506, 0.366687, 0.281712, 0.281712, 0.284882, 0.291804, 0.239899, 0.291804, 0.284882, 0.17593, 0.17593, 0.100716, 0.090864, 0.048328, 0.023963, 0.015694, 0.011518, 0.01227, 0.017797, 0.013821, 0.00962, 0.014586, 0.008804, 0.007091, 0.006795, 0.006701, 0.004736, 0.00543, 0.004611, 0.003963, 0.004208, 0.004736, 0.006795, 0.006894, 0.009865, 0.016021, 0.028695, 0.022667, 0.029376, 0.019401, 0.014315, 0.028695, 0.028107, 0.06184, 0.122885, 0.06184, 0.066181, 0.15008, 0.15284, 0.25406, 0.194234, 0.222385, 0.236433, 0.142424, 0.0704, 0.048328, 0.029376, 0.026338, 0.043307, 0.043307, 0.086953, 0.122885, 0.116183, 0.054297, 0.024826, 0.024826, 0.036378, 0.019401, 0.009977, 0.009865, 0.008409, 0.01078, 0.009096, 0.010372, 0.012491, 0.013613, 0.010672, 0.013016, 0.012491, 0.013265, 0.009865, 0.010372, 0.013437, 0.008804, 0.01078, 0.023534, 0.012727, 0.009187, 0.013613, 0.018106, 0.01078, 0.008624, 0.010672, 0.017138, 0.013613, 0.013265, 0.012491, 0.025762, 0.019401, 0.015078, 0.008624, 0.015078, 0.017138, 0.00962, 0.016257, 0.013437, 0.008075, 0.012491, 0.011903, 0.009865, 0.00777, 0.009483, 0.01204, 0.008895, 0.007645, 0.006078, 0.006078, 0.006142, 0.003997, 0.005249, 0.006245, 0.006619, 0.004358, 0.004388, 0.006039, 0.004431, 0.005992, 0.006795, 0.006078, 0.007877, 0.009728, 0.017138, 0.027463, 0.027463, 0.048328, 0.048328, 0.05306, 0.074921, 0.069024, 0.15284, 0.129801, 0.100716, 0.161087, 0.264545, 0.18812, 0.155435, 0.25031, 0.200174, 0.236433, 0.275179], '')</t>
  </si>
  <si>
    <t>[72, 73, 78, 242, 243, 244, 245]</t>
  </si>
  <si>
    <t xml:space="preserve">F5RSY7|F5RSY7_9ENTR Inner membrane protein YcfT OS=Enterobacter hormaechei ATCC 49162 </t>
  </si>
  <si>
    <t>([0.006894, 0.009728, 0.013613, 0.008409, 0.007422, 0.005683, 0.005249, 0.004315, 0.003924, 0.003701, 0.003177, 0.002662, 0.002512, 0.00246, 0.001786, 0.00146, 0.002327, 0.002155, 0.002194, 0.002276, 0.002138, 0.002194, 0.002211, 0.002211, 0.002276, 0.00283, 0.003864, 0.005086, 0.005223, 0.006533, 0.008624, 0.008723, 0.009015, 0.008156, 0.008723, 0.008895, 0.008723, 0.006482, 0.006894, 0.006374, 0.006142, 0.004577, 0.004483, 0.003109, 0.002662, 0.00407, 0.002529, 0.002623, 0.002014, 0.003109, 0.00246, 0.00152, 0.001374, 0.001232, 0.000876, 0.000833, 0.001142, 0.001142, 0.000945, 0.000945, 0.001602, 0.001533, 0.001499, 0.001499, 0.002327, 0.002727, 0.001967, 0.003298, 0.002327, 0.002761, 0.002623, 0.003366, 0.003607, 0.005734, 0.009401, 0.015694, 0.009483, 0.006245, 0.009187, 0.009015, 0.010131, 0.006701, 0.005223, 0.005318, 0.006701, 0.004611, 0.003079, 0.00389, 0.002881, 0.002976, 0.003053, 0.002014, 0.002138, 0.002606, 0.001709, 0.001722, 0.001649, 0.001675, 0.002606, 0.002366, 0.002336, 0.002078, 0.002606, 0.003607, 0.005378, 0.006142, 0.009728, 0.009977, 0.008624, 0.012491, 0.022306, 0.020165, 0.048328, 0.034884, 0.035586, 0.034068, 0.024393, 0.029376, 0.060549, 0.032017, 0.040537, 0.090864, 0.074921, 0.060549, 0.024393, 0.021816, 0.014586, 0.008156, 0.013613, 0.013613, 0.01227, 0.013613, 0.013437, 0.007877, 0.006142, 0.004689, 0.004835, 0.003804, 0.003246, 0.002336, 0.002327, 0.001722, 0.001159, 0.001155, 0.001541, 0.001541, 0.001335, 0.001692, 0.001692, 0.001112, 0.001288, 0.001305, 0.000743, 0.000799, 0.000773, 0.001408, 0.001687, 0.001692, 0.002581, 0.002117, 0.002155, 0.002435, 0.002276, 0.002881, 0.004414, 0.003014, 0.003804, 0.003079, 0.003177, 0.002881, 0.00292, 0.003276, 0.002336, 0.003671, 0.002482, 0.002435, 0.002276, 0.002276, 0.003366, 0.003298, 0.003555, 0.003864, 0.004388, 0.006482, 0.005992, 0.004247, 0.004208, 0.003366, 0.004646, 0.003246, 0.004835, 0.006039, 0.003864, 0.003804, 0.003555, 0.004431, 0.006567, 0.004689, 0.004689, 0.003924, 0.002727, 0.002881, 0.003804, 0.003804, 0.002881, 0.003727, 0.003804, 0.005503, 0.007645, 0.007555, 0.007177, 0.005011, 0.004431, 0.004513, 0.004431, 0.003864, 0.004358, 0.004161, 0.004976, 0.004689, 0.005249, 0.005872, 0.00558, 0.003821, 0.002581, 0.002035, 0.001623, 0.002512, 0.001855, 0.002155, 0.001434, 0.002435, 0.002396, 0.003079, 0.003053, 0.003109, 0.003512, 0.002435, 0.001786, 0.001602, 0.001434, 0.001172, 0.001572, 0.00146, 0.001374, 0.001391, 0.00231, 0.001602, 0.001675, 0.002349, 0.002211, 0.002194, 0.001692, 0.001936, 0.001936, 0.00316, 0.004611, 0.004976, 0.005223, 0.004775, 0.006567, 0.007495, 0.006421, 0.006421, 0.009187, 0.019401, 0.044297, 0.021816, 0.041405, 0.017447, 0.009483, 0.009865, 0.019109, 0.023087, 0.03976, 0.020522, 0.010372, 0.006533, 0.006619, 0.008409, 0.007555, 0.007031, 0.006482, 0.006619, 0.004736, 0.003431, 0.003298, 0.003405, 0.003963, 0.004736, 0.005992, 0.007555, 0.005086, 0.003461, 0.003864, 0.003014, 0.00292, 0.003555, 0.005378, 0.00359, 0.004247, 0.004646, 0.003405, 0.003431, 0.003671, 0.003671, 0.005683, 0.003701, 0.002366, 0.002761, 0.001786, 0.00146, 0.001271, 0.00152, 0.002396, 0.001499, 0.001499, 0.002336, 0.001778, 0.001687, 0.002155, 0.002078, 0.00292, 0.003014, 0.003997, 0.00543, 0.006619, 0.004431, 0.004483, 0.006533, 0.006988, 0.007031, 0.006533, 0.005683, 0.006619, 0.006988, 0.011518, 0.014075, 0.014315, 0.014586, 0.015344, 0.022667, 0.023963, 0.024826, 0.038858, 0.043307, 0.040537, 0.043307, 0.073402, 0.15284, 0.129801, 0.096677, 0.179055, 0.349426, 0.562014, 0.562014, 0.486429], '')</t>
  </si>
  <si>
    <t>[354, 355]</t>
  </si>
  <si>
    <t xml:space="preserve">F5RSZ0|F5RSZ0_9ENTR YdgH/BhsA/McbA-like domain-containing protein OS=Enterobacter hormaechei ATCC 49162 </t>
  </si>
  <si>
    <t>([0.129801, 0.096677, 0.06312, 0.086953, 0.111485, 0.078022, 0.100716, 0.06184, 0.064632, 0.079919, 0.05306, 0.05306, 0.045352, 0.028107, 0.048328, 0.032677, 0.034068, 0.054297, 0.090864, 0.134866, 0.132295, 0.164327, 0.225814, 0.308712, 0.308712, 0.247041, 0.321458, 0.324872, 0.339168, 0.366687, 0.335645, 0.440853, 0.436924, 0.468512, 0.541878, 0.529623, 0.51388, 0.5017, 0.5017, 0.418646, 0.401658, 0.447574, 0.444081, 0.359901, 0.318242, 0.328603, 0.390993, 0.359901, 0.370445, 0.480142, 0.447574, 0.480142, 0.447574, 0.476583, 0.476583, 0.370445, 0.366687, 0.356642, 0.359901, 0.359901, 0.374039, 0.352862, 0.342579, 0.370445, 0.461924, 0.497853, 0.408655, 0.4292, 0.461924, 0.450668, 0.398279, 0.370445, 0.288399, 0.232838, 0.232838, 0.209395, 0.291804, 0.25031, 0.328603, 0.301917, 0.275179, 0.339168, 0.30533, 0.271506, 0.164327], '')</t>
  </si>
  <si>
    <t xml:space="preserve">F5RSZ1|F5RSZ1_9ENTR Uncharacterized protein OS=Enterobacter hormaechei ATCC 49162 </t>
  </si>
  <si>
    <t>([0.00243, 0.003607, 0.005011, 0.004135, 0.005378, 0.004161, 0.003405, 0.004135, 0.00316, 0.003298, 0.002688, 0.002349, 0.00225, 0.001434, 0.002117, 0.001335, 0.001335, 0.00076, 0.001374, 0.001408, 0.001391, 0.002078, 0.002078, 0.001318, 0.001872, 0.001541, 0.002349, 0.003431, 0.00359, 0.005683, 0.006701, 0.006701, 0.006078, 0.006482, 0.008156, 0.006619, 0.008895, 0.007031, 0.010131, 0.007315, 0.009865, 0.020876, 0.015344, 0.00962], '')</t>
  </si>
  <si>
    <t xml:space="preserve">F5RSZ2|F5RSZ2_9ENTR TetR family transcriptional regulator OS=Enterobacter hormaechei ATCC 49162 </t>
  </si>
  <si>
    <t>([0.30533, 0.332115, 0.36309, 0.387226, 0.41194, 0.476583, 0.483068, 0.4292, 0.324872, 0.352862, 0.374039, 0.414856, 0.380708, 0.349426, 0.271506, 0.339168, 0.328603, 0.298791, 0.352862, 0.384043, 0.318242, 0.222385, 0.15008, 0.161087, 0.161087, 0.158265, 0.079919, 0.092881, 0.106997, 0.18812, 0.179055, 0.120615, 0.11371, 0.137348, 0.109221, 0.120615, 0.129801, 0.116183, 0.137348, 0.164327, 0.142424, 0.196879, 0.268042, 0.387226, 0.377384, 0.301917, 0.219301, 0.281712, 0.281712, 0.21291, 0.21291, 0.229226, 0.298791, 0.321458, 0.31487, 0.318242, 0.275179, 0.26085, 0.264545, 0.209395, 0.15008, 0.182256, 0.191378, 0.142424, 0.078022, 0.074921, 0.118441, 0.109221, 0.109221, 0.083462, 0.144935, 0.147574, 0.15008, 0.132295, 0.127496, 0.083462, 0.069024, 0.069024, 0.074921, 0.096677, 0.129801, 0.182256, 0.129801, 0.139895, 0.222385, 0.268042, 0.200174, 0.203355, 0.311707, 0.25406, 0.18812, 0.194234, 0.167087, 0.100716, 0.102787, 0.094817, 0.081712, 0.086953, 0.155435, 0.139895, 0.125101, 0.134866, 0.139895, 0.216401, 0.17593, 0.170161, 0.120615, 0.098513, 0.078022, 0.044297, 0.083462, 0.147574, 0.142424, 0.139895, 0.206376, 0.161087, 0.142424, 0.200174, 0.281712, 0.275179, 0.271506, 0.295083, 0.206376, 0.179055, 0.161087, 0.18812, 0.137348, 0.209395, 0.308712, 0.339168, 0.42561, 0.384043, 0.352862, 0.36309, 0.41194, 0.42561, 0.51388, 0.458154, 0.486429, 0.494003, 0.394753, 0.324872, 0.278302, 0.359901, 0.390993, 0.384043, 0.387226, 0.450668, 0.458154, 0.480142, 0.394753, 0.422041, 0.422041, 0.458154, 0.349426, 0.332115, 0.349426, 0.349426, 0.444081, 0.370445, 0.339168, 0.444081, 0.433034, 0.384043, 0.374039, 0.268042, 0.191378, 0.127496, 0.129801, 0.129801, 0.10481, 0.158265, 0.085092, 0.098513, 0.079919, 0.144935, 0.158265, 0.134866, 0.11371, 0.10481, 0.106997, 0.137348, 0.134866, 0.142424, 0.21291, 0.216401, 0.239899, 0.318242, 0.398279, 0.398279, 0.398279, 0.349426, 0.356642, 0.36309, 0.278302, 0.339168, 0.352862, 0.264545, 0.196879, 0.219301, 0.15284, 0.196879, 0.15284, 0.132295, 0.17593, 0.142424, 0.116183, 0.170161, 0.132295, 0.092881, 0.06184], '')</t>
  </si>
  <si>
    <t>[136]</t>
  </si>
  <si>
    <t xml:space="preserve">F5RSZ3|F5RSZ3_9ENTR Surface antigen OS=Enterobacter hormaechei ATCC 49162 </t>
  </si>
  <si>
    <t>([0.127496, 0.161087, 0.118441, 0.120615, 0.120615, 0.120615, 0.086953, 0.106997, 0.086953, 0.090864, 0.092881, 0.076542, 0.059222, 0.060549, 0.037156, 0.049374, 0.054297, 0.042364, 0.048328, 0.090864, 0.090864, 0.179055, 0.185198, 0.173081, 0.17593, 0.206376, 0.182256, 0.200174, 0.206376, 0.239899, 0.275179, 0.339168, 0.318242, 0.349426, 0.359901, 0.440853, 0.366687, 0.42561, 0.505461, 0.525368, 0.525368, 0.534167, 0.51388, 0.42561, 0.525368, 0.570702, 0.494003, 0.56648, 0.562014, 0.562014, 0.622677, 0.632174, 0.59508, 0.750527, 0.680603, 0.666105, 0.675549, 0.771762, 0.788093, 0.791621, 0.653063, 0.604312, 0.59508, 0.575842, 0.604312, 0.505461, 0.486429, 0.525368, 0.458154, 0.490133, 0.483068, 0.461924, 0.394753, 0.30533, 0.268042, 0.339168, 0.339168, 0.236433, 0.219301, 0.203355, 0.191378, 0.275179, 0.295083, 0.298791, 0.308712, 0.308712, 0.349426, 0.356642, 0.324872, 0.324872, 0.349426, 0.324872, 0.26085, 0.31487, 0.387226, 0.387226, 0.298791, 0.268042, 0.349426, 0.366687, 0.377384, 0.324872, 0.318242, 0.318242, 0.298791, 0.25406, 0.31487, 0.356642, 0.366687, 0.436924, 0.5017, 0.433034, 0.465241, 0.545602, 0.553315, 0.56648, 0.58069, 0.694846, 0.622677, 0.626927, 0.613573, 0.538167, 0.521092, 0.534167, 0.534167, 0.56648, 0.626927, 0.613573, 0.562014, 0.480142, 0.465241, 0.390993, 0.472492, 0.414856, 0.414856, 0.342579, 0.332115, 0.26085, 0.25031, 0.339168, 0.346032, 0.349426, 0.398279, 0.465241, 0.380708, 0.390993, 0.356642, 0.356642, 0.356642, 0.394753, 0.497853, 0.494003, 0.575842, 0.570702, 0.545602, 0.59508, 0.59508, 0.618285, 0.703578, 0.720929, 0.694846, 0.699094, 0.604312, 0.521092, 0.454136, 0.545602, 0.545602, 0.575842, 0.497853, 0.486429, 0.454136, 0.394753, 0.377384, 0.349426, 0.311707, 0.390993, 0.298791, 0.377384, 0.31487], '')</t>
  </si>
  <si>
    <t>[38, 39, 40, 41, 42, 44, 45, 47, 48, 49, 50, 51, 52, 53, 54, 55, 56, 57, 58, 59, 60, 61, 62, 63, 64, 65, 67, 110, 113, 114, 115, 116, 117, 118, 119, 120, 121, 122, 123, 124, 125, 126, 127, 128, 152, 153, 154, 155, 156, 157, 158, 159, 160, 161, 162, 163, 165, 166, 167]</t>
  </si>
  <si>
    <t xml:space="preserve">F5RSZ4|F5RSZ4_9ENTR NADH dehydrogenase OS=Enterobacter hormaechei ATCC 49162 </t>
  </si>
  <si>
    <t>([0.098513, 0.134866, 0.173081, 0.11371, 0.155435, 0.106997, 0.111485, 0.139895, 0.17593, 0.132295, 0.15284, 0.179055, 0.179055, 0.116183, 0.18812, 0.247041, 0.332115, 0.394753, 0.394753, 0.370445, 0.370445, 0.308712, 0.311707, 0.239899, 0.26085, 0.25031, 0.335645, 0.377384, 0.380708, 0.370445, 0.461924, 0.387226, 0.288399, 0.288399, 0.40511, 0.328603, 0.247041, 0.26085, 0.275179, 0.21291, 0.216401, 0.219301, 0.308712, 0.301917, 0.298791, 0.359901, 0.370445, 0.366687, 0.288399, 0.284882, 0.257454, 0.17593, 0.247041, 0.25406, 0.182256, 0.132295, 0.203355, 0.25031, 0.247041, 0.247041, 0.318242, 0.352862, 0.243554, 0.25406, 0.155435, 0.243554, 0.167087, 0.15284, 0.15284, 0.155435, 0.109221, 0.129801, 0.120615, 0.129801, 0.206376, 0.298791, 0.339168, 0.332115, 0.36309, 0.268042, 0.257454, 0.173081, 0.142424, 0.25406, 0.167087, 0.275179, 0.268042, 0.352862, 0.356642, 0.356642, 0.433034, 0.418646, 0.335645, 0.366687, 0.387226, 0.398279, 0.387226, 0.374039, 0.295083, 0.264545, 0.271506, 0.271506, 0.352862, 0.30533, 0.229226, 0.275179, 0.239899, 0.164327, 0.158265, 0.155435, 0.161087, 0.15008, 0.232838, 0.31487, 0.271506, 0.25031, 0.239899, 0.268042, 0.264545, 0.278302, 0.30533, 0.408655, 0.414856, 0.332115, 0.318242, 0.275179, 0.232838, 0.268042, 0.359901, 0.398279, 0.408655, 0.41194, 0.380708, 0.370445, 0.366687, 0.366687, 0.36309, 0.366687, 0.352862, 0.318242, 0.30533, 0.318242, 0.222385, 0.127496, 0.125101, 0.200174, 0.219301, 0.30533, 0.311707, 0.311707, 0.239899, 0.229226, 0.194234, 0.232838, 0.229226, 0.222385, 0.271506, 0.275179, 0.179055, 0.142424, 0.10481, 0.11371, 0.102787, 0.15284, 0.247041, 0.295083, 0.301917, 0.380708, 0.311707, 0.31487, 0.222385, 0.264545, 0.232838, 0.281712, 0.191378, 0.200174, 0.21291, 0.247041, 0.17593, 0.257454, 0.298791, 0.308712, 0.380708, 0.384043, 0.298791, 0.301917, 0.243554, 0.236433, 0.236433, 0.222385, 0.209395, 0.301917, 0.318242, 0.321458, 0.229226, 0.318242, 0.25031, 0.239899, 0.194234, 0.194234, 0.216401, 0.179055, 0.25031, 0.182256, 0.185198, 0.18812, 0.129801, 0.232838, 0.206376, 0.144935, 0.243554, 0.271506, 0.26085, 0.164327, 0.18812, 0.257454, 0.216401, 0.25031, 0.25406, 0.342579, 0.42561, 0.324872, 0.36309, 0.36309, 0.349426, 0.342579, 0.36309, 0.447574, 0.349426, 0.301917, 0.384043, 0.359901, 0.335645, 0.295083, 0.31487, 0.321458, 0.321458, 0.318242, 0.359901, 0.374039, 0.359901, 0.335645, 0.335645, 0.339168, 0.349426, 0.42561, 0.440853, 0.505461, 0.521092, 0.490133, 0.476583, 0.480142, 0.436924, 0.444081, 0.401658, 0.4292, 0.359901, 0.268042, 0.268042, 0.225814, 0.203355, 0.132295, 0.134866, 0.170161, 0.191378, 0.196879, 0.116183, 0.083462, 0.085092, 0.081712, 0.081712, 0.134866, 0.127496, 0.096677, 0.100716, 0.158265, 0.203355, 0.275179, 0.275179, 0.318242, 0.359901, 0.281712, 0.30533, 0.31487, 0.36309, 0.36309, 0.356642, 0.380708, 0.433034, 0.440853, 0.433034, 0.538167, 0.553315, 0.59917, 0.728858, 0.58069, 0.450668, 0.40511, 0.30533, 0.390993, 0.390993, 0.30533, 0.352862, 0.418646, 0.339168, 0.284882, 0.264545, 0.288399, 0.387226, 0.374039, 0.36309, 0.247041, 0.17593, 0.194234, 0.194234, 0.185198, 0.236433, 0.356642, 0.356642, 0.414856, 0.422041, 0.418646, 0.444081, 0.444081, 0.444081, 0.4292, 0.394753, 0.301917, 0.278302, 0.268042, 0.185198, 0.122885, 0.179055, 0.257454, 0.182256, 0.155435, 0.147574, 0.179055, 0.194234, 0.182256, 0.216401, 0.179055, 0.096677, 0.085092, 0.054297, 0.056825, 0.100716, 0.15008, 0.222385, 0.216401, 0.132295, 0.144935, 0.219301, 0.170161, 0.158265, 0.21291, 0.116183, 0.120615, 0.122885, 0.066181, 0.088832, 0.086953, 0.06312, 0.088832, 0.132295, 0.232838, 0.15008, 0.109221, 0.11371, 0.11371, 0.11371, 0.142424, 0.161087, 0.111485, 0.191378, 0.18812, 0.185198, 0.203355, 0.170161, 0.17593, 0.137348, 0.094817, 0.048328, 0.046336, 0.06312, 0.036378, 0.018106, 0.032017, 0.031287, 0.030003, 0.034068, 0.019109, 0.0198, 0.015694, 0.023534, 0.020522, 0.011903, 0.007259, 0.010509, 0.013016, 0.011903, 0.013613, 0.014586, 0.019109, 0.019401, 0.013265, 0.020165, 0.042364, 0.020876, 0.031287, 0.034068, 0.0198, 0.019109, 0.025762, 0.055536, 0.059222, 0.033407, 0.073402, 0.085092, 0.081712, 0.06312, 0.050641, 0.074921, 0.086953, 0.100716, 0.158265, 0.219301, 0.18812, 0.127496, 0.25031], '')</t>
  </si>
  <si>
    <t>[247, 248, 291, 292, 293, 294, 295]</t>
  </si>
  <si>
    <t xml:space="preserve">F5RSZ5|F5RSZ5_9ENTR UPF0227 protein HMPREF9086_0749 OS=Enterobacter hormaechei ATCC 49162 </t>
  </si>
  <si>
    <t>([0.021816, 0.034884, 0.0704, 0.098513, 0.137348, 0.164327, 0.21291, 0.239899, 0.194234, 0.142424, 0.179055, 0.142424, 0.236433, 0.219301, 0.229226, 0.321458, 0.352862, 0.359901, 0.401658, 0.387226, 0.301917, 0.206376, 0.206376, 0.11371, 0.11371, 0.111485, 0.111485, 0.098513, 0.118441, 0.167087, 0.243554, 0.236433, 0.288399, 0.288399, 0.390993, 0.390993, 0.301917, 0.275179, 0.281712, 0.281712, 0.291804, 0.377384, 0.422041, 0.339168, 0.440853, 0.352862, 0.359901, 0.278302, 0.288399, 0.271506, 0.268042, 0.298791, 0.206376, 0.164327, 0.094817, 0.094817, 0.10481, 0.164327, 0.10481, 0.096677, 0.142424, 0.083462, 0.041405, 0.044297, 0.081712, 0.074921, 0.076542, 0.0704, 0.06184, 0.034068, 0.019401, 0.020876, 0.011669, 0.017797, 0.030003, 0.034884, 0.021381, 0.017138, 0.018106, 0.034068, 0.037156, 0.022306, 0.019401, 0.045352, 0.058088, 0.058088, 0.06312, 0.085092, 0.092881, 0.167087, 0.243554, 0.243554, 0.243554, 0.324872, 0.356642, 0.356642, 0.4292, 0.4292, 0.521092, 0.51388, 0.398279, 0.36309, 0.450668, 0.570702, 0.444081, 0.366687, 0.349426, 0.349426, 0.278302, 0.264545, 0.278302, 0.275179, 0.370445, 0.359901, 0.370445, 0.339168, 0.239899, 0.155435, 0.17593, 0.132295, 0.078022, 0.125101, 0.142424, 0.144935, 0.15008, 0.236433, 0.278302, 0.200174, 0.196879, 0.301917, 0.30533, 0.284882, 0.26085, 0.219301, 0.232838, 0.15284, 0.096677, 0.158265, 0.229226, 0.206376, 0.200174, 0.288399, 0.209395, 0.155435, 0.081712, 0.081712, 0.083462, 0.102787, 0.170161, 0.167087, 0.164327, 0.164327, 0.092881, 0.106997, 0.132295, 0.078022, 0.125101, 0.216401, 0.216401, 0.144935, 0.229226, 0.308712, 0.222385, 0.301917, 0.339168, 0.339168, 0.332115, 0.328603, 0.236433, 0.225814, 0.194234, 0.173081, 0.15008, 0.236433, 0.209395, 0.167087, 0.239899, 0.206376, 0.132295, 0.096677], '')</t>
  </si>
  <si>
    <t>[98, 99, 103]</t>
  </si>
  <si>
    <t xml:space="preserve">F5RSZ9|F5RSZ9_9ENTR Outer membrane lipoprotein OS=Enterobacter hormaechei ATCC 49162 </t>
  </si>
  <si>
    <t>([0.006619, 0.009977, 0.008156, 0.007555, 0.008075, 0.007555, 0.00962, 0.009294, 0.011669, 0.012491, 0.016257, 0.022667, 0.034884, 0.032677, 0.037156, 0.023963, 0.041405, 0.058088, 0.081712, 0.137348, 0.219301, 0.200174, 0.132295, 0.161087, 0.243554, 0.281712, 0.349426, 0.275179, 0.247041, 0.21291, 0.209395, 0.206376, 0.109221, 0.142424, 0.191378, 0.18812, 0.257454, 0.284882, 0.26085, 0.155435, 0.158265, 0.085092, 0.142424, 0.219301, 0.173081, 0.161087, 0.161087, 0.161087, 0.191378, 0.275179, 0.308712, 0.356642, 0.268042, 0.275179, 0.278302, 0.339168, 0.318242, 0.328603, 0.324872, 0.352862, 0.370445, 0.370445, 0.398279, 0.401658, 0.284882, 0.387226, 0.26085, 0.179055, 0.096677, 0.069024, 0.076542, 0.049374, 0.047319, 0.083462, 0.085092, 0.086953, 0.056825, 0.055536, 0.06184, 0.030003, 0.029376, 0.036378, 0.03976, 0.064632, 0.06312, 0.071867, 0.074921, 0.085092, 0.161087, 0.229226, 0.324872, 0.30533, 0.377384, 0.30533, 0.31487, 0.318242, 0.209395, 0.257454, 0.25406, 0.196879, 0.284882, 0.182256, 0.147574, 0.129801, 0.10481, 0.109221, 0.155435, 0.10481, 0.182256, 0.10481, 0.079919, 0.048328, 0.029376, 0.018787, 0.021816, 0.015694, 0.020165, 0.027463, 0.020165, 0.014783, 0.013613, 0.009865, 0.013016, 0.017797], '')</t>
  </si>
  <si>
    <t xml:space="preserve">F5RT00|F5RT00_9ENTR Purine nucleoside phosphoramidase OS=Enterobacter hormaechei ATCC 49162 </t>
  </si>
  <si>
    <t>([0.0704, 0.10481, 0.142424, 0.209395, 0.132295, 0.194234, 0.229226, 0.275179, 0.200174, 0.161087, 0.11371, 0.15008, 0.185198, 0.185198, 0.10481, 0.06312, 0.118441, 0.173081, 0.094817, 0.098513, 0.173081, 0.170161, 0.173081, 0.194234, 0.185198, 0.243554, 0.243554, 0.25031, 0.243554, 0.243554, 0.229226, 0.236433, 0.142424, 0.155435, 0.15008, 0.147574, 0.137348, 0.076542, 0.109221, 0.200174, 0.134866, 0.134866, 0.225814, 0.158265, 0.137348, 0.134866, 0.17593, 0.158265, 0.167087, 0.109221, 0.15284, 0.15008, 0.229226, 0.321458, 0.25031, 0.158265, 0.25031, 0.26085, 0.321458, 0.264545, 0.25406, 0.232838, 0.194234, 0.200174, 0.284882, 0.30533, 0.295083, 0.185198, 0.155435, 0.15284, 0.229226, 0.257454, 0.25406, 0.25406, 0.173081, 0.134866, 0.173081, 0.17593, 0.18812, 0.225814, 0.26085, 0.268042, 0.356642, 0.387226, 0.380708, 0.387226, 0.295083, 0.203355, 0.301917, 0.239899, 0.225814, 0.179055, 0.185198, 0.191378, 0.118441, 0.185198, 0.271506, 0.31487, 0.328603, 0.298791, 0.284882, 0.311707, 0.264545, 0.185198, 0.158265, 0.15008, 0.134866, 0.191378, 0.196879, 0.164327, 0.229226, 0.194234, 0.209395, 0.170161, 0.25031, 0.346032, 0.31487, 0.281712, 0.229226], '')</t>
  </si>
  <si>
    <t xml:space="preserve">F5RT01|F5RT01_9ENTR Outer membrane ferripyoverdine receptor OS=Enterobacter hormaechei ATCC 49162 </t>
  </si>
  <si>
    <t>([0.450668, 0.490133, 0.529623, 0.562014, 0.661982, 0.626927, 0.59917, 0.608892, 0.690604, 0.694846, 0.613573, 0.557691, 0.557691, 0.534167, 0.562014, 0.557691, 0.517562, 0.480142, 0.454136, 0.374039, 0.356642, 0.394753, 0.387226, 0.377384, 0.342579, 0.206376, 0.206376, 0.203355, 0.203355, 0.164327, 0.164327, 0.247041, 0.324872, 0.346032, 0.311707, 0.321458, 0.335645, 0.374039, 0.401658, 0.4292, 0.398279, 0.414856, 0.387226, 0.387226, 0.398279, 0.436924, 0.461924, 0.486429, 0.486429, 0.486429, 0.494003, 0.509769, 0.494003, 0.494003, 0.408655, 0.468512, 0.465241, 0.517562, 0.5017, 0.497853, 0.497853, 0.622677, 0.604312, 0.585406, 0.575842, 0.480142, 0.390993, 0.390993, 0.335645, 0.401658, 0.41194, 0.414856, 0.324872, 0.352862, 0.349426, 0.4292, 0.374039, 0.433034, 0.380708, 0.30533, 0.301917, 0.311707, 0.324872, 0.328603, 0.291804, 0.275179, 0.359901, 0.444081, 0.538167, 0.517562, 0.486429, 0.480142, 0.387226, 0.468512, 0.440853, 0.374039, 0.30533, 0.366687, 0.380708, 0.436924, 0.521092, 0.525368, 0.4292, 0.418646, 0.384043, 0.4292, 0.398279, 0.394753, 0.398279, 0.380708, 0.472492, 0.461924, 0.465241, 0.486429, 0.384043, 0.295083, 0.346032, 0.418646, 0.422041, 0.311707, 0.216401, 0.164327, 0.161087, 0.247041, 0.17593, 0.179055, 0.116183, 0.167087, 0.173081, 0.106997, 0.134866, 0.125101, 0.120615, 0.074921, 0.106997, 0.194234, 0.21291, 0.134866, 0.142424, 0.078022, 0.137348, 0.232838, 0.288399, 0.26085, 0.219301, 0.30533, 0.332115, 0.377384, 0.284882, 0.196879, 0.281712, 0.247041, 0.173081, 0.18812, 0.206376, 0.158265, 0.144935, 0.194234, 0.257454, 0.243554, 0.346032, 0.268042, 0.21291, 0.209395, 0.239899, 0.271506, 0.257454, 0.271506, 0.332115, 0.384043, 0.433034, 0.342579, 0.281712, 0.374039, 0.311707, 0.311707, 0.374039, 0.359901, 0.356642, 0.356642, 0.370445, 0.366687, 0.480142, 0.549308, 0.436924, 0.4292, 0.42561, 0.440853, 0.370445, 0.332115, 0.332115, 0.356642, 0.356642, 0.414856, 0.398279, 0.342579, 0.41194, 0.401658, 0.42561, 0.4292, 0.377384, 0.31487, 0.243554, 0.222385, 0.142424, 0.25031, 0.229226, 0.26085, 0.17593, 0.179055, 0.196879, 0.219301, 0.222385, 0.295083, 0.239899, 0.243554, 0.342579, 0.328603, 0.264545, 0.182256, 0.182256, 0.257454, 0.229226, 0.31487, 0.31487, 0.401658, 0.398279, 0.42561, 0.295083, 0.318242, 0.380708, 0.374039, 0.298791, 0.295083, 0.222385, 0.275179, 0.268042, 0.26085, 0.170161, 0.173081, 0.164327, 0.164327, 0.127496, 0.15008, 0.144935, 0.120615, 0.118441, 0.083462, 0.085092, 0.155435, 0.196879, 0.191378, 0.179055, 0.191378, 0.191378, 0.222385, 0.225814, 0.155435, 0.17593, 0.194234, 0.278302, 0.374039, 0.374039, 0.422041, 0.468512, 0.436924, 0.472492, 0.494003, 0.549308, 0.436924, 0.4292, 0.4292, 0.359901, 0.387226, 0.458154, 0.356642, 0.324872, 0.321458, 0.414856, 0.398279, 0.480142, 0.454136, 0.436924, 0.436924, 0.349426, 0.36309, 0.384043, 0.370445, 0.359901, 0.359901, 0.41194, 0.384043, 0.414856, 0.497853, 0.352862, 0.332115, 0.349426, 0.4292, 0.440853, 0.42561, 0.436924, 0.436924, 0.444081, 0.444081, 0.377384, 0.36309, 0.324872, 0.339168, 0.275179, 0.257454, 0.278302, 0.328603, 0.25031, 0.225814, 0.232838, 0.339168, 0.26085, 0.359901, 0.335645, 0.321458, 0.257454, 0.264545, 0.268042, 0.216401, 0.209395, 0.25406, 0.370445, 0.394753, 0.394753, 0.36309, 0.370445, 0.346032, 0.339168, 0.370445, 0.31487, 0.216401, 0.173081, 0.268042, 0.25406, 0.191378, 0.225814, 0.301917, 0.284882, 0.30533, 0.352862, 0.36309, 0.36309, 0.349426, 0.278302, 0.219301, 0.324872, 0.229226, 0.236433, 0.243554, 0.209395, 0.271506, 0.356642, 0.40511, 0.42561, 0.422041, 0.51388, 0.5017, 0.5017, 0.480142, 0.40511, 0.41194, 0.384043, 0.30533, 0.225814, 0.295083, 0.346032, 0.342579, 0.328603, 0.332115, 0.26085, 0.26085, 0.25031, 0.25406, 0.271506, 0.25031, 0.268042, 0.222385, 0.167087, 0.090864, 0.10481, 0.142424, 0.134866, 0.086953, 0.15284, 0.219301, 0.239899, 0.239899, 0.25031, 0.349426, 0.25031, 0.332115, 0.447574, 0.444081, 0.394753, 0.40511, 0.414856, 0.374039, 0.36309, 0.318242, 0.422041, 0.366687, 0.311707, 0.321458, 0.370445, 0.374039, 0.384043, 0.26085, 0.257454, 0.257454, 0.161087, 0.239899, 0.232838, 0.232838, 0.167087, 0.185198, 0.167087, 0.18812, 0.229226, 0.179055, 0.264545, 0.194234, 0.147574, 0.191378, 0.125101, 0.106997, 0.10481, 0.094817, 0.179055, 0.191378, 0.122885, 0.209395, 0.229226, 0.225814, 0.209395, 0.257454, 0.203355, 0.191378, 0.164327, 0.127496, 0.219301, 0.129801, 0.185198, 0.21291, 0.191378, 0.271506, 0.384043, 0.308712, 0.308712, 0.222385, 0.15008, 0.15008, 0.15008, 0.118441, 0.120615, 0.073402, 0.086953, 0.15284, 0.096677, 0.106997, 0.078022, 0.079919, 0.088832, 0.098513, 0.173081, 0.173081, 0.167087, 0.139895, 0.232838, 0.25031, 0.324872, 0.398279, 0.398279, 0.414856, 0.440853, 0.444081, 0.525368, 0.538167, 0.534167, 0.56648, 0.553315, 0.694846, 0.59014, 0.671169, 0.653063, 0.517562, 0.490133, 0.408655, 0.42561, 0.318242, 0.318242, 0.335645, 0.346032, 0.31487, 0.295083, 0.298791, 0.216401, 0.170161, 0.155435, 0.092881, 0.129801, 0.125101, 0.066181, 0.056825, 0.071867, 0.085092, 0.142424, 0.194234, 0.264545, 0.247041, 0.335645, 0.295083, 0.271506, 0.26085, 0.36309, 0.291804, 0.219301, 0.311707, 0.398279, 0.40511, 0.490133, 0.486429, 0.486429, 0.570702, 0.613573, 0.618285, 0.545602, 0.529623, 0.458154, 0.458154, 0.433034, 0.433034, 0.352862, 0.25406, 0.268042, 0.271506, 0.346032, 0.346032, 0.339168, 0.311707, 0.308712, 0.236433, 0.209395, 0.15008, 0.086953, 0.134866, 0.076542, 0.102787, 0.106997, 0.155435, 0.173081, 0.15284, 0.125101, 0.21291, 0.324872, 0.31487, 0.239899, 0.239899, 0.239899, 0.203355, 0.229226, 0.229226, 0.301917, 0.349426, 0.422041, 0.450668, 0.377384, 0.476583, 0.450668, 0.370445, 0.370445, 0.359901, 0.356642, 0.328603, 0.328603, 0.30533, 0.30533, 0.321458, 0.339168, 0.311707, 0.36309, 0.26085, 0.275179, 0.275179, 0.229226, 0.164327, 0.232838, 0.318242, 0.311707, 0.222385, 0.301917, 0.219301, 0.219301, 0.17593, 0.225814, 0.200174, 0.21291, 0.209395, 0.191378, 0.116183, 0.173081, 0.170161, 0.25406, 0.232838, 0.243554, 0.271506, 0.356642, 0.324872, 0.25406, 0.239899, 0.328603, 0.332115, 0.41194, 0.440853, 0.549308, 0.553315, 0.59917, 0.534167, 0.525368, 0.525368, 0.490133, 0.529623, 0.509769, 0.408655, 0.42561, 0.332115, 0.359901, 0.301917, 0.25031, 0.335645, 0.359901, 0.284882, 0.275179, 0.206376, 0.179055, 0.179055, 0.173081, 0.122885, 0.170161, 0.102787, 0.161087, 0.275179, 0.26085, 0.200174, 0.185198, 0.182256, 0.275179, 0.185198, 0.25031, 0.324872, 0.295083, 0.30533, 0.349426, 0.346032, 0.408655, 0.40511, 0.40511, 0.374039, 0.458154, 0.450668, 0.562014, 0.549308, 0.444081, 0.450668, 0.436924, 0.476583, 0.483068, 0.390993, 0.342579, 0.318242, 0.321458, 0.239899, 0.219301, 0.191378, 0.196879, 0.194234, 0.209395, 0.120615, 0.122885, 0.076542, 0.076542, 0.06312, 0.0704, 0.079919, 0.086953, 0.147574, 0.137348, 0.067594, 0.118441, 0.200174, 0.219301, 0.147574, 0.147574, 0.15284, 0.139895, 0.096677, 0.098513, 0.088832, 0.106997, 0.088832, 0.090864, 0.05306, 0.064632, 0.047319, 0.083462, 0.046336, 0.047319, 0.050641, 0.096677, 0.059222, 0.059222, 0.043307, 0.071867, 0.069024, 0.069024, 0.055536, 0.064632, 0.050641, 0.038858, 0.054297, 0.066181, 0.079919, 0.118441, 0.090864, 0.088832, 0.042364], '')</t>
  </si>
  <si>
    <t>[2, 3, 4, 5, 6, 7, 8, 9, 10, 11, 12, 13, 14, 15, 16, 51, 57, 58, 61, 62, 63, 64, 88, 89, 100, 101, 183, 268, 360, 361, 362, 480, 481, 482, 483, 484, 485, 486, 487, 488, 489, 527, 528, 529, 530, 531, 618, 619, 620, 621, 622, 623, 625, 626, 664, 665]</t>
  </si>
  <si>
    <t xml:space="preserve">F5RT03|F5RT03_9ENTR TatD family hydrolase OS=Enterobacter hormaechei ATCC 49162 </t>
  </si>
  <si>
    <t>([0.038858, 0.060549, 0.040537, 0.066181, 0.044297, 0.067594, 0.086953, 0.066181, 0.083462, 0.098513, 0.127496, 0.11371, 0.216401, 0.298791, 0.301917, 0.222385, 0.196879, 0.194234, 0.25406, 0.225814, 0.275179, 0.26085, 0.268042, 0.284882, 0.268042, 0.243554, 0.158265, 0.106997, 0.139895, 0.100716, 0.090864, 0.086953, 0.129801, 0.078022, 0.090864, 0.127496, 0.122885, 0.137348, 0.139895, 0.137348, 0.15284, 0.191378, 0.132295, 0.088832, 0.127496, 0.139895, 0.229226, 0.318242, 0.40511, 0.370445, 0.374039, 0.295083, 0.288399, 0.191378, 0.264545, 0.179055, 0.182256, 0.288399, 0.219301, 0.229226, 0.271506, 0.281712, 0.281712, 0.370445, 0.346032, 0.352862, 0.278302, 0.295083, 0.295083, 0.206376, 0.257454, 0.308712, 0.332115, 0.30533, 0.370445, 0.384043, 0.458154, 0.454136, 0.356642, 0.370445, 0.332115, 0.291804, 0.284882, 0.284882, 0.275179, 0.356642, 0.271506, 0.339168, 0.243554, 0.142424, 0.142424, 0.15008, 0.182256, 0.271506, 0.30533, 0.324872, 0.346032, 0.321458, 0.335645, 0.408655, 0.486429, 0.517562, 0.436924, 0.4292, 0.4292, 0.42561, 0.342579, 0.418646, 0.328603, 0.41194, 0.517562, 0.642678, 0.534167, 0.51388, 0.490133, 0.517562, 0.461924, 0.349426, 0.298791, 0.291804, 0.288399, 0.268042, 0.278302, 0.356642, 0.356642, 0.318242, 0.324872, 0.418646, 0.349426, 0.40511, 0.324872, 0.26085, 0.239899, 0.328603, 0.332115, 0.332115, 0.239899, 0.308712, 0.394753, 0.380708, 0.380708, 0.374039, 0.318242, 0.232838, 0.264545, 0.196879, 0.134866, 0.132295, 0.137348, 0.209395, 0.229226, 0.321458, 0.40511, 0.384043, 0.370445, 0.349426, 0.281712, 0.268042, 0.268042, 0.185198, 0.257454, 0.161087, 0.10481, 0.092881, 0.142424, 0.074921, 0.118441, 0.203355, 0.129801, 0.081712, 0.079919, 0.042364, 0.037156, 0.038858, 0.038042, 0.041405, 0.046336, 0.045352, 0.071867, 0.071867, 0.096677, 0.081712, 0.144935, 0.142424, 0.158265, 0.182256, 0.203355, 0.21291, 0.209395, 0.209395, 0.200174, 0.139895, 0.247041, 0.257454, 0.25406, 0.281712, 0.298791, 0.206376, 0.206376, 0.182256, 0.203355, 0.167087, 0.219301, 0.225814, 0.30533, 0.366687, 0.332115, 0.4292, 0.433034, 0.444081, 0.570702, 0.632174, 0.671169, 0.661982, 0.648219, 0.653063, 0.557691, 0.486429, 0.604312, 0.604312, 0.59917, 0.521092, 0.525368, 0.40511, 0.394753, 0.398279, 0.328603, 0.332115, 0.225814, 0.229226, 0.236433, 0.137348, 0.137348, 0.161087, 0.106997, 0.11371, 0.11371, 0.17593, 0.216401, 0.111485, 0.147574, 0.170161, 0.129801, 0.098513, 0.158265, 0.098513, 0.10481, 0.179055, 0.15284, 0.232838, 0.144935, 0.142424, 0.209395, 0.170161, 0.15008, 0.185198, 0.15008, 0.118441, 0.079919, 0.05306, 0.106997, 0.10481, 0.076542, 0.129801], '')</t>
  </si>
  <si>
    <t>[101, 110, 111, 112, 113, 115, 210, 211, 212, 213, 214, 215, 216, 218, 219, 220, 221, 222]</t>
  </si>
  <si>
    <t xml:space="preserve">F5RT07|F5RT07_9ENTR Aminodeoxychorismate lyase OS=Enterobacter hormaechei ATCC 49162 </t>
  </si>
  <si>
    <t>([0.142424, 0.083462, 0.15008, 0.144935, 0.173081, 0.21291, 0.243554, 0.236433, 0.268042, 0.301917, 0.216401, 0.239899, 0.346032, 0.42561, 0.40511, 0.288399, 0.298791, 0.387226, 0.339168, 0.328603, 0.225814, 0.15008, 0.232838, 0.203355, 0.243554, 0.18812, 0.10481, 0.06312, 0.092881, 0.094817, 0.073402, 0.134866, 0.081712, 0.046336, 0.047319, 0.054297, 0.10481, 0.100716, 0.079919, 0.05306, 0.059222, 0.10481, 0.10481, 0.059222, 0.034068, 0.038858, 0.030003, 0.055536, 0.098513, 0.042364, 0.043307, 0.056825, 0.032677, 0.06312, 0.102787, 0.111485, 0.147574, 0.144935, 0.15284, 0.11371, 0.164327, 0.15008, 0.144935, 0.21291, 0.264545, 0.247041, 0.21291, 0.257454, 0.179055, 0.170161, 0.206376, 0.125101, 0.0704, 0.11371, 0.102787, 0.102787, 0.092881, 0.111485, 0.111485, 0.10481, 0.164327, 0.118441, 0.118441, 0.118441, 0.116183, 0.118441, 0.120615, 0.073402, 0.109221, 0.196879, 0.206376, 0.264545, 0.268042, 0.275179, 0.275179, 0.216401, 0.21291, 0.225814, 0.15008, 0.17593, 0.17593, 0.179055, 0.179055, 0.155435, 0.155435, 0.092881, 0.111485, 0.200174, 0.295083, 0.295083, 0.196879, 0.139895, 0.088832, 0.122885, 0.120615, 0.120615, 0.196879, 0.142424, 0.134866, 0.137348, 0.116183, 0.116183, 0.120615, 0.219301, 0.216401, 0.144935, 0.200174, 0.196879, 0.11371, 0.10481, 0.109221, 0.094817, 0.142424, 0.21291, 0.164327, 0.25406, 0.26085, 0.170161, 0.155435, 0.096677, 0.15284, 0.161087, 0.164327, 0.098513, 0.088832, 0.111485, 0.182256, 0.222385, 0.196879, 0.219301, 0.232838, 0.200174, 0.203355, 0.139895, 0.085092, 0.147574, 0.137348, 0.142424, 0.194234, 0.185198, 0.185198, 0.196879, 0.200174, 0.118441, 0.109221, 0.083462, 0.066181, 0.066181, 0.035586, 0.025316, 0.021381, 0.0198, 0.023534, 0.038858, 0.059222, 0.106997, 0.067594, 0.033407, 0.033407, 0.03976, 0.0704, 0.071867, 0.074921, 0.0704, 0.106997, 0.182256, 0.15008, 0.185198, 0.17593, 0.173081, 0.21291, 0.308712, 0.311707, 0.196879, 0.120615, 0.098513, 0.092881, 0.137348, 0.155435, 0.125101, 0.10481, 0.106997, 0.167087, 0.083462, 0.078022, 0.06184, 0.03976, 0.067594, 0.03976, 0.042364, 0.06184, 0.076542, 0.086953, 0.092881, 0.147574, 0.158265, 0.161087, 0.111485, 0.090864, 0.155435, 0.194234, 0.139895, 0.096677, 0.054297, 0.056825, 0.06312, 0.079919, 0.071867, 0.05306, 0.098513, 0.060549, 0.047319, 0.056825, 0.032677, 0.029376, 0.029376, 0.026892, 0.032677, 0.050641, 0.060549, 0.026892, 0.015344, 0.021816, 0.032017, 0.055536, 0.118441, 0.066181, 0.038858, 0.067594, 0.040537, 0.020522, 0.024826, 0.045352, 0.021816, 0.016826, 0.018787, 0.022667, 0.042364, 0.042364, 0.034068, 0.026338, 0.045352, 0.067594, 0.051831, 0.038858, 0.028107, 0.016826, 0.024393, 0.058088], '')</t>
  </si>
  <si>
    <t xml:space="preserve">F5RT14|F5RT14_9ENTR 50S ribosomal protein L32 OS=Enterobacter hormaechei ATCC 49162 </t>
  </si>
  <si>
    <t>([0.903857, 0.908098, 0.921076, 0.91684, 0.89662, 0.908098, 0.91684, 0.91684, 0.926919, 0.919029, 0.905695, 0.876521, 0.88723, 0.903857, 0.859585, 0.837511, 0.827927, 0.750527, 0.716283, 0.661982, 0.626927, 0.642678, 0.626927, 0.613573, 0.608892, 0.63748, 0.626927, 0.63748, 0.553315, 0.545602, 0.58069, 0.632174, 0.622677, 0.622677, 0.622677, 0.671169, 0.671169, 0.557691, 0.541878, 0.557691, 0.618285, 0.648219, 0.642678, 0.59014, 0.51388, 0.509769, 0.521092, 0.494003, 0.454136, 0.509769, 0.468512, 0.422041, 0.370445, 0.436924, 0.41194, 0.41194, 0.394753], '')</t>
  </si>
  <si>
    <t>[0, 1, 2, 3, 4, 5, 6, 7, 8, 9, 10, 11, 12, 13, 14, 15, 16, 17, 18, 19, 20, 21, 22, 23, 24, 25, 26, 27, 28, 29, 30, 31, 32, 33, 34, 35, 36, 37, 38, 39, 40, 41, 42, 43, 44, 45, 46, 49]</t>
  </si>
  <si>
    <t xml:space="preserve">F5RT15|F5RT15_9ENTR Large ribosomal RNA subunit accumulation protein YceD OS=Enterobacter hormaechei ATCC 49162 </t>
  </si>
  <si>
    <t>([0.247041, 0.339168, 0.275179, 0.301917, 0.339168, 0.328603, 0.359901, 0.366687, 0.380708, 0.321458, 0.356642, 0.301917, 0.31487, 0.324872, 0.30533, 0.236433, 0.308712, 0.278302, 0.366687, 0.36309, 0.40511, 0.41194, 0.374039, 0.349426, 0.321458, 0.335645, 0.36309, 0.295083, 0.239899, 0.247041, 0.257454, 0.257454, 0.335645, 0.335645, 0.271506, 0.370445, 0.349426, 0.349426, 0.324872, 0.308712, 0.200174, 0.203355, 0.120615, 0.137348, 0.222385, 0.25406, 0.225814, 0.161087, 0.194234, 0.196879, 0.137348, 0.196879, 0.185198, 0.203355, 0.167087, 0.21291, 0.139895, 0.229226, 0.170161, 0.203355, 0.137348, 0.25406, 0.191378, 0.278302, 0.25406, 0.161087, 0.158265, 0.158265, 0.257454, 0.179055, 0.179055, 0.25406, 0.247041, 0.185198, 0.170161, 0.196879, 0.216401, 0.203355, 0.125101, 0.098513, 0.092881, 0.167087, 0.106997, 0.167087, 0.161087, 0.182256, 0.284882, 0.288399, 0.271506, 0.26085, 0.339168, 0.328603, 0.349426, 0.366687, 0.408655, 0.324872, 0.335645, 0.359901, 0.356642, 0.465241, 0.51388, 0.529623, 0.51388, 0.468512, 0.476583, 0.497853, 0.394753, 0.394753, 0.31487, 0.264545, 0.222385, 0.179055, 0.18812, 0.179055, 0.179055, 0.222385, 0.236433, 0.15008, 0.083462, 0.132295, 0.074921, 0.129801, 0.083462, 0.049374, 0.11371, 0.076542, 0.067594, 0.125101, 0.111485, 0.182256, 0.25406, 0.185198, 0.275179, 0.275179, 0.25031, 0.25406, 0.206376, 0.284882, 0.335645, 0.346032, 0.239899, 0.318242, 0.308712, 0.298791, 0.394753, 0.380708, 0.465241, 0.440853, 0.42561, 0.414856, 0.422041, 0.433034, 0.575842, 0.433034, 0.480142, 0.414856, 0.321458, 0.328603, 0.308712, 0.26085, 0.311707, 0.408655, 0.394753, 0.356642, 0.418646, 0.366687, 0.321458, 0.271506, 0.278302, 0.236433, 0.216401, 0.137348, 0.086953], '')</t>
  </si>
  <si>
    <t>[100, 101, 102, 152]</t>
  </si>
  <si>
    <t xml:space="preserve">F5RT19|F5RT19_9ENTR LysR family transcriptional regulator OS=Enterobacter hormaechei ATCC 49162 </t>
  </si>
  <si>
    <t>([0.557691, 0.422041, 0.458154, 0.476583, 0.408655, 0.447574, 0.374039, 0.370445, 0.384043, 0.41194, 0.328603, 0.291804, 0.288399, 0.21291, 0.229226, 0.229226, 0.229226, 0.239899, 0.247041, 0.17593, 0.167087, 0.15284, 0.200174, 0.17593, 0.17593, 0.232838, 0.155435, 0.196879, 0.225814, 0.239899, 0.239899, 0.311707, 0.377384, 0.321458, 0.401658, 0.454136, 0.436924, 0.380708, 0.384043, 0.384043, 0.380708, 0.390993, 0.422041, 0.414856, 0.359901, 0.370445, 0.301917, 0.374039, 0.318242, 0.284882, 0.200174, 0.18812, 0.216401, 0.216401, 0.281712, 0.288399, 0.301917, 0.301917, 0.298791, 0.298791, 0.30533, 0.390993, 0.380708, 0.390993, 0.41194, 0.42561, 0.339168, 0.408655, 0.418646, 0.472492, 0.494003, 0.575842, 0.509769, 0.408655, 0.41194, 0.408655, 0.295083, 0.209395, 0.191378, 0.194234, 0.196879, 0.200174, 0.203355, 0.147574, 0.139895, 0.15008, 0.21291, 0.308712, 0.31487, 0.324872, 0.384043, 0.324872, 0.335645, 0.335645, 0.346032, 0.328603, 0.26085, 0.359901, 0.41194, 0.476583, 0.56648, 0.521092, 0.390993, 0.380708, 0.450668, 0.461924, 0.458154, 0.366687, 0.271506, 0.257454, 0.278302, 0.167087, 0.232838, 0.247041, 0.203355, 0.203355, 0.216401, 0.275179, 0.200174, 0.26085, 0.232838, 0.158265, 0.182256, 0.225814, 0.236433, 0.137348, 0.106997, 0.06312, 0.11371, 0.18812, 0.185198, 0.155435, 0.203355, 0.209395, 0.109221, 0.129801, 0.196879, 0.200174, 0.219301, 0.222385, 0.203355, 0.139895, 0.182256, 0.111485, 0.15284, 0.096677, 0.179055, 0.182256, 0.278302, 0.200174, 0.200174, 0.236433, 0.21291, 0.247041, 0.173081, 0.275179, 0.291804, 0.203355, 0.125101, 0.098513, 0.170161, 0.111485, 0.18812, 0.203355, 0.291804, 0.229226, 0.225814, 0.200174, 0.222385, 0.236433, 0.318242, 0.219301, 0.120615, 0.118441, 0.106997, 0.090864, 0.111485, 0.137348, 0.147574, 0.216401, 0.25406, 0.264545, 0.349426, 0.335645, 0.257454, 0.271506, 0.346032, 0.324872, 0.380708, 0.268042, 0.147574, 0.11371, 0.10481, 0.164327, 0.18812, 0.10481, 0.102787, 0.088832, 0.102787, 0.147574, 0.100716, 0.10481, 0.050641, 0.022306, 0.0198, 0.036378, 0.028695, 0.026892, 0.046336, 0.032017, 0.079919, 0.120615, 0.137348, 0.161087, 0.170161, 0.100716, 0.200174, 0.321458, 0.308712, 0.225814, 0.225814, 0.308712, 0.308712, 0.394753, 0.42561, 0.332115, 0.247041, 0.247041, 0.247041, 0.264545, 0.301917, 0.243554, 0.191378, 0.203355, 0.278302, 0.185198, 0.284882, 0.206376, 0.158265, 0.111485, 0.122885, 0.122885, 0.116183, 0.050641, 0.055536, 0.060549, 0.11371, 0.182256, 0.225814, 0.142424, 0.137348, 0.142424, 0.170161, 0.25031, 0.158265, 0.10481, 0.170161, 0.102787, 0.092881, 0.127496, 0.196879, 0.15284, 0.161087, 0.185198, 0.268042, 0.229226, 0.21291, 0.232838, 0.15284, 0.137348, 0.147574, 0.094817, 0.046336, 0.054297, 0.025316, 0.043307, 0.067594, 0.036378, 0.034068, 0.0704, 0.049374, 0.044297, 0.054297, 0.050641, 0.042364, 0.024393, 0.017797, 0.031287, 0.016257, 0.018415, 0.018415, 0.032017, 0.026892, 0.038042, 0.038042, 0.088832, 0.059222, 0.06312, 0.118441, 0.158265, 0.134866, 0.155435, 0.182256, 0.185198, 0.196879, 0.206376, 0.349426, 0.422041, 0.387226, 0.472492, 0.517562, 0.5017, 0.468512, 0.618285, 0.694846, 0.618285, 0.562014], '')</t>
  </si>
  <si>
    <t>[0, 71, 72, 100, 101, 310, 311, 313, 314, 315, 316]</t>
  </si>
  <si>
    <t xml:space="preserve">F5RT20|F5RT20_9ENTR MFS family major facilitator transporter OS=Enterobacter hormaechei ATCC 49162 </t>
  </si>
  <si>
    <t>([0.472492, 0.509769, 0.308712, 0.21291, 0.10481, 0.058088, 0.049374, 0.029376, 0.028107, 0.019401, 0.023963, 0.025316, 0.022667, 0.01078, 0.010372, 0.007495, 0.006374, 0.006142, 0.004208, 0.003461, 0.003177, 0.002727, 0.002761, 0.004577, 0.004358, 0.004577, 0.007031, 0.006078, 0.007177, 0.008276, 0.01227, 0.013437, 0.010372, 0.010672, 0.012491, 0.012727, 0.010672, 0.015344, 0.015078, 0.022306, 0.043307, 0.047319, 0.037156, 0.044297, 0.037156, 0.037156, 0.074921, 0.06184, 0.088832, 0.118441, 0.06184, 0.047319, 0.023534, 0.042364, 0.020522, 0.020522, 0.01078, 0.011903, 0.007315, 0.008525, 0.007091, 0.007091, 0.010672, 0.016528, 0.013613, 0.014075, 0.025316, 0.025316, 0.025316, 0.018106, 0.010372, 0.010672, 0.008075, 0.01204, 0.01204, 0.017447, 0.023534, 0.026338, 0.037156, 0.036378, 0.014075, 0.013821, 0.009015, 0.008624, 0.006795, 0.006701, 0.004646, 0.004689, 0.004577, 0.004577, 0.004513, 0.006421, 0.008895, 0.009294, 0.006533, 0.004736, 0.005683, 0.006421, 0.006374, 0.005249, 0.004976, 0.007422, 0.008723, 0.01078, 0.009187, 0.01227, 0.009728, 0.012727, 0.012727, 0.013821, 0.008276, 0.009015, 0.010131, 0.008723, 0.01078, 0.014586, 0.013821, 0.008624, 0.007422, 0.012727, 0.025762, 0.055536, 0.058088, 0.090864, 0.118441, 0.155435, 0.155435, 0.134866, 0.167087, 0.167087, 0.096677, 0.137348, 0.219301, 0.185198, 0.132295, 0.092881, 0.06184, 0.125101, 0.116183, 0.079919, 0.032017, 0.026892, 0.028107, 0.028695, 0.016826, 0.016528, 0.016021, 0.010131, 0.010131, 0.009977, 0.010672, 0.012727, 0.009096, 0.008723, 0.006039, 0.008804, 0.009401, 0.011669, 0.007495, 0.01227, 0.01227, 0.017138, 0.014075, 0.010926, 0.010372, 0.009187, 0.008075, 0.005318, 0.005318, 0.006795, 0.005378, 0.00389, 0.003804, 0.004247, 0.003757, 0.004135, 0.002976, 0.004247, 0.005011, 0.004775, 0.004135, 0.004414, 0.005011, 0.005734, 0.006701, 0.004921, 0.006988, 0.005503, 0.009483, 0.010926, 0.007555, 0.008276, 0.011518, 0.015078, 0.018415, 0.027463, 0.048328, 0.048328, 0.020522, 0.020876, 0.050641, 0.030003, 0.06312, 0.046336, 0.024393, 0.023963, 0.048328, 0.037156, 0.06184, 0.024826, 0.024393, 0.050641, 0.073402, 0.029376, 0.016528, 0.022667, 0.010509, 0.008895, 0.008002, 0.011518, 0.009294, 0.005799, 0.006142, 0.00543, 0.006482, 0.006421, 0.00543, 0.004161, 0.003924, 0.003298, 0.003298, 0.003997, 0.003963, 0.002761, 0.004315, 0.004247, 0.004247, 0.006039, 0.005992, 0.006988, 0.006142, 0.006988, 0.011106, 0.009728, 0.009728, 0.006245, 0.007555, 0.008895, 0.010221, 0.01078, 0.018415, 0.025762, 0.012491, 0.009865, 0.013821, 0.016257, 0.016021, 0.012727, 0.012727, 0.015694, 0.013821, 0.013821, 0.015078, 0.015694, 0.018787, 0.018787, 0.028695, 0.037156, 0.03976, 0.030611, 0.044297, 0.048328, 0.032677, 0.066181, 0.064632, 0.064632, 0.026338, 0.030611, 0.044297, 0.022667, 0.022667, 0.019401, 0.0198, 0.010509, 0.008409, 0.007645, 0.00558, 0.005318, 0.006039, 0.005086, 0.004736, 0.004577, 0.003461, 0.004775, 0.004736, 0.005683, 0.004646, 0.004483, 0.004208, 0.0028, 0.003461, 0.002503, 0.003727, 0.003701, 0.00389, 0.004577, 0.004513, 0.006567, 0.005683, 0.004921, 0.004135, 0.005872, 0.005872, 0.007495, 0.005249, 0.004135, 0.003478, 0.004835, 0.007177, 0.011106, 0.011669, 0.009977, 0.009728, 0.009865, 0.008002, 0.012491, 0.015694, 0.036378, 0.024393, 0.051831, 0.050641, 0.109221, 0.051831, 0.059222, 0.044297, 0.045352, 0.040537, 0.024393, 0.025316, 0.015078, 0.008525, 0.00777, 0.006988, 0.010131, 0.008525, 0.010509, 0.006567, 0.005799, 0.005623, 0.005623, 0.003963, 0.003963, 0.003864, 0.00558, 0.003701, 0.003079, 0.004358, 0.004315, 0.005503, 0.005223, 0.004921, 0.007091, 0.011106, 0.013265, 0.009187, 0.009401, 0.007495, 0.009294, 0.009865, 0.006701, 0.006421, 0.009015, 0.007645, 0.005249, 0.004388, 0.004483, 0.00543, 0.003607, 0.005011, 0.004431, 0.00316, 0.004577, 0.004513, 0.003963, 0.005249, 0.005249, 0.004388, 0.006039, 0.006039, 0.005932, 0.007177, 0.009865, 0.009865, 0.008624, 0.011669, 0.011669, 0.017797, 0.018415, 0.034884, 0.024393, 0.038858, 0.098513, 0.051831, 0.036378], '')</t>
  </si>
  <si>
    <t xml:space="preserve">F5RT21|F5RT21_9ENTR Flagellar hook-associated protein FlgL OS=Enterobacter hormaechei ATCC 49162 </t>
  </si>
  <si>
    <t>([0.40511, 0.433034, 0.41194, 0.447574, 0.468512, 0.41194, 0.436924, 0.472492, 0.486429, 0.509769, 0.525368, 0.480142, 0.380708, 0.390993, 0.390993, 0.308712, 0.30533, 0.349426, 0.377384, 0.42561, 0.40511, 0.40511, 0.40511, 0.433034, 0.433034, 0.352862, 0.422041, 0.4292, 0.454136, 0.454136, 0.461924, 0.476583, 0.604312, 0.622677, 0.685117, 0.642678, 0.745909, 0.754692, 0.699094, 0.613573, 0.58069, 0.497853, 0.494003, 0.5017, 0.476583, 0.476583, 0.56648, 0.562014, 0.570702, 0.521092, 0.534167, 0.436924, 0.398279, 0.291804, 0.342579, 0.374039, 0.401658, 0.318242, 0.284882, 0.311707, 0.370445, 0.418646, 0.433034, 0.433034, 0.356642, 0.40511, 0.414856, 0.42561, 0.366687, 0.288399, 0.288399, 0.284882, 0.30533, 0.328603, 0.398279, 0.398279, 0.321458, 0.332115, 0.390993, 0.394753, 0.401658, 0.418646, 0.418646, 0.408655, 0.356642, 0.436924, 0.394753, 0.374039, 0.377384, 0.433034, 0.5017, 0.436924, 0.42561, 0.497853, 0.517562, 0.534167, 0.570702, 0.632174, 0.618285, 0.562014, 0.562014, 0.553315, 0.545602, 0.476583, 0.562014, 0.63748, 0.525368, 0.562014, 0.58069, 0.575842, 0.497853, 0.468512, 0.553315, 0.480142, 0.440853, 0.440853, 0.422041, 0.414856, 0.458154, 0.458154, 0.545602, 0.575842, 0.585406, 0.483068, 0.480142, 0.380708, 0.380708, 0.454136, 0.374039, 0.349426, 0.339168, 0.4292, 0.4292, 0.390993, 0.4292, 0.36309, 0.36309, 0.377384, 0.377384, 0.36309, 0.359901, 0.359901, 0.288399, 0.275179, 0.346032, 0.414856, 0.505461, 0.505461, 0.549308, 0.545602, 0.553315, 0.570702, 0.562014, 0.525368, 0.570702, 0.59917, 0.690604, 0.675549, 0.661982, 0.622677, 0.63748, 0.541878, 0.525368, 0.63748, 0.648219, 0.648219, 0.653063, 0.680603, 0.604312, 0.454136, 0.541878, 0.541878, 0.433034, 0.418646, 0.476583, 0.476583, 0.450668, 0.468512, 0.509769, 0.534167, 0.622677, 0.618285, 0.720929, 0.716283, 0.671169, 0.720929, 0.750527, 0.750527, 0.73685, 0.720929, 0.712013, 0.703578, 0.59917, 0.626927, 0.642678, 0.608892, 0.557691, 0.497853, 0.521092, 0.447574, 0.352862, 0.324872, 0.30533, 0.349426, 0.271506, 0.298791, 0.268042, 0.257454, 0.278302, 0.268042, 0.328603, 0.390993, 0.422041, 0.472492, 0.447574, 0.433034, 0.433034, 0.433034, 0.436924, 0.436924, 0.454136, 0.5017, 0.5017, 0.51388, 0.468512, 0.476583, 0.476583, 0.476583, 0.461924, 0.366687, 0.377384, 0.398279, 0.366687, 0.275179, 0.301917, 0.339168, 0.342579, 0.342579, 0.380708, 0.384043, 0.374039, 0.301917, 0.324872, 0.239899, 0.25031, 0.271506, 0.271506, 0.275179, 0.257454, 0.185198, 0.264545, 0.225814, 0.15284, 0.200174, 0.291804, 0.301917, 0.36309, 0.332115, 0.288399, 0.275179, 0.356642, 0.359901, 0.454136, 0.476583, 0.517562, 0.497853, 0.490133, 0.486429, 0.422041, 0.440853, 0.454136, 0.454136, 0.390993, 0.480142, 0.480142, 0.394753, 0.301917, 0.295083, 0.321458, 0.308712, 0.311707, 0.26085, 0.275179, 0.271506, 0.225814, 0.229226, 0.161087, 0.158265, 0.196879, 0.25406, 0.158265, 0.209395, 0.170161, 0.158265, 0.147574, 0.158265, 0.17593, 0.264545, 0.264545, 0.225814, 0.311707, 0.236433, 0.179055, 0.17593, 0.134866, 0.170161, 0.196879, 0.25031, 0.209395, 0.216401, 0.18812, 0.268042, 0.239899, 0.25031, 0.377384, 0.342579, 0.281712], '')</t>
  </si>
  <si>
    <t>[9, 10, 32, 33, 34, 35, 36, 37, 38, 39, 40, 43, 46, 47, 48, 49, 50, 90, 94, 95, 96, 97, 98, 99, 100, 101, 102, 104, 105, 106, 107, 108, 109, 112, 120, 121, 122, 146, 147, 148, 149, 150, 151, 152, 153, 154, 155, 156, 157, 158, 159, 160, 161, 162, 163, 164, 165, 166, 167, 168, 170, 171, 178, 179, 180, 181, 182, 183, 184, 185, 186, 187, 188, 189, 190, 191, 192, 193, 194, 195, 196, 198, 221, 222, 223, 264]</t>
  </si>
  <si>
    <t xml:space="preserve">F5RT27|F5RT27_9ENTR Flagellar basal body protein OS=Enterobacter hormaechei ATCC 49162 </t>
  </si>
  <si>
    <t>([0.232838, 0.232838, 0.275179, 0.324872, 0.36309, 0.298791, 0.339168, 0.377384, 0.41194, 0.401658, 0.36309, 0.40511, 0.359901, 0.352862, 0.390993, 0.40511, 0.465241, 0.476583, 0.476583, 0.517562, 0.525368, 0.608892, 0.642678, 0.529623, 0.525368, 0.490133, 0.59014, 0.490133, 0.494003, 0.454136, 0.41194, 0.480142, 0.447574, 0.414856, 0.454136, 0.384043, 0.480142, 0.509769, 0.42561, 0.454136, 0.384043, 0.418646, 0.384043, 0.390993, 0.483068, 0.41194, 0.380708, 0.377384, 0.418646, 0.408655, 0.440853, 0.553315, 0.549308, 0.545602, 0.648219, 0.549308, 0.632174, 0.648219, 0.648219, 0.750527, 0.703578, 0.805026, 0.657645, 0.657645, 0.613573, 0.613573, 0.750527, 0.73685, 0.754692, 0.716283, 0.685117, 0.585406, 0.549308, 0.56648, 0.626927, 0.59917, 0.545602, 0.468512, 0.40511, 0.349426, 0.352862, 0.390993, 0.346032, 0.450668, 0.444081, 0.468512, 0.490133, 0.450668, 0.433034, 0.418646, 0.483068, 0.521092, 0.608892, 0.608892, 0.494003, 0.486429, 0.4292, 0.509769, 0.557691, 0.59917, 0.675549, 0.671169, 0.575842, 0.618285, 0.497853, 0.509769, 0.509769, 0.494003, 0.541878, 0.575842, 0.534167, 0.525368, 0.538167, 0.509769, 0.497853, 0.648219, 0.541878, 0.626927, 0.545602, 0.632174, 0.653063, 0.657645, 0.648219, 0.759478, 0.661982, 0.771762, 0.657645, 0.618285, 0.56648, 0.541878, 0.613573, 0.666105, 0.557691, 0.538167, 0.538167, 0.465241, 0.436924, 0.553315, 0.545602, 0.642678, 0.642678, 0.575842, 0.59014, 0.59508, 0.497853, 0.549308, 0.59014, 0.622677, 0.657645, 0.699094, 0.58069, 0.575842, 0.486429, 0.509769, 0.5017, 0.497853, 0.608892, 0.59014, 0.557691, 0.585406, 0.494003, 0.465241, 0.494003, 0.483068, 0.497853, 0.585406, 0.618285, 0.529623, 0.497853, 0.5017, 0.422041, 0.497853, 0.517562, 0.56648, 0.608892, 0.632174, 0.632174, 0.608892, 0.618285, 0.59917, 0.541878, 0.626927, 0.525368, 0.534167, 0.505461, 0.5017, 0.525368, 0.534167, 0.480142, 0.59014, 0.509769, 0.557691, 0.553315, 0.541878, 0.5017, 0.458154, 0.468512, 0.494003, 0.490133, 0.497853, 0.436924, 0.458154, 0.490133, 0.497853, 0.509769, 0.509769, 0.461924, 0.433034, 0.444081, 0.494003, 0.408655, 0.440853, 0.476583, 0.444081, 0.447574, 0.517562, 0.490133, 0.490133, 0.458154, 0.465241, 0.422041, 0.483068, 0.40511, 0.284882, 0.346032, 0.328603, 0.291804, 0.335645, 0.346032, 0.342579, 0.346032, 0.42561, 0.450668, 0.422041, 0.461924, 0.468512, 0.398279, 0.42561, 0.380708, 0.380708, 0.370445, 0.380708, 0.36309, 0.433034, 0.517562, 0.494003, 0.468512, 0.545602, 0.497853, 0.440853, 0.384043], '')</t>
  </si>
  <si>
    <t>[19, 20, 21, 22, 23, 24, 26, 37, 51, 52, 53, 54, 55, 56, 57, 58, 59, 60, 61, 62, 63, 64, 65, 66, 67, 68, 69, 70, 71, 72, 73, 74, 75, 76, 91, 92, 93, 97, 98, 99, 100, 101, 102, 103, 105, 106, 108, 109, 110, 111, 112, 113, 115, 116, 117, 118, 119, 120, 121, 122, 123, 124, 125, 126, 127, 128, 129, 130, 131, 132, 133, 134, 137, 138, 139, 140, 141, 142, 143, 145, 146, 147, 148, 149, 150, 151, 153, 154, 156, 157, 158, 159, 165, 166, 167, 169, 172, 173, 174, 175, 176, 177, 178, 179, 180, 181, 182, 183, 184, 185, 186, 187, 189, 190, 191, 192, 193, 194, 204, 205, 215, 244, 247]</t>
  </si>
  <si>
    <t xml:space="preserve">F5RT28|F5RT28_9ENTR Flagellar hook protein FlgE OS=Enterobacter hormaechei ATCC 49162 </t>
  </si>
  <si>
    <t>([0.10481, 0.102787, 0.100716, 0.098513, 0.129801, 0.173081, 0.122885, 0.155435, 0.127496, 0.092881, 0.109221, 0.15008, 0.191378, 0.209395, 0.182256, 0.182256, 0.209395, 0.236433, 0.247041, 0.167087, 0.239899, 0.142424, 0.167087, 0.194234, 0.222385, 0.219301, 0.179055, 0.25406, 0.155435, 0.182256, 0.275179, 0.239899, 0.142424, 0.11371, 0.17593, 0.203355, 0.18812, 0.139895, 0.167087, 0.109221, 0.173081, 0.129801, 0.209395, 0.161087, 0.137348, 0.139895, 0.088832, 0.111485, 0.120615, 0.209395, 0.155435, 0.144935, 0.18812, 0.281712, 0.31487, 0.318242, 0.324872, 0.339168, 0.40511, 0.40511, 0.494003, 0.494003, 0.483068, 0.5017, 0.505461, 0.505461, 0.42561, 0.509769, 0.521092, 0.525368, 0.509769, 0.51388, 0.414856, 0.414856, 0.380708, 0.321458, 0.332115, 0.298791, 0.298791, 0.295083, 0.295083, 0.229226, 0.15008, 0.142424, 0.129801, 0.185198, 0.222385, 0.298791, 0.31487, 0.206376, 0.191378, 0.134866, 0.222385, 0.335645, 0.335645, 0.387226, 0.458154, 0.377384, 0.356642, 0.356642, 0.318242, 0.332115, 0.387226, 0.41194, 0.51388, 0.440853, 0.4292, 0.414856, 0.332115, 0.352862, 0.398279, 0.374039, 0.444081, 0.433034, 0.447574, 0.468512, 0.454136, 0.387226, 0.468512, 0.529623, 0.517562, 0.529623, 0.529623, 0.575842, 0.685117, 0.626927, 0.622677, 0.618285, 0.525368, 0.680603, 0.632174, 0.707965, 0.657645, 0.613573, 0.58069, 0.505461, 0.461924, 0.458154, 0.517562, 0.505461, 0.505461, 0.480142, 0.505461, 0.505461, 0.480142, 0.398279, 0.436924, 0.447574, 0.465241, 0.541878, 0.5017, 0.517562, 0.517562, 0.562014, 0.657645, 0.690604, 0.657645, 0.632174, 0.517562, 0.534167, 0.575842, 0.541878, 0.59014, 0.642678, 0.642678, 0.622677, 0.604312, 0.604312, 0.685117, 0.661982, 0.661982, 0.661982, 0.575842, 0.575842, 0.545602, 0.414856, 0.433034, 0.483068, 0.525368, 0.642678, 0.63748, 0.557691, 0.604312, 0.604312, 0.517562, 0.517562, 0.458154, 0.458154, 0.370445, 0.324872, 0.321458, 0.335645, 0.308712, 0.359901, 0.394753, 0.418646, 0.521092, 0.5017, 0.4292, 0.408655, 0.359901, 0.275179, 0.298791, 0.298791, 0.30533, 0.335645, 0.321458, 0.328603, 0.384043, 0.461924, 0.51388, 0.494003, 0.4292, 0.454136, 0.480142, 0.472492, 0.497853, 0.486429, 0.422041, 0.497853, 0.414856, 0.480142, 0.59917, 0.59917, 0.58069, 0.5017, 0.436924, 0.436924, 0.490133, 0.517562, 0.517562, 0.517562, 0.465241, 0.538167, 0.458154, 0.4292, 0.408655, 0.40511, 0.40511, 0.414856, 0.450668, 0.545602, 0.5017, 0.476583, 0.517562, 0.490133, 0.545602, 0.517562, 0.490133, 0.454136, 0.450668, 0.36309, 0.339168, 0.422041, 0.40511, 0.440853, 0.450668, 0.461924, 0.472492, 0.472492, 0.529623, 0.458154, 0.472492, 0.509769, 0.4292, 0.339168, 0.339168, 0.339168, 0.42561, 0.458154, 0.505461, 0.509769, 0.521092, 0.541878, 0.575842, 0.575842, 0.648219, 0.545602, 0.472492, 0.458154, 0.377384, 0.387226, 0.335645, 0.335645, 0.342579, 0.433034, 0.486429, 0.521092, 0.458154, 0.40511, 0.398279, 0.398279, 0.324872, 0.398279, 0.414856, 0.40511, 0.41194, 0.398279, 0.472492, 0.472492, 0.40511, 0.480142, 0.480142, 0.476583, 0.408655, 0.324872, 0.281712, 0.295083, 0.209395, 0.236433, 0.301917, 0.31487, 0.324872, 0.398279, 0.332115, 0.31487, 0.288399, 0.308712, 0.301917, 0.311707, 0.377384, 0.387226, 0.318242, 0.311707, 0.359901, 0.414856, 0.494003, 0.521092, 0.509769, 0.613573, 0.570702, 0.525368, 0.440853, 0.346032, 0.346032, 0.418646, 0.394753, 0.394753, 0.370445, 0.370445, 0.366687, 0.264545, 0.318242, 0.394753, 0.321458, 0.352862, 0.36309, 0.352862, 0.328603, 0.26085, 0.281712, 0.311707, 0.335645, 0.418646, 0.4292, 0.450668, 0.374039, 0.401658, 0.401658, 0.422041, 0.356642, 0.284882, 0.387226, 0.359901, 0.275179, 0.288399, 0.257454, 0.247041, 0.25406, 0.295083, 0.295083, 0.278302, 0.30533, 0.318242, 0.278302, 0.339168, 0.324872, 0.308712, 0.30533, 0.311707, 0.295083, 0.380708, 0.440853, 0.346032, 0.308712, 0.401658, 0.465241, 0.418646, 0.356642, 0.36309, 0.278302, 0.352862, 0.328603, 0.308712, 0.271506, 0.278302, 0.243554, 0.206376, 0.295083, 0.268042, 0.219301, 0.173081], '')</t>
  </si>
  <si>
    <t>[63, 64, 65, 67, 68, 69, 70, 71, 104, 119, 120, 121, 122, 123, 124, 125, 126, 127, 128, 129, 130, 131, 132, 133, 134, 135, 138, 139, 140, 142, 143, 149, 150, 151, 152, 153, 154, 155, 156, 157, 158, 159, 160, 161, 162, 163, 164, 165, 166, 167, 168, 169, 170, 171, 172, 173, 174, 178, 179, 180, 181, 182, 183, 184, 185, 196, 197, 210, 222, 223, 224, 225, 229, 230, 231, 233, 241, 242, 244, 246, 247, 260, 263, 270, 271, 272, 273, 274, 275, 276, 277, 287, 327, 328, 329, 330, 331]</t>
  </si>
  <si>
    <t xml:space="preserve">F5RT29|F5RT29_9ENTR Basal-body rod modification protein FlgD OS=Enterobacter hormaechei ATCC 49162 </t>
  </si>
  <si>
    <t>([0.497853, 0.545602, 0.570702, 0.59508, 0.51388, 0.549308, 0.562014, 0.58069, 0.59508, 0.604312, 0.585406, 0.608892, 0.613573, 0.712013, 0.73685, 0.798249, 0.712013, 0.779859, 0.767246, 0.741537, 0.707965, 0.675549, 0.653063, 0.671169, 0.59014, 0.675549, 0.657645, 0.657645, 0.549308, 0.486429, 0.486429, 0.450668, 0.394753, 0.346032, 0.324872, 0.332115, 0.275179, 0.324872, 0.339168, 0.342579, 0.359901, 0.390993, 0.41194, 0.42561, 0.454136, 0.494003, 0.494003, 0.509769, 0.521092, 0.661982, 0.653063, 0.653063, 0.728858, 0.805026, 0.788093, 0.788093, 0.788093, 0.771762, 0.779859, 0.76285, 0.694846, 0.671169, 0.613573, 0.521092, 0.541878, 0.483068, 0.440853, 0.444081, 0.4292, 0.418646, 0.328603, 0.394753, 0.390993, 0.342579, 0.332115, 0.398279, 0.4292, 0.349426, 0.436924, 0.450668, 0.447574, 0.51388, 0.51388, 0.444081, 0.534167, 0.476583, 0.461924, 0.541878, 0.461924, 0.390993, 0.390993, 0.465241, 0.465241, 0.414856, 0.444081, 0.370445, 0.41194, 0.40511, 0.480142, 0.465241, 0.377384, 0.31487, 0.281712, 0.284882, 0.349426, 0.335645, 0.359901, 0.384043, 0.387226, 0.450668, 0.529623, 0.525368, 0.509769, 0.509769, 0.570702, 0.59917, 0.699094, 0.699094, 0.575842, 0.58069, 0.51388, 0.642678, 0.63748, 0.680603, 0.685117, 0.741537, 0.712013, 0.728858, 0.720929, 0.622677, 0.618285, 0.585406, 0.59014, 0.497853, 0.497853, 0.51388, 0.486429, 0.486429, 0.444081, 0.51388, 0.454136, 0.454136, 0.436924, 0.509769, 0.422041, 0.4292, 0.311707, 0.339168, 0.349426, 0.288399, 0.332115, 0.308712, 0.332115, 0.278302, 0.359901, 0.359901, 0.26085, 0.284882, 0.216401, 0.225814, 0.25031, 0.301917, 0.284882, 0.275179, 0.288399, 0.36309, 0.349426, 0.418646, 0.390993, 0.408655, 0.494003, 0.505461, 0.534167, 0.447574, 0.521092, 0.450668, 0.42561, 0.436924, 0.436924, 0.480142, 0.465241, 0.465241, 0.465241, 0.545602, 0.545602, 0.541878, 0.461924, 0.408655, 0.390993, 0.42561, 0.422041, 0.342579, 0.349426, 0.264545, 0.318242, 0.243554, 0.247041, 0.278302, 0.356642, 0.30533, 0.26085, 0.247041, 0.25031, 0.247041, 0.257454, 0.26085, 0.264545, 0.321458, 0.30533, 0.342579, 0.264545, 0.225814, 0.295083, 0.288399, 0.374039, 0.398279, 0.468512, 0.521092, 0.433034, 0.444081, 0.521092, 0.541878, 0.562014, 0.56648, 0.480142, 0.390993, 0.370445, 0.335645, 0.328603, 0.387226, 0.349426, 0.422041, 0.394753, 0.366687, 0.339168, 0.298791], '')</t>
  </si>
  <si>
    <t>[1, 2, 3, 4, 5, 6, 7, 8, 9, 10, 11, 12, 13, 14, 15, 16, 17, 18, 19, 20, 21, 22, 23, 24, 25, 26, 27, 28, 47, 48, 49, 50, 51, 52, 53, 54, 55, 56, 57, 58, 59, 60, 61, 62, 63, 64, 81, 82, 84, 87, 110, 111, 112, 113, 114, 115, 116, 117, 118, 119, 120, 121, 122, 123, 124, 125, 126, 127, 128, 129, 130, 131, 132, 135, 139, 143, 171, 172, 174, 183, 184, 185, 217, 220, 221, 222, 223]</t>
  </si>
  <si>
    <t xml:space="preserve">F5RT30|F5RT30_9ENTR Flagellar basal-body rod protein FlgC OS=Enterobacter hormaechei ATCC 49162 </t>
  </si>
  <si>
    <t>([0.021816, 0.035586, 0.038858, 0.028695, 0.044297, 0.047319, 0.0704, 0.090864, 0.111485, 0.142424, 0.111485, 0.147574, 0.125101, 0.155435, 0.191378, 0.179055, 0.281712, 0.308712, 0.25406, 0.359901, 0.356642, 0.377384, 0.377384, 0.342579, 0.422041, 0.41194, 0.480142, 0.486429, 0.483068, 0.494003, 0.525368, 0.509769, 0.5017, 0.538167, 0.575842, 0.632174, 0.545602, 0.461924, 0.4292, 0.472492, 0.390993, 0.447574, 0.394753, 0.359901, 0.461924, 0.450668, 0.422041, 0.356642, 0.342579, 0.342579, 0.332115, 0.232838, 0.321458, 0.247041, 0.25031, 0.268042, 0.196879, 0.196879, 0.278302, 0.380708, 0.380708, 0.41194, 0.4292, 0.480142, 0.517562, 0.40511, 0.346032, 0.288399, 0.339168, 0.370445, 0.366687, 0.387226, 0.486429, 0.41194, 0.444081, 0.497853, 0.444081, 0.51388, 0.585406, 0.458154, 0.394753, 0.384043, 0.374039, 0.374039, 0.370445, 0.30533, 0.398279, 0.398279, 0.422041, 0.398279, 0.384043, 0.349426, 0.271506, 0.25031, 0.324872, 0.318242, 0.301917, 0.301917, 0.30533, 0.31487, 0.408655, 0.387226, 0.398279, 0.408655, 0.390993, 0.31487, 0.398279, 0.321458, 0.318242, 0.398279, 0.408655, 0.328603, 0.366687, 0.433034, 0.377384, 0.342579, 0.31487, 0.311707, 0.349426, 0.281712, 0.278302, 0.21291, 0.295083, 0.291804, 0.298791, 0.257454, 0.301917, 0.25031, 0.295083, 0.352862, 0.301917, 0.257454, 0.318242, 0.284882], '')</t>
  </si>
  <si>
    <t>[30, 31, 32, 33, 34, 35, 36, 64, 77, 78]</t>
  </si>
  <si>
    <t xml:space="preserve">F5RT34|F5RT34_9ENTR Flagella synthesis protein FlgN OS=Enterobacter hormaechei ATCC 49162 </t>
  </si>
  <si>
    <t>([0.335645, 0.377384, 0.311707, 0.264545, 0.200174, 0.25406, 0.298791, 0.239899, 0.268042, 0.295083, 0.26085, 0.257454, 0.268042, 0.25406, 0.339168, 0.342579, 0.342579, 0.4292, 0.42561, 0.418646, 0.414856, 0.436924, 0.444081, 0.4292, 0.5017, 0.59014, 0.570702, 0.538167, 0.541878, 0.553315, 0.545602, 0.521092, 0.549308, 0.553315, 0.59014, 0.570702, 0.562014, 0.553315, 0.461924, 0.461924, 0.440853, 0.440853, 0.366687, 0.370445, 0.366687, 0.284882, 0.295083, 0.291804, 0.31487, 0.380708, 0.374039, 0.352862, 0.447574, 0.450668, 0.447574, 0.414856, 0.414856, 0.41194, 0.408655, 0.461924, 0.553315, 0.59014, 0.604312, 0.59508, 0.59917, 0.716283, 0.801317, 0.666105, 0.675549, 0.671169, 0.56648, 0.570702, 0.618285, 0.59917, 0.59508, 0.59014, 0.63748, 0.545602, 0.549308, 0.557691, 0.5017, 0.497853, 0.494003, 0.494003, 0.608892, 0.59014, 0.461924, 0.390993, 0.418646, 0.42561, 0.422041, 0.51388, 0.4292, 0.339168, 0.339168, 0.349426, 0.349426, 0.342579, 0.398279, 0.328603, 0.328603, 0.346032, 0.268042, 0.257454, 0.284882, 0.203355, 0.200174, 0.308712, 0.414856, 0.490133, 0.408655, 0.339168, 0.335645, 0.394753, 0.483068, 0.486429, 0.480142, 0.476583, 0.447574, 0.468512, 0.525368, 0.505461, 0.486429, 0.56648, 0.575842, 0.525368, 0.608892, 0.604312, 0.497853, 0.458154, 0.387226, 0.436924, 0.497853, 0.476583, 0.483068, 0.450668, 0.42561, 0.387226, 0.352862, 0.352862, 0.311707], '')</t>
  </si>
  <si>
    <t>[24, 25, 26, 27, 28, 29, 30, 31, 32, 33, 34, 35, 36, 37, 60, 61, 62, 63, 64, 65, 66, 67, 68, 69, 70, 71, 72, 73, 74, 75, 76, 77, 78, 79, 80, 84, 85, 91, 120, 121, 123, 124, 125, 126, 127]</t>
  </si>
  <si>
    <t xml:space="preserve">F5RT36|F5RT36_9ENTR Virulence factor MviM OS=Enterobacter hormaechei ATCC 49162 </t>
  </si>
  <si>
    <t>([0.118441, 0.069024, 0.127496, 0.096677, 0.06312, 0.083462, 0.086953, 0.090864, 0.109221, 0.139895, 0.096677, 0.122885, 0.073402, 0.125101, 0.125101, 0.10481, 0.100716, 0.116183, 0.132295, 0.139895, 0.161087, 0.25406, 0.335645, 0.275179, 0.349426, 0.433034, 0.342579, 0.291804, 0.324872, 0.332115, 0.229226, 0.321458, 0.232838, 0.349426, 0.247041, 0.222385, 0.25406, 0.342579, 0.264545, 0.243554, 0.247041, 0.170161, 0.137348, 0.137348, 0.173081, 0.106997, 0.111485, 0.15284, 0.170161, 0.090864, 0.059222, 0.106997, 0.109221, 0.170161, 0.147574, 0.206376, 0.232838, 0.236433, 0.15008, 0.229226, 0.167087, 0.11371, 0.173081, 0.209395, 0.139895, 0.102787, 0.170161, 0.142424, 0.164327, 0.161087, 0.268042, 0.268042, 0.18812, 0.134866, 0.142424, 0.139895, 0.191378, 0.122885, 0.10481, 0.191378, 0.194234, 0.194234, 0.26085, 0.275179, 0.229226, 0.332115, 0.366687, 0.275179, 0.21291, 0.229226, 0.209395, 0.185198, 0.219301, 0.295083, 0.356642, 0.346032, 0.268042, 0.236433, 0.239899, 0.229226, 0.161087, 0.15284, 0.118441, 0.122885, 0.116183, 0.134866, 0.064632, 0.056825, 0.11371, 0.122885, 0.064632, 0.11371, 0.137348, 0.10481, 0.10481, 0.090864, 0.090864, 0.142424, 0.139895, 0.206376, 0.144935, 0.17593, 0.173081, 0.200174, 0.185198, 0.155435, 0.164327, 0.264545, 0.291804, 0.257454, 0.339168, 0.436924, 0.4292, 0.356642, 0.436924, 0.472492, 0.517562, 0.529623, 0.447574, 0.447574, 0.335645, 0.450668, 0.401658, 0.324872, 0.414856, 0.42561, 0.377384, 0.291804, 0.298791, 0.232838, 0.179055, 0.185198, 0.182256, 0.161087, 0.15008, 0.083462, 0.040537, 0.037156, 0.038042, 0.06312, 0.066181, 0.109221, 0.111485, 0.109221, 0.170161, 0.161087, 0.155435, 0.236433, 0.239899, 0.167087, 0.225814, 0.298791, 0.30533, 0.30533, 0.332115, 0.422041, 0.497853, 0.517562, 0.42561, 0.390993, 0.401658, 0.401658, 0.436924, 0.321458, 0.377384, 0.308712, 0.321458, 0.324872, 0.243554, 0.324872, 0.335645, 0.339168, 0.328603, 0.31487, 0.278302, 0.278302, 0.26085, 0.288399, 0.324872, 0.414856, 0.436924, 0.4292, 0.418646, 0.4292, 0.541878, 0.497853, 0.58069, 0.538167, 0.465241, 0.557691, 0.56648, 0.657645, 0.618285, 0.517562, 0.4292, 0.472492, 0.408655, 0.418646, 0.433034, 0.42561, 0.414856, 0.436924, 0.328603, 0.328603, 0.328603, 0.346032, 0.40511, 0.401658, 0.422041, 0.490133, 0.422041, 0.352862, 0.328603, 0.271506, 0.380708, 0.40511, 0.4292, 0.490133, 0.384043, 0.374039, 0.40511, 0.414856, 0.321458, 0.436924, 0.444081, 0.422041, 0.408655, 0.31487, 0.25406, 0.26085, 0.18812, 0.225814, 0.278302, 0.30533, 0.288399, 0.185198, 0.25031, 0.15284, 0.109221, 0.18812, 0.196879, 0.196879, 0.200174, 0.216401, 0.232838, 0.243554, 0.26085, 0.257454, 0.356642, 0.4292, 0.42561, 0.480142, 0.4292, 0.36309, 0.339168, 0.433034, 0.505461, 0.418646, 0.436924, 0.51388, 0.5017, 0.414856, 0.328603, 0.318242, 0.390993, 0.339168, 0.30533, 0.295083, 0.30533, 0.278302, 0.239899, 0.206376, 0.196879, 0.25031, 0.31487, 0.311707, 0.275179, 0.243554, 0.332115], '')</t>
  </si>
  <si>
    <t>[136, 137, 177, 204, 206, 207, 209, 210, 211, 212, 213, 276, 279, 280]</t>
  </si>
  <si>
    <t xml:space="preserve">F5RT37|F5RT37_9ENTR UPF0502 protein HMPREF9086_0791 OS=Enterobacter hormaechei ATCC 49162 </t>
  </si>
  <si>
    <t>([0.321458, 0.25031, 0.161087, 0.196879, 0.125101, 0.094817, 0.0704, 0.098513, 0.120615, 0.144935, 0.122885, 0.147574, 0.158265, 0.26085, 0.271506, 0.346032, 0.257454, 0.291804, 0.25031, 0.239899, 0.209395, 0.222385, 0.26085, 0.281712, 0.291804, 0.352862, 0.398279, 0.387226, 0.387226, 0.394753, 0.387226, 0.458154, 0.465241, 0.454136, 0.440853, 0.461924, 0.401658, 0.454136, 0.433034, 0.436924, 0.436924, 0.51388, 0.509769, 0.553315, 0.553315, 0.549308, 0.59917, 0.534167, 0.553315, 0.549308, 0.562014, 0.490133, 0.42561, 0.408655, 0.40511, 0.401658, 0.288399, 0.278302, 0.30533, 0.298791, 0.308712, 0.311707, 0.298791, 0.196879, 0.185198, 0.25406, 0.25031, 0.182256, 0.264545, 0.324872, 0.239899, 0.243554, 0.31487, 0.370445, 0.278302, 0.203355, 0.206376, 0.284882, 0.366687, 0.271506, 0.264545, 0.335645, 0.268042, 0.26085, 0.288399, 0.288399, 0.25406, 0.229226, 0.30533, 0.239899, 0.219301, 0.243554, 0.155435, 0.158265, 0.167087, 0.194234, 0.203355, 0.137348, 0.132295, 0.122885, 0.179055, 0.185198, 0.182256, 0.281712, 0.288399, 0.370445, 0.301917, 0.321458, 0.352862, 0.332115, 0.366687, 0.390993, 0.444081, 0.5017, 0.5017, 0.509769, 0.472492, 0.557691, 0.661982, 0.632174, 0.642678, 0.690604, 0.59917, 0.613573, 0.575842, 0.585406, 0.483068, 0.585406, 0.59014, 0.497853, 0.480142, 0.51388, 0.505461, 0.529623, 0.575842, 0.562014, 0.59508, 0.626927, 0.541878, 0.465241, 0.486429, 0.40511, 0.370445, 0.422041, 0.422041, 0.454136, 0.447574, 0.51388, 0.494003, 0.509769, 0.59508, 0.618285, 0.51388, 0.490133, 0.483068, 0.401658, 0.301917, 0.264545, 0.339168, 0.408655, 0.408655, 0.433034, 0.553315, 0.585406, 0.562014, 0.465241, 0.40511, 0.377384, 0.401658, 0.408655, 0.401658, 0.41194, 0.390993, 0.444081, 0.472492, 0.476583, 0.570702, 0.707965, 0.608892, 0.618285, 0.570702, 0.648219, 0.545602, 0.476583, 0.450668, 0.40511, 0.494003, 0.534167, 0.59014, 0.497853, 0.476583, 0.465241, 0.387226, 0.40511, 0.444081, 0.436924, 0.356642, 0.356642, 0.339168, 0.349426, 0.281712, 0.284882, 0.301917, 0.298791, 0.321458, 0.359901, 0.41194, 0.370445, 0.332115, 0.284882, 0.332115, 0.332115, 0.295083, 0.370445, 0.346032, 0.281712], '')</t>
  </si>
  <si>
    <t>[41, 42, 43, 44, 45, 46, 47, 48, 49, 50, 113, 114, 115, 117, 118, 119, 120, 121, 122, 123, 124, 125, 127, 128, 131, 132, 133, 134, 135, 136, 137, 138, 147, 149, 150, 151, 152, 162, 163, 164, 176, 177, 178, 179, 180, 181, 182, 187, 188]</t>
  </si>
  <si>
    <t xml:space="preserve">F5RT38|F5RT38_9ENTR Ribosomal-protein-alanine acetyltransferase OS=Enterobacter hormaechei ATCC 49162 </t>
  </si>
  <si>
    <t>([0.083462, 0.11371, 0.06312, 0.094817, 0.132295, 0.173081, 0.196879, 0.137348, 0.111485, 0.088832, 0.10481, 0.078022, 0.106997, 0.100716, 0.182256, 0.185198, 0.196879, 0.158265, 0.125101, 0.109221, 0.06312, 0.078022, 0.085092, 0.081712, 0.041405, 0.032677, 0.032677, 0.037156, 0.06312, 0.100716, 0.074921, 0.043307, 0.076542, 0.132295, 0.067594, 0.067594, 0.079919, 0.048328, 0.060549, 0.125101, 0.134866, 0.209395, 0.239899, 0.167087, 0.167087, 0.284882, 0.311707, 0.301917, 0.170161, 0.185198, 0.15008, 0.25406, 0.257454, 0.25406, 0.182256, 0.21291, 0.17593, 0.164327, 0.129801, 0.127496, 0.122885, 0.122885, 0.122885, 0.122885, 0.15008, 0.137348, 0.067594, 0.033407, 0.027463, 0.034068, 0.019401, 0.023963, 0.027463, 0.05306, 0.058088, 0.079919, 0.139895, 0.102787, 0.064632, 0.127496, 0.078022, 0.064632, 0.066181, 0.031287, 0.032017, 0.042364, 0.058088, 0.0704, 0.137348, 0.161087, 0.236433, 0.209395, 0.200174, 0.155435, 0.098513, 0.050641, 0.028695, 0.026892, 0.025316, 0.037156, 0.022306, 0.037156, 0.048328, 0.043307, 0.043307, 0.048328, 0.044297, 0.071867, 0.106997, 0.06312, 0.046336, 0.023534, 0.05306, 0.044297, 0.030611, 0.049374, 0.090864, 0.127496, 0.074921, 0.132295, 0.074921, 0.094817, 0.102787, 0.094817, 0.096677, 0.191378, 0.179055, 0.11371, 0.10481, 0.102787, 0.10481, 0.10481, 0.167087, 0.164327, 0.111485, 0.139895, 0.158265, 0.15284, 0.18812, 0.268042, 0.271506, 0.36309, 0.408655, 0.40511, 0.318242, 0.225814, 0.185198, 0.18812, 0.182256, 0.185198, 0.098513, 0.173081, 0.216401, 0.264545, 0.25031, 0.25031, 0.264545, 0.232838, 0.243554, 0.144935, 0.090864, 0.05306, 0.031287, 0.032677, 0.030611, 0.060549, 0.051831, 0.064632, 0.067594, 0.116183, 0.079919, 0.098513, 0.090864, 0.074921, 0.038042, 0.03976, 0.076542, 0.098513, 0.102787, 0.048328, 0.090864, 0.125101, 0.191378, 0.278302, 0.247041, 0.225814, 0.179055, 0.281712, 0.25031, 0.209395, 0.17593, 0.229226, 0.332115, 0.288399], '')</t>
  </si>
  <si>
    <t xml:space="preserve">F5RT40|F5RT40_9ENTR YceB protein OS=Enterobacter hormaechei ATCC 49162 </t>
  </si>
  <si>
    <t>([0.046336, 0.050641, 0.05306, 0.056825, 0.038858, 0.025316, 0.020876, 0.027463, 0.035586, 0.026892, 0.021381, 0.017447, 0.026892, 0.018106, 0.018415, 0.022667, 0.016826, 0.017447, 0.018106, 0.018415, 0.028107, 0.032017, 0.038858, 0.05306, 0.069024, 0.122885, 0.118441, 0.185198, 0.191378, 0.167087, 0.167087, 0.264545, 0.332115, 0.346032, 0.42561, 0.42561, 0.308712, 0.394753, 0.390993, 0.398279, 0.390993, 0.384043, 0.384043, 0.418646, 0.398279, 0.30533, 0.257454, 0.370445, 0.321458, 0.324872, 0.26085, 0.275179, 0.17593, 0.182256, 0.18812, 0.11371, 0.085092, 0.158265, 0.164327, 0.096677, 0.086953, 0.158265, 0.17593, 0.26085, 0.26085, 0.278302, 0.359901, 0.321458, 0.311707, 0.264545, 0.25406, 0.346032, 0.433034, 0.486429, 0.480142, 0.380708, 0.480142, 0.472492, 0.480142, 0.472492, 0.486429, 0.380708, 0.370445, 0.366687, 0.356642, 0.321458, 0.275179, 0.288399, 0.268042, 0.26085, 0.26085, 0.257454, 0.182256, 0.167087, 0.167087, 0.106997, 0.194234, 0.127496, 0.083462, 0.088832, 0.086953, 0.15284, 0.247041, 0.25031, 0.203355, 0.127496, 0.0704, 0.054297, 0.051831, 0.102787, 0.085092, 0.15008, 0.094817, 0.10481, 0.116183, 0.120615, 0.129801, 0.073402, 0.116183, 0.229226, 0.229226, 0.229226, 0.182256, 0.182256, 0.21291, 0.179055, 0.18812, 0.298791, 0.377384, 0.291804, 0.243554, 0.308712, 0.206376, 0.216401, 0.295083, 0.288399, 0.318242, 0.30533, 0.380708, 0.390993, 0.275179, 0.161087, 0.179055, 0.219301, 0.232838, 0.232838, 0.268042, 0.26085, 0.185198, 0.120615, 0.182256, 0.225814, 0.209395, 0.291804, 0.366687, 0.346032, 0.335645, 0.352862, 0.433034, 0.346032, 0.301917, 0.384043, 0.483068, 0.377384, 0.335645, 0.321458, 0.288399, 0.225814, 0.328603, 0.324872, 0.398279, 0.4292, 0.41194, 0.41194, 0.324872, 0.239899, 0.161087, 0.18812, 0.096677, 0.098513, 0.161087, 0.164327, 0.142424, 0.122885, 0.17593, 0.179055, 0.15284, 0.122885, 0.203355, 0.137348, 0.203355], '')</t>
  </si>
  <si>
    <t xml:space="preserve">F5RT42|F5RT42_9ENTR DNA-damage-inducible protein I OS=Enterobacter hormaechei ATCC 49162 </t>
  </si>
  <si>
    <t>([0.264545, 0.206376, 0.134866, 0.216401, 0.216401, 0.25406, 0.25031, 0.18812, 0.225814, 0.225814, 0.179055, 0.185198, 0.194234, 0.295083, 0.194234, 0.25031, 0.236433, 0.30533, 0.25031, 0.271506, 0.26085, 0.26085, 0.222385, 0.335645, 0.321458, 0.359901, 0.366687, 0.394753, 0.450668, 0.380708, 0.408655, 0.4292, 0.444081, 0.356642, 0.311707, 0.401658, 0.377384, 0.394753, 0.40511, 0.40511, 0.394753, 0.339168, 0.25406, 0.352862, 0.321458, 0.278302, 0.257454, 0.268042, 0.278302, 0.291804, 0.374039, 0.359901, 0.342579, 0.349426, 0.454136, 0.398279, 0.31487, 0.356642, 0.366687, 0.370445, 0.366687, 0.387226, 0.444081, 0.497853, 0.505461, 0.51388, 0.454136, 0.370445, 0.271506, 0.268042, 0.284882, 0.236433, 0.219301, 0.281712, 0.257454, 0.203355, 0.271506, 0.352862, 0.301917, 0.225814, 0.173081], '')</t>
  </si>
  <si>
    <t>[64, 65]</t>
  </si>
  <si>
    <t xml:space="preserve">F5RT43|F5RT43_9ENTR Biofilm regulator BssS OS=Enterobacter hormaechei ATCC 49162 </t>
  </si>
  <si>
    <t>([0.549308, 0.653063, 0.509769, 0.436924, 0.461924, 0.339168, 0.384043, 0.311707, 0.335645, 0.359901, 0.318242, 0.370445, 0.349426, 0.281712, 0.281712, 0.257454, 0.17593, 0.196879, 0.196879, 0.182256, 0.120615, 0.122885, 0.06184, 0.10481, 0.144935, 0.173081, 0.284882, 0.281712, 0.366687, 0.380708, 0.370445, 0.447574, 0.450668, 0.42561, 0.529623, 0.450668, 0.476583, 0.570702, 0.618285, 0.622677, 0.505461, 0.509769, 0.509769, 0.608892, 0.618285, 0.538167, 0.472492, 0.454136, 0.450668, 0.346032, 0.257454, 0.264545, 0.179055, 0.111485, 0.139895, 0.111485, 0.155435, 0.100716, 0.085092, 0.078022, 0.076542, 0.15008, 0.21291, 0.21291, 0.222385, 0.142424, 0.196879, 0.236433, 0.257454, 0.268042, 0.284882, 0.352862, 0.342579, 0.418646, 0.483068, 0.447574, 0.458154, 0.433034, 0.521092, 0.538167, 0.529623, 0.675549, 0.618285, 0.59508], '')</t>
  </si>
  <si>
    <t>[0, 1, 2, 34, 37, 38, 39, 40, 41, 42, 43, 44, 45, 78, 79, 80, 81, 82, 83]</t>
  </si>
  <si>
    <t xml:space="preserve">F5RT45|F5RT45_9ENTR Inner membrane protein OS=Enterobacter hormaechei ATCC 49162 </t>
  </si>
  <si>
    <t>([0.002194, 0.001305, 0.001936, 0.003079, 0.003671, 0.002336, 0.002138, 0.001481, 0.001232, 0.000893, 0.000773, 0.00061, 0.000262, 0.000262, 0.000262, 0.00021, 0.000142, 0.000137, 0.000137, 0.000301, 0.000142, 6e-05, 6.9e-05, 3e-05, 1.7e-05, 9e-06, 9e-06, 9e-06, 9e-06, 9e-06, 9e-06, 9e-06, 9e-06, 1.7e-05, 9e-06, 9e-06, 9e-06], '')</t>
  </si>
  <si>
    <t xml:space="preserve">F5RT46|F5RT46_9ENTR Cytochrome b561 family protein OS=Enterobacter hormaechei ATCC 49162 </t>
  </si>
  <si>
    <t>([0.111485, 0.041405, 0.019109, 0.025762, 0.0198, 0.017447, 0.011518, 0.014586, 0.009483, 0.00777, 0.005932, 0.006482, 0.004431, 0.005932, 0.004483, 0.003014, 0.002623, 0.00225, 0.001391, 0.001374, 0.001434, 0.001434, 0.001499, 0.00146, 0.001232, 0.001202, 0.001481, 0.001499, 0.001499, 0.001541, 0.00146, 0.002435, 0.002705, 0.002623, 0.002155, 0.002662, 0.00407, 0.00407, 0.005378, 0.009187, 0.006421, 0.009015, 0.009187, 0.014315, 0.014783, 0.020876, 0.020876, 0.011342, 0.011342, 0.009015, 0.011106, 0.020522, 0.010926, 0.008276, 0.007495, 0.011903, 0.008895, 0.005872, 0.004611, 0.004388, 0.003963, 0.004358, 0.004388, 0.004646, 0.00515, 0.008156, 0.008075, 0.009187, 0.017447, 0.034068, 0.049374, 0.073402, 0.073402, 0.142424, 0.125101, 0.257454, 0.257454, 0.232838, 0.349426, 0.433034, 0.349426, 0.356642, 0.398279, 0.398279, 0.264545, 0.200174, 0.098513, 0.048328, 0.048328, 0.021816, 0.01204, 0.007315, 0.006619, 0.004775, 0.003512, 0.003478, 0.003366, 0.003341, 0.003212, 0.002336, 0.001748, 0.002327, 0.002349, 0.002349, 0.00246, 0.003366, 0.003804, 0.005683, 0.005683, 0.006374, 0.006795, 0.006142, 0.00962, 0.007645, 0.007091, 0.010509, 0.01227, 0.014783, 0.01227, 0.023963, 0.024393, 0.03976, 0.044297, 0.033407, 0.043307, 0.03976, 0.044297, 0.033407, 0.029376, 0.066181, 0.05306, 0.088832, 0.129801, 0.083462, 0.15284, 0.18812, 0.098513, 0.086953, 0.058088, 0.035586, 0.033407, 0.03976, 0.031287, 0.019109, 0.013613, 0.013437, 0.00962, 0.006533, 0.007422, 0.007177, 0.00515, 0.005223, 0.004646, 0.004358, 0.005503, 0.005503, 0.007422, 0.006988, 0.006701, 0.007877, 0.012491, 0.013437, 0.021381, 0.034884, 0.030611, 0.060549, 0.06312, 0.074921, 0.074921, 0.073402, 0.074921, 0.134866, 0.158265, 0.125101, 0.216401, 0.206376, 0.203355, 0.161087, 0.264545, 0.356642, 0.324872, 0.295083, 0.25406, 0.206376, 0.164327, 0.275179, 0.232838, 0.185198], '')</t>
  </si>
  <si>
    <t xml:space="preserve">F5RT47|F5RT47_9ENTR UPF0312 protein HMPREF9086_0801 OS=Enterobacter hormaechei ATCC 49162 </t>
  </si>
  <si>
    <t>([0.056825, 0.078022, 0.049374, 0.034068, 0.019401, 0.026892, 0.038042, 0.050641, 0.06312, 0.067594, 0.049374, 0.054297, 0.046336, 0.048328, 0.026892, 0.043307, 0.042364, 0.043307, 0.071867, 0.096677, 0.15008, 0.161087, 0.170161, 0.216401, 0.191378, 0.236433, 0.25406, 0.15284, 0.158265, 0.102787, 0.129801, 0.200174, 0.158265, 0.182256, 0.11371, 0.179055, 0.118441, 0.122885, 0.071867, 0.074921, 0.066181, 0.034884, 0.034884, 0.034884, 0.022306, 0.042364, 0.06184, 0.056825, 0.058088, 0.056825, 0.049374, 0.046336, 0.050641, 0.081712, 0.088832, 0.17593, 0.155435, 0.203355, 0.281712, 0.36309, 0.30533, 0.318242, 0.36309, 0.346032, 0.264545, 0.380708, 0.377384, 0.390993, 0.387226, 0.433034, 0.436924, 0.549308, 0.56648, 0.549308, 0.517562, 0.525368, 0.486429, 0.525368, 0.553315, 0.553315, 0.472492, 0.541878, 0.521092, 0.562014, 0.585406, 0.557691, 0.458154, 0.472492, 0.394753, 0.398279, 0.454136, 0.346032, 0.384043, 0.384043, 0.349426, 0.380708, 0.26085, 0.229226, 0.222385, 0.229226, 0.239899, 0.26085, 0.25031, 0.247041, 0.281712, 0.264545, 0.370445, 0.444081, 0.352862, 0.390993, 0.31487, 0.318242, 0.422041, 0.401658, 0.311707, 0.342579, 0.268042, 0.380708, 0.408655, 0.356642, 0.356642, 0.332115, 0.4292, 0.377384, 0.384043, 0.301917, 0.308712, 0.278302, 0.278302, 0.281712, 0.275179, 0.352862, 0.366687, 0.366687, 0.359901, 0.440853, 0.480142, 0.480142, 0.465241, 0.465241, 0.521092, 0.521092, 0.505461, 0.468512, 0.436924, 0.450668, 0.509769, 0.480142, 0.509769, 0.509769, 0.509769, 0.557691, 0.483068, 0.465241, 0.472492, 0.374039, 0.384043, 0.271506, 0.346032, 0.346032, 0.352862, 0.291804, 0.291804, 0.349426, 0.324872, 0.418646, 0.414856, 0.444081, 0.40511, 0.422041, 0.359901, 0.36309, 0.275179, 0.339168, 0.288399, 0.291804, 0.384043, 0.311707, 0.401658, 0.41194, 0.40511, 0.394753, 0.450668, 0.433034, 0.366687, 0.370445, 0.346032, 0.301917, 0.26085, 0.311707, 0.247041, 0.324872], '')</t>
  </si>
  <si>
    <t>[71, 72, 73, 74, 75, 77, 78, 79, 81, 82, 83, 84, 85, 140, 141, 142, 146, 148, 149, 150, 151]</t>
  </si>
  <si>
    <t xml:space="preserve">F5RT51|F5RT51_9ENTR Acidic protein MsyB OS=Enterobacter hormaechei ATCC 49162 </t>
  </si>
  <si>
    <t>([0.268042, 0.349426, 0.352862, 0.356642, 0.342579, 0.41194, 0.472492, 0.384043, 0.324872, 0.328603, 0.374039, 0.418646, 0.450668, 0.490133, 0.5017, 0.557691, 0.585406, 0.728858, 0.724957, 0.661982, 0.720929, 0.741537, 0.724957, 0.76285, 0.699094, 0.741537, 0.604312, 0.58069, 0.671169, 0.657645, 0.604312, 0.486429, 0.490133, 0.472492, 0.472492, 0.585406, 0.468512, 0.41194, 0.301917, 0.291804, 0.288399, 0.295083, 0.268042, 0.17593, 0.15008, 0.239899, 0.26085, 0.335645, 0.352862, 0.401658, 0.490133, 0.59508, 0.618285, 0.509769, 0.529623, 0.450668, 0.352862, 0.422041, 0.458154, 0.585406, 0.58069, 0.58069, 0.557691, 0.653063, 0.690604, 0.59014, 0.59508, 0.562014, 0.585406, 0.458154, 0.458154, 0.483068, 0.380708, 0.465241, 0.465241, 0.394753, 0.476583, 0.59508, 0.494003, 0.414856, 0.414856, 0.440853, 0.465241, 0.461924, 0.40511, 0.454136, 0.59014, 0.465241, 0.483068, 0.486429, 0.59508, 0.59917, 0.461924, 0.549308, 0.440853, 0.549308, 0.648219, 0.690604, 0.549308, 0.694846, 0.791621, 0.791621, 0.788093, 0.788093, 0.788093, 0.852992, 0.846163, 0.798249, 0.89662, 0.899122, 0.805026, 0.827927, 0.827927, 0.879233, 0.871313, 0.926919, 0.910643, 0.879233, 0.83125, 0.912647, 0.891961, 0.885302, 0.846163, 0.791621], '')</t>
  </si>
  <si>
    <t>[14, 15, 16, 17, 18, 19, 20, 21, 22, 23, 24, 25, 26, 27, 28, 29, 30, 35, 51, 52, 53, 54, 59, 60, 61, 62, 63, 64, 65, 66, 67, 68, 77, 86, 90, 91, 93, 95, 96, 97, 98, 99, 100, 101, 102, 103, 104, 105, 106, 107, 108, 109, 110, 111, 112, 113, 114, 115, 116, 117, 118, 119, 120, 121, 122, 123]</t>
  </si>
  <si>
    <t xml:space="preserve">F5RT52|F5RT52_9ENTR Lipoprotein OS=Enterobacter hormaechei ATCC 49162 </t>
  </si>
  <si>
    <t>([0.003405, 0.0028, 0.00243, 0.003298, 0.004358, 0.004135, 0.00515, 0.006245, 0.005378, 0.004689, 0.005623, 0.006619, 0.006894, 0.006245, 0.009483, 0.014586, 0.022667, 0.041405, 0.05306, 0.074921, 0.100716, 0.164327, 0.155435, 0.147574, 0.173081, 0.170161, 0.170161, 0.182256, 0.096677, 0.185198, 0.206376, 0.196879, 0.209395, 0.203355, 0.264545, 0.137348, 0.142424, 0.069024, 0.036378, 0.041405, 0.026338, 0.014315, 0.014586, 0.015078, 0.032677, 0.013821, 0.013821, 0.01227, 0.008002, 0.00777, 0.00777, 0.010509, 0.007645, 0.005378, 0.003997, 0.004899, 0.005011, 0.005249, 0.006482, 0.009015, 0.008409, 0.01078, 0.020876, 0.01078, 0.020876, 0.014315, 0.023534, 0.018106, 0.026892, 0.043307, 0.094817, 0.059222, 0.038858, 0.079919, 0.164327], '')</t>
  </si>
  <si>
    <t xml:space="preserve">F5RT55|F5RT55_9ENTR Transcriptional activator IlvY OS=Enterobacter hormaechei ATCC 49162 </t>
  </si>
  <si>
    <t>([0.278302, 0.18812, 0.086953, 0.06312, 0.092881, 0.055536, 0.058088, 0.074921, 0.092881, 0.059222, 0.041405, 0.059222, 0.058088, 0.042364, 0.043307, 0.056825, 0.116183, 0.090864, 0.043307, 0.044297, 0.044297, 0.034884, 0.034884, 0.038858, 0.060549, 0.030003, 0.059222, 0.073402, 0.073402, 0.047319, 0.088832, 0.086953, 0.081712, 0.049374, 0.066181, 0.034884, 0.026338, 0.026338, 0.034884, 0.045352, 0.044297, 0.050641, 0.047319, 0.074921, 0.073402, 0.079919, 0.147574, 0.144935, 0.118441, 0.125101, 0.179055, 0.109221, 0.18812, 0.15008, 0.219301, 0.225814, 0.25031, 0.194234, 0.147574, 0.116183, 0.15284, 0.125101, 0.18812, 0.209395, 0.179055, 0.284882, 0.229226, 0.17593], '')</t>
  </si>
  <si>
    <t xml:space="preserve">F5RT58|F5RT58_9ENTR Type 1 fimbrial protein OS=Enterobacter hormaechei ATCC 49162 </t>
  </si>
  <si>
    <t>([0.059222, 0.034884, 0.051831, 0.033407, 0.023963, 0.018415, 0.024393, 0.032677, 0.023963, 0.016257, 0.020522, 0.030003, 0.048328, 0.026892, 0.026892, 0.026892, 0.034068, 0.021381, 0.024393, 0.045352, 0.045352, 0.045352, 0.051831, 0.030003, 0.05306, 0.043307, 0.076542, 0.076542, 0.06312, 0.073402, 0.098513, 0.079919, 0.071867, 0.10481, 0.111485, 0.122885, 0.102787, 0.102787, 0.185198, 0.25406, 0.247041, 0.257454, 0.271506, 0.222385, 0.278302, 0.185198, 0.291804, 0.203355, 0.232838, 0.268042, 0.346032, 0.422041, 0.465241, 0.414856, 0.401658, 0.490133, 0.480142, 0.562014, 0.454136, 0.42561, 0.321458, 0.324872, 0.332115, 0.288399, 0.318242, 0.359901, 0.447574, 0.454136, 0.553315, 0.521092, 0.534167, 0.51388, 0.509769, 0.414856, 0.422041, 0.374039, 0.301917, 0.301917, 0.257454, 0.346032, 0.257454, 0.268042, 0.275179, 0.275179, 0.308712, 0.394753, 0.387226, 0.308712, 0.271506, 0.200174, 0.142424, 0.142424, 0.102787, 0.102787, 0.098513, 0.125101, 0.125101, 0.155435, 0.127496, 0.134866, 0.109221, 0.170161, 0.247041, 0.191378, 0.127496, 0.090864], '')</t>
  </si>
  <si>
    <t>[57, 68, 69, 70, 71, 72]</t>
  </si>
  <si>
    <t xml:space="preserve">F5RT59|F5RT59_9ENTR Curli assembly protein CsgC OS=Enterobacter hormaechei ATCC 49162 </t>
  </si>
  <si>
    <t>([0.00962, 0.013821, 0.021381, 0.015078, 0.021816, 0.014075, 0.018787, 0.025762, 0.033407, 0.044297, 0.058088, 0.078022, 0.086953, 0.0704, 0.134866, 0.209395, 0.206376, 0.206376, 0.271506, 0.30533, 0.318242, 0.352862, 0.271506, 0.236433, 0.335645, 0.30533, 0.339168, 0.359901, 0.284882, 0.295083, 0.222385, 0.236433, 0.158265, 0.090864, 0.106997, 0.069024, 0.0704, 0.132295, 0.203355, 0.111485, 0.071867, 0.111485, 0.109221, 0.170161, 0.200174, 0.185198, 0.216401, 0.291804, 0.271506, 0.352862, 0.352862, 0.335645, 0.216401, 0.196879, 0.31487, 0.288399, 0.366687, 0.36309, 0.374039, 0.284882, 0.384043, 0.36309, 0.359901, 0.366687, 0.284882, 0.278302, 0.179055, 0.185198, 0.11371, 0.120615, 0.109221, 0.109221, 0.182256, 0.25031, 0.268042, 0.232838, 0.182256, 0.111485, 0.071867, 0.060549, 0.067594, 0.060549, 0.111485, 0.116183, 0.109221, 0.170161, 0.109221, 0.122885, 0.067594, 0.11371, 0.111485, 0.116183, 0.066181, 0.06184, 0.048328, 0.090864, 0.079919, 0.137348, 0.209395, 0.281712, 0.257454, 0.308712, 0.288399, 0.247041, 0.21291, 0.185198, 0.155435, 0.239899, 0.352862, 0.486429], '')</t>
  </si>
  <si>
    <t xml:space="preserve">F5RT60|F5RT60_9ENTR Major curlin subunit CsgA OS=Enterobacter hormaechei ATCC 49162 </t>
  </si>
  <si>
    <t>([0.026338, 0.019401, 0.017797, 0.016528, 0.023087, 0.032017, 0.043307, 0.047319, 0.033407, 0.036378, 0.046336, 0.049374, 0.034884, 0.073402, 0.127496, 0.076542, 0.109221, 0.125101, 0.167087, 0.243554, 0.268042, 0.291804, 0.36309, 0.359901, 0.414856, 0.414856, 0.414856, 0.42561, 0.465241, 0.562014, 0.657645, 0.680603, 0.716283, 0.791621, 0.642678, 0.622677, 0.642678, 0.538167, 0.553315, 0.465241, 0.450668, 0.450668, 0.450668, 0.465241, 0.529623, 0.5017, 0.42561, 0.401658, 0.318242, 0.321458, 0.324872, 0.301917, 0.257454, 0.268042, 0.284882, 0.356642, 0.380708, 0.380708, 0.468512, 0.377384, 0.461924, 0.476583, 0.490133, 0.490133, 0.480142, 0.476583, 0.517562, 0.608892, 0.604312, 0.724957, 0.632174, 0.626927, 0.618285, 0.657645, 0.63748, 0.63748, 0.661982, 0.626927, 0.728858, 0.622677, 0.745909, 0.648219, 0.534167, 0.538167, 0.534167, 0.534167, 0.440853, 0.4292, 0.440853, 0.468512, 0.422041, 0.483068, 0.408655, 0.41194, 0.42561, 0.370445, 0.36309, 0.346032, 0.342579, 0.359901, 0.436924, 0.370445, 0.374039, 0.458154, 0.394753, 0.390993, 0.408655, 0.418646, 0.418646, 0.408655, 0.408655, 0.447574, 0.447574, 0.505461, 0.468512, 0.40511, 0.483068, 0.486429, 0.486429, 0.472492, 0.450668, 0.450668, 0.505461, 0.585406, 0.51388, 0.575842, 0.521092, 0.521092, 0.642678, 0.570702, 0.570702, 0.476583, 0.465241, 0.476583, 0.509769, 0.505461, 0.562014, 0.517562, 0.517562, 0.529623, 0.472492, 0.461924, 0.444081, 0.4292, 0.408655, 0.450668, 0.433034, 0.483068, 0.444081, 0.390993, 0.454136], '')</t>
  </si>
  <si>
    <t>[29, 30, 31, 32, 33, 34, 35, 36, 37, 38, 44, 45, 66, 67, 68, 69, 70, 71, 72, 73, 74, 75, 76, 77, 78, 79, 80, 81, 82, 83, 84, 85, 113, 122, 123, 124, 125, 126, 127, 128, 129, 130, 134, 135, 136, 137, 138, 139]</t>
  </si>
  <si>
    <t xml:space="preserve">F5RT61|F5RT61_9ENTR Minor curlin subunit CsgB OS=Enterobacter hormaechei ATCC 49162 </t>
  </si>
  <si>
    <t>([0.096677, 0.06312, 0.043307, 0.059222, 0.060549, 0.109221, 0.129801, 0.090864, 0.076542, 0.056825, 0.058088, 0.073402, 0.081712, 0.076542, 0.085092, 0.051831, 0.067594, 0.094817, 0.116183, 0.161087, 0.170161, 0.17593, 0.164327, 0.203355, 0.142424, 0.179055, 0.167087, 0.11371, 0.17593, 0.232838, 0.278302, 0.311707, 0.239899, 0.236433, 0.247041, 0.200174, 0.243554, 0.200174, 0.158265, 0.15284, 0.144935, 0.222385, 0.206376, 0.295083, 0.318242, 0.408655, 0.408655, 0.352862, 0.447574, 0.384043, 0.398279, 0.440853, 0.433034, 0.509769, 0.497853, 0.486429, 0.444081, 0.398279, 0.480142, 0.497853, 0.418646, 0.41194, 0.41194, 0.436924, 0.4292, 0.4292, 0.4292, 0.4292, 0.480142, 0.4292, 0.509769, 0.42561, 0.433034, 0.447574, 0.454136, 0.447574, 0.450668, 0.444081, 0.541878, 0.454136, 0.486429, 0.490133, 0.40511, 0.41194, 0.401658, 0.41194, 0.41194, 0.41194, 0.394753, 0.394753, 0.444081, 0.398279, 0.461924, 0.36309, 0.356642, 0.36309, 0.36309, 0.328603, 0.324872, 0.308712, 0.398279, 0.433034, 0.483068, 0.538167, 0.440853, 0.356642, 0.359901, 0.36309, 0.346032, 0.352862, 0.335645, 0.332115, 0.377384, 0.349426, 0.444081, 0.366687, 0.36309, 0.374039, 0.335645, 0.418646, 0.42561, 0.422041, 0.418646, 0.454136, 0.458154, 0.480142, 0.497853, 0.4292, 0.436924, 0.458154, 0.461924, 0.468512, 0.461924, 0.422041, 0.4292, 0.342579, 0.436924, 0.374039, 0.301917, 0.374039, 0.394753, 0.374039, 0.346032, 0.321458, 0.291804, 0.298791, 0.346032, 0.401658, 0.468512, 0.433034, 0.370445], '')</t>
  </si>
  <si>
    <t>[53, 70, 78, 103]</t>
  </si>
  <si>
    <t xml:space="preserve">F5RT62|F5RT62_9ENTR LuxR family protein OS=Enterobacter hormaechei ATCC 49162 </t>
  </si>
  <si>
    <t>([0.264545, 0.31487, 0.209395, 0.134866, 0.088832, 0.054297, 0.076542, 0.098513, 0.144935, 0.170161, 0.122885, 0.158265, 0.236433, 0.225814, 0.185198, 0.170161, 0.106997, 0.11371, 0.185198, 0.098513, 0.098513, 0.10481, 0.06312, 0.06312, 0.10481, 0.100716, 0.179055, 0.173081, 0.170161, 0.086953, 0.086953, 0.155435, 0.085092, 0.106997, 0.100716, 0.118441, 0.100716, 0.170161, 0.167087, 0.100716, 0.139895, 0.161087, 0.15284, 0.216401, 0.209395, 0.134866, 0.139895, 0.078022, 0.081712, 0.066181, 0.090864, 0.100716, 0.076542, 0.142424, 0.134866, 0.134866, 0.083462, 0.096677, 0.092881, 0.051831, 0.044297, 0.056825, 0.050641, 0.055536, 0.032677, 0.058088, 0.102787, 0.161087, 0.25406, 0.257454, 0.308712, 0.25031, 0.236433, 0.200174, 0.122885, 0.074921, 0.042364, 0.079919, 0.139895, 0.158265, 0.243554, 0.377384, 0.281712, 0.301917, 0.179055, 0.26085, 0.278302, 0.18812, 0.200174, 0.185198, 0.088832, 0.096677, 0.167087, 0.100716, 0.161087, 0.236433, 0.25406, 0.229226, 0.144935, 0.094817, 0.083462, 0.085092, 0.083462, 0.147574, 0.134866, 0.236433, 0.17593, 0.116183, 0.200174, 0.185198, 0.120615, 0.225814, 0.196879, 0.122885, 0.127496, 0.116183, 0.116183, 0.17593, 0.206376, 0.209395, 0.17593, 0.170161, 0.167087, 0.155435, 0.090864, 0.069024, 0.067594, 0.060549, 0.054297, 0.028695, 0.030611, 0.054297, 0.049374, 0.049374, 0.094817, 0.096677, 0.096677, 0.058088, 0.059222, 0.092881, 0.142424, 0.247041, 0.247041, 0.209395, 0.137348, 0.137348, 0.164327, 0.170161, 0.243554, 0.339168, 0.42561, 0.4292, 0.339168, 0.264545, 0.278302, 0.264545, 0.26085, 0.26085, 0.257454, 0.243554, 0.219301, 0.219301, 0.222385, 0.147574, 0.182256, 0.182256, 0.232838, 0.225814, 0.216401, 0.147574, 0.074921, 0.042364, 0.038858, 0.071867, 0.127496, 0.122885, 0.083462, 0.134866, 0.142424, 0.219301, 0.15008, 0.11371, 0.125101, 0.0704, 0.06184, 0.058088, 0.098513, 0.069024, 0.058088, 0.03976, 0.067594, 0.137348, 0.21291, 0.222385, 0.216401, 0.17593, 0.118441, 0.164327, 0.086953, 0.069024, 0.071867, 0.120615, 0.194234, 0.118441, 0.185198, 0.291804, 0.271506, 0.247041, 0.318242, 0.332115, 0.390993, 0.366687, 0.318242, 0.284882, 0.236433, 0.185198], '')</t>
  </si>
  <si>
    <t xml:space="preserve">F5RT63|F5RT63_9ENTR Curli production assembly/transport component CsgE OS=Enterobacter hormaechei ATCC 49162 </t>
  </si>
  <si>
    <t>([0.073402, 0.109221, 0.049374, 0.047319, 0.030611, 0.034884, 0.038042, 0.051831, 0.074921, 0.051831, 0.0704, 0.078022, 0.054297, 0.064632, 0.040537, 0.081712, 0.055536, 0.122885, 0.191378, 0.142424, 0.085092, 0.102787, 0.109221, 0.191378, 0.232838, 0.25406, 0.275179, 0.298791, 0.229226, 0.216401, 0.30533, 0.301917, 0.222385, 0.194234, 0.173081, 0.206376, 0.10481, 0.147574, 0.127496, 0.122885, 0.116183, 0.200174, 0.191378, 0.191378, 0.118441, 0.139895, 0.196879, 0.216401, 0.144935, 0.203355, 0.127496, 0.139895, 0.147574, 0.243554, 0.374039, 0.374039, 0.370445, 0.480142, 0.387226, 0.380708, 0.380708, 0.380708, 0.275179, 0.284882, 0.18812, 0.284882, 0.219301, 0.229226, 0.229226, 0.324872, 0.257454, 0.26085, 0.158265, 0.15284, 0.158265, 0.069024, 0.041405, 0.025316, 0.032017, 0.060549, 0.056825, 0.056825, 0.109221, 0.094817, 0.098513, 0.170161, 0.179055, 0.147574, 0.118441, 0.056825, 0.044297, 0.038858, 0.055536, 0.109221, 0.102787, 0.11371, 0.219301, 0.275179, 0.298791, 0.278302, 0.268042, 0.191378, 0.206376, 0.127496, 0.232838, 0.216401, 0.182256, 0.111485, 0.102787, 0.116183, 0.206376, 0.239899, 0.335645, 0.281712, 0.243554, 0.232838, 0.219301, 0.219301, 0.147574, 0.200174, 0.161087, 0.142424, 0.200174, 0.155435, 0.225814, 0.17593, 0.15008, 0.147574, 0.232838], '')</t>
  </si>
  <si>
    <t xml:space="preserve">F5RT64|F5RT64_9ENTR Curli production assembly/transport component CsgF OS=Enterobacter hormaechei ATCC 49162 </t>
  </si>
  <si>
    <t>([0.05306, 0.034068, 0.022667, 0.025762, 0.051831, 0.036378, 0.049374, 0.032677, 0.035586, 0.047319, 0.066181, 0.069024, 0.066181, 0.060549, 0.079919, 0.043307, 0.044297, 0.073402, 0.147574, 0.158265, 0.144935, 0.179055, 0.25406, 0.349426, 0.414856, 0.390993, 0.490133, 0.490133, 0.570702, 0.494003, 0.458154, 0.366687, 0.422041, 0.433034, 0.5017, 0.5017, 0.58069, 0.59014, 0.59014, 0.538167, 0.433034, 0.534167, 0.549308, 0.59917, 0.58069, 0.436924, 0.436924, 0.436924, 0.447574, 0.377384, 0.476583, 0.4292, 0.534167, 0.517562, 0.549308, 0.58069, 0.529623, 0.480142, 0.476583, 0.476583, 0.380708, 0.468512, 0.486429, 0.447574, 0.328603, 0.342579, 0.4292, 0.4292, 0.339168, 0.25406, 0.349426, 0.349426, 0.356642, 0.26085, 0.26085, 0.236433, 0.164327, 0.200174, 0.275179, 0.264545, 0.247041, 0.384043, 0.380708, 0.374039, 0.36309, 0.384043, 0.370445, 0.384043, 0.384043, 0.366687, 0.36309, 0.30533, 0.31487, 0.311707, 0.359901, 0.370445, 0.352862, 0.450668, 0.436924, 0.450668, 0.377384, 0.394753, 0.284882, 0.295083, 0.232838, 0.268042, 0.342579, 0.349426, 0.328603, 0.318242, 0.41194, 0.5017, 0.570702, 0.553315, 0.661982, 0.59917, 0.604312, 0.541878, 0.525368, 0.525368, 0.433034, 0.529623, 0.509769, 0.59917, 0.58069, 0.661982, 0.680603, 0.541878, 0.521092, 0.51388, 0.494003, 0.476583, 0.447574, 0.42561, 0.40511, 0.377384, 0.468512, 0.41194], '')</t>
  </si>
  <si>
    <t>[28, 34, 35, 36, 37, 38, 39, 41, 42, 43, 44, 52, 53, 54, 55, 56, 111, 112, 113, 114, 115, 116, 117, 118, 119, 121, 122, 123, 124, 125, 126, 127, 128, 129]</t>
  </si>
  <si>
    <t xml:space="preserve">F5RT66|F5RT66_9ENTR Inner membrane protein YcdZ OS=Enterobacter hormaechei ATCC 49162 </t>
  </si>
  <si>
    <t>([0.002705, 0.002057, 0.003079, 0.004208, 0.005223, 0.004135, 0.003431, 0.004135, 0.004835, 0.004135, 0.003757, 0.004431, 0.003405, 0.002529, 0.002662, 0.002035, 0.00283, 0.002881, 0.003997, 0.00389, 0.003963, 0.004513, 0.004921, 0.004208, 0.003963, 0.002662, 0.002688, 0.003757, 0.00283, 0.003053, 0.003671, 0.003246, 0.002194, 0.00246, 0.002349, 0.002976, 0.003821, 0.003864, 0.005318, 0.003864, 0.00543, 0.007495, 0.005503, 0.004775, 0.003924, 0.003924, 0.005932, 0.006245, 0.006533, 0.006421, 0.004483, 0.005086, 0.007555, 0.009294, 0.008409, 0.008624, 0.006619, 0.004736, 0.003864, 0.0028, 0.003366, 0.003405, 0.003405, 0.004513, 0.005992, 0.006142, 0.00543, 0.006039, 0.008002, 0.005992, 0.009187, 0.009096, 0.006533, 0.006533, 0.005683, 0.005683, 0.006245, 0.007422, 0.010672, 0.009401, 0.010509, 0.011342, 0.006894, 0.005086, 0.004388, 0.003804, 0.00407, 0.004689, 0.003804, 0.00389, 0.004835, 0.003341, 0.003405, 0.003405, 0.003366, 0.003276, 0.003276, 0.004208, 0.003997, 0.004208, 0.00389, 0.004208, 0.004689, 0.006142, 0.006482, 0.006701, 0.009483, 0.007877, 0.006701, 0.007645, 0.007645, 0.007877, 0.012491, 0.013437, 0.024393, 0.014586, 0.0198, 0.0198, 0.0198, 0.0198, 0.012491, 0.019109, 0.014783, 0.014783, 0.011106, 0.01078, 0.007877, 0.007495, 0.008002, 0.008002, 0.006701, 0.006701, 0.007091, 0.006619, 0.009015, 0.006421, 0.006701, 0.006245, 0.007031, 0.005623, 0.005932, 0.007877, 0.010372, 0.017797, 0.017797, 0.033407, 0.069024, 0.094817, 0.116183, 0.17593, 0.144935, 0.18812, 0.191378, 0.158265, 0.142424, 0.125101, 0.196879, 0.281712, 0.398279, 0.444081, 0.5017, 0.468512, 0.4292], '')</t>
  </si>
  <si>
    <t>[160]</t>
  </si>
  <si>
    <t xml:space="preserve">F5RT67|F5RT67_9ENTR Anaerobic dehydrogenase TorD OS=Enterobacter hormaechei ATCC 49162 </t>
  </si>
  <si>
    <t>([0.017138, 0.027463, 0.045352, 0.030611, 0.020522, 0.014783, 0.019109, 0.026892, 0.044297, 0.060549, 0.083462, 0.120615, 0.069024, 0.037156, 0.048328, 0.06184, 0.06184, 0.051831, 0.090864, 0.059222, 0.05306, 0.081712, 0.090864, 0.088832, 0.132295, 0.139895, 0.194234, 0.209395, 0.200174, 0.096677, 0.11371, 0.06312, 0.059222, 0.102787, 0.173081, 0.257454, 0.15008, 0.144935, 0.264545, 0.243554, 0.236433, 0.324872, 0.324872, 0.301917, 0.222385, 0.247041, 0.291804, 0.324872, 0.328603, 0.239899, 0.342579, 0.318242, 0.414856, 0.298791, 0.301917, 0.257454, 0.161087, 0.142424, 0.158265, 0.142424, 0.167087, 0.268042, 0.18812, 0.191378, 0.137348, 0.196879, 0.21291, 0.161087, 0.142424, 0.132295, 0.182256, 0.106997, 0.109221, 0.109221, 0.185198, 0.15284, 0.185198, 0.284882, 0.366687, 0.454136, 0.384043, 0.349426, 0.301917, 0.271506, 0.203355, 0.264545, 0.291804, 0.243554, 0.346032, 0.321458, 0.359901, 0.30533, 0.414856, 0.422041, 0.370445, 0.398279, 0.401658, 0.408655, 0.380708, 0.318242, 0.301917, 0.374039, 0.311707, 0.26085, 0.288399, 0.346032, 0.328603, 0.30533, 0.222385, 0.144935, 0.196879, 0.182256, 0.271506, 0.239899, 0.229226, 0.281712, 0.264545, 0.311707, 0.30533, 0.335645, 0.401658, 0.31487, 0.332115, 0.418646, 0.422041, 0.398279, 0.444081, 0.476583, 0.384043, 0.40511, 0.41194, 0.42561, 0.31487, 0.247041, 0.275179, 0.278302, 0.167087, 0.102787, 0.090864, 0.079919, 0.047319, 0.064632, 0.088832, 0.071867, 0.059222, 0.098513, 0.170161, 0.17593, 0.098513, 0.096677, 0.134866, 0.206376, 0.116183, 0.167087, 0.25031, 0.170161, 0.173081, 0.25031, 0.339168, 0.31487, 0.25406, 0.291804, 0.247041, 0.232838, 0.158265, 0.194234, 0.209395, 0.144935, 0.139895, 0.257454, 0.377384, 0.40511, 0.42561, 0.545602, 0.562014, 0.505461, 0.608892, 0.58069, 0.59508, 0.549308, 0.570702, 0.716283, 0.750527, 0.791621], '')</t>
  </si>
  <si>
    <t>[173, 174, 175, 176, 177, 178, 179, 180, 181, 182, 183]</t>
  </si>
  <si>
    <t xml:space="preserve">F5RT70|F5RT70_9ENTR LysR family transcriptional regulator OS=Enterobacter hormaechei ATCC 49162 </t>
  </si>
  <si>
    <t>([0.014586, 0.022667, 0.018106, 0.014586, 0.023087, 0.034884, 0.048328, 0.064632, 0.037156, 0.040537, 0.043307, 0.043307, 0.043307, 0.040537, 0.058088, 0.030611, 0.030611, 0.06312, 0.116183, 0.18812, 0.291804, 0.36309, 0.278302, 0.349426, 0.422041, 0.408655, 0.308712, 0.278302, 0.281712, 0.308712, 0.349426, 0.394753, 0.42561, 0.339168, 0.335645, 0.295083, 0.380708, 0.284882, 0.194234, 0.170161, 0.170161, 0.179055, 0.185198, 0.264545, 0.271506, 0.167087, 0.173081, 0.191378, 0.229226, 0.236433, 0.25031, 0.236433, 0.229226, 0.239899, 0.216401, 0.137348, 0.203355, 0.209395, 0.219301, 0.311707, 0.278302, 0.243554, 0.155435, 0.098513, 0.106997, 0.085092, 0.173081, 0.139895, 0.173081, 0.17593, 0.17593, 0.216401, 0.15284, 0.127496, 0.100716, 0.118441, 0.196879, 0.167087, 0.173081, 0.275179, 0.271506, 0.301917, 0.301917, 0.31487, 0.387226, 0.281712, 0.321458, 0.239899, 0.30533, 0.264545, 0.264545, 0.173081, 0.129801, 0.194234, 0.158265, 0.18812, 0.203355, 0.196879, 0.25406, 0.209395, 0.120615, 0.10481, 0.102787, 0.069024, 0.086953, 0.074921, 0.129801, 0.069024, 0.127496, 0.106997, 0.094817, 0.096677, 0.098513, 0.164327, 0.10481, 0.164327, 0.137348, 0.206376, 0.216401, 0.18812, 0.216401, 0.225814, 0.264545, 0.18812, 0.222385, 0.225814, 0.268042, 0.271506, 0.298791, 0.278302, 0.209395, 0.271506, 0.170161, 0.243554, 0.170161, 0.243554, 0.26085, 0.284882, 0.30533, 0.18812, 0.200174, 0.21291, 0.281712, 0.284882, 0.281712, 0.281712, 0.225814, 0.209395, 0.147574, 0.137348, 0.106997, 0.167087, 0.191378, 0.281712, 0.284882, 0.284882, 0.203355, 0.125101, 0.106997, 0.088832, 0.191378, 0.155435, 0.090864, 0.048328, 0.050641, 0.083462, 0.098513, 0.158265, 0.170161, 0.264545, 0.318242, 0.308712, 0.324872, 0.328603, 0.342579, 0.25406, 0.324872, 0.422041, 0.380708, 0.440853, 0.440853, 0.321458, 0.352862, 0.394753, 0.497853, 0.447574, 0.450668, 0.494003, 0.494003, 0.390993, 0.366687, 0.398279, 0.324872, 0.311707, 0.222385, 0.21291, 0.298791, 0.324872, 0.324872, 0.436924, 0.377384, 0.377384, 0.436924, 0.450668, 0.394753, 0.394753, 0.31487, 0.324872, 0.356642, 0.346032, 0.349426, 0.25406, 0.264545, 0.390993, 0.384043, 0.436924, 0.349426, 0.321458, 0.209395, 0.191378, 0.203355, 0.206376, 0.182256, 0.173081, 0.139895, 0.222385, 0.161087, 0.268042, 0.191378, 0.11371, 0.127496, 0.127496, 0.232838, 0.139895, 0.081712, 0.060549, 0.050641, 0.083462, 0.106997, 0.17593, 0.118441, 0.090864, 0.109221, 0.127496, 0.170161, 0.127496, 0.085092, 0.122885, 0.081712, 0.074921, 0.120615, 0.118441, 0.102787, 0.096677, 0.185198, 0.257454, 0.288399, 0.374039, 0.308712, 0.206376, 0.196879, 0.25031, 0.21291, 0.129801, 0.15284, 0.139895, 0.206376, 0.268042, 0.275179, 0.26085, 0.26085, 0.278302, 0.264545, 0.30533, 0.278302, 0.26085, 0.18812, 0.137348, 0.129801, 0.100716, 0.10481, 0.111485, 0.134866, 0.203355, 0.203355, 0.155435, 0.15008, 0.125101, 0.085092, 0.090864, 0.155435, 0.203355, 0.15008, 0.125101, 0.155435, 0.134866, 0.096677, 0.144935, 0.196879, 0.139895, 0.281712], '')</t>
  </si>
  <si>
    <t xml:space="preserve">F5RT71|F5RT71_9ENTR Pirin family protein OS=Enterobacter hormaechei ATCC 49162 </t>
  </si>
  <si>
    <t>([0.0198, 0.029376, 0.059222, 0.098513, 0.060549, 0.079919, 0.059222, 0.044297, 0.06184, 0.079919, 0.102787, 0.15008, 0.137348, 0.200174, 0.295083, 0.346032, 0.264545, 0.298791, 0.380708, 0.390993, 0.318242, 0.401658, 0.41194, 0.328603, 0.219301, 0.31487, 0.295083, 0.390993, 0.468512, 0.490133, 0.486429, 0.374039, 0.298791, 0.30533, 0.301917, 0.284882, 0.239899, 0.339168, 0.324872, 0.332115, 0.321458, 0.339168, 0.229226, 0.225814, 0.191378, 0.295083, 0.295083, 0.318242, 0.298791, 0.31487, 0.31487, 0.239899, 0.339168, 0.4292, 0.321458, 0.239899, 0.167087, 0.194234, 0.179055, 0.15008, 0.129801, 0.132295, 0.18812, 0.288399, 0.291804, 0.288399, 0.298791, 0.264545, 0.278302, 0.278302, 0.232838, 0.203355, 0.281712, 0.284882, 0.200174, 0.30533, 0.398279, 0.472492, 0.59508, 0.575842, 0.712013, 0.745909, 0.608892, 0.59508, 0.604312, 0.517562, 0.661982, 0.525368, 0.486429, 0.380708, 0.377384, 0.408655, 0.433034, 0.366687, 0.384043, 0.447574, 0.447574, 0.440853, 0.436924, 0.414856, 0.418646, 0.418646, 0.418646, 0.534167, 0.450668, 0.366687, 0.433034, 0.454136, 0.545602, 0.642678, 0.690604, 0.712013, 0.570702, 0.505461, 0.585406, 0.529623, 0.534167, 0.505461, 0.497853, 0.418646, 0.339168, 0.335645, 0.352862, 0.370445, 0.26085, 0.321458, 0.398279, 0.394753, 0.342579, 0.236433, 0.222385, 0.291804, 0.271506, 0.374039, 0.418646, 0.433034, 0.380708, 0.374039, 0.359901, 0.318242, 0.408655, 0.408655, 0.318242, 0.236433, 0.229226, 0.26085, 0.291804, 0.268042, 0.264545, 0.30533, 0.401658, 0.366687, 0.332115, 0.342579, 0.370445, 0.370445, 0.257454, 0.342579, 0.349426, 0.30533, 0.346032, 0.328603, 0.380708, 0.486429, 0.461924, 0.483068, 0.5017, 0.40511, 0.436924, 0.366687, 0.384043, 0.401658, 0.450668, 0.476583, 0.472492, 0.444081, 0.366687, 0.458154, 0.384043, 0.301917, 0.356642, 0.352862, 0.356642, 0.278302, 0.284882, 0.387226, 0.295083, 0.359901, 0.418646, 0.447574, 0.497853, 0.468512, 0.461924, 0.349426, 0.346032, 0.377384, 0.295083, 0.380708, 0.318242, 0.291804, 0.387226, 0.335645, 0.308712, 0.229226, 0.335645, 0.324872, 0.30533, 0.36309, 0.36309, 0.281712, 0.257454, 0.203355, 0.209395, 0.209395, 0.342579, 0.36309, 0.332115, 0.318242, 0.30533, 0.374039, 0.436924, 0.346032, 0.359901, 0.324872, 0.339168, 0.356642, 0.346032, 0.342579, 0.281712, 0.281712, 0.298791, 0.30533, 0.384043, 0.380708, 0.377384, 0.377384, 0.328603, 0.328603, 0.440853, 0.414856, 0.414856, 0.36309, 0.377384, 0.380708, 0.366687, 0.4292, 0.418646, 0.414856, 0.418646, 0.505461, 0.490133, 0.476583, 0.468512, 0.387226, 0.401658, 0.366687, 0.332115, 0.359901, 0.370445, 0.321458, 0.346032, 0.271506, 0.275179, 0.257454, 0.284882, 0.335645, 0.339168, 0.349426, 0.384043, 0.301917, 0.298791, 0.324872, 0.436924, 0.342579, 0.356642, 0.339168, 0.275179, 0.281712, 0.31487, 0.196879, 0.167087, 0.147574, 0.21291, 0.284882, 0.356642, 0.398279, 0.447574, 0.356642, 0.308712, 0.295083, 0.349426, 0.247041, 0.222385, 0.209395, 0.194234, 0.268042, 0.264545, 0.352862, 0.349426, 0.21291, 0.31487, 0.384043, 0.328603, 0.295083, 0.275179, 0.25406, 0.21291, 0.155435, 0.229226, 0.229226, 0.161087, 0.158265, 0.264545], '')</t>
  </si>
  <si>
    <t>[78, 79, 80, 81, 82, 83, 84, 85, 86, 87, 103, 108, 109, 110, 111, 112, 113, 114, 115, 116, 117, 166, 249]</t>
  </si>
  <si>
    <t xml:space="preserve">F5RT72|F5RT72_9ENTR Isochorismatase family hydrolase OS=Enterobacter hormaechei ATCC 49162 </t>
  </si>
  <si>
    <t>([0.538167, 0.632174, 0.517562, 0.398279, 0.447574, 0.374039, 0.414856, 0.458154, 0.440853, 0.384043, 0.36309, 0.321458, 0.239899, 0.15284, 0.142424, 0.17593, 0.17593, 0.275179, 0.26085, 0.179055, 0.122885, 0.127496, 0.11371, 0.109221, 0.173081, 0.173081, 0.194234, 0.206376, 0.15284, 0.203355, 0.291804, 0.243554, 0.332115, 0.377384, 0.476583, 0.422041, 0.377384, 0.328603, 0.243554, 0.206376, 0.288399, 0.301917, 0.25031, 0.239899, 0.222385, 0.191378, 0.17593, 0.137348, 0.137348, 0.120615, 0.058088, 0.05306, 0.096677, 0.073402, 0.090864, 0.055536, 0.081712, 0.109221, 0.129801, 0.225814, 0.275179, 0.275179, 0.394753, 0.342579, 0.25031, 0.36309, 0.422041, 0.328603, 0.433034, 0.366687, 0.450668, 0.51388, 0.538167, 0.538167, 0.541878, 0.557691, 0.521092, 0.418646, 0.374039, 0.380708, 0.352862, 0.339168, 0.36309, 0.243554, 0.339168, 0.401658, 0.291804, 0.284882, 0.390993, 0.408655, 0.468512, 0.346032, 0.31487, 0.25031, 0.209395, 0.17593, 0.161087, 0.219301, 0.295083, 0.324872, 0.324872, 0.321458, 0.328603, 0.219301, 0.219301, 0.132295, 0.129801, 0.196879, 0.18812, 0.106997, 0.094817, 0.081712, 0.100716, 0.10481, 0.098513, 0.100716, 0.081712, 0.098513, 0.120615, 0.066181, 0.066181, 0.05306, 0.034884, 0.026892, 0.05306, 0.094817, 0.090864, 0.109221, 0.073402, 0.035586, 0.05306, 0.032677, 0.019401, 0.032677, 0.038858, 0.050641, 0.060549, 0.120615, 0.056825, 0.056825, 0.096677, 0.074921, 0.074921, 0.118441, 0.155435, 0.085092, 0.088832, 0.096677, 0.079919, 0.122885, 0.15008, 0.125101, 0.18812, 0.243554, 0.225814, 0.194234, 0.142424, 0.164327, 0.127496, 0.219301, 0.229226, 0.203355, 0.21291, 0.179055, 0.144935, 0.127496, 0.219301, 0.137348, 0.216401, 0.247041, 0.25031, 0.232838, 0.308712, 0.301917, 0.352862, 0.366687, 0.398279, 0.461924, 0.454136, 0.41194, 0.36309, 0.374039, 0.339168, 0.275179, 0.349426, 0.384043, 0.298791, 0.173081, 0.288399, 0.243554, 0.155435, 0.155435, 0.15008, 0.086953, 0.049374, 0.048328, 0.043307, 0.030003, 0.030003, 0.025316, 0.034068, 0.043307, 0.041405, 0.040537, 0.048328, 0.044297, 0.046336, 0.079919, 0.167087, 0.096677, 0.0704, 0.137348, 0.132295, 0.209395, 0.295083, 0.36309, 0.321458, 0.30533, 0.394753, 0.377384, 0.359901, 0.387226, 0.352862, 0.295083, 0.390993], '')</t>
  </si>
  <si>
    <t>[0, 1, 2, 71, 72, 73, 74, 75, 76]</t>
  </si>
  <si>
    <t xml:space="preserve">F5RT74|F5RT74_9ENTR PhoH protein OS=Enterobacter hormaechei ATCC 49162 </t>
  </si>
  <si>
    <t>([0.585406, 0.486429, 0.534167, 0.575842, 0.59508, 0.613573, 0.648219, 0.680603, 0.694846, 0.707965, 0.712013, 0.728858, 0.775545, 0.798249, 0.798249, 0.885302, 0.81615, 0.759478, 0.750527, 0.750527, 0.750527, 0.626927, 0.707965, 0.73685, 0.724957, 0.657645, 0.666105, 0.657645, 0.690604, 0.626927, 0.622677, 0.626927, 0.632174, 0.575842, 0.59508, 0.608892, 0.608892, 0.690604, 0.759478, 0.754692, 0.76285, 0.759478, 0.798249, 0.798249, 0.759478, 0.759478, 0.819762, 0.823549, 0.823549, 0.788093, 0.846163, 0.849326, 0.784345, 0.791621, 0.837511, 0.81615, 0.81615, 0.849326, 0.862302, 0.862302, 0.812494, 0.812494, 0.791621, 0.856457, 0.865454, 0.868118, 0.849326, 0.852992, 0.846163, 0.84206, 0.823549, 0.716283, 0.720929, 0.795062, 0.694846, 0.707965, 0.716283, 0.622677, 0.575842, 0.517562, 0.447574, 0.494003, 0.472492, 0.494003, 0.480142, 0.480142, 0.472492, 0.472492, 0.414856, 0.349426, 0.349426, 0.346032, 0.433034, 0.433034, 0.433034, 0.486429, 0.476583, 0.472492, 0.483068, 0.414856, 0.468512, 0.538167, 0.549308, 0.56648, 0.570702, 0.562014, 0.56648, 0.56648, 0.604312, 0.675549, 0.767246, 0.779859, 0.812494, 0.805026, 0.733139, 0.728858, 0.750527, 0.661982, 0.58069, 0.666105, 0.720929, 0.712013, 0.712013, 0.622677, 0.63748, 0.632174, 0.538167, 0.521092, 0.497853, 0.461924, 0.458154, 0.458154, 0.447574, 0.436924, 0.450668, 0.480142, 0.472492, 0.509769, 0.5017, 0.494003, 0.458154, 0.480142, 0.494003, 0.5017, 0.538167, 0.534167, 0.5017, 0.608892, 0.505461, 0.444081, 0.483068, 0.450668, 0.359901, 0.370445, 0.366687, 0.352862, 0.390993, 0.311707, 0.203355, 0.182256, 0.206376, 0.239899, 0.236433, 0.232838, 0.196879, 0.219301, 0.15008, 0.173081, 0.158265, 0.239899, 0.222385, 0.139895, 0.161087, 0.206376, 0.170161, 0.167087, 0.144935, 0.116183, 0.185198, 0.225814, 0.247041, 0.191378, 0.194234, 0.194234, 0.194234, 0.158265, 0.170161, 0.236433, 0.158265, 0.100716, 0.06312, 0.118441, 0.182256, 0.209395, 0.17593, 0.132295, 0.139895, 0.137348, 0.173081, 0.17593, 0.21291, 0.21291, 0.295083, 0.182256, 0.120615, 0.134866, 0.18812, 0.18812, 0.118441, 0.185198, 0.288399, 0.349426, 0.232838, 0.200174, 0.200174, 0.179055, 0.155435, 0.15008, 0.203355, 0.137348, 0.071867, 0.071867, 0.078022, 0.045352, 0.056825, 0.092881, 0.076542, 0.044297, 0.040537, 0.058088, 0.058088, 0.025316, 0.021381, 0.043307, 0.030003, 0.015694, 0.016257, 0.029376, 0.035586, 0.032017, 0.028695, 0.050641, 0.045352, 0.044297, 0.085092, 0.076542, 0.06312, 0.076542, 0.064632, 0.05306, 0.036378, 0.029376, 0.056825, 0.0704, 0.066181, 0.120615, 0.102787, 0.179055, 0.18812, 0.134866, 0.083462, 0.094817, 0.056825, 0.034068, 0.058088, 0.056825, 0.079919, 0.102787, 0.092881, 0.118441, 0.144935, 0.194234, 0.194234, 0.203355, 0.173081, 0.167087, 0.132295, 0.134866, 0.073402, 0.073402, 0.086953, 0.078022, 0.116183, 0.194234, 0.288399, 0.206376, 0.200174, 0.167087, 0.100716, 0.060549, 0.100716, 0.096677, 0.125101, 0.090864, 0.090864, 0.120615, 0.076542, 0.102787, 0.118441, 0.21291, 0.203355, 0.203355, 0.219301, 0.21291, 0.196879, 0.18812, 0.17593, 0.167087, 0.243554, 0.295083, 0.324872, 0.311707, 0.311707, 0.18812, 0.288399, 0.295083, 0.295083, 0.390993, 0.342579, 0.339168, 0.308712, 0.243554, 0.179055, 0.247041, 0.15284, 0.15284, 0.15008, 0.239899, 0.25406, 0.161087, 0.134866, 0.164327, 0.167087, 0.142424, 0.170161, 0.096677, 0.092881, 0.085092, 0.083462, 0.06184, 0.118441, 0.079919, 0.071867, 0.109221, 0.120615, 0.185198, 0.161087, 0.142424, 0.102787, 0.073402, 0.116183, 0.155435, 0.127496, 0.092881, 0.092881], '')</t>
  </si>
  <si>
    <t>[0,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101, 102, 103, 104, 105, 106, 107, 108, 109, 110, 111, 112, 113, 114, 115, 116, 117, 118, 119, 120, 121, 122, 123, 124, 125, 126, 127, 137, 138, 143, 144, 145, 146, 147, 148]</t>
  </si>
  <si>
    <t>(77</t>
  </si>
  <si>
    <t xml:space="preserve">F5RT76|F5RT76_9ENTR Iron uptake system component EfeO OS=Enterobacter hormaechei ATCC 49162 </t>
  </si>
  <si>
    <t>([0.137348, 0.139895, 0.17593, 0.116183, 0.118441, 0.120615, 0.086953, 0.055536, 0.059222, 0.073402, 0.076542, 0.051831, 0.06312, 0.048328, 0.049374, 0.076542, 0.060549, 0.064632, 0.038042, 0.056825, 0.094817, 0.106997, 0.122885, 0.085092, 0.137348, 0.111485, 0.139895, 0.216401, 0.30533, 0.342579, 0.26085, 0.308712, 0.436924, 0.394753, 0.4292, 0.335645, 0.366687, 0.332115, 0.328603, 0.41194, 0.374039, 0.36309, 0.433034, 0.444081, 0.408655, 0.321458, 0.30533, 0.301917, 0.298791, 0.311707, 0.301917, 0.390993, 0.366687, 0.301917, 0.264545, 0.281712, 0.295083, 0.31487, 0.295083, 0.209395, 0.209395, 0.209395, 0.155435, 0.125101, 0.083462, 0.10481, 0.179055, 0.278302, 0.284882, 0.291804, 0.295083, 0.216401, 0.182256, 0.21291, 0.243554, 0.222385, 0.200174, 0.278302, 0.25406, 0.298791, 0.377384, 0.349426, 0.366687, 0.349426, 0.398279, 0.494003, 0.562014, 0.56648, 0.440853, 0.450668, 0.394753, 0.384043, 0.387226, 0.418646, 0.308712, 0.236433, 0.339168, 0.349426, 0.377384, 0.374039, 0.408655, 0.398279, 0.356642, 0.268042, 0.284882, 0.268042, 0.236433, 0.21291, 0.170161, 0.257454, 0.21291, 0.26085, 0.229226, 0.281712, 0.275179, 0.349426, 0.4292, 0.398279, 0.31487, 0.21291, 0.222385, 0.158265, 0.164327, 0.243554, 0.295083, 0.278302, 0.288399, 0.26085, 0.206376, 0.225814, 0.196879, 0.15008, 0.102787, 0.120615, 0.134866, 0.155435, 0.158265, 0.134866, 0.167087, 0.164327, 0.17593, 0.15284, 0.21291, 0.219301, 0.203355, 0.200174, 0.182256, 0.185198, 0.216401, 0.275179, 0.222385, 0.239899, 0.295083, 0.352862, 0.359901, 0.288399, 0.288399, 0.278302, 0.278302, 0.25406, 0.324872, 0.31487, 0.257454, 0.229226, 0.26085, 0.275179, 0.301917, 0.414856, 0.422041, 0.328603, 0.377384, 0.440853, 0.370445, 0.418646, 0.454136, 0.36309, 0.418646, 0.418646, 0.356642, 0.288399, 0.295083, 0.308712, 0.30533, 0.401658, 0.42561, 0.390993, 0.308712, 0.31487, 0.275179, 0.264545, 0.366687, 0.352862, 0.359901, 0.356642, 0.356642, 0.335645, 0.40511, 0.40511, 0.356642, 0.440853, 0.59508, 0.585406, 0.454136, 0.538167, 0.525368, 0.418646, 0.433034, 0.517562, 0.42561, 0.476583, 0.465241, 0.418646, 0.335645, 0.222385, 0.308712, 0.298791, 0.298791, 0.278302, 0.308712, 0.328603, 0.318242, 0.25031, 0.275179, 0.366687, 0.284882, 0.26085, 0.366687, 0.370445, 0.298791, 0.387226, 0.366687, 0.384043, 0.352862, 0.352862, 0.472492, 0.398279, 0.401658, 0.377384, 0.401658, 0.318242, 0.328603, 0.346032, 0.30533, 0.264545, 0.179055, 0.291804, 0.356642, 0.346032, 0.324872, 0.339168, 0.268042, 0.271506, 0.26085, 0.298791, 0.342579, 0.328603, 0.332115, 0.239899, 0.268042, 0.284882, 0.30533, 0.278302, 0.236433, 0.308712, 0.321458, 0.339168, 0.301917, 0.264545, 0.284882, 0.308712, 0.377384, 0.4292, 0.349426, 0.349426, 0.377384, 0.40511, 0.41194, 0.41194, 0.398279, 0.390993, 0.275179, 0.346032, 0.346032, 0.387226, 0.324872, 0.342579, 0.42561, 0.401658, 0.414856, 0.387226, 0.288399, 0.219301, 0.232838, 0.236433, 0.170161, 0.164327, 0.194234, 0.196879, 0.194234, 0.295083, 0.281712, 0.398279, 0.398279, 0.42561, 0.42561, 0.408655, 0.328603, 0.301917, 0.31487, 0.243554, 0.26085, 0.311707, 0.387226, 0.278302, 0.342579, 0.40511, 0.346032, 0.31487, 0.308712, 0.298791, 0.209395, 0.194234, 0.170161, 0.10481, 0.100716, 0.094817, 0.137348, 0.209395, 0.236433, 0.15008, 0.216401, 0.21291, 0.167087, 0.164327, 0.25031, 0.185198, 0.194234, 0.26085, 0.222385, 0.229226, 0.311707, 0.401658, 0.401658, 0.332115, 0.401658, 0.40511, 0.444081, 0.359901, 0.352862, 0.356642, 0.384043, 0.339168, 0.352862, 0.440853, 0.352862, 0.359901, 0.36309, 0.284882, 0.271506, 0.298791, 0.229226, 0.167087, 0.155435, 0.120615, 0.185198, 0.167087, 0.142424, 0.090864, 0.132295, 0.10481, 0.076542, 0.11371, 0.109221, 0.064632, 0.038042], '')</t>
  </si>
  <si>
    <t>[86, 87, 200, 201, 203, 204, 207]</t>
  </si>
  <si>
    <t xml:space="preserve">F5RT78|F5RT78_9ENTR CNT family concentrative nucleoside transporter OS=Enterobacter hormaechei ATCC 49162 </t>
  </si>
  <si>
    <t>([6.4e-05, 6e-05, 4.7e-05, 3.9e-05, 3e-05, 4.7e-05, 3.4e-05, 4.7e-05, 4.7e-05, 3.4e-05, 3.4e-05, 4.7e-05, 4.7e-05, 4.7e-05, 0.000107, 0.000198, 0.000206, 0.000249, 0.000477, 0.000485, 0.000687, 0.000614, 0.000631, 0.000614, 0.001172, 0.001211, 0.000876, 0.001048, 0.00076, 0.001383, 0.001417, 0.001722, 0.001155, 0.001649, 0.000893, 0.000421, 0.000185, 8.2e-05, 0.00018, 0.000146, 0.000322, 0.000309, 0.000708, 0.000614, 0.000558, 0.000292, 0.000301, 0.000575, 0.000532, 0.000614, 0.00052, 0.000958, 0.000614, 0.000567, 0.000833, 0.001481, 0.001597, 0.001709, 0.002688, 0.001687, 0.001687, 0.001335, 0.00146, 0.00146, 0.00243, 0.003997, 0.003757, 0.004135, 0.002555, 0.003757, 0.005086, 0.004414, 0.004414, 0.007555, 0.014315, 0.012727, 0.007877, 0.010509, 0.009728, 0.006421, 0.006482, 0.00515, 0.006039, 0.004208, 0.002881, 0.002366, 0.002482, 0.002662, 0.00246, 0.00246, 0.001602, 0.001572, 0.001602, 0.001061, 0.000507, 0.000485, 0.000275, 0.000275, 0.000378, 0.00076, 0.000816, 0.00146, 0.00146, 0.000906, 0.00152, 0.001533, 0.001155, 0.000558, 0.001048, 0.001202, 0.001344, 0.002057, 0.002211, 0.001722, 0.001748, 0.002623, 0.002662, 0.002705, 0.004247, 0.004135, 0.003555, 0.004921, 0.004835, 0.004976, 0.008075, 0.007091, 0.006619, 0.01204, 0.017447, 0.01078, 0.016826, 0.032677, 0.016826, 0.009483, 0.00962, 0.016826, 0.018415, 0.018106, 0.043307, 0.043307, 0.019109, 0.014075, 0.011106, 0.007259, 0.011106, 0.009977, 0.007315, 0.008156, 0.007645, 0.009483, 0.008723, 0.008804, 0.008804, 0.014586, 0.028695, 0.028107, 0.013265, 0.013265, 0.010372, 0.007877, 0.006482, 0.01078, 0.014783, 0.014075, 0.025762, 0.027463, 0.016528, 0.026892, 0.025762, 0.025762, 0.012727, 0.014315, 0.014315, 0.011518, 0.007259, 0.005932, 0.009015, 0.01227, 0.007315, 0.009483, 0.009401, 0.011518, 0.006567, 0.005799, 0.00515, 0.004513, 0.003804, 0.003555, 0.002503, 0.002503, 0.002623, 0.003212, 0.002705, 0.002705, 0.003341, 0.00316, 0.002581, 0.001692, 0.001434, 0.002194, 0.00152, 0.001232, 0.001288, 0.002327, 0.002606, 0.00359, 0.004513, 0.005734, 0.007091, 0.012491, 0.028107, 0.028107, 0.020165, 0.048328, 0.024826, 0.027463, 0.069024, 0.071867, 0.144935, 0.278302, 0.278302, 0.380708, 0.5017, 0.342579, 0.179055, 0.25406, 0.185198, 0.083462, 0.069024, 0.111485, 0.043307, 0.017797, 0.00962, 0.013265, 0.013016, 0.011106, 0.009977, 0.007177, 0.009015, 0.007177, 0.004577, 0.003341, 0.002276, 0.001906, 0.00246, 0.002606, 0.001602, 0.001967, 0.001748, 0.001232, 0.000876, 0.000893, 0.000893, 0.001391, 0.001391, 0.000958, 0.001692, 0.001434, 0.001374, 0.000945, 0.001267, 0.001778, 0.001967, 0.001778, 0.002155, 0.002155, 0.003053, 0.002761, 0.00292, 0.004577, 0.004577, 0.003757, 0.005223, 0.00515, 0.003924, 0.003079, 0.0028, 0.003014, 0.00243, 0.00292, 0.003246, 0.002327, 0.001533, 0.002078, 0.002211, 0.002435, 0.002035, 0.002035, 0.003341, 0.002705, 0.001786, 0.0028, 0.003461, 0.003461, 0.004775, 0.004431, 0.005683, 0.007031, 0.006567, 0.009977, 0.007877, 0.008409, 0.010672, 0.021816, 0.025762, 0.023534, 0.01204, 0.017138, 0.013016, 0.007495, 0.009728, 0.00962, 0.009401, 0.011518, 0.007315, 0.006421, 0.00962, 0.012727, 0.011669, 0.010672, 0.01227, 0.023534, 0.040537, 0.024826, 0.022306, 0.010221, 0.010926, 0.017138, 0.013265, 0.009187, 0.009187, 0.006078, 0.008895, 0.00543, 0.004577, 0.007031, 0.005249, 0.004483, 0.004358, 0.00359, 0.00359, 0.00225, 0.001541, 0.001344, 0.002014, 0.001692, 0.001692, 0.002555, 0.002581, 0.00246, 0.003924, 0.006142, 0.008723, 0.009096, 0.017447, 0.025316, 0.014075, 0.018787, 0.024393, 0.026338, 0.024393, 0.024826, 0.026338, 0.051831, 0.034884, 0.020522, 0.014783, 0.029376, 0.021816, 0.023534, 0.023963, 0.013613, 0.011669, 0.007422, 0.00515, 0.00515, 0.004315, 0.005623, 0.004921, 0.004414, 0.004315, 0.004646, 0.003671, 0.003757, 0.003053, 0.003512, 0.003864, 0.004611, 0.003727, 0.003512, 0.002482, 0.00316, 0.003555, 0.002503], '')</t>
  </si>
  <si>
    <t xml:space="preserve">F5RT79|F5RT79_9ENTR Lipoprotein OS=Enterobacter hormaechei ATCC 49162 </t>
  </si>
  <si>
    <t>([0.122885, 0.066181, 0.05306, 0.038042, 0.028107, 0.032017, 0.044297, 0.034068, 0.046336, 0.049374, 0.079919, 0.098513, 0.127496, 0.203355, 0.206376, 0.179055, 0.182256, 0.268042, 0.222385, 0.17593, 0.196879, 0.194234, 0.295083, 0.36309, 0.447574, 0.486429, 0.525368, 0.529623, 0.632174, 0.632174, 0.56648, 0.422041, 0.328603, 0.318242, 0.229226, 0.236433, 0.268042, 0.301917, 0.26085, 0.339168, 0.387226, 0.394753, 0.342579, 0.332115, 0.321458, 0.311707, 0.36309, 0.275179, 0.275179, 0.278302, 0.182256, 0.196879, 0.298791, 0.401658, 0.41194, 0.4292, 0.418646, 0.454136, 0.418646, 0.349426, 0.352862, 0.394753, 0.387226, 0.390993, 0.390993, 0.324872, 0.232838, 0.225814, 0.281712, 0.278302, 0.271506, 0.374039, 0.356642, 0.268042, 0.26085, 0.26085, 0.335645, 0.332115, 0.30533, 0.236433, 0.308712, 0.308712, 0.311707, 0.346032, 0.42561, 0.418646, 0.458154, 0.476583, 0.4292, 0.380708, 0.298791, 0.301917, 0.295083, 0.374039, 0.468512, 0.440853, 0.433034, 0.418646, 0.436924, 0.4292, 0.509769, 0.458154, 0.468512, 0.42561, 0.31487, 0.318242, 0.324872, 0.281712, 0.278302, 0.308712, 0.384043, 0.465241, 0.370445, 0.346032, 0.356642, 0.352862, 0.380708, 0.311707, 0.284882, 0.271506, 0.203355, 0.206376, 0.288399, 0.311707, 0.271506, 0.278302, 0.21291, 0.216401, 0.191378, 0.247041, 0.222385, 0.196879, 0.167087, 0.239899, 0.236433, 0.194234, 0.139895, 0.106997, 0.147574], '')</t>
  </si>
  <si>
    <t>[26, 27, 28, 29, 30, 100]</t>
  </si>
  <si>
    <t xml:space="preserve">F5RT82|F5RT82_9ENTR Secreted protein OS=Enterobacter hormaechei ATCC 49162 </t>
  </si>
  <si>
    <t>([0.032677, 0.023087, 0.016826, 0.023963, 0.025762, 0.035586, 0.038042, 0.028695, 0.031287, 0.045352, 0.064632, 0.038858, 0.044297, 0.045352, 0.069024, 0.109221, 0.170161, 0.200174, 0.139895, 0.179055, 0.139895, 0.21291, 0.288399, 0.25031, 0.25031, 0.25406, 0.264545, 0.301917, 0.288399, 0.324872, 0.281712, 0.232838, 0.356642, 0.335645, 0.321458, 0.278302, 0.284882, 0.30533, 0.301917, 0.284882, 0.271506, 0.318242, 0.281712, 0.196879, 0.30533, 0.308712, 0.308712, 0.275179, 0.236433, 0.36309, 0.36309, 0.394753, 0.444081, 0.352862, 0.284882, 0.284882, 0.352862, 0.31487, 0.298791, 0.30533, 0.366687, 0.284882, 0.232838, 0.257454, 0.264545, 0.271506, 0.288399, 0.288399, 0.332115, 0.247041, 0.185198, 0.109221, 0.064632, 0.058088, 0.088832, 0.132295, 0.139895, 0.161087, 0.185198, 0.17593, 0.164327, 0.142424, 0.209395, 0.328603, 0.308712, 0.301917, 0.239899, 0.232838, 0.271506, 0.147574, 0.185198, 0.182256, 0.298791, 0.370445, 0.377384, 0.349426, 0.377384, 0.377384, 0.380708, 0.356642, 0.268042, 0.206376, 0.239899, 0.236433, 0.142424, 0.147574, 0.222385, 0.167087, 0.179055, 0.18812, 0.298791, 0.390993, 0.352862, 0.328603, 0.219301, 0.25406, 0.21291, 0.194234, 0.225814, 0.182256, 0.144935, 0.222385, 0.324872, 0.328603, 0.308712, 0.36309, 0.36309, 0.332115, 0.480142, 0.4292, 0.370445, 0.346032, 0.275179], '')</t>
  </si>
  <si>
    <t xml:space="preserve">F5RT83|F5RT83_9ENTR TetR family transcriptional regulator OS=Enterobacter hormaechei ATCC 49162 </t>
  </si>
  <si>
    <t>([0.525368, 0.553315, 0.56648, 0.59508, 0.545602, 0.447574, 0.461924, 0.436924, 0.447574, 0.458154, 0.476583, 0.483068, 0.377384, 0.288399, 0.288399, 0.284882, 0.328603, 0.239899, 0.25031, 0.229226, 0.129801, 0.129801, 0.132295, 0.066181, 0.064632, 0.042364, 0.071867, 0.073402, 0.096677, 0.098513, 0.058088, 0.064632, 0.083462, 0.094817, 0.127496, 0.142424, 0.17593, 0.17593, 0.26085, 0.170161, 0.161087, 0.271506, 0.278302, 0.288399, 0.31487, 0.229226, 0.232838, 0.142424, 0.081712, 0.096677, 0.096677, 0.155435, 0.155435, 0.125101, 0.116183, 0.078022, 0.042364, 0.033407, 0.025762, 0.020165, 0.032677, 0.034884, 0.0198, 0.011903, 0.01204, 0.011518, 0.010672, 0.010926, 0.014783, 0.030003, 0.014783, 0.014783, 0.012491, 0.007422, 0.008525, 0.013265, 0.024393, 0.022667, 0.022667, 0.044297, 0.033407, 0.020876, 0.016826, 0.016826, 0.031287, 0.032017, 0.032017, 0.033407, 0.060549, 0.042364, 0.033407, 0.034068, 0.038858, 0.030003, 0.06184, 0.06184, 0.060549, 0.028695, 0.06312, 0.081712, 0.051831, 0.090864, 0.137348, 0.096677, 0.086953, 0.051831, 0.024826, 0.051831, 0.073402, 0.038858, 0.071867, 0.071867, 0.100716, 0.109221, 0.098513, 0.055536, 0.055536, 0.03976, 0.083462, 0.036378, 0.037156, 0.046336, 0.05306, 0.028695, 0.051831, 0.111485, 0.090864, 0.122885, 0.120615, 0.170161, 0.257454, 0.25031, 0.216401, 0.158265, 0.071867, 0.10481, 0.173081, 0.092881, 0.0704, 0.049374, 0.088832, 0.085092, 0.083462, 0.03976, 0.058088, 0.071867, 0.040537, 0.083462, 0.132295, 0.122885, 0.111485, 0.06312, 0.032677, 0.0198, 0.027463, 0.027463, 0.018787, 0.015694, 0.028695, 0.049374, 0.066181, 0.067594, 0.034884, 0.028695, 0.060549, 0.036378, 0.024393, 0.032677, 0.030611, 0.016528, 0.017797, 0.014783, 0.016257, 0.030003, 0.066181, 0.085092, 0.161087, 0.167087, 0.203355, 0.219301, 0.229226, 0.194234, 0.106997, 0.100716, 0.125101, 0.11371, 0.21291, 0.158265, 0.194234, 0.200174, 0.203355, 0.191378, 0.222385, 0.26085, 0.167087, 0.098513, 0.11371, 0.106997, 0.106997, 0.10481, 0.059222, 0.051831, 0.050641, 0.085092, 0.144935, 0.116183, 0.092881, 0.066181, 0.116183, 0.079919, 0.047319, 0.074921], '')</t>
  </si>
  <si>
    <t>[0, 1, 2, 3, 4]</t>
  </si>
  <si>
    <t xml:space="preserve">F5RT90|F5RT90_9ENTR NCS2 family nucleobase:cation symporter-2 OS=Enterobacter hormaechei ATCC 49162 </t>
  </si>
  <si>
    <t>([0.038042, 0.066181, 0.092881, 0.134866, 0.206376, 0.185198, 0.209395, 0.155435, 0.11371, 0.10481, 0.147574, 0.21291, 0.370445, 0.384043, 0.380708, 0.380708, 0.278302, 0.374039, 0.366687, 0.476583, 0.41194, 0.328603, 0.257454, 0.257454, 0.170161, 0.15008, 0.185198, 0.15008, 0.15008, 0.182256, 0.167087, 0.069024, 0.060549, 0.038042, 0.037156, 0.042364, 0.0198, 0.024826, 0.030611, 0.020165, 0.011669, 0.011518, 0.017138, 0.014075, 0.015344, 0.028695, 0.029376, 0.017138, 0.017138, 0.014586, 0.010926, 0.010926, 0.020522, 0.020522, 0.014075, 0.013265, 0.020876, 0.020876, 0.017138, 0.008804, 0.007091, 0.006533, 0.006194, 0.006482, 0.009015, 0.008409, 0.007495, 0.005683, 0.008525, 0.009728, 0.009401, 0.009294, 0.011669, 0.011669, 0.011669, 0.016528, 0.013437, 0.00777, 0.008156, 0.011518, 0.014075, 0.017447, 0.018787, 0.022667, 0.016826, 0.018106, 0.018106, 0.009728, 0.014783, 0.012491, 0.013016, 0.024393, 0.022306, 0.024393, 0.029376, 0.031287, 0.021816, 0.027463, 0.035586, 0.044297, 0.023534, 0.037156, 0.060549, 0.056825, 0.034068, 0.032677, 0.020165, 0.020165, 0.022667, 0.013437, 0.008276, 0.008409, 0.005992, 0.009015, 0.008525, 0.005378, 0.003997, 0.004247, 0.003512, 0.004513, 0.003963, 0.005318, 0.005623, 0.005932, 0.006374, 0.006245, 0.008002, 0.010509, 0.008624, 0.009977, 0.017447, 0.043307, 0.023087, 0.026338, 0.025762, 0.026338, 0.038858, 0.03976, 0.03976, 0.03976, 0.028695, 0.024393, 0.024393, 0.012727, 0.013016, 0.011669, 0.016826, 0.017138, 0.009294, 0.009728, 0.008895, 0.008075, 0.007177, 0.007091, 0.009483, 0.009015, 0.009015, 0.01227, 0.009865, 0.016826, 0.023534, 0.018787, 0.026338, 0.020876, 0.024393, 0.01227, 0.023534, 0.019401, 0.009977, 0.012727, 0.009483, 0.013821, 0.009401, 0.007091, 0.008276, 0.006374, 0.004388, 0.004577, 0.004358, 0.006421, 0.004921, 0.00359, 0.004689, 0.005799, 0.004835, 0.004611, 0.004646, 0.003366, 0.003405, 0.004513, 0.004161, 0.004208, 0.003727, 0.004208, 0.004414, 0.003727, 0.003757, 0.00389, 0.003341, 0.002366, 0.001692, 0.001748, 0.002662, 0.002057, 0.001305, 0.001743, 0.001743, 0.002512, 0.003478, 0.004775, 0.003821, 0.00543, 0.00515, 0.006078, 0.005086, 0.004483, 0.006142, 0.008156, 0.010509, 0.010509, 0.010926, 0.009865, 0.011669, 0.008075, 0.012727, 0.026338, 0.015344, 0.028695, 0.029376, 0.034884, 0.031287, 0.022667, 0.022306, 0.037156, 0.036378, 0.051831, 0.071867, 0.047319, 0.023963, 0.016257, 0.016257, 0.032677, 0.043307, 0.033407, 0.034068, 0.014783, 0.009187, 0.009728, 0.008002, 0.008804, 0.008276, 0.005683, 0.008723, 0.008276, 0.006701, 0.006567, 0.006567, 0.006142, 0.006421, 0.008895, 0.010509, 0.013821, 0.011669, 0.019109, 0.026338, 0.030003, 0.069024, 0.15008, 0.125101, 0.118441, 0.096677, 0.096677, 0.137348, 0.064632, 0.037156, 0.073402, 0.079919, 0.102787, 0.092881, 0.094817, 0.102787, 0.106997, 0.050641, 0.051831, 0.046336, 0.042364, 0.036378, 0.032017, 0.025762, 0.054297, 0.076542, 0.046336, 0.046336, 0.066181, 0.071867, 0.092881, 0.11371, 0.11371, 0.058088, 0.109221, 0.086953, 0.056825, 0.064632, 0.074921, 0.079919, 0.085092, 0.050641, 0.041405, 0.043307, 0.047319, 0.025316, 0.016528, 0.013437, 0.009015, 0.007422, 0.00962, 0.00962, 0.006619, 0.005318, 0.006567, 0.00558, 0.005249, 0.004646, 0.005249, 0.004611, 0.004483, 0.004921, 0.006421, 0.006245, 0.006194, 0.005249, 0.005318, 0.004835, 0.007315, 0.010131, 0.008002, 0.010509, 0.010509, 0.018787, 0.017138, 0.01204, 0.016257, 0.026892, 0.038042, 0.03976, 0.043307, 0.026338, 0.014315, 0.008624, 0.014075, 0.009401, 0.007495, 0.009187, 0.010372, 0.008723, 0.008156, 0.010372, 0.00962, 0.007645, 0.005249, 0.005318, 0.00777, 0.008276, 0.008624, 0.007495, 0.008002, 0.008156, 0.01078, 0.016528, 0.035586, 0.035586, 0.073402, 0.074921, 0.048328, 0.055536, 0.043307, 0.034068, 0.026338, 0.026338, 0.027463, 0.028107, 0.024393, 0.022667, 0.016257, 0.015694, 0.026338, 0.01227, 0.016528, 0.010131, 0.010131, 0.006701, 0.006701, 0.006374, 0.005872, 0.008723, 0.00777, 0.010221, 0.01204, 0.010221, 0.009728, 0.016528, 0.0198, 0.038858, 0.018415, 0.023087, 0.018415, 0.00962, 0.010372, 0.008409, 0.013613, 0.010372, 0.010221, 0.007177, 0.007259, 0.01227, 0.01227, 0.014315, 0.011903, 0.009977, 0.014075, 0.017797, 0.017447, 0.022306, 0.016528, 0.021816, 0.014315, 0.019401, 0.041405, 0.090864, 0.196879, 0.164327, 0.182256, 0.278302, 0.387226, 0.366687, 0.328603, 0.288399, 0.346032, 0.394753, 0.450668], '')</t>
  </si>
  <si>
    <t xml:space="preserve">F5RT91|F5RT91_9ENTR GNAT family toxin-antitoxin system OS=Enterobacter hormaechei ATCC 49162 </t>
  </si>
  <si>
    <t>([0.200174, 0.243554, 0.291804, 0.335645, 0.239899, 0.281712, 0.179055, 0.206376, 0.25031, 0.164327, 0.196879, 0.158265, 0.182256, 0.185198, 0.288399, 0.281712, 0.284882, 0.284882, 0.291804, 0.257454, 0.182256, 0.173081, 0.182256, 0.179055, 0.111485, 0.127496, 0.122885, 0.219301, 0.219301, 0.206376, 0.31487, 0.308712, 0.301917, 0.219301, 0.206376, 0.179055, 0.11371, 0.111485, 0.060549, 0.073402, 0.15008, 0.225814, 0.225814, 0.219301, 0.25031, 0.332115, 0.308712, 0.222385, 0.216401, 0.137348, 0.079919, 0.085092, 0.048328, 0.083462, 0.132295, 0.127496, 0.081712, 0.0704, 0.127496, 0.194234, 0.164327, 0.122885, 0.071867, 0.081712, 0.079919, 0.066181, 0.067594, 0.122885, 0.194234, 0.196879, 0.288399, 0.288399, 0.311707, 0.30533, 0.30533, 0.321458, 0.25406, 0.36309, 0.476583, 0.387226, 0.394753, 0.342579, 0.380708, 0.472492, 0.352862, 0.324872, 0.257454, 0.25031, 0.239899, 0.247041, 0.164327, 0.173081, 0.26085, 0.243554, 0.349426, 0.232838, 0.219301, 0.295083, 0.275179, 0.194234, 0.196879, 0.196879, 0.281712, 0.247041, 0.206376, 0.291804, 0.25406, 0.25406, 0.170161, 0.109221, 0.081712, 0.132295, 0.129801, 0.109221, 0.064632, 0.059222, 0.078022, 0.079919, 0.078022, 0.040537, 0.033407, 0.032677, 0.033407, 0.026892, 0.0198, 0.027463, 0.029376, 0.046336, 0.058088, 0.100716, 0.164327, 0.102787, 0.060549, 0.032677, 0.03976, 0.036378, 0.035586, 0.026892, 0.016021, 0.018787, 0.019401, 0.031287, 0.049374, 0.050641, 0.069024, 0.116183, 0.102787, 0.092881, 0.05306, 0.031287, 0.016257, 0.018787, 0.03976, 0.071867, 0.120615, 0.067594, 0.125101, 0.127496, 0.15284, 0.134866, 0.125101, 0.200174, 0.164327, 0.139895, 0.106997, 0.076542, 0.06184, 0.046336, 0.034884, 0.054297, 0.116183, 0.239899, 0.147574], '')</t>
  </si>
  <si>
    <t xml:space="preserve">F5RT92|F5RT92_9ENTR Toxin-antitoxin system protein OS=Enterobacter hormaechei ATCC 49162 </t>
  </si>
  <si>
    <t>([0.418646, 0.447574, 0.366687, 0.401658, 0.440853, 0.476583, 0.509769, 0.534167, 0.562014, 0.545602, 0.476583, 0.517562, 0.490133, 0.490133, 0.545602, 0.525368, 0.497853, 0.490133, 0.509769, 0.622677, 0.622677, 0.608892, 0.626927, 0.733139, 0.613573, 0.575842, 0.497853, 0.5017, 0.5017, 0.472492, 0.5017, 0.608892, 0.59014, 0.553315, 0.553315, 0.59014, 0.545602, 0.490133, 0.494003, 0.494003, 0.494003, 0.480142, 0.562014, 0.480142, 0.41194, 0.4292, 0.468512, 0.541878, 0.5017, 0.5017, 0.422041, 0.433034, 0.401658, 0.349426, 0.346032, 0.374039, 0.342579, 0.321458, 0.40511, 0.408655, 0.42561, 0.447574, 0.461924, 0.5017, 0.59508, 0.685117, 0.76285, 0.661982, 0.648219, 0.666105, 0.632174, 0.73685, 0.720929, 0.73685, 0.720929, 0.745909, 0.750527, 0.741537, 0.834292, 0.823549, 0.805026, 0.759478, 0.699094, 0.671169, 0.59014, 0.545602, 0.497853, 0.472492, 0.59014], '')</t>
  </si>
  <si>
    <t>[6, 7, 8, 9, 11, 14, 15, 18, 19, 20, 21, 22, 23, 24, 25, 27, 28, 30, 31, 32, 33, 34, 35, 36, 42, 47, 48, 49, 63, 64, 65, 66, 67, 68, 69, 70, 71, 72, 73, 74, 75, 76, 77, 78, 79, 80, 81, 82, 83, 84, 85, 88]</t>
  </si>
  <si>
    <t xml:space="preserve">F5RT93|F5RT93_9ENTR Transmembrane protein OS=Enterobacter hormaechei ATCC 49162 </t>
  </si>
  <si>
    <t>([0.008895, 0.016826, 0.026338, 0.048328, 0.043307, 0.022667, 0.014075, 0.009865, 0.007645, 0.006194, 0.007495, 0.007422, 0.004976, 0.004689, 0.004775, 0.004646, 0.007315, 0.004689, 0.00515, 0.004513, 0.004899, 0.004976, 0.003212, 0.002662, 0.001786, 0.002276, 0.002581, 0.00359, 0.00515, 0.008075, 0.007315, 0.004646, 0.003727, 0.004247, 0.005872, 0.004161, 0.004247, 0.002688, 0.003555, 0.005011, 0.004976, 0.005683, 0.003864, 0.004835, 0.004358, 0.004899, 0.003461, 0.002881, 0.00292, 0.001936, 0.001722, 0.002881, 0.00316, 0.004736, 0.006194, 0.004414, 0.006482, 0.004483, 0.006988, 0.009096, 0.005992, 0.006988, 0.006988, 0.010372, 0.008895, 0.010221, 0.007877, 0.01204, 0.013821, 0.011106, 0.010926, 0.009096, 0.007177, 0.01078, 0.006894, 0.006795, 0.006795, 0.006701, 0.010372, 0.007091, 0.006482, 0.006533, 0.006567, 0.007645, 0.005318, 0.006894, 0.008002, 0.012727, 0.013016, 0.020165, 0.020165, 0.018787, 0.012727, 0.018106, 0.014315, 0.020165, 0.011342, 0.013016, 0.014586, 0.008723, 0.009096, 0.010221, 0.010509, 0.006988, 0.007177, 0.007877, 0.005623, 0.004736, 0.003478, 0.003461, 0.003555, 0.003461, 0.005683, 0.008156, 0.00558, 0.00543, 0.006374, 0.007555, 0.006795, 0.006142, 0.006039, 0.005992, 0.00389, 0.004689, 0.004431, 0.003109, 0.00407, 0.004135, 0.003478, 0.003512, 0.002512, 0.002155, 0.002529, 0.002529, 0.002761, 0.003997, 0.004921, 0.003671, 0.003212, 0.003963, 0.002976, 0.004161, 0.005932, 0.008409, 0.010926, 0.011903, 0.01204, 0.013265, 0.013437, 0.016021, 0.029376, 0.066181, 0.050641, 0.03976, 0.016826, 0.011903, 0.009401, 0.009865, 0.009728, 0.009483, 0.007645, 0.007495, 0.007495, 0.005992, 0.004577, 0.003727, 0.00515, 0.007315, 0.00543, 0.008075, 0.007877, 0.008002, 0.00777, 0.007645, 0.009294, 0.010221, 0.008804, 0.010372, 0.006533, 0.008156, 0.013821, 0.019109, 0.037156, 0.0198, 0.016021, 0.020876, 0.013437, 0.010926, 0.011669, 0.013821, 0.008895, 0.014783, 0.011903, 0.011518, 0.020522, 0.019109, 0.019401, 0.03976, 0.047319, 0.0704, 0.090864, 0.090864, 0.118441, 0.06184, 0.060549, 0.06184, 0.047319, 0.081712, 0.055536, 0.050641, 0.035586, 0.06184, 0.023963, 0.015694, 0.015694, 0.011106, 0.007422, 0.006795, 0.006245, 0.004414, 0.005318, 0.004646, 0.004646, 0.003607, 0.004388, 0.006194, 0.008156, 0.011106, 0.009483, 0.015344, 0.018415, 0.037156, 0.038858, 0.06312, 0.142424, 0.090864, 0.059222, 0.06184, 0.134866, 0.129801, 0.222385, 0.243554, 0.209395, 0.125101, 0.161087, 0.200174, 0.106997, 0.048328, 0.048328, 0.085092, 0.044297, 0.028107, 0.025316, 0.028695, 0.038042, 0.019109, 0.037156, 0.03976, 0.040537, 0.029376, 0.016826, 0.010372, 0.009187, 0.01078, 0.013821, 0.009728, 0.006894, 0.007031, 0.007555, 0.007645, 0.005932, 0.006039, 0.005378, 0.005318, 0.005318, 0.00389, 0.005318, 0.003607, 0.004921, 0.006701, 0.007645, 0.011106, 0.018106, 0.014586, 0.014315, 0.017447, 0.038042, 0.03976, 0.085092, 0.122885, 0.134866, 0.179055, 0.257454, 0.324872, 0.30533, 0.25031, 0.36309, 0.335645, 0.472492, 0.447574, 0.422041], '')</t>
  </si>
  <si>
    <t xml:space="preserve">F5RT94|F5RT94_9ENTR Stress-induced protein OS=Enterobacter hormaechei ATCC 49162 </t>
  </si>
  <si>
    <t>([0.903857, 0.89662, 0.89662, 0.89662, 0.910643, 0.915074, 0.922952, 0.91684, 0.91684, 0.91684, 0.910643, 0.910643, 0.919029, 0.91684, 0.89662, 0.889439, 0.905695, 0.908098, 0.908098, 0.908098, 0.903857, 0.934618, 0.910643, 0.912647, 0.915074, 0.905695, 0.924947, 0.928747, 0.939629, 0.934618, 0.936162, 0.939629, 0.936162, 0.93079, 0.93079, 0.932927, 0.932927, 0.919029, 0.919029, 0.921076, 0.922952, 0.939629, 0.934618, 0.957673, 0.959312, 0.957673, 0.959312, 0.945666, 0.932927, 0.926919, 0.934618, 0.934618, 0.938133, 0.947281, 0.950334, 0.951925], '')</t>
  </si>
  <si>
    <t>[0, 1, 2, 3, 4, 5, 6, 7, 8, 9, 10, 11, 12, 13, 14, 15, 16, 17, 18, 19, 20, 21, 22, 23, 24, 25, 26, 27, 28, 29, 30, 31, 32, 33, 34, 35, 36, 37, 38, 39, 40, 41, 42, 43, 44, 45, 46, 47, 48, 49, 50, 51, 52, 53, 54, 55]</t>
  </si>
  <si>
    <t xml:space="preserve">F5RT96|F5RT96_9ENTR Uncharacterized protein OS=Enterobacter hormaechei ATCC 49162 </t>
  </si>
  <si>
    <t>([0.728858, 0.754692, 0.791621, 0.632174, 0.622677, 0.632174, 0.529623, 0.521092, 0.553315, 0.575842, 0.585406, 0.661982, 0.63748, 0.541878, 0.51388, 0.51388, 0.497853, 0.447574, 0.374039, 0.387226, 0.332115, 0.374039, 0.377384, 0.281712, 0.374039, 0.40511, 0.394753, 0.398279, 0.401658, 0.40511, 0.40511, 0.342579, 0.229226, 0.232838, 0.311707, 0.332115, 0.332115, 0.356642, 0.436924, 0.472492, 0.387226, 0.390993, 0.384043, 0.359901, 0.356642, 0.359901, 0.332115, 0.352862, 0.440853, 0.440853, 0.440853, 0.4292, 0.42561, 0.42561, 0.328603, 0.318242, 0.328603, 0.324872, 0.321458, 0.239899, 0.308712, 0.356642, 0.394753, 0.422041, 0.380708, 0.458154, 0.422041, 0.414856, 0.384043, 0.342579, 0.328603, 0.278302, 0.247041, 0.318242, 0.436924], '')</t>
  </si>
  <si>
    <t>[0, 1, 2, 3, 4, 5, 6, 7, 8, 9, 10, 11, 12, 13, 14, 15]</t>
  </si>
  <si>
    <t xml:space="preserve">F5RT97|F5RT97_9ENTR Glucose-1-phosphatase OS=Enterobacter hormaechei ATCC 49162 </t>
  </si>
  <si>
    <t>([0.060549, 0.090864, 0.132295, 0.090864, 0.118441, 0.094817, 0.125101, 0.076542, 0.096677, 0.100716, 0.125101, 0.134866, 0.137348, 0.098513, 0.116183, 0.196879, 0.278302, 0.301917, 0.264545, 0.298791, 0.281712, 0.328603, 0.335645, 0.268042, 0.271506, 0.191378, 0.209395, 0.203355, 0.30533, 0.308712, 0.349426, 0.271506, 0.301917, 0.271506, 0.36309, 0.288399, 0.229226, 0.225814, 0.239899, 0.339168, 0.332115, 0.349426, 0.257454, 0.271506, 0.339168, 0.41194, 0.505461, 0.59508, 0.59014, 0.59917, 0.486429, 0.505461, 0.626927, 0.509769, 0.562014, 0.461924, 0.575842, 0.613573, 0.59917, 0.59508, 0.509769, 0.517562, 0.59917, 0.694846, 0.666105, 0.661982, 0.58069, 0.494003, 0.483068, 0.42561, 0.324872, 0.380708, 0.349426, 0.335645, 0.335645, 0.281712, 0.346032, 0.335645, 0.243554, 0.179055, 0.15008, 0.229226, 0.229226, 0.225814, 0.194234, 0.144935, 0.139895, 0.191378, 0.257454, 0.257454, 0.236433, 0.356642, 0.422041, 0.394753, 0.40511, 0.505461, 0.483068, 0.390993, 0.346032, 0.352862, 0.398279, 0.436924, 0.41194, 0.339168, 0.346032, 0.387226, 0.447574, 0.398279, 0.370445, 0.374039, 0.332115, 0.422041, 0.301917, 0.185198, 0.219301, 0.206376, 0.203355, 0.236433, 0.232838, 0.281712, 0.370445, 0.308712, 0.311707, 0.26085, 0.352862, 0.291804, 0.295083, 0.295083, 0.356642, 0.398279, 0.384043, 0.370445, 0.36309, 0.458154, 0.517562, 0.521092, 0.553315, 0.553315, 0.468512, 0.59508, 0.59014, 0.525368, 0.541878, 0.529623, 0.613573, 0.59014, 0.657645, 0.694846, 0.712013, 0.570702, 0.545602, 0.58069, 0.613573, 0.58069, 0.497853, 0.525368, 0.483068, 0.418646, 0.433034, 0.534167, 0.541878, 0.509769, 0.585406, 0.666105, 0.608892, 0.59917, 0.505461, 0.509769, 0.497853, 0.472492, 0.483068, 0.476583, 0.390993, 0.335645, 0.374039, 0.450668, 0.42561, 0.450668, 0.486429, 0.384043, 0.359901, 0.356642, 0.352862, 0.374039, 0.380708, 0.328603, 0.311707, 0.398279, 0.387226, 0.359901, 0.308712, 0.311707, 0.318242, 0.31487, 0.356642, 0.349426, 0.31487, 0.339168, 0.349426, 0.352862, 0.335645, 0.359901, 0.321458, 0.335645, 0.222385, 0.243554, 0.321458, 0.346032, 0.359901, 0.370445, 0.321458, 0.374039, 0.458154, 0.490133, 0.490133, 0.509769, 0.433034, 0.461924, 0.486429, 0.468512, 0.398279, 0.444081, 0.458154, 0.458154, 0.346032, 0.4292, 0.346032, 0.36309, 0.268042, 0.161087, 0.17593, 0.229226, 0.144935, 0.170161, 0.144935, 0.216401, 0.229226, 0.229226, 0.203355, 0.118441, 0.120615, 0.185198, 0.167087, 0.15008, 0.170161, 0.275179, 0.281712, 0.356642, 0.25406, 0.335645, 0.356642, 0.271506, 0.268042, 0.359901, 0.25406, 0.247041, 0.247041, 0.239899, 0.222385, 0.25406, 0.356642, 0.352862, 0.268042, 0.243554, 0.247041, 0.243554, 0.232838, 0.236433, 0.173081, 0.236433, 0.239899, 0.311707, 0.321458, 0.298791, 0.301917, 0.40511, 0.339168, 0.264545, 0.257454, 0.26085, 0.17593, 0.179055, 0.17593, 0.216401, 0.247041, 0.18812, 0.194234, 0.203355, 0.196879, 0.229226, 0.25031, 0.216401, 0.236433, 0.288399, 0.232838, 0.239899, 0.142424, 0.142424, 0.139895, 0.144935, 0.216401, 0.308712, 0.295083, 0.311707, 0.25406, 0.301917, 0.359901, 0.284882, 0.194234, 0.191378, 0.191378, 0.132295, 0.164327, 0.073402, 0.078022, 0.15284, 0.094817, 0.15008, 0.147574, 0.206376, 0.216401, 0.216401, 0.209395, 0.225814, 0.216401, 0.301917, 0.359901, 0.278302, 0.352862, 0.433034, 0.4292, 0.374039, 0.390993, 0.278302, 0.387226, 0.390993, 0.268042, 0.359901, 0.366687, 0.444081, 0.454136, 0.444081, 0.450668, 0.450668, 0.450668, 0.366687, 0.335645, 0.301917, 0.298791, 0.308712, 0.225814, 0.173081, 0.173081, 0.236433, 0.335645, 0.328603, 0.335645, 0.433034, 0.346032, 0.339168, 0.352862, 0.311707, 0.308712, 0.229226, 0.158265, 0.147574, 0.147574, 0.179055, 0.179055, 0.295083, 0.25406, 0.342579, 0.41194, 0.4292, 0.422041, 0.346032, 0.359901, 0.271506, 0.26085, 0.339168, 0.25406, 0.275179, 0.239899, 0.25406, 0.318242, 0.408655, 0.408655, 0.387226, 0.298791, 0.332115, 0.216401, 0.26085, 0.25406, 0.15284, 0.222385, 0.196879, 0.209395, 0.173081, 0.26085, 0.275179, 0.25031, 0.301917, 0.268042, 0.308712, 0.275179, 0.247041, 0.200174, 0.170161, 0.26085, 0.349426, 0.264545, 0.370445, 0.308712], '')</t>
  </si>
  <si>
    <t>[46, 47, 48, 49, 51, 52, 53, 54, 56, 57, 58, 59, 60, 61, 62, 63, 64, 65, 66, 95, 134, 135, 136, 137, 139, 140, 141, 142, 143, 144, 145, 146, 147, 148, 149, 150, 151, 152, 153, 155, 159, 160, 161, 162, 163, 164, 165, 166, 167, 215]</t>
  </si>
  <si>
    <t xml:space="preserve">F5RT98|F5RT98_9ENTR SNARE associated family protein OS=Enterobacter hormaechei ATCC 49162 </t>
  </si>
  <si>
    <t>([0.004388, 0.00359, 0.005011, 0.006533, 0.004646, 0.006078, 0.007422, 0.009865, 0.012491, 0.018415, 0.011518, 0.016257, 0.014783, 0.014315, 0.028695, 0.033407, 0.032677, 0.051831, 0.067594, 0.049374, 0.054297, 0.06312, 0.122885, 0.120615, 0.069024, 0.088832, 0.088832, 0.092881, 0.035586, 0.028695, 0.024826, 0.028695, 0.034068, 0.035586, 0.076542, 0.038042, 0.015078, 0.012727, 0.008525, 0.007422, 0.006567, 0.006894, 0.007877, 0.006701, 0.004835, 0.006421, 0.009096, 0.008723, 0.008804, 0.010509, 0.008525, 0.006482, 0.009401, 0.008276, 0.006245, 0.004611, 0.006701, 0.012491, 0.01204, 0.0198, 0.021816, 0.023963, 0.024826, 0.019401, 0.019109, 0.034068, 0.017797, 0.013821, 0.009728, 0.009401, 0.013821, 0.023087, 0.035586, 0.024826, 0.025316, 0.050641, 0.073402, 0.030611, 0.026338, 0.016826, 0.010372, 0.01204, 0.010926, 0.01204, 0.014586, 0.018106, 0.014315, 0.028695, 0.028107, 0.045352, 0.045352, 0.025316, 0.014783, 0.016528, 0.012491, 0.012491, 0.007177, 0.008156, 0.013016, 0.008276, 0.010221, 0.016528, 0.021381, 0.036378, 0.064632, 0.049374, 0.030003, 0.038858, 0.03976, 0.021381, 0.023087, 0.018415, 0.030611, 0.06184, 0.041405, 0.092881, 0.098513, 0.081712, 0.042364, 0.042364, 0.048328, 0.074921, 0.076542, 0.079919, 0.037156, 0.035586, 0.073402, 0.134866, 0.134866, 0.076542, 0.098513, 0.055536, 0.036378, 0.015078, 0.016021, 0.019401, 0.0198, 0.009401, 0.010926, 0.015078, 0.009728, 0.009096, 0.009187, 0.006245, 0.004358, 0.004646, 0.005011, 0.003607, 0.003014, 0.002606, 0.003405, 0.003864, 0.003671, 0.00515, 0.005799, 0.005932, 0.005223, 0.003701, 0.005872, 0.006194, 0.004976, 0.005683, 0.006039, 0.005734, 0.005872, 0.006078, 0.00777, 0.006142, 0.007031, 0.007031, 0.005623, 0.004921, 0.00515, 0.005086, 0.003555, 0.003804, 0.003555, 0.002727, 0.003014, 0.002976, 0.003727, 0.003671, 0.004135, 0.004135, 0.003461, 0.00389, 0.004513, 0.003701, 0.003431, 0.003431, 0.003109, 0.003924, 0.00359, 0.003246], '')</t>
  </si>
  <si>
    <t xml:space="preserve">F5RT99|F5RT99_9ENTR MgtE family divalent cation transporter OS=Enterobacter hormaechei ATCC 49162 </t>
  </si>
  <si>
    <t>([0.086953, 0.033407, 0.059222, 0.094817, 0.122885, 0.116183, 0.0704, 0.069024, 0.096677, 0.064632, 0.06184, 0.088832, 0.092881, 0.170161, 0.106997, 0.106997, 0.067594, 0.033407, 0.033407, 0.017447, 0.030003, 0.021381, 0.027463, 0.016826, 0.013016, 0.008895, 0.009015, 0.013437, 0.018415, 0.018106, 0.016257, 0.011106, 0.011669, 0.011106, 0.007495, 0.011518, 0.020522, 0.034068, 0.0704, 0.034884, 0.083462, 0.083462, 0.147574, 0.129801, 0.106997, 0.071867, 0.144935, 0.185198, 0.196879, 0.17593, 0.164327, 0.18812, 0.268042, 0.243554, 0.164327, 0.164327, 0.142424, 0.086953, 0.078022, 0.0704, 0.071867, 0.032017, 0.033407, 0.026338, 0.049374, 0.109221, 0.18812, 0.111485, 0.109221, 0.120615, 0.076542, 0.074921, 0.127496, 0.088832, 0.069024, 0.064632, 0.11371, 0.142424, 0.109221, 0.060549, 0.066181, 0.064632, 0.106997, 0.125101, 0.167087, 0.173081, 0.182256, 0.173081, 0.209395, 0.216401, 0.122885, 0.15008, 0.155435, 0.100716, 0.098513, 0.102787, 0.17593, 0.147574, 0.137348, 0.209395, 0.321458, 0.232838, 0.25406, 0.295083, 0.185198, 0.109221, 0.10481, 0.092881, 0.094817, 0.111485, 0.056825, 0.058088, 0.071867, 0.047319, 0.041405, 0.081712, 0.116183, 0.11371, 0.158265, 0.088832, 0.090864, 0.085092, 0.076542, 0.0704, 0.064632, 0.111485, 0.179055, 0.116183, 0.120615, 0.134866, 0.147574, 0.203355, 0.284882, 0.196879, 0.268042, 0.366687, 0.328603, 0.31487, 0.222385, 0.236433, 0.243554, 0.301917, 0.295083, 0.42561, 0.422041, 0.308712, 0.31487, 0.311707, 0.387226, 0.342579, 0.206376, 0.194234, 0.142424, 0.076542, 0.127496, 0.120615, 0.118441, 0.139895, 0.085092, 0.085092, 0.037156, 0.037156, 0.018787, 0.011903, 0.006701, 0.007177, 0.008804, 0.008804, 0.007495, 0.005503, 0.006194, 0.009187, 0.009096, 0.00962, 0.009401, 0.00962, 0.00962, 0.006482, 0.006988, 0.00962, 0.01227, 0.011903, 0.022306, 0.038042, 0.054297, 0.058088, 0.073402, 0.047319, 0.032677, 0.019401, 0.017138, 0.009865, 0.011342, 0.008002, 0.007315, 0.007259, 0.007177, 0.007315, 0.011518, 0.010372, 0.009865, 0.011342, 0.018415, 0.017138, 0.017797, 0.01227, 0.022667, 0.026892, 0.054297, 0.035586, 0.047319, 0.100716, 0.144935, 0.094817, 0.132295, 0.127496, 0.216401, 0.239899, 0.155435, 0.15284, 0.083462, 0.078022, 0.086953, 0.051831, 0.048328, 0.047319, 0.055536, 0.026338, 0.027463, 0.025316, 0.058088, 0.069024, 0.067594, 0.090864, 0.116183, 0.076542, 0.106997, 0.05306, 0.034068, 0.043307, 0.047319, 0.046336, 0.044297, 0.020876, 0.025762, 0.025316, 0.017797, 0.014783, 0.026892, 0.020522, 0.01204, 0.007177, 0.007177, 0.007177, 0.004921, 0.004921, 0.005932, 0.007422, 0.007259, 0.008804, 0.006988, 0.004775, 0.005223, 0.00515, 0.00515, 0.006078, 0.004431, 0.004247, 0.004775, 0.003478, 0.00407, 0.003997, 0.004208, 0.004835, 0.004358, 0.004388, 0.003461, 0.003963, 0.003701, 0.00407, 0.002761, 0.004315, 0.005086, 0.00515, 0.003757, 0.00515, 0.005086, 0.005799, 0.007422, 0.006482, 0.009728, 0.010509, 0.014315, 0.015694, 0.010672, 0.013265, 0.018415, 0.036378, 0.018106, 0.010672, 0.012727, 0.024393, 0.011669, 0.009187, 0.013821, 0.024393, 0.025762, 0.024393, 0.019109, 0.01078, 0.01078, 0.006988, 0.004358, 0.004921, 0.004431, 0.004899, 0.004976, 0.00407, 0.003804, 0.003864, 0.005223, 0.004247, 0.004431, 0.00515, 0.006142, 0.004835, 0.003997, 0.003079, 0.002366, 0.0028, 0.003555, 0.004513, 0.006142], '')</t>
  </si>
  <si>
    <t xml:space="preserve">F5RTA0|F5RTA0_9ENTR HTH luxR-type domain-containing protein OS=Enterobacter hormaechei ATCC 49162 </t>
  </si>
  <si>
    <t>([0.006245, 0.005086, 0.004775, 0.006374, 0.008075, 0.007422, 0.009294, 0.011669, 0.012491, 0.010131, 0.013016, 0.016257, 0.015344, 0.019401, 0.019109, 0.022306, 0.040537, 0.042364, 0.041405, 0.030003, 0.058088, 0.058088, 0.10481, 0.161087, 0.094817, 0.10481, 0.161087, 0.094817, 0.098513, 0.139895, 0.191378, 0.15008, 0.155435, 0.076542, 0.0704, 0.074921, 0.106997, 0.060549, 0.064632, 0.069024, 0.085092, 0.085092, 0.085092, 0.088832, 0.096677, 0.164327, 0.155435, 0.090864, 0.167087, 0.17593, 0.10481, 0.129801, 0.167087, 0.11371, 0.209395, 0.301917, 0.390993, 0.332115, 0.332115, 0.25031, 0.155435, 0.122885, 0.122885, 0.209395, 0.127496, 0.125101, 0.100716, 0.109221, 0.17593, 0.137348, 0.083462, 0.132295, 0.074921, 0.073402, 0.122885, 0.0704, 0.038042, 0.021816, 0.037156, 0.066181, 0.076542, 0.134866, 0.086953, 0.086953, 0.064632, 0.116183, 0.127496, 0.078022, 0.076542, 0.083462, 0.058088, 0.069024, 0.069024, 0.059222, 0.033407, 0.031287, 0.046336, 0.046336, 0.086953, 0.088832, 0.092881, 0.120615, 0.058088, 0.120615, 0.125101, 0.155435, 0.161087, 0.083462, 0.164327, 0.10481, 0.056825, 0.102787, 0.078022, 0.036378, 0.081712, 0.109221, 0.111485, 0.144935, 0.232838, 0.232838, 0.15008, 0.122885, 0.127496, 0.229226, 0.147574, 0.147574, 0.085092, 0.078022, 0.142424, 0.147574, 0.209395, 0.298791, 0.295083, 0.384043, 0.408655, 0.408655, 0.377384, 0.380708, 0.278302, 0.18812, 0.185198, 0.278302, 0.222385, 0.232838, 0.191378, 0.288399, 0.281712, 0.380708, 0.398279, 0.298791, 0.206376, 0.17593, 0.139895, 0.142424, 0.147574, 0.144935, 0.142424, 0.200174, 0.161087, 0.158265, 0.173081, 0.167087, 0.167087, 0.257454, 0.158265, 0.170161, 0.134866, 0.11371, 0.085092, 0.055536, 0.086953, 0.137348, 0.139895, 0.158265, 0.116183], '')</t>
  </si>
  <si>
    <t xml:space="preserve">F5RTA2|F5RTA2_9ENTR Fe3+-siderophores ABC superfamily ATP binding cassette transporter, binding protein OS=Enterobacter hormaechei ATCC 49162 </t>
  </si>
  <si>
    <t>([0.043307, 0.026892, 0.018415, 0.025762, 0.026338, 0.029376, 0.051831, 0.055536, 0.059222, 0.036378, 0.038858, 0.041405, 0.043307, 0.071867, 0.041405, 0.05306, 0.030611, 0.054297, 0.059222, 0.111485, 0.142424, 0.100716, 0.161087, 0.173081, 0.185198, 0.225814, 0.268042, 0.139895, 0.139895, 0.170161, 0.243554, 0.301917, 0.335645, 0.324872, 0.264545, 0.288399, 0.26085, 0.278302, 0.275179, 0.374039, 0.352862, 0.359901, 0.433034, 0.450668, 0.440853, 0.356642, 0.275179, 0.239899, 0.271506, 0.301917, 0.216401, 0.268042, 0.232838, 0.232838, 0.155435, 0.191378, 0.225814, 0.225814, 0.288399, 0.222385, 0.144935, 0.079919, 0.071867, 0.078022, 0.041405, 0.083462, 0.111485, 0.196879, 0.147574, 0.191378, 0.200174, 0.25031, 0.229226, 0.229226, 0.232838, 0.239899, 0.301917, 0.324872, 0.239899, 0.25031, 0.332115, 0.4292, 0.538167, 0.570702, 0.541878, 0.517562, 0.5017, 0.505461, 0.40511, 0.422041, 0.454136, 0.447574, 0.472492, 0.505461, 0.534167, 0.436924, 0.454136, 0.342579, 0.318242, 0.40511, 0.308712, 0.291804, 0.200174, 0.209395, 0.116183, 0.120615, 0.232838, 0.219301, 0.25031, 0.332115, 0.332115, 0.335645, 0.332115, 0.335645, 0.318242, 0.308712, 0.284882, 0.324872, 0.398279, 0.349426, 0.346032, 0.356642, 0.36309, 0.454136, 0.36309, 0.36309, 0.352862, 0.352862, 0.321458, 0.332115, 0.25406, 0.321458, 0.328603, 0.318242, 0.298791, 0.219301, 0.219301, 0.335645, 0.366687, 0.36309, 0.454136, 0.422041, 0.525368, 0.517562, 0.480142, 0.56648, 0.675549, 0.648219, 0.648219, 0.545602, 0.525368, 0.509769, 0.476583, 0.480142, 0.401658, 0.433034, 0.490133, 0.5017, 0.418646, 0.418646, 0.436924, 0.346032, 0.349426, 0.346032, 0.26085, 0.191378, 0.206376, 0.161087, 0.179055, 0.134866, 0.21291, 0.222385, 0.311707, 0.346032, 0.25031, 0.342579, 0.328603, 0.311707, 0.216401, 0.281712, 0.291804, 0.271506, 0.271506, 0.30533, 0.295083, 0.349426, 0.444081, 0.40511, 0.461924, 0.401658, 0.422041, 0.408655, 0.401658, 0.414856, 0.318242, 0.394753, 0.321458, 0.271506, 0.196879, 0.191378, 0.106997, 0.096677, 0.098513, 0.15284, 0.139895, 0.088832, 0.111485, 0.118441, 0.142424, 0.170161, 0.147574, 0.106997, 0.106997, 0.109221, 0.100716, 0.096677, 0.100716, 0.122885, 0.191378, 0.291804, 0.288399, 0.30533, 0.30533, 0.301917, 0.311707, 0.236433, 0.318242, 0.225814, 0.219301, 0.222385, 0.129801, 0.134866, 0.191378, 0.209395, 0.21291, 0.209395, 0.31487, 0.21291, 0.271506, 0.216401, 0.158265, 0.25031, 0.236433, 0.25406, 0.264545, 0.173081, 0.222385, 0.21291, 0.291804, 0.30533, 0.321458, 0.414856, 0.433034, 0.339168, 0.278302, 0.191378, 0.161087, 0.158265, 0.21291, 0.182256, 0.200174, 0.257454, 0.170161, 0.17593, 0.191378, 0.164327, 0.25406, 0.291804, 0.232838, 0.21291, 0.147574, 0.129801, 0.129801, 0.158265, 0.142424, 0.125101, 0.191378, 0.209395, 0.209395, 0.271506, 0.209395, 0.222385, 0.229226, 0.328603, 0.380708, 0.377384, 0.377384, 0.30533, 0.288399, 0.36309, 0.401658, 0.465241, 0.374039, 0.275179, 0.236433, 0.281712, 0.387226, 0.366687, 0.328603, 0.318242, 0.206376, 0.284882, 0.301917, 0.298791, 0.203355, 0.236433, 0.222385, 0.18812, 0.264545, 0.243554, 0.170161, 0.173081, 0.111485, 0.11371, 0.179055, 0.25406, 0.311707, 0.203355, 0.206376, 0.247041, 0.15008, 0.219301, 0.219301, 0.206376, 0.222385, 0.284882, 0.264545, 0.222385, 0.271506, 0.222385, 0.222385, 0.278302, 0.219301, 0.31487, 0.440853], '')</t>
  </si>
  <si>
    <t>[82, 83, 84, 85, 86, 87, 93, 94, 142, 143, 145, 146, 147, 148, 149, 150, 151, 157]</t>
  </si>
  <si>
    <t xml:space="preserve">F5RTA3|F5RTA3_9ENTR Iron (Fe) ABC superfamily ATP binding cassette transporter, membrane protein OS=Enterobacter hormaechei ATCC 49162 </t>
  </si>
  <si>
    <t>([0.291804, 0.349426, 0.222385, 0.129801, 0.116183, 0.102787, 0.122885, 0.067594, 0.059222, 0.055536, 0.035586, 0.06312, 0.033407, 0.020165, 0.020165, 0.016528, 0.016826, 0.011342, 0.009294, 0.009096, 0.006039, 0.005734, 0.005872, 0.006567, 0.010131, 0.009015, 0.010372, 0.007177, 0.009015, 0.01078, 0.014075, 0.023534, 0.019401, 0.025762, 0.018787, 0.018106, 0.029376, 0.06184, 0.042364, 0.055536, 0.028695, 0.06312, 0.048328, 0.020876, 0.022306, 0.011106, 0.0198, 0.020876, 0.045352, 0.073402, 0.088832, 0.079919, 0.040537, 0.020522, 0.016021, 0.036378, 0.033407, 0.033407, 0.024826, 0.046336, 0.051831, 0.073402, 0.040537, 0.038858, 0.059222, 0.059222, 0.064632, 0.051831, 0.046336, 0.041405, 0.033407, 0.016021, 0.013016, 0.013821, 0.016021, 0.026338, 0.013437, 0.016257, 0.009865, 0.013265, 0.013265, 0.008276, 0.006894, 0.009294, 0.01204, 0.018415, 0.013821, 0.017138, 0.020165, 0.025316, 0.014075, 0.009401, 0.009401, 0.010926, 0.010509, 0.015344, 0.012727, 0.020165, 0.023963, 0.043307, 0.021816, 0.021381, 0.030611, 0.034068, 0.020165, 0.012491, 0.008804, 0.008723, 0.007091, 0.006421, 0.00407, 0.005623, 0.007422, 0.010372, 0.007877, 0.00777, 0.007645, 0.006894, 0.006894, 0.007877, 0.00777, 0.009483, 0.006374, 0.005734, 0.007177, 0.009401, 0.009294, 0.00962, 0.01227, 0.010926, 0.009483, 0.009977, 0.006988, 0.006039, 0.004483, 0.004135, 0.005992, 0.006194, 0.008002, 0.006701, 0.006701, 0.005992, 0.006701, 0.01204, 0.017797, 0.018415, 0.010672, 0.009865, 0.008002, 0.008002, 0.013016, 0.009483, 0.011903, 0.020522, 0.029376, 0.059222, 0.06184, 0.024826, 0.024826, 0.019401, 0.019401, 0.020876, 0.020876, 0.011669, 0.007495, 0.005932, 0.005734, 0.008624, 0.012727, 0.016826, 0.023534, 0.018415, 0.043307, 0.06184, 0.06184, 0.060549, 0.055536, 0.064632, 0.106997, 0.044297, 0.032677, 0.023963, 0.013016, 0.016257, 0.030611, 0.026338, 0.043307, 0.044297, 0.024393, 0.026338, 0.0198, 0.022667, 0.032677, 0.020876, 0.011518, 0.007877, 0.006567, 0.004736, 0.005318, 0.004775, 0.007315, 0.007031, 0.008525, 0.012727, 0.008409, 0.005992, 0.006374, 0.004513, 0.00316, 0.002881, 0.001786, 0.002482, 0.002336, 0.001855, 0.001533, 0.002336, 0.003341, 0.002503, 0.003607, 0.002705, 0.003555, 0.003555, 0.005318, 0.004689, 0.004689, 0.005683, 0.008409, 0.007555, 0.011669, 0.01227, 0.026338, 0.035586, 0.03976, 0.028695, 0.022667, 0.047319, 0.021816, 0.013265, 0.015344, 0.009187, 0.010221, 0.01078, 0.008156, 0.006533, 0.006533, 0.005086, 0.006142, 0.00515, 0.007555, 0.006482, 0.007177, 0.006482, 0.007422, 0.004921, 0.005683, 0.006421, 0.004775, 0.006795, 0.005799, 0.006142, 0.008723, 0.008723, 0.006245, 0.005318, 0.006619, 0.008895, 0.008895, 0.008895, 0.010672, 0.008525, 0.006988, 0.007495, 0.007555, 0.009728, 0.017138, 0.016826, 0.021816, 0.038042, 0.028695, 0.031287, 0.066181, 0.032017, 0.0704, 0.049374, 0.05306, 0.020165, 0.020165, 0.025316, 0.023963, 0.011106, 0.011106, 0.010672, 0.009015, 0.007555, 0.007091, 0.004899, 0.003804, 0.003727, 0.003757, 0.004431, 0.004611, 0.003014, 0.003246, 0.003109, 0.004646, 0.004921, 0.005086, 0.005683, 0.004513, 0.004513, 0.005318, 0.004835, 0.007315, 0.009294, 0.007495, 0.005623, 0.008276, 0.009728, 0.010926, 0.007877, 0.005011, 0.005503, 0.006988, 0.006533, 0.004736, 0.003405, 0.004414, 0.006482, 0.006078, 0.009187, 0.009977, 0.015078, 0.028695, 0.020876, 0.020876, 0.033407, 0.048328, 0.036378, 0.038858, 0.021381, 0.032677, 0.090864, 0.164327], '')</t>
  </si>
  <si>
    <t xml:space="preserve">F5RTA4|F5RTA4_9ENTR Oligopeptide ABC superfamily ATP binding cassette transporter, binding protein OS=Enterobacter hormaechei ATCC 49162 </t>
  </si>
  <si>
    <t>([0.127496, 0.060549, 0.090864, 0.059222, 0.049374, 0.034884, 0.047319, 0.064632, 0.088832, 0.118441, 0.137348, 0.142424, 0.137348, 0.225814, 0.298791, 0.264545, 0.298791, 0.321458, 0.352862, 0.349426, 0.356642, 0.447574, 0.447574, 0.447574, 0.450668, 0.505461, 0.509769, 0.436924, 0.436924, 0.401658, 0.394753, 0.324872, 0.278302, 0.222385, 0.18812, 0.21291, 0.219301, 0.170161, 0.17593, 0.109221, 0.094817, 0.079919, 0.085092, 0.109221, 0.127496, 0.167087, 0.17593, 0.247041, 0.332115, 0.25406, 0.25406, 0.26085, 0.328603, 0.414856, 0.494003, 0.440853, 0.390993, 0.387226, 0.422041, 0.433034, 0.529623, 0.553315, 0.604312, 0.626927, 0.671169, 0.626927, 0.553315, 0.557691, 0.59508, 0.575842, 0.671169, 0.626927, 0.63748, 0.63748, 0.632174, 0.538167, 0.661982, 0.59917, 0.618285, 0.505461, 0.41194, 0.401658, 0.418646, 0.328603, 0.206376, 0.239899, 0.247041, 0.25031, 0.18812, 0.161087, 0.120615, 0.120615, 0.18812, 0.15284, 0.161087, 0.167087, 0.147574, 0.144935, 0.26085, 0.247041, 0.25031, 0.301917, 0.321458, 0.308712, 0.298791, 0.414856, 0.418646, 0.41194, 0.5017, 0.585406, 0.59508, 0.59014, 0.494003, 0.468512, 0.390993, 0.387226, 0.295083, 0.370445, 0.387226, 0.36309, 0.281712, 0.359901, 0.301917, 0.281712, 0.298791, 0.384043, 0.370445, 0.387226, 0.311707, 0.301917, 0.268042, 0.281712, 0.352862, 0.356642, 0.295083, 0.311707, 0.308712, 0.301917, 0.318242, 0.281712, 0.203355, 0.229226, 0.239899, 0.349426, 0.349426, 0.339168, 0.311707, 0.30533, 0.30533, 0.298791, 0.271506, 0.291804, 0.185198, 0.196879, 0.278302, 0.332115, 0.377384, 0.377384, 0.380708, 0.308712, 0.324872, 0.40511, 0.440853, 0.440853, 0.324872, 0.308712, 0.31487, 0.342579, 0.342579, 0.308712, 0.370445, 0.418646, 0.440853, 0.534167, 0.414856, 0.414856, 0.356642, 0.387226, 0.366687, 0.36309, 0.436924, 0.433034, 0.436924, 0.465241, 0.370445, 0.472492, 0.433034, 0.422041, 0.335645, 0.346032, 0.36309, 0.41194, 0.401658, 0.356642, 0.335645, 0.31487, 0.232838, 0.268042, 0.232838, 0.182256, 0.232838, 0.219301, 0.232838, 0.222385, 0.147574, 0.164327, 0.173081, 0.15284, 0.158265, 0.229226, 0.167087, 0.100716, 0.059222, 0.054297, 0.064632, 0.038042, 0.073402, 0.129801, 0.142424, 0.106997, 0.167087, 0.18812, 0.209395, 0.203355, 0.206376, 0.185198, 0.185198, 0.158265, 0.232838, 0.222385, 0.200174, 0.179055, 0.25031, 0.232838, 0.225814, 0.236433, 0.247041, 0.185198, 0.125101, 0.139895, 0.236433, 0.236433, 0.161087, 0.100716, 0.074921, 0.049374, 0.096677, 0.15008, 0.17593, 0.17593, 0.111485, 0.073402, 0.132295, 0.147574, 0.232838, 0.239899, 0.236433, 0.268042, 0.239899, 0.318242, 0.298791, 0.216401, 0.216401, 0.216401, 0.196879, 0.25406, 0.229226, 0.222385, 0.206376, 0.194234, 0.170161, 0.219301, 0.324872, 0.247041, 0.243554, 0.232838, 0.147574, 0.142424, 0.170161, 0.257454, 0.257454, 0.173081, 0.247041, 0.158265, 0.179055, 0.173081, 0.15284, 0.173081, 0.200174, 0.127496, 0.129801, 0.158265, 0.100716, 0.078022, 0.125101, 0.067594, 0.066181, 0.11371, 0.118441, 0.086953, 0.086953, 0.078022, 0.142424, 0.081712, 0.144935, 0.144935, 0.216401, 0.239899, 0.318242, 0.209395, 0.271506, 0.257454, 0.170161, 0.194234, 0.147574, 0.147574, 0.129801, 0.142424, 0.147574, 0.147574, 0.219301, 0.247041, 0.278302, 0.164327, 0.257454, 0.257454, 0.291804, 0.298791, 0.206376, 0.200174, 0.278302, 0.278302, 0.194234, 0.291804, 0.295083, 0.352862, 0.257454, 0.377384, 0.359901, 0.370445, 0.278302, 0.194234, 0.144935, 0.125101, 0.216401, 0.15008, 0.090864, 0.109221, 0.116183, 0.164327, 0.173081, 0.17593, 0.232838, 0.284882, 0.17593, 0.179055, 0.129801, 0.194234, 0.194234, 0.196879, 0.196879, 0.194234, 0.278302, 0.30533, 0.243554, 0.243554, 0.219301, 0.308712, 0.324872, 0.342579, 0.352862, 0.25031, 0.219301, 0.18812, 0.129801, 0.247041, 0.281712, 0.377384, 0.380708, 0.366687, 0.281712, 0.243554, 0.346032, 0.318242, 0.31487, 0.377384, 0.301917, 0.311707, 0.271506, 0.275179, 0.216401, 0.206376, 0.194234, 0.236433, 0.25031, 0.342579, 0.31487, 0.394753, 0.308712, 0.308712, 0.206376, 0.30533, 0.26085, 0.17593, 0.129801, 0.142424, 0.144935, 0.206376, 0.298791, 0.318242, 0.308712, 0.349426, 0.349426, 0.377384, 0.339168, 0.25406, 0.232838, 0.206376, 0.17593, 0.243554, 0.209395, 0.219301, 0.203355, 0.275179, 0.359901, 0.370445, 0.352862, 0.295083, 0.31487, 0.275179, 0.275179, 0.194234, 0.194234, 0.206376, 0.298791, 0.339168, 0.318242, 0.339168, 0.366687, 0.324872, 0.25031, 0.298791, 0.390993, 0.352862, 0.356642, 0.342579, 0.422041, 0.436924, 0.390993, 0.384043, 0.384043, 0.328603, 0.408655, 0.301917, 0.26085, 0.15284, 0.088832, 0.134866, 0.139895, 0.083462, 0.111485, 0.17593, 0.144935, 0.125101, 0.155435, 0.083462, 0.05306, 0.058088, 0.05306, 0.051831, 0.048328, 0.058088, 0.081712, 0.085092, 0.139895, 0.17593, 0.291804, 0.366687, 0.394753, 0.401658, 0.401658, 0.390993, 0.401658, 0.458154, 0.490133, 0.398279, 0.517562, 0.613573, 0.557691, 0.472492, 0.56648, 0.585406, 0.553315, 0.521092, 0.509769, 0.509769, 0.486429, 0.472492, 0.440853, 0.458154, 0.458154, 0.562014, 0.56648, 0.541878, 0.401658, 0.311707, 0.414856, 0.42561, 0.394753, 0.436924, 0.521092, 0.468512, 0.377384, 0.40511, 0.433034, 0.444081, 0.390993, 0.422041, 0.398279, 0.349426, 0.359901, 0.291804, 0.206376, 0.209395, 0.139895, 0.182256, 0.264545, 0.247041, 0.229226, 0.18812, 0.132295, 0.125101, 0.209395, 0.17593, 0.137348, 0.134866, 0.129801, 0.092881, 0.078022, 0.106997, 0.167087, 0.139895, 0.125101, 0.191378, 0.125101, 0.125101, 0.106997, 0.10481, 0.102787, 0.106997, 0.120615, 0.102787, 0.067594, 0.05306, 0.098513, 0.129801, 0.109221, 0.088832, 0.147574, 0.122885, 0.078022, 0.055536, 0.041405, 0.059222, 0.038858, 0.066181], '')</t>
  </si>
  <si>
    <t>[25, 26, 60, 61, 62, 63, 64, 65, 66, 67, 68, 69, 70, 71, 72, 73, 74, 75, 76, 77, 78, 79, 108, 109, 110, 111, 173, 486, 487, 488, 490, 491, 492, 493, 494, 495, 501, 502, 503, 510]</t>
  </si>
  <si>
    <t xml:space="preserve">F5RTA5|F5RTA5_9ENTR Inner membrane protein YccA OS=Enterobacter hormaechei ATCC 49162 </t>
  </si>
  <si>
    <t>([0.26085, 0.308712, 0.332115, 0.209395, 0.120615, 0.144935, 0.179055, 0.196879, 0.219301, 0.164327, 0.109221, 0.161087, 0.164327, 0.158265, 0.15284, 0.134866, 0.090864, 0.048328, 0.047319, 0.023087, 0.022306, 0.01227, 0.009728, 0.006194, 0.008525, 0.010131, 0.006988, 0.006894, 0.006039, 0.006142, 0.006701, 0.009401, 0.009187, 0.006701, 0.004775, 0.005623, 0.006142, 0.008409, 0.01227, 0.014783, 0.024826, 0.013821, 0.013016, 0.009977, 0.020165, 0.011903, 0.010131, 0.016826, 0.011903, 0.009096, 0.008723, 0.007091, 0.005932, 0.003821, 0.003555, 0.004899, 0.004161, 0.005734, 0.005318, 0.004611, 0.004358, 0.004431, 0.006619, 0.007259, 0.010221, 0.006619, 0.006567, 0.008624, 0.007259, 0.005734, 0.007031, 0.004611, 0.006533, 0.007877, 0.007877, 0.00777, 0.007422, 0.007555, 0.005249, 0.003757, 0.004358, 0.004577, 0.003276, 0.002117, 0.00283, 0.002503, 0.002529, 0.002555, 0.002555, 0.002555, 0.003864, 0.003757, 0.005623, 0.005683, 0.004431, 0.004736, 0.006533, 0.00543, 0.006567, 0.006567, 0.009294, 0.009294, 0.008624, 0.010672, 0.010372, 0.007177, 0.005378, 0.004899, 0.005623, 0.004646, 0.005378, 0.004611, 0.003924, 0.003109, 0.002117, 0.002727, 0.00407, 0.004315, 0.005223, 0.006374, 0.007259, 0.007259, 0.004775, 0.003366, 0.003821, 0.005249, 0.005623, 0.006142, 0.007877, 0.008075, 0.009865, 0.006567, 0.005932, 0.005799, 0.005799, 0.005872, 0.004358, 0.004135, 0.003276, 0.002327, 0.001748, 0.002366, 0.00155, 0.00155, 0.00155, 0.001649, 0.001155, 0.001572, 0.001906, 0.001623, 0.001906, 0.001335, 0.001675, 0.001499, 0.002276, 0.002503, 0.002662, 0.002336, 0.00155, 0.001374, 0.001335, 0.001572, 0.001481, 0.00225, 0.002881, 0.002761, 0.001808, 0.001808, 0.001808, 0.002349, 0.003298, 0.003461, 0.003405, 0.002705, 0.003864, 0.003821, 0.004388, 0.006245, 0.010509, 0.020522, 0.020522, 0.020522, 0.022306, 0.016826, 0.018787, 0.015344, 0.030003, 0.030611, 0.031287, 0.015344, 0.014315, 0.008895, 0.005872, 0.009096, 0.009096, 0.005799, 0.004513, 0.004577, 0.00292, 0.001936, 0.001778, 0.001743, 0.001748, 0.001687, 0.001267, 0.000923, 0.001335, 0.001391, 0.002155, 0.002482, 0.002662, 0.002155, 0.002529, 0.00316, 0.002276, 0.00283, 0.004208, 0.004899, 0.003671], '')</t>
  </si>
  <si>
    <t xml:space="preserve">F5RTB0|F5RTB0_9ENTR CoA binding domain protein OS=Enterobacter hormaechei ATCC 49162 </t>
  </si>
  <si>
    <t>([0.167087, 0.21291, 0.264545, 0.301917, 0.339168, 0.239899, 0.232838, 0.170161, 0.134866, 0.155435, 0.15284, 0.191378, 0.209395, 0.191378, 0.206376, 0.206376, 0.298791, 0.398279, 0.380708, 0.377384, 0.461924, 0.384043, 0.339168, 0.332115, 0.236433, 0.15284, 0.161087, 0.196879, 0.288399, 0.356642, 0.26085, 0.301917, 0.232838, 0.137348, 0.164327, 0.092881, 0.085092, 0.102787, 0.083462, 0.05306, 0.079919, 0.076542, 0.116183, 0.15284, 0.094817, 0.100716, 0.158265, 0.247041, 0.239899, 0.229226, 0.15008, 0.203355, 0.200174, 0.185198, 0.243554, 0.225814, 0.225814, 0.257454, 0.243554, 0.243554, 0.243554, 0.288399, 0.25031, 0.185198, 0.191378, 0.206376, 0.185198, 0.18812, 0.191378, 0.185198, 0.203355, 0.26085, 0.26085, 0.170161, 0.25031, 0.21291, 0.170161, 0.243554, 0.229226, 0.182256, 0.111485, 0.137348, 0.071867, 0.092881, 0.116183, 0.10481, 0.158265, 0.179055, 0.111485, 0.079919, 0.083462, 0.043307, 0.05306, 0.042364, 0.040537, 0.044297, 0.078022, 0.100716, 0.076542, 0.056825, 0.045352, 0.048328, 0.047319, 0.088832, 0.098513, 0.098513, 0.096677, 0.054297, 0.090864, 0.100716, 0.086953, 0.06184, 0.116183, 0.120615, 0.127496, 0.239899, 0.194234, 0.102787, 0.106997, 0.0704, 0.10481, 0.15284, 0.147574, 0.173081, 0.102787, 0.074921, 0.092881, 0.076542, 0.109221, 0.088832, 0.11371, 0.147574, 0.164327, 0.116183, 0.083462, 0.106997, 0.049374], '')</t>
  </si>
  <si>
    <t xml:space="preserve">F5RTB1|F5RTB1_9ENTR Uncharacterized protein OS=Enterobacter hormaechei ATCC 49162 </t>
  </si>
  <si>
    <t>([0.000137, 0.000142, 0.000309, 0.000442, 0.000833, 0.000648, 0.001, 0.001481, 0.002035, 0.002503, 0.003053, 0.002606, 0.003701, 0.005623, 0.00543, 0.008075, 0.010672, 0.022306, 0.059222, 0.042364, 0.086953, 0.085092, 0.086953, 0.045352, 0.042364, 0.020876, 0.024826, 0.029376, 0.016826, 0.009483, 0.006567, 0.007177, 0.01204, 0.006701, 0.005734, 0.006988, 0.005378, 0.004483, 0.003607, 0.002623, 0.002503, 0.00155, 0.001936, 0.002194], '')</t>
  </si>
  <si>
    <t xml:space="preserve">F5RTB2|F5RTB2_9ENTR UPF0319 protein HMPREF9086_0867 OS=Enterobacter hormaechei ATCC 49162 </t>
  </si>
  <si>
    <t>([0.078022, 0.043307, 0.024393, 0.026892, 0.05306, 0.038042, 0.032677, 0.025762, 0.016528, 0.017797, 0.023963, 0.030611, 0.018415, 0.017797, 0.011518, 0.018787, 0.023534, 0.025762, 0.018106, 0.030003, 0.027463, 0.020165, 0.021816, 0.022667, 0.029376, 0.024393, 0.038042, 0.054297, 0.054297, 0.111485, 0.132295, 0.127496, 0.073402, 0.074921, 0.074921, 0.127496, 0.106997, 0.109221, 0.098513, 0.100716, 0.102787, 0.10481, 0.179055, 0.26085, 0.352862, 0.370445, 0.374039, 0.387226, 0.321458, 0.328603, 0.222385, 0.222385, 0.161087, 0.257454, 0.339168, 0.346032, 0.25031, 0.284882, 0.191378, 0.167087, 0.268042, 0.264545, 0.370445, 0.366687, 0.36309, 0.298791, 0.182256, 0.109221, 0.102787, 0.179055, 0.275179, 0.301917, 0.232838, 0.236433, 0.219301, 0.127496, 0.132295, 0.219301, 0.225814, 0.308712, 0.25031, 0.236433, 0.229226, 0.155435, 0.158265, 0.078022, 0.118441, 0.118441, 0.222385, 0.222385, 0.125101, 0.067594, 0.118441, 0.185198, 0.243554, 0.264545, 0.374039, 0.278302, 0.243554, 0.139895, 0.147574, 0.203355, 0.200174, 0.225814, 0.288399, 0.191378, 0.311707, 0.232838, 0.25406, 0.232838, 0.239899, 0.332115, 0.401658, 0.366687, 0.387226, 0.308712, 0.324872, 0.26085, 0.339168, 0.288399, 0.414856, 0.318242, 0.275179, 0.25406, 0.15284, 0.161087, 0.239899, 0.222385, 0.335645, 0.394753, 0.390993, 0.390993, 0.390993, 0.311707, 0.352862, 0.295083, 0.390993, 0.36309, 0.444081, 0.36309, 0.359901, 0.36309, 0.447574, 0.497853, 0.525368, 0.618285, 0.604312, 0.575842, 0.575842, 0.450668, 0.490133, 0.494003, 0.380708, 0.346032, 0.433034, 0.390993, 0.390993, 0.352862, 0.359901, 0.36309, 0.444081, 0.538167, 0.440853, 0.366687, 0.387226, 0.394753, 0.335645, 0.335645, 0.374039, 0.301917, 0.390993, 0.298791, 0.21291, 0.349426, 0.408655, 0.414856, 0.440853, 0.480142, 0.51388, 0.418646, 0.408655, 0.422041, 0.433034, 0.505461, 0.509769, 0.505461, 0.398279, 0.356642, 0.26085, 0.26085, 0.349426, 0.31487, 0.387226, 0.5017, 0.476583, 0.444081, 0.42561, 0.40511, 0.387226, 0.284882, 0.291804, 0.30533, 0.185198, 0.155435, 0.155435, 0.21291, 0.232838, 0.366687, 0.472492, 0.585406, 0.553315, 0.521092, 0.534167, 0.5017, 0.433034, 0.394753, 0.359901, 0.335645, 0.342579, 0.311707], '')</t>
  </si>
  <si>
    <t>[144, 145, 146, 147, 148, 161, 178, 183, 184, 185, 193, 209, 210, 211, 212, 213]</t>
  </si>
  <si>
    <t xml:space="preserve">F5RTB5|F5RTB5_9ENTR Inner membrane protein YccF OS=Enterobacter hormaechei ATCC 49162 </t>
  </si>
  <si>
    <t>([0.004483, 0.003405, 0.004483, 0.005872, 0.004161, 0.004414, 0.005734, 0.007177, 0.005799, 0.006701, 0.005872, 0.004921, 0.003405, 0.002881, 0.003804, 0.003757, 0.0028, 0.003555, 0.00389, 0.002976, 0.003212, 0.00283, 0.002688, 0.0028, 0.001967, 0.003298, 0.002606, 0.002606, 0.002529, 0.003555, 0.002976, 0.003014, 0.004431, 0.004736, 0.005623, 0.005503, 0.005623, 0.007091, 0.005223, 0.005249, 0.007495, 0.007422, 0.011342, 0.024826, 0.025762, 0.042364, 0.021816, 0.042364, 0.023534, 0.025316, 0.029376, 0.022667, 0.047319, 0.048328, 0.11371, 0.10481, 0.102787, 0.200174, 0.170161, 0.170161, 0.200174, 0.185198, 0.308712, 0.308712, 0.295083, 0.288399, 0.219301, 0.194234, 0.21291, 0.18812, 0.100716, 0.048328, 0.049374, 0.022667, 0.010221, 0.006245, 0.006245, 0.004646, 0.003405, 0.002705, 0.00316, 0.002581, 0.002155, 0.002014, 0.001391, 0.000842, 0.000674, 0.001103, 0.001069, 0.000859, 0.001374, 0.001533, 0.001434, 0.002194, 0.002155, 0.00231, 0.003366, 0.002396, 0.003512, 0.003607, 0.004976, 0.004431, 0.005503, 0.006567, 0.004611, 0.006482, 0.006894, 0.006894, 0.007091, 0.007177, 0.007259, 0.005086, 0.004736, 0.007315, 0.005503, 0.00777, 0.011669, 0.011518, 0.013437, 0.008624, 0.013613, 0.009483, 0.017138, 0.014075, 0.011106, 0.022667, 0.018415, 0.027463, 0.034884, 0.036378, 0.058088, 0.078022, 0.120615, 0.196879, 0.170161, 0.247041, 0.137348, 0.144935, 0.127496, 0.17593, 0.236433, 0.182256, 0.25406, 0.200174, 0.281712, 0.308712, 0.268042, 0.298791], '')</t>
  </si>
  <si>
    <t xml:space="preserve">F5RTB6|F5RTB6_9ENTR Inner membrane protein YccS OS=Enterobacter hormaechei ATCC 49162 </t>
  </si>
  <si>
    <t>([0.005011, 0.007315, 0.009294, 0.014075, 0.009187, 0.006894, 0.005318, 0.006795, 0.006142, 0.007177, 0.005734, 0.004431, 0.004358, 0.00389, 0.002503, 0.002976, 0.004161, 0.004358, 0.003821, 0.004775, 0.003298, 0.004976, 0.003431, 0.00246, 0.001572, 0.002435, 0.003512, 0.003864, 0.003727, 0.003431, 0.003555, 0.003512, 0.005932, 0.005992, 0.007031, 0.007031, 0.008804, 0.006533, 0.004835, 0.004835, 0.00558, 0.006988, 0.004414, 0.005378, 0.008075, 0.008002, 0.008002, 0.008002, 0.01078, 0.007031, 0.009015, 0.008624, 0.014586, 0.00777, 0.01204, 0.012491, 0.012491, 0.008895, 0.00777, 0.011106, 0.008624, 0.006421, 0.006078, 0.005734, 0.004358, 0.002881, 0.003607, 0.003431, 0.00283, 0.0028, 0.003177, 0.003864, 0.002705, 0.001906, 0.001748, 0.002035, 0.001288, 0.002138, 0.001808, 0.001936, 0.001172, 0.001499, 0.001383, 0.001687, 0.001855, 0.003079, 0.003431, 0.003821, 0.003997, 0.004513, 0.004611, 0.003963, 0.002555, 0.002606, 0.002623, 0.00407, 0.003727, 0.003821, 0.003512, 0.00515, 0.007177, 0.008002, 0.008075, 0.013265, 0.008075, 0.010372, 0.006245, 0.008276, 0.007315, 0.005011, 0.003757, 0.002606, 0.003555, 0.003555, 0.00359, 0.005086, 0.004388, 0.003246, 0.004431, 0.003512, 0.003431, 0.002512, 0.002555, 0.003109, 0.003079, 0.00316, 0.002623, 0.004135, 0.004247, 0.005378, 0.005872, 0.005992, 0.006245, 0.005223, 0.005503, 0.007555, 0.006482, 0.00543, 0.005223, 0.00389, 0.005249, 0.003924, 0.003963, 0.00558, 0.003924, 0.003924, 0.005623, 0.007495, 0.005318, 0.003804, 0.002327, 0.003276, 0.003478, 0.004689, 0.005734, 0.005734, 0.005932, 0.006988, 0.011106, 0.011669, 0.016021, 0.014315, 0.024393, 0.024826, 0.026892, 0.055536, 0.027463, 0.022306, 0.022667, 0.023087, 0.024393, 0.064632, 0.026892, 0.046336, 0.045352, 0.059222, 0.060549, 0.025762, 0.026338, 0.029376, 0.064632, 0.042364, 0.048328, 0.056825, 0.11371, 0.098513, 0.096677, 0.139895, 0.203355, 0.125101, 0.129801, 0.229226, 0.129801, 0.185198, 0.111485, 0.094817, 0.10481, 0.179055, 0.311707, 0.206376, 0.118441, 0.090864, 0.167087, 0.088832, 0.088832, 0.088832, 0.094817, 0.092881, 0.094817, 0.074921, 0.078022, 0.078022, 0.074921, 0.132295, 0.098513, 0.164327, 0.196879, 0.194234, 0.194234, 0.18812, 0.288399, 0.36309, 0.401658, 0.401658, 0.5017, 0.480142, 0.476583, 0.380708, 0.384043, 0.332115, 0.25031, 0.222385, 0.243554, 0.209395, 0.219301, 0.31487, 0.222385, 0.225814, 0.229226, 0.229226, 0.200174, 0.191378, 0.191378, 0.191378, 0.191378, 0.137348, 0.144935, 0.086953, 0.125101, 0.129801, 0.132295, 0.206376, 0.339168, 0.41194, 0.335645, 0.324872, 0.236433, 0.328603, 0.339168, 0.257454, 0.222385, 0.155435, 0.155435, 0.083462, 0.092881, 0.088832, 0.081712, 0.046336, 0.078022, 0.074921, 0.076542, 0.122885, 0.132295, 0.102787, 0.066181, 0.137348, 0.15008, 0.15008, 0.132295, 0.125101, 0.173081, 0.132295, 0.155435, 0.100716, 0.182256, 0.17593, 0.209395, 0.203355, 0.295083, 0.301917, 0.346032, 0.370445, 0.374039, 0.247041, 0.288399, 0.359901, 0.31487, 0.18812, 0.264545, 0.291804, 0.209395, 0.216401, 0.271506, 0.318242, 0.31487, 0.321458, 0.318242, 0.21291, 0.31487, 0.271506, 0.26085, 0.25406, 0.219301, 0.216401, 0.36309, 0.36309, 0.374039, 0.281712, 0.398279, 0.370445, 0.275179, 0.359901, 0.229226, 0.17593, 0.127496, 0.209395, 0.219301, 0.137348, 0.194234, 0.155435, 0.109221, 0.116183, 0.094817, 0.098513, 0.058088, 0.038042, 0.035586, 0.018787, 0.042364, 0.040537, 0.056825, 0.10481, 0.083462, 0.132295, 0.17593, 0.216401, 0.232838, 0.216401, 0.324872, 0.332115, 0.328603, 0.433034, 0.440853, 0.483068, 0.374039, 0.4292, 0.472492, 0.480142, 0.59014, 0.454136, 0.472492, 0.454136, 0.318242, 0.349426, 0.40511, 0.394753, 0.318242, 0.191378, 0.191378, 0.102787, 0.094817, 0.118441, 0.111485, 0.045352, 0.044297, 0.098513, 0.134866, 0.122885, 0.092881, 0.049374, 0.040537, 0.037156, 0.036378, 0.06312, 0.038858, 0.035586, 0.034068, 0.069024, 0.066181, 0.038858, 0.037156, 0.023534, 0.014586, 0.014586, 0.016257, 0.012727, 0.006701, 0.004513, 0.004689, 0.003757, 0.005086, 0.007555, 0.00543, 0.00543, 0.006039, 0.007645, 0.005503, 0.004577, 0.003366, 0.003366, 0.003109, 0.004315, 0.005318, 0.004921, 0.003405, 0.003555, 0.003177, 0.004689, 0.007259, 0.007422, 0.007315, 0.007422, 0.006482, 0.009483, 0.00962, 0.009401, 0.009401, 0.009187, 0.01227, 0.01204, 0.020876, 0.020165, 0.01227, 0.012491, 0.023534, 0.026892, 0.027463, 0.046336, 0.025762, 0.017447, 0.00962, 0.016528, 0.009294, 0.012727, 0.008723, 0.006142, 0.004513, 0.003053, 0.003341, 0.003997, 0.005503, 0.004315, 0.006374, 0.008276, 0.008624, 0.005799, 0.005799, 0.005318, 0.003821, 0.003821, 0.003109, 0.004414, 0.004388, 0.004689, 0.003177, 0.002623, 0.002435, 0.003014, 0.003014, 0.003821, 0.003701, 0.00292, 0.003864, 0.002606, 0.002366, 0.00231, 0.002705, 0.003924, 0.004577, 0.004315, 0.00389, 0.005683, 0.003963, 0.00292, 0.002976, 0.003014, 0.003298, 0.003821, 0.00292, 0.004577, 0.003366, 0.002349, 0.003014, 0.003109, 0.004208, 0.003298, 0.003512, 0.003212, 0.002705, 0.002396, 0.003864, 0.005378, 0.004161, 0.004208, 0.005992, 0.008002, 0.008075, 0.008075, 0.010926, 0.013821, 0.01078, 0.01078, 0.015078, 0.009187, 0.007495, 0.006619, 0.008002, 0.007422, 0.006421, 0.005249, 0.00515, 0.005223, 0.005318, 0.004835, 0.006619, 0.004431, 0.004358, 0.006142, 0.006142, 0.006795, 0.009096, 0.007877, 0.011518, 0.014586, 0.026892, 0.026892, 0.025316, 0.044297, 0.035586, 0.085092, 0.094817, 0.17593, 0.085092, 0.043307, 0.094817, 0.074921, 0.088832, 0.048328, 0.050641, 0.10481, 0.047319, 0.047319, 0.083462, 0.085092, 0.079919, 0.085092, 0.118441, 0.15284, 0.083462, 0.086953, 0.043307, 0.074921, 0.041405, 0.06312, 0.11371, 0.106997, 0.139895, 0.194234, 0.288399, 0.281712, 0.278302, 0.387226, 0.356642, 0.366687, 0.281712, 0.25406, 0.243554, 0.167087, 0.120615, 0.194234, 0.236433, 0.295083, 0.298791, 0.401658, 0.458154, 0.494003, 0.494003, 0.454136, 0.494003, 0.465241, 0.472492, 0.366687, 0.356642, 0.40511, 0.390993, 0.454136, 0.370445, 0.374039, 0.352862, 0.332115, 0.247041, 0.155435, 0.200174, 0.203355, 0.203355, 0.10481, 0.088832, 0.090864, 0.06312, 0.034884, 0.041405, 0.038858, 0.041405, 0.043307, 0.032677, 0.032017, 0.038042, 0.086953, 0.088832, 0.092881, 0.158265, 0.25031, 0.374039, 0.36309, 0.278302, 0.194234, 0.278302, 0.196879, 0.134866, 0.219301, 0.31487, 0.291804, 0.225814, 0.219301, 0.147574, 0.120615, 0.127496, 0.134866, 0.106997, 0.064632, 0.111485, 0.111485, 0.109221, 0.109221, 0.094817, 0.161087, 0.247041, 0.308712, 0.384043, 0.401658, 0.398279, 0.398279, 0.401658, 0.380708, 0.486429, 0.608892, 0.585406, 0.497853, 0.497853, 0.525368, 0.517562, 0.483068, 0.483068, 0.390993, 0.366687, 0.4292, 0.418646, 0.408655, 0.384043, 0.401658, 0.461924, 0.42561, 0.447574, 0.390993, 0.408655, 0.31487, 0.308712, 0.398279, 0.370445, 0.359901, 0.281712, 0.291804, 0.229226, 0.200174, 0.200174, 0.122885, 0.122885, 0.137348, 0.074921, 0.038858, 0.034884, 0.020876, 0.024393, 0.021381, 0.036378, 0.030003, 0.041405, 0.03976, 0.020165, 0.034068, 0.037156, 0.067594, 0.109221, 0.206376, 0.167087, 0.247041, 0.342579, 0.281712, 0.232838, 0.335645, 0.41194, 0.398279, 0.480142, 0.465241, 0.433034, 0.394753, 0.521092, 0.553315, 0.521092, 0.754692], '')</t>
  </si>
  <si>
    <t>[224, 358, 655, 656, 659, 660, 716, 717, 718, 719]</t>
  </si>
  <si>
    <t xml:space="preserve">F5RTB7|F5RTB7_9ENTR Competence activator protein Sxy OS=Enterobacter hormaechei ATCC 49162 </t>
  </si>
  <si>
    <t>([0.006988, 0.009401, 0.007259, 0.010509, 0.014783, 0.01078, 0.008895, 0.011669, 0.014783, 0.020165, 0.027463, 0.021816, 0.022667, 0.048328, 0.05306, 0.030611, 0.055536, 0.106997, 0.083462, 0.085092, 0.086953, 0.155435, 0.132295, 0.142424, 0.064632, 0.06184, 0.111485, 0.11371, 0.11371, 0.067594, 0.050641, 0.029376, 0.055536, 0.10481, 0.085092, 0.045352, 0.038042, 0.031287, 0.023087, 0.026338, 0.025316, 0.026338, 0.025762, 0.034884, 0.034884, 0.041405, 0.024393, 0.024826, 0.034884, 0.021816, 0.041405, 0.054297, 0.085092, 0.066181, 0.060549, 0.043307, 0.043307, 0.059222, 0.073402, 0.10481, 0.129801, 0.129801, 0.122885, 0.06312, 0.032677, 0.060549, 0.060549, 0.079919, 0.079919, 0.098513, 0.144935, 0.134866, 0.15284, 0.10481, 0.074921, 0.041405, 0.081712, 0.071867, 0.06184, 0.06184, 0.034884, 0.045352, 0.050641, 0.049374, 0.059222, 0.048328, 0.048328, 0.094817, 0.122885, 0.132295, 0.132295, 0.079919, 0.045352, 0.03976, 0.035586, 0.06184, 0.10481, 0.047319, 0.0704, 0.074921, 0.079919, 0.102787, 0.081712, 0.073402, 0.074921, 0.137348, 0.243554, 0.15284, 0.147574, 0.147574, 0.139895, 0.144935, 0.222385, 0.324872, 0.31487, 0.318242, 0.321458, 0.332115, 0.359901, 0.422041, 0.534167, 0.4292, 0.468512, 0.384043, 0.394753, 0.301917, 0.298791, 0.236433, 0.243554, 0.161087, 0.137348, 0.139895, 0.11371, 0.116183, 0.060549, 0.064632, 0.118441, 0.125101, 0.125101, 0.167087, 0.088832, 0.079919, 0.137348, 0.081712, 0.158265, 0.129801, 0.209395, 0.206376, 0.271506, 0.239899, 0.243554, 0.281712, 0.236433, 0.264545, 0.26085, 0.356642, 0.36309, 0.352862, 0.318242, 0.225814, 0.257454, 0.247041, 0.247041, 0.17593, 0.179055, 0.102787, 0.10481, 0.06184, 0.06184, 0.064632, 0.109221, 0.102787, 0.106997, 0.129801, 0.081712, 0.086953, 0.090864, 0.0704, 0.060549, 0.042364, 0.088832, 0.076542, 0.137348, 0.083462, 0.120615, 0.179055, 0.291804, 0.232838, 0.321458, 0.324872, 0.209395, 0.139895, 0.232838, 0.203355, 0.134866, 0.236433, 0.236433, 0.229226, 0.264545, 0.291804, 0.380708, 0.359901, 0.380708, 0.352862, 0.440853, 0.4292, 0.418646, 0.387226, 0.468512, 0.436924, 0.398279, 0.557691, 0.767246, 0.724957, 0.771762], '')</t>
  </si>
  <si>
    <t>[120, 211, 212, 213, 214]</t>
  </si>
  <si>
    <t xml:space="preserve">F5RTC3|F5RTC3_9ENTR Ribosome modulation factor OS=Enterobacter hormaechei ATCC 49162 </t>
  </si>
  <si>
    <t>([0.680603, 0.642678, 0.685117, 0.712013, 0.716283, 0.728858, 0.59014, 0.618285, 0.604312, 0.618285, 0.541878, 0.553315, 0.545602, 0.549308, 0.541878, 0.545602, 0.541878, 0.5017, 0.433034, 0.553315, 0.458154, 0.468512, 0.468512, 0.387226, 0.387226, 0.398279, 0.394753, 0.486429, 0.486429, 0.41194, 0.346032, 0.41194, 0.4292, 0.332115, 0.339168, 0.339168, 0.308712, 0.243554, 0.275179, 0.342579, 0.30533, 0.374039, 0.311707, 0.264545, 0.318242, 0.284882, 0.25031, 0.222385, 0.191378, 0.15008, 0.229226, 0.288399, 0.25031, 0.209395, 0.339168], '')</t>
  </si>
  <si>
    <t>[0, 1, 2, 3, 4, 5, 6, 7, 8, 9, 10, 11, 12, 13, 14, 15, 16, 17, 19]</t>
  </si>
  <si>
    <t xml:space="preserve">F5RTC4|F5RTC4_9ENTR Lipoprotein OS=Enterobacter hormaechei ATCC 49162 </t>
  </si>
  <si>
    <t>([0.009865, 0.009015, 0.007495, 0.010221, 0.011669, 0.010372, 0.013613, 0.017797, 0.023087, 0.029376, 0.043307, 0.06184, 0.06184, 0.060549, 0.06312, 0.060549, 0.111485, 0.120615, 0.173081, 0.109221, 0.129801, 0.170161, 0.232838, 0.311707, 0.308712, 0.30533, 0.377384, 0.377384, 0.377384, 0.342579, 0.342579, 0.324872, 0.308712, 0.30533, 0.311707, 0.31487, 0.318242, 0.222385, 0.239899, 0.225814, 0.311707, 0.25031, 0.25406, 0.185198, 0.219301, 0.239899, 0.185198, 0.118441, 0.102787, 0.10481, 0.137348, 0.142424, 0.094817, 0.064632, 0.038042, 0.038858, 0.069024, 0.111485, 0.200174, 0.196879, 0.185198, 0.11371, 0.116183, 0.078022, 0.100716, 0.088832, 0.086953, 0.155435, 0.158265, 0.111485, 0.092881, 0.083462, 0.102787, 0.090864, 0.144935, 0.225814, 0.225814, 0.147574, 0.15008, 0.147574, 0.209395, 0.134866, 0.15008, 0.182256, 0.284882, 0.229226, 0.21291, 0.196879, 0.18812, 0.185198, 0.308712, 0.335645, 0.247041, 0.15284, 0.170161, 0.132295, 0.127496, 0.127496, 0.229226, 0.15284, 0.142424, 0.137348, 0.229226, 0.298791, 0.349426, 0.339168, 0.346032, 0.36309, 0.301917, 0.311707, 0.328603, 0.301917, 0.30533, 0.291804, 0.366687, 0.436924, 0.468512, 0.380708, 0.398279, 0.36309, 0.422041, 0.352862, 0.291804, 0.185198, 0.179055, 0.164327, 0.173081, 0.161087, 0.094817, 0.083462, 0.083462, 0.127496, 0.125101, 0.125101, 0.219301, 0.137348, 0.078022, 0.078022, 0.129801, 0.139895, 0.074921, 0.090864, 0.081712, 0.132295, 0.137348, 0.137348, 0.139895, 0.132295, 0.209395, 0.311707, 0.398279, 0.295083, 0.308712, 0.321458, 0.284882, 0.21291, 0.298791, 0.328603, 0.247041, 0.222385, 0.194234, 0.301917, 0.200174, 0.257454, 0.247041, 0.346032, 0.321458, 0.295083, 0.268042, 0.182256, 0.144935, 0.142424, 0.236433, 0.137348, 0.127496, 0.15284, 0.139895, 0.170161, 0.206376, 0.268042, 0.271506, 0.236433, 0.206376, 0.301917, 0.308712, 0.264545, 0.200174, 0.196879], '')</t>
  </si>
  <si>
    <t xml:space="preserve">F5RTC5|F5RTC5_9ENTR Paraquat-inducible protein B OS=Enterobacter hormaechei ATCC 49162 </t>
  </si>
  <si>
    <t>([0.680603, 0.694846, 0.733139, 0.685117, 0.694846, 0.585406, 0.613573, 0.622677, 0.541878, 0.549308, 0.58069, 0.517562, 0.51388, 0.549308, 0.480142, 0.390993, 0.311707, 0.243554, 0.257454, 0.164327, 0.120615, 0.127496, 0.106997, 0.059222, 0.040537, 0.042364, 0.05306, 0.028107, 0.017797, 0.016257, 0.010131, 0.007091, 0.009865, 0.007315, 0.006619, 0.008409, 0.01204, 0.018415, 0.03976, 0.036378, 0.041405, 0.064632, 0.037156, 0.025762, 0.045352, 0.081712, 0.086953, 0.086953, 0.161087, 0.243554, 0.236433, 0.349426, 0.444081, 0.440853, 0.538167, 0.545602, 0.549308, 0.444081, 0.440853, 0.41194, 0.398279, 0.465241, 0.394753, 0.486429, 0.51388, 0.505461, 0.433034, 0.356642, 0.398279, 0.384043, 0.352862, 0.447574, 0.352862, 0.356642, 0.366687, 0.380708, 0.295083, 0.295083, 0.387226, 0.324872, 0.342579, 0.25406, 0.25406, 0.288399, 0.281712, 0.264545, 0.268042, 0.30533, 0.370445, 0.318242, 0.335645, 0.359901, 0.278302, 0.278302, 0.278302, 0.281712, 0.281712, 0.359901, 0.288399, 0.182256, 0.158265, 0.100716, 0.116183, 0.11371, 0.155435, 0.161087, 0.170161, 0.170161, 0.194234, 0.206376, 0.243554, 0.147574, 0.147574, 0.216401, 0.209395, 0.206376, 0.196879, 0.120615, 0.076542, 0.111485, 0.194234, 0.257454, 0.239899, 0.216401, 0.236433, 0.139895, 0.142424, 0.225814, 0.225814, 0.239899, 0.219301, 0.219301, 0.247041, 0.26085, 0.291804, 0.349426, 0.359901, 0.275179, 0.36309, 0.366687, 0.291804, 0.301917, 0.328603, 0.447574, 0.59014, 0.480142, 0.538167, 0.56648, 0.570702, 0.585406, 0.534167, 0.534167, 0.534167, 0.5017, 0.490133, 0.390993, 0.332115, 0.243554, 0.335645, 0.324872, 0.398279, 0.472492, 0.433034, 0.436924, 0.41194, 0.298791, 0.374039, 0.436924, 0.40511, 0.384043, 0.40511, 0.370445, 0.298791, 0.194234, 0.278302, 0.281712, 0.257454, 0.342579, 0.352862, 0.342579, 0.342579, 0.281712, 0.301917, 0.335645, 0.332115, 0.328603, 0.298791, 0.311707, 0.311707, 0.318242, 0.301917, 0.268042, 0.335645, 0.321458, 0.42561, 0.339168, 0.346032, 0.352862, 0.247041, 0.225814, 0.236433, 0.209395, 0.308712, 0.30533, 0.31487, 0.318242, 0.232838, 0.275179, 0.268042, 0.232838, 0.236433, 0.179055, 0.179055, 0.098513, 0.092881, 0.090864, 0.161087, 0.15008, 0.222385, 0.243554, 0.301917, 0.219301, 0.264545, 0.155435, 0.15008, 0.137348, 0.116183, 0.179055, 0.203355, 0.200174, 0.142424, 0.144935, 0.167087, 0.167087, 0.268042, 0.281712, 0.291804, 0.284882, 0.203355, 0.11371, 0.182256, 0.21291, 0.284882, 0.200174, 0.281712, 0.170161, 0.182256, 0.147574, 0.173081, 0.222385, 0.222385, 0.206376, 0.203355, 0.161087, 0.161087, 0.173081, 0.288399, 0.21291, 0.182256, 0.278302, 0.384043, 0.387226, 0.352862, 0.239899, 0.308712, 0.222385, 0.229226, 0.229226, 0.308712, 0.288399, 0.264545, 0.26085, 0.26085, 0.257454, 0.352862, 0.321458, 0.225814, 0.125101, 0.185198, 0.222385, 0.203355, 0.134866, 0.137348, 0.098513, 0.11371, 0.088832, 0.076542, 0.074921, 0.067594, 0.067594, 0.06312, 0.041405, 0.041405, 0.073402, 0.03976, 0.040537, 0.06184, 0.102787, 0.139895, 0.161087, 0.10481, 0.118441, 0.10481, 0.096677, 0.158265, 0.15284, 0.18812, 0.209395, 0.321458, 0.332115, 0.25031, 0.25031, 0.332115, 0.264545, 0.298791, 0.298791, 0.182256, 0.102787, 0.125101, 0.15008, 0.073402, 0.106997, 0.102787, 0.15008, 0.094817, 0.102787, 0.179055, 0.194234, 0.18812, 0.18812, 0.111485, 0.194234, 0.134866, 0.076542, 0.067594, 0.054297, 0.051831, 0.116183, 0.200174, 0.185198, 0.18812, 0.18812, 0.127496, 0.129801, 0.173081, 0.170161, 0.158265, 0.164327, 0.164327, 0.26085, 0.275179, 0.275179, 0.239899, 0.332115, 0.418646, 0.418646, 0.42561, 0.541878, 0.4292, 0.352862, 0.346032, 0.349426, 0.433034, 0.4292, 0.418646, 0.40511, 0.5017, 0.418646, 0.394753, 0.387226, 0.374039, 0.374039, 0.384043, 0.31487, 0.301917, 0.301917, 0.359901, 0.275179, 0.182256, 0.194234, 0.247041, 0.196879, 0.209395, 0.127496, 0.127496, 0.15284, 0.15008, 0.129801, 0.229226, 0.271506, 0.229226, 0.236433, 0.222385, 0.219301, 0.295083, 0.30533, 0.21291, 0.239899, 0.321458, 0.321458, 0.387226, 0.288399, 0.243554, 0.264545, 0.370445, 0.387226, 0.356642, 0.359901, 0.387226, 0.278302, 0.21291, 0.257454, 0.170161, 0.17593, 0.271506, 0.268042, 0.179055, 0.236433, 0.25031, 0.257454, 0.268042, 0.284882, 0.366687, 0.366687, 0.346032, 0.352862, 0.346032, 0.377384, 0.298791, 0.311707, 0.42561, 0.418646, 0.335645, 0.440853, 0.40511, 0.366687, 0.370445, 0.447574, 0.486429, 0.398279, 0.401658, 0.486429, 0.476583, 0.486429, 0.557691, 0.545602, 0.494003, 0.59917, 0.562014, 0.570702, 0.56648, 0.494003, 0.534167, 0.541878, 0.538167, 0.59014, 0.521092, 0.534167, 0.534167, 0.440853, 0.517562, 0.483068, 0.490133, 0.497853, 0.486429, 0.480142, 0.486429, 0.534167, 0.447574, 0.476583, 0.56648, 0.570702, 0.562014, 0.570702, 0.666105, 0.653063, 0.541878, 0.661982, 0.661982, 0.56648, 0.699094, 0.703578, 0.73685, 0.685117, 0.685117, 0.685117, 0.604312, 0.604312, 0.642678, 0.733139, 0.694846, 0.653063, 0.59917, 0.538167, 0.545602, 0.545602, 0.51388, 0.525368, 0.490133, 0.490133, 0.541878, 0.529623, 0.529623, 0.461924, 0.505461, 0.5017, 0.440853, 0.468512, 0.468512, 0.440853, 0.377384, 0.380708, 0.444081, 0.408655, 0.4292, 0.414856, 0.418646, 0.384043, 0.461924, 0.497853, 0.486429, 0.51388, 0.525368, 0.494003, 0.5017, 0.433034, 0.339168, 0.408655, 0.450668, 0.444081, 0.447574, 0.521092, 0.51388, 0.486429, 0.604312, 0.694846, 0.741537, 0.741537, 0.819762, 0.784345, 0.771762, 0.775545, 0.767246, 0.741537, 0.759478, 0.83125, 0.891961, 0.959312, 0.957673, 0.971713, 0.975134, 0.97245], '')</t>
  </si>
  <si>
    <t>[0, 1, 2, 3, 4, 5, 6, 7, 8, 9, 10, 11, 12, 13, 54, 55, 56, 64, 65, 144, 146, 147, 148, 149, 150, 151, 152, 153, 357, 366, 444, 445, 447, 448, 449, 450, 452, 453, 454, 455, 456, 457, 458, 460, 467, 470, 471, 472, 473, 474, 475, 476, 477, 478, 479, 480, 481, 482, 483, 484, 485, 486, 487, 488, 489, 490, 491, 492, 493, 494, 495, 496, 497, 500, 501, 502, 504, 505, 521, 522, 524, 531, 532, 534, 535, 536, 537, 538, 539, 540, 541, 542, 543, 544, 545, 546, 547, 548, 549, 550, 551]</t>
  </si>
  <si>
    <t xml:space="preserve">F5RTC6|F5RTC6_9ENTR Paraquat-inducible protein A OS=Enterobacter hormaechei ATCC 49162 </t>
  </si>
  <si>
    <t>([0.15008, 0.076542, 0.034884, 0.047319, 0.073402, 0.034884, 0.05306, 0.046336, 0.029376, 0.023087, 0.022667, 0.016826, 0.038858, 0.042364, 0.020876, 0.021816, 0.021816, 0.026892, 0.023534, 0.023087, 0.019401, 0.026892, 0.024393, 0.059222, 0.06184, 0.028695, 0.06184, 0.042364, 0.06312, 0.060549, 0.10481, 0.137348, 0.25031, 0.125101, 0.116183, 0.158265, 0.18812, 0.200174, 0.209395, 0.225814, 0.25031, 0.301917, 0.298791, 0.288399, 0.216401, 0.122885, 0.173081, 0.139895, 0.096677, 0.038042, 0.05306, 0.025316, 0.013821, 0.008156, 0.012491, 0.012727, 0.00962, 0.00558, 0.005992, 0.003864, 0.002688, 0.001687, 0.001391, 0.001597, 0.001743, 0.002057, 0.002761, 0.002662, 0.003177, 0.004247, 0.006533, 0.005932, 0.008723, 0.008624, 0.008624, 0.009294, 0.006078, 0.009483, 0.018106, 0.010221, 0.015344, 0.013265, 0.023963, 0.020165, 0.021381, 0.017447, 0.014075, 0.013821, 0.010672, 0.010221, 0.01078, 0.006533, 0.005623, 0.003924, 0.003924, 0.003671, 0.002623, 0.003821, 0.002512, 0.001936, 0.002761, 0.002881, 0.00292, 0.002276, 0.002117, 0.00152, 0.001692, 0.001383, 0.000906, 0.000923, 0.000567, 0.000378, 0.000773, 0.001374, 0.001434, 0.002138, 0.002705, 0.003804, 0.003804, 0.004135, 0.003821, 0.003555, 0.002881, 0.004388, 0.004161, 0.004921, 0.006421, 0.005932, 0.005992, 0.00543, 0.007645, 0.007555, 0.010221, 0.009483, 0.006619, 0.008804, 0.007259, 0.007495, 0.007259, 0.005011, 0.004358, 0.004388, 0.003804, 0.005223, 0.003757, 0.003804, 0.003431, 0.003366, 0.003109, 0.003341, 0.004921, 0.00359, 0.004315, 0.003804, 0.002705, 0.003701, 0.003864, 0.003512, 0.003924, 0.002688, 0.003757, 0.005503, 0.007495, 0.005734, 0.004208, 0.006374, 0.006421, 0.006078, 0.004513, 0.004835, 0.004611, 0.003607, 0.003607, 0.004208, 0.003478, 0.004835, 0.004358, 0.0028, 0.003671, 0.002705, 0.003014, 0.00316, 0.003246, 0.003298, 0.00359, 0.004358, 0.002976, 0.004161, 0.005734, 0.005683, 0.007031, 0.010926, 0.013437, 0.027463, 0.028107, 0.028695, 0.027463, 0.037156, 0.092881, 0.054297, 0.102787, 0.102787, 0.094817, 0.056825, 0.064632, 0.120615, 0.081712, 0.15008, 0.142424, 0.134866, 0.139895, 0.17593, 0.15284, 0.118441, 0.098513, 0.055536, 0.060549, 0.066181, 0.049374, 0.028107, 0.024393, 0.028107, 0.035586, 0.03976, 0.040537, 0.038858, 0.024393, 0.025762, 0.030611, 0.030003, 0.017447, 0.034884, 0.036378, 0.037156, 0.066181, 0.064632, 0.067594, 0.118441, 0.11371, 0.142424, 0.219301, 0.321458, 0.196879, 0.243554, 0.144935, 0.219301, 0.158265, 0.194234, 0.194234, 0.098513, 0.06312, 0.120615, 0.106997, 0.064632, 0.046336, 0.024826, 0.014586, 0.012727, 0.014315, 0.011903, 0.01227, 0.008075, 0.005992, 0.009015, 0.006245, 0.007259, 0.005223, 0.006194, 0.007177, 0.007177, 0.007091, 0.009096, 0.009294, 0.009483, 0.010221, 0.014586, 0.024393, 0.05306, 0.05306, 0.024393, 0.023963, 0.023087, 0.026338, 0.025762, 0.013265, 0.013437, 0.010509, 0.017447, 0.018787, 0.017447, 0.030003, 0.026338, 0.032017, 0.018787, 0.015078, 0.019401, 0.011518, 0.007877, 0.00515, 0.005223, 0.006194, 0.006988, 0.005086, 0.00543, 0.005992, 0.009096, 0.014586, 0.014586, 0.014783, 0.010221, 0.007259, 0.006533, 0.006894, 0.005683, 0.00515, 0.004414, 0.003671, 0.003341, 0.004646, 0.006078, 0.008525, 0.009728, 0.009483, 0.015078, 0.020522, 0.031287, 0.028695, 0.026892, 0.059222, 0.059222, 0.056825, 0.102787, 0.069024, 0.066181, 0.038042, 0.088832, 0.100716, 0.090864, 0.194234, 0.085092, 0.066181, 0.064632, 0.064632, 0.032677, 0.032017, 0.021816, 0.011903, 0.01204, 0.008804, 0.005249, 0.004208, 0.003671, 0.003341, 0.003512, 0.003512, 0.004976, 0.004161, 0.003821, 0.003821, 0.003555, 0.004388, 0.00558, 0.00558, 0.00407, 0.004689, 0.004689, 0.004208, 0.00407, 0.004247, 0.004736, 0.005932, 0.007555, 0.009728, 0.00777, 0.008276, 0.007495, 0.006619, 0.00543, 0.005932, 0.005932, 0.004358, 0.004358, 0.004431, 0.003701, 0.003405, 0.003671, 0.003298, 0.003727, 0.00558, 0.003461, 0.003963, 0.00515, 0.005086, 0.004208, 0.005734, 0.004899, 0.007645, 0.008895, 0.016021, 0.029376, 0.051831, 0.100716, 0.144935, 0.129801, 0.200174, 0.359901, 0.422041, 0.450668, 0.51388, 0.483068, 0.685117, 0.657645, 0.59917, 0.59014, 0.805026, 0.808535, 0.96342], '')</t>
  </si>
  <si>
    <t>[408, 410, 411, 412, 413, 414, 415, 416]</t>
  </si>
  <si>
    <t xml:space="preserve">F5RTC9|F5RTC9_9ENTR MOSC domain protein OS=Enterobacter hormaechei ATCC 49162 </t>
  </si>
  <si>
    <t>([0.050641, 0.035586, 0.05306, 0.073402, 0.064632, 0.088832, 0.120615, 0.079919, 0.10481, 0.081712, 0.10481, 0.132295, 0.132295, 0.073402, 0.10481, 0.11371, 0.083462, 0.132295, 0.236433, 0.206376, 0.185198, 0.079919, 0.127496, 0.129801, 0.079919, 0.05306, 0.03976, 0.024826, 0.045352, 0.048328, 0.090864, 0.090864, 0.098513, 0.122885, 0.10481, 0.073402, 0.071867, 0.079919, 0.083462, 0.088832, 0.086953, 0.122885, 0.236433, 0.18812, 0.129801, 0.200174, 0.194234, 0.243554, 0.342579, 0.332115, 0.346032, 0.225814, 0.216401, 0.216401, 0.216401, 0.243554, 0.328603, 0.232838, 0.271506, 0.239899, 0.25406, 0.384043, 0.359901, 0.339168, 0.377384, 0.380708, 0.311707, 0.342579, 0.339168, 0.191378, 0.170161, 0.15284, 0.132295, 0.11371, 0.129801, 0.085092, 0.15008, 0.129801, 0.232838, 0.232838, 0.281712, 0.185198, 0.100716, 0.100716, 0.111485, 0.111485, 0.083462, 0.129801, 0.179055, 0.17593, 0.200174, 0.200174, 0.219301, 0.352862, 0.377384, 0.257454, 0.335645, 0.342579, 0.275179, 0.161087, 0.15284, 0.142424, 0.109221, 0.102787, 0.096677, 0.086953, 0.094817, 0.125101, 0.129801, 0.092881, 0.094817, 0.090864, 0.071867, 0.06184, 0.067594, 0.059222, 0.060549, 0.058088, 0.051831, 0.094817, 0.109221, 0.109221, 0.10481, 0.18812, 0.308712, 0.291804, 0.229226, 0.25031, 0.239899, 0.222385, 0.203355, 0.185198, 0.284882, 0.356642, 0.243554, 0.247041, 0.170161, 0.17593, 0.111485, 0.116183, 0.11371, 0.173081, 0.155435, 0.155435, 0.100716, 0.094817, 0.116183, 0.10481, 0.092881, 0.155435, 0.155435, 0.185198, 0.203355, 0.173081, 0.161087, 0.203355, 0.182256, 0.257454, 0.349426, 0.444081, 0.328603, 0.328603, 0.349426, 0.384043, 0.30533, 0.321458, 0.26085, 0.257454, 0.346032, 0.308712, 0.308712, 0.288399, 0.275179, 0.288399, 0.324872, 0.339168, 0.41194, 0.31487, 0.339168, 0.268042, 0.179055, 0.278302, 0.203355, 0.179055, 0.167087, 0.185198, 0.170161, 0.142424, 0.144935, 0.098513, 0.076542, 0.0704, 0.098513, 0.109221, 0.100716, 0.090864, 0.054297, 0.031287, 0.028107, 0.030003, 0.046336, 0.050641, 0.051831, 0.10481, 0.109221, 0.109221, 0.155435, 0.232838, 0.328603, 0.318242, 0.414856, 0.480142, 0.486429, 0.465241, 0.585406, 0.490133, 0.494003, 0.585406, 0.585406, 0.733139, 0.720929, 0.58069, 0.661982, 0.675549, 0.59014, 0.575842, 0.59917, 0.604312, 0.59917, 0.622677, 0.534167, 0.51388, 0.41194, 0.408655, 0.398279, 0.374039, 0.374039, 0.301917, 0.324872, 0.401658, 0.394753, 0.394753, 0.497853, 0.436924, 0.352862, 0.377384, 0.31487, 0.298791, 0.301917, 0.311707, 0.239899, 0.311707, 0.225814, 0.247041, 0.25031, 0.247041, 0.236433, 0.342579, 0.390993, 0.359901, 0.301917, 0.222385, 0.222385, 0.196879, 0.25406, 0.328603, 0.342579, 0.418646, 0.4292, 0.398279, 0.324872, 0.401658, 0.328603, 0.342579, 0.42561, 0.42561, 0.36309, 0.339168, 0.308712, 0.30533, 0.247041, 0.321458, 0.321458, 0.328603, 0.291804, 0.301917, 0.301917, 0.281712, 0.21291, 0.139895, 0.155435, 0.206376, 0.200174, 0.264545, 0.324872, 0.321458, 0.257454, 0.247041, 0.206376, 0.219301, 0.247041, 0.236433, 0.236433, 0.31487, 0.284882, 0.349426, 0.26085, 0.264545, 0.209395, 0.298791, 0.295083, 0.295083, 0.18812, 0.182256, 0.15284, 0.15008, 0.094817, 0.067594, 0.10481, 0.085092, 0.040537, 0.03976, 0.038042, 0.033407, 0.020876, 0.017447, 0.018787, 0.028107, 0.030611, 0.030003, 0.024393, 0.032017, 0.020165, 0.037156, 0.036378, 0.043307, 0.037156, 0.036378, 0.073402, 0.074921, 0.15008, 0.239899, 0.25031, 0.247041, 0.179055, 0.15008, 0.116183, 0.106997, 0.050641, 0.030611, 0.055536, 0.05306, 0.067594, 0.109221, 0.078022, 0.079919, 0.048328, 0.064632, 0.085092, 0.071867, 0.054297, 0.037156, 0.028695, 0.0198, 0.026338, 0.036378, 0.076542, 0.170161, 0.127496], '')</t>
  </si>
  <si>
    <t>[214, 217, 218, 219, 220, 221, 222, 223, 224, 225, 226, 227, 228, 229, 230, 231]</t>
  </si>
  <si>
    <t xml:space="preserve">F5RTD2|F5RTD2_9ENTR NADH-dependent FMN reductase OS=Enterobacter hormaechei ATCC 49162 </t>
  </si>
  <si>
    <t>([0.161087, 0.060549, 0.120615, 0.147574, 0.182256, 0.206376, 0.232838, 0.222385, 0.158265, 0.111485, 0.147574, 0.106997, 0.088832, 0.134866, 0.243554, 0.236433, 0.232838, 0.284882, 0.25031, 0.167087, 0.15008, 0.100716, 0.209395, 0.122885, 0.083462, 0.086953, 0.044297, 0.050641, 0.034884, 0.06312, 0.120615, 0.047319, 0.0704, 0.106997, 0.120615, 0.11371, 0.064632, 0.064632, 0.031287, 0.031287, 0.056825, 0.023963, 0.040537, 0.034884, 0.069024, 0.085092, 0.046336, 0.092881, 0.086953, 0.090864, 0.045352, 0.046336, 0.111485, 0.081712, 0.066181, 0.058088, 0.043307, 0.083462, 0.142424, 0.144935, 0.120615, 0.078022, 0.134866, 0.132295, 0.158265, 0.073402, 0.049374, 0.088832, 0.073402, 0.069024, 0.054297, 0.102787, 0.092881, 0.069024, 0.069024, 0.0704, 0.073402, 0.051831, 0.027463, 0.029376, 0.029376, 0.026338, 0.050641, 0.071867, 0.0704, 0.045352, 0.050641, 0.096677, 0.094817, 0.116183, 0.076542, 0.106997, 0.06312, 0.076542, 0.054297, 0.078022, 0.079919, 0.078022, 0.132295, 0.209395, 0.142424, 0.18812, 0.278302, 0.161087, 0.088832, 0.071867, 0.055536, 0.102787, 0.05306, 0.043307, 0.024826, 0.038858, 0.074921, 0.085092, 0.038858, 0.076542, 0.074921, 0.040537, 0.040537, 0.032677, 0.034068, 0.06184, 0.038858, 0.022306, 0.038042, 0.067594, 0.05306, 0.038042, 0.028695, 0.056825, 0.074921, 0.073402, 0.079919, 0.040537, 0.032677, 0.06184, 0.029376, 0.038858, 0.071867, 0.071867, 0.111485, 0.106997, 0.043307, 0.086953, 0.17593, 0.191378, 0.118441, 0.182256, 0.308712, 0.342579, 0.239899, 0.239899, 0.332115, 0.284882, 0.268042, 0.384043, 0.377384, 0.349426, 0.229226, 0.232838, 0.200174, 0.102787, 0.111485, 0.21291, 0.21291, 0.18812, 0.17593, 0.268042, 0.225814, 0.191378, 0.161087, 0.139895, 0.074921, 0.083462, 0.10481, 0.182256, 0.173081, 0.11371, 0.185198, 0.298791, 0.219301, 0.225814, 0.301917, 0.25406, 0.219301, 0.182256, 0.139895, 0.106997, 0.073402, 0.071867, 0.069024], '')</t>
  </si>
  <si>
    <t xml:space="preserve">F5RTD3|F5RTD3_9ENTR Sulfonate ABC superfamily ATP binding cassette transporter, substrate-binding protein OS=Enterobacter hormaechei ATCC 49162 </t>
  </si>
  <si>
    <t>([0.038858, 0.060549, 0.037156, 0.024393, 0.025762, 0.020522, 0.021816, 0.028695, 0.021816, 0.023087, 0.032017, 0.033407, 0.058088, 0.066181, 0.06184, 0.079919, 0.092881, 0.102787, 0.173081, 0.109221, 0.17593, 0.127496, 0.127496, 0.118441, 0.194234, 0.222385, 0.298791, 0.332115, 0.26085, 0.346032, 0.342579, 0.264545, 0.219301, 0.219301, 0.200174, 0.200174, 0.243554, 0.185198, 0.10481, 0.06312, 0.118441, 0.116183, 0.194234, 0.106997, 0.21291, 0.200174, 0.209395, 0.216401, 0.125101, 0.179055, 0.11371, 0.090864, 0.15008, 0.125101, 0.173081, 0.147574, 0.15008, 0.167087, 0.203355, 0.25031, 0.25031, 0.25031, 0.219301, 0.139895, 0.257454, 0.158265, 0.161087, 0.15284, 0.085092, 0.173081, 0.111485, 0.179055, 0.247041, 0.232838, 0.349426, 0.332115, 0.271506, 0.301917, 0.301917, 0.196879, 0.134866, 0.17593, 0.167087, 0.167087, 0.21291, 0.200174, 0.236433, 0.25031, 0.170161, 0.191378, 0.10481, 0.11371, 0.11371, 0.074921, 0.079919, 0.098513, 0.071867, 0.127496, 0.129801, 0.106997, 0.15008, 0.275179, 0.236433, 0.144935, 0.109221, 0.088832, 0.106997, 0.142424, 0.142424, 0.216401, 0.30533, 0.311707, 0.380708, 0.377384, 0.380708, 0.328603, 0.311707, 0.26085, 0.26085, 0.225814, 0.232838, 0.264545, 0.179055, 0.21291, 0.194234, 0.284882, 0.352862, 0.321458, 0.298791, 0.278302, 0.278302, 0.268042, 0.374039, 0.295083, 0.216401, 0.200174, 0.232838, 0.191378, 0.191378, 0.203355, 0.219301, 0.185198, 0.191378, 0.17593, 0.209395, 0.21291, 0.206376, 0.225814, 0.144935, 0.15284, 0.185198, 0.132295, 0.074921, 0.03976, 0.0704, 0.139895, 0.179055, 0.194234, 0.191378, 0.278302, 0.236433, 0.191378, 0.127496, 0.134866, 0.216401, 0.206376, 0.332115, 0.257454, 0.257454, 0.321458, 0.219301, 0.164327, 0.147574, 0.147574, 0.239899, 0.268042, 0.15008, 0.109221, 0.096677, 0.098513, 0.079919, 0.059222, 0.042364, 0.088832, 0.085092, 0.079919, 0.05306, 0.049374, 0.049374, 0.025762, 0.031287, 0.06312, 0.076542, 0.134866, 0.209395, 0.127496, 0.102787, 0.17593, 0.268042, 0.271506, 0.301917, 0.222385, 0.216401, 0.216401, 0.185198, 0.158265, 0.161087, 0.257454, 0.173081, 0.209395, 0.308712, 0.308712, 0.308712, 0.308712, 0.278302, 0.179055, 0.173081, 0.182256, 0.182256, 0.127496, 0.078022, 0.086953, 0.161087, 0.147574, 0.216401, 0.25031, 0.25031, 0.264545, 0.200174, 0.203355, 0.236433, 0.225814, 0.222385, 0.21291, 0.21291, 0.25031, 0.359901, 0.447574, 0.349426, 0.346032, 0.328603, 0.332115, 0.288399, 0.281712, 0.387226, 0.352862, 0.346032, 0.295083, 0.311707, 0.356642, 0.476583, 0.401658, 0.308712, 0.284882, 0.281712, 0.191378, 0.120615, 0.127496, 0.134866, 0.21291, 0.243554, 0.359901, 0.447574, 0.480142, 0.390993, 0.36309, 0.436924, 0.36309, 0.465241, 0.401658, 0.387226, 0.288399, 0.324872, 0.387226, 0.335645, 0.339168, 0.436924, 0.534167, 0.517562, 0.476583, 0.490133, 0.377384, 0.247041, 0.170161, 0.173081, 0.275179, 0.30533, 0.200174, 0.203355, 0.222385, 0.247041, 0.25031, 0.25406, 0.298791, 0.239899, 0.324872, 0.335645, 0.335645, 0.247041, 0.155435, 0.185198, 0.200174, 0.281712, 0.377384, 0.374039, 0.384043, 0.374039, 0.36309, 0.436924, 0.505461, 0.454136, 0.440853, 0.41194, 0.476583, 0.433034, 0.538167, 0.505461, 0.450668, 0.41194, 0.549308], '')</t>
  </si>
  <si>
    <t>[277, 278, 309, 315, 316, 319]</t>
  </si>
  <si>
    <t xml:space="preserve">F5RTD5|F5RTD5_9ENTR Sulfonate ABC superfamily ATP binding cassette transporter, membrane protein OS=Enterobacter hormaechei ATCC 49162 </t>
  </si>
  <si>
    <t>([0.033407, 0.034884, 0.036378, 0.0704, 0.036378, 0.018415, 0.01204, 0.019109, 0.015344, 0.020165, 0.013821, 0.011669, 0.008002, 0.006795, 0.004775, 0.00543, 0.003864, 0.003461, 0.004513, 0.005992, 0.008804, 0.009096, 0.007031, 0.00558, 0.004899, 0.006567, 0.009865, 0.00962, 0.006039, 0.008624, 0.008156, 0.014783, 0.025316, 0.054297, 0.05306, 0.06184, 0.067594, 0.106997, 0.058088, 0.030611, 0.031287, 0.015344, 0.014315, 0.020876, 0.03976, 0.042364, 0.051831, 0.026338, 0.027463, 0.060549, 0.046336, 0.024393, 0.017138, 0.009294, 0.008895, 0.01204, 0.010672, 0.00962, 0.00962, 0.011903, 0.011518, 0.01204, 0.01204, 0.01204, 0.009015, 0.009294, 0.009294, 0.008525, 0.008409, 0.013265, 0.008075, 0.008723, 0.008624, 0.009865, 0.009865, 0.006894, 0.006894, 0.009977, 0.006894, 0.007645, 0.010131, 0.010131, 0.009977, 0.019401, 0.0198, 0.020165, 0.010926, 0.011518, 0.012491, 0.022306, 0.011669, 0.022306, 0.015344, 0.015344, 0.014586, 0.029376, 0.034884, 0.044297, 0.041405, 0.040537, 0.032677, 0.017447, 0.016826, 0.019401, 0.009865, 0.007495, 0.007495, 0.007555, 0.005223, 0.003431, 0.003512, 0.003512, 0.00359, 0.004483, 0.006194, 0.005623, 0.00543, 0.004921, 0.00316, 0.00231, 0.002482, 0.002482, 0.00246, 0.003478, 0.003341, 0.003366, 0.0028, 0.004388, 0.004646, 0.004611, 0.004775, 0.004921, 0.007315, 0.004976, 0.004611, 0.004646, 0.003727, 0.003671, 0.005318, 0.005503, 0.008156, 0.01078, 0.013437, 0.013437, 0.009294, 0.00962, 0.01204, 0.019401, 0.016257, 0.025316, 0.025316, 0.054297, 0.023963, 0.021816, 0.042364, 0.0198, 0.015694, 0.016528, 0.009096, 0.009096, 0.015078, 0.009728, 0.006567, 0.004689, 0.007422, 0.009865, 0.007877, 0.006619, 0.008525, 0.008525, 0.005872, 0.006988, 0.005378, 0.007645, 0.005992, 0.005932, 0.005932, 0.005992, 0.005932, 0.009187, 0.006078, 0.00515, 0.004736, 0.004775, 0.007031, 0.004513, 0.003276, 0.00283, 0.003512, 0.003461, 0.00359, 0.00359, 0.004208, 0.004689, 0.004899, 0.006245, 0.006245, 0.006533, 0.007422, 0.007259, 0.005086, 0.006374, 0.006194, 0.009401, 0.012491, 0.011669, 0.024393, 0.021816, 0.018787, 0.025316, 0.023534, 0.023963, 0.030003, 0.019109, 0.015694, 0.009728, 0.008624, 0.005932, 0.006039, 0.004388, 0.004431, 0.00558, 0.004577, 0.003963, 0.003821, 0.004414, 0.003246, 0.002606, 0.004135, 0.004431, 0.004315, 0.003701, 0.003607, 0.003405, 0.003177, 0.004358, 0.005503, 0.006194, 0.006421, 0.006533, 0.009401, 0.00962, 0.01204, 0.025316, 0.038042, 0.019109, 0.020165, 0.029376, 0.03976, 0.043307, 0.054297, 0.056825, 0.055536, 0.041405, 0.069024, 0.118441, 0.079919, 0.06184, 0.046336, 0.092881, 0.185198, 0.147574, 0.298791], '')</t>
  </si>
  <si>
    <t xml:space="preserve">F5RTD6|F5RTD6_9ENTR Sulfonate ABC superfamily ATP binding cassette transporter, ABC protein OS=Enterobacter hormaechei ATCC 49162 </t>
  </si>
  <si>
    <t>([0.685117, 0.521092, 0.41194, 0.318242, 0.366687, 0.390993, 0.332115, 0.36309, 0.384043, 0.408655, 0.328603, 0.366687, 0.36309, 0.370445, 0.408655, 0.311707, 0.31487, 0.31487, 0.275179, 0.200174, 0.203355, 0.109221, 0.173081, 0.158265, 0.268042, 0.225814, 0.225814, 0.301917, 0.200174, 0.147574, 0.125101, 0.15008, 0.109221, 0.102787, 0.096677, 0.094817, 0.155435, 0.222385, 0.209395, 0.243554, 0.321458, 0.318242, 0.318242, 0.232838, 0.328603, 0.209395, 0.164327, 0.142424, 0.132295, 0.142424, 0.206376, 0.203355, 0.301917, 0.377384, 0.380708, 0.374039, 0.384043, 0.288399, 0.209395, 0.185198, 0.179055, 0.185198, 0.18812, 0.30533, 0.298791, 0.268042, 0.356642, 0.339168, 0.377384, 0.387226, 0.483068, 0.472492, 0.505461, 0.422041, 0.370445, 0.268042, 0.278302, 0.278302, 0.342579, 0.42561, 0.370445, 0.284882, 0.318242, 0.21291, 0.17593, 0.264545, 0.225814, 0.182256, 0.288399, 0.291804, 0.21291, 0.203355, 0.127496, 0.127496, 0.094817, 0.118441, 0.203355, 0.194234, 0.111485, 0.132295, 0.132295, 0.209395, 0.264545, 0.219301, 0.328603, 0.298791, 0.203355, 0.239899, 0.247041, 0.173081, 0.158265, 0.142424, 0.158265, 0.243554, 0.239899, 0.295083, 0.295083, 0.31487, 0.216401, 0.352862, 0.324872, 0.295083, 0.200174, 0.232838, 0.236433, 0.225814, 0.268042, 0.352862, 0.394753, 0.422041, 0.422041, 0.394753, 0.398279, 0.349426, 0.339168, 0.31487, 0.26085, 0.170161, 0.158265, 0.243554, 0.243554, 0.275179, 0.216401, 0.216401, 0.142424, 0.086953, 0.092881, 0.096677, 0.120615, 0.067594, 0.0704, 0.090864, 0.06312, 0.11371, 0.11371, 0.069024, 0.086953, 0.137348, 0.134866, 0.142424, 0.120615, 0.102787, 0.106997, 0.106997, 0.100716, 0.173081, 0.264545, 0.170161, 0.090864, 0.076542, 0.106997, 0.111485, 0.129801, 0.11371, 0.11371, 0.086953, 0.088832, 0.048328, 0.032017, 0.064632, 0.06184, 0.081712, 0.049374, 0.046336, 0.088832, 0.132295, 0.079919, 0.06312, 0.088832, 0.134866, 0.132295, 0.15008, 0.096677, 0.056825, 0.066181, 0.033407, 0.058088, 0.10481, 0.170161, 0.232838, 0.137348, 0.132295, 0.073402, 0.118441, 0.067594, 0.066181, 0.049374, 0.083462, 0.051831, 0.081712, 0.092881, 0.111485, 0.109221, 0.155435, 0.167087, 0.247041, 0.346032, 0.301917, 0.288399, 0.196879, 0.170161, 0.281712, 0.18812, 0.291804, 0.25031, 0.356642, 0.271506, 0.25406, 0.25406, 0.349426, 0.232838, 0.206376, 0.170161, 0.167087, 0.173081, 0.243554, 0.209395, 0.225814, 0.158265, 0.173081, 0.25031, 0.179055, 0.161087, 0.216401, 0.21291, 0.216401, 0.17593, 0.222385, 0.301917, 0.26085, 0.236433, 0.308712, 0.332115, 0.301917, 0.281712, 0.236433], '')</t>
  </si>
  <si>
    <t>[0, 1, 72]</t>
  </si>
  <si>
    <t xml:space="preserve">F5RTE0|F5RTE0_9ENTR Uncharacterized protein OS=Enterobacter hormaechei ATCC 49162 </t>
  </si>
  <si>
    <t>([0.020876, 0.031287, 0.024826, 0.044297, 0.031287, 0.041405, 0.021816, 0.031287, 0.042364, 0.05306, 0.069024, 0.056825, 0.054297, 0.030611, 0.014783, 0.015078, 0.021816, 0.038858, 0.055536, 0.10481, 0.17593, 0.275179, 0.18812, 0.158265, 0.085092, 0.078022, 0.086953, 0.088832, 0.05306, 0.049374, 0.05306, 0.05306, 0.045352, 0.026892, 0.023087, 0.050641, 0.050641, 0.047319, 0.036378, 0.023963, 0.017138, 0.01227, 0.008895, 0.010926, 0.016021, 0.023087, 0.038858, 0.021816], '')</t>
  </si>
  <si>
    <t xml:space="preserve">F5RTE3|F5RTE3_9ENTR Metallo-beta-lactamase OS=Enterobacter hormaechei ATCC 49162 </t>
  </si>
  <si>
    <t>([0.024826, 0.038858, 0.064632, 0.098513, 0.06312, 0.085092, 0.059222, 0.042364, 0.029376, 0.022667, 0.033407, 0.046336, 0.045352, 0.083462, 0.050641, 0.076542, 0.109221, 0.054297, 0.055536, 0.059222, 0.085092, 0.155435, 0.155435, 0.164327, 0.134866, 0.225814, 0.232838, 0.225814, 0.301917, 0.401658, 0.51388, 0.422041, 0.384043, 0.349426, 0.356642, 0.440853, 0.398279, 0.433034, 0.4292, 0.458154, 0.450668, 0.332115, 0.247041, 0.167087, 0.158265, 0.179055, 0.161087, 0.15284, 0.15284, 0.170161, 0.161087, 0.098513, 0.144935, 0.142424, 0.142424, 0.122885, 0.134866, 0.125101, 0.102787, 0.179055, 0.21291, 0.127496, 0.200174, 0.21291, 0.332115, 0.239899, 0.164327, 0.167087, 0.196879, 0.301917, 0.284882, 0.30533, 0.387226, 0.40511, 0.328603, 0.268042, 0.21291, 0.203355, 0.288399, 0.225814, 0.239899, 0.21291, 0.318242, 0.31487, 0.380708, 0.311707, 0.295083, 0.380708, 0.295083, 0.284882, 0.278302, 0.200174, 0.191378, 0.209395, 0.125101, 0.216401, 0.339168, 0.440853, 0.42561, 0.335645, 0.342579, 0.318242, 0.370445, 0.359901, 0.377384, 0.377384, 0.346032, 0.461924, 0.394753, 0.486429, 0.476583, 0.394753, 0.490133, 0.394753, 0.374039, 0.394753, 0.308712, 0.275179, 0.194234, 0.225814, 0.321458, 0.401658, 0.398279, 0.41194, 0.41194, 0.398279, 0.31487, 0.318242, 0.206376, 0.170161, 0.179055, 0.182256, 0.219301, 0.21291, 0.291804, 0.196879, 0.182256, 0.17593, 0.17593, 0.25031, 0.225814, 0.164327, 0.10481, 0.05306, 0.041405, 0.041405, 0.043307, 0.049374, 0.078022, 0.137348, 0.225814, 0.225814, 0.127496, 0.173081, 0.167087, 0.17593, 0.268042, 0.342579, 0.436924, 0.450668, 0.366687, 0.271506, 0.349426, 0.436924, 0.458154, 0.458154, 0.465241, 0.454136, 0.444081, 0.359901, 0.398279, 0.318242, 0.308712, 0.42561, 0.40511, 0.342579, 0.346032, 0.229226, 0.158265, 0.185198, 0.17593, 0.243554, 0.332115, 0.349426, 0.31487, 0.398279, 0.41194, 0.31487, 0.324872, 0.414856, 0.517562, 0.480142, 0.480142, 0.468512, 0.468512, 0.490133, 0.454136, 0.36309, 0.483068, 0.59508, 0.570702, 0.525368, 0.575842, 0.490133, 0.352862, 0.366687, 0.346032, 0.31487, 0.387226, 0.356642, 0.311707, 0.25406, 0.216401, 0.308712, 0.275179], '')</t>
  </si>
  <si>
    <t>[30, 190, 199, 200, 201, 202]</t>
  </si>
  <si>
    <t xml:space="preserve">F5RTE4|F5RTE4_9ENTR Tat pathway signal sequence domain/peptidase M15 family protein OS=Enterobacter hormaechei ATCC 49162 </t>
  </si>
  <si>
    <t>([0.275179, 0.167087, 0.161087, 0.096677, 0.127496, 0.155435, 0.118441, 0.118441, 0.081712, 0.102787, 0.102787, 0.106997, 0.086953, 0.048328, 0.059222, 0.073402, 0.092881, 0.10481, 0.085092, 0.042364, 0.034884, 0.06312, 0.064632, 0.078022, 0.134866, 0.164327, 0.167087, 0.268042, 0.30533, 0.30533, 0.222385, 0.26085, 0.209395, 0.257454, 0.366687, 0.366687, 0.339168, 0.339168, 0.301917, 0.346032, 0.461924, 0.408655, 0.40511, 0.458154, 0.472492, 0.356642, 0.21291, 0.21291, 0.179055, 0.179055, 0.264545, 0.25031, 0.164327, 0.257454, 0.243554, 0.239899, 0.236433, 0.196879, 0.200174, 0.132295, 0.132295, 0.137348, 0.118441, 0.060549, 0.076542, 0.073402, 0.071867, 0.139895, 0.116183, 0.127496, 0.125101, 0.073402, 0.129801, 0.17593, 0.098513, 0.098513, 0.111485, 0.173081, 0.132295, 0.066181, 0.11371, 0.11371, 0.064632, 0.073402, 0.142424, 0.085092, 0.092881, 0.170161, 0.10481, 0.076542, 0.069024, 0.0704, 0.122885, 0.125101, 0.173081, 0.196879, 0.209395, 0.116183, 0.067594, 0.109221, 0.194234, 0.118441, 0.111485, 0.173081, 0.179055, 0.179055, 0.264545, 0.26085, 0.278302, 0.374039, 0.374039, 0.380708, 0.346032, 0.346032, 0.339168, 0.311707, 0.377384, 0.298791, 0.352862, 0.447574, 0.454136, 0.454136, 0.458154, 0.461924, 0.468512, 0.570702, 0.562014, 0.575842, 0.521092, 0.458154, 0.447574, 0.418646, 0.422041, 0.366687, 0.370445, 0.374039, 0.301917, 0.301917, 0.281712, 0.281712, 0.295083, 0.203355, 0.209395, 0.298791, 0.257454, 0.222385, 0.144935, 0.144935, 0.10481, 0.127496, 0.134866, 0.132295, 0.225814, 0.161087, 0.239899, 0.15008, 0.090864, 0.15284, 0.161087, 0.236433, 0.281712, 0.161087, 0.185198, 0.18812, 0.118441, 0.142424, 0.170161, 0.247041, 0.278302, 0.26085, 0.26085, 0.30533, 0.196879, 0.173081, 0.206376, 0.179055, 0.25406, 0.339168, 0.268042, 0.222385, 0.18812, 0.127496, 0.26085], '')</t>
  </si>
  <si>
    <t>[125, 126, 127, 128]</t>
  </si>
  <si>
    <t xml:space="preserve">F5RTE5|F5RTE5_9ENTR Peptidoglycan binding domain protein OS=Enterobacter hormaechei ATCC 49162 </t>
  </si>
  <si>
    <t>([0.401658, 0.454136, 0.483068, 0.517562, 0.447574, 0.387226, 0.40511, 0.440853, 0.468512, 0.486429, 0.51388, 0.549308, 0.472492, 0.494003, 0.509769, 0.517562, 0.490133, 0.5017, 0.51388, 0.604312, 0.59917, 0.59917, 0.494003, 0.494003, 0.454136, 0.444081, 0.509769, 0.436924, 0.356642, 0.275179, 0.281712, 0.209395, 0.173081, 0.125101, 0.158265, 0.25406, 0.173081, 0.10481, 0.100716, 0.081712, 0.086953, 0.069024, 0.0704, 0.122885, 0.147574, 0.18812, 0.17593, 0.125101, 0.209395, 0.281712, 0.374039, 0.366687, 0.4292, 0.436924, 0.553315, 0.538167, 0.5017, 0.509769, 0.648219, 0.685117, 0.728858, 0.716283, 0.653063, 0.626927, 0.608892, 0.608892, 0.490133, 0.618285, 0.720929, 0.675549, 0.712013, 0.648219, 0.657645, 0.618285, 0.538167, 0.486429, 0.497853, 0.497853, 0.472492, 0.461924, 0.461924, 0.374039, 0.408655, 0.509769, 0.51388, 0.408655, 0.390993, 0.377384, 0.380708, 0.374039, 0.291804, 0.26085, 0.298791, 0.301917, 0.25031, 0.295083, 0.339168, 0.370445, 0.288399, 0.41194, 0.41194, 0.377384, 0.36309, 0.332115, 0.342579, 0.311707, 0.308712, 0.196879, 0.298791, 0.284882, 0.203355, 0.288399, 0.203355, 0.127496, 0.067594, 0.090864, 0.096677, 0.094817, 0.10481, 0.129801, 0.10481, 0.127496, 0.098513, 0.096677, 0.106997, 0.094817, 0.116183, 0.21291, 0.271506, 0.191378, 0.185198, 0.232838, 0.134866, 0.216401, 0.308712, 0.418646, 0.366687, 0.366687, 0.390993, 0.301917, 0.318242, 0.229226, 0.173081, 0.216401, 0.206376, 0.194234, 0.209395, 0.219301, 0.111485, 0.137348, 0.203355, 0.118441, 0.094817, 0.191378, 0.116183, 0.064632, 0.06312, 0.118441, 0.164327, 0.122885, 0.122885, 0.147574, 0.229226, 0.271506, 0.236433, 0.346032, 0.356642, 0.257454, 0.185198, 0.209395, 0.200174, 0.21291, 0.284882, 0.311707, 0.243554, 0.332115, 0.318242, 0.225814, 0.216401, 0.10481, 0.083462, 0.106997, 0.10481, 0.058088, 0.054297, 0.041405, 0.046336, 0.041405, 0.0704, 0.10481, 0.092881, 0.056825, 0.026892, 0.032017, 0.041405, 0.055536, 0.066181, 0.066181, 0.109221, 0.06312, 0.100716, 0.15284, 0.203355, 0.17593, 0.185198, 0.185198, 0.18812, 0.109221, 0.116183, 0.111485, 0.060549, 0.122885, 0.122885, 0.203355, 0.134866, 0.15008, 0.164327, 0.142424, 0.243554, 0.170161, 0.278302, 0.308712, 0.196879, 0.109221, 0.109221, 0.170161, 0.111485, 0.137348, 0.243554, 0.203355, 0.200174, 0.324872, 0.324872, 0.311707, 0.288399, 0.374039, 0.318242, 0.308712, 0.311707, 0.295083, 0.295083, 0.18812, 0.203355, 0.225814, 0.247041, 0.247041, 0.268042, 0.346032, 0.374039, 0.377384, 0.311707, 0.339168, 0.318242, 0.232838, 0.324872, 0.356642, 0.356642, 0.40511, 0.40511, 0.318242, 0.321458, 0.436924, 0.521092, 0.51388, 0.497853, 0.575842, 0.608892, 0.608892, 0.529623, 0.56648, 0.494003, 0.494003, 0.465241, 0.472492, 0.458154, 0.418646, 0.418646, 0.41194, 0.401658, 0.398279, 0.387226, 0.308712, 0.295083, 0.30533, 0.298791, 0.422041, 0.42561, 0.335645, 0.291804, 0.278302, 0.275179, 0.30533, 0.414856, 0.42561, 0.418646, 0.529623, 0.59014, 0.553315, 0.476583, 0.41194, 0.408655, 0.538167, 0.63748, 0.575842, 0.59917, 0.51388, 0.480142, 0.494003, 0.608892, 0.657645, 0.728858, 0.653063, 0.562014, 0.458154, 0.440853, 0.447574, 0.440853, 0.454136, 0.458154, 0.494003, 0.468512, 0.490133, 0.461924, 0.480142, 0.4292, 0.335645, 0.377384, 0.349426, 0.271506, 0.271506, 0.275179, 0.203355, 0.236433, 0.275179, 0.321458, 0.332115, 0.321458, 0.247041, 0.216401, 0.219301, 0.26085, 0.352862, 0.278302, 0.185198, 0.173081, 0.275179, 0.335645, 0.370445, 0.401658, 0.483068, 0.387226, 0.30533, 0.418646, 0.346032, 0.374039, 0.4292, 0.390993, 0.398279, 0.480142, 0.447574, 0.480142, 0.398279, 0.318242, 0.352862, 0.36309, 0.377384, 0.26085, 0.271506, 0.264545, 0.18812, 0.17593, 0.185198, 0.185198, 0.196879, 0.257454, 0.264545, 0.164327, 0.18812, 0.185198, 0.185198, 0.134866, 0.106997, 0.106997, 0.17593, 0.125101, 0.209395, 0.173081, 0.170161, 0.161087, 0.102787, 0.11371, 0.064632, 0.058088, 0.100716, 0.094817, 0.094817, 0.088832, 0.15008, 0.106997, 0.064632, 0.05306, 0.092881, 0.118441, 0.116183, 0.06312, 0.074921, 0.064632, 0.076542, 0.15284, 0.164327, 0.239899, 0.301917, 0.398279, 0.521092, 0.461924, 0.401658, 0.398279, 0.398279, 0.356642, 0.335645, 0.4292, 0.472492, 0.408655, 0.346032, 0.346032, 0.447574, 0.545602, 0.575842, 0.454136, 0.444081, 0.366687, 0.390993, 0.414856, 0.41194, 0.308712, 0.324872, 0.374039, 0.377384, 0.390993, 0.335645, 0.335645, 0.346032, 0.335645, 0.339168, 0.295083, 0.370445, 0.366687, 0.366687, 0.339168, 0.349426, 0.257454, 0.332115, 0.308712, 0.281712, 0.288399, 0.275179, 0.30533, 0.243554, 0.200174, 0.18812, 0.271506, 0.239899, 0.229226, 0.222385, 0.284882, 0.40511, 0.366687, 0.271506, 0.257454, 0.281712, 0.268042, 0.30533, 0.236433, 0.243554, 0.15008, 0.139895, 0.222385, 0.144935, 0.200174, 0.268042, 0.264545, 0.275179, 0.30533, 0.31487, 0.209395, 0.209395, 0.111485, 0.139895, 0.225814, 0.191378, 0.191378, 0.295083, 0.311707, 0.366687, 0.370445, 0.472492, 0.398279, 0.394753, 0.483068, 0.384043, 0.36309, 0.264545, 0.264545, 0.295083, 0.295083, 0.401658, 0.398279, 0.521092, 0.480142, 0.380708, 0.318242, 0.219301, 0.219301, 0.25406, 0.257454, 0.271506, 0.288399, 0.359901, 0.374039, 0.295083, 0.281712, 0.295083, 0.398279, 0.394753, 0.414856, 0.390993, 0.366687, 0.291804, 0.281712, 0.301917, 0.380708, 0.401658, 0.418646, 0.418646, 0.349426, 0.359901, 0.335645, 0.291804, 0.291804, 0.291804, 0.288399, 0.36309, 0.36309, 0.31487, 0.229226, 0.185198, 0.196879, 0.229226, 0.278302, 0.281712, 0.17593, 0.18812, 0.26085, 0.321458, 0.321458, 0.298791, 0.281712, 0.288399, 0.288399, 0.21291, 0.200174, 0.291804, 0.318242, 0.31487, 0.359901, 0.440853, 0.4292, 0.352862, 0.359901, 0.30533, 0.308712, 0.422041, 0.422041, 0.328603, 0.359901, 0.298791, 0.394753, 0.318242, 0.232838, 0.185198, 0.185198, 0.18812, 0.147574, 0.083462, 0.054297, 0.051831, 0.050641, 0.092881, 0.127496, 0.120615, 0.18812, 0.200174, 0.132295, 0.125101, 0.194234, 0.173081, 0.15284, 0.090864, 0.15008, 0.15008, 0.225814, 0.222385, 0.222385, 0.219301, 0.324872, 0.384043, 0.380708, 0.352862, 0.356642, 0.275179, 0.194234, 0.222385, 0.206376, 0.257454, 0.264545, 0.275179, 0.191378, 0.191378, 0.271506, 0.229226, 0.291804, 0.257454, 0.328603, 0.298791, 0.311707, 0.275179, 0.243554, 0.206376, 0.216401], '')</t>
  </si>
  <si>
    <t>[3, 10, 11, 14, 15, 17, 18, 19, 20, 21, 26, 54, 55, 56, 57, 58, 59, 60, 61, 62, 63, 64, 65, 67, 68, 69, 70, 71, 72, 73, 74, 83, 84, 262, 263, 265, 266, 267, 268, 269, 295, 296, 297, 301, 302, 303, 304, 305, 308, 309, 310, 311, 312, 413, 426, 427, 507]</t>
  </si>
  <si>
    <t xml:space="preserve">F5RTF0|F5RTF0_9ENTR DUF218 domain-containing protein OS=Enterobacter hormaechei ATCC 49162 </t>
  </si>
  <si>
    <t>([0.005799, 0.005872, 0.005932, 0.004775, 0.007031, 0.005683, 0.007877, 0.006482, 0.005503, 0.004775, 0.004315, 0.003821, 0.003757, 0.004921, 0.00359, 0.004899, 0.003607, 0.003212, 0.003341, 0.003405, 0.00243, 0.001572, 0.001808, 0.00231, 0.002138, 0.001967, 0.002761, 0.002512, 0.003478, 0.004689, 0.006245, 0.006421, 0.006894, 0.010509, 0.009187, 0.014315, 0.009096, 0.009401, 0.009483, 0.009728, 0.010509, 0.011342, 0.013437, 0.013437, 0.009015, 0.016528, 0.018415, 0.01227, 0.010509, 0.011106, 0.011106, 0.008002, 0.008075, 0.010672, 0.011669, 0.010221, 0.011342, 0.020876, 0.038858, 0.025762, 0.058088, 0.109221, 0.10481, 0.185198, 0.191378, 0.281712, 0.281712, 0.25031, 0.25406, 0.295083, 0.179055, 0.102787, 0.118441, 0.132295, 0.076542, 0.06312, 0.120615, 0.109221, 0.051831, 0.051831, 0.05306, 0.047319, 0.054297, 0.111485, 0.055536, 0.043307, 0.054297, 0.049374, 0.048328, 0.083462, 0.046336, 0.046336, 0.096677, 0.158265, 0.219301, 0.219301, 0.25031, 0.25031, 0.164327, 0.278302, 0.291804, 0.394753, 0.278302, 0.247041, 0.15284, 0.158265, 0.120615, 0.081712, 0.092881, 0.11371, 0.106997, 0.173081, 0.275179, 0.219301, 0.127496, 0.067594, 0.125101, 0.109221, 0.090864, 0.132295, 0.10481, 0.092881, 0.098513, 0.185198, 0.209395, 0.236433, 0.332115, 0.433034, 0.436924, 0.444081, 0.380708, 0.384043, 0.359901, 0.356642, 0.332115, 0.401658, 0.541878, 0.525368, 0.4292, 0.465241, 0.42561, 0.486429, 0.483068, 0.472492, 0.4292, 0.31487, 0.295083, 0.308712, 0.219301, 0.264545, 0.243554, 0.298791, 0.295083, 0.342579, 0.352862, 0.440853, 0.486429, 0.486429, 0.465241, 0.529623, 0.497853, 0.5017, 0.472492, 0.490133, 0.468512, 0.40511, 0.497853, 0.626927, 0.534167, 0.675549, 0.521092, 0.440853, 0.335645, 0.275179, 0.268042, 0.25406, 0.21291, 0.194234, 0.182256, 0.137348, 0.179055, 0.200174, 0.236433, 0.203355, 0.125101, 0.081712, 0.076542, 0.083462, 0.083462, 0.120615, 0.10481, 0.120615, 0.185198, 0.288399, 0.268042, 0.288399, 0.264545, 0.318242, 0.295083, 0.30533, 0.398279, 0.335645, 0.311707, 0.25031, 0.301917, 0.359901, 0.490133, 0.51388, 0.505461, 0.521092, 0.4292, 0.447574, 0.534167, 0.436924, 0.321458, 0.433034, 0.401658, 0.458154, 0.366687, 0.30533, 0.219301, 0.17593, 0.21291, 0.236433, 0.342579, 0.321458, 0.284882, 0.264545, 0.239899, 0.243554, 0.225814, 0.232838, 0.219301, 0.216401, 0.219301, 0.206376, 0.196879, 0.120615, 0.06184, 0.090864, 0.15284, 0.219301, 0.247041, 0.25031, 0.25031, 0.26085, 0.271506, 0.349426, 0.359901, 0.447574, 0.408655, 0.377384, 0.454136, 0.42561, 0.408655, 0.505461, 0.680603, 0.626927, 0.834292], '')</t>
  </si>
  <si>
    <t>[136, 137, 159, 161, 167, 168, 169, 170, 207, 208, 209, 212, 255, 256, 257, 258]</t>
  </si>
  <si>
    <t xml:space="preserve">F5RTF1|F5RTF1_9ENTR Chromosome partition protein MukF OS=Enterobacter hormaechei ATCC 49162 </t>
  </si>
  <si>
    <t>([0.339168, 0.257454, 0.30533, 0.359901, 0.387226, 0.321458, 0.349426, 0.366687, 0.324872, 0.36309, 0.324872, 0.301917, 0.301917, 0.30533, 0.377384, 0.356642, 0.390993, 0.384043, 0.433034, 0.359901, 0.25406, 0.321458, 0.318242, 0.219301, 0.216401, 0.216401, 0.295083, 0.298791, 0.31487, 0.40511, 0.356642, 0.447574, 0.433034, 0.387226, 0.349426, 0.342579, 0.366687, 0.25031, 0.247041, 0.268042, 0.370445, 0.483068, 0.418646, 0.472492, 0.570702, 0.56648, 0.476583, 0.444081, 0.328603, 0.31487, 0.247041, 0.278302, 0.209395, 0.206376, 0.216401, 0.229226, 0.25031, 0.25406, 0.366687, 0.298791, 0.291804, 0.222385, 0.25031, 0.31487, 0.278302, 0.194234, 0.191378, 0.206376, 0.194234, 0.308712, 0.308712, 0.356642, 0.366687, 0.401658, 0.517562, 0.545602, 0.59508, 0.59014, 0.509769, 0.418646, 0.40511, 0.328603, 0.377384, 0.339168, 0.25406, 0.30533, 0.401658, 0.335645, 0.394753, 0.366687, 0.374039, 0.349426, 0.370445, 0.366687, 0.359901, 0.335645, 0.359901, 0.30533, 0.291804, 0.247041, 0.335645, 0.418646, 0.42561, 0.41194, 0.42561, 0.517562, 0.436924, 0.370445, 0.447574, 0.422041, 0.408655, 0.318242, 0.318242, 0.185198, 0.17593, 0.17593, 0.179055, 0.158265, 0.179055, 0.17593, 0.281712, 0.194234, 0.134866, 0.203355, 0.182256, 0.125101, 0.127496, 0.194234, 0.26085, 0.257454, 0.291804, 0.380708, 0.380708, 0.295083, 0.436924, 0.356642, 0.257454, 0.158265, 0.144935, 0.15284, 0.15008, 0.102787, 0.167087, 0.167087, 0.10481, 0.06184, 0.092881, 0.092881, 0.054297, 0.055536, 0.055536, 0.024826, 0.024826, 0.044297, 0.092881, 0.078022, 0.074921, 0.144935, 0.18812, 0.203355, 0.203355, 0.209395, 0.26085, 0.158265, 0.139895, 0.116183, 0.191378, 0.194234, 0.17593, 0.268042, 0.194234, 0.118441, 0.239899, 0.232838, 0.142424, 0.069024, 0.071867, 0.122885, 0.055536, 0.079919, 0.079919, 0.083462, 0.056825, 0.03976, 0.040537, 0.046336, 0.090864, 0.100716, 0.102787, 0.05306, 0.050641, 0.041405, 0.067594, 0.05306, 0.038042, 0.036378, 0.076542, 0.074921, 0.0704, 0.132295, 0.118441, 0.118441, 0.111485, 0.092881, 0.078022, 0.11371, 0.127496, 0.088832, 0.086953, 0.096677, 0.18812, 0.106997, 0.139895, 0.086953, 0.044297, 0.048328, 0.10481, 0.098513, 0.100716, 0.054297, 0.064632, 0.036378, 0.017138, 0.015344, 0.015344, 0.024393, 0.032017, 0.043307, 0.0704, 0.056825, 0.038042, 0.03976, 0.078022, 0.056825, 0.055536, 0.055536, 0.06312, 0.026338, 0.016528, 0.016257, 0.026892, 0.020876, 0.045352, 0.06312, 0.055536, 0.109221, 0.094817, 0.03976, 0.022306, 0.011903, 0.013265, 0.014783, 0.008723, 0.006194, 0.006039, 0.006039, 0.006421, 0.004611, 0.006482, 0.009187, 0.007031, 0.006533, 0.007495, 0.004976, 0.004976, 0.005734, 0.005623, 0.006194, 0.008895, 0.007645, 0.012727, 0.01227, 0.010926, 0.019109, 0.015344, 0.029376, 0.028107, 0.042364, 0.073402, 0.0704, 0.06184, 0.051831, 0.033407, 0.038858, 0.032677, 0.028107, 0.021816, 0.016257, 0.012491, 0.010372, 0.017138, 0.011669, 0.009483, 0.008804, 0.006894, 0.011106, 0.007495], '')</t>
  </si>
  <si>
    <t>[44, 45, 74, 75, 76, 77, 78, 105]</t>
  </si>
  <si>
    <t xml:space="preserve">F5RTF3|F5RTF3_9ENTR UPF0434 protein HMPREF9086_0908 OS=Enterobacter hormaechei ATCC 49162 </t>
  </si>
  <si>
    <t>([0.021381, 0.047319, 0.034068, 0.019401, 0.030611, 0.041405, 0.054297, 0.038858, 0.028695, 0.021816, 0.027463, 0.034068, 0.034068, 0.033407, 0.037156, 0.067594, 0.069024, 0.035586, 0.032017, 0.054297, 0.038042, 0.081712, 0.066181, 0.06184, 0.098513, 0.045352, 0.055536, 0.033407, 0.054297, 0.100716, 0.158265, 0.094817, 0.109221, 0.066181, 0.041405, 0.024393, 0.024393, 0.041405, 0.081712, 0.125101, 0.122885, 0.18812, 0.11371, 0.078022, 0.10481, 0.134866, 0.247041, 0.216401, 0.295083, 0.324872, 0.288399, 0.268042, 0.352862, 0.295083, 0.352862, 0.436924, 0.545602, 0.497853, 0.461924, 0.40511], '')</t>
  </si>
  <si>
    <t>[56]</t>
  </si>
  <si>
    <t xml:space="preserve">F5RTF4|F5RTF4_9ENTR Cytoplasmic protein OS=Enterobacter hormaechei ATCC 49162 </t>
  </si>
  <si>
    <t>([0.079919, 0.116183, 0.173081, 0.102787, 0.137348, 0.086953, 0.090864, 0.092881, 0.122885, 0.147574, 0.106997, 0.081712, 0.085092, 0.15008, 0.15008, 0.139895, 0.219301, 0.216401, 0.278302, 0.31487, 0.377384, 0.377384, 0.390993, 0.278302, 0.278302, 0.275179, 0.374039, 0.332115, 0.374039, 0.359901, 0.31487, 0.401658, 0.40511, 0.308712, 0.31487, 0.191378, 0.206376, 0.219301, 0.139895, 0.179055, 0.102787, 0.056825, 0.059222, 0.05306, 0.096677, 0.185198, 0.10481, 0.059222, 0.06184, 0.033407, 0.018106, 0.022667, 0.022306, 0.022667, 0.03976, 0.040537, 0.038042, 0.041405, 0.046336, 0.092881, 0.040537, 0.042364, 0.0704, 0.090864, 0.079919, 0.046336, 0.038042, 0.079919, 0.137348, 0.200174, 0.196879, 0.264545, 0.278302, 0.182256, 0.158265, 0.134866, 0.125101, 0.222385, 0.173081, 0.109221, 0.049374, 0.060549, 0.118441, 0.109221, 0.098513, 0.120615, 0.10481, 0.092881, 0.050641, 0.032677, 0.030003, 0.051831, 0.064632, 0.047319, 0.05306, 0.094817, 0.127496, 0.134866, 0.129801, 0.120615, 0.170161, 0.164327, 0.247041, 0.134866, 0.132295, 0.142424, 0.144935, 0.142424, 0.132295, 0.147574, 0.21291, 0.216401, 0.194234, 0.179055, 0.225814, 0.222385, 0.257454, 0.243554, 0.15284, 0.092881, 0.102787, 0.096677, 0.11371, 0.120615, 0.209395, 0.229226, 0.222385, 0.239899, 0.284882, 0.31487, 0.374039, 0.339168, 0.349426, 0.26085, 0.295083, 0.278302, 0.390993, 0.370445, 0.356642, 0.450668, 0.521092, 0.545602, 0.557691, 0.521092, 0.384043, 0.384043, 0.25031, 0.247041, 0.247041, 0.308712, 0.318242, 0.311707, 0.332115, 0.239899, 0.36309, 0.356642, 0.281712, 0.155435, 0.170161, 0.167087, 0.167087, 0.18812, 0.137348, 0.10481, 0.144935, 0.191378, 0.191378, 0.298791, 0.288399, 0.275179, 0.170161, 0.179055, 0.179055, 0.132295, 0.118441, 0.118441, 0.069024, 0.118441, 0.206376, 0.191378, 0.139895, 0.109221, 0.127496, 0.179055, 0.122885, 0.182256, 0.25406, 0.25031, 0.25406, 0.275179, 0.182256, 0.21291, 0.200174, 0.219301, 0.295083, 0.377384, 0.349426, 0.444081, 0.41194, 0.328603, 0.298791, 0.278302, 0.324872, 0.311707, 0.308712, 0.401658, 0.380708, 0.366687, 0.275179, 0.291804, 0.196879, 0.170161, 0.239899, 0.268042, 0.268042, 0.147574, 0.102787, 0.100716, 0.100716, 0.06184, 0.055536, 0.069024, 0.069024, 0.06312, 0.060549, 0.073402, 0.088832, 0.055536, 0.058088, 0.11371, 0.064632, 0.064632, 0.132295, 0.142424, 0.058088, 0.058088, 0.118441, 0.191378, 0.222385, 0.209395, 0.243554, 0.298791, 0.332115, 0.346032, 0.349426, 0.271506, 0.216401, 0.206376, 0.203355, 0.203355, 0.18812, 0.225814, 0.191378, 0.11371, 0.106997, 0.179055, 0.17593, 0.11371, 0.051831, 0.058088, 0.034068, 0.029376, 0.047319, 0.041405, 0.054297, 0.058088, 0.096677, 0.116183, 0.116183, 0.116183, 0.120615, 0.094817, 0.127496, 0.229226, 0.31487, 0.288399, 0.25031, 0.161087, 0.236433, 0.387226, 0.236433, 0.335645, 0.454136, 0.352862, 0.275179, 0.191378, 0.191378, 0.17593, 0.173081, 0.170161, 0.219301, 0.21291, 0.25031, 0.161087, 0.085092, 0.085092, 0.048328, 0.073402, 0.066181, 0.066181, 0.030611, 0.071867, 0.043307, 0.019401, 0.030611, 0.056825, 0.098513, 0.109221, 0.106997, 0.10481, 0.06312, 0.03976, 0.03976, 0.020522, 0.018106, 0.023534, 0.014783, 0.034068, 0.020876, 0.023087, 0.023534, 0.03976, 0.037156, 0.060549, 0.069024, 0.042364, 0.035586, 0.042364, 0.026892, 0.029376, 0.025316, 0.043307, 0.064632, 0.060549, 0.111485, 0.196879, 0.271506, 0.359901, 0.288399, 0.284882, 0.387226, 0.295083, 0.203355, 0.173081, 0.10481, 0.092881, 0.081712, 0.088832, 0.100716, 0.129801, 0.069024, 0.083462, 0.054297, 0.073402, 0.06184, 0.066181, 0.037156, 0.03976, 0.038858, 0.051831, 0.05306, 0.049374, 0.092881, 0.134866, 0.096677, 0.15284, 0.257454, 0.229226, 0.185198, 0.170161, 0.094817, 0.167087, 0.170161, 0.203355, 0.191378, 0.232838, 0.147574, 0.167087, 0.094817, 0.096677, 0.092881, 0.10481, 0.118441, 0.094817, 0.111485, 0.111485, 0.058088, 0.058088, 0.120615, 0.092881, 0.092881, 0.167087, 0.155435, 0.081712, 0.106997, 0.116183, 0.111485, 0.185198, 0.275179, 0.339168, 0.318242, 0.298791, 0.356642, 0.295083, 0.308712, 0.278302, 0.377384, 0.553315, 0.517562], '')</t>
  </si>
  <si>
    <t>[140, 141, 142, 143, 407, 408]</t>
  </si>
  <si>
    <t xml:space="preserve">F5RTF6|F5RTF6_9ENTR ABC superfamily ATP binding cassette transporter, ABC/membrane protein OS=Enterobacter hormaechei ATCC 49162 </t>
  </si>
  <si>
    <t>([0.222385, 0.278302, 0.111485, 0.147574, 0.185198, 0.10481, 0.051831, 0.083462, 0.069024, 0.042364, 0.041405, 0.073402, 0.033407, 0.032017, 0.023963, 0.023534, 0.013265, 0.013613, 0.009865, 0.008409, 0.014075, 0.009401, 0.008075, 0.009294, 0.006567, 0.004775, 0.006894, 0.009096, 0.007259, 0.008804, 0.014075, 0.017797, 0.008723, 0.01204, 0.008075, 0.009187, 0.006567, 0.006567, 0.009401, 0.015078, 0.011342, 0.008002, 0.010672, 0.013437, 0.022667, 0.018787, 0.033407, 0.032017, 0.042364, 0.058088, 0.06184, 0.056825, 0.033407, 0.040537, 0.029376, 0.025762, 0.019109, 0.041405, 0.03976, 0.024393, 0.013613, 0.013016, 0.021381, 0.011669, 0.009015, 0.006374, 0.006795, 0.006894, 0.006795, 0.004736, 0.004577, 0.004431, 0.003212, 0.003177, 0.004161, 0.005503, 0.005503, 0.005623, 0.003727, 0.004921, 0.004388, 0.004358, 0.005872, 0.005872, 0.008409, 0.007645, 0.008525, 0.010131, 0.010221, 0.008409, 0.013613, 0.014315, 0.015078, 0.016257, 0.012727, 0.012727, 0.012727, 0.017797, 0.017447, 0.032677, 0.023963, 0.06184, 0.06312, 0.06312, 0.027463, 0.013437, 0.021816, 0.035586, 0.054297, 0.050641, 0.076542, 0.071867, 0.073402, 0.036378, 0.036378, 0.083462, 0.088832, 0.047319, 0.0704, 0.049374, 0.05306, 0.073402, 0.069024, 0.118441, 0.076542, 0.132295, 0.243554, 0.229226, 0.222385, 0.21291, 0.216401, 0.173081, 0.10481, 0.054297, 0.106997, 0.125101, 0.081712, 0.083462, 0.167087, 0.158265, 0.222385, 0.21291, 0.134866, 0.069024, 0.066181, 0.058088, 0.034068, 0.026892, 0.020876, 0.016528, 0.009483, 0.006619, 0.00543, 0.007177, 0.006795, 0.006795, 0.006374, 0.008002, 0.005683, 0.003997, 0.003053, 0.002503, 0.001967, 0.001936, 0.002349, 0.002512, 0.002512, 0.002881, 0.003276, 0.002727, 0.0028, 0.003109, 0.004358, 0.004736, 0.003821, 0.005318, 0.005249, 0.007422, 0.005086, 0.007091, 0.010672, 0.010672, 0.017138, 0.026338, 0.055536, 0.051831, 0.045352, 0.092881, 0.147574, 0.116183, 0.194234, 0.239899, 0.26085, 0.257454, 0.339168, 0.414856, 0.377384, 0.398279, 0.394753, 0.476583, 0.366687, 0.356642, 0.458154, 0.465241, 0.465241, 0.468512, 0.444081, 0.339168, 0.225814, 0.118441, 0.15284, 0.15284, 0.15008, 0.239899, 0.158265, 0.170161, 0.179055, 0.216401, 0.203355, 0.10481, 0.144935, 0.232838, 0.161087, 0.158265, 0.167087, 0.173081, 0.122885, 0.18812, 0.185198, 0.288399, 0.408655, 0.366687, 0.366687, 0.318242, 0.219301, 0.298791, 0.239899, 0.229226, 0.225814, 0.134866, 0.239899, 0.232838, 0.264545, 0.247041, 0.161087, 0.155435, 0.088832, 0.064632, 0.048328, 0.088832, 0.048328, 0.038858, 0.029376, 0.023963, 0.016528, 0.016826, 0.010926, 0.008895, 0.008002, 0.007091, 0.009977, 0.006988, 0.007422, 0.006701, 0.007259, 0.009015, 0.009187, 0.014075, 0.014783, 0.018787, 0.016021, 0.026338, 0.034068, 0.034884, 0.045352, 0.06184, 0.064632, 0.059222, 0.10481, 0.127496, 0.127496, 0.076542, 0.122885, 0.06184, 0.048328, 0.079919, 0.122885, 0.067594, 0.06312, 0.10481, 0.059222, 0.074921, 0.081712, 0.050641, 0.094817, 0.073402, 0.116183, 0.086953, 0.167087, 0.170161, 0.173081, 0.170161, 0.216401, 0.216401, 0.239899, 0.284882, 0.284882, 0.167087, 0.147574, 0.15008, 0.090864, 0.090864, 0.092881, 0.085092, 0.142424, 0.139895, 0.182256, 0.173081, 0.291804, 0.301917, 0.295083, 0.301917, 0.342579, 0.30533, 0.247041, 0.271506, 0.268042, 0.222385, 0.308712, 0.418646, 0.433034, 0.433034, 0.549308, 0.41194, 0.414856, 0.41194, 0.332115, 0.318242, 0.206376, 0.203355, 0.118441, 0.144935, 0.139895, 0.137348, 0.216401, 0.236433, 0.308712, 0.268042, 0.219301, 0.222385, 0.236433, 0.144935, 0.222385, 0.132295, 0.229226, 0.147574, 0.164327, 0.196879, 0.191378, 0.298791, 0.298791, 0.318242, 0.25406, 0.17593, 0.125101, 0.111485, 0.161087, 0.134866, 0.161087, 0.239899, 0.232838, 0.219301, 0.308712, 0.318242, 0.318242, 0.288399, 0.380708, 0.268042, 0.216401, 0.222385, 0.225814, 0.134866, 0.125101, 0.155435, 0.15008, 0.216401, 0.229226, 0.225814, 0.243554, 0.167087, 0.109221, 0.066181, 0.073402, 0.071867, 0.073402, 0.132295, 0.096677, 0.096677, 0.167087, 0.170161, 0.170161, 0.106997, 0.194234, 0.271506, 0.182256, 0.26085, 0.264545, 0.268042, 0.206376, 0.167087, 0.170161, 0.185198, 0.264545, 0.264545, 0.278302, 0.206376, 0.203355, 0.206376, 0.125101, 0.122885, 0.194234, 0.196879, 0.21291, 0.17593, 0.18812, 0.281712, 0.196879, 0.161087, 0.098513, 0.120615, 0.139895, 0.216401, 0.295083, 0.311707, 0.225814, 0.21291, 0.278302, 0.288399, 0.387226, 0.394753, 0.401658, 0.40511, 0.366687, 0.401658, 0.4292, 0.384043, 0.339168, 0.352862, 0.349426, 0.394753, 0.440853, 0.339168, 0.239899, 0.236433, 0.216401, 0.257454, 0.271506, 0.284882, 0.264545, 0.167087, 0.268042, 0.257454, 0.179055, 0.132295, 0.15284, 0.173081, 0.21291, 0.243554, 0.25406, 0.200174, 0.15284, 0.144935, 0.232838, 0.321458, 0.318242, 0.318242, 0.359901, 0.342579, 0.236433, 0.209395, 0.206376, 0.167087, 0.158265, 0.191378, 0.196879, 0.129801, 0.116183, 0.116183, 0.118441, 0.203355, 0.196879, 0.203355, 0.129801, 0.081712, 0.088832, 0.094817, 0.079919, 0.081712, 0.083462, 0.120615, 0.086953, 0.158265, 0.191378, 0.209395, 0.239899, 0.342579, 0.422041, 0.398279, 0.291804, 0.298791, 0.26085, 0.321458, 0.321458, 0.422041, 0.529623, 0.422041, 0.414856, 0.440853, 0.444081, 0.440853, 0.480142, 0.58069, 0.468512, 0.390993, 0.288399, 0.257454, 0.25031, 0.247041, 0.194234, 0.288399, 0.288399, 0.200174, 0.247041, 0.335645, 0.295083, 0.288399, 0.390993, 0.291804, 0.229226, 0.155435, 0.109221, 0.116183, 0.122885, 0.18812, 0.182256, 0.179055, 0.144935, 0.15284, 0.15284, 0.225814, 0.225814, 0.229226, 0.288399, 0.284882, 0.194234, 0.15008, 0.15284, 0.142424, 0.216401, 0.284882, 0.281712, 0.278302, 0.229226, 0.222385, 0.147574, 0.222385, 0.308712, 0.352862, 0.339168, 0.236433, 0.236433, 0.239899, 0.203355, 0.206376, 0.164327, 0.225814, 0.30533, 0.25031, 0.206376, 0.17593, 0.137348, 0.200174], '')</t>
  </si>
  <si>
    <t>[332, 514, 521]</t>
  </si>
  <si>
    <t xml:space="preserve">F5RTF7|F5RTF7_9ENTR Competence protein EC OS=Enterobacter hormaechei ATCC 49162 </t>
  </si>
  <si>
    <t>([0.014783, 0.008895, 0.008409, 0.009015, 0.006701, 0.005378, 0.005799, 0.004689, 0.003924, 0.005223, 0.004483, 0.003727, 0.002581, 0.002435, 0.002581, 0.002435, 0.001675, 0.002623, 0.0028, 0.002581, 0.003671, 0.003804, 0.004208, 0.003804, 0.003607, 0.003701, 0.003701, 0.003701, 0.004577, 0.006482, 0.004247, 0.005249, 0.005503, 0.007259, 0.007315, 0.006795, 0.009096, 0.014586, 0.013265, 0.008409, 0.008624, 0.008804, 0.005799, 0.007315, 0.010131, 0.008723, 0.011106, 0.011669, 0.009187, 0.007031, 0.005223, 0.005872, 0.004835, 0.006701, 0.004976, 0.005086, 0.004577, 0.004135, 0.004161, 0.004388, 0.005683, 0.006194, 0.004513, 0.007177, 0.006194, 0.006533, 0.009187, 0.007315, 0.01078, 0.018106, 0.029376, 0.067594, 0.109221, 0.191378, 0.158265, 0.278302, 0.301917, 0.264545, 0.196879, 0.200174, 0.15284, 0.161087, 0.243554, 0.339168, 0.271506, 0.328603, 0.264545, 0.264545, 0.370445, 0.359901, 0.356642, 0.291804, 0.18812, 0.179055, 0.100716, 0.132295, 0.118441, 0.179055, 0.247041, 0.278302, 0.17593, 0.17593, 0.142424, 0.071867, 0.071867, 0.058088, 0.044297, 0.034068, 0.018787, 0.018415, 0.020165, 0.011669, 0.012491, 0.022306, 0.023087, 0.047319, 0.028107, 0.018787, 0.013016, 0.013016, 0.019401, 0.036378, 0.024393, 0.024826, 0.049374, 0.051831, 0.045352, 0.058088, 0.059222, 0.11371, 0.094817, 0.056825, 0.109221, 0.179055, 0.164327, 0.096677, 0.096677, 0.147574, 0.21291, 0.278302, 0.182256, 0.185198, 0.179055, 0.278302, 0.31487, 0.321458, 0.284882, 0.26085, 0.222385, 0.31487, 0.311707, 0.349426, 0.42561, 0.324872, 0.324872, 0.308712, 0.40511, 0.278302, 0.278302, 0.281712, 0.247041, 0.370445, 0.26085, 0.194234, 0.196879, 0.161087, 0.15284, 0.127496, 0.219301, 0.158265, 0.158265, 0.132295, 0.132295, 0.067594, 0.064632, 0.069024, 0.067594, 0.034068, 0.074921, 0.076542, 0.079919, 0.051831, 0.045352, 0.067594, 0.05306, 0.051831, 0.032017, 0.031287, 0.050641, 0.031287, 0.030003, 0.016528, 0.0198, 0.011342, 0.019401, 0.025316, 0.023963, 0.027463, 0.051831, 0.025316, 0.022667, 0.014315, 0.023963, 0.024393, 0.034068, 0.034884, 0.034068, 0.074921, 0.038858, 0.026338, 0.043307, 0.094817, 0.17593, 0.17593, 0.284882, 0.229226, 0.281712, 0.17593, 0.122885, 0.098513, 0.096677, 0.094817, 0.15008, 0.083462, 0.081712, 0.035586, 0.055536, 0.026338, 0.0198, 0.028695, 0.038858, 0.023087, 0.011669, 0.007555, 0.004976, 0.003555, 0.003701, 0.003701, 0.005011, 0.004208, 0.004689, 0.004388, 0.002976, 0.002078, 0.003177, 0.003212, 0.004388, 0.003555, 0.003461, 0.002705, 0.002211, 0.00231, 0.002014, 0.00316, 0.003014, 0.00316, 0.003804, 0.004315, 0.003053, 0.002117, 0.001872, 0.001602, 0.00225, 0.002194, 0.002078, 0.001597, 0.001048, 0.000614, 0.001048, 0.00155, 0.00152, 0.002276, 0.00243, 0.003757, 0.003014, 0.00292, 0.004135, 0.004775, 0.003607, 0.003512, 0.004388, 0.004513, 0.00389, 0.003405, 0.003512, 0.004483, 0.004431, 0.004358, 0.006374, 0.004976, 0.004835, 0.007091, 0.006988, 0.006482, 0.004135, 0.004577, 0.007315, 0.005011, 0.004976, 0.004899, 0.004976, 0.00389, 0.005932, 0.006533, 0.006421, 0.008276, 0.008156, 0.006039, 0.005992, 0.00389, 0.002976, 0.003212, 0.003461, 0.002327, 0.001872, 0.002035, 0.001335, 0.001155, 0.001709, 0.001623, 0.001434, 0.001778, 0.001743, 0.001623, 0.001675, 0.001383, 0.001383, 0.001155, 0.00152, 0.002035, 0.002035, 0.002155, 0.001172, 0.000575, 0.000567, 0.00076, 0.000704, 0.000708, 0.000833, 0.000421, 0.000339, 0.000648, 0.000447, 0.000893, 0.000893, 0.001142, 0.001318, 0.001288, 0.001155, 0.001335, 0.001602, 0.001649, 0.001675, 0.002976, 0.002881, 0.003014, 0.001906, 0.001855, 0.00292, 0.001906, 0.003014, 0.0028, 0.001967, 0.001906, 0.001249, 0.000743, 0.000386, 0.000833, 0.000558, 0.001069, 0.00061, 0.000301, 0.000292, 0.000262, 0.000232, 0.000447, 0.000386, 0.000713, 0.000713, 0.000674, 0.000958, 0.000507, 0.000464, 0.000704, 0.001288, 0.001288, 0.001159, 0.001533, 0.000936, 0.001687, 0.001069, 0.001271, 0.001967, 0.001778, 0.001967, 0.002035, 0.001434, 0.002623, 0.001778, 0.001748, 0.001232, 0.000747, 0.001305, 0.001434, 0.000923, 0.000468, 0.000833, 0.000923, 0.000537, 0.000958, 0.00055, 0.000842, 0.001048, 0.00055, 0.001271, 0.001872, 0.001305, 0.001318, 0.000704, 0.000708, 0.001048, 0.001417, 0.00231, 0.002327, 0.002688, 0.003079, 0.00389, 0.004161, 0.004247, 0.004388, 0.002727, 0.002555, 0.002035, 0.001855, 0.002727, 0.001709, 0.002014, 0.003212, 0.004208, 0.004247, 0.006245, 0.007422, 0.006482, 0.006482, 0.006795, 0.006894, 0.006894, 0.008156, 0.00543, 0.005503, 0.009187, 0.009294, 0.009401, 0.019109, 0.013821, 0.008804, 0.009015, 0.005503, 0.003701, 0.003701, 0.003727, 0.003607, 0.002276, 0.002881, 0.002503, 0.001434, 0.001434, 0.002327, 0.001675, 0.002727, 0.00359, 0.002662, 0.003341, 0.003405, 0.002727, 0.00407, 0.005683, 0.006245, 0.007091, 0.007315, 0.006533, 0.006194, 0.006894, 0.00777, 0.00558, 0.005992, 0.009401, 0.007259, 0.007177, 0.009977, 0.009401, 0.010509, 0.009483, 0.011342, 0.011518, 0.012727, 0.009728, 0.006894, 0.009401, 0.009483, 0.016528, 0.020876, 0.05306, 0.022667, 0.037156, 0.055536, 0.038042, 0.021381, 0.038042, 0.034884, 0.030003, 0.029376, 0.032017, 0.0704, 0.038858, 0.041405, 0.021381, 0.032017, 0.067594, 0.066181, 0.058088, 0.047319, 0.023534, 0.026338, 0.054297, 0.069024, 0.102787, 0.147574, 0.216401, 0.209395, 0.229226, 0.155435, 0.088832, 0.046336, 0.05306, 0.054297, 0.056825, 0.116183, 0.060549, 0.055536, 0.049374, 0.050641, 0.058088, 0.127496, 0.118441, 0.118441, 0.076542, 0.038858, 0.022667, 0.025316, 0.023087, 0.023963, 0.041405, 0.040537, 0.079919, 0.06312, 0.098513, 0.170161, 0.185198, 0.18812, 0.17593, 0.182256, 0.18812, 0.200174, 0.155435, 0.127496, 0.069024, 0.125101, 0.182256, 0.236433, 0.15284, 0.096677, 0.086953, 0.088832, 0.179055, 0.106997, 0.098513, 0.06184, 0.051831, 0.051831, 0.092881, 0.06184, 0.076542, 0.090864, 0.045352, 0.051831, 0.06184, 0.120615, 0.100716, 0.06184, 0.085092, 0.083462, 0.15008, 0.158265, 0.100716, 0.086953, 0.076542, 0.085092, 0.109221, 0.125101, 0.066181, 0.079919, 0.155435, 0.116183, 0.17593, 0.284882, 0.311707, 0.247041, 0.239899, 0.25031, 0.36309, 0.36309, 0.465241, 0.447574, 0.374039, 0.401658, 0.335645, 0.447574, 0.36309, 0.440853, 0.450668, 0.570702, 0.549308, 0.529623, 0.553315, 0.468512, 0.377384, 0.268042, 0.335645, 0.335645, 0.339168, 0.239899, 0.236433, 0.222385, 0.236433, 0.281712, 0.352862, 0.328603, 0.332115, 0.380708, 0.284882, 0.271506, 0.264545, 0.25031, 0.144935, 0.144935, 0.206376, 0.203355, 0.295083, 0.268042, 0.268042, 0.182256, 0.185198, 0.185198, 0.15284, 0.167087, 0.182256, 0.173081, 0.257454, 0.247041, 0.295083, 0.384043, 0.384043, 0.380708, 0.377384, 0.494003, 0.525368, 0.42561, 0.4292, 0.433034, 0.450668, 0.384043, 0.476583, 0.575842, 0.575842, 0.575842, 0.538167, 0.450668, 0.433034, 0.42561, 0.394753, 0.36309, 0.352862, 0.268042, 0.288399, 0.271506, 0.167087, 0.144935, 0.129801, 0.219301, 0.209395, 0.161087, 0.216401, 0.158265, 0.11371, 0.106997, 0.147574, 0.092881, 0.144935, 0.173081, 0.185198, 0.219301, 0.164327, 0.111485, 0.100716, 0.058088, 0.0704, 0.137348, 0.158265, 0.26085, 0.232838, 0.239899, 0.30533, 0.219301, 0.275179, 0.268042, 0.275179, 0.17593, 0.257454, 0.26085, 0.247041, 0.236433, 0.225814, 0.318242, 0.308712, 0.414856, 0.490133, 0.398279, 0.390993, 0.374039, 0.370445, 0.281712, 0.200174, 0.219301, 0.301917, 0.185198, 0.164327, 0.158265, 0.268042, 0.15008, 0.081712, 0.083462, 0.074921, 0.088832, 0.059222, 0.10481, 0.116183, 0.120615, 0.158265, 0.134866, 0.10481, 0.079919, 0.122885, 0.173081, 0.11371, 0.081712, 0.191378, 0.301917], '')</t>
  </si>
  <si>
    <t>[621, 622, 623, 624, 666, 673, 674, 675, 676]</t>
  </si>
  <si>
    <t xml:space="preserve">F5RTG3|F5RTG3_9ENTR Membrane protein YcaP OS=Enterobacter hormaechei ATCC 49162 </t>
  </si>
  <si>
    <t>([0.004976, 0.006894, 0.009294, 0.008804, 0.011669, 0.011669, 0.007259, 0.009294, 0.007259, 0.009096, 0.010926, 0.011106, 0.015694, 0.013821, 0.014783, 0.015344, 0.009294, 0.018787, 0.046336, 0.109221, 0.043307, 0.023087, 0.023087, 0.025316, 0.021816, 0.017138, 0.012491, 0.028107, 0.026338, 0.027463, 0.014075, 0.015078, 0.010221, 0.008895, 0.010372, 0.007422, 0.004775, 0.004646, 0.002761, 0.001748, 0.001687, 0.001808, 0.002688, 0.002705, 0.002529, 0.003366, 0.003757, 0.003963, 0.003963, 0.00407, 0.004736, 0.006567, 0.004646, 0.004646, 0.006421, 0.006619, 0.006374, 0.006988, 0.006701, 0.007645, 0.01204, 0.008075, 0.013016, 0.01204, 0.010131, 0.008804, 0.008895, 0.009187, 0.009294, 0.008156, 0.005249, 0.004483, 0.004689, 0.006619, 0.008002, 0.008409, 0.009483, 0.010131, 0.020876, 0.024393, 0.020165, 0.01078, 0.01204, 0.007259, 0.005623, 0.006567, 0.005503, 0.004835, 0.003512, 0.003405, 0.002727, 0.004135, 0.004208, 0.003212, 0.002606, 0.002396, 0.001541, 0.001541, 0.002057, 0.001778, 0.002396, 0.003804, 0.00515, 0.004899, 0.008002, 0.011518, 0.007555, 0.007645, 0.009401, 0.014783, 0.024826, 0.058088, 0.034884, 0.03976, 0.034068, 0.027463, 0.067594, 0.137348, 0.179055, 0.182256, 0.111485, 0.088832, 0.038858, 0.045352, 0.092881, 0.049374, 0.044297, 0.083462, 0.118441, 0.11371, 0.086953, 0.094817, 0.088832, 0.067594, 0.122885, 0.111485, 0.086953, 0.058088, 0.058088, 0.032677, 0.031287, 0.032677, 0.042364, 0.085092, 0.046336, 0.048328, 0.081712, 0.047319, 0.047319, 0.06312, 0.035586, 0.047319, 0.025316, 0.018787, 0.022306, 0.016021, 0.035586, 0.081712, 0.11371, 0.102787, 0.173081, 0.10481, 0.170161, 0.118441, 0.066181, 0.058088, 0.027463, 0.026338, 0.05306, 0.058088, 0.06312, 0.064632, 0.064632, 0.129801, 0.155435, 0.164327, 0.134866, 0.069024, 0.038042, 0.040537, 0.045352, 0.034068, 0.036378, 0.021816, 0.036378, 0.066181, 0.067594, 0.118441, 0.125101, 0.078022, 0.083462, 0.081712, 0.106997, 0.109221, 0.10481, 0.060549, 0.086953, 0.083462, 0.090864, 0.142424, 0.071867, 0.067594, 0.085092, 0.096677, 0.11371, 0.0704, 0.058088, 0.10481, 0.090864, 0.085092, 0.137348, 0.118441, 0.109221, 0.079919, 0.043307, 0.046336, 0.079919, 0.050641, 0.092881, 0.15284, 0.179055, 0.284882, 0.191378, 0.200174, 0.257454, 0.25406, 0.31487, 0.349426, 0.31487, 0.335645, 0.335645, 0.239899, 0.25031, 0.225814, 0.288399, 0.377384, 0.321458, 0.30533, 0.414856, 0.384043, 0.342579, 0.271506, 0.200174], '')</t>
  </si>
  <si>
    <t xml:space="preserve">F5RTG4|F5RTG4_9ENTR YcaO domain-containing protein OS=Enterobacter hormaechei ATCC 49162 </t>
  </si>
  <si>
    <t>([0.247041, 0.278302, 0.328603, 0.311707, 0.298791, 0.21291, 0.268042, 0.301917, 0.318242, 0.25031, 0.247041, 0.284882, 0.170161, 0.21291, 0.271506, 0.26085, 0.167087, 0.167087, 0.284882, 0.281712, 0.257454, 0.15008, 0.164327, 0.098513, 0.132295, 0.170161, 0.222385, 0.200174, 0.118441, 0.074921, 0.132295, 0.179055, 0.132295, 0.257454, 0.232838, 0.161087, 0.098513, 0.15284, 0.10481, 0.094817, 0.094817, 0.088832, 0.182256, 0.164327, 0.25406, 0.167087, 0.129801, 0.096677, 0.060549, 0.055536, 0.094817, 0.094817, 0.079919, 0.111485, 0.094817, 0.083462, 0.127496, 0.200174, 0.194234, 0.232838, 0.21291, 0.216401, 0.196879, 0.182256, 0.164327, 0.098513, 0.147574, 0.191378, 0.179055, 0.158265, 0.281712, 0.271506, 0.179055, 0.173081, 0.185198, 0.194234, 0.139895, 0.071867, 0.038858, 0.034068, 0.044297, 0.026892, 0.025316, 0.019109, 0.019401, 0.025316, 0.044297, 0.026338, 0.020165, 0.037156, 0.073402, 0.078022, 0.041405, 0.047319, 0.048328, 0.026338, 0.030003, 0.059222, 0.125101, 0.206376, 0.15008, 0.074921, 0.164327, 0.173081, 0.25406, 0.271506, 0.26085, 0.268042, 0.36309, 0.308712, 0.324872, 0.342579, 0.31487, 0.339168, 0.321458, 0.335645, 0.394753, 0.356642, 0.264545, 0.239899, 0.216401, 0.206376, 0.222385, 0.206376, 0.318242, 0.328603, 0.321458, 0.332115, 0.236433, 0.225814, 0.281712, 0.25031, 0.194234, 0.129801, 0.127496, 0.203355, 0.125101, 0.158265, 0.161087, 0.236433, 0.25406, 0.301917, 0.4292, 0.517562, 0.505461, 0.387226, 0.295083, 0.25031, 0.158265, 0.26085, 0.155435, 0.18812, 0.18812, 0.232838, 0.311707, 0.408655, 0.418646, 0.521092, 0.517562, 0.444081, 0.356642, 0.25406, 0.26085, 0.196879, 0.21291, 0.137348, 0.15008, 0.216401, 0.257454, 0.25406, 0.144935, 0.179055, 0.167087, 0.179055, 0.170161, 0.137348, 0.122885, 0.090864, 0.083462, 0.083462, 0.134866, 0.203355, 0.301917, 0.298791, 0.308712, 0.295083, 0.31487, 0.394753, 0.394753, 0.301917, 0.387226, 0.5017, 0.5017, 0.394753, 0.408655, 0.401658, 0.447574, 0.359901, 0.387226, 0.398279, 0.380708, 0.284882, 0.203355, 0.167087, 0.167087, 0.194234, 0.127496, 0.182256, 0.109221, 0.129801, 0.216401, 0.142424, 0.15008, 0.182256, 0.298791, 0.21291, 0.147574, 0.125101, 0.194234, 0.129801, 0.144935, 0.15008, 0.167087, 0.185198, 0.232838, 0.209395, 0.137348, 0.182256, 0.17593, 0.17593, 0.167087, 0.127496, 0.219301, 0.191378, 0.129801, 0.139895, 0.127496, 0.109221, 0.111485, 0.066181, 0.120615, 0.100716, 0.098513, 0.086953, 0.127496, 0.11371, 0.109221, 0.106997, 0.15008, 0.109221, 0.109221, 0.06184, 0.049374, 0.028107, 0.017797, 0.017138, 0.015694, 0.029376, 0.046336, 0.060549, 0.10481, 0.100716, 0.064632, 0.032677, 0.046336, 0.044297, 0.021816, 0.023534, 0.032677, 0.026338, 0.048328, 0.088832, 0.069024, 0.10481, 0.102787, 0.137348, 0.158265, 0.170161, 0.139895, 0.173081, 0.111485, 0.116183, 0.125101, 0.111485, 0.127496, 0.161087, 0.164327, 0.264545, 0.257454, 0.200174, 0.194234, 0.182256, 0.100716, 0.200174, 0.137348, 0.10481, 0.129801, 0.229226, 0.232838, 0.247041, 0.134866, 0.209395, 0.216401, 0.219301, 0.335645, 0.356642, 0.308712, 0.335645, 0.332115, 0.346032, 0.450668, 0.370445, 0.380708, 0.483068, 0.458154, 0.408655, 0.436924, 0.444081, 0.41194, 0.377384, 0.370445, 0.40511, 0.298791, 0.275179, 0.155435, 0.147574, 0.164327, 0.102787, 0.079919, 0.092881, 0.098513, 0.074921, 0.139895, 0.067594, 0.078022, 0.03976, 0.055536, 0.106997, 0.051831, 0.051831, 0.025762, 0.021816, 0.037156, 0.069024, 0.073402, 0.15284, 0.161087, 0.229226, 0.232838, 0.216401, 0.209395, 0.127496, 0.118441, 0.092881, 0.098513, 0.03976, 0.088832, 0.111485, 0.120615, 0.21291, 0.229226, 0.370445, 0.335645, 0.239899, 0.155435, 0.129801, 0.120615, 0.056825, 0.058088, 0.111485, 0.078022, 0.076542, 0.086953, 0.066181, 0.066181, 0.074921, 0.134866, 0.074921, 0.05306, 0.029376, 0.034068, 0.032017, 0.020876, 0.029376, 0.058088, 0.058088, 0.038042, 0.044297, 0.066181, 0.067594, 0.076542, 0.076542, 0.03976, 0.034884, 0.05306, 0.067594, 0.10481, 0.111485, 0.139895, 0.21291, 0.247041, 0.200174, 0.127496, 0.15284, 0.179055, 0.173081, 0.170161, 0.17593, 0.125101, 0.086953, 0.090864, 0.085092, 0.134866, 0.247041, 0.222385, 0.264545, 0.239899, 0.257454, 0.275179, 0.225814, 0.147574, 0.182256, 0.120615, 0.118441, 0.10481, 0.096677, 0.054297, 0.102787, 0.18812, 0.239899, 0.324872, 0.284882, 0.298791, 0.318242, 0.179055, 0.291804, 0.264545, 0.206376, 0.17593, 0.18812, 0.196879, 0.200174, 0.191378, 0.194234, 0.25031, 0.288399, 0.278302, 0.356642, 0.359901, 0.346032, 0.318242, 0.21291, 0.142424, 0.134866, 0.074921, 0.139895, 0.076542, 0.083462, 0.139895, 0.090864, 0.073402, 0.102787, 0.125101, 0.074921, 0.102787, 0.074921, 0.058088, 0.058088, 0.06184, 0.060549, 0.032677, 0.035586, 0.076542, 0.111485, 0.06312, 0.088832, 0.048328, 0.090864, 0.10481, 0.046336, 0.083462, 0.064632, 0.090864, 0.060549, 0.111485, 0.142424, 0.209395, 0.182256, 0.098513, 0.096677, 0.073402, 0.139895, 0.122885, 0.120615, 0.15284, 0.144935, 0.10481, 0.179055, 0.120615, 0.064632, 0.129801, 0.129801, 0.10481, 0.055536, 0.069024, 0.037156, 0.034068, 0.037156, 0.064632, 0.137348, 0.139895, 0.155435, 0.155435, 0.194234, 0.120615, 0.118441, 0.120615, 0.125101, 0.142424, 0.170161, 0.144935, 0.092881, 0.086953, 0.109221, 0.102787, 0.161087, 0.206376, 0.222385, 0.185198, 0.116183, 0.120615, 0.100716, 0.086953, 0.073402, 0.047319, 0.066181, 0.035586, 0.06184, 0.102787, 0.106997, 0.144935, 0.281712, 0.232838, 0.15284, 0.18812, 0.194234, 0.203355, 0.203355, 0.134866, 0.170161, 0.225814, 0.219301, 0.170161, 0.194234, 0.170161, 0.106997, 0.15284, 0.196879, 0.200174, 0.21291, 0.18812, 0.106997, 0.050641, 0.11371, 0.161087, 0.094817, 0.170161, 0.155435, 0.120615, 0.179055, 0.161087, 0.139895, 0.125101, 0.167087, 0.144935, 0.106997, 0.11371, 0.090864, 0.106997, 0.088832, 0.066181, 0.05306, 0.076542, 0.116183, 0.078022, 0.078022, 0.139895, 0.083462, 0.059222], '')</t>
  </si>
  <si>
    <t>[143, 144, 157, 158, 191, 192]</t>
  </si>
  <si>
    <t xml:space="preserve">F5RTG5|F5RTG5_9ENTR FNT family formate-nitrite transporter OS=Enterobacter hormaechei ATCC 49162 </t>
  </si>
  <si>
    <t>([0.019401, 0.029376, 0.025316, 0.038858, 0.051831, 0.06312, 0.100716, 0.078022, 0.100716, 0.125101, 0.064632, 0.038858, 0.025762, 0.019401, 0.016528, 0.022667, 0.014783, 0.012727, 0.01078, 0.006988, 0.006421, 0.009187, 0.006421, 0.006482, 0.004315, 0.003431, 0.002366, 0.001434, 0.001249, 0.001249, 0.000958, 0.001623, 0.002581, 0.00359, 0.004247, 0.005223, 0.004976, 0.004835, 0.00543, 0.004646, 0.006795, 0.006894, 0.006142, 0.008895, 0.007177, 0.007645, 0.010131, 0.018787, 0.019109, 0.022667, 0.010926, 0.013437, 0.008276, 0.008002, 0.005734, 0.003997, 0.003366, 0.002581, 0.00246, 0.001533, 0.001748, 0.001748, 0.00225, 0.002581, 0.001786, 0.001687, 0.002482, 0.002482, 0.002555, 0.0028, 0.002581, 0.002761, 0.002276, 0.00246, 0.002194, 0.003079, 0.003701, 0.004976, 0.006374, 0.008624, 0.008624, 0.012491, 0.008624, 0.009977, 0.009865, 0.009865, 0.018415, 0.018415, 0.020165, 0.011903, 0.010509, 0.019109, 0.021816, 0.017138, 0.016826, 0.021381, 0.022306, 0.015694, 0.009483, 0.00962, 0.007091, 0.007091, 0.004921, 0.004414, 0.003555, 0.00246, 0.002435, 0.002014, 0.001391, 0.000854, 0.001249, 0.001709, 0.001786, 0.001572, 0.001936, 0.002606, 0.002336, 0.002336, 0.003246, 0.004431, 0.003366, 0.004161, 0.004208, 0.006039, 0.007091, 0.006567, 0.009977, 0.018106, 0.020522, 0.040537, 0.079919, 0.085092, 0.059222, 0.046336, 0.098513, 0.15008, 0.064632, 0.042364, 0.047319, 0.036378, 0.022667, 0.031287, 0.017138, 0.032017, 0.016021, 0.013821, 0.019401, 0.019109, 0.010509, 0.009865, 0.007091, 0.005932, 0.004208, 0.004414, 0.00359, 0.002662, 0.002155, 0.003212, 0.003079, 0.002727, 0.003212, 0.004135, 0.004611, 0.004646, 0.003864, 0.005623, 0.008075, 0.008156, 0.006421, 0.006421, 0.006374, 0.006421, 0.005799, 0.009096, 0.008075, 0.009401, 0.010926, 0.008723, 0.006701, 0.008895, 0.008895, 0.008895, 0.005683, 0.006194, 0.008723, 0.01078, 0.007031, 0.006078, 0.007177, 0.007091, 0.006567, 0.006567, 0.005992, 0.009294, 0.006619, 0.008723, 0.006894, 0.006567, 0.006988, 0.009294, 0.011518, 0.007091, 0.006374, 0.009728, 0.009728, 0.011518, 0.007259, 0.007259, 0.008804, 0.007259, 0.007091, 0.011669, 0.016257, 0.032677, 0.032677, 0.06184, 0.06184, 0.055536, 0.090864, 0.161087, 0.085092, 0.083462, 0.098513, 0.085092, 0.094817, 0.034068, 0.015694, 0.035586, 0.078022, 0.078022, 0.051831, 0.042364, 0.050641, 0.030003, 0.030003, 0.013821, 0.011903, 0.012727, 0.014075, 0.008895, 0.009015, 0.014075, 0.013437, 0.013437, 0.01078, 0.007645, 0.013016, 0.012727, 0.012727, 0.007495, 0.00515, 0.005683, 0.005734, 0.003701, 0.003461, 0.003431, 0.004689, 0.004689, 0.004736, 0.006482, 0.009187, 0.007645, 0.006482, 0.005378, 0.006482, 0.008156, 0.009401, 0.007315, 0.010131, 0.007031, 0.011518], '')</t>
  </si>
  <si>
    <t xml:space="preserve">F5RTG8|F5RTG8_9ENTR Inner membrane protein OS=Enterobacter hormaechei ATCC 49162 </t>
  </si>
  <si>
    <t>([0.529623, 0.517562, 0.472492, 0.433034, 0.384043, 0.41194, 0.366687, 0.390993, 0.324872, 0.328603, 0.352862, 0.359901, 0.394753, 0.352862, 0.311707, 0.278302, 0.366687, 0.401658, 0.398279, 0.40511, 0.42561, 0.490133, 0.509769, 0.553315, 0.604312, 0.699094, 0.694846, 0.779859, 0.775545, 0.856457, 0.871313, 0.88723, 0.899122, 0.882776, 0.910643, 0.926919, 0.94331, 0.94331, 0.924947, 0.932927, 0.924947, 0.924947, 0.924947, 0.932927, 0.932927, 0.939629, 0.93079, 0.94331, 0.941505, 0.941505, 0.941505, 0.950334, 0.945666, 0.951925, 0.960642, 0.959312, 0.960642, 0.954657, 0.954657, 0.954657, 0.950334, 0.89662, 0.899122, 0.889439, 0.879233, 0.882776, 0.882776, 0.83125, 0.808535, 0.808535, 0.819762, 0.76285, 0.754692, 0.707965, 0.707965, 0.59014, 0.59014, 0.480142, 0.490133, 0.494003, 0.461924, 0.476583, 0.59917, 0.51388, 0.486429, 0.418646, 0.4292, 0.335645, 0.384043, 0.321458, 0.311707, 0.301917, 0.271506, 0.271506, 0.298791, 0.219301, 0.30533, 0.339168, 0.4292, 0.335645, 0.298791, 0.324872, 0.324872, 0.25031, 0.291804, 0.328603, 0.390993, 0.380708, 0.5017, 0.440853, 0.545602, 0.585406, 0.585406, 0.59508, 0.553315, 0.553315, 0.648219, 0.608892, 0.505461, 0.545602, 0.622677, 0.657645, 0.613573, 0.517562, 0.59508, 0.657645, 0.549308, 0.59508, 0.59508, 0.461924, 0.570702, 0.529623, 0.408655, 0.42561, 0.41194, 0.447574, 0.390993, 0.335645, 0.328603, 0.387226, 0.366687, 0.318242, 0.264545, 0.229226, 0.209395, 0.18812, 0.116183, 0.164327, 0.139895, 0.120615, 0.116183, 0.064632, 0.067594, 0.106997, 0.067594, 0.066181, 0.067594, 0.092881, 0.086953, 0.043307, 0.03976, 0.028107, 0.034068, 0.037156, 0.046336, 0.066181, 0.060549, 0.085092, 0.060549, 0.038042, 0.033407], '')</t>
  </si>
  <si>
    <t>[0, 1, 22, 23, 24, 25, 26, 27, 28, 29, 30, 31, 32, 33, 34, 35, 36, 37, 38, 39, 40, 41, 42, 43, 44, 45, 46, 47, 48, 49, 50, 51, 52, 53, 54, 55, 56, 57, 58, 59, 60, 61, 62, 63, 64, 65, 66, 67, 68, 69, 70, 71, 72, 73, 74, 75, 76, 82, 83, 108, 110, 111, 112, 113, 114, 115, 116, 117, 118, 119, 120, 121, 122, 123, 124, 125, 126, 127, 128, 130, 131]</t>
  </si>
  <si>
    <t xml:space="preserve">F5RTH0|F5RTH0_9ENTR Uncharacterized protein OS=Enterobacter hormaechei ATCC 49162 </t>
  </si>
  <si>
    <t>([0.078022, 0.030003, 0.042364, 0.06312, 0.023534, 0.011106, 0.016021, 0.0198, 0.019401, 0.026338, 0.017138, 0.018787, 0.020522, 0.043307, 0.067594, 0.022667, 0.050641, 0.0704, 0.032017, 0.016257, 0.009401, 0.006533, 0.007877, 0.008409, 0.008002, 0.008895, 0.010131, 0.006701, 0.004921, 0.004161, 0.002881, 0.003014, 0.00243, 0.001533, 0.000893, 0.000498, 0.00052, 0.000283, 0.000266, 0.000468, 0.000859, 0.000747, 0.000743, 0.001048, 0.001048, 0.001112, 0.001597, 0.001687, 0.002529, 0.003671, 0.003298, 0.004431, 0.006421, 0.007877, 0.009977, 0.016528, 0.025762, 0.060549, 0.120615, 0.100716, 0.074921, 0.041405, 0.147574], '')</t>
  </si>
  <si>
    <t xml:space="preserve">F5RTH1|F5RTH1_9ENTR Anaerobic dimethyl sulfoxide reductase subunit C (Fragment) OS=Enterobacter hormaechei ATCC 49162 </t>
  </si>
  <si>
    <t>([0.002138, 0.001855, 0.002662, 0.003607, 0.002581, 0.002078, 0.001872, 0.001602, 0.001748, 0.001533, 0.001675, 0.001649, 0.001344, 0.002057, 0.003109, 0.00316, 0.002761, 0.004414, 0.003821, 0.003963, 0.004835, 0.006482, 0.009015, 0.009187, 0.006374, 0.007422, 0.007645, 0.010221, 0.013265, 0.008804, 0.014315, 0.010372, 0.010926, 0.013016, 0.008002, 0.006533, 0.006194, 0.006194, 0.005932, 0.004431, 0.002881, 0.002482, 0.002396, 0.002435, 0.001602, 0.002336, 0.002117, 0.003014, 0.003014, 0.003924, 0.004899, 0.004921, 0.006078, 0.005378, 0.007315, 0.01078, 0.008895, 0.009294, 0.016826, 0.010672, 0.022667, 0.035586, 0.046336, 0.046336, 0.020522, 0.040537, 0.047319, 0.116183, 0.054297, 0.041405, 0.032677, 0.050641, 0.036378, 0.022306, 0.022667, 0.009977, 0.008723, 0.009483, 0.009015, 0.008804, 0.008002, 0.007877, 0.006421, 0.004611, 0.003366, 0.004135, 0.003607, 0.002435, 0.002336, 0.003431, 0.002705, 0.00316, 0.003109, 0.003512, 0.003671, 0.005734, 0.00777, 0.006374, 0.006078, 0.004388, 0.003079, 0.003405, 0.003512, 0.00407, 0.004431, 0.004483, 0.00515, 0.004577, 0.005011, 0.003341, 0.002512, 0.002555, 0.001872, 0.001572, 0.001211, 0.001743, 0.001335, 0.000945, 0.001533, 0.002336, 0.00225, 0.003405, 0.004513, 0.003405, 0.004414, 0.005932, 0.005992, 0.00407, 0.00515, 0.005086, 0.005623, 0.007495, 0.013265, 0.013016, 0.017138, 0.013016, 0.007422, 0.006894, 0.011106, 0.008409, 0.005086, 0.005086, 0.004899, 0.004689, 0.006701, 0.004414, 0.003079, 0.004247, 0.004315, 0.00316, 0.00283, 0.0028, 0.002727, 0.001872, 0.002035, 0.002057, 0.00243, 0.003607, 0.004921, 0.003461, 0.00359, 0.004431, 0.006533, 0.004577, 0.003298, 0.003298, 0.003924, 0.003757, 0.003727, 0.003804, 0.003757, 0.004513, 0.004483, 0.003461, 0.003431, 0.003821, 0.003997, 0.003997, 0.003177, 0.002705, 0.002688, 0.002529, 0.003212, 0.003177, 0.003804, 0.005872, 0.003804, 0.003804, 0.005799, 0.003963, 0.005503, 0.00777, 0.009096, 0.008804, 0.013016, 0.021381, 0.016826, 0.015344, 0.019109, 0.016528, 0.013437, 0.030003, 0.051831, 0.022306, 0.022667, 0.029376, 0.013437, 0.017138, 0.017138, 0.009294, 0.017447, 0.011669, 0.008624, 0.006078, 0.006421, 0.006533, 0.005623, 0.005683, 0.004135, 0.003701, 0.004414, 0.00407, 0.002529, 0.002117, 0.003431, 0.003478, 0.002482, 0.00359, 0.004388, 0.003461, 0.004736, 0.005223, 0.005872, 0.005249, 0.008409, 0.008156, 0.005503, 0.006245, 0.005086, 0.006194, 0.005223, 0.004736, 0.004835, 0.00543, 0.004483, 0.00359, 0.003478, 0.005249, 0.003727, 0.002529, 0.003727, 0.003804, 0.003461, 0.003109, 0.00283, 0.001722, 0.002529, 0.002555, 0.002581, 0.003079, 0.003671, 0.004247, 0.005503, 0.006374, 0.007177, 0.006894, 0.006894, 0.006988, 0.005378, 0.006482, 0.008804, 0.007177, 0.005683, 0.004513, 0.00515, 0.00777, 0.012491, 0.008895], '')</t>
  </si>
  <si>
    <t xml:space="preserve">F5RTH2|F5RTH2_9ENTR Anaerobic dimethyl sulfoxide reductase subunit B (Fragment) OS=Enterobacter hormaechei ATCC 49162 </t>
  </si>
  <si>
    <t>([0.047319, 0.064632, 0.088832, 0.023534, 0.032677, 0.042364, 0.016021, 0.0198, 0.025316, 0.01204, 0.016826, 0.013821, 0.01204, 0.006533, 0.006194, 0.008525, 0.006482, 0.008723, 0.013613, 0.012727, 0.01204, 0.013821, 0.014783, 0.011669, 0.028107, 0.016257, 0.016528, 0.045352, 0.032017, 0.019401, 0.06184, 0.032017, 0.042364, 0.049374, 0.134866, 0.147574, 0.090864, 0.155435, 0.17593, 0.17593, 0.247041, 0.243554, 0.179055, 0.116183, 0.139895, 0.15008, 0.243554, 0.196879, 0.118441, 0.142424, 0.142424, 0.079919, 0.086953, 0.100716, 0.0704, 0.06184, 0.020165, 0.032677, 0.027463, 0.010372, 0.01078, 0.011106, 0.012491, 0.013821, 0.009096, 0.00962, 0.009096, 0.007555, 0.005223, 0.007555, 0.008156, 0.01078, 0.014075, 0.017138, 0.016021, 0.020876, 0.024393, 0.074921, 0.078022, 0.083462, 0.125101, 0.086953, 0.06312, 0.03976, 0.049374, 0.15284, 0.158265, 0.127496, 0.060549, 0.118441, 0.100716, 0.034884, 0.035586, 0.025316, 0.024826, 0.021816, 0.018415, 0.014075, 0.010131, 0.007645, 0.006245, 0.008002, 0.007645, 0.007422], '')</t>
  </si>
  <si>
    <t xml:space="preserve">F5RTH8|F5RTH8_9ENTR Leucine-responsive regulatory protein OS=Enterobacter hormaechei ATCC 49162 </t>
  </si>
  <si>
    <t>([0.461924, 0.346032, 0.377384, 0.418646, 0.454136, 0.359901, 0.278302, 0.275179, 0.225814, 0.26085, 0.288399, 0.311707, 0.298791, 0.295083, 0.390993, 0.380708, 0.408655, 0.414856, 0.401658, 0.41194, 0.408655, 0.311707, 0.398279, 0.394753, 0.401658, 0.30533, 0.311707, 0.41194, 0.447574, 0.433034, 0.433034, 0.4292, 0.440853, 0.444081, 0.444081, 0.321458, 0.324872, 0.339168, 0.26085, 0.352862, 0.26085, 0.268042, 0.349426, 0.335645, 0.271506, 0.257454, 0.264545, 0.342579, 0.36309, 0.359901, 0.480142, 0.398279, 0.321458, 0.321458, 0.321458, 0.257454, 0.342579, 0.339168, 0.243554, 0.321458, 0.311707, 0.398279, 0.398279, 0.295083, 0.21291, 0.288399, 0.284882, 0.291804, 0.298791, 0.236433, 0.158265, 0.085092, 0.137348, 0.232838, 0.229226, 0.164327, 0.155435, 0.161087, 0.142424, 0.209395, 0.134866, 0.086953, 0.056825, 0.029376, 0.038042, 0.069024, 0.038042, 0.03976, 0.038858, 0.040537, 0.048328, 0.078022, 0.106997, 0.118441, 0.100716, 0.064632, 0.054297, 0.092881, 0.092881, 0.056825, 0.06184, 0.083462, 0.11371, 0.111485, 0.196879, 0.257454, 0.173081, 0.264545, 0.268042, 0.257454, 0.247041, 0.257454, 0.191378, 0.222385, 0.129801, 0.083462, 0.122885, 0.209395, 0.206376, 0.116183, 0.206376, 0.132295, 0.098513, 0.071867, 0.10481, 0.106997, 0.10481, 0.11371, 0.129801, 0.129801, 0.173081, 0.167087, 0.137348, 0.132295, 0.125101, 0.185198, 0.173081, 0.111485, 0.111485, 0.11371, 0.206376, 0.132295, 0.127496, 0.18812, 0.185198, 0.216401, 0.206376, 0.15008, 0.222385, 0.200174, 0.203355, 0.225814, 0.236433, 0.18812, 0.196879, 0.139895, 0.116183, 0.18812, 0.281712, 0.209395, 0.196879, 0.191378, 0.268042, 0.366687, 0.366687, 0.366687, 0.268042, 0.17593, 0.236433, 0.229226, 0.216401, 0.185198, 0.164327, 0.129801, 0.179055, 0.232838, 0.298791, 0.321458, 0.268042, 0.203355, 0.291804], '')</t>
  </si>
  <si>
    <t xml:space="preserve">F5RTI0|F5RTI0_9ENTR Cysteine/glutathione ABC superfamily ATP binding cassette transporter, ABC/membrane protein OS=Enterobacter hormaechei ATCC 49162 </t>
  </si>
  <si>
    <t>([0.465241, 0.264545, 0.127496, 0.173081, 0.206376, 0.239899, 0.264545, 0.191378, 0.11371, 0.134866, 0.15008, 0.191378, 0.096677, 0.044297, 0.030611, 0.016528, 0.016257, 0.015344, 0.009096, 0.009294, 0.009015, 0.006078, 0.006374, 0.009187, 0.009015, 0.006194, 0.004431, 0.003298, 0.003341, 0.004161, 0.004247, 0.003864, 0.002705, 0.002761, 0.0028, 0.00292, 0.003963, 0.00292, 0.002138, 0.003177, 0.004358, 0.003671, 0.003757, 0.004431, 0.004611, 0.004775, 0.004689, 0.007091, 0.010221, 0.016257, 0.016021, 0.009187, 0.007031, 0.007177, 0.011903, 0.010509, 0.00777, 0.006039, 0.005932, 0.006245, 0.004208, 0.003298, 0.002529, 0.002705, 0.002327, 0.002194, 0.001743, 0.001709, 0.001172, 0.000816, 0.000412, 0.000275, 0.000477, 0.000893, 0.001408, 0.000893, 0.001481, 0.001391, 0.001786, 0.002396, 0.00316, 0.004483, 0.005872, 0.006078, 0.008075, 0.007877, 0.008624, 0.006533, 0.009865, 0.014783, 0.025316, 0.031287, 0.031287, 0.034884, 0.030611, 0.016021, 0.025762, 0.028695, 0.05306, 0.054297, 0.085092, 0.064632, 0.027463, 0.014315, 0.029376, 0.030003, 0.069024, 0.074921, 0.120615, 0.122885, 0.122885, 0.054297, 0.073402, 0.155435, 0.073402, 0.034884, 0.036378, 0.042364, 0.040537, 0.024826, 0.026892, 0.023963, 0.022306, 0.048328, 0.111485, 0.050641, 0.024393, 0.018787, 0.016021, 0.011106, 0.007495, 0.008409, 0.014783, 0.014075, 0.010926, 0.011342, 0.017138, 0.0198, 0.00962, 0.006988, 0.01227, 0.00777, 0.005378, 0.004611, 0.003671, 0.002503, 0.003212, 0.003276, 0.00243, 0.002662, 0.00292, 0.004247, 0.002662, 0.001967, 0.002078, 0.002078, 0.002057, 0.001572, 0.00146, 0.00155, 0.002117, 0.001936, 0.002435, 0.003671, 0.003701, 0.003431, 0.005223, 0.004315, 0.003997, 0.005011, 0.004135, 0.004483, 0.003405, 0.004775, 0.005249, 0.005992, 0.005932, 0.007259, 0.011518, 0.016021, 0.032677, 0.032677, 0.030003, 0.043307, 0.016257, 0.016257, 0.023534, 0.011342, 0.0198, 0.043307, 0.030611, 0.038858, 0.055536, 0.090864, 0.038042, 0.028107, 0.030611, 0.03976, 0.025762, 0.024393, 0.031287, 0.0198, 0.023087, 0.024393, 0.012491, 0.025762, 0.024826, 0.014783, 0.026338, 0.026892, 0.026338, 0.06312, 0.047319, 0.056825, 0.06312, 0.161087, 0.281712, 0.155435, 0.158265, 0.158265, 0.125101, 0.122885, 0.185198, 0.170161, 0.071867, 0.139895, 0.147574, 0.25406, 0.408655, 0.352862, 0.377384, 0.295083, 0.167087, 0.209395, 0.142424, 0.106997, 0.038858, 0.019401, 0.038042, 0.036378, 0.073402, 0.058088, 0.030611, 0.033407, 0.014783, 0.016021, 0.016826, 0.015344, 0.00962, 0.009187, 0.00777, 0.006421, 0.006194, 0.006701, 0.005992, 0.00558, 0.004611, 0.004736, 0.006482, 0.004483, 0.004513, 0.003405, 0.003298, 0.004414, 0.003701, 0.004135, 0.006194, 0.004161, 0.004247, 0.005734, 0.004358, 0.005932, 0.006795, 0.008409, 0.008525, 0.009977, 0.009483, 0.014783, 0.024393, 0.024393, 0.024826, 0.015694, 0.022667, 0.023087, 0.013437, 0.010509, 0.013821, 0.015694, 0.036378, 0.017797, 0.009728, 0.016257, 0.0198, 0.011669, 0.014075, 0.022306, 0.013265, 0.021381, 0.023087, 0.014586, 0.009401, 0.016528, 0.022306, 0.026338, 0.037156, 0.074921, 0.102787, 0.081712, 0.066181, 0.045352, 0.079919, 0.173081, 0.161087, 0.078022, 0.132295, 0.137348, 0.060549, 0.060549, 0.069024, 0.067594, 0.167087, 0.173081, 0.142424, 0.173081, 0.206376, 0.268042, 0.257454, 0.298791, 0.394753, 0.318242, 0.36309, 0.308712, 0.311707, 0.324872, 0.4292, 0.450668, 0.476583, 0.534167, 0.525368, 0.42561, 0.444081, 0.370445, 0.476583, 0.529623, 0.401658, 0.36309, 0.275179, 0.191378, 0.185198, 0.196879, 0.291804, 0.284882, 0.370445, 0.288399, 0.196879, 0.158265, 0.15008, 0.15008, 0.142424, 0.247041, 0.203355, 0.191378, 0.15008, 0.170161, 0.137348, 0.247041, 0.26085, 0.324872, 0.342579, 0.281712, 0.170161, 0.106997, 0.109221, 0.116183, 0.167087, 0.247041, 0.275179, 0.278302, 0.236433, 0.318242, 0.301917, 0.339168, 0.25031, 0.349426, 0.288399, 0.239899, 0.232838, 0.229226, 0.139895, 0.170161, 0.206376, 0.203355, 0.278302, 0.278302, 0.268042, 0.191378, 0.18812, 0.118441, 0.125101, 0.125101, 0.134866, 0.147574, 0.15008, 0.216401, 0.222385, 0.173081, 0.264545, 0.301917, 0.31487, 0.394753, 0.328603, 0.352862, 0.433034, 0.433034, 0.352862, 0.352862, 0.335645, 0.275179, 0.370445, 0.366687, 0.384043, 0.41194, 0.401658, 0.40511, 0.447574, 0.398279, 0.525368, 0.51388, 0.394753, 0.374039, 0.422041, 0.541878, 0.472492, 0.398279, 0.311707, 0.36309, 0.359901, 0.497853, 0.59917, 0.557691, 0.541878, 0.549308, 0.525368, 0.534167, 0.529623, 0.494003, 0.521092, 0.41194, 0.324872, 0.418646, 0.418646, 0.370445, 0.26085, 0.257454, 0.332115, 0.4292, 0.349426, 0.275179, 0.275179, 0.179055, 0.134866, 0.120615, 0.111485, 0.102787, 0.06184, 0.11371, 0.11371, 0.076542, 0.064632, 0.10481, 0.10481, 0.11371, 0.129801, 0.18812, 0.25406, 0.17593, 0.161087, 0.194234, 0.275179, 0.243554, 0.298791, 0.384043, 0.40511, 0.332115, 0.30533, 0.30533, 0.26085, 0.247041, 0.288399, 0.298791, 0.216401, 0.21291, 0.243554, 0.18812, 0.21291, 0.139895, 0.182256, 0.120615, 0.111485, 0.122885, 0.129801, 0.185198, 0.155435, 0.142424, 0.200174, 0.15008, 0.225814, 0.225814, 0.239899, 0.264545, 0.36309, 0.454136, 0.433034, 0.321458, 0.349426, 0.370445, 0.4292, 0.374039, 0.472492, 0.534167, 0.483068, 0.461924, 0.414856, 0.447574, 0.483068, 0.490133, 0.604312, 0.476583, 0.468512, 0.390993, 0.401658, 0.387226, 0.387226, 0.30533, 0.398279, 0.433034, 0.318242, 0.318242, 0.422041, 0.31487, 0.359901, 0.390993, 0.295083, 0.209395, 0.142424, 0.109221, 0.118441, 0.122885, 0.191378, 0.225814, 0.203355, 0.134866, 0.15008, 0.15008, 0.225814, 0.225814, 0.139895, 0.194234, 0.194234, 0.111485, 0.127496, 0.096677, 0.078022, 0.142424, 0.222385, 0.335645, 0.271506, 0.219301, 0.21291, 0.142424, 0.085092, 0.127496, 0.196879, 0.173081, 0.173081, 0.194234, 0.191378, 0.194234, 0.194234, 0.194234, 0.26085, 0.31487, 0.321458, 0.332115, 0.291804, 0.257454, 0.15284, 0.288399], '')</t>
  </si>
  <si>
    <t>[337, 338, 343, 426, 427, 431, 438, 439, 440, 441, 442, 443, 444, 446, 519, 526]</t>
  </si>
  <si>
    <t xml:space="preserve">F5RTI3|F5RTI3_9ENTR Uncharacterized protein OS=Enterobacter hormaechei ATCC 49162 </t>
  </si>
  <si>
    <t>([0.006245, 0.008624, 0.012491, 0.009294, 0.009728, 0.014586, 0.020165, 0.016528, 0.013016, 0.010372, 0.012727, 0.009096, 0.009015, 0.015078, 0.019401, 0.023087, 0.014315, 0.012491, 0.008624, 0.008075, 0.008409, 0.013437, 0.008002, 0.007645, 0.010372, 0.008723, 0.006078, 0.005249, 0.006567, 0.008723, 0.01204, 0.008409, 0.014315, 0.014315, 0.015078, 0.019401, 0.040537, 0.079919, 0.139895, 0.194234, 0.271506, 0.225814, 0.179055, 0.31487, 0.295083, 0.281712, 0.398279, 0.545602, 0.626927], '')</t>
  </si>
  <si>
    <t>[47, 48]</t>
  </si>
  <si>
    <t xml:space="preserve">F5RTI5|F5RTI5_9ENTR SsrA-binding protein OS=Enterobacter hormaechei ATCC 49162 </t>
  </si>
  <si>
    <t>([0.004513, 0.006482, 0.008409, 0.005872, 0.00777, 0.006894, 0.008624, 0.008804, 0.007315, 0.006567, 0.006039, 0.004835, 0.004431, 0.006374, 0.008723, 0.011903, 0.0198, 0.024826, 0.019109, 0.024826, 0.018787, 0.01204, 0.007422, 0.006039, 0.009096, 0.006245, 0.009015, 0.006194, 0.007259, 0.01078, 0.010131, 0.015694, 0.032017, 0.069024, 0.073402, 0.0704, 0.067594, 0.048328, 0.066181, 0.083462, 0.078022, 0.142424, 0.185198, 0.291804, 0.352862, 0.335645, 0.454136, 0.398279, 0.562014, 0.534167, 0.486429, 0.716283], '')</t>
  </si>
  <si>
    <t>[48, 49, 51]</t>
  </si>
  <si>
    <t xml:space="preserve">F5RTI6|F5RTI6_9ENTR Uncharacterized protein OS=Enterobacter hormaechei ATCC 49162 </t>
  </si>
  <si>
    <t>([0.380708, 0.401658, 0.4292, 0.335645, 0.247041, 0.271506, 0.321458, 0.25406, 0.278302, 0.219301, 0.247041, 0.301917, 0.295083, 0.295083, 0.349426, 0.349426, 0.298791, 0.216401, 0.232838, 0.222385, 0.122885, 0.200174, 0.137348, 0.086953, 0.139895, 0.232838, 0.155435, 0.090864, 0.092881, 0.100716, 0.076542, 0.071867, 0.059222, 0.033407, 0.067594, 0.058088, 0.058088, 0.096677, 0.161087, 0.086953, 0.043307, 0.086953, 0.038858, 0.038042, 0.06184, 0.050641, 0.025316, 0.026892, 0.046336, 0.051831, 0.032017, 0.066181, 0.071867, 0.083462, 0.081712, 0.056825, 0.06312, 0.060549, 0.047319, 0.019109, 0.034068, 0.036378, 0.03976, 0.058088, 0.064632, 0.074921, 0.043307, 0.083462, 0.139895, 0.147574, 0.17593, 0.25406, 0.257454, 0.17593, 0.15008, 0.243554, 0.268042, 0.268042, 0.173081, 0.137348, 0.170161, 0.17593, 0.295083, 0.295083, 0.377384, 0.444081, 0.41194, 0.40511, 0.40511, 0.301917, 0.167087, 0.18812, 0.144935, 0.096677, 0.155435, 0.155435, 0.096677, 0.06312, 0.032677, 0.043307, 0.069024, 0.10481, 0.045352, 0.045352, 0.041405, 0.041405, 0.033407, 0.021816, 0.055536, 0.047319, 0.050641, 0.109221, 0.11371, 0.083462, 0.083462, 0.074921, 0.083462, 0.071867, 0.116183, 0.167087, 0.219301, 0.194234, 0.17593, 0.257454, 0.25406, 0.200174, 0.158265, 0.158265, 0.26085, 0.25031, 0.139895, 0.209395, 0.196879, 0.225814, 0.281712, 0.278302, 0.278302, 0.18812, 0.191378, 0.194234, 0.179055, 0.155435, 0.158265, 0.158265, 0.158265, 0.120615, 0.155435, 0.155435, 0.155435, 0.085092], '')</t>
  </si>
  <si>
    <t xml:space="preserve">F5RTI9|F5RTI9_9ENTR Cold shock-like protein CspD OS=Enterobacter hormaechei ATCC 49162 </t>
  </si>
  <si>
    <t>([0.194234, 0.18812, 0.219301, 0.257454, 0.155435, 0.18812, 0.118441, 0.088832, 0.0704, 0.106997, 0.142424, 0.17593, 0.161087, 0.200174, 0.216401, 0.222385, 0.21291, 0.134866, 0.17593, 0.275179, 0.170161, 0.161087, 0.191378, 0.132295, 0.142424, 0.191378, 0.200174, 0.298791, 0.275179, 0.346032, 0.318242, 0.219301, 0.216401, 0.18812, 0.18812, 0.185198, 0.173081, 0.182256, 0.281712, 0.209395, 0.219301, 0.25406, 0.25406, 0.26085, 0.335645, 0.352862, 0.390993, 0.380708, 0.390993, 0.494003, 0.458154, 0.450668, 0.458154, 0.390993, 0.359901, 0.390993, 0.311707, 0.335645, 0.366687, 0.380708, 0.490133, 0.41194, 0.450668, 0.433034, 0.401658, 0.384043, 0.328603, 0.308712, 0.278302, 0.229226, 0.191378, 0.196879, 0.155435], '')</t>
  </si>
  <si>
    <t xml:space="preserve">F5RTJ0|F5RTJ0_9ENTR ABC superfamily ATP binding cassette transporter, ABC/membrane protein OS=Enterobacter hormaechei ATCC 49162 </t>
  </si>
  <si>
    <t>([0.094817, 0.134866, 0.191378, 0.118441, 0.18812, 0.219301, 0.247041, 0.288399, 0.308712, 0.366687, 0.318242, 0.374039, 0.301917, 0.257454, 0.335645, 0.418646, 0.308712, 0.394753, 0.298791, 0.295083, 0.321458, 0.332115, 0.298791, 0.284882, 0.387226, 0.31487, 0.25406, 0.225814, 0.137348, 0.098513, 0.078022, 0.096677, 0.088832, 0.127496, 0.191378, 0.18812, 0.191378, 0.278302, 0.288399, 0.291804, 0.257454, 0.332115, 0.232838, 0.191378, 0.194234, 0.127496, 0.100716, 0.15008, 0.179055, 0.301917, 0.374039, 0.377384, 0.40511, 0.414856, 0.332115, 0.335645, 0.271506, 0.239899, 0.236433, 0.239899, 0.328603, 0.295083, 0.281712, 0.380708, 0.374039, 0.387226, 0.454136, 0.553315, 0.505461, 0.42561, 0.359901, 0.352862, 0.275179, 0.278302, 0.275179, 0.374039, 0.380708, 0.342579, 0.374039, 0.271506, 0.179055, 0.094817, 0.144935, 0.144935, 0.086953, 0.147574, 0.088832, 0.054297, 0.051831, 0.067594, 0.066181, 0.079919, 0.066181, 0.088832, 0.092881, 0.098513, 0.059222, 0.06184, 0.078022, 0.098513, 0.15284, 0.173081, 0.191378, 0.161087, 0.158265, 0.173081, 0.17593, 0.25031, 0.328603, 0.324872, 0.31487, 0.311707, 0.324872, 0.356642, 0.356642, 0.349426, 0.335645, 0.321458, 0.229226, 0.301917, 0.268042, 0.219301, 0.284882, 0.288399, 0.291804, 0.30533, 0.377384, 0.295083, 0.308712, 0.229226, 0.239899, 0.278302, 0.359901, 0.356642, 0.278302, 0.308712, 0.311707, 0.311707, 0.401658, 0.494003, 0.494003, 0.494003, 0.509769, 0.509769, 0.505461, 0.509769, 0.490133, 0.461924, 0.450668, 0.408655, 0.509769, 0.5017, 0.465241, 0.472492, 0.394753, 0.387226, 0.308712, 0.281712, 0.291804, 0.295083, 0.321458, 0.318242, 0.321458, 0.359901, 0.278302, 0.374039, 0.398279, 0.408655, 0.436924, 0.517562, 0.570702, 0.570702, 0.486429, 0.447574, 0.408655, 0.384043, 0.380708, 0.472492, 0.509769, 0.401658, 0.390993, 0.370445, 0.370445, 0.366687, 0.40511, 0.5017, 0.414856, 0.321458, 0.216401, 0.155435, 0.161087, 0.161087, 0.161087, 0.257454, 0.298791, 0.257454, 0.318242, 0.374039, 0.370445, 0.332115, 0.440853, 0.436924, 0.328603, 0.229226, 0.247041, 0.15008, 0.144935, 0.219301, 0.308712, 0.418646, 0.40511, 0.324872, 0.311707, 0.308712, 0.311707, 0.342579, 0.450668, 0.483068, 0.529623, 0.521092, 0.557691, 0.5017, 0.468512, 0.538167, 0.712013, 0.685117, 0.819762, 0.788093, 0.661982, 0.707965, 0.648219, 0.759478, 0.84206, 0.84206, 0.724957, 0.680603, 0.642678, 0.472492, 0.472492, 0.461924, 0.461924, 0.356642, 0.387226, 0.440853, 0.440853, 0.31487, 0.324872, 0.264545, 0.264545, 0.26085, 0.15008, 0.15008, 0.122885, 0.098513, 0.081712, 0.144935, 0.142424, 0.109221, 0.185198, 0.191378, 0.122885, 0.073402, 0.139895, 0.109221, 0.056825, 0.067594, 0.066181, 0.035586, 0.025762, 0.030611, 0.030003, 0.041405, 0.049374, 0.040537, 0.031287, 0.038042, 0.020522, 0.014586, 0.012727, 0.009401, 0.009187, 0.014315, 0.018787, 0.015078, 0.018415, 0.032017, 0.019401, 0.021816, 0.022667, 0.032017, 0.035586, 0.035586, 0.044297, 0.035586, 0.031287, 0.048328, 0.050641, 0.096677, 0.144935, 0.127496, 0.196879, 0.137348, 0.071867, 0.106997, 0.129801, 0.129801, 0.134866, 0.120615, 0.170161, 0.268042, 0.311707, 0.31487, 0.440853, 0.447574, 0.384043, 0.490133, 0.5017, 0.458154, 0.356642, 0.346032, 0.342579, 0.342579, 0.42561, 0.4292, 0.359901, 0.324872, 0.229226, 0.222385, 0.324872, 0.335645, 0.352862, 0.25031, 0.164327, 0.147574, 0.139895, 0.18812, 0.185198, 0.206376, 0.203355, 0.216401, 0.216401, 0.318242, 0.318242, 0.209395, 0.30533, 0.247041, 0.288399, 0.284882, 0.275179, 0.291804, 0.18812, 0.170161, 0.182256, 0.216401, 0.173081, 0.173081, 0.173081, 0.179055, 0.15008, 0.120615, 0.17593, 0.17593, 0.182256, 0.10481, 0.094817, 0.098513, 0.111485, 0.06312, 0.111485, 0.086953, 0.083462, 0.078022, 0.0704, 0.122885, 0.147574, 0.147574, 0.155435, 0.10481, 0.10481, 0.088832, 0.147574, 0.155435, 0.098513, 0.073402, 0.127496, 0.219301, 0.179055, 0.25406, 0.278302, 0.216401, 0.194234, 0.122885, 0.225814, 0.196879, 0.194234, 0.194234, 0.225814, 0.219301, 0.335645, 0.239899, 0.170161, 0.185198, 0.191378, 0.271506, 0.30533, 0.308712, 0.243554, 0.21291, 0.203355, 0.284882, 0.284882, 0.26085, 0.264545, 0.185198, 0.21291, 0.21291, 0.179055, 0.206376, 0.17593, 0.17593, 0.18812, 0.196879, 0.167087, 0.10481, 0.088832, 0.092881, 0.100716, 0.144935, 0.203355, 0.200174, 0.15008, 0.11371, 0.179055, 0.25406, 0.318242, 0.318242, 0.206376, 0.164327, 0.139895, 0.11371, 0.059222, 0.05306, 0.116183, 0.066181, 0.100716, 0.127496, 0.064632, 0.058088, 0.058088, 0.056825, 0.031287, 0.031287, 0.064632, 0.067594, 0.067594, 0.036378, 0.021381, 0.042364, 0.073402, 0.038858, 0.064632, 0.074921, 0.127496, 0.066181, 0.116183, 0.127496, 0.122885, 0.120615, 0.127496, 0.127496, 0.10481, 0.10481, 0.109221, 0.120615, 0.120615, 0.120615, 0.120615, 0.206376, 0.196879, 0.120615, 0.122885, 0.122885, 0.106997, 0.109221, 0.167087, 0.164327, 0.15284, 0.15284, 0.25406, 0.134866, 0.066181, 0.086953, 0.081712, 0.109221, 0.074921, 0.079919, 0.076542, 0.074921, 0.035586, 0.034884, 0.069024, 0.096677, 0.102787, 0.173081, 0.179055, 0.185198, 0.18812, 0.194234, 0.111485, 0.106997, 0.118441, 0.116183, 0.059222, 0.116183, 0.056825, 0.044297, 0.032017, 0.020165, 0.019109, 0.033407, 0.018106, 0.011342, 0.00962, 0.009015, 0.008895, 0.006078, 0.005872, 0.004577, 0.003864, 0.00543, 0.003864, 0.004513, 0.004775, 0.005086, 0.004899, 0.005223, 0.006795, 0.008525, 0.011342, 0.020876, 0.021381, 0.046336, 0.03976, 0.066181, 0.032677, 0.033407, 0.048328, 0.037156, 0.037156, 0.051831, 0.036378, 0.073402, 0.078022, 0.139895, 0.219301, 0.15008, 0.132295, 0.132295, 0.120615, 0.055536, 0.027463, 0.014783, 0.014783, 0.021381, 0.013821, 0.014315, 0.009728, 0.009294, 0.007422, 0.007422, 0.007315, 0.008525, 0.007315, 0.007091, 0.007177, 0.004921, 0.005623, 0.00558, 0.005378, 0.004483, 0.005683, 0.005503, 0.006701, 0.004315, 0.004315, 0.003924, 0.00543, 0.005011, 0.004161, 0.00407, 0.005734, 0.005734, 0.004247, 0.005086, 0.004208, 0.004208, 0.003924, 0.004414, 0.006701, 0.005872, 0.005992, 0.004899, 0.004899, 0.005799, 0.007422, 0.005623, 0.005503, 0.004483, 0.006142, 0.009865, 0.008895, 0.008276, 0.008276, 0.00777, 0.005086, 0.004835, 0.004835, 0.005378, 0.003864, 0.003864, 0.00389, 0.004431, 0.006482, 0.008002, 0.006567, 0.007645, 0.008276, 0.014075, 0.023534, 0.014586, 0.014586, 0.024826, 0.012727, 0.010509, 0.019109, 0.044297, 0.085092, 0.0704, 0.11371, 0.194234, 0.132295, 0.15284, 0.125101, 0.085092, 0.100716, 0.120615], '')</t>
  </si>
  <si>
    <t>[67, 68, 142, 143, 144, 145, 150, 151, 169, 170, 171, 178, 185, 218, 219, 220, 221, 223, 224, 225, 226, 227, 228, 229, 230, 231, 232, 233, 234, 235, 236, 316]</t>
  </si>
  <si>
    <t xml:space="preserve">F5RTJ1|F5RTJ1_9ENTR Macrolide efflux protein MacA OS=Enterobacter hormaechei ATCC 49162 </t>
  </si>
  <si>
    <t>([0.173081, 0.098513, 0.056825, 0.034884, 0.038858, 0.028695, 0.022667, 0.018415, 0.014586, 0.016021, 0.020522, 0.024826, 0.013265, 0.013437, 0.009294, 0.006894, 0.006988, 0.00558, 0.004315, 0.004483, 0.005318, 0.008624, 0.008895, 0.015344, 0.023963, 0.017447, 0.025762, 0.043307, 0.041405, 0.038858, 0.029376, 0.030003, 0.038042, 0.073402, 0.132295, 0.129801, 0.200174, 0.196879, 0.288399, 0.301917, 0.203355, 0.206376, 0.17593, 0.247041, 0.209395, 0.139895, 0.229226, 0.206376, 0.129801, 0.203355, 0.298791, 0.298791, 0.311707, 0.200174, 0.200174, 0.167087, 0.247041, 0.179055, 0.182256, 0.164327, 0.229226, 0.225814, 0.257454, 0.257454, 0.17593, 0.17593, 0.18812, 0.185198, 0.129801, 0.196879, 0.206376, 0.206376, 0.209395, 0.196879, 0.271506, 0.271506, 0.295083, 0.216401, 0.209395, 0.206376, 0.147574, 0.086953, 0.15284, 0.185198, 0.191378, 0.271506, 0.243554, 0.311707, 0.318242, 0.414856, 0.318242, 0.311707, 0.321458, 0.321458, 0.335645, 0.308712, 0.31487, 0.232838, 0.284882, 0.384043, 0.298791, 0.374039, 0.444081, 0.42561, 0.387226, 0.349426, 0.346032, 0.349426, 0.349426, 0.30533, 0.324872, 0.42561, 0.436924, 0.342579, 0.387226, 0.374039, 0.335645, 0.335645, 0.342579, 0.374039, 0.366687, 0.450668, 0.447574, 0.447574, 0.374039, 0.342579, 0.366687, 0.374039, 0.401658, 0.377384, 0.318242, 0.30533, 0.298791, 0.281712, 0.377384, 0.324872, 0.342579, 0.41194, 0.384043, 0.436924, 0.433034, 0.444081, 0.370445, 0.346032, 0.30533, 0.377384, 0.40511, 0.380708, 0.377384, 0.291804, 0.318242, 0.408655, 0.31487, 0.335645, 0.311707, 0.295083, 0.288399, 0.268042, 0.271506, 0.311707, 0.339168, 0.311707, 0.298791, 0.298791, 0.339168, 0.408655, 0.384043, 0.380708, 0.408655, 0.42561, 0.433034, 0.450668, 0.36309, 0.458154, 0.440853, 0.380708, 0.311707, 0.370445, 0.414856, 0.380708, 0.339168, 0.339168, 0.384043, 0.31487, 0.394753, 0.380708, 0.291804, 0.321458, 0.328603, 0.247041, 0.232838, 0.311707, 0.298791, 0.384043, 0.311707, 0.222385, 0.281712, 0.318242, 0.346032, 0.311707, 0.311707, 0.377384, 0.390993, 0.284882, 0.271506, 0.271506, 0.191378, 0.247041, 0.26085, 0.222385, 0.30533, 0.30533, 0.271506, 0.191378, 0.134866, 0.185198, 0.239899, 0.271506, 0.229226, 0.229226, 0.243554, 0.243554, 0.219301, 0.147574, 0.147574, 0.229226, 0.155435, 0.222385, 0.284882, 0.268042, 0.30533, 0.301917, 0.268042, 0.219301, 0.200174, 0.271506, 0.209395, 0.167087, 0.161087, 0.236433, 0.271506, 0.257454, 0.291804, 0.278302, 0.264545, 0.366687, 0.352862, 0.366687, 0.291804, 0.25031, 0.268042, 0.179055, 0.122885, 0.170161, 0.257454, 0.387226, 0.401658, 0.465241, 0.476583, 0.494003, 0.494003, 0.4292, 0.339168, 0.236433, 0.161087, 0.161087, 0.129801, 0.129801, 0.106997, 0.179055, 0.129801, 0.142424, 0.232838, 0.342579, 0.311707, 0.30533, 0.206376, 0.129801, 0.132295, 0.125101, 0.125101, 0.094817, 0.116183, 0.161087, 0.25406, 0.268042, 0.356642, 0.295083, 0.295083, 0.318242, 0.308712, 0.377384, 0.275179, 0.257454, 0.236433, 0.173081, 0.11371, 0.170161, 0.179055, 0.206376, 0.206376, 0.194234, 0.196879, 0.127496, 0.147574, 0.158265, 0.219301, 0.185198, 0.275179, 0.284882, 0.377384, 0.366687, 0.288399, 0.349426, 0.288399, 0.268042, 0.271506, 0.271506, 0.26085, 0.342579, 0.308712, 0.401658, 0.311707, 0.335645, 0.4292, 0.4292, 0.4292, 0.36309, 0.324872, 0.239899, 0.225814, 0.18812, 0.185198, 0.275179, 0.298791, 0.374039, 0.398279, 0.398279, 0.41194, 0.352862, 0.278302, 0.268042, 0.25406, 0.268042, 0.284882, 0.281712, 0.281712, 0.281712, 0.356642, 0.356642, 0.377384, 0.387226, 0.418646, 0.436924, 0.42561, 0.332115, 0.352862, 0.335645, 0.374039, 0.408655, 0.472492, 0.529623, 0.525368, 0.509769, 0.608892, 0.570702, 0.529623, 0.51388, 0.468512, 0.418646, 0.51388], '')</t>
  </si>
  <si>
    <t>[361, 362, 363, 364, 365, 366, 367, 370]</t>
  </si>
  <si>
    <t xml:space="preserve">F5RTJ2|F5RTJ2_9ENTR DUF535 domain-containing protein OS=Enterobacter hormaechei ATCC 49162 </t>
  </si>
  <si>
    <t>([0.284882, 0.18812, 0.275179, 0.328603, 0.398279, 0.433034, 0.450668, 0.472492, 0.346032, 0.380708, 0.318242, 0.247041, 0.257454, 0.257454, 0.271506, 0.301917, 0.288399, 0.288399, 0.25406, 0.278302, 0.25031, 0.275179, 0.356642, 0.247041, 0.206376, 0.092881, 0.092881, 0.102787, 0.120615, 0.200174, 0.11371, 0.179055, 0.291804, 0.288399, 0.182256, 0.222385, 0.17593, 0.185198, 0.179055, 0.118441, 0.158265, 0.18812, 0.18812, 0.102787, 0.164327, 0.194234, 0.288399, 0.281712, 0.191378, 0.106997, 0.127496, 0.206376, 0.137348, 0.11371, 0.111485, 0.206376, 0.275179, 0.356642, 0.275179, 0.239899, 0.328603, 0.268042, 0.18812, 0.164327, 0.206376, 0.209395, 0.232838, 0.264545, 0.182256, 0.288399, 0.284882, 0.284882, 0.206376, 0.284882, 0.311707, 0.342579, 0.219301, 0.127496, 0.125101, 0.134866, 0.17593, 0.137348, 0.21291, 0.295083, 0.301917, 0.377384, 0.374039, 0.264545, 0.271506, 0.321458, 0.209395, 0.308712, 0.31487, 0.394753, 0.301917, 0.30533, 0.239899, 0.31487, 0.390993, 0.390993, 0.461924, 0.36309, 0.436924, 0.366687, 0.359901, 0.268042, 0.17593, 0.185198, 0.264545, 0.161087, 0.120615, 0.182256, 0.167087, 0.164327, 0.161087, 0.161087, 0.158265, 0.122885, 0.102787, 0.109221, 0.06312, 0.064632, 0.10481, 0.088832, 0.142424, 0.158265, 0.239899, 0.352862, 0.222385, 0.222385, 0.25031, 0.339168, 0.257454, 0.257454, 0.216401, 0.225814, 0.288399, 0.17593, 0.17593, 0.243554, 0.243554, 0.339168, 0.335645, 0.349426, 0.31487, 0.30533, 0.203355, 0.200174, 0.090864, 0.106997, 0.11371, 0.167087, 0.167087, 0.26085, 0.268042, 0.229226, 0.15008, 0.15008, 0.271506, 0.268042, 0.264545, 0.155435, 0.147574, 0.094817, 0.048328, 0.06312, 0.033407, 0.06312, 0.06184, 0.122885, 0.191378, 0.185198, 0.120615, 0.059222, 0.030611, 0.030003, 0.045352, 0.060549, 0.078022, 0.0704, 0.098513, 0.094817, 0.15284, 0.15284, 0.167087, 0.219301, 0.216401, 0.324872, 0.31487, 0.229226, 0.239899, 0.173081, 0.144935, 0.219301, 0.324872, 0.384043, 0.30533, 0.311707, 0.349426, 0.26085, 0.158265, 0.21291, 0.209395, 0.239899, 0.164327, 0.15008, 0.125101, 0.132295, 0.100716, 0.066181, 0.092881, 0.088832, 0.086953, 0.088832, 0.085092, 0.071867, 0.044297, 0.088832, 0.058088, 0.064632, 0.109221, 0.129801, 0.067594, 0.058088, 0.038042, 0.06184, 0.109221, 0.132295, 0.125101, 0.15284, 0.134866, 0.096677, 0.096677, 0.147574, 0.098513, 0.100716, 0.067594, 0.129801, 0.106997, 0.15008, 0.139895, 0.142424, 0.21291, 0.288399, 0.236433, 0.219301, 0.196879, 0.18812, 0.137348, 0.139895, 0.132295, 0.118441, 0.109221, 0.111485, 0.111485, 0.125101, 0.122885, 0.194234, 0.203355, 0.216401, 0.225814, 0.232838, 0.232838, 0.232838, 0.247041, 0.222385, 0.275179, 0.222385, 0.247041, 0.26085, 0.257454, 0.222385, 0.359901, 0.468512, 0.468512, 0.505461, 0.557691, 0.570702, 0.585406, 0.468512, 0.433034, 0.422041, 0.418646, 0.40511, 0.408655, 0.390993, 0.51388, 0.444081, 0.534167, 0.5017, 0.608892, 0.490133, 0.505461, 0.390993, 0.308712, 0.31487, 0.281712, 0.239899, 0.155435, 0.155435, 0.247041, 0.209395, 0.209395, 0.216401, 0.18812, 0.191378, 0.167087, 0.161087, 0.219301, 0.191378, 0.161087, 0.132295, 0.196879, 0.196879, 0.271506, 0.359901, 0.31487, 0.281712], '')</t>
  </si>
  <si>
    <t>[275, 276, 277, 278, 286, 288, 289, 290, 292]</t>
  </si>
  <si>
    <t xml:space="preserve">F5RTJ3|F5RTJ3_9ENTR Nucleoside triphosphate hydrolase domain protein OS=Enterobacter hormaechei ATCC 49162 </t>
  </si>
  <si>
    <t>([0.014075, 0.020165, 0.032017, 0.020165, 0.032677, 0.041405, 0.028107, 0.038042, 0.026892, 0.038858, 0.028107, 0.038042, 0.071867, 0.129801, 0.129801, 0.094817, 0.083462, 0.044297, 0.079919, 0.127496, 0.132295, 0.206376, 0.116183, 0.116183, 0.185198, 0.173081, 0.182256, 0.185198, 0.120615, 0.200174, 0.167087, 0.170161, 0.167087, 0.098513, 0.054297, 0.029376, 0.044297, 0.092881, 0.161087, 0.170161, 0.170161, 0.098513, 0.067594, 0.137348, 0.0704, 0.046336, 0.045352, 0.048328, 0.086953, 0.071867, 0.032017, 0.019109, 0.037156, 0.042364, 0.074921, 0.127496, 0.137348, 0.15008, 0.129801, 0.116183, 0.11371, 0.106997, 0.167087, 0.170161, 0.170161, 0.191378, 0.173081, 0.11371, 0.116183, 0.056825, 0.106997, 0.21291, 0.324872, 0.308712, 0.30533, 0.30533, 0.291804, 0.356642, 0.332115, 0.26085, 0.26085, 0.236433, 0.137348, 0.132295, 0.232838, 0.203355, 0.291804, 0.41194, 0.4292, 0.291804, 0.335645, 0.374039, 0.298791, 0.308712, 0.30533, 0.281712, 0.173081, 0.185198, 0.179055, 0.120615, 0.096677, 0.06184, 0.06184, 0.074921, 0.085092, 0.073402, 0.096677, 0.079919, 0.056825, 0.094817, 0.196879, 0.271506, 0.243554, 0.247041, 0.161087, 0.164327, 0.102787, 0.17593, 0.18812, 0.111485, 0.118441, 0.206376, 0.30533, 0.311707, 0.401658, 0.40511, 0.433034, 0.335645, 0.398279, 0.342579, 0.339168, 0.339168, 0.25031, 0.25406, 0.324872, 0.328603, 0.298791, 0.374039, 0.380708, 0.288399, 0.31487, 0.387226, 0.301917, 0.291804, 0.318242, 0.25406, 0.167087, 0.137348, 0.142424, 0.116183, 0.179055, 0.155435, 0.142424, 0.129801, 0.109221, 0.100716, 0.147574, 0.106997, 0.109221, 0.118441, 0.182256, 0.271506, 0.21291, 0.321458, 0.335645, 0.275179, 0.366687, 0.454136, 0.398279, 0.486429, 0.42561, 0.433034, 0.4292, 0.4292, 0.541878, 0.480142, 0.490133, 0.390993, 0.394753, 0.374039, 0.356642, 0.356642, 0.268042, 0.268042, 0.236433, 0.216401, 0.281712, 0.26085, 0.268042, 0.247041, 0.25031, 0.318242, 0.311707, 0.349426, 0.264545, 0.25406, 0.346032, 0.346032, 0.366687, 0.450668, 0.447574, 0.422041, 0.349426, 0.444081, 0.42561, 0.342579, 0.359901, 0.332115, 0.236433, 0.132295, 0.203355, 0.203355, 0.206376, 0.206376, 0.203355, 0.298791, 0.311707, 0.278302, 0.268042, 0.352862, 0.346032, 0.291804, 0.291804, 0.352862, 0.335645, 0.414856, 0.5017, 0.497853, 0.494003, 0.608892, 0.759478, 0.750527, 0.741537, 0.553315, 0.545602, 0.440853, 0.352862, 0.346032, 0.278302, 0.194234, 0.203355, 0.203355, 0.25406, 0.194234, 0.203355, 0.203355, 0.239899, 0.239899, 0.239899, 0.229226, 0.229226, 0.225814, 0.229226, 0.170161, 0.206376, 0.144935, 0.147574, 0.222385, 0.15008, 0.139895, 0.219301, 0.216401, 0.147574, 0.11371, 0.191378, 0.161087, 0.167087, 0.142424, 0.147574, 0.100716, 0.100716, 0.055536, 0.054297, 0.054297, 0.083462, 0.118441, 0.173081, 0.281712, 0.194234, 0.191378, 0.21291, 0.155435, 0.15284, 0.229226, 0.342579, 0.339168, 0.377384, 0.366687, 0.278302, 0.271506, 0.366687, 0.281712, 0.335645, 0.247041, 0.247041, 0.182256, 0.182256, 0.096677, 0.079919, 0.079919, 0.076542, 0.134866, 0.120615, 0.067594, 0.079919, 0.037156, 0.036378, 0.033407, 0.023087, 0.041405, 0.043307, 0.037156, 0.071867, 0.086953, 0.144935, 0.15008, 0.134866, 0.094817, 0.182256, 0.111485, 0.185198, 0.295083, 0.216401, 0.308712, 0.30533, 0.206376, 0.219301, 0.203355, 0.134866, 0.132295, 0.120615, 0.122885, 0.11371, 0.102787, 0.100716, 0.064632, 0.064632, 0.092881, 0.088832, 0.086953, 0.086953, 0.083462, 0.083462, 0.125101, 0.120615, 0.122885, 0.185198, 0.222385, 0.243554, 0.335645, 0.408655, 0.408655, 0.387226, 0.295083, 0.271506, 0.167087, 0.236433, 0.142424, 0.161087, 0.144935, 0.161087, 0.232838, 0.206376, 0.179055, 0.17593, 0.11371, 0.098513, 0.078022, 0.088832, 0.05306, 0.025316, 0.016021, 0.010926, 0.008895, 0.014075, 0.016528, 0.034068, 0.035586, 0.0704, 0.078022, 0.078022, 0.047319, 0.028107, 0.036378, 0.03976, 0.023534, 0.032017, 0.06312, 0.081712, 0.054297, 0.085092, 0.161087, 0.239899, 0.206376, 0.278302, 0.232838, 0.243554, 0.229226, 0.142424, 0.134866, 0.086953, 0.100716, 0.155435, 0.137348, 0.111485, 0.109221, 0.173081, 0.200174, 0.134866, 0.125101, 0.209395, 0.137348, 0.083462, 0.083462, 0.085092, 0.069024, 0.081712, 0.073402, 0.058088, 0.102787, 0.060549, 0.096677, 0.088832, 0.085092, 0.111485, 0.079919, 0.049374, 0.050641, 0.050641, 0.090864, 0.096677, 0.069024, 0.116183, 0.182256, 0.185198, 0.194234, 0.196879, 0.173081, 0.185198, 0.161087, 0.155435, 0.232838, 0.144935, 0.158265, 0.164327, 0.236433, 0.324872, 0.387226, 0.394753, 0.36309, 0.370445, 0.356642, 0.394753, 0.394753, 0.30533, 0.311707, 0.384043, 0.321458, 0.380708, 0.342579, 0.374039, 0.380708, 0.342579, 0.440853, 0.541878, 0.40511, 0.352862, 0.25031, 0.25031, 0.25031, 0.281712, 0.167087, 0.173081, 0.167087, 0.118441, 0.106997, 0.10481, 0.120615, 0.137348, 0.100716, 0.092881, 0.069024, 0.079919, 0.069024, 0.066181, 0.041405, 0.102787, 0.100716, 0.185198, 0.155435, 0.144935, 0.142424, 0.182256, 0.109221, 0.090864, 0.132295, 0.196879, 0.122885, 0.127496, 0.179055, 0.206376, 0.247041, 0.339168, 0.335645, 0.408655, 0.321458, 0.36309, 0.243554, 0.291804, 0.21291, 0.225814, 0.239899, 0.25031, 0.288399, 0.377384, 0.40511, 0.401658, 0.4292, 0.458154, 0.461924, 0.468512, 0.401658, 0.4292, 0.436924, 0.324872, 0.243554, 0.324872, 0.352862, 0.40511, 0.288399, 0.356642, 0.384043, 0.311707, 0.225814, 0.15008, 0.094817, 0.081712, 0.083462, 0.083462, 0.120615, 0.096677, 0.098513, 0.118441, 0.078022, 0.056825, 0.078022, 0.109221, 0.083462, 0.059222, 0.060549, 0.127496, 0.085092], '')</t>
  </si>
  <si>
    <t>[174, 226, 229, 230, 231, 232, 233, 234, 464]</t>
  </si>
  <si>
    <t xml:space="preserve">F5RTJ5|F5RTJ5_9ENTR Membrane protein OS=Enterobacter hormaechei ATCC 49162 </t>
  </si>
  <si>
    <t>([0.000485, 0.000348, 0.000262, 0.000262, 0.000477, 0.000399, 0.000309, 0.000253, 0.000477, 0.000391, 0.000614, 0.000799, 0.00155, 0.001541, 0.001335, 0.001335, 0.002078, 0.002117, 0.002057, 0.003212, 0.004611, 0.002623, 0.002623, 0.003864, 0.003512, 0.002396, 0.002555, 0.002606, 0.003014, 0.001778, 0.001855, 0.001112, 0.000567, 0.000386, 0.000391, 0.000253, 0.000464, 0.000236, 0.000335, 0.000309, 0.000146, 0.000146, 0.000386, 0.000386, 0.000301, 0.000614, 0.001202, 0.001048, 0.00103, 0.001408, 0.001408, 0.001391, 0.002276, 0.002482, 0.002976, 0.002529, 0.00292, 0.00316, 0.003461, 0.003014, 0.003607, 0.00359, 0.00243, 0.001499, 0.001808, 0.002349, 0.001434, 0.001159, 0.001481, 0.001499, 0.000876, 0.000893, 0.000893, 0.00103, 0.001597, 0.001692, 0.001318, 0.001967, 0.001267, 0.001709, 0.002503, 0.003298, 0.004689, 0.006619, 0.010509, 0.016021, 0.015078, 0.016021, 0.024393, 0.032017, 0.071867, 0.081712, 0.127496, 0.179055, 0.122885, 0.055536, 0.059222, 0.129801, 0.050641, 0.116183, 0.05306, 0.031287, 0.032017, 0.019401, 0.012491, 0.008624, 0.00543, 0.005249, 0.004976, 0.003298, 0.002336, 0.00231, 0.002366, 0.0028, 0.003366, 0.002688, 0.003431, 0.002035, 0.001391, 0.002155, 0.002057, 0.002529, 0.003246, 0.003478, 0.003924, 0.005011, 0.007177, 0.007177, 0.007495, 0.008276, 0.008075, 0.007422, 0.005249, 0.005378, 0.003478, 0.002482, 0.002482, 0.0028, 0.003109, 0.004431, 0.003177, 0.003298, 0.003924, 0.003963, 0.003701, 0.003671, 0.003821, 0.002512, 0.003701, 0.003671, 0.003671, 0.004135, 0.004483, 0.006567, 0.009865, 0.0198, 0.038858, 0.060549, 0.029376, 0.037156, 0.026892, 0.032677, 0.016528, 0.010372, 0.007315, 0.006533, 0.007645, 0.007315, 0.009096, 0.006701, 0.006567, 0.009865, 0.009977, 0.009977, 0.009977, 0.008624, 0.00558, 0.003963, 0.003431, 0.004921, 0.004611, 0.005799, 0.005318, 0.007645, 0.01078, 0.016021, 0.011106, 0.009401, 0.00777, 0.007877, 0.010509, 0.010372, 0.006421, 0.008276, 0.008276, 0.00543, 0.006142, 0.006421, 0.009187, 0.014586, 0.008276, 0.008156, 0.00515, 0.007495, 0.008156, 0.007645, 0.004976, 0.007031, 0.009294, 0.008276, 0.006533, 0.006567, 0.006533, 0.009015, 0.00777, 0.007091, 0.006619, 0.007091, 0.011342, 0.007555, 0.006567, 0.010221, 0.020876, 0.020876, 0.010672, 0.008276, 0.005683, 0.007315, 0.005223, 0.003341, 0.004689, 0.006619, 0.004736, 0.003727, 0.004388, 0.005086, 0.00777, 0.014075, 0.013016, 0.012727, 0.018106, 0.013265, 0.012491, 0.007315, 0.009015, 0.015078, 0.015078, 0.032017, 0.045352, 0.066181, 0.15008, 0.05306, 0.058088, 0.059222, 0.125101, 0.069024, 0.031287, 0.034884, 0.034068, 0.034068, 0.030611, 0.040537, 0.03976, 0.048328, 0.069024, 0.056825, 0.0704, 0.071867, 0.048328, 0.023534, 0.020165, 0.018106, 0.041405, 0.016826, 0.016528, 0.008804, 0.01227, 0.012491, 0.007877, 0.005992, 0.006619, 0.004736, 0.003512, 0.004208, 0.003431, 0.002623, 0.002336, 0.002057, 0.002057, 0.001808, 0.002194, 0.002336, 0.001722, 0.001288, 0.001675, 0.002057, 0.00246, 0.001687, 0.002138], '')</t>
  </si>
  <si>
    <t xml:space="preserve">F5RTJ7|F5RTJ7_9ENTR NADH oxidoreductase hcr OS=Enterobacter hormaechei ATCC 49162 </t>
  </si>
  <si>
    <t>([0.321458, 0.284882, 0.342579, 0.295083, 0.30533, 0.31487, 0.243554, 0.257454, 0.295083, 0.335645, 0.356642, 0.4292, 0.436924, 0.42561, 0.295083, 0.291804, 0.219301, 0.203355, 0.209395, 0.122885, 0.139895, 0.132295, 0.173081, 0.094817, 0.073402, 0.094817, 0.056825, 0.090864, 0.083462, 0.078022, 0.074921, 0.042364, 0.030611, 0.018787, 0.018787, 0.034068, 0.020876, 0.033407, 0.036378, 0.058088, 0.078022, 0.137348, 0.147574, 0.090864, 0.15284, 0.209395, 0.11371, 0.18812, 0.127496, 0.142424, 0.139895, 0.132295, 0.236433, 0.26085, 0.281712, 0.332115, 0.349426, 0.339168, 0.26085, 0.25406, 0.179055, 0.206376, 0.147574, 0.142424, 0.206376, 0.142424, 0.170161, 0.268042, 0.268042, 0.318242, 0.324872, 0.324872, 0.318242, 0.194234, 0.127496, 0.179055, 0.17593, 0.173081, 0.203355, 0.278302, 0.271506, 0.352862, 0.359901, 0.328603, 0.25406, 0.164327, 0.164327, 0.15284, 0.15284, 0.132295, 0.158265, 0.158265, 0.17593, 0.098513, 0.179055, 0.173081, 0.179055, 0.191378, 0.182256, 0.264545, 0.281712, 0.298791, 0.291804, 0.179055, 0.18812, 0.18812, 0.209395, 0.26085, 0.232838, 0.222385, 0.179055, 0.173081, 0.122885, 0.116183, 0.225814, 0.147574, 0.185198, 0.170161, 0.129801, 0.129801, 0.109221, 0.054297, 0.030003, 0.025762, 0.048328, 0.085092, 0.132295, 0.225814, 0.264545, 0.264545, 0.271506, 0.284882, 0.295083, 0.295083, 0.21291, 0.106997, 0.167087, 0.15008, 0.15284, 0.185198, 0.216401, 0.232838, 0.339168, 0.356642, 0.308712, 0.209395, 0.17593, 0.191378, 0.179055, 0.10481, 0.122885, 0.122885, 0.10481, 0.118441, 0.116183, 0.182256, 0.203355, 0.15284, 0.182256, 0.196879, 0.209395, 0.194234, 0.158265, 0.155435, 0.209395, 0.291804, 0.288399, 0.25406, 0.21291, 0.200174, 0.284882, 0.209395, 0.194234, 0.281712, 0.264545, 0.25031, 0.173081, 0.25031, 0.308712, 0.275179, 0.288399, 0.284882, 0.191378, 0.191378, 0.191378, 0.191378, 0.194234, 0.236433, 0.268042, 0.301917, 0.203355, 0.206376, 0.311707, 0.284882, 0.31487, 0.21291, 0.257454, 0.349426, 0.26085, 0.203355, 0.281712, 0.25031, 0.257454, 0.275179, 0.298791, 0.257454, 0.185198, 0.179055, 0.179055, 0.21291, 0.206376, 0.200174, 0.118441, 0.096677, 0.127496, 0.111485, 0.100716, 0.064632, 0.060549, 0.120615, 0.120615, 0.090864, 0.102787, 0.076542, 0.094817, 0.102787, 0.120615, 0.179055, 0.15008, 0.196879, 0.109221, 0.111485, 0.185198, 0.209395, 0.216401, 0.225814, 0.225814, 0.335645, 0.447574, 0.335645, 0.206376, 0.268042, 0.298791, 0.216401, 0.247041, 0.281712, 0.281712, 0.21291, 0.147574, 0.191378, 0.170161, 0.200174, 0.21291, 0.216401, 0.301917, 0.308712, 0.219301, 0.239899, 0.182256, 0.129801, 0.18812, 0.257454, 0.15284, 0.155435, 0.182256, 0.182256, 0.125101, 0.060549, 0.094817, 0.078022, 0.034884, 0.040537, 0.067594, 0.056825, 0.038858, 0.024826, 0.023087, 0.033407, 0.031287, 0.025316, 0.037156, 0.031287, 0.038858, 0.078022, 0.076542, 0.078022, 0.079919, 0.074921, 0.147574, 0.158265, 0.222385, 0.349426, 0.275179, 0.236433, 0.264545, 0.321458, 0.291804, 0.236433, 0.170161, 0.129801, 0.111485, 0.10481, 0.071867, 0.0704, 0.086953, 0.083462, 0.100716, 0.102787, 0.10481, 0.071867, 0.041405, 0.041405, 0.028695, 0.038042, 0.036378, 0.023534, 0.017797, 0.025762, 0.030611, 0.044297, 0.041405, 0.111485], '')</t>
  </si>
  <si>
    <t xml:space="preserve">F5RTJ8|F5RTJ8_9ENTR Uncharacterized protein OS=Enterobacter hormaechei ATCC 49162 </t>
  </si>
  <si>
    <t>([0.271506, 0.298791, 0.271506, 0.311707, 0.342579, 0.36309, 0.311707, 0.339168, 0.36309, 0.384043, 0.40511, 0.377384, 0.418646, 0.268042, 0.422041, 0.414856, 0.408655, 0.41194, 0.356642, 0.422041, 0.42561, 0.447574, 0.480142, 0.534167, 0.538167, 0.534167, 0.534167, 0.604312, 0.604312, 0.604312, 0.433034, 0.390993, 0.433034, 0.284882, 0.440853, 0.4292, 0.42561, 0.4292, 0.374039, 0.436924, 0.433034, 0.422041, 0.436924, 0.408655, 0.346032, 0.335645, 0.342579, 0.295083, 0.284882, 0.264545, 0.182256, 0.288399, 0.332115, 0.185198, 0.335645, 0.328603, 0.321458, 0.324872, 0.271506, 0.332115, 0.311707, 0.311707, 0.173081, 0.11371, 0.102787, 0.118441, 0.098513, 0.074921, 0.086953, 0.071867, 0.06312, 0.098513, 0.100716, 0.069024, 0.216401], '')</t>
  </si>
  <si>
    <t>[23, 24, 25, 26, 27, 28, 29]</t>
  </si>
  <si>
    <t xml:space="preserve">F5RTK1|F5RTK1_9ENTR NAD-dependent epimerase/dehydratase OS=Enterobacter hormaechei ATCC 49162 </t>
  </si>
  <si>
    <t>([0.127496, 0.170161, 0.096677, 0.05306, 0.074921, 0.102787, 0.137348, 0.098513, 0.127496, 0.158265, 0.161087, 0.129801, 0.109221, 0.109221, 0.111485, 0.182256, 0.268042, 0.339168, 0.356642, 0.278302, 0.284882, 0.26085, 0.232838, 0.324872, 0.444081, 0.450668, 0.461924, 0.458154, 0.461924, 0.458154, 0.454136, 0.480142, 0.59014, 0.490133, 0.521092, 0.51388, 0.440853, 0.440853, 0.36309, 0.440853, 0.545602, 0.494003, 0.538167, 0.472492, 0.486429, 0.36309, 0.390993, 0.377384, 0.390993, 0.387226, 0.414856, 0.384043, 0.301917, 0.209395, 0.308712, 0.271506, 0.203355, 0.281712, 0.284882, 0.268042, 0.173081, 0.096677, 0.090864, 0.054297, 0.096677, 0.086953, 0.129801, 0.106997, 0.116183, 0.10481, 0.167087, 0.147574, 0.094817, 0.088832, 0.122885, 0.116183, 0.129801, 0.185198, 0.182256, 0.120615, 0.161087, 0.206376, 0.311707, 0.321458, 0.390993, 0.398279, 0.366687, 0.321458, 0.236433, 0.229226, 0.236433, 0.268042, 0.18812, 0.295083, 0.394753, 0.356642, 0.25406, 0.139895, 0.086953, 0.081712, 0.122885, 0.090864, 0.120615, 0.092881, 0.164327, 0.17593, 0.173081, 0.216401, 0.30533, 0.390993, 0.394753, 0.394753, 0.281712, 0.346032, 0.318242, 0.308712, 0.384043, 0.398279, 0.525368, 0.59014, 0.604312, 0.618285, 0.613573, 0.59917, 0.63748, 0.557691, 0.553315, 0.440853, 0.450668, 0.374039, 0.380708, 0.384043, 0.288399, 0.366687, 0.339168, 0.370445, 0.271506, 0.170161, 0.182256, 0.17593, 0.173081, 0.167087, 0.155435, 0.203355, 0.182256, 0.094817, 0.122885, 0.071867, 0.100716, 0.081712, 0.134866, 0.098513, 0.056825, 0.05306, 0.060549, 0.03976, 0.046336, 0.055536, 0.058088, 0.096677, 0.111485, 0.15284, 0.15008, 0.079919, 0.06184, 0.071867, 0.144935, 0.129801, 0.196879, 0.247041, 0.281712, 0.173081, 0.185198, 0.170161, 0.278302, 0.281712, 0.281712, 0.167087, 0.236433, 0.229226, 0.142424, 0.078022, 0.055536, 0.031287, 0.035586, 0.060549, 0.06312, 0.076542, 0.066181, 0.067594, 0.067594, 0.055536, 0.100716, 0.076542, 0.078022, 0.078022, 0.059222, 0.088832, 0.15008, 0.173081, 0.278302, 0.301917, 0.288399, 0.31487, 0.308712, 0.41194, 0.370445, 0.377384, 0.232838, 0.275179, 0.26085, 0.147574, 0.116183, 0.11371, 0.11371, 0.179055, 0.170161, 0.18812, 0.206376, 0.200174, 0.094817, 0.049374, 0.041405, 0.085092, 0.055536, 0.116183, 0.05306, 0.074921, 0.073402, 0.142424, 0.069024, 0.037156, 0.074921, 0.06312, 0.032677, 0.024393, 0.015344, 0.016257, 0.011903, 0.008525, 0.008895, 0.013821, 0.015078, 0.029376, 0.029376, 0.047319, 0.042364, 0.073402, 0.06312, 0.049374, 0.028695, 0.032017, 0.06184, 0.064632, 0.056825, 0.111485, 0.200174, 0.298791, 0.194234, 0.17593, 0.236433, 0.236433, 0.25031, 0.311707, 0.257454, 0.15008, 0.139895, 0.137348, 0.096677, 0.054297, 0.076542, 0.137348, 0.229226, 0.144935, 0.081712, 0.134866, 0.066181, 0.071867, 0.071867, 0.102787, 0.116183, 0.132295, 0.134866, 0.134866, 0.083462, 0.098513, 0.173081, 0.18812, 0.194234, 0.278302, 0.284882, 0.191378, 0.194234, 0.179055, 0.26085, 0.366687, 0.268042, 0.387226, 0.281712, 0.281712, 0.278302, 0.352862, 0.328603, 0.200174, 0.170161, 0.247041, 0.15284, 0.139895, 0.15284, 0.15284, 0.085092, 0.144935, 0.122885, 0.06184, 0.076542, 0.078022, 0.076542, 0.120615, 0.120615, 0.142424, 0.139895, 0.11371, 0.106997, 0.129801, 0.225814, 0.225814, 0.225814, 0.236433, 0.236433, 0.185198, 0.109221, 0.111485, 0.118441, 0.142424, 0.167087, 0.155435, 0.167087, 0.094817, 0.116183, 0.11371, 0.161087, 0.170161, 0.229226, 0.142424, 0.071867, 0.034884, 0.042364, 0.047319, 0.045352, 0.026338, 0.016826, 0.029376, 0.058088, 0.050641, 0.078022, 0.096677, 0.049374, 0.048328, 0.047319, 0.026338, 0.017797, 0.018106, 0.016257, 0.016257, 0.017138, 0.026892, 0.056825, 0.056825, 0.049374, 0.106997, 0.15284, 0.25031, 0.268042, 0.164327, 0.102787, 0.111485, 0.086953, 0.15008, 0.15008, 0.203355, 0.225814, 0.30533, 0.298791, 0.200174, 0.206376, 0.229226, 0.173081, 0.10481, 0.069024, 0.074921, 0.074921, 0.096677, 0.100716, 0.090864, 0.096677, 0.134866, 0.073402, 0.06312, 0.030003, 0.028695, 0.025316, 0.038858, 0.030611, 0.037156, 0.071867, 0.03976, 0.06184, 0.106997, 0.10481, 0.10481, 0.046336, 0.03976, 0.020876, 0.020876, 0.020522, 0.037156, 0.045352, 0.085092, 0.139895, 0.243554, 0.257454, 0.209395, 0.21291, 0.17593, 0.15008, 0.127496, 0.116183, 0.059222, 0.059222, 0.125101, 0.179055, 0.295083, 0.239899, 0.366687, 0.36309, 0.26085, 0.15008, 0.079919, 0.038858, 0.022667, 0.013821, 0.010372, 0.010131, 0.011106, 0.013613, 0.013821, 0.010372, 0.009977, 0.010372, 0.006894, 0.006245, 0.006374, 0.005503, 0.005872, 0.005378, 0.005378, 0.005223, 0.006795, 0.010372, 0.01078, 0.014586, 0.025762, 0.038858, 0.076542, 0.0704, 0.092881, 0.094817, 0.164327, 0.25031, 0.332115, 0.454136, 0.436924, 0.414856, 0.461924, 0.486429, 0.458154, 0.436924, 0.632174], '')</t>
  </si>
  <si>
    <t>[32, 34, 35, 40, 42, 118, 119, 120, 121, 122, 123, 124, 125, 126, 477]</t>
  </si>
  <si>
    <t xml:space="preserve">F5RTK2|F5RTK2_9ENTR Nucleoside-diphosphate-sugar epimerase OS=Enterobacter hormaechei ATCC 49162 </t>
  </si>
  <si>
    <t>([0.046336, 0.035586, 0.036378, 0.05306, 0.041405, 0.028107, 0.023963, 0.033407, 0.045352, 0.047319, 0.06312, 0.078022, 0.076542, 0.042364, 0.041405, 0.083462, 0.164327, 0.142424, 0.096677, 0.100716, 0.086953, 0.083462, 0.120615, 0.155435, 0.158265, 0.216401, 0.21291, 0.271506, 0.200174, 0.200174, 0.200174, 0.200174, 0.206376, 0.203355, 0.308712, 0.321458, 0.295083, 0.239899, 0.271506, 0.339168, 0.236433, 0.264545, 0.36309, 0.366687, 0.311707, 0.311707, 0.281712, 0.384043, 0.275179, 0.278302, 0.278302, 0.278302, 0.278302, 0.18812, 0.194234, 0.194234, 0.11371, 0.090864, 0.11371, 0.106997, 0.11371, 0.155435, 0.239899, 0.170161, 0.137348, 0.106997, 0.090864, 0.109221, 0.059222, 0.122885, 0.17593, 0.111485, 0.073402, 0.073402, 0.083462, 0.078022, 0.0704, 0.060549, 0.092881, 0.094817, 0.116183, 0.058088, 0.071867, 0.073402, 0.116183, 0.15284, 0.203355, 0.132295, 0.134866, 0.134866, 0.111485, 0.118441, 0.129801, 0.21291, 0.185198, 0.257454, 0.26085, 0.268042, 0.295083, 0.291804, 0.308712, 0.179055, 0.25031, 0.185198, 0.155435, 0.079919, 0.074921, 0.059222, 0.120615, 0.125101, 0.106997, 0.074921, 0.0704, 0.06184, 0.059222, 0.0704, 0.081712, 0.079919, 0.045352, 0.041405, 0.020165, 0.019401, 0.0198, 0.023087, 0.034068, 0.040537, 0.078022, 0.081712, 0.0704, 0.076542, 0.078022, 0.158265, 0.134866, 0.134866, 0.236433, 0.209395, 0.21291, 0.098513, 0.085092, 0.088832, 0.173081, 0.173081, 0.144935, 0.236433, 0.229226, 0.229226, 0.206376, 0.179055, 0.173081, 0.275179, 0.275179, 0.194234, 0.120615, 0.225814, 0.15008, 0.078022, 0.078022, 0.085092, 0.161087, 0.194234, 0.298791, 0.278302, 0.398279, 0.422041, 0.308712, 0.318242, 0.25406, 0.200174, 0.225814, 0.25031, 0.247041, 0.225814, 0.206376, 0.182256, 0.173081, 0.281712, 0.36309, 0.401658, 0.390993, 0.328603, 0.206376, 0.116183, 0.139895, 0.134866, 0.083462, 0.137348, 0.144935, 0.164327, 0.203355, 0.206376, 0.182256, 0.100716, 0.10481, 0.164327, 0.209395, 0.139895, 0.073402, 0.086953, 0.083462, 0.081712, 0.122885, 0.222385, 0.275179, 0.170161, 0.120615, 0.194234, 0.182256, 0.173081, 0.132295, 0.096677, 0.106997, 0.116183, 0.167087, 0.116183, 0.118441, 0.142424, 0.17593, 0.15008, 0.081712, 0.067594, 0.066181, 0.071867, 0.081712, 0.102787, 0.10481, 0.158265, 0.15008, 0.122885, 0.079919, 0.137348, 0.216401, 0.200174, 0.164327, 0.116183, 0.173081, 0.109221, 0.132295, 0.17593, 0.284882, 0.380708, 0.444081, 0.366687, 0.356642, 0.25031, 0.239899, 0.321458, 0.225814, 0.170161, 0.26085, 0.324872, 0.247041, 0.164327, 0.173081, 0.21291, 0.222385, 0.21291, 0.21291, 0.216401, 0.137348, 0.139895, 0.076542, 0.064632, 0.102787, 0.066181, 0.127496, 0.073402, 0.086953, 0.11371, 0.102787, 0.098513, 0.074921, 0.071867, 0.102787, 0.098513, 0.090864, 0.11371, 0.122885, 0.194234, 0.100716, 0.15284, 0.15008, 0.229226, 0.225814, 0.200174, 0.264545, 0.25031, 0.370445, 0.311707, 0.275179, 0.359901, 0.349426, 0.30533, 0.390993, 0.359901, 0.356642, 0.356642, 0.318242, 0.311707, 0.203355, 0.324872, 0.216401, 0.222385, 0.147574, 0.15284, 0.116183, 0.11371, 0.102787, 0.071867, 0.094817, 0.158265, 0.164327, 0.10481, 0.170161, 0.10481, 0.147574, 0.173081, 0.111485, 0.127496, 0.118441, 0.139895, 0.137348, 0.243554, 0.239899, 0.239899, 0.179055, 0.26085, 0.268042, 0.236433, 0.239899, 0.132295, 0.076542, 0.071867, 0.122885, 0.122885, 0.194234, 0.191378, 0.109221, 0.170161, 0.219301, 0.196879, 0.25406, 0.219301, 0.179055, 0.15008, 0.21291, 0.264545, 0.225814, 0.179055, 0.185198], '')</t>
  </si>
  <si>
    <t xml:space="preserve">F5RTK4|F5RTK4_9ENTR Invasion protein IagB OS=Enterobacter hormaechei ATCC 49162 </t>
  </si>
  <si>
    <t>([0.002503, 0.00359, 0.00515, 0.006619, 0.007091, 0.006142, 0.006533, 0.008525, 0.00777, 0.006374, 0.008002, 0.00962, 0.008409, 0.007259, 0.009977, 0.009977, 0.00962, 0.014586, 0.016257, 0.028695, 0.06184, 0.06312, 0.036378, 0.020522, 0.012491, 0.013016, 0.012727, 0.013016, 0.013016, 0.013613, 0.027463, 0.025316, 0.023963, 0.021816, 0.030003, 0.034884, 0.034884, 0.050641, 0.032677, 0.048328, 0.047319, 0.044297, 0.085092, 0.147574, 0.216401, 0.31487, 0.359901, 0.468512, 0.436924, 0.414856, 0.394753, 0.318242, 0.328603, 0.239899, 0.31487, 0.298791, 0.271506, 0.370445, 0.291804, 0.36309, 0.328603, 0.232838, 0.236433, 0.225814, 0.222385, 0.222385, 0.134866, 0.137348, 0.142424, 0.120615, 0.129801, 0.129801, 0.129801, 0.125101, 0.219301, 0.232838, 0.167087, 0.173081, 0.170161, 0.18812, 0.137348, 0.116183, 0.179055, 0.134866, 0.134866, 0.073402, 0.044297, 0.081712, 0.071867, 0.044297, 0.045352, 0.044297, 0.049374, 0.03976, 0.037156, 0.019109, 0.018106, 0.014586, 0.015694, 0.013265, 0.015694, 0.020522, 0.024826, 0.015694, 0.020522, 0.017138, 0.028107, 0.028695, 0.029376, 0.030611, 0.050641, 0.100716, 0.056825, 0.098513, 0.17593, 0.18812, 0.222385, 0.209395, 0.232838, 0.182256, 0.222385, 0.284882, 0.229226, 0.161087, 0.25406, 0.243554, 0.194234, 0.209395, 0.301917, 0.222385, 0.222385, 0.142424, 0.109221, 0.15008, 0.139895, 0.076542, 0.059222, 0.0704, 0.054297, 0.083462, 0.085092, 0.060549, 0.042364, 0.055536, 0.120615, 0.079919], '')</t>
  </si>
  <si>
    <t xml:space="preserve">F5RTK7|F5RTK7_9ENTR General secretion pathway protein M OS=Enterobacter hormaechei ATCC 49162 </t>
  </si>
  <si>
    <t>([0.366687, 0.257454, 0.298791, 0.352862, 0.268042, 0.298791, 0.288399, 0.318242, 0.352862, 0.374039, 0.328603, 0.278302, 0.196879, 0.18812, 0.120615, 0.137348, 0.134866, 0.090864, 0.122885, 0.073402, 0.038042, 0.036378, 0.051831, 0.042364, 0.025762, 0.026338, 0.017138, 0.017447, 0.016826, 0.011518, 0.008276, 0.011903, 0.01204, 0.019109, 0.020522, 0.027463, 0.023534, 0.028107, 0.047319, 0.055536, 0.096677, 0.170161, 0.17593, 0.134866, 0.155435, 0.216401, 0.291804, 0.370445, 0.40511, 0.41194, 0.398279, 0.505461, 0.370445, 0.418646, 0.41194, 0.394753, 0.436924, 0.436924, 0.440853, 0.42561, 0.444081, 0.450668, 0.370445, 0.370445, 0.384043, 0.387226, 0.30533, 0.243554, 0.243554, 0.239899, 0.243554, 0.339168, 0.352862, 0.458154, 0.494003, 0.42561, 0.36309, 0.366687, 0.472492, 0.461924, 0.4292, 0.42561, 0.422041, 0.41194, 0.42561, 0.41194, 0.408655, 0.40511, 0.476583, 0.483068, 0.41194, 0.40511, 0.387226, 0.366687, 0.36309, 0.359901, 0.42561, 0.408655, 0.401658, 0.281712, 0.222385, 0.18812, 0.191378, 0.18812, 0.209395, 0.206376, 0.222385, 0.15284, 0.232838, 0.15284, 0.147574, 0.200174, 0.122885, 0.076542, 0.073402, 0.079919, 0.045352, 0.049374, 0.083462, 0.086953, 0.15284, 0.209395, 0.21291, 0.200174, 0.137348, 0.191378, 0.179055, 0.216401, 0.31487, 0.232838, 0.318242, 0.352862, 0.298791, 0.401658, 0.494003, 0.422041, 0.408655, 0.509769, 0.433034, 0.433034, 0.408655, 0.41194, 0.352862, 0.418646, 0.346032, 0.42561, 0.324872, 0.324872, 0.349426, 0.328603, 0.384043, 0.359901, 0.30533, 0.342579, 0.311707, 0.268042, 0.332115, 0.30533, 0.257454, 0.311707, 0.271506], '')</t>
  </si>
  <si>
    <t>[51, 137]</t>
  </si>
  <si>
    <t xml:space="preserve">F5RTK9|F5RTK9_9ENTR Type II secretion system protein K OS=Enterobacter hormaechei ATCC 49162 </t>
  </si>
  <si>
    <t>([0.356642, 0.25031, 0.167087, 0.122885, 0.094817, 0.064632, 0.043307, 0.032677, 0.025762, 0.022667, 0.024826, 0.025316, 0.025316, 0.021816, 0.023534, 0.0198, 0.017447, 0.017447, 0.011342, 0.011342, 0.016257, 0.018787, 0.017138, 0.017447, 0.025316, 0.042364, 0.042364, 0.074921, 0.118441, 0.182256, 0.257454, 0.200174, 0.229226, 0.170161, 0.191378, 0.271506, 0.298791, 0.324872, 0.25031, 0.339168, 0.25031, 0.222385, 0.194234, 0.216401, 0.268042, 0.264545, 0.264545, 0.339168, 0.271506, 0.203355, 0.196879, 0.203355, 0.288399, 0.206376, 0.275179, 0.278302, 0.295083, 0.264545, 0.26085, 0.339168, 0.352862, 0.444081, 0.461924, 0.529623, 0.534167, 0.562014, 0.472492, 0.476583, 0.480142, 0.58069, 0.553315, 0.570702, 0.549308, 0.59917, 0.59917, 0.618285, 0.618285, 0.59508, 0.632174, 0.657645, 0.680603, 0.545602, 0.549308, 0.483068, 0.380708, 0.458154, 0.461924, 0.476583, 0.472492, 0.490133, 0.447574, 0.549308, 0.557691, 0.476583, 0.335645, 0.42561, 0.342579, 0.352862, 0.366687, 0.291804, 0.200174, 0.18812, 0.243554, 0.257454, 0.295083, 0.332115, 0.366687, 0.366687, 0.433034, 0.42561, 0.40511, 0.408655, 0.440853, 0.398279, 0.408655, 0.553315, 0.557691, 0.642678, 0.671169, 0.648219, 0.741537, 0.801317, 0.805026, 0.745909, 0.618285, 0.680603, 0.720929, 0.585406, 0.494003, 0.497853, 0.509769, 0.51388, 0.541878, 0.4292, 0.454136, 0.525368, 0.486429, 0.476583, 0.458154, 0.440853, 0.461924, 0.408655, 0.349426, 0.247041, 0.332115, 0.342579, 0.268042, 0.278302, 0.268042, 0.268042, 0.284882, 0.268042, 0.288399, 0.284882, 0.359901, 0.366687, 0.339168, 0.332115, 0.346032, 0.374039, 0.332115, 0.332115, 0.387226, 0.494003, 0.58069, 0.472492, 0.517562, 0.59508, 0.5017, 0.521092, 0.657645, 0.59508, 0.585406, 0.570702, 0.622677, 0.58069, 0.59014, 0.632174, 0.608892, 0.545602, 0.538167, 0.585406, 0.465241, 0.440853, 0.440853, 0.377384, 0.458154, 0.480142, 0.398279, 0.497853, 0.538167, 0.390993, 0.447574, 0.387226, 0.352862, 0.295083, 0.236433, 0.257454, 0.239899, 0.206376, 0.232838, 0.229226, 0.15284, 0.161087, 0.129801, 0.102787, 0.109221, 0.137348, 0.15284, 0.194234, 0.142424, 0.161087, 0.25031, 0.161087, 0.232838, 0.196879, 0.232838, 0.321458, 0.21291, 0.222385, 0.321458, 0.339168, 0.352862, 0.398279, 0.444081, 0.447574, 0.394753, 0.444081, 0.380708, 0.332115, 0.25406, 0.311707, 0.31487, 0.31487, 0.30533, 0.291804, 0.352862, 0.352862, 0.36309, 0.414856, 0.342579, 0.30533, 0.21291, 0.139895, 0.17593, 0.196879, 0.25406, 0.359901, 0.401658, 0.42561, 0.461924, 0.472492, 0.454136, 0.468512, 0.394753, 0.486429, 0.454136, 0.352862, 0.335645, 0.318242, 0.318242, 0.30533, 0.321458, 0.408655, 0.497853, 0.370445, 0.40511, 0.414856, 0.30533, 0.288399, 0.30533, 0.318242, 0.332115, 0.349426, 0.346032, 0.356642, 0.31487, 0.352862, 0.465241, 0.356642, 0.356642, 0.301917, 0.394753, 0.380708, 0.366687, 0.275179, 0.275179, 0.236433, 0.167087, 0.25406, 0.17593, 0.158265, 0.15008, 0.232838, 0.206376, 0.21291, 0.291804, 0.239899, 0.232838, 0.155435, 0.25031, 0.191378, 0.203355, 0.18812, 0.196879, 0.137348, 0.216401, 0.26085, 0.281712, 0.36309, 0.359901, 0.422041, 0.4292, 0.444081, 0.342579, 0.275179, 0.268042, 0.155435, 0.232838, 0.219301, 0.288399, 0.21291, 0.268042, 0.298791, 0.216401, 0.219301, 0.275179, 0.236433, 0.281712, 0.232838, 0.185198, 0.137348, 0.129801, 0.094817, 0.056825, 0.096677], '')</t>
  </si>
  <si>
    <t>[63, 64, 65, 69, 70, 71, 72, 73, 74, 75, 76, 77, 78, 79, 80, 81, 82, 91, 92, 115, 116, 117, 118, 119, 120, 121, 122, 123, 124, 125, 126, 127, 130, 131, 132, 135, 164, 166, 167, 168, 169, 170, 171, 172, 173, 174, 175, 176, 177, 178, 179, 180, 181, 190]</t>
  </si>
  <si>
    <t xml:space="preserve">F5RTL2|F5RTL2_9ENTR Type II secretion system protein H OS=Enterobacter hormaechei ATCC 49162 </t>
  </si>
  <si>
    <t>([0.179055, 0.094817, 0.051831, 0.032017, 0.034068, 0.023534, 0.0198, 0.014783, 0.010672, 0.011518, 0.014783, 0.013821, 0.011903, 0.00962, 0.008156, 0.006421, 0.005223, 0.007422, 0.007495, 0.007315, 0.011342, 0.010372, 0.016826, 0.027463, 0.047319, 0.047319, 0.088832, 0.076542, 0.066181, 0.127496, 0.158265, 0.167087, 0.142424, 0.167087, 0.173081, 0.134866, 0.134866, 0.203355, 0.125101, 0.122885, 0.196879, 0.179055, 0.185198, 0.155435, 0.10481, 0.083462, 0.111485, 0.10481, 0.185198, 0.206376, 0.147574, 0.142424, 0.081712, 0.092881, 0.054297, 0.069024, 0.122885, 0.191378, 0.179055, 0.182256, 0.18812, 0.120615, 0.074921, 0.074921, 0.05306, 0.069024, 0.094817, 0.086953, 0.092881, 0.086953, 0.161087, 0.225814, 0.229226, 0.219301, 0.216401, 0.342579, 0.247041, 0.239899, 0.196879, 0.200174, 0.295083, 0.194234, 0.284882, 0.359901, 0.352862, 0.444081, 0.490133, 0.359901, 0.398279, 0.401658, 0.418646, 0.359901, 0.36309, 0.284882, 0.380708, 0.36309, 0.324872, 0.447574, 0.458154, 0.494003, 0.401658, 0.366687, 0.4292, 0.4292, 0.352862, 0.324872, 0.324872, 0.328603, 0.480142, 0.454136, 0.370445, 0.271506, 0.206376, 0.137348, 0.229226, 0.243554, 0.335645, 0.356642, 0.239899, 0.232838, 0.232838, 0.216401, 0.25031, 0.203355, 0.203355, 0.194234, 0.229226, 0.232838, 0.139895, 0.127496, 0.118441, 0.173081, 0.25406, 0.36309, 0.339168, 0.30533, 0.229226, 0.173081, 0.158265, 0.247041, 0.25031, 0.222385, 0.30533, 0.332115, 0.349426, 0.342579, 0.36309, 0.370445, 0.384043, 0.486429, 0.476583, 0.465241, 0.440853, 0.414856, 0.387226, 0.505461, 0.486429, 0.570702, 0.685117, 0.671169, 0.626927], '')</t>
  </si>
  <si>
    <t>[155, 157, 158, 159, 160]</t>
  </si>
  <si>
    <t xml:space="preserve">F5RTL7|F5RTL7_9ENTR Type II secretion system protein GspC N-terminal domain-containing protein OS=Enterobacter hormaechei ATCC 49162 </t>
  </si>
  <si>
    <t>([0.00962, 0.014586, 0.01078, 0.009294, 0.013016, 0.009401, 0.011903, 0.017138, 0.013613, 0.016826, 0.020522, 0.017138, 0.031287, 0.050641, 0.076542, 0.074921, 0.102787, 0.191378, 0.25031, 0.26085, 0.268042, 0.264545, 0.291804, 0.298791, 0.366687, 0.332115, 0.436924, 0.444081, 0.447574, 0.562014, 0.562014, 0.618285, 0.56648, 0.562014, 0.461924, 0.366687, 0.454136, 0.454136, 0.414856, 0.352862, 0.342579, 0.339168, 0.346032, 0.328603, 0.335645, 0.377384, 0.377384, 0.352862, 0.291804, 0.271506, 0.222385, 0.264545, 0.161087, 0.229226, 0.196879, 0.288399, 0.30533, 0.31487, 0.342579, 0.288399, 0.288399, 0.284882, 0.275179, 0.271506, 0.268042, 0.374039, 0.25406, 0.206376, 0.232838, 0.194234, 0.17593, 0.15008, 0.076542, 0.118441, 0.139895, 0.191378, 0.17593, 0.257454, 0.25406, 0.247041, 0.328603, 0.311707, 0.311707, 0.332115, 0.318242, 0.321458, 0.321458, 0.332115, 0.414856, 0.414856, 0.41194, 0.458154, 0.541878, 0.613573, 0.494003, 0.408655, 0.390993, 0.408655, 0.328603, 0.332115, 0.332115, 0.346032, 0.447574, 0.384043, 0.308712, 0.25031, 0.25031, 0.147574, 0.232838, 0.229226, 0.203355, 0.311707, 0.311707, 0.243554, 0.200174, 0.275179, 0.281712, 0.264545, 0.257454, 0.366687, 0.366687, 0.291804, 0.182256, 0.167087, 0.219301, 0.278302, 0.278302, 0.275179, 0.352862, 0.339168, 0.366687, 0.328603, 0.332115, 0.31487, 0.370445, 0.450668, 0.472492, 0.570702, 0.545602, 0.534167, 0.472492, 0.472492, 0.562014, 0.613573, 0.63748, 0.534167, 0.549308, 0.648219, 0.525368, 0.447574, 0.387226, 0.281712, 0.339168, 0.36309, 0.288399, 0.209395, 0.216401, 0.216401, 0.203355, 0.236433, 0.167087, 0.203355, 0.191378, 0.127496, 0.17593, 0.109221, 0.17593, 0.191378, 0.182256, 0.271506, 0.318242, 0.377384, 0.4292, 0.339168, 0.236433, 0.31487, 0.408655, 0.394753, 0.394753, 0.321458, 0.328603, 0.401658, 0.384043, 0.398279, 0.414856, 0.387226, 0.408655, 0.41194, 0.318242, 0.328603, 0.31487, 0.281712, 0.291804, 0.281712, 0.380708, 0.468512, 0.480142, 0.440853, 0.436924, 0.41194, 0.486429, 0.468512, 0.387226, 0.308712, 0.271506, 0.342579, 0.281712, 0.342579, 0.324872, 0.352862, 0.335645, 0.349426, 0.384043, 0.384043, 0.36309, 0.301917, 0.236433, 0.225814, 0.25406, 0.268042, 0.268042, 0.281712, 0.206376, 0.301917, 0.398279, 0.342579, 0.328603, 0.36309, 0.377384, 0.321458, 0.284882, 0.301917, 0.301917, 0.308712, 0.271506, 0.311707, 0.352862, 0.401658, 0.374039, 0.342579, 0.295083, 0.30533, 0.243554], '')</t>
  </si>
  <si>
    <t>[29, 30, 31, 32, 33, 92, 93, 137, 138, 139, 142, 143, 144, 145, 146, 147, 148]</t>
  </si>
  <si>
    <t xml:space="preserve">F5RTL8|F5RTL8_9ENTR Peptidoglycan-binding protein OS=Enterobacter hormaechei ATCC 49162 </t>
  </si>
  <si>
    <t>([0.158265, 0.257454, 0.122885, 0.164327, 0.200174, 0.127496, 0.158265, 0.194234, 0.134866, 0.155435, 0.179055, 0.222385, 0.203355, 0.120615, 0.081712, 0.098513, 0.11371, 0.109221, 0.216401, 0.222385, 0.147574, 0.06312, 0.055536, 0.069024, 0.038042, 0.038042, 0.076542, 0.076542, 0.074921, 0.134866, 0.083462, 0.069024, 0.064632, 0.076542, 0.073402, 0.111485, 0.054297, 0.048328, 0.028695, 0.028107, 0.028107, 0.034884, 0.086953, 0.045352, 0.045352, 0.076542, 0.079919, 0.034884, 0.0198, 0.020165, 0.016257, 0.016021, 0.018787, 0.015694, 0.025316, 0.050641, 0.055536, 0.098513, 0.125101, 0.120615, 0.094817, 0.050641, 0.069024, 0.046336, 0.038858, 0.083462, 0.085092, 0.047319, 0.094817, 0.137348, 0.127496, 0.15008, 0.155435, 0.098513, 0.069024, 0.071867, 0.037156, 0.037156, 0.044297, 0.069024, 0.120615, 0.142424, 0.194234, 0.111485, 0.129801, 0.239899, 0.209395, 0.17593, 0.264545, 0.236433, 0.203355, 0.216401, 0.191378, 0.206376, 0.222385, 0.31487, 0.321458, 0.30533, 0.298791, 0.281712, 0.281712, 0.278302, 0.247041, 0.278302, 0.366687, 0.370445, 0.298791, 0.216401, 0.257454, 0.167087, 0.167087, 0.236433, 0.196879, 0.239899, 0.275179, 0.308712, 0.308712, 0.31487, 0.418646, 0.31487, 0.308712, 0.324872, 0.26085, 0.209395, 0.209395, 0.216401, 0.144935, 0.134866, 0.203355, 0.203355, 0.26085, 0.295083, 0.30533, 0.25406, 0.25406, 0.179055, 0.209395, 0.142424, 0.132295, 0.092881, 0.11371, 0.069024, 0.064632, 0.096677, 0.155435, 0.134866, 0.139895, 0.209395, 0.264545, 0.179055, 0.120615, 0.092881, 0.088832, 0.085092, 0.158265, 0.158265, 0.185198, 0.18812, 0.275179, 0.18812, 0.25406, 0.324872, 0.408655, 0.414856, 0.42561, 0.359901, 0.311707, 0.308712, 0.332115, 0.278302, 0.370445, 0.349426, 0.4292, 0.444081, 0.342579, 0.236433, 0.222385, 0.206376, 0.15008, 0.144935, 0.196879, 0.196879, 0.116183, 0.120615, 0.122885, 0.120615, 0.167087, 0.15284, 0.161087, 0.147574, 0.21291, 0.236433, 0.247041, 0.25031, 0.264545, 0.328603, 0.408655, 0.346032, 0.444081, 0.509769, 0.472492, 0.509769, 0.51388, 0.521092, 0.517562, 0.505461, 0.497853, 0.51388, 0.51388, 0.494003, 0.483068, 0.40511, 0.390993, 0.447574, 0.36309, 0.308712, 0.342579, 0.26085, 0.321458, 0.284882, 0.203355, 0.206376, 0.173081, 0.090864, 0.15008, 0.158265, 0.158265, 0.134866, 0.106997, 0.182256, 0.132295, 0.129801, 0.219301, 0.206376, 0.236433, 0.232838, 0.264545, 0.182256, 0.225814, 0.203355, 0.236433, 0.332115, 0.271506, 0.222385, 0.359901, 0.321458, 0.308712, 0.308712, 0.342579, 0.366687, 0.36309, 0.4292, 0.356642, 0.30533, 0.308712, 0.247041, 0.324872, 0.25031, 0.222385, 0.225814, 0.25031, 0.194234, 0.122885, 0.109221, 0.144935, 0.127496, 0.086953, 0.085092, 0.047319, 0.025316, 0.017138, 0.017138, 0.016826, 0.024393, 0.017447, 0.016528, 0.019401, 0.020165, 0.0198, 0.043307, 0.030003, 0.032017, 0.028695, 0.055536, 0.073402, 0.102787, 0.069024, 0.120615, 0.069024, 0.120615, 0.206376, 0.291804, 0.225814, 0.257454, 0.264545, 0.321458, 0.335645, 0.335645, 0.359901, 0.374039, 0.284882, 0.401658, 0.328603, 0.31487, 0.298791, 0.370445, 0.359901, 0.377384, 0.318242, 0.42561, 0.433034, 0.447574, 0.447574, 0.483068, 0.408655, 0.408655, 0.450668, 0.359901, 0.291804, 0.18812, 0.209395, 0.182256, 0.161087, 0.132295, 0.219301, 0.185198, 0.170161, 0.137348, 0.185198, 0.25406, 0.216401, 0.139895, 0.076542, 0.079919, 0.102787, 0.111485, 0.094817, 0.088832, 0.098513, 0.179055, 0.17593, 0.17593, 0.18812, 0.18812, 0.295083, 0.281712, 0.321458, 0.328603, 0.352862, 0.366687, 0.366687, 0.398279, 0.394753, 0.444081, 0.42561, 0.433034, 0.465241, 0.390993, 0.418646, 0.387226, 0.318242, 0.394753, 0.454136, 0.454136, 0.454136, 0.447574, 0.447574, 0.436924, 0.436924, 0.36309, 0.346032, 0.243554, 0.216401, 0.243554, 0.21291, 0.194234, 0.17593, 0.129801, 0.216401, 0.203355, 0.298791, 0.352862, 0.278302, 0.275179, 0.278302, 0.209395, 0.173081, 0.182256, 0.191378, 0.191378, 0.268042, 0.167087, 0.268042, 0.232838, 0.291804, 0.346032, 0.366687, 0.278302, 0.236433, 0.247041, 0.229226, 0.229226, 0.209395, 0.291804, 0.278302, 0.36309, 0.339168, 0.380708, 0.377384, 0.298791, 0.301917, 0.301917, 0.321458, 0.311707, 0.398279, 0.414856, 0.418646, 0.414856, 0.521092, 0.622677, 0.51388, 0.517562, 0.490133, 0.494003, 0.490133, 0.497853, 0.483068, 0.59508, 0.604312, 0.553315, 0.618285, 0.5017, 0.433034, 0.517562, 0.521092, 0.494003, 0.408655, 0.408655, 0.342579, 0.31487, 0.271506, 0.342579, 0.349426, 0.40511, 0.440853, 0.444081, 0.440853, 0.422041, 0.42561, 0.342579, 0.281712, 0.301917, 0.366687, 0.447574, 0.408655, 0.374039, 0.36309, 0.433034, 0.433034, 0.505461, 0.541878, 0.51388, 0.529623, 0.529623, 0.494003, 0.401658, 0.414856, 0.335645, 0.390993, 0.335645, 0.418646, 0.517562, 0.440853, 0.497853, 0.490133, 0.538167, 0.58069, 0.58069, 0.5017, 0.472492, 0.483068, 0.401658, 0.468512, 0.458154, 0.390993, 0.390993, 0.483068, 0.468512, 0.545602, 0.545602, 0.618285, 0.541878, 0.468512, 0.476583, 0.454136, 0.433034, 0.433034, 0.440853, 0.440853, 0.51388, 0.541878, 0.541878, 0.604312, 0.63748, 0.63748, 0.724957, 0.745909, 0.724957, 0.724957, 0.703578, 0.642678, 0.632174, 0.703578, 0.788093, 0.871313, 0.859585, 0.879233, 0.865454, 0.846163, 0.84206], '')</t>
  </si>
  <si>
    <t>[199, 201, 202, 203, 204, 205, 207, 208, 418, 419, 420, 421, 427, 428, 429, 430, 431, 433, 434, 459, 460, 461, 462, 463, 471, 475, 476, 477, 478, 488, 489, 490, 491, 499, 500, 501, 502, 503, 504, 505, 506, 507, 508, 509, 510, 511, 512, 513, 514, 515, 516, 517, 518, 519]</t>
  </si>
  <si>
    <t xml:space="preserve">F5RTL9|F5RTL9_9ENTR Uncharacterized protein OS=Enterobacter hormaechei ATCC 49162 </t>
  </si>
  <si>
    <t>([0.102787, 0.042364, 0.069024, 0.102787, 0.134866, 0.191378, 0.18812, 0.15284, 0.090864, 0.051831, 0.066181, 0.047319, 0.049374, 0.028695, 0.060549, 0.098513, 0.098513, 0.120615, 0.147574, 0.096677, 0.045352, 0.048328, 0.106997, 0.100716, 0.06184, 0.038042, 0.018415, 0.016826, 0.017447, 0.034068, 0.045352, 0.028695, 0.050641, 0.036378, 0.038858, 0.024393, 0.021816, 0.036378, 0.023534, 0.013613, 0.016257, 0.030611, 0.019109, 0.01078, 0.007555, 0.010372, 0.010509, 0.017797, 0.022667, 0.037156, 0.031287, 0.059222, 0.109221, 0.142424, 0.137348, 0.194234, 0.222385, 0.243554, 0.18812, 0.232838, 0.332115, 0.380708, 0.40511, 0.490133, 0.63748, 0.685117, 0.666105, 0.775545, 0.724957, 0.724957, 0.56648, 0.529623, 0.401658, 0.324872, 0.298791, 0.349426, 0.380708, 0.301917, 0.328603, 0.387226, 0.436924, 0.440853, 0.440853, 0.398279, 0.422041, 0.380708, 0.480142, 0.444081, 0.42561, 0.414856, 0.433034, 0.476583, 0.56648, 0.733139, 0.754692, 0.779859, 0.801317, 0.690604, 0.84206, 0.728858, 0.745909, 0.712013, 0.733139, 0.720929, 0.724957, 0.716283, 0.604312, 0.59508, 0.675549, 0.648219, 0.754692, 0.754692, 0.819762, 0.771762, 0.675549, 0.759478, 0.745909, 0.745909, 0.823549, 0.798249, 0.871313, 0.876521, 0.882776, 0.805026, 0.81615, 0.84206, 0.827927, 0.924947, 0.903857, 0.894241, 0.921076, 0.91684, 0.919029, 0.89662, 0.924947, 0.953422, 0.932927, 0.93079, 0.912647, 0.922952, 0.928747, 0.936162, 0.938133, 0.936162, 0.970265, 0.966441, 0.962114, 0.962114, 0.93079, 0.941505, 0.947281, 0.912647, 0.827927, 0.801317, 0.856457, 0.81615, 0.759478, 0.767246, 0.788093, 0.827927, 0.827927, 0.81615, 0.823549, 0.716283, 0.720929, 0.724957, 0.716283, 0.720929, 0.63748, 0.741537, 0.724957, 0.741537, 0.83125, 0.868118, 0.889439, 0.88723, 0.894241, 0.939629, 0.953422, 0.950334, 0.939629, 0.941505, 0.938133, 0.928747, 0.94331, 0.936162, 0.93079, 0.882776, 0.894241, 0.936162, 0.921076, 0.922952, 0.903857, 0.908098, 0.903857, 0.891961, 0.827927, 0.812494, 0.805026, 0.801317, 0.784345, 0.724957, 0.716283, 0.750527, 0.76285, 0.812494, 0.819762, 0.798249, 0.874069, 0.862302, 0.849326, 0.84206, 0.849326, 0.837511, 0.754692], '')</t>
  </si>
  <si>
    <t>[64, 65, 66, 67, 68, 69, 70, 71,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214]</t>
  </si>
  <si>
    <t>(122</t>
  </si>
  <si>
    <t>130)</t>
  </si>
  <si>
    <t xml:space="preserve">F5RTM0|F5RTM0_9ENTR IprA winged helix-turn-helix domain-containing protein OS=Enterobacter hormaechei ATCC 49162 </t>
  </si>
  <si>
    <t>([0.051831, 0.074921, 0.102787, 0.15008, 0.132295, 0.179055, 0.206376, 0.15008, 0.106997, 0.125101, 0.122885, 0.155435, 0.229226, 0.17593, 0.144935, 0.243554, 0.291804, 0.291804, 0.298791, 0.295083, 0.288399, 0.26085, 0.155435, 0.164327, 0.15008, 0.118441, 0.10481, 0.109221, 0.142424, 0.216401, 0.222385, 0.25406, 0.158265, 0.100716, 0.142424, 0.164327, 0.092881, 0.055536, 0.054297, 0.051831, 0.098513, 0.066181, 0.073402, 0.069024, 0.066181, 0.067594, 0.125101, 0.125101, 0.127496, 0.164327, 0.096677, 0.060549, 0.045352, 0.038858, 0.0704, 0.045352, 0.081712, 0.134866, 0.185198, 0.132295, 0.079919, 0.033407, 0.051831, 0.026338, 0.056825, 0.055536, 0.040537, 0.021381, 0.013437, 0.014075, 0.010926, 0.017797, 0.025316, 0.025316, 0.030611, 0.029376, 0.025762, 0.017447, 0.017797, 0.014783, 0.023534, 0.041405, 0.049374, 0.032677, 0.058088, 0.059222, 0.038042, 0.051831, 0.088832, 0.161087, 0.155435, 0.098513, 0.078022, 0.081712, 0.06184, 0.083462, 0.086953, 0.158265, 0.216401, 0.229226, 0.179055, 0.088832, 0.100716, 0.179055, 0.158265, 0.161087, 0.161087, 0.161087, 0.096677, 0.096677, 0.043307, 0.024393, 0.028695, 0.023087, 0.017447, 0.017447, 0.021381, 0.020522, 0.019109, 0.020165, 0.019401, 0.021381, 0.024393, 0.014315, 0.011106, 0.017797, 0.017138, 0.014315, 0.013265, 0.020876, 0.014586, 0.018106, 0.029376, 0.058088, 0.041405, 0.031287, 0.032017, 0.035586, 0.020522, 0.022667, 0.022667, 0.013437, 0.01204, 0.013437, 0.018787, 0.023534, 0.024393, 0.024826, 0.032677, 0.030003, 0.033407, 0.032677, 0.029376, 0.030611, 0.017138, 0.019401, 0.034068, 0.064632, 0.033407, 0.064632, 0.064632, 0.034068, 0.047319, 0.085092, 0.127496, 0.134866, 0.073402, 0.038042, 0.037156, 0.020165, 0.020876, 0.019109, 0.030611, 0.029376, 0.027463, 0.047319, 0.086953, 0.085092, 0.047319, 0.045352, 0.028107, 0.017138, 0.031287, 0.038858, 0.038042, 0.038042, 0.020876, 0.021816, 0.044297, 0.024393, 0.046336, 0.085092, 0.047319, 0.05306, 0.10481, 0.10481, 0.064632, 0.05306, 0.040537, 0.055536, 0.090864, 0.120615, 0.167087, 0.122885, 0.096677, 0.0704, 0.049374], '')</t>
  </si>
  <si>
    <t xml:space="preserve">F5RTM1|F5RTM1_9ENTR N-acetylmuramoyl-L-alanine amidase OS=Enterobacter hormaechei ATCC 49162 </t>
  </si>
  <si>
    <t>([0.056825, 0.034068, 0.023087, 0.017138, 0.0198, 0.028107, 0.023963, 0.025762, 0.038042, 0.056825, 0.071867, 0.092881, 0.054297, 0.036378, 0.03976, 0.0704, 0.071867, 0.060549, 0.058088, 0.10481, 0.102787, 0.127496, 0.196879, 0.275179, 0.356642, 0.394753, 0.36309, 0.444081, 0.447574, 0.408655, 0.298791, 0.328603, 0.328603, 0.328603, 0.387226, 0.31487, 0.232838, 0.17593, 0.125101, 0.203355, 0.116183, 0.185198, 0.15284, 0.158265, 0.167087, 0.090864, 0.088832, 0.109221, 0.100716, 0.069024, 0.067594, 0.120615, 0.059222, 0.06184, 0.111485, 0.11371, 0.170161, 0.185198, 0.239899, 0.324872, 0.324872, 0.328603, 0.239899, 0.18812, 0.203355, 0.173081, 0.291804, 0.311707, 0.335645, 0.311707, 0.42561, 0.465241, 0.465241, 0.562014, 0.59508, 0.575842, 0.476583, 0.359901, 0.440853, 0.359901, 0.298791, 0.324872, 0.433034, 0.517562, 0.653063, 0.505461, 0.509769, 0.394753, 0.370445, 0.31487, 0.346032, 0.229226, 0.219301, 0.127496, 0.071867, 0.060549, 0.06184, 0.111485, 0.196879, 0.185198, 0.182256, 0.257454, 0.243554, 0.232838, 0.232838, 0.164327, 0.247041, 0.191378, 0.298791, 0.21291, 0.25031, 0.264545, 0.346032, 0.352862, 0.359901, 0.454136, 0.454136, 0.458154, 0.450668, 0.440853, 0.377384, 0.461924, 0.454136, 0.335645, 0.271506, 0.298791, 0.25406, 0.264545, 0.374039, 0.359901, 0.458154, 0.356642, 0.318242, 0.295083, 0.209395, 0.225814, 0.25406, 0.17593, 0.15008, 0.15008, 0.158265, 0.144935, 0.092881, 0.076542, 0.137348, 0.116183, 0.106997, 0.120615, 0.109221, 0.109221, 0.120615, 0.120615, 0.132295, 0.106997, 0.106997, 0.167087, 0.247041, 0.236433, 0.232838, 0.232838, 0.26085, 0.257454, 0.335645, 0.414856, 0.458154, 0.480142, 0.626927, 0.613573, 0.76285, 0.653063, 0.490133, 0.505461, 0.390993, 0.458154, 0.545602, 0.472492, 0.444081, 0.458154, 0.454136, 0.553315, 0.483068, 0.461924, 0.418646, 0.324872, 0.356642, 0.349426, 0.36309, 0.308712, 0.301917, 0.206376, 0.301917, 0.301917, 0.185198, 0.194234, 0.206376, 0.196879, 0.281712, 0.335645, 0.321458, 0.219301, 0.225814, 0.324872, 0.25031, 0.295083, 0.401658, 0.346032, 0.264545, 0.158265, 0.116183, 0.129801, 0.118441, 0.066181, 0.120615, 0.191378, 0.182256, 0.173081, 0.100716, 0.11371, 0.060549, 0.073402, 0.139895, 0.144935, 0.11371, 0.173081, 0.185198, 0.15284, 0.185198, 0.268042, 0.366687, 0.450668, 0.339168, 0.332115, 0.374039, 0.301917, 0.200174, 0.308712, 0.257454, 0.356642, 0.236433, 0.30533, 0.308712, 0.301917, 0.200174, 0.139895, 0.144935, 0.127496, 0.092881, 0.071867, 0.076542, 0.044297, 0.050641, 0.094817, 0.122885, 0.137348, 0.127496, 0.194234, 0.196879, 0.216401, 0.142424, 0.158265, 0.17593, 0.15008, 0.079919, 0.134866, 0.232838, 0.219301, 0.191378, 0.25406, 0.25406, 0.200174, 0.25406, 0.196879, 0.15008, 0.173081, 0.167087, 0.268042], '')</t>
  </si>
  <si>
    <t>[73, 74, 75, 83, 84, 85, 86, 166, 167, 168, 169, 171, 174, 179]</t>
  </si>
  <si>
    <t xml:space="preserve">F5RTM2|F5RTM2_9ENTR UPF0145 protein HMPREF9086_0977 OS=Enterobacter hormaechei ATCC 49162 </t>
  </si>
  <si>
    <t>([0.461924, 0.5017, 0.59508, 0.461924, 0.490133, 0.538167, 0.433034, 0.380708, 0.398279, 0.346032, 0.301917, 0.346032, 0.335645, 0.458154, 0.422041, 0.335645, 0.25031, 0.21291, 0.179055, 0.268042, 0.173081, 0.102787, 0.098513, 0.085092, 0.078022, 0.040537, 0.030003, 0.051831, 0.043307, 0.044297, 0.071867, 0.066181, 0.041405, 0.041405, 0.036378, 0.045352, 0.074921, 0.118441, 0.100716, 0.071867, 0.076542, 0.118441, 0.216401, 0.142424, 0.134866, 0.206376, 0.268042, 0.301917, 0.324872, 0.324872, 0.291804, 0.185198, 0.25406, 0.339168, 0.257454, 0.257454, 0.278302, 0.288399, 0.25406, 0.278302, 0.332115, 0.229226, 0.236433, 0.185198, 0.275179, 0.239899, 0.191378, 0.161087, 0.158265, 0.088832, 0.15008, 0.11371, 0.200174, 0.132295, 0.132295, 0.206376, 0.15008, 0.134866, 0.122885, 0.155435, 0.137348, 0.161087, 0.203355, 0.137348, 0.134866, 0.086953, 0.106997, 0.10481, 0.15008, 0.15008, 0.229226, 0.191378, 0.206376, 0.18812, 0.281712, 0.264545, 0.257454, 0.301917, 0.281712, 0.268042, 0.225814, 0.236433, 0.206376, 0.219301, 0.311707, 0.335645, 0.42561], '')</t>
  </si>
  <si>
    <t>[1, 2, 5]</t>
  </si>
  <si>
    <t xml:space="preserve">F5RTM3|F5RTM3_9ENTR Lipoprotein YbjP OS=Enterobacter hormaechei ATCC 49162 </t>
  </si>
  <si>
    <t>([0.076542, 0.03976, 0.044297, 0.032677, 0.029376, 0.023963, 0.032017, 0.035586, 0.024826, 0.033407, 0.044297, 0.067594, 0.046336, 0.081712, 0.100716, 0.098513, 0.083462, 0.081712, 0.134866, 0.127496, 0.173081, 0.147574, 0.232838, 0.26085, 0.332115, 0.418646, 0.401658, 0.321458, 0.370445, 0.465241, 0.461924, 0.494003, 0.472492, 0.505461, 0.444081, 0.384043, 0.42561, 0.549308, 0.444081, 0.346032, 0.444081, 0.356642, 0.352862, 0.268042, 0.281712, 0.278302, 0.243554, 0.332115, 0.42561, 0.418646, 0.335645, 0.339168, 0.281712, 0.194234, 0.222385, 0.308712, 0.25406, 0.173081, 0.161087, 0.268042, 0.359901, 0.275179, 0.332115, 0.328603, 0.339168, 0.25406, 0.25406, 0.268042, 0.239899, 0.232838, 0.222385, 0.31487, 0.346032, 0.384043, 0.458154, 0.468512, 0.408655, 0.418646, 0.418646, 0.418646, 0.40511, 0.40511, 0.517562, 0.440853, 0.440853, 0.517562, 0.608892, 0.575842, 0.562014, 0.505461, 0.541878, 0.553315, 0.534167, 0.472492, 0.480142, 0.418646, 0.384043, 0.408655, 0.454136, 0.534167, 0.541878, 0.458154, 0.480142, 0.458154, 0.575842, 0.59508, 0.56648, 0.56648, 0.618285, 0.521092, 0.666105, 0.529623, 0.51388, 0.458154, 0.483068, 0.390993, 0.454136, 0.494003, 0.497853, 0.534167, 0.549308, 0.553315, 0.529623, 0.505461, 0.509769, 0.525368, 0.450668, 0.401658, 0.377384, 0.291804, 0.36309, 0.346032, 0.418646, 0.433034, 0.418646, 0.318242, 0.366687, 0.308712, 0.308712, 0.31487, 0.257454, 0.243554, 0.170161, 0.194234, 0.185198, 0.17593, 0.161087, 0.164327, 0.232838, 0.232838, 0.346032, 0.321458, 0.311707, 0.311707, 0.229226, 0.298791, 0.414856, 0.436924, 0.414856, 0.418646, 0.422041, 0.476583, 0.458154, 0.534167, 0.618285, 0.59917, 0.575842, 0.557691, 0.648219, 0.618285, 0.653063, 0.545602], '')</t>
  </si>
  <si>
    <t>[33, 37, 82, 85, 86, 87, 88, 89, 90, 91, 92, 99, 100, 104, 105, 106, 107, 108, 109, 110, 111, 112, 119, 120, 121, 122, 123, 124, 125, 163, 164, 165, 166, 167, 168, 169, 170, 171]</t>
  </si>
  <si>
    <t xml:space="preserve">F5RTM4|F5RTM4_9ENTR Histidine ABC superfamily ATP binding cassette transporter, ABC protein OS=Enterobacter hormaechei ATCC 49162 </t>
  </si>
  <si>
    <t>([0.015694, 0.010372, 0.015078, 0.016528, 0.023087, 0.034884, 0.036378, 0.026338, 0.017138, 0.023963, 0.017797, 0.023087, 0.014783, 0.024826, 0.015344, 0.030611, 0.032017, 0.031287, 0.064632, 0.06312, 0.064632, 0.085092, 0.092881, 0.055536, 0.069024, 0.083462, 0.078022, 0.094817, 0.127496, 0.222385, 0.21291, 0.308712, 0.298791, 0.301917, 0.219301, 0.311707, 0.209395, 0.127496, 0.139895, 0.078022, 0.044297, 0.083462, 0.100716, 0.18812, 0.275179, 0.275179, 0.243554, 0.25406, 0.173081, 0.17593, 0.106997, 0.086953, 0.086953, 0.096677, 0.158265, 0.132295, 0.139895, 0.106997, 0.142424, 0.134866, 0.209395, 0.324872, 0.308712, 0.359901, 0.328603, 0.295083, 0.200174, 0.206376, 0.216401, 0.216401, 0.247041, 0.352862, 0.398279, 0.324872, 0.311707, 0.271506, 0.31487, 0.191378, 0.311707, 0.356642, 0.257454, 0.264545, 0.15284, 0.085092, 0.094817, 0.098513, 0.069024, 0.129801, 0.083462, 0.046336, 0.085092, 0.090864, 0.049374, 0.024826, 0.044297, 0.035586, 0.056825, 0.054297, 0.111485, 0.069024, 0.037156, 0.069024, 0.036378, 0.06312, 0.120615, 0.109221, 0.109221, 0.15008, 0.118441, 0.147574, 0.209395, 0.173081, 0.17593, 0.26085, 0.275179, 0.179055, 0.222385, 0.194234, 0.18812, 0.18812, 0.17593, 0.25406, 0.288399, 0.284882, 0.284882, 0.301917, 0.288399, 0.194234, 0.257454, 0.209395, 0.247041, 0.170161, 0.196879, 0.182256, 0.182256, 0.268042, 0.359901, 0.349426, 0.349426, 0.366687, 0.335645, 0.332115, 0.30533, 0.275179, 0.332115, 0.247041, 0.196879, 0.164327, 0.264545, 0.26085, 0.31487, 0.239899, 0.243554, 0.170161, 0.094817, 0.102787, 0.106997, 0.120615, 0.120615, 0.100716, 0.127496, 0.094817, 0.164327, 0.219301, 0.232838, 0.173081, 0.26085, 0.264545, 0.308712, 0.200174, 0.120615, 0.139895, 0.122885, 0.116183, 0.17593, 0.298791, 0.200174, 0.161087, 0.15008, 0.15008, 0.18812, 0.134866, 0.209395, 0.203355, 0.125101, 0.066181, 0.078022, 0.078022, 0.098513, 0.106997, 0.122885, 0.191378, 0.134866, 0.185198, 0.275179, 0.271506, 0.26085, 0.31487, 0.346032, 0.328603, 0.25406, 0.179055, 0.18812, 0.15284, 0.161087, 0.236433, 0.324872, 0.311707, 0.216401, 0.15008, 0.15008, 0.216401, 0.200174, 0.281712, 0.281712, 0.281712, 0.222385, 0.125101, 0.155435, 0.167087, 0.191378, 0.264545, 0.335645, 0.436924, 0.444081, 0.318242, 0.298791, 0.311707, 0.308712, 0.311707, 0.380708, 0.370445, 0.342579, 0.321458, 0.281712, 0.295083, 0.264545, 0.318242, 0.450668, 0.41194, 0.356642, 0.268042], '')</t>
  </si>
  <si>
    <t xml:space="preserve">F5RTM5|F5RTM5_9ENTR Arginine ABC superfamily ATP binding cassette transporter, binding protein OS=Enterobacter hormaechei ATCC 49162 </t>
  </si>
  <si>
    <t>([0.008895, 0.01227, 0.010221, 0.014075, 0.010509, 0.013821, 0.014783, 0.020165, 0.020522, 0.021381, 0.029376, 0.038042, 0.022667, 0.023963, 0.018415, 0.023963, 0.041405, 0.059222, 0.058088, 0.096677, 0.090864, 0.137348, 0.167087, 0.134866, 0.15284, 0.229226, 0.15284, 0.194234, 0.161087, 0.206376, 0.257454, 0.243554, 0.158265, 0.182256, 0.173081, 0.179055, 0.222385, 0.158265, 0.15008, 0.118441, 0.100716, 0.182256, 0.127496, 0.06312, 0.083462, 0.071867, 0.083462, 0.085092, 0.085092, 0.086953, 0.079919, 0.046336, 0.047319, 0.041405, 0.06312, 0.0704, 0.144935, 0.116183, 0.090864, 0.090864, 0.144935, 0.111485, 0.060549, 0.090864, 0.144935, 0.137348, 0.137348, 0.06184, 0.111485, 0.106997, 0.078022, 0.081712, 0.10481, 0.0704, 0.106997, 0.090864, 0.081712, 0.059222, 0.078022, 0.086953, 0.083462, 0.102787, 0.179055, 0.268042, 0.257454, 0.25406, 0.349426, 0.291804, 0.321458, 0.206376, 0.203355, 0.288399, 0.311707, 0.257454, 0.236433, 0.284882, 0.332115, 0.328603, 0.335645, 0.247041, 0.232838, 0.155435, 0.129801, 0.125101, 0.116183, 0.102787, 0.100716, 0.055536, 0.0704, 0.111485, 0.142424, 0.15008, 0.096677, 0.047319, 0.079919, 0.132295, 0.120615, 0.106997, 0.074921, 0.090864, 0.100716, 0.18812, 0.281712, 0.281712, 0.268042, 0.275179, 0.281712, 0.298791, 0.374039, 0.301917, 0.222385, 0.247041, 0.247041, 0.318242, 0.401658, 0.444081, 0.458154, 0.384043, 0.387226, 0.450668, 0.390993, 0.490133, 0.390993, 0.380708, 0.380708, 0.298791, 0.308712, 0.318242, 0.278302, 0.278302, 0.30533, 0.390993, 0.352862, 0.356642, 0.380708, 0.374039, 0.346032, 0.25031, 0.335645, 0.311707, 0.25406, 0.21291, 0.182256, 0.268042, 0.26085, 0.236433, 0.26085, 0.191378, 0.179055, 0.216401, 0.15284, 0.155435, 0.144935, 0.185198, 0.191378, 0.185198, 0.179055, 0.118441, 0.161087, 0.134866, 0.11371, 0.155435, 0.257454, 0.25406, 0.18812, 0.18812, 0.219301, 0.271506, 0.339168, 0.26085, 0.155435, 0.225814, 0.298791, 0.301917, 0.25406, 0.236433, 0.158265, 0.142424, 0.15284, 0.179055, 0.209395, 0.264545, 0.281712, 0.271506, 0.288399, 0.275179, 0.288399, 0.288399, 0.288399, 0.18812, 0.281712, 0.352862, 0.328603, 0.26085, 0.278302, 0.346032, 0.291804, 0.36309, 0.380708, 0.450668, 0.444081, 0.433034, 0.352862, 0.349426, 0.349426, 0.264545, 0.257454, 0.239899, 0.222385, 0.158265, 0.158265, 0.15284, 0.167087, 0.164327, 0.206376, 0.167087, 0.144935, 0.17593, 0.15284, 0.129801, 0.092881, 0.066181, 0.044297], '')</t>
  </si>
  <si>
    <t xml:space="preserve">F5RTM6|F5RTM6_9ENTR Arginine ABC superfamily ATP binding cassette transporter, permease protein OS=Enterobacter hormaechei ATCC 49162 </t>
  </si>
  <si>
    <t>([0.009187, 0.013016, 0.011518, 0.018106, 0.011903, 0.016021, 0.009977, 0.009865, 0.008156, 0.007645, 0.007645, 0.006482, 0.004315, 0.002688, 0.00389, 0.004315, 0.003014, 0.003053, 0.003053, 0.002555, 0.001872, 0.001408, 0.001211, 0.001061, 0.000614, 0.001103, 0.001061, 0.001211, 0.001417, 0.001408, 0.001722, 0.002349, 0.002503, 0.003246, 0.003431, 0.00246, 0.003512, 0.004483, 0.00558, 0.004577, 0.004161, 0.006567, 0.00777, 0.006245, 0.008624, 0.013265, 0.007495, 0.008723, 0.014075, 0.008624, 0.008409, 0.006194, 0.004358, 0.00407, 0.00316, 0.002976, 0.002881, 0.001855, 0.001872, 0.002211, 0.003079, 0.003997, 0.002761, 0.002606, 0.002623, 0.002705, 0.001906, 0.002688, 0.002555, 0.00243, 0.002276, 0.003298, 0.003053, 0.004135, 0.00407, 0.006142, 0.005734, 0.007259, 0.01227, 0.007645, 0.008895, 0.006701, 0.006701, 0.008075, 0.013016, 0.01227, 0.013265, 0.026338, 0.013016, 0.013016, 0.009015, 0.016826, 0.018787, 0.016826, 0.009401, 0.011518, 0.011518, 0.015078, 0.010672, 0.009015, 0.009294, 0.008156, 0.007495, 0.005223, 0.004388, 0.004247, 0.005318, 0.003512, 0.002976, 0.004358, 0.004161, 0.005503, 0.003963, 0.003607, 0.00543, 0.006567, 0.005683, 0.005734, 0.006533, 0.007091, 0.009187, 0.015344, 0.016021, 0.030611, 0.030003, 0.073402, 0.074921, 0.098513, 0.191378, 0.194234, 0.116183, 0.11371, 0.055536, 0.109221, 0.111485, 0.085092, 0.086953, 0.086953, 0.037156, 0.021381, 0.037156, 0.016826, 0.01078, 0.009015, 0.009977, 0.017797, 0.01227, 0.008075, 0.008156, 0.008002, 0.008002, 0.007877, 0.008895, 0.014075, 0.009187, 0.009096, 0.011342, 0.014315, 0.014586, 0.017138, 0.023087, 0.013265, 0.013437, 0.021381, 0.031287, 0.026892, 0.020876, 0.016257, 0.019401, 0.018787, 0.011342, 0.008804, 0.013613, 0.008525, 0.009015, 0.015078, 0.009483, 0.007555, 0.00543, 0.007877, 0.011903, 0.018106, 0.032017, 0.030611, 0.024393, 0.023087, 0.022306, 0.029376, 0.058088, 0.106997, 0.132295, 0.11371, 0.206376, 0.118441, 0.106997, 0.048328, 0.026338, 0.03976, 0.042364, 0.066181, 0.031287, 0.016528, 0.010131, 0.007877, 0.008002, 0.009401, 0.006567, 0.004835, 0.004689, 0.004689, 0.003341, 0.002396, 0.002581, 0.002555, 0.003607, 0.003555, 0.005011, 0.004689, 0.005249, 0.005318, 0.006078, 0.008723, 0.008002, 0.012491, 0.018787, 0.034884, 0.040537, 0.076542, 0.116183, 0.098513, 0.076542, 0.129801, 0.182256, 0.284882, 0.25031, 0.21291, 0.36309, 0.311707], '')</t>
  </si>
  <si>
    <t xml:space="preserve">F5RTM7|F5RTM7_9ENTR Arginine ABC superfamily ATP binding cassette transporter, membrane protein OS=Enterobacter hormaechei ATCC 49162 </t>
  </si>
  <si>
    <t>([0.008276, 0.00558, 0.006795, 0.009401, 0.011903, 0.008075, 0.010509, 0.007645, 0.009728, 0.008276, 0.008276, 0.010221, 0.010131, 0.006374, 0.006988, 0.009096, 0.005734, 0.003701, 0.003757, 0.003924, 0.00283, 0.001967, 0.001808, 0.002035, 0.001335, 0.000945, 0.001, 0.001, 0.001048, 0.000958, 0.001434, 0.001808, 0.001417, 0.001481, 0.001649, 0.001481, 0.001172, 0.001288, 0.001906, 0.002705, 0.00231, 0.002211, 0.003276, 0.003555, 0.00231, 0.003366, 0.004247, 0.006078, 0.006421, 0.006482, 0.004646, 0.003555, 0.003341, 0.003053, 0.002727, 0.002581, 0.002606, 0.002688, 0.002529, 0.002503, 0.002688, 0.003804, 0.005503, 0.003555, 0.005249, 0.008002, 0.005503, 0.005623, 0.005992, 0.003924, 0.005992, 0.006421, 0.005872, 0.003963, 0.005623, 0.006142, 0.006142, 0.008895, 0.016528, 0.037156, 0.018106, 0.009483, 0.007555, 0.006533, 0.007259, 0.004646, 0.004161, 0.004161, 0.003997, 0.002623, 0.00389, 0.003555, 0.003924, 0.004835, 0.004976, 0.005249, 0.007495, 0.011518, 0.00777, 0.004611, 0.003109, 0.004414, 0.005223, 0.004431, 0.00515, 0.006194, 0.006078, 0.00777, 0.013437, 0.013437, 0.024826, 0.011903, 0.012491, 0.015694, 0.014075, 0.025316, 0.018415, 0.010372, 0.010131, 0.01227, 0.025316, 0.051831, 0.05306, 0.079919, 0.170161, 0.090864, 0.094817, 0.100716, 0.043307, 0.0198, 0.023534, 0.013016, 0.0198, 0.009865, 0.009977, 0.013821, 0.011106, 0.009096, 0.014315, 0.014075, 0.011342, 0.011342, 0.01227, 0.013821, 0.009187, 0.006795, 0.006894, 0.006194, 0.005799, 0.008075, 0.011669, 0.01078, 0.018415, 0.013613, 0.022306, 0.012727, 0.013265, 0.009865, 0.016826, 0.010509, 0.008804, 0.015344, 0.010672, 0.008156, 0.007422, 0.009728, 0.013613, 0.024393, 0.021816, 0.026338, 0.014586, 0.014586, 0.014075, 0.015078, 0.014586, 0.0198, 0.023087, 0.016021, 0.019401, 0.009728, 0.014783, 0.015694, 0.011106, 0.016257, 0.013265, 0.00962, 0.006894, 0.005223, 0.004135, 0.004414, 0.006245, 0.008804, 0.006482, 0.004736, 0.004736, 0.004921, 0.00407, 0.004358, 0.00515, 0.004835, 0.005249, 0.005734, 0.006701, 0.007877, 0.006988, 0.007031, 0.008002, 0.007259, 0.010926, 0.016528, 0.026338, 0.026338, 0.021381, 0.031287, 0.048328, 0.034068, 0.056825, 0.0704, 0.088832, 0.06184, 0.122885, 0.257454], '')</t>
  </si>
  <si>
    <t xml:space="preserve">F5RTM8|F5RTM8_9ENTR Arginine ABC superfamily ATP binding cassette transporter, binding protein OS=Enterobacter hormaechei ATCC 49162 </t>
  </si>
  <si>
    <t>([0.021816, 0.034068, 0.058088, 0.090864, 0.116183, 0.142424, 0.182256, 0.206376, 0.225814, 0.164327, 0.18812, 0.185198, 0.216401, 0.298791, 0.31487, 0.342579, 0.257454, 0.26085, 0.264545, 0.17593, 0.11371, 0.116183, 0.11371, 0.050641, 0.037156, 0.030003, 0.029376, 0.022306, 0.021816, 0.018106, 0.024393, 0.025762, 0.033407, 0.020165, 0.020165, 0.016826, 0.023534, 0.025762, 0.031287, 0.031287, 0.05306, 0.047319, 0.074921, 0.092881, 0.094817, 0.134866, 0.161087, 0.102787, 0.134866, 0.11371, 0.139895, 0.182256, 0.185198, 0.122885, 0.142424, 0.142424, 0.147574, 0.158265, 0.144935, 0.155435, 0.125101, 0.10481, 0.17593, 0.125101, 0.06312, 0.079919, 0.067594, 0.076542, 0.096677, 0.100716, 0.100716, 0.109221, 0.06184, 0.055536, 0.046336, 0.069024, 0.076542, 0.15284, 0.120615, 0.102787, 0.10481, 0.158265, 0.122885, 0.074921, 0.11371, 0.170161, 0.167087, 0.167087, 0.081712, 0.10481, 0.092881, 0.066181, 0.064632, 0.085092, 0.059222, 0.071867, 0.0704, 0.064632, 0.047319, 0.06312, 0.074921, 0.0704, 0.086953, 0.155435, 0.239899, 0.203355, 0.203355, 0.295083, 0.236433, 0.318242, 0.216401, 0.219301, 0.321458, 0.346032, 0.291804, 0.264545, 0.311707, 0.328603, 0.328603, 0.335645, 0.268042, 0.291804, 0.21291, 0.158265, 0.137348, 0.125101, 0.127496, 0.111485, 0.06184, 0.090864, 0.106997, 0.111485, 0.118441, 0.118441, 0.060549, 0.102787, 0.164327, 0.18812, 0.182256, 0.120615, 0.142424, 0.161087, 0.229226, 0.321458, 0.349426, 0.356642, 0.359901, 0.370445, 0.41194, 0.494003, 0.408655, 0.332115, 0.447574, 0.447574, 0.4292, 0.51388, 0.562014, 0.585406, 0.517562, 0.5017, 0.604312, 0.529623, 0.545602, 0.433034, 0.4292, 0.4292, 0.346032, 0.359901, 0.366687, 0.324872, 0.257454, 0.26085, 0.349426, 0.264545, 0.247041, 0.268042, 0.264545, 0.236433, 0.15008, 0.21291, 0.216401, 0.164327, 0.134866, 0.155435, 0.239899, 0.232838, 0.206376, 0.232838, 0.167087, 0.170161, 0.206376, 0.203355, 0.206376, 0.194234, 0.268042, 0.288399, 0.30533, 0.318242, 0.239899, 0.318242, 0.308712, 0.284882, 0.342579, 0.458154, 0.454136, 0.384043, 0.384043, 0.422041, 0.517562, 0.604312, 0.490133, 0.377384, 0.461924, 0.541878, 0.545602, 0.461924, 0.444081, 0.335645, 0.298791, 0.311707, 0.318242, 0.349426, 0.384043, 0.401658, 0.380708, 0.359901, 0.349426, 0.281712, 0.284882, 0.25031, 0.173081, 0.26085, 0.352862, 0.332115, 0.264545, 0.26085, 0.311707, 0.236433, 0.308712, 0.308712, 0.377384, 0.374039, 0.339168, 0.25406, 0.25031, 0.247041, 0.194234, 0.26085, 0.346032, 0.339168, 0.264545, 0.243554, 0.26085, 0.271506, 0.271506, 0.321458, 0.30533, 0.308712, 0.380708, 0.36309, 0.374039, 0.328603, 0.295083, 0.25031], '')</t>
  </si>
  <si>
    <t>[155, 156, 157, 158, 159, 160, 161, 162, 208, 209, 213, 214]</t>
  </si>
  <si>
    <t xml:space="preserve">F5RTN0|F5RTN0_9ENTR DNA-binding response regulator OS=Enterobacter hormaechei ATCC 49162 </t>
  </si>
  <si>
    <t>([0.161087, 0.225814, 0.129801, 0.129801, 0.129801, 0.081712, 0.051831, 0.066181, 0.043307, 0.06184, 0.043307, 0.06184, 0.0704, 0.071867, 0.125101, 0.120615, 0.194234, 0.170161, 0.158265, 0.15008, 0.15284, 0.185198, 0.185198, 0.278302, 0.311707, 0.335645, 0.394753, 0.398279, 0.444081, 0.447574, 0.342579, 0.458154, 0.436924, 0.436924, 0.458154, 0.349426, 0.450668, 0.41194, 0.440853, 0.339168, 0.25031, 0.243554, 0.134866, 0.102787, 0.059222, 0.074921, 0.083462, 0.064632, 0.120615, 0.098513, 0.098513, 0.179055, 0.094817, 0.067594, 0.060549, 0.045352, 0.048328, 0.043307, 0.056825, 0.0704, 0.125101, 0.191378, 0.11371, 0.11371, 0.164327, 0.161087, 0.076542, 0.038858, 0.032677, 0.030611, 0.024826, 0.041405, 0.037156, 0.069024, 0.111485, 0.118441, 0.132295, 0.206376, 0.132295, 0.129801, 0.158265, 0.092881, 0.10481, 0.17593, 0.264545, 0.200174, 0.301917, 0.408655, 0.41194, 0.418646, 0.390993, 0.418646, 0.458154, 0.346032, 0.346032, 0.257454, 0.26085, 0.264545, 0.185198, 0.191378, 0.158265, 0.155435, 0.15284, 0.137348, 0.111485, 0.066181, 0.040537, 0.036378, 0.032677, 0.06184, 0.11371, 0.11371, 0.094817, 0.076542, 0.15284, 0.129801, 0.196879, 0.194234, 0.18812, 0.275179, 0.275179, 0.216401, 0.229226, 0.291804, 0.298791, 0.328603, 0.321458, 0.436924, 0.346032, 0.359901, 0.380708, 0.281712, 0.281712, 0.311707, 0.31487, 0.232838, 0.26085, 0.164327, 0.170161, 0.161087, 0.170161, 0.257454, 0.275179, 0.271506, 0.21291, 0.216401, 0.247041, 0.335645, 0.342579, 0.328603, 0.332115, 0.21291, 0.21291, 0.164327, 0.094817, 0.046336, 0.06184, 0.06184, 0.111485, 0.125101, 0.125101, 0.127496, 0.083462, 0.067594, 0.06312, 0.106997, 0.059222, 0.040537, 0.024826, 0.014586, 0.028695, 0.028107, 0.032017, 0.028695, 0.049374, 0.055536, 0.111485, 0.134866, 0.147574, 0.147574, 0.071867, 0.078022, 0.073402, 0.118441, 0.142424, 0.155435, 0.164327, 0.25031, 0.18812, 0.284882, 0.366687, 0.264545, 0.25031, 0.225814, 0.332115, 0.236433, 0.339168, 0.328603, 0.332115, 0.288399, 0.26085, 0.36309, 0.380708, 0.387226, 0.291804, 0.295083, 0.275179, 0.275179, 0.203355, 0.18812, 0.17593, 0.17593, 0.264545, 0.182256, 0.268042, 0.167087, 0.225814, 0.225814, 0.147574, 0.15284, 0.179055, 0.209395, 0.17593, 0.129801, 0.073402, 0.102787, 0.129801, 0.106997, 0.079919, 0.10481, 0.185198, 0.147574, 0.118441, 0.081712, 0.147574], '')</t>
  </si>
  <si>
    <t xml:space="preserve">F5RTN1|F5RTN1_9ENTR Uncharacterized protein OS=Enterobacter hormaechei ATCC 49162 </t>
  </si>
  <si>
    <t>([0.109221, 0.144935, 0.086953, 0.144935, 0.18812, 0.096677, 0.142424, 0.182256, 0.209395, 0.239899, 0.26085, 0.301917, 0.295083, 0.185198, 0.11371, 0.191378, 0.295083, 0.281712, 0.25406, 0.264545, 0.15284, 0.185198, 0.21291, 0.295083, 0.275179, 0.268042, 0.278302, 0.225814, 0.144935, 0.164327, 0.164327, 0.106997, 0.116183, 0.056825, 0.11371, 0.137348, 0.098513, 0.079919, 0.109221, 0.109221, 0.081712, 0.164327, 0.185198, 0.111485, 0.076542], '')</t>
  </si>
  <si>
    <t xml:space="preserve">F5RTN3|F5RTN3_9ENTR Inner membrane protein YbjO OS=Enterobacter hormaechei ATCC 49162 </t>
  </si>
  <si>
    <t>([0.129801, 0.109221, 0.144935, 0.21291, 0.264545, 0.182256, 0.239899, 0.21291, 0.132295, 0.094817, 0.120615, 0.10481, 0.081712, 0.142424, 0.147574, 0.11371, 0.055536, 0.026338, 0.019109, 0.011342, 0.011669, 0.009294, 0.007495, 0.007645, 0.00558, 0.00389, 0.004247, 0.00283, 0.002705, 0.003924, 0.005223, 0.003701, 0.004611, 0.005683, 0.006482, 0.009096, 0.008525, 0.013265, 0.025762, 0.016528, 0.016257, 0.015694, 0.022667, 0.042364, 0.030003, 0.054297, 0.111485, 0.071867, 0.147574, 0.111485, 0.109221, 0.051831, 0.060549, 0.025316, 0.012491, 0.01204, 0.011669, 0.00962, 0.008002, 0.005318, 0.006245, 0.005872, 0.004247, 0.004431, 0.003276, 0.002555, 0.002057, 0.001692, 0.001649, 0.001541, 0.001541, 0.001142, 0.001649, 0.00225, 0.003405, 0.004775, 0.003405, 0.003053, 0.004208, 0.003431, 0.003671, 0.003341, 0.003607, 0.003671, 0.00359, 0.005086, 0.00515, 0.006482, 0.006482, 0.008895, 0.008895, 0.008723, 0.008002, 0.005223, 0.004611, 0.00407, 0.003821, 0.003997, 0.004577, 0.003212, 0.004611, 0.004208, 0.006421, 0.009865, 0.009728, 0.005872, 0.00558, 0.00543, 0.005734, 0.006482, 0.007877, 0.007877, 0.01227, 0.021816, 0.055536, 0.034068, 0.018787, 0.018106, 0.033407, 0.017138, 0.020876, 0.015078, 0.031287, 0.026892, 0.013265, 0.028107, 0.074921, 0.05306, 0.056825, 0.028107, 0.015694, 0.008002, 0.005799, 0.004247, 0.002705, 0.00231, 0.003478, 0.004611, 0.004611, 0.004577, 0.006374, 0.008276, 0.006245, 0.003924, 0.003864, 0.003821, 0.003671, 0.002881, 0.0028, 0.003276, 0.003461, 0.003997, 0.005623, 0.007031, 0.009483, 0.020876, 0.021816], '')</t>
  </si>
  <si>
    <t xml:space="preserve">F5RTN4|F5RTN4_9ENTR Spermidine/putrescine ABC superfamily ATP binding cassette transporter, permease protein OS=Enterobacter hormaechei ATCC 49162 </t>
  </si>
  <si>
    <t>([0.041405, 0.067594, 0.028107, 0.026338, 0.014783, 0.009865, 0.008525, 0.006567, 0.008002, 0.005872, 0.007177, 0.005734, 0.003924, 0.002529, 0.003177, 0.003177, 0.003341, 0.003014, 0.002396, 0.001623, 0.001142, 0.001069, 0.00055, 0.000923, 0.000575, 0.001048, 0.00152, 0.001967, 0.00283, 0.002035, 0.002435, 0.002435, 0.002881, 0.00283, 0.003701, 0.004208, 0.002705, 0.003405, 0.004835, 0.006142, 0.006194, 0.00543, 0.00777, 0.015078, 0.009294, 0.009294, 0.008624, 0.009096, 0.00962, 0.008002, 0.009294, 0.009865, 0.009294, 0.010672, 0.01227, 0.015344, 0.009294, 0.015078, 0.009294, 0.009294, 0.006142, 0.007555, 0.010372, 0.007091, 0.005734, 0.007091, 0.013016, 0.010131, 0.008276, 0.006567, 0.005992, 0.005249, 0.006482, 0.006795, 0.00558, 0.006245, 0.005503, 0.00558, 0.004388, 0.005011, 0.003821, 0.005503, 0.00407, 0.004611, 0.006533, 0.004835, 0.005683, 0.00543, 0.005799, 0.006894, 0.008409, 0.006795, 0.008525, 0.005318, 0.004247, 0.004208, 0.004921, 0.004899, 0.007555, 0.006795, 0.006421, 0.006701, 0.007315, 0.013613, 0.009294, 0.006142, 0.010372, 0.010131, 0.006795, 0.00777, 0.005223, 0.003757, 0.004161, 0.003461, 0.003478, 0.003341, 0.004161, 0.002881, 0.002881, 0.002555, 0.003246, 0.002976, 0.003607, 0.002396, 0.002512, 0.002881, 0.004358, 0.004247, 0.004247, 0.004921, 0.003701, 0.005249, 0.005249, 0.005378, 0.00543, 0.007315, 0.009483, 0.008276, 0.013821, 0.009187, 0.007645, 0.009401, 0.012727, 0.007877, 0.008525, 0.006533, 0.005799, 0.004358, 0.003014, 0.002976, 0.003555, 0.004899, 0.003431, 0.004775, 0.007259, 0.007031, 0.008624, 0.009015, 0.01227, 0.007422, 0.014783, 0.023963, 0.017138, 0.017138, 0.024393, 0.045352, 0.030003, 0.051831, 0.067594, 0.147574, 0.17593, 0.096677, 0.096677, 0.116183, 0.048328, 0.018106, 0.018106, 0.009728, 0.010131, 0.006988, 0.01227, 0.008804, 0.00558, 0.00543, 0.006795, 0.007177, 0.005378, 0.005318, 0.005318, 0.006078, 0.004315, 0.002761, 0.002761, 0.00246, 0.002117, 0.003341, 0.003555, 0.004899, 0.004921, 0.004921, 0.007259, 0.004689, 0.004414, 0.004388, 0.004513, 0.004135, 0.003212, 0.003177, 0.004388, 0.004414, 0.004775, 0.006619, 0.008409, 0.013821, 0.018787, 0.021381, 0.023534, 0.033407, 0.018106, 0.021381, 0.010372, 0.009865, 0.016528, 0.016528, 0.032677, 0.030611, 0.031287, 0.042364, 0.079919, 0.098513, 0.11371, 0.046336, 0.050641, 0.050641, 0.023963, 0.017797, 0.033407, 0.014783, 0.011518, 0.011518, 0.017447, 0.022306, 0.014075, 0.014315, 0.012491, 0.008895, 0.01078, 0.006988, 0.006482, 0.00558, 0.003727, 0.002503, 0.002529, 0.002138, 0.002138, 0.002976, 0.002976, 0.003246, 0.004431, 0.006374, 0.009187, 0.006795, 0.009187, 0.014315, 0.008723, 0.014783, 0.023534, 0.018415, 0.040537, 0.083462, 0.10481, 0.164327, 0.25031, 0.349426, 0.390993, 0.4292, 0.408655, 0.454136, 0.394753, 0.36309, 0.308712], '')</t>
  </si>
  <si>
    <t xml:space="preserve">F5RTN5|F5RTN5_9ENTR Spermidine/putrescine ABC superfamily ATP binding cassette transporter, permease protein OS=Enterobacter hormaechei ATCC 49162 </t>
  </si>
  <si>
    <t>([0.291804, 0.324872, 0.401658, 0.422041, 0.440853, 0.271506, 0.243554, 0.301917, 0.191378, 0.120615, 0.111485, 0.155435, 0.111485, 0.109221, 0.139895, 0.073402, 0.055536, 0.045352, 0.059222, 0.060549, 0.054297, 0.032017, 0.017138, 0.01204, 0.009483, 0.010509, 0.011342, 0.008624, 0.005318, 0.005623, 0.005378, 0.004483, 0.003366, 0.002662, 0.001808, 0.001602, 0.002349, 0.001533, 0.001048, 0.000614, 0.000412, 0.000326, 0.000485, 0.000477, 0.000558, 0.000447, 0.000305, 0.000631, 0.000816, 0.001142, 0.001597, 0.002078, 0.001967, 0.003014, 0.004775, 0.004577, 0.006533, 0.006245, 0.006795, 0.006533, 0.010509, 0.009096, 0.013613, 0.014315, 0.028107, 0.030611, 0.030611, 0.042364, 0.018787, 0.028695, 0.019109, 0.020876, 0.014315, 0.027463, 0.025762, 0.01078, 0.011342, 0.011342, 0.007091, 0.01078, 0.022306, 0.020876, 0.05306, 0.033407, 0.015344, 0.008525, 0.008895, 0.011518, 0.007091, 0.007031, 0.007031, 0.010221, 0.006533, 0.009865, 0.007177, 0.005992, 0.008002, 0.007495, 0.007177, 0.011106, 0.006894, 0.00558, 0.004483, 0.00292, 0.00283, 0.003341, 0.004921, 0.003276, 0.003963, 0.003997, 0.004835, 0.003246, 0.0028, 0.003079, 0.002529, 0.003246, 0.00359, 0.004135, 0.006533, 0.006482, 0.006482, 0.009865, 0.013821, 0.009865, 0.009977, 0.009977, 0.008525, 0.005872, 0.006482, 0.004135, 0.004161, 0.00515, 0.007555, 0.006039, 0.008409, 0.009728, 0.006374, 0.004611, 0.003246, 0.003014, 0.002349, 0.001541, 0.001344, 0.000773, 0.00103, 0.001541, 0.001541, 0.001572, 0.002366, 0.003246, 0.004835, 0.006894, 0.004414, 0.003276, 0.004835, 0.004899, 0.003366, 0.003607, 0.003671, 0.003701, 0.002606, 0.003431, 0.003701, 0.00292, 0.004388, 0.005318, 0.005872, 0.005932, 0.008895, 0.005992, 0.00407, 0.003757, 0.00389, 0.005872, 0.005799, 0.004775, 0.00359, 0.003821, 0.003757, 0.005223, 0.00515, 0.00558, 0.003924, 0.004431, 0.004513, 0.003079, 0.003276, 0.001855, 0.002276, 0.001572, 0.001597, 0.002529, 0.001709, 0.001112, 0.001103, 0.001391, 0.001061, 0.001499, 0.00225, 0.002211, 0.002327, 0.002327, 0.00292, 0.00292, 0.002555, 0.003924, 0.004835, 0.004483, 0.004835, 0.006194, 0.005734, 0.008525, 0.006619, 0.010372, 0.022306, 0.011518, 0.014783, 0.031287, 0.013613, 0.007645, 0.01227, 0.008156, 0.008156, 0.006142, 0.009865, 0.008895, 0.008624, 0.010131, 0.010221, 0.018106, 0.00962, 0.009483, 0.008156, 0.009483, 0.009401, 0.006795, 0.006795, 0.005086, 0.003341, 0.003512, 0.005734, 0.005011, 0.005086, 0.007422, 0.011518, 0.006482, 0.007091, 0.004736, 0.00515, 0.00558, 0.003924, 0.003997, 0.005734, 0.006533, 0.007091, 0.007555, 0.009401, 0.009294, 0.010221, 0.011106, 0.020522, 0.018106, 0.014315, 0.013016, 0.008156, 0.00777, 0.015344, 0.011903, 0.010926, 0.010509, 0.010131, 0.018106, 0.040537, 0.0198, 0.023087, 0.01227, 0.00962, 0.00962, 0.013613, 0.011903, 0.017797, 0.010131, 0.007315, 0.008156, 0.008156, 0.008525, 0.005799, 0.003864, 0.004208, 0.004899, 0.005086, 0.003512, 0.002976, 0.002035, 0.001906, 0.001709, 0.002366, 0.002623, 0.002727, 0.003341, 0.004358, 0.005011, 0.006078, 0.008075, 0.010672, 0.018106, 0.034884, 0.056825, 0.094817, 0.161087, 0.229226, 0.167087, 0.281712, 0.332115, 0.483068, 0.750527, 0.759478], '')</t>
  </si>
  <si>
    <t>[315, 316]</t>
  </si>
  <si>
    <t xml:space="preserve">F5RTN8|F5RTN8_9ENTR Uncharacterized protein OS=Enterobacter hormaechei ATCC 49162 </t>
  </si>
  <si>
    <t>([0.41194, 0.288399, 0.185198, 0.216401, 0.137348, 0.074921, 0.049374, 0.049374, 0.064632, 0.043307, 0.035586, 0.026892, 0.019109, 0.010672, 0.012491, 0.020522, 0.028695, 0.026338, 0.015344, 0.016257, 0.016021, 0.015078, 0.024826, 0.043307, 0.022306, 0.0198, 0.038858, 0.071867, 0.096677, 0.055536, 0.098513, 0.116183, 0.15284, 0.216401, 0.308712, 0.318242, 0.236433, 0.196879, 0.17593, 0.247041, 0.206376, 0.182256, 0.158265, 0.118441, 0.086953, 0.185198, 0.342579], '')</t>
  </si>
  <si>
    <t xml:space="preserve">F5RTN9|F5RTN9_9ENTR Putative sensory transduction regulator OS=Enterobacter hormaechei ATCC 49162 </t>
  </si>
  <si>
    <t>([0.129801, 0.060549, 0.085092, 0.125101, 0.0704, 0.040537, 0.060549, 0.086953, 0.081712, 0.100716, 0.06312, 0.083462, 0.032677, 0.026338, 0.028695, 0.027463, 0.050641, 0.037156, 0.022667, 0.045352, 0.032017, 0.017447, 0.030003, 0.016826, 0.019401, 0.033407, 0.047319, 0.046336, 0.046336, 0.025762, 0.028107, 0.055536, 0.028107, 0.028107, 0.071867, 0.048328, 0.079919, 0.038042, 0.043307, 0.03976, 0.020522, 0.027463, 0.058088, 0.038042, 0.03976, 0.018415, 0.010221, 0.01227, 0.009977, 0.006988, 0.009728, 0.010221, 0.007877, 0.011518, 0.028107, 0.025316, 0.025762, 0.015694, 0.016528, 0.013016, 0.013016, 0.018106, 0.016528, 0.016528, 0.014586, 0.023963, 0.034068, 0.040537, 0.045352, 0.045352, 0.079919, 0.096677, 0.044297, 0.073402, 0.046336, 0.035586, 0.030003, 0.017797, 0.017797, 0.032677, 0.021816, 0.042364, 0.058088, 0.066181, 0.066181, 0.066181, 0.085092, 0.102787, 0.10481, 0.06184, 0.048328, 0.029376, 0.033407, 0.059222, 0.031287, 0.023534, 0.023087, 0.028107, 0.050641, 0.090864, 0.045352, 0.083462, 0.033407, 0.030003, 0.030611, 0.013821, 0.019109, 0.009728, 0.006482, 0.007555, 0.009728, 0.009096, 0.01227, 0.013016, 0.015344, 0.028107, 0.032677, 0.032677, 0.024826, 0.0198, 0.015694, 0.020522, 0.024393, 0.043307, 0.048328, 0.034884, 0.078022, 0.096677, 0.100716, 0.120615, 0.085092, 0.081712, 0.116183, 0.137348, 0.129801, 0.122885, 0.088832, 0.179055, 0.196879, 0.257454, 0.346032, 0.356642, 0.394753, 0.40511, 0.458154, 0.311707, 0.26085, 0.268042, 0.243554, 0.324872, 0.414856, 0.534167, 0.529623, 0.58069, 0.517562, 0.472492, 0.422041, 0.472492], '')</t>
  </si>
  <si>
    <t>[151, 152, 153, 154]</t>
  </si>
  <si>
    <t xml:space="preserve">F5RTP1|F5RTP1_9ENTR Oxygen-insensitive NADPH nitroreductase OS=Enterobacter hormaechei ATCC 49162 </t>
  </si>
  <si>
    <t>([0.30533, 0.339168, 0.366687, 0.268042, 0.298791, 0.328603, 0.222385, 0.257454, 0.295083, 0.339168, 0.394753, 0.332115, 0.332115, 0.308712, 0.275179, 0.366687, 0.356642, 0.454136, 0.51388, 0.422041, 0.339168, 0.349426, 0.349426, 0.318242, 0.40511, 0.40511, 0.408655, 0.521092, 0.51388, 0.497853, 0.472492, 0.328603, 0.328603, 0.332115, 0.243554, 0.271506, 0.26085, 0.17593, 0.100716, 0.120615, 0.118441, 0.191378, 0.191378, 0.225814, 0.225814, 0.194234, 0.194234, 0.209395, 0.219301, 0.142424, 0.096677, 0.102787, 0.111485, 0.182256, 0.17593, 0.25406, 0.264545, 0.264545, 0.349426, 0.370445, 0.339168, 0.444081, 0.40511, 0.36309, 0.346032, 0.271506, 0.203355, 0.147574, 0.069024, 0.038042, 0.055536, 0.092881, 0.044297, 0.085092, 0.081712, 0.083462, 0.047319, 0.048328, 0.027463, 0.017138, 0.030611, 0.042364, 0.032677, 0.045352, 0.032017, 0.028695, 0.033407, 0.05306, 0.092881, 0.17593, 0.179055, 0.134866, 0.076542, 0.144935, 0.092881, 0.060549, 0.066181, 0.116183, 0.090864, 0.098513, 0.132295, 0.092881, 0.085092, 0.111485, 0.083462, 0.071867, 0.073402, 0.10481, 0.10481, 0.10481, 0.096677, 0.096677, 0.155435, 0.155435, 0.155435, 0.216401, 0.216401, 0.129801, 0.073402, 0.086953, 0.139895, 0.10481, 0.122885, 0.122885, 0.125101, 0.085092, 0.170161, 0.164327, 0.132295, 0.158265, 0.155435, 0.098513, 0.098513, 0.096677, 0.094817, 0.11371, 0.111485, 0.158265, 0.179055, 0.185198, 0.21291, 0.142424, 0.125101, 0.127496, 0.071867, 0.038858, 0.040537, 0.036378, 0.0198, 0.035586, 0.028695, 0.027463, 0.05306, 0.106997, 0.116183, 0.116183, 0.096677, 0.116183, 0.11371, 0.094817, 0.17593, 0.129801, 0.170161, 0.232838, 0.155435, 0.170161, 0.243554, 0.342579, 0.356642, 0.465241, 0.342579, 0.384043, 0.40511, 0.324872, 0.30533, 0.30533, 0.40511, 0.339168, 0.225814, 0.247041, 0.352862, 0.236433, 0.278302, 0.321458, 0.380708, 0.384043, 0.422041, 0.440853, 0.335645, 0.236433, 0.161087, 0.25031, 0.236433, 0.216401, 0.281712, 0.284882, 0.288399, 0.275179, 0.335645, 0.4292, 0.422041, 0.298791, 0.387226, 0.384043, 0.366687, 0.26085, 0.339168, 0.36309, 0.356642, 0.356642, 0.352862, 0.440853, 0.447574, 0.465241, 0.447574, 0.476583, 0.352862, 0.257454, 0.18812, 0.200174, 0.125101, 0.076542, 0.144935, 0.144935, 0.147574, 0.15008, 0.125101, 0.11371, 0.120615, 0.11371, 0.15284, 0.209395, 0.182256, 0.142424, 0.102787, 0.081712, 0.045352, 0.088832, 0.144935, 0.225814], '')</t>
  </si>
  <si>
    <t>[18, 27, 28]</t>
  </si>
  <si>
    <t xml:space="preserve">F5RTP2|F5RTP2_9ENTR Acetyltransferase OS=Enterobacter hormaechei ATCC 49162 </t>
  </si>
  <si>
    <t>([0.203355, 0.079919, 0.106997, 0.047319, 0.055536, 0.027463, 0.037156, 0.047319, 0.03976, 0.051831, 0.036378, 0.024826, 0.015078, 0.013016, 0.013016, 0.011669, 0.008525, 0.007315, 0.007495, 0.006142, 0.004689, 0.004414, 0.004483, 0.004431, 0.006245, 0.004689, 0.006245, 0.006194, 0.004483, 0.00389, 0.003555, 0.004513, 0.006619, 0.009977, 0.012491, 0.01204, 0.021381, 0.024826, 0.026338, 0.041405, 0.054297, 0.071867, 0.069024, 0.142424, 0.116183, 0.086953, 0.206376], '')</t>
  </si>
  <si>
    <t xml:space="preserve">F5RTP3|F5RTP3_9ENTR Glutaredoxin OS=Enterobacter hormaechei ATCC 49162 </t>
  </si>
  <si>
    <t>([0.020522, 0.046336, 0.026892, 0.017447, 0.014783, 0.020165, 0.022306, 0.027463, 0.041405, 0.031287, 0.033407, 0.046336, 0.085092, 0.060549, 0.092881, 0.155435, 0.271506, 0.275179, 0.284882, 0.264545, 0.164327, 0.26085, 0.134866, 0.209395, 0.209395, 0.21291, 0.222385, 0.17593, 0.185198, 0.142424, 0.229226, 0.257454, 0.164327, 0.179055, 0.247041, 0.21291, 0.203355, 0.122885, 0.134866, 0.122885, 0.118441, 0.147574, 0.139895, 0.225814, 0.257454, 0.281712, 0.36309, 0.359901, 0.374039, 0.40511, 0.447574, 0.349426, 0.25031, 0.25031, 0.25406, 0.275179, 0.291804, 0.281712, 0.284882, 0.268042, 0.278302, 0.182256, 0.25031, 0.26085, 0.170161, 0.158265, 0.191378, 0.109221, 0.088832, 0.125101, 0.118441, 0.111485, 0.109221, 0.18812, 0.18812, 0.102787, 0.081712, 0.071867, 0.078022, 0.10481, 0.086953, 0.067594, 0.10481, 0.078022, 0.05306, 0.10481, 0.064632, 0.06184, 0.116183], '')</t>
  </si>
  <si>
    <t xml:space="preserve">F5RTP4|F5RTP4_9ENTR Inner membrane protein YbjM OS=Enterobacter hormaechei ATCC 49162 </t>
  </si>
  <si>
    <t>([0.015078, 0.008723, 0.013016, 0.007031, 0.009187, 0.011669, 0.016826, 0.010926, 0.010926, 0.013613, 0.01078, 0.008409, 0.013265, 0.014075, 0.01204, 0.007177, 0.007315, 0.004736, 0.004775, 0.003478, 0.002512, 0.001906, 0.002366, 0.00225, 0.002482, 0.002155, 0.001335, 0.001335, 0.001434, 0.001692, 0.001692, 0.002035, 0.001808, 0.001906, 0.002327, 0.003512, 0.004835, 0.006619, 0.013437, 0.013613, 0.01204, 0.019401, 0.017447, 0.013016, 0.007645, 0.007031, 0.005623, 0.006194, 0.006533, 0.008804, 0.007315, 0.005623, 0.005623, 0.008804, 0.005503, 0.004513, 0.004513, 0.004513, 0.004736, 0.004358, 0.004358, 0.004646, 0.003671, 0.004414, 0.006619, 0.007315, 0.008002, 0.012491, 0.017797, 0.011903, 0.00777, 0.00777, 0.009096, 0.01204, 0.008075, 0.00962, 0.00962, 0.006795, 0.004835, 0.004135, 0.004161, 0.0028, 0.002581, 0.002435, 0.001967, 0.001709, 0.002435, 0.003478, 0.003431, 0.003014, 0.002435, 0.003478, 0.004161, 0.003701, 0.003014, 0.003053, 0.00283, 0.002881, 0.00389, 0.005378, 0.004835, 0.003177, 0.003177, 0.003298, 0.003924, 0.003963, 0.00407, 0.003671, 0.002529, 0.001906, 0.001541, 0.00155, 0.000876, 0.000859, 0.001267, 0.001391, 0.001383, 0.001374, 0.002014, 0.002138, 0.002155, 0.00283, 0.004358, 0.006039, 0.008624, 0.008409, 0.010926, 0.009096, 0.009015, 0.013016, 0.019401, 0.05306, 0.118441, 0.31487, 0.26085], '')</t>
  </si>
  <si>
    <t xml:space="preserve">F5RTP6|F5RTP6_9ENTR Uncharacterized protein OS=Enterobacter hormaechei ATCC 49162 </t>
  </si>
  <si>
    <t>([0.295083, 0.346032, 0.278302, 0.170161, 0.155435, 0.206376, 0.257454, 0.298791, 0.298791, 0.321458, 0.281712, 0.328603, 0.225814, 0.225814, 0.25406, 0.225814, 0.209395, 0.185198, 0.200174, 0.106997, 0.185198, 0.182256, 0.18812, 0.25406, 0.359901, 0.321458, 0.225814, 0.191378, 0.179055, 0.129801, 0.127496, 0.11371, 0.132295, 0.139895, 0.247041, 0.142424, 0.17593, 0.167087, 0.200174, 0.15008, 0.243554, 0.25031, 0.225814, 0.216401, 0.170161, 0.170161, 0.167087, 0.236433, 0.264545, 0.222385, 0.301917, 0.301917, 0.387226, 0.332115, 0.398279, 0.359901, 0.465241, 0.422041, 0.41194, 0.31487, 0.298791, 0.311707, 0.219301, 0.301917, 0.308712, 0.366687, 0.356642, 0.447574, 0.342579, 0.332115, 0.370445, 0.370445, 0.295083, 0.271506, 0.271506, 0.308712, 0.308712, 0.268042, 0.268042, 0.243554, 0.318242, 0.349426, 0.295083, 0.398279, 0.40511, 0.359901], '')</t>
  </si>
  <si>
    <t xml:space="preserve">F5RTP7|F5RTP7_9ENTR Bacteriophage T5 Orf172 DNA-binding domain-containing protein OS=Enterobacter hormaechei ATCC 49162 </t>
  </si>
  <si>
    <t>([0.132295, 0.170161, 0.229226, 0.11371, 0.161087, 0.161087, 0.203355, 0.144935, 0.086953, 0.06312, 0.050641, 0.03976, 0.023963, 0.014315, 0.009865, 0.007422, 0.009187, 0.006619, 0.008804, 0.01078, 0.011903, 0.011342, 0.008525, 0.007422, 0.008804, 0.006078, 0.005223, 0.003924, 0.004976, 0.006988, 0.009728, 0.013265, 0.019401, 0.031287, 0.05306, 0.058088, 0.109221, 0.083462, 0.15284, 0.15284, 0.11371, 0.102787, 0.18812, 0.275179, 0.31487, 0.288399, 0.394753, 0.394753, 0.480142, 0.497853, 0.51388, 0.41194, 0.41194, 0.418646, 0.422041, 0.4292, 0.521092, 0.5017, 0.494003, 0.447574, 0.458154, 0.521092, 0.40511, 0.387226, 0.398279, 0.401658, 0.497853, 0.505461, 0.51388, 0.529623, 0.509769, 0.494003, 0.557691, 0.529623, 0.509769, 0.408655, 0.308712, 0.301917, 0.222385, 0.31487, 0.356642, 0.271506, 0.31487, 0.40511, 0.380708, 0.30533, 0.206376, 0.222385, 0.185198, 0.278302, 0.264545, 0.264545, 0.17593, 0.200174, 0.229226, 0.206376, 0.291804, 0.387226, 0.288399, 0.342579, 0.332115, 0.332115, 0.408655, 0.301917, 0.318242, 0.359901, 0.394753, 0.483068, 0.387226, 0.414856, 0.374039, 0.374039, 0.374039, 0.40511, 0.328603, 0.25031, 0.291804, 0.257454, 0.275179, 0.377384, 0.422041, 0.394753, 0.380708, 0.308712, 0.40511, 0.311707, 0.295083, 0.335645, 0.308712, 0.401658, 0.414856, 0.458154, 0.436924, 0.440853, 0.42561, 0.4292, 0.509769, 0.490133, 0.538167, 0.494003, 0.476583, 0.468512, 0.472492, 0.468512, 0.468512, 0.458154, 0.517562, 0.51388, 0.517562, 0.534167, 0.444081, 0.440853, 0.436924, 0.436924, 0.447574, 0.525368, 0.618285, 0.575842, 0.59508, 0.59508, 0.534167, 0.458154, 0.440853, 0.476583, 0.454136, 0.545602, 0.562014, 0.608892, 0.58069, 0.497853, 0.517562, 0.51388, 0.42561, 0.414856, 0.447574, 0.40511, 0.422041, 0.436924, 0.461924, 0.42561, 0.40511, 0.490133, 0.490133, 0.465241, 0.447574, 0.468512, 0.433034, 0.352862, 0.352862, 0.349426, 0.401658, 0.401658, 0.384043, 0.433034, 0.444081, 0.436924, 0.390993, 0.390993, 0.352862, 0.298791, 0.301917, 0.301917, 0.288399, 0.332115, 0.352862, 0.370445, 0.366687, 0.31487, 0.398279, 0.380708, 0.335645, 0.335645, 0.328603, 0.433034, 0.374039, 0.288399, 0.216401, 0.318242, 0.318242, 0.346032, 0.394753, 0.36309, 0.298791, 0.30533, 0.342579, 0.278302, 0.236433, 0.247041, 0.335645, 0.25031, 0.268042, 0.243554, 0.247041, 0.247041, 0.206376, 0.284882, 0.352862, 0.436924, 0.328603, 0.328603, 0.321458, 0.328603, 0.377384, 0.461924, 0.380708, 0.370445, 0.444081, 0.465241, 0.387226, 0.298791, 0.366687, 0.356642, 0.450668, 0.440853, 0.408655, 0.41194, 0.41194, 0.352862, 0.352862, 0.352862, 0.284882, 0.298791, 0.295083, 0.311707, 0.295083, 0.36309, 0.374039, 0.380708, 0.359901, 0.356642, 0.42561, 0.339168, 0.278302, 0.21291, 0.225814, 0.229226, 0.170161, 0.185198, 0.243554, 0.222385, 0.236433, 0.301917, 0.291804, 0.298791, 0.21291, 0.216401, 0.21291, 0.139895, 0.129801, 0.158265, 0.239899, 0.26085, 0.278302, 0.332115, 0.394753, 0.31487, 0.339168, 0.436924, 0.4292, 0.356642, 0.356642, 0.422041, 0.394753, 0.308712, 0.308712, 0.311707, 0.25406, 0.275179, 0.257454, 0.278302, 0.264545, 0.25031, 0.216401, 0.200174, 0.194234, 0.200174, 0.247041, 0.239899, 0.167087, 0.164327, 0.239899, 0.179055, 0.120615, 0.090864, 0.155435, 0.132295, 0.185198, 0.17593, 0.17593, 0.271506, 0.191378, 0.185198, 0.118441, 0.132295, 0.158265, 0.147574, 0.106997, 0.129801, 0.139895, 0.139895, 0.122885, 0.076542, 0.125101, 0.185198, 0.247041, 0.25031, 0.281712, 0.291804, 0.356642, 0.339168, 0.257454, 0.318242, 0.335645, 0.4292, 0.356642, 0.41194, 0.444081, 0.517562, 0.509769, 0.497853, 0.557691, 0.575842, 0.671169, 0.671169, 0.557691, 0.575842, 0.557691, 0.517562, 0.4292, 0.4292, 0.440853, 0.494003, 0.51388, 0.494003, 0.5017, 0.604312, 0.604312, 0.557691, 0.465241, 0.461924, 0.472492, 0.472492, 0.398279, 0.41194, 0.398279, 0.450668, 0.450668, 0.450668, 0.486429, 0.494003, 0.472492, 0.384043, 0.387226, 0.380708, 0.394753, 0.398279, 0.394753, 0.394753, 0.339168, 0.394753, 0.311707, 0.318242, 0.352862, 0.42561, 0.339168, 0.321458, 0.356642, 0.278302, 0.288399, 0.203355, 0.271506, 0.219301, 0.30533, 0.335645, 0.311707, 0.308712, 0.275179, 0.26085, 0.284882, 0.366687, 0.380708, 0.436924, 0.346032, 0.339168, 0.318242, 0.374039, 0.401658, 0.401658, 0.483068, 0.472492, 0.557691, 0.56648, 0.690604, 0.59508, 0.490133, 0.450668, 0.366687, 0.390993, 0.41194, 0.321458, 0.318242, 0.324872, 0.26085, 0.335645, 0.346032, 0.380708, 0.342579, 0.257454, 0.247041, 0.170161, 0.17593, 0.15284, 0.158265, 0.142424, 0.194234, 0.194234, 0.264545, 0.370445, 0.291804, 0.288399, 0.359901, 0.295083, 0.288399, 0.394753, 0.31487, 0.30533, 0.301917, 0.335645, 0.41194, 0.352862, 0.461924, 0.356642, 0.384043, 0.275179, 0.288399, 0.225814, 0.311707, 0.275179, 0.209395, 0.203355, 0.129801, 0.129801, 0.18812, 0.200174, 0.164327, 0.268042, 0.264545, 0.179055, 0.216401, 0.229226, 0.301917, 0.194234, 0.301917, 0.295083, 0.332115, 0.219301, 0.298791, 0.295083, 0.318242, 0.366687, 0.380708, 0.480142, 0.476583, 0.398279, 0.40511, 0.4292, 0.398279, 0.394753, 0.494003, 0.370445, 0.25406, 0.26085, 0.275179, 0.268042, 0.191378, 0.25406, 0.36309, 0.268042, 0.257454, 0.26085, 0.25406, 0.232838, 0.232838, 0.236433, 0.26085, 0.26085, 0.185198, 0.191378, 0.167087, 0.161087, 0.161087, 0.264545, 0.209395, 0.170161, 0.144935, 0.229226, 0.200174, 0.191378, 0.284882, 0.200174, 0.200174, 0.206376, 0.288399, 0.196879, 0.17593, 0.142424, 0.142424, 0.225814, 0.232838, 0.26085, 0.268042, 0.346032, 0.31487, 0.247041, 0.278302, 0.31487, 0.31487, 0.349426, 0.366687, 0.271506, 0.298791, 0.236433, 0.196879, 0.17593, 0.225814, 0.225814, 0.298791, 0.25031, 0.200174, 0.147574, 0.116183, 0.0704, 0.06312], '')</t>
  </si>
  <si>
    <t>[50, 56, 57, 61, 67, 68, 69, 70, 72, 73, 74, 136, 138, 146, 147, 148, 149, 155, 156, 157, 158, 159, 160, 165, 166, 167, 168, 170, 171, 357, 358, 360, 361, 362, 363, 364, 365, 366, 367, 372, 374, 375, 376, 377, 430, 431, 432, 433]</t>
  </si>
  <si>
    <t xml:space="preserve">F5RTP8|F5RTP8_9ENTR Uncharacterized protein OS=Enterobacter hormaechei ATCC 49162 </t>
  </si>
  <si>
    <t>([0.118441, 0.15284, 0.083462, 0.125101, 0.086953, 0.058088, 0.085092, 0.125101, 0.155435, 0.182256, 0.139895, 0.137348, 0.120615, 0.109221, 0.18812, 0.21291, 0.239899, 0.147574, 0.129801, 0.170161, 0.179055, 0.144935, 0.147574, 0.229226, 0.225814, 0.216401, 0.295083, 0.200174, 0.185198, 0.179055, 0.179055, 0.173081, 0.17593, 0.185198, 0.247041, 0.247041, 0.203355, 0.122885, 0.144935, 0.185198, 0.209395, 0.173081, 0.200174, 0.194234, 0.129801, 0.076542, 0.125101, 0.127496, 0.144935, 0.109221, 0.106997, 0.10481, 0.139895, 0.155435, 0.118441, 0.083462, 0.060549, 0.066181, 0.122885, 0.185198, 0.18812, 0.15008], '')</t>
  </si>
  <si>
    <t xml:space="preserve">F5RTP9|F5RTP9_9ENTR Arsenate reductase OS=Enterobacter hormaechei ATCC 49162 </t>
  </si>
  <si>
    <t>([0.191378, 0.11371, 0.15008, 0.200174, 0.236433, 0.264545, 0.30533, 0.339168, 0.271506, 0.31487, 0.301917, 0.25406, 0.25406, 0.268042, 0.356642, 0.349426, 0.447574, 0.562014, 0.608892, 0.626927, 0.486429, 0.4292, 0.436924, 0.352862, 0.264545, 0.288399, 0.298791, 0.318242, 0.342579, 0.4292, 0.40511, 0.458154, 0.570702, 0.480142, 0.476583, 0.483068, 0.401658, 0.311707, 0.26085, 0.247041, 0.194234, 0.281712, 0.278302, 0.356642, 0.374039, 0.374039, 0.366687, 0.281712, 0.17593, 0.15008, 0.144935, 0.15284, 0.096677, 0.102787, 0.18812, 0.118441, 0.125101, 0.196879, 0.200174, 0.225814, 0.144935, 0.147574, 0.155435, 0.232838, 0.26085, 0.225814, 0.311707, 0.311707, 0.40511, 0.494003, 0.414856, 0.339168, 0.342579, 0.308712, 0.26085, 0.158265, 0.243554, 0.15008, 0.170161, 0.164327, 0.109221, 0.106997, 0.132295, 0.125101, 0.147574, 0.076542, 0.096677, 0.06184, 0.059222, 0.064632, 0.036378, 0.060549, 0.10481, 0.094817, 0.106997, 0.079919, 0.125101, 0.142424, 0.21291, 0.200174, 0.219301, 0.229226, 0.236433, 0.239899, 0.164327, 0.088832, 0.170161, 0.243554, 0.275179, 0.278302, 0.239899, 0.321458, 0.291804, 0.18812, 0.196879, 0.264545, 0.36309, 0.384043, 0.352862, 0.370445, 0.281712, 0.275179, 0.268042, 0.36309, 0.318242, 0.40511, 0.486429, 0.447574, 0.422041, 0.359901, 0.352862, 0.356642, 0.359901, 0.370445, 0.461924, 0.436924, 0.42561, 0.380708, 0.328603, 0.298791, 0.232838, 0.31487, 0.408655], '')</t>
  </si>
  <si>
    <t>[17, 18, 19, 32]</t>
  </si>
  <si>
    <t xml:space="preserve">F5RTQ0|F5RTQ0_9ENTR TetR family transcriptional regulator OS=Enterobacter hormaechei ATCC 49162 </t>
  </si>
  <si>
    <t>([0.951925, 0.96342, 0.954657, 0.876521, 0.76285, 0.788093, 0.745909, 0.754692, 0.642678, 0.666105, 0.680603, 0.618285, 0.58069, 0.608892, 0.56648, 0.534167, 0.433034, 0.422041, 0.36309, 0.291804, 0.288399, 0.284882, 0.264545, 0.268042, 0.264545, 0.31487, 0.301917, 0.26085, 0.229226, 0.311707, 0.243554, 0.268042, 0.268042, 0.301917, 0.278302, 0.229226, 0.229226, 0.209395, 0.125101, 0.079919, 0.120615, 0.120615, 0.090864, 0.100716, 0.100716, 0.100716, 0.073402, 0.081712, 0.142424, 0.139895, 0.073402, 0.106997, 0.045352, 0.038042, 0.038042, 0.042364, 0.06312, 0.046336, 0.086953, 0.167087, 0.281712, 0.17593, 0.17593, 0.225814, 0.120615, 0.064632, 0.088832, 0.142424, 0.086953, 0.078022, 0.094817, 0.17593, 0.194234, 0.301917, 0.380708, 0.311707, 0.318242, 0.278302, 0.243554, 0.25031, 0.239899, 0.155435, 0.17593, 0.173081, 0.164327, 0.264545, 0.342579, 0.308712, 0.308712, 0.374039, 0.401658, 0.401658, 0.408655, 0.342579, 0.311707, 0.26085, 0.284882, 0.167087, 0.200174, 0.196879, 0.11371, 0.092881, 0.076542, 0.090864, 0.090864, 0.090864, 0.090864, 0.088832, 0.106997, 0.06312, 0.059222, 0.049374, 0.033407, 0.023087, 0.032017, 0.03976, 0.034068, 0.032677, 0.060549, 0.040537, 0.067594, 0.134866, 0.158265, 0.264545, 0.225814, 0.25406, 0.264545, 0.164327, 0.10481, 0.132295, 0.229226, 0.203355, 0.203355, 0.236433, 0.284882, 0.243554, 0.158265, 0.264545, 0.284882, 0.182256, 0.155435, 0.179055, 0.170161, 0.132295, 0.132295, 0.132295, 0.116183, 0.055536, 0.073402, 0.142424, 0.142424, 0.120615, 0.122885, 0.144935, 0.109221, 0.109221, 0.132295, 0.222385, 0.236433, 0.185198, 0.295083, 0.377384, 0.311707, 0.243554, 0.291804, 0.291804, 0.295083, 0.268042, 0.377384, 0.465241, 0.468512, 0.465241, 0.398279, 0.41194, 0.359901, 0.433034, 0.414856, 0.387226, 0.332115, 0.271506, 0.366687, 0.335645, 0.288399], '')</t>
  </si>
  <si>
    <t xml:space="preserve">F5RTQ1|F5RTQ1_9ENTR MFS family major facilitator transporter OS=Enterobacter hormaechei ATCC 49162 </t>
  </si>
  <si>
    <t>([0.139895, 0.056825, 0.083462, 0.06184, 0.031287, 0.029376, 0.017797, 0.010221, 0.009728, 0.007031, 0.005503, 0.004388, 0.00316, 0.004611, 0.004483, 0.003366, 0.00225, 0.001743, 0.001499, 0.001692, 0.001743, 0.001572, 0.002396, 0.002366, 0.00292, 0.004431, 0.004431, 0.004483, 0.006988, 0.008804, 0.017138, 0.020165, 0.045352, 0.055536, 0.044297, 0.047319, 0.073402, 0.158265, 0.155435, 0.194234, 0.11371, 0.129801, 0.094817, 0.037156, 0.035586, 0.018415, 0.015344, 0.010926, 0.018787, 0.017797, 0.01227, 0.011342, 0.019401, 0.011342, 0.010372, 0.008276, 0.007877, 0.007877, 0.005318, 0.004736, 0.003804, 0.005249, 0.006795, 0.006194, 0.009483, 0.009977, 0.017138, 0.013613, 0.016021, 0.009483, 0.009977, 0.014075, 0.015078, 0.011106, 0.013613, 0.016021, 0.018106, 0.01204, 0.01204, 0.019401, 0.024393, 0.020522, 0.0198, 0.010926, 0.021381, 0.014075, 0.01078, 0.007259, 0.006245, 0.00543, 0.006619, 0.006421, 0.006894, 0.004835, 0.004976, 0.004247, 0.004513, 0.003821, 0.004835, 0.004135, 0.003512, 0.003341, 0.003177, 0.003177, 0.004247, 0.004247, 0.003701, 0.004161, 0.004921, 0.005734, 0.00962, 0.008525, 0.007315, 0.004775, 0.006701, 0.006245, 0.010509, 0.012727, 0.017138, 0.013821, 0.015694, 0.025316, 0.044297, 0.076542, 0.055536, 0.060549, 0.06312, 0.144935, 0.092881, 0.064632, 0.106997, 0.06184, 0.071867, 0.094817, 0.167087, 0.074921, 0.058088, 0.047319, 0.025316, 0.032017, 0.046336, 0.03976, 0.025316, 0.023087, 0.023534, 0.032017, 0.018787, 0.018106, 0.012727, 0.018787, 0.018787, 0.016826, 0.017797, 0.014075, 0.013821, 0.008895, 0.012491, 0.018787, 0.020165, 0.023534, 0.024393, 0.013016, 0.013437, 0.010221, 0.009015, 0.009015, 0.006482, 0.006482, 0.005249, 0.004513, 0.003405, 0.004976, 0.00359, 0.003053, 0.004208, 0.004208, 0.004208, 0.004835, 0.004835, 0.003431, 0.004736, 0.004161, 0.005623, 0.008002, 0.011342, 0.015078, 0.020165, 0.028107, 0.046336, 0.081712, 0.179055, 0.295083, 0.264545, 0.370445, 0.4292, 0.374039, 0.377384, 0.490133, 0.370445, 0.454136, 0.436924, 0.284882, 0.335645, 0.356642, 0.216401, 0.232838, 0.129801, 0.083462, 0.058088, 0.028695, 0.025316, 0.013821, 0.009187, 0.006988, 0.005011, 0.005011, 0.004835, 0.004315, 0.002976, 0.003555, 0.003478, 0.004976, 0.007031, 0.006039, 0.005932, 0.009401, 0.006619, 0.006619, 0.009187, 0.009187, 0.009401, 0.00777, 0.007877, 0.011342, 0.016826, 0.030003, 0.038858, 0.025762, 0.033407, 0.094817, 0.129801, 0.109221, 0.109221, 0.109221, 0.074921, 0.034884, 0.016528, 0.021816, 0.040537, 0.015344, 0.029376, 0.028695, 0.040537, 0.047319, 0.046336, 0.027463, 0.028107, 0.028695, 0.028107, 0.030611, 0.024393, 0.023087, 0.013821, 0.008276, 0.005872, 0.008723, 0.013821, 0.013613, 0.016826, 0.017447, 0.022667, 0.016826, 0.019401, 0.012727, 0.017447, 0.013265, 0.020165, 0.016021, 0.00962, 0.010672, 0.010131, 0.010221, 0.007177, 0.009977, 0.01078, 0.015078, 0.010672, 0.007091, 0.007259, 0.004921, 0.003864, 0.00515, 0.004577, 0.006142, 0.005799, 0.004135, 0.004161, 0.004161, 0.003727, 0.004976, 0.005318, 0.003864, 0.002881, 0.00292, 0.002881, 0.002976, 0.003366, 0.003478, 0.004736, 0.004775, 0.007091, 0.006078, 0.006421, 0.005992, 0.005932, 0.005799, 0.008156, 0.008276, 0.007177, 0.009401, 0.010131, 0.015694, 0.028695, 0.069024, 0.137348, 0.106997, 0.216401, 0.229226, 0.278302, 0.200174, 0.301917, 0.222385, 0.278302, 0.206376, 0.321458, 0.321458, 0.433034, 0.321458, 0.264545, 0.26085, 0.147574, 0.073402, 0.040537, 0.040537, 0.040537, 0.045352, 0.030611, 0.014315, 0.013613, 0.008002, 0.007315, 0.007422, 0.010672, 0.015694, 0.011106, 0.010509, 0.007031, 0.007031, 0.010221, 0.013437, 0.012491, 0.014075, 0.015694, 0.015694, 0.009728, 0.008804, 0.005683, 0.006078, 0.005992, 0.004247, 0.005503, 0.006533, 0.004835, 0.00359, 0.003177, 0.004388, 0.003821, 0.004135, 0.003607, 0.003607, 0.004483, 0.005799, 0.006894, 0.009977, 0.017138, 0.033407, 0.033407, 0.045352, 0.088832, 0.167087, 0.275179, 0.21291, 0.281712, 0.387226, 0.461924, 0.497853, 0.483068, 0.529623, 0.657645, 0.728858, 0.733139, 0.661982, 0.58069, 0.685117], '')</t>
  </si>
  <si>
    <t>[397, 398, 399, 400, 401, 402, 403]</t>
  </si>
  <si>
    <t xml:space="preserve">F5RTQ2|F5RTQ2_9ENTR Phosphatase YbjI OS=Enterobacter hormaechei ATCC 49162 </t>
  </si>
  <si>
    <t>([0.019401, 0.029376, 0.042364, 0.020165, 0.013821, 0.018415, 0.026892, 0.026892, 0.034068, 0.046336, 0.031287, 0.048328, 0.049374, 0.06312, 0.066181, 0.056825, 0.058088, 0.058088, 0.102787, 0.050641, 0.054297, 0.050641, 0.036378, 0.035586, 0.059222, 0.11371, 0.11371, 0.059222, 0.076542, 0.036378, 0.022667, 0.025762, 0.019401, 0.018787, 0.023087, 0.024393, 0.058088, 0.056825, 0.038042, 0.038858, 0.038858, 0.027463, 0.025762, 0.017797, 0.009977, 0.013821, 0.014586, 0.00962, 0.01227, 0.011903, 0.025762, 0.022667, 0.027463, 0.017138, 0.01204, 0.010221, 0.010509, 0.010672, 0.017138, 0.029376, 0.015078, 0.016826, 0.018787, 0.020522, 0.034884, 0.076542, 0.071867, 0.067594, 0.076542, 0.044297, 0.049374, 0.043307, 0.090864, 0.06312, 0.129801, 0.18812, 0.247041, 0.225814, 0.11371, 0.064632, 0.069024, 0.083462, 0.10481, 0.164327, 0.090864, 0.064632, 0.071867, 0.067594, 0.038042, 0.074921, 0.15284, 0.079919, 0.090864, 0.043307, 0.042364, 0.034884, 0.023963, 0.020876, 0.020522, 0.046336, 0.083462, 0.064632, 0.058088, 0.076542, 0.03976, 0.0704, 0.129801, 0.067594, 0.067594, 0.116183, 0.05306, 0.025762, 0.046336, 0.047319, 0.047319, 0.0704, 0.071867, 0.102787, 0.058088, 0.032677, 0.030003, 0.030611, 0.021381, 0.043307, 0.040537, 0.046336, 0.047319, 0.044297, 0.038042, 0.038042, 0.038858, 0.038858, 0.088832, 0.098513, 0.047319, 0.041405, 0.024826, 0.030003, 0.016021, 0.026892, 0.026892, 0.029376, 0.0198, 0.034884, 0.032677, 0.035586, 0.067594, 0.037156, 0.047319, 0.098513, 0.051831, 0.051831, 0.076542, 0.040537, 0.022306, 0.03976, 0.094817, 0.17593, 0.11371, 0.206376, 0.216401, 0.219301, 0.170161, 0.173081, 0.203355, 0.137348, 0.132295, 0.122885, 0.194234, 0.167087, 0.170161, 0.25406, 0.155435, 0.194234, 0.194234, 0.191378, 0.118441, 0.125101, 0.127496, 0.142424, 0.144935, 0.132295, 0.179055, 0.229226, 0.298791, 0.179055, 0.243554, 0.155435, 0.092881, 0.102787, 0.083462, 0.085092, 0.047319, 0.083462, 0.044297, 0.081712, 0.144935, 0.222385, 0.209395, 0.15284, 0.155435, 0.129801, 0.067594, 0.083462, 0.081712, 0.081712, 0.137348, 0.147574, 0.239899, 0.25406, 0.257454, 0.247041, 0.164327, 0.25406, 0.275179, 0.332115, 0.324872, 0.203355, 0.203355, 0.10481, 0.129801, 0.15284, 0.15284, 0.275179, 0.243554, 0.232838, 0.268042, 0.275179, 0.173081, 0.161087, 0.196879, 0.125101, 0.134866, 0.206376, 0.129801, 0.129801, 0.129801, 0.158265, 0.275179, 0.288399, 0.41194, 0.454136, 0.517562, 0.553315, 0.468512, 0.41194, 0.42561, 0.321458, 0.229226, 0.335645, 0.339168, 0.301917, 0.288399, 0.328603, 0.328603, 0.42561, 0.377384, 0.444081, 0.301917, 0.301917, 0.268042, 0.225814, 0.185198, 0.137348, 0.111485, 0.142424, 0.21291, 0.158265, 0.219301, 0.339168], '')</t>
  </si>
  <si>
    <t>[242, 243]</t>
  </si>
  <si>
    <t xml:space="preserve">F5RTQ3|F5RTQ3_9ENTR Multidrug resistance protein MdtM OS=Enterobacter hormaechei ATCC 49162 </t>
  </si>
  <si>
    <t>([0.206376, 0.243554, 0.278302, 0.31487, 0.281712, 0.17593, 0.106997, 0.051831, 0.083462, 0.050641, 0.038042, 0.028107, 0.034068, 0.017138, 0.009977, 0.010926, 0.006988, 0.006988, 0.007177, 0.004899, 0.003555, 0.004736, 0.004921, 0.005223, 0.004388, 0.00359, 0.004835, 0.007177, 0.011342, 0.008156, 0.008156, 0.009187, 0.009977, 0.009977, 0.018415, 0.037156, 0.016826, 0.038042, 0.029376, 0.026892, 0.026892, 0.064632, 0.033407, 0.018787, 0.020522, 0.030003, 0.059222, 0.03976, 0.034884, 0.026892, 0.019401, 0.019401, 0.019401, 0.030611, 0.050641, 0.030611, 0.014315, 0.014783, 0.014586, 0.010926, 0.007555, 0.007645, 0.007031, 0.011518, 0.010372, 0.009187, 0.009401, 0.009483, 0.00777, 0.007422, 0.008723, 0.013821, 0.029376, 0.022667, 0.016826, 0.009865, 0.013437, 0.026892, 0.030003, 0.017797, 0.017797, 0.015078, 0.014315, 0.009865, 0.009294, 0.010372, 0.007259, 0.006039, 0.006194, 0.006374, 0.004646, 0.004135, 0.004208, 0.003963, 0.003701, 0.004689, 0.006701, 0.004388, 0.004513, 0.004315, 0.003997, 0.005503, 0.005503, 0.005623, 0.007495, 0.007091, 0.006894, 0.009865, 0.007877, 0.006039, 0.00558, 0.00543, 0.006142, 0.005318, 0.003997, 0.005623, 0.003701, 0.003246, 0.004247, 0.00292, 0.004135, 0.006078, 0.006039, 0.006039, 0.009294, 0.009865, 0.008624, 0.008723, 0.006894, 0.006619, 0.008723, 0.009096, 0.016021, 0.013016, 0.009728, 0.01078, 0.009187, 0.016826, 0.013265, 0.013265, 0.013437, 0.008276, 0.006567, 0.007315, 0.008002, 0.005249, 0.004835, 0.006078, 0.005623, 0.005318, 0.007555, 0.006567, 0.008409, 0.005872, 0.005011, 0.006894, 0.006245, 0.006245, 0.006567, 0.006245, 0.00777, 0.011518, 0.015694, 0.010221, 0.006701, 0.006701, 0.006194, 0.00543, 0.004388, 0.004358, 0.004899, 0.004358, 0.003478, 0.00389, 0.003555, 0.00316, 0.003177, 0.002881, 0.003341, 0.003053, 0.00359, 0.0028, 0.003177, 0.00389, 0.006039, 0.006894, 0.010509, 0.020876, 0.014783, 0.018787, 0.042364, 0.056825, 0.036378, 0.076542, 0.038042, 0.090864, 0.21291, 0.120615, 0.209395, 0.216401, 0.229226, 0.164327, 0.216401, 0.147574, 0.076542, 0.034884, 0.047319, 0.047319, 0.046336, 0.094817, 0.041405, 0.020876, 0.016528, 0.030611, 0.023963, 0.024393, 0.018787, 0.017797, 0.034068, 0.016021, 0.010372, 0.00962, 0.009728, 0.010926, 0.008624, 0.007877, 0.009977, 0.006988, 0.004611, 0.004135, 0.004161, 0.006078, 0.009015, 0.007645, 0.005378, 0.004388, 0.004315, 0.004775, 0.004611, 0.004976, 0.00777, 0.007177, 0.007177, 0.010509, 0.006374, 0.010131, 0.009728, 0.011903, 0.011518, 0.01204, 0.016257, 0.010221, 0.01204, 0.006988, 0.006039, 0.008895, 0.011669, 0.01227, 0.008075, 0.005683, 0.005223, 0.005249, 0.005249, 0.004161, 0.003109, 0.003804, 0.003607, 0.003757, 0.00389, 0.005318, 0.007555, 0.007495, 0.010509, 0.007031, 0.010926, 0.021381, 0.012727, 0.009483, 0.009401, 0.011903, 0.021381, 0.020876, 0.011518, 0.024393, 0.020165, 0.029376, 0.028695, 0.026892, 0.025762, 0.013016, 0.008276, 0.006795, 0.005799, 0.004388, 0.004775, 0.004899, 0.003821, 0.004483, 0.006194, 0.008895, 0.01078, 0.009294, 0.006374, 0.006194, 0.004161, 0.004899, 0.005872, 0.005872, 0.005872, 0.005872, 0.008409, 0.009294, 0.007259, 0.007259, 0.006194, 0.007091, 0.004736, 0.006142, 0.00543, 0.004736, 0.004976, 0.004388, 0.004921, 0.004976, 0.005378, 0.007495, 0.006374, 0.006374, 0.005223, 0.003607, 0.004388, 0.004414, 0.006142, 0.007259, 0.008409, 0.015344, 0.015344, 0.032017, 0.0198, 0.032677, 0.032677, 0.022667, 0.020522, 0.020522, 0.026892, 0.023534, 0.023534, 0.032017, 0.016021, 0.015344, 0.015078, 0.020522, 0.013265, 0.011342, 0.009096, 0.010131, 0.007315, 0.007315, 0.007259, 0.009865, 0.008525, 0.006619, 0.006701, 0.00543, 0.00543, 0.006533, 0.009977, 0.009483, 0.008276, 0.007555, 0.011669, 0.013437, 0.007495, 0.010672, 0.007315, 0.009483, 0.009096, 0.012727, 0.009187, 0.006374, 0.004736, 0.004247, 0.005932, 0.004899, 0.006078, 0.004736, 0.003804, 0.002435, 0.001692, 0.002482, 0.003821, 0.00389, 0.00558, 0.006482, 0.006142, 0.009294, 0.009401, 0.006374, 0.006567, 0.009728, 0.012727, 0.016826, 0.021816, 0.017138, 0.027463, 0.034884, 0.055536, 0.090864, 0.236433, 0.40511], '')</t>
  </si>
  <si>
    <t xml:space="preserve">F5RTQ4|F5RTQ4_9ENTR PAP2 (Acid phosphatase) superfamily protein OS=Enterobacter hormaechei ATCC 49162 </t>
  </si>
  <si>
    <t>([0.21291, 0.264545, 0.137348, 0.209395, 0.25031, 0.30533, 0.335645, 0.366687, 0.390993, 0.41194, 0.318242, 0.271506, 0.268042, 0.170161, 0.236433, 0.229226, 0.239899, 0.102787, 0.055536, 0.049374, 0.048328, 0.054297, 0.027463, 0.023087, 0.013437, 0.008624, 0.005623, 0.004414, 0.003212, 0.002727, 0.002211, 0.002276, 0.002057, 0.002078, 0.001936, 0.001288, 0.001602, 0.001602, 0.002606, 0.003804, 0.003727, 0.003757, 0.003757, 0.005086, 0.005249, 0.004736, 0.006533, 0.009483, 0.00777, 0.007315, 0.006039, 0.007877, 0.00962, 0.015078, 0.015078, 0.029376, 0.055536, 0.024826, 0.028695, 0.016021, 0.015694, 0.017447, 0.034884, 0.038858, 0.020876, 0.024393, 0.05306, 0.026892, 0.015694, 0.037156, 0.076542, 0.144935, 0.074921, 0.076542, 0.098513, 0.047319, 0.024826, 0.020165, 0.023534, 0.016528, 0.016257, 0.012491, 0.009865, 0.008156, 0.007259, 0.007177, 0.006988, 0.004775, 0.006482, 0.007877, 0.005223, 0.005378, 0.005378, 0.007645, 0.007555, 0.007555, 0.00777, 0.008624, 0.009977, 0.013437, 0.013265, 0.013265, 0.009728, 0.009015, 0.010372, 0.007259, 0.010221, 0.013821, 0.014315, 0.009865, 0.008525, 0.013437, 0.009401, 0.006421, 0.006194, 0.006894, 0.004835, 0.006421, 0.008002, 0.007422, 0.008276, 0.007555, 0.012491, 0.011903, 0.017138, 0.009977, 0.011106, 0.01227, 0.008804, 0.013821, 0.021381, 0.035586, 0.028107, 0.028695, 0.046336, 0.020876, 0.025316, 0.026338, 0.013265, 0.013613, 0.011903, 0.008075, 0.011342, 0.010372, 0.019401, 0.017797, 0.033407, 0.067594, 0.058088, 0.129801, 0.083462, 0.034068, 0.03976, 0.050641, 0.083462, 0.098513, 0.155435, 0.129801, 0.21291, 0.349426, 0.216401, 0.194234, 0.222385, 0.142424, 0.134866, 0.066181, 0.028107, 0.013265, 0.009865, 0.006194, 0.004483, 0.005623, 0.009401, 0.008723, 0.009483, 0.009483, 0.006701, 0.006701, 0.004976, 0.005249, 0.003512, 0.004208, 0.004483, 0.004483, 0.005503, 0.004835, 0.005318, 0.006567, 0.01078, 0.008624, 0.00962, 0.011518, 0.011342, 0.006421, 0.006421, 0.006142, 0.004775, 0.005503, 0.006194, 0.008895, 0.007422, 0.011669, 0.009294, 0.006619, 0.008525, 0.007877, 0.009483, 0.008624, 0.007555, 0.006619, 0.00962, 0.009728, 0.008525, 0.006533, 0.007422, 0.004835, 0.004577, 0.006078, 0.005932, 0.004388, 0.003478, 0.002555, 0.002705, 0.003053, 0.00359, 0.00359, 0.003864, 0.002705, 0.002503, 0.003079, 0.003461, 0.003607, 0.00407, 0.004646, 0.004899, 0.005734, 0.008002, 0.006567, 0.004835, 0.005223, 0.006619, 0.007555], '')</t>
  </si>
  <si>
    <t xml:space="preserve">F5RTQ5|F5RTQ5_9ENTR Undecaprenyl pyrophosphate phosphatase OS=Enterobacter hormaechei ATCC 49162 </t>
  </si>
  <si>
    <t>([0.005223, 0.004315, 0.003555, 0.005086, 0.005623, 0.007259, 0.010221, 0.013265, 0.016826, 0.024826, 0.038042, 0.025762, 0.034068, 0.015694, 0.015344, 0.015078, 0.011342, 0.021816, 0.00962, 0.009294, 0.013821, 0.025316, 0.050641, 0.058088, 0.024826, 0.030611, 0.015078, 0.009294, 0.010372, 0.009096, 0.005799, 0.004736, 0.005318, 0.004577, 0.004611, 0.003212, 0.003212, 0.002482, 0.00243, 0.003924, 0.00543, 0.006194, 0.006421, 0.004736, 0.006374, 0.008002, 0.008624, 0.013613, 0.0198, 0.009977, 0.008624, 0.008525, 0.009865, 0.010372, 0.014586, 0.018106, 0.028107, 0.026892, 0.058088, 0.033407, 0.027463, 0.017138, 0.009865, 0.008075, 0.010672, 0.006567, 0.005799, 0.003924, 0.003963, 0.003924, 0.004835, 0.003997, 0.006142, 0.005932, 0.007555, 0.008804, 0.012727, 0.008409, 0.009294, 0.009728, 0.014315, 0.009865, 0.014586, 0.013613, 0.018415, 0.009401, 0.009977, 0.013821, 0.023963, 0.018787, 0.023087, 0.032017, 0.088832, 0.071867, 0.030003, 0.032677, 0.031287, 0.028695, 0.067594, 0.11371, 0.11371, 0.067594, 0.056825, 0.022667, 0.054297, 0.020165, 0.038042, 0.038042, 0.031287, 0.014586, 0.010372, 0.005932, 0.00407, 0.003821, 0.00389, 0.004247, 0.0028, 0.0028, 0.002705, 0.002194, 0.001602, 0.001048, 0.001142, 0.001649, 0.002035, 0.001675, 0.002057, 0.002057, 0.002057, 0.002035, 0.00225, 0.00316, 0.004736, 0.00515, 0.003671, 0.002555, 0.003701, 0.003997, 0.003997, 0.0028, 0.003924, 0.003607, 0.005249, 0.005223, 0.00407, 0.005249, 0.005992, 0.004921, 0.003963, 0.004358, 0.004899, 0.004899, 0.004135, 0.004135, 0.004431, 0.004976, 0.006894, 0.006039, 0.006894, 0.004899, 0.004976, 0.003276, 0.004431, 0.003109, 0.00243, 0.003177, 0.003405, 0.003014, 0.003341, 0.003212, 0.00407, 0.004135, 0.004135, 0.004899, 0.005086, 0.005378, 0.004689, 0.004736, 0.003821, 0.003109, 0.002761, 0.003461, 0.003461, 0.003757, 0.003701, 0.005683, 0.005734, 0.005318, 0.004247, 0.004208, 0.006078, 0.006245, 0.005223, 0.006374, 0.005378, 0.004161, 0.003864, 0.005086, 0.003997, 0.005223, 0.007031, 0.014586], '')</t>
  </si>
  <si>
    <t xml:space="preserve">F5RTQ6|F5RTQ6_9ENTR DeoR family transcriptional regulator OS=Enterobacter hormaechei ATCC 49162 </t>
  </si>
  <si>
    <t>([0.56648, 0.4292, 0.324872, 0.370445, 0.356642, 0.278302, 0.301917, 0.324872, 0.346032, 0.374039, 0.390993, 0.332115, 0.324872, 0.236433, 0.236433, 0.25031, 0.21291, 0.179055, 0.182256, 0.18812, 0.139895, 0.134866, 0.144935, 0.209395, 0.216401, 0.209395, 0.295083, 0.206376, 0.206376, 0.209395, 0.206376, 0.137348, 0.219301, 0.21291, 0.301917, 0.298791, 0.25406, 0.31487, 0.281712, 0.21291, 0.21291, 0.21291, 0.209395, 0.278302, 0.191378, 0.111485, 0.088832, 0.050641, 0.100716, 0.120615, 0.120615, 0.11371, 0.15008, 0.139895, 0.142424, 0.081712, 0.050641, 0.035586, 0.028695, 0.045352, 0.071867, 0.116183, 0.185198, 0.185198, 0.118441, 0.134866, 0.225814, 0.308712, 0.390993, 0.377384, 0.342579, 0.308712, 0.281712, 0.311707, 0.229226, 0.196879, 0.25031, 0.328603, 0.328603, 0.264545, 0.264545, 0.288399, 0.291804, 0.295083, 0.298791, 0.298791, 0.25406, 0.139895, 0.134866, 0.076542, 0.076542, 0.079919, 0.100716, 0.122885, 0.144935, 0.137348, 0.096677, 0.064632, 0.073402, 0.100716, 0.085092, 0.086953, 0.069024, 0.0704, 0.042364, 0.050641, 0.041405, 0.086953, 0.137348, 0.086953, 0.085092, 0.047319, 0.045352, 0.025316, 0.026338, 0.023087, 0.020522, 0.021816, 0.032017, 0.017447, 0.021816, 0.042364, 0.03976, 0.049374, 0.038858, 0.031287, 0.026338, 0.035586, 0.020522, 0.015694, 0.013265, 0.021816, 0.038042, 0.043307, 0.035586, 0.033407, 0.026338, 0.05306, 0.096677, 0.096677, 0.094817, 0.043307, 0.038042, 0.046336, 0.022667, 0.029376, 0.032017, 0.032677, 0.054297, 0.094817, 0.094817, 0.161087, 0.173081, 0.109221, 0.050641, 0.125101, 0.129801, 0.094817, 0.081712, 0.036378, 0.025316, 0.043307, 0.073402, 0.060549, 0.049374, 0.055536, 0.055536, 0.06312, 0.059222, 0.058088, 0.055536, 0.076542, 0.081712, 0.037156, 0.030003, 0.06312, 0.030003, 0.031287, 0.06184, 0.042364, 0.102787, 0.118441, 0.118441, 0.144935, 0.106997, 0.086953, 0.078022, 0.076542, 0.096677, 0.078022, 0.078022, 0.083462, 0.100716, 0.06312, 0.073402, 0.098513, 0.059222, 0.111485, 0.100716, 0.086953, 0.144935, 0.060549, 0.090864, 0.092881, 0.056825, 0.100716, 0.144935, 0.18812, 0.182256, 0.179055, 0.206376, 0.21291, 0.134866, 0.132295, 0.194234, 0.170161, 0.247041, 0.284882, 0.18812, 0.132295, 0.132295, 0.144935, 0.15008, 0.155435, 0.182256, 0.26085, 0.271506, 0.257454, 0.209395, 0.147574, 0.155435, 0.094817, 0.0704, 0.120615, 0.100716, 0.10481, 0.203355, 0.134866, 0.158265, 0.161087, 0.18812, 0.120615, 0.092881, 0.15008, 0.122885, 0.079919, 0.055536, 0.035586, 0.021816, 0.033407, 0.045352, 0.041405], '')</t>
  </si>
  <si>
    <t xml:space="preserve">F5RTQ8|F5RTQ8_9ENTR Glutathione S-transferase OS=Enterobacter hormaechei ATCC 49162 </t>
  </si>
  <si>
    <t>([0.206376, 0.275179, 0.21291, 0.25031, 0.281712, 0.229226, 0.170161, 0.109221, 0.137348, 0.098513, 0.132295, 0.185198, 0.191378, 0.196879, 0.194234, 0.31487, 0.21291, 0.232838, 0.236433, 0.147574, 0.116183, 0.096677, 0.090864, 0.098513, 0.086953, 0.046336, 0.067594, 0.076542, 0.144935, 0.139895, 0.222385, 0.182256, 0.179055, 0.161087, 0.098513, 0.134866, 0.085092, 0.164327, 0.182256, 0.179055, 0.264545, 0.232838, 0.200174, 0.229226, 0.194234, 0.147574, 0.232838, 0.243554, 0.311707, 0.321458, 0.328603, 0.324872, 0.328603, 0.321458, 0.339168, 0.324872, 0.374039, 0.418646, 0.418646, 0.390993, 0.291804, 0.225814, 0.298791, 0.25406, 0.15008, 0.196879, 0.247041, 0.268042, 0.158265, 0.15008, 0.144935, 0.142424, 0.129801, 0.094817, 0.050641, 0.056825, 0.116183, 0.109221, 0.129801, 0.10481, 0.111485, 0.170161, 0.200174, 0.219301, 0.324872, 0.4292, 0.454136, 0.384043, 0.321458, 0.440853, 0.339168, 0.298791, 0.311707, 0.328603, 0.418646, 0.433034, 0.494003, 0.505461, 0.497853, 0.461924, 0.480142, 0.401658, 0.321458, 0.268042, 0.206376, 0.206376, 0.122885, 0.074921, 0.127496, 0.170161, 0.185198, 0.301917, 0.298791, 0.301917, 0.284882, 0.291804, 0.271506, 0.30533, 0.247041, 0.161087, 0.164327, 0.147574, 0.179055, 0.275179, 0.370445, 0.394753, 0.332115, 0.436924, 0.529623, 0.447574, 0.335645, 0.281712, 0.216401, 0.200174, 0.200174, 0.216401, 0.219301, 0.243554, 0.191378, 0.21291, 0.291804, 0.301917, 0.229226, 0.161087, 0.147574, 0.142424, 0.17593, 0.232838, 0.127496, 0.132295, 0.147574, 0.243554, 0.281712, 0.243554, 0.264545, 0.191378, 0.158265, 0.167087, 0.147574, 0.120615, 0.066181, 0.074921, 0.041405, 0.081712, 0.158265, 0.125101, 0.125101, 0.069024, 0.066181, 0.069024, 0.0704, 0.120615, 0.111485, 0.120615, 0.182256, 0.134866, 0.200174, 0.222385, 0.118441, 0.134866, 0.196879, 0.311707, 0.216401, 0.298791, 0.311707, 0.291804, 0.36309, 0.332115, 0.308712, 0.301917, 0.41194, 0.339168, 0.25031, 0.216401, 0.122885, 0.147574, 0.161087, 0.15008, 0.129801, 0.191378, 0.25031, 0.203355, 0.155435, 0.225814, 0.196879, 0.132295, 0.10481, 0.05306], '')</t>
  </si>
  <si>
    <t>[97, 128]</t>
  </si>
  <si>
    <t xml:space="preserve">F5RTQ9|F5RTQ9_9ENTR Soluble aldose sugar dehydrogenase YliI OS=Enterobacter hormaechei ATCC 49162 </t>
  </si>
  <si>
    <t>([0.191378, 0.225814, 0.129801, 0.066181, 0.030003, 0.020165, 0.035586, 0.027463, 0.020522, 0.016021, 0.010926, 0.016021, 0.010509, 0.017447, 0.011106, 0.007495, 0.008276, 0.00962, 0.013265, 0.01204, 0.01204, 0.009187, 0.009401, 0.010131, 0.017797, 0.023963, 0.024393, 0.021816, 0.034884, 0.06184, 0.060549, 0.134866, 0.111485, 0.21291, 0.134866, 0.209395, 0.209395, 0.209395, 0.137348, 0.066181, 0.073402, 0.079919, 0.132295, 0.134866, 0.194234, 0.116183, 0.106997, 0.102787, 0.098513, 0.05306, 0.054297, 0.102787, 0.096677, 0.102787, 0.047319, 0.086953, 0.090864, 0.086953, 0.111485, 0.17593, 0.264545, 0.232838, 0.222385, 0.132295, 0.129801, 0.134866, 0.243554, 0.236433, 0.26085, 0.257454, 0.278302, 0.311707, 0.301917, 0.229226, 0.137348, 0.185198, 0.182256, 0.182256, 0.288399, 0.278302, 0.31487, 0.225814, 0.147574, 0.155435, 0.173081, 0.15284, 0.088832, 0.059222, 0.132295, 0.196879, 0.109221, 0.139895, 0.120615, 0.120615, 0.173081, 0.268042, 0.225814, 0.147574, 0.090864, 0.085092, 0.041405, 0.034068, 0.064632, 0.094817, 0.090864, 0.137348, 0.170161, 0.25031, 0.281712, 0.216401, 0.209395, 0.328603, 0.332115, 0.257454, 0.264545, 0.17593, 0.179055, 0.247041, 0.264545, 0.346032, 0.356642, 0.483068, 0.433034, 0.414856, 0.444081, 0.352862, 0.366687, 0.359901, 0.25406, 0.271506, 0.236433, 0.179055, 0.102787, 0.118441, 0.179055, 0.144935, 0.264545, 0.257454, 0.185198, 0.257454, 0.264545, 0.257454, 0.26085, 0.342579, 0.25031, 0.25406, 0.342579, 0.328603, 0.25406, 0.298791, 0.194234, 0.264545, 0.328603, 0.4292, 0.433034, 0.422041, 0.384043, 0.257454, 0.185198, 0.26085, 0.18812, 0.185198, 0.194234, 0.194234, 0.200174, 0.308712, 0.30533, 0.335645, 0.342579, 0.394753, 0.465241, 0.59014, 0.486429, 0.494003, 0.494003, 0.414856, 0.4292, 0.509769, 0.622677, 0.653063, 0.570702, 0.671169, 0.56648, 0.553315, 0.557691, 0.553315, 0.541878, 0.538167, 0.444081, 0.468512, 0.525368, 0.521092, 0.521092, 0.657645, 0.517562, 0.461924, 0.553315, 0.541878, 0.509769, 0.517562, 0.557691, 0.63748, 0.680603, 0.788093, 0.685117, 0.553315, 0.538167, 0.436924, 0.444081, 0.418646, 0.387226, 0.370445, 0.387226, 0.387226, 0.36309, 0.418646, 0.454136, 0.40511, 0.41194, 0.465241, 0.370445, 0.390993, 0.40511, 0.380708, 0.295083, 0.288399, 0.298791, 0.311707, 0.414856, 0.414856, 0.5017, 0.534167, 0.521092, 0.490133, 0.480142, 0.486429, 0.545602, 0.483068, 0.538167, 0.440853, 0.444081, 0.553315, 0.553315, 0.541878, 0.529623, 0.642678, 0.642678, 0.741537, 0.613573, 0.632174, 0.553315, 0.525368, 0.5017, 0.5017, 0.5017, 0.418646, 0.418646, 0.321458, 0.401658, 0.390993, 0.398279, 0.359901, 0.275179, 0.30533, 0.31487, 0.295083, 0.278302, 0.366687, 0.377384, 0.465241, 0.377384, 0.447574, 0.476583, 0.472492, 0.486429, 0.480142, 0.604312, 0.5017, 0.494003, 0.436924, 0.346032, 0.41194, 0.359901, 0.436924, 0.433034, 0.398279, 0.36309, 0.370445, 0.370445, 0.318242, 0.295083, 0.257454, 0.164327, 0.173081, 0.167087, 0.164327, 0.127496, 0.060549, 0.111485, 0.191378, 0.161087, 0.236433, 0.25031, 0.301917, 0.225814, 0.125101, 0.090864, 0.125101, 0.111485, 0.0704, 0.085092, 0.109221, 0.173081, 0.268042, 0.200174, 0.137348, 0.094817, 0.085092, 0.142424, 0.088832, 0.086953, 0.147574, 0.161087, 0.155435, 0.116183, 0.179055, 0.281712, 0.366687, 0.366687, 0.387226, 0.384043, 0.31487, 0.301917, 0.318242, 0.298791, 0.366687, 0.454136, 0.509769, 0.5017, 0.5017, 0.585406, 0.497853, 0.494003, 0.418646, 0.41194, 0.505461, 0.509769, 0.497853, 0.398279, 0.321458, 0.243554, 0.26085, 0.257454, 0.26085, 0.26085, 0.278302, 0.271506, 0.275179, 0.275179, 0.366687, 0.291804, 0.203355, 0.257454, 0.196879, 0.25406, 0.284882, 0.257454, 0.247041, 0.243554, 0.30533, 0.36309, 0.436924, 0.494003, 0.59917, 0.570702, 0.534167, 0.490133, 0.458154, 0.408655], '')</t>
  </si>
  <si>
    <t>[171, 177, 178, 179, 180, 181, 182, 183, 184, 185, 186, 187, 190, 191, 192, 193, 194, 196, 197, 198, 199, 200, 201, 202, 203, 204, 205, 206, 230, 231, 232, 236, 238, 241, 242, 243, 244, 245, 246, 247, 248, 249, 250, 251, 252, 253, 254, 276, 277, 337, 338, 339, 340, 345, 346, 373, 374, 375]</t>
  </si>
  <si>
    <t xml:space="preserve">F5RTR0|F5RTR0_9ENTR Biofilm regulator BssR OS=Enterobacter hormaechei ATCC 49162 </t>
  </si>
  <si>
    <t>([0.408655, 0.447574, 0.472492, 0.366687, 0.394753, 0.414856, 0.444081, 0.36309, 0.295083, 0.324872, 0.349426, 0.301917, 0.243554, 0.247041, 0.206376, 0.21291, 0.137348, 0.132295, 0.081712, 0.085092, 0.069024, 0.059222, 0.033407, 0.034884, 0.034884, 0.035586, 0.035586, 0.027463, 0.046336, 0.074921, 0.038858, 0.030611, 0.050641, 0.06184, 0.056825, 0.078022, 0.076542, 0.144935, 0.15008, 0.15008, 0.182256, 0.216401, 0.318242, 0.288399, 0.170161, 0.26085, 0.182256, 0.096677, 0.127496, 0.06312, 0.051831, 0.094817, 0.127496, 0.129801, 0.15284, 0.179055, 0.102787, 0.06312, 0.059222, 0.044297, 0.076542, 0.041405, 0.032677, 0.033407, 0.067594, 0.139895, 0.090864, 0.100716, 0.155435, 0.092881, 0.17593, 0.209395, 0.17593, 0.134866, 0.144935, 0.122885, 0.06312, 0.109221, 0.102787, 0.081712, 0.096677, 0.06312, 0.055536, 0.040537, 0.030003, 0.032677, 0.028695, 0.043307, 0.066181, 0.085092, 0.0704, 0.083462, 0.086953, 0.05306, 0.036378, 0.026892, 0.026338, 0.047319, 0.038042, 0.074921, 0.092881, 0.056825, 0.092881, 0.182256, 0.15008, 0.11371, 0.111485, 0.122885, 0.071867, 0.055536, 0.031287, 0.029376, 0.014783, 0.011669, 0.011106, 0.011342, 0.014075, 0.0198, 0.021381, 0.028695, 0.027463, 0.017138, 0.023087, 0.021381, 0.020165, 0.032017, 0.044297, 0.032017, 0.022667, 0.031287, 0.030003, 0.045352, 0.109221, 0.194234, 0.21291], '')</t>
  </si>
  <si>
    <t xml:space="preserve">F5RTR2|F5RTR2_9ENTR Dipeptide ABC superfamily ATP binding cassette transporter, membrane protein OS=Enterobacter hormaechei ATCC 49162 </t>
  </si>
  <si>
    <t>([0.016257, 0.009483, 0.015694, 0.016528, 0.014586, 0.024826, 0.034068, 0.020522, 0.026338, 0.041405, 0.056825, 0.079919, 0.040537, 0.078022, 0.155435, 0.170161, 0.17593, 0.179055, 0.200174, 0.088832, 0.055536, 0.088832, 0.161087, 0.067594, 0.081712, 0.11371, 0.102787, 0.120615, 0.139895, 0.11371, 0.064632, 0.034884, 0.028695, 0.059222, 0.028695, 0.013016, 0.008156, 0.008156, 0.005734, 0.003864, 0.004161, 0.004135, 0.003276, 0.002881, 0.003109, 0.00243, 0.002155, 0.00231, 0.001417, 0.001288, 0.001271, 0.001687, 0.001408, 0.001649, 0.001434, 0.002276, 0.003512, 0.003109, 0.00283, 0.004135, 0.003924, 0.005683, 0.008075, 0.007177, 0.008723, 0.015078, 0.023963, 0.037156, 0.030003, 0.03976, 0.054297, 0.069024, 0.028695, 0.028695, 0.026338, 0.020165, 0.019401, 0.017797, 0.018415, 0.041405, 0.038042, 0.094817, 0.040537, 0.018106, 0.036378, 0.033407, 0.018415, 0.010372, 0.006988, 0.007031, 0.007555, 0.009977, 0.006894, 0.009865, 0.010926, 0.009294, 0.011106, 0.010509, 0.007877, 0.007422, 0.006482, 0.004976, 0.003461, 0.003997, 0.006039, 0.005318, 0.004689, 0.004388, 0.006142, 0.008525, 0.006421, 0.005086, 0.004921, 0.004899, 0.003821, 0.004611, 0.005223, 0.004161, 0.002881, 0.003963, 0.005932, 0.004835, 0.004577, 0.006701, 0.008525, 0.005799, 0.004577, 0.004315, 0.006078, 0.004247, 0.003478, 0.004646, 0.004976, 0.003555, 0.003298, 0.003671, 0.002705, 0.003053, 0.004358, 0.004414, 0.00292, 0.002117, 0.002512, 0.002503, 0.002078, 0.001533, 0.001692, 0.002276, 0.002117, 0.001675, 0.002503, 0.00292, 0.002727, 0.003109, 0.003821, 0.006142, 0.005503, 0.006078, 0.003963, 0.003555, 0.00389, 0.004736, 0.005223, 0.003963, 0.00558, 0.004513, 0.006374, 0.007177, 0.00543, 0.006078, 0.007495, 0.005249, 0.00407, 0.004161, 0.004899, 0.005872, 0.005872, 0.005318, 0.005623, 0.00558, 0.006374, 0.008723, 0.010509, 0.017138, 0.016826, 0.00962, 0.019109, 0.016021, 0.015694, 0.035586, 0.046336, 0.030611, 0.064632, 0.085092, 0.079919, 0.088832, 0.060549, 0.060549, 0.06184, 0.054297, 0.048328, 0.046336, 0.043307, 0.020165, 0.01078, 0.025762, 0.055536, 0.049374, 0.028695, 0.038042, 0.036378, 0.018787, 0.016528, 0.01078, 0.008409, 0.00558, 0.005503, 0.005318, 0.00515, 0.005223, 0.007315, 0.008723, 0.008624, 0.005992, 0.005992, 0.008525, 0.006567, 0.005799, 0.00558, 0.00515, 0.00515, 0.003555, 0.00359, 0.004611, 0.004358, 0.006078, 0.008075, 0.008075, 0.011342, 0.013265, 0.025762, 0.032017, 0.067594, 0.035586, 0.074921, 0.116183, 0.086953, 0.059222, 0.086953, 0.10481, 0.15284, 0.161087, 0.247041, 0.370445, 0.321458, 0.349426, 0.239899, 0.243554, 0.264545, 0.232838, 0.132295, 0.098513, 0.040537, 0.016528, 0.035586, 0.035586, 0.024826, 0.026338, 0.026338, 0.013016, 0.007877, 0.009401, 0.007031, 0.005992, 0.005011, 0.00407, 0.00543, 0.00558, 0.004646, 0.004315, 0.004431, 0.005734, 0.004689, 0.006567, 0.01078, 0.008409, 0.006078, 0.008895, 0.011669, 0.020876, 0.022306, 0.040537, 0.038858, 0.051831, 0.079919, 0.083462, 0.161087, 0.120615, 0.206376, 0.321458, 0.288399, 0.225814, 0.182256], '')</t>
  </si>
  <si>
    <t xml:space="preserve">F5RTR3|F5RTR3_9ENTR Glutathione ABC superfamily ATP binding cassette transporter, permease protein OS=Enterobacter hormaechei ATCC 49162 </t>
  </si>
  <si>
    <t>([0.006567, 0.004976, 0.003864, 0.005872, 0.008002, 0.006245, 0.005223, 0.004358, 0.003963, 0.004247, 0.00389, 0.003341, 0.003512, 0.002276, 0.00231, 0.001906, 0.001709, 0.001687, 0.001417, 0.001408, 0.00225, 0.002211, 0.003212, 0.004775, 0.00389, 0.003757, 0.003757, 0.003701, 0.004513, 0.005932, 0.007315, 0.010672, 0.014783, 0.025316, 0.045352, 0.096677, 0.127496, 0.106997, 0.125101, 0.090864, 0.102787, 0.086953, 0.088832, 0.088832, 0.035586, 0.046336, 0.023087, 0.049374, 0.106997, 0.155435, 0.081712, 0.031287, 0.027463, 0.038042, 0.016021, 0.011342, 0.010672, 0.009401, 0.009401, 0.008804, 0.015078, 0.015078, 0.009294, 0.009483, 0.009187, 0.016257, 0.008895, 0.014586, 0.008525, 0.008075, 0.006078, 0.006567, 0.009865, 0.009865, 0.009483, 0.021816, 0.024826, 0.024393, 0.060549, 0.137348, 0.069024, 0.047319, 0.079919, 0.15008, 0.064632, 0.043307, 0.048328, 0.120615, 0.051831, 0.054297, 0.027463, 0.043307, 0.036378, 0.028695, 0.027463, 0.0198, 0.016528, 0.014586, 0.01204, 0.008075, 0.005799, 0.005503, 0.006245, 0.004611, 0.004611, 0.006142, 0.007495, 0.004899, 0.003757, 0.004976, 0.006194, 0.006701, 0.004736, 0.006701, 0.008156, 0.008276, 0.007091, 0.008002, 0.013016, 0.016257, 0.014783, 0.023534, 0.038042, 0.030003, 0.030611, 0.023963, 0.019109, 0.020165, 0.038858, 0.033407, 0.042364, 0.023963, 0.047319, 0.071867, 0.030611, 0.022667, 0.012727, 0.021816, 0.013613, 0.008409, 0.005992, 0.006795, 0.006988, 0.005932, 0.004431, 0.005992, 0.005223, 0.007031, 0.004921, 0.004899, 0.004899, 0.003607, 0.005799, 0.00543, 0.004775, 0.007091, 0.007091, 0.01078, 0.011342, 0.009483, 0.015694, 0.026892, 0.018787, 0.010509, 0.010672, 0.024826, 0.024826, 0.028107, 0.026892, 0.026892, 0.026892, 0.041405, 0.064632, 0.031287, 0.023534, 0.030003, 0.018415, 0.016528, 0.012491, 0.011903, 0.009977, 0.010221, 0.010509, 0.015344, 0.026338, 0.021816, 0.011903, 0.012727, 0.011106, 0.007091, 0.010131, 0.010926, 0.014315, 0.009728, 0.008723, 0.009865, 0.01227, 0.015078, 0.020876, 0.020522, 0.020876, 0.049374, 0.026892, 0.026338, 0.03976, 0.041405, 0.051831, 0.051831, 0.023534, 0.020876, 0.042364, 0.041405, 0.036378, 0.015078, 0.030003, 0.0704, 0.05306, 0.033407, 0.021816, 0.025316, 0.020165, 0.012491, 0.013437, 0.015078, 0.011342, 0.010221, 0.006894, 0.010372, 0.008525, 0.013437, 0.011518, 0.007555, 0.00558, 0.00558, 0.008624, 0.008525, 0.00558, 0.004899, 0.004577, 0.006894, 0.006374, 0.006421, 0.005503, 0.005623, 0.004775, 0.006374, 0.006374, 0.006421, 0.006194, 0.009865, 0.006894, 0.007645, 0.008525, 0.013821, 0.013821, 0.009483, 0.009977, 0.013016, 0.020165, 0.036378, 0.016528, 0.019401, 0.019109, 0.021381, 0.020522, 0.030003, 0.028107, 0.017447, 0.017447, 0.010221, 0.006482, 0.009187, 0.009015, 0.013613, 0.007495, 0.005378, 0.004976, 0.003512, 0.004414, 0.003177, 0.002366, 0.002512, 0.00243, 0.002396, 0.002435, 0.001649, 0.001649, 0.001374, 0.001249, 0.001808, 0.00283, 0.003757, 0.002623, 0.003727, 0.002512, 0.003864, 0.004483, 0.005223, 0.006374, 0.004835, 0.005992, 0.006795, 0.008002, 0.005799, 0.006894, 0.009865], '')</t>
  </si>
  <si>
    <t xml:space="preserve">F5RTR4|F5RTR4_9ENTR Dipeptide ABC superfamily ATP binding cassette transporter, binding protein OS=Enterobacter hormaechei ATCC 49162 </t>
  </si>
  <si>
    <t>([0.007877, 0.008804, 0.009401, 0.012727, 0.01078, 0.010926, 0.011669, 0.012491, 0.010372, 0.011106, 0.011903, 0.013016, 0.023087, 0.015694, 0.016528, 0.020165, 0.020522, 0.0198, 0.021816, 0.024393, 0.027463, 0.031287, 0.032017, 0.026338, 0.026338, 0.040537, 0.06184, 0.036378, 0.047319, 0.085092, 0.06184, 0.081712, 0.122885, 0.056825, 0.074921, 0.122885, 0.161087, 0.200174, 0.206376, 0.129801, 0.182256, 0.25406, 0.288399, 0.25406, 0.288399, 0.288399, 0.288399, 0.161087, 0.182256, 0.18812, 0.182256, 0.182256, 0.090864, 0.071867, 0.074921, 0.074921, 0.098513, 0.100716, 0.0704, 0.067594, 0.064632, 0.066181, 0.067594, 0.054297, 0.048328, 0.048328, 0.056825, 0.055536, 0.064632, 0.118441, 0.071867, 0.071867, 0.125101, 0.236433, 0.236433, 0.239899, 0.144935, 0.081712, 0.073402, 0.064632, 0.064632, 0.066181, 0.069024, 0.064632, 0.096677, 0.106997, 0.129801, 0.056825, 0.06312, 0.120615, 0.116183, 0.170161, 0.182256, 0.090864, 0.094817, 0.076542, 0.139895, 0.18812, 0.209395, 0.203355, 0.203355, 0.222385, 0.222385, 0.229226, 0.229226, 0.200174, 0.264545, 0.281712, 0.433034, 0.440853, 0.444081, 0.447574, 0.359901, 0.342579, 0.468512, 0.359901, 0.41194, 0.31487, 0.268042, 0.328603, 0.349426, 0.328603, 0.284882, 0.370445, 0.36309, 0.374039, 0.346032, 0.264545, 0.257454, 0.257454, 0.209395, 0.196879, 0.142424, 0.209395, 0.139895, 0.139895, 0.144935, 0.132295, 0.21291, 0.324872, 0.222385, 0.203355, 0.26085, 0.185198, 0.11371, 0.122885, 0.064632, 0.058088, 0.081712, 0.079919, 0.078022, 0.078022, 0.079919, 0.098513, 0.078022, 0.078022, 0.074921, 0.142424, 0.125101, 0.094817, 0.046336, 0.090864, 0.090864, 0.06312, 0.122885, 0.191378, 0.191378, 0.191378, 0.268042, 0.194234, 0.194234, 0.194234, 0.164327, 0.161087, 0.191378, 0.229226, 0.346032, 0.257454, 0.243554, 0.196879, 0.158265, 0.236433, 0.155435, 0.170161, 0.271506, 0.275179, 0.291804, 0.173081, 0.194234, 0.194234, 0.232838, 0.225814, 0.200174, 0.161087, 0.137348, 0.132295, 0.078022, 0.035586, 0.069024, 0.067594, 0.109221, 0.106997, 0.120615, 0.196879, 0.118441, 0.120615, 0.120615, 0.067594, 0.132295, 0.111485, 0.116183, 0.18812, 0.134866, 0.090864, 0.179055, 0.222385, 0.236433, 0.335645, 0.436924, 0.394753, 0.349426, 0.301917, 0.301917, 0.288399, 0.295083, 0.377384, 0.384043, 0.342579, 0.440853, 0.324872, 0.390993, 0.275179, 0.275179, 0.25406, 0.346032, 0.232838, 0.236433, 0.232838, 0.196879, 0.164327, 0.127496, 0.096677, 0.106997, 0.164327, 0.167087, 0.158265, 0.155435, 0.090864, 0.122885, 0.073402, 0.096677, 0.098513, 0.17593, 0.17593, 0.257454, 0.155435, 0.200174, 0.194234, 0.18812, 0.137348, 0.100716, 0.15284, 0.185198, 0.229226, 0.173081, 0.161087, 0.173081, 0.173081, 0.271506, 0.155435, 0.239899, 0.318242, 0.374039, 0.377384, 0.284882, 0.295083, 0.398279, 0.414856, 0.318242, 0.332115, 0.328603, 0.387226, 0.308712, 0.370445, 0.359901, 0.436924, 0.401658, 0.318242, 0.257454, 0.229226, 0.275179, 0.229226, 0.132295, 0.096677, 0.100716, 0.085092, 0.069024, 0.064632, 0.090864, 0.127496, 0.120615, 0.196879, 0.167087, 0.203355, 0.216401, 0.239899, 0.236433, 0.185198, 0.275179, 0.247041, 0.219301, 0.291804, 0.31487, 0.321458, 0.356642, 0.384043, 0.387226, 0.444081, 0.342579, 0.332115, 0.387226, 0.352862, 0.349426, 0.384043, 0.4292, 0.418646, 0.31487, 0.232838, 0.311707, 0.311707, 0.377384, 0.408655, 0.30533, 0.332115, 0.444081, 0.436924, 0.30533, 0.394753, 0.366687, 0.468512, 0.374039, 0.257454, 0.281712, 0.281712, 0.311707, 0.321458, 0.308712, 0.380708, 0.465241, 0.440853, 0.433034, 0.458154, 0.398279, 0.422041, 0.40511, 0.291804, 0.291804, 0.401658, 0.418646, 0.42561, 0.349426, 0.398279, 0.505461, 0.447574, 0.454136, 0.374039, 0.356642, 0.324872, 0.328603, 0.268042, 0.298791, 0.26085, 0.225814, 0.298791, 0.342579, 0.332115, 0.444081, 0.440853, 0.401658, 0.366687, 0.370445, 0.384043, 0.422041, 0.414856, 0.468512, 0.468512, 0.56648, 0.56648, 0.622677, 0.613573, 0.699094, 0.613573, 0.653063, 0.648219, 0.505461, 0.433034, 0.4292, 0.42561, 0.335645, 0.36309, 0.36309, 0.342579, 0.40511, 0.394753, 0.40511, 0.387226, 0.398279, 0.298791, 0.298791, 0.206376, 0.206376, 0.229226, 0.216401, 0.132295, 0.144935, 0.225814, 0.328603, 0.342579, 0.25031, 0.370445, 0.401658, 0.42561, 0.356642, 0.25406, 0.264545, 0.247041, 0.247041, 0.144935, 0.144935, 0.142424, 0.219301, 0.257454, 0.236433, 0.25031, 0.36309, 0.380708, 0.394753, 0.308712, 0.275179, 0.370445, 0.31487, 0.209395, 0.203355, 0.278302, 0.380708, 0.359901, 0.390993, 0.433034, 0.562014, 0.680603, 0.653063, 0.632174, 0.494003, 0.387226, 0.440853, 0.444081, 0.42561, 0.422041, 0.517562, 0.454136, 0.36309, 0.30533, 0.374039, 0.394753, 0.387226, 0.418646, 0.339168, 0.25031, 0.264545, 0.17593, 0.137348, 0.116183, 0.129801, 0.185198, 0.203355, 0.161087, 0.142424, 0.142424, 0.129801, 0.129801, 0.185198, 0.236433, 0.243554, 0.25406, 0.239899, 0.147574, 0.071867, 0.074921, 0.081712, 0.079919, 0.129801, 0.173081, 0.229226, 0.120615, 0.120615, 0.096677, 0.142424, 0.155435, 0.155435, 0.170161, 0.102787, 0.102787, 0.098513, 0.127496, 0.10481, 0.078022, 0.137348, 0.21291, 0.291804, 0.321458, 0.239899, 0.179055], '')</t>
  </si>
  <si>
    <t>[362, 386, 387, 388, 389, 390, 391, 392, 393, 394, 448, 449, 450, 451, 458]</t>
  </si>
  <si>
    <t xml:space="preserve">F5RTR5|F5RTR5_9ENTR Glutathione ABC superfamily ATP binding cassette transporter, ABC protein OS=Enterobacter hormaechei ATCC 49162 </t>
  </si>
  <si>
    <t>([0.73685, 0.585406, 0.454136, 0.440853, 0.36309, 0.40511, 0.433034, 0.356642, 0.390993, 0.318242, 0.31487, 0.236433, 0.203355, 0.206376, 0.225814, 0.209395, 0.203355, 0.185198, 0.109221, 0.125101, 0.15008, 0.094817, 0.142424, 0.219301, 0.170161, 0.236433, 0.137348, 0.137348, 0.134866, 0.134866, 0.206376, 0.232838, 0.349426, 0.356642, 0.26085, 0.219301, 0.147574, 0.098513, 0.173081, 0.271506, 0.232838, 0.264545, 0.335645, 0.332115, 0.321458, 0.40511, 0.332115, 0.447574, 0.418646, 0.418646, 0.380708, 0.301917, 0.275179, 0.25406, 0.167087, 0.167087, 0.203355, 0.295083, 0.374039, 0.374039, 0.359901, 0.36309, 0.291804, 0.301917, 0.30533, 0.318242, 0.318242, 0.359901, 0.268042, 0.21291, 0.291804, 0.31487, 0.398279, 0.440853, 0.440853, 0.538167, 0.553315, 0.436924, 0.444081, 0.349426, 0.359901, 0.374039, 0.281712, 0.352862, 0.342579, 0.342579, 0.332115, 0.301917, 0.339168, 0.422041, 0.433034, 0.4292, 0.433034, 0.401658, 0.40511, 0.311707, 0.278302, 0.311707, 0.308712, 0.191378, 0.278302, 0.281712, 0.301917, 0.352862, 0.359901, 0.36309, 0.275179, 0.278302, 0.346032, 0.264545, 0.167087, 0.268042, 0.196879, 0.196879, 0.239899, 0.229226, 0.225814, 0.225814, 0.275179, 0.370445, 0.377384, 0.377384, 0.271506, 0.243554, 0.284882, 0.275179, 0.185198, 0.275179, 0.26085, 0.236433, 0.328603, 0.401658, 0.275179, 0.359901, 0.380708, 0.328603, 0.324872, 0.422041, 0.418646, 0.311707, 0.328603, 0.339168, 0.264545, 0.352862, 0.247041, 0.278302, 0.298791, 0.352862, 0.359901, 0.328603, 0.219301, 0.132295, 0.161087, 0.243554, 0.147574, 0.158265, 0.196879, 0.203355, 0.129801, 0.158265, 0.236433, 0.219301, 0.264545, 0.339168, 0.346032, 0.447574, 0.332115, 0.271506, 0.206376, 0.170161, 0.164327, 0.219301, 0.219301, 0.216401, 0.161087, 0.25406, 0.25031, 0.209395, 0.139895, 0.139895, 0.079919, 0.064632, 0.071867, 0.10481, 0.125101, 0.127496, 0.132295, 0.167087, 0.132295, 0.229226, 0.18812, 0.232838, 0.17593, 0.268042, 0.232838, 0.301917, 0.209395, 0.116183, 0.142424, 0.137348, 0.134866, 0.21291, 0.179055, 0.102787, 0.096677, 0.081712, 0.086953, 0.064632, 0.088832, 0.120615, 0.109221, 0.11371, 0.060549, 0.056825, 0.029376, 0.038042, 0.038042, 0.074921, 0.102787, 0.098513, 0.10481, 0.116183, 0.098513, 0.158265, 0.15008, 0.125101, 0.129801, 0.116183, 0.094817, 0.049374, 0.03976, 0.031287, 0.05306, 0.096677, 0.173081, 0.278302, 0.236433, 0.161087, 0.164327, 0.203355, 0.203355, 0.284882, 0.284882, 0.328603, 0.321458, 0.346032, 0.264545, 0.257454, 0.225814, 0.328603, 0.339168, 0.418646, 0.490133, 0.384043, 0.387226, 0.384043, 0.339168, 0.288399, 0.281712, 0.236433, 0.200174, 0.137348, 0.155435, 0.219301, 0.132295, 0.129801, 0.161087, 0.229226, 0.236433, 0.268042, 0.236433, 0.321458, 0.209395, 0.209395, 0.301917, 0.288399, 0.18812, 0.247041, 0.247041, 0.225814, 0.25406, 0.288399, 0.366687, 0.349426, 0.275179, 0.359901, 0.36309, 0.398279, 0.447574, 0.447574, 0.461924, 0.468512, 0.472492, 0.604312, 0.575842, 0.59508, 0.509769, 0.549308, 0.549308, 0.666105, 0.791621, 0.827927, 0.720929, 0.604312, 0.59917, 0.618285, 0.608892, 0.622677, 0.517562, 0.4292, 0.42561, 0.408655, 0.291804, 0.311707, 0.225814, 0.21291, 0.203355, 0.278302, 0.281712, 0.17593, 0.185198, 0.185198, 0.109221, 0.170161, 0.239899, 0.239899, 0.243554, 0.25406, 0.216401, 0.229226, 0.308712, 0.31487, 0.25406, 0.359901, 0.225814, 0.31487, 0.243554, 0.15008, 0.173081, 0.236433, 0.324872, 0.321458, 0.247041, 0.288399, 0.216401, 0.161087, 0.15284, 0.219301, 0.21291, 0.243554, 0.243554, 0.232838, 0.216401, 0.278302, 0.288399, 0.401658, 0.390993, 0.465241, 0.553315, 0.436924, 0.356642, 0.339168, 0.25406, 0.271506, 0.30533, 0.380708, 0.454136, 0.458154, 0.450668, 0.450668, 0.359901, 0.436924, 0.328603, 0.342579, 0.349426, 0.349426, 0.332115, 0.243554, 0.26085, 0.295083, 0.288399, 0.394753, 0.414856, 0.490133, 0.58069, 0.476583, 0.483068, 0.447574, 0.370445, 0.359901, 0.356642, 0.450668, 0.349426, 0.461924, 0.335645, 0.243554, 0.137348, 0.144935, 0.229226, 0.25031, 0.161087, 0.206376, 0.17593, 0.102787, 0.109221, 0.120615, 0.179055, 0.17593, 0.203355, 0.196879, 0.203355, 0.134866, 0.125101, 0.122885, 0.096677, 0.182256, 0.301917, 0.318242, 0.308712, 0.225814, 0.196879, 0.291804, 0.229226, 0.15008, 0.239899, 0.229226, 0.21291, 0.18812, 0.158265, 0.155435, 0.216401, 0.21291, 0.225814, 0.196879, 0.185198, 0.137348, 0.073402, 0.066181, 0.11371, 0.074921, 0.118441, 0.064632, 0.059222, 0.125101, 0.209395, 0.203355, 0.17593, 0.088832, 0.106997, 0.074921, 0.086953, 0.092881, 0.102787, 0.079919, 0.098513, 0.179055, 0.268042, 0.370445, 0.352862, 0.36309, 0.436924, 0.339168, 0.370445, 0.278302, 0.216401, 0.203355, 0.173081, 0.125101, 0.191378, 0.118441, 0.203355, 0.203355, 0.200174, 0.129801, 0.164327, 0.096677, 0.079919, 0.085092, 0.086953, 0.088832, 0.05306, 0.054297, 0.083462, 0.069024, 0.129801, 0.100716, 0.102787, 0.069024, 0.118441, 0.118441, 0.200174, 0.111485, 0.051831, 0.055536, 0.049374, 0.045352, 0.047319, 0.06184, 0.032677, 0.032677, 0.032017, 0.055536, 0.031287, 0.038042, 0.038042, 0.030003, 0.024393, 0.015078, 0.014315, 0.009483, 0.010672, 0.010509, 0.018106, 0.024826, 0.0198, 0.022306, 0.023963, 0.044297, 0.040537, 0.038858, 0.036378, 0.038858, 0.035586, 0.038858, 0.032677, 0.037156, 0.035586, 0.03976, 0.055536, 0.111485, 0.191378, 0.116183, 0.0704, 0.0704, 0.048328, 0.058088, 0.109221, 0.158265, 0.15008, 0.129801, 0.15008, 0.078022, 0.079919, 0.088832, 0.155435, 0.18812, 0.268042, 0.328603, 0.328603, 0.377384, 0.374039, 0.366687, 0.370445, 0.41194, 0.370445, 0.436924, 0.359901, 0.359901, 0.284882, 0.25406, 0.295083, 0.394753, 0.525368, 0.525368, 0.505461, 0.486429, 0.444081, 0.447574, 0.414856, 0.433034, 0.335645, 0.247041, 0.257454, 0.356642, 0.40511, 0.398279, 0.458154, 0.545602, 0.529623, 0.505461, 0.541878, 0.534167, 0.497853, 0.490133, 0.490133, 0.505461, 0.401658, 0.447574, 0.436924, 0.359901, 0.408655, 0.40511, 0.497853, 0.5017, 0.41194, 0.40511, 0.472492, 0.444081, 0.454136, 0.332115, 0.359901, 0.335645, 0.359901, 0.387226, 0.387226, 0.390993, 0.387226, 0.497853, 0.465241, 0.359901, 0.444081, 0.472492, 0.486429, 0.472492, 0.440853, 0.509769, 0.486429, 0.4292, 0.398279, 0.352862, 0.494003, 0.608892, 0.653063], '')</t>
  </si>
  <si>
    <t>[0, 1, 75, 76, 293, 294, 295, 296, 297, 298, 299, 300, 301, 302, 303, 304, 305, 306, 307, 308, 358, 384, 562, 563, 564, 577, 578, 579, 580, 581, 585, 593, 615, 621, 622]</t>
  </si>
  <si>
    <t xml:space="preserve">F5RTR6|F5RTR6_9ENTR Asparaginase OS=Enterobacter hormaechei ATCC 49162 </t>
  </si>
  <si>
    <t>([0.129801, 0.127496, 0.161087, 0.155435, 0.094817, 0.129801, 0.158265, 0.155435, 0.194234, 0.144935, 0.170161, 0.232838, 0.25406, 0.271506, 0.321458, 0.384043, 0.472492, 0.408655, 0.408655, 0.41194, 0.380708, 0.301917, 0.346032, 0.318242, 0.26085, 0.291804, 0.301917, 0.311707, 0.342579, 0.342579, 0.42561, 0.387226, 0.275179, 0.275179, 0.232838, 0.209395, 0.225814, 0.225814, 0.288399, 0.301917, 0.301917, 0.271506, 0.288399, 0.284882, 0.335645, 0.398279, 0.398279, 0.374039, 0.288399, 0.21291, 0.222385, 0.243554, 0.209395, 0.324872, 0.225814, 0.161087, 0.173081, 0.139895, 0.139895, 0.098513, 0.15284, 0.144935, 0.147574, 0.118441, 0.118441, 0.10481, 0.134866, 0.206376, 0.21291, 0.301917, 0.398279, 0.301917, 0.291804, 0.332115, 0.225814, 0.243554, 0.311707, 0.311707, 0.339168, 0.278302, 0.374039, 0.298791, 0.291804, 0.324872, 0.42561, 0.390993, 0.328603, 0.288399, 0.268042, 0.200174, 0.194234, 0.17593, 0.179055, 0.170161, 0.203355, 0.308712, 0.311707, 0.278302, 0.239899, 0.21291, 0.278302, 0.200174, 0.219301, 0.194234, 0.232838, 0.247041, 0.275179, 0.374039, 0.408655, 0.352862, 0.346032, 0.311707, 0.318242, 0.390993, 0.359901, 0.346032, 0.281712, 0.36309, 0.4292, 0.356642, 0.356642, 0.298791, 0.394753, 0.461924, 0.490133, 0.444081, 0.444081, 0.447574, 0.352862, 0.342579, 0.436924, 0.521092, 0.480142, 0.370445, 0.370445, 0.40511, 0.4292, 0.486429, 0.465241, 0.374039, 0.480142, 0.521092, 0.5017, 0.40511, 0.418646, 0.387226, 0.42561, 0.418646, 0.380708, 0.436924, 0.398279, 0.366687, 0.370445, 0.366687, 0.483068, 0.490133, 0.450668, 0.394753, 0.40511, 0.328603, 0.433034, 0.458154, 0.447574, 0.525368, 0.613573, 0.534167, 0.56648, 0.570702, 0.494003, 0.525368, 0.494003, 0.472492, 0.433034, 0.346032, 0.433034, 0.418646, 0.380708, 0.40511, 0.447574, 0.339168, 0.380708, 0.339168, 0.284882, 0.288399, 0.288399, 0.301917, 0.335645, 0.335645, 0.288399, 0.356642, 0.370445, 0.398279, 0.384043, 0.450668, 0.525368, 0.51388, 0.454136, 0.483068, 0.5017, 0.490133, 0.622677, 0.56648, 0.657645, 0.694846, 0.642678, 0.63748, 0.521092, 0.42561, 0.398279, 0.447574, 0.450668, 0.408655, 0.414856, 0.461924, 0.394753, 0.339168, 0.335645, 0.311707, 0.321458, 0.30533, 0.311707, 0.275179, 0.374039, 0.284882, 0.194234, 0.15008, 0.155435, 0.196879, 0.216401, 0.216401, 0.179055, 0.10481, 0.134866, 0.079919, 0.100716, 0.100716, 0.092881, 0.071867, 0.125101, 0.069024, 0.069024, 0.064632, 0.041405, 0.034884, 0.031287, 0.058088, 0.111485, 0.090864, 0.064632, 0.118441, 0.142424, 0.125101, 0.15008, 0.109221, 0.194234, 0.182256, 0.147574, 0.239899, 0.247041, 0.167087, 0.247041, 0.247041, 0.216401, 0.281712, 0.275179, 0.271506, 0.191378, 0.139895, 0.122885, 0.206376, 0.185198, 0.206376, 0.25406, 0.31487, 0.301917, 0.239899, 0.17593, 0.278302, 0.15284, 0.18812, 0.257454, 0.288399, 0.288399, 0.281712, 0.196879, 0.206376, 0.239899, 0.239899, 0.271506, 0.236433, 0.18812, 0.179055, 0.170161, 0.144935, 0.164327, 0.209395, 0.25406, 0.318242, 0.203355, 0.206376, 0.203355, 0.229226, 0.182256, 0.161087, 0.17593, 0.25031, 0.216401, 0.232838, 0.321458, 0.298791, 0.422041, 0.461924], '')</t>
  </si>
  <si>
    <t>[131, 141, 142, 163, 164, 165, 166, 167, 169, 194, 195, 198, 200, 201, 202, 203, 204, 205, 206]</t>
  </si>
  <si>
    <t xml:space="preserve">F5RTR8|F5RTR8_9ENTR Adenylyltransferase ThiF OS=Enterobacter hormaechei ATCC 49162 </t>
  </si>
  <si>
    <t>([0.42561, 0.461924, 0.324872, 0.377384, 0.40511, 0.440853, 0.339168, 0.281712, 0.21291, 0.243554, 0.264545, 0.18812, 0.194234, 0.155435, 0.15008, 0.219301, 0.229226, 0.239899, 0.173081, 0.094817, 0.118441, 0.122885, 0.098513, 0.167087, 0.10481, 0.06184, 0.037156, 0.044297, 0.067594, 0.067594, 0.064632, 0.064632, 0.078022, 0.0704, 0.083462, 0.06312, 0.051831, 0.038858, 0.035586, 0.024826, 0.024826, 0.021381, 0.021381, 0.021381, 0.020876, 0.020876, 0.034068, 0.05306, 0.06312, 0.066181, 0.066181, 0.038858, 0.042364, 0.036378, 0.03976, 0.0704, 0.055536, 0.067594, 0.05306, 0.049374, 0.096677, 0.096677, 0.122885, 0.147574, 0.185198, 0.191378, 0.17593, 0.182256, 0.179055, 0.225814, 0.18812, 0.275179, 0.291804, 0.275179, 0.398279, 0.418646, 0.41194, 0.41194, 0.436924, 0.509769, 0.472492, 0.461924, 0.56648, 0.51388, 0.418646, 0.414856, 0.41194, 0.401658, 0.41194, 0.450668, 0.440853, 0.40511, 0.408655, 0.36309, 0.370445, 0.278302, 0.15284, 0.170161, 0.196879, 0.142424, 0.086953, 0.116183, 0.122885, 0.127496, 0.127496, 0.125101, 0.059222, 0.046336, 0.088832, 0.045352, 0.028107, 0.028695, 0.046336, 0.047319, 0.056825, 0.034884, 0.034068, 0.069024, 0.033407, 0.043307, 0.06312, 0.11371, 0.069024, 0.049374, 0.024826, 0.032017, 0.060549, 0.125101, 0.094817, 0.094817, 0.132295, 0.158265, 0.086953, 0.042364, 0.030611, 0.054297, 0.086953, 0.15008, 0.164327, 0.17593, 0.10481, 0.096677, 0.088832, 0.109221, 0.11371, 0.118441, 0.118441, 0.088832, 0.096677, 0.15284, 0.15008, 0.11371, 0.116183, 0.142424, 0.144935, 0.182256, 0.106997, 0.083462, 0.092881, 0.073402, 0.134866, 0.243554, 0.142424, 0.083462, 0.106997, 0.064632, 0.067594, 0.064632, 0.085092, 0.044297, 0.023534, 0.021816, 0.042364, 0.045352, 0.054297, 0.06184, 0.06184, 0.054297, 0.043307, 0.043307, 0.034884, 0.029376, 0.016826, 0.024393, 0.034884, 0.040537, 0.048328, 0.05306, 0.051831, 0.032017, 0.030611, 0.058088, 0.059222, 0.029376, 0.029376, 0.028695, 0.037156, 0.040537, 0.067594, 0.059222, 0.049374, 0.041405, 0.025316, 0.030611, 0.041405, 0.027463, 0.022306, 0.038858, 0.071867, 0.059222, 0.0704, 0.118441, 0.120615, 0.071867, 0.083462, 0.06184, 0.041405, 0.060549, 0.040537, 0.03976, 0.074921, 0.034068, 0.054297, 0.046336, 0.06312, 0.0704, 0.100716, 0.102787, 0.058088, 0.036378, 0.048328, 0.06312, 0.076542, 0.074921, 0.060549, 0.10481, 0.088832, 0.078022, 0.069024, 0.083462, 0.088832, 0.067594, 0.127496, 0.098513, 0.170161, 0.132295, 0.085092, 0.096677, 0.071867, 0.127496], '')</t>
  </si>
  <si>
    <t>[79, 82, 83]</t>
  </si>
  <si>
    <t xml:space="preserve">F5RTS0|F5RTS0_9ENTR Pyruvate formate-lyase activating enzyme OS=Enterobacter hormaechei ATCC 49162 </t>
  </si>
  <si>
    <t>([0.122885, 0.17593, 0.206376, 0.284882, 0.308712, 0.236433, 0.26085, 0.288399, 0.25031, 0.219301, 0.155435, 0.116183, 0.164327, 0.25031, 0.120615, 0.158265, 0.10481, 0.106997, 0.0704, 0.071867, 0.042364, 0.018106, 0.017447, 0.018415, 0.018415, 0.020165, 0.030611, 0.031287, 0.030003, 0.041405, 0.060549, 0.106997, 0.164327, 0.127496, 0.085092, 0.118441, 0.127496, 0.161087, 0.161087, 0.232838, 0.118441, 0.122885, 0.268042, 0.26085, 0.134866, 0.120615, 0.071867, 0.030611, 0.032677, 0.034884, 0.030003, 0.024826, 0.030003, 0.028107, 0.017447, 0.019109, 0.037156, 0.034884, 0.034884, 0.022667, 0.036378, 0.086953, 0.086953, 0.056825, 0.034884, 0.081712, 0.074921, 0.129801, 0.243554, 0.164327, 0.170161, 0.209395, 0.206376, 0.185198, 0.122885, 0.25031, 0.281712, 0.191378, 0.194234, 0.229226, 0.182256, 0.090864, 0.106997, 0.161087, 0.216401, 0.268042, 0.196879, 0.200174, 0.137348, 0.067594, 0.106997, 0.111485, 0.111485, 0.127496, 0.129801, 0.144935, 0.15008, 0.18812, 0.185198, 0.158265, 0.132295, 0.243554, 0.308712, 0.203355, 0.200174, 0.200174, 0.222385, 0.328603, 0.219301, 0.191378, 0.324872, 0.321458, 0.301917, 0.284882, 0.288399, 0.281712, 0.257454, 0.243554, 0.158265, 0.225814, 0.25406, 0.278302, 0.291804, 0.384043, 0.352862, 0.328603, 0.332115, 0.366687, 0.339168, 0.36309, 0.42561, 0.414856, 0.387226, 0.311707, 0.206376, 0.203355, 0.179055, 0.25406, 0.25031, 0.349426, 0.359901, 0.359901, 0.275179, 0.26085, 0.229226, 0.30533, 0.271506, 0.281712, 0.25406, 0.167087, 0.167087, 0.191378, 0.139895, 0.191378, 0.179055, 0.284882, 0.203355, 0.15008, 0.170161, 0.200174, 0.179055, 0.111485, 0.132295, 0.129801, 0.088832, 0.092881, 0.069024, 0.054297, 0.028695, 0.023963, 0.045352, 0.045352, 0.043307, 0.064632, 0.034884, 0.0704, 0.067594, 0.125101, 0.142424, 0.066181, 0.05306, 0.058088, 0.05306, 0.044297, 0.085092, 0.122885, 0.11371, 0.147574, 0.236433, 0.311707, 0.25406, 0.167087, 0.25406, 0.275179, 0.194234, 0.25406, 0.243554, 0.170161, 0.134866, 0.161087, 0.232838, 0.236433, 0.222385, 0.31487, 0.222385, 0.21291, 0.137348, 0.142424, 0.116183, 0.142424, 0.088832, 0.086953, 0.15008, 0.139895, 0.066181, 0.118441, 0.100716, 0.106997, 0.185198, 0.185198, 0.209395, 0.179055, 0.179055, 0.155435, 0.094817, 0.158265, 0.170161, 0.147574, 0.122885, 0.147574, 0.132295, 0.219301, 0.222385, 0.206376, 0.15008, 0.275179, 0.271506, 0.209395, 0.200174, 0.098513, 0.071867, 0.088832, 0.074921, 0.073402, 0.088832, 0.094817, 0.092881, 0.06312, 0.139895, 0.158265, 0.11371, 0.109221, 0.056825, 0.056825, 0.056825, 0.094817, 0.102787, 0.054297, 0.094817, 0.076542, 0.17593, 0.268042, 0.229226, 0.359901, 0.275179, 0.281712, 0.384043, 0.418646, 0.433034, 0.335645, 0.26085, 0.366687, 0.257454, 0.311707, 0.41194, 0.42561, 0.321458, 0.257454, 0.278302, 0.295083, 0.324872, 0.291804, 0.200174, 0.206376, 0.144935, 0.225814, 0.144935, 0.137348, 0.111485, 0.111485, 0.147574, 0.200174, 0.161087, 0.257454, 0.268042, 0.21291, 0.155435, 0.25406, 0.268042], '')</t>
  </si>
  <si>
    <t xml:space="preserve">F5RTS1|F5RTS1_9ENTR Formate acetyltransferase OS=Enterobacter hormaechei ATCC 49162 </t>
  </si>
  <si>
    <t>([0.328603, 0.374039, 0.26085, 0.298791, 0.291804, 0.328603, 0.352862, 0.335645, 0.332115, 0.271506, 0.229226, 0.278302, 0.191378, 0.134866, 0.206376, 0.216401, 0.321458, 0.243554, 0.17593, 0.26085, 0.271506, 0.25406, 0.225814, 0.324872, 0.328603, 0.26085, 0.26085, 0.271506, 0.271506, 0.200174, 0.288399, 0.359901, 0.352862, 0.401658, 0.472492, 0.472492, 0.472492, 0.366687, 0.454136, 0.461924, 0.454136, 0.436924, 0.41194, 0.352862, 0.318242, 0.236433, 0.30533, 0.301917, 0.295083, 0.25031, 0.324872, 0.311707, 0.298791, 0.301917, 0.26085, 0.161087, 0.10481, 0.088832, 0.144935, 0.132295, 0.194234, 0.132295, 0.083462, 0.058088, 0.096677, 0.120615, 0.191378, 0.191378, 0.18812, 0.200174, 0.21291, 0.236433, 0.21291, 0.191378, 0.21291, 0.206376, 0.203355, 0.308712, 0.321458, 0.225814, 0.222385, 0.155435, 0.225814, 0.209395, 0.209395, 0.219301, 0.209395, 0.21291, 0.161087, 0.167087, 0.161087, 0.147574, 0.129801, 0.155435, 0.17593, 0.17593, 0.257454, 0.332115, 0.30533, 0.191378, 0.257454, 0.18812, 0.25031, 0.26085, 0.374039, 0.472492, 0.454136, 0.450668, 0.366687, 0.366687, 0.36309, 0.370445, 0.359901, 0.31487, 0.335645, 0.239899, 0.129801, 0.125101, 0.144935, 0.15284, 0.25406, 0.209395, 0.288399, 0.295083, 0.278302, 0.200174, 0.116183, 0.120615, 0.100716, 0.078022, 0.134866, 0.137348, 0.137348, 0.222385, 0.291804, 0.264545, 0.275179, 0.284882, 0.30533, 0.308712, 0.298791, 0.206376, 0.18812, 0.173081, 0.142424, 0.158265, 0.216401, 0.318242, 0.284882, 0.324872, 0.433034, 0.42561, 0.4292, 0.384043, 0.374039, 0.291804, 0.264545, 0.284882, 0.380708, 0.257454, 0.281712, 0.194234, 0.21291, 0.21291, 0.236433, 0.257454, 0.243554, 0.158265, 0.158265, 0.18812, 0.11371, 0.109221, 0.090864, 0.081712, 0.06312, 0.05306, 0.100716, 0.111485, 0.15284, 0.142424, 0.229226, 0.127496, 0.209395, 0.18812, 0.281712, 0.196879, 0.129801, 0.139895, 0.225814, 0.139895, 0.139895, 0.216401, 0.232838, 0.271506, 0.170161, 0.155435, 0.17593, 0.137348, 0.085092, 0.094817, 0.056825, 0.038042, 0.038858, 0.03976, 0.059222, 0.036378, 0.055536, 0.054297, 0.048328, 0.025316, 0.042364, 0.040537, 0.020165, 0.016528, 0.016257, 0.018106, 0.024393, 0.024393, 0.032677, 0.045352, 0.034884, 0.049374, 0.074921, 0.137348, 0.129801, 0.076542, 0.122885, 0.122885, 0.191378, 0.191378, 0.288399, 0.308712, 0.229226, 0.257454, 0.257454, 0.21291, 0.271506, 0.318242, 0.339168, 0.243554, 0.291804, 0.229226, 0.173081, 0.15008, 0.139895, 0.147574, 0.288399, 0.311707, 0.311707, 0.324872, 0.21291, 0.116183, 0.111485, 0.15284, 0.15284, 0.18812, 0.144935, 0.11371, 0.059222, 0.025762, 0.023534, 0.023534, 0.023963, 0.024393, 0.018106, 0.018787, 0.010672, 0.009977, 0.008895, 0.009294, 0.009096, 0.015078, 0.027463, 0.017797, 0.020522, 0.018106, 0.014586, 0.023087, 0.029376, 0.054297, 0.118441, 0.122885, 0.069024, 0.069024, 0.142424, 0.137348, 0.076542, 0.132295, 0.120615, 0.129801, 0.079919, 0.090864, 0.050641, 0.056825, 0.090864, 0.090864, 0.10481, 0.134866, 0.134866, 0.182256, 0.170161, 0.137348, 0.137348, 0.222385, 0.229226, 0.129801, 0.203355, 0.288399, 0.194234, 0.111485, 0.06184, 0.092881, 0.048328, 0.049374, 0.050641, 0.031287, 0.034068, 0.058088, 0.030611, 0.030611, 0.026338, 0.026338, 0.032017, 0.056825, 0.049374, 0.081712, 0.111485, 0.111485, 0.092881, 0.158265, 0.25406, 0.366687, 0.278302, 0.275179, 0.366687, 0.359901, 0.356642, 0.352862, 0.268042, 0.352862, 0.352862, 0.36309, 0.359901, 0.278302, 0.21291, 0.225814, 0.225814, 0.275179, 0.30533, 0.291804, 0.308712, 0.275179, 0.182256, 0.278302, 0.394753, 0.295083, 0.281712, 0.257454, 0.216401, 0.21291, 0.142424, 0.158265, 0.147574, 0.086953, 0.139895, 0.196879, 0.122885, 0.125101, 0.111485, 0.098513, 0.137348, 0.147574, 0.185198, 0.170161, 0.161087, 0.096677, 0.158265, 0.098513, 0.164327, 0.164327, 0.247041, 0.291804, 0.271506, 0.281712, 0.390993, 0.284882, 0.203355, 0.298791, 0.268042, 0.17593, 0.120615, 0.122885, 0.0704, 0.038858, 0.067594, 0.036378, 0.055536, 0.027463, 0.047319, 0.036378, 0.055536, 0.044297, 0.029376, 0.031287, 0.031287, 0.030611, 0.069024, 0.067594, 0.041405, 0.030003, 0.066181, 0.111485, 0.051831, 0.046336, 0.076542, 0.045352, 0.081712, 0.055536, 0.120615, 0.125101, 0.173081, 0.161087, 0.161087, 0.17593, 0.182256, 0.10481, 0.079919, 0.058088, 0.056825, 0.081712, 0.078022, 0.037156, 0.038042, 0.078022, 0.10481, 0.071867, 0.118441, 0.116183, 0.158265, 0.085092, 0.081712, 0.03976, 0.035586, 0.024393, 0.044297, 0.03976, 0.054297, 0.066181, 0.040537, 0.041405, 0.044297, 0.038858, 0.055536, 0.047319, 0.029376, 0.027463, 0.024393, 0.020522, 0.017138, 0.011342, 0.0198, 0.0198, 0.032677, 0.032677, 0.067594, 0.050641, 0.054297, 0.0704, 0.069024, 0.129801, 0.139895, 0.069024, 0.078022, 0.116183, 0.125101, 0.194234, 0.229226, 0.281712, 0.225814, 0.26085, 0.311707, 0.288399, 0.301917, 0.194234, 0.209395, 0.206376, 0.139895, 0.147574, 0.167087, 0.116183, 0.092881, 0.11371, 0.170161, 0.17593, 0.161087, 0.15008, 0.142424, 0.088832, 0.109221, 0.106997, 0.06184, 0.081712, 0.081712, 0.073402, 0.142424, 0.076542, 0.083462, 0.094817, 0.096677, 0.048328, 0.049374, 0.043307, 0.059222, 0.076542, 0.098513, 0.054297, 0.06184, 0.066181, 0.122885, 0.083462, 0.144935, 0.236433, 0.15284, 0.096677, 0.060549, 0.060549, 0.086953, 0.044297, 0.051831, 0.049374, 0.096677, 0.090864, 0.079919, 0.083462, 0.081712, 0.085092, 0.137348, 0.122885, 0.06312, 0.058088, 0.092881, 0.090864, 0.083462, 0.116183, 0.179055, 0.17593, 0.18812, 0.137348, 0.15284, 0.209395, 0.194234, 0.120615, 0.18812, 0.209395, 0.191378, 0.122885, 0.125101, 0.137348, 0.086953, 0.142424, 0.155435, 0.147574, 0.094817, 0.079919, 0.079919, 0.055536, 0.090864, 0.081712, 0.090864, 0.092881, 0.048328, 0.054297, 0.098513, 0.090864, 0.111485, 0.069024, 0.11371, 0.144935, 0.147574, 0.229226, 0.161087, 0.129801, 0.109221, 0.144935, 0.11371, 0.11371, 0.17593, 0.194234, 0.120615, 0.194234, 0.25406, 0.281712, 0.271506, 0.264545, 0.288399, 0.332115, 0.335645, 0.346032, 0.342579, 0.335645, 0.247041, 0.247041, 0.288399, 0.31487, 0.31487, 0.4292, 0.454136, 0.356642, 0.339168, 0.450668, 0.454136, 0.472492, 0.58069, 0.575842, 0.494003, 0.490133, 0.436924, 0.440853, 0.359901, 0.352862, 0.352862, 0.398279, 0.398279, 0.398279, 0.40511, 0.352862, 0.236433, 0.264545, 0.366687, 0.298791, 0.284882, 0.281712, 0.18812, 0.185198, 0.196879, 0.295083, 0.288399, 0.239899, 0.31487, 0.394753, 0.390993, 0.422041, 0.36309, 0.450668, 0.436924, 0.447574, 0.440853, 0.436924, 0.384043, 0.36309, 0.440853, 0.444081, 0.4292, 0.42561, 0.414856, 0.374039, 0.349426, 0.281712, 0.401658, 0.301917, 0.295083, 0.271506, 0.206376, 0.298791, 0.26085, 0.236433, 0.225814, 0.346032, 0.447574, 0.480142, 0.483068, 0.476583, 0.447574, 0.454136, 0.557691, 0.604312, 0.545602, 0.497853, 0.59917, 0.549308, 0.648219, 0.648219, 0.728858, 0.724957, 0.720929, 0.767246, 0.801317, 0.808535, 0.779859, 0.675549, 0.675549, 0.712013, 0.720929, 0.720929, 0.626927, 0.517562, 0.480142, 0.562014, 0.525368, 0.505461, 0.5017, 0.454136, 0.486429, 0.458154, 0.509769, 0.480142, 0.398279, 0.321458, 0.308712, 0.30533, 0.31487, 0.243554, 0.15008, 0.158265, 0.194234, 0.247041, 0.25406, 0.268042, 0.298791, 0.352862, 0.359901, 0.321458, 0.414856, 0.398279, 0.40511, 0.384043, 0.42561, 0.517562, 0.626927, 0.622677, 0.529623, 0.553315, 0.575842, 0.575842, 0.476583, 0.468512, 0.476583, 0.450668, 0.335645, 0.324872, 0.268042, 0.268042, 0.30533, 0.288399, 0.179055, 0.17593, 0.111485, 0.11371, 0.064632, 0.064632, 0.038042, 0.041405, 0.05306, 0.078022, 0.132295, 0.194234, 0.129801, 0.081712, 0.161087, 0.225814, 0.203355, 0.26085, 0.26085, 0.298791, 0.30533, 0.418646, 0.321458, 0.41194, 0.40511, 0.418646, 0.346032, 0.366687, 0.4292, 0.366687, 0.335645, 0.318242, 0.225814, 0.298791, 0.349426, 0.225814, 0.155435, 0.161087, 0.142424, 0.085092, 0.069024, 0.079919, 0.076542, 0.109221, 0.111485, 0.111485, 0.173081, 0.147574, 0.127496, 0.106997, 0.147574, 0.173081, 0.185198, 0.271506, 0.278302, 0.219301, 0.301917, 0.394753, 0.366687, 0.377384, 0.461924, 0.444081, 0.366687, 0.324872, 0.339168, 0.284882], '')</t>
  </si>
  <si>
    <t>[612, 613, 674, 675, 676, 678, 679, 680, 681, 682, 683, 684, 685, 686, 687, 688, 689, 690, 691, 692, 693, 694, 695, 697, 698, 699, 700, 704, 727, 728, 729, 730, 731, 732, 733]</t>
  </si>
  <si>
    <t xml:space="preserve">F5RTS2|F5RTS2_9ENTR Sugar phosphatase SupH OS=Enterobacter hormaechei ATCC 49162 </t>
  </si>
  <si>
    <t>([0.36309, 0.328603, 0.366687, 0.281712, 0.298791, 0.225814, 0.158265, 0.118441, 0.144935, 0.182256, 0.170161, 0.216401, 0.328603, 0.324872, 0.194234, 0.144935, 0.222385, 0.229226, 0.191378, 0.167087, 0.173081, 0.106997, 0.144935, 0.139895, 0.216401, 0.222385, 0.185198, 0.275179, 0.31487, 0.321458, 0.191378, 0.247041, 0.243554, 0.161087, 0.170161, 0.247041, 0.339168, 0.335645, 0.232838, 0.284882, 0.179055, 0.118441, 0.129801, 0.100716, 0.098513, 0.090864, 0.100716, 0.200174, 0.120615, 0.085092, 0.086953, 0.102787, 0.051831, 0.048328, 0.03976, 0.018106, 0.025762, 0.029376, 0.016257, 0.025762, 0.024826, 0.055536, 0.048328, 0.076542, 0.043307, 0.028107, 0.023087, 0.023534, 0.024393, 0.042364, 0.06312, 0.033407, 0.037156, 0.030611, 0.033407, 0.071867, 0.144935, 0.134866, 0.129801, 0.129801, 0.066181, 0.06184, 0.058088, 0.11371, 0.066181, 0.137348, 0.196879, 0.225814, 0.225814, 0.209395, 0.219301, 0.164327, 0.179055, 0.161087, 0.275179, 0.281712, 0.191378, 0.120615, 0.10481, 0.102787, 0.164327, 0.278302, 0.18812, 0.200174, 0.094817, 0.102787, 0.081712, 0.055536, 0.056825, 0.027463, 0.030611, 0.028107, 0.041405, 0.036378, 0.040537, 0.03976, 0.038042, 0.066181, 0.094817, 0.118441, 0.122885, 0.10481, 0.049374, 0.056825, 0.042364, 0.050641, 0.06312, 0.076542, 0.111485, 0.111485, 0.109221, 0.100716, 0.102787, 0.0704, 0.118441, 0.17593, 0.106997, 0.098513, 0.106997, 0.073402, 0.060549, 0.060549, 0.040537, 0.090864, 0.144935, 0.116183, 0.118441, 0.073402, 0.073402, 0.034884, 0.034068, 0.034884, 0.038042, 0.022306, 0.047319, 0.051831, 0.050641, 0.098513, 0.058088, 0.066181, 0.125101, 0.073402, 0.041405, 0.081712, 0.076542, 0.040537, 0.067594, 0.076542, 0.15008, 0.094817, 0.18812, 0.191378, 0.191378, 0.147574, 0.222385, 0.222385, 0.155435, 0.161087, 0.15284, 0.232838, 0.111485, 0.100716, 0.086953, 0.088832, 0.088832, 0.051831, 0.051831, 0.028107, 0.05306, 0.05306, 0.05306, 0.050641, 0.050641, 0.071867, 0.098513, 0.098513, 0.045352, 0.069024, 0.067594, 0.03976, 0.023534, 0.048328, 0.049374, 0.054297, 0.081712, 0.042364, 0.073402, 0.147574, 0.243554, 0.229226, 0.173081, 0.191378, 0.18812, 0.118441, 0.142424, 0.139895, 0.139895, 0.219301, 0.236433, 0.243554, 0.295083, 0.398279, 0.356642, 0.268042, 0.370445, 0.284882, 0.311707, 0.31487, 0.196879, 0.182256, 0.086953, 0.109221, 0.129801, 0.129801, 0.216401, 0.18812, 0.15284, 0.170161, 0.170161, 0.094817, 0.088832, 0.120615, 0.06184, 0.079919, 0.134866, 0.076542, 0.127496, 0.182256, 0.194234, 0.291804, 0.30533, 0.433034, 0.465241, 0.525368, 0.525368, 0.480142, 0.422041, 0.468512, 0.380708, 0.295083, 0.40511, 0.374039, 0.288399, 0.298791, 0.311707, 0.275179, 0.374039, 0.374039, 0.401658, 0.281712, 0.281712, 0.236433, 0.200174, 0.173081, 0.132295, 0.106997, 0.106997, 0.158265, 0.116183, 0.155435, 0.25406, 0.182256], '')</t>
  </si>
  <si>
    <t>[253, 254]</t>
  </si>
  <si>
    <t xml:space="preserve">F5RTS3|F5RTS3_9ENTR DUF1479 domain-containing protein OS=Enterobacter hormaechei ATCC 49162 </t>
  </si>
  <si>
    <t>([0.444081, 0.483068, 0.5017, 0.480142, 0.468512, 0.380708, 0.401658, 0.433034, 0.414856, 0.42561, 0.444081, 0.483068, 0.401658, 0.494003, 0.465241, 0.480142, 0.387226, 0.387226, 0.476583, 0.377384, 0.418646, 0.387226, 0.321458, 0.229226, 0.26085, 0.284882, 0.284882, 0.284882, 0.281712, 0.308712, 0.236433, 0.209395, 0.200174, 0.275179, 0.21291, 0.21291, 0.216401, 0.21291, 0.225814, 0.196879, 0.182256, 0.167087, 0.200174, 0.25031, 0.349426, 0.356642, 0.359901, 0.374039, 0.284882, 0.311707, 0.25406, 0.257454, 0.31487, 0.21291, 0.216401, 0.288399, 0.25031, 0.232838, 0.321458, 0.311707, 0.339168, 0.342579, 0.349426, 0.346032, 0.352862, 0.359901, 0.346032, 0.356642, 0.394753, 0.408655, 0.370445, 0.4292, 0.505461, 0.476583, 0.521092, 0.490133, 0.414856, 0.40511, 0.40511, 0.394753, 0.394753, 0.295083, 0.401658, 0.398279, 0.401658, 0.408655, 0.377384, 0.301917, 0.264545, 0.196879, 0.281712, 0.298791, 0.298791, 0.271506, 0.194234, 0.26085, 0.200174, 0.18812, 0.271506, 0.196879, 0.203355, 0.200174, 0.200174, 0.182256, 0.194234, 0.132295, 0.074921, 0.083462, 0.134866, 0.17593, 0.268042, 0.271506, 0.275179, 0.179055, 0.125101, 0.18812, 0.182256, 0.18812, 0.264545, 0.229226, 0.301917, 0.284882, 0.318242, 0.4292, 0.342579, 0.243554, 0.332115, 0.346032, 0.264545, 0.173081, 0.144935, 0.15008, 0.127496, 0.125101, 0.173081, 0.278302, 0.25406, 0.243554, 0.335645, 0.328603, 0.366687, 0.380708, 0.349426, 0.298791, 0.298791, 0.31487, 0.414856, 0.380708, 0.356642, 0.366687, 0.472492, 0.468512, 0.380708, 0.311707, 0.301917, 0.239899, 0.243554, 0.26085, 0.278302, 0.271506, 0.268042, 0.268042, 0.167087, 0.118441, 0.139895, 0.155435, 0.21291, 0.15008, 0.15008, 0.185198, 0.182256, 0.10481, 0.127496, 0.200174, 0.288399, 0.203355, 0.298791, 0.281712, 0.281712, 0.295083, 0.318242, 0.328603, 0.324872, 0.42561, 0.529623, 0.509769, 0.483068, 0.390993, 0.458154, 0.436924, 0.490133, 0.59014, 0.728858, 0.690604, 0.675549, 0.648219, 0.648219, 0.680603, 0.680603, 0.553315, 0.436924, 0.324872, 0.349426, 0.321458, 0.225814, 0.239899, 0.257454, 0.196879, 0.17593, 0.15008, 0.167087, 0.125101, 0.06312, 0.06312, 0.066181, 0.0704, 0.055536, 0.100716, 0.086953, 0.049374, 0.102787, 0.179055, 0.161087, 0.147574, 0.147574, 0.203355, 0.185198, 0.167087, 0.225814, 0.346032, 0.308712, 0.332115, 0.41194, 0.42561, 0.414856, 0.346032, 0.349426, 0.42561, 0.414856, 0.4292, 0.521092, 0.4292, 0.398279, 0.436924, 0.31487, 0.332115, 0.366687, 0.264545, 0.284882, 0.281712, 0.173081, 0.236433, 0.196879, 0.118441, 0.191378, 0.200174, 0.219301, 0.137348, 0.147574, 0.142424, 0.144935, 0.15284, 0.142424, 0.090864, 0.127496, 0.161087, 0.122885, 0.134866, 0.15284, 0.164327, 0.17593, 0.243554, 0.196879, 0.196879, 0.18812, 0.122885, 0.0704, 0.056825, 0.090864, 0.092881, 0.055536, 0.030611, 0.033407, 0.06312, 0.0704, 0.086953, 0.137348, 0.203355, 0.196879, 0.203355, 0.122885, 0.11371, 0.090864, 0.098513, 0.129801, 0.21291, 0.284882, 0.298791, 0.295083, 0.324872, 0.21291, 0.288399, 0.384043, 0.36309, 0.257454, 0.31487, 0.31487, 0.216401, 0.134866, 0.073402, 0.132295, 0.173081, 0.111485, 0.158265, 0.182256, 0.100716, 0.11371, 0.10481, 0.094817, 0.164327, 0.127496, 0.200174, 0.216401, 0.196879, 0.147574, 0.147574, 0.090864, 0.074921, 0.076542, 0.134866, 0.15008, 0.083462, 0.094817, 0.144935, 0.098513, 0.085092, 0.158265, 0.096677, 0.125101, 0.196879, 0.191378, 0.222385, 0.222385, 0.129801, 0.132295, 0.194234, 0.216401, 0.268042, 0.17593, 0.167087, 0.173081, 0.203355, 0.26085, 0.291804, 0.25406, 0.239899, 0.288399, 0.26085, 0.335645, 0.232838, 0.200174, 0.111485, 0.088832, 0.085092, 0.144935, 0.100716, 0.090864, 0.147574, 0.158265, 0.173081, 0.278302, 0.26085, 0.288399, 0.291804, 0.264545, 0.328603, 0.40511, 0.401658, 0.301917, 0.31487, 0.390993, 0.436924, 0.562014, 0.483068, 0.505461, 0.505461, 0.58069, 0.486429, 0.476583, 0.525368, 0.622677, 0.472492, 0.472492, 0.408655, 0.447574, 0.465241, 0.352862, 0.36309, 0.264545, 0.36309, 0.339168, 0.342579, 0.318242, 0.278302, 0.295083, 0.281712, 0.243554, 0.18812, 0.247041, 0.209395, 0.167087, 0.142424, 0.229226, 0.18812, 0.232838, 0.182256, 0.125101, 0.203355], '')</t>
  </si>
  <si>
    <t>[2, 72, 74, 184, 185, 191, 192, 193, 194, 195, 196, 197, 198, 199, 240, 382, 384, 385, 386, 389, 390]</t>
  </si>
  <si>
    <t xml:space="preserve">F5RTS4|F5RTS4_9ENTR Purine operon repressor OS=Enterobacter hormaechei ATCC 49162 </t>
  </si>
  <si>
    <t>([0.167087, 0.155435, 0.196879, 0.243554, 0.288399, 0.203355, 0.232838, 0.158265, 0.182256, 0.216401, 0.17593, 0.206376, 0.203355, 0.144935, 0.088832, 0.120615, 0.118441, 0.191378, 0.15008, 0.15008, 0.239899, 0.271506, 0.321458, 0.321458, 0.281712, 0.275179, 0.324872, 0.328603, 0.352862, 0.268042, 0.229226, 0.225814, 0.196879, 0.196879, 0.278302, 0.275179, 0.30533, 0.239899, 0.203355, 0.247041, 0.229226, 0.191378, 0.164327, 0.125101, 0.122885, 0.147574, 0.090864, 0.067594, 0.038042, 0.064632, 0.109221, 0.078022, 0.081712, 0.066181, 0.032017, 0.023963, 0.050641, 0.055536, 0.086953, 0.088832, 0.041405, 0.045352, 0.06184, 0.076542, 0.094817, 0.100716, 0.055536, 0.046336, 0.045352, 0.043307, 0.03976, 0.026338, 0.025762, 0.042364, 0.064632, 0.085092, 0.10481, 0.085092, 0.078022, 0.044297, 0.044297, 0.090864, 0.088832, 0.088832, 0.058088, 0.058088, 0.032017, 0.058088, 0.066181, 0.067594, 0.098513, 0.056825, 0.094817, 0.167087, 0.167087, 0.173081, 0.236433, 0.243554, 0.206376, 0.222385, 0.222385, 0.15284, 0.094817, 0.073402, 0.067594, 0.079919, 0.086953, 0.15284, 0.127496, 0.209395, 0.301917, 0.349426, 0.40511, 0.356642, 0.25031, 0.161087, 0.096677, 0.094817, 0.050641, 0.066181, 0.06312, 0.127496, 0.225814, 0.219301, 0.25406, 0.26085, 0.21291, 0.173081, 0.111485, 0.139895, 0.090864, 0.085092, 0.079919, 0.118441, 0.088832, 0.122885, 0.122885, 0.120615, 0.129801, 0.139895, 0.132295, 0.134866, 0.109221, 0.109221, 0.147574, 0.142424, 0.081712, 0.081712, 0.083462, 0.085092, 0.066181, 0.122885, 0.129801, 0.127496, 0.102787, 0.137348, 0.102787, 0.164327, 0.268042, 0.25031, 0.301917, 0.275179, 0.281712, 0.196879, 0.127496, 0.081712, 0.092881, 0.122885, 0.194234, 0.222385, 0.288399, 0.335645, 0.236433, 0.194234, 0.206376, 0.15284, 0.11371, 0.118441, 0.069024, 0.06184, 0.06184, 0.040537, 0.051831, 0.036378, 0.073402, 0.071867, 0.139895, 0.076542, 0.098513, 0.098513, 0.054297, 0.054297, 0.05306, 0.067594, 0.042364, 0.040537, 0.06184, 0.106997, 0.17593, 0.17593, 0.179055, 0.096677, 0.167087, 0.167087, 0.200174, 0.185198, 0.281712, 0.200174, 0.203355, 0.147574, 0.100716, 0.196879, 0.203355, 0.106997, 0.127496, 0.191378, 0.185198, 0.200174, 0.206376, 0.209395, 0.308712, 0.229226, 0.278302, 0.278302, 0.281712, 0.179055, 0.116183, 0.111485, 0.185198, 0.278302, 0.352862, 0.422041, 0.390993, 0.398279, 0.4292, 0.461924, 0.5017, 0.476583, 0.349426, 0.264545, 0.185198, 0.17593, 0.257454, 0.332115, 0.222385, 0.179055, 0.257454, 0.31487, 0.31487, 0.31487, 0.216401, 0.206376, 0.185198, 0.118441, 0.118441, 0.196879, 0.170161, 0.164327, 0.122885, 0.209395, 0.219301, 0.318242, 0.324872, 0.328603, 0.25406, 0.366687, 0.335645, 0.328603, 0.356642, 0.264545, 0.264545, 0.352862, 0.243554, 0.281712, 0.281712, 0.247041, 0.209395, 0.132295, 0.137348, 0.21291, 0.158265, 0.25406, 0.15008, 0.15008, 0.127496, 0.127496, 0.132295, 0.132295, 0.18812, 0.185198, 0.281712, 0.284882, 0.203355, 0.318242, 0.311707, 0.40511, 0.40511, 0.366687, 0.465241, 0.42561, 0.339168, 0.41194, 0.384043, 0.465241, 0.374039, 0.370445, 0.433034, 0.465241, 0.549308, 0.480142, 0.525368, 0.444081, 0.433034, 0.529623, 0.444081, 0.359901, 0.271506, 0.308712, 0.377384, 0.377384, 0.324872, 0.414856, 0.339168, 0.328603, 0.349426, 0.4292, 0.394753, 0.398279, 0.36309, 0.26085, 0.288399, 0.26085, 0.324872, 0.321458, 0.31487, 0.390993, 0.476583, 0.529623, 0.440853, 0.454136, 0.450668, 0.557691, 0.549308, 0.538167, 0.444081, 0.440853, 0.440853, 0.497853, 0.480142, 0.458154, 0.562014, 0.545602, 0.509769, 0.483068, 0.461924, 0.433034, 0.401658], '')</t>
  </si>
  <si>
    <t>[236, 308, 310, 313, 337, 341, 342, 343, 350, 351, 352]</t>
  </si>
  <si>
    <t xml:space="preserve">F5RTS5|F5RTS5_9ENTR Major facilitator transporter OS=Enterobacter hormaechei ATCC 49162 </t>
  </si>
  <si>
    <t>([0.335645, 0.377384, 0.264545, 0.229226, 0.268042, 0.284882, 0.308712, 0.339168, 0.356642, 0.374039, 0.30533, 0.247041, 0.229226, 0.239899, 0.139895, 0.18812, 0.116183, 0.056825, 0.032017, 0.032017, 0.018787, 0.010372, 0.006567, 0.006142, 0.005011, 0.004899, 0.003963, 0.003997, 0.003177, 0.003276, 0.002327, 0.002138, 0.003079, 0.003079, 0.003079, 0.004208, 0.003053, 0.003997, 0.004247, 0.003924, 0.004835, 0.006619, 0.010372, 0.011342, 0.0198, 0.043307, 0.042364, 0.036378, 0.034884, 0.030003, 0.030003, 0.066181, 0.137348, 0.139895, 0.069024, 0.06312, 0.036378, 0.038042, 0.023963, 0.044297, 0.067594, 0.038858, 0.034884, 0.017138, 0.024393, 0.013016, 0.01204, 0.008409, 0.00777, 0.008075, 0.013437, 0.008409, 0.006421, 0.006039, 0.004483, 0.004611, 0.003512, 0.004646, 0.004976, 0.004611, 0.004611, 0.003804, 0.005503, 0.00389, 0.005249, 0.00407, 0.004775, 0.003701, 0.003997, 0.00515, 0.004976, 0.003405, 0.003512, 0.003821, 0.002705, 0.003014, 0.003298, 0.003246, 0.002057, 0.002512, 0.003079, 0.003079, 0.003701, 0.003701, 0.004899, 0.003701, 0.003864, 0.004431, 0.003997, 0.004414, 0.003607, 0.002529, 0.003512, 0.003177, 0.00283, 0.003366, 0.003997, 0.004414, 0.005992, 0.009977, 0.009015, 0.009096, 0.007877, 0.009483, 0.010372, 0.009294, 0.015078, 0.022306, 0.023963, 0.05306, 0.035586, 0.071867, 0.164327, 0.100716, 0.10481, 0.182256, 0.243554, 0.232838, 0.301917, 0.308712, 0.308712, 0.271506, 0.271506, 0.271506, 0.264545, 0.15284, 0.15284, 0.144935, 0.116183, 0.116183, 0.048328, 0.090864, 0.045352, 0.038858, 0.054297, 0.079919, 0.032677, 0.025316, 0.030611, 0.030611, 0.016528, 0.009096, 0.007555, 0.005683, 0.005683, 0.005503, 0.006421, 0.007091, 0.004689, 0.006039, 0.004513, 0.007031, 0.007177, 0.009096, 0.005932, 0.00558, 0.004483, 0.006482, 0.007422, 0.005378, 0.003701, 0.004483, 0.004483, 0.004775, 0.005378, 0.004775, 0.003701, 0.003079, 0.002366, 0.002606, 0.002349, 0.002078, 0.001288, 0.001267, 0.00146, 0.002482, 0.003246, 0.004976, 0.004736, 0.005086, 0.006795, 0.006894, 0.007555, 0.011106, 0.020876, 0.042364, 0.036378, 0.056825, 0.048328, 0.045352, 0.085092, 0.116183, 0.243554, 0.387226, 0.418646, 0.433034, 0.370445, 0.370445, 0.275179, 0.284882, 0.161087, 0.170161, 0.147574, 0.085092, 0.090864, 0.066181, 0.028695, 0.056825, 0.076542, 0.102787, 0.173081, 0.173081, 0.173081, 0.164327, 0.15284, 0.060549, 0.023534, 0.030003, 0.014075, 0.016826, 0.009865, 0.018415, 0.013016, 0.012491, 0.015078, 0.011669, 0.016021, 0.034068, 0.025316, 0.013437, 0.016528, 0.011342, 0.007422, 0.006988, 0.004577, 0.003341, 0.003821, 0.005932, 0.004247, 0.00407, 0.003341, 0.00407, 0.003804, 0.004577, 0.006795, 0.008525, 0.007877, 0.007555, 0.005011, 0.005799, 0.008525, 0.006795, 0.00777, 0.009294, 0.006142, 0.008525, 0.008723, 0.008075, 0.008156, 0.007495, 0.008002, 0.010372, 0.010372, 0.010926, 0.006988, 0.007091, 0.006988, 0.006533, 0.005623, 0.007645, 0.007555, 0.005223, 0.005318, 0.006142, 0.007495, 0.008525, 0.006567, 0.009483, 0.016021, 0.009015, 0.009015, 0.014075, 0.012491, 0.016021, 0.015344, 0.017138, 0.018415, 0.018415, 0.018106, 0.014315, 0.011903, 0.011518, 0.020165, 0.021816, 0.021816, 0.020876, 0.028695, 0.023963, 0.012491, 0.009294, 0.008804, 0.015344, 0.009187, 0.009728, 0.007031, 0.005318, 0.005992, 0.004414, 0.004611, 0.006039, 0.008156, 0.010509, 0.006988, 0.005011, 0.006701, 0.004611, 0.003607, 0.002976, 0.003276, 0.004414, 0.003804, 0.005318, 0.005378, 0.004921, 0.005683, 0.007177, 0.009977, 0.007877, 0.007091, 0.006701, 0.005503, 0.004431, 0.002881, 0.004135, 0.004921, 0.003478, 0.003804, 0.003804, 0.005734, 0.008075, 0.005318, 0.007877, 0.008002, 0.008002, 0.015078, 0.011342, 0.00962, 0.009483, 0.010509, 0.020165, 0.020522, 0.020522, 0.030611, 0.06312, 0.06312, 0.06312, 0.094817, 0.085092, 0.071867, 0.045352, 0.045352, 0.046336, 0.021816, 0.010672, 0.010509, 0.006894, 0.005932, 0.004835, 0.004689, 0.004689, 0.004646, 0.00407, 0.004976, 0.004921, 0.003607, 0.003671, 0.002727, 0.003366, 0.004899, 0.004835, 0.003757, 0.002705, 0.00359, 0.004208, 0.006194, 0.004208, 0.003864, 0.005623, 0.00543, 0.00389, 0.004976, 0.004247, 0.003727, 0.00243, 0.001602, 0.001709, 0.001481, 0.00146, 0.000893, 0.000614, 0.001172, 0.001872, 0.002727, 0.002705, 0.003298, 0.003366, 0.004388, 0.00558, 0.004431, 0.00543, 0.006795, 0.005623, 0.00543, 0.006374, 0.009977, 0.018106, 0.031287], '')</t>
  </si>
  <si>
    <t xml:space="preserve">F5RTS6|F5RTS6_9ENTR Alpha-glucosidase OS=Enterobacter hormaechei ATCC 49162 </t>
  </si>
  <si>
    <t>([0.281712, 0.324872, 0.349426, 0.349426, 0.394753, 0.40511, 0.324872, 0.359901, 0.295083, 0.236433, 0.206376, 0.236433, 0.25406, 0.25406, 0.324872, 0.31487, 0.225814, 0.264545, 0.18812, 0.164327, 0.118441, 0.073402, 0.076542, 0.085092, 0.102787, 0.060549, 0.033407, 0.050641, 0.033407, 0.034068, 0.032677, 0.046336, 0.040537, 0.037156, 0.037156, 0.041405, 0.028107, 0.040537, 0.038042, 0.066181, 0.10481, 0.144935, 0.122885, 0.11371, 0.064632, 0.051831, 0.100716, 0.185198, 0.203355, 0.264545, 0.281712, 0.401658, 0.298791, 0.318242, 0.324872, 0.311707, 0.291804, 0.356642, 0.380708, 0.465241, 0.380708, 0.390993, 0.387226, 0.394753, 0.398279, 0.41194, 0.465241, 0.41194, 0.291804, 0.288399, 0.209395, 0.271506, 0.247041, 0.36309, 0.352862, 0.356642, 0.374039, 0.308712, 0.321458, 0.26085, 0.232838, 0.311707, 0.324872, 0.332115, 0.359901, 0.352862, 0.370445, 0.339168, 0.308712, 0.41194, 0.418646, 0.529623, 0.444081, 0.321458, 0.236433, 0.247041, 0.139895, 0.137348, 0.132295, 0.122885, 0.17593, 0.206376, 0.182256, 0.173081, 0.173081, 0.139895, 0.15284, 0.229226, 0.155435, 0.155435, 0.167087, 0.164327, 0.134866, 0.222385, 0.339168, 0.408655, 0.374039, 0.401658, 0.328603, 0.332115, 0.352862, 0.318242, 0.301917, 0.324872, 0.332115, 0.321458, 0.384043, 0.349426, 0.311707, 0.308712, 0.288399, 0.275179, 0.257454, 0.25406, 0.219301, 0.222385, 0.243554, 0.257454, 0.236433, 0.232838, 0.311707, 0.219301, 0.247041, 0.264545, 0.257454, 0.225814, 0.225814, 0.284882, 0.232838, 0.25031, 0.324872, 0.414856, 0.418646, 0.42561, 0.4292, 0.346032, 0.352862, 0.291804, 0.295083, 0.408655, 0.408655, 0.41194, 0.465241, 0.41194, 0.398279, 0.31487, 0.352862, 0.324872, 0.291804, 0.366687, 0.352862, 0.366687, 0.384043, 0.308712, 0.229226, 0.232838, 0.311707, 0.216401, 0.291804, 0.191378, 0.182256, 0.182256, 0.179055, 0.200174, 0.239899, 0.247041, 0.339168, 0.268042, 0.291804, 0.232838, 0.232838, 0.161087, 0.085092, 0.040537, 0.067594, 0.120615, 0.076542, 0.078022, 0.125101, 0.06312, 0.06184, 0.037156, 0.064632, 0.038858, 0.038858, 0.043307, 0.046336, 0.026338, 0.038858, 0.043307, 0.044297, 0.042364, 0.0704, 0.111485, 0.111485, 0.109221, 0.100716, 0.079919, 0.090864, 0.076542, 0.134866, 0.203355, 0.278302, 0.275179, 0.275179, 0.281712, 0.185198, 0.106997, 0.109221, 0.05306, 0.049374, 0.083462, 0.085092, 0.085092, 0.071867, 0.074921, 0.078022, 0.05306, 0.109221, 0.096677, 0.096677, 0.044297, 0.037156, 0.038042, 0.022667, 0.036378, 0.034884, 0.060549, 0.102787, 0.102787, 0.100716, 0.098513, 0.118441, 0.118441, 0.059222, 0.081712, 0.079919, 0.076542, 0.06312, 0.060549, 0.06184, 0.071867, 0.139895, 0.147574, 0.139895, 0.134866, 0.134866, 0.142424, 0.122885, 0.142424, 0.21291, 0.295083, 0.311707, 0.298791, 0.31487, 0.349426, 0.308712, 0.401658, 0.295083, 0.30533, 0.308712, 0.229226, 0.155435, 0.161087, 0.222385, 0.219301, 0.278302, 0.200174, 0.219301, 0.170161, 0.155435, 0.144935, 0.092881, 0.092881, 0.05306, 0.046336, 0.073402, 0.098513, 0.051831, 0.10481, 0.155435, 0.10481, 0.173081, 0.257454, 0.239899, 0.222385, 0.15008, 0.129801, 0.11371, 0.102787, 0.094817, 0.096677, 0.056825, 0.118441, 0.106997, 0.120615, 0.144935, 0.158265, 0.182256, 0.26085, 0.206376, 0.17593, 0.243554, 0.243554, 0.216401, 0.132295, 0.127496, 0.209395, 0.243554, 0.349426, 0.26085, 0.356642, 0.268042, 0.332115, 0.298791, 0.31487, 0.298791, 0.264545, 0.281712, 0.173081, 0.120615, 0.10481, 0.142424, 0.155435, 0.139895, 0.185198, 0.281712, 0.196879, 0.185198, 0.225814, 0.170161, 0.219301, 0.243554, 0.31487, 0.342579, 0.295083, 0.185198, 0.18812, 0.191378, 0.17593, 0.25031, 0.346032, 0.4292, 0.4292, 0.394753, 0.4292, 0.418646, 0.418646, 0.51388, 0.51388, 0.390993, 0.352862, 0.387226, 0.380708, 0.401658, 0.398279, 0.472492, 0.58069, 0.570702, 0.59508, 0.461924, 0.468512, 0.461924, 0.486429, 0.486429, 0.51388, 0.42561, 0.422041, 0.328603, 0.232838, 0.247041, 0.359901, 0.461924, 0.390993, 0.384043, 0.374039, 0.384043, 0.311707, 0.243554, 0.335645, 0.281712, 0.384043, 0.30533, 0.308712, 0.275179, 0.268042, 0.170161, 0.232838, 0.229226, 0.339168, 0.447574, 0.450668, 0.346032, 0.356642, 0.356642, 0.25406, 0.264545, 0.25406, 0.346032, 0.398279, 0.377384, 0.342579, 0.239899, 0.318242, 0.206376, 0.21291, 0.222385, 0.339168, 0.25031, 0.219301, 0.142424, 0.132295, 0.118441, 0.132295, 0.116183, 0.185198, 0.219301, 0.17593, 0.200174, 0.122885, 0.090864, 0.073402, 0.092881, 0.15284, 0.134866, 0.219301, 0.147574, 0.15008, 0.122885, 0.196879, 0.229226, 0.295083, 0.203355, 0.191378, 0.291804, 0.31487, 0.281712, 0.328603, 0.398279, 0.271506, 0.275179, 0.284882, 0.318242, 0.349426, 0.352862, 0.380708, 0.321458, 0.377384, 0.366687, 0.342579, 0.342579, 0.321458, 0.236433, 0.275179, 0.308712, 0.284882, 0.167087, 0.167087, 0.179055, 0.161087, 0.26085, 0.324872, 0.40511, 0.418646, 0.318242, 0.332115, 0.332115, 0.311707, 0.324872, 0.219301, 0.278302, 0.185198, 0.18812, 0.229226, 0.291804, 0.196879, 0.196879, 0.25406, 0.25406, 0.17593, 0.164327, 0.158265, 0.10481, 0.05306, 0.05306, 0.0704, 0.067594, 0.06184, 0.109221, 0.079919, 0.144935, 0.137348, 0.118441, 0.120615, 0.158265, 0.164327, 0.239899, 0.264545, 0.321458, 0.295083, 0.394753, 0.308712, 0.196879, 0.21291, 0.31487, 0.191378, 0.18812, 0.196879, 0.219301, 0.21291, 0.209395, 0.170161, 0.161087, 0.295083, 0.288399, 0.179055, 0.17593, 0.11371, 0.090864, 0.085092, 0.049374, 0.049374, 0.088832, 0.173081, 0.222385, 0.232838, 0.284882, 0.359901, 0.359901, 0.377384, 0.26085, 0.278302, 0.225814, 0.26085, 0.236433, 0.185198, 0.298791, 0.318242, 0.377384, 0.298791, 0.288399, 0.398279, 0.359901, 0.268042, 0.275179, 0.200174, 0.185198, 0.15284, 0.137348, 0.076542, 0.037156, 0.090864, 0.066181, 0.0704, 0.032017, 0.032677, 0.028107, 0.017138, 0.009096, 0.010509, 0.014075, 0.014075, 0.012491, 0.014783, 0.024393, 0.024393, 0.050641, 0.03976, 0.043307, 0.043307, 0.090864, 0.15284, 0.066181, 0.071867, 0.127496, 0.200174, 0.209395, 0.284882, 0.377384, 0.465241, 0.465241, 0.5017, 0.394753, 0.436924, 0.447574, 0.374039, 0.366687, 0.346032, 0.278302, 0.281712, 0.209395, 0.18812, 0.170161, 0.288399, 0.291804, 0.200174, 0.155435, 0.125101, 0.127496, 0.083462, 0.067594, 0.067594, 0.055536, 0.116183, 0.11371, 0.094817, 0.147574, 0.129801, 0.116183, 0.15284, 0.132295, 0.132295, 0.15008, 0.167087, 0.170161, 0.257454, 0.342579, 0.408655, 0.324872, 0.236433, 0.311707, 0.26085, 0.161087, 0.18812, 0.17593, 0.142424, 0.083462, 0.041405, 0.038858, 0.043307, 0.064632, 0.134866, 0.200174, 0.106997, 0.069024, 0.037156, 0.037156, 0.030003, 0.035586, 0.03976, 0.079919, 0.071867, 0.083462, 0.167087, 0.102787, 0.066181, 0.05306, 0.094817, 0.137348, 0.158265, 0.137348, 0.137348, 0.078022, 0.098513, 0.102787, 0.142424, 0.232838, 0.209395, 0.158265, 0.125101, 0.191378, 0.127496, 0.132295, 0.179055, 0.161087, 0.229226, 0.321458, 0.394753, 0.41194, 0.42561, 0.440853, 0.380708, 0.370445, 0.370445, 0.232838, 0.346032, 0.288399, 0.264545, 0.281712, 0.30533, 0.318242, 0.332115, 0.398279, 0.398279, 0.422041, 0.328603, 0.25406, 0.147574, 0.15008, 0.15008, 0.170161, 0.158265, 0.243554, 0.25031, 0.236433, 0.346032, 0.222385, 0.291804, 0.308712, 0.308712, 0.384043, 0.356642, 0.271506, 0.179055, 0.134866, 0.142424, 0.134866, 0.216401, 0.281712, 0.209395, 0.15284, 0.15284, 0.15284, 0.125101, 0.129801, 0.132295, 0.139895, 0.144935, 0.134866, 0.086953, 0.092881, 0.071867, 0.078022, 0.125101, 0.206376, 0.17593, 0.158265, 0.275179, 0.236433, 0.194234, 0.247041, 0.278302, 0.191378, 0.185198, 0.155435, 0.15008, 0.158265, 0.17593, 0.196879, 0.203355, 0.278302, 0.26085, 0.278302, 0.295083, 0.216401, 0.196879, 0.229226, 0.25406, 0.222385, 0.194234, 0.288399, 0.295083, 0.321458, 0.41194, 0.332115, 0.342579, 0.271506, 0.328603, 0.271506, 0.311707, 0.288399, 0.243554, 0.216401, 0.196879, 0.15008, 0.225814, 0.200174], '')</t>
  </si>
  <si>
    <t>[91, 368, 369, 377, 378, 379, 385, 601]</t>
  </si>
  <si>
    <t xml:space="preserve">F5RTS7|F5RTS7_9ENTR ABC superfamily ATP binding cassette transporter, ABC protein OS=Enterobacter hormaechei ATCC 49162 </t>
  </si>
  <si>
    <t>([0.102787, 0.142424, 0.182256, 0.206376, 0.291804, 0.216401, 0.137348, 0.185198, 0.222385, 0.167087, 0.191378, 0.164327, 0.225814, 0.194234, 0.18812, 0.191378, 0.179055, 0.25406, 0.243554, 0.200174, 0.191378, 0.216401, 0.147574, 0.147574, 0.132295, 0.116183, 0.17593, 0.271506, 0.25406, 0.232838, 0.31487, 0.321458, 0.288399, 0.257454, 0.349426, 0.264545, 0.191378, 0.191378, 0.182256, 0.196879, 0.203355, 0.222385, 0.332115, 0.418646, 0.342579, 0.370445, 0.370445, 0.308712, 0.308712, 0.232838, 0.257454, 0.288399, 0.291804, 0.414856, 0.454136, 0.374039, 0.461924, 0.538167, 0.447574, 0.444081, 0.440853, 0.541878, 0.529623, 0.380708, 0.342579, 0.31487, 0.335645, 0.346032, 0.301917, 0.308712, 0.318242, 0.222385, 0.206376, 0.206376, 0.132295, 0.081712, 0.106997, 0.106997, 0.11371, 0.147574, 0.170161, 0.10481, 0.051831, 0.055536, 0.071867, 0.079919, 0.155435, 0.158265, 0.137348, 0.247041, 0.232838, 0.21291, 0.209395, 0.196879, 0.127496, 0.155435, 0.25406, 0.25406, 0.25406, 0.275179, 0.324872, 0.318242, 0.398279, 0.41194, 0.380708, 0.380708, 0.36309, 0.36309, 0.26085, 0.284882, 0.278302, 0.295083, 0.291804, 0.377384, 0.398279, 0.436924, 0.480142, 0.458154, 0.408655, 0.408655, 0.359901, 0.359901, 0.318242, 0.308712, 0.366687, 0.374039, 0.465241, 0.41194, 0.318242, 0.321458, 0.301917, 0.229226, 0.219301, 0.219301, 0.25406, 0.173081, 0.232838, 0.232838, 0.229226, 0.232838, 0.232838, 0.295083, 0.229226, 0.26085, 0.291804, 0.25406, 0.225814, 0.236433, 0.318242, 0.288399, 0.359901, 0.278302, 0.335645, 0.271506, 0.281712, 0.170161, 0.203355, 0.191378, 0.155435, 0.100716, 0.086953, 0.086953, 0.076542, 0.120615, 0.129801, 0.067594, 0.060549, 0.043307, 0.021816, 0.023534, 0.051831, 0.069024, 0.116183, 0.129801, 0.191378, 0.191378, 0.284882, 0.225814, 0.229226, 0.264545, 0.26085, 0.36309, 0.26085, 0.17593, 0.161087, 0.164327, 0.25031, 0.25031, 0.342579, 0.436924, 0.422041, 0.414856, 0.380708, 0.380708, 0.332115, 0.236433, 0.236433, 0.15008, 0.225814, 0.216401, 0.222385, 0.30533, 0.31487, 0.31487, 0.31487, 0.311707, 0.264545, 0.196879, 0.209395, 0.200174, 0.194234, 0.167087, 0.134866, 0.142424, 0.086953, 0.11371, 0.111485, 0.173081, 0.264545, 0.18812, 0.182256, 0.120615, 0.074921, 0.088832, 0.158265, 0.243554, 0.15284, 0.191378, 0.264545, 0.243554, 0.203355, 0.203355, 0.21291, 0.209395, 0.206376, 0.298791, 0.26085, 0.342579, 0.359901, 0.342579, 0.342579, 0.26085, 0.295083, 0.387226, 0.366687, 0.335645, 0.318242, 0.40511, 0.394753, 0.349426, 0.447574, 0.390993, 0.356642, 0.390993, 0.335645, 0.342579, 0.328603, 0.25031, 0.191378, 0.17593, 0.17593, 0.158265, 0.232838, 0.232838, 0.239899, 0.196879, 0.225814, 0.225814, 0.225814, 0.225814, 0.268042, 0.229226, 0.318242, 0.346032, 0.339168, 0.394753, 0.380708, 0.394753, 0.418646, 0.494003, 0.494003, 0.408655, 0.517562, 0.433034, 0.476583, 0.480142, 0.444081, 0.440853, 0.414856, 0.414856, 0.414856, 0.401658, 0.440853, 0.450668, 0.490133, 0.380708, 0.324872, 0.324872, 0.206376, 0.301917, 0.30533, 0.31487, 0.390993, 0.390993, 0.390993, 0.278302, 0.26085, 0.335645, 0.31487, 0.271506, 0.284882, 0.222385, 0.236433, 0.200174, 0.127496, 0.10481, 0.179055, 0.257454, 0.164327, 0.275179, 0.271506, 0.26085, 0.288399, 0.216401, 0.137348, 0.194234, 0.308712, 0.209395, 0.209395, 0.164327, 0.161087, 0.098513, 0.15008, 0.096677, 0.11371, 0.182256, 0.179055, 0.122885, 0.10481, 0.120615, 0.0704, 0.067594, 0.056825, 0.049374, 0.079919, 0.098513, 0.102787, 0.092881, 0.161087, 0.15284, 0.194234, 0.18812, 0.257454, 0.25406, 0.236433, 0.17593, 0.170161, 0.185198, 0.185198, 0.219301, 0.332115, 0.418646, 0.433034, 0.461924, 0.450668, 0.387226, 0.447574, 0.349426, 0.352862, 0.370445, 0.377384, 0.384043, 0.476583, 0.394753, 0.390993, 0.380708, 0.356642, 0.328603, 0.328603, 0.414856, 0.408655, 0.390993, 0.288399, 0.291804, 0.18812, 0.196879, 0.275179, 0.288399, 0.301917, 0.308712, 0.225814, 0.125101, 0.15284, 0.079919, 0.10481, 0.102787, 0.17593, 0.161087, 0.179055, 0.179055, 0.185198, 0.185198, 0.179055, 0.278302, 0.278302, 0.394753, 0.349426, 0.271506, 0.25406, 0.332115, 0.243554, 0.229226, 0.339168, 0.321458, 0.342579, 0.30533, 0.200174, 0.191378, 0.301917, 0.318242, 0.321458, 0.216401, 0.209395, 0.191378, 0.21291, 0.170161, 0.155435, 0.127496, 0.118441, 0.122885, 0.122885, 0.191378, 0.288399, 0.278302, 0.284882, 0.359901, 0.398279, 0.4292, 0.324872, 0.31487, 0.295083, 0.209395, 0.257454, 0.229226, 0.257454, 0.216401, 0.275179, 0.295083, 0.281712, 0.284882, 0.222385, 0.18812, 0.196879, 0.196879, 0.236433, 0.239899, 0.257454, 0.295083, 0.295083, 0.41194, 0.370445, 0.398279, 0.476583, 0.4292, 0.486429, 0.465241, 0.390993, 0.370445, 0.318242, 0.370445, 0.366687, 0.450668, 0.447574, 0.346032, 0.339168, 0.308712, 0.308712, 0.219301, 0.15284, 0.134866, 0.085092, 0.109221, 0.096677, 0.102787, 0.158265, 0.158265, 0.086953, 0.096677, 0.088832, 0.11371, 0.081712, 0.11371, 0.10481, 0.127496, 0.144935, 0.085092, 0.092881, 0.05306, 0.090864, 0.167087, 0.288399, 0.346032, 0.281712, 0.219301, 0.219301, 0.129801, 0.122885, 0.209395, 0.284882, 0.194234, 0.21291, 0.301917, 0.239899, 0.161087, 0.164327, 0.219301, 0.295083, 0.281712, 0.281712, 0.291804, 0.26085, 0.216401, 0.191378, 0.232838, 0.284882, 0.239899, 0.359901, 0.321458, 0.288399, 0.225814, 0.352862], '')</t>
  </si>
  <si>
    <t>[57, 61, 62, 282]</t>
  </si>
  <si>
    <t xml:space="preserve">F5RTS9|F5RTS9_9ENTR GntR family transcriptional regulator OS=Enterobacter hormaechei ATCC 49162 </t>
  </si>
  <si>
    <t>([0.071867, 0.040537, 0.059222, 0.079919, 0.109221, 0.071867, 0.048328, 0.06312, 0.085092, 0.106997, 0.073402, 0.079919, 0.081712, 0.109221, 0.120615, 0.225814, 0.225814, 0.25406, 0.352862, 0.390993, 0.278302, 0.232838, 0.229226, 0.203355, 0.179055, 0.191378, 0.167087, 0.243554, 0.25406, 0.243554, 0.239899, 0.291804, 0.324872, 0.264545, 0.26085, 0.25406, 0.194234, 0.236433, 0.206376, 0.206376, 0.129801, 0.144935, 0.116183, 0.203355, 0.232838, 0.182256, 0.118441, 0.127496, 0.132295, 0.129801, 0.139895, 0.139895, 0.182256, 0.179055, 0.271506, 0.155435, 0.088832, 0.109221, 0.134866, 0.144935, 0.071867, 0.073402, 0.129801, 0.118441, 0.10481, 0.109221, 0.092881, 0.147574, 0.15284, 0.147574, 0.144935, 0.137348, 0.142424, 0.079919, 0.038042, 0.037156, 0.06184, 0.111485, 0.109221, 0.116183, 0.051831, 0.116183, 0.185198, 0.111485, 0.17593, 0.185198, 0.120615, 0.219301, 0.206376, 0.301917, 0.232838, 0.167087, 0.173081, 0.086953, 0.164327, 0.18812, 0.18812, 0.125101, 0.144935, 0.155435, 0.167087, 0.275179, 0.275179, 0.278302, 0.332115, 0.332115, 0.243554, 0.278302, 0.182256, 0.196879, 0.219301, 0.30533, 0.384043, 0.41194, 0.433034, 0.321458, 0.42561, 0.308712, 0.328603, 0.295083, 0.196879, 0.182256, 0.118441, 0.06312, 0.066181, 0.079919, 0.090864, 0.170161, 0.167087, 0.25031, 0.158265, 0.144935, 0.111485, 0.111485, 0.059222, 0.079919, 0.158265, 0.090864, 0.182256, 0.18812, 0.132295, 0.229226, 0.229226, 0.232838, 0.328603, 0.311707, 0.318242, 0.298791, 0.18812, 0.247041, 0.247041, 0.328603, 0.247041, 0.170161, 0.170161, 0.155435, 0.137348, 0.120615, 0.206376, 0.200174, 0.200174, 0.268042, 0.161087, 0.158265, 0.15284, 0.111485, 0.11371, 0.109221, 0.064632, 0.106997, 0.06312, 0.041405, 0.041405, 0.05306, 0.064632, 0.060549, 0.122885, 0.17593, 0.144935, 0.081712, 0.085092, 0.109221, 0.11371, 0.17593, 0.118441, 0.134866, 0.170161, 0.185198, 0.194234, 0.288399, 0.30533, 0.401658, 0.398279, 0.31487, 0.366687, 0.380708, 0.40511, 0.387226, 0.318242, 0.257454, 0.25406, 0.164327, 0.222385, 0.229226, 0.225814, 0.318242, 0.414856, 0.328603, 0.328603, 0.236433, 0.196879, 0.182256, 0.111485, 0.161087, 0.158265, 0.142424, 0.127496, 0.125101, 0.118441, 0.167087, 0.25031, 0.239899, 0.257454, 0.15008, 0.094817, 0.10481, 0.109221, 0.090864, 0.125101, 0.090864, 0.127496, 0.129801, 0.102787, 0.134866, 0.102787, 0.167087, 0.129801, 0.222385], '')</t>
  </si>
  <si>
    <t xml:space="preserve">F5RTT0|F5RTT0_9ENTR Permease IIC component OS=Enterobacter hormaechei ATCC 49162 </t>
  </si>
  <si>
    <t>([0.450668, 0.468512, 0.271506, 0.182256, 0.232838, 0.264545, 0.137348, 0.094817, 0.132295, 0.067594, 0.081712, 0.086953, 0.090864, 0.040537, 0.029376, 0.032017, 0.069024, 0.037156, 0.030003, 0.016528, 0.022306, 0.020522, 0.01204, 0.024826, 0.045352, 0.032677, 0.015344, 0.025762, 0.047319, 0.024393, 0.041405, 0.051831, 0.033407, 0.015694, 0.015694, 0.011518, 0.009187, 0.009015, 0.008409, 0.007315, 0.008075, 0.005799, 0.004513, 0.006533, 0.006701, 0.005011, 0.004431, 0.004414, 0.00543, 0.003924, 0.00389, 0.003366, 0.003298, 0.004483, 0.006894, 0.010372, 0.010131, 0.012491, 0.013265, 0.011342, 0.013821, 0.013437, 0.013437, 0.020522, 0.021816, 0.016021, 0.013821, 0.011903, 0.025762, 0.021381, 0.041405, 0.035586, 0.078022, 0.032677, 0.025316, 0.019109, 0.010509, 0.01078, 0.007177, 0.006142, 0.01078, 0.009015, 0.008276, 0.010221, 0.007259, 0.006619, 0.005503, 0.006795, 0.010131, 0.010131, 0.010221, 0.010372, 0.009483, 0.009483, 0.017138, 0.025316, 0.019401, 0.034884, 0.05306, 0.058088, 0.042364, 0.017447, 0.017797, 0.0198, 0.023963, 0.044297, 0.019401, 0.018106, 0.01204, 0.009483, 0.007555, 0.008525, 0.006619, 0.01078, 0.006894, 0.006701, 0.004315, 0.005734, 0.006421, 0.00558, 0.007259, 0.00962, 0.018106, 0.018106, 0.023087, 0.014586, 0.014315, 0.018415, 0.03976, 0.090864, 0.071867, 0.048328, 0.041405, 0.024826, 0.018787, 0.040537, 0.018787, 0.038858, 0.034884, 0.030611, 0.054297, 0.025316, 0.012727, 0.009865, 0.011903, 0.009865, 0.009096, 0.006245, 0.008525, 0.005734, 0.003963, 0.005011, 0.007422, 0.00777, 0.008525, 0.006374, 0.004315, 0.005318, 0.003757, 0.003757, 0.003727, 0.002606, 0.003804, 0.004899, 0.003963, 0.003997, 0.003701, 0.004976, 0.005086, 0.005011, 0.007877, 0.013265, 0.009187, 0.009977, 0.010131, 0.013821, 0.017447, 0.034068, 0.046336, 0.096677, 0.042364, 0.043307, 0.0704, 0.034068, 0.022667, 0.055536, 0.059222, 0.06184, 0.031287, 0.069024, 0.034068, 0.027463, 0.013821, 0.011342, 0.008525, 0.005734, 0.004689, 0.005378, 0.004736, 0.003431, 0.002482, 0.003276, 0.003298, 0.0028, 0.0028, 0.003963, 0.003727, 0.003804, 0.003804, 0.003727, 0.003607, 0.003671, 0.002581, 0.003757, 0.005734, 0.004414, 0.004135, 0.005872, 0.006795, 0.008895, 0.009015, 0.015078, 0.010926, 0.006894, 0.009865, 0.017797, 0.017138, 0.00962, 0.010221, 0.017797, 0.037156, 0.018415, 0.016528, 0.016528, 0.009483, 0.009096, 0.009015, 0.014586, 0.015344, 0.008409, 0.005249, 0.004899, 0.004899, 0.004835, 0.006988, 0.004577, 0.004431, 0.004646, 0.006421, 0.004431, 0.003431, 0.003461, 0.004736, 0.005318, 0.005734, 0.005623, 0.006142, 0.010672, 0.006619, 0.004513, 0.004736, 0.004646, 0.007422, 0.007422, 0.01204, 0.013821, 0.029376, 0.021381, 0.011106, 0.00962, 0.008276, 0.00962, 0.00962, 0.009728, 0.015694, 0.031287, 0.030003, 0.030003, 0.023963, 0.026338, 0.025316, 0.058088, 0.132295, 0.056825, 0.022667, 0.012727, 0.012727, 0.01227, 0.008804, 0.014315, 0.013437, 0.016826, 0.021816, 0.0198, 0.021381, 0.020165, 0.016826, 0.036378, 0.015694, 0.016021, 0.016528, 0.017138, 0.009294, 0.007555, 0.007645, 0.00777, 0.007177, 0.004388, 0.004161, 0.006421, 0.006567, 0.008002, 0.01078, 0.009096, 0.009096, 0.009096, 0.006567, 0.005872, 0.005734, 0.005734, 0.005683, 0.005623, 0.006795, 0.011106, 0.013821, 0.013821, 0.013613, 0.027463, 0.030611, 0.035586, 0.03976, 0.044297, 0.024393, 0.013613, 0.009187, 0.009187, 0.006039, 0.009015, 0.007031, 0.005249, 0.004921, 0.005249, 0.005318, 0.006619, 0.004414, 0.003727, 0.003727, 0.006078, 0.003864, 0.004247, 0.002881, 0.001808, 0.001808, 0.002211, 0.002194, 0.003341, 0.002349, 0.002336, 0.001344, 0.001692, 0.001623, 0.001743, 0.001383, 0.002138, 0.002035, 0.002035, 0.00243, 0.00243, 0.001778, 0.002705, 0.003671, 0.004208, 0.004483, 0.003246, 0.003109, 0.003109, 0.003341, 0.003431, 0.004976, 0.008002, 0.010221, 0.019109, 0.018787, 0.014075, 0.012491, 0.00962, 0.010131, 0.006795, 0.008723, 0.011342, 0.00962, 0.009401, 0.013265, 0.01227, 0.020165, 0.021381, 0.024393, 0.013016, 0.013613, 0.013265, 0.007645, 0.006078, 0.003924, 0.003924, 0.004315, 0.0028, 0.003341, 0.003431, 0.003276, 0.002482, 0.001572, 0.001271, 0.001374, 0.000721, 0.000674, 0.000674, 0.000507, 0.000661, 0.001112, 0.001541, 0.001069, 0.001417, 0.001069, 0.001623, 0.002512, 0.003298, 0.004921, 0.003461, 0.004775, 0.007555, 0.010372, 0.015344, 0.024826, 0.016257, 0.034068, 0.071867, 0.05306, 0.098513, 0.122885, 0.067594], '')</t>
  </si>
  <si>
    <t xml:space="preserve">F5RTT1|F5RTT1_9ENTR 6-phospho-beta-glucosidase OS=Enterobacter hormaechei ATCC 49162 </t>
  </si>
  <si>
    <t>([0.025762, 0.040537, 0.064632, 0.086953, 0.069024, 0.088832, 0.109221, 0.094817, 0.129801, 0.155435, 0.200174, 0.247041, 0.206376, 0.116183, 0.185198, 0.284882, 0.25031, 0.278302, 0.268042, 0.366687, 0.387226, 0.486429, 0.422041, 0.318242, 0.332115, 0.311707, 0.308712, 0.335645, 0.352862, 0.335645, 0.352862, 0.339168, 0.346032, 0.374039, 0.494003, 0.374039, 0.349426, 0.288399, 0.25406, 0.264545, 0.278302, 0.328603, 0.232838, 0.281712, 0.374039, 0.26085, 0.339168, 0.36309, 0.349426, 0.264545, 0.275179, 0.173081, 0.122885, 0.129801, 0.139895, 0.078022, 0.144935, 0.109221, 0.161087, 0.125101, 0.066181, 0.059222, 0.029376, 0.06184, 0.038858, 0.038858, 0.037156, 0.037156, 0.032677, 0.020876, 0.025316, 0.028695, 0.028695, 0.03976, 0.038042, 0.035586, 0.074921, 0.036378, 0.055536, 0.055536, 0.102787, 0.17593, 0.118441, 0.182256, 0.090864, 0.081712, 0.088832, 0.158265, 0.085092, 0.051831, 0.083462, 0.139895, 0.073402, 0.074921, 0.06184, 0.056825, 0.058088, 0.028107, 0.066181, 0.074921, 0.050641, 0.030611, 0.019109, 0.019109, 0.013613, 0.023534, 0.022306, 0.022306, 0.016826, 0.038858, 0.038042, 0.029376, 0.017447, 0.023087, 0.041405, 0.041405, 0.023087, 0.024826, 0.040537, 0.018106, 0.016826, 0.023534, 0.033407, 0.056825, 0.06312, 0.083462, 0.096677, 0.15008, 0.071867, 0.059222, 0.049374, 0.044297, 0.05306, 0.090864, 0.106997, 0.069024, 0.048328, 0.098513, 0.049374, 0.023534, 0.048328, 0.047319, 0.044297, 0.028695, 0.028107, 0.023087, 0.016528, 0.009865, 0.011518, 0.011106, 0.018106, 0.020165, 0.03976, 0.043307, 0.025316, 0.013613, 0.017447, 0.020522, 0.022667, 0.047319, 0.079919, 0.038042, 0.035586, 0.020876, 0.031287, 0.031287, 0.032017, 0.038042, 0.066181, 0.06184, 0.147574, 0.147574, 0.137348, 0.074921, 0.0704, 0.137348, 0.161087, 0.094817, 0.144935, 0.073402, 0.0704, 0.085092, 0.161087, 0.164327, 0.191378, 0.134866, 0.109221, 0.182256, 0.209395, 0.21291, 0.139895, 0.127496, 0.132295, 0.069024, 0.0704, 0.069024, 0.064632, 0.116183, 0.194234, 0.200174, 0.284882, 0.284882, 0.206376, 0.161087, 0.15284, 0.203355, 0.219301, 0.17593, 0.15008, 0.200174, 0.21291, 0.219301, 0.139895, 0.071867, 0.15008, 0.196879, 0.203355, 0.125101, 0.118441, 0.139895, 0.122885, 0.132295, 0.073402, 0.06184, 0.05306, 0.043307, 0.047319, 0.073402, 0.069024, 0.090864, 0.10481, 0.047319, 0.046336, 0.088832, 0.158265, 0.147574, 0.11371, 0.066181, 0.111485, 0.076542, 0.031287, 0.025316, 0.023963, 0.044297, 0.090864, 0.081712, 0.098513, 0.109221, 0.083462, 0.100716, 0.067594, 0.048328, 0.066181, 0.073402, 0.076542, 0.078022, 0.081712, 0.132295, 0.11371, 0.111485, 0.173081, 0.194234, 0.142424, 0.142424, 0.111485, 0.127496, 0.222385, 0.15008, 0.109221, 0.081712, 0.073402, 0.083462, 0.100716, 0.15284, 0.206376, 0.200174, 0.200174, 0.111485, 0.081712, 0.132295, 0.069024, 0.06312, 0.060549, 0.059222, 0.048328, 0.059222, 0.049374, 0.046336, 0.046336, 0.06184, 0.102787, 0.173081, 0.173081, 0.106997, 0.122885, 0.139895, 0.129801, 0.122885, 0.222385, 0.206376, 0.247041, 0.26085, 0.170161, 0.17593, 0.182256, 0.203355, 0.203355, 0.229226, 0.216401, 0.311707, 0.308712, 0.339168, 0.229226, 0.179055, 0.257454, 0.196879, 0.182256, 0.200174, 0.109221, 0.100716, 0.079919, 0.079919, 0.085092, 0.158265, 0.264545, 0.268042, 0.275179, 0.170161, 0.144935, 0.155435, 0.088832, 0.047319, 0.042364, 0.074921, 0.073402, 0.06312, 0.085092, 0.088832, 0.03976, 0.076542, 0.049374, 0.116183, 0.071867, 0.064632, 0.069024, 0.033407, 0.066181, 0.071867, 0.137348, 0.086953, 0.083462, 0.096677, 0.098513, 0.10481, 0.106997, 0.094817, 0.120615, 0.111485, 0.071867, 0.144935, 0.167087, 0.142424, 0.134866, 0.194234, 0.308712, 0.194234, 0.275179, 0.17593, 0.173081, 0.106997, 0.167087, 0.164327, 0.191378, 0.268042, 0.173081, 0.18812, 0.264545, 0.200174, 0.196879, 0.278302, 0.232838, 0.164327, 0.15008, 0.15008, 0.15008, 0.144935, 0.200174, 0.216401, 0.243554, 0.161087, 0.247041, 0.167087, 0.106997, 0.127496, 0.069024, 0.11371, 0.06184, 0.044297, 0.067594, 0.03976, 0.021816, 0.025316, 0.034884, 0.074921, 0.069024, 0.067594, 0.048328, 0.055536, 0.049374, 0.069024, 0.06312, 0.06312, 0.074921, 0.086953, 0.047319, 0.064632, 0.069024, 0.109221, 0.182256, 0.185198, 0.26085, 0.352862, 0.268042, 0.264545, 0.257454, 0.173081, 0.164327, 0.203355, 0.155435, 0.179055, 0.182256, 0.271506, 0.271506, 0.243554, 0.278302, 0.268042, 0.247041, 0.232838, 0.257454, 0.185198, 0.111485, 0.116183, 0.11371, 0.194234, 0.194234, 0.185198, 0.284882, 0.239899, 0.219301, 0.26085, 0.206376, 0.182256, 0.15284, 0.122885, 0.196879, 0.196879, 0.328603, 0.454136], '')</t>
  </si>
  <si>
    <t xml:space="preserve">F5RTT2|F5RTT2_9ENTR NodT family efflux transporter OS=Enterobacter hormaechei ATCC 49162 </t>
  </si>
  <si>
    <t>([0.137348, 0.132295, 0.132295, 0.090864, 0.064632, 0.071867, 0.096677, 0.076542, 0.083462, 0.0704, 0.088832, 0.134866, 0.216401, 0.129801, 0.134866, 0.155435, 0.257454, 0.225814, 0.229226, 0.342579, 0.352862, 0.440853, 0.480142, 0.525368, 0.509769, 0.618285, 0.675549, 0.675549, 0.76285, 0.808535, 0.868118, 0.84206, 0.73685, 0.724957, 0.834292, 0.834292, 0.805026, 0.771762, 0.801317, 0.733139, 0.657645, 0.657645, 0.666105, 0.703578, 0.699094, 0.694846, 0.549308, 0.529623, 0.534167, 0.42561, 0.414856, 0.41194, 0.472492, 0.553315, 0.465241, 0.483068, 0.468512, 0.380708, 0.298791, 0.31487, 0.339168, 0.339168, 0.281712, 0.247041, 0.216401, 0.222385, 0.236433, 0.335645, 0.257454, 0.264545, 0.370445, 0.374039, 0.311707, 0.203355, 0.191378, 0.191378, 0.155435, 0.161087, 0.206376, 0.288399, 0.288399, 0.298791, 0.239899, 0.332115, 0.366687, 0.339168, 0.328603, 0.41194, 0.384043, 0.366687, 0.26085, 0.284882, 0.278302, 0.275179, 0.36309, 0.366687, 0.465241, 0.422041, 0.42561, 0.422041, 0.4292, 0.408655, 0.40511, 0.5017, 0.408655, 0.401658, 0.346032, 0.359901, 0.359901, 0.401658, 0.418646, 0.51388, 0.476583, 0.486429, 0.56648, 0.480142, 0.390993, 0.394753, 0.465241, 0.377384, 0.418646, 0.4292, 0.349426, 0.356642, 0.387226, 0.483068, 0.401658, 0.476583, 0.465241, 0.436924, 0.339168, 0.422041, 0.465241, 0.387226, 0.384043, 0.384043, 0.486429, 0.486429, 0.483068, 0.394753, 0.390993, 0.380708, 0.370445, 0.450668, 0.342579, 0.321458, 0.284882, 0.366687, 0.281712, 0.295083, 0.229226, 0.332115, 0.25031, 0.139895, 0.206376, 0.196879, 0.137348, 0.109221, 0.167087, 0.158265, 0.167087, 0.26085, 0.232838, 0.206376, 0.219301, 0.288399, 0.271506, 0.298791, 0.291804, 0.356642, 0.318242, 0.318242, 0.311707, 0.394753, 0.480142, 0.490133, 0.521092, 0.575842, 0.494003, 0.4292, 0.42561, 0.418646, 0.418646, 0.422041, 0.465241, 0.380708, 0.380708, 0.374039, 0.349426, 0.264545, 0.21291, 0.239899, 0.25031, 0.229226, 0.229226, 0.209395, 0.203355, 0.185198, 0.134866, 0.127496, 0.161087, 0.167087, 0.170161, 0.167087, 0.194234, 0.185198, 0.167087, 0.203355, 0.209395, 0.21291, 0.30533, 0.387226, 0.390993, 0.390993, 0.418646, 0.339168, 0.370445, 0.384043, 0.384043, 0.465241, 0.56648, 0.59508, 0.585406, 0.694846, 0.570702, 0.562014, 0.604312, 0.724957, 0.666105, 0.694846, 0.626927, 0.648219, 0.657645, 0.608892, 0.707965, 0.642678, 0.750527, 0.63748, 0.618285, 0.632174, 0.538167, 0.549308, 0.525368, 0.525368, 0.436924, 0.56648, 0.570702, 0.4292, 0.433034, 0.436924, 0.418646, 0.509769, 0.486429, 0.480142, 0.480142, 0.454136, 0.497853, 0.497853, 0.497853, 0.472492, 0.370445, 0.370445, 0.275179, 0.30533, 0.295083, 0.414856, 0.41194, 0.41194, 0.476583, 0.387226, 0.4292, 0.398279, 0.398279, 0.318242, 0.321458, 0.342579, 0.298791, 0.288399, 0.321458, 0.370445, 0.433034, 0.494003, 0.490133, 0.632174, 0.657645, 0.541878, 0.42561, 0.394753, 0.398279, 0.42561, 0.418646, 0.436924, 0.461924, 0.450668, 0.454136, 0.418646, 0.422041, 0.494003, 0.490133, 0.490133, 0.545602, 0.4292, 0.458154, 0.570702, 0.494003, 0.494003, 0.562014, 0.680603, 0.562014, 0.56648, 0.534167, 0.613573, 0.570702, 0.541878, 0.541878, 0.529623, 0.56648, 0.486429, 0.486429, 0.414856, 0.349426, 0.335645, 0.324872, 0.222385, 0.243554, 0.268042, 0.155435, 0.185198, 0.111485, 0.167087, 0.158265, 0.18812, 0.125101, 0.120615, 0.086953, 0.083462, 0.15008, 0.144935, 0.219301, 0.216401, 0.298791, 0.229226, 0.147574, 0.222385, 0.342579, 0.209395, 0.209395, 0.308712, 0.311707, 0.288399, 0.203355, 0.200174, 0.111485, 0.194234, 0.225814, 0.31487, 0.243554, 0.225814, 0.147574, 0.164327, 0.100716, 0.047319, 0.090864, 0.15008, 0.147574, 0.132295, 0.142424, 0.094817, 0.094817, 0.088832, 0.106997, 0.170161, 0.116183, 0.173081, 0.173081, 0.120615, 0.118441, 0.179055, 0.182256, 0.239899, 0.17593, 0.191378, 0.206376, 0.219301, 0.139895, 0.137348, 0.139895, 0.216401, 0.216401, 0.144935, 0.15008, 0.185198, 0.120615, 0.17593, 0.219301, 0.155435, 0.196879, 0.206376, 0.173081, 0.106997, 0.083462, 0.098513, 0.088832, 0.144935, 0.134866, 0.225814, 0.229226, 0.229226, 0.225814, 0.31487, 0.366687, 0.36309, 0.30533, 0.359901, 0.356642, 0.342579, 0.318242, 0.321458, 0.275179, 0.216401, 0.308712, 0.394753, 0.366687, 0.342579, 0.36309, 0.271506, 0.222385, 0.21291, 0.229226, 0.225814, 0.134866, 0.158265, 0.161087, 0.243554, 0.18812, 0.164327, 0.158265, 0.147574, 0.078022, 0.106997, 0.116183, 0.066181, 0.067594, 0.067594, 0.134866, 0.120615, 0.191378, 0.144935, 0.122885, 0.11371, 0.094817, 0.167087, 0.173081, 0.170161, 0.170161, 0.222385, 0.25406, 0.222385, 0.335645, 0.352862, 0.339168, 0.41194, 0.472492, 0.36309, 0.418646, 0.328603, 0.257454, 0.222385, 0.225814, 0.185198, 0.179055, 0.182256, 0.10481, 0.102787, 0.100716, 0.100716, 0.069024, 0.076542, 0.120615, 0.071867, 0.116183, 0.118441, 0.076542, 0.094817, 0.094817, 0.109221, 0.191378, 0.182256, 0.206376, 0.219301, 0.196879, 0.200174, 0.25406, 0.308712, 0.349426, 0.346032, 0.349426, 0.4292, 0.387226, 0.31487, 0.390993, 0.359901, 0.328603, 0.40511, 0.366687, 0.486429, 0.377384], '')</t>
  </si>
  <si>
    <t>[23, 24, 25, 26, 27, 28, 29, 30, 31, 32, 33, 34, 35, 36, 37, 38, 39, 40, 41, 42, 43, 44, 45, 46, 47, 48, 53, 103, 111, 114, 176, 177, 220, 221, 222, 223, 224, 225, 226, 227, 228, 229, 230, 231, 232, 233, 234, 235, 236, 237, 238, 239, 240, 241, 242, 243, 245, 246, 251, 283, 284, 285, 300, 303, 306, 307, 308, 309, 310, 311, 312, 313, 314, 315, 316]</t>
  </si>
  <si>
    <t xml:space="preserve">F5RTT3|F5RTT3_9ENTR EmrB/QacA family drug resistance transporter OS=Enterobacter hormaechei ATCC 49162 </t>
  </si>
  <si>
    <t>([0.436924, 0.377384, 0.387226, 0.42561, 0.483068, 0.352862, 0.318242, 0.236433, 0.21291, 0.134866, 0.096677, 0.081712, 0.081712, 0.036378, 0.030003, 0.0198, 0.01078, 0.008624, 0.008895, 0.008804, 0.006142, 0.005992, 0.006988, 0.007315, 0.005086, 0.003701, 0.005223, 0.004646, 0.005378, 0.004431, 0.006619, 0.008624, 0.008723, 0.007315, 0.010926, 0.013265, 0.011518, 0.022306, 0.023963, 0.020165, 0.019109, 0.03976, 0.042364, 0.038858, 0.038858, 0.040537, 0.040537, 0.019401, 0.033407, 0.041405, 0.03976, 0.017797, 0.01227, 0.015078, 0.020165, 0.020165, 0.01204, 0.013821, 0.009096, 0.011903, 0.008156, 0.012491, 0.009977, 0.005992, 0.004388, 0.004161, 0.005683, 0.00515, 0.004775, 0.004689, 0.004775, 0.006701, 0.009865, 0.008276, 0.006142, 0.004315, 0.00316, 0.003478, 0.003212, 0.003431, 0.002606, 0.00243, 0.002503, 0.002014, 0.00246, 0.003405, 0.002336, 0.001597, 0.001808, 0.00283, 0.002057, 0.001748, 0.001808, 0.001936, 0.002138, 0.002366, 0.003366, 0.003366, 0.003014, 0.003014, 0.002555, 0.003079, 0.00359, 0.002976, 0.004161, 0.005011, 0.003478, 0.003478, 0.004736, 0.005872, 0.005799, 0.005683, 0.006482, 0.006894, 0.006567, 0.00962, 0.015694, 0.014586, 0.016528, 0.016257, 0.016257, 0.038042, 0.020165, 0.016021, 0.020876, 0.023963, 0.026892, 0.0704, 0.15008, 0.15008, 0.147574, 0.118441, 0.10481, 0.102787, 0.042364, 0.038042, 0.034884, 0.018106, 0.015078, 0.013437, 0.013613, 0.015344, 0.011518, 0.023534, 0.030003, 0.016021, 0.013613, 0.014075, 0.013613, 0.008525, 0.008525, 0.008624, 0.006988, 0.007422, 0.007555, 0.01227, 0.013613, 0.008723, 0.013016, 0.009865, 0.016257, 0.016528, 0.016528, 0.010672, 0.006194, 0.005932, 0.009015, 0.006245, 0.006245, 0.004736, 0.006795, 0.004921, 0.003864, 0.005318, 0.005734, 0.003997, 0.003461, 0.002435, 0.002435, 0.002512, 0.00246, 0.001709, 0.002555, 0.003478, 0.00558, 0.009401, 0.009401, 0.009865, 0.016257, 0.013821, 0.021381, 0.024393, 0.055536, 0.094817, 0.044297, 0.081712, 0.096677, 0.134866, 0.134866, 0.247041, 0.239899, 0.247041, 0.359901, 0.232838, 0.132295, 0.088832, 0.037156, 0.073402, 0.032017, 0.033407, 0.023534, 0.013821, 0.012727, 0.008525, 0.007031, 0.007091, 0.007259, 0.00962, 0.009096, 0.016257, 0.016826, 0.018106, 0.036378, 0.019401, 0.017138, 0.016257, 0.0198, 0.040537, 0.018106, 0.017138, 0.016826, 0.024393, 0.020522, 0.015694, 0.015344, 0.011669, 0.021381, 0.010926, 0.008156, 0.008156, 0.005249, 0.003607, 0.003478, 0.00292, 0.0028, 0.00292, 0.003053, 0.002194, 0.001687, 0.001743, 0.00231, 0.002276, 0.002194, 0.003555, 0.003177, 0.003177, 0.004513, 0.003212, 0.004247, 0.004513, 0.003804, 0.005249, 0.007877, 0.00777, 0.009401, 0.008804, 0.011903, 0.013016, 0.022667, 0.032017, 0.033407, 0.022306, 0.016826, 0.013613, 0.011903, 0.013437, 0.016528, 0.011518, 0.011669, 0.008276, 0.006795, 0.008409, 0.008409, 0.00777, 0.005992, 0.004483, 0.004775, 0.005992, 0.007877, 0.005683, 0.004976, 0.007091, 0.01078, 0.015078, 0.010672, 0.010672, 0.008525, 0.010131, 0.010509, 0.019109, 0.018787, 0.035586, 0.034884, 0.018415, 0.01204, 0.010672, 0.015694, 0.035586, 0.029376, 0.021381, 0.024826, 0.017138, 0.00962, 0.007031, 0.004775, 0.007031, 0.004921, 0.008002, 0.00543, 0.004835, 0.003431, 0.004736, 0.003478, 0.00292, 0.004483, 0.004483, 0.004835, 0.005086, 0.004736, 0.004899, 0.003997, 0.003757, 0.003727, 0.004577, 0.00389, 0.00543, 0.00359, 0.005086, 0.003864, 0.00389, 0.004431, 0.004775, 0.004689, 0.004431, 0.003607, 0.002366, 0.003053, 0.003924, 0.003924, 0.002761, 0.0028, 0.004358, 0.006245, 0.006421, 0.007645, 0.007877, 0.008723, 0.016528, 0.00962, 0.009187, 0.009483, 0.007091, 0.009728, 0.009728, 0.014783, 0.033407, 0.067594, 0.034884, 0.034068, 0.017797, 0.033407, 0.015344, 0.008723, 0.005623, 0.006142, 0.006482, 0.007091, 0.006701, 0.006701, 0.006701, 0.007645, 0.007177, 0.00777, 0.007495, 0.00558, 0.006988, 0.006894, 0.007031, 0.007091, 0.007422, 0.009187, 0.00962, 0.014075, 0.019401, 0.030611, 0.025762, 0.010926, 0.019401, 0.014315, 0.008002, 0.01204, 0.016021, 0.019109, 0.026892, 0.028107, 0.05306, 0.021816, 0.021381, 0.011903, 0.0198, 0.010672, 0.012491, 0.01227, 0.01227, 0.01227, 0.009483, 0.016257, 0.040537, 0.03976, 0.05306, 0.127496, 0.098513, 0.088832, 0.142424, 0.144935, 0.142424, 0.079919, 0.122885, 0.06184, 0.120615, 0.096677, 0.170161, 0.206376, 0.100716, 0.137348, 0.194234, 0.30533, 0.17593, 0.164327, 0.088832, 0.073402, 0.036378, 0.049374, 0.059222, 0.060549, 0.060549, 0.066181, 0.100716, 0.069024, 0.139895, 0.15284, 0.096677, 0.106997, 0.090864, 0.196879, 0.118441, 0.102787, 0.10481, 0.236433, 0.232838, 0.339168, 0.278302, 0.339168, 0.342579, 0.31487, 0.328603, 0.324872, 0.209395, 0.26085, 0.366687, 0.311707, 0.196879, 0.346032, 0.349426, 0.335645, 0.335645, 0.298791, 0.206376, 0.161087, 0.074921, 0.038042, 0.041405, 0.049374, 0.030003, 0.030003, 0.017797, 0.01078, 0.013265, 0.018415, 0.011903, 0.009865, 0.008409, 0.009096, 0.006194, 0.004483, 0.005011, 0.003512, 0.003997, 0.003997, 0.003461, 0.003555, 0.004646, 0.004899, 0.004899, 0.006894, 0.006619, 0.009977, 0.015344, 0.015344, 0.015694, 0.023534, 0.023534, 0.044297, 0.056825, 0.085092, 0.129801, 0.083462, 0.155435, 0.209395, 0.311707, 0.42561, 0.58069, 0.570702], '')</t>
  </si>
  <si>
    <t>[521, 522]</t>
  </si>
  <si>
    <t xml:space="preserve">F5RTT4|F5RTT4_9ENTR Multidrug resistance efflux pump OS=Enterobacter hormaechei ATCC 49162 </t>
  </si>
  <si>
    <t>([0.922952, 0.924947, 0.928747, 0.919029, 0.926919, 0.932927, 0.938133, 0.94331, 0.936162, 0.93079, 0.924947, 0.957673, 0.966441, 0.962114, 0.957673, 0.967676, 0.926919, 0.837511, 0.699094, 0.622677, 0.608892, 0.490133, 0.418646, 0.342579, 0.264545, 0.191378, 0.155435, 0.102787, 0.056825, 0.038858, 0.034884, 0.022667, 0.013437, 0.009401, 0.007315, 0.005623, 0.003997, 0.005086, 0.006533, 0.009096, 0.013265, 0.013821, 0.022306, 0.033407, 0.055536, 0.102787, 0.129801, 0.086953, 0.129801, 0.209395, 0.275179, 0.308712, 0.321458, 0.321458, 0.408655, 0.40511, 0.476583, 0.613573, 0.604312, 0.613573, 0.562014, 0.549308, 0.450668, 0.384043, 0.384043, 0.380708, 0.291804, 0.31487, 0.346032, 0.342579, 0.342579, 0.356642, 0.349426, 0.41194, 0.414856, 0.408655, 0.490133, 0.517562, 0.490133, 0.4292, 0.349426, 0.311707, 0.247041, 0.243554, 0.318242, 0.356642, 0.346032, 0.436924, 0.444081, 0.51388, 0.486429, 0.476583, 0.458154, 0.472492, 0.472492, 0.517562, 0.521092, 0.497853, 0.497853, 0.401658, 0.468512, 0.461924, 0.505461, 0.480142, 0.545602, 0.529623, 0.401658, 0.422041, 0.401658, 0.374039, 0.366687, 0.366687, 0.36309, 0.281712, 0.239899, 0.164327, 0.185198, 0.179055, 0.142424, 0.139895, 0.139895, 0.173081, 0.222385, 0.243554, 0.324872, 0.366687, 0.377384, 0.436924, 0.41194, 0.390993, 0.418646, 0.356642, 0.308712, 0.30533, 0.36309, 0.390993, 0.454136, 0.468512, 0.450668, 0.505461, 0.525368, 0.59508, 0.545602, 0.549308, 0.562014, 0.483068, 0.468512, 0.458154, 0.483068, 0.486429, 0.51388, 0.444081, 0.529623, 0.680603, 0.690604, 0.690604, 0.694846, 0.724957, 0.707965, 0.728858, 0.754692, 0.622677, 0.675549, 0.642678, 0.642678, 0.653063, 0.712013, 0.712013, 0.608892, 0.608892, 0.608892, 0.575842, 0.666105, 0.608892, 0.553315, 0.468512, 0.472492, 0.468512, 0.436924, 0.436924, 0.414856, 0.41194, 0.42561, 0.418646, 0.377384, 0.377384, 0.374039, 0.398279, 0.332115, 0.408655, 0.332115, 0.332115, 0.271506, 0.271506, 0.295083, 0.295083, 0.380708, 0.408655, 0.42561, 0.380708, 0.394753, 0.394753, 0.394753, 0.486429, 0.472492, 0.549308, 0.497853, 0.505461, 0.505461, 0.557691, 0.553315, 0.622677, 0.626927, 0.642678, 0.661982, 0.666105, 0.63748, 0.63748, 0.538167, 0.534167, 0.529623, 0.51388, 0.454136, 0.458154, 0.458154, 0.390993, 0.387226, 0.4292, 0.450668, 0.352862, 0.390993, 0.394753, 0.324872, 0.257454, 0.335645, 0.318242, 0.311707, 0.346032, 0.268042, 0.342579, 0.36309, 0.440853, 0.447574, 0.454136, 0.380708, 0.374039, 0.414856, 0.418646, 0.450668, 0.390993, 0.41194, 0.298791, 0.298791, 0.31487, 0.31487, 0.308712, 0.346032, 0.36309, 0.281712, 0.264545, 0.196879, 0.116183, 0.098513, 0.102787, 0.088832, 0.127496, 0.132295, 0.15008, 0.147574, 0.092881, 0.11371, 0.167087, 0.229226, 0.222385, 0.332115, 0.398279, 0.418646, 0.377384, 0.295083, 0.370445, 0.384043, 0.450668, 0.450668, 0.494003, 0.450668, 0.465241, 0.505461, 0.509769, 0.483068, 0.490133, 0.490133, 0.486429, 0.494003, 0.534167, 0.447574, 0.4292, 0.422041, 0.321458, 0.332115, 0.40511, 0.401658, 0.468512, 0.472492, 0.545602, 0.525368, 0.440853, 0.529623, 0.465241, 0.346032, 0.401658, 0.387226, 0.480142, 0.483068, 0.450668, 0.450668, 0.541878, 0.541878, 0.4292, 0.447574, 0.436924, 0.342579, 0.278302, 0.288399, 0.281712, 0.216401, 0.247041, 0.284882, 0.281712, 0.219301, 0.26085, 0.15284, 0.170161, 0.155435, 0.147574, 0.11371, 0.118441, 0.134866, 0.134866, 0.219301, 0.311707, 0.239899, 0.352862, 0.335645, 0.332115, 0.25406, 0.318242, 0.222385, 0.301917, 0.335645, 0.414856, 0.408655, 0.505461, 0.422041, 0.436924, 0.414856, 0.483068, 0.447574, 0.390993, 0.349426, 0.328603, 0.25031, 0.339168, 0.25031, 0.356642], '')</t>
  </si>
  <si>
    <t>[0, 1, 2, 3, 4, 5, 6, 7, 8, 9, 10, 11, 12, 13, 14, 15, 16, 17, 18, 19, 20, 57, 58, 59, 60, 61, 77, 89, 95, 96, 102, 104, 105, 139, 140, 141, 142, 143, 144, 150, 152, 153, 154, 155, 156, 157, 158, 159, 160, 161, 162, 163, 164, 165, 166, 167, 168, 169, 170, 171, 172, 173, 174, 205, 207, 208, 209, 210, 211, 212, 213, 214, 215, 216, 217, 218, 219, 220, 221, 286, 287, 293, 303, 304, 306, 315, 316, 351]</t>
  </si>
  <si>
    <t xml:space="preserve">F5RTT5|F5RTT5_9ENTR Inner membrane protein YbiR OS=Enterobacter hormaechei ATCC 49162 </t>
  </si>
  <si>
    <t>([0.050641, 0.081712, 0.116183, 0.03976, 0.016528, 0.021816, 0.013821, 0.009865, 0.00777, 0.006482, 0.005378, 0.006421, 0.004611, 0.006619, 0.004315, 0.004247, 0.004577, 0.00292, 0.002529, 0.003924, 0.002512, 0.002211, 0.002366, 0.002396, 0.003757, 0.003997, 0.004513, 0.005503, 0.006619, 0.006421, 0.009401, 0.009401, 0.009483, 0.014783, 0.009015, 0.008895, 0.009401, 0.008723, 0.015694, 0.025316, 0.011903, 0.019401, 0.019109, 0.00962, 0.009728, 0.009483, 0.016528, 0.009483, 0.012491, 0.009401, 0.016021, 0.015344, 0.015694, 0.008624, 0.008624, 0.009483, 0.009865, 0.009483, 0.016021, 0.016528, 0.012727, 0.014075, 0.018787, 0.025316, 0.021816, 0.016021, 0.016826, 0.018787, 0.032017, 0.028107, 0.028107, 0.022306, 0.01227, 0.011106, 0.016826, 0.010509, 0.008723, 0.013265, 0.010672, 0.009096, 0.006245, 0.005318, 0.006795, 0.006988, 0.004577, 0.004976, 0.005932, 0.006039, 0.005799, 0.004483, 0.003924, 0.00407, 0.003177, 0.00316, 0.003671, 0.003366, 0.004689, 0.00515, 0.005378, 0.004431, 0.00515, 0.00515, 0.007177, 0.007315, 0.005086, 0.006245, 0.00962, 0.006245, 0.006567, 0.004921, 0.006533, 0.007422, 0.007315, 0.007877, 0.007877, 0.006567, 0.009483, 0.007315, 0.007315, 0.006245, 0.006701, 0.006894, 0.008723, 0.008624, 0.008276, 0.008409, 0.007091, 0.006795, 0.011903, 0.006795, 0.009096, 0.009294, 0.010221, 0.017797, 0.037156, 0.036378, 0.043307, 0.019401, 0.013613, 0.023534, 0.030611, 0.049374, 0.044297, 0.028695, 0.027463, 0.013016, 0.024826, 0.037156, 0.015078, 0.013437, 0.025316, 0.025762, 0.017447, 0.011518, 0.013437, 0.007877, 0.010221, 0.009977, 0.013265, 0.012491, 0.008723, 0.007315, 0.007877, 0.005503, 0.00543, 0.004835, 0.005683, 0.005503, 0.004431, 0.004431, 0.003757, 0.00246, 0.002623, 0.003366, 0.003864, 0.003461, 0.003461, 0.003924, 0.00389, 0.004388, 0.006194, 0.008409, 0.010131, 0.010131, 0.017797, 0.043307, 0.059222, 0.051831, 0.05306, 0.132295, 0.268042, 0.196879, 0.25406, 0.125101, 0.111485, 0.069024, 0.034884, 0.073402, 0.034884, 0.036378, 0.018415, 0.01204, 0.007259, 0.004921, 0.004921, 0.004414, 0.0028, 0.003079, 0.003053, 0.003177, 0.00283, 0.002503, 0.002503, 0.002503, 0.003512, 0.003177, 0.002761, 0.0028, 0.002194, 0.002623, 0.003079, 0.004388, 0.003757, 0.00407, 0.003727, 0.002555, 0.002555, 0.003671, 0.003461, 0.003727, 0.002512, 0.001872, 0.002194, 0.002349, 0.003246, 0.00231, 0.002662, 0.002606, 0.002581, 0.002435, 0.002138, 0.001602, 0.001344, 0.001808, 0.00225, 0.002194, 0.002078, 0.002482, 0.001778, 0.001722, 0.001572, 0.00155, 0.001374, 0.001417, 0.001305, 0.001344, 0.001434, 0.000876, 0.001391, 0.002155, 0.002327, 0.002057, 0.003109, 0.00359, 0.003109, 0.00359, 0.005503, 0.005683, 0.005249, 0.006988, 0.008002, 0.012491, 0.012491, 0.013265, 0.008002, 0.013613, 0.009728, 0.008525, 0.014075, 0.008409, 0.007645, 0.01078, 0.01227, 0.007645, 0.007645, 0.011518, 0.008276, 0.009187, 0.015078, 0.017138, 0.008895, 0.005378, 0.003727, 0.003607, 0.005378, 0.005223, 0.003757, 0.004689, 0.00777, 0.008156, 0.008895, 0.006039, 0.004135, 0.004689, 0.004835, 0.004388, 0.00316, 0.004388, 0.003014, 0.003109, 0.00292, 0.002727, 0.003997, 0.003997, 0.003997, 0.004247, 0.006142, 0.008276, 0.004976, 0.003963, 0.003997, 0.003727, 0.003607, 0.004577, 0.003607, 0.00515, 0.004899, 0.005734, 0.005799, 0.008276, 0.008276, 0.008156, 0.008895, 0.005932, 0.005992, 0.009015, 0.004976, 0.004899, 0.003478, 0.003555, 0.003963, 0.002512, 0.00407, 0.004976, 0.003997, 0.004135, 0.00292, 0.003478, 0.003478, 0.00292, 0.002117, 0.002155, 0.001335, 0.002117, 0.002155, 0.002057, 0.001391, 0.00155, 0.001048, 0.001271, 0.00146, 0.001103, 0.001383, 0.000773, 0.000687, 0.000854, 0.001103, 0.001391, 0.000816], '')</t>
  </si>
  <si>
    <t xml:space="preserve">F5RTT7|F5RTT7_9ENTR Manganase accumulation protein MntS OS=Enterobacter hormaechei ATCC 49162 </t>
  </si>
  <si>
    <t>([0.055536, 0.083462, 0.109221, 0.137348, 0.206376, 0.111485, 0.147574, 0.120615, 0.158265, 0.125101, 0.125101, 0.106997, 0.066181, 0.066181, 0.106997, 0.069024, 0.034068, 0.064632, 0.067594, 0.030003, 0.045352, 0.076542, 0.079919, 0.096677, 0.111485, 0.106997, 0.194234, 0.18812, 0.25406, 0.236433, 0.301917, 0.332115, 0.377384, 0.433034, 0.401658, 0.42561, 0.5017, 0.653063, 0.63748, 0.699094, 0.899122, 0.889439], '')</t>
  </si>
  <si>
    <t>[36, 37, 38, 39, 40, 41]</t>
  </si>
  <si>
    <t xml:space="preserve">F5RTT8|F5RTT8_9ENTR Sulfatase OS=Enterobacter hormaechei ATCC 49162 </t>
  </si>
  <si>
    <t>([0.013016, 0.020165, 0.026338, 0.038858, 0.035586, 0.020165, 0.024826, 0.040537, 0.021816, 0.029376, 0.037156, 0.021816, 0.011106, 0.009015, 0.005992, 0.008723, 0.013265, 0.007877, 0.00543, 0.005249, 0.007091, 0.004483, 0.00389, 0.002881, 0.00283, 0.002366, 0.003555, 0.002396, 0.002155, 0.00231, 0.00152, 0.00103, 0.001481, 0.001623, 0.002555, 0.002396, 0.00243, 0.001872, 0.001872, 0.001906, 0.002662, 0.001743, 0.002014, 0.001572, 0.002349, 0.002327, 0.002727, 0.002705, 0.004247, 0.003366, 0.004646, 0.006482, 0.007031, 0.005734, 0.005223, 0.005249, 0.005683, 0.004414, 0.00543, 0.00543, 0.005932, 0.005318, 0.006482, 0.008075, 0.008075, 0.00515, 0.005734, 0.004358, 0.003963, 0.003963, 0.004513, 0.003246, 0.003246, 0.00359, 0.005318, 0.008002, 0.00515, 0.00777, 0.010509, 0.007422, 0.007495, 0.008723, 0.007031, 0.008002, 0.009015, 0.015344, 0.038042, 0.023087, 0.064632, 0.073402, 0.069024, 0.096677, 0.196879, 0.111485, 0.078022, 0.0704, 0.032017, 0.033407, 0.036378, 0.018415, 0.018415, 0.038858, 0.025316, 0.029376, 0.019401, 0.020165, 0.011342, 0.006567, 0.005683, 0.003555, 0.003366, 0.002482, 0.002396, 0.001687, 0.001687, 0.002138, 0.001541, 0.002276, 0.003431, 0.00316, 0.004358, 0.004646, 0.004689, 0.006567, 0.008723, 0.009977, 0.007031, 0.009977, 0.019401, 0.0198, 0.051831, 0.050641, 0.054297, 0.034884, 0.032017, 0.050641, 0.029376, 0.048328, 0.029376, 0.019109, 0.020165, 0.010509, 0.009015, 0.006619, 0.005992, 0.006533, 0.005932, 0.008409, 0.008895, 0.006482, 0.008075, 0.005683, 0.005799, 0.007877, 0.007877, 0.007259, 0.008156, 0.009187, 0.009187, 0.013437, 0.020522, 0.0198, 0.022667, 0.059222, 0.060549, 0.034884, 0.030003, 0.023087, 0.015344, 0.014075, 0.024826, 0.020876, 0.024393, 0.016826, 0.018106, 0.030003, 0.074921, 0.085092, 0.096677, 0.056825, 0.055536, 0.059222, 0.06184, 0.094817, 0.078022, 0.092881, 0.15284, 0.164327, 0.18812, 0.247041, 0.25406, 0.196879, 0.264545, 0.339168, 0.418646, 0.311707, 0.311707, 0.222385, 0.132295, 0.164327, 0.179055, 0.170161, 0.182256, 0.173081, 0.122885, 0.125101, 0.164327, 0.116183, 0.0704, 0.083462, 0.058088, 0.031287, 0.043307, 0.048328, 0.044297, 0.035586, 0.06312, 0.058088, 0.094817, 0.134866, 0.098513, 0.15008, 0.129801, 0.054297, 0.056825, 0.10481, 0.10481, 0.060549, 0.118441, 0.182256, 0.25031, 0.349426, 0.324872, 0.295083, 0.275179, 0.284882, 0.247041, 0.264545, 0.264545, 0.26085, 0.209395, 0.18812, 0.191378, 0.225814, 0.25406, 0.191378, 0.167087, 0.147574, 0.216401, 0.206376, 0.191378, 0.191378, 0.170161, 0.275179, 0.298791, 0.222385, 0.222385, 0.21291, 0.200174, 0.134866, 0.142424, 0.21291, 0.26085, 0.196879, 0.196879, 0.288399, 0.346032, 0.408655, 0.444081, 0.342579, 0.349426, 0.36309, 0.377384, 0.268042, 0.216401, 0.219301, 0.225814, 0.200174, 0.295083, 0.291804, 0.346032, 0.332115, 0.225814, 0.298791, 0.359901, 0.26085, 0.17593, 0.10481, 0.083462, 0.086953, 0.161087, 0.155435, 0.15284, 0.088832, 0.155435, 0.225814, 0.147574, 0.219301, 0.247041, 0.206376, 0.139895, 0.139895, 0.134866, 0.155435, 0.129801, 0.125101, 0.196879, 0.25406, 0.36309, 0.387226, 0.311707, 0.31487, 0.21291, 0.142424, 0.206376, 0.200174, 0.185198, 0.281712, 0.170161, 0.185198, 0.185198, 0.268042, 0.288399, 0.30533, 0.384043, 0.418646, 0.436924, 0.450668, 0.454136, 0.366687, 0.275179, 0.328603, 0.281712, 0.380708, 0.4292, 0.444081, 0.387226, 0.281712, 0.243554, 0.349426, 0.339168, 0.370445, 0.359901, 0.370445, 0.394753, 0.401658, 0.318242, 0.236433, 0.164327, 0.127496, 0.191378, 0.191378, 0.164327, 0.200174, 0.196879, 0.225814, 0.25406, 0.321458, 0.401658, 0.352862, 0.36309, 0.359901, 0.356642, 0.366687, 0.359901, 0.321458, 0.225814, 0.298791, 0.390993, 0.339168, 0.352862, 0.356642, 0.4292, 0.461924, 0.476583, 0.476583, 0.468512, 0.356642, 0.264545, 0.21291, 0.203355, 0.191378, 0.155435, 0.155435, 0.155435, 0.15284, 0.164327, 0.25031, 0.182256, 0.11371, 0.196879, 0.25031, 0.170161, 0.111485, 0.096677, 0.094817, 0.059222, 0.06312, 0.109221, 0.170161, 0.243554, 0.335645, 0.335645, 0.264545, 0.264545, 0.219301, 0.164327, 0.098513, 0.048328, 0.076542, 0.125101, 0.127496, 0.129801, 0.129801, 0.17593, 0.11371, 0.10481, 0.173081, 0.17593, 0.161087, 0.161087, 0.173081, 0.120615, 0.129801, 0.147574, 0.096677, 0.100716, 0.144935, 0.222385, 0.335645, 0.335645, 0.239899, 0.25031, 0.26085, 0.352862, 0.271506, 0.387226, 0.328603, 0.346032, 0.229226, 0.194234, 0.144935, 0.085092, 0.120615, 0.109221, 0.179055, 0.257454, 0.284882, 0.278302, 0.275179, 0.275179, 0.200174, 0.21291, 0.200174, 0.164327, 0.155435, 0.268042, 0.25031, 0.281712, 0.268042, 0.380708, 0.30533, 0.288399, 0.36309, 0.25406, 0.155435, 0.147574, 0.15284, 0.081712, 0.081712, 0.081712, 0.047319, 0.073402, 0.096677, 0.096677, 0.122885, 0.071867, 0.067594, 0.078022, 0.096677, 0.050641, 0.060549, 0.059222, 0.059222, 0.059222, 0.116183, 0.203355, 0.206376, 0.194234, 0.332115, 0.366687, 0.301917, 0.291804, 0.216401, 0.247041, 0.268042, 0.15008, 0.222385, 0.15008, 0.15008, 0.147574, 0.164327, 0.139895, 0.155435, 0.243554, 0.25031, 0.170161, 0.173081, 0.173081, 0.17593, 0.096677, 0.040537, 0.06312, 0.066181, 0.106997, 0.10481, 0.094817, 0.15284, 0.129801, 0.179055, 0.137348, 0.111485, 0.147574, 0.116183, 0.194234, 0.134866, 0.094817], '')</t>
  </si>
  <si>
    <t xml:space="preserve">F5RTT9|F5RTT9_9ENTR Outer membrane protein X OS=Enterobacter hormaechei ATCC 49162 </t>
  </si>
  <si>
    <t>([0.022306, 0.023534, 0.020522, 0.016257, 0.017447, 0.016021, 0.021381, 0.022667, 0.028695, 0.038042, 0.038858, 0.038042, 0.032017, 0.026338, 0.045352, 0.055536, 0.090864, 0.102787, 0.10481, 0.125101, 0.17593, 0.142424, 0.144935, 0.203355, 0.271506, 0.318242, 0.324872, 0.335645, 0.36309, 0.31487, 0.264545, 0.308712, 0.359901, 0.394753, 0.444081, 0.433034, 0.335645, 0.342579, 0.324872, 0.31487, 0.239899, 0.257454, 0.25031, 0.308712, 0.308712, 0.324872, 0.324872, 0.387226, 0.408655, 0.342579, 0.394753, 0.387226, 0.298791, 0.298791, 0.295083, 0.185198, 0.194234, 0.209395, 0.203355, 0.295083, 0.298791, 0.394753, 0.394753, 0.480142, 0.480142, 0.480142, 0.461924, 0.444081, 0.346032, 0.328603, 0.398279, 0.398279, 0.465241, 0.458154, 0.380708, 0.377384, 0.394753, 0.394753, 0.444081, 0.433034, 0.444081, 0.41194, 0.31487, 0.31487, 0.232838, 0.225814, 0.225814, 0.15008, 0.127496, 0.191378, 0.120615, 0.076542, 0.076542, 0.049374, 0.058088, 0.092881, 0.067594, 0.106997, 0.064632, 0.078022, 0.076542, 0.034068, 0.045352, 0.081712, 0.079919, 0.142424, 0.142424, 0.147574, 0.222385, 0.18812, 0.203355, 0.284882, 0.370445, 0.342579, 0.401658, 0.476583, 0.476583, 0.562014, 0.480142, 0.56648, 0.461924, 0.465241, 0.490133, 0.476583, 0.433034, 0.42561, 0.349426, 0.349426, 0.229226, 0.247041, 0.346032, 0.26085, 0.271506, 0.281712, 0.25406, 0.222385, 0.144935, 0.158265, 0.083462, 0.129801, 0.085092, 0.161087, 0.173081, 0.239899, 0.247041, 0.203355, 0.209395, 0.271506, 0.200174, 0.311707, 0.239899, 0.206376, 0.288399, 0.17593, 0.111485, 0.129801, 0.15008, 0.167087, 0.15284, 0.173081, 0.17593, 0.155435, 0.120615, 0.090864, 0.073402, 0.056825, 0.078022, 0.056825, 0.036378, 0.045352, 0.025762, 0.032677], '')</t>
  </si>
  <si>
    <t>[117, 119]</t>
  </si>
  <si>
    <t xml:space="preserve">F5RTU0|F5RTU0_9ENTR EamA family transporter OS=Enterobacter hormaechei ATCC 49162 </t>
  </si>
  <si>
    <t>([0.100716, 0.071867, 0.129801, 0.071867, 0.06184, 0.038858, 0.020876, 0.013821, 0.00962, 0.009865, 0.00962, 0.009728, 0.008804, 0.005992, 0.008895, 0.008002, 0.00777, 0.006533, 0.006533, 0.004611, 0.005223, 0.007645, 0.009294, 0.005799, 0.004899, 0.006142, 0.005623, 0.006039, 0.008624, 0.010926, 0.016021, 0.021381, 0.017447, 0.019109, 0.029376, 0.014586, 0.015078, 0.008804, 0.008895, 0.006142, 0.009015, 0.011342, 0.007315, 0.005011, 0.00515, 0.006078, 0.004315, 0.004247, 0.003701, 0.003727, 0.004689, 0.003177, 0.003212, 0.003014, 0.002881, 0.002155, 0.003109, 0.00316, 0.004775, 0.005623, 0.008156, 0.005683, 0.005992, 0.006039, 0.006374, 0.005932, 0.00543, 0.007177, 0.007495, 0.010672, 0.007091, 0.006421, 0.009294, 0.007422, 0.01227, 0.007645, 0.010509, 0.006533, 0.004483, 0.003053, 0.002881, 0.001936, 0.00283, 0.002688, 0.002606, 0.003963, 0.004247, 0.006039, 0.004208, 0.005086, 0.004431, 0.00543, 0.003864, 0.004161, 0.003341, 0.003298, 0.004611, 0.005992, 0.006374, 0.008075, 0.008723, 0.007495, 0.007645, 0.004899, 0.004611, 0.006567, 0.006078, 0.008895, 0.009977, 0.011342, 0.015344, 0.01204, 0.008895, 0.009187, 0.006374, 0.006619, 0.004577, 0.003963, 0.002761, 0.002761, 0.003246, 0.003014, 0.002482, 0.002349, 0.002503, 0.001722, 0.001967, 0.001335, 0.001335, 0.001232, 0.001597, 0.001112, 0.001709, 0.002606, 0.002705, 0.003757, 0.003821, 0.00558, 0.006421, 0.007315, 0.009401, 0.006421, 0.008075, 0.007877, 0.013613, 0.019401, 0.038858, 0.023963, 0.034884, 0.018415, 0.013821, 0.00962, 0.008804, 0.006039, 0.004247, 0.005734, 0.00543, 0.008075, 0.007645, 0.006567, 0.007555, 0.009977, 0.020522, 0.025762, 0.05306, 0.064632, 0.06312, 0.069024, 0.051831, 0.056825, 0.055536, 0.071867, 0.120615, 0.125101, 0.127496, 0.182256, 0.137348, 0.069024, 0.031287, 0.015078, 0.012727, 0.015078, 0.008156, 0.007315, 0.006421, 0.005683, 0.005249, 0.005318, 0.005318, 0.007422, 0.008723, 0.008624, 0.006245, 0.006482, 0.006701, 0.009977, 0.007877, 0.006421, 0.010672, 0.01227, 0.024393, 0.021381, 0.014315, 0.016826, 0.013613, 0.010372, 0.008276, 0.008002, 0.00962, 0.008002, 0.005378, 0.006039, 0.005932, 0.008075, 0.005623, 0.008525, 0.007091, 0.007177, 0.009015, 0.005799, 0.00777, 0.007877, 0.008002, 0.010372, 0.016528, 0.020876, 0.021816, 0.020165, 0.020522, 0.020165, 0.015078, 0.020522, 0.016826, 0.024393, 0.030003, 0.073402, 0.046336, 0.034068, 0.054297, 0.054297, 0.051831, 0.048328, 0.046336, 0.066181, 0.026892, 0.013613, 0.008804, 0.013613, 0.030611, 0.033407, 0.017447, 0.033407, 0.024393, 0.016257, 0.022667, 0.020522, 0.010509, 0.010672, 0.010672, 0.010221, 0.01227, 0.01227, 0.008156, 0.007177, 0.007315, 0.010509, 0.014315, 0.024393, 0.023963, 0.021816, 0.011669, 0.020876, 0.014783, 0.026338, 0.05306, 0.060549, 0.069024, 0.125101, 0.096677, 0.179055, 0.229226, 0.134866, 0.247041, 0.25406, 0.308712, 0.332115, 0.318242, 0.359901, 0.339168, 0.318242, 0.281712, 0.414856, 0.374039, 0.444081, 0.408655], '')</t>
  </si>
  <si>
    <t xml:space="preserve">F5RTU2|F5RTU2_9ENTR Glutamine ABC superfamily ATP binding cassette transporter, binding protein OS=Enterobacter hormaechei ATCC 49162 </t>
  </si>
  <si>
    <t>([0.018787, 0.011903, 0.017797, 0.01204, 0.012727, 0.008409, 0.008895, 0.008002, 0.00962, 0.011669, 0.016021, 0.016528, 0.013821, 0.015078, 0.021816, 0.022306, 0.015694, 0.016257, 0.013613, 0.022667, 0.030003, 0.038042, 0.055536, 0.025316, 0.028695, 0.046336, 0.047319, 0.069024, 0.050641, 0.049374, 0.055536, 0.049374, 0.067594, 0.083462, 0.043307, 0.028695, 0.049374, 0.035586, 0.060549, 0.048328, 0.050641, 0.027463, 0.017447, 0.017447, 0.028695, 0.029376, 0.019401, 0.040537, 0.040537, 0.051831, 0.051831, 0.028107, 0.030003, 0.017138, 0.017447, 0.018415, 0.026338, 0.033407, 0.055536, 0.055536, 0.040537, 0.038042, 0.064632, 0.060549, 0.041405, 0.066181, 0.081712, 0.060549, 0.067594, 0.060549, 0.102787, 0.116183, 0.127496, 0.127496, 0.132295, 0.106997, 0.109221, 0.090864, 0.0704, 0.050641, 0.048328, 0.056825, 0.058088, 0.066181, 0.129801, 0.21291, 0.17593, 0.203355, 0.25406, 0.155435, 0.161087, 0.085092, 0.074921, 0.120615, 0.111485, 0.111485, 0.079919, 0.129801, 0.15284, 0.15284, 0.164327, 0.102787, 0.122885, 0.094817, 0.056825, 0.047319, 0.037156, 0.040537, 0.045352, 0.06312, 0.118441, 0.076542, 0.147574, 0.147574, 0.096677, 0.096677, 0.164327, 0.173081, 0.182256, 0.182256, 0.182256, 0.200174, 0.219301, 0.25406, 0.236433, 0.295083, 0.301917, 0.328603, 0.321458, 0.301917, 0.284882, 0.216401, 0.284882, 0.206376, 0.182256, 0.236433, 0.209395, 0.216401, 0.21291, 0.203355, 0.206376, 0.209395, 0.278302, 0.264545, 0.30533, 0.380708, 0.284882, 0.318242, 0.335645, 0.25406, 0.264545, 0.281712, 0.311707, 0.229226, 0.278302, 0.321458, 0.25406, 0.281712, 0.268042, 0.366687, 0.377384, 0.346032, 0.356642, 0.318242, 0.339168, 0.26085, 0.257454, 0.366687, 0.332115, 0.352862, 0.450668, 0.36309, 0.278302, 0.232838, 0.21291, 0.17593, 0.158265, 0.225814, 0.203355, 0.196879, 0.200174, 0.18812, 0.21291, 0.125101, 0.144935, 0.167087, 0.182256, 0.167087, 0.167087, 0.167087, 0.092881, 0.092881, 0.122885, 0.194234, 0.281712, 0.301917, 0.377384, 0.301917, 0.275179, 0.206376, 0.243554, 0.225814, 0.225814, 0.229226, 0.332115, 0.342579, 0.30533, 0.366687, 0.387226, 0.374039, 0.321458, 0.408655, 0.390993, 0.394753, 0.308712, 0.291804, 0.370445, 0.301917, 0.377384, 0.418646, 0.541878, 0.5017, 0.505461, 0.42561, 0.440853, 0.450668, 0.370445, 0.359901, 0.349426, 0.328603, 0.247041, 0.209395, 0.191378, 0.194234, 0.229226, 0.332115, 0.332115, 0.311707, 0.366687, 0.349426, 0.311707, 0.264545, 0.239899, 0.203355, 0.288399, 0.225814, 0.161087], '')</t>
  </si>
  <si>
    <t>[220, 221, 222]</t>
  </si>
  <si>
    <t xml:space="preserve">F5RTU3|F5RTU3_9ENTR Glutamine ABC superfamily ATP binding cassette transporter, membrane protein OS=Enterobacter hormaechei ATCC 49162 </t>
  </si>
  <si>
    <t>([0.006533, 0.005249, 0.003512, 0.004414, 0.005318, 0.006619, 0.00515, 0.006533, 0.009015, 0.006567, 0.005378, 0.00543, 0.006533, 0.006245, 0.006078, 0.006482, 0.006142, 0.005318, 0.003461, 0.002396, 0.003924, 0.005223, 0.004775, 0.008276, 0.005799, 0.004208, 0.00292, 0.004577, 0.004414, 0.003512, 0.005223, 0.006078, 0.008002, 0.005249, 0.005992, 0.003963, 0.005503, 0.004247, 0.003431, 0.004835, 0.004689, 0.003366, 0.003821, 0.00543, 0.00359, 0.003701, 0.003757, 0.005378, 0.003512, 0.002662, 0.002662, 0.002662, 0.00225, 0.001778, 0.002662, 0.003821, 0.003804, 0.003821, 0.004976, 0.005086, 0.003671, 0.004513, 0.006245, 0.006142, 0.004388, 0.00543, 0.005378, 0.005872, 0.00389, 0.00389, 0.005503, 0.004835, 0.003478, 0.005223, 0.006039, 0.006194, 0.006482, 0.006567, 0.004976, 0.003864, 0.005623, 0.006039, 0.005799, 0.003727, 0.002623, 0.002606, 0.002014, 0.002503, 0.002336, 0.003757, 0.004431, 0.003671, 0.003246, 0.004646, 0.004835, 0.003461, 0.003366, 0.002194, 0.003246, 0.004513, 0.003997, 0.003864, 0.004431, 0.004646, 0.005378, 0.005799, 0.008895, 0.009401, 0.008895, 0.008895, 0.008409, 0.010131, 0.01227, 0.019109, 0.010131, 0.006421, 0.008075, 0.008804, 0.008525, 0.008525, 0.007645, 0.013016, 0.010509, 0.008804, 0.006701, 0.009096, 0.008156, 0.00777, 0.012491, 0.016826, 0.015344, 0.014075, 0.016021, 0.012491, 0.015694, 0.015344, 0.023087, 0.015344, 0.013613, 0.013821, 0.012727, 0.012727, 0.013265, 0.018787, 0.034884, 0.034884, 0.036378, 0.078022, 0.043307, 0.020876, 0.011518, 0.028107, 0.014586, 0.010672, 0.008409, 0.008525, 0.014075, 0.013437, 0.013613, 0.016021, 0.038042, 0.018787, 0.018787, 0.0198, 0.018415, 0.009865, 0.009977, 0.006567, 0.006567, 0.006078, 0.009096, 0.016257, 0.015078, 0.028695, 0.019109, 0.018106, 0.010131, 0.007315, 0.006039, 0.008895, 0.006039, 0.004775, 0.007315, 0.005086, 0.005086, 0.004976, 0.007315, 0.011106, 0.021381, 0.023963, 0.024826, 0.013265, 0.010221, 0.009728, 0.010372, 0.009865, 0.018787, 0.028695, 0.024826, 0.059222, 0.027463, 0.024393, 0.032677, 0.022306, 0.026338, 0.019401, 0.01227, 0.008409, 0.006039, 0.004247, 0.002881, 0.00283, 0.004208, 0.003405, 0.002581, 0.001692, 0.002581, 0.001692, 0.001481, 0.001499, 0.001417, 0.002117, 0.002078, 0.002194, 0.002482, 0.003276, 0.003246, 0.004208, 0.003864, 0.003757, 0.004388, 0.005086, 0.006194, 0.004775, 0.005992, 0.006795, 0.009294, 0.007031, 0.010926, 0.016021], '')</t>
  </si>
  <si>
    <t xml:space="preserve">F5RTU4|F5RTU4_9ENTR Glutamine ABC superfamily ATP binding cassette transporter, ABC protein OS=Enterobacter hormaechei ATCC 49162 </t>
  </si>
  <si>
    <t>([0.06184, 0.088832, 0.161087, 0.209395, 0.257454, 0.194234, 0.132295, 0.167087, 0.206376, 0.144935, 0.17593, 0.132295, 0.225814, 0.127496, 0.225814, 0.236433, 0.219301, 0.311707, 0.236433, 0.173081, 0.11371, 0.125101, 0.0704, 0.058088, 0.066181, 0.06312, 0.098513, 0.158265, 0.15284, 0.142424, 0.225814, 0.222385, 0.229226, 0.144935, 0.236433, 0.173081, 0.098513, 0.109221, 0.098513, 0.092881, 0.15008, 0.225814, 0.222385, 0.324872, 0.328603, 0.295083, 0.308712, 0.222385, 0.142424, 0.094817, 0.100716, 0.100716, 0.055536, 0.094817, 0.100716, 0.109221, 0.167087, 0.288399, 0.275179, 0.203355, 0.301917, 0.301917, 0.291804, 0.308712, 0.209395, 0.209395, 0.219301, 0.222385, 0.278302, 0.374039, 0.41194, 0.332115, 0.222385, 0.318242, 0.328603, 0.291804, 0.18812, 0.118441, 0.048328, 0.060549, 0.100716, 0.054297, 0.051831, 0.042364, 0.041405, 0.083462, 0.090864, 0.054297, 0.038858, 0.023963, 0.023963, 0.035586, 0.032677, 0.067594, 0.040537, 0.038042, 0.076542, 0.109221, 0.170161, 0.275179, 0.206376, 0.173081, 0.222385, 0.229226, 0.225814, 0.222385, 0.179055, 0.164327, 0.243554, 0.194234, 0.219301, 0.194234, 0.164327, 0.173081, 0.170161, 0.158265, 0.132295, 0.147574, 0.173081, 0.147574, 0.155435, 0.194234, 0.142424, 0.196879, 0.185198, 0.229226, 0.232838, 0.268042, 0.268042, 0.257454, 0.352862, 0.447574, 0.490133, 0.494003, 0.494003, 0.465241, 0.458154, 0.461924, 0.440853, 0.408655, 0.356642, 0.318242, 0.232838, 0.324872, 0.324872, 0.324872, 0.271506, 0.321458, 0.236433, 0.139895, 0.15008, 0.155435, 0.173081, 0.173081, 0.17593, 0.216401, 0.167087, 0.268042, 0.328603, 0.349426, 0.291804, 0.377384, 0.414856, 0.51388, 0.436924, 0.31487, 0.31487, 0.278302, 0.275179, 0.366687, 0.494003, 0.390993, 0.346032, 0.328603, 0.335645, 0.335645, 0.324872, 0.422041, 0.374039, 0.271506, 0.167087, 0.182256, 0.18812, 0.191378, 0.191378, 0.173081, 0.257454, 0.155435, 0.194234, 0.25031, 0.239899, 0.164327, 0.216401, 0.25031, 0.232838, 0.147574, 0.088832, 0.058088, 0.030611, 0.041405, 0.066181, 0.116183, 0.170161, 0.096677, 0.074921, 0.073402, 0.139895, 0.139895, 0.25031, 0.311707, 0.30533, 0.281712, 0.271506, 0.21291, 0.18812, 0.200174, 0.311707, 0.436924, 0.553315, 0.694846, 0.675549, 0.562014, 0.575842, 0.59917, 0.59014, 0.521092, 0.51388, 0.509769, 0.4292, 0.418646, 0.36309, 0.328603, 0.335645, 0.408655, 0.5017, 0.521092, 0.476583, 0.394753, 0.30533, 0.257454], '')</t>
  </si>
  <si>
    <t>[163, 218, 219, 220, 221, 222, 223, 224, 225, 226, 227, 234, 235]</t>
  </si>
  <si>
    <t xml:space="preserve">F5RTU5|F5RTU5_9ENTR Small conductance mechanosensitive ion channel (MscS) family protein OS=Enterobacter hormaechei ATCC 49162 </t>
  </si>
  <si>
    <t>([0.301917, 0.359901, 0.264545, 0.349426, 0.370445, 0.356642, 0.374039, 0.394753, 0.384043, 0.324872, 0.25406, 0.216401, 0.182256, 0.10481, 0.125101, 0.225814, 0.147574, 0.067594, 0.038042, 0.06312, 0.076542, 0.081712, 0.064632, 0.0704, 0.0704, 0.041405, 0.030003, 0.020522, 0.014075, 0.011669, 0.011903, 0.013016, 0.018787, 0.013265, 0.013437, 0.0198, 0.016528, 0.032017, 0.059222, 0.058088, 0.049374, 0.028107, 0.025762, 0.019401, 0.034068, 0.028107, 0.032677, 0.058088, 0.094817, 0.142424, 0.17593, 0.25031, 0.295083, 0.30533, 0.387226, 0.505461, 0.525368, 0.525368, 0.525368, 0.56648, 0.703578, 0.775545, 0.859585, 0.823549, 0.908098, 0.894241, 0.88723, 0.924947, 0.903857, 0.879233, 0.779859, 0.81615, 0.775545, 0.707965, 0.657645, 0.661982, 0.549308, 0.444081, 0.494003, 0.476583, 0.461924, 0.444081, 0.40511, 0.387226, 0.42561, 0.422041, 0.324872, 0.239899, 0.26085, 0.301917, 0.243554, 0.332115, 0.321458, 0.284882, 0.335645, 0.335645, 0.324872, 0.42561, 0.545602, 0.534167, 0.534167, 0.545602, 0.461924, 0.497853, 0.468512, 0.36309, 0.311707, 0.42561, 0.562014, 0.562014, 0.51388, 0.648219, 0.675549, 0.707965, 0.791621, 0.83125, 0.788093, 0.671169, 0.653063, 0.632174, 0.529623, 0.521092, 0.505461, 0.472492, 0.436924, 0.465241, 0.570702, 0.486429, 0.461924, 0.450668, 0.401658, 0.346032, 0.321458, 0.301917, 0.281712, 0.179055, 0.15008, 0.219301, 0.225814, 0.120615, 0.111485, 0.17593, 0.109221, 0.066181, 0.122885, 0.129801, 0.127496, 0.132295, 0.21291, 0.243554, 0.129801, 0.164327, 0.278302, 0.284882, 0.295083, 0.182256, 0.284882, 0.281712, 0.236433, 0.284882, 0.398279, 0.408655, 0.268042, 0.318242, 0.284882, 0.185198, 0.15008, 0.15284, 0.122885, 0.078022, 0.028107, 0.030003, 0.013821, 0.008075, 0.005683, 0.004208, 0.004414, 0.004431, 0.003701, 0.003924, 0.003478, 0.002435, 0.002555, 0.002727, 0.00225, 0.003053, 0.003963, 0.003821, 0.003864, 0.004414, 0.003963, 0.005799, 0.007877, 0.013016, 0.022306, 0.047319, 0.092881, 0.155435, 0.155435, 0.236433, 0.236433, 0.200174, 0.206376, 0.173081, 0.164327, 0.295083, 0.25406, 0.203355, 0.147574, 0.15284, 0.142424, 0.203355, 0.098513, 0.048328, 0.023534, 0.024393, 0.012491, 0.00777, 0.005623, 0.003997, 0.003671, 0.002623, 0.003821, 0.003727, 0.002482, 0.002606, 0.002396, 0.002705, 0.002662, 0.002623, 0.002327, 0.002349, 0.002623, 0.002761, 0.00407, 0.005799, 0.005623, 0.008409, 0.013265, 0.024393, 0.023087, 0.022667, 0.018787, 0.018787, 0.038858, 0.092881, 0.076542, 0.031287, 0.015344, 0.022667, 0.034068, 0.019109, 0.014075, 0.008624, 0.008409, 0.008409, 0.00515, 0.003405, 0.003298, 0.002727, 0.001786, 0.001778, 0.002155, 0.002336, 0.001481, 0.000816, 0.000567, 0.001142, 0.001786, 0.001967, 0.002057, 0.002435, 0.002555, 0.003014, 0.004577, 0.004247, 0.003512, 0.003727, 0.005623, 0.005623, 0.006567, 0.00962, 0.013265, 0.013437, 0.013437, 0.013613, 0.023534, 0.020165, 0.017138, 0.00962, 0.013821, 0.008409, 0.005623, 0.008002, 0.007877, 0.004835, 0.005223, 0.005992, 0.005932, 0.006039, 0.003997, 0.002705, 0.002117, 0.002078, 0.001434, 0.00243, 0.002366, 0.001748, 0.002396, 0.00246, 0.003671, 0.002727, 0.003864, 0.004135, 0.004388, 0.002688, 0.00389, 0.004835, 0.003405, 0.004208, 0.004431, 0.004775, 0.004835, 0.004483, 0.004388, 0.003997, 0.002976, 0.003053, 0.004483, 0.003512, 0.002366, 0.001936, 0.001778, 0.001159, 0.001061, 0.000575, 0.000614, 0.000614, 0.000833, 0.001391, 0.001649, 0.001344, 0.001249, 0.001872, 0.002881, 0.003405, 0.003431, 0.002976, 0.004161, 0.00283, 0.003341, 0.004736, 0.00558, 0.007877, 0.007877, 0.011903, 0.010509, 0.010672, 0.010672, 0.006619, 0.004315, 0.002976, 0.003478, 0.004315, 0.002662, 0.00231, 0.001572, 0.001743, 0.001748, 0.001778, 0.001786, 0.001434, 0.001211, 0.001155, 0.000945, 0.000923, 0.000477, 0.000537, 0.000743, 0.000421, 0.000532, 0.00052, 0.000464, 0.000442, 0.000301, 0.000301, 0.000399, 0.000799, 0.001159, 0.001743, 0.001722, 0.001687, 0.002529, 0.001786, 0.00155, 0.001481, 0.002276, 0.003079, 0.004483, 0.003727, 0.005378, 0.006421, 0.006894, 0.009865, 0.006701, 0.006619, 0.011106, 0.007031, 0.005623, 0.004899, 0.003053, 0.002366, 0.003341, 0.003276, 0.003478, 0.00283, 0.003366, 0.003405, 0.002705, 0.001778, 0.00283, 0.00283, 0.003053, 0.003079, 0.00359, 0.00359, 0.004921, 0.00543, 0.008276, 0.007177, 0.008804, 0.017447, 0.032017, 0.017138, 0.020165, 0.048328, 0.051831, 0.059222, 0.06184, 0.127496, 0.15284, 0.17593, 0.170161, 0.085092, 0.127496, 0.127496, 0.15284, 0.15284, 0.064632, 0.06312, 0.06184, 0.043307, 0.043307, 0.019401, 0.019401, 0.017447, 0.010221, 0.012727, 0.008723, 0.007259, 0.005011, 0.00558, 0.003757, 0.002623, 0.002623, 0.003298, 0.002727, 0.002581, 0.002606, 0.002662, 0.001687, 0.002349, 0.001692, 0.001232, 0.001855, 0.001967, 0.001335, 0.001709, 0.00231, 0.002976, 0.002976, 0.004208, 0.005223, 0.007555, 0.01227, 0.014586, 0.014315, 0.010372, 0.010221, 0.007031, 0.010672, 0.011669, 0.009401, 0.010221, 0.010131, 0.006567, 0.006194, 0.005992, 0.005992, 0.005011, 0.003963, 0.004483, 0.003366, 0.003276, 0.002327, 0.001533, 0.001722, 0.001675, 0.001692, 0.001692, 0.002623, 0.002705, 0.00389, 0.003276, 0.00359, 0.004899, 0.007091, 0.008409, 0.014075, 0.014315, 0.018106, 0.035586, 0.019109, 0.043307, 0.040537, 0.064632, 0.127496, 0.129801, 0.134866, 0.236433, 0.243554, 0.129801, 0.129801, 0.066181, 0.088832, 0.142424, 0.155435, 0.120615, 0.100716, 0.079919, 0.048328, 0.023963, 0.011342, 0.019109, 0.016826, 0.009977, 0.01227, 0.008002, 0.007645, 0.00543, 0.004161, 0.004135, 0.00558, 0.005799, 0.005799, 0.006795, 0.005318, 0.005318, 0.004388, 0.005318, 0.006619, 0.006194, 0.006245, 0.008002, 0.008075, 0.006894, 0.010221, 0.008723, 0.008895, 0.010672, 0.010926, 0.013821, 0.014315, 0.014586, 0.008156, 0.012727, 0.012727, 0.020876, 0.020522, 0.021816, 0.018106, 0.015078, 0.028695, 0.029376, 0.020165, 0.021381, 0.026338, 0.015078, 0.010372, 0.010509, 0.010926, 0.010372, 0.013613, 0.025316, 0.025762, 0.040537, 0.044297, 0.048328, 0.044297, 0.045352, 0.046336, 0.047319, 0.050641, 0.025316, 0.048328, 0.11371, 0.060549, 0.064632, 0.120615, 0.225814, 0.25406, 0.268042, 0.390993, 0.324872, 0.311707, 0.219301, 0.264545, 0.25406, 0.17593, 0.17593, 0.111485, 0.18812, 0.268042, 0.268042, 0.377384, 0.377384, 0.30533, 0.30533, 0.298791, 0.203355, 0.118441, 0.206376, 0.11371, 0.111485, 0.137348, 0.078022, 0.142424, 0.147574, 0.076542, 0.094817, 0.102787, 0.081712, 0.050641, 0.048328, 0.045352, 0.023963, 0.024393, 0.030003, 0.034884, 0.022306, 0.032677, 0.067594, 0.029376, 0.058088, 0.036378, 0.040537, 0.078022, 0.076542, 0.083462, 0.173081, 0.17593, 0.179055, 0.284882, 0.324872, 0.318242, 0.328603, 0.398279, 0.311707, 0.31487, 0.40511, 0.447574, 0.41194, 0.398279, 0.517562, 0.414856, 0.450668, 0.454136, 0.41194, 0.4292, 0.418646, 0.318242, 0.352862, 0.342579, 0.26085, 0.229226, 0.155435, 0.15008, 0.194234, 0.308712, 0.30533, 0.191378, 0.194234, 0.268042, 0.18812, 0.122885, 0.191378, 0.155435, 0.144935, 0.191378, 0.179055, 0.147574, 0.132295, 0.137348, 0.083462, 0.137348, 0.137348, 0.209395, 0.120615, 0.111485, 0.096677, 0.102787, 0.209395, 0.158265, 0.15284, 0.239899, 0.206376, 0.209395, 0.222385, 0.216401, 0.116183, 0.096677, 0.069024, 0.142424, 0.134866, 0.167087, 0.116183, 0.161087, 0.158265, 0.26085, 0.15284, 0.158265, 0.094817, 0.067594, 0.122885, 0.083462, 0.078022, 0.118441, 0.137348, 0.137348, 0.144935, 0.25031, 0.18812, 0.278302, 0.203355, 0.139895, 0.173081, 0.268042, 0.30533, 0.284882, 0.281712, 0.42561, 0.332115, 0.447574, 0.51388, 0.509769, 0.618285, 0.661982, 0.712013, 0.562014, 0.642678, 0.613573, 0.59014, 0.724957, 0.699094, 0.798249, 0.901269, 0.905695, 0.868118, 0.808535], '')</t>
  </si>
  <si>
    <t>[55, 56, 57, 58, 59, 60, 61, 62, 63, 64, 65, 66, 67, 68, 69, 70, 71, 72, 73, 74, 75, 76, 98, 99, 100, 101, 108, 109, 110, 111, 112, 113, 114, 115, 116, 117, 118, 119, 120, 121, 122, 126, 673, 753, 754, 755, 756, 757, 758, 759, 760, 761, 762, 763, 764, 765, 766, 767, 768]</t>
  </si>
  <si>
    <t xml:space="preserve">F5RTU7|F5RTU7_9ENTR NAD(P)-dependent glyceraldehyde 3-phosphate dehydrogenase OS=Enterobacter hormaechei ATCC 49162 </t>
  </si>
  <si>
    <t>([0.173081, 0.247041, 0.31487, 0.339168, 0.356642, 0.328603, 0.342579, 0.281712, 0.311707, 0.247041, 0.155435, 0.109221, 0.139895, 0.127496, 0.129801, 0.229226, 0.222385, 0.236433, 0.239899, 0.229226, 0.216401, 0.26085, 0.170161, 0.073402, 0.060549, 0.06184, 0.064632, 0.040537, 0.029376, 0.030003, 0.050641, 0.069024, 0.081712, 0.074921, 0.098513, 0.050641, 0.05306, 0.049374, 0.047319, 0.043307, 0.043307, 0.047319, 0.036378, 0.038042, 0.05306, 0.0704, 0.038042, 0.025762, 0.048328, 0.086953, 0.064632, 0.048328, 0.067594, 0.086953, 0.069024, 0.102787, 0.18812, 0.125101, 0.096677], '')</t>
  </si>
  <si>
    <t xml:space="preserve">F5RTU8|F5RTU8_9ENTR YdgH/BhsA/McbA-like domain-containing protein OS=Enterobacter hormaechei ATCC 49162 </t>
  </si>
  <si>
    <t>([0.328603, 0.209395, 0.139895, 0.179055, 0.125101, 0.085092, 0.058088, 0.06184, 0.078022, 0.079919, 0.06184, 0.064632, 0.092881, 0.076542, 0.060549, 0.027463, 0.025762, 0.030003, 0.030003, 0.038042, 0.026892, 0.030003, 0.066181, 0.064632, 0.066181, 0.111485, 0.170161, 0.25031, 0.291804, 0.295083, 0.324872, 0.414856, 0.366687, 0.377384, 0.377384, 0.346032, 0.447574, 0.450668, 0.418646, 0.505461, 0.444081, 0.505461, 0.497853, 0.42561, 0.505461, 0.521092, 0.422041, 0.436924, 0.447574, 0.356642, 0.36309, 0.377384, 0.36309, 0.36309, 0.324872, 0.380708, 0.408655, 0.377384, 0.380708, 0.458154, 0.483068, 0.549308, 0.51388, 0.5017, 0.538167, 0.42561, 0.356642, 0.374039, 0.377384, 0.332115, 0.380708, 0.366687, 0.349426, 0.366687, 0.458154, 0.5017, 0.440853, 0.352862, 0.384043, 0.380708, 0.335645, 0.31487, 0.232838, 0.182256, 0.182256, 0.158265, 0.232838, 0.271506, 0.31487, 0.271506, 0.284882, 0.298791, 0.268042, 0.229226, 0.167087], '')</t>
  </si>
  <si>
    <t>[39, 41, 44, 45, 61, 62, 63, 64, 75]</t>
  </si>
  <si>
    <t xml:space="preserve">F5RTU9|F5RTU9_9ENTR DksA/TraR family C4-type zinc finger protein OS=Enterobacter hormaechei ATCC 49162 </t>
  </si>
  <si>
    <t>([0.59917, 0.525368, 0.553315, 0.59917, 0.642678, 0.557691, 0.58069, 0.59917, 0.622677, 0.557691, 0.585406, 0.608892, 0.59508, 0.562014, 0.541878, 0.538167, 0.59917, 0.618285, 0.613573, 0.608892, 0.521092, 0.58069, 0.632174, 0.626927, 0.626927, 0.608892, 0.604312, 0.608892, 0.618285, 0.483068, 0.557691, 0.557691, 0.433034, 0.450668, 0.5017, 0.557691, 0.5017, 0.557691, 0.575842, 0.553315, 0.538167, 0.59917, 0.549308, 0.538167, 0.480142, 0.5017, 0.5017, 0.517562, 0.505461, 0.436924, 0.436924, 0.374039, 0.349426, 0.349426, 0.36309, 0.366687, 0.346032, 0.398279, 0.380708, 0.370445, 0.384043, 0.390993, 0.380708, 0.370445, 0.394753, 0.450668, 0.418646, 0.349426, 0.398279, 0.394753, 0.447574, 0.562014, 0.63748, 0.653063, 0.795062, 0.784345, 0.779859, 0.699094, 0.699094, 0.671169, 0.657645, 0.657645, 0.63748, 0.653063, 0.671169, 0.632174, 0.613573, 0.59014, 0.745909], '')</t>
  </si>
  <si>
    <t>[0, 1, 2, 3, 4, 5, 6, 7, 8, 9, 10, 11, 12, 13, 14, 15, 16, 17, 18, 19, 20, 21, 22, 23, 24, 25, 26, 27, 28, 30, 31, 34, 35, 36, 37, 38, 39, 40, 41, 42, 43, 45, 46, 47, 48, 71, 72, 73, 74, 75, 76, 77, 78, 79, 80, 81, 82, 83, 84, 85, 86, 87, 88]</t>
  </si>
  <si>
    <t xml:space="preserve">F5RTV0|F5RTV0_9ENTR Protein YcfR OS=Enterobacter hormaechei ATCC 49162 </t>
  </si>
  <si>
    <t>([0.025316, 0.026892, 0.019401, 0.027463, 0.028695, 0.021381, 0.028695, 0.018787, 0.023963, 0.024393, 0.017797, 0.018106, 0.013437, 0.014783, 0.030611, 0.021381, 0.035586, 0.043307, 0.067594, 0.088832, 0.086953, 0.132295, 0.170161, 0.170161, 0.182256, 0.21291, 0.200174, 0.196879, 0.236433, 0.185198, 0.21291, 0.278302, 0.339168, 0.394753, 0.332115, 0.298791, 0.366687, 0.291804, 0.308712, 0.298791, 0.209395, 0.271506, 0.225814, 0.209395, 0.209395, 0.164327, 0.191378, 0.278302, 0.247041, 0.271506, 0.298791, 0.264545, 0.295083, 0.232838, 0.236433, 0.271506, 0.179055, 0.179055, 0.167087, 0.158265, 0.161087, 0.236433, 0.225814, 0.26085, 0.278302, 0.370445, 0.40511, 0.298791, 0.298791, 0.328603, 0.366687, 0.366687, 0.342579, 0.26085, 0.209395, 0.209395, 0.194234, 0.264545, 0.232838, 0.318242, 0.288399, 0.264545, 0.225814, 0.170161, 0.139895, 0.086953], '')</t>
  </si>
  <si>
    <t xml:space="preserve">F5RTV1|F5RTV1_9ENTR Glycosyl transferase family protein OS=Enterobacter hormaechei ATCC 49162 </t>
  </si>
  <si>
    <t>([0.134866, 0.185198, 0.222385, 0.264545, 0.31487, 0.356642, 0.339168, 0.370445, 0.408655, 0.342579, 0.377384, 0.4292, 0.436924, 0.549308, 0.509769, 0.51388, 0.585406, 0.604312, 0.494003, 0.483068, 0.570702, 0.525368, 0.436924, 0.450668, 0.450668, 0.447574, 0.370445, 0.436924, 0.447574, 0.352862, 0.450668, 0.398279, 0.384043, 0.366687, 0.271506, 0.225814, 0.144935, 0.144935, 0.142424, 0.222385, 0.137348, 0.129801, 0.158265, 0.247041, 0.232838, 0.25406, 0.209395, 0.298791, 0.225814, 0.209395, 0.288399, 0.17593, 0.134866, 0.15008, 0.127496, 0.167087, 0.243554, 0.301917, 0.339168, 0.42561, 0.384043, 0.480142, 0.401658, 0.41194, 0.42561, 0.458154, 0.370445, 0.408655, 0.390993, 0.461924, 0.418646, 0.450668, 0.490133, 0.517562, 0.40511, 0.465241, 0.517562, 0.408655, 0.454136, 0.444081, 0.40511, 0.447574, 0.444081, 0.541878, 0.497853, 0.483068, 0.370445, 0.447574, 0.468512, 0.390993, 0.284882, 0.295083, 0.179055, 0.170161, 0.158265, 0.25406, 0.222385, 0.147574, 0.229226, 0.129801, 0.15284, 0.127496, 0.085092, 0.058088, 0.055536, 0.067594, 0.03976, 0.066181, 0.0704, 0.064632, 0.122885, 0.191378, 0.216401, 0.236433, 0.229226, 0.31487, 0.324872, 0.335645, 0.318242, 0.239899, 0.359901, 0.25031, 0.236433, 0.301917, 0.271506, 0.284882, 0.311707, 0.390993, 0.311707, 0.298791, 0.25406, 0.222385, 0.222385, 0.194234, 0.268042, 0.318242, 0.308712, 0.209395, 0.219301, 0.311707, 0.40511, 0.394753, 0.505461, 0.521092, 0.418646, 0.422041, 0.433034, 0.332115, 0.324872, 0.377384, 0.295083, 0.25406, 0.281712, 0.30533, 0.257454, 0.268042, 0.295083, 0.30533, 0.30533, 0.30533, 0.271506, 0.257454, 0.158265, 0.137348, 0.164327, 0.25406, 0.278302, 0.247041, 0.328603, 0.328603, 0.328603, 0.408655, 0.494003, 0.380708, 0.321458, 0.398279, 0.301917, 0.275179, 0.278302, 0.384043, 0.264545, 0.271506, 0.284882, 0.401658, 0.370445, 0.377384, 0.291804, 0.359901, 0.278302, 0.264545, 0.26085, 0.219301, 0.21291, 0.209395, 0.318242, 0.359901, 0.271506, 0.281712, 0.318242, 0.308712, 0.21291, 0.31487, 0.346032, 0.229226, 0.132295, 0.132295, 0.167087, 0.158265, 0.161087, 0.236433, 0.236433, 0.209395, 0.200174, 0.134866, 0.111485, 0.096677, 0.086953, 0.155435, 0.229226, 0.219301, 0.239899, 0.236433, 0.15284, 0.129801, 0.225814, 0.352862, 0.387226, 0.370445, 0.36309, 0.394753, 0.398279, 0.318242, 0.318242, 0.318242, 0.311707, 0.356642, 0.380708, 0.349426, 0.342579, 0.335645, 0.332115, 0.25031, 0.25031, 0.264545, 0.30533, 0.291804, 0.264545, 0.275179, 0.288399, 0.390993, 0.359901, 0.374039, 0.384043, 0.328603, 0.328603, 0.447574, 0.447574, 0.414856, 0.444081, 0.461924, 0.480142, 0.486429, 0.486429, 0.575842, 0.648219, 0.632174, 0.521092, 0.4292, 0.346032, 0.335645, 0.236433, 0.164327, 0.127496, 0.182256, 0.257454, 0.268042, 0.268042, 0.185198, 0.21291, 0.219301, 0.203355, 0.109221, 0.102787, 0.094817, 0.090864, 0.090864, 0.073402, 0.074921, 0.076542, 0.0704, 0.041405, 0.06312, 0.086953, 0.102787, 0.11371, 0.076542, 0.127496, 0.106997, 0.106997, 0.098513, 0.081712, 0.081712, 0.085092, 0.088832, 0.139895, 0.094817, 0.094817, 0.11371, 0.17593, 0.164327, 0.209395, 0.268042, 0.271506, 0.275179, 0.247041, 0.191378, 0.25406, 0.18812, 0.15008, 0.216401], '')</t>
  </si>
  <si>
    <t>[13, 14, 15, 16, 17, 20, 21, 73, 76, 83, 142, 143, 263, 264, 265, 266]</t>
  </si>
  <si>
    <t xml:space="preserve">F5RTV2|F5RTV2_9ENTR Fimbrial protein OS=Enterobacter hormaechei ATCC 49162 </t>
  </si>
  <si>
    <t>([0.022667, 0.025316, 0.03976, 0.033407, 0.046336, 0.028695, 0.038042, 0.03976, 0.050641, 0.05306, 0.036378, 0.035586, 0.028107, 0.030003, 0.045352, 0.054297, 0.102787, 0.102787, 0.161087, 0.170161, 0.25406, 0.18812, 0.225814, 0.219301, 0.30533, 0.229226, 0.247041, 0.264545, 0.291804, 0.268042, 0.209395, 0.311707, 0.288399, 0.268042, 0.271506, 0.26085, 0.196879, 0.170161, 0.182256, 0.203355, 0.209395, 0.21291, 0.25031, 0.268042, 0.200174, 0.173081, 0.239899, 0.257454, 0.239899, 0.236433, 0.271506, 0.301917, 0.196879, 0.257454, 0.308712, 0.268042, 0.268042, 0.335645, 0.342579, 0.332115, 0.301917, 0.301917, 0.295083, 0.346032, 0.222385, 0.308712, 0.225814, 0.264545, 0.247041, 0.25406, 0.275179, 0.185198, 0.275179, 0.398279, 0.394753, 0.339168, 0.374039, 0.370445, 0.342579, 0.30533, 0.229226, 0.236433, 0.21291, 0.206376, 0.209395, 0.308712, 0.332115, 0.4292, 0.342579, 0.4292, 0.436924, 0.436924, 0.534167, 0.458154, 0.356642, 0.321458, 0.301917, 0.301917, 0.339168, 0.387226, 0.42561, 0.529623, 0.483068, 0.562014, 0.570702, 0.570702, 0.5017, 0.433034, 0.342579, 0.41194, 0.332115, 0.268042, 0.275179, 0.284882, 0.31487, 0.387226, 0.4292, 0.553315, 0.483068, 0.444081, 0.356642, 0.278302, 0.264545, 0.328603, 0.356642, 0.342579, 0.370445, 0.352862, 0.414856, 0.422041, 0.414856, 0.486429, 0.545602, 0.534167, 0.483068, 0.4292, 0.444081, 0.450668, 0.346032, 0.433034, 0.342579, 0.41194, 0.458154, 0.465241, 0.352862, 0.281712, 0.301917, 0.278302, 0.36309, 0.301917, 0.342579, 0.264545, 0.268042, 0.239899, 0.236433, 0.298791, 0.321458, 0.321458, 0.30533, 0.31487, 0.288399, 0.384043, 0.295083, 0.324872, 0.264545, 0.268042, 0.264545, 0.268042, 0.239899, 0.203355, 0.206376, 0.209395, 0.278302, 0.243554, 0.25031, 0.216401, 0.129801, 0.129801], '')</t>
  </si>
  <si>
    <t>[92, 101, 103, 104, 105, 106, 117, 132, 133]</t>
  </si>
  <si>
    <t xml:space="preserve">F5RTV3|F5RTV3_9ENTR Fimbrial chaperone OS=Enterobacter hormaechei ATCC 49162 </t>
  </si>
  <si>
    <t>([0.041405, 0.027463, 0.023534, 0.026338, 0.030003, 0.041405, 0.045352, 0.06184, 0.064632, 0.083462, 0.0704, 0.050641, 0.028695, 0.031287, 0.031287, 0.055536, 0.092881, 0.090864, 0.06312, 0.034884, 0.06312, 0.100716, 0.161087, 0.216401, 0.243554, 0.288399, 0.288399, 0.31487, 0.232838, 0.26085, 0.182256, 0.236433, 0.342579, 0.465241, 0.458154, 0.465241, 0.465241, 0.472492, 0.472492, 0.454136, 0.480142, 0.480142, 0.483068, 0.366687, 0.30533, 0.311707, 0.295083, 0.298791, 0.298791, 0.380708, 0.394753, 0.51388, 0.483068, 0.468512, 0.408655, 0.4292, 0.318242, 0.239899, 0.15008, 0.229226, 0.335645, 0.4292, 0.339168, 0.232838, 0.339168, 0.321458, 0.321458, 0.295083, 0.295083, 0.311707, 0.321458, 0.321458, 0.232838, 0.185198, 0.18812, 0.158265, 0.096677, 0.173081, 0.247041, 0.335645, 0.332115, 0.318242, 0.209395, 0.31487, 0.436924, 0.447574, 0.534167, 0.538167, 0.570702, 0.483068, 0.384043, 0.281712, 0.194234, 0.268042, 0.25406, 0.25031, 0.284882, 0.26085, 0.288399, 0.281712, 0.278302, 0.275179, 0.264545, 0.281712, 0.268042, 0.25406, 0.209395, 0.219301, 0.209395, 0.147574, 0.222385, 0.225814, 0.295083, 0.291804, 0.291804, 0.380708, 0.384043, 0.328603, 0.414856, 0.311707, 0.247041, 0.173081, 0.17593, 0.196879, 0.25031, 0.21291, 0.161087, 0.191378, 0.182256, 0.17593, 0.275179, 0.271506, 0.359901, 0.328603, 0.384043, 0.377384, 0.384043, 0.308712, 0.401658, 0.311707, 0.384043, 0.458154, 0.56648, 0.56648, 0.549308, 0.56648, 0.509769, 0.509769, 0.450668, 0.465241, 0.480142, 0.480142, 0.476583, 0.494003, 0.444081, 0.387226, 0.342579, 0.346032, 0.318242, 0.318242, 0.414856, 0.356642, 0.356642, 0.268042, 0.281712, 0.268042, 0.268042, 0.339168, 0.335645, 0.398279, 0.384043, 0.342579, 0.321458, 0.222385, 0.17593, 0.216401, 0.324872, 0.359901, 0.349426, 0.465241, 0.458154, 0.458154, 0.41194, 0.387226, 0.387226, 0.398279, 0.398279, 0.401658, 0.346032, 0.401658, 0.398279, 0.394753, 0.422041, 0.359901, 0.436924, 0.374039, 0.42561, 0.321458, 0.25031, 0.26085, 0.25406, 0.173081, 0.170161, 0.26085, 0.225814, 0.298791, 0.278302, 0.278302, 0.179055, 0.229226, 0.225814, 0.222385, 0.17593, 0.17593, 0.203355, 0.200174, 0.264545, 0.239899, 0.30533, 0.380708, 0.332115, 0.288399, 0.398279, 0.36309], '')</t>
  </si>
  <si>
    <t>[51, 86, 87, 88, 142, 143, 144, 145, 146, 147]</t>
  </si>
  <si>
    <t xml:space="preserve">F5RTV4|F5RTV4_9ENTR Outer membrane usher protein psac OS=Enterobacter hormaechei ATCC 49162 </t>
  </si>
  <si>
    <t>([0.066181, 0.035586, 0.058088, 0.025762, 0.036378, 0.049374, 0.033407, 0.024826, 0.020876, 0.016528, 0.013613, 0.011106, 0.017447, 0.013821, 0.016021, 0.013265, 0.011342, 0.008525, 0.006039, 0.004899, 0.007177, 0.007315, 0.007877, 0.005992, 0.007645, 0.008156, 0.008723, 0.008409, 0.007555, 0.009977, 0.017797, 0.023087, 0.023534, 0.014783, 0.025316, 0.022667, 0.031287, 0.042364, 0.090864, 0.17593, 0.216401, 0.206376, 0.161087, 0.225814, 0.324872, 0.275179, 0.257454, 0.17593, 0.179055, 0.30533, 0.291804, 0.257454, 0.328603, 0.408655, 0.505461, 0.454136, 0.59917, 0.58069, 0.557691, 0.418646, 0.422041, 0.342579, 0.311707, 0.284882, 0.17593, 0.100716, 0.173081, 0.18812, 0.219301, 0.311707, 0.200174, 0.216401, 0.222385, 0.196879, 0.216401, 0.147574, 0.179055, 0.081712, 0.083462, 0.050641, 0.059222, 0.055536, 0.094817, 0.094817, 0.155435, 0.25406, 0.346032, 0.332115, 0.324872, 0.278302, 0.291804, 0.418646, 0.311707, 0.206376, 0.200174, 0.122885, 0.194234, 0.206376, 0.236433, 0.229226, 0.311707, 0.298791, 0.301917, 0.196879, 0.225814, 0.21291, 0.222385, 0.216401, 0.147574, 0.173081, 0.257454, 0.17593, 0.122885, 0.170161, 0.268042, 0.268042, 0.356642, 0.264545, 0.219301, 0.318242, 0.25031, 0.25406, 0.311707, 0.236433, 0.359901, 0.339168, 0.308712, 0.301917, 0.278302, 0.366687, 0.236433, 0.232838, 0.25406, 0.291804, 0.335645, 0.346032, 0.352862, 0.278302, 0.284882, 0.243554, 0.222385, 0.219301, 0.25031, 0.281712, 0.356642, 0.295083, 0.25031, 0.275179, 0.284882, 0.25406, 0.281712, 0.380708, 0.377384, 0.36309, 0.281712, 0.281712, 0.30533, 0.295083, 0.377384, 0.346032, 0.433034, 0.450668, 0.534167, 0.414856, 0.422041, 0.398279, 0.42561, 0.4292, 0.359901, 0.36309, 0.346032, 0.308712, 0.281712, 0.291804, 0.342579, 0.414856, 0.41194, 0.377384, 0.387226, 0.346032, 0.450668, 0.447574, 0.444081, 0.444081, 0.545602, 0.541878, 0.59508, 0.608892, 0.703578, 0.788093, 0.784345, 0.784345, 0.716283, 0.76285, 0.657645, 0.694846, 0.73685, 0.728858, 0.63748, 0.648219, 0.575842, 0.570702, 0.525368, 0.408655, 0.414856, 0.342579, 0.339168, 0.335645, 0.247041, 0.247041, 0.25406, 0.155435, 0.236433, 0.298791, 0.281712, 0.359901, 0.359901, 0.324872, 0.339168, 0.4292, 0.433034, 0.534167, 0.541878, 0.570702, 0.575842, 0.570702, 0.653063, 0.56648, 0.465241, 0.557691, 0.476583, 0.447574, 0.56648, 0.553315, 0.570702, 0.486429, 0.422041, 0.394753, 0.359901, 0.339168, 0.321458, 0.321458, 0.236433, 0.232838, 0.185198, 0.278302, 0.284882, 0.284882, 0.342579, 0.414856, 0.440853, 0.517562, 0.56648, 0.490133, 0.390993, 0.390993, 0.465241, 0.465241, 0.525368, 0.483068, 0.494003, 0.494003, 0.398279, 0.486429, 0.408655, 0.461924, 0.461924, 0.465241, 0.480142, 0.494003, 0.458154, 0.359901, 0.390993, 0.387226, 0.440853, 0.553315, 0.529623, 0.534167, 0.51388, 0.454136, 0.570702, 0.483068, 0.40511, 0.486429, 0.472492, 0.549308, 0.521092, 0.529623, 0.509769, 0.509769, 0.461924, 0.42561, 0.436924, 0.36309, 0.291804, 0.298791, 0.298791, 0.31487, 0.31487, 0.308712, 0.278302, 0.179055, 0.17593, 0.25406, 0.268042, 0.268042, 0.209395, 0.206376, 0.232838, 0.232838, 0.194234, 0.134866, 0.21291, 0.194234, 0.247041, 0.321458, 0.247041, 0.167087, 0.182256, 0.185198, 0.25406, 0.308712, 0.380708, 0.458154, 0.465241, 0.374039, 0.380708, 0.377384, 0.408655, 0.318242, 0.311707, 0.359901, 0.465241, 0.461924, 0.545602, 0.525368, 0.529623, 0.618285, 0.733139, 0.557691, 0.486429, 0.4292, 0.461924, 0.384043, 0.356642, 0.339168, 0.352862, 0.370445, 0.374039, 0.298791, 0.370445, 0.384043, 0.384043, 0.374039, 0.374039, 0.301917, 0.311707, 0.209395, 0.209395, 0.15008, 0.239899, 0.268042, 0.321458, 0.298791, 0.295083, 0.335645, 0.30533, 0.284882, 0.268042, 0.321458, 0.41194, 0.335645, 0.346032, 0.321458, 0.328603, 0.346032, 0.31487, 0.275179, 0.36309, 0.36309, 0.422041, 0.387226, 0.342579, 0.264545, 0.25406, 0.26085, 0.284882, 0.232838, 0.311707, 0.196879, 0.203355, 0.164327, 0.15008, 0.137348, 0.139895, 0.092881, 0.081712, 0.158265, 0.185198, 0.173081, 0.179055, 0.122885, 0.15284, 0.219301, 0.311707, 0.288399, 0.288399, 0.257454, 0.311707, 0.31487, 0.41194, 0.422041, 0.414856, 0.497853, 0.509769, 0.436924, 0.51388, 0.472492, 0.359901, 0.359901, 0.291804, 0.298791, 0.318242, 0.308712, 0.31487, 0.275179, 0.295083, 0.342579, 0.275179, 0.232838, 0.225814, 0.225814, 0.222385, 0.275179, 0.247041, 0.232838, 0.301917, 0.298791, 0.335645, 0.4292, 0.328603, 0.408655, 0.342579, 0.401658, 0.318242, 0.311707, 0.335645, 0.352862, 0.278302, 0.318242, 0.384043, 0.387226, 0.390993, 0.377384, 0.380708, 0.308712, 0.308712, 0.243554, 0.219301, 0.209395, 0.144935, 0.239899, 0.161087, 0.222385, 0.21291, 0.288399, 0.295083, 0.206376, 0.132295, 0.216401, 0.179055, 0.191378, 0.206376, 0.203355, 0.170161, 0.17593, 0.268042, 0.191378, 0.25406, 0.278302, 0.275179, 0.36309, 0.370445, 0.349426, 0.332115, 0.311707, 0.349426, 0.359901, 0.468512, 0.557691, 0.562014, 0.622677, 0.608892, 0.59014, 0.613573, 0.642678, 0.608892, 0.534167, 0.653063, 0.671169, 0.666105, 0.585406, 0.613573, 0.622677, 0.754692, 0.63748, 0.671169, 0.622677, 0.549308, 0.534167, 0.461924, 0.454136, 0.436924, 0.390993, 0.387226, 0.387226, 0.408655, 0.335645, 0.30533, 0.291804, 0.291804, 0.30533, 0.380708, 0.356642, 0.30533, 0.301917, 0.390993, 0.352862, 0.352862, 0.356642, 0.352862, 0.342579, 0.359901, 0.408655, 0.447574, 0.356642, 0.339168, 0.301917, 0.335645, 0.42561, 0.356642, 0.342579, 0.271506, 0.25406, 0.179055, 0.206376, 0.17593, 0.191378, 0.21291, 0.229226, 0.271506, 0.284882, 0.370445, 0.352862, 0.352862, 0.377384, 0.486429, 0.490133, 0.549308, 0.626927, 0.58069, 0.680603, 0.703578, 0.791621, 0.808535, 0.88723, 0.808535, 0.846163, 0.767246, 0.775545, 0.707965, 0.707965, 0.63748, 0.671169, 0.59014, 0.59508, 0.575842, 0.461924, 0.433034, 0.422041, 0.414856, 0.458154, 0.374039, 0.342579, 0.328603, 0.247041, 0.247041, 0.275179, 0.288399, 0.356642, 0.359901, 0.398279, 0.414856, 0.461924, 0.42561, 0.486429, 0.483068, 0.490133, 0.509769, 0.545602, 0.472492, 0.472492, 0.472492, 0.570702, 0.570702, 0.494003, 0.575842, 0.59014, 0.694846, 0.694846, 0.59014, 0.604312, 0.5017, 0.5017, 0.4292, 0.436924, 0.458154, 0.447574, 0.374039, 0.440853, 0.436924, 0.5017, 0.486429, 0.483068, 0.483068, 0.521092, 0.59508, 0.604312, 0.570702, 0.483068, 0.468512, 0.51388, 0.51388, 0.534167, 0.51388, 0.59917, 0.585406, 0.480142, 0.480142, 0.58069, 0.525368, 0.541878, 0.517562, 0.521092, 0.472492, 0.472492, 0.468512, 0.483068, 0.494003, 0.505461, 0.59508, 0.608892, 0.642678, 0.541878, 0.653063, 0.59014, 0.59508, 0.529623, 0.632174, 0.632174, 0.604312, 0.59917, 0.494003, 0.490133, 0.497853, 0.521092, 0.538167, 0.529623, 0.433034, 0.42561, 0.352862, 0.342579, 0.339168, 0.374039, 0.370445, 0.359901, 0.4292, 0.4292, 0.40511, 0.377384, 0.311707, 0.264545, 0.308712, 0.359901, 0.422041, 0.41194, 0.440853, 0.436924, 0.436924, 0.517562, 0.529623, 0.521092, 0.497853, 0.5017, 0.472492, 0.549308, 0.549308, 0.468512, 0.490133, 0.58069, 0.626927, 0.59508, 0.671169, 0.680603, 0.613573, 0.56648, 0.505461, 0.447574, 0.476583, 0.398279, 0.342579, 0.335645, 0.384043, 0.335645, 0.328603, 0.328603, 0.339168, 0.342579, 0.321458, 0.278302, 0.209395, 0.209395, 0.298791, 0.31487, 0.31487, 0.318242, 0.352862, 0.418646, 0.486429, 0.422041, 0.51388, 0.51388, 0.51388, 0.549308, 0.608892, 0.570702, 0.56648, 0.465241, 0.408655, 0.486429, 0.553315, 0.642678, 0.632174, 0.632174, 0.56648, 0.5017, 0.517562, 0.483068, 0.444081, 0.4292, 0.359901, 0.359901, 0.418646, 0.422041, 0.356642, 0.380708, 0.418646, 0.414856, 0.440853, 0.422041, 0.387226, 0.356642, 0.281712, 0.278302, 0.288399, 0.321458, 0.377384, 0.42561, 0.454136, 0.408655, 0.444081, 0.444081, 0.433034, 0.40511, 0.401658, 0.401658, 0.40511, 0.394753, 0.398279, 0.465241, 0.538167, 0.59508, 0.59014, 0.716283, 0.59014, 0.490133, 0.42561, 0.42561, 0.447574, 0.422041, 0.494003, 0.468512, 0.575842, 0.486429, 0.440853, 0.436924, 0.494003, 0.418646, 0.450668, 0.450668, 0.450668, 0.454136, 0.447574, 0.377384, 0.370445, 0.40511, 0.480142, 0.447574, 0.444081, 0.444081, 0.450668, 0.4292, 0.418646, 0.436924, 0.529623, 0.51388, 0.458154, 0.433034, 0.521092, 0.40511, 0.374039, 0.298791, 0.301917, 0.308712, 0.398279, 0.380708, 0.41194, 0.408655, 0.490133, 0.490133, 0.40511, 0.311707, 0.346032, 0.321458, 0.281712, 0.247041, 0.335645, 0.30533, 0.339168, 0.30533, 0.366687, 0.366687, 0.42561, 0.401658, 0.359901, 0.301917, 0.271506, 0.271506, 0.236433], '')</t>
  </si>
  <si>
    <t>[54, 56, 57, 58, 162, 184, 185, 186, 187, 188, 189, 190, 191, 192, 193, 194, 195, 196, 197, 198, 199, 200, 201, 202, 221, 222, 223, 224, 225, 226, 227, 229, 232, 233, 234, 251, 252, 258, 275, 276, 277, 278, 280, 285, 286, 287, 288, 289, 334, 335, 336, 337, 338, 339, 414, 416, 489, 490, 491, 492, 493, 494, 495, 496, 497, 498, 499, 500, 501, 502, 503, 504, 505, 506, 507, 508, 509, 558, 559, 560, 561, 562, 563, 564, 565, 566, 567, 568, 569, 570, 571, 572, 573, 574, 575, 576, 598, 599, 603, 604, 606, 607, 608, 609, 610, 611, 612, 613, 621, 625, 626, 627, 628, 631, 632, 633, 634, 635, 636, 639, 640, 641, 642, 643, 649, 650, 651, 652, 653, 654, 655, 656, 657, 658, 659, 660, 661, 665, 666, 667, 689, 690, 691, 693, 695, 696, 699, 700, 701, 702, 703, 704, 705, 706, 730, 731, 732, 733, 734, 735, 736, 740, 741, 742, 743, 744, 745, 746, 780, 781, 782, 783, 784, 792, 814, 815, 818]</t>
  </si>
  <si>
    <t xml:space="preserve">F5RTV5|F5RTV5_9ENTR Uncharacterized protein OS=Enterobacter hormaechei ATCC 49162 </t>
  </si>
  <si>
    <t>([0.007031, 0.006194, 0.005623, 0.007177, 0.00962, 0.010372, 0.011342, 0.009977, 0.008276, 0.008804, 0.01204, 0.014783, 0.01204, 0.014315, 0.018787, 0.0198, 0.010926, 0.019109, 0.035586, 0.081712, 0.142424, 0.139895, 0.236433, 0.308712, 0.278302, 0.194234, 0.232838, 0.209395, 0.25406, 0.349426, 0.308712, 0.278302, 0.216401, 0.281712, 0.291804, 0.332115, 0.247041, 0.321458, 0.25406, 0.247041, 0.18812, 0.17593, 0.17593, 0.17593, 0.179055, 0.216401, 0.321458, 0.321458, 0.380708, 0.352862, 0.352862, 0.374039, 0.342579, 0.40511, 0.374039, 0.275179, 0.284882, 0.370445, 0.401658, 0.472492, 0.490133, 0.525368, 0.521092, 0.525368, 0.517562, 0.433034, 0.370445, 0.342579, 0.239899, 0.161087, 0.142424, 0.142424, 0.194234, 0.222385, 0.222385, 0.247041, 0.264545, 0.281712, 0.271506, 0.196879, 0.196879, 0.182256, 0.132295, 0.079919, 0.137348, 0.118441, 0.179055, 0.17593, 0.206376, 0.298791, 0.30533, 0.390993, 0.328603, 0.295083, 0.222385, 0.194234, 0.179055, 0.268042, 0.243554, 0.243554, 0.328603, 0.328603, 0.25406, 0.31487, 0.401658, 0.356642, 0.359901, 0.359901, 0.346032, 0.339168, 0.247041, 0.342579, 0.342579, 0.408655, 0.440853, 0.525368, 0.608892, 0.525368, 0.505461, 0.414856, 0.356642, 0.349426, 0.346032, 0.444081, 0.444081, 0.447574, 0.486429, 0.483068, 0.387226, 0.472492, 0.349426, 0.472492, 0.394753, 0.401658, 0.321458, 0.346032, 0.271506, 0.185198, 0.232838, 0.236433, 0.311707, 0.390993, 0.398279, 0.335645, 0.321458, 0.321458, 0.31487, 0.311707, 0.239899, 0.278302, 0.278302, 0.370445, 0.352862, 0.414856, 0.436924, 0.41194, 0.384043, 0.380708, 0.436924, 0.387226, 0.284882, 0.284882, 0.271506, 0.288399, 0.342579, 0.257454, 0.26085, 0.271506, 0.298791, 0.380708, 0.444081, 0.356642, 0.328603, 0.243554, 0.239899, 0.216401, 0.321458, 0.264545, 0.264545, 0.194234, 0.25031, 0.352862, 0.298791, 0.298791, 0.194234, 0.196879, 0.216401, 0.21291, 0.239899, 0.200174, 0.200174, 0.137348, 0.203355, 0.17593, 0.26085, 0.191378, 0.194234, 0.196879, 0.161087, 0.264545, 0.278302, 0.275179, 0.281712, 0.239899, 0.206376, 0.284882, 0.225814, 0.284882, 0.209395, 0.122885, 0.127496, 0.118441, 0.206376, 0.17593, 0.239899, 0.239899, 0.21291, 0.222385, 0.155435, 0.243554, 0.155435, 0.219301, 0.155435, 0.155435, 0.25031, 0.288399, 0.225814, 0.291804, 0.321458, 0.422041, 0.414856, 0.408655, 0.328603, 0.298791, 0.324872, 0.291804, 0.291804, 0.394753, 0.298791, 0.384043, 0.390993, 0.42561, 0.308712, 0.398279, 0.384043, 0.318242, 0.236433, 0.295083, 0.209395, 0.185198, 0.158265, 0.236433, 0.25031, 0.332115, 0.288399, 0.26085, 0.295083, 0.278302, 0.216401, 0.298791, 0.209395, 0.216401, 0.206376, 0.232838, 0.132295, 0.144935, 0.209395, 0.288399, 0.21291, 0.26085, 0.26085, 0.167087, 0.173081, 0.170161, 0.111485, 0.096677, 0.118441, 0.118441, 0.122885, 0.17593, 0.182256, 0.21291, 0.15284, 0.158265, 0.239899, 0.36309, 0.352862, 0.26085, 0.281712, 0.281712, 0.346032, 0.236433, 0.349426, 0.271506, 0.275179, 0.271506, 0.356642, 0.36309, 0.275179, 0.271506, 0.278302, 0.209395, 0.182256, 0.243554, 0.30533, 0.291804, 0.301917, 0.268042, 0.356642, 0.335645, 0.359901, 0.298791, 0.408655, 0.318242, 0.384043, 0.30533, 0.359901, 0.257454, 0.239899, 0.301917, 0.281712, 0.239899, 0.284882, 0.339168, 0.308712, 0.229226, 0.194234, 0.11371, 0.11371], '')</t>
  </si>
  <si>
    <t>[61, 62, 63, 64, 115, 116, 117, 118]</t>
  </si>
  <si>
    <t xml:space="preserve">F5RTV6|F5RTV6_9ENTR Fimbrial-type adhesion domain-containing protein OS=Enterobacter hormaechei ATCC 49162 </t>
  </si>
  <si>
    <t>([0.10481, 0.106997, 0.067594, 0.090864, 0.06184, 0.060549, 0.078022, 0.109221, 0.109221, 0.134866, 0.132295, 0.185198, 0.194234, 0.118441, 0.155435, 0.100716, 0.11371, 0.090864, 0.139895, 0.161087, 0.243554, 0.232838, 0.173081, 0.216401, 0.229226, 0.308712, 0.268042, 0.18812, 0.11371, 0.142424, 0.139895, 0.142424, 0.120615, 0.122885, 0.200174, 0.125101, 0.194234, 0.132295, 0.173081, 0.111485, 0.111485, 0.11371, 0.15284, 0.182256, 0.206376, 0.194234, 0.191378, 0.170161, 0.243554, 0.339168, 0.268042, 0.264545, 0.308712, 0.311707, 0.301917, 0.31487, 0.308712, 0.30533, 0.380708, 0.26085, 0.335645, 0.257454, 0.239899, 0.206376, 0.264545, 0.271506, 0.196879, 0.232838, 0.30533, 0.308712, 0.216401, 0.243554, 0.170161, 0.134866, 0.134866, 0.11371, 0.049374, 0.044297, 0.025316, 0.023534, 0.049374, 0.06312, 0.111485, 0.111485, 0.155435, 0.161087, 0.18812, 0.264545, 0.225814, 0.158265, 0.134866, 0.21291, 0.247041, 0.324872, 0.356642, 0.321458, 0.349426, 0.458154, 0.480142, 0.553315, 0.461924, 0.480142, 0.359901, 0.318242, 0.335645, 0.346032, 0.352862, 0.332115, 0.324872, 0.25031, 0.281712, 0.236433, 0.191378, 0.222385, 0.236433, 0.203355, 0.206376, 0.122885, 0.132295, 0.170161, 0.170161, 0.170161, 0.158265, 0.264545, 0.288399, 0.288399, 0.278302, 0.268042, 0.222385, 0.229226, 0.200174, 0.308712, 0.311707, 0.339168, 0.275179, 0.268042, 0.206376, 0.15284, 0.222385, 0.209395, 0.21291, 0.203355, 0.318242, 0.243554, 0.209395, 0.18812, 0.179055, 0.179055, 0.096677, 0.11371, 0.109221, 0.144935, 0.083462, 0.144935, 0.10481, 0.127496, 0.060549, 0.109221, 0.10481, 0.137348, 0.11371, 0.11371, 0.122885, 0.076542, 0.096677, 0.073402, 0.071867, 0.048328, 0.032017, 0.074921], '')</t>
  </si>
  <si>
    <t xml:space="preserve">F5RTV9|F5RTV9_9ENTR Transcriptional regulator OS=Enterobacter hormaechei ATCC 49162 </t>
  </si>
  <si>
    <t>([0.882776, 0.891961, 0.84206, 0.83125, 0.827927, 0.84206, 0.728858, 0.604312, 0.570702, 0.541878, 0.517562, 0.468512, 0.422041, 0.433034, 0.324872, 0.291804, 0.311707, 0.216401, 0.216401, 0.147574, 0.15284, 0.11371, 0.106997, 0.129801, 0.137348, 0.15008, 0.085092, 0.116183, 0.15284, 0.18812, 0.185198, 0.21291, 0.308712, 0.352862, 0.25406, 0.328603, 0.301917, 0.194234, 0.284882, 0.194234, 0.18812, 0.10481, 0.125101, 0.120615, 0.118441, 0.132295, 0.132295, 0.132295, 0.094817, 0.069024, 0.05306, 0.038858, 0.032677, 0.032677, 0.017447, 0.017447, 0.017447, 0.021816, 0.0198, 0.012727, 0.020522, 0.034884, 0.067594, 0.034884, 0.036378, 0.046336, 0.040537, 0.025316, 0.049374, 0.102787, 0.134866, 0.155435, 0.225814, 0.179055, 0.106997, 0.182256, 0.271506, 0.335645, 0.328603, 0.468512, 0.575842, 0.58069, 0.585406, 0.545602, 0.56648, 0.562014, 0.534167, 0.436924, 0.418646, 0.308712, 0.298791, 0.301917, 0.229226, 0.232838, 0.332115, 0.377384, 0.288399, 0.278302, 0.161087, 0.098513, 0.079919, 0.078022, 0.081712, 0.085092, 0.102787, 0.100716, 0.106997, 0.056825, 0.092881, 0.147574, 0.125101, 0.067594, 0.078022, 0.125101, 0.137348, 0.132295, 0.100716, 0.161087, 0.191378, 0.278302, 0.335645, 0.30533, 0.21291, 0.21291, 0.129801, 0.085092, 0.147574, 0.144935, 0.236433, 0.17593, 0.111485, 0.170161, 0.291804, 0.257454, 0.257454, 0.236433, 0.229226, 0.229226, 0.232838, 0.200174, 0.127496, 0.090864, 0.090864, 0.129801, 0.073402, 0.127496, 0.182256, 0.179055, 0.179055, 0.147574, 0.206376, 0.30533, 0.339168, 0.321458, 0.36309, 0.275179, 0.191378, 0.194234, 0.284882, 0.288399, 0.264545, 0.268042, 0.275179, 0.30533, 0.349426, 0.374039, 0.288399, 0.264545, 0.164327, 0.158265, 0.118441, 0.116183, 0.11371, 0.125101, 0.11371, 0.066181, 0.069024, 0.067594, 0.067594, 0.066181, 0.064632, 0.036378, 0.06312, 0.109221, 0.054297, 0.049374, 0.083462, 0.139895, 0.158265, 0.229226, 0.200174, 0.291804, 0.200174, 0.196879, 0.18812, 0.132295, 0.129801, 0.196879, 0.21291, 0.216401, 0.155435, 0.164327, 0.18812, 0.118441, 0.069024, 0.137348, 0.132295, 0.0704, 0.069024, 0.071867, 0.085092, 0.100716, 0.098513, 0.161087, 0.161087, 0.132295, 0.164327, 0.229226, 0.200174, 0.25031, 0.209395, 0.271506, 0.222385, 0.321458, 0.450668], '')</t>
  </si>
  <si>
    <t>[0, 1, 2, 3, 4, 5, 6, 7, 8, 9, 10, 80, 81, 82, 83, 84, 85, 86]</t>
  </si>
  <si>
    <t xml:space="preserve">F5RTW1|F5RTW1_9ENTR Dethiobiotin synthetase OS=Enterobacter hormaechei ATCC 49162 </t>
  </si>
  <si>
    <t>([0.301917, 0.366687, 0.275179, 0.31487, 0.359901, 0.288399, 0.236433, 0.264545, 0.295083, 0.209395, 0.271506, 0.311707, 0.264545, 0.236433, 0.222385, 0.243554, 0.26085, 0.191378, 0.15008, 0.21291, 0.200174, 0.30533, 0.222385, 0.30533, 0.206376, 0.209395, 0.281712, 0.339168, 0.25031, 0.185198, 0.291804, 0.25406, 0.185198, 0.170161, 0.194234, 0.232838, 0.206376, 0.236433, 0.264545, 0.295083, 0.257454, 0.335645, 0.328603, 0.318242, 0.271506, 0.370445, 0.311707, 0.239899, 0.209395, 0.298791, 0.288399, 0.209395, 0.209395, 0.318242, 0.390993, 0.414856, 0.374039, 0.366687, 0.335645, 0.370445, 0.308712, 0.236433, 0.229226, 0.155435, 0.232838, 0.311707, 0.21291, 0.25031, 0.335645, 0.380708, 0.352862, 0.394753, 0.394753, 0.398279, 0.359901, 0.311707, 0.216401, 0.216401, 0.137348, 0.132295, 0.161087, 0.225814, 0.298791, 0.196879, 0.268042, 0.185198, 0.088832, 0.170161, 0.182256, 0.111485, 0.109221, 0.088832, 0.083462, 0.144935, 0.15008, 0.098513, 0.132295, 0.129801, 0.073402, 0.106997, 0.142424, 0.073402, 0.067594, 0.069024, 0.088832, 0.092881, 0.142424, 0.247041, 0.232838, 0.219301, 0.308712, 0.298791, 0.370445, 0.301917, 0.30533, 0.291804, 0.295083, 0.206376, 0.25406, 0.243554, 0.281712, 0.271506, 0.271506, 0.271506, 0.308712, 0.268042, 0.268042, 0.281712, 0.26085, 0.179055, 0.155435, 0.144935, 0.144935, 0.090864, 0.167087, 0.15008, 0.15284, 0.185198, 0.25406, 0.295083, 0.398279, 0.311707, 0.311707, 0.311707, 0.284882, 0.182256, 0.291804, 0.206376, 0.142424, 0.144935, 0.232838, 0.298791, 0.295083, 0.236433, 0.236433, 0.167087, 0.109221, 0.116183, 0.158265, 0.196879, 0.18812, 0.137348, 0.203355, 0.144935, 0.222385, 0.288399, 0.264545, 0.257454, 0.332115, 0.394753, 0.414856, 0.31487, 0.173081, 0.185198, 0.209395, 0.222385, 0.301917, 0.394753, 0.30533, 0.257454, 0.222385, 0.232838, 0.301917, 0.268042, 0.26085, 0.170161, 0.092881, 0.086953, 0.086953, 0.094817, 0.096677, 0.050641, 0.051831, 0.109221, 0.116183, 0.120615, 0.18812, 0.194234, 0.127496, 0.185198, 0.219301, 0.161087, 0.102787, 0.064632, 0.066181, 0.111485, 0.194234, 0.268042, 0.387226, 0.311707, 0.229226, 0.15008, 0.236433, 0.308712, 0.318242, 0.339168, 0.374039, 0.377384, 0.291804, 0.36309, 0.380708, 0.377384, 0.41194, 0.461924, 0.549308, 0.575842, 0.56648, 0.436924, 0.359901, 0.271506, 0.349426, 0.42561, 0.562014, 0.562014, 0.585406, 0.562014, 0.529623, 0.517562, 0.5017, 0.5017, 0.414856, 0.414856, 0.401658, 0.370445, 0.318242, 0.308712, 0.236433, 0.271506, 0.377384, 0.387226, 0.465241, 0.476583, 0.476583, 0.408655, 0.31487, 0.30533, 0.308712, 0.291804, 0.295083, 0.225814, 0.298791, 0.308712, 0.219301, 0.161087, 0.206376, 0.275179, 0.301917, 0.352862, 0.321458, 0.288399, 0.359901, 0.370445, 0.275179, 0.271506, 0.298791, 0.352862, 0.352862, 0.352862, 0.328603, 0.36309, 0.447574, 0.377384, 0.450668, 0.5017, 0.59917, 0.63748, 0.657645, 0.632174, 0.720929, 0.712013, 0.608892, 0.622677, 0.622677, 0.699094, 0.570702, 0.480142, 0.521092, 0.433034, 0.359901, 0.390993, 0.356642, 0.308712, 0.380708, 0.377384, 0.41194, 0.422041, 0.40511, 0.436924, 0.352862, 0.318242, 0.291804, 0.308712, 0.219301, 0.216401, 0.247041, 0.281712, 0.380708, 0.370445, 0.447574, 0.570702, 0.56648, 0.59014, 0.632174, 0.545602, 0.447574, 0.461924, 0.41194, 0.408655, 0.370445, 0.366687, 0.374039, 0.398279, 0.476583, 0.444081, 0.436924, 0.440853, 0.398279, 0.349426, 0.321458, 0.321458, 0.291804, 0.301917, 0.222385, 0.229226, 0.191378, 0.243554, 0.170161, 0.200174, 0.206376, 0.206376, 0.298791, 0.209395, 0.129801, 0.129801, 0.147574, 0.096677, 0.092881, 0.194234, 0.229226, 0.26085, 0.222385, 0.216401, 0.200174, 0.26085, 0.25406, 0.36309, 0.288399, 0.346032, 0.30533, 0.268042, 0.191378, 0.17593, 0.179055, 0.200174, 0.15008, 0.25031, 0.332115, 0.328603, 0.291804, 0.278302, 0.247041, 0.196879, 0.144935, 0.096677, 0.100716, 0.078022, 0.079919, 0.092881, 0.092881, 0.076542, 0.092881, 0.144935, 0.144935, 0.206376, 0.25031, 0.311707, 0.291804, 0.288399, 0.209395, 0.209395, 0.134866, 0.132295, 0.170161, 0.239899, 0.31487, 0.200174, 0.232838, 0.15284, 0.139895, 0.142424, 0.206376, 0.139895, 0.144935, 0.100716, 0.11371, 0.144935, 0.15284, 0.090864, 0.090864, 0.074921, 0.037156, 0.066181, 0.081712, 0.066181, 0.032677, 0.032677, 0.038858, 0.03976, 0.066181, 0.120615, 0.100716, 0.100716, 0.167087, 0.179055, 0.239899, 0.142424, 0.137348, 0.129801, 0.161087, 0.098513, 0.185198, 0.26085, 0.155435, 0.155435, 0.142424, 0.232838, 0.239899, 0.236433, 0.200174, 0.203355, 0.200174, 0.200174, 0.194234, 0.191378, 0.15008, 0.096677, 0.191378, 0.125101, 0.122885, 0.081712, 0.132295, 0.137348, 0.164327, 0.194234, 0.170161, 0.170161, 0.142424, 0.086953, 0.142424, 0.109221, 0.086953, 0.086953, 0.118441, 0.139895, 0.139895, 0.102787, 0.102787, 0.042364, 0.041405, 0.044297, 0.100716, 0.125101, 0.118441, 0.116183, 0.179055, 0.15284, 0.232838, 0.298791, 0.298791, 0.301917, 0.384043, 0.42561, 0.447574, 0.31487, 0.185198, 0.116183, 0.179055, 0.173081, 0.288399, 0.366687, 0.318242, 0.232838, 0.219301, 0.21291, 0.216401, 0.158265, 0.219301, 0.155435, 0.10481, 0.118441, 0.118441, 0.120615, 0.120615, 0.055536, 0.086953, 0.161087, 0.25406, 0.225814, 0.332115, 0.222385, 0.155435, 0.200174, 0.26085, 0.164327, 0.170161, 0.111485, 0.11371, 0.06312, 0.092881, 0.116183, 0.158265, 0.100716, 0.060549, 0.051831, 0.098513, 0.122885, 0.118441, 0.129801, 0.158265, 0.15008, 0.164327, 0.229226, 0.194234, 0.21291, 0.268042, 0.243554, 0.332115, 0.401658, 0.472492, 0.494003, 0.529623, 0.545602, 0.694846, 0.795062, 0.779859, 0.808535, 0.823549, 0.795062, 0.618285, 0.505461, 0.494003, 0.5017, 0.422041, 0.447574, 0.444081, 0.366687, 0.40511, 0.387226, 0.401658, 0.440853, 0.401658, 0.36309, 0.332115, 0.31487, 0.291804, 0.311707, 0.26085, 0.209395, 0.209395, 0.318242, 0.408655, 0.377384, 0.483068, 0.642678], '')</t>
  </si>
  <si>
    <t>[224, 225, 226, 232, 233, 234, 235, 236, 237, 238, 239, 283, 284, 285, 286, 287, 288, 289, 290, 291, 292, 293, 294, 296, 319, 320, 321, 322, 323, 550, 551, 552, 553, 554, 555, 556, 557, 558, 559, 561, 583]</t>
  </si>
  <si>
    <t xml:space="preserve">F5RTW2|F5RTW2_9ENTR Biotin synthesis protein BioC OS=Enterobacter hormaechei ATCC 49162 </t>
  </si>
  <si>
    <t>([0.196879, 0.239899, 0.155435, 0.191378, 0.179055, 0.106997, 0.090864, 0.064632, 0.083462, 0.116183, 0.142424, 0.17593, 0.155435, 0.116183, 0.073402, 0.074921, 0.076542, 0.11371, 0.191378, 0.191378, 0.200174, 0.125101, 0.071867, 0.096677, 0.06184, 0.049374, 0.051831, 0.088832, 0.081712, 0.045352, 0.023087, 0.013821, 0.008804, 0.006245, 0.006039, 0.007645, 0.005683, 0.005503, 0.003804, 0.003924, 0.002976, 0.004161, 0.00543, 0.007177, 0.008075, 0.007422, 0.009401, 0.010131, 0.009096, 0.009187, 0.009187, 0.009187, 0.014783, 0.028107, 0.054297, 0.106997, 0.118441, 0.209395, 0.179055, 0.182256, 0.185198, 0.179055, 0.170161, 0.173081, 0.147574, 0.118441, 0.200174, 0.203355, 0.275179, 0.30533, 0.298791, 0.295083, 0.401658, 0.352862, 0.349426, 0.247041, 0.247041, 0.243554, 0.239899, 0.268042, 0.370445, 0.370445, 0.384043, 0.281712, 0.291804, 0.321458, 0.318242, 0.318242, 0.281712, 0.284882, 0.25406, 0.25406, 0.342579, 0.328603, 0.26085, 0.164327, 0.179055, 0.10481, 0.116183, 0.066181, 0.073402, 0.034068, 0.024826, 0.036378, 0.0704, 0.049374, 0.040537, 0.05306, 0.06184, 0.076542, 0.06184, 0.069024, 0.100716, 0.120615, 0.067594, 0.127496, 0.142424, 0.129801, 0.219301, 0.206376, 0.284882, 0.268042, 0.401658, 0.468512, 0.517562, 0.51388, 0.525368, 0.58069, 0.450668, 0.339168, 0.346032, 0.380708, 0.264545, 0.264545, 0.25406, 0.349426, 0.243554, 0.219301, 0.324872, 0.219301, 0.122885, 0.125101, 0.096677, 0.086953, 0.0704, 0.050641, 0.055536, 0.078022, 0.071867, 0.142424, 0.229226, 0.243554, 0.139895, 0.222385, 0.288399, 0.173081, 0.098513, 0.179055, 0.194234, 0.194234, 0.295083, 0.398279, 0.281712, 0.222385, 0.116183, 0.125101, 0.179055, 0.127496, 0.088832, 0.045352, 0.044297, 0.03976, 0.033407, 0.030611, 0.017138, 0.009096, 0.016257, 0.028107, 0.020165, 0.0198, 0.020165, 0.010926, 0.007422, 0.008895, 0.014315, 0.017797, 0.009865, 0.008895, 0.008895, 0.006988, 0.006988, 0.007259, 0.007031, 0.00515, 0.005799, 0.005734, 0.007031, 0.006421, 0.006988, 0.005683, 0.008002, 0.00777, 0.011518, 0.021381, 0.021381, 0.023087, 0.029376, 0.029376, 0.016021, 0.019401, 0.03976, 0.092881, 0.048328, 0.05306, 0.106997, 0.102787, 0.209395, 0.15008, 0.078022, 0.032017, 0.043307, 0.036378, 0.018787, 0.010509, 0.011342, 0.009015, 0.005734, 0.004358, 0.004247, 0.005799, 0.004899, 0.003405, 0.002688, 0.002976, 0.002014, 0.001344, 0.00146, 0.001103, 0.001061, 0.001155, 0.001623, 0.001481, 0.000859, 0.000842, 0.000833, 0.000721, 0.000799, 0.001408, 0.001481, 0.002276, 0.00225, 0.002581, 0.002512, 0.002211, 0.001906, 0.001855, 0.001687, 0.001288, 0.000945, 0.001533, 0.002057, 0.001383, 0.001142, 0.001211, 0.001202, 0.001692, 0.001748, 0.001602, 0.001434, 0.001709, 0.001687, 0.001155, 0.000704, 0.000674, 0.000983, 0.001481, 0.001434, 0.00246, 0.003864, 0.005932, 0.005799, 0.003757, 0.005683, 0.007645, 0.009728, 0.018106, 0.011342, 0.008895, 0.009015, 0.009483, 0.009977, 0.008525, 0.007645, 0.007645, 0.014586, 0.014586, 0.008156, 0.010372, 0.006567, 0.006421, 0.006039, 0.003804, 0.003997, 0.00246, 0.00292, 0.002327, 0.002349, 0.003079, 0.00292, 0.004513, 0.003701, 0.003276, 0.002503, 0.003963, 0.004775, 0.003298, 0.003461, 0.003461, 0.002727, 0.002623, 0.002976, 0.002512, 0.00407, 0.004135, 0.00407, 0.003014, 0.004358, 0.004358, 0.003079, 0.003804, 0.003431, 0.002727, 0.002366, 0.002435, 0.002014, 0.002396, 0.003431, 0.00225, 0.00359, 0.003924, 0.004414, 0.002761, 0.002327, 0.001434, 0.002366, 0.003821, 0.003607, 0.00243, 0.001541, 0.00155, 0.001318, 0.001318, 0.001623, 0.001936, 0.00243, 0.001722, 0.001172, 0.001103, 0.001155, 0.001048, 0.000923, 0.001103, 0.001687, 0.002606, 0.00389, 0.003821, 0.003821, 0.003821, 0.006142, 0.007555, 0.009977, 0.010221, 0.008624, 0.008723, 0.011106, 0.012491, 0.031287, 0.083462, 0.059222], '')</t>
  </si>
  <si>
    <t>[124, 125, 126, 127]</t>
  </si>
  <si>
    <t xml:space="preserve">F5RTW4|F5RTW4_9ENTR Inner membrane protein YbhQ OS=Enterobacter hormaechei ATCC 49162 </t>
  </si>
  <si>
    <t>([0.038042, 0.055536, 0.023963, 0.033407, 0.026892, 0.015344, 0.020165, 0.011903, 0.010926, 0.008525, 0.009865, 0.008276, 0.005734, 0.006421, 0.004976, 0.004483, 0.003607, 0.003405, 0.002662, 0.003014, 0.003405, 0.002336, 0.001936, 0.002727, 0.002761, 0.003478, 0.00359, 0.0028, 0.004135, 0.003864, 0.00543, 0.003997, 0.005623, 0.005623, 0.006039, 0.006078, 0.004976, 0.004577, 0.006245, 0.006374, 0.007645, 0.006039, 0.006194, 0.007177, 0.006194, 0.004513, 0.003014, 0.003014, 0.003804, 0.003804, 0.004689, 0.004689, 0.006619, 0.005992, 0.008525, 0.007031, 0.009294, 0.016021, 0.019109, 0.019109, 0.032017, 0.018787, 0.016528, 0.032677, 0.037156, 0.025762, 0.054297, 0.132295, 0.232838, 0.134866, 0.0704, 0.029376, 0.030003, 0.023087, 0.023087, 0.017447, 0.016826, 0.011342, 0.007259, 0.006567, 0.004835, 0.003512, 0.004388, 0.006039, 0.004513, 0.003212, 0.004388, 0.004431, 0.004483, 0.003246, 0.003298, 0.003341, 0.004431, 0.003298, 0.003298, 0.003607, 0.003079, 0.003864, 0.003431, 0.003431, 0.004208, 0.005683, 0.008895, 0.00777, 0.006039, 0.005992, 0.008409, 0.005872, 0.00407, 0.003997, 0.005683, 0.008409, 0.013437, 0.016528, 0.016528, 0.020522, 0.021381, 0.025316, 0.032017, 0.067594, 0.132295, 0.161087, 0.164327, 0.067594, 0.086953, 0.139895, 0.18812, 0.167087, 0.26085, 0.370445, 0.335645, 0.301917, 0.243554, 0.200174, 0.155435, 0.30533], '')</t>
  </si>
  <si>
    <t xml:space="preserve">F5RTW5|F5RTW5_9ENTR Endonuclease/exonuclease/phosphatase OS=Enterobacter hormaechei ATCC 49162 </t>
  </si>
  <si>
    <t>([0.31487, 0.243554, 0.158265, 0.206376, 0.137348, 0.185198, 0.132295, 0.158265, 0.182256, 0.21291, 0.139895, 0.185198, 0.167087, 0.086953, 0.092881, 0.088832, 0.079919, 0.03976, 0.050641, 0.031287, 0.06184, 0.067594, 0.060549, 0.098513, 0.100716, 0.137348, 0.088832, 0.139895, 0.147574, 0.10481, 0.100716, 0.161087, 0.161087, 0.116183, 0.155435, 0.088832, 0.05306, 0.058088, 0.127496, 0.139895, 0.167087, 0.15008, 0.120615, 0.182256, 0.194234, 0.134866, 0.155435, 0.236433, 0.194234, 0.18812, 0.144935, 0.158265, 0.196879, 0.102787, 0.185198, 0.25406, 0.342579, 0.454136, 0.436924, 0.324872, 0.40511, 0.332115, 0.25031, 0.25031, 0.264545, 0.257454, 0.278302, 0.17593, 0.15284, 0.196879, 0.120615, 0.194234, 0.109221, 0.100716, 0.185198, 0.17593, 0.15008, 0.102787, 0.048328, 0.056825, 0.11371, 0.10481, 0.18812, 0.268042, 0.295083, 0.298791, 0.268042, 0.247041, 0.275179, 0.275179, 0.264545, 0.247041, 0.298791, 0.308712, 0.321458, 0.324872, 0.216401, 0.257454, 0.332115, 0.42561, 0.408655, 0.328603, 0.324872, 0.26085, 0.268042, 0.278302, 0.26085, 0.301917, 0.36309, 0.440853, 0.447574, 0.366687, 0.398279, 0.278302, 0.284882, 0.264545, 0.182256, 0.281712, 0.291804, 0.30533, 0.284882, 0.200174, 0.271506, 0.170161, 0.25406, 0.167087, 0.155435, 0.11371, 0.106997, 0.064632, 0.045352, 0.043307, 0.044297, 0.074921, 0.081712, 0.127496, 0.142424, 0.194234, 0.18812, 0.161087, 0.155435, 0.155435, 0.243554, 0.161087, 0.281712, 0.21291, 0.219301, 0.196879, 0.268042, 0.155435, 0.236433, 0.31487, 0.291804, 0.291804, 0.311707, 0.408655, 0.41194, 0.41194, 0.461924, 0.398279, 0.339168, 0.257454, 0.257454, 0.239899, 0.328603, 0.200174, 0.257454, 0.346032, 0.25406, 0.243554, 0.377384, 0.366687, 0.324872, 0.36309, 0.450668, 0.454136, 0.352862, 0.356642, 0.278302, 0.257454, 0.295083, 0.36309, 0.342579, 0.377384, 0.387226, 0.288399, 0.288399, 0.284882, 0.271506, 0.359901, 0.356642, 0.346032, 0.342579, 0.398279, 0.356642, 0.349426, 0.332115, 0.30533, 0.328603, 0.324872, 0.318242, 0.229226, 0.25406, 0.25406, 0.167087, 0.155435, 0.158265, 0.271506, 0.26085, 0.17593, 0.118441, 0.081712, 0.081712, 0.092881, 0.067594, 0.079919, 0.0704, 0.064632, 0.125101, 0.125101, 0.185198, 0.167087, 0.194234, 0.15008, 0.15008, 0.147574, 0.164327, 0.142424, 0.134866, 0.139895, 0.147574, 0.232838, 0.308712, 0.311707, 0.275179, 0.328603, 0.239899, 0.264545, 0.243554, 0.257454, 0.144935, 0.142424, 0.100716, 0.137348, 0.129801, 0.179055, 0.243554, 0.191378, 0.308712, 0.278302, 0.229226, 0.332115, 0.295083], '')</t>
  </si>
  <si>
    <t xml:space="preserve">F5RTW7|F5RTW7_9ENTR Inner membrane protein YbhN OS=Enterobacter hormaechei ATCC 49162 </t>
  </si>
  <si>
    <t>([0.071867, 0.106997, 0.144935, 0.06312, 0.030611, 0.045352, 0.022667, 0.014586, 0.009096, 0.006567, 0.00543, 0.005872, 0.004689, 0.00407, 0.003341, 0.00246, 0.001597, 0.001232, 0.001374, 0.000859, 0.001159, 0.001374, 0.001374, 0.000945, 0.00152, 0.00146, 0.001499, 0.002366, 0.002555, 0.002688, 0.004208, 0.004577, 0.003727, 0.004736, 0.005683, 0.005086, 0.007422, 0.011106, 0.017138, 0.016826, 0.016826, 0.011903, 0.011342, 0.009294, 0.009187, 0.008895, 0.009096, 0.006533, 0.004431, 0.004414, 0.006245, 0.004414, 0.003997, 0.004646, 0.003366, 0.003212, 0.003701, 0.002503, 0.002529, 0.001687, 0.001533, 0.00225, 0.003177, 0.002727, 0.00231, 0.00243, 0.00243, 0.003298, 0.004208, 0.004161, 0.004577, 0.004646, 0.006567, 0.009728, 0.009015, 0.010372, 0.006988, 0.006533, 0.009401, 0.005734, 0.005683, 0.006482, 0.004611, 0.003997, 0.003079, 0.004431, 0.003821, 0.003924, 0.002881, 0.002761, 0.004161, 0.003431, 0.002555, 0.002529, 0.002503, 0.00231, 0.002688, 0.003212, 0.004161, 0.002976, 0.004513, 0.004513, 0.003963, 0.005503, 0.006374, 0.006795, 0.006421, 0.006374, 0.006619, 0.009728, 0.009728, 0.009728, 0.00962, 0.014783, 0.015344, 0.009096, 0.008525, 0.008525, 0.007177, 0.007031, 0.007031, 0.007177, 0.011518, 0.022667, 0.012727, 0.008002, 0.012491, 0.008002, 0.008002, 0.005086, 0.003671, 0.003671, 0.003478, 0.003821, 0.002581, 0.001597, 0.002482, 0.002581, 0.002555, 0.002761, 0.002155, 0.003177, 0.002117, 0.00225, 0.001722, 0.002482, 0.002512, 0.001709, 0.001692, 0.002581, 0.003963, 0.004835, 0.005086, 0.003671, 0.004736, 0.004689, 0.005011, 0.004835, 0.004835, 0.003804, 0.003512, 0.003246, 0.00225, 0.00225, 0.001374, 0.001383, 0.001232, 0.001202, 0.001172, 0.001249, 0.000936, 0.000687, 0.000687, 0.000305, 0.000451, 0.000451, 0.000833, 0.001374, 0.001344, 0.001572, 0.002276, 0.002211, 0.003246, 0.004483, 0.006567, 0.010221, 0.00777, 0.006619, 0.006567, 0.011106, 0.019109, 0.013437, 0.018415, 0.011106, 0.018106, 0.014315, 0.008409, 0.008525, 0.006567, 0.005086, 0.004775, 0.004577, 0.006619, 0.005623, 0.005992, 0.004208, 0.003461, 0.004315, 0.004611, 0.006619, 0.005249, 0.003701, 0.003607, 0.002512, 0.002705, 0.00225, 0.002014, 0.002881, 0.003079, 0.003864, 0.003864, 0.005318, 0.003757, 0.002482, 0.001748, 0.001271, 0.001232, 0.00146, 0.001288, 0.00103, 0.000614, 0.000477, 0.000876, 0.001408, 0.001335, 0.001675, 0.002482, 0.002705, 0.001855, 0.001305, 0.001249, 0.001069, 0.001142, 0.001434, 0.002336, 0.002435, 0.003212, 0.003478, 0.00246, 0.003512, 0.004358, 0.004646, 0.003963, 0.002705, 0.00243, 0.002435, 0.001906, 0.001649, 0.00225, 0.003478, 0.004513, 0.003478, 0.004921, 0.004577, 0.005223, 0.005503, 0.00558, 0.003924, 0.004513, 0.005683, 0.003804, 0.003177, 0.003607, 0.003864, 0.005872, 0.005623, 0.005623, 0.005623, 0.004513, 0.003079, 0.001967, 0.002194, 0.002014, 0.001692, 0.001159, 0.000936, 0.000945, 0.001103, 0.001391, 0.001061, 0.00076, 0.000854, 0.000833, 0.001142, 0.001675, 0.001675, 0.001709, 0.002581, 0.003804, 0.003804, 0.005932, 0.007177, 0.006701, 0.010672, 0.015344, 0.031287, 0.030611, 0.019401, 0.024393, 0.034884, 0.06312, 0.11371, 0.173081, 0.288399, 0.229226, 0.206376, 0.170161, 0.21291, 0.170161, 0.127496], '')</t>
  </si>
  <si>
    <t xml:space="preserve">F5RTW8|F5RTW8_9ENTR Inner membrane protein YbhL OS=Enterobacter hormaechei ATCC 49162 </t>
  </si>
  <si>
    <t>([0.06184, 0.098513, 0.139895, 0.179055, 0.222385, 0.239899, 0.264545, 0.158265, 0.18812, 0.219301, 0.134866, 0.134866, 0.094817, 0.092881, 0.129801, 0.049374, 0.046336, 0.022667, 0.014586, 0.015694, 0.018106, 0.029376, 0.015078, 0.009015, 0.006078, 0.006039, 0.005318, 0.003555, 0.00359, 0.003079, 0.002035, 0.002078, 0.002211, 0.002211, 0.002276, 0.002976, 0.004646, 0.005086, 0.005318, 0.005318, 0.004315, 0.003671, 0.002581, 0.002366, 0.003276, 0.004414, 0.004358, 0.003555, 0.00543, 0.004899, 0.003727, 0.005249, 0.005318, 0.004388, 0.003607, 0.003014, 0.003053, 0.001872, 0.00146, 0.001434, 0.001383, 0.001048, 0.001318, 0.001318, 0.002078, 0.002078, 0.001434, 0.001048, 0.00152, 0.001481, 0.001602, 0.002529, 0.00225, 0.003109, 0.003478, 0.004208, 0.004921, 0.004899, 0.004899, 0.003727, 0.004208, 0.00389, 0.004161, 0.005249, 0.006421, 0.004646, 0.004775, 0.006619, 0.006194, 0.006533, 0.004689, 0.006533, 0.006567, 0.00543, 0.003671, 0.003298, 0.002976, 0.002035, 0.002035, 0.001967, 0.003079, 0.003701, 0.003671, 0.004431, 0.004431, 0.005249, 0.004736, 0.003607, 0.002761, 0.003963, 0.003864, 0.005249, 0.004388, 0.0028, 0.00389, 0.004483, 0.005011, 0.006421, 0.006374, 0.004388, 0.006078, 0.004358, 0.004483, 0.006533, 0.007645, 0.008002, 0.008075, 0.008895, 0.01204, 0.018787, 0.009015, 0.009096, 0.009015, 0.009096, 0.010221, 0.006245, 0.006701, 0.008525, 0.005932, 0.005799, 0.008409, 0.005734, 0.006245, 0.004358, 0.003607, 0.003555, 0.002435, 0.001709, 0.002662, 0.001855, 0.001288, 0.001417, 0.001434, 0.001434, 0.002014, 0.002435, 0.002662, 0.002688, 0.001778, 0.002327, 0.002512, 0.002606, 0.002688, 0.002482, 0.003512, 0.003212, 0.002482, 0.002503, 0.002138, 0.001499, 0.00225, 0.002327, 0.003366, 0.0028, 0.002057, 0.001872, 0.002349, 0.003405, 0.00407, 0.004247, 0.004899, 0.006701, 0.004577, 0.006374, 0.010221, 0.01078, 0.009483, 0.014586, 0.016826, 0.040537, 0.074921, 0.074921, 0.142424, 0.147574, 0.102787, 0.194234, 0.18812, 0.098513, 0.090864, 0.043307, 0.045352, 0.043307, 0.028695, 0.030003, 0.032677, 0.014783, 0.008804, 0.009015, 0.009015, 0.007495, 0.005086, 0.005223, 0.003804, 0.002512, 0.001649, 0.002014, 0.001344, 0.000854, 0.001344, 0.000854, 0.00076, 0.001211, 0.000661, 0.000833, 0.001335, 0.000906, 0.001069, 0.001267, 0.001434, 0.000936, 0.001335, 0.001602, 0.000923, 0.001232, 0.001748], '')</t>
  </si>
  <si>
    <t xml:space="preserve">F5RTX0|F5RTX0_9ENTR Molybdopterin synthase sulfur carrier subunit OS=Enterobacter hormaechei ATCC 49162 </t>
  </si>
  <si>
    <t>([0.006142, 0.009865, 0.008002, 0.007177, 0.010221, 0.014783, 0.022306, 0.029376, 0.021381, 0.029376, 0.021816, 0.029376, 0.058088, 0.059222, 0.042364, 0.085092, 0.179055, 0.216401, 0.216401, 0.179055, 0.167087, 0.164327, 0.120615, 0.196879, 0.182256, 0.142424, 0.11371, 0.109221, 0.11371, 0.196879, 0.185198, 0.182256, 0.144935, 0.085092, 0.071867, 0.088832, 0.083462, 0.086953, 0.132295, 0.15284, 0.109221, 0.111485, 0.096677, 0.098513, 0.059222, 0.11371, 0.142424, 0.179055, 0.10481, 0.066181, 0.069024, 0.038858, 0.078022, 0.098513, 0.194234, 0.142424, 0.194234, 0.200174, 0.182256, 0.196879, 0.222385, 0.236433, 0.295083, 0.206376, 0.132295, 0.232838, 0.26085, 0.17593, 0.17593, 0.264545, 0.339168, 0.295083, 0.374039, 0.335645, 0.308712, 0.225814, 0.321458, 0.339168, 0.275179, 0.232838, 0.167087], '')</t>
  </si>
  <si>
    <t xml:space="preserve">F5RTX2|F5RTX2_9ENTR Molybdenum cofactor biosynthesis protein B OS=Enterobacter hormaechei ATCC 49162 </t>
  </si>
  <si>
    <t>([0.311707, 0.335645, 0.236433, 0.236433, 0.164327, 0.111485, 0.144935, 0.11371, 0.137348, 0.17593, 0.194234, 0.21291, 0.216401, 0.225814, 0.308712, 0.321458, 0.36309, 0.352862, 0.454136, 0.549308, 0.517562, 0.418646, 0.342579, 0.418646, 0.465241, 0.521092, 0.59508, 0.59014, 0.707965, 0.671169, 0.657645, 0.675549, 0.694846, 0.575842, 0.480142, 0.472492, 0.450668, 0.41194, 0.321458, 0.257454, 0.25031, 0.26085, 0.352862, 0.436924, 0.349426, 0.301917, 0.25031, 0.275179, 0.239899, 0.229226, 0.194234, 0.191378, 0.194234, 0.120615, 0.122885, 0.15008, 0.139895, 0.15284, 0.185198, 0.196879, 0.275179, 0.216401, 0.144935, 0.086953, 0.054297, 0.100716, 0.118441, 0.185198, 0.196879, 0.225814, 0.132295, 0.191378, 0.170161, 0.164327, 0.25031, 0.339168, 0.339168, 0.374039, 0.377384, 0.339168, 0.324872, 0.232838, 0.328603, 0.311707, 0.291804, 0.384043, 0.374039, 0.387226, 0.321458, 0.332115, 0.328603, 0.332115, 0.328603, 0.370445, 0.30533, 0.196879, 0.185198, 0.182256, 0.096677, 0.086953, 0.055536, 0.100716, 0.170161, 0.090864, 0.147574, 0.239899, 0.225814, 0.236433, 0.147574, 0.216401, 0.196879, 0.191378, 0.264545, 0.200174, 0.164327, 0.222385, 0.26085, 0.236433, 0.278302, 0.359901, 0.366687, 0.380708, 0.284882, 0.17593, 0.222385, 0.191378, 0.21291, 0.216401, 0.206376, 0.291804, 0.278302, 0.25031, 0.18812, 0.209395, 0.278302, 0.271506, 0.18812, 0.264545, 0.301917, 0.209395, 0.144935, 0.120615, 0.21291, 0.301917, 0.311707, 0.349426, 0.352862, 0.321458, 0.324872, 0.324872, 0.352862, 0.284882, 0.321458, 0.291804, 0.295083, 0.321458, 0.352862, 0.356642, 0.332115, 0.318242, 0.380708, 0.450668, 0.465241, 0.408655, 0.374039, 0.476583, 0.436924, 0.458154, 0.436924, 0.394753], '')</t>
  </si>
  <si>
    <t>[19, 20, 25, 26, 27, 28, 29, 30, 31, 32, 33]</t>
  </si>
  <si>
    <t xml:space="preserve">F5RTX4|F5RTX4_9ENTR Putative gluconeogenesis factor OS=Enterobacter hormaechei ATCC 49162 </t>
  </si>
  <si>
    <t>([0.36309, 0.298791, 0.243554, 0.239899, 0.170161, 0.200174, 0.229226, 0.25406, 0.288399, 0.308712, 0.25031, 0.281712, 0.281712, 0.21291, 0.179055, 0.173081, 0.264545, 0.209395, 0.206376, 0.284882, 0.196879, 0.191378, 0.243554, 0.301917, 0.25031, 0.335645, 0.335645, 0.247041, 0.191378, 0.194234, 0.203355, 0.291804, 0.30533, 0.311707, 0.370445, 0.40511, 0.40511, 0.414856, 0.497853, 0.497853, 0.40511, 0.490133, 0.494003, 0.458154, 0.476583, 0.56648, 0.553315, 0.454136, 0.517562, 0.468512, 0.458154, 0.458154, 0.408655, 0.401658, 0.401658, 0.339168, 0.26085, 0.271506, 0.275179, 0.200174, 0.125101, 0.206376, 0.229226, 0.264545, 0.298791, 0.216401, 0.191378, 0.194234, 0.25406, 0.25031, 0.25406, 0.275179, 0.179055, 0.21291, 0.127496, 0.118441, 0.164327, 0.25031, 0.236433, 0.243554, 0.239899, 0.335645, 0.324872, 0.308712, 0.281712, 0.200174, 0.26085, 0.301917, 0.216401, 0.206376, 0.167087, 0.26085, 0.209395, 0.21291, 0.225814, 0.335645, 0.25031, 0.25406, 0.17593, 0.17593, 0.18812, 0.185198, 0.203355, 0.17593, 0.102787, 0.102787, 0.102787, 0.058088, 0.054297, 0.096677, 0.073402, 0.073402, 0.073402, 0.058088, 0.106997, 0.081712, 0.047319, 0.048328, 0.026338, 0.050641, 0.038858, 0.031287, 0.06312, 0.059222, 0.088832, 0.10481, 0.106997, 0.10481, 0.142424, 0.120615, 0.06184, 0.11371, 0.15008, 0.170161, 0.25031, 0.239899, 0.295083, 0.308712, 0.295083, 0.387226, 0.377384, 0.346032, 0.356642, 0.229226, 0.236433, 0.216401, 0.196879, 0.11371, 0.111485, 0.164327, 0.222385, 0.318242, 0.324872, 0.271506, 0.206376, 0.200174, 0.122885, 0.127496, 0.18812, 0.206376, 0.236433, 0.182256, 0.264545, 0.25031, 0.377384, 0.321458, 0.236433, 0.349426, 0.401658, 0.387226, 0.352862, 0.342579, 0.308712, 0.301917, 0.30533, 0.247041, 0.161087, 0.15284, 0.127496, 0.15008, 0.216401, 0.191378, 0.125101, 0.069024, 0.073402, 0.064632, 0.046336, 0.058088, 0.06184, 0.03976, 0.043307, 0.025316, 0.015078, 0.018106, 0.018415, 0.018106, 0.025762, 0.047319, 0.073402, 0.041405, 0.033407, 0.033407, 0.034884, 0.088832, 0.122885, 0.137348, 0.106997, 0.116183, 0.086953, 0.037156, 0.071867, 0.132295, 0.132295, 0.194234, 0.194234, 0.196879, 0.196879, 0.232838, 0.25406, 0.257454, 0.311707, 0.284882, 0.288399, 0.194234, 0.170161, 0.127496, 0.086953, 0.125101, 0.179055, 0.182256, 0.298791, 0.21291, 0.164327, 0.264545, 0.278302, 0.191378, 0.116183, 0.182256, 0.17593, 0.147574, 0.100716, 0.064632, 0.088832, 0.085092, 0.092881, 0.058088, 0.06312, 0.076542, 0.083462, 0.083462, 0.090864, 0.090864, 0.096677, 0.122885, 0.109221, 0.054297, 0.094817, 0.155435, 0.158265, 0.106997, 0.0704, 0.083462, 0.158265, 0.158265, 0.18812, 0.170161, 0.257454, 0.295083, 0.298791, 0.281712, 0.182256, 0.25031, 0.15008, 0.216401, 0.222385, 0.239899, 0.342579, 0.352862, 0.25031, 0.167087, 0.239899, 0.328603, 0.366687, 0.268042, 0.268042, 0.236433, 0.295083, 0.179055, 0.219301, 0.18812, 0.109221, 0.18812, 0.167087, 0.229226, 0.203355, 0.167087, 0.122885, 0.092881, 0.06312, 0.102787, 0.173081, 0.127496], '')</t>
  </si>
  <si>
    <t>[45, 46, 48]</t>
  </si>
  <si>
    <t xml:space="preserve">F5RTX5|F5RTX5_9ENTR CDF family cation diffusion facilitator OS=Enterobacter hormaechei ATCC 49162 </t>
  </si>
  <si>
    <t>([0.505461, 0.525368, 0.557691, 0.622677, 0.671169, 0.604312, 0.626927, 0.642678, 0.497853, 0.394753, 0.30533, 0.321458, 0.232838, 0.229226, 0.155435, 0.164327, 0.134866, 0.139895, 0.050641, 0.028695, 0.019109, 0.013016, 0.014783, 0.009728, 0.006078, 0.005799, 0.006533, 0.004577, 0.003246, 0.004358, 0.005872, 0.008075, 0.006374, 0.008525, 0.005992, 0.00558, 0.004736, 0.00558, 0.004689, 0.007031, 0.008624, 0.010672, 0.010926, 0.010372, 0.016528, 0.024826, 0.0198, 0.016257, 0.016528, 0.017447, 0.00962, 0.008525, 0.006039, 0.006078, 0.006142, 0.006567, 0.010131, 0.007259, 0.006194, 0.007177, 0.007315, 0.008156, 0.011342, 0.021381, 0.016021, 0.015694, 0.0198, 0.026338, 0.015694, 0.028695, 0.029376, 0.033407, 0.045352, 0.044297, 0.094817, 0.127496, 0.109221, 0.078022, 0.134866, 0.078022, 0.043307, 0.046336, 0.028695, 0.012491, 0.009728, 0.007645, 0.005799, 0.004431, 0.003079, 0.004611, 0.003341, 0.003276, 0.003177, 0.002396, 0.002435, 0.002512, 0.002155, 0.001967, 0.002336, 0.002606, 0.002555, 0.003366, 0.003246, 0.003963, 0.005799, 0.007259, 0.007031, 0.008002, 0.01078, 0.020876, 0.020876, 0.030611, 0.044297, 0.054297, 0.043307, 0.066181, 0.032677, 0.032677, 0.076542, 0.035586, 0.020876, 0.038042, 0.041405, 0.020165, 0.010131, 0.008624, 0.005086, 0.00543, 0.004414, 0.003276, 0.003212, 0.003109, 0.00359, 0.004135, 0.005223, 0.008075, 0.009483, 0.015078, 0.010926, 0.011903, 0.013613, 0.021381, 0.021816, 0.016528, 0.025316, 0.025316, 0.032677, 0.044297, 0.043307, 0.090864, 0.173081, 0.096677, 0.049374, 0.050641, 0.050641, 0.031287, 0.028107, 0.022306, 0.011669, 0.013437, 0.010672, 0.013613, 0.008804, 0.006894, 0.005503, 0.005378, 0.007495, 0.00777, 0.010509, 0.010372, 0.01078, 0.011903, 0.011342, 0.020522, 0.023963, 0.013265, 0.011669, 0.011518, 0.00962, 0.009728, 0.009728, 0.010926, 0.00962, 0.00962, 0.010926, 0.011669, 0.014783, 0.014586, 0.011669, 0.00777, 0.011903, 0.008002, 0.005378, 0.00777, 0.008075, 0.007315, 0.008409, 0.013821, 0.015344, 0.014586, 0.015694, 0.026892, 0.027463, 0.035586, 0.081712, 0.137348, 0.222385, 0.142424, 0.15284, 0.10481, 0.18812, 0.206376, 0.209395, 0.308712, 0.30533, 0.298791, 0.209395, 0.196879, 0.185198, 0.167087, 0.158265, 0.271506, 0.271506, 0.200174, 0.229226, 0.216401, 0.147574, 0.15008, 0.239899, 0.167087, 0.271506, 0.203355, 0.10481, 0.111485, 0.071867, 0.073402, 0.074921, 0.134866, 0.236433, 0.155435, 0.127496, 0.219301, 0.122885, 0.11371, 0.11371, 0.122885, 0.076542, 0.064632, 0.074921, 0.085092, 0.127496, 0.134866, 0.191378, 0.308712, 0.370445, 0.349426, 0.264545, 0.264545, 0.257454, 0.147574, 0.236433, 0.278302, 0.164327, 0.170161, 0.182256, 0.25031, 0.239899, 0.21291, 0.324872, 0.209395, 0.167087, 0.167087, 0.139895, 0.144935, 0.079919, 0.098513, 0.132295, 0.219301, 0.125101, 0.132295, 0.236433, 0.137348, 0.147574, 0.25406, 0.359901, 0.352862, 0.257454, 0.264545, 0.281712, 0.281712, 0.387226, 0.390993, 0.401658, 0.42561, 0.422041, 0.529623, 0.521092, 0.56648, 0.529623, 0.661982, 0.657645, 0.632174, 0.76285, 0.73685, 0.724957, 0.680603, 0.653063, 0.805026, 0.791621, 0.901269, 0.88723, 0.868118], '')</t>
  </si>
  <si>
    <t>[0, 1, 2, 3, 4, 5, 6, 7, 295, 296, 297, 298, 299, 300, 301, 302, 303, 304, 305, 306, 307, 308, 309, 310, 311]</t>
  </si>
  <si>
    <t xml:space="preserve">F5RTY1|F5RTY1_9ENTR TolA colicin import membrane protein OS=Enterobacter hormaechei ATCC 49162 </t>
  </si>
  <si>
    <t>([0.076542, 0.051831, 0.098513, 0.142424, 0.219301, 0.17593, 0.236433, 0.25406, 0.284882, 0.31487, 0.342579, 0.356642, 0.422041, 0.490133, 0.575842, 0.59508, 0.529623, 0.63748, 0.707965, 0.716283, 0.699094, 0.613573, 0.741537, 0.767246, 0.759478, 0.703578, 0.707965, 0.59508, 0.618285, 0.632174, 0.529623, 0.541878, 0.534167, 0.529623, 0.529623, 0.534167, 0.534167, 0.622677, 0.56648, 0.59014, 0.648219, 0.648219, 0.728858, 0.675549, 0.632174, 0.642678, 0.666105, 0.745909, 0.827927, 0.81615, 0.805026, 0.868118, 0.859585, 0.865454, 0.865454, 0.846163, 0.856457, 0.862302, 0.798249, 0.81615, 0.83125, 0.84206, 0.852992, 0.837511, 0.837511, 0.837511, 0.83125, 0.84206, 0.84206, 0.76285, 0.76285, 0.767246, 0.712013, 0.720929, 0.712013, 0.720929, 0.745909, 0.653063, 0.642678, 0.703578, 0.707965, 0.707965, 0.694846, 0.661982, 0.680603, 0.716283, 0.707965, 0.680603, 0.680603, 0.685117, 0.767246, 0.767246, 0.767246, 0.81615, 0.812494, 0.801317, 0.775545, 0.754692, 0.812494, 0.801317, 0.801317, 0.805026, 0.805026, 0.83125, 0.856457, 0.856457, 0.849326, 0.827927, 0.856457, 0.852992, 0.83125, 0.808535, 0.801317, 0.791621, 0.791621, 0.76285, 0.76285, 0.801317, 0.798249, 0.801317, 0.791621, 0.812494, 0.791621, 0.798249, 0.775545, 0.775545, 0.76285, 0.750527, 0.707965, 0.675549, 0.642678, 0.675549, 0.675549, 0.675549, 0.675549, 0.690604, 0.690604, 0.690604, 0.642678, 0.680603, 0.666105, 0.699094, 0.685117, 0.699094, 0.653063, 0.685117, 0.653063, 0.685117, 0.666105, 0.707965, 0.720929, 0.733139, 0.699094, 0.694846, 0.690604, 0.712013, 0.694846, 0.728858, 0.741537, 0.754692, 0.712013, 0.745909, 0.707965, 0.728858, 0.707965, 0.703578, 0.685117, 0.703578, 0.661982, 0.657645, 0.653063, 0.675549, 0.653063, 0.694846, 0.716283, 0.733139, 0.685117, 0.728858, 0.685117, 0.707965, 0.685117, 0.685117, 0.666105, 0.690604, 0.642678, 0.642678, 0.694846, 0.716283, 0.694846, 0.741537, 0.76285, 0.784345, 0.741537, 0.741537, 0.694846, 0.712013, 0.690604, 0.690604, 0.666105, 0.690604, 0.63748, 0.63748, 0.63748, 0.608892, 0.632174, 0.657645, 0.653063, 0.59508, 0.545602, 0.59508, 0.570702, 0.541878, 0.517562, 0.51388, 0.509769, 0.553315, 0.534167, 0.529623, 0.525368, 0.5017, 0.517562, 0.541878, 0.562014, 0.557691, 0.557691, 0.505461, 0.480142, 0.505461, 0.5017, 0.497853, 0.450668, 0.465241, 0.490133, 0.517562, 0.51388, 0.51388, 0.465241, 0.486429, 0.509769, 0.509769, 0.509769, 0.468512, 0.468512, 0.468512, 0.468512, 0.468512, 0.468512, 0.51388, 0.51388, 0.51388, 0.51388, 0.517562, 0.476583, 0.447574, 0.444081, 0.414856, 0.454136, 0.497853, 0.414856, 0.356642, 0.374039, 0.41194, 0.374039, 0.374039, 0.377384, 0.394753, 0.418646, 0.458154, 0.41194, 0.454136, 0.480142, 0.505461, 0.529623, 0.553315, 0.58069, 0.553315, 0.618285, 0.59014, 0.570702, 0.648219, 0.745909, 0.798249, 0.784345, 0.849326, 0.862302, 0.862302, 0.862302, 0.862302, 0.849326, 0.868118, 0.798249, 0.812494, 0.805026, 0.805026, 0.779859, 0.788093, 0.808535, 0.779859, 0.798249, 0.707965, 0.716283, 0.653063, 0.494003, 0.465241, 0.465241, 0.468512, 0.390993, 0.414856, 0.36309, 0.339168, 0.268042, 0.31487, 0.298791, 0.318242, 0.26085, 0.203355, 0.216401, 0.194234, 0.216401, 0.15008, 0.142424, 0.158265, 0.17593, 0.257454, 0.301917, 0.219301, 0.155435, 0.167087, 0.170161, 0.15008, 0.185198, 0.194234, 0.155435, 0.18812, 0.18812, 0.243554, 0.339168, 0.26085, 0.288399, 0.291804, 0.301917, 0.387226, 0.370445, 0.390993, 0.390993, 0.366687, 0.468512, 0.575842, 0.622677, 0.509769, 0.497853, 0.505461, 0.545602, 0.549308, 0.436924, 0.394753, 0.374039, 0.335645, 0.41194, 0.41194, 0.387226, 0.454136, 0.377384, 0.414856, 0.394753, 0.433034, 0.476583, 0.472492, 0.450668, 0.450668, 0.465241, 0.468512, 0.472492, 0.497853, 0.444081, 0.51388, 0.562014, 0.557691, 0.59014, 0.490133, 0.509769, 0.440853, 0.42561, 0.42561, 0.370445, 0.352862, 0.288399, 0.216401, 0.173081, 0.125101, 0.120615, 0.144935, 0.225814, 0.15284], '')</t>
  </si>
  <si>
    <t>[14,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227, 228, 233, 234, 235, 238, 239, 240, 247, 248, 249, 250, 251, 271, 272, 273, 274, 275, 276, 277, 278, 279, 280, 281, 282, 283, 284, 285, 286, 287, 288, 289, 290, 291, 292, 293, 294, 295, 296, 297, 298, 299, 300, 301, 347, 348, 349, 351, 352, 353, 375, 376, 377, 378, 380]</t>
  </si>
  <si>
    <t>(211</t>
  </si>
  <si>
    <t>211)</t>
  </si>
  <si>
    <t xml:space="preserve">F5RTY4|F5RTY4_9ENTR Tol-pal system-associated acyl-CoA thioesterase OS=Enterobacter hormaechei ATCC 49162 </t>
  </si>
  <si>
    <t>([0.064632, 0.042364, 0.024393, 0.016021, 0.025316, 0.038858, 0.056825, 0.078022, 0.078022, 0.096677, 0.118441, 0.10481, 0.06184, 0.032017, 0.030003, 0.041405, 0.090864, 0.048328, 0.069024, 0.045352, 0.033407, 0.019401, 0.032677, 0.060549, 0.088832, 0.079919, 0.079919, 0.083462, 0.058088, 0.041405, 0.041405, 0.041405, 0.066181, 0.100716, 0.085092, 0.085092, 0.109221, 0.11371, 0.129801, 0.120615, 0.086953, 0.142424, 0.243554, 0.225814, 0.161087, 0.164327, 0.081712, 0.050641, 0.029376, 0.03976, 0.069024, 0.049374, 0.05306, 0.030003, 0.032677, 0.038858, 0.019109, 0.015694, 0.017138, 0.020876, 0.034884, 0.034884, 0.045352, 0.043307, 0.032017, 0.028695, 0.038858, 0.05306, 0.085092, 0.134866, 0.147574, 0.085092, 0.120615, 0.11371, 0.142424, 0.132295, 0.209395, 0.335645, 0.370445, 0.25406, 0.219301, 0.120615, 0.196879, 0.194234, 0.18812, 0.147574, 0.164327, 0.164327, 0.196879, 0.203355, 0.21291, 0.206376, 0.225814, 0.142424, 0.155435, 0.196879, 0.167087, 0.182256, 0.118441, 0.071867, 0.0704, 0.069024, 0.098513, 0.059222, 0.060549, 0.073402, 0.132295, 0.116183, 0.081712, 0.098513, 0.106997, 0.098513, 0.076542, 0.069024, 0.137348, 0.125101, 0.125101, 0.086953, 0.050641, 0.064632, 0.118441, 0.102787, 0.15284, 0.21291, 0.26085, 0.225814, 0.170161, 0.134866, 0.206376, 0.232838, 0.196879, 0.127496, 0.092881, 0.092881], '')</t>
  </si>
  <si>
    <t xml:space="preserve">F5RTY6|F5RTY6_9ENTR Urea ABC superfamily ATP binding cassette transporter, ABC protein OS=Enterobacter hormaechei ATCC 49162 </t>
  </si>
  <si>
    <t>([0.028695, 0.047319, 0.0704, 0.109221, 0.139895, 0.179055, 0.134866, 0.088832, 0.118441, 0.100716, 0.127496, 0.098513, 0.167087, 0.096677, 0.17593, 0.185198, 0.21291, 0.216401, 0.142424, 0.139895, 0.229226, 0.239899, 0.161087, 0.164327, 0.098513, 0.11371, 0.111485, 0.134866, 0.21291, 0.203355, 0.26085, 0.257454, 0.264545, 0.21291, 0.324872, 0.222385, 0.139895, 0.144935, 0.200174, 0.271506, 0.200174, 0.225814, 0.243554, 0.346032, 0.342579, 0.42561, 0.408655, 0.318242, 0.271506, 0.170161, 0.173081, 0.191378, 0.158265, 0.229226, 0.236433, 0.25406, 0.356642, 0.444081, 0.447574, 0.366687, 0.291804, 0.356642, 0.356642, 0.394753, 0.374039, 0.394753, 0.394753, 0.308712, 0.36309, 0.483068, 0.653063, 0.661982, 0.517562, 0.553315, 0.450668, 0.414856, 0.414856, 0.398279, 0.41194, 0.401658, 0.483068, 0.468512, 0.36309, 0.332115, 0.374039, 0.291804, 0.281712, 0.209395, 0.30533, 0.352862, 0.335645, 0.222385, 0.216401, 0.216401, 0.18812, 0.239899, 0.30533, 0.243554, 0.243554, 0.229226, 0.243554, 0.271506, 0.377384, 0.517562, 0.529623, 0.51388, 0.618285, 0.622677, 0.73685, 0.626927, 0.490133, 0.447574, 0.450668, 0.342579, 0.468512, 0.517562, 0.468512, 0.380708, 0.444081, 0.349426, 0.349426, 0.342579, 0.222385, 0.209395, 0.158265, 0.15008, 0.158265, 0.100716, 0.092881, 0.102787, 0.158265, 0.25406, 0.295083, 0.284882, 0.398279, 0.284882, 0.243554, 0.243554, 0.301917, 0.271506, 0.324872, 0.243554, 0.170161, 0.271506, 0.271506, 0.332115, 0.328603, 0.25031, 0.25031, 0.167087, 0.090864, 0.090864, 0.092881, 0.10481, 0.142424, 0.137348, 0.206376, 0.206376, 0.288399, 0.324872, 0.328603, 0.247041, 0.298791, 0.36309, 0.346032, 0.264545, 0.232838, 0.247041, 0.232838, 0.229226, 0.25031, 0.328603, 0.225814, 0.229226, 0.194234, 0.239899, 0.158265, 0.158265, 0.15008, 0.155435, 0.098513, 0.058088, 0.067594, 0.066181, 0.073402, 0.081712, 0.142424, 0.085092, 0.081712, 0.069024, 0.06312, 0.096677, 0.096677, 0.106997, 0.081712, 0.088832, 0.079919, 0.067594, 0.044297, 0.044297, 0.024393, 0.022306, 0.036378, 0.06184, 0.073402, 0.073402, 0.042364, 0.031287, 0.058088, 0.056825, 0.11371, 0.127496, 0.139895, 0.15008, 0.134866, 0.164327, 0.161087, 0.170161, 0.191378, 0.161087, 0.167087, 0.257454, 0.225814, 0.196879, 0.167087, 0.170161, 0.164327, 0.139895, 0.164327, 0.15284, 0.129801, 0.10481, 0.139895, 0.102787, 0.071867, 0.116183, 0.079919, 0.051831, 0.030611, 0.055536], '')</t>
  </si>
  <si>
    <t>[70, 71, 72, 73, 103, 104, 105, 106, 107, 108, 109, 115]</t>
  </si>
  <si>
    <t xml:space="preserve">F5RTZ2|F5RTZ2_9ENTR Kinase inhibitor protein OS=Enterobacter hormaechei ATCC 49162 </t>
  </si>
  <si>
    <t>([0.301917, 0.374039, 0.394753, 0.318242, 0.387226, 0.440853, 0.458154, 0.472492, 0.4292, 0.342579, 0.374039, 0.414856, 0.380708, 0.461924, 0.440853, 0.461924, 0.468512, 0.465241, 0.562014, 0.476583, 0.458154, 0.486429, 0.461924, 0.394753, 0.440853, 0.328603, 0.321458, 0.335645, 0.284882, 0.366687, 0.436924, 0.4292, 0.4292, 0.468512, 0.461924, 0.454136, 0.380708, 0.321458, 0.31487, 0.239899, 0.222385, 0.232838, 0.232838, 0.247041, 0.291804, 0.346032, 0.4292, 0.418646, 0.40511, 0.461924, 0.342579, 0.281712, 0.281712, 0.191378, 0.147574, 0.109221, 0.164327, 0.222385, 0.203355, 0.225814, 0.264545, 0.370445, 0.36309, 0.335645, 0.268042, 0.216401, 0.216401, 0.229226, 0.229226, 0.229226, 0.229226, 0.31487, 0.414856, 0.335645, 0.366687, 0.398279, 0.374039, 0.433034, 0.444081, 0.529623, 0.468512, 0.414856, 0.418646, 0.418646, 0.418646, 0.483068, 0.59014, 0.436924, 0.418646, 0.414856, 0.387226, 0.390993, 0.298791, 0.288399, 0.366687, 0.398279, 0.398279, 0.509769, 0.509769, 0.483068, 0.483068, 0.538167, 0.648219, 0.618285, 0.613573, 0.490133, 0.40511, 0.288399, 0.394753, 0.335645, 0.335645, 0.335645, 0.257454, 0.36309, 0.30533, 0.31487, 0.335645, 0.281712, 0.275179, 0.18812, 0.203355, 0.222385, 0.206376, 0.17593, 0.17593, 0.17593, 0.243554, 0.278302, 0.324872, 0.321458, 0.275179, 0.288399, 0.257454, 0.332115, 0.209395, 0.264545, 0.247041, 0.179055, 0.257454, 0.229226, 0.264545, 0.247041, 0.15284, 0.155435, 0.155435, 0.127496, 0.0704, 0.081712, 0.086953, 0.100716, 0.079919, 0.134866, 0.098513, 0.122885, 0.094817, 0.179055, 0.144935, 0.109221], '')</t>
  </si>
  <si>
    <t>[18, 79, 86, 97, 98, 101, 102, 103, 104]</t>
  </si>
  <si>
    <t xml:space="preserve">F5RTZ5|F5RTZ5_9ENTR Histidine utilization repressor OS=Enterobacter hormaechei ATCC 49162 </t>
  </si>
  <si>
    <t>([0.720929, 0.791621, 0.84206, 0.801317, 0.846163, 0.690604, 0.549308, 0.575842, 0.59014, 0.517562, 0.529623, 0.557691, 0.666105, 0.557691, 0.553315, 0.575842, 0.538167, 0.436924, 0.401658, 0.349426, 0.356642, 0.295083, 0.179055, 0.15284, 0.203355, 0.18812, 0.298791, 0.387226, 0.298791, 0.328603, 0.394753, 0.408655, 0.384043, 0.422041, 0.422041, 0.356642, 0.318242, 0.328603, 0.30533, 0.332115, 0.25406, 0.247041, 0.308712, 0.374039, 0.384043, 0.275179, 0.275179, 0.257454, 0.232838, 0.236433, 0.206376, 0.222385, 0.142424, 0.170161, 0.170161, 0.257454, 0.324872, 0.275179, 0.18812, 0.225814, 0.219301, 0.247041, 0.257454, 0.26085, 0.225814, 0.219301, 0.308712, 0.196879, 0.144935, 0.142424, 0.225814, 0.25406, 0.236433, 0.321458, 0.321458, 0.308712, 0.271506, 0.191378, 0.173081, 0.26085, 0.239899, 0.239899, 0.318242, 0.225814, 0.200174, 0.275179, 0.288399, 0.200174, 0.278302, 0.318242, 0.342579, 0.318242, 0.298791, 0.311707, 0.31487, 0.311707, 0.236433, 0.278302, 0.291804, 0.31487, 0.236433, 0.236433, 0.257454, 0.271506, 0.359901, 0.390993, 0.349426, 0.335645, 0.390993, 0.42561, 0.458154, 0.436924, 0.359901, 0.366687, 0.278302, 0.281712, 0.206376, 0.278302, 0.278302, 0.342579, 0.4292, 0.486429, 0.483068, 0.36309, 0.356642, 0.346032, 0.275179, 0.275179, 0.206376, 0.239899, 0.15284, 0.158265, 0.191378, 0.281712, 0.185198, 0.291804, 0.21291, 0.284882, 0.206376, 0.203355, 0.21291, 0.200174, 0.137348, 0.15008, 0.25406, 0.219301, 0.232838, 0.298791, 0.236433, 0.335645, 0.339168, 0.339168, 0.243554, 0.232838, 0.225814, 0.324872, 0.21291, 0.288399, 0.284882, 0.380708, 0.374039, 0.390993, 0.398279, 0.461924, 0.444081, 0.349426, 0.377384, 0.281712, 0.222385, 0.284882, 0.281712, 0.191378, 0.278302, 0.374039, 0.374039, 0.384043, 0.374039, 0.377384, 0.30533, 0.31487, 0.281712, 0.209395, 0.182256, 0.155435, 0.185198, 0.288399, 0.374039, 0.387226, 0.374039, 0.454136, 0.401658, 0.295083, 0.374039, 0.284882, 0.268042, 0.281712, 0.268042, 0.278302, 0.384043, 0.366687, 0.275179, 0.225814, 0.209395, 0.21291, 0.232838, 0.222385, 0.206376, 0.111485, 0.102787, 0.173081, 0.158265, 0.236433, 0.229226, 0.17593, 0.25406, 0.257454, 0.216401, 0.209395, 0.134866, 0.071867, 0.06312, 0.116183, 0.173081, 0.26085, 0.26085, 0.182256, 0.182256, 0.116183, 0.21291, 0.21291, 0.21291, 0.132295, 0.109221, 0.167087, 0.196879, 0.173081, 0.144935, 0.142424, 0.118441, 0.167087, 0.232838, 0.36309, 0.288399, 0.239899], '')</t>
  </si>
  <si>
    <t>[0, 1, 2, 3, 4, 5, 6, 7, 8, 9, 10, 11, 12, 13, 14, 15, 16]</t>
  </si>
  <si>
    <t xml:space="preserve">F5RU00|F5RU00_9ENTR Phosphatase YbhA OS=Enterobacter hormaechei ATCC 49162 </t>
  </si>
  <si>
    <t>([0.054297, 0.078022, 0.11371, 0.066181, 0.03976, 0.058088, 0.096677, 0.127496, 0.15008, 0.179055, 0.132295, 0.100716, 0.118441, 0.120615, 0.118441, 0.106997, 0.206376, 0.206376, 0.209395, 0.194234, 0.288399, 0.236433, 0.25031, 0.268042, 0.288399, 0.377384, 0.281712, 0.257454, 0.170161, 0.109221, 0.058088, 0.064632, 0.11371, 0.094817, 0.096677, 0.096677, 0.158265, 0.094817, 0.096677, 0.090864, 0.092881, 0.111485, 0.069024, 0.036378, 0.033407, 0.042364, 0.024826, 0.044297, 0.023963, 0.045352, 0.079919, 0.167087, 0.200174, 0.118441, 0.079919, 0.051831, 0.056825, 0.056825, 0.090864, 0.06312, 0.069024, 0.038042, 0.033407, 0.038858, 0.071867, 0.056825, 0.067594, 0.11371, 0.074921, 0.078022, 0.059222, 0.055536, 0.049374, 0.073402, 0.079919, 0.142424, 0.139895, 0.129801, 0.137348, 0.11371, 0.116183, 0.18812, 0.194234, 0.111485, 0.194234, 0.120615, 0.086953, 0.096677, 0.109221, 0.158265, 0.206376, 0.155435, 0.158265, 0.147574, 0.076542, 0.102787, 0.048328, 0.049374, 0.051831, 0.054297, 0.055536, 0.074921, 0.048328, 0.046336, 0.094817, 0.088832, 0.170161, 0.25031, 0.239899, 0.222385, 0.161087, 0.118441, 0.18812, 0.191378, 0.18812, 0.281712, 0.216401, 0.278302, 0.26085, 0.247041, 0.155435, 0.206376, 0.26085, 0.295083, 0.390993, 0.374039, 0.40511, 0.308712, 0.196879, 0.200174, 0.206376, 0.209395, 0.298791, 0.298791, 0.21291, 0.216401, 0.21291, 0.281712, 0.281712, 0.384043, 0.401658, 0.422041, 0.41194, 0.36309, 0.308712, 0.21291, 0.206376, 0.102787, 0.127496, 0.15008, 0.15008, 0.15008, 0.222385, 0.236433, 0.243554, 0.324872, 0.321458, 0.229226, 0.271506, 0.301917, 0.179055, 0.147574, 0.194234, 0.179055, 0.15008, 0.247041, 0.339168, 0.349426, 0.370445, 0.398279, 0.394753, 0.414856, 0.339168, 0.339168, 0.236433, 0.232838, 0.15008, 0.158265, 0.243554, 0.239899, 0.179055, 0.295083, 0.236433, 0.216401, 0.209395, 0.268042, 0.247041, 0.257454, 0.25031, 0.328603, 0.328603, 0.40511, 0.380708, 0.36309, 0.346032, 0.450668, 0.346032, 0.380708, 0.394753, 0.380708, 0.380708, 0.447574, 0.436924, 0.525368, 0.51388, 0.529623, 0.549308, 0.483068, 0.387226, 0.366687, 0.271506, 0.271506, 0.284882, 0.298791, 0.291804, 0.298791, 0.298791, 0.318242, 0.374039, 0.321458, 0.247041, 0.25406, 0.229226, 0.203355, 0.206376, 0.239899, 0.229226, 0.167087, 0.196879, 0.236433, 0.26085, 0.374039, 0.346032, 0.342579, 0.342579, 0.40511, 0.335645, 0.31487, 0.370445, 0.366687, 0.374039, 0.461924, 0.384043, 0.352862, 0.301917, 0.298791, 0.30533, 0.31487, 0.377384, 0.401658, 0.447574, 0.444081, 0.356642, 0.356642, 0.359901, 0.268042, 0.216401, 0.18812, 0.196879, 0.225814, 0.161087, 0.122885, 0.098513, 0.11371, 0.134866, 0.182256, 0.15284, 0.116183, 0.078022, 0.055536, 0.036378, 0.020876], '')</t>
  </si>
  <si>
    <t>[203, 204, 205, 206]</t>
  </si>
  <si>
    <t xml:space="preserve">F5RU01|F5RU01_9ENTR Molybdate ABC superfamily ATP binding cassette transporter, ABC protein OS=Enterobacter hormaechei ATCC 49162 </t>
  </si>
  <si>
    <t>([0.125101, 0.185198, 0.239899, 0.284882, 0.200174, 0.239899, 0.170161, 0.21291, 0.257454, 0.288399, 0.225814, 0.291804, 0.339168, 0.324872, 0.401658, 0.291804, 0.40511, 0.366687, 0.26085, 0.15284, 0.222385, 0.164327, 0.15284, 0.144935, 0.118441, 0.182256, 0.179055, 0.268042, 0.25406, 0.164327, 0.096677, 0.164327, 0.116183, 0.081712, 0.081712, 0.081712, 0.088832, 0.088832, 0.111485, 0.216401, 0.332115, 0.332115, 0.398279, 0.40511, 0.308712, 0.275179, 0.194234, 0.206376, 0.21291, 0.216401, 0.225814, 0.232838, 0.232838, 0.278302, 0.339168, 0.356642, 0.359901, 0.444081, 0.366687, 0.291804, 0.179055, 0.170161, 0.203355, 0.219301, 0.216401, 0.31487, 0.384043, 0.366687, 0.352862, 0.25406, 0.185198, 0.15284, 0.236433, 0.232838, 0.191378, 0.222385, 0.137348, 0.0704, 0.086953, 0.134866, 0.122885, 0.18812, 0.132295, 0.109221, 0.100716, 0.109221, 0.06312, 0.06312, 0.067594, 0.067594, 0.090864, 0.111485, 0.196879, 0.18812, 0.15008, 0.15008, 0.147574, 0.229226, 0.225814, 0.206376, 0.200174, 0.200174, 0.139895, 0.170161, 0.106997, 0.06312, 0.056825, 0.050641, 0.055536, 0.116183, 0.067594, 0.048328, 0.064632, 0.064632, 0.036378, 0.056825, 0.069024, 0.069024, 0.037156, 0.076542, 0.071867, 0.071867, 0.127496, 0.18812, 0.229226, 0.31487, 0.328603, 0.298791, 0.298791, 0.284882, 0.25031, 0.308712, 0.311707, 0.21291, 0.222385, 0.284882, 0.281712, 0.295083, 0.209395, 0.216401, 0.142424, 0.085092, 0.092881, 0.092881, 0.109221, 0.059222, 0.049374, 0.078022, 0.054297, 0.109221, 0.058088, 0.0704, 0.085092, 0.139895, 0.21291, 0.216401, 0.164327, 0.083462, 0.094817, 0.088832, 0.086953, 0.15008, 0.225814, 0.139895, 0.106997, 0.088832, 0.161087, 0.10481, 0.116183, 0.125101, 0.139895, 0.194234, 0.102787, 0.058088, 0.035586, 0.035586, 0.033407, 0.059222, 0.059222, 0.05306, 0.10481, 0.096677, 0.051831, 0.054297, 0.054297, 0.054297, 0.060549, 0.055536, 0.069024, 0.034884, 0.034884, 0.017138, 0.023087, 0.032677, 0.060549, 0.094817, 0.060549, 0.059222, 0.048328, 0.040537, 0.037156, 0.037156, 0.040537, 0.079919, 0.083462, 0.092881, 0.055536, 0.050641, 0.050641, 0.079919, 0.088832, 0.11371, 0.18812, 0.203355, 0.137348, 0.079919, 0.100716, 0.15284, 0.164327, 0.196879, 0.318242, 0.31487, 0.298791, 0.291804, 0.185198, 0.173081, 0.173081, 0.281712, 0.206376, 0.132295, 0.142424, 0.203355, 0.236433, 0.26085, 0.229226, 0.25031, 0.308712, 0.239899, 0.247041, 0.203355, 0.122885, 0.100716, 0.058088, 0.059222, 0.118441, 0.194234, 0.194234, 0.179055, 0.098513, 0.098513, 0.17593, 0.167087, 0.094817, 0.102787, 0.088832, 0.10481, 0.100716, 0.120615, 0.144935, 0.144935, 0.100716, 0.164327, 0.111485, 0.179055, 0.102787, 0.096677, 0.078022, 0.076542, 0.139895, 0.170161, 0.232838, 0.139895, 0.090864, 0.096677, 0.090864, 0.10481, 0.10481, 0.111485, 0.111485, 0.116183, 0.109221, 0.106997, 0.106997, 0.194234, 0.120615, 0.127496, 0.120615, 0.122885, 0.125101, 0.074921, 0.098513, 0.10481, 0.129801, 0.102787, 0.182256, 0.191378, 0.17593, 0.15284, 0.243554, 0.173081, 0.179055, 0.127496, 0.216401, 0.139895, 0.137348, 0.158265, 0.243554, 0.247041, 0.271506, 0.278302, 0.257454, 0.185198, 0.158265, 0.206376, 0.219301, 0.203355, 0.219301, 0.122885, 0.102787, 0.098513, 0.158265, 0.158265, 0.137348, 0.134866, 0.129801, 0.122885, 0.203355, 0.203355, 0.129801, 0.071867, 0.03976, 0.038858, 0.06312, 0.076542, 0.041405, 0.076542, 0.076542, 0.038858, 0.071867, 0.046336, 0.048328, 0.036378, 0.025762, 0.037156, 0.027463, 0.042364, 0.030003, 0.017138, 0.011669, 0.016528, 0.027463, 0.048328], '')</t>
  </si>
  <si>
    <t xml:space="preserve">F5RU03|F5RU03_9ENTR Molybdate ABC superfamily ATP binding cassette transporter, binding protein OS=Enterobacter hormaechei ATCC 49162 </t>
  </si>
  <si>
    <t>([0.031287, 0.033407, 0.05306, 0.032677, 0.049374, 0.032677, 0.043307, 0.030611, 0.042364, 0.054297, 0.073402, 0.076542, 0.054297, 0.043307, 0.048328, 0.094817, 0.134866, 0.132295, 0.125101, 0.219301, 0.191378, 0.109221, 0.11371, 0.090864, 0.127496, 0.120615, 0.122885, 0.127496, 0.209395, 0.179055, 0.147574, 0.144935, 0.182256, 0.17593, 0.179055, 0.144935, 0.092881, 0.051831, 0.05306, 0.090864, 0.100716, 0.142424, 0.25031, 0.216401, 0.264545, 0.232838, 0.17593, 0.25406, 0.247041, 0.139895, 0.142424, 0.170161, 0.161087, 0.15284, 0.236433, 0.18812, 0.185198, 0.247041, 0.346032, 0.257454, 0.278302, 0.229226, 0.229226, 0.191378, 0.288399, 0.236433, 0.311707, 0.298791, 0.200174, 0.127496, 0.21291, 0.21291, 0.225814, 0.239899, 0.239899, 0.161087, 0.203355, 0.243554, 0.158265, 0.129801, 0.15008, 0.15284, 0.17593, 0.173081, 0.196879, 0.118441, 0.15284, 0.15008, 0.191378, 0.298791, 0.387226, 0.41194, 0.447574, 0.352862, 0.264545, 0.268042, 0.36309, 0.394753, 0.30533, 0.332115, 0.298791, 0.298791, 0.25031, 0.288399, 0.225814, 0.243554, 0.308712, 0.288399, 0.291804, 0.318242, 0.328603, 0.239899, 0.194234, 0.120615, 0.196879, 0.271506, 0.281712, 0.275179, 0.288399, 0.291804, 0.359901, 0.42561, 0.41194, 0.366687, 0.346032, 0.41194, 0.394753, 0.398279, 0.324872, 0.288399, 0.225814, 0.209395, 0.311707, 0.370445, 0.476583, 0.472492, 0.414856, 0.436924, 0.401658, 0.387226, 0.380708, 0.288399, 0.257454, 0.328603, 0.422041, 0.377384, 0.298791, 0.311707, 0.30533, 0.30533, 0.332115, 0.366687, 0.288399, 0.291804, 0.268042, 0.17593, 0.167087, 0.25406, 0.216401, 0.173081, 0.15008, 0.257454, 0.311707, 0.359901, 0.377384, 0.295083, 0.324872, 0.401658, 0.36309, 0.295083, 0.346032, 0.271506, 0.239899, 0.339168, 0.321458, 0.328603, 0.42561, 0.398279, 0.398279, 0.324872, 0.40511, 0.349426, 0.257454, 0.206376, 0.191378, 0.179055, 0.25031, 0.222385, 0.167087, 0.167087, 0.236433, 0.257454, 0.328603, 0.324872, 0.30533, 0.239899, 0.170161, 0.155435, 0.18812, 0.090864, 0.161087, 0.17593, 0.268042, 0.324872, 0.418646, 0.41194, 0.408655, 0.332115, 0.377384, 0.352862, 0.41194, 0.349426, 0.324872, 0.243554, 0.247041, 0.264545, 0.324872, 0.394753, 0.387226, 0.394753, 0.472492, 0.450668, 0.366687, 0.36309, 0.335645, 0.222385, 0.173081, 0.18812, 0.164327, 0.100716, 0.155435, 0.132295, 0.206376, 0.25031, 0.30533, 0.36309, 0.321458, 0.236433, 0.134866, 0.134866, 0.125101, 0.088832, 0.085092, 0.064632, 0.064632, 0.079919, 0.15284, 0.222385, 0.185198, 0.25031, 0.308712, 0.291804, 0.26085, 0.194234, 0.137348, 0.139895, 0.10481, 0.102787], '')</t>
  </si>
  <si>
    <t xml:space="preserve">F5RU05|F5RU05_9ENTR Transcriptional regulator ModE OS=Enterobacter hormaechei ATCC 49162 </t>
  </si>
  <si>
    <t>([0.023963, 0.042364, 0.069024, 0.092881, 0.059222, 0.034068, 0.037156, 0.054297, 0.094817, 0.116183, 0.139895, 0.100716, 0.079919, 0.058088, 0.030003, 0.05306, 0.094817, 0.088832, 0.096677, 0.164327, 0.164327, 0.243554, 0.229226, 0.142424, 0.142424, 0.219301, 0.321458, 0.321458, 0.308712, 0.278302, 0.247041, 0.247041, 0.25031, 0.281712, 0.284882, 0.370445, 0.374039, 0.335645, 0.332115, 0.324872, 0.291804, 0.196879, 0.209395, 0.225814, 0.284882, 0.301917, 0.298791, 0.21291, 0.243554, 0.26085, 0.257454, 0.291804, 0.203355, 0.225814, 0.247041, 0.332115, 0.301917, 0.308712, 0.335645, 0.436924, 0.422041, 0.454136, 0.557691, 0.541878, 0.525368, 0.534167, 0.444081, 0.356642, 0.447574, 0.450668, 0.349426, 0.339168, 0.342579, 0.4292, 0.414856, 0.30533, 0.308712, 0.25031, 0.170161, 0.179055, 0.111485, 0.066181, 0.055536, 0.058088, 0.031287, 0.032677, 0.040537, 0.06184, 0.086953, 0.044297, 0.048328, 0.054297, 0.031287, 0.030003, 0.032017, 0.059222, 0.111485, 0.116183, 0.116183, 0.219301, 0.139895, 0.225814, 0.311707, 0.26085, 0.17593, 0.264545, 0.232838, 0.15284, 0.15284, 0.17593, 0.179055, 0.167087, 0.155435, 0.239899, 0.243554, 0.232838, 0.196879, 0.185198, 0.185198, 0.275179, 0.15284, 0.144935, 0.134866, 0.139895, 0.15284, 0.229226, 0.229226, 0.25406, 0.349426, 0.359901, 0.359901, 0.465241, 0.401658, 0.494003, 0.509769, 0.51388, 0.422041, 0.468512, 0.380708, 0.291804, 0.209395, 0.268042, 0.377384, 0.377384, 0.380708, 0.450668, 0.444081, 0.36309, 0.356642, 0.31487, 0.281712, 0.194234, 0.194234, 0.225814, 0.222385, 0.203355, 0.194234, 0.284882, 0.264545, 0.264545, 0.339168, 0.332115, 0.374039, 0.377384, 0.377384, 0.366687, 0.374039, 0.308712, 0.308712, 0.247041, 0.194234, 0.144935, 0.219301, 0.18812, 0.25406, 0.164327, 0.100716, 0.100716, 0.055536, 0.058088, 0.058088, 0.06312, 0.132295, 0.134866, 0.127496, 0.109221, 0.094817, 0.098513, 0.122885, 0.200174, 0.278302, 0.36309, 0.366687, 0.370445, 0.401658, 0.356642, 0.356642, 0.447574, 0.458154, 0.483068, 0.497853, 0.59917, 0.58069, 0.5017, 0.5017, 0.497853, 0.440853, 0.486429, 0.40511, 0.356642, 0.31487, 0.311707, 0.225814, 0.342579, 0.359901, 0.356642, 0.36309, 0.490133, 0.41194, 0.321458, 0.359901, 0.349426, 0.288399, 0.324872, 0.288399, 0.281712, 0.288399, 0.342579, 0.332115, 0.41194, 0.408655, 0.454136, 0.468512, 0.557691, 0.483068, 0.401658, 0.335645, 0.342579, 0.278302, 0.278302, 0.264545, 0.298791, 0.264545, 0.342579, 0.30533, 0.308712, 0.209395, 0.129801, 0.127496, 0.129801, 0.071867, 0.069024, 0.047319, 0.032017, 0.023963, 0.021816, 0.024826, 0.030611, 0.0198, 0.017447, 0.023963, 0.043307], '')</t>
  </si>
  <si>
    <t>[62, 63, 64, 65, 134, 135, 201, 202, 203, 204, 233]</t>
  </si>
  <si>
    <t xml:space="preserve">F5RU06|F5RU06_9ENTR Molybdate ABC superfamily ATP binding cassette transporter, ABC protein OS=Enterobacter hormaechei ATCC 49162 </t>
  </si>
  <si>
    <t>([0.308712, 0.339168, 0.26085, 0.295083, 0.332115, 0.36309, 0.380708, 0.40511, 0.349426, 0.366687, 0.318242, 0.374039, 0.390993, 0.324872, 0.394753, 0.318242, 0.387226, 0.370445, 0.366687, 0.377384, 0.370445, 0.366687, 0.349426, 0.324872, 0.275179, 0.271506, 0.271506, 0.288399, 0.288399, 0.352862, 0.356642, 0.422041, 0.377384, 0.342579, 0.342579, 0.31487, 0.384043, 0.36309, 0.31487, 0.291804, 0.278302, 0.291804, 0.31487, 0.339168, 0.436924, 0.418646, 0.41194, 0.408655, 0.41194, 0.40511, 0.40511, 0.321458, 0.332115, 0.239899, 0.264545, 0.324872, 0.328603, 0.335645, 0.352862, 0.349426, 0.370445, 0.275179, 0.275179, 0.352862, 0.275179, 0.278302, 0.339168, 0.271506, 0.209395, 0.194234, 0.173081, 0.191378, 0.173081, 0.173081, 0.26085, 0.268042, 0.284882, 0.308712, 0.31487, 0.247041, 0.243554, 0.239899, 0.377384, 0.36309, 0.370445, 0.461924, 0.465241, 0.476583, 0.56648, 0.642678, 0.653063, 0.694846, 0.632174, 0.784345, 0.671169, 0.557691, 0.549308, 0.545602, 0.562014, 0.450668, 0.525368, 0.63748, 0.694846, 0.604312, 0.59014, 0.472492, 0.461924, 0.458154, 0.374039, 0.346032, 0.366687, 0.366687, 0.257454, 0.284882, 0.185198, 0.271506, 0.328603, 0.243554, 0.161087, 0.158265, 0.232838, 0.232838, 0.134866, 0.10481, 0.076542, 0.048328, 0.081712, 0.081712, 0.078022, 0.137348, 0.161087, 0.142424, 0.134866, 0.229226, 0.158265, 0.164327, 0.100716, 0.122885, 0.161087, 0.164327, 0.134866, 0.137348, 0.155435, 0.291804, 0.31487, 0.318242, 0.318242, 0.236433, 0.164327, 0.17593, 0.17593, 0.206376, 0.125101, 0.139895, 0.137348, 0.137348, 0.216401, 0.232838, 0.236433, 0.26085, 0.332115, 0.328603, 0.339168, 0.239899, 0.179055, 0.142424, 0.142424, 0.137348, 0.185198, 0.264545, 0.17593, 0.170161, 0.147574, 0.25031, 0.239899, 0.161087, 0.239899, 0.155435, 0.158265, 0.096677, 0.064632, 0.03976, 0.051831, 0.047319, 0.040537, 0.05306, 0.071867, 0.066181, 0.129801, 0.164327, 0.086953, 0.094817, 0.088832, 0.048328, 0.038042, 0.038042, 0.041405, 0.023963, 0.032017, 0.05306, 0.05306, 0.079919, 0.079919, 0.076542, 0.088832, 0.167087, 0.155435, 0.155435, 0.239899, 0.179055, 0.11371, 0.129801, 0.118441, 0.11371, 0.18812, 0.191378, 0.125101, 0.106997, 0.147574, 0.179055, 0.109221, 0.144935, 0.144935, 0.216401, 0.232838, 0.209395, 0.134866, 0.144935, 0.129801, 0.076542, 0.078022, 0.0704, 0.139895, 0.232838, 0.271506, 0.275179, 0.271506, 0.390993, 0.483068, 0.483068, 0.468512, 0.562014, 0.604312, 0.497853, 0.51388, 0.529623, 0.497853, 0.613573, 0.642678, 0.63748, 0.63748, 0.585406, 0.585406, 0.541878, 0.529623, 0.494003, 0.408655, 0.370445, 0.30533, 0.219301, 0.26085, 0.275179, 0.275179, 0.30533, 0.295083, 0.196879, 0.170161, 0.196879, 0.118441, 0.096677, 0.049374, 0.092881, 0.090864, 0.158265, 0.18812, 0.179055, 0.191378, 0.257454, 0.219301, 0.26085, 0.257454, 0.185198, 0.17593, 0.206376, 0.18812, 0.281712, 0.339168, 0.339168, 0.335645, 0.422041, 0.42561, 0.450668, 0.359901, 0.42561, 0.324872, 0.206376, 0.209395, 0.196879, 0.206376, 0.311707, 0.332115, 0.436924, 0.509769, 0.41194, 0.380708, 0.380708, 0.390993, 0.328603, 0.332115, 0.243554, 0.144935, 0.144935, 0.219301, 0.301917, 0.30533, 0.394753, 0.483068, 0.480142, 0.494003, 0.490133, 0.390993, 0.247041, 0.247041, 0.158265, 0.243554, 0.243554, 0.229226, 0.139895, 0.219301, 0.139895, 0.155435, 0.257454, 0.25406, 0.25406, 0.170161, 0.170161, 0.100716, 0.109221, 0.060549, 0.054297, 0.033407, 0.059222, 0.120615, 0.111485, 0.125101, 0.122885, 0.132295, 0.086953, 0.083462, 0.045352, 0.078022, 0.118441, 0.059222, 0.028695, 0.030611, 0.05306, 0.028695, 0.05306, 0.026892, 0.027463, 0.029376, 0.038858, 0.025316, 0.023963, 0.025316, 0.03976, 0.043307, 0.038858, 0.06184, 0.064632, 0.096677, 0.10481, 0.111485, 0.111485, 0.127496, 0.127496, 0.073402, 0.074921, 0.074921, 0.10481, 0.182256, 0.182256, 0.206376, 0.185198, 0.158265, 0.158265, 0.132295, 0.15008, 0.076542, 0.076542, 0.127496, 0.085092, 0.078022, 0.033407, 0.0704, 0.129801, 0.129801, 0.206376, 0.203355, 0.17593, 0.132295, 0.071867, 0.041405, 0.040537, 0.06184, 0.040537, 0.024393, 0.029376, 0.023963, 0.06184, 0.064632, 0.035586, 0.035586, 0.020522, 0.023963, 0.024826, 0.025316, 0.028695, 0.016528, 0.030003, 0.036378, 0.034884, 0.067594, 0.125101, 0.0704, 0.094817, 0.158265, 0.232838, 0.147574, 0.083462, 0.067594, 0.064632, 0.05306, 0.059222, 0.11371, 0.111485, 0.058088, 0.028107, 0.023087, 0.046336, 0.044297, 0.048328, 0.094817, 0.096677, 0.041405, 0.042364, 0.018787, 0.012727, 0.01204, 0.019401, 0.034884, 0.028695, 0.032677, 0.076542, 0.100716, 0.116183, 0.196879, 0.222385, 0.219301, 0.229226, 0.216401, 0.209395, 0.118441, 0.125101, 0.056825, 0.067594, 0.144935, 0.264545, 0.346032, 0.36309, 0.366687, 0.275179, 0.298791, 0.18812, 0.106997, 0.073402, 0.059222, 0.059222, 0.047319, 0.096677, 0.074921, 0.058088, 0.046336, 0.071867, 0.047319, 0.096677, 0.137348, 0.074921, 0.045352, 0.027463], '')</t>
  </si>
  <si>
    <t>[88, 89, 90, 91, 92, 93, 94, 95, 96, 97, 98, 100, 101, 102, 103, 104, 241, 242, 244, 245, 247, 248, 249, 250, 251, 252, 253, 254, 302]</t>
  </si>
  <si>
    <t xml:space="preserve">F5RU11|F5RU11_9ENTR Uncharacterized protein OS=Enterobacter hormaechei ATCC 49162 </t>
  </si>
  <si>
    <t>([0.308712, 0.387226, 0.349426, 0.42561, 0.436924, 0.454136, 0.465241, 0.476583, 0.444081, 0.454136, 0.5017, 0.59014, 0.741537, 0.771762, 0.728858, 0.626927, 0.476583, 0.359901, 0.268042, 0.268042, 0.281712, 0.194234, 0.167087, 0.122885, 0.081712, 0.067594, 0.035586, 0.028695, 0.032677, 0.040537, 0.023087, 0.011518, 0.010372, 0.007177, 0.006894, 0.006795, 0.010131, 0.014075, 0.021816, 0.020165, 0.020876, 0.020522, 0.041405, 0.023963, 0.022306, 0.026892, 0.0198, 0.020165, 0.015078, 0.014075, 0.009401, 0.014315, 0.016528, 0.013265, 0.017797, 0.016528, 0.017447, 0.01204, 0.015078, 0.013016, 0.013265, 0.010131, 0.012727, 0.009015, 0.01078, 0.016528, 0.01227, 0.017138, 0.026892, 0.046336, 0.029376], '')</t>
  </si>
  <si>
    <t>[10, 11, 12, 13, 14, 15]</t>
  </si>
  <si>
    <t xml:space="preserve">F5RU14|F5RU14_9ENTR Homeobox protein OS=Enterobacter hormaechei ATCC 49162 </t>
  </si>
  <si>
    <t>([0.795062, 0.823549, 0.827927, 0.823549, 0.795062, 0.767246, 0.767246, 0.73685, 0.741537, 0.745909, 0.694846, 0.728858, 0.694846, 0.622677, 0.585406, 0.608892, 0.58069, 0.541878, 0.525368, 0.472492, 0.468512, 0.418646, 0.390993, 0.390993, 0.390993, 0.414856, 0.408655, 0.374039, 0.384043, 0.370445, 0.380708, 0.418646, 0.418646, 0.422041, 0.465241, 0.534167, 0.585406, 0.59917, 0.618285, 0.632174, 0.671169, 0.685117, 0.720929, 0.720929, 0.699094, 0.728858, 0.707965, 0.73685, 0.805026, 0.791621, 0.791621, 0.823549, 0.834292, 0.819762, 0.812494, 0.83125, 0.84206, 0.788093, 0.76285, 0.808535, 0.812494, 0.834292, 0.798249, 0.819762, 0.84206, 0.865454, 0.852992, 0.81615, 0.827927, 0.801317, 0.827927, 0.852992, 0.805026, 0.808535, 0.819762, 0.823549, 0.801317, 0.788093, 0.849326, 0.859585, 0.812494, 0.801317, 0.771762, 0.812494, 0.819762, 0.819762, 0.808535, 0.779859, 0.834292, 0.819762, 0.83125, 0.856457, 0.819762, 0.837511, 0.823549, 0.834292, 0.837511, 0.823549, 0.728858, 0.712013, 0.724957, 0.724957, 0.724957, 0.632174, 0.680603, 0.666105, 0.712013, 0.724957, 0.759478, 0.750527, 0.716283, 0.707965, 0.680603, 0.728858, 0.694846, 0.716283, 0.699094, 0.690604, 0.707965, 0.823549, 0.823549, 0.812494, 0.812494, 0.846163, 0.915074, 0.88723, 0.885302, 0.84206, 0.83125, 0.81615, 0.827927, 0.868118, 0.874069, 0.876521], '')</t>
  </si>
  <si>
    <t>[0, 1, 2, 3, 4, 5, 6, 7, 8, 9, 10, 11, 12, 13, 14, 15, 16, 17, 18,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133]</t>
  </si>
  <si>
    <t>117)</t>
  </si>
  <si>
    <t xml:space="preserve">F5RU15|F5RU15_9ENTR YbgE like protein OS=Enterobacter hormaechei ATCC 49162 </t>
  </si>
  <si>
    <t>([0.001649, 0.002623, 0.003804, 0.004921, 0.007091, 0.005223, 0.006482, 0.006533, 0.005086, 0.005992, 0.004775, 0.004483, 0.00359, 0.004431, 0.004414, 0.003555, 0.002366, 0.003014, 0.004513, 0.004161, 0.003804, 0.003014, 0.002057, 0.002078, 0.00231, 0.002014, 0.003014, 0.001778, 0.001786, 0.002366, 0.00246, 0.003727, 0.004736, 0.006245, 0.004899, 0.00777, 0.007645, 0.008075, 0.009096, 0.009096, 0.007031, 0.007031, 0.009401, 0.011342, 0.007259, 0.005799, 0.004483, 0.00359, 0.004835, 0.005623, 0.004899, 0.003405, 0.00316, 0.003212, 0.002211, 0.003276, 0.001786, 0.002705, 0.004135, 0.004388, 0.003804, 0.004135, 0.005734, 0.004921, 0.006245, 0.009015, 0.007031, 0.005872, 0.005932, 0.007422, 0.005086, 0.004646, 0.005872, 0.006374, 0.004388, 0.004414, 0.003109, 0.003431, 0.00292, 0.002662, 0.001743, 0.001408, 0.001318, 0.000747, 0.000631, 0.000275, 0.00015, 0.000189, 0.000271, 0.000249, 0.000107, 0.000137, 0.000146, 9e-05, 3e-05, 3.9e-05], '')</t>
  </si>
  <si>
    <t xml:space="preserve">F5RU16|F5RU16_9ENTR Cyd operon protein YbgT OS=Enterobacter hormaechei ATCC 49162 </t>
  </si>
  <si>
    <t>([0.001743, 0.001499, 0.001808, 0.002057, 0.00243, 0.001778, 0.002435, 0.002396, 0.002117, 0.002688, 0.002976, 0.002503, 0.00283, 0.00292, 0.004577, 0.004921, 0.00515, 0.007555, 0.009401, 0.009187, 0.008804, 0.011106, 0.018787, 0.026338, 0.045352, 0.055536, 0.118441, 0.102787, 0.137348, 0.216401, 0.182256, 0.203355, 0.321458, 0.349426, 0.51388, 0.444081, 0.447574], '')</t>
  </si>
  <si>
    <t xml:space="preserve">F5RU17|F5RU17_9ENTR Cytochrome D ubiquinol oxidase subunit II OS=Enterobacter hormaechei ATCC 49162 </t>
  </si>
  <si>
    <t>([0.001318, 0.00103, 0.000833, 0.000674, 0.000537, 0.000936, 0.000923, 0.000833, 0.000708, 0.000614, 0.000906, 0.000708, 0.000983, 0.000648, 0.001249, 0.001159, 0.00155, 0.00146, 0.00152, 0.001906, 0.002555, 0.0028, 0.003963, 0.004483, 0.004414, 0.006374, 0.006194, 0.00515, 0.005086, 0.007259, 0.010372, 0.01078, 0.023963, 0.032677, 0.066181, 0.060549, 0.055536, 0.026338, 0.042364, 0.020165, 0.034068, 0.032017, 0.026892, 0.020876, 0.038858, 0.076542, 0.033407, 0.037156, 0.094817, 0.194234, 0.206376, 0.137348, 0.064632, 0.028107, 0.014075, 0.013437, 0.010926, 0.011342, 0.020522, 0.023963, 0.023534, 0.010509, 0.009096, 0.01204, 0.009015, 0.009015, 0.007422, 0.008156, 0.005249, 0.004611, 0.003864, 0.003298, 0.002705, 0.003804, 0.005378, 0.004899, 0.003341, 0.002881, 0.002503, 0.001967, 0.00155, 0.001572, 0.001872, 0.001499, 0.001499, 0.002211, 0.001374, 0.001061, 0.000854, 0.001391, 0.001743, 0.001541, 0.001748, 0.001778, 0.001906, 0.001305, 0.002057, 0.003014, 0.003864, 0.003212, 0.004208, 0.006078, 0.009187, 0.013613, 0.014075, 0.018106, 0.020165, 0.026892, 0.032677, 0.086953, 0.044297, 0.036378, 0.032017, 0.014586, 0.017138, 0.016257, 0.032017, 0.014783, 0.010221, 0.011518, 0.024393, 0.011903, 0.008276, 0.005623, 0.00558, 0.005992, 0.005223, 0.003366, 0.003997, 0.005799, 0.003997, 0.003997, 0.004161, 0.005799, 0.006701, 0.010926, 0.006701, 0.006619, 0.008002, 0.011518, 0.011106, 0.006619, 0.00777, 0.010509, 0.010672, 0.006701, 0.006039, 0.007091, 0.011669, 0.012727, 0.007091, 0.006533, 0.009728, 0.006533, 0.004689, 0.006421, 0.006421, 0.006374, 0.006533, 0.006039, 0.004208, 0.003478, 0.004835, 0.004577, 0.00359, 0.004775, 0.005623, 0.007031, 0.005623, 0.003997, 0.002688, 0.004247, 0.006533, 0.006374, 0.00777, 0.01227, 0.007555, 0.004976, 0.008002, 0.006533, 0.009483, 0.016528, 0.013437, 0.013613, 0.023963, 0.020876, 0.020876, 0.019109, 0.024393, 0.034884, 0.073402, 0.116183, 0.11371, 0.085092, 0.088832, 0.069024, 0.049374, 0.078022, 0.078022, 0.043307, 0.067594, 0.034068, 0.019109, 0.020876, 0.010509, 0.008409, 0.008276, 0.007177, 0.010372, 0.007645, 0.005623, 0.004388, 0.003821, 0.002606, 0.003014, 0.002057, 0.002727, 0.00316, 0.002503, 0.002662, 0.002662, 0.002662, 0.003671, 0.004161, 0.003671, 0.005734, 0.006482, 0.009483, 0.00962, 0.01078, 0.016257, 0.032677, 0.069024, 0.06184, 0.132295, 0.134866, 0.264545, 0.173081, 0.139895, 0.25031, 0.339168, 0.374039, 0.36309, 0.321458, 0.257454, 0.268042, 0.173081, 0.18812, 0.083462, 0.116183, 0.10481, 0.11371, 0.120615, 0.076542, 0.076542, 0.037156, 0.027463, 0.013016, 0.022667, 0.022667, 0.012491, 0.01204, 0.010372, 0.007422, 0.006194, 0.00962, 0.009728, 0.009096, 0.008895, 0.011342, 0.007422, 0.007259, 0.006988, 0.006533, 0.00558, 0.008409, 0.012727, 0.015694, 0.023534, 0.011903, 0.01204, 0.010672, 0.008276, 0.006894, 0.009483, 0.014586, 0.008525, 0.013265, 0.013016, 0.010372, 0.010221, 0.009865, 0.006701, 0.005011, 0.005011, 0.005992, 0.005503, 0.003924, 0.003512, 0.003341, 0.002976, 0.00359, 0.003555, 0.003555, 0.004358, 0.004689, 0.004689, 0.006245, 0.006245, 0.007091, 0.006619, 0.009015, 0.011669, 0.0198, 0.020165, 0.020165, 0.018415, 0.010926, 0.020165, 0.020522, 0.030611, 0.0704, 0.058088, 0.125101, 0.134866, 0.194234, 0.100716, 0.111485, 0.06312, 0.040537, 0.064632, 0.043307, 0.024826, 0.024826, 0.017138, 0.019401, 0.009865, 0.009294, 0.016826, 0.00962, 0.008624, 0.005992, 0.005378, 0.003757, 0.00389, 0.003405, 0.002349, 0.002482, 0.001572, 0.00152, 0.001808, 0.001434, 0.001383, 0.001709, 0.002057, 0.001748, 0.002366, 0.003555, 0.004775, 0.004315, 0.004247, 0.005734, 0.00777, 0.009294, 0.017447, 0.015694, 0.026892, 0.038042, 0.028107, 0.050641, 0.086953, 0.069024, 0.088832, 0.196879, 0.173081, 0.134866, 0.26085, 0.21291, 0.170161], '')</t>
  </si>
  <si>
    <t xml:space="preserve">F5RU19|F5RU19_9ENTR ABC superfamily ATP binding cassette transporter OS=Enterobacter hormaechei ATCC 49162 </t>
  </si>
  <si>
    <t>([0.038042, 0.012727, 0.01227, 0.017447, 0.025762, 0.040537, 0.056825, 0.030003, 0.045352, 0.030611, 0.036378, 0.059222, 0.042364, 0.109221, 0.118441, 0.043307, 0.025316, 0.011669, 0.007259, 0.004689, 0.003997, 0.003963, 0.005992, 0.007495, 0.008002, 0.007645, 0.00515, 0.003821, 0.003924, 0.002435, 0.003298, 0.002194, 0.00152, 0.001778, 0.001267, 0.001602, 0.001722, 0.002705, 0.004431, 0.00389, 0.006142, 0.007091, 0.004921, 0.003701, 0.002761, 0.002581, 0.002138, 0.00246, 0.002662, 0.003109, 0.004208, 0.003246, 0.004513, 0.00543, 0.006619, 0.00962], '')</t>
  </si>
  <si>
    <t xml:space="preserve">F5RU20|F5RU20_9ENTR Alpha-mannosidase MngB OS=Enterobacter hormaechei ATCC 49162 </t>
  </si>
  <si>
    <t>([0.203355, 0.239899, 0.200174, 0.236433, 0.127496, 0.167087, 0.191378, 0.243554, 0.15284, 0.109221, 0.067594, 0.094817, 0.102787, 0.132295, 0.155435, 0.155435, 0.155435, 0.139895, 0.086953, 0.090864, 0.058088, 0.05306, 0.059222, 0.059222, 0.067594, 0.144935, 0.083462, 0.049374, 0.046336, 0.090864, 0.090864, 0.185198, 0.18812, 0.191378, 0.15008, 0.194234, 0.118441, 0.118441, 0.111485, 0.102787, 0.11371, 0.100716, 0.098513, 0.090864, 0.129801, 0.122885, 0.090864, 0.106997, 0.106997, 0.11371, 0.120615, 0.116183, 0.05306, 0.040537, 0.025762, 0.030611, 0.032017, 0.066181, 0.073402, 0.127496, 0.236433, 0.295083, 0.321458, 0.30533, 0.278302, 0.18812, 0.132295, 0.170161, 0.200174, 0.284882, 0.264545, 0.17593, 0.18812, 0.206376, 0.236433, 0.328603, 0.225814, 0.125101, 0.118441, 0.116183, 0.122885, 0.11371, 0.120615, 0.173081, 0.116183, 0.094817, 0.147574, 0.200174, 0.200174, 0.225814, 0.15008, 0.096677, 0.15008, 0.232838, 0.232838, 0.191378, 0.100716, 0.185198, 0.191378, 0.179055, 0.179055, 0.125101, 0.0704, 0.056825, 0.027463, 0.046336, 0.078022, 0.094817, 0.0704, 0.060549, 0.034884, 0.059222, 0.058088, 0.035586, 0.03976, 0.073402, 0.096677, 0.086953, 0.086953, 0.11371, 0.116183, 0.106997, 0.161087, 0.161087, 0.21291, 0.318242, 0.229226, 0.137348, 0.127496, 0.161087, 0.092881, 0.15284, 0.092881, 0.155435, 0.225814, 0.203355, 0.155435, 0.085092, 0.085092, 0.085092, 0.111485, 0.074921, 0.074921, 0.079919, 0.127496, 0.10481, 0.109221, 0.179055, 0.278302, 0.26085, 0.264545, 0.390993, 0.284882, 0.291804, 0.182256, 0.196879, 0.191378, 0.243554, 0.359901, 0.468512, 0.468512, 0.486429, 0.483068, 0.490133, 0.440853, 0.454136, 0.390993, 0.30533, 0.328603, 0.232838, 0.239899, 0.15008, 0.120615, 0.134866, 0.203355, 0.30533, 0.203355, 0.134866, 0.15008, 0.155435, 0.161087, 0.17593, 0.139895, 0.196879, 0.125101, 0.144935, 0.134866, 0.185198, 0.185198, 0.164327, 0.216401, 0.122885, 0.129801, 0.164327, 0.179055, 0.111485, 0.125101, 0.196879, 0.25031, 0.219301, 0.144935, 0.144935, 0.129801, 0.167087, 0.10481, 0.106997, 0.064632, 0.079919, 0.088832, 0.144935, 0.137348, 0.167087, 0.284882, 0.324872, 0.339168, 0.321458, 0.418646, 0.414856, 0.433034, 0.374039, 0.264545, 0.335645, 0.264545, 0.225814, 0.216401, 0.295083, 0.291804, 0.370445, 0.356642, 0.257454, 0.167087, 0.196879, 0.196879, 0.185198, 0.229226, 0.116183, 0.132295, 0.100716, 0.092881, 0.081712, 0.071867, 0.144935, 0.15284, 0.155435, 0.109221, 0.109221, 0.111485, 0.111485, 0.118441, 0.092881, 0.147574, 0.225814, 0.203355, 0.206376, 0.139895, 0.116183, 0.206376, 0.18812, 0.216401, 0.219301, 0.239899, 0.232838, 0.142424, 0.137348, 0.18812, 0.291804, 0.191378, 0.155435, 0.229226, 0.164327, 0.18812, 0.185198, 0.194234, 0.122885, 0.11371, 0.17593, 0.203355, 0.194234, 0.236433, 0.247041, 0.167087, 0.15284, 0.17593, 0.232838, 0.222385, 0.200174, 0.196879, 0.206376, 0.26085, 0.278302, 0.339168, 0.257454, 0.196879, 0.203355, 0.222385, 0.15008, 0.161087, 0.182256, 0.120615, 0.127496, 0.127496, 0.129801, 0.11371, 0.094817, 0.116183, 0.0704, 0.083462, 0.042364, 0.079919, 0.03976, 0.036378, 0.036378, 0.06312, 0.055536, 0.030003, 0.049374, 0.083462, 0.059222, 0.023534, 0.038858, 0.050641, 0.028695, 0.028695, 0.033407, 0.076542, 0.073402, 0.102787, 0.100716, 0.18812, 0.173081, 0.185198, 0.185198, 0.137348, 0.098513, 0.111485, 0.173081, 0.164327, 0.164327, 0.147574, 0.25031, 0.247041, 0.25031, 0.268042, 0.308712, 0.308712, 0.291804, 0.185198, 0.225814, 0.15284, 0.127496, 0.139895, 0.216401, 0.17593, 0.203355, 0.268042, 0.342579, 0.257454, 0.257454, 0.257454, 0.209395, 0.134866, 0.106997, 0.094817, 0.134866, 0.106997, 0.071867, 0.076542, 0.158265, 0.11371, 0.200174, 0.243554, 0.225814, 0.229226, 0.288399, 0.324872, 0.318242, 0.222385, 0.243554, 0.196879, 0.106997, 0.203355, 0.21291, 0.21291, 0.243554, 0.142424, 0.243554, 0.301917, 0.311707, 0.318242, 0.295083, 0.185198, 0.182256, 0.18812, 0.18812, 0.109221, 0.100716, 0.060549, 0.098513, 0.120615, 0.15008, 0.271506, 0.15284, 0.222385, 0.18812, 0.10481, 0.200174, 0.185198, 0.185198, 0.170161, 0.167087, 0.243554, 0.243554, 0.26085, 0.170161, 0.102787, 0.10481, 0.10481, 0.167087, 0.147574, 0.167087, 0.185198, 0.109221, 0.206376, 0.243554, 0.324872, 0.328603, 0.239899, 0.243554, 0.236433, 0.25406, 0.164327, 0.109221, 0.170161, 0.092881, 0.15284, 0.247041, 0.247041, 0.264545, 0.298791, 0.219301, 0.191378, 0.191378, 0.170161, 0.173081, 0.092881, 0.102787, 0.111485, 0.164327, 0.167087, 0.116183, 0.064632, 0.127496, 0.17593, 0.147574, 0.222385, 0.147574, 0.129801, 0.203355, 0.127496, 0.064632, 0.073402, 0.10481, 0.111485, 0.194234, 0.129801, 0.17593, 0.167087, 0.219301, 0.170161, 0.102787, 0.170161, 0.219301, 0.170161, 0.164327, 0.200174, 0.225814, 0.324872, 0.311707, 0.225814, 0.225814, 0.328603, 0.42561, 0.384043, 0.257454, 0.155435, 0.229226, 0.17593, 0.15284, 0.102787, 0.155435, 0.239899, 0.236433, 0.264545, 0.298791, 0.222385, 0.21291, 0.122885, 0.10481, 0.132295, 0.191378, 0.284882, 0.268042, 0.257454, 0.206376, 0.229226, 0.264545, 0.26085, 0.332115, 0.298791, 0.298791, 0.301917, 0.206376, 0.21291, 0.225814, 0.219301, 0.301917, 0.321458, 0.414856, 0.4292, 0.42561, 0.454136, 0.352862, 0.36309, 0.281712, 0.359901, 0.472492, 0.557691, 0.534167, 0.56648, 0.675549, 0.632174, 0.59917, 0.608892, 0.59508, 0.570702, 0.545602, 0.557691, 0.549308, 0.557691, 0.557691, 0.56648, 0.480142, 0.59917, 0.51388, 0.51388, 0.517562, 0.494003, 0.472492, 0.377384, 0.374039, 0.356642, 0.454136, 0.444081, 0.444081, 0.359901, 0.346032, 0.366687, 0.356642, 0.321458, 0.284882, 0.222385, 0.239899, 0.278302, 0.275179, 0.257454, 0.31487, 0.324872, 0.301917, 0.321458, 0.40511, 0.374039, 0.387226, 0.41194, 0.440853, 0.529623, 0.63748, 0.553315, 0.570702, 0.545602, 0.604312, 0.534167, 0.613573, 0.497853, 0.529623, 0.436924, 0.517562, 0.541878, 0.538167, 0.553315, 0.538167, 0.545602, 0.476583, 0.472492, 0.398279, 0.40511, 0.380708, 0.359901, 0.36309, 0.352862, 0.387226, 0.374039, 0.4292, 0.433034, 0.505461, 0.497853, 0.570702, 0.497853, 0.483068, 0.408655, 0.335645, 0.271506, 0.318242, 0.40511, 0.433034, 0.390993, 0.384043, 0.41194, 0.436924, 0.490133, 0.42561, 0.339168, 0.31487, 0.349426, 0.346032, 0.346032, 0.247041, 0.268042, 0.324872, 0.264545, 0.332115, 0.394753, 0.51388, 0.41194, 0.414856, 0.387226, 0.497853, 0.468512, 0.4292, 0.398279, 0.433034, 0.387226, 0.472492, 0.505461, 0.509769, 0.505461, 0.387226, 0.486429, 0.494003, 0.468512, 0.59917, 0.494003, 0.545602, 0.436924, 0.398279, 0.401658, 0.318242, 0.232838, 0.268042, 0.209395, 0.206376, 0.144935, 0.167087, 0.164327, 0.164327, 0.15008, 0.144935, 0.247041, 0.25406, 0.167087, 0.167087, 0.090864, 0.078022, 0.064632, 0.102787, 0.179055, 0.109221, 0.158265, 0.243554, 0.137348, 0.222385, 0.18812, 0.25031, 0.324872, 0.332115, 0.31487, 0.328603, 0.332115, 0.321458, 0.21291, 0.264545, 0.209395, 0.288399, 0.311707, 0.229226, 0.21291, 0.21291, 0.225814, 0.232838, 0.15008, 0.173081, 0.164327, 0.216401, 0.225814, 0.232838, 0.15008, 0.098513, 0.056825, 0.056825, 0.066181, 0.127496, 0.142424, 0.239899, 0.229226, 0.308712, 0.301917, 0.298791, 0.264545, 0.356642, 0.295083, 0.401658, 0.490133, 0.483068, 0.494003, 0.440853, 0.4292, 0.509769, 0.618285, 0.622677, 0.632174, 0.486429, 0.480142, 0.374039, 0.335645, 0.268042, 0.164327, 0.239899, 0.147574, 0.182256, 0.15284, 0.209395, 0.158265, 0.109221, 0.109221, 0.086953, 0.106997, 0.074921, 0.06184, 0.06184, 0.10481, 0.083462, 0.134866, 0.134866, 0.144935, 0.098513, 0.15284, 0.281712, 0.225814, 0.335645, 0.225814, 0.15008, 0.15284, 0.173081, 0.158265, 0.191378, 0.137348, 0.144935, 0.170161, 0.170161, 0.161087, 0.102787, 0.127496, 0.132295, 0.116183, 0.185198, 0.164327, 0.164327, 0.142424, 0.219301, 0.132295, 0.216401, 0.21291, 0.203355, 0.144935, 0.15008, 0.129801, 0.144935, 0.118441, 0.161087, 0.194234, 0.196879, 0.167087, 0.139895, 0.092881, 0.106997, 0.092881, 0.109221, 0.10481, 0.100716, 0.0704, 0.139895, 0.15008, 0.232838, 0.247041, 0.332115, 0.374039, 0.301917, 0.30533, 0.339168, 0.243554, 0.15284, 0.158265, 0.284882, 0.308712, 0.394753, 0.401658, 0.433034, 0.509769, 0.394753, 0.40511, 0.380708, 0.339168, 0.257454, 0.247041, 0.18812, 0.179055, 0.206376, 0.247041, 0.26085, 0.18812, 0.225814, 0.21291, 0.122885, 0.116183, 0.120615, 0.118441, 0.098513, 0.100716, 0.109221, 0.173081, 0.125101, 0.173081, 0.170161, 0.247041, 0.25031, 0.318242, 0.321458, 0.31487, 0.339168, 0.390993, 0.390993, 0.422041, 0.525368, 0.694846, 0.545602, 0.545602, 0.56648, 0.59508, 0.604312, 0.575842, 0.613573, 0.690604, 0.553315, 0.585406, 0.490133, 0.486429, 0.401658, 0.408655, 0.414856, 0.414856, 0.414856, 0.483068, 0.468512, 0.454136, 0.408655, 0.509769, 0.490133, 0.436924, 0.418646, 0.374039, 0.352862, 0.31487], '')</t>
  </si>
  <si>
    <t>[526, 527, 528, 529, 530, 531, 532, 533, 534, 535, 536, 537, 538, 539, 540, 542, 543, 544, 545, 574, 575, 576, 577, 578, 579, 580, 581, 583, 585, 586, 587, 588, 589, 590, 603, 605, 631, 642, 643, 644, 649, 651, 725, 726, 727, 728, 816, 851, 852, 853, 854, 855, 856, 857, 858, 859, 860, 861, 862, 874]</t>
  </si>
  <si>
    <t xml:space="preserve">F5RU22|F5RU22_9ENTR Mannosyl-D-glycerate transport/metabolism system repressor MngR OS=Enterobacter hormaechei ATCC 49162 </t>
  </si>
  <si>
    <t>([0.370445, 0.4292, 0.41194, 0.324872, 0.352862, 0.380708, 0.414856, 0.332115, 0.359901, 0.398279, 0.414856, 0.461924, 0.377384, 0.370445, 0.414856, 0.380708, 0.422041, 0.468512, 0.390993, 0.418646, 0.505461, 0.553315, 0.534167, 0.570702, 0.56648, 0.570702, 0.58069, 0.538167, 0.549308, 0.549308, 0.454136, 0.454136, 0.436924, 0.447574, 0.461924, 0.359901, 0.356642, 0.346032, 0.346032, 0.342579, 0.30533, 0.219301, 0.139895, 0.144935, 0.15008, 0.222385, 0.236433, 0.15008, 0.106997, 0.17593, 0.173081, 0.155435, 0.158265, 0.161087, 0.219301, 0.216401, 0.281712, 0.203355, 0.144935, 0.161087, 0.247041, 0.268042, 0.346032, 0.356642, 0.366687, 0.268042, 0.278302, 0.179055, 0.185198, 0.271506, 0.179055, 0.185198, 0.268042, 0.167087, 0.10481, 0.116183, 0.109221, 0.067594, 0.096677, 0.15284, 0.15284, 0.155435, 0.098513, 0.109221, 0.161087, 0.15284, 0.229226, 0.232838, 0.25031, 0.339168, 0.247041, 0.225814, 0.232838, 0.170161, 0.200174, 0.278302, 0.232838, 0.25406, 0.30533, 0.359901, 0.264545, 0.239899, 0.229226, 0.30533, 0.209395, 0.134866, 0.081712, 0.069024, 0.064632, 0.100716, 0.10481, 0.161087, 0.191378, 0.102787, 0.15284, 0.15284, 0.15284, 0.170161, 0.109221, 0.122885, 0.05306, 0.050641, 0.058088, 0.058088, 0.05306, 0.10481, 0.111485, 0.179055, 0.129801, 0.132295, 0.139895, 0.134866, 0.073402, 0.088832, 0.182256, 0.111485, 0.139895, 0.090864, 0.046336, 0.085092, 0.092881, 0.10481, 0.17593, 0.100716, 0.10481, 0.071867, 0.046336, 0.079919, 0.083462, 0.137348, 0.125101, 0.0704, 0.069024, 0.078022, 0.058088, 0.051831, 0.094817, 0.064632, 0.10481, 0.185198, 0.132295, 0.083462, 0.083462, 0.085092, 0.15284, 0.142424, 0.21291, 0.26085, 0.26085, 0.164327, 0.11371, 0.137348, 0.15008, 0.120615, 0.21291, 0.30533, 0.30533, 0.30533, 0.324872, 0.247041, 0.225814, 0.239899, 0.222385, 0.31487, 0.216401, 0.229226, 0.257454, 0.216401, 0.203355, 0.216401, 0.216401, 0.196879, 0.185198, 0.247041, 0.200174, 0.17593, 0.164327, 0.158265, 0.079919, 0.071867, 0.118441, 0.139895, 0.164327, 0.239899, 0.170161, 0.15008, 0.15284, 0.076542, 0.090864, 0.088832, 0.083462, 0.139895, 0.120615, 0.111485, 0.111485, 0.18812, 0.194234, 0.125101, 0.118441, 0.118441, 0.191378, 0.127496, 0.074921, 0.06312, 0.06184, 0.090864, 0.167087, 0.155435, 0.216401, 0.191378, 0.170161, 0.127496, 0.102787, 0.18812, 0.158265, 0.125101, 0.081712, 0.049374], '')</t>
  </si>
  <si>
    <t>[20, 21, 22, 23, 24, 25, 26, 27, 28, 29]</t>
  </si>
  <si>
    <t xml:space="preserve">F5RU23|F5RU23_9ENTR Metallo-beta-lactamase OS=Enterobacter hormaechei ATCC 49162 </t>
  </si>
  <si>
    <t>([0.465241, 0.490133, 0.370445, 0.418646, 0.450668, 0.418646, 0.440853, 0.36309, 0.387226, 0.408655, 0.339168, 0.356642, 0.222385, 0.144935, 0.120615, 0.066181, 0.06312, 0.038858, 0.06184, 0.067594, 0.06312, 0.06184, 0.069024, 0.078022, 0.046336, 0.037156, 0.048328, 0.049374, 0.054297, 0.044297, 0.051831, 0.073402, 0.071867, 0.129801, 0.170161, 0.127496, 0.196879, 0.200174, 0.295083, 0.332115, 0.408655, 0.380708, 0.349426, 0.298791, 0.271506, 0.349426, 0.380708, 0.288399, 0.295083, 0.25406, 0.295083, 0.275179, 0.30533, 0.339168, 0.352862, 0.291804, 0.390993, 0.398279, 0.356642, 0.342579, 0.332115, 0.318242, 0.243554, 0.18812, 0.194234, 0.288399, 0.18812, 0.194234, 0.311707, 0.21291, 0.232838, 0.139895, 0.134866, 0.134866, 0.139895, 0.142424, 0.219301, 0.21291, 0.232838, 0.200174, 0.144935, 0.15284, 0.094817, 0.182256, 0.281712, 0.21291, 0.209395, 0.191378, 0.118441, 0.100716, 0.158265, 0.25406, 0.311707, 0.342579, 0.346032, 0.342579, 0.26085, 0.275179, 0.301917, 0.271506, 0.25406, 0.229226, 0.219301, 0.31487, 0.268042, 0.264545, 0.278302, 0.291804, 0.41194, 0.408655, 0.422041, 0.422041, 0.321458, 0.25031, 0.219301, 0.15284, 0.15284, 0.222385, 0.216401, 0.134866, 0.081712, 0.144935, 0.15284, 0.15008, 0.144935, 0.106997, 0.10481, 0.10481, 0.096677, 0.096677, 0.125101, 0.120615, 0.0704, 0.069024, 0.139895, 0.139895, 0.206376, 0.200174, 0.18812, 0.120615, 0.10481, 0.102787, 0.054297, 0.100716, 0.116183, 0.0704, 0.079919, 0.042364, 0.088832, 0.098513, 0.090864, 0.100716, 0.098513, 0.137348, 0.209395, 0.125101, 0.139895, 0.079919, 0.045352, 0.025762, 0.047319, 0.085092, 0.144935, 0.25031, 0.236433, 0.206376, 0.318242, 0.318242, 0.342579, 0.284882, 0.206376, 0.134866, 0.098513, 0.096677, 0.122885, 0.122885, 0.196879, 0.118441, 0.196879, 0.295083, 0.278302, 0.264545, 0.26085, 0.191378, 0.167087, 0.167087, 0.137348, 0.078022, 0.118441, 0.182256, 0.216401, 0.295083, 0.31487, 0.398279, 0.398279, 0.390993, 0.390993, 0.31487, 0.394753, 0.291804, 0.191378, 0.264545, 0.295083, 0.31487, 0.380708, 0.275179, 0.206376, 0.268042, 0.356642, 0.321458, 0.268042, 0.26085, 0.268042, 0.346032, 0.239899, 0.164327, 0.137348, 0.139895, 0.206376, 0.179055, 0.216401, 0.311707, 0.349426, 0.324872, 0.275179, 0.194234, 0.203355, 0.229226, 0.127496, 0.094817, 0.086953, 0.079919, 0.05306, 0.045352, 0.049374, 0.096677, 0.129801, 0.106997, 0.106997, 0.106997, 0.086953, 0.125101, 0.134866, 0.129801, 0.074921, 0.090864, 0.144935, 0.232838, 0.194234, 0.26085, 0.295083, 0.342579, 0.387226, 0.468512, 0.480142, 0.366687, 0.281712, 0.318242, 0.41194, 0.418646, 0.418646, 0.401658, 0.301917, 0.288399, 0.301917, 0.414856, 0.436924, 0.450668, 0.447574, 0.56648, 0.622677, 0.509769, 0.521092, 0.521092, 0.440853, 0.450668, 0.472492, 0.585406, 0.454136, 0.380708, 0.291804, 0.247041, 0.359901, 0.444081, 0.41194, 0.418646, 0.359901, 0.366687, 0.352862, 0.366687, 0.298791, 0.236433, 0.275179, 0.173081, 0.096677, 0.161087, 0.155435, 0.122885, 0.111485, 0.142424, 0.102787, 0.173081, 0.196879, 0.173081, 0.18812, 0.147574, 0.071867, 0.094817, 0.066181, 0.069024, 0.043307, 0.060549, 0.088832, 0.071867, 0.069024, 0.134866, 0.0704, 0.066181, 0.127496, 0.106997, 0.15284, 0.219301, 0.209395, 0.209395, 0.182256, 0.116183, 0.191378, 0.194234, 0.10481, 0.122885, 0.100716, 0.083462, 0.088832, 0.081712, 0.11371, 0.125101, 0.074921, 0.120615, 0.066181, 0.066181, 0.085092, 0.094817, 0.094817, 0.10481, 0.06312, 0.064632, 0.059222, 0.05306, 0.111485, 0.191378, 0.127496, 0.079919, 0.15008, 0.098513, 0.050641, 0.066181, 0.118441, 0.158265, 0.158265, 0.18812, 0.18812, 0.191378, 0.10481, 0.074921, 0.056825, 0.094817, 0.120615, 0.182256, 0.196879, 0.139895, 0.079919, 0.127496, 0.132295, 0.069024, 0.109221, 0.203355, 0.206376, 0.191378, 0.144935, 0.158265, 0.142424, 0.086953, 0.086953, 0.15284, 0.225814, 0.158265, 0.173081, 0.118441, 0.125101, 0.125101, 0.120615, 0.170161, 0.182256, 0.281712, 0.284882, 0.275179, 0.185198, 0.194234, 0.206376, 0.284882, 0.185198, 0.26085, 0.349426, 0.335645, 0.225814, 0.225814, 0.342579, 0.328603, 0.384043, 0.281712, 0.179055, 0.232838, 0.26085, 0.170161, 0.167087, 0.243554, 0.257454, 0.308712, 0.281712, 0.239899, 0.196879, 0.194234, 0.155435, 0.083462, 0.047319, 0.069024, 0.069024, 0.032017, 0.019109, 0.020876, 0.035586, 0.0704, 0.085092, 0.071867, 0.129801, 0.081712, 0.088832, 0.096677, 0.071867, 0.085092, 0.11371, 0.147574, 0.243554, 0.232838, 0.308712, 0.42561, 0.480142, 0.394753, 0.440853, 0.534167, 0.436924, 0.387226, 0.370445, 0.339168, 0.387226, 0.390993, 0.472492, 0.394753, 0.281712, 0.377384, 0.36309, 0.31487, 0.311707, 0.311707, 0.342579, 0.342579, 0.328603, 0.328603, 0.414856, 0.490133, 0.401658, 0.483068, 0.4292, 0.401658, 0.377384, 0.374039, 0.284882, 0.216401, 0.288399, 0.374039, 0.288399, 0.194234, 0.134866, 0.118441, 0.118441, 0.161087, 0.196879, 0.196879, 0.194234, 0.209395, 0.170161, 0.25031, 0.26085, 0.291804, 0.332115, 0.332115, 0.332115, 0.321458, 0.291804, 0.281712, 0.295083, 0.291804, 0.374039, 0.384043, 0.42561, 0.41194, 0.401658, 0.401658, 0.356642, 0.275179, 0.167087, 0.194234, 0.209395, 0.21291, 0.200174, 0.127496, 0.144935, 0.134866, 0.17593, 0.271506, 0.284882, 0.194234, 0.268042, 0.281712, 0.370445, 0.295083, 0.328603, 0.25031, 0.167087, 0.225814, 0.25031, 0.324872, 0.321458, 0.31487, 0.222385, 0.324872, 0.401658, 0.414856, 0.342579, 0.377384, 0.352862, 0.332115, 0.321458, 0.356642, 0.377384, 0.394753, 0.461924, 0.346032, 0.328603, 0.418646, 0.301917, 0.321458, 0.349426, 0.284882, 0.281712, 0.278302, 0.278302, 0.278302, 0.298791, 0.366687, 0.332115, 0.374039, 0.374039, 0.461924, 0.433034, 0.31487, 0.298791, 0.18812, 0.278302, 0.257454, 0.247041, 0.268042, 0.339168, 0.359901, 0.42561, 0.436924, 0.529623, 0.418646, 0.418646, 0.318242, 0.342579, 0.295083, 0.295083, 0.308712, 0.311707, 0.243554, 0.236433, 0.155435, 0.179055, 0.164327, 0.25031, 0.247041, 0.324872, 0.321458, 0.196879, 0.200174, 0.200174, 0.170161, 0.219301, 0.129801, 0.182256, 0.10481, 0.158265, 0.125101, 0.125101, 0.086953, 0.086953, 0.15284, 0.173081, 0.222385, 0.222385, 0.161087, 0.096677, 0.088832, 0.073402, 0.139895, 0.11371, 0.127496, 0.10481, 0.132295, 0.219301, 0.139895, 0.142424, 0.158265, 0.196879, 0.185198, 0.25031, 0.247041, 0.232838, 0.257454, 0.281712, 0.281712, 0.374039, 0.5017, 0.517562, 0.509769, 0.42561, 0.468512, 0.458154, 0.444081, 0.349426, 0.324872, 0.339168, 0.335645, 0.335645, 0.257454, 0.15284, 0.17593, 0.247041, 0.209395, 0.147574, 0.164327, 0.100716, 0.06184, 0.050641, 0.058088, 0.046336, 0.06312, 0.043307, 0.027463, 0.037156, 0.051831, 0.048328, 0.073402, 0.116183, 0.0704], '')</t>
  </si>
  <si>
    <t>[269, 270, 271, 272, 273, 277, 449, 576, 633, 634, 635]</t>
  </si>
  <si>
    <t xml:space="preserve">F5RU24|F5RU24_9ENTR Transporter OS=Enterobacter hormaechei ATCC 49162 </t>
  </si>
  <si>
    <t>([0.111485, 0.048328, 0.023963, 0.018787, 0.012727, 0.009294, 0.008525, 0.010372, 0.010221, 0.008723, 0.007495, 0.007091, 0.005378, 0.004135, 0.004513, 0.003461, 0.002606, 0.001967, 0.002688, 0.003246, 0.004161, 0.004899, 0.005992, 0.008525, 0.011669, 0.010672, 0.019401, 0.032677, 0.018787, 0.030003, 0.055536, 0.109221, 0.161087, 0.264545, 0.26085, 0.164327, 0.127496, 0.200174, 0.185198, 0.111485, 0.15008, 0.15284, 0.076542, 0.098513, 0.102787, 0.102787, 0.200174, 0.185198, 0.096677, 0.179055, 0.147574, 0.122885, 0.06184, 0.076542, 0.043307, 0.086953, 0.132295, 0.203355, 0.200174, 0.216401, 0.321458, 0.271506, 0.268042, 0.278302, 0.18812, 0.111485, 0.056825, 0.05306, 0.029376, 0.046336, 0.042364, 0.042364, 0.024826, 0.049374, 0.022306, 0.037156, 0.034068, 0.034068, 0.023087, 0.023087, 0.028695, 0.015344, 0.020165, 0.011518, 0.011106, 0.019109, 0.03976, 0.03976, 0.032017, 0.056825, 0.044297, 0.047319, 0.038042, 0.079919, 0.038858, 0.079919, 0.081712, 0.064632, 0.06312, 0.064632, 0.030611, 0.03976, 0.074921, 0.066181, 0.069024, 0.122885, 0.109221, 0.102787, 0.185198, 0.142424, 0.147574, 0.222385, 0.219301, 0.275179, 0.216401, 0.225814, 0.122885, 0.094817, 0.11371, 0.125101, 0.134866, 0.139895, 0.137348, 0.116183, 0.142424, 0.194234, 0.127496, 0.125101, 0.127496, 0.132295, 0.225814, 0.125101, 0.11371, 0.106997, 0.048328, 0.078022, 0.15284, 0.257454, 0.239899, 0.144935, 0.081712, 0.129801, 0.200174, 0.173081, 0.161087, 0.074921, 0.051831, 0.092881, 0.056825, 0.060549, 0.055536, 0.048328, 0.111485, 0.066181, 0.073402, 0.137348, 0.125101, 0.11371, 0.116183, 0.090864, 0.179055, 0.179055, 0.185198, 0.185198, 0.222385, 0.26085, 0.26085, 0.342579, 0.225814, 0.308712, 0.308712, 0.324872, 0.236433, 0.194234, 0.179055, 0.170161, 0.125101, 0.15284, 0.088832, 0.086953, 0.125101, 0.11371, 0.10481, 0.06312, 0.086953, 0.048328, 0.055536, 0.10481, 0.058088, 0.079919, 0.079919, 0.032677, 0.016826, 0.028107, 0.036378, 0.079919, 0.074921, 0.118441, 0.05306, 0.098513, 0.10481, 0.129801, 0.129801, 0.206376, 0.203355, 0.203355, 0.295083, 0.271506, 0.308712, 0.324872, 0.284882, 0.295083, 0.31487, 0.433034, 0.433034, 0.408655, 0.291804, 0.291804, 0.185198, 0.281712, 0.18812, 0.173081, 0.18812, 0.173081, 0.118441, 0.10481, 0.056825, 0.049374, 0.031287, 0.028107, 0.048328, 0.086953, 0.043307, 0.064632, 0.054297, 0.054297, 0.060549, 0.127496, 0.132295, 0.209395, 0.15284, 0.239899, 0.25031, 0.232838, 0.179055, 0.268042, 0.380708, 0.472492, 0.5017, 0.618285, 0.632174, 0.642678, 0.570702, 0.608892, 0.538167, 0.553315, 0.553315, 0.538167, 0.450668, 0.454136, 0.352862, 0.366687, 0.275179, 0.271506, 0.291804, 0.359901, 0.236433, 0.229226, 0.225814, 0.167087, 0.116183, 0.088832, 0.045352, 0.066181, 0.116183, 0.179055, 0.15284, 0.142424, 0.137348, 0.179055, 0.185198, 0.268042, 0.30533, 0.418646, 0.42561, 0.339168, 0.352862, 0.468512, 0.349426, 0.346032, 0.284882, 0.335645, 0.284882, 0.390993, 0.301917, 0.219301, 0.129801, 0.125101, 0.109221, 0.096677, 0.081712, 0.056825, 0.049374, 0.037156, 0.018787, 0.011342, 0.01204], '')</t>
  </si>
  <si>
    <t>[248, 249, 250, 251, 252, 253, 254, 255, 256, 257]</t>
  </si>
  <si>
    <t xml:space="preserve">F5RU25|F5RU25_9ENTR Neuromedin U OS=Enterobacter hormaechei ATCC 49162 </t>
  </si>
  <si>
    <t>([0.006078, 0.008409, 0.009401, 0.008002, 0.013016, 0.017797, 0.013821, 0.011669, 0.009865, 0.010672, 0.015344, 0.021381, 0.021816, 0.03976, 0.058088, 0.036378, 0.064632, 0.109221, 0.142424, 0.173081, 0.264545, 0.380708, 0.298791, 0.332115, 0.332115, 0.298791, 0.30533, 0.390993, 0.374039, 0.4292, 0.380708, 0.366687, 0.359901, 0.26085, 0.161087, 0.194234, 0.295083, 0.278302, 0.200174, 0.15284, 0.147574, 0.137348, 0.125101, 0.200174, 0.200174, 0.288399, 0.301917, 0.311707, 0.318242, 0.328603, 0.275179, 0.356642, 0.31487, 0.301917, 0.324872, 0.450668, 0.352862, 0.288399, 0.247041, 0.342579, 0.450668, 0.359901, 0.298791, 0.31487, 0.239899, 0.275179, 0.278302, 0.185198, 0.109221, 0.10481, 0.137348, 0.21291, 0.155435, 0.21291, 0.137348, 0.167087, 0.144935, 0.225814, 0.288399, 0.328603, 0.349426, 0.335645, 0.422041, 0.490133, 0.359901, 0.422041, 0.394753, 0.384043, 0.387226, 0.468512, 0.486429, 0.4292, 0.436924, 0.418646, 0.278302, 0.377384, 0.321458, 0.21291, 0.144935, 0.074921, 0.069024, 0.060549, 0.069024, 0.0704, 0.047319, 0.081712, 0.048328, 0.048328, 0.032677, 0.058088, 0.069024, 0.038042, 0.03976, 0.038042, 0.054297, 0.102787, 0.090864, 0.129801, 0.21291, 0.311707, 0.408655, 0.433034, 0.335645, 0.318242, 0.311707, 0.377384, 0.377384, 0.374039, 0.384043, 0.414856, 0.418646, 0.30533, 0.380708, 0.436924, 0.349426, 0.352862, 0.271506, 0.268042, 0.295083, 0.291804, 0.301917, 0.288399, 0.185198, 0.222385, 0.194234, 0.200174, 0.203355, 0.134866, 0.15284, 0.15284, 0.109221, 0.11371, 0.173081, 0.170161, 0.111485, 0.15008, 0.173081, 0.268042, 0.275179, 0.298791, 0.298791, 0.284882, 0.298791, 0.318242, 0.380708, 0.41194, 0.41194, 0.41194, 0.390993, 0.468512, 0.486429, 0.490133, 0.41194, 0.352862, 0.257454, 0.359901, 0.301917, 0.324872, 0.30533, 0.30533, 0.200174, 0.122885, 0.066181, 0.058088, 0.088832, 0.076542, 0.076542, 0.042364, 0.023963, 0.048328, 0.026338, 0.023534, 0.029376, 0.041405, 0.060549, 0.120615, 0.132295, 0.120615, 0.098513, 0.060549, 0.071867, 0.0704, 0.132295, 0.118441, 0.122885, 0.125101, 0.132295, 0.125101, 0.173081, 0.173081, 0.194234, 0.196879, 0.191378, 0.25031, 0.25031, 0.196879, 0.147574, 0.134866, 0.200174, 0.120615, 0.134866, 0.127496, 0.222385, 0.229226, 0.25031, 0.25031, 0.185198, 0.155435, 0.15008, 0.170161, 0.25406, 0.232838, 0.209395, 0.129801, 0.139895, 0.158265, 0.120615, 0.155435, 0.100716, 0.060549, 0.098513, 0.144935, 0.090864, 0.073402, 0.045352, 0.079919, 0.044297, 0.05306, 0.050641, 0.041405, 0.032677, 0.022667, 0.015078, 0.025316, 0.040537, 0.020522, 0.011342], '')</t>
  </si>
  <si>
    <t xml:space="preserve">F5RU37|F5RU37_9ENTR Allophanate hydrolase subunit 2 OS=Enterobacter hormaechei ATCC 49162 </t>
  </si>
  <si>
    <t>([0.016826, 0.024826, 0.020165, 0.031287, 0.047319, 0.048328, 0.06312, 0.079919, 0.047319, 0.060549, 0.042364, 0.05306, 0.094817, 0.090864, 0.142424, 0.158265, 0.161087, 0.116183, 0.071867, 0.118441, 0.164327, 0.100716, 0.109221, 0.155435, 0.182256, 0.173081, 0.134866, 0.15008, 0.092881, 0.144935, 0.155435, 0.161087, 0.106997, 0.0704, 0.071867, 0.076542, 0.096677, 0.098513, 0.161087, 0.243554, 0.216401, 0.219301, 0.222385, 0.225814, 0.15008, 0.127496, 0.081712, 0.132295, 0.127496, 0.132295, 0.170161, 0.102787, 0.173081, 0.155435, 0.209395, 0.225814, 0.232838, 0.271506, 0.185198, 0.111485, 0.090864, 0.067594, 0.083462, 0.134866, 0.102787, 0.167087, 0.106997, 0.170161, 0.147574, 0.142424, 0.142424, 0.137348, 0.209395, 0.191378, 0.26085, 0.200174, 0.118441, 0.111485, 0.109221, 0.109221, 0.182256, 0.139895, 0.206376, 0.17593, 0.173081, 0.17593, 0.17593, 0.257454, 0.247041, 0.196879, 0.196879, 0.196879, 0.18812, 0.182256, 0.216401, 0.173081, 0.232838, 0.324872, 0.26085, 0.257454, 0.342579, 0.257454, 0.26085, 0.239899, 0.21291, 0.194234, 0.219301, 0.222385, 0.147574, 0.155435, 0.179055, 0.203355, 0.295083, 0.247041, 0.179055, 0.15284, 0.219301, 0.216401, 0.21291, 0.275179, 0.288399, 0.301917, 0.384043, 0.440853, 0.468512, 0.497853, 0.529623, 0.529623, 0.529623, 0.657645, 0.648219, 0.720929, 0.570702, 0.472492, 0.534167, 0.642678, 0.648219, 0.661982, 0.661982, 0.562014, 0.553315, 0.454136, 0.444081, 0.483068, 0.505461, 0.509769, 0.541878, 0.541878, 0.436924, 0.440853, 0.433034, 0.436924, 0.450668, 0.534167, 0.553315, 0.553315, 0.553315, 0.468512, 0.380708, 0.291804, 0.366687, 0.384043, 0.40511, 0.328603, 0.295083, 0.275179, 0.196879, 0.229226, 0.229226, 0.352862, 0.359901, 0.264545, 0.271506, 0.271506, 0.17593, 0.239899, 0.25406, 0.219301, 0.271506, 0.342579, 0.450668, 0.450668, 0.346032, 0.30533, 0.387226, 0.387226, 0.447574, 0.418646, 0.387226, 0.301917, 0.271506, 0.291804, 0.387226, 0.380708, 0.380708, 0.480142, 0.436924, 0.42561, 0.366687, 0.387226, 0.311707, 0.308712, 0.311707, 0.41194, 0.553315, 0.465241, 0.472492, 0.433034, 0.553315, 0.557691, 0.690604, 0.690604, 0.661982, 0.549308, 0.468512, 0.454136, 0.461924, 0.497853, 0.418646, 0.4292, 0.465241, 0.553315, 0.476583, 0.394753, 0.394753, 0.298791, 0.408655, 0.40511, 0.422041, 0.422041, 0.422041, 0.440853, 0.359901, 0.288399, 0.288399, 0.328603, 0.342579, 0.352862, 0.324872, 0.40511, 0.486429, 0.458154, 0.458154, 0.529623, 0.521092, 0.549308, 0.622677, 0.483068, 0.454136, 0.366687, 0.281712, 0.194234, 0.17593, 0.225814, 0.30533, 0.377384, 0.318242, 0.30533, 0.21291, 0.21291, 0.216401, 0.139895, 0.161087, 0.102787, 0.100716, 0.170161, 0.167087, 0.11371, 0.17593, 0.122885, 0.132295, 0.206376, 0.21291, 0.203355, 0.155435, 0.15008, 0.164327, 0.219301, 0.15008, 0.219301, 0.219301, 0.206376, 0.295083, 0.278302, 0.36309, 0.366687, 0.359901, 0.243554, 0.247041, 0.257454, 0.356642, 0.342579, 0.308712, 0.278302, 0.278302, 0.278302, 0.281712, 0.271506, 0.295083, 0.390993, 0.374039, 0.377384, 0.359901, 0.324872, 0.281712, 0.236433, 0.18812, 0.15284, 0.236433, 0.335645], '')</t>
  </si>
  <si>
    <t>[126, 127, 128, 129, 130, 131, 132, 134, 135, 136, 137, 138, 139, 140, 144, 145, 146, 147, 153, 154, 155, 156, 204, 208, 209, 210, 211, 212, 213, 221, 243, 244, 245, 246]</t>
  </si>
  <si>
    <t xml:space="preserve">F5RU38|F5RU38_9ENTR Allophanate hydrolase subunit 1 OS=Enterobacter hormaechei ATCC 49162 </t>
  </si>
  <si>
    <t>([0.116183, 0.17593, 0.182256, 0.139895, 0.109221, 0.076542, 0.111485, 0.078022, 0.109221, 0.155435, 0.206376, 0.179055, 0.185198, 0.129801, 0.129801, 0.15008, 0.194234, 0.278302, 0.342579, 0.328603, 0.229226, 0.206376, 0.125101, 0.122885, 0.173081, 0.219301, 0.21291, 0.222385, 0.318242, 0.264545, 0.26085, 0.232838, 0.229226, 0.155435, 0.243554, 0.239899, 0.144935, 0.164327, 0.170161, 0.15008, 0.243554, 0.352862, 0.271506, 0.366687, 0.328603, 0.26085, 0.191378, 0.268042, 0.26085, 0.271506, 0.311707, 0.298791, 0.301917, 0.342579, 0.328603, 0.332115, 0.332115, 0.335645, 0.324872, 0.318242, 0.275179, 0.268042, 0.25031, 0.247041, 0.144935, 0.216401, 0.298791, 0.380708, 0.40511, 0.359901, 0.25031, 0.268042, 0.281712, 0.295083, 0.321458, 0.398279, 0.352862, 0.291804, 0.398279, 0.291804, 0.324872, 0.339168, 0.268042, 0.182256, 0.281712, 0.387226, 0.36309, 0.349426, 0.356642, 0.366687, 0.41194, 0.41194, 0.398279, 0.30533, 0.222385, 0.196879, 0.209395, 0.236433, 0.264545, 0.25406, 0.26085, 0.247041, 0.332115, 0.394753, 0.5017, 0.4292, 0.356642, 0.380708, 0.298791, 0.295083, 0.268042, 0.247041, 0.264545, 0.278302, 0.25406, 0.25406, 0.216401, 0.132295, 0.073402, 0.064632, 0.064632, 0.058088, 0.056825, 0.059222, 0.06312, 0.031287, 0.056825, 0.048328, 0.026338, 0.044297, 0.046336, 0.027463, 0.027463, 0.050641, 0.047319, 0.050641, 0.076542, 0.120615, 0.222385, 0.31487, 0.387226, 0.356642, 0.476583, 0.497853, 0.461924, 0.374039, 0.476583, 0.380708, 0.505461, 0.570702, 0.570702, 0.562014, 0.58069, 0.549308, 0.42561, 0.422041, 0.51388, 0.534167, 0.529623, 0.509769, 0.525368, 0.440853, 0.374039, 0.384043, 0.278302, 0.257454, 0.339168, 0.366687, 0.436924, 0.41194, 0.339168, 0.342579, 0.268042, 0.25031, 0.278302, 0.36309, 0.366687, 0.359901, 0.352862, 0.370445, 0.281712, 0.179055, 0.278302, 0.394753, 0.370445, 0.461924, 0.509769, 0.480142, 0.480142, 0.387226, 0.30533, 0.321458, 0.308712, 0.414856, 0.509769, 0.529623, 0.541878, 0.440853, 0.440853, 0.324872, 0.21291, 0.318242, 0.4292, 0.408655, 0.401658, 0.401658, 0.321458, 0.232838, 0.236433, 0.182256, 0.243554, 0.308712, 0.387226, 0.36309, 0.291804, 0.25031, 0.17593, 0.120615], '')</t>
  </si>
  <si>
    <t>[104, 148, 149, 150, 151, 152, 153, 156, 157, 158, 159, 160, 186, 194, 195, 196]</t>
  </si>
  <si>
    <t xml:space="preserve">F5RU39|F5RU39_9ENTR NIF3 family protein OS=Enterobacter hormaechei ATCC 49162 </t>
  </si>
  <si>
    <t>([0.339168, 0.222385, 0.288399, 0.349426, 0.377384, 0.298791, 0.342579, 0.374039, 0.36309, 0.384043, 0.298791, 0.335645, 0.384043, 0.335645, 0.335645, 0.356642, 0.366687, 0.349426, 0.349426, 0.342579, 0.271506, 0.36309, 0.450668, 0.433034, 0.4292, 0.440853, 0.450668, 0.447574, 0.440853, 0.377384, 0.281712, 0.394753, 0.394753, 0.31487, 0.41194, 0.384043, 0.352862, 0.349426, 0.321458, 0.321458, 0.229226, 0.311707, 0.311707, 0.284882, 0.216401, 0.203355, 0.203355, 0.288399, 0.247041, 0.26085, 0.321458, 0.349426, 0.25406, 0.191378, 0.257454, 0.25031, 0.278302, 0.191378, 0.106997, 0.069024, 0.11371, 0.185198, 0.18812, 0.170161, 0.222385, 0.203355, 0.132295, 0.122885, 0.111485, 0.10481, 0.094817, 0.109221, 0.164327, 0.243554, 0.222385, 0.219301, 0.229226, 0.155435, 0.161087, 0.225814, 0.335645, 0.349426, 0.25031, 0.243554, 0.167087, 0.083462, 0.139895, 0.134866, 0.139895, 0.086953, 0.129801, 0.081712, 0.090864, 0.071867, 0.073402, 0.144935, 0.158265, 0.096677, 0.15284, 0.236433, 0.275179, 0.200174, 0.196879, 0.206376, 0.170161, 0.257454, 0.268042, 0.18812, 0.281712, 0.194234, 0.281712, 0.191378, 0.232838, 0.219301, 0.264545, 0.182256, 0.167087, 0.182256, 0.179055, 0.127496, 0.142424, 0.078022, 0.116183, 0.120615, 0.120615, 0.137348, 0.10481, 0.191378, 0.209395, 0.236433, 0.324872, 0.236433, 0.318242, 0.271506, 0.243554, 0.222385, 0.216401, 0.127496, 0.118441, 0.161087, 0.21291, 0.118441, 0.194234, 0.18812, 0.167087, 0.278302, 0.196879, 0.15008, 0.083462, 0.122885, 0.109221, 0.11371, 0.179055, 0.18812, 0.281712, 0.31487, 0.25406, 0.346032, 0.42561, 0.346032, 0.346032, 0.257454, 0.271506, 0.278302, 0.284882, 0.291804, 0.264545, 0.359901, 0.458154, 0.42561, 0.335645, 0.335645, 0.324872, 0.298791, 0.243554, 0.222385, 0.127496, 0.182256, 0.132295, 0.15008, 0.179055, 0.120615, 0.127496, 0.191378, 0.185198, 0.203355, 0.147574, 0.144935, 0.15284, 0.161087, 0.264545, 0.288399, 0.275179, 0.275179, 0.275179, 0.295083, 0.321458, 0.440853, 0.440853, 0.418646, 0.401658, 0.328603, 0.335645, 0.398279, 0.36309, 0.366687, 0.335645, 0.394753, 0.370445, 0.356642, 0.366687, 0.346032, 0.414856, 0.422041, 0.346032, 0.359901, 0.346032, 0.243554, 0.229226, 0.247041, 0.25031, 0.179055, 0.281712, 0.394753, 0.4292, 0.461924, 0.468512, 0.390993, 0.408655, 0.374039, 0.374039, 0.25406, 0.191378, 0.194234, 0.129801, 0.225814, 0.243554, 0.298791, 0.356642, 0.339168, 0.295083, 0.36309, 0.440853, 0.408655, 0.359901, 0.318242, 0.275179, 0.21291, 0.318242], '')</t>
  </si>
  <si>
    <t xml:space="preserve">F5RU41|F5RU41_9ENTR Uncharacterized protein OS=Enterobacter hormaechei ATCC 49162 </t>
  </si>
  <si>
    <t>([0.073402, 0.116183, 0.055536, 0.034068, 0.046336, 0.067594, 0.038042, 0.020165, 0.019401, 0.013821, 0.014075, 0.00962, 0.009096, 0.009728, 0.008409, 0.008276, 0.007259, 0.006795, 0.005378, 0.004247, 0.004135, 0.00389, 0.003864, 0.005249, 0.007315, 0.007495, 0.005683, 0.005318, 0.005799, 0.005932, 0.005378, 0.006194, 0.010509, 0.010221, 0.01204, 0.016021, 0.016826, 0.027463, 0.043307, 0.060549, 0.088832, 0.0704, 0.055536, 0.037156, 0.025762, 0.014783, 0.009728, 0.013437], '')</t>
  </si>
  <si>
    <t xml:space="preserve">F5RU42|F5RU42_9ENTR Periplasmic protein OS=Enterobacter hormaechei ATCC 49162 </t>
  </si>
  <si>
    <t>([0.009187, 0.007031, 0.004646, 0.004577, 0.005872, 0.007259, 0.009294, 0.006482, 0.006894, 0.006482, 0.006078, 0.006619, 0.006567, 0.007259, 0.00777, 0.006894, 0.004775, 0.007259, 0.00543, 0.005011, 0.003924, 0.003512, 0.003298, 0.004899, 0.006078, 0.006078, 0.00543, 0.005318, 0.005378, 0.004208, 0.005011, 0.004414, 0.003671, 0.003478, 0.004315, 0.004577, 0.00359, 0.004358, 0.004414, 0.005623, 0.006619, 0.009728, 0.019109, 0.045352, 0.027463, 0.013821, 0.010372, 0.012491, 0.013437, 0.022667, 0.05306, 0.056825, 0.096677, 0.173081, 0.144935, 0.15008, 0.10481, 0.106997, 0.11371, 0.094817, 0.071867, 0.060549, 0.03976, 0.028107, 0.016826, 0.022306, 0.05306, 0.074921], '')</t>
  </si>
  <si>
    <t xml:space="preserve">F5RU47|F5RU47_9ENTR KDP operon response regulator KdpE OS=Enterobacter hormaechei ATCC 49162 </t>
  </si>
  <si>
    <t>([0.020876, 0.023963, 0.014783, 0.021816, 0.028695, 0.017447, 0.013016, 0.016257, 0.023087, 0.024826, 0.018787, 0.024826, 0.046336, 0.046336, 0.073402, 0.074921, 0.127496, 0.127496, 0.116183, 0.120615, 0.086953, 0.15008, 0.185198, 0.191378, 0.200174, 0.203355, 0.31487, 0.318242, 0.229226, 0.239899, 0.236433, 0.298791, 0.291804, 0.284882, 0.268042, 0.30533, 0.40511, 0.321458, 0.321458, 0.225814, 0.134866, 0.167087, 0.100716, 0.096677, 0.096677, 0.111485, 0.122885, 0.122885, 0.206376, 0.30533, 0.191378, 0.229226, 0.155435, 0.083462, 0.083462, 0.094817, 0.047319, 0.041405, 0.079919, 0.06312, 0.11371, 0.191378, 0.15284, 0.271506, 0.196879, 0.200174, 0.11371, 0.060549, 0.059222, 0.045352, 0.042364, 0.085092, 0.086953, 0.179055, 0.284882, 0.30533, 0.284882, 0.26085, 0.239899, 0.200174, 0.216401, 0.222385, 0.185198, 0.219301, 0.158265, 0.232838, 0.335645, 0.318242, 0.318242, 0.219301, 0.25031, 0.295083, 0.17593, 0.164327, 0.085092, 0.081712, 0.083462, 0.048328, 0.096677, 0.096677, 0.111485, 0.11371, 0.10481, 0.083462, 0.069024, 0.048328, 0.044297, 0.03976, 0.073402, 0.127496, 0.185198, 0.194234, 0.164327, 0.308712, 0.30533, 0.414856, 0.447574, 0.359901, 0.359901, 0.321458, 0.239899, 0.247041, 0.342579, 0.25031, 0.31487, 0.271506, 0.366687, 0.281712, 0.257454, 0.222385, 0.216401, 0.239899, 0.144935, 0.096677, 0.076542, 0.076542, 0.079919, 0.071867, 0.118441, 0.11371, 0.134866, 0.15008, 0.158265, 0.17593, 0.179055, 0.194234, 0.158265, 0.15008, 0.15008, 0.106997, 0.109221, 0.071867, 0.042364, 0.043307, 0.076542, 0.086953, 0.088832, 0.081712, 0.074921, 0.044297, 0.046336, 0.048328, 0.092881, 0.086953, 0.074921, 0.079919, 0.041405, 0.085092, 0.094817, 0.106997, 0.088832, 0.106997, 0.182256, 0.284882, 0.342579, 0.25406, 0.25031, 0.25031, 0.25031, 0.25406, 0.236433, 0.232838, 0.222385, 0.132295, 0.079919, 0.058088, 0.100716, 0.167087, 0.102787, 0.094817, 0.147574, 0.264545, 0.17593, 0.158265, 0.122885, 0.15008, 0.243554, 0.200174, 0.194234, 0.222385, 0.21291, 0.308712, 0.311707, 0.222385, 0.332115, 0.4292, 0.480142, 0.483068, 0.377384, 0.476583, 0.380708, 0.366687, 0.25031, 0.301917, 0.194234, 0.196879, 0.167087, 0.116183, 0.11371, 0.088832, 0.050641, 0.035586, 0.022667, 0.035586, 0.06312], '')</t>
  </si>
  <si>
    <t xml:space="preserve">F5RU48|F5RU48_9ENTR Uncharacterized protein OS=Enterobacter hormaechei ATCC 49162 </t>
  </si>
  <si>
    <t>([0.001374, 0.000833, 0.001048, 0.00076, 0.000816, 0.000498, 0.000842, 0.001288, 0.001572, 0.002078, 0.001748, 0.002276, 0.002606, 0.004135, 0.003804, 0.003924, 0.005932, 0.005623, 0.005086, 0.003276, 0.003341, 0.00283, 0.004208, 0.003512, 0.005223, 0.00558, 0.009096, 0.009096, 0.006619, 0.005086, 0.003405, 0.003276, 0.003276, 0.003341, 0.002606, 0.003079, 0.003555, 0.00292, 0.002349, 0.003053, 0.004483, 0.003478, 0.004611], '')</t>
  </si>
  <si>
    <t xml:space="preserve">F5RU49|F5RU49_9ENTR Uncharacterized protein OS=Enterobacter hormaechei ATCC 49162 </t>
  </si>
  <si>
    <t>([0.264545, 0.342579, 0.295083, 0.359901, 0.380708, 0.324872, 0.377384, 0.394753, 0.359901, 0.374039, 0.414856, 0.408655, 0.505461, 0.433034, 0.414856, 0.40511, 0.408655, 0.517562, 0.486429, 0.468512, 0.490133, 0.458154, 0.433034, 0.5017, 0.433034, 0.370445, 0.366687, 0.374039, 0.40511, 0.359901, 0.328603, 0.301917, 0.346032, 0.332115, 0.36309, 0.349426, 0.318242, 0.359901, 0.324872, 0.370445, 0.342579, 0.318242, 0.295083], '')</t>
  </si>
  <si>
    <t>[12, 17, 23]</t>
  </si>
  <si>
    <t xml:space="preserve">F5RU50|F5RU50_9ENTR Ornithine decarboxylase OS=Enterobacter hormaechei ATCC 49162 </t>
  </si>
  <si>
    <t>([0.038042, 0.023963, 0.048328, 0.083462, 0.05306, 0.026892, 0.03976, 0.056825, 0.0704, 0.086953, 0.116183, 0.086953, 0.059222, 0.085092, 0.086953, 0.088832, 0.120615, 0.142424, 0.216401, 0.139895, 0.085092, 0.116183, 0.125101, 0.086953, 0.06184, 0.067594, 0.090864, 0.049374, 0.038042, 0.024826, 0.024393, 0.024393, 0.025316, 0.020522, 0.020165, 0.034068, 0.023087, 0.017797, 0.020165, 0.020522, 0.021381, 0.040537, 0.030003, 0.048328, 0.060549, 0.035586, 0.056825, 0.051831, 0.109221, 0.085092, 0.066181, 0.03976, 0.029376, 0.051831, 0.102787, 0.090864, 0.102787, 0.170161, 0.247041, 0.161087, 0.173081, 0.216401, 0.216401, 0.147574, 0.085092, 0.083462, 0.158265, 0.098513, 0.155435, 0.132295, 0.132295, 0.132295, 0.219301, 0.158265, 0.15008, 0.164327, 0.17593, 0.155435, 0.147574, 0.122885, 0.106997, 0.049374, 0.06184, 0.054297, 0.118441, 0.116183, 0.132295, 0.109221, 0.144935, 0.122885, 0.129801, 0.182256, 0.200174, 0.196879, 0.30533, 0.318242, 0.216401, 0.209395, 0.243554, 0.264545, 0.18812, 0.170161, 0.26085, 0.229226, 0.15008, 0.094817, 0.170161, 0.090864, 0.071867, 0.096677, 0.125101, 0.118441, 0.129801, 0.203355, 0.158265, 0.079919, 0.081712, 0.078022, 0.096677, 0.078022, 0.066181, 0.139895, 0.239899, 0.239899, 0.284882, 0.257454, 0.216401, 0.206376, 0.301917, 0.380708, 0.401658, 0.356642, 0.356642, 0.359901, 0.374039, 0.298791, 0.346032, 0.346032, 0.332115, 0.194234, 0.194234, 0.209395, 0.203355, 0.137348, 0.0704, 0.067594, 0.111485, 0.209395, 0.139895, 0.073402, 0.078022, 0.05306, 0.0704, 0.046336, 0.034884, 0.025762, 0.051831, 0.083462, 0.046336, 0.055536, 0.064632, 0.066181, 0.064632, 0.06312, 0.085092, 0.18812, 0.10481, 0.076542, 0.059222, 0.10481, 0.194234, 0.185198, 0.185198, 0.15284, 0.206376, 0.17593, 0.120615, 0.129801, 0.102787, 0.170161, 0.247041, 0.335645, 0.247041, 0.134866, 0.094817, 0.069024, 0.06184, 0.116183, 0.18812, 0.21291, 0.196879, 0.185198, 0.194234, 0.219301, 0.185198, 0.132295, 0.118441, 0.222385, 0.179055, 0.137348, 0.078022, 0.081712, 0.094817, 0.15284, 0.26085, 0.239899, 0.257454, 0.167087, 0.088832, 0.092881, 0.094817, 0.102787, 0.111485, 0.102787, 0.100716, 0.144935, 0.21291, 0.295083, 0.281712, 0.308712, 0.359901, 0.356642, 0.264545, 0.243554, 0.21291, 0.200174, 0.25031, 0.321458, 0.436924, 0.480142, 0.374039, 0.281712, 0.291804, 0.284882, 0.25031, 0.25031, 0.268042, 0.288399, 0.196879, 0.194234, 0.106997, 0.074921, 0.125101, 0.191378, 0.109221, 0.142424, 0.120615, 0.144935, 0.079919, 0.032017, 0.058088, 0.116183, 0.185198, 0.102787, 0.059222, 0.074921, 0.086953, 0.047319, 0.025316, 0.044297, 0.050641, 0.0704, 0.102787, 0.125101, 0.125101, 0.206376, 0.167087, 0.200174, 0.209395, 0.321458, 0.444081, 0.454136, 0.318242, 0.321458, 0.328603, 0.384043, 0.318242, 0.21291, 0.311707, 0.298791, 0.298791, 0.284882, 0.26085, 0.301917, 0.271506, 0.281712, 0.194234, 0.144935, 0.15284, 0.122885, 0.116183, 0.120615, 0.069024, 0.088832, 0.094817, 0.15008, 0.106997, 0.15008, 0.229226, 0.144935, 0.142424, 0.15284, 0.086953, 0.090864, 0.050641, 0.025762, 0.026892, 0.045352, 0.066181, 0.030003, 0.024393, 0.023963, 0.013613, 0.020876, 0.034068, 0.016826, 0.011106, 0.020165, 0.016257, 0.012727, 0.016528, 0.028695, 0.016528, 0.027463, 0.055536, 0.054297, 0.064632, 0.034884, 0.038858, 0.027463, 0.059222, 0.096677, 0.10481, 0.182256, 0.191378, 0.17593, 0.200174, 0.200174, 0.122885, 0.158265, 0.206376, 0.236433, 0.164327, 0.243554, 0.239899, 0.225814, 0.321458, 0.377384, 0.461924, 0.335645, 0.418646, 0.418646, 0.408655, 0.394753, 0.398279, 0.288399, 0.284882, 0.370445, 0.454136, 0.541878, 0.534167, 0.517562, 0.42561, 0.497853, 0.497853, 0.517562, 0.534167, 0.517562, 0.444081, 0.374039, 0.51388, 0.509769, 0.494003, 0.486429, 0.398279, 0.398279, 0.494003, 0.468512, 0.356642, 0.311707, 0.25406, 0.25031, 0.222385, 0.30533, 0.308712, 0.301917, 0.31487, 0.17593, 0.102787, 0.200174, 0.185198, 0.085092, 0.074921, 0.06312, 0.036378, 0.069024, 0.037156, 0.037156, 0.037156, 0.074921, 0.074921, 0.094817, 0.111485, 0.132295, 0.144935, 0.139895, 0.144935, 0.127496, 0.236433, 0.295083, 0.170161, 0.209395, 0.332115, 0.278302, 0.239899, 0.264545, 0.257454, 0.342579, 0.25031, 0.298791, 0.271506, 0.31487, 0.318242, 0.219301, 0.15008, 0.086953, 0.096677, 0.102787, 0.06184, 0.06184, 0.041405, 0.047319, 0.06184, 0.069024, 0.059222, 0.058088, 0.102787, 0.111485, 0.111485, 0.122885, 0.118441, 0.137348, 0.139895, 0.164327, 0.147574, 0.229226, 0.308712, 0.194234, 0.194234, 0.281712, 0.236433, 0.352862, 0.349426, 0.318242, 0.298791, 0.414856, 0.394753, 0.366687, 0.236433, 0.134866, 0.182256, 0.092881, 0.060549, 0.071867, 0.060549, 0.125101, 0.111485, 0.059222, 0.106997, 0.083462, 0.038858, 0.051831, 0.049374, 0.044297, 0.044297, 0.047319, 0.042364, 0.079919, 0.042364, 0.042364, 0.049374, 0.055536, 0.129801, 0.116183, 0.096677, 0.054297, 0.028107, 0.017447, 0.032677, 0.035586, 0.051831, 0.109221, 0.056825, 0.059222, 0.092881, 0.106997, 0.098513, 0.10481, 0.106997, 0.111485, 0.209395, 0.308712, 0.18812, 0.167087, 0.182256, 0.21291, 0.271506, 0.36309, 0.366687, 0.275179, 0.239899, 0.222385, 0.127496, 0.129801, 0.120615, 0.15284, 0.167087, 0.167087, 0.102787, 0.06184, 0.129801, 0.132295, 0.122885, 0.137348, 0.144935, 0.132295, 0.122885, 0.142424, 0.085092, 0.086953, 0.074921, 0.05306, 0.029376, 0.06312, 0.125101, 0.109221, 0.109221, 0.106997, 0.083462, 0.139895, 0.191378, 0.10481, 0.102787, 0.111485, 0.116183, 0.071867, 0.102787, 0.100716, 0.06184, 0.067594, 0.109221, 0.106997, 0.182256, 0.25406, 0.173081, 0.092881, 0.116183, 0.10481, 0.106997, 0.088832, 0.10481, 0.064632, 0.10481, 0.109221, 0.067594, 0.069024, 0.120615, 0.139895, 0.083462, 0.078022, 0.116183, 0.122885, 0.216401, 0.225814, 0.247041, 0.324872, 0.318242, 0.278302, 0.291804, 0.191378, 0.268042, 0.164327, 0.236433, 0.247041, 0.144935, 0.132295, 0.206376, 0.196879, 0.164327, 0.243554, 0.352862, 0.275179, 0.179055, 0.155435, 0.129801, 0.118441, 0.127496, 0.139895, 0.161087, 0.155435, 0.164327, 0.161087, 0.232838, 0.25031, 0.206376, 0.191378, 0.268042, 0.25406, 0.236433, 0.278302, 0.167087, 0.17593, 0.25031, 0.271506, 0.268042, 0.239899, 0.257454, 0.271506, 0.346032, 0.366687, 0.328603, 0.42561, 0.328603, 0.301917, 0.203355, 0.164327, 0.268042, 0.271506, 0.291804, 0.219301, 0.232838, 0.268042, 0.17593, 0.179055, 0.173081, 0.200174, 0.25031, 0.203355, 0.191378, 0.18812, 0.173081, 0.122885, 0.096677, 0.134866, 0.170161, 0.25031, 0.301917, 0.225814, 0.25406, 0.161087, 0.25031, 0.264545, 0.339168, 0.342579, 0.264545, 0.247041, 0.18812, 0.122885, 0.164327, 0.15284, 0.164327, 0.116183, 0.106997, 0.125101, 0.147574, 0.137348, 0.094817, 0.071867, 0.11371, 0.056825, 0.050641, 0.035586, 0.025316, 0.016528, 0.025762, 0.045352, 0.081712, 0.0704, 0.11371, 0.060549, 0.036378, 0.03976, 0.060549, 0.059222, 0.049374, 0.059222, 0.064632, 0.059222, 0.098513, 0.100716, 0.111485, 0.120615, 0.096677, 0.122885, 0.194234, 0.118441, 0.120615, 0.122885, 0.18812, 0.173081, 0.264545, 0.271506, 0.243554, 0.167087, 0.179055, 0.15008, 0.076542, 0.067594, 0.11371, 0.125101, 0.102787, 0.125101, 0.200174, 0.295083, 0.281712, 0.191378, 0.196879, 0.173081, 0.170161, 0.191378, 0.18812, 0.111485, 0.137348, 0.120615, 0.164327, 0.236433, 0.295083, 0.387226, 0.374039, 0.335645, 0.257454, 0.278302], '')</t>
  </si>
  <si>
    <t>[359, 360, 361, 365, 366, 367, 370, 371]</t>
  </si>
  <si>
    <t xml:space="preserve">F5RU52|F5RU52_9ENTR Phosphoglucomutase OS=Enterobacter hormaechei ATCC 49162 </t>
  </si>
  <si>
    <t>([0.73685, 0.767246, 0.791621, 0.805026, 0.83125, 0.716283, 0.585406, 0.622677, 0.541878, 0.517562, 0.545602, 0.497853, 0.538167, 0.490133, 0.483068, 0.394753, 0.298791, 0.268042, 0.191378, 0.185198, 0.185198, 0.158265, 0.10481, 0.098513, 0.102787, 0.078022, 0.134866, 0.222385, 0.185198, 0.185198, 0.21291, 0.122885, 0.179055, 0.179055, 0.203355, 0.194234, 0.295083, 0.390993, 0.454136, 0.541878, 0.509769, 0.450668, 0.529623, 0.632174, 0.63748, 0.497853, 0.549308, 0.549308, 0.56648, 0.626927, 0.604312, 0.51388, 0.608892, 0.51388, 0.480142, 0.494003, 0.472492, 0.374039, 0.339168, 0.359901, 0.380708, 0.418646, 0.418646, 0.408655, 0.40511, 0.40511, 0.444081, 0.436924, 0.414856, 0.414856, 0.321458, 0.321458, 0.332115, 0.356642, 0.436924, 0.480142, 0.472492, 0.517562, 0.58069, 0.525368, 0.505461, 0.5017, 0.525368, 0.525368, 0.4292, 0.332115, 0.335645, 0.335645, 0.257454, 0.278302, 0.191378, 0.196879, 0.25031, 0.284882, 0.298791, 0.298791, 0.219301, 0.229226, 0.158265, 0.118441, 0.125101, 0.132295, 0.134866, 0.122885, 0.15008, 0.229226, 0.21291, 0.219301, 0.308712, 0.387226, 0.398279, 0.4292, 0.440853, 0.465241, 0.505461, 0.461924, 0.380708, 0.366687, 0.291804, 0.366687, 0.461924, 0.525368, 0.509769, 0.486429, 0.472492, 0.4292, 0.447574, 0.521092, 0.534167, 0.494003, 0.401658, 0.311707, 0.257454, 0.324872, 0.356642, 0.342579, 0.384043, 0.480142, 0.604312, 0.728858, 0.733139, 0.73685, 0.73685, 0.73685, 0.622677, 0.618285, 0.541878, 0.538167, 0.613573, 0.63748, 0.657645, 0.759478, 0.823549, 0.91684, 0.894241, 0.882776, 0.88723, 0.88723, 0.81615, 0.791621, 0.745909, 0.642678, 0.538167, 0.562014, 0.585406, 0.707965, 0.675549, 0.795062, 0.750527, 0.604312, 0.472492, 0.433034, 0.447574, 0.447574, 0.339168, 0.377384, 0.359901, 0.288399, 0.275179, 0.335645, 0.243554, 0.247041, 0.229226, 0.301917, 0.301917, 0.26085, 0.219301, 0.219301, 0.209395, 0.232838, 0.318242, 0.328603, 0.356642, 0.36309, 0.380708, 0.472492, 0.380708, 0.321458, 0.401658, 0.440853, 0.339168, 0.366687, 0.387226, 0.468512, 0.377384, 0.328603, 0.370445, 0.321458, 0.291804, 0.301917, 0.264545, 0.229226, 0.268042, 0.18812, 0.185198, 0.170161, 0.137348, 0.200174, 0.182256, 0.167087, 0.088832, 0.15284, 0.15008, 0.144935, 0.173081, 0.167087, 0.191378, 0.179055, 0.257454, 0.31487, 0.216401, 0.275179, 0.21291, 0.155435, 0.229226, 0.21291, 0.139895, 0.139895, 0.158265, 0.232838, 0.15008, 0.216401, 0.147574, 0.21291, 0.132295, 0.111485, 0.10481, 0.071867, 0.078022, 0.083462, 0.086953, 0.098513, 0.092881, 0.164327, 0.25406, 0.15008, 0.15008, 0.129801, 0.118441, 0.109221, 0.06184, 0.116183, 0.116183, 0.18812, 0.17593, 0.222385, 0.134866, 0.206376, 0.222385, 0.219301, 0.15008, 0.144935, 0.203355, 0.209395, 0.139895, 0.11371, 0.164327, 0.137348, 0.236433, 0.194234, 0.118441, 0.161087, 0.092881, 0.092881, 0.092881, 0.092881, 0.054297, 0.10481, 0.060549, 0.067594, 0.029376, 0.037156, 0.03976, 0.042364, 0.046336, 0.076542, 0.048328, 0.069024, 0.083462, 0.083462, 0.137348, 0.137348, 0.111485, 0.182256, 0.21291, 0.173081, 0.173081, 0.196879, 0.144935, 0.236433, 0.301917, 0.433034, 0.461924, 0.346032, 0.247041, 0.185198, 0.125101, 0.182256, 0.10481, 0.11371, 0.06312, 0.037156, 0.031287, 0.054297, 0.050641, 0.040537, 0.06184, 0.069024, 0.066181, 0.088832, 0.081712, 0.074921, 0.046336, 0.038858, 0.048328, 0.085092, 0.102787, 0.15284, 0.11371, 0.132295, 0.122885, 0.200174, 0.25406, 0.324872, 0.222385, 0.236433, 0.239899, 0.155435, 0.100716, 0.179055, 0.155435, 0.098513, 0.086953, 0.129801, 0.15008, 0.137348, 0.094817, 0.109221, 0.071867, 0.142424, 0.144935, 0.144935, 0.078022, 0.092881, 0.069024, 0.060549, 0.037156, 0.040537, 0.060549, 0.054297, 0.051831, 0.067594, 0.11371, 0.111485, 0.055536, 0.056825, 0.047319, 0.071867, 0.06312, 0.106997, 0.098513, 0.139895, 0.120615, 0.209395, 0.185198, 0.271506, 0.275179, 0.257454, 0.247041, 0.15284, 0.239899, 0.236433, 0.229226, 0.264545, 0.182256, 0.288399, 0.295083, 0.418646, 0.418646, 0.433034, 0.41194, 0.30533, 0.225814, 0.216401, 0.155435, 0.120615, 0.076542, 0.120615, 0.155435, 0.170161, 0.18812, 0.182256, 0.155435, 0.10481, 0.090864, 0.147574, 0.144935, 0.147574, 0.161087, 0.173081, 0.179055, 0.182256, 0.173081, 0.26085, 0.321458, 0.311707, 0.36309, 0.465241, 0.494003, 0.422041, 0.401658, 0.458154, 0.486429, 0.517562, 0.486429, 0.490133, 0.490133, 0.41194, 0.41194, 0.352862, 0.339168, 0.291804, 0.295083, 0.384043, 0.346032, 0.339168, 0.408655, 0.408655, 0.359901, 0.284882, 0.380708, 0.374039, 0.324872, 0.291804, 0.324872, 0.440853, 0.394753, 0.335645, 0.41194, 0.374039, 0.398279, 0.40511, 0.356642, 0.321458, 0.324872, 0.366687, 0.387226, 0.318242, 0.352862, 0.352862, 0.433034, 0.36309, 0.374039, 0.42561, 0.398279, 0.401658, 0.377384, 0.422041, 0.486429, 0.461924, 0.490133, 0.41194, 0.408655, 0.486429, 0.436924, 0.4292, 0.356642, 0.291804, 0.374039, 0.387226, 0.4292, 0.42561, 0.422041, 0.324872, 0.324872, 0.324872, 0.298791, 0.328603, 0.318242, 0.31487, 0.349426, 0.374039, 0.468512, 0.440853, 0.352862, 0.42561, 0.352862, 0.332115, 0.295083, 0.308712, 0.288399, 0.194234, 0.139895, 0.203355, 0.268042, 0.311707, 0.356642, 0.352862, 0.335645, 0.349426, 0.275179, 0.291804, 0.264545, 0.271506, 0.271506, 0.295083, 0.321458, 0.321458, 0.346032, 0.414856, 0.414856, 0.356642, 0.374039, 0.436924, 0.447574, 0.444081, 0.408655, 0.374039, 0.352862, 0.311707, 0.268042, 0.342579, 0.284882, 0.25406, 0.179055, 0.179055], '')</t>
  </si>
  <si>
    <t>[0, 1, 2, 3, 4, 5, 6, 7, 8, 9, 10, 12, 39, 40, 42, 43, 44, 46, 47, 48, 49, 50, 51, 52, 53, 77, 78, 79, 80, 81, 82, 83, 114, 121, 122, 127, 128, 138, 139, 140, 141, 142, 143, 144, 145, 146, 147, 148, 149, 150, 151, 152, 153, 154, 155, 156, 157, 158, 159, 160, 161, 162, 163, 164, 165, 166, 167, 168, 169, 433]</t>
  </si>
  <si>
    <t>68)</t>
  </si>
  <si>
    <t xml:space="preserve">F5RU54|F5RU54_9ENTR Esterase YbfF OS=Enterobacter hormaechei ATCC 49162 </t>
  </si>
  <si>
    <t>([0.557691, 0.585406, 0.694846, 0.733139, 0.76285, 0.791621, 0.795062, 0.846163, 0.728858, 0.648219, 0.549308, 0.521092, 0.529623, 0.626927, 0.51388, 0.398279, 0.387226, 0.418646, 0.318242, 0.324872, 0.370445, 0.271506, 0.268042, 0.167087, 0.100716, 0.074921, 0.071867, 0.076542, 0.034884, 0.042364, 0.064632, 0.11371, 0.170161, 0.137348, 0.083462, 0.081712, 0.161087, 0.11371, 0.120615, 0.15008, 0.147574, 0.144935, 0.229226, 0.232838, 0.219301, 0.301917, 0.332115, 0.328603, 0.321458, 0.42561, 0.517562, 0.465241, 0.461924, 0.359901, 0.359901, 0.418646, 0.461924, 0.414856, 0.497853, 0.497853, 0.450668, 0.447574, 0.444081, 0.440853, 0.356642, 0.447574, 0.414856, 0.4292, 0.436924, 0.339168, 0.328603, 0.308712, 0.318242, 0.318242, 0.295083, 0.229226, 0.26085, 0.30533, 0.332115, 0.281712, 0.271506, 0.352862, 0.349426, 0.308712, 0.236433, 0.278302, 0.239899, 0.18812, 0.182256, 0.147574, 0.15284, 0.125101, 0.15008, 0.191378, 0.185198, 0.203355, 0.295083, 0.298791, 0.206376, 0.147574, 0.132295, 0.076542, 0.081712, 0.05306, 0.05306, 0.098513, 0.083462, 0.106997, 0.098513, 0.100716, 0.078022, 0.129801, 0.15008, 0.125101, 0.120615, 0.132295, 0.132295, 0.069024, 0.056825, 0.079919, 0.069024, 0.111485, 0.155435, 0.100716, 0.15008, 0.15284, 0.127496, 0.185198, 0.120615, 0.196879, 0.191378, 0.26085, 0.275179, 0.288399, 0.26085, 0.219301, 0.206376, 0.229226, 0.298791, 0.324872, 0.374039, 0.472492, 0.366687, 0.408655, 0.5017, 0.51388, 0.549308, 0.476583, 0.40511, 0.490133, 0.374039, 0.281712, 0.194234, 0.182256, 0.170161, 0.109221, 0.085092, 0.088832, 0.132295, 0.179055, 0.10481, 0.094817, 0.045352, 0.086953, 0.051831, 0.055536, 0.032017, 0.019109, 0.016257, 0.024826, 0.024393, 0.026338, 0.044297, 0.079919, 0.044297, 0.028695, 0.059222, 0.048328, 0.050641, 0.051831, 0.030611, 0.069024, 0.056825, 0.06184, 0.069024, 0.10481, 0.10481, 0.158265, 0.158265, 0.144935, 0.078022, 0.071867, 0.134866, 0.137348, 0.147574, 0.229226, 0.324872, 0.225814, 0.257454, 0.247041, 0.25406, 0.295083, 0.17593, 0.200174, 0.311707, 0.288399, 0.200174, 0.111485, 0.090864, 0.158265, 0.155435, 0.271506, 0.284882, 0.25406, 0.247041, 0.203355, 0.203355, 0.125101, 0.132295, 0.164327, 0.161087, 0.134866, 0.158265, 0.247041, 0.158265, 0.102787, 0.098513, 0.139895, 0.225814, 0.25406, 0.271506, 0.394753, 0.342579, 0.264545, 0.203355, 0.203355, 0.206376, 0.129801, 0.179055, 0.25406, 0.182256, 0.109221, 0.132295, 0.137348, 0.142424, 0.200174, 0.281712, 0.26085, 0.264545, 0.219301, 0.18812, 0.129801, 0.092881, 0.086953, 0.118441, 0.200174, 0.167087], '')</t>
  </si>
  <si>
    <t>[0, 1, 2, 3, 4, 5, 6, 7, 8, 9, 10, 11, 12, 13, 14, 50, 144, 145, 146]</t>
  </si>
  <si>
    <t xml:space="preserve">F5RU55|F5RU55_9ENTR LexA regulated protein OS=Enterobacter hormaechei ATCC 49162 </t>
  </si>
  <si>
    <t>([0.750527, 0.76285, 0.653063, 0.517562, 0.51388, 0.557691, 0.58069, 0.59508, 0.604312, 0.675549, 0.685117, 0.690604, 0.76285, 0.759478, 0.76285, 0.767246, 0.801317, 0.728858, 0.73685, 0.724957, 0.716283, 0.795062, 0.805026, 0.801317, 0.876521, 0.819762, 0.819762, 0.81615, 0.812494, 0.83125, 0.805026, 0.733139, 0.73685, 0.680603, 0.685117, 0.675549, 0.675549, 0.613573, 0.703578, 0.613573, 0.618285, 0.608892, 0.538167, 0.525368, 0.525368, 0.529623, 0.545602, 0.545602, 0.525368, 0.529623, 0.494003, 0.4292, 0.494003, 0.476583, 0.418646, 0.4292, 0.4292, 0.352862, 0.342579, 0.342579, 0.387226, 0.380708, 0.401658, 0.377384, 0.380708, 0.440853, 0.440853, 0.509769, 0.4292, 0.377384, 0.377384, 0.394753, 0.436924, 0.380708, 0.324872, 0.370445, 0.366687, 0.30533, 0.366687, 0.387226, 0.324872, 0.339168, 0.346032, 0.332115, 0.390993, 0.366687, 0.349426, 0.321458, 0.291804, 0.335645, 0.408655, 0.377384, 0.342579, 0.321458, 0.390993], '')</t>
  </si>
  <si>
    <t>[0, 1, 2, 3, 4, 5, 6, 7, 8, 9, 10, 11, 12, 13, 14, 15, 16, 17, 18, 19, 20, 21, 22, 23, 24, 25, 26, 27, 28, 29, 30, 31, 32, 33, 34, 35, 36, 37, 38, 39, 40, 41, 42, 43, 44, 45, 46, 47, 48, 49, 67]</t>
  </si>
  <si>
    <t xml:space="preserve">F5RU56|F5RU56_9ENTR Flavodoxin OS=Enterobacter hormaechei ATCC 49162 </t>
  </si>
  <si>
    <t>([0.085092, 0.134866, 0.209395, 0.15008, 0.096677, 0.060549, 0.038858, 0.037156, 0.038042, 0.028107, 0.021381, 0.027463, 0.016021, 0.009294, 0.008804, 0.008895, 0.009096, 0.009728, 0.009728, 0.014586, 0.016257, 0.031287, 0.033407, 0.030611, 0.026892, 0.037156, 0.06184, 0.11371, 0.086953, 0.116183, 0.173081, 0.268042, 0.182256, 0.264545, 0.36309, 0.490133, 0.418646, 0.390993, 0.390993, 0.31487, 0.311707, 0.31487, 0.225814, 0.173081, 0.155435, 0.232838, 0.264545, 0.264545, 0.281712, 0.380708, 0.275179, 0.308712, 0.295083, 0.295083, 0.30533, 0.232838, 0.144935, 0.132295, 0.094817, 0.088832, 0.079919, 0.10481, 0.100716, 0.098513, 0.069024, 0.041405, 0.043307, 0.050641, 0.045352, 0.042364, 0.024826, 0.048328, 0.023534, 0.025316, 0.049374, 0.023963, 0.020876, 0.044297, 0.079919, 0.079919, 0.090864, 0.167087, 0.094817, 0.098513, 0.088832, 0.15284, 0.236433, 0.222385, 0.129801, 0.106997, 0.081712, 0.074921, 0.035586, 0.06312, 0.036378, 0.034068, 0.073402, 0.144935, 0.137348, 0.142424, 0.142424, 0.106997, 0.109221, 0.096677, 0.045352, 0.056825, 0.058088, 0.047319, 0.029376, 0.051831, 0.081712, 0.058088, 0.092881, 0.179055, 0.118441, 0.11371, 0.127496, 0.144935, 0.127496, 0.11371, 0.088832, 0.129801, 0.096677, 0.056825, 0.098513, 0.173081, 0.161087, 0.182256, 0.209395, 0.271506, 0.271506, 0.185198, 0.25406, 0.164327, 0.173081, 0.219301, 0.295083, 0.257454, 0.222385, 0.158265, 0.137348, 0.167087, 0.203355, 0.298791, 0.349426, 0.243554, 0.18812, 0.271506, 0.158265, 0.132295, 0.094817, 0.102787, 0.182256, 0.203355, 0.295083, 0.281712, 0.342579, 0.370445, 0.298791, 0.301917, 0.359901, 0.41194, 0.380708, 0.301917, 0.311707, 0.30533, 0.328603, 0.328603, 0.311707, 0.414856, 0.380708, 0.450668, 0.461924, 0.458154, 0.356642, 0.384043, 0.288399, 0.271506, 0.26085, 0.268042, 0.185198, 0.219301, 0.173081, 0.164327, 0.200174, 0.15008, 0.139895, 0.196879, 0.247041, 0.236433, 0.179055, 0.239899, 0.225814], '')</t>
  </si>
  <si>
    <t xml:space="preserve">F5RU58|F5RU58_9ENTR YbfN protein OS=Enterobacter hormaechei ATCC 49162 </t>
  </si>
  <si>
    <t>([0.509769, 0.401658, 0.436924, 0.352862, 0.394753, 0.384043, 0.374039, 0.390993, 0.408655, 0.346032, 0.311707, 0.268042, 0.203355, 0.182256, 0.18812, 0.15008, 0.134866, 0.125101, 0.170161, 0.096677, 0.056825, 0.058088, 0.048328, 0.040537, 0.064632, 0.064632, 0.076542, 0.076542, 0.079919, 0.081712, 0.132295, 0.185198, 0.25031, 0.30533, 0.25406, 0.321458, 0.401658, 0.401658, 0.318242, 0.318242, 0.366687, 0.321458, 0.268042, 0.377384, 0.401658, 0.377384, 0.370445, 0.36309, 0.384043, 0.41194, 0.422041, 0.41194, 0.328603, 0.339168, 0.31487, 0.288399, 0.291804, 0.281712, 0.247041, 0.264545, 0.275179, 0.239899, 0.271506, 0.342579, 0.332115, 0.339168, 0.36309, 0.335645, 0.349426, 0.359901, 0.335645, 0.236433, 0.21291, 0.288399, 0.284882, 0.31487, 0.41194, 0.352862, 0.356642, 0.356642, 0.401658, 0.40511, 0.370445, 0.447574, 0.422041, 0.324872, 0.239899, 0.243554, 0.243554, 0.236433, 0.222385, 0.222385, 0.311707, 0.342579, 0.352862, 0.349426, 0.349426, 0.295083, 0.328603, 0.324872, 0.380708, 0.301917, 0.301917, 0.387226, 0.31487, 0.271506, 0.380708, 0.461924, 0.384043, 0.408655, 0.414856, 0.42561, 0.433034, 0.4292, 0.401658, 0.374039, 0.349426, 0.31487, 0.36309, 0.370445, 0.346032, 0.31487, 0.461924, 0.414856], '')</t>
  </si>
  <si>
    <t xml:space="preserve">F5RU59|F5RU59_9ENTR Outer membrane porin OS=Enterobacter hormaechei ATCC 49162 </t>
  </si>
  <si>
    <t>([0.222385, 0.21291, 0.139895, 0.139895, 0.094817, 0.096677, 0.122885, 0.100716, 0.125101, 0.125101, 0.116183, 0.147574, 0.147574, 0.094817, 0.129801, 0.096677, 0.081712, 0.10481, 0.118441, 0.100716, 0.116183, 0.15008, 0.15008, 0.219301, 0.15284, 0.15284, 0.196879, 0.206376, 0.26085, 0.257454, 0.209395, 0.25406, 0.257454, 0.257454, 0.275179, 0.232838, 0.196879, 0.147574, 0.137348, 0.122885, 0.161087, 0.170161, 0.206376, 0.236433, 0.229226, 0.346032, 0.366687, 0.311707, 0.324872, 0.339168, 0.335645, 0.318242, 0.311707, 0.318242, 0.328603, 0.308712, 0.398279, 0.494003, 0.59508, 0.570702, 0.465241, 0.454136, 0.418646, 0.418646, 0.339168, 0.356642, 0.239899, 0.31487, 0.339168, 0.318242, 0.21291, 0.191378, 0.25406, 0.268042, 0.219301, 0.122885, 0.185198, 0.127496, 0.134866, 0.086953, 0.0704, 0.102787, 0.048328, 0.059222, 0.045352, 0.045352, 0.048328, 0.067594, 0.049374, 0.059222, 0.06312, 0.11371, 0.142424, 0.164327, 0.15284, 0.191378, 0.321458, 0.335645, 0.440853, 0.346032, 0.394753, 0.318242, 0.346032, 0.450668, 0.444081, 0.486429, 0.570702, 0.509769, 0.465241, 0.509769, 0.509769, 0.509769, 0.408655, 0.390993, 0.398279, 0.41194, 0.40511, 0.370445, 0.359901, 0.257454, 0.332115, 0.288399, 0.301917, 0.298791, 0.271506, 0.247041, 0.206376, 0.209395, 0.137348, 0.21291, 0.125101, 0.109221, 0.122885, 0.15008, 0.086953, 0.071867, 0.066181, 0.069024, 0.0704, 0.038858, 0.038858, 0.045352, 0.088832, 0.15008, 0.155435, 0.196879, 0.225814, 0.179055, 0.122885, 0.182256, 0.216401, 0.30533, 0.209395, 0.179055, 0.134866, 0.167087, 0.219301, 0.219301, 0.219301, 0.134866, 0.232838, 0.308712, 0.25406, 0.247041, 0.21291, 0.21291, 0.164327, 0.173081, 0.144935, 0.225814, 0.167087, 0.142424, 0.155435, 0.21291, 0.216401, 0.298791, 0.278302, 0.243554, 0.147574, 0.142424, 0.15008, 0.100716, 0.055536, 0.069024, 0.064632, 0.092881, 0.05306, 0.06312, 0.047319, 0.118441, 0.059222, 0.106997, 0.066181, 0.0704, 0.060549, 0.066181, 0.076542, 0.06184, 0.034884, 0.076542, 0.078022, 0.142424, 0.18812, 0.278302, 0.275179, 0.25406, 0.173081, 0.271506, 0.18812, 0.144935, 0.120615, 0.191378, 0.127496, 0.18812, 0.106997, 0.142424, 0.074921, 0.083462, 0.083462, 0.139895, 0.137348, 0.147574, 0.085092, 0.056825, 0.034884, 0.03976, 0.033407, 0.040537, 0.019109, 0.033407, 0.06184, 0.050641, 0.060549, 0.102787, 0.058088, 0.0704, 0.078022, 0.15008, 0.081712, 0.083462, 0.071867, 0.06184, 0.047319, 0.078022, 0.06312, 0.102787, 0.043307, 0.058088, 0.041405, 0.0704, 0.0704, 0.06184, 0.092881, 0.048328, 0.047319, 0.086953, 0.116183, 0.060549, 0.060549, 0.05306, 0.060549, 0.071867, 0.06184, 0.073402, 0.081712, 0.137348, 0.118441, 0.219301, 0.179055, 0.275179, 0.318242, 0.332115, 0.25031, 0.216401, 0.298791, 0.31487, 0.321458, 0.346032, 0.377384, 0.328603, 0.356642, 0.418646, 0.436924, 0.480142, 0.394753, 0.291804, 0.30533, 0.335645, 0.328603, 0.328603, 0.21291, 0.132295, 0.134866, 0.179055, 0.116183, 0.116183, 0.051831, 0.048328, 0.024393, 0.034884, 0.025316, 0.043307, 0.058088, 0.035586, 0.036378, 0.036378, 0.066181, 0.035586, 0.041405, 0.040537, 0.050641, 0.050641, 0.058088, 0.049374, 0.049374, 0.088832, 0.088832, 0.179055, 0.194234, 0.281712, 0.179055, 0.158265, 0.100716, 0.100716, 0.142424, 0.096677, 0.155435, 0.185198, 0.268042, 0.161087, 0.139895, 0.134866, 0.216401, 0.295083, 0.298791, 0.332115, 0.239899, 0.25406, 0.161087, 0.085092, 0.045352, 0.098513, 0.191378, 0.271506, 0.25031, 0.264545, 0.209395, 0.219301, 0.164327, 0.17593, 0.264545, 0.311707, 0.31487, 0.291804, 0.219301, 0.127496, 0.066181, 0.109221, 0.085092, 0.102787, 0.106997, 0.191378, 0.118441, 0.10481, 0.11371, 0.064632, 0.066181, 0.076542, 0.058088, 0.0704, 0.033407, 0.032677, 0.020165, 0.020522, 0.020165, 0.026892, 0.029376, 0.047319, 0.025762, 0.031287, 0.022667, 0.042364, 0.032677, 0.054297, 0.067594, 0.059222, 0.10481, 0.078022, 0.15284, 0.11371, 0.06184, 0.122885, 0.137348, 0.185198, 0.196879, 0.229226, 0.155435, 0.239899, 0.291804, 0.384043, 0.352862, 0.359901, 0.346032, 0.291804, 0.308712, 0.243554, 0.219301, 0.142424, 0.122885, 0.06184, 0.116183, 0.203355, 0.194234, 0.179055, 0.158265, 0.142424, 0.142424, 0.219301, 0.170161, 0.079919, 0.079919, 0.056825, 0.100716, 0.050641, 0.088832, 0.094817, 0.06184, 0.079919, 0.15284, 0.194234, 0.271506, 0.264545, 0.170161, 0.196879, 0.191378, 0.134866, 0.137348, 0.137348, 0.137348, 0.10481, 0.209395, 0.225814, 0.229226, 0.132295, 0.25031, 0.257454, 0.26085, 0.36309, 0.366687, 0.284882, 0.288399, 0.179055, 0.125101, 0.139895, 0.0704, 0.059222, 0.127496, 0.06312, 0.06312, 0.036378, 0.033407, 0.023534, 0.016826, 0.021381, 0.036378, 0.023534, 0.015694, 0.009728, 0.007177, 0.004976, 0.00515], '')</t>
  </si>
  <si>
    <t>[58, 59, 106, 107, 109, 110, 111]</t>
  </si>
  <si>
    <t xml:space="preserve">F5RU60|F5RU60_9ENTR Uncharacterized protein OS=Enterobacter hormaechei ATCC 49162 </t>
  </si>
  <si>
    <t>([0.120615, 0.111485, 0.102787, 0.058088, 0.038858, 0.054297, 0.079919, 0.102787, 0.132295, 0.158265, 0.203355, 0.158265, 0.161087, 0.116183, 0.094817, 0.083462, 0.037156, 0.022306, 0.014586, 0.014586, 0.013613, 0.024393, 0.030003, 0.020165, 0.034884, 0.069024, 0.066181, 0.032677, 0.032677, 0.032017, 0.031287, 0.031287, 0.030611, 0.058088, 0.038042, 0.05306, 0.067594, 0.144935, 0.15284, 0.191378, 0.109221, 0.060549, 0.031287, 0.016257, 0.017447, 0.017447, 0.015078, 0.010509, 0.01204, 0.008075, 0.005378, 0.00543, 0.005011, 0.004976, 0.005011, 0.007091, 0.006894, 0.009401, 0.009015, 0.009865, 0.011106, 0.014075, 0.018787, 0.028107, 0.055536, 0.096677, 0.0704, 0.048328, 0.083462], '')</t>
  </si>
  <si>
    <t xml:space="preserve">F5RU65|F5RU65_9ENTR N-acetylglucosamine repressor OS=Enterobacter hormaechei ATCC 49162 </t>
  </si>
  <si>
    <t>([0.675549, 0.529623, 0.58069, 0.458154, 0.384043, 0.40511, 0.433034, 0.356642, 0.394753, 0.414856, 0.40511, 0.40511, 0.335645, 0.225814, 0.229226, 0.161087, 0.102787, 0.129801, 0.129801, 0.21291, 0.21291, 0.236433, 0.222385, 0.209395, 0.295083, 0.275179, 0.281712, 0.194234, 0.247041, 0.25031, 0.25406, 0.278302, 0.308712, 0.291804, 0.339168, 0.370445, 0.418646, 0.5017, 0.414856, 0.418646, 0.401658, 0.31487, 0.284882, 0.370445, 0.370445, 0.284882, 0.284882, 0.291804, 0.380708, 0.408655, 0.308712, 0.216401, 0.21291, 0.225814, 0.236433, 0.275179, 0.243554, 0.275179, 0.247041, 0.31487, 0.31487, 0.318242, 0.40511, 0.401658, 0.401658, 0.370445, 0.366687, 0.454136, 0.349426, 0.278302, 0.284882, 0.380708, 0.480142, 0.480142, 0.476583, 0.444081, 0.436924, 0.401658, 0.308712, 0.335645, 0.264545, 0.257454, 0.17593, 0.173081, 0.173081, 0.179055, 0.21291, 0.308712, 0.311707, 0.311707, 0.390993, 0.295083, 0.196879, 0.200174, 0.127496, 0.118441, 0.196879, 0.191378, 0.18812, 0.185198, 0.158265, 0.236433, 0.25031, 0.346032, 0.26085, 0.291804, 0.196879, 0.21291, 0.219301, 0.21291, 0.30533, 0.30533, 0.40511, 0.5017, 0.398279, 0.505461, 0.51388, 0.483068, 0.394753, 0.339168, 0.440853, 0.480142, 0.377384, 0.332115, 0.332115, 0.308712, 0.191378, 0.295083, 0.26085, 0.17593, 0.185198, 0.17593, 0.170161, 0.096677, 0.092881, 0.164327, 0.092881, 0.051831, 0.050641, 0.050641, 0.086953, 0.05306, 0.029376, 0.028695, 0.042364, 0.040537, 0.045352, 0.051831, 0.049374, 0.060549, 0.10481, 0.098513, 0.098513, 0.067594, 0.069024, 0.067594, 0.035586, 0.051831, 0.106997, 0.127496, 0.129801, 0.127496, 0.127496, 0.209395, 0.308712, 0.182256, 0.182256, 0.179055, 0.179055, 0.185198, 0.137348, 0.074921, 0.083462, 0.083462, 0.120615, 0.10481, 0.10481, 0.102787, 0.127496, 0.059222, 0.029376, 0.033407, 0.034068, 0.05306, 0.050641, 0.027463, 0.050641, 0.050641, 0.050641, 0.06312, 0.032677, 0.032677, 0.06312, 0.058088, 0.034068, 0.018787, 0.034884, 0.029376, 0.050641, 0.049374, 0.096677, 0.090864, 0.144935, 0.15008, 0.147574, 0.085092, 0.085092, 0.056825, 0.056825, 0.064632, 0.079919, 0.132295, 0.15284, 0.147574, 0.139895, 0.185198, 0.278302, 0.194234, 0.144935, 0.144935, 0.144935, 0.132295, 0.232838, 0.142424, 0.073402, 0.042364, 0.0704, 0.118441, 0.17593, 0.173081, 0.243554, 0.173081, 0.170161, 0.18812, 0.111485, 0.111485, 0.137348, 0.083462, 0.142424, 0.155435, 0.170161, 0.191378, 0.122885, 0.118441, 0.203355, 0.30533, 0.288399, 0.298791, 0.18812, 0.179055, 0.18812, 0.10481, 0.15008, 0.079919, 0.041405, 0.079919, 0.086953, 0.054297, 0.078022, 0.06184, 0.098513, 0.074921, 0.050641, 0.050641, 0.056825, 0.054297, 0.054297, 0.067594, 0.066181, 0.132295, 0.081712, 0.045352, 0.094817, 0.100716, 0.182256, 0.182256, 0.17593, 0.167087, 0.232838, 0.196879, 0.232838, 0.147574, 0.182256, 0.219301, 0.203355, 0.191378, 0.116183, 0.111485, 0.137348, 0.079919, 0.037156, 0.066181, 0.092881, 0.069024, 0.0704, 0.071867, 0.118441, 0.122885, 0.102787, 0.058088, 0.073402, 0.034884, 0.067594, 0.040537, 0.021381, 0.045352, 0.047319, 0.05306, 0.05306, 0.067594, 0.125101, 0.139895, 0.134866, 0.161087, 0.200174, 0.118441, 0.096677, 0.055536, 0.041405, 0.028695, 0.054297, 0.037156, 0.038042, 0.037156, 0.071867, 0.127496, 0.118441, 0.074921, 0.076542, 0.043307, 0.034068, 0.030611, 0.060549, 0.034068, 0.022306, 0.022667, 0.032677, 0.044297, 0.081712, 0.06312, 0.066181, 0.034884, 0.074921, 0.116183, 0.060549, 0.054297, 0.051831, 0.025316, 0.021816, 0.035586, 0.067594, 0.085092, 0.0704, 0.035586, 0.066181, 0.083462, 0.037156, 0.048328, 0.045352, 0.048328, 0.041405, 0.088832, 0.096677, 0.049374, 0.06312, 0.11371, 0.109221, 0.06312, 0.129801, 0.222385, 0.216401, 0.206376, 0.173081, 0.122885, 0.191378, 0.158265, 0.10481, 0.158265, 0.090864, 0.054297, 0.050641, 0.092881, 0.060549, 0.079919, 0.069024, 0.073402, 0.0704, 0.034884, 0.035586, 0.018787, 0.018106, 0.019109, 0.011903, 0.009294, 0.015694, 0.016021, 0.015078, 0.022306, 0.020876, 0.030611, 0.041405, 0.029376, 0.020165, 0.019109, 0.016826, 0.030003], '')</t>
  </si>
  <si>
    <t>[0, 1, 2, 37, 113, 115, 116]</t>
  </si>
  <si>
    <t xml:space="preserve">F5RU66|F5RU66_9ENTR Phosphoglycolate phosphatase OS=Enterobacter hormaechei ATCC 49162 </t>
  </si>
  <si>
    <t>([0.036378, 0.055536, 0.03976, 0.025316, 0.023963, 0.034068, 0.051831, 0.074921, 0.058088, 0.059222, 0.047319, 0.079919, 0.074921, 0.109221, 0.090864, 0.094817, 0.071867, 0.076542, 0.116183, 0.111485, 0.11371, 0.060549, 0.066181, 0.098513, 0.155435, 0.15284, 0.17593, 0.102787, 0.06184, 0.055536, 0.038858, 0.06312, 0.055536, 0.030003, 0.045352, 0.055536, 0.05306, 0.111485, 0.173081, 0.185198, 0.191378, 0.194234, 0.247041, 0.25031, 0.26085, 0.155435, 0.173081, 0.15008, 0.196879, 0.257454, 0.278302, 0.380708, 0.30533, 0.318242, 0.433034, 0.398279, 0.332115, 0.206376, 0.122885, 0.127496, 0.116183, 0.088832, 0.11371, 0.111485, 0.106997, 0.081712, 0.167087, 0.109221, 0.06312, 0.078022, 0.083462, 0.134866, 0.139895, 0.196879, 0.170161, 0.161087, 0.134866, 0.111485, 0.142424, 0.167087, 0.161087, 0.179055, 0.209395, 0.225814, 0.182256, 0.111485, 0.137348, 0.144935, 0.164327, 0.15284, 0.15284, 0.122885, 0.11371, 0.049374, 0.05306, 0.030611, 0.032017, 0.043307, 0.05306, 0.086953, 0.15284, 0.161087, 0.076542, 0.051831, 0.036378, 0.040537, 0.0704, 0.079919, 0.071867, 0.125101, 0.206376, 0.118441, 0.15008, 0.090864, 0.185198, 0.144935, 0.179055, 0.17593, 0.164327, 0.194234, 0.15284, 0.074921, 0.035586, 0.047319, 0.058088, 0.106997, 0.155435, 0.129801, 0.118441, 0.058088, 0.032677, 0.026892, 0.056825, 0.056825, 0.118441, 0.11371, 0.15008, 0.18812, 0.185198, 0.18812, 0.219301, 0.15008, 0.147574, 0.275179, 0.30533, 0.271506, 0.257454, 0.225814, 0.17593, 0.120615, 0.179055, 0.26085, 0.206376, 0.219301, 0.203355, 0.111485, 0.100716, 0.096677, 0.098513, 0.094817, 0.111485, 0.056825, 0.074921, 0.090864, 0.074921, 0.090864, 0.155435, 0.15284, 0.206376, 0.206376, 0.18812, 0.144935, 0.142424, 0.18812, 0.142424, 0.086953, 0.15284, 0.161087, 0.127496, 0.134866, 0.116183, 0.094817, 0.170161, 0.257454, 0.346032, 0.352862, 0.288399, 0.179055, 0.127496, 0.106997, 0.185198, 0.278302, 0.275179, 0.275179, 0.31487, 0.359901, 0.366687, 0.271506, 0.229226, 0.278302, 0.161087, 0.203355, 0.17593, 0.179055, 0.096677, 0.096677, 0.096677, 0.086953, 0.086953, 0.088832, 0.049374, 0.045352, 0.042364, 0.048328, 0.048328, 0.050641, 0.026338, 0.049374, 0.094817, 0.064632, 0.0704, 0.142424, 0.10481, 0.15008, 0.081712, 0.137348, 0.144935, 0.137348, 0.134866, 0.137348, 0.116183, 0.216401, 0.216401, 0.155435, 0.232838, 0.257454, 0.158265, 0.257454, 0.179055, 0.100716, 0.144935, 0.111485, 0.085092, 0.090864, 0.054297, 0.098513, 0.073402, 0.038042, 0.025316, 0.044297], '')</t>
  </si>
  <si>
    <t xml:space="preserve">F5RU68|F5RU68_9ENTR 2-octaprenyl-3-methyl-6-methoxy-1,4-benzoquinol hydroxylase OS=Enterobacter hormaechei ATCC 49162 </t>
  </si>
  <si>
    <t>([0.051831, 0.079919, 0.11371, 0.147574, 0.129801, 0.092881, 0.118441, 0.144935, 0.142424, 0.098513, 0.098513, 0.073402, 0.069024, 0.067594, 0.096677, 0.094817, 0.092881, 0.079919, 0.060549, 0.083462, 0.081712, 0.132295, 0.086953, 0.045352, 0.051831, 0.073402, 0.096677, 0.078022, 0.096677, 0.142424, 0.194234, 0.125101, 0.21291, 0.247041, 0.308712, 0.339168, 0.339168, 0.359901, 0.377384, 0.422041, 0.398279, 0.370445, 0.356642, 0.401658, 0.401658, 0.380708, 0.342579, 0.342579, 0.374039, 0.268042, 0.25031, 0.194234, 0.222385, 0.203355, 0.173081, 0.127496, 0.129801, 0.081712, 0.035586, 0.037156, 0.048328, 0.032017, 0.036378, 0.030003, 0.027463, 0.050641, 0.041405, 0.05306, 0.079919, 0.043307, 0.067594, 0.060549, 0.059222, 0.116183, 0.125101, 0.0704, 0.134866, 0.076542, 0.129801, 0.225814, 0.17593, 0.206376, 0.203355, 0.288399, 0.200174, 0.26085, 0.232838, 0.232838, 0.25031, 0.137348, 0.222385, 0.144935, 0.17593, 0.257454, 0.158265, 0.15284, 0.15008, 0.106997, 0.125101, 0.125101, 0.125101, 0.158265, 0.106997, 0.100716, 0.106997, 0.127496, 0.098513, 0.071867, 0.047319, 0.043307, 0.079919, 0.046336, 0.090864, 0.06184, 0.064632, 0.129801, 0.127496, 0.15008, 0.191378, 0.173081, 0.15284, 0.098513, 0.106997, 0.167087, 0.239899, 0.15284, 0.229226, 0.232838, 0.229226, 0.324872, 0.308712, 0.301917, 0.40511, 0.387226, 0.418646, 0.318242, 0.203355, 0.132295, 0.194234, 0.118441, 0.196879, 0.216401, 0.295083, 0.278302, 0.281712, 0.196879, 0.257454, 0.194234, 0.219301, 0.219301, 0.161087, 0.118441, 0.120615, 0.094817, 0.100716, 0.100716, 0.15284, 0.243554, 0.324872, 0.328603, 0.352862, 0.335645, 0.332115, 0.278302, 0.239899, 0.229226, 0.225814, 0.25406, 0.229226, 0.225814, 0.288399, 0.247041, 0.321458, 0.219301, 0.25406, 0.25031, 0.247041, 0.200174, 0.15284, 0.096677, 0.050641, 0.079919, 0.05306, 0.054297, 0.043307, 0.055536, 0.060549, 0.088832, 0.106997, 0.17593, 0.18812, 0.21291, 0.324872, 0.209395, 0.318242, 0.311707, 0.194234, 0.203355, 0.308712, 0.36309, 0.450668, 0.59917, 0.59917, 0.657645, 0.497853, 0.486429, 0.509769, 0.40511, 0.321458, 0.301917, 0.30533, 0.185198, 0.164327, 0.158265, 0.17593, 0.120615, 0.06312, 0.0704, 0.073402, 0.060549, 0.067594, 0.056825, 0.045352, 0.024826, 0.029376, 0.064632, 0.064632, 0.056825, 0.094817, 0.111485, 0.102787, 0.078022, 0.15284, 0.185198, 0.118441, 0.191378, 0.25406, 0.374039, 0.377384, 0.366687, 0.374039, 0.342579, 0.26085, 0.291804, 0.384043, 0.387226, 0.288399, 0.374039, 0.374039, 0.30533, 0.394753, 0.4292, 0.40511, 0.36309, 0.321458, 0.41194, 0.370445, 0.257454, 0.275179, 0.275179, 0.225814, 0.216401, 0.216401, 0.328603, 0.264545, 0.179055, 0.191378, 0.179055, 0.15284, 0.142424, 0.216401, 0.21291, 0.116183, 0.142424, 0.102787, 0.081712, 0.081712, 0.102787, 0.161087, 0.11371, 0.18812, 0.236433, 0.15008, 0.15284, 0.179055, 0.134866, 0.182256, 0.170161, 0.284882, 0.311707, 0.239899, 0.239899, 0.155435, 0.236433, 0.167087, 0.25031, 0.328603, 0.257454, 0.257454, 0.25406, 0.196879, 0.120615, 0.122885, 0.137348, 0.078022, 0.06312, 0.118441, 0.116183, 0.116183, 0.10481, 0.109221, 0.134866, 0.132295, 0.179055, 0.094817, 0.139895, 0.137348, 0.137348, 0.209395, 0.142424, 0.10481, 0.17593, 0.268042, 0.164327, 0.247041, 0.346032, 0.352862, 0.339168, 0.324872, 0.291804, 0.301917, 0.311707, 0.229226, 0.134866, 0.125101, 0.236433, 0.271506, 0.268042, 0.206376, 0.203355, 0.185198, 0.161087, 0.088832, 0.0704, 0.122885, 0.055536, 0.05306, 0.056825, 0.058088, 0.043307, 0.043307, 0.050641, 0.028695, 0.06184, 0.060549, 0.045352, 0.042364, 0.047319, 0.025316, 0.033407, 0.018787, 0.023087, 0.038042, 0.056825, 0.078022, 0.083462, 0.134866, 0.129801, 0.116183, 0.06184, 0.111485, 0.139895, 0.122885, 0.15284, 0.086953, 0.161087, 0.15284, 0.125101, 0.066181, 0.120615, 0.0704, 0.100716, 0.111485, 0.11371, 0.118441, 0.079919, 0.056825, 0.056825, 0.040537, 0.027463, 0.049374], '')</t>
  </si>
  <si>
    <t>[201, 202, 203, 206]</t>
  </si>
  <si>
    <t xml:space="preserve">F5RU70|F5RU70_9ENTR PhoH family protein OS=Enterobacter hormaechei ATCC 49162 </t>
  </si>
  <si>
    <t>([0.366687, 0.458154, 0.436924, 0.476583, 0.51388, 0.494003, 0.505461, 0.422041, 0.352862, 0.377384, 0.318242, 0.271506, 0.26085, 0.374039, 0.275179, 0.275179, 0.291804, 0.288399, 0.291804, 0.284882, 0.377384, 0.284882, 0.268042, 0.295083, 0.284882, 0.196879, 0.219301, 0.15284, 0.236433, 0.232838, 0.239899, 0.318242, 0.387226, 0.398279, 0.377384, 0.480142, 0.374039, 0.359901, 0.271506, 0.356642, 0.356642, 0.346032, 0.458154, 0.359901, 0.288399, 0.222385, 0.311707, 0.284882, 0.335645, 0.295083, 0.387226, 0.295083, 0.216401, 0.216401, 0.206376, 0.132295, 0.079919, 0.092881, 0.100716, 0.161087, 0.134866, 0.158265, 0.134866, 0.11371, 0.17593, 0.257454, 0.236433, 0.236433, 0.278302, 0.222385, 0.264545, 0.284882, 0.384043, 0.476583, 0.387226, 0.394753, 0.394753, 0.447574, 0.42561, 0.408655, 0.418646, 0.418646, 0.384043, 0.349426, 0.271506, 0.288399, 0.284882, 0.374039, 0.332115, 0.335645, 0.422041, 0.339168, 0.339168, 0.335645, 0.243554, 0.332115, 0.318242, 0.366687, 0.30533, 0.40511, 0.318242, 0.298791, 0.335645, 0.332115, 0.394753, 0.476583, 0.390993, 0.288399, 0.281712, 0.342579, 0.324872, 0.332115, 0.4292, 0.41194, 0.41194, 0.461924, 0.472492, 0.390993, 0.328603, 0.390993, 0.390993, 0.387226, 0.308712, 0.311707, 0.324872, 0.339168, 0.25031, 0.324872, 0.311707, 0.31487, 0.21291, 0.21291, 0.236433, 0.17593, 0.164327, 0.161087, 0.18812, 0.173081, 0.257454, 0.268042, 0.21291, 0.173081, 0.191378, 0.236433, 0.196879, 0.161087, 0.100716, 0.179055, 0.144935, 0.158265, 0.17593, 0.239899, 0.25406, 0.236433, 0.182256, 0.182256, 0.17593, 0.109221, 0.067594, 0.037156, 0.067594, 0.111485, 0.158265, 0.191378, 0.158265, 0.200174, 0.200174, 0.271506, 0.275179, 0.301917, 0.30533, 0.288399, 0.18812, 0.11371, 0.125101, 0.196879, 0.206376, 0.134866, 0.209395, 0.301917, 0.380708, 0.301917, 0.311707, 0.311707, 0.26085, 0.25031, 0.232838, 0.298791, 0.209395, 0.125101, 0.137348, 0.179055, 0.111485, 0.109221, 0.185198, 0.129801, 0.078022, 0.071867, 0.06184, 0.069024, 0.06312, 0.040537, 0.071867, 0.066181, 0.030611, 0.028695, 0.054297, 0.054297, 0.048328, 0.05306, 0.049374, 0.051831, 0.03976, 0.056825, 0.129801, 0.069024, 0.0704, 0.0704, 0.055536, 0.106997, 0.096677, 0.096677, 0.15008, 0.083462, 0.092881, 0.158265, 0.216401, 0.11371, 0.066181, 0.033407, 0.031287, 0.06184, 0.059222, 0.094817, 0.120615, 0.111485, 0.18812, 0.229226, 0.225814, 0.281712, 0.291804, 0.26085, 0.26085, 0.219301, 0.203355, 0.125101, 0.125101, 0.142424, 0.158265, 0.243554, 0.229226, 0.328603, 0.318242, 0.298791, 0.271506, 0.196879, 0.116183, 0.116183, 0.111485, 0.18812, 0.122885, 0.122885, 0.155435, 0.098513, 0.125101, 0.139895, 0.243554, 0.225814, 0.247041, 0.346032, 0.335645, 0.444081, 0.4292, 0.346032, 0.346032, 0.377384, 0.422041, 0.422041, 0.42561, 0.352862, 0.26085, 0.301917, 0.308712, 0.225814, 0.328603, 0.328603, 0.328603, 0.295083, 0.196879, 0.196879, 0.111485, 0.06184, 0.066181, 0.064632, 0.116183, 0.125101, 0.079919, 0.06312, 0.102787, 0.100716, 0.17593, 0.18812, 0.155435, 0.127496, 0.179055, 0.109221, 0.067594, 0.122885, 0.106997, 0.122885, 0.122885, 0.185198, 0.18812, 0.191378, 0.200174, 0.167087, 0.167087, 0.236433, 0.298791, 0.298791, 0.281712, 0.225814, 0.30533, 0.291804, 0.295083, 0.281712, 0.374039, 0.4292, 0.408655, 0.42561, 0.529623, 0.490133, 0.529623, 0.675549, 0.675549, 0.671169, 0.716283, 0.699094, 0.680603, 0.680603, 0.680603, 0.680603, 0.712013, 0.680603, 0.812494, 0.846163, 0.882776, 0.865454], '')</t>
  </si>
  <si>
    <t>[4, 6, 330, 332, 333, 334, 335, 336, 337, 338, 339, 340, 341, 342, 343, 344, 345, 346, 347]</t>
  </si>
  <si>
    <t xml:space="preserve">F5RU72|F5RU72_9ENTR Magnesium and cobalt efflux protein CorC OS=Enterobacter hormaechei ATCC 49162 </t>
  </si>
  <si>
    <t>([0.876521, 0.876521, 0.879233, 0.882776, 0.868118, 0.856457, 0.859585, 0.73685, 0.608892, 0.622677, 0.541878, 0.483068, 0.40511, 0.408655, 0.418646, 0.332115, 0.232838, 0.232838, 0.232838, 0.25031, 0.281712, 0.271506, 0.278302, 0.271506, 0.275179, 0.301917, 0.236433, 0.164327, 0.268042, 0.284882, 0.206376, 0.275179, 0.352862, 0.433034, 0.422041, 0.422041, 0.517562, 0.657645, 0.549308, 0.461924, 0.450668, 0.4292, 0.444081, 0.440853, 0.440853, 0.447574, 0.401658, 0.401658, 0.494003, 0.480142, 0.494003, 0.553315, 0.570702, 0.472492, 0.447574, 0.450668, 0.450668, 0.433034, 0.359901, 0.4292, 0.521092, 0.42561, 0.380708, 0.295083, 0.324872, 0.324872, 0.308712, 0.349426, 0.398279, 0.301917, 0.301917, 0.281712, 0.298791, 0.288399, 0.374039, 0.41194, 0.41194, 0.311707, 0.324872, 0.40511, 0.356642, 0.264545, 0.352862, 0.31487, 0.31487, 0.196879, 0.219301, 0.219301, 0.182256, 0.209395, 0.291804, 0.275179, 0.25406, 0.295083, 0.236433, 0.15284, 0.142424, 0.15008, 0.236433, 0.219301, 0.21291, 0.264545, 0.264545, 0.271506, 0.339168, 0.335645, 0.328603, 0.281712, 0.25031, 0.271506, 0.281712, 0.194234, 0.132295, 0.257454, 0.132295, 0.158265, 0.219301, 0.219301, 0.21291, 0.179055, 0.203355, 0.170161, 0.096677, 0.155435, 0.120615, 0.132295, 0.191378, 0.209395, 0.161087, 0.173081, 0.21291, 0.179055, 0.196879, 0.21291, 0.127496, 0.25031, 0.301917, 0.31487, 0.301917, 0.281712, 0.236433, 0.229226, 0.247041, 0.318242, 0.229226, 0.25031, 0.25406, 0.161087, 0.209395, 0.295083, 0.321458, 0.275179, 0.216401, 0.278302, 0.311707, 0.352862, 0.232838, 0.15284, 0.094817, 0.106997, 0.127496, 0.100716, 0.094817, 0.102787, 0.083462, 0.137348, 0.147574, 0.078022, 0.100716, 0.111485, 0.064632, 0.067594, 0.076542, 0.078022, 0.045352, 0.064632, 0.043307, 0.044297, 0.044297, 0.078022, 0.081712, 0.041405, 0.094817, 0.100716, 0.109221, 0.098513, 0.10481, 0.116183, 0.200174, 0.288399, 0.291804, 0.295083, 0.288399, 0.17593, 0.243554, 0.342579, 0.239899, 0.328603, 0.401658, 0.472492, 0.476583, 0.349426, 0.447574, 0.356642, 0.335645, 0.291804, 0.295083, 0.257454, 0.239899, 0.15008, 0.15008, 0.15008, 0.132295, 0.132295, 0.236433, 0.25406, 0.144935, 0.222385, 0.229226, 0.239899, 0.147574, 0.142424, 0.247041, 0.25406, 0.339168, 0.281712, 0.321458, 0.41194, 0.356642, 0.359901, 0.450668, 0.346032, 0.271506, 0.346032, 0.346032, 0.311707, 0.200174, 0.308712, 0.301917, 0.209395, 0.243554, 0.321458, 0.308712, 0.301917, 0.30533, 0.295083, 0.291804, 0.291804, 0.206376, 0.298791, 0.298791, 0.209395, 0.30533, 0.268042, 0.284882, 0.206376, 0.203355, 0.275179, 0.247041, 0.26085, 0.349426, 0.298791, 0.311707, 0.247041, 0.173081, 0.167087, 0.116183, 0.161087, 0.106997, 0.15284, 0.120615, 0.142424, 0.225814, 0.222385, 0.332115, 0.384043, 0.387226, 0.450668, 0.468512, 0.483068, 0.490133, 0.5017, 0.5017, 0.5017, 0.59508, 0.712013, 0.675549, 0.779859, 0.779859, 0.882776, 0.903857, 0.94331], '')</t>
  </si>
  <si>
    <t>[0, 1, 2, 3, 4, 5, 6, 7, 8, 9, 10, 36, 37, 38, 51, 52, 60, 281, 282, 283, 284, 285, 286, 287, 288, 289, 290, 291]</t>
  </si>
  <si>
    <t xml:space="preserve">F5RU74|F5RU74_9ENTR Glutamate/aspartate ABC superfamily ATP binding cassette transporter, membrane protein OS=Enterobacter hormaechei ATCC 49162 </t>
  </si>
  <si>
    <t>([0.00225, 0.003366, 0.004689, 0.005011, 0.007259, 0.004976, 0.006245, 0.008075, 0.010221, 0.013613, 0.009483, 0.008075, 0.008624, 0.008895, 0.005872, 0.006039, 0.00558, 0.008156, 0.00515, 0.007495, 0.009187, 0.016826, 0.010672, 0.009096, 0.007091, 0.006374, 0.007177, 0.007259, 0.006194, 0.004388, 0.003177, 0.003431, 0.004315, 0.00283, 0.002976, 0.003298, 0.004513, 0.004513, 0.003341, 0.003405, 0.003405, 0.003246, 0.00231, 0.0028, 0.003298, 0.003607, 0.003963, 0.005623, 0.005318, 0.00407, 0.00407, 0.005318, 0.007031, 0.005799, 0.009015, 0.014586, 0.01227, 0.007645, 0.006245, 0.009401, 0.010221, 0.006482, 0.008895, 0.014586, 0.010372, 0.010926, 0.009728, 0.006533, 0.005011, 0.005249, 0.005249, 0.004899, 0.00515, 0.00389, 0.003727, 0.002662, 0.002078, 0.002138, 0.003298, 0.004315, 0.003014, 0.003014, 0.004646, 0.004921, 0.004921, 0.004513, 0.004358, 0.004976, 0.004899, 0.004161, 0.004135, 0.00543, 0.008723, 0.005932, 0.008624, 0.015694, 0.030611, 0.030003, 0.050641, 0.0198, 0.01078, 0.017797, 0.032017, 0.032017, 0.018415, 0.011518, 0.013613, 0.008525, 0.010221, 0.010926, 0.020522, 0.022667, 0.015344, 0.013821, 0.020165, 0.018106, 0.013437, 0.01204, 0.017797, 0.011903, 0.016021, 0.032017, 0.038858, 0.019401, 0.016826, 0.023534, 0.021816, 0.033407, 0.054297, 0.054297, 0.096677, 0.100716, 0.066181, 0.122885, 0.118441, 0.074921, 0.079919, 0.048328, 0.041405, 0.033407, 0.050641, 0.069024, 0.046336, 0.029376, 0.060549, 0.047319, 0.03976, 0.078022, 0.058088], '')</t>
  </si>
  <si>
    <t xml:space="preserve">F5RU75|F5RU75_9ENTR Glutamate/aspartate ABC superfamily ATP binding cassette transporter, membrane protein OS=Enterobacter hormaechei ATCC 49162 </t>
  </si>
  <si>
    <t>([0.007091, 0.006194, 0.005683, 0.008525, 0.011669, 0.009728, 0.013613, 0.013613, 0.013613, 0.009865, 0.012727, 0.016528, 0.015694, 0.028107, 0.05306, 0.05306, 0.098513, 0.196879, 0.203355, 0.203355, 0.203355, 0.120615, 0.147574, 0.164327, 0.139895, 0.074921, 0.129801, 0.067594, 0.106997, 0.144935, 0.206376, 0.11371, 0.120615, 0.11371, 0.059222, 0.031287, 0.018415, 0.020876, 0.021816, 0.016257, 0.011669, 0.015078, 0.016528, 0.011903, 0.010672, 0.012727, 0.024826, 0.017447, 0.032017, 0.026338, 0.028695, 0.026338, 0.037156, 0.038858, 0.042364, 0.042364, 0.079919, 0.15008, 0.127496, 0.090864, 0.060549, 0.090864, 0.085092, 0.142424, 0.139895, 0.200174, 0.102787, 0.051831, 0.081712, 0.054297, 0.041405, 0.027463, 0.040537, 0.044297, 0.038858, 0.073402, 0.066181, 0.034884, 0.034884, 0.018106, 0.023087, 0.034068, 0.046336, 0.034884, 0.017447, 0.038042, 0.03976, 0.032677, 0.058088, 0.03976, 0.028107, 0.038858, 0.028107, 0.021381, 0.015344, 0.01078, 0.007645, 0.007422, 0.011106, 0.009096, 0.008804, 0.006194, 0.006039, 0.004513, 0.004161, 0.004775, 0.004689, 0.003607, 0.004161, 0.004358, 0.005011, 0.007177, 0.00558, 0.007645, 0.006482, 0.010131, 0.014075, 0.024826, 0.025762, 0.023087, 0.028107, 0.06184, 0.098513, 0.116183, 0.170161, 0.225814, 0.271506, 0.216401, 0.321458, 0.414856, 0.349426, 0.291804], '')</t>
  </si>
  <si>
    <t xml:space="preserve">F5RU76|F5RU76_9ENTR Glutamate/aspartate ABC superfamily ATP binding cassette transporter, permease protein OS=Enterobacter hormaechei ATCC 49162 </t>
  </si>
  <si>
    <t>([0.004315, 0.005623, 0.003924, 0.005799, 0.004315, 0.003341, 0.002581, 0.003512, 0.004315, 0.003478, 0.003607, 0.003053, 0.004513, 0.002881, 0.004646, 0.003109, 0.004611, 0.00359, 0.002529, 0.003298, 0.003079, 0.001906, 0.001434, 0.00225, 0.001374, 0.00152, 0.001533, 0.002366, 0.002336, 0.001541, 0.001597, 0.001602, 0.001786, 0.001417, 0.00225, 0.001434, 0.002211, 0.002078, 0.001709, 0.002555, 0.003298, 0.003298, 0.003997, 0.003727, 0.002435, 0.003079, 0.004161, 0.005086, 0.00359, 0.002581, 0.00389, 0.004247, 0.003246, 0.004247, 0.005011, 0.003478, 0.005378, 0.003821, 0.003014, 0.003804, 0.00283, 0.001748, 0.001748, 0.001417, 0.001335, 0.001417, 0.001112, 0.00061, 0.000477, 0.000958, 0.001391, 0.000721, 0.000614, 0.001249, 0.001288, 0.000893, 0.000906, 0.000833, 0.000833, 0.001202, 0.001602, 0.002276, 0.003341, 0.004899, 0.004899, 0.00777, 0.008002, 0.008002, 0.012727, 0.016257, 0.010372, 0.007495, 0.010926, 0.009977, 0.009483, 0.007259, 0.006194, 0.010131, 0.008525, 0.010926, 0.007315, 0.004646, 0.004577, 0.004775, 0.003246, 0.003177, 0.003212, 0.003821, 0.00543, 0.003821, 0.004431, 0.005249, 0.004775, 0.00543, 0.008804, 0.008895, 0.011518, 0.023963, 0.020165, 0.020165, 0.020522, 0.020522, 0.032017, 0.016826, 0.014783, 0.020522, 0.047319, 0.045352, 0.028695, 0.030003, 0.064632, 0.041405, 0.044297, 0.046336, 0.023534, 0.012491, 0.008075, 0.008804, 0.009096, 0.008002, 0.005872, 0.006795, 0.008723, 0.008276, 0.009015, 0.009977, 0.008409, 0.005683, 0.00407, 0.006039, 0.005992, 0.006078, 0.00515, 0.003924, 0.003924, 0.003701, 0.005249, 0.00777, 0.007259, 0.007031, 0.005734, 0.006795, 0.004736, 0.004315, 0.003701, 0.004689, 0.003177, 0.003864, 0.005623, 0.005318, 0.003512, 0.003512, 0.003607, 0.004483, 0.005799, 0.008525, 0.009401, 0.009187, 0.00962, 0.009483, 0.010131, 0.017797, 0.030611, 0.067594, 0.067594, 0.147574, 0.111485, 0.111485, 0.076542, 0.029376, 0.050641, 0.116183, 0.11371, 0.06312, 0.041405, 0.019109, 0.011903, 0.01204, 0.011903, 0.007177, 0.006988, 0.005872, 0.005799, 0.004135, 0.00292, 0.002976, 0.002688, 0.002349, 0.002366, 0.003276, 0.004775, 0.00558, 0.005734, 0.004431, 0.004775, 0.005683, 0.007315, 0.008409, 0.011106, 0.008895, 0.013016, 0.00962, 0.009294, 0.006894], '')</t>
  </si>
  <si>
    <t xml:space="preserve">F5RU77|F5RU77_9ENTR Glutamate/aspartate ABC superfamily ATP binding cassette transporter, ABC protein OS=Enterobacter hormaechei ATCC 49162 </t>
  </si>
  <si>
    <t>([0.040537, 0.06184, 0.098513, 0.049374, 0.0704, 0.055536, 0.040537, 0.055536, 0.074921, 0.058088, 0.071867, 0.088832, 0.15008, 0.10481, 0.167087, 0.167087, 0.155435, 0.219301, 0.164327, 0.118441, 0.132295, 0.144935, 0.098513, 0.090864, 0.191378, 0.18812, 0.247041, 0.321458, 0.31487, 0.311707, 0.384043, 0.390993, 0.311707, 0.219301, 0.288399, 0.291804, 0.222385, 0.239899, 0.236433, 0.219301, 0.291804, 0.387226, 0.384043, 0.461924, 0.468512, 0.433034, 0.444081, 0.356642, 0.291804, 0.225814, 0.239899, 0.239899, 0.239899, 0.318242, 0.335645, 0.346032, 0.352862, 0.42561, 0.41194, 0.418646, 0.517562, 0.42561, 0.36309, 0.436924, 0.352862, 0.356642, 0.356642, 0.356642, 0.377384, 0.444081, 0.486429, 0.401658, 0.295083, 0.295083, 0.301917, 0.26085, 0.26085, 0.179055, 0.096677, 0.116183, 0.120615, 0.067594, 0.109221, 0.074921, 0.041405, 0.074921, 0.079919, 0.047319, 0.046336, 0.043307, 0.036378, 0.045352, 0.045352, 0.090864, 0.059222, 0.033407, 0.066181, 0.06312, 0.109221, 0.191378, 0.161087, 0.132295, 0.17593, 0.179055, 0.281712, 0.370445, 0.352862, 0.264545, 0.342579, 0.26085, 0.264545, 0.308712, 0.30533, 0.301917, 0.301917, 0.288399, 0.370445, 0.339168, 0.346032, 0.308712, 0.318242, 0.321458, 0.247041, 0.308712, 0.278302, 0.271506, 0.194234, 0.196879, 0.275179, 0.275179, 0.36309, 0.450668, 0.444081, 0.444081, 0.444081, 0.418646, 0.408655, 0.377384, 0.408655, 0.370445, 0.318242, 0.247041, 0.21291, 0.324872, 0.324872, 0.281712, 0.243554, 0.288399, 0.206376, 0.118441, 0.122885, 0.125101, 0.142424, 0.139895, 0.137348, 0.170161, 0.127496, 0.206376, 0.268042, 0.281712, 0.271506, 0.257454, 0.332115, 0.384043, 0.30533, 0.191378, 0.268042, 0.222385, 0.219301, 0.225814, 0.352862, 0.26085, 0.219301, 0.196879, 0.203355, 0.203355, 0.196879, 0.284882, 0.243554, 0.182256, 0.118441, 0.096677, 0.170161, 0.164327, 0.164327, 0.196879, 0.281712, 0.164327, 0.206376, 0.243554, 0.31487, 0.229226, 0.288399, 0.332115, 0.321458, 0.243554, 0.164327, 0.11371, 0.086953, 0.11371, 0.15008, 0.209395, 0.278302, 0.185198, 0.122885, 0.125101, 0.161087, 0.161087, 0.298791, 0.324872, 0.342579, 0.366687, 0.321458, 0.243554, 0.203355, 0.21291, 0.311707, 0.390993, 0.505461, 0.570702, 0.562014, 0.505461, 0.5017, 0.521092, 0.497853, 0.486429, 0.436924, 0.418646, 0.335645, 0.222385, 0.229226, 0.185198, 0.139895, 0.219301, 0.321458, 0.332115, 0.284882, 0.203355, 0.170161, 0.127496, 0.0704], '')</t>
  </si>
  <si>
    <t>[60, 218, 219, 220, 221, 222, 223]</t>
  </si>
  <si>
    <t xml:space="preserve">F5RU79|F5RU79_9ENTR Uncharacterized protein OS=Enterobacter hormaechei ATCC 49162 </t>
  </si>
  <si>
    <t>([0.032017, 0.045352, 0.069024, 0.098513, 0.118441, 0.161087, 0.109221, 0.10481, 0.081712, 0.100716, 0.071867, 0.096677, 0.144935, 0.179055, 0.11371, 0.079919, 0.0704, 0.079919, 0.129801, 0.129801, 0.125101, 0.139895, 0.098513, 0.100716, 0.058088, 0.038858, 0.038042, 0.06312, 0.043307, 0.06312, 0.064632, 0.085092, 0.083462, 0.088832, 0.11371, 0.11371, 0.086953, 0.054297, 0.049374, 0.05306, 0.047319, 0.028695, 0.025316, 0.03976, 0.042364, 0.076542, 0.0704, 0.066181, 0.071867, 0.083462, 0.051831, 0.049374, 0.06312, 0.034068, 0.032017, 0.030611, 0.059222, 0.10481, 0.096677, 0.155435, 0.078022, 0.043307, 0.044297, 0.060549, 0.033407, 0.018415, 0.018787, 0.018106, 0.01227, 0.011669, 0.016528, 0.026892, 0.028695, 0.017447, 0.017447, 0.010372, 0.010672, 0.008624, 0.006245, 0.008409, 0.006078, 0.006619, 0.006619, 0.009294, 0.010926, 0.01078, 0.010672, 0.009865, 0.016021, 0.022667, 0.024826, 0.027463, 0.026892, 0.028695, 0.050641, 0.088832, 0.173081, 0.098513, 0.076542, 0.134866, 0.137348, 0.137348, 0.21291, 0.335645, 0.196879, 0.196879, 0.288399, 0.390993, 0.301917, 0.288399, 0.194234, 0.182256, 0.100716, 0.054297, 0.047319, 0.047319, 0.051831, 0.047319, 0.049374, 0.048328, 0.025762, 0.020876, 0.023534, 0.018106, 0.015694, 0.018106, 0.010926, 0.008075, 0.005799, 0.007495, 0.008002, 0.011342, 0.009187, 0.014315, 0.014586, 0.014586, 0.010372, 0.010221, 0.011106, 0.014075, 0.014315, 0.017138, 0.022306, 0.034068, 0.024393, 0.023963, 0.041405, 0.079919, 0.086953, 0.142424, 0.076542, 0.038858, 0.024393, 0.033407, 0.029376, 0.028695, 0.032017, 0.026892, 0.015078, 0.013613, 0.009483, 0.010221, 0.013821, 0.014075, 0.011342, 0.014783, 0.017138, 0.017138, 0.013265, 0.020165, 0.022667, 0.024826, 0.046336, 0.079919, 0.038858, 0.026338, 0.058088, 0.029376, 0.026892, 0.027463, 0.031287, 0.05306, 0.048328, 0.024826, 0.017447, 0.024393, 0.030003, 0.016528, 0.018415, 0.017138, 0.01227, 0.008075, 0.007495, 0.005734, 0.004161, 0.006245, 0.008525, 0.006374, 0.006142, 0.007177, 0.009977, 0.009483, 0.010672, 0.010131, 0.009977, 0.013613, 0.008409, 0.009015, 0.013437, 0.009865, 0.013437, 0.019109, 0.038042, 0.092881, 0.085092, 0.100716, 0.092881, 0.059222, 0.047319, 0.090864, 0.137348, 0.092881, 0.06312, 0.054297, 0.088832, 0.137348, 0.10481, 0.17593, 0.134866, 0.100716, 0.118441, 0.079919, 0.047319], '')</t>
  </si>
  <si>
    <t xml:space="preserve">F5RU80|F5RU80_9ENTR Secreted protein Hcp OS=Enterobacter hormaechei ATCC 49162 </t>
  </si>
  <si>
    <t>([0.001872, 0.001808, 0.002662, 0.003109, 0.002623, 0.002366, 0.003212, 0.004208, 0.005378, 0.006482, 0.00558, 0.005799, 0.004976, 0.007315, 0.007422, 0.007422, 0.007495, 0.007495, 0.007555, 0.006078, 0.006142, 0.004577, 0.004358, 0.003276, 0.002623, 0.002606, 0.003109, 0.002078, 0.001335, 0.000833, 0.000842, 0.001383, 0.001541, 0.00246, 0.00246, 0.0028, 0.003804, 0.003177, 0.004577, 0.005378, 0.006701, 0.006619, 0.006482, 0.006421, 0.009187, 0.015078, 0.028107, 0.042364, 0.090864, 0.173081, 0.298791, 0.191378, 0.098513, 0.096677, 0.100716, 0.051831, 0.071867, 0.05306, 0.116183, 0.10481, 0.137348, 0.074921, 0.137348, 0.232838, 0.346032, 0.359901, 0.247041, 0.236433, 0.219301, 0.120615, 0.132295, 0.11371, 0.194234, 0.216401, 0.125101, 0.060549, 0.129801, 0.139895, 0.191378, 0.167087, 0.170161, 0.17593, 0.275179, 0.275179, 0.179055, 0.17593, 0.158265, 0.264545, 0.268042, 0.173081, 0.288399, 0.196879, 0.222385, 0.137348, 0.206376, 0.200174, 0.318242, 0.295083, 0.30533, 0.196879, 0.209395, 0.196879, 0.11371, 0.120615, 0.139895, 0.144935, 0.079919, 0.038858, 0.036378, 0.029376, 0.034884, 0.025316, 0.044297, 0.038858, 0.071867, 0.045352, 0.05306, 0.046336, 0.051831, 0.037156, 0.045352, 0.024393, 0.023963, 0.033407, 0.018415, 0.016021, 0.017138, 0.032017, 0.073402, 0.06184, 0.078022, 0.074921, 0.11371, 0.071867, 0.078022, 0.044297, 0.036378, 0.071867, 0.042364, 0.023534, 0.017447, 0.028107, 0.054297, 0.035586, 0.046336, 0.049374, 0.05306, 0.096677, 0.051831, 0.046336, 0.064632, 0.041405, 0.040537, 0.019401, 0.032677, 0.020165, 0.034884, 0.03976, 0.030611, 0.051831, 0.085092, 0.139895, 0.100716, 0.100716, 0.155435, 0.109221, 0.182256, 0.109221, 0.100716, 0.096677, 0.10481, 0.090864, 0.079919, 0.142424, 0.144935, 0.125101, 0.109221, 0.11371, 0.18812, 0.21291, 0.225814, 0.15008, 0.122885, 0.079919, 0.071867, 0.0704, 0.106997, 0.050641, 0.096677, 0.106997, 0.173081, 0.106997, 0.06312, 0.086953, 0.064632, 0.102787, 0.086953, 0.129801, 0.096677, 0.069024, 0.050641, 0.030003, 0.05306, 0.055536], '')</t>
  </si>
  <si>
    <t xml:space="preserve">F5RU81|F5RU81_9ENTR Methyl-accepting chemotaxis protein OS=Enterobacter hormaechei ATCC 49162 </t>
  </si>
  <si>
    <t>([0.219301, 0.15008, 0.118441, 0.132295, 0.17593, 0.127496, 0.164327, 0.206376, 0.219301, 0.17593, 0.18812, 0.219301, 0.243554, 0.243554, 0.243554, 0.311707, 0.25031, 0.257454, 0.328603, 0.328603, 0.284882, 0.284882, 0.359901, 0.398279, 0.401658, 0.374039, 0.436924, 0.366687, 0.36309, 0.380708, 0.461924, 0.480142, 0.480142, 0.398279, 0.390993, 0.390993, 0.390993, 0.486429, 0.414856, 0.447574, 0.541878, 0.541878, 0.534167, 0.521092, 0.517562, 0.468512, 0.480142, 0.483068, 0.562014, 0.468512, 0.480142, 0.483068, 0.377384, 0.342579, 0.408655, 0.401658, 0.332115, 0.335645, 0.335645, 0.394753, 0.387226, 0.380708, 0.454136, 0.418646, 0.408655, 0.440853, 0.5017, 0.450668, 0.359901, 0.328603, 0.390993, 0.321458, 0.236433, 0.332115, 0.36309, 0.374039, 0.301917, 0.281712, 0.275179, 0.275179, 0.203355, 0.182256, 0.182256, 0.116183, 0.139895, 0.164327, 0.15008, 0.158265, 0.21291, 0.236433, 0.275179, 0.185198, 0.229226, 0.31487, 0.264545, 0.161087, 0.164327, 0.236433, 0.268042, 0.275179, 0.264545, 0.335645, 0.359901, 0.295083, 0.298791, 0.291804, 0.284882, 0.295083, 0.298791, 0.236433, 0.25406, 0.247041, 0.278302, 0.291804, 0.291804, 0.278302, 0.318242, 0.229226, 0.232838, 0.298791, 0.200174, 0.200174, 0.200174, 0.196879, 0.229226, 0.284882, 0.225814, 0.155435, 0.158265, 0.173081, 0.236433, 0.236433, 0.167087, 0.229226, 0.164327, 0.090864, 0.158265, 0.203355, 0.196879, 0.191378, 0.194234, 0.288399, 0.291804, 0.18812, 0.194234, 0.203355, 0.206376, 0.288399, 0.26085, 0.268042, 0.264545, 0.225814, 0.26085, 0.311707, 0.288399, 0.349426, 0.454136, 0.387226, 0.374039, 0.509769, 0.472492], '')</t>
  </si>
  <si>
    <t>[40, 41, 42, 43, 44, 48, 66, 159]</t>
  </si>
  <si>
    <t xml:space="preserve">F5RU92|F5RU92_9ENTR UPF0250 protein HMPREF9086_1198 OS=Enterobacter hormaechei ATCC 49162 </t>
  </si>
  <si>
    <t>([0.013016, 0.020165, 0.022667, 0.038042, 0.035586, 0.048328, 0.0704, 0.086953, 0.06184, 0.085092, 0.120615, 0.096677, 0.0704, 0.081712, 0.060549, 0.120615, 0.196879, 0.328603, 0.30533, 0.30533, 0.209395, 0.236433, 0.173081, 0.164327, 0.15284, 0.125101, 0.109221, 0.098513, 0.118441, 0.203355, 0.125101, 0.071867, 0.127496, 0.200174, 0.127496, 0.164327, 0.158265, 0.10481, 0.059222, 0.125101, 0.122885, 0.196879, 0.173081, 0.26085, 0.30533, 0.318242, 0.308712, 0.339168, 0.374039, 0.346032, 0.257454, 0.332115, 0.42561, 0.41194, 0.40511, 0.468512, 0.545602, 0.538167, 0.51388, 0.604312, 0.59508, 0.5017, 0.5017, 0.436924, 0.418646, 0.328603, 0.321458, 0.380708, 0.387226, 0.366687, 0.275179, 0.36309, 0.380708, 0.284882, 0.30533, 0.311707, 0.236433, 0.155435, 0.158265, 0.264545, 0.179055, 0.179055, 0.26085, 0.173081, 0.281712, 0.185198, 0.206376, 0.203355, 0.194234, 0.132295, 0.079919, 0.116183, 0.081712, 0.059222, 0.076542, 0.048328, 0.032017, 0.047319, 0.079919, 0.043307, 0.021816], '')</t>
  </si>
  <si>
    <t>[56, 57, 58, 59, 60, 61, 62]</t>
  </si>
  <si>
    <t xml:space="preserve">F5RU94|F5RU94_9ENTR LysR-family transcriptional regulator OS=Enterobacter hormaechei ATCC 49162 </t>
  </si>
  <si>
    <t>([0.480142, 0.538167, 0.59917, 0.626927, 0.63748, 0.653063, 0.690604, 0.716283, 0.716283, 0.76285, 0.779859, 0.712013, 0.553315, 0.525368, 0.521092, 0.418646, 0.517562, 0.5017, 0.440853, 0.454136, 0.359901, 0.465241, 0.36309, 0.26085, 0.26085, 0.17593, 0.098513, 0.100716, 0.076542, 0.049374, 0.023534, 0.015344, 0.026338, 0.049374, 0.047319, 0.025762, 0.028107, 0.029376, 0.022667, 0.032017, 0.029376, 0.028107, 0.016257, 0.028107, 0.027463, 0.027463, 0.060549, 0.116183, 0.086953, 0.060549, 0.092881, 0.158265, 0.219301, 0.132295, 0.142424, 0.139895, 0.144935, 0.21291, 0.170161, 0.125101, 0.081712, 0.098513, 0.17593, 0.291804, 0.191378, 0.17593, 0.10481, 0.090864, 0.088832, 0.106997, 0.185198, 0.185198, 0.122885, 0.127496, 0.232838, 0.229226, 0.203355, 0.203355, 0.170161, 0.203355, 0.301917, 0.318242, 0.295083, 0.298791, 0.185198, 0.17593, 0.275179, 0.374039, 0.370445, 0.284882, 0.301917, 0.291804, 0.200174, 0.185198, 0.182256, 0.129801, 0.076542, 0.100716, 0.098513, 0.122885, 0.120615, 0.11371, 0.11371, 0.120615, 0.106997, 0.179055, 0.275179, 0.281712, 0.179055, 0.182256, 0.173081, 0.155435, 0.164327, 0.247041, 0.366687, 0.36309, 0.324872, 0.41194, 0.324872, 0.328603, 0.25406, 0.216401, 0.25031, 0.30533, 0.200174, 0.127496, 0.129801, 0.106997, 0.067594, 0.122885, 0.125101, 0.209395, 0.185198, 0.206376, 0.219301, 0.125101, 0.076542, 0.069024, 0.0704, 0.118441, 0.127496, 0.21291, 0.185198, 0.170161, 0.21291, 0.335645, 0.444081, 0.440853, 0.483068, 0.465241, 0.433034, 0.433034, 0.311707, 0.352862, 0.328603, 0.332115, 0.328603, 0.318242, 0.31487, 0.321458, 0.30533, 0.390993, 0.356642, 0.311707, 0.301917, 0.25406, 0.222385, 0.17593, 0.109221, 0.100716, 0.161087, 0.200174, 0.134866, 0.155435, 0.086953, 0.081712, 0.081712, 0.132295, 0.137348, 0.191378, 0.11371, 0.074921, 0.040537, 0.040537, 0.083462, 0.086953, 0.106997, 0.125101, 0.125101, 0.122885, 0.122885, 0.102787, 0.11371, 0.102787, 0.170161, 0.284882, 0.308712, 0.30533, 0.222385, 0.311707, 0.349426, 0.346032, 0.436924, 0.525368, 0.490133, 0.497853, 0.366687, 0.328603, 0.295083, 0.346032, 0.433034, 0.444081, 0.480142, 0.476583, 0.59508, 0.626927, 0.480142, 0.458154, 0.450668, 0.545602, 0.436924, 0.444081, 0.56648, 0.444081, 0.324872, 0.387226, 0.394753, 0.517562, 0.465241, 0.370445, 0.349426, 0.229226, 0.219301, 0.21291, 0.116183, 0.116183, 0.078022, 0.066181, 0.069024, 0.038042, 0.030611, 0.047319, 0.024826, 0.013821, 0.022306, 0.044297, 0.035586, 0.034884, 0.020522, 0.0198, 0.020876, 0.013016, 0.019401, 0.023087, 0.016021, 0.025762, 0.014783, 0.009977, 0.018415, 0.011342, 0.011342, 0.013821, 0.016257, 0.016021, 0.013613, 0.015694, 0.010372, 0.011518, 0.010509, 0.010221, 0.018415, 0.019401, 0.033407, 0.045352, 0.021816, 0.032677, 0.034884, 0.069024, 0.137348, 0.085092, 0.155435, 0.147574, 0.137348, 0.083462, 0.137348, 0.161087, 0.147574, 0.225814, 0.129801, 0.129801, 0.137348, 0.116183, 0.185198, 0.21291, 0.142424, 0.142424, 0.158265, 0.161087, 0.096677, 0.054297, 0.092881, 0.051831, 0.050641, 0.050641, 0.092881, 0.074921, 0.06184, 0.044297, 0.034068, 0.050641, 0.038858, 0.059222, 0.043307, 0.026338, 0.014075, 0.017797, 0.028695], '')</t>
  </si>
  <si>
    <t>[1, 2, 3, 4, 5, 6, 7, 8, 9, 10, 11, 12, 13, 14, 16, 17, 203, 214, 215, 219, 222, 227]</t>
  </si>
  <si>
    <t xml:space="preserve">F5RU97|F5RU97_9ENTR Carbon-nitrogen family hydrolase OS=Enterobacter hormaechei ATCC 49162 </t>
  </si>
  <si>
    <t>([0.026338, 0.060549, 0.098513, 0.05306, 0.073402, 0.11371, 0.155435, 0.15008, 0.196879, 0.222385, 0.185198, 0.15008, 0.225814, 0.203355, 0.196879, 0.271506, 0.278302, 0.239899, 0.346032, 0.387226, 0.454136, 0.447574, 0.384043, 0.342579, 0.356642, 0.275179, 0.18812, 0.111485, 0.161087, 0.158265, 0.134866, 0.125101, 0.116183, 0.096677, 0.155435, 0.200174, 0.206376, 0.196879, 0.239899, 0.271506, 0.275179, 0.191378, 0.18812, 0.155435, 0.179055, 0.25406, 0.301917, 0.380708, 0.472492, 0.349426, 0.349426, 0.380708, 0.433034, 0.401658, 0.346032, 0.339168, 0.324872, 0.222385, 0.147574, 0.11371, 0.106997, 0.098513, 0.106997, 0.106997, 0.155435, 0.164327, 0.170161, 0.209395, 0.206376, 0.120615, 0.122885, 0.11371, 0.06184, 0.078022, 0.100716, 0.18812, 0.191378, 0.196879, 0.31487, 0.401658, 0.436924, 0.380708, 0.311707, 0.401658, 0.408655, 0.321458, 0.243554, 0.206376, 0.118441, 0.11371, 0.209395, 0.295083, 0.25406, 0.25406, 0.161087, 0.194234, 0.167087, 0.100716, 0.078022, 0.06312, 0.036378, 0.038042, 0.027463, 0.023963, 0.023963, 0.019109, 0.016826, 0.024393, 0.017138, 0.031287, 0.035586, 0.030611, 0.031287, 0.038042, 0.045352, 0.090864, 0.132295, 0.132295, 0.209395, 0.17593, 0.10481, 0.194234, 0.219301, 0.216401, 0.209395, 0.216401, 0.182256, 0.311707, 0.311707, 0.295083, 0.284882, 0.194234, 0.196879, 0.122885, 0.098513, 0.15284, 0.092881, 0.041405, 0.046336, 0.024393, 0.038042, 0.034068, 0.033407, 0.030611, 0.030003, 0.046336, 0.023087, 0.038858, 0.0198, 0.016528, 0.018787, 0.0198, 0.030003, 0.024393, 0.047319, 0.038042, 0.020522, 0.020876, 0.021381, 0.023087, 0.034884, 0.028107, 0.032017, 0.017447, 0.016021, 0.025762, 0.038858, 0.038042, 0.034884, 0.0704, 0.090864, 0.158265, 0.086953, 0.0704, 0.094817, 0.046336, 0.041405, 0.059222, 0.074921, 0.127496, 0.086953, 0.059222, 0.081712, 0.15284, 0.229226, 0.161087, 0.092881, 0.048328, 0.054297, 0.043307, 0.030003, 0.028695, 0.031287, 0.034884, 0.044297, 0.044297, 0.079919, 0.144935, 0.098513, 0.122885, 0.127496, 0.15284, 0.236433, 0.155435, 0.094817, 0.096677, 0.173081, 0.179055, 0.25031, 0.25031, 0.301917, 0.26085, 0.229226, 0.179055, 0.219301, 0.18812, 0.191378, 0.161087, 0.173081, 0.236433, 0.15284, 0.086953, 0.048328, 0.054297, 0.096677, 0.079919, 0.036378, 0.030003, 0.042364, 0.042364, 0.034068, 0.025316, 0.023087, 0.022667, 0.027463, 0.038858, 0.050641, 0.024826, 0.038042, 0.020522, 0.015078, 0.024826, 0.048328, 0.086953, 0.079919, 0.034068, 0.054297, 0.125101, 0.15008, 0.18812, 0.118441, 0.122885, 0.127496, 0.182256, 0.194234, 0.167087, 0.120615, 0.086953, 0.15008, 0.085092, 0.132295, 0.236433], '')</t>
  </si>
  <si>
    <t xml:space="preserve">F5RU99|F5RU99_9ENTR Cold shock protein CspA OS=Enterobacter hormaechei ATCC 49162 </t>
  </si>
  <si>
    <t>([0.098513, 0.15008, 0.21291, 0.239899, 0.268042, 0.298791, 0.200174, 0.229226, 0.155435, 0.118441, 0.142424, 0.196879, 0.216401, 0.225814, 0.30533, 0.30533, 0.298791, 0.295083, 0.298791, 0.209395, 0.216401, 0.321458, 0.21291, 0.194234, 0.17593, 0.122885, 0.129801, 0.209395, 0.219301, 0.321458, 0.295083, 0.284882, 0.26085, 0.170161, 0.142424, 0.15284, 0.158265, 0.173081, 0.170161, 0.167087, 0.271506, 0.229226, 0.236433, 0.257454, 0.268042, 0.30533, 0.384043, 0.339168, 0.339168, 0.328603, 0.359901, 0.454136, 0.4292, 0.394753, 0.494003, 0.454136, 0.366687, 0.339168, 0.247041, 0.216401, 0.264545, 0.219301, 0.31487, 0.271506, 0.349426, 0.31487, 0.26085, 0.219301, 0.225814], '')</t>
  </si>
  <si>
    <t xml:space="preserve">F5RUA1|F5RUA1_9ENTR RND superfamily resistance-nodulation-cell division [ligand]:proton (H+) antiporter OS=Enterobacter hormaechei ATCC 49162 </t>
  </si>
  <si>
    <t>([0.008895, 0.014586, 0.020876, 0.013265, 0.00962, 0.008624, 0.006894, 0.005932, 0.006245, 0.006619, 0.005872, 0.005872, 0.005932, 0.005932, 0.006619, 0.006142, 0.008804, 0.008895, 0.007031, 0.006374, 0.006894, 0.007091, 0.006795, 0.006078, 0.009483, 0.009483, 0.014586, 0.020876, 0.021381, 0.031287, 0.044297, 0.045352, 0.06312, 0.129801, 0.102787, 0.106997, 0.127496, 0.069024, 0.034884, 0.069024, 0.069024, 0.109221, 0.054297, 0.066181, 0.083462, 0.067594, 0.098513, 0.10481, 0.134866, 0.15284, 0.071867, 0.071867, 0.142424, 0.15008, 0.088832, 0.144935, 0.074921, 0.139895, 0.144935, 0.243554, 0.25406, 0.288399, 0.236433, 0.243554, 0.209395, 0.147574, 0.173081, 0.206376, 0.15008, 0.139895, 0.209395, 0.239899, 0.219301, 0.203355, 0.102787, 0.15284, 0.111485, 0.100716, 0.083462, 0.158265, 0.125101, 0.066181, 0.041405, 0.030611, 0.035586, 0.020876, 0.016257, 0.015344, 0.016826, 0.020165, 0.021381, 0.022306, 0.020165, 0.01227, 0.008409, 0.011518, 0.011669, 0.014783, 0.029376, 0.019401, 0.011106, 0.014783, 0.014783, 0.013613, 0.022667, 0.037156, 0.043307, 0.098513, 0.090864, 0.086953, 0.042364, 0.049374, 0.055536, 0.098513, 0.118441, 0.194234, 0.167087, 0.167087, 0.106997, 0.106997, 0.185198, 0.291804, 0.239899, 0.346032, 0.440853, 0.374039, 0.366687, 0.332115, 0.232838, 0.147574, 0.155435, 0.17593, 0.127496, 0.06312, 0.034884, 0.060549, 0.06184, 0.094817, 0.094817, 0.15008, 0.15008, 0.127496, 0.0704, 0.0704, 0.073402, 0.043307, 0.067594, 0.054297, 0.060549, 0.111485, 0.191378, 0.098513, 0.170161, 0.127496, 0.191378, 0.18812, 0.191378, 0.122885, 0.120615, 0.125101, 0.085092, 0.069024, 0.076542, 0.083462, 0.100716, 0.100716, 0.111485, 0.090864, 0.109221, 0.10481, 0.100716, 0.092881, 0.129801, 0.083462, 0.137348, 0.144935, 0.147574, 0.137348, 0.132295, 0.090864, 0.0704, 0.116183, 0.167087, 0.129801, 0.182256, 0.147574, 0.132295, 0.161087, 0.125101, 0.137348, 0.137348, 0.144935, 0.15284, 0.191378, 0.26085, 0.185198, 0.179055, 0.268042, 0.229226, 0.257454, 0.328603, 0.332115, 0.284882, 0.268042, 0.301917, 0.321458, 0.366687, 0.366687, 0.394753, 0.447574, 0.349426, 0.36309, 0.374039, 0.321458, 0.318242, 0.332115, 0.380708, 0.398279, 0.308712, 0.301917, 0.30533, 0.298791, 0.339168, 0.380708, 0.36309, 0.281712, 0.185198, 0.194234, 0.203355, 0.134866, 0.173081, 0.26085, 0.236433, 0.219301, 0.268042, 0.203355, 0.134866, 0.096677, 0.071867, 0.120615, 0.147574, 0.219301, 0.219301, 0.147574, 0.167087, 0.116183, 0.11371, 0.111485, 0.102787, 0.10481, 0.111485, 0.081712, 0.081712, 0.090864, 0.088832, 0.045352, 0.067594, 0.120615, 0.209395, 0.147574, 0.147574, 0.147574, 0.134866, 0.088832, 0.109221, 0.098513, 0.086953, 0.15284, 0.225814, 0.247041, 0.232838, 0.321458, 0.278302, 0.229226, 0.31487, 0.31487, 0.339168, 0.268042, 0.164327, 0.118441, 0.203355, 0.125101, 0.120615, 0.125101, 0.196879, 0.196879, 0.109221, 0.196879, 0.194234, 0.111485, 0.102787, 0.081712, 0.044297, 0.071867, 0.0704, 0.0704, 0.038858, 0.06312, 0.116183, 0.100716, 0.132295, 0.127496, 0.216401, 0.137348, 0.158265, 0.144935, 0.173081, 0.182256, 0.185198, 0.094817, 0.109221, 0.127496, 0.100716, 0.088832, 0.096677, 0.125101, 0.100716, 0.182256, 0.106997, 0.048328, 0.102787, 0.11371, 0.11371, 0.066181, 0.118441, 0.10481, 0.058088, 0.064632, 0.111485, 0.098513, 0.106997, 0.098513, 0.092881, 0.158265, 0.144935, 0.109221, 0.067594, 0.05306, 0.030003, 0.034068, 0.040537, 0.024393, 0.017797, 0.010926, 0.009401, 0.006701, 0.004513, 0.006194, 0.004431, 0.004388, 0.004388, 0.00515, 0.005086, 0.003821, 0.003276, 0.003366, 0.00292, 0.003671, 0.003431, 0.004577, 0.004315, 0.005318, 0.004689, 0.00389, 0.00515, 0.006533, 0.006039, 0.006795, 0.005223, 0.006078, 0.006142, 0.004483, 0.005086, 0.006795, 0.006245, 0.007315, 0.009294, 0.014075, 0.008895, 0.010672, 0.009401, 0.009401, 0.009401, 0.015078, 0.014315, 0.011669, 0.008895, 0.012491, 0.01078, 0.016021, 0.016528, 0.012491, 0.013821, 0.014586, 0.011903, 0.016528, 0.009401, 0.008075, 0.006482, 0.006421, 0.008156, 0.008723, 0.010221, 0.010221, 0.010221, 0.011342, 0.008895, 0.016021, 0.020876, 0.021816, 0.022306, 0.027463, 0.042364, 0.078022, 0.086953, 0.109221, 0.147574, 0.271506, 0.384043, 0.450668, 0.575842, 0.545602, 0.545602, 0.476583, 0.366687, 0.374039, 0.349426, 0.41194, 0.41194, 0.40511, 0.468512, 0.422041, 0.335645, 0.346032, 0.247041, 0.21291, 0.243554, 0.18812, 0.092881, 0.032677, 0.020165, 0.020165, 0.011669, 0.007495, 0.007495, 0.007259, 0.007495, 0.007495, 0.008723, 0.005249, 0.003804, 0.004646, 0.004208, 0.003701, 0.003431, 0.003276, 0.003555, 0.002881, 0.003461, 0.005011, 0.007555, 0.009728, 0.008156, 0.007555, 0.011106, 0.023087, 0.025316, 0.019109, 0.017447, 0.018787, 0.040537, 0.088832, 0.037156, 0.06312, 0.102787, 0.083462, 0.098513, 0.066181, 0.067594, 0.06312, 0.028695, 0.029376, 0.016528, 0.023534, 0.028107, 0.018787, 0.019109, 0.021816, 0.016257, 0.024826, 0.023963, 0.013821, 0.008075, 0.008276, 0.008276, 0.009977, 0.011518, 0.010372, 0.014075, 0.018415, 0.020522, 0.036378, 0.028695, 0.06184, 0.0704, 0.069024, 0.118441, 0.098513, 0.100716, 0.10481, 0.076542, 0.074921, 0.083462, 0.092881, 0.182256, 0.21291, 0.134866, 0.079919, 0.155435, 0.132295, 0.078022, 0.038042, 0.041405, 0.023534, 0.025762, 0.021816, 0.042364, 0.041405, 0.023963, 0.030003, 0.029376, 0.044297, 0.029376, 0.029376, 0.032677, 0.017138, 0.008895, 0.01078, 0.017797, 0.01078, 0.007422, 0.010672, 0.010926, 0.010372, 0.019109, 0.010672, 0.010926, 0.010372, 0.010926, 0.009865, 0.00962, 0.017138, 0.023963, 0.021816, 0.040537, 0.079919, 0.137348, 0.257454, 0.209395, 0.134866, 0.125101, 0.182256, 0.179055, 0.264545, 0.275179, 0.194234, 0.30533, 0.30533, 0.21291, 0.194234, 0.278302, 0.318242, 0.308712, 0.247041, 0.332115, 0.318242, 0.216401, 0.142424, 0.142424, 0.229226, 0.318242, 0.436924, 0.480142, 0.366687, 0.275179, 0.264545, 0.349426, 0.25406, 0.281712, 0.394753, 0.328603, 0.332115, 0.332115, 0.247041, 0.179055, 0.182256, 0.182256, 0.232838, 0.318242, 0.30533, 0.264545, 0.271506, 0.257454, 0.229226, 0.318242, 0.4292, 0.461924, 0.433034, 0.538167, 0.418646, 0.41194, 0.444081, 0.390993, 0.408655, 0.486429, 0.626927, 0.5017, 0.509769, 0.42561, 0.422041, 0.454136, 0.486429, 0.486429, 0.497853, 0.42561, 0.418646, 0.436924, 0.408655, 0.40511, 0.380708, 0.497853, 0.497853, 0.538167, 0.538167, 0.450668, 0.454136, 0.461924, 0.480142, 0.490133, 0.618285, 0.632174, 0.51388, 0.51388, 0.418646, 0.440853, 0.549308, 0.458154, 0.401658, 0.41194, 0.380708, 0.281712, 0.191378, 0.21291, 0.247041, 0.26085, 0.324872, 0.324872, 0.311707, 0.311707, 0.311707, 0.281712, 0.200174, 0.236433, 0.243554, 0.321458, 0.206376, 0.203355, 0.288399, 0.342579, 0.268042, 0.335645, 0.342579, 0.40511, 0.308712, 0.288399, 0.352862, 0.370445, 0.370445, 0.284882, 0.339168, 0.335645, 0.281712, 0.366687, 0.390993, 0.318242, 0.291804, 0.374039, 0.384043, 0.295083, 0.275179, 0.346032, 0.281712, 0.301917, 0.298791, 0.374039, 0.295083, 0.321458, 0.308712, 0.229226, 0.324872, 0.352862, 0.318242, 0.328603, 0.291804, 0.30533, 0.366687, 0.31487, 0.311707, 0.308712, 0.394753, 0.384043, 0.295083, 0.291804, 0.366687, 0.281712, 0.268042, 0.243554, 0.222385, 0.219301, 0.291804, 0.278302, 0.25031, 0.247041, 0.321458, 0.268042, 0.257454, 0.194234, 0.271506, 0.206376, 0.216401, 0.225814, 0.15284, 0.229226, 0.298791, 0.206376, 0.229226, 0.232838, 0.335645, 0.243554, 0.182256, 0.17593, 0.17593, 0.209395, 0.25031, 0.167087, 0.239899, 0.247041, 0.247041, 0.161087, 0.222385, 0.21291, 0.203355, 0.291804, 0.284882, 0.206376, 0.318242, 0.291804, 0.30533, 0.21291, 0.288399, 0.278302, 0.308712, 0.308712, 0.311707, 0.21291, 0.301917, 0.318242, 0.321458, 0.295083, 0.398279, 0.390993, 0.30533, 0.30533, 0.222385, 0.147574, 0.247041, 0.15008, 0.164327, 0.158265, 0.203355, 0.219301, 0.295083, 0.26085, 0.268042, 0.182256, 0.232838, 0.15008, 0.139895, 0.137348, 0.137348, 0.10481, 0.11371, 0.102787, 0.067594, 0.066181, 0.111485, 0.098513, 0.147574, 0.243554, 0.264545, 0.257454, 0.15284, 0.15008, 0.15008, 0.158265, 0.236433, 0.229226, 0.311707, 0.21291, 0.200174, 0.288399, 0.209395, 0.134866, 0.137348, 0.132295, 0.206376, 0.122885, 0.109221, 0.111485, 0.086953, 0.078022, 0.051831, 0.094817, 0.092881, 0.073402, 0.03976, 0.03976, 0.056825, 0.043307, 0.083462, 0.083462, 0.079919, 0.096677, 0.120615, 0.21291, 0.295083, 0.196879, 0.308712, 0.206376, 0.236433, 0.247041, 0.229226, 0.25031, 0.25031, 0.15284, 0.15284, 0.127496, 0.116183, 0.10481, 0.142424, 0.06312, 0.071867, 0.038858, 0.034068, 0.049374, 0.043307, 0.032677, 0.060549, 0.042364, 0.083462, 0.034884, 0.034068, 0.017797, 0.018106, 0.01078, 0.021816, 0.017447, 0.036378, 0.019401, 0.014783, 0.008895, 0.009401, 0.005872, 0.005623, 0.005623, 0.003924, 0.00292, 0.00243, 0.00243, 0.001748, 0.001748, 0.002503, 0.001692, 0.00246, 0.003298, 0.003478, 0.002327, 0.002117, 0.001383, 0.001597, 0.001872, 0.002761, 0.00283, 0.004577, 0.004388, 0.005249, 0.005223, 0.00515, 0.007031, 0.006701, 0.007877, 0.005623, 0.003864, 0.003963, 0.002976, 0.002057, 0.001855, 0.002761, 0.002705, 0.003997, 0.003478, 0.003478, 0.002555, 0.003177, 0.0028, 0.003701, 0.003276, 0.004358, 0.00407, 0.002881, 0.002529, 0.002366, 0.003298, 0.004646, 0.004899, 0.005932, 0.007091, 0.011518, 0.006567, 0.009728, 0.006894, 0.006567, 0.005503, 0.005503, 0.004483, 0.003177, 0.002529, 0.003461, 0.003431, 0.004388, 0.004414, 0.00515, 0.007315, 0.005011, 0.005086, 0.005799, 0.006567, 0.008409, 0.008525, 0.017138, 0.017138, 0.027463, 0.064632, 0.0704, 0.060549, 0.059222, 0.083462, 0.161087, 0.116183, 0.054297, 0.0704, 0.158265, 0.144935, 0.106997, 0.129801, 0.064632, 0.088832, 0.049374, 0.042364, 0.042364, 0.038042, 0.022306, 0.016021, 0.015694, 0.012727, 0.018106, 0.038042, 0.027463, 0.018787, 0.019109, 0.03976, 0.020876, 0.010672, 0.012491, 0.009294, 0.010131, 0.010221, 0.009865, 0.014783, 0.014315, 0.012491, 0.011903, 0.019109, 0.032677, 0.018415, 0.020876, 0.028695, 0.026892, 0.027463, 0.031287, 0.032017, 0.038858, 0.05306, 0.049374, 0.040537, 0.085092, 0.086953, 0.106997, 0.120615, 0.094817, 0.116183, 0.064632, 0.034884, 0.035586, 0.021381, 0.020165, 0.018787, 0.010221, 0.011518, 0.016826, 0.013016, 0.009483, 0.008895, 0.008002, 0.008624, 0.009015, 0.009483, 0.012727, 0.015078, 0.010926, 0.010672, 0.007495, 0.009187, 0.01204, 0.008895, 0.009294, 0.013265, 0.018106], '')</t>
  </si>
  <si>
    <t>[420, 421, 422, 608, 615, 616, 617, 632, 633, 639, 640, 641, 642, 645]</t>
  </si>
  <si>
    <t xml:space="preserve">F5RUA2|F5RUA2_9ENTR RND family efflux transporter MFP subunit OS=Enterobacter hormaechei ATCC 49162 </t>
  </si>
  <si>
    <t>([0.092881, 0.100716, 0.064632, 0.0704, 0.074921, 0.079919, 0.085092, 0.088832, 0.11371, 0.139895, 0.096677, 0.100716, 0.085092, 0.134866, 0.139895, 0.137348, 0.209395, 0.209395, 0.247041, 0.318242, 0.377384, 0.390993, 0.422041, 0.472492, 0.538167, 0.585406, 0.585406, 0.626927, 0.694846, 0.703578, 0.699094, 0.741537, 0.703578, 0.608892, 0.505461, 0.394753, 0.41194, 0.4292, 0.387226, 0.339168, 0.356642, 0.324872, 0.398279, 0.408655, 0.332115, 0.318242, 0.308712, 0.370445, 0.366687, 0.349426, 0.335645, 0.366687, 0.328603, 0.36309, 0.480142, 0.521092, 0.671169, 0.545602, 0.440853, 0.517562, 0.570702, 0.42561, 0.398279, 0.408655, 0.414856, 0.549308, 0.538167, 0.5017, 0.440853, 0.440853, 0.440853, 0.377384, 0.318242, 0.335645, 0.374039, 0.359901, 0.408655, 0.398279, 0.486429, 0.575842, 0.553315, 0.458154, 0.570702, 0.553315, 0.534167, 0.517562, 0.42561, 0.414856, 0.414856, 0.461924, 0.422041, 0.422041, 0.5017, 0.450668, 0.472492, 0.472492, 0.5017, 0.387226, 0.380708, 0.342579, 0.232838, 0.196879, 0.278302, 0.21291, 0.25406, 0.26085, 0.271506, 0.352862, 0.359901, 0.40511, 0.321458, 0.36309, 0.295083, 0.222385, 0.298791, 0.335645, 0.370445, 0.311707, 0.414856, 0.414856, 0.377384, 0.414856, 0.440853, 0.433034, 0.418646, 0.31487, 0.243554, 0.243554, 0.200174, 0.225814, 0.219301, 0.291804, 0.298791, 0.295083, 0.356642, 0.324872, 0.356642, 0.335645, 0.335645, 0.25406, 0.225814, 0.295083, 0.281712, 0.191378, 0.120615, 0.21291, 0.318242, 0.291804, 0.284882, 0.318242, 0.257454, 0.25406, 0.25031, 0.257454, 0.232838, 0.161087, 0.161087, 0.109221, 0.100716, 0.120615, 0.118441, 0.139895, 0.15008, 0.194234, 0.257454, 0.264545, 0.236433, 0.232838, 0.295083, 0.26085, 0.25406, 0.301917, 0.298791, 0.209395, 0.173081, 0.182256, 0.26085, 0.185198, 0.216401, 0.25031, 0.264545, 0.359901, 0.291804, 0.185198, 0.206376, 0.161087, 0.158265, 0.167087, 0.164327, 0.18812, 0.216401, 0.21291, 0.225814, 0.229226, 0.321458, 0.356642, 0.352862, 0.356642, 0.384043, 0.418646, 0.356642, 0.311707, 0.295083, 0.335645, 0.4292, 0.339168, 0.352862, 0.366687, 0.349426, 0.268042, 0.288399, 0.216401, 0.219301, 0.203355, 0.203355, 0.173081, 0.170161, 0.161087, 0.15284, 0.200174, 0.209395, 0.209395, 0.271506, 0.194234, 0.129801, 0.139895, 0.139895, 0.17593, 0.236433, 0.167087, 0.26085, 0.278302, 0.278302, 0.182256, 0.111485, 0.073402, 0.056825, 0.06184, 0.06312, 0.078022, 0.094817, 0.094817, 0.116183, 0.079919, 0.132295, 0.222385, 0.139895, 0.194234, 0.158265, 0.161087, 0.232838, 0.21291, 0.155435, 0.155435, 0.219301, 0.30533, 0.370445, 0.454136, 0.436924, 0.4292, 0.4292, 0.42561, 0.433034, 0.42561, 0.349426, 0.352862, 0.356642, 0.366687, 0.328603, 0.394753, 0.408655, 0.328603, 0.257454, 0.318242, 0.390993, 0.384043, 0.390993, 0.36309, 0.346032, 0.356642, 0.454136, 0.42561, 0.346032, 0.321458, 0.298791, 0.401658, 0.30533, 0.239899, 0.229226, 0.311707, 0.324872, 0.342579, 0.390993, 0.476583, 0.436924, 0.352862, 0.380708, 0.394753, 0.42561, 0.394753, 0.301917, 0.225814, 0.216401, 0.229226, 0.243554, 0.271506, 0.243554, 0.349426, 0.4292, 0.521092, 0.505461, 0.490133, 0.490133, 0.557691, 0.480142, 0.408655, 0.461924, 0.401658, 0.401658, 0.418646, 0.468512, 0.538167, 0.553315, 0.458154, 0.545602, 0.534167, 0.541878, 0.604312, 0.575842, 0.549308, 0.538167, 0.450668, 0.377384, 0.275179, 0.216401, 0.288399, 0.370445, 0.41194, 0.483068, 0.366687, 0.25031, 0.229226, 0.288399, 0.291804, 0.387226, 0.311707, 0.308712, 0.31487, 0.298791, 0.229226, 0.239899, 0.216401, 0.295083, 0.374039, 0.352862, 0.387226, 0.352862, 0.271506, 0.185198, 0.182256, 0.264545, 0.301917, 0.295083, 0.281712, 0.346032, 0.352862, 0.387226, 0.332115, 0.264545, 0.268042, 0.339168, 0.332115, 0.36309, 0.264545, 0.194234, 0.206376, 0.209395, 0.229226, 0.328603, 0.370445, 0.374039, 0.295083, 0.356642, 0.359901, 0.281712, 0.25031, 0.264545, 0.308712, 0.308712, 0.380708, 0.401658, 0.384043, 0.359901, 0.328603, 0.418646, 0.486429, 0.604312, 0.557691, 0.541878, 0.486429, 0.51388], '')</t>
  </si>
  <si>
    <t>[24, 25, 26, 27, 28, 29, 30, 31, 32, 33, 34, 55, 56, 57, 59, 60, 65, 66, 67, 79, 80, 82, 83, 84, 85, 92, 96, 309, 310, 313, 321, 322, 324, 325, 326, 327, 328, 329, 330, 396, 397, 398, 400]</t>
  </si>
  <si>
    <t xml:space="preserve">F5RUA3|F5RUA3_9ENTR Outer membrane protein OS=Enterobacter hormaechei ATCC 49162 </t>
  </si>
  <si>
    <t>([0.318242, 0.36309, 0.311707, 0.247041, 0.161087, 0.200174, 0.155435, 0.122885, 0.15008, 0.17593, 0.182256, 0.191378, 0.194234, 0.17593, 0.182256, 0.209395, 0.185198, 0.191378, 0.127496, 0.219301, 0.298791, 0.301917, 0.225814, 0.284882, 0.36309, 0.433034, 0.444081, 0.517562, 0.494003, 0.494003, 0.468512, 0.505461, 0.450668, 0.444081, 0.440853, 0.42561, 0.387226, 0.5017, 0.51388, 0.56648, 0.557691, 0.51388, 0.4292, 0.517562, 0.483068, 0.440853, 0.436924, 0.433034, 0.433034, 0.494003, 0.5017, 0.538167, 0.440853, 0.56648, 0.575842, 0.661982, 0.666105, 0.56648, 0.545602, 0.4292, 0.458154, 0.36309, 0.401658, 0.494003, 0.418646, 0.486429, 0.450668, 0.486429, 0.480142, 0.480142, 0.521092, 0.529623, 0.521092, 0.618285, 0.480142, 0.476583, 0.436924, 0.450668, 0.534167, 0.5017, 0.632174, 0.59014, 0.712013, 0.699094, 0.562014, 0.653063, 0.494003, 0.534167, 0.534167, 0.529623, 0.436924, 0.359901, 0.349426, 0.324872, 0.335645, 0.41194, 0.40511, 0.418646, 0.40511, 0.401658, 0.401658, 0.398279, 0.4292, 0.324872, 0.332115, 0.390993, 0.394753, 0.454136, 0.483068, 0.480142, 0.414856, 0.4292, 0.468512, 0.468512, 0.497853, 0.494003, 0.472492, 0.408655, 0.398279, 0.374039, 0.352862, 0.30533, 0.311707, 0.308712, 0.418646, 0.418646, 0.418646, 0.418646, 0.418646, 0.324872, 0.25031, 0.321458, 0.321458, 0.318242, 0.247041, 0.225814, 0.222385, 0.25406, 0.291804, 0.216401, 0.239899, 0.182256, 0.229226, 0.222385, 0.200174, 0.132295, 0.090864, 0.10481, 0.106997, 0.127496, 0.21291, 0.284882, 0.281712, 0.356642, 0.380708, 0.390993, 0.418646, 0.414856, 0.384043, 0.408655, 0.422041, 0.422041, 0.51388, 0.541878, 0.545602, 0.545602, 0.648219, 0.775545, 0.784345, 0.775545, 0.690604, 0.575842, 0.545602, 0.454136, 0.454136, 0.458154, 0.436924, 0.356642, 0.275179, 0.271506, 0.239899, 0.30533, 0.31487, 0.311707, 0.321458, 0.324872, 0.271506, 0.239899, 0.209395, 0.200174, 0.209395, 0.206376, 0.288399, 0.232838, 0.284882, 0.291804, 0.284882, 0.366687, 0.36309, 0.366687, 0.401658, 0.352862, 0.356642, 0.342579, 0.359901, 0.318242, 0.225814, 0.311707, 0.349426, 0.278302, 0.278302, 0.264545, 0.366687, 0.281712, 0.398279, 0.418646, 0.328603, 0.335645, 0.332115, 0.332115, 0.447574, 0.41194, 0.505461, 0.517562, 0.483068, 0.472492, 0.414856, 0.517562, 0.525368, 0.509769, 0.483068, 0.414856, 0.41194, 0.390993, 0.51388, 0.486429, 0.418646, 0.525368, 0.483068, 0.458154, 0.545602, 0.5017, 0.545602, 0.5017, 0.5017, 0.545602, 0.509769, 0.604312, 0.562014, 0.541878, 0.545602, 0.632174, 0.728858, 0.733139, 0.680603, 0.538167, 0.490133, 0.538167, 0.42561, 0.494003, 0.541878, 0.465241, 0.483068, 0.398279, 0.440853, 0.356642, 0.271506, 0.216401, 0.194234, 0.229226, 0.229226, 0.200174, 0.239899, 0.232838, 0.158265, 0.194234, 0.278302, 0.271506, 0.271506, 0.36309, 0.26085, 0.219301, 0.18812, 0.17593, 0.17593, 0.179055, 0.170161, 0.281712, 0.288399, 0.21291, 0.206376, 0.209395, 0.236433, 0.216401, 0.222385, 0.318242, 0.301917, 0.301917, 0.25031, 0.25406, 0.225814, 0.30533, 0.268042, 0.370445, 0.36309, 0.433034, 0.324872, 0.41194, 0.349426, 0.401658, 0.525368, 0.534167, 0.444081, 0.454136, 0.377384, 0.295083, 0.275179, 0.271506, 0.268042, 0.36309, 0.301917, 0.301917, 0.291804, 0.288399, 0.295083, 0.275179, 0.194234, 0.21291, 0.185198, 0.21291, 0.158265, 0.15008, 0.120615, 0.161087, 0.161087, 0.236433, 0.236433, 0.15284, 0.161087, 0.144935, 0.139895, 0.209395, 0.25031, 0.26085, 0.257454, 0.17593, 0.232838, 0.225814, 0.298791, 0.318242, 0.318242, 0.398279, 0.308712, 0.30533, 0.26085, 0.173081, 0.173081, 0.219301, 0.321458, 0.229226, 0.225814, 0.222385, 0.229226, 0.21291, 0.200174, 0.236433, 0.359901, 0.321458, 0.380708, 0.295083, 0.219301, 0.229226, 0.206376, 0.284882, 0.308712, 0.394753, 0.41194, 0.318242, 0.366687, 0.366687, 0.465241, 0.387226, 0.36309, 0.291804, 0.30533, 0.308712, 0.311707, 0.284882, 0.278302, 0.321458, 0.377384, 0.436924, 0.414856, 0.447574, 0.352862, 0.335645, 0.295083, 0.295083, 0.394753, 0.284882, 0.196879, 0.116183, 0.219301, 0.239899, 0.321458, 0.219301, 0.194234, 0.216401, 0.182256, 0.158265, 0.118441, 0.11371, 0.106997, 0.085092, 0.058088, 0.106997, 0.096677, 0.086953], '')</t>
  </si>
  <si>
    <t>[27, 31, 37, 38, 39, 40, 41, 43, 50, 51, 53, 54, 55, 56, 57, 58, 70, 71, 72, 73, 78, 79, 80, 81, 82, 83, 84, 85, 87, 88, 89, 162, 163, 164, 165, 166, 167, 168, 169, 170, 171, 172, 222, 223, 227, 228, 229, 234, 237, 240, 241, 242, 243, 244, 245, 246, 247, 248, 249, 250, 251, 252, 253, 254, 255, 257, 260, 310, 311]</t>
  </si>
  <si>
    <t xml:space="preserve">F5RUA4|F5RUA4_9ENTR Secretion protein HlyD OS=Enterobacter hormaechei ATCC 49162 </t>
  </si>
  <si>
    <t>([0.040537, 0.045352, 0.050641, 0.038858, 0.054297, 0.030611, 0.043307, 0.058088, 0.035586, 0.047319, 0.040537, 0.058088, 0.045352, 0.048328, 0.086953, 0.158265, 0.15008, 0.161087, 0.18812, 0.268042, 0.298791, 0.232838, 0.200174, 0.236433, 0.301917, 0.216401, 0.291804, 0.301917, 0.318242, 0.4292, 0.356642, 0.380708, 0.288399, 0.328603, 0.318242, 0.321458, 0.288399, 0.291804, 0.31487, 0.339168, 0.25406, 0.247041, 0.222385, 0.321458, 0.281712, 0.239899, 0.332115, 0.318242, 0.342579, 0.219301, 0.219301, 0.203355, 0.239899, 0.291804, 0.284882, 0.25031, 0.239899, 0.191378, 0.288399, 0.257454, 0.203355, 0.281712, 0.318242, 0.41194, 0.387226, 0.444081, 0.418646, 0.418646, 0.352862, 0.321458, 0.346032, 0.366687, 0.458154, 0.4292, 0.465241, 0.476583, 0.509769, 0.390993, 0.490133, 0.387226, 0.318242, 0.346032, 0.268042, 0.236433, 0.271506, 0.225814, 0.206376, 0.247041, 0.216401, 0.311707, 0.281712, 0.359901, 0.298791, 0.257454, 0.268042, 0.222385, 0.155435], '')</t>
  </si>
  <si>
    <t>[76]</t>
  </si>
  <si>
    <t xml:space="preserve">F5RUA5|F5RUA5_9ENTR DUF2946 domain-containing protein OS=Enterobacter hormaechei ATCC 49162 </t>
  </si>
  <si>
    <t>([0.023087, 0.011669, 0.018415, 0.027463, 0.03976, 0.028107, 0.021381, 0.021816, 0.014315, 0.01204, 0.011342, 0.012727, 0.008075, 0.009096, 0.006619, 0.007177, 0.005623, 0.006142, 0.006194, 0.008075, 0.008156, 0.009865, 0.014783, 0.010672, 0.009483, 0.009483, 0.013437, 0.017797, 0.013613, 0.024826, 0.031287, 0.050641, 0.03976, 0.085092, 0.085092, 0.164327, 0.17593, 0.222385, 0.31487, 0.21291, 0.229226, 0.216401, 0.236433, 0.278302, 0.298791, 0.284882, 0.26085, 0.288399, 0.31487, 0.433034, 0.447574, 0.490133, 0.447574, 0.521092, 0.517562, 0.483068, 0.461924, 0.562014, 0.497853, 0.394753, 0.509769, 0.5017, 0.5017, 0.450668, 0.370445, 0.436924, 0.494003, 0.541878, 0.444081, 0.454136, 0.433034, 0.436924, 0.465241, 0.465241, 0.472492, 0.494003, 0.525368, 0.440853, 0.352862, 0.408655, 0.418646, 0.422041, 0.387226, 0.324872, 0.374039, 0.447574, 0.335645, 0.328603, 0.236433, 0.21291, 0.206376, 0.225814, 0.229226, 0.203355, 0.203355, 0.191378, 0.144935, 0.158265, 0.232838, 0.295083, 0.291804, 0.281712, 0.257454, 0.222385, 0.291804, 0.359901, 0.384043, 0.440853, 0.374039, 0.458154, 0.59014, 0.618285, 0.553315, 0.538167, 0.454136, 0.494003, 0.394753, 0.321458, 0.318242, 0.222385, 0.232838, 0.288399, 0.359901, 0.339168, 0.390993, 0.36309, 0.30533, 0.236433, 0.239899, 0.298791, 0.257454, 0.167087], '')</t>
  </si>
  <si>
    <t>[53, 54, 57, 60, 61, 62, 67, 76, 110, 111, 112, 113]</t>
  </si>
  <si>
    <t xml:space="preserve">F5RUA6|F5RUA6_9ENTR Anaerobic C4-dicarboxylate transporter DcuC OS=Enterobacter hormaechei ATCC 49162 </t>
  </si>
  <si>
    <t>([0.206376, 0.139895, 0.064632, 0.094817, 0.038042, 0.021816, 0.038042, 0.023087, 0.015694, 0.010926, 0.013437, 0.01204, 0.014075, 0.00962, 0.006795, 0.005318, 0.005223, 0.00389, 0.003341, 0.003478, 0.002276, 0.002276, 0.001855, 0.002623, 0.002512, 0.002606, 0.003671, 0.0028, 0.003963, 0.005223, 0.005683, 0.004247, 0.003607, 0.00359, 0.004431, 0.006039, 0.00558, 0.005872, 0.00543, 0.004611, 0.003212, 0.003177, 0.004414, 0.005318, 0.003864, 0.003276, 0.004431, 0.004388, 0.005249, 0.003963, 0.002976, 0.004208, 0.004835, 0.007315, 0.011342, 0.009483, 0.009728, 0.017138, 0.015694, 0.014783, 0.027463, 0.041405, 0.094817, 0.10481, 0.069024, 0.078022, 0.142424, 0.073402, 0.034884, 0.033407, 0.027463, 0.028107, 0.013265, 0.01227, 0.01227, 0.011106, 0.014075, 0.013437, 0.013821, 0.009096, 0.014783, 0.010372, 0.009977, 0.006482, 0.005011, 0.006039, 0.005683, 0.004208, 0.005872, 0.00558, 0.004736, 0.005872, 0.005683, 0.006482, 0.008409, 0.008409, 0.005503, 0.005503, 0.004775, 0.004736, 0.006894, 0.005799, 0.005378, 0.005011, 0.007259, 0.006374, 0.006533, 0.009294, 0.012727, 0.015344, 0.017797, 0.024393, 0.016826, 0.016528, 0.024826, 0.023534, 0.028107, 0.028107, 0.016257, 0.01227, 0.009015, 0.006482, 0.006795, 0.007555, 0.006894, 0.004577, 0.004646, 0.004689, 0.003821, 0.002761, 0.002117, 0.00292, 0.002057, 0.002555, 0.002881, 0.002727, 0.002727, 0.002211, 0.003276, 0.004388, 0.004431, 0.005318, 0.00543, 0.004736, 0.004161, 0.004899, 0.006421, 0.009294, 0.00777, 0.006482, 0.010131, 0.00962, 0.00777, 0.008624, 0.010509, 0.010509, 0.010372, 0.007091, 0.008276, 0.008409, 0.008409, 0.009977, 0.008723, 0.009483, 0.011518, 0.01078, 0.010372, 0.010372, 0.009977, 0.018415, 0.030003, 0.019401, 0.016528, 0.013265, 0.011518, 0.01078, 0.018787, 0.020165, 0.038042, 0.037156, 0.038042, 0.023534, 0.019109, 0.013821, 0.013821, 0.013821, 0.025316, 0.028695, 0.028107, 0.034884, 0.0198, 0.025316, 0.018106, 0.017797, 0.036378, 0.030003, 0.023087, 0.010131, 0.009865, 0.010221, 0.01078, 0.006988, 0.010372, 0.009294, 0.014586, 0.010672, 0.014075, 0.011106, 0.008895, 0.007177, 0.006482, 0.006533, 0.006533, 0.006988, 0.008804, 0.008156, 0.008075, 0.006039, 0.006619, 0.006894, 0.006894, 0.004611, 0.004611, 0.004431, 0.006245, 0.006374, 0.010221, 0.010509, 0.009096, 0.014315, 0.025762, 0.031287, 0.032017, 0.023087, 0.043307, 0.033407, 0.033407, 0.096677, 0.111485, 0.200174, 0.200174, 0.200174, 0.278302, 0.418646, 0.359901, 0.225814, 0.125101, 0.102787, 0.046336, 0.03976, 0.049374, 0.021816, 0.019401, 0.032677, 0.023534, 0.011903, 0.018415, 0.011903, 0.007031, 0.007091, 0.004513, 0.004611, 0.004431, 0.005086, 0.003478, 0.003924, 0.006421, 0.009865, 0.006795, 0.009865, 0.009728, 0.006039, 0.00962, 0.006421, 0.004247, 0.004513, 0.004513, 0.003864, 0.004208, 0.004208, 0.004208, 0.00543, 0.004513, 0.003298, 0.002349, 0.003478, 0.002336, 0.001541, 0.001533, 0.002276, 0.001417, 0.002194, 0.003212, 0.003212, 0.004414, 0.004689, 0.00407, 0.005872, 0.006988, 0.005992, 0.009483, 0.010372, 0.010509, 0.007645, 0.01227, 0.022306, 0.013613, 0.022306, 0.041405, 0.030003, 0.014315, 0.023534, 0.021816, 0.013265, 0.008804, 0.007177, 0.006701, 0.007315, 0.005503, 0.004775, 0.005932, 0.005318, 0.00543, 0.004247, 0.005503, 0.00558, 0.00558, 0.004736, 0.00543, 0.005378, 0.004414, 0.006533, 0.004921, 0.00359, 0.004689, 0.006078, 0.005223, 0.005086, 0.007031, 0.006421, 0.006374, 0.007555, 0.007555, 0.006421, 0.009865, 0.011669, 0.009187, 0.009187, 0.008895, 0.006078, 0.004208, 0.004899, 0.003555, 0.003997, 0.003963, 0.003014, 0.002327, 0.002276, 0.003341, 0.002761, 0.0028, 0.0028, 0.002396, 0.002014, 0.003246, 0.003366, 0.003405, 0.003864, 0.003864, 0.005734, 0.007031, 0.01204, 0.008895, 0.008804, 0.010221, 0.009401, 0.009483, 0.016528, 0.022306, 0.011342, 0.017797, 0.034884, 0.023534, 0.023534, 0.034884, 0.031287, 0.028695, 0.028695, 0.015078, 0.016826, 0.018415, 0.018787, 0.009401, 0.010509, 0.018787, 0.012727, 0.032677, 0.040537, 0.017797, 0.025762, 0.03976, 0.032677, 0.034884, 0.034884, 0.046336, 0.049374, 0.054297, 0.025316, 0.025316, 0.066181, 0.032677, 0.026338, 0.034884, 0.041405, 0.046336, 0.026892, 0.042364, 0.020522, 0.021381, 0.041405, 0.028107, 0.028107, 0.028695, 0.014075, 0.025316, 0.030611, 0.013821, 0.014783, 0.017797, 0.011518, 0.010221, 0.017138, 0.018787, 0.018787, 0.019109, 0.038858, 0.038858, 0.027463, 0.028107, 0.037156, 0.020522, 0.015078, 0.01078, 0.008002, 0.008075, 0.005623, 0.004483, 0.006988, 0.006988, 0.006988, 0.006619, 0.00515, 0.005378, 0.005086, 0.004513, 0.00515, 0.003924, 0.004315, 0.004899, 0.00543, 0.004388, 0.00515, 0.006567, 0.009096, 0.011518, 0.022667], '')</t>
  </si>
  <si>
    <t xml:space="preserve">F5RUA7|F5RUA7_9ENTR Ribonuclease I OS=Enterobacter hormaechei ATCC 49162 </t>
  </si>
  <si>
    <t>([0.132295, 0.137348, 0.10481, 0.111485, 0.076542, 0.083462, 0.060549, 0.03976, 0.034884, 0.023963, 0.030611, 0.023534, 0.049374, 0.042364, 0.046336, 0.051831, 0.05306, 0.076542, 0.10481, 0.090864, 0.100716, 0.055536, 0.066181, 0.100716, 0.06312, 0.106997, 0.122885, 0.11371, 0.137348, 0.125101, 0.185198, 0.127496, 0.185198, 0.11371, 0.139895, 0.137348, 0.120615, 0.10481, 0.055536, 0.0704, 0.067594, 0.051831, 0.066181, 0.0704, 0.067594, 0.127496, 0.120615, 0.127496, 0.21291, 0.295083, 0.380708, 0.418646, 0.380708, 0.384043, 0.394753, 0.394753, 0.387226, 0.401658, 0.497853, 0.63748, 0.632174, 0.632174, 0.680603, 0.76285, 0.613573, 0.517562, 0.51388, 0.450668, 0.444081, 0.42561, 0.328603, 0.229226, 0.247041, 0.352862, 0.281712, 0.380708, 0.366687, 0.366687, 0.275179, 0.25031, 0.216401, 0.209395, 0.209395, 0.155435, 0.155435, 0.26085, 0.335645, 0.335645, 0.30533, 0.275179, 0.278302, 0.247041, 0.332115, 0.203355, 0.179055, 0.25406, 0.229226, 0.26085, 0.206376, 0.311707, 0.349426, 0.342579, 0.370445, 0.384043, 0.414856, 0.40511, 0.36309, 0.356642, 0.356642, 0.440853, 0.370445, 0.377384, 0.458154, 0.433034, 0.553315, 0.59917, 0.59014, 0.5017, 0.468512, 0.454136, 0.422041, 0.41194, 0.422041, 0.366687, 0.352862, 0.311707, 0.321458, 0.346032, 0.298791, 0.268042, 0.298791, 0.398279, 0.366687, 0.390993, 0.414856, 0.414856, 0.408655, 0.30533, 0.308712, 0.324872, 0.398279, 0.311707, 0.324872, 0.264545, 0.264545, 0.268042, 0.339168, 0.332115, 0.284882, 0.229226, 0.173081, 0.15008, 0.085092, 0.10481, 0.122885, 0.127496, 0.10481, 0.06184, 0.06312, 0.094817, 0.088832, 0.0704, 0.086953, 0.083462, 0.11371, 0.134866, 0.147574, 0.15284, 0.11371, 0.15008, 0.25406, 0.342579, 0.31487, 0.359901, 0.349426, 0.335645, 0.232838, 0.191378, 0.25031, 0.36309, 0.374039, 0.278302, 0.311707, 0.366687, 0.36309, 0.346032, 0.346032, 0.339168, 0.321458, 0.387226, 0.288399, 0.291804, 0.268042, 0.268042, 0.268042, 0.239899, 0.225814, 0.318242, 0.308712, 0.332115, 0.318242, 0.321458, 0.41194, 0.356642, 0.356642, 0.321458, 0.278302, 0.268042, 0.18812, 0.194234, 0.10481, 0.185198, 0.170161, 0.206376, 0.26085, 0.284882, 0.219301, 0.155435, 0.158265, 0.247041, 0.209395, 0.222385, 0.144935, 0.144935, 0.132295, 0.132295, 0.15284, 0.239899, 0.209395, 0.209395, 0.216401, 0.324872, 0.342579, 0.275179, 0.257454, 0.200174, 0.239899, 0.301917, 0.271506, 0.236433, 0.25031, 0.301917, 0.31487, 0.394753, 0.4292, 0.5017, 0.517562, 0.422041, 0.42561, 0.454136, 0.553315, 0.433034, 0.374039, 0.275179, 0.359901, 0.366687, 0.366687, 0.352862, 0.291804, 0.380708, 0.394753, 0.342579, 0.30533, 0.243554, 0.203355, 0.137348, 0.109221, 0.067594, 0.129801], '')</t>
  </si>
  <si>
    <t>[59, 60, 61, 62, 63, 64, 65, 66, 114, 115, 116, 117, 245, 246, 250]</t>
  </si>
  <si>
    <t xml:space="preserve">F5RUA8|F5RUA8_9ENTR Nitrilotriacetate monooxygenase component B OS=Enterobacter hormaechei ATCC 49162 </t>
  </si>
  <si>
    <t>([0.236433, 0.147574, 0.225814, 0.25031, 0.30533, 0.366687, 0.288399, 0.324872, 0.31487, 0.257454, 0.203355, 0.243554, 0.359901, 0.458154, 0.59917, 0.480142, 0.458154, 0.36309, 0.268042, 0.257454, 0.264545, 0.17593, 0.271506, 0.239899, 0.219301, 0.206376, 0.196879, 0.200174, 0.196879, 0.15284, 0.194234, 0.298791, 0.203355, 0.17593, 0.102787, 0.046336, 0.081712, 0.044297, 0.043307, 0.074921, 0.042364, 0.042364, 0.088832, 0.094817, 0.059222, 0.042364, 0.042364, 0.020522, 0.032017, 0.029376, 0.051831, 0.06312, 0.029376, 0.050641, 0.059222, 0.10481, 0.129801, 0.118441, 0.200174, 0.216401, 0.203355, 0.321458, 0.332115, 0.30533, 0.301917, 0.278302, 0.295083, 0.200174, 0.31487, 0.236433, 0.21291, 0.209395, 0.206376, 0.31487, 0.239899, 0.196879, 0.222385, 0.257454, 0.219301, 0.219301, 0.328603, 0.339168, 0.311707, 0.275179, 0.281712, 0.179055, 0.308712, 0.36309, 0.476583, 0.490133, 0.613573, 0.685117, 0.534167, 0.541878, 0.41194, 0.468512, 0.5017, 0.394753, 0.433034, 0.509769, 0.4292, 0.377384, 0.366687, 0.384043, 0.332115, 0.264545, 0.342579, 0.288399, 0.318242, 0.298791, 0.216401, 0.173081, 0.173081, 0.268042, 0.291804, 0.328603, 0.36309, 0.25406, 0.356642, 0.26085, 0.229226, 0.21291, 0.236433, 0.25406, 0.164327, 0.164327, 0.229226, 0.161087, 0.194234, 0.170161, 0.15008, 0.216401, 0.247041, 0.232838, 0.268042, 0.164327, 0.236433, 0.236433, 0.25031, 0.161087, 0.185198, 0.127496, 0.194234, 0.216401, 0.15284, 0.170161, 0.25031, 0.182256, 0.26085, 0.179055, 0.155435, 0.196879, 0.155435, 0.102787, 0.060549, 0.058088, 0.109221, 0.102787, 0.059222, 0.060549, 0.102787, 0.15008, 0.194234, 0.182256, 0.142424, 0.203355, 0.295083, 0.209395, 0.196879, 0.194234, 0.243554, 0.271506, 0.25406, 0.318242, 0.40511, 0.458154, 0.346032, 0.239899, 0.21291, 0.21291, 0.298791, 0.301917, 0.291804, 0.321458, 0.324872, 0.247041, 0.25406, 0.15008, 0.164327, 0.229226, 0.264545, 0.308712, 0.271506, 0.268042, 0.232838, 0.225814, 0.225814, 0.295083, 0.370445, 0.380708, 0.465241, 0.447574, 0.401658, 0.377384, 0.346032, 0.31487], '')</t>
  </si>
  <si>
    <t>[14, 90, 91, 92, 93, 96, 99]</t>
  </si>
  <si>
    <t xml:space="preserve">F5RUB1|F5RUB1_9ENTR Universal stress protein G OS=Enterobacter hormaechei ATCC 49162 </t>
  </si>
  <si>
    <t>([0.048328, 0.020165, 0.037156, 0.038042, 0.06312, 0.040537, 0.056825, 0.079919, 0.102787, 0.106997, 0.085092, 0.10481, 0.179055, 0.144935, 0.15008, 0.132295, 0.137348, 0.142424, 0.127496, 0.196879, 0.196879, 0.271506, 0.321458, 0.21291, 0.26085, 0.164327, 0.167087, 0.17593, 0.11371, 0.067594, 0.094817, 0.142424, 0.144935, 0.120615, 0.139895, 0.076542, 0.147574, 0.144935, 0.17593, 0.167087, 0.079919, 0.064632, 0.05306, 0.085092, 0.094817, 0.090864, 0.15284, 0.127496, 0.132295, 0.203355, 0.298791, 0.182256, 0.191378, 0.196879, 0.239899, 0.209395, 0.31487, 0.321458, 0.414856, 0.31487, 0.324872, 0.454136, 0.444081, 0.401658, 0.394753, 0.480142, 0.356642, 0.356642, 0.380708, 0.370445, 0.384043, 0.377384, 0.472492, 0.36309, 0.356642, 0.352862, 0.390993, 0.301917, 0.295083, 0.179055, 0.268042, 0.257454, 0.179055, 0.216401, 0.295083, 0.264545, 0.185198, 0.31487, 0.332115, 0.335645, 0.301917, 0.275179, 0.288399, 0.196879, 0.308712, 0.278302, 0.275179, 0.196879, 0.203355, 0.144935, 0.164327, 0.167087, 0.167087, 0.232838, 0.247041, 0.271506, 0.298791, 0.278302, 0.271506, 0.264545, 0.366687, 0.308712, 0.222385, 0.209395, 0.298791, 0.298791, 0.301917, 0.295083, 0.36309, 0.36309, 0.339168, 0.436924, 0.444081, 0.454136, 0.465241, 0.352862, 0.352862, 0.288399, 0.352862, 0.281712, 0.209395, 0.200174, 0.26085, 0.328603, 0.298791, 0.271506, 0.219301, 0.219301, 0.182256, 0.144935, 0.196879, 0.31487], '')</t>
  </si>
  <si>
    <t xml:space="preserve">F5RUB4|F5RUB4_9ENTR LysR family transcriptional regulator OS=Enterobacter hormaechei ATCC 49162 </t>
  </si>
  <si>
    <t>([0.041405, 0.023534, 0.042364, 0.025762, 0.018415, 0.015694, 0.011669, 0.008723, 0.011669, 0.010131, 0.008624, 0.006988, 0.008075, 0.007645, 0.007645, 0.010672, 0.007259, 0.009865, 0.009865, 0.008723, 0.011903, 0.012491, 0.020522, 0.011903, 0.011518, 0.010672, 0.015344, 0.030003, 0.06312, 0.044297, 0.047319, 0.086953, 0.164327, 0.15284, 0.092881, 0.161087, 0.167087, 0.17593, 0.185198, 0.179055, 0.222385, 0.173081, 0.170161, 0.17593, 0.288399, 0.295083, 0.271506, 0.170161, 0.15284, 0.15284, 0.179055, 0.25031, 0.25031, 0.15008, 0.15284, 0.264545, 0.257454, 0.25406, 0.268042, 0.257454, 0.191378, 0.194234, 0.194234, 0.17593, 0.164327, 0.139895, 0.139895, 0.271506, 0.384043, 0.390993, 0.30533, 0.321458, 0.318242, 0.229226, 0.349426, 0.356642, 0.332115, 0.229226, 0.239899, 0.268042, 0.222385, 0.295083, 0.278302, 0.366687, 0.366687, 0.281712, 0.284882, 0.377384, 0.352862, 0.222385, 0.147574, 0.142424, 0.076542, 0.043307, 0.092881, 0.088832, 0.038042, 0.028695, 0.055536, 0.060549, 0.079919, 0.059222, 0.045352, 0.026892, 0.031287, 0.038042, 0.050641, 0.054297, 0.032677, 0.020522, 0.032677, 0.055536, 0.100716, 0.102787, 0.182256, 0.094817, 0.088832, 0.109221, 0.15008, 0.092881, 0.078022, 0.085092, 0.100716, 0.06312, 0.064632, 0.046336, 0.046336, 0.064632, 0.060549, 0.081712, 0.144935, 0.18812, 0.11371, 0.067594, 0.096677, 0.049374, 0.086953, 0.085092, 0.120615, 0.11371, 0.111485, 0.073402, 0.031287, 0.038858, 0.037156, 0.06184, 0.090864, 0.043307, 0.044297, 0.044297, 0.055536, 0.048328, 0.047319, 0.064632, 0.067594, 0.079919, 0.083462, 0.046336, 0.025762, 0.036378, 0.025316, 0.047319, 0.033407, 0.074921, 0.05306, 0.071867, 0.044297, 0.037156, 0.064632, 0.06312, 0.06184, 0.071867, 0.074921, 0.038042, 0.047319, 0.044297, 0.049374, 0.066181, 0.120615, 0.219301, 0.209395, 0.278302, 0.17593, 0.206376, 0.200174, 0.311707, 0.394753, 0.349426, 0.356642, 0.321458, 0.18812, 0.122885, 0.102787, 0.109221, 0.203355, 0.21291, 0.298791, 0.21291, 0.247041, 0.25031, 0.142424, 0.144935, 0.144935, 0.239899, 0.295083, 0.31487, 0.200174, 0.118441, 0.144935, 0.161087, 0.21291, 0.335645, 0.440853, 0.346032, 0.264545, 0.134866, 0.127496, 0.127496, 0.194234, 0.194234, 0.118441, 0.116183, 0.10481, 0.051831, 0.027463, 0.033407, 0.022667, 0.023087, 0.038042, 0.031287, 0.028107, 0.026338, 0.016021, 0.00962, 0.014783, 0.013613, 0.017797, 0.020876, 0.014586, 0.015694, 0.013437, 0.011518, 0.020522, 0.023087, 0.023087, 0.03976, 0.046336, 0.048328, 0.050641, 0.056825, 0.0704, 0.066181, 0.060549, 0.060549, 0.122885, 0.127496, 0.21291, 0.194234, 0.179055, 0.142424, 0.144935, 0.170161, 0.194234, 0.18812, 0.106997, 0.111485, 0.088832, 0.06312, 0.046336, 0.086953, 0.079919, 0.129801, 0.106997, 0.06184, 0.120615, 0.10481, 0.116183, 0.086953, 0.073402, 0.067594, 0.144935, 0.060549, 0.033407, 0.066181, 0.069024, 0.069024, 0.073402, 0.106997, 0.15008, 0.222385, 0.206376, 0.185198, 0.161087, 0.170161, 0.239899, 0.194234, 0.167087, 0.106997, 0.111485, 0.232838, 0.196879], '')</t>
  </si>
  <si>
    <t xml:space="preserve">F5RUB5|F5RUB5_9ENTR Immunoglobulin-binding regulator A OS=Enterobacter hormaechei ATCC 49162 </t>
  </si>
  <si>
    <t>([0.00962, 0.015344, 0.025762, 0.020165, 0.013437, 0.017797, 0.019401, 0.026338, 0.03976, 0.042364, 0.051831, 0.040537, 0.06312, 0.044297, 0.046336, 0.047319, 0.10481, 0.111485, 0.120615, 0.118441, 0.194234, 0.120615, 0.079919, 0.048328, 0.073402, 0.067594, 0.067594, 0.085092, 0.086953, 0.076542, 0.100716, 0.102787, 0.173081, 0.139895, 0.18812, 0.11371, 0.17593, 0.096677, 0.092881, 0.129801, 0.06312, 0.064632, 0.081712, 0.11371, 0.173081, 0.134866, 0.232838, 0.229226, 0.219301, 0.137348, 0.15008, 0.092881, 0.054297, 0.025316, 0.022667, 0.032677, 0.029376, 0.036378, 0.055536, 0.058088, 0.032017, 0.060549, 0.030611, 0.038042, 0.023087, 0.018415, 0.022667, 0.014586, 0.016826, 0.016021, 0.019401, 0.017797, 0.024826, 0.024393, 0.025316, 0.042364, 0.041405, 0.054297, 0.027463, 0.035586, 0.030611, 0.031287, 0.016528, 0.017138, 0.011669, 0.016021, 0.011518, 0.013821, 0.013613, 0.012727, 0.013821, 0.019401, 0.021381, 0.021381, 0.021816, 0.040537, 0.046336, 0.021381, 0.034884, 0.071867, 0.074921, 0.040537, 0.092881, 0.120615, 0.122885, 0.191378, 0.239899, 0.342579, 0.318242, 0.42561, 0.31487, 0.243554, 0.222385, 0.222385, 0.25406, 0.366687, 0.384043, 0.377384, 0.468512, 0.370445, 0.346032, 0.335645, 0.468512, 0.422041, 0.366687, 0.352862, 0.356642, 0.21291, 0.116183, 0.122885, 0.129801, 0.222385, 0.232838, 0.243554, 0.127496, 0.120615, 0.106997, 0.048328, 0.030611, 0.034884, 0.055536, 0.025762, 0.023534, 0.022306, 0.014586, 0.014783, 0.027463, 0.014586, 0.030003, 0.058088, 0.060549, 0.043307, 0.034884, 0.034884, 0.024393, 0.031287, 0.030003, 0.018787, 0.035586, 0.045352, 0.050641, 0.060549, 0.118441, 0.06184, 0.06184, 0.111485, 0.11371, 0.0704, 0.10481, 0.060549, 0.054297, 0.045352, 0.045352, 0.051831, 0.071867, 0.109221, 0.161087, 0.081712, 0.125101, 0.139895, 0.173081, 0.158265, 0.161087, 0.094817, 0.179055, 0.173081, 0.134866, 0.209395, 0.31487, 0.346032, 0.4292, 0.440853, 0.450668, 0.374039, 0.278302, 0.21291, 0.11371, 0.132295, 0.155435, 0.088832, 0.086953, 0.040537, 0.041405, 0.037156, 0.060549, 0.06184, 0.036378, 0.026338, 0.031287, 0.015078, 0.009015, 0.008002, 0.008525, 0.008525, 0.012491, 0.014783, 0.014783, 0.014783, 0.014315, 0.024826, 0.028107, 0.014783, 0.027463, 0.017138, 0.012491, 0.009096, 0.008804, 0.010372, 0.018106, 0.013016, 0.025762, 0.060549, 0.071867, 0.036378, 0.024826, 0.024826, 0.023534, 0.023087, 0.048328, 0.051831, 0.022667, 0.038858, 0.086953, 0.090864, 0.167087, 0.216401, 0.342579, 0.342579, 0.295083, 0.18812, 0.170161, 0.086953, 0.071867, 0.050641, 0.060549, 0.094817, 0.106997, 0.179055, 0.25031, 0.139895, 0.106997, 0.170161, 0.127496, 0.067594, 0.067594, 0.058088, 0.048328, 0.042364, 0.041405, 0.048328, 0.092881, 0.144935, 0.236433, 0.247041, 0.225814, 0.206376, 0.173081, 0.155435, 0.134866, 0.142424, 0.25031, 0.264545, 0.18812, 0.15008, 0.225814, 0.200174, 0.203355, 0.229226, 0.164327, 0.106997, 0.147574, 0.164327, 0.173081, 0.164327, 0.102787, 0.15284, 0.144935, 0.164327, 0.173081, 0.111485, 0.090864, 0.06312, 0.042364, 0.050641, 0.058088, 0.060549, 0.06312, 0.047319, 0.05306, 0.094817, 0.155435, 0.158265, 0.125101, 0.127496, 0.132295, 0.125101, 0.127496, 0.229226, 0.232838, 0.155435, 0.219301, 0.17593, 0.139895, 0.139895, 0.203355, 0.179055, 0.106997, 0.120615, 0.158265, 0.142424, 0.132295, 0.098513, 0.098513, 0.120615, 0.073402, 0.086953, 0.15284, 0.158265, 0.161087, 0.167087, 0.236433, 0.268042, 0.268042, 0.356642, 0.41194, 0.418646, 0.538167, 0.553315, 0.557691, 0.553315, 0.436924, 0.436924, 0.480142, 0.394753, 0.301917, 0.380708, 0.308712, 0.229226, 0.155435, 0.15284, 0.155435, 0.158265, 0.094817, 0.076542, 0.045352, 0.05306, 0.044297, 0.026338, 0.042364, 0.020522, 0.020522, 0.045352, 0.049374, 0.050641, 0.092881, 0.15284, 0.15008, 0.122885, 0.194234, 0.268042, 0.170161, 0.173081, 0.17593, 0.257454, 0.311707, 0.398279, 0.374039, 0.401658, 0.476583, 0.480142, 0.608892, 0.476583, 0.454136, 0.370445, 0.291804, 0.191378, 0.200174, 0.21291, 0.30533, 0.268042, 0.243554, 0.321458, 0.281712, 0.247041, 0.21291, 0.25406, 0.21291, 0.209395, 0.164327], '')</t>
  </si>
  <si>
    <t>[346, 347, 348, 349, 390]</t>
  </si>
  <si>
    <t xml:space="preserve">F5RUB6|F5RUB6_9ENTR Immunoglobulin-binding regulator B OS=Enterobacter hormaechei ATCC 49162 </t>
  </si>
  <si>
    <t>([0.41194, 0.298791, 0.203355, 0.264545, 0.308712, 0.229226, 0.264545, 0.30533, 0.342579, 0.380708, 0.398279, 0.346032, 0.349426, 0.311707, 0.232838, 0.324872, 0.384043, 0.268042, 0.247041, 0.203355, 0.170161, 0.127496, 0.194234, 0.278302, 0.185198, 0.179055, 0.288399, 0.18812, 0.17593, 0.173081, 0.170161, 0.196879, 0.200174, 0.194234, 0.15008, 0.167087, 0.102787, 0.06184, 0.079919, 0.081712, 0.139895, 0.161087, 0.239899, 0.161087, 0.164327, 0.216401, 0.229226, 0.209395, 0.225814, 0.239899, 0.26085, 0.264545, 0.25031, 0.268042, 0.232838, 0.339168, 0.433034, 0.529623, 0.671169, 0.750527, 0.642678, 0.521092, 0.521092, 0.521092, 0.626927, 0.517562, 0.557691, 0.450668, 0.450668, 0.545602, 0.422041, 0.401658, 0.398279, 0.414856, 0.398279, 0.359901, 0.268042, 0.243554, 0.243554, 0.25406, 0.232838, 0.342579, 0.433034, 0.436924, 0.342579, 0.352862, 0.349426, 0.275179, 0.359901, 0.352862, 0.25031, 0.356642, 0.346032, 0.339168, 0.31487, 0.311707, 0.374039, 0.433034, 0.433034, 0.418646, 0.377384, 0.318242, 0.209395, 0.200174, 0.18812, 0.284882, 0.194234, 0.278302, 0.342579, 0.25031, 0.173081, 0.301917, 0.229226, 0.239899, 0.170161, 0.10481, 0.164327, 0.164327, 0.17593, 0.170161, 0.185198, 0.185198, 0.268042, 0.247041, 0.25406, 0.25406, 0.21291, 0.268042, 0.247041, 0.25031, 0.25406, 0.332115, 0.30533, 0.384043, 0.374039, 0.418646, 0.497853, 0.505461, 0.5017, 0.497853, 0.517562, 0.414856, 0.454136, 0.4292, 0.505461, 0.472492, 0.486429, 0.433034, 0.394753, 0.414856, 0.418646, 0.422041, 0.40511, 0.318242, 0.278302, 0.284882, 0.200174, 0.203355, 0.209395, 0.219301, 0.21291, 0.132295, 0.200174, 0.18812, 0.219301, 0.170161, 0.191378, 0.158265, 0.232838, 0.295083, 0.298791, 0.298791, 0.311707, 0.25031, 0.328603, 0.275179, 0.275179, 0.401658, 0.31487, 0.321458, 0.31487, 0.232838, 0.232838, 0.236433, 0.158265, 0.085092, 0.120615, 0.120615, 0.139895, 0.137348, 0.074921, 0.074921, 0.073402, 0.092881, 0.122885, 0.102787, 0.142424, 0.111485, 0.078022, 0.116183, 0.076542, 0.05306, 0.085092, 0.144935], '')</t>
  </si>
  <si>
    <t>[57, 58, 59, 60, 61, 62, 63, 64, 65, 66, 69, 137, 138, 140, 144]</t>
  </si>
  <si>
    <t xml:space="preserve">F5RUB7|F5RUB7_9ENTR Aminotransferase OS=Enterobacter hormaechei ATCC 49162 </t>
  </si>
  <si>
    <t>([0.472492, 0.352862, 0.444081, 0.490133, 0.398279, 0.418646, 0.444081, 0.465241, 0.384043, 0.295083, 0.321458, 0.377384, 0.332115, 0.31487, 0.268042, 0.222385, 0.26085, 0.359901, 0.339168, 0.332115, 0.346032, 0.31487, 0.308712, 0.288399, 0.194234, 0.268042, 0.284882, 0.278302, 0.173081, 0.288399, 0.40511, 0.298791, 0.301917, 0.342579, 0.377384, 0.40511, 0.390993, 0.346032, 0.346032, 0.356642, 0.359901, 0.268042, 0.271506, 0.264545, 0.26085, 0.275179, 0.243554, 0.243554, 0.243554, 0.318242, 0.301917, 0.298791, 0.308712, 0.26085, 0.298791, 0.219301, 0.225814, 0.31487, 0.324872, 0.324872, 0.268042, 0.182256, 0.264545, 0.318242, 0.377384, 0.284882, 0.318242, 0.366687, 0.352862, 0.356642, 0.359901, 0.31487, 0.222385, 0.222385, 0.257454, 0.229226, 0.275179, 0.301917, 0.31487, 0.352862, 0.352862, 0.384043, 0.483068, 0.380708, 0.36309, 0.324872, 0.418646, 0.418646, 0.401658, 0.370445, 0.370445, 0.422041, 0.422041, 0.414856, 0.414856, 0.384043, 0.346032, 0.257454, 0.229226, 0.18812, 0.142424, 0.088832, 0.090864, 0.085092, 0.142424, 0.15008, 0.225814, 0.164327, 0.118441, 0.074921, 0.044297, 0.048328, 0.050641, 0.060549, 0.055536, 0.109221, 0.129801, 0.088832, 0.127496, 0.144935, 0.144935, 0.139895, 0.216401, 0.139895, 0.116183, 0.116183, 0.106997, 0.06184, 0.06312, 0.106997, 0.164327, 0.203355, 0.161087, 0.085092, 0.092881, 0.182256, 0.194234, 0.196879, 0.182256, 0.209395, 0.206376, 0.25031, 0.247041, 0.239899, 0.291804, 0.21291, 0.182256, 0.155435, 0.139895, 0.127496, 0.127496, 0.134866, 0.18812, 0.219301, 0.30533, 0.247041, 0.161087, 0.083462, 0.046336, 0.102787, 0.10481, 0.10481, 0.096677, 0.173081, 0.185198, 0.209395, 0.288399, 0.324872, 0.288399, 0.278302, 0.374039, 0.374039, 0.36309, 0.377384, 0.257454, 0.225814, 0.239899, 0.222385, 0.216401, 0.311707, 0.268042, 0.17593, 0.129801, 0.142424, 0.134866, 0.129801, 0.076542, 0.050641, 0.032017, 0.028107, 0.050641, 0.050641, 0.058088, 0.037156, 0.018787, 0.041405, 0.050641, 0.034068, 0.035586, 0.031287, 0.024393, 0.029376, 0.059222, 0.071867, 0.06312, 0.050641, 0.043307, 0.051831, 0.056825, 0.0704, 0.118441, 0.137348, 0.137348, 0.074921, 0.11371, 0.206376, 0.191378, 0.161087, 0.182256, 0.222385, 0.271506, 0.298791, 0.295083, 0.164327, 0.164327, 0.164327, 0.196879, 0.120615, 0.173081, 0.206376, 0.243554, 0.243554, 0.127496, 0.118441, 0.132295, 0.132295, 0.066181, 0.038858, 0.030611, 0.038858, 0.056825, 0.0704, 0.058088, 0.032677, 0.067594, 0.054297, 0.060549, 0.032017, 0.059222, 0.058088, 0.049374, 0.047319, 0.049374, 0.05306, 0.030003, 0.048328, 0.022306, 0.032677, 0.035586, 0.060549, 0.076542, 0.074921, 0.074921, 0.096677, 0.098513, 0.083462, 0.058088, 0.041405, 0.078022, 0.060549, 0.034068, 0.051831, 0.051831, 0.054297, 0.116183, 0.185198, 0.179055, 0.200174, 0.229226, 0.318242, 0.21291, 0.232838, 0.219301, 0.142424, 0.076542, 0.129801, 0.127496, 0.203355, 0.236433, 0.239899, 0.284882, 0.25031, 0.18812, 0.203355, 0.158265, 0.081712, 0.079919, 0.079919, 0.137348, 0.139895, 0.074921, 0.139895, 0.069024, 0.036378, 0.096677, 0.094817, 0.106997, 0.129801, 0.134866, 0.074921, 0.032677, 0.019401, 0.023534, 0.028695, 0.028107, 0.019401, 0.031287, 0.025762, 0.015344, 0.015344, 0.016021, 0.016021, 0.015078, 0.026892, 0.030003, 0.024393, 0.020876, 0.011342, 0.01204, 0.008002, 0.008156, 0.013613, 0.021381, 0.040537, 0.032017, 0.030003, 0.035586, 0.029376, 0.029376, 0.029376, 0.037156, 0.020165, 0.032677, 0.020522, 0.010509, 0.00962, 0.008723, 0.015344, 0.032017, 0.014586, 0.031287, 0.05306, 0.049374, 0.028107, 0.015078, 0.021816, 0.013613, 0.01204, 0.008624, 0.008723, 0.012491, 0.011518, 0.020165, 0.020165, 0.032017, 0.038858, 0.040537, 0.041405, 0.031287, 0.021381, 0.051831, 0.041405, 0.024393, 0.026892, 0.046336, 0.047319, 0.038042, 0.055536, 0.086953, 0.164327, 0.170161, 0.144935, 0.10481, 0.064632, 0.046336, 0.027463], '')</t>
  </si>
  <si>
    <t xml:space="preserve">F5RUC3|F5RUC3_9ENTR Signal peptide protein OS=Enterobacter hormaechei ATCC 49162 </t>
  </si>
  <si>
    <t>([0.63748, 0.694846, 0.608892, 0.632174, 0.509769, 0.414856, 0.436924, 0.461924, 0.483068, 0.51388, 0.545602, 0.604312, 0.604312, 0.58069, 0.733139, 0.712013, 0.675549, 0.545602, 0.545602, 0.562014, 0.509769, 0.440853, 0.42561, 0.472492, 0.472492, 0.444081, 0.509769, 0.414856, 0.324872, 0.328603, 0.31487, 0.26085, 0.196879, 0.196879, 0.206376, 0.182256, 0.094817, 0.094817, 0.085092, 0.050641, 0.090864, 0.078022, 0.11371, 0.120615, 0.139895, 0.137348, 0.239899, 0.291804, 0.380708, 0.433034, 0.36309, 0.36309, 0.308712, 0.30533, 0.332115, 0.284882, 0.311707, 0.450668, 0.447574, 0.549308, 0.497853, 0.497853, 0.494003, 0.490133, 0.380708, 0.366687, 0.332115, 0.31487, 0.298791, 0.311707, 0.25031, 0.229226, 0.15008, 0.173081, 0.155435, 0.142424, 0.142424, 0.122885, 0.111485, 0.06312, 0.029376, 0.048328, 0.048328, 0.06184, 0.06184, 0.054297, 0.040537, 0.055536, 0.06312, 0.058088, 0.034884, 0.033407, 0.032017, 0.058088, 0.085092, 0.155435, 0.100716, 0.122885, 0.132295, 0.127496, 0.144935, 0.243554, 0.284882, 0.206376, 0.25406, 0.257454, 0.366687, 0.401658, 0.288399, 0.271506, 0.243554, 0.308712, 0.31487, 0.408655, 0.332115, 0.222385, 0.216401, 0.194234, 0.18812, 0.182256, 0.200174, 0.275179, 0.271506, 0.288399, 0.349426, 0.352862, 0.257454, 0.26085, 0.155435, 0.164327, 0.164327, 0.120615, 0.118441, 0.191378, 0.122885, 0.17593, 0.196879, 0.185198, 0.268042, 0.185198, 0.109221, 0.050641, 0.032677, 0.034068, 0.029376, 0.029376, 0.015694, 0.021816, 0.013265, 0.016826, 0.026338, 0.023087, 0.023534, 0.014783, 0.015344, 0.025316, 0.014075, 0.023534, 0.024826, 0.015344, 0.015078, 0.014075, 0.014315, 0.020165, 0.012491, 0.013016, 0.009096, 0.011903, 0.014075, 0.028107, 0.03976, 0.03976, 0.058088, 0.106997, 0.125101, 0.100716, 0.100716, 0.17593, 0.100716, 0.051831, 0.054297, 0.11371, 0.203355, 0.247041, 0.25406, 0.359901, 0.324872, 0.387226, 0.422041, 0.4292, 0.394753, 0.433034, 0.444081, 0.31487, 0.328603, 0.408655, 0.440853, 0.4292, 0.4292, 0.433034, 0.509769, 0.51388, 0.472492, 0.461924, 0.480142, 0.380708, 0.284882, 0.284882, 0.31487, 0.321458, 0.311707, 0.291804, 0.173081, 0.170161, 0.26085, 0.142424, 0.125101, 0.129801, 0.137348, 0.15008, 0.158265, 0.185198, 0.18812, 0.127496, 0.142424, 0.116183, 0.179055, 0.271506, 0.288399, 0.298791, 0.301917, 0.324872, 0.346032, 0.359901, 0.268042, 0.268042, 0.36309, 0.36309, 0.36309, 0.26085, 0.25031, 0.359901, 0.384043, 0.359901, 0.450668, 0.444081, 0.517562, 0.525368, 0.509769, 0.521092, 0.483068, 0.384043, 0.384043, 0.311707, 0.42561, 0.529623, 0.529623, 0.553315, 0.476583, 0.384043, 0.42561, 0.374039, 0.275179, 0.257454, 0.380708, 0.356642, 0.298791, 0.225814, 0.232838, 0.25406, 0.268042, 0.308712, 0.401658, 0.377384, 0.476583, 0.444081, 0.359901, 0.288399, 0.185198, 0.18812, 0.170161, 0.236433, 0.21291, 0.284882, 0.291804, 0.301917, 0.321458, 0.387226, 0.490133, 0.414856, 0.401658, 0.301917, 0.26085, 0.25031, 0.155435, 0.164327, 0.179055, 0.275179, 0.36309, 0.483068, 0.570702, 0.720929, 0.585406, 0.608892, 0.575842, 0.545602, 0.51388, 0.486429, 0.468512, 0.339168, 0.398279, 0.4292, 0.509769, 0.553315, 0.461924, 0.575842, 0.562014, 0.557691, 0.521092, 0.538167, 0.517562, 0.509769, 0.387226, 0.414856, 0.480142, 0.505461, 0.521092, 0.440853, 0.387226, 0.288399, 0.366687, 0.370445, 0.25406, 0.275179, 0.275179, 0.321458, 0.328603, 0.25031, 0.232838, 0.209395, 0.118441, 0.129801, 0.078022, 0.142424, 0.203355, 0.229226, 0.155435, 0.147574, 0.239899, 0.25406, 0.374039, 0.408655, 0.401658, 0.461924, 0.370445, 0.295083, 0.349426, 0.31487, 0.346032, 0.377384, 0.42561, 0.51388, 0.450668, 0.497853, 0.517562, 0.51388, 0.480142, 0.613573, 0.632174, 0.59508, 0.716283, 0.707965, 0.613573, 0.51388, 0.56648, 0.666105, 0.657645, 0.648219, 0.604312, 0.517562, 0.422041, 0.418646, 0.390993, 0.450668, 0.494003, 0.398279, 0.31487, 0.232838, 0.206376, 0.203355, 0.219301, 0.125101, 0.122885, 0.170161, 0.243554, 0.18812, 0.18812, 0.196879, 0.122885, 0.185198, 0.196879, 0.182256, 0.164327, 0.164327, 0.127496, 0.100716, 0.134866, 0.182256, 0.257454, 0.219301, 0.170161, 0.109221, 0.18812], '')</t>
  </si>
  <si>
    <t>[0, 1, 2, 3, 4, 9, 10, 11, 12, 13, 14, 15, 16, 17, 18, 19, 20, 26, 59, 200, 201, 246, 247, 248, 249, 255, 256, 257, 300, 301, 302, 303, 304, 305, 306, 312, 313, 315, 316, 317, 318, 319, 320, 321, 325, 326, 361, 364, 365, 367, 368, 369, 370, 371, 372, 373, 374, 375, 376, 377, 378, 379]</t>
  </si>
  <si>
    <t xml:space="preserve">F5RUC4|F5RUC4_9ENTR Ribose ABC superfamily ATP binding cassette transporter, binding protein OS=Enterobacter hormaechei ATCC 49162 </t>
  </si>
  <si>
    <t>([0.01227, 0.019109, 0.013437, 0.010221, 0.014783, 0.016257, 0.01227, 0.020876, 0.026892, 0.018415, 0.019401, 0.0198, 0.020522, 0.024826, 0.035586, 0.055536, 0.060549, 0.078022, 0.10481, 0.127496, 0.090864, 0.125101, 0.134866, 0.216401, 0.318242, 0.311707, 0.380708, 0.374039, 0.346032, 0.257454, 0.332115, 0.298791, 0.243554, 0.25031, 0.225814, 0.182256, 0.15008, 0.21291, 0.191378, 0.239899, 0.291804, 0.387226, 0.42561, 0.42561, 0.308712, 0.225814, 0.196879, 0.164327, 0.219301, 0.134866, 0.225814, 0.281712, 0.346032, 0.436924, 0.42561, 0.321458, 0.408655, 0.298791, 0.298791, 0.21291, 0.196879, 0.18812, 0.102787, 0.059222, 0.05306, 0.11371, 0.164327, 0.203355, 0.216401, 0.216401, 0.31487, 0.194234, 0.18812, 0.200174, 0.118441, 0.079919, 0.142424, 0.15284, 0.222385, 0.144935, 0.206376, 0.219301, 0.21291, 0.229226, 0.328603, 0.332115, 0.225814, 0.15008, 0.086953, 0.078022, 0.102787, 0.098513, 0.182256, 0.185198, 0.206376, 0.222385, 0.291804, 0.281712, 0.239899, 0.194234, 0.216401, 0.216401, 0.200174, 0.17593, 0.200174, 0.200174, 0.173081, 0.26085, 0.264545, 0.342579, 0.278302, 0.236433, 0.179055, 0.102787, 0.102787, 0.083462, 0.118441, 0.096677, 0.100716, 0.120615, 0.196879, 0.182256, 0.219301, 0.222385, 0.18812, 0.25406, 0.17593, 0.203355, 0.21291, 0.308712, 0.324872, 0.401658, 0.401658, 0.461924, 0.483068, 0.468512, 0.480142, 0.42561, 0.461924, 0.346032, 0.346032, 0.339168, 0.342579, 0.275179, 0.271506, 0.349426, 0.247041, 0.324872, 0.321458, 0.30533, 0.268042, 0.268042, 0.17593, 0.147574, 0.144935, 0.144935, 0.090864, 0.055536, 0.076542, 0.076542, 0.076542, 0.094817, 0.111485, 0.142424, 0.179055, 0.18812, 0.179055, 0.284882, 0.243554, 0.216401, 0.144935, 0.167087, 0.170161, 0.170161, 0.239899, 0.239899, 0.332115, 0.324872, 0.42561, 0.472492, 0.384043, 0.483068, 0.461924, 0.342579, 0.398279, 0.380708, 0.288399, 0.288399, 0.247041, 0.216401, 0.243554, 0.328603, 0.346032, 0.264545, 0.359901, 0.346032, 0.366687, 0.359901, 0.414856, 0.394753, 0.374039, 0.398279, 0.401658, 0.352862, 0.352862, 0.25406, 0.225814, 0.308712, 0.219301, 0.281712, 0.339168, 0.339168, 0.335645, 0.236433, 0.318242, 0.278302, 0.194234, 0.122885, 0.118441, 0.144935, 0.085092, 0.098513, 0.120615, 0.066181, 0.078022, 0.134866, 0.203355, 0.203355, 0.132295, 0.206376, 0.15008, 0.096677, 0.094817, 0.109221, 0.185198, 0.170161, 0.196879, 0.284882, 0.380708, 0.291804, 0.281712, 0.275179, 0.167087, 0.191378, 0.203355, 0.219301, 0.134866, 0.132295, 0.164327, 0.26085, 0.278302, 0.222385, 0.318242, 0.236433, 0.182256, 0.170161, 0.18812, 0.21291, 0.209395, 0.191378, 0.308712, 0.236433, 0.291804, 0.321458, 0.321458, 0.346032, 0.301917, 0.321458, 0.342579, 0.359901, 0.342579, 0.247041, 0.243554, 0.232838, 0.284882, 0.332115, 0.342579, 0.257454, 0.229226, 0.15284, 0.094817, 0.064632, 0.111485, 0.129801, 0.11371, 0.094817, 0.137348, 0.17593, 0.206376, 0.196879, 0.196879, 0.173081, 0.25406, 0.239899, 0.257454, 0.18812, 0.182256, 0.142424, 0.173081, 0.144935, 0.137348, 0.243554, 0.284882, 0.239899, 0.164327, 0.164327, 0.164327, 0.142424, 0.137348, 0.18812, 0.185198, 0.132295, 0.109221, 0.11371, 0.137348, 0.10481, 0.179055, 0.11371, 0.137348, 0.158265, 0.116183, 0.118441, 0.118441, 0.109221, 0.083462, 0.139895, 0.225814, 0.26085, 0.311707, 0.31487, 0.18812, 0.134866, 0.134866, 0.219301, 0.144935, 0.120615, 0.120615, 0.129801, 0.127496, 0.10481, 0.086953, 0.144935, 0.236433, 0.206376, 0.182256, 0.232838, 0.209395, 0.167087, 0.132295, 0.088832, 0.056825, 0.106997, 0.15008, 0.15284], '')</t>
  </si>
  <si>
    <t xml:space="preserve">F5RUC5|F5RUC5_9ENTR L-arabinose ABC superfamily ATP binding cassette transporter, permease protein OS=Enterobacter hormaechei ATCC 49162 </t>
  </si>
  <si>
    <t>([0.020522, 0.029376, 0.041405, 0.06184, 0.085092, 0.11371, 0.058088, 0.025762, 0.037156, 0.019109, 0.013265, 0.010131, 0.010509, 0.007259, 0.008409, 0.010221, 0.006894, 0.006194, 0.006194, 0.00543, 0.004689, 0.004689, 0.003405, 0.002555, 0.00225, 0.001572, 0.000893, 0.001391, 0.001481, 0.001211, 0.001855, 0.002761, 0.003864, 0.00246, 0.002349, 0.00246, 0.003298, 0.004835, 0.007315, 0.004835, 0.004483, 0.006142, 0.004899, 0.004921, 0.006619, 0.006567, 0.006039, 0.008156, 0.005623, 0.006142, 0.007422, 0.005799, 0.003864, 0.003461, 0.00407, 0.005799, 0.004315, 0.003804, 0.002512, 0.002396, 0.00246, 0.003671, 0.002623, 0.003864, 0.005378, 0.003512, 0.004315, 0.004414, 0.004921, 0.005503, 0.007177, 0.006894, 0.009728, 0.013437, 0.016826, 0.014783, 0.011903, 0.020165, 0.016021, 0.016528, 0.010926, 0.010509, 0.009977, 0.009096, 0.005872, 0.004513, 0.004976, 0.004736, 0.006619, 0.004431, 0.005734, 0.005992, 0.006194, 0.006567, 0.007555, 0.005318, 0.005378, 0.004358, 0.004315, 0.003555, 0.004358, 0.003963, 0.004736, 0.004976, 0.004976, 0.005872, 0.007645, 0.007422, 0.004921, 0.005223, 0.006988, 0.004646, 0.003341, 0.002276, 0.00152, 0.000983, 0.001061, 0.001597, 0.001602, 0.001722, 0.002623, 0.002581, 0.002623, 0.002705, 0.002705, 0.002727, 0.003212, 0.003212, 0.003246, 0.003298, 0.00246, 0.001936, 0.003079, 0.004161, 0.004577, 0.005086, 0.006142, 0.009187, 0.006194, 0.009096, 0.005734, 0.005378, 0.006245, 0.008895, 0.007031, 0.007031, 0.011669, 0.015694, 0.01204, 0.013821, 0.015694, 0.030611, 0.064632, 0.059222, 0.067594, 0.081712, 0.081712, 0.134866, 0.125101, 0.225814, 0.129801, 0.257454, 0.216401, 0.179055, 0.086953, 0.167087, 0.086953, 0.036378, 0.032017, 0.048328, 0.048328, 0.118441, 0.100716, 0.050641, 0.030611, 0.014783, 0.011106, 0.010672, 0.006619, 0.005932, 0.004483, 0.006533, 0.004358, 0.003671, 0.003671, 0.005503, 0.00407, 0.005503, 0.00558, 0.00558, 0.003963, 0.005249, 0.004899, 0.004775, 0.006619, 0.009096, 0.015694, 0.020876, 0.016021, 0.022306, 0.015078, 0.022667, 0.020876, 0.043307, 0.10481, 0.158265, 0.116183, 0.158265, 0.173081, 0.170161, 0.173081, 0.268042, 0.144935, 0.144935, 0.15008, 0.167087, 0.167087, 0.085092, 0.122885, 0.142424, 0.142424, 0.203355, 0.120615, 0.076542, 0.034068, 0.020876, 0.017797, 0.013437, 0.010509, 0.008624, 0.012727, 0.008525, 0.008525, 0.013437, 0.008156, 0.005799, 0.004161, 0.003512, 0.004775, 0.004921, 0.004483, 0.005011, 0.005872, 0.008156, 0.011518, 0.013613, 0.018787, 0.014586, 0.024393, 0.044297, 0.058088, 0.030611, 0.030611, 0.022306, 0.025316, 0.038042, 0.042364, 0.059222, 0.058088, 0.042364, 0.020876, 0.020522, 0.020165, 0.010509, 0.010509, 0.006988, 0.00777, 0.007177, 0.008525, 0.008525, 0.008804, 0.010131, 0.018106, 0.024393, 0.018415, 0.016257, 0.022667, 0.020165, 0.016826, 0.020876, 0.020876, 0.024393, 0.024826, 0.015078, 0.030003, 0.018787, 0.019401, 0.025316, 0.029376, 0.027463, 0.016528, 0.010926, 0.007877, 0.00543, 0.006374, 0.006795, 0.00777, 0.005378, 0.005378, 0.005992, 0.005011, 0.006142, 0.005503, 0.00543, 0.007495, 0.007422, 0.006795, 0.007177, 0.005223, 0.004315, 0.003461, 0.003924, 0.003607, 0.003701, 0.003478, 0.00359, 0.003341, 0.002014, 0.00283, 0.003924, 0.004646, 0.004646, 0.003671, 0.004414, 0.005378, 0.004247, 0.003461, 0.004161, 0.004513, 0.005872, 0.005683], '')</t>
  </si>
  <si>
    <t xml:space="preserve">F5RUC6|F5RUC6_9ENTR Ribose ABC superfamily ATP binding cassette transporter, ABC protein OS=Enterobacter hormaechei ATCC 49162 </t>
  </si>
  <si>
    <t>([0.182256, 0.225814, 0.139895, 0.139895, 0.073402, 0.098513, 0.122885, 0.071867, 0.096677, 0.096677, 0.0704, 0.085092, 0.129801, 0.086953, 0.094817, 0.047319, 0.086953, 0.045352, 0.060549, 0.059222, 0.060549, 0.109221, 0.0704, 0.122885, 0.122885, 0.139895, 0.144935, 0.144935, 0.21291, 0.219301, 0.25031, 0.301917, 0.301917, 0.301917, 0.370445, 0.366687, 0.384043, 0.346032, 0.401658, 0.324872, 0.247041, 0.170161, 0.170161, 0.243554, 0.243554, 0.284882, 0.374039, 0.275179, 0.291804, 0.318242, 0.318242, 0.225814, 0.173081, 0.10481, 0.109221, 0.118441, 0.116183, 0.216401, 0.179055, 0.203355, 0.185198, 0.268042, 0.36309, 0.398279, 0.30533, 0.30533, 0.264545, 0.264545, 0.352862, 0.25406, 0.257454, 0.158265, 0.25031, 0.25406, 0.281712, 0.275179, 0.271506, 0.281712, 0.179055, 0.25406, 0.18812, 0.243554, 0.164327, 0.090864, 0.090864, 0.147574, 0.083462, 0.100716, 0.055536, 0.044297, 0.083462, 0.090864, 0.090864, 0.071867, 0.0704, 0.11371, 0.11371, 0.06184, 0.046336, 0.074921, 0.088832, 0.129801, 0.158265, 0.232838, 0.236433, 0.203355, 0.120615, 0.191378, 0.196879, 0.222385, 0.25406, 0.243554, 0.236433, 0.301917, 0.332115, 0.4292, 0.387226, 0.295083, 0.356642, 0.394753, 0.301917, 0.278302, 0.209395, 0.206376, 0.132295, 0.216401, 0.155435, 0.247041, 0.247041, 0.209395, 0.18812, 0.196879, 0.194234, 0.120615, 0.147574, 0.088832, 0.0704, 0.092881, 0.15008, 0.182256, 0.182256, 0.179055, 0.106997, 0.096677, 0.081712, 0.134866, 0.109221, 0.098513, 0.100716, 0.10481, 0.129801, 0.139895, 0.132295, 0.069024, 0.069024, 0.036378, 0.037156, 0.048328, 0.048328, 0.060549, 0.06184, 0.048328, 0.106997, 0.10481, 0.17593, 0.17593, 0.182256, 0.222385, 0.308712, 0.324872, 0.31487, 0.222385, 0.191378, 0.170161, 0.203355, 0.21291, 0.301917, 0.387226, 0.284882, 0.271506, 0.247041, 0.247041, 0.278302, 0.15284, 0.232838, 0.161087, 0.132295, 0.066181, 0.032677, 0.032677, 0.030611, 0.030611, 0.029376, 0.06184, 0.079919, 0.071867, 0.111485, 0.094817, 0.054297, 0.058088, 0.060549, 0.059222, 0.032017, 0.032677, 0.03976, 0.023534, 0.034884, 0.056825, 0.111485, 0.182256, 0.158265, 0.088832, 0.098513, 0.170161, 0.164327, 0.182256, 0.236433, 0.173081, 0.206376, 0.21291, 0.295083, 0.288399, 0.295083, 0.352862, 0.25406, 0.25406, 0.352862, 0.356642, 0.318242, 0.236433, 0.236433, 0.271506, 0.301917, 0.203355, 0.206376, 0.21291, 0.111485, 0.078022, 0.139895, 0.161087, 0.209395, 0.206376, 0.239899, 0.257454, 0.291804, 0.387226, 0.465241, 0.465241, 0.472492, 0.414856, 0.418646, 0.41194, 0.339168, 0.422041, 0.509769, 0.422041, 0.414856, 0.525368, 0.657645, 0.56648, 0.436924, 0.380708, 0.384043, 0.359901, 0.232838, 0.229226, 0.15008, 0.147574, 0.081712, 0.073402, 0.120615, 0.185198, 0.203355, 0.182256, 0.10481, 0.10481, 0.100716, 0.083462, 0.079919, 0.043307, 0.043307, 0.074921, 0.10481, 0.106997, 0.100716, 0.173081, 0.185198, 0.18812, 0.129801, 0.200174, 0.182256, 0.120615, 0.06312, 0.059222, 0.086953, 0.142424, 0.139895, 0.219301, 0.239899, 0.179055, 0.275179, 0.295083, 0.295083, 0.335645, 0.25031, 0.26085, 0.268042, 0.17593, 0.229226, 0.203355, 0.21291, 0.271506, 0.346032, 0.461924, 0.497853, 0.494003, 0.505461, 0.505461, 0.436924, 0.359901, 0.418646, 0.40511, 0.324872, 0.298791, 0.203355, 0.225814, 0.247041, 0.247041, 0.339168, 0.359901, 0.454136, 0.444081, 0.422041, 0.4292, 0.332115, 0.196879, 0.144935, 0.144935, 0.15284, 0.216401, 0.236433, 0.239899, 0.209395, 0.301917, 0.243554, 0.298791, 0.295083, 0.196879, 0.161087, 0.155435, 0.170161, 0.173081, 0.098513, 0.088832, 0.085092, 0.085092, 0.15008, 0.15008, 0.078022, 0.073402, 0.0704, 0.100716, 0.10481, 0.10481, 0.056825, 0.094817, 0.066181, 0.081712, 0.127496, 0.155435, 0.090864, 0.048328, 0.040537, 0.074921, 0.049374, 0.050641, 0.058088, 0.055536, 0.100716, 0.170161, 0.170161, 0.196879, 0.203355, 0.203355, 0.173081, 0.173081, 0.111485, 0.167087, 0.125101, 0.116183, 0.109221, 0.17593, 0.271506, 0.308712, 0.324872, 0.387226, 0.301917, 0.342579, 0.264545, 0.257454, 0.26085, 0.179055, 0.092881, 0.086953, 0.088832, 0.137348, 0.182256, 0.264545, 0.206376, 0.206376, 0.139895, 0.074921, 0.078022, 0.079919, 0.094817, 0.094817, 0.094817, 0.15284, 0.120615, 0.196879, 0.137348, 0.137348, 0.182256, 0.26085, 0.278302, 0.278302, 0.185198, 0.125101, 0.132295, 0.116183, 0.116183, 0.18812, 0.288399, 0.18812, 0.15008, 0.120615, 0.125101, 0.127496, 0.125101, 0.179055, 0.120615, 0.106997, 0.06312, 0.06312, 0.06312, 0.059222, 0.060549, 0.054297, 0.085092, 0.088832, 0.086953, 0.098513, 0.092881, 0.05306, 0.06312, 0.083462, 0.083462, 0.042364, 0.028107, 0.0198, 0.012727, 0.011903, 0.019401, 0.033407, 0.038042, 0.023087, 0.016021, 0.012727, 0.023963, 0.017138, 0.019401, 0.032017, 0.03976, 0.043307, 0.06312, 0.090864, 0.094817, 0.106997, 0.182256, 0.164327, 0.147574, 0.15008, 0.144935, 0.134866, 0.139895, 0.144935, 0.219301, 0.291804, 0.291804, 0.271506, 0.346032, 0.288399, 0.268042, 0.281712, 0.232838, 0.247041, 0.219301, 0.161087, 0.106997, 0.069024], '')</t>
  </si>
  <si>
    <t>[254, 257, 258, 259, 316, 317]</t>
  </si>
  <si>
    <t xml:space="preserve">F5RUC7|F5RUC7_9ENTR Dehydrogenase OS=Enterobacter hormaechei ATCC 49162 </t>
  </si>
  <si>
    <t>([0.398279, 0.480142, 0.450668, 0.490133, 0.377384, 0.26085, 0.288399, 0.318242, 0.257454, 0.284882, 0.30533, 0.26085, 0.229226, 0.229226, 0.15008, 0.15008, 0.236433, 0.142424, 0.109221, 0.161087, 0.158265, 0.173081, 0.161087, 0.120615, 0.109221, 0.17593, 0.25031, 0.18812, 0.118441, 0.111485, 0.060549, 0.06184, 0.116183, 0.137348, 0.106997, 0.102787, 0.106997, 0.100716, 0.15008, 0.243554, 0.264545, 0.15008, 0.081712, 0.090864, 0.161087, 0.161087, 0.085092, 0.109221, 0.129801, 0.225814, 0.311707, 0.374039, 0.370445, 0.346032, 0.26085, 0.206376, 0.182256, 0.161087, 0.161087, 0.18812, 0.125101, 0.10481, 0.196879, 0.281712, 0.271506, 0.182256, 0.194234, 0.301917, 0.200174, 0.170161, 0.155435, 0.173081, 0.200174, 0.203355, 0.200174, 0.308712, 0.359901, 0.476583, 0.40511, 0.335645, 0.243554, 0.321458, 0.25406, 0.232838, 0.232838, 0.219301, 0.257454, 0.182256, 0.144935, 0.243554, 0.321458, 0.239899, 0.21291, 0.18812, 0.129801, 0.106997, 0.092881, 0.111485, 0.064632, 0.098513, 0.096677, 0.18812, 0.098513, 0.098513, 0.098513, 0.051831, 0.06312, 0.083462, 0.069024, 0.073402, 0.054297, 0.054297, 0.055536, 0.046336, 0.046336, 0.041405, 0.055536, 0.069024, 0.03976, 0.0704, 0.044297, 0.040537, 0.019401, 0.043307, 0.076542, 0.06184, 0.11371, 0.098513, 0.074921, 0.079919, 0.10481, 0.064632, 0.069024, 0.058088, 0.034884, 0.047319, 0.094817, 0.071867, 0.064632, 0.055536, 0.032017, 0.032677, 0.032677, 0.037156, 0.03976, 0.044297, 0.058088, 0.030611, 0.016826, 0.012727, 0.021816, 0.017138, 0.040537, 0.028107, 0.060549, 0.067594, 0.033407, 0.018415, 0.018415, 0.017138, 0.018415, 0.030003, 0.05306, 0.098513, 0.086953, 0.06184, 0.048328, 0.026892, 0.027463, 0.059222, 0.083462, 0.048328, 0.037156, 0.017797, 0.017797, 0.018787, 0.038042, 0.083462, 0.155435, 0.196879, 0.120615, 0.232838, 0.15008, 0.144935, 0.086953, 0.144935, 0.102787, 0.10481, 0.098513, 0.179055, 0.158265, 0.155435, 0.139895, 0.170161, 0.158265, 0.18812, 0.173081, 0.100716, 0.044297, 0.021816, 0.016826, 0.028107, 0.022667, 0.046336, 0.050641, 0.066181, 0.036378, 0.05306, 0.059222, 0.111485, 0.106997, 0.10481, 0.129801, 0.229226, 0.275179, 0.390993, 0.401658, 0.349426, 0.308712, 0.401658, 0.517562, 0.472492, 0.398279, 0.414856, 0.359901, 0.232838, 0.170161, 0.225814, 0.26085, 0.243554, 0.236433, 0.18812, 0.129801, 0.132295, 0.116183, 0.06312, 0.059222, 0.064632, 0.079919, 0.094817, 0.102787, 0.092881, 0.092881, 0.120615, 0.088832, 0.088832, 0.167087, 0.232838, 0.194234, 0.200174, 0.216401, 0.219301, 0.17593, 0.26085, 0.191378, 0.120615, 0.225814, 0.236433, 0.222385, 0.243554, 0.332115, 0.209395, 0.139895, 0.209395, 0.243554, 0.288399, 0.318242, 0.236433, 0.239899, 0.229226, 0.222385, 0.125101, 0.076542, 0.085092, 0.083462, 0.129801, 0.179055, 0.090864, 0.049374, 0.046336, 0.043307, 0.046336, 0.102787, 0.111485, 0.060549, 0.049374, 0.048328, 0.028107, 0.028107, 0.028107, 0.03976, 0.023534, 0.043307, 0.073402, 0.056825, 0.059222, 0.033407, 0.051831, 0.094817, 0.161087, 0.100716, 0.096677, 0.074921, 0.03976, 0.069024, 0.074921, 0.098513, 0.050641, 0.098513, 0.161087, 0.18812, 0.225814, 0.328603, 0.239899, 0.25406, 0.377384, 0.284882, 0.271506, 0.200174, 0.200174, 0.200174, 0.194234, 0.196879, 0.26085, 0.271506, 0.278302, 0.349426, 0.236433, 0.346032, 0.239899, 0.147574, 0.173081, 0.111485, 0.083462, 0.083462, 0.083462, 0.096677, 0.15284, 0.17593, 0.132295, 0.127496, 0.100716, 0.142424, 0.069024, 0.06184, 0.098513, 0.055536, 0.06184, 0.11371, 0.050641, 0.086953, 0.142424, 0.098513, 0.127496, 0.127496, 0.185198, 0.144935, 0.088832, 0.059222, 0.085092, 0.15008, 0.109221], '')</t>
  </si>
  <si>
    <t>[220]</t>
  </si>
  <si>
    <t xml:space="preserve">F5RUC8|F5RUC8_9ENTR Acetoin dehydrogenase OS=Enterobacter hormaechei ATCC 49162 </t>
  </si>
  <si>
    <t>([0.182256, 0.125101, 0.170161, 0.203355, 0.191378, 0.225814, 0.264545, 0.284882, 0.21291, 0.232838, 0.264545, 0.26085, 0.161087, 0.21291, 0.122885, 0.191378, 0.116183, 0.096677, 0.098513, 0.079919, 0.094817, 0.125101, 0.191378, 0.129801, 0.086953, 0.059222, 0.06184, 0.034068, 0.03976, 0.0704, 0.073402, 0.044297, 0.06184, 0.11371, 0.111485, 0.18812, 0.194234, 0.21291, 0.179055, 0.18812, 0.243554, 0.158265, 0.196879, 0.15284, 0.137348, 0.191378, 0.291804, 0.298791, 0.380708, 0.380708, 0.342579, 0.243554, 0.324872, 0.275179, 0.288399, 0.324872, 0.281712, 0.271506, 0.308712, 0.387226, 0.335645, 0.219301, 0.324872, 0.328603, 0.328603, 0.349426, 0.36309, 0.366687, 0.31487, 0.288399, 0.275179, 0.311707, 0.318242, 0.30533, 0.335645, 0.232838, 0.243554, 0.18812, 0.120615, 0.100716, 0.102787, 0.134866, 0.185198, 0.173081, 0.096677, 0.098513, 0.15284, 0.142424, 0.132295, 0.194234, 0.15284, 0.167087, 0.167087, 0.219301, 0.229226, 0.164327, 0.216401, 0.216401, 0.219301, 0.321458, 0.359901, 0.268042, 0.170161, 0.21291, 0.155435, 0.25406, 0.196879, 0.196879, 0.196879, 0.144935, 0.079919, 0.076542, 0.055536, 0.030611, 0.040537, 0.044297, 0.060549, 0.044297, 0.026338, 0.051831, 0.037156, 0.046336, 0.086953, 0.144935, 0.134866, 0.194234, 0.116183, 0.120615, 0.125101, 0.074921, 0.109221, 0.158265, 0.179055, 0.137348, 0.18812, 0.18812, 0.173081, 0.144935, 0.185198, 0.26085, 0.284882, 0.318242, 0.225814, 0.182256, 0.132295, 0.079919, 0.079919, 0.109221, 0.182256, 0.170161, 0.257454, 0.225814, 0.15008, 0.219301, 0.30533, 0.25406, 0.25031, 0.25031, 0.311707, 0.264545, 0.216401, 0.185198, 0.206376, 0.21291, 0.239899, 0.342579, 0.433034, 0.4292, 0.370445, 0.370445, 0.30533, 0.311707, 0.264545, 0.278302, 0.278302, 0.31487, 0.394753, 0.422041, 0.42561, 0.440853, 0.534167, 0.59508, 0.541878, 0.534167, 0.694846, 0.724957, 0.699094, 0.690604, 0.724957, 0.846163, 0.801317, 0.885302, 0.876521, 0.938133, 0.968436, 0.968436, 0.912647, 0.849326, 0.775545, 0.661982, 0.648219, 0.661982, 0.525368, 0.56648, 0.56648, 0.56648, 0.56648, 0.56648, 0.494003, 0.440853, 0.394753, 0.401658, 0.321458, 0.324872, 0.225814, 0.158265, 0.127496, 0.194234, 0.31487, 0.318242, 0.370445, 0.374039, 0.377384, 0.377384, 0.380708, 0.366687, 0.339168, 0.31487, 0.225814, 0.308712, 0.281712, 0.328603, 0.356642, 0.418646, 0.342579, 0.447574, 0.494003, 0.51388, 0.494003, 0.433034, 0.447574, 0.461924, 0.444081, 0.394753, 0.505461, 0.480142, 0.454136], '')</t>
  </si>
  <si>
    <t>[180, 181, 182, 183, 184, 185, 186, 187, 188, 189, 190, 191, 192, 193, 194, 195, 196, 197, 198, 199, 200, 201, 202, 203, 204, 205, 206, 207, 237, 244]</t>
  </si>
  <si>
    <t xml:space="preserve">F5RUC9|F5RUC9_9ENTR XRE family transcriptional regulator OS=Enterobacter hormaechei ATCC 49162 </t>
  </si>
  <si>
    <t>([0.200174, 0.232838, 0.134866, 0.167087, 0.200174, 0.25031, 0.271506, 0.196879, 0.142424, 0.170161, 0.194234, 0.158265, 0.132295, 0.098513, 0.134866, 0.137348, 0.122885, 0.102787, 0.086953, 0.144935, 0.086953, 0.086953, 0.044297, 0.081712, 0.085092, 0.048328, 0.054297, 0.042364, 0.076542, 0.074921, 0.048328, 0.035586, 0.032017, 0.020165, 0.040537, 0.049374, 0.086953, 0.069024, 0.094817, 0.054297, 0.056825, 0.096677, 0.056825, 0.116183, 0.079919, 0.060549, 0.102787, 0.083462, 0.071867, 0.085092, 0.144935, 0.167087, 0.179055, 0.216401, 0.332115, 0.216401, 0.142424, 0.137348, 0.17593, 0.173081, 0.268042, 0.26085, 0.26085, 0.356642, 0.359901, 0.324872, 0.30533, 0.243554, 0.167087, 0.264545, 0.15008, 0.147574, 0.194234, 0.142424, 0.120615, 0.11371, 0.147574, 0.15008, 0.096677, 0.092881, 0.066181, 0.050641, 0.055536, 0.032677, 0.034068, 0.035586, 0.0704, 0.106997, 0.164327, 0.257454, 0.239899, 0.247041, 0.264545, 0.26085, 0.268042, 0.384043, 0.318242, 0.370445, 0.458154, 0.56648, 0.557691, 0.505461, 0.557691, 0.553315, 0.58069, 0.585406, 0.468512, 0.483068, 0.480142, 0.483068, 0.398279, 0.31487, 0.401658, 0.301917, 0.25406, 0.342579, 0.225814, 0.298791, 0.278302, 0.209395, 0.196879, 0.132295, 0.206376, 0.170161, 0.137348, 0.116183, 0.100716, 0.102787, 0.05306, 0.049374, 0.045352, 0.056825, 0.086953, 0.088832, 0.147574, 0.191378, 0.134866, 0.196879, 0.206376, 0.206376, 0.196879, 0.196879, 0.196879, 0.196879, 0.225814, 0.25406, 0.328603, 0.271506, 0.352862, 0.436924, 0.366687, 0.380708, 0.387226, 0.311707, 0.321458, 0.318242, 0.291804, 0.390993, 0.418646, 0.390993, 0.390993, 0.472492, 0.465241, 0.58069, 0.562014, 0.465241, 0.440853, 0.440853, 0.42561, 0.342579, 0.342579, 0.356642, 0.328603, 0.356642, 0.454136, 0.444081, 0.359901, 0.374039, 0.264545, 0.191378, 0.139895, 0.179055, 0.164327, 0.18812, 0.173081, 0.155435, 0.206376, 0.203355, 0.200174, 0.264545, 0.342579, 0.308712, 0.377384, 0.366687, 0.321458], '')</t>
  </si>
  <si>
    <t>[99, 100, 101, 102, 103, 104, 105, 163, 164]</t>
  </si>
  <si>
    <t xml:space="preserve">F5RUD0|F5RUD0_9ENTR Protein of hypothetical function DUF466 OS=Enterobacter hormaechei ATCC 49162 </t>
  </si>
  <si>
    <t>([0.15008, 0.111485, 0.142424, 0.203355, 0.200174, 0.196879, 0.222385, 0.200174, 0.182256, 0.15008, 0.173081, 0.167087, 0.281712, 0.278302, 0.18812, 0.257454, 0.264545, 0.179055, 0.161087, 0.182256, 0.182256, 0.219301, 0.288399, 0.239899, 0.229226, 0.257454, 0.311707, 0.321458, 0.387226, 0.433034, 0.529623, 0.480142, 0.538167, 0.408655, 0.418646, 0.538167, 0.4292, 0.328603, 0.4292, 0.490133, 0.483068, 0.505461, 0.570702, 0.525368, 0.59917, 0.480142, 0.480142, 0.444081, 0.436924, 0.41194, 0.408655, 0.349426, 0.398279, 0.324872, 0.352862, 0.31487, 0.275179, 0.352862, 0.444081, 0.41194, 0.374039, 0.332115, 0.271506, 0.219301, 0.229226], '')</t>
  </si>
  <si>
    <t>[30, 32, 35, 41, 42, 43, 44]</t>
  </si>
  <si>
    <t xml:space="preserve">F5RUD1|F5RUD1_9ENTR Carbon starvation protein CstA OS=Enterobacter hormaechei ATCC 49162 </t>
  </si>
  <si>
    <t>([0.047319, 0.030003, 0.016826, 0.023534, 0.017797, 0.014075, 0.018106, 0.017797, 0.010926, 0.011106, 0.009015, 0.011106, 0.007091, 0.004775, 0.004315, 0.003212, 0.003298, 0.004513, 0.006039, 0.006245, 0.009096, 0.007177, 0.009728, 0.01227, 0.008276, 0.007555, 0.006701, 0.005318, 0.004689, 0.006078, 0.006894, 0.007422, 0.006194, 0.006194, 0.006245, 0.005249, 0.005223, 0.004414, 0.00316, 0.003276, 0.002035, 0.001374, 0.001967, 0.001872, 0.001533, 0.00152, 0.001808, 0.002662, 0.00359, 0.003671, 0.00316, 0.003109, 0.00316, 0.00389, 0.005318, 0.00777, 0.011669, 0.014586, 0.019401, 0.045352, 0.032677, 0.045352, 0.092881, 0.094817, 0.100716, 0.194234, 0.298791, 0.229226, 0.239899, 0.129801, 0.125101, 0.236433, 0.25406, 0.346032, 0.335645, 0.346032, 0.247041, 0.144935, 0.096677, 0.088832, 0.071867, 0.096677, 0.0704, 0.050641, 0.038042, 0.017797, 0.013016, 0.013016, 0.018106, 0.016257, 0.038042, 0.032677, 0.017138, 0.015694, 0.016826, 0.010672, 0.007177, 0.008156, 0.009977, 0.020165, 0.014315, 0.014075, 0.008624, 0.009187, 0.012491, 0.015344, 0.0198, 0.013613, 0.008804, 0.006988, 0.005086, 0.004135, 0.00558, 0.00558, 0.004414, 0.00292, 0.003341, 0.004483, 0.004483, 0.003997, 0.003997, 0.005086, 0.003461, 0.003924, 0.004247, 0.002727, 0.001778, 0.001687, 0.002482, 0.00359, 0.005011, 0.007177, 0.008895, 0.008895, 0.013016, 0.020165, 0.0198, 0.025316, 0.030611, 0.021381, 0.021381, 0.020522, 0.022306, 0.06312, 0.064632, 0.11371, 0.164327, 0.308712, 0.352862, 0.356642, 0.257454, 0.147574, 0.111485, 0.051831, 0.030611, 0.022667, 0.024393, 0.020522, 0.014586, 0.008075, 0.009294, 0.009187, 0.006194, 0.00407, 0.002623, 0.002761, 0.002138, 0.001623, 0.001374, 0.001271, 0.00076, 0.000743, 0.000833, 0.000958, 0.001267, 0.001103, 0.001344, 0.001271, 0.001936, 0.002623, 0.002705, 0.003366, 0.004483, 0.004388, 0.006482, 0.006894, 0.006795, 0.005872, 0.008895, 0.006701, 0.009401, 0.009294, 0.010926, 0.009728, 0.006039, 0.005683, 0.008276, 0.005318, 0.003757, 0.002606, 0.002435, 0.002327, 0.001533, 0.00146, 0.002482, 0.002366, 0.003212, 0.002503, 0.003864, 0.003997, 0.004431, 0.00407, 0.004483, 0.003671, 0.00515, 0.005623, 0.005318, 0.003555, 0.003671, 0.00407, 0.003864, 0.003366, 0.003431, 0.003431, 0.003341, 0.003079, 0.003079, 0.002211, 0.00246, 0.002138, 0.002138, 0.002705, 0.003053, 0.00407, 0.004247, 0.003671, 0.005623, 0.004736, 0.004689, 0.006988, 0.005992, 0.009865, 0.011903, 0.013821, 0.028695, 0.015078, 0.016021, 0.009865, 0.011518, 0.010131, 0.008723, 0.007877, 0.005378, 0.004899, 0.003177, 0.003341, 0.003366, 0.002606, 0.00316, 0.003366, 0.003478, 0.003997, 0.00283, 0.002035, 0.001855, 0.001267, 0.00155, 0.001649, 0.002396, 0.003079, 0.003014, 0.002727, 0.002705, 0.004161, 0.002727, 0.003053, 0.00389, 0.003246, 0.003701, 0.004921, 0.004921, 0.003555, 0.004577, 0.004414, 0.005318, 0.005249, 0.007495, 0.006078, 0.003997, 0.002761, 0.002211, 0.003276, 0.004899, 0.00515, 0.00359, 0.00558, 0.006421, 0.007031, 0.008895, 0.006142, 0.006142, 0.009096, 0.007645, 0.005503, 0.008409, 0.009865, 0.018415, 0.018106, 0.043307, 0.051831, 0.059222, 0.098513, 0.094817, 0.085092, 0.038858, 0.034068, 0.038042, 0.024826, 0.01227, 0.008895, 0.008895, 0.008895, 0.006194, 0.008409, 0.009728, 0.009187, 0.008002, 0.005992, 0.005992, 0.00543, 0.004775, 0.006194, 0.005249, 0.00389, 0.002727, 0.003405, 0.004921, 0.004513, 0.007031, 0.010509, 0.024393, 0.048328, 0.031287, 0.032677, 0.032017, 0.054297, 0.066181, 0.092881, 0.155435, 0.125101, 0.083462, 0.096677, 0.051831, 0.067594, 0.06184, 0.116183, 0.144935, 0.109221, 0.058088, 0.037156, 0.042364, 0.034884, 0.016826, 0.015078, 0.020876, 0.015078, 0.010672, 0.008075, 0.005683, 0.004358, 0.004835, 0.005249, 0.005799, 0.005734, 0.004208, 0.006194, 0.006894, 0.006894, 0.006421, 0.006039, 0.004899, 0.003924, 0.003405, 0.004976, 0.006245, 0.008002, 0.009294, 0.009865, 0.008723, 0.008804, 0.009977, 0.011669, 0.011669, 0.016826, 0.033407, 0.03976, 0.040537, 0.020522, 0.013821, 0.016826, 0.032677, 0.056825, 0.056825, 0.090864, 0.051831, 0.032017, 0.025762, 0.037156, 0.026892, 0.043307, 0.036378, 0.036378, 0.016257, 0.021816, 0.026338, 0.030003, 0.054297, 0.024826, 0.044297, 0.073402, 0.048328, 0.037156, 0.05306, 0.085092, 0.047319, 0.074921, 0.142424, 0.155435, 0.155435, 0.144935, 0.076542, 0.158265, 0.203355, 0.268042, 0.25406, 0.219301, 0.15284, 0.173081, 0.281712, 0.17593, 0.139895, 0.164327, 0.200174, 0.139895, 0.090864, 0.073402, 0.036378, 0.016826, 0.015344, 0.015344, 0.021816, 0.022306, 0.022306, 0.020876, 0.015078, 0.011342, 0.012491, 0.010221, 0.009096, 0.005734, 0.005872, 0.004611, 0.005872, 0.003924, 0.004161, 0.003405, 0.003512, 0.003298, 0.004775, 0.004358, 0.003246, 0.002482, 0.002435, 0.001709, 0.001748, 0.002276, 0.002138, 0.002117, 0.002396, 0.002396, 0.003671, 0.004835, 0.006142, 0.00543, 0.008525, 0.006245, 0.007422, 0.007259, 0.01227, 0.011518, 0.009096, 0.009015, 0.016021, 0.018787, 0.018106, 0.016826, 0.024826, 0.045352, 0.021381, 0.028107, 0.028695, 0.028695, 0.030003, 0.038042, 0.025316, 0.030003, 0.054297, 0.085092, 0.085092, 0.041405, 0.028695, 0.060549, 0.090864, 0.046336, 0.048328, 0.060549, 0.031287, 0.020165, 0.011342, 0.019109, 0.010509, 0.006619, 0.004736, 0.004513, 0.004736, 0.006533, 0.004646, 0.004161, 0.004161, 0.006245, 0.006245, 0.007031, 0.006795, 0.005503, 0.008002, 0.010672, 0.009728, 0.009728, 0.013821, 0.013265, 0.00777, 0.01204, 0.013016, 0.017797, 0.019401, 0.019401, 0.014075, 0.01227, 0.014783, 0.013821, 0.009187, 0.011903, 0.007877, 0.006533, 0.006533, 0.005011, 0.004388, 0.004611, 0.004835, 0.003246, 0.002881, 0.004388, 0.003701, 0.005223, 0.006039, 0.005932, 0.005872, 0.004899, 0.006039, 0.005086, 0.00407, 0.004358, 0.003671, 0.003997, 0.005249, 0.007555, 0.008624, 0.007031, 0.006894, 0.006619, 0.006619, 0.008409, 0.008624, 0.007422, 0.007555, 0.006567, 0.006421, 0.004689, 0.006795, 0.007877, 0.009728, 0.008409, 0.009483, 0.017797, 0.030003, 0.026892, 0.025762, 0.021381, 0.038042, 0.032017, 0.032017, 0.050641, 0.03976, 0.029376, 0.06184, 0.060549, 0.033407, 0.035586, 0.051831, 0.034884, 0.018415, 0.024826, 0.05306, 0.054297, 0.044297, 0.020876, 0.023087, 0.022306, 0.037156, 0.019401, 0.043307, 0.090864, 0.111485, 0.203355, 0.155435, 0.139895, 0.144935, 0.173081, 0.11371, 0.067594, 0.10481, 0.200174, 0.191378, 0.118441, 0.129801, 0.102787, 0.185198, 0.090864, 0.098513, 0.047319, 0.044297, 0.020522, 0.014075, 0.010131, 0.007495, 0.008156, 0.006482, 0.004976, 0.005011, 0.005683, 0.006194, 0.004358, 0.004135, 0.003079, 0.00407, 0.003963, 0.003997, 0.003109, 0.003701, 0.003341, 0.003461, 0.004899, 0.005683, 0.006894, 0.008895, 0.013821, 0.020876, 0.026338, 0.041405, 0.086953, 0.11371, 0.216401, 0.219301, 0.247041, 0.374039, 0.328603, 0.352862, 0.41194, 0.529623, 0.468512, 0.525368, 0.671169, 0.545602, 0.549308, 0.541878, 0.553315, 0.480142, 0.472492, 0.51388, 0.480142, 0.461924, 0.444081, 0.390993, 0.497853, 0.458154, 0.398279, 0.440853, 0.374039, 0.311707, 0.25031, 0.377384], '')</t>
  </si>
  <si>
    <t>[678, 680, 681, 682, 683, 684, 685, 688]</t>
  </si>
  <si>
    <t xml:space="preserve">F5RUD3|F5RUD3_9ENTR 2,3-dihydro-2,3-dihydroxybenzoate dehydrogenase OS=Enterobacter hormaechei ATCC 49162 </t>
  </si>
  <si>
    <t>([0.086953, 0.055536, 0.038042, 0.058088, 0.078022, 0.076542, 0.098513, 0.116183, 0.139895, 0.094817, 0.116183, 0.081712, 0.081712, 0.083462, 0.132295, 0.071867, 0.118441, 0.060549, 0.038858, 0.048328, 0.037156, 0.059222, 0.076542, 0.120615, 0.076542, 0.079919, 0.098513, 0.049374, 0.058088, 0.033407, 0.049374, 0.024826, 0.06184, 0.079919, 0.078022, 0.10481, 0.096677, 0.144935, 0.142424, 0.17593, 0.158265, 0.209395, 0.21291, 0.167087, 0.173081, 0.17593, 0.144935, 0.155435, 0.222385, 0.179055, 0.268042, 0.229226, 0.332115, 0.30533, 0.225814, 0.164327, 0.15284, 0.247041, 0.134866, 0.15008, 0.17593, 0.17593, 0.096677, 0.109221, 0.179055, 0.102787, 0.161087, 0.134866, 0.074921, 0.06184, 0.081712, 0.06312, 0.079919, 0.079919, 0.041405, 0.03976, 0.06312, 0.048328, 0.047319, 0.066181, 0.116183, 0.125101, 0.129801, 0.132295, 0.11371, 0.116183, 0.206376, 0.203355, 0.196879, 0.288399, 0.36309, 0.356642, 0.288399, 0.291804, 0.225814, 0.328603, 0.342579, 0.339168, 0.380708, 0.352862, 0.281712, 0.288399, 0.196879, 0.111485, 0.182256, 0.191378, 0.18812, 0.139895, 0.129801, 0.200174, 0.111485, 0.106997, 0.106997, 0.191378, 0.225814, 0.291804, 0.281712, 0.31487, 0.229226, 0.170161, 0.200174, 0.236433, 0.196879, 0.275179, 0.390993, 0.349426, 0.311707, 0.311707, 0.352862, 0.394753, 0.390993, 0.40511, 0.40511, 0.370445, 0.359901, 0.321458, 0.232838, 0.232838, 0.232838, 0.318242, 0.380708, 0.346032, 0.384043, 0.328603, 0.328603, 0.311707, 0.257454, 0.26085, 0.17593, 0.17593, 0.096677, 0.094817, 0.096677, 0.109221, 0.079919, 0.067594, 0.079919, 0.134866, 0.134866, 0.109221, 0.11371, 0.076542, 0.100716, 0.071867, 0.081712, 0.081712, 0.106997, 0.167087, 0.191378, 0.278302, 0.288399, 0.359901, 0.374039, 0.42561, 0.414856, 0.509769, 0.549308, 0.458154, 0.380708, 0.384043, 0.450668, 0.461924, 0.549308, 0.5017, 0.632174, 0.733139, 0.745909, 0.699094, 0.58069, 0.59014, 0.585406, 0.450668, 0.444081, 0.450668, 0.497853, 0.384043, 0.380708, 0.291804, 0.374039, 0.36309, 0.401658, 0.321458, 0.308712, 0.291804, 0.239899, 0.194234, 0.191378, 0.219301, 0.222385, 0.332115, 0.239899, 0.209395, 0.311707, 0.31487, 0.232838, 0.15284, 0.155435, 0.100716, 0.134866, 0.132295, 0.216401, 0.15284, 0.196879, 0.196879, 0.206376, 0.200174, 0.232838, 0.15284, 0.132295, 0.134866, 0.071867, 0.081712, 0.056825, 0.06184, 0.060549, 0.088832, 0.139895, 0.225814, 0.222385, 0.257454, 0.225814, 0.191378, 0.194234, 0.200174, 0.173081, 0.134866, 0.200174, 0.161087, 0.239899, 0.185198, 0.125101], '')</t>
  </si>
  <si>
    <t>[175, 176, 182, 183, 184, 185, 186, 187, 188, 189, 190]</t>
  </si>
  <si>
    <t xml:space="preserve">F5RUD5|F5RUD5_9ENTR 2,3-dihydroxybenzoyl adenylate synthase OS=Enterobacter hormaechei ATCC 49162 </t>
  </si>
  <si>
    <t>([0.25406, 0.116183, 0.118441, 0.147574, 0.182256, 0.111485, 0.137348, 0.185198, 0.21291, 0.239899, 0.179055, 0.127496, 0.129801, 0.219301, 0.18812, 0.335645, 0.232838, 0.239899, 0.356642, 0.229226, 0.134866, 0.129801, 0.236433, 0.271506, 0.236433, 0.25031, 0.342579, 0.352862, 0.301917, 0.225814, 0.194234, 0.191378, 0.203355, 0.203355, 0.194234, 0.200174, 0.173081, 0.264545, 0.164327, 0.167087, 0.164327, 0.25031, 0.209395, 0.10481, 0.10481, 0.134866, 0.127496, 0.083462, 0.086953, 0.116183, 0.102787, 0.10481, 0.173081, 0.232838, 0.142424, 0.15008, 0.120615, 0.129801, 0.132295, 0.134866, 0.132295, 0.21291, 0.21291, 0.264545, 0.394753, 0.359901, 0.257454, 0.191378, 0.278302, 0.17593, 0.164327, 0.268042, 0.225814, 0.200174, 0.25031, 0.225814, 0.134866, 0.094817, 0.090864, 0.043307, 0.037156, 0.030003, 0.018415, 0.011518, 0.011518, 0.007877, 0.009015, 0.00962, 0.011342, 0.01227, 0.013613, 0.014586, 0.011518, 0.01078, 0.008075, 0.007495, 0.011669, 0.020522, 0.036378, 0.034068, 0.081712, 0.094817, 0.125101, 0.170161, 0.17593, 0.137348, 0.142424, 0.15284, 0.134866, 0.158265, 0.158265, 0.194234, 0.125101, 0.090864, 0.088832, 0.139895, 0.15008, 0.147574, 0.144935, 0.15008, 0.127496, 0.067594, 0.058088, 0.042364, 0.051831, 0.094817, 0.120615, 0.102787, 0.054297, 0.10481, 0.109221, 0.044297, 0.034884, 0.058088, 0.079919, 0.142424, 0.170161, 0.158265, 0.106997, 0.102787, 0.064632, 0.051831, 0.051831, 0.060549, 0.076542, 0.076542, 0.076542, 0.071867, 0.139895, 0.236433, 0.225814, 0.18812, 0.21291, 0.301917, 0.257454, 0.257454, 0.161087, 0.132295, 0.134866, 0.222385, 0.18812, 0.264545, 0.346032, 0.318242, 0.308712, 0.335645, 0.349426, 0.366687, 0.374039, 0.40511, 0.349426, 0.356642, 0.41194, 0.4292, 0.374039, 0.291804, 0.206376, 0.31487, 0.26085, 0.25406, 0.222385, 0.257454, 0.243554, 0.236433, 0.349426, 0.454136, 0.454136, 0.440853, 0.324872, 0.229226, 0.229226, 0.271506, 0.264545, 0.247041, 0.328603, 0.377384, 0.401658, 0.541878, 0.42561, 0.517562, 0.422041, 0.42561, 0.433034, 0.433034, 0.440853, 0.461924, 0.356642, 0.239899, 0.239899, 0.229226, 0.324872, 0.26085, 0.264545, 0.264545, 0.264545, 0.164327, 0.096677, 0.173081, 0.134866, 0.142424, 0.170161, 0.225814, 0.191378, 0.191378, 0.203355, 0.118441, 0.086953, 0.120615, 0.18812, 0.185198, 0.308712, 0.298791, 0.328603, 0.239899, 0.232838, 0.167087, 0.155435, 0.236433, 0.194234, 0.222385, 0.308712, 0.18812, 0.158265, 0.134866, 0.083462, 0.06312, 0.118441, 0.15284, 0.216401, 0.216401, 0.18812, 0.167087, 0.109221, 0.06184, 0.054297, 0.067594, 0.060549, 0.069024, 0.076542, 0.100716, 0.100716, 0.109221, 0.11371, 0.170161, 0.170161, 0.25031, 0.281712, 0.194234, 0.129801, 0.129801, 0.155435, 0.158265, 0.109221, 0.167087, 0.182256, 0.194234, 0.111485, 0.182256, 0.232838, 0.139895, 0.111485, 0.120615, 0.11371, 0.15284, 0.144935, 0.206376, 0.173081, 0.185198, 0.182256, 0.239899, 0.206376, 0.118441, 0.137348, 0.127496, 0.081712, 0.137348, 0.158265, 0.225814, 0.21291, 0.21291, 0.295083, 0.247041, 0.229226, 0.196879, 0.232838, 0.161087, 0.129801, 0.127496, 0.120615, 0.11371, 0.137348, 0.116183, 0.194234, 0.125101, 0.185198, 0.170161, 0.170161, 0.155435, 0.167087, 0.179055, 0.15008, 0.083462, 0.132295, 0.109221, 0.109221, 0.118441, 0.182256, 0.142424, 0.120615, 0.125101, 0.127496, 0.109221, 0.111485, 0.059222, 0.11371, 0.125101, 0.17593, 0.194234, 0.298791, 0.281712, 0.18812, 0.170161, 0.275179, 0.284882, 0.332115, 0.36309, 0.339168, 0.374039, 0.418646, 0.394753, 0.422041, 0.534167, 0.545602, 0.613573, 0.632174, 0.497853, 0.41194, 0.414856, 0.401658, 0.398279, 0.418646, 0.509769, 0.632174, 0.666105, 0.545602, 0.575842, 0.570702, 0.575842, 0.557691, 0.521092, 0.632174, 0.58069, 0.468512, 0.414856, 0.401658, 0.465241, 0.562014, 0.699094, 0.622677, 0.608892, 0.468512, 0.447574, 0.444081, 0.349426, 0.219301, 0.308712, 0.275179, 0.311707, 0.328603, 0.31487, 0.390993, 0.36309, 0.366687, 0.418646, 0.352862, 0.36309, 0.335645, 0.352862, 0.318242, 0.30533, 0.216401, 0.232838, 0.239899, 0.239899, 0.339168, 0.359901, 0.271506, 0.243554, 0.142424, 0.142424, 0.15008, 0.15008, 0.17593, 0.11371, 0.085092, 0.155435, 0.100716, 0.127496, 0.116183, 0.11371, 0.203355, 0.275179, 0.370445, 0.380708, 0.298791, 0.295083, 0.36309, 0.447574, 0.476583, 0.585406, 0.557691, 0.450668, 0.414856, 0.390993, 0.486429, 0.59917, 0.490133, 0.58069, 0.58069, 0.490133, 0.422041, 0.332115, 0.328603, 0.318242, 0.321458, 0.380708, 0.30533, 0.324872, 0.324872, 0.301917, 0.264545, 0.194234, 0.21291, 0.232838, 0.225814, 0.225814, 0.222385, 0.30533, 0.219301, 0.142424, 0.206376, 0.291804, 0.36309, 0.370445, 0.295083, 0.257454, 0.203355, 0.18812, 0.129801, 0.086953, 0.098513, 0.118441, 0.203355, 0.18812, 0.185198, 0.18812, 0.125101, 0.127496, 0.085092, 0.125101, 0.179055, 0.102787, 0.058088, 0.058088, 0.06184, 0.100716, 0.118441, 0.127496, 0.164327, 0.232838, 0.194234, 0.194234, 0.120615, 0.122885, 0.194234, 0.194234, 0.158265, 0.225814, 0.21291, 0.209395, 0.229226, 0.209395, 0.229226, 0.342579, 0.268042, 0.264545, 0.291804, 0.222385, 0.291804, 0.31487, 0.236433, 0.352862, 0.356642, 0.440853, 0.408655, 0.318242, 0.321458, 0.31487, 0.21291, 0.147574, 0.185198, 0.182256, 0.200174, 0.25031, 0.209395, 0.291804, 0.257454, 0.194234, 0.239899, 0.209395, 0.182256, 0.232838, 0.185198, 0.15008, 0.116183, 0.076542], '')</t>
  </si>
  <si>
    <t>[197, 199, 351, 352, 353, 354, 361, 362, 363, 364, 365, 366, 367, 368, 369, 370, 371, 376, 377, 378, 379, 429, 430, 435, 437, 438]</t>
  </si>
  <si>
    <t xml:space="preserve">F5RUD7|F5RUD7_9ENTR Ferric siderophore ABC superfamily ATP binding cassette transporter, binding protein OS=Enterobacter hormaechei ATCC 49162 </t>
  </si>
  <si>
    <t>([0.10481, 0.06184, 0.038042, 0.059222, 0.081712, 0.055536, 0.032677, 0.028107, 0.021381, 0.028107, 0.021381, 0.026892, 0.026892, 0.038042, 0.020876, 0.020876, 0.024826, 0.040537, 0.023534, 0.026338, 0.032677, 0.059222, 0.064632, 0.111485, 0.116183, 0.116183, 0.179055, 0.275179, 0.268042, 0.257454, 0.264545, 0.268042, 0.281712, 0.281712, 0.311707, 0.414856, 0.454136, 0.490133, 0.377384, 0.394753, 0.356642, 0.359901, 0.346032, 0.346032, 0.346032, 0.239899, 0.247041, 0.243554, 0.243554, 0.222385, 0.229226, 0.194234, 0.182256, 0.17593, 0.15008, 0.182256, 0.10481, 0.056825, 0.045352, 0.083462, 0.125101, 0.10481, 0.10481, 0.109221, 0.191378, 0.196879, 0.298791, 0.295083, 0.225814, 0.200174, 0.301917, 0.352862, 0.394753, 0.497853, 0.370445, 0.321458, 0.288399, 0.36309, 0.366687, 0.398279, 0.414856, 0.321458, 0.321458, 0.31487, 0.318242, 0.284882, 0.288399, 0.206376, 0.17593, 0.243554, 0.194234, 0.111485, 0.076542, 0.073402, 0.083462, 0.185198, 0.264545, 0.229226, 0.243554, 0.301917, 0.232838, 0.191378, 0.25406, 0.291804, 0.25406, 0.281712, 0.295083, 0.203355, 0.185198, 0.144935, 0.085092, 0.139895, 0.191378, 0.288399, 0.288399, 0.271506, 0.25031, 0.25031, 0.25406, 0.158265, 0.161087, 0.15008, 0.109221, 0.139895, 0.142424, 0.111485, 0.088832, 0.066181, 0.06184, 0.090864, 0.173081, 0.26085, 0.185198, 0.137348, 0.079919, 0.086953, 0.048328, 0.047319, 0.054297, 0.064632, 0.106997, 0.074921, 0.129801, 0.225814, 0.139895, 0.081712, 0.137348, 0.144935, 0.109221, 0.17593, 0.206376, 0.106997, 0.106997, 0.164327, 0.257454, 0.370445, 0.352862, 0.458154, 0.41194, 0.366687, 0.390993, 0.394753, 0.390993, 0.352862, 0.301917, 0.281712, 0.380708, 0.377384, 0.374039, 0.374039, 0.342579, 0.349426, 0.370445, 0.36309, 0.377384, 0.374039, 0.311707, 0.311707, 0.216401, 0.284882, 0.349426, 0.335645, 0.370445, 0.390993, 0.433034, 0.4292, 0.440853, 0.352862, 0.264545, 0.257454, 0.311707, 0.311707, 0.271506, 0.349426, 0.356642, 0.31487, 0.318242, 0.275179, 0.185198, 0.271506, 0.200174, 0.185198, 0.17593, 0.122885, 0.185198, 0.170161, 0.194234, 0.200174, 0.182256, 0.278302, 0.284882, 0.229226, 0.257454, 0.179055, 0.17593, 0.106997, 0.106997, 0.10481, 0.102787, 0.203355, 0.173081, 0.200174, 0.116183, 0.122885, 0.147574, 0.137348, 0.139895, 0.137348, 0.222385, 0.308712, 0.301917, 0.295083, 0.387226, 0.401658, 0.418646, 0.321458, 0.418646, 0.366687, 0.356642, 0.444081, 0.42561, 0.476583, 0.390993, 0.447574, 0.444081, 0.440853, 0.356642, 0.374039, 0.377384, 0.384043, 0.384043, 0.301917, 0.194234, 0.132295, 0.064632, 0.094817, 0.158265, 0.161087, 0.247041, 0.247041, 0.26085, 0.173081, 0.170161, 0.216401, 0.158265, 0.090864, 0.076542, 0.137348, 0.15284, 0.094817, 0.050641, 0.041405, 0.073402, 0.085092, 0.15008, 0.247041, 0.206376, 0.209395, 0.21291, 0.203355, 0.206376, 0.137348, 0.116183, 0.088832, 0.06184, 0.109221, 0.185198, 0.229226, 0.216401, 0.096677, 0.161087, 0.155435, 0.191378, 0.109221, 0.102787, 0.081712, 0.069024, 0.081712, 0.047319, 0.027463, 0.017138, 0.017797, 0.026892, 0.029376, 0.03976, 0.069024, 0.036378, 0.018106, 0.016257, 0.012491, 0.018415, 0.013613, 0.017447, 0.01227, 0.016826, 0.025316, 0.017797, 0.015694, 0.014783], '')</t>
  </si>
  <si>
    <t xml:space="preserve">F5RUD9|F5RUD9_9ENTR Ferric siderophore ABC superfamily ATP binding cassette transporter, permease protein OS=Enterobacter hormaechei ATCC 49162 </t>
  </si>
  <si>
    <t>([0.058088, 0.034068, 0.054297, 0.048328, 0.032017, 0.030003, 0.021381, 0.038042, 0.035586, 0.023963, 0.017447, 0.013265, 0.008276, 0.00777, 0.006194, 0.005249, 0.004611, 0.004736, 0.004208, 0.003177, 0.00316, 0.002606, 0.002503, 0.001855, 0.002194, 0.002435, 0.002761, 0.003997, 0.002606, 0.003431, 0.003924, 0.005223, 0.005503, 0.005086, 0.005318, 0.008156, 0.009728, 0.008075, 0.012727, 0.015694, 0.029376, 0.018415, 0.035586, 0.066181, 0.083462, 0.096677, 0.076542, 0.081712, 0.030003, 0.035586, 0.016021, 0.023087, 0.018415, 0.031287, 0.034884, 0.076542, 0.0704, 0.100716, 0.100716, 0.078022, 0.078022, 0.038042, 0.034884, 0.024826, 0.024393, 0.031287, 0.021381, 0.019401, 0.018106, 0.0198, 0.023963, 0.043307, 0.028695, 0.021381, 0.016021, 0.030003, 0.024826, 0.013821, 0.013821, 0.024393, 0.034884, 0.046336, 0.046336, 0.066181, 0.098513, 0.127496, 0.127496, 0.083462, 0.083462, 0.085092, 0.094817, 0.132295, 0.134866, 0.167087, 0.216401, 0.257454, 0.134866, 0.098513, 0.088832, 0.048328, 0.024393, 0.022306, 0.014075, 0.018787, 0.013821, 0.007555, 0.006567, 0.004835, 0.007177, 0.009977, 0.011903, 0.017797, 0.019109, 0.020165, 0.01227, 0.010372, 0.009015, 0.012727, 0.009096, 0.010509, 0.015694, 0.021816, 0.013437, 0.013613, 0.013821, 0.023963, 0.029376, 0.019401, 0.022667, 0.017138, 0.009728, 0.008895, 0.008895, 0.008002, 0.008002, 0.011518, 0.017138, 0.020876, 0.028107, 0.033407, 0.055536, 0.073402, 0.056825, 0.106997, 0.074921, 0.102787, 0.056825, 0.079919, 0.125101, 0.122885, 0.122885, 0.139895, 0.10481, 0.083462, 0.050641, 0.025762, 0.031287, 0.031287, 0.017797, 0.016826, 0.031287, 0.031287, 0.013265, 0.016021, 0.009865, 0.009865, 0.009977, 0.019401, 0.026892, 0.017447, 0.015078, 0.020522, 0.038042, 0.026338, 0.035586, 0.026892, 0.027463, 0.024393, 0.020165, 0.036378, 0.036378, 0.018415, 0.020522, 0.020522, 0.026338, 0.05306, 0.051831, 0.056825, 0.047319, 0.022306, 0.03976, 0.047319, 0.025316, 0.015694, 0.014075, 0.016826, 0.020876, 0.018106, 0.009728, 0.009728, 0.008525, 0.007422, 0.008002, 0.006619, 0.006988, 0.004646, 0.003405, 0.004483, 0.004208, 0.003997, 0.003997, 0.003997, 0.005011, 0.004689, 0.005992, 0.006194, 0.005503, 0.007031, 0.011342, 0.022667, 0.022667, 0.031287, 0.030611, 0.026338, 0.034068, 0.073402, 0.155435, 0.173081, 0.139895, 0.139895, 0.15284, 0.257454, 0.15008, 0.161087, 0.26085, 0.167087, 0.167087, 0.137348, 0.069024, 0.067594, 0.036378, 0.024826, 0.016826, 0.020876, 0.038858, 0.030003, 0.029376, 0.022667, 0.022667, 0.018106, 0.017447, 0.0198, 0.010372, 0.014075, 0.00777, 0.00543, 0.007422, 0.007315, 0.007259, 0.009294, 0.010131, 0.014783, 0.020165, 0.022306, 0.022667, 0.013265, 0.009977, 0.007177, 0.008409, 0.00962, 0.014783, 0.015078, 0.012727, 0.013613, 0.016528, 0.018787, 0.047319, 0.027463, 0.059222, 0.040537, 0.028107, 0.018106, 0.019401, 0.031287, 0.031287, 0.016826, 0.016826, 0.016826, 0.012727, 0.010509, 0.013613, 0.009015, 0.006245, 0.006194, 0.008895, 0.006374, 0.006421, 0.004513, 0.006482, 0.006194, 0.009401, 0.009401, 0.011342, 0.008002, 0.007031, 0.006374, 0.006894, 0.009728, 0.013016, 0.013437, 0.00962, 0.009294, 0.010926, 0.023087, 0.015078, 0.009401, 0.009187, 0.008624, 0.008075, 0.00558, 0.005683, 0.005378, 0.007495, 0.008276, 0.011106, 0.011342, 0.016826, 0.020165, 0.016257, 0.015694, 0.026892, 0.048328, 0.036378, 0.037156, 0.019401, 0.026892, 0.05306, 0.129801], '')</t>
  </si>
  <si>
    <t xml:space="preserve">F5RUE0|F5RUE0_9ENTR Ferric siderophore ABC superfamily ATP binding cassette transporter, membrane protein OS=Enterobacter hormaechei ATCC 49162 </t>
  </si>
  <si>
    <t>([0.161087, 0.092881, 0.120615, 0.06184, 0.033407, 0.023963, 0.018415, 0.018787, 0.023963, 0.016528, 0.012491, 0.009865, 0.010131, 0.008804, 0.005623, 0.005683, 0.00407, 0.004135, 0.005503, 0.007495, 0.006245, 0.004921, 0.006567, 0.004736, 0.006795, 0.006142, 0.00777, 0.010672, 0.009187, 0.005992, 0.008804, 0.01078, 0.010672, 0.008156, 0.010926, 0.018106, 0.014586, 0.032017, 0.030611, 0.034068, 0.017138, 0.022667, 0.026338, 0.015344, 0.017447, 0.017138, 0.044297, 0.023534, 0.023534, 0.019401, 0.055536, 0.051831, 0.038858, 0.058088, 0.083462, 0.06312, 0.029376, 0.0198, 0.01078, 0.010509, 0.008624, 0.011342, 0.007259, 0.008895, 0.008804, 0.01204, 0.011342, 0.008804, 0.008409, 0.005318, 0.007645, 0.006795, 0.004736, 0.00515, 0.005932, 0.007422, 0.009728, 0.009977, 0.016826, 0.026338, 0.033407, 0.047319, 0.037156, 0.051831, 0.051831, 0.044297, 0.049374, 0.05306, 0.0704, 0.11371, 0.134866, 0.125101, 0.127496, 0.15008, 0.111485, 0.064632, 0.044297, 0.024393, 0.028695, 0.015078, 0.008624, 0.007555, 0.007422, 0.009728, 0.008002, 0.008409, 0.010509, 0.006567, 0.006567, 0.004414, 0.00515, 0.006194, 0.005249, 0.004646, 0.005992, 0.008624, 0.007645, 0.006245, 0.007877, 0.010509, 0.010672, 0.01227, 0.007877, 0.00558, 0.004976, 0.005011, 0.004388, 0.003671, 0.005223, 0.005223, 0.008002, 0.005249, 0.006194, 0.007877, 0.005872, 0.005932, 0.004315, 0.004247, 0.004135, 0.002727, 0.002727, 0.002662, 0.003701, 0.003607, 0.004899, 0.004835, 0.005683, 0.004577, 0.005249, 0.004577, 0.002976, 0.003109, 0.004513, 0.003246, 0.00225, 0.002366, 0.001597, 0.002396, 0.003014, 0.004208, 0.004315, 0.004646, 0.006988, 0.006142, 0.006374, 0.006194, 0.006194, 0.007422, 0.007495, 0.006482, 0.00515, 0.006795, 0.006533, 0.006194, 0.006078, 0.009187, 0.015078, 0.015078, 0.015078, 0.010926, 0.011106, 0.020522, 0.018787, 0.010372, 0.015078, 0.021381, 0.017138, 0.026338, 0.014075, 0.013437, 0.012727, 0.013016, 0.011903, 0.007091, 0.004899, 0.006894, 0.005734, 0.004135, 0.004135, 0.0028, 0.003053, 0.003109, 0.003053, 0.002435, 0.003405, 0.002155, 0.001687, 0.002194, 0.00155, 0.002327, 0.003461, 0.004976, 0.007031, 0.007259, 0.009401, 0.013265, 0.008276, 0.00962, 0.010672, 0.018415, 0.021381, 0.041405, 0.041405, 0.03976, 0.059222, 0.028695, 0.028695, 0.029376, 0.018787, 0.014075, 0.009728, 0.008002, 0.005872, 0.004247, 0.003478, 0.004388, 0.004388, 0.005378, 0.005378, 0.007315, 0.006482, 0.005799, 0.004689, 0.004646, 0.005223, 0.003607, 0.004921, 0.004577, 0.004431, 0.004577, 0.004611, 0.004646, 0.004646, 0.006701, 0.009865, 0.009483, 0.00777, 0.009294, 0.011106, 0.007555, 0.007259, 0.008409, 0.014783, 0.014783, 0.015344, 0.008276, 0.00962, 0.006701, 0.011518, 0.022667, 0.022306, 0.032677, 0.028107, 0.023963, 0.019401, 0.015344, 0.016826, 0.01204, 0.007877, 0.005623, 0.006701, 0.005992, 0.006245, 0.004358, 0.003963, 0.003461, 0.004736, 0.006194, 0.006142, 0.003924, 0.003366, 0.004315, 0.003478, 0.004775, 0.004358, 0.004775, 0.004315, 0.005872, 0.006194, 0.006619, 0.010131, 0.008895, 0.010372, 0.006795, 0.009865, 0.013613, 0.009728, 0.006701, 0.004835, 0.004736, 0.005683, 0.004736, 0.003177, 0.003431, 0.003405, 0.004921, 0.004414, 0.005799, 0.005992, 0.008002, 0.009096, 0.007091, 0.008156, 0.006619, 0.008409, 0.006701, 0.005378, 0.007422, 0.010372, 0.017797], '')</t>
  </si>
  <si>
    <t xml:space="preserve">F5RUE1|F5RUE1_9ENTR Ferrichrome ABC superfamily ATP binding cassette transporter, ABC protein OS=Enterobacter hormaechei ATCC 49162 </t>
  </si>
  <si>
    <t>([0.699094, 0.73685, 0.575842, 0.608892, 0.490133, 0.51388, 0.422041, 0.444081, 0.458154, 0.468512, 0.40511, 0.359901, 0.328603, 0.321458, 0.328603, 0.25031, 0.243554, 0.185198, 0.236433, 0.161087, 0.191378, 0.182256, 0.173081, 0.25406, 0.164327, 0.236433, 0.21291, 0.216401, 0.147574, 0.15008, 0.182256, 0.268042, 0.346032, 0.308712, 0.311707, 0.301917, 0.374039, 0.377384, 0.36309, 0.318242, 0.398279, 0.366687, 0.288399, 0.288399, 0.281712, 0.298791, 0.264545, 0.295083, 0.408655, 0.42561, 0.436924, 0.401658, 0.390993, 0.328603, 0.30533, 0.225814, 0.239899, 0.239899, 0.25031, 0.332115, 0.321458, 0.324872, 0.321458, 0.301917, 0.278302, 0.275179, 0.346032, 0.390993, 0.324872, 0.264545, 0.324872, 0.311707, 0.225814, 0.225814, 0.209395, 0.21291, 0.264545, 0.26085, 0.271506, 0.229226, 0.225814, 0.311707, 0.339168, 0.342579, 0.447574, 0.387226, 0.390993, 0.332115, 0.321458, 0.401658, 0.346032, 0.284882, 0.284882, 0.366687, 0.366687, 0.444081, 0.436924, 0.505461, 0.5017, 0.494003, 0.570702, 0.468512, 0.359901, 0.328603, 0.324872, 0.216401, 0.301917, 0.295083, 0.374039, 0.377384, 0.370445, 0.468512, 0.505461, 0.436924, 0.436924, 0.433034, 0.40511, 0.458154, 0.42561, 0.394753, 0.394753, 0.359901, 0.352862, 0.461924, 0.472492, 0.387226, 0.461924, 0.468512, 0.476583, 0.458154, 0.380708, 0.380708, 0.370445, 0.31487, 0.380708, 0.384043, 0.387226, 0.422041, 0.450668, 0.450668, 0.476583, 0.440853, 0.335645, 0.335645, 0.301917, 0.257454, 0.271506, 0.216401, 0.182256, 0.182256, 0.200174, 0.271506, 0.229226, 0.144935, 0.185198, 0.120615, 0.071867, 0.078022, 0.085092, 0.106997, 0.106997, 0.11371, 0.074921, 0.083462, 0.15008, 0.10481, 0.129801, 0.185198, 0.271506, 0.209395, 0.216401, 0.129801, 0.074921, 0.102787, 0.10481, 0.078022, 0.129801, 0.216401, 0.132295, 0.129801, 0.102787, 0.102787, 0.102787, 0.17593, 0.173081, 0.164327, 0.170161, 0.144935, 0.122885, 0.079919, 0.081712, 0.076542, 0.137348, 0.137348, 0.132295, 0.206376, 0.26085, 0.194234, 0.17593, 0.167087, 0.134866, 0.142424, 0.139895, 0.081712, 0.045352, 0.067594, 0.037156, 0.06312, 0.083462, 0.098513, 0.161087, 0.15284, 0.100716, 0.074921, 0.129801, 0.120615, 0.094817, 0.139895, 0.191378, 0.216401, 0.209395, 0.173081, 0.173081, 0.200174, 0.301917, 0.301917, 0.232838, 0.288399, 0.295083, 0.182256, 0.111485, 0.096677, 0.132295, 0.185198, 0.15284, 0.118441, 0.066181, 0.042364, 0.038042, 0.043307, 0.045352, 0.051831, 0.066181, 0.06184, 0.051831, 0.058088, 0.056825, 0.067594, 0.051831, 0.06184, 0.064632, 0.11371, 0.111485, 0.137348, 0.118441, 0.147574, 0.161087, 0.239899, 0.342579, 0.284882, 0.229226, 0.147574, 0.219301, 0.239899], '')</t>
  </si>
  <si>
    <t>[0, 1, 2, 3, 5, 97, 98, 100, 112]</t>
  </si>
  <si>
    <t xml:space="preserve">F5RUE3|F5RUE3_9ENTR MbtH domain protein OS=Enterobacter hormaechei ATCC 49162 </t>
  </si>
  <si>
    <t>([0.538167, 0.575842, 0.59917, 0.450668, 0.447574, 0.380708, 0.311707, 0.339168, 0.370445, 0.418646, 0.422041, 0.468512, 0.454136, 0.447574, 0.447574, 0.36309, 0.257454, 0.377384, 0.352862, 0.349426, 0.219301, 0.225814, 0.15284, 0.173081, 0.239899, 0.264545, 0.243554, 0.30533, 0.243554, 0.179055, 0.085092, 0.100716, 0.11371, 0.11371, 0.182256, 0.191378, 0.281712, 0.342579, 0.209395, 0.21291, 0.21291, 0.232838, 0.161087, 0.209395, 0.203355, 0.139895, 0.085092, 0.142424, 0.15284, 0.139895, 0.203355, 0.335645, 0.311707, 0.191378, 0.120615, 0.11371, 0.116183, 0.116183, 0.122885, 0.191378, 0.161087, 0.132295, 0.182256, 0.232838, 0.225814, 0.173081, 0.268042, 0.36309, 0.321458, 0.275179], '')</t>
  </si>
  <si>
    <t xml:space="preserve">F5RUE4|F5RUE4_9ENTR Enterochelin esterase OS=Enterobacter hormaechei ATCC 49162 </t>
  </si>
  <si>
    <t>([0.194234, 0.247041, 0.170161, 0.209395, 0.147574, 0.10481, 0.137348, 0.132295, 0.161087, 0.127496, 0.11371, 0.094817, 0.137348, 0.206376, 0.225814, 0.155435, 0.164327, 0.179055, 0.127496, 0.092881, 0.094817, 0.111485, 0.109221, 0.161087, 0.158265, 0.229226, 0.247041, 0.239899, 0.268042, 0.268042, 0.288399, 0.271506, 0.335645, 0.268042, 0.257454, 0.311707, 0.30533, 0.295083, 0.298791, 0.374039, 0.418646, 0.436924, 0.408655, 0.321458, 0.239899, 0.25031, 0.229226, 0.284882, 0.298791, 0.308712, 0.328603, 0.394753, 0.377384, 0.394753, 0.444081, 0.436924, 0.461924, 0.557691, 0.570702, 0.461924, 0.447574, 0.398279, 0.387226, 0.311707, 0.308712, 0.30533, 0.291804, 0.318242, 0.349426, 0.321458, 0.321458, 0.298791, 0.298791, 0.380708, 0.374039, 0.377384, 0.384043, 0.321458, 0.31487, 0.298791, 0.335645, 0.257454, 0.236433, 0.15008, 0.185198, 0.275179, 0.366687, 0.318242, 0.311707, 0.298791, 0.31487, 0.30533, 0.31487, 0.31487, 0.301917, 0.291804, 0.321458, 0.332115, 0.384043, 0.311707, 0.328603, 0.380708, 0.394753, 0.5017, 0.632174, 0.712013, 0.720929, 0.648219, 0.608892, 0.622677, 0.505461, 0.521092, 0.534167, 0.534167, 0.422041, 0.433034, 0.468512, 0.447574, 0.349426, 0.342579, 0.4292, 0.41194, 0.324872, 0.332115, 0.216401, 0.15008, 0.170161, 0.155435, 0.209395, 0.301917, 0.298791, 0.390993, 0.387226, 0.288399, 0.268042, 0.370445, 0.359901, 0.291804, 0.194234, 0.288399, 0.30533, 0.284882, 0.301917, 0.422041, 0.497853, 0.59508, 0.63748, 0.585406, 0.5017, 0.483068, 0.480142, 0.483068, 0.374039, 0.352862, 0.447574, 0.384043, 0.298791, 0.339168, 0.377384, 0.450668, 0.366687, 0.352862, 0.377384, 0.390993, 0.288399, 0.291804, 0.284882, 0.335645, 0.346032, 0.324872, 0.328603, 0.324872, 0.324872, 0.408655, 0.42561, 0.422041, 0.480142, 0.497853, 0.468512, 0.458154, 0.394753, 0.483068, 0.447574, 0.465241, 0.450668, 0.51388, 0.529623, 0.486429, 0.490133, 0.521092, 0.653063, 0.538167, 0.541878, 0.521092, 0.56648, 0.570702, 0.557691, 0.618285, 0.562014, 0.562014, 0.58069, 0.724957, 0.626927, 0.58069, 0.458154, 0.461924, 0.384043, 0.349426, 0.401658, 0.359901, 0.324872, 0.239899, 0.332115, 0.332115, 0.332115, 0.298791, 0.275179, 0.236433, 0.129801, 0.144935, 0.079919, 0.085092, 0.076542, 0.111485, 0.17593, 0.268042, 0.243554, 0.366687, 0.387226, 0.384043, 0.433034, 0.36309, 0.418646, 0.359901, 0.271506, 0.203355, 0.222385, 0.236433, 0.311707, 0.301917, 0.284882, 0.366687, 0.370445, 0.359901, 0.31487, 0.324872, 0.25031, 0.164327, 0.161087, 0.134866, 0.086953, 0.064632, 0.102787, 0.0704, 0.106997, 0.158265, 0.243554, 0.236433, 0.232838, 0.144935, 0.264545, 0.387226, 0.387226, 0.31487, 0.222385, 0.203355, 0.120615, 0.106997, 0.191378, 0.125101, 0.086953, 0.15008, 0.173081, 0.155435, 0.222385, 0.209395, 0.209395, 0.191378, 0.196879, 0.129801, 0.222385, 0.137348, 0.127496, 0.164327, 0.232838, 0.222385, 0.18812, 0.185198, 0.239899, 0.170161, 0.236433, 0.332115, 0.328603, 0.236433, 0.182256, 0.209395, 0.229226, 0.173081, 0.191378, 0.18812, 0.182256, 0.137348, 0.225814, 0.122885, 0.102787, 0.102787, 0.173081, 0.295083, 0.390993, 0.40511, 0.480142, 0.398279, 0.318242, 0.281712, 0.370445, 0.468512, 0.436924, 0.31487, 0.384043, 0.377384, 0.278302, 0.366687, 0.387226, 0.275179, 0.288399, 0.268042, 0.257454, 0.182256, 0.164327, 0.086953, 0.111485, 0.111485, 0.15008, 0.118441, 0.139895, 0.086953, 0.046336, 0.027463, 0.05306, 0.054297, 0.051831, 0.090864, 0.090864, 0.049374, 0.045352, 0.044297, 0.064632, 0.06184, 0.102787, 0.096677, 0.144935, 0.144935, 0.144935, 0.161087, 0.271506, 0.182256, 0.173081, 0.173081, 0.268042, 0.281712, 0.185198, 0.18812, 0.161087, 0.167087, 0.275179, 0.374039, 0.483068, 0.422041, 0.418646, 0.4292, 0.335645, 0.356642, 0.239899, 0.173081, 0.100716, 0.10481, 0.147574, 0.225814, 0.311707, 0.30533, 0.311707, 0.436924, 0.346032, 0.284882, 0.196879, 0.17593, 0.15284, 0.155435, 0.185198, 0.170161, 0.102787, 0.102787, 0.092881, 0.161087, 0.142424, 0.216401, 0.21291, 0.247041, 0.25031, 0.291804, 0.21291, 0.118441, 0.054297, 0.090864, 0.155435, 0.17593, 0.191378, 0.219301, 0.209395, 0.203355, 0.239899, 0.301917, 0.295083, 0.243554, 0.142424, 0.21291, 0.216401, 0.21291, 0.127496, 0.127496, 0.109221, 0.158265, 0.167087, 0.219301, 0.229226, 0.144935, 0.125101, 0.120615, 0.139895, 0.081712, 0.047319, 0.043307, 0.03976, 0.058088, 0.078022, 0.125101, 0.102787, 0.076542, 0.054297, 0.092881, 0.060549, 0.035586], '')</t>
  </si>
  <si>
    <t>[57, 58, 103, 104, 105, 106, 107, 108, 109, 110, 111, 112, 113, 145, 146, 147, 148, 185, 186, 189, 190, 191, 192, 193, 194, 195, 196, 197, 198, 199, 200, 201, 202, 203]</t>
  </si>
  <si>
    <t xml:space="preserve">F5RUE5|F5RUE5_9ENTR Ferrienterobactin receptor OS=Enterobacter hormaechei ATCC 49162 </t>
  </si>
  <si>
    <t>([0.185198, 0.144935, 0.200174, 0.144935, 0.182256, 0.129801, 0.090864, 0.116183, 0.100716, 0.106997, 0.085092, 0.127496, 0.102787, 0.085092, 0.073402, 0.125101, 0.120615, 0.125101, 0.185198, 0.185198, 0.257454, 0.30533, 0.374039, 0.377384, 0.465241, 0.476583, 0.575842, 0.648219, 0.575842, 0.553315, 0.59508, 0.661982, 0.58069, 0.642678, 0.703578, 0.745909, 0.642678, 0.648219, 0.59917, 0.632174, 0.666105, 0.585406, 0.622677, 0.618285, 0.505461, 0.497853, 0.461924, 0.465241, 0.51388, 0.486429, 0.575842, 0.56648, 0.608892, 0.685117, 0.707965, 0.653063, 0.642678, 0.750527, 0.657645, 0.657645, 0.632174, 0.534167, 0.505461, 0.505461, 0.505461, 0.553315, 0.59014, 0.622677, 0.534167, 0.525368, 0.525368, 0.534167, 0.534167, 0.534167, 0.497853, 0.468512, 0.497853, 0.494003, 0.494003, 0.562014, 0.59917, 0.59014, 0.707965, 0.798249, 0.812494, 0.720929, 0.771762, 0.632174, 0.63748, 0.712013, 0.657645, 0.754692, 0.788093, 0.801317, 0.801317, 0.805026, 0.716283, 0.618285, 0.534167, 0.444081, 0.454136, 0.454136, 0.440853, 0.461924, 0.408655, 0.401658, 0.476583, 0.465241, 0.557691, 0.557691, 0.480142, 0.51388, 0.444081, 0.414856, 0.321458, 0.311707, 0.308712, 0.390993, 0.465241, 0.549308, 0.653063, 0.632174, 0.63748, 0.653063, 0.613573, 0.690604, 0.570702, 0.509769, 0.549308, 0.58069, 0.59917, 0.653063, 0.562014, 0.675549, 0.671169, 0.685117, 0.703578, 0.632174, 0.529623, 0.529623, 0.521092, 0.553315, 0.534167, 0.509769, 0.480142, 0.472492, 0.390993, 0.476583, 0.541878, 0.505461, 0.450668, 0.418646, 0.450668, 0.521092, 0.454136, 0.40511, 0.480142, 0.398279, 0.380708, 0.450668, 0.447574, 0.440853, 0.324872, 0.352862, 0.380708, 0.414856, 0.335645, 0.414856, 0.414856, 0.40511, 0.321458, 0.349426, 0.370445, 0.291804, 0.219301, 0.278302, 0.30533, 0.328603, 0.408655, 0.480142, 0.468512, 0.483068, 0.497853, 0.604312, 0.59014, 0.585406, 0.557691, 0.661982, 0.661982, 0.671169, 0.557691, 0.666105, 0.562014, 0.553315, 0.661982, 0.788093, 0.694846, 0.720929, 0.680603, 0.671169, 0.557691, 0.562014, 0.461924, 0.444081, 0.408655, 0.324872, 0.321458, 0.335645, 0.271506, 0.275179, 0.26085, 0.349426, 0.36309, 0.41194, 0.422041, 0.401658, 0.288399, 0.36309, 0.298791, 0.30533, 0.311707, 0.394753, 0.398279, 0.494003, 0.494003, 0.549308, 0.657645, 0.661982, 0.648219, 0.712013, 0.59508, 0.570702, 0.58069, 0.562014, 0.509769, 0.538167, 0.534167, 0.63748, 0.626927, 0.733139, 0.720929, 0.63748, 0.657645, 0.671169, 0.642678, 0.661982, 0.549308, 0.56648, 0.562014, 0.509769, 0.480142, 0.56648, 0.494003, 0.490133, 0.401658, 0.450668, 0.450668, 0.436924, 0.450668, 0.447574, 0.366687, 0.384043, 0.342579, 0.342579, 0.311707, 0.318242, 0.232838, 0.295083, 0.281712, 0.298791, 0.352862, 0.41194, 0.346032, 0.352862, 0.324872, 0.41194, 0.440853, 0.408655, 0.458154, 0.454136, 0.461924, 0.541878, 0.538167, 0.666105, 0.657645, 0.657645, 0.562014, 0.59917, 0.59508, 0.59014, 0.585406, 0.480142, 0.468512, 0.538167, 0.657645, 0.685117, 0.699094, 0.690604, 0.59508, 0.483068, 0.472492, 0.483068, 0.483068, 0.384043, 0.359901, 0.298791, 0.321458, 0.30533, 0.366687, 0.377384, 0.384043, 0.288399, 0.377384, 0.387226, 0.394753, 0.311707, 0.31487, 0.30533, 0.30533, 0.384043, 0.370445, 0.352862, 0.352862, 0.268042, 0.366687, 0.387226, 0.440853, 0.436924, 0.538167, 0.521092, 0.517562, 0.444081, 0.538167, 0.545602, 0.538167, 0.461924, 0.509769, 0.509769, 0.509769, 0.51388, 0.521092, 0.63748, 0.575842, 0.461924, 0.557691, 0.534167, 0.541878, 0.534167, 0.436924, 0.42561, 0.440853, 0.444081, 0.525368, 0.450668, 0.41194, 0.418646, 0.433034, 0.422041, 0.352862, 0.352862, 0.346032, 0.346032, 0.275179, 0.352862, 0.374039, 0.398279, 0.328603, 0.328603, 0.247041, 0.268042, 0.216401, 0.219301, 0.229226, 0.229226, 0.229226, 0.25031, 0.179055, 0.225814, 0.26085, 0.342579, 0.247041, 0.264545, 0.257454, 0.342579, 0.328603, 0.359901, 0.318242, 0.398279, 0.384043, 0.476583, 0.549308, 0.497853, 0.483068, 0.483068, 0.472492, 0.56648, 0.58069, 0.675549, 0.675549, 0.675549, 0.549308, 0.720929, 0.707965, 0.632174, 0.604312, 0.63748, 0.703578, 0.712013, 0.694846, 0.741537, 0.626927, 0.63748, 0.754692, 0.724957, 0.73685, 0.642678, 0.5017, 0.483068, 0.41194, 0.318242, 0.291804, 0.387226, 0.36309, 0.374039, 0.377384, 0.401658, 0.308712, 0.301917, 0.311707, 0.311707, 0.278302, 0.321458, 0.25031, 0.25406, 0.31487, 0.264545, 0.264545, 0.356642, 0.26085, 0.339168, 0.4292, 0.450668, 0.42561, 0.339168, 0.278302, 0.31487, 0.301917, 0.384043, 0.281712, 0.268042, 0.301917, 0.295083, 0.26085, 0.339168, 0.264545, 0.225814, 0.268042, 0.339168, 0.268042, 0.366687, 0.370445, 0.384043, 0.295083, 0.295083, 0.295083, 0.342579, 0.298791, 0.288399, 0.209395, 0.281712, 0.284882, 0.229226, 0.158265, 0.219301, 0.185198, 0.288399, 0.284882, 0.203355, 0.134866, 0.206376, 0.206376, 0.203355, 0.222385, 0.328603, 0.243554, 0.247041, 0.18812, 0.15284, 0.15008, 0.206376, 0.229226, 0.239899, 0.264545, 0.278302, 0.203355, 0.203355, 0.173081, 0.173081, 0.247041, 0.328603, 0.264545, 0.26085, 0.182256, 0.098513, 0.071867, 0.094817, 0.139895, 0.206376, 0.298791, 0.311707, 0.247041, 0.239899, 0.200174, 0.216401, 0.288399, 0.370445, 0.31487, 0.328603, 0.328603, 0.335645, 0.26085, 0.31487, 0.243554, 0.332115, 0.318242, 0.352862, 0.394753, 0.40511, 0.394753, 0.288399, 0.206376, 0.25031, 0.257454, 0.229226, 0.21291, 0.132295, 0.076542, 0.122885, 0.122885, 0.132295, 0.071867, 0.11371, 0.120615, 0.170161, 0.100716, 0.185198, 0.167087, 0.167087, 0.100716, 0.086953, 0.170161, 0.167087, 0.191378, 0.196879, 0.25031, 0.243554, 0.339168, 0.433034, 0.42561, 0.36309, 0.352862, 0.436924, 0.450668, 0.366687, 0.295083, 0.380708, 0.275179, 0.31487, 0.324872, 0.356642, 0.408655, 0.374039, 0.42561, 0.374039, 0.31487, 0.332115, 0.335645, 0.264545, 0.281712, 0.288399, 0.335645, 0.268042, 0.278302, 0.21291, 0.311707, 0.339168, 0.324872, 0.4292, 0.414856, 0.332115, 0.394753, 0.284882, 0.295083, 0.328603, 0.390993, 0.370445, 0.356642, 0.281712, 0.31487, 0.232838, 0.236433, 0.239899, 0.301917, 0.301917, 0.349426, 0.335645, 0.387226, 0.394753, 0.390993, 0.390993, 0.394753, 0.377384, 0.394753, 0.321458, 0.342579, 0.342579, 0.335645, 0.335645, 0.342579, 0.390993, 0.458154, 0.450668, 0.384043, 0.387226, 0.291804, 0.30533, 0.243554, 0.243554, 0.247041, 0.247041, 0.200174, 0.264545, 0.203355, 0.278302, 0.342579, 0.31487, 0.209395, 0.288399, 0.203355, 0.203355, 0.194234, 0.191378, 0.196879, 0.271506, 0.301917, 0.377384, 0.359901, 0.332115, 0.346032, 0.264545, 0.247041, 0.298791, 0.30533, 0.401658, 0.346032, 0.349426, 0.349426, 0.436924, 0.454136, 0.541878, 0.653063, 0.675549, 0.613573, 0.59917, 0.626927, 0.494003, 0.5017, 0.436924, 0.465241, 0.454136, 0.465241, 0.468512, 0.440853, 0.436924, 0.318242, 0.377384, 0.328603, 0.328603, 0.324872, 0.321458, 0.281712, 0.264545, 0.18812, 0.232838, 0.239899, 0.21291, 0.239899, 0.25406, 0.335645, 0.335645, 0.247041, 0.324872, 0.321458, 0.349426, 0.356642, 0.352862, 0.349426, 0.374039, 0.374039, 0.394753, 0.356642, 0.414856, 0.418646, 0.486429, 0.490133, 0.5017, 0.476583, 0.525368, 0.517562, 0.5017, 0.529623, 0.545602, 0.486429, 0.41194, 0.41194, 0.380708, 0.476583, 0.447574, 0.390993, 0.387226, 0.295083, 0.332115, 0.335645, 0.36309, 0.36309, 0.366687, 0.352862, 0.295083, 0.222385, 0.185198, 0.179055, 0.161087, 0.243554, 0.281712, 0.36309, 0.271506, 0.275179, 0.25031, 0.247041, 0.31487, 0.291804, 0.374039, 0.324872, 0.275179, 0.191378, 0.147574], '')</t>
  </si>
  <si>
    <t>[26, 27, 28, 29, 30, 31, 32, 33, 34, 35, 36, 37, 38, 39, 40, 41, 42, 43, 44, 48, 50, 51, 52, 53, 54, 55, 56, 57, 58, 59, 60, 61, 62, 63, 64, 65, 66, 67, 68, 69, 70, 71, 72, 73, 79, 80, 81, 82, 83, 84, 85, 86, 87, 88, 89, 90, 91, 92, 93, 94, 95, 96, 97, 98, 108, 109, 111, 119, 120, 121, 122, 123, 124, 125, 126, 127, 128, 129, 130, 131, 132, 133, 134, 135, 136, 137, 138, 139, 140, 141, 142, 143, 148, 149, 153, 183, 184, 185, 186, 187, 188, 189, 190, 191, 192, 193, 194, 195, 196, 197, 198, 199, 200, 201, 225, 226, 227, 228, 229, 230, 231, 232, 233, 234, 235, 236, 237, 238, 239, 240, 241, 242, 243, 244, 245, 246, 247, 248, 249, 251, 281, 282, 283, 284, 285, 286, 287, 288, 289, 290, 293, 294, 295, 296, 297, 298, 328, 329, 330, 332, 333, 334, 336, 337, 338, 339, 340, 341, 342, 344, 345, 346, 347, 352, 390, 395, 396, 397, 398, 399, 400, 401, 402, 403, 404, 405, 406, 407, 408, 409, 410, 411, 412, 413, 414, 415, 416, 659, 660, 661, 662, 663, 664, 666, 705, 707, 708, 709, 710, 711]</t>
  </si>
  <si>
    <t>91)</t>
  </si>
  <si>
    <t xml:space="preserve">F5RUE7|F5RUE7_9ENTR Iron chelate ABC superfamily ATP binding cassette transporter, membrane protein OS=Enterobacter hormaechei ATCC 49162 </t>
  </si>
  <si>
    <t>([0.003461, 0.003671, 0.002349, 0.002336, 0.003341, 0.004431, 0.004577, 0.003804, 0.003246, 0.002606, 0.003246, 0.002727, 0.00243, 0.001687, 0.002138, 0.00231, 0.003555, 0.002606, 0.002035, 0.002336, 0.00152, 0.002503, 0.00225, 0.00231, 0.001967, 0.001391, 0.000842, 0.001061, 0.00155, 0.00155, 0.002035, 0.001391, 0.001602, 0.002366, 0.003298, 0.003276, 0.003478, 0.003177, 0.003727, 0.003727, 0.003924, 0.00359, 0.003963, 0.00515, 0.006078, 0.006482, 0.005992, 0.007259, 0.005086, 0.004247, 0.004775, 0.00558, 0.005378, 0.007422, 0.005223, 0.004315, 0.003512, 0.004247, 0.003727, 0.002435, 0.002155, 0.00246, 0.003804, 0.002435, 0.00152, 0.001602, 0.001855, 0.002078, 0.002117, 0.003079, 0.003701, 0.003109, 0.002211, 0.003246, 0.003053, 0.004483, 0.005086, 0.007495, 0.005086, 0.006039, 0.010131, 0.017138, 0.023534, 0.014586, 0.018787, 0.044297, 0.031287, 0.023963, 0.017447, 0.022306, 0.020522, 0.014586, 0.013437, 0.024393, 0.017797, 0.016257, 0.009015, 0.006039, 0.004208, 0.004208, 0.0028, 0.002366, 0.001649, 0.001602, 0.00246, 0.003298, 0.002503, 0.00359, 0.003341, 0.005249, 0.005249, 0.003701, 0.003212, 0.003212, 0.003212, 0.003821, 0.003246, 0.003246, 0.004513, 0.004414, 0.006701, 0.010221, 0.00962, 0.016021, 0.008895, 0.005503, 0.00515, 0.006795, 0.006795, 0.006894, 0.004976, 0.004414, 0.006374, 0.006374, 0.006795, 0.005992, 0.00407, 0.003757, 0.003727, 0.003727, 0.003821, 0.003727, 0.002705, 0.003461, 0.003461, 0.003276, 0.003276, 0.002211, 0.001374, 0.001069, 0.000923, 0.001408, 0.001103, 0.001159, 0.001709, 0.00225, 0.002606, 0.003246, 0.004135, 0.005872, 0.004161, 0.006078, 0.006194, 0.009096, 0.006194, 0.004247, 0.006533, 0.006619, 0.009865, 0.011342, 0.009483, 0.013821, 0.009977, 0.011342, 0.01078, 0.006988, 0.008723, 0.005734, 0.005086, 0.004483, 0.004689, 0.004689, 0.004646, 0.00389, 0.002881, 0.00389, 0.003804, 0.002606, 0.002555, 0.002555, 0.002503, 0.003512, 0.002976, 0.002482, 0.002276, 0.001872, 0.003079, 0.00292, 0.003671, 0.003671, 0.003671, 0.002662, 0.002705, 0.001786, 0.00231, 0.003079, 0.003177, 0.002976, 0.004247, 0.005011, 0.004414, 0.004483, 0.003276, 0.003512, 0.004315, 0.004689, 0.004689, 0.003298, 0.003298, 0.003298, 0.003014, 0.002581, 0.003405, 0.00359, 0.004976, 0.004736, 0.003607, 0.002503, 0.003366, 0.003341, 0.002512, 0.002078, 0.002078, 0.003079, 0.00389, 0.00389, 0.005623, 0.00558, 0.008156, 0.008723, 0.006701, 0.007555, 0.007555, 0.005503, 0.004689, 0.004161, 0.003607, 0.003671, 0.003405, 0.002705, 0.002155, 0.003461, 0.003212, 0.003924, 0.00292, 0.003109, 0.003555, 0.00246, 0.00292, 0.002327, 0.002327, 0.003405, 0.004414, 0.006142, 0.009294, 0.011106, 0.015078, 0.021381, 0.035586, 0.071867, 0.127496, 0.18812, 0.15008, 0.295083, 0.335645, 0.450668, 0.41194, 0.398279, 0.562014], '')</t>
  </si>
  <si>
    <t>[278]</t>
  </si>
  <si>
    <t xml:space="preserve">F5RUE8|F5RUE8_9ENTR Iron chelate ABC superfamily ATP binding cassette transporter, permease protein OS=Enterobacter hormaechei ATCC 49162 </t>
  </si>
  <si>
    <t>([0.010131, 0.006245, 0.005992, 0.004611, 0.006194, 0.006374, 0.006078, 0.004899, 0.004431, 0.005249, 0.005378, 0.00543, 0.00407, 0.004646, 0.006421, 0.006421, 0.004646, 0.003701, 0.003804, 0.002705, 0.003997, 0.003014, 0.003079, 0.002623, 0.003109, 0.002138, 0.002503, 0.003014, 0.003053, 0.003864, 0.002761, 0.002327, 0.002688, 0.003727, 0.003298, 0.002366, 0.003276, 0.003924, 0.004483, 0.004689, 0.004976, 0.00558, 0.006795, 0.007495, 0.009187, 0.011669, 0.015694, 0.009096, 0.007315, 0.007259, 0.007259, 0.007177, 0.012727, 0.007422, 0.006988, 0.005734, 0.008156, 0.006988, 0.004646, 0.003431, 0.004775, 0.006245, 0.005683, 0.004161, 0.004689, 0.004736, 0.004736, 0.005503, 0.006533, 0.005683, 0.005249, 0.003821, 0.005623, 0.005249, 0.008525, 0.008409, 0.013613, 0.008624, 0.010372, 0.024393, 0.055536, 0.041405, 0.020165, 0.011106, 0.019401, 0.013613, 0.009865, 0.006142, 0.006142, 0.007315, 0.006701, 0.006619, 0.00962, 0.006194, 0.005992, 0.004208, 0.002727, 0.002327, 0.00246, 0.00243, 0.001481, 0.001481, 0.001936, 0.002976, 0.004161, 0.003246, 0.004611, 0.004611, 0.007259, 0.007645, 0.005318, 0.006194, 0.006795, 0.006795, 0.01078, 0.007031, 0.007031, 0.009728, 0.00777, 0.009015, 0.010372, 0.021381, 0.021381, 0.009728, 0.006894, 0.007259, 0.006619, 0.005623, 0.005623, 0.003804, 0.003701, 0.003997, 0.003997, 0.00558, 0.004689, 0.003478, 0.003555, 0.00359, 0.00292, 0.003014, 0.003461, 0.00231, 0.002117, 0.002117, 0.002155, 0.002396, 0.001675, 0.002529, 0.001808, 0.001709, 0.002662, 0.00292, 0.003997, 0.00515, 0.004483, 0.00543, 0.006142, 0.006039, 0.008723, 0.008525, 0.014075, 0.016826, 0.037156, 0.038042, 0.017138, 0.034884, 0.023087, 0.020522, 0.009728, 0.009865, 0.020876, 0.01078, 0.006619, 0.00558, 0.004358, 0.004921, 0.005011, 0.004431, 0.005683, 0.004921, 0.004921, 0.004976, 0.004646, 0.003341, 0.003276, 0.003997, 0.002581, 0.002623, 0.002881, 0.003079, 0.00389, 0.002662, 0.002881, 0.00316, 0.003701, 0.005249, 0.005318, 0.004513, 0.006194, 0.006194, 0.00515, 0.005249, 0.003701, 0.003701, 0.004976, 0.005086, 0.003864, 0.006482, 0.00962, 0.008804, 0.009015, 0.009015, 0.008804, 0.010221, 0.010221, 0.008525, 0.00515, 0.00515, 0.005872, 0.00389, 0.004611, 0.006245, 0.005734, 0.005683, 0.005503, 0.004577, 0.003298, 0.004358, 0.003821, 0.002623, 0.002623, 0.002662, 0.003276, 0.004646, 0.004646, 0.006245, 0.007259, 0.011342, 0.007315, 0.005249, 0.005932, 0.004431, 0.003924, 0.006194, 0.009483, 0.006567, 0.00543, 0.005086, 0.004247, 0.00316, 0.00389, 0.003727, 0.00407, 0.002606, 0.002336, 0.00292, 0.00283, 0.0028, 0.002761, 0.00283, 0.002881, 0.003276, 0.00407, 0.004646, 0.004611, 0.004513, 0.00543, 0.00777, 0.015078, 0.020876, 0.040537, 0.066181, 0.127496, 0.179055, 0.308712, 0.346032, 0.281712, 0.25031, 0.222385, 0.194234, 0.349426, 0.545602], '')</t>
  </si>
  <si>
    <t>[281]</t>
  </si>
  <si>
    <t xml:space="preserve">F5RUE9|F5RUE9_9ENTR Iron chelate ABC superfamily ATP binding cassette transporter, ABC protein OS=Enterobacter hormaechei ATCC 49162 </t>
  </si>
  <si>
    <t>([0.139895, 0.092881, 0.137348, 0.073402, 0.10481, 0.147574, 0.17593, 0.21291, 0.25031, 0.243554, 0.185198, 0.236433, 0.239899, 0.206376, 0.206376, 0.191378, 0.257454, 0.257454, 0.288399, 0.278302, 0.349426, 0.342579, 0.318242, 0.278302, 0.346032, 0.257454, 0.179055, 0.179055, 0.120615, 0.125101, 0.147574, 0.222385, 0.216401, 0.209395, 0.247041, 0.25406, 0.284882, 0.179055, 0.25031, 0.191378, 0.137348, 0.109221, 0.109221, 0.098513, 0.078022, 0.098513, 0.132295, 0.161087, 0.161087, 0.222385, 0.216401, 0.137348, 0.137348, 0.079919, 0.044297, 0.044297, 0.024393, 0.049374, 0.118441, 0.120615, 0.147574, 0.17593, 0.139895, 0.142424, 0.25406, 0.335645, 0.243554, 0.206376, 0.209395, 0.132295, 0.086953, 0.100716, 0.17593, 0.17593, 0.278302, 0.377384, 0.30533, 0.408655, 0.271506, 0.239899, 0.134866, 0.158265, 0.129801, 0.129801, 0.083462, 0.085092, 0.081712, 0.090864, 0.090864, 0.088832, 0.122885, 0.17593, 0.15284, 0.086953, 0.086953, 0.085092, 0.06312, 0.098513, 0.045352, 0.051831, 0.051831, 0.10481, 0.10481, 0.15284, 0.239899, 0.311707, 0.308712, 0.301917, 0.377384, 0.352862, 0.318242, 0.36309, 0.370445, 0.335645, 0.342579, 0.339168, 0.335645, 0.301917, 0.308712, 0.384043, 0.384043, 0.380708, 0.295083, 0.264545, 0.264545, 0.257454, 0.26085, 0.170161, 0.170161, 0.17593, 0.185198, 0.25031, 0.243554, 0.232838, 0.271506, 0.352862, 0.352862, 0.352862, 0.352862, 0.236433, 0.194234, 0.247041, 0.243554, 0.301917, 0.209395, 0.182256, 0.18812, 0.18812, 0.275179, 0.288399, 0.209395, 0.206376, 0.139895, 0.086953, 0.090864, 0.094817, 0.116183, 0.06184, 0.064632, 0.098513, 0.127496, 0.200174, 0.167087, 0.167087, 0.196879, 0.298791, 0.298791, 0.288399, 0.196879, 0.127496, 0.120615, 0.11371, 0.120615, 0.179055, 0.268042, 0.185198, 0.173081, 0.147574, 0.25406, 0.247041, 0.243554, 0.31487, 0.281712, 0.268042, 0.209395, 0.203355, 0.200174, 0.229226, 0.247041, 0.25406, 0.339168, 0.339168, 0.352862, 0.436924, 0.450668, 0.335645, 0.359901, 0.36309, 0.281712, 0.275179, 0.21291, 0.196879, 0.139895, 0.158265, 0.229226, 0.298791, 0.232838, 0.155435, 0.132295, 0.122885, 0.185198, 0.216401, 0.222385, 0.288399, 0.291804, 0.284882, 0.284882, 0.349426, 0.318242, 0.41194, 0.418646, 0.401658, 0.436924, 0.497853, 0.480142, 0.374039, 0.370445, 0.436924, 0.450668, 0.401658, 0.398279, 0.401658, 0.301917, 0.236433, 0.161087, 0.155435, 0.15008, 0.243554, 0.25406, 0.288399, 0.268042, 0.179055, 0.179055, 0.173081, 0.182256, 0.209395, 0.324872, 0.318242, 0.352862, 0.311707, 0.328603, 0.335645, 0.332115, 0.387226, 0.458154, 0.562014, 0.534167, 0.521092, 0.509769, 0.476583, 0.450668, 0.436924, 0.525368, 0.653063, 0.622677, 0.59014, 0.553315, 0.494003], '')</t>
  </si>
  <si>
    <t>[255, 256, 257, 258, 262, 263, 264, 265, 266]</t>
  </si>
  <si>
    <t xml:space="preserve">F5RUF0|F5RUF0_9ENTR Iron chelate ABC superfamily ATP binding cassette transporter, binding protein OS=Enterobacter hormaechei ATCC 49162 </t>
  </si>
  <si>
    <t>([0.321458, 0.209395, 0.25031, 0.239899, 0.167087, 0.11371, 0.10481, 0.134866, 0.132295, 0.161087, 0.191378, 0.236433, 0.229226, 0.167087, 0.10481, 0.081712, 0.067594, 0.129801, 0.129801, 0.0704, 0.125101, 0.137348, 0.137348, 0.142424, 0.170161, 0.158265, 0.236433, 0.216401, 0.139895, 0.142424, 0.147574, 0.111485, 0.090864, 0.090864, 0.118441, 0.127496, 0.127496, 0.15008, 0.142424, 0.120615, 0.173081, 0.173081, 0.170161, 0.257454, 0.25031, 0.161087, 0.26085, 0.25406, 0.346032, 0.433034, 0.433034, 0.440853, 0.394753, 0.433034, 0.458154, 0.346032, 0.42561, 0.486429, 0.494003, 0.51388, 0.545602, 0.604312, 0.483068, 0.557691, 0.557691, 0.521092, 0.657645, 0.648219, 0.608892, 0.585406, 0.494003, 0.436924, 0.339168, 0.398279, 0.40511, 0.384043, 0.436924, 0.440853, 0.332115, 0.346032, 0.239899, 0.158265, 0.083462, 0.147574, 0.15284, 0.085092, 0.058088, 0.058088, 0.06184, 0.045352, 0.045352, 0.073402, 0.083462, 0.15284, 0.196879, 0.132295, 0.079919, 0.0704, 0.066181, 0.102787, 0.090864, 0.085092, 0.147574, 0.264545, 0.203355, 0.200174, 0.209395, 0.298791, 0.308712, 0.298791, 0.408655, 0.301917, 0.31487, 0.380708, 0.346032, 0.352862, 0.433034, 0.562014, 0.657645, 0.608892, 0.5017, 0.458154, 0.553315, 0.59014, 0.570702, 0.657645, 0.618285, 0.632174, 0.529623, 0.41194, 0.349426, 0.335645, 0.444081, 0.346032, 0.349426, 0.370445, 0.311707, 0.222385, 0.144935, 0.139895, 0.100716, 0.17593, 0.243554, 0.216401, 0.206376, 0.170161, 0.167087, 0.194234, 0.185198, 0.275179, 0.366687, 0.444081, 0.401658, 0.401658, 0.461924, 0.370445, 0.352862, 0.390993, 0.472492, 0.447574, 0.454136, 0.521092, 0.509769, 0.398279, 0.440853, 0.450668, 0.398279, 0.387226, 0.380708, 0.483068, 0.40511, 0.377384, 0.332115, 0.278302, 0.288399, 0.328603, 0.433034, 0.433034, 0.422041, 0.318242, 0.359901, 0.295083, 0.328603, 0.324872, 0.418646, 0.40511, 0.349426, 0.328603, 0.328603, 0.25031, 0.170161, 0.203355, 0.232838, 0.275179, 0.284882, 0.257454, 0.200174, 0.185198, 0.203355, 0.139895, 0.15284, 0.132295, 0.106997, 0.122885, 0.076542, 0.074921, 0.06312, 0.081712, 0.15284, 0.161087, 0.236433, 0.31487, 0.370445, 0.377384, 0.374039, 0.387226, 0.387226, 0.42561, 0.366687, 0.268042, 0.352862, 0.359901, 0.370445, 0.465241, 0.4292, 0.521092, 0.51388, 0.450668, 0.465241, 0.42561, 0.352862, 0.257454, 0.25406, 0.239899, 0.229226, 0.222385, 0.219301, 0.219301, 0.236433, 0.291804, 0.408655, 0.366687, 0.447574, 0.517562, 0.458154, 0.436924, 0.433034, 0.444081, 0.541878, 0.509769, 0.509769, 0.59014, 0.613573, 0.613573, 0.59508, 0.517562, 0.436924, 0.414856, 0.352862, 0.349426, 0.356642, 0.25031, 0.275179, 0.247041, 0.25406, 0.328603, 0.352862, 0.380708, 0.30533, 0.328603, 0.335645, 0.278302, 0.18812, 0.281712, 0.206376, 0.142424, 0.206376, 0.216401, 0.301917, 0.370445, 0.359901, 0.36309, 0.36309, 0.30533, 0.339168, 0.324872, 0.222385, 0.225814, 0.209395, 0.271506, 0.206376, 0.200174, 0.295083, 0.359901, 0.324872, 0.384043, 0.458154, 0.418646, 0.483068, 0.454136, 0.422041, 0.387226, 0.346032], '')</t>
  </si>
  <si>
    <t>[59, 60, 61, 63, 64, 65, 66, 67, 68, 69, 117, 118, 119, 120, 122, 123, 124, 125, 126, 127, 128, 161, 162, 225, 226, 243, 248, 249, 250, 251, 252, 253, 254, 255]</t>
  </si>
  <si>
    <t xml:space="preserve">F5RUF1|F5RUF1_9ENTR BCCT family betaine/carnitine/choline transporter OS=Enterobacter hormaechei ATCC 49162 </t>
  </si>
  <si>
    <t>([0.458154, 0.468512, 0.30533, 0.349426, 0.41194, 0.31487, 0.236433, 0.120615, 0.064632, 0.083462, 0.094817, 0.102787, 0.100716, 0.048328, 0.051831, 0.028695, 0.015694, 0.008525, 0.008276, 0.005503, 0.005683, 0.005623, 0.004247, 0.003963, 0.002606, 0.002435, 0.003298, 0.0028, 0.004208, 0.005249, 0.00558, 0.004247, 0.003607, 0.003607, 0.004736, 0.006567, 0.006533, 0.00962, 0.010672, 0.008276, 0.01204, 0.011518, 0.011518, 0.009865, 0.018415, 0.020876, 0.011106, 0.006988, 0.007555, 0.005683, 0.005683, 0.004611, 0.006482, 0.006374, 0.004414, 0.003431, 0.002606, 0.00243, 0.001748, 0.001967, 0.002057, 0.001481, 0.001335, 0.000983, 0.00155, 0.00155, 0.001434, 0.002155, 0.003053, 0.003246, 0.004358, 0.003555, 0.003963, 0.004247, 0.006194, 0.00962, 0.014783, 0.022306, 0.060549, 0.11371, 0.081712, 0.118441, 0.120615, 0.083462, 0.118441, 0.06184, 0.046336, 0.085092, 0.056825, 0.030611, 0.022667, 0.018106, 0.025762, 0.025762, 0.013016, 0.011342, 0.007422, 0.008002, 0.005734, 0.004388, 0.002688, 0.002688, 0.002662, 0.00283, 0.003405, 0.003701, 0.005623, 0.004899, 0.005734, 0.007177, 0.006795, 0.008525, 0.010131, 0.013821, 0.016021, 0.033407, 0.033407, 0.049374, 0.045352, 0.094817, 0.144935, 0.200174, 0.36309, 0.324872, 0.36309, 0.414856, 0.401658, 0.328603, 0.346032, 0.257454, 0.147574, 0.268042, 0.225814, 0.109221, 0.088832, 0.034884, 0.029376, 0.016021, 0.021381, 0.020876, 0.011518, 0.01078, 0.010926, 0.006567, 0.006567, 0.005503, 0.004431, 0.004315, 0.00407, 0.004358, 0.003997, 0.005503, 0.003821, 0.003607, 0.005249, 0.003821, 0.005623, 0.003997, 0.005799, 0.004161, 0.004577, 0.004577, 0.004736, 0.004247, 0.006078, 0.006988, 0.008624, 0.007422, 0.005249, 0.007031, 0.005734, 0.005318, 0.005318, 0.007495, 0.01227, 0.008002, 0.013437, 0.012727, 0.028107, 0.013613, 0.023534, 0.019401, 0.038858, 0.021381, 0.046336, 0.021381, 0.016826, 0.016528, 0.018415, 0.018415, 0.015078, 0.030003, 0.033407, 0.015694, 0.015344, 0.009187, 0.01204, 0.011903, 0.012727, 0.007422, 0.011342, 0.007555, 0.007555, 0.005734, 0.005799, 0.005734, 0.005992, 0.007259, 0.005932, 0.007555, 0.007877, 0.007877, 0.005932, 0.006039, 0.005992, 0.006245, 0.006194, 0.008002, 0.008002, 0.007495, 0.008624, 0.007315, 0.009187, 0.009294, 0.010672, 0.012491, 0.007495, 0.007177, 0.005932, 0.005872, 0.005734, 0.006078, 0.004358, 0.003864, 0.004611, 0.007177, 0.004775, 0.006619, 0.004689, 0.004646, 0.004646, 0.005799, 0.005011, 0.006039, 0.006078, 0.006988, 0.005623, 0.008156, 0.009096, 0.007177, 0.010672, 0.01227, 0.010672, 0.020876, 0.024826, 0.024826, 0.012491, 0.018106, 0.010372, 0.015694, 0.008895, 0.006194, 0.004414, 0.003804, 0.002761, 0.001906, 0.001232, 0.001434, 0.001434, 0.002014, 0.003014, 0.003014, 0.001743, 0.001748, 0.001159, 0.001602, 0.001623, 0.001623, 0.001434, 0.001434, 0.001499, 0.001649, 0.00246, 0.00359, 0.003804, 0.003757, 0.00558, 0.008804, 0.006701, 0.005623, 0.00543, 0.004388, 0.004577, 0.004835, 0.007259, 0.01078, 0.006374, 0.006374, 0.005932, 0.008075, 0.013265, 0.014315, 0.014315, 0.016257, 0.009294, 0.011903, 0.020522, 0.020522, 0.011342, 0.025316, 0.018787, 0.009401, 0.007177, 0.004899, 0.006142, 0.004208, 0.003109, 0.003671, 0.003671, 0.003963, 0.003757, 0.004135, 0.002435, 0.00246, 0.002327, 0.00231, 0.001692, 0.001112, 0.000859, 0.001374, 0.000833, 0.001305, 0.002117, 0.003276, 0.004513, 0.005318, 0.005318, 0.007495, 0.010672, 0.007555, 0.008525, 0.007031, 0.006482, 0.010926, 0.009865, 0.006701, 0.006795, 0.013265, 0.011106, 0.014586, 0.008002, 0.013016, 0.008525, 0.005872, 0.004208, 0.003014, 0.002761, 0.002761, 0.001722, 0.001687, 0.002761, 0.003478, 0.003671, 0.002581, 0.002435, 0.003701, 0.003727, 0.003804, 0.003405, 0.00515, 0.005249, 0.007259, 0.007177, 0.006701, 0.008723, 0.014783, 0.032677, 0.026892, 0.037156, 0.071867, 0.064632, 0.0704, 0.088832, 0.116183, 0.206376, 0.106997, 0.040537, 0.076542, 0.073402, 0.038858, 0.029376, 0.028695, 0.017797, 0.0198, 0.034884, 0.019401, 0.018787, 0.008895, 0.009865, 0.01078, 0.012491, 0.009401, 0.007422, 0.006988, 0.004976, 0.005086, 0.007877, 0.008525, 0.006142, 0.005799, 0.005683, 0.004976, 0.004921, 0.007091, 0.005734, 0.006701, 0.010672, 0.010372, 0.017138, 0.01078, 0.009401, 0.006894, 0.009187, 0.011518, 0.007031, 0.010509, 0.009977, 0.010131, 0.010372, 0.018106, 0.043307, 0.048328, 0.090864, 0.083462, 0.092881, 0.092881, 0.10481, 0.120615, 0.059222, 0.040537, 0.081712, 0.071867, 0.06184, 0.029376, 0.025762, 0.037156, 0.028107, 0.016826, 0.016826, 0.017447, 0.01078, 0.010672, 0.010926, 0.010372, 0.008895, 0.006421, 0.006194, 0.005799, 0.005799, 0.008409, 0.008409, 0.008075, 0.010131, 0.011903, 0.023087, 0.025762, 0.043307, 0.058088, 0.0704, 0.038858, 0.05306, 0.094817, 0.05306, 0.116183, 0.054297, 0.074921, 0.06312, 0.055536, 0.028695, 0.013613, 0.008409, 0.009294, 0.008002, 0.008002, 0.011106, 0.007645, 0.00543, 0.005249, 0.005086, 0.004775, 0.006374, 0.005932, 0.006245, 0.008723, 0.005683, 0.008409, 0.008525, 0.009977, 0.013437, 0.018787, 0.037156, 0.081712, 0.132295, 0.179055, 0.179055, 0.206376, 0.295083, 0.42561, 0.339168, 0.342579, 0.401658, 0.41194, 0.5017, 0.480142, 0.380708, 0.486429, 0.36309, 0.36309, 0.433034, 0.436924, 0.384043, 0.384043, 0.384043, 0.288399, 0.232838, 0.284882, 0.164327, 0.191378, 0.164327, 0.25406, 0.25031, 0.191378, 0.18812, 0.17593, 0.182256, 0.216401, 0.17593, 0.30533, 0.311707, 0.243554, 0.185198, 0.158265, 0.18812, 0.158265, 0.191378, 0.25406, 0.26085, 0.288399, 0.225814, 0.232838, 0.247041, 0.170161, 0.26085, 0.17593, 0.179055, 0.170161, 0.18812, 0.155435, 0.098513, 0.10481, 0.098513, 0.137348, 0.257454, 0.15284, 0.206376, 0.284882, 0.284882, 0.281712, 0.349426, 0.398279, 0.398279, 0.298791, 0.384043, 0.384043, 0.387226, 0.398279, 0.318242, 0.275179, 0.298791, 0.359901, 0.301917, 0.384043, 0.401658, 0.401658, 0.497853, 0.483068, 0.346032, 0.271506, 0.17593, 0.185198, 0.111485, 0.050641, 0.100716, 0.106997, 0.116183, 0.11371, 0.106997, 0.118441, 0.203355, 0.268042, 0.170161, 0.216401, 0.139895, 0.129801, 0.102787, 0.094817, 0.086953, 0.158265, 0.206376, 0.288399, 0.281712, 0.278302, 0.311707, 0.281712, 0.194234, 0.196879, 0.288399, 0.182256, 0.173081, 0.098513, 0.109221, 0.191378, 0.185198, 0.278302, 0.278302, 0.321458, 0.339168, 0.264545, 0.219301, 0.239899, 0.161087, 0.155435, 0.225814, 0.332115, 0.346032, 0.356642, 0.257454, 0.257454, 0.380708, 0.366687, 0.36309, 0.359901, 0.370445, 0.284882, 0.295083, 0.291804, 0.275179, 0.182256, 0.268042, 0.203355, 0.122885, 0.18812, 0.125101, 0.129801, 0.111485, 0.118441, 0.144935, 0.247041, 0.239899, 0.239899, 0.324872, 0.339168, 0.281712, 0.167087, 0.278302, 0.271506, 0.209395, 0.18812, 0.243554, 0.196879, 0.298791, 0.380708, 0.359901, 0.450668, 0.433034, 0.408655, 0.339168], '')</t>
  </si>
  <si>
    <t>[512]</t>
  </si>
  <si>
    <t xml:space="preserve">F5RUF5|F5RUF5_9ENTR Lipoprotein OS=Enterobacter hormaechei ATCC 49162 </t>
  </si>
  <si>
    <t>([0.014315, 0.021381, 0.030611, 0.013437, 0.008276, 0.005992, 0.004414, 0.004577, 0.003671, 0.00283, 0.003431, 0.003366, 0.00225, 0.001533, 0.000833, 0.001533, 0.001211, 0.001383, 0.002078, 0.002057, 0.001967, 0.001499, 0.001061, 0.000575, 0.000876, 0.001434, 0.00231, 0.002327, 0.001906, 0.00292, 0.004513, 0.00283, 0.003431, 0.004161, 0.004483, 0.006894, 0.004208, 0.005086, 0.004689, 0.003341, 0.003341, 0.003461, 0.003405, 0.00316, 0.0028, 0.002623, 0.001872, 0.001211, 0.001069, 0.000936, 0.000498, 0.000253, 0.000558, 0.000468, 0.000313, 0.00061, 0.000262, 0.000232, 9.4e-05, 4.7e-05, 9.4e-05, 7.7e-05, 4.7e-05, 4.7e-05, 9e-05, 0.000228, 0.000146, 0.000129, 0.000232, 0.000262, 0.000386, 0.000704, 0.000859, 0.00055, 0.000451, 0.000614, 0.000301, 0.000485, 0.000833, 0.001202, 0.001572, 0.000936], '')</t>
  </si>
  <si>
    <t xml:space="preserve">F5RUF6|F5RUF6_9ENTR Transcriptional activator RamA OS=Enterobacter hormaechei ATCC 49162 </t>
  </si>
  <si>
    <t>([0.450668, 0.41194, 0.450668, 0.349426, 0.374039, 0.359901, 0.398279, 0.342579, 0.278302, 0.308712, 0.335645, 0.295083, 0.339168, 0.356642, 0.247041, 0.164327, 0.196879, 0.194234, 0.203355, 0.129801, 0.132295, 0.142424, 0.194234, 0.125101, 0.185198, 0.127496, 0.155435, 0.15284, 0.144935, 0.18812, 0.179055, 0.17593, 0.219301, 0.284882, 0.194234, 0.311707, 0.384043, 0.26085, 0.257454, 0.170161, 0.25406, 0.25031, 0.167087, 0.081712, 0.109221, 0.120615, 0.116183, 0.106997, 0.102787, 0.164327, 0.185198, 0.125101, 0.127496, 0.139895, 0.085092, 0.090864, 0.088832, 0.096677, 0.182256, 0.173081, 0.17593, 0.109221, 0.0704, 0.098513, 0.147574, 0.170161, 0.167087, 0.170161, 0.170161, 0.17593, 0.164327, 0.170161, 0.257454, 0.25031, 0.194234, 0.194234, 0.275179, 0.203355, 0.142424, 0.092881, 0.090864, 0.088832, 0.142424, 0.125101, 0.147574, 0.164327, 0.179055, 0.182256, 0.264545, 0.170161, 0.167087, 0.164327, 0.106997, 0.054297, 0.058088, 0.081712, 0.137348, 0.0704, 0.120615, 0.17593, 0.281712, 0.31487, 0.401658, 0.370445, 0.394753, 0.380708, 0.380708, 0.380708, 0.384043, 0.377384, 0.480142, 0.483068, 0.497853, 0.585406, 0.712013, 0.699094, 0.699094, 0.685117, 0.834292, 0.812494, 0.798249, 0.741537, 0.671169, 0.648219], '')</t>
  </si>
  <si>
    <t>[113, 114, 115, 116, 117, 118, 119, 120, 121, 122, 123]</t>
  </si>
  <si>
    <t xml:space="preserve">F5RUF7|F5RUF7_9ENTR Multidrug resistance protein RomA OS=Enterobacter hormaechei ATCC 49162 </t>
  </si>
  <si>
    <t>([0.010131, 0.009294, 0.010131, 0.008276, 0.006988, 0.007877, 0.009865, 0.010926, 0.01227, 0.015694, 0.013016, 0.018415, 0.010509, 0.008276, 0.005683, 0.007495, 0.009865, 0.015344, 0.011903, 0.017447, 0.026338, 0.05306, 0.096677, 0.127496, 0.203355, 0.26085, 0.298791, 0.21291, 0.236433, 0.284882, 0.216401, 0.318242, 0.257454, 0.36309, 0.465241, 0.562014, 0.42561, 0.458154, 0.472492, 0.618285, 0.626927, 0.472492, 0.440853, 0.42561, 0.422041, 0.328603, 0.387226, 0.380708, 0.505461, 0.51388, 0.370445, 0.450668, 0.433034, 0.483068, 0.5017, 0.486429, 0.440853, 0.458154, 0.384043, 0.335645, 0.219301, 0.120615, 0.229226, 0.129801, 0.0704, 0.069024, 0.118441, 0.100716, 0.100716, 0.096677, 0.102787, 0.167087, 0.161087, 0.182256, 0.144935, 0.142424, 0.15284, 0.120615, 0.216401, 0.196879, 0.161087, 0.268042, 0.387226, 0.387226, 0.418646, 0.476583, 0.468512, 0.374039, 0.370445, 0.390993, 0.384043, 0.380708, 0.4292, 0.433034, 0.311707, 0.275179, 0.161087, 0.085092, 0.144935, 0.122885, 0.194234, 0.26085, 0.158265, 0.088832, 0.060549, 0.116183, 0.083462, 0.073402, 0.129801, 0.132295, 0.11371, 0.060549, 0.032677, 0.017797, 0.018415, 0.038042, 0.038858, 0.046336, 0.079919, 0.085092, 0.047319, 0.041405, 0.035586, 0.085092, 0.076542, 0.098513, 0.044297, 0.044297, 0.058088, 0.056825, 0.048328, 0.023963, 0.035586, 0.06184, 0.120615, 0.058088, 0.058088, 0.043307, 0.073402, 0.06312, 0.06184, 0.111485, 0.096677, 0.132295, 0.122885, 0.137348, 0.147574, 0.167087, 0.164327, 0.090864, 0.050641, 0.058088, 0.11371, 0.139895, 0.132295, 0.064632, 0.127496, 0.10481, 0.118441, 0.125101, 0.081712, 0.06184, 0.066181, 0.049374, 0.041405, 0.031287, 0.032677, 0.018787, 0.037156, 0.064632, 0.073402, 0.127496, 0.129801, 0.090864, 0.055536, 0.058088, 0.127496, 0.0704, 0.073402, 0.085092, 0.081712, 0.142424, 0.158265, 0.092881, 0.15284, 0.086953, 0.049374, 0.086953, 0.106997, 0.088832, 0.096677, 0.15008, 0.090864, 0.051831, 0.085092, 0.142424, 0.137348, 0.127496, 0.111485, 0.120615, 0.185198, 0.179055, 0.129801, 0.132295, 0.134866, 0.134866, 0.229226, 0.318242, 0.229226, 0.284882, 0.222385, 0.206376, 0.139895, 0.142424, 0.247041, 0.209395, 0.191378, 0.191378, 0.098513, 0.179055, 0.167087, 0.155435, 0.158265, 0.144935, 0.144935, 0.222385, 0.239899, 0.247041, 0.278302, 0.281712, 0.17593, 0.243554, 0.243554, 0.200174, 0.239899, 0.122885, 0.100716, 0.102787, 0.122885, 0.232838, 0.236433, 0.232838, 0.17593, 0.106997, 0.102787, 0.102787, 0.102787, 0.100716, 0.088832, 0.088832, 0.085092, 0.158265, 0.182256, 0.185198, 0.18812, 0.229226, 0.339168, 0.318242, 0.318242, 0.301917, 0.298791, 0.191378, 0.194234, 0.26085, 0.291804, 0.394753, 0.31487, 0.291804, 0.206376, 0.170161, 0.179055, 0.281712, 0.281712, 0.264545, 0.173081, 0.288399, 0.301917, 0.311707, 0.295083, 0.291804, 0.18812, 0.118441, 0.203355, 0.161087, 0.158265, 0.239899, 0.209395, 0.301917, 0.328603, 0.384043, 0.440853, 0.40511, 0.387226, 0.359901, 0.356642, 0.374039, 0.377384, 0.342579, 0.332115, 0.41194, 0.352862, 0.384043, 0.494003, 0.497853, 0.549308, 0.56648, 0.538167, 0.56648, 0.433034, 0.374039, 0.318242, 0.284882, 0.30533, 0.308712, 0.335645, 0.225814, 0.318242, 0.311707, 0.36309, 0.288399, 0.236433, 0.311707, 0.295083, 0.243554, 0.236433, 0.21291, 0.196879, 0.191378, 0.203355, 0.301917, 0.370445, 0.356642, 0.377384, 0.301917, 0.229226, 0.229226, 0.356642, 0.356642, 0.275179, 0.25031, 0.335645, 0.440853, 0.366687, 0.444081, 0.408655, 0.408655, 0.447574, 0.447574, 0.454136, 0.458154, 0.476583, 0.359901, 0.454136, 0.472492, 0.454136, 0.436924, 0.450668, 0.401658, 0.366687, 0.433034, 0.408655, 0.366687, 0.301917, 0.356642, 0.328603, 0.390993, 0.36309], '')</t>
  </si>
  <si>
    <t>[35, 39, 40, 48, 49, 54, 304, 305, 306, 307]</t>
  </si>
  <si>
    <t xml:space="preserve">F5RUF8|F5RUF8_9ENTR TetR family transcriptional regulator OS=Enterobacter hormaechei ATCC 49162 </t>
  </si>
  <si>
    <t>([0.458154, 0.4292, 0.284882, 0.321458, 0.225814, 0.268042, 0.291804, 0.318242, 0.339168, 0.374039, 0.31487, 0.288399, 0.247041, 0.243554, 0.264545, 0.264545, 0.264545, 0.281712, 0.346032, 0.349426, 0.444081, 0.450668, 0.447574, 0.472492, 0.387226, 0.490133, 0.454136, 0.42561, 0.4292, 0.401658, 0.359901, 0.335645, 0.370445, 0.408655, 0.40511, 0.366687, 0.281712, 0.257454, 0.216401, 0.206376, 0.209395, 0.182256, 0.116183, 0.083462, 0.11371, 0.17593, 0.17593, 0.179055, 0.206376, 0.15008, 0.15008, 0.185198, 0.281712, 0.31487, 0.225814, 0.137348, 0.139895, 0.137348, 0.088832, 0.088832, 0.092881, 0.090864, 0.111485, 0.173081, 0.179055, 0.134866, 0.144935, 0.116183, 0.083462, 0.047319, 0.041405, 0.051831, 0.028695, 0.028107, 0.029376, 0.050641, 0.058088, 0.036378, 0.069024, 0.132295, 0.127496, 0.078022, 0.066181, 0.069024, 0.038858, 0.069024, 0.111485, 0.106997, 0.078022, 0.122885, 0.209395, 0.324872, 0.31487, 0.41194, 0.422041, 0.414856, 0.40511, 0.505461, 0.486429, 0.374039, 0.384043, 0.41194, 0.394753, 0.359901, 0.352862, 0.335645, 0.328603, 0.243554, 0.232838, 0.328603, 0.366687, 0.268042, 0.209395, 0.21291, 0.173081, 0.147574, 0.086953, 0.086953, 0.085092, 0.085092, 0.15008, 0.096677, 0.096677, 0.179055, 0.232838, 0.15284, 0.236433, 0.206376, 0.311707, 0.318242, 0.324872, 0.301917, 0.356642, 0.318242, 0.311707, 0.356642, 0.349426, 0.321458, 0.359901, 0.366687, 0.370445, 0.370445, 0.454136, 0.374039, 0.284882, 0.281712, 0.359901, 0.359901, 0.324872, 0.298791, 0.324872, 0.243554, 0.137348, 0.129801, 0.179055, 0.18812, 0.185198, 0.125101, 0.21291, 0.191378, 0.096677, 0.155435, 0.161087, 0.129801, 0.132295, 0.106997, 0.069024, 0.0704, 0.043307, 0.056825, 0.066181, 0.055536, 0.086953, 0.137348, 0.179055, 0.10481, 0.086953, 0.083462, 0.15008, 0.161087, 0.182256, 0.284882, 0.271506, 0.243554, 0.206376, 0.295083, 0.298791, 0.370445, 0.349426, 0.352862, 0.384043, 0.26085, 0.271506, 0.239899, 0.236433, 0.137348, 0.222385, 0.25031, 0.164327, 0.147574, 0.155435, 0.144935, 0.161087, 0.109221, 0.122885, 0.17593, 0.179055, 0.257454, 0.236433, 0.232838, 0.301917, 0.264545, 0.380708, 0.332115, 0.339168, 0.359901, 0.517562], '')</t>
  </si>
  <si>
    <t>[97, 216]</t>
  </si>
  <si>
    <t xml:space="preserve">F5RUF9|F5RUF9_9ENTR MmcQ/YjbR family DNA-binding protein OS=Enterobacter hormaechei ATCC 49162 </t>
  </si>
  <si>
    <t>([0.521092, 0.541878, 0.454136, 0.440853, 0.356642, 0.398279, 0.370445, 0.42561, 0.318242, 0.342579, 0.374039, 0.414856, 0.346032, 0.239899, 0.271506, 0.167087, 0.243554, 0.25406, 0.26085, 0.173081, 0.203355, 0.155435, 0.085092, 0.120615, 0.098513, 0.15284, 0.144935, 0.17593, 0.098513, 0.102787, 0.081712, 0.046336, 0.037156, 0.047319, 0.094817, 0.069024, 0.129801, 0.129801, 0.111485, 0.120615, 0.194234, 0.139895, 0.185198, 0.209395, 0.209395, 0.268042, 0.268042, 0.291804, 0.30533, 0.384043, 0.490133, 0.450668, 0.450668, 0.505461, 0.549308, 0.56648, 0.497853, 0.40511, 0.401658, 0.408655, 0.321458, 0.339168, 0.422041, 0.4292, 0.41194, 0.408655, 0.335645, 0.342579, 0.31487, 0.298791, 0.298791, 0.196879, 0.191378, 0.264545, 0.179055, 0.098513, 0.092881, 0.147574, 0.239899, 0.247041, 0.18812, 0.243554, 0.257454, 0.243554, 0.170161, 0.203355, 0.206376, 0.291804, 0.203355, 0.139895, 0.142424, 0.15008, 0.243554, 0.219301, 0.232838, 0.232838, 0.271506, 0.206376, 0.21291, 0.203355, 0.132295, 0.200174, 0.194234, 0.170161, 0.167087, 0.247041, 0.301917, 0.196879, 0.125101, 0.182256, 0.281712, 0.281712, 0.25031, 0.225814, 0.318242, 0.275179, 0.346032, 0.398279, 0.461924, 0.422041, 0.398279, 0.525368], '')</t>
  </si>
  <si>
    <t>[0, 1, 53, 54, 55, 121]</t>
  </si>
  <si>
    <t xml:space="preserve">F5RUG0|F5RUG0_9ENTR Oxygen-insensitive NAD(P)H nitroreductase OS=Enterobacter hormaechei ATCC 49162 </t>
  </si>
  <si>
    <t>([0.125101, 0.161087, 0.206376, 0.239899, 0.239899, 0.15008, 0.18812, 0.25031, 0.25406, 0.275179, 0.291804, 0.257454, 0.25031, 0.301917, 0.390993, 0.408655, 0.440853, 0.480142, 0.562014, 0.483068, 0.483068, 0.476583, 0.408655, 0.332115, 0.352862, 0.288399, 0.387226, 0.408655, 0.377384, 0.398279, 0.401658, 0.418646, 0.490133, 0.5017, 0.56648, 0.458154, 0.450668, 0.374039, 0.284882, 0.232838, 0.281712, 0.281712, 0.281712, 0.36309, 0.450668, 0.433034, 0.525368, 0.497853, 0.465241, 0.408655, 0.384043, 0.380708, 0.36309, 0.339168, 0.298791, 0.268042, 0.356642, 0.25406, 0.298791, 0.26085, 0.328603, 0.374039, 0.377384, 0.370445, 0.318242, 0.222385, 0.232838, 0.209395, 0.232838, 0.232838, 0.232838, 0.200174, 0.15008, 0.083462, 0.064632, 0.06312, 0.06184, 0.06184, 0.094817, 0.10481, 0.194234, 0.191378, 0.15284, 0.092881, 0.059222, 0.083462, 0.132295, 0.086953, 0.0704, 0.074921, 0.079919, 0.125101, 0.18812, 0.216401, 0.332115, 0.401658, 0.4292, 0.321458, 0.332115, 0.36309, 0.433034, 0.444081, 0.40511, 0.4292, 0.490133, 0.549308, 0.545602, 0.545602, 0.618285, 0.707965, 0.694846, 0.562014, 0.444081, 0.31487, 0.318242, 0.318242, 0.281712, 0.281712, 0.390993, 0.31487, 0.318242, 0.209395, 0.18812, 0.222385, 0.239899, 0.278302, 0.31487, 0.219301, 0.185198, 0.164327, 0.161087, 0.173081, 0.18812, 0.185198, 0.206376, 0.247041, 0.17593, 0.206376, 0.216401, 0.125101, 0.118441, 0.069024, 0.111485, 0.078022, 0.06184, 0.047319, 0.034884, 0.032017, 0.032677, 0.043307, 0.042364, 0.029376, 0.033407, 0.028695, 0.059222, 0.096677, 0.043307, 0.069024, 0.058088, 0.045352, 0.054297, 0.05306, 0.090864, 0.100716, 0.158265, 0.098513, 0.116183, 0.088832, 0.086953, 0.155435, 0.142424, 0.167087, 0.127496, 0.109221, 0.173081, 0.102787, 0.071867, 0.100716, 0.064632, 0.094817, 0.076542, 0.125101, 0.18812, 0.179055, 0.102787, 0.06184, 0.137348, 0.147574, 0.127496, 0.139895, 0.10481, 0.11371, 0.069024, 0.161087, 0.15284, 0.15284, 0.219301, 0.196879, 0.288399, 0.268042, 0.229226, 0.298791, 0.209395, 0.15284, 0.158265, 0.25031, 0.225814, 0.185198, 0.15008, 0.236433, 0.196879, 0.200174, 0.161087, 0.236433, 0.15284, 0.125101, 0.092881], '')</t>
  </si>
  <si>
    <t>[18, 33, 34, 46, 105, 106, 107, 108, 109, 110, 111]</t>
  </si>
  <si>
    <t xml:space="preserve">F5RUG1|F5RUG1_9ENTR Phage protein OS=Enterobacter hormaechei ATCC 49162 </t>
  </si>
  <si>
    <t>([0.0704, 0.100716, 0.15284, 0.18812, 0.120615, 0.15284, 0.100716, 0.064632, 0.079919, 0.100716, 0.132295, 0.118441, 0.132295, 0.109221, 0.17593, 0.232838, 0.291804, 0.167087, 0.10481, 0.106997, 0.102787, 0.194234, 0.200174, 0.158265, 0.167087, 0.144935, 0.142424, 0.139895, 0.25031, 0.26085, 0.147574, 0.079919, 0.071867, 0.078022, 0.050641, 0.050641, 0.023963, 0.028695, 0.029376, 0.028695, 0.034068, 0.033407, 0.032677, 0.017447, 0.020876, 0.020522, 0.047319, 0.024826, 0.043307, 0.020876, 0.014315, 0.028107, 0.051831, 0.096677, 0.081712, 0.127496, 0.120615, 0.232838, 0.144935, 0.26085, 0.318242, 0.222385, 0.200174, 0.142424, 0.229226, 0.147574, 0.144935, 0.066181, 0.116183, 0.11371, 0.200174, 0.182256, 0.182256, 0.090864, 0.100716, 0.094817, 0.094817, 0.081712, 0.055536, 0.106997, 0.111485, 0.090864, 0.120615, 0.098513, 0.074921, 0.076542, 0.132295, 0.15008, 0.25406, 0.232838, 0.173081, 0.15284, 0.247041, 0.236433, 0.288399, 0.179055, 0.182256, 0.182256, 0.132295, 0.179055, 0.182256, 0.106997, 0.079919, 0.051831, 0.083462, 0.085092, 0.058088, 0.031287, 0.025316, 0.028695, 0.019401, 0.029376, 0.018787, 0.012727, 0.009728, 0.012727, 0.020876, 0.020522, 0.022306, 0.040537, 0.035586, 0.034068, 0.06312, 0.127496, 0.236433, 0.222385, 0.216401, 0.17593, 0.17593, 0.17593, 0.125101, 0.132295, 0.132295, 0.118441, 0.144935, 0.111485, 0.118441, 0.083462, 0.094817, 0.046336, 0.041405, 0.023963, 0.022667, 0.015344, 0.013437, 0.013265, 0.013821, 0.026892, 0.034884, 0.064632, 0.073402, 0.109221, 0.100716, 0.098513, 0.111485, 0.132295, 0.257454, 0.18812, 0.247041, 0.225814, 0.222385, 0.203355, 0.298791, 0.209395, 0.288399, 0.328603, 0.311707, 0.206376, 0.132295, 0.164327, 0.085092, 0.067594, 0.031287, 0.06312, 0.066181, 0.122885, 0.111485, 0.102787, 0.102787, 0.088832, 0.106997, 0.17593, 0.185198, 0.161087, 0.164327, 0.109221, 0.058088, 0.059222, 0.109221, 0.15008, 0.144935, 0.225814, 0.225814, 0.321458, 0.288399, 0.239899, 0.191378, 0.170161, 0.118441, 0.173081], '')</t>
  </si>
  <si>
    <t xml:space="preserve">F5RUG2|F5RUG2_9ENTR XRE family transcriptional regulator OS=Enterobacter hormaechei ATCC 49162 </t>
  </si>
  <si>
    <t>([0.346032, 0.401658, 0.450668, 0.494003, 0.529623, 0.541878, 0.557691, 0.585406, 0.505461, 0.525368, 0.51388, 0.447574, 0.401658, 0.472492, 0.476583, 0.468512, 0.454136, 0.433034, 0.494003, 0.408655, 0.418646, 0.529623, 0.525368, 0.509769, 0.418646, 0.414856, 0.346032, 0.380708, 0.370445, 0.444081, 0.444081, 0.461924, 0.562014, 0.648219, 0.666105, 0.73685, 0.745909, 0.657645, 0.632174, 0.626927, 0.741537, 0.745909, 0.622677, 0.58069, 0.549308, 0.545602, 0.51388, 0.618285, 0.497853, 0.505461, 0.440853, 0.444081, 0.352862, 0.268042, 0.278302, 0.182256, 0.102787, 0.111485, 0.173081, 0.179055, 0.179055, 0.17593, 0.118441, 0.173081, 0.219301, 0.247041, 0.318242, 0.318242, 0.247041, 0.278302, 0.247041, 0.284882, 0.194234, 0.26085, 0.349426, 0.31487, 0.332115, 0.418646, 0.324872, 0.321458, 0.349426, 0.359901, 0.359901, 0.394753, 0.380708, 0.346032, 0.271506, 0.173081, 0.142424, 0.127496, 0.129801, 0.15284, 0.111485, 0.200174, 0.25406, 0.257454, 0.295083, 0.346032, 0.359901, 0.454136, 0.422041, 0.328603, 0.247041, 0.167087, 0.200174, 0.206376, 0.134866, 0.196879, 0.311707, 0.377384, 0.468512, 0.490133, 0.480142, 0.480142, 0.36309, 0.342579, 0.349426, 0.25406, 0.196879, 0.196879, 0.182256, 0.232838, 0.268042, 0.335645, 0.321458, 0.321458, 0.318242, 0.436924, 0.450668, 0.324872, 0.332115, 0.236433, 0.182256, 0.164327, 0.15008, 0.232838, 0.232838, 0.219301, 0.194234, 0.275179, 0.243554, 0.164327, 0.11371, 0.134866, 0.092881, 0.158265, 0.076542, 0.083462, 0.058088, 0.030611, 0.073402, 0.081712, 0.144935, 0.209395, 0.232838, 0.342579, 0.247041, 0.158265, 0.092881, 0.109221, 0.05306, 0.032017, 0.058088, 0.073402, 0.085092, 0.106997, 0.051831, 0.10481, 0.081712, 0.092881, 0.094817, 0.081712, 0.069024, 0.060549, 0.060549, 0.066181, 0.03976, 0.03976, 0.081712, 0.086953, 0.073402, 0.098513, 0.15284, 0.083462, 0.040537, 0.032677, 0.033407, 0.054297, 0.042364, 0.043307, 0.048328, 0.081712, 0.076542, 0.079919, 0.086953, 0.096677, 0.05306, 0.041405, 0.076542, 0.054297, 0.092881, 0.109221, 0.134866, 0.132295, 0.122885, 0.122885, 0.109221, 0.086953, 0.100716, 0.137348, 0.170161, 0.078022, 0.081712, 0.088832, 0.050641, 0.023963, 0.020165, 0.036378, 0.069024, 0.069024, 0.086953, 0.056825, 0.094817, 0.11371, 0.076542, 0.161087, 0.281712, 0.324872, 0.298791, 0.301917, 0.200174, 0.098513, 0.196879, 0.191378, 0.206376, 0.308712, 0.328603, 0.335645, 0.328603, 0.216401, 0.200174, 0.120615, 0.18812, 0.206376, 0.164327, 0.139895, 0.067594, 0.032677, 0.028695, 0.043307, 0.051831, 0.085092, 0.182256, 0.17593, 0.179055, 0.147574, 0.081712, 0.081712, 0.051831, 0.025316, 0.030611, 0.038042, 0.044297, 0.041405, 0.040537, 0.045352, 0.086953, 0.173081, 0.26085, 0.236433, 0.219301, 0.173081, 0.096677, 0.051831, 0.042364, 0.048328, 0.054297, 0.098513, 0.161087, 0.196879, 0.281712, 0.359901, 0.301917, 0.359901, 0.321458, 0.278302, 0.284882, 0.239899, 0.17593], '')</t>
  </si>
  <si>
    <t>[4, 5, 6, 7, 8, 9, 10, 21, 22, 23, 32, 33, 34, 35, 36, 37, 38, 39, 40, 41, 42, 43, 44, 45, 46, 47, 49]</t>
  </si>
  <si>
    <t xml:space="preserve">F5RUG3|F5RUG3_9ENTR Major facilitator transporter OS=Enterobacter hormaechei ATCC 49162 </t>
  </si>
  <si>
    <t>([0.339168, 0.36309, 0.229226, 0.122885, 0.067594, 0.038858, 0.023534, 0.034068, 0.043307, 0.059222, 0.05306, 0.037156, 0.043307, 0.021816, 0.01227, 0.0198, 0.032677, 0.032677, 0.014075, 0.015078, 0.015694, 0.013265, 0.010926, 0.01078, 0.020165, 0.035586, 0.032677, 0.066181, 0.064632, 0.066181, 0.032017, 0.045352, 0.066181, 0.055536, 0.081712, 0.164327, 0.17593, 0.092881, 0.109221, 0.118441, 0.055536, 0.030611, 0.038042, 0.025762, 0.023963, 0.022306, 0.014315, 0.020876, 0.010672, 0.009015, 0.006894, 0.007555, 0.00543, 0.00543, 0.005932, 0.006567, 0.006421, 0.005932, 0.005932, 0.005378, 0.007645, 0.012491, 0.010926, 0.013265, 0.023534, 0.049374, 0.05306, 0.045352, 0.026892, 0.042364, 0.030611, 0.049374, 0.046336, 0.067594, 0.086953, 0.030003, 0.030611, 0.016528, 0.013016, 0.022306, 0.013016, 0.008075, 0.006142, 0.008624, 0.007315, 0.006245, 0.006078, 0.006194, 0.006078, 0.009865, 0.013016, 0.012491, 0.008525, 0.009728, 0.009865, 0.010131, 0.01078, 0.007422, 0.011518, 0.014075, 0.011518, 0.019401, 0.028107, 0.034068, 0.018787, 0.013613, 0.013265, 0.015694, 0.015344, 0.015344, 0.008723, 0.007177, 0.010672, 0.010509, 0.012491, 0.010509, 0.010672, 0.010672, 0.019109, 0.017797, 0.019109, 0.019109, 0.018787, 0.019109, 0.024393, 0.036378, 0.035586, 0.047319, 0.0198, 0.009977, 0.016826, 0.030611, 0.0198, 0.018787, 0.034068, 0.017797, 0.021381, 0.010509, 0.010131, 0.007422, 0.007422, 0.007315, 0.007091, 0.007091, 0.008075, 0.008002, 0.006701, 0.006894, 0.005503, 0.007555, 0.010509, 0.011106, 0.007495, 0.009728, 0.009865, 0.006988, 0.010221, 0.008525, 0.015078, 0.031287, 0.041405, 0.020165, 0.010372, 0.008525, 0.009015, 0.006795, 0.007555, 0.007031, 0.007555, 0.006894, 0.00543, 0.004736, 0.003366, 0.00407, 0.003298, 0.003276, 0.004431, 0.004483, 0.004208, 0.003276, 0.003431, 0.00407, 0.006078, 0.009187, 0.015344, 0.015344, 0.025316, 0.025316, 0.051831, 0.086953, 0.083462, 0.144935, 0.132295, 0.129801, 0.161087, 0.281712, 0.200174, 0.111485, 0.056825, 0.125101, 0.158265, 0.0704, 0.030611, 0.018787, 0.012727, 0.008156, 0.00558, 0.003701, 0.003701, 0.003212, 0.002727, 0.002761, 0.002662, 0.003924, 0.005734, 0.004247, 0.003997, 0.003821, 0.00515, 0.005249, 0.00558, 0.004431, 0.006245, 0.00777, 0.008624, 0.007422, 0.007315, 0.009187, 0.009728, 0.006619, 0.008804, 0.006894, 0.008723, 0.006701, 0.004414, 0.003607, 0.003804, 0.002727, 0.003864, 0.003478, 0.004646, 0.004388, 0.006245, 0.006567, 0.007555, 0.009483, 0.017138, 0.024826, 0.030611, 0.074921, 0.06184, 0.024826, 0.038858, 0.06184, 0.100716, 0.100716, 0.071867, 0.125101, 0.125101, 0.118441, 0.144935, 0.073402, 0.071867, 0.028695, 0.025316, 0.016021, 0.009015, 0.005992, 0.006795, 0.004921, 0.003405, 0.003246, 0.003079, 0.003431, 0.00246, 0.001687, 0.002435, 0.003431, 0.00225, 0.002606, 0.001687, 0.001374, 0.001649, 0.001434, 0.001533, 0.001572, 0.001692, 0.002503, 0.003478, 0.003478, 0.003478, 0.004736, 0.005932, 0.00777, 0.008895, 0.008075, 0.013016, 0.013016, 0.013016, 0.028695, 0.03976, 0.03976, 0.031287, 0.034884, 0.023087, 0.046336, 0.025316, 0.03976, 0.018415, 0.010131, 0.006795, 0.009865, 0.008624, 0.007315, 0.005683, 0.004513, 0.006894, 0.006795, 0.004976, 0.00359, 0.003053, 0.003177, 0.003298, 0.004483, 0.005249, 0.007259, 0.006374, 0.005872, 0.004161, 0.004358, 0.006533, 0.009483, 0.006701, 0.006701, 0.007177, 0.01227, 0.009401, 0.006421, 0.006245, 0.006374, 0.007031, 0.007091, 0.004976, 0.005086, 0.004513, 0.004513, 0.003109, 0.00359, 0.004921, 0.004835, 0.006619, 0.005318, 0.005503, 0.008075, 0.009728, 0.011342, 0.007259, 0.010926, 0.009865, 0.008409, 0.015078, 0.018415, 0.024393, 0.046336, 0.048328, 0.037156, 0.034068, 0.038042, 0.035586, 0.038042, 0.058088, 0.030003, 0.023087, 0.014315, 0.014315, 0.013437, 0.009401, 0.009187, 0.009187, 0.009187, 0.01078, 0.00777, 0.009483, 0.009728, 0.006701, 0.009977, 0.017797, 0.0198, 0.045352, 0.034884, 0.032017, 0.032677, 0.048328, 0.094817, 0.118441, 0.054297, 0.028695, 0.064632, 0.137348, 0.069024, 0.142424, 0.15284, 0.164327, 0.122885, 0.059222, 0.116183, 0.056825, 0.044297, 0.049374, 0.034068, 0.022667, 0.011669, 0.014315, 0.014315, 0.009015, 0.007422, 0.00777, 0.011669, 0.011518, 0.007645, 0.011669, 0.011106, 0.007259, 0.008804, 0.009977, 0.017797, 0.010372, 0.018415, 0.019401, 0.013265, 0.011106, 0.021381, 0.028107, 0.014586, 0.011106, 0.014783, 0.016257, 0.033407, 0.034068, 0.026892, 0.037156, 0.025316, 0.016826, 0.020165, 0.01204, 0.010372, 0.007091, 0.009187, 0.009096, 0.006482, 0.007645, 0.008409, 0.008276, 0.011342, 0.023087, 0.023087, 0.020165, 0.018415, 0.019401, 0.01227, 0.010509, 0.013821, 0.014586, 0.014315, 0.026338, 0.035586, 0.048328, 0.092881, 0.096677, 0.074921, 0.118441, 0.086953, 0.10481, 0.073402, 0.051831, 0.031287, 0.06184, 0.102787], '')</t>
  </si>
  <si>
    <t xml:space="preserve">F5RUG4|F5RUG4_9ENTR Mechanosensitive ion channel family protein OS=Enterobacter hormaechei ATCC 49162 </t>
  </si>
  <si>
    <t>([0.017447, 0.025762, 0.012727, 0.021381, 0.011669, 0.017797, 0.023534, 0.033407, 0.046336, 0.056825, 0.032017, 0.023534, 0.01227, 0.007177, 0.006533, 0.009483, 0.007177, 0.004976, 0.004388, 0.002881, 0.002727, 0.003512, 0.002482, 0.002503, 0.001709, 0.002581, 0.00155, 0.001048, 0.000567, 0.00055, 0.000567, 0.000687, 0.000704, 0.000708, 0.001211, 0.001675, 0.00103, 0.001687, 0.002529, 0.00389, 0.004835, 0.004736, 0.004689, 0.006567, 0.00962, 0.014783, 0.008723, 0.00962, 0.009401, 0.016021, 0.009096, 0.005992, 0.008409, 0.011903, 0.024393, 0.024393, 0.015694, 0.015694, 0.014075, 0.014075, 0.008409, 0.008409, 0.005318, 0.006245, 0.004431, 0.004513, 0.004483, 0.004431, 0.004247, 0.004577, 0.004736, 0.00515, 0.007555, 0.006421, 0.004736, 0.003212, 0.002276, 0.00231, 0.003478, 0.003478, 0.003431, 0.004775, 0.005992, 0.008002, 0.006567, 0.010926, 0.009015, 0.006039, 0.009401, 0.017797, 0.022667, 0.016021, 0.028695, 0.014315, 0.01078, 0.01078, 0.015078, 0.016257, 0.016528, 0.013016, 0.007877, 0.00543, 0.00543, 0.003366, 0.002512, 0.002881, 0.001786, 0.001481, 0.002349, 0.001623, 0.001, 0.000708, 0.000906, 0.000498, 0.000893, 0.001391, 0.001906, 0.001906, 0.002327, 0.003405, 0.003405, 0.004736, 0.006988, 0.004976, 0.008804, 0.00962, 0.009977, 0.017447, 0.017797, 0.009187, 0.014075, 0.028107, 0.032677, 0.030003, 0.032677, 0.020165, 0.019401, 0.015078, 0.011106, 0.008895, 0.006482, 0.007422, 0.005249, 0.003757, 0.003757, 0.002396, 0.003298, 0.002349, 0.001623, 0.001649, 0.002512, 0.002512, 0.002512, 0.003924, 0.003478, 0.003461, 0.003276, 0.002349, 0.002581, 0.003671, 0.003701, 0.004689, 0.004208, 0.005011, 0.006194, 0.00777, 0.008895, 0.006374, 0.007645, 0.00777, 0.008895, 0.005992, 0.005932, 0.006194, 0.006194, 0.005086, 0.005249, 0.007259, 0.007555, 0.006039, 0.005378, 0.007422, 0.005318, 0.006194, 0.005249, 0.005992, 0.005992, 0.008075, 0.013016, 0.013265, 0.013016, 0.0198, 0.021816, 0.021816, 0.021816, 0.010672, 0.010926, 0.020522, 0.016257, 0.036378, 0.060549, 0.040537, 0.041405, 0.067594, 0.069024, 0.129801, 0.137348, 0.11371, 0.109221, 0.111485, 0.079919, 0.147574, 0.085092, 0.161087, 0.167087, 0.10481, 0.182256, 0.209395, 0.194234, 0.25406, 0.122885, 0.129801, 0.229226, 0.236433, 0.17593, 0.170161, 0.17593, 0.098513, 0.179055, 0.182256, 0.096677, 0.142424, 0.081712, 0.094817, 0.090864, 0.092881, 0.120615, 0.060549, 0.051831, 0.055536, 0.025762, 0.054297, 0.049374, 0.034884, 0.032677, 0.051831, 0.049374, 0.047319, 0.090864, 0.074921, 0.073402, 0.078022, 0.098513, 0.167087, 0.232838, 0.15284, 0.158265, 0.11371, 0.21291, 0.318242, 0.311707, 0.414856, 0.321458, 0.324872, 0.264545, 0.182256, 0.219301, 0.236433, 0.25031, 0.268042, 0.278302, 0.288399, 0.377384, 0.295083, 0.203355, 0.216401, 0.275179, 0.26085, 0.264545, 0.173081, 0.164327, 0.18812, 0.118441, 0.122885, 0.102787, 0.158265, 0.232838, 0.222385, 0.222385, 0.229226, 0.137348, 0.129801, 0.071867, 0.038858, 0.073402, 0.132295, 0.134866, 0.170161, 0.173081, 0.271506, 0.359901, 0.380708, 0.346032, 0.370445, 0.370445, 0.41194, 0.352862, 0.352862, 0.352862, 0.295083, 0.281712, 0.384043, 0.298791, 0.384043, 0.494003, 0.370445, 0.356642, 0.31487, 0.21291, 0.137348, 0.134866, 0.147574, 0.079919, 0.045352, 0.069024, 0.127496, 0.118441, 0.219301, 0.216401, 0.142424, 0.173081, 0.167087, 0.164327, 0.209395, 0.21291, 0.132295, 0.18812, 0.132295, 0.15284, 0.243554, 0.247041, 0.206376, 0.219301, 0.318242, 0.380708, 0.398279, 0.384043, 0.295083, 0.295083, 0.206376, 0.311707, 0.225814, 0.15008, 0.122885, 0.083462, 0.083462, 0.15008, 0.191378, 0.191378, 0.120615, 0.058088, 0.081712, 0.109221, 0.050641, 0.05306, 0.069024, 0.035586, 0.037156, 0.054297, 0.047319, 0.047319, 0.021816, 0.040537, 0.071867, 0.047319, 0.047319, 0.037156, 0.022667, 0.014783, 0.023087, 0.044297, 0.044297, 0.054297, 0.026892, 0.047319, 0.024393, 0.023087, 0.042364, 0.03976, 0.059222, 0.058088, 0.102787, 0.194234, 0.194234, 0.120615, 0.194234, 0.298791, 0.236433, 0.275179, 0.346032, 0.264545, 0.161087, 0.225814, 0.239899, 0.311707, 0.291804, 0.370445, 0.346032, 0.30533, 0.278302, 0.200174, 0.15284, 0.116183, 0.069024], '')</t>
  </si>
  <si>
    <t xml:space="preserve">F5RUG5|F5RUG5_9ENTR Purine operon repressor OS=Enterobacter hormaechei ATCC 49162 </t>
  </si>
  <si>
    <t>([0.102787, 0.0704, 0.098513, 0.0704, 0.071867, 0.100716, 0.076542, 0.096677, 0.122885, 0.098513, 0.0704, 0.092881, 0.100716, 0.161087, 0.170161, 0.173081, 0.18812, 0.219301, 0.182256, 0.26085, 0.30533, 0.31487, 0.401658, 0.408655, 0.40511, 0.352862, 0.349426, 0.384043, 0.291804, 0.291804, 0.374039, 0.458154, 0.458154, 0.356642, 0.359901, 0.377384, 0.380708, 0.366687, 0.278302, 0.278302, 0.281712, 0.275179, 0.185198, 0.17593, 0.17593, 0.206376, 0.295083, 0.284882, 0.232838, 0.295083, 0.200174, 0.120615, 0.081712, 0.06184, 0.0704, 0.067594, 0.060549, 0.031287, 0.043307, 0.078022, 0.118441, 0.060549, 0.034068, 0.047319, 0.050641, 0.032017, 0.026338, 0.025762, 0.025316, 0.024393, 0.032677, 0.046336, 0.086953, 0.10481, 0.139895, 0.196879, 0.209395, 0.194234, 0.200174, 0.236433, 0.144935, 0.073402, 0.083462, 0.085092, 0.111485, 0.102787, 0.144935, 0.200174, 0.209395, 0.134866, 0.229226, 0.219301, 0.25406, 0.239899, 0.275179, 0.25406, 0.170161, 0.161087, 0.102787, 0.10481, 0.100716, 0.164327, 0.239899, 0.236433, 0.25031, 0.25031, 0.247041, 0.170161, 0.10481, 0.100716, 0.139895, 0.137348, 0.111485, 0.058088, 0.056825, 0.056825, 0.034068, 0.071867, 0.079919, 0.079919, 0.106997, 0.088832, 0.054297, 0.030003, 0.051831, 0.085092, 0.06312, 0.078022, 0.074921, 0.086953, 0.088832, 0.066181, 0.048328, 0.067594, 0.074921, 0.060549, 0.066181, 0.088832, 0.0704, 0.050641, 0.058088, 0.0704, 0.051831, 0.056825, 0.098513, 0.055536, 0.055536, 0.076542, 0.03976, 0.081712, 0.098513, 0.092881, 0.155435, 0.194234, 0.125101, 0.139895, 0.167087, 0.164327, 0.127496, 0.109221, 0.142424, 0.196879, 0.194234, 0.275179, 0.339168, 0.346032, 0.346032, 0.301917, 0.203355, 0.185198, 0.182256, 0.219301, 0.236433, 0.15008, 0.144935, 0.129801, 0.182256, 0.116183, 0.088832, 0.144935, 0.109221, 0.100716, 0.118441, 0.122885, 0.120615, 0.073402, 0.071867, 0.125101, 0.10481, 0.098513, 0.170161, 0.100716, 0.096677, 0.096677, 0.096677, 0.106997, 0.106997, 0.116183, 0.155435, 0.129801, 0.144935, 0.144935, 0.120615, 0.106997, 0.120615, 0.073402, 0.122885, 0.125101, 0.125101, 0.15008, 0.232838, 0.191378, 0.243554, 0.209395, 0.164327, 0.257454, 0.25406, 0.26085, 0.170161, 0.196879, 0.271506, 0.26085, 0.384043, 0.454136, 0.465241, 0.41194, 0.433034, 0.328603, 0.298791, 0.232838, 0.268042, 0.281712, 0.328603, 0.278302, 0.278302, 0.284882, 0.275179, 0.229226, 0.229226, 0.31487, 0.288399, 0.194234, 0.194234, 0.17593, 0.125101, 0.116183, 0.086953, 0.125101, 0.155435, 0.216401, 0.298791, 0.308712, 0.206376, 0.173081, 0.18812, 0.161087, 0.18812, 0.106997, 0.134866, 0.203355, 0.209395, 0.257454, 0.26085, 0.216401, 0.222385, 0.21291, 0.134866, 0.203355, 0.132295, 0.194234, 0.167087, 0.092881, 0.096677, 0.170161, 0.229226, 0.295083, 0.359901, 0.374039, 0.390993, 0.380708, 0.380708, 0.370445, 0.321458, 0.339168, 0.384043, 0.284882, 0.247041, 0.257454, 0.271506, 0.349426, 0.25406, 0.26085, 0.36309, 0.380708, 0.384043, 0.318242, 0.356642, 0.36309, 0.374039, 0.465241, 0.398279, 0.366687, 0.339168, 0.384043, 0.36309, 0.349426, 0.332115, 0.324872, 0.41194, 0.398279, 0.374039, 0.465241, 0.458154, 0.4292, 0.370445, 0.328603, 0.342579, 0.271506, 0.225814, 0.158265, 0.125101, 0.170161, 0.179055], '')</t>
  </si>
  <si>
    <t xml:space="preserve">F5RUG6|F5RUG6_9ENTR Oxidoreductase family protein MviM OS=Enterobacter hormaechei ATCC 49162 </t>
  </si>
  <si>
    <t>([0.332115, 0.247041, 0.284882, 0.18812, 0.118441, 0.147574, 0.179055, 0.203355, 0.129801, 0.090864, 0.109221, 0.155435, 0.209395, 0.219301, 0.120615, 0.127496, 0.096677, 0.066181, 0.069024, 0.086953, 0.088832, 0.081712, 0.06312, 0.03976, 0.074921, 0.083462, 0.05306, 0.043307, 0.024826, 0.028107, 0.055536, 0.055536, 0.037156, 0.026338, 0.024393, 0.045352, 0.032677, 0.041405, 0.085092, 0.085092, 0.067594, 0.120615, 0.127496, 0.142424, 0.21291, 0.142424, 0.232838, 0.318242, 0.31487, 0.30533, 0.359901, 0.342579, 0.271506, 0.321458, 0.4292, 0.339168, 0.243554, 0.243554, 0.243554, 0.25406, 0.247041, 0.194234, 0.194234, 0.127496, 0.139895, 0.137348, 0.209395, 0.120615, 0.118441, 0.167087, 0.275179, 0.311707, 0.222385, 0.30533, 0.25406, 0.25406, 0.247041, 0.349426, 0.384043, 0.387226, 0.264545, 0.179055, 0.268042, 0.225814, 0.298791, 0.374039, 0.370445, 0.288399, 0.25406, 0.243554, 0.232838, 0.222385, 0.243554, 0.243554, 0.158265, 0.15008, 0.142424, 0.257454, 0.25406, 0.268042, 0.222385, 0.318242, 0.4292, 0.332115, 0.298791, 0.268042, 0.182256, 0.15008, 0.225814, 0.349426, 0.321458, 0.301917, 0.232838, 0.147574, 0.229226, 0.31487, 0.291804, 0.281712, 0.15008, 0.098513, 0.047319, 0.059222, 0.06184, 0.026892, 0.03976, 0.048328, 0.03976, 0.069024, 0.088832, 0.069024, 0.055536, 0.066181, 0.051831, 0.06312, 0.094817, 0.078022, 0.079919, 0.118441, 0.074921, 0.144935, 0.200174, 0.216401, 0.122885, 0.098513, 0.182256, 0.206376, 0.247041, 0.30533, 0.21291, 0.137348, 0.167087, 0.196879, 0.118441, 0.120615, 0.092881, 0.056825, 0.073402, 0.074921, 0.081712, 0.073402, 0.079919, 0.043307, 0.071867, 0.098513, 0.122885, 0.106997, 0.090864, 0.054297, 0.055536, 0.100716, 0.137348, 0.125101, 0.118441, 0.173081, 0.15284, 0.196879, 0.288399, 0.191378, 0.18812, 0.17593, 0.268042, 0.167087, 0.191378, 0.200174, 0.264545, 0.196879, 0.229226, 0.167087, 0.185198, 0.18812, 0.194234, 0.222385, 0.222385, 0.15284, 0.179055, 0.25406, 0.219301, 0.17593, 0.229226, 0.236433, 0.164327, 0.161087, 0.173081, 0.182256, 0.100716, 0.120615, 0.170161, 0.158265, 0.243554, 0.278302, 0.271506, 0.232838, 0.236433, 0.243554, 0.321458, 0.332115, 0.318242, 0.275179, 0.308712, 0.335645, 0.335645, 0.436924, 0.454136, 0.517562, 0.618285, 0.618285, 0.59508, 0.604312, 0.604312, 0.661982, 0.618285, 0.618285, 0.657645, 0.680603, 0.690604, 0.549308, 0.538167, 0.529623, 0.59014, 0.497853, 0.390993, 0.377384, 0.257454, 0.25406, 0.288399, 0.275179, 0.366687, 0.342579, 0.335645, 0.339168, 0.203355, 0.257454, 0.203355, 0.196879, 0.196879, 0.142424, 0.232838, 0.206376, 0.21291, 0.268042, 0.339168, 0.454136, 0.458154, 0.483068, 0.476583, 0.356642, 0.370445, 0.298791, 0.31487, 0.31487, 0.31487, 0.436924, 0.440853, 0.497853, 0.418646, 0.377384, 0.342579, 0.359901, 0.398279, 0.408655, 0.339168, 0.374039, 0.377384, 0.394753, 0.398279, 0.30533, 0.335645, 0.318242, 0.398279, 0.384043, 0.356642, 0.356642, 0.31487, 0.328603, 0.349426, 0.433034, 0.374039, 0.461924, 0.465241, 0.461924, 0.476583, 0.56648, 0.444081, 0.390993, 0.387226, 0.465241, 0.585406, 0.604312, 0.570702, 0.585406, 0.585406, 0.585406, 0.59014, 0.494003, 0.517562, 0.505461, 0.505461, 0.608892, 0.517562, 0.521092, 0.51388, 0.380708, 0.41194, 0.505461, 0.521092, 0.394753, 0.394753, 0.398279, 0.418646, 0.401658, 0.36309, 0.380708, 0.301917, 0.200174, 0.301917, 0.243554, 0.179055, 0.18812, 0.164327, 0.236433, 0.196879, 0.158265, 0.275179, 0.257454, 0.247041, 0.301917, 0.380708, 0.281712, 0.243554, 0.288399, 0.222385, 0.25406, 0.25031, 0.359901, 0.433034, 0.447574, 0.408655, 0.433034, 0.31487, 0.268042, 0.18812, 0.222385, 0.239899, 0.142424, 0.092881, 0.090864, 0.074921, 0.086953, 0.170161, 0.209395, 0.222385, 0.328603, 0.229226, 0.158265, 0.155435, 0.127496, 0.120615, 0.094817, 0.098513, 0.147574, 0.191378, 0.25406, 0.203355, 0.200174, 0.278302, 0.339168, 0.30533, 0.264545], '')</t>
  </si>
  <si>
    <t>[223, 224, 225, 226, 227, 228, 229, 230, 231, 232, 233, 234, 235, 236, 237, 238, 301, 306, 307, 308, 309, 310, 311, 312, 314, 315, 316, 317, 318, 319, 320, 323, 324]</t>
  </si>
  <si>
    <t xml:space="preserve">F5RUG7|F5RUG7_9ENTR Inosose dehydratase IolE OS=Enterobacter hormaechei ATCC 49162 </t>
  </si>
  <si>
    <t>([0.058088, 0.081712, 0.132295, 0.06184, 0.038042, 0.05306, 0.054297, 0.083462, 0.083462, 0.122885, 0.074921, 0.106997, 0.102787, 0.058088, 0.111485, 0.11371, 0.067594, 0.045352, 0.045352, 0.047319, 0.078022, 0.109221, 0.090864, 0.083462, 0.158265, 0.144935, 0.147574, 0.147574, 0.088832, 0.118441, 0.056825, 0.137348, 0.078022, 0.088832, 0.15008, 0.164327, 0.170161, 0.164327, 0.102787, 0.111485, 0.122885, 0.161087, 0.191378, 0.194234, 0.164327, 0.185198, 0.278302, 0.295083, 0.298791, 0.26085, 0.170161, 0.268042, 0.25031, 0.216401, 0.17593, 0.144935, 0.122885, 0.0704, 0.102787, 0.167087, 0.158265, 0.222385, 0.129801, 0.086953, 0.06184, 0.071867, 0.071867, 0.042364, 0.036378, 0.046336, 0.090864, 0.086953, 0.090864, 0.083462, 0.173081, 0.127496, 0.10481, 0.086953, 0.098513, 0.125101, 0.173081, 0.144935, 0.078022, 0.129801, 0.200174, 0.26085, 0.158265, 0.155435, 0.236433, 0.139895, 0.116183, 0.134866, 0.182256, 0.142424, 0.094817, 0.085092, 0.142424, 0.21291, 0.257454, 0.257454, 0.216401, 0.185198, 0.206376, 0.284882, 0.196879, 0.155435, 0.185198, 0.318242, 0.301917, 0.21291, 0.324872, 0.370445, 0.311707, 0.311707, 0.275179, 0.31487, 0.31487, 0.284882, 0.268042, 0.173081, 0.239899, 0.185198, 0.185198, 0.161087, 0.185198, 0.239899, 0.278302, 0.158265, 0.137348, 0.142424, 0.209395, 0.137348, 0.106997, 0.066181, 0.094817, 0.067594, 0.037156, 0.020876, 0.029376, 0.016826, 0.032677, 0.038858, 0.069024, 0.076542, 0.102787, 0.116183, 0.134866, 0.06184, 0.139895, 0.158265, 0.134866, 0.067594, 0.129801, 0.129801, 0.142424, 0.100716, 0.200174, 0.31487, 0.31487, 0.281712, 0.41194, 0.295083, 0.179055, 0.191378, 0.185198, 0.086953, 0.085092, 0.094817, 0.200174, 0.191378, 0.120615, 0.15008, 0.196879, 0.120615, 0.071867, 0.132295, 0.094817, 0.088832, 0.106997, 0.191378, 0.206376, 0.18812, 0.18812, 0.268042, 0.268042, 0.264545, 0.308712, 0.30533, 0.17593, 0.173081, 0.164327, 0.129801, 0.071867, 0.090864, 0.083462, 0.11371, 0.109221, 0.185198, 0.179055, 0.179055, 0.170161, 0.098513, 0.100716, 0.10481, 0.06312, 0.031287, 0.032677, 0.060549, 0.056825, 0.111485, 0.078022, 0.046336, 0.054297, 0.10481, 0.134866, 0.170161, 0.239899, 0.142424, 0.079919, 0.086953, 0.034884, 0.022667, 0.03976, 0.022306, 0.018787, 0.028695, 0.044297, 0.03976, 0.020522, 0.020522, 0.018415, 0.013016, 0.019109, 0.021816, 0.019109, 0.018415, 0.020165, 0.020876, 0.0198, 0.032017, 0.037156, 0.083462, 0.137348, 0.125101, 0.185198, 0.298791, 0.247041, 0.182256, 0.194234, 0.275179, 0.18812, 0.225814, 0.374039, 0.281712, 0.268042, 0.281712, 0.264545, 0.264545, 0.25031, 0.352862, 0.25031, 0.209395, 0.196879, 0.225814, 0.232838, 0.247041, 0.243554, 0.328603, 0.342579, 0.346032, 0.229226, 0.321458, 0.30533, 0.196879, 0.18812, 0.264545, 0.25031, 0.17593, 0.173081, 0.18812, 0.118441, 0.216401, 0.137348, 0.144935, 0.122885, 0.064632, 0.050641, 0.032677, 0.017797, 0.030611, 0.016257, 0.034068, 0.022667, 0.014783, 0.014315, 0.025316, 0.026892, 0.027463, 0.050641, 0.06312, 0.055536, 0.083462, 0.078022, 0.15284, 0.147574, 0.144935, 0.25406, 0.182256, 0.170161, 0.25031, 0.229226, 0.328603, 0.236433, 0.236433, 0.342579, 0.366687, 0.36309, 0.356642, 0.349426, 0.31487, 0.206376, 0.21291, 0.25031, 0.158265, 0.125101, 0.106997, 0.111485, 0.102787, 0.185198, 0.25406, 0.268042, 0.247041, 0.229226, 0.291804, 0.356642, 0.291804, 0.352862, 0.332115, 0.298791, 0.275179, 0.284882], '')</t>
  </si>
  <si>
    <t xml:space="preserve">F5RUG8|F5RUG8_9ENTR Nucleoside:H+ symporter OS=Enterobacter hormaechei ATCC 49162 </t>
  </si>
  <si>
    <t>([0.209395, 0.268042, 0.318242, 0.335645, 0.366687, 0.236433, 0.134866, 0.088832, 0.134866, 0.158265, 0.096677, 0.132295, 0.11371, 0.079919, 0.050641, 0.018106, 0.010509, 0.011106, 0.006194, 0.003997, 0.003246, 0.003276, 0.003109, 0.002976, 0.002078, 0.002014, 0.002211, 0.003212, 0.002976, 0.002623, 0.001786, 0.002057, 0.001687, 0.002512, 0.003212, 0.003727, 0.005992, 0.006988, 0.006567, 0.007259, 0.008156, 0.008156, 0.013265, 0.014075, 0.011518, 0.010372, 0.010372, 0.012727, 0.01204, 0.025762, 0.013613, 0.019109, 0.030003, 0.021816, 0.011518, 0.010509, 0.012727, 0.006988, 0.006482, 0.004646, 0.006533, 0.007495, 0.007555, 0.005799, 0.005799, 0.006701, 0.006795, 0.004513, 0.004513, 0.004483, 0.004208, 0.006039, 0.005249, 0.004483, 0.00558, 0.005932, 0.004921, 0.004483, 0.004775, 0.00543, 0.007645, 0.006567, 0.006988, 0.006894, 0.006482, 0.004483, 0.002881, 0.003431, 0.005683, 0.006482, 0.005734, 0.00407, 0.00283, 0.003298, 0.004247, 0.005011, 0.006619, 0.007031, 0.005011, 0.005086, 0.004161, 0.004161, 0.003431, 0.002727, 0.002512, 0.003512, 0.003366, 0.00515, 0.004736, 0.00359, 0.002482, 0.002349, 0.003555, 0.005086, 0.004161, 0.003366, 0.002276, 0.002336, 0.002727, 0.003997, 0.003924, 0.004835, 0.003246, 0.004414, 0.006078, 0.006619, 0.005872, 0.009294, 0.006567, 0.010221, 0.014075, 0.030003, 0.018415, 0.018415, 0.011106, 0.012727, 0.017138, 0.0198, 0.009401, 0.008895, 0.008723, 0.008723, 0.010131, 0.011903, 0.00777, 0.006039, 0.007259, 0.008525, 0.00558, 0.004689, 0.003212, 0.00316, 0.002336, 0.003701, 0.003366, 0.003405, 0.003757, 0.003607, 0.004577, 0.00543, 0.005683, 0.003864, 0.00359, 0.003757, 0.00389, 0.004736, 0.005318, 0.004689, 0.004689, 0.006567, 0.008002, 0.008156, 0.005799, 0.006482, 0.004414, 0.00316, 0.003924, 0.003276, 0.003431, 0.002435, 0.003478, 0.003341, 0.004775, 0.008276, 0.006619, 0.009865, 0.009865, 0.01227, 0.019109, 0.01078, 0.012727, 0.012491, 0.023087, 0.025762, 0.038042, 0.088832, 0.092881, 0.038042, 0.049374, 0.033407, 0.076542, 0.045352, 0.019109, 0.014075, 0.007877, 0.006482, 0.005992, 0.007177, 0.007315, 0.007259, 0.006567, 0.003924, 0.003963, 0.002529, 0.003298, 0.002435, 0.001778, 0.002276, 0.00283, 0.002482, 0.001967, 0.001786, 0.001572, 0.0028, 0.002327, 0.003246, 0.004577, 0.003246, 0.002194, 0.001722, 0.001232, 0.002057, 0.002705, 0.003512, 0.003804, 0.002705, 0.00316, 0.003963, 0.003963, 0.004775, 0.004736, 0.005932, 0.006245, 0.006245, 0.005683, 0.008624, 0.007259, 0.005683, 0.008276, 0.007315, 0.008723, 0.015078, 0.010221, 0.012727, 0.015078, 0.015078, 0.017447, 0.010672, 0.008002, 0.006533, 0.005011, 0.005011, 0.006482, 0.004414, 0.004208, 0.002705, 0.002705, 0.003341, 0.002881, 0.002881, 0.003512, 0.00359, 0.002435, 0.00246, 0.001709, 0.001069, 0.001103, 0.001481, 0.001906, 0.001649, 0.002117, 0.001872, 0.001722, 0.001202, 0.001722, 0.001687, 0.002349, 0.001748, 0.00103, 0.001305, 0.000816, 0.001159, 0.00076, 0.001249, 0.001649, 0.002581, 0.00359, 0.005011, 0.003607, 0.00316, 0.003109, 0.002435, 0.00243, 0.003671, 0.003366, 0.002336, 0.002349, 0.002606, 0.003276, 0.003804, 0.003701, 0.003671, 0.003864, 0.003341, 0.002194, 0.001232, 0.000743, 0.000477, 0.000464, 0.000412, 0.000412, 0.000391, 0.00076, 0.001335, 0.001374, 0.001481, 0.001786, 0.002623, 0.003014, 0.003079, 0.003079, 0.003701, 0.005223, 0.00515, 0.006894, 0.01204, 0.025762, 0.028695, 0.024393, 0.015078, 0.022667, 0.019109, 0.043307, 0.018787, 0.016826, 0.009401, 0.013821, 0.01227, 0.007877, 0.004899, 0.004835, 0.006374, 0.006482, 0.004483, 0.004358, 0.004921, 0.004161, 0.00292, 0.002482, 0.003727, 0.004899, 0.004247, 0.004976, 0.004161, 0.006039, 0.006194, 0.00962, 0.007031, 0.010131, 0.019109, 0.028107, 0.015344, 0.009977, 0.010131, 0.009401, 0.006567, 0.004835, 0.003963, 0.006245, 0.008075, 0.005799, 0.004899, 0.006142, 0.007031, 0.007091, 0.005011, 0.004315, 0.003014, 0.002761, 0.001623, 0.001103, 0.000833, 0.001374, 0.001159, 0.001112, 0.001232, 0.001778, 0.002662, 0.003997, 0.003671, 0.003701, 0.003963, 0.003864, 0.003701, 0.003555, 0.003366, 0.004161, 0.00389, 0.005011, 0.006795, 0.01227], '')</t>
  </si>
  <si>
    <t xml:space="preserve">F5RUG9|F5RUG9_9ENTR APC family amino acid transporter OS=Enterobacter hormaechei ATCC 49162 </t>
  </si>
  <si>
    <t>([0.521092, 0.553315, 0.494003, 0.557691, 0.5017, 0.51388, 0.521092, 0.562014, 0.59014, 0.59917, 0.653063, 0.733139, 0.585406, 0.575842, 0.63748, 0.63748, 0.505461, 0.570702, 0.59014, 0.59508, 0.59014, 0.468512, 0.476583, 0.408655, 0.278302, 0.278302, 0.182256, 0.185198, 0.167087, 0.127496, 0.069024, 0.055536, 0.055536, 0.10481, 0.050641, 0.022667, 0.013016, 0.022306, 0.011518, 0.010926, 0.01204, 0.009977, 0.009865, 0.009865, 0.011342, 0.015344, 0.018787, 0.041405, 0.031287, 0.019401, 0.013437, 0.013265, 0.013016, 0.00777, 0.006795, 0.006701, 0.008895, 0.013821, 0.008804, 0.008804, 0.007495, 0.004646, 0.003821, 0.003821, 0.003053, 0.003701, 0.004358, 0.00316, 0.0028, 0.003478, 0.003607, 0.003864, 0.004135, 0.004431, 0.006988, 0.008804, 0.009294, 0.010672, 0.010509, 0.017447, 0.015078, 0.014783, 0.029376, 0.025316, 0.038858, 0.026892, 0.026892, 0.013016, 0.013821, 0.013821, 0.014075, 0.010372, 0.012727, 0.020165, 0.009401, 0.005992, 0.005378, 0.007031, 0.005223, 0.00543, 0.003821, 0.004247, 0.003727, 0.00316, 0.00316, 0.002662, 0.002705, 0.002078, 0.003053, 0.003341, 0.00283, 0.0028, 0.002881, 0.003431, 0.002976, 0.003757, 0.005223, 0.003727, 0.002482, 0.002688, 0.002662, 0.002555, 0.002555, 0.002327, 0.003079, 0.004689, 0.004611, 0.007177, 0.010221, 0.007177, 0.006142, 0.005223, 0.004208, 0.005249, 0.004414, 0.003405, 0.002555, 0.001748, 0.001778, 0.001906, 0.002529, 0.002194, 0.002482, 0.003512, 0.00359, 0.002503, 0.002482, 0.002503, 0.002327, 0.001434, 0.001335, 0.001936, 0.002976, 0.003512, 0.004358, 0.003276, 0.00359, 0.003512, 0.004315, 0.004208, 0.004135, 0.003963, 0.003478, 0.003212, 0.002606, 0.002623, 0.002435, 0.002349, 0.00246, 0.001675, 0.002503, 0.00243, 0.00243, 0.001481, 0.000936, 0.000477, 0.000532, 0.000447, 0.000854, 0.001048, 0.00152, 0.00231, 0.00231, 0.003276, 0.004577, 0.004513, 0.006374, 0.006245, 0.006567, 0.008895, 0.008804, 0.006142, 0.010221, 0.009728, 0.017138, 0.032017, 0.026892, 0.026338, 0.050641, 0.058088, 0.058088, 0.030611, 0.031287, 0.031287, 0.013821, 0.008525, 0.006619, 0.006619, 0.006701, 0.005623, 0.004161, 0.004161, 0.004689, 0.003053, 0.003109, 0.001936, 0.001936, 0.003109, 0.003109, 0.003804, 0.002555, 0.001722, 0.002512, 0.001687, 0.001743, 0.002327, 0.00283, 0.004388, 0.00389, 0.00558, 0.006567, 0.009865, 0.017138, 0.025316, 0.06184, 0.030003, 0.092881, 0.094817, 0.073402, 0.090864, 0.086953, 0.17593, 0.206376, 0.134866, 0.142424, 0.134866, 0.090864, 0.060549, 0.025762, 0.015694, 0.009401, 0.006142, 0.005683, 0.005623, 0.003924, 0.00316, 0.003431, 0.00225, 0.001499, 0.001499, 0.001391, 0.000854, 0.000923, 0.000833, 0.000833, 0.001391, 0.000958, 0.00152, 0.002194, 0.003177, 0.004611, 0.006374, 0.010509, 0.006482, 0.005086, 0.006078, 0.00558, 0.004736, 0.006619, 0.010221, 0.008075, 0.013437, 0.023534, 0.021816, 0.025316, 0.025316, 0.017138, 0.026892, 0.020165, 0.011518, 0.011669, 0.007031, 0.005503, 0.003555, 0.00389, 0.003864, 0.003963, 0.005623, 0.006078, 0.006039, 0.004431, 0.004483, 0.004483, 0.004483, 0.004315, 0.004315, 0.003963, 0.004513, 0.004835, 0.005503, 0.008075, 0.006374, 0.007091, 0.006039, 0.008804, 0.008804, 0.01204, 0.010131, 0.010509, 0.018106, 0.020165, 0.025316, 0.06184, 0.058088, 0.023963, 0.013437, 0.023087, 0.047319, 0.027463, 0.024393, 0.025762, 0.025762, 0.036378, 0.040537, 0.118441, 0.055536, 0.120615, 0.120615, 0.102787, 0.038042, 0.019401, 0.017138, 0.021816, 0.014315, 0.008075, 0.015694, 0.027463, 0.013613, 0.009015, 0.008895, 0.006194, 0.004161, 0.004315, 0.003079, 0.0028, 0.001748, 0.002976, 0.00283, 0.003014, 0.003671, 0.003607, 0.004976, 0.003701, 0.002662, 0.002606, 0.003405, 0.002349, 0.001743, 0.001936, 0.00231, 0.003109, 0.003109, 0.003246, 0.002138, 0.003246, 0.003109, 0.003014, 0.002327, 0.00146, 0.001112, 0.000833, 0.001271, 0.001271, 0.001267, 0.001786, 0.001374, 0.001602, 0.002014, 0.00231, 0.00246, 0.002881, 0.00283, 0.004135, 0.005683, 0.008525, 0.008525, 0.015344, 0.032677, 0.019401, 0.043307, 0.051831, 0.051831, 0.034884, 0.017797, 0.041405, 0.028695, 0.074921, 0.078022, 0.049374, 0.030003, 0.028107, 0.013437, 0.010221, 0.006078, 0.004414, 0.004247, 0.00283, 0.001808, 0.001267, 0.00152, 0.000923, 0.000893, 0.001061, 0.001335, 0.001572, 0.00146, 0.001786, 0.001499, 0.001434, 0.001434, 0.002211, 0.002349, 0.0028, 0.00231, 0.002435, 0.003727, 0.0028, 0.002623, 0.00283, 0.003053, 0.002482, 0.002482, 0.001778, 0.001687, 0.001675, 0.001249, 0.001267, 0.000674, 0.000859, 0.000859, 0.001408, 0.001069, 0.000923, 0.000859, 0.001069, 0.001335, 0.000713, 0.000773, 0.001103, 0.001267, 0.001383], '')</t>
  </si>
  <si>
    <t>[0, 1, 3, 4, 5, 6, 7, 8, 9, 10, 11, 12, 13, 14, 15, 16, 17, 18, 19, 20]</t>
  </si>
  <si>
    <t xml:space="preserve">F5RUH0|F5RUH0_9ENTR Tat pathway signal sequence domain protein OS=Enterobacter hormaechei ATCC 49162 </t>
  </si>
  <si>
    <t>([0.229226, 0.298791, 0.342579, 0.377384, 0.418646, 0.458154, 0.366687, 0.398279, 0.433034, 0.454136, 0.465241, 0.472492, 0.483068, 0.509769, 0.418646, 0.401658, 0.401658, 0.418646, 0.422041, 0.51388, 0.534167, 0.468512, 0.349426, 0.271506, 0.268042, 0.26085, 0.25406, 0.346032, 0.232838, 0.155435, 0.167087, 0.137348, 0.164327, 0.132295, 0.079919, 0.098513, 0.179055, 0.155435, 0.125101, 0.127496, 0.144935, 0.073402, 0.125101, 0.132295, 0.134866, 0.086953, 0.083462, 0.096677, 0.10481, 0.179055, 0.222385, 0.155435, 0.167087, 0.142424, 0.120615, 0.164327, 0.18812, 0.209395, 0.236433, 0.232838, 0.219301, 0.196879, 0.295083, 0.239899, 0.275179, 0.342579, 0.346032, 0.349426, 0.216401, 0.203355, 0.203355, 0.155435, 0.219301, 0.18812, 0.209395, 0.275179, 0.295083, 0.308712, 0.284882, 0.225814, 0.257454, 0.271506, 0.328603, 0.349426, 0.377384, 0.342579, 0.268042, 0.31487, 0.318242, 0.454136, 0.346032, 0.25406, 0.339168, 0.239899, 0.298791, 0.311707, 0.335645, 0.321458, 0.31487, 0.229226, 0.288399, 0.295083, 0.370445, 0.298791, 0.311707, 0.281712, 0.271506, 0.349426, 0.40511, 0.41194, 0.356642, 0.454136, 0.575842, 0.585406, 0.712013, 0.728858, 0.73685, 0.720929, 0.675549, 0.59508, 0.720929, 0.690604, 0.675549, 0.604312, 0.666105, 0.63748, 0.690604, 0.81615, 0.775545, 0.712013, 0.58069, 0.497853, 0.5017, 0.41194, 0.436924, 0.447574, 0.436924, 0.418646, 0.422041, 0.461924, 0.562014, 0.56648, 0.608892, 0.608892, 0.570702, 0.490133, 0.461924, 0.41194, 0.422041, 0.468512, 0.517562, 0.505461, 0.534167, 0.549308, 0.661982, 0.622677, 0.553315, 0.476583, 0.384043, 0.370445, 0.370445, 0.342579, 0.324872, 0.298791, 0.30533, 0.291804, 0.352862, 0.308712, 0.352862, 0.339168, 0.31487, 0.295083, 0.384043, 0.458154, 0.461924, 0.461924, 0.440853, 0.436924, 0.509769, 0.553315, 0.549308, 0.483068, 0.4292, 0.444081, 0.414856, 0.401658, 0.483068, 0.465241, 0.541878, 0.525368, 0.541878, 0.468512, 0.486429, 0.440853, 0.390993, 0.374039, 0.394753, 0.414856, 0.450668, 0.359901, 0.394753, 0.394753, 0.444081, 0.422041, 0.408655, 0.41194, 0.42561, 0.4292, 0.483068, 0.444081, 0.458154, 0.384043, 0.472492, 0.458154, 0.545602, 0.58069, 0.575842, 0.538167, 0.553315, 0.56648, 0.59917, 0.575842, 0.570702, 0.58069, 0.648219, 0.618285, 0.694846, 0.716283, 0.733139, 0.699094, 0.759478, 0.73685, 0.76285, 0.680603, 0.680603, 0.642678, 0.622677, 0.653063, 0.666105, 0.553315, 0.521092, 0.613573, 0.666105, 0.671169, 0.671169, 0.728858, 0.63748, 0.626927, 0.59014, 0.476583, 0.408655, 0.394753, 0.328603, 0.387226, 0.465241, 0.472492, 0.377384, 0.408655, 0.401658, 0.321458, 0.298791, 0.268042, 0.25031, 0.243554, 0.219301, 0.222385, 0.142424, 0.229226, 0.25406, 0.18812, 0.281712, 0.339168, 0.332115, 0.318242, 0.308712, 0.229226, 0.216401, 0.311707, 0.311707, 0.311707, 0.390993, 0.483068, 0.450668, 0.454136, 0.36309, 0.398279, 0.40511, 0.418646, 0.414856, 0.394753, 0.458154, 0.349426, 0.352862, 0.30533, 0.394753, 0.387226, 0.461924, 0.490133, 0.494003, 0.51388, 0.538167, 0.538167, 0.534167, 0.517562, 0.521092, 0.517562, 0.450668, 0.387226, 0.454136, 0.374039, 0.374039, 0.40511, 0.422041, 0.433034, 0.517562, 0.51388, 0.51388, 0.51388, 0.517562, 0.494003, 0.472492, 0.440853, 0.4292, 0.408655, 0.436924, 0.436924, 0.534167, 0.476583, 0.521092, 0.5017, 0.608892, 0.59508, 0.529623, 0.59917, 0.521092, 0.490133, 0.414856, 0.394753, 0.370445, 0.346032, 0.36309, 0.366687, 0.31487, 0.26085, 0.229226, 0.219301, 0.185198, 0.191378, 0.295083, 0.311707, 0.328603, 0.30533, 0.203355, 0.239899, 0.18812, 0.167087, 0.106997, 0.15008, 0.096677, 0.079919, 0.074921, 0.073402, 0.073402, 0.098513, 0.083462, 0.120615, 0.209395, 0.222385, 0.232838, 0.222385, 0.229226, 0.194234, 0.21291, 0.281712, 0.268042, 0.281712, 0.291804, 0.377384, 0.380708, 0.486429, 0.553315, 0.476583, 0.384043, 0.335645, 0.321458, 0.398279, 0.291804, 0.275179, 0.31487, 0.318242, 0.321458, 0.30533, 0.328603, 0.328603, 0.278302, 0.206376, 0.301917, 0.295083, 0.219301, 0.134866, 0.134866, 0.144935, 0.216401, 0.298791, 0.275179, 0.30533, 0.30533, 0.401658, 0.401658, 0.387226, 0.271506, 0.284882, 0.284882, 0.30533, 0.295083, 0.390993, 0.387226, 0.288399, 0.284882, 0.352862, 0.458154, 0.458154, 0.366687, 0.324872, 0.301917, 0.384043, 0.321458, 0.271506, 0.271506, 0.232838, 0.236433, 0.332115, 0.275179, 0.284882, 0.268042, 0.301917, 0.311707, 0.295083, 0.288399, 0.339168, 0.284882, 0.291804, 0.321458, 0.398279, 0.398279, 0.422041, 0.414856, 0.468512, 0.468512, 0.380708, 0.339168, 0.335645, 0.268042, 0.308712, 0.311707, 0.321458, 0.284882, 0.278302, 0.36309, 0.444081, 0.468512, 0.553315, 0.541878, 0.5017, 0.476583, 0.541878, 0.483068, 0.494003, 0.472492, 0.505461, 0.632174, 0.76285, 0.76285, 0.819762, 0.81615, 0.812494, 0.741537, 0.618285, 0.608892, 0.613573, 0.517562, 0.483068, 0.465241, 0.387226, 0.394753, 0.440853, 0.414856, 0.472492, 0.436924, 0.468512, 0.534167, 0.494003, 0.433034, 0.408655, 0.436924, 0.342579, 0.328603, 0.301917, 0.40511, 0.332115, 0.26085, 0.281712, 0.25031, 0.222385, 0.301917, 0.298791, 0.284882, 0.284882, 0.284882, 0.31487, 0.31487, 0.31487, 0.335645, 0.335645, 0.352862, 0.356642, 0.450668, 0.418646, 0.525368, 0.517562, 0.58069, 0.648219, 0.59508, 0.694846, 0.720929, 0.759478, 0.771762, 0.771762, 0.675549, 0.675549, 0.549308, 0.549308, 0.51388, 0.545602, 0.58069, 0.529623, 0.454136, 0.380708, 0.346032, 0.349426, 0.349426, 0.384043, 0.356642, 0.444081, 0.444081, 0.444081, 0.414856, 0.335645, 0.339168, 0.401658, 0.398279, 0.461924, 0.36309, 0.380708, 0.359901, 0.324872, 0.377384, 0.454136, 0.545602, 0.666105, 0.59014, 0.525368, 0.486429, 0.545602, 0.468512, 0.5017, 0.505461, 0.505461, 0.604312, 0.618285, 0.509769, 0.517562, 0.541878, 0.541878, 0.444081, 0.444081, 0.476583, 0.509769, 0.497853, 0.494003, 0.40511, 0.458154, 0.440853, 0.468512, 0.465241, 0.468512, 0.414856, 0.324872, 0.324872, 0.349426, 0.342579, 0.440853, 0.440853, 0.444081, 0.461924, 0.447574, 0.377384, 0.384043, 0.281712, 0.301917, 0.298791, 0.398279, 0.377384, 0.468512, 0.468512, 0.468512, 0.557691, 0.604312, 0.632174, 0.632174, 0.608892, 0.632174, 0.59014, 0.59917, 0.63748, 0.733139, 0.805026, 0.819762, 0.812494, 0.885302, 0.791621, 0.819762, 0.798249, 0.771762, 0.745909, 0.779859, 0.791621, 0.779859, 0.76285, 0.865454, 0.862302, 0.849326, 0.81615, 0.849326, 0.788093, 0.685117, 0.59508, 0.562014, 0.626927, 0.59917, 0.604312, 0.712013, 0.671169, 0.570702, 0.525368, 0.529623, 0.494003, 0.468512, 0.447574, 0.4292, 0.370445, 0.342579, 0.311707, 0.278302, 0.232838, 0.275179, 0.321458], '')</t>
  </si>
  <si>
    <t>[13, 19, 20, 112, 113, 114, 115, 116, 117, 118, 119, 120, 121, 122, 123, 124, 125, 126, 127, 128, 129, 130, 132, 140, 141, 142, 143, 144, 150, 151, 152, 153, 154, 155, 156, 178, 179, 180, 188, 189, 190, 214, 215, 216, 217, 218, 219, 220, 221, 222, 223, 224, 225, 226, 227, 228, 229, 230, 231, 232, 233, 234, 235, 236, 237, 238, 239, 240, 241, 242, 243, 244, 245, 246, 247, 248, 299, 300, 301, 302, 303, 304, 305, 314, 315, 316, 317, 318, 326, 328, 329, 330, 331, 332, 333, 334, 380, 461, 462, 463, 465, 469, 470, 471, 472, 473, 474, 475, 476, 477, 478, 479, 480, 490, 518, 519, 520, 521, 522, 523, 524, 525, 526, 527, 528, 529, 530, 531, 532, 533, 534, 535, 558, 559, 560, 561, 563, 565, 566, 567, 568, 569, 570, 571, 572, 573, 577, 606, 607, 608, 609, 610, 611, 612, 613, 614, 615, 616, 617, 618, 619, 620, 621, 622, 623, 624, 625, 626, 627, 628, 629, 630, 631, 632, 633, 634, 635, 636, 637, 638, 639, 640, 641, 642, 643, 644, 645]</t>
  </si>
  <si>
    <t>186)</t>
  </si>
  <si>
    <t xml:space="preserve">F5RUH1|F5RUH1_9ENTR TonB-dependent siderophore receptor OS=Enterobacter hormaechei ATCC 49162 </t>
  </si>
  <si>
    <t>([0.468512, 0.359901, 0.342579, 0.25031, 0.243554, 0.173081, 0.200174, 0.200174, 0.164327, 0.191378, 0.225814, 0.264545, 0.275179, 0.170161, 0.137348, 0.11371, 0.120615, 0.167087, 0.155435, 0.155435, 0.173081, 0.257454, 0.335645, 0.284882, 0.30533, 0.271506, 0.366687, 0.366687, 0.401658, 0.468512, 0.461924, 0.450668, 0.465241, 0.390993, 0.486429, 0.56648, 0.604312, 0.59014, 0.575842, 0.59508, 0.505461, 0.41194, 0.440853, 0.408655, 0.390993, 0.374039, 0.450668, 0.433034, 0.447574, 0.374039, 0.342579, 0.356642, 0.356642, 0.339168, 0.447574, 0.41194, 0.370445, 0.328603, 0.25031, 0.236433, 0.236433, 0.328603, 0.40511, 0.332115, 0.321458, 0.436924, 0.447574, 0.476583, 0.374039, 0.374039, 0.356642, 0.30533, 0.291804, 0.203355, 0.206376, 0.203355, 0.239899, 0.170161, 0.15284, 0.247041, 0.26085, 0.26085, 0.26085, 0.219301, 0.247041, 0.295083, 0.200174, 0.236433, 0.209395, 0.25031, 0.179055, 0.229226, 0.321458, 0.335645, 0.401658, 0.394753, 0.328603, 0.346032, 0.324872, 0.324872, 0.31487, 0.301917, 0.203355, 0.191378, 0.229226, 0.236433, 0.206376, 0.308712, 0.339168, 0.232838, 0.298791, 0.284882, 0.318242, 0.30533, 0.216401, 0.239899, 0.155435, 0.225814, 0.21291, 0.321458, 0.401658, 0.352862, 0.356642, 0.349426, 0.349426, 0.339168, 0.268042, 0.298791, 0.278302, 0.216401, 0.239899, 0.275179, 0.356642, 0.36309, 0.308712, 0.321458, 0.339168, 0.40511, 0.40511, 0.370445, 0.295083, 0.295083, 0.332115, 0.25031, 0.36309, 0.288399, 0.196879, 0.26085, 0.26085, 0.232838, 0.301917, 0.374039, 0.264545, 0.225814, 0.222385, 0.281712, 0.31487, 0.278302, 0.30533, 0.295083, 0.328603, 0.332115, 0.321458, 0.31487, 0.36309, 0.271506, 0.356642, 0.377384, 0.398279, 0.436924, 0.458154, 0.454136, 0.422041, 0.5017, 0.549308, 0.541878, 0.59014, 0.648219, 0.653063, 0.642678, 0.562014, 0.56648, 0.56648, 0.575842, 0.486429, 0.525368, 0.622677, 0.618285, 0.716283, 0.716283, 0.56648, 0.575842, 0.570702, 0.613573, 0.521092, 0.521092, 0.490133, 0.450668, 0.436924, 0.465241, 0.374039, 0.433034, 0.440853, 0.509769, 0.509769, 0.632174, 0.505461, 0.509769, 0.472492, 0.472492, 0.401658, 0.486429, 0.41194, 0.356642, 0.352862, 0.422041, 0.433034, 0.461924, 0.476583, 0.476583, 0.480142, 0.521092, 0.562014, 0.56648, 0.56648, 0.557691, 0.538167, 0.666105, 0.666105, 0.703578, 0.608892, 0.59014, 0.575842, 0.675549, 0.745909, 0.657645, 0.666105, 0.538167, 0.529623, 0.51388, 0.517562, 0.517562, 0.472492, 0.436924, 0.4292, 0.414856, 0.349426, 0.356642, 0.291804, 0.291804, 0.216401, 0.301917, 0.36309, 0.356642, 0.356642, 0.264545, 0.339168, 0.332115, 0.408655, 0.450668, 0.450668, 0.440853, 0.390993, 0.497853, 0.42561, 0.422041, 0.401658, 0.418646, 0.418646, 0.390993, 0.342579, 0.450668, 0.447574, 0.490133, 0.534167, 0.525368, 0.661982, 0.661982, 0.661982, 0.675549, 0.509769, 0.505461, 0.525368, 0.575842, 0.454136, 0.505461, 0.42561, 0.444081, 0.497853, 0.418646, 0.529623, 0.608892, 0.58069, 0.454136, 0.422041, 0.356642, 0.271506, 0.26085, 0.25406, 0.264545, 0.179055, 0.271506, 0.206376, 0.194234, 0.203355, 0.225814, 0.161087, 0.236433, 0.216401, 0.144935, 0.206376, 0.194234, 0.129801, 0.120615, 0.17593, 0.191378, 0.222385, 0.288399, 0.288399, 0.30533, 0.308712, 0.390993, 0.318242, 0.308712, 0.301917, 0.271506, 0.370445, 0.461924, 0.394753, 0.349426, 0.436924, 0.4292, 0.42561, 0.494003, 0.505461, 0.505461, 0.483068, 0.433034, 0.450668, 0.454136, 0.366687, 0.356642, 0.356642, 0.436924, 0.525368, 0.450668, 0.472492, 0.447574, 0.447574, 0.465241, 0.529623, 0.525368, 0.486429, 0.465241, 0.465241, 0.380708, 0.41194, 0.41194, 0.472492, 0.377384, 0.370445, 0.444081, 0.436924, 0.335645, 0.275179, 0.268042, 0.342579, 0.342579, 0.284882, 0.298791, 0.298791, 0.30533, 0.222385, 0.257454, 0.25406, 0.216401, 0.284882, 0.278302, 0.284882, 0.295083, 0.384043, 0.318242, 0.291804, 0.203355, 0.295083, 0.301917, 0.301917, 0.275179, 0.25406, 0.278302, 0.275179, 0.332115, 0.359901, 0.444081, 0.447574, 0.486429, 0.450668, 0.36309, 0.370445, 0.370445, 0.352862, 0.356642, 0.374039, 0.374039, 0.422041, 0.461924, 0.517562, 0.517562, 0.549308, 0.59917, 0.517562, 0.505461, 0.494003, 0.461924, 0.461924, 0.461924, 0.447574, 0.436924, 0.525368, 0.534167, 0.557691, 0.480142, 0.483068, 0.538167, 0.56648, 0.632174, 0.59508, 0.59014, 0.59508, 0.613573, 0.59917, 0.608892, 0.529623, 0.461924, 0.461924, 0.468512, 0.468512, 0.40511, 0.486429, 0.440853, 0.36309, 0.342579, 0.418646, 0.414856, 0.349426, 0.281712, 0.185198, 0.185198, 0.158265, 0.155435, 0.125101, 0.129801, 0.203355, 0.278302, 0.339168, 0.291804, 0.229226, 0.164327, 0.229226, 0.229226, 0.194234, 0.271506, 0.257454, 0.179055, 0.182256, 0.247041, 0.288399, 0.401658, 0.41194, 0.447574, 0.447574, 0.486429, 0.480142, 0.380708, 0.377384, 0.377384, 0.4292, 0.486429, 0.472492, 0.4292, 0.461924, 0.562014, 0.458154, 0.461924, 0.486429, 0.4292, 0.349426, 0.370445, 0.387226, 0.284882, 0.291804, 0.311707, 0.225814, 0.222385, 0.247041, 0.161087, 0.139895, 0.15008, 0.15284, 0.232838, 0.284882, 0.229226, 0.164327, 0.25406, 0.284882, 0.335645, 0.40511, 0.494003, 0.472492, 0.472492, 0.58069, 0.553315, 0.505461, 0.613573, 0.632174, 0.613573, 0.724957, 0.771762, 0.759478, 0.759478, 0.754692, 0.622677, 0.58069, 0.680603, 0.661982, 0.608892, 0.622677, 0.618285, 0.63748, 0.59014, 0.541878, 0.472492, 0.468512, 0.465241, 0.465241, 0.352862, 0.436924, 0.436924, 0.36309, 0.36309, 0.356642, 0.356642, 0.36309, 0.394753, 0.318242, 0.225814, 0.247041, 0.164327, 0.15008, 0.109221, 0.179055, 0.179055, 0.21291, 0.15008, 0.118441, 0.120615, 0.209395, 0.209395, 0.206376, 0.275179, 0.196879, 0.196879, 0.137348, 0.209395, 0.209395, 0.301917, 0.41194, 0.390993, 0.486429, 0.490133, 0.534167, 0.436924, 0.458154, 0.408655, 0.5017, 0.517562, 0.401658, 0.384043, 0.40511, 0.440853, 0.390993, 0.398279, 0.398279, 0.4292, 0.418646, 0.370445, 0.36309, 0.321458, 0.321458, 0.281712, 0.288399, 0.196879, 0.185198, 0.182256, 0.222385, 0.229226, 0.216401, 0.318242, 0.31487, 0.301917, 0.268042, 0.321458, 0.390993, 0.335645, 0.390993, 0.401658, 0.476583, 0.472492, 0.517562, 0.486429, 0.4292, 0.422041, 0.436924, 0.549308, 0.549308, 0.472492, 0.370445, 0.414856, 0.349426, 0.278302, 0.271506, 0.243554, 0.25031, 0.173081, 0.236433, 0.15008, 0.137348, 0.164327, 0.096677, 0.100716, 0.118441, 0.118441, 0.122885, 0.161087, 0.137348, 0.106997, 0.185198, 0.200174, 0.239899, 0.301917, 0.374039, 0.374039, 0.408655, 0.401658, 0.40511, 0.36309, 0.458154, 0.387226, 0.324872, 0.422041, 0.401658, 0.401658, 0.472492, 0.394753, 0.436924, 0.4292, 0.380708, 0.384043, 0.447574, 0.359901, 0.366687, 0.298791, 0.298791, 0.25031, 0.236433, 0.239899, 0.271506, 0.170161, 0.209395, 0.182256, 0.182256, 0.185198, 0.200174, 0.179055, 0.26085, 0.264545, 0.216401, 0.298791, 0.222385, 0.222385, 0.264545, 0.25031, 0.243554, 0.25406, 0.308712, 0.25031, 0.332115, 0.342579, 0.461924, 0.505461, 0.486429, 0.380708, 0.346032, 0.332115, 0.308712, 0.30533, 0.301917, 0.346032, 0.339168, 0.414856, 0.332115, 0.284882, 0.291804, 0.384043, 0.370445, 0.377384, 0.468512, 0.468512, 0.458154, 0.332115, 0.311707, 0.328603, 0.418646, 0.390993, 0.390993, 0.366687, 0.377384, 0.268042, 0.243554, 0.222385, 0.194234, 0.25406, 0.321458, 0.291804, 0.239899, 0.206376, 0.137348, 0.0704], '')</t>
  </si>
  <si>
    <t>[35, 36, 37, 38, 39, 40, 173, 174, 175, 176, 177, 178, 179, 180, 181, 182, 183, 185, 186, 187, 188, 189, 190, 191, 192, 193, 194, 195, 203, 204, 205, 206, 207, 221, 222, 223, 224, 225, 226, 227, 228, 229, 230, 231, 232, 233, 234, 235, 236, 237, 238, 239, 240, 241, 274, 275, 276, 277, 278, 279, 280, 281, 282, 283, 285, 290, 291, 292, 334, 335, 344, 350, 351, 406, 407, 408, 409, 410, 411, 418, 419, 420, 423, 424, 425, 426, 427, 428, 429, 430, 431, 432, 481, 510, 511, 512, 513, 514, 515, 516, 517, 518, 519, 520, 521, 522, 523, 524, 525, 526, 527, 528, 529, 530, 570, 574, 575, 608, 613, 614, 689]</t>
  </si>
  <si>
    <t xml:space="preserve">F5RUH2|F5RUH2_9ENTR YdgH/BhsA/McbA-like domain-containing protein OS=Enterobacter hormaechei ATCC 49162 </t>
  </si>
  <si>
    <t>([0.239899, 0.236433, 0.144935, 0.109221, 0.066181, 0.086953, 0.111485, 0.147574, 0.173081, 0.120615, 0.125101, 0.125101, 0.144935, 0.10481, 0.0704, 0.0704, 0.078022, 0.129801, 0.194234, 0.137348, 0.15284, 0.167087, 0.142424, 0.236433, 0.295083, 0.394753, 0.318242, 0.335645, 0.311707, 0.239899, 0.328603, 0.352862, 0.321458, 0.321458, 0.384043, 0.450668, 0.465241, 0.494003, 0.418646, 0.401658, 0.440853, 0.42561, 0.436924, 0.465241, 0.440853, 0.433034, 0.440853, 0.454136, 0.36309, 0.390993, 0.458154, 0.433034, 0.440853, 0.486429, 0.483068, 0.480142, 0.454136, 0.444081, 0.370445, 0.36309, 0.31487, 0.301917, 0.298791, 0.295083, 0.318242, 0.342579, 0.349426, 0.346032, 0.42561, 0.494003, 0.398279, 0.418646, 0.444081, 0.436924, 0.418646, 0.41194, 0.339168, 0.291804, 0.281712, 0.324872, 0.380708, 0.414856, 0.472492, 0.458154, 0.447574, 0.4292, 0.387226, 0.366687, 0.31487, 0.25406, 0.225814], '')</t>
  </si>
  <si>
    <t xml:space="preserve">F5RUH3|F5RUH3_9ENTR SOS mutagenesis and repair protein UmuD OS=Enterobacter hormaechei ATCC 49162 </t>
  </si>
  <si>
    <t>([0.182256, 0.25406, 0.288399, 0.324872, 0.229226, 0.26085, 0.191378, 0.229226, 0.278302, 0.301917, 0.243554, 0.203355, 0.203355, 0.295083, 0.295083, 0.26085, 0.203355, 0.239899, 0.191378, 0.116183, 0.15008, 0.203355, 0.158265, 0.155435, 0.170161, 0.25406, 0.179055, 0.17593, 0.167087, 0.086953, 0.083462, 0.083462, 0.10481, 0.10481, 0.116183, 0.079919, 0.060549, 0.045352, 0.030611, 0.032017, 0.058088, 0.074921, 0.073402, 0.055536, 0.054297, 0.058088, 0.029376, 0.051831, 0.086953, 0.086953, 0.098513, 0.06184, 0.06312, 0.042364, 0.047319, 0.023534, 0.030611, 0.048328, 0.088832, 0.067594, 0.106997, 0.067594, 0.066181, 0.066181, 0.06312, 0.066181, 0.033407, 0.036378, 0.03976, 0.045352, 0.054297, 0.085092, 0.083462, 0.144935, 0.243554, 0.173081, 0.275179, 0.275179, 0.275179, 0.257454, 0.36309, 0.390993, 0.447574, 0.370445, 0.398279, 0.483068, 0.490133, 0.604312, 0.733139, 0.694846, 0.562014, 0.534167, 0.534167, 0.59508, 0.476583, 0.497853, 0.476583, 0.36309, 0.352862, 0.295083, 0.216401, 0.219301, 0.129801, 0.085092, 0.085092, 0.076542, 0.083462, 0.06312, 0.059222, 0.054297, 0.054297, 0.098513, 0.05306, 0.058088, 0.074921, 0.06184, 0.06312, 0.0704, 0.10481, 0.088832, 0.106997, 0.144935, 0.116183, 0.167087, 0.232838, 0.318242, 0.278302, 0.222385, 0.243554], '')</t>
  </si>
  <si>
    <t>[87, 88, 89, 90, 91, 92, 93]</t>
  </si>
  <si>
    <t xml:space="preserve">F5RUH5|F5RUH5_9ENTR Group 2 glycosyl transferase OS=Enterobacter hormaechei ATCC 49162 </t>
  </si>
  <si>
    <t>([0.01078, 0.020522, 0.03976, 0.067594, 0.069024, 0.041405, 0.071867, 0.044297, 0.026338, 0.019109, 0.023534, 0.031287, 0.021381, 0.038042, 0.043307, 0.038858, 0.073402, 0.120615, 0.058088, 0.090864, 0.182256, 0.173081, 0.170161, 0.100716, 0.100716, 0.071867, 0.083462, 0.034068, 0.036378, 0.081712, 0.15008, 0.158265, 0.15008, 0.21291, 0.225814, 0.179055, 0.298791, 0.291804, 0.288399, 0.291804, 0.209395, 0.194234, 0.167087, 0.092881, 0.122885, 0.071867, 0.10481, 0.161087, 0.295083, 0.298791, 0.216401, 0.144935, 0.167087, 0.102787, 0.106997, 0.049374, 0.06312, 0.059222, 0.059222, 0.029376, 0.051831, 0.086953, 0.100716, 0.137348, 0.185198, 0.137348, 0.109221, 0.109221, 0.10481, 0.050641, 0.094817, 0.142424, 0.17593, 0.155435, 0.239899, 0.257454, 0.335645, 0.239899, 0.164327, 0.17593, 0.194234, 0.200174, 0.144935, 0.139895, 0.0704, 0.090864, 0.155435, 0.284882, 0.222385, 0.232838, 0.25406, 0.161087, 0.182256, 0.21291, 0.134866, 0.079919, 0.079919, 0.092881, 0.088832, 0.158265, 0.118441, 0.191378, 0.158265, 0.232838, 0.18812, 0.206376, 0.127496, 0.102787, 0.083462, 0.137348, 0.125101, 0.18812, 0.268042, 0.236433, 0.239899, 0.332115, 0.414856, 0.398279, 0.311707, 0.40511, 0.387226, 0.408655, 0.40511, 0.401658, 0.401658, 0.342579, 0.298791, 0.284882, 0.311707, 0.225814, 0.229226, 0.247041, 0.236433, 0.155435, 0.15284, 0.158265, 0.173081, 0.17593, 0.10481, 0.182256, 0.196879, 0.216401, 0.155435, 0.158265, 0.191378, 0.092881, 0.155435, 0.170161, 0.216401, 0.21291, 0.298791, 0.308712, 0.225814, 0.164327, 0.268042, 0.284882, 0.182256, 0.155435, 0.092881, 0.122885, 0.132295, 0.132295, 0.120615, 0.18812, 0.111485, 0.050641, 0.078022, 0.079919, 0.137348, 0.102787, 0.058088, 0.058088, 0.028107, 0.027463, 0.042364, 0.038042, 0.034068, 0.066181, 0.0704, 0.078022, 0.066181, 0.060549, 0.028107, 0.023534, 0.021381, 0.030611, 0.071867, 0.094817, 0.060549, 0.047319, 0.086953, 0.161087, 0.173081, 0.275179, 0.225814, 0.239899, 0.236433, 0.142424, 0.137348, 0.074921, 0.060549, 0.10481, 0.051831, 0.079919, 0.054297, 0.059222, 0.073402, 0.035586, 0.038042, 0.060549, 0.034884, 0.034068, 0.032677, 0.015344, 0.017797, 0.0198, 0.018106, 0.013821, 0.013613, 0.014315, 0.013613, 0.014075, 0.013016, 0.012727, 0.008895, 0.009483, 0.008002, 0.008002, 0.007877, 0.007495, 0.005249, 0.005623, 0.004208, 0.00407, 0.00515, 0.003512, 0.003963, 0.00292, 0.002688, 0.003864, 0.003864, 0.003864, 0.004611, 0.003212, 0.004247, 0.006374, 0.008895, 0.007645, 0.007645, 0.010926, 0.007555, 0.013613, 0.022306, 0.022306, 0.013016, 0.010672, 0.017797, 0.013613, 0.013613, 0.01078, 0.007259, 0.006988, 0.009728, 0.008525, 0.015078, 0.009401, 0.006245, 0.005734, 0.005223, 0.005223, 0.004161, 0.004161, 0.003804, 0.003997, 0.003997, 0.003924, 0.004899, 0.004976, 0.004899, 0.004835, 0.005503, 0.008075, 0.006194, 0.006245, 0.008624, 0.008276, 0.014315, 0.025762, 0.014315, 0.014315, 0.009015, 0.012491, 0.021381, 0.023534, 0.021381, 0.031287, 0.051831, 0.040537, 0.031287, 0.058088, 0.109221, 0.170161, 0.118441, 0.194234, 0.155435], '')</t>
  </si>
  <si>
    <t xml:space="preserve">F5RUH6|F5RUH6_9ENTR O-antigen conversion protein OS=Enterobacter hormaechei ATCC 49162 </t>
  </si>
  <si>
    <t>([0.066181, 0.055536, 0.023963, 0.010672, 0.007645, 0.007031, 0.00558, 0.004577, 0.004208, 0.00359, 0.002761, 0.00246, 0.002662, 0.002435, 0.001533, 0.001499, 0.00146, 0.00146, 0.000893, 0.000468, 0.000468, 0.000532, 0.000721, 0.001232, 0.001344, 0.001906, 0.002482, 0.003431, 0.004611, 0.006533, 0.009294, 0.010221, 0.019109, 0.017138, 0.018415, 0.034884, 0.016826, 0.018415, 0.016528, 0.032677, 0.079919, 0.066181, 0.096677, 0.096677, 0.066181, 0.076542, 0.049374, 0.023087, 0.018415, 0.010509, 0.010131, 0.006142, 0.009015, 0.008723, 0.008075, 0.008624, 0.007259, 0.011518, 0.008525, 0.008156, 0.008804, 0.00543, 0.009483, 0.010926, 0.006988, 0.005683, 0.006374, 0.00543, 0.007645, 0.00558, 0.00558, 0.003757, 0.003757, 0.00389, 0.002503, 0.001748, 0.002705, 0.002035, 0.002014, 0.002606, 0.002976, 0.001872, 0.002155, 0.001906, 0.002035, 0.003053, 0.003109, 0.002529, 0.003246, 0.003212, 0.003555, 0.003821, 0.004483, 0.005318, 0.005086, 0.005086, 0.004611, 0.004358, 0.006567, 0.007031, 0.004247, 0.002705, 0.00246, 0.003478, 0.002623, 0.001748, 0.001748, 0.001778, 0.002623, 0.001936, 0.002117, 0.002327, 0.002155, 0.002623, 0.002512, 0.002155, 0.00243, 0.003757, 0.002705, 0.002705, 0.001743, 0.002366, 0.002276, 0.003701, 0.003053, 0.002581, 0.002688, 0.002035, 0.00292, 0.002349, 0.003671, 0.003478, 0.004414, 0.004431, 0.003177, 0.004315, 0.003727, 0.003963, 0.004135, 0.005932, 0.006142, 0.006142, 0.005378, 0.005932, 0.004388, 0.004358, 0.005683, 0.00558, 0.007031, 0.006701, 0.006039, 0.006142, 0.004431, 0.003512, 0.003478, 0.004976, 0.003924, 0.003512, 0.003298, 0.00231, 0.001481, 0.00103, 0.001155, 0.001344, 0.002117, 0.001687, 0.001675, 0.001872, 0.002623, 0.002057, 0.001722, 0.002482, 0.002503, 0.002512, 0.003461, 0.004976, 0.004775, 0.006533, 0.007259, 0.007315, 0.007315, 0.011518, 0.017797, 0.017797, 0.026338, 0.023963, 0.029376, 0.038858, 0.042364, 0.032677, 0.055536, 0.036378, 0.034884, 0.016528, 0.016528, 0.010131, 0.006701, 0.005734, 0.005503, 0.005378, 0.005734, 0.005734, 0.006078, 0.005249, 0.006795, 0.004358, 0.004414, 0.006078, 0.006701, 0.006533, 0.007495, 0.008156, 0.013821, 0.014075, 0.030611, 0.060549, 0.050641, 0.092881, 0.122885, 0.132295, 0.137348, 0.100716, 0.200174, 0.170161, 0.120615, 0.06184, 0.164327, 0.164327, 0.164327, 0.155435, 0.15284, 0.086953, 0.040537, 0.038042, 0.020876, 0.009401, 0.007177, 0.01227, 0.01227, 0.008156, 0.004921, 0.006894, 0.011106, 0.008723, 0.009187, 0.016021, 0.017138, 0.009096, 0.005992, 0.005223, 0.00359, 0.0028, 0.003014, 0.003478, 0.00246, 0.003298, 0.003276, 0.003276, 0.002976, 0.002976, 0.003014, 0.003341, 0.002435, 0.002435, 0.002727, 0.002349, 0.001623, 0.001675, 0.002482, 0.00359, 0.004358, 0.005992, 0.007555, 0.01078, 0.013613, 0.014315, 0.009187, 0.011518, 0.017447, 0.010509, 0.007495, 0.007645, 0.008624, 0.008723, 0.009015, 0.009977, 0.007422, 0.007259, 0.008624, 0.006078, 0.006374, 0.004414, 0.004577, 0.003864, 0.003014, 0.003014, 0.003053, 0.003109, 0.003461, 0.002555, 0.003727, 0.004899, 0.006567, 0.006078, 0.008525, 0.008156, 0.005011, 0.008276, 0.013265, 0.011518, 0.01227, 0.007555, 0.01078, 0.007259, 0.008895, 0.009728, 0.007177, 0.007031, 0.008156, 0.006894, 0.006795, 0.004976, 0.003461, 0.002555, 0.002349, 0.001709, 0.001722, 0.002327, 0.001597, 0.001499, 0.001374, 0.001748, 0.002503, 0.001778, 0.002705, 0.00283, 0.00243, 0.003246, 0.003804, 0.003727, 0.003607, 0.003701, 0.003478, 0.00543, 0.005378, 0.005872, 0.005799, 0.005734, 0.006701, 0.008895, 0.006482, 0.009096, 0.006619, 0.006567, 0.006701, 0.004921, 0.005086, 0.006142, 0.004577, 0.005223, 0.006533, 0.00962, 0.016257, 0.030003, 0.015344, 0.030611, 0.064632, 0.125101, 0.132295, 0.071867, 0.03976, 0.073402, 0.03976, 0.076542, 0.090864, 0.155435, 0.225814, 0.21291, 0.271506, 0.268042, 0.284882, 0.179055, 0.182256, 0.17593, 0.120615, 0.120615, 0.125101, 0.066181, 0.027463, 0.018106, 0.031287, 0.06312, 0.049374, 0.10481, 0.116183, 0.098513, 0.11371, 0.073402, 0.03976, 0.035586, 0.074921, 0.05306, 0.098513, 0.094817, 0.100716, 0.086953, 0.167087, 0.088832, 0.090864, 0.17593, 0.236433, 0.182256, 0.118441, 0.102787, 0.098513, 0.049374, 0.023963, 0.020876, 0.032017, 0.028107, 0.017797, 0.009728, 0.012727, 0.01227, 0.01227, 0.008409, 0.008002, 0.007315, 0.006894, 0.009865, 0.009977, 0.007495, 0.009187, 0.012727, 0.011669, 0.008075, 0.008276, 0.014075, 0.014315, 0.014315, 0.026892, 0.046336, 0.056825, 0.029376, 0.032677, 0.018787, 0.034068, 0.069024, 0.069024, 0.102787, 0.066181, 0.041405, 0.071867, 0.035586, 0.035586, 0.042364, 0.043307, 0.076542, 0.071867, 0.073402, 0.079919, 0.081712, 0.040537, 0.0704, 0.0704, 0.0704, 0.118441, 0.118441, 0.116183, 0.122885, 0.10481, 0.092881, 0.090864, 0.056825, 0.118441, 0.05306, 0.085092, 0.144935, 0.139895, 0.139895, 0.090864, 0.069024, 0.051831, 0.092881, 0.073402, 0.109221, 0.081712, 0.060549, 0.037156, 0.025762, 0.016021], '')</t>
  </si>
  <si>
    <t xml:space="preserve">F5RUH7|F5RUH7_9ENTR Tail spike TSP1/Gp66 N-terminal domain-containing protein OS=Enterobacter hormaechei ATCC 49162 </t>
  </si>
  <si>
    <t>([0.308712, 0.41194, 0.401658, 0.390993, 0.414856, 0.454136, 0.472492, 0.390993, 0.422041, 0.440853, 0.433034, 0.472492, 0.422041, 0.335645, 0.247041, 0.271506, 0.339168, 0.36309, 0.436924, 0.440853, 0.440853, 0.538167, 0.483068, 0.433034, 0.384043, 0.328603, 0.318242, 0.318242, 0.301917, 0.219301, 0.216401, 0.232838, 0.209395, 0.291804, 0.366687, 0.374039, 0.356642, 0.352862, 0.271506, 0.25031, 0.26085, 0.173081, 0.164327, 0.185198, 0.229226, 0.295083, 0.321458, 0.335645, 0.26085, 0.370445, 0.390993, 0.433034, 0.433034, 0.387226, 0.387226, 0.398279, 0.414856, 0.433034, 0.433034, 0.497853, 0.444081, 0.433034, 0.521092, 0.408655, 0.339168, 0.374039, 0.380708, 0.401658, 0.401658, 0.476583, 0.359901, 0.335645, 0.308712, 0.31487, 0.339168, 0.324872, 0.229226, 0.257454, 0.239899, 0.225814, 0.232838, 0.318242, 0.21291, 0.142424, 0.15284, 0.209395, 0.219301, 0.236433, 0.236433, 0.216401, 0.209395, 0.225814, 0.225814, 0.147574, 0.088832, 0.100716, 0.10481, 0.17593, 0.134866, 0.167087, 0.161087, 0.170161, 0.118441, 0.236433, 0.291804, 0.349426, 0.335645, 0.328603, 0.346032, 0.36309, 0.370445, 0.377384, 0.468512, 0.553315, 0.545602, 0.666105, 0.59014, 0.59014, 0.529623, 0.51388, 0.465241, 0.444081, 0.366687, 0.422041, 0.394753, 0.390993, 0.414856, 0.335645, 0.321458, 0.288399, 0.288399, 0.203355, 0.196879, 0.191378, 0.191378, 0.291804, 0.281712, 0.308712, 0.301917, 0.247041, 0.278302, 0.284882, 0.229226, 0.291804, 0.291804, 0.275179, 0.308712, 0.25031, 0.321458, 0.335645, 0.301917, 0.206376, 0.298791, 0.298791, 0.239899, 0.179055, 0.173081, 0.170161, 0.194234, 0.144935, 0.144935, 0.129801, 0.066181, 0.10481, 0.100716, 0.051831, 0.054297, 0.054297, 0.047319, 0.05306, 0.048328, 0.034068, 0.06312, 0.056825, 0.034884, 0.029376, 0.045352, 0.03976, 0.045352, 0.050641, 0.043307, 0.0704, 0.125101, 0.161087, 0.182256, 0.118441, 0.137348, 0.071867, 0.073402, 0.129801, 0.085092, 0.060549, 0.106997, 0.050641, 0.051831, 0.106997, 0.170161, 0.164327, 0.167087, 0.155435, 0.092881, 0.147574, 0.155435, 0.090864, 0.090864, 0.081712, 0.083462, 0.134866, 0.243554, 0.196879, 0.194234, 0.161087, 0.144935, 0.15008, 0.167087, 0.170161, 0.139895, 0.088832, 0.06184, 0.035586, 0.036378, 0.066181, 0.067594, 0.038858, 0.041405, 0.037156, 0.035586, 0.059222, 0.049374, 0.023087, 0.030003, 0.017797, 0.032017, 0.055536, 0.032677, 0.028695, 0.029376, 0.018787, 0.030003, 0.047319, 0.048328, 0.047319, 0.049374, 0.028695, 0.032017, 0.026892, 0.048328, 0.032677, 0.034884, 0.034068, 0.067594, 0.06312, 0.109221, 0.06312, 0.0704, 0.06312, 0.085092, 0.079919, 0.137348, 0.139895, 0.127496, 0.200174, 0.196879, 0.120615, 0.18812, 0.281712, 0.308712, 0.295083, 0.278302, 0.284882, 0.31487, 0.229226, 0.239899, 0.25031, 0.225814, 0.21291, 0.18812, 0.170161, 0.170161, 0.161087, 0.155435, 0.170161, 0.164327, 0.102787, 0.10481, 0.109221, 0.086953, 0.088832, 0.096677, 0.127496, 0.116183, 0.116183, 0.134866, 0.125101, 0.125101, 0.144935, 0.090864, 0.137348, 0.206376, 0.206376, 0.158265, 0.167087, 0.167087, 0.17593, 0.26085, 0.339168, 0.247041, 0.281712, 0.349426, 0.328603, 0.281712, 0.288399, 0.298791, 0.278302, 0.278302, 0.268042, 0.288399, 0.377384, 0.328603, 0.247041, 0.25406, 0.31487, 0.31487, 0.31487, 0.30533, 0.219301, 0.222385, 0.30533, 0.284882, 0.191378, 0.116183, 0.120615, 0.125101, 0.127496, 0.18812, 0.125101, 0.10481, 0.142424, 0.137348, 0.216401, 0.216401, 0.216401, 0.164327, 0.161087, 0.129801, 0.096677, 0.161087, 0.158265, 0.167087, 0.170161, 0.264545, 0.36309, 0.472492, 0.380708, 0.36309, 0.321458, 0.328603, 0.26085, 0.170161, 0.182256, 0.170161, 0.25031, 0.203355, 0.264545, 0.268042, 0.308712, 0.308712, 0.298791, 0.30533, 0.216401, 0.137348, 0.102787, 0.098513, 0.049374, 0.079919, 0.049374, 0.069024, 0.109221, 0.182256, 0.275179, 0.268042, 0.191378, 0.185198, 0.158265, 0.17593, 0.109221, 0.102787, 0.102787, 0.086953, 0.096677, 0.098513, 0.092881, 0.079919, 0.086953, 0.079919, 0.079919, 0.073402, 0.076542, 0.076542, 0.074921, 0.046336, 0.045352, 0.085092, 0.100716, 0.098513, 0.050641, 0.081712, 0.078022, 0.076542, 0.067594, 0.058088, 0.098513, 0.10481, 0.164327, 0.100716, 0.17593, 0.11371, 0.196879, 0.139895, 0.102787, 0.102787, 0.155435, 0.161087, 0.088832, 0.073402, 0.118441, 0.132295, 0.081712, 0.083462, 0.118441, 0.161087, 0.155435, 0.111485, 0.109221, 0.116183, 0.196879, 0.191378, 0.191378, 0.179055, 0.247041, 0.243554, 0.25031, 0.219301, 0.21291, 0.298791, 0.216401, 0.167087, 0.147574, 0.216401, 0.229226, 0.15008, 0.090864, 0.054297, 0.073402, 0.118441, 0.111485, 0.058088, 0.06312, 0.064632, 0.06312, 0.056825, 0.079919, 0.083462, 0.100716, 0.096677, 0.106997, 0.179055, 0.196879, 0.191378, 0.144935, 0.083462, 0.144935, 0.132295, 0.21291, 0.21291, 0.21291, 0.219301, 0.31487, 0.21291, 0.288399, 0.288399, 0.291804, 0.30533, 0.291804, 0.236433, 0.25031, 0.236433, 0.134866, 0.102787, 0.109221, 0.147574, 0.232838, 0.15008, 0.191378, 0.134866, 0.139895, 0.142424, 0.083462, 0.083462, 0.132295, 0.132295, 0.132295, 0.096677, 0.054297, 0.033407, 0.050641, 0.048328, 0.05306, 0.106997, 0.11371, 0.144935, 0.144935, 0.11371, 0.147574, 0.196879, 0.25031, 0.239899, 0.236433, 0.328603, 0.239899, 0.194234, 0.134866, 0.144935, 0.203355, 0.229226, 0.30533, 0.26085, 0.291804, 0.301917, 0.247041, 0.291804, 0.25031, 0.182256, 0.185198, 0.222385, 0.229226, 0.164327, 0.161087, 0.17593, 0.167087, 0.18812, 0.200174, 0.182256, 0.182256, 0.182256, 0.158265, 0.170161, 0.139895, 0.073402, 0.069024, 0.048328, 0.060549, 0.096677, 0.147574, 0.182256, 0.15008, 0.106997, 0.161087, 0.173081, 0.139895, 0.090864, 0.129801, 0.155435, 0.179055, 0.167087, 0.158265, 0.236433, 0.147574, 0.209395, 0.206376, 0.206376, 0.298791, 0.264545, 0.257454, 0.257454, 0.257454, 0.25406, 0.298791, 0.298791, 0.191378, 0.225814, 0.222385, 0.209395, 0.209395, 0.243554, 0.239899, 0.185198, 0.120615, 0.200174, 0.200174, 0.200174, 0.118441, 0.067594, 0.051831, 0.05306, 0.038858, 0.038858, 0.029376, 0.029376, 0.024826, 0.047319, 0.043307, 0.088832, 0.086953, 0.088832, 0.109221, 0.109221, 0.15008, 0.216401, 0.206376, 0.142424, 0.203355, 0.291804, 0.384043, 0.40511, 0.356642, 0.40511, 0.401658, 0.40511, 0.356642, 0.398279, 0.390993, 0.398279, 0.366687, 0.339168, 0.339168, 0.352862, 0.30533, 0.30533, 0.236433, 0.232838, 0.30533, 0.318242, 0.321458, 0.335645, 0.387226, 0.366687, 0.291804, 0.284882, 0.356642, 0.40511, 0.394753, 0.366687, 0.298791, 0.30533, 0.366687, 0.366687, 0.284882, 0.346032, 0.25406, 0.349426, 0.349426, 0.36309, 0.349426, 0.36309, 0.281712, 0.21291, 0.216401, 0.295083, 0.203355, 0.17593, 0.179055, 0.122885, 0.161087, 0.219301, 0.15008, 0.132295, 0.116183, 0.10481, 0.06184, 0.111485, 0.056825, 0.06184, 0.036378, 0.031287, 0.023963, 0.026338, 0.024826, 0.03976, 0.046336, 0.049374, 0.059222, 0.059222, 0.090864, 0.076542, 0.083462, 0.132295, 0.127496, 0.15284, 0.167087, 0.229226, 0.164327, 0.247041, 0.243554, 0.308712, 0.332115, 0.281712, 0.339168, 0.374039, 0.366687, 0.349426, 0.384043, 0.374039, 0.359901, 0.346032, 0.332115, 0.298791, 0.26085, 0.225814, 0.191378, 0.275179, 0.239899], '')</t>
  </si>
  <si>
    <t>[21, 62, 113, 114, 115, 116, 117, 118, 119]</t>
  </si>
  <si>
    <t xml:space="preserve">F5RUH8|F5RUH8_9ENTR Tail fiber protein OS=Enterobacter hormaechei ATCC 49162 </t>
  </si>
  <si>
    <t>([0.046336, 0.030611, 0.067594, 0.092881, 0.100716, 0.125101, 0.167087, 0.170161, 0.219301, 0.243554, 0.271506, 0.321458, 0.275179, 0.225814, 0.30533, 0.295083, 0.384043, 0.401658, 0.505461, 0.59917, 0.613573, 0.613573, 0.720929, 0.671169, 0.570702, 0.604312, 0.521092, 0.517562, 0.525368, 0.4292, 0.408655, 0.408655, 0.374039, 0.380708, 0.324872, 0.335645, 0.380708, 0.370445, 0.275179, 0.295083, 0.243554, 0.236433, 0.222385, 0.17593, 0.194234, 0.185198, 0.116183, 0.15008, 0.15008, 0.17593, 0.194234, 0.225814, 0.26085, 0.295083, 0.342579, 0.436924, 0.332115, 0.384043, 0.384043, 0.468512, 0.4292, 0.390993, 0.366687, 0.374039, 0.352862, 0.366687, 0.461924, 0.538167, 0.56648, 0.557691, 0.541878, 0.517562, 0.509769, 0.401658, 0.370445, 0.40511, 0.401658, 0.494003, 0.480142, 0.476583, 0.490133, 0.444081, 0.472492, 0.51388, 0.529623, 0.622677, 0.58069, 0.570702, 0.618285, 0.608892, 0.545602, 0.545602, 0.549308, 0.545602, 0.63748, 0.63748, 0.63748, 0.553315, 0.549308, 0.59508, 0.604312, 0.534167, 0.59917, 0.728858, 0.648219, 0.63748, 0.545602, 0.549308, 0.549308, 0.541878, 0.562014, 0.509769, 0.525368, 0.505461, 0.509769, 0.505461, 0.525368, 0.525368, 0.608892, 0.604312, 0.58069, 0.585406, 0.661982, 0.661982, 0.604312, 0.675549, 0.661982, 0.685117, 0.720929, 0.63748, 0.642678, 0.613573, 0.648219, 0.63748, 0.741537, 0.626927, 0.626927, 0.63748, 0.626927, 0.622677, 0.648219, 0.642678, 0.632174, 0.613573, 0.59917, 0.618285, 0.626927, 0.545602, 0.604312, 0.557691, 0.642678, 0.657645, 0.657645, 0.741537, 0.733139, 0.733139, 0.823549, 0.823549, 0.733139, 0.745909, 0.759478, 0.720929, 0.720929, 0.712013, 0.661982, 0.642678, 0.549308, 0.541878, 0.59917, 0.613573, 0.632174, 0.648219, 0.680603, 0.622677, 0.622677, 0.632174, 0.653063, 0.653063, 0.657645, 0.750527, 0.712013, 0.707965, 0.745909, 0.73685, 0.720929, 0.812494, 0.728858, 0.798249, 0.750527, 0.767246, 0.771762, 0.775545, 0.671169, 0.56648, 0.622677, 0.549308, 0.529623, 0.521092, 0.433034, 0.359901, 0.370445, 0.384043, 0.36309, 0.332115, 0.301917, 0.295083, 0.222385, 0.301917, 0.271506, 0.298791, 0.268042, 0.203355, 0.132295], '')</t>
  </si>
  <si>
    <t>[18, 19, 20, 21, 22, 23, 24, 25, 26, 27, 28, 67, 68, 69, 70, 71, 72,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197]</t>
  </si>
  <si>
    <t>(114</t>
  </si>
  <si>
    <t xml:space="preserve">F5RUH9|F5RUH9_9ENTR Phosphoglycolate phosphatase OS=Enterobacter hormaechei ATCC 49162 </t>
  </si>
  <si>
    <t>([0.194234, 0.247041, 0.155435, 0.158265, 0.21291, 0.243554, 0.295083, 0.31487, 0.352862, 0.370445, 0.41194, 0.486429, 0.454136, 0.59508, 0.608892, 0.63748, 0.661982, 0.604312, 0.585406, 0.575842, 0.553315, 0.509769, 0.440853, 0.58069, 0.671169, 0.56648, 0.570702, 0.505461, 0.553315, 0.557691, 0.562014, 0.529623, 0.398279, 0.461924, 0.394753, 0.380708, 0.356642, 0.436924, 0.433034, 0.40511, 0.374039, 0.387226, 0.5017, 0.483068, 0.461924, 0.42561, 0.414856, 0.339168, 0.390993, 0.374039, 0.288399, 0.203355, 0.179055, 0.281712, 0.222385, 0.222385, 0.239899, 0.170161, 0.170161, 0.206376, 0.239899, 0.209395, 0.200174, 0.167087, 0.170161, 0.179055, 0.173081, 0.209395, 0.257454, 0.216401, 0.170161, 0.219301, 0.295083, 0.30533, 0.243554, 0.301917, 0.311707, 0.243554], '')</t>
  </si>
  <si>
    <t>[13, 14, 15, 16, 17, 18, 19, 20, 21, 23, 24, 25, 26, 27, 28, 29, 30, 31, 42]</t>
  </si>
  <si>
    <t xml:space="preserve">F5RUI0|F5RUI0_9ENTR Uncharacterized protein OS=Enterobacter hormaechei ATCC 49162 </t>
  </si>
  <si>
    <t>([0.076542, 0.122885, 0.069024, 0.10481, 0.054297, 0.035586, 0.038858, 0.028107, 0.021816, 0.028107, 0.03976, 0.051831, 0.122885, 0.127496, 0.134866, 0.067594, 0.059222, 0.056825, 0.050641, 0.047319, 0.092881, 0.164327, 0.106997, 0.203355, 0.203355, 0.222385, 0.200174, 0.200174, 0.25031, 0.268042, 0.271506, 0.196879, 0.129801, 0.10481, 0.122885, 0.129801, 0.137348, 0.232838, 0.206376, 0.21291, 0.182256, 0.17593, 0.100716, 0.088832, 0.040537, 0.022306, 0.038858, 0.085092, 0.100716, 0.0704, 0.060549, 0.066181, 0.079919, 0.129801, 0.132295, 0.064632, 0.06312, 0.064632, 0.06184, 0.074921, 0.036378, 0.045352, 0.050641, 0.050641, 0.059222, 0.111485, 0.125101, 0.120615, 0.11371, 0.122885, 0.194234, 0.232838, 0.219301, 0.264545, 0.278302, 0.291804, 0.295083, 0.275179, 0.359901, 0.31487, 0.229226, 0.298791, 0.311707, 0.264545, 0.349426, 0.332115, 0.291804, 0.359901, 0.328603, 0.219301, 0.206376, 0.206376, 0.257454, 0.295083, 0.295083, 0.295083, 0.216401, 0.257454, 0.194234, 0.139895, 0.167087, 0.216401, 0.268042, 0.26085, 0.295083, 0.301917, 0.384043, 0.422041, 0.433034, 0.401658, 0.541878, 0.454136, 0.390993, 0.41194, 0.295083, 0.196879, 0.219301, 0.247041, 0.26085, 0.21291, 0.281712, 0.209395, 0.247041, 0.206376, 0.206376, 0.200174, 0.232838, 0.158265, 0.106997, 0.122885, 0.173081, 0.164327, 0.155435, 0.222385, 0.170161, 0.161087, 0.179055, 0.161087, 0.196879, 0.194234, 0.298791, 0.236433, 0.264545, 0.257454, 0.229226, 0.225814, 0.200174, 0.106997, 0.167087, 0.229226, 0.196879, 0.206376, 0.125101, 0.194234, 0.120615, 0.155435, 0.232838, 0.18812, 0.17593, 0.11371, 0.11371, 0.111485, 0.096677, 0.129801, 0.137348, 0.196879, 0.194234, 0.222385, 0.321458, 0.288399, 0.203355, 0.216401, 0.15008, 0.222385, 0.239899, 0.332115, 0.324872, 0.291804, 0.356642, 0.366687, 0.384043, 0.433034, 0.444081, 0.557691, 0.545602, 0.497853, 0.40511, 0.401658, 0.321458, 0.321458, 0.359901, 0.436924, 0.418646, 0.418646, 0.311707, 0.209395, 0.164327, 0.158265, 0.18812, 0.155435, 0.094817, 0.144935, 0.109221, 0.085092, 0.076542, 0.073402, 0.06184, 0.098513, 0.098513, 0.106997, 0.059222, 0.069024, 0.046336, 0.050641, 0.081712, 0.15284, 0.155435, 0.122885, 0.120615, 0.083462, 0.111485, 0.182256, 0.182256, 0.229226, 0.185198, 0.125101, 0.079919, 0.069024, 0.034068, 0.035586, 0.055536, 0.102787, 0.049374, 0.071867, 0.044297, 0.040537, 0.03976, 0.0704, 0.086953, 0.054297, 0.050641, 0.06184, 0.044297, 0.029376, 0.034068, 0.055536, 0.074921, 0.100716, 0.147574, 0.236433, 0.206376, 0.170161, 0.120615, 0.194234, 0.164327, 0.229226], '')</t>
  </si>
  <si>
    <t>[110, 183, 184]</t>
  </si>
  <si>
    <t xml:space="preserve">F5RUI1|F5RUI1_9ENTR Baseplate protein J-like domain-containing protein OS=Enterobacter hormaechei ATCC 49162 </t>
  </si>
  <si>
    <t>([0.173081, 0.196879, 0.295083, 0.335645, 0.25406, 0.324872, 0.384043, 0.359901, 0.31487, 0.349426, 0.394753, 0.356642, 0.384043, 0.384043, 0.450668, 0.450668, 0.468512, 0.5017, 0.433034, 0.370445, 0.468512, 0.486429, 0.422041, 0.394753, 0.384043, 0.494003, 0.4292, 0.418646, 0.454136, 0.525368, 0.517562, 0.490133, 0.59917, 0.490133, 0.398279, 0.4292, 0.4292, 0.42561, 0.394753, 0.480142, 0.562014, 0.570702, 0.5017, 0.5017, 0.490133, 0.398279, 0.394753, 0.42561, 0.436924, 0.465241, 0.483068, 0.398279, 0.308712, 0.268042, 0.352862, 0.42561, 0.328603, 0.328603, 0.281712, 0.30533, 0.25406, 0.268042, 0.257454, 0.194234, 0.239899, 0.167087, 0.271506, 0.219301, 0.147574, 0.129801, 0.122885, 0.064632, 0.081712, 0.137348, 0.158265, 0.106997, 0.111485, 0.182256, 0.25031, 0.278302, 0.271506, 0.301917, 0.281712, 0.284882, 0.370445, 0.335645, 0.422041, 0.384043, 0.356642, 0.359901, 0.278302, 0.268042, 0.349426, 0.408655, 0.40511, 0.401658, 0.401658, 0.342579, 0.377384, 0.374039, 0.374039, 0.380708, 0.301917, 0.268042, 0.26085, 0.17593, 0.229226, 0.229226, 0.179055, 0.236433, 0.21291, 0.291804, 0.25406, 0.26085, 0.257454, 0.275179, 0.191378, 0.271506, 0.243554, 0.206376, 0.209395, 0.203355, 0.209395, 0.206376, 0.164327, 0.17593, 0.271506, 0.295083, 0.219301, 0.301917, 0.232838, 0.328603, 0.339168, 0.390993, 0.390993, 0.377384, 0.374039, 0.454136, 0.359901, 0.450668, 0.390993, 0.394753, 0.311707, 0.275179, 0.356642, 0.374039, 0.374039, 0.377384, 0.359901, 0.335645, 0.339168, 0.398279, 0.339168, 0.298791, 0.284882, 0.291804, 0.288399, 0.222385, 0.236433, 0.328603, 0.239899, 0.275179, 0.278302, 0.359901, 0.31487, 0.288399, 0.318242, 0.25031, 0.194234, 0.200174, 0.281712, 0.281712, 0.284882, 0.352862, 0.308712, 0.308712, 0.264545, 0.264545, 0.295083, 0.295083, 0.288399, 0.366687, 0.339168, 0.257454, 0.26085, 0.26085, 0.295083, 0.321458, 0.398279, 0.468512, 0.380708, 0.301917, 0.318242, 0.321458, 0.239899, 0.284882, 0.225814, 0.25406, 0.17593, 0.200174, 0.164327, 0.164327, 0.111485, 0.127496, 0.125101, 0.127496, 0.132295, 0.079919, 0.079919, 0.0704, 0.079919, 0.106997, 0.106997, 0.051831, 0.060549, 0.079919, 0.098513, 0.158265, 0.134866, 0.200174, 0.232838, 0.185198, 0.139895, 0.15284, 0.209395, 0.236433, 0.229226, 0.301917, 0.301917, 0.31487, 0.324872, 0.324872, 0.295083, 0.374039, 0.436924, 0.328603, 0.36309, 0.359901, 0.257454, 0.295083, 0.291804, 0.200174, 0.288399, 0.356642, 0.332115, 0.236433, 0.30533, 0.30533, 0.271506, 0.352862, 0.339168, 0.324872, 0.308712, 0.374039, 0.398279, 0.42561, 0.534167, 0.538167, 0.557691, 0.549308, 0.545602, 0.557691, 0.648219, 0.525368, 0.42561, 0.525368, 0.59917, 0.59014, 0.549308, 0.59014, 0.58069, 0.585406, 0.585406, 0.525368, 0.483068, 0.465241, 0.377384, 0.390993, 0.352862, 0.25031, 0.356642, 0.359901, 0.349426, 0.264545, 0.26085, 0.349426, 0.36309, 0.298791, 0.298791, 0.328603, 0.264545, 0.275179, 0.194234, 0.167087, 0.18812, 0.161087, 0.094817, 0.17593, 0.158265, 0.200174, 0.295083, 0.229226, 0.229226, 0.239899, 0.257454, 0.359901, 0.352862, 0.239899, 0.339168, 0.370445, 0.36309, 0.398279, 0.301917, 0.390993, 0.4292, 0.349426, 0.349426, 0.440853, 0.414856, 0.401658, 0.298791, 0.31487, 0.36309, 0.370445, 0.278302, 0.308712, 0.30533, 0.275179, 0.275179, 0.164327, 0.132295, 0.086953, 0.098513, 0.158265, 0.132295, 0.125101, 0.127496, 0.15008, 0.15284, 0.100716, 0.100716, 0.161087, 0.088832, 0.0704, 0.037156, 0.066181, 0.054297, 0.030611, 0.040537, 0.071867, 0.074921, 0.092881, 0.147574, 0.179055, 0.185198, 0.142424, 0.098513, 0.167087, 0.11371, 0.109221, 0.170161, 0.196879, 0.200174, 0.308712, 0.275179, 0.370445, 0.281712, 0.26085, 0.271506, 0.247041, 0.179055, 0.268042, 0.182256, 0.127496, 0.06312, 0.035586, 0.066181, 0.102787, 0.109221, 0.21291, 0.243554, 0.161087, 0.158265, 0.127496, 0.11371, 0.116183, 0.0704, 0.127496, 0.164327, 0.144935, 0.144935, 0.209395, 0.194234, 0.194234, 0.196879, 0.243554, 0.247041, 0.232838, 0.194234, 0.17593, 0.094817, 0.078022, 0.078022, 0.06312, 0.086953, 0.092881, 0.090864, 0.078022, 0.074921, 0.098513, 0.161087, 0.10481, 0.059222, 0.059222, 0.05306, 0.045352, 0.033407, 0.044297, 0.048328, 0.06312, 0.06312, 0.106997, 0.06184, 0.102787, 0.098513, 0.064632, 0.060549, 0.051831, 0.092881, 0.059222, 0.055536, 0.056825, 0.109221, 0.167087, 0.17593, 0.26085, 0.236433, 0.281712, 0.342579, 0.328603, 0.339168, 0.239899, 0.243554, 0.268042, 0.232838, 0.268042, 0.335645, 0.328603, 0.31487, 0.278302, 0.342579, 0.239899, 0.232838, 0.185198, 0.155435, 0.161087, 0.106997, 0.219301, 0.18812, 0.173081, 0.170161, 0.111485, 0.155435, 0.134866, 0.170161, 0.179055, 0.127496, 0.088832, 0.066181, 0.132295, 0.139895, 0.102787], '')</t>
  </si>
  <si>
    <t>[17, 29, 30, 32, 40, 41, 42, 43, 256, 257, 258, 259, 260, 261, 262, 263, 265, 266, 267, 268, 269, 270, 271, 272, 273]</t>
  </si>
  <si>
    <t xml:space="preserve">F5RUI2|F5RUI2_9ENTR Phage protein OS=Enterobacter hormaechei ATCC 49162 </t>
  </si>
  <si>
    <t>([0.013265, 0.021381, 0.011518, 0.016021, 0.011518, 0.016826, 0.023963, 0.035586, 0.044297, 0.034884, 0.028107, 0.018787, 0.019401, 0.042364, 0.086953, 0.086953, 0.050641, 0.054297, 0.031287, 0.020876, 0.027463, 0.050641, 0.038858, 0.090864, 0.090864, 0.100716, 0.092881, 0.092881, 0.086953, 0.056825, 0.098513, 0.074921, 0.144935, 0.079919, 0.079919, 0.043307, 0.040537, 0.071867, 0.0704, 0.129801, 0.111485, 0.051831, 0.028695, 0.038042, 0.033407, 0.034884, 0.026892, 0.027463, 0.028107, 0.034068, 0.031287, 0.016826, 0.034068, 0.037156, 0.041405, 0.021816, 0.038042, 0.0704, 0.074921, 0.045352, 0.043307, 0.046336, 0.10481, 0.173081, 0.139895, 0.083462, 0.079919, 0.132295, 0.074921, 0.0704, 0.059222, 0.111485, 0.111485, 0.06184, 0.048328, 0.047319, 0.094817, 0.092881, 0.060549, 0.06184, 0.098513, 0.05306, 0.060549, 0.060549, 0.028107, 0.036378, 0.037156, 0.041405, 0.024393, 0.046336, 0.047319, 0.035586, 0.036378, 0.06312, 0.10481, 0.074921, 0.116183, 0.067594, 0.073402, 0.058088, 0.058088, 0.046336, 0.092881, 0.147574, 0.147574, 0.179055, 0.173081, 0.17593, 0.109221, 0.203355, 0.125101, 0.155435, 0.161087, 0.127496, 0.109221, 0.090864, 0.142424, 0.116183, 0.164327, 0.11371, 0.243554, 0.185198], '')</t>
  </si>
  <si>
    <t xml:space="preserve">F5RUI3|F5RUI3_9ENTR Uncharacterized protein OS=Enterobacter hormaechei ATCC 49162 </t>
  </si>
  <si>
    <t>([0.003924, 0.003341, 0.003177, 0.002688, 0.002276, 0.002014, 0.001967, 0.001623, 0.002194, 0.002688, 0.002349, 0.002727, 0.001906, 0.001318, 0.001069, 0.00103, 0.00146, 0.001434, 0.002057, 0.002662, 0.003431, 0.003405, 0.004611, 0.006078, 0.008525, 0.013613, 0.023963, 0.020876, 0.023087, 0.023087, 0.013613, 0.014783, 0.014783, 0.025762, 0.029376, 0.050641, 0.098513, 0.096677, 0.111485, 0.106997, 0.098513, 0.074921, 0.147574, 0.147574, 0.144935, 0.076542, 0.079919, 0.083462, 0.081712, 0.144935, 0.144935, 0.144935, 0.15008, 0.139895, 0.139895, 0.209395, 0.225814, 0.232838, 0.264545, 0.311707, 0.339168, 0.342579, 0.384043, 0.374039, 0.257454, 0.15284, 0.26085, 0.264545, 0.225814, 0.318242, 0.301917, 0.281712, 0.390993, 0.509769, 0.490133, 0.472492, 0.454136, 0.401658], '')</t>
  </si>
  <si>
    <t>[73]</t>
  </si>
  <si>
    <t xml:space="preserve">F5RUI4|F5RUI4_9ENTR Phage baseplate assembly protein V OS=Enterobacter hormaechei ATCC 49162 </t>
  </si>
  <si>
    <t>([0.384043, 0.440853, 0.490133, 0.517562, 0.545602, 0.570702, 0.454136, 0.486429, 0.414856, 0.352862, 0.387226, 0.4292, 0.398279, 0.398279, 0.387226, 0.40511, 0.390993, 0.390993, 0.387226, 0.288399, 0.291804, 0.301917, 0.26085, 0.194234, 0.225814, 0.219301, 0.219301, 0.328603, 0.328603, 0.349426, 0.4292, 0.380708, 0.298791, 0.301917, 0.356642, 0.444081, 0.380708, 0.298791, 0.26085, 0.236433, 0.25406, 0.264545, 0.222385, 0.26085, 0.311707, 0.264545, 0.225814, 0.222385, 0.147574, 0.129801, 0.15008, 0.173081, 0.206376, 0.281712, 0.311707, 0.339168, 0.352862, 0.380708, 0.468512, 0.59014, 0.534167, 0.626927, 0.613573, 0.575842, 0.553315, 0.549308, 0.56648, 0.56648, 0.56648, 0.59014, 0.642678, 0.699094, 0.557691, 0.465241, 0.468512, 0.440853, 0.42561, 0.398279, 0.394753, 0.352862, 0.321458, 0.390993, 0.390993, 0.387226, 0.440853, 0.480142, 0.483068, 0.483068, 0.468512, 0.436924, 0.497853, 0.398279, 0.384043, 0.450668, 0.545602, 0.5017, 0.626927, 0.541878, 0.468512, 0.468512, 0.525368, 0.465241, 0.41194, 0.342579, 0.349426, 0.352862, 0.25406, 0.239899, 0.170161, 0.216401, 0.247041, 0.25031, 0.308712, 0.311707, 0.349426, 0.346032, 0.398279, 0.380708, 0.433034, 0.5017, 0.505461, 0.494003, 0.557691, 0.661982, 0.795062, 0.703578, 0.716283, 0.798249, 0.808535, 0.889439, 0.894241, 0.894241, 0.891961, 0.908098, 0.905695, 0.868118, 0.871313], '')</t>
  </si>
  <si>
    <t>[3, 4, 5, 59, 60, 61, 62, 63, 64, 65, 66, 67, 68, 69, 70, 71, 72, 94, 95, 96, 97, 100, 119, 120, 122, 123, 124, 125, 126, 127, 128, 129, 130, 131, 132, 133, 134, 135, 136]</t>
  </si>
  <si>
    <t xml:space="preserve">F5RUI5|F5RUI5_9ENTR Phage protein OS=Enterobacter hormaechei ATCC 49162 </t>
  </si>
  <si>
    <t>([0.033407, 0.025316, 0.038042, 0.060549, 0.106997, 0.142424, 0.170161, 0.219301, 0.209395, 0.170161, 0.191378, 0.15284, 0.147574, 0.232838, 0.243554, 0.332115, 0.225814, 0.247041, 0.155435, 0.144935, 0.144935, 0.219301, 0.278302, 0.284882, 0.239899, 0.209395, 0.194234, 0.200174, 0.15284, 0.191378, 0.278302, 0.247041, 0.328603, 0.25031, 0.232838, 0.232838, 0.15008, 0.25406, 0.196879, 0.268042, 0.284882, 0.377384, 0.374039, 0.295083, 0.295083, 0.247041, 0.206376, 0.232838, 0.232838, 0.200174, 0.203355, 0.194234, 0.167087, 0.120615, 0.122885, 0.076542, 0.125101, 0.164327, 0.15284, 0.116183, 0.096677, 0.085092, 0.088832, 0.050641, 0.085092, 0.067594, 0.067594, 0.088832, 0.045352, 0.023534, 0.036378, 0.032677, 0.031287, 0.048328, 0.047319, 0.083462, 0.134866, 0.085092, 0.106997, 0.06312, 0.111485, 0.167087, 0.155435, 0.173081, 0.264545, 0.185198, 0.144935, 0.219301, 0.236433, 0.278302, 0.401658, 0.311707, 0.318242, 0.324872, 0.321458, 0.324872, 0.236433, 0.271506, 0.271506, 0.275179, 0.370445, 0.328603, 0.311707, 0.232838, 0.203355, 0.142424, 0.21291, 0.200174, 0.222385, 0.236433, 0.288399, 0.271506, 0.356642, 0.318242, 0.268042, 0.271506, 0.275179, 0.281712, 0.257454, 0.339168, 0.275179, 0.229226, 0.257454, 0.275179, 0.26085, 0.257454, 0.239899, 0.271506, 0.288399, 0.25406, 0.216401, 0.206376, 0.137348, 0.137348, 0.158265, 0.139895, 0.144935, 0.206376, 0.278302, 0.278302, 0.200174, 0.200174, 0.229226, 0.229226, 0.15008, 0.209395, 0.142424, 0.222385, 0.191378, 0.278302, 0.222385, 0.236433, 0.243554, 0.295083, 0.257454, 0.271506, 0.339168, 0.271506, 0.196879, 0.21291, 0.139895, 0.142424, 0.191378, 0.129801, 0.142424, 0.137348, 0.161087, 0.203355, 0.200174, 0.209395, 0.206376, 0.281712, 0.194234, 0.194234, 0.15284, 0.122885, 0.111485, 0.10481, 0.144935, 0.200174, 0.137348, 0.137348, 0.17593, 0.18812, 0.268042, 0.219301, 0.25031, 0.191378, 0.155435, 0.15008, 0.139895, 0.147574, 0.139895, 0.206376, 0.167087, 0.167087, 0.239899, 0.173081, 0.203355, 0.209395, 0.21291, 0.288399, 0.335645, 0.36309, 0.356642, 0.311707, 0.346032, 0.418646, 0.476583, 0.56648, 0.525368, 0.497853, 0.480142, 0.483068, 0.483068, 0.433034, 0.51388, 0.4292, 0.51388, 0.486429, 0.476583, 0.468512, 0.374039, 0.342579, 0.349426, 0.349426, 0.324872, 0.26085, 0.257454, 0.200174, 0.206376, 0.247041, 0.30533, 0.31487, 0.278302, 0.275179, 0.281712, 0.278302, 0.370445, 0.374039, 0.30533, 0.311707, 0.236433, 0.332115, 0.328603, 0.335645, 0.328603, 0.311707, 0.374039, 0.301917, 0.359901, 0.346032, 0.26085, 0.161087, 0.170161, 0.222385, 0.203355, 0.200174, 0.137348, 0.15284, 0.15284, 0.182256, 0.118441, 0.129801, 0.125101, 0.11371, 0.10481, 0.106997, 0.167087, 0.164327, 0.15008, 0.161087, 0.158265, 0.239899, 0.222385, 0.129801, 0.111485, 0.090864, 0.155435, 0.239899, 0.182256, 0.191378, 0.144935, 0.219301, 0.281712, 0.281712, 0.366687, 0.380708, 0.380708, 0.387226, 0.398279, 0.387226, 0.380708, 0.318242, 0.318242, 0.390993, 0.418646, 0.342579, 0.40511, 0.295083, 0.206376, 0.209395, 0.17593, 0.232838, 0.196879, 0.167087, 0.129801, 0.094817, 0.06312, 0.042364, 0.024393], '')</t>
  </si>
  <si>
    <t>[209, 210, 216, 218]</t>
  </si>
  <si>
    <t xml:space="preserve">F5RUI6|F5RUI6_9ENTR Uncharacterized protein OS=Enterobacter hormaechei ATCC 49162 </t>
  </si>
  <si>
    <t>([0.094817, 0.142424, 0.200174, 0.243554, 0.15284, 0.200174, 0.191378, 0.147574, 0.085092, 0.111485, 0.139895, 0.185198, 0.209395, 0.125101, 0.206376, 0.120615, 0.21291, 0.125101, 0.147574, 0.076542, 0.167087, 0.179055, 0.167087, 0.079919, 0.078022, 0.067594, 0.031287, 0.038042, 0.032677, 0.0704, 0.037156, 0.020165, 0.020876, 0.017138, 0.029376, 0.027463, 0.027463, 0.034884, 0.035586, 0.021381, 0.042364, 0.03976, 0.022306, 0.021816, 0.025316, 0.017138, 0.036378, 0.078022, 0.045352, 0.100716, 0.055536, 0.054297, 0.090864, 0.092881, 0.044297, 0.038042, 0.019401, 0.035586, 0.032017, 0.026892, 0.045352, 0.044297, 0.046336, 0.041405, 0.025762, 0.022667, 0.020522, 0.018415, 0.017447, 0.017797, 0.015078, 0.028107, 0.047319, 0.031287, 0.028107, 0.073402, 0.078022, 0.092881, 0.092881, 0.081712, 0.096677, 0.100716, 0.100716, 0.102787, 0.158265, 0.155435, 0.17593, 0.194234, 0.125101, 0.100716, 0.170161, 0.161087, 0.161087, 0.185198, 0.167087, 0.179055, 0.170161, 0.083462, 0.094817, 0.086953, 0.071867, 0.134866, 0.134866, 0.111485, 0.085092, 0.071867, 0.111485, 0.170161, 0.222385, 0.318242, 0.342579, 0.298791, 0.278302], '')</t>
  </si>
  <si>
    <t xml:space="preserve">F5RUI7|F5RUI7_9ENTR Bacteriophage protein OS=Enterobacter hormaechei ATCC 49162 </t>
  </si>
  <si>
    <t>([0.069024, 0.100716, 0.132295, 0.173081, 0.222385, 0.25406, 0.288399, 0.196879, 0.222385, 0.173081, 0.209395, 0.247041, 0.301917, 0.298791, 0.229226, 0.284882, 0.366687, 0.288399, 0.40511, 0.370445, 0.472492, 0.465241, 0.384043, 0.398279, 0.408655, 0.418646, 0.42561, 0.422041, 0.557691, 0.454136, 0.541878, 0.525368, 0.529623, 0.42561, 0.4292, 0.450668, 0.461924, 0.486429, 0.505461, 0.505461, 0.653063, 0.632174, 0.626927, 0.775545, 0.653063, 0.632174, 0.618285, 0.613573, 0.509769, 0.401658, 0.497853, 0.505461, 0.549308, 0.525368, 0.59014, 0.486429, 0.538167, 0.458154, 0.394753, 0.458154, 0.398279, 0.30533, 0.301917, 0.31487, 0.25406, 0.374039, 0.31487, 0.308712, 0.308712, 0.335645, 0.342579, 0.346032, 0.349426, 0.288399, 0.271506, 0.291804, 0.346032, 0.271506, 0.342579, 0.370445, 0.370445, 0.311707, 0.40511, 0.40511, 0.414856, 0.458154, 0.422041, 0.4292, 0.436924, 0.440853, 0.472492, 0.472492, 0.461924, 0.377384, 0.335645, 0.374039, 0.359901, 0.321458, 0.311707, 0.236433, 0.236433, 0.247041, 0.36309, 0.284882, 0.232838, 0.21291, 0.139895, 0.090864, 0.127496, 0.11371, 0.120615, 0.088832, 0.139895, 0.096677, 0.155435, 0.229226, 0.191378, 0.139895, 0.132295, 0.21291, 0.278302, 0.203355, 0.203355, 0.125101, 0.206376, 0.264545, 0.268042, 0.288399, 0.374039, 0.384043, 0.387226, 0.387226, 0.436924, 0.377384, 0.465241, 0.352862, 0.346032, 0.295083, 0.374039, 0.418646, 0.349426, 0.36309, 0.41194, 0.41194, 0.408655, 0.31487, 0.311707, 0.30533, 0.332115, 0.321458, 0.311707, 0.335645, 0.268042, 0.332115, 0.422041, 0.408655, 0.444081, 0.436924, 0.458154, 0.454136, 0.476583, 0.541878, 0.541878, 0.541878, 0.529623, 0.632174, 0.720929, 0.720929, 0.675549, 0.720929, 0.675549, 0.666105, 0.59508, 0.666105, 0.622677, 0.570702, 0.59014, 0.666105, 0.632174, 0.720929, 0.754692, 0.724957, 0.724957, 0.671169, 0.724957, 0.728858, 0.694846, 0.680603, 0.728858, 0.767246, 0.759478, 0.801317, 0.750527, 0.779859, 0.775545, 0.784345, 0.788093, 0.771762, 0.771762, 0.720929, 0.622677, 0.575842, 0.626927, 0.59014, 0.545602, 0.545602, 0.534167, 0.497853, 0.494003, 0.454136, 0.454136, 0.458154, 0.444081, 0.494003, 0.433034, 0.458154, 0.468512, 0.394753, 0.335645, 0.339168, 0.422041, 0.414856, 0.349426, 0.339168, 0.377384, 0.394753, 0.384043, 0.42561, 0.476583, 0.458154, 0.444081, 0.422041, 0.40511, 0.384043, 0.36309, 0.433034, 0.377384, 0.301917], '')</t>
  </si>
  <si>
    <t>[28, 30, 31, 32, 38, 39, 40, 41, 42, 43, 44, 45, 46, 47, 48, 51, 52, 53, 54, 56, 161, 162, 163, 164, 165, 166, 167, 168, 169, 170, 171, 172, 173, 174, 175, 176, 177, 178, 179, 180, 181, 182, 183, 184, 185, 186, 187, 188, 189, 190, 191, 192, 193, 194, 195, 196, 197, 198, 199, 200, 201, 202, 203, 204, 205, 206]</t>
  </si>
  <si>
    <t xml:space="preserve">F5RUI8|F5RUI8_9ENTR Putative bacteriophage-related transmembrane protein OS=Enterobacter hormaechei ATCC 49162 </t>
  </si>
  <si>
    <t>([0.017797, 0.01227, 0.019401, 0.027463, 0.03976, 0.059222, 0.078022, 0.060549, 0.076542, 0.098513, 0.118441, 0.085092, 0.134866, 0.209395, 0.147574, 0.139895, 0.209395, 0.288399, 0.30533, 0.31487, 0.394753, 0.401658, 0.398279, 0.398279, 0.401658, 0.298791, 0.301917, 0.268042, 0.25031, 0.25031, 0.247041, 0.182256, 0.185198, 0.144935, 0.147574, 0.147574, 0.074921, 0.074921, 0.06312, 0.06184, 0.058088, 0.033407, 0.032677, 0.06312, 0.034068, 0.027463, 0.051831, 0.048328, 0.048328, 0.090864, 0.10481, 0.085092, 0.132295, 0.200174, 0.158265, 0.173081, 0.203355, 0.311707, 0.222385, 0.257454, 0.291804, 0.203355, 0.335645, 0.342579, 0.335645, 0.335645, 0.377384, 0.387226, 0.380708, 0.380708, 0.390993, 0.332115, 0.268042, 0.275179, 0.281712, 0.295083, 0.239899, 0.268042, 0.268042, 0.324872, 0.324872, 0.328603, 0.377384, 0.342579, 0.342579, 0.335645, 0.335645, 0.352862, 0.370445, 0.281712, 0.284882, 0.26085, 0.194234, 0.209395, 0.122885, 0.116183, 0.142424, 0.167087, 0.182256, 0.15008, 0.182256, 0.191378, 0.236433, 0.173081, 0.10481, 0.096677, 0.106997, 0.182256, 0.182256, 0.170161, 0.185198, 0.142424, 0.15008, 0.164327, 0.25031, 0.352862, 0.324872, 0.288399, 0.288399, 0.185198, 0.185198, 0.11371, 0.088832, 0.064632, 0.118441, 0.18812, 0.191378, 0.182256, 0.147574, 0.085092, 0.064632, 0.10481, 0.164327, 0.161087, 0.209395, 0.120615, 0.058088, 0.076542, 0.0704, 0.0704, 0.127496, 0.129801, 0.127496, 0.15284, 0.179055, 0.216401, 0.222385, 0.158265, 0.161087, 0.15284, 0.239899, 0.295083, 0.243554, 0.257454, 0.25406, 0.200174, 0.209395, 0.328603, 0.243554, 0.295083, 0.332115, 0.339168, 0.281712, 0.26085, 0.268042, 0.232838, 0.125101, 0.120615, 0.173081, 0.139895, 0.10481, 0.11371, 0.100716, 0.10481, 0.10481, 0.111485, 0.191378, 0.191378, 0.17593, 0.209395, 0.142424, 0.064632, 0.058088, 0.10481, 0.185198, 0.179055, 0.142424, 0.225814, 0.225814, 0.225814, 0.21291, 0.21291, 0.147574, 0.167087, 0.194234, 0.111485, 0.05306, 0.048328, 0.054297, 0.030003, 0.047319, 0.100716, 0.086953, 0.05306, 0.056825, 0.060549, 0.027463, 0.045352, 0.045352, 0.033407, 0.042364, 0.041405, 0.079919, 0.049374, 0.041405, 0.044297, 0.06184, 0.06312, 0.037156, 0.032017, 0.034884, 0.030003, 0.031287, 0.0704, 0.067594, 0.059222, 0.040537, 0.040537, 0.020522, 0.021381, 0.030003, 0.014075, 0.0198, 0.019401, 0.037156, 0.037156, 0.034068, 0.034884, 0.03976, 0.0704, 0.073402, 0.074921, 0.054297, 0.05306, 0.051831, 0.040537, 0.023087, 0.018415, 0.027463, 0.043307, 0.042364, 0.041405, 0.038858, 0.040537, 0.020522, 0.017138, 0.010672, 0.011342, 0.013437, 0.013613, 0.008409, 0.012491, 0.015078, 0.011106, 0.010221, 0.010131, 0.014783, 0.028107, 0.055536, 0.059222, 0.046336, 0.043307, 0.023087, 0.024826, 0.021381, 0.025316, 0.025316, 0.025316, 0.023087, 0.019109, 0.023534, 0.045352, 0.023534, 0.019401, 0.034884, 0.034068, 0.022306, 0.015694, 0.009294, 0.006421, 0.007091, 0.008156, 0.007177, 0.006567, 0.009401, 0.008409, 0.00777, 0.009096, 0.013613, 0.016528, 0.013821, 0.009483, 0.006988, 0.007495, 0.006795, 0.006194, 0.005623, 0.005249, 0.006533, 0.008002, 0.008002, 0.005503, 0.004611, 0.004208, 0.006078, 0.006374, 0.007315, 0.007091, 0.007259, 0.007259, 0.005011, 0.004736, 0.007177, 0.009977, 0.014783, 0.025762, 0.030611, 0.021816, 0.022306, 0.026892, 0.036378, 0.048328, 0.056825, 0.100716, 0.182256, 0.125101, 0.109221, 0.116183, 0.111485, 0.106997, 0.120615, 0.182256, 0.17593, 0.17593, 0.173081, 0.096677, 0.094817, 0.064632, 0.094817, 0.096677, 0.100716, 0.102787, 0.102787, 0.179055, 0.191378, 0.125101, 0.15284, 0.111485, 0.056825, 0.090864, 0.050641, 0.051831, 0.034884, 0.038042, 0.034884, 0.035586, 0.036378, 0.038858, 0.066181, 0.038858, 0.032677, 0.034884, 0.031287, 0.041405, 0.045352, 0.046336, 0.06184, 0.06184, 0.102787, 0.185198, 0.142424, 0.219301, 0.222385, 0.288399, 0.291804, 0.295083, 0.30533, 0.398279, 0.390993, 0.268042, 0.387226, 0.549308, 0.447574, 0.370445, 0.374039, 0.380708, 0.366687, 0.339168, 0.374039, 0.278302, 0.179055, 0.200174, 0.219301, 0.216401, 0.147574, 0.222385, 0.219301, 0.144935, 0.120615, 0.118441, 0.137348, 0.139895, 0.122885, 0.164327, 0.257454, 0.264545, 0.25406, 0.257454, 0.26085, 0.167087, 0.257454, 0.281712, 0.377384, 0.356642, 0.30533, 0.308712, 0.301917, 0.318242, 0.359901, 0.31487, 0.295083, 0.380708, 0.321458, 0.311707, 0.339168, 0.222385, 0.229226, 0.232838, 0.243554, 0.243554, 0.339168, 0.328603, 0.390993, 0.366687, 0.370445, 0.332115, 0.339168, 0.377384, 0.359901, 0.301917, 0.390993, 0.408655, 0.332115, 0.384043, 0.308712, 0.339168, 0.476583, 0.5017, 0.480142, 0.444081, 0.444081, 0.42561, 0.42561, 0.458154, 0.444081, 0.36309, 0.454136, 0.476583, 0.450668, 0.380708, 0.486429, 0.480142, 0.41194, 0.483068, 0.433034, 0.557691, 0.490133, 0.458154, 0.42561, 0.468512, 0.505461, 0.553315, 0.608892, 0.538167, 0.494003, 0.401658, 0.40511, 0.408655, 0.480142, 0.461924, 0.517562, 0.509769, 0.490133, 0.549308, 0.450668, 0.505461, 0.483068, 0.408655, 0.40511, 0.324872, 0.30533, 0.268042, 0.185198, 0.170161, 0.229226, 0.236433, 0.26085, 0.339168, 0.229226, 0.225814, 0.236433, 0.264545, 0.268042, 0.25031, 0.25031, 0.332115, 0.311707, 0.264545, 0.366687, 0.335645, 0.4292, 0.380708, 0.394753], '')</t>
  </si>
  <si>
    <t>[391, 457, 475, 480, 481, 482, 483, 490, 491, 493, 495]</t>
  </si>
  <si>
    <t xml:space="preserve">F5RUI9|F5RUI9_9ENTR Uncharacterized protein OS=Enterobacter hormaechei ATCC 49162 </t>
  </si>
  <si>
    <t>([0.173081, 0.216401, 0.239899, 0.182256, 0.122885, 0.158265, 0.10481, 0.15008, 0.179055, 0.144935, 0.116183, 0.139895, 0.090864, 0.090864, 0.094817, 0.111485, 0.064632, 0.10481, 0.100716, 0.090864, 0.132295, 0.079919, 0.050641, 0.055536, 0.085092, 0.158265, 0.122885, 0.21291, 0.18812, 0.161087, 0.200174, 0.247041, 0.229226, 0.295083, 0.257454, 0.275179, 0.339168, 0.450668, 0.384043], '')</t>
  </si>
  <si>
    <t xml:space="preserve">F5RUJ0|F5RUJ0_9ENTR Tail assembly chaperone OS=Enterobacter hormaechei ATCC 49162 </t>
  </si>
  <si>
    <t>([0.073402, 0.111485, 0.139895, 0.203355, 0.098513, 0.118441, 0.11371, 0.111485, 0.127496, 0.118441, 0.15008, 0.15284, 0.076542, 0.055536, 0.037156, 0.064632, 0.074921, 0.071867, 0.086953, 0.054297, 0.092881, 0.051831, 0.047319, 0.050641, 0.024826, 0.030611, 0.033407, 0.040537, 0.050641, 0.030003, 0.031287, 0.027463, 0.034068, 0.078022, 0.100716, 0.102787, 0.137348, 0.120615, 0.069024, 0.127496, 0.118441, 0.073402, 0.106997, 0.11371, 0.06184, 0.11371, 0.200174, 0.191378, 0.196879, 0.125101, 0.219301, 0.275179, 0.209395, 0.132295, 0.074921, 0.090864, 0.06312, 0.032677, 0.040537, 0.076542, 0.069024, 0.11371, 0.185198, 0.116183, 0.111485, 0.125101, 0.122885, 0.11371, 0.132295, 0.125101, 0.191378, 0.102787, 0.094817, 0.137348, 0.25031, 0.359901, 0.288399, 0.346032, 0.450668, 0.359901, 0.281712, 0.173081, 0.182256, 0.122885, 0.229226, 0.239899, 0.222385, 0.122885, 0.122885, 0.051831, 0.025762, 0.030611, 0.031287, 0.020522, 0.013016, 0.01204, 0.008723, 0.007091, 0.00777, 0.005683, 0.00777, 0.006567, 0.009977, 0.011342, 0.009483, 0.006245, 0.006245, 0.008156, 0.00962, 0.006894, 0.010509, 0.011903, 0.007091, 0.009728, 0.009015, 0.013016, 0.014075, 0.022667, 0.044297, 0.026338, 0.038042, 0.038042, 0.078022, 0.048328, 0.041405, 0.085092, 0.102787, 0.081712, 0.079919, 0.118441, 0.158265, 0.161087, 0.25031, 0.394753, 0.384043, 0.465241, 0.458154, 0.398279, 0.352862, 0.30533, 0.401658, 0.42561, 0.380708, 0.359901, 0.465241], '')</t>
  </si>
  <si>
    <t xml:space="preserve">F5RUJ1|F5RUJ1_9ENTR Bacteriophage protein OS=Enterobacter hormaechei ATCC 49162 </t>
  </si>
  <si>
    <t>([0.332115, 0.36309, 0.4292, 0.36309, 0.243554, 0.194234, 0.229226, 0.161087, 0.18812, 0.25406, 0.200174, 0.158265, 0.120615, 0.144935, 0.129801, 0.106997, 0.102787, 0.111485, 0.111485, 0.185198, 0.173081, 0.106997, 0.111485, 0.079919, 0.11371, 0.185198, 0.25406, 0.216401, 0.318242, 0.21291, 0.11371, 0.194234, 0.268042, 0.346032, 0.308712, 0.308712, 0.332115, 0.346032, 0.332115, 0.328603, 0.25406, 0.25406, 0.339168, 0.301917, 0.335645, 0.275179, 0.288399, 0.288399, 0.311707, 0.298791, 0.40511, 0.5017, 0.387226, 0.414856, 0.332115, 0.370445, 0.291804, 0.291804, 0.291804, 0.298791, 0.298791, 0.328603, 0.298791, 0.311707, 0.356642, 0.380708, 0.359901, 0.352862, 0.308712, 0.236433, 0.203355, 0.216401, 0.137348, 0.222385, 0.200174, 0.200174, 0.200174, 0.288399, 0.380708, 0.366687, 0.352862, 0.324872, 0.295083, 0.243554, 0.271506, 0.200174, 0.17593, 0.191378, 0.200174, 0.243554, 0.21291, 0.247041, 0.232838, 0.31487, 0.30533, 0.247041, 0.247041, 0.209395, 0.173081, 0.161087, 0.170161, 0.15008, 0.109221, 0.098513, 0.098513, 0.081712, 0.073402, 0.074921, 0.116183, 0.078022, 0.059222, 0.060549, 0.060549, 0.06312, 0.069024, 0.074921, 0.076542, 0.125101, 0.164327, 0.191378, 0.125101, 0.073402, 0.092881, 0.083462, 0.147574, 0.158265, 0.127496, 0.200174, 0.134866, 0.122885, 0.094817, 0.11371, 0.129801, 0.129801, 0.127496, 0.127496, 0.122885, 0.120615, 0.100716, 0.0704, 0.054297, 0.079919, 0.11371, 0.085092, 0.158265, 0.10481, 0.15284, 0.158265], '')</t>
  </si>
  <si>
    <t>[51]</t>
  </si>
  <si>
    <t xml:space="preserve">F5RUJ2|F5RUJ2_9ENTR DUF3383 domain-containing protein OS=Enterobacter hormaechei ATCC 49162 </t>
  </si>
  <si>
    <t>([0.21291, 0.127496, 0.158265, 0.102787, 0.147574, 0.182256, 0.17593, 0.200174, 0.147574, 0.147574, 0.167087, 0.167087, 0.191378, 0.10481, 0.164327, 0.106997, 0.122885, 0.127496, 0.127496, 0.083462, 0.118441, 0.129801, 0.203355, 0.209395, 0.257454, 0.15008, 0.144935, 0.191378, 0.203355, 0.196879, 0.236433, 0.232838, 0.185198, 0.182256, 0.278302, 0.194234, 0.268042, 0.203355, 0.247041, 0.288399, 0.359901, 0.377384, 0.342579, 0.26085, 0.271506, 0.335645, 0.450668, 0.458154, 0.352862, 0.335645, 0.390993, 0.30533, 0.30533, 0.356642, 0.301917, 0.203355, 0.284882, 0.298791, 0.332115, 0.401658, 0.398279, 0.422041, 0.422041, 0.433034, 0.483068, 0.387226, 0.291804, 0.281712, 0.288399, 0.374039, 0.394753, 0.394753, 0.414856, 0.414856, 0.384043, 0.461924, 0.486429, 0.494003, 0.418646, 0.418646, 0.398279, 0.359901, 0.328603, 0.225814, 0.222385, 0.257454, 0.339168, 0.41194, 0.324872, 0.21291, 0.179055, 0.094817, 0.111485, 0.111485, 0.122885, 0.170161, 0.161087, 0.236433, 0.17593, 0.236433, 0.158265, 0.147574, 0.147574, 0.125101, 0.191378, 0.18812, 0.200174, 0.21291, 0.173081, 0.25031, 0.370445, 0.335645, 0.352862, 0.356642, 0.422041, 0.328603, 0.321458, 0.318242, 0.288399, 0.271506, 0.239899, 0.295083, 0.301917, 0.324872, 0.298791, 0.243554, 0.257454, 0.21291, 0.134866, 0.088832, 0.092881, 0.081712, 0.120615, 0.164327, 0.173081, 0.15008, 0.243554, 0.25031, 0.173081, 0.203355, 0.203355, 0.173081, 0.144935, 0.134866, 0.096677, 0.164327, 0.243554, 0.229226, 0.225814, 0.30533, 0.318242, 0.257454, 0.25406, 0.291804, 0.257454, 0.243554, 0.284882, 0.182256, 0.179055, 0.173081, 0.164327, 0.239899, 0.268042, 0.328603, 0.332115, 0.36309, 0.335645, 0.311707, 0.229226, 0.288399, 0.25406, 0.352862, 0.332115, 0.349426, 0.281712, 0.257454, 0.268042, 0.264545, 0.374039, 0.390993, 0.517562, 0.521092, 0.440853, 0.377384, 0.377384, 0.278302, 0.278302, 0.185198, 0.137348, 0.232838, 0.203355, 0.236433, 0.236433, 0.291804, 0.200174, 0.155435, 0.247041, 0.25031, 0.209395, 0.158265, 0.125101, 0.06184, 0.050641, 0.096677, 0.164327, 0.173081, 0.278302, 0.295083, 0.295083, 0.25406, 0.134866, 0.11371, 0.073402, 0.064632, 0.083462, 0.142424, 0.185198, 0.18812, 0.111485, 0.083462, 0.100716, 0.118441, 0.15284, 0.191378, 0.182256, 0.194234, 0.118441, 0.098513, 0.100716, 0.167087, 0.185198, 0.295083, 0.339168, 0.324872, 0.342579, 0.236433, 0.15008, 0.173081, 0.161087, 0.209395, 0.206376, 0.132295, 0.116183, 0.137348, 0.120615, 0.092881, 0.0704, 0.098513, 0.118441, 0.137348, 0.073402, 0.147574, 0.155435, 0.11371, 0.15284, 0.090864, 0.120615, 0.185198, 0.185198, 0.129801, 0.083462, 0.137348, 0.137348, 0.134866, 0.161087, 0.167087, 0.191378, 0.239899, 0.271506, 0.18812, 0.144935, 0.15008, 0.122885, 0.111485, 0.085092, 0.085092, 0.118441, 0.092881, 0.094817, 0.116183, 0.164327, 0.257454, 0.158265, 0.232838, 0.278302, 0.247041, 0.271506, 0.284882, 0.257454, 0.170161, 0.173081, 0.122885, 0.200174, 0.200174, 0.209395, 0.268042, 0.308712, 0.308712, 0.301917, 0.318242, 0.298791, 0.21291, 0.191378, 0.311707, 0.324872, 0.31487, 0.222385, 0.134866, 0.078022, 0.086953, 0.142424, 0.209395, 0.301917, 0.229226, 0.203355, 0.191378, 0.219301, 0.229226, 0.173081, 0.179055, 0.173081, 0.116183, 0.132295, 0.155435, 0.076542, 0.071867, 0.078022, 0.079919, 0.078022, 0.085092, 0.086953, 0.092881, 0.05306, 0.059222, 0.083462, 0.109221, 0.083462, 0.069024, 0.059222, 0.059222, 0.076542, 0.040537, 0.06184, 0.100716, 0.094817, 0.161087, 0.11371, 0.122885, 0.120615, 0.191378, 0.268042, 0.25406, 0.247041, 0.25031, 0.206376, 0.139895, 0.079919, 0.071867, 0.094817, 0.102787, 0.102787, 0.142424, 0.21291, 0.209395, 0.129801, 0.081712, 0.090864, 0.129801, 0.116183, 0.194234, 0.158265, 0.147574, 0.147574, 0.090864, 0.122885, 0.173081, 0.268042, 0.370445, 0.440853, 0.447574, 0.4292, 0.549308, 0.529623, 0.545602, 0.557691, 0.549308, 0.707965, 0.690604, 0.549308, 0.545602, 0.436924, 0.480142, 0.394753, 0.4292, 0.538167, 0.538167, 0.465241, 0.465241, 0.374039, 0.366687, 0.31487, 0.332115, 0.222385, 0.219301, 0.17593, 0.17593, 0.264545, 0.236433, 0.161087, 0.179055, 0.109221, 0.194234, 0.109221, 0.120615, 0.079919, 0.042364, 0.030611, 0.030611, 0.027463, 0.034068, 0.020165, 0.025762, 0.016528, 0.018787, 0.021381, 0.016021, 0.016021, 0.015694, 0.015078, 0.015344, 0.025316, 0.025762, 0.023534, 0.025762, 0.046336, 0.056825, 0.078022, 0.11371, 0.116183, 0.094817, 0.096677, 0.15284, 0.11371, 0.158265, 0.222385, 0.144935], '')</t>
  </si>
  <si>
    <t>[180, 181, 381, 382, 383, 384, 385, 386, 387, 388, 389, 394, 395]</t>
  </si>
  <si>
    <t xml:space="preserve">F5RUJ3|F5RUJ3_9ENTR Uncharacterized protein OS=Enterobacter hormaechei ATCC 49162 </t>
  </si>
  <si>
    <t>([0.422041, 0.468512, 0.450668, 0.390993, 0.436924, 0.461924, 0.447574, 0.433034, 0.36309, 0.387226, 0.349426, 0.31487, 0.342579, 0.335645, 0.26085, 0.185198, 0.268042, 0.206376, 0.225814, 0.25406, 0.281712, 0.182256, 0.15284, 0.185198, 0.247041, 0.243554, 0.257454, 0.284882, 0.311707, 0.318242, 0.346032, 0.366687, 0.468512, 0.387226, 0.346032, 0.422041, 0.422041, 0.390993, 0.390993, 0.359901, 0.436924, 0.461924, 0.553315, 0.553315, 0.476583, 0.458154, 0.447574, 0.444081, 0.458154, 0.461924, 0.538167, 0.521092, 0.497853, 0.476583, 0.575842, 0.63748, 0.626927, 0.648219, 0.59014, 0.712013, 0.712013, 0.712013, 0.707965, 0.618285, 0.657645, 0.754692, 0.754692, 0.76285, 0.680603, 0.604312, 0.525368, 0.541878, 0.461924, 0.440853, 0.4292, 0.418646, 0.401658, 0.374039, 0.433034, 0.494003, 0.465241, 0.398279, 0.401658, 0.41194, 0.401658, 0.318242, 0.311707, 0.324872, 0.239899, 0.295083, 0.324872, 0.390993, 0.384043, 0.444081, 0.525368, 0.444081, 0.374039, 0.332115, 0.359901, 0.359901, 0.359901, 0.349426, 0.318242, 0.229226, 0.15008, 0.18812, 0.275179, 0.264545, 0.222385, 0.31487, 0.26085, 0.278302, 0.281712, 0.203355, 0.209395, 0.206376, 0.21291, 0.284882, 0.328603, 0.349426, 0.321458, 0.311707, 0.225814, 0.339168, 0.394753, 0.440853, 0.444081, 0.440853, 0.384043, 0.418646, 0.335645, 0.398279, 0.291804, 0.281712, 0.278302, 0.278302, 0.278302, 0.342579, 0.271506, 0.268042, 0.257454, 0.291804, 0.225814, 0.318242, 0.229226, 0.18812, 0.236433, 0.268042, 0.203355, 0.26085, 0.225814, 0.301917, 0.295083, 0.390993, 0.318242, 0.387226, 0.380708, 0.301917, 0.321458, 0.398279, 0.398279, 0.31487, 0.308712, 0.281712, 0.257454, 0.268042, 0.342579, 0.321458, 0.321458, 0.356642, 0.328603, 0.339168, 0.308712, 0.284882, 0.243554, 0.321458, 0.295083, 0.26085, 0.366687], '')</t>
  </si>
  <si>
    <t>[42, 43, 50, 51, 54, 55, 56, 57, 58, 59, 60, 61, 62, 63, 64, 65, 66, 67, 68, 69, 70, 71, 94]</t>
  </si>
  <si>
    <t xml:space="preserve">F5RUJ4|F5RUJ4_9ENTR Phage protein OS=Enterobacter hormaechei ATCC 49162 </t>
  </si>
  <si>
    <t>([0.359901, 0.209395, 0.26085, 0.332115, 0.359901, 0.418646, 0.440853, 0.465241, 0.394753, 0.346032, 0.384043, 0.422041, 0.36309, 0.275179, 0.18812, 0.301917, 0.30533, 0.243554, 0.179055, 0.264545, 0.264545, 0.324872, 0.440853, 0.408655, 0.30533, 0.206376, 0.185198, 0.132295, 0.137348, 0.200174, 0.185198, 0.167087, 0.17593, 0.236433, 0.321458, 0.398279, 0.30533, 0.31487, 0.377384, 0.342579, 0.349426, 0.349426, 0.352862, 0.346032, 0.374039, 0.370445, 0.483068, 0.494003, 0.476583, 0.465241, 0.465241, 0.468512, 0.394753, 0.380708, 0.387226, 0.384043, 0.36309, 0.366687, 0.36309, 0.284882, 0.366687, 0.366687, 0.366687, 0.26085, 0.284882, 0.243554, 0.295083, 0.298791, 0.308712, 0.359901, 0.288399, 0.225814, 0.243554, 0.243554, 0.257454, 0.247041, 0.144935, 0.161087, 0.158265, 0.161087, 0.17593, 0.164327, 0.15008, 0.142424, 0.25031, 0.25031, 0.179055, 0.21291, 0.219301, 0.200174, 0.155435, 0.155435, 0.232838, 0.291804, 0.291804, 0.271506, 0.194234, 0.222385, 0.155435, 0.170161, 0.155435, 0.200174, 0.206376, 0.222385, 0.222385, 0.185198, 0.134866, 0.222385, 0.179055, 0.134866, 0.102787, 0.15008, 0.216401, 0.137348, 0.100716], '')</t>
  </si>
  <si>
    <t xml:space="preserve">F5RUJ5|F5RUJ5_9ENTR Bacteriophage protein OS=Enterobacter hormaechei ATCC 49162 </t>
  </si>
  <si>
    <t>([0.139895, 0.196879, 0.137348, 0.079919, 0.106997, 0.132295, 0.086953, 0.106997, 0.083462, 0.10481, 0.076542, 0.102787, 0.167087, 0.15284, 0.158265, 0.25031, 0.18812, 0.281712, 0.206376, 0.147574, 0.129801, 0.132295, 0.076542, 0.120615, 0.191378, 0.194234, 0.203355, 0.225814, 0.243554, 0.318242, 0.318242, 0.342579, 0.25031, 0.185198, 0.236433, 0.236433, 0.137348, 0.167087, 0.167087, 0.144935, 0.209395, 0.247041, 0.15284, 0.225814, 0.225814, 0.229226, 0.236433, 0.232838, 0.324872, 0.311707, 0.301917, 0.332115, 0.291804, 0.332115, 0.394753, 0.436924, 0.398279, 0.380708, 0.418646, 0.408655, 0.521092, 0.440853, 0.440853, 0.557691, 0.468512, 0.401658, 0.401658, 0.295083, 0.194234, 0.106997, 0.11371, 0.11371, 0.096677, 0.167087, 0.200174, 0.132295, 0.085092, 0.10481, 0.179055, 0.170161, 0.111485, 0.111485, 0.161087, 0.158265, 0.158265, 0.158265, 0.179055, 0.191378, 0.26085, 0.295083, 0.377384, 0.308712, 0.30533, 0.271506, 0.209395, 0.219301, 0.222385, 0.209395, 0.200174, 0.209395, 0.209395, 0.21291, 0.137348, 0.142424, 0.144935, 0.139895, 0.129801, 0.134866, 0.147574, 0.182256, 0.21291, 0.222385, 0.203355, 0.21291, 0.173081, 0.239899, 0.232838, 0.30533, 0.380708, 0.380708, 0.370445, 0.366687, 0.480142, 0.483068, 0.408655, 0.40511, 0.41194, 0.509769, 0.545602, 0.468512, 0.377384, 0.418646, 0.401658, 0.408655, 0.40511, 0.401658, 0.366687, 0.291804, 0.298791, 0.328603, 0.25031, 0.25031, 0.26085, 0.229226, 0.311707, 0.349426, 0.318242, 0.288399, 0.26085, 0.225814, 0.247041, 0.324872, 0.271506, 0.236433, 0.335645], '')</t>
  </si>
  <si>
    <t>[60, 63, 127, 128]</t>
  </si>
  <si>
    <t xml:space="preserve">F5RUJ6|F5RUJ6_9ENTR DUF4054 domain-containing protein OS=Enterobacter hormaechei ATCC 49162 </t>
  </si>
  <si>
    <t>([0.111485, 0.06184, 0.116183, 0.064632, 0.032017, 0.045352, 0.058088, 0.040537, 0.040537, 0.066181, 0.096677, 0.064632, 0.047319, 0.066181, 0.054297, 0.083462, 0.170161, 0.167087, 0.120615, 0.132295, 0.137348, 0.111485, 0.109221, 0.051831, 0.102787, 0.122885, 0.096677, 0.098513, 0.098513, 0.06312, 0.033407, 0.017447, 0.038858, 0.054297, 0.079919, 0.069024, 0.054297, 0.054297, 0.036378, 0.031287, 0.049374, 0.030003, 0.024393, 0.025316, 0.035586, 0.020165, 0.024826, 0.024826, 0.020165, 0.032677, 0.037156, 0.041405, 0.058088, 0.048328, 0.055536, 0.045352, 0.078022, 0.045352, 0.040537, 0.058088, 0.106997, 0.098513, 0.139895, 0.179055, 0.25406, 0.288399, 0.366687, 0.414856, 0.36309, 0.318242, 0.318242, 0.41194, 0.454136, 0.521092, 0.517562, 0.497853, 0.414856, 0.384043, 0.384043, 0.394753, 0.288399, 0.275179, 0.288399, 0.222385, 0.216401, 0.225814, 0.243554, 0.247041, 0.239899, 0.239899, 0.236433, 0.236433, 0.229226, 0.239899, 0.222385, 0.15008, 0.137348, 0.216401, 0.17593, 0.18812, 0.191378, 0.200174, 0.137348, 0.132295, 0.182256, 0.179055, 0.17593, 0.158265, 0.132295, 0.129801, 0.116183, 0.179055, 0.11371, 0.088832, 0.088832, 0.086953, 0.139895, 0.100716, 0.066181, 0.102787, 0.155435, 0.081712, 0.083462, 0.074921, 0.090864, 0.076542, 0.06312, 0.047319, 0.036378, 0.036378, 0.027463, 0.05306, 0.037156, 0.064632, 0.071867], '')</t>
  </si>
  <si>
    <t>[73, 74]</t>
  </si>
  <si>
    <t xml:space="preserve">F5RUJ7|F5RUJ7_9ENTR Uncharacterized protein OS=Enterobacter hormaechei ATCC 49162 </t>
  </si>
  <si>
    <t>([0.301917, 0.222385, 0.170161, 0.185198, 0.219301, 0.264545, 0.284882, 0.243554, 0.25031, 0.31487, 0.332115, 0.36309, 0.366687, 0.41194, 0.42561, 0.36309, 0.387226, 0.390993, 0.414856, 0.342579, 0.394753, 0.472492, 0.562014, 0.63748, 0.657645, 0.59508, 0.59508, 0.58069, 0.661982, 0.59508, 0.541878, 0.538167, 0.525368, 0.538167, 0.494003, 0.490133, 0.480142, 0.454136, 0.458154, 0.450668, 0.529623, 0.545602, 0.51388, 0.447574, 0.450668, 0.436924, 0.483068, 0.483068, 0.458154, 0.465241, 0.534167, 0.529623, 0.549308, 0.545602, 0.545602, 0.613573, 0.59917, 0.671169, 0.685117, 0.666105, 0.661982, 0.63748, 0.608892, 0.632174, 0.716283, 0.716283, 0.750527], '')</t>
  </si>
  <si>
    <t>[22, 23, 24, 25, 26, 27, 28, 29, 30, 31, 32, 33, 40, 41, 42, 50, 51, 52, 53, 54, 55, 56, 57, 58, 59, 60, 61, 62, 63, 64, 65, 66]</t>
  </si>
  <si>
    <t xml:space="preserve">F5RUJ8|F5RUJ8_9ENTR HsbB protein OS=Enterobacter hormaechei ATCC 49162 </t>
  </si>
  <si>
    <t>([0.339168, 0.179055, 0.167087, 0.100716, 0.158265, 0.182256, 0.209395, 0.194234, 0.185198, 0.17593, 0.209395, 0.264545, 0.155435, 0.142424, 0.118441, 0.120615, 0.21291, 0.196879, 0.196879, 0.229226, 0.139895, 0.120615, 0.144935, 0.144935, 0.219301, 0.219301, 0.15284, 0.167087, 0.127496, 0.109221, 0.129801, 0.125101, 0.122885, 0.139895, 0.088832, 0.161087, 0.10481, 0.102787, 0.06184, 0.064632, 0.051831, 0.054297, 0.109221, 0.139895, 0.173081, 0.182256, 0.102787, 0.086953, 0.096677, 0.109221, 0.158265, 0.164327, 0.179055, 0.116183, 0.18812, 0.271506, 0.170161, 0.196879, 0.170161, 0.26085, 0.132295, 0.164327, 0.161087, 0.155435, 0.132295, 0.069024, 0.071867, 0.096677, 0.127496, 0.106997, 0.118441, 0.094817, 0.092881, 0.047319, 0.049374, 0.033407, 0.036378, 0.036378, 0.044297, 0.051831, 0.054297, 0.067594, 0.076542, 0.137348, 0.096677, 0.137348, 0.170161, 0.170161, 0.127496, 0.17593, 0.196879, 0.271506, 0.308712, 0.308712, 0.384043, 0.40511, 0.332115, 0.31487, 0.31487, 0.31487, 0.31487, 0.196879, 0.194234, 0.18812, 0.111485, 0.155435, 0.100716, 0.111485, 0.118441, 0.11371, 0.116183, 0.081712, 0.0704, 0.071867, 0.059222, 0.066181, 0.096677, 0.167087, 0.179055, 0.179055, 0.206376, 0.196879, 0.30533, 0.308712, 0.257454, 0.352862, 0.321458, 0.374039, 0.422041, 0.401658, 0.461924, 0.461924, 0.509769, 0.444081, 0.42561, 0.394753, 0.401658, 0.414856, 0.342579, 0.301917, 0.278302, 0.170161, 0.167087, 0.17593, 0.26085, 0.30533, 0.203355, 0.25031, 0.200174, 0.144935, 0.142424, 0.122885, 0.076542, 0.081712, 0.120615, 0.147574, 0.21291, 0.132295, 0.147574, 0.161087, 0.194234, 0.301917, 0.387226, 0.359901, 0.346032, 0.243554, 0.236433, 0.332115, 0.318242, 0.42561, 0.40511, 0.380708, 0.444081, 0.525368, 0.529623, 0.447574, 0.436924, 0.440853, 0.497853, 0.401658, 0.465241, 0.4292, 0.342579, 0.366687, 0.401658, 0.321458, 0.418646, 0.408655, 0.40511, 0.328603, 0.311707, 0.394753, 0.390993, 0.40511, 0.342579, 0.236433, 0.311707, 0.21291, 0.209395, 0.268042, 0.328603, 0.324872, 0.25031, 0.328603, 0.225814, 0.15284, 0.196879, 0.18812, 0.167087, 0.137348, 0.229226, 0.236433, 0.243554, 0.284882, 0.278302, 0.339168, 0.335645, 0.295083, 0.380708, 0.268042, 0.147574, 0.158265, 0.167087, 0.275179, 0.191378, 0.301917, 0.377384, 0.36309, 0.380708, 0.318242, 0.271506, 0.243554, 0.170161, 0.17593, 0.185198, 0.118441, 0.134866, 0.222385, 0.179055, 0.18812, 0.284882, 0.352862, 0.342579, 0.342579, 0.324872, 0.387226, 0.328603, 0.25031, 0.225814, 0.179055, 0.288399, 0.380708, 0.387226, 0.42561, 0.4292, 0.418646, 0.472492, 0.447574, 0.387226, 0.5017, 0.398279, 0.4292, 0.472492, 0.5017, 0.390993, 0.418646, 0.461924, 0.41194, 0.525368, 0.648219, 0.716283, 0.648219, 0.657645, 0.657645, 0.585406, 0.529623, 0.408655, 0.436924, 0.349426, 0.418646, 0.328603, 0.422041, 0.387226, 0.384043, 0.324872, 0.4292, 0.408655, 0.328603, 0.422041, 0.324872, 0.200174, 0.127496, 0.173081, 0.102787, 0.098513, 0.098513, 0.120615, 0.137348, 0.085092, 0.142424, 0.122885, 0.109221, 0.085092, 0.069024, 0.049374, 0.046336, 0.032017, 0.023087, 0.027463, 0.016528, 0.0198, 0.035586], '')</t>
  </si>
  <si>
    <t>[132, 173, 174, 259, 263, 268, 269, 270, 271, 272, 273, 274, 275]</t>
  </si>
  <si>
    <t xml:space="preserve">F5RUJ9|F5RUJ9_9ENTR Uncharacterized protein OS=Enterobacter hormaechei ATCC 49162 </t>
  </si>
  <si>
    <t>([0.433034, 0.483068, 0.377384, 0.36309, 0.324872, 0.390993, 0.408655, 0.374039, 0.401658, 0.418646, 0.450668, 0.497853, 0.468512, 0.538167, 0.538167, 0.447574, 0.450668, 0.58069, 0.553315, 0.454136, 0.447574, 0.465241, 0.422041, 0.51388, 0.541878, 0.557691, 0.436924, 0.447574, 0.534167, 0.517562, 0.414856, 0.342579, 0.288399, 0.25406, 0.257454, 0.191378, 0.268042, 0.206376, 0.167087, 0.179055, 0.268042, 0.257454, 0.291804, 0.268042, 0.200174, 0.203355, 0.243554, 0.268042, 0.257454, 0.194234, 0.170161, 0.257454, 0.324872, 0.349426, 0.352862, 0.352862, 0.335645, 0.298791, 0.352862, 0.30533, 0.216401, 0.21291, 0.134866, 0.132295, 0.182256, 0.15008, 0.15008, 0.088832, 0.090864, 0.092881, 0.109221, 0.137348, 0.079919, 0.085092, 0.111485, 0.127496, 0.129801, 0.164327, 0.15284, 0.161087, 0.182256, 0.219301, 0.209395, 0.236433, 0.232838, 0.236433, 0.25406, 0.18812, 0.236433, 0.239899, 0.239899, 0.243554, 0.167087, 0.25406, 0.203355, 0.167087, 0.200174, 0.18812, 0.179055, 0.225814, 0.219301, 0.275179, 0.257454, 0.264545, 0.278302, 0.206376, 0.200174, 0.275179, 0.339168, 0.335645, 0.401658, 0.370445, 0.36309, 0.436924, 0.380708, 0.377384, 0.377384, 0.342579, 0.339168, 0.374039, 0.374039, 0.291804, 0.264545, 0.243554, 0.229226, 0.219301, 0.236433, 0.144935, 0.15008, 0.147574, 0.170161, 0.092881, 0.111485, 0.116183, 0.064632, 0.090864, 0.11371, 0.132295, 0.111485, 0.111485, 0.096677, 0.098513, 0.111485, 0.137348, 0.137348, 0.120615, 0.191378, 0.191378, 0.295083, 0.21291, 0.222385, 0.232838, 0.342579, 0.342579, 0.342579, 0.447574, 0.486429, 0.476583, 0.447574, 0.465241, 0.454136, 0.472492, 0.458154, 0.521092, 0.490133, 0.608892, 0.661982, 0.59508, 0.720929], '')</t>
  </si>
  <si>
    <t>[13, 14, 17, 18, 23, 24, 25, 28, 29, 163, 165, 166, 167, 168]</t>
  </si>
  <si>
    <t xml:space="preserve">F5RUK0|F5RUK0_9ENTR DUF2213 domain-containing protein OS=Enterobacter hormaechei ATCC 49162 </t>
  </si>
  <si>
    <t>([0.41194, 0.321458, 0.359901, 0.352862, 0.387226, 0.339168, 0.380708, 0.414856, 0.447574, 0.465241, 0.408655, 0.366687, 0.380708, 0.380708, 0.380708, 0.408655, 0.349426, 0.390993, 0.377384, 0.436924, 0.377384, 0.366687, 0.359901, 0.374039, 0.332115, 0.257454, 0.311707, 0.311707, 0.328603, 0.328603, 0.328603, 0.40511, 0.418646, 0.40511, 0.394753, 0.465241, 0.370445, 0.422041, 0.51388, 0.549308, 0.562014, 0.657645, 0.58069, 0.562014, 0.562014, 0.613573, 0.728858, 0.733139, 0.626927, 0.553315, 0.545602, 0.444081, 0.436924, 0.494003, 0.494003, 0.529623, 0.433034, 0.509769, 0.42561, 0.394753, 0.374039, 0.394753, 0.384043, 0.414856, 0.450668, 0.450668, 0.476583, 0.461924, 0.472492, 0.521092, 0.541878, 0.534167, 0.666105, 0.626927, 0.553315, 0.557691, 0.529623, 0.59508, 0.505461, 0.618285, 0.666105, 0.657645, 0.608892, 0.626927, 0.671169, 0.745909, 0.745909, 0.759478, 0.694846, 0.671169, 0.626927, 0.685117, 0.59014, 0.541878, 0.51388, 0.497853, 0.509769, 0.517562, 0.56648, 0.622677, 0.509769, 0.486429, 0.490133, 0.468512, 0.461924, 0.450668, 0.450668, 0.436924, 0.4292, 0.480142, 0.5017, 0.486429, 0.454136, 0.465241, 0.494003, 0.472492, 0.549308, 0.465241, 0.461924, 0.384043, 0.418646, 0.51388, 0.505461, 0.541878, 0.570702, 0.585406, 0.480142, 0.494003, 0.497853, 0.505461, 0.553315, 0.458154, 0.541878, 0.517562, 0.534167, 0.549308, 0.648219, 0.666105, 0.653063, 0.632174, 0.618285, 0.618285, 0.613573, 0.525368, 0.465241, 0.401658, 0.332115, 0.418646, 0.401658, 0.377384, 0.36309, 0.30533, 0.377384, 0.377384, 0.346032, 0.377384, 0.366687, 0.30533, 0.30533, 0.318242, 0.328603, 0.40511, 0.401658, 0.40511, 0.486429, 0.433034, 0.5017, 0.490133, 0.5017, 0.517562, 0.549308, 0.562014, 0.604312, 0.622677, 0.661982, 0.716283, 0.73685, 0.724957, 0.801317, 0.76285, 0.84206, 0.823549, 0.750527, 0.733139, 0.626927, 0.618285, 0.728858, 0.724957, 0.716283, 0.724957, 0.613573, 0.613573, 0.570702, 0.553315, 0.59014, 0.557691, 0.509769, 0.458154, 0.414856, 0.390993, 0.324872, 0.324872, 0.311707, 0.311707, 0.308712, 0.384043, 0.384043, 0.346032, 0.36309, 0.440853, 0.401658, 0.486429, 0.454136, 0.468512, 0.401658, 0.36309, 0.36309, 0.390993, 0.458154, 0.509769, 0.538167, 0.553315, 0.541878, 0.56648, 0.553315, 0.56648, 0.525368, 0.534167, 0.562014, 0.553315, 0.545602, 0.494003, 0.472492, 0.476583, 0.494003, 0.549308, 0.525368, 0.521092, 0.450668, 0.450668, 0.465241, 0.454136, 0.465241, 0.454136, 0.468512, 0.525368, 0.525368, 0.570702, 0.557691, 0.534167, 0.541878, 0.534167, 0.618285, 0.538167, 0.553315, 0.521092, 0.541878, 0.56648, 0.562014, 0.59917, 0.59917, 0.557691, 0.553315, 0.613573, 0.648219, 0.613573, 0.666105, 0.666105, 0.557691, 0.538167, 0.490133, 0.480142, 0.486429, 0.42561, 0.505461, 0.521092, 0.465241, 0.447574, 0.398279, 0.374039, 0.4292, 0.394753, 0.36309, 0.321458, 0.318242, 0.298791, 0.243554, 0.216401, 0.25406, 0.321458, 0.26085, 0.31487, 0.247041, 0.25406, 0.31487, 0.301917, 0.301917, 0.377384, 0.394753, 0.374039, 0.31487, 0.335645, 0.308712, 0.339168, 0.311707, 0.339168, 0.328603, 0.377384, 0.318242, 0.295083, 0.295083, 0.342579, 0.387226, 0.436924, 0.440853, 0.454136, 0.480142, 0.476583, 0.461924, 0.398279, 0.422041, 0.5017, 0.505461, 0.56648, 0.58069, 0.666105, 0.680603, 0.699094, 0.724957, 0.805026, 0.798249, 0.798249, 0.798249, 0.767246, 0.823549, 0.808535, 0.791621, 0.775545, 0.750527, 0.73685, 0.791621, 0.849326, 0.849326, 0.83125, 0.745909, 0.675549, 0.707965, 0.694846, 0.608892, 0.632174, 0.626927, 0.613573, 0.608892, 0.648219, 0.632174, 0.553315, 0.545602, 0.534167, 0.51388, 0.521092, 0.529623, 0.541878, 0.51388, 0.465241, 0.447574, 0.56648], '')</t>
  </si>
  <si>
    <t>[38, 39, 40, 41, 42, 43, 44, 45, 46, 47, 48, 49, 50, 55, 57, 69, 70, 71, 72, 73, 74, 75, 76, 77, 78, 79, 80, 81, 82, 83, 84, 85, 86, 87, 88, 89, 90, 91, 92, 93, 94, 96, 97, 98, 99, 100, 110, 116, 121, 122, 123, 124, 125, 129, 130, 132, 133, 134, 135, 136, 137, 138, 139, 140, 141, 142, 143, 166, 168, 169, 170, 171, 172, 173, 174, 175, 176, 177, 178, 179, 180, 181, 182, 183, 184, 185, 186, 187, 188, 189, 190, 191, 192, 193, 194, 195, 196, 219, 220, 221, 222, 223, 224, 225, 226, 227, 228, 229, 230, 235, 236, 237, 245, 246, 247, 248, 249, 250, 251, 252, 253, 254, 255, 256, 257, 258, 259, 260, 261, 262, 263, 264, 265, 266, 267, 268, 269, 274, 275, 321, 322, 323, 324, 325, 326, 327, 328, 329, 330, 331, 332, 333, 334, 335, 336, 337, 338, 339, 340, 341, 342, 343, 344, 345, 346, 347, 348, 349, 350, 351, 352, 353, 354, 355, 356, 357, 358, 359, 360, 361, 362, 365]</t>
  </si>
  <si>
    <t xml:space="preserve">F5RUK1|F5RUK1_9ENTR Phage head morphogenesis domain-containing protein OS=Enterobacter hormaechei ATCC 49162 </t>
  </si>
  <si>
    <t>([0.020876, 0.03976, 0.06184, 0.096677, 0.056825, 0.079919, 0.11371, 0.11371, 0.078022, 0.06312, 0.078022, 0.085092, 0.106997, 0.109221, 0.167087, 0.155435, 0.25031, 0.247041, 0.232838, 0.236433, 0.25031, 0.335645, 0.291804, 0.194234, 0.185198, 0.291804, 0.196879, 0.182256, 0.120615, 0.200174, 0.268042, 0.173081, 0.209395, 0.216401, 0.229226, 0.17593, 0.281712, 0.236433, 0.17593, 0.100716, 0.142424, 0.074921, 0.043307, 0.050641, 0.100716, 0.081712, 0.076542, 0.139895, 0.139895, 0.15284, 0.076542, 0.081712, 0.170161, 0.11371, 0.06184, 0.06312, 0.083462, 0.049374, 0.071867, 0.11371, 0.102787, 0.064632, 0.096677, 0.096677, 0.102787, 0.094817, 0.120615, 0.06312, 0.06312, 0.0704, 0.118441, 0.216401, 0.125101, 0.10481, 0.096677, 0.109221, 0.066181, 0.066181, 0.11371, 0.096677, 0.096677, 0.173081, 0.182256, 0.219301, 0.219301, 0.243554, 0.278302, 0.264545, 0.380708, 0.339168, 0.26085, 0.182256, 0.15008, 0.239899, 0.25031, 0.342579, 0.41194, 0.414856, 0.450668, 0.384043, 0.380708, 0.374039, 0.374039, 0.401658, 0.30533, 0.394753, 0.295083, 0.278302, 0.25031, 0.161087, 0.185198, 0.219301, 0.31487, 0.377384, 0.284882, 0.196879, 0.191378, 0.194234, 0.222385, 0.200174, 0.278302, 0.200174, 0.127496, 0.088832, 0.129801, 0.209395, 0.219301, 0.206376, 0.194234, 0.15284, 0.161087, 0.161087, 0.185198, 0.116183, 0.116183, 0.164327, 0.25031, 0.264545, 0.179055, 0.194234, 0.194234, 0.158265, 0.239899, 0.332115, 0.321458, 0.25031, 0.247041, 0.229226, 0.311707, 0.26085, 0.308712, 0.394753, 0.401658, 0.401658, 0.483068, 0.4292, 0.465241, 0.458154, 0.377384, 0.447574, 0.465241, 0.465241, 0.422041, 0.42561, 0.433034, 0.505461, 0.497853, 0.494003, 0.440853, 0.444081, 0.51388, 0.545602, 0.525368, 0.497853, 0.494003, 0.422041, 0.374039, 0.342579, 0.284882, 0.370445, 0.387226, 0.321458, 0.31487, 0.380708, 0.352862, 0.349426, 0.356642, 0.418646, 0.342579, 0.40511, 0.394753, 0.394753, 0.394753, 0.408655, 0.41194, 0.4292, 0.480142, 0.557691, 0.521092, 0.59508, 0.58069, 0.476583, 0.549308, 0.450668, 0.447574, 0.472492, 0.408655, 0.342579, 0.370445, 0.450668, 0.440853, 0.454136, 0.436924, 0.468512, 0.465241, 0.494003, 0.476583, 0.476583, 0.468512, 0.538167, 0.534167, 0.541878, 0.648219, 0.553315, 0.666105, 0.562014, 0.557691, 0.622677, 0.750527, 0.775545, 0.798249, 0.812494, 0.805026, 0.819762, 0.823549, 0.81615, 0.823549, 0.859585, 0.83125, 0.83125, 0.741537, 0.73685, 0.632174, 0.534167, 0.613573, 0.622677, 0.767246, 0.771762, 0.680603, 0.642678, 0.604312, 0.56648, 0.505461, 0.42561, 0.4292, 0.342579, 0.342579, 0.332115, 0.281712, 0.308712, 0.284882, 0.346032, 0.318242, 0.387226, 0.472492, 0.472492, 0.440853, 0.356642], '')</t>
  </si>
  <si>
    <t>[165, 170, 171, 172, 197, 198, 199, 200, 202, 219, 220, 221, 222, 223, 224, 225, 226, 227, 228, 229, 230, 231, 232, 233, 234, 235, 236, 237, 238, 239, 240, 241, 242, 243, 244, 245, 246, 247, 248, 249, 250, 251, 252]</t>
  </si>
  <si>
    <t xml:space="preserve">F5RUK2|F5RUK2_9ENTR Uncharacterized protein (Fragment) OS=Enterobacter hormaechei ATCC 49162 </t>
  </si>
  <si>
    <t>([0.440853, 0.490133, 0.51388, 0.557691, 0.562014, 0.472492, 0.505461, 0.444081, 0.387226, 0.418646, 0.440853, 0.5017, 0.436924, 0.436924, 0.436924, 0.377384, 0.324872, 0.408655, 0.352862, 0.41194, 0.414856, 0.4292, 0.40511, 0.41194, 0.332115, 0.335645, 0.339168, 0.324872, 0.374039, 0.370445, 0.359901, 0.359901, 0.295083, 0.366687, 0.366687, 0.366687, 0.349426, 0.335645, 0.247041, 0.298791, 0.284882, 0.275179, 0.311707, 0.321458, 0.318242, 0.387226, 0.394753, 0.444081, 0.458154, 0.468512, 0.545602, 0.545602, 0.483068, 0.604312, 0.608892, 0.59014, 0.494003, 0.562014, 0.657645, 0.680603, 0.59014, 0.604312, 0.59917, 0.541878, 0.549308, 0.538167, 0.545602, 0.557691, 0.557691, 0.538167, 0.59014, 0.562014, 0.483068, 0.557691, 0.509769, 0.444081, 0.390993, 0.480142, 0.408655, 0.339168, 0.401658, 0.472492, 0.483068, 0.476583, 0.490133, 0.40511, 0.418646, 0.339168, 0.31487, 0.25406, 0.268042, 0.271506, 0.222385, 0.288399, 0.222385, 0.268042, 0.318242, 0.380708, 0.359901, 0.458154, 0.534167, 0.509769, 0.517562, 0.505461, 0.494003, 0.505461, 0.608892, 0.505461, 0.59014, 0.608892, 0.699094, 0.699094, 0.666105, 0.745909, 0.653063, 0.720929, 0.685117, 0.59508, 0.58069, 0.497853, 0.433034, 0.42561, 0.458154, 0.458154, 0.468512, 0.494003, 0.41194, 0.390993, 0.472492, 0.408655, 0.390993, 0.398279, 0.384043, 0.377384, 0.387226, 0.387226, 0.339168, 0.26085, 0.356642, 0.359901, 0.414856, 0.465241, 0.480142, 0.472492, 0.444081, 0.414856, 0.390993, 0.447574, 0.450668, 0.42561, 0.5017, 0.497853, 0.494003, 0.480142], '')</t>
  </si>
  <si>
    <t>[2, 3, 4, 6, 11, 50, 51, 53, 54, 55, 57, 58, 59, 60, 61, 62, 63, 64, 65, 66, 67, 68, 69, 70, 71, 73, 74, 100, 101, 102, 103, 105, 106, 107, 108, 109, 110, 111, 112, 113, 114, 115, 116, 117, 118, 150]</t>
  </si>
  <si>
    <t xml:space="preserve">F5RUK3|F5RUK3_9ENTR GNAT family acetyltransferase OS=Enterobacter hormaechei ATCC 49162 </t>
  </si>
  <si>
    <t>([0.028107, 0.041405, 0.026338, 0.014783, 0.016528, 0.022306, 0.014075, 0.009977, 0.013016, 0.010372, 0.008804, 0.010672, 0.011903, 0.010509, 0.008723, 0.007877, 0.007259, 0.006894, 0.007555, 0.008624, 0.006421, 0.008624, 0.006988, 0.010221, 0.0198, 0.014315, 0.015344, 0.030611, 0.058088, 0.056825, 0.10481, 0.182256, 0.120615, 0.134866, 0.216401, 0.21291, 0.15284, 0.295083, 0.298791, 0.200174, 0.257454, 0.247041, 0.243554, 0.30533, 0.243554, 0.142424, 0.229226, 0.21291, 0.209395, 0.25031, 0.167087, 0.161087, 0.158265, 0.229226, 0.132295, 0.073402, 0.125101, 0.111485, 0.10481, 0.11371, 0.120615, 0.129801, 0.179055, 0.219301, 0.219301, 0.243554, 0.324872, 0.291804, 0.30533, 0.216401, 0.111485, 0.194234, 0.164327, 0.094817, 0.074921, 0.079919, 0.134866, 0.142424, 0.225814, 0.200174, 0.185198, 0.17593, 0.170161, 0.122885, 0.069024, 0.058088, 0.059222, 0.06312, 0.081712, 0.090864, 0.118441, 0.194234, 0.127496, 0.164327, 0.225814, 0.26085, 0.318242, 0.308712, 0.206376, 0.147574, 0.092881, 0.088832, 0.15284, 0.10481, 0.111485, 0.182256, 0.21291, 0.225814, 0.147574, 0.100716, 0.102787, 0.0704, 0.06184, 0.064632, 0.034068, 0.043307, 0.025316, 0.029376, 0.031287, 0.06312, 0.092881, 0.134866, 0.096677, 0.098513, 0.088832, 0.106997, 0.067594, 0.036378, 0.028107, 0.041405, 0.036378, 0.032017, 0.059222, 0.034884, 0.054297, 0.092881, 0.086953, 0.100716, 0.111485, 0.064632, 0.060549, 0.059222, 0.047319, 0.071867, 0.037156, 0.06184, 0.083462, 0.118441, 0.155435, 0.182256, 0.206376, 0.291804, 0.271506, 0.219301, 0.332115, 0.328603, 0.335645, 0.31487, 0.311707, 0.206376, 0.206376, 0.134866, 0.085092, 0.120615, 0.125101, 0.185198, 0.10481, 0.118441, 0.122885, 0.147574, 0.086953, 0.079919, 0.071867, 0.044297, 0.069024, 0.036378, 0.034884, 0.023963, 0.028107, 0.03976, 0.059222, 0.106997, 0.106997, 0.147574, 0.147574, 0.132295, 0.158265, 0.236433, 0.203355, 0.21291, 0.206376, 0.216401, 0.229226, 0.144935, 0.167087, 0.090864, 0.161087, 0.164327, 0.200174, 0.127496, 0.122885, 0.155435, 0.144935, 0.144935, 0.116183, 0.111485, 0.116183, 0.111485, 0.118441, 0.144935, 0.132295, 0.139895, 0.21291, 0.209395, 0.288399, 0.268042, 0.36309, 0.284882, 0.206376, 0.219301, 0.298791, 0.311707, 0.203355, 0.232838, 0.324872, 0.377384, 0.390993, 0.366687, 0.366687, 0.295083, 0.271506, 0.26085, 0.167087, 0.111485, 0.100716, 0.106997, 0.167087, 0.179055, 0.161087, 0.229226, 0.232838, 0.239899, 0.239899, 0.324872, 0.308712, 0.222385, 0.239899, 0.225814, 0.173081, 0.170161, 0.229226, 0.15284, 0.155435, 0.257454, 0.31487, 0.311707, 0.311707, 0.288399, 0.243554, 0.342579, 0.318242, 0.278302, 0.243554, 0.194234], '')</t>
  </si>
  <si>
    <t xml:space="preserve">F5RUK4|F5RUK4_9ENTR Cold shock protein E OS=Enterobacter hormaechei ATCC 49162 </t>
  </si>
  <si>
    <t>([0.200174, 0.236433, 0.271506, 0.15008, 0.185198, 0.10481, 0.073402, 0.088832, 0.11371, 0.147574, 0.182256, 0.21291, 0.206376, 0.219301, 0.219301, 0.219301, 0.134866, 0.137348, 0.158265, 0.185198, 0.185198, 0.132295, 0.116183, 0.127496, 0.243554, 0.247041, 0.281712, 0.288399, 0.288399, 0.278302, 0.268042, 0.225814, 0.200174, 0.144935, 0.134866, 0.073402, 0.129801, 0.239899, 0.232838, 0.291804, 0.380708, 0.398279, 0.454136, 0.483068, 0.387226, 0.359901, 0.328603, 0.318242, 0.366687, 0.311707, 0.311707, 0.247041, 0.196879, 0.25406, 0.328603, 0.321458, 0.414856, 0.408655, 0.301917, 0.219301, 0.147574, 0.118441, 0.109221, 0.125101, 0.129801, 0.139895, 0.137348, 0.102787, 0.164327, 0.185198, 0.167087, 0.167087, 0.219301, 0.200174, 0.127496, 0.083462, 0.044297, 0.046336, 0.048328, 0.086953, 0.15008, 0.247041, 0.21291, 0.216401, 0.203355, 0.194234, 0.17593, 0.18812, 0.25406, 0.268042, 0.284882, 0.335645, 0.284882, 0.209395, 0.308712, 0.30533, 0.36309, 0.387226, 0.31487, 0.271506, 0.271506, 0.257454, 0.15284, 0.200174, 0.225814, 0.216401, 0.225814, 0.321458, 0.311707, 0.308712, 0.321458, 0.308712, 0.349426, 0.377384, 0.461924, 0.465241, 0.461924, 0.454136, 0.529623, 0.529623, 0.538167, 0.433034, 0.436924, 0.529623, 0.42561, 0.40511, 0.42561, 0.42561, 0.414856, 0.394753, 0.321458, 0.196879, 0.200174, 0.200174, 0.236433, 0.243554, 0.167087, 0.232838, 0.161087, 0.173081, 0.21291, 0.243554, 0.257454, 0.247041, 0.173081, 0.194234, 0.179055, 0.142424, 0.118441, 0.094817, 0.090864, 0.127496, 0.209395, 0.173081, 0.120615, 0.085092, 0.047319], '')</t>
  </si>
  <si>
    <t>[118, 119, 120, 123]</t>
  </si>
  <si>
    <t xml:space="preserve">F5RUK6|F5RUK6_9ENTR Acetolactate synthase OS=Enterobacter hormaechei ATCC 49162 </t>
  </si>
  <si>
    <t>([0.642678, 0.694846, 0.699094, 0.648219, 0.690604, 0.63748, 0.545602, 0.472492, 0.483068, 0.51388, 0.436924, 0.490133, 0.447574, 0.458154, 0.433034, 0.366687, 0.359901, 0.370445, 0.301917, 0.191378, 0.25406, 0.200174, 0.219301, 0.219301, 0.219301, 0.206376, 0.155435, 0.225814, 0.291804, 0.229226, 0.134866, 0.216401, 0.200174, 0.155435, 0.094817, 0.10481, 0.15008, 0.15008, 0.085092, 0.139895, 0.15008, 0.092881, 0.179055, 0.102787, 0.109221, 0.139895, 0.155435, 0.206376, 0.203355, 0.17593, 0.209395, 0.209395, 0.167087, 0.144935, 0.185198, 0.232838, 0.158265, 0.155435, 0.161087, 0.170161, 0.161087, 0.239899, 0.324872, 0.26085, 0.328603, 0.257454, 0.216401, 0.134866, 0.111485, 0.106997, 0.127496, 0.147574, 0.271506, 0.30533, 0.271506, 0.301917, 0.342579, 0.332115, 0.247041, 0.247041, 0.324872, 0.232838, 0.206376, 0.216401, 0.216401, 0.229226, 0.295083, 0.346032, 0.422041, 0.509769, 0.541878, 0.472492, 0.40511, 0.339168, 0.26085, 0.324872, 0.324872, 0.281712, 0.295083, 0.377384, 0.377384, 0.346032, 0.450668, 0.480142, 0.436924, 0.465241, 0.366687, 0.298791, 0.291804, 0.301917, 0.284882, 0.21291, 0.295083, 0.370445, 0.332115, 0.380708, 0.342579, 0.239899, 0.271506, 0.370445, 0.30533, 0.30533, 0.335645, 0.222385, 0.196879, 0.167087, 0.18812, 0.203355, 0.281712, 0.271506, 0.291804, 0.308712, 0.311707, 0.203355, 0.167087, 0.25406, 0.219301, 0.194234, 0.295083, 0.308712, 0.243554, 0.21291, 0.21291, 0.185198, 0.247041, 0.298791, 0.380708, 0.356642, 0.433034, 0.454136, 0.454136, 0.418646, 0.370445, 0.301917, 0.328603, 0.359901, 0.26085, 0.359901, 0.436924, 0.454136, 0.352862, 0.318242, 0.436924, 0.440853, 0.509769, 0.553315, 0.538167, 0.521092, 0.486429, 0.387226, 0.275179, 0.308712, 0.278302, 0.308712, 0.40511, 0.505461, 0.472492, 0.468512, 0.394753, 0.380708, 0.398279, 0.454136, 0.557691, 0.56648, 0.549308, 0.476583, 0.377384, 0.384043, 0.401658, 0.366687, 0.422041, 0.505461, 0.387226, 0.328603, 0.346032, 0.349426, 0.284882, 0.31487, 0.41194, 0.483068, 0.414856, 0.291804, 0.247041, 0.144935, 0.129801, 0.081712, 0.076542, 0.109221, 0.100716, 0.096677, 0.164327, 0.164327, 0.17593, 0.25406, 0.311707, 0.26085, 0.182256, 0.21291, 0.209395, 0.129801, 0.066181, 0.11371, 0.179055, 0.25031, 0.332115, 0.239899, 0.349426, 0.321458, 0.36309, 0.36309, 0.359901, 0.236433, 0.284882, 0.236433, 0.206376, 0.239899, 0.239899, 0.25406, 0.264545, 0.281712, 0.384043, 0.480142, 0.346032, 0.359901, 0.359901, 0.25406, 0.318242, 0.288399, 0.356642, 0.278302, 0.281712, 0.191378, 0.17593, 0.17593, 0.219301, 0.264545, 0.232838, 0.264545, 0.349426, 0.335645, 0.236433, 0.144935, 0.144935, 0.164327, 0.132295, 0.142424, 0.158265, 0.109221, 0.060549, 0.038042, 0.032017, 0.032017, 0.030611, 0.06184, 0.069024, 0.040537, 0.041405, 0.028695, 0.032017, 0.035586, 0.034884, 0.047319, 0.040537, 0.042364, 0.071867, 0.085092, 0.085092, 0.116183, 0.200174, 0.206376, 0.203355, 0.30533, 0.206376, 0.30533, 0.236433, 0.127496, 0.21291, 0.167087, 0.164327, 0.164327, 0.15284, 0.15008, 0.185198, 0.196879, 0.125101, 0.15008, 0.158265, 0.088832, 0.118441, 0.066181, 0.074921, 0.11371, 0.118441, 0.118441, 0.092881, 0.116183, 0.194234, 0.098513, 0.129801, 0.129801, 0.069024, 0.049374, 0.049374, 0.048328, 0.045352, 0.081712, 0.067594, 0.06312, 0.06184, 0.06184, 0.060549, 0.092881, 0.098513, 0.090864, 0.132295, 0.155435, 0.196879, 0.11371, 0.116183, 0.067594, 0.127496, 0.200174, 0.239899, 0.239899, 0.25406, 0.349426, 0.346032, 0.25406, 0.167087, 0.268042, 0.247041, 0.339168, 0.339168, 0.298791, 0.298791, 0.239899, 0.25406, 0.247041, 0.225814, 0.281712, 0.257454, 0.247041, 0.281712, 0.17593, 0.173081, 0.094817, 0.060549, 0.055536, 0.079919, 0.102787, 0.100716, 0.111485, 0.060549, 0.045352, 0.06184, 0.067594, 0.127496, 0.076542, 0.074921, 0.088832, 0.11371, 0.129801, 0.137348, 0.088832, 0.15284, 0.155435, 0.142424, 0.209395, 0.129801, 0.081712, 0.059222, 0.045352, 0.040537, 0.042364, 0.031287, 0.017138, 0.015694, 0.008895, 0.011669, 0.009728, 0.014783, 0.015078, 0.014783, 0.011106, 0.009096, 0.009096, 0.009483, 0.016257, 0.016528, 0.030611, 0.066181, 0.092881, 0.111485, 0.071867, 0.10481, 0.10481, 0.206376, 0.120615, 0.18812, 0.11371, 0.137348, 0.116183, 0.058088, 0.05306, 0.045352, 0.092881, 0.11371, 0.10481, 0.10481, 0.098513, 0.059222, 0.034884, 0.047319, 0.029376, 0.046336, 0.058088, 0.111485, 0.090864, 0.164327, 0.102787, 0.106997, 0.11371, 0.137348, 0.225814, 0.26085, 0.352862, 0.243554, 0.229226, 0.239899, 0.206376, 0.142424, 0.206376, 0.185198, 0.196879, 0.232838, 0.247041, 0.17593, 0.098513, 0.098513, 0.05306, 0.059222, 0.054297, 0.031287, 0.034068, 0.037156, 0.041405, 0.0198, 0.037156, 0.023963, 0.015344, 0.015344, 0.013437, 0.014075, 0.026338, 0.027463, 0.034884, 0.031287, 0.025762, 0.050641, 0.050641, 0.051831, 0.096677, 0.167087, 0.167087, 0.173081, 0.078022, 0.096677, 0.200174, 0.125101, 0.182256, 0.142424, 0.170161, 0.229226, 0.134866, 0.096677, 0.094817, 0.076542, 0.037156, 0.071867, 0.054297, 0.054297, 0.096677, 0.047319, 0.038042, 0.038858, 0.03976, 0.085092, 0.0704, 0.064632, 0.085092, 0.042364, 0.10481, 0.125101, 0.158265, 0.164327, 0.194234, 0.15008, 0.15008, 0.209395, 0.225814, 0.18812, 0.206376, 0.206376, 0.356642, 0.352862, 0.356642, 0.264545, 0.229226, 0.173081, 0.185198, 0.15008, 0.25406, 0.142424, 0.120615, 0.127496, 0.216401, 0.25406, 0.196879, 0.15008, 0.15008, 0.134866, 0.209395, 0.120615, 0.125101, 0.058088, 0.071867, 0.120615, 0.100716, 0.071867, 0.109221, 0.0704, 0.094817, 0.06312, 0.10481, 0.079919, 0.048328, 0.028695, 0.013821, 0.021381], '')</t>
  </si>
  <si>
    <t>[0, 1, 2, 3, 4, 5, 6, 9, 89, 90, 164, 165, 166, 167, 175, 182, 183, 184, 191]</t>
  </si>
  <si>
    <t xml:space="preserve">F5RUK8|F5RUK8_9ENTR LysR family transcriptional regulator OS=Enterobacter hormaechei ATCC 49162 </t>
  </si>
  <si>
    <t>([0.009483, 0.008525, 0.009483, 0.013437, 0.021381, 0.030003, 0.044297, 0.025762, 0.037156, 0.048328, 0.049374, 0.049374, 0.045352, 0.06312, 0.036378, 0.06312, 0.059222, 0.059222, 0.10481, 0.216401, 0.318242, 0.264545, 0.332115, 0.377384, 0.384043, 0.278302, 0.275179, 0.268042, 0.291804, 0.298791, 0.311707, 0.36309, 0.324872, 0.324872, 0.366687, 0.494003, 0.401658, 0.384043, 0.384043, 0.377384, 0.25406, 0.229226, 0.318242, 0.318242, 0.236433, 0.247041, 0.247041, 0.257454, 0.271506, 0.324872, 0.308712, 0.308712, 0.257454, 0.216401, 0.139895, 0.144935, 0.127496, 0.170161, 0.200174, 0.196879, 0.122885, 0.122885, 0.096677, 0.055536, 0.055536, 0.092881, 0.069024, 0.098513, 0.05306, 0.054297, 0.066181, 0.054297, 0.048328, 0.060549, 0.067594, 0.096677, 0.086953, 0.079919, 0.056825, 0.098513, 0.100716, 0.179055, 0.179055, 0.206376, 0.200174, 0.203355, 0.118441, 0.147574, 0.173081, 0.25406, 0.25031, 0.219301, 0.15008, 0.155435, 0.182256, 0.271506, 0.209395, 0.120615, 0.100716, 0.102787, 0.054297, 0.05306, 0.051831, 0.044297, 0.047319, 0.056825, 0.060549, 0.116183, 0.090864, 0.074921, 0.048328, 0.048328, 0.037156, 0.079919, 0.079919, 0.041405, 0.048328, 0.071867, 0.15008, 0.15008, 0.222385, 0.31487, 0.232838, 0.229226, 0.349426, 0.308712, 0.295083, 0.25406, 0.264545, 0.295083, 0.346032, 0.328603, 0.335645, 0.311707, 0.275179, 0.161087, 0.158265, 0.085092, 0.060549, 0.0704, 0.048328, 0.056825, 0.056825, 0.094817, 0.086953, 0.054297, 0.032017, 0.06312, 0.044297, 0.038042, 0.021816, 0.01204, 0.020165, 0.019109, 0.038042, 0.059222, 0.094817, 0.094817, 0.098513, 0.132295, 0.064632, 0.11371, 0.100716, 0.11371, 0.116183, 0.139895, 0.127496, 0.191378, 0.144935, 0.144935, 0.147574, 0.243554, 0.25031, 0.25406, 0.170161, 0.161087, 0.11371, 0.085092, 0.129801, 0.209395, 0.25031, 0.366687, 0.295083, 0.222385, 0.137348, 0.067594, 0.067594, 0.120615, 0.158265, 0.132295, 0.17593, 0.200174, 0.18812, 0.191378, 0.102787, 0.17593, 0.164327, 0.137348, 0.129801, 0.127496, 0.118441, 0.064632, 0.06184, 0.094817, 0.118441, 0.185198, 0.206376, 0.194234, 0.15008, 0.142424, 0.200174, 0.239899, 0.139895, 0.15008, 0.222385, 0.318242, 0.31487, 0.232838, 0.301917, 0.394753, 0.394753, 0.311707, 0.398279, 0.339168, 0.271506, 0.301917, 0.268042, 0.359901, 0.346032, 0.384043, 0.257454, 0.225814, 0.147574, 0.158265, 0.173081, 0.173081, 0.173081, 0.134866, 0.179055, 0.155435, 0.096677, 0.096677, 0.179055, 0.209395, 0.257454, 0.257454, 0.268042, 0.203355, 0.203355, 0.17593, 0.11371, 0.209395, 0.239899, 0.352862, 0.440853, 0.332115, 0.236433, 0.247041, 0.295083, 0.236433, 0.236433, 0.25031, 0.170161, 0.076542, 0.064632, 0.060549, 0.044297, 0.048328, 0.088832, 0.086953, 0.10481, 0.170161, 0.120615, 0.120615, 0.102787, 0.045352, 0.045352, 0.0704, 0.05306, 0.038042, 0.066181, 0.086953, 0.137348, 0.185198, 0.275179, 0.243554, 0.21291, 0.332115, 0.275179, 0.239899, 0.206376, 0.164327, 0.116183], '')</t>
  </si>
  <si>
    <t xml:space="preserve">F5RUK9|F5RUK9_9ENTR Uncharacterized protein OS=Enterobacter hormaechei ATCC 49162 </t>
  </si>
  <si>
    <t>([0.076542, 0.073402, 0.127496, 0.194234, 0.219301, 0.200174, 0.15284, 0.173081, 0.191378, 0.137348, 0.098513, 0.116183, 0.102787, 0.102787, 0.058088, 0.058088, 0.066181, 0.132295, 0.111485, 0.196879, 0.179055, 0.094817, 0.134866, 0.069024, 0.046336, 0.05306, 0.069024, 0.055536, 0.045352, 0.037156, 0.034068, 0.037156, 0.037156, 0.040537, 0.022667, 0.024826, 0.023963, 0.023087, 0.025316, 0.035586, 0.025316, 0.028107, 0.064632, 0.024393, 0.033407, 0.043307, 0.022667, 0.012727, 0.021381, 0.027463, 0.020165, 0.021381, 0.025762, 0.021816, 0.019401, 0.032017, 0.048328, 0.023534, 0.022306, 0.023963, 0.013437, 0.010221, 0.015344, 0.01227, 0.028107, 0.020522, 0.023963, 0.040537, 0.041405, 0.024393, 0.016257, 0.031287, 0.058088, 0.041405, 0.027463, 0.038858, 0.03976, 0.048328, 0.083462, 0.043307, 0.029376, 0.05306, 0.049374, 0.033407, 0.041405, 0.038858, 0.035586, 0.016528, 0.017447, 0.034068, 0.06312, 0.078022, 0.037156, 0.037156, 0.041405, 0.086953, 0.058088, 0.046336, 0.024826, 0.020876, 0.022667, 0.028695, 0.017447, 0.025316, 0.021816, 0.017447, 0.015694, 0.027463, 0.054297, 0.028107, 0.032017, 0.023963, 0.032017, 0.035586, 0.026892, 0.040537, 0.043307, 0.046336, 0.030003, 0.046336, 0.031287, 0.031287, 0.028695, 0.058088, 0.054297, 0.055536, 0.041405, 0.023963, 0.014783, 0.011903, 0.022306, 0.009977, 0.009015, 0.008525, 0.012491, 0.018106, 0.011342, 0.007091, 0.009865, 0.013265, 0.013016, 0.016826, 0.022667, 0.018106, 0.012491, 0.01227, 0.014586, 0.020522, 0.033407, 0.06184, 0.066181], '')</t>
  </si>
  <si>
    <t xml:space="preserve">F5RUL0|F5RUL0_9ENTR Uncharacterized protein OS=Enterobacter hormaechei ATCC 49162 </t>
  </si>
  <si>
    <t>([0.167087, 0.098513, 0.147574, 0.206376, 0.139895, 0.17593, 0.134866, 0.173081, 0.222385, 0.264545, 0.288399, 0.328603, 0.25031, 0.170161, 0.182256, 0.182256, 0.17593, 0.092881, 0.15284, 0.164327, 0.164327, 0.15284, 0.229226, 0.142424, 0.066181, 0.106997, 0.098513, 0.086953, 0.03976, 0.032677, 0.030611, 0.016021, 0.017797, 0.030003, 0.058088, 0.058088, 0.049374, 0.092881, 0.164327, 0.158265, 0.094817, 0.094817, 0.058088, 0.027463, 0.046336, 0.10481, 0.100716, 0.11371, 0.185198, 0.30533, 0.281712, 0.170161, 0.21291, 0.206376, 0.109221, 0.078022, 0.078022, 0.15008, 0.15008, 0.15284, 0.100716, 0.109221, 0.066181, 0.116183, 0.134866, 0.15008, 0.155435, 0.098513, 0.090864, 0.05306, 0.048328, 0.064632, 0.125101, 0.096677, 0.047319, 0.055536, 0.045352, 0.041405, 0.020876, 0.020165, 0.013265, 0.011342, 0.016528, 0.016528, 0.015694, 0.026338, 0.026338, 0.024826, 0.041405, 0.023534, 0.037156, 0.023087, 0.017797, 0.017447, 0.035586, 0.0704, 0.122885, 0.170161, 0.106997, 0.203355, 0.127496, 0.109221, 0.206376, 0.200174, 0.298791, 0.206376, 0.194234, 0.194234, 0.17593, 0.173081, 0.170161, 0.125101, 0.10481, 0.090864, 0.094817, 0.0704, 0.056825, 0.041405, 0.030611, 0.047319, 0.030611, 0.048328, 0.106997, 0.066181, 0.044297], '')</t>
  </si>
  <si>
    <t xml:space="preserve">F5RUL1|F5RUL1_9ENTR Uncharacterized protein OS=Enterobacter hormaechei ATCC 49162 </t>
  </si>
  <si>
    <t>([0.147574, 0.191378, 0.098513, 0.127496, 0.167087, 0.200174, 0.100716, 0.048328, 0.041405, 0.032017, 0.042364, 0.038858, 0.040537, 0.041405, 0.043307, 0.088832, 0.043307, 0.043307, 0.051831, 0.040537, 0.021381, 0.015344, 0.013437, 0.022306, 0.011903, 0.011903, 0.011669, 0.023534, 0.05306, 0.047319, 0.038042, 0.023534, 0.034884, 0.032017, 0.020165, 0.0198, 0.020876, 0.033407, 0.028107, 0.042364, 0.029376, 0.056825, 0.111485, 0.076542, 0.081712, 0.155435, 0.085092, 0.045352, 0.043307, 0.042364, 0.0704, 0.139895, 0.206376, 0.185198, 0.167087, 0.219301, 0.194234, 0.161087, 0.139895, 0.142424, 0.109221, 0.209395, 0.179055], '')</t>
  </si>
  <si>
    <t xml:space="preserve">F5RUL2|F5RUL2_9ENTR XRE family transcriptional regulator OS=Enterobacter hormaechei ATCC 49162 </t>
  </si>
  <si>
    <t>([0.120615, 0.120615, 0.076542, 0.111485, 0.158265, 0.219301, 0.158265, 0.222385, 0.147574, 0.111485, 0.134866, 0.167087, 0.161087, 0.271506, 0.298791, 0.324872, 0.370445, 0.472492, 0.394753, 0.444081, 0.490133, 0.444081, 0.394753, 0.447574, 0.359901, 0.278302, 0.278302, 0.268042, 0.164327, 0.17593, 0.268042, 0.275179, 0.288399, 0.31487, 0.291804, 0.308712, 0.342579, 0.25031, 0.17593, 0.271506, 0.209395, 0.132295, 0.161087, 0.203355, 0.225814, 0.21291, 0.291804, 0.268042, 0.268042, 0.366687, 0.476583, 0.476583, 0.468512, 0.490133, 0.476583, 0.349426, 0.30533, 0.291804, 0.26085, 0.342579, 0.295083, 0.335645, 0.324872, 0.288399, 0.318242, 0.229226, 0.356642, 0.339168, 0.342579, 0.36309, 0.311707, 0.219301, 0.132295, 0.134866, 0.116183, 0.06312, 0.096677, 0.125101, 0.120615, 0.137348, 0.137348, 0.10481, 0.109221, 0.191378, 0.219301, 0.232838, 0.21291, 0.203355, 0.219301, 0.239899, 0.21291, 0.243554, 0.318242, 0.394753, 0.390993, 0.30533, 0.318242, 0.356642, 0.342579, 0.239899, 0.25031, 0.25031, 0.335645, 0.339168, 0.321458, 0.332115, 0.236433, 0.356642, 0.25406, 0.25031, 0.232838, 0.291804, 0.288399, 0.264545, 0.194234, 0.167087, 0.232838, 0.298791, 0.18812, 0.191378, 0.194234, 0.301917, 0.216401, 0.21291, 0.17593, 0.098513, 0.06312, 0.10481, 0.111485, 0.147574, 0.11371, 0.088832, 0.088832, 0.0704, 0.066181, 0.098513, 0.094817, 0.071867, 0.048328], '')</t>
  </si>
  <si>
    <t xml:space="preserve">F5RUL3|F5RUL3_9ENTR Ketopantoate reductase family oxidoreductase OS=Enterobacter hormaechei ATCC 49162 </t>
  </si>
  <si>
    <t>([0.094817, 0.129801, 0.206376, 0.196879, 0.127496, 0.083462, 0.055536, 0.058088, 0.038042, 0.027463, 0.035586, 0.029376, 0.046336, 0.025316, 0.016257, 0.015344, 0.017138, 0.017138, 0.023963, 0.030611, 0.032677, 0.034884, 0.038042, 0.019109, 0.018787, 0.018787, 0.030003, 0.029376, 0.035586, 0.06312, 0.086953, 0.086953, 0.134866, 0.076542, 0.127496, 0.196879, 0.125101, 0.15008, 0.083462, 0.083462, 0.044297, 0.045352, 0.041405, 0.041405, 0.073402, 0.094817, 0.129801, 0.142424, 0.216401, 0.247041, 0.21291, 0.264545, 0.17593, 0.182256, 0.179055, 0.179055, 0.185198, 0.271506, 0.239899, 0.239899, 0.25031, 0.332115, 0.318242, 0.321458, 0.301917, 0.301917, 0.291804, 0.321458, 0.216401, 0.191378, 0.118441, 0.167087, 0.092881, 0.155435, 0.155435, 0.179055, 0.129801, 0.085092, 0.102787, 0.088832, 0.088832, 0.0704, 0.059222, 0.109221, 0.106997, 0.120615, 0.120615, 0.142424, 0.142424, 0.196879, 0.200174, 0.247041, 0.185198, 0.268042, 0.239899, 0.185198, 0.243554, 0.31487, 0.401658], '')</t>
  </si>
  <si>
    <t xml:space="preserve">F5RUL4|F5RUL4_9ENTR Hcp protein OS=Enterobacter hormaechei ATCC 49162 </t>
  </si>
  <si>
    <t>([0.021816, 0.038042, 0.056825, 0.079919, 0.079919, 0.11371, 0.076542, 0.094817, 0.116183, 0.137348, 0.11371, 0.15008, 0.109221, 0.170161, 0.144935, 0.173081, 0.275179, 0.349426, 0.450668, 0.447574, 0.472492, 0.380708, 0.291804, 0.264545, 0.18812, 0.229226, 0.219301, 0.30533, 0.219301, 0.182256, 0.196879, 0.288399, 0.281712, 0.377384, 0.370445, 0.370445, 0.380708, 0.356642, 0.352862, 0.321458, 0.408655, 0.387226, 0.384043, 0.465241, 0.40511, 0.490133, 0.476583, 0.5017, 0.41194, 0.5017, 0.433034, 0.4292, 0.398279, 0.41194, 0.31487, 0.332115, 0.301917, 0.288399, 0.288399, 0.321458, 0.268042, 0.18812, 0.120615, 0.182256, 0.155435, 0.17593, 0.17593, 0.179055, 0.155435, 0.25031, 0.247041, 0.275179, 0.26085, 0.264545, 0.21291, 0.31487, 0.222385, 0.247041, 0.15284, 0.094817, 0.079919, 0.081712, 0.137348, 0.222385, 0.196879, 0.222385, 0.301917, 0.318242, 0.257454, 0.278302, 0.179055, 0.102787, 0.161087, 0.167087, 0.109221, 0.081712, 0.079919, 0.129801, 0.096677, 0.167087, 0.17593, 0.15284, 0.225814, 0.161087, 0.109221, 0.15008, 0.122885, 0.088832, 0.048328, 0.074921, 0.03976, 0.067594, 0.134866, 0.15284, 0.158265, 0.15284, 0.243554, 0.219301, 0.219301, 0.291804, 0.298791, 0.295083, 0.339168, 0.264545, 0.268042, 0.346032, 0.243554, 0.209395, 0.167087, 0.257454, 0.243554, 0.247041, 0.25031, 0.142424, 0.125101, 0.073402, 0.085092, 0.079919, 0.081712, 0.088832, 0.049374, 0.037156, 0.060549, 0.05306, 0.090864, 0.122885, 0.056825, 0.096677, 0.15284, 0.225814, 0.203355, 0.209395, 0.257454, 0.229226, 0.324872, 0.298791, 0.377384, 0.433034, 0.401658, 0.377384, 0.328603, 0.440853, 0.497853], '')</t>
  </si>
  <si>
    <t>[47, 49]</t>
  </si>
  <si>
    <t xml:space="preserve">F5RUL5|F5RUL5_9ENTR Tlde1 domain-containing protein OS=Enterobacter hormaechei ATCC 49162 </t>
  </si>
  <si>
    <t>([0.40511, 0.387226, 0.295083, 0.324872, 0.36309, 0.387226, 0.40511, 0.349426, 0.295083, 0.328603, 0.352862, 0.387226, 0.311707, 0.40511, 0.408655, 0.465241, 0.384043, 0.370445, 0.384043, 0.377384, 0.387226, 0.401658, 0.458154, 0.545602, 0.557691, 0.56648, 0.575842, 0.517562, 0.59508, 0.690604, 0.58069, 0.570702, 0.613573, 0.622677, 0.666105, 0.671169, 0.703578, 0.791621, 0.690604, 0.675549, 0.585406, 0.541878, 0.529623, 0.505461, 0.497853, 0.5017, 0.486429, 0.480142, 0.538167, 0.575842, 0.494003, 0.575842, 0.497853, 0.401658, 0.40511, 0.387226, 0.394753, 0.401658, 0.394753, 0.476583, 0.490133, 0.570702, 0.494003, 0.494003, 0.494003, 0.494003, 0.494003, 0.40511, 0.41194, 0.342579, 0.321458, 0.390993, 0.394753, 0.472492, 0.541878, 0.525368, 0.51388, 0.529623, 0.497853, 0.494003, 0.408655, 0.374039, 0.370445, 0.472492, 0.472492, 0.394753, 0.328603, 0.25406, 0.275179, 0.268042, 0.271506, 0.26085, 0.268042, 0.268042, 0.264545, 0.264545, 0.278302, 0.21291, 0.194234, 0.222385, 0.222385, 0.30533, 0.339168, 0.271506, 0.275179, 0.219301, 0.232838, 0.308712, 0.352862, 0.40511, 0.384043, 0.447574, 0.42561, 0.398279, 0.36309, 0.321458, 0.291804, 0.377384], '')</t>
  </si>
  <si>
    <t>[23, 24, 25, 26, 27, 28, 29, 30, 31, 32, 33, 34, 35, 36, 37, 38, 39, 40, 41, 42, 43, 45, 48, 49, 51, 61, 74, 75, 76, 77]</t>
  </si>
  <si>
    <t xml:space="preserve">F5RUL6|F5RUL6_9ENTR Uncharacterized protein OS=Enterobacter hormaechei ATCC 49162 </t>
  </si>
  <si>
    <t>([0.007555, 0.006567, 0.009096, 0.008723, 0.014315, 0.016257, 0.01227, 0.013821, 0.015344, 0.019401, 0.025762, 0.036378, 0.022306, 0.051831, 0.040537, 0.060549, 0.050641, 0.085092, 0.137348, 0.127496, 0.161087, 0.182256, 0.26085, 0.275179, 0.342579, 0.311707, 0.257454, 0.25406, 0.308712, 0.346032, 0.318242, 0.346032, 0.332115, 0.335645, 0.275179, 0.25031, 0.284882, 0.339168, 0.352862, 0.288399, 0.380708, 0.418646, 0.394753, 0.401658, 0.30533, 0.219301, 0.239899, 0.339168, 0.401658, 0.298791, 0.26085, 0.264545, 0.203355, 0.132295, 0.203355, 0.236433, 0.275179, 0.278302, 0.301917, 0.26085, 0.324872, 0.247041, 0.232838, 0.232838, 0.15284, 0.232838, 0.318242, 0.206376, 0.206376, 0.206376, 0.288399, 0.308712, 0.25406, 0.31487, 0.401658, 0.359901, 0.295083, 0.284882, 0.275179, 0.291804, 0.232838, 0.170161, 0.17593, 0.182256, 0.239899, 0.356642, 0.264545, 0.284882, 0.370445, 0.352862, 0.414856, 0.384043, 0.41194, 0.433034, 0.41194, 0.380708, 0.31487, 0.284882, 0.291804, 0.291804, 0.281712, 0.370445, 0.4292, 0.486429, 0.40511, 0.295083, 0.284882, 0.370445, 0.291804, 0.31487, 0.321458, 0.268042, 0.30533, 0.209395, 0.200174, 0.127496, 0.092881, 0.109221, 0.200174, 0.170161, 0.17593, 0.15008, 0.111485, 0.127496, 0.094817, 0.15284, 0.196879, 0.194234, 0.18812, 0.216401, 0.194234, 0.196879, 0.219301, 0.206376, 0.25406, 0.308712, 0.374039, 0.454136, 0.541878, 0.490133, 0.509769, 0.483068, 0.51388, 0.622677], '')</t>
  </si>
  <si>
    <t>[138, 140, 142, 143]</t>
  </si>
  <si>
    <t xml:space="preserve">F5RUL9|F5RUL9_9ENTR Hydrophobe/amphiphile efflux-1 family protein OS=Enterobacter hormaechei ATCC 49162 </t>
  </si>
  <si>
    <t>([0.440853, 0.480142, 0.534167, 0.509769, 0.529623, 0.553315, 0.433034, 0.468512, 0.401658, 0.418646, 0.356642, 0.387226, 0.356642, 0.461924, 0.461924, 0.433034, 0.40511, 0.394753, 0.509769, 0.450668, 0.458154, 0.454136, 0.465241, 0.447574, 0.408655, 0.418646, 0.41194, 0.534167, 0.454136, 0.454136, 0.4292, 0.51388, 0.480142, 0.521092, 0.521092, 0.557691, 0.59508, 0.59014, 0.5017, 0.465241, 0.490133, 0.41194, 0.387226, 0.384043, 0.394753, 0.356642, 0.346032, 0.346032, 0.349426, 0.346032, 0.450668, 0.483068, 0.401658, 0.436924, 0.342579, 0.346032, 0.275179, 0.25406, 0.25031, 0.342579, 0.346032, 0.318242, 0.359901, 0.461924, 0.377384, 0.380708, 0.418646, 0.454136, 0.390993, 0.374039, 0.444081, 0.328603, 0.225814, 0.301917, 0.291804, 0.291804, 0.291804, 0.366687, 0.324872, 0.222385, 0.21291, 0.21291, 0.247041, 0.275179, 0.243554, 0.321458, 0.321458, 0.284882, 0.25031, 0.25031, 0.264545, 0.275179, 0.356642, 0.390993, 0.308712, 0.318242, 0.332115, 0.264545, 0.222385, 0.25406, 0.366687, 0.377384, 0.339168, 0.335645, 0.236433, 0.268042, 0.281712, 0.264545, 0.335645, 0.352862, 0.422041, 0.324872, 0.308712, 0.321458, 0.301917, 0.281712, 0.206376, 0.268042, 0.321458, 0.370445, 0.359901, 0.346032, 0.346032, 0.380708, 0.308712, 0.40511, 0.31487, 0.295083, 0.30533, 0.247041, 0.170161, 0.170161, 0.164327, 0.173081, 0.185198, 0.271506, 0.30533, 0.374039, 0.339168, 0.374039, 0.243554, 0.158265, 0.161087, 0.15008, 0.081712, 0.132295, 0.134866, 0.111485, 0.134866, 0.120615, 0.129801, 0.179055, 0.129801, 0.200174, 0.191378, 0.161087, 0.127496, 0.15284, 0.167087, 0.196879, 0.111485, 0.196879, 0.284882, 0.275179, 0.281712, 0.346032, 0.278302, 0.232838, 0.311707, 0.225814, 0.229226, 0.324872, 0.222385, 0.182256, 0.15284, 0.170161, 0.185198, 0.132295, 0.185198, 0.134866, 0.134866, 0.11371, 0.127496, 0.067594, 0.055536, 0.026338, 0.033407, 0.046336, 0.040537, 0.050641, 0.035586, 0.037156, 0.037156, 0.076542, 0.139895, 0.182256, 0.161087, 0.161087, 0.264545, 0.196879, 0.142424, 0.079919, 0.081712, 0.044297, 0.047319, 0.047319, 0.0704, 0.043307, 0.026338, 0.026338, 0.020876, 0.022306, 0.012491, 0.007091, 0.005086, 0.003924, 0.003405, 0.003478, 0.002349, 0.002482, 0.002705, 0.002727, 0.003864, 0.003821, 0.005223, 0.006194, 0.006988, 0.006078, 0.006421, 0.005932, 0.007031, 0.006194, 0.006142, 0.005734, 0.007422, 0.007259, 0.009483, 0.011106, 0.009187, 0.009483, 0.006567, 0.004921, 0.004835, 0.00359, 0.00359, 0.0028, 0.003246, 0.002276, 0.002503, 0.003177, 0.004483, 0.003555, 0.00316, 0.003298, 0.004775, 0.003821, 0.005223, 0.003804, 0.002976, 0.002396, 0.002349, 0.002138, 0.002482, 0.00243, 0.002727, 0.003366, 0.003804, 0.003963, 0.004976, 0.00407, 0.0028, 0.001808, 0.001808, 0.002976, 0.002529, 0.002211, 0.003177, 0.002727, 0.00389, 0.005011, 0.005872, 0.008895, 0.014586, 0.013437, 0.024393, 0.016826, 0.013821, 0.014783, 0.011106, 0.011106, 0.020522, 0.046336, 0.094817, 0.122885, 0.10481, 0.209395, 0.257454, 0.132295, 0.170161, 0.132295, 0.076542, 0.078022, 0.047319, 0.051831, 0.058088, 0.033407, 0.067594, 0.048328, 0.021816, 0.014783, 0.018787, 0.011903, 0.007259, 0.008156, 0.00777, 0.006533, 0.004689, 0.004161, 0.006482, 0.006421, 0.006482, 0.008723, 0.009187, 0.01227, 0.011342, 0.014586, 0.023963, 0.013265, 0.014783, 0.027463, 0.06312, 0.069024, 0.069024, 0.06184, 0.049374, 0.0704, 0.071867, 0.071867, 0.056825, 0.038858, 0.042364, 0.033407, 0.020522, 0.026338, 0.014075, 0.009865, 0.006482, 0.004646, 0.007315, 0.009401, 0.006701, 0.004483, 0.003461, 0.003298, 0.003366, 0.003478, 0.00359, 0.00316, 0.004388, 0.005932, 0.004976, 0.004775, 0.006374, 0.008276, 0.006078, 0.009015, 0.013016, 0.024826, 0.048328, 0.048328, 0.069024, 0.102787, 0.203355, 0.284882, 0.349426, 0.476583, 0.422041, 0.450668, 0.59917, 0.59508, 0.553315, 0.694846, 0.690604, 0.671169, 0.661982, 0.819762, 0.805026, 0.791621, 0.791621, 0.791621], '')</t>
  </si>
  <si>
    <t>[2, 3, 4, 5, 18, 27, 31, 33, 34, 35, 36, 37, 38, 378, 379, 380, 381, 382, 383, 384, 385, 386, 387, 388, 389]</t>
  </si>
  <si>
    <t xml:space="preserve">F5RUM0|F5RUM0_9ENTR Integral transmembrane protein OS=Enterobacter hormaechei ATCC 49162 </t>
  </si>
  <si>
    <t>([0.011518, 0.013016, 0.013437, 0.011106, 0.008804, 0.009483, 0.008075, 0.007422, 0.006421, 0.008002, 0.007091, 0.006245, 0.008624, 0.007422, 0.007877, 0.010509, 0.010926, 0.011518, 0.008075, 0.00543, 0.005992, 0.006795, 0.008276, 0.009977, 0.009294, 0.017138, 0.021816, 0.020876, 0.033407, 0.078022, 0.092881, 0.102787, 0.111485, 0.120615, 0.096677, 0.161087, 0.161087, 0.239899, 0.15008, 0.268042, 0.366687, 0.298791, 0.370445, 0.346032, 0.30533, 0.414856, 0.311707, 0.268042, 0.390993, 0.349426, 0.219301, 0.161087, 0.232838, 0.339168, 0.239899, 0.335645, 0.346032, 0.387226, 0.30533, 0.418646, 0.387226, 0.31487, 0.366687, 0.374039, 0.335645, 0.288399, 0.182256, 0.209395, 0.264545, 0.239899, 0.281712, 0.374039, 0.408655, 0.418646, 0.408655, 0.497853, 0.483068, 0.377384, 0.366687, 0.366687, 0.36309, 0.268042, 0.346032, 0.219301, 0.182256, 0.191378, 0.271506, 0.370445, 0.4292, 0.436924, 0.454136, 0.36309, 0.332115, 0.301917, 0.194234, 0.191378, 0.134866, 0.137348, 0.232838, 0.236433, 0.257454, 0.239899, 0.342579, 0.30533, 0.339168, 0.342579, 0.380708, 0.301917, 0.328603, 0.318242, 0.311707, 0.268042, 0.359901, 0.401658, 0.447574, 0.553315, 0.465241, 0.549308, 0.472492, 0.458154, 0.454136, 0.534167, 0.505461, 0.5017, 0.553315, 0.56648, 0.562014, 0.468512, 0.562014, 0.454136, 0.450668, 0.356642, 0.301917, 0.295083, 0.321458, 0.321458, 0.335645, 0.401658, 0.401658, 0.472492, 0.509769, 0.433034, 0.335645, 0.298791, 0.291804, 0.291804, 0.281712, 0.288399, 0.359901, 0.36309, 0.433034, 0.370445, 0.447574, 0.557691, 0.525368, 0.408655, 0.394753, 0.384043, 0.301917, 0.328603, 0.321458, 0.219301, 0.295083, 0.398279, 0.398279, 0.401658, 0.352862, 0.342579, 0.366687, 0.339168, 0.339168, 0.346032, 0.328603, 0.324872, 0.271506, 0.301917, 0.291804, 0.200174, 0.134866, 0.203355, 0.203355, 0.216401, 0.288399, 0.25031, 0.257454, 0.291804, 0.209395, 0.26085, 0.291804, 0.298791, 0.332115, 0.342579, 0.342579, 0.359901, 0.328603, 0.370445, 0.339168, 0.349426, 0.447574, 0.549308, 0.553315, 0.525368, 0.440853, 0.444081, 0.480142, 0.436924, 0.436924, 0.517562, 0.509769, 0.51388, 0.505461, 0.505461, 0.529623, 0.549308, 0.553315, 0.468512, 0.476583, 0.509769, 0.613573, 0.618285, 0.608892, 0.608892, 0.494003, 0.575842, 0.465241, 0.480142, 0.509769, 0.454136, 0.454136, 0.447574, 0.4292, 0.444081, 0.444081, 0.377384, 0.352862, 0.4292, 0.4292, 0.384043, 0.380708, 0.281712, 0.185198, 0.106997, 0.102787, 0.134866, 0.129801, 0.219301, 0.170161, 0.170161, 0.25031, 0.170161, 0.11371, 0.173081, 0.100716, 0.092881, 0.120615, 0.071867, 0.054297, 0.106997, 0.0704, 0.078022, 0.078022, 0.132295, 0.206376, 0.206376, 0.236433, 0.15284, 0.137348, 0.167087, 0.167087, 0.134866, 0.21291, 0.191378, 0.203355, 0.288399, 0.295083, 0.295083, 0.36309, 0.359901, 0.264545, 0.271506, 0.25031, 0.239899, 0.158265, 0.191378, 0.196879, 0.229226, 0.318242, 0.281712, 0.298791, 0.26085, 0.200174, 0.196879, 0.206376, 0.158265, 0.170161, 0.134866, 0.076542, 0.078022, 0.076542, 0.147574, 0.139895, 0.158265, 0.25406, 0.243554, 0.203355, 0.203355, 0.173081, 0.086953, 0.132295, 0.129801, 0.173081, 0.167087, 0.106997, 0.096677, 0.139895, 0.078022, 0.098513, 0.073402, 0.079919, 0.106997, 0.098513, 0.167087, 0.069024, 0.040537, 0.059222, 0.046336, 0.046336, 0.022667, 0.048328, 0.045352, 0.020876, 0.019109, 0.020876, 0.033407, 0.032017, 0.021816, 0.019109, 0.020522, 0.032017, 0.016257, 0.012491, 0.008804, 0.006701, 0.00777, 0.007645, 0.006701, 0.007645, 0.00543, 0.005011, 0.003757, 0.003555, 0.004835, 0.003607, 0.004611, 0.004135, 0.005734, 0.004689, 0.004513, 0.003478, 0.003512, 0.003512, 0.003478, 0.00316, 0.004388, 0.004358, 0.005378, 0.005011, 0.003924, 0.005318, 0.008409, 0.007422, 0.006421, 0.004976, 0.004921, 0.003671, 0.004315, 0.003014, 0.003997, 0.004161, 0.005249, 0.005223, 0.007555, 0.009187, 0.009483, 0.008409, 0.007645, 0.004976, 0.005992, 0.005318, 0.003727, 0.002581, 0.003461, 0.00283, 0.003804, 0.004431, 0.004646, 0.003512, 0.005011, 0.005318, 0.006374, 0.004414, 0.00389, 0.002881, 0.002155, 0.003246, 0.003246, 0.003405, 0.005503, 0.006533, 0.006894, 0.008804, 0.01078, 0.015344, 0.026892, 0.025762, 0.034068, 0.06184, 0.111485, 0.076542, 0.051831, 0.074921, 0.118441, 0.102787, 0.129801, 0.11371, 0.100716, 0.10481, 0.079919, 0.050641, 0.046336, 0.111485, 0.088832, 0.054297, 0.034068, 0.037156, 0.03976, 0.020876, 0.013016, 0.008002, 0.006482, 0.006482, 0.004775, 0.003671, 0.003864, 0.004835, 0.005223, 0.004483, 0.003276, 0.003461, 0.004388, 0.004388, 0.002705, 0.002727, 0.003997, 0.004976, 0.003555, 0.00246, 0.003512, 0.004577, 0.004247, 0.005086, 0.004577, 0.006194, 0.006988, 0.009294, 0.008723, 0.010131, 0.008804, 0.014586, 0.015078, 0.012727, 0.012491, 0.014075, 0.014315, 0.011669, 0.007315, 0.011342, 0.011903, 0.01227, 0.014075, 0.023963, 0.017797, 0.020522, 0.015694, 0.016021, 0.010131, 0.006988, 0.008276, 0.013437, 0.013016, 0.026892, 0.027463, 0.028107, 0.067594, 0.086953, 0.090864, 0.102787, 0.050641, 0.096677, 0.0704, 0.025316, 0.036378, 0.0704, 0.102787, 0.074921, 0.147574, 0.196879, 0.257454, 0.257454, 0.225814, 0.120615, 0.051831, 0.056825, 0.059222, 0.023963, 0.019109, 0.025762, 0.025762, 0.026338, 0.028695, 0.020522, 0.046336, 0.050641, 0.026338, 0.015694, 0.020876, 0.011903, 0.009483, 0.009483, 0.009728, 0.008624, 0.014315, 0.0198, 0.015078, 0.01227, 0.014315, 0.014586, 0.009483, 0.008156, 0.011669, 0.007091, 0.008525, 0.008276, 0.006421, 0.009977, 0.015694, 0.019109, 0.016528, 0.017138, 0.025316, 0.024826, 0.035586, 0.038858, 0.054297, 0.069024, 0.046336, 0.035586, 0.027463, 0.036378, 0.078022, 0.049374, 0.116183, 0.088832, 0.111485, 0.158265, 0.109221, 0.088832, 0.086953, 0.10481, 0.18812, 0.164327, 0.167087, 0.167087, 0.127496, 0.078022, 0.059222, 0.118441, 0.225814, 0.308712, 0.349426, 0.374039, 0.356642, 0.25031, 0.308712, 0.275179, 0.271506, 0.339168, 0.342579, 0.275179, 0.384043, 0.377384, 0.301917, 0.196879, 0.191378, 0.155435, 0.219301, 0.264545, 0.144935, 0.147574, 0.10481, 0.059222, 0.056825, 0.098513, 0.179055, 0.206376, 0.173081, 0.158265, 0.144935, 0.173081, 0.243554, 0.122885, 0.06184, 0.096677, 0.094817, 0.067594, 0.060549, 0.06184, 0.069024, 0.079919, 0.071867, 0.137348, 0.21291, 0.232838, 0.268042, 0.173081, 0.191378, 0.25031, 0.185198, 0.139895, 0.139895, 0.147574, 0.173081, 0.243554, 0.219301, 0.308712, 0.335645, 0.4292, 0.41194, 0.359901, 0.490133, 0.472492, 0.42561], '')</t>
  </si>
  <si>
    <t>[115, 117, 121, 122, 123, 124, 125, 126, 128, 140, 153, 154, 199, 200, 201, 207, 208, 209, 210, 211, 212, 213, 214, 217, 218, 219, 220, 221, 223, 226]</t>
  </si>
  <si>
    <t xml:space="preserve">F5RUM1|F5RUM1_9ENTR RND family efflux transporter MFP subunit OS=Enterobacter hormaechei ATCC 49162 </t>
  </si>
  <si>
    <t>([0.007315, 0.007031, 0.010221, 0.008525, 0.011518, 0.020522, 0.023087, 0.015694, 0.017447, 0.019401, 0.021381, 0.015694, 0.019109, 0.023963, 0.0198, 0.021816, 0.030003, 0.06312, 0.047319, 0.088832, 0.15284, 0.185198, 0.216401, 0.222385, 0.284882, 0.25031, 0.229226, 0.257454, 0.374039, 0.31487, 0.380708, 0.408655, 0.505461, 0.374039, 0.461924, 0.436924, 0.418646, 0.465241, 0.465241, 0.465241, 0.465241, 0.370445, 0.36309, 0.36309, 0.349426, 0.384043, 0.42561, 0.41194, 0.346032, 0.247041, 0.342579, 0.308712, 0.219301, 0.236433, 0.222385, 0.209395, 0.247041, 0.335645, 0.328603, 0.236433, 0.239899, 0.225814, 0.308712, 0.311707, 0.349426, 0.284882, 0.196879, 0.106997, 0.116183, 0.10481, 0.179055, 0.179055, 0.155435, 0.247041, 0.268042, 0.374039, 0.346032, 0.308712, 0.222385, 0.216401, 0.219301, 0.257454, 0.264545, 0.236433, 0.247041, 0.173081, 0.236433, 0.31487, 0.387226, 0.390993, 0.444081, 0.444081, 0.346032, 0.374039, 0.366687, 0.301917, 0.308712, 0.346032, 0.380708, 0.380708, 0.380708, 0.465241, 0.390993, 0.394753, 0.42561, 0.328603, 0.401658, 0.401658, 0.401658, 0.447574, 0.408655, 0.356642, 0.346032, 0.433034, 0.450668, 0.454136, 0.414856, 0.418646, 0.42561, 0.390993, 0.476583, 0.447574, 0.458154, 0.575842, 0.570702, 0.494003, 0.557691, 0.557691, 0.525368, 0.497853, 0.398279, 0.436924, 0.538167, 0.505461, 0.505461, 0.461924, 0.447574, 0.436924, 0.433034, 0.42561, 0.450668, 0.450668, 0.414856, 0.41194, 0.328603, 0.332115, 0.318242, 0.349426, 0.346032, 0.288399, 0.318242, 0.401658, 0.42561, 0.332115, 0.370445, 0.374039, 0.398279, 0.335645, 0.418646, 0.422041, 0.414856, 0.433034, 0.332115, 0.408655, 0.339168, 0.418646, 0.40511, 0.41194, 0.342579, 0.356642, 0.483068, 0.450668, 0.450668, 0.414856, 0.433034, 0.346032, 0.281712, 0.295083, 0.295083, 0.229226, 0.225814, 0.155435, 0.155435, 0.284882, 0.18812, 0.25406, 0.173081, 0.15284, 0.137348, 0.164327, 0.098513, 0.085092, 0.106997, 0.109221, 0.092881, 0.071867, 0.098513, 0.147574, 0.137348, 0.167087, 0.225814, 0.225814, 0.31487, 0.275179, 0.25031, 0.247041, 0.247041, 0.301917, 0.295083, 0.394753, 0.433034, 0.486429, 0.380708, 0.377384, 0.349426, 0.295083, 0.308712, 0.349426, 0.342579, 0.352862, 0.384043, 0.390993, 0.380708, 0.284882, 0.308712, 0.298791, 0.401658, 0.31487, 0.349426, 0.384043, 0.31487, 0.318242, 0.359901, 0.454136, 0.352862, 0.394753, 0.517562, 0.632174, 0.622677, 0.585406, 0.56648, 0.486429, 0.440853, 0.356642, 0.447574, 0.418646, 0.433034, 0.318242, 0.374039, 0.380708, 0.414856, 0.490133, 0.486429, 0.483068, 0.394753, 0.401658, 0.418646, 0.387226, 0.384043, 0.390993, 0.346032, 0.359901, 0.356642, 0.301917, 0.301917, 0.298791, 0.36309, 0.318242, 0.418646, 0.465241, 0.458154, 0.458154, 0.384043, 0.288399, 0.288399, 0.284882, 0.401658, 0.339168, 0.311707, 0.284882, 0.203355, 0.284882, 0.281712, 0.366687, 0.461924, 0.575842, 0.570702, 0.4292, 0.36309, 0.339168, 0.243554, 0.17593, 0.102787, 0.161087, 0.21291, 0.219301, 0.30533, 0.271506, 0.275179, 0.31487, 0.308712, 0.380708, 0.40511, 0.311707, 0.301917, 0.232838, 0.191378, 0.194234, 0.291804, 0.298791, 0.324872, 0.41194, 0.490133, 0.461924, 0.458154, 0.398279, 0.352862, 0.352862, 0.356642, 0.31487, 0.301917, 0.370445, 0.366687, 0.346032, 0.433034, 0.40511, 0.387226, 0.422041, 0.444081, 0.436924, 0.497853, 0.505461, 0.5017, 0.418646, 0.529623, 0.557691, 0.675549, 0.675549, 0.632174, 0.538167, 0.63748, 0.521092, 0.401658, 0.414856, 0.380708, 0.352862, 0.359901, 0.444081, 0.408655, 0.352862, 0.321458, 0.328603, 0.275179, 0.219301], '')</t>
  </si>
  <si>
    <t>[32, 123, 124, 126, 127, 128, 132, 133, 134, 236, 237, 238, 239, 240, 285, 286, 331, 332, 334, 335, 336, 337, 338, 339, 340, 341]</t>
  </si>
  <si>
    <t xml:space="preserve">F5RUM2|F5RUM2_9ENTR P-type cation-transporting ATPase OS=Enterobacter hormaechei ATCC 49162 </t>
  </si>
  <si>
    <t>([0.557691, 0.666105, 0.608892, 0.626927, 0.63748, 0.661982, 0.622677, 0.494003, 0.517562, 0.541878, 0.562014, 0.525368, 0.538167, 0.541878, 0.461924, 0.356642, 0.440853, 0.447574, 0.41194, 0.401658, 0.447574, 0.414856, 0.349426, 0.398279, 0.398279, 0.31487, 0.321458, 0.356642, 0.465241, 0.472492, 0.433034, 0.436924, 0.483068, 0.472492, 0.380708, 0.461924, 0.557691, 0.618285, 0.608892, 0.694846, 0.703578, 0.671169, 0.545602, 0.632174, 0.632174, 0.63748, 0.750527, 0.733139, 0.724957, 0.759478, 0.741537, 0.661982, 0.541878, 0.585406, 0.461924, 0.458154, 0.422041, 0.433034, 0.31487, 0.332115, 0.311707, 0.229226, 0.179055, 0.173081, 0.088832, 0.05306, 0.030611, 0.018787, 0.016021, 0.013821, 0.010372, 0.008276, 0.008525, 0.011903, 0.010221, 0.011903, 0.015078, 0.017447, 0.017797, 0.018787, 0.01227, 0.01227, 0.018415, 0.018415, 0.021381, 0.021381, 0.020165, 0.032677, 0.036378, 0.037156, 0.029376, 0.020522, 0.033407, 0.048328, 0.027463, 0.019401, 0.028107, 0.038042, 0.021816, 0.021381, 0.040537, 0.06312, 0.06312, 0.050641, 0.092881, 0.134866, 0.209395, 0.203355, 0.203355, 0.271506, 0.200174, 0.264545, 0.366687, 0.318242, 0.26085, 0.339168, 0.433034, 0.450668, 0.408655, 0.505461, 0.42561, 0.31487, 0.31487, 0.31487, 0.342579, 0.335645, 0.346032, 0.36309, 0.458154, 0.36309, 0.394753, 0.505461, 0.51388, 0.517562, 0.454136, 0.476583, 0.509769, 0.505461, 0.497853, 0.4292, 0.332115, 0.328603, 0.335645, 0.335645, 0.295083, 0.291804, 0.288399, 0.281712, 0.170161, 0.18812, 0.247041, 0.222385, 0.17593, 0.170161, 0.092881, 0.086953, 0.144935, 0.098513, 0.10481, 0.10481, 0.10481, 0.17593, 0.170161, 0.271506, 0.291804, 0.288399, 0.191378, 0.111485, 0.116183, 0.194234, 0.182256, 0.216401, 0.216401, 0.18812, 0.127496, 0.21291, 0.311707, 0.298791, 0.342579, 0.346032, 0.370445, 0.370445, 0.380708, 0.454136, 0.454136, 0.339168, 0.408655, 0.414856, 0.51388, 0.517562, 0.521092, 0.509769, 0.521092, 0.414856, 0.414856, 0.380708, 0.370445, 0.370445, 0.377384, 0.377384, 0.288399, 0.257454, 0.31487, 0.301917, 0.301917, 0.281712, 0.298791, 0.264545, 0.278302, 0.206376, 0.11371, 0.090864, 0.090864, 0.083462, 0.147574, 0.232838, 0.349426, 0.370445, 0.275179, 0.264545, 0.26085, 0.232838, 0.243554, 0.288399, 0.247041, 0.209395, 0.17593, 0.247041, 0.15284, 0.239899, 0.31487, 0.422041, 0.461924, 0.461924, 0.497853, 0.390993, 0.278302, 0.191378, 0.182256, 0.229226, 0.239899, 0.232838, 0.243554, 0.229226, 0.219301, 0.222385, 0.167087, 0.111485, 0.090864, 0.092881, 0.042364, 0.024393, 0.019109, 0.015078, 0.011669, 0.008895, 0.010926, 0.011106, 0.00962, 0.007315, 0.005932, 0.005734, 0.004414, 0.004611, 0.003405, 0.003461, 0.004135, 0.004135, 0.006245, 0.006142, 0.008409, 0.013821, 0.013821, 0.01078, 0.009096, 0.010509, 0.008804, 0.007091, 0.00962, 0.010372, 0.01204, 0.014586, 0.011903, 0.019109, 0.018415, 0.044297, 0.048328, 0.040537, 0.042364, 0.042364, 0.044297, 0.023963, 0.012491, 0.0198, 0.018787, 0.017797, 0.011106, 0.017447, 0.017797, 0.017447, 0.018787, 0.023963, 0.030003, 0.028695, 0.022667, 0.037156, 0.029376, 0.025316, 0.020876, 0.020522, 0.010672, 0.013016, 0.021381, 0.022306, 0.026892, 0.05306, 0.06184, 0.125101, 0.129801, 0.129801, 0.129801, 0.158265, 0.120615, 0.15284, 0.129801, 0.10481, 0.067594, 0.069024, 0.074921, 0.092881, 0.167087, 0.257454, 0.264545, 0.17593, 0.271506, 0.194234, 0.196879, 0.295083, 0.225814, 0.225814, 0.243554, 0.243554, 0.239899, 0.18812, 0.102787, 0.164327, 0.194234, 0.278302, 0.239899, 0.161087, 0.094817, 0.090864, 0.059222, 0.06184, 0.109221, 0.111485, 0.144935, 0.078022, 0.078022, 0.122885, 0.076542, 0.120615, 0.125101, 0.090864, 0.096677, 0.106997, 0.118441, 0.144935, 0.132295, 0.17593, 0.268042, 0.398279, 0.321458, 0.401658, 0.295083, 0.301917, 0.321458, 0.318242, 0.422041, 0.328603, 0.216401, 0.311707, 0.318242, 0.229226, 0.239899, 0.335645, 0.4292, 0.31487, 0.332115, 0.25031, 0.161087, 0.15284, 0.139895, 0.200174, 0.200174, 0.21291, 0.139895, 0.122885, 0.132295, 0.144935, 0.203355, 0.284882, 0.18812, 0.11371, 0.17593, 0.179055, 0.179055, 0.173081, 0.25406, 0.271506, 0.356642, 0.458154, 0.447574, 0.401658, 0.324872, 0.311707, 0.328603, 0.335645, 0.301917, 0.257454, 0.232838, 0.200174, 0.206376, 0.206376, 0.268042, 0.301917, 0.321458, 0.278302, 0.284882, 0.291804, 0.185198, 0.116183, 0.109221, 0.106997, 0.076542, 0.144935, 0.085092, 0.134866, 0.196879, 0.236433, 0.182256, 0.182256, 0.134866, 0.10481, 0.161087, 0.191378, 0.167087, 0.147574, 0.191378, 0.120615, 0.118441, 0.179055, 0.281712, 0.291804, 0.308712, 0.308712, 0.200174, 0.21291, 0.203355, 0.203355, 0.167087, 0.284882, 0.30533, 0.328603, 0.291804, 0.196879, 0.170161, 0.106997, 0.11371, 0.122885, 0.196879, 0.209395, 0.219301, 0.203355, 0.18812, 0.18812, 0.268042, 0.318242, 0.41194, 0.374039, 0.278302, 0.318242, 0.291804, 0.243554, 0.216401, 0.21291, 0.328603, 0.366687, 0.468512, 0.509769, 0.509769, 0.5017, 0.394753, 0.356642, 0.352862, 0.359901, 0.349426, 0.271506, 0.30533, 0.25031, 0.216401, 0.281712, 0.239899, 0.206376, 0.147574, 0.225814, 0.346032, 0.295083, 0.295083, 0.271506, 0.335645, 0.324872, 0.291804, 0.30533, 0.339168, 0.346032, 0.349426, 0.366687, 0.36309, 0.374039, 0.42561, 0.494003, 0.444081, 0.394753, 0.328603, 0.346032, 0.349426, 0.236433, 0.236433, 0.222385, 0.18812, 0.137348, 0.137348, 0.191378, 0.30533, 0.301917, 0.324872, 0.332115, 0.291804, 0.291804, 0.298791, 0.264545, 0.18812, 0.275179, 0.324872, 0.349426, 0.444081, 0.458154, 0.51388, 0.545602, 0.458154, 0.5017, 0.476583, 0.458154, 0.380708, 0.264545, 0.268042, 0.232838, 0.225814, 0.268042, 0.384043, 0.374039, 0.408655, 0.461924, 0.41194, 0.444081, 0.433034, 0.418646, 0.418646, 0.41194, 0.339168, 0.418646, 0.335645, 0.408655, 0.422041, 0.465241, 0.59014, 0.59917, 0.56648, 0.476583, 0.468512, 0.4292, 0.324872, 0.332115, 0.284882, 0.346032, 0.339168, 0.380708, 0.394753, 0.394753, 0.401658, 0.5017, 0.418646, 0.472492, 0.486429, 0.444081, 0.41194, 0.321458, 0.30533, 0.239899, 0.31487, 0.222385, 0.139895, 0.191378, 0.182256, 0.257454, 0.239899, 0.281712, 0.342579, 0.335645, 0.318242, 0.268042, 0.25031, 0.243554, 0.206376, 0.185198, 0.182256, 0.137348, 0.200174, 0.216401, 0.30533, 0.288399, 0.398279, 0.401658, 0.359901, 0.352862, 0.301917, 0.30533, 0.264545, 0.257454, 0.243554, 0.182256, 0.275179, 0.284882, 0.332115, 0.436924, 0.40511, 0.349426, 0.440853, 0.436924, 0.387226, 0.401658, 0.332115, 0.30533, 0.30533, 0.342579, 0.301917, 0.342579, 0.243554, 0.243554, 0.225814, 0.236433, 0.324872, 0.247041, 0.239899, 0.271506, 0.26085, 0.264545, 0.318242, 0.324872, 0.275179, 0.239899, 0.15008, 0.216401, 0.232838, 0.339168, 0.387226, 0.318242, 0.288399, 0.387226, 0.295083, 0.264545, 0.257454, 0.200174, 0.196879, 0.191378, 0.21291, 0.18812, 0.219301, 0.25406, 0.173081, 0.125101, 0.18812, 0.284882, 0.18812, 0.17593, 0.164327, 0.158265, 0.170161, 0.125101, 0.060549, 0.059222, 0.05306, 0.064632, 0.085092, 0.139895, 0.079919, 0.055536, 0.060549, 0.058088, 0.031287, 0.026892, 0.028107, 0.017447, 0.010131, 0.013265, 0.008895, 0.006482, 0.005683, 0.007555, 0.010926, 0.011342, 0.011106, 0.016528, 0.009187, 0.009187, 0.009728, 0.010509, 0.008624, 0.006039, 0.004513, 0.004577, 0.00515, 0.007259, 0.00777, 0.00962, 0.011342, 0.018415, 0.024826, 0.033407, 0.018787, 0.017138, 0.015694, 0.027463, 0.013437, 0.018106, 0.009728, 0.009294, 0.010509, 0.013437, 0.025762, 0.047319, 0.092881, 0.06312, 0.040537, 0.058088, 0.074921, 0.086953, 0.10481, 0.132295, 0.132295, 0.222385, 0.222385, 0.352862, 0.349426, 0.366687, 0.346032, 0.483068, 0.414856, 0.335645, 0.332115, 0.225814, 0.129801, 0.122885, 0.139895, 0.147574, 0.066181, 0.037156, 0.030003, 0.026338, 0.018106, 0.009977, 0.008276, 0.005799, 0.004899, 0.004388, 0.003727, 0.003864, 0.002606, 0.003276, 0.003924, 0.003276, 0.003014, 0.00359, 0.003864, 0.004921, 0.005623, 0.008409, 0.011342, 0.009483, 0.009977, 0.007645, 0.007645, 0.009015, 0.016021, 0.012727, 0.009483, 0.010372, 0.013265, 0.017447, 0.009294, 0.008075, 0.00962, 0.013016, 0.017138, 0.009015, 0.006619, 0.004646, 0.003997, 0.00292, 0.003512, 0.002727, 0.004161, 0.006078, 0.006245, 0.006245, 0.008276, 0.007555, 0.011106, 0.007259, 0.009483, 0.016257, 0.025762, 0.0198, 0.014315, 0.011106, 0.021381, 0.037156, 0.079919, 0.058088, 0.058088, 0.026338, 0.022667, 0.023963, 0.021816, 0.013265, 0.008276, 0.005503, 0.006039, 0.004414, 0.006245, 0.005249, 0.004646, 0.003405, 0.003366, 0.003246, 0.002555, 0.002662, 0.001687, 0.001383, 0.002035, 0.002366, 0.002336, 0.001872, 0.001748, 0.001855, 0.002581, 0.003177, 0.003276, 0.004736, 0.004577, 0.004483, 0.003512, 0.00283, 0.002581, 0.002705, 0.00407, 0.003963, 0.003276, 0.003727, 0.00389, 0.003821, 0.00359, 0.004208, 0.004247, 0.0028, 0.002117, 0.001434, 0.001748, 0.001778, 0.001722, 0.002606, 0.002606, 0.002705, 0.00389, 0.005992, 0.008002, 0.004899, 0.007031, 0.008276, 0.011106, 0.010926, 0.009187, 0.010926, 0.011669, 0.021381, 0.048328, 0.076542, 0.127496, 0.083462, 0.194234, 0.129801], '')</t>
  </si>
  <si>
    <t>[0, 1, 2, 3, 4, 5, 6, 8, 9, 10, 11, 12, 13, 36, 37, 38, 39, 40, 41, 42, 43, 44, 45, 46, 47, 48, 49, 50, 51, 52, 53, 119, 131, 132, 133, 136, 137, 188, 189, 190, 191, 192, 489, 490, 491, 548, 549, 551, 576, 577, 578, 591]</t>
  </si>
  <si>
    <t xml:space="preserve">F5RUM3|F5RUM3_9ENTR Bacteriophage protein (Fragment) OS=Enterobacter hormaechei ATCC 49162 </t>
  </si>
  <si>
    <t>([0.81615, 0.648219, 0.671169, 0.685117, 0.694846, 0.626927, 0.661982, 0.59917, 0.618285, 0.626927, 0.521092, 0.585406, 0.63748, 0.557691, 0.447574, 0.390993, 0.390993, 0.308712, 0.291804, 0.278302, 0.278302, 0.278302, 0.36309, 0.359901, 0.359901, 0.332115, 0.291804, 0.278302, 0.321458, 0.232838, 0.232838, 0.328603, 0.284882, 0.275179, 0.25406, 0.275179, 0.318242, 0.301917, 0.352862, 0.359901, 0.275179, 0.284882, 0.288399, 0.200174, 0.132295, 0.083462, 0.098513, 0.167087, 0.167087, 0.109221, 0.170161, 0.170161, 0.164327, 0.127496, 0.079919, 0.132295, 0.147574, 0.102787, 0.086953, 0.111485, 0.118441, 0.147574, 0.079919, 0.079919, 0.111485, 0.170161, 0.15284, 0.15284, 0.10481, 0.111485, 0.167087, 0.144935, 0.155435, 0.167087, 0.25406, 0.36309, 0.370445, 0.349426, 0.40511, 0.433034, 0.42561, 0.308712, 0.356642, 0.472492, 0.394753, 0.433034, 0.356642, 0.461924, 0.476583, 0.557691, 0.436924, 0.440853, 0.483068, 0.440853, 0.36309, 0.321458, 0.18812, 0.15008, 0.219301, 0.15284, 0.096677, 0.096677, 0.167087, 0.158265, 0.092881, 0.11371, 0.064632, 0.054297, 0.05306, 0.032677, 0.032017, 0.066181, 0.064632, 0.058088, 0.074921, 0.064632, 0.083462, 0.15008, 0.206376, 0.137348, 0.203355, 0.301917, 0.30533, 0.321458, 0.239899, 0.339168, 0.275179, 0.291804, 0.390993, 0.324872, 0.308712, 0.308712, 0.295083, 0.209395, 0.229226, 0.158265, 0.243554, 0.264545, 0.167087, 0.088832, 0.137348, 0.147574, 0.139895, 0.147574, 0.158265, 0.25406, 0.236433, 0.311707, 0.384043, 0.30533, 0.374039, 0.476583, 0.377384, 0.390993, 0.486429, 0.390993, 0.468512, 0.377384, 0.356642, 0.494003, 0.497853, 0.5017, 0.486429, 0.486429, 0.509769, 0.390993, 0.295083, 0.236433, 0.26085, 0.225814, 0.308712, 0.298791, 0.21291, 0.291804, 0.222385, 0.127496, 0.209395, 0.200174, 0.295083, 0.26085, 0.200174, 0.26085, 0.236433, 0.200174, 0.161087, 0.098513, 0.15008, 0.225814, 0.295083], '')</t>
  </si>
  <si>
    <t>[0, 1, 2, 3, 4, 5, 6, 7, 8, 9, 10, 11, 12, 13, 89, 161, 164]</t>
  </si>
  <si>
    <t xml:space="preserve">F5RUM4|F5RUM4_9ENTR Phage terminase OS=Enterobacter hormaechei ATCC 49162 </t>
  </si>
  <si>
    <t>([0.342579, 0.25406, 0.308712, 0.225814, 0.275179, 0.318242, 0.232838, 0.275179, 0.271506, 0.219301, 0.247041, 0.275179, 0.219301, 0.232838, 0.229226, 0.158265, 0.257454, 0.239899, 0.301917, 0.332115, 0.339168, 0.284882, 0.349426, 0.335645, 0.408655, 0.318242, 0.31487, 0.398279, 0.384043, 0.30533, 0.380708, 0.301917, 0.298791, 0.384043, 0.291804, 0.308712, 0.387226, 0.374039, 0.390993, 0.318242, 0.31487, 0.30533, 0.271506, 0.284882, 0.288399, 0.291804, 0.387226, 0.298791, 0.308712, 0.318242, 0.418646, 0.418646, 0.497853, 0.40511, 0.40511, 0.40511, 0.380708, 0.414856, 0.42561, 0.408655, 0.497853, 0.398279, 0.408655, 0.521092, 0.398279, 0.311707, 0.31487, 0.271506, 0.356642, 0.356642, 0.268042, 0.284882, 0.30533, 0.247041, 0.219301, 0.219301, 0.324872, 0.21291, 0.125101, 0.122885, 0.144935, 0.144935, 0.225814, 0.144935, 0.137348, 0.173081, 0.219301, 0.219301, 0.247041, 0.243554, 0.239899, 0.324872, 0.30533, 0.278302, 0.342579, 0.447574, 0.332115, 0.301917, 0.324872, 0.377384, 0.374039, 0.264545, 0.179055, 0.125101, 0.196879, 0.129801, 0.17593, 0.206376, 0.203355, 0.206376, 0.209395, 0.134866, 0.137348, 0.076542, 0.045352, 0.027463, 0.023963, 0.047319, 0.050641, 0.042364, 0.054297, 0.044297, 0.073402, 0.074921, 0.094817, 0.092881, 0.142424, 0.102787, 0.060549, 0.06312, 0.037156, 0.022306, 0.031287, 0.032017, 0.064632, 0.064632, 0.109221, 0.129801, 0.132295, 0.127496, 0.142424, 0.142424, 0.164327, 0.17593, 0.15284, 0.182256, 0.116183, 0.125101, 0.17593, 0.191378, 0.11371, 0.11371, 0.173081, 0.194234, 0.120615, 0.098513, 0.161087, 0.164327, 0.158265, 0.092881, 0.047319, 0.067594, 0.031287, 0.018787, 0.018415, 0.020522, 0.019401, 0.034068, 0.034068, 0.020522, 0.030611, 0.054297, 0.060549, 0.059222, 0.058088, 0.058088, 0.074921, 0.073402, 0.03976, 0.043307, 0.044297, 0.054297, 0.035586, 0.046336, 0.088832, 0.094817, 0.132295, 0.144935, 0.116183, 0.071867, 0.122885, 0.116183, 0.098513, 0.139895, 0.081712, 0.088832, 0.100716, 0.05306, 0.029376, 0.059222, 0.058088, 0.055536, 0.085092, 0.144935, 0.225814, 0.216401, 0.200174, 0.239899, 0.15008, 0.10481, 0.10481, 0.098513, 0.056825, 0.071867, 0.088832, 0.147574, 0.147574, 0.137348, 0.139895, 0.229226, 0.216401, 0.216401, 0.301917, 0.321458, 0.318242, 0.191378, 0.137348, 0.086953, 0.085092, 0.161087, 0.275179, 0.352862, 0.370445, 0.384043, 0.30533, 0.191378, 0.127496, 0.125101, 0.137348, 0.222385, 0.137348, 0.134866, 0.139895, 0.15284, 0.164327, 0.167087, 0.167087, 0.25406, 0.346032, 0.275179, 0.167087, 0.139895, 0.079919, 0.083462, 0.109221, 0.173081, 0.271506, 0.291804, 0.278302, 0.335645, 0.318242, 0.422041, 0.30533, 0.308712, 0.21291, 0.118441, 0.129801, 0.216401, 0.127496, 0.074921, 0.120615, 0.191378, 0.206376, 0.321458, 0.239899, 0.25406, 0.25031, 0.229226, 0.311707, 0.232838, 0.216401, 0.15284, 0.088832, 0.155435, 0.170161, 0.25031, 0.257454, 0.170161, 0.15008, 0.196879, 0.247041, 0.173081, 0.182256, 0.15008, 0.129801, 0.116183, 0.129801, 0.073402, 0.079919, 0.038042, 0.073402, 0.073402, 0.118441, 0.182256, 0.167087, 0.137348, 0.134866, 0.134866, 0.203355, 0.139895, 0.173081, 0.142424, 0.173081, 0.173081, 0.21291, 0.21291, 0.311707, 0.328603, 0.41194, 0.414856, 0.494003, 0.394753, 0.42561, 0.387226, 0.359901, 0.387226, 0.394753, 0.394753, 0.414856, 0.352862, 0.454136, 0.450668, 0.450668, 0.490133, 0.494003, 0.390993, 0.387226, 0.366687, 0.356642, 0.370445, 0.298791, 0.247041, 0.342579, 0.335645, 0.346032, 0.384043, 0.377384, 0.31487, 0.328603, 0.40511, 0.374039, 0.352862, 0.352862, 0.414856, 0.318242, 0.278302, 0.332115, 0.349426, 0.349426, 0.284882, 0.194234, 0.170161, 0.25406, 0.232838, 0.161087, 0.185198, 0.125101, 0.129801, 0.158265, 0.15008, 0.098513, 0.158265, 0.158265, 0.158265, 0.102787, 0.170161, 0.18812, 0.144935, 0.118441, 0.120615, 0.167087, 0.25406, 0.284882, 0.284882, 0.288399, 0.271506, 0.281712, 0.318242, 0.295083, 0.298791, 0.271506, 0.278302, 0.191378, 0.225814, 0.243554, 0.335645, 0.324872, 0.342579, 0.335645, 0.377384, 0.41194, 0.414856, 0.398279, 0.465241, 0.465241, 0.465241, 0.59508, 0.534167, 0.454136, 0.454136, 0.490133, 0.436924, 0.494003, 0.575842, 0.58069, 0.509769, 0.40511, 0.318242, 0.30533, 0.328603, 0.31487, 0.298791, 0.298791, 0.203355, 0.129801, 0.129801, 0.134866, 0.074921, 0.094817, 0.142424, 0.10481, 0.10481, 0.164327, 0.167087, 0.200174, 0.191378, 0.129801, 0.232838, 0.328603, 0.339168, 0.414856, 0.335645, 0.247041, 0.243554, 0.264545, 0.349426, 0.332115, 0.335645, 0.342579, 0.342579, 0.380708, 0.384043, 0.384043, 0.288399, 0.209395, 0.200174, 0.170161, 0.278302, 0.173081, 0.164327, 0.158265, 0.170161, 0.243554, 0.26085, 0.271506, 0.26085, 0.271506, 0.284882, 0.291804, 0.374039, 0.377384, 0.30533, 0.384043, 0.31487, 0.41194, 0.490133, 0.490133, 0.525368, 0.521092, 0.570702, 0.570702, 0.570702, 0.534167, 0.529623, 0.509769, 0.534167, 0.648219, 0.675549, 0.675549, 0.608892, 0.575842, 0.58069, 0.657645, 0.56648, 0.545602, 0.497853, 0.476583, 0.374039, 0.349426, 0.370445, 0.408655, 0.408655, 0.422041, 0.398279, 0.321458, 0.374039, 0.346032, 0.271506, 0.243554, 0.203355, 0.170161, 0.170161, 0.161087, 0.139895, 0.173081, 0.219301, 0.225814, 0.222385, 0.324872, 0.332115, 0.25031, 0.203355, 0.164327], '')</t>
  </si>
  <si>
    <t>[63, 406, 407, 413, 414, 415, 477, 478, 479, 480, 481, 482, 483, 484, 485, 486, 487, 488, 489, 490, 491, 492, 493, 494]</t>
  </si>
  <si>
    <t xml:space="preserve">F5RUM5|F5RUM5_9ENTR Gp63 family protein OS=Enterobacter hormaechei ATCC 49162 </t>
  </si>
  <si>
    <t>([0.030003, 0.050641, 0.0704, 0.041405, 0.031287, 0.05306, 0.034068, 0.055536, 0.074921, 0.043307, 0.058088, 0.045352, 0.076542, 0.069024, 0.125101, 0.144935, 0.139895, 0.236433, 0.318242, 0.194234, 0.21291, 0.298791, 0.209395, 0.142424, 0.206376, 0.194234, 0.111485, 0.194234, 0.106997, 0.100716, 0.185198, 0.17593, 0.268042, 0.31487, 0.209395, 0.161087, 0.092881, 0.050641, 0.025316, 0.030611, 0.069024, 0.038858, 0.020876, 0.028695, 0.054297, 0.047319, 0.094817, 0.102787, 0.086953, 0.15284, 0.132295, 0.079919, 0.086953, 0.085092, 0.088832, 0.185198, 0.137348, 0.139895, 0.161087, 0.239899, 0.236433, 0.219301, 0.311707, 0.398279, 0.359901, 0.257454, 0.30533, 0.196879, 0.275179, 0.257454, 0.167087, 0.167087, 0.185198, 0.111485, 0.058088, 0.058088, 0.055536, 0.046336, 0.088832, 0.132295, 0.155435, 0.15284, 0.15284, 0.11371, 0.10481, 0.161087, 0.229226, 0.18812, 0.167087, 0.170161, 0.200174, 0.196879, 0.219301, 0.203355, 0.298791, 0.275179, 0.173081, 0.102787, 0.21291, 0.194234, 0.21291, 0.196879, 0.125101, 0.078022, 0.06312, 0.05306, 0.054297, 0.058088, 0.069024, 0.134866, 0.125101, 0.127496, 0.129801, 0.147574, 0.229226, 0.158265, 0.247041, 0.308712, 0.377384, 0.324872, 0.298791, 0.25031, 0.203355, 0.264545, 0.36309, 0.450668, 0.5017], '')</t>
  </si>
  <si>
    <t>[126]</t>
  </si>
  <si>
    <t xml:space="preserve">F5RUM6|F5RUM6_9ENTR Bacteriophage lysis protein (Fragment) OS=Enterobacter hormaechei ATCC 49162 </t>
  </si>
  <si>
    <t>([0.461924, 0.490133, 0.394753, 0.408655, 0.444081, 0.433034, 0.465241, 0.483068, 0.5017, 0.525368, 0.541878, 0.534167, 0.529623, 0.5017, 0.458154, 0.398279, 0.472492, 0.444081, 0.5017, 0.454136, 0.444081, 0.465241, 0.480142, 0.486429, 0.468512, 0.468512, 0.465241, 0.447574, 0.461924, 0.461924, 0.380708, 0.394753, 0.387226, 0.346032, 0.380708, 0.40511, 0.480142, 0.418646, 0.374039, 0.359901, 0.42561, 0.42561, 0.418646, 0.40511, 0.40511, 0.440853, 0.366687, 0.40511, 0.384043, 0.370445, 0.291804, 0.40511, 0.36309, 0.374039, 0.436924, 0.42561, 0.4292, 0.422041, 0.472492, 0.549308, 0.575842, 0.5017, 0.5017, 0.517562, 0.490133, 0.562014, 0.549308, 0.690604, 0.675549, 0.618285, 0.618285, 0.733139, 0.680603, 0.680603, 0.685117, 0.690604, 0.699094, 0.608892, 0.5017, 0.5017, 0.433034, 0.436924, 0.525368, 0.529623, 0.447574, 0.418646, 0.422041, 0.370445, 0.332115, 0.324872, 0.401658, 0.349426, 0.339168, 0.275179, 0.232838, 0.225814, 0.229226, 0.161087, 0.158265, 0.229226, 0.243554, 0.318242, 0.239899, 0.167087, 0.158265, 0.196879, 0.219301, 0.191378, 0.219301, 0.18812, 0.164327, 0.120615, 0.142424, 0.109221, 0.155435], '')</t>
  </si>
  <si>
    <t>[8, 9, 10, 11, 12, 13, 18, 59, 60, 61, 62, 63, 65, 66, 67, 68, 69, 70, 71, 72, 73, 74, 75, 76, 77, 78, 79, 82, 83]</t>
  </si>
  <si>
    <t xml:space="preserve">F5RUM7|F5RUM7_9ENTR Prophage antitermination protein OS=Enterobacter hormaechei ATCC 49162 </t>
  </si>
  <si>
    <t>([0.024393, 0.055536, 0.076542, 0.100716, 0.161087, 0.155435, 0.085092, 0.102787, 0.132295, 0.15008, 0.200174, 0.239899, 0.194234, 0.278302, 0.25406, 0.25031, 0.349426, 0.377384, 0.301917, 0.394753, 0.51388, 0.553315, 0.525368, 0.465241, 0.436924, 0.370445, 0.370445, 0.40511, 0.408655, 0.324872, 0.298791, 0.264545, 0.257454, 0.288399, 0.18812, 0.191378, 0.109221, 0.102787, 0.054297, 0.094817, 0.058088, 0.032677, 0.021381, 0.019401, 0.026892, 0.020876, 0.025316, 0.020165, 0.030003, 0.029376, 0.056825, 0.073402, 0.046336, 0.03976, 0.025762, 0.054297, 0.055536, 0.0704, 0.038858, 0.085092, 0.086953, 0.11371, 0.18812, 0.25406, 0.18812, 0.18812, 0.26085, 0.257454, 0.225814, 0.236433, 0.21291, 0.129801, 0.120615, 0.18812, 0.147574, 0.222385, 0.216401, 0.209395, 0.25406, 0.349426, 0.328603, 0.31487, 0.295083, 0.222385, 0.222385, 0.247041, 0.185198, 0.100716, 0.088832, 0.090864, 0.076542, 0.05306, 0.088832, 0.098513, 0.051831, 0.079919, 0.078022, 0.0704, 0.06184, 0.06312, 0.059222, 0.06184, 0.064632, 0.086953, 0.06184, 0.066181, 0.043307, 0.031287, 0.067594, 0.078022, 0.137348, 0.155435, 0.144935, 0.137348, 0.137348, 0.185198, 0.196879, 0.15008, 0.088832, 0.10481, 0.125101, 0.127496, 0.092881, 0.088832, 0.051831, 0.129801, 0.078022, 0.15284, 0.26085, 0.278302, 0.30533, 0.225814, 0.161087, 0.25031, 0.247041, 0.209395, 0.232838, 0.225814, 0.247041, 0.295083, 0.295083, 0.311707, 0.311707, 0.374039, 0.301917, 0.398279, 0.366687, 0.366687, 0.374039, 0.380708, 0.332115, 0.30533, 0.398279, 0.422041, 0.374039, 0.380708, 0.356642, 0.359901, 0.236433, 0.26085, 0.339168, 0.219301, 0.200174, 0.203355, 0.194234, 0.268042, 0.21291, 0.158265, 0.219301, 0.225814, 0.216401, 0.129801, 0.132295, 0.059222, 0.081712, 0.109221, 0.106997, 0.139895, 0.142424, 0.203355, 0.15008, 0.134866, 0.239899, 0.206376, 0.21291, 0.209395, 0.219301, 0.271506, 0.342579, 0.346032, 0.291804, 0.318242, 0.401658, 0.380708, 0.505461, 0.480142, 0.352862, 0.36309, 0.370445, 0.247041, 0.295083, 0.356642, 0.352862, 0.352862, 0.298791, 0.271506, 0.278302, 0.206376, 0.200174, 0.122885, 0.122885, 0.161087, 0.106997, 0.096677, 0.111485, 0.11371, 0.096677, 0.196879, 0.194234, 0.15008, 0.247041, 0.25031, 0.191378, 0.18812, 0.18812, 0.271506, 0.271506, 0.25031, 0.232838, 0.239899, 0.335645, 0.271506, 0.271506, 0.346032, 0.346032, 0.257454, 0.26085, 0.311707, 0.239899, 0.194234, 0.216401, 0.243554, 0.134866, 0.194234, 0.191378, 0.194234, 0.194234, 0.209395, 0.216401, 0.275179, 0.275179, 0.271506, 0.271506, 0.206376, 0.182256, 0.239899, 0.275179, 0.271506, 0.275179, 0.318242, 0.349426, 0.352862, 0.324872, 0.461924, 0.433034, 0.414856, 0.390993, 0.356642, 0.324872], '')</t>
  </si>
  <si>
    <t>[20, 21, 22, 194]</t>
  </si>
  <si>
    <t xml:space="preserve">F5RUM8|F5RUM8_9ENTR NinG protein OS=Enterobacter hormaechei ATCC 49162 </t>
  </si>
  <si>
    <t>([0.529623, 0.374039, 0.40511, 0.414856, 0.328603, 0.25406, 0.229226, 0.284882, 0.311707, 0.25031, 0.284882, 0.291804, 0.236433, 0.236433, 0.170161, 0.17593, 0.111485, 0.058088, 0.056825, 0.116183, 0.111485, 0.15008, 0.236433, 0.216401, 0.173081, 0.191378, 0.247041, 0.275179, 0.247041, 0.243554, 0.328603, 0.31487, 0.324872, 0.377384, 0.380708, 0.387226, 0.387226, 0.472492, 0.570702, 0.545602, 0.521092, 0.534167, 0.458154, 0.461924, 0.480142, 0.549308, 0.632174, 0.657645, 0.685117, 0.690604, 0.699094, 0.661982, 0.661982, 0.657645, 0.666105, 0.657645, 0.632174, 0.632174, 0.604312, 0.632174, 0.666105, 0.59014, 0.562014, 0.553315, 0.549308, 0.557691, 0.553315, 0.585406, 0.59917, 0.494003, 0.497853, 0.490133, 0.51388, 0.490133, 0.497853, 0.497853, 0.476583, 0.454136, 0.461924, 0.483068, 0.401658, 0.346032, 0.398279, 0.349426, 0.414856, 0.41194, 0.387226, 0.384043, 0.359901, 0.377384, 0.352862, 0.288399, 0.288399, 0.18812, 0.206376, 0.200174, 0.179055, 0.222385, 0.308712, 0.308712, 0.308712, 0.301917, 0.352862, 0.349426, 0.42561, 0.401658, 0.401658, 0.332115, 0.332115, 0.346032, 0.243554, 0.346032, 0.414856, 0.418646, 0.529623, 0.505461, 0.483068, 0.483068, 0.476583, 0.408655, 0.380708, 0.295083, 0.394753, 0.324872, 0.346032, 0.352862, 0.377384, 0.356642, 0.433034, 0.444081, 0.335645, 0.359901, 0.288399, 0.194234, 0.203355, 0.209395, 0.225814, 0.25031, 0.268042, 0.25031, 0.291804, 0.321458, 0.408655, 0.377384, 0.359901, 0.339168, 0.339168, 0.332115, 0.284882, 0.239899, 0.229226, 0.324872, 0.308712, 0.380708, 0.450668, 0.440853, 0.440853, 0.384043, 0.380708, 0.359901, 0.291804, 0.324872, 0.324872, 0.321458, 0.352862, 0.436924, 0.380708, 0.374039, 0.377384, 0.356642, 0.422041, 0.352862, 0.359901, 0.346032, 0.278302, 0.311707, 0.31487, 0.239899, 0.298791, 0.298791, 0.25406, 0.232838, 0.225814, 0.219301, 0.219301, 0.18812, 0.194234, 0.219301, 0.155435, 0.155435, 0.239899, 0.239899, 0.311707, 0.278302, 0.359901, 0.436924, 0.436924, 0.436924, 0.483068, 0.454136, 0.436924, 0.497853, 0.608892, 0.585406, 0.56648, 0.545602, 0.575842, 0.545602, 0.58069, 0.741537], '')</t>
  </si>
  <si>
    <t>[0, 38, 39, 40, 41, 45, 46, 47, 48, 49, 50, 51, 52, 53, 54, 55, 56, 57, 58, 59, 60, 61, 62, 63, 64, 65, 66, 67, 68, 72, 114, 115, 202, 203, 204, 205, 206, 207, 208, 209]</t>
  </si>
  <si>
    <t xml:space="preserve">F5RUM9|F5RUM9_9ENTR NinE family protein OS=Enterobacter hormaechei ATCC 49162 </t>
  </si>
  <si>
    <t>([0.433034, 0.454136, 0.352862, 0.236433, 0.281712, 0.232838, 0.295083, 0.295083, 0.321458, 0.349426, 0.377384, 0.40511, 0.414856, 0.387226, 0.342579, 0.36309, 0.370445, 0.390993, 0.447574, 0.525368, 0.4292, 0.436924, 0.447574, 0.422041, 0.541878, 0.529623, 0.494003, 0.476583, 0.476583, 0.476583, 0.398279, 0.335645, 0.324872, 0.332115, 0.36309, 0.278302, 0.264545, 0.264545, 0.170161, 0.15284, 0.139895, 0.21291, 0.194234, 0.203355, 0.31487, 0.281712, 0.257454, 0.328603, 0.298791, 0.298791, 0.264545, 0.332115, 0.384043, 0.36309, 0.30533, 0.247041], '')</t>
  </si>
  <si>
    <t>[19, 24, 25]</t>
  </si>
  <si>
    <t xml:space="preserve">F5RUN0|F5RUN0_9ENTR Recombination protein NinB OS=Enterobacter hormaechei ATCC 49162 </t>
  </si>
  <si>
    <t>([0.173081, 0.21291, 0.257454, 0.311707, 0.200174, 0.206376, 0.206376, 0.15284, 0.179055, 0.21291, 0.247041, 0.203355, 0.203355, 0.31487, 0.203355, 0.18812, 0.18812, 0.161087, 0.236433, 0.247041, 0.257454, 0.155435, 0.155435, 0.096677, 0.092881, 0.116183, 0.129801, 0.170161, 0.15284, 0.15284, 0.161087, 0.15008, 0.222385, 0.21291, 0.122885, 0.182256, 0.268042, 0.268042, 0.271506, 0.191378, 0.182256, 0.247041, 0.318242, 0.222385, 0.219301, 0.21291, 0.291804, 0.21291, 0.185198, 0.295083, 0.203355, 0.127496, 0.081712, 0.0704, 0.0704, 0.118441, 0.118441, 0.116183, 0.058088, 0.058088, 0.096677, 0.116183, 0.125101, 0.086953, 0.106997, 0.170161, 0.17593, 0.142424, 0.179055, 0.179055, 0.164327, 0.25031, 0.236433, 0.236433, 0.264545, 0.179055, 0.191378, 0.191378, 0.185198, 0.298791, 0.321458, 0.257454, 0.239899, 0.170161, 0.203355, 0.26085, 0.264545, 0.268042, 0.232838, 0.271506, 0.278302, 0.219301, 0.219301, 0.308712, 0.308712, 0.30533, 0.394753, 0.384043, 0.384043, 0.394753, 0.30533, 0.318242, 0.384043, 0.374039, 0.450668, 0.480142, 0.390993, 0.31487, 0.203355, 0.191378, 0.120615, 0.116183, 0.118441, 0.122885, 0.106997, 0.094817, 0.081712, 0.066181, 0.0704, 0.044297, 0.041405, 0.042364, 0.038858, 0.023963, 0.023963, 0.014783, 0.020165, 0.034884, 0.055536, 0.06184, 0.109221, 0.106997, 0.11371, 0.161087, 0.096677, 0.111485, 0.200174, 0.216401, 0.257454, 0.264545, 0.311707, 0.288399, 0.349426, 0.328603, 0.401658, 0.377384, 0.461924, 0.401658, 0.366687, 0.342579, 0.465241], '')</t>
  </si>
  <si>
    <t xml:space="preserve">F5RUN1|F5RUN1_9ENTR Eaa protein OS=Enterobacter hormaechei ATCC 49162 </t>
  </si>
  <si>
    <t>([0.476583, 0.529623, 0.575842, 0.454136, 0.461924, 0.444081, 0.332115, 0.26085, 0.295083, 0.318242, 0.229226, 0.185198, 0.185198, 0.191378, 0.298791, 0.25406, 0.26085, 0.281712, 0.271506, 0.36309, 0.359901, 0.346032, 0.328603, 0.311707, 0.311707, 0.324872, 0.321458, 0.450668, 0.472492, 0.352862, 0.349426, 0.374039, 0.422041, 0.346032, 0.298791, 0.268042, 0.21291, 0.236433, 0.191378, 0.203355, 0.164327, 0.118441, 0.120615, 0.139895, 0.100716, 0.111485, 0.067594, 0.081712, 0.081712, 0.0704, 0.144935, 0.167087, 0.167087, 0.194234, 0.194234, 0.222385, 0.26085, 0.36309, 0.31487, 0.342579, 0.26085, 0.229226, 0.209395, 0.142424, 0.109221, 0.134866, 0.200174, 0.278302, 0.291804, 0.243554, 0.349426, 0.247041, 0.25031, 0.342579, 0.239899, 0.311707, 0.328603, 0.301917, 0.288399, 0.311707, 0.239899, 0.21291, 0.275179, 0.328603, 0.440853, 0.5017, 0.5017, 0.517562, 0.447574, 0.4292, 0.394753, 0.408655, 0.521092, 0.41194, 0.390993, 0.534167, 0.472492, 0.454136, 0.349426, 0.268042, 0.173081, 0.185198, 0.239899, 0.268042, 0.311707, 0.281712, 0.222385, 0.191378, 0.142424, 0.122885, 0.122885, 0.196879, 0.17593, 0.179055, 0.17593, 0.21291, 0.155435, 0.229226, 0.229226, 0.229226, 0.311707, 0.335645, 0.318242, 0.346032, 0.335645, 0.239899, 0.155435, 0.179055, 0.257454, 0.206376, 0.298791, 0.275179, 0.236433, 0.222385, 0.179055, 0.225814, 0.167087, 0.137348, 0.129801, 0.129801, 0.185198, 0.196879, 0.268042, 0.370445, 0.380708, 0.374039, 0.476583, 0.613573, 0.626927, 0.608892, 0.618285, 0.648219, 0.712013, 0.724957, 0.63748, 0.712013, 0.716283, 0.76285, 0.856457, 0.741537, 0.728858, 0.795062, 0.707965, 0.680603, 0.671169, 0.56648, 0.465241, 0.447574, 0.352862, 0.349426, 0.339168, 0.436924, 0.414856, 0.398279, 0.394753, 0.490133, 0.468512, 0.494003, 0.394753, 0.390993, 0.394753, 0.42561, 0.374039, 0.374039, 0.418646, 0.374039, 0.440853, 0.553315, 0.454136, 0.454136, 0.468512, 0.476583, 0.450668, 0.366687, 0.36309, 0.25031, 0.239899, 0.25406, 0.17593, 0.209395, 0.222385, 0.247041, 0.229226, 0.25031, 0.219301, 0.21291, 0.25031, 0.229226, 0.167087, 0.247041, 0.31487, 0.30533, 0.298791, 0.321458, 0.349426, 0.291804, 0.4292, 0.422041, 0.284882, 0.366687, 0.301917, 0.219301, 0.291804, 0.17593, 0.17593, 0.284882, 0.21291, 0.203355, 0.15008, 0.191378, 0.206376, 0.200174, 0.194234, 0.132295, 0.085092, 0.086953, 0.060549, 0.060549, 0.064632, 0.06312, 0.064632, 0.134866, 0.179055, 0.173081, 0.167087, 0.191378, 0.167087, 0.200174, 0.200174, 0.295083, 0.295083, 0.278302, 0.284882, 0.268042, 0.219301, 0.271506, 0.318242, 0.436924, 0.41194, 0.41194, 0.575842, 0.570702, 0.570702, 0.604312, 0.608892, 0.767246, 0.707965, 0.604312, 0.671169, 0.63748, 0.59014, 0.626927, 0.642678, 0.648219, 0.690604, 0.791621, 0.798249, 0.788093, 0.801317, 0.728858, 0.707965, 0.661982, 0.661982, 0.642678, 0.626927, 0.56648, 0.549308, 0.557691, 0.675549, 0.653063, 0.585406, 0.622677, 0.517562, 0.51388, 0.483068, 0.468512, 0.461924, 0.454136, 0.454136, 0.450668, 0.509769, 0.433034, 0.440853, 0.461924, 0.454136, 0.4292, 0.465241, 0.472492, 0.472492, 0.436924, 0.398279, 0.483068, 0.440853, 0.525368], '')</t>
  </si>
  <si>
    <t>[1, 2, 85, 86, 87, 92, 95, 147, 148, 149, 150, 151, 152, 153, 154, 155, 156, 157, 158, 159, 160, 161, 162, 163, 164, 165, 187, 260, 261, 262, 263, 264, 265, 266, 267, 268, 269, 270, 271, 272, 273, 274, 275, 276, 277, 278, 279, 280, 281, 282, 283, 284, 285, 286, 287, 288, 289, 290, 291, 292, 293, 300, 313]</t>
  </si>
  <si>
    <t xml:space="preserve">F5RUN2|F5RUN2_9ENTR Uncharacterized protein OS=Enterobacter hormaechei ATCC 49162 </t>
  </si>
  <si>
    <t>([0.335645, 0.370445, 0.454136, 0.51388, 0.538167, 0.41194, 0.40511, 0.444081, 0.352862, 0.301917, 0.346032, 0.36309, 0.295083, 0.271506, 0.191378, 0.243554, 0.25031, 0.219301, 0.219301, 0.26085, 0.281712, 0.301917, 0.30533, 0.257454, 0.225814, 0.203355, 0.301917, 0.301917, 0.298791, 0.42561, 0.4292, 0.308712, 0.295083, 0.31487, 0.342579, 0.41194, 0.433034, 0.422041, 0.440853, 0.374039, 0.268042, 0.271506, 0.25406, 0.225814, 0.26085, 0.291804, 0.225814, 0.229226, 0.271506, 0.25406, 0.209395, 0.206376, 0.243554, 0.264545, 0.219301, 0.222385, 0.25406, 0.155435, 0.191378, 0.118441, 0.179055, 0.164327, 0.18812, 0.264545, 0.30533, 0.203355, 0.116183, 0.194234, 0.200174, 0.120615, 0.132295, 0.155435, 0.225814, 0.291804, 0.308712, 0.4292, 0.436924, 0.335645, 0.447574, 0.401658, 0.394753, 0.278302, 0.30533, 0.288399, 0.288399, 0.170161, 0.264545, 0.356642, 0.318242, 0.206376, 0.291804, 0.291804, 0.196879, 0.200174, 0.209395, 0.21291, 0.173081, 0.164327, 0.15284, 0.161087, 0.134866, 0.15284, 0.222385, 0.308712, 0.216401, 0.219301, 0.321458, 0.298791, 0.298791, 0.264545, 0.257454, 0.25406, 0.243554, 0.216401, 0.191378, 0.191378, 0.11371, 0.134866, 0.134866, 0.147574, 0.137348, 0.164327, 0.225814, 0.173081, 0.164327, 0.219301, 0.229226, 0.203355, 0.191378, 0.206376, 0.239899, 0.243554, 0.17593, 0.158265, 0.239899, 0.236433, 0.219301, 0.291804, 0.301917, 0.209395, 0.311707, 0.335645, 0.284882, 0.275179, 0.298791, 0.21291, 0.17593, 0.17593, 0.191378, 0.18812, 0.111485, 0.0704, 0.127496, 0.118441, 0.144935, 0.100716, 0.116183, 0.125101, 0.090864, 0.05306, 0.081712, 0.058088, 0.029376, 0.024826, 0.031287, 0.044297, 0.067594, 0.059222, 0.036378, 0.023534, 0.028107, 0.051831, 0.092881, 0.094817, 0.167087, 0.132295, 0.17593, 0.179055, 0.139895, 0.17593, 0.219301, 0.209395, 0.206376, 0.278302, 0.401658, 0.349426, 0.31487, 0.311707], '')</t>
  </si>
  <si>
    <t xml:space="preserve">F5RUN3|F5RUN3_9ENTR Uncharacterized protein OS=Enterobacter hormaechei ATCC 49162 </t>
  </si>
  <si>
    <t>([0.359901, 0.349426, 0.377384, 0.370445, 0.40511, 0.394753, 0.4292, 0.30533, 0.324872, 0.370445, 0.390993, 0.394753, 0.394753, 0.422041, 0.40511, 0.517562, 0.444081, 0.436924, 0.5017, 0.490133, 0.436924, 0.436924, 0.414856, 0.370445, 0.41194, 0.408655, 0.436924, 0.328603, 0.4292, 0.40511, 0.321458, 0.295083, 0.295083, 0.31487, 0.291804, 0.291804, 0.271506, 0.25406, 0.243554, 0.236433, 0.275179, 0.268042, 0.257454, 0.321458, 0.374039, 0.352862, 0.359901, 0.352862, 0.352862, 0.380708, 0.352862, 0.295083, 0.352862, 0.268042, 0.147574, 0.142424, 0.164327, 0.182256, 0.247041, 0.264545, 0.264545, 0.17593, 0.243554, 0.257454, 0.247041, 0.194234, 0.10481, 0.098513, 0.086953, 0.10481, 0.106997, 0.155435, 0.271506, 0.271506, 0.352862, 0.472492, 0.483068, 0.454136, 0.342579, 0.278302, 0.243554, 0.264545, 0.332115, 0.324872, 0.288399, 0.288399, 0.335645, 0.40511, 0.42561, 0.42561, 0.394753, 0.36309, 0.36309, 0.356642, 0.335645, 0.352862, 0.370445, 0.278302, 0.25031, 0.342579, 0.394753, 0.42561, 0.40511, 0.468512, 0.490133, 0.447574, 0.450668, 0.447574, 0.476583, 0.461924, 0.483068, 0.562014, 0.562014, 0.454136, 0.335645, 0.324872, 0.328603, 0.284882, 0.31487, 0.374039, 0.346032, 0.374039, 0.366687, 0.275179, 0.239899, 0.196879, 0.271506, 0.196879, 0.196879, 0.209395, 0.203355, 0.164327, 0.194234, 0.21291, 0.271506, 0.377384, 0.356642, 0.339168, 0.346032, 0.394753, 0.352862, 0.366687, 0.301917, 0.268042], '')</t>
  </si>
  <si>
    <t>[15, 18, 111, 112]</t>
  </si>
  <si>
    <t xml:space="preserve">F5RUN4|F5RUN4_9ENTR Ren protein OS=Enterobacter hormaechei ATCC 49162 </t>
  </si>
  <si>
    <t>([0.11371, 0.11371, 0.073402, 0.111485, 0.15008, 0.194234, 0.26085, 0.281712, 0.219301, 0.257454, 0.281712, 0.311707, 0.31487, 0.311707, 0.275179, 0.359901, 0.308712, 0.232838, 0.219301, 0.26085, 0.339168, 0.377384, 0.408655, 0.490133, 0.394753, 0.384043, 0.370445, 0.370445, 0.298791, 0.377384, 0.374039, 0.295083, 0.209395, 0.173081, 0.257454, 0.284882, 0.203355, 0.167087, 0.257454, 0.167087, 0.216401, 0.206376, 0.203355, 0.203355, 0.196879, 0.288399, 0.298791, 0.225814, 0.125101, 0.196879, 0.132295, 0.132295, 0.194234, 0.194234, 0.219301, 0.17593, 0.182256, 0.167087, 0.21291, 0.225814, 0.335645, 0.324872, 0.247041, 0.275179, 0.236433, 0.203355, 0.222385, 0.222385, 0.295083, 0.398279, 0.387226, 0.472492, 0.384043, 0.324872, 0.4292, 0.444081, 0.490133, 0.5017, 0.626927, 0.685117, 0.562014, 0.458154, 0.377384, 0.472492, 0.458154, 0.418646, 0.468512, 0.447574, 0.440853, 0.408655, 0.366687, 0.328603, 0.328603, 0.414856, 0.414856, 0.332115, 0.284882, 0.219301, 0.127496, 0.120615, 0.120615, 0.122885, 0.185198, 0.196879, 0.164327, 0.127496, 0.164327, 0.129801, 0.094817, 0.071867, 0.069024, 0.066181, 0.067594, 0.043307], '')</t>
  </si>
  <si>
    <t>[77, 78, 79, 80]</t>
  </si>
  <si>
    <t xml:space="preserve">F5RUN5|F5RUN5_9ENTR Replication protein DnaC OS=Enterobacter hormaechei ATCC 49162 </t>
  </si>
  <si>
    <t>([0.436924, 0.450668, 0.36309, 0.401658, 0.436924, 0.366687, 0.40511, 0.414856, 0.42561, 0.366687, 0.366687, 0.387226, 0.318242, 0.308712, 0.311707, 0.40511, 0.5017, 0.450668, 0.447574, 0.529623, 0.529623, 0.529623, 0.458154, 0.545602, 0.465241, 0.465241, 0.465241, 0.447574, 0.465241, 0.486429, 0.575842, 0.468512, 0.468512, 0.549308, 0.557691, 0.549308, 0.549308, 0.42561, 0.494003, 0.370445, 0.359901, 0.359901, 0.339168, 0.414856, 0.321458, 0.324872, 0.321458, 0.390993, 0.339168, 0.281712, 0.264545, 0.191378, 0.328603, 0.342579, 0.328603, 0.352862, 0.349426, 0.216401, 0.196879, 0.21291, 0.335645, 0.225814, 0.158265, 0.161087, 0.167087, 0.257454, 0.25031, 0.247041, 0.243554, 0.229226, 0.288399, 0.268042, 0.349426, 0.321458, 0.222385, 0.225814, 0.139895, 0.144935, 0.25406, 0.339168, 0.288399, 0.275179, 0.384043, 0.450668, 0.461924, 0.377384, 0.377384, 0.444081, 0.377384, 0.311707, 0.390993, 0.384043, 0.339168, 0.324872, 0.257454, 0.356642, 0.335645, 0.40511, 0.30533, 0.30533, 0.324872, 0.239899, 0.239899, 0.182256, 0.191378, 0.191378, 0.185198, 0.185198, 0.206376, 0.219301, 0.295083, 0.295083, 0.301917, 0.346032, 0.342579, 0.41194, 0.359901, 0.311707, 0.308712, 0.342579, 0.229226, 0.239899, 0.321458, 0.243554, 0.288399, 0.275179, 0.264545, 0.25031, 0.268042, 0.25406, 0.30533, 0.222385, 0.222385, 0.209395, 0.232838, 0.236433, 0.239899, 0.191378, 0.200174, 0.185198, 0.15284, 0.25031, 0.239899, 0.291804, 0.370445, 0.401658, 0.40511, 0.401658, 0.505461, 0.483068, 0.394753, 0.370445, 0.370445, 0.335645, 0.264545, 0.236433, 0.229226, 0.232838, 0.281712, 0.264545, 0.295083, 0.398279, 0.40511, 0.414856, 0.387226, 0.387226, 0.352862, 0.295083, 0.200174, 0.200174, 0.200174, 0.247041, 0.196879, 0.264545, 0.21291, 0.26085, 0.284882, 0.301917, 0.21291, 0.236433, 0.311707, 0.308712, 0.203355, 0.194234, 0.182256, 0.182256, 0.182256, 0.203355, 0.257454, 0.359901, 0.366687, 0.366687, 0.408655, 0.4292, 0.356642, 0.436924, 0.377384, 0.281712, 0.271506, 0.349426, 0.384043, 0.394753, 0.311707, 0.332115, 0.26085, 0.194234, 0.196879, 0.21291, 0.164327, 0.164327, 0.118441, 0.116183, 0.060549, 0.054297, 0.076542, 0.125101, 0.10481, 0.179055, 0.268042, 0.18812, 0.132295, 0.092881, 0.047319, 0.085092, 0.083462, 0.083462, 0.137348, 0.134866, 0.125101, 0.106997, 0.116183, 0.161087, 0.127496, 0.206376, 0.236433, 0.243554, 0.167087, 0.129801, 0.076542, 0.076542, 0.129801, 0.200174, 0.232838, 0.335645, 0.335645, 0.4292, 0.422041, 0.380708, 0.349426, 0.243554, 0.25406, 0.236433, 0.25406, 0.284882, 0.229226, 0.132295, 0.134866, 0.196879, 0.239899, 0.308712, 0.318242, 0.311707, 0.298791, 0.298791, 0.243554, 0.229226, 0.142424, 0.209395, 0.147574, 0.173081, 0.17593, 0.257454, 0.25406, 0.158265, 0.155435, 0.206376, 0.275179, 0.271506, 0.243554, 0.25031, 0.232838, 0.200174, 0.173081, 0.142424, 0.11371, 0.137348, 0.102787, 0.164327, 0.132295, 0.25406], '')</t>
  </si>
  <si>
    <t>[16, 19, 20, 21, 23, 30, 33, 34, 35, 36, 148]</t>
  </si>
  <si>
    <t xml:space="preserve">F5RUN6|F5RUN6_9ENTR Replication protein O OS=Enterobacter hormaechei ATCC 49162 </t>
  </si>
  <si>
    <t>([0.298791, 0.284882, 0.222385, 0.179055, 0.21291, 0.239899, 0.170161, 0.206376, 0.25406, 0.288399, 0.311707, 0.284882, 0.257454, 0.257454, 0.257454, 0.298791, 0.295083, 0.377384, 0.366687, 0.359901, 0.465241, 0.359901, 0.36309, 0.436924, 0.51388, 0.444081, 0.36309, 0.468512, 0.472492, 0.387226, 0.30533, 0.301917, 0.335645, 0.377384, 0.295083, 0.295083, 0.281712, 0.284882, 0.295083, 0.356642, 0.349426, 0.291804, 0.339168, 0.374039, 0.335645, 0.271506, 0.25406, 0.342579, 0.324872, 0.31487, 0.301917, 0.374039, 0.281712, 0.318242, 0.30533, 0.374039, 0.342579, 0.349426, 0.346032, 0.264545, 0.268042, 0.275179, 0.324872, 0.359901, 0.288399, 0.311707, 0.377384, 0.398279, 0.390993, 0.401658, 0.335645, 0.447574, 0.458154, 0.58069, 0.562014, 0.509769, 0.525368, 0.534167, 0.505461, 0.494003, 0.59917, 0.642678, 0.557691, 0.480142, 0.450668, 0.490133, 0.505461, 0.440853, 0.444081, 0.394753, 0.384043, 0.454136, 0.42561, 0.390993, 0.31487, 0.243554, 0.291804, 0.308712, 0.339168, 0.356642, 0.370445, 0.295083, 0.278302, 0.346032, 0.332115, 0.30533, 0.26085, 0.278302, 0.324872, 0.387226, 0.433034, 0.465241, 0.436924, 0.465241, 0.490133, 0.480142, 0.570702, 0.575842, 0.541878, 0.525368, 0.534167, 0.433034, 0.509769, 0.517562, 0.505461, 0.604312, 0.675549, 0.759478, 0.666105, 0.694846, 0.694846, 0.632174, 0.534167, 0.557691, 0.525368, 0.521092, 0.553315, 0.541878, 0.538167, 0.538167, 0.486429, 0.480142, 0.570702, 0.486429, 0.476583, 0.5017, 0.505461, 0.414856, 0.418646, 0.476583, 0.447574, 0.447574, 0.509769, 0.562014, 0.486429, 0.486429, 0.490133, 0.557691, 0.575842, 0.575842, 0.59014, 0.675549, 0.58069, 0.59917, 0.690604, 0.728858, 0.728858, 0.728858, 0.819762, 0.84206, 0.834292, 0.862302, 0.846163, 0.83125, 0.73685, 0.823549, 0.849326, 0.83125, 0.827927, 0.76285, 0.775545, 0.680603, 0.699094, 0.791621, 0.685117, 0.604312, 0.56648, 0.483068, 0.483068, 0.440853, 0.339168, 0.339168, 0.311707, 0.25406, 0.21291, 0.308712, 0.219301, 0.200174, 0.216401, 0.222385, 0.209395, 0.196879, 0.25406, 0.25406, 0.18812, 0.25406, 0.311707, 0.324872, 0.384043, 0.387226, 0.387226, 0.461924, 0.476583, 0.465241, 0.483068, 0.541878, 0.468512, 0.490133, 0.494003, 0.494003, 0.40511, 0.461924, 0.394753, 0.398279, 0.380708, 0.359901, 0.374039, 0.401658, 0.398279, 0.390993, 0.332115, 0.311707, 0.324872, 0.324872, 0.332115, 0.332115, 0.30533, 0.377384, 0.440853, 0.356642, 0.366687, 0.450668, 0.394753, 0.380708, 0.390993, 0.41194, 0.486429, 0.476583, 0.436924, 0.42561, 0.4292, 0.521092, 0.63748, 0.618285, 0.58069, 0.59917, 0.680603, 0.694846, 0.608892, 0.59508, 0.707965, 0.707965, 0.58069, 0.642678, 0.759478, 0.745909, 0.733139, 0.626927, 0.632174, 0.666105, 0.675549, 0.671169, 0.541878, 0.541878, 0.521092, 0.454136, 0.422041, 0.418646, 0.440853, 0.476583, 0.465241, 0.440853, 0.40511, 0.497853, 0.5017, 0.468512, 0.450668, 0.394753, 0.529623], '')</t>
  </si>
  <si>
    <t>[24, 73, 74, 75, 76, 77, 78, 80, 81, 82, 86, 116, 117, 118, 119, 120, 122, 123, 124, 125, 126, 127, 128, 129, 130, 131, 132, 133, 134, 135, 136, 137, 138, 139, 142, 145, 146, 152, 153, 157, 158, 159, 160, 161, 162, 163, 164, 165, 166, 167, 168, 169, 170, 171, 172, 173, 174, 175, 176, 177, 178, 179, 180, 181, 182, 183, 184, 185, 186, 215, 251, 252, 253, 254, 255, 256, 257, 258, 259, 260, 261, 262, 263, 264, 265, 266, 267, 268, 269, 270, 271, 272, 273, 274, 284, 288]</t>
  </si>
  <si>
    <t xml:space="preserve">F5RUN7|F5RUN7_9ENTR Bacteriophage regulatory protein CII OS=Enterobacter hormaechei ATCC 49162 </t>
  </si>
  <si>
    <t>([0.387226, 0.444081, 0.472492, 0.374039, 0.366687, 0.275179, 0.321458, 0.359901, 0.398279, 0.422041, 0.440853, 0.394753, 0.4292, 0.490133, 0.58069, 0.538167, 0.490133, 0.40511, 0.414856, 0.414856, 0.41194, 0.458154, 0.414856, 0.418646, 0.468512, 0.465241, 0.608892, 0.59917, 0.59917, 0.59917, 0.59508, 0.494003, 0.59508, 0.59014, 0.517562, 0.450668, 0.483068, 0.490133, 0.476583, 0.461924, 0.458154, 0.461924, 0.366687, 0.40511, 0.418646, 0.461924, 0.5017, 0.401658, 0.332115, 0.321458, 0.281712, 0.206376, 0.209395, 0.142424, 0.144935, 0.179055, 0.155435, 0.155435, 0.194234, 0.301917, 0.301917, 0.301917, 0.332115, 0.384043, 0.291804, 0.278302, 0.170161, 0.191378, 0.264545, 0.335645, 0.25406, 0.278302, 0.352862, 0.40511, 0.490133, 0.486429, 0.472492, 0.483068, 0.377384, 0.36309, 0.247041, 0.173081, 0.185198, 0.191378, 0.216401, 0.196879, 0.206376, 0.308712, 0.291804, 0.288399, 0.18812, 0.271506, 0.284882, 0.298791, 0.26085, 0.26085, 0.26085, 0.182256, 0.264545, 0.398279, 0.366687, 0.387226, 0.433034, 0.390993, 0.311707, 0.229226, 0.366687, 0.288399, 0.30533, 0.196879, 0.185198, 0.284882, 0.281712, 0.18812, 0.111485, 0.158265, 0.134866, 0.137348, 0.15284, 0.144935, 0.100716, 0.118441, 0.182256, 0.142424, 0.142424, 0.209395, 0.26085, 0.243554, 0.30533, 0.30533, 0.311707, 0.284882, 0.288399, 0.26085, 0.335645, 0.4292, 0.398279, 0.356642, 0.264545, 0.243554, 0.257454, 0.26085, 0.291804, 0.311707, 0.398279, 0.433034, 0.414856, 0.356642, 0.339168, 0.359901, 0.271506, 0.356642, 0.401658, 0.387226, 0.332115, 0.308712, 0.301917, 0.25406, 0.219301, 0.298791, 0.298791, 0.25406, 0.31487, 0.298791, 0.291804, 0.216401, 0.209395, 0.247041, 0.25031, 0.219301, 0.21291, 0.25406, 0.185198, 0.182256, 0.182256, 0.229226, 0.179055, 0.17593, 0.185198, 0.196879, 0.173081, 0.225814, 0.232838, 0.167087, 0.125101, 0.088832, 0.122885, 0.090864, 0.043307, 0.071867], '')</t>
  </si>
  <si>
    <t>[14, 15, 26, 27, 28, 29, 30, 32, 33, 34, 46]</t>
  </si>
  <si>
    <t xml:space="preserve">F5RUN8|F5RUN8_9ENTR Cro/CI family prophage LambdaSo OS=Enterobacter hormaechei ATCC 49162 </t>
  </si>
  <si>
    <t>([0.494003, 0.509769, 0.40511, 0.436924, 0.483068, 0.497853, 0.534167, 0.465241, 0.454136, 0.465241, 0.480142, 0.41194, 0.401658, 0.30533, 0.387226, 0.4292, 0.418646, 0.40511, 0.335645, 0.311707, 0.318242, 0.301917, 0.31487, 0.366687, 0.356642, 0.268042, 0.275179, 0.232838, 0.328603, 0.359901, 0.298791, 0.308712, 0.398279, 0.308712, 0.398279, 0.394753, 0.31487, 0.271506, 0.278302, 0.31487, 0.31487, 0.31487, 0.401658, 0.321458, 0.346032, 0.346032, 0.4292, 0.4292, 0.458154, 0.356642, 0.356642, 0.398279, 0.328603, 0.25031, 0.374039, 0.40511, 0.401658, 0.472492, 0.538167, 0.497853, 0.497853, 0.51388, 0.486429, 0.468512, 0.541878, 0.529623, 0.517562, 0.483068, 0.454136, 0.4292, 0.534167], '')</t>
  </si>
  <si>
    <t>[1, 6, 58, 61, 64, 65, 66, 70]</t>
  </si>
  <si>
    <t xml:space="preserve">F5RUN9|F5RUN9_9ENTR Repressor protein c2 OS=Enterobacter hormaechei ATCC 49162 </t>
  </si>
  <si>
    <t>([0.30533, 0.332115, 0.232838, 0.257454, 0.281712, 0.209395, 0.236433, 0.281712, 0.318242, 0.335645, 0.352862, 0.308712, 0.30533, 0.352862, 0.339168, 0.308712, 0.308712, 0.268042, 0.271506, 0.271506, 0.232838, 0.236433, 0.161087, 0.209395, 0.216401, 0.232838, 0.311707, 0.308712, 0.209395, 0.200174, 0.21291, 0.137348, 0.222385, 0.222385, 0.21291, 0.222385, 0.247041, 0.324872, 0.291804, 0.275179, 0.291804, 0.370445, 0.384043, 0.440853, 0.476583, 0.414856, 0.321458, 0.295083, 0.291804, 0.346032, 0.264545, 0.25406, 0.281712, 0.232838, 0.268042, 0.236433, 0.25031, 0.179055, 0.120615, 0.096677, 0.098513, 0.147574, 0.147574, 0.081712, 0.092881, 0.090864, 0.15284, 0.144935, 0.161087, 0.196879, 0.225814, 0.321458, 0.31487, 0.288399, 0.352862, 0.257454, 0.203355, 0.185198, 0.257454, 0.271506, 0.384043, 0.356642, 0.342579, 0.301917, 0.30533, 0.243554, 0.264545, 0.203355, 0.229226, 0.25031, 0.25031, 0.167087, 0.161087, 0.10481, 0.164327, 0.15008, 0.132295, 0.21291, 0.144935, 0.096677, 0.085092, 0.086953, 0.102787, 0.111485, 0.109221, 0.173081, 0.155435, 0.15008, 0.173081, 0.247041, 0.200174, 0.096677, 0.102787, 0.059222, 0.10481, 0.073402, 0.073402, 0.122885, 0.122885, 0.182256, 0.219301, 0.30533, 0.257454, 0.291804, 0.247041, 0.278302, 0.194234, 0.278302, 0.182256, 0.209395, 0.21291, 0.243554, 0.352862, 0.324872, 0.342579, 0.25031, 0.209395, 0.209395, 0.216401, 0.203355, 0.203355, 0.264545, 0.225814, 0.170161, 0.15284, 0.179055, 0.17593, 0.17593, 0.125101, 0.125101, 0.086953, 0.073402, 0.042364, 0.03976, 0.086953, 0.125101, 0.200174, 0.324872, 0.278302, 0.278302, 0.179055, 0.173081, 0.15008, 0.111485, 0.132295, 0.073402, 0.079919, 0.081712, 0.134866, 0.196879, 0.278302, 0.216401, 0.144935, 0.216401, 0.219301, 0.129801, 0.137348, 0.15284, 0.144935, 0.111485, 0.129801, 0.142424, 0.100716, 0.127496, 0.120615, 0.179055, 0.264545, 0.26085, 0.206376, 0.200174, 0.120615, 0.0704, 0.125101, 0.137348, 0.122885, 0.079919, 0.15008, 0.147574, 0.122885, 0.067594, 0.111485, 0.05306, 0.06184, 0.076542, 0.047319, 0.071867, 0.050641, 0.037156, 0.023534, 0.026892, 0.019401, 0.031287, 0.060549], '')</t>
  </si>
  <si>
    <t xml:space="preserve">F5RUP0|F5RUP0_9ENTR XRE family transcriptional regulator OS=Enterobacter hormaechei ATCC 49162 </t>
  </si>
  <si>
    <t>([0.036378, 0.060549, 0.098513, 0.129801, 0.090864, 0.120615, 0.161087, 0.18812, 0.206376, 0.236433, 0.25031, 0.206376, 0.15284, 0.15284, 0.243554, 0.155435, 0.232838, 0.335645, 0.200174, 0.26085, 0.352862, 0.370445, 0.301917, 0.321458, 0.219301, 0.295083, 0.264545, 0.243554, 0.185198, 0.111485, 0.120615, 0.122885, 0.100716, 0.15008, 0.144935, 0.142424, 0.232838, 0.15284, 0.155435, 0.194234, 0.209395, 0.222385, 0.182256, 0.232838, 0.120615, 0.21291, 0.200174, 0.229226, 0.239899, 0.271506, 0.377384, 0.366687, 0.275179, 0.295083, 0.298791, 0.318242, 0.275179, 0.278302, 0.349426, 0.275179, 0.26085, 0.25406, 0.247041, 0.275179, 0.291804, 0.31487, 0.298791, 0.281712, 0.203355, 0.203355, 0.247041, 0.25031, 0.179055, 0.275179, 0.284882, 0.281712, 0.275179, 0.298791, 0.311707, 0.284882, 0.328603, 0.328603, 0.257454, 0.164327, 0.167087, 0.158265, 0.222385, 0.225814, 0.264545, 0.311707, 0.206376, 0.196879, 0.185198, 0.17593, 0.18812, 0.271506, 0.268042, 0.268042, 0.21291, 0.200174, 0.232838, 0.257454, 0.229226, 0.275179, 0.301917, 0.308712, 0.301917, 0.229226, 0.170161, 0.164327, 0.18812, 0.26085, 0.179055, 0.182256, 0.203355, 0.216401, 0.179055, 0.155435, 0.083462, 0.129801, 0.0704, 0.042364, 0.044297, 0.081712, 0.094817, 0.088832, 0.10481, 0.090864, 0.098513, 0.15008, 0.15008, 0.106997, 0.137348, 0.137348, 0.139895, 0.203355, 0.182256, 0.209395, 0.236433, 0.356642, 0.264545, 0.380708, 0.418646, 0.332115, 0.332115, 0.335645, 0.335645, 0.229226, 0.200174, 0.25406, 0.247041, 0.247041, 0.30533, 0.295083, 0.301917, 0.291804, 0.196879, 0.167087, 0.158265, 0.155435, 0.167087, 0.206376, 0.206376, 0.25406, 0.328603, 0.271506, 0.264545, 0.288399, 0.301917, 0.284882, 0.295083, 0.31487, 0.225814, 0.173081, 0.164327, 0.25406, 0.284882, 0.374039, 0.408655, 0.418646, 0.436924, 0.408655, 0.342579, 0.332115, 0.288399, 0.21291, 0.288399, 0.295083, 0.275179, 0.30533, 0.311707, 0.301917, 0.284882, 0.36309, 0.352862, 0.335645, 0.295083, 0.239899, 0.209395, 0.170161, 0.137348, 0.094817, 0.067594, 0.127496, 0.085092], '')</t>
  </si>
  <si>
    <t xml:space="preserve">F5RUP1|F5RUP1_9ENTR Preprotein translocase subunit SecB OS=Enterobacter hormaechei ATCC 49162 </t>
  </si>
  <si>
    <t>([0.024393, 0.034884, 0.046336, 0.066181, 0.086953, 0.055536, 0.076542, 0.044297, 0.06184, 0.064632, 0.085092, 0.100716, 0.167087, 0.164327, 0.092881, 0.069024, 0.06184, 0.073402, 0.069024, 0.085092, 0.144935, 0.142424, 0.15008, 0.100716, 0.100716, 0.098513, 0.167087, 0.173081, 0.268042, 0.179055, 0.15008, 0.139895, 0.094817, 0.092881, 0.10481, 0.161087, 0.200174, 0.278302, 0.182256, 0.194234, 0.232838, 0.239899, 0.342579, 0.257454, 0.346032, 0.339168, 0.264545, 0.25031, 0.236433, 0.170161, 0.222385, 0.206376, 0.144935, 0.116183, 0.106997, 0.096677, 0.120615, 0.067594, 0.069024, 0.0704, 0.060549, 0.047319, 0.044297, 0.043307, 0.06312, 0.06184, 0.067594, 0.116183, 0.139895, 0.155435, 0.232838, 0.25406, 0.324872, 0.342579, 0.366687, 0.268042, 0.366687, 0.275179, 0.370445, 0.346032, 0.433034, 0.440853, 0.480142, 0.41194, 0.332115, 0.257454, 0.264545, 0.25406, 0.257454, 0.222385, 0.15284, 0.106997, 0.111485, 0.071867, 0.11371, 0.18812, 0.209395, 0.209395, 0.284882, 0.170161, 0.194234, 0.164327, 0.173081, 0.17593, 0.161087, 0.15008, 0.25406, 0.25406, 0.232838, 0.200174, 0.129801, 0.209395, 0.194234, 0.122885, 0.179055, 0.179055, 0.167087, 0.185198, 0.173081, 0.17593, 0.200174, 0.132295, 0.147574, 0.132295, 0.109221, 0.167087, 0.167087, 0.155435, 0.173081, 0.127496, 0.15008, 0.173081, 0.170161, 0.243554, 0.301917, 0.31487, 0.288399, 0.295083, 0.366687, 0.390993, 0.321458, 0.387226, 0.401658, 0.40511, 0.387226, 0.40511, 0.398279, 0.494003, 0.414856, 0.370445, 0.440853, 0.414856, 0.472492, 0.414856, 0.401658, 0.414856, 0.377384, 0.366687, 0.318242], '')</t>
  </si>
  <si>
    <t xml:space="preserve">F5RUP2|F5RUP2_9ENTR Uncharacterized protein OS=Enterobacter hormaechei ATCC 49162 </t>
  </si>
  <si>
    <t>([0.278302, 0.170161, 0.222385, 0.219301, 0.209395, 0.236433, 0.275179, 0.268042, 0.219301, 0.21291, 0.247041, 0.200174, 0.271506, 0.271506, 0.232838, 0.229226, 0.147574, 0.170161, 0.219301, 0.222385, 0.268042, 0.275179, 0.377384, 0.284882, 0.225814, 0.271506, 0.278302, 0.194234, 0.219301, 0.295083, 0.239899, 0.232838, 0.31487, 0.318242, 0.40511, 0.433034, 0.436924, 0.454136, 0.328603, 0.359901, 0.356642, 0.342579, 0.264545, 0.264545, 0.352862, 0.450668, 0.408655, 0.377384, 0.472492, 0.384043, 0.308712, 0.401658, 0.398279, 0.394753, 0.301917, 0.275179, 0.25031, 0.209395, 0.257454, 0.335645, 0.311707, 0.278302, 0.247041, 0.321458, 0.257454], '')</t>
  </si>
  <si>
    <t xml:space="preserve">F5RUP3|F5RUP3_9ENTR Uncharacterized protein OS=Enterobacter hormaechei ATCC 49162 </t>
  </si>
  <si>
    <t>([0.06184, 0.096677, 0.109221, 0.161087, 0.200174, 0.170161, 0.222385, 0.173081, 0.182256, 0.191378, 0.222385, 0.271506, 0.142424, 0.170161, 0.257454, 0.324872, 0.288399, 0.36309, 0.335645, 0.328603, 0.380708, 0.301917, 0.278302, 0.318242, 0.278302, 0.281712, 0.339168, 0.236433, 0.239899, 0.239899, 0.229226, 0.225814, 0.209395, 0.284882, 0.21291, 0.15284, 0.096677, 0.116183, 0.10481, 0.182256, 0.125101, 0.129801, 0.125101, 0.142424, 0.132295, 0.15284, 0.15284, 0.15284, 0.232838, 0.278302, 0.275179, 0.281712, 0.247041, 0.216401, 0.219301, 0.281712, 0.328603, 0.4292, 0.5017], '')</t>
  </si>
  <si>
    <t>[58]</t>
  </si>
  <si>
    <t xml:space="preserve">F5RUP4|F5RUP4_9ENTR HNH endonuclease OS=Enterobacter hormaechei ATCC 49162 </t>
  </si>
  <si>
    <t>([0.10481, 0.147574, 0.092881, 0.125101, 0.083462, 0.056825, 0.074921, 0.045352, 0.060549, 0.086953, 0.10481, 0.15008, 0.122885, 0.206376, 0.144935, 0.134866, 0.203355, 0.298791, 0.271506, 0.339168, 0.342579, 0.247041, 0.243554, 0.321458, 0.219301, 0.31487, 0.398279, 0.398279, 0.422041, 0.401658, 0.387226, 0.390993, 0.370445, 0.374039, 0.377384, 0.458154, 0.458154, 0.461924, 0.461924, 0.483068, 0.509769, 0.422041, 0.4292, 0.41194, 0.359901, 0.465241, 0.377384, 0.324872, 0.236433, 0.243554, 0.268042, 0.264545, 0.264545, 0.191378, 0.21291, 0.191378, 0.191378, 0.18812, 0.129801, 0.085092, 0.046336, 0.045352, 0.06184, 0.096677, 0.116183, 0.155435, 0.17593, 0.173081, 0.243554, 0.332115, 0.408655, 0.328603, 0.278302, 0.203355, 0.275179, 0.278302, 0.225814, 0.236433, 0.236433, 0.321458, 0.394753, 0.497853, 0.494003, 0.545602, 0.545602, 0.447574, 0.450668, 0.440853, 0.436924, 0.414856, 0.359901, 0.308712, 0.384043, 0.440853, 0.517562, 0.521092, 0.529623, 0.505461, 0.414856, 0.4292, 0.414856, 0.414856, 0.422041, 0.328603, 0.31487, 0.31487, 0.394753, 0.414856, 0.332115, 0.433034, 0.458154, 0.436924, 0.494003, 0.494003, 0.494003, 0.494003, 0.505461, 0.494003, 0.608892, 0.58069, 0.56648, 0.570702, 0.59014, 0.59014, 0.720929, 0.733139, 0.703578, 0.703578, 0.671169, 0.76285, 0.728858, 0.699094, 0.694846, 0.694846, 0.59014, 0.59014, 0.59014, 0.608892, 0.608892, 0.642678, 0.626927, 0.622677, 0.59014, 0.570702, 0.483068, 0.377384, 0.311707, 0.335645, 0.335645, 0.339168, 0.349426, 0.301917, 0.298791, 0.301917, 0.301917, 0.298791, 0.222385, 0.203355, 0.185198, 0.185198, 0.164327, 0.26085, 0.243554, 0.264545, 0.243554, 0.298791, 0.324872, 0.398279, 0.380708, 0.359901, 0.308712, 0.275179, 0.328603, 0.26085, 0.332115, 0.346032, 0.440853, 0.505461, 0.51388, 0.490133, 0.468512, 0.450668, 0.42561, 0.4292, 0.40511, 0.40511, 0.40511], '')</t>
  </si>
  <si>
    <t>[40, 83, 84, 94, 95, 96, 97, 116, 118, 119, 120, 121, 122, 123, 124, 125, 126, 127, 128, 129, 130, 131, 132, 133, 134, 135, 136, 137, 138, 139, 140, 141, 142, 143, 177, 178]</t>
  </si>
  <si>
    <t xml:space="preserve">F5RUP5|F5RUP5_9ENTR Uncharacterized protein OS=Enterobacter hormaechei ATCC 49162 </t>
  </si>
  <si>
    <t>([0.390993, 0.25406, 0.284882, 0.318242, 0.349426, 0.264545, 0.295083, 0.321458, 0.271506, 0.21291, 0.225814, 0.278302, 0.349426, 0.311707, 0.288399, 0.222385, 0.11371, 0.182256, 0.122885, 0.05306, 0.055536, 0.026338, 0.054297, 0.054297, 0.023087, 0.025316, 0.034884, 0.038042, 0.035586, 0.023534, 0.040537, 0.032017, 0.026338, 0.017447, 0.024393, 0.023963, 0.026338, 0.067594, 0.024393, 0.038858, 0.106997, 0.067594, 0.073402, 0.027463, 0.033407, 0.085092, 0.033407, 0.019109, 0.015344, 0.015694, 0.038042, 0.023534, 0.031287, 0.031287, 0.030611, 0.034068, 0.041405, 0.056825, 0.059222, 0.090864, 0.094817, 0.086953, 0.137348, 0.222385, 0.349426, 0.342579, 0.335645, 0.458154, 0.509769, 0.440853, 0.433034, 0.440853, 0.525368, 0.521092, 0.557691, 0.58069, 0.557691, 0.570702, 0.51388, 0.461924, 0.541878, 0.541878, 0.468512, 0.472492, 0.447574, 0.465241, 0.380708, 0.328603, 0.335645, 0.408655, 0.494003, 0.525368, 0.468512, 0.447574, 0.458154, 0.408655, 0.380708, 0.398279, 0.321458, 0.366687, 0.332115, 0.264545, 0.275179, 0.278302, 0.26085, 0.25406, 0.182256, 0.257454, 0.30533, 0.318242, 0.301917, 0.308712, 0.268042, 0.275179, 0.26085, 0.222385, 0.222385, 0.295083, 0.247041, 0.311707, 0.284882, 0.366687], '')</t>
  </si>
  <si>
    <t>[68, 72, 73, 74, 75, 76, 77, 78, 80, 81, 91]</t>
  </si>
  <si>
    <t xml:space="preserve">F5RUP6|F5RUP6_9ENTR Uncharacterized protein OS=Enterobacter hormaechei ATCC 49162 </t>
  </si>
  <si>
    <t>([0.301917, 0.30533, 0.342579, 0.377384, 0.288399, 0.339168, 0.370445, 0.41194, 0.440853, 0.346032, 0.370445, 0.321458, 0.321458, 0.390993, 0.318242, 0.311707, 0.271506, 0.298791, 0.298791, 0.308712, 0.40511, 0.414856, 0.36309, 0.281712, 0.295083, 0.380708, 0.264545, 0.257454, 0.206376, 0.209395, 0.222385, 0.200174, 0.281712, 0.200174, 0.137348, 0.196879, 0.200174, 0.164327, 0.147574, 0.100716, 0.096677, 0.06312, 0.081712, 0.10481, 0.142424, 0.102787, 0.076542, 0.132295, 0.102787, 0.10481, 0.066181, 0.120615], '')</t>
  </si>
  <si>
    <t xml:space="preserve">F5RUP7|F5RUP7_9ENTR Prophage Kil protein OS=Enterobacter hormaechei ATCC 49162 </t>
  </si>
  <si>
    <t>([0.10481, 0.147574, 0.206376, 0.139895, 0.106997, 0.139895, 0.194234, 0.219301, 0.200174, 0.185198, 0.182256, 0.182256, 0.26085, 0.271506, 0.268042, 0.366687, 0.374039, 0.271506, 0.268042, 0.182256, 0.264545, 0.318242, 0.25406, 0.164327, 0.247041, 0.332115, 0.332115, 0.308712, 0.200174, 0.182256, 0.139895, 0.102787, 0.132295, 0.137348, 0.132295, 0.111485, 0.120615, 0.0704, 0.076542, 0.076542, 0.067594, 0.066181, 0.085092, 0.076542, 0.088832, 0.048328, 0.044297, 0.029376, 0.018415, 0.021381, 0.032677, 0.058088, 0.096677, 0.096677, 0.098513, 0.109221, 0.078022, 0.074921, 0.120615, 0.164327, 0.134866, 0.191378, 0.158265, 0.122885, 0.173081, 0.219301, 0.31487, 0.264545, 0.339168], '')</t>
  </si>
  <si>
    <t xml:space="preserve">F5RUP8|F5RUP8_9ENTR IgA-specific serine endopeptidase OS=Enterobacter hormaechei ATCC 49162 </t>
  </si>
  <si>
    <t>([0.308712, 0.209395, 0.239899, 0.324872, 0.366687, 0.401658, 0.394753, 0.454136, 0.40511, 0.356642, 0.30533, 0.271506, 0.25031, 0.243554, 0.30533, 0.229226, 0.229226, 0.281712, 0.200174, 0.191378, 0.278302, 0.275179, 0.275179, 0.275179, 0.25031, 0.219301, 0.161087, 0.191378, 0.173081, 0.173081, 0.264545, 0.346032, 0.332115, 0.356642, 0.36309, 0.352862, 0.414856, 0.40511, 0.414856, 0.509769, 0.585406, 0.497853, 0.465241, 0.562014, 0.490133, 0.458154, 0.461924, 0.538167, 0.454136, 0.447574, 0.497853, 0.468512, 0.447574, 0.534167, 0.509769, 0.418646, 0.440853, 0.440853, 0.476583, 0.486429, 0.461924, 0.483068, 0.472492, 0.422041, 0.414856, 0.476583, 0.4292, 0.444081, 0.444081, 0.490133, 0.4292, 0.4292, 0.461924, 0.450668, 0.450668, 0.454136, 0.549308, 0.458154, 0.454136, 0.408655, 0.321458, 0.278302, 0.278302, 0.335645, 0.346032, 0.366687, 0.384043, 0.387226, 0.384043, 0.387226, 0.387226, 0.454136, 0.454136, 0.40511, 0.461924, 0.384043, 0.41194, 0.41194, 0.394753, 0.41194, 0.408655, 0.5017, 0.58069, 0.575842, 0.585406, 0.56648, 0.545602, 0.521092, 0.608892, 0.632174, 0.59917, 0.608892, 0.613573, 0.613573, 0.549308, 0.534167, 0.59917, 0.59508, 0.570702, 0.608892, 0.538167, 0.549308, 0.557691, 0.549308, 0.545602, 0.476583, 0.562014, 0.553315, 0.59014, 0.562014, 0.541878, 0.549308, 0.575842, 0.490133, 0.509769, 0.56648, 0.549308, 0.59917, 0.59917, 0.608892, 0.675549, 0.666105, 0.59917, 0.570702, 0.585406, 0.59508, 0.690604, 0.575842, 0.608892, 0.575842, 0.608892, 0.59917, 0.618285, 0.613573, 0.707965, 0.680603, 0.671169, 0.671169, 0.622677, 0.622677, 0.648219, 0.648219, 0.733139, 0.784345, 0.791621, 0.759478, 0.759478, 0.771762, 0.83125, 0.76285, 0.771762, 0.771762, 0.791621, 0.779859, 0.767246, 0.759478, 0.791621, 0.801317, 0.775545, 0.767246, 0.771762, 0.750527, 0.767246, 0.745909, 0.759478, 0.788093, 0.795062, 0.775545, 0.775545, 0.724957, 0.795062, 0.795062, 0.775545, 0.76285, 0.754692, 0.745909, 0.745909, 0.724957, 0.73685, 0.767246, 0.775545, 0.754692, 0.745909, 0.728858, 0.745909, 0.685117, 0.626927, 0.648219, 0.642678, 0.653063, 0.712013, 0.63748, 0.657645, 0.648219, 0.661982, 0.694846, 0.694846, 0.671169, 0.671169, 0.648219, 0.648219, 0.648219, 0.671169, 0.694846, 0.690604, 0.690604, 0.745909, 0.745909, 0.724957, 0.741537, 0.720929, 0.741537, 0.795062, 0.775545, 0.779859, 0.76285, 0.690604, 0.712013, 0.712013, 0.728858, 0.728858, 0.653063, 0.653063, 0.622677, 0.608892, 0.63748, 0.618285, 0.632174, 0.653063, 0.653063, 0.632174, 0.653063, 0.626927, 0.642678, 0.657645, 0.661982, 0.661982, 0.716283, 0.699094, 0.720929, 0.720929, 0.741537, 0.791621, 0.791621, 0.791621, 0.801317, 0.779859, 0.798249, 0.73685, 0.724957, 0.775545, 0.775545, 0.76285, 0.784345, 0.720929, 0.720929, 0.733139, 0.76285, 0.699094, 0.648219, 0.657645, 0.632174, 0.549308, 0.570702, 0.585406, 0.521092, 0.525368, 0.541878, 0.468512, 0.534167, 0.534167, 0.5017, 0.517562, 0.51388, 0.440853, 0.494003, 0.444081, 0.377384, 0.370445, 0.414856, 0.40511, 0.387226, 0.408655, 0.472492, 0.408655, 0.342579, 0.444081, 0.374039, 0.356642, 0.408655, 0.335645, 0.370445, 0.30533, 0.275179, 0.26085, 0.301917, 0.271506, 0.301917, 0.346032, 0.30533, 0.288399, 0.346032, 0.318242], '')</t>
  </si>
  <si>
    <t>[39, 40, 43, 47, 53, 54, 76, 101, 102, 103, 104, 105, 106, 107, 108, 109, 110, 111, 112, 113, 114, 115, 116, 117, 118, 119, 120, 121, 122, 123, 124, 126, 127, 128, 129, 130, 131, 132,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289, 290, 291, 292, 293]</t>
  </si>
  <si>
    <t>(153</t>
  </si>
  <si>
    <t>191)</t>
  </si>
  <si>
    <t xml:space="preserve">F5RUP9|F5RUP9_9ENTR Thioredoxin reductase OS=Enterobacter hormaechei ATCC 49162 </t>
  </si>
  <si>
    <t>([0.170161, 0.229226, 0.275179, 0.216401, 0.247041, 0.318242, 0.346032, 0.377384, 0.40511, 0.335645, 0.349426, 0.318242, 0.328603, 0.374039, 0.384043, 0.454136, 0.377384, 0.394753, 0.380708, 0.346032, 0.377384, 0.390993, 0.318242, 0.308712, 0.377384, 0.377384, 0.36309, 0.301917, 0.219301, 0.239899, 0.321458, 0.25406, 0.328603, 0.308712, 0.318242, 0.318242, 0.264545, 0.243554, 0.318242, 0.31487, 0.271506, 0.247041, 0.257454, 0.318242, 0.324872, 0.232838, 0.185198, 0.111485, 0.161087, 0.229226, 0.203355, 0.222385, 0.295083, 0.257454, 0.232838, 0.232838, 0.191378, 0.222385, 0.288399, 0.232838, 0.30533, 0.377384, 0.390993, 0.324872, 0.288399], '')</t>
  </si>
  <si>
    <t xml:space="preserve">F5RUQ0|F5RUQ0_9ENTR Uncharacterized protein OS=Enterobacter hormaechei ATCC 49162 </t>
  </si>
  <si>
    <t>([0.666105, 0.497853, 0.418646, 0.41194, 0.346032, 0.335645, 0.335645, 0.380708, 0.349426, 0.30533, 0.359901, 0.408655, 0.380708, 0.42561, 0.461924, 0.450668, 0.486429, 0.622677, 0.622677, 0.63748, 0.545602, 0.545602, 0.56648, 0.632174, 0.642678, 0.754692, 0.76285, 0.805026, 0.798249, 0.874069, 0.88723, 0.798249, 0.779859, 0.675549, 0.657645, 0.657645, 0.525368, 0.494003, 0.486429, 0.480142, 0.36309, 0.42561, 0.408655, 0.461924, 0.458154, 0.454136, 0.408655, 0.41194, 0.359901, 0.311707, 0.219301, 0.26085], '')</t>
  </si>
  <si>
    <t>[0, 17, 18, 19, 20, 21, 22, 23, 24, 25, 26, 27, 28, 29, 30, 31, 32, 33, 34, 35, 36]</t>
  </si>
  <si>
    <t xml:space="preserve">F5RUQ1|F5RUQ1_9ENTR Prophage pi3 protein 49 OS=Enterobacter hormaechei ATCC 49162 </t>
  </si>
  <si>
    <t>([0.257454, 0.291804, 0.342579, 0.387226, 0.30533, 0.346032, 0.284882, 0.301917, 0.239899, 0.275179, 0.30533, 0.31487, 0.30533, 0.377384, 0.374039, 0.374039, 0.458154, 0.447574, 0.394753, 0.291804, 0.349426, 0.366687, 0.311707, 0.222385, 0.194234, 0.179055, 0.125101, 0.185198, 0.196879, 0.268042, 0.229226, 0.155435, 0.144935, 0.142424, 0.142424, 0.083462, 0.085092, 0.086953, 0.060549, 0.066181, 0.100716, 0.116183, 0.100716, 0.137348, 0.142424, 0.155435, 0.247041, 0.318242, 0.216401, 0.203355, 0.219301, 0.170161, 0.268042, 0.31487, 0.328603, 0.332115, 0.414856, 0.346032, 0.349426, 0.346032, 0.41194, 0.335645, 0.335645, 0.291804, 0.288399, 0.30533, 0.321458, 0.31487, 0.31487, 0.339168, 0.271506, 0.268042, 0.342579, 0.243554, 0.25031, 0.219301, 0.196879, 0.209395, 0.278302, 0.271506, 0.349426, 0.288399, 0.377384, 0.356642, 0.374039, 0.374039, 0.433034, 0.422041, 0.414856, 0.401658, 0.476583, 0.534167, 0.486429, 0.483068, 0.562014, 0.517562, 0.517562, 0.483068, 0.480142, 0.390993, 0.384043, 0.30533, 0.36309, 0.346032, 0.281712, 0.268042, 0.18812, 0.196879, 0.132295, 0.144935, 0.155435, 0.155435, 0.106997, 0.116183, 0.086953, 0.064632, 0.073402, 0.073402, 0.10481, 0.096677, 0.132295, 0.15284, 0.216401, 0.134866, 0.144935, 0.15008, 0.194234, 0.275179, 0.264545, 0.335645, 0.335645, 0.271506, 0.271506, 0.308712, 0.243554, 0.219301, 0.200174, 0.200174, 0.200174, 0.222385, 0.209395, 0.167087, 0.167087, 0.170161, 0.179055, 0.155435, 0.164327, 0.209395, 0.21291, 0.216401, 0.222385, 0.243554, 0.225814, 0.236433, 0.288399, 0.374039, 0.465241, 0.557691, 0.604312, 0.642678, 0.618285, 0.653063, 0.750527, 0.724957, 0.73685, 0.823549, 0.856457, 0.915074, 0.882776, 0.885302, 0.891961, 0.88723, 0.805026, 0.885302, 0.856457, 0.871313, 0.865454, 0.788093, 0.694846, 0.622677, 0.626927, 0.494003, 0.490133, 0.461924, 0.366687, 0.335645, 0.342579, 0.328603, 0.328603, 0.36309, 0.374039, 0.359901, 0.374039, 0.4292, 0.346032, 0.36309, 0.356642, 0.356642, 0.339168, 0.418646, 0.454136, 0.447574, 0.450668, 0.447574, 0.398279, 0.414856, 0.450668, 0.454136, 0.359901, 0.352862, 0.349426, 0.346032, 0.359901, 0.36309, 0.359901, 0.36309, 0.366687, 0.374039, 0.321458, 0.41194, 0.401658, 0.324872, 0.318242, 0.342579, 0.346032, 0.42561, 0.4292, 0.41194, 0.418646, 0.497853, 0.480142, 0.450668, 0.42561, 0.394753, 0.356642, 0.335645, 0.40511, 0.384043, 0.335645, 0.394753, 0.356642], '')</t>
  </si>
  <si>
    <t>[91, 94, 95, 96, 157, 158, 159, 160, 161, 162, 163, 164, 165, 166, 167, 168, 169, 170, 171, 172, 173, 174, 175, 176, 177, 178, 179, 180]</t>
  </si>
  <si>
    <t xml:space="preserve">F5RUQ3|F5RUQ3_9ENTR Cruciferin OS=Enterobacter hormaechei ATCC 49162 </t>
  </si>
  <si>
    <t>([0.408655, 0.458154, 0.352862, 0.298791, 0.216401, 0.288399, 0.200174, 0.147574, 0.179055, 0.216401, 0.243554, 0.18812, 0.122885, 0.102787, 0.139895, 0.078022, 0.073402, 0.074921, 0.086953, 0.064632, 0.094817, 0.098513, 0.109221, 0.106997, 0.144935, 0.191378, 0.17593, 0.257454, 0.26085, 0.232838, 0.236433, 0.247041, 0.239899, 0.30533, 0.359901, 0.321458, 0.436924, 0.450668, 0.41194, 0.450668, 0.497853, 0.483068, 0.454136, 0.398279, 0.486429, 0.472492, 0.486429, 0.444081, 0.436924, 0.56648], '')</t>
  </si>
  <si>
    <t xml:space="preserve">F5RUQ4|F5RUQ4_9ENTR Phosphoadenosine phosphosulfate reductase OS=Enterobacter hormaechei ATCC 49162 </t>
  </si>
  <si>
    <t>([0.509769, 0.394753, 0.321458, 0.356642, 0.380708, 0.408655, 0.398279, 0.332115, 0.25031, 0.209395, 0.236433, 0.284882, 0.281712, 0.268042, 0.359901, 0.332115, 0.321458, 0.324872, 0.311707, 0.41194, 0.408655, 0.40511, 0.40511, 0.380708, 0.384043, 0.30533, 0.225814, 0.26085, 0.271506, 0.278302, 0.370445, 0.398279, 0.387226, 0.387226, 0.301917, 0.239899, 0.179055, 0.127496, 0.125101, 0.109221, 0.100716, 0.059222, 0.071867, 0.096677, 0.134866, 0.137348, 0.129801, 0.222385, 0.21291, 0.25031, 0.264545, 0.243554, 0.15008, 0.129801, 0.129801, 0.200174, 0.271506, 0.30533, 0.370445, 0.359901, 0.384043, 0.387226, 0.384043, 0.41194, 0.339168, 0.284882, 0.216401, 0.278302, 0.25031, 0.222385, 0.247041, 0.321458, 0.321458, 0.318242, 0.264545, 0.264545, 0.229226, 0.164327, 0.196879, 0.196879, 0.194234, 0.118441, 0.100716, 0.167087, 0.144935, 0.26085, 0.352862, 0.349426, 0.401658, 0.401658, 0.332115, 0.36309, 0.359901, 0.324872, 0.401658, 0.490133, 0.480142, 0.509769, 0.490133, 0.490133, 0.486429, 0.497853, 0.517562, 0.545602, 0.529623, 0.529623, 0.529623, 0.42561, 0.5017, 0.472492, 0.483068, 0.517562, 0.486429, 0.461924, 0.398279, 0.377384, 0.366687, 0.346032, 0.356642, 0.440853, 0.324872, 0.332115, 0.257454, 0.25406, 0.194234, 0.209395, 0.139895, 0.076542, 0.127496, 0.078022, 0.076542, 0.06184, 0.094817, 0.102787, 0.116183, 0.206376, 0.229226, 0.229226, 0.229226, 0.216401, 0.21291, 0.328603, 0.271506, 0.232838, 0.31487, 0.377384, 0.374039, 0.468512, 0.56648, 0.575842, 0.675549, 0.694846, 0.724957, 0.63748, 0.525368, 0.538167, 0.40511, 0.318242, 0.328603, 0.25406, 0.182256, 0.206376, 0.129801, 0.182256, 0.284882, 0.21291, 0.21291, 0.15284, 0.15008, 0.15008, 0.106997, 0.059222, 0.046336, 0.046336, 0.040537, 0.066181, 0.066181, 0.10481, 0.167087, 0.167087, 0.275179, 0.370445, 0.352862, 0.349426, 0.321458, 0.229226, 0.281712, 0.206376, 0.264545, 0.268042, 0.271506, 0.328603, 0.349426, 0.374039, 0.281712, 0.301917, 0.206376, 0.122885, 0.088832, 0.071867, 0.056825, 0.05306, 0.045352, 0.046336, 0.083462, 0.059222, 0.098513, 0.120615, 0.17593, 0.17593, 0.164327, 0.158265, 0.161087, 0.25406, 0.268042, 0.281712, 0.264545, 0.374039, 0.480142, 0.468512, 0.476583, 0.480142, 0.398279, 0.41194, 0.374039, 0.366687, 0.458154, 0.458154, 0.356642, 0.366687, 0.335645, 0.342579, 0.30533, 0.311707, 0.284882, 0.194234, 0.295083, 0.288399, 0.275179, 0.281712, 0.291804, 0.291804, 0.291804, 0.349426, 0.31487, 0.321458, 0.291804, 0.25031, 0.216401, 0.308712, 0.257454, 0.278302, 0.222385], '')</t>
  </si>
  <si>
    <t>[0, 97, 102, 103, 104, 105, 106, 108, 111, 148, 149, 150, 151, 152, 153, 154, 155]</t>
  </si>
  <si>
    <t xml:space="preserve">F5RUQ5|F5RUQ5_9ENTR Site-specific DNA-methyltransferase (Adenine-specific) OS=Enterobacter hormaechei ATCC 49162 </t>
  </si>
  <si>
    <t>([0.024826, 0.054297, 0.10481, 0.055536, 0.073402, 0.040537, 0.054297, 0.078022, 0.100716, 0.069024, 0.081712, 0.122885, 0.118441, 0.100716, 0.085092, 0.129801, 0.139895, 0.21291, 0.203355, 0.301917, 0.339168, 0.278302, 0.243554, 0.144935, 0.155435, 0.164327, 0.179055, 0.17593, 0.164327, 0.098513, 0.191378, 0.144935, 0.074921, 0.086953, 0.06312, 0.064632, 0.064632, 0.069024, 0.074921, 0.116183, 0.081712, 0.047319, 0.055536, 0.040537, 0.038042, 0.036378, 0.035586, 0.06184, 0.066181, 0.067594, 0.120615, 0.109221, 0.170161, 0.236433, 0.139895, 0.229226, 0.182256, 0.182256, 0.179055, 0.147574, 0.098513, 0.137348, 0.120615, 0.120615, 0.11371, 0.182256, 0.281712, 0.225814, 0.225814, 0.222385, 0.129801, 0.127496, 0.06184, 0.036378, 0.043307, 0.043307, 0.041405, 0.076542, 0.098513, 0.073402, 0.096677, 0.106997, 0.10481, 0.118441, 0.144935, 0.196879, 0.17593, 0.109221, 0.125101, 0.139895, 0.139895, 0.25031, 0.164327, 0.268042, 0.339168, 0.232838, 0.216401, 0.216401, 0.118441, 0.066181, 0.085092, 0.044297, 0.044297, 0.049374, 0.071867, 0.073402, 0.078022, 0.088832, 0.111485, 0.139895, 0.127496, 0.127496, 0.122885, 0.194234, 0.194234, 0.179055, 0.257454, 0.366687, 0.36309, 0.486429, 0.59508, 0.483068, 0.483068, 0.476583, 0.440853, 0.476583, 0.450668, 0.444081, 0.422041, 0.377384, 0.281712, 0.298791, 0.291804, 0.275179, 0.275179, 0.243554, 0.25031, 0.191378, 0.179055, 0.185198, 0.122885, 0.083462, 0.076542, 0.122885, 0.219301, 0.170161, 0.164327, 0.15008, 0.15008, 0.170161, 0.271506, 0.349426, 0.36309, 0.281712, 0.301917, 0.236433, 0.257454, 0.257454, 0.339168, 0.257454, 0.257454, 0.236433, 0.216401, 0.222385, 0.225814, 0.203355, 0.225814, 0.25406, 0.275179, 0.18812, 0.203355, 0.125101, 0.069024, 0.056825, 0.094817, 0.050641, 0.064632, 0.058088, 0.069024, 0.071867, 0.069024, 0.064632, 0.106997, 0.102787, 0.170161, 0.179055, 0.185198, 0.164327, 0.125101, 0.132295, 0.185198, 0.15008, 0.167087, 0.278302, 0.203355, 0.139895, 0.236433, 0.26085, 0.203355, 0.158265, 0.100716, 0.173081, 0.15284, 0.111485, 0.182256, 0.185198, 0.185198, 0.155435, 0.179055, 0.17593, 0.144935, 0.142424, 0.137348, 0.170161, 0.125101, 0.182256, 0.268042, 0.185198, 0.139895], '')</t>
  </si>
  <si>
    <t xml:space="preserve">F5RUQ6|F5RUQ6_9ENTR Uncharacterized protein OS=Enterobacter hormaechei ATCC 49162 </t>
  </si>
  <si>
    <t>([0.680603, 0.653063, 0.505461, 0.534167, 0.557691, 0.458154, 0.486429, 0.509769, 0.529623, 0.461924, 0.486429, 0.517562, 0.490133, 0.447574, 0.444081, 0.436924, 0.4292, 0.444081, 0.461924, 0.562014, 0.575842, 0.494003, 0.529623, 0.63748, 0.63748, 0.557691, 0.699094, 0.720929, 0.626927, 0.538167, 0.642678, 0.626927, 0.626927, 0.666105, 0.690604, 0.690604, 0.59508, 0.59917, 0.545602, 0.472492, 0.450668, 0.384043, 0.472492, 0.394753, 0.324872, 0.324872, 0.298791, 0.225814, 0.158265, 0.144935, 0.206376, 0.196879, 0.203355, 0.139895, 0.142424, 0.142424, 0.142424, 0.132295, 0.132295, 0.106997, 0.158265, 0.161087, 0.185198, 0.158265, 0.194234, 0.236433, 0.200174, 0.275179, 0.311707, 0.359901, 0.468512, 0.4292], '')</t>
  </si>
  <si>
    <t>[0, 1, 2, 3, 4, 7, 8, 11, 19, 20, 22, 23, 24, 25, 26, 27, 28, 29, 30, 31, 32, 33, 34, 35, 36, 37, 38]</t>
  </si>
  <si>
    <t xml:space="preserve">F5RUQ7|F5RUQ7_9ENTR Endonuclease of the HNH family OS=Enterobacter hormaechei ATCC 49162 </t>
  </si>
  <si>
    <t>([0.30533, 0.203355, 0.239899, 0.15284, 0.196879, 0.257454, 0.281712, 0.311707, 0.328603, 0.288399, 0.206376, 0.182256, 0.100716, 0.10481, 0.109221, 0.116183, 0.109221, 0.086953, 0.083462, 0.051831, 0.033407, 0.049374, 0.096677, 0.094817, 0.161087, 0.11371, 0.083462, 0.083462, 0.041405, 0.029376, 0.044297, 0.048328, 0.083462, 0.15284, 0.142424, 0.11371, 0.058088, 0.034068, 0.041405, 0.050641, 0.085092, 0.116183, 0.079919, 0.0704, 0.040537, 0.038042, 0.045352, 0.055536, 0.056825, 0.066181, 0.079919, 0.038858, 0.042364, 0.024393, 0.017797, 0.018106, 0.020876, 0.035586, 0.058088, 0.069024, 0.060549, 0.06184, 0.066181, 0.059222, 0.06184, 0.106997, 0.067594, 0.088832, 0.096677, 0.066181, 0.111485, 0.129801, 0.225814, 0.318242, 0.408655, 0.390993, 0.422041, 0.436924, 0.352862, 0.356642, 0.25406, 0.30533, 0.298791, 0.288399, 0.36309, 0.366687, 0.377384, 0.41194, 0.352862, 0.352862, 0.42561, 0.447574, 0.418646, 0.414856, 0.401658, 0.398279, 0.476583, 0.454136, 0.436924, 0.525368, 0.454136, 0.545602, 0.58069, 0.505461, 0.5017, 0.394753, 0.390993, 0.380708, 0.4292, 0.42561, 0.42561, 0.41194, 0.284882, 0.318242, 0.291804, 0.291804, 0.219301, 0.236433, 0.288399, 0.301917, 0.30533, 0.374039, 0.374039, 0.298791, 0.370445, 0.295083, 0.398279, 0.284882, 0.185198, 0.18812, 0.236433, 0.155435, 0.161087, 0.264545, 0.232838, 0.236433, 0.239899, 0.311707, 0.219301, 0.25031, 0.18812, 0.120615, 0.116183, 0.125101, 0.196879, 0.120615, 0.18812, 0.191378, 0.298791, 0.308712, 0.281712, 0.295083, 0.377384, 0.374039, 0.374039, 0.41194, 0.447574, 0.450668, 0.461924, 0.549308, 0.472492, 0.521092, 0.622677, 0.608892, 0.570702, 0.534167, 0.671169, 0.63748, 0.618285, 0.585406, 0.795062], '')</t>
  </si>
  <si>
    <t>[99, 101, 102, 103, 104, 159, 161, 162, 163, 164, 165, 166, 167, 168, 169, 170]</t>
  </si>
  <si>
    <t xml:space="preserve">F5RUQ8|F5RUQ8_9ENTR Prophage protein OS=Enterobacter hormaechei ATCC 49162 </t>
  </si>
  <si>
    <t>([0.15008, 0.088832, 0.15284, 0.122885, 0.182256, 0.191378, 0.229226, 0.275179, 0.196879, 0.229226, 0.170161, 0.139895, 0.127496, 0.170161, 0.26085, 0.222385, 0.139895, 0.147574, 0.147574, 0.147574, 0.11371, 0.139895, 0.209395, 0.173081, 0.247041, 0.219301, 0.170161, 0.161087, 0.173081, 0.191378, 0.203355, 0.194234, 0.284882, 0.25406, 0.18812, 0.109221, 0.18812, 0.26085, 0.25406, 0.236433, 0.25406, 0.342579, 0.236433, 0.219301, 0.185198, 0.11371, 0.066181, 0.092881, 0.10481, 0.100716, 0.164327, 0.158265, 0.194234, 0.203355, 0.25031, 0.349426, 0.370445, 0.36309, 0.384043, 0.284882, 0.291804, 0.301917, 0.278302, 0.36309, 0.291804, 0.359901, 0.454136, 0.585406, 0.618285, 0.632174, 0.570702, 0.557691, 0.545602, 0.626927, 0.5017, 0.377384, 0.308712, 0.370445, 0.349426, 0.275179, 0.349426, 0.352862, 0.4292, 0.454136, 0.472492, 0.58069, 0.538167, 0.447574, 0.359901, 0.284882, 0.179055, 0.134866, 0.118441, 0.102787, 0.086953, 0.147574, 0.239899, 0.271506, 0.284882, 0.268042, 0.321458, 0.318242, 0.275179, 0.236433, 0.179055, 0.127496, 0.092881, 0.081712, 0.106997], '')</t>
  </si>
  <si>
    <t>[67, 68, 69, 70, 71, 72, 73, 74, 85, 86]</t>
  </si>
  <si>
    <t xml:space="preserve">F5RUQ9|F5RUQ9_9ENTR DUF1382 family protein OS=Enterobacter hormaechei ATCC 49162 </t>
  </si>
  <si>
    <t>([0.5017, 0.534167, 0.414856, 0.465241, 0.36309, 0.359901, 0.401658, 0.440853, 0.374039, 0.366687, 0.401658, 0.342579, 0.328603, 0.25031, 0.271506, 0.179055, 0.106997, 0.182256, 0.106997, 0.194234, 0.142424, 0.127496, 0.134866, 0.216401, 0.219301, 0.318242, 0.243554, 0.247041, 0.243554, 0.243554, 0.243554, 0.203355, 0.30533, 0.225814, 0.311707, 0.311707, 0.40511, 0.387226, 0.370445, 0.476583, 0.41194, 0.454136, 0.41194, 0.414856, 0.374039, 0.374039, 0.356642, 0.472492, 0.476583, 0.461924, 0.553315, 0.549308, 0.553315, 0.517562, 0.608892, 0.59508, 0.585406, 0.570702, 0.703578, 0.653063, 0.608892, 0.648219, 0.690604], '')</t>
  </si>
  <si>
    <t>[0, 1, 50, 51, 52, 53, 54, 55, 56, 57, 58, 59, 60, 61, 62]</t>
  </si>
  <si>
    <t xml:space="preserve">F5RUR0|F5RUR0_9ENTR C4-type zinc finger TraR OS=Enterobacter hormaechei ATCC 49162 </t>
  </si>
  <si>
    <t>([0.40511, 0.458154, 0.5017, 0.42561, 0.461924, 0.472492, 0.490133, 0.483068, 0.480142, 0.4292, 0.447574, 0.433034, 0.461924, 0.440853, 0.436924, 0.5017, 0.476583, 0.468512, 0.468512, 0.436924, 0.42561, 0.468512, 0.472492, 0.454136, 0.380708, 0.387226, 0.408655, 0.275179, 0.308712, 0.335645, 0.42561, 0.36309, 0.41194, 0.414856, 0.454136, 0.51388, 0.5017, 0.490133, 0.468512, 0.436924, 0.521092, 0.517562, 0.401658, 0.394753, 0.41194, 0.41194, 0.380708, 0.380708, 0.380708, 0.374039, 0.359901, 0.284882, 0.288399, 0.268042, 0.196879, 0.164327, 0.173081, 0.173081, 0.194234, 0.206376, 0.25031, 0.216401, 0.191378, 0.301917, 0.268042, 0.222385, 0.36309, 0.36309, 0.31487, 0.494003, 0.454136, 0.4292], '')</t>
  </si>
  <si>
    <t>[2, 15, 35, 36, 40, 41]</t>
  </si>
  <si>
    <t xml:space="preserve">F5RUR1|F5RUR1_9ENTR NinX protein OS=Enterobacter hormaechei ATCC 49162 </t>
  </si>
  <si>
    <t>([0.067594, 0.109221, 0.139895, 0.086953, 0.069024, 0.090864, 0.125101, 0.10481, 0.088832, 0.05306, 0.066181, 0.090864, 0.050641, 0.054297, 0.055536, 0.034884, 0.058088, 0.069024, 0.06312, 0.122885, 0.090864, 0.144935, 0.144935, 0.144935, 0.21291, 0.284882, 0.284882, 0.18812, 0.155435, 0.122885, 0.21291, 0.225814, 0.196879, 0.288399, 0.342579, 0.342579, 0.339168, 0.346032, 0.349426, 0.271506, 0.264545, 0.321458, 0.243554, 0.26085, 0.278302, 0.18812, 0.118441, 0.127496, 0.21291, 0.275179, 0.342579, 0.311707, 0.275179, 0.21291, 0.229226, 0.185198, 0.125101, 0.191378, 0.155435, 0.139895, 0.206376, 0.139895, 0.118441, 0.118441, 0.054297, 0.041405, 0.056825, 0.086953, 0.094817, 0.0704, 0.094817, 0.111485, 0.132295, 0.15284, 0.232838, 0.129801, 0.194234, 0.239899, 0.257454, 0.257454, 0.15284, 0.15284, 0.25406, 0.268042, 0.359901, 0.4292, 0.359901, 0.40511, 0.301917, 0.291804, 0.335645, 0.332115, 0.359901, 0.281712, 0.284882, 0.257454, 0.318242, 0.275179, 0.225814, 0.158265, 0.109221, 0.129801, 0.102787, 0.064632, 0.069024, 0.073402, 0.086953, 0.127496, 0.137348, 0.182256, 0.194234, 0.158265, 0.155435, 0.132295, 0.203355, 0.200174, 0.225814, 0.275179, 0.247041, 0.328603, 0.36309, 0.458154, 0.538167, 0.59014, 0.666105, 0.613573, 0.549308, 0.541878, 0.59014, 0.549308], '')</t>
  </si>
  <si>
    <t>[122, 123, 124, 125, 126, 127, 128, 129]</t>
  </si>
  <si>
    <t xml:space="preserve">F5RUR2|F5RUR2_9ENTR Uncharacterized protein OS=Enterobacter hormaechei ATCC 49162 </t>
  </si>
  <si>
    <t>([0.017447, 0.024393, 0.022667, 0.031287, 0.042364, 0.020522, 0.029376, 0.029376, 0.0198, 0.019401, 0.025762, 0.017797, 0.018106, 0.016021, 0.028695, 0.021381, 0.023087, 0.013821, 0.008525, 0.008895, 0.006194, 0.008895, 0.006988, 0.005932, 0.006142, 0.004899, 0.005318, 0.005249, 0.004388, 0.004388, 0.003963, 0.003924, 0.00543, 0.004315, 0.006374, 0.005503, 0.005223, 0.006078, 0.007177, 0.009401, 0.007177, 0.009294, 0.006988, 0.008075, 0.011669], '')</t>
  </si>
  <si>
    <t xml:space="preserve">F5RUR3|F5RUR3_9ENTR Type I restriction-modification system methyltransferase subunit family protein OS=Enterobacter hormaechei ATCC 49162 </t>
  </si>
  <si>
    <t>([0.137348, 0.182256, 0.182256, 0.182256, 0.239899, 0.194234, 0.243554, 0.271506, 0.335645, 0.366687, 0.308712, 0.243554, 0.173081, 0.239899, 0.229226, 0.225814, 0.142424, 0.209395, 0.284882, 0.284882, 0.268042, 0.257454, 0.264545, 0.284882, 0.321458, 0.318242, 0.374039, 0.295083, 0.216401, 0.203355, 0.170161, 0.21291, 0.311707, 0.390993, 0.380708, 0.291804, 0.295083, 0.374039, 0.359901, 0.332115, 0.318242, 0.370445, 0.468512, 0.374039, 0.275179, 0.278302, 0.275179, 0.291804, 0.324872, 0.40511, 0.401658, 0.4292, 0.366687, 0.384043, 0.398279, 0.31487, 0.318242, 0.225814, 0.232838, 0.236433, 0.278302, 0.21291, 0.179055, 0.122885, 0.222385, 0.321458, 0.321458, 0.328603, 0.21291, 0.26085, 0.161087, 0.083462, 0.102787, 0.173081, 0.185198, 0.203355, 0.26085, 0.281712, 0.332115, 0.342579, 0.346032, 0.268042, 0.243554, 0.324872, 0.311707, 0.25031, 0.264545, 0.164327, 0.167087, 0.281712, 0.26085, 0.328603, 0.433034, 0.332115, 0.243554, 0.225814, 0.225814, 0.25406, 0.291804, 0.318242, 0.301917, 0.298791, 0.335645, 0.346032, 0.298791, 0.298791, 0.301917, 0.26085, 0.366687, 0.366687, 0.349426, 0.321458, 0.278302, 0.288399, 0.288399, 0.370445, 0.284882, 0.26085, 0.225814, 0.155435, 0.170161, 0.111485, 0.090864, 0.129801, 0.209395, 0.25406, 0.346032, 0.346032, 0.384043, 0.288399, 0.281712, 0.281712, 0.275179, 0.370445, 0.275179, 0.335645, 0.352862, 0.390993, 0.377384, 0.321458, 0.433034, 0.4292, 0.553315, 0.486429, 0.465241, 0.339168, 0.243554, 0.229226, 0.18812, 0.200174, 0.311707, 0.268042, 0.236433, 0.275179, 0.155435, 0.25031, 0.257454, 0.158265, 0.129801, 0.106997, 0.18812, 0.21291, 0.229226, 0.11371, 0.185198, 0.17593, 0.295083, 0.346032, 0.359901, 0.339168, 0.318242, 0.295083, 0.264545, 0.295083, 0.301917, 0.384043, 0.284882, 0.281712, 0.264545, 0.25031, 0.284882, 0.30533, 0.275179, 0.243554, 0.271506, 0.191378, 0.132295, 0.122885, 0.098513, 0.071867, 0.10481, 0.10481, 0.100716, 0.100716, 0.10481, 0.049374, 0.06312, 0.10481, 0.11371, 0.200174, 0.196879, 0.203355, 0.185198, 0.194234, 0.106997, 0.173081, 0.26085, 0.25031, 0.167087, 0.247041, 0.30533, 0.339168, 0.342579, 0.342579, 0.418646, 0.321458, 0.454136, 0.465241, 0.380708, 0.394753, 0.41194, 0.5017, 0.465241, 0.346032, 0.335645, 0.450668, 0.444081, 0.4292, 0.525368, 0.585406, 0.483068, 0.476583, 0.480142, 0.40511, 0.31487, 0.243554, 0.268042, 0.167087, 0.17593, 0.257454, 0.203355, 0.161087, 0.132295, 0.129801, 0.21291, 0.179055, 0.144935, 0.111485, 0.078022, 0.046336], '')</t>
  </si>
  <si>
    <t>[142, 221, 228, 229]</t>
  </si>
  <si>
    <t xml:space="preserve">F5RUR4|F5RUR4_9ENTR Prophage DLP12 integrase OS=Enterobacter hormaechei ATCC 49162 </t>
  </si>
  <si>
    <t>([0.191378, 0.125101, 0.170161, 0.102787, 0.088832, 0.116183, 0.173081, 0.196879, 0.229226, 0.25406, 0.275179, 0.225814, 0.225814, 0.284882, 0.284882, 0.284882, 0.295083, 0.291804, 0.291804, 0.335645, 0.4292, 0.42561, 0.51388, 0.490133, 0.618285, 0.690604, 0.59014, 0.557691, 0.562014, 0.557691, 0.480142, 0.483068, 0.541878, 0.545602, 0.534167, 0.436924, 0.517562, 0.461924, 0.458154, 0.458154, 0.398279, 0.401658, 0.40511, 0.321458, 0.36309, 0.352862, 0.352862, 0.42561, 0.324872, 0.328603, 0.332115, 0.335645, 0.275179, 0.222385, 0.222385, 0.155435, 0.173081, 0.173081, 0.222385, 0.222385, 0.225814, 0.291804, 0.288399, 0.284882, 0.349426, 0.25031, 0.247041, 0.25031, 0.247041, 0.342579, 0.342579, 0.339168, 0.339168, 0.40511, 0.384043, 0.291804, 0.308712, 0.374039, 0.380708, 0.284882, 0.281712, 0.281712, 0.278302, 0.275179, 0.209395, 0.209395, 0.284882, 0.216401, 0.219301, 0.203355, 0.200174, 0.209395, 0.161087, 0.225814, 0.225814, 0.298791, 0.335645, 0.40511, 0.408655, 0.377384, 0.414856, 0.4292, 0.422041, 0.42561, 0.433034, 0.433034, 0.447574, 0.390993, 0.366687, 0.370445, 0.384043, 0.384043, 0.370445, 0.422041, 0.398279, 0.377384, 0.324872, 0.374039, 0.374039, 0.377384, 0.401658, 0.461924, 0.476583, 0.505461, 0.538167, 0.433034, 0.483068, 0.472492, 0.534167, 0.690604, 0.604312, 0.604312, 0.622677, 0.59508, 0.59917, 0.626927, 0.653063, 0.754692, 0.767246, 0.671169, 0.661982, 0.534167, 0.497853, 0.468512, 0.436924, 0.332115, 0.324872, 0.346032, 0.321458, 0.298791, 0.25406, 0.321458, 0.328603, 0.229226, 0.25031, 0.167087, 0.111485, 0.11371, 0.109221, 0.092881, 0.167087, 0.125101, 0.137348, 0.158265, 0.164327, 0.170161, 0.243554, 0.36309, 0.288399, 0.308712, 0.332115, 0.352862, 0.268042, 0.264545, 0.268042, 0.191378, 0.281712, 0.356642, 0.359901, 0.359901, 0.359901, 0.335645, 0.398279, 0.401658, 0.324872, 0.318242, 0.26085, 0.229226, 0.229226, 0.308712, 0.311707, 0.232838, 0.236433, 0.339168, 0.278302, 0.311707, 0.311707, 0.216401, 0.194234, 0.127496, 0.111485, 0.129801, 0.129801, 0.079919, 0.122885, 0.179055, 0.179055, 0.243554, 0.196879, 0.118441, 0.118441, 0.073402, 0.120615, 0.069024, 0.06312, 0.096677, 0.094817, 0.147574, 0.200174, 0.229226, 0.30533, 0.328603, 0.264545, 0.232838, 0.225814, 0.170161, 0.182256, 0.209395, 0.203355, 0.288399, 0.339168, 0.335645, 0.394753, 0.394753, 0.486429, 0.447574, 0.352862, 0.414856, 0.349426, 0.352862, 0.257454, 0.271506, 0.271506, 0.339168, 0.335645, 0.374039, 0.4292, 0.356642, 0.243554, 0.232838, 0.225814, 0.26085, 0.182256, 0.206376, 0.206376, 0.203355, 0.222385, 0.301917, 0.206376, 0.209395, 0.142424, 0.164327, 0.158265, 0.158265, 0.158265, 0.203355, 0.25406, 0.264545, 0.318242, 0.433034, 0.444081, 0.440853, 0.436924, 0.461924, 0.461924, 0.490133, 0.468512, 0.408655, 0.408655, 0.505461, 0.538167, 0.671169, 0.671169, 0.675549, 0.675549, 0.690604, 0.56648, 0.541878, 0.436924, 0.440853, 0.328603, 0.324872, 0.239899, 0.247041, 0.301917, 0.275179, 0.25031, 0.191378, 0.257454, 0.268042, 0.173081, 0.200174, 0.125101, 0.179055, 0.17593, 0.111485, 0.102787, 0.147574, 0.170161, 0.170161, 0.155435, 0.229226, 0.147574, 0.155435, 0.094817, 0.10481, 0.118441, 0.118441, 0.134866, 0.15008, 0.094817, 0.161087, 0.120615, 0.134866, 0.139895, 0.142424, 0.185198, 0.191378, 0.18812, 0.11371, 0.191378, 0.206376, 0.139895, 0.222385, 0.268042, 0.284882, 0.271506, 0.271506, 0.179055, 0.21291, 0.18812, 0.191378, 0.17593, 0.257454, 0.346032, 0.335645, 0.25031, 0.278302, 0.284882, 0.284882, 0.356642, 0.342579, 0.349426, 0.349426, 0.346032, 0.359901, 0.342579, 0.243554, 0.25406, 0.356642, 0.380708, 0.384043, 0.468512, 0.505461, 0.480142, 0.472492, 0.486429, 0.585406, 0.604312, 0.608892, 0.622677, 0.618285, 0.626927, 0.517562, 0.618285, 0.509769, 0.505461, 0.59014, 0.724957, 0.707965, 0.680603, 0.661982, 0.632174, 0.608892, 0.557691, 0.525368, 0.486429], '')</t>
  </si>
  <si>
    <t>[22, 24, 25, 26, 27, 28, 29, 32, 33, 34, 36, 123, 124, 128, 129, 130, 131, 132, 133, 134, 135, 136, 137, 138, 139, 140, 141, 279, 280, 281, 282, 283, 284, 285, 286, 287, 363, 367, 368, 369, 370, 371, 372, 373, 374, 375, 376, 377, 378, 379, 380, 381, 382, 383, 384, 385]</t>
  </si>
  <si>
    <t xml:space="preserve">F5RUR5|F5RUR5_9ENTR EAL domain-containing protein OS=Enterobacter hormaechei ATCC 49162 </t>
  </si>
  <si>
    <t>([0.164327, 0.206376, 0.116183, 0.179055, 0.257454, 0.161087, 0.116183, 0.11371, 0.074921, 0.092881, 0.109221, 0.132295, 0.127496, 0.132295, 0.15008, 0.15284, 0.125101, 0.125101, 0.147574, 0.081712, 0.078022, 0.092881, 0.05306, 0.092881, 0.098513, 0.081712, 0.15284, 0.232838, 0.264545, 0.377384, 0.384043, 0.275179, 0.167087, 0.167087, 0.173081, 0.161087, 0.155435, 0.158265, 0.118441, 0.179055, 0.232838, 0.15008, 0.191378, 0.191378, 0.120615, 0.111485, 0.088832, 0.088832, 0.044297, 0.036378, 0.025762, 0.015078, 0.028107, 0.06312, 0.076542, 0.032017, 0.071867, 0.045352, 0.06184, 0.081712, 0.044297, 0.025762, 0.024826, 0.032677, 0.031287, 0.071867, 0.032677, 0.042364, 0.024826, 0.025316, 0.032677, 0.021816, 0.048328, 0.054297, 0.040537, 0.016528, 0.034884, 0.028107, 0.024826, 0.013821, 0.013613, 0.013437, 0.026892, 0.049374, 0.056825, 0.125101, 0.056825, 0.116183, 0.060549, 0.109221, 0.109221, 0.066181, 0.134866, 0.134866, 0.100716, 0.118441, 0.122885, 0.058088, 0.056825, 0.056825, 0.100716, 0.102787, 0.203355, 0.161087, 0.161087, 0.078022, 0.06184, 0.0704, 0.06312, 0.067594, 0.049374, 0.049374, 0.083462, 0.078022, 0.034068, 0.045352, 0.037156, 0.081712, 0.158265, 0.155435, 0.239899, 0.155435, 0.079919, 0.036378, 0.049374, 0.055536, 0.055536, 0.060549, 0.106997, 0.090864, 0.142424, 0.170161, 0.25031, 0.209395, 0.111485, 0.111485, 0.086953, 0.06184, 0.056825, 0.030003, 0.038042, 0.021816, 0.037156, 0.071867, 0.0704, 0.06312, 0.031287, 0.06312, 0.058088, 0.028107, 0.028695, 0.016021, 0.009977, 0.010131, 0.008075, 0.01227, 0.016826, 0.020522, 0.043307, 0.036378, 0.035586, 0.031287, 0.060549, 0.034884, 0.022306, 0.041405, 0.023534, 0.025316, 0.023087, 0.022667, 0.023087, 0.023534, 0.049374, 0.096677, 0.064632, 0.066181, 0.038858, 0.051831, 0.050641, 0.023534, 0.031287, 0.060549, 0.06312, 0.058088, 0.111485, 0.155435, 0.127496, 0.134866, 0.17593, 0.111485, 0.116183, 0.161087, 0.18812, 0.155435, 0.142424, 0.111485, 0.182256, 0.278302, 0.264545, 0.170161, 0.167087, 0.096677, 0.11371, 0.098513, 0.059222, 0.05306, 0.032017, 0.03976, 0.074921, 0.094817, 0.137348, 0.111485, 0.111485, 0.086953, 0.086953, 0.0704, 0.139895, 0.106997, 0.071867, 0.046336], '')</t>
  </si>
  <si>
    <t xml:space="preserve">F5RUR6|F5RUR6_9ENTR Uncharacterized protein OS=Enterobacter hormaechei ATCC 49162 </t>
  </si>
  <si>
    <t>([0.562014, 0.604312, 0.545602, 0.626927, 0.433034, 0.335645, 0.25031, 0.179055, 0.142424, 0.170161, 0.206376, 0.25406, 0.271506, 0.147574, 0.074921, 0.132295, 0.120615, 0.111485, 0.050641, 0.030003, 0.029376, 0.028695, 0.029376, 0.035586, 0.036378, 0.046336, 0.079919, 0.147574, 0.15284, 0.144935, 0.15008, 0.081712, 0.074921, 0.071867, 0.090864, 0.185198, 0.161087, 0.142424, 0.086953, 0.167087, 0.26085, 0.182256, 0.194234, 0.179055, 0.096677, 0.098513, 0.15284, 0.15284, 0.137348, 0.134866, 0.142424, 0.092881, 0.167087, 0.102787, 0.111485, 0.170161, 0.158265, 0.158265, 0.179055, 0.291804, 0.216401, 0.129801, 0.216401, 0.132295, 0.081712, 0.167087, 0.139895, 0.088832, 0.090864, 0.090864, 0.142424, 0.194234, 0.173081, 0.085092, 0.122885, 0.132295, 0.079919, 0.046336, 0.058088, 0.071867, 0.033407, 0.032017, 0.032677, 0.020165, 0.033407, 0.047319, 0.046336, 0.049374, 0.048328, 0.051831, 0.043307, 0.043307, 0.025762, 0.021816, 0.025316, 0.031287, 0.021381, 0.030003, 0.05306, 0.06312, 0.023963, 0.040537, 0.044297, 0.043307, 0.073402, 0.073402, 0.096677, 0.050641, 0.049374, 0.073402, 0.038858, 0.038858, 0.031287, 0.059222, 0.129801, 0.209395, 0.134866, 0.096677, 0.127496, 0.10481, 0.10481, 0.194234, 0.225814, 0.328603, 0.422041, 0.401658, 0.398279, 0.390993, 0.497853, 0.356642, 0.264545, 0.349426, 0.377384, 0.42561, 0.4292, 0.281712, 0.30533, 0.295083, 0.291804, 0.291804, 0.291804, 0.17593, 0.17593, 0.161087, 0.139895, 0.134866, 0.137348, 0.081712, 0.079919, 0.076542, 0.092881, 0.155435, 0.170161, 0.10481, 0.106997, 0.106997, 0.21291, 0.21291, 0.219301, 0.30533, 0.288399, 0.219301, 0.209395, 0.134866, 0.125101, 0.071867, 0.071867, 0.043307, 0.041405, 0.024393, 0.019109, 0.035586, 0.024393, 0.023087, 0.023087, 0.023534, 0.021381, 0.020876, 0.017797, 0.032677, 0.0198, 0.012727, 0.021816, 0.023087, 0.024393, 0.026338, 0.051831, 0.030003, 0.049374, 0.098513, 0.081712, 0.10481, 0.056825, 0.081712, 0.06312, 0.094817, 0.066181, 0.049374, 0.036378, 0.025316, 0.015344, 0.023087, 0.03976], '')</t>
  </si>
  <si>
    <t xml:space="preserve">F5RUR7|F5RUR7_9ENTR XRE family transcriptional regulator OS=Enterobacter hormaechei ATCC 49162 </t>
  </si>
  <si>
    <t>([0.007091, 0.006078, 0.00962, 0.014586, 0.018106, 0.022306, 0.026892, 0.032677, 0.043307, 0.028107, 0.040537, 0.055536, 0.090864, 0.15008, 0.098513, 0.102787, 0.05306, 0.11371, 0.125101, 0.216401, 0.298791, 0.17593, 0.182256, 0.142424, 0.111485, 0.066181, 0.073402, 0.036378, 0.020876, 0.021381, 0.018787, 0.017138, 0.012727, 0.011903, 0.010926, 0.01227, 0.009294, 0.012727, 0.00962, 0.006701, 0.005503, 0.003864], '')</t>
  </si>
  <si>
    <t xml:space="preserve">F5RUR8|F5RUR8_9ENTR Uncharacterized protein OS=Enterobacter hormaechei ATCC 49162 </t>
  </si>
  <si>
    <t>([0.005872, 0.008276, 0.005086, 0.005223, 0.003924, 0.005011, 0.003924, 0.004899, 0.006078, 0.004899, 0.004161, 0.003555, 0.003478, 0.00515, 0.00359, 0.002396, 0.002435, 0.002435, 0.002014, 0.001318, 0.002155, 0.001335, 0.000747, 0.001318, 0.001541, 0.001597, 0.000923, 0.001572, 0.001533, 0.000936, 0.000936, 0.00152, 0.002366, 0.001649, 0.001232, 0.001417, 0.001692, 0.002078, 0.002623, 0.003298, 0.00407, 0.00292, 0.004247, 0.006421], '')</t>
  </si>
  <si>
    <t xml:space="preserve">F5RUR9|F5RUR9_9ENTR LuxR family DNA-binding response regulator OS=Enterobacter hormaechei ATCC 49162 </t>
  </si>
  <si>
    <t>([0.15284, 0.209395, 0.301917, 0.194234, 0.142424, 0.179055, 0.167087, 0.194234, 0.132295, 0.167087, 0.132295, 0.094817, 0.054297, 0.047319, 0.059222, 0.064632, 0.098513, 0.17593, 0.170161, 0.209395, 0.144935, 0.137348, 0.074921, 0.060549, 0.106997, 0.155435, 0.155435, 0.185198, 0.18812, 0.295083, 0.21291, 0.194234, 0.288399, 0.318242, 0.21291, 0.216401, 0.216401, 0.222385, 0.239899, 0.239899, 0.232838, 0.216401, 0.158265, 0.158265, 0.098513, 0.10481, 0.059222, 0.06312, 0.067594, 0.069024, 0.060549, 0.100716, 0.170161, 0.164327, 0.122885, 0.139895, 0.081712, 0.043307, 0.042364, 0.035586, 0.035586, 0.034884, 0.067594, 0.059222, 0.111485, 0.179055, 0.179055, 0.17593, 0.164327, 0.109221, 0.060549, 0.030003, 0.017447, 0.016826, 0.016826, 0.032677, 0.050641, 0.096677, 0.132295, 0.067594, 0.037156, 0.055536, 0.054297, 0.050641, 0.073402, 0.036378, 0.038042, 0.028695, 0.05306, 0.041405, 0.071867, 0.120615, 0.116183, 0.127496, 0.127496, 0.127496, 0.129801, 0.129801, 0.125101, 0.090864, 0.167087, 0.26085, 0.196879, 0.129801, 0.134866, 0.134866, 0.15284, 0.158265, 0.158265, 0.092881, 0.066181, 0.06312, 0.06184, 0.074921, 0.116183, 0.058088, 0.027463, 0.033407, 0.032677, 0.034068, 0.06312, 0.035586, 0.032017, 0.028695, 0.026892, 0.026892, 0.034068, 0.030003, 0.026892, 0.033407, 0.06184, 0.111485, 0.106997, 0.086953, 0.116183, 0.074921, 0.15284, 0.216401, 0.216401, 0.137348, 0.125101, 0.129801, 0.209395, 0.229226, 0.275179, 0.377384, 0.291804, 0.200174, 0.295083, 0.209395, 0.137348, 0.109221, 0.116183, 0.116183, 0.081712, 0.100716, 0.161087, 0.158265, 0.206376, 0.10481, 0.144935, 0.15284, 0.15008, 0.086953, 0.044297, 0.03976, 0.037156, 0.064632, 0.111485, 0.11371, 0.10481, 0.167087, 0.167087, 0.161087, 0.164327, 0.247041, 0.268042, 0.161087, 0.081712, 0.073402, 0.129801, 0.096677, 0.092881, 0.054297, 0.102787, 0.164327, 0.161087, 0.111485, 0.116183, 0.067594, 0.034884, 0.069024, 0.040537, 0.040537, 0.038858, 0.031287, 0.032677, 0.034068, 0.035586, 0.042364, 0.033407, 0.025316, 0.036378, 0.027463, 0.034884, 0.022667, 0.016528, 0.025316, 0.034884, 0.018106], '')</t>
  </si>
  <si>
    <t xml:space="preserve">F5RUS0|F5RUS0_9ENTR Fimbrial protein OS=Enterobacter hormaechei ATCC 49162 </t>
  </si>
  <si>
    <t>([0.11371, 0.076542, 0.040537, 0.044297, 0.032677, 0.020165, 0.035586, 0.048328, 0.050641, 0.036378, 0.038858, 0.055536, 0.054297, 0.042364, 0.026892, 0.033407, 0.036378, 0.041405, 0.0704, 0.049374, 0.074921, 0.056825, 0.050641, 0.092881, 0.118441, 0.111485, 0.142424, 0.127496, 0.0704, 0.085092, 0.081712, 0.069024, 0.050641, 0.056825, 0.067594, 0.111485, 0.120615, 0.10481, 0.17593, 0.164327, 0.243554, 0.179055, 0.247041, 0.257454, 0.25406, 0.247041, 0.247041, 0.339168, 0.332115, 0.42561, 0.436924, 0.461924, 0.529623, 0.56648, 0.545602, 0.545602, 0.529623, 0.517562, 0.525368, 0.525368, 0.575842, 0.5017, 0.622677, 0.494003, 0.59014, 0.505461, 0.497853, 0.505461, 0.468512, 0.465241, 0.374039, 0.398279, 0.509769, 0.5017, 0.468512, 0.433034, 0.433034, 0.377384, 0.374039, 0.271506, 0.264545, 0.225814, 0.281712, 0.18812, 0.298791, 0.295083, 0.374039, 0.390993, 0.480142, 0.472492, 0.401658, 0.422041, 0.356642, 0.247041, 0.26085, 0.30533, 0.30533, 0.301917, 0.332115, 0.301917, 0.398279, 0.408655, 0.352862, 0.328603, 0.332115, 0.342579, 0.271506, 0.200174, 0.200174, 0.194234, 0.21291, 0.278302, 0.349426, 0.384043, 0.387226, 0.352862, 0.271506, 0.311707, 0.328603, 0.332115, 0.359901, 0.374039, 0.36309, 0.366687, 0.390993, 0.394753, 0.384043, 0.436924, 0.521092, 0.505461, 0.517562, 0.472492, 0.5017, 0.433034, 0.4292, 0.41194, 0.359901, 0.408655, 0.408655, 0.318242, 0.271506, 0.247041, 0.236433, 0.209395, 0.278302, 0.291804, 0.384043, 0.384043, 0.447574, 0.433034, 0.440853, 0.398279, 0.440853, 0.387226, 0.468512, 0.440853, 0.541878, 0.517562, 0.505461, 0.408655, 0.505461, 0.494003, 0.538167, 0.521092, 0.541878, 0.509769, 0.476583, 0.408655, 0.366687, 0.281712, 0.247041, 0.194234, 0.196879], '')</t>
  </si>
  <si>
    <t>[52, 53, 54, 55, 56, 57, 58, 59, 60, 61, 62, 64, 65, 67, 72, 73, 128, 129, 130, 132, 156, 157, 158, 160, 162, 163, 164, 165]</t>
  </si>
  <si>
    <t xml:space="preserve">F5RUS1|F5RUS1_9ENTR Fimbrial protein FimH OS=Enterobacter hormaechei ATCC 49162 </t>
  </si>
  <si>
    <t>([0.032017, 0.022667, 0.024826, 0.014783, 0.01227, 0.020876, 0.019109, 0.024393, 0.025762, 0.027463, 0.019109, 0.020165, 0.018787, 0.014315, 0.014783, 0.011106, 0.017797, 0.030003, 0.034068, 0.054297, 0.038042, 0.073402, 0.116183, 0.15284, 0.196879, 0.18812, 0.10481, 0.15284, 0.106997, 0.129801, 0.167087, 0.264545, 0.194234, 0.203355, 0.257454, 0.335645, 0.41194, 0.41194, 0.401658, 0.328603, 0.328603, 0.394753, 0.311707, 0.25406, 0.232838, 0.216401, 0.291804, 0.390993, 0.374039, 0.444081, 0.450668, 0.339168, 0.281712, 0.384043, 0.308712, 0.324872, 0.298791, 0.222385, 0.144935, 0.158265, 0.209395, 0.209395, 0.203355, 0.179055, 0.229226, 0.243554, 0.318242, 0.324872, 0.30533, 0.318242, 0.318242, 0.225814, 0.268042, 0.328603, 0.342579, 0.295083, 0.30533, 0.278302, 0.339168, 0.414856, 0.390993, 0.387226, 0.401658, 0.398279, 0.398279, 0.408655, 0.311707, 0.232838, 0.225814, 0.161087, 0.164327, 0.179055, 0.179055, 0.164327, 0.173081, 0.161087, 0.232838, 0.173081, 0.222385, 0.15008, 0.15284, 0.161087, 0.161087, 0.15008, 0.15284, 0.229226, 0.222385, 0.203355, 0.200174, 0.229226, 0.332115, 0.311707, 0.295083, 0.298791, 0.298791, 0.295083, 0.257454, 0.288399, 0.324872, 0.332115, 0.440853, 0.450668, 0.380708, 0.380708, 0.380708, 0.390993, 0.384043, 0.41194, 0.414856, 0.497853, 0.41194, 0.390993, 0.408655, 0.41194, 0.490133, 0.497853, 0.4292, 0.370445, 0.380708, 0.311707, 0.30533, 0.219301, 0.209395, 0.278302, 0.291804, 0.200174, 0.127496, 0.142424, 0.096677, 0.125101, 0.088832, 0.079919, 0.090864, 0.090864, 0.076542, 0.078022, 0.098513, 0.074921, 0.142424, 0.096677, 0.094817, 0.069024, 0.098513, 0.100716, 0.094817, 0.086953, 0.15008, 0.225814, 0.243554, 0.206376, 0.264545, 0.321458, 0.4292, 0.339168, 0.247041, 0.281712, 0.203355, 0.236433, 0.25406, 0.239899, 0.295083, 0.377384, 0.352862, 0.359901, 0.298791, 0.321458, 0.335645, 0.335645, 0.25406, 0.247041, 0.243554, 0.25406, 0.219301, 0.194234, 0.264545, 0.288399, 0.222385, 0.318242, 0.222385, 0.31487, 0.219301, 0.219301, 0.229226, 0.229226, 0.219301, 0.25031, 0.219301, 0.147574, 0.083462, 0.127496, 0.11371, 0.147574, 0.139895, 0.106997, 0.106997, 0.106997, 0.144935, 0.225814, 0.222385, 0.321458, 0.25031, 0.346032, 0.31487, 0.311707, 0.390993, 0.387226, 0.422041, 0.342579, 0.418646, 0.436924, 0.436924, 0.366687, 0.401658, 0.414856, 0.433034, 0.447574, 0.401658, 0.414856, 0.356642, 0.308712, 0.229226, 0.298791, 0.264545, 0.301917, 0.232838, 0.25406, 0.225814, 0.239899, 0.31487, 0.257454, 0.335645, 0.339168, 0.40511, 0.40511, 0.318242, 0.324872, 0.30533, 0.349426, 0.349426, 0.349426, 0.398279, 0.418646, 0.41194, 0.352862, 0.295083, 0.281712, 0.232838, 0.278302, 0.25406, 0.271506, 0.328603, 0.275179, 0.30533, 0.229226, 0.229226, 0.332115, 0.401658, 0.414856, 0.324872, 0.321458, 0.349426, 0.328603, 0.308712, 0.342579, 0.339168, 0.398279, 0.398279, 0.440853, 0.440853, 0.444081, 0.401658, 0.414856, 0.444081, 0.42561, 0.444081, 0.440853, 0.328603, 0.321458, 0.284882, 0.284882, 0.311707, 0.257454, 0.26085, 0.281712, 0.25406, 0.349426, 0.342579, 0.41194, 0.433034, 0.394753, 0.408655, 0.440853, 0.433034, 0.370445, 0.36309, 0.422041, 0.4292, 0.51388, 0.42561, 0.384043, 0.468512, 0.374039, 0.444081, 0.36309, 0.433034, 0.408655, 0.390993, 0.377384, 0.356642, 0.291804, 0.298791, 0.247041, 0.209395, 0.161087, 0.275179], '')</t>
  </si>
  <si>
    <t>[317]</t>
  </si>
  <si>
    <t xml:space="preserve">F5RUS2|F5RUS2_9ENTR Outer membrane usher protein FimD OS=Enterobacter hormaechei ATCC 49162 </t>
  </si>
  <si>
    <t>([0.118441, 0.067594, 0.073402, 0.046336, 0.044297, 0.048328, 0.069024, 0.049374, 0.036378, 0.058088, 0.078022, 0.086953, 0.081712, 0.045352, 0.041405, 0.083462, 0.083462, 0.085092, 0.071867, 0.06312, 0.111485, 0.111485, 0.100716, 0.073402, 0.118441, 0.161087, 0.200174, 0.167087, 0.21291, 0.30533, 0.21291, 0.17593, 0.216401, 0.142424, 0.21291, 0.206376, 0.106997, 0.122885, 0.200174, 0.301917, 0.288399, 0.271506, 0.308712, 0.380708, 0.494003, 0.5017, 0.418646, 0.30533, 0.332115, 0.298791, 0.30533, 0.284882, 0.225814, 0.209395, 0.30533, 0.328603, 0.349426, 0.356642, 0.25406, 0.26085, 0.268042, 0.284882, 0.291804, 0.21291, 0.239899, 0.122885, 0.137348, 0.200174, 0.268042, 0.284882, 0.359901, 0.349426, 0.465241, 0.608892, 0.534167, 0.490133, 0.472492, 0.454136, 0.476583, 0.56648, 0.604312, 0.494003, 0.394753, 0.384043, 0.444081, 0.418646, 0.483068, 0.380708, 0.384043, 0.41194, 0.288399, 0.278302, 0.209395, 0.191378, 0.102787, 0.125101, 0.122885, 0.064632, 0.076542, 0.139895, 0.088832, 0.071867, 0.125101, 0.142424, 0.147574, 0.15284, 0.191378, 0.239899, 0.243554, 0.170161, 0.203355, 0.229226, 0.236433, 0.30533, 0.268042, 0.275179, 0.335645, 0.366687, 0.468512, 0.454136, 0.440853, 0.497853, 0.398279, 0.398279, 0.36309, 0.321458, 0.318242, 0.225814, 0.216401, 0.21291, 0.284882, 0.194234, 0.264545, 0.185198, 0.206376, 0.243554, 0.264545, 0.209395, 0.17593, 0.191378, 0.185198, 0.179055, 0.17593, 0.268042, 0.257454, 0.271506, 0.216401, 0.25406, 0.36309, 0.380708, 0.476583, 0.370445, 0.444081, 0.465241, 0.553315, 0.433034, 0.454136, 0.486429, 0.483068, 0.444081, 0.356642, 0.356642, 0.278302, 0.298791, 0.203355, 0.206376, 0.291804, 0.380708, 0.349426, 0.31487, 0.295083, 0.298791, 0.40511, 0.40511, 0.384043, 0.298791, 0.291804, 0.18812, 0.222385, 0.17593, 0.257454, 0.324872, 0.31487, 0.321458, 0.339168, 0.352862, 0.349426, 0.318242, 0.209395, 0.209395, 0.142424, 0.144935, 0.142424, 0.142424, 0.132295, 0.11371, 0.10481, 0.167087, 0.161087, 0.155435, 0.243554, 0.225814, 0.239899, 0.239899, 0.328603, 0.318242, 0.401658, 0.398279, 0.422041, 0.422041, 0.433034, 0.534167, 0.444081, 0.433034, 0.42561, 0.321458, 0.321458, 0.436924, 0.433034, 0.529623, 0.436924, 0.342579, 0.377384, 0.291804, 0.288399, 0.275179, 0.288399, 0.216401, 0.173081, 0.118441, 0.200174, 0.203355, 0.191378, 0.281712, 0.284882, 0.281712, 0.398279, 0.440853, 0.374039, 0.281712, 0.291804, 0.366687, 0.390993, 0.359901, 0.339168, 0.339168, 0.342579, 0.328603, 0.398279, 0.380708, 0.377384, 0.374039, 0.352862, 0.370445, 0.352862, 0.308712, 0.236433, 0.257454, 0.25406, 0.30533, 0.324872, 0.321458, 0.324872, 0.308712, 0.281712, 0.41194, 0.418646, 0.359901, 0.359901, 0.36309, 0.359901, 0.408655, 0.41194, 0.418646, 0.433034, 0.408655, 0.444081, 0.458154, 0.370445, 0.281712, 0.284882, 0.366687, 0.366687, 0.366687, 0.36309, 0.332115, 0.225814, 0.155435, 0.21291, 0.209395, 0.144935, 0.158265, 0.191378, 0.222385, 0.219301, 0.167087, 0.116183, 0.100716, 0.088832, 0.125101, 0.200174, 0.137348, 0.137348, 0.15284, 0.155435, 0.219301, 0.275179, 0.346032, 0.422041, 0.42561, 0.349426, 0.447574, 0.444081, 0.436924, 0.342579, 0.36309, 0.41194, 0.505461, 0.557691, 0.661982, 0.657645, 0.653063, 0.767246, 0.754692, 0.608892, 0.608892, 0.538167, 0.585406, 0.494003, 0.494003, 0.483068, 0.5017, 0.517562, 0.5017, 0.422041, 0.497853, 0.480142, 0.480142, 0.483068, 0.472492, 0.366687, 0.36309, 0.271506, 0.271506, 0.196879, 0.209395, 0.179055, 0.229226, 0.209395, 0.206376, 0.21291, 0.206376, 0.264545, 0.243554, 0.31487, 0.408655, 0.408655, 0.418646, 0.401658, 0.436924, 0.324872, 0.324872, 0.298791, 0.390993, 0.374039, 0.454136, 0.468512, 0.414856, 0.387226, 0.370445, 0.370445, 0.335645, 0.352862, 0.352862, 0.257454, 0.264545, 0.173081, 0.106997, 0.098513, 0.096677, 0.079919, 0.155435, 0.179055, 0.179055, 0.170161, 0.170161, 0.109221, 0.142424, 0.18812, 0.147574, 0.127496, 0.129801, 0.15284, 0.122885, 0.122885, 0.179055, 0.18812, 0.191378, 0.268042, 0.278302, 0.179055, 0.17593, 0.144935, 0.158265, 0.185198, 0.127496, 0.137348, 0.139895, 0.139895, 0.158265, 0.200174, 0.225814, 0.301917, 0.311707, 0.268042, 0.236433, 0.257454, 0.257454, 0.324872, 0.324872, 0.311707, 0.436924, 0.436924, 0.476583, 0.534167, 0.450668, 0.534167, 0.40511, 0.40511, 0.321458, 0.295083, 0.318242, 0.31487, 0.236433, 0.239899, 0.311707, 0.232838, 0.219301, 0.206376, 0.222385, 0.129801, 0.139895, 0.078022, 0.048328, 0.044297, 0.026338, 0.042364, 0.025316, 0.047319, 0.076542, 0.120615, 0.139895, 0.078022, 0.047319, 0.078022, 0.042364, 0.046336, 0.096677, 0.067594, 0.055536, 0.026338, 0.05306, 0.049374, 0.059222, 0.106997, 0.106997, 0.10481, 0.111485, 0.111485, 0.11371, 0.120615, 0.132295, 0.142424, 0.247041, 0.339168, 0.349426, 0.4292, 0.356642, 0.377384, 0.450668, 0.422041, 0.549308, 0.541878, 0.447574, 0.5017, 0.494003, 0.408655, 0.497853, 0.398279, 0.5017, 0.497853, 0.480142, 0.468512, 0.458154, 0.335645, 0.339168, 0.25031, 0.264545, 0.247041, 0.206376, 0.209395, 0.264545, 0.179055, 0.185198, 0.271506, 0.196879, 0.18812, 0.26085, 0.18812, 0.191378, 0.134866, 0.134866, 0.139895, 0.134866, 0.144935, 0.25406, 0.236433, 0.239899, 0.134866, 0.196879, 0.203355, 0.185198, 0.206376, 0.278302, 0.291804, 0.225814, 0.200174, 0.137348, 0.15008, 0.15008, 0.219301, 0.200174, 0.182256, 0.182256, 0.185198, 0.132295, 0.120615, 0.125101, 0.125101, 0.209395, 0.144935, 0.125101, 0.083462, 0.073402, 0.040537, 0.036378, 0.028695, 0.059222, 0.092881, 0.083462, 0.096677, 0.096677, 0.098513, 0.122885, 0.125101, 0.125101, 0.17593, 0.182256, 0.125101, 0.161087, 0.161087, 0.147574, 0.179055, 0.200174, 0.200174, 0.243554, 0.284882, 0.281712, 0.268042, 0.203355, 0.129801, 0.170161, 0.170161, 0.239899, 0.225814, 0.155435, 0.161087, 0.15284, 0.161087, 0.222385, 0.219301, 0.158265, 0.257454, 0.25031, 0.275179, 0.203355, 0.225814, 0.194234, 0.26085, 0.26085, 0.301917, 0.390993, 0.394753, 0.40511, 0.398279, 0.41194, 0.494003, 0.505461, 0.5017, 0.483068, 0.398279, 0.436924, 0.51388, 0.5017, 0.422041, 0.444081, 0.529623, 0.562014, 0.476583, 0.4292, 0.447574, 0.486429, 0.497853, 0.505461, 0.414856, 0.433034, 0.335645, 0.332115, 0.268042, 0.268042, 0.284882, 0.370445, 0.36309, 0.36309, 0.359901, 0.444081, 0.465241, 0.461924, 0.433034, 0.505461, 0.59508, 0.575842, 0.529623, 0.521092, 0.480142, 0.58069, 0.465241, 0.575842, 0.545602, 0.618285, 0.521092, 0.505461, 0.509769, 0.436924, 0.433034, 0.390993, 0.380708, 0.295083, 0.308712, 0.264545, 0.268042, 0.278302, 0.291804, 0.328603, 0.339168, 0.374039, 0.295083, 0.398279, 0.295083, 0.332115, 0.264545, 0.335645, 0.335645, 0.335645, 0.356642, 0.30533, 0.352862, 0.356642, 0.42561, 0.422041, 0.5017, 0.42561, 0.422041, 0.318242, 0.30533, 0.311707, 0.335645, 0.339168, 0.324872, 0.4292, 0.418646, 0.505461, 0.454136, 0.390993, 0.318242, 0.366687, 0.390993, 0.42561, 0.422041, 0.401658, 0.390993, 0.390993, 0.41194, 0.41194, 0.450668, 0.472492, 0.476583, 0.447574, 0.525368, 0.525368, 0.454136, 0.447574, 0.440853, 0.5017, 0.480142, 0.56648, 0.570702, 0.509769, 0.447574, 0.390993, 0.377384, 0.41194, 0.335645, 0.359901, 0.36309, 0.359901, 0.264545, 0.257454, 0.17593, 0.182256, 0.18812, 0.18812, 0.167087, 0.11371, 0.11371, 0.185198, 0.191378, 0.194234, 0.229226, 0.25406, 0.321458, 0.370445, 0.342579, 0.433034, 0.377384, 0.390993, 0.461924, 0.562014, 0.486429, 0.58069, 0.562014, 0.490133, 0.486429, 0.553315, 0.657645, 0.653063, 0.648219, 0.59508, 0.5017, 0.480142, 0.483068, 0.444081, 0.433034, 0.328603, 0.328603, 0.414856, 0.401658, 0.308712, 0.295083, 0.295083, 0.298791, 0.275179, 0.26085, 0.243554, 0.216401, 0.161087, 0.147574, 0.15008, 0.185198, 0.264545, 0.324872, 0.356642, 0.321458, 0.356642, 0.356642, 0.342579, 0.308712, 0.25031, 0.275179, 0.278302, 0.352862, 0.352862, 0.377384, 0.450668, 0.525368, 0.458154, 0.529623, 0.534167, 0.494003, 0.418646, 0.40511, 0.41194, 0.394753, 0.454136, 0.42561, 0.444081, 0.366687, 0.321458, 0.377384, 0.433034, 0.352862, 0.370445, 0.288399, 0.291804, 0.291804, 0.30533, 0.291804, 0.21291, 0.144935, 0.17593, 0.144935, 0.144935, 0.144935, 0.134866, 0.132295, 0.132295, 0.196879, 0.275179, 0.275179, 0.278302, 0.25031, 0.359901, 0.25406, 0.328603, 0.26085, 0.295083, 0.295083, 0.374039, 0.447574, 0.454136, 0.454136, 0.56648, 0.534167, 0.433034, 0.440853, 0.366687, 0.359901, 0.359901, 0.271506, 0.346032, 0.268042, 0.308712, 0.25031, 0.30533, 0.281712, 0.339168, 0.271506, 0.216401, 0.17593, 0.139895, 0.203355, 0.15284], '')</t>
  </si>
  <si>
    <t>[45, 73, 74, 79, 80, 154, 211, 219, 317, 318, 319, 320, 321, 322, 323, 324, 325, 326, 327, 331, 332, 333, 424, 426, 481, 482, 484, 489, 597, 598, 602, 603, 606, 607, 613, 629, 630, 631, 632, 633, 635, 637, 638, 639, 640, 641, 642, 670, 681, 698, 699, 703, 705, 706, 707, 737, 739, 740, 743, 744, 745, 746, 747, 748, 784, 786, 787, 831, 832]</t>
  </si>
  <si>
    <t xml:space="preserve">F5RUS3|F5RUS3_9ENTR Chaperone FimC OS=Enterobacter hormaechei ATCC 49162 </t>
  </si>
  <si>
    <t>([0.032017, 0.049374, 0.024393, 0.016528, 0.01227, 0.012727, 0.013265, 0.010221, 0.013016, 0.013821, 0.018415, 0.019401, 0.019401, 0.015694, 0.023963, 0.041405, 0.041405, 0.020165, 0.017138, 0.017447, 0.032017, 0.043307, 0.046336, 0.096677, 0.109221, 0.106997, 0.078022, 0.122885, 0.167087, 0.179055, 0.179055, 0.173081, 0.219301, 0.21291, 0.243554, 0.164327, 0.137348, 0.078022, 0.137348, 0.17593, 0.25406, 0.268042, 0.30533, 0.311707, 0.324872, 0.401658, 0.398279, 0.408655, 0.284882, 0.335645, 0.288399, 0.222385, 0.139895, 0.144935, 0.15008, 0.127496, 0.21291, 0.247041, 0.356642, 0.352862, 0.356642, 0.36309, 0.356642, 0.247041, 0.200174, 0.125101, 0.125101, 0.229226, 0.342579, 0.352862, 0.225814, 0.194234, 0.291804, 0.40511, 0.414856, 0.36309, 0.394753, 0.398279, 0.414856, 0.408655, 0.321458, 0.308712, 0.209395, 0.122885, 0.134866, 0.134866, 0.191378, 0.209395, 0.155435, 0.081712, 0.158265, 0.225814, 0.311707, 0.321458, 0.324872, 0.295083, 0.247041, 0.15008, 0.079919, 0.058088, 0.060549, 0.067594, 0.064632, 0.096677, 0.100716, 0.194234, 0.222385, 0.164327, 0.139895, 0.170161, 0.247041, 0.229226, 0.271506, 0.275179, 0.264545, 0.26085, 0.281712, 0.298791, 0.328603, 0.4292, 0.390993, 0.346032, 0.324872, 0.243554, 0.275179, 0.374039, 0.25406, 0.257454, 0.243554, 0.15284, 0.106997, 0.111485, 0.125101, 0.098513, 0.086953, 0.05306, 0.03976, 0.028695, 0.05306, 0.102787, 0.106997, 0.17593, 0.17593, 0.182256, 0.25406, 0.268042, 0.182256, 0.278302, 0.170161, 0.26085, 0.370445, 0.366687, 0.36309, 0.349426, 0.390993, 0.31487, 0.398279, 0.359901, 0.390993, 0.380708, 0.318242, 0.301917, 0.31487, 0.25406, 0.247041, 0.185198, 0.182256, 0.185198, 0.127496, 0.232838, 0.144935, 0.142424, 0.132295, 0.132295, 0.120615, 0.120615, 0.18812, 0.122885, 0.18812, 0.206376, 0.122885, 0.118441, 0.079919, 0.054297, 0.11371, 0.185198, 0.247041, 0.236433, 0.284882, 0.36309, 0.356642, 0.374039, 0.291804, 0.401658, 0.408655, 0.374039, 0.328603, 0.318242, 0.401658, 0.394753, 0.298791, 0.380708, 0.31487, 0.390993, 0.422041, 0.324872, 0.339168, 0.356642, 0.271506, 0.30533, 0.264545, 0.164327, 0.229226, 0.342579, 0.278302, 0.278302, 0.308712, 0.268042, 0.268042, 0.191378, 0.158265, 0.206376, 0.182256, 0.271506, 0.229226, 0.200174, 0.257454, 0.194234, 0.134866, 0.229226], '')</t>
  </si>
  <si>
    <t xml:space="preserve">F5RUS4|F5RUS4_9ENTR Fimbrial protein internal segment OS=Enterobacter hormaechei ATCC 49162 </t>
  </si>
  <si>
    <t>([0.111485, 0.158265, 0.096677, 0.054297, 0.079919, 0.116183, 0.15008, 0.182256, 0.173081, 0.206376, 0.232838, 0.278302, 0.370445, 0.36309, 0.31487, 0.236433, 0.164327, 0.139895, 0.085092, 0.071867, 0.083462, 0.066181, 0.078022, 0.106997, 0.127496, 0.129801, 0.100716, 0.098513, 0.100716, 0.086953, 0.056825, 0.031287, 0.032017, 0.032017, 0.055536, 0.090864, 0.100716, 0.164327, 0.125101, 0.194234, 0.219301, 0.318242, 0.268042, 0.17593, 0.21291, 0.275179, 0.264545, 0.216401, 0.185198, 0.127496, 0.15008, 0.236433, 0.332115, 0.321458, 0.328603, 0.342579, 0.308712, 0.377384, 0.30533, 0.394753, 0.356642, 0.356642, 0.349426, 0.339168, 0.40511, 0.401658, 0.414856, 0.384043, 0.356642, 0.380708, 0.450668, 0.41194, 0.380708, 0.366687, 0.26085, 0.25031, 0.25031, 0.216401, 0.225814, 0.225814, 0.247041, 0.179055, 0.185198, 0.125101, 0.200174, 0.127496, 0.073402, 0.073402, 0.054297, 0.10481, 0.0704, 0.074921, 0.073402, 0.071867, 0.074921, 0.147574, 0.100716, 0.096677, 0.083462, 0.081712, 0.06184, 0.05306, 0.10481, 0.066181, 0.10481, 0.122885, 0.161087, 0.26085, 0.26085, 0.370445, 0.377384, 0.377384, 0.257454, 0.236433, 0.209395, 0.21291, 0.203355, 0.275179, 0.30533, 0.394753, 0.40511, 0.538167, 0.494003, 0.422041, 0.494003, 0.483068, 0.450668, 0.414856, 0.401658, 0.301917, 0.239899, 0.158265, 0.132295, 0.239899, 0.342579, 0.384043, 0.384043, 0.387226, 0.390993, 0.278302, 0.191378, 0.203355, 0.203355, 0.200174, 0.278302, 0.25031, 0.185198, 0.182256, 0.158265, 0.098513, 0.185198, 0.137348, 0.219301, 0.332115, 0.321458, 0.321458, 0.225814, 0.194234, 0.106997, 0.102787, 0.086953, 0.137348, 0.096677, 0.090864, 0.06184, 0.059222, 0.058088, 0.050641, 0.049374, 0.100716, 0.158265, 0.079919, 0.086953, 0.096677, 0.094817, 0.096677, 0.048328, 0.086953, 0.102787, 0.196879, 0.137348, 0.147574, 0.079919, 0.102787, 0.059222, 0.06184, 0.034068, 0.050641, 0.073402, 0.060549, 0.03976, 0.029376, 0.044297, 0.059222, 0.032017, 0.020876, 0.012727, 0.0198], '')</t>
  </si>
  <si>
    <t>[121]</t>
  </si>
  <si>
    <t xml:space="preserve">F5RUS5|F5RUS5_9ENTR Type-1 fimbrial protein OS=Enterobacter hormaechei ATCC 49162 </t>
  </si>
  <si>
    <t>([0.18812, 0.111485, 0.158265, 0.147574, 0.17593, 0.127496, 0.15284, 0.191378, 0.139895, 0.139895, 0.161087, 0.191378, 0.139895, 0.088832, 0.076542, 0.078022, 0.081712, 0.106997, 0.06312, 0.083462, 0.0704, 0.0704, 0.096677, 0.076542, 0.100716, 0.086953, 0.15008, 0.158265, 0.179055, 0.203355, 0.200174, 0.236433, 0.182256, 0.232838, 0.25406, 0.295083, 0.288399, 0.36309, 0.394753, 0.41194, 0.483068, 0.41194, 0.41194, 0.440853, 0.494003, 0.41194, 0.387226, 0.377384, 0.339168, 0.278302, 0.25406, 0.284882, 0.194234, 0.264545, 0.268042, 0.335645, 0.321458, 0.321458, 0.349426, 0.359901, 0.418646, 0.349426, 0.461924, 0.390993, 0.390993, 0.380708, 0.370445, 0.433034, 0.422041, 0.422041, 0.444081, 0.42561, 0.4292, 0.480142, 0.41194, 0.408655, 0.40511, 0.408655, 0.414856, 0.387226, 0.387226, 0.308712, 0.401658, 0.295083, 0.366687, 0.291804, 0.30533, 0.31487, 0.318242, 0.328603, 0.281712, 0.295083, 0.4292, 0.398279, 0.349426, 0.374039, 0.370445, 0.359901, 0.328603, 0.301917, 0.25031, 0.209395, 0.194234, 0.164327, 0.25031, 0.26085, 0.26085, 0.25031, 0.291804, 0.281712, 0.281712, 0.352862, 0.346032, 0.243554, 0.206376, 0.236433, 0.21291, 0.216401, 0.21291, 0.239899, 0.281712, 0.346032, 0.384043, 0.494003, 0.490133, 0.465241, 0.444081, 0.525368, 0.458154, 0.486429, 0.41194, 0.422041, 0.359901, 0.295083, 0.370445, 0.433034, 0.450668, 0.5017, 0.505461, 0.505461, 0.440853, 0.42561, 0.450668, 0.447574, 0.433034, 0.408655, 0.433034, 0.356642, 0.352862, 0.377384, 0.352862, 0.436924, 0.408655, 0.418646, 0.414856, 0.4292, 0.433034, 0.444081, 0.458154, 0.458154, 0.390993, 0.468512, 0.380708, 0.339168, 0.301917, 0.311707, 0.26085, 0.25406, 0.311707, 0.31487, 0.311707, 0.311707, 0.298791, 0.301917, 0.332115, 0.440853, 0.41194, 0.4292, 0.401658, 0.398279, 0.370445, 0.450668, 0.408655, 0.5017, 0.41194, 0.390993, 0.352862, 0.422041, 0.352862, 0.408655, 0.390993, 0.40511, 0.418646, 0.401658, 0.380708, 0.398279, 0.31487, 0.284882, 0.222385, 0.229226], '')</t>
  </si>
  <si>
    <t>[127, 137, 138, 139, 183]</t>
  </si>
  <si>
    <t xml:space="preserve">F5RUS7|F5RUS7_9ENTR RNA-binding protein OS=Enterobacter hormaechei ATCC 49162 </t>
  </si>
  <si>
    <t>([0.380708, 0.298791, 0.356642, 0.264545, 0.18812, 0.232838, 0.17593, 0.129801, 0.15008, 0.111485, 0.142424, 0.158265, 0.129801, 0.127496, 0.222385, 0.219301, 0.298791, 0.271506, 0.275179, 0.236433, 0.200174, 0.125101, 0.129801, 0.074921, 0.102787, 0.167087, 0.15284, 0.222385, 0.236433, 0.239899, 0.25406, 0.25031, 0.25406, 0.295083, 0.232838, 0.232838, 0.236433, 0.243554, 0.268042, 0.271506, 0.222385, 0.222385, 0.222385, 0.219301, 0.271506, 0.298791, 0.288399, 0.295083, 0.229226, 0.288399, 0.206376, 0.239899, 0.229226, 0.232838, 0.257454, 0.257454, 0.243554, 0.182256, 0.182256, 0.161087, 0.134866, 0.179055, 0.155435, 0.21291, 0.257454, 0.264545, 0.236433, 0.196879, 0.155435, 0.21291], '')</t>
  </si>
  <si>
    <t xml:space="preserve">F5RUS9|F5RUS9_9ENTR Maltose regulon regulatory protein MalI OS=Enterobacter hormaechei ATCC 49162 </t>
  </si>
  <si>
    <t>([0.045352, 0.078022, 0.074921, 0.098513, 0.067594, 0.088832, 0.064632, 0.081712, 0.106997, 0.079919, 0.096677, 0.071867, 0.043307, 0.023963, 0.040537, 0.042364, 0.079919, 0.139895, 0.134866, 0.116183, 0.139895, 0.15008, 0.116183, 0.147574, 0.083462, 0.129801, 0.132295, 0.132295, 0.144935, 0.11371, 0.142424, 0.081712, 0.144935, 0.216401, 0.219301, 0.206376, 0.127496, 0.0704, 0.076542, 0.083462, 0.098513, 0.079919, 0.058088, 0.059222, 0.06184, 0.066181, 0.0704, 0.055536, 0.096677, 0.092881, 0.11371, 0.147574, 0.155435, 0.086953, 0.081712, 0.085092, 0.047319, 0.048328, 0.096677, 0.096677, 0.042364, 0.069024, 0.090864, 0.111485, 0.069024, 0.06184, 0.058088, 0.056825, 0.045352, 0.032677, 0.025316, 0.025762, 0.014075, 0.015344, 0.027463, 0.030611, 0.030003, 0.060549, 0.10481, 0.10481, 0.094817, 0.11371, 0.092881, 0.055536, 0.028107, 0.033407, 0.032677, 0.064632, 0.078022, 0.0704, 0.094817, 0.120615, 0.118441, 0.209395, 0.291804, 0.194234, 0.194234, 0.291804, 0.281712, 0.194234, 0.118441, 0.120615, 0.106997, 0.132295, 0.194234, 0.308712, 0.390993, 0.324872, 0.288399, 0.25031, 0.275179, 0.173081, 0.10481, 0.064632, 0.048328, 0.045352, 0.085092, 0.081712, 0.079919, 0.06184, 0.086953, 0.142424, 0.086953, 0.191378, 0.203355, 0.206376, 0.125101, 0.127496, 0.191378, 0.147574, 0.17593, 0.164327, 0.281712, 0.281712, 0.298791, 0.298791, 0.232838, 0.219301, 0.222385, 0.219301, 0.173081, 0.134866, 0.147574, 0.239899, 0.209395, 0.120615, 0.125101, 0.132295, 0.088832, 0.069024, 0.116183, 0.102787, 0.173081, 0.144935, 0.225814, 0.264545, 0.264545, 0.342579, 0.264545, 0.229226, 0.200174, 0.281712, 0.278302, 0.185198, 0.106997, 0.116183, 0.18812, 0.17593, 0.26085, 0.328603, 0.374039, 0.284882, 0.243554, 0.155435, 0.094817, 0.090864, 0.106997, 0.127496, 0.127496, 0.191378, 0.139895, 0.164327, 0.098513, 0.164327, 0.25406, 0.346032, 0.335645, 0.25406, 0.179055, 0.173081, 0.094817, 0.088832, 0.147574, 0.147574, 0.194234, 0.284882, 0.295083, 0.308712, 0.301917, 0.21291, 0.158265, 0.155435, 0.158265, 0.25406, 0.268042, 0.170161, 0.164327, 0.191378, 0.236433, 0.225814, 0.236433, 0.349426, 0.359901, 0.366687, 0.40511, 0.41194, 0.377384, 0.342579, 0.30533, 0.278302, 0.36309, 0.4292, 0.545602, 0.454136, 0.356642, 0.356642, 0.444081, 0.458154, 0.436924, 0.472492, 0.476583, 0.476583, 0.436924, 0.346032, 0.26085, 0.17593, 0.206376, 0.232838, 0.295083, 0.332115, 0.332115, 0.298791, 0.219301, 0.21291, 0.288399, 0.284882, 0.271506, 0.268042, 0.179055, 0.17593, 0.179055, 0.200174, 0.194234, 0.222385, 0.30533, 0.318242, 0.40511, 0.394753, 0.40511, 0.30533, 0.203355, 0.161087, 0.191378, 0.271506, 0.281712, 0.222385, 0.281712, 0.206376, 0.137348, 0.209395, 0.120615, 0.127496, 0.185198, 0.161087, 0.10481, 0.106997, 0.109221, 0.116183, 0.073402, 0.0704, 0.102787, 0.203355, 0.281712, 0.200174, 0.196879, 0.122885, 0.120615, 0.137348, 0.200174, 0.25406, 0.25031, 0.370445, 0.370445, 0.366687, 0.394753, 0.476583, 0.472492, 0.509769, 0.468512, 0.557691, 0.465241, 0.440853, 0.318242, 0.321458, 0.40511, 0.321458, 0.408655, 0.494003, 0.541878, 0.553315, 0.494003, 0.505461, 0.490133, 0.476583, 0.476583, 0.384043, 0.387226, 0.301917, 0.328603, 0.356642, 0.359901, 0.359901, 0.298791, 0.349426, 0.352862, 0.370445, 0.447574, 0.418646, 0.377384, 0.31487, 0.278302, 0.346032, 0.308712, 0.275179, 0.229226, 0.182256, 0.288399, 0.236433], '')</t>
  </si>
  <si>
    <t>[222, 297, 299, 308, 309, 311]</t>
  </si>
  <si>
    <t xml:space="preserve">F5RUT0|F5RUT0_9ENTR Inner membrane protein YbcI OS=Enterobacter hormaechei ATCC 49162 </t>
  </si>
  <si>
    <t>([0.044297, 0.019109, 0.013437, 0.008804, 0.011518, 0.008156, 0.010131, 0.007645, 0.009401, 0.01204, 0.015694, 0.013613, 0.007645, 0.008276, 0.013437, 0.025762, 0.013437, 0.008895, 0.006533, 0.006567, 0.009015, 0.005623, 0.006142, 0.005623, 0.006988, 0.005932, 0.005932, 0.006421, 0.00962, 0.007177, 0.007091, 0.005503, 0.004976, 0.006245, 0.003757, 0.003512, 0.002327, 0.003276, 0.003555, 0.004689, 0.003727, 0.003727, 0.00543, 0.004921, 0.004577, 0.005223, 0.005872, 0.008525, 0.007645, 0.004835, 0.006482, 0.006039, 0.007555, 0.007495, 0.006039, 0.006039, 0.005249, 0.005249, 0.003727, 0.003405, 0.00407, 0.004161, 0.002976, 0.002349, 0.002512, 0.002727, 0.002435, 0.002555, 0.002555, 0.002529, 0.002761, 0.001709, 0.001778, 0.001602, 0.002336, 0.002336, 0.003607, 0.003997, 0.005011, 0.005086, 0.00515, 0.003212, 0.003246, 0.004577, 0.004388, 0.00543, 0.00543, 0.004388, 0.004247, 0.00407, 0.003924, 0.003924, 0.004315, 0.004414, 0.004775, 0.003512, 0.005011, 0.005011, 0.005086, 0.006374, 0.009294, 0.015694, 0.020876, 0.042364, 0.020165, 0.017138, 0.010221, 0.020522, 0.020522, 0.020522, 0.023087, 0.026892, 0.054297, 0.044297, 0.018106, 0.015078, 0.034068, 0.016528, 0.016528, 0.01078, 0.007177, 0.007177, 0.005503, 0.006374, 0.006701, 0.006142, 0.00777, 0.00777, 0.006894, 0.009865, 0.006533, 0.006567, 0.006482, 0.007031, 0.007315, 0.013016, 0.014315, 0.013016, 0.015694, 0.009294, 0.008525, 0.012727, 0.013437, 0.011342, 0.008624, 0.005503, 0.006619, 0.005249, 0.005249, 0.005872, 0.006039, 0.007495, 0.005734, 0.003924, 0.00316, 0.004611, 0.003671, 0.002727, 0.001872, 0.001687, 0.00246, 0.003461, 0.003461, 0.003246, 0.003757, 0.004414, 0.005318, 0.005799, 0.007315, 0.010131, 0.007031, 0.005318, 0.005318, 0.006078], '')</t>
  </si>
  <si>
    <t xml:space="preserve">F5RUT7|F5RUT7_9ENTR Outer membrane protein OS=Enterobacter hormaechei ATCC 49162 </t>
  </si>
  <si>
    <t>([0.21291, 0.127496, 0.161087, 0.155435, 0.15008, 0.118441, 0.118441, 0.081712, 0.083462, 0.100716, 0.066181, 0.073402, 0.0704, 0.132295, 0.10481, 0.122885, 0.073402, 0.092881, 0.094817, 0.0704, 0.067594, 0.074921, 0.127496, 0.15284, 0.196879, 0.196879, 0.257454, 0.301917, 0.418646, 0.366687, 0.366687, 0.476583, 0.422041, 0.440853, 0.31487, 0.349426, 0.268042, 0.349426, 0.346032, 0.42561, 0.422041, 0.4292, 0.447574, 0.454136, 0.31487, 0.311707, 0.356642, 0.30533, 0.291804, 0.25406, 0.342579, 0.356642, 0.352862, 0.42561, 0.42561, 0.541878, 0.440853, 0.497853, 0.5017, 0.517562, 0.521092, 0.497853, 0.505461, 0.465241, 0.450668, 0.570702, 0.553315, 0.42561, 0.486429, 0.380708, 0.352862, 0.311707, 0.31487, 0.225814, 0.155435, 0.092881, 0.049374, 0.092881, 0.100716, 0.060549, 0.055536, 0.030611, 0.035586, 0.033407, 0.020165, 0.013016, 0.014315, 0.009865, 0.015694, 0.011518, 0.020522, 0.015694, 0.022306, 0.017797, 0.032017, 0.028107, 0.050641, 0.049374, 0.050641, 0.051831, 0.083462, 0.049374, 0.074921, 0.125101, 0.125101, 0.167087, 0.243554, 0.232838, 0.311707, 0.311707, 0.377384, 0.36309, 0.394753, 0.284882, 0.236433, 0.219301, 0.324872, 0.236433, 0.332115, 0.318242, 0.31487, 0.318242, 0.298791, 0.324872, 0.31487, 0.239899, 0.271506, 0.17593, 0.164327, 0.179055, 0.196879, 0.206376, 0.200174, 0.196879, 0.18812, 0.185198, 0.191378, 0.15008, 0.170161, 0.173081, 0.15008, 0.137348, 0.137348, 0.236433, 0.173081, 0.096677, 0.155435, 0.100716, 0.182256, 0.139895, 0.081712, 0.071867, 0.074921, 0.06312, 0.10481, 0.164327, 0.25406, 0.243554, 0.219301, 0.284882, 0.284882, 0.321458, 0.243554, 0.25031, 0.243554, 0.311707, 0.328603, 0.318242, 0.394753, 0.384043, 0.458154, 0.476583, 0.398279, 0.370445, 0.311707, 0.275179, 0.271506, 0.257454, 0.206376, 0.281712, 0.278302, 0.25031, 0.25031, 0.264545, 0.17593, 0.155435, 0.155435, 0.158265, 0.109221, 0.060549, 0.0704, 0.066181, 0.094817, 0.161087, 0.10481, 0.11371, 0.139895, 0.144935, 0.155435, 0.196879, 0.134866, 0.129801, 0.092881, 0.083462, 0.127496, 0.18812, 0.209395, 0.21291, 0.291804, 0.359901, 0.380708, 0.359901, 0.271506, 0.288399, 0.179055, 0.25406, 0.25031, 0.219301, 0.219301, 0.219301, 0.15284, 0.216401, 0.132295, 0.203355, 0.182256, 0.15284, 0.090864, 0.098513, 0.059222, 0.060549, 0.06184, 0.081712, 0.088832, 0.098513, 0.092881, 0.161087, 0.194234, 0.281712, 0.295083, 0.291804, 0.291804, 0.366687, 0.359901, 0.458154, 0.370445, 0.414856, 0.465241, 0.59917, 0.490133, 0.5017, 0.497853, 0.497853, 0.497853, 0.40511, 0.465241, 0.359901, 0.346032, 0.346032, 0.346032, 0.346032, 0.243554, 0.232838, 0.139895, 0.144935, 0.122885, 0.191378, 0.179055, 0.164327, 0.083462, 0.078022, 0.134866, 0.147574, 0.076542, 0.064632, 0.106997, 0.109221, 0.182256, 0.17593, 0.109221, 0.100716, 0.064632, 0.132295, 0.137348, 0.15284, 0.083462, 0.083462, 0.083462, 0.088832, 0.074921, 0.073402, 0.122885, 0.069024, 0.071867, 0.083462, 0.060549, 0.049374, 0.048328, 0.028695, 0.029376, 0.021816, 0.026338, 0.026892, 0.024826, 0.025762, 0.025316, 0.041405, 0.034884, 0.034068, 0.031287, 0.023087, 0.050641, 0.06184, 0.058088, 0.025316, 0.030003, 0.059222, 0.076542, 0.076542, 0.079919, 0.092881, 0.10481, 0.060549, 0.094817, 0.094817, 0.083462, 0.15008, 0.109221, 0.164327, 0.170161, 0.11371, 0.185198, 0.182256, 0.155435, 0.179055, 0.284882, 0.264545, 0.26085, 0.147574, 0.161087, 0.15284, 0.147574, 0.147574, 0.194234, 0.096677, 0.096677, 0.06312, 0.06312, 0.060549, 0.06184, 0.056825, 0.06184, 0.026892, 0.025316, 0.024826, 0.034884, 0.035586, 0.064632, 0.071867, 0.081712, 0.073402, 0.132295, 0.083462, 0.15284, 0.094817, 0.125101, 0.127496, 0.111485, 0.10481, 0.106997, 0.100716, 0.051831, 0.06184, 0.109221, 0.086953, 0.071867, 0.056825, 0.03976, 0.025316, 0.015694, 0.024393, 0.016257], '')</t>
  </si>
  <si>
    <t>[55, 58, 59, 60, 62, 65, 66, 247, 249]</t>
  </si>
  <si>
    <t xml:space="preserve">F5RUT8|F5RUT8_9ENTR Efflux ABC superfamily ATP binding cassette transporter, permease protein OS=Enterobacter hormaechei ATCC 49162 </t>
  </si>
  <si>
    <t>([0.013016, 0.019109, 0.03976, 0.055536, 0.035586, 0.024826, 0.018787, 0.016826, 0.012727, 0.01078, 0.01204, 0.009865, 0.014586, 0.011106, 0.010221, 0.011518, 0.017447, 0.021816, 0.015694, 0.009865, 0.013613, 0.009483, 0.009865, 0.008804, 0.007091, 0.009401, 0.014586, 0.022667, 0.025316, 0.051831, 0.088832, 0.106997, 0.106997, 0.10481, 0.17593, 0.206376, 0.268042, 0.288399, 0.36309, 0.318242, 0.36309, 0.36309, 0.450668, 0.461924, 0.461924, 0.545602, 0.454136, 0.450668, 0.450668, 0.490133, 0.468512, 0.505461, 0.4292, 0.562014, 0.608892, 0.59917, 0.472492, 0.384043, 0.40511, 0.356642, 0.436924, 0.472492, 0.5017, 0.517562, 0.505461, 0.418646, 0.408655, 0.4292, 0.422041, 0.444081, 0.458154, 0.366687, 0.342579, 0.298791, 0.278302, 0.25031, 0.21291, 0.311707, 0.295083, 0.25031, 0.281712, 0.324872, 0.335645, 0.374039, 0.36309, 0.278302, 0.335645, 0.335645, 0.335645, 0.332115, 0.284882, 0.209395, 0.31487, 0.321458, 0.342579, 0.236433, 0.264545, 0.271506, 0.17593, 0.281712, 0.324872, 0.247041, 0.239899, 0.239899, 0.206376, 0.229226, 0.342579, 0.374039, 0.301917, 0.36309, 0.398279, 0.433034, 0.541878, 0.525368, 0.517562, 0.549308, 0.58069, 0.461924, 0.468512, 0.575842, 0.570702, 0.472492, 0.525368, 0.486429, 0.41194, 0.342579, 0.324872, 0.219301, 0.21291, 0.321458, 0.332115, 0.31487, 0.308712, 0.196879, 0.209395, 0.15008, 0.209395, 0.295083, 0.339168, 0.370445, 0.295083, 0.291804, 0.275179, 0.278302, 0.30533, 0.394753, 0.394753, 0.31487, 0.398279, 0.422041, 0.418646, 0.433034, 0.41194, 0.414856, 0.387226, 0.384043, 0.483068, 0.366687, 0.356642, 0.30533, 0.268042, 0.374039, 0.380708, 0.387226, 0.332115, 0.284882, 0.281712, 0.352862, 0.384043, 0.390993, 0.301917, 0.232838, 0.21291, 0.222385, 0.216401, 0.295083, 0.21291, 0.191378, 0.328603, 0.318242, 0.398279, 0.4292, 0.324872, 0.332115, 0.308712, 0.387226, 0.332115, 0.31487, 0.194234, 0.222385, 0.209395, 0.284882, 0.349426, 0.318242, 0.318242, 0.232838, 0.284882, 0.318242, 0.209395, 0.196879, 0.196879, 0.116183, 0.067594, 0.059222, 0.0704, 0.134866, 0.078022, 0.137348, 0.164327, 0.295083, 0.298791, 0.298791, 0.185198, 0.088832, 0.106997, 0.056825, 0.106997, 0.100716, 0.129801, 0.229226, 0.209395, 0.17593, 0.185198, 0.271506, 0.359901, 0.321458, 0.219301, 0.332115, 0.328603, 0.288399, 0.278302, 0.281712, 0.164327, 0.170161, 0.17593, 0.10481, 0.173081, 0.129801, 0.0704, 0.034068, 0.032017, 0.018415, 0.013265, 0.013016, 0.010926, 0.007259, 0.006533, 0.007877, 0.005799, 0.005223, 0.004208, 0.003671, 0.003109, 0.004414, 0.005872, 0.005623, 0.006194, 0.006245, 0.006894, 0.009483, 0.009096, 0.009187, 0.009096, 0.009728, 0.012491, 0.009096, 0.009401, 0.010926, 0.013821, 0.01227, 0.014783, 0.018106, 0.022306, 0.030003, 0.023534, 0.023963, 0.024826, 0.034884, 0.034884, 0.019109, 0.010372, 0.011669, 0.01078, 0.018415, 0.015078, 0.010672, 0.013821, 0.014783, 0.009096, 0.007495, 0.007315, 0.007259, 0.007177, 0.004775, 0.005011, 0.005683, 0.00558, 0.006619, 0.004513, 0.004513, 0.004431, 0.004513, 0.003821, 0.00407, 0.004135, 0.004161, 0.00407, 0.00407, 0.003997, 0.003963, 0.003212, 0.004431, 0.004899, 0.004315, 0.004414, 0.004646, 0.00407, 0.00359, 0.0028, 0.004577, 0.005011, 0.006078, 0.008624, 0.009294, 0.005932, 0.006421, 0.006245, 0.006194, 0.00515, 0.005799, 0.005318, 0.007495, 0.006245, 0.004689, 0.006421, 0.009977, 0.005623, 0.006374, 0.005086, 0.00515, 0.00359, 0.003276, 0.002606, 0.002623, 0.004161, 0.004135, 0.003727, 0.003757, 0.003804, 0.003821, 0.00389, 0.006142, 0.006245, 0.008156, 0.006795, 0.006533, 0.004736, 0.00515, 0.005223, 0.007495, 0.01227, 0.01227, 0.008624, 0.010926, 0.01204, 0.007495, 0.007495, 0.008525, 0.008276, 0.013821, 0.015344, 0.010509, 0.006619, 0.007315, 0.004976, 0.004689, 0.003177, 0.003607, 0.003864, 0.003431, 0.002581, 0.002211, 0.002057, 0.001872, 0.001872, 0.001202, 0.001069, 0.001383, 0.001249, 0.001778, 0.001709, 0.00246, 0.002529, 0.002581, 0.00155, 0.001808, 0.00225, 0.00243, 0.00243, 0.003212, 0.003246, 0.003246, 0.002761, 0.00283, 0.00359, 0.00292, 0.003079, 0.003701, 0.004414, 0.00389, 0.002761, 0.00283, 0.001808, 0.001855, 0.001855, 0.001967, 0.002276, 0.002078, 0.002117, 0.00246, 0.002503, 0.002014, 0.002705, 0.002705, 0.003864, 0.004358, 0.004388, 0.006619, 0.006078, 0.006039, 0.004921, 0.006194, 0.004775, 0.007315, 0.010926, 0.011342, 0.011669, 0.011903, 0.021816, 0.054297, 0.023963, 0.022667, 0.049374, 0.024393, 0.041405, 0.040537, 0.022667, 0.043307, 0.028695, 0.022667, 0.022306, 0.023087, 0.028107, 0.022306, 0.016021, 0.010131, 0.010221, 0.014586, 0.009483, 0.006795, 0.004611, 0.005318, 0.00407, 0.00389, 0.005318, 0.005683, 0.004247, 0.004358, 0.004577, 0.005011, 0.005318, 0.005503, 0.007555, 0.008002, 0.008895, 0.011903, 0.023963, 0.049374, 0.060549, 0.132295, 0.229226, 0.225814, 0.18812, 0.196879, 0.118441, 0.127496, 0.06312, 0.096677, 0.191378, 0.194234, 0.203355, 0.243554, 0.247041, 0.271506, 0.182256, 0.275179, 0.247041, 0.120615, 0.066181, 0.066181, 0.059222, 0.054297, 0.100716, 0.116183, 0.111485, 0.222385, 0.222385, 0.321458, 0.239899, 0.132295, 0.144935, 0.081712, 0.081712, 0.076542, 0.05306, 0.090864, 0.055536, 0.056825, 0.120615, 0.118441, 0.132295, 0.125101, 0.134866, 0.132295, 0.219301, 0.328603, 0.30533, 0.30533, 0.308712, 0.4292, 0.545602, 0.5017, 0.517562, 0.622677, 0.622677, 0.680603, 0.575842, 0.707965, 0.59014, 0.58069, 0.562014, 0.553315, 0.56648, 0.549308, 0.549308, 0.58069, 0.575842, 0.562014, 0.562014, 0.608892, 0.486429, 0.480142, 0.461924, 0.557691, 0.549308, 0.444081, 0.461924, 0.59508, 0.56648, 0.648219, 0.653063, 0.801317, 0.716283, 0.690604, 0.653063, 0.685117, 0.661982, 0.657645, 0.557691, 0.517562, 0.490133, 0.59014, 0.486429, 0.529623, 0.454136, 0.440853, 0.465241, 0.436924, 0.414856, 0.418646, 0.374039, 0.374039, 0.25406, 0.321458, 0.332115, 0.374039, 0.36309, 0.356642, 0.359901, 0.328603, 0.356642, 0.321458, 0.321458, 0.332115, 0.324872, 0.384043, 0.308712, 0.380708, 0.374039, 0.295083, 0.308712, 0.278302, 0.284882, 0.387226, 0.298791, 0.288399, 0.308712, 0.31487, 0.206376, 0.116183, 0.120615, 0.069024, 0.041405, 0.054297, 0.102787, 0.100716, 0.088832, 0.090864, 0.098513, 0.102787, 0.15008, 0.167087, 0.26085, 0.243554, 0.155435, 0.155435, 0.164327, 0.137348, 0.064632, 0.118441, 0.116183, 0.209395, 0.308712, 0.41194, 0.390993, 0.356642, 0.31487, 0.25031, 0.335645, 0.328603, 0.236433, 0.247041, 0.209395, 0.222385, 0.125101, 0.239899, 0.328603, 0.247041, 0.247041, 0.264545, 0.179055, 0.288399, 0.173081, 0.164327, 0.137348, 0.069024, 0.037156, 0.046336, 0.083462, 0.048328, 0.047319, 0.085092, 0.047319, 0.026338, 0.026338, 0.055536, 0.026892, 0.024826, 0.038042, 0.031287, 0.029376, 0.059222, 0.032677, 0.048328, 0.028695, 0.022306, 0.022306, 0.023963, 0.025316, 0.013821, 0.014315, 0.014315, 0.009977, 0.009187, 0.009096, 0.006245, 0.004611, 0.005223, 0.005318, 0.004315, 0.004689, 0.004921, 0.004736, 0.005249, 0.005872, 0.007315, 0.009401, 0.014075, 0.021381, 0.022306, 0.022667, 0.020876, 0.013437, 0.011518, 0.018415, 0.034884, 0.033407, 0.06312, 0.06184, 0.059222, 0.098513, 0.094817, 0.083462, 0.043307, 0.055536, 0.045352, 0.048328, 0.026338, 0.016021, 0.015344, 0.015344, 0.013437, 0.017138, 0.015078, 0.015344, 0.015694, 0.009401, 0.010131, 0.008895, 0.010131, 0.007177, 0.00558, 0.005011, 0.006078, 0.005734, 0.005872, 0.005734, 0.005872, 0.008409, 0.010221, 0.007177, 0.006078, 0.006988, 0.005623, 0.007555, 0.011903, 0.013016, 0.013821, 0.01078, 0.013613, 0.007877, 0.013821, 0.012727, 0.016528, 0.024826, 0.056825, 0.029376, 0.037156, 0.018106, 0.010372, 0.008804, 0.014586, 0.010372, 0.018787, 0.020876, 0.014586, 0.013437, 0.010372, 0.010509, 0.011903, 0.007495, 0.01227, 0.007091, 0.007645, 0.007259, 0.006533, 0.004611, 0.004513, 0.004577, 0.006482, 0.008895, 0.008276, 0.005683, 0.008156, 0.007259, 0.009865, 0.011518, 0.007877, 0.005992, 0.007555, 0.011342, 0.010372, 0.008075, 0.011903, 0.013821, 0.010926, 0.009015, 0.011518, 0.017138, 0.012727, 0.009015, 0.007031, 0.00962, 0.016257], '')</t>
  </si>
  <si>
    <t>[45, 51, 53, 54, 55, 62, 63, 64, 112, 113, 114, 115, 116, 119, 120, 122, 530, 531, 532, 533, 534, 535, 536, 537, 538, 539, 540, 541, 542, 543, 544, 545, 546, 547, 548, 549, 553, 554, 557, 558, 559, 560, 561, 562, 563, 564, 565, 566, 567, 568, 569, 571, 573]</t>
  </si>
  <si>
    <t xml:space="preserve">F5RUT9|F5RUT9_9ENTR ABC superfamily ATP binding cassette transporter, ABC protein OS=Enterobacter hormaechei ATCC 49162 </t>
  </si>
  <si>
    <t>([0.349426, 0.232838, 0.268042, 0.295083, 0.324872, 0.257454, 0.284882, 0.318242, 0.342579, 0.384043, 0.414856, 0.465241, 0.342579, 0.377384, 0.268042, 0.179055, 0.288399, 0.359901, 0.271506, 0.36309, 0.271506, 0.206376, 0.225814, 0.225814, 0.225814, 0.196879, 0.288399, 0.301917, 0.200174, 0.17593, 0.102787, 0.054297, 0.047319, 0.088832, 0.088832, 0.15284, 0.222385, 0.21291, 0.209395, 0.278302, 0.275179, 0.275179, 0.264545, 0.308712, 0.219301, 0.15284, 0.155435, 0.142424, 0.083462, 0.155435, 0.18812, 0.268042, 0.359901, 0.36309, 0.346032, 0.359901, 0.291804, 0.30533, 0.222385, 0.161087, 0.161087, 0.158265, 0.268042, 0.268042, 0.30533, 0.370445, 0.370445, 0.408655, 0.42561, 0.529623, 0.486429, 0.468512, 0.444081, 0.418646, 0.339168, 0.335645, 0.291804, 0.356642, 0.356642, 0.342579, 0.414856, 0.308712, 0.236433, 0.118441, 0.18812, 0.17593, 0.118441, 0.161087, 0.098513, 0.050641, 0.058088, 0.073402, 0.044297, 0.056825, 0.056825, 0.055536, 0.06184, 0.079919, 0.054297, 0.055536, 0.060549, 0.076542, 0.142424, 0.132295, 0.15008, 0.139895, 0.139895, 0.243554, 0.281712, 0.366687, 0.458154, 0.433034, 0.422041, 0.505461, 0.5017, 0.545602, 0.618285, 0.59014, 0.538167, 0.525368, 0.422041, 0.525368, 0.490133, 0.408655, 0.490133, 0.490133, 0.494003, 0.494003, 0.472492, 0.377384, 0.377384, 0.390993, 0.298791, 0.339168, 0.31487, 0.31487, 0.225814, 0.25406, 0.257454, 0.284882, 0.380708, 0.476583, 0.472492, 0.454136, 0.468512, 0.440853, 0.444081, 0.418646, 0.414856, 0.398279, 0.374039, 0.377384, 0.370445, 0.444081, 0.444081, 0.483068, 0.40511, 0.408655, 0.301917, 0.278302, 0.284882, 0.281712, 0.311707, 0.308712, 0.31487, 0.398279, 0.342579, 0.42561, 0.447574, 0.454136, 0.486429, 0.613573, 0.604312, 0.604312, 0.497853, 0.4292, 0.422041, 0.41194, 0.41194, 0.41194, 0.436924, 0.349426, 0.349426, 0.308712, 0.311707, 0.318242, 0.30533, 0.394753, 0.398279, 0.332115, 0.25031, 0.17593, 0.127496, 0.129801, 0.137348, 0.222385, 0.288399, 0.291804, 0.298791, 0.356642, 0.436924, 0.433034, 0.440853, 0.4292, 0.4292, 0.41194, 0.332115, 0.324872, 0.247041, 0.182256, 0.264545, 0.346032, 0.356642, 0.342579, 0.342579, 0.342579, 0.346032, 0.281712, 0.247041, 0.298791, 0.295083, 0.291804, 0.268042, 0.335645, 0.295083, 0.264545, 0.229226, 0.31487], '')</t>
  </si>
  <si>
    <t>[69, 113, 114, 115, 116, 117, 118, 119, 121, 171, 172, 173]</t>
  </si>
  <si>
    <t xml:space="preserve">F5RUU0|F5RUU0_9ENTR Retinol dehydrogenase OS=Enterobacter hormaechei ATCC 49162 </t>
  </si>
  <si>
    <t>([0.575842, 0.58069, 0.476583, 0.450668, 0.476583, 0.483068, 0.497853, 0.436924, 0.366687, 0.295083, 0.321458, 0.359901, 0.275179, 0.275179, 0.268042, 0.257454, 0.203355, 0.18812, 0.116183, 0.191378, 0.185198, 0.158265, 0.106997, 0.167087, 0.125101, 0.122885, 0.125101, 0.132295, 0.182256, 0.158265, 0.147574, 0.098513, 0.060549, 0.081712, 0.069024, 0.042364, 0.043307, 0.074921, 0.092881, 0.164327, 0.158265, 0.111485, 0.147574, 0.219301, 0.170161, 0.247041, 0.25031, 0.17593, 0.167087, 0.094817, 0.173081, 0.268042, 0.247041, 0.25031, 0.203355, 0.243554, 0.236433, 0.25031, 0.25031, 0.25031, 0.25031, 0.236433, 0.236433, 0.236433, 0.243554, 0.25031, 0.216401, 0.229226, 0.324872, 0.264545, 0.281712, 0.243554, 0.167087, 0.257454, 0.346032, 0.440853, 0.42561, 0.42561, 0.318242, 0.318242, 0.206376, 0.106997, 0.116183, 0.17593, 0.137348, 0.129801, 0.090864, 0.111485, 0.069024, 0.034068, 0.051831, 0.109221, 0.081712, 0.137348, 0.137348, 0.079919, 0.073402, 0.073402, 0.134866, 0.222385, 0.15008, 0.239899, 0.356642, 0.352862, 0.239899, 0.271506, 0.239899, 0.342579, 0.239899, 0.203355, 0.295083, 0.264545, 0.236433, 0.328603, 0.239899, 0.239899, 0.284882, 0.284882, 0.203355, 0.125101, 0.142424, 0.182256, 0.137348, 0.081712, 0.094817, 0.173081, 0.173081, 0.219301, 0.209395, 0.311707, 0.328603, 0.268042, 0.26085, 0.268042, 0.25406, 0.335645, 0.264545, 0.264545, 0.268042, 0.271506, 0.264545, 0.232838, 0.271506, 0.339168, 0.422041, 0.390993, 0.387226, 0.352862, 0.243554, 0.216401, 0.18812, 0.271506, 0.335645, 0.278302, 0.243554, 0.170161, 0.185198, 0.216401, 0.155435, 0.155435, 0.236433, 0.295083, 0.21291, 0.209395, 0.144935, 0.158265, 0.100716, 0.102787, 0.125101, 0.200174, 0.229226, 0.173081, 0.173081, 0.122885, 0.196879, 0.155435, 0.144935, 0.144935, 0.194234, 0.298791, 0.328603, 0.225814, 0.26085, 0.349426, 0.349426, 0.288399, 0.281712, 0.377384, 0.387226, 0.31487, 0.332115, 0.342579, 0.444081, 0.454136, 0.494003, 0.505461, 0.608892, 0.767246, 0.661982, 0.642678, 0.661982, 0.661982, 0.775545, 0.657645, 0.604312, 0.562014, 0.712013, 0.557691, 0.545602, 0.444081, 0.517562, 0.534167, 0.534167, 0.494003, 0.414856, 0.384043, 0.342579, 0.342579, 0.25031, 0.318242, 0.311707, 0.268042, 0.147574, 0.158265, 0.239899, 0.278302, 0.31487, 0.335645, 0.447574, 0.398279, 0.483068, 0.380708, 0.380708, 0.30533, 0.339168, 0.324872, 0.324872, 0.359901, 0.366687, 0.401658, 0.335645, 0.332115, 0.264545, 0.291804, 0.278302, 0.278302, 0.196879, 0.127496, 0.125101, 0.125101, 0.158265, 0.127496, 0.179055, 0.161087, 0.219301, 0.142424, 0.144935, 0.209395, 0.203355, 0.173081, 0.173081, 0.203355, 0.173081, 0.257454, 0.328603, 0.295083, 0.25406, 0.346032, 0.458154], '')</t>
  </si>
  <si>
    <t>[0, 1, 195, 196, 197, 198, 199, 200, 201, 202, 203, 204, 205, 206, 207, 208, 210, 211, 212]</t>
  </si>
  <si>
    <t xml:space="preserve">F5RUU1|F5RUU1_9ENTR Thioredoxin domain protein OS=Enterobacter hormaechei ATCC 49162 </t>
  </si>
  <si>
    <t>([0.15008, 0.147574, 0.206376, 0.134866, 0.173081, 0.209395, 0.25031, 0.182256, 0.229226, 0.26085, 0.281712, 0.284882, 0.295083, 0.36309, 0.394753, 0.308712, 0.321458, 0.295083, 0.194234, 0.18812, 0.106997, 0.094817, 0.129801, 0.118441, 0.185198, 0.182256, 0.185198, 0.120615, 0.122885, 0.11371, 0.067594, 0.0704, 0.109221, 0.066181, 0.040537, 0.037156, 0.059222, 0.058088, 0.092881, 0.132295, 0.222385, 0.229226, 0.243554, 0.222385, 0.229226, 0.137348, 0.079919, 0.046336, 0.06312, 0.098513, 0.056825, 0.109221, 0.066181, 0.060549, 0.079919, 0.142424, 0.155435, 0.132295, 0.137348, 0.137348, 0.158265, 0.158265, 0.147574, 0.137348, 0.085092, 0.081712, 0.132295, 0.129801, 0.229226, 0.268042, 0.203355, 0.200174, 0.120615, 0.102787, 0.092881, 0.120615, 0.109221, 0.088832, 0.132295, 0.132295, 0.173081, 0.173081, 0.094817, 0.173081, 0.173081, 0.288399, 0.291804, 0.356642, 0.472492, 0.454136, 0.418646, 0.398279, 0.486429, 0.545602, 0.575842, 0.476583, 0.486429, 0.476583, 0.398279, 0.284882, 0.394753, 0.370445, 0.390993, 0.525368, 0.545602, 0.454136, 0.41194, 0.380708, 0.349426, 0.349426, 0.30533, 0.298791, 0.36309, 0.284882, 0.278302, 0.36309, 0.465241, 0.444081, 0.447574, 0.4292, 0.541878, 0.517562, 0.494003, 0.390993, 0.41194, 0.31487, 0.31487, 0.31487, 0.370445, 0.335645, 0.219301, 0.25031, 0.203355, 0.232838, 0.328603, 0.366687, 0.380708, 0.359901, 0.36309, 0.275179, 0.366687, 0.264545, 0.173081, 0.129801, 0.173081, 0.155435, 0.229226, 0.31487, 0.232838, 0.18812, 0.144935, 0.243554, 0.232838, 0.356642, 0.377384, 0.384043, 0.352862, 0.356642, 0.328603, 0.25406, 0.268042, 0.26085, 0.346032, 0.352862, 0.476583, 0.472492, 0.458154, 0.472492, 0.468512, 0.604312, 0.648219, 0.745909, 0.613573, 0.626927, 0.570702, 0.458154, 0.36309, 0.36309, 0.349426, 0.278302, 0.370445, 0.370445, 0.295083, 0.284882, 0.359901, 0.291804, 0.295083, 0.308712, 0.291804, 0.328603, 0.328603, 0.222385, 0.232838, 0.321458, 0.236433, 0.239899, 0.321458, 0.401658, 0.352862, 0.318242, 0.440853, 0.433034, 0.570702, 0.642678, 0.675549, 0.626927, 0.626927, 0.553315, 0.494003, 0.490133, 0.450668, 0.346032, 0.418646, 0.328603, 0.328603, 0.324872, 0.335645, 0.332115, 0.25406, 0.324872, 0.349426, 0.346032, 0.349426, 0.324872, 0.324872, 0.219301, 0.271506, 0.216401, 0.216401, 0.15008, 0.15008, 0.158265, 0.158265, 0.185198, 0.264545, 0.281712, 0.278302, 0.264545, 0.229226, 0.271506, 0.291804, 0.295083, 0.281712, 0.229226, 0.209395, 0.232838, 0.288399, 0.167087, 0.25031, 0.349426, 0.359901, 0.281712, 0.236433, 0.291804, 0.206376, 0.206376, 0.191378, 0.271506, 0.291804, 0.291804, 0.239899, 0.191378, 0.194234, 0.18812, 0.142424, 0.142424, 0.144935, 0.17593, 0.194234, 0.122885, 0.090864, 0.096677, 0.090864, 0.06312, 0.059222, 0.081712, 0.06312, 0.045352, 0.033407, 0.020165, 0.018106, 0.024826, 0.021381, 0.013437], '')</t>
  </si>
  <si>
    <t>[93, 94, 103, 104, 120, 121, 169, 170, 171, 172, 173, 174, 202, 203, 204, 205, 206, 207]</t>
  </si>
  <si>
    <t xml:space="preserve">F5RUU2|F5RUU2_9ENTR ABC superfamily ATP binding cassette transporter, permease protein OS=Enterobacter hormaechei ATCC 49162 </t>
  </si>
  <si>
    <t>([0.21291, 0.167087, 0.067594, 0.085092, 0.066181, 0.038858, 0.021381, 0.015344, 0.010372, 0.008895, 0.008895, 0.007259, 0.005623, 0.003997, 0.003963, 0.002688, 0.003997, 0.004208, 0.00407, 0.002623, 0.002623, 0.002662, 0.003405, 0.004835, 0.00515, 0.004358, 0.00407, 0.004247, 0.005503, 0.005378, 0.006078, 0.007259, 0.009187, 0.009294, 0.008409, 0.008723, 0.008723, 0.006421, 0.004208, 0.003246, 0.004431, 0.003298, 0.003607, 0.00243, 0.002396, 0.001572, 0.001602, 0.001533, 0.002327, 0.001692, 0.002623, 0.00316, 0.002623, 0.002396, 0.00231, 0.003366, 0.00243, 0.00246, 0.002688, 0.003053, 0.002881, 0.001967, 0.001936, 0.002117, 0.001967, 0.002057, 0.002503, 0.00316, 0.003405, 0.003405, 0.003864, 0.003757, 0.003757, 0.004414, 0.005623, 0.008002, 0.005623, 0.00558, 0.008156, 0.009865, 0.011903, 0.010672, 0.011669, 0.020522, 0.030003, 0.030611, 0.015078, 0.015344, 0.010926, 0.015078, 0.014586, 0.018106, 0.018787, 0.014586, 0.009015, 0.009401, 0.006482, 0.007877, 0.008624, 0.005799, 0.004431, 0.003701, 0.005249, 0.007315, 0.007315, 0.005223, 0.008276, 0.00777, 0.009294, 0.017797, 0.016826, 0.016528, 0.010926, 0.007177, 0.009294, 0.009096, 0.008804, 0.013437, 0.013016, 0.011342, 0.015694, 0.024393, 0.05306, 0.040537, 0.029376, 0.018415, 0.026892, 0.015078, 0.030611, 0.016021, 0.009865, 0.008156, 0.008409, 0.01227, 0.01227, 0.010509, 0.019109, 0.020522, 0.01078, 0.013613, 0.023963, 0.036378, 0.038858, 0.037156, 0.051831, 0.037156, 0.069024, 0.10481, 0.170161, 0.100716, 0.17593, 0.15284, 0.25031, 0.194234, 0.185198, 0.321458, 0.332115, 0.247041, 0.194234, 0.318242, 0.281712, 0.298791, 0.182256, 0.102787, 0.106997, 0.111485, 0.191378, 0.106997, 0.102787, 0.098513, 0.170161, 0.102787, 0.102787, 0.127496, 0.164327, 0.102787, 0.092881, 0.090864, 0.11371, 0.144935, 0.15284, 0.125101, 0.116183, 0.116183, 0.132295, 0.120615, 0.06184, 0.078022, 0.137348, 0.100716, 0.078022, 0.078022, 0.134866, 0.139895, 0.06312, 0.028695, 0.036378, 0.033407, 0.018787, 0.025316, 0.030611, 0.019109, 0.030611, 0.024393, 0.023963, 0.03976, 0.021816, 0.041405, 0.018787, 0.015344, 0.013016, 0.016826, 0.009728, 0.008624, 0.008723, 0.009015, 0.014783, 0.018787, 0.015344, 0.026338, 0.015078, 0.012727, 0.019401, 0.011518, 0.009187, 0.011669, 0.008723, 0.009015, 0.006482, 0.009096, 0.007645, 0.010509, 0.010372, 0.010509, 0.008804, 0.013613, 0.017797, 0.019401, 0.019401, 0.024826, 0.015344, 0.017138, 0.011903, 0.011669, 0.020522, 0.020522, 0.025762, 0.041405, 0.078022, 0.129801, 0.106997, 0.155435, 0.122885, 0.096677, 0.17593, 0.268042, 0.21291, 0.236433, 0.179055, 0.132295], '')</t>
  </si>
  <si>
    <t xml:space="preserve">F5RUU3|F5RUU3_9ENTR ABC superfamily ATP binding cassette transporter, ABC protein OS=Enterobacter hormaechei ATCC 49162 </t>
  </si>
  <si>
    <t>([0.017138, 0.025762, 0.016528, 0.023534, 0.024826, 0.038042, 0.056825, 0.0704, 0.085092, 0.100716, 0.0704, 0.050641, 0.090864, 0.051831, 0.066181, 0.10481, 0.11371, 0.185198, 0.100716, 0.125101, 0.137348, 0.129801, 0.139895, 0.222385, 0.225814, 0.185198, 0.11371, 0.111485, 0.11371, 0.078022, 0.086953, 0.076542, 0.078022, 0.044297, 0.078022, 0.094817, 0.088832, 0.142424, 0.074921, 0.137348, 0.085092, 0.074921, 0.076542, 0.071867, 0.086953, 0.083462, 0.134866, 0.134866, 0.129801, 0.127496, 0.179055, 0.17593, 0.200174, 0.200174, 0.278302, 0.194234, 0.118441, 0.098513, 0.086953, 0.102787, 0.066181, 0.10481, 0.196879, 0.200174, 0.21291, 0.185198, 0.191378, 0.118441, 0.118441, 0.060549, 0.069024, 0.0704, 0.067594, 0.118441, 0.109221, 0.094817, 0.155435, 0.142424, 0.164327, 0.196879, 0.295083, 0.374039, 0.291804, 0.257454, 0.268042, 0.26085, 0.196879, 0.191378, 0.196879, 0.200174, 0.243554, 0.236433, 0.239899, 0.281712, 0.268042, 0.278302, 0.203355, 0.200174, 0.291804, 0.298791, 0.200174, 0.120615, 0.129801, 0.209395, 0.139895, 0.092881, 0.044297, 0.085092, 0.046336, 0.083462, 0.078022, 0.11371, 0.116183, 0.120615, 0.100716, 0.122885, 0.203355, 0.342579, 0.335645, 0.321458, 0.216401, 0.25406, 0.346032, 0.349426, 0.257454, 0.311707, 0.374039, 0.377384, 0.346032, 0.366687, 0.352862, 0.476583, 0.497853, 0.490133, 0.401658, 0.401658, 0.36309, 0.342579, 0.225814, 0.209395, 0.225814, 0.25406, 0.278302, 0.268042, 0.26085, 0.356642, 0.377384, 0.390993, 0.494003, 0.42561, 0.509769, 0.4292, 0.311707, 0.295083, 0.30533, 0.301917, 0.308712, 0.216401, 0.15008, 0.26085, 0.281712, 0.247041, 0.25031, 0.182256, 0.120615, 0.125101, 0.125101, 0.078022, 0.074921, 0.074921, 0.096677, 0.060549, 0.10481, 0.17593, 0.155435, 0.155435, 0.222385, 0.209395, 0.321458, 0.339168, 0.318242, 0.332115, 0.278302, 0.271506, 0.349426, 0.422041, 0.332115, 0.295083, 0.377384, 0.387226, 0.401658, 0.440853, 0.436924, 0.40511, 0.332115, 0.281712, 0.17593, 0.132295, 0.137348, 0.132295, 0.18812, 0.17593, 0.179055, 0.271506, 0.268042, 0.268042, 0.278302, 0.335645, 0.366687, 0.377384, 0.30533, 0.21291, 0.203355, 0.209395, 0.229226, 0.324872, 0.414856, 0.521092, 0.59917, 0.59014, 0.545602, 0.553315, 0.570702, 0.521092, 0.517562, 0.622677, 0.618285, 0.59917, 0.618285, 0.59014, 0.562014, 0.653063, 0.775545, 0.76285, 0.882776, 0.88723, 0.83125], '')</t>
  </si>
  <si>
    <t>[150, 217, 218, 219, 220, 221, 222, 223, 224, 225, 226, 227, 228, 229, 230, 231, 232, 233, 234, 235, 236]</t>
  </si>
  <si>
    <t xml:space="preserve">F5RUU4|F5RUU4_9ENTR Uncharacterized protein OS=Enterobacter hormaechei ATCC 49162 </t>
  </si>
  <si>
    <t>([0.008276, 0.010926, 0.020522, 0.030611, 0.023087, 0.040537, 0.058088, 0.042364, 0.064632, 0.083462, 0.056825, 0.055536, 0.060549, 0.040537, 0.03976, 0.096677, 0.164327, 0.142424, 0.278302, 0.194234, 0.203355, 0.295083, 0.179055, 0.10481, 0.078022, 0.120615, 0.083462, 0.088832, 0.090864, 0.050641, 0.051831, 0.041405, 0.035586, 0.030611, 0.046336, 0.066181, 0.034068, 0.020165, 0.014315, 0.014075, 0.023963, 0.023963, 0.014783, 0.030003, 0.046336, 0.028107, 0.027463, 0.038042, 0.022306, 0.019109, 0.015078, 0.012491, 0.013265, 0.0198, 0.021381, 0.022306, 0.022667, 0.021816, 0.019401, 0.018106, 0.018415, 0.009977, 0.009977, 0.015694, 0.015344, 0.016021, 0.031287, 0.030611, 0.028107, 0.044297, 0.038042, 0.083462, 0.111485, 0.147574, 0.164327, 0.164327, 0.092881, 0.05306, 0.06312, 0.122885, 0.21291, 0.167087, 0.301917, 0.17593, 0.147574, 0.15284, 0.147574, 0.161087, 0.096677, 0.056825, 0.031287, 0.076542, 0.071867, 0.067594, 0.06184, 0.041405, 0.042364, 0.05306, 0.109221, 0.134866, 0.142424, 0.125101, 0.078022, 0.03976, 0.088832, 0.073402, 0.041405, 0.033407, 0.029376, 0.029376, 0.060549, 0.06184, 0.054297, 0.06184, 0.06184, 0.10481, 0.106997, 0.100716, 0.098513, 0.111485, 0.081712, 0.047319, 0.022667, 0.046336, 0.047319, 0.047319, 0.042364, 0.073402, 0.094817, 0.064632, 0.127496, 0.071867, 0.083462, 0.100716, 0.074921, 0.088832, 0.050641, 0.050641, 0.06184, 0.079919, 0.073402, 0.118441, 0.15008, 0.257454, 0.271506, 0.349426, 0.356642, 0.444081, 0.440853, 0.447574, 0.525368, 0.509769, 0.632174, 0.724957, 0.59508, 0.648219, 0.618285, 0.622677, 0.666105, 0.618285, 0.521092, 0.538167, 0.454136, 0.384043, 0.387226, 0.346032, 0.243554, 0.134866, 0.11371, 0.118441, 0.088832, 0.085092, 0.088832, 0.060549, 0.038858, 0.032017, 0.025762, 0.026338, 0.050641, 0.025316, 0.031287, 0.06312, 0.033407, 0.060549, 0.078022, 0.045352, 0.055536, 0.106997, 0.200174, 0.247041, 0.25406, 0.21291, 0.219301, 0.21291, 0.209395, 0.30533, 0.408655, 0.433034, 0.335645, 0.31487, 0.440853, 0.408655, 0.31487, 0.40511, 0.394753, 0.370445, 0.349426, 0.342579, 0.31487, 0.216401, 0.203355, 0.196879, 0.284882, 0.203355, 0.236433, 0.298791, 0.281712, 0.291804, 0.291804, 0.377384, 0.311707, 0.301917, 0.271506, 0.359901, 0.370445, 0.335645, 0.36309, 0.390993, 0.295083, 0.26085, 0.31487, 0.342579, 0.26085, 0.257454, 0.359901, 0.342579, 0.229226, 0.229226, 0.229226, 0.161087, 0.170161, 0.203355, 0.137348, 0.161087, 0.102787, 0.10481, 0.120615, 0.100716, 0.090864, 0.167087, 0.229226, 0.17593, 0.147574, 0.209395, 0.17593, 0.098513, 0.074921, 0.129801, 0.098513, 0.090864, 0.15284, 0.139895, 0.090864, 0.086953, 0.088832, 0.15008, 0.074921, 0.074921, 0.076542, 0.134866, 0.076542, 0.074921, 0.139895, 0.120615, 0.10481, 0.106997, 0.15008, 0.15284, 0.116183, 0.118441, 0.090864, 0.058088, 0.038858, 0.088832], '')</t>
  </si>
  <si>
    <t>[150, 151, 152, 153, 154, 155, 156, 157, 158, 159, 160, 161]</t>
  </si>
  <si>
    <t xml:space="preserve">F5RUU5|F5RUU5_9ENTR Protein QmcA OS=Enterobacter hormaechei ATCC 49162 </t>
  </si>
  <si>
    <t>([0.001249, 0.001541, 0.001374, 0.001344, 0.001202, 0.001172, 0.001602, 0.001855, 0.002435, 0.002349, 0.002881, 0.002435, 0.002555, 0.003804, 0.004835, 0.006245, 0.004315, 0.00558, 0.005623, 0.008156, 0.009294, 0.014783, 0.018787, 0.017447, 0.026892, 0.054297, 0.049374, 0.054297, 0.076542, 0.083462, 0.076542, 0.079919, 0.173081, 0.25031, 0.137348, 0.134866, 0.078022, 0.076542, 0.045352, 0.10481, 0.046336, 0.060549, 0.058088, 0.058088, 0.06312, 0.064632, 0.06312, 0.11371, 0.056825, 0.056825, 0.03976, 0.056825, 0.06184, 0.05306, 0.032677, 0.034068, 0.037156, 0.036378, 0.083462, 0.132295, 0.116183, 0.229226, 0.200174, 0.109221, 0.109221, 0.18812, 0.203355, 0.216401, 0.18812, 0.301917, 0.21291, 0.268042, 0.21291, 0.209395, 0.173081, 0.173081, 0.216401, 0.11371, 0.116183, 0.100716, 0.06312, 0.032677, 0.031287, 0.040537, 0.094817, 0.092881, 0.074921, 0.055536, 0.027463, 0.038858, 0.022667, 0.036378, 0.037156, 0.038858, 0.03976, 0.028107, 0.037156, 0.028695, 0.037156, 0.074921, 0.041405, 0.0704, 0.10481, 0.100716, 0.132295, 0.066181, 0.067594, 0.088832, 0.071867, 0.076542, 0.069024, 0.111485, 0.090864, 0.092881, 0.096677, 0.094817, 0.170161, 0.170161, 0.179055, 0.25031, 0.247041, 0.332115, 0.339168, 0.377384, 0.284882, 0.284882, 0.380708, 0.380708, 0.291804, 0.281712, 0.377384, 0.295083, 0.225814, 0.275179, 0.275179, 0.328603, 0.324872, 0.321458, 0.390993, 0.384043, 0.384043, 0.291804, 0.291804, 0.209395, 0.216401, 0.298791, 0.200174, 0.209395, 0.137348, 0.203355, 0.298791, 0.219301, 0.298791, 0.401658, 0.422041, 0.374039, 0.422041, 0.332115, 0.236433, 0.179055, 0.264545, 0.232838, 0.328603, 0.301917, 0.377384, 0.335645, 0.332115, 0.390993, 0.390993, 0.480142, 0.490133, 0.468512, 0.541878, 0.51388, 0.384043, 0.268042, 0.216401, 0.219301, 0.268042, 0.370445, 0.398279, 0.328603, 0.359901, 0.356642, 0.356642, 0.366687, 0.31487, 0.239899, 0.264545, 0.219301, 0.236433, 0.229226, 0.25031, 0.25031, 0.288399, 0.377384, 0.472492, 0.472492, 0.377384, 0.40511, 0.359901, 0.377384, 0.444081, 0.458154, 0.447574, 0.490133, 0.472492, 0.541878, 0.529623, 0.450668, 0.494003, 0.447574, 0.465241, 0.418646, 0.422041, 0.4292, 0.4292, 0.418646, 0.476583, 0.58069, 0.549308, 0.604312, 0.549308, 0.549308, 0.5017, 0.509769, 0.509769, 0.476583, 0.436924, 0.538167, 0.657645, 0.608892, 0.541878, 0.494003, 0.494003, 0.494003, 0.490133, 0.408655, 0.414856, 0.414856, 0.335645, 0.377384, 0.281712, 0.219301, 0.164327, 0.167087, 0.167087, 0.155435, 0.118441, 0.173081, 0.185198, 0.147574, 0.116183, 0.170161, 0.209395, 0.161087, 0.158265, 0.15008, 0.194234, 0.194234, 0.232838, 0.298791, 0.281712, 0.301917, 0.324872, 0.36309, 0.36309, 0.390993, 0.318242, 0.418646, 0.380708, 0.366687, 0.394753, 0.390993, 0.366687, 0.346032, 0.4292, 0.352862, 0.324872, 0.352862, 0.264545, 0.222385, 0.236433, 0.173081, 0.161087, 0.209395, 0.25406, 0.275179, 0.236433, 0.321458, 0.328603, 0.359901, 0.352862, 0.349426, 0.408655, 0.422041, 0.40511, 0.380708, 0.458154, 0.476583, 0.458154, 0.575842, 0.618285, 0.553315], '')</t>
  </si>
  <si>
    <t>[172, 173, 207, 208, 219, 220, 221, 222, 223, 224, 225, 226, 229, 230, 231, 232, 301, 302, 303]</t>
  </si>
  <si>
    <t xml:space="preserve">F5RUU6|F5RUU6_9ENTR Inner membrane protein YbbJ OS=Enterobacter hormaechei ATCC 49162 </t>
  </si>
  <si>
    <t>([0.009728, 0.006078, 0.004976, 0.003963, 0.005011, 0.004135, 0.00515, 0.006421, 0.005318, 0.004577, 0.003963, 0.004358, 0.005683, 0.005623, 0.006619, 0.006795, 0.009187, 0.010509, 0.011903, 0.010372, 0.007031, 0.005734, 0.006194, 0.006194, 0.008895, 0.009187, 0.010372, 0.009294, 0.008276, 0.009187, 0.009096, 0.015694, 0.018787, 0.012727, 0.008804, 0.008276, 0.008804, 0.006142, 0.004431, 0.004646, 0.003701, 0.005249, 0.005503, 0.008075, 0.008156, 0.008409, 0.008409, 0.009728, 0.007555, 0.005734, 0.006533, 0.007315, 0.005086, 0.005249, 0.005249, 0.005249, 0.006039, 0.007259, 0.007555, 0.007645, 0.005249, 0.005086, 0.004976, 0.005011, 0.003555, 0.004775, 0.004736, 0.004646, 0.00407, 0.005623, 0.007315, 0.008409, 0.011342, 0.023087, 0.014315, 0.027463, 0.036378, 0.043307, 0.026892, 0.05306, 0.102787, 0.161087, 0.247041, 0.25406, 0.349426, 0.342579, 0.25406, 0.25031, 0.264545, 0.332115, 0.203355, 0.247041, 0.147574, 0.155435, 0.139895, 0.179055, 0.094817, 0.060549, 0.067594, 0.129801, 0.11371, 0.111485, 0.11371, 0.085092, 0.078022, 0.046336, 0.094817, 0.155435, 0.15284, 0.147574, 0.096677, 0.222385, 0.147574, 0.17593, 0.142424, 0.139895, 0.17593, 0.288399, 0.291804, 0.271506, 0.239899, 0.25406, 0.26085, 0.25406, 0.229226, 0.25031, 0.25406, 0.161087, 0.129801, 0.086953, 0.094817, 0.155435, 0.0704, 0.116183, 0.096677, 0.109221, 0.066181, 0.06312, 0.049374, 0.0704, 0.073402, 0.076542, 0.060549, 0.044297, 0.036378, 0.048328, 0.032017, 0.044297, 0.081712, 0.076542, 0.118441, 0.073402], '')</t>
  </si>
  <si>
    <t xml:space="preserve">F5RUV1|F5RUV1_9ENTR MFS family major facilitator transporter, fosmidomycin:cation antiporter OS=Enterobacter hormaechei ATCC 49162 </t>
  </si>
  <si>
    <t>([0.332115, 0.366687, 0.324872, 0.398279, 0.359901, 0.377384, 0.433034, 0.490133, 0.5017, 0.505461, 0.525368, 0.59917, 0.648219, 0.604312, 0.608892, 0.476583, 0.380708, 0.374039, 0.324872, 0.185198, 0.26085, 0.158265, 0.15284, 0.185198, 0.092881, 0.066181, 0.074921, 0.0704, 0.042364, 0.022306, 0.023963, 0.022667, 0.013265, 0.008804, 0.010131, 0.009015, 0.008409, 0.008002, 0.008895, 0.007422, 0.007877, 0.008409, 0.01204, 0.014075, 0.008409, 0.01204, 0.01204, 0.011669, 0.006988, 0.006374, 0.009401, 0.006482, 0.006533, 0.007645, 0.007555, 0.010926, 0.008895, 0.014315, 0.013265, 0.011903, 0.011669, 0.015078, 0.014075, 0.014315, 0.008624, 0.009483, 0.009977, 0.018415, 0.011903, 0.015078, 0.022667, 0.01204, 0.01204, 0.012491, 0.017447, 0.032017, 0.016021, 0.033407, 0.023087, 0.06184, 0.029376, 0.05306, 0.035586, 0.044297, 0.022667, 0.040537, 0.054297, 0.033407, 0.013437, 0.021381, 0.018415, 0.017797, 0.033407, 0.034068, 0.0198, 0.01078, 0.007422, 0.009483, 0.007091, 0.007315, 0.006619, 0.009294, 0.006142, 0.009187, 0.007177, 0.008002, 0.005799, 0.005249, 0.005683, 0.007315, 0.006245, 0.006245, 0.004921, 0.004899, 0.006894, 0.009015, 0.013437, 0.022667, 0.017797, 0.011669, 0.014783, 0.017447, 0.0198, 0.043307, 0.036378, 0.049374, 0.048328, 0.0704, 0.120615, 0.111485, 0.109221, 0.132295, 0.219301, 0.301917, 0.311707, 0.298791, 0.298791, 0.196879, 0.161087, 0.247041, 0.374039, 0.264545, 0.116183, 0.106997, 0.064632, 0.064632, 0.060549, 0.11371, 0.06312, 0.059222, 0.081712, 0.102787, 0.055536, 0.054297, 0.066181, 0.032017, 0.017447, 0.014075, 0.019401, 0.015694, 0.009096, 0.006374, 0.007555, 0.015078, 0.008804, 0.01227, 0.012727, 0.012727, 0.012727, 0.016826, 0.013437, 0.008804, 0.005683, 0.006039, 0.004431, 0.00359, 0.004247, 0.004208, 0.003512, 0.003512, 0.003212, 0.003478, 0.003757, 0.003177, 0.002503, 0.003671, 0.002555, 0.002503, 0.002581, 0.001743, 0.001602, 0.001602, 0.002035, 0.003212, 0.004135, 0.005872, 0.00515, 0.006194, 0.009015, 0.014075, 0.018415, 0.043307, 0.042364, 0.055536, 0.111485, 0.073402, 0.051831, 0.118441, 0.142424, 0.0704, 0.15008, 0.264545, 0.324872, 0.380708, 0.284882, 0.170161, 0.085092, 0.109221, 0.056825, 0.051831, 0.030003, 0.015694, 0.008525, 0.008525, 0.006701, 0.004611, 0.004358, 0.004775, 0.004611, 0.003053, 0.002705, 0.001709, 0.001374, 0.001061, 0.001, 0.000854, 0.001335, 0.001786, 0.001434, 0.001335, 0.001408, 0.001159, 0.001142, 0.001112, 0.001211, 0.001743, 0.002606, 0.002555, 0.002581, 0.001692, 0.002482, 0.0028, 0.00407, 0.00515, 0.005086, 0.005318, 0.004921, 0.004976, 0.003607, 0.003341, 0.003963, 0.002503, 0.002688, 0.002482, 0.003053, 0.002761, 0.002366, 0.001936, 0.003109, 0.003246, 0.003478, 0.002435, 0.003246, 0.003109, 0.003212, 0.002761, 0.002662, 0.004388, 0.004414, 0.004388, 0.006619, 0.008156, 0.015344, 0.015078, 0.0198, 0.013613, 0.012491, 0.015694, 0.0198, 0.01078, 0.006894, 0.009401, 0.010672, 0.009015, 0.009977, 0.005623, 0.007877, 0.00558, 0.003997, 0.002761, 0.004414, 0.00316, 0.002529, 0.002581, 0.002606, 0.003757, 0.003804, 0.005503, 0.005503, 0.003864, 0.00389, 0.005734, 0.004358, 0.00389, 0.003177, 0.0028, 0.002727, 0.001748, 0.001743, 0.002035, 0.00283, 0.00225, 0.002014, 0.002349, 0.001855, 0.001855, 0.001159, 0.001271, 0.000713, 0.000537, 0.001048, 0.001722, 0.001155, 0.00103, 0.001743, 0.002623, 0.002727, 0.003079, 0.004358, 0.005011, 0.004483, 0.004483, 0.005223, 0.005799, 0.00389, 0.003014, 0.004247, 0.00389, 0.004414, 0.004161, 0.004775, 0.003821, 0.003512, 0.004899, 0.004835, 0.004414, 0.003821, 0.003246, 0.003512, 0.00246, 0.003053, 0.003298, 0.002503, 0.002194, 0.003276, 0.004775, 0.00777, 0.00777, 0.008525, 0.006374, 0.006988, 0.005318, 0.004483, 0.004513, 0.003212, 0.003821, 0.003366, 0.002512, 0.002035, 0.003014, 0.003014, 0.002078, 0.002512, 0.002662, 0.002155, 0.002155, 0.001417, 0.00076, 0.000442, 0.000893, 0.00155, 0.00243, 0.003276, 0.004513, 0.004483, 0.00558, 0.005623, 0.005503, 0.007495, 0.010221, 0.007177, 0.010131, 0.017797, 0.012727, 0.016257, 0.041405], '')</t>
  </si>
  <si>
    <t>[8, 9, 10, 11, 12, 13, 14]</t>
  </si>
  <si>
    <t xml:space="preserve">F5RUV2|F5RUV2_9ENTR Inner membrane protein YbaL OS=Enterobacter hormaechei ATCC 49162 </t>
  </si>
  <si>
    <t>([0.040537, 0.022306, 0.032017, 0.044297, 0.022306, 0.015694, 0.010372, 0.010372, 0.007315, 0.005872, 0.004835, 0.005799, 0.004736, 0.003276, 0.003276, 0.003276, 0.002976, 0.00292, 0.004388, 0.002881, 0.002705, 0.004431, 0.004135, 0.003212, 0.003212, 0.00316, 0.002881, 0.002727, 0.002727, 0.004161, 0.004577, 0.004611, 0.00407, 0.004775, 0.008002, 0.006078, 0.006039, 0.006619, 0.009728, 0.006078, 0.006795, 0.005992, 0.005683, 0.008624, 0.01227, 0.008002, 0.010509, 0.022667, 0.059222, 0.038042, 0.028695, 0.06184, 0.060549, 0.079919, 0.045352, 0.017447, 0.0198, 0.010372, 0.007495, 0.004976, 0.007422, 0.007315, 0.008624, 0.005623, 0.005378, 0.00359, 0.004976, 0.004161, 0.003757, 0.003671, 0.003671, 0.003555, 0.0028, 0.003109, 0.00316, 0.00407, 0.00407, 0.004921, 0.004775, 0.006374, 0.009865, 0.008624, 0.007645, 0.006619, 0.010131, 0.006567, 0.010509, 0.007555, 0.009483, 0.009865, 0.006421, 0.006374, 0.007422, 0.007177, 0.008276, 0.005623, 0.005623, 0.007091, 0.006142, 0.006245, 0.005623, 0.004161, 0.004689, 0.004646, 0.004483, 0.004577, 0.006533, 0.004577, 0.004577, 0.003512, 0.003405, 0.003405, 0.004135, 0.003014, 0.003555, 0.004247, 0.005223, 0.005223, 0.006374, 0.006421, 0.006988, 0.005011, 0.004899, 0.004921, 0.006374, 0.005378, 0.005683, 0.006194, 0.009483, 0.014783, 0.016826, 0.00962, 0.017447, 0.023087, 0.048328, 0.049374, 0.044297, 0.06312, 0.028695, 0.020165, 0.016826, 0.026892, 0.028107, 0.028107, 0.013821, 0.010926, 0.023087, 0.021381, 0.010221, 0.007259, 0.005932, 0.006245, 0.006374, 0.006245, 0.004431, 0.003341, 0.002349, 0.001572, 0.001722, 0.002327, 0.001967, 0.002512, 0.002512, 0.002976, 0.003555, 0.005503, 0.007422, 0.007422, 0.007422, 0.007315, 0.010221, 0.00777, 0.009187, 0.015694, 0.008895, 0.011669, 0.010509, 0.020522, 0.028695, 0.023087, 0.015078, 0.026892, 0.017138, 0.017447, 0.023534, 0.019109, 0.010509, 0.008895, 0.005086, 0.003461, 0.004315, 0.003053, 0.003821, 0.003727, 0.002623, 0.00283, 0.003298, 0.004577, 0.004414, 0.003727, 0.002881, 0.004577, 0.003246, 0.003246, 0.002688, 0.002662, 0.003555, 0.004513, 0.004513, 0.006078, 0.009483, 0.011342, 0.020522, 0.028695, 0.049374, 0.048328, 0.034068, 0.038042, 0.018415, 0.018106, 0.020165, 0.017797, 0.011669, 0.011518, 0.017138, 0.012727, 0.013016, 0.008002, 0.006894, 0.00515, 0.005932, 0.004921, 0.003804, 0.004161, 0.00292, 0.001687, 0.002555, 0.003053, 0.00283, 0.002581, 0.00231, 0.002117, 0.003014, 0.00292, 0.002623, 0.001906, 0.00243, 0.002396, 0.00283, 0.002482, 0.002623, 0.002761, 0.003555, 0.004577, 0.004611, 0.004611, 0.007031, 0.006701, 0.009483, 0.008156, 0.01204, 0.015694, 0.033407, 0.036378, 0.023963, 0.076542, 0.090864, 0.125101, 0.137348, 0.147574, 0.109221, 0.161087, 0.085092, 0.033407, 0.014783, 0.007259, 0.00777, 0.00777, 0.005734, 0.00558, 0.005318, 0.004388, 0.002761, 0.002761, 0.003014, 0.00359, 0.002211, 0.00225, 0.001572, 0.00155, 0.001906, 0.003405, 0.002761, 0.003298, 0.003555, 0.003924, 0.006078, 0.008804, 0.006194, 0.007315, 0.005223, 0.004431, 0.004431, 0.004611, 0.004431, 0.003963, 0.004646, 0.005223, 0.006482, 0.007645, 0.004835, 0.003212, 0.002057, 0.002211, 0.002503, 0.0028, 0.002555, 0.002529, 0.002482, 0.003405, 0.004315, 0.006078, 0.009187, 0.012491, 0.014315, 0.015344, 0.009187, 0.008075, 0.009401, 0.010926, 0.008723, 0.012727, 0.028107, 0.026338, 0.046336, 0.056825, 0.033407, 0.06312, 0.026892, 0.014315, 0.009294, 0.007091, 0.007091, 0.004976, 0.005734, 0.006894, 0.005932, 0.006194, 0.007495, 0.006245, 0.004646, 0.007177, 0.008624, 0.007177, 0.010926, 0.011518, 0.01078, 0.012727, 0.010372, 0.011903, 0.017797, 0.032017, 0.032017, 0.016826, 0.016826, 0.016826, 0.011903, 0.011518, 0.011342, 0.011342, 0.023087, 0.025316, 0.01204, 0.007315, 0.007315, 0.005378, 0.00389, 0.003997, 0.00543, 0.005086, 0.005086, 0.006194, 0.006245, 0.007315, 0.01227, 0.022667, 0.013437, 0.028695, 0.044297, 0.090864, 0.088832, 0.037156, 0.076542, 0.155435, 0.236433, 0.288399, 0.414856, 0.541878, 0.538167, 0.538167, 0.690604, 0.685117, 0.694846, 0.59014, 0.59014, 0.440853, 0.352862, 0.468512, 0.450668, 0.387226, 0.288399, 0.18812, 0.209395, 0.18812, 0.088832, 0.111485, 0.100716, 0.055536, 0.050641, 0.043307, 0.025316, 0.014783, 0.026338, 0.024826, 0.03976, 0.020876, 0.031287, 0.040537, 0.038858, 0.037156, 0.024826, 0.056825, 0.056825, 0.058088, 0.037156, 0.040537, 0.047319, 0.05306, 0.085092, 0.085092, 0.090864, 0.147574, 0.164327, 0.182256, 0.179055, 0.118441, 0.185198, 0.191378, 0.219301, 0.209395, 0.134866, 0.216401, 0.158265, 0.179055, 0.170161, 0.236433, 0.346032, 0.291804, 0.25031, 0.26085, 0.288399, 0.298791, 0.209395, 0.247041, 0.243554, 0.15008, 0.196879, 0.206376, 0.164327, 0.182256, 0.127496, 0.179055, 0.179055, 0.129801, 0.125101, 0.129801, 0.083462, 0.083462, 0.059222, 0.088832, 0.086953, 0.076542, 0.03976, 0.081712, 0.085092, 0.079919, 0.142424, 0.10481, 0.069024, 0.096677, 0.094817, 0.120615, 0.137348, 0.158265, 0.236433, 0.239899, 0.346032, 0.433034, 0.328603, 0.433034, 0.308712, 0.209395, 0.182256, 0.257454, 0.206376, 0.236433, 0.158265, 0.15008, 0.236433, 0.318242, 0.278302, 0.288399, 0.229226, 0.155435, 0.147574, 0.167087, 0.229226, 0.200174, 0.167087, 0.264545, 0.25406, 0.281712, 0.308712, 0.30533, 0.308712, 0.359901, 0.352862, 0.465241, 0.36309, 0.324872, 0.31487, 0.398279, 0.342579, 0.352862, 0.454136, 0.408655, 0.311707, 0.328603, 0.324872, 0.384043, 0.40511, 0.332115, 0.418646, 0.505461, 0.509769, 0.447574, 0.436924, 0.436924, 0.398279, 0.476583, 0.494003, 0.465241, 0.4292, 0.458154, 0.56648, 0.525368, 0.570702, 0.73685], '')</t>
  </si>
  <si>
    <t>[397, 398, 399, 400, 401, 402, 403, 404, 543, 544, 554, 555, 556, 557]</t>
  </si>
  <si>
    <t xml:space="preserve">F5RUW0|F5RUW0_9ENTR Inner membrane protein OS=Enterobacter hormaechei ATCC 49162 </t>
  </si>
  <si>
    <t>([0.001778, 0.001318, 0.001533, 0.001408, 0.001318, 0.000958, 0.001434, 0.002057, 0.001602, 0.002155, 0.001743, 0.001623, 0.001, 0.001112, 0.00061, 0.00061, 0.001172, 0.001778, 0.002761, 0.004414, 0.00283, 0.00292, 0.003014, 0.002366, 0.002727, 0.003276, 0.003341, 0.002727, 0.001649, 0.00231, 0.002276, 0.003246, 0.004135, 0.006421, 0.005992, 0.005623, 0.008002, 0.007031, 0.004689, 0.003246, 0.002057, 0.002117, 0.003079, 0.004315, 0.004315, 0.003177, 0.003607, 0.005249, 0.004161, 0.004414, 0.004921, 0.004775, 0.003461, 0.00359, 0.003478, 0.003341, 0.005086, 0.004646, 0.003997, 0.006142, 0.009977, 0.018415, 0.032677, 0.034884, 0.042364, 0.092881, 0.167087, 0.081712, 0.06184, 0.058088, 0.060549, 0.027463, 0.015078, 0.032017, 0.013437, 0.010372, 0.008002, 0.00777, 0.006039, 0.005086, 0.003366, 0.002366, 0.002435, 0.00231, 0.001743, 0.001069, 0.000721, 0.000859, 0.000859, 0.000575, 0.000674, 0.000661, 0.000906, 0.000906, 0.000477, 0.000833, 0.00076, 0.000661, 0.000378, 0.000386, 0.000322, 0.000451, 0.000391, 0.000386, 0.000275, 0.000442, 0.000498, 0.000507, 0.000532, 0.001, 0.001623, 0.002529, 0.003864, 0.004513, 0.006194, 0.008002, 0.007645, 0.007877, 0.010926, 0.017797, 0.033407, 0.098513, 0.132295, 0.288399, 0.25031], '')</t>
  </si>
  <si>
    <t xml:space="preserve">F5RUW1|F5RUW1_9ENTR Primosomal replication protein N OS=Enterobacter hormaechei ATCC 49162 </t>
  </si>
  <si>
    <t>([0.118441, 0.185198, 0.236433, 0.161087, 0.10481, 0.116183, 0.081712, 0.100716, 0.109221, 0.137348, 0.144935, 0.179055, 0.209395, 0.134866, 0.129801, 0.203355, 0.288399, 0.349426, 0.339168, 0.26085, 0.346032, 0.374039, 0.349426, 0.243554, 0.328603, 0.408655, 0.436924, 0.440853, 0.349426, 0.359901, 0.36309, 0.374039, 0.366687, 0.335645, 0.356642, 0.301917, 0.301917, 0.301917, 0.236433, 0.161087, 0.216401, 0.225814, 0.170161, 0.182256, 0.284882, 0.288399, 0.216401, 0.216401, 0.298791, 0.318242, 0.318242, 0.321458, 0.308712, 0.247041, 0.25031, 0.311707, 0.40511, 0.40511, 0.401658, 0.5017, 0.59917, 0.538167, 0.505461, 0.414856, 0.332115, 0.30533, 0.275179, 0.36309, 0.275179, 0.275179, 0.36309, 0.374039, 0.281712, 0.311707, 0.356642, 0.268042, 0.278302, 0.257454, 0.26085, 0.179055, 0.15284, 0.158265, 0.120615, 0.164327, 0.191378, 0.257454, 0.25406, 0.167087, 0.164327, 0.236433, 0.209395, 0.203355, 0.232838, 0.321458, 0.236433, 0.26085, 0.335645, 0.216401, 0.229226, 0.209395, 0.291804, 0.298791, 0.21291, 0.332115, 0.308712, 0.394753, 0.41194, 0.339168, 0.461924, 0.444081, 0.4292, 0.374039, 0.281712, 0.25031, 0.225814, 0.301917, 0.281712, 0.291804, 0.387226, 0.390993, 0.387226, 0.370445, 0.30533, 0.398279, 0.40511, 0.390993, 0.390993, 0.394753, 0.41194, 0.408655, 0.42561, 0.444081, 0.529623, 0.549308, 0.458154, 0.458154, 0.444081, 0.468512, 0.380708, 0.394753, 0.374039, 0.31487, 0.339168, 0.42561, 0.390993, 0.301917, 0.243554, 0.219301, 0.164327, 0.216401, 0.21291, 0.194234, 0.127496, 0.132295, 0.196879, 0.196879, 0.219301, 0.219301, 0.158265, 0.158265, 0.161087, 0.158265, 0.155435, 0.158265, 0.139895, 0.129801, 0.167087, 0.200174, 0.191378, 0.219301, 0.209395, 0.170161, 0.15284, 0.222385, 0.164327], '')</t>
  </si>
  <si>
    <t>[59, 60, 61, 62, 132, 133]</t>
  </si>
  <si>
    <t xml:space="preserve">F5RUW2|F5RUW2_9ENTR Inner membrane protein OS=Enterobacter hormaechei ATCC 49162 </t>
  </si>
  <si>
    <t>([0.613573, 0.472492, 0.461924, 0.380708, 0.433034, 0.359901, 0.278302, 0.275179, 0.222385, 0.179055, 0.222385, 0.268042, 0.271506, 0.321458, 0.209395, 0.225814, 0.222385, 0.21291, 0.21291, 0.139895, 0.137348, 0.137348, 0.179055, 0.134866, 0.206376, 0.118441, 0.122885, 0.191378, 0.206376, 0.298791, 0.264545, 0.264545, 0.25406, 0.243554, 0.191378, 0.31487, 0.31487, 0.352862, 0.36309, 0.324872, 0.31487, 0.394753, 0.4292, 0.476583, 0.562014, 0.534167, 0.661982, 0.73685, 0.73685, 0.73685, 0.703578, 0.852992, 0.823549, 0.81615, 0.819762, 0.926919, 0.894241], '')</t>
  </si>
  <si>
    <t>[0, 44, 45, 46, 47, 48, 49, 50, 51, 52, 53, 54, 55, 56]</t>
  </si>
  <si>
    <t xml:space="preserve">F5RUW3|F5RUW3_9ENTR MscS family small conductance mechanosenstive potassium channel KefA OS=Enterobacter hormaechei ATCC 49162 </t>
  </si>
  <si>
    <t>([0.703578, 0.545602, 0.521092, 0.444081, 0.328603, 0.268042, 0.200174, 0.161087, 0.132295, 0.090864, 0.073402, 0.046336, 0.066181, 0.051831, 0.044297, 0.051831, 0.032677, 0.032677, 0.020522, 0.016826, 0.013613, 0.016528, 0.025762, 0.033407, 0.049374, 0.090864, 0.142424, 0.21291, 0.318242, 0.387226, 0.480142, 0.529623, 0.675549, 0.622677, 0.661982, 0.661982, 0.613573, 0.613573, 0.626927, 0.724957, 0.661982, 0.690604, 0.712013, 0.707965, 0.675549, 0.690604, 0.59508, 0.575842, 0.545602, 0.5017, 0.521092, 0.517562, 0.468512, 0.390993, 0.461924, 0.458154, 0.494003, 0.414856, 0.490133, 0.497853, 0.497853, 0.497853, 0.497853, 0.505461, 0.42561, 0.444081, 0.4292, 0.414856, 0.433034, 0.458154, 0.366687, 0.346032, 0.324872, 0.41194, 0.472492, 0.444081, 0.440853, 0.356642, 0.4292, 0.4292, 0.41194, 0.346032, 0.394753, 0.384043, 0.356642, 0.472492, 0.472492, 0.494003, 0.570702, 0.549308, 0.545602, 0.626927, 0.63748, 0.690604, 0.63748, 0.541878, 0.59508, 0.557691, 0.557691, 0.553315, 0.56648, 0.497853, 0.59014, 0.648219, 0.661982, 0.712013, 0.675549, 0.657645, 0.632174, 0.653063, 0.657645, 0.575842, 0.608892, 0.608892, 0.509769, 0.538167, 0.549308, 0.525368, 0.553315, 0.56648, 0.585406, 0.56648, 0.657645, 0.557691, 0.521092, 0.5017, 0.422041, 0.342579, 0.356642, 0.374039, 0.311707, 0.311707, 0.377384, 0.352862, 0.352862, 0.414856, 0.4292, 0.42561, 0.4292, 0.4292, 0.433034, 0.436924, 0.436924, 0.436924, 0.422041, 0.380708, 0.384043, 0.380708, 0.440853, 0.4292, 0.41194, 0.529623, 0.545602, 0.541878, 0.497853, 0.497853, 0.51388, 0.480142, 0.538167, 0.468512, 0.468512, 0.517562, 0.497853, 0.494003, 0.497853, 0.5017, 0.570702, 0.56648, 0.553315, 0.557691, 0.575842, 0.575842, 0.454136, 0.458154, 0.461924, 0.436924, 0.444081, 0.36309, 0.387226, 0.41194, 0.476583, 0.454136, 0.408655, 0.40511, 0.450668, 0.454136, 0.525368, 0.521092, 0.529623, 0.541878, 0.465241, 0.465241, 0.384043, 0.447574, 0.4292, 0.4292, 0.444081, 0.374039, 0.450668, 0.4292, 0.4292, 0.342579, 0.377384, 0.436924, 0.436924, 0.390993, 0.384043, 0.384043, 0.31487, 0.321458, 0.390993, 0.480142, 0.465241, 0.483068, 0.408655, 0.40511, 0.418646, 0.468512, 0.465241, 0.444081, 0.461924, 0.444081, 0.529623, 0.538167, 0.468512, 0.40511, 0.408655, 0.390993, 0.408655, 0.394753, 0.401658, 0.398279, 0.308712, 0.31487, 0.398279, 0.468512, 0.394753, 0.374039, 0.318242, 0.318242, 0.31487, 0.324872, 0.308712, 0.239899, 0.239899, 0.30533, 0.370445, 0.36309, 0.311707, 0.301917, 0.311707, 0.301917, 0.311707, 0.384043, 0.380708, 0.339168, 0.339168, 0.42561, 0.408655, 0.414856, 0.494003, 0.549308, 0.557691, 0.59917, 0.699094, 0.648219, 0.63748, 0.529623, 0.525368, 0.59014, 0.604312, 0.759478, 0.653063, 0.549308, 0.545602, 0.538167, 0.575842, 0.490133, 0.490133, 0.42561, 0.51388, 0.529623, 0.480142, 0.387226, 0.377384, 0.384043, 0.401658, 0.332115, 0.332115, 0.335645, 0.335645, 0.321458, 0.291804, 0.384043, 0.454136, 0.458154, 0.440853, 0.356642, 0.366687, 0.356642, 0.444081, 0.444081, 0.339168, 0.335645, 0.346032, 0.342579, 0.346032, 0.25406, 0.25031, 0.349426, 0.346032, 0.346032, 0.268042, 0.25406, 0.216401, 0.225814, 0.219301, 0.257454, 0.26085, 0.321458, 0.332115, 0.332115, 0.229226, 0.291804, 0.229226, 0.219301, 0.219301, 0.203355, 0.301917, 0.298791, 0.209395, 0.147574, 0.164327, 0.229226, 0.15008, 0.111485, 0.067594, 0.069024, 0.06184, 0.092881, 0.094817, 0.090864, 0.055536, 0.122885, 0.139895, 0.17593, 0.264545, 0.278302, 0.196879, 0.206376, 0.301917, 0.352862, 0.436924, 0.454136, 0.450668, 0.450668, 0.509769, 0.622677, 0.521092, 0.517562, 0.4292, 0.444081, 0.436924, 0.408655, 0.384043, 0.308712, 0.346032, 0.332115, 0.318242, 0.394753, 0.394753, 0.356642, 0.295083, 0.18812, 0.173081, 0.17593, 0.278302, 0.30533, 0.185198, 0.196879, 0.179055, 0.25406, 0.173081, 0.185198, 0.295083, 0.281712, 0.36309, 0.342579, 0.339168, 0.352862, 0.288399, 0.284882, 0.284882, 0.377384, 0.40511, 0.41194, 0.4292, 0.387226, 0.295083, 0.308712, 0.380708, 0.332115, 0.257454, 0.342579, 0.295083, 0.278302, 0.271506, 0.278302, 0.18812, 0.118441, 0.120615, 0.17593, 0.096677, 0.120615, 0.11371, 0.170161, 0.096677, 0.088832, 0.116183, 0.182256, 0.17593, 0.144935, 0.173081, 0.216401, 0.120615, 0.158265, 0.098513, 0.102787, 0.049374, 0.098513, 0.164327, 0.155435, 0.155435, 0.158265, 0.096677, 0.094817, 0.060549, 0.10481, 0.10481, 0.092881, 0.051831, 0.096677, 0.129801, 0.092881, 0.06184, 0.118441, 0.111485, 0.185198, 0.109221, 0.098513, 0.047319, 0.028695, 0.030611, 0.029376, 0.058088, 0.092881, 0.116183, 0.139895, 0.15008, 0.081712, 0.090864, 0.083462, 0.037156, 0.034068, 0.06184, 0.050641, 0.06184, 0.066181, 0.066181, 0.064632, 0.127496, 0.209395, 0.288399, 0.167087, 0.170161, 0.15284, 0.120615, 0.098513, 0.06312, 0.059222, 0.069024, 0.069024, 0.066181, 0.147574, 0.15008, 0.125101, 0.132295, 0.129801, 0.096677, 0.054297, 0.076542, 0.035586, 0.028695, 0.013821, 0.013821, 0.011342, 0.011518, 0.009015, 0.009865, 0.009865, 0.006701, 0.006194, 0.004247, 0.005223, 0.004976, 0.003607, 0.00283, 0.003924, 0.002555, 0.002881, 0.002662, 0.003212, 0.003298, 0.002606, 0.003924, 0.005503, 0.004358, 0.004358, 0.005378, 0.004976, 0.004921, 0.006142, 0.008624, 0.014315, 0.011342, 0.011342, 0.0198, 0.020165, 0.0198, 0.041405, 0.044297, 0.083462, 0.081712, 0.078022, 0.139895, 0.139895, 0.158265, 0.275179, 0.236433, 0.164327, 0.083462, 0.081712, 0.106997, 0.055536, 0.024393, 0.040537, 0.031287, 0.016528, 0.036378, 0.022306, 0.015078, 0.009015, 0.006421, 0.004483, 0.004513, 0.004161, 0.003212, 0.00292, 0.002014, 0.001481, 0.001481, 0.001434, 0.002211, 0.001743, 0.002555, 0.002529, 0.002688, 0.002078, 0.00283, 0.002662, 0.00246, 0.002035, 0.001967, 0.002482, 0.002327, 0.003177, 0.00359, 0.004689, 0.003405, 0.004208, 0.004358, 0.003963, 0.003924, 0.002705, 0.002503, 0.001533, 0.002327, 0.001434, 0.001748, 0.001232, 0.001232, 0.001335, 0.001335, 0.002057, 0.00243, 0.003757, 0.003821, 0.00283, 0.002482, 0.002662, 0.003014, 0.004135, 0.003997, 0.006039, 0.007177, 0.010926, 0.025316, 0.026338, 0.026892, 0.042364, 0.090864, 0.083462, 0.067594, 0.134866, 0.120615, 0.118441, 0.051831, 0.030003, 0.051831, 0.030003, 0.050641, 0.024826, 0.020522, 0.024393, 0.01204, 0.018787, 0.009294, 0.008525, 0.00515, 0.004921, 0.004736, 0.003727, 0.00292, 0.003701, 0.00389, 0.002705, 0.002623, 0.004208, 0.003757, 0.003671, 0.003701, 0.003177, 0.004483, 0.00515, 0.00558, 0.00558, 0.005011, 0.007315, 0.005318, 0.006374, 0.006421, 0.005503, 0.004976, 0.006988, 0.005623, 0.003821, 0.003924, 0.0028, 0.002336, 0.002581, 0.001872, 0.00243, 0.001967, 0.002155, 0.001722, 0.001967, 0.002761, 0.002881, 0.0028, 0.0028, 0.003671, 0.005378, 0.006533, 0.010221, 0.009483, 0.016021, 0.032677, 0.034884, 0.073402, 0.048328, 0.049374, 0.10481, 0.088832, 0.185198, 0.102787, 0.076542, 0.088832, 0.045352, 0.021816, 0.026338, 0.029376, 0.024393, 0.013437, 0.010372, 0.007422, 0.00543, 0.005734, 0.004835, 0.006894, 0.007031, 0.006795, 0.005872, 0.00407, 0.005318, 0.005318, 0.004835, 0.006482, 0.00515, 0.007091, 0.010509, 0.009294, 0.008723, 0.006533, 0.009865, 0.013016, 0.012491, 0.01204, 0.007555, 0.006533, 0.004483, 0.003512, 0.003461, 0.005249, 0.005318, 0.003804, 0.00246, 0.003461, 0.00359, 0.00389, 0.002881, 0.00283, 0.002881, 0.003079, 0.004315, 0.003212, 0.002705, 0.003177, 0.004388, 0.006039, 0.005503, 0.006894, 0.006245, 0.009294, 0.008723, 0.011106, 0.012491, 0.0198, 0.019401, 0.018106, 0.029376, 0.055536, 0.058088, 0.033407, 0.067594, 0.078022, 0.127496, 0.127496, 0.173081, 0.17593, 0.142424, 0.264545, 0.332115, 0.450668, 0.472492, 0.494003, 0.585406, 0.712013, 0.613573, 0.56648, 0.447574, 0.465241, 0.476583, 0.384043, 0.486429, 0.486429, 0.465241, 0.480142, 0.458154, 0.436924, 0.31487, 0.366687, 0.288399, 0.155435, 0.094817, 0.058088, 0.024393, 0.016257, 0.009294, 0.008723, 0.008624, 0.009187, 0.007031, 0.004646, 0.004358, 0.003607, 0.002529, 0.001748, 0.001687, 0.002194, 0.001499, 0.001533, 0.001533, 0.001417, 0.001335, 0.001541, 0.001318, 0.001344, 0.001602, 0.002336, 0.00243, 0.0028, 0.002581, 0.00231, 0.003431, 0.003405, 0.003997, 0.005623, 0.008156, 0.008895, 0.007315, 0.01078, 0.015344, 0.011903, 0.011903, 0.017447, 0.021816, 0.042364, 0.048328, 0.048328, 0.034068, 0.071867, 0.066181, 0.067594, 0.066181, 0.028107, 0.045352, 0.020876, 0.013437, 0.012491, 0.011106, 0.009401, 0.007091, 0.007091, 0.005932, 0.006701, 0.005734, 0.004135, 0.004161, 0.005623, 0.00389, 0.005011, 0.005086, 0.003727, 0.003727, 0.005503, 0.006245, 0.005086, 0.005503, 0.005011, 0.004976, 0.005011, 0.004646, 0.006245, 0.005011, 0.006894, 0.008002, 0.011903, 0.016528, 0.016257, 0.009096, 0.011903, 0.006894, 0.007091, 0.01078, 0.010672, 0.006567, 0.009187, 0.009015, 0.008895, 0.008804, 0.006078, 0.004358, 0.004611, 0.004431, 0.00543, 0.004611, 0.004646, 0.003701, 0.0028, 0.002881, 0.003924, 0.003246, 0.004483, 0.003461, 0.003341, 0.003431, 0.004899, 0.004689, 0.004736, 0.006245, 0.006567, 0.006795, 0.008723, 0.010221, 0.008895, 0.007177, 0.008723, 0.006482, 0.008525, 0.009187, 0.009187, 0.006194, 0.009015, 0.006374, 0.008525, 0.009187, 0.009096, 0.005872, 0.005872, 0.008804, 0.005734, 0.006142, 0.008624, 0.009977, 0.008075, 0.006533, 0.006533, 0.004899, 0.004315, 0.004513, 0.006245, 0.006988, 0.008156, 0.008156, 0.008156, 0.008075, 0.00777, 0.01204, 0.015344, 0.016257, 0.009401, 0.017138, 0.028107, 0.014315, 0.014075, 0.024826, 0.050641, 0.06184, 0.11371, 0.216401, 0.116183, 0.116183, 0.049374, 0.083462, 0.066181, 0.132295, 0.137348, 0.071867, 0.071867, 0.120615, 0.055536, 0.111485, 0.111485, 0.102787, 0.216401, 0.155435, 0.090864, 0.047319, 0.094817, 0.10481, 0.10481, 0.15284, 0.078022, 0.094817, 0.100716, 0.137348, 0.129801, 0.0704, 0.073402, 0.076542, 0.038042, 0.079919, 0.042364, 0.042364, 0.044297, 0.041405, 0.0704, 0.129801, 0.206376, 0.125101, 0.078022, 0.046336, 0.056825, 0.067594, 0.106997, 0.069024, 0.05306, 0.031287, 0.059222, 0.10481, 0.100716, 0.111485, 0.116183, 0.185198, 0.134866, 0.127496, 0.134866, 0.088832, 0.051831, 0.032017, 0.05306, 0.069024, 0.102787, 0.100716, 0.164327, 0.164327, 0.25406, 0.278302, 0.298791, 0.271506, 0.275179, 0.275179, 0.390993, 0.36309, 0.398279, 0.468512, 0.414856, 0.301917, 0.271506, 0.356642, 0.444081, 0.332115, 0.359901, 0.418646, 0.42561, 0.4292, 0.352862, 0.324872, 0.335645, 0.408655, 0.359901, 0.352862, 0.278302, 0.179055, 0.15284, 0.127496, 0.134866, 0.122885, 0.196879, 0.295083, 0.284882, 0.281712, 0.30533, 0.308712, 0.222385, 0.225814, 0.232838, 0.232838, 0.243554, 0.232838, 0.229226, 0.225814, 0.232838, 0.301917, 0.301917, 0.298791, 0.298791, 0.298791, 0.387226, 0.408655, 0.324872, 0.346032, 0.271506, 0.321458, 0.219301, 0.291804, 0.301917, 0.219301, 0.30533, 0.239899, 0.25031, 0.179055, 0.25031, 0.26085, 0.278302, 0.346032, 0.408655, 0.418646, 0.414856, 0.40511, 0.398279, 0.490133, 0.418646, 0.494003, 0.509769, 0.653063, 0.538167, 0.51388, 0.608892, 0.59917, 0.680603, 0.716283, 0.801317, 0.84206, 0.808535, 0.791621, 0.795062, 0.791621, 0.784345, 0.76285, 0.750527, 0.733139, 0.699094, 0.801317, 0.812494], '')</t>
  </si>
  <si>
    <t>[0, 1, 2, 31, 32, 33, 34, 35, 36, 37, 38, 39, 40, 41, 42, 43, 44, 45, 46, 47, 48, 49, 50, 51, 63, 88, 89, 90, 91, 92, 93, 94, 95, 96, 97, 98, 99, 100, 102, 103, 104, 105, 106, 107, 108, 109, 110, 111, 112, 113, 114, 115, 116, 117, 118, 119, 120, 121, 122, 123, 124, 125, 151, 152, 153, 156, 158, 161, 165, 166, 167, 168, 169, 170, 171, 186, 187, 188, 189, 222, 223, 261, 262, 263, 264, 265, 266, 267, 268, 269, 270, 271, 272, 273, 274, 275, 276, 280, 281, 356, 357, 358, 359, 765, 766, 767, 768, 1094, 1095, 1096, 1097, 1098, 1099, 1100, 1101, 1102, 1103, 1104, 1105, 1106, 1107, 1108, 1109, 1110, 1111, 1112, 1113, 1114]</t>
  </si>
  <si>
    <t xml:space="preserve">F5RUW4|F5RUW4_9ENTR Transcriptional regulator TtgR OS=Enterobacter hormaechei ATCC 49162 </t>
  </si>
  <si>
    <t>([0.433034, 0.472492, 0.486429, 0.517562, 0.541878, 0.4292, 0.332115, 0.366687, 0.30533, 0.295083, 0.281712, 0.311707, 0.25031, 0.15008, 0.15284, 0.15284, 0.161087, 0.155435, 0.098513, 0.116183, 0.158265, 0.15284, 0.147574, 0.088832, 0.071867, 0.071867, 0.071867, 0.102787, 0.098513, 0.127496, 0.127496, 0.155435, 0.106997, 0.182256, 0.284882, 0.288399, 0.25406, 0.167087, 0.100716, 0.083462, 0.086953, 0.051831, 0.048328, 0.05306, 0.092881, 0.109221, 0.116183, 0.116183, 0.0704, 0.069024, 0.090864, 0.06312, 0.031287, 0.055536, 0.029376, 0.030611, 0.033407, 0.03976, 0.069024, 0.069024, 0.125101, 0.129801, 0.144935, 0.161087, 0.15008, 0.164327, 0.096677, 0.088832, 0.122885, 0.21291, 0.116183, 0.127496, 0.203355, 0.321458, 0.335645, 0.335645, 0.332115, 0.243554, 0.161087, 0.158265, 0.26085, 0.17593, 0.102787, 0.116183, 0.058088, 0.033407, 0.017797, 0.034068, 0.028695, 0.037156, 0.023963, 0.031287, 0.028107, 0.031287, 0.028107, 0.022667, 0.038042, 0.021816, 0.026338, 0.037156, 0.042364, 0.021381, 0.020876, 0.017797, 0.025762, 0.046336, 0.048328, 0.096677, 0.040537, 0.032017, 0.030611, 0.054297, 0.067594, 0.049374, 0.028107, 0.019401, 0.020522, 0.022306, 0.031287, 0.041405, 0.051831, 0.049374, 0.050641, 0.054297, 0.066181, 0.073402, 0.074921, 0.066181, 0.064632, 0.127496, 0.11371, 0.122885, 0.116183, 0.096677, 0.067594, 0.109221, 0.17593, 0.109221, 0.081712, 0.10481, 0.083462, 0.083462, 0.060549, 0.06184, 0.120615, 0.164327, 0.158265, 0.096677, 0.102787, 0.100716, 0.100716, 0.158265, 0.122885, 0.098513, 0.086953, 0.088832, 0.067594, 0.058088, 0.096677, 0.069024, 0.036378, 0.044297, 0.046336, 0.032677, 0.045352, 0.042364, 0.056825, 0.025316, 0.025762, 0.021816, 0.017138, 0.020522, 0.023963, 0.028695, 0.017447, 0.031287, 0.030003, 0.036378, 0.037156, 0.042364, 0.06184, 0.106997, 0.10481, 0.056825, 0.06184, 0.088832, 0.044297, 0.020876, 0.025316, 0.048328, 0.079919, 0.054297, 0.047319, 0.024826, 0.014783, 0.034068, 0.033407, 0.033407, 0.035586, 0.034884, 0.030611, 0.022667, 0.022667, 0.026892, 0.049374, 0.094817, 0.069024, 0.098513, 0.161087, 0.222385, 0.17593, 0.191378, 0.288399, 0.247041, 0.349426, 0.494003, 0.414856], '')</t>
  </si>
  <si>
    <t xml:space="preserve">F5RUW7|F5RUW7_9ENTR Hha toxicity modulator TomB OS=Enterobacter hormaechei ATCC 49162 </t>
  </si>
  <si>
    <t>([0.408655, 0.380708, 0.4292, 0.321458, 0.342579, 0.222385, 0.158265, 0.10481, 0.142424, 0.161087, 0.120615, 0.096677, 0.088832, 0.083462, 0.076542, 0.046336, 0.032017, 0.035586, 0.022306, 0.024826, 0.025762, 0.042364, 0.055536, 0.049374, 0.083462, 0.042364, 0.056825, 0.100716, 0.173081, 0.182256, 0.191378, 0.26085, 0.31487, 0.232838, 0.236433, 0.25406, 0.346032, 0.295083, 0.295083, 0.394753, 0.298791, 0.200174, 0.222385, 0.206376, 0.139895, 0.122885, 0.216401, 0.173081, 0.139895, 0.083462, 0.074921, 0.043307, 0.043307, 0.030611, 0.050641, 0.027463, 0.050641, 0.051831, 0.092881, 0.092881, 0.079919, 0.081712, 0.081712, 0.081712, 0.088832, 0.088832, 0.111485, 0.120615, 0.139895, 0.102787, 0.170161, 0.167087, 0.25031, 0.15008, 0.194234, 0.129801, 0.11371, 0.10481, 0.090864, 0.050641, 0.047319, 0.028695, 0.050641, 0.0704, 0.069024, 0.067594, 0.067594, 0.069024, 0.060549, 0.051831, 0.085092, 0.078022, 0.0704, 0.069024, 0.139895, 0.167087, 0.164327, 0.161087, 0.164327, 0.094817, 0.079919, 0.081712, 0.139895, 0.090864, 0.10481, 0.094817, 0.073402, 0.127496, 0.139895, 0.100716, 0.17593, 0.11371, 0.11371, 0.067594, 0.054297, 0.038858, 0.030003, 0.041405, 0.076542, 0.059222, 0.111485, 0.219301, 0.179055, 0.122885], '')</t>
  </si>
  <si>
    <t xml:space="preserve">F5RUW8|F5RUW8_9ENTR Hemolysin expression-modulating protein OS=Enterobacter hormaechei ATCC 49162 </t>
  </si>
  <si>
    <t>([0.291804, 0.196879, 0.179055, 0.209395, 0.142424, 0.173081, 0.196879, 0.167087, 0.206376, 0.229226, 0.170161, 0.206376, 0.21291, 0.137348, 0.144935, 0.125101, 0.139895, 0.083462, 0.088832, 0.127496, 0.137348, 0.206376, 0.196879, 0.239899, 0.170161, 0.239899, 0.247041, 0.264545, 0.328603, 0.236433, 0.209395, 0.239899, 0.139895, 0.085092, 0.134866, 0.109221, 0.090864, 0.129801, 0.200174, 0.18812, 0.127496, 0.098513, 0.102787, 0.106997, 0.10481, 0.132295, 0.144935, 0.142424, 0.081712, 0.045352, 0.076542, 0.090864, 0.076542, 0.164327, 0.239899, 0.239899, 0.206376, 0.129801, 0.125101, 0.06312, 0.044297, 0.071867, 0.0704, 0.05306, 0.073402, 0.054297, 0.055536, 0.034884, 0.024826, 0.035586, 0.060549, 0.037156], '')</t>
  </si>
  <si>
    <t xml:space="preserve">F5RUW9|F5RUW9_9ENTR Maltose O-acetyltransferase OS=Enterobacter hormaechei ATCC 49162 </t>
  </si>
  <si>
    <t>([0.422041, 0.480142, 0.356642, 0.25406, 0.288399, 0.349426, 0.366687, 0.398279, 0.42561, 0.450668, 0.387226, 0.436924, 0.40511, 0.398279, 0.380708, 0.311707, 0.295083, 0.268042, 0.311707, 0.394753, 0.356642, 0.284882, 0.268042, 0.352862, 0.359901, 0.366687, 0.339168, 0.352862, 0.311707, 0.324872, 0.328603, 0.422041, 0.418646, 0.418646, 0.42561, 0.42561, 0.505461, 0.472492, 0.447574, 0.370445, 0.339168, 0.4292, 0.4292, 0.356642, 0.349426, 0.450668, 0.440853, 0.461924, 0.450668, 0.450668, 0.339168, 0.25031, 0.25031, 0.278302, 0.311707, 0.191378, 0.191378, 0.120615, 0.15284, 0.129801, 0.18812, 0.142424, 0.137348, 0.132295, 0.127496, 0.083462, 0.073402, 0.071867, 0.069024, 0.037156, 0.026892, 0.037156, 0.067594, 0.031287, 0.028107, 0.017447, 0.021816, 0.017138, 0.018106, 0.018106, 0.020522, 0.013265, 0.023963, 0.016257, 0.025762, 0.025316, 0.03976, 0.044297, 0.048328, 0.026338, 0.037156, 0.038042, 0.038042, 0.042364, 0.078022, 0.049374, 0.086953, 0.073402, 0.056825, 0.096677, 0.073402, 0.111485, 0.17593, 0.17593, 0.158265, 0.167087, 0.21291, 0.222385, 0.229226, 0.222385, 0.318242, 0.366687, 0.440853, 0.387226, 0.377384, 0.295083, 0.349426, 0.346032, 0.461924, 0.483068, 0.483068, 0.422041, 0.41194, 0.422041, 0.40511, 0.422041, 0.328603, 0.275179, 0.26085, 0.236433, 0.232838, 0.18812, 0.137348, 0.081712, 0.139895, 0.144935, 0.216401, 0.158265, 0.167087, 0.085092, 0.120615, 0.125101, 0.206376, 0.15284, 0.100716, 0.055536, 0.064632, 0.106997, 0.164327, 0.137348, 0.098513, 0.064632, 0.085092, 0.122885, 0.206376, 0.142424, 0.142424, 0.118441, 0.179055, 0.139895, 0.164327, 0.118441, 0.10481, 0.096677, 0.144935, 0.222385, 0.275179, 0.308712, 0.219301, 0.147574, 0.179055, 0.196879, 0.182256, 0.15284, 0.129801, 0.098513, 0.125101, 0.083462, 0.088832, 0.060549, 0.06312, 0.086953, 0.125101], '')</t>
  </si>
  <si>
    <t>[36]</t>
  </si>
  <si>
    <t xml:space="preserve">F5RUX0|F5RUX0_9ENTR Inner membrane protein YlaC OS=Enterobacter hormaechei ATCC 49162 </t>
  </si>
  <si>
    <t>([0.058088, 0.026338, 0.041405, 0.06312, 0.032677, 0.051831, 0.073402, 0.088832, 0.122885, 0.142424, 0.158265, 0.216401, 0.222385, 0.200174, 0.335645, 0.318242, 0.194234, 0.295083, 0.301917, 0.291804, 0.203355, 0.116183, 0.194234, 0.185198, 0.170161, 0.298791, 0.284882, 0.185198, 0.096677, 0.055536, 0.045352, 0.034884, 0.019109, 0.014586, 0.012727, 0.007259, 0.005503, 0.007422, 0.007645, 0.007877, 0.005932, 0.006988, 0.008276, 0.006194, 0.006194, 0.006374, 0.006078, 0.006194, 0.006194, 0.007315, 0.00962, 0.010672, 0.00962, 0.008895, 0.007259, 0.006078, 0.007091, 0.007645, 0.006421, 0.004358, 0.004611, 0.004921, 0.004247, 0.005086, 0.006142, 0.004315, 0.003053, 0.001936, 0.001267, 0.001709, 0.001709, 0.001743, 0.002014, 0.002482, 0.002623, 0.003478, 0.003461, 0.004414, 0.00558, 0.005503, 0.008409, 0.008276, 0.007555, 0.013016, 0.007422, 0.008276, 0.009865, 0.013613, 0.015694, 0.035586, 0.034884, 0.06184, 0.025762, 0.013437, 0.014783, 0.026338, 0.026338, 0.026338, 0.016528, 0.018106, 0.038042, 0.03976, 0.034884, 0.034068, 0.034068, 0.086953, 0.047319, 0.055536, 0.074921, 0.129801, 0.134866, 0.127496, 0.073402, 0.161087, 0.257454, 0.243554, 0.139895, 0.142424, 0.247041, 0.31487, 0.18812, 0.173081, 0.155435, 0.18812, 0.203355, 0.191378, 0.185198, 0.275179, 0.324872, 0.346032, 0.25031, 0.219301, 0.11371, 0.100716, 0.096677, 0.056825, 0.023963, 0.049374, 0.026892, 0.023087, 0.022667, 0.050641, 0.037156, 0.037156, 0.051831, 0.069024, 0.058088, 0.041405, 0.032017, 0.023534, 0.015078, 0.023963, 0.017797, 0.047319, 0.100716], '')</t>
  </si>
  <si>
    <t xml:space="preserve">F5RUX1|F5RUX1_9ENTR 50S ribosomal protein L36 OS=Enterobacter hormaechei ATCC 49162 </t>
  </si>
  <si>
    <t>([0.465241, 0.497853, 0.549308, 0.613573, 0.675549, 0.671169, 0.534167, 0.557691, 0.490133, 0.447574, 0.480142, 0.505461, 0.521092, 0.58069, 0.694846, 0.585406, 0.497853, 0.521092, 0.433034, 0.339168, 0.380708, 0.36309, 0.374039, 0.384043, 0.380708, 0.268042, 0.295083, 0.366687, 0.308712, 0.377384, 0.422041, 0.422041, 0.422041, 0.422041, 0.444081, 0.440853, 0.494003, 0.570702, 0.626927, 0.724957, 0.852992, 0.827927, 0.823549, 0.798249, 0.745909, 0.699094], '')</t>
  </si>
  <si>
    <t>[2, 3, 4, 5, 6, 7, 11, 12, 13, 14, 15, 17, 37, 38, 39, 40, 41, 42, 43, 44, 45]</t>
  </si>
  <si>
    <t xml:space="preserve">F5RUX4|F5RUX4_9ENTR Transcriptional repressor RcnR OS=Enterobacter hormaechei ATCC 49162 </t>
  </si>
  <si>
    <t>([0.545602, 0.4292, 0.461924, 0.494003, 0.40511, 0.4292, 0.450668, 0.366687, 0.390993, 0.408655, 0.4292, 0.461924, 0.465241, 0.422041, 0.342579, 0.418646, 0.414856, 0.377384, 0.301917, 0.31487, 0.318242, 0.398279, 0.494003, 0.5017, 0.433034, 0.486429, 0.497853, 0.4292, 0.447574, 0.447574, 0.454136, 0.377384, 0.349426, 0.321458, 0.26085, 0.339168, 0.324872, 0.298791, 0.26085, 0.349426, 0.335645, 0.30533, 0.271506, 0.225814, 0.219301, 0.216401, 0.161087, 0.161087, 0.21291, 0.30533, 0.222385, 0.225814, 0.308712, 0.349426, 0.308712, 0.332115, 0.328603, 0.342579, 0.40511, 0.480142, 0.476583, 0.450668, 0.483068, 0.517562, 0.562014, 0.529623, 0.618285, 0.632174, 0.613573, 0.538167, 0.450668, 0.497853, 0.497853, 0.422041, 0.318242, 0.384043, 0.454136, 0.36309, 0.278302, 0.243554, 0.206376, 0.170161, 0.167087, 0.134866, 0.102787, 0.069024, 0.06312, 0.03976, 0.058088, 0.037156], '')</t>
  </si>
  <si>
    <t>[0, 23, 63, 64, 65, 66, 67, 68, 69]</t>
  </si>
  <si>
    <t xml:space="preserve">F5RUX7|F5RUX7_9ENTR LacI family transcriptional regulator OS=Enterobacter hormaechei ATCC 49162 </t>
  </si>
  <si>
    <t>([0.083462, 0.059222, 0.064632, 0.090864, 0.067594, 0.092881, 0.059222, 0.081712, 0.109221, 0.086953, 0.106997, 0.134866, 0.088832, 0.058088, 0.111485, 0.116183, 0.147574, 0.239899, 0.247041, 0.243554, 0.275179, 0.236433, 0.308712, 0.346032, 0.349426, 0.436924, 0.436924, 0.461924, 0.458154, 0.454136, 0.497853, 0.461924, 0.42561, 0.468512, 0.480142, 0.480142, 0.374039, 0.332115, 0.352862, 0.352862, 0.42561, 0.422041, 0.422041, 0.42561, 0.422041, 0.335645, 0.291804, 0.288399, 0.356642, 0.356642, 0.36309, 0.394753, 0.436924, 0.380708, 0.41194, 0.41194, 0.359901, 0.461924, 0.541878, 0.521092, 0.418646, 0.384043, 0.301917, 0.346032, 0.311707, 0.339168, 0.422041, 0.458154, 0.359901, 0.328603, 0.324872, 0.288399, 0.21291, 0.206376, 0.288399, 0.291804, 0.342579, 0.377384, 0.387226, 0.387226, 0.370445, 0.422041, 0.454136, 0.468512, 0.370445, 0.30533, 0.268042, 0.232838, 0.164327, 0.271506, 0.30533, 0.339168, 0.339168, 0.418646, 0.31487, 0.321458, 0.288399, 0.291804, 0.209395, 0.200174, 0.209395, 0.142424, 0.106997, 0.088832, 0.137348, 0.206376, 0.229226, 0.247041, 0.25406, 0.243554, 0.15284, 0.102787, 0.090864, 0.071867, 0.085092, 0.096677, 0.102787, 0.132295, 0.161087, 0.243554, 0.209395, 0.209395, 0.257454, 0.25406, 0.291804, 0.30533, 0.268042, 0.308712, 0.291804, 0.356642, 0.339168, 0.458154, 0.454136, 0.356642, 0.31487, 0.200174, 0.298791, 0.21291, 0.194234, 0.222385, 0.216401, 0.21291, 0.196879, 0.161087, 0.25031, 0.239899, 0.147574, 0.122885, 0.076542, 0.083462, 0.05306, 0.11371, 0.094817, 0.142424, 0.185198, 0.288399, 0.284882, 0.264545, 0.301917, 0.324872, 0.298791, 0.21291, 0.161087, 0.161087, 0.15008, 0.139895, 0.15008, 0.229226, 0.298791, 0.308712, 0.264545, 0.209395, 0.122885, 0.098513, 0.098513, 0.144935, 0.161087, 0.239899, 0.236433, 0.196879, 0.17593, 0.139895, 0.209395, 0.264545, 0.264545, 0.264545, 0.232838, 0.222385, 0.144935, 0.144935, 0.243554, 0.284882, 0.281712, 0.335645, 0.390993, 0.356642, 0.321458, 0.225814, 0.25031, 0.225814, 0.191378, 0.170161, 0.139895, 0.098513, 0.122885, 0.127496, 0.216401, 0.164327, 0.161087, 0.21291, 0.191378, 0.182256, 0.173081, 0.167087, 0.21291, 0.191378, 0.222385, 0.229226, 0.308712, 0.206376, 0.158265, 0.236433, 0.268042, 0.308712, 0.394753, 0.30533, 0.335645, 0.335645, 0.398279, 0.308712, 0.257454, 0.216401, 0.194234, 0.203355, 0.31487, 0.30533, 0.278302, 0.25031, 0.164327, 0.161087, 0.173081, 0.167087, 0.18812, 0.161087, 0.132295, 0.102787, 0.17593, 0.147574, 0.134866, 0.109221, 0.155435, 0.167087, 0.264545, 0.291804, 0.288399, 0.185198, 0.17593, 0.147574, 0.118441, 0.182256, 0.102787, 0.161087, 0.257454, 0.271506, 0.275179, 0.352862, 0.380708, 0.335645, 0.25031, 0.155435, 0.209395, 0.271506, 0.374039, 0.257454, 0.264545, 0.264545, 0.291804, 0.288399, 0.359901, 0.401658, 0.295083, 0.398279, 0.398279, 0.356642, 0.349426, 0.394753, 0.374039, 0.374039, 0.332115, 0.436924, 0.454136, 0.377384, 0.311707, 0.25031, 0.366687, 0.332115, 0.332115, 0.408655, 0.4292, 0.440853, 0.461924, 0.570702, 0.59014, 0.59014, 0.63748, 0.529623, 0.549308, 0.483068, 0.494003, 0.483068, 0.377384, 0.398279, 0.476583, 0.521092, 0.549308, 0.521092, 0.521092, 0.553315, 0.534167, 0.486429, 0.444081, 0.458154, 0.472492, 0.440853, 0.440853, 0.4292, 0.529623, 0.505461, 0.486429, 0.454136, 0.549308, 0.675549, 0.657645, 0.657645, 0.653063, 0.545602, 0.51388, 0.454136, 0.342579, 0.328603, 0.36309, 0.387226, 0.30533, 0.278302, 0.295083, 0.275179, 0.25406, 0.209395, 0.167087, 0.225814, 0.219301, 0.179055, 0.132295, 0.194234, 0.158265, 0.106997], '')</t>
  </si>
  <si>
    <t>[58, 59, 301, 302, 303, 304, 305, 306, 313, 314, 315, 316, 317, 318, 326, 327, 330, 331, 332, 333, 334, 335, 336]</t>
  </si>
  <si>
    <t xml:space="preserve">F5RUX8|F5RUX8_9ENTR Integral membrane protein OS=Enterobacter hormaechei ATCC 49162 </t>
  </si>
  <si>
    <t>([0.004315, 0.003177, 0.004247, 0.003341, 0.002662, 0.003478, 0.00283, 0.003607, 0.004611, 0.004736, 0.004689, 0.003804, 0.003431, 0.003461, 0.003431, 0.005011, 0.004646, 0.004513, 0.004899, 0.007315, 0.011903, 0.008002, 0.013821, 0.00962, 0.009294, 0.015344, 0.009401, 0.016021, 0.009187, 0.007495, 0.006039, 0.007495, 0.013437, 0.025762, 0.018106, 0.018106, 0.009483, 0.016257, 0.017797, 0.018106, 0.00962, 0.005932, 0.005872, 0.005799, 0.007422, 0.009865, 0.008525, 0.009294, 0.006482, 0.006619, 0.00543, 0.005734, 0.003864, 0.004161, 0.003014, 0.00359, 0.003701, 0.003727, 0.004161, 0.003924, 0.003607, 0.004976, 0.007422, 0.007091, 0.006795, 0.007091, 0.006245, 0.004976, 0.005503, 0.005249, 0.007315, 0.007259, 0.008895, 0.011669, 0.01078, 0.015078, 0.014586, 0.010509, 0.014315, 0.007877, 0.005503, 0.008895, 0.009728, 0.006421, 0.010131, 0.010131, 0.006567, 0.009977, 0.011518, 0.015344, 0.016257, 0.00962, 0.009865, 0.008002, 0.007091, 0.006701, 0.00777, 0.005503, 0.005086, 0.004577, 0.006619, 0.008624, 0.005503, 0.004483, 0.006533, 0.006245, 0.005378, 0.005503, 0.003555, 0.004577, 0.003963, 0.00558, 0.00543, 0.007495, 0.009483, 0.013821, 0.016528, 0.017138, 0.037156, 0.064632, 0.054297, 0.035586, 0.051831, 0.100716, 0.06312, 0.059222, 0.044297, 0.064632, 0.06312, 0.125101, 0.069024, 0.090864, 0.043307, 0.098513, 0.098513, 0.074921, 0.078022, 0.069024, 0.050641, 0.021816, 0.024826, 0.028695, 0.044297, 0.024393, 0.013821, 0.014075, 0.00962, 0.011518, 0.007555, 0.00777, 0.005623, 0.007555, 0.007495, 0.009865, 0.006482, 0.006482, 0.006533, 0.006421, 0.006421, 0.005734, 0.005992, 0.004135, 0.004646, 0.003298, 0.004388, 0.004315, 0.005932, 0.008624, 0.006142, 0.006078, 0.008804, 0.008804, 0.007259, 0.005318, 0.006567, 0.007031, 0.004921, 0.006421, 0.006533, 0.006421, 0.009294, 0.015078, 0.016826, 0.021381, 0.045352, 0.031287, 0.066181, 0.069024, 0.067594, 0.142424, 0.247041, 0.164327, 0.185198, 0.216401, 0.308712, 0.247041, 0.342579, 0.483068, 0.461924, 0.436924, 0.41194, 0.332115, 0.291804], '')</t>
  </si>
  <si>
    <t xml:space="preserve">F5RUX9|F5RUX9_9ENTR GntR family transcriptional regulator OS=Enterobacter hormaechei ATCC 49162 </t>
  </si>
  <si>
    <t>([0.147574, 0.203355, 0.206376, 0.243554, 0.275179, 0.301917, 0.328603, 0.225814, 0.26085, 0.281712, 0.31487, 0.335645, 0.346032, 0.271506, 0.335645, 0.247041, 0.271506, 0.278302, 0.275179, 0.167087, 0.173081, 0.264545, 0.225814, 0.25031, 0.25031, 0.25031, 0.26085, 0.298791, 0.324872, 0.209395, 0.21291, 0.216401, 0.147574, 0.194234, 0.26085, 0.257454, 0.257454, 0.339168, 0.257454, 0.173081, 0.196879, 0.122885, 0.122885, 0.142424, 0.144935, 0.092881, 0.079919, 0.045352, 0.038858, 0.067594, 0.132295, 0.081712, 0.096677, 0.15008, 0.191378, 0.185198, 0.203355, 0.203355, 0.17593, 0.222385, 0.271506, 0.281712, 0.370445, 0.295083, 0.291804, 0.291804, 0.377384, 0.414856, 0.401658, 0.384043, 0.377384, 0.346032, 0.349426, 0.284882, 0.291804, 0.194234, 0.194234, 0.194234, 0.291804, 0.318242, 0.264545, 0.209395, 0.308712, 0.295083, 0.36309, 0.374039, 0.374039, 0.36309, 0.356642, 0.450668, 0.454136, 0.465241, 0.398279, 0.398279, 0.465241, 0.465241, 0.553315, 0.553315, 0.497853, 0.41194, 0.447574, 0.553315, 0.553315, 0.534167, 0.545602, 0.509769, 0.494003, 0.461924, 0.433034, 0.346032, 0.36309, 0.278302, 0.268042, 0.366687, 0.414856, 0.349426, 0.257454, 0.271506, 0.239899, 0.268042, 0.366687, 0.349426, 0.247041, 0.335645, 0.346032, 0.308712, 0.25031, 0.26085, 0.295083, 0.295083, 0.298791, 0.291804, 0.342579, 0.25031, 0.25031, 0.31487, 0.359901, 0.359901, 0.31487, 0.268042, 0.278302, 0.243554, 0.144935, 0.243554, 0.247041, 0.164327, 0.191378, 0.200174, 0.222385, 0.216401, 0.173081, 0.25406, 0.271506, 0.271506, 0.278302, 0.236433, 0.17593, 0.167087, 0.155435, 0.191378, 0.236433, 0.229226, 0.229226, 0.243554, 0.264545, 0.257454, 0.339168, 0.308712, 0.401658, 0.390993, 0.328603, 0.370445, 0.30533, 0.222385, 0.264545, 0.356642, 0.356642, 0.324872, 0.321458, 0.414856, 0.308712, 0.308712, 0.229226, 0.155435, 0.155435, 0.132295, 0.100716, 0.076542, 0.096677, 0.088832, 0.092881, 0.132295, 0.17593, 0.236433, 0.232838, 0.167087, 0.120615, 0.15284, 0.209395, 0.239899, 0.247041, 0.25031, 0.31487, 0.308712, 0.36309, 0.349426, 0.311707, 0.321458, 0.275179, 0.284882, 0.284882, 0.219301, 0.15284, 0.090864, 0.090864, 0.15284, 0.15008, 0.203355, 0.137348, 0.134866, 0.069024, 0.079919, 0.158265, 0.139895, 0.206376, 0.15008, 0.247041, 0.284882, 0.328603, 0.422041, 0.301917, 0.268042, 0.268042, 0.352862, 0.342579, 0.308712, 0.291804, 0.36309, 0.328603, 0.42561, 0.4292, 0.42561, 0.366687, 0.243554, 0.161087, 0.129801, 0.236433, 0.236433, 0.139895, 0.129801, 0.137348, 0.264545, 0.301917, 0.332115, 0.324872, 0.339168, 0.328603, 0.328603, 0.291804, 0.291804, 0.268042, 0.264545, 0.359901, 0.394753, 0.401658, 0.494003, 0.557691, 0.422041, 0.380708, 0.454136, 0.468512, 0.465241, 0.42561, 0.4292, 0.433034, 0.349426, 0.356642, 0.335645, 0.335645, 0.387226, 0.42561, 0.377384, 0.31487, 0.31487, 0.229226, 0.229226, 0.134866, 0.134866, 0.18812, 0.247041, 0.311707, 0.332115, 0.356642, 0.390993, 0.30533, 0.271506, 0.328603, 0.288399, 0.36309, 0.384043, 0.380708, 0.349426, 0.359901, 0.359901, 0.264545, 0.349426, 0.359901, 0.468512, 0.450668, 0.450668, 0.422041, 0.384043, 0.346032, 0.21291, 0.111485, 0.17593, 0.203355, 0.155435, 0.239899, 0.158265, 0.137348, 0.069024, 0.048328, 0.055536, 0.069024, 0.11371, 0.106997, 0.164327, 0.167087, 0.106997, 0.10481, 0.106997, 0.066181, 0.056825, 0.116183, 0.164327, 0.155435, 0.161087, 0.243554, 0.170161, 0.257454, 0.173081, 0.264545, 0.346032, 0.384043, 0.349426, 0.271506, 0.295083, 0.311707, 0.225814, 0.288399, 0.321458, 0.232838, 0.219301, 0.170161, 0.098513, 0.129801, 0.142424, 0.129801, 0.139895, 0.219301, 0.122885, 0.120615, 0.139895, 0.122885, 0.094817, 0.129801, 0.206376, 0.155435, 0.088832, 0.120615, 0.15284, 0.139895, 0.203355, 0.311707, 0.384043, 0.414856, 0.401658, 0.401658, 0.36309, 0.257454, 0.243554, 0.366687, 0.454136, 0.30533, 0.366687, 0.390993, 0.295083, 0.278302, 0.209395, 0.30533, 0.349426, 0.301917, 0.324872, 0.335645, 0.324872, 0.243554, 0.298791, 0.194234, 0.10481, 0.074921, 0.137348, 0.083462, 0.092881, 0.094817, 0.144935, 0.073402, 0.054297, 0.109221, 0.120615, 0.134866, 0.106997, 0.081712, 0.092881, 0.0704, 0.074921, 0.078022, 0.139895, 0.147574, 0.15284, 0.164327, 0.216401, 0.203355, 0.30533, 0.275179, 0.281712, 0.311707, 0.288399, 0.321458, 0.225814, 0.21291, 0.30533, 0.30533, 0.225814, 0.247041, 0.268042, 0.161087, 0.094817, 0.083462, 0.064632, 0.134866, 0.120615, 0.144935, 0.085092, 0.086953, 0.102787, 0.116183, 0.132295, 0.147574, 0.155435, 0.25031, 0.222385, 0.144935, 0.106997, 0.182256, 0.106997, 0.111485, 0.216401, 0.216401, 0.129801, 0.102787, 0.0704, 0.083462, 0.092881, 0.15008, 0.139895, 0.078022, 0.05306, 0.059222, 0.067594, 0.060549, 0.051831, 0.06184, 0.06184, 0.069024, 0.056825, 0.081712, 0.064632, 0.038042, 0.054297, 0.10481, 0.158265, 0.155435, 0.243554, 0.179055], '')</t>
  </si>
  <si>
    <t>[96, 97, 101, 102, 103, 104, 105, 266]</t>
  </si>
  <si>
    <t xml:space="preserve">F5RUY0|F5RUY0_9ENTR Uncharacterized protein OS=Enterobacter hormaechei ATCC 49162 </t>
  </si>
  <si>
    <t>([0.324872, 0.374039, 0.422041, 0.401658, 0.311707, 0.352862, 0.278302, 0.21291, 0.239899, 0.257454, 0.281712, 0.222385, 0.173081, 0.158265, 0.144935, 0.161087, 0.167087, 0.106997, 0.125101, 0.074921, 0.074921, 0.092881, 0.088832, 0.079919, 0.096677, 0.161087, 0.086953, 0.078022, 0.125101, 0.079919, 0.0704, 0.067594, 0.122885, 0.100716, 0.060549, 0.066181, 0.096677, 0.096677, 0.132295, 0.129801, 0.142424, 0.132295, 0.179055, 0.18812, 0.194234, 0.196879, 0.196879, 0.194234, 0.219301, 0.155435, 0.216401, 0.167087, 0.170161, 0.161087, 0.15284, 0.257454, 0.179055, 0.200174, 0.225814, 0.264545, 0.26085, 0.318242, 0.301917, 0.278302, 0.236433, 0.206376, 0.161087, 0.120615, 0.21291, 0.291804, 0.390993], '')</t>
  </si>
  <si>
    <t xml:space="preserve">F5RUY1|F5RUY1_9ENTR Uncharacterized protein OS=Enterobacter hormaechei ATCC 49162 </t>
  </si>
  <si>
    <t>([0.15008, 0.209395, 0.222385, 0.170161, 0.194234, 0.247041, 0.268042, 0.219301, 0.236433, 0.281712, 0.236433, 0.232838, 0.301917, 0.298791, 0.332115, 0.40511, 0.483068, 0.483068, 0.476583, 0.486429, 0.509769, 0.51388, 0.51388, 0.549308, 0.622677, 0.549308, 0.465241, 0.41194, 0.414856, 0.408655, 0.298791, 0.374039, 0.374039, 0.30533, 0.311707, 0.30533, 0.268042, 0.26085, 0.18812, 0.25406, 0.26085, 0.328603, 0.324872, 0.26085, 0.25406, 0.281712, 0.346032, 0.422041, 0.490133, 0.575842, 0.613573, 0.754692, 0.741537, 0.694846, 0.771762, 0.798249, 0.666105, 0.703578, 0.741537, 0.798249, 0.808535, 0.699094, 0.675549, 0.642678, 0.632174, 0.608892, 0.575842, 0.494003, 0.414856, 0.398279, 0.374039, 0.352862, 0.332115, 0.311707, 0.349426, 0.318242, 0.25406, 0.346032, 0.308712, 0.225814, 0.200174, 0.142424, 0.229226], '')</t>
  </si>
  <si>
    <t>[20, 21, 22, 23, 24, 25, 49, 50, 51, 52, 53, 54, 55, 56, 57, 58, 59, 60, 61, 62, 63, 64, 65, 66]</t>
  </si>
  <si>
    <t xml:space="preserve">F5RUY2|F5RUY2_9ENTR Methylated-DNA-(Protein)-cysteine S-methyltransferase OS=Enterobacter hormaechei ATCC 49162 </t>
  </si>
  <si>
    <t>([0.608892, 0.433034, 0.468512, 0.370445, 0.31487, 0.31487, 0.342579, 0.271506, 0.332115, 0.36309, 0.387226, 0.356642, 0.281712, 0.278302, 0.281712, 0.182256, 0.179055, 0.281712, 0.191378, 0.167087, 0.167087, 0.15284, 0.219301, 0.216401, 0.295083, 0.384043, 0.40511, 0.380708, 0.440853, 0.40511, 0.401658, 0.335645, 0.401658, 0.468512, 0.398279, 0.311707, 0.398279, 0.394753, 0.30533, 0.398279, 0.4292, 0.436924, 0.517562, 0.553315, 0.461924, 0.494003, 0.366687, 0.377384, 0.398279, 0.359901, 0.301917, 0.308712, 0.366687, 0.366687, 0.366687, 0.40511, 0.401658, 0.40511, 0.328603, 0.414856, 0.387226, 0.408655, 0.418646, 0.339168, 0.335645, 0.414856, 0.387226, 0.480142, 0.476583, 0.458154, 0.440853, 0.42561, 0.414856, 0.42561, 0.42561, 0.359901, 0.387226, 0.408655, 0.408655, 0.494003, 0.458154, 0.461924, 0.433034, 0.339168, 0.433034, 0.390993, 0.401658, 0.398279, 0.311707, 0.30533, 0.232838, 0.288399, 0.278302, 0.25406, 0.216401, 0.182256, 0.219301, 0.179055, 0.222385, 0.185198, 0.142424, 0.132295, 0.090864], '')</t>
  </si>
  <si>
    <t>[0, 42, 43]</t>
  </si>
  <si>
    <t xml:space="preserve">F5RUY3|F5RUY3_9ENTR Glycoprotein/polysaccharide metabolism protein OS=Enterobacter hormaechei ATCC 49162 </t>
  </si>
  <si>
    <t>([0.096677, 0.051831, 0.056825, 0.043307, 0.046336, 0.032677, 0.045352, 0.047319, 0.038858, 0.041405, 0.05306, 0.066181, 0.066181, 0.088832, 0.147574, 0.081712, 0.122885, 0.127496, 0.15284, 0.158265, 0.18812, 0.209395, 0.268042, 0.311707, 0.377384, 0.308712, 0.40511, 0.41194, 0.359901, 0.42561, 0.465241, 0.472492, 0.440853, 0.346032, 0.387226, 0.374039, 0.480142, 0.458154, 0.461924, 0.42561, 0.418646, 0.461924, 0.36309, 0.321458, 0.21291, 0.209395, 0.311707, 0.295083, 0.219301, 0.275179, 0.196879, 0.219301, 0.247041, 0.298791, 0.359901, 0.284882, 0.203355, 0.179055, 0.116183, 0.173081, 0.116183, 0.116183, 0.125101, 0.179055, 0.25031, 0.271506, 0.247041, 0.26085, 0.236433, 0.335645, 0.366687, 0.447574, 0.349426, 0.239899, 0.196879, 0.229226, 0.30533, 0.356642, 0.284882, 0.36309, 0.36309, 0.461924, 0.465241, 0.444081, 0.480142, 0.447574, 0.570702, 0.486429, 0.465241, 0.394753, 0.298791, 0.222385, 0.26085, 0.236433, 0.324872, 0.387226, 0.380708, 0.394753, 0.356642, 0.4292, 0.450668, 0.461924, 0.414856, 0.422041, 0.339168, 0.264545, 0.225814, 0.194234, 0.268042, 0.243554, 0.281712, 0.346032, 0.335645, 0.321458, 0.4292, 0.41194, 0.308712, 0.25031, 0.147574, 0.134866, 0.132295, 0.125101, 0.118441, 0.094817, 0.092881, 0.164327, 0.203355, 0.209395, 0.225814, 0.247041, 0.275179, 0.339168, 0.342579, 0.422041, 0.318242, 0.318242, 0.247041, 0.321458, 0.311707, 0.339168, 0.458154, 0.387226, 0.374039, 0.374039, 0.444081, 0.458154, 0.374039, 0.433034, 0.436924, 0.394753, 0.40511, 0.40511, 0.40511, 0.418646, 0.42561, 0.557691, 0.541878, 0.545602, 0.58069, 0.690604, 0.805026, 0.808535, 0.876521, 0.876521, 0.849326, 0.84206, 0.819762, 0.889439, 0.856457, 0.919029, 0.941505, 0.941505, 0.941505, 0.94331, 0.932927], '')</t>
  </si>
  <si>
    <t>[86, 155, 156, 157, 158, 159, 160, 161, 162, 163, 164, 165, 166, 167, 168, 169, 170, 171, 172, 173, 174]</t>
  </si>
  <si>
    <t xml:space="preserve">F5RUY4|F5RUY4_9ENTR Acyl-CoA thioesterase II OS=Enterobacter hormaechei ATCC 49162 </t>
  </si>
  <si>
    <t>([0.079919, 0.044297, 0.078022, 0.047319, 0.078022, 0.102787, 0.06312, 0.094817, 0.127496, 0.15284, 0.116183, 0.073402, 0.074921, 0.073402, 0.096677, 0.158265, 0.161087, 0.161087, 0.173081, 0.26085, 0.17593, 0.264545, 0.366687, 0.284882, 0.268042, 0.25031, 0.257454, 0.366687, 0.281712, 0.200174, 0.203355, 0.298791, 0.380708, 0.298791, 0.206376, 0.173081, 0.15008, 0.137348, 0.137348, 0.209395, 0.15008, 0.25031, 0.216401, 0.219301, 0.288399, 0.31487, 0.247041, 0.25031, 0.236433, 0.194234, 0.268042, 0.264545, 0.167087, 0.111485, 0.111485, 0.182256, 0.236433, 0.268042, 0.284882, 0.264545, 0.229226, 0.295083, 0.295083, 0.239899, 0.164327, 0.098513, 0.164327, 0.164327, 0.173081, 0.122885, 0.147574, 0.144935, 0.155435, 0.239899, 0.359901, 0.440853, 0.332115, 0.30533, 0.275179, 0.26085, 0.264545, 0.225814, 0.203355, 0.155435, 0.158265, 0.225814, 0.324872, 0.311707, 0.377384, 0.390993, 0.370445, 0.339168, 0.25031, 0.200174, 0.206376, 0.170161, 0.170161, 0.164327, 0.173081, 0.173081, 0.196879, 0.209395, 0.301917, 0.328603, 0.26085, 0.359901, 0.352862, 0.359901, 0.352862, 0.318242, 0.25031, 0.36309, 0.5017, 0.575842, 0.661982, 0.653063, 0.720929, 0.741537, 0.876521, 0.784345, 0.808535, 0.779859, 0.784345, 0.759478, 0.771762, 0.779859, 0.728858, 0.728858, 0.675549, 0.570702, 0.585406, 0.642678, 0.509769, 0.398279, 0.447574, 0.444081, 0.465241, 0.370445, 0.352862, 0.356642, 0.436924, 0.324872, 0.247041, 0.167087, 0.173081, 0.161087, 0.26085, 0.209395, 0.222385, 0.170161, 0.243554, 0.295083, 0.225814, 0.318242, 0.288399, 0.264545, 0.25406, 0.264545, 0.288399, 0.284882, 0.271506, 0.271506, 0.390993, 0.444081, 0.538167, 0.549308, 0.545602, 0.521092, 0.642678, 0.534167, 0.509769, 0.418646, 0.398279, 0.436924, 0.436924, 0.56648, 0.575842, 0.483068, 0.483068, 0.545602, 0.56648, 0.440853, 0.440853, 0.366687, 0.394753, 0.394753, 0.271506, 0.200174, 0.137348, 0.129801, 0.106997, 0.167087, 0.243554, 0.25406, 0.179055, 0.179055, 0.096677, 0.059222, 0.102787, 0.060549, 0.047319, 0.026892, 0.059222, 0.069024, 0.102787, 0.10481, 0.066181, 0.122885, 0.100716, 0.098513, 0.10481, 0.179055, 0.203355, 0.170161, 0.170161, 0.206376, 0.173081, 0.281712, 0.268042, 0.25031, 0.31487, 0.332115, 0.366687, 0.247041, 0.127496, 0.127496, 0.122885, 0.194234, 0.102787, 0.196879, 0.229226, 0.225814, 0.243554, 0.142424, 0.116183, 0.067594, 0.054297, 0.06184, 0.038858, 0.073402, 0.067594, 0.0704, 0.0704, 0.076542, 0.139895, 0.236433, 0.209395, 0.209395, 0.18812, 0.191378, 0.127496, 0.161087, 0.15008, 0.15008, 0.144935, 0.129801, 0.200174, 0.308712, 0.318242, 0.387226, 0.308712, 0.229226, 0.161087, 0.142424, 0.158265, 0.167087, 0.116183, 0.142424, 0.155435, 0.15284, 0.191378, 0.203355, 0.200174, 0.209395, 0.196879, 0.308712, 0.387226, 0.359901, 0.324872, 0.288399, 0.25406, 0.311707, 0.40511, 0.483068, 0.51388, 0.494003], '')</t>
  </si>
  <si>
    <t>[112, 113, 114, 115, 116, 117, 118, 119, 120, 121, 122, 123, 124, 125, 126, 127, 128, 129, 130, 131, 132, 164, 165, 166, 167, 168, 169, 170, 175, 176, 179, 180, 284]</t>
  </si>
  <si>
    <t xml:space="preserve">F5RUY7|F5RUY7_9ENTR Multidrug ABC superfamily ATP binding cassette transporter, ABC protein OS=Enterobacter hormaechei ATCC 49162 </t>
  </si>
  <si>
    <t>([0.028107, 0.046336, 0.0704, 0.034884, 0.020165, 0.020165, 0.013016, 0.016826, 0.021816, 0.034884, 0.022306, 0.033407, 0.033407, 0.03976, 0.050641, 0.050641, 0.023534, 0.026892, 0.033407, 0.015694, 0.009483, 0.009977, 0.006795, 0.004775, 0.005872, 0.007177, 0.005799, 0.007259, 0.007877, 0.006078, 0.005683, 0.008075, 0.008895, 0.006374, 0.004315, 0.004208, 0.004208, 0.004388, 0.003431, 0.003109, 0.004358, 0.006078, 0.006988, 0.007495, 0.00962, 0.011342, 0.013613, 0.013821, 0.010221, 0.01078, 0.009865, 0.009483, 0.006701, 0.004736, 0.005683, 0.007645, 0.007877, 0.007877, 0.008409, 0.011518, 0.011669, 0.008075, 0.007495, 0.006374, 0.008525, 0.006795, 0.006988, 0.006078, 0.007422, 0.010672, 0.006533, 0.009294, 0.006421, 0.007645, 0.010509, 0.012491, 0.008276, 0.008156, 0.005249, 0.007177, 0.008409, 0.010509, 0.012727, 0.009015, 0.014075, 0.009401, 0.010131, 0.009977, 0.01227, 0.009401, 0.009483, 0.016826, 0.018106, 0.020876, 0.019109, 0.020522, 0.016257, 0.023087, 0.023087, 0.055536, 0.051831, 0.06184, 0.040537, 0.05306, 0.106997, 0.045352, 0.086953, 0.15284, 0.15284, 0.173081, 0.191378, 0.185198, 0.179055, 0.102787, 0.085092, 0.120615, 0.111485, 0.086953, 0.120615, 0.225814, 0.239899, 0.247041, 0.236433, 0.264545, 0.161087, 0.147574, 0.291804, 0.17593, 0.094817, 0.054297, 0.047319, 0.049374, 0.030003, 0.022667, 0.042364, 0.05306, 0.028107, 0.028695, 0.050641, 0.036378, 0.025762, 0.013821, 0.008409, 0.007645, 0.009015, 0.011106, 0.007645, 0.005623, 0.006701, 0.007877, 0.006795, 0.006567, 0.006194, 0.008624, 0.006619, 0.006533, 0.007177, 0.008804, 0.006194, 0.004775, 0.004736, 0.003864, 0.005318, 0.005249, 0.003607, 0.004483, 0.004646, 0.004899, 0.004646, 0.003821, 0.003512, 0.004414, 0.003478, 0.003431, 0.00243, 0.003461, 0.003461, 0.00292, 0.003341, 0.004611, 0.006567, 0.005318, 0.005799, 0.005683, 0.008156, 0.009483, 0.008525, 0.008525, 0.008002, 0.007877, 0.009865, 0.015344, 0.011342, 0.018787, 0.038858, 0.073402, 0.031287, 0.034068, 0.074921, 0.044297, 0.021381, 0.019109, 0.037156, 0.045352, 0.044297, 0.025316, 0.022306, 0.022306, 0.028695, 0.024393, 0.047319, 0.06312, 0.060549, 0.092881, 0.085092, 0.033407, 0.033407, 0.086953, 0.079919, 0.049374, 0.083462, 0.173081, 0.127496, 0.127496, 0.170161, 0.173081, 0.25031, 0.26085, 0.206376, 0.167087, 0.295083, 0.239899, 0.243554, 0.25031, 0.196879, 0.196879, 0.222385, 0.239899, 0.216401, 0.111485, 0.085092, 0.045352, 0.03976, 0.066181, 0.034068, 0.019109, 0.019109, 0.011342, 0.010221, 0.013265, 0.013265, 0.008804, 0.008002, 0.005734, 0.004646, 0.006374, 0.004689, 0.004736, 0.003997, 0.003079, 0.00316, 0.004208, 0.004247, 0.004388, 0.004135, 0.005503, 0.007422, 0.00777, 0.007645, 0.013821, 0.009728, 0.011518, 0.013016, 0.01227, 0.013016, 0.014783, 0.008895, 0.008895, 0.013265, 0.010672, 0.010926, 0.020522, 0.020522, 0.021381, 0.021816, 0.023087, 0.028107, 0.017138, 0.010131, 0.018415, 0.010672, 0.016257, 0.017138, 0.027463, 0.051831, 0.090864, 0.085092, 0.102787, 0.182256, 0.18812, 0.243554, 0.264545, 0.194234, 0.164327, 0.25031, 0.25406, 0.232838, 0.137348, 0.118441, 0.216401, 0.125101, 0.164327, 0.167087, 0.158265, 0.182256, 0.17593, 0.182256, 0.232838, 0.229226, 0.222385, 0.229226, 0.278302, 0.370445, 0.450668, 0.525368, 0.42561, 0.4292, 0.42561, 0.5017, 0.653063, 0.497853, 0.557691, 0.465241, 0.468512, 0.468512, 0.349426, 0.349426, 0.219301, 0.179055, 0.179055, 0.17593, 0.17593, 0.179055, 0.164327, 0.098513, 0.049374, 0.050641, 0.045352, 0.050641, 0.026338, 0.029376, 0.032017, 0.046336, 0.06312, 0.073402, 0.073402, 0.116183, 0.116183, 0.122885, 0.100716, 0.142424, 0.090864, 0.054297, 0.049374, 0.049374, 0.092881, 0.142424, 0.219301, 0.216401, 0.200174, 0.301917, 0.295083, 0.301917, 0.25406, 0.324872, 0.209395, 0.139895, 0.118441, 0.118441, 0.139895, 0.132295, 0.18812, 0.18812, 0.264545, 0.268042, 0.268042, 0.275179, 0.182256, 0.182256, 0.116183, 0.129801, 0.132295, 0.125101, 0.225814, 0.179055, 0.15284, 0.225814, 0.222385, 0.26085, 0.264545, 0.359901, 0.414856, 0.295083, 0.374039, 0.359901, 0.356642, 0.284882, 0.236433, 0.301917, 0.232838, 0.324872, 0.31487, 0.328603, 0.370445, 0.264545, 0.281712, 0.229226, 0.200174, 0.298791, 0.30533, 0.194234, 0.118441, 0.118441, 0.194234, 0.134866, 0.144935, 0.086953, 0.129801, 0.15008, 0.216401, 0.173081, 0.173081, 0.173081, 0.17593, 0.147574, 0.142424, 0.118441, 0.194234, 0.158265, 0.088832, 0.094817, 0.17593, 0.185198, 0.21291, 0.127496, 0.158265, 0.164327, 0.167087, 0.142424, 0.144935, 0.116183, 0.134866, 0.134866, 0.144935, 0.129801, 0.0704, 0.120615, 0.209395, 0.196879, 0.182256, 0.268042, 0.268042, 0.264545, 0.335645, 0.349426, 0.454136, 0.394753, 0.384043, 0.394753, 0.42561, 0.4292, 0.42561, 0.521092, 0.422041, 0.31487, 0.284882, 0.298791, 0.25406, 0.239899, 0.17593, 0.179055, 0.109221, 0.106997, 0.111485, 0.139895, 0.129801, 0.078022, 0.079919, 0.043307, 0.040537, 0.044297, 0.048328, 0.040537, 0.042364, 0.06184, 0.10481, 0.069024, 0.127496, 0.147574, 0.15008, 0.219301, 0.318242, 0.414856, 0.370445, 0.268042, 0.225814, 0.222385, 0.264545, 0.264545, 0.328603, 0.387226, 0.301917, 0.278302, 0.321458, 0.308712, 0.346032, 0.352862, 0.366687, 0.284882, 0.216401, 0.134866, 0.109221, 0.10481, 0.100716, 0.0704, 0.127496, 0.132295, 0.074921, 0.058088, 0.109221, 0.109221, 0.137348, 0.203355, 0.129801, 0.071867, 0.047319, 0.026338, 0.026892, 0.045352, 0.069024, 0.106997, 0.15284, 0.122885, 0.127496, 0.129801, 0.200174, 0.206376, 0.21291, 0.301917, 0.342579, 0.243554, 0.191378, 0.194234, 0.161087, 0.247041, 0.332115, 0.398279, 0.40511, 0.295083, 0.301917, 0.275179, 0.196879, 0.225814, 0.209395, 0.194234, 0.125101, 0.10481, 0.100716, 0.100716, 0.11371, 0.078022, 0.109221, 0.144935, 0.132295, 0.102787, 0.102787, 0.116183, 0.129801, 0.209395, 0.308712, 0.219301, 0.247041, 0.298791, 0.275179, 0.346032, 0.318242, 0.40511, 0.422041, 0.401658, 0.352862, 0.295083, 0.41194, 0.440853], '')</t>
  </si>
  <si>
    <t>[324, 328, 329, 331, 472]</t>
  </si>
  <si>
    <t xml:space="preserve">F5RUY8|F5RUY8_9ENTR Multidrug ABC superfamily ATP binding cassette transporter, ABC protein OS=Enterobacter hormaechei ATCC 49162 </t>
  </si>
  <si>
    <t>([0.001, 0.001623, 0.002435, 0.00359, 0.002555, 0.003461, 0.004247, 0.003607, 0.003079, 0.003757, 0.003963, 0.003821, 0.003461, 0.003555, 0.003924, 0.003276, 0.002336, 0.002349, 0.002057, 0.00225, 0.002194, 0.003461, 0.002503, 0.001709, 0.001778, 0.00316, 0.003177, 0.002435, 0.002581, 0.003701, 0.002662, 0.002396, 0.002396, 0.002727, 0.003864, 0.004135, 0.005992, 0.009096, 0.015344, 0.018415, 0.019401, 0.040537, 0.030003, 0.046336, 0.094817, 0.044297, 0.025316, 0.017797, 0.014783, 0.014783, 0.014586, 0.027463, 0.023534, 0.023963, 0.01227, 0.013265, 0.016528, 0.010221, 0.007091, 0.00543, 0.003997, 0.003963, 0.002705, 0.00316, 0.002512, 0.001906, 0.001675, 0.002078, 0.001855, 0.001936, 0.001778, 0.001155, 0.001069, 0.001391, 0.001786, 0.001808, 0.001748, 0.001434, 0.001675, 0.001675, 0.002396, 0.002396, 0.003341, 0.004835, 0.005011, 0.004646, 0.004414, 0.006421, 0.006482, 0.006078, 0.008723, 0.013437, 0.029376, 0.029376, 0.047319, 0.054297, 0.045352, 0.023534, 0.024393, 0.031287, 0.054297, 0.047319, 0.102787, 0.102787, 0.100716, 0.047319, 0.058088, 0.086953, 0.088832, 0.067594, 0.137348, 0.15284, 0.167087, 0.10481, 0.116183, 0.096677, 0.050641, 0.073402, 0.06184, 0.094817, 0.074921, 0.076542, 0.086953, 0.081712, 0.050641, 0.025316, 0.05306, 0.059222, 0.047319, 0.050641, 0.066181, 0.032677, 0.019109, 0.013821, 0.021816, 0.015078, 0.012491, 0.013016, 0.011903, 0.013613, 0.011342, 0.010509, 0.010509, 0.010131, 0.010509, 0.009401, 0.014315, 0.008409, 0.013613, 0.01204, 0.011903, 0.008156, 0.008156, 0.009187, 0.00777, 0.005734, 0.007555, 0.007177, 0.010509, 0.010372, 0.013437, 0.016528, 0.013265, 0.011106, 0.007422, 0.007555, 0.011342, 0.00777, 0.01227, 0.01227, 0.022667, 0.013016, 0.022306, 0.047319, 0.06184, 0.05306, 0.100716, 0.044297, 0.048328, 0.042364, 0.06312, 0.069024, 0.03976, 0.073402, 0.092881, 0.094817, 0.094817, 0.100716, 0.17593, 0.185198, 0.179055, 0.18812, 0.278302, 0.219301, 0.206376, 0.200174, 0.216401, 0.216401, 0.257454, 0.194234, 0.185198, 0.182256, 0.11371, 0.209395, 0.125101, 0.144935, 0.243554, 0.232838, 0.232838, 0.229226, 0.185198, 0.100716, 0.038858, 0.030611, 0.033407, 0.034068, 0.026892, 0.040537, 0.044297, 0.067594, 0.125101, 0.098513, 0.125101, 0.247041, 0.194234, 0.298791, 0.196879, 0.15284, 0.15284, 0.079919, 0.086953, 0.086953, 0.155435, 0.158265, 0.206376, 0.278302, 0.278302, 0.216401, 0.15284, 0.079919, 0.060549, 0.032017, 0.040537, 0.029376, 0.022306, 0.033407, 0.019109, 0.017447, 0.017797, 0.011903, 0.020165, 0.018787, 0.023534, 0.023534, 0.025762, 0.018106, 0.010672, 0.008002, 0.011903, 0.020876, 0.040537, 0.037156, 0.074921, 0.042364, 0.059222, 0.081712, 0.043307, 0.083462, 0.142424, 0.094817, 0.118441, 0.088832, 0.046336, 0.025762, 0.025762, 0.028107, 0.028695, 0.024826, 0.021816, 0.025762, 0.0198, 0.011903, 0.013016, 0.008723, 0.010509, 0.007422, 0.006142, 0.005734, 0.005799, 0.004388, 0.004899, 0.005872, 0.006795, 0.009728, 0.014586, 0.01227, 0.016528, 0.01204, 0.0198, 0.035586, 0.016826, 0.021816, 0.030003, 0.027463, 0.026338, 0.026338, 0.058088, 0.048328, 0.118441, 0.071867, 0.079919, 0.132295, 0.125101, 0.122885, 0.122885, 0.137348, 0.194234, 0.161087, 0.295083, 0.31487, 0.31487, 0.444081, 0.444081, 0.380708, 0.332115, 0.4292, 0.42561, 0.418646, 0.390993, 0.359901, 0.398279, 0.356642, 0.247041, 0.142424, 0.164327, 0.17593, 0.164327, 0.158265, 0.222385, 0.222385, 0.142424, 0.083462, 0.078022, 0.085092, 0.100716, 0.170161, 0.088832, 0.116183, 0.06184, 0.11371, 0.134866, 0.161087, 0.281712, 0.335645, 0.349426, 0.321458, 0.216401, 0.15008, 0.134866, 0.161087, 0.144935, 0.206376, 0.268042, 0.247041, 0.232838, 0.30533, 0.31487, 0.339168, 0.243554, 0.335645, 0.25031, 0.139895, 0.147574, 0.137348, 0.17593, 0.161087, 0.173081, 0.194234, 0.257454, 0.275179, 0.243554, 0.25031, 0.161087, 0.18812, 0.10481, 0.109221, 0.118441, 0.073402, 0.15284, 0.15008, 0.179055, 0.26085, 0.268042, 0.17593, 0.11371, 0.120615, 0.225814, 0.127496, 0.182256, 0.185198, 0.167087, 0.10481, 0.079919, 0.092881, 0.06184, 0.120615, 0.125101, 0.120615, 0.206376, 0.100716, 0.10481, 0.044297, 0.045352, 0.085092, 0.147574, 0.142424, 0.11371, 0.111485, 0.200174, 0.142424, 0.120615, 0.071867, 0.122885, 0.096677, 0.170161, 0.239899, 0.21291, 0.209395, 0.209395, 0.18812, 0.298791, 0.284882, 0.40511, 0.408655, 0.324872, 0.288399, 0.377384, 0.31487, 0.275179, 0.26085, 0.26085, 0.295083, 0.401658, 0.408655, 0.387226, 0.264545, 0.25406, 0.196879, 0.225814, 0.225814, 0.216401, 0.137348, 0.229226, 0.216401, 0.229226, 0.229226, 0.26085, 0.281712, 0.366687, 0.398279, 0.328603, 0.370445, 0.278302, 0.26085, 0.25031, 0.346032, 0.440853, 0.440853, 0.545602, 0.494003, 0.390993, 0.390993, 0.384043, 0.349426, 0.335645, 0.291804, 0.275179, 0.191378, 0.111485, 0.122885, 0.102787, 0.164327, 0.120615, 0.122885, 0.071867, 0.040537, 0.044297, 0.046336, 0.038858, 0.022306, 0.023087, 0.034068, 0.022667, 0.042364, 0.050641, 0.050641, 0.06184, 0.116183, 0.191378, 0.278302, 0.179055, 0.132295, 0.125101, 0.21291, 0.21291, 0.298791, 0.387226, 0.271506, 0.257454, 0.301917, 0.390993, 0.384043, 0.418646, 0.422041, 0.321458, 0.229226, 0.239899, 0.206376, 0.200174, 0.18812, 0.118441, 0.18812, 0.247041, 0.161087, 0.158265, 0.25406, 0.232838, 0.225814, 0.349426, 0.26085, 0.164327, 0.11371, 0.0704, 0.0704, 0.111485, 0.17593, 0.271506, 0.182256, 0.182256, 0.179055, 0.179055, 0.26085, 0.264545, 0.295083, 0.394753, 0.390993, 0.288399, 0.321458, 0.335645, 0.324872, 0.422041, 0.509769, 0.472492, 0.476583, 0.461924, 0.468512, 0.436924, 0.342579, 0.4292, 0.366687, 0.366687, 0.384043, 0.291804, 0.30533, 0.271506, 0.229226, 0.147574, 0.232838, 0.243554, 0.243554, 0.170161, 0.144935, 0.15284, 0.222385, 0.278302, 0.26085, 0.216401, 0.222385, 0.295083, 0.271506, 0.366687, 0.324872, 0.278302, 0.40511], '')</t>
  </si>
  <si>
    <t>[468, 551]</t>
  </si>
  <si>
    <t xml:space="preserve">F5RUY9|F5RUY9_9ENTR AsnC family transcriptional regulator OS=Enterobacter hormaechei ATCC 49162 </t>
  </si>
  <si>
    <t>([0.00246, 0.001743, 0.002211, 0.003079, 0.003924, 0.004835, 0.006421, 0.007877, 0.009401, 0.011518, 0.014586, 0.017797, 0.014586, 0.014315, 0.014315, 0.012491, 0.014783, 0.013265, 0.013265, 0.012727, 0.013821, 0.013821, 0.027463, 0.038042, 0.040537, 0.044297, 0.022306, 0.013016, 0.008002, 0.008525, 0.006701, 0.006619, 0.005872, 0.006421, 0.009728, 0.015078, 0.014586, 0.018106, 0.036378, 0.036378, 0.037156, 0.020165, 0.041405, 0.023963, 0.013613, 0.013265, 0.01227, 0.023963, 0.020876, 0.045352, 0.023534, 0.035586, 0.020522, 0.025762, 0.037156, 0.020876, 0.017447, 0.030611, 0.023963, 0.016528, 0.017797, 0.017797, 0.030611, 0.032677, 0.060549, 0.125101, 0.06312, 0.032677, 0.031287, 0.06312, 0.034884, 0.06184, 0.06312, 0.064632, 0.067594, 0.086953, 0.15008, 0.179055, 0.106997, 0.078022, 0.069024, 0.06312, 0.111485, 0.071867, 0.056825, 0.031287, 0.016021, 0.030003, 0.073402, 0.081712, 0.081712, 0.081712, 0.081712, 0.047319, 0.083462, 0.043307, 0.042364, 0.033407, 0.017447, 0.020165, 0.020876, 0.020876, 0.020876, 0.021381, 0.033407, 0.03976, 0.067594, 0.11371, 0.106997, 0.098513, 0.046336, 0.026338, 0.024826, 0.024826, 0.020522, 0.014586, 0.023963, 0.024393, 0.020165, 0.040537, 0.064632, 0.083462, 0.167087, 0.185198, 0.127496, 0.073402, 0.076542, 0.037156, 0.020165, 0.020165, 0.014783, 0.021816, 0.038042, 0.079919, 0.045352, 0.102787, 0.086953, 0.049374, 0.035586, 0.054297, 0.035586, 0.035586, 0.030611, 0.020876, 0.0198, 0.022667, 0.037156, 0.036378, 0.042364, 0.088832, 0.096677, 0.060549, 0.040537, 0.03976, 0.034884, 0.036378, 0.023534, 0.046336, 0.078022, 0.066181, 0.081712, 0.122885, 0.0704, 0.102787, 0.129801, 0.081712, 0.111485, 0.11371, 0.116183, 0.098513, 0.076542, 0.05306, 0.122885, 0.209395, 0.134866, 0.132295, 0.122885, 0.179055, 0.173081, 0.147574, 0.129801, 0.129801, 0.073402, 0.137348, 0.118441, 0.092881, 0.120615, 0.094817, 0.073402, 0.055536, 0.122885, 0.127496, 0.15284, 0.092881], '')</t>
  </si>
  <si>
    <t xml:space="preserve">F5RUZ0|F5RUZ0_9ENTR Pyridoxal-phosphate dependent enzyme OS=Enterobacter hormaechei ATCC 49162 </t>
  </si>
  <si>
    <t>([0.118441, 0.182256, 0.106997, 0.15284, 0.147574, 0.18812, 0.118441, 0.155435, 0.185198, 0.203355, 0.196879, 0.243554, 0.236433, 0.239899, 0.155435, 0.179055, 0.243554, 0.164327, 0.18812, 0.142424, 0.239899, 0.243554, 0.129801, 0.225814, 0.21291, 0.164327, 0.164327, 0.17593, 0.096677, 0.055536, 0.056825, 0.074921, 0.079919, 0.074921, 0.078022, 0.127496, 0.219301, 0.222385, 0.308712, 0.278302, 0.278302, 0.25031, 0.25031, 0.366687, 0.25406, 0.222385, 0.311707, 0.295083, 0.298791, 0.284882, 0.288399, 0.196879, 0.18812, 0.109221, 0.064632, 0.067594, 0.067594, 0.029376, 0.017797, 0.017797, 0.020165, 0.033407, 0.035586, 0.038042, 0.023087, 0.023534, 0.032017, 0.031287, 0.031287, 0.05306, 0.10481, 0.161087, 0.25406, 0.222385, 0.243554, 0.328603, 0.339168, 0.308712, 0.31487, 0.295083, 0.264545, 0.25031, 0.173081, 0.109221, 0.106997, 0.106997, 0.18812, 0.094817, 0.059222, 0.049374, 0.034068, 0.026338, 0.032017, 0.025316, 0.018106, 0.026338, 0.022667, 0.0198, 0.023963, 0.042364, 0.056825, 0.078022, 0.081712, 0.081712, 0.147574, 0.079919, 0.074921, 0.06312, 0.120615, 0.18812, 0.137348, 0.185198, 0.132295, 0.076542, 0.10481, 0.170161, 0.139895, 0.100716, 0.116183, 0.069024, 0.038858, 0.047319, 0.034068, 0.030611, 0.059222, 0.038858, 0.046336, 0.067594, 0.069024, 0.076542, 0.045352, 0.085092, 0.086953, 0.158265, 0.139895, 0.098513, 0.109221, 0.137348, 0.127496, 0.118441, 0.100716, 0.142424, 0.185198, 0.216401, 0.18812, 0.17593, 0.229226, 0.21291, 0.243554, 0.243554, 0.232838, 0.321458, 0.321458, 0.243554, 0.216401, 0.321458, 0.359901, 0.271506, 0.161087, 0.264545, 0.271506, 0.335645, 0.374039, 0.352862, 0.374039, 0.436924, 0.4292, 0.444081, 0.480142, 0.509769, 0.480142, 0.374039, 0.284882, 0.21291, 0.25031, 0.278302, 0.232838, 0.236433, 0.321458, 0.4292, 0.4292, 0.422041, 0.465241, 0.4292, 0.436924, 0.335645, 0.308712, 0.311707, 0.191378, 0.179055, 0.155435, 0.120615, 0.206376, 0.288399, 0.257454, 0.311707, 0.321458, 0.36309, 0.288399, 0.243554, 0.185198, 0.137348, 0.139895, 0.164327, 0.200174, 0.203355, 0.281712, 0.222385, 0.139895, 0.155435, 0.236433, 0.155435, 0.142424, 0.142424, 0.139895, 0.216401, 0.219301, 0.18812, 0.17593, 0.17593, 0.209395, 0.268042, 0.356642, 0.288399, 0.26085, 0.25031, 0.236433, 0.167087, 0.232838, 0.332115, 0.332115, 0.321458, 0.408655, 0.545602, 0.529623, 0.465241, 0.483068, 0.5017, 0.534167, 0.4292, 0.42561, 0.458154, 0.472492, 0.384043, 0.384043, 0.394753, 0.41194, 0.374039, 0.374039, 0.356642, 0.298791, 0.40511, 0.414856, 0.390993, 0.332115, 0.335645, 0.332115, 0.288399, 0.264545, 0.239899, 0.339168, 0.324872, 0.222385, 0.225814, 0.288399, 0.356642, 0.264545, 0.25031, 0.288399, 0.359901, 0.298791, 0.356642, 0.301917, 0.288399, 0.318242, 0.346032, 0.349426, 0.422041, 0.41194, 0.31487, 0.342579, 0.31487, 0.324872, 0.41194, 0.31487, 0.284882, 0.247041, 0.318242, 0.278302, 0.275179, 0.295083, 0.370445, 0.370445, 0.394753, 0.401658, 0.398279, 0.398279, 0.332115, 0.26085, 0.30533, 0.31487, 0.239899, 0.209395, 0.301917, 0.291804, 0.374039, 0.414856, 0.436924, 0.349426, 0.31487, 0.332115, 0.321458, 0.219301, 0.142424, 0.155435, 0.17593, 0.185198, 0.118441, 0.120615, 0.161087, 0.137348, 0.21291, 0.206376, 0.264545, 0.26085, 0.206376, 0.182256, 0.196879, 0.129801, 0.203355, 0.25031, 0.25031, 0.164327, 0.247041, 0.342579, 0.25406, 0.173081, 0.158265, 0.21291, 0.247041, 0.222385, 0.222385, 0.179055, 0.25031, 0.21291, 0.158265, 0.203355, 0.203355], '')</t>
  </si>
  <si>
    <t>[169, 233, 234, 237, 238]</t>
  </si>
  <si>
    <t xml:space="preserve">F5RUZ2|F5RUZ2_9ENTR Oligopeptide ABC superfamily ATP binding cassette transporter, binding protein OS=Enterobacter hormaechei ATCC 49162 </t>
  </si>
  <si>
    <t>([0.370445, 0.401658, 0.31487, 0.18812, 0.239899, 0.31487, 0.342579, 0.342579, 0.374039, 0.374039, 0.42561, 0.461924, 0.472492, 0.408655, 0.486429, 0.394753, 0.394753, 0.480142, 0.387226, 0.36309, 0.450668, 0.440853, 0.36309, 0.335645, 0.366687, 0.356642, 0.332115, 0.332115, 0.356642, 0.291804, 0.308712, 0.281712, 0.203355, 0.134866, 0.179055, 0.182256, 0.236433, 0.247041, 0.25031, 0.301917, 0.324872, 0.216401, 0.15284, 0.222385, 0.209395, 0.291804, 0.271506, 0.26085, 0.26085, 0.26085, 0.318242, 0.324872, 0.321458, 0.394753, 0.472492, 0.483068, 0.401658, 0.418646, 0.31487, 0.311707, 0.271506, 0.275179, 0.418646, 0.505461, 0.505461, 0.553315, 0.541878, 0.59014, 0.59917, 0.56648, 0.525368, 0.541878, 0.51388, 0.486429, 0.41194, 0.41194, 0.398279, 0.476583, 0.486429, 0.622677, 0.613573, 0.712013, 0.680603, 0.534167, 0.538167, 0.454136, 0.51388, 0.529623, 0.433034, 0.408655, 0.465241, 0.505461, 0.505461, 0.444081, 0.461924, 0.541878, 0.454136, 0.380708, 0.380708, 0.398279, 0.288399, 0.25406, 0.247041, 0.275179, 0.359901, 0.239899, 0.324872, 0.359901, 0.356642, 0.436924, 0.490133, 0.465241, 0.374039, 0.36309, 0.356642, 0.394753, 0.30533, 0.288399, 0.356642, 0.349426, 0.243554, 0.356642, 0.418646, 0.335645, 0.339168, 0.359901, 0.476583, 0.359901, 0.271506, 0.295083, 0.295083, 0.257454, 0.232838, 0.321458, 0.335645, 0.418646, 0.308712, 0.377384, 0.480142, 0.494003, 0.436924, 0.40511, 0.390993, 0.36309, 0.359901, 0.356642, 0.321458, 0.21291, 0.324872, 0.408655, 0.390993, 0.380708, 0.380708, 0.418646, 0.433034, 0.42561, 0.433034, 0.525368, 0.461924, 0.433034, 0.418646, 0.476583, 0.465241, 0.486429, 0.418646, 0.494003, 0.465241, 0.480142, 0.613573, 0.494003, 0.486429, 0.356642, 0.359901, 0.25406, 0.15284, 0.079919, 0.076542, 0.073402, 0.0704, 0.069024, 0.078022, 0.037156, 0.036378, 0.083462, 0.076542, 0.120615, 0.122885, 0.085092, 0.086953, 0.086953, 0.120615, 0.129801, 0.15284, 0.15284, 0.264545, 0.349426, 0.346032, 0.356642, 0.332115, 0.243554, 0.239899, 0.239899, 0.370445, 0.398279, 0.387226, 0.342579, 0.335645, 0.339168, 0.346032, 0.21291, 0.206376, 0.225814, 0.155435, 0.243554, 0.161087, 0.092881, 0.10481, 0.170161, 0.173081, 0.191378, 0.298791, 0.390993, 0.30533, 0.209395, 0.191378, 0.100716, 0.074921, 0.042364, 0.040537, 0.071867, 0.161087, 0.173081, 0.106997, 0.078022, 0.042364, 0.06312, 0.102787, 0.090864, 0.050641, 0.040537, 0.043307, 0.020522, 0.011903, 0.018415, 0.029376, 0.017797, 0.028695, 0.047319, 0.096677, 0.10481, 0.055536, 0.054297, 0.034068, 0.040537, 0.085092, 0.137348, 0.158265, 0.18812, 0.098513, 0.158265, 0.11371, 0.106997, 0.122885, 0.106997, 0.120615, 0.142424, 0.229226, 0.173081, 0.125101, 0.106997, 0.058088, 0.11371, 0.092881, 0.129801, 0.194234, 0.196879, 0.127496, 0.125101, 0.06312, 0.127496, 0.125101, 0.225814, 0.15284, 0.139895, 0.243554, 0.200174, 0.10481, 0.106997, 0.102787, 0.074921, 0.040537, 0.076542, 0.079919, 0.086953, 0.051831, 0.023087, 0.024393, 0.023534, 0.023534, 0.023087, 0.023963, 0.025762, 0.021381, 0.020522, 0.033407, 0.032017, 0.046336, 0.054297, 0.050641, 0.048328, 0.086953, 0.085092, 0.083462, 0.079919, 0.06312, 0.116183, 0.232838, 0.142424, 0.196879, 0.196879, 0.196879, 0.191378, 0.116183, 0.078022, 0.132295, 0.144935, 0.15008, 0.134866, 0.191378, 0.11371, 0.194234, 0.118441, 0.125101, 0.0704, 0.035586, 0.045352, 0.023963, 0.020876, 0.036378, 0.043307, 0.05306, 0.090864, 0.054297, 0.090864, 0.15284, 0.096677, 0.092881, 0.078022, 0.073402, 0.071867, 0.073402, 0.038858, 0.092881, 0.086953, 0.085092, 0.137348, 0.078022, 0.129801, 0.137348, 0.078022, 0.046336, 0.037156, 0.03976, 0.03976, 0.049374, 0.024826, 0.046336, 0.050641, 0.06312, 0.037156, 0.021381, 0.036378, 0.081712, 0.076542, 0.15284, 0.264545, 0.182256, 0.182256, 0.209395, 0.206376, 0.182256, 0.232838, 0.147574, 0.167087, 0.257454, 0.129801, 0.232838, 0.232838, 0.134866, 0.137348, 0.225814, 0.25406, 0.219301, 0.122885, 0.142424, 0.142424, 0.129801, 0.132295, 0.21291, 0.120615, 0.081712, 0.092881, 0.111485, 0.120615, 0.122885, 0.078022, 0.170161, 0.086953, 0.078022, 0.137348, 0.106997, 0.081712, 0.120615, 0.15008, 0.15008, 0.125101, 0.125101, 0.067594, 0.067594, 0.054297, 0.090864, 0.137348, 0.219301, 0.147574, 0.247041, 0.137348, 0.196879, 0.122885, 0.118441, 0.058088, 0.055536, 0.078022, 0.076542, 0.076542, 0.076542, 0.066181, 0.073402, 0.066181, 0.073402, 0.132295, 0.164327, 0.10481, 0.083462, 0.090864, 0.125101, 0.118441, 0.111485, 0.085092, 0.098513, 0.173081, 0.298791, 0.298791, 0.196879, 0.142424, 0.147574, 0.161087, 0.236433, 0.25406, 0.222385, 0.200174, 0.196879, 0.120615, 0.209395, 0.25406, 0.144935, 0.106997, 0.094817, 0.106997, 0.15008, 0.161087, 0.100716, 0.048328, 0.06184, 0.100716, 0.106997, 0.06184, 0.051831, 0.051831, 0.050641, 0.050641, 0.050641, 0.040537, 0.067594, 0.033407, 0.033407, 0.05306, 0.092881, 0.056825, 0.100716, 0.074921, 0.059222, 0.106997, 0.18812, 0.170161, 0.15284, 0.243554, 0.342579, 0.342579, 0.387226, 0.352862, 0.374039, 0.450668, 0.483068, 0.401658, 0.5017, 0.461924, 0.398279, 0.284882, 0.366687, 0.349426, 0.291804, 0.311707, 0.321458, 0.321458, 0.281712, 0.247041, 0.15284, 0.144935, 0.17593, 0.100716, 0.05306, 0.059222, 0.036378, 0.03976, 0.034884, 0.035586, 0.024393, 0.040537, 0.069024, 0.086953, 0.109221, 0.17593, 0.158265, 0.15008, 0.15008, 0.106997, 0.15008, 0.147574, 0.155435, 0.134866, 0.203355, 0.311707, 0.196879, 0.194234, 0.196879, 0.18812, 0.182256, 0.291804, 0.264545, 0.191378, 0.102787, 0.100716, 0.120615, 0.196879, 0.196879, 0.170161, 0.229226, 0.209395, 0.281712, 0.236433, 0.196879, 0.173081, 0.137348, 0.243554, 0.390993, 0.324872], '')</t>
  </si>
  <si>
    <t>[63, 64, 65, 66, 67, 68, 69, 70, 71, 72, 79, 80, 81, 82, 83, 84, 86, 87, 91, 92, 95, 157, 168, 504]</t>
  </si>
  <si>
    <t xml:space="preserve">F5RUZ4|F5RUZ4_9ENTR Thioesterase OS=Enterobacter hormaechei ATCC 49162 </t>
  </si>
  <si>
    <t>([0.179055, 0.092881, 0.142424, 0.096677, 0.06184, 0.081712, 0.106997, 0.078022, 0.109221, 0.142424, 0.139895, 0.170161, 0.106997, 0.058088, 0.064632, 0.059222, 0.034068, 0.06184, 0.069024, 0.056825, 0.094817, 0.049374, 0.096677, 0.088832, 0.079919, 0.142424, 0.155435, 0.15284, 0.236433, 0.219301, 0.11371, 0.134866, 0.076542, 0.073402, 0.132295, 0.100716, 0.185198, 0.284882, 0.17593, 0.139895, 0.086953, 0.056825, 0.067594, 0.038042, 0.042364, 0.040537, 0.03976, 0.020165, 0.022306, 0.012727, 0.012491, 0.022667, 0.026892, 0.041405, 0.046336, 0.024826, 0.030611, 0.032677, 0.019401, 0.020522, 0.025316, 0.032017, 0.05306, 0.083462, 0.139895, 0.083462, 0.15008, 0.139895, 0.144935, 0.144935, 0.222385, 0.222385, 0.225814, 0.194234, 0.155435, 0.144935, 0.219301, 0.222385, 0.144935, 0.144935, 0.232838, 0.144935, 0.222385, 0.247041, 0.264545, 0.247041, 0.321458, 0.247041, 0.17593, 0.232838, 0.229226, 0.200174, 0.132295, 0.073402, 0.078022, 0.060549, 0.066181, 0.044297, 0.023534, 0.040537, 0.035586, 0.032677, 0.06312, 0.058088, 0.045352, 0.033407, 0.0198, 0.023963, 0.021381, 0.037156, 0.045352, 0.046336, 0.030611, 0.051831, 0.109221, 0.098513, 0.11371, 0.185198, 0.161087, 0.222385, 0.127496, 0.17593, 0.155435, 0.125101, 0.102787, 0.085092, 0.081712, 0.132295, 0.076542, 0.132295, 0.081712, 0.055536], '')</t>
  </si>
  <si>
    <t xml:space="preserve">F5RUZ5|F5RUZ5_9ENTR Competence protein ComEA OS=Enterobacter hormaechei ATCC 49162 </t>
  </si>
  <si>
    <t>([0.050641, 0.036378, 0.041405, 0.029376, 0.033407, 0.048328, 0.066181, 0.083462, 0.086953, 0.106997, 0.109221, 0.127496, 0.109221, 0.11371, 0.096677, 0.127496, 0.134866, 0.185198, 0.219301, 0.25406, 0.328603, 0.295083, 0.374039, 0.370445, 0.418646, 0.458154, 0.468512, 0.480142, 0.450668, 0.505461, 0.472492, 0.509769, 0.51388, 0.557691, 0.648219, 0.712013, 0.745909, 0.73685, 0.653063, 0.707965, 0.707965, 0.712013, 0.716283, 0.699094, 0.784345, 0.812494, 0.767246, 0.716283, 0.728858, 0.791621, 0.791621, 0.81615, 0.81615, 0.827927, 0.750527, 0.754692, 0.618285, 0.642678, 0.648219, 0.648219, 0.632174, 0.632174, 0.653063, 0.712013, 0.618285, 0.529623, 0.545602, 0.509769, 0.509769, 0.5017, 0.472492, 0.390993, 0.390993, 0.31487, 0.30533, 0.36309, 0.332115, 0.4292, 0.387226, 0.301917, 0.275179, 0.275179, 0.21291, 0.203355, 0.21291, 0.301917, 0.239899, 0.225814, 0.321458, 0.26085, 0.247041, 0.25406, 0.243554, 0.26085, 0.346032, 0.278302, 0.278302, 0.318242, 0.25031, 0.318242, 0.398279, 0.42561, 0.42561, 0.525368, 0.483068, 0.401658, 0.324872, 0.440853, 0.458154, 0.433034, 0.465241, 0.440853, 0.461924, 0.468512, 0.461924, 0.384043, 0.440853, 0.422041, 0.387226, 0.440853, 0.366687, 0.342579, 0.356642, 0.328603, 0.291804, 0.295083], '')</t>
  </si>
  <si>
    <t>[29, 31, 32, 33, 34, 35, 36, 37, 38, 39, 40, 41, 42, 43, 44, 45, 46, 47, 48, 49, 50, 51, 52, 53, 54, 55, 56, 57, 58, 59, 60, 61, 62, 63, 64, 65, 66, 67, 68, 69, 103]</t>
  </si>
  <si>
    <t xml:space="preserve">F5RUZ6|F5RUZ6_9ENTR Peptidyl-prolyl cis-trans isomerase OS=Enterobacter hormaechei ATCC 49162 </t>
  </si>
  <si>
    <t>([0.324872, 0.196879, 0.134866, 0.078022, 0.102787, 0.06184, 0.038858, 0.023963, 0.030611, 0.022306, 0.017138, 0.013265, 0.011106, 0.010509, 0.007259, 0.007259, 0.00543, 0.00543, 0.006039, 0.005378, 0.00515, 0.00515, 0.005223, 0.004976, 0.005011, 0.004976, 0.006567, 0.008895, 0.011518, 0.012491, 0.013016, 0.017447, 0.023963, 0.037156, 0.023963, 0.050641, 0.086953, 0.15284, 0.164327, 0.100716, 0.15284, 0.158265, 0.155435, 0.243554, 0.225814, 0.335645, 0.352862, 0.321458, 0.222385, 0.222385, 0.206376, 0.311707, 0.356642, 0.408655, 0.414856, 0.447574, 0.440853, 0.454136, 0.450668, 0.342579, 0.4292, 0.447574, 0.447574, 0.36309, 0.356642, 0.483068, 0.374039, 0.324872, 0.324872, 0.444081, 0.5017, 0.5017, 0.394753, 0.346032, 0.328603, 0.335645, 0.291804, 0.291804, 0.288399, 0.288399, 0.380708, 0.298791, 0.298791, 0.298791, 0.301917, 0.209395, 0.206376, 0.311707, 0.311707, 0.264545, 0.170161, 0.164327, 0.170161, 0.173081, 0.17593, 0.17593, 0.164327, 0.164327, 0.158265, 0.092881, 0.086953, 0.046336, 0.081712, 0.081712, 0.088832, 0.147574, 0.161087, 0.147574, 0.129801, 0.129801, 0.129801, 0.120615, 0.111485, 0.11371, 0.179055, 0.182256, 0.111485, 0.11371, 0.182256, 0.200174, 0.284882, 0.284882, 0.281712, 0.301917, 0.301917, 0.25406, 0.25406, 0.25031, 0.268042, 0.275179, 0.222385, 0.239899, 0.356642, 0.359901, 0.318242, 0.311707, 0.308712, 0.41194, 0.377384, 0.394753, 0.384043, 0.308712, 0.284882, 0.384043, 0.339168, 0.247041, 0.278302, 0.291804, 0.374039, 0.281712, 0.284882, 0.374039, 0.447574, 0.436924, 0.356642, 0.308712, 0.324872, 0.332115, 0.264545, 0.225814, 0.206376, 0.206376, 0.301917, 0.229226, 0.194234, 0.15284, 0.216401, 0.21291, 0.21291, 0.21291, 0.30533, 0.318242, 0.236433, 0.206376, 0.179055, 0.179055, 0.191378, 0.15284, 0.182256, 0.247041, 0.31487, 0.25031, 0.185198, 0.173081, 0.284882, 0.291804, 0.370445, 0.291804, 0.311707, 0.225814, 0.239899, 0.196879, 0.122885, 0.161087, 0.158265, 0.179055, 0.257454, 0.328603, 0.291804, 0.209395, 0.219301, 0.191378, 0.275179, 0.275179, 0.288399, 0.243554, 0.194234, 0.127496, 0.21291, 0.203355, 0.284882, 0.26085, 0.30533, 0.394753, 0.328603, 0.281712, 0.288399, 0.318242, 0.332115, 0.40511, 0.390993, 0.377384, 0.342579, 0.328603, 0.31487, 0.222385, 0.243554, 0.25031, 0.346032, 0.30533, 0.271506, 0.232838, 0.206376, 0.196879, 0.203355, 0.308712, 0.356642, 0.359901, 0.339168, 0.295083, 0.301917, 0.311707, 0.31487, 0.377384, 0.298791, 0.298791, 0.390993, 0.401658, 0.490133, 0.480142, 0.521092, 0.557691, 0.476583, 0.51388, 0.517562, 0.538167, 0.525368, 0.557691, 0.575842, 0.553315, 0.497853, 0.480142, 0.5017, 0.41194, 0.418646, 0.5017, 0.59014, 0.575842, 0.59014, 0.538167, 0.549308, 0.5017, 0.490133, 0.575842, 0.494003, 0.41194, 0.387226, 0.398279, 0.318242, 0.321458, 0.31487, 0.390993, 0.36309, 0.440853, 0.422041, 0.387226, 0.384043, 0.328603, 0.301917, 0.281712, 0.281712, 0.257454, 0.284882, 0.291804, 0.332115, 0.318242, 0.318242, 0.301917, 0.26085, 0.328603, 0.328603, 0.332115, 0.332115, 0.374039, 0.328603, 0.42561, 0.377384, 0.308712, 0.387226, 0.387226, 0.390993, 0.418646, 0.42561, 0.468512, 0.480142, 0.483068, 0.490133, 0.570702, 0.59014, 0.59508, 0.604312, 0.497853, 0.490133, 0.51388, 0.490133, 0.525368, 0.541878, 0.541878, 0.632174, 0.613573, 0.56648, 0.483068, 0.472492, 0.468512, 0.4292, 0.356642, 0.339168, 0.318242, 0.257454, 0.18812, 0.191378, 0.191378, 0.194234, 0.21291, 0.206376, 0.161087, 0.120615, 0.098513, 0.129801, 0.127496, 0.129801, 0.167087, 0.278302, 0.21291, 0.191378, 0.203355, 0.203355, 0.203355, 0.308712, 0.387226, 0.36309, 0.359901, 0.332115, 0.394753, 0.321458, 0.301917, 0.374039, 0.447574, 0.465241, 0.461924, 0.394753, 0.40511, 0.384043, 0.25031, 0.239899, 0.239899, 0.164327, 0.229226, 0.239899, 0.222385, 0.158265, 0.229226, 0.268042, 0.268042, 0.25031, 0.30533, 0.324872, 0.324872, 0.321458, 0.342579, 0.370445, 0.370445, 0.332115, 0.356642, 0.4292, 0.534167, 0.575842, 0.642678, 0.59014, 0.575842, 0.509769, 0.575842, 0.545602, 0.461924, 0.505461, 0.541878, 0.541878, 0.447574, 0.335645, 0.321458, 0.324872, 0.342579, 0.4292, 0.377384, 0.418646, 0.458154, 0.458154, 0.370445, 0.408655, 0.328603, 0.324872, 0.42561, 0.370445, 0.366687, 0.440853, 0.398279, 0.308712, 0.209395, 0.291804, 0.387226, 0.387226, 0.295083, 0.219301, 0.206376, 0.295083, 0.275179, 0.257454, 0.247041, 0.36309, 0.346032, 0.450668, 0.468512, 0.4292, 0.509769, 0.447574, 0.349426, 0.380708, 0.408655, 0.529623, 0.509769, 0.525368, 0.534167, 0.59508, 0.549308, 0.483068, 0.394753, 0.384043, 0.321458, 0.31487, 0.295083, 0.31487, 0.311707, 0.268042, 0.288399, 0.247041, 0.271506, 0.349426, 0.384043, 0.374039, 0.332115, 0.352862, 0.278302, 0.271506, 0.308712, 0.414856, 0.414856, 0.42561, 0.398279, 0.390993, 0.332115, 0.311707, 0.311707, 0.328603, 0.352862, 0.311707, 0.311707, 0.384043, 0.401658, 0.335645, 0.40511, 0.356642, 0.352862, 0.387226, 0.41194, 0.394753, 0.301917, 0.288399, 0.321458, 0.356642, 0.352862, 0.408655, 0.387226, 0.370445, 0.352862, 0.374039, 0.408655, 0.408655, 0.321458, 0.308712, 0.308712, 0.288399, 0.359901, 0.275179, 0.301917, 0.191378, 0.194234, 0.291804, 0.335645, 0.356642, 0.349426, 0.349426, 0.352862, 0.387226, 0.390993, 0.390993, 0.387226, 0.387226, 0.454136, 0.465241, 0.468512, 0.509769, 0.509769, 0.483068, 0.458154, 0.458154, 0.483068, 0.486429, 0.394753, 0.465241, 0.440853, 0.433034, 0.525368, 0.521092, 0.562014, 0.483068, 0.384043, 0.374039, 0.366687, 0.332115, 0.398279, 0.408655, 0.370445, 0.40511, 0.42561, 0.545602, 0.476583, 0.486429, 0.414856, 0.418646, 0.356642, 0.311707, 0.324872, 0.328603, 0.268042, 0.225814, 0.264545, 0.359901, 0.36309, 0.288399, 0.324872, 0.335645, 0.298791, 0.332115, 0.321458, 0.321458, 0.281712, 0.31487, 0.31487, 0.394753, 0.461924, 0.401658, 0.476583, 0.472492, 0.472492, 0.562014, 0.529623, 0.575842, 0.480142, 0.450668, 0.4292, 0.40511, 0.36309, 0.366687, 0.332115, 0.332115, 0.349426, 0.30533, 0.339168, 0.398279, 0.408655, 0.384043, 0.465241, 0.380708, 0.366687, 0.281712, 0.268042, 0.308712, 0.271506, 0.291804, 0.321458, 0.42561, 0.42561, 0.461924, 0.472492, 0.486429, 0.468512, 0.433034, 0.509769, 0.480142, 0.461924, 0.408655, 0.42561, 0.401658], '')</t>
  </si>
  <si>
    <t>[70, 71, 250, 251, 253, 254, 255, 256, 257, 258, 259, 262, 265, 266, 267, 268, 269, 270, 271, 273, 317, 318, 319, 320, 323, 325, 326, 327, 328, 329, 330, 395, 396, 397, 398, 399, 400, 401, 402, 404, 405, 406, 443, 448, 449, 450, 451, 452, 453, 530, 531, 541, 542, 543, 554, 584, 585, 586, 617]</t>
  </si>
  <si>
    <t xml:space="preserve">F5RUZ7|F5RUZ7_9ENTR DNA-binding protein HU-beta OS=Enterobacter hormaechei ATCC 49162 </t>
  </si>
  <si>
    <t>([0.232838, 0.219301, 0.257454, 0.243554, 0.288399, 0.203355, 0.232838, 0.26085, 0.25406, 0.243554, 0.236433, 0.264545, 0.26085, 0.229226, 0.158265, 0.15284, 0.191378, 0.200174, 0.125101, 0.10481, 0.167087, 0.137348, 0.167087, 0.182256, 0.21291, 0.137348, 0.225814, 0.194234, 0.191378, 0.229226, 0.271506, 0.236433, 0.21291, 0.137348, 0.116183, 0.173081, 0.096677, 0.116183, 0.17593, 0.164327, 0.167087, 0.118441, 0.167087, 0.182256, 0.17593, 0.15008, 0.191378, 0.185198, 0.219301, 0.216401, 0.216401, 0.222385, 0.324872, 0.370445, 0.454136, 0.517562, 0.521092, 0.675549, 0.557691, 0.557691, 0.570702, 0.570702, 0.618285, 0.570702, 0.545602, 0.461924, 0.541878, 0.575842, 0.454136, 0.461924, 0.433034, 0.418646, 0.40511, 0.332115, 0.239899, 0.236433, 0.25031, 0.216401, 0.144935, 0.236433, 0.206376, 0.271506, 0.281712, 0.291804, 0.30533, 0.278302, 0.339168, 0.243554, 0.209395, 0.346032], '')</t>
  </si>
  <si>
    <t>[55, 56, 57, 58, 59, 60, 61, 62, 63, 64, 66, 67]</t>
  </si>
  <si>
    <t xml:space="preserve">F5RV02|F5RV02_9ENTR Regulator of penicillin binding proteins and beta lactamase transcription OS=Enterobacter hormaechei ATCC 49162 </t>
  </si>
  <si>
    <t>([0.243554, 0.281712, 0.271506, 0.268042, 0.15008, 0.196879, 0.264545, 0.216401, 0.137348, 0.102787, 0.134866, 0.11371, 0.092881, 0.15284, 0.170161, 0.15008, 0.085092, 0.139895, 0.127496, 0.125101, 0.085092, 0.161087, 0.142424, 0.167087, 0.185198, 0.311707, 0.295083, 0.268042, 0.219301, 0.321458, 0.339168, 0.26085, 0.247041, 0.247041, 0.236433, 0.225814, 0.229226, 0.206376, 0.216401, 0.219301, 0.222385, 0.288399, 0.155435, 0.118441, 0.125101, 0.125101, 0.11371, 0.11371, 0.069024, 0.083462, 0.048328, 0.071867, 0.111485, 0.109221, 0.161087, 0.170161, 0.17593, 0.11371, 0.203355, 0.203355, 0.206376, 0.137348, 0.137348, 0.209395, 0.209395, 0.173081, 0.11371, 0.11371, 0.122885, 0.116183, 0.185198, 0.18812, 0.185198, 0.194234, 0.170161, 0.179055, 0.173081, 0.100716, 0.170161, 0.17593, 0.17593, 0.120615, 0.092881, 0.079919, 0.092881, 0.170161, 0.222385, 0.239899, 0.236433, 0.229226, 0.291804, 0.288399, 0.380708, 0.301917, 0.26085, 0.352862, 0.31487, 0.288399, 0.36309, 0.324872, 0.288399, 0.243554, 0.308712, 0.468512, 0.494003], '')</t>
  </si>
  <si>
    <t xml:space="preserve">F5RV03|F5RV03_9ENTR Lipoprotein YajG OS=Enterobacter hormaechei ATCC 49162 </t>
  </si>
  <si>
    <t>([0.010372, 0.008624, 0.006533, 0.007177, 0.006421, 0.007091, 0.009096, 0.008804, 0.009401, 0.01204, 0.018787, 0.027463, 0.047319, 0.049374, 0.027463, 0.054297, 0.066181, 0.125101, 0.122885, 0.18812, 0.167087, 0.196879, 0.191378, 0.328603, 0.374039, 0.465241, 0.51388, 0.553315, 0.642678, 0.570702, 0.517562, 0.476583, 0.366687, 0.36309, 0.291804, 0.384043, 0.278302, 0.36309, 0.359901, 0.291804, 0.30533, 0.408655, 0.414856, 0.517562, 0.490133, 0.494003, 0.450668, 0.352862, 0.284882, 0.284882, 0.301917, 0.342579, 0.356642, 0.440853, 0.450668, 0.538167, 0.549308, 0.58069, 0.56648, 0.472492, 0.51388, 0.465241, 0.454136, 0.458154, 0.461924, 0.366687, 0.366687, 0.298791, 0.301917, 0.25406, 0.264545, 0.352862, 0.281712, 0.194234, 0.200174, 0.185198, 0.185198, 0.144935, 0.203355, 0.200174, 0.291804, 0.284882, 0.232838, 0.196879, 0.120615, 0.109221, 0.200174, 0.191378, 0.291804, 0.335645, 0.349426, 0.352862, 0.25406, 0.328603, 0.321458, 0.219301, 0.164327, 0.167087, 0.216401, 0.144935, 0.092881, 0.071867, 0.079919, 0.092881, 0.116183, 0.191378, 0.191378, 0.173081, 0.127496, 0.134866, 0.10481, 0.164327, 0.096677, 0.129801, 0.125101, 0.194234, 0.247041, 0.324872, 0.225814, 0.18812, 0.185198, 0.185198, 0.185198, 0.17593, 0.203355, 0.203355, 0.206376, 0.206376, 0.206376, 0.268042, 0.219301, 0.311707, 0.295083, 0.390993, 0.342579, 0.346032, 0.318242, 0.349426, 0.257454, 0.339168, 0.30533, 0.40511, 0.483068, 0.483068, 0.377384, 0.418646, 0.384043, 0.370445, 0.387226, 0.374039, 0.387226, 0.342579, 0.295083, 0.308712, 0.26085, 0.275179, 0.278302, 0.308712, 0.243554, 0.239899, 0.239899, 0.31487, 0.301917, 0.219301, 0.216401, 0.324872, 0.275179, 0.271506, 0.281712, 0.281712, 0.284882, 0.271506, 0.268042, 0.31487, 0.31487, 0.25406, 0.236433, 0.222385, 0.239899, 0.31487, 0.359901, 0.370445, 0.339168, 0.31487, 0.390993, 0.41194, 0.377384, 0.41194, 0.444081, 0.401658, 0.349426, 0.308712], '')</t>
  </si>
  <si>
    <t>[26, 27, 28, 29, 30, 43, 55, 56, 57, 58, 60]</t>
  </si>
  <si>
    <t xml:space="preserve">F5RV04|F5RV04_9ENTR MFS family major facilitator transporter OS=Enterobacter hormaechei ATCC 49162 </t>
  </si>
  <si>
    <t>([0.009728, 0.019109, 0.029376, 0.040537, 0.038858, 0.020522, 0.013437, 0.00962, 0.007422, 0.006142, 0.007259, 0.005734, 0.005086, 0.005086, 0.005223, 0.005318, 0.008276, 0.005683, 0.007031, 0.007555, 0.007555, 0.007177, 0.006533, 0.006567, 0.004775, 0.00558, 0.006988, 0.006894, 0.008156, 0.013437, 0.015344, 0.017447, 0.044297, 0.029376, 0.033407, 0.017797, 0.034068, 0.030003, 0.030611, 0.040537, 0.035586, 0.015694, 0.015694, 0.009483, 0.007031, 0.010372, 0.010372, 0.010372, 0.010221, 0.009294, 0.005872, 0.007645, 0.004736, 0.003366, 0.003366, 0.003212, 0.004736, 0.003727, 0.003079, 0.004414, 0.004414, 0.004513, 0.007031, 0.008002, 0.014075, 0.010926, 0.007422, 0.007177, 0.008276, 0.013437, 0.020522, 0.046336, 0.022667, 0.025762, 0.029376, 0.038858, 0.043307, 0.037156, 0.036378, 0.025762, 0.013265, 0.008409, 0.008723, 0.007177, 0.004577, 0.003671, 0.004736, 0.005503, 0.005503, 0.003701, 0.002606, 0.00283, 0.003177, 0.004358, 0.006142, 0.008409, 0.007091, 0.006894, 0.004835, 0.005318, 0.006567, 0.008276, 0.008409, 0.010672, 0.009294, 0.010372, 0.008075, 0.008156, 0.006421, 0.005318, 0.008156, 0.010372, 0.009401, 0.008804, 0.009401, 0.006245, 0.004736, 0.004431, 0.004646, 0.005623, 0.004775, 0.005503, 0.006482, 0.009728, 0.008409, 0.007555, 0.011518, 0.016528, 0.023534, 0.064632, 0.092881, 0.094817, 0.092881, 0.096677, 0.069024, 0.046336, 0.045352, 0.073402, 0.098513, 0.043307, 0.056825, 0.051831, 0.049374, 0.023087, 0.020876, 0.023963, 0.024393, 0.013265, 0.016021, 0.014315, 0.012727, 0.008276, 0.007177, 0.005932, 0.004388, 0.003607, 0.003671, 0.005378, 0.00543, 0.004921, 0.004976, 0.004921, 0.005249, 0.005503, 0.007645, 0.006421, 0.00543, 0.005623, 0.00515, 0.004414, 0.003821, 0.003405, 0.003366, 0.002688, 0.002581, 0.003924, 0.004483, 0.00359, 0.002366, 0.002078, 0.003109, 0.003079, 0.002014, 0.00243, 0.002555, 0.002761, 0.003701, 0.005086, 0.007315, 0.007877, 0.006533, 0.008525, 0.007315, 0.013016, 0.023534, 0.047319, 0.019109, 0.032017, 0.073402, 0.116183, 0.088832, 0.06184, 0.092881, 0.225814, 0.167087, 0.139895, 0.129801, 0.046336, 0.020522, 0.018787, 0.031287, 0.073402, 0.064632, 0.085092, 0.034068, 0.017797, 0.010221, 0.010509, 0.006567, 0.004646, 0.003821, 0.003864, 0.003276, 0.002581, 0.002396, 0.002396, 0.002366, 0.002366, 0.003109, 0.003079, 0.002623, 0.002194, 0.002057, 0.001335, 0.001572, 0.002366, 0.003431, 0.003212, 0.003212, 0.003079, 0.004247, 0.005932, 0.005872, 0.008156, 0.007495, 0.007877, 0.009728, 0.009728, 0.010221, 0.008895, 0.016021, 0.013265, 0.011669, 0.013016, 0.023963, 0.023963, 0.012491, 0.011669, 0.013437, 0.011669, 0.016826, 0.017447, 0.010131, 0.010131, 0.010131, 0.015694, 0.009015, 0.007031, 0.007031, 0.006421, 0.006482, 0.004689, 0.005086, 0.006894, 0.006619, 0.004736, 0.004736, 0.004775, 0.003276, 0.004513, 0.005992, 0.004921, 0.003512, 0.00359, 0.003079, 0.003109, 0.002503, 0.002503, 0.003701, 0.003671, 0.003246, 0.003997, 0.005872, 0.006039, 0.005799, 0.003997, 0.00407, 0.00283, 0.0028, 0.004208, 0.002881, 0.003431, 0.004775, 0.006619, 0.00962, 0.013437, 0.008409, 0.013016, 0.016826, 0.012727, 0.013613, 0.013613, 0.00962, 0.005872, 0.004431, 0.004775, 0.007259, 0.007091, 0.008002, 0.01227, 0.012491, 0.016826, 0.016021, 0.015694, 0.01227, 0.010372, 0.008002, 0.009096, 0.007877, 0.006795, 0.005683, 0.004577, 0.00543, 0.005011, 0.006039, 0.010131, 0.009187, 0.008624, 0.007645, 0.009728, 0.008409, 0.008804, 0.011342, 0.006894, 0.005872, 0.004835, 0.00407, 0.005992, 0.006619, 0.00558, 0.007495, 0.009187, 0.008525, 0.008075, 0.012727, 0.01227, 0.007315, 0.005683, 0.005683, 0.009977, 0.007495, 0.007495, 0.007177, 0.004976, 0.004921, 0.004414, 0.006567, 0.008002, 0.007877, 0.009187, 0.009015, 0.010221, 0.013437, 0.010221, 0.006894, 0.004835, 0.004135, 0.005799, 0.005799, 0.004577, 0.003671, 0.004135, 0.003727, 0.004135, 0.005734, 0.006245, 0.005992, 0.00407, 0.003478, 0.002581, 0.002078, 0.002336, 0.002117, 0.002078, 0.003341, 0.003461, 0.005086, 0.005503, 0.005734, 0.007555, 0.010372, 0.013437, 0.019401, 0.030611, 0.011903, 0.009401, 0.018787, 0.035586, 0.073402, 0.15284, 0.139895, 0.21291, 0.25031, 0.200174, 0.102787, 0.100716, 0.081712, 0.067594, 0.073402, 0.071867, 0.034884, 0.018415, 0.013016, 0.009483, 0.009728, 0.013016, 0.010372, 0.008002, 0.005683, 0.004358, 0.003177, 0.003212, 0.002336, 0.002336, 0.002078, 0.002194, 0.001434, 0.001872, 0.002078, 0.002503, 0.002512, 0.003607, 0.005011, 0.004388, 0.004899, 0.00359, 0.004899, 0.004431, 0.00543, 0.00777, 0.007177, 0.006701, 0.006988, 0.010221, 0.010221, 0.015078, 0.016528, 0.014783, 0.011903, 0.009294, 0.008156, 0.006039, 0.005872, 0.003963, 0.003997, 0.004247, 0.005799, 0.005223, 0.006701, 0.004513, 0.004577, 0.004135, 0.004646, 0.006374, 0.004431, 0.005086, 0.005086, 0.006795, 0.011106, 0.014075, 0.018415, 0.023534, 0.031287, 0.024393, 0.044297, 0.079919, 0.055536, 0.040537, 0.028107, 0.035586, 0.085092], '')</t>
  </si>
  <si>
    <t xml:space="preserve">F5RV05|F5RV05_9ENTR Uncharacterized protein OS=Enterobacter hormaechei ATCC 49162 </t>
  </si>
  <si>
    <t>([0.661982, 0.680603, 0.712013, 0.575842, 0.618285, 0.661982, 0.699094, 0.622677, 0.685117, 0.703578, 0.733139, 0.767246, 0.73685, 0.724957, 0.801317, 0.795062, 0.720929, 0.707965, 0.657645, 0.694846, 0.604312, 0.575842, 0.59014, 0.59508, 0.703578, 0.703578, 0.608892, 0.525368, 0.604312, 0.575842, 0.553315, 0.517562, 0.494003, 0.505461, 0.486429, 0.465241, 0.433034, 0.505461, 0.480142, 0.58069], '')</t>
  </si>
  <si>
    <t>[0, 1, 2, 3, 4, 5, 6, 7, 8, 9, 10, 11, 12, 13, 14, 15, 16, 17, 18, 19, 20, 21, 22, 23, 24, 25, 26, 27, 28, 29, 30, 31, 33, 37, 39]</t>
  </si>
  <si>
    <t xml:space="preserve">F5RV14|F5RV14_9ENTR Ribose ABC superfamily ATP binding cassette transporter, ABC protein OS=Enterobacter hormaechei ATCC 49162 </t>
  </si>
  <si>
    <t>([0.206376, 0.268042, 0.295083, 0.324872, 0.203355, 0.281712, 0.311707, 0.257454, 0.191378, 0.191378, 0.139895, 0.179055, 0.18812, 0.118441, 0.118441, 0.109221, 0.182256, 0.106997, 0.132295, 0.125101, 0.127496, 0.21291, 0.142424, 0.15008, 0.132295, 0.147574, 0.073402, 0.073402, 0.120615, 0.200174, 0.229226, 0.288399, 0.278302, 0.264545, 0.332115, 0.328603, 0.346032, 0.308712, 0.390993, 0.308712, 0.225814, 0.222385, 0.21291, 0.21291, 0.134866, 0.161087, 0.275179, 0.374039, 0.342579, 0.328603, 0.328603, 0.239899, 0.268042, 0.167087, 0.182256, 0.182256, 0.182256, 0.264545, 0.203355, 0.206376, 0.18812, 0.271506, 0.281712, 0.311707, 0.295083, 0.384043, 0.349426, 0.321458, 0.318242, 0.318242, 0.318242, 0.216401, 0.311707, 0.222385, 0.239899, 0.232838, 0.236433, 0.25031, 0.15284, 0.247041, 0.167087, 0.167087, 0.196879, 0.196879, 0.10481, 0.173081, 0.120615, 0.15284, 0.161087, 0.167087, 0.120615, 0.06312, 0.06312, 0.060549, 0.10481, 0.182256, 0.100716, 0.066181, 0.058088, 0.120615, 0.111485, 0.173081, 0.179055, 0.155435, 0.088832, 0.15284, 0.147574, 0.206376, 0.164327, 0.155435, 0.144935, 0.229226, 0.301917, 0.318242, 0.335645, 0.332115, 0.225814, 0.247041, 0.31487, 0.324872, 0.225814, 0.239899, 0.158265, 0.243554, 0.15284, 0.203355, 0.222385, 0.239899, 0.25031, 0.281712, 0.200174, 0.200174, 0.21291, 0.158265, 0.229226, 0.147574, 0.127496, 0.203355, 0.298791, 0.295083, 0.25406, 0.268042, 0.275179, 0.275179, 0.25031, 0.335645, 0.339168, 0.219301, 0.206376, 0.142424, 0.15284, 0.191378, 0.185198, 0.116183, 0.122885, 0.069024, 0.088832, 0.116183, 0.122885, 0.139895, 0.142424, 0.147574, 0.185198, 0.10481, 0.179055, 0.219301, 0.222385, 0.268042, 0.26085, 0.278302, 0.349426, 0.247041, 0.179055, 0.191378, 0.191378, 0.278302, 0.36309, 0.359901, 0.26085, 0.239899, 0.182256, 0.179055, 0.203355, 0.239899, 0.324872, 0.225814, 0.15284, 0.094817, 0.048328, 0.086953, 0.083462, 0.081712, 0.081712, 0.161087, 0.164327, 0.15284, 0.125101, 0.078022, 0.055536, 0.079919, 0.086953, 0.10481, 0.083462, 0.086953, 0.05306, 0.042364, 0.074921, 0.120615, 0.18812, 0.281712, 0.194234, 0.116183, 0.096677, 0.164327, 0.102787, 0.100716, 0.098513, 0.129801, 0.206376, 0.225814, 0.268042, 0.170161, 0.170161, 0.21291, 0.134866, 0.120615, 0.122885, 0.098513, 0.073402, 0.048328, 0.045352, 0.078022, 0.144935, 0.106997, 0.109221, 0.170161, 0.096677, 0.098513, 0.109221, 0.100716, 0.144935, 0.167087, 0.288399, 0.324872, 0.31487, 0.398279, 0.494003, 0.553315, 0.59917, 0.557691, 0.538167, 0.56648, 0.486429, 0.486429, 0.585406, 0.476583, 0.465241, 0.56648, 0.699094, 0.648219, 0.562014, 0.472492, 0.440853, 0.414856, 0.288399, 0.288399, 0.18812, 0.196879, 0.116183, 0.066181, 0.100716, 0.155435, 0.15284, 0.137348, 0.079919, 0.079919, 0.079919, 0.064632, 0.064632, 0.035586, 0.028107, 0.042364, 0.073402, 0.069024, 0.064632, 0.118441, 0.122885, 0.137348, 0.129801, 0.194234, 0.26085, 0.185198, 0.111485, 0.100716, 0.137348, 0.216401, 0.191378, 0.185198, 0.225814, 0.225814, 0.30533, 0.349426, 0.271506, 0.278302, 0.200174, 0.209395, 0.200174, 0.116183, 0.209395, 0.219301, 0.219301, 0.164327, 0.236433, 0.342579, 0.281712, 0.281712, 0.281712, 0.281712, 0.281712, 0.288399, 0.288399, 0.288399, 0.196879, 0.278302, 0.18812, 0.18812, 0.185198, 0.200174, 0.295083, 0.26085, 0.25031, 0.247041, 0.352862, 0.352862, 0.264545, 0.301917, 0.25031, 0.239899, 0.191378, 0.278302, 0.200174, 0.21291, 0.185198, 0.281712, 0.191378, 0.239899, 0.232838, 0.222385, 0.219301, 0.137348, 0.167087, 0.17593, 0.111485, 0.083462, 0.083462, 0.109221, 0.106997, 0.164327, 0.170161, 0.179055, 0.185198, 0.264545, 0.247041, 0.278302, 0.200174, 0.288399, 0.339168, 0.390993, 0.394753, 0.394753, 0.483068, 0.359901, 0.284882, 0.380708, 0.380708, 0.301917, 0.332115, 0.278302, 0.278302, 0.281712, 0.384043, 0.384043, 0.281712, 0.301917, 0.31487, 0.352862, 0.321458, 0.219301, 0.264545, 0.182256, 0.173081, 0.173081, 0.25031, 0.324872, 0.328603, 0.370445, 0.450668, 0.366687, 0.370445, 0.288399, 0.25031, 0.216401, 0.132295, 0.144935, 0.088832, 0.081712, 0.10481, 0.132295, 0.209395, 0.132295, 0.134866, 0.081712, 0.045352, 0.049374, 0.051831, 0.059222, 0.058088, 0.058088, 0.096677, 0.094817, 0.161087, 0.132295, 0.132295, 0.182256, 0.239899, 0.308712, 0.328603, 0.232838, 0.147574, 0.15284, 0.15284, 0.191378, 0.281712, 0.380708, 0.284882, 0.203355, 0.147574, 0.139895, 0.139895, 0.139895, 0.216401, 0.137348, 0.122885, 0.10481, 0.074921, 0.076542, 0.078022, 0.076542, 0.078022, 0.15284, 0.15284, 0.167087, 0.129801, 0.122885, 0.10481, 0.111485, 0.167087, 0.194234, 0.129801, 0.081712, 0.055536, 0.045352, 0.074921, 0.125101, 0.147574, 0.219301, 0.142424, 0.120615, 0.109221, 0.185198, 0.094817, 0.094817, 0.116183, 0.194234, 0.200174, 0.196879, 0.278302, 0.275179, 0.295083, 0.374039, 0.366687, 0.398279, 0.436924, 0.346032, 0.31487, 0.324872, 0.236433, 0.339168, 0.380708, 0.36309, 0.324872, 0.408655, 0.370445, 0.387226, 0.342579, 0.30533, 0.321458, 0.275179, 0.21291], '')</t>
  </si>
  <si>
    <t>[247, 248, 249, 250, 251, 254, 257, 258, 259, 260]</t>
  </si>
  <si>
    <t xml:space="preserve">F5RV15|F5RV15_9ENTR Ribose ABC superfamily ATP binding cassette transporter, permease protein OS=Enterobacter hormaechei ATCC 49162 </t>
  </si>
  <si>
    <t>([0.004431, 0.004483, 0.006988, 0.005086, 0.003924, 0.004899, 0.003924, 0.003555, 0.00292, 0.002482, 0.002327, 0.001872, 0.001202, 0.001142, 0.001061, 0.00052, 0.000704, 0.001155, 0.001872, 0.001481, 0.000833, 0.00076, 0.00103, 0.000923, 0.001623, 0.002512, 0.001692, 0.002078, 0.002881, 0.00283, 0.003478, 0.003298, 0.004736, 0.007555, 0.010509, 0.007645, 0.008409, 0.008409, 0.005799, 0.004388, 0.005683, 0.006039, 0.009401, 0.006567, 0.006567, 0.003924, 0.002881, 0.002976, 0.002482, 0.002482, 0.003079, 0.003512, 0.003478, 0.003512, 0.002396, 0.002727, 0.002555, 0.003671, 0.003671, 0.00389, 0.00359, 0.00359, 0.003366, 0.003366, 0.004358, 0.003177, 0.00407, 0.003924, 0.00558, 0.00543, 0.00543, 0.00543, 0.00543, 0.004976, 0.004689, 0.00543, 0.005992, 0.005932, 0.006482, 0.004899, 0.00543, 0.004921, 0.004135, 0.005378, 0.005378, 0.004161, 0.00389, 0.00389, 0.00515, 0.00515, 0.005734, 0.004577, 0.005318, 0.003757, 0.004414, 0.004646, 0.004899, 0.003014, 0.003079, 0.002117, 0.00292, 0.003555, 0.004161, 0.006142, 0.004921, 0.005503, 0.008075, 0.007259, 0.005992, 0.005086, 0.005378, 0.004976, 0.005992, 0.004315, 0.005011, 0.00543, 0.00515, 0.004577, 0.007315, 0.01078, 0.009728, 0.009728, 0.007645, 0.007259, 0.005734, 0.008895, 0.008525, 0.007495, 0.014075, 0.020522, 0.014586, 0.008624, 0.008156, 0.008276, 0.014075, 0.011106, 0.018106, 0.019109, 0.015078, 0.014315, 0.009096, 0.009401, 0.007495, 0.00962, 0.014075, 0.020876, 0.011106, 0.006567, 0.007091, 0.004835, 0.004161, 0.006421, 0.006421, 0.011518, 0.008409, 0.005249, 0.005318, 0.003607, 0.002705, 0.002976, 0.00231, 0.002688, 0.002727, 0.002327, 0.001872, 0.00155, 0.001069, 0.001061, 0.001202, 0.001112, 0.001623, 0.00246, 0.001649, 0.001936, 0.001692, 0.002396, 0.002503, 0.002482, 0.002435, 0.002688, 0.002976, 0.003727, 0.004315, 0.006142, 0.009728, 0.012727, 0.013613, 0.017797, 0.034068, 0.033407, 0.032677, 0.031287, 0.015078, 0.026338, 0.023087, 0.024826, 0.024826, 0.028695, 0.06184, 0.060549, 0.035586, 0.036378, 0.019109, 0.015078, 0.008156, 0.006245, 0.005992, 0.004921, 0.004208, 0.004388, 0.005932, 0.004577, 0.00407, 0.005683, 0.004208, 0.003924, 0.002761, 0.002366, 0.003109, 0.003177, 0.003246, 0.004835, 0.006245, 0.009015, 0.01078, 0.025316, 0.038042, 0.023087, 0.043307, 0.049374, 0.044297, 0.023087, 0.045352, 0.030003, 0.036378, 0.046336, 0.044297, 0.066181, 0.064632, 0.037156, 0.020522, 0.0198, 0.017797, 0.017138, 0.019109, 0.018415, 0.009401, 0.007259, 0.00962, 0.009483, 0.00962, 0.009483, 0.017138, 0.009096, 0.014075, 0.01204, 0.016528, 0.016528, 0.011903, 0.014586, 0.018106, 0.014783, 0.015344, 0.011669, 0.01204, 0.008409, 0.006039, 0.008804, 0.011903, 0.011903, 0.008276, 0.01227, 0.008525, 0.006619, 0.009728, 0.007422, 0.007645, 0.007422, 0.007315, 0.008075, 0.008409, 0.008156, 0.009483, 0.012727, 0.013016, 0.012727, 0.012491, 0.013821, 0.009483, 0.006795, 0.006078, 0.007177, 0.005318, 0.005249, 0.004577, 0.004835, 0.006482, 0.004646, 0.004736, 0.006988, 0.009483, 0.007555, 0.009483, 0.01078, 0.010672, 0.011106, 0.009187, 0.01078, 0.013821, 0.018415, 0.026892, 0.029376, 0.032677], '')</t>
  </si>
  <si>
    <t xml:space="preserve">F5RV16|F5RV16_9ENTR Ribose ABC superfamily ATP binding cassette transporter, binding protein OS=Enterobacter hormaechei ATCC 49162 </t>
  </si>
  <si>
    <t>([0.17593, 0.109221, 0.078022, 0.081712, 0.048328, 0.034884, 0.047319, 0.06312, 0.079919, 0.081712, 0.06184, 0.064632, 0.064632, 0.0704, 0.041405, 0.042364, 0.044297, 0.090864, 0.060549, 0.048328, 0.078022, 0.078022, 0.125101, 0.109221, 0.134866, 0.225814, 0.324872, 0.222385, 0.15284, 0.164327, 0.194234, 0.206376, 0.229226, 0.200174, 0.185198, 0.268042, 0.275179, 0.328603, 0.264545, 0.301917, 0.36309, 0.387226, 0.311707, 0.308712, 0.414856, 0.40511, 0.398279, 0.374039, 0.387226, 0.40511, 0.390993, 0.422041, 0.461924, 0.480142, 0.541878, 0.549308, 0.553315, 0.433034, 0.433034, 0.486429, 0.529623, 0.436924, 0.422041, 0.42561, 0.36309, 0.366687, 0.384043, 0.380708, 0.349426, 0.41194, 0.490133, 0.490133, 0.490133, 0.541878, 0.521092, 0.418646, 0.335645, 0.25406, 0.311707, 0.311707, 0.216401, 0.222385, 0.281712, 0.288399, 0.335645, 0.324872, 0.275179, 0.298791, 0.219301, 0.191378, 0.236433, 0.232838, 0.206376, 0.18812, 0.17593, 0.182256, 0.25406, 0.243554, 0.31487, 0.284882, 0.25031, 0.332115, 0.219301, 0.268042, 0.25406, 0.281712, 0.295083, 0.335645, 0.301917, 0.394753, 0.377384, 0.390993, 0.359901, 0.390993, 0.284882, 0.229226, 0.196879, 0.203355, 0.298791, 0.31487, 0.384043, 0.440853, 0.408655, 0.509769, 0.461924, 0.472492, 0.447574, 0.483068, 0.486429, 0.458154, 0.366687, 0.418646, 0.40511, 0.444081, 0.380708, 0.476583, 0.553315, 0.58069, 0.570702, 0.545602, 0.465241, 0.458154, 0.380708, 0.324872, 0.298791, 0.339168, 0.264545, 0.26085, 0.288399, 0.275179, 0.308712, 0.377384, 0.377384, 0.271506, 0.281712, 0.346032, 0.349426, 0.356642, 0.359901, 0.264545, 0.271506, 0.352862, 0.36309, 0.408655, 0.486429, 0.541878, 0.521092, 0.497853, 0.575842, 0.59508, 0.483068, 0.486429, 0.414856, 0.36309, 0.486429, 0.390993, 0.394753, 0.308712, 0.288399, 0.308712, 0.401658, 0.418646, 0.4292, 0.4292, 0.465241, 0.433034, 0.377384, 0.394753, 0.480142, 0.447574, 0.346032, 0.454136, 0.40511, 0.40511, 0.5017, 0.4292, 0.517562, 0.541878, 0.680603, 0.562014, 0.505461, 0.505461, 0.401658, 0.288399, 0.25031, 0.257454, 0.30533, 0.359901, 0.339168, 0.342579, 0.342579, 0.346032, 0.328603, 0.298791, 0.332115, 0.335645, 0.339168, 0.243554, 0.225814, 0.21291, 0.30533, 0.349426, 0.271506, 0.349426, 0.42561, 0.454136, 0.377384, 0.359901, 0.275179, 0.194234, 0.191378, 0.11371, 0.191378, 0.194234, 0.26085, 0.308712, 0.264545, 0.21291, 0.209395, 0.209395, 0.127496, 0.074921, 0.066181, 0.118441, 0.120615, 0.083462, 0.050641, 0.083462, 0.083462, 0.0704, 0.079919, 0.05306, 0.100716, 0.100716, 0.083462, 0.048328, 0.046336, 0.032677, 0.055536, 0.055536, 0.054297, 0.096677, 0.092881, 0.092881, 0.0704, 0.041405, 0.069024, 0.092881, 0.056825, 0.032677, 0.060549, 0.088832, 0.137348, 0.132295, 0.079919, 0.078022, 0.125101, 0.132295, 0.129801, 0.142424, 0.139895, 0.158265, 0.109221, 0.170161, 0.109221, 0.086953, 0.15008, 0.11371, 0.142424, 0.21291, 0.209395, 0.219301, 0.229226, 0.25031, 0.268042, 0.243554, 0.291804, 0.291804, 0.185198, 0.179055, 0.179055, 0.295083, 0.164327, 0.222385, 0.222385, 0.301917, 0.356642, 0.321458, 0.342579, 0.308712, 0.264545, 0.36309, 0.318242, 0.278302, 0.185198, 0.120615], '')</t>
  </si>
  <si>
    <t>[54, 55, 56, 60, 73, 74, 123, 136, 137, 138, 139, 165, 166, 168, 169, 194, 196, 197, 198, 199, 200, 201]</t>
  </si>
  <si>
    <t xml:space="preserve">F5RV17|F5RV17_9ENTR Ribitol kinase OS=Enterobacter hormaechei ATCC 49162 </t>
  </si>
  <si>
    <t>([0.022667, 0.017797, 0.032017, 0.024393, 0.035586, 0.048328, 0.049374, 0.064632, 0.051831, 0.067594, 0.069024, 0.086953, 0.102787, 0.0704, 0.086953, 0.0704, 0.067594, 0.067594, 0.098513, 0.17593, 0.17593, 0.17593, 0.144935, 0.111485, 0.167087, 0.167087, 0.200174, 0.155435, 0.155435, 0.229226, 0.134866, 0.161087, 0.134866, 0.203355, 0.308712, 0.278302, 0.308712, 0.229226, 0.25031, 0.291804, 0.291804, 0.370445, 0.339168, 0.465241, 0.408655, 0.308712, 0.318242, 0.301917, 0.321458, 0.25031, 0.209395, 0.257454, 0.194234, 0.219301, 0.239899, 0.203355, 0.17593, 0.15284, 0.206376, 0.185198, 0.17593, 0.11371, 0.11371, 0.158265, 0.15284, 0.203355, 0.209395, 0.194234, 0.17593, 0.158265, 0.225814, 0.15008, 0.216401, 0.25031, 0.257454, 0.167087, 0.191378, 0.167087, 0.139895, 0.120615, 0.073402, 0.076542, 0.106997, 0.118441, 0.098513, 0.096677, 0.116183, 0.116183, 0.116183, 0.079919, 0.129801, 0.15008, 0.264545, 0.243554, 0.30533, 0.268042, 0.339168, 0.352862, 0.454136, 0.433034, 0.377384, 0.433034, 0.328603, 0.324872, 0.324872, 0.321458, 0.30533, 0.275179, 0.356642, 0.380708, 0.465241, 0.476583, 0.377384, 0.359901, 0.281712, 0.257454, 0.26085, 0.271506, 0.25406, 0.25406, 0.366687, 0.42561, 0.370445, 0.374039, 0.311707, 0.239899, 0.247041, 0.25406, 0.301917, 0.243554, 0.222385, 0.132295, 0.142424, 0.167087, 0.18812, 0.18812, 0.206376, 0.225814, 0.147574, 0.096677, 0.051831, 0.024826, 0.031287, 0.050641, 0.085092, 0.142424, 0.222385, 0.232838, 0.236433, 0.142424, 0.206376, 0.206376, 0.26085, 0.161087, 0.185198, 0.092881, 0.079919, 0.071867, 0.043307, 0.06312, 0.116183, 0.100716, 0.102787, 0.066181, 0.038858, 0.038858, 0.034068, 0.028695, 0.026338, 0.027463, 0.051831, 0.03976, 0.034884, 0.040537, 0.042364, 0.024826, 0.051831, 0.060549, 0.058088, 0.058088, 0.067594, 0.034068, 0.073402, 0.067594, 0.060549, 0.090864, 0.090864, 0.122885, 0.102787, 0.096677, 0.046336, 0.042364, 0.058088, 0.067594, 0.040537, 0.03976, 0.069024, 0.071867, 0.081712, 0.079919, 0.079919, 0.092881, 0.158265, 0.094817, 0.102787, 0.167087, 0.185198, 0.118441, 0.125101, 0.15284, 0.164327, 0.179055, 0.116183, 0.109221, 0.076542, 0.106997, 0.191378, 0.125101, 0.081712, 0.120615, 0.116183, 0.116183, 0.098513, 0.116183, 0.185198, 0.236433, 0.203355, 0.216401, 0.278302, 0.167087, 0.158265, 0.096677, 0.155435, 0.25406, 0.264545, 0.264545, 0.232838, 0.155435, 0.206376, 0.264545, 0.264545, 0.225814, 0.222385, 0.239899, 0.185198, 0.173081, 0.173081, 0.196879, 0.191378, 0.158265, 0.209395, 0.137348, 0.21291, 0.219301, 0.194234, 0.173081, 0.264545, 0.346032, 0.408655, 0.444081, 0.36309, 0.335645, 0.295083, 0.298791, 0.284882, 0.311707, 0.321458, 0.349426, 0.359901, 0.271506, 0.339168, 0.332115, 0.339168, 0.311707, 0.308712, 0.324872, 0.332115, 0.321458, 0.21291, 0.219301, 0.219301, 0.335645, 0.36309, 0.387226, 0.380708, 0.387226, 0.422041, 0.324872, 0.239899, 0.229226, 0.288399, 0.25406, 0.21291, 0.321458, 0.349426, 0.26085, 0.167087, 0.10481, 0.096677, 0.17593, 0.173081, 0.170161, 0.15284, 0.15008, 0.17593, 0.239899, 0.239899, 0.185198, 0.194234, 0.222385, 0.236433, 0.170161, 0.206376, 0.206376, 0.17593, 0.196879, 0.291804, 0.384043, 0.436924, 0.4292, 0.380708, 0.390993, 0.31487, 0.200174, 0.179055, 0.203355, 0.203355, 0.222385, 0.222385, 0.275179, 0.346032, 0.335645, 0.436924, 0.461924, 0.483068, 0.454136, 0.352862, 0.268042, 0.278302, 0.311707, 0.21291, 0.182256, 0.15008, 0.196879, 0.222385, 0.268042, 0.281712, 0.324872, 0.324872, 0.352862, 0.284882, 0.301917, 0.308712, 0.298791, 0.278302, 0.257454, 0.288399, 0.278302, 0.278302, 0.239899, 0.239899, 0.342579, 0.401658, 0.42561, 0.461924, 0.545602, 0.517562, 0.538167, 0.51388, 0.486429, 0.480142, 0.63748, 0.604312, 0.562014, 0.557691, 0.545602, 0.648219, 0.562014, 0.59917, 0.712013, 0.632174, 0.626927, 0.517562, 0.541878, 0.545602, 0.534167, 0.557691, 0.557691, 0.490133, 0.41194, 0.387226, 0.387226, 0.278302, 0.182256, 0.139895, 0.122885, 0.125101, 0.079919, 0.122885, 0.147574, 0.090864, 0.127496, 0.071867, 0.118441, 0.109221, 0.10481, 0.109221, 0.055536, 0.043307, 0.054297, 0.092881, 0.066181, 0.067594, 0.11371, 0.18812, 0.264545, 0.298791, 0.291804, 0.288399, 0.275179, 0.298791, 0.295083, 0.257454, 0.264545, 0.18812, 0.182256, 0.182256, 0.155435, 0.239899, 0.284882, 0.291804, 0.288399, 0.288399, 0.191378, 0.120615, 0.116183, 0.129801, 0.071867, 0.06184, 0.106997, 0.090864, 0.094817, 0.15284, 0.137348, 0.216401, 0.21291, 0.219301, 0.15008, 0.11371, 0.092881, 0.100716, 0.102787, 0.106997, 0.142424, 0.17593, 0.257454, 0.179055, 0.161087, 0.216401, 0.216401, 0.137348, 0.102787, 0.098513, 0.083462, 0.092881, 0.074921, 0.122885, 0.116183, 0.15008, 0.134866, 0.132295, 0.120615, 0.064632, 0.06312, 0.079919, 0.094817, 0.092881, 0.15008, 0.167087, 0.155435, 0.127496, 0.194234, 0.239899, 0.236433, 0.275179, 0.243554, 0.185198, 0.18812, 0.191378, 0.219301, 0.352862, 0.40511, 0.40511, 0.461924, 0.42561, 0.311707, 0.346032, 0.346032, 0.352862, 0.332115, 0.275179, 0.359901, 0.332115, 0.268042, 0.18812, 0.15008, 0.155435, 0.15008, 0.15284, 0.158265, 0.167087, 0.147574, 0.129801, 0.078022, 0.100716, 0.071867, 0.081712, 0.06184, 0.06312, 0.06312, 0.071867, 0.100716, 0.071867, 0.069024, 0.109221, 0.15284, 0.164327, 0.236433, 0.342579, 0.30533, 0.25031, 0.191378], '')</t>
  </si>
  <si>
    <t>[365, 366, 367, 368, 371, 372, 373, 374, 375, 376, 377, 378, 379, 380, 381, 382, 383, 384, 385, 386, 387]</t>
  </si>
  <si>
    <t xml:space="preserve">F5RV18|F5RV18_9ENTR Transcriptional regulator OS=Enterobacter hormaechei ATCC 49162 </t>
  </si>
  <si>
    <t>([0.30533, 0.200174, 0.264545, 0.179055, 0.209395, 0.161087, 0.196879, 0.229226, 0.18812, 0.219301, 0.170161, 0.142424, 0.109221, 0.106997, 0.100716, 0.144935, 0.11371, 0.118441, 0.191378, 0.147574, 0.15008, 0.086953, 0.137348, 0.085092, 0.137348, 0.142424, 0.203355, 0.196879, 0.196879, 0.173081, 0.182256, 0.268042, 0.339168, 0.352862, 0.366687, 0.380708, 0.268042, 0.301917, 0.209395, 0.21291, 0.209395, 0.222385, 0.321458, 0.321458, 0.356642, 0.359901, 0.352862, 0.264545, 0.268042, 0.182256, 0.284882, 0.271506, 0.268042, 0.268042, 0.339168, 0.247041, 0.239899, 0.275179, 0.191378, 0.206376, 0.232838, 0.332115, 0.225814, 0.219301, 0.236433, 0.206376, 0.118441, 0.06312, 0.088832, 0.090864, 0.094817, 0.071867, 0.078022, 0.076542, 0.041405, 0.043307, 0.043307, 0.044297, 0.046336, 0.079919, 0.120615, 0.096677, 0.088832, 0.090864, 0.096677, 0.05306, 0.064632, 0.071867, 0.132295, 0.102787, 0.10481, 0.102787, 0.129801, 0.127496, 0.085092, 0.142424, 0.081712, 0.142424, 0.15284, 0.219301, 0.144935, 0.100716, 0.102787, 0.085092, 0.086953, 0.067594, 0.090864, 0.111485, 0.191378, 0.137348, 0.206376, 0.200174, 0.203355, 0.109221, 0.06184, 0.064632, 0.074921, 0.122885, 0.118441, 0.064632, 0.071867, 0.127496, 0.191378, 0.200174, 0.229226, 0.31487, 0.271506, 0.298791, 0.308712, 0.206376, 0.281712, 0.271506, 0.30533, 0.30533, 0.342579, 0.346032, 0.324872, 0.30533, 0.30533, 0.311707, 0.281712, 0.268042, 0.15008, 0.147574, 0.15008, 0.158265, 0.132295, 0.129801, 0.088832, 0.094817, 0.155435, 0.147574, 0.161087, 0.15008, 0.194234, 0.25406, 0.335645, 0.433034, 0.440853, 0.356642, 0.318242, 0.4292, 0.444081, 0.525368, 0.4292, 0.384043, 0.390993, 0.422041, 0.505461, 0.59917, 0.618285, 0.521092, 0.408655, 0.291804, 0.194234, 0.164327, 0.167087, 0.179055, 0.173081, 0.137348, 0.137348, 0.18812, 0.18812, 0.109221, 0.139895, 0.225814, 0.25406, 0.158265, 0.173081, 0.179055, 0.106997, 0.05306, 0.094817, 0.147574, 0.170161, 0.239899, 0.278302, 0.25406, 0.243554, 0.155435, 0.179055, 0.26085, 0.222385, 0.247041, 0.239899, 0.173081, 0.100716, 0.116183, 0.182256, 0.200174, 0.21291, 0.311707, 0.398279, 0.418646, 0.468512, 0.56648, 0.58069, 0.5017, 0.505461, 0.418646, 0.480142, 0.490133, 0.490133, 0.414856, 0.308712, 0.422041, 0.486429, 0.608892, 0.585406, 0.5017, 0.5017, 0.5017, 0.461924, 0.349426, 0.232838, 0.191378, 0.18812, 0.182256, 0.194234, 0.247041, 0.264545, 0.222385, 0.229226, 0.232838, 0.288399, 0.288399, 0.295083, 0.275179, 0.18812, 0.179055, 0.247041, 0.206376, 0.200174, 0.225814, 0.335645, 0.356642, 0.414856, 0.450668, 0.454136, 0.444081, 0.422041, 0.398279, 0.480142, 0.465241, 0.359901, 0.394753, 0.5017, 0.483068, 0.545602, 0.59508, 0.5017, 0.497853, 0.401658, 0.31487, 0.346032, 0.349426, 0.41194, 0.318242, 0.194234, 0.191378, 0.239899, 0.239899, 0.339168, 0.349426, 0.359901, 0.480142, 0.476583, 0.356642, 0.332115, 0.321458, 0.352862, 0.41194, 0.311707, 0.433034, 0.436924, 0.366687, 0.370445, 0.36309, 0.40511, 0.418646, 0.436924, 0.480142, 0.483068, 0.447574, 0.370445, 0.36309, 0.370445, 0.370445, 0.440853, 0.461924, 0.377384, 0.398279, 0.384043, 0.476583, 0.377384, 0.390993, 0.418646, 0.398279, 0.40511, 0.422041, 0.517562, 0.486429, 0.461924, 0.422041, 0.4292, 0.490133, 0.454136, 0.394753, 0.356642, 0.359901, 0.335645], '')</t>
  </si>
  <si>
    <t>[163, 168, 169, 170, 171, 215, 216, 217, 218, 227, 228, 229, 230, 231, 266, 268, 269, 270, 320]</t>
  </si>
  <si>
    <t xml:space="preserve">F5RV20|F5RV20_9ENTR MFS family major facilitator transporter OS=Enterobacter hormaechei ATCC 49162 </t>
  </si>
  <si>
    <t>([0.003607, 0.00543, 0.003924, 0.005223, 0.004976, 0.006567, 0.009483, 0.011669, 0.017797, 0.011903, 0.015344, 0.016528, 0.023087, 0.017447, 0.037156, 0.036378, 0.06312, 0.056825, 0.056825, 0.042364, 0.064632, 0.028107, 0.026338, 0.038858, 0.019401, 0.028107, 0.018415, 0.008723, 0.007177, 0.005086, 0.00515, 0.005683, 0.005086, 0.00359, 0.005011, 0.005318, 0.005249, 0.005249, 0.004315, 0.004835, 0.00515, 0.005318, 0.007495, 0.006421, 0.00777, 0.013821, 0.011106, 0.009294, 0.009865, 0.012491, 0.011106, 0.015078, 0.008002, 0.010672, 0.010372, 0.006533, 0.006245, 0.006374, 0.00558, 0.006894, 0.006795, 0.006619, 0.004388, 0.004577, 0.003727, 0.004161, 0.002529, 0.00292, 0.00283, 0.00283, 0.002881, 0.004247, 0.004921, 0.005318, 0.005318, 0.007877, 0.012727, 0.015344, 0.015078, 0.010672, 0.007495, 0.008804, 0.014075, 0.015078, 0.011106, 0.012727, 0.006701, 0.007091, 0.004976, 0.006988, 0.010221, 0.007555, 0.004976, 0.004315, 0.004899, 0.00359, 0.003478, 0.003607, 0.003276, 0.003276, 0.003461, 0.004431, 0.003246, 0.002327, 0.002366, 0.002662, 0.003607, 0.004646, 0.004736, 0.007031, 0.007031, 0.007031, 0.009401, 0.013016, 0.009483, 0.009483, 0.012491, 0.010221, 0.007091, 0.006039, 0.007422, 0.007091, 0.005086, 0.007177, 0.011518, 0.011342, 0.01204, 0.01227, 0.017797, 0.037156, 0.038042, 0.040537, 0.044297, 0.046336, 0.046336, 0.069024, 0.069024, 0.03976, 0.024826, 0.043307, 0.034884, 0.046336, 0.040537, 0.081712, 0.038042, 0.038042, 0.033407, 0.023534, 0.01204, 0.009096, 0.007259, 0.005318, 0.003727, 0.003555, 0.003864, 0.003177, 0.002555, 0.003109, 0.004513, 0.005683, 0.00407, 0.005249, 0.003804, 0.005932, 0.00515, 0.005318, 0.003478, 0.003821, 0.003701, 0.003701, 0.003701, 0.003366, 0.00316, 0.003804, 0.003366, 0.003177, 0.004414, 0.004414, 0.003341, 0.002327, 0.002688, 0.002688, 0.002014, 0.002211, 0.001541, 0.002014, 0.00292, 0.004358, 0.005932, 0.007259, 0.011342, 0.009483, 0.008723, 0.015078, 0.0198, 0.030003, 0.026892, 0.026892, 0.03976, 0.03976, 0.088832, 0.081712, 0.15284, 0.125101, 0.194234, 0.284882, 0.170161, 0.083462, 0.064632, 0.071867, 0.079919, 0.081712, 0.067594, 0.066181, 0.06184, 0.027463, 0.025762, 0.016021, 0.016021, 0.011518, 0.013437, 0.009865, 0.006619, 0.006701, 0.007091, 0.004976, 0.003512, 0.003804, 0.005223, 0.006194, 0.003804, 0.002606, 0.00231, 0.00231, 0.003512, 0.003431, 0.004921, 0.003366, 0.003821, 0.003405, 0.004208, 0.004921, 0.004208, 0.005932, 0.00515, 0.006482, 0.010509, 0.018787, 0.014586, 0.015078, 0.00962, 0.010372, 0.00962, 0.008276, 0.014315, 0.00962, 0.006619, 0.004611, 0.006482, 0.004835, 0.004899, 0.00558, 0.004358, 0.004689, 0.005223, 0.003963, 0.003276, 0.002155, 0.001434, 0.001743, 0.001872, 0.001872, 0.0028, 0.003963, 0.005249, 0.004358, 0.00515, 0.007315, 0.008156, 0.005378, 0.005932, 0.006701, 0.005683, 0.005683, 0.007645, 0.004976, 0.00543, 0.005992, 0.005932, 0.007422, 0.009401, 0.005992, 0.005503, 0.003963, 0.002881, 0.002761, 0.00292, 0.002881, 0.002761, 0.003607, 0.003607, 0.003671, 0.003924, 0.003431, 0.003177, 0.002155, 0.002976, 0.003246, 0.004208, 0.004247, 0.003276, 0.001967, 0.002035, 0.002503, 0.002327, 0.003298, 0.002366, 0.002327, 0.002482, 0.002211, 0.001541, 0.001692, 0.002623, 0.002435, 0.00246, 0.00246, 0.003461, 0.003461, 0.004775, 0.004646, 0.007091, 0.009865, 0.019401, 0.019109, 0.024393, 0.058088, 0.058088, 0.088832, 0.092881, 0.078022, 0.060549, 0.060549, 0.116183, 0.102787, 0.10481, 0.191378, 0.179055, 0.102787, 0.102787, 0.051831, 0.040537, 0.017797, 0.022306, 0.022306, 0.043307, 0.023087, 0.023087, 0.021381, 0.015694, 0.013437, 0.014586, 0.023087, 0.033407, 0.016257, 0.016826, 0.017138, 0.017138, 0.03976, 0.046336, 0.021816, 0.020165, 0.016257, 0.030611, 0.023963, 0.014075, 0.009187, 0.01204, 0.009728, 0.007259, 0.007315, 0.007031, 0.005932, 0.004611, 0.004775, 0.007031, 0.006894, 0.005932, 0.005799, 0.006039, 0.008723, 0.017447, 0.016826, 0.017138, 0.016826, 0.020522, 0.020876, 0.038042, 0.029376, 0.047319, 0.040537, 0.092881, 0.185198, 0.219301, 0.222385, 0.284882, 0.185198, 0.18812, 0.200174, 0.127496, 0.06312, 0.054297, 0.045352, 0.088832, 0.083462, 0.098513, 0.079919, 0.137348, 0.155435, 0.229226, 0.144935, 0.239899, 0.229226, 0.147574, 0.076542, 0.0704, 0.038858, 0.092881, 0.094817, 0.134866, 0.209395, 0.30533, 0.222385, 0.137348, 0.090864, 0.144935, 0.071867, 0.100716, 0.102787, 0.086953, 0.05306, 0.092881, 0.100716, 0.085092, 0.073402, 0.158265, 0.170161, 0.257454, 0.229226, 0.179055, 0.096677, 0.060549, 0.048328, 0.06312, 0.096677, 0.132295, 0.11371, 0.191378, 0.134866, 0.10481, 0.081712, 0.134866], '')</t>
  </si>
  <si>
    <t xml:space="preserve">F5RV21|F5RV21_9ENTR Putative outer membrane protein OS=Enterobacter hormaechei ATCC 49162 </t>
  </si>
  <si>
    <t>([0.041405, 0.027463, 0.017138, 0.015344, 0.021816, 0.028695, 0.030003, 0.019401, 0.020522, 0.021381, 0.029376, 0.044297, 0.045352, 0.038042, 0.045352, 0.044297, 0.069024, 0.058088, 0.058088, 0.055536, 0.086953, 0.066181, 0.10481, 0.182256, 0.206376, 0.17593, 0.11371, 0.137348, 0.264545, 0.321458, 0.278302, 0.264545, 0.239899, 0.236433, 0.268042, 0.268042, 0.284882, 0.301917, 0.275179, 0.278302, 0.247041, 0.167087, 0.247041, 0.173081, 0.161087, 0.21291, 0.173081, 0.25031, 0.216401, 0.185198, 0.139895, 0.206376, 0.219301, 0.222385, 0.158265, 0.161087, 0.222385, 0.275179, 0.271506, 0.278302, 0.295083, 0.25406, 0.339168, 0.25406, 0.328603, 0.25031, 0.200174, 0.271506, 0.288399, 0.321458, 0.31487, 0.291804, 0.288399, 0.182256, 0.182256, 0.200174, 0.21291, 0.21291, 0.232838, 0.229226, 0.318242, 0.301917, 0.374039, 0.384043, 0.433034, 0.352862, 0.359901, 0.390993, 0.339168, 0.349426, 0.359901, 0.335645, 0.308712, 0.206376, 0.318242, 0.30533, 0.352862, 0.335645, 0.295083, 0.278302, 0.196879, 0.18812, 0.11371, 0.125101, 0.118441, 0.086953, 0.142424, 0.158265, 0.155435, 0.158265, 0.142424, 0.144935, 0.170161, 0.247041, 0.295083, 0.278302, 0.203355, 0.206376, 0.206376, 0.167087, 0.147574, 0.164327, 0.161087, 0.222385, 0.216401, 0.21291, 0.308712, 0.30533, 0.281712, 0.206376, 0.229226, 0.243554, 0.229226, 0.219301, 0.216401, 0.21291, 0.236433, 0.21291, 0.144935, 0.144935, 0.206376, 0.271506, 0.339168, 0.268042, 0.295083, 0.301917, 0.295083, 0.284882, 0.257454, 0.374039, 0.461924, 0.414856, 0.401658, 0.398279, 0.414856, 0.390993, 0.450668, 0.4292, 0.538167, 0.661982, 0.557691, 0.557691, 0.557691, 0.541878, 0.648219, 0.613573, 0.525368, 0.444081, 0.436924, 0.408655, 0.342579, 0.301917, 0.377384, 0.380708, 0.384043, 0.295083, 0.349426, 0.387226, 0.339168, 0.311707, 0.196879, 0.264545, 0.264545, 0.173081, 0.173081, 0.094817, 0.137348, 0.120615, 0.196879, 0.15008, 0.194234, 0.15008, 0.15008, 0.094817, 0.102787, 0.109221, 0.167087, 0.122885, 0.100716, 0.086953, 0.086953, 0.100716, 0.10481, 0.118441, 0.17593, 0.17593, 0.25031, 0.142424, 0.222385, 0.21291, 0.284882, 0.26085, 0.339168, 0.284882, 0.366687, 0.275179, 0.257454, 0.173081, 0.134866, 0.11371, 0.15284, 0.155435, 0.21291, 0.182256, 0.137348, 0.094817, 0.069024, 0.064632, 0.111485], '')</t>
  </si>
  <si>
    <t>[158, 159, 160, 161, 162, 163, 164, 165, 166]</t>
  </si>
  <si>
    <t xml:space="preserve">F5RV22|F5RV22_9ENTR UPF0234 protein HMPREF9086_1479 OS=Enterobacter hormaechei ATCC 49162 </t>
  </si>
  <si>
    <t>([0.59917, 0.458154, 0.374039, 0.401658, 0.436924, 0.370445, 0.40511, 0.328603, 0.356642, 0.387226, 0.335645, 0.352862, 0.377384, 0.377384, 0.298791, 0.295083, 0.318242, 0.31487, 0.284882, 0.281712, 0.390993, 0.311707, 0.401658, 0.465241, 0.461924, 0.349426, 0.42561, 0.31487, 0.390993, 0.387226, 0.311707, 0.387226, 0.370445, 0.356642, 0.257454, 0.332115, 0.247041, 0.247041, 0.278302, 0.25031, 0.268042, 0.25031, 0.324872, 0.236433, 0.229226, 0.17593, 0.194234, 0.18812, 0.291804, 0.298791, 0.30533, 0.275179, 0.271506, 0.225814, 0.239899, 0.342579, 0.25406, 0.25406, 0.25031, 0.167087, 0.127496, 0.116183, 0.102787, 0.096677, 0.098513, 0.06312, 0.090864, 0.137348, 0.139895, 0.083462, 0.086953, 0.083462, 0.15284, 0.147574, 0.139895, 0.134866, 0.088832, 0.170161, 0.25031, 0.25031, 0.229226, 0.239899, 0.257454, 0.281712, 0.288399, 0.359901, 0.454136, 0.374039, 0.281712, 0.21291, 0.301917, 0.268042, 0.26085, 0.179055, 0.173081, 0.25406, 0.247041, 0.229226, 0.203355, 0.194234, 0.167087, 0.194234, 0.26085, 0.247041, 0.239899, 0.161087, 0.118441, 0.10481, 0.109221, 0.120615, 0.167087, 0.167087, 0.18812, 0.18812, 0.18812, 0.18812, 0.127496, 0.129801, 0.17593, 0.173081, 0.111485, 0.129801, 0.18812, 0.18812, 0.200174, 0.132295, 0.196879, 0.194234, 0.200174, 0.278302, 0.352862, 0.356642, 0.349426, 0.359901, 0.370445, 0.370445, 0.380708, 0.447574, 0.370445, 0.377384, 0.346032, 0.349426, 0.275179, 0.271506, 0.268042, 0.264545, 0.356642, 0.275179, 0.349426, 0.349426, 0.387226, 0.284882, 0.288399, 0.18812, 0.179055, 0.18812, 0.167087, 0.164327, 0.173081, 0.209395, 0.206376, 0.203355, 0.271506, 0.335645, 0.308712, 0.275179, 0.232838, 0.182256, 0.284882], '')</t>
  </si>
  <si>
    <t xml:space="preserve">F5RV24|F5RV24_9ENTR 4-methyl-5(B-hydroxyethyl)-thiazole monophosphate biosynthesis enzyme ThiJ OS=Enterobacter hormaechei ATCC 49162 </t>
  </si>
  <si>
    <t>([0.028695, 0.042364, 0.06184, 0.106997, 0.161087, 0.15284, 0.206376, 0.194234, 0.15008, 0.182256, 0.21291, 0.15284, 0.167087, 0.127496, 0.076542, 0.06312, 0.109221, 0.155435, 0.239899, 0.225814, 0.271506, 0.170161, 0.182256, 0.191378, 0.142424, 0.122885, 0.102787, 0.071867, 0.090864, 0.147574, 0.139895, 0.142424, 0.15284, 0.118441, 0.132295, 0.209395, 0.196879, 0.194234, 0.196879, 0.196879, 0.229226, 0.216401, 0.194234, 0.120615, 0.094817, 0.127496, 0.106997, 0.182256, 0.142424, 0.098513, 0.094817, 0.06312, 0.048328, 0.090864, 0.111485, 0.17593, 0.098513, 0.167087, 0.100716, 0.058088, 0.037156, 0.032677, 0.041405, 0.074921, 0.125101, 0.090864, 0.079919, 0.096677, 0.064632, 0.122885, 0.11371, 0.054297, 0.081712, 0.109221, 0.098513, 0.120615, 0.064632, 0.067594, 0.03976, 0.083462, 0.147574, 0.144935, 0.222385, 0.196879, 0.109221, 0.109221, 0.109221, 0.111485, 0.111485, 0.132295, 0.066181, 0.069024, 0.111485, 0.116183, 0.060549, 0.037156, 0.024393, 0.034068, 0.047319, 0.074921, 0.067594, 0.041405, 0.037156, 0.024393, 0.028107, 0.058088, 0.06312, 0.060549, 0.029376, 0.036378, 0.020522, 0.035586, 0.060549, 0.058088, 0.058088, 0.098513, 0.079919, 0.120615, 0.118441, 0.085092, 0.081712, 0.088832, 0.139895, 0.132295, 0.219301, 0.206376, 0.222385, 0.216401, 0.222385, 0.264545, 0.247041, 0.339168, 0.339168, 0.257454, 0.225814, 0.139895, 0.15284, 0.288399, 0.25406, 0.216401, 0.318242, 0.229226, 0.132295, 0.132295, 0.21291, 0.194234, 0.17593, 0.18812, 0.179055, 0.275179, 0.311707, 0.200174, 0.219301, 0.125101, 0.182256, 0.164327, 0.243554, 0.142424, 0.066181, 0.073402, 0.067594, 0.035586, 0.041405, 0.074921, 0.0704, 0.081712, 0.073402, 0.060549, 0.026892, 0.030611, 0.019401, 0.019401, 0.034068, 0.030611, 0.035586, 0.023534, 0.030611, 0.025762, 0.038042, 0.071867, 0.035586, 0.034068, 0.064632, 0.05306, 0.028107, 0.032677, 0.032677, 0.025762, 0.024826, 0.036378, 0.023534, 0.029376, 0.027463, 0.0198, 0.013821, 0.020522, 0.028107], '')</t>
  </si>
  <si>
    <t xml:space="preserve">F5RV27|F5RV27_9ENTR Geranyltranstransferase OS=Enterobacter hormaechei ATCC 49162 </t>
  </si>
  <si>
    <t>([0.167087, 0.118441, 0.155435, 0.15008, 0.200174, 0.25031, 0.239899, 0.17593, 0.206376, 0.232838, 0.155435, 0.120615, 0.127496, 0.25406, 0.268042, 0.288399, 0.203355, 0.301917, 0.295083, 0.332115, 0.366687, 0.346032, 0.342579, 0.36309, 0.36309, 0.308712, 0.298791, 0.236433, 0.321458, 0.288399, 0.203355, 0.225814, 0.318242, 0.295083, 0.257454, 0.239899, 0.134866, 0.236433, 0.25406, 0.139895, 0.083462, 0.044297, 0.040537, 0.050641, 0.045352, 0.055536, 0.078022, 0.059222, 0.05306, 0.051831, 0.034884, 0.060549, 0.111485, 0.118441, 0.122885, 0.074921, 0.081712, 0.11371, 0.137348, 0.092881, 0.147574, 0.191378, 0.191378, 0.311707, 0.264545, 0.170161, 0.173081, 0.139895, 0.10481, 0.191378, 0.127496, 0.129801, 0.134866, 0.134866, 0.134866, 0.078022, 0.158265, 0.122885, 0.120615, 0.102787, 0.132295, 0.170161, 0.206376, 0.191378, 0.170161, 0.247041, 0.339168, 0.349426, 0.418646, 0.529623, 0.444081, 0.541878, 0.538167, 0.534167, 0.401658, 0.387226, 0.497853, 0.422041, 0.468512, 0.480142, 0.374039, 0.278302, 0.236433, 0.222385, 0.318242, 0.288399, 0.203355, 0.219301, 0.21291, 0.11371, 0.090864, 0.074921, 0.071867, 0.071867, 0.041405, 0.083462, 0.090864, 0.066181, 0.100716, 0.073402, 0.056825, 0.116183, 0.125101, 0.147574, 0.158265, 0.147574, 0.185198, 0.268042, 0.173081, 0.139895, 0.179055, 0.15008, 0.25031, 0.271506, 0.278302, 0.328603, 0.295083, 0.25031, 0.284882, 0.243554, 0.219301, 0.257454, 0.232838, 0.268042, 0.18812, 0.17593, 0.17593, 0.17593, 0.15008, 0.15284, 0.194234, 0.155435, 0.232838, 0.203355, 0.203355, 0.284882, 0.31487, 0.36309, 0.328603, 0.335645, 0.25406, 0.339168, 0.384043, 0.30533, 0.359901, 0.440853, 0.349426, 0.359901, 0.346032, 0.387226, 0.468512, 0.461924, 0.549308, 0.494003, 0.444081, 0.332115, 0.332115, 0.308712, 0.268042, 0.268042, 0.26085, 0.26085, 0.239899, 0.200174, 0.196879, 0.182256, 0.155435, 0.236433, 0.247041, 0.25031, 0.236433, 0.236433, 0.243554, 0.21291, 0.161087, 0.278302, 0.271506, 0.194234, 0.232838, 0.257454, 0.239899, 0.21291, 0.311707, 0.31487, 0.25031, 0.332115, 0.25031, 0.25406, 0.158265, 0.15008, 0.10481, 0.11371, 0.122885, 0.122885, 0.086953, 0.090864, 0.074921, 0.088832, 0.098513, 0.090864, 0.098513, 0.164327, 0.164327, 0.15284, 0.096677, 0.161087, 0.158265, 0.232838, 0.271506, 0.374039, 0.332115, 0.408655, 0.408655, 0.408655, 0.311707, 0.401658, 0.480142, 0.468512, 0.549308, 0.534167, 0.59014, 0.538167, 0.447574, 0.394753, 0.387226, 0.387226, 0.40511, 0.422041, 0.394753, 0.398279, 0.394753, 0.422041, 0.380708, 0.370445, 0.370445, 0.370445, 0.284882, 0.295083, 0.301917, 0.268042, 0.342579, 0.295083, 0.324872, 0.321458, 0.414856, 0.433034, 0.4292, 0.384043, 0.339168, 0.380708, 0.374039, 0.291804, 0.308712, 0.339168, 0.342579, 0.30533, 0.301917, 0.408655, 0.366687, 0.278302, 0.278302, 0.295083, 0.222385, 0.144935, 0.139895, 0.139895, 0.125101, 0.206376, 0.229226, 0.232838, 0.194234, 0.164327, 0.225814, 0.182256, 0.142424, 0.109221, 0.106997, 0.170161, 0.106997], '')</t>
  </si>
  <si>
    <t>[89, 91, 92, 93, 172, 238, 239, 240, 241]</t>
  </si>
  <si>
    <t xml:space="preserve">F5RV29|F5RV29_9ENTR Dimethylsulfoxide reductase chain B OS=Enterobacter hormaechei ATCC 49162 </t>
  </si>
  <si>
    <t>([0.295083, 0.318242, 0.257454, 0.291804, 0.31487, 0.239899, 0.185198, 0.137348, 0.164327, 0.129801, 0.125101, 0.15284, 0.078022, 0.125101, 0.132295, 0.15284, 0.229226, 0.225814, 0.232838, 0.236433, 0.222385, 0.271506, 0.173081, 0.229226, 0.158265, 0.18812, 0.278302, 0.366687, 0.444081, 0.440853, 0.509769, 0.59508, 0.490133, 0.521092, 0.51388, 0.486429, 0.42561, 0.335645, 0.346032, 0.346032, 0.335645, 0.26085, 0.301917, 0.311707, 0.206376, 0.298791, 0.271506, 0.222385, 0.219301, 0.219301, 0.147574, 0.15284, 0.134866, 0.200174, 0.275179, 0.281712, 0.30533, 0.349426, 0.349426, 0.281712, 0.281712, 0.278302, 0.328603, 0.239899, 0.339168, 0.450668, 0.335645, 0.30533, 0.328603, 0.318242, 0.324872, 0.418646, 0.335645, 0.268042, 0.209395, 0.185198, 0.191378, 0.173081, 0.11371, 0.111485, 0.096677, 0.116183, 0.118441, 0.137348, 0.21291, 0.144935, 0.118441, 0.219301, 0.247041, 0.173081, 0.17593, 0.164327, 0.132295, 0.21291, 0.194234, 0.17593, 0.196879, 0.191378, 0.125101, 0.182256, 0.278302, 0.359901, 0.243554, 0.236433, 0.232838, 0.147574, 0.229226, 0.216401, 0.21291, 0.139895, 0.15284, 0.164327, 0.106997, 0.078022, 0.079919, 0.079919, 0.127496, 0.127496, 0.067594, 0.120615, 0.066181, 0.066181, 0.0704, 0.139895, 0.088832, 0.100716, 0.173081, 0.170161, 0.134866, 0.137348, 0.185198, 0.167087, 0.167087, 0.25406, 0.275179, 0.200174, 0.275179, 0.247041, 0.25406, 0.356642, 0.31487, 0.394753, 0.298791, 0.206376, 0.179055, 0.232838, 0.216401, 0.203355, 0.161087, 0.239899, 0.196879, 0.222385, 0.321458, 0.203355, 0.170161, 0.236433, 0.271506, 0.194234, 0.232838, 0.15284, 0.170161, 0.167087, 0.185198, 0.264545, 0.349426, 0.239899, 0.236433, 0.232838, 0.137348, 0.120615, 0.125101, 0.116183, 0.120615, 0.122885, 0.209395, 0.158265, 0.158265, 0.118441, 0.11371, 0.06312, 0.102787, 0.10481, 0.137348, 0.144935, 0.137348, 0.15284, 0.21291, 0.164327, 0.200174, 0.222385, 0.229226, 0.147574, 0.191378, 0.200174, 0.18812, 0.134866, 0.185198, 0.125101, 0.120615, 0.222385, 0.206376, 0.21291, 0.229226, 0.142424, 0.109221, 0.109221, 0.098513, 0.116183, 0.118441, 0.100716, 0.155435, 0.239899, 0.225814, 0.219301, 0.219301, 0.225814, 0.298791, 0.298791, 0.352862, 0.36309, 0.264545, 0.366687, 0.384043, 0.370445, 0.387226, 0.414856, 0.418646, 0.433034, 0.356642, 0.352862, 0.359901, 0.384043, 0.356642, 0.480142, 0.450668, 0.4292, 0.436924, 0.401658, 0.346032, 0.268042, 0.321458, 0.40511, 0.401658, 0.301917, 0.257454, 0.324872, 0.236433, 0.216401, 0.219301, 0.318242, 0.31487, 0.30533, 0.26085, 0.264545, 0.232838, 0.236433, 0.243554, 0.170161, 0.173081, 0.173081, 0.229226, 0.164327, 0.094817, 0.060549, 0.100716, 0.111485, 0.102787, 0.167087, 0.137348, 0.106997, 0.083462, 0.167087, 0.100716, 0.081712, 0.078022, 0.088832, 0.10481, 0.092881, 0.15008, 0.18812, 0.271506, 0.219301, 0.335645, 0.433034, 0.433034, 0.352862, 0.359901, 0.346032, 0.278302, 0.359901, 0.30533, 0.328603, 0.216401, 0.311707, 0.41194, 0.4292, 0.42561, 0.339168, 0.324872, 0.321458, 0.225814, 0.236433, 0.321458, 0.342579, 0.243554, 0.332115, 0.422041, 0.4292, 0.497853, 0.5017, 0.418646, 0.505461, 0.398279, 0.472492, 0.447574, 0.390993, 0.346032, 0.311707, 0.401658, 0.41194, 0.356642, 0.458154, 0.398279, 0.349426], '')</t>
  </si>
  <si>
    <t>[30, 31, 33, 34, 309, 311]</t>
  </si>
  <si>
    <t xml:space="preserve">F5RV35|F5RV35_9ENTR Lipoprotein YajI OS=Enterobacter hormaechei ATCC 49162 </t>
  </si>
  <si>
    <t>([0.236433, 0.222385, 0.129801, 0.085092, 0.122885, 0.069024, 0.090864, 0.129801, 0.096677, 0.125101, 0.125101, 0.125101, 0.10481, 0.102787, 0.111485, 0.064632, 0.0704, 0.111485, 0.066181, 0.044297, 0.050641, 0.042364, 0.050641, 0.090864, 0.092881, 0.047319, 0.092881, 0.058088, 0.050641, 0.069024, 0.03976, 0.040537, 0.051831, 0.05306, 0.048328, 0.050641, 0.059222, 0.100716, 0.111485, 0.15008, 0.196879, 0.275179, 0.332115, 0.275179, 0.288399, 0.366687, 0.390993, 0.398279, 0.41194, 0.384043, 0.384043, 0.476583, 0.505461, 0.422041, 0.42561, 0.42561, 0.4292, 0.497853, 0.42561, 0.40511, 0.349426, 0.356642, 0.356642, 0.366687, 0.440853, 0.401658, 0.321458, 0.408655, 0.366687, 0.422041, 0.450668, 0.483068, 0.483068, 0.483068, 0.497853, 0.401658, 0.328603, 0.239899, 0.271506, 0.328603, 0.30533, 0.401658, 0.401658, 0.4292, 0.394753, 0.387226, 0.339168, 0.42561, 0.41194, 0.447574, 0.36309, 0.36309, 0.370445, 0.281712, 0.278302, 0.308712, 0.387226, 0.384043, 0.394753, 0.370445, 0.311707, 0.311707, 0.271506, 0.281712, 0.219301, 0.264545, 0.257454, 0.339168, 0.332115, 0.308712, 0.30533, 0.31487, 0.321458, 0.236433, 0.318242, 0.318242, 0.370445, 0.370445, 0.461924, 0.549308, 0.58069, 0.56648, 0.657645, 0.661982, 0.525368, 0.557691, 0.541878, 0.545602, 0.476583, 0.490133, 0.433034, 0.4292, 0.517562, 0.42561, 0.521092, 0.521092, 0.525368, 0.509769, 0.534167, 0.534167, 0.436924, 0.40511, 0.5017, 0.401658, 0.440853, 0.468512, 0.468512, 0.480142, 0.486429, 0.476583, 0.366687, 0.454136, 0.42561, 0.458154, 0.517562, 0.509769, 0.51388, 0.433034, 0.401658, 0.422041, 0.40511, 0.505461, 0.433034, 0.433034, 0.408655, 0.433034, 0.408655, 0.422041, 0.335645, 0.328603, 0.398279, 0.41194, 0.41194, 0.476583, 0.461924, 0.497853, 0.422041, 0.418646, 0.408655, 0.356642, 0.321458, 0.247041, 0.236433, 0.318242, 0.219301, 0.308712, 0.278302, 0.36309, 0.328603, 0.408655, 0.394753, 0.370445, 0.436924, 0.408655, 0.339168, 0.278302, 0.229226, 0.308712, 0.264545, 0.377384], '')</t>
  </si>
  <si>
    <t>[52, 119, 120, 121, 122, 123, 124, 125, 126, 127, 132, 134, 135, 136, 137, 138, 139, 142, 154, 155, 156, 161]</t>
  </si>
  <si>
    <t xml:space="preserve">F5RV37|F5RV37_9ENTR Helix-turn-helix domain protein OS=Enterobacter hormaechei ATCC 49162 </t>
  </si>
  <si>
    <t>([0.142424, 0.100716, 0.147574, 0.088832, 0.060549, 0.076542, 0.102787, 0.122885, 0.142424, 0.106997, 0.137348, 0.170161, 0.139895, 0.125101, 0.134866, 0.102787, 0.083462, 0.092881, 0.142424, 0.161087, 0.158265, 0.182256, 0.243554, 0.25031, 0.335645, 0.42561, 0.366687, 0.281712, 0.284882, 0.301917, 0.291804, 0.275179, 0.275179, 0.219301, 0.247041, 0.164327, 0.236433, 0.268042, 0.191378, 0.225814, 0.239899, 0.25031, 0.31487, 0.328603, 0.284882, 0.291804, 0.281712, 0.346032, 0.342579, 0.342579, 0.25406, 0.311707, 0.31487, 0.308712, 0.281712, 0.288399, 0.284882, 0.318242, 0.349426, 0.332115, 0.271506, 0.25406, 0.25406, 0.264545, 0.25406, 0.295083, 0.291804, 0.30533, 0.275179, 0.275179, 0.243554, 0.257454, 0.257454, 0.170161, 0.158265, 0.17593, 0.10481, 0.164327, 0.144935, 0.059222, 0.102787, 0.122885, 0.200174, 0.18812, 0.109221, 0.106997, 0.094817, 0.100716, 0.054297, 0.069024, 0.11371, 0.118441, 0.17593, 0.21291, 0.30533, 0.243554, 0.243554, 0.30533, 0.21291, 0.132295, 0.264545, 0.271506, 0.278302, 0.264545, 0.257454, 0.332115, 0.332115, 0.31487, 0.31487, 0.414856, 0.41194, 0.401658, 0.342579, 0.243554, 0.206376, 0.236433, 0.311707, 0.311707, 0.31487, 0.318242, 0.414856, 0.414856, 0.401658, 0.387226, 0.377384, 0.384043, 0.398279, 0.288399, 0.321458, 0.243554, 0.155435, 0.147574, 0.161087, 0.216401, 0.219301, 0.239899, 0.18812, 0.116183, 0.173081, 0.142424, 0.142424, 0.118441, 0.058088, 0.058088, 0.032677, 0.032677, 0.034884, 0.036378, 0.06312, 0.06184, 0.096677, 0.096677, 0.102787, 0.047319, 0.05306, 0.098513, 0.066181, 0.081712, 0.158265, 0.102787, 0.15008, 0.15008, 0.094817, 0.081712, 0.040537, 0.074921, 0.083462, 0.079919, 0.036378, 0.025316, 0.015344, 0.013016, 0.017797, 0.009865, 0.011518, 0.012491, 0.011106, 0.014586, 0.014315, 0.012727, 0.012727, 0.011669, 0.01227, 0.011903, 0.019401, 0.022667, 0.022667, 0.020165, 0.013437, 0.015078, 0.023963, 0.024393, 0.029376, 0.0198, 0.041405, 0.071867, 0.06312, 0.06312, 0.032677, 0.030611, 0.030611, 0.05306, 0.048328, 0.079919, 0.144935, 0.15008, 0.144935, 0.122885, 0.132295, 0.10481, 0.102787, 0.096677, 0.155435, 0.102787, 0.170161, 0.173081, 0.142424, 0.127496, 0.11371, 0.194234, 0.170161, 0.132295, 0.106997, 0.100716, 0.0704, 0.051831], '')</t>
  </si>
  <si>
    <t xml:space="preserve">F5RV38|F5RV38_9ENTR Glyoxalase OS=Enterobacter hormaechei ATCC 49162 </t>
  </si>
  <si>
    <t>([0.030611, 0.022667, 0.033407, 0.056825, 0.05306, 0.081712, 0.10481, 0.102787, 0.0704, 0.085092, 0.05306, 0.038042, 0.046336, 0.056825, 0.056825, 0.076542, 0.078022, 0.083462, 0.137348, 0.0704, 0.125101, 0.102787, 0.173081, 0.170161, 0.127496, 0.173081, 0.106997, 0.088832, 0.122885, 0.127496, 0.109221, 0.137348, 0.129801, 0.134866, 0.111485, 0.182256, 0.236433, 0.25406, 0.239899, 0.281712, 0.366687, 0.366687, 0.335645, 0.225814, 0.200174, 0.236433, 0.127496, 0.200174, 0.232838, 0.132295, 0.209395, 0.275179, 0.339168, 0.36309, 0.346032, 0.346032, 0.291804, 0.191378, 0.100716, 0.102787, 0.058088, 0.056825, 0.060549, 0.081712, 0.142424, 0.10481, 0.088832, 0.139895, 0.134866, 0.079919, 0.15008, 0.144935, 0.079919, 0.066181, 0.111485, 0.083462, 0.083462, 0.102787, 0.185198, 0.196879, 0.225814, 0.203355, 0.203355, 0.225814, 0.134866, 0.144935, 0.144935, 0.196879, 0.239899, 0.232838, 0.229226, 0.21291, 0.222385, 0.200174, 0.203355, 0.134866, 0.086953, 0.090864, 0.100716, 0.086953, 0.15284, 0.21291, 0.332115, 0.332115, 0.232838, 0.321458, 0.21291, 0.301917, 0.284882, 0.301917, 0.232838, 0.30533, 0.281712, 0.243554, 0.328603, 0.342579, 0.433034, 0.59508, 0.557691, 0.5017, 0.480142], '')</t>
  </si>
  <si>
    <t>[117, 118, 119]</t>
  </si>
  <si>
    <t xml:space="preserve">F5RV46|F5RV46_9ENTR Transmembrane protein OS=Enterobacter hormaechei ATCC 49162 </t>
  </si>
  <si>
    <t>([0.034884, 0.025762, 0.020522, 0.023963, 0.019109, 0.021816, 0.030611, 0.050641, 0.054297, 0.034068, 0.043307, 0.064632, 0.067594, 0.10481, 0.15284, 0.132295, 0.173081, 0.222385, 0.318242, 0.387226, 0.408655, 0.342579, 0.387226, 0.36309, 0.394753, 0.390993, 0.418646, 0.342579, 0.332115, 0.370445, 0.476583, 0.447574, 0.42561, 0.422041, 0.483068, 0.352862, 0.295083, 0.278302, 0.222385, 0.164327, 0.111485, 0.120615, 0.134866, 0.134866, 0.158265, 0.094817, 0.15284, 0.164327, 0.225814, 0.216401, 0.206376, 0.236433, 0.284882, 0.216401, 0.219301, 0.209395, 0.247041, 0.335645, 0.278302, 0.236433, 0.281712, 0.366687, 0.332115, 0.408655, 0.458154, 0.557691, 0.59917, 0.626927, 0.483068, 0.483068, 0.401658, 0.321458, 0.298791, 0.288399, 0.366687, 0.36309, 0.370445, 0.444081, 0.440853, 0.472492, 0.626927, 0.622677, 0.618285, 0.632174, 0.59014, 0.480142, 0.444081, 0.4292, 0.298791, 0.377384, 0.30533, 0.390993, 0.41194, 0.40511, 0.4292, 0.42561, 0.433034, 0.422041, 0.436924, 0.444081, 0.468512, 0.444081, 0.458154, 0.444081, 0.349426, 0.346032, 0.349426, 0.346032, 0.394753, 0.494003, 0.541878, 0.648219, 0.545602, 0.653063, 0.541878, 0.444081, 0.366687, 0.384043, 0.366687, 0.352862, 0.349426, 0.321458, 0.291804, 0.30533, 0.311707, 0.398279, 0.440853, 0.51388, 0.433034, 0.384043, 0.31487, 0.308712, 0.225814, 0.318242, 0.318242, 0.418646, 0.454136, 0.541878, 0.545602, 0.472492, 0.497853, 0.422041, 0.450668, 0.486429, 0.377384, 0.390993, 0.31487, 0.321458, 0.219301, 0.31487, 0.398279, 0.509769, 0.521092, 0.622677, 0.575842, 0.440853, 0.433034, 0.465241, 0.465241, 0.422041, 0.483068, 0.390993, 0.384043, 0.308712, 0.298791, 0.387226, 0.394753, 0.390993, 0.370445, 0.490133, 0.366687, 0.281712, 0.25406, 0.170161, 0.161087, 0.179055, 0.298791, 0.257454, 0.284882, 0.203355, 0.155435, 0.170161, 0.167087, 0.182256, 0.257454, 0.26085, 0.25031, 0.25031, 0.318242, 0.247041, 0.229226, 0.257454, 0.352862, 0.335645, 0.321458, 0.342579, 0.332115, 0.328603, 0.284882, 0.194234, 0.191378, 0.26085, 0.278302, 0.356642, 0.390993, 0.40511, 0.394753, 0.301917, 0.209395, 0.15284, 0.155435, 0.116183, 0.11371, 0.111485, 0.122885, 0.194234, 0.173081, 0.164327, 0.134866, 0.134866, 0.191378, 0.191378, 0.200174, 0.173081, 0.116183, 0.142424, 0.116183, 0.071867, 0.127496, 0.118441, 0.200174, 0.25031, 0.318242, 0.42561, 0.4292, 0.418646, 0.433034, 0.444081, 0.356642, 0.377384, 0.374039, 0.342579, 0.42561, 0.433034, 0.4292, 0.509769, 0.486429, 0.4292, 0.525368, 0.525368, 0.642678, 0.618285, 0.613573, 0.525368, 0.384043, 0.36309, 0.26085, 0.25406, 0.247041, 0.36309, 0.374039, 0.483068, 0.42561, 0.418646, 0.380708, 0.284882, 0.271506, 0.182256, 0.222385, 0.15284, 0.15284, 0.155435, 0.155435, 0.179055, 0.179055, 0.196879, 0.232838, 0.30533, 0.311707, 0.225814, 0.17593, 0.100716, 0.081712, 0.132295, 0.116183, 0.142424, 0.219301, 0.232838, 0.332115, 0.271506, 0.356642, 0.352862, 0.271506, 0.25406, 0.247041, 0.328603, 0.346032, 0.219301, 0.164327, 0.161087, 0.173081, 0.196879, 0.295083, 0.295083, 0.30533, 0.328603, 0.332115, 0.366687, 0.288399, 0.321458, 0.339168, 0.332115, 0.324872, 0.408655, 0.335645, 0.278302, 0.278302, 0.31487, 0.346032, 0.433034, 0.332115, 0.408655, 0.418646, 0.335645, 0.352862, 0.31487, 0.311707, 0.21291, 0.21291, 0.295083, 0.275179, 0.275179, 0.30533, 0.301917, 0.236433, 0.216401, 0.278302, 0.271506, 0.291804, 0.288399, 0.284882, 0.275179, 0.288399, 0.196879, 0.209395, 0.116183, 0.142424, 0.125101, 0.196879, 0.170161, 0.155435, 0.144935, 0.247041, 0.129801, 0.078022, 0.0704, 0.102787, 0.059222, 0.055536, 0.06184, 0.092881, 0.079919, 0.120615, 0.109221, 0.200174, 0.229226, 0.335645, 0.257454, 0.301917, 0.301917, 0.311707, 0.271506, 0.191378, 0.098513, 0.196879, 0.25031, 0.332115, 0.278302, 0.36309, 0.36309, 0.359901, 0.26085, 0.301917, 0.25031, 0.222385, 0.167087, 0.127496, 0.15008, 0.15008, 0.116183, 0.120615, 0.118441, 0.090864, 0.158265, 0.278302, 0.179055, 0.236433, 0.158265, 0.236433, 0.236433, 0.25406, 0.21291, 0.31487, 0.219301, 0.311707, 0.308712, 0.295083, 0.377384, 0.311707, 0.346032, 0.394753, 0.390993, 0.401658, 0.486429, 0.468512, 0.349426, 0.418646, 0.398279, 0.394753, 0.352862, 0.284882, 0.179055, 0.206376, 0.147574, 0.15008, 0.079919, 0.079919, 0.10481, 0.069024, 0.06312, 0.050641, 0.025762, 0.020522, 0.018415, 0.014315, 0.01204, 0.01204, 0.01204, 0.007877, 0.007877, 0.009187, 0.013437, 0.015078, 0.015078, 0.021816, 0.038858, 0.071867, 0.071867, 0.059222, 0.073402, 0.079919, 0.100716, 0.147574, 0.15008, 0.122885, 0.144935, 0.15008, 0.243554, 0.200174], '')</t>
  </si>
  <si>
    <t>[65, 66, 67, 80, 81, 82, 83, 84, 110, 111, 112, 113, 114, 127, 137, 138, 151, 152, 153, 154, 245, 248, 249, 250, 251, 252, 253]</t>
  </si>
  <si>
    <t xml:space="preserve">F5RV47|F5RV47_9ENTR Brp/Blh family beta-carotene 15,15'-monooxygenase OS=Enterobacter hormaechei ATCC 49162 </t>
  </si>
  <si>
    <t>([0.009728, 0.008156, 0.007495, 0.005992, 0.006795, 0.006194, 0.005932, 0.005683, 0.006245, 0.008525, 0.008002, 0.006701, 0.005872, 0.004483, 0.004358, 0.005734, 0.00543, 0.007259, 0.007031, 0.008624, 0.012491, 0.018106, 0.023087, 0.034884, 0.071867, 0.096677, 0.083462, 0.10481, 0.15284, 0.106997, 0.088832, 0.139895, 0.206376, 0.139895, 0.216401, 0.275179, 0.179055, 0.30533, 0.196879, 0.196879, 0.200174, 0.122885, 0.122885, 0.158265, 0.161087, 0.127496, 0.134866, 0.243554, 0.275179, 0.200174, 0.301917, 0.318242, 0.275179, 0.239899, 0.374039, 0.257454, 0.311707, 0.42561, 0.436924, 0.494003, 0.534167, 0.436924, 0.483068, 0.541878, 0.480142, 0.394753, 0.447574, 0.377384, 0.387226, 0.30533, 0.401658, 0.422041, 0.295083, 0.328603, 0.394753, 0.324872, 0.458154, 0.468512, 0.36309, 0.346032, 0.40511, 0.332115, 0.436924, 0.509769, 0.447574, 0.517562, 0.51388, 0.505461, 0.505461, 0.433034, 0.521092, 0.5017, 0.5017, 0.63748, 0.585406, 0.40511, 0.447574, 0.418646, 0.271506, 0.25406, 0.25406, 0.232838, 0.173081, 0.170161, 0.144935, 0.096677, 0.035586, 0.045352, 0.045352, 0.059222, 0.083462, 0.100716, 0.054297, 0.034884, 0.036378, 0.024826, 0.058088, 0.028107, 0.017447, 0.018787, 0.019109, 0.009728, 0.006988, 0.009977, 0.006701, 0.006619, 0.006245, 0.006701, 0.005734, 0.005623, 0.003963, 0.003924, 0.002761, 0.003997, 0.004483, 0.004414, 0.004414, 0.002976, 0.004431, 0.004161, 0.005992, 0.005932, 0.008895, 0.008895, 0.007555, 0.009401, 0.009865, 0.014783, 0.014586, 0.01204, 0.009977, 0.012727, 0.008525, 0.00777, 0.005223, 0.003997, 0.002761, 0.003804, 0.003924, 0.003607, 0.003478, 0.003298, 0.004388, 0.004358, 0.005932, 0.006701, 0.00515, 0.003478, 0.003461, 0.003341, 0.003431, 0.002705, 0.003341, 0.004247, 0.005799, 0.006894, 0.009728, 0.017138, 0.010672, 0.010672, 0.006795, 0.006567, 0.006795, 0.005086, 0.003276, 0.003177, 0.002623, 0.00246, 0.00359, 0.002761, 0.002662, 0.003924, 0.004577, 0.00316, 0.003461, 0.0028, 0.003405, 0.002276, 0.001855, 0.001533, 0.001906, 0.001906, 0.001872, 0.001335, 0.001318, 0.001391, 0.001103, 0.001069, 0.001533, 0.001481, 0.001597, 0.00243, 0.001541, 0.001597, 0.001692, 0.000936, 0.001288, 0.001249, 0.001541, 0.001211, 0.001936, 0.00152, 0.001906, 0.002366, 0.002211, 0.002512, 0.003727, 0.003212, 0.003671, 0.004247, 0.003079, 0.0028, 0.00246, 0.003997, 0.003298, 0.003079, 0.00316, 0.003053, 0.00316, 0.003607, 0.005223, 0.005249, 0.007555, 0.005623, 0.005011, 0.006245, 0.004976, 0.003341, 0.004646, 0.003079, 0.002117, 0.002117, 0.002117, 0.001649, 0.001434, 0.001434, 0.002194, 0.002194, 0.001481, 0.001, 0.000567, 0.000558, 0.000301, 0.000172, 0.000391, 0.000614, 0.000447, 0.000833, 0.001597, 0.001069, 0.001872, 0.001872, 0.001906, 0.002727, 0.002727, 0.001936, 0.001743, 0.001808, 0.001687, 0.00246, 0.002435, 0.003555, 0.00359, 0.00389, 0.003821, 0.003757, 0.002662, 0.003757, 0.003864, 0.00246, 0.003607, 0.003804, 0.005932, 0.009187, 0.006194, 0.006701, 0.006567, 0.008723, 0.008624, 0.00962, 0.006039, 0.005683, 0.003924, 0.003431, 0.004646, 0.007031, 0.004976, 0.004921, 0.003341, 0.00316, 0.003461, 0.002194, 0.001872, 0.001305, 0.000958, 0.001, 0.001391, 0.001434, 0.001808, 0.00152, 0.002349, 0.003924, 0.005623, 0.008409, 0.010131, 0.009865, 0.006245, 0.006142, 0.009865, 0.0198, 0.012491, 0.011106, 0.013016, 0.007555, 0.009015, 0.012491, 0.028107, 0.015344, 0.018106, 0.017797, 0.011106, 0.010672, 0.007495, 0.007645, 0.005249, 0.005249, 0.004247, 0.006245, 0.009294, 0.008624, 0.005992, 0.008276, 0.008075, 0.012727, 0.033407, 0.033407, 0.014315, 0.01204, 0.017447, 0.015344, 0.015344, 0.017447, 0.017447, 0.0198, 0.009865, 0.009977, 0.006795, 0.008409, 0.005623, 0.004921, 0.003405, 0.003405, 0.002761, 0.00283, 0.002881, 0.002606, 0.002057, 0.003298, 0.003246, 0.002512, 0.003555, 0.003555, 0.00558, 0.003924, 0.003512, 0.004358, 0.005378, 0.006567, 0.004689, 0.005799, 0.004611, 0.006988, 0.010372, 0.012727, 0.010926, 0.009096, 0.009401, 0.00962, 0.007259, 0.004976, 0.008075, 0.00558, 0.004775, 0.00316, 0.004315, 0.004736, 0.005799, 0.004736, 0.005683, 0.006988, 0.006567, 0.008525, 0.005992, 0.005249, 0.003757, 0.006194, 0.007091, 0.004835, 0.006988, 0.005503, 0.005734, 0.003757, 0.003804, 0.004388, 0.004689, 0.004899, 0.005799, 0.005932, 0.008723, 0.008276, 0.009728, 0.009483, 0.011106, 0.010131, 0.011903, 0.021816, 0.020165, 0.016021, 0.016021, 0.009401, 0.01078, 0.01078, 0.014783, 0.014783, 0.014783, 0.023087, 0.017447, 0.009401, 0.006421, 0.00543, 0.005623, 0.004611, 0.005992, 0.006078, 0.006894, 0.007315, 0.007177, 0.004736, 0.005318, 0.005249, 0.005223, 0.004646, 0.004483, 0.003366, 0.004135, 0.003212, 0.002276, 0.002503, 0.002512, 0.003014, 0.002482, 0.001623, 0.001743, 0.00146, 0.001288, 0.001249, 0.000708, 0.000447, 0.000799, 0.000842, 0.000833, 0.001155, 0.001142, 0.001967, 0.00316, 0.003461, 0.003366, 0.003671, 0.002581, 0.002581, 0.002623, 0.003701, 0.005249, 0.004161, 0.003341, 0.00246, 0.00246, 0.00246, 0.002512, 0.002327, 0.00152, 0.00155, 0.001778, 0.002396, 0.002078, 0.002138, 0.001434, 0.001335, 0.001344, 0.002117, 0.003079, 0.003701, 0.002512, 0.002482, 0.002688, 0.002688, 0.003671, 0.004921, 0.005378, 0.004835, 0.004775, 0.004689, 0.006988, 0.006142, 0.006078, 0.006078, 0.005249, 0.005378, 0.008075, 0.007315, 0.006988, 0.007031, 0.005734, 0.007315, 0.006533, 0.008624, 0.008525, 0.008409, 0.005932, 0.007555, 0.013613, 0.009483, 0.018415, 0.013821, 0.016528, 0.021816, 0.013016, 0.009187, 0.009015, 0.006374, 0.010372, 0.00777, 0.006194, 0.004899, 0.003864, 0.003671, 0.002881, 0.002881, 0.002155, 0.003079, 0.002396, 0.001541, 0.00243, 0.002366, 0.002688, 0.001808, 0.001232, 0.001499, 0.001967, 0.002881, 0.002881, 0.002327, 0.003177, 0.002623, 0.003431, 0.003555, 0.004315, 0.003821, 0.004835, 0.00515, 0.00558, 0.006374, 0.00777, 0.005223, 0.004208, 0.00283, 0.00292, 0.004135, 0.004513, 0.005378, 0.005799, 0.008624, 0.010221, 0.006533, 0.006533, 0.006533, 0.009187, 0.009483, 0.017138, 0.014783, 0.029376, 0.013265, 0.016021, 0.010926, 0.020165, 0.015694, 0.019109, 0.020876, 0.015344, 0.009187, 0.006039, 0.003963, 0.003431, 0.002349, 0.002976, 0.003727, 0.004483, 0.003276, 0.002078, 0.00146, 0.001142, 0.000906, 0.001417, 0.001417, 0.001417, 0.001572, 0.001572, 0.002138, 0.002396, 0.002512, 0.003246, 0.003246, 0.004483, 0.004921, 0.007091, 0.005503, 0.005503, 0.004208, 0.005249, 0.006078, 0.008723, 0.016021, 0.020165, 0.013265, 0.008075, 0.009483, 0.007422, 0.007259, 0.007091, 0.00777, 0.00777, 0.006619, 0.009728, 0.00962, 0.00962, 0.007091, 0.007315, 0.009401, 0.007177, 0.008075, 0.009401, 0.006482, 0.007091, 0.006194, 0.005734, 0.00558, 0.006078, 0.006039, 0.006078, 0.00543, 0.004976, 0.003924, 0.00558, 0.004414, 0.003478, 0.002705, 0.003177, 0.003177, 0.002349, 0.0028, 0.002057, 0.001597, 0.001722, 0.001211, 0.001434, 0.00231, 0.002194, 0.002512, 0.003079, 0.004315, 0.003757, 0.003607, 0.003461, 0.003177, 0.004135, 0.005503, 0.004976, 0.003963, 0.006039, 0.00515, 0.005086, 0.007555, 0.013016, 0.010926, 0.018787, 0.019401, 0.018106, 0.033407, 0.024393, 0.010672, 0.009096, 0.008276, 0.007422, 0.013016, 0.008276, 0.006142, 0.004577, 0.004208, 0.003963, 0.003701, 0.004577, 0.004577, 0.004577, 0.004247, 0.00407, 0.002555, 0.002606, 0.002336, 0.002555, 0.002078, 0.0028, 0.003341, 0.004513, 0.006421, 0.006988, 0.007091, 0.010509, 0.012727, 0.017138, 0.022306, 0.012491, 0.011106, 0.013613, 0.007091, 0.007177, 0.006894, 0.007315, 0.004775, 0.003864, 0.004161, 0.005799, 0.005734, 0.003963, 0.002881, 0.00283, 0.002336, 0.00231, 0.001743, 0.001434, 0.001271, 0.001675, 0.002581, 0.00246, 0.00246, 0.002705, 0.00292, 0.003727, 0.00543, 0.007555, 0.00777, 0.005249, 0.00515, 0.005872, 0.008409, 0.008525, 0.005872, 0.006795, 0.010672, 0.014315, 0.01204, 0.018415, 0.010672, 0.006194, 0.005932, 0.005623, 0.00515, 0.004247, 0.004577, 0.00316, 0.00246, 0.002623, 0.003079, 0.002194, 0.002194, 0.001855, 0.0028, 0.003963, 0.003864, 0.003298, 0.003109, 0.004611, 0.005378, 0.008075, 0.009015, 0.008804, 0.011106, 0.022667, 0.023963, 0.018415, 0.018106, 0.015344, 0.024393, 0.021816, 0.026338, 0.018787, 0.013016, 0.01227, 0.008075, 0.006567, 0.00543, 0.004358, 0.004513, 0.004388, 0.003607, 0.004921, 0.006988, 0.006988, 0.007031, 0.005734, 0.006533, 0.009401, 0.013016, 0.009096, 0.010672, 0.008804, 0.007259, 0.01078, 0.007645, 0.009865, 0.008156, 0.008075, 0.008075, 0.005378, 0.00389, 0.003478, 0.003478, 0.002349, 0.001481, 0.00146, 0.002366, 0.001808, 0.002117, 0.002581, 0.003461, 0.003431, 0.005086, 0.008002, 0.008624, 0.012491, 0.01227, 0.018787, 0.030611, 0.044297, 0.085092, 0.167087, 0.25406, 0.219301, 0.408655, 0.694846], '')</t>
  </si>
  <si>
    <t>[60, 63, 83, 85, 86, 87, 88, 90, 91, 92, 93, 94, 868]</t>
  </si>
  <si>
    <t xml:space="preserve">F5RV48|F5RV48_9ENTR Maltodextrin glucosidase OS=Enterobacter hormaechei ATCC 49162 </t>
  </si>
  <si>
    <t>([0.164327, 0.078022, 0.06184, 0.088832, 0.129801, 0.179055, 0.21291, 0.257454, 0.301917, 0.243554, 0.21291, 0.173081, 0.25031, 0.167087, 0.111485, 0.129801, 0.116183, 0.182256, 0.167087, 0.239899, 0.271506, 0.268042, 0.380708, 0.436924, 0.366687, 0.36309, 0.268042, 0.26085, 0.229226, 0.219301, 0.232838, 0.298791, 0.390993, 0.394753, 0.476583, 0.59508, 0.694846, 0.613573, 0.604312, 0.541878, 0.521092, 0.51388, 0.418646, 0.408655, 0.408655, 0.486429, 0.509769, 0.622677, 0.671169, 0.703578, 0.608892, 0.699094, 0.661982, 0.505461, 0.494003, 0.468512, 0.480142, 0.401658, 0.490133, 0.408655, 0.380708, 0.377384, 0.384043, 0.458154, 0.490133, 0.490133, 0.472492, 0.440853, 0.335645, 0.308712, 0.200174, 0.26085, 0.182256, 0.137348, 0.139895, 0.155435, 0.185198, 0.167087, 0.25406, 0.170161, 0.155435, 0.125101, 0.129801, 0.144935, 0.144935, 0.127496, 0.0704, 0.0704, 0.0704, 0.06312, 0.076542, 0.164327, 0.144935, 0.209395, 0.203355, 0.308712, 0.30533, 0.18812, 0.173081, 0.118441, 0.185198, 0.278302, 0.41194, 0.414856, 0.40511, 0.398279, 0.418646, 0.549308, 0.436924, 0.377384, 0.505461, 0.486429, 0.468512, 0.433034, 0.332115, 0.332115, 0.335645, 0.25031, 0.25406, 0.30533, 0.377384, 0.36309, 0.26085, 0.209395, 0.200174, 0.185198, 0.191378, 0.164327, 0.15284, 0.25031, 0.288399, 0.281712, 0.284882, 0.281712, 0.339168, 0.377384, 0.374039, 0.271506, 0.346032, 0.447574, 0.394753, 0.321458, 0.328603, 0.433034, 0.468512, 0.390993, 0.31487, 0.225814, 0.225814, 0.225814, 0.129801, 0.15008, 0.15284, 0.167087, 0.116183, 0.118441, 0.142424, 0.232838, 0.298791, 0.301917, 0.30533, 0.324872, 0.387226, 0.278302, 0.194234, 0.191378, 0.271506, 0.356642, 0.356642, 0.366687, 0.374039, 0.408655, 0.398279, 0.401658, 0.366687, 0.356642, 0.384043, 0.321458, 0.232838, 0.25406, 0.247041, 0.173081, 0.179055, 0.132295, 0.222385, 0.288399, 0.209395, 0.134866, 0.083462, 0.142424, 0.158265, 0.116183, 0.096677, 0.096677, 0.076542, 0.094817, 0.142424, 0.085092, 0.137348, 0.196879, 0.129801, 0.139895, 0.206376, 0.216401, 0.284882, 0.196879, 0.216401, 0.284882, 0.311707, 0.394753, 0.394753, 0.380708, 0.328603, 0.436924, 0.444081, 0.476583, 0.458154, 0.436924, 0.418646, 0.349426, 0.349426, 0.356642, 0.342579, 0.335645, 0.332115, 0.324872, 0.4292, 0.4292, 0.450668, 0.517562, 0.454136, 0.436924, 0.339168, 0.370445, 0.288399, 0.298791, 0.291804, 0.219301, 0.147574, 0.222385, 0.295083, 0.295083, 0.370445, 0.384043, 0.387226, 0.370445, 0.342579, 0.222385, 0.137348, 0.132295, 0.127496, 0.161087, 0.17593, 0.268042, 0.342579, 0.380708, 0.374039, 0.374039, 0.40511, 0.444081, 0.4292, 0.447574, 0.483068, 0.486429, 0.476583, 0.51388, 0.538167, 0.562014, 0.712013, 0.716283, 0.575842, 0.575842, 0.454136, 0.450668, 0.447574, 0.465241, 0.51388, 0.505461, 0.480142, 0.422041, 0.505461, 0.401658, 0.308712, 0.281712, 0.185198, 0.216401, 0.185198, 0.111485, 0.137348, 0.129801, 0.147574, 0.236433, 0.142424, 0.26085, 0.247041, 0.268042, 0.247041, 0.173081, 0.132295, 0.158265, 0.243554, 0.164327, 0.170161, 0.243554, 0.243554, 0.346032, 0.321458, 0.321458, 0.321458, 0.232838, 0.225814, 0.301917, 0.196879, 0.222385, 0.203355, 0.185198, 0.185198, 0.109221, 0.179055, 0.18812, 0.185198, 0.170161, 0.15284, 0.232838, 0.155435, 0.161087, 0.11371, 0.076542, 0.074921, 0.090864, 0.076542, 0.081712, 0.094817, 0.142424, 0.21291, 0.219301, 0.219301, 0.185198, 0.295083, 0.295083, 0.26085, 0.271506, 0.264545, 0.308712, 0.288399, 0.346032, 0.257454, 0.31487, 0.370445, 0.370445, 0.394753, 0.480142, 0.450668, 0.408655, 0.42561, 0.418646, 0.433034, 0.4292, 0.324872, 0.257454, 0.142424, 0.21291, 0.21291, 0.209395, 0.158265, 0.182256, 0.209395, 0.26085, 0.25031, 0.271506, 0.173081, 0.125101, 0.137348, 0.132295, 0.161087, 0.142424, 0.158265, 0.15284, 0.147574, 0.219301, 0.229226, 0.352862, 0.247041, 0.222385, 0.232838, 0.232838, 0.232838, 0.127496, 0.173081, 0.116183, 0.056825, 0.109221, 0.094817, 0.050641, 0.051831, 0.051831, 0.06312, 0.060549, 0.033407, 0.038858, 0.024393, 0.034884, 0.03976, 0.083462, 0.081712, 0.047319, 0.102787, 0.083462, 0.173081, 0.15008, 0.158265, 0.203355, 0.17593, 0.18812, 0.222385, 0.268042, 0.268042, 0.167087, 0.155435, 0.203355, 0.209395, 0.225814, 0.216401, 0.185198, 0.182256, 0.200174, 0.295083, 0.206376, 0.229226, 0.173081, 0.092881, 0.15284, 0.206376, 0.155435, 0.25406, 0.295083, 0.275179, 0.271506, 0.374039, 0.349426, 0.374039, 0.257454, 0.339168, 0.339168, 0.257454, 0.164327, 0.15284, 0.142424, 0.222385, 0.164327, 0.179055, 0.281712, 0.185198, 0.200174, 0.196879, 0.164327, 0.118441, 0.122885, 0.06184, 0.035586, 0.021816, 0.022667, 0.023534, 0.028695, 0.029376, 0.033407, 0.0704, 0.03976, 0.023963, 0.013613, 0.011669, 0.013437, 0.014315, 0.024826, 0.014783, 0.023963, 0.017797, 0.026892, 0.026338, 0.054297, 0.098513, 0.191378, 0.21291, 0.203355, 0.109221, 0.106997, 0.15008, 0.129801, 0.11371, 0.206376, 0.206376, 0.301917, 0.295083, 0.301917, 0.284882, 0.352862, 0.36309, 0.447574, 0.450668, 0.366687, 0.243554, 0.225814, 0.144935, 0.0704, 0.142424, 0.216401, 0.182256, 0.158265, 0.158265, 0.182256, 0.155435, 0.243554, 0.25031, 0.25031, 0.239899, 0.21291, 0.137348, 0.127496, 0.073402, 0.069024, 0.11371, 0.132295, 0.139895, 0.15284, 0.203355, 0.122885, 0.10481, 0.129801, 0.158265, 0.167087, 0.182256, 0.132295, 0.092881, 0.044297, 0.030611, 0.028695, 0.023534, 0.021816, 0.023534, 0.043307, 0.044297, 0.042364, 0.048328, 0.026892, 0.026892, 0.028107, 0.028695, 0.037156, 0.037156, 0.034884, 0.034884, 0.043307, 0.037156, 0.060549, 0.081712, 0.081712, 0.047319, 0.078022, 0.144935, 0.132295, 0.147574, 0.090864, 0.056825, 0.0704, 0.116183, 0.164327, 0.194234, 0.18812, 0.17593, 0.17593, 0.173081, 0.173081, 0.200174, 0.284882, 0.243554, 0.311707, 0.268042, 0.356642, 0.352862, 0.339168, 0.278302, 0.173081, 0.247041, 0.239899, 0.298791, 0.298791, 0.216401, 0.206376, 0.268042, 0.243554, 0.182256, 0.11371, 0.05306, 0.05306, 0.051831, 0.049374, 0.037156, 0.06312, 0.046336, 0.031287, 0.023087, 0.028107, 0.042364, 0.030003, 0.051831], '')</t>
  </si>
  <si>
    <t>[35, 36, 37, 38, 39, 40, 41, 46, 47, 48, 49, 50, 51, 52, 53, 107, 110, 229, 265, 266, 267, 268, 269, 270, 271, 276, 277, 280]</t>
  </si>
  <si>
    <t xml:space="preserve">F5RV49|F5RV49_9ENTR APC family amino acid-polyamine-organocation transporter OS=Enterobacter hormaechei ATCC 49162 </t>
  </si>
  <si>
    <t>([0.291804, 0.318242, 0.36309, 0.401658, 0.422041, 0.301917, 0.335645, 0.206376, 0.170161, 0.15008, 0.098513, 0.132295, 0.11371, 0.088832, 0.043307, 0.03976, 0.041405, 0.078022, 0.03976, 0.017797, 0.010131, 0.016257, 0.016021, 0.01204, 0.01227, 0.009977, 0.009728, 0.009483, 0.01204, 0.013265, 0.016021, 0.033407, 0.033407, 0.020522, 0.014586, 0.014075, 0.011342, 0.007091, 0.00515, 0.005086, 0.007422, 0.011342, 0.009483, 0.008276, 0.008276, 0.005378, 0.004431, 0.004431, 0.003671, 0.004483, 0.004483, 0.003246, 0.002976, 0.003276, 0.003405, 0.004513, 0.004775, 0.005318, 0.008075, 0.013821, 0.023963, 0.018415, 0.017797, 0.022306, 0.013437, 0.016257, 0.034068, 0.030003, 0.044297, 0.073402, 0.085092, 0.120615, 0.118441, 0.118441, 0.118441, 0.088832, 0.069024, 0.118441, 0.054297, 0.024826, 0.023087, 0.023534, 0.018106, 0.0198, 0.01078, 0.016021, 0.009096, 0.009728, 0.010509, 0.008409, 0.005734, 0.004135, 0.003512, 0.00359, 0.003177, 0.003053, 0.003298, 0.003864, 0.003431, 0.003405, 0.004577, 0.003246, 0.002194, 0.002366, 0.00231, 0.002503, 0.002276, 0.002211, 0.002211, 0.002581, 0.002761, 0.004161, 0.005086, 0.004431, 0.004414, 0.003821, 0.0028, 0.002555, 0.00246, 0.002194, 0.002529, 0.001743, 0.001748, 0.001936, 0.002057, 0.001722, 0.001743, 0.002512, 0.002662, 0.002035, 0.002349, 0.002366, 0.002211, 0.001675, 0.00146, 0.002155, 0.00316, 0.002761, 0.004358, 0.003014, 0.00292, 0.002512, 0.003512, 0.003276, 0.003053, 0.00359, 0.003177, 0.003555, 0.00359, 0.003671, 0.003276, 0.002366, 0.002503, 0.001722, 0.001597, 0.002194, 0.002194, 0.001288, 0.001872, 0.001232, 0.001335, 0.001267, 0.001408, 0.001417, 0.001533, 0.00243, 0.002482, 0.003276, 0.003727, 0.003701, 0.00543, 0.007877, 0.011903, 0.009865, 0.015078, 0.031287, 0.0198, 0.011903, 0.023087, 0.024826, 0.048328, 0.096677, 0.079919, 0.06184, 0.059222, 0.125101, 0.125101, 0.064632, 0.028695, 0.028695, 0.018415, 0.010509, 0.007877, 0.007645, 0.007495, 0.008156, 0.006374, 0.006988, 0.007555, 0.005086, 0.004358, 0.002976, 0.003014, 0.004483, 0.004835, 0.005378, 0.003757, 0.002688, 0.003671, 0.003804, 0.003924, 0.004247, 0.00558, 0.007422, 0.006567, 0.009977, 0.010221, 0.016257, 0.032017, 0.050641, 0.118441, 0.081712, 0.196879, 0.203355, 0.167087, 0.17593, 0.164327, 0.264545, 0.291804, 0.321458, 0.370445, 0.366687, 0.30533, 0.200174, 0.11371, 0.069024, 0.031287, 0.017797, 0.015344, 0.014075, 0.008804, 0.005872, 0.006245, 0.004247, 0.003478, 0.003864, 0.003864, 0.002581, 0.00283, 0.002688, 0.002581, 0.003298, 0.002482, 0.003431, 0.004775, 0.006421, 0.009728, 0.017138, 0.032677, 0.016021, 0.010221, 0.010509, 0.021381, 0.016528, 0.032017, 0.046336, 0.031287, 0.06184, 0.066181, 0.042364, 0.034068, 0.024393, 0.017797, 0.027463, 0.015344, 0.009015, 0.009015, 0.005872, 0.004611, 0.003366, 0.003555, 0.004611, 0.005623, 0.005318, 0.005734, 0.005503, 0.004899, 0.004315, 0.004483, 0.006142, 0.007259, 0.008624, 0.006482, 0.007422, 0.005799, 0.008156, 0.013265, 0.009483, 0.010509, 0.015694, 0.024826, 0.034068, 0.024393, 0.036378, 0.038858, 0.078022, 0.076542, 0.076542, 0.167087, 0.155435, 0.098513, 0.038042, 0.049374, 0.116183, 0.122885, 0.185198, 0.191378, 0.191378, 0.247041, 0.366687, 0.394753, 0.281712, 0.25031, 0.30533, 0.194234, 0.116183, 0.067594, 0.045352, 0.064632, 0.030003, 0.022306, 0.018415, 0.020165, 0.011669, 0.011342, 0.007645, 0.005318, 0.003701, 0.003757, 0.002606, 0.001709, 0.001318, 0.002078, 0.002881, 0.00292, 0.002976, 0.002529, 0.00243, 0.00231, 0.001481, 0.001709, 0.002035, 0.002057, 0.002555, 0.004135, 0.002727, 0.003246, 0.004689, 0.005086, 0.00359, 0.00389, 0.003963, 0.003431, 0.002606, 0.001687, 0.001103, 0.000945, 0.001541, 0.002327, 0.002078, 0.002529, 0.001855, 0.001906, 0.002727, 0.003246, 0.002211, 0.003298, 0.00407, 0.004161, 0.005734, 0.006988, 0.009483, 0.012727, 0.012727, 0.017447, 0.015344, 0.030003, 0.035586, 0.044297, 0.042364, 0.088832, 0.067594, 0.120615, 0.127496, 0.134866, 0.066181, 0.078022, 0.081712, 0.032677, 0.015344, 0.008075, 0.006421, 0.004835, 0.003727, 0.003701, 0.002529, 0.003864, 0.002662, 0.00246, 0.00231, 0.00152, 0.00146, 0.002194, 0.002512, 0.002512, 0.002435, 0.002396, 0.003053, 0.002057, 0.002014, 0.002138, 0.003212, 0.0028, 0.003212, 0.003405, 0.003298, 0.003478, 0.00243, 0.002366, 0.002336, 0.001499, 0.002276, 0.001541, 0.000983, 0.000477, 0.000468, 0.000378, 0.000687, 0.000708, 0.001267, 0.001808, 0.002555, 0.001692, 0.002435, 0.002976, 0.003607, 0.005249, 0.005992, 0.007555, 0.010221, 0.016528, 0.030611, 0.022667, 0.047319, 0.088832, 0.25406, 0.209395], '')</t>
  </si>
  <si>
    <t xml:space="preserve">F5RV51|F5RV51_9ENTR Uncharacterized protein OS=Enterobacter hormaechei ATCC 49162 </t>
  </si>
  <si>
    <t>([0.257454, 0.243554, 0.167087, 0.206376, 0.25406, 0.18812, 0.222385, 0.137348, 0.164327, 0.219301, 0.243554, 0.206376, 0.203355, 0.216401, 0.216401, 0.125101, 0.179055, 0.25406, 0.222385, 0.182256, 0.158265, 0.225814, 0.155435, 0.236433, 0.236433, 0.236433, 0.278302, 0.200174, 0.339168, 0.342579, 0.191378, 0.196879, 0.278302, 0.281712, 0.288399, 0.26085, 0.352862, 0.328603, 0.298791, 0.268042, 0.384043, 0.394753, 0.342579, 0.509769, 0.454136], '')</t>
  </si>
  <si>
    <t xml:space="preserve">F5RV56|F5RV56_9ENTR Fructokinase OS=Enterobacter hormaechei ATCC 49162 </t>
  </si>
  <si>
    <t>([0.033407, 0.058088, 0.083462, 0.134866, 0.137348, 0.167087, 0.116183, 0.083462, 0.10481, 0.090864, 0.118441, 0.142424, 0.209395, 0.200174, 0.200174, 0.298791, 0.31487, 0.30533, 0.26085, 0.295083, 0.36309, 0.31487, 0.308712, 0.232838, 0.225814, 0.185198, 0.185198, 0.264545, 0.349426, 0.342579, 0.40511, 0.408655, 0.346032, 0.264545, 0.247041, 0.173081, 0.158265, 0.161087, 0.243554, 0.311707, 0.384043, 0.394753, 0.398279, 0.311707, 0.384043, 0.377384, 0.450668, 0.374039, 0.408655, 0.408655, 0.447574, 0.444081, 0.440853, 0.509769, 0.5017, 0.538167, 0.63748, 0.648219, 0.521092, 0.534167, 0.541878, 0.436924, 0.398279, 0.472492, 0.483068, 0.422041, 0.4292, 0.398279, 0.447574, 0.433034, 0.433034, 0.370445, 0.377384, 0.359901, 0.366687, 0.454136, 0.447574, 0.444081, 0.380708, 0.458154, 0.408655, 0.401658, 0.401658, 0.465241, 0.461924, 0.545602, 0.529623, 0.51388, 0.59508, 0.525368, 0.509769, 0.497853, 0.468512, 0.408655, 0.40511, 0.390993, 0.359901, 0.370445, 0.36309, 0.42561, 0.356642, 0.318242, 0.324872, 0.401658, 0.377384, 0.41194, 0.318242, 0.408655, 0.40511, 0.384043, 0.394753, 0.387226, 0.398279, 0.454136, 0.436924, 0.450668, 0.440853, 0.490133, 0.422041, 0.422041, 0.346032, 0.390993, 0.468512, 0.476583, 0.450668, 0.450668, 0.321458, 0.346032, 0.308712, 0.26085, 0.247041, 0.335645, 0.311707, 0.247041, 0.26085, 0.332115, 0.30533, 0.281712, 0.236433, 0.295083, 0.271506, 0.352862, 0.384043, 0.321458, 0.222385, 0.222385, 0.167087, 0.185198, 0.182256, 0.200174, 0.26085, 0.26085, 0.158265, 0.179055, 0.206376, 0.191378, 0.144935, 0.142424, 0.094817, 0.106997, 0.10481, 0.120615, 0.11371, 0.111485, 0.096677, 0.155435, 0.173081, 0.229226, 0.301917, 0.380708, 0.352862, 0.342579, 0.366687, 0.377384, 0.377384, 0.40511, 0.414856, 0.509769, 0.450668, 0.59917, 0.5017, 0.465241, 0.480142, 0.5017, 0.509769, 0.63748, 0.534167, 0.534167, 0.42561, 0.4292, 0.390993, 0.436924, 0.377384, 0.387226, 0.377384, 0.291804, 0.194234, 0.185198, 0.155435, 0.232838, 0.200174, 0.18812, 0.15008, 0.15284, 0.144935, 0.074921, 0.038858, 0.064632, 0.064632, 0.116183, 0.116183, 0.074921, 0.056825, 0.086953, 0.078022, 0.076542, 0.132295, 0.206376, 0.139895, 0.142424, 0.134866, 0.142424, 0.25406, 0.257454, 0.232838, 0.222385, 0.328603, 0.433034, 0.349426, 0.31487, 0.301917, 0.225814, 0.264545, 0.311707, 0.324872, 0.318242, 0.42561, 0.454136, 0.394753, 0.447574, 0.468512, 0.387226, 0.349426, 0.239899, 0.318242, 0.321458, 0.225814, 0.239899, 0.182256, 0.257454, 0.219301, 0.200174, 0.271506, 0.332115, 0.232838, 0.191378, 0.179055, 0.122885, 0.064632, 0.098513, 0.073402, 0.040537, 0.073402, 0.102787, 0.173081, 0.129801, 0.083462, 0.10481, 0.059222, 0.074921, 0.078022, 0.125101, 0.116183, 0.118441, 0.125101, 0.137348, 0.170161, 0.167087, 0.147574, 0.139895, 0.11371, 0.179055, 0.191378, 0.203355, 0.185198, 0.11371, 0.109221, 0.161087, 0.219301, 0.209395, 0.15284, 0.085092, 0.083462, 0.10481, 0.118441, 0.069024, 0.111485, 0.106997, 0.129801, 0.125101, 0.194234, 0.216401, 0.182256, 0.179055, 0.155435, 0.15008, 0.236433, 0.298791, 0.30533, 0.298791, 0.321458, 0.380708, 0.486429, 0.461924, 0.433034, 0.318242, 0.318242, 0.209395, 0.232838, 0.219301, 0.284882, 0.268042, 0.247041, 0.25406, 0.308712, 0.281712, 0.247041, 0.18812, 0.15008, 0.111485], '')</t>
  </si>
  <si>
    <t>[53, 54, 55, 56, 57, 58, 59, 60, 85, 86, 87, 88, 89, 90, 177, 179, 180, 183, 184, 185, 186, 187]</t>
  </si>
  <si>
    <t xml:space="preserve">F5RV59|F5RV59_9ENTR AroM family protein OS=Enterobacter hormaechei ATCC 49162 </t>
  </si>
  <si>
    <t>([0.030611, 0.022306, 0.016826, 0.034884, 0.025762, 0.037156, 0.060549, 0.045352, 0.031287, 0.05306, 0.038042, 0.027463, 0.030611, 0.043307, 0.042364, 0.045352, 0.055536, 0.116183, 0.18812, 0.185198, 0.182256, 0.191378, 0.271506, 0.232838, 0.200174, 0.185198, 0.11371, 0.100716, 0.147574, 0.147574, 0.125101, 0.194234, 0.301917, 0.311707, 0.21291, 0.17593, 0.271506, 0.288399, 0.179055, 0.147574, 0.090864, 0.164327, 0.173081, 0.167087, 0.295083, 0.311707, 0.436924, 0.436924, 0.401658, 0.418646, 0.418646, 0.324872, 0.328603, 0.324872, 0.30533, 0.377384, 0.321458, 0.268042, 0.25406, 0.271506, 0.301917, 0.374039, 0.377384, 0.352862, 0.247041, 0.247041, 0.225814, 0.167087, 0.167087, 0.200174, 0.191378, 0.203355, 0.191378, 0.209395, 0.132295, 0.076542, 0.088832, 0.161087, 0.194234, 0.206376, 0.18812, 0.203355, 0.142424, 0.074921, 0.043307, 0.047319, 0.032017, 0.032677, 0.043307, 0.06312, 0.074921, 0.046336, 0.071867, 0.134866, 0.067594, 0.106997, 0.15008, 0.132295, 0.132295, 0.106997, 0.049374, 0.051831, 0.026338, 0.048328, 0.116183, 0.15284, 0.229226, 0.167087, 0.092881, 0.109221, 0.158265, 0.076542, 0.078022, 0.066181, 0.066181, 0.060549, 0.037156, 0.050641, 0.051831, 0.048328, 0.06184, 0.073402, 0.125101, 0.134866, 0.06312, 0.030611, 0.049374, 0.031287, 0.0704, 0.144935, 0.069024, 0.030611, 0.060549, 0.10481, 0.129801, 0.137348, 0.158265, 0.225814, 0.122885, 0.100716, 0.079919, 0.041405, 0.078022, 0.079919, 0.132295, 0.26085, 0.239899, 0.125101, 0.155435, 0.079919, 0.056825, 0.109221, 0.21291, 0.102787, 0.047319, 0.049374, 0.046336, 0.085092, 0.069024, 0.132295, 0.092881, 0.056825, 0.081712, 0.058088, 0.055536, 0.055536, 0.049374, 0.049374, 0.043307, 0.060549, 0.106997, 0.129801, 0.096677, 0.085092, 0.111485, 0.118441, 0.083462, 0.044297, 0.043307, 0.037156, 0.020522, 0.036378, 0.032017, 0.040537, 0.054297, 0.05306, 0.051831, 0.044297, 0.090864, 0.100716, 0.049374, 0.05306, 0.054297, 0.054297, 0.025762, 0.047319, 0.05306, 0.086953, 0.094817, 0.045352, 0.034884, 0.067594, 0.073402, 0.100716, 0.054297, 0.038858, 0.032017, 0.030003, 0.017447, 0.013613, 0.022667, 0.046336, 0.023963, 0.014315, 0.011518, 0.015078, 0.010672, 0.012727, 0.008525, 0.00962, 0.012727, 0.019109, 0.013016, 0.008409, 0.009865], '')</t>
  </si>
  <si>
    <t xml:space="preserve">F5RV60|F5RV60_9ENTR Protein YaiA OS=Enterobacter hormaechei ATCC 49162 </t>
  </si>
  <si>
    <t>([0.912647, 0.899122, 0.83125, 0.779859, 0.795062, 0.741537, 0.767246, 0.76285, 0.784345, 0.805026, 0.819762, 0.849326, 0.837511, 0.837511, 0.808535, 0.784345, 0.622677, 0.632174, 0.618285, 0.56648, 0.545602, 0.545602, 0.575842, 0.648219, 0.728858, 0.712013, 0.788093, 0.788093, 0.801317, 0.745909, 0.666105, 0.661982, 0.657645, 0.642678, 0.648219, 0.707965, 0.712013, 0.837511, 0.894241, 0.876521, 0.876521, 0.894241, 0.894241, 0.874069, 0.859585, 0.823549, 0.767246, 0.745909, 0.745909, 0.767246, 0.823549, 0.859585, 0.859585, 0.849326, 0.84206, 0.827927, 0.819762, 0.801317, 0.767246, 0.741537, 0.741537, 0.812494, 0.779859], '')</t>
  </si>
  <si>
    <t>[0, 1, 2, 3, 4, 5, 6, 7, 8, 9, 10, 11, 12, 13, 14, 15, 16, 17, 18, 19, 20, 21, 22, 23, 24, 25, 26, 27, 28, 29, 30, 31, 32, 33, 34, 35, 36, 37, 38, 39, 40, 41, 42, 43, 44, 45, 46, 47, 48, 49, 50, 51, 52, 53, 54, 55, 56, 57, 58, 59, 60, 61, 62]</t>
  </si>
  <si>
    <t xml:space="preserve">F5RV62|F5RV62_9ENTR UPF0178 protein HMPREF9086_1519 OS=Enterobacter hormaechei ATCC 49162 </t>
  </si>
  <si>
    <t>([0.054297, 0.092881, 0.085092, 0.048328, 0.069024, 0.10481, 0.067594, 0.047319, 0.029376, 0.038042, 0.03976, 0.042364, 0.059222, 0.106997, 0.122885, 0.191378, 0.147574, 0.206376, 0.127496, 0.158265, 0.144935, 0.085092, 0.066181, 0.092881, 0.167087, 0.17593, 0.100716, 0.167087, 0.182256, 0.318242, 0.356642, 0.387226, 0.418646, 0.308712, 0.219301, 0.281712, 0.268042, 0.222385, 0.18812, 0.206376, 0.229226, 0.281712, 0.346032, 0.271506, 0.275179, 0.196879, 0.161087, 0.25406, 0.264545, 0.346032, 0.222385, 0.137348, 0.134866, 0.085092, 0.100716, 0.17593, 0.15284, 0.155435, 0.243554, 0.170161, 0.173081, 0.086953, 0.109221, 0.090864, 0.173081, 0.100716, 0.173081, 0.129801, 0.102787, 0.079919, 0.079919, 0.090864, 0.081712, 0.0704, 0.116183, 0.164327, 0.132295, 0.132295, 0.11371, 0.06312, 0.11371, 0.18812, 0.268042, 0.26085, 0.30533, 0.291804, 0.288399, 0.257454, 0.370445, 0.370445, 0.408655, 0.308712, 0.370445, 0.468512, 0.497853, 0.414856, 0.422041, 0.418646, 0.447574, 0.490133, 0.468512, 0.42561, 0.40511, 0.414856, 0.335645, 0.318242, 0.321458, 0.414856, 0.414856, 0.321458, 0.36309, 0.366687, 0.458154, 0.465241, 0.483068, 0.497853, 0.59508, 0.490133, 0.529623, 0.545602, 0.529623, 0.680603, 0.716283, 0.720929, 0.728858, 0.707965, 0.675549, 0.63748, 0.657645, 0.549308, 0.648219, 0.622677, 0.494003, 0.41194, 0.332115, 0.311707, 0.239899, 0.232838, 0.30533, 0.301917, 0.324872, 0.301917, 0.264545, 0.239899, 0.196879, 0.15008, 0.232838, 0.232838, 0.236433, 0.179055, 0.257454, 0.194234], '')</t>
  </si>
  <si>
    <t>[116, 118, 119, 120, 121, 122, 123, 124, 125, 126, 127, 128, 129, 130, 131]</t>
  </si>
  <si>
    <t xml:space="preserve">F5RV64|F5RV64_9ENTR Diguanylate cyclase AdrA OS=Enterobacter hormaechei ATCC 49162 </t>
  </si>
  <si>
    <t>([0.167087, 0.236433, 0.116183, 0.134866, 0.185198, 0.173081, 0.096677, 0.051831, 0.0704, 0.092881, 0.056825, 0.074921, 0.106997, 0.102787, 0.10481, 0.092881, 0.102787, 0.182256, 0.167087, 0.155435, 0.088832, 0.078022, 0.030003, 0.047319, 0.049374, 0.043307, 0.027463, 0.054297, 0.055536, 0.041405, 0.038042, 0.038042, 0.023963, 0.023087, 0.01227, 0.009865, 0.008804, 0.009187, 0.006039, 0.004775, 0.005223, 0.005223, 0.004689, 0.006988, 0.006078, 0.004431, 0.003555, 0.004736, 0.004899, 0.004513, 0.003727, 0.003727, 0.005086, 0.005011, 0.003701, 0.003701, 0.003079, 0.002503, 0.002512, 0.003014, 0.003804, 0.002482, 0.002688, 0.002057, 0.001572, 0.001434, 0.002336, 0.00283, 0.002117, 0.001743, 0.001906, 0.002705, 0.002014, 0.001709, 0.001434, 0.002057, 0.002761, 0.003405, 0.004835, 0.007259, 0.009294, 0.009096, 0.014586, 0.025316, 0.034884, 0.034068, 0.076542, 0.031287, 0.034068, 0.040537, 0.056825, 0.090864, 0.042364, 0.050641, 0.050641, 0.122885, 0.076542, 0.038042, 0.035586, 0.031287, 0.014586, 0.016257, 0.016826, 0.012727, 0.01227, 0.015344, 0.013437, 0.014586, 0.021381, 0.016826, 0.021381, 0.011903, 0.008895, 0.009865, 0.010926, 0.008276, 0.008276, 0.009096, 0.016528, 0.016257, 0.01227, 0.021816, 0.0198, 0.0198, 0.028107, 0.017797, 0.021816, 0.022667, 0.009977, 0.008002, 0.008895, 0.010131, 0.011342, 0.016528, 0.014586, 0.011342, 0.017138, 0.010221, 0.012727, 0.010221, 0.008624, 0.007259, 0.007422, 0.006039, 0.006078, 0.004135, 0.005086, 0.00515, 0.007259, 0.013821, 0.016257, 0.011669, 0.008002, 0.010926, 0.013016, 0.024826, 0.059222, 0.038858, 0.081712, 0.045352, 0.028695, 0.030003, 0.06184, 0.031287, 0.06312, 0.038042, 0.049374, 0.035586, 0.023087, 0.012491, 0.012727, 0.014783, 0.013265, 0.01204, 0.010131, 0.007091, 0.005011, 0.004611, 0.006194, 0.006039, 0.008409, 0.010926, 0.010672, 0.010372, 0.010372, 0.008156, 0.011518, 0.018106, 0.023087, 0.034884, 0.069024, 0.030003, 0.046336, 0.045352, 0.071867, 0.086953, 0.167087, 0.25406, 0.26085, 0.264545, 0.222385, 0.222385, 0.257454, 0.291804, 0.17593, 0.281712, 0.318242, 0.298791, 0.301917, 0.191378, 0.21291, 0.219301, 0.225814, 0.129801, 0.21291, 0.271506, 0.295083, 0.173081, 0.191378, 0.191378, 0.134866, 0.170161, 0.161087, 0.161087, 0.219301, 0.335645, 0.335645, 0.301917, 0.308712, 0.216401, 0.239899, 0.139895, 0.078022, 0.137348, 0.132295, 0.137348, 0.125101, 0.055536, 0.116183, 0.109221, 0.058088, 0.098513, 0.102787, 0.106997, 0.054297, 0.056825, 0.056825, 0.054297, 0.044297, 0.042364, 0.079919, 0.147574, 0.200174, 0.206376, 0.147574, 0.206376, 0.127496, 0.134866, 0.232838, 0.247041, 0.158265, 0.257454, 0.164327, 0.164327, 0.096677, 0.179055, 0.17593, 0.179055, 0.17593, 0.15008, 0.092881, 0.090864, 0.081712, 0.049374, 0.086953, 0.127496, 0.147574, 0.243554, 0.144935, 0.127496, 0.081712, 0.085092, 0.06184, 0.106997, 0.102787, 0.170161, 0.200174, 0.17593, 0.179055, 0.17593, 0.243554, 0.243554, 0.216401, 0.194234, 0.26085, 0.257454, 0.25406, 0.191378, 0.182256, 0.298791, 0.324872, 0.298791, 0.318242, 0.370445, 0.328603, 0.359901, 0.268042, 0.236433, 0.264545, 0.232838, 0.264545, 0.25031, 0.30533, 0.332115, 0.275179, 0.243554, 0.164327, 0.164327, 0.164327, 0.161087, 0.10481, 0.086953, 0.167087, 0.142424, 0.132295, 0.139895, 0.127496, 0.111485, 0.11371, 0.11371, 0.073402, 0.060549, 0.088832, 0.06184, 0.035586, 0.06184, 0.079919, 0.111485, 0.118441, 0.118441, 0.098513, 0.088832, 0.056825, 0.046336, 0.069024, 0.069024, 0.090864, 0.069024, 0.132295, 0.129801, 0.125101, 0.21291, 0.219301, 0.216401, 0.236433, 0.291804, 0.26085, 0.268042, 0.275179, 0.239899, 0.288399, 0.298791, 0.387226, 0.517562, 0.497853, 0.538167, 0.51388], '')</t>
  </si>
  <si>
    <t>[363, 365, 366]</t>
  </si>
  <si>
    <t xml:space="preserve">F5RV65|F5RV65_9ENTR Phosphate starvation-inducible protein PsiF OS=Enterobacter hormaechei ATCC 49162 </t>
  </si>
  <si>
    <t>([0.525368, 0.541878, 0.553315, 0.468512, 0.414856, 0.377384, 0.394753, 0.352862, 0.31487, 0.339168, 0.356642, 0.318242, 0.194234, 0.194234, 0.144935, 0.17593, 0.179055, 0.15284, 0.164327, 0.164327, 0.185198, 0.200174, 0.203355, 0.203355, 0.209395, 0.25031, 0.332115, 0.342579, 0.401658, 0.461924, 0.472492, 0.461924, 0.51388, 0.653063, 0.570702, 0.648219, 0.680603, 0.685117, 0.685117, 0.661982, 0.690604, 0.680603, 0.661982, 0.585406, 0.59014, 0.661982, 0.680603, 0.59917, 0.613573, 0.604312, 0.59014, 0.480142, 0.483068, 0.486429, 0.5017, 0.5017, 0.433034, 0.42561, 0.433034, 0.450668, 0.436924, 0.4292, 0.42561, 0.465241, 0.521092, 0.538167, 0.541878, 0.529623, 0.494003, 0.472492, 0.51388, 0.525368, 0.63748, 0.661982, 0.661982, 0.626927, 0.788093, 0.859585, 0.73685, 0.73685, 0.716283, 0.745909, 0.724957, 0.720929, 0.675549, 0.690604, 0.653063, 0.575842, 0.575842, 0.648219, 0.666105, 0.622677, 0.63748, 0.632174, 0.622677, 0.525368, 0.534167, 0.51388, 0.480142, 0.472492, 0.408655, 0.4292, 0.422041, 0.447574, 0.433034, 0.408655, 0.387226, 0.384043, 0.42561, 0.408655, 0.387226, 0.349426, 0.30533, 0.239899, 0.196879], '')</t>
  </si>
  <si>
    <t>[0, 1, 2, 32, 33, 34, 35, 36, 37, 38, 39, 40, 41, 42, 43, 44, 45, 46, 47, 48, 49, 50, 54, 55, 64, 65, 66, 67, 70, 71, 72, 73, 74, 75, 76, 77, 78, 79, 80, 81, 82, 83, 84, 85, 86, 87, 88, 89, 90, 91, 92, 93, 94, 95, 96, 97]</t>
  </si>
  <si>
    <t xml:space="preserve">F5RV66|F5RV66_9ENTR Uncharacterized protein OS=Enterobacter hormaechei ATCC 49162 </t>
  </si>
  <si>
    <t>([0.06312, 0.120615, 0.179055, 0.225814, 0.225814, 0.142424, 0.18812, 0.225814, 0.26085, 0.291804, 0.324872, 0.321458, 0.321458, 0.346032, 0.387226, 0.380708, 0.418646, 0.490133, 0.486429, 0.56648, 0.657645, 0.59014, 0.562014, 0.557691, 0.557691, 0.480142, 0.604312, 0.585406, 0.56648, 0.557691, 0.480142, 0.444081, 0.447574, 0.454136, 0.40511, 0.433034, 0.490133, 0.545602, 0.521092, 0.497853, 0.468512, 0.450668, 0.505461, 0.480142, 0.436924, 0.390993], '')</t>
  </si>
  <si>
    <t>[19, 20, 21, 22, 23, 24, 26, 27, 28, 29, 37, 38, 42]</t>
  </si>
  <si>
    <t xml:space="preserve">F5RV68|F5RV68_9ENTR MFS family major facilitator transporter, multidrug:cation symporter OS=Enterobacter hormaechei ATCC 49162 </t>
  </si>
  <si>
    <t>([0.032677, 0.019109, 0.032677, 0.016257, 0.009865, 0.012491, 0.009865, 0.007495, 0.00558, 0.006619, 0.006619, 0.005223, 0.003431, 0.003461, 0.004775, 0.003512, 0.003924, 0.003366, 0.003079, 0.003246, 0.003212, 0.002276, 0.003246, 0.002014, 0.002035, 0.003246, 0.002366, 0.002138, 0.002349, 0.003512, 0.00359, 0.003014, 0.004513, 0.005378, 0.005378, 0.005249, 0.007315, 0.009294, 0.012727, 0.008525, 0.008075, 0.009977, 0.010221, 0.009096, 0.017138, 0.017447, 0.015694, 0.013821, 0.026338, 0.026338, 0.028695, 0.013437, 0.013613, 0.009483, 0.013265, 0.010509, 0.007259, 0.005799, 0.005249, 0.006567, 0.007877, 0.005799, 0.006795, 0.00962, 0.006701, 0.005932, 0.008804, 0.008723, 0.015694, 0.016257, 0.025762, 0.025316, 0.028695, 0.03976, 0.032677, 0.017447, 0.022667, 0.033407, 0.054297, 0.026892, 0.022306, 0.021816, 0.031287, 0.016257, 0.013437, 0.013016, 0.00962, 0.006374, 0.006421, 0.00558, 0.003727, 0.003276, 0.003298, 0.004736, 0.004388, 0.004414, 0.006374, 0.004483, 0.003478, 0.002503, 0.002529, 0.002555, 0.002662, 0.002194, 0.002606, 0.003079, 0.003109, 0.004414, 0.006039, 0.005932, 0.004736, 0.005011, 0.006421, 0.006482, 0.00543, 0.006039, 0.007422, 0.005223, 0.005623, 0.007422, 0.010926, 0.020165, 0.012727, 0.018787, 0.03976, 0.064632, 0.067594, 0.129801, 0.122885, 0.066181, 0.049374, 0.05306, 0.106997, 0.092881, 0.041405, 0.054297, 0.081712, 0.079919, 0.155435, 0.132295, 0.164327, 0.167087, 0.100716, 0.085092, 0.069024, 0.066181, 0.069024, 0.032677, 0.017797, 0.017797, 0.033407, 0.019401, 0.019401, 0.016021, 0.016257, 0.030611, 0.019109, 0.018106, 0.013265, 0.013265, 0.019109, 0.012491, 0.007645, 0.006988, 0.006894, 0.007177, 0.006245, 0.004135, 0.004161, 0.004208, 0.004358, 0.003109, 0.004513, 0.004247, 0.003555, 0.002606, 0.002688, 0.002529, 0.001692, 0.001692, 0.001155, 0.001374, 0.001936, 0.00292, 0.00407, 0.005872, 0.006194, 0.005503, 0.005992, 0.008276, 0.013016, 0.011903, 0.025316, 0.026892, 0.030611, 0.059222, 0.098513, 0.094817, 0.132295, 0.167087, 0.144935, 0.203355, 0.196879, 0.096677, 0.118441, 0.060549, 0.0704, 0.056825, 0.048328, 0.060549, 0.028695, 0.027463, 0.015344, 0.008002, 0.005932, 0.008804, 0.009187, 0.00777, 0.005872, 0.004736, 0.006374, 0.006701, 0.006482, 0.006795, 0.009865, 0.008723, 0.009401, 0.008276, 0.009401, 0.009015, 0.007422, 0.009401, 0.006567, 0.006142, 0.006421, 0.008624, 0.008156, 0.006533, 0.008525, 0.013821, 0.028107, 0.025762, 0.050641, 0.079919, 0.034068, 0.025762, 0.012491, 0.011342, 0.011106, 0.00962, 0.012727, 0.01204, 0.01204, 0.016528, 0.020876, 0.05306, 0.051831, 0.029376, 0.040537, 0.025762, 0.01204, 0.009096, 0.009096, 0.007645, 0.008276, 0.013821, 0.010372, 0.020522, 0.041405, 0.021816, 0.021816, 0.033407, 0.076542, 0.049374, 0.066181, 0.122885, 0.074921, 0.081712, 0.0704, 0.036378, 0.034068, 0.051831, 0.079919, 0.041405, 0.026892, 0.01204, 0.009483, 0.010221, 0.006894, 0.004921, 0.004611, 0.003177, 0.002581, 0.002117, 0.002976, 0.001936, 0.001408, 0.001687, 0.001687, 0.002688, 0.002662, 0.003341, 0.002688, 0.002581, 0.002529, 0.002581, 0.003804, 0.00292, 0.002705, 0.002761, 0.003821, 0.003821, 0.004899, 0.005932, 0.007031, 0.006142, 0.008002, 0.007422, 0.008002, 0.006567, 0.004611, 0.006619, 0.006619, 0.006701, 0.004899, 0.005249, 0.007495, 0.005086, 0.007555, 0.011342, 0.021381, 0.023087, 0.030611, 0.044297, 0.03976, 0.043307, 0.028107, 0.018106, 0.034068, 0.014586, 0.020165, 0.036378, 0.033407, 0.014586, 0.019109, 0.018415, 0.016257, 0.015344, 0.032677, 0.0198, 0.015694, 0.014315, 0.016257, 0.014586, 0.008525, 0.008525, 0.006988, 0.010221, 0.01227, 0.01227, 0.017447, 0.01204, 0.009483, 0.009483, 0.009483, 0.012491, 0.013016, 0.014315, 0.008276, 0.006701, 0.007645, 0.009401, 0.008002, 0.005378, 0.005683, 0.006078, 0.004388, 0.00359, 0.003757, 0.003461, 0.002435, 0.00283, 0.002396, 0.002396, 0.001499, 0.002035, 0.001344, 0.002014, 0.002662, 0.004161, 0.004835, 0.005799, 0.003963, 0.00407, 0.005623, 0.007315, 0.010221, 0.017797, 0.026892, 0.025316, 0.043307, 0.078022, 0.059222, 0.111485, 0.129801, 0.271506, 0.311707, 0.472492, 0.436924, 0.398279], '')</t>
  </si>
  <si>
    <t xml:space="preserve">F5RV69|F5RV69_9ENTR Extensin family protein OS=Enterobacter hormaechei ATCC 49162 </t>
  </si>
  <si>
    <t>([0.483068, 0.509769, 0.529623, 0.408655, 0.31487, 0.222385, 0.158265, 0.106997, 0.071867, 0.047319, 0.049374, 0.060549, 0.032017, 0.024393, 0.03976, 0.023534, 0.023534, 0.014315, 0.014586, 0.012491, 0.008895, 0.009728, 0.010926, 0.011106, 0.01078, 0.017138, 0.034884, 0.029376, 0.034068, 0.074921, 0.078022, 0.100716, 0.059222, 0.116183, 0.144935, 0.164327, 0.26085, 0.26085, 0.352862, 0.257454, 0.36309, 0.458154, 0.31487, 0.284882, 0.196879, 0.291804, 0.281712, 0.173081, 0.284882, 0.377384, 0.356642, 0.414856, 0.318242, 0.414856, 0.401658, 0.308712, 0.200174, 0.15008, 0.155435, 0.132295, 0.222385, 0.222385, 0.219301, 0.332115, 0.25031, 0.247041, 0.247041, 0.25031, 0.346032, 0.308712, 0.216401, 0.182256, 0.216401, 0.301917, 0.257454, 0.264545, 0.356642, 0.352862, 0.41194, 0.318242, 0.342579, 0.342579, 0.271506, 0.206376, 0.206376, 0.222385, 0.311707, 0.321458, 0.209395, 0.200174, 0.26085, 0.26085, 0.284882, 0.194234, 0.206376, 0.229226, 0.225814, 0.122885, 0.122885, 0.085092, 0.137348, 0.081712, 0.090864, 0.078022, 0.096677, 0.056825, 0.081712, 0.079919, 0.06184, 0.073402, 0.038042, 0.021816, 0.031287, 0.034884, 0.064632, 0.049374, 0.051831, 0.064632, 0.078022, 0.132295, 0.158265, 0.167087, 0.158265, 0.139895, 0.21291, 0.236433, 0.332115, 0.26085, 0.271506, 0.301917, 0.295083, 0.41194, 0.476583, 0.40511, 0.390993, 0.374039, 0.298791, 0.268042, 0.144935, 0.21291, 0.219301, 0.144935, 0.083462, 0.144935, 0.142424, 0.167087, 0.179055, 0.144935, 0.21291, 0.21291, 0.203355, 0.301917, 0.291804, 0.257454, 0.339168, 0.308712, 0.321458, 0.398279, 0.346032, 0.465241, 0.374039, 0.356642, 0.41194, 0.394753, 0.401658, 0.318242, 0.26085, 0.26085, 0.291804, 0.298791, 0.298791, 0.247041, 0.236433, 0.179055, 0.139895, 0.142424, 0.167087, 0.088832, 0.106997, 0.139895, 0.144935, 0.219301, 0.229226, 0.271506, 0.41194, 0.30533, 0.30533, 0.349426, 0.308712, 0.232838, 0.15008, 0.144935, 0.167087, 0.158265, 0.122885, 0.185198, 0.10481, 0.059222, 0.111485, 0.116183, 0.137348, 0.079919, 0.078022, 0.090864, 0.086953, 0.03976, 0.081712, 0.109221, 0.085092, 0.102787, 0.137348, 0.21291, 0.222385, 0.161087, 0.170161, 0.196879, 0.194234, 0.247041, 0.342579, 0.342579, 0.239899, 0.239899, 0.243554, 0.15008, 0.132295, 0.106997, 0.15284, 0.120615, 0.118441, 0.116183, 0.088832, 0.085092, 0.055536, 0.034884, 0.0704], '')</t>
  </si>
  <si>
    <t>[1, 2]</t>
  </si>
  <si>
    <t xml:space="preserve">F5RV71|F5RV71_9ENTR Inner membrane protein OS=Enterobacter hormaechei ATCC 49162 </t>
  </si>
  <si>
    <t>([0.038042, 0.054297, 0.023087, 0.012727, 0.013613, 0.008624, 0.009015, 0.007177, 0.008804, 0.007091, 0.006142, 0.004976, 0.003757, 0.003804, 0.003864, 0.003963, 0.003212, 0.003512, 0.00359, 0.002581, 0.001743, 0.002503, 0.001623, 0.002512, 0.003212, 0.003512, 0.005086, 0.004208, 0.005932, 0.006039, 0.005932, 0.007177, 0.008525, 0.012727, 0.012491, 0.008723, 0.008895, 0.008075, 0.008075, 0.005799, 0.008075, 0.007555, 0.00558, 0.006039, 0.005011, 0.005799, 0.003924, 0.00292, 0.00292, 0.002761, 0.002662, 0.003757, 0.004513, 0.005799, 0.006039, 0.008895, 0.012727, 0.010221, 0.013821, 0.023087, 0.044297, 0.034884, 0.083462, 0.127496, 0.200174, 0.219301, 0.194234, 0.332115, 0.458154, 0.626927, 0.632174, 0.632174, 0.63748], '')</t>
  </si>
  <si>
    <t>[69, 70, 71, 72]</t>
  </si>
  <si>
    <t xml:space="preserve">F5RV72|F5RV72_9ENTR Uncharacterized protein OS=Enterobacter hormaechei ATCC 49162 </t>
  </si>
  <si>
    <t>([0.216401, 0.144935, 0.196879, 0.092881, 0.073402, 0.044297, 0.060549, 0.071867, 0.098513, 0.066181, 0.086953, 0.118441, 0.069024, 0.060549, 0.074921, 0.096677, 0.071867, 0.034884, 0.035586, 0.018415, 0.031287, 0.030611, 0.025762, 0.016528, 0.030611, 0.034068, 0.06184, 0.066181, 0.055536, 0.024826, 0.025316, 0.023087, 0.012727, 0.016021, 0.013016, 0.009187, 0.007422, 0.006988, 0.008804, 0.007031, 0.009977, 0.007422, 0.009187], '')</t>
  </si>
  <si>
    <t xml:space="preserve">F5RV73|F5RV73_9ENTR Inner membrane protein YaiY OS=Enterobacter hormaechei ATCC 49162 </t>
  </si>
  <si>
    <t>([0.013265, 0.020165, 0.030003, 0.045352, 0.067594, 0.11371, 0.142424, 0.179055, 0.200174, 0.232838, 0.216401, 0.271506, 0.324872, 0.206376, 0.298791, 0.179055, 0.239899, 0.15284, 0.071867, 0.035586, 0.038042, 0.038042, 0.026338, 0.013265, 0.008525, 0.007091, 0.006533, 0.006567, 0.006567, 0.004899, 0.00359, 0.004208, 0.00359, 0.002512, 0.002705, 0.003079, 0.003804, 0.004611, 0.006142, 0.007091, 0.006374, 0.009294, 0.016528, 0.013437, 0.0198, 0.03976, 0.030611, 0.032017, 0.032677, 0.032677, 0.06184, 0.120615, 0.129801, 0.179055, 0.194234, 0.295083, 0.191378, 0.229226, 0.118441, 0.118441, 0.118441, 0.209395, 0.200174, 0.134866, 0.116183, 0.155435, 0.083462, 0.071867, 0.081712, 0.033407, 0.017797, 0.014586, 0.014075, 0.011903, 0.009294, 0.009401, 0.006374, 0.009096, 0.006894, 0.006795, 0.006078, 0.005799, 0.004611, 0.003405, 0.004358, 0.004611, 0.004736, 0.006374, 0.009187, 0.008075, 0.01078, 0.014075, 0.013613, 0.010372, 0.008525, 0.008624, 0.009865, 0.014315, 0.009977, 0.013016], '')</t>
  </si>
  <si>
    <t xml:space="preserve">F5RV74|F5RV74_9ENTR Outer membrane lipoprotein OS=Enterobacter hormaechei ATCC 49162 </t>
  </si>
  <si>
    <t>([0.134866, 0.191378, 0.127496, 0.085092, 0.092881, 0.096677, 0.056825, 0.047319, 0.035586, 0.038042, 0.050641, 0.03976, 0.027463, 0.060549, 0.071867, 0.109221, 0.076542, 0.06312, 0.088832, 0.086953, 0.073402, 0.129801, 0.125101, 0.200174, 0.275179, 0.324872, 0.288399, 0.40511, 0.401658, 0.454136, 0.483068, 0.414856, 0.418646, 0.454136, 0.447574, 0.444081, 0.41194, 0.472492, 0.472492, 0.444081, 0.461924, 0.461924, 0.458154, 0.458154, 0.440853, 0.408655, 0.295083, 0.332115, 0.328603, 0.366687, 0.31487, 0.288399, 0.356642, 0.42561, 0.31487, 0.301917, 0.301917, 0.342579, 0.311707, 0.25406, 0.225814, 0.318242, 0.324872, 0.324872, 0.339168, 0.356642, 0.298791, 0.318242, 0.346032, 0.268042, 0.222385, 0.271506, 0.236433, 0.200174, 0.206376, 0.324872, 0.342579, 0.346032, 0.301917, 0.206376, 0.30533, 0.332115, 0.318242, 0.339168, 0.26085, 0.182256, 0.196879, 0.284882, 0.275179, 0.288399, 0.349426, 0.342579, 0.342579, 0.321458, 0.349426, 0.356642, 0.257454, 0.25406, 0.26085, 0.295083, 0.36309, 0.370445, 0.366687, 0.318242, 0.295083, 0.275179, 0.370445, 0.278302, 0.179055, 0.182256, 0.122885, 0.127496, 0.200174, 0.200174, 0.206376, 0.206376, 0.125101, 0.196879, 0.182256, 0.203355, 0.216401, 0.247041, 0.225814, 0.225814, 0.173081, 0.167087, 0.26085, 0.232838, 0.21291, 0.324872, 0.40511, 0.401658, 0.398279, 0.394753, 0.440853, 0.521092, 0.541878, 0.541878, 0.529623, 0.497853, 0.384043, 0.26085, 0.268042, 0.281712, 0.179055, 0.18812, 0.203355, 0.15008, 0.102787, 0.185198, 0.139895, 0.137348, 0.200174, 0.200174, 0.129801, 0.060549, 0.060549, 0.054297, 0.05306, 0.059222, 0.085092, 0.096677, 0.17593, 0.170161, 0.158265, 0.264545, 0.374039, 0.31487, 0.374039, 0.374039, 0.342579, 0.301917, 0.271506, 0.155435, 0.137348, 0.222385, 0.328603, 0.328603, 0.339168, 0.433034, 0.422041, 0.301917, 0.398279, 0.295083, 0.298791, 0.21291, 0.222385, 0.196879, 0.243554, 0.173081, 0.232838, 0.25406, 0.352862, 0.321458, 0.324872, 0.352862, 0.25406, 0.257454, 0.257454, 0.257454, 0.173081, 0.096677, 0.085092, 0.0704, 0.132295, 0.073402, 0.122885, 0.071867, 0.042364, 0.045352, 0.038042, 0.046336, 0.034884, 0.030611, 0.025762, 0.054297, 0.05306, 0.106997, 0.066181, 0.037156, 0.038042, 0.030611, 0.049374, 0.10481, 0.051831, 0.055536, 0.081712, 0.079919, 0.071867, 0.069024, 0.051831, 0.088832, 0.073402, 0.096677, 0.083462, 0.116183, 0.056825, 0.06312, 0.056825, 0.074921, 0.086953, 0.083462, 0.158265, 0.155435, 0.144935, 0.247041, 0.17593, 0.200174, 0.134866, 0.194234, 0.203355, 0.239899, 0.243554, 0.247041, 0.161087, 0.122885, 0.122885, 0.139895, 0.129801, 0.118441, 0.137348, 0.200174, 0.179055, 0.179055, 0.209395, 0.216401, 0.229226, 0.291804, 0.264545, 0.281712, 0.308712, 0.384043, 0.295083, 0.291804, 0.288399, 0.370445, 0.374039, 0.414856, 0.465241, 0.458154, 0.476583, 0.476583, 0.465241, 0.408655, 0.408655, 0.40511, 0.41194, 0.318242, 0.328603, 0.359901, 0.418646, 0.42561, 0.42561, 0.422041, 0.398279, 0.284882, 0.295083, 0.374039, 0.36309, 0.408655, 0.332115, 0.232838, 0.236433, 0.243554, 0.275179, 0.173081, 0.147574, 0.088832, 0.120615, 0.120615, 0.120615, 0.118441, 0.11371, 0.116183, 0.179055, 0.179055, 0.209395, 0.229226, 0.229226, 0.196879, 0.129801, 0.132295, 0.239899, 0.239899, 0.15284, 0.216401, 0.247041, 0.284882, 0.356642, 0.42561, 0.41194, 0.332115, 0.339168, 0.342579, 0.356642, 0.284882, 0.31487, 0.398279, 0.335645, 0.243554, 0.179055, 0.229226, 0.30533, 0.271506, 0.21291, 0.298791, 0.288399, 0.366687, 0.356642, 0.332115, 0.298791, 0.236433, 0.291804, 0.291804, 0.216401, 0.179055, 0.229226, 0.196879, 0.164327, 0.164327, 0.247041, 0.356642, 0.366687, 0.339168, 0.301917], '')</t>
  </si>
  <si>
    <t>[135, 136, 137, 138]</t>
  </si>
  <si>
    <t xml:space="preserve">F5RV75|F5RV75_9ENTR Bacteroid development protein BacA OS=Enterobacter hormaechei ATCC 49162 </t>
  </si>
  <si>
    <t>([0.008409, 0.004431, 0.002705, 0.002035, 0.002555, 0.002705, 0.001808, 0.001533, 0.001305, 0.001408, 0.001172, 0.000945, 0.001481, 0.001061, 0.000687, 0.000704, 0.000842, 0.000816, 0.000648, 0.000575, 0.000575, 0.000532, 0.000906, 0.001142, 0.001155, 0.001267, 0.00146, 0.001649, 0.002512, 0.003727, 0.003727, 0.005623, 0.008723, 0.01078, 0.009865, 0.019401, 0.023963, 0.047319, 0.032017, 0.031287, 0.030611, 0.012727, 0.008002, 0.009096, 0.010221, 0.018106, 0.009187, 0.006078, 0.006039, 0.003701, 0.002435, 0.002435, 0.001499, 0.000893, 0.00052, 0.000485, 0.000339, 0.000399, 0.000442, 0.000292, 0.00015, 0.000137, 0.000198, 0.000146, 8.2e-05, 6e-05, 4.3e-05, 4.3e-05, 6.9e-05, 0.000146, 0.000322, 0.000661, 0.000451, 0.000906, 0.000906, 0.000842, 0.001344, 0.001103, 0.000945, 0.000945, 0.001597, 0.002555, 0.002078, 0.001786, 0.002194, 0.001967, 0.00246, 0.003341, 0.003512, 0.002349, 0.00146, 0.001202, 0.001305, 0.001434, 0.001408, 0.001623, 0.002194, 0.001675, 0.002529, 0.003276, 0.00231, 0.001434, 0.001288, 0.002078, 0.001786, 0.001709, 0.00292, 0.002606, 0.001743, 0.002662, 0.004358, 0.005378, 0.004899, 0.004431, 0.005683, 0.006039, 0.007555, 0.008895, 0.008895, 0.008723, 0.006894, 0.011106, 0.022667, 0.013265, 0.007495, 0.012491, 0.029376, 0.016826, 0.033407, 0.033407, 0.013821, 0.008409, 0.009728, 0.009865, 0.008723, 0.006078, 0.003997, 0.003701, 0.002761, 0.002727, 0.001808, 0.002623, 0.001872, 0.001434, 0.00246, 0.003727, 0.00246, 0.001391, 0.001383, 0.001344, 0.001855, 0.002035, 0.00225, 0.001374, 0.002035, 0.00155, 0.002366, 0.003461, 0.003478, 0.003701, 0.005011, 0.007877, 0.007555, 0.006988, 0.007259, 0.006078, 0.005734, 0.006374, 0.010926, 0.016826, 0.010131, 0.010672, 0.019401, 0.016826, 0.046336, 0.046336, 0.076542, 0.058088, 0.056825, 0.074921, 0.069024, 0.066181, 0.064632, 0.074921, 0.161087, 0.164327, 0.203355, 0.10481, 0.161087, 0.15284, 0.170161, 0.179055, 0.196879, 0.216401, 0.275179, 0.25406, 0.17593, 0.216401, 0.139895, 0.071867, 0.079919, 0.106997, 0.051831, 0.031287, 0.030611, 0.016257, 0.013016, 0.010672, 0.010672, 0.008624, 0.009401, 0.006795, 0.006894, 0.004976, 0.004976, 0.004388, 0.004358, 0.00543, 0.00543, 0.006142, 0.009483, 0.00962, 0.007495, 0.012491, 0.009865, 0.007091, 0.009977, 0.016257, 0.011342, 0.025762, 0.024393, 0.020876, 0.018106, 0.0198, 0.016826, 0.013016, 0.018106, 0.010509, 0.007877, 0.005378, 0.006894, 0.004646, 0.003701, 0.004976, 0.004775, 0.006701, 0.006374, 0.004646, 0.004247, 0.004577, 0.003405, 0.004611, 0.003431, 0.004646, 0.004431, 0.006701, 0.007645, 0.006374, 0.009865, 0.008276, 0.013821, 0.015344, 0.028695, 0.043307, 0.025762, 0.027463, 0.021816, 0.031287, 0.031287, 0.041405, 0.069024, 0.129801, 0.069024, 0.079919, 0.040537, 0.078022, 0.073402, 0.079919, 0.155435, 0.106997, 0.229226, 0.229226, 0.173081, 0.164327, 0.185198, 0.295083, 0.284882, 0.239899, 0.281712, 0.408655, 0.301917, 0.170161, 0.15008, 0.206376, 0.206376, 0.311707, 0.31487, 0.311707, 0.196879, 0.090864, 0.118441, 0.055536, 0.029376, 0.017797, 0.017797, 0.00962, 0.007259, 0.005249, 0.004577, 0.004775, 0.003298, 0.003924, 0.005932, 0.004315, 0.003671, 0.003512, 0.002581, 0.002623, 0.001936, 0.002727, 0.004358, 0.003431, 0.003177, 0.004208, 0.004577, 0.003177, 0.003177, 0.002688, 0.00246, 0.003963, 0.003757, 0.003757, 0.003366, 0.002976, 0.00407, 0.00558, 0.005378, 0.007495, 0.00543, 0.006894, 0.004921, 0.00407, 0.005318, 0.008276, 0.005932, 0.008525, 0.016021, 0.017797, 0.015344, 0.032017, 0.028107, 0.018415, 0.034068, 0.058088, 0.073402, 0.032677, 0.032677, 0.035586, 0.019401, 0.019401, 0.019401, 0.034068, 0.021381, 0.021381, 0.021381, 0.022306, 0.013821, 0.013821, 0.012491, 0.018415, 0.018106, 0.010372, 0.009865, 0.009728, 0.009728, 0.006988, 0.01078, 0.010372, 0.008895, 0.014315, 0.024826, 0.028695, 0.016021, 0.035586, 0.034884, 0.032677, 0.064632, 0.051831, 0.048328, 0.102787, 0.081712, 0.086953, 0.15008, 0.243554, 0.144935, 0.144935, 0.209395, 0.18812, 0.167087, 0.295083, 0.243554, 0.209395, 0.155435, 0.278302, 0.225814, 0.173081], '')</t>
  </si>
  <si>
    <t xml:space="preserve">F5RV76|F5RV76_9ENTR Penicillin-binding protein AmpH OS=Enterobacter hormaechei ATCC 49162 </t>
  </si>
  <si>
    <t>([0.009294, 0.008156, 0.009015, 0.008156, 0.010509, 0.008804, 0.011106, 0.015344, 0.016257, 0.022306, 0.023087, 0.023963, 0.025316, 0.029376, 0.028107, 0.050641, 0.0704, 0.086953, 0.118441, 0.090864, 0.092881, 0.15008, 0.229226, 0.17593, 0.206376, 0.222385, 0.318242, 0.229226, 0.191378, 0.239899, 0.155435, 0.116183, 0.083462, 0.044297, 0.036378, 0.06184, 0.059222, 0.060549, 0.051831, 0.078022, 0.102787, 0.10481, 0.066181, 0.03976, 0.049374, 0.034884, 0.034068, 0.032677, 0.064632, 0.085092, 0.081712, 0.090864, 0.085092, 0.147574, 0.229226, 0.137348, 0.137348, 0.15008, 0.185198, 0.182256, 0.21291, 0.25031, 0.295083, 0.387226, 0.387226, 0.458154, 0.604312, 0.59917, 0.5017, 0.5017, 0.486429, 0.414856, 0.390993, 0.509769, 0.436924, 0.40511, 0.517562, 0.418646, 0.41194, 0.40511, 0.318242, 0.25031, 0.25406, 0.239899, 0.243554, 0.268042, 0.185198, 0.111485, 0.10481, 0.10481, 0.059222, 0.066181, 0.102787, 0.167087, 0.11371, 0.11371, 0.134866, 0.085092, 0.158265, 0.164327, 0.191378, 0.194234, 0.229226, 0.222385, 0.15008, 0.116183, 0.173081, 0.278302, 0.342579, 0.31487, 0.401658, 0.418646, 0.436924, 0.433034, 0.342579, 0.422041, 0.494003, 0.497853, 0.642678, 0.509769, 0.497853, 0.390993, 0.41194, 0.4292, 0.356642, 0.414856, 0.450668, 0.422041, 0.398279, 0.394753, 0.398279, 0.321458, 0.414856, 0.390993, 0.401658, 0.505461, 0.525368, 0.525368, 0.517562, 0.458154, 0.521092, 0.521092, 0.622677, 0.741537, 0.648219, 0.618285, 0.58069, 0.465241, 0.494003, 0.490133, 0.497853, 0.553315, 0.666105, 0.632174, 0.505461, 0.5017, 0.398279, 0.301917, 0.301917, 0.301917, 0.30533, 0.335645, 0.257454, 0.25031, 0.219301, 0.247041, 0.370445, 0.42561, 0.525368, 0.505461, 0.472492, 0.468512, 0.356642, 0.339168, 0.346032, 0.374039, 0.335645, 0.321458, 0.401658, 0.335645, 0.26085, 0.26085, 0.271506, 0.31487, 0.25031, 0.225814, 0.257454, 0.200174, 0.200174, 0.203355, 0.191378, 0.247041, 0.164327, 0.278302, 0.291804, 0.21291, 0.18812, 0.229226, 0.346032, 0.346032, 0.339168, 0.41194, 0.444081, 0.458154, 0.41194, 0.483068, 0.468512, 0.461924, 0.509769, 0.51388, 0.517562, 0.418646, 0.390993, 0.517562, 0.483068, 0.5017, 0.59917, 0.745909, 0.626927, 0.59917, 0.585406, 0.59917, 0.541878, 0.472492, 0.414856, 0.509769, 0.505461, 0.557691, 0.525368, 0.505461, 0.538167, 0.454136, 0.570702, 0.58069, 0.549308, 0.468512, 0.40511, 0.36309, 0.271506, 0.342579, 0.339168, 0.335645, 0.40511, 0.384043, 0.339168, 0.366687, 0.349426, 0.380708, 0.380708, 0.422041, 0.377384, 0.301917, 0.380708, 0.278302, 0.219301, 0.229226, 0.318242, 0.247041, 0.206376, 0.284882, 0.284882, 0.301917, 0.203355, 0.127496, 0.147574, 0.243554, 0.247041, 0.25406, 0.236433, 0.206376, 0.206376, 0.257454, 0.257454, 0.26085, 0.356642, 0.328603, 0.236433, 0.139895, 0.236433, 0.31487, 0.284882, 0.298791, 0.21291, 0.318242, 0.42561, 0.398279, 0.311707, 0.311707, 0.257454, 0.257454, 0.229226, 0.247041, 0.236433, 0.281712, 0.236433, 0.247041, 0.291804, 0.298791, 0.390993, 0.335645, 0.321458, 0.264545, 0.196879, 0.179055, 0.134866, 0.106997, 0.173081, 0.247041, 0.26085, 0.301917, 0.298791, 0.387226, 0.352862, 0.278302, 0.196879, 0.239899, 0.225814, 0.264545, 0.332115, 0.328603, 0.370445, 0.370445, 0.458154, 0.414856, 0.42561, 0.480142, 0.408655, 0.332115, 0.298791, 0.236433, 0.164327, 0.182256, 0.167087, 0.170161, 0.25406, 0.271506, 0.25406, 0.219301, 0.129801, 0.094817, 0.064632, 0.044297, 0.046336, 0.050641, 0.094817, 0.17593, 0.182256, 0.281712, 0.335645, 0.264545, 0.247041, 0.342579, 0.26085, 0.25031, 0.264545, 0.247041, 0.247041, 0.26085, 0.308712, 0.328603, 0.324872, 0.356642, 0.436924, 0.349426, 0.342579, 0.311707, 0.291804, 0.281712, 0.239899, 0.243554, 0.284882, 0.268042, 0.264545, 0.278302, 0.281712, 0.278302, 0.257454, 0.30533, 0.264545, 0.219301, 0.291804, 0.346032, 0.370445, 0.311707, 0.414856, 0.380708], '')</t>
  </si>
  <si>
    <t>[66, 67, 68, 69, 73, 76, 118, 119, 135, 136, 137, 138, 140, 141, 142, 143, 144, 145, 146, 151, 152, 153, 154, 155, 168, 169, 208, 209, 210, 213, 215, 216, 217, 218, 219, 220, 221, 222, 225, 226, 227, 228, 229, 230, 232, 233, 234]</t>
  </si>
  <si>
    <t xml:space="preserve">F5RV78|F5RV78_9ENTR Outer membrane autotransporter domain protein OS=Enterobacter hormaechei ATCC 49162 </t>
  </si>
  <si>
    <t>([0.125101, 0.185198, 0.122885, 0.122885, 0.086953, 0.088832, 0.058088, 0.073402, 0.055536, 0.059222, 0.047319, 0.05306, 0.047319, 0.051831, 0.074921, 0.081712, 0.071867, 0.0704, 0.118441, 0.10481, 0.137348, 0.139895, 0.127496, 0.182256, 0.142424, 0.209395, 0.236433, 0.229226, 0.229226, 0.225814, 0.26085, 0.339168, 0.36309, 0.339168, 0.321458, 0.349426, 0.374039, 0.31487, 0.232838, 0.232838, 0.298791, 0.225814, 0.203355, 0.21291, 0.142424, 0.219301, 0.147574, 0.147574, 0.239899, 0.21291, 0.295083, 0.281712, 0.281712, 0.281712, 0.318242, 0.25406, 0.191378, 0.191378, 0.225814, 0.278302, 0.278302, 0.268042, 0.339168, 0.36309, 0.311707, 0.408655, 0.394753, 0.42561, 0.359901, 0.349426, 0.374039, 0.298791, 0.229226, 0.161087, 0.170161, 0.173081, 0.229226, 0.25406, 0.232838, 0.275179, 0.321458, 0.281712, 0.301917, 0.30533, 0.236433, 0.281712, 0.200174, 0.200174, 0.25406, 0.318242, 0.321458, 0.25031, 0.335645, 0.40511, 0.433034, 0.352862, 0.339168, 0.342579, 0.418646, 0.321458, 0.281712, 0.278302, 0.30533, 0.295083, 0.21291, 0.25406, 0.268042, 0.339168, 0.339168, 0.342579, 0.342579, 0.356642, 0.42561, 0.414856, 0.418646, 0.458154, 0.538167, 0.553315, 0.483068, 0.465241, 0.562014, 0.505461, 0.5017, 0.433034, 0.433034, 0.472492, 0.51388, 0.51388, 0.517562, 0.517562, 0.4292, 0.440853, 0.440853, 0.444081, 0.377384, 0.401658, 0.401658, 0.335645, 0.298791, 0.298791, 0.298791, 0.25031, 0.298791, 0.311707, 0.377384, 0.408655, 0.454136, 0.444081, 0.461924, 0.461924, 0.461924, 0.472492, 0.394753, 0.398279, 0.398279, 0.398279, 0.366687, 0.308712, 0.370445, 0.408655, 0.447574, 0.36309, 0.408655, 0.387226, 0.390993, 0.342579, 0.346032, 0.346032, 0.359901, 0.264545, 0.219301, 0.158265, 0.225814, 0.301917, 0.298791, 0.298791, 0.366687, 0.321458, 0.36309, 0.366687, 0.288399, 0.311707, 0.31487, 0.31487, 0.398279, 0.380708, 0.359901, 0.328603, 0.359901, 0.281712, 0.36309, 0.418646, 0.486429, 0.51388, 0.42561, 0.4292, 0.4292, 0.377384, 0.458154, 0.483068, 0.436924, 0.483068, 0.497853, 0.59508, 0.59508, 0.59014, 0.509769, 0.483068, 0.483068, 0.465241, 0.538167, 0.454136, 0.398279, 0.352862, 0.301917, 0.384043, 0.370445, 0.324872, 0.308712, 0.278302, 0.278302, 0.321458, 0.321458, 0.243554, 0.229226, 0.243554, 0.173081, 0.236433, 0.324872, 0.324872, 0.311707, 0.219301, 0.216401, 0.26085, 0.321458, 0.332115, 0.295083, 0.284882, 0.366687, 0.4292, 0.447574, 0.377384, 0.377384, 0.433034, 0.5017, 0.517562, 0.476583, 0.545602, 0.517562, 0.490133, 0.505461, 0.525368, 0.608892, 0.666105, 0.58069, 0.480142, 0.433034, 0.433034, 0.422041, 0.380708, 0.356642, 0.342579, 0.4292, 0.440853, 0.384043, 0.346032, 0.349426, 0.377384, 0.377384, 0.377384, 0.40511, 0.298791, 0.298791, 0.324872, 0.346032, 0.41194, 0.41194, 0.458154, 0.486429, 0.529623, 0.461924, 0.42561, 0.335645, 0.301917, 0.288399, 0.308712, 0.25406, 0.25406, 0.264545, 0.278302, 0.209395, 0.144935, 0.257454, 0.25406, 0.25406, 0.271506, 0.308712, 0.352862, 0.356642, 0.366687, 0.352862, 0.418646, 0.494003, 0.622677, 0.657645, 0.59508, 0.497853, 0.632174, 0.661982, 0.648219, 0.632174, 0.767246, 0.849326, 0.728858, 0.733139, 0.750527, 0.733139, 0.707965, 0.724957, 0.63748, 0.642678, 0.575842, 0.58069, 0.486429, 0.476583, 0.483068, 0.538167, 0.63748, 0.608892, 0.472492, 0.422041, 0.42561, 0.394753, 0.370445, 0.465241, 0.444081, 0.42561, 0.380708, 0.390993, 0.384043, 0.377384, 0.36309, 0.41194, 0.387226, 0.472492, 0.436924, 0.349426, 0.349426, 0.384043, 0.394753, 0.394753, 0.440853, 0.468512, 0.440853, 0.476583, 0.380708, 0.387226, 0.390993, 0.370445, 0.339168, 0.398279, 0.480142, 0.476583, 0.40511, 0.349426, 0.374039, 0.418646, 0.490133, 0.490133, 0.370445, 0.380708, 0.454136, 0.468512, 0.440853, 0.490133, 0.42561, 0.483068, 0.483068, 0.51388, 0.632174, 0.570702, 0.447574, 0.450668, 0.450668, 0.525368, 0.541878, 0.40511, 0.401658, 0.356642, 0.335645, 0.359901, 0.356642, 0.374039, 0.36309, 0.359901, 0.387226, 0.359901, 0.398279, 0.398279, 0.366687, 0.328603, 0.301917, 0.370445, 0.366687, 0.295083, 0.308712, 0.349426, 0.366687, 0.359901, 0.356642, 0.387226, 0.465241, 0.465241, 0.450668, 0.461924, 0.41194, 0.394753, 0.414856, 0.42561, 0.436924, 0.436924, 0.447574, 0.454136, 0.384043, 0.346032, 0.440853, 0.422041, 0.366687, 0.440853, 0.36309, 0.418646, 0.422041, 0.380708, 0.370445, 0.398279, 0.311707, 0.377384, 0.281712, 0.335645, 0.321458, 0.311707, 0.308712, 0.308712, 0.324872, 0.370445, 0.401658, 0.401658, 0.401658, 0.41194, 0.335645, 0.339168, 0.346032, 0.332115, 0.359901, 0.359901, 0.332115, 0.377384, 0.335645, 0.346032, 0.352862, 0.36309, 0.390993, 0.394753, 0.366687, 0.447574, 0.401658, 0.332115, 0.288399, 0.301917, 0.377384, 0.36309, 0.440853, 0.370445, 0.384043, 0.398279, 0.394753, 0.366687, 0.418646, 0.374039, 0.414856, 0.339168, 0.308712, 0.21291, 0.203355, 0.243554, 0.170161, 0.247041, 0.318242, 0.356642, 0.356642, 0.311707, 0.346032, 0.271506, 0.328603, 0.328603, 0.308712, 0.308712, 0.288399, 0.194234, 0.278302, 0.25406, 0.291804, 0.298791, 0.374039, 0.394753, 0.31487, 0.31487, 0.232838, 0.243554, 0.232838, 0.236433, 0.203355, 0.268042, 0.352862, 0.318242, 0.308712, 0.247041, 0.173081, 0.222385, 0.308712, 0.308712, 0.366687, 0.328603, 0.318242, 0.318242, 0.301917, 0.298791, 0.36309, 0.36309, 0.346032, 0.291804, 0.222385, 0.264545, 0.182256, 0.179055, 0.209395, 0.219301, 0.281712, 0.374039, 0.301917, 0.257454, 0.191378, 0.200174, 0.264545, 0.284882, 0.229226, 0.206376, 0.271506, 0.271506, 0.271506, 0.271506, 0.271506, 0.328603, 0.278302, 0.36309, 0.359901, 0.332115, 0.318242, 0.318242, 0.284882, 0.349426, 0.377384, 0.377384, 0.332115, 0.349426, 0.264545, 0.311707, 0.356642, 0.356642, 0.36309, 0.352862, 0.30533, 0.36309, 0.30533, 0.31487, 0.31487, 0.31487, 0.359901, 0.324872, 0.324872, 0.356642, 0.332115, 0.30533, 0.359901, 0.291804, 0.281712, 0.324872, 0.301917, 0.298791, 0.298791, 0.243554, 0.339168, 0.318242, 0.311707, 0.335645, 0.335645, 0.324872, 0.236433, 0.232838, 0.232838, 0.25406, 0.264545, 0.288399, 0.31487, 0.324872, 0.4292, 0.370445, 0.349426, 0.30533, 0.30533, 0.324872, 0.380708, 0.390993, 0.387226, 0.394753, 0.436924, 0.433034, 0.40511, 0.494003, 0.436924, 0.440853, 0.352862, 0.339168, 0.271506, 0.31487, 0.301917, 0.271506, 0.335645, 0.390993, 0.480142, 0.384043, 0.295083, 0.284882, 0.194234, 0.281712, 0.291804, 0.295083, 0.370445, 0.342579, 0.324872, 0.366687, 0.401658, 0.398279, 0.398279, 0.490133, 0.444081, 0.450668, 0.486429, 0.472492, 0.390993, 0.349426, 0.444081, 0.534167, 0.517562, 0.608892, 0.549308, 0.447574, 0.377384, 0.374039, 0.349426, 0.257454, 0.25406, 0.247041, 0.335645, 0.239899, 0.239899, 0.21291, 0.222385, 0.229226, 0.229226, 0.30533, 0.278302, 0.264545, 0.17593, 0.18812, 0.203355, 0.243554, 0.268042, 0.318242, 0.318242, 0.321458, 0.374039, 0.321458, 0.321458, 0.236433, 0.346032, 0.332115, 0.374039, 0.284882, 0.271506, 0.271506, 0.281712, 0.349426, 0.321458, 0.398279, 0.298791, 0.206376, 0.147574, 0.194234, 0.194234, 0.170161, 0.21291, 0.25406, 0.21291, 0.185198, 0.25031, 0.232838, 0.247041, 0.161087, 0.229226, 0.247041, 0.25406, 0.239899, 0.225814, 0.275179, 0.225814, 0.321458, 0.418646, 0.490133, 0.490133, 0.509769, 0.545602, 0.541878, 0.490133, 0.517562, 0.461924, 0.440853, 0.440853, 0.394753, 0.465241, 0.36309, 0.301917, 0.308712, 0.321458, 0.25031, 0.144935, 0.132295, 0.132295, 0.120615, 0.109221, 0.0704, 0.06312, 0.036378, 0.043307, 0.060549, 0.049374, 0.088832, 0.11371, 0.125101, 0.094817, 0.096677, 0.139895, 0.182256, 0.127496, 0.116183, 0.182256, 0.275179, 0.36309, 0.268042, 0.21291, 0.225814, 0.298791, 0.311707, 0.398279, 0.398279, 0.394753, 0.521092, 0.472492, 0.401658, 0.384043, 0.359901, 0.359901, 0.342579, 0.332115, 0.311707, 0.311707, 0.219301, 0.236433, 0.142424, 0.203355, 0.298791, 0.295083, 0.219301, 0.209395, 0.206376, 0.137348, 0.098513, 0.090864, 0.134866, 0.116183, 0.098513, 0.144935, 0.096677, 0.127496, 0.132295, 0.132295, 0.071867, 0.129801, 0.118441, 0.185198, 0.206376, 0.185198, 0.116183, 0.191378, 0.132295, 0.132295, 0.209395, 0.281712, 0.229226, 0.196879, 0.200174, 0.243554, 0.275179, 0.366687, 0.366687, 0.288399, 0.377384, 0.483068, 0.40511, 0.408655, 0.328603, 0.339168, 0.247041, 0.321458, 0.247041, 0.332115, 0.298791, 0.284882, 0.191378, 0.239899, 0.139895, 0.219301, 0.137348, 0.137348, 0.122885, 0.144935, 0.232838, 0.18812, 0.132295, 0.179055, 0.206376, 0.21291, 0.109221, 0.158265, 0.109221, 0.127496, 0.073402, 0.066181, 0.03976, 0.074921, 0.081712, 0.127496, 0.127496, 0.203355, 0.219301, 0.191378, 0.182256, 0.106997, 0.137348, 0.209395, 0.222385, 0.18812, 0.185198, 0.301917, 0.321458, 0.394753, 0.366687, 0.472492, 0.525368, 0.626927, 0.557691, 0.476583, 0.51388, 0.436924, 0.422041, 0.332115, 0.359901, 0.346032, 0.447574, 0.324872, 0.311707, 0.194234, 0.196879, 0.264545, 0.26085, 0.15008, 0.15284, 0.173081, 0.098513, 0.102787, 0.11371, 0.11371, 0.155435, 0.102787, 0.092881, 0.092881, 0.139895, 0.139895, 0.15008, 0.100716, 0.191378, 0.206376, 0.324872, 0.229226, 0.236433, 0.194234, 0.308712, 0.236433, 0.264545, 0.284882, 0.271506, 0.182256, 0.216401, 0.134866, 0.173081, 0.222385, 0.200174, 0.17593, 0.15284, 0.111485, 0.137348, 0.092881, 0.054297, 0.030003], '')</t>
  </si>
  <si>
    <t>[116, 117, 120, 121, 122, 126, 127, 128, 129, 193, 203, 204, 205, 206, 210, 244, 245, 247, 248, 250, 251, 252, 253, 254, 279, 303, 304, 305, 307, 308, 309, 310, 311, 312, 313, 314, 315, 316, 317, 318, 319, 320, 321, 322, 326, 327, 328, 378, 379, 380, 384, 385, 652, 653, 654, 655, 720, 721, 722, 724, 766, 868, 869, 870, 872]</t>
  </si>
  <si>
    <t xml:space="preserve">F5RV80|F5RV80_9ENTR Acyltransferase (Fragment) OS=Enterobacter hormaechei ATCC 49162 </t>
  </si>
  <si>
    <t>([0.030611, 0.014315, 0.030003, 0.049374, 0.054297, 0.0704, 0.118441, 0.122885, 0.179055, 0.102787, 0.132295, 0.158265, 0.271506, 0.185198, 0.185198, 0.17593, 0.170161, 0.158265, 0.158265, 0.15008, 0.15284, 0.243554, 0.377384, 0.222385, 0.225814, 0.268042, 0.158265, 0.116183, 0.116183, 0.094817, 0.185198, 0.173081, 0.17593, 0.111485, 0.182256, 0.271506, 0.18812, 0.203355, 0.257454, 0.275179, 0.291804, 0.288399, 0.203355, 0.120615, 0.236433, 0.225814, 0.139895, 0.257454, 0.191378, 0.139895, 0.098513, 0.096677, 0.064632, 0.06312, 0.090864, 0.088832, 0.092881, 0.092881, 0.094817, 0.125101, 0.106997, 0.118441, 0.120615, 0.179055, 0.268042, 0.284882, 0.196879, 0.194234, 0.127496, 0.132295, 0.179055, 0.25406, 0.257454, 0.359901, 0.366687, 0.401658, 0.408655, 0.308712, 0.40511, 0.394753, 0.295083, 0.36309, 0.243554, 0.15284, 0.085092, 0.071867, 0.037156, 0.06312, 0.111485, 0.109221, 0.182256, 0.203355, 0.200174, 0.137348, 0.11371, 0.0704, 0.043307, 0.043307, 0.085092, 0.079919, 0.06184, 0.06184, 0.073402, 0.127496, 0.125101, 0.216401, 0.275179, 0.25406, 0.25406, 0.25406, 0.236433, 0.132295, 0.071867, 0.081712, 0.081712, 0.085092, 0.142424, 0.167087, 0.164327, 0.15284, 0.155435, 0.194234, 0.25031, 0.257454, 0.219301, 0.308712, 0.203355, 0.144935, 0.232838, 0.196879, 0.209395, 0.308712, 0.436924, 0.444081, 0.422041, 0.517562, 0.472492, 0.458154, 0.422041, 0.328603, 0.232838, 0.129801, 0.06184, 0.090864, 0.071867, 0.088832, 0.094817, 0.106997, 0.132295, 0.127496, 0.185198, 0.179055, 0.17593, 0.17593, 0.268042, 0.167087, 0.161087, 0.196879, 0.200174, 0.278302, 0.25406, 0.356642, 0.505461, 0.657645, 0.476583, 0.387226, 0.390993, 0.291804, 0.332115, 0.332115, 0.335645, 0.219301, 0.219301, 0.15284, 0.173081, 0.106997, 0.111485, 0.129801, 0.079919, 0.079919, 0.042364, 0.092881, 0.073402, 0.06312, 0.069024, 0.134866, 0.173081, 0.106997, 0.096677, 0.064632, 0.055536, 0.05306, 0.092881, 0.05306, 0.05306, 0.043307, 0.088832, 0.15008, 0.074921, 0.116183, 0.090864, 0.096677, 0.055536, 0.040537, 0.031287, 0.030611, 0.032677, 0.040537, 0.034884, 0.0704, 0.127496, 0.147574, 0.155435, 0.15008, 0.232838, 0.219301, 0.25406, 0.147574, 0.147574, 0.147574, 0.15008, 0.185198, 0.271506, 0.264545, 0.318242, 0.243554, 0.25031, 0.247041, 0.281712, 0.284882, 0.278302, 0.25031, 0.25031, 0.167087, 0.167087, 0.158265, 0.232838, 0.21291, 0.268042, 0.236433, 0.332115, 0.339168, 0.26085, 0.25031, 0.346032, 0.377384, 0.422041, 0.321458, 0.311707, 0.229226, 0.335645, 0.335645, 0.36309, 0.271506, 0.387226, 0.390993, 0.324872, 0.219301, 0.209395, 0.243554, 0.281712, 0.200174, 0.167087, 0.155435, 0.137348, 0.127496, 0.15008, 0.21291, 0.301917, 0.301917, 0.356642, 0.359901, 0.278302, 0.275179, 0.352862, 0.335645, 0.25031, 0.288399, 0.40511, 0.374039, 0.384043, 0.298791, 0.288399, 0.318242, 0.401658, 0.436924, 0.436924, 0.41194, 0.401658, 0.390993, 0.398279, 0.346032, 0.25406, 0.257454, 0.155435, 0.167087, 0.15284, 0.236433, 0.268042, 0.268042, 0.308712, 0.308712, 0.352862, 0.472492, 0.387226, 0.311707, 0.298791, 0.311707, 0.222385, 0.222385, 0.216401, 0.142424, 0.203355, 0.298791, 0.298791, 0.380708, 0.271506, 0.268042, 0.229226, 0.170161, 0.170161, 0.170161, 0.161087, 0.182256, 0.155435, 0.222385, 0.291804, 0.291804, 0.288399, 0.374039, 0.380708, 0.387226, 0.384043, 0.401658, 0.398279, 0.490133, 0.4292, 0.447574, 0.454136, 0.398279, 0.380708, 0.284882, 0.164327, 0.173081, 0.182256, 0.18812, 0.203355, 0.137348, 0.15284, 0.088832, 0.056825, 0.054297, 0.044297, 0.042364, 0.038042, 0.018415, 0.013821, 0.025316, 0.044297, 0.037156, 0.046336, 0.085092, 0.094817, 0.191378, 0.179055, 0.161087, 0.155435, 0.102787, 0.179055, 0.167087, 0.167087, 0.147574, 0.144935, 0.10481, 0.170161, 0.111485, 0.111485, 0.139895, 0.067594, 0.0704, 0.094817, 0.120615, 0.079919, 0.127496, 0.127496, 0.074921, 0.045352, 0.049374, 0.071867, 0.066181, 0.035586, 0.069024, 0.069024, 0.0704, 0.11371, 0.116183, 0.094817, 0.106997, 0.120615, 0.222385, 0.203355, 0.116183, 0.055536, 0.078022, 0.067594, 0.060549, 0.10481, 0.10481, 0.100716, 0.060549, 0.033407, 0.027463, 0.024393, 0.043307, 0.023534, 0.024826, 0.020522, 0.023963, 0.024826, 0.019109, 0.015694, 0.010372, 0.018787, 0.037156, 0.020876, 0.021381, 0.013437, 0.009096, 0.008156, 0.00777, 0.01227, 0.013265, 0.025316, 0.015078, 0.014783, 0.024826, 0.024393, 0.017797, 0.034884, 0.073402, 0.0704, 0.058088, 0.100716, 0.092881, 0.055536, 0.056825, 0.036378, 0.051831, 0.041405, 0.049374, 0.049374, 0.023963, 0.018106, 0.009977, 0.018106, 0.014783, 0.014586, 0.014075, 0.026892, 0.014315, 0.010509, 0.010509, 0.012491, 0.012491, 0.01227, 0.023087, 0.022667, 0.040537, 0.041405, 0.088832, 0.090864, 0.10481, 0.18812, 0.236433, 0.275179, 0.21291, 0.264545, 0.155435, 0.161087, 0.142424, 0.155435, 0.203355, 0.15284, 0.10481, 0.116183, 0.118441, 0.058088, 0.109221, 0.092881, 0.067594, 0.069024, 0.125101, 0.06312, 0.032017, 0.050641, 0.096677, 0.069024, 0.06184, 0.073402, 0.073402, 0.038858, 0.071867, 0.074921, 0.079919, 0.069024, 0.060549, 0.059222, 0.058088, 0.05306, 0.060549, 0.06184, 0.032677, 0.035586, 0.073402, 0.125101, 0.122885, 0.074921, 0.139895, 0.067594, 0.067594, 0.074921, 0.064632, 0.055536, 0.045352, 0.088832, 0.173081, 0.144935, 0.066181, 0.127496, 0.139895, 0.067594, 0.076542, 0.15284, 0.137348, 0.071867, 0.048328, 0.028695, 0.029376, 0.030003, 0.038042, 0.036378, 0.019109, 0.023534, 0.023087, 0.019109, 0.018415, 0.016257, 0.01227, 0.024826, 0.023087, 0.013437, 0.014075, 0.023087, 0.016826, 0.016528, 0.016826, 0.024826, 0.049374, 0.076542, 0.079919, 0.137348, 0.257454, 0.346032, 0.414856, 0.40511, 0.433034, 0.398279, 0.377384, 0.486429, 0.450668, 0.42561, 0.570702, 0.784345], '')</t>
  </si>
  <si>
    <t>[135, 162, 163, 571, 572]</t>
  </si>
  <si>
    <t xml:space="preserve">F5RV81|F5RV81_9ENTR Taurine dioxygenase OS=Enterobacter hormaechei ATCC 49162 </t>
  </si>
  <si>
    <t>([0.366687, 0.458154, 0.346032, 0.247041, 0.288399, 0.288399, 0.332115, 0.278302, 0.30533, 0.332115, 0.271506, 0.324872, 0.257454, 0.243554, 0.239899, 0.356642, 0.271506, 0.356642, 0.366687, 0.352862, 0.444081, 0.332115, 0.321458, 0.418646, 0.42561, 0.328603, 0.356642, 0.31487, 0.318242, 0.236433, 0.225814, 0.308712, 0.30533, 0.30533, 0.229226, 0.139895, 0.0704, 0.11371, 0.129801, 0.127496, 0.098513, 0.050641, 0.102787, 0.109221, 0.111485, 0.185198, 0.284882, 0.281712, 0.281712, 0.26085, 0.318242, 0.239899, 0.236433, 0.127496, 0.185198, 0.26085, 0.284882, 0.374039, 0.288399, 0.268042, 0.284882, 0.247041, 0.25406, 0.275179, 0.243554, 0.206376, 0.209395, 0.200174, 0.144935, 0.182256, 0.281712, 0.219301, 0.219301, 0.164327, 0.191378, 0.200174, 0.196879, 0.281712, 0.295083, 0.394753, 0.408655, 0.408655, 0.505461, 0.63748, 0.613573, 0.632174, 0.690604, 0.521092, 0.525368, 0.618285, 0.613573, 0.505461, 0.622677, 0.59014, 0.557691, 0.694846, 0.685117, 0.716283, 0.750527, 0.699094, 0.685117, 0.626927, 0.483068, 0.370445, 0.332115, 0.295083, 0.278302, 0.185198, 0.209395, 0.232838, 0.243554, 0.236433, 0.308712, 0.308712, 0.4292, 0.534167, 0.422041, 0.311707, 0.25406, 0.222385, 0.25031, 0.164327, 0.164327, 0.219301, 0.18812, 0.225814, 0.225814, 0.15284, 0.219301, 0.275179, 0.275179, 0.155435, 0.144935, 0.125101, 0.074921, 0.040537, 0.038042, 0.067594, 0.078022, 0.086953, 0.076542, 0.081712, 0.139895, 0.167087, 0.10481, 0.18812, 0.170161, 0.18812, 0.164327, 0.179055, 0.216401, 0.116183, 0.200174, 0.127496, 0.137348, 0.203355, 0.281712, 0.298791, 0.308712, 0.408655, 0.414856, 0.450668, 0.4292, 0.328603, 0.236433, 0.352862, 0.335645, 0.278302, 0.257454, 0.36309, 0.349426, 0.359901, 0.486429, 0.408655, 0.422041, 0.4292, 0.465241, 0.40511, 0.324872, 0.30533, 0.295083, 0.295083, 0.308712, 0.25031, 0.352862, 0.440853, 0.42561, 0.461924, 0.5017, 0.436924, 0.328603, 0.264545, 0.25031, 0.232838, 0.318242, 0.284882, 0.291804, 0.268042, 0.324872, 0.298791, 0.236433, 0.239899, 0.17593, 0.132295, 0.194234, 0.191378, 0.196879, 0.194234, 0.194234, 0.196879, 0.196879, 0.219301, 0.291804, 0.170161, 0.098513, 0.047319, 0.081712, 0.079919, 0.043307, 0.046336, 0.081712, 0.142424, 0.142424, 0.111485, 0.137348, 0.086953, 0.085092, 0.038042, 0.038858, 0.018415, 0.022667, 0.038858, 0.074921, 0.076542, 0.092881, 0.132295, 0.155435, 0.096677, 0.098513, 0.17593, 0.167087, 0.118441, 0.102787, 0.102787, 0.191378, 0.11371, 0.144935, 0.161087, 0.243554, 0.25406, 0.278302, 0.18812, 0.203355, 0.194234, 0.185198, 0.257454, 0.194234, 0.236433, 0.356642, 0.346032, 0.30533, 0.31487, 0.288399, 0.200174, 0.194234, 0.200174, 0.288399, 0.339168, 0.225814, 0.164327, 0.155435, 0.209395, 0.206376, 0.158265, 0.125101, 0.106997, 0.086953, 0.129801, 0.137348, 0.098513, 0.074921, 0.067594, 0.03976], '')</t>
  </si>
  <si>
    <t>[82, 83, 84, 85, 86, 87, 88, 89, 90, 91, 92, 93, 94, 95, 96, 97, 98, 99, 100, 101, 115, 188]</t>
  </si>
  <si>
    <t xml:space="preserve">F5RV82|F5RV82_9ENTR Taurine ABC superfamily ATP binding cassette transporter, permease protein OS=Enterobacter hormaechei ATCC 49162 </t>
  </si>
  <si>
    <t>([0.076542, 0.122885, 0.158265, 0.076542, 0.073402, 0.038858, 0.05306, 0.032017, 0.05306, 0.027463, 0.034884, 0.047319, 0.050641, 0.054297, 0.100716, 0.11371, 0.116183, 0.060549, 0.059222, 0.060549, 0.030003, 0.018415, 0.011342, 0.007645, 0.00777, 0.007645, 0.008409, 0.005799, 0.005623, 0.004513, 0.005086, 0.004577, 0.004135, 0.004161, 0.005872, 0.00407, 0.004358, 0.004315, 0.006039, 0.004315, 0.002705, 0.002688, 0.003804, 0.005249, 0.008002, 0.01204, 0.015078, 0.014783, 0.014783, 0.032017, 0.042364, 0.035586, 0.021816, 0.029376, 0.014315, 0.011106, 0.0198, 0.03976, 0.042364, 0.035586, 0.030611, 0.050641, 0.116183, 0.074921, 0.067594, 0.027463, 0.015078, 0.015078, 0.024393, 0.024826, 0.021816, 0.017138, 0.032677, 0.035586, 0.034884, 0.078022, 0.048328, 0.024393, 0.013265, 0.010509, 0.007091, 0.007645, 0.008002, 0.006567, 0.005734, 0.003864, 0.003757, 0.005223, 0.003924, 0.004358, 0.004577, 0.004611, 0.003671, 0.003298, 0.003864, 0.003757, 0.002662, 0.003757, 0.005683, 0.00777, 0.006619, 0.009728, 0.016528, 0.010926, 0.008525, 0.013016, 0.029376, 0.031287, 0.015344, 0.028695, 0.013265, 0.011342, 0.011342, 0.025316, 0.019109, 0.031287, 0.038042, 0.037156, 0.028695, 0.012491, 0.007555, 0.01204, 0.00777, 0.006533, 0.007259, 0.007091, 0.004921, 0.003109, 0.004315, 0.004358, 0.003997, 0.006142, 0.009401, 0.009294, 0.008525, 0.007495, 0.004899, 0.003298, 0.003246, 0.002529, 0.002606, 0.003276, 0.002035, 0.001872, 0.001967, 0.002881, 0.003177, 0.003701, 0.004577, 0.004513, 0.005683, 0.003963, 0.003276, 0.003109, 0.002349, 0.002349, 0.003405, 0.003997, 0.005683, 0.008624, 0.009294, 0.015694, 0.010509, 0.0198, 0.032677, 0.032677, 0.027463, 0.049374, 0.032017, 0.045352, 0.034068, 0.046336, 0.098513, 0.139895, 0.144935, 0.147574, 0.073402, 0.035586, 0.021816, 0.013016, 0.00777, 0.007259, 0.008075, 0.013265, 0.010509, 0.008276, 0.010926, 0.01204, 0.007645, 0.00777, 0.008276, 0.00962, 0.006619, 0.006619, 0.004414, 0.004358, 0.004135, 0.005734, 0.006142, 0.009401, 0.008895, 0.015078, 0.031287, 0.013613, 0.009294, 0.009294, 0.01227, 0.011903, 0.007091, 0.007091, 0.009015, 0.007259, 0.007645, 0.011669, 0.011518, 0.011903, 0.011903, 0.01078, 0.008895, 0.008895, 0.009096, 0.014075, 0.011342, 0.010509, 0.021381, 0.017447, 0.01227, 0.01227, 0.011669, 0.023087, 0.027463, 0.021816, 0.015078, 0.011342, 0.011106, 0.007177, 0.009187, 0.006795, 0.007091, 0.007315, 0.008804, 0.005992, 0.005318, 0.004208, 0.004247, 0.00283, 0.004483, 0.004513, 0.00515, 0.003607, 0.003478, 0.003963, 0.003757, 0.005249, 0.006039, 0.006078, 0.006374, 0.007555, 0.012727, 0.014075, 0.018415, 0.023087, 0.055536, 0.033407, 0.076542, 0.06184, 0.102787, 0.0704, 0.125101, 0.100716, 0.182256, 0.147574, 0.167087, 0.30533, 0.26085], '')</t>
  </si>
  <si>
    <t xml:space="preserve">F5RV83|F5RV83_9ENTR Taurine ABC superfamily ATP binding cassette transporter, ABC protein OS=Enterobacter hormaechei ATCC 49162 </t>
  </si>
  <si>
    <t>([0.079919, 0.11371, 0.147574, 0.182256, 0.268042, 0.257454, 0.18812, 0.236433, 0.229226, 0.161087, 0.196879, 0.161087, 0.247041, 0.164327, 0.268042, 0.257454, 0.239899, 0.339168, 0.257454, 0.209395, 0.142424, 0.155435, 0.100716, 0.100716, 0.125101, 0.102787, 0.120615, 0.129801, 0.118441, 0.139895, 0.232838, 0.229226, 0.229226, 0.147574, 0.229226, 0.147574, 0.086953, 0.073402, 0.066181, 0.059222, 0.06312, 0.120615, 0.10481, 0.167087, 0.17593, 0.144935, 0.15284, 0.088832, 0.137348, 0.085092, 0.092881, 0.086953, 0.081712, 0.129801, 0.139895, 0.137348, 0.206376, 0.332115, 0.359901, 0.332115, 0.454136, 0.529623, 0.483068, 0.505461, 0.42561, 0.308712, 0.31487, 0.318242, 0.433034, 0.42561, 0.42561, 0.324872, 0.366687, 0.271506, 0.271506, 0.352862, 0.275179, 0.281712, 0.257454, 0.275179, 0.232838, 0.191378, 0.109221, 0.109221, 0.098513, 0.15008, 0.167087, 0.139895, 0.129801, 0.076542, 0.06312, 0.102787, 0.179055, 0.15008, 0.236433, 0.158265, 0.158265, 0.232838, 0.196879, 0.182256, 0.182256, 0.216401, 0.164327, 0.264545, 0.26085, 0.275179, 0.271506, 0.268042, 0.31487, 0.31487, 0.356642, 0.40511, 0.40511, 0.384043, 0.271506, 0.179055, 0.167087, 0.158265, 0.092881, 0.109221, 0.11371, 0.10481, 0.132295, 0.200174, 0.206376, 0.203355, 0.203355, 0.206376, 0.196879, 0.161087, 0.155435, 0.155435, 0.086953, 0.073402, 0.06312, 0.132295, 0.247041, 0.356642, 0.264545, 0.268042, 0.185198, 0.118441, 0.125101, 0.129801, 0.158265, 0.083462, 0.086953, 0.11371, 0.067594, 0.127496, 0.129801, 0.0704, 0.090864, 0.142424, 0.17593, 0.206376, 0.164327, 0.139895, 0.147574, 0.144935, 0.144935, 0.139895, 0.206376, 0.122885, 0.059222, 0.049374, 0.10481, 0.109221, 0.129801, 0.200174, 0.194234, 0.15284, 0.170161, 0.098513, 0.056825, 0.056825, 0.058088, 0.076542, 0.03976, 0.038858, 0.074921, 0.106997, 0.116183, 0.06184, 0.088832, 0.139895, 0.144935, 0.144935, 0.079919, 0.049374, 0.028695, 0.017138, 0.025762, 0.055536, 0.098513, 0.196879, 0.18812, 0.17593, 0.109221, 0.116183, 0.116183, 0.10481, 0.0704, 0.134866, 0.147574, 0.185198, 0.118441, 0.092881, 0.081712, 0.129801, 0.116183, 0.120615, 0.164327, 0.170161, 0.15008, 0.179055, 0.096677, 0.088832, 0.092881, 0.081712, 0.134866, 0.125101, 0.139895, 0.25406, 0.139895, 0.122885, 0.060549, 0.132295, 0.161087, 0.161087, 0.182256, 0.182256, 0.182256, 0.132295, 0.129801, 0.111485, 0.055536, 0.042364, 0.049374, 0.051831, 0.088832, 0.100716, 0.085092, 0.037156, 0.030003, 0.041405, 0.073402, 0.118441, 0.083462, 0.059222, 0.046336, 0.026892, 0.046336, 0.071867, 0.134866], '')</t>
  </si>
  <si>
    <t>[61, 63]</t>
  </si>
  <si>
    <t xml:space="preserve">F5RV84|F5RV84_9ENTR Taurine ABC superfamily ATP binding cassette transporter, binding protein OS=Enterobacter hormaechei ATCC 49162 </t>
  </si>
  <si>
    <t>([0.026892, 0.029376, 0.018787, 0.020165, 0.014586, 0.01204, 0.013265, 0.00962, 0.012491, 0.013613, 0.018106, 0.018415, 0.015078, 0.028695, 0.019109, 0.020165, 0.013613, 0.019109, 0.011342, 0.018787, 0.033407, 0.032677, 0.032677, 0.066181, 0.100716, 0.137348, 0.200174, 0.164327, 0.232838, 0.232838, 0.229226, 0.239899, 0.288399, 0.366687, 0.236433, 0.275179, 0.271506, 0.36309, 0.390993, 0.494003, 0.450668, 0.440853, 0.366687, 0.418646, 0.31487, 0.288399, 0.321458, 0.21291, 0.301917, 0.335645, 0.328603, 0.328603, 0.281712, 0.170161, 0.111485, 0.206376, 0.206376, 0.127496, 0.094817, 0.094817, 0.094817, 0.127496, 0.081712, 0.134866, 0.067594, 0.111485, 0.118441, 0.066181, 0.129801, 0.116183, 0.116183, 0.137348, 0.096677, 0.098513, 0.11371, 0.144935, 0.118441, 0.139895, 0.225814, 0.271506, 0.200174, 0.232838, 0.132295, 0.21291, 0.144935, 0.137348, 0.081712, 0.041405, 0.06312, 0.06184, 0.067594, 0.038042, 0.031287, 0.06312, 0.076542, 0.132295, 0.134866, 0.096677, 0.06312, 0.038042, 0.035586, 0.056825, 0.047319, 0.048328, 0.044297, 0.069024, 0.155435, 0.25406, 0.36309, 0.308712, 0.222385, 0.219301, 0.30533, 0.30533, 0.200174, 0.179055, 0.111485, 0.158265, 0.144935, 0.132295, 0.18812, 0.196879, 0.206376, 0.209395, 0.209395, 0.203355, 0.129801, 0.06312, 0.047319, 0.035586, 0.035586, 0.06184, 0.06312, 0.038858, 0.03976, 0.040537, 0.047319, 0.088832, 0.073402, 0.144935, 0.161087, 0.170161, 0.098513, 0.054297, 0.055536, 0.058088, 0.06184, 0.127496, 0.229226, 0.229226, 0.170161, 0.167087, 0.147574, 0.122885, 0.120615, 0.125101, 0.196879, 0.200174, 0.191378, 0.118441, 0.122885, 0.182256, 0.15008, 0.15284, 0.170161, 0.100716, 0.142424, 0.158265, 0.116183, 0.06312, 0.083462, 0.15284, 0.158265, 0.196879, 0.219301, 0.318242, 0.31487, 0.324872, 0.25406, 0.158265, 0.25031, 0.25406, 0.247041, 0.291804, 0.377384, 0.377384, 0.468512, 0.505461, 0.387226, 0.418646, 0.465241, 0.480142, 0.468512, 0.476583, 0.476583, 0.408655, 0.31487, 0.243554, 0.17593, 0.239899, 0.318242, 0.328603, 0.209395, 0.18812, 0.18812, 0.18812, 0.257454, 0.284882, 0.295083, 0.308712, 0.236433, 0.26085, 0.203355, 0.116183, 0.155435, 0.142424, 0.194234, 0.247041, 0.225814, 0.308712, 0.284882, 0.295083, 0.284882, 0.414856, 0.349426, 0.247041, 0.25031, 0.26085, 0.26085, 0.26085, 0.342579, 0.335645, 0.26085, 0.281712, 0.394753, 0.450668, 0.42561, 0.447574, 0.390993, 0.497853, 0.472492, 0.414856, 0.408655, 0.398279, 0.291804, 0.377384, 0.472492, 0.408655, 0.42561, 0.408655, 0.366687, 0.370445, 0.380708, 0.494003, 0.505461, 0.422041, 0.328603, 0.346032, 0.335645, 0.433034, 0.422041, 0.342579, 0.346032, 0.352862, 0.387226, 0.444081, 0.454136, 0.458154, 0.458154, 0.433034, 0.42561, 0.377384, 0.377384, 0.444081, 0.447574, 0.377384, 0.450668, 0.509769, 0.494003, 0.40511, 0.324872, 0.339168, 0.4292, 0.483068, 0.483068, 0.346032, 0.295083, 0.284882, 0.291804, 0.36309, 0.359901, 0.346032, 0.352862, 0.370445, 0.342579, 0.243554, 0.284882, 0.26085, 0.284882, 0.222385, 0.30533, 0.374039, 0.257454, 0.191378, 0.219301, 0.232838, 0.339168, 0.31487, 0.25406, 0.236433, 0.203355, 0.173081, 0.15008, 0.191378, 0.127496, 0.120615, 0.158265, 0.15284, 0.144935, 0.086953], '')</t>
  </si>
  <si>
    <t>[187, 254, 277]</t>
  </si>
  <si>
    <t xml:space="preserve">F5RV85|F5RV85_9ENTR Homocysteine S-methyltransferase OS=Enterobacter hormaechei ATCC 49162 </t>
  </si>
  <si>
    <t>([0.301917, 0.377384, 0.42561, 0.468512, 0.545602, 0.41194, 0.318242, 0.264545, 0.203355, 0.247041, 0.268042, 0.275179, 0.236433, 0.194234, 0.191378, 0.196879, 0.106997, 0.18812, 0.15008, 0.179055, 0.25031, 0.257454, 0.25031, 0.164327, 0.127496, 0.116183, 0.196879, 0.209395, 0.182256, 0.26085, 0.209395, 0.206376, 0.179055, 0.147574, 0.139895, 0.15008, 0.142424, 0.247041, 0.247041, 0.203355, 0.129801, 0.132295, 0.203355, 0.137348, 0.21291, 0.173081, 0.173081, 0.106997, 0.102787, 0.170161, 0.144935, 0.170161, 0.147574, 0.21291, 0.225814, 0.236433, 0.137348, 0.134866, 0.090864, 0.078022, 0.074921, 0.134866, 0.11371, 0.109221, 0.185198, 0.15008, 0.216401, 0.116183, 0.155435, 0.203355, 0.203355, 0.229226, 0.158265, 0.200174, 0.209395, 0.236433, 0.281712, 0.374039, 0.359901, 0.359901, 0.281712, 0.278302, 0.264545, 0.291804, 0.281712, 0.182256, 0.232838, 0.158265, 0.225814, 0.25406, 0.281712, 0.25031, 0.25031, 0.352862, 0.30533, 0.194234, 0.15284, 0.120615, 0.137348, 0.15008, 0.15008, 0.232838, 0.291804, 0.295083, 0.308712, 0.225814, 0.209395, 0.137348, 0.179055, 0.209395, 0.209395, 0.158265, 0.185198, 0.219301, 0.127496, 0.15008, 0.200174, 0.194234, 0.15284, 0.111485, 0.11371, 0.132295, 0.122885, 0.161087, 0.098513, 0.090864, 0.147574, 0.232838, 0.206376, 0.17593, 0.17593, 0.17593, 0.203355, 0.222385, 0.21291, 0.18812, 0.196879, 0.25031, 0.222385, 0.308712, 0.342579, 0.359901, 0.359901, 0.295083, 0.295083, 0.349426, 0.275179, 0.194234, 0.194234, 0.25031, 0.31487, 0.284882, 0.301917, 0.25406, 0.158265, 0.118441, 0.144935, 0.155435, 0.144935, 0.173081, 0.194234, 0.194234, 0.086953, 0.106997, 0.173081, 0.092881, 0.111485, 0.147574, 0.15008, 0.118441, 0.118441, 0.074921, 0.055536, 0.05306, 0.073402, 0.0704, 0.102787, 0.155435, 0.116183, 0.109221, 0.142424, 0.06312, 0.030611, 0.06312, 0.024826, 0.023087, 0.024393, 0.024826, 0.032017, 0.051831, 0.071867, 0.086953, 0.085092, 0.132295, 0.137348, 0.158265, 0.247041, 0.243554, 0.173081, 0.200174, 0.216401, 0.191378, 0.232838, 0.342579, 0.288399, 0.321458, 0.335645, 0.4292, 0.346032, 0.359901, 0.377384, 0.298791, 0.243554, 0.295083, 0.222385, 0.209395, 0.139895, 0.144935, 0.0704, 0.069024, 0.059222, 0.034068, 0.055536, 0.086953, 0.092881, 0.134866, 0.17593, 0.137348, 0.079919, 0.137348, 0.116183, 0.066181, 0.092881, 0.125101, 0.090864, 0.144935, 0.139895, 0.142424, 0.15284, 0.164327, 0.182256, 0.15008, 0.137348, 0.144935, 0.144935, 0.137348, 0.132295, 0.170161, 0.194234, 0.182256, 0.185198, 0.161087, 0.17593, 0.173081, 0.17593, 0.26085, 0.155435, 0.161087, 0.236433, 0.209395, 0.291804, 0.370445, 0.401658, 0.401658, 0.390993, 0.384043, 0.308712, 0.281712, 0.26085, 0.17593, 0.18812, 0.200174, 0.243554, 0.200174, 0.139895, 0.15284, 0.127496, 0.216401, 0.191378, 0.191378, 0.127496, 0.076542, 0.069024, 0.085092, 0.086953, 0.045352, 0.044297, 0.076542, 0.096677, 0.111485, 0.179055, 0.264545, 0.158265, 0.127496, 0.232838, 0.232838, 0.216401, 0.247041, 0.236433, 0.236433, 0.243554, 0.324872, 0.414856, 0.42561, 0.436924, 0.529623, 0.653063, 0.653063, 0.675549, 0.671169, 0.525368, 0.444081, 0.42561, 0.525368, 0.440853, 0.318242, 0.394753, 0.394753, 0.40511, 0.4292, 0.454136, 0.444081, 0.36309, 0.335645, 0.247041, 0.167087, 0.092881, 0.051831, 0.049374, 0.022667, 0.014315, 0.022667, 0.022667, 0.026338, 0.022306, 0.048328, 0.100716, 0.06312, 0.03976, 0.043307, 0.044297, 0.035586, 0.028107, 0.035586, 0.031287, 0.043307, 0.059222, 0.111485, 0.182256, 0.15008, 0.284882], '')</t>
  </si>
  <si>
    <t>[4, 305, 306, 307, 308, 309, 310, 313]</t>
  </si>
  <si>
    <t xml:space="preserve">F5RV86|F5RV86_9ENTR APC family amino acid-polyamine-organocation transporter OS=Enterobacter hormaechei ATCC 49162 </t>
  </si>
  <si>
    <t>([0.486429, 0.51388, 0.541878, 0.447574, 0.461924, 0.486429, 0.505461, 0.505461, 0.401658, 0.308712, 0.26085, 0.222385, 0.21291, 0.122885, 0.10481, 0.100716, 0.060549, 0.028695, 0.028695, 0.029376, 0.054297, 0.028695, 0.013821, 0.008075, 0.010372, 0.010672, 0.010221, 0.006619, 0.004921, 0.004775, 0.006374, 0.008002, 0.01204, 0.01227, 0.016528, 0.013265, 0.013265, 0.020165, 0.0198, 0.011518, 0.009401, 0.006374, 0.006245, 0.006619, 0.010372, 0.008624, 0.005932, 0.004689, 0.005318, 0.00543, 0.00543, 0.004388, 0.003555, 0.003478, 0.002761, 0.002327, 0.002555, 0.002761, 0.001872, 0.002581, 0.002727, 0.002705, 0.003276, 0.004689, 0.007031, 0.007177, 0.008276, 0.010221, 0.008276, 0.010372, 0.010926, 0.010131, 0.011669, 0.013016, 0.013016, 0.010372, 0.010221, 0.010372, 0.010372, 0.014586, 0.016021, 0.025316, 0.016528, 0.024826, 0.013613, 0.009977, 0.007031, 0.005086, 0.00407, 0.004646, 0.003555, 0.004646, 0.00515, 0.006078, 0.00543, 0.004736, 0.004899, 0.006894, 0.006701, 0.006078, 0.004611, 0.004611, 0.003997, 0.005011, 0.004921, 0.004208, 0.003821, 0.00407, 0.005734, 0.005623, 0.005623, 0.005086, 0.005378, 0.007315, 0.005503, 0.007645, 0.006619, 0.007091, 0.007315, 0.005683, 0.004611, 0.005378, 0.004135, 0.003212, 0.00292, 0.002327, 0.002688, 0.00246, 0.002035, 0.001967, 0.002117, 0.00283, 0.003431, 0.00231, 0.002194, 0.00292, 0.002688, 0.002366, 0.002057, 0.001687, 0.002512, 0.003212, 0.004414, 0.003804, 0.004358, 0.003607, 0.004483, 0.00407, 0.004358, 0.006421, 0.004899, 0.004921, 0.004921, 0.004611, 0.004611, 0.004161, 0.002662, 0.001906, 0.002138, 0.00231, 0.002581, 0.00243, 0.002117, 0.001649, 0.001786, 0.00155, 0.00246, 0.001597, 0.001623, 0.002396, 0.001906, 0.002581, 0.003804, 0.003701, 0.004921, 0.007422, 0.007315, 0.013821, 0.024826, 0.023534, 0.045352, 0.048328, 0.023963, 0.033407, 0.032677, 0.076542, 0.167087, 0.100716, 0.100716, 0.206376, 0.173081, 0.236433, 0.229226, 0.118441, 0.134866, 0.073402, 0.030003, 0.026892, 0.025316, 0.017797, 0.020522, 0.016826, 0.010131, 0.018787, 0.009294, 0.009401, 0.00558, 0.005378, 0.007177, 0.012727, 0.012727, 0.008525, 0.005932, 0.005932, 0.006078, 0.004899, 0.005992, 0.008804, 0.012491, 0.012491, 0.019401, 0.036378, 0.059222, 0.102787, 0.096677, 0.127496, 0.088832, 0.216401, 0.147574, 0.116183, 0.055536, 0.048328, 0.106997, 0.206376, 0.118441, 0.170161, 0.216401, 0.158265, 0.086953, 0.037156, 0.016528, 0.008525, 0.005734, 0.005249, 0.005503, 0.004315, 0.003804, 0.00407, 0.002705, 0.003177, 0.00316, 0.003177, 0.00225, 0.002366, 0.001855, 0.002705, 0.003298, 0.002761, 0.003864, 0.004161, 0.006194, 0.009483, 0.016826, 0.038858, 0.018106, 0.011106, 0.010372, 0.013016, 0.010509, 0.020522, 0.026338, 0.020876, 0.03976, 0.03976, 0.03976, 0.026892, 0.019401, 0.014315, 0.019401, 0.011106, 0.009187, 0.008804, 0.005683, 0.004483, 0.003014, 0.003246, 0.004247, 0.005011, 0.004646, 0.004921, 0.004513, 0.003963, 0.004483, 0.004646, 0.006421, 0.005872, 0.006039, 0.004835, 0.004899, 0.004611, 0.006421, 0.010221, 0.008156, 0.009015, 0.008525, 0.012727, 0.012727, 0.011669, 0.015694, 0.032677, 0.066181, 0.073402, 0.047319, 0.074921, 0.071867, 0.044297, 0.019401, 0.027463, 0.059222, 0.043307, 0.049374, 0.050641, 0.054297, 0.074921, 0.083462, 0.170161, 0.090864, 0.17593, 0.142424, 0.066181, 0.054297, 0.029376, 0.025762, 0.036378, 0.016021, 0.015344, 0.023087, 0.030611, 0.020165, 0.015344, 0.013613, 0.007259, 0.007031, 0.006533, 0.005011, 0.005086, 0.004135, 0.006194, 0.006374, 0.007555, 0.008525, 0.005623, 0.005799, 0.005223, 0.004513, 0.006245, 0.00558, 0.003997, 0.00515, 0.007177, 0.005503, 0.006701, 0.008409, 0.006482, 0.005872, 0.005932, 0.00558, 0.004577, 0.004161, 0.00283, 0.002078, 0.002349, 0.003461, 0.004247, 0.003276, 0.003727, 0.002512, 0.00292, 0.00407, 0.004208, 0.004161, 0.004899, 0.005683, 0.006421, 0.008276, 0.009865, 0.016257, 0.016826, 0.030003, 0.024393, 0.025762, 0.050641, 0.032677, 0.034884, 0.027463, 0.078022, 0.056825, 0.067594, 0.076542, 0.038858, 0.023534, 0.028107, 0.028695, 0.015694, 0.019401, 0.010131, 0.006894, 0.004736, 0.004689, 0.00359, 0.003246, 0.003804, 0.002688, 0.002976, 0.002881, 0.00243, 0.00155, 0.001417, 0.002194, 0.002194, 0.00283, 0.003701, 0.003461, 0.00316, 0.003701, 0.002662, 0.0028, 0.002881, 0.003864, 0.003804, 0.005503, 0.004513, 0.003997, 0.004835, 0.004483, 0.003366, 0.003246, 0.004388, 0.005734, 0.003864, 0.002555, 0.001808, 0.001872, 0.001855, 0.0028, 0.002336, 0.003341, 0.004736, 0.006533, 0.006988, 0.011106, 0.010926, 0.021816, 0.021816, 0.021816, 0.048328, 0.076542, 0.134866, 0.11371, 0.127496, 0.225814, 0.359901, 0.505461, 0.472492, 0.450668, 0.40511], '')</t>
  </si>
  <si>
    <t>[1, 2, 6, 7, 462]</t>
  </si>
  <si>
    <t xml:space="preserve">F5RV87|F5RV87_9ENTR Protein of hypothetical function UPF0118 OS=Enterobacter hormaechei ATCC 49162 </t>
  </si>
  <si>
    <t>([0.006245, 0.004414, 0.003341, 0.002529, 0.002057, 0.002327, 0.001808, 0.001692, 0.002349, 0.002014, 0.002194, 0.001649, 0.000945, 0.001709, 0.001232, 0.000747, 0.001232, 0.001318, 0.000833, 0.000412, 0.000833, 0.001249, 0.001267, 0.001288, 0.001335, 0.001687, 0.001692, 0.001709, 0.001602, 0.001602, 0.001572, 0.001288, 0.001318, 0.00225, 0.002396, 0.002396, 0.003461, 0.003701, 0.003405, 0.003431, 0.005223, 0.00543, 0.005503, 0.00558, 0.00777, 0.012491, 0.016257, 0.022667, 0.045352, 0.046336, 0.032677, 0.067594, 0.069024, 0.079919, 0.076542, 0.028695, 0.050641, 0.023963, 0.011669, 0.009096, 0.009015, 0.005992, 0.004431, 0.003405, 0.003298, 0.003671, 0.00246, 0.001967, 0.001391, 0.000876, 0.000859, 0.001, 0.001, 0.000983, 0.001305, 0.000854, 0.001434, 0.000923, 0.001533, 0.001808, 0.001687, 0.001687, 0.002555, 0.003431, 0.003671, 0.005378, 0.004976, 0.007555, 0.009977, 0.016257, 0.034068, 0.028107, 0.036378, 0.045352, 0.05306, 0.032677, 0.044297, 0.037156, 0.036378, 0.014315, 0.021816, 0.03976, 0.03976, 0.046336, 0.049374, 0.051831, 0.036378, 0.032677, 0.029376, 0.012491, 0.00777, 0.006533, 0.011518, 0.009977, 0.009728, 0.009096, 0.016528, 0.023534, 0.018415, 0.028695, 0.076542, 0.032017, 0.032677, 0.069024, 0.056825, 0.025762, 0.050641, 0.074921, 0.044297, 0.033407, 0.040537, 0.086953, 0.11371, 0.102787, 0.106997, 0.048328, 0.049374, 0.034884, 0.030611, 0.040537, 0.040537, 0.017138, 0.018106, 0.009865, 0.00962, 0.00962, 0.016021, 0.017138, 0.008723, 0.01204, 0.008276, 0.010372, 0.006619, 0.006619, 0.004414, 0.004315, 0.004135, 0.004736, 0.003864, 0.002727, 0.001967, 0.00155, 0.00155, 0.001417, 0.00146, 0.000958, 0.000958, 0.001061, 0.001, 0.001855, 0.001318, 0.001434, 0.001249, 0.001855, 0.001936, 0.002138, 0.001434, 0.00231, 0.002623, 0.002606, 0.004135, 0.00407, 0.005623, 0.009187, 0.009096, 0.00962, 0.016257, 0.016826, 0.015078, 0.009096, 0.005086, 0.006245, 0.009096, 0.007555, 0.005623, 0.00543, 0.005932, 0.008409, 0.008075, 0.007031, 0.011106, 0.006988, 0.010509, 0.01078, 0.010509, 0.016528, 0.016528, 0.010372, 0.008624, 0.006374, 0.006795, 0.011903, 0.014783, 0.015344, 0.017797, 0.029376, 0.029376, 0.023963, 0.018787, 0.009294, 0.009294, 0.005992, 0.005932, 0.005872, 0.003963, 0.00407, 0.004611, 0.006039, 0.005932, 0.004689, 0.004513, 0.005992, 0.004921, 0.003478, 0.002705, 0.003405, 0.002155, 0.001434, 0.002155, 0.001649, 0.001936, 0.002512, 0.003212, 0.003212, 0.003246, 0.004577, 0.003804, 0.002623, 0.002014, 0.001936, 0.002155, 0.003298, 0.00283, 0.00292, 0.002976, 0.002366, 0.001906, 0.002014, 0.002529, 0.002662, 0.003821, 0.005223, 0.003431, 0.002976, 0.003997, 0.00407, 0.003014, 0.002336, 0.002366, 0.00243, 0.003341, 0.002976, 0.001709, 0.00152, 0.001232, 0.001267, 0.00146, 0.002194, 0.002366, 0.002057, 0.002078, 0.00225, 0.00146, 0.00146, 0.002057, 0.00225, 0.00152, 0.001499, 0.001709, 0.002512, 0.003341, 0.003478, 0.005378, 0.008156, 0.009015, 0.017797, 0.038858, 0.032677, 0.017138, 0.016826, 0.015078, 0.008525, 0.008525, 0.014315, 0.014075, 0.013821, 0.011669, 0.015078, 0.034068, 0.028695, 0.014783, 0.014783, 0.008409, 0.008409, 0.008409, 0.006482, 0.004483, 0.003053, 0.004247, 0.006482, 0.006482, 0.006374, 0.008156, 0.006701, 0.004611, 0.004414, 0.00316, 0.002705, 0.002727, 0.001748, 0.002705, 0.002727, 0.001748, 0.002581, 0.002503, 0.002503, 0.003924, 0.004976, 0.006374, 0.006374, 0.006039, 0.007495, 0.013437, 0.019401, 0.013437, 0.026892, 0.048328, 0.120615, 0.069024, 0.047319, 0.111485, 0.120615, 0.21291, 0.346032, 0.36309, 0.398279, 0.436924, 0.433034, 0.332115, 0.36309, 0.346032, 0.311707, 0.342579, 0.288399, 0.222385, 0.36309, 0.311707, 0.359901, 0.278302], '')</t>
  </si>
  <si>
    <t xml:space="preserve">F5RV88|F5RV88_9ENTR Diguanylate cyclase OS=Enterobacter hormaechei ATCC 49162 </t>
  </si>
  <si>
    <t>([0.041405, 0.06312, 0.045352, 0.069024, 0.050641, 0.042364, 0.030003, 0.041405, 0.028695, 0.031287, 0.040537, 0.051831, 0.030003, 0.033407, 0.031287, 0.019109, 0.025316, 0.020876, 0.019401, 0.035586, 0.034884, 0.067594, 0.073402, 0.073402, 0.081712, 0.120615, 0.164327, 0.216401, 0.15008, 0.225814, 0.257454, 0.25406, 0.257454, 0.257454, 0.219301, 0.271506, 0.356642, 0.30533, 0.339168, 0.359901, 0.374039, 0.31487, 0.321458, 0.278302, 0.366687, 0.349426, 0.268042, 0.232838, 0.182256, 0.247041, 0.268042, 0.185198, 0.164327, 0.158265, 0.161087, 0.17593, 0.142424, 0.083462, 0.132295, 0.122885, 0.122885, 0.134866, 0.219301, 0.142424, 0.10481, 0.088832, 0.088832, 0.090864, 0.111485, 0.15008, 0.144935, 0.147574, 0.219301, 0.264545, 0.18812, 0.264545, 0.359901, 0.298791, 0.40511, 0.422041, 0.422041, 0.332115, 0.295083, 0.288399, 0.271506, 0.352862, 0.370445, 0.370445, 0.454136, 0.418646, 0.454136, 0.458154, 0.458154, 0.480142, 0.370445, 0.422041, 0.342579, 0.239899, 0.239899, 0.239899, 0.229226, 0.155435, 0.21291, 0.132295, 0.083462, 0.144935, 0.15008, 0.085092, 0.083462, 0.090864, 0.120615, 0.120615, 0.122885, 0.092881, 0.069024, 0.066181, 0.081712, 0.137348, 0.147574, 0.200174, 0.182256, 0.182256, 0.281712, 0.301917, 0.401658, 0.483068, 0.440853, 0.346032, 0.40511, 0.31487, 0.219301, 0.118441, 0.116183, 0.106997, 0.127496, 0.092881, 0.173081, 0.106997, 0.118441, 0.179055, 0.219301, 0.222385, 0.194234, 0.185198, 0.173081, 0.164327, 0.092881, 0.118441, 0.203355, 0.134866, 0.206376, 0.203355, 0.229226, 0.15008, 0.167087, 0.161087, 0.236433, 0.142424, 0.139895, 0.109221, 0.11371, 0.066181, 0.069024, 0.069024, 0.055536, 0.059222, 0.059222, 0.11371, 0.106997, 0.098513, 0.185198, 0.118441, 0.182256, 0.271506, 0.268042, 0.257454, 0.278302, 0.206376, 0.268042, 0.284882, 0.31487, 0.216401, 0.295083, 0.26085, 0.203355, 0.155435, 0.079919, 0.046336, 0.022667, 0.015078, 0.013265, 0.012491, 0.011106, 0.008002, 0.005932, 0.007645, 0.007877, 0.007422, 0.007422, 0.006142, 0.007555, 0.008723, 0.009096, 0.006894, 0.007495, 0.007422, 0.009977, 0.017797, 0.019109, 0.023534, 0.038858, 0.046336, 0.025762, 0.044297, 0.079919, 0.139895, 0.15008, 0.085092, 0.071867, 0.071867, 0.132295, 0.142424, 0.139895, 0.200174, 0.167087, 0.170161, 0.26085, 0.191378, 0.191378, 0.275179, 0.257454, 0.25031, 0.264545, 0.321458, 0.324872, 0.332115, 0.301917, 0.203355, 0.291804, 0.232838, 0.196879, 0.182256, 0.185198, 0.167087, 0.170161, 0.194234, 0.173081, 0.161087, 0.236433, 0.222385, 0.137348, 0.229226, 0.225814, 0.232838, 0.264545, 0.301917, 0.268042, 0.308712, 0.298791, 0.278302, 0.281712, 0.387226, 0.408655, 0.31487, 0.219301, 0.194234, 0.275179, 0.268042, 0.281712, 0.281712, 0.281712, 0.281712, 0.275179, 0.278302, 0.185198, 0.200174, 0.200174, 0.164327, 0.15284, 0.257454, 0.21291, 0.264545, 0.278302, 0.196879, 0.25031, 0.342579, 0.288399, 0.194234, 0.200174, 0.219301, 0.222385, 0.155435, 0.209395, 0.229226, 0.229226, 0.25031, 0.236433, 0.229226, 0.301917, 0.225814, 0.137348, 0.129801, 0.100716, 0.10481, 0.147574, 0.185198, 0.200174, 0.191378, 0.298791, 0.291804, 0.257454, 0.164327, 0.21291, 0.21291, 0.203355, 0.125101, 0.116183, 0.11371, 0.132295, 0.142424, 0.21291, 0.318242, 0.394753, 0.472492, 0.486429, 0.390993, 0.374039, 0.374039, 0.486429, 0.494003, 0.433034, 0.339168, 0.401658, 0.36309, 0.380708, 0.356642, 0.454136, 0.553315, 0.553315, 0.517562, 0.538167, 0.570702, 0.480142, 0.497853, 0.505461, 0.486429, 0.653063, 0.666105, 0.517562, 0.505461, 0.390993, 0.394753, 0.5017, 0.444081, 0.549308, 0.58069, 0.59014, 0.59917, 0.553315, 0.56648, 0.58069, 0.541878, 0.422041, 0.387226, 0.311707, 0.339168, 0.25031, 0.15008, 0.122885, 0.196879, 0.196879, 0.308712, 0.374039, 0.288399, 0.366687, 0.26085, 0.173081, 0.173081, 0.090864, 0.11371, 0.11371, 0.06312, 0.066181, 0.125101, 0.219301, 0.291804, 0.232838, 0.339168, 0.414856, 0.436924, 0.401658, 0.30533, 0.209395, 0.25031, 0.25031, 0.216401, 0.268042, 0.359901, 0.335645, 0.36309, 0.349426, 0.26085, 0.321458, 0.236433, 0.185198, 0.179055, 0.182256, 0.200174, 0.116183, 0.11371, 0.122885, 0.122885, 0.132295, 0.132295, 0.134866, 0.196879, 0.200174, 0.158265, 0.079919, 0.100716, 0.185198, 0.120615, 0.18812, 0.209395, 0.206376, 0.229226, 0.229226, 0.21291, 0.222385, 0.30533, 0.222385, 0.229226, 0.268042, 0.356642, 0.324872, 0.30533, 0.31487, 0.352862, 0.390993, 0.494003, 0.490133, 0.422041, 0.468512, 0.458154, 0.468512, 0.58069, 0.613573, 0.648219, 0.553315, 0.549308, 0.450668, 0.450668, 0.394753, 0.284882, 0.291804, 0.30533, 0.321458, 0.321458, 0.200174, 0.232838, 0.236433, 0.139895, 0.17593, 0.222385, 0.222385, 0.118441, 0.109221, 0.098513, 0.090864, 0.116183, 0.11371, 0.18812, 0.18812, 0.158265, 0.158265, 0.144935, 0.225814, 0.15284, 0.122885, 0.222385, 0.142424, 0.083462, 0.155435, 0.144935, 0.111485, 0.073402, 0.15008, 0.158265, 0.161087, 0.142424, 0.10481, 0.085092, 0.038858, 0.066181, 0.058088, 0.102787, 0.102787, 0.116183, 0.182256, 0.120615, 0.069024, 0.081712, 0.085092, 0.045352, 0.048328, 0.059222, 0.074921, 0.074921, 0.079919, 0.085092, 0.0704, 0.098513, 0.071867, 0.118441, 0.098513, 0.139895, 0.144935, 0.161087, 0.086953, 0.044297, 0.098513, 0.158265, 0.158265, 0.243554, 0.295083, 0.203355, 0.206376, 0.158265, 0.15008, 0.081712, 0.071867, 0.050641, 0.06184, 0.118441, 0.081712, 0.096677, 0.142424, 0.090864, 0.085092, 0.096677, 0.155435, 0.15008, 0.15008, 0.129801, 0.102787, 0.122885, 0.118441, 0.142424, 0.229226, 0.232838, 0.284882, 0.298791, 0.384043, 0.394753, 0.387226, 0.390993, 0.30533, 0.268042, 0.30533, 0.257454, 0.339168, 0.268042, 0.222385, 0.147574, 0.15284, 0.182256, 0.15008, 0.225814, 0.216401, 0.129801, 0.122885, 0.15008, 0.111485, 0.11371, 0.058088, 0.033407, 0.059222, 0.049374, 0.049374, 0.06184, 0.042364, 0.045352, 0.056825, 0.0704, 0.098513, 0.139895, 0.118441, 0.122885, 0.098513, 0.06184, 0.10481, 0.078022, 0.055536, 0.056825], '')</t>
  </si>
  <si>
    <t>[337, 338, 339, 340, 341, 344, 346, 347, 348, 349, 352, 354, 355, 356, 357, 358, 359, 360, 361, 445, 446, 447, 448, 449]</t>
  </si>
  <si>
    <t xml:space="preserve">F5RV89|F5RV89_9ENTR Uncharacterized protein OS=Enterobacter hormaechei ATCC 49162 </t>
  </si>
  <si>
    <t>([0.004611, 0.003246, 0.002349, 0.002035, 0.002688, 0.003512, 0.002727, 0.002976, 0.00246, 0.002057, 0.00155, 0.002014, 0.001249, 0.000842, 0.000485, 0.000301, 0.000532, 0.000391, 0.000893, 0.000906, 0.001, 0.000906, 0.001103, 0.001722, 0.001533, 0.00103, 0.001103, 0.001267, 0.00146, 0.002211, 0.003405, 0.005318, 0.00389, 0.004358, 0.004835, 0.004899, 0.006894, 0.007259, 0.007495, 0.004921, 0.005011, 0.00777, 0.00543, 0.005503, 0.004611, 0.005932, 0.006482, 0.004483, 0.004358, 0.00316, 0.002688, 0.002512, 0.002503, 0.003053, 0.002761, 0.003276, 0.004414, 0.004414, 0.003727, 0.003727, 0.003997, 0.005932, 0.004247, 0.004513, 0.005932, 0.004775, 0.004208, 0.003864, 0.005318, 0.005249, 0.005223, 0.004315, 0.0028, 0.002761, 0.002327, 0.003757, 0.002881, 0.00243, 0.001623, 0.001232, 0.001344, 0.001249, 0.000631, 0.000958, 0.001159, 0.000936, 0.000923, 0.000923, 0.000923, 0.000923, 0.001417, 0.00225, 0.002276, 0.003405, 0.002976, 0.00292, 0.002623, 0.003512, 0.004388, 0.004414, 0.006619, 0.006194, 0.009728, 0.018415, 0.017138, 0.021381, 0.028107, 0.058088, 0.111485, 0.147574, 0.144935, 0.147574, 0.100716, 0.182256, 0.120615, 0.086953, 0.182256, 0.209395, 0.222385, 0.11371, 0.200174, 0.200174, 0.328603, 0.200174, 0.206376, 0.116183, 0.081712, 0.042364, 0.050641, 0.054297, 0.078022, 0.088832, 0.046336, 0.026892, 0.014783, 0.025316, 0.047319, 0.045352, 0.020165, 0.01078, 0.01227, 0.013613, 0.013437, 0.01204, 0.021381, 0.023087, 0.044297, 0.034884, 0.066181, 0.03976, 0.023963, 0.016257, 0.00962, 0.00962, 0.014315, 0.017447, 0.013016, 0.008723, 0.009015, 0.011342, 0.015694, 0.020165, 0.013613, 0.010372, 0.008156, 0.006533, 0.004736, 0.003607, 0.004577], '')</t>
  </si>
  <si>
    <t xml:space="preserve">F5RV90|F5RV90_9ENTR LysR family transcriptional regulator OS=Enterobacter hormaechei ATCC 49162 </t>
  </si>
  <si>
    <t>([0.11371, 0.173081, 0.129801, 0.066181, 0.041405, 0.06184, 0.049374, 0.03976, 0.058088, 0.076542, 0.096677, 0.11371, 0.059222, 0.06312, 0.054297, 0.086953, 0.071867, 0.078022, 0.085092, 0.051831, 0.049374, 0.079919, 0.078022, 0.137348, 0.229226, 0.25406, 0.173081, 0.232838, 0.298791, 0.257454, 0.18812, 0.18812, 0.18812, 0.209395, 0.21291, 0.21291, 0.239899, 0.185198, 0.247041, 0.311707, 0.394753, 0.311707, 0.222385, 0.222385, 0.18812, 0.196879, 0.268042, 0.346032, 0.342579, 0.278302, 0.308712, 0.291804, 0.298791, 0.311707, 0.36309, 0.352862, 0.380708, 0.291804, 0.295083, 0.206376, 0.222385, 0.222385, 0.275179, 0.352862, 0.346032, 0.31487, 0.196879, 0.18812, 0.122885, 0.074921, 0.120615, 0.125101, 0.164327, 0.170161, 0.161087, 0.194234, 0.194234, 0.194234, 0.284882, 0.374039, 0.461924, 0.450668, 0.454136, 0.398279, 0.408655, 0.41194, 0.444081, 0.486429, 0.486429, 0.472492, 0.570702, 0.480142, 0.509769, 0.553315, 0.549308, 0.454136, 0.447574, 0.454136, 0.366687, 0.36309, 0.271506, 0.30533, 0.339168, 0.247041, 0.247041, 0.21291, 0.209395, 0.122885, 0.179055, 0.18812, 0.288399, 0.295083, 0.398279, 0.359901, 0.284882, 0.284882, 0.30533, 0.31487, 0.225814, 0.328603, 0.239899, 0.332115, 0.311707, 0.275179, 0.370445, 0.384043, 0.422041, 0.339168, 0.359901, 0.332115, 0.335645, 0.328603, 0.216401, 0.194234, 0.129801, 0.161087, 0.090864, 0.132295, 0.074921, 0.122885, 0.118441, 0.158265, 0.182256, 0.179055, 0.182256, 0.170161, 0.158265, 0.102787, 0.139895, 0.209395, 0.232838, 0.144935, 0.15284, 0.268042, 0.225814, 0.278302, 0.219301, 0.225814, 0.15284, 0.167087, 0.142424, 0.137348, 0.194234, 0.142424, 0.081712, 0.047319, 0.046336, 0.076542, 0.094817, 0.11371, 0.078022, 0.096677, 0.164327, 0.161087, 0.092881, 0.118441, 0.147574, 0.147574, 0.232838, 0.324872, 0.394753, 0.422041, 0.356642, 0.232838, 0.291804, 0.264545, 0.257454, 0.219301, 0.257454, 0.288399, 0.295083, 0.366687, 0.328603, 0.225814, 0.191378, 0.30533, 0.182256, 0.116183, 0.098513, 0.090864, 0.092881, 0.100716, 0.100716, 0.144935, 0.232838, 0.142424, 0.257454, 0.239899, 0.191378, 0.191378, 0.191378, 0.182256, 0.18812, 0.102787, 0.185198, 0.132295, 0.109221, 0.209395, 0.291804, 0.335645, 0.247041, 0.236433, 0.161087, 0.10481, 0.106997, 0.056825, 0.073402, 0.074921, 0.15008, 0.232838, 0.170161, 0.17593, 0.10481, 0.066181, 0.139895, 0.127496, 0.127496, 0.137348, 0.066181, 0.034068, 0.034884, 0.060549, 0.064632, 0.098513, 0.085092, 0.094817, 0.15284, 0.182256, 0.179055, 0.10481, 0.066181, 0.090864, 0.056825, 0.059222, 0.106997, 0.098513, 0.056825, 0.100716, 0.094817, 0.173081, 0.25406, 0.318242, 0.352862, 0.229226, 0.232838, 0.26085, 0.167087, 0.094817, 0.078022, 0.090864, 0.147574, 0.200174, 0.182256, 0.26085, 0.346032, 0.288399, 0.264545, 0.36309, 0.359901, 0.328603, 0.298791, 0.21291, 0.216401, 0.116183, 0.129801, 0.137348, 0.170161, 0.25406, 0.332115, 0.339168, 0.284882, 0.26085, 0.239899, 0.216401, 0.170161, 0.137348, 0.134866, 0.129801, 0.083462], '')</t>
  </si>
  <si>
    <t>[90, 92, 93, 94]</t>
  </si>
  <si>
    <t xml:space="preserve">F5RV91|F5RV91_9ENTR 3-oxoacyl-[acyl-carrier-protein] reductase OS=Enterobacter hormaechei ATCC 49162 </t>
  </si>
  <si>
    <t>([0.164327, 0.111485, 0.155435, 0.18812, 0.17593, 0.216401, 0.203355, 0.229226, 0.158265, 0.182256, 0.132295, 0.134866, 0.071867, 0.098513, 0.090864, 0.15284, 0.092881, 0.076542, 0.081712, 0.088832, 0.109221, 0.120615, 0.147574, 0.094817, 0.102787, 0.071867, 0.071867, 0.088832, 0.090864, 0.17593, 0.17593, 0.222385, 0.25406, 0.257454, 0.30533, 0.31487, 0.271506, 0.291804, 0.291804, 0.311707, 0.196879, 0.196879, 0.278302, 0.275179, 0.308712, 0.332115, 0.42561, 0.346032, 0.380708, 0.311707, 0.288399, 0.257454, 0.222385, 0.144935, 0.191378, 0.194234, 0.116183, 0.139895, 0.196879, 0.196879, 0.196879, 0.284882, 0.25406, 0.264545, 0.264545, 0.216401, 0.10481, 0.086953, 0.106997, 0.06184, 0.11371, 0.122885, 0.155435, 0.229226, 0.229226, 0.185198, 0.106997, 0.182256, 0.194234, 0.125101, 0.15008, 0.071867, 0.038858, 0.055536, 0.038858, 0.047319, 0.098513, 0.098513, 0.098513, 0.127496, 0.106997, 0.092881, 0.092881, 0.100716, 0.10481, 0.109221, 0.111485, 0.182256, 0.139895, 0.076542, 0.137348, 0.081712, 0.161087, 0.18812, 0.134866, 0.161087, 0.164327, 0.094817, 0.173081, 0.132295, 0.125101, 0.196879, 0.194234, 0.111485, 0.050641, 0.054297, 0.092881, 0.116183, 0.069024, 0.102787, 0.167087, 0.167087, 0.161087, 0.15008, 0.209395, 0.18812, 0.122885, 0.06312, 0.073402, 0.073402, 0.120615, 0.137348, 0.092881, 0.090864, 0.127496, 0.122885, 0.109221, 0.129801, 0.18812, 0.284882, 0.216401, 0.155435, 0.15008, 0.144935, 0.144935, 0.098513, 0.142424, 0.21291, 0.318242, 0.324872, 0.342579, 0.26085, 0.203355, 0.203355, 0.203355, 0.232838, 0.346032, 0.291804, 0.225814, 0.219301, 0.134866, 0.17593, 0.236433, 0.232838, 0.342579, 0.308712, 0.308712, 0.318242, 0.25406, 0.268042, 0.301917, 0.216401, 0.216401, 0.278302, 0.346032, 0.31487, 0.324872, 0.324872, 0.366687, 0.414856, 0.390993, 0.390993, 0.295083, 0.311707, 0.209395, 0.132295, 0.158265, 0.236433, 0.236433, 0.271506, 0.291804, 0.311707, 0.408655, 0.5017, 0.422041, 0.433034, 0.483068, 0.476583, 0.440853, 0.349426, 0.359901, 0.321458, 0.418646, 0.398279, 0.275179, 0.394753, 0.494003, 0.390993, 0.377384, 0.398279, 0.4292, 0.401658, 0.298791, 0.185198, 0.158265, 0.200174, 0.155435, 0.086953, 0.096677, 0.096677, 0.170161, 0.173081, 0.129801, 0.10481, 0.158265, 0.219301, 0.144935, 0.11371, 0.127496, 0.079919, 0.054297, 0.054297, 0.067594, 0.067594, 0.11371, 0.11371, 0.092881, 0.120615, 0.200174, 0.182256, 0.182256, 0.142424, 0.086953, 0.147574, 0.122885, 0.167087, 0.203355, 0.268042, 0.308712, 0.281712, 0.359901, 0.390993, 0.30533, 0.196879, 0.25406, 0.225814, 0.232838, 0.243554, 0.209395, 0.161087, 0.129801, 0.132295, 0.137348, 0.191378], '')</t>
  </si>
  <si>
    <t xml:space="preserve">F5RV92|F5RV92_9ENTR Major royal jelly protein OS=Enterobacter hormaechei ATCC 49162 </t>
  </si>
  <si>
    <t>([0.191378, 0.147574, 0.118441, 0.079919, 0.055536, 0.073402, 0.042364, 0.059222, 0.074921, 0.076542, 0.079919, 0.100716, 0.086953, 0.086953, 0.090864, 0.094817, 0.127496, 0.100716, 0.142424, 0.236433, 0.271506, 0.216401, 0.281712, 0.328603, 0.308712, 0.352862, 0.356642, 0.401658, 0.390993, 0.298791, 0.339168, 0.370445, 0.40511, 0.447574, 0.436924, 0.4292, 0.394753, 0.339168, 0.41194, 0.349426, 0.335645, 0.216401, 0.30533, 0.301917, 0.301917, 0.335645, 0.377384, 0.342579, 0.436924, 0.352862, 0.418646, 0.408655, 0.318242, 0.291804, 0.17593, 0.185198, 0.15284, 0.179055, 0.264545, 0.239899, 0.239899, 0.144935, 0.185198, 0.185198, 0.191378, 0.222385, 0.288399, 0.194234, 0.15008, 0.125101, 0.167087, 0.191378, 0.161087, 0.275179, 0.239899, 0.356642, 0.26085, 0.288399, 0.225814, 0.15008, 0.155435, 0.18812, 0.288399, 0.288399, 0.26085, 0.25031, 0.219301, 0.25031, 0.298791, 0.387226, 0.30533, 0.342579, 0.318242, 0.239899, 0.239899, 0.268042, 0.264545, 0.366687, 0.374039, 0.447574, 0.505461, 0.4292, 0.433034, 0.4292, 0.529623, 0.447574, 0.454136, 0.472492, 0.436924, 0.387226, 0.384043, 0.483068, 0.414856, 0.366687, 0.483068, 0.342579, 0.26085, 0.182256, 0.173081, 0.170161, 0.161087, 0.196879, 0.257454, 0.161087, 0.102787, 0.047319, 0.078022, 0.046336, 0.044297, 0.036378, 0.06184, 0.032017, 0.020876, 0.024826, 0.040537, 0.044297, 0.071867, 0.129801, 0.196879, 0.216401, 0.191378, 0.194234, 0.182256, 0.191378, 0.284882, 0.281712, 0.308712, 0.275179, 0.271506, 0.271506, 0.219301, 0.229226, 0.332115, 0.398279, 0.42561, 0.433034, 0.324872, 0.356642, 0.342579, 0.25406, 0.219301, 0.170161, 0.17593, 0.17593, 0.118441, 0.098513, 0.164327, 0.219301, 0.281712, 0.335645, 0.321458, 0.301917, 0.209395, 0.222385, 0.229226, 0.173081, 0.142424, 0.161087, 0.170161, 0.185198, 0.271506, 0.271506, 0.356642, 0.26085, 0.232838, 0.21291, 0.161087, 0.15284, 0.161087, 0.161087, 0.185198, 0.185198, 0.288399, 0.366687, 0.324872, 0.349426, 0.42561, 0.468512, 0.538167, 0.494003, 0.480142, 0.394753, 0.308712, 0.222385, 0.247041, 0.284882, 0.268042, 0.359901, 0.359901, 0.349426, 0.366687, 0.370445, 0.370445, 0.370445, 0.311707, 0.257454, 0.232838, 0.222385, 0.21291, 0.25031, 0.25031, 0.191378, 0.271506, 0.291804, 0.394753, 0.494003, 0.483068, 0.529623, 0.517562, 0.454136, 0.394753, 0.352862, 0.352862, 0.356642, 0.36309, 0.444081, 0.468512, 0.366687, 0.401658, 0.398279, 0.359901, 0.422041, 0.401658, 0.321458, 0.301917, 0.288399, 0.173081, 0.185198, 0.243554, 0.173081, 0.200174, 0.185198, 0.21291, 0.236433, 0.247041, 0.209395, 0.196879, 0.26085, 0.271506, 0.164327, 0.100716, 0.10481, 0.060549, 0.102787, 0.164327, 0.243554, 0.247041, 0.332115, 0.295083, 0.21291, 0.268042, 0.21291, 0.321458, 0.324872, 0.268042, 0.185198, 0.144935, 0.144935, 0.15284, 0.25406, 0.332115, 0.422041, 0.422041, 0.494003, 0.461924, 0.472492, 0.387226, 0.356642, 0.356642, 0.380708, 0.384043, 0.4292, 0.525368, 0.408655, 0.408655, 0.444081, 0.465241, 0.553315, 0.557691, 0.549308, 0.521092, 0.534167, 0.538167, 0.444081, 0.374039, 0.40511, 0.401658, 0.458154, 0.480142, 0.483068, 0.497853, 0.5017, 0.398279, 0.30533, 0.384043, 0.394753, 0.328603, 0.390993, 0.387226, 0.398279, 0.387226, 0.301917, 0.232838, 0.229226, 0.222385, 0.291804, 0.318242, 0.25031, 0.271506, 0.271506, 0.239899, 0.191378, 0.26085, 0.377384, 0.377384, 0.346032, 0.332115, 0.398279, 0.418646, 0.418646, 0.324872, 0.243554, 0.232838, 0.321458, 0.335645, 0.42561, 0.444081, 0.414856, 0.394753, 0.394753, 0.433034, 0.472492, 0.517562, 0.534167, 0.422041, 0.454136, 0.384043, 0.387226, 0.374039, 0.349426, 0.349426, 0.356642, 0.440853, 0.553315, 0.517562, 0.40511, 0.40511, 0.377384, 0.346032, 0.374039, 0.366687, 0.311707, 0.301917, 0.311707, 0.321458, 0.390993, 0.36309, 0.472492, 0.401658, 0.318242, 0.318242, 0.247041, 0.352862, 0.324872, 0.30533, 0.281712, 0.298791, 0.298791, 0.328603, 0.374039, 0.41194, 0.401658, 0.41194, 0.384043, 0.346032, 0.288399, 0.257454, 0.346032, 0.291804, 0.377384], '')</t>
  </si>
  <si>
    <t>[100, 104, 198, 227, 228, 292, 297, 298, 299, 300, 301, 302, 311, 352, 353, 363, 364]</t>
  </si>
  <si>
    <t xml:space="preserve">F5RV93|F5RV93_9ENTR Uncharacterized protein OS=Enterobacter hormaechei ATCC 49162 </t>
  </si>
  <si>
    <t>([0.003461, 0.003461, 0.004899, 0.006374, 0.006894, 0.007422, 0.006533, 0.007031, 0.008525, 0.011106, 0.009483, 0.013265, 0.012491, 0.022306, 0.030003, 0.049374, 0.064632, 0.127496, 0.10481, 0.090864, 0.173081, 0.161087, 0.222385, 0.209395, 0.222385, 0.170161, 0.219301, 0.318242, 0.366687, 0.384043, 0.384043, 0.490133, 0.454136, 0.454136, 0.387226, 0.356642, 0.25031, 0.264545, 0.15008, 0.200174, 0.281712, 0.18812, 0.301917, 0.301917, 0.216401, 0.203355, 0.25031, 0.167087, 0.15284, 0.076542, 0.074921, 0.069024, 0.067594, 0.067594, 0.079919, 0.05306, 0.045352, 0.098513, 0.088832, 0.158265, 0.196879, 0.196879, 0.173081, 0.173081, 0.170161, 0.164327, 0.18812, 0.18812, 0.26085, 0.264545, 0.291804, 0.229226, 0.239899, 0.15008, 0.102787, 0.086953, 0.127496, 0.203355, 0.18812, 0.18812, 0.127496, 0.073402, 0.079919, 0.10481, 0.06184, 0.050641, 0.05306, 0.048328, 0.073402, 0.038042, 0.040537, 0.073402, 0.064632, 0.032017, 0.0704, 0.06312, 0.06312, 0.086953, 0.043307, 0.047319, 0.048328, 0.042364, 0.079919, 0.060549, 0.054297, 0.050641, 0.051831, 0.054297, 0.049374, 0.030003, 0.060549, 0.058088, 0.060549, 0.054297, 0.071867, 0.06312, 0.06184, 0.066181, 0.066181, 0.125101, 0.116183, 0.134866, 0.206376, 0.111485, 0.079919, 0.092881, 0.088832, 0.125101, 0.118441, 0.127496, 0.17593, 0.102787, 0.118441, 0.118441, 0.116183, 0.161087, 0.170161, 0.264545, 0.173081, 0.098513, 0.056825, 0.056825, 0.049374, 0.049374, 0.076542, 0.06312, 0.102787, 0.11371, 0.096677, 0.155435, 0.109221, 0.109221, 0.10481, 0.098513, 0.073402, 0.106997, 0.078022, 0.05306, 0.036378, 0.058088, 0.096677, 0.164327, 0.132295, 0.090864], '')</t>
  </si>
  <si>
    <t xml:space="preserve">F5RV94|F5RV94_9ENTR Sensory box/GGDEF family protein OS=Enterobacter hormaechei ATCC 49162 </t>
  </si>
  <si>
    <t>([0.005992, 0.004835, 0.003671, 0.00316, 0.004208, 0.005503, 0.006701, 0.006039, 0.005223, 0.005683, 0.004646, 0.004161, 0.003246, 0.002482, 0.003478, 0.004483, 0.005734, 0.005872, 0.008624, 0.008525, 0.014315, 0.014075, 0.014075, 0.028695, 0.054297, 0.029376, 0.028695, 0.033407, 0.059222, 0.047319, 0.059222, 0.079919, 0.11371, 0.173081, 0.167087, 0.10481, 0.106997, 0.118441, 0.066181, 0.032677, 0.060549, 0.026338, 0.030611, 0.056825, 0.024393, 0.014586, 0.023534, 0.014075, 0.009096, 0.008075, 0.014075, 0.015078, 0.023087, 0.030611, 0.032017, 0.036378, 0.060549, 0.037156, 0.035586, 0.064632, 0.071867, 0.071867, 0.11371, 0.100716, 0.055536, 0.137348, 0.132295, 0.098513, 0.094817, 0.15008, 0.182256, 0.191378, 0.191378, 0.111485, 0.055536, 0.050641, 0.092881, 0.086953, 0.132295, 0.067594, 0.06312, 0.100716, 0.058088, 0.038858, 0.042364, 0.076542, 0.076542, 0.139895, 0.147574, 0.229226, 0.236433, 0.194234, 0.10481, 0.076542, 0.085092, 0.15284, 0.088832, 0.086953, 0.100716, 0.051831, 0.055536, 0.058088, 0.033407, 0.032677, 0.071867, 0.066181, 0.067594, 0.032017, 0.037156, 0.048328, 0.037156, 0.036378, 0.046336, 0.086953, 0.122885, 0.116183, 0.11371, 0.118441, 0.06312, 0.032017, 0.06184, 0.109221, 0.079919, 0.134866, 0.137348, 0.074921, 0.081712, 0.064632, 0.139895, 0.071867, 0.0704, 0.094817, 0.05306, 0.05306, 0.05306, 0.047319, 0.069024, 0.038858, 0.071867, 0.116183, 0.196879, 0.137348, 0.15284, 0.194234, 0.11371, 0.200174, 0.308712, 0.298791, 0.352862, 0.321458, 0.418646, 0.318242, 0.318242, 0.339168, 0.25031, 0.173081, 0.106997, 0.071867, 0.074921, 0.071867, 0.059222, 0.030611, 0.048328, 0.024826, 0.015078, 0.016257, 0.010509, 0.007031, 0.005318, 0.004976, 0.003512, 0.002606, 0.002705, 0.002623, 0.002336, 0.002349, 0.002276, 0.002138, 0.00231, 0.002976, 0.003177, 0.003478, 0.004736, 0.003555, 0.00359, 0.004611, 0.005378, 0.006795, 0.00962, 0.014586, 0.010372, 0.018787, 0.034068, 0.033407, 0.027463, 0.066181, 0.125101, 0.132295, 0.225814, 0.216401, 0.206376, 0.18812, 0.206376, 0.194234, 0.206376, 0.298791, 0.200174, 0.239899, 0.25031, 0.243554, 0.232838, 0.216401, 0.236433, 0.155435, 0.247041, 0.209395, 0.125101, 0.116183, 0.191378, 0.182256, 0.185198, 0.191378, 0.191378, 0.142424, 0.137348, 0.229226, 0.222385, 0.236433, 0.129801, 0.058088, 0.028695, 0.030611, 0.058088, 0.028695, 0.055536, 0.051831, 0.045352, 0.086953, 0.088832, 0.086953, 0.071867, 0.134866, 0.129801, 0.139895, 0.173081, 0.120615, 0.106997, 0.067594, 0.118441, 0.147574, 0.216401, 0.239899, 0.127496, 0.127496, 0.125101, 0.118441, 0.120615, 0.100716, 0.088832, 0.096677, 0.059222, 0.081712, 0.076542, 0.079919, 0.042364, 0.041405, 0.067594, 0.071867, 0.092881, 0.090864, 0.142424, 0.111485, 0.118441, 0.147574, 0.142424, 0.239899, 0.170161, 0.167087, 0.288399, 0.291804, 0.194234, 0.284882, 0.239899, 0.158265, 0.15284, 0.225814, 0.134866, 0.132295, 0.137348, 0.164327, 0.090864, 0.054297, 0.092881, 0.092881, 0.147574, 0.147574, 0.142424, 0.209395, 0.125101, 0.10481, 0.054297, 0.055536, 0.049374, 0.066181, 0.109221, 0.066181, 0.069024, 0.142424, 0.147574, 0.116183, 0.094817, 0.120615, 0.17593, 0.179055, 0.222385, 0.222385, 0.236433, 0.15284, 0.139895, 0.243554, 0.268042, 0.284882, 0.359901, 0.356642, 0.377384, 0.295083, 0.384043, 0.291804, 0.291804, 0.301917, 0.342579, 0.291804, 0.271506, 0.271506, 0.18812, 0.18812, 0.194234, 0.129801, 0.144935, 0.147574, 0.085092, 0.056825, 0.056825, 0.056825, 0.06184, 0.055536, 0.100716, 0.096677, 0.158265, 0.144935, 0.139895, 0.081712, 0.081712, 0.083462, 0.081712, 0.071867, 0.071867, 0.071867, 0.06312, 0.079919, 0.046336, 0.048328, 0.079919, 0.109221, 0.109221, 0.100716, 0.102787, 0.090864, 0.088832, 0.094817, 0.100716, 0.054297, 0.088832, 0.098513, 0.083462, 0.085092, 0.164327, 0.194234, 0.15008, 0.15008, 0.182256, 0.26085, 0.25406, 0.247041, 0.295083, 0.295083, 0.301917, 0.291804, 0.206376, 0.225814, 0.229226, 0.232838, 0.288399, 0.257454, 0.324872, 0.401658, 0.311707, 0.318242, 0.332115, 0.384043, 0.490133, 0.370445, 0.308712, 0.328603, 0.236433, 0.147574, 0.15284, 0.17593, 0.10481, 0.116183, 0.116183, 0.106997, 0.064632, 0.079919, 0.096677, 0.10481, 0.074921, 0.076542, 0.0704, 0.037156, 0.038042, 0.028107, 0.032677, 0.028695, 0.044297, 0.03976, 0.055536, 0.055536, 0.055536, 0.06312, 0.096677, 0.088832, 0.071867, 0.064632, 0.064632, 0.078022, 0.074921, 0.127496, 0.109221, 0.06312, 0.054297, 0.040537, 0.040537, 0.074921, 0.127496, 0.129801, 0.216401, 0.21291, 0.132295, 0.122885, 0.191378, 0.120615, 0.120615, 0.144935, 0.225814, 0.167087, 0.088832, 0.081712, 0.048328, 0.079919, 0.096677, 0.179055, 0.219301, 0.219301, 0.144935, 0.144935, 0.076542, 0.06184, 0.049374, 0.10481, 0.078022, 0.073402, 0.074921, 0.073402, 0.047319, 0.048328, 0.049374, 0.081712, 0.100716, 0.109221, 0.137348, 0.116183, 0.116183, 0.10481, 0.122885, 0.17593, 0.096677, 0.102787, 0.122885, 0.182256, 0.109221, 0.137348, 0.132295, 0.129801, 0.078022, 0.096677, 0.098513, 0.15284, 0.15284, 0.078022, 0.137348, 0.109221, 0.185198, 0.185198, 0.118441, 0.132295, 0.081712, 0.167087, 0.185198, 0.194234, 0.203355, 0.271506, 0.257454, 0.179055, 0.164327, 0.247041, 0.295083, 0.278302, 0.281712, 0.291804, 0.414856, 0.295083, 0.335645, 0.232838, 0.155435, 0.232838, 0.21291, 0.216401, 0.203355, 0.268042, 0.182256, 0.167087, 0.118441, 0.120615, 0.120615, 0.206376, 0.132295, 0.132295, 0.142424, 0.071867, 0.067594, 0.056825, 0.102787, 0.059222, 0.102787, 0.161087, 0.102787, 0.10481, 0.167087, 0.10481, 0.10481, 0.179055, 0.116183, 0.17593, 0.098513, 0.173081, 0.173081, 0.173081, 0.158265, 0.090864, 0.17593, 0.170161, 0.164327, 0.090864, 0.098513, 0.098513, 0.122885, 0.118441, 0.118441, 0.122885, 0.194234, 0.209395, 0.209395, 0.264545, 0.173081, 0.288399, 0.191378, 0.139895, 0.209395, 0.142424, 0.144935, 0.139895, 0.142424, 0.129801, 0.18812, 0.247041, 0.25031, 0.144935, 0.232838, 0.21291, 0.206376, 0.147574, 0.083462, 0.06312, 0.083462, 0.134866, 0.086953, 0.15284, 0.216401, 0.236433, 0.328603, 0.422041, 0.335645, 0.349426, 0.370445, 0.318242, 0.332115, 0.30533, 0.30533, 0.295083, 0.257454, 0.271506, 0.25406, 0.271506, 0.308712, 0.295083, 0.216401, 0.206376, 0.11371, 0.109221, 0.098513, 0.111485, 0.109221, 0.200174, 0.191378, 0.134866, 0.21291, 0.206376, 0.225814, 0.222385, 0.21291, 0.275179, 0.26085, 0.346032, 0.414856, 0.390993, 0.374039, 0.444081, 0.529623, 0.685117, 0.675549, 0.675549, 0.585406, 0.557691, 0.465241], '')</t>
  </si>
  <si>
    <t>[638, 639, 640, 641, 642, 643]</t>
  </si>
  <si>
    <t xml:space="preserve">F5RV95|F5RV95_9ENTR UPF0386 protein HMPREF9086_1552 OS=Enterobacter hormaechei ATCC 49162 </t>
  </si>
  <si>
    <t>([0.534167, 0.59014, 0.5017, 0.414856, 0.40511, 0.433034, 0.447574, 0.461924, 0.486429, 0.414856, 0.377384, 0.41194, 0.342579, 0.422041, 0.422041, 0.418646, 0.414856, 0.408655, 0.414856, 0.349426, 0.349426, 0.394753, 0.324872, 0.380708, 0.366687, 0.318242, 0.318242, 0.332115, 0.339168, 0.324872, 0.339168, 0.324872, 0.247041, 0.278302, 0.268042, 0.18812, 0.18812, 0.132295, 0.120615, 0.083462, 0.067594, 0.067594, 0.081712, 0.073402, 0.074921, 0.125101, 0.182256, 0.185198, 0.125101, 0.076542, 0.079919, 0.120615, 0.127496, 0.191378, 0.209395, 0.21291, 0.324872, 0.25031, 0.328603, 0.271506, 0.335645, 0.4292, 0.4292, 0.422041, 0.422041, 0.433034, 0.444081, 0.380708, 0.384043, 0.42561, 0.509769, 0.541878, 0.538167, 0.626927, 0.622677, 0.618285, 0.59917, 0.538167, 0.63748, 0.613573, 0.745909, 0.716283, 0.699094, 0.680603, 0.675549], '')</t>
  </si>
  <si>
    <t>[0, 1, 2, 70, 71, 72, 73, 74, 75, 76, 77, 78, 79, 80, 81, 82, 83, 84]</t>
  </si>
  <si>
    <t xml:space="preserve">F5RV96|F5RV96_9ENTR KpLE2 phage family element possible methyltransferase OS=Enterobacter hormaechei ATCC 49162 </t>
  </si>
  <si>
    <t>([0.059222, 0.088832, 0.081712, 0.074921, 0.109221, 0.071867, 0.118441, 0.139895, 0.100716, 0.06184, 0.081712, 0.06184, 0.11371, 0.15284, 0.129801, 0.147574, 0.216401, 0.291804, 0.284882, 0.342579, 0.328603, 0.335645, 0.225814, 0.278302, 0.349426, 0.36309, 0.444081, 0.31487, 0.284882, 0.374039, 0.394753, 0.387226, 0.472492, 0.40511, 0.298791, 0.298791, 0.229226, 0.229226, 0.264545, 0.346032, 0.31487, 0.308712, 0.194234, 0.219301, 0.222385, 0.125101, 0.109221, 0.111485, 0.18812, 0.216401, 0.206376, 0.31487, 0.271506, 0.191378, 0.191378, 0.281712, 0.18812, 0.200174, 0.203355, 0.18812, 0.111485, 0.134866, 0.083462, 0.142424, 0.21291, 0.209395, 0.295083, 0.209395, 0.222385, 0.182256, 0.182256, 0.194234, 0.109221, 0.074921, 0.127496, 0.15008, 0.142424, 0.194234, 0.232838, 0.155435, 0.142424, 0.200174, 0.222385, 0.328603, 0.232838, 0.232838, 0.164327, 0.164327, 0.271506, 0.25406, 0.229226, 0.232838, 0.129801, 0.127496, 0.216401, 0.216401, 0.264545, 0.236433, 0.239899, 0.229226, 0.222385, 0.167087, 0.170161, 0.161087, 0.158265, 0.264545, 0.170161, 0.243554, 0.185198, 0.139895, 0.120615, 0.118441, 0.083462, 0.15284, 0.203355, 0.21291, 0.129801, 0.071867, 0.071867, 0.086953, 0.086953, 0.106997, 0.129801, 0.15284, 0.147574, 0.134866, 0.134866, 0.144935, 0.083462, 0.10481, 0.118441, 0.137348, 0.127496, 0.170161, 0.196879, 0.225814, 0.219301, 0.247041, 0.291804, 0.239899, 0.161087, 0.161087, 0.239899, 0.301917, 0.209395, 0.129801, 0.120615, 0.111485, 0.125101, 0.219301, 0.219301, 0.222385, 0.247041, 0.352862, 0.275179, 0.21291, 0.222385, 0.194234, 0.191378, 0.232838, 0.247041, 0.328603, 0.324872, 0.216401, 0.161087, 0.264545, 0.239899, 0.167087, 0.167087, 0.147574, 0.147574, 0.173081, 0.111485, 0.064632, 0.047319, 0.079919, 0.047319, 0.049374, 0.06312, 0.100716, 0.100716, 0.081712, 0.090864, 0.054297, 0.06184, 0.085092, 0.056825, 0.076542, 0.076542, 0.060549, 0.111485, 0.100716, 0.11371, 0.179055, 0.158265, 0.196879, 0.18812, 0.196879, 0.203355, 0.167087, 0.134866, 0.127496, 0.134866, 0.094817, 0.158265, 0.173081, 0.147574, 0.179055, 0.161087, 0.161087, 0.203355, 0.209395, 0.209395, 0.216401, 0.232838, 0.335645, 0.332115, 0.236433, 0.308712, 0.281712, 0.332115, 0.298791, 0.295083, 0.356642, 0.422041, 0.324872, 0.384043, 0.30533, 0.288399, 0.401658, 0.51388, 0.480142, 0.447574, 0.370445, 0.349426, 0.229226, 0.225814, 0.196879, 0.328603, 0.257454, 0.161087, 0.147574, 0.122885, 0.132295, 0.109221, 0.049374, 0.071867, 0.03976, 0.05306, 0.05306, 0.040537, 0.027463, 0.022667, 0.018106, 0.020876, 0.014315, 0.021816, 0.014315, 0.010926, 0.007091, 0.009401], '')</t>
  </si>
  <si>
    <t>[230]</t>
  </si>
  <si>
    <t xml:space="preserve">F5RV98|F5RV98_9ENTR Uncharacterized protein OS=Enterobacter hormaechei ATCC 49162 </t>
  </si>
  <si>
    <t>([0.144935, 0.137348, 0.182256, 0.139895, 0.173081, 0.200174, 0.243554, 0.278302, 0.236433, 0.170161, 0.196879, 0.15008, 0.147574, 0.191378, 0.18812, 0.191378, 0.206376, 0.158265, 0.18812, 0.139895, 0.142424, 0.139895, 0.179055, 0.173081, 0.170161, 0.182256, 0.132295, 0.132295, 0.111485, 0.15284, 0.25031, 0.222385, 0.30533, 0.394753, 0.433034, 0.436924, 0.408655, 0.394753, 0.454136, 0.521092, 0.653063, 0.661982, 0.675549, 0.661982, 0.690604, 0.720929, 0.712013, 0.671169, 0.618285, 0.675549, 0.642678, 0.59014, 0.59014, 0.483068, 0.40511, 0.298791, 0.295083, 0.321458, 0.328603, 0.349426, 0.349426, 0.324872, 0.318242, 0.222385, 0.25406, 0.209395, 0.26085, 0.17593, 0.278302, 0.278302, 0.264545, 0.30533, 0.321458, 0.264545, 0.377384, 0.41194, 0.480142, 0.458154, 0.4292, 0.436924, 0.356642, 0.356642, 0.25406, 0.271506, 0.291804, 0.268042, 0.295083, 0.30533, 0.42561, 0.433034, 0.483068, 0.494003, 0.398279, 0.328603, 0.332115, 0.239899, 0.167087, 0.185198, 0.139895, 0.167087, 0.167087, 0.264545, 0.264545, 0.374039, 0.36309, 0.321458, 0.219301, 0.216401, 0.194234, 0.17593, 0.15284, 0.120615, 0.098513, 0.155435, 0.200174, 0.203355, 0.271506, 0.271506, 0.203355, 0.275179, 0.26085, 0.264545, 0.173081, 0.15284, 0.088832, 0.06312, 0.102787, 0.173081, 0.142424, 0.15008, 0.170161, 0.18812, 0.21291, 0.161087, 0.170161, 0.196879, 0.185198, 0.200174, 0.295083, 0.377384, 0.387226, 0.308712, 0.25031, 0.321458, 0.26085, 0.291804, 0.268042, 0.206376, 0.21291, 0.247041, 0.264545, 0.219301, 0.139895, 0.116183, 0.15284, 0.120615, 0.088832, 0.139895, 0.100716, 0.078022, 0.05306, 0.033407, 0.055536], '')</t>
  </si>
  <si>
    <t>[39, 40, 41, 42, 43, 44, 45, 46, 47, 48, 49, 50, 51, 52]</t>
  </si>
  <si>
    <t xml:space="preserve">F5RV99|F5RV99_9ENTR Uncharacterized protein OS=Enterobacter hormaechei ATCC 49162 </t>
  </si>
  <si>
    <t>([0.26085, 0.161087, 0.229226, 0.167087, 0.167087, 0.200174, 0.144935, 0.147574, 0.173081, 0.196879, 0.170161, 0.147574, 0.127496, 0.225814, 0.239899, 0.328603, 0.346032, 0.394753, 0.370445, 0.349426, 0.268042, 0.17593, 0.26085, 0.243554, 0.281712, 0.284882, 0.284882, 0.380708, 0.335645, 0.342579, 0.346032, 0.335645, 0.398279, 0.4292, 0.398279, 0.359901, 0.366687, 0.370445, 0.377384, 0.418646, 0.414856, 0.5017, 0.585406, 0.59508, 0.51388, 0.472492, 0.51388, 0.450668, 0.356642, 0.4292, 0.440853, 0.447574, 0.56648, 0.575842, 0.483068, 0.494003, 0.541878, 0.545602, 0.494003, 0.525368, 0.521092, 0.557691, 0.541878, 0.541878, 0.529623, 0.63748, 0.694846, 0.685117, 0.775545, 0.889439, 0.891961, 0.885302, 0.805026, 0.767246, 0.767246, 0.733139, 0.720929, 0.703578, 0.685117, 0.63748, 0.604312, 0.549308, 0.480142, 0.480142, 0.525368, 0.541878, 0.494003, 0.490133, 0.505461, 0.401658, 0.291804, 0.291804, 0.206376, 0.206376, 0.206376, 0.209395, 0.308712, 0.229226, 0.203355, 0.243554, 0.239899, 0.278302, 0.342579, 0.328603, 0.301917, 0.288399, 0.284882, 0.318242, 0.284882, 0.284882, 0.366687, 0.339168, 0.301917, 0.384043, 0.468512, 0.468512, 0.468512, 0.440853, 0.51388, 0.557691, 0.521092, 0.480142, 0.440853, 0.401658, 0.40511, 0.440853, 0.436924, 0.42561, 0.414856, 0.494003, 0.494003, 0.494003, 0.585406, 0.534167, 0.458154, 0.447574, 0.418646, 0.414856, 0.447574, 0.450668, 0.436924, 0.444081, 0.59917, 0.648219, 0.549308, 0.618285, 0.613573, 0.585406, 0.509769, 0.440853, 0.42561, 0.390993, 0.40511, 0.408655, 0.422041, 0.42561, 0.42561, 0.454136, 0.374039, 0.380708, 0.384043, 0.398279, 0.398279, 0.291804, 0.281712, 0.352862, 0.301917, 0.295083, 0.216401, 0.281712, 0.349426, 0.264545, 0.264545, 0.25031, 0.288399, 0.356642, 0.42561, 0.433034, 0.374039, 0.359901, 0.352862, 0.321458, 0.25406, 0.216401, 0.301917, 0.229226, 0.17593, 0.25031, 0.225814, 0.268042, 0.268042, 0.268042, 0.359901, 0.324872, 0.30533, 0.301917, 0.206376, 0.209395, 0.182256, 0.182256, 0.264545, 0.268042, 0.194234, 0.17593, 0.209395, 0.209395, 0.209395, 0.21291, 0.134866, 0.155435, 0.206376, 0.219301, 0.229226, 0.225814, 0.321458, 0.342579, 0.346032, 0.370445, 0.291804, 0.352862, 0.408655, 0.380708, 0.380708, 0.483068, 0.494003, 0.490133, 0.483068, 0.483068, 0.545602, 0.675549, 0.690604, 0.608892, 0.59014, 0.545602, 0.509769, 0.394753, 0.394753, 0.384043, 0.440853, 0.525368, 0.483068, 0.494003, 0.529623, 0.538167, 0.534167, 0.648219, 0.653063, 0.642678, 0.741537, 0.712013, 0.661982, 0.632174, 0.707965, 0.699094, 0.728858, 0.76285, 0.862302, 0.865454, 0.865454, 0.868118, 0.856457], '')</t>
  </si>
  <si>
    <t>[41, 42, 43, 44, 46, 52, 53, 56, 57, 59, 60, 61, 62, 63, 64, 65, 66, 67, 68, 69, 70, 71, 72, 73, 74, 75, 76, 77, 78, 79, 80, 81, 84, 85, 88, 118, 119, 120, 132, 133, 142, 143, 144, 145, 146, 147, 148, 228, 229, 230, 231, 232, 233, 234, 239, 242, 243, 244, 245, 246, 247, 248, 249, 250, 251, 252, 253, 254, 255, 256, 257, 258, 259, 260]</t>
  </si>
  <si>
    <t xml:space="preserve">F5RVA0|F5RVA0_9ENTR Prophage protein OS=Enterobacter hormaechei ATCC 49162 </t>
  </si>
  <si>
    <t>([0.164327, 0.109221, 0.161087, 0.116183, 0.15008, 0.225814, 0.179055, 0.132295, 0.098513, 0.129801, 0.15008, 0.18812, 0.26085, 0.200174, 0.291804, 0.257454, 0.182256, 0.185198, 0.278302, 0.219301, 0.222385, 0.236433, 0.321458, 0.328603, 0.414856, 0.418646, 0.384043, 0.458154, 0.541878, 0.604312, 0.585406, 0.483068, 0.440853, 0.468512, 0.575842, 0.465241, 0.521092, 0.585406, 0.497853, 0.454136, 0.56648, 0.562014, 0.468512, 0.359901, 0.356642, 0.311707, 0.301917, 0.216401, 0.219301, 0.222385, 0.219301, 0.232838, 0.288399, 0.31487, 0.288399, 0.257454, 0.328603, 0.278302, 0.288399, 0.349426, 0.36309, 0.318242, 0.278302, 0.356642, 0.494003], '')</t>
  </si>
  <si>
    <t>[28, 29, 30, 34, 36, 37, 40, 41]</t>
  </si>
  <si>
    <t xml:space="preserve">F5RVA1|F5RVA1_9ENTR Secreted protein OS=Enterobacter hormaechei ATCC 49162 </t>
  </si>
  <si>
    <t>([0.003821, 0.00283, 0.002727, 0.002529, 0.001743, 0.00152, 0.001305, 0.001675, 0.001417, 0.001288, 0.001155, 0.000854, 0.000799, 0.000378, 0.000386, 0.000842, 0.000893, 0.000945, 0.001499, 0.001202, 0.000704, 0.00103, 0.001159, 0.001408, 0.001267, 0.002117, 0.00283, 0.004135, 0.004431, 0.004835, 0.006619, 0.006142, 0.006533, 0.010221, 0.010509, 0.011903, 0.01204, 0.008525, 0.005503, 0.003555, 0.003276, 0.004689, 0.004736, 0.004358, 0.003298, 0.004135, 0.002555, 0.002117, 0.002194, 0.002117, 0.002211, 0.001499, 0.00243, 0.002396, 0.00246, 0.003276, 0.004414, 0.00407, 0.003701, 0.005249, 0.008624, 0.008723, 0.008002, 0.008002, 0.007091, 0.010672, 0.009187, 0.011903, 0.016021, 0.016021, 0.011669, 0.019109, 0.016021, 0.009294, 0.017797, 0.009977, 0.008804, 0.008075, 0.006988, 0.009096, 0.007259, 0.005872, 0.007495, 0.006421, 0.004835, 0.007877, 0.005799, 0.006894], '')</t>
  </si>
  <si>
    <t xml:space="preserve">F5RVA2|F5RVA2_9ENTR Bacteriophage P4 DNA primase OS=Enterobacter hormaechei ATCC 49162 </t>
  </si>
  <si>
    <t>([0.648219, 0.59014, 0.642678, 0.497853, 0.458154, 0.497853, 0.538167, 0.553315, 0.458154, 0.380708, 0.298791, 0.311707, 0.318242, 0.278302, 0.321458, 0.264545, 0.167087, 0.25406, 0.164327, 0.147574, 0.137348, 0.098513, 0.069024, 0.067594, 0.122885, 0.122885, 0.120615, 0.132295, 0.079919, 0.134866, 0.216401, 0.321458, 0.284882, 0.31487, 0.377384, 0.301917, 0.268042, 0.278302, 0.284882, 0.384043, 0.408655, 0.422041, 0.370445, 0.4292, 0.436924, 0.335645, 0.390993, 0.390993, 0.268042, 0.349426, 0.26085, 0.18812, 0.191378, 0.268042, 0.232838, 0.196879, 0.179055, 0.158265, 0.200174, 0.185198, 0.134866, 0.096677, 0.088832, 0.139895, 0.161087, 0.15284, 0.15284, 0.144935, 0.147574, 0.222385, 0.236433, 0.232838, 0.30533, 0.203355, 0.127496, 0.109221, 0.116183, 0.173081, 0.17593, 0.17593, 0.125101, 0.15284, 0.203355, 0.15008, 0.164327, 0.161087, 0.134866, 0.21291, 0.122885, 0.066181, 0.067594, 0.069024, 0.120615, 0.067594, 0.122885, 0.120615, 0.086953, 0.092881, 0.100716, 0.094817, 0.118441, 0.196879, 0.232838, 0.15284, 0.239899, 0.219301, 0.144935, 0.164327, 0.132295, 0.229226, 0.284882, 0.298791, 0.25406, 0.25406, 0.335645, 0.324872, 0.366687, 0.387226, 0.278302, 0.264545, 0.356642, 0.377384, 0.26085, 0.264545, 0.36309, 0.268042, 0.284882, 0.284882, 0.288399, 0.332115, 0.239899, 0.239899, 0.236433, 0.281712, 0.298791, 0.298791, 0.268042, 0.222385, 0.203355, 0.21291, 0.18812, 0.164327, 0.137348, 0.139895, 0.137348, 0.127496, 0.11371, 0.086953, 0.085092, 0.092881, 0.096677, 0.164327, 0.191378, 0.196879, 0.182256, 0.120615, 0.073402, 0.060549, 0.060549, 0.102787, 0.137348, 0.161087, 0.118441, 0.066181, 0.122885, 0.116183, 0.122885, 0.194234, 0.15008, 0.158265, 0.161087, 0.092881, 0.085092, 0.085092, 0.085092, 0.066181, 0.066181, 0.094817, 0.081712, 0.079919, 0.086953, 0.116183, 0.125101, 0.194234, 0.298791, 0.295083, 0.18812, 0.182256, 0.179055, 0.257454, 0.308712, 0.203355, 0.298791, 0.311707, 0.25031, 0.15008, 0.196879, 0.225814, 0.173081, 0.257454, 0.25406, 0.179055, 0.100716, 0.109221, 0.074921, 0.05306, 0.047319, 0.106997, 0.125101, 0.127496, 0.127496, 0.147574, 0.15008, 0.083462, 0.090864, 0.069024, 0.098513, 0.100716, 0.118441, 0.132295, 0.074921, 0.134866, 0.147574, 0.243554, 0.222385, 0.284882, 0.268042, 0.167087, 0.15008, 0.144935, 0.147574, 0.147574, 0.158265, 0.247041, 0.349426, 0.219301, 0.247041, 0.288399, 0.284882, 0.291804, 0.370445, 0.465241, 0.387226, 0.447574, 0.328603, 0.278302, 0.308712, 0.339168, 0.384043, 0.414856, 0.394753, 0.408655, 0.42561, 0.324872, 0.321458, 0.318242, 0.422041, 0.480142, 0.505461, 0.505461, 0.390993, 0.384043, 0.384043, 0.349426, 0.268042, 0.359901, 0.311707, 0.257454, 0.284882, 0.359901, 0.339168, 0.349426, 0.301917, 0.206376, 0.288399, 0.239899, 0.247041, 0.247041, 0.200174, 0.15284, 0.122885, 0.185198, 0.120615, 0.066181, 0.092881, 0.102787, 0.06312, 0.094817, 0.122885, 0.127496, 0.066181, 0.069024, 0.034884, 0.047319, 0.048328, 0.025762, 0.021381, 0.021816, 0.013613, 0.021381, 0.024826, 0.033407, 0.03976, 0.066181, 0.120615, 0.15284, 0.206376, 0.284882, 0.257454, 0.15008, 0.15008, 0.243554, 0.158265, 0.216401, 0.206376, 0.239899, 0.264545, 0.31487, 0.295083, 0.352862, 0.352862, 0.36309, 0.349426, 0.321458, 0.321458, 0.324872, 0.339168, 0.298791, 0.275179, 0.308712, 0.332115, 0.335645, 0.332115, 0.387226, 0.418646, 0.414856, 0.465241, 0.521092, 0.570702, 0.458154, 0.422041, 0.418646, 0.40511, 0.398279, 0.384043, 0.301917, 0.30533, 0.21291, 0.281712, 0.31487, 0.352862, 0.465241, 0.454136, 0.36309, 0.387226, 0.384043, 0.401658, 0.394753, 0.4292, 0.414856, 0.433034, 0.494003, 0.465241, 0.377384, 0.387226, 0.42561, 0.517562, 0.521092, 0.59014, 0.476583, 0.480142, 0.380708, 0.356642, 0.390993, 0.483068, 0.494003, 0.51388, 0.505461, 0.517562, 0.414856, 0.422041, 0.483068, 0.418646, 0.370445, 0.454136, 0.418646, 0.356642, 0.298791, 0.229226, 0.229226, 0.298791, 0.298791, 0.394753, 0.390993, 0.390993, 0.36309, 0.275179, 0.170161, 0.167087, 0.173081, 0.26085, 0.229226, 0.257454, 0.321458, 0.339168, 0.339168, 0.370445, 0.436924, 0.5017, 0.5017, 0.444081, 0.335645, 0.335645, 0.219301, 0.225814, 0.196879, 0.229226, 0.247041, 0.339168, 0.349426, 0.346032, 0.352862, 0.377384, 0.387226, 0.414856, 0.490133, 0.41194, 0.377384, 0.387226, 0.384043, 0.359901, 0.440853, 0.521092, 0.521092, 0.545602, 0.56648, 0.490133, 0.422041, 0.418646, 0.418646, 0.40511, 0.31487, 0.232838, 0.206376, 0.209395, 0.10481, 0.085092, 0.139895, 0.185198, 0.185198, 0.185198, 0.236433, 0.236433, 0.239899, 0.158265, 0.170161, 0.094817, 0.147574, 0.21291, 0.275179, 0.288399, 0.284882, 0.374039, 0.461924, 0.465241, 0.374039, 0.494003, 0.454136, 0.444081, 0.42561, 0.41194, 0.42561, 0.461924, 0.490133, 0.444081, 0.4292, 0.483068, 0.450668, 0.36309, 0.324872, 0.335645, 0.247041, 0.257454, 0.243554, 0.164327, 0.164327, 0.243554, 0.164327, 0.196879, 0.200174, 0.161087, 0.139895, 0.094817, 0.090864, 0.083462, 0.125101, 0.206376, 0.257454, 0.390993, 0.472492, 0.41194, 0.436924, 0.509769, 0.41194, 0.332115, 0.332115, 0.275179, 0.271506, 0.318242, 0.26085, 0.18812, 0.196879, 0.139895, 0.132295, 0.139895, 0.11371, 0.127496, 0.118441, 0.05306, 0.047319, 0.043307, 0.088832, 0.047319, 0.051831, 0.054297, 0.098513, 0.144935, 0.127496, 0.106997, 0.132295, 0.203355, 0.236433, 0.271506, 0.374039, 0.414856, 0.36309, 0.387226, 0.387226, 0.278302, 0.394753, 0.387226, 0.408655, 0.288399, 0.356642, 0.346032, 0.436924, 0.418646, 0.418646, 0.5017, 0.529623, 0.51388, 0.472492, 0.450668, 0.447574, 0.461924, 0.42561, 0.483068, 0.414856, 0.401658, 0.534167, 0.51388, 0.480142, 0.480142, 0.59917, 0.468512, 0.401658, 0.408655, 0.42561, 0.440853, 0.465241, 0.494003, 0.436924, 0.447574, 0.509769, 0.497853, 0.483068, 0.56648, 0.538167, 0.613573, 0.604312, 0.562014, 0.545602, 0.570702, 0.525368, 0.486429, 0.712013, 0.849326], '')</t>
  </si>
  <si>
    <t>[0, 1, 2, 6, 7, 258, 259, 337, 338, 366, 367, 368, 376, 377, 378, 408, 409, 432, 433, 434, 435, 502, 548, 549, 550, 559, 560, 563, 573, 576, 577, 578, 579, 580, 581, 582, 583, 585, 586]</t>
  </si>
  <si>
    <t xml:space="preserve">F5RVA3|F5RVA3_9ENTR DUF4222 domain-containing protein OS=Enterobacter hormaechei ATCC 49162 </t>
  </si>
  <si>
    <t>([0.366687, 0.401658, 0.422041, 0.40511, 0.433034, 0.486429, 0.505461, 0.436924, 0.450668, 0.490133, 0.505461, 0.541878, 0.529623, 0.494003, 0.497853, 0.494003, 0.494003, 0.486429, 0.58069, 0.622677, 0.56648, 0.5017, 0.436924, 0.374039, 0.401658, 0.401658, 0.298791, 0.291804, 0.271506, 0.278302, 0.25406, 0.196879, 0.200174, 0.137348, 0.155435, 0.15284, 0.15284, 0.155435, 0.102787, 0.102787, 0.098513, 0.161087, 0.144935, 0.127496, 0.120615, 0.125101, 0.142424, 0.21291, 0.216401, 0.229226, 0.173081, 0.173081, 0.229226, 0.142424, 0.21291, 0.200174, 0.15284, 0.15008, 0.15008, 0.196879, 0.216401, 0.164327, 0.127496, 0.18812, 0.278302, 0.349426, 0.342579, 0.25406, 0.25406, 0.25406, 0.264545, 0.295083, 0.291804, 0.229226, 0.332115, 0.332115, 0.352862, 0.41194, 0.408655, 0.339168, 0.36309, 0.281712, 0.31487, 0.335645, 0.339168, 0.271506, 0.206376, 0.200174, 0.271506, 0.264545, 0.268042, 0.342579, 0.359901, 0.36309, 0.401658, 0.370445, 0.346032, 0.408655, 0.380708, 0.359901, 0.433034, 0.41194, 0.486429, 0.51388], '')</t>
  </si>
  <si>
    <t>[6, 10, 11, 12, 18, 19, 20, 21, 103]</t>
  </si>
  <si>
    <t xml:space="preserve">F5RVA4|F5RVA4_9ENTR Uncharacterized protein OS=Enterobacter hormaechei ATCC 49162 </t>
  </si>
  <si>
    <t>([0.106997, 0.161087, 0.203355, 0.236433, 0.291804, 0.225814, 0.132295, 0.161087, 0.092881, 0.137348, 0.132295, 0.170161, 0.161087, 0.139895, 0.125101, 0.129801, 0.079919, 0.142424, 0.21291, 0.209395, 0.222385, 0.26085, 0.167087, 0.179055, 0.182256, 0.129801, 0.18812, 0.328603, 0.239899, 0.271506, 0.25031, 0.301917, 0.31487, 0.222385, 0.142424, 0.127496, 0.203355, 0.200174, 0.203355, 0.194234, 0.164327, 0.125101, 0.125101, 0.109221, 0.059222, 0.060549, 0.079919, 0.042364, 0.035586, 0.034068, 0.066181, 0.038858, 0.020876, 0.023087, 0.049374, 0.069024, 0.111485, 0.086953, 0.11371, 0.081712, 0.06312, 0.06312, 0.06312, 0.043307, 0.092881, 0.155435, 0.11371], '')</t>
  </si>
  <si>
    <t xml:space="preserve">F5RVA5|F5RVA5_9ENTR Tyr recombinase domain-containing protein OS=Enterobacter hormaechei ATCC 49162 </t>
  </si>
  <si>
    <t>([0.15008, 0.18812, 0.236433, 0.164327, 0.194234, 0.229226, 0.275179, 0.239899, 0.206376, 0.232838, 0.232838, 0.264545, 0.352862, 0.359901, 0.433034, 0.433034, 0.433034, 0.51388, 0.51388, 0.5017, 0.509769, 0.570702, 0.509769, 0.41194, 0.497853, 0.497853, 0.5017, 0.497853, 0.56648, 0.632174, 0.632174, 0.557691, 0.549308, 0.562014, 0.553315, 0.476583, 0.476583, 0.480142, 0.486429, 0.486429, 0.557691, 0.562014, 0.440853, 0.436924, 0.447574, 0.36309, 0.288399, 0.200174, 0.200174, 0.134866, 0.122885, 0.125101, 0.139895, 0.144935, 0.137348, 0.088832, 0.132295, 0.129801, 0.125101, 0.127496, 0.090864, 0.049374, 0.051831, 0.048328, 0.067594, 0.06312, 0.100716, 0.109221, 0.11371, 0.120615, 0.11371, 0.132295, 0.134866, 0.182256, 0.122885, 0.109221, 0.170161, 0.116183, 0.073402, 0.051831, 0.043307, 0.06184, 0.094817, 0.090864, 0.15008, 0.137348, 0.191378, 0.196879, 0.239899, 0.308712, 0.275179, 0.36309, 0.349426, 0.342579, 0.342579, 0.339168, 0.370445, 0.295083, 0.31487, 0.384043, 0.447574, 0.476583, 0.472492, 0.461924, 0.465241, 0.447574, 0.447574, 0.465241, 0.377384, 0.380708, 0.387226, 0.414856, 0.414856, 0.346032, 0.328603, 0.239899, 0.288399, 0.284882, 0.268042, 0.324872, 0.328603, 0.264545, 0.271506, 0.209395, 0.216401, 0.219301, 0.161087, 0.161087, 0.147574, 0.21291, 0.203355, 0.206376, 0.206376, 0.21291, 0.291804, 0.318242, 0.377384, 0.321458, 0.257454, 0.243554, 0.247041, 0.170161, 0.170161, 0.137348, 0.194234, 0.164327, 0.167087, 0.185198, 0.203355, 0.232838, 0.236433, 0.275179, 0.271506, 0.268042, 0.182256, 0.203355, 0.229226, 0.25406, 0.25406, 0.232838, 0.335645, 0.324872, 0.328603, 0.394753, 0.433034, 0.433034, 0.433034, 0.433034, 0.5017, 0.517562, 0.42561, 0.335645, 0.328603, 0.335645, 0.339168, 0.339168, 0.247041, 0.132295, 0.132295, 0.200174, 0.278302, 0.284882, 0.203355, 0.295083, 0.295083, 0.295083, 0.295083, 0.26085, 0.257454, 0.257454, 0.167087, 0.25406, 0.335645, 0.335645, 0.264545, 0.25406, 0.335645, 0.40511, 0.521092, 0.4292, 0.324872, 0.328603, 0.321458, 0.324872, 0.321458, 0.335645, 0.257454, 0.222385, 0.222385, 0.132295, 0.0704, 0.120615, 0.11371, 0.076542, 0.050641, 0.083462, 0.086953, 0.086953, 0.049374, 0.047319, 0.048328, 0.090864, 0.076542, 0.043307, 0.073402, 0.069024, 0.064632, 0.096677, 0.0704, 0.088832, 0.134866, 0.134866, 0.139895, 0.086953, 0.106997, 0.15008, 0.120615, 0.116183, 0.116183, 0.18812, 0.191378, 0.271506, 0.194234, 0.15008, 0.170161, 0.147574, 0.147574, 0.15284, 0.129801, 0.134866, 0.155435, 0.185198, 0.284882, 0.284882, 0.398279, 0.401658, 0.311707, 0.349426, 0.352862, 0.359901, 0.264545, 0.179055, 0.182256, 0.179055, 0.25406, 0.31487, 0.346032, 0.31487, 0.30533, 0.301917, 0.291804, 0.295083, 0.281712, 0.288399, 0.191378, 0.139895, 0.137348, 0.219301, 0.155435, 0.15008, 0.100716, 0.139895, 0.18812, 0.155435, 0.216401, 0.18812, 0.158265, 0.122885, 0.122885, 0.092881, 0.092881], '')</t>
  </si>
  <si>
    <t>[17, 18, 19, 20, 21, 22, 26, 28, 29, 30, 31, 32, 33, 34, 40, 41, 168, 169, 198]</t>
  </si>
  <si>
    <t xml:space="preserve">F5RVA6|F5RVA6_9ENTR 1-deoxy-D-xylulose-5-phosphate synthase OS=Enterobacter hormaechei ATCC 49162 </t>
  </si>
  <si>
    <t>([0.494003, 0.342579, 0.332115, 0.36309, 0.433034, 0.468512, 0.5017, 0.51388, 0.521092, 0.541878, 0.562014, 0.5017, 0.494003, 0.51388, 0.440853, 0.42561, 0.352862, 0.36309, 0.394753, 0.36309, 0.346032, 0.284882, 0.384043, 0.332115, 0.268042, 0.232838, 0.15008, 0.090864, 0.092881, 0.102787, 0.118441, 0.066181, 0.055536, 0.037156, 0.045352, 0.060549, 0.064632, 0.078022, 0.045352, 0.036378, 0.036378, 0.023087, 0.035586, 0.022306, 0.035586, 0.055536, 0.058088, 0.092881, 0.102787, 0.086953, 0.047319, 0.040537, 0.073402, 0.083462, 0.125101, 0.15008, 0.182256, 0.185198, 0.247041, 0.321458, 0.359901, 0.308712, 0.311707, 0.222385, 0.328603, 0.328603, 0.349426, 0.349426, 0.352862, 0.414856, 0.454136, 0.545602, 0.505461, 0.5017, 0.608892, 0.521092, 0.4292, 0.433034, 0.418646, 0.422041, 0.321458, 0.222385, 0.301917, 0.301917, 0.30533, 0.275179, 0.268042, 0.236433, 0.232838, 0.229226, 0.206376, 0.203355, 0.203355, 0.264545, 0.268042, 0.268042, 0.229226, 0.288399, 0.278302, 0.291804, 0.18812, 0.284882, 0.384043, 0.298791, 0.31487, 0.291804, 0.291804, 0.301917, 0.243554, 0.17593, 0.206376, 0.225814, 0.15284, 0.147574, 0.122885, 0.122885, 0.122885, 0.122885, 0.085092, 0.086953, 0.055536, 0.122885, 0.069024, 0.043307, 0.041405, 0.038042, 0.076542, 0.083462, 0.041405, 0.060549, 0.094817, 0.076542, 0.067594, 0.092881, 0.083462, 0.051831, 0.05306, 0.055536, 0.106997, 0.15008, 0.147574, 0.194234, 0.167087, 0.268042, 0.247041, 0.339168, 0.342579, 0.339168, 0.342579, 0.359901, 0.359901, 0.342579, 0.288399, 0.311707, 0.342579, 0.342579, 0.356642, 0.291804, 0.284882, 0.284882, 0.31487, 0.31487, 0.328603, 0.26085, 0.167087, 0.243554, 0.243554, 0.229226, 0.225814, 0.243554, 0.332115, 0.264545, 0.21291, 0.271506, 0.284882, 0.281712, 0.30533, 0.377384, 0.440853, 0.465241, 0.349426, 0.346032, 0.356642, 0.288399, 0.352862, 0.480142, 0.40511, 0.414856, 0.51388, 0.51388, 0.480142, 0.490133, 0.562014, 0.661982, 0.642678, 0.622677, 0.59508, 0.570702, 0.549308, 0.521092, 0.447574, 0.661982], '')</t>
  </si>
  <si>
    <t>[6, 7, 8, 9, 10, 11, 13, 71, 72, 73, 74, 75, 188, 189, 192, 193, 194, 195, 196, 197, 198, 199, 201]</t>
  </si>
  <si>
    <t xml:space="preserve">F5RVA7|F5RVA7_9ENTR Putative phage transcriptional regulator OS=Enterobacter hormaechei ATCC 49162 </t>
  </si>
  <si>
    <t>([0.015344, 0.025762, 0.038042, 0.051831, 0.069024, 0.094817, 0.06184, 0.076542, 0.094817, 0.096677, 0.058088, 0.042364, 0.025316, 0.042364, 0.024393, 0.024393, 0.03976, 0.043307, 0.094817, 0.109221, 0.05306, 0.096677, 0.096677, 0.094817, 0.06312, 0.064632, 0.035586, 0.066181, 0.055536, 0.054297, 0.06312, 0.076542, 0.106997, 0.096677, 0.064632, 0.118441, 0.185198, 0.191378, 0.118441, 0.11371, 0.122885, 0.120615, 0.06184, 0.058088, 0.06312, 0.094817, 0.056825, 0.100716, 0.102787, 0.120615, 0.132295, 0.116183, 0.111485, 0.079919, 0.144935, 0.21291, 0.203355, 0.232838, 0.232838, 0.225814, 0.194234, 0.161087, 0.25406, 0.328603, 0.311707, 0.275179, 0.25031, 0.352862, 0.308712, 0.25406], '')</t>
  </si>
  <si>
    <t xml:space="preserve">F5RVA8|F5RVA8_9ENTR Phage protein OS=Enterobacter hormaechei ATCC 49162 </t>
  </si>
  <si>
    <t>([0.050641, 0.073402, 0.120615, 0.074921, 0.11371, 0.139895, 0.17593, 0.127496, 0.15284, 0.11371, 0.144935, 0.116183, 0.10481, 0.111485, 0.203355, 0.132295, 0.155435, 0.239899, 0.164327, 0.275179, 0.185198, 0.194234, 0.129801, 0.118441, 0.179055, 0.17593, 0.118441, 0.134866, 0.196879, 0.111485, 0.116183, 0.078022, 0.147574, 0.096677, 0.059222, 0.054297, 0.083462, 0.139895, 0.127496, 0.127496, 0.118441, 0.120615, 0.116183, 0.18812, 0.18812, 0.170161, 0.155435, 0.158265, 0.088832, 0.064632, 0.127496, 0.164327, 0.222385, 0.222385, 0.295083, 0.387226, 0.401658, 0.324872, 0.321458, 0.324872, 0.422041, 0.422041, 0.5017, 0.505461, 0.509769, 0.42561, 0.461924, 0.447574, 0.436924, 0.51388, 0.604312, 0.59508, 0.529623, 0.401658, 0.384043, 0.36309, 0.264545, 0.26085, 0.356642, 0.349426, 0.346032, 0.25031, 0.26085, 0.236433, 0.232838, 0.229226, 0.229226, 0.21291, 0.239899, 0.239899, 0.25031, 0.25031, 0.21291, 0.298791, 0.408655, 0.408655, 0.4292, 0.51388, 0.517562, 0.436924, 0.356642, 0.284882, 0.30533, 0.298791, 0.321458, 0.342579, 0.275179, 0.370445, 0.374039, 0.268042, 0.291804, 0.288399, 0.288399, 0.328603, 0.332115, 0.229226, 0.229226, 0.144935, 0.170161, 0.106997, 0.179055, 0.185198, 0.264545, 0.332115, 0.36309, 0.370445, 0.298791, 0.370445, 0.370445, 0.384043, 0.497853, 0.585406, 0.59508, 0.505461, 0.418646, 0.332115, 0.447574, 0.447574, 0.450668, 0.418646, 0.517562, 0.384043, 0.494003, 0.483068, 0.465241, 0.447574, 0.450668, 0.486429, 0.401658, 0.349426, 0.308712, 0.229226, 0.196879, 0.18812, 0.206376, 0.264545, 0.26085, 0.229226, 0.155435, 0.26085, 0.257454, 0.239899, 0.335645, 0.298791, 0.298791, 0.216401, 0.200174, 0.206376, 0.229226, 0.31487, 0.346032, 0.30533, 0.390993, 0.408655, 0.332115, 0.346032, 0.288399, 0.342579, 0.36309, 0.41194, 0.335645, 0.31487, 0.324872, 0.339168, 0.271506, 0.25031, 0.339168, 0.271506, 0.26085, 0.17593, 0.170161, 0.173081, 0.209395, 0.147574, 0.109221, 0.167087, 0.200174, 0.271506, 0.298791, 0.264545, 0.295083, 0.36309, 0.318242, 0.229226, 0.21291, 0.30533, 0.301917, 0.222385, 0.31487, 0.25031, 0.342579, 0.239899, 0.271506, 0.324872, 0.380708, 0.461924, 0.454136, 0.422041, 0.408655, 0.380708, 0.408655, 0.377384, 0.328603, 0.408655, 0.51388, 0.497853, 0.436924], '')</t>
  </si>
  <si>
    <t>[62, 63, 64, 69, 70, 71, 72, 97, 98, 131, 132, 133, 140, 224]</t>
  </si>
  <si>
    <t xml:space="preserve">F5RVA9|F5RVA9_9ENTR Uncharacterized protein OS=Enterobacter hormaechei ATCC 49162 </t>
  </si>
  <si>
    <t>([0.271506, 0.298791, 0.356642, 0.408655, 0.30533, 0.243554, 0.275179, 0.216401, 0.243554, 0.291804, 0.243554, 0.21291, 0.271506, 0.25406, 0.161087, 0.200174, 0.236433, 0.209395, 0.191378, 0.225814, 0.268042, 0.243554, 0.257454, 0.239899, 0.243554, 0.349426, 0.346032, 0.324872, 0.41194, 0.308712, 0.219301, 0.222385, 0.219301, 0.232838, 0.167087, 0.25031, 0.25031, 0.298791, 0.321458, 0.440853, 0.318242, 0.281712, 0.342579, 0.339168, 0.268042, 0.182256, 0.116183, 0.185198, 0.219301, 0.206376, 0.30533, 0.384043, 0.380708, 0.458154, 0.461924, 0.541878, 0.557691, 0.538167, 0.41194, 0.401658, 0.398279, 0.521092, 0.549308, 0.41194, 0.414856, 0.468512, 0.447574, 0.549308, 0.494003, 0.398279, 0.398279, 0.401658, 0.332115, 0.374039, 0.346032, 0.36309, 0.398279, 0.370445, 0.332115, 0.447574, 0.461924, 0.476583, 0.480142, 0.387226, 0.509769, 0.51388, 0.42561, 0.529623, 0.541878, 0.58069, 0.63748, 0.642678, 0.671169, 0.771762, 0.812494, 0.856457, 0.862302, 0.852992, 0.849326, 0.879233, 0.865454, 0.84206, 0.808535, 0.795062, 0.808535, 0.798249, 0.675549, 0.798249, 0.812494, 0.801317, 0.724957, 0.798249, 0.685117, 0.648219, 0.604312, 0.58069, 0.541878, 0.490133, 0.447574, 0.414856, 0.390993, 0.359901, 0.321458], '')</t>
  </si>
  <si>
    <t>[55, 56, 57, 61, 62, 67, 84, 85, 87, 88, 89, 90, 91, 92, 93, 94, 95, 96, 97, 98, 99, 100, 101, 102, 103, 104, 105, 106, 107, 108, 109, 110, 111, 112, 113, 114, 115, 116]</t>
  </si>
  <si>
    <t xml:space="preserve">F5RVB0|F5RVB0_9ENTR Phage integrase family site-specific recombinase OS=Enterobacter hormaechei ATCC 49162 </t>
  </si>
  <si>
    <t>([0.349426, 0.384043, 0.461924, 0.486429, 0.51388, 0.534167, 0.59917, 0.486429, 0.505461, 0.436924, 0.42561, 0.465241, 0.461924, 0.538167, 0.517562, 0.468512, 0.377384, 0.291804, 0.278302, 0.194234, 0.216401, 0.275179, 0.288399, 0.25406, 0.25031, 0.243554, 0.164327, 0.083462, 0.139895, 0.088832, 0.134866, 0.094817, 0.094817, 0.066181, 0.055536, 0.055536, 0.086953, 0.15284, 0.216401, 0.209395, 0.21291, 0.18812, 0.10481, 0.094817, 0.066181, 0.038042, 0.046336, 0.083462, 0.098513, 0.098513, 0.098513, 0.083462, 0.142424, 0.120615, 0.167087, 0.191378, 0.191378, 0.194234, 0.191378, 0.196879, 0.243554, 0.318242, 0.349426, 0.42561, 0.342579, 0.380708, 0.468512, 0.433034, 0.339168, 0.408655, 0.4292, 0.476583, 0.509769, 0.472492, 0.5017, 0.5017, 0.509769, 0.517562, 0.517562, 0.422041, 0.387226, 0.418646, 0.42561, 0.339168, 0.356642, 0.36309, 0.40511, 0.422041, 0.4292, 0.414856, 0.41194, 0.390993, 0.352862, 0.321458, 0.281712, 0.288399, 0.194234, 0.200174, 0.194234, 0.191378, 0.271506, 0.225814, 0.222385, 0.21291, 0.200174, 0.18812, 0.229226, 0.216401, 0.132295, 0.109221, 0.185198, 0.191378, 0.118441, 0.118441, 0.142424, 0.179055, 0.096677, 0.17593, 0.164327, 0.173081, 0.125101, 0.069024, 0.125101, 0.076542, 0.044297, 0.083462, 0.081712, 0.096677, 0.116183, 0.11371, 0.111485, 0.118441, 0.066181, 0.109221, 0.18812, 0.118441, 0.147574, 0.167087, 0.100716, 0.109221, 0.0704, 0.06312, 0.116183, 0.098513, 0.098513, 0.170161, 0.170161, 0.170161, 0.173081, 0.127496, 0.206376, 0.247041, 0.236433, 0.295083, 0.295083, 0.264545, 0.278302, 0.264545, 0.356642, 0.436924, 0.36309, 0.4292, 0.529623, 0.458154, 0.352862, 0.440853, 0.332115, 0.30533, 0.222385, 0.164327, 0.194234, 0.191378, 0.179055, 0.155435, 0.191378, 0.118441, 0.129801, 0.206376, 0.179055, 0.191378, 0.196879, 0.17593, 0.179055, 0.167087, 0.196879, 0.264545, 0.275179, 0.366687, 0.398279, 0.497853, 0.570702, 0.58069, 0.585406, 0.476583, 0.538167, 0.41194, 0.42561, 0.418646, 0.418646, 0.450668, 0.436924, 0.346032, 0.461924, 0.461924, 0.356642, 0.284882, 0.321458, 0.281712, 0.200174, 0.196879, 0.18812, 0.118441, 0.11371, 0.111485, 0.185198, 0.137348, 0.158265, 0.173081, 0.118441, 0.06184, 0.050641, 0.038858, 0.067594, 0.034068, 0.020522, 0.023534, 0.026338, 0.027463, 0.033407, 0.034068, 0.034884, 0.036378, 0.066181, 0.067594, 0.040537, 0.041405, 0.050641, 0.071867, 0.055536, 0.042364, 0.074921, 0.096677, 0.0704, 0.069024, 0.067594, 0.109221, 0.170161, 0.222385, 0.158265, 0.086953, 0.15008, 0.090864, 0.102787, 0.086953, 0.079919, 0.129801, 0.100716, 0.100716, 0.092881, 0.167087, 0.271506, 0.291804, 0.284882, 0.301917, 0.236433, 0.349426, 0.271506, 0.268042, 0.298791, 0.374039, 0.458154, 0.359901, 0.447574, 0.335645, 0.284882, 0.284882, 0.298791, 0.257454, 0.271506, 0.328603, 0.243554, 0.247041, 0.219301, 0.229226, 0.200174, 0.291804, 0.185198, 0.219301, 0.129801, 0.147574, 0.137348, 0.158265, 0.247041, 0.25406, 0.36309, 0.447574, 0.447574, 0.436924, 0.476583, 0.458154, 0.458154, 0.51388, 0.505461, 0.414856, 0.41194, 0.525368, 0.4292, 0.40511, 0.450668, 0.570702, 0.444081, 0.444081, 0.349426, 0.342579, 0.335645, 0.308712, 0.243554, 0.25031, 0.243554, 0.291804, 0.295083, 0.182256, 0.209395, 0.21291, 0.30533, 0.25031, 0.236433, 0.30533, 0.332115, 0.257454, 0.26085, 0.359901, 0.370445, 0.468512, 0.366687, 0.380708, 0.384043, 0.422041, 0.308712, 0.229226, 0.239899, 0.247041, 0.359901, 0.284882, 0.257454, 0.257454, 0.239899, 0.25031, 0.247041, 0.339168, 0.414856, 0.335645, 0.324872, 0.311707, 0.318242, 0.321458, 0.321458, 0.321458, 0.321458, 0.447574, 0.440853, 0.346032, 0.349426, 0.335645, 0.414856, 0.447574, 0.458154, 0.476583, 0.387226, 0.398279, 0.278302, 0.196879, 0.247041, 0.25031, 0.170161, 0.132295, 0.222385, 0.185198, 0.125101, 0.155435, 0.158265, 0.232838, 0.324872, 0.328603, 0.278302, 0.219301, 0.219301, 0.203355, 0.25031, 0.229226, 0.219301, 0.321458, 0.40511, 0.408655, 0.380708, 0.454136, 0.486429, 0.450668, 0.461924, 0.549308, 0.505461, 0.458154, 0.433034, 0.374039], '')</t>
  </si>
  <si>
    <t>[4, 5, 6, 8, 13, 14, 72, 74, 75, 76, 77, 78, 162, 190, 191, 192, 194, 301, 302, 305, 309, 399, 400]</t>
  </si>
  <si>
    <t xml:space="preserve">F5RVB1|F5RVB1_9ENTR CP4-6 prophage integrase OS=Enterobacter hormaechei ATCC 49162 </t>
  </si>
  <si>
    <t>([0.022306, 0.013821, 0.020165, 0.012727, 0.018415, 0.026338, 0.021381, 0.029376, 0.018787, 0.014783, 0.01227, 0.00962, 0.016257, 0.031287, 0.025762, 0.017447, 0.028107, 0.030003, 0.067594, 0.069024, 0.069024, 0.06312, 0.066181, 0.069024, 0.067594, 0.0704, 0.0704, 0.066181, 0.064632, 0.125101, 0.11371, 0.155435, 0.170161, 0.167087, 0.15284, 0.155435, 0.18812, 0.219301, 0.318242, 0.26085, 0.161087, 0.096677, 0.05306, 0.096677, 0.078022, 0.15008, 0.096677, 0.096677, 0.15008, 0.094817, 0.081712, 0.109221, 0.127496, 0.173081, 0.179055, 0.167087, 0.167087, 0.170161, 0.167087, 0.137348, 0.086953, 0.11371, 0.100716, 0.179055, 0.173081, 0.144935, 0.083462, 0.106997, 0.106997, 0.106997, 0.170161, 0.127496, 0.173081, 0.144935, 0.170161, 0.111485, 0.11371, 0.120615, 0.074921, 0.083462, 0.100716, 0.106997, 0.15008, 0.173081, 0.167087, 0.17593, 0.206376, 0.295083, 0.295083, 0.30533, 0.278302, 0.278302, 0.359901, 0.281712, 0.328603, 0.328603, 0.332115, 0.25406, 0.243554, 0.321458, 0.311707, 0.229226, 0.332115, 0.359901, 0.436924, 0.356642, 0.324872, 0.349426, 0.324872, 0.36309, 0.349426, 0.30533, 0.284882, 0.291804, 0.346032, 0.346032, 0.342579, 0.4292, 0.525368, 0.494003, 0.5017, 0.494003, 0.59014, 0.58069, 0.545602, 0.545602, 0.570702, 0.608892, 0.490133, 0.525368, 0.505461, 0.483068, 0.461924, 0.494003, 0.490133, 0.4292, 0.339168, 0.356642, 0.352862, 0.264545, 0.288399, 0.278302, 0.284882, 0.209395, 0.209395, 0.185198, 0.185198, 0.243554, 0.239899, 0.335645, 0.366687, 0.291804, 0.311707, 0.41194, 0.401658, 0.318242, 0.321458, 0.374039, 0.370445, 0.370445, 0.370445, 0.384043, 0.308712, 0.30533, 0.380708, 0.384043, 0.408655, 0.41194, 0.356642, 0.356642, 0.352862, 0.318242, 0.401658, 0.401658, 0.398279, 0.398279, 0.51388, 0.613573, 0.648219, 0.604312, 0.59508, 0.73685, 0.618285, 0.690604, 0.690604, 0.59014, 0.497853, 0.505461, 0.422041, 0.509769, 0.4292, 0.42561, 0.436924, 0.359901, 0.359901, 0.390993, 0.398279, 0.380708, 0.301917, 0.278302, 0.275179, 0.182256, 0.102787, 0.15284, 0.17593, 0.18812, 0.257454, 0.342579, 0.346032, 0.422041, 0.422041, 0.509769, 0.450668, 0.444081, 0.497853, 0.5017, 0.444081, 0.346032, 0.332115, 0.332115, 0.278302, 0.301917, 0.374039, 0.346032, 0.268042, 0.264545, 0.158265, 0.137348, 0.139895, 0.078022, 0.083462, 0.0704, 0.069024, 0.058088, 0.060549, 0.071867, 0.040537, 0.027463, 0.049374, 0.049374, 0.085092, 0.081712, 0.067594, 0.085092, 0.158265, 0.239899, 0.25031, 0.291804, 0.318242, 0.308712, 0.328603, 0.257454, 0.284882, 0.219301, 0.301917, 0.26085, 0.257454, 0.342579, 0.401658, 0.398279, 0.40511, 0.335645, 0.339168, 0.380708, 0.370445, 0.374039, 0.377384, 0.278302, 0.342579, 0.257454, 0.164327, 0.132295, 0.182256, 0.137348, 0.137348, 0.139895, 0.158265, 0.100716, 0.109221, 0.137348, 0.158265, 0.090864, 0.111485, 0.170161, 0.139895, 0.083462, 0.045352, 0.045352, 0.051831, 0.030003, 0.030611, 0.033407, 0.066181, 0.069024, 0.069024, 0.100716, 0.100716, 0.109221, 0.179055, 0.10481, 0.081712, 0.066181, 0.067594, 0.081712, 0.043307, 0.050641, 0.092881, 0.102787, 0.102787, 0.076542, 0.127496, 0.11371, 0.17593, 0.167087, 0.137348, 0.158265, 0.094817, 0.096677, 0.098513, 0.094817, 0.094817, 0.116183, 0.120615, 0.194234, 0.196879, 0.209395, 0.139895, 0.155435, 0.142424, 0.142424, 0.268042, 0.179055, 0.21291, 0.216401, 0.225814, 0.182256, 0.116183, 0.185198, 0.161087, 0.096677, 0.081712, 0.144935, 0.071867, 0.085092, 0.088832, 0.085092, 0.144935, 0.158265, 0.147574, 0.225814, 0.229226, 0.203355, 0.191378, 0.191378, 0.111485, 0.102787, 0.161087, 0.25406, 0.25031, 0.278302, 0.359901, 0.387226, 0.380708, 0.401658, 0.284882, 0.278302, 0.308712, 0.298791, 0.359901, 0.349426, 0.349426, 0.356642, 0.352862, 0.433034, 0.41194, 0.497853, 0.494003, 0.472492, 0.465241, 0.377384, 0.401658, 0.41194, 0.318242, 0.311707, 0.311707, 0.408655, 0.40511, 0.291804, 0.291804, 0.291804, 0.288399, 0.182256, 0.17593, 0.185198, 0.137348, 0.18812, 0.216401, 0.129801, 0.10481, 0.10481, 0.120615, 0.120615, 0.120615, 0.196879, 0.129801, 0.15008, 0.129801, 0.134866, 0.137348, 0.120615, 0.125101, 0.132295, 0.225814, 0.247041, 0.236433, 0.298791, 0.236433, 0.209395, 0.321458, 0.390993, 0.394753, 0.370445, 0.342579, 0.332115, 0.328603, 0.436924, 0.41194, 0.444081, 0.349426, 0.349426, 0.380708, 0.380708, 0.271506, 0.278302, 0.257454, 0.268042, 0.203355, 0.291804, 0.31487, 0.206376, 0.137348, 0.083462, 0.15008, 0.164327, 0.147574, 0.161087, 0.088832, 0.102787, 0.10481, 0.170161, 0.219301, 0.194234, 0.161087, 0.25031, 0.200174, 0.161087, 0.120615, 0.191378, 0.142424, 0.100716], '')</t>
  </si>
  <si>
    <t>[118, 120, 122, 123, 124, 125, 126, 127, 129, 130, 176, 177, 178, 179, 180, 181, 182, 183, 184, 185, 187, 189, 211, 215]</t>
  </si>
  <si>
    <t xml:space="preserve">F5RVB2|F5RVB2_9ENTR CopG family transcriptional regulator OS=Enterobacter hormaechei ATCC 49162 </t>
  </si>
  <si>
    <t>([0.25031, 0.281712, 0.308712, 0.342579, 0.26085, 0.298791, 0.291804, 0.229226, 0.26085, 0.291804, 0.225814, 0.26085, 0.281712, 0.26085, 0.25406, 0.332115, 0.247041, 0.352862, 0.36309, 0.387226, 0.387226, 0.332115, 0.26085, 0.26085, 0.161087, 0.161087, 0.102787, 0.129801, 0.161087, 0.158265, 0.129801, 0.219301, 0.194234, 0.118441, 0.147574, 0.147574, 0.092881, 0.15008, 0.147574, 0.155435, 0.098513, 0.096677, 0.085092, 0.111485, 0.122885, 0.21291, 0.203355, 0.291804, 0.275179, 0.30533, 0.219301, 0.25031, 0.167087, 0.127496, 0.109221, 0.106997, 0.116183, 0.179055, 0.15008, 0.173081, 0.158265, 0.158265, 0.127496, 0.196879, 0.222385, 0.222385, 0.247041, 0.328603, 0.225814, 0.232838, 0.15008, 0.239899, 0.25406, 0.206376, 0.179055, 0.196879, 0.182256, 0.118441, 0.060549, 0.081712, 0.0704, 0.073402, 0.0704, 0.088832, 0.086953, 0.090864, 0.090864, 0.085092, 0.055536, 0.06312, 0.064632, 0.120615, 0.11371, 0.051831, 0.06184, 0.100716, 0.164327, 0.167087, 0.15284, 0.275179, 0.26085, 0.268042, 0.26085, 0.301917, 0.295083, 0.291804, 0.278302, 0.281712, 0.264545, 0.328603, 0.30533, 0.21291, 0.200174, 0.21291, 0.321458, 0.311707, 0.339168, 0.247041, 0.164327, 0.161087, 0.139895, 0.137348, 0.066181, 0.073402, 0.06184, 0.06184, 0.06312, 0.051831, 0.027463, 0.015344, 0.010221, 0.010221, 0.016021, 0.016826, 0.016021, 0.016528, 0.018787, 0.020522, 0.036378, 0.06312, 0.109221, 0.064632, 0.038042, 0.066181, 0.059222, 0.092881, 0.05306, 0.051831, 0.0704, 0.069024, 0.081712, 0.079919, 0.083462, 0.079919, 0.079919, 0.079919, 0.049374, 0.042364, 0.041405, 0.03976, 0.025762, 0.014075, 0.012491, 0.020165, 0.014783, 0.014586, 0.014315, 0.014586, 0.010672, 0.007422, 0.008525, 0.013265, 0.013265, 0.011106, 0.01204, 0.008156, 0.006078, 0.007645, 0.007177, 0.006988, 0.005623, 0.007315, 0.00962, 0.011518, 0.008002, 0.010926, 0.011518, 0.012491, 0.019401, 0.030003, 0.060549, 0.094817, 0.081712, 0.147574, 0.25406, 0.170161, 0.167087, 0.17593, 0.100716, 0.116183, 0.132295, 0.120615, 0.060549, 0.03976, 0.064632, 0.120615, 0.127496, 0.067594, 0.048328, 0.030003, 0.022306, 0.013016, 0.013016, 0.009401, 0.006567, 0.005872, 0.00777, 0.01078, 0.016528, 0.029376, 0.060549, 0.055536, 0.096677, 0.134866, 0.173081, 0.167087, 0.15284, 0.144935, 0.243554, 0.243554, 0.225814, 0.191378, 0.179055, 0.170161, 0.264545, 0.239899, 0.295083, 0.275179, 0.298791, 0.21291, 0.216401, 0.18812, 0.185198, 0.100716, 0.106997, 0.120615, 0.102787, 0.083462, 0.066181, 0.044297, 0.045352, 0.079919, 0.142424, 0.25031], '')</t>
  </si>
  <si>
    <t xml:space="preserve">F5RVB3|F5RVB3_9ENTR Transposase OS=Enterobacter hormaechei ATCC 49162 </t>
  </si>
  <si>
    <t>([0.257454, 0.321458, 0.346032, 0.370445, 0.384043, 0.284882, 0.200174, 0.26085, 0.298791, 0.31487, 0.268042, 0.31487, 0.394753, 0.31487, 0.222385, 0.155435, 0.139895, 0.155435, 0.096677, 0.098513, 0.129801, 0.164327, 0.15008, 0.15008, 0.094817, 0.094817, 0.079919, 0.129801, 0.066181, 0.059222, 0.036378, 0.026892, 0.014586, 0.016257, 0.022667, 0.050641, 0.06184, 0.036378, 0.0198, 0.038858, 0.023534, 0.021381, 0.020165, 0.013016, 0.013821, 0.018415, 0.020165, 0.03976, 0.045352, 0.046336, 0.045352, 0.055536, 0.083462, 0.100716, 0.064632, 0.06184, 0.048328, 0.027463, 0.028107, 0.047319, 0.040537, 0.040537, 0.040537, 0.023534, 0.044297, 0.023963, 0.030611, 0.028695, 0.017797, 0.019109, 0.030611, 0.019401, 0.018787, 0.023534, 0.023087, 0.038858, 0.044297, 0.060549, 0.074921, 0.120615, 0.073402, 0.051831, 0.05306, 0.055536, 0.064632, 0.064632, 0.111485, 0.051831, 0.054297, 0.044297, 0.040537, 0.040537, 0.074921, 0.06312, 0.071867, 0.120615, 0.060549, 0.032677, 0.032017, 0.05306, 0.032017, 0.058088, 0.055536, 0.054297, 0.042364, 0.06184, 0.032017, 0.032017, 0.071867, 0.064632, 0.090864, 0.047319, 0.047319, 0.045352, 0.076542, 0.073402, 0.071867, 0.116183, 0.090864, 0.081712, 0.046336, 0.078022, 0.074921, 0.058088, 0.081712, 0.081712, 0.067594, 0.102787, 0.076542, 0.054297, 0.03976, 0.05306, 0.096677, 0.069024], '')</t>
  </si>
  <si>
    <t xml:space="preserve">F5RVB4|F5RVB4_9ENTR HigA family addiction module antidote protein OS=Enterobacter hormaechei ATCC 49162 </t>
  </si>
  <si>
    <t>([0.161087, 0.15008, 0.142424, 0.067594, 0.069024, 0.045352, 0.030003, 0.038858, 0.028107, 0.037156, 0.048328, 0.06312, 0.076542, 0.129801, 0.100716, 0.164327, 0.092881, 0.155435, 0.069024, 0.074921, 0.11371, 0.127496, 0.078022, 0.056825, 0.111485, 0.079919, 0.127496, 0.200174, 0.222385, 0.219301, 0.21291, 0.118441, 0.096677, 0.079919, 0.069024, 0.092881, 0.047319, 0.085092, 0.085092, 0.100716, 0.096677, 0.109221, 0.102787, 0.191378, 0.200174, 0.200174, 0.194234, 0.120615, 0.120615, 0.060549, 0.058088, 0.060549, 0.132295, 0.173081, 0.102787, 0.10481, 0.076542, 0.134866, 0.079919, 0.03976, 0.085092, 0.092881, 0.081712, 0.094817, 0.094817, 0.083462, 0.081712, 0.083462, 0.120615, 0.134866, 0.134866, 0.139895, 0.11371, 0.067594, 0.059222, 0.11371, 0.064632, 0.081712, 0.043307, 0.081712, 0.137348, 0.056825, 0.051831, 0.032017, 0.016021, 0.013265, 0.021816, 0.015078, 0.024393, 0.033407, 0.030611, 0.064632, 0.060549, 0.047319, 0.085092, 0.048328, 0.025316, 0.050641, 0.050641, 0.088832, 0.051831, 0.051831, 0.060549, 0.064632, 0.100716, 0.139895, 0.139895, 0.120615, 0.111485, 0.109221, 0.055536, 0.05306, 0.047319, 0.054297, 0.054297, 0.046336, 0.081712, 0.137348, 0.067594, 0.069024, 0.067594, 0.054297, 0.042364, 0.043307, 0.022667, 0.023534, 0.032017, 0.042364, 0.024826, 0.048328, 0.027463, 0.050641, 0.028107, 0.023087, 0.036378, 0.058088, 0.067594, 0.035586, 0.034884, 0.079919, 0.044297, 0.034884, 0.037156, 0.025762, 0.049374, 0.096677, 0.048328, 0.042364, 0.045352, 0.106997, 0.059222, 0.067594, 0.064632, 0.06312, 0.06312, 0.048328, 0.038042, 0.023963, 0.038042, 0.028107, 0.016826, 0.026338, 0.026338, 0.05306], '')</t>
  </si>
  <si>
    <t xml:space="preserve">F5RVB6|F5RVB6_9ENTR DUF4268 domain-containing protein OS=Enterobacter hormaechei ATCC 49162 </t>
  </si>
  <si>
    <t>([0.374039, 0.408655, 0.4292, 0.328603, 0.366687, 0.41194, 0.346032, 0.366687, 0.26085, 0.284882, 0.301917, 0.247041, 0.324872, 0.222385, 0.275179, 0.284882, 0.275179, 0.25031, 0.247041, 0.161087, 0.170161, 0.26085, 0.164327, 0.106997, 0.147574, 0.134866, 0.134866, 0.222385, 0.232838, 0.318242, 0.239899, 0.247041, 0.321458, 0.332115, 0.461924, 0.483068, 0.476583, 0.5017, 0.40511, 0.324872, 0.321458, 0.229226, 0.219301, 0.318242, 0.41194, 0.328603, 0.31487, 0.301917, 0.164327, 0.167087, 0.200174, 0.284882, 0.275179, 0.301917, 0.281712, 0.18812, 0.185198, 0.116183, 0.064632, 0.092881, 0.090864, 0.15284, 0.222385, 0.209395, 0.216401, 0.216401, 0.239899, 0.200174, 0.129801, 0.142424, 0.144935, 0.144935, 0.137348, 0.085092, 0.083462, 0.092881, 0.144935, 0.137348, 0.196879, 0.284882, 0.239899, 0.25406, 0.15284, 0.161087, 0.144935, 0.088832, 0.078022, 0.076542, 0.096677, 0.155435, 0.158265, 0.102787, 0.079919, 0.088832, 0.088832, 0.079919, 0.078022, 0.086953, 0.085092, 0.058088, 0.034884, 0.059222, 0.050641, 0.048328, 0.048328, 0.033407, 0.032677, 0.020522, 0.036378, 0.045352, 0.025762, 0.048328, 0.090864, 0.116183, 0.116183, 0.194234, 0.194234, 0.194234, 0.158265, 0.139895, 0.209395, 0.21291, 0.132295, 0.182256, 0.301917, 0.194234, 0.247041, 0.335645, 0.321458, 0.324872, 0.31487, 0.318242, 0.298791, 0.281712, 0.268042, 0.18812, 0.11371, 0.127496, 0.118441, 0.132295, 0.15284, 0.147574, 0.206376, 0.284882, 0.243554, 0.155435, 0.216401, 0.185198, 0.161087, 0.225814, 0.222385, 0.134866, 0.200174, 0.200174, 0.200174, 0.142424, 0.206376, 0.301917, 0.295083, 0.278302, 0.203355, 0.127496, 0.074921, 0.058088, 0.06312, 0.048328, 0.083462, 0.06184, 0.090864, 0.090864, 0.109221, 0.066181, 0.064632, 0.064632, 0.043307, 0.041405, 0.076542, 0.041405, 0.037156, 0.018787, 0.022306, 0.038858, 0.076542, 0.083462, 0.054297, 0.034068, 0.073402, 0.043307, 0.0704, 0.076542, 0.060549, 0.034884, 0.067594, 0.134866, 0.161087, 0.232838, 0.203355, 0.18812, 0.275179, 0.191378, 0.268042, 0.18812, 0.179055, 0.142424, 0.17593, 0.284882, 0.346032, 0.349426, 0.40511, 0.422041, 0.4292, 0.505461, 0.59917, 0.56648, 0.553315, 0.51388, 0.494003, 0.521092, 0.521092, 0.433034, 0.541878, 0.59508, 0.694846, 0.685117, 0.604312, 0.534167, 0.517562, 0.51388, 0.51388, 0.4292, 0.318242, 0.311707, 0.275179, 0.25406, 0.170161, 0.185198, 0.185198, 0.111485, 0.111485, 0.106997, 0.161087, 0.182256, 0.116183, 0.118441, 0.071867, 0.066181, 0.11371, 0.125101, 0.122885, 0.100716, 0.200174, 0.291804, 0.291804, 0.328603, 0.349426, 0.332115, 0.239899, 0.219301, 0.295083, 0.30533, 0.295083, 0.30533, 0.21291, 0.284882, 0.295083, 0.311707, 0.447574, 0.332115, 0.332115, 0.26085, 0.209395, 0.106997, 0.109221, 0.111485, 0.102787, 0.111485, 0.167087, 0.232838, 0.196879, 0.229226, 0.15284, 0.167087, 0.106997, 0.15008, 0.147574, 0.147574, 0.21291, 0.167087, 0.194234, 0.194234, 0.284882, 0.366687, 0.370445, 0.301917, 0.196879, 0.216401, 0.196879, 0.15284, 0.167087, 0.236433, 0.219301, 0.291804, 0.288399, 0.36309, 0.291804, 0.31487, 0.30533, 0.216401, 0.15008, 0.222385, 0.219301, 0.239899, 0.161087, 0.26085, 0.229226, 0.318242, 0.222385, 0.158265, 0.257454, 0.26085, 0.236433, 0.239899, 0.243554, 0.170161, 0.182256, 0.179055, 0.120615, 0.083462, 0.127496, 0.200174, 0.203355, 0.11371, 0.098513, 0.158265, 0.155435, 0.257454, 0.264545, 0.356642, 0.359901, 0.236433, 0.25406, 0.206376, 0.144935, 0.092881, 0.144935, 0.079919, 0.111485, 0.134866, 0.200174, 0.200174, 0.182256, 0.182256, 0.268042, 0.17593, 0.185198, 0.17593, 0.147574, 0.096677, 0.083462, 0.15284, 0.236433, 0.137348, 0.120615, 0.191378, 0.18812, 0.161087, 0.173081, 0.206376, 0.15284, 0.139895, 0.15008, 0.179055, 0.17593, 0.167087, 0.173081, 0.167087, 0.185198, 0.209395, 0.301917, 0.328603, 0.308712, 0.291804, 0.356642, 0.436924, 0.398279, 0.490133, 0.505461, 0.63748, 0.59508, 0.771762, 0.784345], '')</t>
  </si>
  <si>
    <t>[37, 211, 212, 213, 214, 215, 217, 218, 220, 221, 222, 223, 224, 225, 226, 227, 228, 386, 387, 388, 389, 390]</t>
  </si>
  <si>
    <t xml:space="preserve">F5RVB7|F5RVB7_9ENTR Type I restriction system specificity protein OS=Enterobacter hormaechei ATCC 49162 </t>
  </si>
  <si>
    <t>([0.779859, 0.805026, 0.834292, 0.83125, 0.699094, 0.703578, 0.59508, 0.648219, 0.553315, 0.483068, 0.51388, 0.553315, 0.59508, 0.585406, 0.608892, 0.458154, 0.468512, 0.490133, 0.480142, 0.377384, 0.461924, 0.414856, 0.4292, 0.352862, 0.366687, 0.450668, 0.461924, 0.5017, 0.390993, 0.4292, 0.497853, 0.480142, 0.398279, 0.370445, 0.291804, 0.298791, 0.394753, 0.401658, 0.30533, 0.225814, 0.216401, 0.122885, 0.10481, 0.092881, 0.127496, 0.120615, 0.122885, 0.122885, 0.142424, 0.216401, 0.21291, 0.229226, 0.158265, 0.232838, 0.247041, 0.328603, 0.301917, 0.219301, 0.134866, 0.132295, 0.18812, 0.281712, 0.366687, 0.352862, 0.318242, 0.291804, 0.206376, 0.206376, 0.196879, 0.203355, 0.209395, 0.243554, 0.155435, 0.257454, 0.264545, 0.278302, 0.191378, 0.139895, 0.209395, 0.264545, 0.284882, 0.21291, 0.225814, 0.232838, 0.219301, 0.17593, 0.229226, 0.311707, 0.232838, 0.167087, 0.139895, 0.111485, 0.092881, 0.155435, 0.132295, 0.127496, 0.111485, 0.098513, 0.164327, 0.179055, 0.15008, 0.203355, 0.271506, 0.268042, 0.18812, 0.191378, 0.275179, 0.26085, 0.179055, 0.281712, 0.288399, 0.31487, 0.281712, 0.232838, 0.257454, 0.194234, 0.21291, 0.219301, 0.291804, 0.18812, 0.18812, 0.170161, 0.170161, 0.167087, 0.102787, 0.096677, 0.173081, 0.102787, 0.100716, 0.179055, 0.170161, 0.225814, 0.167087, 0.134866, 0.206376, 0.191378, 0.268042, 0.257454, 0.161087, 0.196879, 0.284882, 0.278302, 0.284882, 0.30533, 0.31487, 0.356642, 0.41194, 0.401658, 0.450668, 0.359901, 0.236433, 0.209395, 0.21291, 0.191378, 0.191378, 0.132295, 0.132295, 0.064632, 0.0704, 0.142424, 0.090864, 0.083462, 0.066181, 0.10481, 0.074921, 0.059222, 0.049374, 0.037156, 0.03976, 0.040537, 0.067594, 0.129801, 0.132295, 0.142424, 0.239899, 0.36309, 0.398279, 0.352862, 0.380708, 0.332115, 0.275179, 0.308712, 0.318242, 0.321458, 0.239899, 0.275179, 0.30533, 0.366687, 0.465241, 0.458154, 0.509769, 0.476583, 0.394753, 0.332115, 0.25406, 0.142424, 0.144935, 0.167087, 0.219301, 0.301917, 0.36309, 0.41194, 0.458154, 0.356642, 0.356642, 0.468512, 0.387226, 0.377384, 0.352862, 0.342579, 0.298791, 0.301917, 0.25031, 0.222385, 0.318242, 0.384043, 0.461924, 0.398279, 0.408655, 0.401658, 0.390993, 0.377384, 0.275179, 0.268042, 0.374039, 0.311707, 0.321458, 0.335645, 0.349426, 0.284882, 0.295083, 0.243554, 0.222385, 0.298791, 0.321458, 0.301917, 0.318242, 0.264545, 0.222385, 0.158265, 0.094817, 0.102787, 0.090864, 0.144935, 0.074921, 0.073402, 0.078022, 0.076542, 0.11371, 0.106997, 0.15284, 0.134866, 0.200174, 0.216401, 0.219301, 0.321458, 0.200174, 0.216401, 0.219301, 0.206376, 0.239899, 0.291804, 0.278302, 0.278302, 0.308712, 0.436924, 0.42561, 0.521092, 0.490133, 0.509769, 0.444081, 0.444081, 0.401658, 0.374039, 0.359901, 0.324872, 0.335645, 0.450668, 0.352862, 0.335645, 0.436924, 0.468512, 0.5017, 0.5017, 0.5017, 0.401658, 0.308712, 0.308712, 0.298791, 0.229226, 0.134866, 0.122885, 0.15008, 0.120615, 0.155435, 0.167087, 0.120615, 0.049374, 0.059222, 0.05306, 0.106997, 0.106997, 0.111485, 0.067594, 0.033407, 0.022306, 0.032677, 0.06312, 0.029376, 0.029376, 0.045352, 0.067594, 0.118441, 0.134866, 0.144935, 0.076542, 0.059222, 0.059222, 0.132295, 0.067594, 0.067594, 0.06184, 0.034068, 0.020165, 0.034884, 0.055536, 0.085092, 0.0704, 0.029376, 0.067594, 0.055536, 0.056825, 0.067594, 0.051831, 0.027463, 0.051831, 0.090864, 0.064632, 0.125101, 0.116183, 0.191378, 0.275179, 0.182256, 0.264545, 0.342579, 0.25031, 0.288399, 0.196879, 0.25406, 0.291804, 0.30533, 0.36309, 0.324872, 0.298791, 0.247041, 0.247041, 0.232838, 0.161087, 0.134866, 0.137348, 0.132295, 0.120615, 0.096677, 0.109221, 0.064632, 0.03976, 0.067594, 0.073402, 0.129801, 0.088832, 0.144935, 0.081712, 0.074921, 0.056825, 0.069024, 0.11371, 0.158265, 0.15284, 0.222385, 0.25406, 0.206376, 0.137348, 0.086953, 0.10481, 0.173081, 0.25406, 0.25031, 0.167087, 0.182256, 0.182256, 0.139895, 0.085092, 0.125101, 0.116183, 0.196879, 0.11371, 0.118441, 0.071867, 0.081712, 0.094817, 0.127496, 0.164327, 0.25406, 0.30533, 0.232838, 0.219301, 0.225814, 0.278302, 0.384043, 0.374039, 0.301917, 0.366687, 0.444081, 0.4292, 0.408655, 0.36309, 0.490133, 0.454136, 0.59014, 0.509769, 0.450668], '')</t>
  </si>
  <si>
    <t>[0, 1, 2, 3, 4, 5, 6, 7, 8, 10, 11, 12, 13, 14, 27, 190, 267, 269, 282, 283, 284, 418, 419]</t>
  </si>
  <si>
    <t xml:space="preserve">F5RVB9|F5RVB9_9ENTR GNAT family acetyltransferase (Fragment) OS=Enterobacter hormaechei ATCC 49162 </t>
  </si>
  <si>
    <t>([0.028107, 0.048328, 0.078022, 0.102787, 0.059222, 0.037156, 0.020165, 0.026338, 0.019401, 0.014783, 0.019401, 0.021381, 0.03976, 0.037156, 0.076542, 0.038042, 0.036378, 0.027463, 0.023087, 0.035586, 0.020876, 0.024826, 0.024393, 0.023963, 0.013016, 0.017447, 0.030003, 0.030003, 0.030003, 0.028695, 0.028695, 0.016528, 0.017447, 0.01204, 0.008276, 0.006482, 0.006533, 0.006701, 0.010372, 0.008276, 0.008624, 0.01227, 0.016826, 0.016528, 0.010131, 0.018106, 0.021816, 0.011669, 0.013821, 0.009401, 0.015694, 0.016528, 0.017447, 0.016021, 0.018787, 0.030611, 0.055536, 0.055536, 0.038042, 0.034884, 0.066181, 0.034068, 0.034068, 0.034884, 0.020522, 0.026338, 0.016257, 0.011518, 0.021381, 0.038042, 0.066181, 0.047319, 0.094817, 0.076542, 0.046336, 0.031287, 0.035586, 0.030003, 0.03976, 0.054297, 0.029376, 0.017797, 0.035586, 0.020165, 0.021816, 0.037156, 0.060549, 0.109221, 0.079919, 0.051831, 0.023534, 0.025316, 0.018787, 0.017138, 0.032677, 0.069024, 0.127496, 0.092881, 0.049374, 0.067594, 0.067594, 0.125101, 0.21291, 0.185198, 0.278302, 0.243554, 0.219301, 0.170161, 0.137348, 0.239899, 0.301917, 0.450668, 0.414856, 0.56648, 0.525368], '')</t>
  </si>
  <si>
    <t>[113, 114]</t>
  </si>
  <si>
    <t xml:space="preserve">F5RVC0|F5RVC0_9ENTR HTH-type transcriptional regulator PerR (Fragment) OS=Enterobacter hormaechei ATCC 49162 </t>
  </si>
  <si>
    <t>([0.016021, 0.009294, 0.013437, 0.019109, 0.011669, 0.008075, 0.010926, 0.011903, 0.016826, 0.021816, 0.021381, 0.021381, 0.045352, 0.100716, 0.10481, 0.173081, 0.092881, 0.139895, 0.076542, 0.132295, 0.116183, 0.118441, 0.209395, 0.206376, 0.109221, 0.122885, 0.196879, 0.106997, 0.106997, 0.079919, 0.066181, 0.055536, 0.056825, 0.046336, 0.021816, 0.0198, 0.012727, 0.014783, 0.00962, 0.016257, 0.016021, 0.032017, 0.017797, 0.010926, 0.009865, 0.019109, 0.033407, 0.046336, 0.045352, 0.045352, 0.054297, 0.067594, 0.106997, 0.055536, 0.034884, 0.03976, 0.047319, 0.041405, 0.040537, 0.081712, 0.071867, 0.078022, 0.074921, 0.142424, 0.134866, 0.161087, 0.083462, 0.043307, 0.038042, 0.071867, 0.047319, 0.026892, 0.018415, 0.009977, 0.018106, 0.028107, 0.045352, 0.038858, 0.0704, 0.083462, 0.074921, 0.074921, 0.058088, 0.032017, 0.031287, 0.037156, 0.018415, 0.033407, 0.066181, 0.032677, 0.019401, 0.0198, 0.038042, 0.066181, 0.078022, 0.071867, 0.038042, 0.038858, 0.038042, 0.020876, 0.027463, 0.021816, 0.017447, 0.016257, 0.022667, 0.015694, 0.019401, 0.038858, 0.025762, 0.016528, 0.033407], '')</t>
  </si>
  <si>
    <t xml:space="preserve">F5RVC1|F5RVC1_9ENTR GTPase OS=Enterobacter hormaechei ATCC 49162 </t>
  </si>
  <si>
    <t>([0.414856, 0.458154, 0.480142, 0.380708, 0.36309, 0.408655, 0.328603, 0.394753, 0.418646, 0.324872, 0.278302, 0.30533, 0.311707, 0.301917, 0.219301, 0.134866, 0.139895, 0.216401, 0.139895, 0.15008, 0.25031, 0.164327, 0.164327, 0.17593, 0.164327, 0.206376, 0.222385, 0.236433, 0.129801, 0.125101, 0.132295, 0.158265, 0.158265, 0.142424, 0.147574, 0.222385, 0.236433, 0.225814, 0.216401, 0.308712, 0.295083, 0.200174, 0.21291, 0.219301, 0.179055, 0.182256, 0.088832, 0.059222, 0.088832, 0.161087, 0.096677, 0.161087, 0.222385, 0.161087, 0.164327, 0.170161, 0.118441, 0.147574, 0.125101, 0.083462, 0.086953, 0.088832, 0.161087, 0.257454, 0.167087, 0.194234, 0.17593, 0.284882, 0.232838, 0.239899, 0.164327, 0.25031, 0.264545, 0.229226, 0.21291, 0.139895, 0.132295, 0.120615, 0.118441, 0.15008, 0.139895, 0.161087, 0.161087, 0.100716, 0.081712, 0.144935, 0.142424, 0.236433, 0.206376, 0.288399, 0.298791, 0.370445, 0.384043, 0.284882, 0.25406, 0.308712, 0.311707, 0.216401, 0.298791, 0.346032, 0.339168, 0.332115, 0.332115, 0.328603, 0.311707, 0.321458, 0.222385, 0.164327, 0.102787, 0.067594, 0.03976, 0.020876, 0.020165, 0.016021, 0.027463, 0.035586, 0.044297, 0.06312, 0.066181, 0.069024, 0.03976, 0.041405, 0.079919, 0.067594, 0.033407, 0.032677, 0.031287, 0.055536, 0.055536, 0.054297, 0.100716, 0.170161, 0.191378, 0.122885, 0.144935, 0.137348, 0.125101, 0.085092, 0.06184, 0.05306, 0.032677, 0.028695, 0.026892, 0.025316, 0.024826, 0.054297, 0.092881, 0.076542, 0.079919, 0.142424, 0.225814, 0.222385, 0.21291, 0.281712, 0.370445, 0.377384, 0.291804, 0.291804, 0.366687, 0.418646, 0.541878, 0.626927, 0.754692, 0.775545, 0.648219, 0.648219, 0.626927, 0.632174, 0.545602, 0.450668, 0.332115, 0.236433, 0.243554, 0.25406, 0.167087, 0.086953, 0.085092, 0.164327, 0.111485, 0.106997, 0.15008, 0.096677, 0.06184, 0.048328, 0.028107, 0.049374, 0.031287, 0.031287, 0.018787, 0.032677, 0.026892, 0.047319, 0.044297, 0.043307, 0.024826, 0.034884, 0.060549, 0.06312, 0.051831, 0.067594, 0.035586, 0.029376, 0.029376, 0.025762, 0.037156, 0.059222, 0.066181, 0.085092, 0.088832, 0.147574, 0.167087, 0.194234, 0.134866, 0.209395, 0.21291, 0.200174, 0.236433, 0.298791, 0.281712, 0.170161, 0.203355, 0.30533, 0.311707, 0.311707, 0.328603, 0.30533, 0.318242, 0.30533, 0.30533, 0.301917, 0.301917, 0.284882, 0.239899, 0.31487, 0.328603, 0.332115, 0.346032, 0.346032, 0.288399, 0.219301, 0.25031, 0.26085, 0.25031, 0.161087, 0.222385, 0.271506, 0.161087, 0.173081, 0.106997, 0.074921, 0.088832, 0.074921, 0.081712, 0.106997, 0.10481, 0.081712, 0.048328, 0.043307, 0.042364, 0.042364, 0.040537, 0.071867, 0.0704, 0.076542, 0.081712, 0.051831, 0.059222, 0.073402, 0.049374, 0.085092, 0.120615, 0.064632, 0.041405, 0.038042, 0.028695, 0.014783, 0.009977, 0.010926, 0.013821, 0.010509, 0.00962, 0.010926, 0.008525, 0.006194, 0.004483, 0.004775, 0.005223], '')</t>
  </si>
  <si>
    <t>[160, 161, 162, 163, 164, 165, 166, 167, 168]</t>
  </si>
  <si>
    <t xml:space="preserve">F5RVC2|F5RVC2_9ENTR DUF945 domain-containing protein (Fragment) OS=Enterobacter hormaechei ATCC 49162 </t>
  </si>
  <si>
    <t>([0.30533, 0.366687, 0.284882, 0.21291, 0.247041, 0.278302, 0.311707, 0.332115, 0.390993, 0.332115, 0.359901, 0.377384, 0.374039, 0.384043, 0.387226, 0.31487, 0.311707, 0.257454, 0.298791, 0.321458, 0.342579, 0.308712, 0.200174, 0.271506, 0.346032, 0.352862, 0.352862, 0.356642, 0.36309, 0.332115, 0.401658, 0.394753, 0.401658, 0.394753, 0.31487, 0.394753, 0.414856, 0.342579, 0.433034, 0.5017, 0.394753, 0.394753, 0.380708, 0.401658, 0.40511, 0.398279, 0.321458, 0.335645, 0.328603, 0.328603, 0.335645, 0.239899, 0.25031, 0.278302, 0.18812, 0.173081, 0.15008, 0.161087, 0.239899, 0.216401, 0.206376, 0.219301, 0.216401, 0.291804, 0.390993, 0.394753, 0.390993, 0.465241, 0.461924, 0.468512, 0.472492, 0.465241, 0.585406, 0.545602, 0.433034, 0.534167, 0.557691, 0.575842, 0.661982, 0.653063, 0.648219, 0.666105, 0.648219, 0.661982, 0.666105, 0.622677, 0.63748, 0.557691, 0.604312, 0.59917, 0.505461, 0.422041, 0.352862, 0.275179, 0.308712, 0.380708, 0.387226, 0.468512, 0.476583, 0.486429, 0.465241, 0.440853, 0.408655, 0.480142, 0.450668, 0.418646, 0.390993, 0.342579, 0.408655, 0.31487], '')</t>
  </si>
  <si>
    <t>[39, 72, 73, 75, 76, 77, 78, 79, 80, 81, 82, 83, 84, 85, 86, 87, 88, 89, 90]</t>
  </si>
  <si>
    <t xml:space="preserve">F5RVC3|F5RVC3_9ENTR DUF987 domain-containing protein OS=Enterobacter hormaechei ATCC 49162 </t>
  </si>
  <si>
    <t>([0.049374, 0.081712, 0.079919, 0.067594, 0.092881, 0.066181, 0.042364, 0.060549, 0.083462, 0.098513, 0.129801, 0.179055, 0.170161, 0.264545, 0.275179, 0.219301, 0.225814, 0.209395, 0.194234, 0.196879, 0.18812, 0.185198, 0.111485, 0.142424, 0.094817, 0.092881, 0.137348, 0.21291, 0.15284, 0.085092, 0.086953, 0.044297, 0.043307, 0.041405, 0.042364, 0.069024, 0.092881, 0.096677, 0.158265, 0.17593, 0.144935, 0.144935, 0.102787, 0.111485, 0.085092, 0.127496, 0.076542, 0.064632, 0.069024, 0.10481, 0.182256, 0.191378, 0.281712, 0.288399, 0.30533, 0.288399, 0.301917, 0.271506, 0.26085, 0.170161, 0.167087, 0.15008, 0.15284, 0.137348, 0.206376, 0.161087, 0.219301, 0.288399, 0.301917, 0.268042, 0.225814, 0.18812, 0.144935, 0.111485, 0.074921, 0.046336, 0.032017], '')</t>
  </si>
  <si>
    <t xml:space="preserve">F5RVC4|F5RVC4_9ENTR CP4-6 prophage antitoxin of the YkfI-YafW toxin-antitoxin system OS=Enterobacter hormaechei ATCC 49162 </t>
  </si>
  <si>
    <t>([0.239899, 0.291804, 0.332115, 0.31487, 0.342579, 0.268042, 0.295083, 0.318242, 0.335645, 0.243554, 0.268042, 0.311707, 0.222385, 0.222385, 0.127496, 0.122885, 0.116183, 0.116183, 0.122885, 0.209395, 0.281712, 0.203355, 0.222385, 0.216401, 0.15008, 0.102787, 0.155435, 0.167087, 0.137348, 0.155435, 0.25031, 0.21291, 0.144935, 0.209395, 0.194234, 0.30533, 0.321458, 0.25406, 0.324872, 0.349426, 0.318242, 0.311707, 0.387226, 0.356642, 0.243554, 0.291804, 0.36309, 0.288399, 0.194234, 0.225814, 0.21291, 0.222385, 0.18812, 0.26085, 0.15284, 0.170161, 0.147574, 0.134866, 0.200174, 0.139895, 0.118441, 0.122885, 0.06312, 0.076542, 0.046336, 0.069024, 0.058088, 0.036378, 0.048328, 0.05306, 0.032017, 0.036378, 0.034884, 0.06184, 0.06184, 0.10481, 0.073402, 0.0704, 0.051831, 0.037156, 0.050641, 0.036378, 0.024826, 0.056825, 0.036378], '')</t>
  </si>
  <si>
    <t xml:space="preserve">F5RVC5|F5RVC5_9ENTR CP4-57 prophage toxin of the YpjF-YfjZ toxin-antitoxin system OS=Enterobacter hormaechei ATCC 49162 </t>
  </si>
  <si>
    <t>([0.026892, 0.043307, 0.024826, 0.038858, 0.023534, 0.037156, 0.054297, 0.073402, 0.11371, 0.066181, 0.058088, 0.079919, 0.144935, 0.194234, 0.132295, 0.078022, 0.129801, 0.219301, 0.203355, 0.122885, 0.127496, 0.164327, 0.164327, 0.161087, 0.161087, 0.167087, 0.129801, 0.129801, 0.10481, 0.055536, 0.120615, 0.086953, 0.045352, 0.026892, 0.036378, 0.055536, 0.058088, 0.064632, 0.032677, 0.021816, 0.038042, 0.020876, 0.025762, 0.025316, 0.045352, 0.043307, 0.037156, 0.045352, 0.022667, 0.028107, 0.048328, 0.045352, 0.096677, 0.182256, 0.170161, 0.092881, 0.094817, 0.10481, 0.06184, 0.111485, 0.096677, 0.058088, 0.102787, 0.079919, 0.079919, 0.079919, 0.079919, 0.158265, 0.164327, 0.182256, 0.109221, 0.096677, 0.096677, 0.102787, 0.054297, 0.086953, 0.127496, 0.106997, 0.137348, 0.179055, 0.144935, 0.222385, 0.318242, 0.291804, 0.31487, 0.284882], '')</t>
  </si>
  <si>
    <t xml:space="preserve">F5RVC6|F5RVC6_9ENTR DeoR family transcriptional regulator OS=Enterobacter hormaechei ATCC 49162 </t>
  </si>
  <si>
    <t>([0.837511, 0.675549, 0.486429, 0.465241, 0.447574, 0.490133, 0.521092, 0.436924, 0.497853, 0.517562, 0.545602, 0.58069, 0.608892, 0.608892, 0.557691, 0.509769, 0.509769, 0.414856, 0.349426, 0.342579, 0.418646, 0.414856, 0.41194, 0.42561, 0.380708, 0.4292, 0.384043, 0.30533, 0.356642, 0.288399, 0.30533, 0.295083, 0.264545, 0.185198, 0.173081, 0.125101, 0.142424, 0.142424, 0.134866, 0.164327, 0.185198, 0.18812, 0.100716, 0.170161, 0.164327, 0.225814, 0.137348, 0.134866, 0.200174, 0.196879, 0.232838, 0.209395, 0.219301, 0.161087, 0.257454, 0.278302, 0.284882, 0.196879, 0.203355, 0.288399, 0.284882, 0.179055, 0.116183, 0.203355, 0.185198, 0.271506, 0.268042, 0.352862, 0.311707, 0.236433, 0.268042, 0.229226, 0.236433, 0.196879, 0.295083, 0.281712, 0.182256, 0.196879, 0.281712, 0.26085, 0.264545, 0.275179, 0.268042, 0.264545, 0.257454, 0.229226, 0.239899, 0.239899, 0.25031, 0.229226, 0.31487, 0.339168, 0.366687, 0.366687, 0.366687, 0.264545, 0.232838, 0.335645, 0.332115, 0.278302, 0.243554, 0.247041, 0.15008, 0.15008, 0.25031, 0.288399, 0.321458, 0.321458, 0.291804, 0.194234, 0.17593, 0.096677, 0.090864, 0.098513, 0.090864, 0.116183, 0.194234, 0.161087, 0.074921, 0.122885, 0.086953, 0.086953, 0.085092, 0.076542, 0.074921, 0.083462, 0.054297, 0.05306, 0.040537, 0.06184, 0.06184, 0.125101, 0.137348, 0.076542, 0.074921, 0.081712, 0.076542, 0.041405, 0.069024, 0.078022, 0.056825, 0.109221, 0.147574, 0.086953, 0.164327, 0.26085, 0.144935, 0.173081, 0.179055, 0.132295, 0.11371, 0.11371, 0.06312, 0.098513, 0.098513, 0.094817, 0.086953, 0.094817, 0.088832, 0.046336, 0.088832, 0.058088, 0.035586, 0.034068, 0.049374, 0.024393, 0.017797, 0.029376, 0.030003, 0.028107, 0.05306, 0.051831, 0.098513, 0.179055, 0.109221, 0.15008, 0.147574, 0.088832, 0.085092, 0.122885, 0.209395, 0.137348, 0.137348, 0.10481, 0.06184, 0.076542, 0.116183, 0.147574, 0.122885, 0.078022, 0.059222, 0.060549, 0.059222, 0.030003, 0.018106, 0.016021, 0.019109, 0.020522, 0.034884, 0.027463, 0.038858, 0.038042, 0.032677, 0.074921, 0.15008, 0.209395, 0.21291, 0.225814, 0.182256, 0.118441, 0.17593, 0.219301, 0.179055, 0.182256, 0.284882, 0.359901, 0.384043, 0.291804, 0.229226, 0.18812, 0.225814, 0.209395, 0.21291, 0.308712, 0.17593, 0.18812, 0.194234, 0.194234, 0.194234, 0.158265, 0.173081, 0.170161, 0.090864, 0.090864, 0.092881, 0.048328, 0.050641, 0.100716, 0.086953, 0.120615, 0.129801, 0.083462, 0.047319, 0.028695, 0.030003, 0.064632, 0.055536, 0.030611, 0.036378, 0.028695, 0.06184, 0.120615, 0.067594, 0.137348, 0.17593, 0.111485, 0.137348, 0.132295, 0.088832, 0.170161, 0.164327, 0.203355, 0.203355, 0.219301, 0.222385, 0.18812, 0.18812, 0.15284, 0.232838, 0.203355, 0.275179, 0.209395, 0.206376, 0.31487, 0.31487, 0.278302, 0.349426, 0.384043, 0.356642, 0.398279, 0.377384, 0.349426, 0.298791, 0.380708, 0.480142], '')</t>
  </si>
  <si>
    <t>[0, 1, 6, 9, 10, 11, 12, 13, 14, 15, 16]</t>
  </si>
  <si>
    <t xml:space="preserve">F5RVC7|F5RVC7_9ENTR Ribose ABC superfamily ATP binding cassette transporter, binding protein OS=Enterobacter hormaechei ATCC 49162 </t>
  </si>
  <si>
    <t>([0.024826, 0.027463, 0.030003, 0.045352, 0.035586, 0.038042, 0.026892, 0.037156, 0.038858, 0.028107, 0.030003, 0.038042, 0.079919, 0.127496, 0.074921, 0.06184, 0.069024, 0.06312, 0.069024, 0.090864, 0.139895, 0.100716, 0.071867, 0.060549, 0.064632, 0.10481, 0.15008, 0.219301, 0.232838, 0.298791, 0.298791, 0.264545, 0.182256, 0.158265, 0.173081, 0.243554, 0.284882, 0.206376, 0.182256, 0.271506, 0.311707, 0.311707, 0.366687, 0.480142, 0.549308, 0.444081, 0.42561, 0.301917, 0.308712, 0.264545, 0.225814, 0.25406, 0.318242, 0.370445, 0.380708, 0.356642, 0.356642, 0.36309, 0.433034, 0.480142, 0.476583, 0.497853, 0.494003, 0.545602, 0.436924, 0.352862, 0.454136, 0.461924, 0.525368, 0.4292, 0.468512, 0.483068, 0.553315, 0.553315, 0.59014, 0.538167, 0.450668, 0.366687, 0.278302, 0.291804, 0.311707, 0.278302, 0.271506, 0.243554, 0.247041, 0.321458, 0.408655, 0.332115, 0.324872, 0.352862, 0.380708, 0.374039, 0.356642, 0.332115, 0.25406, 0.232838, 0.232838, 0.328603, 0.328603, 0.440853, 0.366687, 0.247041, 0.196879, 0.122885, 0.155435, 0.125101, 0.139895, 0.094817, 0.142424, 0.15284, 0.15284, 0.203355, 0.147574, 0.132295, 0.147574, 0.196879, 0.229226, 0.191378, 0.132295, 0.200174, 0.179055, 0.247041, 0.308712, 0.398279, 0.476583, 0.436924, 0.440853, 0.349426, 0.418646, 0.377384, 0.377384, 0.387226, 0.321458, 0.332115, 0.370445, 0.380708, 0.349426, 0.339168, 0.42561, 0.458154, 0.458154, 0.461924, 0.36309, 0.332115, 0.342579, 0.275179, 0.295083, 0.31487, 0.42561, 0.465241, 0.494003, 0.5017, 0.509769, 0.608892, 0.653063, 0.59917, 0.59014, 0.680603, 0.642678, 0.642678, 0.675549, 0.549308, 0.553315, 0.666105, 0.661982, 0.538167, 0.632174, 0.653063, 0.541878, 0.538167, 0.51388, 0.436924, 0.414856, 0.398279, 0.390993, 0.414856, 0.440853, 0.458154, 0.390993, 0.390993, 0.390993, 0.328603, 0.444081, 0.4292, 0.4292, 0.505461, 0.59508, 0.490133, 0.494003, 0.59014, 0.5017, 0.490133, 0.58069, 0.497853, 0.42561, 0.4292, 0.401658, 0.414856, 0.433034, 0.509769, 0.476583, 0.454136, 0.521092, 0.440853, 0.349426, 0.346032, 0.335645, 0.349426, 0.454136, 0.458154, 0.4292, 0.440853, 0.359901, 0.359901, 0.408655, 0.401658, 0.366687, 0.366687, 0.284882, 0.243554, 0.25031, 0.284882, 0.288399, 0.284882, 0.271506, 0.346032, 0.356642, 0.298791, 0.288399, 0.21291, 0.196879, 0.225814, 0.164327, 0.239899, 0.239899, 0.264545, 0.380708, 0.418646, 0.418646, 0.433034, 0.450668, 0.401658, 0.370445, 0.366687, 0.394753, 0.465241, 0.472492, 0.394753, 0.42561, 0.339168, 0.398279, 0.342579, 0.308712, 0.414856, 0.436924, 0.377384, 0.352862, 0.318242, 0.206376, 0.206376, 0.232838, 0.21291, 0.21291, 0.209395, 0.236433, 0.222385, 0.196879, 0.209395, 0.278302, 0.206376, 0.222385, 0.216401, 0.275179, 0.30533, 0.288399, 0.25406, 0.311707, 0.308712, 0.30533, 0.401658, 0.450668, 0.476583, 0.494003, 0.450668, 0.41194, 0.40511, 0.324872, 0.295083, 0.209395, 0.137348, 0.222385, 0.284882, 0.31487, 0.324872, 0.298791, 0.271506, 0.264545, 0.185198, 0.21291, 0.21291, 0.25031, 0.139895, 0.122885, 0.071867, 0.092881, 0.170161, 0.134866, 0.167087, 0.203355, 0.257454, 0.335645, 0.30533, 0.281712, 0.209395, 0.15008, 0.155435], '')</t>
  </si>
  <si>
    <t>[44, 63, 68, 72, 73, 74, 75, 151, 152, 153, 154, 155, 156, 157, 158, 159, 160, 161, 162, 163, 164, 165, 166, 167, 168, 169, 170, 185, 186, 189, 190, 192, 199, 202]</t>
  </si>
  <si>
    <t xml:space="preserve">F5RVC8|F5RVC8_9ENTR Ribose ABC superfamily ATP binding cassette transporter, permease protein OS=Enterobacter hormaechei ATCC 49162 </t>
  </si>
  <si>
    <t>([0.408655, 0.450668, 0.494003, 0.534167, 0.398279, 0.356642, 0.278302, 0.342579, 0.311707, 0.346032, 0.31487, 0.288399, 0.288399, 0.342579, 0.356642, 0.41194, 0.401658, 0.401658, 0.468512, 0.465241, 0.450668, 0.370445, 0.359901, 0.239899, 0.182256, 0.291804, 0.216401, 0.196879, 0.090864, 0.139895, 0.125101, 0.167087, 0.196879, 0.092881, 0.03976, 0.027463, 0.014586, 0.009401, 0.006894, 0.004611, 0.003246, 0.002761, 0.002581, 0.001687, 0.002396, 0.001967, 0.001533, 0.00231, 0.003405, 0.004736, 0.00316, 0.002117, 0.002014, 0.002327, 0.002976, 0.004513, 0.003478, 0.003461, 0.004775, 0.005086, 0.006374, 0.009401, 0.011342, 0.011106, 0.017138, 0.009728, 0.008804, 0.010672, 0.007315, 0.007315, 0.006078, 0.006039, 0.009187, 0.007495, 0.005503, 0.004646, 0.003555, 0.003757, 0.003804, 0.003821, 0.004483, 0.005011, 0.003607, 0.003757, 0.003555, 0.00407, 0.004513, 0.006701, 0.006795, 0.010221, 0.006421, 0.007315, 0.007645, 0.006701, 0.008156, 0.008804, 0.009977, 0.011518, 0.020522, 0.019401, 0.013437, 0.010372, 0.010926, 0.019401, 0.009865, 0.017138, 0.010131, 0.017138, 0.013613, 0.008624, 0.008075, 0.008624, 0.006533, 0.006374, 0.00515, 0.003757, 0.005249, 0.004899, 0.004135, 0.00359, 0.003804, 0.003864, 0.003212, 0.002194, 0.002327, 0.002349, 0.001855, 0.002035, 0.001748, 0.001748, 0.001743, 0.001374, 0.001743, 0.001602, 0.001722, 0.002623, 0.003701, 0.002555, 0.002435, 0.002349, 0.002366, 0.00231, 0.002117, 0.003212, 0.003512, 0.003727, 0.004513, 0.00359, 0.003701, 0.003276, 0.00389, 0.003924, 0.004976, 0.005011, 0.005086, 0.004736, 0.00359, 0.003212, 0.004161, 0.005623, 0.00558, 0.00558, 0.00543, 0.004899, 0.003997, 0.005378, 0.005011, 0.005734, 0.006142, 0.008409, 0.006795, 0.006795, 0.009977, 0.007091, 0.007091, 0.010131, 0.017138, 0.030003, 0.030611, 0.016826, 0.016826, 0.037156, 0.055536, 0.10481, 0.092881, 0.142424, 0.078022, 0.037156, 0.037156, 0.032017, 0.032017, 0.069024, 0.030003, 0.014315, 0.027463, 0.017797, 0.022306, 0.014783, 0.013437, 0.011342, 0.011342, 0.007645, 0.00543, 0.00515, 0.004208, 0.006421, 0.005318, 0.00515, 0.004921, 0.00407, 0.005932, 0.004161, 0.003053, 0.003177, 0.004483, 0.004431, 0.005872, 0.004611, 0.003963, 0.003963, 0.005086, 0.005318, 0.005503, 0.00543, 0.004835, 0.006078, 0.005799, 0.006533, 0.009483, 0.018787, 0.030003, 0.023534, 0.034068, 0.078022, 0.076542, 0.076542, 0.071867, 0.03976, 0.066181, 0.088832, 0.092881, 0.092881, 0.096677, 0.173081, 0.161087, 0.200174, 0.137348, 0.076542, 0.049374, 0.024393, 0.020522, 0.019401, 0.013821, 0.01204, 0.009187, 0.011669, 0.00962, 0.008525, 0.011342, 0.006988, 0.007091, 0.005223, 0.005086, 0.006421, 0.006533, 0.006795, 0.007091, 0.009294, 0.011518, 0.016826, 0.036378, 0.03976, 0.031287, 0.06184, 0.102787, 0.139895, 0.100716, 0.15284, 0.109221, 0.120615, 0.161087, 0.134866, 0.182256, 0.147574, 0.094817, 0.055536, 0.051831, 0.046336, 0.046336, 0.045352, 0.035586, 0.016021, 0.016257, 0.0198, 0.0198, 0.019401, 0.017797, 0.034068, 0.018787, 0.036378, 0.032677, 0.046336, 0.049374, 0.034884, 0.044297, 0.056825, 0.042364, 0.054297, 0.028107, 0.028107, 0.018787, 0.014075, 0.024393, 0.024393, 0.024393, 0.014783, 0.010221, 0.007177, 0.004976, 0.006374, 0.004899, 0.004921, 0.004315, 0.004388, 0.004577, 0.004689, 0.00558, 0.006374, 0.005623, 0.008156, 0.008156, 0.010672, 0.011669, 0.007877, 0.005932, 0.004431, 0.00515, 0.005086, 0.00515, 0.005223, 0.005503, 0.007177, 0.005223, 0.006039, 0.005872, 0.007315, 0.007495, 0.007091, 0.009483, 0.017138, 0.013016, 0.010372, 0.010221, 0.01204, 0.018787, 0.024393, 0.043307, 0.048328, 0.079919, 0.167087], '')</t>
  </si>
  <si>
    <t>[3]</t>
  </si>
  <si>
    <t xml:space="preserve">F5RVC9|F5RVC9_9ENTR Ribose ABC superfamily ATP binding cassette transporter, ABC protein OS=Enterobacter hormaechei ATCC 49162 </t>
  </si>
  <si>
    <t>([0.401658, 0.444081, 0.465241, 0.509769, 0.401658, 0.318242, 0.247041, 0.275179, 0.264545, 0.288399, 0.321458, 0.284882, 0.284882, 0.278302, 0.206376, 0.122885, 0.203355, 0.18812, 0.196879, 0.232838, 0.281712, 0.196879, 0.18812, 0.191378, 0.127496, 0.209395, 0.191378, 0.275179, 0.194234, 0.229226, 0.232838, 0.222385, 0.301917, 0.239899, 0.247041, 0.318242, 0.324872, 0.229226, 0.229226, 0.239899, 0.243554, 0.271506, 0.324872, 0.328603, 0.324872, 0.390993, 0.387226, 0.408655, 0.377384, 0.458154, 0.370445, 0.288399, 0.288399, 0.275179, 0.275179, 0.18812, 0.18812, 0.298791, 0.394753, 0.394753, 0.380708, 0.384043, 0.298791, 0.247041, 0.170161, 0.182256, 0.182256, 0.18812, 0.200174, 0.222385, 0.167087, 0.15284, 0.232838, 0.232838, 0.206376, 0.278302, 0.370445, 0.332115, 0.298791, 0.311707, 0.318242, 0.318242, 0.216401, 0.301917, 0.291804, 0.288399, 0.284882, 0.291804, 0.295083, 0.278302, 0.291804, 0.275179, 0.342579, 0.36309, 0.377384, 0.374039, 0.377384, 0.295083, 0.324872, 0.335645, 0.335645, 0.239899, 0.144935, 0.142424, 0.142424, 0.219301, 0.324872, 0.225814, 0.191378, 0.182256, 0.264545, 0.25031, 0.332115, 0.291804, 0.271506, 0.158265, 0.161087, 0.167087, 0.25031, 0.26085, 0.243554, 0.167087, 0.26085, 0.359901, 0.461924, 0.374039, 0.339168, 0.31487, 0.408655, 0.352862, 0.36309, 0.384043, 0.398279, 0.30533, 0.387226, 0.408655, 0.42561, 0.465241, 0.483068, 0.387226, 0.398279, 0.41194, 0.394753, 0.380708, 0.295083, 0.288399, 0.380708, 0.422041, 0.436924, 0.342579, 0.356642, 0.359901, 0.247041, 0.206376, 0.291804, 0.25031, 0.142424, 0.219301, 0.15008, 0.132295, 0.191378, 0.182256, 0.10481, 0.106997, 0.06312, 0.088832, 0.096677, 0.10481, 0.120615, 0.120615, 0.194234, 0.232838, 0.139895, 0.216401, 0.216401, 0.194234, 0.239899, 0.25406, 0.275179, 0.275179, 0.179055, 0.096677, 0.096677, 0.109221, 0.10481, 0.167087, 0.209395, 0.125101, 0.118441, 0.096677, 0.096677, 0.096677, 0.073402, 0.102787, 0.056825, 0.043307, 0.030611, 0.016257, 0.023963, 0.021816, 0.033407, 0.032677, 0.074921, 0.079919, 0.100716, 0.10481, 0.120615, 0.06184, 0.11371, 0.116183, 0.111485, 0.086953, 0.056825, 0.058088, 0.040537, 0.071867, 0.118441, 0.185198, 0.206376, 0.17593, 0.182256, 0.15284, 0.158265, 0.120615, 0.10481, 0.120615, 0.203355, 0.203355, 0.203355, 0.209395, 0.125101, 0.139895, 0.096677, 0.083462, 0.081712, 0.132295, 0.144935, 0.109221, 0.0704, 0.106997, 0.144935, 0.137348, 0.085092, 0.15008, 0.109221, 0.111485, 0.096677, 0.109221, 0.118441, 0.194234, 0.179055, 0.182256, 0.179055, 0.170161, 0.257454, 0.339168, 0.356642, 0.311707, 0.26085, 0.335645, 0.268042, 0.239899, 0.239899, 0.264545, 0.257454, 0.278302, 0.275179, 0.30533, 0.264545, 0.194234, 0.194234, 0.118441, 0.182256, 0.10481, 0.132295, 0.142424, 0.137348, 0.078022, 0.096677, 0.094817, 0.100716, 0.100716, 0.102787, 0.083462, 0.137348, 0.144935, 0.129801, 0.090864, 0.06184, 0.035586, 0.026338, 0.026338, 0.028107, 0.023963, 0.041405, 0.05306, 0.048328, 0.044297, 0.081712, 0.090864, 0.094817, 0.073402, 0.122885, 0.086953, 0.071867, 0.060549, 0.05306, 0.092881, 0.085092, 0.122885, 0.200174, 0.281712, 0.284882, 0.366687, 0.418646, 0.328603, 0.370445, 0.281712, 0.30533, 0.311707, 0.295083, 0.387226, 0.352862, 0.335645, 0.398279, 0.380708, 0.41194, 0.324872, 0.295083, 0.394753, 0.394753, 0.301917, 0.271506, 0.271506, 0.271506, 0.179055, 0.232838, 0.15284, 0.17593, 0.191378, 0.191378, 0.200174, 0.194234, 0.264545, 0.264545, 0.278302, 0.359901, 0.278302, 0.301917, 0.339168, 0.328603, 0.301917, 0.398279, 0.359901, 0.352862, 0.374039, 0.465241, 0.408655, 0.497853, 0.480142, 0.408655, 0.390993, 0.291804, 0.288399, 0.281712, 0.182256, 0.122885, 0.122885, 0.185198, 0.167087, 0.170161, 0.100716, 0.118441, 0.120615, 0.173081, 0.173081, 0.173081, 0.161087, 0.209395, 0.132295, 0.129801, 0.158265, 0.173081, 0.257454, 0.17593, 0.17593, 0.281712, 0.278302, 0.284882, 0.222385, 0.30533, 0.30533, 0.359901, 0.356642, 0.346032, 0.36309, 0.335645, 0.288399, 0.206376, 0.236433, 0.318242, 0.321458, 0.31487, 0.298791, 0.295083, 0.398279, 0.401658, 0.398279, 0.468512, 0.390993, 0.394753, 0.308712, 0.298791, 0.324872, 0.298791, 0.216401, 0.173081, 0.209395, 0.25406, 0.374039, 0.374039, 0.30533, 0.298791, 0.216401, 0.144935, 0.15284, 0.155435, 0.179055, 0.173081, 0.179055, 0.239899, 0.21291, 0.311707, 0.219301, 0.222385, 0.216401, 0.301917, 0.298791, 0.30533, 0.225814, 0.11371, 0.118441, 0.106997, 0.111485, 0.147574, 0.236433, 0.236433, 0.191378, 0.164327, 0.170161, 0.164327, 0.10481, 0.144935, 0.092881, 0.094817, 0.055536, 0.067594, 0.071867, 0.086953, 0.086953, 0.085092, 0.147574, 0.155435, 0.17593, 0.173081, 0.200174, 0.116183, 0.090864, 0.120615, 0.120615, 0.069024, 0.045352, 0.051831, 0.05306, 0.081712, 0.137348, 0.206376, 0.21291, 0.127496, 0.127496, 0.096677, 0.098513, 0.05306, 0.05306, 0.076542, 0.127496, 0.083462, 0.142424, 0.167087, 0.170161, 0.173081, 0.170161, 0.200174, 0.229226, 0.222385, 0.222385, 0.219301, 0.239899, 0.232838, 0.239899, 0.173081, 0.173081, 0.209395, 0.295083, 0.257454, 0.225814, 0.196879, 0.257454, 0.222385, 0.185198, 0.122885, 0.079919], '')</t>
  </si>
  <si>
    <t xml:space="preserve">F5RVD0|F5RVD0_9ENTR DUF2291 domain-containing protein OS=Enterobacter hormaechei ATCC 49162 </t>
  </si>
  <si>
    <t>([0.018415, 0.020165, 0.022306, 0.018106, 0.015694, 0.016826, 0.018415, 0.019109, 0.020522, 0.015694, 0.021816, 0.028695, 0.026338, 0.017797, 0.0198, 0.031287, 0.028695, 0.043307, 0.044297, 0.073402, 0.094817, 0.125101, 0.125101, 0.155435, 0.232838, 0.308712, 0.339168, 0.268042, 0.308712, 0.308712, 0.401658, 0.394753, 0.295083, 0.295083, 0.380708, 0.444081, 0.454136, 0.444081, 0.483068, 0.480142, 0.394753, 0.384043, 0.370445, 0.31487, 0.243554, 0.247041, 0.239899, 0.25406, 0.324872, 0.257454, 0.308712, 0.278302, 0.206376, 0.31487, 0.236433, 0.18812, 0.203355, 0.167087, 0.191378, 0.158265, 0.111485, 0.18812, 0.200174, 0.134866, 0.225814, 0.257454, 0.17593, 0.173081, 0.158265, 0.120615, 0.144935, 0.134866, 0.158265, 0.222385, 0.209395, 0.209395, 0.278302, 0.196879, 0.155435, 0.26085, 0.200174, 0.271506, 0.158265, 0.15284, 0.219301, 0.206376, 0.17593, 0.236433, 0.257454, 0.26085, 0.342579, 0.370445, 0.36309, 0.275179, 0.167087, 0.137348, 0.139895, 0.122885, 0.122885, 0.203355, 0.170161, 0.161087, 0.18812, 0.308712, 0.308712, 0.278302, 0.268042, 0.30533, 0.311707, 0.216401, 0.222385, 0.232838, 0.236433, 0.275179, 0.301917, 0.332115, 0.370445, 0.450668, 0.444081, 0.538167, 0.433034, 0.436924, 0.538167, 0.4292, 0.418646, 0.418646, 0.447574, 0.359901, 0.394753, 0.284882, 0.36309, 0.370445, 0.257454, 0.264545, 0.243554, 0.31487, 0.295083, 0.30533, 0.219301, 0.216401, 0.216401, 0.26085, 0.257454, 0.243554, 0.281712, 0.185198, 0.200174, 0.206376, 0.268042, 0.18812, 0.284882, 0.25406, 0.243554, 0.271506, 0.18812, 0.185198, 0.179055, 0.191378, 0.185198, 0.271506, 0.275179, 0.229226, 0.185198, 0.185198, 0.18812, 0.209395, 0.222385, 0.15284, 0.164327, 0.191378, 0.200174, 0.206376, 0.17593, 0.102787, 0.158265, 0.155435, 0.094817, 0.100716, 0.18812, 0.191378, 0.200174, 0.125101, 0.094817, 0.102787, 0.106997, 0.132295, 0.092881, 0.142424, 0.129801, 0.129801, 0.086953, 0.125101, 0.102787, 0.127496, 0.196879, 0.167087, 0.225814, 0.30533, 0.26085, 0.170161, 0.116183, 0.067594], '')</t>
  </si>
  <si>
    <t>[119, 122]</t>
  </si>
  <si>
    <t xml:space="preserve">F5RVD1|F5RVD1_9ENTR Erythritol kinase OS=Enterobacter hormaechei ATCC 49162 </t>
  </si>
  <si>
    <t>([0.129801, 0.167087, 0.203355, 0.25031, 0.281712, 0.229226, 0.18812, 0.216401, 0.21291, 0.182256, 0.182256, 0.125101, 0.125101, 0.071867, 0.078022, 0.071867, 0.129801, 0.209395, 0.21291, 0.21291, 0.243554, 0.206376, 0.206376, 0.185198, 0.17593, 0.18812, 0.243554, 0.216401, 0.21291, 0.239899, 0.295083, 0.339168, 0.440853, 0.436924, 0.529623, 0.486429, 0.458154, 0.366687, 0.366687, 0.450668, 0.414856, 0.472492, 0.51388, 0.521092, 0.458154, 0.472492, 0.472492, 0.447574, 0.483068, 0.458154, 0.433034, 0.352862, 0.335645, 0.339168, 0.25031, 0.225814, 0.268042, 0.291804, 0.311707, 0.311707, 0.321458, 0.275179, 0.25031, 0.21291, 0.206376, 0.232838, 0.170161, 0.142424, 0.102787, 0.125101, 0.102787, 0.122885, 0.164327, 0.173081, 0.173081, 0.257454, 0.281712, 0.271506, 0.18812, 0.173081, 0.120615, 0.11371, 0.15284, 0.173081, 0.209395, 0.209395, 0.301917, 0.301917, 0.321458, 0.414856, 0.41194, 0.377384, 0.291804, 0.225814, 0.147574, 0.155435, 0.127496, 0.125101, 0.10481, 0.15008, 0.216401, 0.278302, 0.216401, 0.257454, 0.257454, 0.170161, 0.170161, 0.139895, 0.185198, 0.219301, 0.144935, 0.164327, 0.247041, 0.295083, 0.384043, 0.36309, 0.370445, 0.370445, 0.380708, 0.40511, 0.440853, 0.444081, 0.359901, 0.433034, 0.422041, 0.352862, 0.450668, 0.465241, 0.465241, 0.444081, 0.418646, 0.465241, 0.440853, 0.447574, 0.444081, 0.454136, 0.56648, 0.447574, 0.476583, 0.505461, 0.525368, 0.436924, 0.352862, 0.444081, 0.433034, 0.422041, 0.521092, 0.440853, 0.401658, 0.321458, 0.352862, 0.271506, 0.30533, 0.342579, 0.243554, 0.206376, 0.125101, 0.079919, 0.147574, 0.092881, 0.078022, 0.069024, 0.079919, 0.127496, 0.100716, 0.10481, 0.111485, 0.120615, 0.164327, 0.203355, 0.257454, 0.25031, 0.216401, 0.222385, 0.127496, 0.203355, 0.288399, 0.275179, 0.349426, 0.342579, 0.418646, 0.41194, 0.321458, 0.390993, 0.401658, 0.440853, 0.377384, 0.284882, 0.229226, 0.206376, 0.125101, 0.144935, 0.096677, 0.18812, 0.182256, 0.284882, 0.284882, 0.275179, 0.308712, 0.239899, 0.264545, 0.278302, 0.196879, 0.229226, 0.229226, 0.222385, 0.161087, 0.229226, 0.318242, 0.349426, 0.377384, 0.486429, 0.408655, 0.490133, 0.440853, 0.461924, 0.433034, 0.40511, 0.377384, 0.370445, 0.447574, 0.414856, 0.324872, 0.408655, 0.436924, 0.42561, 0.4292, 0.525368, 0.436924, 0.4292, 0.342579, 0.342579, 0.219301, 0.236433, 0.239899, 0.225814, 0.15284, 0.142424, 0.170161, 0.170161, 0.167087, 0.161087, 0.139895, 0.206376, 0.15284, 0.17593, 0.182256, 0.17593, 0.167087, 0.191378, 0.206376, 0.291804, 0.26085, 0.278302, 0.335645, 0.264545, 0.247041, 0.308712, 0.346032, 0.349426, 0.377384, 0.398279, 0.398279, 0.346032, 0.342579, 0.380708, 0.318242, 0.346032, 0.352862, 0.352862, 0.380708, 0.30533, 0.196879, 0.15284, 0.229226, 0.243554, 0.324872, 0.398279, 0.40511, 0.40511, 0.30533, 0.243554, 0.209395, 0.239899, 0.236433, 0.268042, 0.196879, 0.288399, 0.257454, 0.161087, 0.098513, 0.106997, 0.161087, 0.194234, 0.284882, 0.278302, 0.278302, 0.21291, 0.173081, 0.164327, 0.170161, 0.179055, 0.247041, 0.257454, 0.239899, 0.232838, 0.134866, 0.147574, 0.127496, 0.086953, 0.125101, 0.17593, 0.179055, 0.109221, 0.096677, 0.096677, 0.090864, 0.041405, 0.055536, 0.040537, 0.047319, 0.029376, 0.055536, 0.051831, 0.071867, 0.064632, 0.069024, 0.074921, 0.127496, 0.127496, 0.106997, 0.139895, 0.142424, 0.074921, 0.076542, 0.125101, 0.129801, 0.111485, 0.196879, 0.225814, 0.301917, 0.25406, 0.239899, 0.15284, 0.088832, 0.111485, 0.132295, 0.122885, 0.109221, 0.102787, 0.116183, 0.158265, 0.147574, 0.161087, 0.25031, 0.328603, 0.359901, 0.232838, 0.200174, 0.209395, 0.155435, 0.173081, 0.170161, 0.243554, 0.288399, 0.380708, 0.271506, 0.179055, 0.271506, 0.271506, 0.271506, 0.158265, 0.185198, 0.185198, 0.167087, 0.090864, 0.090864, 0.085092, 0.125101, 0.125101, 0.116183, 0.118441, 0.0704, 0.049374, 0.056825, 0.0704, 0.038858, 0.078022, 0.059222, 0.047319, 0.067594, 0.069024, 0.139895, 0.086953, 0.046336, 0.050641, 0.081712, 0.06184, 0.055536, 0.073402, 0.092881, 0.0704, 0.100716, 0.120615, 0.209395, 0.125101, 0.125101, 0.132295, 0.139895, 0.236433, 0.271506, 0.275179, 0.18812, 0.173081, 0.25406, 0.380708, 0.380708, 0.328603, 0.374039, 0.387226, 0.301917, 0.25406, 0.298791, 0.239899, 0.196879, 0.127496, 0.196879, 0.142424, 0.239899, 0.170161, 0.170161, 0.170161, 0.206376, 0.291804, 0.295083, 0.318242, 0.311707, 0.308712, 0.390993, 0.359901, 0.31487, 0.401658, 0.450668, 0.418646, 0.408655, 0.447574, 0.483068, 0.450668, 0.454136, 0.394753, 0.374039, 0.374039, 0.346032, 0.236433, 0.264545, 0.26085, 0.196879, 0.15284, 0.147574, 0.090864, 0.073402, 0.102787, 0.106997, 0.071867, 0.056825, 0.074921, 0.11371, 0.085092, 0.06312, 0.102787, 0.127496, 0.222385, 0.243554, 0.243554, 0.370445, 0.370445, 0.401658, 0.468512, 0.418646, 0.352862, 0.408655, 0.476583, 0.352862, 0.352862, 0.461924, 0.450668, 0.346032, 0.318242, 0.408655, 0.387226, 0.384043, 0.377384, 0.275179, 0.26085, 0.291804, 0.281712, 0.182256, 0.182256, 0.164327, 0.179055, 0.15008, 0.182256, 0.18812, 0.21291, 0.203355, 0.209395, 0.311707, 0.433034, 0.40511, 0.398279, 0.422041, 0.390993, 0.366687, 0.433034, 0.41194, 0.387226, 0.332115, 0.418646, 0.346032, 0.308712, 0.384043], '')</t>
  </si>
  <si>
    <t>[34, 42, 43, 136, 139, 140, 146, 227]</t>
  </si>
  <si>
    <t xml:space="preserve">F5RVD3|F5RVD3_9ENTR D-erythrulose-1-phosphate dehydrogenase OS=Enterobacter hormaechei ATCC 49162 </t>
  </si>
  <si>
    <t>([0.301917, 0.203355, 0.155435, 0.209395, 0.247041, 0.161087, 0.161087, 0.209395, 0.271506, 0.311707, 0.349426, 0.30533, 0.25031, 0.342579, 0.342579, 0.342579, 0.31487, 0.408655, 0.394753, 0.301917, 0.291804, 0.179055, 0.257454, 0.324872, 0.247041, 0.257454, 0.268042, 0.298791, 0.284882, 0.271506, 0.158265, 0.088832, 0.15284, 0.257454, 0.243554, 0.144935, 0.25031, 0.247041, 0.206376, 0.209395, 0.209395, 0.219301, 0.31487, 0.271506, 0.268042, 0.332115, 0.318242, 0.359901, 0.352862, 0.346032, 0.301917, 0.31487, 0.414856, 0.418646, 0.394753, 0.394753, 0.433034, 0.398279, 0.356642, 0.394753, 0.384043, 0.476583, 0.418646, 0.41194, 0.454136, 0.480142, 0.380708, 0.384043, 0.42561, 0.339168, 0.352862, 0.384043, 0.36309, 0.352862, 0.335645, 0.359901, 0.366687, 0.40511, 0.401658, 0.40511, 0.394753, 0.394753, 0.291804, 0.229226, 0.147574, 0.155435, 0.071867, 0.067594, 0.066181, 0.0704, 0.06184, 0.047319, 0.050641, 0.058088, 0.060549, 0.049374, 0.046336, 0.025762, 0.031287, 0.032677, 0.054297, 0.054297, 0.036378, 0.0704, 0.129801, 0.216401, 0.120615, 0.17593, 0.200174, 0.116183, 0.116183, 0.129801, 0.15008, 0.15008, 0.137348, 0.144935, 0.179055, 0.100716, 0.137348, 0.134866, 0.132295, 0.132295, 0.11371, 0.100716, 0.060549, 0.050641, 0.026892, 0.044297, 0.032017, 0.060549, 0.078022, 0.03976, 0.059222, 0.066181, 0.041405, 0.066181, 0.067594, 0.06312, 0.090864, 0.106997, 0.106997, 0.090864, 0.085092, 0.06184, 0.102787, 0.092881, 0.066181, 0.056825, 0.034884, 0.067594, 0.0704, 0.078022, 0.139895, 0.116183, 0.10481, 0.147574, 0.191378, 0.096677, 0.098513, 0.129801, 0.134866, 0.083462, 0.116183, 0.096677, 0.100716, 0.059222, 0.090864, 0.088832, 0.179055, 0.271506, 0.25031, 0.147574, 0.185198, 0.164327, 0.239899, 0.264545, 0.219301, 0.17593, 0.196879, 0.222385, 0.164327, 0.092881, 0.118441, 0.078022, 0.078022, 0.132295, 0.134866, 0.170161, 0.247041, 0.229226, 0.25031, 0.191378, 0.281712, 0.281712, 0.281712, 0.278302, 0.278302, 0.318242, 0.36309, 0.346032, 0.332115, 0.40511, 0.401658, 0.418646, 0.359901, 0.36309, 0.342579, 0.401658, 0.321458, 0.349426, 0.346032, 0.229226, 0.291804, 0.31487, 0.232838, 0.185198, 0.170161, 0.090864, 0.092881, 0.092881, 0.161087, 0.118441, 0.085092, 0.164327, 0.185198, 0.281712, 0.31487, 0.31487, 0.342579, 0.433034, 0.298791, 0.311707, 0.332115, 0.36309, 0.232838, 0.328603, 0.418646, 0.418646, 0.509769, 0.51388, 0.408655, 0.4292, 0.5017, 0.562014, 0.575842, 0.486429, 0.401658, 0.398279, 0.377384, 0.284882, 0.232838, 0.339168, 0.335645, 0.418646, 0.36309, 0.490133, 0.490133, 0.494003, 0.521092, 0.433034, 0.359901, 0.36309, 0.366687, 0.26085, 0.239899, 0.129801, 0.194234, 0.291804, 0.295083, 0.339168, 0.468512, 0.5017, 0.525368, 0.521092, 0.541878, 0.541878, 0.454136, 0.418646, 0.41194, 0.31487, 0.370445, 0.465241, 0.553315, 0.465241, 0.529623, 0.42561, 0.436924, 0.414856, 0.418646, 0.422041, 0.321458, 0.311707, 0.311707, 0.298791, 0.239899, 0.236433, 0.278302, 0.257454, 0.295083, 0.209395, 0.26085, 0.26085, 0.209395, 0.182256, 0.216401, 0.209395, 0.311707, 0.42561, 0.436924, 0.352862], '')</t>
  </si>
  <si>
    <t>[238, 239, 242, 243, 244, 258, 271, 272, 273, 274, 275, 282, 284]</t>
  </si>
  <si>
    <t xml:space="preserve">F5RVD5|F5RVD5_9ENTR Erythritol transcriptional regulator OS=Enterobacter hormaechei ATCC 49162 </t>
  </si>
  <si>
    <t>([0.585406, 0.59917, 0.450668, 0.468512, 0.366687, 0.387226, 0.366687, 0.346032, 0.264545, 0.200174, 0.229226, 0.17593, 0.125101, 0.122885, 0.100716, 0.100716, 0.155435, 0.137348, 0.109221, 0.090864, 0.054297, 0.03976, 0.040537, 0.0704, 0.040537, 0.069024, 0.040537, 0.06184, 0.076542, 0.088832, 0.147574, 0.15008, 0.239899, 0.308712, 0.225814, 0.142424, 0.18812, 0.179055, 0.142424, 0.118441, 0.118441, 0.182256, 0.209395, 0.179055, 0.125101, 0.196879, 0.139895, 0.222385, 0.11371, 0.120615, 0.170161, 0.17593, 0.096677, 0.06184, 0.049374, 0.048328, 0.058088, 0.079919, 0.045352, 0.06312, 0.096677, 0.120615, 0.064632, 0.037156, 0.037156, 0.059222, 0.028107, 0.043307, 0.023963, 0.048328, 0.022667, 0.014315, 0.013821, 0.016257, 0.024393, 0.035586, 0.069024, 0.06184, 0.045352, 0.086953, 0.086953, 0.086953, 0.049374, 0.102787, 0.10481, 0.129801, 0.10481, 0.125101, 0.125101, 0.125101, 0.096677, 0.182256, 0.232838, 0.247041, 0.222385, 0.139895, 0.120615, 0.122885, 0.120615, 0.086953, 0.078022, 0.076542, 0.083462, 0.161087, 0.144935, 0.134866, 0.139895, 0.094817, 0.15008, 0.086953, 0.139895, 0.170161, 0.170161, 0.203355, 0.194234, 0.203355, 0.284882, 0.25031, 0.206376, 0.194234, 0.284882, 0.295083, 0.196879, 0.21291, 0.191378, 0.116183, 0.206376, 0.167087, 0.26085, 0.271506, 0.332115, 0.339168, 0.216401, 0.155435, 0.15284, 0.088832, 0.086953, 0.086953, 0.06312, 0.044297, 0.086953, 0.083462, 0.085092, 0.079919, 0.05306, 0.028695, 0.054297, 0.06184, 0.078022, 0.086953, 0.05306, 0.051831, 0.05306, 0.106997, 0.092881, 0.076542, 0.144935, 0.222385, 0.236433, 0.318242, 0.374039, 0.374039, 0.339168, 0.236433, 0.295083, 0.291804, 0.414856, 0.335645, 0.335645, 0.222385, 0.122885, 0.15008, 0.194234, 0.200174, 0.139895, 0.243554, 0.291804, 0.275179, 0.295083, 0.216401, 0.142424, 0.106997, 0.100716, 0.129801, 0.21291, 0.247041, 0.21291, 0.182256, 0.268042, 0.170161, 0.167087, 0.271506, 0.264545, 0.216401, 0.17593, 0.239899, 0.216401, 0.21291, 0.147574, 0.132295, 0.120615, 0.132295, 0.203355, 0.125101, 0.118441, 0.120615, 0.078022, 0.137348, 0.164327, 0.122885, 0.15008, 0.26085, 0.179055, 0.15284, 0.200174, 0.203355, 0.203355, 0.132295, 0.0704, 0.090864, 0.058088, 0.10481, 0.170161, 0.100716, 0.182256, 0.194234, 0.111485, 0.164327, 0.122885, 0.079919, 0.098513, 0.096677, 0.049374, 0.083462, 0.142424, 0.102787, 0.074921, 0.073402, 0.132295, 0.125101, 0.081712, 0.134866, 0.10481, 0.094817, 0.161087, 0.155435, 0.15008, 0.15008, 0.158265, 0.200174, 0.232838, 0.155435, 0.194234, 0.25406, 0.257454, 0.247041, 0.200174, 0.25031, 0.185198, 0.182256, 0.196879, 0.31487, 0.264545, 0.301917, 0.298791, 0.301917, 0.31487, 0.324872, 0.324872, 0.243554, 0.200174, 0.129801, 0.142424, 0.132295, 0.158265, 0.161087, 0.15284, 0.225814, 0.191378, 0.225814, 0.185198, 0.281712, 0.264545, 0.264545, 0.194234, 0.122885, 0.098513, 0.085092, 0.078022, 0.081712, 0.073402, 0.090864, 0.144935, 0.132295, 0.074921, 0.079919, 0.083462, 0.096677, 0.100716, 0.158265, 0.158265, 0.191378, 0.219301, 0.144935, 0.109221, 0.134866, 0.229226, 0.229226, 0.203355, 0.182256, 0.25031, 0.328603, 0.30533, 0.278302, 0.374039, 0.505461, 0.468512, 0.414856], '')</t>
  </si>
  <si>
    <t>[0, 1, 315]</t>
  </si>
  <si>
    <t xml:space="preserve">F5RVD6|F5RVD6_9ENTR DeoR family transcriptional regulator OS=Enterobacter hormaechei ATCC 49162 </t>
  </si>
  <si>
    <t>([0.541878, 0.408655, 0.30533, 0.346032, 0.390993, 0.295083, 0.284882, 0.229226, 0.222385, 0.17593, 0.139895, 0.118441, 0.116183, 0.129801, 0.071867, 0.073402, 0.11371, 0.122885, 0.129801, 0.071867, 0.096677, 0.096677, 0.147574, 0.129801, 0.122885, 0.060549, 0.10481, 0.122885, 0.111485, 0.127496, 0.132295, 0.18812, 0.247041, 0.158265, 0.094817, 0.134866, 0.127496, 0.10481, 0.094817, 0.094817, 0.164327, 0.191378, 0.11371, 0.079919, 0.158265, 0.100716, 0.185198, 0.132295, 0.134866, 0.142424, 0.15284, 0.243554, 0.164327, 0.094817, 0.15008, 0.229226, 0.243554, 0.170161, 0.209395, 0.209395, 0.203355, 0.127496, 0.134866, 0.216401, 0.281712, 0.167087, 0.278302, 0.200174, 0.264545, 0.264545, 0.308712, 0.222385, 0.127496, 0.170161, 0.18812, 0.200174, 0.132295, 0.106997, 0.179055, 0.179055, 0.179055, 0.185198, 0.271506, 0.264545, 0.247041, 0.25406, 0.295083, 0.236433, 0.301917, 0.222385, 0.164327, 0.191378, 0.268042, 0.275179, 0.222385, 0.31487, 0.318242, 0.328603, 0.275179, 0.26085, 0.257454, 0.271506, 0.191378, 0.194234, 0.125101, 0.106997, 0.069024, 0.100716, 0.125101, 0.125101, 0.18812, 0.26085, 0.200174, 0.173081, 0.21291, 0.229226, 0.18812, 0.18812, 0.264545, 0.346032, 0.349426, 0.308712, 0.209395, 0.275179, 0.301917, 0.384043, 0.4292, 0.422041, 0.42561, 0.311707, 0.229226, 0.164327, 0.15284, 0.137348, 0.158265, 0.182256, 0.25031, 0.288399, 0.278302, 0.298791, 0.295083, 0.308712, 0.271506, 0.271506, 0.284882, 0.219301, 0.232838, 0.225814, 0.21291, 0.21291, 0.311707, 0.318242, 0.308712, 0.281712, 0.366687, 0.366687, 0.264545, 0.25406, 0.247041, 0.247041, 0.21291, 0.232838, 0.219301, 0.203355, 0.209395, 0.173081, 0.232838, 0.194234, 0.122885, 0.139895, 0.15284, 0.161087, 0.268042, 0.359901, 0.30533, 0.308712, 0.321458, 0.342579, 0.268042, 0.191378, 0.200174, 0.209395, 0.191378, 0.196879, 0.191378, 0.271506, 0.311707, 0.284882, 0.229226, 0.321458, 0.390993, 0.339168, 0.328603, 0.295083, 0.25031, 0.346032, 0.257454, 0.209395, 0.206376, 0.222385, 0.298791, 0.200174, 0.18812, 0.200174, 0.158265, 0.25031, 0.271506, 0.268042, 0.26085, 0.26085, 0.21291, 0.15284, 0.179055, 0.111485, 0.109221, 0.078022, 0.038042, 0.0704, 0.10481, 0.179055, 0.26085, 0.17593, 0.26085, 0.275179, 0.229226, 0.268042, 0.173081, 0.161087, 0.161087, 0.158265, 0.17593, 0.134866, 0.185198, 0.196879, 0.196879, 0.170161, 0.25406, 0.264545, 0.271506, 0.144935, 0.073402, 0.0704, 0.096677, 0.098513, 0.090864, 0.125101, 0.129801, 0.144935, 0.15008, 0.144935, 0.100716, 0.116183, 0.194234, 0.206376, 0.200174, 0.219301, 0.167087, 0.167087, 0.167087, 0.164327, 0.173081, 0.284882, 0.295083, 0.236433, 0.236433, 0.25406, 0.15008, 0.17593, 0.185198, 0.122885, 0.069024, 0.086953, 0.06312, 0.047319, 0.044297, 0.049374, 0.081712, 0.142424, 0.144935, 0.191378, 0.147574, 0.196879, 0.118441, 0.079919, 0.134866, 0.109221, 0.058088, 0.10481, 0.086953, 0.120615, 0.144935, 0.142424, 0.179055, 0.17593, 0.129801, 0.106997, 0.098513, 0.092881, 0.0704, 0.071867, 0.094817, 0.069024, 0.086953, 0.147574, 0.127496, 0.074921, 0.092881, 0.090864, 0.088832, 0.090864, 0.074921, 0.076542, 0.11371, 0.083462, 0.132295, 0.203355, 0.219301, 0.173081, 0.134866, 0.144935], '')</t>
  </si>
  <si>
    <t xml:space="preserve">F5RVD8|F5RVD8_9ENTR Ribose 5-phosphate isomerase B OS=Enterobacter hormaechei ATCC 49162 </t>
  </si>
  <si>
    <t>([0.100716, 0.098513, 0.139895, 0.182256, 0.118441, 0.144935, 0.185198, 0.225814, 0.182256, 0.203355, 0.236433, 0.185198, 0.179055, 0.191378, 0.271506, 0.30533, 0.384043, 0.298791, 0.352862, 0.271506, 0.194234, 0.236433, 0.173081, 0.167087, 0.170161, 0.26085, 0.196879, 0.161087, 0.147574, 0.219301, 0.229226, 0.232838, 0.288399, 0.284882, 0.308712, 0.301917, 0.21291, 0.18812, 0.17593, 0.167087, 0.15284, 0.185198, 0.173081, 0.275179, 0.18812, 0.18812, 0.194234, 0.25406, 0.295083, 0.196879, 0.203355, 0.200174, 0.18812, 0.147574, 0.15284, 0.078022, 0.046336, 0.078022, 0.098513, 0.173081, 0.102787, 0.158265, 0.155435, 0.132295, 0.079919, 0.092881, 0.073402, 0.0704, 0.071867, 0.044297, 0.10481, 0.090864, 0.050641, 0.054297, 0.074921, 0.100716, 0.167087, 0.167087, 0.182256, 0.185198, 0.137348, 0.134866, 0.137348, 0.142424, 0.167087, 0.247041, 0.278302, 0.31487, 0.301917, 0.301917, 0.380708, 0.359901, 0.328603, 0.42561, 0.339168, 0.335645, 0.370445, 0.278302, 0.349426, 0.30533, 0.298791, 0.301917, 0.30533, 0.301917, 0.332115, 0.349426, 0.264545, 0.268042, 0.182256, 0.18812, 0.122885, 0.078022, 0.078022, 0.094817, 0.051831, 0.051831, 0.0704, 0.055536, 0.102787, 0.054297, 0.073402, 0.059222, 0.085092, 0.139895, 0.142424, 0.120615, 0.109221, 0.170161, 0.142424, 0.232838, 0.232838, 0.229226, 0.264545, 0.170161, 0.102787, 0.179055, 0.268042, 0.257454, 0.225814, 0.219301, 0.332115, 0.324872, 0.366687, 0.339168, 0.342579, 0.324872, 0.339168, 0.318242, 0.295083, 0.349426, 0.298791, 0.26085, 0.359901, 0.387226, 0.529623], '')</t>
  </si>
  <si>
    <t>[154]</t>
  </si>
  <si>
    <t xml:space="preserve">F5RVE1|F5RVE1_9ENTR Transcriptional regulator OS=Enterobacter hormaechei ATCC 49162 </t>
  </si>
  <si>
    <t>([0.56648, 0.525368, 0.418646, 0.433034, 0.328603, 0.352862, 0.271506, 0.196879, 0.139895, 0.161087, 0.182256, 0.132295, 0.090864, 0.078022, 0.079919, 0.079919, 0.086953, 0.054297, 0.043307, 0.023534, 0.024393, 0.044297, 0.030611, 0.040537, 0.035586, 0.066181, 0.033407, 0.059222, 0.066181, 0.111485, 0.074921, 0.074921, 0.129801, 0.116183, 0.129801, 0.125101, 0.122885, 0.060549, 0.098513, 0.120615, 0.191378, 0.120615, 0.098513, 0.10481, 0.073402, 0.090864, 0.049374, 0.102787, 0.050641, 0.076542, 0.083462, 0.125101, 0.129801, 0.071867, 0.116183, 0.071867, 0.043307, 0.040537, 0.079919, 0.081712, 0.073402, 0.076542, 0.122885, 0.147574, 0.142424, 0.222385, 0.158265, 0.239899, 0.243554, 0.243554, 0.185198, 0.170161, 0.173081, 0.167087, 0.25406, 0.196879, 0.288399, 0.346032, 0.268042, 0.164327, 0.194234, 0.209395, 0.132295, 0.139895, 0.142424, 0.219301, 0.137348, 0.137348, 0.144935, 0.134866, 0.15284, 0.137348, 0.139895, 0.118441, 0.127496, 0.134866, 0.185198, 0.206376, 0.15284, 0.147574, 0.161087, 0.069024, 0.064632, 0.109221, 0.111485, 0.111485, 0.090864, 0.144935, 0.206376, 0.200174, 0.179055, 0.25406, 0.335645, 0.352862, 0.311707, 0.191378, 0.185198, 0.18812, 0.098513, 0.098513, 0.158265, 0.216401, 0.239899, 0.247041, 0.264545, 0.25406, 0.236433, 0.264545, 0.203355, 0.200174, 0.129801, 0.094817, 0.083462, 0.092881, 0.085092, 0.125101, 0.216401, 0.122885, 0.129801, 0.203355, 0.206376, 0.185198, 0.239899, 0.243554, 0.236433, 0.15008, 0.106997, 0.056825, 0.056825, 0.086953, 0.085092, 0.073402, 0.06184, 0.043307, 0.023963, 0.024393, 0.025316, 0.028107, 0.054297, 0.056825, 0.056825, 0.094817, 0.066181, 0.051831, 0.059222, 0.029376, 0.050641, 0.044297, 0.088832, 0.094817, 0.051831, 0.050641, 0.102787, 0.129801, 0.206376, 0.17593, 0.179055, 0.203355, 0.167087, 0.106997, 0.049374, 0.032677, 0.03976, 0.078022, 0.083462, 0.127496, 0.147574, 0.142424, 0.225814, 0.15008, 0.090864, 0.144935, 0.144935, 0.161087, 0.222385, 0.122885, 0.147574, 0.137348, 0.081712, 0.056825, 0.111485, 0.194234, 0.15008, 0.134866, 0.127496, 0.06184, 0.058088, 0.096677, 0.056825, 0.031287, 0.035586, 0.03976, 0.041405, 0.043307, 0.03976, 0.038858, 0.046336, 0.066181, 0.033407, 0.054297, 0.092881, 0.079919, 0.078022, 0.129801, 0.100716, 0.078022, 0.139895, 0.11371, 0.092881, 0.142424, 0.219301, 0.288399, 0.370445], '')</t>
  </si>
  <si>
    <t xml:space="preserve">F5RVE4|F5RVE4_9ENTR Uncharacterized protein OS=Enterobacter hormaechei ATCC 49162 </t>
  </si>
  <si>
    <t>([0.374039, 0.229226, 0.127496, 0.127496, 0.158265, 0.17593, 0.203355, 0.219301, 0.185198, 0.179055, 0.173081, 0.203355, 0.092881, 0.094817, 0.120615, 0.094817, 0.071867, 0.059222, 0.0704, 0.056825, 0.034884, 0.056825, 0.094817, 0.161087, 0.100716, 0.06312, 0.067594, 0.041405, 0.022306, 0.020522, 0.016021, 0.010372, 0.009977, 0.016826, 0.016528, 0.009294, 0.015694, 0.022306, 0.026338, 0.023534, 0.019109, 0.024393, 0.019401, 0.016257, 0.011903, 0.019401, 0.025316, 0.017447, 0.024393, 0.055536], '')</t>
  </si>
  <si>
    <t xml:space="preserve">F5RVE6|F5RVE6_9ENTR Uncharacterized protein OS=Enterobacter hormaechei ATCC 49162 </t>
  </si>
  <si>
    <t>([0.440853, 0.278302, 0.346032, 0.328603, 0.219301, 0.264545, 0.25031, 0.167087, 0.111485, 0.15008, 0.129801, 0.155435, 0.200174, 0.15284, 0.203355, 0.158265, 0.120615, 0.161087, 0.196879, 0.222385, 0.225814, 0.216401, 0.328603, 0.324872, 0.324872, 0.42561, 0.433034, 0.414856, 0.4292, 0.480142, 0.401658, 0.472492, 0.490133, 0.476583, 0.557691, 0.570702, 0.59508, 0.626927, 0.613573, 0.570702, 0.557691, 0.529623, 0.494003, 0.461924, 0.408655, 0.436924], '')</t>
  </si>
  <si>
    <t>[34, 35, 36, 37, 38, 39, 40, 41]</t>
  </si>
  <si>
    <t xml:space="preserve">F5RVF0|F5RVF0_9ENTR Aminoacyl-histidine dipeptidase OS=Enterobacter hormaechei ATCC 49162 </t>
  </si>
  <si>
    <t>([0.657645, 0.509769, 0.374039, 0.42561, 0.342579, 0.25031, 0.257454, 0.284882, 0.225814, 0.191378, 0.219301, 0.179055, 0.203355, 0.194234, 0.295083, 0.295083, 0.18812, 0.268042, 0.284882, 0.278302, 0.281712, 0.182256, 0.225814, 0.339168, 0.328603, 0.324872, 0.384043, 0.40511, 0.31487, 0.370445, 0.4292, 0.450668, 0.534167, 0.5017, 0.414856, 0.390993, 0.366687, 0.486429, 0.480142, 0.476583, 0.472492, 0.394753, 0.476583, 0.51388, 0.408655, 0.328603, 0.328603, 0.359901, 0.352862, 0.480142, 0.480142, 0.486429, 0.440853, 0.444081, 0.401658, 0.5017, 0.509769, 0.534167, 0.505461, 0.541878, 0.458154, 0.380708, 0.366687, 0.377384, 0.342579, 0.42561, 0.422041, 0.525368, 0.486429, 0.42561, 0.42561, 0.465241, 0.450668, 0.486429, 0.494003, 0.557691, 0.538167, 0.458154, 0.461924, 0.483068, 0.346032, 0.414856, 0.468512, 0.575842, 0.59917, 0.521092, 0.534167, 0.680603, 0.534167, 0.483068, 0.570702, 0.534167, 0.545602, 0.454136, 0.380708, 0.36309, 0.321458, 0.311707, 0.374039, 0.380708, 0.366687, 0.387226, 0.380708, 0.359901, 0.356642, 0.332115, 0.418646, 0.321458, 0.291804, 0.349426, 0.40511, 0.390993, 0.36309, 0.264545, 0.328603, 0.328603, 0.26085, 0.264545, 0.281712, 0.291804, 0.284882, 0.216401, 0.321458, 0.324872, 0.349426, 0.374039, 0.284882, 0.30533, 0.324872, 0.247041, 0.206376, 0.236433, 0.196879, 0.225814, 0.324872, 0.374039, 0.40511, 0.483068, 0.468512, 0.468512, 0.450668, 0.422041, 0.380708, 0.356642, 0.271506, 0.288399, 0.222385, 0.311707, 0.203355, 0.191378, 0.281712, 0.324872, 0.332115, 0.281712, 0.200174, 0.111485, 0.10481, 0.127496, 0.137348, 0.167087, 0.179055, 0.203355, 0.25406, 0.356642, 0.380708, 0.374039, 0.268042, 0.26085, 0.247041, 0.264545, 0.31487, 0.298791, 0.321458, 0.219301, 0.318242, 0.288399, 0.284882, 0.271506, 0.268042, 0.17593, 0.209395, 0.120615, 0.102787, 0.086953, 0.102787, 0.0704, 0.069024, 0.147574, 0.15008, 0.147574, 0.118441, 0.155435, 0.164327, 0.088832, 0.144935, 0.083462, 0.161087, 0.170161, 0.164327, 0.155435, 0.158265, 0.125101, 0.191378, 0.18812, 0.196879, 0.173081, 0.200174, 0.288399, 0.26085, 0.200174, 0.209395, 0.232838, 0.206376, 0.129801, 0.222385, 0.239899, 0.291804, 0.298791, 0.377384, 0.301917, 0.222385, 0.275179, 0.281712, 0.182256, 0.120615, 0.096677, 0.096677, 0.100716, 0.085092, 0.064632, 0.129801, 0.076542, 0.132295, 0.083462, 0.137348, 0.086953, 0.051831, 0.069024, 0.031287, 0.035586, 0.059222, 0.094817, 0.120615, 0.071867, 0.137348, 0.216401, 0.216401, 0.139895, 0.164327, 0.191378, 0.243554, 0.191378, 0.170161, 0.134866, 0.209395, 0.15284, 0.196879, 0.194234, 0.219301, 0.295083, 0.25031, 0.247041, 0.216401, 0.219301, 0.318242, 0.232838, 0.216401, 0.243554, 0.25031, 0.182256, 0.179055, 0.111485, 0.079919, 0.092881, 0.118441, 0.06184, 0.055536, 0.067594, 0.109221, 0.098513, 0.073402, 0.088832, 0.073402, 0.088832, 0.096677, 0.085092, 0.15008, 0.096677, 0.102787, 0.116183, 0.096677, 0.060549, 0.102787, 0.161087, 0.182256, 0.179055, 0.278302, 0.370445, 0.374039, 0.324872, 0.278302, 0.278302, 0.288399, 0.288399, 0.301917, 0.278302, 0.284882, 0.281712, 0.370445, 0.25406, 0.25406, 0.328603, 0.328603, 0.229226, 0.247041, 0.278302, 0.281712, 0.308712, 0.311707, 0.311707, 0.278302, 0.219301, 0.298791, 0.30533, 0.335645, 0.339168, 0.275179, 0.239899, 0.225814, 0.216401, 0.264545, 0.264545, 0.275179, 0.356642, 0.436924, 0.342579, 0.387226, 0.31487, 0.281712, 0.206376, 0.15284, 0.21291, 0.271506, 0.268042, 0.268042, 0.284882, 0.271506, 0.30533, 0.356642, 0.275179, 0.191378, 0.18812, 0.179055, 0.100716, 0.100716, 0.100716, 0.10481, 0.056825, 0.092881, 0.092881, 0.132295, 0.179055, 0.194234, 0.15284, 0.109221, 0.069024, 0.06312, 0.050641, 0.037156, 0.037156, 0.064632, 0.067594, 0.102787, 0.161087, 0.167087, 0.142424, 0.142424, 0.179055, 0.257454, 0.247041, 0.247041, 0.219301, 0.219301, 0.200174, 0.281712, 0.257454, 0.349426, 0.349426, 0.295083, 0.380708, 0.390993, 0.408655, 0.458154, 0.458154, 0.450668, 0.575842, 0.534167, 0.494003, 0.494003, 0.414856, 0.349426, 0.352862, 0.40511, 0.414856, 0.324872, 0.339168, 0.4292, 0.318242, 0.216401, 0.318242, 0.308712, 0.284882, 0.301917, 0.339168, 0.257454, 0.268042, 0.182256, 0.161087, 0.194234, 0.194234, 0.268042, 0.25031, 0.268042, 0.182256, 0.17593, 0.185198, 0.100716, 0.094817, 0.142424, 0.264545, 0.167087, 0.194234, 0.200174, 0.142424, 0.147574, 0.185198, 0.125101, 0.170161, 0.170161, 0.170161, 0.219301, 0.225814, 0.219301, 0.203355, 0.275179, 0.298791, 0.374039, 0.480142, 0.51388, 0.538167, 0.529623, 0.666105, 0.545602, 0.529623, 0.480142, 0.486429, 0.529623, 0.534167, 0.538167, 0.657645, 0.534167, 0.401658, 0.401658, 0.414856, 0.335645, 0.339168, 0.335645, 0.264545, 0.194234, 0.170161, 0.137348, 0.074921, 0.081712, 0.102787, 0.100716, 0.137348, 0.098513, 0.078022, 0.094817, 0.071867, 0.051831, 0.085092, 0.15284, 0.109221, 0.170161], '')</t>
  </si>
  <si>
    <t>[0, 1, 32, 33, 43, 55, 56, 57, 58, 59, 67, 75, 76, 83, 84, 85, 86, 87, 88, 90, 91, 92, 395, 396, 448, 449, 450, 451, 452, 453, 456, 457, 458, 459, 460]</t>
  </si>
  <si>
    <t xml:space="preserve">F5RVF2|F5RVF2_9ENTR (Na+)-NQR maturation NqrM OS=Enterobacter hormaechei ATCC 49162 </t>
  </si>
  <si>
    <t>([0.004247, 0.004135, 0.003555, 0.003478, 0.003298, 0.002705, 0.003512, 0.003864, 0.004646, 0.004161, 0.004899, 0.004315, 0.004483, 0.003478, 0.004689, 0.006245, 0.007031, 0.006894, 0.007315, 0.008624, 0.01078, 0.018106, 0.015078, 0.024826, 0.037156, 0.036378, 0.0704, 0.0704, 0.050641, 0.051831, 0.076542, 0.085092, 0.139895, 0.144935, 0.127496, 0.134866, 0.0704, 0.085092, 0.092881, 0.17593, 0.096677, 0.102787, 0.081712, 0.15008, 0.15284, 0.15284, 0.236433, 0.206376, 0.173081, 0.264545, 0.281712, 0.321458, 0.31487, 0.318242, 0.311707, 0.335645, 0.308712, 0.401658, 0.352862, 0.318242, 0.26085, 0.377384, 0.342579, 0.380708, 0.346032, 0.318242], '')</t>
  </si>
  <si>
    <t xml:space="preserve">F5RVG0|F5RVG0_9ENTR Glutamine amidotransferase OS=Enterobacter hormaechei ATCC 49162 </t>
  </si>
  <si>
    <t>([0.073402, 0.137348, 0.179055, 0.229226, 0.170161, 0.100716, 0.06184, 0.078022, 0.051831, 0.067594, 0.085092, 0.066181, 0.090864, 0.090864, 0.139895, 0.203355, 0.203355, 0.236433, 0.247041, 0.275179, 0.291804, 0.346032, 0.31487, 0.318242, 0.311707, 0.295083, 0.398279, 0.422041, 0.4292, 0.4292, 0.335645, 0.346032, 0.422041, 0.472492, 0.458154, 0.352862, 0.352862, 0.352862, 0.257454, 0.25031, 0.257454, 0.25406, 0.268042, 0.298791, 0.284882, 0.191378, 0.281712, 0.278302, 0.374039, 0.298791, 0.36309, 0.458154, 0.370445, 0.311707, 0.328603, 0.335645, 0.346032, 0.370445, 0.295083, 0.387226, 0.387226, 0.281712, 0.25406, 0.18812, 0.111485, 0.096677, 0.164327, 0.102787, 0.106997, 0.098513, 0.127496, 0.15284, 0.15284, 0.219301, 0.288399, 0.216401, 0.185198, 0.196879, 0.18812, 0.268042, 0.275179, 0.275179, 0.394753, 0.291804, 0.349426, 0.42561, 0.472492, 0.394753, 0.374039, 0.370445, 0.359901, 0.398279, 0.291804, 0.295083, 0.200174, 0.161087, 0.209395, 0.247041, 0.324872, 0.321458, 0.232838, 0.232838, 0.239899, 0.134866, 0.222385, 0.21291, 0.144935, 0.142424, 0.21291, 0.311707, 0.321458, 0.219301, 0.209395, 0.332115, 0.271506, 0.366687, 0.41194, 0.418646, 0.414856, 0.41194, 0.41194, 0.494003, 0.461924, 0.352862, 0.36309, 0.271506, 0.203355, 0.203355, 0.191378, 0.182256, 0.120615, 0.096677, 0.182256, 0.182256, 0.094817, 0.15284, 0.15008, 0.142424, 0.161087, 0.158265, 0.173081, 0.129801, 0.11371, 0.11371, 0.142424, 0.125101, 0.200174, 0.185198, 0.179055, 0.158265, 0.158265, 0.15284, 0.15008, 0.137348, 0.147574, 0.155435, 0.132295, 0.144935, 0.139895, 0.122885, 0.083462, 0.038858, 0.054297, 0.048328, 0.034068, 0.030611, 0.059222, 0.06312, 0.11371, 0.173081, 0.122885, 0.086953, 0.11371, 0.11371, 0.060549, 0.035586, 0.059222, 0.06184, 0.06184, 0.036378, 0.019109, 0.016021, 0.017797, 0.017138, 0.020522, 0.032677, 0.045352, 0.055536, 0.026338, 0.025762, 0.018787, 0.026892, 0.038858, 0.029376, 0.020876, 0.042364, 0.069024, 0.074921, 0.046336, 0.047319, 0.045352, 0.094817, 0.085092, 0.147574, 0.139895, 0.155435, 0.167087, 0.200174, 0.200174, 0.321458, 0.328603, 0.321458, 0.284882, 0.295083, 0.311707, 0.308712, 0.271506, 0.268042, 0.268042, 0.36309, 0.25406, 0.349426, 0.339168, 0.468512, 0.476583, 0.444081, 0.321458, 0.324872, 0.31487, 0.196879, 0.15008, 0.167087, 0.229226, 0.311707, 0.209395, 0.206376, 0.206376, 0.137348, 0.129801, 0.0704, 0.059222, 0.11371, 0.106997, 0.067594, 0.034068, 0.023963, 0.022667, 0.034884, 0.023963, 0.018106, 0.025762, 0.026338, 0.014315, 0.009865, 0.006421], '')</t>
  </si>
  <si>
    <t xml:space="preserve">F5RVG3|F5RVG3_9ENTR Carbon-nitrogen hydrolase OS=Enterobacter hormaechei ATCC 49162 </t>
  </si>
  <si>
    <t>([0.209395, 0.311707, 0.21291, 0.158265, 0.086953, 0.083462, 0.116183, 0.147574, 0.206376, 0.206376, 0.25031, 0.206376, 0.17593, 0.179055, 0.158265, 0.170161, 0.25406, 0.264545, 0.25031, 0.342579, 0.346032, 0.291804, 0.271506, 0.346032, 0.41194, 0.538167, 0.505461, 0.40511, 0.335645, 0.219301, 0.271506, 0.271506, 0.30533, 0.196879, 0.200174, 0.311707, 0.30533, 0.191378, 0.158265, 0.191378, 0.18812, 0.15284, 0.167087, 0.158265, 0.173081, 0.17593, 0.132295, 0.209395, 0.30533, 0.380708, 0.480142, 0.380708, 0.298791, 0.31487, 0.31487, 0.257454, 0.243554, 0.21291, 0.318242, 0.318242, 0.377384, 0.377384, 0.41194, 0.454136, 0.42561, 0.324872, 0.236433, 0.257454, 0.232838, 0.219301, 0.15008, 0.122885, 0.109221, 0.167087, 0.200174, 0.31487, 0.356642, 0.359901, 0.414856, 0.352862, 0.390993, 0.374039, 0.247041, 0.158265, 0.090864, 0.069024, 0.125101, 0.222385, 0.264545, 0.26085, 0.264545, 0.268042, 0.295083, 0.268042, 0.164327, 0.164327, 0.164327, 0.164327, 0.161087, 0.086953, 0.067594, 0.059222, 0.046336, 0.081712, 0.139895, 0.225814, 0.295083, 0.291804, 0.268042, 0.164327, 0.173081, 0.15008, 0.209395, 0.222385, 0.349426, 0.447574, 0.370445, 0.308712, 0.206376, 0.222385, 0.203355, 0.308712, 0.318242, 0.257454, 0.281712, 0.18812, 0.111485, 0.129801, 0.074921, 0.049374, 0.059222, 0.030003, 0.037156, 0.022306, 0.020165, 0.01078, 0.012491, 0.012491, 0.010372, 0.017447, 0.015694, 0.030003, 0.029376, 0.031287, 0.066181, 0.037156, 0.069024, 0.069024, 0.049374, 0.049374, 0.040537, 0.042364, 0.066181, 0.067594, 0.059222, 0.071867, 0.118441, 0.118441, 0.158265, 0.25031, 0.173081, 0.179055, 0.094817, 0.106997, 0.083462, 0.045352, 0.048328, 0.038042, 0.055536, 0.06184, 0.088832, 0.094817, 0.144935, 0.17593, 0.17593, 0.25031, 0.144935, 0.118441, 0.069024, 0.073402, 0.047319, 0.088832, 0.083462, 0.106997, 0.100716, 0.122885, 0.196879, 0.281712, 0.321458, 0.349426, 0.352862, 0.374039, 0.36309, 0.346032, 0.332115, 0.328603, 0.349426, 0.433034, 0.433034, 0.41194, 0.40511, 0.509769, 0.505461, 0.517562, 0.613573, 0.509769, 0.414856, 0.377384, 0.384043, 0.342579, 0.352862, 0.380708, 0.377384, 0.486429, 0.465241, 0.472492, 0.450668, 0.366687, 0.384043, 0.418646, 0.521092, 0.433034, 0.40511, 0.30533, 0.308712, 0.268042, 0.264545, 0.346032, 0.387226, 0.288399, 0.311707, 0.31487, 0.291804, 0.196879, 0.209395, 0.21291, 0.127496, 0.144935, 0.232838, 0.196879, 0.236433, 0.25031, 0.236433, 0.247041, 0.25406, 0.247041, 0.25031, 0.318242, 0.295083, 0.25031, 0.335645, 0.31487, 0.257454, 0.222385, 0.356642, 0.268042], '')</t>
  </si>
  <si>
    <t>[25, 26, 201, 202, 203, 204, 205, 220]</t>
  </si>
  <si>
    <t xml:space="preserve">F5RVG6|F5RVG6_9ENTR SAM-dependent methyltransferase OS=Enterobacter hormaechei ATCC 49162 </t>
  </si>
  <si>
    <t>([0.380708, 0.454136, 0.521092, 0.570702, 0.585406, 0.440853, 0.42561, 0.461924, 0.380708, 0.42561, 0.335645, 0.377384, 0.394753, 0.271506, 0.196879, 0.194234, 0.301917, 0.25031, 0.158265, 0.167087, 0.147574, 0.182256, 0.098513, 0.085092, 0.090864, 0.046336, 0.051831, 0.051831, 0.047319, 0.064632, 0.028695, 0.058088, 0.026338, 0.023963, 0.026338, 0.029376, 0.030611, 0.016257, 0.019401, 0.034884, 0.019401, 0.031287, 0.024393, 0.046336, 0.025762, 0.023963, 0.049374, 0.092881, 0.109221, 0.069024, 0.073402, 0.076542, 0.071867, 0.139895, 0.15284, 0.167087, 0.243554, 0.17593, 0.264545, 0.17593, 0.17593, 0.257454, 0.257454, 0.311707, 0.225814, 0.335645, 0.25031, 0.243554, 0.200174, 0.21291, 0.311707, 0.25031, 0.335645, 0.25031, 0.281712, 0.158265, 0.191378, 0.209395, 0.278302, 0.278302, 0.268042, 0.264545, 0.229226, 0.167087, 0.088832, 0.078022, 0.059222, 0.086953, 0.090864, 0.06312, 0.069024, 0.028107, 0.030003, 0.030003, 0.058088, 0.058088, 0.11371, 0.129801, 0.069024, 0.038042, 0.038042, 0.079919, 0.060549, 0.076542, 0.118441, 0.129801, 0.127496, 0.085092, 0.094817, 0.094817, 0.158265, 0.069024, 0.081712, 0.074921, 0.043307, 0.03976, 0.034068, 0.017447, 0.019109, 0.038858, 0.03976, 0.038858, 0.020876, 0.020522, 0.019401, 0.012491, 0.018415, 0.032017, 0.034068, 0.033407, 0.038042, 0.024826, 0.030003, 0.054297, 0.100716, 0.170161, 0.196879, 0.222385, 0.247041, 0.247041, 0.216401, 0.308712, 0.281712, 0.257454, 0.298791, 0.21291, 0.268042, 0.268042, 0.271506, 0.275179, 0.275179, 0.144935, 0.132295, 0.200174, 0.127496, 0.074921, 0.079919, 0.032017, 0.028695, 0.034884, 0.019401, 0.019401, 0.011518, 0.013821, 0.025762, 0.013437, 0.022306, 0.018787, 0.011518, 0.012727, 0.01078, 0.010672, 0.019109, 0.032017, 0.032677, 0.056825, 0.064632, 0.034068, 0.041405, 0.038042, 0.060549, 0.098513, 0.048328, 0.106997, 0.088832, 0.050641, 0.106997, 0.066181, 0.076542, 0.139895, 0.060549, 0.073402, 0.046336, 0.038042, 0.038042, 0.038858, 0.038858, 0.06184, 0.056825, 0.116183, 0.069024, 0.069024, 0.040537, 0.092881, 0.092881, 0.085092, 0.144935, 0.147574, 0.203355, 0.25031, 0.236433, 0.356642, 0.454136, 0.534167, 0.465241, 0.472492, 0.476583, 0.476583, 0.401658, 0.509769, 0.444081, 0.545602, 0.549308, 0.680603, 0.534167, 0.509769, 0.56648, 0.59508, 0.570702, 0.56648, 0.541878, 0.534167, 0.505461, 0.480142, 0.447574, 0.59508, 0.553315, 0.509769], '')</t>
  </si>
  <si>
    <t>[2, 3, 4, 213, 219, 221, 222, 223, 224, 225, 226, 227, 228, 229, 230, 231, 232, 235, 236, 237]</t>
  </si>
  <si>
    <t xml:space="preserve">F5RVG9|F5RVG9_9ENTR UbiE/COQ5 family methyltransferase OS=Enterobacter hormaechei ATCC 49162 </t>
  </si>
  <si>
    <t>([0.775545, 0.823549, 0.819762, 0.84206, 0.657645, 0.666105, 0.671169, 0.699094, 0.661982, 0.671169, 0.63748, 0.56648, 0.476583, 0.472492, 0.465241, 0.422041, 0.36309, 0.359901, 0.321458, 0.30533, 0.291804, 0.356642, 0.342579, 0.268042, 0.194234, 0.308712, 0.232838, 0.232838, 0.229226, 0.268042, 0.194234, 0.196879, 0.257454, 0.222385, 0.26085, 0.271506, 0.268042, 0.335645, 0.264545, 0.21291, 0.225814, 0.15284, 0.15008, 0.094817, 0.147574, 0.173081, 0.170161, 0.25406, 0.225814, 0.216401, 0.118441, 0.182256, 0.182256, 0.179055, 0.288399, 0.268042, 0.196879, 0.196879, 0.203355, 0.203355, 0.288399, 0.25031, 0.239899, 0.247041, 0.239899, 0.236433, 0.264545, 0.275179, 0.229226, 0.182256, 0.194234, 0.239899, 0.182256, 0.182256, 0.222385, 0.194234, 0.158265, 0.216401, 0.216401, 0.203355, 0.264545, 0.182256, 0.219301, 0.324872, 0.225814, 0.311707, 0.31487, 0.318242, 0.318242, 0.359901, 0.346032, 0.308712, 0.387226, 0.447574, 0.387226, 0.401658, 0.31487, 0.359901, 0.370445, 0.366687, 0.36309, 0.25031, 0.349426, 0.268042, 0.191378, 0.18812, 0.182256, 0.17593, 0.10481, 0.096677, 0.078022, 0.137348, 0.161087, 0.081712, 0.085092, 0.147574, 0.083462, 0.161087, 0.15284, 0.125101, 0.088832, 0.090864, 0.18812, 0.120615, 0.167087, 0.225814, 0.247041, 0.170161, 0.167087, 0.288399, 0.291804, 0.324872, 0.324872, 0.206376, 0.222385, 0.139895, 0.10481, 0.161087, 0.111485, 0.079919, 0.094817, 0.179055, 0.179055, 0.167087, 0.26085, 0.196879, 0.196879, 0.278302, 0.278302, 0.182256, 0.096677, 0.102787, 0.10481, 0.067594, 0.147574, 0.196879, 0.196879, 0.236433, 0.239899, 0.311707, 0.349426, 0.356642, 0.26085, 0.271506, 0.281712, 0.161087, 0.219301, 0.216401, 0.206376, 0.311707, 0.311707, 0.311707, 0.30533, 0.194234, 0.179055, 0.167087, 0.209395, 0.268042, 0.271506, 0.179055, 0.109221, 0.109221, 0.106997, 0.15008, 0.086953, 0.046336, 0.088832, 0.096677, 0.096677, 0.055536, 0.058088, 0.06312, 0.118441, 0.056825, 0.094817, 0.147574, 0.076542, 0.03976, 0.03976, 0.038858, 0.049374, 0.083462, 0.088832, 0.106997, 0.120615, 0.164327, 0.161087, 0.161087, 0.161087, 0.142424, 0.142424, 0.120615, 0.122885, 0.060549, 0.129801, 0.167087, 0.167087, 0.239899, 0.321458, 0.318242, 0.332115, 0.308712, 0.308712, 0.275179, 0.158265, 0.076542, 0.102787, 0.102787, 0.098513, 0.049374, 0.06312, 0.109221, 0.109221, 0.092881, 0.161087, 0.15008, 0.144935, 0.15008, 0.111485, 0.090864, 0.090864, 0.096677, 0.120615, 0.129801, 0.147574, 0.200174, 0.311707, 0.268042, 0.339168, 0.318242, 0.414856, 0.377384, 0.349426, 0.324872, 0.480142, 0.447574, 0.42561], '')</t>
  </si>
  <si>
    <t>[0, 1, 2, 3, 4, 5, 6, 7, 8, 9, 10, 11]</t>
  </si>
  <si>
    <t xml:space="preserve">F5RVH0|F5RVH0_9ENTR UPF0294 protein HMPREF9086_1627 OS=Enterobacter hormaechei ATCC 49162 </t>
  </si>
  <si>
    <t>([0.243554, 0.31487, 0.36309, 0.239899, 0.236433, 0.216401, 0.25406, 0.170161, 0.132295, 0.132295, 0.158265, 0.158265, 0.268042, 0.225814, 0.239899, 0.247041, 0.271506, 0.164327, 0.185198, 0.281712, 0.281712, 0.278302, 0.15284, 0.125101, 0.203355, 0.155435, 0.194234, 0.200174, 0.268042, 0.25406, 0.311707, 0.275179, 0.318242, 0.298791, 0.356642, 0.25406, 0.243554, 0.335645, 0.433034, 0.418646, 0.394753, 0.295083, 0.301917, 0.349426, 0.298791, 0.232838, 0.203355, 0.216401, 0.127496, 0.074921, 0.125101, 0.11371, 0.142424, 0.142424, 0.11371, 0.106997, 0.090864, 0.054297, 0.054297, 0.031287, 0.017797, 0.017447, 0.034068, 0.016528, 0.023963, 0.040537, 0.067594, 0.109221, 0.100716, 0.106997, 0.139895, 0.083462, 0.044297, 0.044297, 0.048328, 0.047319, 0.045352, 0.096677, 0.164327, 0.18812, 0.275179, 0.275179, 0.200174, 0.191378, 0.194234, 0.164327, 0.167087, 0.164327, 0.196879, 0.116183, 0.116183, 0.142424, 0.18812, 0.284882, 0.288399, 0.200174, 0.26085, 0.219301, 0.116183, 0.071867, 0.034884, 0.037156, 0.069024, 0.106997, 0.122885, 0.219301, 0.25406, 0.17593, 0.134866, 0.137348, 0.147574, 0.222385, 0.222385, 0.222385, 0.21291, 0.225814, 0.225814, 0.122885, 0.100716, 0.134866, 0.219301, 0.219301, 0.196879, 0.203355, 0.203355, 0.194234, 0.222385, 0.137348, 0.127496, 0.164327, 0.094817, 0.129801, 0.132295, 0.155435, 0.155435, 0.092881, 0.048328, 0.081712, 0.094817, 0.076542, 0.132295, 0.06312, 0.127496, 0.132295, 0.125101, 0.125101, 0.066181, 0.031287, 0.043307, 0.048328, 0.030611, 0.060549, 0.03976, 0.038858, 0.032677, 0.025316, 0.050641, 0.035586, 0.033407, 0.030611, 0.059222, 0.031287, 0.06184, 0.032677, 0.018106, 0.017138, 0.017138, 0.031287, 0.032017, 0.024393, 0.045352, 0.038858, 0.034884, 0.0704, 0.076542, 0.051831, 0.067594, 0.06184, 0.132295, 0.132295, 0.206376, 0.229226, 0.206376, 0.122885, 0.139895, 0.194234, 0.196879, 0.206376, 0.098513, 0.173081, 0.222385, 0.106997, 0.179055, 0.179055, 0.191378, 0.182256, 0.229226, 0.278302, 0.243554, 0.164327, 0.098513, 0.100716, 0.03976, 0.059222, 0.109221, 0.15008, 0.139895, 0.137348, 0.076542, 0.161087, 0.158265, 0.129801, 0.232838, 0.127496, 0.125101, 0.11371, 0.116183, 0.158265, 0.144935, 0.17593, 0.257454, 0.321458, 0.200174, 0.321458, 0.352862, 0.380708, 0.275179, 0.324872, 0.206376, 0.222385, 0.120615, 0.06184, 0.096677, 0.096677, 0.118441, 0.118441, 0.073402, 0.0704, 0.067594, 0.055536, 0.054297, 0.033407, 0.024393, 0.033407, 0.034884, 0.034884, 0.023963, 0.041405, 0.041405, 0.092881, 0.147574, 0.288399, 0.298791, 0.21291, 0.15284, 0.243554, 0.139895, 0.196879, 0.225814, 0.219301, 0.25406, 0.284882, 0.359901, 0.450668, 0.51388, 0.490133, 0.472492, 0.494003, 0.480142, 0.450668, 0.422041, 0.370445, 0.288399, 0.41194], '')</t>
  </si>
  <si>
    <t>[264]</t>
  </si>
  <si>
    <t xml:space="preserve">F5RVH1|F5RVH1_9ENTR MFS family major facilitator transporter OS=Enterobacter hormaechei ATCC 49162 </t>
  </si>
  <si>
    <t>([0.003864, 0.004161, 0.00283, 0.003177, 0.002435, 0.003212, 0.004208, 0.005378, 0.007259, 0.005503, 0.004976, 0.004135, 0.00283, 0.003963, 0.003366, 0.00359, 0.005503, 0.006533, 0.006374, 0.005318, 0.008525, 0.008895, 0.007091, 0.009865, 0.007495, 0.01204, 0.007877, 0.008624, 0.008156, 0.006374, 0.009977, 0.009187, 0.00962, 0.00962, 0.009483, 0.009096, 0.008276, 0.006374, 0.004431, 0.006374, 0.005623, 0.004611, 0.003512, 0.004775, 0.004775, 0.00777, 0.006039, 0.006039, 0.005623, 0.004921, 0.004161, 0.004315, 0.005992, 0.008723, 0.007315, 0.008409, 0.014586, 0.026892, 0.038042, 0.037156, 0.019401, 0.019401, 0.019401, 0.017138, 0.013016, 0.010509, 0.006421, 0.00543, 0.008002, 0.006567, 0.007555, 0.01227, 0.007315, 0.005249, 0.004483, 0.004976, 0.004577, 0.004431, 0.004899, 0.005011, 0.004976, 0.007259, 0.010372, 0.008409, 0.009187, 0.007259, 0.008525, 0.014075, 0.016528, 0.009483, 0.01227, 0.01227, 0.007555, 0.009977, 0.017138, 0.022306, 0.023963, 0.011342, 0.007091, 0.006374, 0.004208, 0.005932, 0.005623, 0.005623, 0.00543, 0.006142, 0.009483, 0.011342, 0.007315, 0.007877, 0.014075, 0.013437, 0.015694, 0.029376, 0.029376, 0.022306, 0.021816, 0.027463, 0.030003, 0.054297, 0.025316, 0.03976, 0.017447, 0.017797, 0.016528, 0.018106, 0.024393, 0.014315, 0.011669, 0.011903, 0.011903, 0.01078, 0.010672, 0.007091, 0.007877, 0.006421, 0.007315, 0.007645, 0.005799, 0.005872, 0.006619, 0.010221, 0.013265, 0.013437, 0.013437, 0.008804, 0.014315, 0.015344, 0.026338, 0.016021, 0.016021, 0.020165, 0.01204, 0.011903, 0.01078, 0.006619, 0.00962, 0.007259, 0.004899, 0.006482, 0.006619, 0.00515, 0.004414, 0.004388, 0.004646, 0.003431, 0.003405, 0.002512, 0.002555, 0.00246, 0.003864, 0.003701, 0.004611, 0.005932, 0.006078, 0.007422, 0.010672, 0.009015, 0.01227, 0.012727, 0.015344, 0.030611, 0.056825, 0.042364, 0.044297, 0.050641, 0.049374, 0.10481, 0.170161, 0.170161, 0.182256, 0.088832, 0.092881, 0.037156, 0.018415, 0.009865, 0.009728, 0.007259, 0.008895, 0.007645, 0.007555, 0.00777, 0.005086, 0.004921, 0.006482, 0.004835, 0.004208, 0.006039, 0.005011, 0.003366, 0.003177, 0.001967, 0.002014, 0.00246, 0.003757, 0.004431, 0.005318, 0.006245, 0.009294, 0.006194, 0.006194, 0.009015, 0.005683, 0.008276, 0.009294, 0.009294, 0.010926, 0.014075, 0.013016, 0.010131, 0.010926, 0.007177, 0.007877, 0.011903, 0.009096, 0.008075, 0.006567, 0.008002, 0.005872, 0.004646, 0.004577, 0.005223, 0.00558, 0.005932, 0.004414, 0.003963, 0.003963, 0.004577, 0.004358, 0.003804, 0.00543, 0.008002, 0.01204, 0.021816, 0.017138, 0.0198, 0.024393, 0.038858, 0.020522, 0.035586, 0.020876, 0.021381, 0.010672, 0.008624, 0.011342, 0.01078, 0.008002, 0.006039, 0.004388, 0.004388, 0.004208, 0.002761, 0.001748, 0.001786, 0.001172, 0.001417, 0.001602, 0.001434, 0.001722, 0.002512, 0.001709, 0.002349, 0.002881, 0.00316, 0.002688, 0.003276, 0.003461, 0.003276, 0.003246, 0.003701, 0.004976, 0.004208, 0.003924, 0.005086, 0.003405, 0.004921, 0.004976, 0.004414, 0.004899, 0.004689, 0.003405, 0.004775, 0.004247, 0.003461, 0.003701, 0.003701, 0.003671, 0.004736, 0.005799, 0.008409, 0.01078, 0.007259, 0.011903, 0.030003, 0.045352, 0.081712, 0.046336, 0.047319, 0.047319, 0.028107, 0.028107, 0.058088, 0.025762, 0.050641, 0.049374, 0.066181, 0.086953, 0.034068, 0.037156, 0.023534, 0.019401, 0.010221, 0.014315, 0.008624, 0.007495, 0.007091, 0.006194, 0.005683, 0.005318, 0.006988, 0.008276, 0.008804, 0.006533, 0.010509, 0.010131, 0.011518, 0.014315, 0.010509, 0.022306, 0.021381, 0.049374, 0.06312, 0.074921, 0.045352, 0.090864, 0.069024, 0.038858, 0.031287, 0.037156, 0.019109, 0.01204, 0.00962, 0.005992, 0.005683, 0.003804, 0.002606, 0.003431, 0.00246, 0.003461, 0.003298, 0.003341, 0.002327, 0.002211, 0.00292, 0.004646, 0.004161, 0.004835, 0.004921, 0.006374, 0.006039, 0.008723, 0.010131, 0.010131, 0.016257, 0.025316, 0.045352, 0.096677, 0.076542, 0.161087, 0.129801, 0.100716], '')</t>
  </si>
  <si>
    <t xml:space="preserve">F5RVH2|F5RVH2_9ENTR Contact-regulated protein A OS=Enterobacter hormaechei ATCC 49162 </t>
  </si>
  <si>
    <t>([0.232838, 0.167087, 0.170161, 0.125101, 0.092881, 0.132295, 0.161087, 0.194234, 0.219301, 0.147574, 0.170161, 0.18812, 0.167087, 0.167087, 0.170161, 0.17593, 0.106997, 0.100716, 0.158265, 0.129801, 0.216401, 0.318242, 0.356642, 0.31487, 0.380708, 0.447574, 0.433034, 0.36309, 0.356642, 0.352862, 0.380708, 0.394753, 0.36309, 0.387226, 0.332115, 0.321458, 0.247041, 0.324872, 0.243554, 0.164327, 0.200174, 0.185198, 0.194234, 0.232838, 0.298791, 0.30533, 0.225814, 0.225814, 0.216401, 0.229226, 0.243554, 0.339168, 0.328603, 0.370445, 0.374039, 0.374039, 0.26085, 0.328603, 0.332115, 0.342579, 0.433034, 0.414856, 0.349426, 0.257454, 0.25406, 0.268042, 0.229226, 0.281712, 0.25406, 0.30533, 0.308712, 0.30533, 0.30533, 0.216401, 0.179055, 0.18812, 0.271506, 0.380708, 0.377384, 0.387226, 0.486429, 0.480142, 0.483068, 0.472492, 0.476583, 0.468512, 0.366687, 0.40511, 0.408655, 0.408655, 0.447574, 0.465241, 0.387226, 0.308712, 0.31487, 0.349426, 0.225814, 0.155435, 0.134866, 0.158265, 0.096677, 0.046336, 0.046336, 0.055536, 0.046336, 0.076542, 0.085092, 0.139895, 0.079919, 0.116183, 0.144935, 0.118441, 0.10481, 0.098513, 0.139895, 0.142424, 0.098513, 0.17593, 0.247041, 0.291804, 0.268042, 0.239899, 0.243554, 0.257454, 0.158265, 0.179055, 0.191378, 0.17593, 0.173081, 0.191378, 0.173081, 0.116183, 0.11371, 0.064632, 0.100716, 0.085092, 0.134866, 0.191378, 0.127496, 0.134866, 0.132295, 0.125101, 0.209395, 0.21291, 0.200174, 0.243554, 0.321458, 0.335645, 0.257454, 0.164327, 0.229226, 0.219301, 0.194234, 0.219301, 0.298791, 0.216401, 0.164327, 0.139895, 0.134866, 0.225814, 0.225814, 0.139895, 0.083462, 0.0704, 0.127496, 0.129801, 0.15008, 0.15008, 0.147574, 0.236433, 0.346032, 0.275179, 0.291804, 0.398279, 0.318242, 0.318242, 0.414856, 0.5017, 0.444081, 0.356642, 0.239899, 0.232838, 0.209395, 0.301917, 0.352862, 0.359901, 0.291804, 0.288399, 0.209395, 0.194234, 0.182256, 0.098513, 0.167087, 0.10481, 0.078022, 0.074921, 0.076542, 0.078022, 0.078022, 0.137348, 0.139895, 0.21291, 0.232838, 0.264545, 0.264545, 0.161087, 0.139895, 0.129801, 0.129801, 0.196879, 0.194234, 0.185198, 0.288399, 0.278302, 0.349426, 0.298791, 0.380708, 0.390993, 0.295083, 0.206376, 0.127496, 0.21291, 0.209395, 0.203355, 0.288399, 0.196879, 0.257454, 0.167087, 0.170161, 0.170161, 0.182256, 0.106997, 0.090864, 0.054297, 0.051831, 0.048328, 0.094817, 0.058088, 0.044297, 0.06184, 0.109221, 0.182256, 0.106997, 0.073402, 0.076542, 0.046336, 0.06312, 0.06312, 0.120615, 0.179055, 0.182256, 0.111485, 0.203355, 0.173081, 0.271506, 0.225814, 0.257454, 0.144935, 0.216401, 0.216401, 0.185198, 0.116183, 0.06312, 0.100716, 0.155435, 0.139895, 0.182256, 0.158265, 0.182256, 0.173081, 0.179055, 0.111485, 0.170161, 0.125101, 0.096677, 0.049374, 0.067594, 0.028107, 0.032017, 0.032017, 0.044297, 0.064632, 0.067594, 0.111485, 0.118441, 0.088832, 0.106997, 0.122885, 0.170161, 0.144935, 0.118441, 0.098513, 0.139895, 0.118441, 0.118441, 0.200174, 0.281712, 0.229226, 0.366687, 0.483068, 0.468512], '')</t>
  </si>
  <si>
    <t>[177]</t>
  </si>
  <si>
    <t xml:space="preserve">F5RVH5|F5RVH5_9ENTR Methionine ABC superfamily ATP binding cassette transporter, ABC protein OS=Enterobacter hormaechei ATCC 49162 </t>
  </si>
  <si>
    <t>([0.032017, 0.05306, 0.079919, 0.106997, 0.15284, 0.191378, 0.229226, 0.161087, 0.191378, 0.191378, 0.144935, 0.179055, 0.278302, 0.209395, 0.295083, 0.216401, 0.216401, 0.239899, 0.268042, 0.236433, 0.30533, 0.41194, 0.31487, 0.232838, 0.232838, 0.161087, 0.096677, 0.090864, 0.129801, 0.127496, 0.147574, 0.194234, 0.179055, 0.167087, 0.229226, 0.236433, 0.243554, 0.15284, 0.219301, 0.132295, 0.106997, 0.116183, 0.071867, 0.078022, 0.134866, 0.139895, 0.225814, 0.324872, 0.328603, 0.356642, 0.356642, 0.291804, 0.335645, 0.268042, 0.268042, 0.264545, 0.264545, 0.352862, 0.359901, 0.359901, 0.401658, 0.390993, 0.377384, 0.472492, 0.562014, 0.56648, 0.468512, 0.440853, 0.4292, 0.394753, 0.401658, 0.40511, 0.480142, 0.370445, 0.440853, 0.414856, 0.324872, 0.222385, 0.21291, 0.30533, 0.200174, 0.239899, 0.239899, 0.167087, 0.132295, 0.132295, 0.122885, 0.191378, 0.129801, 0.071867, 0.085092, 0.090864, 0.058088, 0.046336, 0.050641, 0.06312, 0.044297, 0.085092, 0.094817, 0.096677, 0.096677, 0.173081, 0.194234, 0.268042, 0.359901, 0.40511, 0.339168, 0.342579, 0.335645, 0.40511, 0.440853, 0.447574, 0.450668, 0.433034, 0.380708, 0.476583, 0.356642, 0.374039, 0.356642, 0.356642, 0.346032, 0.342579, 0.332115, 0.30533, 0.31487, 0.298791, 0.206376, 0.308712, 0.275179, 0.284882, 0.203355, 0.271506, 0.264545, 0.247041, 0.332115, 0.41194, 0.40511, 0.486429, 0.486429, 0.458154, 0.450668, 0.42561, 0.41194, 0.390993, 0.30533, 0.268042, 0.268042, 0.36309, 0.36309, 0.384043, 0.308712, 0.308712, 0.232838, 0.164327, 0.173081, 0.182256, 0.161087, 0.164327, 0.164327, 0.200174, 0.15284, 0.243554, 0.30533, 0.281712, 0.311707, 0.398279, 0.422041, 0.422041, 0.321458, 0.206376, 0.225814, 0.21291, 0.209395, 0.284882, 0.370445, 0.271506, 0.268042, 0.291804, 0.284882, 0.206376, 0.232838, 0.236433, 0.232838, 0.129801, 0.098513, 0.060549, 0.033407, 0.034884, 0.036378, 0.0704, 0.098513, 0.094817, 0.106997, 0.118441, 0.118441, 0.109221, 0.111485, 0.064632, 0.0704, 0.043307, 0.048328, 0.03976, 0.044297, 0.024393, 0.042364, 0.073402, 0.11371, 0.196879, 0.127496, 0.073402, 0.074921, 0.092881, 0.092881, 0.137348, 0.137348, 0.139895, 0.158265, 0.179055, 0.155435, 0.147574, 0.219301, 0.31487, 0.339168, 0.408655, 0.541878, 0.450668, 0.41194, 0.418646, 0.408655, 0.380708, 0.380708, 0.370445, 0.359901, 0.352862, 0.264545, 0.332115, 0.25031, 0.239899, 0.21291, 0.346032, 0.366687, 0.374039, 0.25031, 0.17593, 0.191378, 0.161087, 0.158265, 0.179055, 0.17593, 0.179055, 0.25031, 0.342579, 0.370445, 0.380708, 0.377384, 0.390993, 0.422041, 0.472492, 0.374039, 0.468512, 0.398279, 0.398279, 0.278302, 0.370445, 0.454136, 0.440853, 0.440853, 0.450668, 0.472492, 0.433034, 0.454136, 0.398279, 0.308712, 0.278302, 0.284882, 0.291804, 0.328603, 0.295083, 0.328603, 0.301917, 0.31487, 0.281712, 0.275179, 0.394753, 0.401658, 0.31487, 0.225814, 0.229226, 0.271506, 0.268042, 0.26085, 0.239899, 0.236433, 0.295083, 0.295083, 0.278302, 0.206376, 0.225814, 0.137348, 0.139895, 0.158265, 0.122885, 0.118441, 0.11371, 0.120615, 0.090864, 0.15008, 0.225814, 0.232838, 0.271506, 0.284882, 0.342579, 0.335645, 0.433034, 0.433034, 0.408655, 0.321458, 0.36309, 0.268042, 0.298791, 0.30533, 0.414856, 0.454136, 0.545602, 0.461924, 0.433034, 0.401658, 0.418646, 0.349426, 0.264545, 0.257454, 0.15284, 0.096677, 0.074921, 0.055536, 0.050641, 0.045352, 0.066181, 0.060549, 0.111485, 0.164327, 0.111485, 0.059222], '')</t>
  </si>
  <si>
    <t>[64, 65, 224, 323]</t>
  </si>
  <si>
    <t xml:space="preserve">F5RVH6|F5RVH6_9ENTR Methionine ABC superfamily ATP binding cassette transporter, membrane protein OS=Enterobacter hormaechei ATCC 49162 </t>
  </si>
  <si>
    <t>([0.006701, 0.009294, 0.007091, 0.005378, 0.007645, 0.010509, 0.007645, 0.007877, 0.007495, 0.00962, 0.007091, 0.006533, 0.006533, 0.006078, 0.003804, 0.00316, 0.003727, 0.003478, 0.003804, 0.003821, 0.005011, 0.003607, 0.00389, 0.003924, 0.00558, 0.003963, 0.002688, 0.002727, 0.00225, 0.002035, 0.002035, 0.00316, 0.004431, 0.004483, 0.004611, 0.004835, 0.005011, 0.005503, 0.008895, 0.010372, 0.018787, 0.010672, 0.010372, 0.009483, 0.015694, 0.009401, 0.013821, 0.019401, 0.0198, 0.023534, 0.045352, 0.0198, 0.010131, 0.009401, 0.009294, 0.006142, 0.009977, 0.00962, 0.006039, 0.00407, 0.003431, 0.002435, 0.002581, 0.002727, 0.002336, 0.00146, 0.002396, 0.001541, 0.001855, 0.002705, 0.002727, 0.001778, 0.002035, 0.003079, 0.003177, 0.003177, 0.003212, 0.00283, 0.003109, 0.004414, 0.00543, 0.006533, 0.006421, 0.006421, 0.009865, 0.008276, 0.014075, 0.008624, 0.014586, 0.01078, 0.008895, 0.014586, 0.013265, 0.011106, 0.009294, 0.009015, 0.007177, 0.00777, 0.008723, 0.014586, 0.011106, 0.008723, 0.006894, 0.011518, 0.009977, 0.009977, 0.018415, 0.016528, 0.014783, 0.009015, 0.011903, 0.011903, 0.010372, 0.021816, 0.033407, 0.031287, 0.029376, 0.032677, 0.066181, 0.067594, 0.040537, 0.058088, 0.055536, 0.064632, 0.058088, 0.125101, 0.060549, 0.027463, 0.015694, 0.034884, 0.088832, 0.056825, 0.038042, 0.046336, 0.042364, 0.028695, 0.024393, 0.027463, 0.027463, 0.019401, 0.017797, 0.013016, 0.013613, 0.014075, 0.01204, 0.012491, 0.008075, 0.008002, 0.011903, 0.011669, 0.010221, 0.008002, 0.007555, 0.011106, 0.009728, 0.008409, 0.009015, 0.012727, 0.00962, 0.011518, 0.014315, 0.008723, 0.014075, 0.013613, 0.013265, 0.024393, 0.013265, 0.024393, 0.022667, 0.022667, 0.023534, 0.012727, 0.016021, 0.012727, 0.014075, 0.011342, 0.015344, 0.016021, 0.01204, 0.016826, 0.018415, 0.01227, 0.012727, 0.009187, 0.006533, 0.006894, 0.00543, 0.005872, 0.004315, 0.004577, 0.003461, 0.003478, 0.003512, 0.003607, 0.003431, 0.003341, 0.003701, 0.003757, 0.004921, 0.004208, 0.003177, 0.00316, 0.003478, 0.003701, 0.004775, 0.006567, 0.009187, 0.010221, 0.01204, 0.016528, 0.021381, 0.034068, 0.059222, 0.125101, 0.092881, 0.216401, 0.173081], '')</t>
  </si>
  <si>
    <t xml:space="preserve">F5RVH7|F5RVH7_9ENTR Lipoprotein OS=Enterobacter hormaechei ATCC 49162 </t>
  </si>
  <si>
    <t>([0.011106, 0.016528, 0.018415, 0.013437, 0.009977, 0.013265, 0.017447, 0.013613, 0.014586, 0.011903, 0.010672, 0.012491, 0.010509, 0.017797, 0.019109, 0.03976, 0.045352, 0.043307, 0.094817, 0.137348, 0.17593, 0.25406, 0.170161, 0.196879, 0.209395, 0.298791, 0.232838, 0.155435, 0.170161, 0.200174, 0.25031, 0.339168, 0.356642, 0.436924, 0.370445, 0.328603, 0.335645, 0.284882, 0.25406, 0.247041, 0.21291, 0.122885, 0.094817, 0.158265, 0.17593, 0.243554, 0.167087, 0.225814, 0.232838, 0.31487, 0.243554, 0.295083, 0.194234, 0.125101, 0.122885, 0.094817, 0.125101, 0.125101, 0.090864, 0.071867, 0.03976, 0.050641, 0.100716, 0.134866, 0.11371, 0.06184, 0.06312, 0.10481, 0.10481, 0.179055, 0.096677, 0.158265, 0.120615, 0.203355, 0.243554, 0.139895, 0.247041, 0.239899, 0.222385, 0.342579, 0.332115, 0.335645, 0.31487, 0.308712, 0.298791, 0.236433, 0.311707, 0.328603, 0.339168, 0.339168, 0.239899, 0.332115, 0.236433, 0.200174, 0.158265, 0.129801, 0.219301, 0.229226, 0.225814, 0.139895, 0.076542, 0.078022, 0.15284, 0.081712, 0.06312, 0.060549, 0.067594, 0.0704, 0.060549, 0.058088, 0.032017, 0.05306, 0.055536, 0.056825, 0.096677, 0.129801, 0.122885, 0.129801, 0.142424, 0.137348, 0.229226, 0.30533, 0.31487, 0.247041, 0.275179, 0.339168, 0.356642, 0.450668, 0.486429, 0.497853, 0.521092, 0.541878, 0.549308, 0.549308, 0.657645, 0.529623, 0.4292, 0.4292, 0.342579, 0.318242, 0.31487, 0.247041, 0.239899, 0.232838, 0.179055, 0.236433, 0.137348, 0.120615, 0.122885, 0.100716, 0.06312, 0.056825, 0.056825, 0.034884, 0.042364, 0.043307, 0.047319, 0.047319, 0.085092, 0.090864, 0.090864, 0.102787, 0.161087, 0.191378, 0.26085, 0.370445, 0.298791, 0.374039, 0.288399, 0.206376, 0.219301, 0.209395, 0.225814, 0.275179, 0.384043, 0.356642, 0.275179, 0.370445, 0.450668, 0.436924, 0.422041, 0.433034, 0.433034, 0.384043, 0.356642, 0.271506, 0.225814, 0.225814, 0.203355, 0.225814, 0.200174, 0.200174, 0.284882, 0.278302, 0.229226, 0.17593, 0.170161, 0.247041, 0.137348, 0.134866, 0.086953, 0.142424, 0.155435, 0.122885, 0.139895, 0.147574, 0.229226, 0.17593, 0.158265, 0.129801, 0.196879, 0.308712, 0.284882, 0.298791, 0.291804, 0.401658, 0.356642, 0.291804, 0.301917, 0.31487, 0.229226, 0.239899, 0.239899, 0.206376, 0.25406, 0.275179, 0.271506, 0.268042, 0.370445, 0.440853, 0.525368, 0.525368, 0.4292, 0.4292, 0.40511, 0.298791, 0.18812, 0.264545, 0.301917, 0.21291, 0.291804, 0.380708, 0.465241, 0.476583, 0.408655, 0.31487, 0.308712, 0.308712, 0.288399, 0.288399, 0.308712, 0.232838, 0.132295, 0.203355, 0.209395, 0.216401, 0.295083, 0.311707, 0.298791, 0.324872, 0.318242, 0.291804, 0.268042, 0.222385, 0.17593, 0.222385, 0.291804, 0.247041, 0.18812, 0.18812, 0.125101], '')</t>
  </si>
  <si>
    <t>[130, 131, 132, 133, 134, 135, 230, 231]</t>
  </si>
  <si>
    <t xml:space="preserve">F5RVH9|F5RVH9_9ENTR Potassium-tellurite ethidium and proflavin transporter OS=Enterobacter hormaechei ATCC 49162 </t>
  </si>
  <si>
    <t>([0.083462, 0.047319, 0.073402, 0.100716, 0.161087, 0.094817, 0.122885, 0.164327, 0.194234, 0.125101, 0.127496, 0.109221, 0.127496, 0.129801, 0.232838, 0.247041, 0.359901, 0.26085, 0.182256, 0.225814, 0.236433, 0.308712, 0.398279, 0.398279, 0.41194, 0.298791, 0.401658, 0.311707, 0.225814, 0.196879, 0.328603, 0.257454, 0.339168, 0.321458, 0.288399, 0.295083, 0.236433, 0.167087, 0.247041, 0.318242, 0.271506, 0.275179, 0.239899, 0.139895, 0.137348, 0.127496, 0.129801, 0.071867, 0.078022, 0.079919, 0.049374, 0.026892, 0.025762, 0.024393, 0.024393, 0.032017, 0.022667, 0.030003, 0.048328, 0.049374, 0.025316, 0.044297, 0.048328, 0.06312, 0.081712, 0.083462, 0.098513, 0.182256, 0.281712, 0.268042, 0.339168, 0.454136, 0.541878, 0.653063, 0.648219, 0.570702, 0.56648, 0.534167, 0.401658, 0.366687, 0.374039, 0.476583, 0.472492, 0.450668, 0.332115, 0.401658, 0.4292, 0.414856, 0.41194, 0.321458, 0.41194, 0.366687, 0.36309, 0.268042, 0.229226, 0.247041, 0.206376, 0.200174, 0.275179, 0.295083, 0.324872, 0.25031, 0.264545, 0.264545, 0.268042, 0.390993, 0.324872, 0.209395, 0.129801, 0.120615, 0.122885, 0.122885, 0.15008, 0.094817, 0.161087, 0.147574, 0.092881, 0.155435, 0.158265, 0.164327, 0.275179, 0.206376, 0.182256, 0.182256, 0.11371, 0.102787, 0.11371, 0.094817, 0.096677, 0.17593, 0.086953, 0.120615, 0.127496, 0.109221, 0.106997, 0.116183, 0.191378, 0.225814, 0.209395, 0.179055, 0.170161, 0.085092, 0.109221, 0.185198, 0.185198, 0.243554, 0.275179, 0.25406, 0.321458, 0.418646, 0.349426, 0.497853, 0.458154, 0.444081, 0.36309, 0.461924, 0.433034, 0.433034, 0.374039, 0.390993, 0.4292, 0.444081, 0.461924, 0.490133, 0.490133, 0.394753, 0.440853, 0.418646, 0.401658, 0.339168, 0.356642, 0.390993, 0.278302, 0.339168, 0.352862, 0.346032, 0.25031, 0.185198, 0.185198, 0.203355, 0.129801, 0.10481, 0.102787, 0.170161, 0.196879, 0.182256, 0.288399, 0.243554, 0.15284, 0.15008, 0.225814, 0.21291, 0.232838, 0.332115, 0.30533, 0.295083, 0.398279, 0.497853, 0.480142, 0.433034, 0.4292, 0.408655, 0.356642, 0.264545, 0.268042, 0.137348, 0.15284, 0.086953, 0.098513, 0.090864, 0.090864, 0.06184, 0.059222, 0.044297, 0.033407, 0.042364, 0.020876, 0.023963, 0.016257, 0.014586, 0.014586, 0.013437, 0.025316, 0.050641, 0.081712, 0.058088, 0.098513, 0.069024, 0.090864, 0.073402, 0.132295, 0.106997, 0.147574, 0.102787, 0.098513], '')</t>
  </si>
  <si>
    <t xml:space="preserve">F5RVI1|F5RVI1_9ENTR Lipoprotein NlpE OS=Enterobacter hormaechei ATCC 49162 </t>
  </si>
  <si>
    <t>([0.073402, 0.106997, 0.134866, 0.098513, 0.059222, 0.066181, 0.051831, 0.034068, 0.045352, 0.034068, 0.047319, 0.060549, 0.06312, 0.064632, 0.081712, 0.125101, 0.182256, 0.144935, 0.116183, 0.173081, 0.222385, 0.281712, 0.288399, 0.301917, 0.387226, 0.497853, 0.450668, 0.51388, 0.680603, 0.632174, 0.750527, 0.745909, 0.733139, 0.618285, 0.626927, 0.608892, 0.534167, 0.454136, 0.545602, 0.534167, 0.497853, 0.476583, 0.387226, 0.401658, 0.390993, 0.298791, 0.301917, 0.374039, 0.377384, 0.275179, 0.206376, 0.142424, 0.142424, 0.139895, 0.225814, 0.222385, 0.222385, 0.191378, 0.200174, 0.139895, 0.216401, 0.25031, 0.239899, 0.225814, 0.219301, 0.216401, 0.264545, 0.239899, 0.257454, 0.291804, 0.359901, 0.454136, 0.42561, 0.387226, 0.394753, 0.291804, 0.291804, 0.291804, 0.291804, 0.318242, 0.359901, 0.352862, 0.31487, 0.332115, 0.422041, 0.342579, 0.288399, 0.247041, 0.257454, 0.247041, 0.219301, 0.225814, 0.225814, 0.339168, 0.36309, 0.36309, 0.370445, 0.275179, 0.275179, 0.335645, 0.356642, 0.352862, 0.370445, 0.401658, 0.346032, 0.370445, 0.40511, 0.394753, 0.480142, 0.480142, 0.490133, 0.486429, 0.497853, 0.534167, 0.440853, 0.468512, 0.461924, 0.575842, 0.575842, 0.59014, 0.51388, 0.525368, 0.454136, 0.408655, 0.440853, 0.422041, 0.394753, 0.40511, 0.472492, 0.390993, 0.422041, 0.374039, 0.374039, 0.394753, 0.324872, 0.374039, 0.31487, 0.318242, 0.30533, 0.366687, 0.271506, 0.264545, 0.182256, 0.209395, 0.206376, 0.18812, 0.21291, 0.194234, 0.155435, 0.088832, 0.132295, 0.116183, 0.088832, 0.074921, 0.06312, 0.078022, 0.088832, 0.10481, 0.074921, 0.076542, 0.069024, 0.098513, 0.17593, 0.268042, 0.275179, 0.318242, 0.243554, 0.291804, 0.321458, 0.401658, 0.414856, 0.384043, 0.321458, 0.370445, 0.398279, 0.394753, 0.408655, 0.422041, 0.4292, 0.476583, 0.51388, 0.51388, 0.472492, 0.394753, 0.384043, 0.356642, 0.36309, 0.42561, 0.41194, 0.308712, 0.301917, 0.324872, 0.374039, 0.458154, 0.497853, 0.529623, 0.545602, 0.529623, 0.517562, 0.545602, 0.480142, 0.390993, 0.436924, 0.509769, 0.505461, 0.447574, 0.472492, 0.465241, 0.461924, 0.468512, 0.541878, 0.534167, 0.490133, 0.440853, 0.377384, 0.36309, 0.324872, 0.328603, 0.247041, 0.271506, 0.247041, 0.30533, 0.339168, 0.324872, 0.295083, 0.349426, 0.394753, 0.41194, 0.370445, 0.349426, 0.295083, 0.308712], '')</t>
  </si>
  <si>
    <t>[27, 28, 29, 30, 31, 32, 33, 34, 35, 36, 38, 39, 113, 117, 118, 119, 120, 121, 180, 181, 195, 196, 197, 198, 199, 203, 204, 210, 211]</t>
  </si>
  <si>
    <t xml:space="preserve">F5RVI2|F5RVI2_9ENTR Peptidyl-tRNA hydrolase domain protein OS=Enterobacter hormaechei ATCC 49162 </t>
  </si>
  <si>
    <t>([0.066181, 0.106997, 0.164327, 0.219301, 0.147574, 0.194234, 0.134866, 0.170161, 0.170161, 0.125101, 0.15008, 0.155435, 0.25031, 0.318242, 0.380708, 0.380708, 0.377384, 0.366687, 0.461924, 0.398279, 0.509769, 0.480142, 0.444081, 0.42561, 0.422041, 0.483068, 0.384043, 0.497853, 0.41194, 0.447574, 0.433034, 0.436924, 0.380708, 0.380708, 0.352862, 0.380708, 0.380708, 0.30533, 0.328603, 0.31487, 0.298791, 0.206376, 0.209395, 0.243554, 0.243554, 0.167087, 0.129801, 0.17593, 0.137348, 0.203355, 0.21291, 0.332115, 0.25406, 0.257454, 0.257454, 0.281712, 0.288399, 0.288399, 0.301917, 0.25406, 0.191378, 0.18812, 0.268042, 0.232838, 0.236433, 0.239899, 0.236433, 0.318242, 0.342579, 0.377384, 0.380708, 0.284882, 0.278302, 0.359901, 0.447574, 0.414856, 0.390993, 0.301917, 0.278302, 0.346032, 0.291804, 0.291804, 0.349426, 0.284882, 0.229226, 0.225814, 0.225814, 0.229226, 0.229226, 0.203355, 0.144935, 0.147574, 0.219301, 0.203355, 0.203355, 0.203355, 0.206376, 0.236433, 0.321458, 0.377384, 0.377384, 0.461924, 0.497853, 0.525368, 0.608892, 0.728858, 0.733139, 0.73685, 0.741537, 0.733139, 0.767246, 0.837511, 0.805026, 0.808535, 0.81615, 0.808535, 0.805026, 0.767246, 0.767246, 0.759478, 0.622677, 0.626927, 0.622677, 0.661982, 0.58069, 0.58069, 0.59917, 0.622677, 0.59917, 0.699094, 0.685117, 0.675549, 0.653063, 0.685117, 0.653063, 0.622677, 0.604312, 0.562014], '')</t>
  </si>
  <si>
    <t>[20, 103, 104, 105, 106, 107, 108, 109, 110, 111, 112, 113, 114, 115, 116, 117, 118, 119, 120, 121, 122, 123, 124, 125, 126, 127, 128, 129, 130, 131, 132, 133, 134, 135, 136, 137]</t>
  </si>
  <si>
    <t xml:space="preserve">F5RVI3|F5RVI3_9ENTR YaeQ family protein OS=Enterobacter hormaechei ATCC 49162 </t>
  </si>
  <si>
    <t>([0.030611, 0.023963, 0.042364, 0.032017, 0.035586, 0.05306, 0.034884, 0.050641, 0.060549, 0.083462, 0.109221, 0.069024, 0.046336, 0.083462, 0.071867, 0.083462, 0.045352, 0.083462, 0.086953, 0.073402, 0.083462, 0.120615, 0.196879, 0.182256, 0.257454, 0.288399, 0.288399, 0.394753, 0.374039, 0.346032, 0.295083, 0.196879, 0.295083, 0.291804, 0.196879, 0.196879, 0.118441, 0.116183, 0.111485, 0.106997, 0.106997, 0.118441, 0.125101, 0.100716, 0.060549, 0.058088, 0.027463, 0.026892, 0.023534, 0.024826, 0.018787, 0.022667, 0.032017, 0.037156, 0.0704, 0.129801, 0.182256, 0.295083, 0.359901, 0.26085, 0.271506, 0.288399, 0.295083, 0.295083, 0.301917, 0.301917, 0.295083, 0.31487, 0.321458, 0.243554, 0.15284, 0.15284, 0.170161, 0.122885, 0.11371, 0.06184, 0.0704, 0.059222, 0.060549, 0.069024, 0.120615, 0.118441, 0.122885, 0.111485, 0.088832, 0.059222, 0.106997, 0.111485, 0.17593, 0.144935, 0.236433, 0.271506, 0.335645, 0.229226, 0.21291, 0.18812, 0.185198, 0.164327, 0.164327, 0.142424, 0.129801, 0.118441, 0.203355, 0.132295, 0.073402, 0.046336, 0.073402, 0.076542, 0.041405, 0.042364, 0.055536, 0.048328, 0.048328, 0.049374, 0.090864, 0.090864, 0.10481, 0.185198, 0.106997, 0.10481, 0.074921, 0.048328, 0.030611, 0.017138, 0.030003, 0.06184, 0.125101, 0.122885, 0.066181, 0.109221, 0.116183, 0.060549, 0.059222, 0.074921, 0.044297, 0.036378, 0.069024, 0.064632, 0.060549, 0.085092, 0.071867, 0.06312, 0.116183, 0.170161, 0.25406, 0.164327, 0.158265, 0.158265, 0.15284, 0.216401, 0.147574, 0.085092, 0.088832, 0.088832, 0.11371, 0.191378, 0.219301, 0.236433, 0.257454, 0.167087, 0.21291, 0.15284, 0.229226, 0.142424, 0.164327, 0.137348, 0.134866, 0.134866, 0.147574, 0.125101, 0.134866, 0.185198, 0.247041, 0.321458, 0.30533, 0.26085, 0.239899, 0.196879, 0.147574, 0.098513, 0.191378], '')</t>
  </si>
  <si>
    <t xml:space="preserve">F5RVI4|F5RVI4_9ENTR UPF0253 protein HMPREF9086_1641 OS=Enterobacter hormaechei ATCC 49162 </t>
  </si>
  <si>
    <t>([0.079919, 0.049374, 0.048328, 0.085092, 0.048328, 0.048328, 0.06312, 0.076542, 0.106997, 0.076542, 0.090864, 0.073402, 0.038042, 0.042364, 0.078022, 0.102787, 0.054297, 0.085092, 0.088832, 0.06312, 0.03976, 0.044297, 0.048328, 0.037156, 0.034068, 0.073402, 0.06184, 0.048328, 0.050641, 0.050641, 0.098513, 0.100716, 0.096677, 0.161087, 0.155435, 0.139895, 0.122885, 0.182256, 0.209395, 0.288399, 0.311707, 0.356642, 0.275179, 0.301917, 0.342579, 0.295083, 0.281712, 0.264545, 0.225814, 0.170161, 0.155435, 0.15284, 0.100716, 0.111485, 0.125101, 0.122885, 0.10481, 0.129801, 0.111485, 0.073402, 0.059222, 0.06184, 0.06312, 0.092881, 0.096677, 0.10481], '')</t>
  </si>
  <si>
    <t xml:space="preserve">F5RVI5|F5RVI5_9ENTR Rho-binding antiterminator OS=Enterobacter hormaechei ATCC 49162 </t>
  </si>
  <si>
    <t>([0.468512, 0.356642, 0.40511, 0.447574, 0.352862, 0.394753, 0.4292, 0.356642, 0.398279, 0.335645, 0.328603, 0.281712, 0.291804, 0.321458, 0.311707, 0.229226, 0.15284, 0.155435, 0.15284, 0.081712, 0.15008, 0.088832, 0.134866, 0.134866, 0.125101, 0.203355, 0.144935, 0.086953, 0.132295, 0.100716, 0.144935, 0.144935, 0.209395, 0.209395, 0.144935, 0.10481, 0.155435, 0.222385, 0.284882, 0.291804, 0.308712, 0.308712, 0.308712, 0.243554, 0.179055, 0.134866, 0.134866, 0.191378, 0.232838, 0.239899, 0.239899, 0.25406, 0.278302, 0.301917, 0.21291, 0.284882, 0.264545, 0.278302, 0.278302, 0.200174, 0.167087, 0.222385, 0.118441, 0.17593, 0.247041, 0.339168, 0.414856, 0.308712, 0.295083, 0.328603, 0.271506, 0.243554, 0.182256, 0.185198, 0.185198, 0.257454, 0.236433, 0.295083, 0.25406, 0.236433, 0.31487, 0.324872, 0.295083, 0.436924, 0.41194, 0.377384], '')</t>
  </si>
  <si>
    <t xml:space="preserve">F5RVI7|F5RVI7_9ENTR Glyoxylase OS=Enterobacter hormaechei ATCC 49162 </t>
  </si>
  <si>
    <t>([0.024826, 0.016021, 0.011106, 0.012491, 0.019401, 0.028695, 0.019109, 0.020165, 0.025762, 0.032677, 0.041405, 0.043307, 0.035586, 0.020522, 0.020876, 0.022306, 0.018415, 0.016826, 0.017138, 0.009728, 0.015344, 0.011669, 0.011669, 0.018106, 0.023963, 0.018787, 0.011106, 0.018106, 0.024393, 0.028107, 0.028695, 0.032017, 0.038042, 0.040537, 0.073402, 0.125101, 0.125101, 0.11371, 0.15284, 0.092881, 0.194234, 0.191378, 0.291804, 0.281712, 0.219301, 0.127496, 0.167087, 0.173081, 0.090864, 0.078022, 0.031287, 0.038042, 0.017138, 0.020522, 0.048328, 0.040537, 0.038858, 0.044297, 0.074921, 0.088832, 0.173081, 0.17593, 0.15008, 0.081712, 0.144935, 0.129801, 0.200174, 0.179055, 0.179055, 0.264545, 0.15284, 0.264545, 0.170161, 0.298791, 0.281712, 0.167087, 0.206376, 0.203355, 0.15008, 0.10481, 0.10481, 0.085092, 0.042364, 0.059222, 0.083462, 0.079919, 0.134866, 0.090864, 0.078022, 0.076542, 0.10481, 0.173081, 0.109221, 0.155435, 0.100716, 0.100716, 0.18812, 0.092881, 0.098513, 0.127496, 0.17593, 0.17593, 0.094817, 0.158265, 0.073402, 0.042364, 0.048328, 0.051831, 0.094817, 0.122885, 0.196879, 0.11371, 0.158265, 0.164327, 0.182256, 0.173081, 0.098513, 0.092881, 0.196879, 0.167087, 0.132295, 0.116183, 0.098513, 0.185198, 0.144935, 0.268042, 0.422041, 0.374039, 0.321458], '')</t>
  </si>
  <si>
    <t xml:space="preserve">F5RVK5|F5RVK5_9ENTR 30S ribosomal protein S2 OS=Enterobacter hormaechei ATCC 49162 </t>
  </si>
  <si>
    <t>([0.185198, 0.182256, 0.219301, 0.167087, 0.21291, 0.122885, 0.15008, 0.182256, 0.222385, 0.25031, 0.281712, 0.229226, 0.173081, 0.182256, 0.271506, 0.281712, 0.288399, 0.284882, 0.31487, 0.25406, 0.257454, 0.155435, 0.182256, 0.161087, 0.222385, 0.229226, 0.342579, 0.284882, 0.288399, 0.200174, 0.134866, 0.137348, 0.155435, 0.247041, 0.236433, 0.206376, 0.15284, 0.21291, 0.182256, 0.088832, 0.170161, 0.25031, 0.328603, 0.25406, 0.25406, 0.25406, 0.170161, 0.179055, 0.236433, 0.155435, 0.222385, 0.298791, 0.288399, 0.366687, 0.359901, 0.359901, 0.278302, 0.26085, 0.139895, 0.120615, 0.203355, 0.194234, 0.18812, 0.216401, 0.264545, 0.264545, 0.25406, 0.342579, 0.301917, 0.239899, 0.321458, 0.324872, 0.301917, 0.268042, 0.281712, 0.281712, 0.216401, 0.298791, 0.387226, 0.384043, 0.342579, 0.281712, 0.291804, 0.295083, 0.295083, 0.232838, 0.185198, 0.185198, 0.17593, 0.167087, 0.15008, 0.15284, 0.161087, 0.11371, 0.132295, 0.125101, 0.086953, 0.125101, 0.134866, 0.125101, 0.139895, 0.229226, 0.291804, 0.196879, 0.191378, 0.191378, 0.196879, 0.284882, 0.288399, 0.301917, 0.335645, 0.433034, 0.433034, 0.418646, 0.521092, 0.408655, 0.41194, 0.476583, 0.387226, 0.374039, 0.374039, 0.458154, 0.472492, 0.444081, 0.450668, 0.418646, 0.414856, 0.505461, 0.490133, 0.505461, 0.40511, 0.418646, 0.398279, 0.31487, 0.332115, 0.339168, 0.447574, 0.359901, 0.36309, 0.447574, 0.359901, 0.356642, 0.366687, 0.324872, 0.352862, 0.433034, 0.380708, 0.418646, 0.422041, 0.398279, 0.30533, 0.284882, 0.216401, 0.15008, 0.225814, 0.18812, 0.185198, 0.191378, 0.284882, 0.291804, 0.21291, 0.271506, 0.196879, 0.185198, 0.225814, 0.203355, 0.21291, 0.30533, 0.191378, 0.185198, 0.139895, 0.243554, 0.281712, 0.239899, 0.298791, 0.209395, 0.179055, 0.179055, 0.179055, 0.17593, 0.170161, 0.25031, 0.311707, 0.401658, 0.408655, 0.328603, 0.36309, 0.257454, 0.18812, 0.18812, 0.222385, 0.30533, 0.281712, 0.349426, 0.465241, 0.465241, 0.461924, 0.525368, 0.483068, 0.414856, 0.401658, 0.328603, 0.243554, 0.142424, 0.137348, 0.118441, 0.118441, 0.096677, 0.142424, 0.196879, 0.21291, 0.17593, 0.194234, 0.182256, 0.167087, 0.158265, 0.194234, 0.288399, 0.209395, 0.209395, 0.271506, 0.288399, 0.332115, 0.433034, 0.541878, 0.545602, 0.458154, 0.458154, 0.509769, 0.505461, 0.525368, 0.59508, 0.59014, 0.541878, 0.525368, 0.517562, 0.497853, 0.454136, 0.408655, 0.525368, 0.562014], '')</t>
  </si>
  <si>
    <t>[114, 127, 129, 197, 224, 225, 228, 229, 230, 231, 232, 233, 234, 235, 239, 240]</t>
  </si>
  <si>
    <t xml:space="preserve">F5RVK9|F5RVK9_9ENTR UPF0325 protein HMPREF9086_1666 OS=Enterobacter hormaechei ATCC 49162 </t>
  </si>
  <si>
    <t>([0.155435, 0.222385, 0.31487, 0.349426, 0.384043, 0.301917, 0.335645, 0.356642, 0.301917, 0.324872, 0.268042, 0.291804, 0.370445, 0.370445, 0.328603, 0.422041, 0.444081, 0.447574, 0.450668, 0.374039, 0.447574, 0.366687, 0.288399, 0.167087, 0.167087, 0.158265, 0.236433, 0.225814, 0.225814, 0.301917, 0.203355, 0.18812, 0.170161, 0.155435, 0.15008, 0.125101, 0.111485, 0.054297, 0.050641, 0.054297, 0.106997, 0.106997, 0.173081, 0.225814, 0.318242, 0.31487, 0.26085, 0.194234, 0.17593, 0.182256, 0.17593, 0.191378, 0.284882, 0.318242, 0.324872, 0.257454, 0.31487, 0.328603, 0.366687, 0.384043, 0.458154, 0.346032, 0.349426, 0.370445, 0.390993, 0.318242, 0.311707, 0.308712, 0.308712, 0.257454, 0.257454, 0.264545, 0.264545, 0.268042, 0.268042, 0.191378, 0.196879, 0.21291, 0.203355, 0.271506, 0.257454, 0.25031, 0.335645, 0.275179, 0.247041, 0.161087, 0.225814, 0.222385, 0.284882, 0.268042, 0.271506, 0.271506, 0.268042, 0.271506, 0.26085, 0.26085, 0.26085, 0.324872, 0.318242, 0.26085, 0.194234, 0.200174, 0.21291, 0.200174, 0.18812, 0.182256, 0.26085, 0.18812, 0.196879, 0.179055, 0.25406, 0.25406, 0.25406, 0.243554, 0.239899, 0.243554, 0.232838, 0.301917, 0.275179, 0.247041, 0.291804, 0.339168, 0.308712, 0.26085, 0.236433, 0.321458, 0.288399, 0.239899], '')</t>
  </si>
  <si>
    <t xml:space="preserve">F5RVL0|F5RVL0_9ENTR Carbohydrate diacid regulator OS=Enterobacter hormaechei ATCC 49162 </t>
  </si>
  <si>
    <t>([0.102787, 0.10481, 0.139895, 0.073402, 0.106997, 0.069024, 0.096677, 0.129801, 0.15284, 0.147574, 0.144935, 0.182256, 0.281712, 0.179055, 0.203355, 0.222385, 0.21291, 0.225814, 0.173081, 0.170161, 0.167087, 0.122885, 0.15008, 0.158265, 0.264545, 0.167087, 0.257454, 0.182256, 0.142424, 0.15008, 0.155435, 0.179055, 0.170161, 0.158265, 0.158265, 0.137348, 0.158265, 0.167087, 0.158265, 0.200174, 0.200174, 0.308712, 0.398279, 0.295083, 0.281712, 0.291804, 0.301917, 0.298791, 0.384043, 0.422041, 0.384043, 0.332115, 0.25031, 0.191378, 0.127496, 0.206376, 0.30533, 0.308712, 0.298791, 0.232838, 0.161087, 0.173081, 0.094817, 0.102787, 0.182256, 0.158265, 0.098513, 0.134866, 0.129801, 0.120615, 0.071867, 0.088832, 0.142424, 0.155435, 0.206376, 0.298791, 0.291804, 0.191378, 0.203355, 0.134866, 0.225814, 0.206376, 0.191378, 0.196879, 0.203355, 0.194234, 0.236433, 0.21291, 0.17593, 0.17593, 0.118441, 0.11371, 0.111485, 0.066181, 0.106997, 0.111485, 0.11371, 0.139895, 0.239899, 0.236433, 0.236433, 0.196879, 0.281712, 0.200174, 0.284882, 0.284882, 0.200174, 0.129801, 0.158265, 0.18812, 0.200174, 0.236433, 0.349426, 0.31487, 0.370445, 0.275179, 0.291804, 0.284882, 0.25031, 0.225814, 0.147574, 0.191378, 0.200174, 0.132295, 0.134866, 0.116183, 0.106997, 0.182256, 0.25406, 0.301917, 0.25406, 0.232838, 0.281712, 0.281712, 0.225814, 0.191378, 0.243554, 0.239899, 0.158265, 0.092881, 0.096677, 0.137348, 0.17593, 0.182256, 0.275179, 0.370445, 0.436924, 0.40511, 0.301917, 0.301917, 0.324872, 0.298791, 0.278302, 0.264545, 0.243554, 0.247041, 0.318242, 0.25031, 0.25031, 0.25031, 0.356642, 0.359901, 0.422041, 0.398279, 0.311707, 0.236433, 0.196879, 0.116183, 0.076542, 0.137348, 0.090864, 0.090864, 0.167087, 0.194234, 0.194234, 0.132295, 0.203355, 0.142424, 0.239899, 0.229226, 0.288399, 0.243554, 0.17593, 0.158265, 0.10481, 0.158265, 0.225814, 0.17593, 0.247041, 0.352862, 0.301917, 0.291804, 0.25031, 0.26085, 0.291804, 0.301917, 0.380708, 0.394753, 0.480142, 0.380708, 0.311707, 0.308712, 0.25031, 0.247041, 0.236433, 0.232838, 0.236433, 0.247041, 0.291804, 0.216401, 0.147574, 0.116183, 0.179055, 0.236433, 0.200174, 0.109221, 0.109221, 0.116183, 0.054297, 0.050641, 0.081712, 0.06184, 0.079919, 0.116183, 0.179055, 0.185198, 0.271506, 0.257454, 0.236433, 0.271506, 0.268042, 0.346032, 0.342579, 0.26085, 0.142424, 0.17593, 0.25031, 0.200174, 0.196879, 0.31487, 0.328603, 0.335645, 0.458154, 0.359901, 0.387226, 0.264545, 0.25031, 0.179055, 0.161087, 0.10481, 0.109221, 0.170161, 0.098513, 0.083462, 0.142424, 0.222385, 0.243554, 0.25031, 0.288399, 0.191378, 0.158265, 0.144935, 0.142424, 0.069024, 0.111485, 0.120615, 0.182256, 0.182256, 0.257454, 0.295083, 0.339168, 0.301917, 0.219301, 0.311707, 0.42561, 0.422041, 0.418646, 0.342579, 0.377384, 0.387226, 0.483068, 0.509769, 0.509769, 0.414856, 0.422041, 0.332115, 0.332115, 0.366687, 0.284882, 0.236433, 0.15008, 0.21291, 0.185198, 0.170161, 0.106997, 0.106997, 0.100716, 0.060549, 0.076542, 0.06184, 0.058088, 0.026338, 0.028695, 0.023963, 0.046336, 0.098513, 0.100716, 0.079919, 0.076542, 0.15008, 0.118441, 0.132295, 0.10481, 0.094817, 0.155435, 0.203355, 0.167087, 0.170161, 0.268042, 0.288399, 0.288399, 0.203355, 0.247041, 0.232838, 0.257454, 0.25031, 0.161087, 0.25031, 0.247041, 0.137348, 0.056825, 0.094817, 0.137348, 0.15284, 0.167087, 0.170161, 0.225814, 0.185198, 0.155435, 0.15008, 0.137348, 0.139895, 0.182256, 0.179055, 0.098513, 0.055536, 0.05306, 0.088832, 0.092881, 0.116183, 0.144935, 0.257454, 0.173081, 0.170161, 0.098513, 0.155435, 0.144935, 0.067594, 0.111485, 0.139895, 0.079919, 0.085092, 0.083462, 0.058088, 0.102787, 0.120615, 0.196879, 0.21291, 0.118441, 0.111485, 0.111485, 0.173081, 0.102787, 0.109221, 0.066181, 0.064632, 0.037156, 0.031287, 0.032677, 0.034884, 0.019401, 0.032677, 0.033407, 0.035586, 0.059222, 0.044297, 0.06184, 0.047319, 0.030611, 0.058088, 0.03976, 0.025316, 0.018106, 0.026338, 0.043307], '')</t>
  </si>
  <si>
    <t>[281, 282]</t>
  </si>
  <si>
    <t xml:space="preserve">F5RVL5|F5RVL5_9ENTR YadS protein OS=Enterobacter hormaechei ATCC 49162 </t>
  </si>
  <si>
    <t>([0.002117, 0.002435, 0.00231, 0.001602, 0.001872, 0.001533, 0.002138, 0.002688, 0.002529, 0.00231, 0.002014, 0.002117, 0.00292, 0.003804, 0.003864, 0.005086, 0.006039, 0.006039, 0.010131, 0.009294, 0.009187, 0.006567, 0.00543, 0.005503, 0.005992, 0.006619, 0.007422, 0.005734, 0.006039, 0.006795, 0.007259, 0.010672, 0.013016, 0.013016, 0.013613, 0.013016, 0.013016, 0.019109, 0.013437, 0.009483, 0.010509, 0.009096, 0.013821, 0.024393, 0.050641, 0.059222, 0.026338, 0.026338, 0.026338, 0.024826, 0.035586, 0.074921, 0.083462, 0.092881, 0.046336, 0.025316, 0.032017, 0.023534, 0.015694, 0.013437, 0.018106, 0.023087, 0.016257, 0.009294, 0.009865, 0.006039, 0.006039, 0.006421, 0.006482, 0.008804, 0.008895, 0.009401, 0.008723, 0.008525, 0.005683, 0.008895, 0.012727, 0.01204, 0.009096, 0.007555, 0.011903, 0.008075, 0.006988, 0.010672, 0.014315, 0.009294, 0.015344, 0.013437, 0.018787, 0.018787, 0.00962, 0.007031, 0.006374, 0.004414, 0.004315, 0.004611, 0.004414, 0.004414, 0.005086, 0.004921, 0.007259, 0.005799, 0.007422, 0.011669, 0.01078, 0.016021, 0.014586, 0.010221, 0.014075, 0.010131, 0.010926, 0.016257, 0.025316, 0.016528, 0.018106, 0.019401, 0.031287, 0.018106, 0.017797, 0.021816, 0.047319, 0.021381, 0.014783, 0.015344, 0.015694, 0.009483, 0.006142, 0.007422, 0.010131, 0.013613, 0.016257, 0.028107, 0.028107, 0.015344, 0.013821, 0.024826, 0.024393, 0.028695, 0.023963, 0.013437, 0.010926, 0.011903, 0.017138, 0.022306, 0.011903, 0.007315, 0.01078, 0.017797, 0.01227, 0.008804, 0.008002, 0.009096, 0.008624, 0.008895, 0.008804, 0.008525, 0.008804, 0.005623, 0.004577, 0.005011, 0.00777, 0.006245, 0.006482, 0.00777, 0.008525, 0.010926, 0.014586, 0.009294, 0.009294, 0.011903, 0.011903, 0.008804, 0.01078, 0.007031, 0.007031, 0.007031, 0.010672, 0.006894, 0.009096, 0.009096, 0.008156, 0.007555, 0.008156, 0.007645, 0.005249, 0.006039, 0.004921, 0.006421, 0.009401, 0.006374, 0.006533, 0.006078, 0.008156, 0.008624, 0.014075, 0.017797, 0.035586, 0.026892, 0.044297, 0.048328, 0.05306, 0.100716, 0.073402, 0.122885, 0.090864, 0.194234, 0.15284], '')</t>
  </si>
  <si>
    <t xml:space="preserve">F5RVL9|F5RVL9_9ENTR Ferrichrome ABC superfamily ATP binding cassette transporter, permease protein OS=Enterobacter hormaechei ATCC 49162 </t>
  </si>
  <si>
    <t>([0.047319, 0.022667, 0.013265, 0.013613, 0.009483, 0.007031, 0.005249, 0.004513, 0.004775, 0.005086, 0.004431, 0.004611, 0.003431, 0.003431, 0.003366, 0.002606, 0.003212, 0.002276, 0.003478, 0.003212, 0.003298, 0.003298, 0.004921, 0.006894, 0.008409, 0.013265, 0.014075, 0.017447, 0.023963, 0.023963, 0.014586, 0.020165, 0.020165, 0.048328, 0.049374, 0.023087, 0.059222, 0.059222, 0.05306, 0.051831, 0.051831, 0.047319, 0.047319, 0.016826, 0.016528, 0.009015, 0.008624, 0.008409, 0.00777, 0.010221, 0.012727, 0.014586, 0.014315, 0.009865, 0.008624, 0.005734, 0.005932, 0.004388, 0.004135, 0.00515, 0.004976, 0.003555, 0.004161, 0.004161, 0.004689, 0.004646, 0.005086, 0.003804, 0.003478, 0.004835, 0.004431, 0.003431, 0.003431, 0.003924, 0.006039, 0.006795, 0.006894, 0.008723, 0.014075, 0.017447, 0.023534, 0.024826, 0.025316, 0.025316, 0.029376, 0.03976, 0.042364, 0.074921, 0.11371, 0.232838, 0.132295, 0.127496, 0.10481, 0.194234, 0.098513, 0.094817, 0.078022, 0.076542, 0.050641, 0.045352, 0.018415, 0.021381, 0.020165, 0.030003, 0.016021, 0.026892, 0.026892, 0.025762, 0.012727, 0.013016, 0.010372, 0.010509, 0.009096, 0.015694, 0.01227, 0.016257, 0.010372, 0.007422, 0.011106, 0.015694, 0.009294, 0.010372, 0.005932, 0.005932, 0.00515, 0.006374, 0.004483, 0.005011, 0.005011, 0.007645, 0.006194, 0.006894, 0.011669, 0.00962, 0.009977, 0.00777, 0.006482, 0.005992, 0.006701, 0.006619, 0.005378, 0.005734, 0.005623, 0.008525, 0.005932, 0.00543, 0.005011, 0.006988, 0.006078, 0.004135, 0.004315, 0.005932, 0.004315, 0.002688, 0.002688, 0.001786, 0.001675, 0.002503, 0.003478, 0.004135, 0.004208, 0.004161, 0.005378, 0.006988, 0.006039, 0.00558, 0.006619, 0.005992, 0.005932, 0.006988, 0.010926, 0.010672, 0.007177, 0.011106, 0.020522, 0.037156, 0.083462, 0.100716, 0.098513, 0.043307, 0.022667, 0.022667, 0.046336, 0.022306, 0.012727, 0.020522, 0.048328, 0.031287, 0.024826, 0.024826, 0.023087, 0.014075, 0.009015, 0.008804, 0.008804, 0.005872, 0.003963, 0.002662, 0.002581, 0.002606, 0.004388, 0.003963, 0.00407, 0.0028, 0.003405, 0.004577, 0.00283, 0.002976, 0.004388, 0.006619, 0.005011, 0.004431, 0.005872, 0.008156, 0.008156, 0.00777, 0.007645, 0.009977, 0.009865, 0.017138, 0.00962, 0.007259, 0.010926, 0.006988, 0.009096, 0.009483, 0.006482, 0.010131, 0.006533, 0.00558, 0.003757, 0.003821, 0.003177, 0.003177, 0.002606, 0.002662, 0.001855, 0.002138, 0.002529, 0.003276, 0.002503, 0.003607, 0.002761, 0.001808, 0.002688, 0.002014, 0.001499, 0.00225, 0.001434, 0.001335, 0.001335, 0.002336, 0.002117, 0.002117, 0.001778, 0.002194, 0.002529, 0.002529, 0.003366, 0.002727, 0.003177, 0.00407, 0.002881, 0.003053, 0.003864, 0.003821, 0.004161, 0.00515, 0.003701, 0.004577, 0.008075, 0.006374, 0.003821, 0.00543, 0.006894, 0.005503, 0.003701, 0.003109, 0.003109, 0.002194, 0.00246, 0.002529, 0.002606, 0.002581, 0.002503, 0.002014, 0.001374, 0.001374, 0.001408, 0.002057, 0.001722, 0.001, 0.001288, 0.002138, 0.00155, 0.001743, 0.002662, 0.003963, 0.00558, 0.006039, 0.009187, 0.008002, 0.005318, 0.003555, 0.004921, 0.006421, 0.01078, 0.01078, 0.01078, 0.008409, 0.005992, 0.005503, 0.00558, 0.007315, 0.006795, 0.006245, 0.006245, 0.005992, 0.004976, 0.004976, 0.005799, 0.006142, 0.006142, 0.007422, 0.013016, 0.010672, 0.013265, 0.011669, 0.022667, 0.026338, 0.05306, 0.079919, 0.179055, 0.291804, 0.268042, 0.264545, 0.295083, 0.209395, 0.125101, 0.076542, 0.076542, 0.047319, 0.029376, 0.038858, 0.027463, 0.015694, 0.012727, 0.008276, 0.005378, 0.003701, 0.004315, 0.004315, 0.003298, 0.002662, 0.002396, 0.00155, 0.00155, 0.001434, 0.001872, 0.002623, 0.004247, 0.003804, 0.00558, 0.006374, 0.004611, 0.006421, 0.006078, 0.006988, 0.010672, 0.0198, 0.045352, 0.028695, 0.015694, 0.033407, 0.051831, 0.032677, 0.046336, 0.051831, 0.056825, 0.058088, 0.030003, 0.034068, 0.045352, 0.020165, 0.010221, 0.016826, 0.013821, 0.013613, 0.009865, 0.008156, 0.008156, 0.006039, 0.007091, 0.007315, 0.006567, 0.004775, 0.006039, 0.007177, 0.005932, 0.005734, 0.003997, 0.005734, 0.005223, 0.003757, 0.00558, 0.008624, 0.009015, 0.01204, 0.015344, 0.023087, 0.028695, 0.035586, 0.071867, 0.06312, 0.064632, 0.083462, 0.0704, 0.088832, 0.086953, 0.120615, 0.179055, 0.25031, 0.125101, 0.120615, 0.142424, 0.081712, 0.040537, 0.025762, 0.01204, 0.009096, 0.007177, 0.005623, 0.005623, 0.00515, 0.006701, 0.008156, 0.005318, 0.007315, 0.005378, 0.00389, 0.003298, 0.00407, 0.003963, 0.005872, 0.005799, 0.005249, 0.006701, 0.008409, 0.008895, 0.009865, 0.0198, 0.0198, 0.023087, 0.010926, 0.007495, 0.005318, 0.004414, 0.005872, 0.005872, 0.008156, 0.013016, 0.017797, 0.014783, 0.009977, 0.009865, 0.011518, 0.020165, 0.020876, 0.019109, 0.013821, 0.01204, 0.00962, 0.015694, 0.015694, 0.022306, 0.022667, 0.041405, 0.086953, 0.085092, 0.038042, 0.040537, 0.027463, 0.015344, 0.009483, 0.013016, 0.010131, 0.006374, 0.006619, 0.005734, 0.006795, 0.009483, 0.016826, 0.025316, 0.027463, 0.027463, 0.027463, 0.059222, 0.029376, 0.015694, 0.021381, 0.024393, 0.012727, 0.017138, 0.030611, 0.060549, 0.094817, 0.06184, 0.125101, 0.090864, 0.125101, 0.125101, 0.127496, 0.125101, 0.06184, 0.033407, 0.048328, 0.067594, 0.06184, 0.060549, 0.067594, 0.042364, 0.03976, 0.047319, 0.024393, 0.013821, 0.011106, 0.007091, 0.008276, 0.008804, 0.007091, 0.005623, 0.005872, 0.006039, 0.004315, 0.004577, 0.006039, 0.004388, 0.00316, 0.003461, 0.003512, 0.004414, 0.005223, 0.00777, 0.01078, 0.014586, 0.027463, 0.026892, 0.033407, 0.055536, 0.026338, 0.03976, 0.030611, 0.030003, 0.034068, 0.0704, 0.109221, 0.050641, 0.079919, 0.081712, 0.034884, 0.035586, 0.019401, 0.015694, 0.011669, 0.008723, 0.007091, 0.007091, 0.007091, 0.009728, 0.008409, 0.011903, 0.010926, 0.020165, 0.010672, 0.009483, 0.010221, 0.006795, 0.009865, 0.007315, 0.007877, 0.011342, 0.011106, 0.013821, 0.013821, 0.020522, 0.030003, 0.028695, 0.021381, 0.028695, 0.0198, 0.018787, 0.017797, 0.01227, 0.01227, 0.023534, 0.025316, 0.011903, 0.024393, 0.023963, 0.026338, 0.026338, 0.014586, 0.025316, 0.027463, 0.019401, 0.017447, 0.017447, 0.032677, 0.025316, 0.013265, 0.010372, 0.009401, 0.006078, 0.007877, 0.008002, 0.005378, 0.004208, 0.005799, 0.00543, 0.004577, 0.004921, 0.004577, 0.004315, 0.004689, 0.003757, 0.005318, 0.003701, 0.003997, 0.00359, 0.004513, 0.004611, 0.004611, 0.005932, 0.009483, 0.007091, 0.004835, 0.006894, 0.007495, 0.008525, 0.005683, 0.004611, 0.004358, 0.004208, 0.004513, 0.003053, 0.004431, 0.004388, 0.006374, 0.005799, 0.006795, 0.005799, 0.006795, 0.008409, 0.006894, 0.005318, 0.007259, 0.010131, 0.00777, 0.007495, 0.004611], '')</t>
  </si>
  <si>
    <t xml:space="preserve">F5RVM0|F5RVM0_9ENTR Ferrichrome ABC superfamily ATP binding cassette transporter, binding protein OS=Enterobacter hormaechei ATCC 49162 </t>
  </si>
  <si>
    <t>([0.098513, 0.055536, 0.032677, 0.05306, 0.055536, 0.048328, 0.050641, 0.034884, 0.046336, 0.071867, 0.051831, 0.040537, 0.043307, 0.037156, 0.027463, 0.025762, 0.06312, 0.098513, 0.098513, 0.081712, 0.069024, 0.058088, 0.054297, 0.100716, 0.111485, 0.132295, 0.173081, 0.125101, 0.142424, 0.120615, 0.06184, 0.118441, 0.102787, 0.10481, 0.125101, 0.111485, 0.125101, 0.069024, 0.064632, 0.048328, 0.048328, 0.035586, 0.044297, 0.05306, 0.051831, 0.05306, 0.027463, 0.028107, 0.033407, 0.041405, 0.055536, 0.051831, 0.054297, 0.116183, 0.102787, 0.090864, 0.085092, 0.036378, 0.040537, 0.059222, 0.088832, 0.127496, 0.194234, 0.125101, 0.203355, 0.203355, 0.179055, 0.209395, 0.129801, 0.194234, 0.139895, 0.134866, 0.142424, 0.120615, 0.118441, 0.219301, 0.239899, 0.335645, 0.36309, 0.454136, 0.349426, 0.247041, 0.225814, 0.243554, 0.281712, 0.25406, 0.271506, 0.271506, 0.232838, 0.239899, 0.129801, 0.116183, 0.11371, 0.15008, 0.15284, 0.078022, 0.0704, 0.0704, 0.06312, 0.120615, 0.118441, 0.194234, 0.229226, 0.194234, 0.179055, 0.139895, 0.116183, 0.116183, 0.118441, 0.200174, 0.284882, 0.284882, 0.398279, 0.284882, 0.31487, 0.324872, 0.433034, 0.4292, 0.398279, 0.4292, 0.321458, 0.308712, 0.257454, 0.271506, 0.301917, 0.311707, 0.40511, 0.339168, 0.30533, 0.321458, 0.278302, 0.247041, 0.377384, 0.264545, 0.298791, 0.311707, 0.298791, 0.31487, 0.288399, 0.308712, 0.247041, 0.332115, 0.321458, 0.36309, 0.308712, 0.321458, 0.324872, 0.216401, 0.321458, 0.298791, 0.200174, 0.164327, 0.18812, 0.173081, 0.200174, 0.278302, 0.298791, 0.295083, 0.167087, 0.170161, 0.15284, 0.17593, 0.182256, 0.194234, 0.194234, 0.30533, 0.209395, 0.122885, 0.17593, 0.118441, 0.142424, 0.142424, 0.142424, 0.15008, 0.129801, 0.194234, 0.194234, 0.129801, 0.079919, 0.10481, 0.059222, 0.060549, 0.06184, 0.066181, 0.040537, 0.024393, 0.011342, 0.019109, 0.034884, 0.030003, 0.026338, 0.025762, 0.043307, 0.035586, 0.034068, 0.023963, 0.024393, 0.026892, 0.029376, 0.026338, 0.044297, 0.094817, 0.102787, 0.078022, 0.074921, 0.054297, 0.047319, 0.100716, 0.088832, 0.083462, 0.102787, 0.11371, 0.111485, 0.064632, 0.134866, 0.132295, 0.132295, 0.111485, 0.086953, 0.048328, 0.092881, 0.085092, 0.054297, 0.050641, 0.043307, 0.023534, 0.032017, 0.028695, 0.029376, 0.029376, 0.028107, 0.037156, 0.064632, 0.06312, 0.120615, 0.088832, 0.098513, 0.167087, 0.120615, 0.109221, 0.17593, 0.185198, 0.209395, 0.18812, 0.102787, 0.161087, 0.21291, 0.229226, 0.387226, 0.257454, 0.191378, 0.18812, 0.191378, 0.173081, 0.173081, 0.078022, 0.058088, 0.050641, 0.038858, 0.086953, 0.094817, 0.073402, 0.035586, 0.014586, 0.013265, 0.023963, 0.018106, 0.022667, 0.017138, 0.014075, 0.023087, 0.025762, 0.025316, 0.01204, 0.010509, 0.010509, 0.013437, 0.013016, 0.013613, 0.017447, 0.012491, 0.00962, 0.013265, 0.023534, 0.049374, 0.085092, 0.067594, 0.067594, 0.049374, 0.079919, 0.06312, 0.06184, 0.073402, 0.055536, 0.137348, 0.142424], '')</t>
  </si>
  <si>
    <t xml:space="preserve">F5RVM1|F5RVM1_9ENTR Ferrichrome ABC superfamily ATP binding cassette transporter, ABC protein OS=Enterobacter hormaechei ATCC 49162 </t>
  </si>
  <si>
    <t>([0.081712, 0.127496, 0.18812, 0.229226, 0.271506, 0.321458, 0.346032, 0.380708, 0.401658, 0.422041, 0.332115, 0.370445, 0.257454, 0.380708, 0.465241, 0.494003, 0.490133, 0.454136, 0.486429, 0.408655, 0.480142, 0.465241, 0.461924, 0.447574, 0.370445, 0.288399, 0.281712, 0.31487, 0.229226, 0.229226, 0.155435, 0.26085, 0.155435, 0.257454, 0.216401, 0.203355, 0.281712, 0.216401, 0.328603, 0.324872, 0.311707, 0.194234, 0.194234, 0.194234, 0.203355, 0.281712, 0.352862, 0.352862, 0.318242, 0.394753, 0.401658, 0.401658, 0.318242, 0.4292, 0.36309, 0.311707, 0.311707, 0.311707, 0.384043, 0.390993, 0.422041, 0.541878, 0.661982, 0.680603, 0.675549, 0.666105, 0.541878, 0.458154, 0.370445, 0.380708, 0.390993, 0.394753, 0.51388, 0.509769, 0.476583, 0.51388, 0.483068, 0.494003, 0.490133, 0.486429, 0.444081, 0.301917, 0.239899, 0.239899, 0.225814, 0.161087, 0.134866, 0.129801, 0.127496, 0.222385, 0.225814, 0.229226, 0.144935, 0.144935, 0.225814, 0.225814, 0.239899, 0.349426, 0.301917, 0.308712, 0.243554, 0.271506, 0.394753, 0.339168, 0.271506, 0.243554, 0.21291, 0.239899, 0.335645, 0.321458, 0.324872, 0.206376, 0.203355, 0.288399, 0.222385, 0.139895, 0.161087, 0.147574, 0.074921, 0.090864, 0.056825, 0.0704, 0.074921, 0.069024, 0.125101, 0.182256, 0.144935, 0.247041, 0.264545, 0.229226, 0.229226, 0.170161, 0.18812, 0.125101, 0.125101, 0.088832, 0.147574, 0.17593, 0.111485, 0.17593, 0.182256, 0.247041, 0.194234, 0.129801, 0.139895, 0.127496, 0.073402, 0.11371, 0.102787, 0.094817, 0.125101, 0.203355, 0.243554, 0.324872, 0.36309, 0.257454, 0.247041, 0.216401, 0.15008, 0.15008, 0.120615, 0.096677, 0.102787, 0.17593, 0.239899, 0.225814, 0.161087, 0.158265, 0.096677, 0.054297, 0.060549, 0.060549, 0.073402, 0.073402, 0.073402, 0.073402, 0.079919, 0.15008, 0.100716, 0.10481, 0.170161, 0.247041, 0.203355, 0.209395, 0.134866, 0.078022, 0.06312, 0.055536, 0.06184, 0.111485, 0.17593, 0.098513, 0.088832, 0.078022, 0.078022, 0.078022, 0.094817, 0.092881, 0.090864, 0.106997, 0.0704, 0.055536, 0.032017, 0.028695, 0.026338, 0.046336, 0.043307, 0.058088, 0.076542, 0.098513, 0.076542, 0.076542, 0.073402, 0.046336, 0.047319, 0.023963, 0.014783, 0.010509, 0.014075, 0.009096, 0.01204, 0.020165, 0.024393, 0.043307, 0.060549, 0.030003, 0.022306, 0.044297, 0.040537, 0.058088, 0.086953, 0.085092, 0.098513, 0.102787, 0.118441, 0.109221, 0.185198, 0.295083, 0.377384, 0.318242, 0.433034, 0.436924, 0.332115, 0.236433, 0.21291, 0.161087, 0.291804, 0.281712, 0.268042, 0.17593, 0.098513, 0.098513, 0.125101, 0.129801, 0.173081, 0.21291, 0.17593, 0.144935, 0.15008, 0.092881, 0.158265, 0.0704, 0.044297, 0.045352, 0.069024, 0.054297, 0.088832, 0.05306, 0.058088, 0.042364, 0.076542, 0.134866, 0.071867, 0.045352], '')</t>
  </si>
  <si>
    <t>[61, 62, 63, 64, 65, 66, 72, 73, 75]</t>
  </si>
  <si>
    <t xml:space="preserve">F5RVM2|F5RVM2_9ENTR Ferrichrome-iron receptor FhuA OS=Enterobacter hormaechei ATCC 49162 </t>
  </si>
  <si>
    <t>([0.553315, 0.59014, 0.608892, 0.509769, 0.549308, 0.557691, 0.486429, 0.476583, 0.468512, 0.433034, 0.401658, 0.401658, 0.422041, 0.454136, 0.40511, 0.366687, 0.36309, 0.356642, 0.346032, 0.291804, 0.278302, 0.236433, 0.243554, 0.219301, 0.257454, 0.268042, 0.275179, 0.366687, 0.401658, 0.414856, 0.490133, 0.570702, 0.604312, 0.51388, 0.541878, 0.538167, 0.570702, 0.538167, 0.541878, 0.585406, 0.585406, 0.666105, 0.712013, 0.728858, 0.759478, 0.754692, 0.626927, 0.626927, 0.626927, 0.575842, 0.626927, 0.59508, 0.483068, 0.458154, 0.505461, 0.494003, 0.562014, 0.56648, 0.562014, 0.59917, 0.525368, 0.562014, 0.585406, 0.575842, 0.56648, 0.570702, 0.648219, 0.653063, 0.680603, 0.626927, 0.671169, 0.666105, 0.680603, 0.767246, 0.707965, 0.73685, 0.680603, 0.59917, 0.59917, 0.648219, 0.675549, 0.733139, 0.690604, 0.716283, 0.666105, 0.63748, 0.648219, 0.648219, 0.745909, 0.720929, 0.657645, 0.648219, 0.618285, 0.570702, 0.497853, 0.557691, 0.468512, 0.529623, 0.63748, 0.632174, 0.549308, 0.4292, 0.384043, 0.422041, 0.41194, 0.450668, 0.4292, 0.418646, 0.390993, 0.390993, 0.30533, 0.374039, 0.328603, 0.271506, 0.291804, 0.284882, 0.311707, 0.394753, 0.301917, 0.275179, 0.275179, 0.321458, 0.41194, 0.436924, 0.384043, 0.390993, 0.387226, 0.42561, 0.440853, 0.356642, 0.291804, 0.387226, 0.377384, 0.394753, 0.436924, 0.374039, 0.454136, 0.454136, 0.461924, 0.58069, 0.483068, 0.483068, 0.5017, 0.480142, 0.472492, 0.490133, 0.486429, 0.517562, 0.422041, 0.318242, 0.335645, 0.414856, 0.40511, 0.352862, 0.401658, 0.346032, 0.346032, 0.335645, 0.335645, 0.352862, 0.342579, 0.422041, 0.370445, 0.288399, 0.232838, 0.239899, 0.268042, 0.25406, 0.219301, 0.328603, 0.42561, 0.494003, 0.418646, 0.359901, 0.408655, 0.352862, 0.36309, 0.42561, 0.414856, 0.408655, 0.408655, 0.408655, 0.41194, 0.486429, 0.59917, 0.613573, 0.59508, 0.632174, 0.538167, 0.553315, 0.408655, 0.394753, 0.349426, 0.40511, 0.461924, 0.476583, 0.534167, 0.517562, 0.414856, 0.440853, 0.444081, 0.414856, 0.311707, 0.321458, 0.206376, 0.179055, 0.25406, 0.239899, 0.158265, 0.236433, 0.232838, 0.349426, 0.359901, 0.349426, 0.247041, 0.243554, 0.158265, 0.147574, 0.144935, 0.236433, 0.222385, 0.161087, 0.161087, 0.25031, 0.236433, 0.352862, 0.370445, 0.335645, 0.374039, 0.461924, 0.468512, 0.414856, 0.352862, 0.342579, 0.390993, 0.497853, 0.497853, 0.497853, 0.476583, 0.472492, 0.447574, 0.472492, 0.545602, 0.4292, 0.4292, 0.321458, 0.30533, 0.318242, 0.352862, 0.346032, 0.321458, 0.308712, 0.356642, 0.308712, 0.318242, 0.219301, 0.15284, 0.15284, 0.239899, 0.167087, 0.247041, 0.268042, 0.247041, 0.278302, 0.390993, 0.366687, 0.480142, 0.398279, 0.288399, 0.281712, 0.179055, 0.125101, 0.147574, 0.137348, 0.243554, 0.243554, 0.346032, 0.36309, 0.311707, 0.328603, 0.352862, 0.257454, 0.268042, 0.232838, 0.182256, 0.17593, 0.191378, 0.164327, 0.232838, 0.30533, 0.225814, 0.359901, 0.433034, 0.408655, 0.30533, 0.301917, 0.31487, 0.31487, 0.377384, 0.450668, 0.42561, 0.525368, 0.618285, 0.51388, 0.538167, 0.56648, 0.562014, 0.59917, 0.622677, 0.570702, 0.517562, 0.613573, 0.480142, 0.476583, 0.36309, 0.444081, 0.4292, 0.4292, 0.328603, 0.335645, 0.328603, 0.321458, 0.209395, 0.222385, 0.239899, 0.247041, 0.268042, 0.281712, 0.194234, 0.206376, 0.173081, 0.225814, 0.219301, 0.222385, 0.239899, 0.342579, 0.298791, 0.219301, 0.206376, 0.301917, 0.232838, 0.155435, 0.155435, 0.26085, 0.26085, 0.236433, 0.170161, 0.134866, 0.147574, 0.18812, 0.196879, 0.200174, 0.194234, 0.200174, 0.247041, 0.161087, 0.118441, 0.173081, 0.243554, 0.25406, 0.271506, 0.335645, 0.339168, 0.352862, 0.339168, 0.232838, 0.311707, 0.324872, 0.36309, 0.332115, 0.374039, 0.288399, 0.384043, 0.384043, 0.377384, 0.30533, 0.359901, 0.414856, 0.414856, 0.387226, 0.321458, 0.31487, 0.308712, 0.380708, 0.295083, 0.225814, 0.328603, 0.324872, 0.324872, 0.324872, 0.247041, 0.164327, 0.229226, 0.173081, 0.17593, 0.194234, 0.298791, 0.247041, 0.25406, 0.222385, 0.257454, 0.232838, 0.222385, 0.222385, 0.194234, 0.271506, 0.370445, 0.291804, 0.288399, 0.295083, 0.301917, 0.390993, 0.497853, 0.51388, 0.56648, 0.562014, 0.562014, 0.517562, 0.63748, 0.549308, 0.608892, 0.525368, 0.648219, 0.521092, 0.557691, 0.5017, 0.465241, 0.387226, 0.394753, 0.41194, 0.465241, 0.465241, 0.472492, 0.454136, 0.444081, 0.444081, 0.370445, 0.278302, 0.278302, 0.281712, 0.349426, 0.349426, 0.377384, 0.384043, 0.387226, 0.366687, 0.440853, 0.370445, 0.359901, 0.36309, 0.349426, 0.278302, 0.264545, 0.243554, 0.229226, 0.155435, 0.167087, 0.147574, 0.194234, 0.21291, 0.203355, 0.18812, 0.15284, 0.106997, 0.102787, 0.17593, 0.173081, 0.194234, 0.284882, 0.342579, 0.418646, 0.387226, 0.483068, 0.40511, 0.418646, 0.433034, 0.534167, 0.490133, 0.490133, 0.521092, 0.433034, 0.436924, 0.436924, 0.465241, 0.486429, 0.486429, 0.401658, 0.318242, 0.21291, 0.225814, 0.236433, 0.232838, 0.18812, 0.17593, 0.275179, 0.18812, 0.106997, 0.096677, 0.069024, 0.120615, 0.132295, 0.203355, 0.125101, 0.139895, 0.161087, 0.167087, 0.15284, 0.222385, 0.295083, 0.394753, 0.390993, 0.377384, 0.377384, 0.447574, 0.472492, 0.342579, 0.436924, 0.570702, 0.541878, 0.653063, 0.657645, 0.613573, 0.63748, 0.653063, 0.653063, 0.570702, 0.671169, 0.59917, 0.59014, 0.490133, 0.4292, 0.447574, 0.436924, 0.450668, 0.384043, 0.384043, 0.42561, 0.359901, 0.278302, 0.308712, 0.281712, 0.25406, 0.206376, 0.127496, 0.206376, 0.132295, 0.155435, 0.15008, 0.206376, 0.229226, 0.318242, 0.301917, 0.275179, 0.25406, 0.25406, 0.352862, 0.295083, 0.359901, 0.444081, 0.5017, 0.494003, 0.525368, 0.444081, 0.497853, 0.529623, 0.529623, 0.622677, 0.613573, 0.657645, 0.534167, 0.521092, 0.5017, 0.59014, 0.58069, 0.494003, 0.505461, 0.398279, 0.450668, 0.401658, 0.366687, 0.332115, 0.301917, 0.247041, 0.339168, 0.311707, 0.380708, 0.308712, 0.321458, 0.268042, 0.25031, 0.298791, 0.264545, 0.191378, 0.185198, 0.120615, 0.209395, 0.203355, 0.247041, 0.243554, 0.196879, 0.209395, 0.247041, 0.295083, 0.356642, 0.271506, 0.225814, 0.229226, 0.284882, 0.275179, 0.335645, 0.356642, 0.352862, 0.401658, 0.42561, 0.454136, 0.549308, 0.557691, 0.483068, 0.480142, 0.450668, 0.458154, 0.356642, 0.31487, 0.31487, 0.222385, 0.318242, 0.288399, 0.268042, 0.291804, 0.291804, 0.25406, 0.158265, 0.182256, 0.161087, 0.144935, 0.129801, 0.090864, 0.081712, 0.088832, 0.106997, 0.088832, 0.137348, 0.144935, 0.111485, 0.100716, 0.173081, 0.173081, 0.219301, 0.225814, 0.134866, 0.078022, 0.092881, 0.120615, 0.100716, 0.098513, 0.17593, 0.164327, 0.185198, 0.120615, 0.161087, 0.158265, 0.102787, 0.109221, 0.125101, 0.158265, 0.155435, 0.088832, 0.0704, 0.060549, 0.045352, 0.083462, 0.111485, 0.120615, 0.102787, 0.120615, 0.071867, 0.067594, 0.041405, 0.040537, 0.073402, 0.030003, 0.030003, 0.037156, 0.03976, 0.055536, 0.067594, 0.066181, 0.078022, 0.094817, 0.106997, 0.139895, 0.092881, 0.125101, 0.129801, 0.116183, 0.060549, 0.111485, 0.10481, 0.182256, 0.137348, 0.096677, 0.179055, 0.17593, 0.179055, 0.094817, 0.094817, 0.111485, 0.066181, 0.074921, 0.045352, 0.037156, 0.019401, 0.025762, 0.019109, 0.017447, 0.028107, 0.06184, 0.038042, 0.024826, 0.017447, 0.030003, 0.033407, 0.035586, 0.018106, 0.029376, 0.024393, 0.020165, 0.013821, 0.018106, 0.017447, 0.023087, 0.034068, 0.060549, 0.045352, 0.048328, 0.033407], '')</t>
  </si>
  <si>
    <t>[0, 1, 2, 3, 4, 5, 31, 32, 33, 34, 35, 36, 37, 38, 39, 40, 41, 42, 43, 44, 45, 46, 47, 48, 49, 50, 51, 54, 56, 57, 58, 59, 60, 61, 62, 63, 64, 65, 66, 67, 68, 69, 70, 71, 72, 73, 74, 75, 76, 77, 78, 79, 80, 81, 82, 83, 84, 85, 86, 87, 88, 89, 90, 91, 92, 93, 95, 97, 98, 99, 100, 139, 142, 147, 184, 185, 186, 187, 188, 189, 196, 197, 242, 301, 302, 303, 304, 305, 306, 307, 308, 309, 310, 311, 413, 414, 415, 416, 417, 418, 419, 420, 421, 422, 423, 424, 425, 476, 479, 517, 518, 519, 520, 521, 522, 523, 524, 525, 526, 527, 528, 559, 561, 564, 565, 566, 567, 568, 569, 570, 571, 572, 573, 575, 615, 616]</t>
  </si>
  <si>
    <t xml:space="preserve">F5RVM4|F5RVM4_9ENTR ATP-dependent helicase HrpB OS=Enterobacter hormaechei ATCC 49162 </t>
  </si>
  <si>
    <t>([0.088832, 0.144935, 0.092881, 0.060549, 0.066181, 0.069024, 0.049374, 0.05306, 0.071867, 0.073402, 0.111485, 0.134866, 0.090864, 0.054297, 0.055536, 0.045352, 0.058088, 0.086953, 0.139895, 0.196879, 0.247041, 0.216401, 0.200174, 0.278302, 0.370445, 0.295083, 0.239899, 0.352862, 0.295083, 0.291804, 0.219301, 0.122885, 0.116183, 0.142424, 0.21291, 0.311707, 0.203355, 0.232838, 0.203355, 0.191378, 0.109221, 0.0704, 0.040537, 0.023534, 0.025762, 0.030003, 0.058088, 0.094817, 0.043307, 0.06184, 0.048328, 0.092881, 0.161087, 0.109221, 0.109221, 0.11371, 0.100716, 0.11371, 0.094817, 0.10481, 0.06312, 0.0704, 0.142424, 0.236433, 0.321458, 0.342579, 0.30533, 0.328603, 0.342579, 0.359901, 0.394753, 0.335645, 0.339168, 0.291804, 0.359901, 0.36309, 0.374039, 0.390993, 0.414856, 0.374039, 0.356642, 0.483068, 0.585406, 0.58069, 0.549308, 0.458154, 0.436924, 0.366687, 0.278302, 0.278302, 0.366687, 0.366687, 0.359901, 0.281712, 0.324872, 0.324872, 0.324872, 0.222385, 0.219301, 0.298791, 0.384043, 0.418646, 0.401658, 0.318242, 0.318242, 0.321458, 0.339168, 0.324872, 0.311707, 0.31487, 0.209395, 0.127496, 0.137348, 0.236433, 0.216401, 0.21291, 0.232838, 0.257454, 0.342579, 0.25406, 0.243554, 0.203355, 0.185198, 0.109221, 0.144935, 0.085092, 0.0704, 0.066181, 0.038858, 0.038858, 0.066181, 0.076542, 0.129801, 0.125101, 0.116183, 0.132295, 0.122885, 0.120615, 0.134866, 0.083462, 0.129801, 0.078022, 0.056825, 0.028695, 0.040537, 0.048328, 0.0704, 0.088832, 0.086953, 0.15284, 0.236433, 0.243554, 0.30533, 0.219301, 0.206376, 0.21291, 0.30533, 0.229226, 0.25406, 0.25406, 0.308712, 0.349426, 0.40511, 0.387226, 0.486429, 0.517562, 0.538167, 0.570702, 0.553315, 0.622677, 0.472492, 0.497853, 0.40511, 0.4292, 0.509769, 0.509769, 0.41194, 0.40511, 0.529623, 0.401658, 0.422041, 0.422041, 0.390993, 0.422041, 0.517562, 0.401658, 0.414856, 0.414856, 0.384043, 0.31487, 0.318242, 0.436924, 0.370445, 0.450668, 0.401658, 0.42561, 0.346032, 0.349426, 0.339168, 0.308712, 0.41194, 0.41194, 0.444081, 0.440853, 0.349426, 0.275179, 0.298791, 0.179055, 0.102787, 0.15008, 0.21291, 0.17593, 0.170161, 0.209395, 0.122885, 0.147574, 0.132295, 0.142424, 0.219301, 0.239899, 0.239899, 0.15008, 0.10481, 0.102787, 0.102787, 0.109221, 0.185198, 0.264545, 0.387226, 0.40511, 0.342579, 0.26085, 0.26085, 0.295083, 0.203355, 0.216401, 0.21291, 0.191378, 0.185198, 0.209395, 0.132295, 0.111485, 0.185198, 0.216401, 0.216401, 0.222385, 0.271506, 0.17593, 0.116183, 0.132295, 0.164327, 0.216401, 0.268042, 0.342579, 0.308712, 0.387226, 0.468512, 0.394753, 0.352862, 0.356642, 0.291804, 0.380708, 0.418646, 0.31487, 0.284882, 0.301917, 0.30533, 0.328603, 0.335645, 0.418646, 0.291804, 0.335645, 0.30533, 0.239899, 0.232838, 0.158265, 0.111485, 0.074921, 0.125101, 0.179055, 0.26085, 0.291804, 0.301917, 0.284882, 0.30533, 0.301917, 0.288399, 0.179055, 0.194234, 0.308712, 0.298791, 0.398279, 0.384043, 0.298791, 0.398279, 0.398279, 0.394753, 0.384043, 0.461924, 0.447574, 0.444081, 0.339168, 0.332115, 0.318242, 0.291804, 0.359901, 0.36309, 0.295083, 0.40511, 0.384043, 0.318242, 0.324872, 0.31487, 0.284882, 0.366687, 0.356642, 0.281712, 0.377384, 0.497853, 0.490133, 0.390993, 0.31487, 0.332115, 0.342579, 0.26085, 0.298791, 0.298791, 0.298791, 0.384043, 0.384043, 0.356642, 0.401658, 0.401658, 0.374039, 0.374039, 0.295083, 0.301917, 0.384043, 0.374039, 0.374039, 0.394753, 0.398279, 0.401658, 0.490133, 0.483068, 0.59917, 0.494003, 0.494003, 0.529623, 0.4292, 0.359901, 0.36309, 0.359901, 0.288399, 0.288399, 0.324872, 0.31487, 0.308712, 0.236433, 0.268042, 0.247041, 0.268042, 0.370445, 0.450668, 0.366687, 0.374039, 0.268042, 0.271506, 0.281712, 0.318242, 0.433034, 0.545602, 0.505461, 0.42561, 0.51388, 0.465241, 0.436924, 0.505461, 0.480142, 0.557691, 0.521092, 0.42561, 0.31487, 0.308712, 0.311707, 0.311707, 0.308712, 0.374039, 0.377384, 0.384043, 0.346032, 0.321458, 0.284882, 0.271506, 0.335645, 0.301917, 0.370445, 0.394753, 0.4292, 0.450668, 0.4292, 0.398279, 0.444081, 0.444081, 0.440853, 0.440853, 0.538167, 0.58069, 0.608892, 0.608892, 0.553315, 0.525368, 0.476583, 0.40511, 0.418646, 0.387226, 0.387226, 0.401658, 0.401658, 0.408655, 0.42561, 0.468512, 0.40511, 0.40511, 0.486429, 0.461924, 0.42561, 0.40511, 0.295083, 0.271506, 0.318242, 0.257454, 0.209395, 0.25406, 0.342579, 0.440853, 0.509769, 0.534167, 0.521092, 0.521092, 0.5017, 0.483068, 0.483068, 0.490133, 0.521092, 0.529623, 0.525368, 0.447574, 0.450668, 0.525368, 0.56648, 0.622677, 0.733139, 0.83125, 0.707965, 0.699094, 0.666105, 0.608892, 0.575842, 0.59508, 0.608892, 0.51388, 0.42561, 0.408655, 0.486429, 0.40511, 0.401658, 0.346032, 0.444081, 0.444081, 0.447574, 0.436924, 0.461924, 0.476583, 0.465241, 0.585406, 0.58069, 0.465241, 0.51388, 0.59508, 0.486429, 0.390993, 0.444081, 0.545602, 0.517562, 0.418646, 0.549308, 0.549308, 0.657645, 0.549308, 0.517562, 0.517562, 0.51388, 0.468512, 0.458154, 0.380708, 0.380708, 0.370445, 0.454136, 0.321458, 0.298791, 0.298791, 0.349426, 0.387226, 0.377384, 0.377384, 0.476583, 0.408655, 0.374039, 0.298791, 0.394753, 0.418646, 0.436924, 0.450668, 0.42561, 0.346032, 0.4292, 0.408655, 0.414856, 0.433034, 0.4292, 0.342579, 0.339168, 0.339168, 0.36309, 0.288399, 0.236433, 0.167087, 0.196879, 0.222385, 0.298791, 0.291804, 0.288399, 0.311707, 0.308712, 0.308712, 0.380708, 0.298791, 0.225814, 0.229226, 0.194234, 0.203355, 0.25406, 0.275179, 0.308712, 0.194234, 0.278302, 0.328603, 0.328603, 0.321458, 0.31487, 0.291804, 0.206376, 0.239899, 0.21291, 0.137348, 0.100716, 0.109221, 0.17593, 0.247041, 0.247041, 0.185198, 0.203355, 0.239899, 0.200174, 0.200174, 0.291804, 0.257454, 0.291804, 0.370445, 0.370445, 0.295083, 0.31487, 0.374039, 0.232838, 0.219301, 0.291804, 0.36309, 0.36309, 0.257454, 0.26085, 0.247041, 0.25031, 0.311707, 0.21291, 0.31487, 0.308712, 0.295083, 0.356642, 0.26085, 0.232838, 0.225814, 0.346032, 0.342579, 0.384043, 0.509769, 0.534167, 0.450668, 0.458154, 0.454136, 0.529623, 0.494003, 0.408655, 0.51388, 0.509769, 0.5017, 0.490133, 0.505461, 0.5017, 0.468512, 0.468512, 0.494003, 0.42561, 0.308712, 0.321458, 0.203355, 0.194234, 0.209395, 0.308712, 0.281712, 0.288399, 0.318242, 0.26085, 0.335645, 0.232838, 0.222385, 0.232838, 0.247041, 0.167087, 0.15008, 0.132295, 0.196879, 0.120615, 0.109221, 0.200174, 0.200174, 0.311707, 0.311707, 0.182256, 0.196879, 0.225814, 0.155435, 0.161087, 0.257454, 0.278302, 0.377384, 0.30533, 0.308712, 0.281712, 0.356642, 0.301917, 0.339168, 0.349426, 0.342579, 0.346032, 0.232838, 0.25031, 0.25031, 0.216401, 0.31487, 0.288399, 0.216401, 0.284882, 0.271506, 0.182256, 0.164327, 0.139895, 0.139895, 0.203355, 0.200174, 0.129801, 0.203355, 0.139895, 0.132295, 0.200174, 0.25406, 0.257454, 0.232838, 0.236433, 0.194234, 0.134866, 0.139895, 0.109221, 0.106997, 0.067594, 0.10481, 0.118441, 0.127496, 0.129801, 0.142424, 0.158265, 0.247041, 0.164327, 0.25031, 0.257454, 0.281712, 0.21291, 0.295083, 0.229226, 0.243554, 0.324872, 0.40511, 0.390993, 0.497853, 0.41194, 0.468512, 0.390993, 0.374039, 0.291804, 0.366687, 0.366687, 0.377384, 0.377384, 0.483068, 0.483068, 0.454136, 0.380708, 0.450668, 0.387226, 0.440853, 0.377384, 0.380708, 0.387226, 0.356642, 0.26085, 0.346032, 0.380708, 0.444081, 0.458154, 0.56648, 0.604312, 0.585406, 0.476583, 0.436924, 0.422041, 0.401658, 0.418646, 0.433034, 0.483068, 0.468512, 0.414856, 0.380708, 0.380708, 0.295083, 0.257454, 0.359901, 0.384043, 0.346032, 0.374039, 0.36309, 0.384043, 0.284882, 0.298791, 0.298791, 0.324872, 0.311707, 0.318242, 0.25031, 0.31487, 0.264545, 0.236433, 0.185198, 0.232838, 0.222385, 0.295083, 0.281712, 0.281712, 0.268042, 0.232838, 0.247041, 0.25031, 0.232838, 0.271506, 0.257454, 0.349426, 0.339168, 0.25406, 0.271506, 0.339168, 0.335645, 0.30533, 0.295083, 0.433034, 0.465241, 0.472492, 0.497853, 0.58069, 0.604312, 0.59508, 0.642678, 0.657645, 0.666105, 0.653063, 0.703578, 0.712013, 0.703578, 0.707965, 0.703578, 0.671169, 0.661982, 0.648219, 0.716283, 0.862302, 0.83125, 0.812494, 0.795062, 0.741537, 0.775545, 0.733139], '')</t>
  </si>
  <si>
    <t>[82, 83, 84, 165, 166, 167, 168, 169, 174, 175, 178, 184, 345, 348, 371, 372, 374, 377, 379, 380, 406, 407, 408, 409, 410, 411, 436, 437, 438, 439, 440, 444, 445, 446, 449, 450, 451, 452, 453, 454, 455, 456, 457, 458, 459, 460, 461, 475, 476, 478, 479, 483, 484, 486, 487, 488, 489, 490, 491, 492, 595, 596, 600, 603, 604, 605, 607, 608, 729, 730, 731, 786, 787, 788, 789, 790, 791, 792, 793, 794, 795, 796, 797, 798, 799, 800, 801, 802, 803, 804, 805, 806, 807, 808]</t>
  </si>
  <si>
    <t>93)</t>
  </si>
  <si>
    <t xml:space="preserve">F5RVM6|F5RVM6_9ENTR Sugar fermentation stimulation protein homolog OS=Enterobacter hormaechei ATCC 49162 </t>
  </si>
  <si>
    <t>([0.380708, 0.298791, 0.222385, 0.271506, 0.308712, 0.222385, 0.243554, 0.275179, 0.206376, 0.170161, 0.173081, 0.21291, 0.170161, 0.18812, 0.194234, 0.194234, 0.236433, 0.30533, 0.31487, 0.291804, 0.25031, 0.25031, 0.247041, 0.311707, 0.21291, 0.236433, 0.332115, 0.342579, 0.339168, 0.401658, 0.433034, 0.461924, 0.450668, 0.41194, 0.461924, 0.465241, 0.461924, 0.444081, 0.454136, 0.440853, 0.380708, 0.36309, 0.281712, 0.346032, 0.349426, 0.440853, 0.4292, 0.433034, 0.433034, 0.422041, 0.447574, 0.472492, 0.387226, 0.414856, 0.51388, 0.545602, 0.440853, 0.4292, 0.398279, 0.390993, 0.40511, 0.465241, 0.570702, 0.699094, 0.703578, 0.661982, 0.538167, 0.433034, 0.335645, 0.271506, 0.291804, 0.298791, 0.232838, 0.31487, 0.25406, 0.268042, 0.271506, 0.288399, 0.209395, 0.236433, 0.25031, 0.206376, 0.139895, 0.137348, 0.137348, 0.139895, 0.102787, 0.100716, 0.179055, 0.278302, 0.264545, 0.179055, 0.17593, 0.167087, 0.167087, 0.196879, 0.194234, 0.182256, 0.25031, 0.324872, 0.275179, 0.25031, 0.194234, 0.268042, 0.271506, 0.278302, 0.275179, 0.349426, 0.450668, 0.339168, 0.335645, 0.311707, 0.318242, 0.247041, 0.339168, 0.311707, 0.321458, 0.324872, 0.332115, 0.366687, 0.366687, 0.339168, 0.26085, 0.264545, 0.281712, 0.209395, 0.191378, 0.18812, 0.139895, 0.142424, 0.144935, 0.118441, 0.209395, 0.288399, 0.377384, 0.380708, 0.408655, 0.288399, 0.17593, 0.203355, 0.185198, 0.144935, 0.161087, 0.247041, 0.247041, 0.229226, 0.291804, 0.30533, 0.301917, 0.374039, 0.284882, 0.36309, 0.41194, 0.311707, 0.268042, 0.25031, 0.170161, 0.144935, 0.206376, 0.281712, 0.25031, 0.232838, 0.264545, 0.295083, 0.219301, 0.21291, 0.139895, 0.073402, 0.058088, 0.038042, 0.022306, 0.038042, 0.038042, 0.028107, 0.025762, 0.036378, 0.037156, 0.028107, 0.034068, 0.050641, 0.050641, 0.050641, 0.054297, 0.030003, 0.040537, 0.078022, 0.125101, 0.122885, 0.18812, 0.222385, 0.209395, 0.209395, 0.216401, 0.232838, 0.229226, 0.332115, 0.311707, 0.321458, 0.436924, 0.36309, 0.346032, 0.288399, 0.179055, 0.147574, 0.15008, 0.139895, 0.096677, 0.109221, 0.106997, 0.125101, 0.098513, 0.167087, 0.26085, 0.21291, 0.206376, 0.158265, 0.15008, 0.15284, 0.144935, 0.086953, 0.155435, 0.081712, 0.090864, 0.106997, 0.10481, 0.15008, 0.125101, 0.129801, 0.090864, 0.142424, 0.116183, 0.118441, 0.073402, 0.03976], '')</t>
  </si>
  <si>
    <t>[54, 55, 62, 63, 64, 65, 66]</t>
  </si>
  <si>
    <t xml:space="preserve">F5RVN4|F5RVN4_9ENTR Major fimbrial subunit OS=Enterobacter hormaechei ATCC 49162 </t>
  </si>
  <si>
    <t>([0.219301, 0.271506, 0.173081, 0.086953, 0.045352, 0.027463, 0.037156, 0.029376, 0.028695, 0.018787, 0.025316, 0.026892, 0.013613, 0.014586, 0.013821, 0.013265, 0.009294, 0.009977, 0.01227, 0.014586, 0.014586, 0.010221, 0.009015, 0.009728, 0.013265, 0.019401, 0.026338, 0.026338, 0.03976, 0.035586, 0.071867, 0.044297, 0.045352, 0.076542, 0.056825, 0.06184, 0.041405, 0.0704, 0.078022, 0.055536, 0.055536, 0.034068, 0.054297, 0.064632, 0.076542, 0.067594, 0.081712, 0.111485, 0.11371, 0.118441, 0.111485, 0.078022, 0.066181, 0.086953, 0.106997, 0.137348, 0.142424, 0.191378, 0.142424, 0.203355, 0.257454, 0.271506, 0.394753, 0.321458, 0.328603, 0.301917, 0.36309, 0.288399, 0.31487, 0.25406, 0.194234, 0.26085, 0.31487, 0.370445, 0.377384, 0.31487, 0.324872, 0.308712, 0.311707, 0.374039, 0.30533, 0.346032, 0.301917, 0.284882, 0.288399, 0.284882, 0.339168, 0.335645, 0.436924, 0.295083, 0.377384, 0.359901, 0.374039, 0.301917, 0.332115, 0.31487, 0.308712, 0.318242, 0.332115, 0.328603, 0.271506, 0.324872, 0.308712, 0.308712, 0.308712, 0.339168, 0.288399, 0.191378, 0.196879, 0.173081, 0.284882, 0.271506, 0.247041, 0.209395, 0.298791, 0.229226, 0.232838, 0.31487, 0.281712, 0.271506, 0.203355, 0.25406, 0.26085, 0.278302, 0.342579, 0.346032, 0.324872, 0.352862, 0.454136, 0.42561, 0.401658, 0.40511, 0.408655, 0.458154, 0.486429, 0.40511, 0.454136, 0.390993, 0.284882, 0.298791, 0.308712, 0.380708, 0.359901, 0.335645, 0.26085, 0.225814, 0.236433, 0.298791, 0.25031, 0.243554, 0.222385, 0.247041, 0.243554, 0.268042, 0.318242, 0.321458, 0.36309, 0.387226, 0.465241, 0.570702, 0.494003, 0.494003, 0.41194, 0.440853, 0.436924, 0.505461, 0.529623, 0.517562, 0.505461, 0.517562, 0.497853, 0.468512, 0.480142, 0.418646, 0.359901, 0.281712, 0.232838, 0.295083, 0.288399, 0.25406, 0.264545, 0.243554, 0.229226, 0.301917, 0.301917, 0.324872, 0.339168, 0.332115, 0.25406, 0.25406, 0.31487, 0.339168, 0.41194, 0.352862, 0.398279, 0.418646, 0.517562, 0.541878, 0.5017, 0.40511, 0.433034, 0.387226, 0.408655, 0.332115, 0.374039, 0.356642, 0.335645, 0.298791, 0.26085, 0.332115, 0.30533, 0.281712, 0.247041, 0.216401, 0.264545], '')</t>
  </si>
  <si>
    <t>[159, 165, 166, 167, 168, 169, 196, 197, 198]</t>
  </si>
  <si>
    <t xml:space="preserve">F5RVN5|F5RVN5_9ENTR Chaperone PapD OS=Enterobacter hormaechei ATCC 49162 </t>
  </si>
  <si>
    <t>([0.15284, 0.094817, 0.088832, 0.055536, 0.076542, 0.078022, 0.081712, 0.046336, 0.038042, 0.032017, 0.040537, 0.051831, 0.064632, 0.050641, 0.022306, 0.032017, 0.034068, 0.020165, 0.021381, 0.023963, 0.023087, 0.027463, 0.046336, 0.06184, 0.0704, 0.040537, 0.026892, 0.03976, 0.083462, 0.122885, 0.15008, 0.15008, 0.161087, 0.11371, 0.134866, 0.164327, 0.18812, 0.144935, 0.229226, 0.30533, 0.390993, 0.394753, 0.408655, 0.401658, 0.42561, 0.408655, 0.414856, 0.450668, 0.433034, 0.4292, 0.335645, 0.284882, 0.298791, 0.298791, 0.366687, 0.366687, 0.450668, 0.454136, 0.468512, 0.468512, 0.483068, 0.490133, 0.505461, 0.401658, 0.401658, 0.298791, 0.40511, 0.380708, 0.359901, 0.284882, 0.284882, 0.408655, 0.521092, 0.440853, 0.42561, 0.4292, 0.359901, 0.359901, 0.324872, 0.324872, 0.311707, 0.284882, 0.284882, 0.275179, 0.295083, 0.298791, 0.291804, 0.268042, 0.278302, 0.281712, 0.346032, 0.352862, 0.352862, 0.243554, 0.335645, 0.308712, 0.31487, 0.384043, 0.390993, 0.42561, 0.414856, 0.328603, 0.236433, 0.134866, 0.142424, 0.144935, 0.090864, 0.158265, 0.111485, 0.209395, 0.31487, 0.311707, 0.301917, 0.271506, 0.366687, 0.275179, 0.31487, 0.275179, 0.281712, 0.278302, 0.236433, 0.203355, 0.301917, 0.318242, 0.398279, 0.284882, 0.349426, 0.433034, 0.422041, 0.40511, 0.374039, 0.308712, 0.216401, 0.144935, 0.15008, 0.161087, 0.232838, 0.219301, 0.179055, 0.170161, 0.158265, 0.203355, 0.30533, 0.268042, 0.281712, 0.281712, 0.352862, 0.349426, 0.359901, 0.281712, 0.356642, 0.264545, 0.301917, 0.41194, 0.51388, 0.509769, 0.480142, 0.468512, 0.390993, 0.468512, 0.444081, 0.447574, 0.444081, 0.4292, 0.454136, 0.553315, 0.468512, 0.408655, 0.346032, 0.332115, 0.328603, 0.308712, 0.40511, 0.366687, 0.36309, 0.321458, 0.321458, 0.247041, 0.239899, 0.318242, 0.308712, 0.335645, 0.25031, 0.25031, 0.164327, 0.179055, 0.179055, 0.281712, 0.278302, 0.278302, 0.278302, 0.384043, 0.308712, 0.278302, 0.321458, 0.321458, 0.349426, 0.26085, 0.335645, 0.275179, 0.271506, 0.291804, 0.264545, 0.31487, 0.301917, 0.352862, 0.342579, 0.239899, 0.232838, 0.318242, 0.318242, 0.321458, 0.21291, 0.236433, 0.264545, 0.185198, 0.182256, 0.196879, 0.196879, 0.196879, 0.257454, 0.25406, 0.25406, 0.298791, 0.332115, 0.346032, 0.346032, 0.349426, 0.366687, 0.380708, 0.36309, 0.408655, 0.387226, 0.468512, 0.562014, 0.545602, 0.685117, 0.642678, 0.59508, 0.788093], '')</t>
  </si>
  <si>
    <t>[62, 72, 154, 155, 165, 234, 235, 236, 237, 238, 239]</t>
  </si>
  <si>
    <t xml:space="preserve">F5RVN6|F5RVN6_9ENTR Outer membrane usher protein HtrE OS=Enterobacter hormaechei ATCC 49162 </t>
  </si>
  <si>
    <t>([0.01227, 0.009728, 0.007645, 0.010509, 0.01204, 0.010509, 0.014783, 0.020165, 0.027463, 0.030611, 0.023534, 0.023963, 0.031287, 0.067594, 0.054297, 0.066181, 0.059222, 0.079919, 0.147574, 0.222385, 0.291804, 0.335645, 0.41194, 0.529623, 0.545602, 0.509769, 0.622677, 0.486429, 0.494003, 0.5017, 0.541878, 0.517562, 0.472492, 0.398279, 0.390993, 0.422041, 0.390993, 0.418646, 0.440853, 0.328603, 0.346032, 0.295083, 0.271506, 0.278302, 0.167087, 0.147574, 0.196879, 0.185198, 0.295083, 0.31487, 0.25031, 0.191378, 0.321458, 0.390993, 0.497853, 0.384043, 0.370445, 0.374039, 0.380708, 0.328603, 0.40511, 0.324872, 0.390993, 0.401658, 0.414856, 0.505461, 0.5017, 0.4292, 0.352862, 0.346032, 0.324872, 0.281712, 0.339168, 0.203355, 0.191378, 0.200174, 0.311707, 0.321458, 0.321458, 0.346032, 0.398279, 0.370445, 0.447574, 0.468512, 0.377384, 0.268042, 0.281712, 0.268042, 0.328603, 0.328603, 0.257454, 0.179055, 0.288399, 0.26085, 0.36309, 0.318242, 0.295083, 0.30533, 0.278302, 0.275179, 0.17593, 0.170161, 0.21291, 0.161087, 0.137348, 0.206376, 0.324872, 0.339168, 0.36309, 0.275179, 0.356642, 0.440853, 0.509769, 0.472492, 0.517562, 0.534167, 0.59917, 0.525368, 0.4292, 0.461924, 0.390993, 0.476583, 0.476583, 0.433034, 0.414856, 0.447574, 0.454136, 0.433034, 0.41194, 0.318242, 0.4292, 0.335645, 0.332115, 0.374039, 0.398279, 0.387226, 0.380708, 0.401658, 0.401658, 0.465241, 0.390993, 0.458154, 0.394753, 0.440853, 0.476583, 0.468512, 0.356642, 0.278302, 0.295083, 0.291804, 0.384043, 0.408655, 0.494003, 0.486429, 0.366687, 0.311707, 0.318242, 0.342579, 0.321458, 0.321458, 0.222385, 0.30533, 0.318242, 0.374039, 0.264545, 0.25031, 0.301917, 0.380708, 0.418646, 0.335645, 0.339168, 0.26085, 0.236433, 0.170161, 0.17593, 0.222385, 0.179055, 0.164327, 0.134866, 0.15284, 0.216401, 0.31487, 0.30533, 0.295083, 0.291804, 0.384043, 0.398279, 0.42561, 0.370445, 0.328603, 0.374039, 0.377384, 0.387226, 0.366687, 0.36309, 0.356642, 0.308712, 0.42561, 0.356642, 0.359901, 0.377384, 0.275179, 0.271506, 0.203355, 0.200174, 0.200174, 0.179055, 0.170161, 0.134866, 0.122885, 0.196879, 0.132295, 0.139895, 0.21291, 0.236433, 0.324872, 0.324872, 0.398279, 0.401658, 0.394753, 0.390993, 0.356642, 0.476583, 0.505461, 0.521092, 0.444081, 0.370445, 0.390993, 0.384043, 0.440853, 0.436924, 0.42561, 0.505461, 0.418646, 0.398279, 0.356642, 0.356642, 0.31487, 0.239899, 0.158265, 0.232838, 0.247041, 0.247041, 0.158265, 0.144935, 0.18812, 0.264545, 0.356642, 0.342579, 0.25031, 0.247041, 0.321458, 0.219301, 0.243554, 0.239899, 0.239899, 0.271506, 0.185198, 0.219301, 0.25031, 0.247041, 0.25406, 0.25406, 0.268042, 0.342579, 0.298791, 0.229226, 0.264545, 0.243554, 0.243554, 0.268042, 0.257454, 0.26085, 0.284882, 0.26085, 0.366687, 0.374039, 0.298791, 0.370445, 0.374039, 0.36309, 0.414856, 0.414856, 0.401658, 0.401658, 0.374039, 0.40511, 0.422041, 0.390993, 0.332115, 0.335645, 0.422041, 0.422041, 0.418646, 0.509769, 0.534167, 0.414856, 0.328603, 0.42561, 0.42561, 0.42561, 0.422041, 0.486429, 0.51388, 0.51388, 0.465241, 0.390993, 0.422041, 0.401658, 0.408655, 0.480142, 0.398279, 0.384043, 0.387226, 0.390993, 0.377384, 0.301917, 0.377384, 0.458154, 0.447574, 0.370445, 0.288399, 0.288399, 0.257454, 0.15008, 0.170161, 0.219301, 0.321458, 0.308712, 0.384043, 0.370445, 0.352862, 0.433034, 0.436924, 0.328603, 0.324872, 0.268042, 0.384043, 0.301917, 0.301917, 0.288399, 0.308712, 0.384043, 0.458154, 0.40511, 0.414856, 0.394753, 0.401658, 0.401658, 0.30533, 0.30533, 0.311707, 0.21291, 0.219301, 0.144935, 0.236433, 0.182256, 0.232838, 0.222385, 0.232838, 0.229226, 0.243554, 0.301917, 0.301917, 0.239899, 0.288399, 0.374039, 0.36309, 0.366687, 0.370445, 0.394753, 0.398279, 0.308712, 0.339168, 0.328603, 0.41194, 0.328603, 0.30533, 0.30533, 0.209395, 0.281712, 0.281712, 0.200174, 0.11371, 0.116183, 0.15008, 0.094817, 0.073402, 0.078022, 0.047319, 0.051831, 0.045352, 0.034884, 0.06312, 0.102787, 0.100716, 0.06184, 0.05306, 0.088832, 0.088832, 0.090864, 0.059222, 0.060549, 0.059222, 0.094817, 0.0704, 0.076542, 0.125101, 0.144935, 0.092881, 0.120615, 0.092881, 0.078022, 0.086953, 0.051831, 0.054297, 0.038042, 0.064632, 0.120615, 0.120615, 0.127496, 0.161087, 0.236433, 0.185198, 0.268042, 0.295083, 0.264545, 0.25031, 0.243554, 0.173081, 0.239899, 0.239899, 0.281712, 0.384043, 0.324872, 0.398279, 0.31487, 0.370445, 0.257454, 0.257454, 0.25031, 0.173081, 0.137348, 0.144935, 0.200174, 0.191378, 0.203355, 0.281712, 0.278302, 0.179055, 0.264545, 0.21291, 0.18812, 0.15284, 0.098513, 0.15284, 0.083462, 0.125101, 0.127496, 0.239899, 0.25406, 0.158265, 0.158265, 0.225814, 0.144935, 0.144935, 0.15284, 0.120615, 0.100716, 0.100716, 0.120615, 0.094817, 0.144935, 0.179055, 0.155435, 0.219301, 0.15008, 0.247041, 0.264545, 0.264545, 0.264545, 0.25031, 0.370445, 0.480142, 0.476583, 0.58069, 0.56648, 0.549308, 0.618285, 0.675549, 0.604312, 0.604312, 0.666105, 0.632174, 0.483068, 0.562014, 0.570702, 0.626927, 0.618285, 0.618285, 0.63748, 0.538167, 0.553315, 0.461924, 0.440853, 0.387226, 0.374039, 0.384043, 0.414856, 0.342579, 0.328603, 0.332115, 0.41194, 0.418646, 0.440853, 0.570702, 0.476583, 0.483068, 0.525368, 0.461924, 0.377384, 0.339168, 0.394753, 0.384043, 0.450668, 0.328603, 0.394753, 0.408655, 0.328603, 0.191378, 0.243554, 0.264545, 0.308712, 0.301917, 0.278302, 0.25406, 0.236433, 0.321458, 0.219301, 0.219301, 0.236433, 0.308712, 0.264545, 0.278302, 0.288399, 0.288399, 0.298791, 0.18812, 0.129801, 0.185198, 0.281712, 0.216401, 0.194234, 0.158265, 0.161087, 0.118441, 0.132295, 0.137348, 0.127496, 0.15284, 0.167087, 0.229226, 0.167087, 0.229226, 0.236433, 0.216401, 0.236433, 0.346032, 0.447574, 0.444081, 0.380708, 0.324872, 0.387226, 0.332115, 0.380708, 0.318242, 0.41194, 0.335645, 0.356642, 0.366687, 0.370445, 0.295083, 0.278302, 0.339168, 0.349426, 0.324872, 0.335645, 0.352862, 0.339168, 0.342579, 0.308712, 0.366687, 0.4292, 0.384043, 0.440853, 0.408655, 0.490133, 0.418646, 0.494003, 0.468512, 0.472492, 0.4292, 0.490133, 0.505461, 0.5017, 0.490133, 0.494003, 0.384043, 0.366687, 0.366687, 0.36309, 0.436924, 0.450668, 0.450668, 0.51388, 0.521092, 0.570702, 0.570702, 0.529623, 0.525368, 0.422041, 0.401658, 0.42561, 0.42561, 0.359901, 0.377384, 0.377384, 0.377384, 0.480142, 0.461924, 0.468512, 0.444081, 0.483068, 0.468512, 0.465241, 0.468512, 0.394753, 0.394753, 0.398279, 0.394753, 0.384043, 0.486429, 0.414856, 0.490133, 0.509769, 0.483068, 0.483068, 0.480142, 0.521092, 0.444081, 0.447574, 0.472492, 0.436924, 0.422041, 0.359901, 0.359901, 0.318242, 0.384043, 0.346032, 0.324872, 0.418646, 0.436924, 0.450668, 0.529623, 0.538167, 0.545602, 0.545602, 0.529623, 0.458154, 0.422041, 0.418646, 0.418646, 0.384043, 0.454136, 0.418646, 0.418646, 0.370445, 0.40511, 0.40511, 0.436924, 0.436924, 0.346032, 0.332115, 0.257454, 0.229226, 0.257454, 0.239899, 0.311707, 0.236433, 0.30533, 0.321458, 0.398279, 0.414856, 0.418646, 0.352862, 0.356642, 0.356642, 0.356642, 0.349426, 0.321458, 0.356642, 0.356642, 0.40511, 0.394753, 0.461924, 0.461924, 0.4292, 0.359901, 0.366687, 0.390993, 0.387226, 0.390993, 0.387226, 0.31487, 0.232838, 0.301917, 0.328603, 0.394753, 0.447574, 0.377384, 0.377384, 0.26085, 0.225814, 0.291804, 0.225814, 0.161087, 0.18812, 0.155435, 0.15284, 0.15284, 0.222385, 0.236433, 0.222385, 0.173081, 0.222385, 0.216401, 0.232838, 0.158265, 0.158265, 0.167087, 0.167087, 0.21291, 0.291804, 0.342579, 0.247041, 0.342579, 0.352862, 0.349426, 0.377384, 0.458154, 0.454136, 0.436924, 0.36309, 0.328603, 0.328603, 0.366687, 0.458154, 0.440853, 0.529623, 0.494003, 0.42561, 0.42561, 0.408655, 0.349426, 0.346032, 0.30533, 0.30533, 0.370445, 0.390993, 0.398279, 0.387226, 0.394753, 0.387226, 0.374039, 0.328603, 0.311707, 0.291804, 0.21291, 0.219301, 0.222385, 0.25406, 0.324872, 0.41194, 0.40511, 0.370445, 0.275179, 0.41194, 0.31487, 0.308712, 0.264545, 0.275179, 0.216401, 0.147574, 0.155435, 0.243554, 0.321458, 0.394753, 0.380708, 0.458154, 0.390993, 0.384043, 0.384043, 0.308712, 0.298791, 0.298791, 0.366687, 0.447574, 0.41194, 0.458154, 0.384043, 0.352862, 0.339168, 0.398279, 0.41194, 0.418646, 0.414856, 0.408655, 0.408655, 0.41194, 0.335645, 0.398279, 0.339168, 0.281712, 0.25406, 0.257454, 0.264545, 0.311707, 0.25406, 0.264545, 0.301917, 0.352862, 0.339168, 0.342579, 0.281712, 0.349426, 0.257454, 0.243554, 0.170161, 0.173081, 0.15008, 0.216401, 0.191378, 0.247041, 0.301917, 0.328603, 0.328603, 0.247041, 0.232838, 0.298791, 0.26085, 0.182256, 0.206376, 0.291804, 0.288399, 0.352862, 0.271506, 0.346032, 0.31487, 0.398279, 0.374039, 0.384043, 0.36309, 0.370445, 0.346032, 0.324872, 0.384043, 0.356642, 0.450668, 0.414856], '')</t>
  </si>
  <si>
    <t>[23, 24, 25, 26, 29, 30, 31, 65, 66, 112, 114, 115, 116, 117, 223, 224, 232, 294, 295, 303, 304, 485, 486, 487, 488, 489, 490, 491, 492, 493, 495, 496, 497, 498, 499, 500, 501, 502, 515, 518, 603, 604, 614, 615, 616, 617, 618, 619, 644, 648, 663, 664, 665, 666, 667, 758]</t>
  </si>
  <si>
    <t xml:space="preserve">F5RVN7|F5RVN7_9ENTR Fimbrial protein OS=Enterobacter hormaechei ATCC 49162 </t>
  </si>
  <si>
    <t>([0.203355, 0.243554, 0.170161, 0.120615, 0.100716, 0.074921, 0.074921, 0.058088, 0.073402, 0.088832, 0.116183, 0.11371, 0.096677, 0.079919, 0.078022, 0.092881, 0.088832, 0.139895, 0.102787, 0.081712, 0.069024, 0.0704, 0.056825, 0.088832, 0.088832, 0.132295, 0.21291, 0.247041, 0.318242, 0.247041, 0.257454, 0.21291, 0.239899, 0.196879, 0.25406, 0.284882, 0.284882, 0.356642, 0.346032, 0.41194, 0.41194, 0.534167, 0.545602, 0.604312, 0.604312, 0.59014, 0.618285, 0.486429, 0.483068, 0.480142, 0.56648, 0.549308, 0.59014, 0.59917, 0.707965, 0.575842, 0.541878, 0.557691, 0.465241, 0.41194, 0.398279, 0.401658, 0.387226, 0.384043, 0.342579, 0.31487, 0.394753, 0.359901, 0.444081, 0.346032, 0.339168, 0.268042, 0.264545, 0.191378, 0.144935, 0.155435, 0.158265, 0.216401, 0.179055, 0.25031, 0.232838, 0.206376, 0.203355, 0.142424, 0.132295, 0.155435, 0.182256, 0.137348, 0.137348, 0.134866, 0.21291, 0.191378, 0.257454, 0.26085, 0.25406, 0.25406, 0.232838, 0.275179, 0.236433, 0.194234, 0.15008, 0.222385, 0.222385, 0.200174, 0.275179, 0.281712, 0.275179, 0.308712, 0.335645, 0.342579, 0.264545, 0.236433, 0.239899, 0.194234, 0.196879, 0.229226, 0.257454, 0.271506, 0.25031, 0.247041, 0.298791, 0.384043, 0.380708, 0.384043, 0.447574, 0.352862, 0.377384, 0.328603, 0.30533, 0.328603, 0.321458, 0.414856, 0.458154, 0.483068, 0.529623, 0.541878, 0.521092, 0.497853, 0.418646, 0.472492, 0.480142, 0.480142, 0.468512, 0.377384, 0.401658, 0.36309, 0.450668, 0.447574, 0.444081, 0.468512, 0.398279, 0.342579, 0.301917, 0.298791, 0.229226, 0.185198, 0.196879, 0.264545, 0.321458, 0.359901, 0.356642, 0.346032, 0.346032, 0.328603, 0.408655, 0.41194, 0.433034, 0.335645, 0.30533, 0.328603, 0.219301, 0.26085, 0.31487, 0.243554, 0.25031, 0.222385, 0.281712, 0.17593, 0.194234, 0.161087, 0.167087, 0.139895, 0.122885, 0.122885, 0.094817, 0.069024, 0.048328, 0.027463, 0.058088], '')</t>
  </si>
  <si>
    <t>[41, 42, 43, 44, 45, 46, 50, 51, 52, 53, 54, 55, 56, 57, 134, 135, 136]</t>
  </si>
  <si>
    <t xml:space="preserve">F5RVN8|F5RVN8_9ENTR Fimbrial protein OS=Enterobacter hormaechei ATCC 49162 </t>
  </si>
  <si>
    <t>([0.275179, 0.185198, 0.17593, 0.137348, 0.161087, 0.15284, 0.182256, 0.137348, 0.086953, 0.102787, 0.122885, 0.116183, 0.111485, 0.111485, 0.109221, 0.0704, 0.056825, 0.058088, 0.059222, 0.088832, 0.127496, 0.109221, 0.158265, 0.158265, 0.209395, 0.132295, 0.155435, 0.15008, 0.21291, 0.239899, 0.268042, 0.239899, 0.271506, 0.301917, 0.216401, 0.247041, 0.288399, 0.301917, 0.229226, 0.243554, 0.257454, 0.232838, 0.284882, 0.284882, 0.311707, 0.281712, 0.30533, 0.301917, 0.308712, 0.232838, 0.339168, 0.219301, 0.247041, 0.257454, 0.203355, 0.200174, 0.196879, 0.222385, 0.219301, 0.219301, 0.161087, 0.129801, 0.161087, 0.161087, 0.179055, 0.179055, 0.225814, 0.335645, 0.243554, 0.239899, 0.239899, 0.17593, 0.17593, 0.173081, 0.164327, 0.142424, 0.196879, 0.196879, 0.15284, 0.142424, 0.203355, 0.225814, 0.25406, 0.191378, 0.194234, 0.134866, 0.144935, 0.125101, 0.098513, 0.167087, 0.106997, 0.158265, 0.182256, 0.247041, 0.264545, 0.232838, 0.328603, 0.356642, 0.370445, 0.422041, 0.328603, 0.298791, 0.298791, 0.298791, 0.366687, 0.335645, 0.394753, 0.356642, 0.264545, 0.291804, 0.239899, 0.275179, 0.271506, 0.271506, 0.301917, 0.264545, 0.295083, 0.295083, 0.295083, 0.284882, 0.219301, 0.243554, 0.268042, 0.209395, 0.219301, 0.209395, 0.275179, 0.275179, 0.31487, 0.418646, 0.390993, 0.387226, 0.444081, 0.374039, 0.366687, 0.36309, 0.394753, 0.36309, 0.324872, 0.318242, 0.247041, 0.328603, 0.328603, 0.30533, 0.366687, 0.36309, 0.291804, 0.200174, 0.142424, 0.11371, 0.106997, 0.109221, 0.155435, 0.155435, 0.15284, 0.164327, 0.167087, 0.125101, 0.144935, 0.170161, 0.173081, 0.25031, 0.191378, 0.25406, 0.229226, 0.295083, 0.229226, 0.30533, 0.26085, 0.281712, 0.257454, 0.26085, 0.182256, 0.182256, 0.158265, 0.209395, 0.173081, 0.15008, 0.182256, 0.15284, 0.122885, 0.094817, 0.059222, 0.074921], '')</t>
  </si>
  <si>
    <t xml:space="preserve">F5RVN9|F5RVN9_9ENTR Fimbrial protein OS=Enterobacter hormaechei ATCC 49162 </t>
  </si>
  <si>
    <t>([0.264545, 0.127496, 0.167087, 0.132295, 0.088832, 0.094817, 0.100716, 0.073402, 0.055536, 0.071867, 0.049374, 0.037156, 0.034068, 0.034068, 0.026892, 0.034068, 0.019401, 0.013437, 0.017797, 0.023534, 0.025316, 0.025762, 0.05306, 0.041405, 0.066181, 0.064632, 0.078022, 0.056825, 0.096677, 0.129801, 0.137348, 0.144935, 0.167087, 0.268042, 0.284882, 0.318242, 0.206376, 0.298791, 0.31487, 0.318242, 0.26085, 0.275179, 0.281712, 0.291804, 0.328603, 0.324872, 0.346032, 0.342579, 0.339168, 0.359901, 0.387226, 0.31487, 0.390993, 0.447574, 0.342579, 0.25031, 0.155435, 0.15008, 0.15008, 0.229226, 0.247041, 0.328603, 0.295083, 0.295083, 0.284882, 0.206376, 0.164327, 0.247041, 0.25031, 0.339168, 0.281712, 0.25031, 0.30533, 0.311707, 0.31487, 0.328603, 0.30533, 0.40511, 0.436924, 0.42561, 0.335645, 0.342579, 0.335645, 0.264545, 0.25406, 0.264545, 0.352862, 0.390993, 0.332115, 0.324872, 0.25406, 0.288399, 0.311707, 0.239899, 0.25031, 0.155435, 0.216401, 0.21291, 0.222385, 0.311707, 0.31487, 0.366687, 0.346032, 0.356642, 0.356642, 0.387226, 0.377384, 0.339168, 0.332115, 0.36309, 0.377384, 0.380708, 0.278302, 0.206376, 0.295083, 0.301917, 0.408655, 0.444081, 0.497853, 0.465241, 0.450668, 0.444081, 0.450668, 0.4292, 0.440853, 0.541878, 0.505461, 0.505461, 0.476583, 0.42561, 0.349426, 0.247041, 0.298791, 0.387226, 0.436924, 0.352862, 0.349426, 0.349426, 0.328603, 0.328603, 0.284882, 0.281712, 0.257454, 0.268042, 0.295083, 0.281712, 0.264545, 0.257454, 0.203355, 0.203355, 0.18812, 0.271506, 0.339168, 0.342579, 0.349426, 0.377384, 0.444081, 0.356642, 0.328603, 0.311707, 0.377384, 0.366687, 0.359901, 0.291804, 0.203355, 0.179055, 0.182256, 0.129801, 0.137348, 0.194234, 0.247041, 0.31487, 0.30533, 0.275179, 0.268042, 0.239899, 0.239899, 0.236433, 0.25406, 0.281712, 0.281712, 0.275179, 0.298791, 0.239899, 0.278302, 0.366687, 0.366687, 0.36309, 0.352862, 0.36309, 0.328603, 0.30533, 0.281712, 0.25406, 0.298791, 0.278302, 0.288399, 0.25031, 0.219301, 0.281712], '')</t>
  </si>
  <si>
    <t>[125, 126, 127]</t>
  </si>
  <si>
    <t xml:space="preserve">F5RVP0|F5RVP0_9ENTR Fimbrial-type adhesion domain-containing protein OS=Enterobacter hormaechei ATCC 49162 </t>
  </si>
  <si>
    <t>([0.225814, 0.144935, 0.191378, 0.209395, 0.15008, 0.109221, 0.078022, 0.098513, 0.098513, 0.073402, 0.05306, 0.040537, 0.030003, 0.030003, 0.032017, 0.019401, 0.015694, 0.015078, 0.011669, 0.016528, 0.028695, 0.020522, 0.032017, 0.017447, 0.018415, 0.023534, 0.041405, 0.067594, 0.076542, 0.092881, 0.142424, 0.222385, 0.295083, 0.36309, 0.275179, 0.200174, 0.295083, 0.324872, 0.41194, 0.440853, 0.4292, 0.408655, 0.529623, 0.468512, 0.483068, 0.387226, 0.342579, 0.342579, 0.356642, 0.25406, 0.268042, 0.17593, 0.18812, 0.18812, 0.209395, 0.295083, 0.31487, 0.229226, 0.25031, 0.173081, 0.17593, 0.179055, 0.196879, 0.109221, 0.167087, 0.216401, 0.301917, 0.298791, 0.281712, 0.298791, 0.401658, 0.31487, 0.332115, 0.311707, 0.335645, 0.225814, 0.232838, 0.318242, 0.394753, 0.374039, 0.468512, 0.468512, 0.461924, 0.433034, 0.483068, 0.483068, 0.529623, 0.458154, 0.545602, 0.447574, 0.433034, 0.401658, 0.384043, 0.465241, 0.490133, 0.486429, 0.51388, 0.468512, 0.433034, 0.346032, 0.374039, 0.36309, 0.374039, 0.30533, 0.328603, 0.374039, 0.281712, 0.18812, 0.179055, 0.155435, 0.185198, 0.173081, 0.134866, 0.139895, 0.137348, 0.127496, 0.122885, 0.173081, 0.222385, 0.232838, 0.295083, 0.194234, 0.120615, 0.109221, 0.167087, 0.147574, 0.155435, 0.219301, 0.298791, 0.30533, 0.30533, 0.356642, 0.281712, 0.339168, 0.370445, 0.390993, 0.356642, 0.374039, 0.377384, 0.370445, 0.36309, 0.377384, 0.472492, 0.472492, 0.476583, 0.398279, 0.408655, 0.328603, 0.321458, 0.257454, 0.25031, 0.288399, 0.295083, 0.380708, 0.394753, 0.352862, 0.335645, 0.359901, 0.342579, 0.26085, 0.25031, 0.17593, 0.17593, 0.164327, 0.236433, 0.182256, 0.247041, 0.26085, 0.342579, 0.321458, 0.387226, 0.468512, 0.458154, 0.387226, 0.374039, 0.356642, 0.41194, 0.41194, 0.339168, 0.332115, 0.414856, 0.40511, 0.494003, 0.51388, 0.505461, 0.525368, 0.626927, 0.529623, 0.529623, 0.4292, 0.374039, 0.281712, 0.30533, 0.247041, 0.31487, 0.31487, 0.288399, 0.318242, 0.229226, 0.295083, 0.219301, 0.236433, 0.18812, 0.182256, 0.15008, 0.15008, 0.142424, 0.086953, 0.144935, 0.125101, 0.167087, 0.203355, 0.243554, 0.236433, 0.30533, 0.30533, 0.298791, 0.335645, 0.342579, 0.380708, 0.401658, 0.374039, 0.346032, 0.422041, 0.374039, 0.36309, 0.342579, 0.335645, 0.42561, 0.335645, 0.342579, 0.384043, 0.42561, 0.480142, 0.366687, 0.26085, 0.288399, 0.298791, 0.281712, 0.196879, 0.161087, 0.147574, 0.164327, 0.17593, 0.10481, 0.147574, 0.179055, 0.142424, 0.15284, 0.15008, 0.167087, 0.164327, 0.129801, 0.085092, 0.096677, 0.100716, 0.164327, 0.102787, 0.102787, 0.102787, 0.161087, 0.25406, 0.225814, 0.31487, 0.301917, 0.380708, 0.374039, 0.342579, 0.328603, 0.239899, 0.257454, 0.321458, 0.31487, 0.264545, 0.339168, 0.318242, 0.401658, 0.418646, 0.447574, 0.41194, 0.418646, 0.42561, 0.366687, 0.342579, 0.298791, 0.298791, 0.191378, 0.185198, 0.203355, 0.216401, 0.191378, 0.109221, 0.10481, 0.116183, 0.200174, 0.222385, 0.239899, 0.243554, 0.229226, 0.275179, 0.225814, 0.236433, 0.247041, 0.328603, 0.352862, 0.288399, 0.229226, 0.25031, 0.200174, 0.232838, 0.232838, 0.25031, 0.324872, 0.342579, 0.332115, 0.30533, 0.271506, 0.17593, 0.129801, 0.127496, 0.118441, 0.182256, 0.182256, 0.167087, 0.142424, 0.109221, 0.194234, 0.173081, 0.281712, 0.232838, 0.225814, 0.271506, 0.268042, 0.219301, 0.196879, 0.206376, 0.219301, 0.144935, 0.18812, 0.25031, 0.281712, 0.222385, 0.21291, 0.229226, 0.229226, 0.247041, 0.236433, 0.232838, 0.311707, 0.206376, 0.278302, 0.26085, 0.194234, 0.288399, 0.257454, 0.268042, 0.17593, 0.109221, 0.15284, 0.161087, 0.132295, 0.088832, 0.109221, 0.088832, 0.050641, 0.035586, 0.021381, 0.035586], '')</t>
  </si>
  <si>
    <t>[42, 86, 88, 96, 183, 184, 185, 186, 187, 188]</t>
  </si>
  <si>
    <t xml:space="preserve">F5RVP1|F5RVP1_9ENTR Polysaccharide deacetylase OS=Enterobacter hormaechei ATCC 49162 </t>
  </si>
  <si>
    <t>([0.001872, 0.00292, 0.002662, 0.003924, 0.003405, 0.002881, 0.004315, 0.004431, 0.00389, 0.003997, 0.004835, 0.004414, 0.003341, 0.003212, 0.003212, 0.003341, 0.002435, 0.002529, 0.001786, 0.002035, 0.002727, 0.00407, 0.003997, 0.004646, 0.004414, 0.005378, 0.007315, 0.004835, 0.005872, 0.008002, 0.009865, 0.010131, 0.016257, 0.017138, 0.044297, 0.069024, 0.127496, 0.125101, 0.161087, 0.264545, 0.349426, 0.359901, 0.384043, 0.398279, 0.398279, 0.366687, 0.301917, 0.200174, 0.26085, 0.264545, 0.194234, 0.185198, 0.191378, 0.161087, 0.179055, 0.098513, 0.132295, 0.081712, 0.142424, 0.196879, 0.127496, 0.125101, 0.096677, 0.085092, 0.081712, 0.055536, 0.038042, 0.059222, 0.073402, 0.043307, 0.050641, 0.064632, 0.051831, 0.037156, 0.050641, 0.043307, 0.037156, 0.038042, 0.028695, 0.028695, 0.013821, 0.020522, 0.011106, 0.013437, 0.013821, 0.013265, 0.01204, 0.011669, 0.014783, 0.022306, 0.049374, 0.040537, 0.028107, 0.038858, 0.049374, 0.028695, 0.058088, 0.106997, 0.096677, 0.191378, 0.191378, 0.239899, 0.257454, 0.387226, 0.384043, 0.291804, 0.295083, 0.422041, 0.440853, 0.440853, 0.436924, 0.458154, 0.370445, 0.465241, 0.461924, 0.472492, 0.570702, 0.468512, 0.384043, 0.390993, 0.284882, 0.281712, 0.36309, 0.349426, 0.370445, 0.31487, 0.318242, 0.332115, 0.295083, 0.41194, 0.394753, 0.394753, 0.36309, 0.447574, 0.422041, 0.440853, 0.321458, 0.308712, 0.390993, 0.394753, 0.387226, 0.458154, 0.476583, 0.380708, 0.380708, 0.26085, 0.349426, 0.349426, 0.257454, 0.298791, 0.264545, 0.18812, 0.191378, 0.196879, 0.200174, 0.155435, 0.142424, 0.247041, 0.247041, 0.15008, 0.147574, 0.158265, 0.118441, 0.109221, 0.106997, 0.10481, 0.182256, 0.155435, 0.161087, 0.206376, 0.106997, 0.064632, 0.10481, 0.102787, 0.060549, 0.06184, 0.085092, 0.083462, 0.085092, 0.086953, 0.170161, 0.247041, 0.158265, 0.268042, 0.206376, 0.21291, 0.216401, 0.134866, 0.134866, 0.203355, 0.158265, 0.191378, 0.275179, 0.284882, 0.298791, 0.390993, 0.398279, 0.4292, 0.422041, 0.301917, 0.298791, 0.284882, 0.284882, 0.36309, 0.335645, 0.398279, 0.480142, 0.476583, 0.494003, 0.494003, 0.461924, 0.433034, 0.509769, 0.521092, 0.525368, 0.465241, 0.454136, 0.324872, 0.239899, 0.243554, 0.352862, 0.36309, 0.366687, 0.275179, 0.281712, 0.281712, 0.196879, 0.196879, 0.164327, 0.144935, 0.15008, 0.109221, 0.203355, 0.209395, 0.122885, 0.078022, 0.10481, 0.11371, 0.203355, 0.239899, 0.25031, 0.161087, 0.173081, 0.147574, 0.225814, 0.194234, 0.139895, 0.15008, 0.090864, 0.118441, 0.100716, 0.096677, 0.158265, 0.15008, 0.090864, 0.15008, 0.203355, 0.142424, 0.127496, 0.127496, 0.100716, 0.074921, 0.074921, 0.074921, 0.059222, 0.034068, 0.040537, 0.067594, 0.058088, 0.100716, 0.047319, 0.106997, 0.086953, 0.085092, 0.069024, 0.059222, 0.034068, 0.020876, 0.030611, 0.030611, 0.031287, 0.031287, 0.038042, 0.069024, 0.058088, 0.102787, 0.17593, 0.179055, 0.085092, 0.147574, 0.167087, 0.281712, 0.26085, 0.209395, 0.219301, 0.144935, 0.203355, 0.281712, 0.298791, 0.31487, 0.328603, 0.232838, 0.324872, 0.288399, 0.196879, 0.206376, 0.18812, 0.122885, 0.056825, 0.122885, 0.067594, 0.06184, 0.060549, 0.06184, 0.10481, 0.098513, 0.094817, 0.073402, 0.076542, 0.120615, 0.071867, 0.0704, 0.120615, 0.069024, 0.085092, 0.147574, 0.161087, 0.094817, 0.085092, 0.10481, 0.098513, 0.173081, 0.158265, 0.096677, 0.098513, 0.06312, 0.035586, 0.044297, 0.036378, 0.038042, 0.017797, 0.028107, 0.028695, 0.028107, 0.05306, 0.054297, 0.043307, 0.020876, 0.029376, 0.056825, 0.045352, 0.051831, 0.059222, 0.06312, 0.071867, 0.03976, 0.034884, 0.03976, 0.067594, 0.079919, 0.088832, 0.090864, 0.083462, 0.079919, 0.045352, 0.045352, 0.048328, 0.06184, 0.086953, 0.06184, 0.058088, 0.100716, 0.074921, 0.0704, 0.0704, 0.088832, 0.147574, 0.127496, 0.191378, 0.125101, 0.17593, 0.102787, 0.200174, 0.203355, 0.139895, 0.222385, 0.219301, 0.206376, 0.142424, 0.170161, 0.284882, 0.281712, 0.321458, 0.370445, 0.384043, 0.25406, 0.203355, 0.127496, 0.229226, 0.229226, 0.225814, 0.173081, 0.155435, 0.092881, 0.094817, 0.144935, 0.144935, 0.142424, 0.083462, 0.137348, 0.137348, 0.090864, 0.088832, 0.088832, 0.046336, 0.021816, 0.045352, 0.086953, 0.155435, 0.179055, 0.185198, 0.268042, 0.335645, 0.414856, 0.505461, 0.480142, 0.458154, 0.4292, 0.41194, 0.538167, 0.494003, 0.461924], '')</t>
  </si>
  <si>
    <t>[116, 212, 213, 214, 424, 429]</t>
  </si>
  <si>
    <t xml:space="preserve">F5RVP2|F5RVP2_9ENTR PTS system fructose subfamily IIA component OS=Enterobacter hormaechei ATCC 49162 </t>
  </si>
  <si>
    <t>([0.032017, 0.064632, 0.066181, 0.10481, 0.158265, 0.142424, 0.076542, 0.054297, 0.069024, 0.049374, 0.071867, 0.078022, 0.125101, 0.064632, 0.122885, 0.194234, 0.196879, 0.164327, 0.268042, 0.182256, 0.173081, 0.132295, 0.079919, 0.10481, 0.051831, 0.024393, 0.032017, 0.066181, 0.066181, 0.066181, 0.11371, 0.106997, 0.102787, 0.06184, 0.120615, 0.122885, 0.079919, 0.102787, 0.071867, 0.0704, 0.102787, 0.06184, 0.073402, 0.120615, 0.118441, 0.206376, 0.311707, 0.308712, 0.318242, 0.401658, 0.339168, 0.247041, 0.137348, 0.109221, 0.17593, 0.191378, 0.191378, 0.225814, 0.271506, 0.332115, 0.291804, 0.349426, 0.328603, 0.332115, 0.308712, 0.275179, 0.232838, 0.15284, 0.122885, 0.11371, 0.111485, 0.158265, 0.236433, 0.359901, 0.454136, 0.356642, 0.366687, 0.301917, 0.216401, 0.21291, 0.243554, 0.185198, 0.158265, 0.17593, 0.200174, 0.134866, 0.098513, 0.129801, 0.173081, 0.173081, 0.102787, 0.122885, 0.074921, 0.076542, 0.059222, 0.055536, 0.060549, 0.051831, 0.076542, 0.109221, 0.125101, 0.06184, 0.109221, 0.111485, 0.15008, 0.074921, 0.085092, 0.116183, 0.11371, 0.134866, 0.142424, 0.26085, 0.229226, 0.25031, 0.247041, 0.275179, 0.194234, 0.167087, 0.170161, 0.185198, 0.229226, 0.225814, 0.346032, 0.356642, 0.384043, 0.447574, 0.42561, 0.4292, 0.384043, 0.291804, 0.295083, 0.335645, 0.229226, 0.142424, 0.196879, 0.200174, 0.179055, 0.232838, 0.332115, 0.30533, 0.257454, 0.203355, 0.147574, 0.111485, 0.069024, 0.031287], '')</t>
  </si>
  <si>
    <t xml:space="preserve">F5RVP4|F5RVP4_9ENTR ABC superfamily ATP binding cassette transporter, ABC protein OS=Enterobacter hormaechei ATCC 49162 </t>
  </si>
  <si>
    <t>([0.042364, 0.06184, 0.096677, 0.059222, 0.109221, 0.134866, 0.161087, 0.122885, 0.15008, 0.147574, 0.109221, 0.137348, 0.161087, 0.161087, 0.203355, 0.203355, 0.185198, 0.196879, 0.194234, 0.164327, 0.239899, 0.26085, 0.167087, 0.106997, 0.144935, 0.074921, 0.045352, 0.045352, 0.088832, 0.094817, 0.11371, 0.15008, 0.147574, 0.147574, 0.229226, 0.225814, 0.318242, 0.229226, 0.301917, 0.200174, 0.15008, 0.15284, 0.142424, 0.161087, 0.167087, 0.206376, 0.284882, 0.374039, 0.377384, 0.339168, 0.324872, 0.257454, 0.291804, 0.222385, 0.134866, 0.134866, 0.076542, 0.078022, 0.083462, 0.086953, 0.144935, 0.236433, 0.173081, 0.120615, 0.194234, 0.229226, 0.21291, 0.21291, 0.21291, 0.139895, 0.142424, 0.086953, 0.086953, 0.106997, 0.161087, 0.271506, 0.170161, 0.268042, 0.158265, 0.247041, 0.275179, 0.173081, 0.173081, 0.243554, 0.243554, 0.236433, 0.278302, 0.191378, 0.134866, 0.088832, 0.15284, 0.158265, 0.206376, 0.275179, 0.161087, 0.096677, 0.088832, 0.11371, 0.11371, 0.196879, 0.182256, 0.164327, 0.236433, 0.147574, 0.155435, 0.21291, 0.206376, 0.21291, 0.298791, 0.281712, 0.268042, 0.25031, 0.25031, 0.200174, 0.206376, 0.209395, 0.194234, 0.206376, 0.271506, 0.257454, 0.271506, 0.284882, 0.275179, 0.271506, 0.356642, 0.30533, 0.225814, 0.225814, 0.209395, 0.21291, 0.264545, 0.342579, 0.342579, 0.335645, 0.335645, 0.295083, 0.284882, 0.359901, 0.342579, 0.31487, 0.232838, 0.18812, 0.182256, 0.191378, 0.25031, 0.25031, 0.206376, 0.209395, 0.134866, 0.085092, 0.088832, 0.118441, 0.142424, 0.147574, 0.125101, 0.194234, 0.164327, 0.257454, 0.196879, 0.209395, 0.164327, 0.232838, 0.268042, 0.26085, 0.216401, 0.102787, 0.102787, 0.086953, 0.086953, 0.142424, 0.219301, 0.139895, 0.142424, 0.125101, 0.118441, 0.139895, 0.144935, 0.209395, 0.127496, 0.129801, 0.074921, 0.127496, 0.137348, 0.144935, 0.090864, 0.067594, 0.139895, 0.15008, 0.216401, 0.308712, 0.278302, 0.18812, 0.21291, 0.194234, 0.200174, 0.127496, 0.127496, 0.0704, 0.038042, 0.071867, 0.127496, 0.191378, 0.194234, 0.122885, 0.079919, 0.139895, 0.222385, 0.216401, 0.203355, 0.200174, 0.18812, 0.236433, 0.232838, 0.21291, 0.216401, 0.203355, 0.209395, 0.209395, 0.298791, 0.401658, 0.401658, 0.288399, 0.196879, 0.120615, 0.191378, 0.173081, 0.139895, 0.109221, 0.10481, 0.10481, 0.106997, 0.064632, 0.073402, 0.118441, 0.116183, 0.127496, 0.125101, 0.122885, 0.134866, 0.079919, 0.071867, 0.041405, 0.054297, 0.100716, 0.164327, 0.158265, 0.239899, 0.18812, 0.229226, 0.170161, 0.185198, 0.155435, 0.155435, 0.129801, 0.144935, 0.222385, 0.206376, 0.129801, 0.21291, 0.196879, 0.216401, 0.129801, 0.194234, 0.264545, 0.17593, 0.167087, 0.142424, 0.142424, 0.21291, 0.125101, 0.182256, 0.118441, 0.109221, 0.167087, 0.142424, 0.129801, 0.137348, 0.134866, 0.185198, 0.185198, 0.185198, 0.173081, 0.291804, 0.30533, 0.219301, 0.200174, 0.144935, 0.170161, 0.106997, 0.071867, 0.132295, 0.134866, 0.18812, 0.271506, 0.271506, 0.311707, 0.311707, 0.268042, 0.247041, 0.257454, 0.216401, 0.18812, 0.257454, 0.203355, 0.15008, 0.225814, 0.366687, 0.461924], '')</t>
  </si>
  <si>
    <t xml:space="preserve">F5RVP8|F5RVP8_9ENTR Blue copper oxidase CueO OS=Enterobacter hormaechei ATCC 49162 </t>
  </si>
  <si>
    <t>([0.122885, 0.127496, 0.076542, 0.106997, 0.079919, 0.085092, 0.109221, 0.11371, 0.078022, 0.120615, 0.088832, 0.066181, 0.06312, 0.06312, 0.051831, 0.032677, 0.034884, 0.050641, 0.042364, 0.085092, 0.088832, 0.127496, 0.127496, 0.132295, 0.155435, 0.137348, 0.18812, 0.203355, 0.158265, 0.161087, 0.118441, 0.161087, 0.25031, 0.225814, 0.225814, 0.25031, 0.31487, 0.332115, 0.374039, 0.321458, 0.25406, 0.194234, 0.17593, 0.147574, 0.219301, 0.191378, 0.281712, 0.25406, 0.144935, 0.216401, 0.308712, 0.339168, 0.339168, 0.301917, 0.332115, 0.339168, 0.25031, 0.25031, 0.239899, 0.239899, 0.321458, 0.394753, 0.374039, 0.281712, 0.346032, 0.374039, 0.349426, 0.26085, 0.268042, 0.291804, 0.288399, 0.278302, 0.275179, 0.301917, 0.301917, 0.229226, 0.229226, 0.25406, 0.26085, 0.268042, 0.26085, 0.271506, 0.26085, 0.26085, 0.311707, 0.324872, 0.308712, 0.339168, 0.42561, 0.328603, 0.414856, 0.328603, 0.335645, 0.332115, 0.25031, 0.291804, 0.291804, 0.318242, 0.387226, 0.394753, 0.418646, 0.42561, 0.41194, 0.41194, 0.538167, 0.58069, 0.562014, 0.447574, 0.352862, 0.346032, 0.465241, 0.461924, 0.562014, 0.553315, 0.549308, 0.666105, 0.553315, 0.648219, 0.480142, 0.483068, 0.5017, 0.59508, 0.59508, 0.59014, 0.553315, 0.483068, 0.480142, 0.40511, 0.408655, 0.394753, 0.401658, 0.401658, 0.40511, 0.408655, 0.414856, 0.414856, 0.414856, 0.486429, 0.483068, 0.608892, 0.613573, 0.497853, 0.461924, 0.414856, 0.414856, 0.36309, 0.36309, 0.359901, 0.346032, 0.374039, 0.394753, 0.30533, 0.288399, 0.295083, 0.295083, 0.308712, 0.30533, 0.30533, 0.225814, 0.15284, 0.15284, 0.090864, 0.155435, 0.173081, 0.216401, 0.137348, 0.203355, 0.15008, 0.158265, 0.239899, 0.216401, 0.324872, 0.346032, 0.243554, 0.17593, 0.179055, 0.173081, 0.173081, 0.170161, 0.147574, 0.219301, 0.196879, 0.288399, 0.257454, 0.271506, 0.17593, 0.275179, 0.179055, 0.278302, 0.185198, 0.18812, 0.206376, 0.144935, 0.196879, 0.25406, 0.291804, 0.21291, 0.203355, 0.129801, 0.0704, 0.132295, 0.139895, 0.164327, 0.098513, 0.058088, 0.055536, 0.102787, 0.098513, 0.142424, 0.079919, 0.073402, 0.081712, 0.129801, 0.155435, 0.134866, 0.134866, 0.182256, 0.243554, 0.243554, 0.236433, 0.26085, 0.26085, 0.167087, 0.164327, 0.161087, 0.158265, 0.164327, 0.155435, 0.111485, 0.139895, 0.191378, 0.284882, 0.25406, 0.164327, 0.17593, 0.111485, 0.111485, 0.096677, 0.096677, 0.10481, 0.173081, 0.25031, 0.284882, 0.284882, 0.191378, 0.206376, 0.219301, 0.182256, 0.179055, 0.25406, 0.239899, 0.271506, 0.194234, 0.127496, 0.229226, 0.236433, 0.384043, 0.342579, 0.335645, 0.268042, 0.25031, 0.275179, 0.196879, 0.194234, 0.232838, 0.247041, 0.271506, 0.339168, 0.394753, 0.398279, 0.271506, 0.288399, 0.219301, 0.222385, 0.236433, 0.216401, 0.122885, 0.100716, 0.161087, 0.164327, 0.229226, 0.264545, 0.142424, 0.229226, 0.132295, 0.118441, 0.18812, 0.158265, 0.18812, 0.120615, 0.118441, 0.229226, 0.164327, 0.225814, 0.257454, 0.295083, 0.216401, 0.284882, 0.31487, 0.194234, 0.206376, 0.209395, 0.209395, 0.321458, 0.342579, 0.359901, 0.352862, 0.359901, 0.346032, 0.332115, 0.433034, 0.356642, 0.359901, 0.321458, 0.324872, 0.346032, 0.377384, 0.444081, 0.480142, 0.366687, 0.517562, 0.51388, 0.51388, 0.401658, 0.40511, 0.374039, 0.359901, 0.468512, 0.4292, 0.447574, 0.461924, 0.4292, 0.4292, 0.418646, 0.51388, 0.4292, 0.465241, 0.483068, 0.494003, 0.490133, 0.490133, 0.480142, 0.390993, 0.390993, 0.41194, 0.418646, 0.447574, 0.472492, 0.36309, 0.401658, 0.4292, 0.346032, 0.342579, 0.366687, 0.377384, 0.349426, 0.352862, 0.298791, 0.281712, 0.275179, 0.167087, 0.236433, 0.229226, 0.324872, 0.298791, 0.301917, 0.264545, 0.232838, 0.232838, 0.31487, 0.30533, 0.352862, 0.42561, 0.377384, 0.377384, 0.359901, 0.387226, 0.414856, 0.480142, 0.42561, 0.4292, 0.562014, 0.557691, 0.549308, 0.468512, 0.497853, 0.557691, 0.529623, 0.541878, 0.608892, 0.604312, 0.604312, 0.608892, 0.58069, 0.509769, 0.575842, 0.454136, 0.454136, 0.517562, 0.476583, 0.545602, 0.545602, 0.454136, 0.465241, 0.465241, 0.517562, 0.486429, 0.380708, 0.436924, 0.374039, 0.374039, 0.374039, 0.408655, 0.352862, 0.247041, 0.328603, 0.298791, 0.40511, 0.401658, 0.390993, 0.436924, 0.318242, 0.332115, 0.422041, 0.301917, 0.243554, 0.170161, 0.194234, 0.295083, 0.308712, 0.356642, 0.359901, 0.30533, 0.219301, 0.200174, 0.30533, 0.359901, 0.281712, 0.281712, 0.203355, 0.203355, 0.182256, 0.291804, 0.291804, 0.179055, 0.288399, 0.271506, 0.278302, 0.278302, 0.301917, 0.291804, 0.291804, 0.288399, 0.31487, 0.398279, 0.497853, 0.465241, 0.436924, 0.562014, 0.494003, 0.585406, 0.465241, 0.468512, 0.472492, 0.450668, 0.5017, 0.497853, 0.517562, 0.642678, 0.63748, 0.608892, 0.521092, 0.521092, 0.545602, 0.509769, 0.401658, 0.321458, 0.349426, 0.239899, 0.236433, 0.288399, 0.308712, 0.387226, 0.41194, 0.408655, 0.42561, 0.374039, 0.342579, 0.295083, 0.229226, 0.206376, 0.203355, 0.196879, 0.196879, 0.116183, 0.102787, 0.167087, 0.219301, 0.236433, 0.346032, 0.346032, 0.349426, 0.284882, 0.268042, 0.164327, 0.167087, 0.078022, 0.15008, 0.120615, 0.179055, 0.194234, 0.191378, 0.161087, 0.200174, 0.167087, 0.236433, 0.318242, 0.247041, 0.200174], '')</t>
  </si>
  <si>
    <t>[104, 105, 106, 112, 113, 114, 115, 116, 117, 120, 121, 122, 123, 124, 139, 140, 320, 321, 322, 334, 381, 382, 383, 386, 387, 388, 389, 390, 391, 392, 393, 394, 395, 398, 400, 401, 405, 458, 460, 465, 467, 468, 469, 470, 471, 472, 473, 474]</t>
  </si>
  <si>
    <t xml:space="preserve">F5RVP9|F5RVP9_9ENTR YacC protein OS=Enterobacter hormaechei ATCC 49162 </t>
  </si>
  <si>
    <t>([0.008156, 0.006194, 0.008075, 0.006245, 0.008624, 0.013613, 0.022667, 0.015694, 0.020876, 0.026338, 0.035586, 0.047319, 0.081712, 0.15008, 0.125101, 0.164327, 0.18812, 0.090864, 0.118441, 0.066181, 0.038042, 0.071867, 0.073402, 0.059222, 0.111485, 0.098513, 0.059222, 0.026338, 0.051831, 0.027463, 0.016528, 0.009187, 0.009483, 0.010221, 0.008723, 0.007877, 0.007031, 0.009865, 0.012727, 0.010221, 0.016528, 0.025762, 0.013613, 0.01204, 0.015344, 0.016021, 0.010372, 0.009096, 0.008276, 0.007091, 0.00962, 0.009728, 0.013613, 0.010926, 0.008804, 0.007422, 0.008409, 0.011342, 0.011106, 0.008895, 0.009096, 0.006619, 0.006482, 0.010509, 0.020165, 0.022306, 0.017447, 0.034068, 0.06312, 0.100716, 0.098513, 0.109221, 0.109221, 0.144935, 0.144935, 0.127496, 0.102787, 0.085092, 0.036378, 0.021816, 0.040537, 0.056825, 0.106997, 0.064632, 0.055536, 0.026338, 0.024826, 0.034884, 0.017797, 0.020165, 0.028107, 0.035586, 0.036378, 0.035586, 0.035586, 0.048328, 0.059222, 0.071867, 0.073402, 0.073402, 0.06184, 0.048328, 0.048328, 0.049374, 0.092881, 0.102787, 0.102787, 0.100716, 0.051831, 0.090864, 0.079919, 0.038858, 0.041405, 0.037156, 0.030611, 0.032017, 0.022667, 0.028107, 0.038858, 0.033407, 0.069024, 0.158265, 0.200174, 0.182256, 0.096677, 0.092881, 0.090864, 0.096677, 0.086953, 0.144935, 0.086953, 0.078022, 0.083462, 0.096677, 0.102787, 0.164327, 0.155435, 0.196879, 0.127496, 0.155435, 0.203355, 0.134866, 0.096677, 0.092881, 0.102787, 0.17593, 0.10481, 0.096677, 0.102787, 0.064632, 0.05306, 0.054297, 0.036378, 0.066181, 0.041405, 0.031287, 0.031287, 0.023963, 0.018106, 0.025762, 0.018787, 0.017797, 0.027463, 0.026892], '')</t>
  </si>
  <si>
    <t xml:space="preserve">F5RVQ2|F5RVQ2_9ENTR UPF0231 protein HMPREF9086_1709 OS=Enterobacter hormaechei ATCC 49162 </t>
  </si>
  <si>
    <t>([0.132295, 0.100716, 0.076542, 0.092881, 0.074921, 0.085092, 0.078022, 0.100716, 0.094817, 0.116183, 0.134866, 0.182256, 0.15008, 0.173081, 0.158265, 0.247041, 0.216401, 0.139895, 0.137348, 0.219301, 0.229226, 0.173081, 0.216401, 0.295083, 0.318242, 0.301917, 0.298791, 0.268042, 0.196879, 0.25031, 0.268042, 0.21291, 0.21291, 0.243554, 0.281712, 0.25406, 0.275179, 0.384043, 0.4292, 0.40511, 0.387226, 0.370445, 0.450668, 0.447574, 0.4292, 0.31487, 0.398279, 0.40511, 0.454136, 0.538167, 0.517562, 0.517562, 0.483068, 0.472492, 0.390993, 0.31487, 0.298791, 0.295083, 0.284882, 0.36309, 0.394753, 0.335645, 0.295083, 0.216401, 0.216401, 0.191378, 0.301917, 0.301917, 0.243554, 0.284882, 0.182256, 0.185198, 0.170161, 0.268042, 0.275179, 0.30533, 0.42561, 0.486429, 0.472492, 0.4292, 0.41194, 0.301917, 0.271506, 0.324872, 0.401658, 0.436924, 0.461924, 0.374039, 0.366687, 0.366687, 0.295083, 0.408655, 0.346032, 0.36309, 0.359901, 0.239899, 0.21291, 0.196879, 0.134866, 0.096677, 0.129801, 0.116183, 0.116183, 0.173081, 0.17593, 0.092881, 0.064632, 0.059222, 0.100716, 0.092881, 0.118441, 0.134866, 0.109221, 0.134866, 0.092881, 0.06312, 0.116183, 0.161087, 0.122885, 0.164327], '')</t>
  </si>
  <si>
    <t>[49, 50, 51]</t>
  </si>
  <si>
    <t xml:space="preserve">F5RVQ4|F5RVQ4_9ENTR Uncharacterized protein OS=Enterobacter hormaechei ATCC 49162 </t>
  </si>
  <si>
    <t>([0.122885, 0.074921, 0.074921, 0.038858, 0.024393, 0.038042, 0.058088, 0.071867, 0.094817, 0.092881, 0.066181, 0.088832, 0.132295, 0.200174, 0.139895, 0.081712, 0.067594, 0.054297, 0.028695, 0.037156, 0.038042, 0.038042, 0.060549, 0.071867, 0.137348, 0.182256, 0.173081, 0.094817, 0.051831, 0.050641, 0.036378, 0.041405, 0.022667, 0.025762, 0.026338, 0.022667, 0.023087, 0.035586, 0.051831, 0.085092, 0.05306, 0.054297, 0.06312, 0.078022, 0.081712, 0.074921, 0.102787, 0.102787, 0.15284, 0.225814, 0.194234, 0.268042, 0.324872, 0.422041, 0.359901, 0.324872, 0.465241, 0.63748], '')</t>
  </si>
  <si>
    <t>[57]</t>
  </si>
  <si>
    <t xml:space="preserve">F5RVQ5|F5RVQ5_9ENTR Outer membrane protein OS=Enterobacter hormaechei ATCC 49162 </t>
  </si>
  <si>
    <t>([0.044297, 0.028695, 0.020165, 0.016826, 0.023963, 0.025762, 0.036378, 0.026892, 0.017797, 0.019401, 0.020522, 0.026892, 0.027463, 0.031287, 0.020876, 0.022306, 0.015344, 0.013437, 0.012727, 0.020522, 0.026892, 0.042364, 0.083462, 0.15284, 0.15008, 0.127496, 0.173081, 0.144935, 0.243554, 0.25406, 0.25406, 0.301917, 0.318242, 0.339168, 0.380708, 0.390993, 0.534167, 0.58069, 0.59014, 0.632174, 0.575842, 0.58069, 0.534167, 0.521092, 0.521092, 0.56648, 0.653063, 0.521092, 0.483068, 0.461924, 0.608892, 0.666105, 0.505461, 0.497853, 0.436924, 0.436924, 0.483068, 0.359901, 0.414856, 0.422041, 0.30533, 0.264545, 0.264545, 0.321458, 0.216401, 0.164327, 0.127496, 0.055536, 0.10481, 0.17593, 0.144935, 0.076542, 0.044297, 0.088832, 0.090864, 0.06184, 0.045352, 0.032017, 0.049374, 0.041405, 0.03976, 0.036378, 0.0704, 0.085092, 0.078022, 0.092881, 0.064632, 0.11371, 0.173081, 0.127496, 0.118441, 0.086953, 0.137348, 0.203355, 0.229226, 0.232838, 0.356642, 0.436924, 0.440853, 0.494003, 0.5017, 0.521092, 0.622677, 0.549308, 0.461924, 0.454136, 0.5017, 0.534167, 0.494003, 0.525368, 0.570702, 0.59917, 0.608892, 0.648219, 0.690604, 0.657645, 0.553315, 0.509769, 0.51388, 0.480142, 0.398279, 0.370445, 0.25406, 0.308712, 0.342579, 0.356642, 0.308712, 0.332115, 0.324872, 0.311707, 0.318242, 0.332115, 0.318242, 0.422041, 0.42561, 0.311707, 0.257454, 0.324872, 0.346032, 0.278302, 0.349426, 0.433034, 0.433034, 0.433034, 0.339168, 0.30533, 0.384043, 0.447574, 0.444081, 0.545602, 0.517562, 0.472492, 0.468512, 0.450668, 0.36309, 0.342579, 0.4292, 0.414856, 0.41194, 0.324872, 0.324872, 0.295083, 0.278302, 0.311707, 0.408655, 0.480142, 0.476583, 0.398279, 0.377384, 0.380708, 0.359901, 0.447574, 0.497853, 0.483068, 0.486429, 0.490133, 0.483068, 0.480142, 0.497853, 0.494003, 0.56648, 0.699094, 0.707965, 0.733139, 0.699094, 0.685117, 0.680603, 0.712013, 0.795062, 0.784345, 0.791621, 0.76285, 0.728858, 0.745909, 0.733139, 0.733139, 0.801317, 0.798249, 0.83125, 0.882776, 0.83125, 0.76285, 0.716283, 0.642678, 0.626927, 0.657645, 0.63748, 0.657645, 0.699094, 0.716283, 0.653063, 0.58069, 0.505461, 0.454136, 0.461924, 0.461924, 0.380708, 0.390993, 0.42561, 0.408655, 0.40511, 0.408655, 0.401658, 0.414856, 0.494003, 0.377384, 0.41194, 0.447574, 0.4292, 0.401658, 0.311707, 0.390993, 0.472492, 0.509769, 0.483068, 0.387226, 0.418646, 0.538167, 0.517562, 0.517562, 0.505461, 0.529623, 0.613573, 0.59917, 0.59014, 0.608892, 0.728858, 0.608892, 0.534167, 0.525368, 0.529623, 0.545602, 0.517562, 0.398279, 0.444081, 0.458154, 0.534167, 0.454136, 0.40511, 0.40511, 0.377384, 0.301917, 0.271506, 0.196879, 0.206376, 0.206376, 0.206376, 0.15284, 0.216401, 0.179055, 0.194234, 0.203355, 0.275179, 0.281712, 0.377384, 0.291804, 0.36309, 0.359901, 0.40511, 0.422041, 0.436924, 0.447574, 0.42561, 0.454136, 0.534167, 0.63748, 0.648219, 0.63748, 0.626927, 0.626927, 0.741537, 0.745909, 0.733139, 0.733139, 0.73685, 0.741537, 0.767246, 0.771762, 0.690604, 0.703578, 0.63748, 0.63748, 0.642678, 0.648219, 0.653063, 0.63748, 0.549308, 0.541878, 0.538167, 0.653063, 0.63748, 0.553315, 0.541878, 0.545602, 0.465241, 0.465241, 0.454136, 0.525368, 0.408655, 0.494003, 0.483068, 0.553315, 0.58069, 0.545602, 0.56648, 0.553315, 0.56648, 0.661982, 0.604312, 0.648219, 0.538167, 0.575842, 0.680603, 0.699094, 0.707965, 0.712013, 0.680603, 0.694846, 0.699094, 0.720929, 0.716283, 0.712013, 0.694846, 0.671169, 0.685117, 0.759478, 0.750527, 0.741537, 0.661982, 0.720929, 0.661982, 0.745909, 0.724957, 0.724957, 0.712013, 0.73685, 0.754692, 0.788093, 0.775545, 0.784345, 0.862302, 0.865454, 0.868118, 0.882776, 0.865454, 0.859585, 0.819762, 0.819762, 0.83125, 0.871313, 0.876521, 0.889439, 0.891961, 0.882776, 0.874069, 0.876521, 0.846163, 0.834292, 0.856457, 0.871313, 0.865454, 0.871313, 0.859585, 0.865454, 0.859585, 0.859585, 0.871313, 0.91684, 0.879233, 0.862302, 0.879233, 0.876521, 0.879233, 0.885302, 0.834292, 0.837511, 0.837511, 0.779859, 0.837511, 0.808535, 0.795062, 0.812494, 0.827927, 0.754692, 0.754692, 0.750527, 0.685117, 0.685117, 0.675549, 0.750527, 0.801317, 0.808535, 0.808535, 0.750527, 0.750527, 0.81615, 0.805026, 0.798249, 0.849326, 0.879233, 0.879233, 0.882776, 0.868118, 0.876521, 0.934618, 0.932927, 0.924947, 0.954657, 0.928747, 0.94331, 0.94331, 0.928747, 0.922952, 0.928747, 0.954657, 0.928747, 0.924947, 0.932927, 0.93079, 0.910643, 0.891961, 0.889439, 0.908098, 0.905695, 0.891961, 0.823549, 0.849326, 0.865454, 0.865454, 0.910643, 0.88723, 0.837511, 0.834292, 0.846163, 0.856457, 0.852992, 0.891961, 0.894241, 0.894241, 0.889439, 0.928747, 0.852992, 0.856457, 0.808535, 0.819762, 0.81615, 0.871313, 0.852992, 0.852992, 0.852992, 0.837511, 0.846163, 0.891961, 0.894241, 0.846163, 0.784345, 0.775545, 0.779859, 0.775545, 0.805026, 0.812494, 0.834292, 0.919029, 0.91684, 0.88723, 0.885302, 0.88723, 0.876521, 0.876521, 0.868118, 0.865454, 0.868118, 0.889439, 0.879233, 0.808535, 0.865454, 0.91684, 0.919029, 0.91684, 0.915074, 0.894241, 0.891961, 0.849326, 0.837511, 0.827927, 0.89662, 0.894241, 0.885302], '')</t>
  </si>
  <si>
    <t>[36, 37, 38, 39, 40, 41, 42, 43, 44, 45, 46, 47, 50, 51, 52, 100, 101, 102, 103, 106, 107, 109, 110, 111, 112, 113, 114, 115, 116, 117, 118, 149, 150, 180, 181, 182, 183, 184, 185, 186, 187, 188, 189, 190, 191, 192, 193, 194, 195, 196, 197, 198, 199, 200, 201, 202, 203, 204, 205, 206, 207, 208, 209, 210, 211, 212, 233, 237, 238, 239, 240, 241, 242, 243, 244, 245, 246, 247, 248, 249, 250, 251, 252, 256, 284, 285, 286, 287, 288, 289, 290, 291, 292, 293, 294, 295, 296, 297, 298, 299, 300, 301, 302, 303, 304, 305, 306, 307, 308, 309, 310, 311, 312, 313, 317,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445, 446, 447, 448, 449, 450, 451, 452, 453, 454, 455, 456, 457, 458, 459, 460, 461, 462, 463, 464, 465, 466, 467, 468, 469, 470, 471, 472, 473, 474, 475, 476, 477, 478, 479, 480, 481, 482, 483, 484, 485, 486, 487, 488, 489, 490, 491, 492, 493, 494, 495, 496, 497, 498, 499, 500, 501, 502, 503, 504, 505, 506, 507]</t>
  </si>
  <si>
    <t>(186</t>
  </si>
  <si>
    <t>301)</t>
  </si>
  <si>
    <t xml:space="preserve">F5RVQ6|F5RVQ6_9ENTR Secreted protein OS=Enterobacter hormaechei ATCC 49162 </t>
  </si>
  <si>
    <t>([0.247041, 0.284882, 0.31487, 0.36309, 0.281712, 0.209395, 0.239899, 0.271506, 0.26085, 0.219301, 0.173081, 0.120615, 0.088832, 0.060549, 0.086953, 0.120615, 0.170161, 0.122885, 0.098513, 0.098513, 0.096677, 0.127496, 0.129801, 0.0704, 0.066181, 0.10481, 0.191378, 0.206376, 0.21291, 0.225814, 0.295083, 0.370445, 0.454136, 0.40511, 0.447574, 0.447574, 0.447574, 0.356642, 0.418646, 0.476583, 0.51388, 0.51388, 0.525368, 0.525368, 0.622677, 0.575842, 0.59508, 0.56648, 0.450668, 0.352862, 0.380708, 0.390993, 0.40511, 0.335645, 0.418646, 0.461924, 0.352862, 0.295083, 0.414856, 0.450668, 0.450668, 0.440853, 0.359901, 0.356642, 0.387226, 0.4292, 0.440853, 0.359901, 0.36309, 0.447574, 0.42561, 0.339168, 0.318242, 0.321458, 0.321458, 0.318242, 0.236433, 0.339168, 0.4292, 0.408655, 0.380708, 0.298791, 0.232838, 0.318242, 0.30533, 0.291804, 0.284882, 0.284882, 0.356642, 0.264545, 0.203355, 0.247041, 0.332115, 0.352862, 0.332115, 0.4292, 0.342579, 0.422041, 0.342579, 0.370445, 0.275179, 0.298791, 0.298791, 0.278302, 0.25406, 0.26085, 0.216401, 0.206376, 0.236433, 0.15008, 0.229226, 0.191378, 0.271506, 0.18812, 0.167087, 0.18812, 0.18812, 0.25031, 0.257454, 0.352862, 0.247041, 0.25406, 0.232838, 0.291804, 0.394753, 0.318242, 0.311707, 0.335645, 0.349426, 0.366687, 0.380708, 0.342579, 0.418646, 0.318242, 0.418646, 0.394753, 0.298791, 0.295083, 0.295083, 0.18812, 0.122885, 0.137348, 0.17593, 0.182256, 0.196879, 0.179055, 0.170161, 0.096677, 0.083462, 0.059222, 0.056825, 0.100716, 0.122885, 0.081712, 0.116183, 0.111485, 0.127496, 0.125101, 0.088832, 0.102787, 0.167087, 0.236433, 0.301917, 0.321458, 0.30533, 0.308712, 0.311707, 0.324872, 0.335645, 0.268042, 0.339168, 0.264545, 0.247041, 0.268042, 0.36309, 0.408655, 0.36309, 0.398279, 0.476583, 0.58069, 0.486429, 0.490133, 0.5017, 0.468512, 0.370445, 0.374039, 0.380708, 0.377384, 0.476583, 0.618285, 0.745909, 0.675549, 0.759478, 0.63748, 0.604312, 0.604312, 0.465241, 0.497853, 0.366687, 0.370445, 0.264545, 0.268042, 0.291804, 0.281712, 0.321458, 0.436924, 0.440853, 0.311707, 0.288399, 0.222385, 0.147574, 0.125101, 0.083462, 0.096677, 0.116183, 0.116183, 0.064632, 0.116183, 0.125101, 0.206376, 0.206376, 0.222385, 0.25031, 0.222385, 0.122885, 0.086953, 0.048328, 0.051831, 0.106997, 0.139895, 0.196879, 0.25406, 0.222385, 0.222385, 0.209395, 0.271506, 0.284882, 0.30533, 0.30533, 0.291804, 0.311707, 0.308712, 0.342579, 0.398279, 0.394753, 0.472492, 0.545602, 0.613573, 0.509769, 0.5017, 0.433034, 0.318242, 0.324872, 0.41194, 0.538167, 0.529623, 0.529623, 0.414856, 0.509769, 0.538167, 0.476583, 0.4292, 0.458154, 0.472492, 0.447574, 0.433034, 0.450668, 0.408655, 0.422041, 0.5017, 0.468512, 0.521092, 0.724957], '')</t>
  </si>
  <si>
    <t>[40, 41, 42, 43, 44, 45, 46, 47, 179, 182, 189, 190, 191, 192, 193, 194, 195, 246, 247, 248, 249, 254, 255, 256, 258, 259, 269, 271, 272]</t>
  </si>
  <si>
    <t xml:space="preserve">F5RVQ7|F5RVQ7_9ENTR Lipoprotein OS=Enterobacter hormaechei ATCC 49162 </t>
  </si>
  <si>
    <t>([0.384043, 0.377384, 0.401658, 0.394753, 0.42561, 0.444081, 0.454136, 0.390993, 0.356642, 0.356642, 0.30533, 0.349426, 0.342579, 0.384043, 0.390993, 0.318242, 0.318242, 0.352862, 0.301917, 0.301917, 0.31487, 0.408655, 0.349426, 0.278302, 0.216401, 0.225814, 0.239899, 0.26085, 0.332115, 0.380708, 0.398279, 0.465241, 0.356642, 0.36309, 0.349426, 0.380708, 0.401658, 0.295083, 0.268042, 0.328603, 0.335645, 0.380708, 0.40511, 0.494003, 0.521092, 0.622677, 0.509769, 0.422041, 0.384043, 0.390993, 0.384043, 0.401658, 0.352862, 0.36309, 0.356642, 0.281712, 0.25031, 0.311707, 0.352862, 0.271506, 0.271506, 0.191378, 0.194234, 0.173081, 0.092881, 0.127496, 0.129801, 0.18812, 0.257454, 0.275179, 0.239899, 0.173081, 0.144935, 0.144935, 0.15008, 0.147574, 0.222385, 0.232838, 0.222385, 0.278302, 0.298791, 0.308712, 0.36309, 0.284882, 0.278302, 0.339168, 0.370445, 0.384043, 0.398279, 0.398279, 0.40511, 0.433034, 0.505461, 0.575842, 0.653063, 0.745909, 0.771762, 0.750527, 0.750527, 0.741537, 0.754692, 0.750527, 0.720929, 0.720929, 0.750527, 0.642678, 0.699094, 0.653063, 0.529623, 0.529623, 0.465241, 0.458154, 0.433034, 0.41194, 0.318242, 0.328603, 0.308712, 0.308712, 0.311707, 0.31487, 0.264545, 0.161087, 0.216401, 0.147574, 0.167087, 0.167087, 0.25406, 0.264545, 0.278302, 0.370445, 0.390993, 0.366687, 0.40511, 0.444081, 0.483068, 0.480142, 0.436924, 0.436924, 0.342579, 0.356642, 0.356642, 0.328603, 0.36309, 0.374039, 0.370445, 0.36309, 0.359901, 0.31487, 0.31487, 0.219301, 0.122885, 0.102787, 0.173081, 0.15284, 0.142424, 0.142424, 0.122885, 0.144935, 0.102787, 0.100716, 0.078022, 0.041405, 0.071867, 0.086953, 0.085092, 0.15008, 0.167087, 0.167087, 0.142424, 0.142424, 0.144935, 0.243554, 0.25406, 0.239899, 0.229226, 0.225814, 0.21291, 0.311707, 0.321458, 0.30533, 0.418646, 0.418646, 0.521092, 0.433034, 0.4292, 0.440853, 0.4292, 0.408655, 0.486429, 0.440853, 0.339168, 0.390993, 0.298791, 0.295083, 0.298791, 0.298791, 0.321458, 0.232838, 0.194234, 0.096677, 0.144935, 0.122885, 0.085092, 0.079919, 0.137348, 0.170161, 0.15008, 0.147574, 0.10481, 0.055536, 0.109221, 0.106997, 0.125101, 0.209395, 0.170161, 0.139895, 0.081712, 0.071867, 0.122885, 0.167087, 0.182256, 0.247041, 0.182256, 0.268042, 0.179055, 0.164327, 0.17593, 0.120615, 0.132295, 0.200174, 0.219301, 0.139895, 0.216401, 0.139895, 0.074921, 0.088832, 0.116183, 0.127496, 0.125101, 0.102787, 0.043307, 0.051831, 0.033407, 0.028695, 0.029376, 0.041405, 0.042364, 0.035586, 0.05306, 0.028107, 0.014075, 0.019401, 0.019401, 0.019109, 0.031287, 0.056825, 0.059222, 0.030003, 0.046336, 0.038042, 0.031287, 0.037156, 0.069024, 0.092881, 0.164327, 0.100716, 0.100716, 0.100716, 0.056825, 0.060549, 0.11371, 0.129801, 0.090864, 0.144935, 0.100716, 0.102787, 0.064632, 0.067594, 0.11371, 0.109221, 0.137348, 0.102787, 0.102787, 0.0704, 0.036378, 0.033407, 0.06312, 0.083462, 0.086953, 0.142424, 0.094817, 0.059222, 0.050641, 0.044297, 0.046336, 0.076542, 0.085092, 0.071867, 0.066181, 0.038858, 0.026892, 0.030003, 0.034068, 0.071867, 0.100716, 0.185198, 0.11371, 0.086953, 0.078022, 0.043307, 0.047319, 0.074921, 0.064632, 0.073402, 0.132295, 0.088832, 0.088832, 0.081712, 0.118441, 0.100716, 0.173081, 0.225814, 0.200174, 0.196879, 0.144935, 0.066181, 0.032677, 0.060549, 0.071867, 0.086953, 0.144935, 0.137348, 0.088832, 0.086953, 0.090864, 0.048328, 0.073402, 0.067594, 0.054297, 0.069024, 0.083462, 0.038042, 0.045352, 0.045352, 0.079919, 0.074921, 0.167087, 0.216401, 0.219301, 0.15008, 0.129801, 0.137348, 0.100716, 0.102787, 0.167087, 0.164327, 0.239899, 0.206376, 0.21291, 0.164327, 0.158265, 0.139895, 0.142424, 0.10481, 0.090864, 0.055536, 0.071867, 0.058088, 0.078022, 0.071867, 0.118441, 0.083462, 0.05306, 0.064632, 0.054297, 0.055536, 0.090864, 0.11371, 0.134866, 0.15008, 0.229226, 0.229226, 0.275179, 0.387226, 0.42561, 0.490133, 0.517562, 0.486429, 0.5017, 0.509769, 0.422041, 0.332115, 0.408655, 0.384043, 0.41194, 0.472492, 0.390993, 0.30533, 0.247041, 0.173081, 0.155435, 0.094817, 0.092881, 0.043307, 0.025316, 0.020522, 0.011669, 0.015694, 0.019109, 0.019401, 0.017138, 0.026892, 0.029376, 0.015078, 0.026338, 0.017138, 0.0198, 0.035586, 0.071867, 0.071867, 0.11371, 0.116183, 0.194234, 0.132295, 0.225814, 0.298791, 0.288399, 0.398279, 0.370445, 0.370445, 0.281712, 0.295083, 0.298791, 0.387226, 0.436924, 0.422041, 0.41194, 0.41194, 0.288399, 0.216401, 0.243554, 0.222385, 0.194234, 0.158265, 0.216401, 0.182256, 0.161087, 0.182256, 0.11371, 0.11371, 0.071867], '')</t>
  </si>
  <si>
    <t>[44, 45, 46, 92, 93, 94, 95, 96, 97, 98, 99, 100, 101, 102, 103, 104, 105, 106, 107, 108, 109, 182, 386, 388, 389]</t>
  </si>
  <si>
    <t xml:space="preserve">F5RVQ9|F5RVQ9_9ENTR Uncharacterized protein OS=Enterobacter hormaechei ATCC 49162 </t>
  </si>
  <si>
    <t>([0.685117, 0.728858, 0.791621, 0.653063, 0.509769, 0.538167, 0.557691, 0.490133, 0.433034, 0.454136, 0.401658, 0.356642, 0.436924, 0.450668, 0.454136, 0.440853, 0.387226, 0.366687, 0.374039, 0.291804, 0.291804, 0.301917, 0.288399, 0.284882, 0.284882, 0.374039, 0.366687, 0.370445, 0.433034, 0.525368, 0.505461, 0.58069, 0.661982, 0.648219, 0.59917, 0.553315, 0.525368, 0.553315, 0.525368, 0.483068], '')</t>
  </si>
  <si>
    <t>[0, 1, 2, 3, 4, 5, 6, 29, 30, 31, 32, 33, 34, 35, 36, 37, 38]</t>
  </si>
  <si>
    <t xml:space="preserve">F5RVR2|F5RVR2_9ENTR Pyruvate dehydrogenase complex repressor OS=Enterobacter hormaechei ATCC 49162 </t>
  </si>
  <si>
    <t>([0.264545, 0.30533, 0.36309, 0.288399, 0.194234, 0.247041, 0.288399, 0.324872, 0.257454, 0.295083, 0.21291, 0.164327, 0.118441, 0.118441, 0.127496, 0.134866, 0.216401, 0.15284, 0.139895, 0.139895, 0.147574, 0.229226, 0.225814, 0.142424, 0.236433, 0.36309, 0.359901, 0.346032, 0.349426, 0.352862, 0.31487, 0.418646, 0.505461, 0.486429, 0.59917, 0.497853, 0.494003, 0.472492, 0.618285, 0.632174, 0.486429, 0.476583, 0.476583, 0.454136, 0.450668, 0.422041, 0.377384, 0.281712, 0.301917, 0.264545, 0.339168, 0.366687, 0.291804, 0.206376, 0.229226, 0.209395, 0.268042, 0.275179, 0.288399, 0.25406, 0.257454, 0.346032, 0.247041, 0.167087, 0.194234, 0.295083, 0.288399, 0.21291, 0.185198, 0.179055, 0.200174, 0.120615, 0.116183, 0.191378, 0.301917, 0.298791, 0.236433, 0.257454, 0.173081, 0.109221, 0.10481, 0.111485, 0.111485, 0.229226, 0.311707, 0.30533, 0.298791, 0.18812, 0.281712, 0.311707, 0.222385, 0.236433, 0.352862, 0.346032, 0.339168, 0.278302, 0.278302, 0.36309, 0.349426, 0.339168, 0.398279, 0.370445, 0.275179, 0.185198, 0.137348, 0.111485, 0.067594, 0.06184, 0.120615, 0.118441, 0.196879, 0.291804, 0.291804, 0.275179, 0.216401, 0.203355, 0.15008, 0.216401, 0.216401, 0.144935, 0.236433, 0.271506, 0.271506, 0.26085, 0.359901, 0.377384, 0.374039, 0.465241, 0.483068, 0.483068, 0.472492, 0.468512, 0.370445, 0.370445, 0.349426, 0.4292, 0.436924, 0.534167, 0.509769, 0.422041, 0.436924, 0.433034, 0.342579, 0.377384, 0.380708, 0.346032, 0.284882, 0.318242, 0.321458, 0.291804, 0.268042, 0.275179, 0.278302, 0.295083, 0.216401, 0.170161, 0.102787, 0.109221, 0.067594, 0.047319, 0.069024, 0.0704, 0.056825, 0.100716, 0.118441, 0.164327, 0.120615, 0.15284, 0.15284, 0.155435, 0.125101, 0.134866, 0.134866, 0.134866, 0.109221, 0.164327, 0.164327, 0.164327, 0.102787, 0.139895, 0.203355, 0.203355, 0.278302, 0.281712, 0.191378, 0.191378, 0.144935, 0.155435, 0.17593, 0.185198, 0.182256, 0.239899, 0.257454, 0.243554, 0.167087, 0.170161, 0.170161, 0.219301, 0.21291, 0.264545, 0.26085, 0.271506, 0.284882, 0.308712, 0.342579, 0.4292, 0.374039, 0.450668, 0.534167, 0.505461, 0.490133, 0.494003, 0.494003, 0.497853, 0.418646, 0.468512, 0.472492, 0.374039, 0.408655, 0.505461, 0.444081, 0.390993, 0.308712, 0.31487, 0.275179, 0.268042, 0.257454, 0.288399, 0.301917, 0.295083, 0.311707, 0.301917, 0.298791, 0.298791, 0.284882, 0.284882, 0.301917, 0.398279, 0.390993, 0.390993, 0.387226, 0.468512, 0.557691, 0.680603, 0.653063, 0.648219, 0.632174, 0.622677, 0.59014, 0.562014, 0.538167, 0.529623, 0.51388, 0.465241], '')</t>
  </si>
  <si>
    <t>[32, 34, 38, 39, 137, 138, 208, 209, 219, 242, 243, 244, 245, 246, 247, 248, 249, 250, 251, 252]</t>
  </si>
  <si>
    <t xml:space="preserve">F5RVR3|F5RVR3_9ENTR APC family amino acid transporter OS=Enterobacter hormaechei ATCC 49162 </t>
  </si>
  <si>
    <t>([0.401658, 0.433034, 0.450668, 0.298791, 0.328603, 0.366687, 0.394753, 0.41194, 0.301917, 0.332115, 0.236433, 0.191378, 0.137348, 0.092881, 0.086953, 0.079919, 0.06184, 0.032017, 0.028107, 0.028107, 0.058088, 0.028695, 0.013821, 0.008804, 0.013821, 0.013437, 0.010131, 0.009728, 0.007177, 0.007177, 0.007259, 0.010372, 0.014075, 0.017138, 0.038858, 0.038858, 0.020165, 0.014075, 0.013821, 0.013821, 0.008156, 0.007031, 0.007031, 0.009401, 0.015344, 0.008723, 0.006142, 0.006194, 0.004247, 0.003924, 0.003924, 0.00316, 0.003246, 0.003757, 0.002606, 0.00243, 0.002606, 0.002976, 0.00316, 0.003341, 0.00359, 0.00543, 0.006701, 0.007031, 0.006988, 0.006988, 0.01078, 0.00962, 0.011342, 0.021816, 0.019401, 0.028107, 0.020165, 0.0198, 0.010221, 0.011342, 0.011342, 0.009977, 0.008002, 0.009483, 0.014075, 0.007495, 0.006078, 0.005503, 0.007259, 0.006194, 0.006533, 0.004611, 0.005249, 0.004161, 0.003079, 0.003212, 0.002727, 0.002881, 0.00225, 0.002761, 0.003079, 0.002606, 0.00292, 0.003079, 0.00359, 0.003177, 0.003512, 0.003924, 0.00407, 0.002705, 0.002555, 0.002529, 0.002435, 0.00243, 0.002117, 0.003246, 0.004921, 0.004577, 0.006988, 0.009728, 0.008156, 0.008804, 0.010131, 0.00777, 0.010131, 0.008276, 0.006194, 0.005503, 0.004315, 0.00316, 0.003366, 0.004835, 0.004135, 0.004513, 0.006245, 0.006567, 0.006245, 0.005992, 0.006482, 0.005992, 0.004388, 0.003864, 0.004414, 0.004835, 0.004483, 0.005623, 0.004315, 0.004689, 0.004646, 0.005249, 0.00515, 0.005086, 0.004899, 0.004358, 0.004315, 0.003607, 0.00389, 0.00292, 0.00246, 0.002581, 0.001786, 0.001692, 0.001709, 0.001722, 0.001597, 0.00146, 0.000859, 0.000923, 0.000799, 0.001344, 0.001541, 0.002396, 0.003405, 0.003405, 0.004646, 0.006701, 0.006701, 0.009294, 0.009294, 0.010926, 0.016826, 0.016257, 0.017447, 0.046336, 0.049374, 0.048328, 0.092881, 0.079919, 0.078022, 0.200174, 0.200174, 0.196879, 0.129801, 0.139895, 0.137348, 0.060549, 0.032017, 0.028695, 0.018787, 0.021381, 0.017138, 0.009483, 0.00962, 0.011106, 0.006374, 0.006078, 0.003997, 0.003997, 0.006039, 0.006039, 0.006039, 0.004431, 0.003478, 0.004247, 0.002976, 0.003079, 0.003757, 0.004315, 0.00558, 0.005932, 0.007495, 0.009187, 0.017797, 0.03976, 0.06312, 0.139895, 0.073402, 0.18812, 0.191378, 0.155435, 0.275179, 0.26085, 0.380708, 0.384043, 0.275179, 0.275179, 0.268042, 0.203355, 0.15008, 0.067594, 0.038858, 0.018106, 0.010926, 0.009728, 0.008804, 0.006039, 0.005318, 0.005799, 0.003864, 0.0028, 0.003246, 0.00231, 0.001533, 0.001649, 0.00155, 0.002349, 0.003366, 0.002529, 0.003701, 0.004414, 0.006421, 0.010372, 0.017797, 0.034884, 0.016528, 0.011342, 0.011669, 0.009015, 0.007645, 0.011342, 0.022306, 0.013265, 0.022306, 0.047319, 0.041405, 0.033407, 0.019109, 0.014783, 0.025316, 0.018415, 0.013437, 0.013265, 0.009015, 0.006795, 0.004835, 0.005249, 0.006988, 0.008525, 0.01078, 0.01227, 0.01204, 0.008002, 0.007645, 0.008276, 0.007645, 0.005932, 0.006795, 0.006374, 0.005799, 0.005872, 0.006533, 0.009483, 0.007495, 0.007031, 0.005992, 0.007555, 0.007555, 0.006421, 0.007422, 0.008804, 0.013437, 0.014586, 0.017797, 0.040537, 0.037156, 0.028695, 0.023534, 0.020876, 0.043307, 0.03976, 0.03976, 0.042364, 0.042364, 0.058088, 0.064632, 0.167087, 0.102787, 0.196879, 0.25031, 0.132295, 0.060549, 0.034884, 0.030003, 0.029376, 0.014783, 0.00962, 0.01227, 0.016257, 0.015344, 0.010221, 0.010131, 0.006567, 0.004483, 0.004577, 0.003341, 0.00316, 0.002482, 0.003512, 0.00359, 0.003461, 0.004358, 0.004161, 0.005318, 0.003924, 0.003405, 0.003701, 0.004247, 0.003014, 0.002662, 0.002976, 0.003671, 0.004135, 0.004161, 0.004577, 0.003109, 0.004513, 0.004577, 0.004577, 0.00359, 0.002349, 0.002349, 0.001855, 0.002512, 0.002555, 0.00246, 0.003478, 0.002705, 0.003276, 0.004611, 0.005086, 0.006701, 0.006894, 0.008075, 0.012727, 0.019109, 0.023534, 0.022667, 0.046336, 0.067594, 0.040537, 0.100716, 0.078022, 0.078022, 0.05306, 0.024826, 0.064632, 0.030003, 0.0704, 0.071867, 0.034068, 0.026892, 0.018106, 0.010372, 0.007031, 0.004611, 0.003924, 0.004431, 0.003804, 0.00283, 0.001936, 0.002117, 0.001288, 0.001232, 0.001211, 0.001142, 0.001709, 0.001709, 0.00246, 0.002057, 0.001623, 0.001533, 0.002057, 0.001808, 0.001743, 0.001709, 0.001748, 0.002396, 0.002057, 0.001623, 0.001417, 0.001709, 0.001687, 0.001709, 0.002117, 0.00225, 0.003212, 0.002117, 0.001533, 0.001155, 0.00146, 0.001722, 0.002662, 0.00283, 0.003276, 0.004775, 0.007091, 0.008002, 0.007495, 0.008804, 0.013821, 0.022306, 0.023534, 0.044297, 0.083462, 0.069024, 0.118441, 0.096677, 0.222385, 0.301917, 0.447574], '')</t>
  </si>
  <si>
    <t xml:space="preserve">F5RVR4|F5RVR4_9ENTR GPH family glycoside-pentoside-hexuronide:cation symporter OS=Enterobacter hormaechei ATCC 49162 </t>
  </si>
  <si>
    <t>([0.291804, 0.139895, 0.170161, 0.074921, 0.096677, 0.067594, 0.083462, 0.109221, 0.094817, 0.111485, 0.092881, 0.15008, 0.071867, 0.032017, 0.013437, 0.013265, 0.018106, 0.010509, 0.010926, 0.007315, 0.004431, 0.003512, 0.004976, 0.003607, 0.003431, 0.00246, 0.003177, 0.003298, 0.00231, 0.001687, 0.001675, 0.001417, 0.001155, 0.001778, 0.002276, 0.002503, 0.001967, 0.002327, 0.002529, 0.002336, 0.002366, 0.002581, 0.003341, 0.002482, 0.003555, 0.004208, 0.004315, 0.004358, 0.003607, 0.003924, 0.006078, 0.006374, 0.009865, 0.008002, 0.005992, 0.006795, 0.008276, 0.007315, 0.006421, 0.008723, 0.013821, 0.024826, 0.050641, 0.050641, 0.083462, 0.038858, 0.064632, 0.127496, 0.050641, 0.071867, 0.137348, 0.067594, 0.032017, 0.015694, 0.015694, 0.012727, 0.010509, 0.00777, 0.013437, 0.010131, 0.008156, 0.005799, 0.003804, 0.003701, 0.002688, 0.001967, 0.002336, 0.001481, 0.001481, 0.00243, 0.002512, 0.002512, 0.002512, 0.003431, 0.003276, 0.004611, 0.006245, 0.007177, 0.008624, 0.005623, 0.00558, 0.005503, 0.004976, 0.005872, 0.006078, 0.005992, 0.005378, 0.004775, 0.005223, 0.004976, 0.003607, 0.003431, 0.002276, 0.003246, 0.00283, 0.00292, 0.002976, 0.002194, 0.002396, 0.002211, 0.002435, 0.003405, 0.00283, 0.004315, 0.00543, 0.004247, 0.004388, 0.006567, 0.009977, 0.017447, 0.020876, 0.040537, 0.044297, 0.094817, 0.055536, 0.056825, 0.066181, 0.064632, 0.120615, 0.050641, 0.102787, 0.071867, 0.046336, 0.06184, 0.038858, 0.038042, 0.032677, 0.049374, 0.049374, 0.023963, 0.013437, 0.008002, 0.00777, 0.005318, 0.005378, 0.004976, 0.004208, 0.005799, 0.004689, 0.004247, 0.006039, 0.004315, 0.004247, 0.00515, 0.006142, 0.008002, 0.008525, 0.012727, 0.012491, 0.01204, 0.020165, 0.018106, 0.034068, 0.023534, 0.033407, 0.022306, 0.042364, 0.049374, 0.022667, 0.024826, 0.018106, 0.010372, 0.017797, 0.041405, 0.023963, 0.017447, 0.009187, 0.006374, 0.004358, 0.003757, 0.002512, 0.002276, 0.003298, 0.002512, 0.003177, 0.003804, 0.004646, 0.003607, 0.004577, 0.006701, 0.006701, 0.007177, 0.010509, 0.010926, 0.010131, 0.016021, 0.024826, 0.029376, 0.055536, 0.132295, 0.216401, 0.247041, 0.288399, 0.291804, 0.291804, 0.18812, 0.167087, 0.173081, 0.257454, 0.257454, 0.137348, 0.11371, 0.17593, 0.092881, 0.046336, 0.025762, 0.014075, 0.013016, 0.013016, 0.009096, 0.009187, 0.006795, 0.007177, 0.007877, 0.007555, 0.006194, 0.006078, 0.006142, 0.004835, 0.004247, 0.003671, 0.004976, 0.005318, 0.003671, 0.003512, 0.003757, 0.005223, 0.005223, 0.004135, 0.004646, 0.005992, 0.005872, 0.007315, 0.009977, 0.008723, 0.005683, 0.00777, 0.01204, 0.008002, 0.006421, 0.005318, 0.005992, 0.004315, 0.005086, 0.005872, 0.006619, 0.008723, 0.006894, 0.008075, 0.006567, 0.008002, 0.007877, 0.006245, 0.004577, 0.003963, 0.004161, 0.004835, 0.003924, 0.003924, 0.00543, 0.008525, 0.008276, 0.006533, 0.009294, 0.006482, 0.008409, 0.008276, 0.005378, 0.004315, 0.003757, 0.005799, 0.006078, 0.004513, 0.004388, 0.004414, 0.004431, 0.003276, 0.002705, 0.003804, 0.003757, 0.003298, 0.002138, 0.002057, 0.001649, 0.001, 0.001541, 0.001687, 0.002276, 0.002976, 0.004483, 0.004689, 0.004689, 0.003298, 0.003478, 0.003405, 0.003298, 0.002529, 0.002327, 0.00246, 0.001687, 0.001709, 0.001374, 0.00146, 0.002138, 0.003341, 0.00359, 0.003757, 0.003431, 0.003701, 0.003053, 0.002881, 0.002688, 0.002606, 0.002606, 0.002727, 0.003177, 0.004513, 0.005011, 0.008075, 0.013437, 0.013437, 0.012491, 0.026338, 0.026892, 0.029376, 0.029376, 0.06184, 0.050641, 0.054297, 0.023087, 0.049374, 0.051831, 0.050641, 0.051831, 0.044297, 0.067594, 0.088832, 0.092881, 0.079919, 0.032017, 0.014783, 0.016021, 0.016021, 0.009015, 0.014586, 0.009096, 0.00777, 0.005623, 0.004921, 0.004835, 0.005992, 0.004921, 0.003924, 0.00543, 0.003757, 0.004135, 0.003109, 0.003079, 0.002138, 0.002155, 0.003246, 0.003431, 0.004689, 0.004208, 0.005734, 0.005011, 0.006894, 0.006894, 0.010221, 0.01204, 0.010131, 0.012727, 0.013821, 0.01204, 0.013265, 0.026338, 0.026338, 0.032017, 0.018415, 0.019109, 0.017138, 0.017797, 0.021381, 0.011903, 0.017447, 0.017447, 0.012727, 0.012727, 0.009865, 0.006894, 0.005011, 0.005932, 0.005011, 0.005734, 0.006245, 0.004736, 0.004775, 0.004899, 0.004646, 0.006245, 0.006701, 0.010926, 0.01078, 0.017797, 0.033407, 0.020165, 0.020165, 0.027463, 0.016257, 0.030003, 0.056825, 0.11371, 0.060549, 0.088832, 0.088832, 0.139895, 0.203355, 0.206376, 0.318242, 0.318242, 0.324872, 0.418646, 0.308712, 0.318242, 0.30533, 0.203355, 0.264545, 0.284882, 0.236433, 0.332115, 0.278302, 0.203355, 0.21291, 0.318242, 0.295083, 0.278302, 0.257454, 0.229226, 0.196879, 0.155435, 0.247041, 0.206376, 0.147574, 0.264545, 0.200174], '')</t>
  </si>
  <si>
    <t xml:space="preserve">F5RVR5|F5RVR5_9ENTR Alpha-N-arabinofuranosidase 2 OS=Enterobacter hormaechei ATCC 49162 </t>
  </si>
  <si>
    <t>([0.268042, 0.295083, 0.284882, 0.335645, 0.401658, 0.291804, 0.219301, 0.155435, 0.173081, 0.191378, 0.232838, 0.288399, 0.288399, 0.182256, 0.203355, 0.102787, 0.056825, 0.040537, 0.083462, 0.094817, 0.100716, 0.100716, 0.055536, 0.071867, 0.064632, 0.031287, 0.049374, 0.049374, 0.083462, 0.083462, 0.074921, 0.071867, 0.069024, 0.035586, 0.076542, 0.139895, 0.15008, 0.216401, 0.25031, 0.225814, 0.288399, 0.278302, 0.196879, 0.236433, 0.164327, 0.094817, 0.15008, 0.167087, 0.275179, 0.288399, 0.298791, 0.328603, 0.342579, 0.298791, 0.380708, 0.377384, 0.288399, 0.298791, 0.200174, 0.167087, 0.216401, 0.236433, 0.142424, 0.18812, 0.243554, 0.222385, 0.339168, 0.349426, 0.349426, 0.219301, 0.125101, 0.076542, 0.03976, 0.018106, 0.020522, 0.018415, 0.017447, 0.026338, 0.044297, 0.094817, 0.094817, 0.047319, 0.045352, 0.085092, 0.05306, 0.058088, 0.071867, 0.033407, 0.035586, 0.033407, 0.06184, 0.085092, 0.071867, 0.11371, 0.129801, 0.161087, 0.127496, 0.10481, 0.120615, 0.111485, 0.109221, 0.144935, 0.142424, 0.137348, 0.129801, 0.203355, 0.118441, 0.106997, 0.203355, 0.18812, 0.200174, 0.222385, 0.185198, 0.284882, 0.311707, 0.422041, 0.291804, 0.370445, 0.401658, 0.281712, 0.264545, 0.173081, 0.158265, 0.216401, 0.216401, 0.216401, 0.122885, 0.155435, 0.200174, 0.194234, 0.203355, 0.196879, 0.179055, 0.173081, 0.102787, 0.060549, 0.028107, 0.049374, 0.050641, 0.047319, 0.083462, 0.111485, 0.182256, 0.11371, 0.127496, 0.127496, 0.132295, 0.219301, 0.291804, 0.222385, 0.125101, 0.074921, 0.046336, 0.055536, 0.073402, 0.147574, 0.229226, 0.349426, 0.278302, 0.268042, 0.196879, 0.21291, 0.196879, 0.203355, 0.308712, 0.257454, 0.206376, 0.132295, 0.132295, 0.120615, 0.203355, 0.324872, 0.301917, 0.398279, 0.284882, 0.349426, 0.247041, 0.229226, 0.209395, 0.206376, 0.125101, 0.142424, 0.155435, 0.167087, 0.155435, 0.15284, 0.185198, 0.179055, 0.185198, 0.11371, 0.111485, 0.098513, 0.092881, 0.161087, 0.102787, 0.102787, 0.059222, 0.096677, 0.056825, 0.054297, 0.090864, 0.15284, 0.179055, 0.173081, 0.170161, 0.182256, 0.170161, 0.118441, 0.102787, 0.120615, 0.206376, 0.155435, 0.102787, 0.051831, 0.056825, 0.096677, 0.111485, 0.158265, 0.144935, 0.236433, 0.264545, 0.301917, 0.31487, 0.359901, 0.335645, 0.332115, 0.216401, 0.196879, 0.281712, 0.352862, 0.418646, 0.40511, 0.505461, 0.525368, 0.525368, 0.468512, 0.454136, 0.529623, 0.440853, 0.483068, 0.480142, 0.450668, 0.450668, 0.349426, 0.332115, 0.374039, 0.366687, 0.458154, 0.480142, 0.483068, 0.384043, 0.366687, 0.394753, 0.380708, 0.454136, 0.59014, 0.666105, 0.675549, 0.699094, 0.745909, 0.63748, 0.557691, 0.465241, 0.436924, 0.509769, 0.497853, 0.483068, 0.387226, 0.40511, 0.414856, 0.346032, 0.468512, 0.465241, 0.461924, 0.480142, 0.384043, 0.281712, 0.288399, 0.298791, 0.298791, 0.342579, 0.401658, 0.458154, 0.549308, 0.51388, 0.529623, 0.465241, 0.40511, 0.494003, 0.380708, 0.377384, 0.468512, 0.461924, 0.461924, 0.40511, 0.408655, 0.494003, 0.490133, 0.483068, 0.390993, 0.40511, 0.436924, 0.42561, 0.436924, 0.447574, 0.4292, 0.422041, 0.480142, 0.525368, 0.509769, 0.671169, 0.632174, 0.575842, 0.529623, 0.497853, 0.562014], '')</t>
  </si>
  <si>
    <t>[232, 233, 234, 237, 255, 256, 257, 258, 259, 260, 261, 264, 283, 284, 285, 308, 309, 310, 311, 312, 313, 315]</t>
  </si>
  <si>
    <t xml:space="preserve">F5RVR6|F5RVR6_9ENTR Signaling modulator of AmpE OS=Enterobacter hormaechei ATCC 49162 </t>
  </si>
  <si>
    <t>([0.001103, 0.001383, 0.002349, 0.003298, 0.002662, 0.001872, 0.002623, 0.00231, 0.0028, 0.003727, 0.004431, 0.003607, 0.003478, 0.00359, 0.005734, 0.005503, 0.006619, 0.006795, 0.010926, 0.011342, 0.00962, 0.009096, 0.010672, 0.009865, 0.006567, 0.00962, 0.019401, 0.009401, 0.015694, 0.011903, 0.007259, 0.007315, 0.013265, 0.008624, 0.008624, 0.006795, 0.007177, 0.006245, 0.009015, 0.006374, 0.006619, 0.008156, 0.008804, 0.009187, 0.005683, 0.005734, 0.004135, 0.003053, 0.004577, 0.004513, 0.003864, 0.003727, 0.003727, 0.002555, 0.002336, 0.002057, 0.002581, 0.001872, 0.00243, 0.001623, 0.001499, 0.001408, 0.001232, 0.001159, 0.000648, 0.00076, 0.00076, 0.001232, 0.001335, 0.000842, 0.000648, 0.000614, 0.001069, 0.000893, 0.001391, 0.002336, 0.002727, 0.002606, 0.00246, 0.002194, 0.002138, 0.002881, 0.003341, 0.002976, 0.003246, 0.004611, 0.005734, 0.007177, 0.007031, 0.009401, 0.016257, 0.023963, 0.038858, 0.035586, 0.035586, 0.034884, 0.033407, 0.044297, 0.030003, 0.047319, 0.049374, 0.118441, 0.06312, 0.088832, 0.125101, 0.120615, 0.111485, 0.139895, 0.109221, 0.132295, 0.155435, 0.155435, 0.10481, 0.139895, 0.164327, 0.200174, 0.222385, 0.10481, 0.069024, 0.100716, 0.142424, 0.074921, 0.071867, 0.15284, 0.116183, 0.086953, 0.092881, 0.044297, 0.021381, 0.038858, 0.014586, 0.012491, 0.007645, 0.006482, 0.004513, 0.003821, 0.004208, 0.00283, 0.00292, 0.002761, 0.001778, 0.001335, 0.001434, 0.001408, 0.001335, 0.001675, 0.001597, 0.002336, 0.003671, 0.004161, 0.00292, 0.003341, 0.002761, 0.003997, 0.004135, 0.00515, 0.003963, 0.002705, 0.003757, 0.005086, 0.005249, 0.008409, 0.011903, 0.010372, 0.007259, 0.006533, 0.005992, 0.006194, 0.004577, 0.004388, 0.005992, 0.008156, 0.013437, 0.018106, 0.01078, 0.020165, 0.023963, 0.054297, 0.050641, 0.055536, 0.055536, 0.059222, 0.029376, 0.026892, 0.034068, 0.034068, 0.046336, 0.023087, 0.024393, 0.055536, 0.032017, 0.026338, 0.015344, 0.009865, 0.009865, 0.010672, 0.00777, 0.005623, 0.004976, 0.005086, 0.00359, 0.003997, 0.005318, 0.007259, 0.007877, 0.010372, 0.013821, 0.008624, 0.015694, 0.021816, 0.010372, 0.008525, 0.007495, 0.010509, 0.009401, 0.008156, 0.011518, 0.016826, 0.030611, 0.040537, 0.060549, 0.122885, 0.059222, 0.064632, 0.037156, 0.017447, 0.018106, 0.021816, 0.021381, 0.015078, 0.019109, 0.016826, 0.035586, 0.023534, 0.019401, 0.037156, 0.054297, 0.060549, 0.059222, 0.066181, 0.067594, 0.088832, 0.051831, 0.120615, 0.120615, 0.21291, 0.324872, 0.281712, 0.247041, 0.275179, 0.308712, 0.247041, 0.352862, 0.359901, 0.472492, 0.525368, 0.521092, 0.36309, 0.264545, 0.194234, 0.125101, 0.074921, 0.036378, 0.037156, 0.026338, 0.015078, 0.008804, 0.009015, 0.006988, 0.005799, 0.007422, 0.00777, 0.006701, 0.005992, 0.004899, 0.003997, 0.003177, 0.002482, 0.00316, 0.003246, 0.003366, 0.003478, 0.003607, 0.004577], '')</t>
  </si>
  <si>
    <t>[255, 256]</t>
  </si>
  <si>
    <t xml:space="preserve">F5RVR7|F5RVR7_9ENTR N-acetylmuramoyl-L-alanine amidase OS=Enterobacter hormaechei ATCC 49162 </t>
  </si>
  <si>
    <t>([0.043307, 0.06184, 0.081712, 0.06184, 0.106997, 0.132295, 0.18812, 0.209395, 0.229226, 0.268042, 0.209395, 0.236433, 0.346032, 0.454136, 0.444081, 0.454136, 0.440853, 0.59508, 0.712013, 0.690604, 0.56648, 0.529623, 0.472492, 0.472492, 0.557691, 0.436924, 0.440853, 0.328603, 0.366687, 0.40511, 0.394753, 0.5017, 0.398279, 0.374039, 0.359901, 0.374039, 0.25406, 0.179055, 0.167087, 0.142424, 0.139895, 0.118441, 0.167087, 0.222385, 0.236433, 0.15284, 0.236433, 0.268042, 0.359901, 0.30533, 0.275179, 0.298791, 0.182256, 0.18812, 0.164327, 0.179055, 0.100716, 0.155435, 0.225814, 0.147574, 0.164327, 0.182256, 0.281712, 0.25406, 0.243554, 0.167087, 0.170161, 0.10481, 0.085092, 0.076542, 0.098513, 0.102787, 0.098513, 0.127496, 0.161087, 0.196879, 0.111485, 0.125101, 0.164327, 0.092881, 0.155435, 0.155435, 0.200174, 0.182256, 0.125101, 0.125101, 0.167087, 0.243554, 0.264545, 0.268042, 0.196879, 0.116183, 0.125101, 0.11371, 0.15284, 0.222385, 0.203355, 0.21291, 0.284882, 0.268042, 0.271506, 0.257454, 0.191378, 0.200174, 0.158265, 0.268042, 0.194234, 0.236433, 0.232838, 0.298791, 0.311707, 0.394753, 0.490133, 0.505461, 0.40511, 0.414856, 0.40511, 0.380708, 0.476583, 0.366687, 0.370445, 0.468512, 0.384043, 0.401658, 0.370445, 0.384043, 0.366687, 0.465241, 0.447574, 0.36309, 0.284882, 0.247041, 0.239899, 0.15284, 0.15284, 0.206376, 0.139895, 0.11371, 0.144935, 0.144935, 0.155435, 0.144935, 0.15284, 0.222385, 0.278302, 0.31487, 0.301917, 0.271506, 0.284882, 0.298791, 0.377384, 0.444081, 0.476583, 0.486429, 0.63748, 0.59917, 0.671169, 0.741537, 0.648219, 0.632174, 0.497853, 0.59014, 0.58069, 0.465241, 0.465241, 0.444081, 0.398279, 0.398279, 0.42561, 0.401658, 0.380708, 0.377384, 0.398279, 0.387226, 0.398279, 0.298791, 0.298791, 0.247041, 0.247041, 0.332115, 0.295083, 0.390993, 0.370445, 0.346032, 0.472492, 0.450668, 0.472492], '')</t>
  </si>
  <si>
    <t>[17, 18, 19, 20, 21, 24, 31, 113, 154, 155, 156, 157, 158, 159, 161, 162]</t>
  </si>
  <si>
    <t xml:space="preserve">F5RVR9|F5RVR9_9ENTR Prepilin peptidase-dependent protein D OS=Enterobacter hormaechei ATCC 49162 </t>
  </si>
  <si>
    <t>([0.200174, 0.109221, 0.096677, 0.069024, 0.050641, 0.032017, 0.042364, 0.028695, 0.020876, 0.022306, 0.017447, 0.014075, 0.013437, 0.010926, 0.00777, 0.007495, 0.006194, 0.009977, 0.008723, 0.008409, 0.012491, 0.011669, 0.011342, 0.009728, 0.013613, 0.018787, 0.025762, 0.021816, 0.023087, 0.040537, 0.055536, 0.074921, 0.074921, 0.078022, 0.100716, 0.090864, 0.054297, 0.100716, 0.045352, 0.058088, 0.106997, 0.083462, 0.046336, 0.096677, 0.096677, 0.054297, 0.045352, 0.033407, 0.044297, 0.074921, 0.0704, 0.064632, 0.055536, 0.109221, 0.10481, 0.060549, 0.120615, 0.158265, 0.132295, 0.21291, 0.219301, 0.21291, 0.164327, 0.278302, 0.25406, 0.370445, 0.422041, 0.461924, 0.557691, 0.549308, 0.444081, 0.384043, 0.384043, 0.414856, 0.349426, 0.342579, 0.366687, 0.321458, 0.352862, 0.352862, 0.352862, 0.278302, 0.281712, 0.281712, 0.25406, 0.25406, 0.229226, 0.284882, 0.278302, 0.194234, 0.196879, 0.288399, 0.268042, 0.291804, 0.26085, 0.219301, 0.182256, 0.247041, 0.311707, 0.229226, 0.155435, 0.15284, 0.219301, 0.216401, 0.308712, 0.301917, 0.268042, 0.26085, 0.236433, 0.161087, 0.239899, 0.232838, 0.25031, 0.239899, 0.21291, 0.222385, 0.278302, 0.318242, 0.321458, 0.295083, 0.352862, 0.366687, 0.36309, 0.359901, 0.339168, 0.236433, 0.26085, 0.308712, 0.257454, 0.17593, 0.25406, 0.164327, 0.170161, 0.164327, 0.26085, 0.243554, 0.275179, 0.281712, 0.257454, 0.216401, 0.182256, 0.182256, 0.25031, 0.222385, 0.164327], '')</t>
  </si>
  <si>
    <t>[68, 69]</t>
  </si>
  <si>
    <t xml:space="preserve">F5RVS0|F5RVS0_9ENTR Protein transporter HofB OS=Enterobacter hormaechei ATCC 49162 </t>
  </si>
  <si>
    <t>([0.356642, 0.390993, 0.433034, 0.468512, 0.454136, 0.374039, 0.301917, 0.239899, 0.236433, 0.264545, 0.301917, 0.335645, 0.342579, 0.308712, 0.206376, 0.196879, 0.185198, 0.18812, 0.134866, 0.144935, 0.21291, 0.21291, 0.247041, 0.209395, 0.203355, 0.247041, 0.243554, 0.288399, 0.384043, 0.380708, 0.301917, 0.288399, 0.185198, 0.147574, 0.17593, 0.264545, 0.264545, 0.349426, 0.284882, 0.359901, 0.332115, 0.349426, 0.264545, 0.139895, 0.164327, 0.142424, 0.142424, 0.21291, 0.21291, 0.21291, 0.239899, 0.321458, 0.236433, 0.349426, 0.377384, 0.342579, 0.332115, 0.332115, 0.332115, 0.4292, 0.332115, 0.454136, 0.436924, 0.422041, 0.5017, 0.538167, 0.585406, 0.557691, 0.525368, 0.525368, 0.521092, 0.447574, 0.36309, 0.458154, 0.454136, 0.465241, 0.40511, 0.41194, 0.418646, 0.390993, 0.31487, 0.41194, 0.384043, 0.380708, 0.444081, 0.472492, 0.450668, 0.346032, 0.356642, 0.291804, 0.339168, 0.36309, 0.436924, 0.545602, 0.541878, 0.534167, 0.4292, 0.525368, 0.418646, 0.41194, 0.356642, 0.42561, 0.321458, 0.332115, 0.332115, 0.291804, 0.209395, 0.125101, 0.232838, 0.229226, 0.359901, 0.377384, 0.25031, 0.243554, 0.196879, 0.167087, 0.106997, 0.17593, 0.17593, 0.275179, 0.194234, 0.25031, 0.219301, 0.311707, 0.216401, 0.21291, 0.21291, 0.216401, 0.30533, 0.275179, 0.191378, 0.17593, 0.088832, 0.127496, 0.139895, 0.167087, 0.191378, 0.191378, 0.222385, 0.219301, 0.229226, 0.311707, 0.342579, 0.271506, 0.278302, 0.291804, 0.311707, 0.301917, 0.352862, 0.352862, 0.278302, 0.394753, 0.308712, 0.398279, 0.324872, 0.311707, 0.219301, 0.191378, 0.278302, 0.167087, 0.194234, 0.120615, 0.118441, 0.116183, 0.196879, 0.206376, 0.271506, 0.167087, 0.173081, 0.132295, 0.132295, 0.122885, 0.060549, 0.098513, 0.102787, 0.120615, 0.120615, 0.196879, 0.194234, 0.120615, 0.200174, 0.106997, 0.17593, 0.182256, 0.116183, 0.118441, 0.088832, 0.088832, 0.129801, 0.200174, 0.288399, 0.291804, 0.339168, 0.422041, 0.308712, 0.275179, 0.346032, 0.311707, 0.219301, 0.264545, 0.346032, 0.366687, 0.458154, 0.436924, 0.346032, 0.339168, 0.25406, 0.21291, 0.219301, 0.25031, 0.271506, 0.271506, 0.268042, 0.298791, 0.298791, 0.398279, 0.436924, 0.36309, 0.401658, 0.40511, 0.308712, 0.308712, 0.243554, 0.161087, 0.164327, 0.21291, 0.30533, 0.398279, 0.480142, 0.509769, 0.529623, 0.41194, 0.418646, 0.324872, 0.257454, 0.25406, 0.191378, 0.200174, 0.284882, 0.31487, 0.324872, 0.4292, 0.332115, 0.394753, 0.390993, 0.356642, 0.387226, 0.301917, 0.298791, 0.295083, 0.264545, 0.25031, 0.229226, 0.225814, 0.356642, 0.4292, 0.398279, 0.472492, 0.370445, 0.359901, 0.222385, 0.295083, 0.278302, 0.308712, 0.194234, 0.278302, 0.281712, 0.200174, 0.203355, 0.194234, 0.196879, 0.203355, 0.232838, 0.339168, 0.243554, 0.137348, 0.118441, 0.096677, 0.096677, 0.164327, 0.098513, 0.173081, 0.182256, 0.182256, 0.26085, 0.349426, 0.318242, 0.359901, 0.356642, 0.41194, 0.321458, 0.31487, 0.271506, 0.209395, 0.200174, 0.291804, 0.374039, 0.40511, 0.384043, 0.318242, 0.219301, 0.30533, 0.308712, 0.209395, 0.21291, 0.203355, 0.209395, 0.236433, 0.225814, 0.318242, 0.36309, 0.458154, 0.374039, 0.339168, 0.370445, 0.281712, 0.278302, 0.284882, 0.25031, 0.332115, 0.332115, 0.384043, 0.384043, 0.281712, 0.335645, 0.25031, 0.243554, 0.229226, 0.203355, 0.129801, 0.122885, 0.094817, 0.060549, 0.059222, 0.073402, 0.076542, 0.125101, 0.073402, 0.046336, 0.058088, 0.056825, 0.049374, 0.034884, 0.042364, 0.043307, 0.030611, 0.051831, 0.054297, 0.060549, 0.060549, 0.100716, 0.100716, 0.120615, 0.17593, 0.275179, 0.216401, 0.243554, 0.243554, 0.295083, 0.275179, 0.179055, 0.209395, 0.291804, 0.408655, 0.288399, 0.41194, 0.5017, 0.398279, 0.398279, 0.41194, 0.447574, 0.450668, 0.359901, 0.370445, 0.359901, 0.25031, 0.243554, 0.21291, 0.21291, 0.15284, 0.144935, 0.232838, 0.200174, 0.147574, 0.106997, 0.106997, 0.045352, 0.050641, 0.064632, 0.036378, 0.020876, 0.013016, 0.013613, 0.023534, 0.023087, 0.014783, 0.023963, 0.044297, 0.036378, 0.021816, 0.034068, 0.060549, 0.060549, 0.050641, 0.074921, 0.092881, 0.161087, 0.196879, 0.118441, 0.167087, 0.239899, 0.301917, 0.352862, 0.339168, 0.335645, 0.295083, 0.380708, 0.342579, 0.346032, 0.374039, 0.374039, 0.298791, 0.31487, 0.308712, 0.335645, 0.229226, 0.191378, 0.15284, 0.15284, 0.243554, 0.25031, 0.25031, 0.173081, 0.209395, 0.219301, 0.144935, 0.182256, 0.196879, 0.158265, 0.100716, 0.098513, 0.102787, 0.122885, 0.11371, 0.098513, 0.116183, 0.216401, 0.25031, 0.185198, 0.222385, 0.182256, 0.147574, 0.122885, 0.17593, 0.137348, 0.100716, 0.155435, 0.102787, 0.059222], '')</t>
  </si>
  <si>
    <t>[64, 65, 66, 67, 68, 69, 70, 93, 94, 95, 97, 229, 230, 366]</t>
  </si>
  <si>
    <t xml:space="preserve">F5RVS1|F5RVS1_9ENTR Protein transporter HofC OS=Enterobacter hormaechei ATCC 49162 </t>
  </si>
  <si>
    <t>([0.046336, 0.025762, 0.040537, 0.056825, 0.078022, 0.10481, 0.139895, 0.111485, 0.139895, 0.167087, 0.191378, 0.232838, 0.173081, 0.109221, 0.085092, 0.047319, 0.088832, 0.164327, 0.173081, 0.25031, 0.225814, 0.155435, 0.239899, 0.209395, 0.142424, 0.098513, 0.056825, 0.054297, 0.085092, 0.046336, 0.045352, 0.054297, 0.031287, 0.046336, 0.054297, 0.0704, 0.122885, 0.06312, 0.064632, 0.06184, 0.073402, 0.085092, 0.155435, 0.085092, 0.102787, 0.116183, 0.164327, 0.247041, 0.155435, 0.086953, 0.15008, 0.092881, 0.037156, 0.066181, 0.078022, 0.079919, 0.06312, 0.064632, 0.0704, 0.03976, 0.038858, 0.033407, 0.033407, 0.019401, 0.036378, 0.020522, 0.028695, 0.028695, 0.027463, 0.028107, 0.05306, 0.038042, 0.038042, 0.06312, 0.069024, 0.067594, 0.111485, 0.155435, 0.090864, 0.15008, 0.225814, 0.132295, 0.15284, 0.129801, 0.127496, 0.073402, 0.125101, 0.125101, 0.071867, 0.060549, 0.11371, 0.120615, 0.086953, 0.142424, 0.182256, 0.170161, 0.102787, 0.085092, 0.038042, 0.067594, 0.074921, 0.071867, 0.109221, 0.109221, 0.132295, 0.120615, 0.225814, 0.236433, 0.170161, 0.142424, 0.164327, 0.185198, 0.102787, 0.092881, 0.058088, 0.051831, 0.038042, 0.040537, 0.050641, 0.094817, 0.094817, 0.094817, 0.051831, 0.069024, 0.067594, 0.069024, 0.073402, 0.064632, 0.047319, 0.043307, 0.054297, 0.056825, 0.045352, 0.045352, 0.0704, 0.11371, 0.118441, 0.147574, 0.225814, 0.219301, 0.21291, 0.219301, 0.203355, 0.200174, 0.21291, 0.179055, 0.179055, 0.191378, 0.182256, 0.219301, 0.271506, 0.264545, 0.264545, 0.164327, 0.291804, 0.225814, 0.129801, 0.064632, 0.034884, 0.034884, 0.0198, 0.016257, 0.009096, 0.005992, 0.006245, 0.004646, 0.003924, 0.003478, 0.003864, 0.003014, 0.003014, 0.002482, 0.002606, 0.001855, 0.002976, 0.002761, 0.002529, 0.003276, 0.003997, 0.003864, 0.002727, 0.003727, 0.004247, 0.004247, 0.006482, 0.008723, 0.014075, 0.013821, 0.020165, 0.015344, 0.014315, 0.014315, 0.024393, 0.032017, 0.035586, 0.022667, 0.020165, 0.023963, 0.023963, 0.024393, 0.026338, 0.030611, 0.030003, 0.023087, 0.05306, 0.023963, 0.013821, 0.01204, 0.01204, 0.007315, 0.009096, 0.009015, 0.006374, 0.004921, 0.004358, 0.004835, 0.003963, 0.003053, 0.003053, 0.003053, 0.002606, 0.003555, 0.003366, 0.003431, 0.003821, 0.003821, 0.005872, 0.008075, 0.005623, 0.007555, 0.007422, 0.006421, 0.006374, 0.006245, 0.008409, 0.008276, 0.01078, 0.01227, 0.016021, 0.027463, 0.036378, 0.031287, 0.030611, 0.060549, 0.058088, 0.058088, 0.058088, 0.023963, 0.023534, 0.046336, 0.023087, 0.0198, 0.034884, 0.038858, 0.038042, 0.036378, 0.032017, 0.027463, 0.047319, 0.064632, 0.050641, 0.047319, 0.044297, 0.034884, 0.016528, 0.010221, 0.010131, 0.010131, 0.010131, 0.010926, 0.01078, 0.012491, 0.028107, 0.030611, 0.056825, 0.06312, 0.073402, 0.139895, 0.134866, 0.071867, 0.034068, 0.044297, 0.049374, 0.102787, 0.064632, 0.139895, 0.229226, 0.129801, 0.132295, 0.216401, 0.209395, 0.120615, 0.206376, 0.191378, 0.170161, 0.127496, 0.229226, 0.137348, 0.069024, 0.069024, 0.127496, 0.118441, 0.118441, 0.111485, 0.086953, 0.164327, 0.102787, 0.046336, 0.102787, 0.122885, 0.067594, 0.040537, 0.041405, 0.037156, 0.020522, 0.01204, 0.015344, 0.013437, 0.020876, 0.047319, 0.028695, 0.028695, 0.066181, 0.064632, 0.034884, 0.048328, 0.030003, 0.038042, 0.045352, 0.032017, 0.028695, 0.029376, 0.035586, 0.071867, 0.0704, 0.127496, 0.222385, 0.247041, 0.239899, 0.25031, 0.129801, 0.194234, 0.200174, 0.167087, 0.182256, 0.288399, 0.179055, 0.219301, 0.229226, 0.229226, 0.179055, 0.185198, 0.318242, 0.257454, 0.167087, 0.098513, 0.060549, 0.034884, 0.032017, 0.031287, 0.017447, 0.019109, 0.011106, 0.011106, 0.013821, 0.008723, 0.006533, 0.007031, 0.007091, 0.006988, 0.006988, 0.007031, 0.007259, 0.004775, 0.004513, 0.005992, 0.005932, 0.007422, 0.010221, 0.008804, 0.007422, 0.010372, 0.013821, 0.023534, 0.018415, 0.013613, 0.018106, 0.021816, 0.027463, 0.025762, 0.025316, 0.045352, 0.086953, 0.038042], '')</t>
  </si>
  <si>
    <t xml:space="preserve">F5RVS6|F5RVS6_9ENTR Mutator MutT protein OS=Enterobacter hormaechei ATCC 49162 </t>
  </si>
  <si>
    <t>([0.050641, 0.067594, 0.106997, 0.17593, 0.200174, 0.247041, 0.291804, 0.225814, 0.161087, 0.125101, 0.155435, 0.194234, 0.191378, 0.167087, 0.222385, 0.229226, 0.284882, 0.30533, 0.335645, 0.308712, 0.398279, 0.468512, 0.394753, 0.401658, 0.275179, 0.31487, 0.311707, 0.308712, 0.377384, 0.387226, 0.480142, 0.468512, 0.465241, 0.494003, 0.529623, 0.59014, 0.59014, 0.632174, 0.608892, 0.545602, 0.494003, 0.468512, 0.497853, 0.497853, 0.490133, 0.632174, 0.618285, 0.521092, 0.521092, 0.440853, 0.541878, 0.553315, 0.465241, 0.465241, 0.42561, 0.42561, 0.318242, 0.209395, 0.216401, 0.229226, 0.225814, 0.308712, 0.222385, 0.21291, 0.200174, 0.219301, 0.219301, 0.194234, 0.257454, 0.173081, 0.26085, 0.17593, 0.094817, 0.090864, 0.051831, 0.035586, 0.022667, 0.040537, 0.079919, 0.041405, 0.048328, 0.085092, 0.085092, 0.173081, 0.10481, 0.182256, 0.15284, 0.15008, 0.167087, 0.17593, 0.278302, 0.278302, 0.356642, 0.352862, 0.366687, 0.465241, 0.465241, 0.549308, 0.505461, 0.490133, 0.618285, 0.570702, 0.585406, 0.553315, 0.414856, 0.541878, 0.56648, 0.553315, 0.545602, 0.557691, 0.585406, 0.480142, 0.398279, 0.324872, 0.390993, 0.394753, 0.318242, 0.384043, 0.380708, 0.4292, 0.414856, 0.377384, 0.374039, 0.328603, 0.31487, 0.418646, 0.349426, 0.271506, 0.264545, 0.196879], '')</t>
  </si>
  <si>
    <t>[34, 35, 36, 37, 38, 39, 45, 46, 47, 48, 50, 51, 97, 98, 100, 101, 102, 103, 105, 106, 107, 108, 109, 110]</t>
  </si>
  <si>
    <t xml:space="preserve">F5RVU5|F5RVU5_9ENTR Catabolite repressor/activator OS=Enterobacter hormaechei ATCC 49162 </t>
  </si>
  <si>
    <t>([0.182256, 0.139895, 0.182256, 0.222385, 0.268042, 0.308712, 0.298791, 0.324872, 0.268042, 0.232838, 0.179055, 0.225814, 0.222385, 0.298791, 0.26085, 0.25031, 0.335645, 0.288399, 0.288399, 0.298791, 0.324872, 0.342579, 0.401658, 0.408655, 0.342579, 0.346032, 0.342579, 0.308712, 0.275179, 0.318242, 0.318242, 0.339168, 0.328603, 0.346032, 0.352862, 0.394753, 0.311707, 0.31487, 0.422041, 0.433034, 0.468512, 0.401658, 0.359901, 0.332115, 0.324872, 0.308712, 0.298791, 0.271506, 0.332115, 0.366687, 0.398279, 0.461924, 0.529623, 0.433034, 0.422041, 0.335645, 0.264545, 0.264545, 0.288399, 0.271506, 0.182256, 0.219301, 0.298791, 0.332115, 0.359901, 0.278302, 0.366687, 0.36309, 0.308712, 0.281712, 0.295083, 0.206376, 0.142424, 0.15284, 0.225814, 0.236433, 0.284882, 0.342579, 0.433034, 0.401658, 0.390993, 0.387226, 0.380708, 0.288399, 0.203355, 0.129801, 0.173081, 0.11371, 0.116183, 0.191378, 0.229226, 0.222385, 0.335645, 0.42561, 0.422041, 0.440853, 0.390993, 0.418646, 0.349426, 0.25406, 0.271506, 0.275179, 0.278302, 0.194234, 0.281712, 0.356642, 0.454136, 0.418646, 0.505461, 0.476583, 0.374039, 0.278302, 0.209395, 0.182256, 0.179055, 0.167087, 0.098513, 0.144935, 0.173081, 0.25406, 0.342579, 0.356642, 0.243554, 0.236433, 0.324872, 0.308712, 0.200174, 0.167087, 0.239899, 0.243554, 0.301917, 0.275179, 0.387226, 0.36309, 0.301917, 0.268042, 0.191378, 0.281712, 0.243554, 0.18812, 0.111485, 0.118441, 0.096677, 0.191378, 0.271506, 0.158265, 0.170161, 0.275179, 0.232838, 0.161087, 0.15284, 0.111485, 0.206376, 0.18812, 0.284882, 0.36309, 0.359901, 0.461924, 0.408655, 0.332115, 0.335645, 0.390993, 0.394753, 0.318242, 0.291804, 0.298791, 0.298791, 0.324872, 0.298791, 0.384043, 0.458154, 0.384043, 0.328603, 0.225814, 0.144935, 0.137348, 0.109221, 0.076542, 0.083462, 0.118441, 0.11371, 0.129801, 0.102787, 0.090864, 0.074921, 0.046336, 0.042364, 0.096677, 0.085092, 0.10481, 0.044297, 0.040537, 0.066181, 0.092881, 0.079919, 0.125101, 0.132295, 0.164327, 0.275179, 0.232838, 0.225814, 0.243554, 0.243554, 0.222385, 0.15008, 0.170161, 0.219301, 0.243554, 0.222385, 0.132295, 0.142424, 0.239899, 0.268042, 0.232838, 0.236433, 0.321458, 0.339168, 0.247041, 0.134866, 0.122885, 0.127496, 0.058088, 0.05306, 0.059222, 0.109221, 0.170161, 0.291804, 0.281712, 0.298791, 0.311707, 0.377384, 0.275179, 0.170161, 0.164327, 0.194234, 0.216401, 0.139895, 0.11371, 0.111485, 0.134866, 0.129801, 0.134866, 0.173081, 0.216401, 0.21291, 0.144935, 0.15008, 0.076542, 0.092881, 0.071867, 0.071867, 0.086953, 0.137348, 0.161087, 0.182256, 0.173081, 0.182256, 0.209395, 0.209395, 0.196879, 0.247041, 0.243554, 0.137348, 0.194234, 0.236433, 0.243554, 0.324872, 0.236433, 0.236433, 0.25031, 0.15008, 0.086953, 0.092881, 0.06312, 0.129801, 0.071867, 0.043307, 0.034068, 0.038858, 0.038858, 0.076542, 0.088832, 0.085092, 0.158265, 0.164327, 0.109221, 0.085092, 0.083462, 0.134866, 0.147574, 0.086953, 0.179055, 0.173081, 0.116183, 0.10481, 0.071867, 0.109221, 0.106997, 0.129801, 0.194234, 0.25031, 0.236433, 0.239899, 0.275179, 0.278302, 0.30533, 0.370445, 0.31487, 0.308712, 0.308712, 0.281712, 0.36309, 0.346032, 0.458154, 0.433034, 0.422041, 0.447574, 0.444081, 0.538167, 0.4292, 0.335645, 0.30533, 0.30533, 0.311707, 0.25406, 0.229226, 0.167087, 0.137348, 0.196879, 0.15284, 0.125101, 0.209395, 0.170161, 0.134866], '')</t>
  </si>
  <si>
    <t>[52, 108, 318]</t>
  </si>
  <si>
    <t xml:space="preserve">F5RVU6|F5RVU6_9ENTR Uncharacterized protein OS=Enterobacter hormaechei ATCC 49162 </t>
  </si>
  <si>
    <t>([0.889439, 0.754692, 0.694846, 0.553315, 0.575842, 0.538167, 0.436924, 0.349426, 0.380708, 0.298791, 0.318242, 0.284882, 0.284882, 0.179055, 0.073402, 0.066181, 0.06312, 0.067594, 0.035586, 0.033407, 0.034068, 0.034068, 0.041405, 0.049374, 0.038858, 0.020165, 0.013613, 0.011669, 0.019109, 0.018415, 0.035586, 0.020876, 0.025316, 0.019109, 0.026338, 0.048328, 0.030611, 0.022306, 0.013613, 0.020522, 0.013613, 0.008804], '')</t>
  </si>
  <si>
    <t xml:space="preserve">F5RVU9|F5RVU9_9ENTR LysR family transcriptional regulator OS=Enterobacter hormaechei ATCC 49162 </t>
  </si>
  <si>
    <t>([0.819762, 0.632174, 0.694846, 0.707965, 0.575842, 0.59508, 0.671169, 0.690604, 0.570702, 0.59014, 0.613573, 0.562014, 0.541878, 0.433034, 0.4292, 0.332115, 0.342579, 0.332115, 0.257454, 0.129801, 0.137348, 0.134866, 0.144935, 0.10481, 0.106997, 0.170161, 0.173081, 0.155435, 0.090864, 0.15284, 0.15008, 0.122885, 0.15284, 0.142424, 0.209395, 0.127496, 0.194234, 0.232838, 0.222385, 0.298791, 0.440853, 0.387226, 0.349426, 0.418646, 0.472492, 0.436924, 0.349426, 0.31487, 0.30533, 0.31487, 0.30533, 0.232838, 0.232838, 0.164327, 0.173081, 0.18812, 0.288399, 0.206376, 0.144935, 0.098513, 0.096677, 0.047319, 0.058088, 0.092881, 0.094817, 0.048328, 0.060549, 0.11371, 0.139895, 0.116183, 0.179055, 0.15284, 0.122885, 0.15008, 0.173081, 0.085092, 0.076542, 0.069024, 0.064632, 0.125101, 0.182256, 0.155435, 0.155435, 0.161087, 0.100716, 0.066181, 0.116183, 0.125101, 0.11371, 0.066181, 0.094817, 0.094817, 0.11371, 0.203355, 0.111485, 0.182256, 0.318242, 0.236433, 0.236433, 0.324872, 0.339168, 0.335645, 0.298791, 0.268042, 0.271506, 0.268042, 0.257454, 0.182256, 0.109221, 0.098513, 0.179055, 0.094817, 0.102787, 0.11371, 0.066181, 0.078022, 0.076542, 0.06184, 0.067594, 0.038858, 0.023087, 0.023087, 0.022667, 0.022667, 0.049374, 0.049374, 0.048328, 0.067594, 0.122885, 0.200174, 0.129801, 0.11371, 0.116183, 0.0704, 0.030003, 0.051831, 0.086953, 0.081712, 0.048328, 0.083462, 0.142424, 0.232838, 0.225814, 0.239899, 0.311707, 0.301917, 0.209395, 0.298791, 0.239899, 0.216401, 0.216401, 0.311707, 0.321458, 0.284882, 0.284882, 0.31487, 0.318242, 0.229226, 0.25031, 0.346032, 0.216401, 0.209395, 0.194234, 0.21291, 0.216401, 0.116183, 0.094817, 0.098513, 0.06184, 0.127496, 0.073402, 0.031287, 0.029376, 0.030003, 0.0704, 0.085092, 0.094817, 0.055536, 0.06312, 0.047319, 0.041405, 0.085092, 0.085092, 0.085092, 0.083462, 0.073402, 0.120615, 0.15284, 0.219301, 0.31487, 0.206376, 0.291804, 0.4292, 0.42561, 0.422041, 0.339168, 0.284882, 0.349426, 0.447574, 0.529623, 0.56648, 0.534167, 0.461924, 0.394753, 0.366687, 0.257454, 0.275179, 0.308712, 0.206376, 0.185198, 0.158265, 0.132295, 0.129801, 0.122885, 0.144935, 0.0704, 0.060549, 0.11371, 0.122885, 0.094817, 0.100716, 0.100716, 0.125101, 0.155435, 0.209395, 0.17593, 0.229226, 0.137348, 0.142424, 0.222385, 0.216401, 0.194234, 0.271506, 0.206376, 0.200174, 0.127496, 0.15008, 0.243554, 0.167087, 0.11371, 0.132295, 0.125101, 0.132295, 0.132295, 0.096677, 0.064632, 0.083462, 0.056825, 0.085092, 0.094817, 0.092881, 0.059222, 0.040537, 0.042364, 0.0704, 0.079919, 0.056825, 0.092881, 0.092881, 0.132295, 0.118441, 0.118441, 0.067594, 0.067594, 0.036378, 0.035586, 0.066181, 0.045352, 0.092881, 0.066181, 0.055536, 0.033407, 0.073402, 0.118441, 0.137348, 0.134866, 0.081712, 0.094817, 0.058088, 0.051831, 0.026338, 0.046336, 0.051831, 0.074921, 0.059222, 0.10481, 0.164327, 0.155435, 0.232838, 0.209395, 0.291804, 0.295083, 0.271506, 0.21291, 0.232838, 0.25031, 0.161087, 0.15008, 0.15008, 0.236433, 0.15008, 0.182256, 0.173081, 0.158265, 0.158265, 0.158265, 0.129801, 0.109221, 0.073402, 0.055536, 0.038042, 0.026338, 0.016826, 0.033407], '')</t>
  </si>
  <si>
    <t>[0, 1, 2, 3, 4, 5, 6, 7, 8, 9, 10, 11, 12, 199, 200, 201]</t>
  </si>
  <si>
    <t xml:space="preserve">F5RVV4|F5RVV4_9ENTR Hok/gef family protein OS=Enterobacter hormaechei ATCC 49162 </t>
  </si>
  <si>
    <t>([0.257454, 0.30533, 0.232838, 0.31487, 0.346032, 0.377384, 0.401658, 0.42561, 0.444081, 0.461924, 0.486429, 0.525368, 0.505461, 0.384043, 0.418646, 0.538167, 0.59014, 0.486429, 0.454136, 0.458154, 0.366687, 0.408655, 0.401658, 0.461924, 0.346032, 0.377384, 0.370445, 0.366687, 0.374039, 0.374039, 0.384043, 0.342579, 0.342579, 0.298791, 0.440853, 0.433034, 0.4292, 0.418646, 0.42561, 0.377384, 0.295083, 0.377384, 0.359901, 0.26085, 0.191378, 0.191378, 0.109221, 0.111485, 0.118441, 0.067594, 0.040537, 0.023087, 0.014783, 0.015078, 0.01078, 0.008723, 0.007031, 0.007031, 0.007031, 0.009096, 0.009015, 0.009096, 0.009401, 0.009294, 0.014783, 0.012727, 0.0198, 0.032017, 0.033407, 0.032677, 0.056825, 0.096677, 0.096677, 0.15284, 0.129801, 0.161087, 0.122885, 0.15284, 0.085092, 0.088832, 0.076542, 0.125101, 0.185198, 0.15008, 0.203355, 0.173081, 0.268042, 0.236433, 0.196879, 0.147574, 0.111485, 0.078022, 0.045352], '')</t>
  </si>
  <si>
    <t>[11, 12, 15, 16]</t>
  </si>
  <si>
    <t xml:space="preserve">F5RVV5|F5RVV5_9ENTR Sugar efflux transporter OS=Enterobacter hormaechei ATCC 49162 </t>
  </si>
  <si>
    <t>([0.005932, 0.008723, 0.011342, 0.009015, 0.006374, 0.006482, 0.006567, 0.004835, 0.004775, 0.004161, 0.003864, 0.00407, 0.003701, 0.004358, 0.004899, 0.005932, 0.004414, 0.004611, 0.004611, 0.003924, 0.002761, 0.003997, 0.003366, 0.003757, 0.004976, 0.005249, 0.006039, 0.005086, 0.005223, 0.004577, 0.006245, 0.008525, 0.010926, 0.014315, 0.019109, 0.020876, 0.022667, 0.047319, 0.026892, 0.015078, 0.012491, 0.021816, 0.011903, 0.008525, 0.005223, 0.005223, 0.00558, 0.005932, 0.007031, 0.007495, 0.009187, 0.009187, 0.006142, 0.004161, 0.004161, 0.004161, 0.003478, 0.003366, 0.002211, 0.002881, 0.00407, 0.005318, 0.005318, 0.007555, 0.012727, 0.025762, 0.023534, 0.043307, 0.041405, 0.058088, 0.122885, 0.083462, 0.040537, 0.042364, 0.033407, 0.037156, 0.024826, 0.036378, 0.024393, 0.034884, 0.026892, 0.025316, 0.026338, 0.020522, 0.010926, 0.007495, 0.004646, 0.004135, 0.002555, 0.002606, 0.002606, 0.002555, 0.002482, 0.002512, 0.003607, 0.003997, 0.003512, 0.004414, 0.004135, 0.004899, 0.004414, 0.004208, 0.00316, 0.002555, 0.002976, 0.003053, 0.003671, 0.005799, 0.006988, 0.009728, 0.007555, 0.008409, 0.008723, 0.009294, 0.008525, 0.007031, 0.007031, 0.009015, 0.008895, 0.013437, 0.008409, 0.009728, 0.017138, 0.034884, 0.045352, 0.034884, 0.071867, 0.111485, 0.060549, 0.033407, 0.030611, 0.019401, 0.015694, 0.014586, 0.016528, 0.024393, 0.032677, 0.048328, 0.069024, 0.033407, 0.027463, 0.029376, 0.028695, 0.014783, 0.00962, 0.006701, 0.00777, 0.008624, 0.008804, 0.008075, 0.009294, 0.007177, 0.009401, 0.006701, 0.006039, 0.005683, 0.007091, 0.004835, 0.00558, 0.003671, 0.005086, 0.004577, 0.005249, 0.00407, 0.005734, 0.00515, 0.006374, 0.00558, 0.004976, 0.003276, 0.003014, 0.002976, 0.00316, 0.003671, 0.003607, 0.00359, 0.00359, 0.002435, 0.003079, 0.002035, 0.002623, 0.001786, 0.002366, 0.002727, 0.003276, 0.002688, 0.00389, 0.003478, 0.004358, 0.004513, 0.006533, 0.008276, 0.010131, 0.018106, 0.022306, 0.020876, 0.028695, 0.06184, 0.074921, 0.096677, 0.196879, 0.137348, 0.247041, 0.229226, 0.236433, 0.339168, 0.298791, 0.298791, 0.271506, 0.142424, 0.058088, 0.025316, 0.028695, 0.025762, 0.026892, 0.01227, 0.016021, 0.009294, 0.009187, 0.010221, 0.011106, 0.011903, 0.015078, 0.008409, 0.00543, 0.003804, 0.003804, 0.003963, 0.004315, 0.004247, 0.004315, 0.004513, 0.006421, 0.007315, 0.00777, 0.005249, 0.007422, 0.006374, 0.010221, 0.010221, 0.013437, 0.008002, 0.006567, 0.008156, 0.008525, 0.008723, 0.010509, 0.009865, 0.014075, 0.009728, 0.013265, 0.023087, 0.023534, 0.028107, 0.015078, 0.016826, 0.023963, 0.017138, 0.017447, 0.009096, 0.007422, 0.007259, 0.007091, 0.005683, 0.004414, 0.006374, 0.009294, 0.007877, 0.007877, 0.007645, 0.009294, 0.011518, 0.009187, 0.011106, 0.006701, 0.007422, 0.005872, 0.005223, 0.00558, 0.006795, 0.009728, 0.008624, 0.006142, 0.006039, 0.006142, 0.006988, 0.006795, 0.004835, 0.004899, 0.003607, 0.002435, 0.002366, 0.002327, 0.0028, 0.003701, 0.004483, 0.004161, 0.003461, 0.003821, 0.003177, 0.003701, 0.002623, 0.00231, 0.003276, 0.00407, 0.004431, 0.003405, 0.002396, 0.003276, 0.003212, 0.003405, 0.004315, 0.004315, 0.003079, 0.00292, 0.00225, 0.001743, 0.001778, 0.001675, 0.002035, 0.003053, 0.002057, 0.002396, 0.00389, 0.003701, 0.004388, 0.004835, 0.007259, 0.010926, 0.009294, 0.016826, 0.029376, 0.020165, 0.010509, 0.020165, 0.022306, 0.032677, 0.030611, 0.059222, 0.142424, 0.132295, 0.0704, 0.069024, 0.050641, 0.030003, 0.030003, 0.017447, 0.01204, 0.012727, 0.012491, 0.012491, 0.007645, 0.007315, 0.011106, 0.022306, 0.011106, 0.010221, 0.010221, 0.014315, 0.014075, 0.009187, 0.006421, 0.006078, 0.006619, 0.006533, 0.006567, 0.005872, 0.005249, 0.007495, 0.00558, 0.004358, 0.00515, 0.005086, 0.004315, 0.00292, 0.003079, 0.003671, 0.003804, 0.002881, 0.003431, 0.003607, 0.00359, 0.004208, 0.004775, 0.005378, 0.006701, 0.006567, 0.006421, 0.009015, 0.006988, 0.008804, 0.011903], '')</t>
  </si>
  <si>
    <t xml:space="preserve">F5RVV6|F5RVV6_9ENTR HTH-type transcriptional regulator SgrR OS=Enterobacter hormaechei ATCC 49162 </t>
  </si>
  <si>
    <t>([0.281712, 0.311707, 0.222385, 0.125101, 0.155435, 0.11371, 0.083462, 0.111485, 0.137348, 0.161087, 0.185198, 0.203355, 0.170161, 0.179055, 0.182256, 0.122885, 0.194234, 0.200174, 0.134866, 0.120615, 0.200174, 0.206376, 0.142424, 0.219301, 0.243554, 0.243554, 0.311707, 0.384043, 0.380708, 0.349426, 0.349426, 0.356642, 0.278302, 0.196879, 0.203355, 0.203355, 0.257454, 0.247041, 0.243554, 0.324872, 0.352862, 0.229226, 0.229226, 0.324872, 0.194234, 0.281712, 0.257454, 0.268042, 0.243554, 0.239899, 0.268042, 0.271506, 0.268042, 0.342579, 0.422041, 0.40511, 0.318242, 0.356642, 0.257454, 0.182256, 0.116183, 0.118441, 0.216401, 0.216401, 0.185198, 0.219301, 0.216401, 0.247041, 0.243554, 0.264545, 0.239899, 0.25031, 0.257454, 0.17593, 0.116183, 0.122885, 0.127496, 0.196879, 0.18812, 0.196879, 0.278302, 0.366687, 0.278302, 0.209395, 0.295083, 0.236433, 0.25031, 0.25031, 0.25406, 0.25406, 0.236433, 0.236433, 0.170161, 0.158265, 0.236433, 0.288399, 0.200174, 0.142424, 0.137348, 0.142424, 0.144935, 0.142424, 0.134866, 0.203355, 0.167087, 0.158265, 0.239899, 0.308712, 0.301917, 0.301917, 0.209395, 0.158265, 0.173081, 0.173081, 0.116183, 0.064632, 0.043307, 0.071867, 0.129801, 0.106997, 0.106997, 0.182256, 0.11371, 0.0704, 0.086953, 0.161087, 0.170161, 0.147574, 0.086953, 0.086953, 0.081712, 0.134866, 0.21291, 0.222385, 0.288399, 0.332115, 0.401658, 0.490133, 0.505461, 0.374039, 0.295083, 0.288399, 0.278302, 0.275179, 0.366687, 0.324872, 0.229226, 0.239899, 0.271506, 0.366687, 0.387226, 0.401658, 0.41194, 0.308712, 0.31487, 0.288399, 0.332115, 0.26085, 0.243554, 0.229226, 0.321458, 0.311707, 0.324872, 0.332115, 0.332115, 0.321458, 0.359901, 0.366687, 0.352862, 0.216401, 0.203355, 0.10481, 0.051831, 0.027463, 0.048328, 0.05306, 0.066181, 0.034068, 0.06312, 0.035586, 0.035586, 0.035586, 0.079919, 0.073402, 0.073402, 0.073402, 0.079919, 0.049374, 0.083462, 0.086953, 0.120615, 0.0704, 0.139895, 0.232838, 0.229226, 0.239899, 0.206376, 0.179055, 0.26085, 0.268042, 0.291804, 0.318242, 0.229226, 0.142424, 0.139895, 0.129801, 0.127496, 0.100716, 0.139895, 0.083462, 0.076542, 0.11371, 0.209395, 0.209395, 0.18812, 0.164327, 0.164327, 0.10481, 0.132295, 0.079919, 0.083462, 0.086953, 0.071867, 0.132295, 0.239899, 0.25406, 0.257454, 0.229226, 0.17593, 0.18812, 0.167087, 0.106997, 0.064632, 0.055536, 0.028695, 0.022667, 0.058088, 0.05306, 0.069024, 0.037156, 0.038042, 0.040537, 0.060549, 0.067594, 0.029376, 0.023534, 0.021381, 0.013821, 0.028107, 0.054297, 0.021816, 0.044297, 0.073402, 0.071867, 0.083462, 0.083462, 0.125101, 0.111485, 0.118441, 0.167087, 0.161087, 0.21291, 0.132295, 0.147574, 0.129801, 0.247041, 0.268042, 0.288399, 0.387226, 0.387226, 0.284882, 0.398279, 0.308712, 0.30533, 0.366687, 0.222385, 0.328603, 0.335645, 0.232838, 0.127496, 0.11371, 0.11371, 0.125101, 0.155435, 0.098513, 0.058088, 0.058088, 0.059222, 0.035586, 0.035586, 0.022306, 0.019109, 0.014075, 0.014586, 0.017138, 0.021381, 0.024826, 0.025316, 0.026338, 0.054297, 0.064632, 0.06184, 0.092881, 0.100716, 0.0704, 0.122885, 0.125101, 0.127496, 0.118441, 0.18812, 0.182256, 0.21291, 0.332115, 0.41194, 0.5017, 0.447574, 0.31487, 0.418646, 0.401658, 0.374039, 0.268042, 0.374039, 0.394753, 0.4292, 0.359901, 0.349426, 0.243554, 0.243554, 0.147574, 0.073402, 0.069024, 0.064632, 0.073402, 0.0704, 0.060549, 0.058088, 0.0704, 0.120615, 0.118441, 0.118441, 0.132295, 0.15008, 0.129801, 0.116183, 0.055536, 0.047319, 0.085092, 0.144935, 0.144935, 0.147574, 0.222385, 0.236433, 0.21291, 0.232838, 0.158265, 0.098513, 0.059222, 0.055536, 0.055536, 0.056825, 0.064632, 0.066181, 0.054297, 0.06312, 0.067594, 0.066181, 0.054297, 0.025316, 0.031287, 0.044297, 0.041405, 0.050641, 0.023963, 0.017138, 0.018106, 0.028107, 0.023534, 0.03976, 0.038858, 0.038858, 0.037156, 0.038858, 0.023963, 0.03976, 0.034884, 0.037156, 0.079919, 0.179055, 0.271506, 0.247041, 0.18812, 0.301917, 0.30533, 0.308712, 0.408655, 0.291804, 0.298791, 0.31487, 0.225814, 0.225814, 0.268042, 0.247041, 0.142424, 0.216401, 0.219301, 0.216401, 0.106997, 0.06312, 0.044297, 0.05306, 0.028107, 0.037156, 0.031287, 0.031287, 0.030003, 0.016826, 0.023534, 0.020876, 0.041405, 0.079919, 0.054297, 0.051831, 0.029376, 0.043307, 0.021816, 0.024393, 0.028695, 0.038858, 0.073402, 0.043307, 0.046336, 0.092881, 0.06184, 0.06184, 0.056825, 0.10481, 0.185198, 0.147574, 0.118441, 0.10481, 0.109221, 0.094817, 0.044297, 0.044297, 0.058088, 0.100716, 0.078022, 0.076542, 0.055536, 0.054297, 0.058088, 0.064632, 0.030611, 0.0704, 0.033407, 0.034068, 0.019109, 0.010221, 0.013821, 0.018787, 0.011903, 0.007495, 0.011342, 0.013821, 0.027463, 0.014783, 0.009977, 0.011903, 0.010672, 0.014075, 0.009096, 0.014783, 0.01227, 0.022306, 0.011518, 0.023087, 0.025762, 0.049374, 0.088832, 0.076542, 0.078022, 0.071867, 0.132295, 0.102787, 0.15284, 0.147574, 0.18812, 0.291804, 0.182256, 0.164327, 0.194234, 0.17593, 0.116183, 0.129801, 0.134866, 0.142424, 0.074921, 0.058088, 0.055536, 0.0704, 0.086953, 0.050641, 0.06312, 0.081712, 0.051831, 0.027463, 0.022667, 0.028695, 0.015078, 0.015344, 0.010926, 0.008804, 0.014783, 0.021816, 0.021381, 0.018106, 0.030611, 0.042364, 0.046336, 0.046336, 0.023087, 0.020522, 0.026892, 0.045352, 0.038858, 0.03976, 0.074921, 0.041405, 0.021381, 0.042364, 0.036378, 0.069024, 0.116183, 0.092881, 0.045352, 0.020522, 0.019109, 0.023087, 0.037156, 0.045352, 0.05306, 0.081712, 0.071867, 0.079919, 0.056825, 0.03976, 0.069024, 0.046336, 0.094817, 0.21291, 0.15284], '')</t>
  </si>
  <si>
    <t>[138, 314]</t>
  </si>
  <si>
    <t xml:space="preserve">F5RVV9|F5RVV9_9ENTR Putrescine ABC superfamily ATP binding cassette transporter, ABC protein OS=Enterobacter hormaechei ATCC 49162 </t>
  </si>
  <si>
    <t>([0.010926, 0.020165, 0.032017, 0.020876, 0.040537, 0.038042, 0.054297, 0.031287, 0.044297, 0.032017, 0.040537, 0.034884, 0.06312, 0.067594, 0.116183, 0.122885, 0.118441, 0.100716, 0.078022, 0.096677, 0.094817, 0.164327, 0.17593, 0.173081, 0.257454, 0.194234, 0.239899, 0.236433, 0.349426, 0.349426, 0.349426, 0.268042, 0.352862, 0.264545, 0.161087, 0.137348, 0.122885, 0.06184, 0.069024, 0.088832, 0.158265, 0.206376, 0.203355, 0.17593, 0.17593, 0.102787, 0.079919, 0.042364, 0.046336, 0.050641, 0.048328, 0.092881, 0.085092, 0.083462, 0.078022, 0.116183, 0.167087, 0.196879, 0.271506, 0.352862, 0.346032, 0.346032, 0.308712, 0.308712, 0.271506, 0.18812, 0.17593, 0.25031, 0.366687, 0.366687, 0.366687, 0.281712, 0.158265, 0.264545, 0.257454, 0.271506, 0.311707, 0.203355, 0.094817, 0.120615, 0.127496, 0.0704, 0.046336, 0.043307, 0.044297, 0.044297, 0.083462, 0.185198, 0.179055, 0.102787, 0.096677, 0.050641, 0.094817, 0.147574, 0.116183, 0.118441, 0.185198, 0.185198, 0.25406, 0.278302, 0.288399, 0.243554, 0.243554, 0.243554, 0.332115, 0.339168, 0.342579, 0.328603, 0.21291, 0.21291, 0.268042, 0.167087, 0.161087, 0.179055, 0.206376, 0.161087, 0.182256, 0.182256, 0.191378, 0.122885, 0.194234, 0.179055, 0.206376, 0.308712, 0.339168, 0.346032, 0.335645, 0.295083, 0.264545, 0.26085, 0.229226, 0.257454, 0.291804, 0.298791, 0.194234, 0.194234, 0.295083, 0.271506, 0.30533, 0.200174, 0.203355, 0.134866, 0.081712, 0.090864, 0.096677, 0.118441, 0.058088, 0.059222, 0.078022, 0.055536, 0.106997, 0.15284, 0.132295, 0.120615, 0.18812, 0.264545, 0.284882, 0.232838, 0.147574, 0.125101, 0.122885, 0.129801, 0.21291, 0.31487, 0.222385, 0.147574, 0.122885, 0.206376, 0.222385, 0.26085, 0.25406, 0.25031, 0.18812, 0.142424, 0.18812, 0.132295, 0.125101, 0.120615, 0.142424, 0.134866, 0.147574, 0.239899, 0.281712, 0.232838, 0.21291, 0.191378, 0.229226, 0.268042, 0.268042, 0.247041, 0.173081, 0.18812, 0.106997, 0.109221, 0.18812, 0.21291, 0.281712, 0.18812, 0.116183, 0.06184, 0.125101, 0.11371, 0.11371, 0.144935, 0.185198, 0.203355, 0.21291, 0.161087, 0.134866, 0.139895, 0.147574, 0.182256, 0.25406, 0.318242, 0.349426, 0.335645, 0.25031, 0.179055, 0.271506, 0.257454, 0.349426, 0.301917, 0.229226, 0.18812, 0.15008, 0.11371, 0.078022, 0.118441, 0.17593, 0.142424, 0.106997, 0.067594, 0.06312], '')</t>
  </si>
  <si>
    <t xml:space="preserve">F5RVW0|F5RVW0_9ENTR DedA family integral membrane protein OS=Enterobacter hormaechei ATCC 49162 </t>
  </si>
  <si>
    <t>([0.009015, 0.01204, 0.009294, 0.008804, 0.006039, 0.007315, 0.005872, 0.004736, 0.005011, 0.004646, 0.004921, 0.004358, 0.003366, 0.003405, 0.003177, 0.003212, 0.003212, 0.003246, 0.003478, 0.004358, 0.003109, 0.002336, 0.002396, 0.00225, 0.001786, 0.002035, 0.00231, 0.003212, 0.004577, 0.003997, 0.004358, 0.00407, 0.004976, 0.006482, 0.00515, 0.008002, 0.010221, 0.006533, 0.004689, 0.006567, 0.007259, 0.010672, 0.018106, 0.011669, 0.022306, 0.018787, 0.018415, 0.016826, 0.013437, 0.008276, 0.008895, 0.009483, 0.01227, 0.009015, 0.006078, 0.008804, 0.007091, 0.005683, 0.005623, 0.008075, 0.008525, 0.006078, 0.004358, 0.003997, 0.003478, 0.00246, 0.002662, 0.003757, 0.002623, 0.003079, 0.002727, 0.003431, 0.00389, 0.004247, 0.004315, 0.005932, 0.005932, 0.005086, 0.007091, 0.006533, 0.005378, 0.005223, 0.007315, 0.011669, 0.01227, 0.0198, 0.018415, 0.018106, 0.019109, 0.036378, 0.038042, 0.106997, 0.094817, 0.071867, 0.028695, 0.054297, 0.060549, 0.055536, 0.102787, 0.071867, 0.071867, 0.11371, 0.05306, 0.025316, 0.014783, 0.014586, 0.018106, 0.016021, 0.019109, 0.018106, 0.020165, 0.020165, 0.017797, 0.022306, 0.015078, 0.018106, 0.022667, 0.015344, 0.010926, 0.00962, 0.012727, 0.019109, 0.010372, 0.0198, 0.0198, 0.038042, 0.022667, 0.018415, 0.044297, 0.031287, 0.019109, 0.010926, 0.011903, 0.013016, 0.007422, 0.007315, 0.009865, 0.007315, 0.006894, 0.005799, 0.004646, 0.004976, 0.006482, 0.005932, 0.00389, 0.003607, 0.002396, 0.003298, 0.003727, 0.002529, 0.002727, 0.003212, 0.00407, 0.003405, 0.00283, 0.00283, 0.004135, 0.00283, 0.003701, 0.004736, 0.007315, 0.008804, 0.008409, 0.007495, 0.013437, 0.029376, 0.029376, 0.064632, 0.026338, 0.014586, 0.015344, 0.015694, 0.016021, 0.016826, 0.016826, 0.013437, 0.014075, 0.008723, 0.008804, 0.005734, 0.004976, 0.003864, 0.003341, 0.002336, 0.001936, 0.001318, 0.001267, 0.001383, 0.000854, 0.001344, 0.001855, 0.002349, 0.003341, 0.003298, 0.00316, 0.002623, 0.003555, 0.004835, 0.004689, 0.006988, 0.009977, 0.007315, 0.006567, 0.010672, 0.018106, 0.026892, 0.056825, 0.026892, 0.026892, 0.026892, 0.014586, 0.011903, 0.016826, 0.009401, 0.008723, 0.006039, 0.008002, 0.005734, 0.004976, 0.005503, 0.00407, 0.003607, 0.003701, 0.003997, 0.003298, 0.002349, 0.001434, 0.001434, 0.002014, 0.003079, 0.002976, 0.003431, 0.004161, 0.003014, 0.00283, 0.003478, 0.00515, 0.003555, 0.003298, 0.002581, 0.003478, 0.003478, 0.003079, 0.004247, 0.005378, 0.00515, 0.006245, 0.008276, 0.006894, 0.005992, 0.004315, 0.005623, 0.005872, 0.003864, 0.004483], '')</t>
  </si>
  <si>
    <t xml:space="preserve">F5RVW1|F5RVW1_9ENTR Arabinose operon regulatory protein OS=Enterobacter hormaechei ATCC 49162 </t>
  </si>
  <si>
    <t>([0.509769, 0.541878, 0.377384, 0.401658, 0.257454, 0.30533, 0.295083, 0.30533, 0.229226, 0.18812, 0.185198, 0.236433, 0.182256, 0.173081, 0.173081, 0.096677, 0.100716, 0.074921, 0.074921, 0.127496, 0.116183, 0.059222, 0.06312, 0.059222, 0.030611, 0.041405, 0.042364, 0.049374, 0.06184, 0.060549, 0.094817, 0.079919, 0.076542, 0.132295, 0.069024, 0.034068, 0.034068, 0.032677, 0.023087, 0.021816, 0.014315, 0.024393, 0.042364, 0.044297, 0.094817, 0.11371, 0.098513, 0.086953, 0.098513, 0.086953, 0.161087, 0.170161, 0.232838, 0.134866, 0.074921, 0.092881, 0.147574, 0.25406, 0.239899, 0.346032, 0.284882, 0.264545, 0.185198, 0.098513, 0.102787, 0.118441, 0.17593, 0.281712, 0.194234, 0.17593, 0.170161, 0.090864, 0.083462, 0.073402, 0.142424, 0.25406, 0.335645, 0.311707, 0.284882, 0.301917, 0.173081, 0.139895, 0.21291, 0.318242, 0.31487, 0.219301, 0.118441, 0.056825, 0.048328, 0.10481, 0.10481, 0.088832, 0.090864, 0.043307, 0.049374, 0.058088, 0.023963, 0.013613, 0.015694, 0.009401, 0.00962, 0.013821, 0.014075, 0.008804, 0.007495, 0.011342, 0.016826, 0.028695, 0.028107, 0.017138, 0.014315, 0.017138, 0.021816, 0.042364, 0.071867, 0.064632, 0.031287, 0.054297, 0.102787, 0.049374, 0.098513, 0.090864, 0.06312, 0.054297, 0.094817, 0.122885, 0.071867, 0.038042, 0.041405, 0.071867, 0.129801, 0.142424, 0.102787, 0.096677, 0.088832, 0.10481, 0.059222, 0.088832, 0.116183, 0.06312, 0.074921, 0.066181, 0.034068, 0.066181, 0.076542, 0.051831, 0.05306, 0.100716, 0.11371, 0.060549, 0.040537, 0.038858, 0.034884, 0.031287, 0.034068, 0.027463, 0.017138, 0.032677, 0.042364, 0.037156, 0.036378, 0.071867, 0.100716, 0.18812, 0.109221, 0.18812, 0.291804, 0.271506, 0.191378, 0.25406, 0.356642, 0.422041, 0.342579, 0.356642, 0.30533, 0.203355, 0.225814, 0.328603, 0.311707, 0.206376, 0.182256, 0.284882, 0.264545, 0.243554, 0.118441, 0.200174, 0.118441, 0.090864, 0.092881, 0.092881, 0.078022, 0.074921, 0.090864, 0.096677, 0.05306, 0.055536, 0.092881, 0.116183, 0.10481, 0.106997, 0.109221, 0.125101, 0.120615, 0.074921, 0.034884, 0.073402, 0.071867, 0.129801, 0.092881, 0.094817, 0.096677, 0.11371, 0.0704, 0.040537, 0.06312, 0.056825, 0.098513, 0.109221, 0.096677, 0.102787, 0.102787, 0.100716, 0.100716, 0.102787, 0.139895, 0.236433, 0.161087, 0.098513, 0.055536, 0.094817, 0.098513, 0.15008, 0.15284, 0.18812, 0.30533, 0.216401, 0.295083, 0.301917, 0.219301, 0.206376, 0.200174, 0.216401, 0.236433, 0.243554, 0.139895, 0.173081, 0.182256, 0.268042, 0.271506, 0.271506, 0.173081, 0.164327, 0.155435, 0.11371, 0.071867, 0.058088, 0.100716, 0.064632, 0.064632, 0.100716, 0.083462, 0.081712, 0.092881, 0.132295, 0.137348, 0.139895, 0.132295, 0.10481, 0.102787, 0.090864, 0.15284, 0.225814, 0.203355, 0.179055, 0.216401, 0.321458, 0.295083, 0.264545, 0.390993, 0.349426, 0.311707], '')</t>
  </si>
  <si>
    <t xml:space="preserve">F5RVX3|F5RVX3_9ENTR Protein ApaG OS=Enterobacter hormaechei ATCC 49162 </t>
  </si>
  <si>
    <t>([0.155435, 0.209395, 0.25406, 0.194234, 0.129801, 0.088832, 0.129801, 0.158265, 0.191378, 0.216401, 0.25406, 0.318242, 0.418646, 0.418646, 0.436924, 0.40511, 0.308712, 0.30533, 0.268042, 0.301917, 0.209395, 0.284882, 0.209395, 0.216401, 0.196879, 0.275179, 0.370445, 0.264545, 0.264545, 0.257454, 0.21291, 0.229226, 0.142424, 0.134866, 0.073402, 0.037156, 0.038042, 0.071867, 0.064632, 0.066181, 0.047319, 0.047319, 0.047319, 0.081712, 0.076542, 0.137348, 0.139895, 0.129801, 0.219301, 0.142424, 0.161087, 0.139895, 0.125101, 0.182256, 0.194234, 0.275179, 0.288399, 0.216401, 0.219301, 0.324872, 0.4292, 0.545602, 0.661982, 0.534167, 0.483068, 0.51388, 0.497853, 0.521092, 0.545602, 0.42561, 0.525368, 0.41194, 0.497853, 0.490133, 0.494003, 0.440853, 0.370445, 0.352862, 0.444081, 0.454136, 0.461924, 0.366687, 0.342579, 0.352862, 0.394753, 0.4292, 0.40511, 0.40511, 0.298791, 0.298791, 0.342579, 0.264545, 0.374039, 0.328603, 0.346032, 0.346032, 0.390993, 0.4292, 0.41194, 0.390993, 0.291804, 0.236433, 0.236433, 0.264545, 0.18812, 0.142424, 0.137348, 0.085092, 0.0704, 0.079919, 0.083462, 0.118441, 0.109221, 0.055536, 0.069024, 0.047319, 0.036378, 0.024826, 0.022667, 0.035586, 0.025316, 0.038042, 0.034068, 0.056825, 0.025316], '')</t>
  </si>
  <si>
    <t>[61, 62, 63, 65, 67, 68, 70]</t>
  </si>
  <si>
    <t xml:space="preserve">F5RVX8|F5RVX8_9ENTR Autotransporter domain-containing protein OS=Enterobacter hormaechei ATCC 49162 </t>
  </si>
  <si>
    <t>([0.257454, 0.17593, 0.229226, 0.281712, 0.311707, 0.342579, 0.356642, 0.380708, 0.318242, 0.339168, 0.349426, 0.308712, 0.209395, 0.295083, 0.339168, 0.301917, 0.236433, 0.158265, 0.11371, 0.106997, 0.209395, 0.15284, 0.170161, 0.137348, 0.078022, 0.074921, 0.06184, 0.064632, 0.03976, 0.067594, 0.073402, 0.074921, 0.118441, 0.185198, 0.11371, 0.161087, 0.232838, 0.311707, 0.298791, 0.366687, 0.366687, 0.346032, 0.40511, 0.486429, 0.436924, 0.468512, 0.394753, 0.436924, 0.447574, 0.545602, 0.468512, 0.458154, 0.384043, 0.377384, 0.377384, 0.401658, 0.380708, 0.36309, 0.380708, 0.440853, 0.41194, 0.352862, 0.335645, 0.278302, 0.247041, 0.321458, 0.288399, 0.366687, 0.359901, 0.352862, 0.346032, 0.370445, 0.370445, 0.458154, 0.472492, 0.472492, 0.51388, 0.422041, 0.422041, 0.390993, 0.390993, 0.418646, 0.483068, 0.483068, 0.461924, 0.480142, 0.40511, 0.505461, 0.505461, 0.497853, 0.505461, 0.509769, 0.541878, 0.5017, 0.436924, 0.352862, 0.366687, 0.366687, 0.440853, 0.366687, 0.366687, 0.370445, 0.377384, 0.295083, 0.295083, 0.366687, 0.359901, 0.440853, 0.398279, 0.40511, 0.377384, 0.311707, 0.308712, 0.236433, 0.281712, 0.332115, 0.377384, 0.298791, 0.288399, 0.298791, 0.295083, 0.298791, 0.335645, 0.332115, 0.40511, 0.414856, 0.346032, 0.275179, 0.271506, 0.271506, 0.291804, 0.328603, 0.380708, 0.301917, 0.349426, 0.288399, 0.288399, 0.346032, 0.422041, 0.42561, 0.414856, 0.468512, 0.41194, 0.408655, 0.332115, 0.26085, 0.26085, 0.328603, 0.401658, 0.40511, 0.4292, 0.324872, 0.243554, 0.243554, 0.308712, 0.332115, 0.387226, 0.384043, 0.284882, 0.278302, 0.281712, 0.295083, 0.271506, 0.318242, 0.243554, 0.311707, 0.31487, 0.31487, 0.318242, 0.318242, 0.311707, 0.288399, 0.284882, 0.284882, 0.281712, 0.291804, 0.301917, 0.295083, 0.308712, 0.349426, 0.278302, 0.243554, 0.200174, 0.25406, 0.271506, 0.342579, 0.356642, 0.433034, 0.422041, 0.339168, 0.342579, 0.356642, 0.384043, 0.4292, 0.433034, 0.384043, 0.394753, 0.380708, 0.390993, 0.40511, 0.444081, 0.521092, 0.472492, 0.51388, 0.450668, 0.433034, 0.447574, 0.444081, 0.408655, 0.408655, 0.40511, 0.41194, 0.321458, 0.318242, 0.356642, 0.4292, 0.480142, 0.468512, 0.390993, 0.387226, 0.356642, 0.359901, 0.366687, 0.41194, 0.377384, 0.352862, 0.328603, 0.232838, 0.200174, 0.229226, 0.243554, 0.31487, 0.311707, 0.401658, 0.377384, 0.298791, 0.25031, 0.18812, 0.194234, 0.275179, 0.271506, 0.275179, 0.21291, 0.15008, 0.132295, 0.15008, 0.229226, 0.209395, 0.216401, 0.243554, 0.247041, 0.247041, 0.25406, 0.247041, 0.232838, 0.271506, 0.352862, 0.332115, 0.401658, 0.321458, 0.243554, 0.243554, 0.247041, 0.298791, 0.366687, 0.447574, 0.461924, 0.450668, 0.51388, 0.5017, 0.450668, 0.444081, 0.366687, 0.377384, 0.401658, 0.401658, 0.401658, 0.390993, 0.374039, 0.349426, 0.414856, 0.444081, 0.447574, 0.418646, 0.4292, 0.42561, 0.42561, 0.41194, 0.346032, 0.311707, 0.332115, 0.380708, 0.380708, 0.461924, 0.384043, 0.366687, 0.295083, 0.21291, 0.21291, 0.298791, 0.321458, 0.332115, 0.380708, 0.311707, 0.275179, 0.216401, 0.247041, 0.222385, 0.219301, 0.26085, 0.219301, 0.288399, 0.222385, 0.222385, 0.209395, 0.25031, 0.194234, 0.264545, 0.346032, 0.349426, 0.349426, 0.36309, 0.356642, 0.36309, 0.377384, 0.414856, 0.458154, 0.440853, 0.41194, 0.41194, 0.374039, 0.454136, 0.387226, 0.454136, 0.468512, 0.468512, 0.529623, 0.58069, 0.59014, 0.541878, 0.541878, 0.472492, 0.458154, 0.454136, 0.447574, 0.433034, 0.461924, 0.483068, 0.480142, 0.505461, 0.51388, 0.529623, 0.440853, 0.414856, 0.4292, 0.42561, 0.42561, 0.394753, 0.414856, 0.324872, 0.356642, 0.268042, 0.308712, 0.311707, 0.328603, 0.298791, 0.366687, 0.36309, 0.349426, 0.339168, 0.349426, 0.298791, 0.374039, 0.444081, 0.480142, 0.483068, 0.444081, 0.454136, 0.461924, 0.380708, 0.476583, 0.401658, 0.494003, 0.517562, 0.525368, 0.525368, 0.557691, 0.468512, 0.476583, 0.472492, 0.486429, 0.480142, 0.483068, 0.384043, 0.40511, 0.454136, 0.436924, 0.468512, 0.461924, 0.394753, 0.41194, 0.380708, 0.447574, 0.440853, 0.414856, 0.414856, 0.339168, 0.339168, 0.366687, 0.390993, 0.390993, 0.377384, 0.387226, 0.41194, 0.483068, 0.422041, 0.42561, 0.384043, 0.408655, 0.418646, 0.480142, 0.505461, 0.541878, 0.450668, 0.4292, 0.461924, 0.422041, 0.486429, 0.521092, 0.521092, 0.5017, 0.517562, 0.529623, 0.465241, 0.465241, 0.387226, 0.370445, 0.370445, 0.414856, 0.384043, 0.377384, 0.311707, 0.311707, 0.284882, 0.30533, 0.342579, 0.311707, 0.288399, 0.301917, 0.268042, 0.324872, 0.288399, 0.284882, 0.209395, 0.264545, 0.288399, 0.332115, 0.390993, 0.339168, 0.356642, 0.36309, 0.308712, 0.384043, 0.408655, 0.444081, 0.454136, 0.447574, 0.486429, 0.541878, 0.521092, 0.534167, 0.447574, 0.408655, 0.335645, 0.374039, 0.335645, 0.308712, 0.352862, 0.366687, 0.414856, 0.349426, 0.339168, 0.401658, 0.401658, 0.31487, 0.311707, 0.284882, 0.288399, 0.278302, 0.298791, 0.225814, 0.225814, 0.291804, 0.356642, 0.398279, 0.42561, 0.454136, 0.497853, 0.40511, 0.342579, 0.311707, 0.374039, 0.380708, 0.374039, 0.301917, 0.387226, 0.41194, 0.517562, 0.51388, 0.490133, 0.521092, 0.622677, 0.642678, 0.657645, 0.575842, 0.618285, 0.534167, 0.538167, 0.521092, 0.618285, 0.690604, 0.632174, 0.613573, 0.63748, 0.632174, 0.716283, 0.666105, 0.622677, 0.521092, 0.51388, 0.549308, 0.436924, 0.4292, 0.41194, 0.380708, 0.440853, 0.414856, 0.505461, 0.505461, 0.444081, 0.454136, 0.450668, 0.5017, 0.538167, 0.458154, 0.422041, 0.433034, 0.440853, 0.436924, 0.505461, 0.505461, 0.5017, 0.618285, 0.59508, 0.626927, 0.59917, 0.59917, 0.570702, 0.529623, 0.509769, 0.648219, 0.59508, 0.562014, 0.58069, 0.541878, 0.59508, 0.570702, 0.604312, 0.575842, 0.585406, 0.538167, 0.480142, 0.5017, 0.480142, 0.517562, 0.509769, 0.557691, 0.56648, 0.56648, 0.529623, 0.505461, 0.490133, 0.529623, 0.545602, 0.549308, 0.549308, 0.632174, 0.707965, 0.690604, 0.791621, 0.834292, 0.874069, 0.921076, 0.915074, 0.910643, 0.910643, 0.899122, 0.912647, 0.912647, 0.938133, 0.9657, 0.974374, 0.9657, 0.969315, 0.974374, 0.976226, 0.979741, 0.971072, 0.969315, 0.9657, 0.956248, 0.932927, 0.941505, 0.936162, 0.926919, 0.924947, 0.919029, 0.919029, 0.919029, 0.921076, 0.919029, 0.908098, 0.912647, 0.912647, 0.912647, 0.912647, 0.912647, 0.899122, 0.905695, 0.908098, 0.919029, 0.919029, 0.91684, 0.905695, 0.908098, 0.908098, 0.919029, 0.921076, 0.919029, 0.908098, 0.908098, 0.910643, 0.919029, 0.919029, 0.919029, 0.908098, 0.908098, 0.910643, 0.919029, 0.915074, 0.915074, 0.903857, 0.903857, 0.905695, 0.912647, 0.915074, 0.912647, 0.903857, 0.903857, 0.903857, 0.912647, 0.912647, 0.910643, 0.901269, 0.903857, 0.903857, 0.910643, 0.910643, 0.910643, 0.901269, 0.901269, 0.901269, 0.908098, 0.908098, 0.908098, 0.901269, 0.899122, 0.899122, 0.908098, 0.905695, 0.908098, 0.899122, 0.899122, 0.899122, 0.905695, 0.903857, 0.905695, 0.89662, 0.89662, 0.901269, 0.894241, 0.921076, 0.936162, 0.919029, 0.901269, 0.894241, 0.922952, 0.932927, 0.921076, 0.915074, 0.903857, 0.865454, 0.83125, 0.823549, 0.83125, 0.76285, 0.707965, 0.694846, 0.680603, 0.703578, 0.703578, 0.675549, 0.538167, 0.461924, 0.494003, 0.509769, 0.525368, 0.483068, 0.468512, 0.497853, 0.509769, 0.545602, 0.545602, 0.59014, 0.509769, 0.505461, 0.58069, 0.661982, 0.707965, 0.733139, 0.632174, 0.63748, 0.675549, 0.661982, 0.671169, 0.56648, 0.534167, 0.521092, 0.509769, 0.497853, 0.422041, 0.418646, 0.414856, 0.480142, 0.490133, 0.541878, 0.538167, 0.521092, 0.509769, 0.476583, 0.4292, 0.480142, 0.401658, 0.408655, 0.480142, 0.517562, 0.59917, 0.653063, 0.604312, 0.534167, 0.553315, 0.585406, 0.575842, 0.549308, 0.549308, 0.444081, 0.422041, 0.422041, 0.414856, 0.444081, 0.408655, 0.458154, 0.468512, 0.545602, 0.461924, 0.394753, 0.390993, 0.370445, 0.370445, 0.41194, 0.4292, 0.318242, 0.359901, 0.339168, 0.339168, 0.342579, 0.40511, 0.440853, 0.444081, 0.450668, 0.41194, 0.465241, 0.4292, 0.41194, 0.41194, 0.494003, 0.505461, 0.505461, 0.541878, 0.51388, 0.525368, 0.575842, 0.694846, 0.622677, 0.666105, 0.666105, 0.521092, 0.56648, 0.517562, 0.517562, 0.440853, 0.366687, 0.335645, 0.359901, 0.278302, 0.288399, 0.291804, 0.349426, 0.36309, 0.349426, 0.301917, 0.288399, 0.216401, 0.222385, 0.271506, 0.191378, 0.134866, 0.222385, 0.21291, 0.17593, 0.155435, 0.194234, 0.191378, 0.206376, 0.134866, 0.142424, 0.142424, 0.139895, 0.129801, 0.090864, 0.094817, 0.139895, 0.15008, 0.206376, 0.219301, 0.229226, 0.321458, 0.401658, 0.308712, 0.318242, 0.40511, 0.447574, 0.468512, 0.454136, 0.433034, 0.5017, 0.59508, 0.51388, 0.51388, 0.465241, 0.525368, 0.525368, 0.505461, 0.401658, 0.352862, 0.268042, 0.25031, 0.232838, 0.239899, 0.332115, 0.339168, 0.335645, 0.321458, 0.239899, 0.328603, 0.278302, 0.31487, 0.352862, 0.414856, 0.377384, 0.440853, 0.387226, 0.318242, 0.268042, 0.349426, 0.328603, 0.335645, 0.352862, 0.36309, 0.36309, 0.36309, 0.346032, 0.352862, 0.36309, 0.440853, 0.461924, 0.541878, 0.465241, 0.422041, 0.359901, 0.384043, 0.377384, 0.349426, 0.433034, 0.521092, 0.538167, 0.626927, 0.648219, 0.509769, 0.5017, 0.476583, 0.387226, 0.390993, 0.335645, 0.31487, 0.318242, 0.30533, 0.229226, 0.191378, 0.206376, 0.268042, 0.278302, 0.284882, 0.308712, 0.301917, 0.268042, 0.170161, 0.185198, 0.264545, 0.284882, 0.232838, 0.222385, 0.247041, 0.25406, 0.219301, 0.167087, 0.161087, 0.167087, 0.216401, 0.31487, 0.31487, 0.31487, 0.318242, 0.236433, 0.268042, 0.17593, 0.206376, 0.308712, 0.31487, 0.288399, 0.308712, 0.352862, 0.387226, 0.450668, 0.444081, 0.58069, 0.694846, 0.720929, 0.703578, 0.733139, 0.73685, 0.626927, 0.632174, 0.521092, 0.618285, 0.570702, 0.703578, 0.694846, 0.694846, 0.570702, 0.585406, 0.680603, 0.690604, 0.680603, 0.666105, 0.557691, 0.517562, 0.42561, 0.40511, 0.390993, 0.387226, 0.377384, 0.472492, 0.359901, 0.433034, 0.447574, 0.517562, 0.51388, 0.433034, 0.401658, 0.458154, 0.370445, 0.356642, 0.352862, 0.349426, 0.271506, 0.281712, 0.209395, 0.291804, 0.298791, 0.31487, 0.229226, 0.203355, 0.161087, 0.232838, 0.200174, 0.15284, 0.111485, 0.085092, 0.120615, 0.10481, 0.088832], '')</t>
  </si>
  <si>
    <t>[49, 76, 87, 88, 90, 91, 92, 93, 201, 203, 268, 269, 336, 337, 338, 339, 340, 349, 350, 351, 383, 384, 385, 386, 421, 422, 428, 429, 430, 431, 432, 468, 469, 470, 507, 508, 510, 511, 512, 513, 514, 515, 516, 517, 518, 519, 520, 521, 522, 523, 524, 525, 526, 527, 528, 529, 530, 537, 538, 542, 543, 549, 550, 551, 552, 553, 554, 555, 556, 557, 558, 559, 560, 561, 562, 563, 564, 565, 566, 567, 568, 569, 570, 572, 574, 575, 576, 577, 578, 579, 580, 582, 583, 584, 585, 586, 587, 588, 589, 590, 591, 592, 593, 594, 595, 596, 597, 598, 599, 600, 601,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658, 659, 660, 661, 662, 663, 664, 665, 666, 667, 668, 669, 670, 671, 672, 673, 674, 675, 676, 677, 678, 679, 680, 681, 682, 683, 684, 685, 686, 687, 688, 689, 690, 691, 692, 693, 694, 695, 696, 697, 698, 699, 700, 701, 702, 703, 704, 705, 706, 707, 708, 709, 710, 711, 712, 715, 716, 720, 721, 722, 723, 724, 725, 726, 727, 728, 729, 730, 731, 732, 733, 734, 735, 736, 737, 738, 745, 746, 747, 748, 755, 756, 757, 758, 759, 760, 761, 762, 763, 764, 773, 796, 797, 798, 799, 800, 801, 802, 803, 804, 805, 806, 807, 808, 809, 855, 856, 857, 858, 860, 861, 862, 896, 904, 905, 906, 907, 908, 909, 955, 956, 957, 958, 959, 960, 961, 962, 963, 964, 965, 966, 967, 968, 969, 970, 971, 972, 973, 974, 975, 976, 986, 987]</t>
  </si>
  <si>
    <t>(130</t>
  </si>
  <si>
    <t>221)</t>
  </si>
  <si>
    <t xml:space="preserve">F5RVX9|F5RVX9_9ENTR Lipoprotein OS=Enterobacter hormaechei ATCC 49162 </t>
  </si>
  <si>
    <t>([0.155435, 0.167087, 0.17593, 0.209395, 0.216401, 0.222385, 0.161087, 0.18812, 0.167087, 0.173081, 0.196879, 0.161087, 0.158265, 0.15284, 0.167087, 0.225814, 0.257454, 0.275179, 0.288399, 0.284882, 0.332115, 0.401658, 0.418646, 0.436924, 0.436924, 0.390993, 0.36309, 0.440853, 0.458154, 0.505461, 0.521092, 0.570702, 0.671169, 0.59917, 0.613573, 0.613573, 0.622677, 0.653063, 0.712013, 0.648219, 0.58069, 0.585406, 0.483068, 0.476583, 0.497853, 0.472492, 0.570702, 0.632174, 0.632174, 0.622677, 0.622677, 0.666105, 0.618285, 0.521092, 0.59508, 0.59014, 0.59508, 0.585406, 0.525368, 0.517562, 0.59014, 0.626927, 0.618285, 0.741537, 0.675549, 0.675549, 0.720929, 0.690604, 0.685117, 0.680603, 0.661982, 0.653063, 0.604312, 0.570702, 0.703578, 0.666105, 0.626927], '')</t>
  </si>
  <si>
    <t>[29, 30, 31, 32, 33, 34, 35, 36, 37, 38, 39, 40, 41, 46, 47, 48, 49, 50, 51, 52, 53, 54, 55, 56, 57, 58, 59, 60, 61, 62, 63, 64, 65, 66, 67, 68, 69, 70, 71, 72, 73, 74, 75, 76]</t>
  </si>
  <si>
    <t xml:space="preserve">F5RVY2|F5RVY2_9ENTR Uncharacterized protein OS=Enterobacter hormaechei ATCC 49162 </t>
  </si>
  <si>
    <t>([0.11371, 0.142424, 0.170161, 0.200174, 0.229226, 0.137348, 0.200174, 0.222385, 0.25406, 0.271506, 0.301917, 0.225814, 0.288399, 0.342579, 0.328603, 0.243554, 0.243554, 0.25031, 0.173081, 0.10481, 0.058088, 0.060549, 0.050641, 0.026892, 0.028695, 0.016528, 0.029376, 0.013016, 0.013437, 0.008723, 0.008723, 0.008409, 0.012727, 0.012727, 0.008804, 0.006567, 0.007315, 0.008409, 0.010372, 0.012491, 0.016528, 0.024826, 0.016528, 0.015344, 0.026892, 0.016257], '')</t>
  </si>
  <si>
    <t xml:space="preserve">F5RVY4|F5RVY4_9ENTR Uncharacterized protein OS=Enterobacter hormaechei ATCC 49162 </t>
  </si>
  <si>
    <t>([0.005503, 0.007315, 0.005318, 0.006619, 0.00962, 0.00962, 0.007177, 0.008624, 0.006795, 0.005734, 0.006567, 0.008276, 0.005683, 0.009096, 0.009401, 0.008895, 0.006142, 0.005503, 0.006567, 0.007177, 0.00777, 0.007645, 0.00777, 0.007877, 0.006194, 0.005992, 0.004775, 0.007031, 0.007422, 0.007422, 0.007422, 0.005503, 0.00389, 0.00389, 0.003963, 0.003276, 0.004135, 0.004775, 0.006701, 0.005249, 0.003821, 0.004921, 0.003701, 0.002555, 0.003405], '')</t>
  </si>
  <si>
    <t xml:space="preserve">F5RVY5|F5RVY5_9ENTR Maltose regulon regulatory protein MalI OS=Enterobacter hormaechei ATCC 49162 </t>
  </si>
  <si>
    <t>([0.447574, 0.349426, 0.339168, 0.380708, 0.324872, 0.31487, 0.342579, 0.366687, 0.356642, 0.377384, 0.335645, 0.370445, 0.41194, 0.384043, 0.394753, 0.332115, 0.318242, 0.321458, 0.257454, 0.194234, 0.200174, 0.206376, 0.278302, 0.298791, 0.295083, 0.271506, 0.298791, 0.308712, 0.30533, 0.339168, 0.346032, 0.422041, 0.42561, 0.359901, 0.31487, 0.311707, 0.342579, 0.268042, 0.308712, 0.380708, 0.450668, 0.529623, 0.422041, 0.359901, 0.278302, 0.284882, 0.377384, 0.384043, 0.346032, 0.318242, 0.324872, 0.247041, 0.232838, 0.243554, 0.301917, 0.377384, 0.377384, 0.414856, 0.505461, 0.433034, 0.418646, 0.342579, 0.275179, 0.288399, 0.352862, 0.450668, 0.352862, 0.349426, 0.356642, 0.418646, 0.342579, 0.243554, 0.318242, 0.328603, 0.281712, 0.284882, 0.257454, 0.25406, 0.173081, 0.161087, 0.222385, 0.239899, 0.278302, 0.366687, 0.444081, 0.447574, 0.454136, 0.461924, 0.380708, 0.295083, 0.167087, 0.194234, 0.25031, 0.264545, 0.247041, 0.298791, 0.30533, 0.332115, 0.30533, 0.394753, 0.401658, 0.40511, 0.401658, 0.440853, 0.318242, 0.25406, 0.25031, 0.232838, 0.232838, 0.275179, 0.349426, 0.465241, 0.562014, 0.521092, 0.505461, 0.505461, 0.454136, 0.377384, 0.301917, 0.25406, 0.216401, 0.18812, 0.182256, 0.185198, 0.191378, 0.324872, 0.398279, 0.366687, 0.268042, 0.243554, 0.291804, 0.288399, 0.200174, 0.18812, 0.25031, 0.25406, 0.268042, 0.216401, 0.308712, 0.359901, 0.349426, 0.339168, 0.301917, 0.236433, 0.222385, 0.25031, 0.147574, 0.147574, 0.17593, 0.301917, 0.414856, 0.291804, 0.301917, 0.271506, 0.206376, 0.206376, 0.21291, 0.209395, 0.30533, 0.170161, 0.127496, 0.196879, 0.236433, 0.31487, 0.342579, 0.31487, 0.288399, 0.387226, 0.380708, 0.291804, 0.182256, 0.173081, 0.243554, 0.232838, 0.342579, 0.408655, 0.414856, 0.321458, 0.284882, 0.170161, 0.191378, 0.268042, 0.268042, 0.26085, 0.257454, 0.30533, 0.332115, 0.324872, 0.30533, 0.301917, 0.349426, 0.444081, 0.447574, 0.394753, 0.394753, 0.390993, 0.284882, 0.288399, 0.370445, 0.398279, 0.42561, 0.4292, 0.444081, 0.346032, 0.346032, 0.268042, 0.26085, 0.295083, 0.30533, 0.339168, 0.308712, 0.243554, 0.15284, 0.15284, 0.236433, 0.236433, 0.243554, 0.31487, 0.308712, 0.321458, 0.321458, 0.414856, 0.505461, 0.454136, 0.56648, 0.486429, 0.529623, 0.541878, 0.468512, 0.370445, 0.257454, 0.206376, 0.31487, 0.408655, 0.440853, 0.440853, 0.349426, 0.342579, 0.342579, 0.31487, 0.21291, 0.15008, 0.083462, 0.088832, 0.11371, 0.074921, 0.076542, 0.076542, 0.040537, 0.049374, 0.055536, 0.074921, 0.129801, 0.118441, 0.069024, 0.056825, 0.054297, 0.076542, 0.076542, 0.094817, 0.122885, 0.222385, 0.295083, 0.390993, 0.390993, 0.275179, 0.311707, 0.295083, 0.257454, 0.339168, 0.232838, 0.311707, 0.359901, 0.26085, 0.271506, 0.366687, 0.332115, 0.301917, 0.25406, 0.191378, 0.196879, 0.209395, 0.155435, 0.100716, 0.102787, 0.100716, 0.125101, 0.144935, 0.155435, 0.18812, 0.161087, 0.257454, 0.26085, 0.164327, 0.243554, 0.236433, 0.219301, 0.219301, 0.25031, 0.346032, 0.328603, 0.236433, 0.132295, 0.15284, 0.225814, 0.139895, 0.142424, 0.196879, 0.209395, 0.291804, 0.335645, 0.398279, 0.366687, 0.349426, 0.444081, 0.349426, 0.264545, 0.185198, 0.247041, 0.278302, 0.229226, 0.229226, 0.239899, 0.257454, 0.257454, 0.275179, 0.366687, 0.281712, 0.281712, 0.161087, 0.15284, 0.118441, 0.078022, 0.076542, 0.059222, 0.043307, 0.069024, 0.111485, 0.17593, 0.096677, 0.043307], '')</t>
  </si>
  <si>
    <t>[41, 58, 112, 113, 114, 115, 222, 224, 226, 227]</t>
  </si>
  <si>
    <t xml:space="preserve">F5RVY6|F5RVY6_9ENTR Mannose-6-phosphate isomerase family protein OS=Enterobacter hormaechei ATCC 49162 </t>
  </si>
  <si>
    <t>([0.288399, 0.191378, 0.222385, 0.268042, 0.179055, 0.222385, 0.264545, 0.291804, 0.291804, 0.209395, 0.243554, 0.278302, 0.182256, 0.18812, 0.25031, 0.167087, 0.17593, 0.268042, 0.179055, 0.116183, 0.170161, 0.167087, 0.232838, 0.243554, 0.247041, 0.342579, 0.328603, 0.318242, 0.31487, 0.346032, 0.384043, 0.301917, 0.239899, 0.301917, 0.301917, 0.243554, 0.236433, 0.264545, 0.271506, 0.268042, 0.339168, 0.288399, 0.321458, 0.342579, 0.257454, 0.264545, 0.275179, 0.291804, 0.229226, 0.164327, 0.185198, 0.236433, 0.232838, 0.288399, 0.352862, 0.349426, 0.349426, 0.41194, 0.298791, 0.308712, 0.346032, 0.370445, 0.41194, 0.384043, 0.359901, 0.436924, 0.433034, 0.433034, 0.422041, 0.461924, 0.461924, 0.4292, 0.450668, 0.490133, 0.418646, 0.359901, 0.346032, 0.436924, 0.380708, 0.468512, 0.465241, 0.505461, 0.480142, 0.41194, 0.335645, 0.342579, 0.288399, 0.200174, 0.18812, 0.132295, 0.147574, 0.222385, 0.25406, 0.239899, 0.288399, 0.264545, 0.191378, 0.206376, 0.17593, 0.225814, 0.21291, 0.137348, 0.127496, 0.137348, 0.125101, 0.21291, 0.222385, 0.291804, 0.308712, 0.318242, 0.398279, 0.324872, 0.324872, 0.308712, 0.308712, 0.222385, 0.243554, 0.288399, 0.200174, 0.147574, 0.170161, 0.209395, 0.288399, 0.268042, 0.271506, 0.275179, 0.203355, 0.194234, 0.219301, 0.284882, 0.281712, 0.21291, 0.206376, 0.147574, 0.083462, 0.071867, 0.120615, 0.120615, 0.194234, 0.268042, 0.25031, 0.26085, 0.155435, 0.158265, 0.18812, 0.17593, 0.209395, 0.268042, 0.264545, 0.236433, 0.247041, 0.200174, 0.268042, 0.356642, 0.321458, 0.41194, 0.41194, 0.414856, 0.509769, 0.483068, 0.497853, 0.642678, 0.63748, 0.699094, 0.58069, 0.557691, 0.557691, 0.483068, 0.486429, 0.480142, 0.447574, 0.328603, 0.26085, 0.191378, 0.191378, 0.194234, 0.185198, 0.15008, 0.074921, 0.074921, 0.067594, 0.060549, 0.054297, 0.05306, 0.079919, 0.078022, 0.048328, 0.048328, 0.085092, 0.090864, 0.102787, 0.06184, 0.071867, 0.081712, 0.129801, 0.125101, 0.209395, 0.225814, 0.264545, 0.380708, 0.377384, 0.414856, 0.394753, 0.36309, 0.288399, 0.25406, 0.339168, 0.436924, 0.414856, 0.335645, 0.321458, 0.281712, 0.390993, 0.384043, 0.468512, 0.465241, 0.465241, 0.468512, 0.465241, 0.505461, 0.529623, 0.40511, 0.366687, 0.321458, 0.335645, 0.436924, 0.328603, 0.216401, 0.21291, 0.275179, 0.36309, 0.301917, 0.222385, 0.222385, 0.31487, 0.328603, 0.209395, 0.170161, 0.158265, 0.161087, 0.161087, 0.071867, 0.147574, 0.094817, 0.147574, 0.196879, 0.167087, 0.243554, 0.384043, 0.384043, 0.25406, 0.222385, 0.185198, 0.219301, 0.120615, 0.127496, 0.076542, 0.096677, 0.142424, 0.158265, 0.164327, 0.167087, 0.268042, 0.17593, 0.17593, 0.10481, 0.085092, 0.041405, 0.050641, 0.034884, 0.021381, 0.036378, 0.025316, 0.056825, 0.051831, 0.127496, 0.118441, 0.111485, 0.17593, 0.096677, 0.058088, 0.032017, 0.018787, 0.021381, 0.043307, 0.071867, 0.102787, 0.064632, 0.079919, 0.079919, 0.109221, 0.15284, 0.109221, 0.173081, 0.139895, 0.209395, 0.100716, 0.102787, 0.139895, 0.144935, 0.120615, 0.196879, 0.191378, 0.264545, 0.144935, 0.129801, 0.0704, 0.049374, 0.090864, 0.147574, 0.11371, 0.102787, 0.109221, 0.167087, 0.179055, 0.134866, 0.134866, 0.15284, 0.161087, 0.129801, 0.11371, 0.225814, 0.127496, 0.200174, 0.222385, 0.232838, 0.142424, 0.25406, 0.349426, 0.349426, 0.229226, 0.271506, 0.222385, 0.21291, 0.120615, 0.116183, 0.191378, 0.206376, 0.308712, 0.291804, 0.26085, 0.173081, 0.090864, 0.092881, 0.100716, 0.073402, 0.147574, 0.25406, 0.243554, 0.200174, 0.132295, 0.167087, 0.096677, 0.076542, 0.081712, 0.15008, 0.142424, 0.137348, 0.129801, 0.122885, 0.132295, 0.243554, 0.359901, 0.418646, 0.465241, 0.398279, 0.440853, 0.433034, 0.318242, 0.311707, 0.335645, 0.380708, 0.454136, 0.557691, 0.680603, 0.703578, 0.685117, 0.733139, 0.575842, 0.59014, 0.59917, 0.59917, 0.553315, 0.422041, 0.390993, 0.447574, 0.505461, 0.41194, 0.4292, 0.497853, 0.494003, 0.490133, 0.517562, 0.525368, 0.525368, 0.41194, 0.31487, 0.243554, 0.243554, 0.328603, 0.321458, 0.31487, 0.243554, 0.243554, 0.281712, 0.342579, 0.335645, 0.301917, 0.387226, 0.36309, 0.349426, 0.298791, 0.225814, 0.247041, 0.164327, 0.167087, 0.243554, 0.328603, 0.433034, 0.31487, 0.26085, 0.161087, 0.161087, 0.132295, 0.127496, 0.120615, 0.067594, 0.0704, 0.042364, 0.042364, 0.038042, 0.030611, 0.045352, 0.046336, 0.044297, 0.076542, 0.047319, 0.064632, 0.058088, 0.056825, 0.069024, 0.106997, 0.120615, 0.127496, 0.209395, 0.219301, 0.31487, 0.40511, 0.335645, 0.356642, 0.359901, 0.271506, 0.36309, 0.349426, 0.436924, 0.433034, 0.444081, 0.42561, 0.339168, 0.342579, 0.328603, 0.390993, 0.31487, 0.335645, 0.328603, 0.342579, 0.236433, 0.232838, 0.264545, 0.26085, 0.318242, 0.324872, 0.4292, 0.422041, 0.436924, 0.328603, 0.318242, 0.318242, 0.4292, 0.483068, 0.494003, 0.486429, 0.401658, 0.476583, 0.562014, 0.541878, 0.545602, 0.541878, 0.440853, 0.4292, 0.5017, 0.51388, 0.486429, 0.476583, 0.36309, 0.25406, 0.346032, 0.366687, 0.374039, 0.298791, 0.247041, 0.232838, 0.219301, 0.311707, 0.321458, 0.31487, 0.324872, 0.25031, 0.36309, 0.380708, 0.284882, 0.288399, 0.21291, 0.167087, 0.185198, 0.284882, 0.398279, 0.414856, 0.380708, 0.278302, 0.278302, 0.346032, 0.346032, 0.380708, 0.380708, 0.384043, 0.359901, 0.25406, 0.328603, 0.346032, 0.308712, 0.401658, 0.332115, 0.414856, 0.390993, 0.359901, 0.366687, 0.366687, 0.257454, 0.206376, 0.209395, 0.295083, 0.268042, 0.271506, 0.18812, 0.18812, 0.191378, 0.132295, 0.203355, 0.129801, 0.111485, 0.209395, 0.196879, 0.25031, 0.239899, 0.308712, 0.264545, 0.257454, 0.257454, 0.377384, 0.370445, 0.422041, 0.408655, 0.352862, 0.346032, 0.384043, 0.284882, 0.21291, 0.295083, 0.30533, 0.356642, 0.339168, 0.288399, 0.264545, 0.236433, 0.216401, 0.206376, 0.26085, 0.206376, 0.147574], '')</t>
  </si>
  <si>
    <t>[81, 158, 161, 162, 163, 164, 165, 166, 219, 220, 373, 374, 375, 376, 377, 378, 379, 380, 381, 382, 386, 392, 393, 394, 484, 485, 486, 487, 490, 491]</t>
  </si>
  <si>
    <t xml:space="preserve">F5RVY7|F5RVY7_9ENTR PTS system fructose porter IIA component OS=Enterobacter hormaechei ATCC 49162 </t>
  </si>
  <si>
    <t>([0.050641, 0.029376, 0.032017, 0.050641, 0.054297, 0.036378, 0.025762, 0.043307, 0.056825, 0.0704, 0.090864, 0.088832, 0.10481, 0.054297, 0.106997, 0.194234, 0.17593, 0.236433, 0.243554, 0.173081, 0.179055, 0.127496, 0.137348, 0.102787, 0.058088, 0.073402, 0.139895, 0.222385, 0.167087, 0.170161, 0.102787, 0.118441, 0.15008, 0.118441, 0.209395, 0.219301, 0.219301, 0.194234, 0.167087, 0.132295, 0.196879, 0.127496, 0.147574, 0.182256, 0.232838, 0.31487, 0.278302, 0.264545, 0.222385, 0.281712, 0.281712, 0.308712, 0.200174, 0.142424, 0.170161, 0.10481, 0.111485, 0.076542, 0.155435, 0.15284, 0.182256, 0.182256, 0.298791, 0.21291, 0.257454, 0.219301, 0.194234, 0.147574, 0.161087, 0.161087, 0.118441, 0.059222, 0.094817, 0.17593, 0.161087, 0.243554, 0.339168, 0.356642, 0.433034, 0.352862, 0.324872, 0.257454, 0.185198, 0.132295, 0.203355, 0.134866, 0.203355, 0.134866, 0.239899, 0.173081, 0.134866, 0.100716, 0.194234, 0.194234, 0.179055, 0.288399, 0.216401, 0.17593, 0.120615, 0.081712, 0.125101, 0.161087, 0.161087, 0.225814, 0.26085, 0.229226, 0.271506, 0.225814, 0.349426, 0.239899, 0.194234, 0.301917, 0.301917, 0.298791, 0.21291, 0.229226, 0.206376, 0.196879, 0.170161, 0.209395, 0.21291, 0.203355, 0.219301, 0.257454, 0.275179, 0.278302, 0.281712, 0.318242, 0.352862, 0.36309, 0.461924, 0.444081, 0.398279, 0.472492, 0.447574, 0.538167, 0.468512, 0.440853, 0.545602, 0.666105, 0.626927, 0.690604], '')</t>
  </si>
  <si>
    <t>[135, 138, 139, 140, 141]</t>
  </si>
  <si>
    <t xml:space="preserve">F5RVY8|F5RVY8_9ENTR PTS family porter, IIB component OS=Enterobacter hormaechei ATCC 49162 </t>
  </si>
  <si>
    <t>([0.066181, 0.045352, 0.026338, 0.041405, 0.058088, 0.085092, 0.055536, 0.037156, 0.050641, 0.067594, 0.049374, 0.050641, 0.05306, 0.106997, 0.06184, 0.142424, 0.15284, 0.161087, 0.25031, 0.164327, 0.109221, 0.088832, 0.079919, 0.144935, 0.15008, 0.127496, 0.079919, 0.116183, 0.158265, 0.164327, 0.18812, 0.185198, 0.142424, 0.137348, 0.122885, 0.139895, 0.096677, 0.129801, 0.122885, 0.102787, 0.11371, 0.158265, 0.196879, 0.288399, 0.275179, 0.194234, 0.15008, 0.134866, 0.086953, 0.111485, 0.109221, 0.074921, 0.129801, 0.173081, 0.109221, 0.122885, 0.173081, 0.129801, 0.155435, 0.15284, 0.125101, 0.11371, 0.096677, 0.088832, 0.094817, 0.094817, 0.139895, 0.134866, 0.122885, 0.15008, 0.086953, 0.085092, 0.100716, 0.094817, 0.134866, 0.134866, 0.125101, 0.074921, 0.134866, 0.11371, 0.067594, 0.111485, 0.185198, 0.185198, 0.191378, 0.109221, 0.109221, 0.06312, 0.111485, 0.200174, 0.26085, 0.359901, 0.359901, 0.359901, 0.275179, 0.257454, 0.281712, 0.278302, 0.398279, 0.352862, 0.349426, 0.408655, 0.390993, 0.352862, 0.394753, 0.398279, 0.398279, 0.40511, 0.408655, 0.41194, 0.433034, 0.447574, 0.447574, 0.440853, 0.377384, 0.468512, 0.490133, 0.58069, 0.604312, 0.525368, 0.534167, 0.505461, 0.42561, 0.444081, 0.390993, 0.298791, 0.298791, 0.387226, 0.394753, 0.483068, 0.486429, 0.42561, 0.332115, 0.335645, 0.236433, 0.308712, 0.222385, 0.142424, 0.158265, 0.15284, 0.155435, 0.17593, 0.122885, 0.132295, 0.122885, 0.120615, 0.191378, 0.196879, 0.173081, 0.167087, 0.173081, 0.167087, 0.127496, 0.191378, 0.155435, 0.225814, 0.194234, 0.26085, 0.308712, 0.236433, 0.18812, 0.191378, 0.155435, 0.275179], '')</t>
  </si>
  <si>
    <t>[117, 118, 119, 120, 121]</t>
  </si>
  <si>
    <t xml:space="preserve">F5RVY9|F5RVY9_9ENTR PTS family mannose/fructose/sorbose porter component IIC OS=Enterobacter hormaechei ATCC 49162 </t>
  </si>
  <si>
    <t>([0.001374, 0.001541, 0.001232, 0.000945, 0.001434, 0.001597, 0.001374, 0.001786, 0.00243, 0.003341, 0.003053, 0.002581, 0.002623, 0.003804, 0.002435, 0.003014, 0.003431, 0.004646, 0.004976, 0.00359, 0.00359, 0.003512, 0.004135, 0.006039, 0.009728, 0.006894, 0.005683, 0.008156, 0.008075, 0.006533, 0.004315, 0.004431, 0.006078, 0.006245, 0.004513, 0.004611, 0.004388, 0.004689, 0.003431, 0.004577, 0.006795, 0.009865, 0.009977, 0.008075, 0.00543, 0.004835, 0.005223, 0.006482, 0.004976, 0.005249, 0.00558, 0.006039, 0.005378, 0.003821, 0.004577, 0.005318, 0.005683, 0.005992, 0.006142, 0.009015, 0.008804, 0.008276, 0.006619, 0.011106, 0.01204, 0.024826, 0.013821, 0.023534, 0.014586, 0.014315, 0.010672, 0.008276, 0.013265, 0.019109, 0.019401, 0.019401, 0.015078, 0.024393, 0.01204, 0.007177, 0.007177, 0.007177, 0.007315, 0.009187, 0.009187, 0.013016, 0.008525, 0.010672, 0.007495, 0.010131, 0.009096, 0.009096, 0.01227, 0.011342, 0.008624, 0.013613, 0.009865, 0.013265, 0.013265, 0.026338, 0.025316, 0.014075, 0.008156, 0.008624, 0.007259, 0.00543, 0.00407, 0.00407, 0.003366, 0.004483, 0.005086, 0.004775, 0.00407, 0.004835, 0.004611, 0.006795, 0.005932, 0.009294, 0.007877, 0.006701, 0.004577, 0.007091, 0.011106, 0.021816, 0.022306, 0.035586, 0.059222, 0.086953, 0.069024, 0.066181, 0.027463, 0.030611, 0.073402, 0.102787, 0.042364, 0.022667, 0.025316, 0.037156, 0.024393, 0.028107, 0.042364, 0.037156, 0.018106, 0.009728, 0.010221, 0.006078, 0.004247, 0.004431, 0.004689, 0.004513, 0.004577, 0.005734, 0.004247, 0.00283, 0.00225, 0.003246, 0.003821, 0.003701, 0.002503, 0.002057, 0.002512, 0.002396, 0.00243, 0.002581, 0.003864, 0.003757, 0.003997, 0.005734, 0.005223, 0.003555, 0.004135, 0.004208, 0.004736, 0.006482, 0.008075, 0.015344, 0.010131, 0.008002, 0.007555, 0.011518, 0.011518, 0.007645, 0.008723, 0.012491, 0.010926, 0.009977, 0.006701, 0.008409, 0.005249, 0.003804, 0.003864, 0.004976, 0.007315, 0.00515, 0.003512, 0.004315, 0.003997, 0.003727, 0.005086, 0.004247, 0.003079, 0.003079, 0.003014, 0.001722, 0.001417, 0.001417, 0.001417, 0.001335, 0.001159, 0.001408, 0.001383, 0.001499, 0.000893, 0.000477, 0.000859, 0.000876, 0.000923, 0.000713, 0.000816, 0.000661, 0.000498, 0.000558, 0.000558, 0.000648, 0.001172, 0.001434, 0.001335, 0.000833, 0.001211, 0.001069, 0.000833, 0.001318, 0.001155, 0.001906, 0.001786, 0.001786, 0.002881, 0.003053, 0.00316, 0.004414, 0.005223, 0.006245, 0.006078, 0.007495, 0.010221, 0.008624, 0.011518, 0.012727, 0.028107, 0.044297, 0.10481, 0.232838, 0.257454, 0.41194, 0.247041, 0.356642, 0.339168, 0.288399, 0.229226, 0.275179, 0.209395, 0.170161, 0.21291, 0.349426, 0.422041], '')</t>
  </si>
  <si>
    <t xml:space="preserve">F5RVZ0|F5RVZ0_9ENTR PTS family mannose/fructose/sorbose porter component IID OS=Enterobacter hormaechei ATCC 49162 </t>
  </si>
  <si>
    <t>([0.465241, 0.494003, 0.517562, 0.422041, 0.298791, 0.328603, 0.318242, 0.222385, 0.21291, 0.200174, 0.222385, 0.268042, 0.179055, 0.170161, 0.170161, 0.137348, 0.200174, 0.111485, 0.125101, 0.125101, 0.073402, 0.129801, 0.129801, 0.067594, 0.102787, 0.102787, 0.067594, 0.047319, 0.088832, 0.085092, 0.064632, 0.076542, 0.046336, 0.06312, 0.06312, 0.06312, 0.046336, 0.023534, 0.054297, 0.050641, 0.03976, 0.05306, 0.051831, 0.051831, 0.106997, 0.122885, 0.161087, 0.137348, 0.209395, 0.209395, 0.25031, 0.295083, 0.264545, 0.216401, 0.147574, 0.15284, 0.158265, 0.26085, 0.398279, 0.384043, 0.275179, 0.311707, 0.311707, 0.200174, 0.137348, 0.137348, 0.120615, 0.122885, 0.164327, 0.098513, 0.098513, 0.056825, 0.081712, 0.094817, 0.179055, 0.291804, 0.243554, 0.243554, 0.222385, 0.21291, 0.229226, 0.225814, 0.236433, 0.271506, 0.390993, 0.476583, 0.36309, 0.374039, 0.436924, 0.377384, 0.468512, 0.394753, 0.486429, 0.370445, 0.298791, 0.291804, 0.318242, 0.25406, 0.206376, 0.203355, 0.106997, 0.088832, 0.164327, 0.15284, 0.116183, 0.054297, 0.06184, 0.111485, 0.076542, 0.038858, 0.037156, 0.045352, 0.037156, 0.021381, 0.021381, 0.028695, 0.016257, 0.013821, 0.017797, 0.017797, 0.010926, 0.015078, 0.01227, 0.011518, 0.011518, 0.016021, 0.015694, 0.008895, 0.008895, 0.012491, 0.01227, 0.011342, 0.006795, 0.010131, 0.010672, 0.013613, 0.008895, 0.009096, 0.008002, 0.006619, 0.005503, 0.005318, 0.006567, 0.007495, 0.007495, 0.00558, 0.003727, 0.003821, 0.003555, 0.002606, 0.00243, 0.003212, 0.003246, 0.004513, 0.003727, 0.004611, 0.005223, 0.007031, 0.009865, 0.008409, 0.014315, 0.018415, 0.018415, 0.010372, 0.010372, 0.010372, 0.017138, 0.034884, 0.0704, 0.147574, 0.144935, 0.15008, 0.17593, 0.239899, 0.137348, 0.185198, 0.10481, 0.054297, 0.054297, 0.030611, 0.023534, 0.013016, 0.012727, 0.021381, 0.034884, 0.020522, 0.016021, 0.01227, 0.01227, 0.007315, 0.005503, 0.007645, 0.005318, 0.004775, 0.005734, 0.007877, 0.00558, 0.008525, 0.007555, 0.005249, 0.007091, 0.011669, 0.0198, 0.027463, 0.016826, 0.018415, 0.015078, 0.019401, 0.013613, 0.014315, 0.030003, 0.035586, 0.017797, 0.038042, 0.038042, 0.017138, 0.009187, 0.018106, 0.016257, 0.018787, 0.020165, 0.022667, 0.01204, 0.009401, 0.007031, 0.007091, 0.004835, 0.007031, 0.007315, 0.007422, 0.004976, 0.003555, 0.00359, 0.004388, 0.004208, 0.004358, 0.006142, 0.007091, 0.006421, 0.006894, 0.007422, 0.011342, 0.008525, 0.010221, 0.010221, 0.00962, 0.009187, 0.009483, 0.006533, 0.004689, 0.005799, 0.007259, 0.007422, 0.009187, 0.008002, 0.006894, 0.006701, 0.006701, 0.006482, 0.004388, 0.003461, 0.004414, 0.003607, 0.003431, 0.003341, 0.003109, 0.00359, 0.004161, 0.004921, 0.006533, 0.008409, 0.008002], '')</t>
  </si>
  <si>
    <t>[2]</t>
  </si>
  <si>
    <t xml:space="preserve">F5RVZ9|F5RVZ9_9ENTR Transcriptional activator protein NhaR OS=Enterobacter hormaechei ATCC 49162 </t>
  </si>
  <si>
    <t>([0.024393, 0.011903, 0.00777, 0.010672, 0.009483, 0.007877, 0.009865, 0.013437, 0.017138, 0.021816, 0.018787, 0.016528, 0.016826, 0.013821, 0.018415, 0.018415, 0.024826, 0.014315, 0.009483, 0.009483, 0.014586, 0.028107, 0.06312, 0.132295, 0.071867, 0.116183, 0.18812, 0.194234, 0.111485, 0.111485, 0.092881, 0.085092, 0.142424, 0.155435, 0.18812, 0.142424, 0.134866, 0.161087, 0.239899, 0.243554, 0.21291, 0.203355, 0.173081, 0.164327, 0.158265, 0.247041, 0.239899, 0.155435, 0.167087, 0.291804, 0.295083, 0.342579, 0.342579, 0.324872, 0.324872, 0.236433, 0.257454, 0.144935, 0.144935, 0.088832, 0.122885, 0.232838, 0.232838, 0.196879, 0.109221, 0.11371, 0.066181, 0.064632, 0.118441, 0.118441, 0.076542, 0.045352, 0.043307, 0.043307, 0.028107, 0.027463, 0.026338, 0.03976, 0.081712, 0.090864, 0.147574, 0.185198, 0.111485, 0.069024, 0.042364, 0.096677, 0.060549, 0.106997, 0.0704, 0.056825, 0.054297, 0.058088, 0.058088, 0.05306, 0.088832, 0.132295, 0.074921, 0.086953, 0.086953, 0.088832, 0.051831, 0.030611, 0.030611, 0.044297, 0.06312, 0.085092, 0.050641, 0.086953, 0.092881, 0.147574, 0.179055, 0.102787, 0.122885, 0.125101, 0.120615, 0.074921, 0.038042, 0.071867, 0.109221, 0.116183, 0.116183, 0.179055, 0.229226, 0.147574, 0.106997, 0.137348, 0.203355, 0.185198, 0.170161, 0.167087, 0.155435, 0.147574, 0.15008, 0.158265, 0.203355, 0.132295, 0.127496, 0.219301, 0.216401, 0.142424, 0.161087, 0.096677, 0.096677, 0.111485, 0.182256, 0.275179, 0.271506, 0.281712, 0.366687, 0.284882, 0.167087, 0.164327, 0.116183, 0.17593, 0.100716, 0.122885, 0.21291, 0.216401, 0.219301, 0.15008, 0.222385, 0.106997, 0.098513, 0.05306, 0.030003, 0.030611, 0.034884, 0.03976, 0.042364, 0.048328, 0.081712, 0.185198, 0.100716, 0.173081, 0.15284, 0.155435, 0.094817, 0.094817, 0.167087, 0.161087, 0.219301, 0.144935, 0.170161, 0.196879, 0.31487, 0.40511, 0.390993, 0.356642, 0.321458, 0.25406, 0.155435, 0.161087, 0.132295, 0.229226, 0.129801, 0.092881, 0.164327, 0.15284, 0.073402, 0.069024, 0.0704, 0.078022, 0.132295, 0.132295, 0.196879, 0.118441, 0.132295, 0.083462, 0.049374, 0.051831, 0.073402, 0.06184, 0.066181, 0.073402, 0.06312, 0.088832, 0.090864, 0.067594, 0.120615, 0.185198, 0.094817, 0.096677, 0.100716, 0.083462, 0.134866, 0.134866, 0.164327, 0.092881, 0.078022, 0.088832, 0.071867, 0.074921, 0.15284, 0.085092, 0.042364, 0.042364, 0.049374, 0.092881, 0.069024, 0.038042, 0.045352, 0.100716, 0.106997, 0.094817, 0.067594, 0.073402, 0.076542, 0.05306, 0.088832, 0.161087, 0.158265, 0.196879, 0.182256, 0.122885, 0.155435, 0.26085, 0.311707, 0.216401, 0.196879, 0.25031, 0.26085, 0.158265, 0.125101, 0.129801, 0.129801, 0.167087, 0.098513, 0.096677, 0.158265, 0.185198, 0.158265, 0.158265, 0.161087, 0.15008, 0.132295, 0.111485, 0.109221, 0.096677, 0.179055, 0.106997, 0.127496, 0.167087, 0.18812, 0.120615, 0.11371, 0.134866, 0.194234, 0.247041, 0.147574, 0.125101, 0.085092, 0.085092, 0.11371, 0.078022, 0.059222, 0.100716, 0.147574, 0.096677, 0.067594], '')</t>
  </si>
  <si>
    <t xml:space="preserve">F5RW03|F5RW03_9ENTR Uncharacterized protein OS=Enterobacter hormaechei ATCC 49162 </t>
  </si>
  <si>
    <t>([0.006245, 0.002662, 0.00243, 0.002155, 0.00283, 0.00152, 0.002336, 0.002881, 0.0028, 0.002623, 0.002512, 0.001967, 0.002366, 0.002705, 0.005086, 0.004736, 0.004775, 0.004835, 0.002606, 0.002155, 0.002155, 0.002155, 0.003963, 0.004483, 0.005872, 0.005872, 0.010672, 0.009294, 0.007645, 0.00962, 0.013613, 0.023087, 0.038858, 0.030003, 0.025762, 0.020876, 0.019109, 0.076542, 0.060549, 0.264545, 0.356642, 0.321458, 0.30533], '')</t>
  </si>
  <si>
    <t xml:space="preserve">F5RW04|F5RW04_9ENTR Inner membrane protein YaaH OS=Enterobacter hormaechei ATCC 49162 </t>
  </si>
  <si>
    <t>([0.342579, 0.179055, 0.206376, 0.100716, 0.066181, 0.081712, 0.033407, 0.042364, 0.031287, 0.043307, 0.058088, 0.043307, 0.023087, 0.01204, 0.01227, 0.007877, 0.011518, 0.015694, 0.008723, 0.007555, 0.007031, 0.004161, 0.006421, 0.00515, 0.007495, 0.009728, 0.007177, 0.007645, 0.005503, 0.005992, 0.004611, 0.004431, 0.004358, 0.003821, 0.00359, 0.003431, 0.004611, 0.003341, 0.002688, 0.00407, 0.002881, 0.002349, 0.003109, 0.002705, 0.00246, 0.001602, 0.001786, 0.001597, 0.002435, 0.003461, 0.003924, 0.005086, 0.005318, 0.005011, 0.00777, 0.008276, 0.008723, 0.007315, 0.006795, 0.008409, 0.00777, 0.007555, 0.013265, 0.016528, 0.009015, 0.009096, 0.009187, 0.008624, 0.009187, 0.006701, 0.005799, 0.004135, 0.0028, 0.001906, 0.00246, 0.002727, 0.003924, 0.00316, 0.00359, 0.003963, 0.003405, 0.003727, 0.004689, 0.004208, 0.004414, 0.005872, 0.008075, 0.007422, 0.00515, 0.007091, 0.007091, 0.005683, 0.005872, 0.008156, 0.008156, 0.007091, 0.006374, 0.004775, 0.00389, 0.00407, 0.003997, 0.003079, 0.00231, 0.001623, 0.001211, 0.001142, 0.001383, 0.000893, 0.001499, 0.001786, 0.001936, 0.002606, 0.003341, 0.003276, 0.003431, 0.003109, 0.003341, 0.002194, 0.001967, 0.003053, 0.002057, 0.003014, 0.003512, 0.003079, 0.003079, 0.003963, 0.00283, 0.001906, 0.002396, 0.001572, 0.001786, 0.001692, 0.001155, 0.001155, 0.001722, 0.001743, 0.003079, 0.00389, 0.004161, 0.004483, 0.004483, 0.004835, 0.004135, 0.005318, 0.005318, 0.006245, 0.007259, 0.007315, 0.008075, 0.007555, 0.011903, 0.009977, 0.009865, 0.013613, 0.009728, 0.006194, 0.004208, 0.003405, 0.002761, 0.003924, 0.005623, 0.004358, 0.003963, 0.004736, 0.005249, 0.007555, 0.006374, 0.006245, 0.009187, 0.014315, 0.01078, 0.007259, 0.00962, 0.006533, 0.007495, 0.013613, 0.027463, 0.056825, 0.06184, 0.078022, 0.064632, 0.040537, 0.064632, 0.134866, 0.094817, 0.051831, 0.032677, 0.125101], '')</t>
  </si>
  <si>
    <t xml:space="preserve">F5RW05|F5RW05_9ENTR Major facilitator family transporter OS=Enterobacter hormaechei ATCC 49162 </t>
  </si>
  <si>
    <t>([0.268042, 0.321458, 0.158265, 0.194234, 0.239899, 0.132295, 0.170161, 0.094817, 0.085092, 0.074921, 0.044297, 0.067594, 0.069024, 0.051831, 0.022667, 0.024826, 0.011342, 0.006533, 0.010131, 0.005932, 0.00407, 0.003924, 0.002503, 0.002727, 0.001743, 0.001048, 0.001344, 0.001103, 0.001211, 0.000983, 0.001232, 0.00152, 0.001, 0.00052, 0.000326, 0.000713, 0.000477, 0.00103, 0.00103, 0.001142, 0.002014, 0.002078, 0.002155, 0.003341, 0.004431, 0.00515, 0.008276, 0.010221, 0.007422, 0.010131, 0.009187, 0.005932, 0.005992, 0.007315, 0.01227, 0.013613, 0.007645, 0.007645, 0.007315, 0.013613, 0.007555, 0.006988, 0.010131, 0.009977, 0.007177, 0.005734, 0.006482, 0.006194, 0.003963, 0.005992, 0.006194, 0.006374, 0.007315, 0.008624, 0.010221, 0.010372, 0.019109, 0.025762, 0.016021, 0.016826, 0.008804, 0.014075, 0.008804, 0.006142, 0.006245, 0.006894, 0.007259, 0.006421, 0.007091, 0.012491, 0.008075, 0.006701, 0.006533, 0.008804, 0.006078, 0.004247, 0.004611, 0.004736, 0.003963, 0.006374, 0.006078, 0.006988, 0.007031, 0.006894, 0.006701, 0.008409, 0.011903, 0.008895, 0.008002, 0.004976, 0.003478, 0.003461, 0.003276, 0.004611, 0.003298, 0.003298, 0.004689, 0.004315, 0.003607, 0.004577, 0.003014, 0.003079, 0.003701, 0.003963, 0.004388, 0.006894, 0.008002, 0.006374, 0.006567, 0.007315, 0.007091, 0.008002, 0.010372, 0.015694, 0.015694, 0.018415, 0.045352, 0.024826, 0.025316, 0.034884, 0.022667, 0.047319, 0.022667, 0.018106, 0.01204, 0.019109, 0.017138, 0.009977, 0.012727, 0.017447, 0.028107, 0.030611, 0.056825, 0.034068, 0.029376, 0.015078, 0.013437, 0.007555, 0.010221, 0.009977, 0.007259, 0.008075, 0.006988, 0.011106, 0.008409, 0.006701, 0.007031, 0.007091, 0.010372, 0.008075, 0.009865, 0.009977, 0.017447, 0.013437, 0.015694, 0.016021, 0.034884, 0.035586, 0.071867, 0.037156, 0.038042, 0.031287, 0.066181, 0.037156, 0.018106, 0.019109, 0.038042, 0.034068, 0.024393, 0.01227, 0.016257, 0.009294, 0.006894, 0.006039, 0.005799, 0.005249, 0.003864, 0.003727, 0.005086, 0.00389, 0.003821, 0.003804, 0.005799, 0.00543, 0.009187, 0.008895, 0.008276, 0.005799, 0.006194, 0.005992, 0.009294, 0.009401, 0.015694, 0.025316, 0.025316, 0.018787, 0.028695, 0.058088, 0.066181, 0.031287, 0.069024, 0.081712, 0.083462, 0.076542, 0.041405, 0.020522, 0.024826, 0.059222, 0.11371, 0.102787, 0.142424, 0.111485, 0.064632, 0.036378, 0.021381, 0.026338, 0.037156, 0.023963, 0.013016, 0.01227, 0.013265, 0.007495, 0.006894, 0.006701, 0.005683, 0.007259, 0.006533, 0.006482, 0.004921, 0.003864, 0.002688, 0.001855, 0.001743, 0.002349, 0.003298, 0.003276, 0.002435, 0.002057, 0.00292, 0.004135, 0.003997, 0.003757, 0.00515, 0.004736, 0.004315, 0.005318, 0.004689, 0.00515, 0.006988, 0.006421, 0.008723, 0.011518, 0.022306, 0.030003, 0.016021, 0.010926, 0.018415, 0.016826, 0.021816, 0.011669, 0.008804, 0.005503, 0.007877, 0.006374, 0.006795, 0.006795, 0.00543, 0.006142, 0.005734, 0.004775, 0.005932, 0.006078, 0.007091, 0.004431, 0.004483, 0.00558, 0.006194, 0.004611, 0.006894, 0.005318, 0.005223, 0.004921, 0.007645, 0.007555, 0.006619, 0.006619, 0.00543, 0.00543, 0.004689, 0.006533, 0.007422, 0.006142, 0.005011, 0.003298, 0.003555, 0.003512, 0.00292, 0.002555, 0.003366, 0.003405, 0.005011, 0.008002, 0.01227, 0.013016, 0.008525, 0.007645, 0.00777, 0.007877, 0.006245, 0.007177, 0.005086, 0.003997, 0.005503, 0.004513, 0.005623, 0.006142, 0.006194, 0.006619, 0.005932, 0.005932, 0.004899, 0.003864, 0.00389, 0.002555, 0.001906, 0.002327, 0.002623, 0.003757, 0.004483, 0.004315, 0.004646, 0.007259, 0.010672, 0.008075, 0.012727, 0.009483, 0.014783, 0.014783, 0.013016, 0.0198, 0.010131, 0.01204, 0.010509, 0.009977, 0.011342, 0.017138, 0.013016, 0.016021, 0.009401, 0.006894, 0.010926, 0.009728, 0.006194, 0.005992, 0.008624, 0.005872, 0.006988, 0.005223, 0.00543, 0.005992, 0.004414, 0.00558, 0.005623, 0.006194, 0.005872, 0.008409, 0.006078, 0.007555, 0.009728, 0.013265, 0.015078, 0.009401, 0.007091, 0.007177, 0.006078, 0.00407, 0.005623, 0.005223, 0.005623, 0.005378, 0.004976, 0.00543, 0.004736, 0.004775, 0.005086, 0.003757, 0.002529, 0.003555, 0.004135, 0.003757, 0.004513, 0.006245, 0.009187, 0.013265, 0.018106, 0.023534, 0.051831, 0.03976, 0.079919, 0.125101, 0.137348, 0.25031, 0.328603, 0.4292, 0.346032, 0.275179, 0.25406, 0.370445, 0.380708, 0.377384, 0.366687, 0.321458, 0.30533, 0.278302, 0.247041, 0.278302, 0.239899, 0.182256, 0.21291, 0.173081], '')</t>
  </si>
  <si>
    <t xml:space="preserve">F5RW06|F5RW06_9ENTR Molybdopterin biosynthesis mog protein OS=Enterobacter hormaechei ATCC 49162 </t>
  </si>
  <si>
    <t>([0.161087, 0.206376, 0.129801, 0.167087, 0.222385, 0.25406, 0.25031, 0.278302, 0.30533, 0.328603, 0.288399, 0.229226, 0.222385, 0.268042, 0.25406, 0.25031, 0.239899, 0.278302, 0.328603, 0.243554, 0.339168, 0.370445, 0.275179, 0.275179, 0.275179, 0.257454, 0.232838, 0.182256, 0.18812, 0.194234, 0.222385, 0.18812, 0.295083, 0.200174, 0.194234, 0.206376, 0.203355, 0.206376, 0.11371, 0.158265, 0.247041, 0.243554, 0.284882, 0.414856, 0.414856, 0.328603, 0.346032, 0.384043, 0.476583, 0.384043, 0.308712, 0.295083, 0.31487, 0.225814, 0.328603, 0.339168, 0.301917, 0.301917, 0.308712, 0.394753, 0.278302, 0.196879, 0.116183, 0.11371, 0.096677, 0.155435, 0.232838, 0.219301, 0.21291, 0.239899, 0.291804, 0.356642, 0.332115, 0.433034, 0.433034, 0.422041, 0.436924, 0.486429, 0.454136, 0.541878, 0.447574, 0.505461, 0.505461, 0.570702, 0.585406, 0.575842, 0.59917, 0.557691, 0.59014, 0.59014, 0.436924, 0.468512, 0.490133, 0.497853, 0.447574, 0.521092, 0.521092, 0.394753, 0.377384, 0.324872, 0.324872, 0.308712, 0.271506, 0.370445, 0.408655, 0.36309, 0.281712, 0.185198, 0.21291, 0.182256, 0.18812, 0.219301, 0.222385, 0.147574, 0.086953, 0.102787, 0.100716, 0.100716, 0.139895, 0.088832, 0.088832, 0.051831, 0.102787, 0.092881, 0.092881, 0.090864, 0.111485, 0.200174, 0.271506, 0.275179, 0.191378, 0.179055, 0.26085, 0.268042, 0.25406, 0.352862, 0.356642, 0.298791, 0.284882, 0.284882, 0.380708, 0.483068, 0.575842, 0.562014, 0.585406, 0.450668, 0.384043, 0.384043, 0.352862, 0.275179, 0.17593, 0.229226, 0.236433, 0.158265, 0.182256, 0.17593, 0.109221, 0.06312, 0.102787, 0.064632, 0.046336, 0.045352, 0.041405, 0.051831, 0.030003, 0.030003, 0.056825, 0.088832, 0.094817, 0.096677, 0.167087, 0.194234, 0.158265, 0.134866, 0.164327, 0.076542, 0.129801, 0.216401, 0.298791, 0.288399, 0.335645, 0.418646, 0.408655, 0.422041, 0.398279, 0.390993, 0.461924, 0.4292, 0.401658, 0.36309, 0.335645, 0.291804, 0.356642, 0.4292, 0.454136, 0.480142, 0.699094], '')</t>
  </si>
  <si>
    <t>[79, 81, 82, 83, 84, 85, 86, 87, 88, 89, 95, 96, 142, 143, 144, 196]</t>
  </si>
  <si>
    <t xml:space="preserve">F5RW08|F5RW08_9ENTR AGCS family alanine (Or glycine):cation symporter carrier OS=Enterobacter hormaechei ATCC 49162 </t>
  </si>
  <si>
    <t>([0.004358, 0.003431, 0.003014, 0.003997, 0.004921, 0.004161, 0.004247, 0.003701, 0.003079, 0.002688, 0.002435, 0.0028, 0.002581, 0.002276, 0.003298, 0.003512, 0.003864, 0.00389, 0.00543, 0.00407, 0.003821, 0.004689, 0.006482, 0.006245, 0.004736, 0.005011, 0.004736, 0.005799, 0.00543, 0.005872, 0.008156, 0.012491, 0.008002, 0.008002, 0.009294, 0.009096, 0.008895, 0.013016, 0.025762, 0.023963, 0.024826, 0.025316, 0.032017, 0.034068, 0.079919, 0.137348, 0.127496, 0.137348, 0.139895, 0.243554, 0.206376, 0.21291, 0.173081, 0.185198, 0.132295, 0.137348, 0.137348, 0.134866, 0.10481, 0.074921, 0.079919, 0.079919, 0.074921, 0.059222, 0.055536, 0.049374, 0.024826, 0.0198, 0.038858, 0.022667, 0.018787, 0.021381, 0.016257, 0.01204, 0.020876, 0.023963, 0.022667, 0.023534, 0.055536, 0.071867, 0.071867, 0.042364, 0.030611, 0.017797, 0.013613, 0.009015, 0.006567, 0.009728, 0.009728, 0.006795, 0.006245, 0.007091, 0.008409, 0.008276, 0.013016, 0.012491, 0.008804, 0.007555, 0.008276, 0.005992, 0.005932, 0.004835, 0.00543, 0.008525, 0.008276, 0.006567, 0.009401, 0.014783, 0.014586, 0.019401, 0.034884, 0.071867, 0.071867, 0.106997, 0.06184, 0.060549, 0.06184, 0.134866, 0.194234, 0.142424, 0.122885, 0.06312, 0.088832, 0.088832, 0.086953, 0.158265, 0.173081, 0.167087, 0.109221, 0.109221, 0.058088, 0.042364, 0.040537, 0.025316, 0.014075, 0.014315, 0.013613, 0.008895, 0.005992, 0.003963, 0.003366, 0.003276, 0.003997, 0.003298, 0.003701, 0.002606, 0.001855, 0.001692, 0.001748, 0.002276, 0.001649, 0.002349, 0.002396, 0.002482, 0.003109, 0.003341, 0.004247, 0.004247, 0.005011, 0.005318, 0.007422, 0.006701, 0.008525, 0.006374, 0.009865, 0.00777, 0.013613, 0.028695, 0.037156, 0.018787, 0.018787, 0.029376, 0.027463, 0.028107, 0.015078, 0.012727, 0.011518, 0.009096, 0.009483, 0.007645, 0.00777, 0.008002, 0.008723, 0.007645, 0.013613, 0.012727, 0.010926, 0.009728, 0.008895, 0.009401, 0.01227, 0.01204, 0.008276, 0.006894, 0.008276, 0.008624, 0.007031, 0.007555, 0.013016, 0.008276, 0.009865, 0.013265, 0.008409, 0.008624, 0.008075, 0.006142, 0.006078, 0.008723, 0.008525, 0.006039, 0.00558, 0.004921, 0.003924, 0.004646, 0.003963, 0.003864, 0.003701, 0.00515, 0.007031, 0.005011, 0.007555, 0.00962, 0.007645, 0.007495, 0.009294, 0.014586, 0.012491, 0.00777, 0.007645, 0.007645, 0.00962, 0.008895, 0.01204, 0.010926, 0.014075, 0.030611, 0.023963, 0.037156, 0.032677, 0.026892, 0.034884, 0.016528, 0.015344, 0.014315, 0.026892, 0.021816, 0.020165, 0.041405, 0.071867, 0.037156, 0.030003, 0.030003, 0.069024, 0.030611, 0.059222, 0.058088, 0.048328, 0.044297, 0.025762, 0.025762, 0.028107, 0.042364, 0.06312, 0.06312, 0.092881, 0.086953, 0.132295, 0.144935, 0.164327, 0.206376, 0.264545, 0.264545, 0.26085, 0.219301, 0.30533, 0.25406, 0.243554, 0.161087, 0.239899, 0.398279, 0.40511, 0.42561, 0.356642, 0.356642, 0.366687, 0.422041, 0.31487, 0.239899, 0.239899, 0.158265, 0.079919, 0.102787, 0.079919, 0.046336, 0.066181, 0.094817, 0.129801, 0.069024, 0.074921, 0.030003, 0.017447, 0.016826, 0.011669, 0.013821, 0.013821, 0.010372, 0.007177, 0.008723, 0.007877, 0.00558, 0.005799, 0.008075, 0.007031, 0.00962, 0.020165, 0.019401, 0.021381, 0.0198, 0.037156, 0.066181, 0.134866, 0.200174, 0.200174, 0.142424, 0.147574, 0.11371, 0.096677, 0.182256, 0.243554, 0.30533, 0.30533, 0.268042, 0.268042, 0.203355, 0.129801, 0.109221, 0.10481, 0.046336, 0.045352, 0.034884, 0.032017, 0.016528, 0.010509, 0.009187, 0.009401, 0.007031, 0.007177, 0.009483, 0.006482, 0.004358, 0.004388, 0.00407, 0.00515, 0.00515, 0.005086, 0.005799, 0.004577, 0.004775, 0.004611, 0.003431, 0.002727, 0.002482, 0.003671, 0.004775, 0.005734, 0.005799, 0.005318, 0.004689, 0.003512, 0.004775, 0.005503, 0.006533, 0.009865, 0.010131, 0.007031, 0.009015, 0.010372, 0.016826, 0.010372, 0.010672, 0.019109, 0.028107, 0.035586, 0.018787, 0.010221, 0.010131, 0.01227, 0.014075, 0.014783, 0.016257, 0.016021, 0.024393, 0.012491, 0.008409, 0.008156, 0.009728, 0.013437, 0.010131, 0.006567, 0.006142, 0.008895, 0.006039, 0.006039, 0.006421, 0.006421, 0.006245, 0.00515, 0.005378, 0.005011, 0.006078, 0.006988, 0.004921, 0.00515, 0.007495, 0.007495, 0.007877, 0.008276, 0.005223, 0.004483, 0.004577, 0.004513, 0.004414, 0.006795, 0.005992, 0.004388, 0.004899, 0.004976, 0.004161, 0.004135, 0.005623, 0.006894, 0.00558, 0.005623, 0.00543, 0.005318, 0.007315, 0.007177, 0.005799, 0.008276, 0.008804, 0.014315, 0.031287, 0.019109, 0.008895, 0.013821, 0.017138, 0.021816, 0.042364, 0.045352, 0.074921, 0.083462, 0.035586, 0.081712, 0.155435, 0.161087, 0.085092, 0.066181, 0.078022, 0.15008, 0.161087, 0.139895, 0.144935, 0.134866, 0.122885, 0.271506, 0.25406, 0.308712, 0.291804, 0.268042, 0.370445, 0.308712, 0.257454, 0.394753, 0.339168, 0.311707, 0.264545, 0.42561], '')</t>
  </si>
  <si>
    <t xml:space="preserve">F5RW09|F5RW09_9ENTR UPF0246 protein HMPREF9086_1817 OS=Enterobacter hormaechei ATCC 49162 </t>
  </si>
  <si>
    <t>([0.031287, 0.059222, 0.032017, 0.054297, 0.073402, 0.129801, 0.085092, 0.086953, 0.111485, 0.15284, 0.179055, 0.132295, 0.203355, 0.301917, 0.418646, 0.538167, 0.447574, 0.324872, 0.370445, 0.281712, 0.275179, 0.377384, 0.374039, 0.384043, 0.275179, 0.281712, 0.264545, 0.318242, 0.349426, 0.342579, 0.236433, 0.232838, 0.295083, 0.328603, 0.324872, 0.196879, 0.15008, 0.222385, 0.222385, 0.167087, 0.25406, 0.164327, 0.15008, 0.15008, 0.222385, 0.232838, 0.200174, 0.194234, 0.147574, 0.161087, 0.137348, 0.21291, 0.21291, 0.142424, 0.118441, 0.120615, 0.106997, 0.134866, 0.167087, 0.26085, 0.191378, 0.196879, 0.328603, 0.298791, 0.301917, 0.271506, 0.356642, 0.401658, 0.352862, 0.356642, 0.25406, 0.257454, 0.147574, 0.147574, 0.25031, 0.264545, 0.182256, 0.203355, 0.194234, 0.164327, 0.092881, 0.18812, 0.155435, 0.142424, 0.170161, 0.081712, 0.098513, 0.111485, 0.085092, 0.11371, 0.094817, 0.161087, 0.102787, 0.161087, 0.17593, 0.185198, 0.17593, 0.161087, 0.247041, 0.200174, 0.129801, 0.196879, 0.18812, 0.142424, 0.074921, 0.073402, 0.098513, 0.058088, 0.051831, 0.078022, 0.040537, 0.090864, 0.047319, 0.074921, 0.098513, 0.111485, 0.058088, 0.058088, 0.056825, 0.06312, 0.06312, 0.106997, 0.06184, 0.06184, 0.060549, 0.118441, 0.127496, 0.15284, 0.225814, 0.225814, 0.191378, 0.288399, 0.191378, 0.185198, 0.239899, 0.127496, 0.054297, 0.098513, 0.102787, 0.11371, 0.059222, 0.078022, 0.081712, 0.144935, 0.086953, 0.155435, 0.120615, 0.092881, 0.067594, 0.073402, 0.060549, 0.067594, 0.06312, 0.11371, 0.200174, 0.132295, 0.167087, 0.182256, 0.194234, 0.120615, 0.144935, 0.222385, 0.225814, 0.232838, 0.15008, 0.129801, 0.116183, 0.134866, 0.10481, 0.164327, 0.182256, 0.206376, 0.191378, 0.122885, 0.122885, 0.090864, 0.142424, 0.127496, 0.127496, 0.116183, 0.21291, 0.179055, 0.098513, 0.055536, 0.05306, 0.100716, 0.185198, 0.200174, 0.203355, 0.271506, 0.167087, 0.137348, 0.094817, 0.056825, 0.094817, 0.044297, 0.031287, 0.024393, 0.041405, 0.0704, 0.058088, 0.047319, 0.073402, 0.085092, 0.111485, 0.10481, 0.096677, 0.049374, 0.026338, 0.016826, 0.018106, 0.038858, 0.03976, 0.036378, 0.066181, 0.064632, 0.15008, 0.239899, 0.284882, 0.203355, 0.209395, 0.239899, 0.142424, 0.155435, 0.170161, 0.216401, 0.216401, 0.142424, 0.144935, 0.127496, 0.203355, 0.203355, 0.161087, 0.155435, 0.225814, 0.219301, 0.219301, 0.203355, 0.203355, 0.127496, 0.139895, 0.074921, 0.073402, 0.142424, 0.137348, 0.200174, 0.200174, 0.179055, 0.239899, 0.335645, 0.447574, 0.418646, 0.384043, 0.408655, 0.390993, 0.370445, 0.339168], '')</t>
  </si>
  <si>
    <t xml:space="preserve">F5RW10|F5RW10_9ENTR DUF2502 domain-containing protein OS=Enterobacter hormaechei ATCC 49162 </t>
  </si>
  <si>
    <t>([0.247041, 0.295083, 0.219301, 0.206376, 0.155435, 0.147574, 0.17593, 0.236433, 0.222385, 0.247041, 0.232838, 0.301917, 0.295083, 0.295083, 0.374039, 0.298791, 0.271506, 0.209395, 0.236433, 0.324872, 0.324872, 0.352862, 0.359901, 0.359901, 0.4292, 0.4292, 0.480142, 0.483068, 0.447574, 0.486429, 0.509769, 0.575842, 0.549308, 0.549308, 0.447574, 0.324872, 0.390993, 0.401658, 0.483068, 0.517562, 0.370445, 0.366687, 0.408655, 0.394753, 0.468512, 0.318242, 0.268042, 0.268042, 0.26085, 0.264545, 0.173081, 0.158265, 0.074921, 0.067594, 0.069024, 0.129801, 0.222385, 0.129801, 0.116183, 0.127496, 0.129801, 0.225814, 0.243554, 0.236433, 0.229226, 0.229226, 0.339168, 0.458154, 0.444081, 0.444081, 0.444081, 0.549308, 0.549308, 0.694846, 0.690604, 0.680603, 0.661982, 0.666105, 0.798249, 0.795062, 0.795062, 0.808535, 0.837511, 0.827927, 0.699094, 0.720929, 0.712013, 0.716283, 0.707965, 0.703578, 0.703578, 0.703578, 0.694846, 0.680603, 0.685117, 0.699094, 0.694846, 0.680603], '')</t>
  </si>
  <si>
    <t>[30, 31, 32, 33, 39, 71, 72, 73, 74, 75, 76, 77, 78, 79, 80, 81, 82, 83, 84, 85, 86, 87, 88, 89, 90, 91, 92, 93, 94, 95, 96, 97]</t>
  </si>
  <si>
    <t xml:space="preserve">F5RW15|F5RW15_9ENTR Aerobic respiration control protein ArcA OS=Enterobacter hormaechei ATCC 49162 </t>
  </si>
  <si>
    <t>([0.219301, 0.30533, 0.203355, 0.147574, 0.191378, 0.216401, 0.264545, 0.301917, 0.229226, 0.25031, 0.275179, 0.222385, 0.127496, 0.134866, 0.090864, 0.102787, 0.170161, 0.167087, 0.26085, 0.26085, 0.147574, 0.15284, 0.116183, 0.191378, 0.268042, 0.26085, 0.236433, 0.243554, 0.196879, 0.288399, 0.30533, 0.216401, 0.229226, 0.332115, 0.332115, 0.377384, 0.36309, 0.275179, 0.374039, 0.281712, 0.284882, 0.298791, 0.243554, 0.284882, 0.18812, 0.18812, 0.122885, 0.173081, 0.158265, 0.182256, 0.191378, 0.182256, 0.18812, 0.191378, 0.127496, 0.098513, 0.086953, 0.092881, 0.096677, 0.086953, 0.15284, 0.219301, 0.281712, 0.324872, 0.25031, 0.31487, 0.222385, 0.275179, 0.147574, 0.094817, 0.10481, 0.096677, 0.094817, 0.155435, 0.236433, 0.328603, 0.291804, 0.308712, 0.288399, 0.284882, 0.21291, 0.194234, 0.122885, 0.155435, 0.090864, 0.132295, 0.132295, 0.203355, 0.243554, 0.264545, 0.26085, 0.26085, 0.25406, 0.291804, 0.185198, 0.185198, 0.196879, 0.257454, 0.26085, 0.191378, 0.281712, 0.275179, 0.271506, 0.321458, 0.30533, 0.401658, 0.324872, 0.278302, 0.271506, 0.26085, 0.346032, 0.401658, 0.40511, 0.335645, 0.301917, 0.41194, 0.339168, 0.308712, 0.324872, 0.328603, 0.401658, 0.390993, 0.476583, 0.418646, 0.450668, 0.458154, 0.36309, 0.436924, 0.41194, 0.42561, 0.4292, 0.311707, 0.352862, 0.268042, 0.346032, 0.268042, 0.271506, 0.328603, 0.324872, 0.311707, 0.225814, 0.158265, 0.161087, 0.191378, 0.257454, 0.25406, 0.264545, 0.356642, 0.284882, 0.377384, 0.291804, 0.321458, 0.42561, 0.414856, 0.5017, 0.401658, 0.476583, 0.444081, 0.414856, 0.349426, 0.352862, 0.332115, 0.339168, 0.352862, 0.332115, 0.349426, 0.349426, 0.335645, 0.25031, 0.339168, 0.342579, 0.414856, 0.359901, 0.374039, 0.30533, 0.225814, 0.31487, 0.31487, 0.311707, 0.342579, 0.418646, 0.41194, 0.521092, 0.521092, 0.505461, 0.525368, 0.494003, 0.497853, 0.497853, 0.59508, 0.509769, 0.51388, 0.458154, 0.490133, 0.408655, 0.476583, 0.553315, 0.480142, 0.483068, 0.505461, 0.5017, 0.40511, 0.414856, 0.40511, 0.483068, 0.517562, 0.486429, 0.490133, 0.517562, 0.529623, 0.450668, 0.440853, 0.418646, 0.483068, 0.408655, 0.483068, 0.490133, 0.5017, 0.59014, 0.5017, 0.505461, 0.40511, 0.422041, 0.418646, 0.422041, 0.346032, 0.335645, 0.339168, 0.311707, 0.257454, 0.222385, 0.268042, 0.318242, 0.31487, 0.278302, 0.342579, 0.301917, 0.25031], '')</t>
  </si>
  <si>
    <t>[154, 182, 183, 184, 185, 189, 190, 191, 196, 199, 200, 205, 208, 209, 217, 218, 219, 220]</t>
  </si>
  <si>
    <t xml:space="preserve">F5RW16|F5RW16_9ENTR Inner membrane protein CreD OS=Enterobacter hormaechei ATCC 49162 </t>
  </si>
  <si>
    <t>([0.034884, 0.060549, 0.036378, 0.023963, 0.034884, 0.027463, 0.019401, 0.015694, 0.013016, 0.010926, 0.00962, 0.008723, 0.010672, 0.008002, 0.006482, 0.005378, 0.005623, 0.00777, 0.013016, 0.009401, 0.008804, 0.008804, 0.008895, 0.012491, 0.020876, 0.020522, 0.018787, 0.031287, 0.056825, 0.100716, 0.111485, 0.185198, 0.26085, 0.243554, 0.243554, 0.311707, 0.352862, 0.418646, 0.4292, 0.414856, 0.497853, 0.653063, 0.657645, 0.632174, 0.525368, 0.436924, 0.436924, 0.56648, 0.472492, 0.422041, 0.377384, 0.356642, 0.370445, 0.288399, 0.288399, 0.390993, 0.321458, 0.216401, 0.144935, 0.137348, 0.137348, 0.15008, 0.137348, 0.147574, 0.147574, 0.225814, 0.225814, 0.243554, 0.142424, 0.209395, 0.239899, 0.271506, 0.275179, 0.209395, 0.281712, 0.173081, 0.098513, 0.090864, 0.18812, 0.284882, 0.288399, 0.209395, 0.132295, 0.083462, 0.083462, 0.085092, 0.088832, 0.134866, 0.125101, 0.137348, 0.155435, 0.158265, 0.158265, 0.247041, 0.194234, 0.194234, 0.209395, 0.21291, 0.30533, 0.275179, 0.264545, 0.179055, 0.164327, 0.247041, 0.321458, 0.321458, 0.243554, 0.243554, 0.161087, 0.155435, 0.18812, 0.173081, 0.102787, 0.109221, 0.109221, 0.191378, 0.18812, 0.194234, 0.288399, 0.281712, 0.209395, 0.200174, 0.291804, 0.408655, 0.40511, 0.359901, 0.349426, 0.356642, 0.342579, 0.440853, 0.476583, 0.40511, 0.318242, 0.356642, 0.284882, 0.278302, 0.196879, 0.203355, 0.295083, 0.257454, 0.25406, 0.328603, 0.247041, 0.247041, 0.236433, 0.170161, 0.21291, 0.15008, 0.21291, 0.21291, 0.134866, 0.122885, 0.203355, 0.301917, 0.370445, 0.352862, 0.346032, 0.349426, 0.366687, 0.380708, 0.41194, 0.40511, 0.40511, 0.4292, 0.335645, 0.332115, 0.401658, 0.308712, 0.370445, 0.374039, 0.291804, 0.377384, 0.281712, 0.308712, 0.209395, 0.209395, 0.30533, 0.30533, 0.342579, 0.247041, 0.239899, 0.268042, 0.268042, 0.271506, 0.236433, 0.268042, 0.225814, 0.243554, 0.281712, 0.281712, 0.200174, 0.291804, 0.209395, 0.264545, 0.236433, 0.321458, 0.31487, 0.295083, 0.196879, 0.194234, 0.203355, 0.132295, 0.129801, 0.090864, 0.086953, 0.15284, 0.21291, 0.247041, 0.247041, 0.243554, 0.216401, 0.21291, 0.21291, 0.291804, 0.332115, 0.236433, 0.26085, 0.25406, 0.288399, 0.394753, 0.308712, 0.324872, 0.394753, 0.377384, 0.339168, 0.247041, 0.271506, 0.18812, 0.191378, 0.164327, 0.200174, 0.139895, 0.21291, 0.216401, 0.21291, 0.203355, 0.17593, 0.161087, 0.134866, 0.122885, 0.06312, 0.134866, 0.167087, 0.158265, 0.079919, 0.0704, 0.098513, 0.090864, 0.15008, 0.086953, 0.10481, 0.102787, 0.100716, 0.044297, 0.044297, 0.046336, 0.044297, 0.11371, 0.100716, 0.144935, 0.139895, 0.137348, 0.147574, 0.147574, 0.081712, 0.173081, 0.257454, 0.167087, 0.15008, 0.088832, 0.161087, 0.090864, 0.073402, 0.144935, 0.288399, 0.236433, 0.247041, 0.264545, 0.132295, 0.144935, 0.067594, 0.067594, 0.142424, 0.125101, 0.102787, 0.096677, 0.083462, 0.049374, 0.088832, 0.045352, 0.038858, 0.020165, 0.016528, 0.016528, 0.009728, 0.009096, 0.006482, 0.005223, 0.004483, 0.004247, 0.002662, 0.002881, 0.001743, 0.001786, 0.001872, 0.00152, 0.002327, 0.00231, 0.002349, 0.002581, 0.002581, 0.003431, 0.004921, 0.005734, 0.006567, 0.006194, 0.004388, 0.004736, 0.004414, 0.004921, 0.005378, 0.008075, 0.007259, 0.008895, 0.005799, 0.003701, 0.00359, 0.002512, 0.001936, 0.002014, 0.001391, 0.001722, 0.001305, 0.001142, 0.001533, 0.001434, 0.001623, 0.002396, 0.002138, 0.0028, 0.00316, 0.003821, 0.002662, 0.002976, 0.002976, 0.003607, 0.005378, 0.005623, 0.006039, 0.00777, 0.009728, 0.013016, 0.011669, 0.022306, 0.023534, 0.014783, 0.009294, 0.008525, 0.008156, 0.01204, 0.008409, 0.005378, 0.006142, 0.009096, 0.007645, 0.010221, 0.01227, 0.01227, 0.021381, 0.018415, 0.009096, 0.00777, 0.006245, 0.006619, 0.004513, 0.003298, 0.003864, 0.00389, 0.00558, 0.004414, 0.003864, 0.00407, 0.003821, 0.00243, 0.001675, 0.001743, 0.001722, 0.001692, 0.001872, 0.001967, 0.002688, 0.003727, 0.003461, 0.003461, 0.0028, 0.00389, 0.005318, 0.004646, 0.005086, 0.00359, 0.004135, 0.003864, 0.004208, 0.004513, 0.004611, 0.005734, 0.006245, 0.005249, 0.003804, 0.002529, 0.002529, 0.002555, 0.00283, 0.00283, 0.004135, 0.003864, 0.002688, 0.002688, 0.00225, 0.0028, 0.003997, 0.004921, 0.006894, 0.00777, 0.013437, 0.034884, 0.055536, 0.111485, 0.127496, 0.222385, 0.36309, 0.36309, 0.377384, 0.401658, 0.534167, 0.450668, 0.604312, 0.608892, 0.468512, 0.604312, 0.604312, 0.58069, 0.529623, 0.51388, 0.505461, 0.444081, 0.390993, 0.318242, 0.232838, 0.264545], '')</t>
  </si>
  <si>
    <t>[41, 42, 43, 44, 47, 434, 436, 437, 439, 440, 441, 442, 443, 444]</t>
  </si>
  <si>
    <t xml:space="preserve">F5RW18|F5RW18_9ENTR DNA-binding response regulator OS=Enterobacter hormaechei ATCC 49162 </t>
  </si>
  <si>
    <t>([0.073402, 0.132295, 0.185198, 0.222385, 0.129801, 0.127496, 0.17593, 0.216401, 0.15008, 0.100716, 0.069024, 0.073402, 0.038858, 0.038858, 0.032017, 0.060549, 0.098513, 0.094817, 0.132295, 0.134866, 0.132295, 0.098513, 0.041405, 0.043307, 0.042364, 0.081712, 0.056825, 0.06312, 0.035586, 0.036378, 0.076542, 0.111485, 0.11371, 0.179055, 0.167087, 0.170161, 0.100716, 0.122885, 0.18812, 0.142424, 0.179055, 0.098513, 0.069024, 0.15008, 0.076542, 0.079919, 0.045352, 0.096677, 0.086953, 0.076542, 0.129801, 0.118441, 0.0704, 0.094817, 0.055536, 0.036378, 0.032677, 0.055536, 0.025316, 0.018415, 0.024826, 0.031287, 0.056825, 0.118441, 0.10481, 0.109221, 0.127496, 0.137348, 0.067594, 0.029376, 0.030611, 0.033407, 0.026892, 0.054297, 0.047319, 0.092881, 0.155435, 0.106997, 0.11371, 0.179055, 0.179055, 0.134866, 0.132295, 0.078022, 0.071867, 0.058088, 0.10481, 0.0704, 0.122885, 0.203355, 0.222385, 0.239899, 0.203355, 0.229226, 0.271506, 0.164327, 0.15008, 0.164327, 0.225814, 0.225814, 0.167087, 0.182256, 0.236433, 0.225814, 0.243554, 0.222385, 0.268042, 0.173081, 0.129801, 0.118441, 0.10481, 0.147574, 0.219301, 0.243554, 0.25031, 0.18812, 0.271506, 0.30533, 0.239899, 0.26085, 0.25406, 0.25406, 0.321458, 0.26085, 0.268042, 0.349426, 0.243554, 0.247041, 0.25406, 0.352862, 0.374039, 0.41194, 0.41194, 0.374039, 0.374039, 0.281712, 0.308712, 0.225814, 0.132295, 0.158265, 0.158265, 0.129801, 0.120615, 0.144935, 0.15284, 0.158265, 0.147574, 0.164327, 0.164327, 0.144935, 0.085092, 0.047319, 0.023534, 0.027463, 0.034884, 0.021816, 0.023534, 0.025316, 0.041405, 0.083462, 0.083462, 0.074921, 0.060549, 0.051831, 0.041405, 0.069024, 0.0704, 0.076542, 0.081712, 0.06184, 0.125101, 0.18812, 0.203355, 0.179055, 0.182256, 0.185198, 0.271506, 0.349426, 0.349426, 0.377384, 0.236433, 0.243554, 0.243554, 0.31487, 0.359901, 0.370445, 0.380708, 0.374039, 0.278302, 0.356642, 0.398279, 0.308712, 0.308712, 0.346032, 0.454136, 0.370445, 0.352862, 0.318242, 0.257454, 0.26085, 0.271506, 0.390993, 0.301917, 0.301917, 0.324872, 0.30533, 0.295083, 0.295083, 0.295083, 0.374039, 0.377384, 0.335645, 0.422041, 0.332115, 0.359901, 0.278302, 0.36309, 0.284882, 0.225814, 0.264545, 0.225814, 0.18812, 0.147574, 0.206376, 0.17593, 0.109221, 0.17593, 0.137348, 0.092881], '')</t>
  </si>
  <si>
    <t xml:space="preserve">F5RW19|F5RW19_9ENTR Protein CreA OS=Enterobacter hormaechei ATCC 49162 </t>
  </si>
  <si>
    <t>([0.196879, 0.142424, 0.073402, 0.076542, 0.078022, 0.055536, 0.058088, 0.041405, 0.042364, 0.044297, 0.055536, 0.074921, 0.045352, 0.038042, 0.036378, 0.027463, 0.038042, 0.040537, 0.040537, 0.040537, 0.060549, 0.064632, 0.100716, 0.17593, 0.144935, 0.092881, 0.142424, 0.134866, 0.11371, 0.132295, 0.185198, 0.194234, 0.194234, 0.257454, 0.203355, 0.142424, 0.118441, 0.118441, 0.094817, 0.083462, 0.090864, 0.096677, 0.167087, 0.167087, 0.11371, 0.161087, 0.278302, 0.209395, 0.25406, 0.295083, 0.209395, 0.127496, 0.122885, 0.122885, 0.102787, 0.164327, 0.225814, 0.291804, 0.275179, 0.219301, 0.324872, 0.311707, 0.301917, 0.191378, 0.179055, 0.167087, 0.142424, 0.142424, 0.209395, 0.209395, 0.278302, 0.377384, 0.41194, 0.380708, 0.284882, 0.318242, 0.247041, 0.25406, 0.268042, 0.206376, 0.288399, 0.321458, 0.257454, 0.275179, 0.275179, 0.278302, 0.370445, 0.401658, 0.298791, 0.288399, 0.298791, 0.295083, 0.284882, 0.281712, 0.321458, 0.408655, 0.418646, 0.422041, 0.342579, 0.222385, 0.295083, 0.298791, 0.271506, 0.342579, 0.328603, 0.328603, 0.268042, 0.161087, 0.158265, 0.236433, 0.164327, 0.161087, 0.116183, 0.079919, 0.102787, 0.050641, 0.030003, 0.030003, 0.038042, 0.056825, 0.118441, 0.120615, 0.125101, 0.074921, 0.06184, 0.035586, 0.036378, 0.045352, 0.051831, 0.05306, 0.058088, 0.092881, 0.060549, 0.060549, 0.096677, 0.090864, 0.161087, 0.271506, 0.257454, 0.298791, 0.278302, 0.191378, 0.179055, 0.15008, 0.164327, 0.216401, 0.219301, 0.264545, 0.321458, 0.328603, 0.342579, 0.311707, 0.291804, 0.339168, 0.394753, 0.356642, 0.332115, 0.308712, 0.225814, 0.191378, 0.132295], '')</t>
  </si>
  <si>
    <t xml:space="preserve">F5RW20|F5RW20_9ENTR Right origin-binding protein OS=Enterobacter hormaechei ATCC 49162 </t>
  </si>
  <si>
    <t>([0.044297, 0.0704, 0.030611, 0.0198, 0.031287, 0.044297, 0.060549, 0.040537, 0.055536, 0.076542, 0.116183, 0.086953, 0.083462, 0.042364, 0.055536, 0.06184, 0.071867, 0.106997, 0.085092, 0.085092, 0.120615, 0.194234, 0.111485, 0.200174, 0.295083, 0.170161, 0.170161, 0.102787, 0.182256, 0.179055, 0.134866, 0.055536, 0.098513, 0.10481, 0.120615, 0.118441, 0.109221, 0.158265, 0.158265, 0.116183, 0.11371, 0.116183, 0.06312, 0.069024, 0.0704, 0.058088, 0.120615, 0.118441, 0.120615, 0.109221, 0.109221, 0.137348, 0.209395, 0.147574, 0.120615, 0.109221, 0.106997, 0.060549, 0.06184, 0.06312, 0.109221, 0.127496, 0.090864, 0.094817, 0.164327, 0.098513, 0.100716, 0.056825, 0.06184, 0.056825, 0.058088, 0.026892, 0.029376, 0.034068, 0.058088, 0.076542, 0.132295, 0.066181, 0.118441, 0.116183, 0.118441, 0.059222, 0.048328, 0.085092, 0.15284, 0.076542, 0.127496, 0.090864, 0.155435, 0.170161, 0.239899, 0.158265, 0.179055, 0.173081, 0.17593, 0.161087, 0.173081, 0.17593, 0.17593, 0.167087, 0.164327, 0.10481, 0.194234, 0.158265, 0.158265, 0.173081, 0.308712, 0.229226, 0.318242, 0.229226, 0.206376, 0.25031, 0.222385, 0.291804, 0.247041, 0.278302, 0.278302, 0.161087, 0.167087, 0.196879, 0.129801, 0.137348, 0.158265, 0.179055, 0.229226, 0.236433, 0.206376, 0.118441, 0.129801, 0.129801, 0.203355, 0.206376, 0.203355, 0.308712, 0.243554, 0.281712, 0.185198, 0.182256, 0.194234, 0.196879, 0.288399, 0.284882, 0.278302, 0.377384, 0.239899, 0.222385, 0.216401, 0.225814, 0.264545, 0.328603, 0.26085, 0.264545, 0.158265, 0.074921, 0.076542, 0.147574, 0.079919, 0.078022, 0.078022, 0.125101, 0.094817, 0.10481, 0.144935, 0.092881, 0.098513, 0.203355, 0.139895, 0.092881, 0.050641, 0.069024, 0.041405, 0.0704, 0.073402, 0.144935, 0.247041, 0.271506, 0.25031, 0.374039, 0.472492, 0.472492, 0.490133, 0.541878, 0.534167, 0.585406, 0.720929, 0.59917, 0.447574, 0.433034, 0.521092, 0.653063, 0.608892, 0.604312, 0.59917, 0.604312, 0.618285, 0.562014, 0.5017, 0.517562, 0.509769, 0.394753, 0.318242, 0.301917, 0.291804, 0.275179, 0.25406, 0.26085, 0.257454, 0.298791, 0.311707, 0.321458, 0.31487, 0.342579, 0.444081, 0.342579, 0.257454, 0.203355, 0.15008, 0.173081, 0.100716, 0.111485, 0.182256, 0.185198, 0.191378, 0.196879, 0.196879, 0.15008, 0.139895, 0.209395, 0.17593, 0.17593, 0.106997, 0.111485, 0.073402, 0.037156, 0.066181, 0.10481, 0.083462, 0.120615, 0.137348, 0.173081, 0.102787, 0.109221, 0.106997, 0.11371, 0.109221, 0.10481, 0.144935, 0.137348, 0.132295, 0.236433, 0.225814, 0.321458, 0.311707, 0.288399, 0.291804, 0.31487, 0.275179, 0.349426, 0.41194, 0.356642, 0.390993, 0.497853, 0.505461, 0.632174, 0.613573, 0.653063, 0.541878, 0.56648, 0.483068, 0.468512, 0.40511, 0.517562, 0.394753, 0.328603, 0.342579, 0.458154, 0.366687, 0.394753, 0.394753, 0.356642, 0.366687, 0.356642, 0.301917, 0.243554, 0.185198, 0.15008, 0.090864, 0.144935, 0.090864], '')</t>
  </si>
  <si>
    <t>[181, 182, 183, 184, 185, 188, 189, 190, 191, 192, 193, 194, 195, 196, 197, 198, 262, 263, 264, 265, 266, 267, 271]</t>
  </si>
  <si>
    <t xml:space="preserve">F5RW26|F5RW26_9ENTR LysR-family transcriptional activator OS=Enterobacter hormaechei ATCC 49162 </t>
  </si>
  <si>
    <t>([0.037156, 0.041405, 0.026892, 0.021816, 0.023963, 0.038042, 0.03976, 0.05306, 0.069024, 0.041405, 0.056825, 0.055536, 0.086953, 0.0704, 0.0704, 0.118441, 0.094817, 0.098513, 0.069024, 0.102787, 0.161087, 0.26085, 0.288399, 0.301917, 0.366687, 0.40511, 0.390993, 0.332115, 0.332115, 0.339168, 0.36309, 0.370445, 0.41194, 0.454136, 0.41194, 0.40511, 0.308712, 0.342579, 0.243554, 0.247041, 0.225814, 0.225814, 0.236433, 0.243554, 0.31487, 0.318242, 0.219301, 0.219301, 0.225814, 0.236433, 0.132295, 0.17593, 0.161087, 0.170161, 0.167087, 0.15284, 0.094817, 0.109221, 0.11371, 0.118441, 0.185198, 0.18812, 0.155435, 0.092881, 0.073402, 0.059222, 0.059222, 0.116183, 0.116183, 0.155435, 0.164327, 0.179055, 0.179055, 0.11371, 0.109221, 0.106997, 0.111485, 0.179055, 0.257454, 0.264545, 0.374039, 0.374039, 0.352862, 0.394753, 0.398279, 0.4292, 0.374039, 0.380708, 0.281712, 0.311707, 0.31487, 0.298791, 0.301917, 0.332115, 0.394753, 0.390993, 0.30533, 0.308712, 0.278302, 0.264545, 0.216401, 0.196879, 0.173081, 0.185198, 0.102787, 0.173081, 0.111485, 0.179055, 0.109221, 0.196879, 0.17593, 0.15008, 0.15008, 0.155435, 0.164327, 0.139895, 0.132295, 0.129801, 0.196879, 0.232838, 0.239899, 0.21291, 0.147574, 0.179055, 0.106997, 0.137348, 0.139895, 0.206376, 0.206376, 0.185198, 0.164327, 0.111485, 0.132295, 0.081712, 0.127496, 0.125101, 0.173081, 0.173081, 0.281712, 0.295083, 0.291804, 0.281712, 0.342579, 0.321458, 0.219301, 0.301917, 0.359901, 0.30533, 0.216401, 0.216401, 0.324872, 0.229226, 0.321458, 0.346032, 0.339168, 0.30533, 0.21291, 0.18812, 0.18812, 0.185198, 0.185198, 0.109221, 0.067594, 0.055536, 0.090864, 0.144935, 0.125101, 0.15008, 0.118441, 0.194234, 0.191378, 0.219301, 0.301917, 0.288399, 0.209395, 0.232838, 0.284882, 0.36309, 0.387226, 0.308712, 0.191378, 0.185198, 0.268042, 0.346032, 0.342579, 0.232838, 0.236433, 0.284882, 0.15008, 0.15008, 0.088832, 0.086953, 0.071867, 0.081712, 0.074921, 0.134866, 0.196879, 0.11371, 0.111485, 0.064632, 0.06312, 0.129801, 0.134866, 0.147574, 0.127496, 0.147574, 0.206376, 0.216401, 0.209395, 0.332115, 0.332115, 0.352862, 0.268042, 0.236433, 0.21291, 0.232838, 0.15008, 0.120615, 0.122885, 0.106997, 0.17593, 0.225814, 0.200174, 0.118441, 0.11371, 0.083462, 0.050641, 0.079919, 0.06312, 0.028107, 0.016528, 0.016528, 0.025762, 0.049374, 0.060549, 0.034884, 0.034068, 0.055536, 0.067594, 0.096677, 0.069024, 0.046336, 0.06184, 0.040537, 0.042364, 0.047319, 0.088832, 0.069024, 0.058088, 0.046336, 0.106997, 0.164327, 0.257454, 0.25406, 0.164327, 0.083462, 0.086953, 0.064632, 0.035586, 0.042364, 0.050641, 0.081712, 0.118441, 0.06312, 0.102787, 0.164327, 0.164327, 0.127496, 0.15284, 0.120615, 0.167087, 0.088832, 0.049374, 0.048328, 0.021381, 0.029376, 0.044297, 0.081712, 0.045352, 0.088832, 0.085092, 0.056825, 0.056825, 0.054297, 0.049374, 0.024393, 0.017138, 0.014783, 0.017138, 0.021381, 0.021816, 0.017138, 0.023963, 0.036378, 0.023534, 0.048328, 0.046336, 0.05306, 0.030003], '')</t>
  </si>
  <si>
    <t xml:space="preserve">F5RW27|F5RW27_9ENTR Zinc-type alcohol dehydrogenase-like protein OS=Enterobacter hormaechei ATCC 49162 </t>
  </si>
  <si>
    <t>([0.311707, 0.370445, 0.447574, 0.472492, 0.505461, 0.394753, 0.318242, 0.36309, 0.295083, 0.291804, 0.342579, 0.40511, 0.366687, 0.458154, 0.476583, 0.534167, 0.642678, 0.699094, 0.784345, 0.801317, 0.671169, 0.541878, 0.461924, 0.454136, 0.387226, 0.377384, 0.444081, 0.465241, 0.444081, 0.436924, 0.476583, 0.476583, 0.380708, 0.433034, 0.414856, 0.394753, 0.30533, 0.308712, 0.264545, 0.257454, 0.161087, 0.206376, 0.278302, 0.349426, 0.332115, 0.308712, 0.308712, 0.359901, 0.454136, 0.454136, 0.458154, 0.359901, 0.332115, 0.321458, 0.321458, 0.284882, 0.284882, 0.349426, 0.25406, 0.216401, 0.209395, 0.271506, 0.232838, 0.236433, 0.196879, 0.196879, 0.21291, 0.222385, 0.200174, 0.098513, 0.096677, 0.185198, 0.26085, 0.275179, 0.370445, 0.291804, 0.247041, 0.161087, 0.139895, 0.216401, 0.291804, 0.209395, 0.243554, 0.308712, 0.335645, 0.366687, 0.36309, 0.444081, 0.444081, 0.450668, 0.570702, 0.59508, 0.461924, 0.374039, 0.374039, 0.324872, 0.387226, 0.377384, 0.41194, 0.440853, 0.447574, 0.4292, 0.557691, 0.557691, 0.553315, 0.4292, 0.42561, 0.349426, 0.308712, 0.271506, 0.232838, 0.200174, 0.161087, 0.158265, 0.268042, 0.173081, 0.203355, 0.17593, 0.173081, 0.232838, 0.200174, 0.132295, 0.147574, 0.122885, 0.0704, 0.036378, 0.0704, 0.0704, 0.066181, 0.085092, 0.059222, 0.078022, 0.096677, 0.096677, 0.161087, 0.116183, 0.191378, 0.185198, 0.21291, 0.21291, 0.137348, 0.100716, 0.094817, 0.085092, 0.085092, 0.120615, 0.203355, 0.18812, 0.134866, 0.209395, 0.194234, 0.194234, 0.158265, 0.092881, 0.134866, 0.069024, 0.069024, 0.06312, 0.064632, 0.067594, 0.11371, 0.17593, 0.196879, 0.278302, 0.194234, 0.125101, 0.125101, 0.127496, 0.109221, 0.15008, 0.15008, 0.170161, 0.271506, 0.295083, 0.352862, 0.318242, 0.335645, 0.295083, 0.298791, 0.308712, 0.298791, 0.301917, 0.275179, 0.346032, 0.284882, 0.308712, 0.328603, 0.370445, 0.271506, 0.298791, 0.311707, 0.222385, 0.203355, 0.185198, 0.203355, 0.155435, 0.132295, 0.203355, 0.284882, 0.284882, 0.18812, 0.191378, 0.106997, 0.086953, 0.086953, 0.071867, 0.06184, 0.046336, 0.025316, 0.026892, 0.028695, 0.028695, 0.05306, 0.058088, 0.058088, 0.05306, 0.050641, 0.066181, 0.055536, 0.034068, 0.034068, 0.064632, 0.036378, 0.042364, 0.054297, 0.06184, 0.116183, 0.185198, 0.295083, 0.295083, 0.311707, 0.301917, 0.206376, 0.147574, 0.15284, 0.164327, 0.137348, 0.219301, 0.243554, 0.185198, 0.257454, 0.271506, 0.271506, 0.349426, 0.352862, 0.380708, 0.346032, 0.335645, 0.335645, 0.301917, 0.36309, 0.346032, 0.352862, 0.342579, 0.418646, 0.295083, 0.25031, 0.200174, 0.196879, 0.167087, 0.247041, 0.203355, 0.125101, 0.127496, 0.132295, 0.17593, 0.185198, 0.155435, 0.137348, 0.134866, 0.164327, 0.18812, 0.281712, 0.194234, 0.206376, 0.203355, 0.328603, 0.298791, 0.352862, 0.342579, 0.264545, 0.203355, 0.247041, 0.339168, 0.328603, 0.26085, 0.222385, 0.232838, 0.268042, 0.295083, 0.216401, 0.206376, 0.225814, 0.216401, 0.216401, 0.301917, 0.288399, 0.191378, 0.25031, 0.21291, 0.236433, 0.318242, 0.295083, 0.288399, 0.298791, 0.271506, 0.335645, 0.398279, 0.377384, 0.318242, 0.247041, 0.346032, 0.349426, 0.335645, 0.295083, 0.377384, 0.377384, 0.374039, 0.398279, 0.335645, 0.342579, 0.339168, 0.25406, 0.321458, 0.295083, 0.247041, 0.25406, 0.219301, 0.191378, 0.158265, 0.200174, 0.284882, 0.206376], '')</t>
  </si>
  <si>
    <t>[4, 15, 16, 17, 18, 19, 20, 21, 90, 91, 102, 103, 104]</t>
  </si>
  <si>
    <t xml:space="preserve">F5RW28|F5RW28_9ENTR Nicotinamide-nucleotide adenylyltransferase OS=Enterobacter hormaechei ATCC 49162 </t>
  </si>
  <si>
    <t>([0.028695, 0.049374, 0.079919, 0.109221, 0.137348, 0.094817, 0.122885, 0.083462, 0.111485, 0.142424, 0.11371, 0.125101, 0.134866, 0.11371, 0.203355, 0.196879, 0.247041, 0.339168, 0.339168, 0.335645, 0.278302, 0.281712, 0.271506, 0.271506, 0.191378, 0.122885, 0.200174, 0.170161, 0.25031, 0.158265, 0.15284, 0.209395, 0.271506, 0.257454, 0.257454, 0.268042, 0.268042, 0.222385, 0.232838, 0.203355, 0.132295, 0.216401, 0.30533, 0.200174, 0.127496, 0.196879, 0.194234, 0.194234, 0.129801, 0.15284, 0.232838, 0.191378, 0.203355, 0.17593, 0.191378, 0.144935, 0.139895, 0.096677, 0.109221, 0.050641, 0.06184, 0.102787, 0.05306, 0.027463, 0.066181, 0.06312, 0.06312, 0.109221, 0.100716, 0.182256, 0.100716, 0.055536, 0.042364, 0.024393, 0.026338, 0.024393, 0.034884, 0.022667, 0.033407, 0.054297, 0.0704, 0.074921, 0.083462, 0.096677, 0.164327, 0.088832, 0.090864, 0.0704, 0.0704, 0.038042, 0.041405, 0.076542, 0.134866, 0.203355, 0.295083, 0.284882, 0.295083, 0.239899, 0.206376, 0.222385, 0.222385, 0.288399, 0.25031, 0.196879, 0.278302, 0.288399, 0.384043, 0.497853, 0.553315, 0.472492, 0.622677, 0.622677, 0.59917, 0.494003, 0.490133, 0.366687, 0.281712, 0.191378, 0.284882, 0.394753, 0.268042, 0.25406, 0.164327, 0.200174, 0.232838, 0.25031, 0.161087, 0.15008, 0.078022, 0.074921, 0.094817, 0.040537, 0.041405, 0.045352, 0.085092, 0.088832, 0.129801, 0.21291, 0.321458, 0.21291, 0.232838, 0.339168, 0.346032, 0.332115, 0.328603, 0.268042, 0.15284, 0.225814, 0.239899, 0.328603, 0.25031, 0.275179, 0.352862, 0.232838, 0.179055, 0.179055, 0.191378, 0.225814, 0.216401, 0.127496, 0.182256, 0.179055, 0.194234, 0.106997, 0.127496, 0.0704, 0.109221, 0.18812, 0.206376, 0.209395, 0.203355, 0.295083, 0.271506, 0.324872, 0.444081, 0.384043, 0.36309, 0.36309, 0.36309, 0.278302, 0.359901, 0.308712, 0.301917, 0.295083, 0.339168, 0.332115, 0.346032, 0.352862, 0.380708, 0.356642, 0.335645, 0.342579, 0.222385, 0.206376, 0.194234, 0.118441, 0.196879, 0.206376, 0.161087, 0.179055, 0.179055, 0.17593, 0.268042, 0.264545, 0.284882, 0.236433, 0.31487, 0.298791, 0.18812, 0.173081, 0.106997, 0.067594, 0.074921, 0.142424, 0.196879, 0.129801, 0.191378, 0.219301, 0.125101, 0.078022, 0.047319, 0.078022, 0.081712, 0.047319, 0.036378, 0.019401, 0.022306, 0.022667, 0.040537, 0.086953, 0.079919, 0.134866, 0.206376, 0.17593, 0.167087, 0.158265, 0.139895, 0.100716, 0.092881, 0.161087, 0.179055, 0.206376, 0.222385, 0.142424, 0.109221, 0.139895, 0.209395, 0.301917, 0.295083, 0.26085, 0.147574, 0.167087, 0.102787, 0.102787, 0.10481, 0.116183, 0.064632, 0.074921, 0.056825, 0.050641, 0.051831, 0.051831, 0.064632, 0.059222, 0.106997, 0.21291, 0.161087, 0.132295, 0.078022, 0.086953, 0.060549, 0.111485, 0.106997, 0.106997, 0.111485, 0.111485, 0.060549, 0.086953, 0.074921, 0.144935, 0.144935, 0.125101, 0.206376, 0.129801, 0.078022, 0.078022, 0.032677, 0.035586, 0.028107, 0.046336, 0.024393, 0.034884, 0.038858, 0.034884, 0.040537, 0.030611, 0.016528, 0.016528, 0.020522, 0.036378, 0.038858, 0.020165, 0.016826, 0.016257, 0.027463, 0.050641, 0.038858, 0.038042, 0.030003, 0.044297, 0.043307, 0.043307, 0.060549, 0.055536, 0.056825, 0.098513, 0.116183, 0.243554, 0.209395, 0.144935, 0.144935, 0.116183, 0.139895, 0.125101, 0.127496, 0.137348, 0.076542, 0.090864, 0.092881, 0.144935, 0.094817, 0.067594, 0.069024, 0.036378, 0.021816, 0.024826, 0.023963, 0.026338, 0.023087, 0.058088, 0.044297, 0.026892, 0.026892, 0.048328, 0.085092, 0.059222, 0.049374, 0.085092, 0.050641, 0.10481, 0.096677, 0.15284, 0.15008, 0.236433, 0.311707, 0.390993, 0.394753, 0.26085, 0.257454, 0.247041, 0.17593, 0.200174, 0.200174, 0.25031, 0.196879, 0.127496, 0.173081, 0.196879, 0.21291, 0.311707, 0.243554, 0.264545, 0.155435, 0.155435, 0.144935, 0.100716, 0.11371, 0.111485, 0.206376, 0.206376, 0.132295, 0.179055, 0.25406, 0.31487, 0.182256, 0.15284, 0.222385, 0.15008, 0.090864, 0.092881, 0.050641, 0.05306, 0.044297, 0.102787, 0.125101, 0.10481, 0.155435, 0.155435, 0.147574, 0.15008, 0.122885, 0.173081, 0.137348, 0.116183, 0.098513, 0.185198, 0.264545, 0.239899, 0.321458, 0.414856], '')</t>
  </si>
  <si>
    <t>[108, 110, 111, 112]</t>
  </si>
  <si>
    <t xml:space="preserve">F5RW31|F5RW31_9ENTR Smp protein OS=Enterobacter hormaechei ATCC 49162 </t>
  </si>
  <si>
    <t>([0.11371, 0.15008, 0.15284, 0.111485, 0.067594, 0.051831, 0.036378, 0.025316, 0.022667, 0.018106, 0.020165, 0.015344, 0.011903, 0.009096, 0.009187, 0.006795, 0.008156, 0.008276, 0.012491, 0.010926, 0.017138, 0.009977, 0.007031, 0.007645, 0.009977, 0.016528, 0.025316, 0.044297, 0.079919, 0.120615, 0.185198, 0.222385, 0.342579, 0.4292, 0.390993, 0.4292, 0.534167, 0.472492, 0.436924, 0.440853, 0.476583, 0.387226, 0.465241, 0.585406, 0.59508, 0.505461, 0.494003, 0.398279, 0.40511, 0.339168, 0.30533, 0.342579, 0.324872, 0.26085, 0.25406, 0.366687, 0.366687, 0.36309, 0.486429, 0.529623, 0.538167, 0.534167, 0.642678, 0.549308, 0.517562, 0.51388, 0.51388, 0.418646, 0.505461, 0.494003, 0.476583, 0.509769, 0.483068, 0.5017, 0.538167, 0.538167, 0.42561, 0.332115, 0.332115, 0.268042, 0.26085, 0.185198, 0.118441, 0.122885, 0.209395, 0.243554, 0.236433, 0.311707, 0.311707, 0.216401, 0.185198, 0.268042, 0.232838, 0.219301, 0.216401, 0.222385, 0.161087, 0.26085, 0.278302, 0.268042, 0.308712, 0.308712, 0.298791, 0.359901, 0.275179, 0.275179, 0.271506, 0.271506, 0.26085, 0.318242, 0.418646, 0.42561, 0.349426, 0.284882, 0.301917, 0.298791, 0.295083, 0.284882, 0.216401, 0.295083, 0.332115, 0.239899, 0.25031, 0.332115, 0.352862, 0.447574, 0.440853, 0.480142, 0.408655, 0.414856, 0.366687, 0.291804, 0.311707, 0.31487, 0.414856, 0.324872, 0.328603, 0.328603, 0.422041, 0.486429, 0.401658, 0.401658, 0.490133, 0.497853, 0.468512, 0.468512, 0.458154, 0.390993, 0.36309, 0.450668, 0.454136, 0.538167, 0.653063, 0.545602, 0.549308, 0.538167, 0.538167, 0.5017, 0.422041, 0.335645, 0.26085, 0.332115, 0.219301, 0.191378, 0.185198, 0.206376, 0.158265, 0.109221, 0.102787, 0.083462, 0.074921, 0.073402, 0.045352, 0.025762, 0.045352, 0.0704, 0.0704, 0.10481, 0.122885, 0.17593, 0.15284, 0.222385, 0.229226, 0.30533, 0.370445, 0.268042, 0.200174, 0.18812, 0.25031, 0.298791, 0.321458, 0.321458, 0.318242, 0.328603, 0.440853, 0.444081, 0.454136, 0.472492, 0.490133, 0.483068, 0.497853, 0.618285, 0.604312, 0.613573, 0.604312, 0.534167, 0.666105, 0.76285, 0.862302, 0.856457, 0.88723, 0.889439, 0.89662, 0.901269], '')</t>
  </si>
  <si>
    <t>[36, 43, 44, 45, 59, 60, 61, 62, 63, 64, 65, 66, 68, 71, 73, 74, 75, 151, 152, 153, 154, 155, 156, 157, 201, 202, 203, 204, 205, 206, 207, 208, 209, 210, 211, 212, 213]</t>
  </si>
  <si>
    <t xml:space="preserve">F5RW33|F5RW33_9ENTR Outer membrane protein OS=Enterobacter hormaechei ATCC 49162 </t>
  </si>
  <si>
    <t>([0.064632, 0.034884, 0.038042, 0.041405, 0.025316, 0.027463, 0.038042, 0.050641, 0.051831, 0.067594, 0.069024, 0.067594, 0.079919, 0.083462, 0.0704, 0.051831, 0.054297, 0.06184, 0.046336, 0.054297, 0.083462, 0.144935, 0.15284, 0.182256, 0.216401, 0.30533, 0.30533, 0.216401, 0.216401, 0.284882, 0.30533, 0.26085, 0.288399, 0.275179, 0.271506, 0.298791, 0.275179, 0.311707, 0.332115, 0.308712, 0.308712, 0.222385, 0.15284, 0.229226, 0.229226, 0.18812, 0.216401, 0.17593, 0.257454, 0.222385, 0.194234, 0.185198, 0.257454, 0.275179, 0.275179, 0.203355, 0.203355, 0.275179, 0.318242, 0.31487, 0.339168, 0.342579, 0.356642, 0.440853, 0.349426, 0.359901, 0.311707, 0.298791, 0.377384, 0.374039, 0.408655, 0.418646, 0.352862, 0.349426, 0.275179, 0.257454, 0.26085, 0.209395, 0.225814, 0.225814, 0.222385, 0.271506, 0.281712, 0.349426, 0.275179, 0.387226, 0.370445, 0.490133, 0.374039, 0.295083, 0.30533, 0.243554, 0.243554, 0.308712, 0.278302, 0.31487, 0.288399, 0.374039, 0.42561, 0.440853, 0.342579, 0.308712, 0.243554, 0.229226, 0.236433, 0.308712, 0.271506, 0.278302, 0.158265, 0.25031, 0.275179, 0.271506, 0.321458, 0.311707, 0.335645, 0.366687, 0.398279, 0.370445, 0.370445, 0.295083, 0.271506, 0.328603, 0.278302, 0.346032, 0.295083, 0.21291, 0.191378, 0.203355, 0.139895, 0.25406, 0.268042, 0.26085, 0.264545, 0.271506, 0.281712, 0.247041, 0.173081, 0.15008, 0.147574, 0.15008, 0.167087, 0.111485, 0.127496, 0.194234, 0.194234, 0.25031, 0.342579, 0.366687, 0.352862, 0.4292, 0.324872, 0.31487, 0.366687, 0.359901, 0.36309, 0.352862, 0.352862, 0.440853, 0.505461, 0.575842, 0.468512, 0.534167, 0.549308, 0.570702, 0.497853, 0.42561, 0.42561, 0.352862, 0.359901, 0.374039, 0.36309, 0.436924, 0.461924, 0.461924, 0.494003, 0.529623, 0.436924, 0.408655, 0.301917, 0.271506, 0.295083, 0.346032, 0.288399, 0.247041, 0.268042, 0.247041, 0.335645, 0.275179, 0.275179, 0.196879, 0.161087, 0.125101, 0.134866, 0.096677, 0.102787, 0.096677, 0.073402, 0.076542, 0.088832, 0.098513, 0.098513, 0.090864, 0.118441, 0.137348, 0.257454, 0.155435, 0.236433, 0.247041, 0.31487, 0.346032, 0.422041, 0.366687, 0.42561, 0.332115, 0.366687, 0.281712, 0.191378, 0.17593, 0.225814, 0.203355, 0.275179, 0.243554, 0.194234, 0.144935, 0.147574, 0.078022, 0.127496], '')</t>
  </si>
  <si>
    <t>[158, 159, 161, 162, 163, 175]</t>
  </si>
  <si>
    <t xml:space="preserve">F5RW35|F5RW35_9ENTR Uncharacterized protein OS=Enterobacter hormaechei ATCC 49162 </t>
  </si>
  <si>
    <t>([0.008804, 0.005734, 0.00407, 0.003177, 0.002155, 0.003014, 0.003053, 0.003405, 0.003671, 0.004513, 0.005872, 0.004689, 0.004921, 0.004513, 0.005318, 0.004315, 0.004414, 0.003109, 0.004315, 0.004161, 0.00515, 0.005086, 0.007315, 0.012727, 0.025762, 0.055536, 0.049374, 0.049374, 0.067594, 0.066181, 0.060549, 0.050641, 0.102787, 0.092881, 0.120615, 0.194234, 0.203355, 0.26085, 0.366687, 0.356642, 0.447574, 0.444081, 0.436924, 0.42561, 0.380708, 0.332115, 0.377384], '')</t>
  </si>
  <si>
    <t xml:space="preserve">F5RW39|F5RW39_9ENTR Uncharacterized protein OS=Enterobacter hormaechei ATCC 49162 </t>
  </si>
  <si>
    <t>([0.11371, 0.06184, 0.088832, 0.047319, 0.032677, 0.05306, 0.041405, 0.056825, 0.058088, 0.081712, 0.098513, 0.142424, 0.21291, 0.164327, 0.118441, 0.179055, 0.25406, 0.275179, 0.275179, 0.352862, 0.352862, 0.328603, 0.308712, 0.324872, 0.468512, 0.562014, 0.541878, 0.653063, 0.534167, 0.538167, 0.538167, 0.450668, 0.352862, 0.352862, 0.447574, 0.494003, 0.480142, 0.468512, 0.394753, 0.377384, 0.328603, 0.301917, 0.311707, 0.461924, 0.408655], '')</t>
  </si>
  <si>
    <t>[25, 26, 27, 28, 29, 30]</t>
  </si>
  <si>
    <t xml:space="preserve">F5RW40|F5RW40_9ENTR YjjI family glycine radical enzyme OS=Enterobacter hormaechei ATCC 49162 </t>
  </si>
  <si>
    <t>([0.339168, 0.401658, 0.42561, 0.311707, 0.25406, 0.295083, 0.318242, 0.374039, 0.321458, 0.26085, 0.291804, 0.359901, 0.370445, 0.42561, 0.42561, 0.40511, 0.433034, 0.398279, 0.301917, 0.25031, 0.17593, 0.278302, 0.225814, 0.25406, 0.356642, 0.436924, 0.346032, 0.377384, 0.257454, 0.352862, 0.40511, 0.311707, 0.311707, 0.308712, 0.264545, 0.236433, 0.236433, 0.206376, 0.295083, 0.288399, 0.332115, 0.436924, 0.414856, 0.332115, 0.21291, 0.137348, 0.137348, 0.167087, 0.071867, 0.139895, 0.118441, 0.137348, 0.179055, 0.179055, 0.094817, 0.111485, 0.155435, 0.155435, 0.111485, 0.090864, 0.090864, 0.098513, 0.096677, 0.05306, 0.090864, 0.15284, 0.122885, 0.069024, 0.076542, 0.164327, 0.147574, 0.144935, 0.167087, 0.106997, 0.054297, 0.111485, 0.067594, 0.064632, 0.066181, 0.096677, 0.137348, 0.222385, 0.127496, 0.127496, 0.219301, 0.219301, 0.15008, 0.25406, 0.25406, 0.200174, 0.194234, 0.118441, 0.071867, 0.035586, 0.071867, 0.116183, 0.067594, 0.132295, 0.116183, 0.076542, 0.096677, 0.096677, 0.067594, 0.132295, 0.081712, 0.041405, 0.030003, 0.050641, 0.056825, 0.056825, 0.10481, 0.11371, 0.11371, 0.11371, 0.194234, 0.222385, 0.144935, 0.144935, 0.120615, 0.071867, 0.064632, 0.064632, 0.073402, 0.102787, 0.098513, 0.083462, 0.15008, 0.219301, 0.216401, 0.125101, 0.185198, 0.173081, 0.079919, 0.073402, 0.122885, 0.064632, 0.032017, 0.06184, 0.092881, 0.098513, 0.102787, 0.185198, 0.18812, 0.144935, 0.067594, 0.045352, 0.079919, 0.059222, 0.066181, 0.037156, 0.067594, 0.081712, 0.067594, 0.142424, 0.239899, 0.268042, 0.291804, 0.380708, 0.366687, 0.335645, 0.239899, 0.243554, 0.216401, 0.17593, 0.216401, 0.301917, 0.36309, 0.284882, 0.31487, 0.311707, 0.342579, 0.311707, 0.311707, 0.359901, 0.264545, 0.26085, 0.134866, 0.120615, 0.067594, 0.071867, 0.10481, 0.179055, 0.191378, 0.194234, 0.25406, 0.239899, 0.281712, 0.182256, 0.182256, 0.118441, 0.106997, 0.10481, 0.10481, 0.086953, 0.086953, 0.083462, 0.045352, 0.10481, 0.102787, 0.164327, 0.15008, 0.15284, 0.139895, 0.125101, 0.118441, 0.109221, 0.111485, 0.122885, 0.132295, 0.21291, 0.308712, 0.308712, 0.288399, 0.206376, 0.21291, 0.200174, 0.284882, 0.377384, 0.268042, 0.359901, 0.295083, 0.232838, 0.203355, 0.127496, 0.125101, 0.134866, 0.122885, 0.073402, 0.073402, 0.066181, 0.049374, 0.045352, 0.046336, 0.079919, 0.15008, 0.15008, 0.098513, 0.067594, 0.069024, 0.071867, 0.078022, 0.0704, 0.102787, 0.085092, 0.090864, 0.127496, 0.134866, 0.137348, 0.206376, 0.182256, 0.26085, 0.318242, 0.339168, 0.352862, 0.247041, 0.15008, 0.15008, 0.225814, 0.295083, 0.206376, 0.31487, 0.308712, 0.298791, 0.203355, 0.247041, 0.342579, 0.387226, 0.281712, 0.25031, 0.173081, 0.142424, 0.15284, 0.109221, 0.100716, 0.049374, 0.10481, 0.10481, 0.06312, 0.034884, 0.038042, 0.0704, 0.058088, 0.056825, 0.050641, 0.049374, 0.051831, 0.051831, 0.047319, 0.042364, 0.032677, 0.038042, 0.048328, 0.050641, 0.06184, 0.037156, 0.043307, 0.043307, 0.071867, 0.122885, 0.200174, 0.10481, 0.067594, 0.081712, 0.064632, 0.064632, 0.122885, 0.086953, 0.046336, 0.047319, 0.055536, 0.073402, 0.118441, 0.098513, 0.060549, 0.066181, 0.071867, 0.073402, 0.037156, 0.051831, 0.047319, 0.038042, 0.074921, 0.064632, 0.056825, 0.073402, 0.139895, 0.083462, 0.106997, 0.173081, 0.185198, 0.278302, 0.321458, 0.275179, 0.318242, 0.352862, 0.26085, 0.321458, 0.311707, 0.408655, 0.301917, 0.301917, 0.349426, 0.36309, 0.366687, 0.332115, 0.30533, 0.196879, 0.225814, 0.243554, 0.257454, 0.25031, 0.26085, 0.18812, 0.21291, 0.203355, 0.229226, 0.209395, 0.219301, 0.311707, 0.311707, 0.366687, 0.328603, 0.225814, 0.216401, 0.264545, 0.30533, 0.328603, 0.436924, 0.41194, 0.387226, 0.374039, 0.380708, 0.346032, 0.41194, 0.418646, 0.42561, 0.458154, 0.570702, 0.525368, 0.521092, 0.436924, 0.5017, 0.454136, 0.541878, 0.549308, 0.613573, 0.642678, 0.657645, 0.703578, 0.73685, 0.73685, 0.750527, 0.642678, 0.545602, 0.517562, 0.450668, 0.418646, 0.418646, 0.4292, 0.465241, 0.465241, 0.562014, 0.433034, 0.541878, 0.541878, 0.529623, 0.42561, 0.394753, 0.398279, 0.288399, 0.278302, 0.284882, 0.206376, 0.288399, 0.377384, 0.408655, 0.41194, 0.436924, 0.408655, 0.414856, 0.436924, 0.450668, 0.418646, 0.450668, 0.387226, 0.401658, 0.328603, 0.339168, 0.271506, 0.264545, 0.318242, 0.291804, 0.298791, 0.346032, 0.339168, 0.295083, 0.291804, 0.36309, 0.264545, 0.271506, 0.236433, 0.219301, 0.158265, 0.161087, 0.209395, 0.278302, 0.275179, 0.278302, 0.295083, 0.366687, 0.311707, 0.339168, 0.440853, 0.346032, 0.339168, 0.284882, 0.318242, 0.247041, 0.232838, 0.339168, 0.264545, 0.301917, 0.288399, 0.264545, 0.288399, 0.298791, 0.264545, 0.257454, 0.321458, 0.377384, 0.380708, 0.447574, 0.450668, 0.454136, 0.4292, 0.387226, 0.447574, 0.458154, 0.549308, 0.517562, 0.483068, 0.562014, 0.562014, 0.570702, 0.675549, 0.56648, 0.468512, 0.505461, 0.505461, 0.51388, 0.549308, 0.541878, 0.461924, 0.374039, 0.366687, 0.483068, 0.575842, 0.585406, 0.58069, 0.525368, 0.553315, 0.468512, 0.468512, 0.440853, 0.41194, 0.394753, 0.468512, 0.553315, 0.51388, 0.490133, 0.454136, 0.370445, 0.332115], '')</t>
  </si>
  <si>
    <t>[377, 378, 379, 381, 383, 384, 385, 386, 387, 388, 389, 390, 391, 392, 393, 394, 401, 403, 404, 405, 478, 479, 481, 482, 483, 484, 485, 487, 488, 489, 490, 491, 496, 497, 498, 499, 500, 507, 508]</t>
  </si>
  <si>
    <t xml:space="preserve">F5RW41|F5RW41_9ENTR Pyruvate formate lyase activating enzyme OS=Enterobacter hormaechei ATCC 49162 </t>
  </si>
  <si>
    <t>([0.288399, 0.21291, 0.25406, 0.288399, 0.10481, 0.134866, 0.098513, 0.120615, 0.046336, 0.058088, 0.073402, 0.028695, 0.025316, 0.026338, 0.026338, 0.018415, 0.019109, 0.013437, 0.019109, 0.021381, 0.013016, 0.0198, 0.030611, 0.01227, 0.01227, 0.033407, 0.013265, 0.014586, 0.017138, 0.044297, 0.017447, 0.020522, 0.05306, 0.060549, 0.050641, 0.026338, 0.041405, 0.025762, 0.040537, 0.034884, 0.034884, 0.092881, 0.064632, 0.037156, 0.066181, 0.067594, 0.0704, 0.17593, 0.236433, 0.094817, 0.102787, 0.236433, 0.096677, 0.109221, 0.102787, 0.048328, 0.048328, 0.045352, 0.044297, 0.018787, 0.022306, 0.023087, 0.023963, 0.028695, 0.047319, 0.092881, 0.076542, 0.059222, 0.06312, 0.058088, 0.081712, 0.076542, 0.051831, 0.137348, 0.139895, 0.088832, 0.132295, 0.196879, 0.200174, 0.203355, 0.342579, 0.339168, 0.328603, 0.298791, 0.352862, 0.25031, 0.15284, 0.185198, 0.209395, 0.15284, 0.155435, 0.18812, 0.18812, 0.239899, 0.225814, 0.222385, 0.275179, 0.352862, 0.352862, 0.359901, 0.356642, 0.387226, 0.288399, 0.236433, 0.206376, 0.158265, 0.173081, 0.15284, 0.144935, 0.127496, 0.111485, 0.109221, 0.132295, 0.142424, 0.164327, 0.161087, 0.094817, 0.109221, 0.10481, 0.06184, 0.06184, 0.050641, 0.024826, 0.030611, 0.046336, 0.064632, 0.081712, 0.132295, 0.144935, 0.088832, 0.100716, 0.170161, 0.17593, 0.196879, 0.11371, 0.098513, 0.100716, 0.098513, 0.059222, 0.074921, 0.085092, 0.041405, 0.090864, 0.15008, 0.182256, 0.147574, 0.10481, 0.10481, 0.060549, 0.102787, 0.142424, 0.079919, 0.073402, 0.078022, 0.085092, 0.15008, 0.147574, 0.147574, 0.127496, 0.127496, 0.111485, 0.158265, 0.257454, 0.268042, 0.278302, 0.31487, 0.25406, 0.225814, 0.21291, 0.308712, 0.308712, 0.236433, 0.339168, 0.229226, 0.137348, 0.106997, 0.111485, 0.109221, 0.111485, 0.194234, 0.191378, 0.191378, 0.203355, 0.129801, 0.11371, 0.059222, 0.032017, 0.036378, 0.035586, 0.044297, 0.044297, 0.044297, 0.051831, 0.056825, 0.060549, 0.060549, 0.076542, 0.071867, 0.03976, 0.03976, 0.048328, 0.047319, 0.047319, 0.034884, 0.030003, 0.017447, 0.029376, 0.054297, 0.046336, 0.088832, 0.079919, 0.048328, 0.060549, 0.06184, 0.056825, 0.055536, 0.106997, 0.086953, 0.041405, 0.074921, 0.041405, 0.033407, 0.06312, 0.038042, 0.025762, 0.055536, 0.111485, 0.094817, 0.076542, 0.127496, 0.06312, 0.055536, 0.085092, 0.058088, 0.094817, 0.116183, 0.206376, 0.200174, 0.139895, 0.257454, 0.291804, 0.295083, 0.268042, 0.179055, 0.216401, 0.216401, 0.225814, 0.222385, 0.264545, 0.30533, 0.21291, 0.335645, 0.271506, 0.179055, 0.203355, 0.222385, 0.167087, 0.092881, 0.049374, 0.051831, 0.036378, 0.022667, 0.032677, 0.029376, 0.044297, 0.040537, 0.069024, 0.041405, 0.023963, 0.013821], '')</t>
  </si>
  <si>
    <t xml:space="preserve">F5RW42|F5RW42_9ENTR Hydrogenase nickel insertion protein HypA OS=Enterobacter hormaechei ATCC 49162 </t>
  </si>
  <si>
    <t>([0.025762, 0.048328, 0.022667, 0.046336, 0.088832, 0.045352, 0.06184, 0.081712, 0.118441, 0.158265, 0.191378, 0.229226, 0.225814, 0.209395, 0.349426, 0.418646, 0.377384, 0.339168, 0.352862, 0.398279, 0.394753, 0.436924, 0.418646, 0.509769, 0.377384, 0.25406, 0.298791, 0.332115, 0.30533, 0.191378, 0.18812, 0.158265, 0.134866, 0.134866, 0.118441, 0.118441, 0.120615, 0.094817, 0.066181, 0.049374, 0.034884, 0.028695, 0.045352, 0.049374, 0.066181, 0.120615, 0.170161, 0.15284, 0.073402, 0.073402, 0.109221, 0.055536, 0.069024, 0.046336, 0.049374, 0.125101, 0.064632, 0.041405, 0.035586, 0.0704, 0.086953, 0.147574, 0.10481, 0.111485, 0.111485, 0.106997, 0.055536, 0.0704, 0.120615, 0.122885, 0.147574, 0.144935, 0.191378, 0.118441, 0.200174, 0.206376, 0.15008, 0.239899, 0.31487, 0.408655, 0.30533, 0.229226, 0.194234, 0.196879, 0.18812, 0.194234, 0.116183, 0.191378, 0.116183, 0.120615, 0.122885, 0.067594, 0.081712, 0.11371, 0.191378, 0.209395, 0.209395, 0.139895, 0.147574, 0.142424, 0.15284, 0.247041, 0.321458, 0.26085, 0.264545, 0.275179, 0.229226, 0.335645, 0.247041, 0.339168, 0.243554, 0.301917, 0.394753, 0.394753, 0.387226, 0.390993, 0.271506, 0.295083, 0.335645, 0.222385, 0.147574, 0.144935, 0.134866, 0.129801, 0.206376, 0.298791, 0.295083, 0.335645, 0.324872, 0.328603, 0.301917, 0.352862, 0.394753, 0.308712, 0.308712, 0.295083, 0.191378, 0.288399, 0.182256, 0.288399, 0.380708, 0.468512, 0.461924, 0.387226, 0.318242, 0.328603, 0.321458, 0.203355, 0.170161, 0.170161, 0.25031, 0.194234, 0.236433, 0.236433, 0.295083, 0.30533, 0.30533, 0.295083, 0.194234, 0.278302, 0.164327, 0.167087, 0.106997, 0.10481, 0.090864, 0.137348, 0.086953, 0.088832, 0.164327, 0.194234, 0.120615, 0.122885, 0.122885, 0.142424, 0.132295, 0.132295, 0.125101, 0.125101, 0.219301, 0.311707, 0.308712, 0.321458, 0.288399, 0.346032, 0.356642, 0.366687, 0.401658, 0.387226, 0.394753, 0.394753, 0.30533, 0.318242, 0.232838, 0.332115, 0.298791, 0.311707, 0.311707, 0.346032, 0.356642, 0.321458, 0.359901, 0.26085, 0.332115, 0.374039, 0.295083, 0.295083, 0.380708, 0.352862, 0.472492, 0.480142, 0.480142, 0.622677, 0.741537, 0.846163, 0.801317, 0.76285, 0.750527, 0.699094, 0.51388, 0.472492, 0.433034, 0.318242, 0.335645, 0.349426, 0.257454, 0.366687, 0.366687, 0.380708, 0.40511, 0.384043, 0.380708, 0.311707, 0.191378, 0.15284, 0.144935, 0.144935, 0.109221, 0.066181, 0.109221, 0.203355, 0.236433, 0.30533, 0.349426, 0.346032, 0.225814, 0.311707, 0.219301, 0.209395, 0.129801, 0.085092, 0.06184, 0.042364, 0.05306, 0.081712, 0.076542, 0.055536, 0.050641, 0.079919, 0.134866], '')</t>
  </si>
  <si>
    <t>[23, 211, 212, 213, 214, 215, 216, 217, 218]</t>
  </si>
  <si>
    <t xml:space="preserve">F5RW43|F5RW43_9ENTR Patatin OS=Enterobacter hormaechei ATCC 49162 </t>
  </si>
  <si>
    <t>([0.812494, 0.837511, 0.712013, 0.716283, 0.73685, 0.759478, 0.622677, 0.685117, 0.585406, 0.608892, 0.509769, 0.557691, 0.575842, 0.465241, 0.422041, 0.444081, 0.346032, 0.332115, 0.236433, 0.229226, 0.264545, 0.191378, 0.182256, 0.21291, 0.21291, 0.216401, 0.137348, 0.182256, 0.100716, 0.100716, 0.059222, 0.111485, 0.111485, 0.102787, 0.167087, 0.206376, 0.182256, 0.26085, 0.173081, 0.15008, 0.155435, 0.109221, 0.191378, 0.134866, 0.102787, 0.109221, 0.11371, 0.096677, 0.088832, 0.144935, 0.173081, 0.26085, 0.142424, 0.15284, 0.179055, 0.100716, 0.100716, 0.059222, 0.032017, 0.028107, 0.056825, 0.056825, 0.069024, 0.056825, 0.085092, 0.11371, 0.116183, 0.111485, 0.127496, 0.158265, 0.132295, 0.090864, 0.055536, 0.066181, 0.066181, 0.059222, 0.137348, 0.127496, 0.116183, 0.164327, 0.268042, 0.264545, 0.194234, 0.127496, 0.118441, 0.120615, 0.079919, 0.076542, 0.073402, 0.120615, 0.120615, 0.158265, 0.15008, 0.118441, 0.191378, 0.209395, 0.139895, 0.120615, 0.060549, 0.073402, 0.090864, 0.088832, 0.088832, 0.139895, 0.137348, 0.109221, 0.116183, 0.120615, 0.125101, 0.067594, 0.03976, 0.023534, 0.022667, 0.034884, 0.071867, 0.066181, 0.051831, 0.086953, 0.06312, 0.144935, 0.129801, 0.10481, 0.078022, 0.085092, 0.081712, 0.111485, 0.147574, 0.139895, 0.139895, 0.067594, 0.129801, 0.206376, 0.291804, 0.278302, 0.278302, 0.167087, 0.096677, 0.073402, 0.043307, 0.047319, 0.038042, 0.067594, 0.085092, 0.122885, 0.120615, 0.064632, 0.078022, 0.116183, 0.116183, 0.111485, 0.111485, 0.100716, 0.116183, 0.125101, 0.125101, 0.167087, 0.284882, 0.284882, 0.25406, 0.332115, 0.288399, 0.209395, 0.21291, 0.182256, 0.170161, 0.158265, 0.216401, 0.144935, 0.144935, 0.144935, 0.134866, 0.147574, 0.15008, 0.132295, 0.125101, 0.106997, 0.056825, 0.030003, 0.064632, 0.109221, 0.059222, 0.096677, 0.086953, 0.050641, 0.067594, 0.069024, 0.071867, 0.050641, 0.085092, 0.078022, 0.064632, 0.083462, 0.167087, 0.118441, 0.125101, 0.134866, 0.134866, 0.17593, 0.257454, 0.239899, 0.239899, 0.295083, 0.295083, 0.398279, 0.398279, 0.318242, 0.25406, 0.167087, 0.25031, 0.257454, 0.185198, 0.239899, 0.30533, 0.291804, 0.311707, 0.200174, 0.109221, 0.137348, 0.185198, 0.196879, 0.111485, 0.056825, 0.0704, 0.071867, 0.051831, 0.098513, 0.147574, 0.116183, 0.120615, 0.120615, 0.125101, 0.17593, 0.15284, 0.094817, 0.094817, 0.139895, 0.15008, 0.179055, 0.185198, 0.100716, 0.074921, 0.142424, 0.25406, 0.257454, 0.271506, 0.324872, 0.318242, 0.216401, 0.324872, 0.377384, 0.335645, 0.335645, 0.339168, 0.232838, 0.225814, 0.232838, 0.209395, 0.321458, 0.418646, 0.40511, 0.497853, 0.444081, 0.447574, 0.339168, 0.229226, 0.229226, 0.142424, 0.078022, 0.161087, 0.185198, 0.21291, 0.284882, 0.191378, 0.125101, 0.21291, 0.26085, 0.21291, 0.142424, 0.122885, 0.10481, 0.106997, 0.064632, 0.127496, 0.10481, 0.11371, 0.200174, 0.15008, 0.247041, 0.247041, 0.219301, 0.200174, 0.203355, 0.182256, 0.182256, 0.200174, 0.200174, 0.25031, 0.185198, 0.167087, 0.106997, 0.088832, 0.090864, 0.098513, 0.083462, 0.100716, 0.125101, 0.074921, 0.081712, 0.081712, 0.15284, 0.17593, 0.191378, 0.134866, 0.142424, 0.216401, 0.278302, 0.275179, 0.271506, 0.278302, 0.291804, 0.291804, 0.352862, 0.374039, 0.414856, 0.321458, 0.25406, 0.268042, 0.36309, 0.41194, 0.36309, 0.284882, 0.225814, 0.164327, 0.25406, 0.164327, 0.11371, 0.122885, 0.100716, 0.118441, 0.203355, 0.26085, 0.356642, 0.342579, 0.31487, 0.268042, 0.278302, 0.359901, 0.40511, 0.408655, 0.408655, 0.359901, 0.394753, 0.408655, 0.436924, 0.384043, 0.461924, 0.538167, 0.494003, 0.529623, 0.458154, 0.40511, 0.433034], '')</t>
  </si>
  <si>
    <t>[0, 1, 2, 3, 4, 5, 6, 7, 8, 9, 10, 11, 12, 356, 358]</t>
  </si>
  <si>
    <t xml:space="preserve">F5RW44|F5RW44_9ENTR UPF0391 membrane protein HMPREF9086_1852 OS=Enterobacter hormaechei ATCC 49162 </t>
  </si>
  <si>
    <t>([0.005992, 0.003924, 0.0028, 0.001872, 0.001434, 0.001305, 0.000983, 0.001155, 0.000876, 0.000708, 0.000833, 0.000854, 0.001069, 0.000532, 0.000468, 0.000206, 0.000421, 0.000567, 0.000614, 0.000451, 0.00076, 0.000833, 0.001155, 0.00146, 0.001675, 0.002211, 0.002503, 0.003804, 0.003014, 0.003341, 0.003177, 0.002688, 0.002349, 0.002688, 0.002727, 0.001808, 0.002057, 0.001271, 0.000721, 0.000854, 0.001048, 0.00055, 0.000249, 0.000339, 0.000464, 0.000799, 0.001, 0.001288, 0.001383, 0.001675, 0.001808, 0.002482, 0.002761, 0.003298, 0.002503, 0.003405, 0.004577, 0.006701, 0.013437], '')</t>
  </si>
  <si>
    <t xml:space="preserve">F5RW45|F5RW45_9ENTR Osmotically induced periplasmic protein OsmY OS=Enterobacter hormaechei ATCC 49162 </t>
  </si>
  <si>
    <t>([0.390993, 0.30533, 0.229226, 0.232838, 0.194234, 0.225814, 0.17593, 0.203355, 0.229226, 0.200174, 0.167087, 0.147574, 0.134866, 0.155435, 0.155435, 0.129801, 0.129801, 0.118441, 0.191378, 0.191378, 0.196879, 0.196879, 0.239899, 0.311707, 0.332115, 0.359901, 0.370445, 0.450668, 0.454136, 0.4292, 0.490133, 0.56648, 0.604312, 0.604312, 0.632174, 0.626927, 0.557691, 0.661982, 0.694846, 0.671169, 0.63748, 0.657645, 0.648219, 0.604312, 0.59508, 0.618285, 0.525368, 0.490133, 0.486429, 0.494003, 0.521092, 0.51388, 0.4292, 0.458154, 0.4292, 0.40511, 0.359901, 0.4292, 0.394753, 0.370445, 0.308712, 0.278302, 0.271506, 0.295083, 0.36309, 0.36309, 0.275179, 0.36309, 0.387226, 0.380708, 0.384043, 0.308712, 0.308712, 0.332115, 0.328603, 0.352862, 0.370445, 0.436924, 0.436924, 0.408655, 0.380708, 0.447574, 0.433034, 0.42561, 0.408655, 0.298791, 0.247041, 0.339168, 0.346032, 0.352862, 0.352862, 0.349426, 0.401658, 0.418646, 0.486429, 0.468512, 0.41194, 0.398279, 0.332115, 0.31487, 0.359901, 0.41194, 0.359901, 0.444081, 0.444081, 0.390993, 0.486429, 0.549308, 0.472492, 0.472492, 0.476583, 0.465241, 0.394753, 0.440853, 0.374039, 0.366687, 0.401658, 0.468512, 0.465241, 0.541878, 0.570702, 0.58069, 0.521092, 0.575842, 0.557691, 0.480142, 0.51388, 0.51388, 0.521092, 0.553315, 0.529623, 0.517562, 0.529623, 0.608892, 0.59917, 0.56648, 0.549308, 0.51388, 0.494003, 0.433034, 0.352862, 0.332115, 0.339168, 0.398279, 0.332115, 0.281712, 0.387226, 0.408655, 0.41194, 0.387226, 0.356642, 0.370445, 0.318242, 0.328603, 0.328603, 0.318242, 0.398279, 0.40511, 0.377384, 0.332115, 0.401658, 0.401658, 0.42561, 0.414856, 0.408655, 0.4292, 0.494003, 0.468512, 0.472492, 0.447574, 0.465241, 0.525368, 0.545602, 0.622677, 0.575842, 0.59508, 0.59508, 0.494003, 0.472492, 0.521092, 0.553315, 0.468512, 0.553315, 0.549308, 0.490133, 0.483068, 0.545602, 0.472492, 0.450668, 0.461924, 0.497853, 0.42561, 0.418646, 0.41194, 0.401658, 0.40511, 0.374039, 0.352862, 0.418646, 0.42561, 0.414856, 0.422041, 0.517562, 0.472492, 0.447574], '')</t>
  </si>
  <si>
    <t>[31, 32, 33, 34, 35, 36, 37, 38, 39, 40, 41, 42, 43, 44, 45, 46, 50, 51, 107, 119, 120, 121, 122, 123, 124, 126, 127, 128, 129, 130, 131, 132, 133, 134, 135, 136, 137, 171, 172, 173, 174, 175, 176, 179, 180, 182, 183, 186, 202]</t>
  </si>
  <si>
    <t xml:space="preserve">F5RW47|F5RW47_9ENTR Nucleoside 5'-monophosphate phosphohydrolase OS=Enterobacter hormaechei ATCC 49162 </t>
  </si>
  <si>
    <t>([0.006701, 0.010672, 0.016257, 0.011106, 0.007555, 0.009865, 0.007091, 0.009294, 0.011106, 0.008276, 0.009977, 0.013016, 0.008895, 0.014586, 0.013265, 0.017447, 0.015078, 0.017447, 0.03976, 0.019401, 0.022667, 0.014315, 0.013265, 0.008002, 0.011518, 0.018415, 0.020165, 0.046336, 0.020165, 0.022306, 0.051831, 0.026338, 0.028107, 0.042364, 0.024826, 0.027463, 0.036378, 0.100716, 0.100716, 0.050641, 0.06184, 0.0704, 0.059222, 0.06312, 0.142424, 0.142424, 0.142424, 0.073402, 0.0704, 0.120615, 0.06312, 0.064632, 0.069024, 0.069024, 0.081712, 0.137348, 0.122885, 0.06312, 0.054297, 0.06312, 0.06184, 0.081712, 0.085092, 0.15008, 0.081712, 0.081712, 0.050641, 0.060549, 0.134866, 0.132295, 0.106997, 0.111485, 0.11371, 0.206376, 0.167087, 0.090864, 0.047319, 0.054297, 0.092881, 0.066181, 0.085092, 0.158265, 0.11371, 0.0704, 0.058088, 0.127496, 0.067594, 0.129801, 0.134866, 0.090864, 0.058088, 0.088832, 0.088832, 0.046336, 0.043307, 0.05306, 0.06312, 0.106997, 0.100716, 0.118441, 0.127496, 0.147574, 0.083462, 0.144935, 0.122885, 0.086953, 0.071867, 0.137348, 0.11371, 0.056825, 0.071867, 0.094817, 0.056825, 0.10481, 0.179055, 0.102787, 0.100716, 0.10481, 0.120615, 0.116183, 0.125101, 0.147574, 0.094817, 0.15284, 0.161087, 0.25031, 0.236433, 0.243554, 0.203355, 0.134866, 0.170161, 0.098513, 0.116183, 0.196879, 0.196879, 0.134866, 0.216401, 0.158265, 0.275179, 0.25031, 0.288399, 0.295083, 0.328603, 0.41194, 0.321458, 0.203355, 0.21291, 0.229226, 0.191378, 0.144935, 0.191378, 0.264545, 0.324872, 0.328603, 0.324872, 0.349426, 0.4292, 0.42561, 0.51388, 0.468512, 0.40511, 0.288399, 0.247041, 0.15284, 0.155435, 0.25406, 0.366687, 0.321458, 0.436924, 0.461924, 0.570702, 0.497853, 0.40511, 0.433034, 0.433034, 0.387226, 0.349426, 0.335645, 0.339168, 0.243554, 0.247041, 0.318242, 0.332115, 0.275179, 0.26085, 0.271506, 0.229226, 0.225814, 0.257454, 0.232838, 0.209395, 0.129801, 0.243554, 0.339168, 0.339168, 0.25406, 0.301917, 0.342579, 0.349426, 0.257454, 0.346032, 0.281712, 0.281712, 0.346032, 0.356642, 0.447574, 0.454136, 0.401658, 0.414856, 0.42561, 0.352862, 0.30533, 0.324872, 0.284882, 0.281712, 0.25406, 0.321458, 0.281712, 0.209395, 0.170161, 0.257454, 0.209395, 0.275179, 0.219301, 0.17593], '')</t>
  </si>
  <si>
    <t>[158, 170]</t>
  </si>
  <si>
    <t xml:space="preserve">F5RW49|F5RW49_9ENTR DNA polymerase III subunit psi OS=Enterobacter hormaechei ATCC 49162 </t>
  </si>
  <si>
    <t>([0.433034, 0.308712, 0.352862, 0.243554, 0.291804, 0.335645, 0.236433, 0.236433, 0.179055, 0.200174, 0.222385, 0.281712, 0.281712, 0.257454, 0.185198, 0.185198, 0.170161, 0.281712, 0.18812, 0.247041, 0.155435, 0.147574, 0.142424, 0.164327, 0.225814, 0.216401, 0.147574, 0.232838, 0.179055, 0.191378, 0.173081, 0.125101, 0.090864, 0.092881, 0.092881, 0.092881, 0.116183, 0.098513, 0.054297, 0.102787, 0.127496, 0.229226, 0.158265, 0.161087, 0.147574, 0.185198, 0.129801, 0.120615, 0.120615, 0.182256, 0.167087, 0.18812, 0.18812, 0.219301, 0.196879, 0.236433, 0.328603, 0.232838, 0.179055, 0.271506, 0.179055, 0.147574, 0.147574, 0.232838, 0.318242, 0.236433, 0.200174, 0.236433, 0.232838, 0.275179, 0.30533, 0.40511, 0.40511, 0.465241, 0.387226, 0.41194, 0.394753, 0.281712, 0.339168, 0.332115, 0.328603, 0.387226, 0.346032, 0.328603, 0.328603, 0.247041, 0.342579, 0.284882, 0.324872, 0.414856, 0.380708, 0.359901, 0.25406, 0.25406, 0.26085, 0.356642, 0.318242, 0.236433, 0.352862, 0.377384, 0.380708, 0.374039, 0.370445, 0.450668, 0.465241, 0.447574, 0.509769, 0.468512, 0.562014, 0.517562, 0.4292, 0.328603, 0.332115, 0.436924, 0.342579, 0.275179, 0.26085, 0.194234, 0.295083, 0.278302, 0.284882, 0.264545, 0.167087, 0.216401, 0.209395, 0.196879, 0.203355, 0.203355, 0.185198, 0.155435, 0.15284, 0.206376, 0.30533, 0.25406, 0.196879, 0.311707, 0.40511], '')</t>
  </si>
  <si>
    <t>[106, 108, 109]</t>
  </si>
  <si>
    <t xml:space="preserve">F5RW51|F5RW51_9ENTR DUF1435 domain-containing protein OS=Enterobacter hormaechei ATCC 49162 </t>
  </si>
  <si>
    <t>([0.00155, 0.002727, 0.003997, 0.003963, 0.003109, 0.003924, 0.005011, 0.00515, 0.004161, 0.004921, 0.005872, 0.006988, 0.007091, 0.010672, 0.009294, 0.009483, 0.009483, 0.020522, 0.020165, 0.026338, 0.013016, 0.007877, 0.007177, 0.006894, 0.005683, 0.006894, 0.004513, 0.003821, 0.004611, 0.004577, 0.005011, 0.003478, 0.003701, 0.00359, 0.002529, 0.003804, 0.004646, 0.005623, 0.003555, 0.002705, 0.002705, 0.003924, 0.003997, 0.0028, 0.002194, 0.003298, 0.003864, 0.005011, 0.004835, 0.003276, 0.003366, 0.003053, 0.004513, 0.004431, 0.004513, 0.006533, 0.006245, 0.004899, 0.004513, 0.004577, 0.004208, 0.004611, 0.004611, 0.005872, 0.006421, 0.007315, 0.004835, 0.003431, 0.003864, 0.004611, 0.004646, 0.004577, 0.00359, 0.00243, 0.00155, 0.001906, 0.001808, 0.001271, 0.002014, 0.002155, 0.002512, 0.003109, 0.002155, 0.001572, 0.001383, 0.001481, 0.001305, 0.001623, 0.002327], '')</t>
  </si>
  <si>
    <t xml:space="preserve">F5RW52|F5RW52_9ENTR Imidazoleglycerol-phosphate dehydratase OS=Enterobacter hormaechei ATCC 49162 </t>
  </si>
  <si>
    <t>([0.002623, 0.004161, 0.00283, 0.00243, 0.001967, 0.002555, 0.003607, 0.004483, 0.003804, 0.003298, 0.00407, 0.004899, 0.004775, 0.006701, 0.009015, 0.008075, 0.013265, 0.007877, 0.005378, 0.008624, 0.005932, 0.008525, 0.005623, 0.006142, 0.006374, 0.009015, 0.006421, 0.005872, 0.005799, 0.006894, 0.006988, 0.005799, 0.00558, 0.006701, 0.004689, 0.004736, 0.003607, 0.002705, 0.003607, 0.003671, 0.003014, 0.003512, 0.002881, 0.003431, 0.003997, 0.004611, 0.003671, 0.004513, 0.003555, 0.00246], '')</t>
  </si>
  <si>
    <t xml:space="preserve">F5RW53|F5RW53_9ENTR Membrane-associated diguanylate cyclase OS=Enterobacter hormaechei ATCC 49162 </t>
  </si>
  <si>
    <t>([0.011518, 0.018415, 0.029376, 0.014315, 0.020522, 0.011669, 0.014586, 0.009728, 0.012491, 0.009096, 0.006533, 0.005503, 0.003478, 0.002503, 0.002555, 0.002336, 0.003014, 0.003997, 0.003671, 0.003671, 0.003079, 0.002727, 0.002057, 0.002057, 0.003177, 0.003366, 0.003366, 0.002366, 0.003341, 0.002482, 0.00359, 0.004315, 0.004315, 0.006421, 0.007031, 0.007177, 0.005799, 0.004611, 0.004208, 0.003701, 0.003671, 0.005872, 0.004161, 0.005223, 0.005249, 0.004976, 0.003276, 0.003298, 0.003341, 0.002349, 0.003014, 0.002014, 0.002623, 0.003963, 0.003997, 0.005318, 0.004976, 0.007315, 0.007259, 0.009096, 0.008075, 0.014783, 0.00962, 0.011106, 0.011342, 0.009294, 0.006194, 0.005734, 0.008409, 0.008723, 0.009015, 0.006078, 0.007877, 0.005223, 0.005011, 0.003701, 0.002727, 0.002662, 0.002623, 0.002482, 0.001602, 0.001687, 0.001, 0.001434, 0.001872, 0.002057, 0.002327, 0.002881, 0.004611, 0.003341, 0.003405, 0.003997, 0.004976, 0.005011, 0.005318, 0.003757, 0.005503, 0.005503, 0.004135, 0.002623, 0.00292, 0.004135, 0.00558, 0.005734, 0.004921, 0.003431, 0.00292, 0.002976, 0.003555, 0.00246, 0.003512, 0.004358, 0.003405, 0.00407, 0.003366, 0.004513, 0.006194, 0.003997, 0.005623, 0.006988, 0.007031, 0.007177, 0.007031, 0.006039, 0.006078, 0.004646, 0.00515, 0.005734, 0.006421, 0.005992, 0.009401, 0.009728, 0.007259, 0.008276, 0.007877, 0.009483, 0.007422, 0.005378, 0.005503, 0.003431, 0.003461, 0.003804, 0.005799, 0.004611, 0.004414, 0.00543, 0.005799, 0.008075, 0.005932, 0.005318, 0.005318, 0.003997, 0.00283, 0.004358, 0.005932, 0.005932, 0.007315, 0.009977, 0.017138, 0.016826, 0.029376, 0.03976, 0.090864, 0.038042, 0.032677, 0.05306, 0.076542, 0.078022, 0.040537, 0.090864, 0.106997, 0.109221, 0.185198, 0.291804, 0.182256, 0.194234, 0.200174, 0.111485, 0.10481, 0.079919, 0.134866, 0.170161, 0.18812, 0.100716, 0.185198, 0.288399, 0.196879, 0.102787, 0.194234, 0.295083, 0.275179, 0.25406, 0.167087, 0.161087, 0.15284, 0.239899, 0.147574, 0.155435, 0.26085, 0.173081, 0.247041, 0.295083, 0.31487, 0.295083, 0.390993, 0.384043, 0.401658, 0.5017, 0.483068, 0.394753, 0.30533, 0.216401, 0.173081, 0.278302, 0.173081, 0.185198, 0.18812, 0.164327, 0.15008, 0.118441, 0.116183, 0.10481, 0.11371, 0.096677, 0.050641, 0.050641, 0.051831, 0.035586, 0.027463, 0.059222, 0.098513, 0.173081, 0.229226, 0.191378, 0.111485, 0.185198, 0.120615, 0.120615, 0.191378, 0.167087, 0.120615, 0.196879, 0.194234, 0.158265, 0.109221, 0.179055, 0.182256, 0.17593, 0.222385, 0.200174, 0.144935, 0.118441, 0.106997, 0.067594, 0.11371, 0.185198, 0.203355, 0.291804, 0.185198, 0.179055, 0.147574, 0.158265, 0.102787, 0.096677, 0.125101, 0.111485, 0.137348, 0.083462, 0.094817, 0.098513, 0.122885, 0.173081, 0.209395, 0.222385, 0.298791, 0.318242, 0.318242, 0.209395, 0.194234, 0.318242, 0.356642, 0.352862, 0.342579, 0.433034, 0.346032, 0.332115, 0.332115, 0.328603, 0.422041, 0.36309, 0.236433, 0.281712, 0.301917, 0.288399, 0.21291, 0.21291, 0.203355, 0.21291, 0.236433, 0.243554, 0.147574, 0.147574, 0.129801, 0.203355, 0.122885, 0.161087, 0.127496, 0.111485, 0.100716, 0.094817, 0.132295, 0.232838, 0.158265, 0.158265, 0.155435, 0.185198, 0.139895, 0.11371, 0.102787, 0.127496, 0.129801, 0.203355, 0.173081, 0.179055, 0.109221, 0.194234, 0.194234, 0.232838, 0.359901, 0.30533, 0.308712, 0.288399, 0.295083, 0.36309, 0.257454, 0.182256, 0.137348, 0.209395, 0.25031, 0.268042, 0.21291, 0.21291, 0.222385, 0.222385, 0.284882, 0.36309, 0.318242, 0.335645, 0.311707, 0.268042, 0.284882, 0.25031, 0.209395, 0.144935], '')</t>
  </si>
  <si>
    <t>[207]</t>
  </si>
  <si>
    <t xml:space="preserve">F5RW54|F5RW54_9ENTR Ferric iron reductase FhuF OS=Enterobacter hormaechei ATCC 49162 </t>
  </si>
  <si>
    <t>([0.374039, 0.247041, 0.155435, 0.0704, 0.094817, 0.098513, 0.15008, 0.102787, 0.125101, 0.125101, 0.15284, 0.203355, 0.232838, 0.236433, 0.161087, 0.134866, 0.164327, 0.142424, 0.139895, 0.194234, 0.196879, 0.173081, 0.167087, 0.222385, 0.278302, 0.284882, 0.308712, 0.25406, 0.339168, 0.25031, 0.194234, 0.196879, 0.094817, 0.049374, 0.046336, 0.046336, 0.059222, 0.06312, 0.06312, 0.134866, 0.161087, 0.139895, 0.137348, 0.196879, 0.144935, 0.206376, 0.129801, 0.129801, 0.164327, 0.085092, 0.15284, 0.225814, 0.247041, 0.339168, 0.454136, 0.366687, 0.450668, 0.440853, 0.328603, 0.271506, 0.216401, 0.194234, 0.116183, 0.118441, 0.142424, 0.216401, 0.132295, 0.122885, 0.120615, 0.120615, 0.232838, 0.25031, 0.26085, 0.15284, 0.179055, 0.158265, 0.26085, 0.278302, 0.281712, 0.398279, 0.394753, 0.332115, 0.321458, 0.335645, 0.219301, 0.185198, 0.194234, 0.173081, 0.173081, 0.106997, 0.100716, 0.05306, 0.033407, 0.021816, 0.044297, 0.051831, 0.034068, 0.023534, 0.013613, 0.01204, 0.00777, 0.00777, 0.01078, 0.011518, 0.020165, 0.042364, 0.038858, 0.021381, 0.045352, 0.049374, 0.086953, 0.083462, 0.15284, 0.18812, 0.144935, 0.122885, 0.069024, 0.116183, 0.073402, 0.122885, 0.155435, 0.239899, 0.328603, 0.318242, 0.281712, 0.232838, 0.167087, 0.111485, 0.092881, 0.047319, 0.088832, 0.060549, 0.060549, 0.059222, 0.06312, 0.15008, 0.147574, 0.182256, 0.164327, 0.271506, 0.191378, 0.173081, 0.164327, 0.170161, 0.15008, 0.167087, 0.155435, 0.229226, 0.342579, 0.380708, 0.387226, 0.380708, 0.444081, 0.418646, 0.318242, 0.247041, 0.247041, 0.18812, 0.137348, 0.144935, 0.127496, 0.129801, 0.142424, 0.122885, 0.122885, 0.142424, 0.158265, 0.120615, 0.118441, 0.122885, 0.185198, 0.191378, 0.118441, 0.06184, 0.071867, 0.127496, 0.182256, 0.155435, 0.132295, 0.134866, 0.074921, 0.085092, 0.073402, 0.037156, 0.025762, 0.025762, 0.028107, 0.020522, 0.034068, 0.038042, 0.023087, 0.015078, 0.023534, 0.042364, 0.094817, 0.094817, 0.059222, 0.060549, 0.050641, 0.055536, 0.090864, 0.158265, 0.161087, 0.164327, 0.15284, 0.137348, 0.116183, 0.102787, 0.134866, 0.085092, 0.069024, 0.118441, 0.182256, 0.17593, 0.17593, 0.170161, 0.196879, 0.182256, 0.109221, 0.125101, 0.191378, 0.144935, 0.100716, 0.120615, 0.200174, 0.31487, 0.422041, 0.366687, 0.295083, 0.229226, 0.30533, 0.30533, 0.30533, 0.21291, 0.137348, 0.137348, 0.127496, 0.064632, 0.102787, 0.106997, 0.129801, 0.132295, 0.129801, 0.182256, 0.161087, 0.092881, 0.085092, 0.090864, 0.076542, 0.125101, 0.106997, 0.106997, 0.090864, 0.0704, 0.10481, 0.158265, 0.125101, 0.100716, 0.158265, 0.127496, 0.203355, 0.118441], '')</t>
  </si>
  <si>
    <t xml:space="preserve">F5RW56|F5RW56_9ENTR YbaK/EbsC protein OS=Enterobacter hormaechei ATCC 49162 </t>
  </si>
  <si>
    <t>([0.06184, 0.111485, 0.158265, 0.15284, 0.229226, 0.278302, 0.191378, 0.243554, 0.173081, 0.120615, 0.158265, 0.118441, 0.127496, 0.200174, 0.191378, 0.196879, 0.229226, 0.225814, 0.155435, 0.219301, 0.239899, 0.239899, 0.191378, 0.155435, 0.155435, 0.137348, 0.139895, 0.158265, 0.158265, 0.275179, 0.36309, 0.352862, 0.346032, 0.301917, 0.295083, 0.301917, 0.21291, 0.243554, 0.161087, 0.222385, 0.164327, 0.239899, 0.284882, 0.328603, 0.291804, 0.232838, 0.15008, 0.096677, 0.096677, 0.0704, 0.055536, 0.055536, 0.058088, 0.083462, 0.102787, 0.060549, 0.064632, 0.116183, 0.11371, 0.17593, 0.111485, 0.182256, 0.203355, 0.196879, 0.100716, 0.147574, 0.196879, 0.275179, 0.308712, 0.380708, 0.377384, 0.295083, 0.295083, 0.278302, 0.324872, 0.339168, 0.359901, 0.275179, 0.268042, 0.18812, 0.196879, 0.278302, 0.288399, 0.298791, 0.222385, 0.335645, 0.335645, 0.298791, 0.219301, 0.284882, 0.17593, 0.206376, 0.203355, 0.222385, 0.239899, 0.257454, 0.158265, 0.216401, 0.219301, 0.134866, 0.139895, 0.144935, 0.085092, 0.085092, 0.03976, 0.06184, 0.064632, 0.036378, 0.046336, 0.085092, 0.046336, 0.056825, 0.069024, 0.096677, 0.069024, 0.06312, 0.041405, 0.038858, 0.041405, 0.064632, 0.092881, 0.100716, 0.096677, 0.096677, 0.092881, 0.173081, 0.185198, 0.182256, 0.236433, 0.232838, 0.232838, 0.209395, 0.295083, 0.229226, 0.229226, 0.26085, 0.182256, 0.15284, 0.247041, 0.17593, 0.11371, 0.079919, 0.098513, 0.076542, 0.116183, 0.094817, 0.056825, 0.037156, 0.024826, 0.023534, 0.021381, 0.011903], '')</t>
  </si>
  <si>
    <t xml:space="preserve">F5RW57|F5RW57_9ENTR DNA-binding transcriptional activator BglJ OS=Enterobacter hormaechei ATCC 49162 </t>
  </si>
  <si>
    <t>([0.418646, 0.328603, 0.209395, 0.271506, 0.295083, 0.21291, 0.236433, 0.222385, 0.243554, 0.232838, 0.191378, 0.225814, 0.134866, 0.134866, 0.129801, 0.074921, 0.042364, 0.034068, 0.026892, 0.032677, 0.047319, 0.032677, 0.049374, 0.090864, 0.044297, 0.048328, 0.054297, 0.056825, 0.042364, 0.020876, 0.024826, 0.038858, 0.018787, 0.033407, 0.032677, 0.016021, 0.025762, 0.037156, 0.038042, 0.027463, 0.023087, 0.028695, 0.028695, 0.028695, 0.014783, 0.015078, 0.012491, 0.013016, 0.009015, 0.008723, 0.014075, 0.009728, 0.009483, 0.017447, 0.018415, 0.019109, 0.044297, 0.049374, 0.078022, 0.094817, 0.164327, 0.10481, 0.059222, 0.086953, 0.051831, 0.06312, 0.11371, 0.137348, 0.122885, 0.196879, 0.173081, 0.182256, 0.264545, 0.264545, 0.268042, 0.185198, 0.191378, 0.179055, 0.102787, 0.067594, 0.038042, 0.028695, 0.048328, 0.086953, 0.11371, 0.147574, 0.236433, 0.203355, 0.200174, 0.200174, 0.139895, 0.243554, 0.239899, 0.158265, 0.158265, 0.17593, 0.232838, 0.225814, 0.144935, 0.222385, 0.284882, 0.275179, 0.21291, 0.21291, 0.209395, 0.194234, 0.167087, 0.179055, 0.134866, 0.134866, 0.216401, 0.194234, 0.164327, 0.17593, 0.257454, 0.179055, 0.167087, 0.17593, 0.109221, 0.111485, 0.109221, 0.118441, 0.200174, 0.298791, 0.311707, 0.239899, 0.257454, 0.332115, 0.318242, 0.374039, 0.284882, 0.284882, 0.377384, 0.298791, 0.206376, 0.147574, 0.225814, 0.219301, 0.225814, 0.311707, 0.366687, 0.284882, 0.268042, 0.291804, 0.295083, 0.301917, 0.370445, 0.328603, 0.232838, 0.15008, 0.179055, 0.182256, 0.147574, 0.144935, 0.25031, 0.328603, 0.284882, 0.284882, 0.18812, 0.203355, 0.219301, 0.164327, 0.216401, 0.191378, 0.17593, 0.106997, 0.106997, 0.109221, 0.139895, 0.134866, 0.206376, 0.21291, 0.206376, 0.236433, 0.209395, 0.216401, 0.219301, 0.219301, 0.232838, 0.295083, 0.232838, 0.161087, 0.25031, 0.196879, 0.225814, 0.158265, 0.25031, 0.232838, 0.236433, 0.161087, 0.247041, 0.167087, 0.102787, 0.179055, 0.15008, 0.15284, 0.15284, 0.088832, 0.106997, 0.083462, 0.102787, 0.074921, 0.129801, 0.106997, 0.170161, 0.185198, 0.185198, 0.17593, 0.179055, 0.170161, 0.203355, 0.134866, 0.206376, 0.222385, 0.243554, 0.271506, 0.194234, 0.185198, 0.25031, 0.311707, 0.321458, 0.288399, 0.370445, 0.30533, 0.31487, 0.275179, 0.206376, 0.284882], '')</t>
  </si>
  <si>
    <t xml:space="preserve">F5RW58|F5RW58_9ENTR Response regulator receiver protein OS=Enterobacter hormaechei ATCC 49162 </t>
  </si>
  <si>
    <t>([0.100716, 0.102787, 0.142424, 0.098513, 0.071867, 0.045352, 0.048328, 0.074921, 0.049374, 0.066181, 0.083462, 0.120615, 0.069024, 0.058088, 0.111485, 0.122885, 0.185198, 0.268042, 0.271506, 0.268042, 0.295083, 0.31487, 0.257454, 0.173081, 0.243554, 0.225814, 0.281712, 0.321458, 0.308712, 0.31487, 0.30533, 0.318242, 0.206376, 0.295083, 0.191378, 0.109221, 0.048328, 0.030003, 0.0198, 0.018787, 0.030003, 0.032677, 0.019109, 0.019401, 0.038858, 0.023087, 0.032677, 0.026892, 0.026892, 0.016528, 0.017138, 0.014586, 0.013437, 0.026338, 0.028107, 0.059222, 0.109221, 0.120615, 0.118441, 0.170161, 0.182256, 0.15284, 0.139895, 0.243554, 0.236433, 0.219301, 0.30533, 0.268042, 0.247041, 0.247041, 0.298791, 0.291804, 0.321458, 0.295083, 0.264545, 0.247041, 0.264545, 0.25031, 0.30533, 0.408655, 0.40511, 0.301917, 0.339168, 0.332115, 0.311707, 0.318242, 0.222385, 0.144935, 0.229226, 0.335645, 0.332115, 0.390993, 0.5017, 0.408655, 0.458154, 0.472492, 0.490133, 0.468512, 0.490133, 0.538167, 0.476583, 0.394753, 0.458154, 0.377384, 0.377384, 0.370445, 0.454136, 0.56648, 0.680603, 0.63748, 0.534167, 0.440853, 0.40511, 0.31487, 0.324872, 0.311707, 0.298791, 0.284882, 0.173081, 0.164327, 0.096677, 0.127496, 0.203355, 0.15284, 0.200174, 0.200174, 0.132295, 0.083462, 0.081712, 0.081712, 0.081712, 0.127496, 0.18812, 0.200174, 0.194234, 0.268042, 0.239899, 0.25031, 0.247041, 0.374039, 0.374039, 0.436924, 0.394753, 0.380708, 0.465241, 0.41194, 0.40511, 0.408655, 0.486429, 0.476583, 0.490133, 0.465241, 0.468512, 0.447574, 0.356642, 0.418646, 0.318242, 0.268042, 0.257454, 0.26085, 0.25406, 0.264545, 0.291804, 0.295083, 0.298791, 0.31487, 0.31487, 0.31487, 0.31487, 0.295083, 0.295083, 0.26085, 0.203355, 0.194234, 0.225814, 0.216401, 0.25406, 0.366687, 0.339168, 0.339168, 0.335645, 0.36309, 0.278302, 0.284882, 0.318242, 0.332115, 0.243554, 0.31487, 0.349426, 0.422041, 0.447574, 0.447574, 0.444081, 0.505461, 0.51388, 0.483068, 0.585406, 0.553315, 0.517562, 0.675549, 0.666105, 0.657645, 0.56648, 0.720929, 0.685117], '')</t>
  </si>
  <si>
    <t>[92, 99, 107, 108, 109, 110, 193, 194, 196, 197, 198, 199, 200, 201, 202, 203, 204]</t>
  </si>
  <si>
    <t xml:space="preserve">F5RW59|F5RW59_9ENTR Inner membrane protein YjjP OS=Enterobacter hormaechei ATCC 49162 </t>
  </si>
  <si>
    <t>([0.06312, 0.037156, 0.021816, 0.046336, 0.06184, 0.064632, 0.085092, 0.086953, 0.134866, 0.132295, 0.100716, 0.066181, 0.076542, 0.069024, 0.066181, 0.066181, 0.111485, 0.173081, 0.129801, 0.069024, 0.078022, 0.122885, 0.18812, 0.284882, 0.147574, 0.129801, 0.155435, 0.132295, 0.164327, 0.137348, 0.161087, 0.236433, 0.332115, 0.401658, 0.370445, 0.377384, 0.380708, 0.380708, 0.298791, 0.298791, 0.311707, 0.318242, 0.236433, 0.239899, 0.158265, 0.158265, 0.116183, 0.067594, 0.083462, 0.079919, 0.078022, 0.066181, 0.069024, 0.066181, 0.05306, 0.036378, 0.023534, 0.024393, 0.025762, 0.024826, 0.041405, 0.076542, 0.074921, 0.073402, 0.071867, 0.0704, 0.111485, 0.106997, 0.170161, 0.142424, 0.144935, 0.139895, 0.11371, 0.11371, 0.111485, 0.129801, 0.125101, 0.17593, 0.158265, 0.155435, 0.206376, 0.129801, 0.085092, 0.046336, 0.083462, 0.086953, 0.083462, 0.102787, 0.173081, 0.173081, 0.203355, 0.118441, 0.0704, 0.111485, 0.100716, 0.106997, 0.111485, 0.185198, 0.200174, 0.203355, 0.200174, 0.239899, 0.328603, 0.30533, 0.408655, 0.370445, 0.366687, 0.394753, 0.318242, 0.31487, 0.332115, 0.257454, 0.356642, 0.450668, 0.349426, 0.284882, 0.18812, 0.111485, 0.088832, 0.092881, 0.092881, 0.088832, 0.048328, 0.026892, 0.051831, 0.026338, 0.034068, 0.037156, 0.031287, 0.054297, 0.054297, 0.050641, 0.035586, 0.038042, 0.038042, 0.036378, 0.058088, 0.122885, 0.118441, 0.147574, 0.073402, 0.088832, 0.090864, 0.083462, 0.081712, 0.047319, 0.054297, 0.028107, 0.020165, 0.023087, 0.020876, 0.012491, 0.01204, 0.014586, 0.011518, 0.008276, 0.007555, 0.005872, 0.005378, 0.005378, 0.005503, 0.006701, 0.006078, 0.005992, 0.005992, 0.008276, 0.01078, 0.013016, 0.014075, 0.011903, 0.017797, 0.009865, 0.008895, 0.007877, 0.010509, 0.01204, 0.010926, 0.016826, 0.020522, 0.011342, 0.012491, 0.01204, 0.015078, 0.009483, 0.006795, 0.009977, 0.009483, 0.009728, 0.011669, 0.010221, 0.014586, 0.016257, 0.034068, 0.038042, 0.05306, 0.023963, 0.015694, 0.015344, 0.019401, 0.020165, 0.018106, 0.017797, 0.013821, 0.014075, 0.025316, 0.028107, 0.025762, 0.025762, 0.014075, 0.008895, 0.008723, 0.008895, 0.008156, 0.008895, 0.008075, 0.005011, 0.006567, 0.008624, 0.014075, 0.015344, 0.0198, 0.026338, 0.033407, 0.030611, 0.022667, 0.017138, 0.026338, 0.017138, 0.010372, 0.010372, 0.010372, 0.011518, 0.013016, 0.012491, 0.006701, 0.01204, 0.013821, 0.009977, 0.010672, 0.008895, 0.006142, 0.005249, 0.006988, 0.006567, 0.005086, 0.005872, 0.006533, 0.006533, 0.005992, 0.008723, 0.013821, 0.023963, 0.020522, 0.014075, 0.015078, 0.018787, 0.013265, 0.013016, 0.018415, 0.016826, 0.01227, 0.01078, 0.014075, 0.008624, 0.009015, 0.017797, 0.01204, 0.00777, 0.008002, 0.008895, 0.006482, 0.005318, 0.004736, 0.00558, 0.006482, 0.004577, 0.004431, 0.004976, 0.005011, 0.005932, 0.005992, 0.006039, 0.007315, 0.006078, 0.007259, 0.007031, 0.00558, 0.005932, 0.007645, 0.006078, 0.006988, 0.008276, 0.008723], '')</t>
  </si>
  <si>
    <t xml:space="preserve">F5RW61|F5RW61_9ENTR MarR family transcriptional regulator OS=Enterobacter hormaechei ATCC 49162 </t>
  </si>
  <si>
    <t>([0.661982, 0.480142, 0.359901, 0.257454, 0.30533, 0.356642, 0.384043, 0.298791, 0.247041, 0.155435, 0.15284, 0.118441, 0.066181, 0.081712, 0.067594, 0.071867, 0.036378, 0.027463, 0.016528, 0.017447, 0.017138, 0.013265, 0.013265, 0.020522, 0.034884, 0.019401, 0.011518, 0.009865, 0.018415, 0.016528, 0.034884, 0.024826, 0.044297, 0.043307, 0.058088, 0.073402, 0.038042, 0.038858, 0.030611, 0.043307, 0.023534, 0.016257, 0.016257, 0.014315, 0.016021, 0.015694, 0.026892, 0.049374, 0.032017, 0.025316, 0.028107, 0.025316, 0.047319, 0.024393, 0.041405, 0.035586, 0.034884, 0.035586, 0.029376, 0.026892, 0.035586, 0.060549, 0.076542, 0.129801, 0.147574, 0.137348, 0.167087, 0.096677, 0.05306, 0.098513, 0.096677, 0.086953, 0.098513, 0.090864, 0.137348, 0.137348, 0.073402, 0.038858, 0.032677, 0.066181, 0.11371, 0.106997, 0.10481, 0.125101, 0.125101, 0.206376, 0.219301, 0.182256, 0.271506, 0.284882, 0.25406, 0.18812, 0.278302, 0.17593, 0.17593, 0.216401, 0.185198, 0.268042, 0.366687, 0.5017, 0.408655, 0.40511, 0.408655, 0.414856, 0.384043, 0.30533, 0.26085, 0.147574, 0.182256, 0.182256, 0.216401, 0.17593, 0.247041, 0.170161, 0.222385, 0.196879, 0.185198, 0.15008, 0.161087, 0.170161, 0.167087, 0.26085, 0.17593, 0.109221, 0.092881, 0.066181, 0.102787, 0.125101, 0.216401, 0.11371, 0.120615, 0.086953, 0.081712, 0.079919, 0.127496, 0.15008, 0.109221, 0.11371, 0.167087, 0.134866, 0.109221, 0.081712, 0.060549, 0.090864, 0.134866, 0.132295, 0.206376, 0.173081, 0.129801, 0.090864], '')</t>
  </si>
  <si>
    <t>[0, 99]</t>
  </si>
  <si>
    <t xml:space="preserve">F5RW62|F5RW62_9ENTR Organic hydroperoxide resistance protein OS=Enterobacter hormaechei ATCC 49162 </t>
  </si>
  <si>
    <t>([0.094817, 0.094817, 0.120615, 0.118441, 0.155435, 0.185198, 0.21291, 0.247041, 0.288399, 0.30533, 0.332115, 0.339168, 0.346032, 0.42561, 0.40511, 0.422041, 0.483068, 0.483068, 0.509769, 0.51388, 0.480142, 0.483068, 0.436924, 0.440853, 0.408655, 0.436924, 0.433034, 0.461924, 0.41194, 0.398279, 0.398279, 0.349426, 0.377384, 0.366687, 0.387226, 0.321458, 0.31487, 0.328603, 0.42561, 0.529623, 0.534167, 0.517562, 0.41194, 0.458154, 0.42561, 0.486429, 0.352862, 0.356642, 0.301917, 0.271506, 0.17593, 0.120615, 0.144935, 0.125101, 0.100716, 0.085092, 0.067594, 0.043307, 0.033407, 0.022306, 0.020522, 0.020165, 0.031287, 0.030611, 0.030611, 0.023534, 0.028695, 0.051831, 0.056825, 0.056825, 0.046336, 0.050641, 0.094817, 0.094817, 0.129801, 0.11371, 0.11371, 0.125101, 0.170161, 0.229226, 0.185198, 0.209395, 0.203355, 0.203355, 0.200174, 0.229226, 0.222385, 0.209395, 0.182256, 0.167087, 0.132295, 0.229226, 0.225814, 0.216401, 0.161087, 0.164327, 0.216401, 0.185198, 0.278302, 0.25031, 0.18812, 0.288399, 0.219301, 0.209395, 0.206376, 0.232838, 0.17593, 0.271506, 0.216401, 0.216401, 0.225814, 0.219301, 0.15008, 0.161087, 0.182256, 0.15008, 0.134866, 0.144935, 0.147574, 0.144935, 0.17593, 0.203355, 0.194234, 0.144935, 0.161087, 0.11371, 0.179055, 0.161087, 0.147574, 0.109221, 0.078022, 0.059222, 0.083462, 0.10481, 0.139895, 0.088832, 0.15008, 0.120615, 0.083462, 0.086953, 0.055536, 0.033407], '')</t>
  </si>
  <si>
    <t>[18, 19, 39, 40, 41]</t>
  </si>
  <si>
    <t xml:space="preserve">F5RW64|F5RW64_9ENTR DNA replication protein DnaC OS=Enterobacter hormaechei ATCC 49162 </t>
  </si>
  <si>
    <t>([0.31487, 0.374039, 0.408655, 0.387226, 0.370445, 0.440853, 0.42561, 0.461924, 0.408655, 0.4292, 0.480142, 0.486429, 0.390993, 0.384043, 0.454136, 0.454136, 0.454136, 0.545602, 0.5017, 0.42561, 0.394753, 0.366687, 0.366687, 0.366687, 0.41194, 0.450668, 0.414856, 0.450668, 0.352862, 0.422041, 0.387226, 0.324872, 0.321458, 0.339168, 0.30533, 0.30533, 0.321458, 0.321458, 0.318242, 0.359901, 0.398279, 0.42561, 0.486429, 0.486429, 0.490133, 0.480142, 0.370445, 0.387226, 0.377384, 0.465241, 0.454136, 0.40511, 0.436924, 0.505461, 0.505461, 0.549308, 0.553315, 0.549308, 0.458154, 0.450668, 0.377384, 0.42561, 0.436924, 0.380708, 0.370445, 0.301917, 0.311707, 0.408655, 0.40511, 0.398279, 0.408655, 0.377384, 0.472492, 0.436924, 0.321458, 0.41194, 0.408655, 0.370445, 0.359901, 0.440853, 0.352862, 0.387226, 0.384043, 0.384043, 0.377384, 0.384043, 0.450668, 0.447574, 0.366687, 0.332115, 0.332115, 0.229226, 0.18812, 0.106997, 0.125101, 0.185198, 0.17593, 0.196879, 0.222385, 0.225814, 0.219301, 0.301917, 0.377384, 0.377384, 0.291804, 0.36309, 0.328603, 0.30533, 0.21291, 0.222385, 0.264545, 0.275179, 0.295083, 0.298791, 0.318242, 0.318242, 0.318242, 0.318242, 0.284882, 0.225814, 0.15008, 0.098513, 0.060549, 0.058088, 0.036378, 0.048328, 0.060549, 0.041405, 0.03976, 0.066181, 0.083462, 0.06312, 0.058088, 0.096677, 0.15008, 0.129801, 0.129801, 0.139895, 0.139895, 0.15008, 0.209395, 0.284882, 0.377384, 0.472492, 0.476583, 0.458154, 0.408655, 0.41194, 0.505461, 0.454136, 0.454136, 0.497853, 0.465241, 0.476583, 0.387226, 0.30533, 0.342579, 0.26085, 0.257454, 0.271506, 0.17593, 0.170161, 0.122885, 0.120615, 0.116183, 0.118441, 0.179055, 0.25406, 0.167087, 0.173081, 0.243554, 0.185198, 0.11371, 0.100716, 0.102787, 0.164327, 0.161087, 0.158265, 0.236433, 0.229226, 0.21291, 0.295083, 0.295083, 0.356642, 0.342579, 0.339168, 0.356642, 0.359901, 0.359901, 0.40511, 0.308712, 0.31487, 0.390993, 0.476583, 0.59014, 0.476583, 0.472492, 0.585406, 0.622677, 0.622677, 0.618285, 0.517562, 0.433034, 0.433034, 0.447574, 0.450668, 0.387226, 0.318242, 0.321458, 0.318242, 0.318242, 0.394753, 0.308712, 0.295083, 0.30533, 0.295083, 0.301917, 0.222385, 0.158265, 0.122885, 0.064632, 0.069024, 0.055536, 0.096677, 0.098513, 0.056825, 0.055536, 0.083462, 0.098513, 0.067594, 0.071867, 0.088832, 0.088832, 0.15284, 0.10481, 0.078022, 0.06184, 0.083462, 0.11371, 0.137348, 0.196879, 0.308712, 0.264545, 0.422041, 0.380708], '')</t>
  </si>
  <si>
    <t>[17, 18, 53, 54, 55, 56, 57, 148, 194, 197, 198, 199, 200, 201]</t>
  </si>
  <si>
    <t xml:space="preserve">F5RW65|F5RW65_9ENTR DUF2501 domain-containing protein OS=Enterobacter hormaechei ATCC 49162 </t>
  </si>
  <si>
    <t>([0.031287, 0.048328, 0.05306, 0.03976, 0.030611, 0.027463, 0.038042, 0.049374, 0.05306, 0.055536, 0.073402, 0.0704, 0.060549, 0.060549, 0.035586, 0.067594, 0.132295, 0.196879, 0.142424, 0.206376, 0.271506, 0.243554, 0.216401, 0.243554, 0.332115, 0.328603, 0.384043, 0.384043, 0.408655, 0.433034, 0.461924, 0.458154, 0.483068, 0.521092, 0.521092, 0.618285, 0.521092, 0.490133, 0.465241, 0.541878, 0.541878, 0.465241, 0.494003, 0.521092, 0.450668, 0.356642, 0.422041, 0.436924, 0.433034, 0.40511, 0.41194, 0.41194, 0.335645, 0.335645, 0.301917, 0.301917, 0.30533, 0.349426, 0.36309, 0.40511, 0.377384, 0.352862, 0.422041, 0.339168, 0.271506, 0.359901, 0.349426, 0.271506, 0.229226, 0.229226, 0.236433, 0.232838, 0.170161, 0.209395, 0.209395, 0.182256, 0.185198, 0.196879, 0.219301, 0.225814, 0.225814, 0.17593, 0.200174, 0.21291, 0.301917, 0.311707, 0.222385, 0.298791, 0.377384, 0.335645, 0.335645, 0.257454, 0.275179, 0.349426, 0.380708, 0.408655, 0.472492, 0.468512, 0.42561, 0.440853, 0.418646, 0.418646, 0.4292, 0.414856, 0.418646, 0.41194, 0.390993, 0.468512, 0.468512, 0.40511, 0.41194, 0.4292, 0.476583, 0.461924, 0.476583, 0.468512, 0.450668, 0.450668, 0.387226, 0.42561, 0.346032, 0.342579, 0.332115, 0.342579, 0.356642, 0.352862, 0.356642, 0.433034, 0.36309, 0.339168, 0.401658, 0.472492, 0.401658, 0.42561, 0.42561, 0.41194, 0.387226, 0.295083, 0.301917, 0.301917, 0.232838, 0.229226, 0.232838, 0.232838, 0.291804, 0.239899, 0.239899, 0.161087, 0.11371, 0.161087, 0.161087, 0.137348, 0.111485, 0.134866, 0.109221, 0.083462, 0.06184, 0.056825, 0.100716, 0.059222], '')</t>
  </si>
  <si>
    <t>[33, 34, 35, 36, 39, 40, 43]</t>
  </si>
  <si>
    <t xml:space="preserve">F5RW66|F5RW66_9ENTR Phosphoglycerol transferase I OS=Enterobacter hormaechei ATCC 49162 </t>
  </si>
  <si>
    <t>([0.001743, 0.002117, 0.00292, 0.002276, 0.003014, 0.002727, 0.002336, 0.002503, 0.002057, 0.002606, 0.002761, 0.003461, 0.003555, 0.003276, 0.004689, 0.00407, 0.00292, 0.002662, 0.002623, 0.003298, 0.005011, 0.005011, 0.004513, 0.003607, 0.003757, 0.003757, 0.003405, 0.003177, 0.002512, 0.00292, 0.002057, 0.002503, 0.001709, 0.001743, 0.001318, 0.000816, 0.001142, 0.001623, 0.002688, 0.002503, 0.001808, 0.001808, 0.002623, 0.003512, 0.004431, 0.004431, 0.004689, 0.007031, 0.009865, 0.011903, 0.01078, 0.010926, 0.010672, 0.011342, 0.011342, 0.021381, 0.040537, 0.026892, 0.029376, 0.027463, 0.041405, 0.100716, 0.058088, 0.058088, 0.055536, 0.028695, 0.029376, 0.015344, 0.016826, 0.020876, 0.018106, 0.032017, 0.033407, 0.020165, 0.023534, 0.018415, 0.010372, 0.008075, 0.01204, 0.00777, 0.005223, 0.005249, 0.004689, 0.004431, 0.003997, 0.00283, 0.00316, 0.003246, 0.004388, 0.003997, 0.00407, 0.00558, 0.005503, 0.007495, 0.010926, 0.016021, 0.019109, 0.033407, 0.054297, 0.029376, 0.058088, 0.073402, 0.051831, 0.05306, 0.055536, 0.045352, 0.05306, 0.067594, 0.0704, 0.055536, 0.054297, 0.033407, 0.035586, 0.028695, 0.028107, 0.028107, 0.023087, 0.01204, 0.01227, 0.013265, 0.013016, 0.013613, 0.025762, 0.026338, 0.021816, 0.038042, 0.058088, 0.11371, 0.137348, 0.219301, 0.271506, 0.275179, 0.359901, 0.380708, 0.433034, 0.318242, 0.222385, 0.268042, 0.298791, 0.206376, 0.194234, 0.318242, 0.342579, 0.284882, 0.374039, 0.444081, 0.349426, 0.366687, 0.366687, 0.401658, 0.394753, 0.295083, 0.308712, 0.21291, 0.129801, 0.069024, 0.081712, 0.067594, 0.064632, 0.129801, 0.206376, 0.134866, 0.132295, 0.116183, 0.144935, 0.085092, 0.040537, 0.079919, 0.079919, 0.083462, 0.056825, 0.026338, 0.055536, 0.055536, 0.055536, 0.086953, 0.173081, 0.281712, 0.295083, 0.298791, 0.243554, 0.173081, 0.25406, 0.247041, 0.257454, 0.25031, 0.268042, 0.401658, 0.278302, 0.26085, 0.236433, 0.278302, 0.352862, 0.339168, 0.247041, 0.36309, 0.356642, 0.328603, 0.321458, 0.31487, 0.318242, 0.264545, 0.31487, 0.31487, 0.257454, 0.182256, 0.155435, 0.222385, 0.229226, 0.26085, 0.268042, 0.18812, 0.21291, 0.18812, 0.096677, 0.127496, 0.129801, 0.066181, 0.073402, 0.067594, 0.127496, 0.10481, 0.161087, 0.164327, 0.158265, 0.158265, 0.209395, 0.236433, 0.142424, 0.067594, 0.129801, 0.139895, 0.219301, 0.125101, 0.122885, 0.142424, 0.167087, 0.147574, 0.17593, 0.10481, 0.100716, 0.100716, 0.116183, 0.120615, 0.085092, 0.098513, 0.137348, 0.085092, 0.044297, 0.069024, 0.142424, 0.120615, 0.090864, 0.090864, 0.092881, 0.147574, 0.125101, 0.106997, 0.102787, 0.15284, 0.229226, 0.182256, 0.094817, 0.060549, 0.058088, 0.098513, 0.085092, 0.078022, 0.069024, 0.137348, 0.170161, 0.102787, 0.059222, 0.071867, 0.06312, 0.116183, 0.127496, 0.147574, 0.167087, 0.167087, 0.17593, 0.120615, 0.139895, 0.239899, 0.346032, 0.321458, 0.236433, 0.243554, 0.25406, 0.370445, 0.26085, 0.26085, 0.225814, 0.225814, 0.232838, 0.247041, 0.229226, 0.158265, 0.158265, 0.167087, 0.182256, 0.179055, 0.15284, 0.173081, 0.164327, 0.071867, 0.096677, 0.173081, 0.109221, 0.096677, 0.092881, 0.139895, 0.139895, 0.236433, 0.328603, 0.21291, 0.200174, 0.134866, 0.102787, 0.137348, 0.083462, 0.076542, 0.051831, 0.096677, 0.100716, 0.102787, 0.18812, 0.200174, 0.191378, 0.271506, 0.179055, 0.129801, 0.15008, 0.147574, 0.15284, 0.100716, 0.179055, 0.182256, 0.271506, 0.380708, 0.321458, 0.408655, 0.324872, 0.390993, 0.387226, 0.401658, 0.414856, 0.4292, 0.394753, 0.384043, 0.281712, 0.380708, 0.414856, 0.359901, 0.359901, 0.288399, 0.356642, 0.374039, 0.390993, 0.377384, 0.298791, 0.356642, 0.324872, 0.328603, 0.247041, 0.264545, 0.247041, 0.158265, 0.144935, 0.129801, 0.129801, 0.25031, 0.17593, 0.116183, 0.155435, 0.164327, 0.232838, 0.179055, 0.111485, 0.0704, 0.047319, 0.076542, 0.086953, 0.102787, 0.158265, 0.15008, 0.120615, 0.102787, 0.155435, 0.167087, 0.185198, 0.167087, 0.079919, 0.134866, 0.236433, 0.161087, 0.161087, 0.158265, 0.225814, 0.308712, 0.370445, 0.42561, 0.444081, 0.36309, 0.25031, 0.15008, 0.167087, 0.122885, 0.15008, 0.15284, 0.147574, 0.15284, 0.203355, 0.311707, 0.321458, 0.321458, 0.342579, 0.247041, 0.219301, 0.185198, 0.179055, 0.179055, 0.196879, 0.182256, 0.229226, 0.346032, 0.472492, 0.545602, 0.622677, 0.622677, 0.534167, 0.436924, 0.444081, 0.324872, 0.229226, 0.219301, 0.206376, 0.281712, 0.377384, 0.295083, 0.232838, 0.236433, 0.155435, 0.147574, 0.147574, 0.170161, 0.167087, 0.096677, 0.092881, 0.111485, 0.116183, 0.161087, 0.158265, 0.147574, 0.232838, 0.225814, 0.129801, 0.074921, 0.078022, 0.055536, 0.111485, 0.191378, 0.18812, 0.185198, 0.116183, 0.098513, 0.054297, 0.051831, 0.109221, 0.118441, 0.0704, 0.037156, 0.037156, 0.038042, 0.021816, 0.021816, 0.019109, 0.046336, 0.081712, 0.06312, 0.047319, 0.047319, 0.046336, 0.023963, 0.042364, 0.042364, 0.054297, 0.109221, 0.116183, 0.094817, 0.088832, 0.122885, 0.125101, 0.111485, 0.098513, 0.164327, 0.155435, 0.257454, 0.222385, 0.132295, 0.147574, 0.147574, 0.17593, 0.102787, 0.118441, 0.069024, 0.11371, 0.071867, 0.066181, 0.066181, 0.073402, 0.073402, 0.059222, 0.106997, 0.144935, 0.161087, 0.194234, 0.200174, 0.200174, 0.21291, 0.225814, 0.222385, 0.281712, 0.281712, 0.278302, 0.359901, 0.328603, 0.342579, 0.321458, 0.295083, 0.298791, 0.179055, 0.155435, 0.247041, 0.229226, 0.209395, 0.308712, 0.170161, 0.111485, 0.06312, 0.037156, 0.073402, 0.073402, 0.059222, 0.026338, 0.046336, 0.037156, 0.079919, 0.078022, 0.079919, 0.05306, 0.047319, 0.100716, 0.116183, 0.055536, 0.055536, 0.029376, 0.026338, 0.055536, 0.088832, 0.090864, 0.092881, 0.058088, 0.058088, 0.090864, 0.158265, 0.170161, 0.132295, 0.132295, 0.129801, 0.209395, 0.31487, 0.324872, 0.25031, 0.264545, 0.349426, 0.288399, 0.387226, 0.387226, 0.414856, 0.414856, 0.414856, 0.494003, 0.575842, 0.58069, 0.575842, 0.538167, 0.414856, 0.5017, 0.509769, 0.509769, 0.4292, 0.342579, 0.352862, 0.42561, 0.390993, 0.387226, 0.370445, 0.366687, 0.36309, 0.346032, 0.275179, 0.384043, 0.298791, 0.216401, 0.216401, 0.147574, 0.120615, 0.216401, 0.232838, 0.236433, 0.161087, 0.21291, 0.209395, 0.194234, 0.170161, 0.200174, 0.203355, 0.18812, 0.120615, 0.069024, 0.069024, 0.0704, 0.056825, 0.094817, 0.127496, 0.155435, 0.236433, 0.308712, 0.239899, 0.219301, 0.216401, 0.196879, 0.200174, 0.288399, 0.219301, 0.239899, 0.222385, 0.26085, 0.370445, 0.447574, 0.461924, 0.454136, 0.517562, 0.447574, 0.440853, 0.476583, 0.422041, 0.418646, 0.332115, 0.390993, 0.41194, 0.414856, 0.454136, 0.450668, 0.370445, 0.458154, 0.384043, 0.390993, 0.370445, 0.387226, 0.318242, 0.440853, 0.447574, 0.444081, 0.440853, 0.454136, 0.370445, 0.339168, 0.257454, 0.335645, 0.311707, 0.298791, 0.264545, 0.232838, 0.239899, 0.342579, 0.346032, 0.401658, 0.408655, 0.401658, 0.401658, 0.394753, 0.394753, 0.321458, 0.324872, 0.356642, 0.349426, 0.433034, 0.483068, 0.59014, 0.59917, 0.63748, 0.541878, 0.575842, 0.59917, 0.59508, 0.570702, 0.56648, 0.525368, 0.517562, 0.525368, 0.490133, 0.59014, 0.468512, 0.541878, 0.444081, 0.521092, 0.534167, 0.553315, 0.553315, 0.541878, 0.525368, 0.534167, 0.63748, 0.538167, 0.557691, 0.480142, 0.408655, 0.42561, 0.517562, 0.525368, 0.549308, 0.56648, 0.562014, 0.671169, 0.680603, 0.805026, 0.795062, 0.798249, 0.675549, 0.59014, 0.59508, 0.604312, 0.59014, 0.618285, 0.712013, 0.775545, 0.784345, 0.849326, 0.733139, 0.703578, 0.657645, 0.545602, 0.549308, 0.465241, 0.450668, 0.36309, 0.298791, 0.288399, 0.288399, 0.370445, 0.444081, 0.418646, 0.390993, 0.370445, 0.311707, 0.284882, 0.257454, 0.318242, 0.275179, 0.359901, 0.31487], '')</t>
  </si>
  <si>
    <t>[427, 428, 429, 430, 583, 584, 585, 586, 588, 589, 590, 643, 690, 691, 692, 693, 694, 695, 696, 697, 698, 699, 700, 701, 703, 705, 707, 708, 709, 710, 711, 712, 713, 714, 715, 716, 720, 721, 722, 723, 724, 725, 726, 727, 728, 729, 730, 731, 732, 733, 734, 735, 736, 737, 738, 739, 740, 741, 742, 743, 744]</t>
  </si>
  <si>
    <t xml:space="preserve">F5RW67|F5RW67_9ENTR EAL domain-containing protein OS=Enterobacter hormaechei ATCC 49162 </t>
  </si>
  <si>
    <t>([0.03976, 0.044297, 0.028695, 0.03976, 0.055536, 0.086953, 0.10481, 0.085092, 0.059222, 0.06184, 0.034884, 0.05306, 0.060549, 0.034068, 0.032677, 0.06184, 0.054297, 0.0704, 0.073402, 0.071867, 0.085092, 0.090864, 0.06312, 0.116183, 0.122885, 0.073402, 0.030611, 0.019401, 0.026892, 0.036378, 0.05306, 0.094817, 0.085092, 0.132295, 0.18812, 0.185198, 0.155435, 0.173081, 0.144935, 0.060549, 0.05306, 0.083462, 0.045352, 0.074921, 0.06312, 0.049374, 0.0704, 0.0704, 0.067594, 0.078022, 0.081712, 0.069024, 0.085092, 0.079919, 0.040537, 0.024826, 0.016257, 0.020522, 0.018415, 0.037156, 0.081712, 0.100716, 0.055536, 0.058088, 0.035586, 0.041405, 0.050641, 0.066181, 0.067594, 0.0704, 0.064632, 0.074921, 0.042364, 0.03976, 0.045352, 0.090864, 0.15284, 0.26085, 0.243554, 0.301917, 0.31487, 0.30533, 0.21291, 0.271506, 0.288399, 0.390993, 0.311707, 0.311707, 0.311707, 0.339168, 0.332115, 0.321458, 0.243554, 0.268042, 0.268042, 0.170161, 0.164327, 0.167087, 0.144935, 0.155435, 0.127496, 0.111485, 0.118441, 0.118441, 0.132295, 0.18812, 0.106997, 0.092881, 0.076542, 0.076542, 0.076542, 0.127496, 0.127496, 0.116183, 0.164327, 0.10481, 0.182256, 0.127496, 0.066181, 0.054297, 0.05306, 0.055536, 0.03976, 0.021816, 0.03976, 0.043307, 0.025316, 0.026892, 0.056825, 0.0704, 0.040537, 0.041405, 0.036378, 0.036378, 0.076542, 0.043307, 0.0704, 0.031287, 0.026338, 0.051831, 0.041405, 0.038858, 0.022306, 0.033407, 0.059222, 0.050641, 0.049374, 0.042364, 0.038042, 0.031287, 0.030611, 0.048328, 0.083462, 0.106997, 0.102787, 0.106997, 0.164327, 0.096677, 0.116183, 0.194234, 0.125101, 0.17593, 0.170161, 0.26085, 0.17593, 0.17593, 0.173081, 0.109221, 0.170161, 0.26085, 0.25406, 0.194234, 0.137348, 0.085092, 0.085092, 0.090864, 0.048328, 0.055536, 0.106997, 0.144935, 0.137348, 0.21291, 0.120615, 0.111485, 0.06184, 0.086953, 0.085092, 0.088832, 0.139895, 0.137348, 0.120615, 0.125101, 0.102787, 0.161087, 0.239899, 0.229226, 0.147574, 0.147574, 0.083462, 0.081712, 0.090864, 0.109221, 0.088832, 0.144935, 0.142424, 0.206376, 0.209395, 0.18812, 0.161087, 0.134866, 0.134866, 0.134866], '')</t>
  </si>
  <si>
    <t xml:space="preserve">F5RW68|F5RW68_9ENTR Uncharacterized protein OS=Enterobacter hormaechei ATCC 49162 </t>
  </si>
  <si>
    <t>([0.109221, 0.069024, 0.036378, 0.026892, 0.018415, 0.010509, 0.008409, 0.010221, 0.012727, 0.018787, 0.014075, 0.014315, 0.015344, 0.007877, 0.00777, 0.011669, 0.017447, 0.010131, 0.008276, 0.006078, 0.006533, 0.006421, 0.007031, 0.010131, 0.013613, 0.010926, 0.020876, 0.020876, 0.020522, 0.016826, 0.014075, 0.025316, 0.025316, 0.017447, 0.032677, 0.024826, 0.017797, 0.012491, 0.018787, 0.032017, 0.060549, 0.122885], '')</t>
  </si>
  <si>
    <t xml:space="preserve">F5RW69|F5RW69_9ENTR Spore coat protein U domain family protein OS=Enterobacter hormaechei ATCC 49162 </t>
  </si>
  <si>
    <t>([0.050641, 0.041405, 0.029376, 0.022667, 0.018106, 0.032017, 0.036378, 0.040537, 0.044297, 0.035586, 0.038858, 0.038858, 0.040537, 0.067594, 0.100716, 0.083462, 0.0704, 0.079919, 0.109221, 0.173081, 0.232838, 0.243554, 0.247041, 0.31487, 0.318242, 0.414856, 0.335645, 0.311707, 0.328603, 0.349426, 0.328603, 0.356642, 0.311707, 0.308712, 0.275179, 0.288399, 0.298791, 0.25406, 0.264545, 0.203355, 0.200174, 0.222385, 0.222385, 0.275179, 0.278302, 0.356642, 0.359901, 0.384043, 0.4292, 0.465241, 0.398279, 0.5017, 0.472492, 0.553315, 0.545602, 0.59014, 0.517562, 0.517562, 0.517562, 0.454136, 0.450668, 0.454136, 0.461924, 0.458154, 0.458154, 0.494003, 0.390993, 0.366687, 0.321458, 0.318242, 0.268042, 0.339168, 0.328603, 0.349426, 0.359901, 0.356642, 0.342579, 0.422041, 0.418646, 0.494003, 0.553315, 0.553315, 0.476583, 0.398279, 0.387226, 0.422041, 0.41194, 0.517562, 0.51388, 0.63748, 0.642678, 0.675549, 0.63748, 0.653063, 0.642678, 0.534167, 0.509769, 0.436924, 0.398279, 0.324872, 0.239899, 0.216401, 0.318242, 0.41194, 0.483068, 0.483068, 0.454136, 0.4292, 0.4292, 0.36309, 0.339168, 0.339168, 0.339168, 0.390993, 0.384043, 0.332115, 0.40511, 0.444081, 0.517562, 0.534167, 0.626927, 0.745909, 0.745909, 0.712013, 0.690604, 0.720929, 0.76285, 0.750527, 0.675549, 0.56648, 0.657645, 0.59917, 0.517562, 0.534167, 0.483068, 0.486429, 0.534167, 0.468512, 0.454136, 0.454136, 0.433034, 0.433034, 0.41194, 0.440853, 0.454136, 0.374039, 0.346032, 0.335645, 0.352862, 0.36309, 0.4292, 0.366687, 0.418646, 0.422041, 0.436924, 0.380708, 0.359901, 0.359901, 0.41194, 0.390993, 0.366687, 0.370445, 0.332115, 0.328603, 0.291804, 0.25406], '')</t>
  </si>
  <si>
    <t>[51, 53, 54, 55, 56, 57, 58, 80, 81, 87, 88, 89, 90, 91, 92, 93, 94, 95, 96, 118, 119, 120, 121, 122, 123, 124, 125, 126, 127, 128, 129, 130, 131, 132, 133, 136]</t>
  </si>
  <si>
    <t xml:space="preserve">F5RW70|F5RW70_9ENTR Pili assembly chaperone OS=Enterobacter hormaechei ATCC 49162 </t>
  </si>
  <si>
    <t>([0.005223, 0.00407, 0.004513, 0.004921, 0.004431, 0.004921, 0.004483, 0.004135, 0.005011, 0.006194, 0.005503, 0.005799, 0.004414, 0.00389, 0.004921, 0.006619, 0.004646, 0.005683, 0.006421, 0.00777, 0.012491, 0.014315, 0.027463, 0.020876, 0.029376, 0.038858, 0.050641, 0.086953, 0.144935, 0.15008, 0.15284, 0.209395, 0.247041, 0.301917, 0.257454, 0.191378, 0.11371, 0.18812, 0.194234, 0.26085, 0.295083, 0.268042, 0.346032, 0.30533, 0.298791, 0.291804, 0.301917, 0.301917, 0.209395, 0.21291, 0.144935, 0.079919, 0.111485, 0.055536, 0.069024, 0.116183, 0.194234, 0.301917, 0.295083, 0.281712, 0.298791, 0.225814, 0.147574, 0.158265, 0.158265, 0.25031, 0.264545, 0.301917, 0.222385, 0.25031, 0.239899, 0.311707, 0.440853, 0.387226, 0.454136, 0.461924, 0.450668, 0.36309, 0.31487, 0.346032, 0.342579, 0.332115, 0.41194, 0.509769, 0.401658, 0.36309, 0.36309, 0.25406, 0.167087, 0.167087, 0.194234, 0.200174, 0.229226, 0.200174, 0.200174, 0.243554, 0.239899, 0.247041, 0.352862, 0.390993, 0.359901, 0.271506, 0.271506, 0.18812, 0.127496, 0.125101, 0.194234, 0.206376, 0.219301, 0.342579, 0.433034, 0.444081, 0.408655, 0.377384, 0.387226, 0.394753, 0.356642, 0.374039, 0.401658, 0.380708, 0.346032, 0.284882, 0.387226, 0.281712, 0.288399, 0.278302, 0.377384, 0.278302, 0.26085, 0.25031, 0.25031, 0.173081, 0.118441, 0.081712, 0.069024, 0.066181, 0.079919, 0.100716, 0.094817, 0.081712, 0.100716, 0.073402, 0.106997, 0.10481, 0.196879, 0.284882, 0.281712, 0.275179, 0.281712, 0.298791, 0.394753, 0.335645, 0.418646, 0.433034, 0.56648, 0.56648, 0.575842, 0.486429, 0.486429, 0.398279, 0.30533, 0.288399, 0.339168, 0.342579, 0.349426, 0.339168, 0.335645, 0.324872, 0.335645, 0.332115, 0.31487, 0.321458, 0.271506, 0.268042, 0.291804, 0.182256, 0.216401, 0.182256, 0.25406, 0.247041, 0.335645, 0.356642, 0.311707, 0.342579, 0.339168, 0.257454, 0.25406, 0.239899, 0.25406, 0.216401, 0.298791, 0.21291, 0.147574, 0.15008, 0.164327, 0.225814, 0.31487, 0.31487, 0.31487, 0.236433, 0.17593, 0.194234, 0.182256, 0.209395, 0.222385, 0.229226, 0.328603, 0.332115, 0.342579, 0.418646, 0.366687, 0.36309, 0.418646, 0.401658, 0.494003, 0.4292, 0.342579, 0.239899, 0.247041, 0.291804, 0.384043, 0.461924, 0.436924, 0.490133, 0.483068, 0.483068, 0.384043, 0.384043, 0.298791, 0.295083, 0.328603, 0.332115, 0.30533, 0.308712, 0.398279, 0.359901, 0.422041, 0.486429, 0.509769, 0.461924, 0.454136, 0.408655, 0.41194, 0.401658, 0.374039, 0.374039, 0.36309, 0.486429, 0.450668, 0.521092, 0.494003, 0.440853, 0.517562, 0.541878, 0.570702, 0.534167, 0.56648, 0.480142, 0.5017], '')</t>
  </si>
  <si>
    <t>[83, 154, 155, 156, 238, 249, 252, 253, 254, 255, 256, 258]</t>
  </si>
  <si>
    <t xml:space="preserve">F5RW71|F5RW71_9ENTR Porin protein involved in fimbrial biogenesis (PapC family) OS=Enterobacter hormaechei ATCC 49162 </t>
  </si>
  <si>
    <t>([0.236433, 0.134866, 0.137348, 0.079919, 0.049374, 0.032017, 0.022306, 0.016528, 0.026338, 0.020165, 0.015344, 0.011903, 0.010221, 0.010509, 0.009728, 0.009728, 0.007877, 0.010372, 0.014315, 0.017797, 0.012727, 0.022667, 0.032677, 0.025762, 0.048328, 0.046336, 0.046336, 0.0704, 0.067594, 0.059222, 0.066181, 0.127496, 0.196879, 0.170161, 0.222385, 0.247041, 0.25406, 0.301917, 0.203355, 0.125101, 0.088832, 0.086953, 0.076542, 0.059222, 0.076542, 0.073402, 0.142424, 0.191378, 0.144935, 0.144935, 0.078022, 0.122885, 0.111485, 0.109221, 0.144935, 0.071867, 0.06184, 0.060549, 0.031287, 0.055536, 0.06184, 0.071867, 0.092881, 0.11371, 0.179055, 0.206376, 0.203355, 0.185198, 0.225814, 0.21291, 0.243554, 0.356642, 0.271506, 0.284882, 0.284882, 0.18812, 0.308712, 0.342579, 0.264545, 0.349426, 0.284882, 0.36309, 0.288399, 0.335645, 0.243554, 0.155435, 0.15008, 0.161087, 0.173081, 0.11371, 0.200174, 0.182256, 0.17593, 0.229226, 0.236433, 0.21291, 0.291804, 0.236433, 0.161087, 0.25031, 0.257454, 0.328603, 0.342579, 0.42561, 0.349426, 0.418646, 0.398279, 0.40511, 0.390993, 0.414856, 0.517562, 0.5017, 0.622677, 0.5017, 0.525368, 0.418646, 0.483068, 0.5017, 0.505461, 0.618285, 0.63748, 0.529623, 0.51388, 0.476583, 0.374039, 0.440853, 0.359901, 0.468512, 0.377384, 0.36309, 0.257454, 0.15284, 0.142424, 0.132295, 0.21291, 0.21291, 0.311707, 0.281712, 0.264545, 0.284882, 0.284882, 0.185198, 0.275179, 0.257454, 0.291804, 0.394753, 0.394753, 0.398279, 0.387226, 0.450668, 0.468512, 0.553315, 0.707965, 0.63748, 0.690604, 0.680603, 0.59508, 0.468512, 0.458154, 0.461924, 0.461924, 0.356642, 0.42561, 0.41194, 0.436924, 0.40511, 0.40511, 0.414856, 0.505461, 0.529623, 0.549308, 0.529623, 0.529623, 0.490133, 0.622677, 0.58069, 0.58069, 0.680603, 0.795062, 0.716283, 0.741537, 0.750527, 0.852992, 0.745909, 0.76285, 0.754692, 0.798249, 0.805026, 0.76285, 0.759478, 0.73685, 0.653063, 0.690604, 0.675549, 0.585406, 0.517562, 0.440853, 0.440853, 0.450668, 0.447574, 0.440853, 0.42561, 0.42561, 0.433034, 0.545602, 0.534167, 0.422041, 0.40511, 0.390993, 0.42561, 0.356642, 0.359901, 0.332115, 0.332115, 0.339168, 0.335645, 0.359901, 0.328603, 0.298791, 0.284882, 0.298791, 0.275179, 0.288399, 0.21291, 0.219301, 0.25406, 0.26085, 0.295083, 0.308712, 0.311707, 0.31487, 0.408655, 0.408655, 0.505461, 0.497853, 0.41194, 0.483068, 0.490133, 0.618285, 0.622677, 0.525368, 0.436924, 0.59014, 0.562014, 0.666105, 0.575842, 0.545602, 0.450668, 0.444081, 0.349426, 0.359901, 0.346032, 0.236433, 0.232838, 0.247041, 0.247041, 0.321458, 0.335645, 0.335645, 0.281712, 0.30533, 0.414856, 0.494003, 0.465241, 0.377384, 0.30533, 0.288399, 0.288399, 0.36309, 0.366687, 0.483068, 0.468512, 0.366687, 0.447574, 0.454136, 0.436924, 0.444081, 0.458154, 0.418646, 0.414856, 0.414856, 0.352862, 0.232838, 0.232838, 0.236433, 0.243554, 0.321458, 0.394753, 0.394753, 0.390993, 0.468512, 0.433034, 0.374039, 0.483068, 0.398279, 0.408655, 0.328603, 0.239899, 0.232838, 0.232838, 0.257454, 0.31487, 0.332115, 0.335645, 0.308712, 0.311707, 0.398279, 0.30533, 0.301917, 0.288399, 0.291804, 0.288399, 0.206376, 0.278302, 0.185198, 0.264545, 0.161087, 0.196879, 0.281712, 0.288399, 0.324872, 0.203355, 0.203355, 0.170161, 0.243554, 0.268042, 0.264545, 0.275179, 0.268042, 0.243554, 0.219301, 0.216401, 0.25406, 0.295083, 0.203355, 0.301917, 0.271506, 0.370445, 0.31487, 0.318242, 0.21291, 0.206376, 0.232838, 0.243554, 0.328603, 0.342579, 0.264545, 0.25406, 0.167087, 0.222385, 0.17593, 0.200174, 0.203355, 0.18812, 0.236433, 0.324872, 0.311707, 0.339168, 0.257454, 0.349426, 0.359901, 0.390993, 0.390993, 0.454136, 0.444081, 0.40511, 0.40511, 0.394753, 0.311707, 0.311707, 0.332115, 0.447574, 0.450668, 0.422041, 0.401658, 0.308712, 0.216401, 0.21291, 0.247041, 0.328603, 0.243554, 0.209395, 0.18812, 0.185198, 0.191378, 0.185198, 0.18812, 0.10481, 0.173081, 0.25031, 0.332115, 0.291804, 0.271506, 0.173081, 0.196879, 0.129801, 0.200174, 0.182256, 0.196879, 0.096677, 0.102787, 0.167087, 0.185198, 0.264545, 0.271506, 0.26085, 0.18812, 0.206376, 0.275179, 0.268042, 0.271506, 0.209395, 0.25406, 0.243554, 0.352862, 0.328603, 0.384043, 0.281712, 0.359901, 0.356642, 0.468512, 0.4292, 0.4292, 0.394753, 0.390993, 0.390993, 0.366687, 0.422041, 0.461924, 0.433034, 0.440853, 0.440853, 0.497853, 0.505461, 0.497853, 0.4292, 0.359901, 0.328603, 0.42561, 0.454136, 0.418646, 0.308712, 0.370445, 0.374039, 0.31487, 0.324872, 0.324872, 0.271506, 0.301917, 0.247041, 0.30533, 0.206376, 0.158265, 0.173081, 0.173081, 0.18812, 0.170161, 0.271506, 0.328603, 0.346032, 0.342579, 0.377384, 0.480142, 0.346032, 0.264545, 0.374039, 0.346032, 0.335645, 0.318242, 0.311707, 0.278302, 0.271506, 0.291804, 0.377384, 0.342579, 0.332115, 0.247041, 0.321458, 0.311707, 0.311707, 0.225814, 0.222385, 0.134866, 0.137348, 0.219301, 0.291804, 0.185198, 0.209395, 0.225814, 0.298791, 0.298791, 0.346032, 0.36309, 0.384043, 0.36309, 0.311707, 0.275179, 0.275179, 0.275179, 0.216401, 0.247041, 0.25031, 0.257454, 0.349426, 0.356642, 0.370445, 0.380708, 0.401658, 0.398279, 0.328603, 0.36309, 0.342579, 0.342579, 0.332115, 0.401658, 0.390993, 0.505461, 0.545602, 0.59508, 0.618285, 0.575842, 0.534167, 0.63748, 0.653063, 0.694846, 0.699094, 0.699094, 0.703578, 0.767246, 0.775545, 0.837511, 0.699094, 0.728858, 0.585406, 0.59508, 0.486429, 0.486429, 0.461924, 0.465241, 0.398279, 0.387226, 0.483068, 0.497853, 0.494003, 0.497853, 0.465241, 0.370445, 0.332115, 0.339168, 0.339168, 0.339168, 0.26085, 0.298791, 0.301917, 0.41194, 0.377384, 0.458154, 0.472492, 0.346032, 0.352862, 0.394753, 0.398279, 0.31487, 0.318242, 0.332115, 0.31487, 0.291804, 0.384043, 0.384043, 0.370445, 0.408655, 0.418646, 0.418646, 0.468512, 0.465241, 0.440853, 0.480142, 0.480142, 0.465241, 0.509769, 0.509769, 0.494003, 0.418646, 0.509769, 0.505461, 0.494003, 0.418646, 0.454136, 0.414856, 0.370445, 0.370445, 0.278302, 0.268042, 0.356642, 0.394753, 0.394753, 0.346032, 0.366687, 0.295083, 0.239899, 0.311707, 0.311707, 0.384043, 0.458154, 0.359901, 0.349426, 0.356642, 0.370445, 0.394753, 0.359901, 0.394753, 0.324872, 0.418646, 0.4292, 0.414856, 0.401658, 0.377384, 0.450668, 0.433034, 0.517562, 0.604312, 0.622677, 0.632174, 0.63748, 0.525368, 0.534167, 0.450668, 0.366687, 0.433034, 0.414856, 0.398279, 0.465241, 0.541878, 0.436924, 0.42561, 0.444081, 0.447574, 0.468512, 0.40511, 0.398279, 0.30533, 0.301917, 0.318242, 0.232838, 0.247041, 0.257454, 0.359901, 0.468512, 0.56648, 0.490133, 0.387226, 0.436924, 0.436924, 0.380708, 0.472492, 0.483068, 0.436924, 0.356642, 0.332115, 0.394753, 0.414856, 0.505461, 0.505461, 0.472492, 0.570702, 0.521092, 0.538167, 0.497853, 0.40511, 0.40511, 0.36309, 0.461924, 0.42561, 0.398279, 0.458154, 0.422041, 0.377384, 0.414856, 0.436924, 0.472492, 0.447574, 0.414856, 0.339168, 0.271506, 0.281712, 0.268042, 0.298791, 0.356642, 0.366687, 0.458154, 0.370445, 0.5017, 0.414856, 0.480142, 0.480142, 0.418646, 0.384043, 0.418646, 0.418646, 0.51388, 0.505461, 0.538167, 0.509769, 0.613573, 0.575842, 0.494003, 0.497853, 0.490133, 0.509769, 0.5017, 0.374039, 0.36309, 0.243554, 0.247041, 0.257454, 0.268042, 0.352862, 0.444081, 0.366687, 0.387226, 0.359901, 0.374039, 0.298791, 0.26085, 0.194234, 0.275179, 0.339168, 0.339168, 0.356642, 0.342579, 0.356642, 0.377384, 0.458154, 0.497853, 0.59014, 0.486429, 0.5017, 0.444081, 0.444081, 0.521092, 0.497853, 0.5017, 0.486429, 0.585406, 0.585406, 0.557691, 0.575842, 0.468512, 0.468512, 0.468512, 0.476583, 0.387226, 0.387226, 0.394753, 0.436924, 0.408655, 0.472492, 0.418646, 0.4292, 0.366687, 0.339168, 0.288399, 0.243554, 0.194234], '')</t>
  </si>
  <si>
    <t>[110, 111, 112, 113, 114, 117, 118, 119, 120, 121, 122, 151, 152, 153, 154, 155, 156, 168, 169, 170, 171, 172, 174, 175, 176, 177, 178, 179, 180, 181, 182, 183, 184, 185, 186, 187, 188, 189, 190, 191, 192, 193, 194, 195, 204, 205, 233, 238, 239, 240, 242, 243, 244, 245, 246, 433, 516, 517, 518, 519, 520, 521, 522, 523, 524, 525, 526, 527, 528, 529, 530, 531, 532, 533, 534, 579, 580, 583, 584, 619, 620, 621, 622, 623, 624, 625, 632, 648, 661, 662, 664, 665, 666, 691, 699, 700, 701, 702, 703, 704, 708, 709, 734, 736, 739, 741, 743, 744, 745, 746]</t>
  </si>
  <si>
    <t xml:space="preserve">F5RW72|F5RW72_9ENTR Spore coat protein U domain protein OS=Enterobacter hormaechei ATCC 49162 </t>
  </si>
  <si>
    <t>([0.024393, 0.037156, 0.078022, 0.078022, 0.06312, 0.042364, 0.06184, 0.036378, 0.047319, 0.064632, 0.054297, 0.046336, 0.038858, 0.047319, 0.06312, 0.06312, 0.06312, 0.074921, 0.137348, 0.209395, 0.298791, 0.318242, 0.257454, 0.222385, 0.155435, 0.206376, 0.194234, 0.196879, 0.264545, 0.281712, 0.284882, 0.25406, 0.311707, 0.349426, 0.31487, 0.328603, 0.268042, 0.21291, 0.229226, 0.167087, 0.098513, 0.058088, 0.048328, 0.071867, 0.041405, 0.090864, 0.074921, 0.155435, 0.173081, 0.120615, 0.116183, 0.085092, 0.094817, 0.094817, 0.094817, 0.116183, 0.111485, 0.191378, 0.298791, 0.284882, 0.346032, 0.447574, 0.440853, 0.447574, 0.374039, 0.387226, 0.275179, 0.31487, 0.206376, 0.120615, 0.21291, 0.200174, 0.170161, 0.209395, 0.219301, 0.21291, 0.222385, 0.229226, 0.15008, 0.132295, 0.158265, 0.134866, 0.125101, 0.203355, 0.196879, 0.291804, 0.291804, 0.308712, 0.308712, 0.394753, 0.476583, 0.384043, 0.390993, 0.440853, 0.468512, 0.461924, 0.476583, 0.436924, 0.408655, 0.4292, 0.42561, 0.394753, 0.422041, 0.332115, 0.359901, 0.295083, 0.203355, 0.25031, 0.332115, 0.25406, 0.278302, 0.247041, 0.324872, 0.328603, 0.356642, 0.366687, 0.301917, 0.225814, 0.229226, 0.236433, 0.298791, 0.219301, 0.147574, 0.158265, 0.167087, 0.147574, 0.179055, 0.26085, 0.219301, 0.219301, 0.216401, 0.161087, 0.120615, 0.125101, 0.116183, 0.100716, 0.096677, 0.144935, 0.209395, 0.25031, 0.222385, 0.155435, 0.236433, 0.318242, 0.209395, 0.271506, 0.275179, 0.30533, 0.291804, 0.335645, 0.349426, 0.42561, 0.472492, 0.585406, 0.517562, 0.534167, 0.56648, 0.562014, 0.553315, 0.557691, 0.509769, 0.553315, 0.613573, 0.626927, 0.534167, 0.661982, 0.720929, 0.703578, 0.56648, 0.483068, 0.436924, 0.440853, 0.444081, 0.374039, 0.366687, 0.454136, 0.380708, 0.387226, 0.301917, 0.308712, 0.298791, 0.26085, 0.25406, 0.278302, 0.257454, 0.308712, 0.311707, 0.225814, 0.225814, 0.359901, 0.444081, 0.517562, 0.490133, 0.486429, 0.51388, 0.51388, 0.40511, 0.472492, 0.465241, 0.56648, 0.454136, 0.486429, 0.534167, 0.529623, 0.538167, 0.505461, 0.440853, 0.440853, 0.440853, 0.414856, 0.349426, 0.346032, 0.335645, 0.339168, 0.346032, 0.370445, 0.346032, 0.408655, 0.408655, 0.418646, 0.335645, 0.436924, 0.408655, 0.370445, 0.275179, 0.278302, 0.31487, 0.422041, 0.422041, 0.497853, 0.418646, 0.384043, 0.384043, 0.31487, 0.318242, 0.25031, 0.185198, 0.216401, 0.232838, 0.209395, 0.200174, 0.25406, 0.25406, 0.25406, 0.318242, 0.349426, 0.339168, 0.342579, 0.321458, 0.318242, 0.308712, 0.408655, 0.486429, 0.486429, 0.497853, 0.505461, 0.521092, 0.608892, 0.608892, 0.63748, 0.632174, 0.63748, 0.666105, 0.666105, 0.666105, 0.675549, 0.653063, 0.653063, 0.570702, 0.480142, 0.483068, 0.509769, 0.458154, 0.483068, 0.458154, 0.541878, 0.575842, 0.553315, 0.549308, 0.541878, 0.5017, 0.529623, 0.553315, 0.461924, 0.394753, 0.394753, 0.398279, 0.440853, 0.380708, 0.384043, 0.461924, 0.394753, 0.374039, 0.335645, 0.278302, 0.278302, 0.243554, 0.173081, 0.216401, 0.18812, 0.15284, 0.120615, 0.086953, 0.045352], '')</t>
  </si>
  <si>
    <t>[153, 154, 155, 156, 157, 158, 159, 160, 161, 162, 163, 164, 165, 166, 167, 168, 191, 194, 195, 199, 202, 203, 204, 205, 255, 256, 257, 258, 259, 260, 261, 262, 263, 264, 265, 266, 267, 268, 271, 275, 276, 277, 278, 279, 280, 281, 282]</t>
  </si>
  <si>
    <t xml:space="preserve">F5RW74|F5RW74_9ENTR FidL-like membrane protein OS=Enterobacter hormaechei ATCC 49162 </t>
  </si>
  <si>
    <t>([0.008276, 0.006567, 0.00962, 0.00777, 0.006701, 0.005992, 0.005318, 0.006567, 0.007259, 0.008002, 0.007031, 0.007555, 0.005503, 0.004208, 0.003478, 0.002529, 0.003246, 0.004736, 0.006701, 0.006701, 0.009015, 0.008895, 0.011106, 0.008525, 0.012491, 0.019401, 0.035586, 0.034884, 0.036378, 0.021381, 0.024393, 0.044297, 0.054297, 0.106997, 0.18812, 0.271506, 0.370445, 0.380708, 0.229226, 0.21291, 0.185198, 0.194234, 0.26085, 0.30533, 0.271506, 0.17593, 0.137348, 0.125101, 0.10481, 0.098513, 0.209395, 0.216401, 0.21291, 0.219301, 0.219301, 0.129801, 0.067594, 0.0704, 0.035586, 0.086953, 0.083462, 0.179055, 0.118441, 0.127496, 0.127496, 0.179055, 0.291804, 0.339168, 0.335645, 0.346032, 0.366687, 0.271506, 0.26085, 0.26085, 0.264545, 0.278302, 0.328603, 0.301917, 0.295083, 0.275179, 0.26085, 0.257454, 0.17593, 0.257454, 0.243554, 0.196879, 0.15008, 0.071867, 0.079919, 0.044297, 0.050641, 0.025316, 0.041405, 0.042364, 0.027463, 0.028695, 0.025762, 0.017138, 0.033407, 0.032677, 0.0704, 0.058088, 0.044297, 0.081712, 0.086953, 0.086953, 0.071867, 0.06184, 0.127496, 0.116183, 0.116183, 0.137348, 0.191378, 0.185198, 0.122885, 0.185198, 0.109221, 0.11371, 0.209395, 0.209395, 0.209395, 0.134866, 0.102787, 0.137348, 0.073402, 0.069024, 0.069024, 0.106997, 0.216401, 0.196879, 0.196879, 0.264545, 0.247041, 0.21291, 0.142424, 0.209395, 0.216401, 0.18812, 0.111485, 0.111485, 0.129801, 0.090864, 0.088832, 0.096677, 0.064632, 0.10481, 0.10481, 0.085092, 0.064632, 0.041405, 0.031287, 0.023087, 0.020165, 0.027463, 0.034068, 0.054297, 0.035586], '')</t>
  </si>
  <si>
    <t xml:space="preserve">F5RW75|F5RW75_9ENTR GNAT family acetyltransferase OS=Enterobacter hormaechei ATCC 49162 </t>
  </si>
  <si>
    <t>([0.608892, 0.657645, 0.529623, 0.562014, 0.538167, 0.42561, 0.490133, 0.476583, 0.384043, 0.42561, 0.436924, 0.447574, 0.40511, 0.450668, 0.454136, 0.549308, 0.436924, 0.394753, 0.398279, 0.321458, 0.359901, 0.366687, 0.264545, 0.30533, 0.191378, 0.142424, 0.191378, 0.170161, 0.194234, 0.308712, 0.222385, 0.144935, 0.167087, 0.134866, 0.147574, 0.142424, 0.147574, 0.170161, 0.179055, 0.098513, 0.127496, 0.090864, 0.078022, 0.134866, 0.155435, 0.25031, 0.232838, 0.185198, 0.155435, 0.096677, 0.071867, 0.11371, 0.191378, 0.191378, 0.288399, 0.206376, 0.200174, 0.111485, 0.111485, 0.064632, 0.122885, 0.15284, 0.15008, 0.155435, 0.182256, 0.182256, 0.179055, 0.200174, 0.17593, 0.127496, 0.142424, 0.179055, 0.109221, 0.100716, 0.0704, 0.056825, 0.092881, 0.096677, 0.096677, 0.170161, 0.247041, 0.239899, 0.225814, 0.17593, 0.17593, 0.144935, 0.158265, 0.102787, 0.098513, 0.155435, 0.229226, 0.264545, 0.219301, 0.275179, 0.278302, 0.31487, 0.308712, 0.291804, 0.196879, 0.308712, 0.206376, 0.216401, 0.21291, 0.137348, 0.216401, 0.139895, 0.15008, 0.144935, 0.122885, 0.18812, 0.222385, 0.164327, 0.219301, 0.144935, 0.179055, 0.155435, 0.206376, 0.120615, 0.067594, 0.094817, 0.088832, 0.088832, 0.083462, 0.03976, 0.078022, 0.058088, 0.078022, 0.078022, 0.076542, 0.090864, 0.098513, 0.11371, 0.179055, 0.092881, 0.167087, 0.167087, 0.194234, 0.164327, 0.291804, 0.408655, 0.454136, 0.433034, 0.494003, 0.490133, 0.642678, 0.509769, 0.521092, 0.454136, 0.450668, 0.436924, 0.529623, 0.447574, 0.387226, 0.332115, 0.414856, 0.332115, 0.349426, 0.26085, 0.239899, 0.194234, 0.15008, 0.109221, 0.10481, 0.102787, 0.076542, 0.051831, 0.088832, 0.081712], '')</t>
  </si>
  <si>
    <t>[0, 1, 2, 3, 4, 15, 144, 145, 146, 150]</t>
  </si>
  <si>
    <t xml:space="preserve">F5RW76|F5RW76_9ENTR Methyl-accepting chemotaxis protein I OS=Enterobacter hormaechei ATCC 49162 </t>
  </si>
  <si>
    <t>([0.014783, 0.023534, 0.014315, 0.010509, 0.008525, 0.007031, 0.008804, 0.01204, 0.017447, 0.023534, 0.034068, 0.049374, 0.073402, 0.085092, 0.144935, 0.147574, 0.161087, 0.167087, 0.164327, 0.11371, 0.11371, 0.090864, 0.049374, 0.071867, 0.073402, 0.085092, 0.088832, 0.073402, 0.037156, 0.017447, 0.016826, 0.010221, 0.007259, 0.008624, 0.008723, 0.008525, 0.008156, 0.011903, 0.011669, 0.012491, 0.010672, 0.007091, 0.007555, 0.009294, 0.007877, 0.010926, 0.016021, 0.027463, 0.034068, 0.069024, 0.144935, 0.073402, 0.127496, 0.137348, 0.076542, 0.134866, 0.137348, 0.076542, 0.078022, 0.083462, 0.144935, 0.247041, 0.352862, 0.346032, 0.284882, 0.387226, 0.387226, 0.377384, 0.257454, 0.185198, 0.142424, 0.078022, 0.092881, 0.092881, 0.144935, 0.225814, 0.232838, 0.232838, 0.243554, 0.25406, 0.25031, 0.206376, 0.196879, 0.122885, 0.120615, 0.122885, 0.088832, 0.0704, 0.076542, 0.15008, 0.225814, 0.278302, 0.271506, 0.359901, 0.346032, 0.339168, 0.335645, 0.324872, 0.25031, 0.356642, 0.359901, 0.275179, 0.268042, 0.275179, 0.281712, 0.247041, 0.332115, 0.342579, 0.380708, 0.281712, 0.275179, 0.264545, 0.21291, 0.324872, 0.324872, 0.346032, 0.239899, 0.206376, 0.216401, 0.196879, 0.200174, 0.15284, 0.144935, 0.209395, 0.203355, 0.308712, 0.374039, 0.377384, 0.41194, 0.41194, 0.521092, 0.483068, 0.444081, 0.447574, 0.335645, 0.352862, 0.239899, 0.346032, 0.384043, 0.384043, 0.384043, 0.380708, 0.321458, 0.328603, 0.301917, 0.301917, 0.25406, 0.139895, 0.118441, 0.127496, 0.074921, 0.036378, 0.047319, 0.032677, 0.022667, 0.038858, 0.028695, 0.05306, 0.05306, 0.028695, 0.028695, 0.040537, 0.0198, 0.018106, 0.032677, 0.032677, 0.040537, 0.05306, 0.096677, 0.118441, 0.06184, 0.11371, 0.203355, 0.196879, 0.182256, 0.288399, 0.288399, 0.332115, 0.247041, 0.179055, 0.281712, 0.185198, 0.137348, 0.239899, 0.356642, 0.356642, 0.366687, 0.298791, 0.206376, 0.129801, 0.134866, 0.216401, 0.179055, 0.11371, 0.127496, 0.236433, 0.216401, 0.229226, 0.222385, 0.308712, 0.291804, 0.278302, 0.374039, 0.433034, 0.328603, 0.219301, 0.147574, 0.081712, 0.056825, 0.098513, 0.106997, 0.060549, 0.037156, 0.038042, 0.038042, 0.020522, 0.013265, 0.009865, 0.006894, 0.005623, 0.005086, 0.005378, 0.003997, 0.003109, 0.003405, 0.003431, 0.004513, 0.005683, 0.006619, 0.006701, 0.005086, 0.006245, 0.009294, 0.010221, 0.012727, 0.018106, 0.018106, 0.016257, 0.025762, 0.045352, 0.038858, 0.047319, 0.078022, 0.083462, 0.11371, 0.11371, 0.185198, 0.200174, 0.127496, 0.10481, 0.167087, 0.25406, 0.170161, 0.155435, 0.134866, 0.139895, 0.137348, 0.209395, 0.311707, 0.31487, 0.281712, 0.374039, 0.390993, 0.301917, 0.366687, 0.414856, 0.418646, 0.339168, 0.321458, 0.418646, 0.454136, 0.461924, 0.458154, 0.58069, 0.468512, 0.468512, 0.450668, 0.461924, 0.390993, 0.377384, 0.374039, 0.339168, 0.342579, 0.335645, 0.414856, 0.41194, 0.40511, 0.374039, 0.366687, 0.281712, 0.271506, 0.301917, 0.268042, 0.268042, 0.271506, 0.257454, 0.321458, 0.284882, 0.278302, 0.356642, 0.370445, 0.370445, 0.349426, 0.349426, 0.335645, 0.339168, 0.380708, 0.387226, 0.42561, 0.529623, 0.59508, 0.553315, 0.557691, 0.497853, 0.517562, 0.517562, 0.653063, 0.608892, 0.618285, 0.622677, 0.56648, 0.575842, 0.56648, 0.585406, 0.59508, 0.557691, 0.56648, 0.483068, 0.461924, 0.465241, 0.468512, 0.476583, 0.529623, 0.541878, 0.618285, 0.59508, 0.58069, 0.538167, 0.575842, 0.632174, 0.534167, 0.538167, 0.436924, 0.4292, 0.483068, 0.476583, 0.529623, 0.529623, 0.570702, 0.58069, 0.56648, 0.549308, 0.58069, 0.553315, 0.472492, 0.440853, 0.458154, 0.458154, 0.42561, 0.36309, 0.356642, 0.440853, 0.444081, 0.525368, 0.541878, 0.483068, 0.454136, 0.433034, 0.42561, 0.454136, 0.454136, 0.454136, 0.374039, 0.346032, 0.366687, 0.346032, 0.328603, 0.311707, 0.239899, 0.225814, 0.301917, 0.295083, 0.209395, 0.209395, 0.134866, 0.127496, 0.196879, 0.232838, 0.161087, 0.106997, 0.090864, 0.055536, 0.06184, 0.085092, 0.086953, 0.05306, 0.098513, 0.132295, 0.11371, 0.158265, 0.203355, 0.18812, 0.206376, 0.284882, 0.308712, 0.398279, 0.390993, 0.295083, 0.257454, 0.275179, 0.281712, 0.281712, 0.352862, 0.36309, 0.324872, 0.349426, 0.42561, 0.328603, 0.324872, 0.356642, 0.356642, 0.384043, 0.356642, 0.339168, 0.308712, 0.281712, 0.281712, 0.301917, 0.30533, 0.324872, 0.390993, 0.374039, 0.318242, 0.339168, 0.335645, 0.401658, 0.332115, 0.321458, 0.398279, 0.356642, 0.370445, 0.301917, 0.298791, 0.328603, 0.335645, 0.281712, 0.243554, 0.26085, 0.243554, 0.298791, 0.301917, 0.318242, 0.408655, 0.465241, 0.444081, 0.444081, 0.356642, 0.356642, 0.370445, 0.342579, 0.342579, 0.332115, 0.401658, 0.335645, 0.342579, 0.352862, 0.349426, 0.390993, 0.370445, 0.390993, 0.332115, 0.308712, 0.288399, 0.25031, 0.278302, 0.298791, 0.298791, 0.387226, 0.458154, 0.444081, 0.476583, 0.458154, 0.468512, 0.472492, 0.476583, 0.465241, 0.370445, 0.4292, 0.387226, 0.36309, 0.359901, 0.422041, 0.472492, 0.468512, 0.433034, 0.440853, 0.4292, 0.414856, 0.422041, 0.398279, 0.401658, 0.324872, 0.346032, 0.346032, 0.359901, 0.42561, 0.398279, 0.450668, 0.454136, 0.494003, 0.497853, 0.454136, 0.40511, 0.401658, 0.422041, 0.497853, 0.458154, 0.454136, 0.447574, 0.356642, 0.390993, 0.394753, 0.447574, 0.447574, 0.40511, 0.324872, 0.232838, 0.25406, 0.200174, 0.229226, 0.26085, 0.30533, 0.335645, 0.384043, 0.356642, 0.31487, 0.308712, 0.352862, 0.26085, 0.239899, 0.31487, 0.281712, 0.268042, 0.291804, 0.291804, 0.291804, 0.328603, 0.461924, 0.401658, 0.422041, 0.390993, 0.384043, 0.352862, 0.387226, 0.387226, 0.40511, 0.40511, 0.42561, 0.377384, 0.476583, 0.521092, 0.538167, 0.486429, 0.521092, 0.529623, 0.494003, 0.505461, 0.521092, 0.458154, 0.521092, 0.59917, 0.632174, 0.618285, 0.618285, 0.51388, 0.541878], '')</t>
  </si>
  <si>
    <t>[130, 273, 309, 310, 311, 312, 314, 315, 316, 317, 318, 319, 320, 321, 322, 323, 324, 325, 326, 332, 333, 334, 335, 336, 337, 338, 339, 340, 341, 346, 347, 348, 349, 350, 351, 352, 353, 363, 364, 560, 561, 563, 564, 566, 567, 569, 570, 571, 572, 573, 574, 575]</t>
  </si>
  <si>
    <t xml:space="preserve">F5RW77|F5RW77_9ENTR Homoprotocatechuate degradative operon repressor OS=Enterobacter hormaechei ATCC 49162 </t>
  </si>
  <si>
    <t>([0.073402, 0.078022, 0.111485, 0.158265, 0.158265, 0.158265, 0.15008, 0.179055, 0.129801, 0.081712, 0.098513, 0.147574, 0.086953, 0.055536, 0.055536, 0.094817, 0.094817, 0.173081, 0.127496, 0.203355, 0.298791, 0.298791, 0.332115, 0.216401, 0.203355, 0.147574, 0.118441, 0.144935, 0.098513, 0.098513, 0.15284, 0.164327, 0.144935, 0.25406, 0.321458, 0.284882, 0.298791, 0.18812, 0.182256, 0.271506, 0.185198, 0.15284, 0.079919, 0.074921, 0.155435, 0.11371, 0.116183, 0.106997, 0.106997, 0.185198, 0.264545, 0.209395, 0.206376, 0.200174, 0.106997, 0.064632, 0.085092, 0.078022, 0.118441, 0.122885, 0.11371, 0.185198, 0.206376, 0.232838, 0.17593, 0.106997, 0.15008, 0.15284, 0.222385, 0.26085, 0.164327, 0.179055, 0.264545, 0.264545, 0.257454, 0.342579, 0.342579, 0.25031, 0.18812, 0.222385, 0.139895, 0.147574, 0.139895, 0.15008, 0.222385, 0.30533, 0.359901, 0.281712, 0.278302, 0.288399, 0.25031, 0.291804, 0.281712, 0.243554, 0.243554, 0.182256, 0.194234, 0.284882, 0.346032, 0.328603, 0.335645, 0.42561, 0.332115, 0.342579, 0.301917, 0.311707, 0.21291, 0.247041, 0.356642, 0.458154, 0.447574, 0.418646, 0.447574, 0.444081, 0.394753, 0.398279, 0.444081, 0.352862, 0.264545, 0.301917, 0.394753, 0.288399, 0.194234, 0.291804, 0.200174, 0.225814, 0.232838, 0.308712, 0.308712, 0.194234, 0.164327, 0.147574, 0.167087, 0.179055, 0.18812, 0.275179, 0.243554, 0.239899, 0.301917, 0.374039, 0.332115, 0.288399, 0.408655, 0.525368, 0.483068, 0.642678], '')</t>
  </si>
  <si>
    <t>[143, 145]</t>
  </si>
  <si>
    <t xml:space="preserve">F5RW78|F5RW78_9ENTR 5-carboxymethyl-2-hydroxymuconate delta-isomerase OS=Enterobacter hormaechei ATCC 49162 </t>
  </si>
  <si>
    <t>([0.088832, 0.054297, 0.088832, 0.129801, 0.173081, 0.203355, 0.247041, 0.281712, 0.31487, 0.301917, 0.243554, 0.25406, 0.271506, 0.281712, 0.182256, 0.200174, 0.18812, 0.216401, 0.346032, 0.278302, 0.356642, 0.352862, 0.461924, 0.472492, 0.458154, 0.458154, 0.4292, 0.352862, 0.271506, 0.167087, 0.127496, 0.18812, 0.243554, 0.232838, 0.275179, 0.387226, 0.30533, 0.229226, 0.26085, 0.209395, 0.30533, 0.311707, 0.370445, 0.26085, 0.264545, 0.170161, 0.185198, 0.225814, 0.291804, 0.384043, 0.497853, 0.521092, 0.444081, 0.414856, 0.408655, 0.366687, 0.366687, 0.366687, 0.418646, 0.342579, 0.308712, 0.247041, 0.229226, 0.200174, 0.291804, 0.236433, 0.332115, 0.30533, 0.229226, 0.229226, 0.155435, 0.167087, 0.239899, 0.291804, 0.268042, 0.239899, 0.182256, 0.111485, 0.137348, 0.158265, 0.147574, 0.17593, 0.164327, 0.139895, 0.15284, 0.161087, 0.134866, 0.137348, 0.088832, 0.147574, 0.164327, 0.239899, 0.216401, 0.120615, 0.083462, 0.098513, 0.134866, 0.18812, 0.185198, 0.206376, 0.182256, 0.264545, 0.219301, 0.295083, 0.339168, 0.328603, 0.21291, 0.206376, 0.232838, 0.236433, 0.21291, 0.21291, 0.222385, 0.167087, 0.232838, 0.257454, 0.278302, 0.264545, 0.225814, 0.324872, 0.342579, 0.291804, 0.30533, 0.291804, 0.206376, 0.200174, 0.216401, 0.225814, 0.308712, 0.284882, 0.359901, 0.377384, 0.328603, 0.318242, 0.390993, 0.328603, 0.40511, 0.401658, 0.359901, 0.440853, 0.346032, 0.339168, 0.414856, 0.418646, 0.480142, 0.545602, 0.557691, 0.450668, 0.465241, 0.450668, 0.418646, 0.346032, 0.321458, 0.370445, 0.25406, 0.219301, 0.31487, 0.225814, 0.229226, 0.288399, 0.271506, 0.36309, 0.332115, 0.25406, 0.173081, 0.137348, 0.161087, 0.15284, 0.25031, 0.339168, 0.339168, 0.36309, 0.377384, 0.398279, 0.291804, 0.390993, 0.447574, 0.440853, 0.538167, 0.521092, 0.422041, 0.418646, 0.321458, 0.278302, 0.332115, 0.42561, 0.505461, 0.394753, 0.414856, 0.414856, 0.324872, 0.346032, 0.36309, 0.458154, 0.374039, 0.401658, 0.418646, 0.408655, 0.408655, 0.40511, 0.346032, 0.384043, 0.301917, 0.356642, 0.444081, 0.465241, 0.454136, 0.483068, 0.648219, 0.608892, 0.538167, 0.648219, 0.525368, 0.401658, 0.346032, 0.332115, 0.394753, 0.30533, 0.298791, 0.222385, 0.185198, 0.25406, 0.284882, 0.339168, 0.366687, 0.370445, 0.301917, 0.308712, 0.182256, 0.155435, 0.17593, 0.225814, 0.225814, 0.318242, 0.447574, 0.401658, 0.418646, 0.31487, 0.30533, 0.288399, 0.339168, 0.394753, 0.394753, 0.401658, 0.324872, 0.339168, 0.321458, 0.41194, 0.398279, 0.521092, 0.538167, 0.505461, 0.414856, 0.40511, 0.414856, 0.40511, 0.494003, 0.490133, 0.632174, 0.648219, 0.604312, 0.648219, 0.509769, 0.51388, 0.468512, 0.618285, 0.5017, 0.436924, 0.359901, 0.295083, 0.196879, 0.18812, 0.182256, 0.247041, 0.219301, 0.194234, 0.173081, 0.11371, 0.158265, 0.161087, 0.203355, 0.257454, 0.222385, 0.26085, 0.264545, 0.209395, 0.139895, 0.179055, 0.236433, 0.216401, 0.288399, 0.308712, 0.239899, 0.26085, 0.264545, 0.21291, 0.18812, 0.125101, 0.17593, 0.191378, 0.109221, 0.085092, 0.085092, 0.111485, 0.086953, 0.045352, 0.076542, 0.129801, 0.164327, 0.10481, 0.164327, 0.111485, 0.15008, 0.209395, 0.194234, 0.194234, 0.275179, 0.225814, 0.321458, 0.346032, 0.247041, 0.332115, 0.433034, 0.42561, 0.349426, 0.366687, 0.480142, 0.472492, 0.465241, 0.418646, 0.414856, 0.440853, 0.529623, 0.570702, 0.570702, 0.59014, 0.480142, 0.490133, 0.490133, 0.480142, 0.461924, 0.444081, 0.380708, 0.366687, 0.352862, 0.433034, 0.418646, 0.390993, 0.408655, 0.408655, 0.436924, 0.538167, 0.517562, 0.468512, 0.458154, 0.377384, 0.278302, 0.247041, 0.239899, 0.225814, 0.25406, 0.15008, 0.170161, 0.15008, 0.118441, 0.074921, 0.040537, 0.066181, 0.074921, 0.036378, 0.025762, 0.027463, 0.017138, 0.017138, 0.023534, 0.021381, 0.037156, 0.050641, 0.058088, 0.047319, 0.088832, 0.074921, 0.144935, 0.236433, 0.311707, 0.342579, 0.342579, 0.422041, 0.436924, 0.352862, 0.394753, 0.461924, 0.450668, 0.553315, 0.562014, 0.461924, 0.398279, 0.318242, 0.374039, 0.394753, 0.444081, 0.436924, 0.374039, 0.366687, 0.339168, 0.275179, 0.21291, 0.30533, 0.301917, 0.203355, 0.203355, 0.268042, 0.257454, 0.278302, 0.275179, 0.229226, 0.284882, 0.324872, 0.374039, 0.332115, 0.387226, 0.339168, 0.308712, 0.370445, 0.335645, 0.30533, 0.40511], '')</t>
  </si>
  <si>
    <t>[51, 145, 146, 178, 179, 186, 208, 209, 210, 211, 212, 249, 250, 251, 258, 259, 260, 261, 262, 263, 265, 266, 332, 333, 334, 335, 351, 352, 393, 394]</t>
  </si>
  <si>
    <t xml:space="preserve">F5RW79|F5RW79_9ENTR 5-carboxymethyl-2-hydroxymuconate semialdehyde dehydrogenase OS=Enterobacter hormaechei ATCC 49162 </t>
  </si>
  <si>
    <t>([0.318242, 0.380708, 0.311707, 0.30533, 0.339168, 0.36309, 0.408655, 0.31487, 0.232838, 0.271506, 0.301917, 0.346032, 0.359901, 0.387226, 0.444081, 0.4292, 0.414856, 0.517562, 0.545602, 0.447574, 0.422041, 0.440853, 0.366687, 0.401658, 0.42561, 0.42561, 0.42561, 0.42561, 0.5017, 0.642678, 0.521092, 0.521092, 0.525368, 0.483068, 0.387226, 0.387226, 0.36309, 0.335645, 0.318242, 0.394753, 0.440853, 0.359901, 0.366687, 0.42561, 0.36309, 0.339168, 0.349426, 0.271506, 0.281712, 0.264545, 0.247041, 0.346032, 0.342579, 0.301917, 0.332115, 0.31487, 0.298791, 0.328603, 0.356642, 0.278302, 0.26085, 0.298791, 0.324872, 0.21291, 0.225814, 0.321458, 0.36309, 0.284882, 0.390993, 0.377384, 0.335645, 0.308712, 0.26085, 0.216401, 0.264545, 0.264545, 0.31487, 0.370445, 0.374039, 0.366687, 0.370445, 0.398279, 0.298791, 0.380708, 0.480142, 0.476583, 0.461924, 0.461924, 0.461924, 0.356642, 0.25406, 0.370445, 0.398279, 0.394753, 0.436924, 0.422041, 0.42561, 0.349426, 0.356642, 0.247041, 0.15284, 0.194234, 0.185198, 0.206376, 0.137348, 0.137348, 0.139895, 0.111485, 0.111485, 0.158265, 0.225814, 0.321458, 0.196879, 0.225814, 0.191378, 0.206376, 0.216401, 0.203355, 0.268042, 0.170161, 0.281712, 0.288399, 0.324872, 0.225814, 0.225814, 0.318242, 0.335645, 0.26085, 0.301917, 0.222385, 0.155435, 0.132295, 0.079919, 0.098513, 0.081712, 0.142424, 0.078022, 0.076542, 0.05306, 0.083462, 0.0704, 0.049374, 0.094817, 0.074921, 0.125101, 0.10481, 0.098513, 0.054297, 0.067594, 0.081712, 0.076542, 0.076542, 0.074921, 0.073402, 0.106997, 0.116183, 0.100716, 0.137348, 0.088832, 0.078022, 0.06312, 0.092881, 0.116183, 0.127496, 0.094817, 0.088832, 0.17593, 0.11371, 0.164327, 0.161087, 0.144935, 0.216401, 0.21291, 0.239899, 0.342579, 0.257454, 0.21291, 0.137348, 0.179055, 0.203355, 0.284882, 0.196879, 0.268042, 0.236433, 0.21291, 0.225814, 0.15008, 0.137348, 0.144935, 0.094817, 0.122885, 0.11371, 0.060549, 0.098513, 0.081712, 0.074921, 0.100716, 0.120615, 0.194234, 0.15008, 0.116183, 0.078022, 0.137348, 0.118441, 0.144935, 0.155435, 0.158265, 0.239899, 0.196879, 0.200174, 0.268042, 0.155435, 0.161087, 0.25406, 0.25406, 0.295083, 0.25406, 0.298791, 0.298791, 0.291804, 0.335645, 0.328603, 0.352862, 0.349426, 0.359901, 0.321458, 0.311707, 0.288399, 0.281712, 0.311707, 0.284882, 0.281712, 0.352862, 0.36309, 0.281712, 0.281712, 0.275179, 0.301917, 0.295083, 0.328603, 0.264545, 0.17593, 0.182256, 0.129801, 0.147574, 0.147574, 0.147574, 0.158265, 0.158265, 0.179055, 0.182256, 0.243554, 0.170161, 0.216401, 0.173081, 0.225814, 0.155435, 0.086953, 0.094817, 0.055536, 0.023534, 0.035586, 0.034068, 0.06312, 0.118441, 0.118441, 0.11371, 0.090864, 0.088832, 0.127496, 0.11371, 0.111485, 0.132295, 0.129801, 0.066181, 0.046336, 0.06184, 0.109221, 0.185198, 0.11371, 0.11371, 0.222385, 0.239899, 0.225814, 0.155435, 0.15284, 0.137348, 0.074921, 0.094817, 0.100716, 0.120615, 0.100716, 0.100716, 0.100716, 0.102787, 0.17593, 0.194234, 0.185198, 0.182256, 0.209395, 0.30533, 0.401658, 0.401658, 0.394753, 0.51388, 0.608892, 0.505461, 0.505461, 0.59508, 0.529623, 0.418646, 0.414856, 0.461924, 0.472492, 0.476583, 0.465241, 0.480142, 0.549308, 0.472492, 0.461924, 0.42561, 0.328603, 0.232838, 0.196879, 0.120615, 0.116183, 0.060549, 0.11371, 0.125101, 0.147574, 0.18812, 0.278302, 0.196879, 0.118441, 0.092881, 0.090864, 0.155435, 0.170161, 0.182256, 0.243554, 0.278302, 0.288399, 0.387226, 0.390993, 0.42561, 0.486429, 0.490133, 0.497853, 0.476583, 0.458154, 0.461924, 0.505461, 0.390993, 0.398279, 0.483068, 0.553315, 0.562014, 0.486429, 0.366687, 0.324872, 0.342579, 0.247041, 0.25031, 0.25031, 0.332115, 0.264545, 0.291804, 0.222385, 0.278302, 0.291804, 0.30533, 0.318242, 0.222385, 0.222385, 0.30533, 0.335645, 0.239899, 0.206376, 0.206376, 0.206376, 0.164327, 0.179055, 0.15008, 0.137348, 0.137348, 0.15284, 0.155435, 0.173081, 0.232838, 0.18812, 0.17593, 0.106997, 0.083462, 0.144935, 0.25031, 0.18812, 0.17593, 0.15284, 0.179055, 0.167087, 0.216401, 0.295083, 0.17593, 0.191378, 0.122885, 0.120615, 0.118441, 0.144935, 0.090864, 0.090864, 0.137348, 0.096677, 0.096677, 0.111485, 0.06312, 0.048328, 0.0704, 0.067594, 0.069024, 0.074921, 0.100716, 0.118441, 0.096677, 0.111485, 0.102787, 0.118441, 0.120615, 0.120615, 0.120615, 0.179055, 0.127496, 0.129801, 0.194234, 0.194234, 0.194234, 0.284882, 0.342579, 0.243554, 0.232838, 0.318242, 0.236433, 0.264545, 0.232838, 0.268042, 0.328603, 0.440853, 0.505461, 0.494003, 0.497853, 0.483068, 0.472492, 0.562014, 0.458154, 0.444081, 0.418646, 0.436924, 0.356642, 0.219301, 0.295083, 0.308712, 0.268042, 0.324872, 0.339168, 0.301917, 0.232838, 0.155435, 0.147574, 0.118441, 0.120615, 0.118441, 0.118441, 0.139895, 0.074921, 0.155435, 0.15008, 0.161087, 0.147574, 0.132295, 0.196879, 0.203355, 0.161087, 0.173081, 0.15008, 0.111485, 0.15008, 0.209395, 0.31487, 0.281712], '')</t>
  </si>
  <si>
    <t>[17, 18, 28, 29, 30, 31, 32, 304, 305, 306, 307, 308, 309, 317, 351, 355, 356, 446, 451]</t>
  </si>
  <si>
    <t xml:space="preserve">F5RW80|F5RW80_9ENTR 3,4-dihydroxyphenylacetate 2,3-dioxygenase OS=Enterobacter hormaechei ATCC 49162 </t>
  </si>
  <si>
    <t>([0.034068, 0.038042, 0.041405, 0.059222, 0.038858, 0.055536, 0.073402, 0.060549, 0.094817, 0.11371, 0.109221, 0.083462, 0.051831, 0.048328, 0.090864, 0.086953, 0.132295, 0.132295, 0.132295, 0.21291, 0.243554, 0.321458, 0.264545, 0.301917, 0.318242, 0.401658, 0.366687, 0.281712, 0.349426, 0.318242, 0.321458, 0.359901, 0.468512, 0.465241, 0.465241, 0.447574, 0.545602, 0.42561, 0.436924, 0.454136, 0.356642, 0.352862, 0.291804, 0.384043, 0.384043, 0.281712, 0.200174, 0.173081, 0.15008, 0.15008, 0.155435, 0.155435, 0.086953, 0.046336, 0.05306, 0.058088, 0.056825, 0.044297, 0.042364, 0.040537, 0.021381, 0.038042, 0.023087, 0.027463, 0.027463, 0.027463, 0.023534, 0.038858, 0.056825, 0.078022, 0.041405, 0.041405, 0.040537, 0.085092, 0.15008, 0.132295, 0.142424, 0.144935, 0.090864, 0.094817, 0.098513, 0.164327, 0.120615, 0.191378, 0.142424, 0.142424, 0.081712, 0.161087, 0.158265, 0.173081, 0.257454, 0.370445, 0.281712, 0.281712, 0.284882, 0.18812, 0.194234, 0.144935, 0.147574, 0.268042, 0.324872, 0.26085, 0.25031, 0.298791, 0.295083, 0.328603, 0.321458, 0.387226, 0.377384, 0.349426, 0.339168, 0.321458, 0.222385, 0.335645, 0.339168, 0.243554, 0.318242, 0.321458, 0.36309, 0.271506, 0.25406, 0.288399, 0.264545, 0.206376, 0.229226, 0.194234, 0.247041, 0.164327, 0.155435, 0.167087, 0.167087, 0.173081, 0.158265, 0.225814, 0.111485, 0.109221, 0.120615, 0.076542, 0.122885, 0.069024, 0.116183, 0.096677, 0.045352, 0.045352, 0.069024, 0.038042, 0.048328, 0.051831, 0.043307, 0.046336, 0.045352, 0.054297, 0.050641, 0.05306, 0.032677, 0.064632, 0.074921, 0.090864, 0.090864, 0.06312, 0.102787, 0.086953, 0.06312, 0.139895, 0.203355, 0.125101, 0.182256, 0.185198, 0.182256, 0.229226, 0.229226, 0.170161, 0.111485, 0.094817, 0.094817, 0.147574, 0.147574, 0.083462, 0.100716, 0.15284, 0.203355, 0.116183, 0.085092, 0.144935, 0.137348, 0.15008, 0.232838, 0.194234, 0.21291, 0.225814, 0.288399, 0.271506, 0.342579, 0.422041, 0.356642, 0.36309, 0.36309, 0.384043, 0.352862, 0.36309, 0.366687, 0.380708, 0.447574, 0.549308, 0.557691, 0.545602, 0.461924, 0.398279, 0.42561, 0.321458, 0.200174, 0.200174, 0.264545, 0.25031, 0.264545, 0.239899, 0.229226, 0.25031, 0.132295, 0.161087, 0.15008, 0.118441, 0.066181, 0.10481, 0.111485, 0.054297, 0.044297, 0.0704, 0.058088, 0.036378, 0.033407, 0.066181, 0.073402, 0.064632, 0.0704, 0.048328, 0.098513, 0.109221, 0.098513, 0.134866, 0.161087, 0.10481, 0.086953, 0.139895, 0.092881, 0.049374, 0.090864, 0.058088, 0.059222, 0.102787, 0.094817, 0.167087, 0.167087, 0.144935, 0.102787, 0.109221, 0.071867, 0.045352, 0.043307, 0.048328, 0.044297, 0.029376, 0.03976, 0.066181, 0.064632, 0.085092, 0.139895, 0.139895, 0.243554, 0.173081, 0.18812, 0.247041, 0.182256, 0.102787, 0.127496, 0.118441, 0.125101, 0.191378, 0.243554, 0.21291, 0.167087, 0.222385, 0.332115, 0.346032, 0.318242, 0.291804, 0.25406, 0.203355], '')</t>
  </si>
  <si>
    <t>[36, 203, 204, 205]</t>
  </si>
  <si>
    <t xml:space="preserve">F5RW81|F5RW81_9ENTR 5-carboxymethyl-2-hydroxymuconate delta isomerase OS=Enterobacter hormaechei ATCC 49162 </t>
  </si>
  <si>
    <t>([0.239899, 0.134866, 0.170161, 0.243554, 0.301917, 0.284882, 0.321458, 0.239899, 0.301917, 0.321458, 0.257454, 0.194234, 0.142424, 0.139895, 0.17593, 0.278302, 0.332115, 0.278302, 0.25031, 0.209395, 0.173081, 0.167087, 0.25406, 0.173081, 0.076542, 0.083462, 0.058088, 0.055536, 0.096677, 0.044297, 0.043307, 0.074921, 0.142424, 0.139895, 0.142424, 0.118441, 0.06312, 0.058088, 0.074921, 0.064632, 0.086953, 0.078022, 0.06184, 0.064632, 0.11371, 0.203355, 0.17593, 0.275179, 0.170161, 0.147574, 0.129801, 0.086953, 0.088832, 0.067594, 0.086953, 0.048328, 0.092881, 0.090864, 0.086953, 0.067594, 0.129801, 0.118441, 0.15008, 0.109221, 0.118441, 0.116183, 0.118441, 0.132295, 0.106997, 0.129801, 0.15284, 0.281712, 0.301917, 0.21291, 0.15284, 0.167087, 0.167087, 0.102787, 0.170161, 0.17593, 0.206376, 0.11371, 0.094817, 0.109221, 0.109221, 0.071867, 0.060549, 0.0704, 0.060549, 0.037156, 0.033407, 0.027463, 0.015078, 0.019109, 0.016528, 0.026338, 0.018106, 0.034068, 0.069024, 0.038858, 0.038858, 0.047319, 0.102787, 0.071867, 0.069024, 0.060549, 0.079919, 0.106997, 0.102787, 0.111485, 0.134866, 0.209395, 0.206376, 0.209395, 0.116183, 0.206376, 0.21291, 0.232838, 0.185198, 0.137348, 0.206376, 0.164327, 0.100716, 0.069024, 0.125101, 0.074921], '')</t>
  </si>
  <si>
    <t xml:space="preserve">F5RW82|F5RW82_9ENTR 2-oxo-hepta-3-ene-1,7-dioic acid hydratase OS=Enterobacter hormaechei ATCC 49162 </t>
  </si>
  <si>
    <t>([0.219301, 0.275179, 0.30533, 0.203355, 0.247041, 0.295083, 0.284882, 0.328603, 0.36309, 0.384043, 0.401658, 0.458154, 0.570702, 0.454136, 0.454136, 0.414856, 0.318242, 0.311707, 0.21291, 0.31487, 0.30533, 0.36309, 0.377384, 0.288399, 0.384043, 0.288399, 0.291804, 0.335645, 0.288399, 0.185198, 0.158265, 0.106997, 0.10481, 0.094817, 0.17593, 0.094817, 0.073402, 0.134866, 0.079919, 0.132295, 0.0704, 0.102787, 0.096677, 0.086953, 0.144935, 0.094817, 0.098513, 0.086953, 0.081712, 0.100716, 0.164327, 0.120615, 0.179055, 0.102787, 0.109221, 0.096677, 0.173081, 0.21291, 0.167087, 0.268042, 0.239899, 0.328603, 0.359901, 0.356642, 0.268042, 0.268042, 0.352862, 0.468512, 0.483068, 0.390993, 0.390993, 0.366687, 0.370445, 0.284882, 0.384043, 0.390993, 0.352862, 0.25406, 0.179055, 0.216401, 0.216401, 0.247041, 0.243554, 0.257454, 0.158265, 0.271506, 0.203355, 0.196879, 0.170161, 0.086953, 0.088832, 0.058088, 0.081712, 0.132295, 0.127496, 0.132295, 0.079919, 0.111485, 0.122885, 0.182256, 0.100716, 0.06184, 0.034884, 0.029376, 0.026338, 0.056825, 0.026338, 0.03976, 0.037156, 0.045352, 0.096677, 0.109221, 0.125101, 0.059222, 0.030003, 0.058088, 0.033407, 0.029376, 0.028107, 0.040537, 0.051831, 0.109221, 0.094817, 0.10481, 0.071867, 0.088832, 0.059222, 0.059222, 0.069024, 0.038858, 0.018787, 0.018787, 0.023087, 0.028695, 0.034068, 0.069024, 0.069024, 0.059222, 0.11371, 0.125101, 0.164327, 0.164327, 0.164327, 0.247041, 0.346032, 0.440853, 0.408655, 0.374039, 0.352862, 0.349426, 0.450668, 0.450668, 0.436924, 0.486429, 0.5017, 0.541878, 0.5017, 0.5017, 0.570702, 0.553315, 0.447574, 0.335645, 0.239899, 0.222385, 0.222385, 0.194234, 0.219301, 0.142424, 0.194234, 0.328603, 0.324872, 0.335645, 0.339168, 0.352862, 0.247041, 0.236433, 0.17593, 0.129801, 0.120615, 0.122885, 0.071867, 0.064632, 0.06312, 0.106997, 0.11371, 0.11371, 0.076542, 0.035586, 0.071867, 0.081712, 0.073402, 0.067594, 0.038858, 0.056825, 0.041405, 0.073402, 0.047319, 0.050641, 0.096677, 0.096677, 0.134866, 0.179055, 0.271506, 0.36309, 0.301917, 0.257454, 0.170161, 0.158265, 0.21291, 0.206376, 0.185198, 0.111485, 0.092881, 0.158265, 0.118441, 0.15284, 0.106997, 0.167087, 0.170161, 0.17593, 0.203355, 0.179055, 0.222385, 0.137348, 0.083462, 0.076542, 0.092881, 0.155435, 0.229226, 0.164327, 0.164327, 0.167087, 0.278302, 0.247041, 0.247041, 0.308712, 0.291804, 0.356642, 0.342579, 0.444081, 0.433034, 0.301917, 0.30533, 0.222385, 0.324872, 0.318242, 0.398279, 0.408655, 0.36309, 0.36309, 0.468512, 0.36309, 0.36309, 0.268042, 0.328603, 0.194234, 0.164327, 0.139895, 0.118441, 0.094817, 0.066181, 0.045352, 0.079919, 0.055536, 0.076542, 0.044297, 0.085092], '')</t>
  </si>
  <si>
    <t>[12, 154, 155, 156, 157, 158, 159]</t>
  </si>
  <si>
    <t xml:space="preserve">F5RW84|F5RW84_9ENTR Major facilitator family transporter OS=Enterobacter hormaechei ATCC 49162 </t>
  </si>
  <si>
    <t>([0.295083, 0.147574, 0.216401, 0.232838, 0.275179, 0.236433, 0.137348, 0.173081, 0.196879, 0.122885, 0.06184, 0.096677, 0.096677, 0.045352, 0.023963, 0.014783, 0.013613, 0.008409, 0.005378, 0.003864, 0.002761, 0.002155, 0.002336, 0.001374, 0.001383, 0.00076, 0.00055, 0.000945, 0.000906, 0.00052, 0.000936, 0.001048, 0.000983, 0.000485, 0.000704, 0.001103, 0.000923, 0.001572, 0.001786, 0.002761, 0.00389, 0.005503, 0.005799, 0.007422, 0.008002, 0.008409, 0.014586, 0.028695, 0.019109, 0.009483, 0.016257, 0.009096, 0.011903, 0.009865, 0.020876, 0.014586, 0.008276, 0.008002, 0.005932, 0.007422, 0.005011, 0.003864, 0.002688, 0.003246, 0.003246, 0.003246, 0.003431, 0.003431, 0.003461, 0.002976, 0.003701, 0.002606, 0.003276, 0.003757, 0.003366, 0.003276, 0.00389, 0.005992, 0.009187, 0.008276, 0.00558, 0.007091, 0.009401, 0.009401, 0.009096, 0.006795, 0.007495, 0.004835, 0.004835, 0.003341, 0.00407, 0.004835, 0.007091, 0.006894, 0.006988, 0.007315, 0.004736, 0.004736, 0.004835, 0.004689, 0.007259, 0.012491, 0.016528, 0.00962, 0.009187, 0.008723, 0.007645, 0.010372, 0.013016, 0.008156, 0.009187, 0.01078, 0.007259, 0.006142, 0.008075, 0.006619, 0.008409, 0.008624, 0.006795, 0.007259, 0.007422, 0.004835, 0.003341, 0.002503, 0.002482, 0.002623, 0.003555, 0.003701, 0.002688, 0.002327, 0.003555, 0.003997, 0.0028, 0.00389, 0.004483, 0.003701, 0.004247, 0.003757, 0.005992, 0.007422, 0.004921, 0.003461, 0.003924, 0.00389, 0.004414, 0.005223, 0.008075, 0.006039, 0.008804, 0.009977, 0.013437, 0.00777, 0.008895, 0.014783, 0.009401, 0.006567, 0.007315, 0.007315, 0.005799, 0.003997, 0.003366, 0.003963, 0.004835, 0.006142, 0.008895, 0.007091, 0.006194, 0.005992, 0.005503, 0.005378, 0.006533, 0.005799, 0.008409, 0.006039, 0.004513, 0.004358, 0.004388, 0.003298, 0.003555, 0.004976, 0.005011, 0.007555, 0.008723, 0.008156, 0.006078, 0.004431, 0.006078, 0.006567, 0.004976, 0.007091, 0.00515, 0.003555, 0.003478, 0.002482, 0.003555, 0.004921, 0.007495, 0.012491, 0.023534, 0.020876, 0.017138, 0.033407, 0.015078, 0.009401, 0.014315, 0.023534, 0.049374, 0.056825, 0.094817, 0.15284, 0.120615, 0.122885, 0.232838, 0.311707, 0.359901, 0.239899, 0.18812, 0.179055, 0.173081, 0.170161, 0.182256, 0.15008, 0.118441, 0.120615, 0.17593, 0.170161, 0.15284, 0.092881, 0.083462, 0.100716, 0.094817, 0.116183, 0.203355, 0.120615, 0.147574, 0.219301, 0.25031, 0.185198, 0.194234, 0.200174, 0.158265, 0.090864, 0.078022, 0.051831, 0.050641, 0.067594, 0.032677, 0.027463, 0.022306, 0.011342, 0.008156, 0.005872, 0.006039, 0.006142, 0.008804, 0.006194, 0.005683, 0.006421, 0.006421, 0.006533, 0.004414, 0.003701, 0.004646, 0.006988, 0.010131, 0.010509, 0.007259, 0.010672, 0.01227, 0.011518, 0.023963, 0.035586, 0.071867, 0.066181, 0.059222, 0.06184, 0.06312, 0.040537, 0.026892, 0.05306, 0.025762, 0.026338, 0.03976, 0.031287, 0.014586, 0.016826, 0.031287, 0.027463, 0.018787, 0.020165, 0.022667, 0.012491, 0.01227, 0.009977, 0.007259, 0.00558, 0.003997, 0.005318, 0.006701, 0.009483, 0.009294, 0.015344, 0.026892, 0.018787, 0.022667, 0.049374, 0.041405, 0.03976, 0.086953, 0.125101, 0.125101, 0.122885, 0.118441, 0.139895, 0.094817, 0.090864, 0.074921, 0.106997, 0.085092, 0.064632, 0.06312, 0.034068, 0.023534, 0.013265, 0.018415, 0.017797, 0.012727, 0.013016, 0.013613, 0.013437, 0.013265, 0.008409, 0.008525, 0.013613, 0.007877, 0.008156, 0.01227, 0.013613, 0.010221, 0.009977, 0.010131, 0.009977, 0.016826, 0.022306, 0.040537, 0.024826, 0.026338, 0.027463, 0.020165, 0.015694, 0.009977, 0.006894, 0.006988, 0.010221, 0.010221, 0.020165, 0.03976, 0.042364, 0.051831, 0.05306, 0.0704, 0.046336, 0.051831, 0.048328, 0.049374, 0.040537, 0.054297, 0.041405, 0.028107, 0.030003, 0.023963, 0.023534, 0.05306, 0.079919, 0.03976, 0.038042, 0.034068, 0.020165, 0.019109, 0.028695, 0.044297, 0.028107, 0.051831, 0.060549, 0.032017, 0.018106, 0.013016, 0.019401, 0.014075, 0.014075, 0.017447, 0.028107, 0.043307, 0.041405, 0.05306, 0.100716, 0.047319, 0.043307, 0.0704, 0.0704, 0.03976, 0.025762, 0.020876, 0.014315, 0.010509, 0.017447, 0.017138, 0.017138, 0.011669, 0.013016, 0.021816, 0.017447, 0.010221, 0.008804, 0.006142, 0.006245, 0.006421, 0.006619, 0.007495, 0.006533, 0.006619, 0.009483, 0.015344, 0.032677, 0.056825, 0.074921, 0.076542, 0.147574, 0.25406, 0.335645, 0.332115, 0.366687, 0.42561, 0.58069, 0.694846, 0.819762, 0.819762, 0.819762, 0.915074, 0.891961, 0.928747, 0.928747, 0.926919, 0.926919, 0.921076, 0.91684, 0.912647, 0.915074], '')</t>
  </si>
  <si>
    <t>[433, 434, 435, 436, 437, 438, 439, 440, 441, 442, 443, 444, 445, 446, 447]</t>
  </si>
  <si>
    <t xml:space="preserve">F5RW85|F5RW85_9ENTR 4-hydroxyphenylacetate catabolism regulatory protein HpaA OS=Enterobacter hormaechei ATCC 49162 </t>
  </si>
  <si>
    <t>([0.045352, 0.067594, 0.092881, 0.15008, 0.088832, 0.127496, 0.179055, 0.206376, 0.147574, 0.179055, 0.206376, 0.264545, 0.349426, 0.359901, 0.352862, 0.222385, 0.321458, 0.349426, 0.21291, 0.271506, 0.25031, 0.298791, 0.271506, 0.247041, 0.125101, 0.111485, 0.10481, 0.088832, 0.098513, 0.127496, 0.134866, 0.109221, 0.094817, 0.083462, 0.122885, 0.137348, 0.236433, 0.137348, 0.069024, 0.15284, 0.142424, 0.142424, 0.092881, 0.066181, 0.086953, 0.170161, 0.288399, 0.298791, 0.21291, 0.222385, 0.182256, 0.182256, 0.134866, 0.15284, 0.170161, 0.173081, 0.155435, 0.083462, 0.142424, 0.182256, 0.182256, 0.191378, 0.225814, 0.25406, 0.222385, 0.147574, 0.085092, 0.086953, 0.096677, 0.18812, 0.167087, 0.179055, 0.196879, 0.278302, 0.232838, 0.122885, 0.071867, 0.078022, 0.15284, 0.15284, 0.225814, 0.21291, 0.257454, 0.225814, 0.311707, 0.359901, 0.342579, 0.436924, 0.359901, 0.321458, 0.311707, 0.324872, 0.311707, 0.18812, 0.100716, 0.144935, 0.170161, 0.17593, 0.191378, 0.120615, 0.073402, 0.038042, 0.048328, 0.045352, 0.046336, 0.046336, 0.081712, 0.116183, 0.054297, 0.086953, 0.051831, 0.055536, 0.05306, 0.050641, 0.056825, 0.0704, 0.055536, 0.055536, 0.079919, 0.074921, 0.109221, 0.200174, 0.298791, 0.284882, 0.196879, 0.170161, 0.155435, 0.085092, 0.100716, 0.18812, 0.116183, 0.092881, 0.081712, 0.046336, 0.047319, 0.06312, 0.10481, 0.116183, 0.182256, 0.21291, 0.219301, 0.232838, 0.129801, 0.147574, 0.137348, 0.203355, 0.243554, 0.182256, 0.268042, 0.18812, 0.196879, 0.200174, 0.236433, 0.200174, 0.295083, 0.356642, 0.31487, 0.203355, 0.194234, 0.127496, 0.073402, 0.038042, 0.034068, 0.066181, 0.043307, 0.041405, 0.025316, 0.023963, 0.043307, 0.03976, 0.056825, 0.05306, 0.090864, 0.15008, 0.142424, 0.127496, 0.15008, 0.222385, 0.25406, 0.247041, 0.247041, 0.21291, 0.308712, 0.308712, 0.179055, 0.219301, 0.232838, 0.232838, 0.232838, 0.232838, 0.209395, 0.236433, 0.155435, 0.15008, 0.161087, 0.191378, 0.106997, 0.109221, 0.067594, 0.134866, 0.147574, 0.144935, 0.222385, 0.209395, 0.229226, 0.268042, 0.25406, 0.167087, 0.25406, 0.257454, 0.247041, 0.271506, 0.194234, 0.291804, 0.301917, 0.200174, 0.137348, 0.239899, 0.229226, 0.185198, 0.139895, 0.142424, 0.216401, 0.236433, 0.271506, 0.26085, 0.339168, 0.257454, 0.26085, 0.15008, 0.147574, 0.147574, 0.161087, 0.161087, 0.155435, 0.158265, 0.216401, 0.288399, 0.291804, 0.216401, 0.25031, 0.200174, 0.100716, 0.102787, 0.106997, 0.086953, 0.090864, 0.06184, 0.098513, 0.164327, 0.185198, 0.155435, 0.079919, 0.081712, 0.081712, 0.085092, 0.038042, 0.045352, 0.047319, 0.058088, 0.081712, 0.078022, 0.066181, 0.11371, 0.116183, 0.058088, 0.030003, 0.032017, 0.047319, 0.030003, 0.029376, 0.05306, 0.038042, 0.079919, 0.086953, 0.132295, 0.11371, 0.132295, 0.129801, 0.109221, 0.100716, 0.11371, 0.129801, 0.247041, 0.209395, 0.206376, 0.335645, 0.444081, 0.454136, 0.461924, 0.575842, 0.476583, 0.494003, 0.59917, 0.613573, 0.59014, 0.59014, 0.541878, 0.653063, 0.648219, 0.675549, 0.642678, 0.626927, 0.728858, 0.671169, 0.779859, 0.788093, 0.720929], '')</t>
  </si>
  <si>
    <t>[290, 293, 294, 295, 296, 297, 298, 299, 300, 301, 302, 303, 304, 305, 306, 307]</t>
  </si>
  <si>
    <t xml:space="preserve">F5RW86|F5RW86_9ENTR 4-hydroxyphenylacetate 3-monooxygenase oxygenase component OS=Enterobacter hormaechei ATCC 49162 </t>
  </si>
  <si>
    <t>([0.5017, 0.521092, 0.608892, 0.490133, 0.51388, 0.534167, 0.570702, 0.608892, 0.5017, 0.440853, 0.447574, 0.483068, 0.418646, 0.401658, 0.390993, 0.384043, 0.486429, 0.505461, 0.458154, 0.359901, 0.31487, 0.229226, 0.232838, 0.219301, 0.291804, 0.232838, 0.225814, 0.222385, 0.158265, 0.239899, 0.308712, 0.31487, 0.346032, 0.390993, 0.275179, 0.268042, 0.278302, 0.25406, 0.21291, 0.257454, 0.342579, 0.339168, 0.40511, 0.418646, 0.359901, 0.268042, 0.332115, 0.308712, 0.225814, 0.278302, 0.271506, 0.298791, 0.308712, 0.232838, 0.278302, 0.384043, 0.387226, 0.301917, 0.25031, 0.179055, 0.203355, 0.206376, 0.284882, 0.31487, 0.301917, 0.342579, 0.433034, 0.42561, 0.36309, 0.444081, 0.444081, 0.444081, 0.318242, 0.21291, 0.257454, 0.18812, 0.158265, 0.15284, 0.216401, 0.264545, 0.374039, 0.380708, 0.301917, 0.295083, 0.308712, 0.321458, 0.324872, 0.332115, 0.30533, 0.318242, 0.291804, 0.308712, 0.219301, 0.311707, 0.41194, 0.332115, 0.387226, 0.321458, 0.328603, 0.236433, 0.219301, 0.209395, 0.200174, 0.278302, 0.30533, 0.298791, 0.196879, 0.191378, 0.158265, 0.158265, 0.137348, 0.155435, 0.094817, 0.137348, 0.088832, 0.086953, 0.116183, 0.125101, 0.222385, 0.194234, 0.18812, 0.144935, 0.144935, 0.155435, 0.085092, 0.079919, 0.083462, 0.15008, 0.129801, 0.155435, 0.191378, 0.196879, 0.120615, 0.182256, 0.209395, 0.209395, 0.225814, 0.278302, 0.268042, 0.236433, 0.191378, 0.200174, 0.191378, 0.200174, 0.185198, 0.257454, 0.164327, 0.109221, 0.109221, 0.15008, 0.170161, 0.10481, 0.182256, 0.278302, 0.271506, 0.264545, 0.374039, 0.321458, 0.31487, 0.332115, 0.271506, 0.346032, 0.454136, 0.497853, 0.390993, 0.30533, 0.332115, 0.328603, 0.408655, 0.390993, 0.384043, 0.359901, 0.454136, 0.408655, 0.40511, 0.321458, 0.243554, 0.158265, 0.185198, 0.173081, 0.132295, 0.17593, 0.129801, 0.083462, 0.100716, 0.173081, 0.264545, 0.264545, 0.31487, 0.209395, 0.219301, 0.194234, 0.111485, 0.111485, 0.096677, 0.056825, 0.096677, 0.079919, 0.116183, 0.116183, 0.094817, 0.125101, 0.086953, 0.092881, 0.132295, 0.173081, 0.17593, 0.191378, 0.203355, 0.134866, 0.17593, 0.10481, 0.079919, 0.071867, 0.043307, 0.049374, 0.100716, 0.074921, 0.15284, 0.127496, 0.142424, 0.170161, 0.106997, 0.15008, 0.125101, 0.076542, 0.066181, 0.060549, 0.040537, 0.037156, 0.042364, 0.060549, 0.076542, 0.069024, 0.111485, 0.161087, 0.161087, 0.144935, 0.185198, 0.173081, 0.232838, 0.127496, 0.137348, 0.11371, 0.137348, 0.134866, 0.206376, 0.203355, 0.203355, 0.134866, 0.144935, 0.25031, 0.239899, 0.298791, 0.332115, 0.278302, 0.194234, 0.167087, 0.122885, 0.132295, 0.139895, 0.081712, 0.088832, 0.046336, 0.102787, 0.046336, 0.094817, 0.102787, 0.069024, 0.03976, 0.047319, 0.022667, 0.020165, 0.020522, 0.010509, 0.013265, 0.020876, 0.022306, 0.032677, 0.045352, 0.022667, 0.022306, 0.023534, 0.046336, 0.081712, 0.067594, 0.058088, 0.03976, 0.037156, 0.040537, 0.035586, 0.076542, 0.083462, 0.090864, 0.066181, 0.086953, 0.051831, 0.051831, 0.047319, 0.038042, 0.024826, 0.046336, 0.025316, 0.038858, 0.017447, 0.010926, 0.011518, 0.017797, 0.013437, 0.009187, 0.011106, 0.018787, 0.016257, 0.016257, 0.016826, 0.013613, 0.020876, 0.031287, 0.032677, 0.032677, 0.046336, 0.033407, 0.034068, 0.059222, 0.035586, 0.081712, 0.116183, 0.118441, 0.085092, 0.142424, 0.236433, 0.179055, 0.127496, 0.106997, 0.096677, 0.085092, 0.142424, 0.102787, 0.050641, 0.024393, 0.034068, 0.018106, 0.034884, 0.037156, 0.037156, 0.040537, 0.023963, 0.028695, 0.030003, 0.041405, 0.044297, 0.047319, 0.036378, 0.035586, 0.047319, 0.092881, 0.074921, 0.037156, 0.029376, 0.073402, 0.147574, 0.170161, 0.222385, 0.194234, 0.116183, 0.125101, 0.167087, 0.15008, 0.15008, 0.094817, 0.090864, 0.0704, 0.071867, 0.10481, 0.129801, 0.069024, 0.056825, 0.0704, 0.074921, 0.127496, 0.116183, 0.064632, 0.038042, 0.05306, 0.067594, 0.122885, 0.076542, 0.076542, 0.134866, 0.134866, 0.122885, 0.096677, 0.066181, 0.032017, 0.050641, 0.06184, 0.111485, 0.111485, 0.111485, 0.191378, 0.125101, 0.125101, 0.206376, 0.321458, 0.31487, 0.229226, 0.229226, 0.308712, 0.209395, 0.144935, 0.125101, 0.194234, 0.185198, 0.219301, 0.301917, 0.271506, 0.275179, 0.288399, 0.31487, 0.268042, 0.268042, 0.349426, 0.278302, 0.288399, 0.26085, 0.170161, 0.25031, 0.161087, 0.096677, 0.164327, 0.164327, 0.147574, 0.078022, 0.144935, 0.170161, 0.109221, 0.109221, 0.109221, 0.11371, 0.060549, 0.079919, 0.073402, 0.074921, 0.109221, 0.109221, 0.066181, 0.064632, 0.0704, 0.0704, 0.122885, 0.0704, 0.116183, 0.147574, 0.25031, 0.25406, 0.291804, 0.394753, 0.311707, 0.31487, 0.219301, 0.342579, 0.275179, 0.200174, 0.200174, 0.21291, 0.170161, 0.25406, 0.349426, 0.332115, 0.414856, 0.414856, 0.465241, 0.472492, 0.480142, 0.433034, 0.377384, 0.339168, 0.281712, 0.308712, 0.311707, 0.394753, 0.30533, 0.332115, 0.414856, 0.42561, 0.321458, 0.36309, 0.36309, 0.359901, 0.356642, 0.243554, 0.232838, 0.219301, 0.243554, 0.243554, 0.21291, 0.257454, 0.295083, 0.346032, 0.408655, 0.408655, 0.328603, 0.41194, 0.41194, 0.332115, 0.324872, 0.414856, 0.332115, 0.239899, 0.243554, 0.222385, 0.321458, 0.295083, 0.342579, 0.275179, 0.236433, 0.311707, 0.275179, 0.216401, 0.155435], '')</t>
  </si>
  <si>
    <t>[0, 1, 2, 4, 5, 6, 7, 8, 17]</t>
  </si>
  <si>
    <t xml:space="preserve">F5RW88|F5RW88_9ENTR Carbon starvation protein CstA OS=Enterobacter hormaechei ATCC 49162 </t>
  </si>
  <si>
    <t>([0.144935, 0.059222, 0.05306, 0.027463, 0.016826, 0.022306, 0.013437, 0.009401, 0.011518, 0.011669, 0.008276, 0.008409, 0.005799, 0.004899, 0.003804, 0.002976, 0.003512, 0.003478, 0.003512, 0.00359, 0.004483, 0.004414, 0.006142, 0.005503, 0.007422, 0.009096, 0.006533, 0.006619, 0.006533, 0.005086, 0.004513, 0.005932, 0.007091, 0.007555, 0.008804, 0.008723, 0.007877, 0.006482, 0.007031, 0.006039, 0.004247, 0.004414, 0.003014, 0.002117, 0.002662, 0.001967, 0.001572, 0.001541, 0.001906, 0.00292, 0.003804, 0.003864, 0.003727, 0.003804, 0.003607, 0.003804, 0.005249, 0.007645, 0.011518, 0.013821, 0.018415, 0.042364, 0.030003, 0.036378, 0.035586, 0.03976, 0.083462, 0.170161, 0.271506, 0.203355, 0.209395, 0.111485, 0.106997, 0.173081, 0.179055, 0.291804, 0.284882, 0.15008, 0.085092, 0.040537, 0.022667, 0.020522, 0.017797, 0.022667, 0.016528, 0.024393, 0.017447, 0.009294, 0.007495, 0.007495, 0.009401, 0.008804, 0.016528, 0.014586, 0.008895, 0.008409, 0.008723, 0.006374, 0.006482, 0.007259, 0.008895, 0.017138, 0.012491, 0.01227, 0.00777, 0.008525, 0.011106, 0.013613, 0.028107, 0.019401, 0.011342, 0.009015, 0.006421, 0.00515, 0.007091, 0.007091, 0.005623, 0.003757, 0.004247, 0.005872, 0.005872, 0.005223, 0.005223, 0.006619, 0.004431, 0.005223, 0.00558, 0.003727, 0.002482, 0.001597, 0.002336, 0.003212, 0.004431, 0.006245, 0.007555, 0.007495, 0.010131, 0.014783, 0.014783, 0.018787, 0.021816, 0.0198, 0.017138, 0.016826, 0.017447, 0.047319, 0.048328, 0.085092, 0.167087, 0.216401, 0.366687, 0.36309, 0.380708, 0.257454, 0.203355, 0.106997, 0.047319, 0.047319, 0.031287, 0.026892, 0.014783, 0.008156, 0.008156, 0.008075, 0.005503, 0.003607, 0.002366, 0.00246, 0.001786, 0.001232, 0.001383, 0.00076, 0.000447, 0.000262, 0.000292, 0.000378, 0.000477, 0.000507, 0.000412, 0.000661, 0.001159, 0.001786, 0.001906, 0.002366, 0.002512, 0.002366, 0.003478, 0.003701, 0.00359, 0.004611, 0.006795, 0.005932, 0.009401, 0.009187, 0.010672, 0.009483, 0.005992, 0.005683, 0.008156, 0.006482, 0.004161, 0.003478, 0.003246, 0.002881, 0.002035, 0.002688, 0.004483, 0.004315, 0.005734, 0.00515, 0.00515, 0.005378, 0.00543, 0.004921, 0.005503, 0.004483, 0.006421, 0.006795, 0.006374, 0.004483, 0.004513, 0.004921, 0.00515, 0.004976, 0.005318, 0.005318, 0.003478, 0.003212, 0.003212, 0.002396, 0.002276, 0.001872, 0.001675, 0.00243, 0.002606, 0.002396, 0.002512, 0.002503, 0.003864, 0.004388, 0.004358, 0.006374, 0.005503, 0.006421, 0.006795, 0.01078, 0.021816, 0.023963, 0.025762, 0.01227, 0.015078, 0.015078, 0.010672, 0.010926, 0.006701, 0.005378, 0.005011, 0.004775, 0.004736, 0.003821, 0.003177, 0.003177, 0.003341, 0.003821, 0.002761, 0.001808, 0.001232, 0.000713, 0.000945, 0.001048, 0.001709, 0.002211, 0.002194, 0.002211, 0.001855, 0.002881, 0.00225, 0.00243, 0.003461, 0.002482, 0.00283, 0.003177, 0.003246, 0.002276, 0.00292, 0.002761, 0.003461, 0.003461, 0.004736, 0.003924, 0.002761, 0.001872, 0.001267, 0.001936, 0.003079, 0.003821, 0.002623, 0.003963, 0.004577, 0.004976, 0.006142, 0.004736, 0.006482, 0.010131, 0.009187, 0.006421, 0.010131, 0.012491, 0.024393, 0.024393, 0.06184, 0.05306, 0.059222, 0.120615, 0.109221, 0.069024, 0.028695, 0.025762, 0.031287, 0.021816, 0.010926, 0.008276, 0.007555, 0.007555, 0.00515, 0.006482, 0.007555, 0.007091, 0.006245, 0.004736, 0.004736, 0.004388, 0.004161, 0.00558, 0.004835, 0.003671, 0.003079, 0.004161, 0.006078, 0.005503, 0.008723, 0.013821, 0.033407, 0.067594, 0.032677, 0.045352, 0.045352, 0.073402, 0.090864, 0.125101, 0.206376, 0.173081, 0.179055, 0.18812, 0.109221, 0.139895, 0.129801, 0.222385, 0.18812, 0.144935, 0.081712, 0.054297, 0.06312, 0.051831, 0.024826, 0.029376, 0.033407, 0.023534, 0.016257, 0.011518, 0.007645, 0.005734, 0.005872, 0.005011, 0.007259, 0.007315, 0.00543, 0.008723, 0.00962, 0.011106, 0.009483, 0.009015, 0.007177, 0.005872, 0.004899, 0.007315, 0.009865, 0.013437, 0.027463, 0.030003, 0.038858, 0.038042, 0.06184, 0.042364, 0.058088, 0.03976, 0.092881, 0.173081, 0.083462, 0.069024, 0.085092, 0.106997, 0.200174, 0.31487, 0.387226, 0.458154, 0.454136, 0.40511, 0.278302, 0.155435, 0.139895, 0.111485, 0.206376, 0.122885, 0.206376, 0.21291, 0.229226, 0.196879, 0.15284, 0.239899, 0.203355, 0.144935, 0.161087, 0.167087, 0.111485, 0.090864, 0.083462, 0.042364, 0.054297, 0.046336, 0.055536, 0.041405, 0.05306, 0.059222, 0.129801, 0.142424, 0.071867, 0.066181, 0.073402, 0.100716, 0.079919, 0.100716, 0.137348, 0.092881, 0.086953, 0.158265, 0.191378, 0.18812, 0.206376, 0.125101, 0.243554, 0.321458, 0.380708, 0.380708, 0.346032, 0.275179, 0.291804, 0.401658, 0.356642, 0.301917, 0.21291, 0.25031, 0.15284, 0.11371, 0.194234, 0.129801, 0.050641, 0.040537, 0.041405, 0.041405, 0.041405, 0.047319, 0.024826, 0.025316, 0.028107, 0.020165, 0.025316, 0.011106, 0.007555, 0.007259, 0.008409, 0.007031, 0.007031, 0.007091, 0.006039, 0.004208, 0.005683, 0.007315, 0.005503, 0.003757, 0.003478, 0.003461, 0.003246, 0.003804, 0.003212, 0.003177, 0.003341, 0.003341, 0.004835, 0.006482, 0.008276, 0.008156, 0.013821, 0.008075, 0.009483, 0.009096, 0.016528, 0.015344, 0.01078, 0.010372, 0.019401, 0.040537, 0.032677, 0.019401, 0.028695, 0.023534, 0.012491, 0.015344, 0.015694, 0.015344, 0.016257, 0.019401, 0.011342, 0.008276, 0.011669, 0.015344, 0.017447, 0.010131, 0.00962, 0.016528, 0.023534, 0.023534, 0.015344, 0.020165, 0.032017, 0.014783, 0.017797, 0.032017, 0.016528, 0.009977, 0.006795, 0.004611, 0.004775, 0.006567, 0.006567, 0.005872, 0.006039, 0.008804, 0.008723, 0.008723, 0.008409, 0.007177, 0.007259, 0.009015, 0.008276, 0.006039, 0.009401, 0.009096, 0.005872, 0.008525, 0.008002, 0.011518, 0.023087, 0.023087, 0.016257, 0.014075, 0.017138, 0.013016, 0.008075, 0.010131, 0.006894, 0.005378, 0.004899, 0.004775, 0.004976, 0.005249, 0.005503, 0.00359, 0.003804, 0.005734, 0.004736, 0.006795, 0.007031, 0.006894, 0.006795, 0.005872, 0.005799, 0.004899, 0.004388, 0.005799, 0.005223, 0.005799, 0.008409, 0.01078, 0.007645, 0.005623, 0.005378, 0.005223, 0.00543, 0.005799, 0.005992, 0.007422, 0.005503, 0.004736, 0.003512, 0.003478, 0.003671, 0.005011, 0.005086, 0.004483, 0.004388, 0.005683, 0.007495, 0.007422, 0.008804, 0.008804, 0.014315, 0.023963, 0.020876, 0.018415, 0.013613, 0.010131, 0.008525, 0.013613, 0.017138, 0.016257, 0.016826, 0.033407, 0.033407, 0.031287, 0.055536, 0.044297, 0.041405, 0.037156, 0.024393, 0.025316, 0.025316, 0.023963, 0.019401, 0.042364, 0.096677, 0.109221, 0.120615, 0.164327, 0.111485, 0.120615, 0.206376, 0.120615, 0.067594, 0.041405, 0.090864, 0.125101, 0.081712, 0.086953, 0.098513, 0.098513, 0.090864, 0.092881, 0.085092, 0.058088, 0.030611, 0.015078, 0.016257, 0.013437, 0.009187, 0.008624, 0.005872, 0.005799, 0.005872, 0.005378, 0.004646, 0.003366, 0.003212, 0.003276, 0.003246, 0.00316, 0.002581, 0.002276, 0.003053, 0.00246, 0.003431, 0.004646, 0.005992, 0.008624, 0.011106, 0.016528, 0.025762, 0.055536, 0.056825, 0.122885, 0.209395, 0.359901, 0.359901, 0.291804, 0.418646, 0.346032, 0.366687, 0.490133, 0.549308, 0.549308, 0.553315, 0.545602, 0.538167, 0.58069, 0.553315, 0.562014, 0.56648, 0.545602, 0.521092, 0.509769, 0.468512, 0.444081, 0.384043, 0.525368, 0.657645, 0.58069, 0.745909], '')</t>
  </si>
  <si>
    <t>[698, 699, 700, 701, 702, 703, 704, 705, 706, 707, 708, 709, 713, 714, 715, 716]</t>
  </si>
  <si>
    <t xml:space="preserve">F5RW89|F5RW89_9ENTR Protein of hypothetical function DUF466 OS=Enterobacter hormaechei ATCC 49162 </t>
  </si>
  <si>
    <t>([0.15008, 0.109221, 0.139895, 0.194234, 0.191378, 0.18812, 0.209395, 0.185198, 0.155435, 0.129801, 0.147574, 0.132295, 0.232838, 0.243554, 0.155435, 0.219301, 0.232838, 0.142424, 0.129801, 0.147574, 0.15008, 0.182256, 0.232838, 0.243554, 0.236433, 0.264545, 0.31487, 0.332115, 0.374039, 0.461924, 0.440853, 0.401658, 0.472492, 0.359901, 0.356642, 0.461924, 0.36309, 0.268042, 0.359901, 0.433034, 0.422041, 0.440853, 0.509769, 0.483068, 0.483068, 0.384043, 0.384043, 0.352862, 0.346032, 0.346032, 0.335645, 0.41194, 0.450668, 0.394753, 0.490133, 0.41194, 0.321458, 0.394753, 0.476583, 0.450668, 0.408655, 0.377384, 0.328603, 0.275179, 0.291804, 0.243554, 0.36309], '')</t>
  </si>
  <si>
    <t xml:space="preserve">F5RW90|F5RW90_9ENTR Cobalamin synthesis protein/P47K family protein OS=Enterobacter hormaechei ATCC 49162 </t>
  </si>
  <si>
    <t>([0.132295, 0.06184, 0.037156, 0.054297, 0.056825, 0.076542, 0.092881, 0.118441, 0.144935, 0.102787, 0.073402, 0.083462, 0.079919, 0.035586, 0.034884, 0.043307, 0.074921, 0.076542, 0.120615, 0.185198, 0.100716, 0.094817, 0.100716, 0.134866, 0.090864, 0.06184, 0.071867, 0.079919, 0.090864, 0.044297, 0.076542, 0.144935, 0.098513, 0.102787, 0.111485, 0.18812, 0.18812, 0.17593, 0.10481, 0.06312, 0.064632, 0.132295, 0.137348, 0.18812, 0.219301, 0.298791, 0.295083, 0.264545, 0.26085, 0.15284, 0.257454, 0.271506, 0.247041, 0.222385, 0.144935, 0.134866, 0.076542, 0.074921, 0.0704, 0.118441, 0.196879, 0.216401, 0.132295, 0.15008, 0.185198, 0.155435, 0.090864, 0.094817, 0.10481, 0.060549, 0.06184, 0.064632, 0.060549, 0.060549, 0.111485, 0.182256, 0.26085, 0.352862, 0.26085, 0.275179, 0.17593, 0.17593, 0.155435, 0.158265, 0.096677, 0.051831, 0.073402, 0.073402, 0.125101, 0.118441, 0.158265, 0.206376, 0.203355, 0.243554, 0.243554, 0.271506, 0.18812, 0.120615, 0.120615, 0.194234, 0.106997, 0.109221, 0.102787, 0.10481, 0.185198, 0.170161, 0.173081, 0.094817, 0.164327, 0.158265, 0.100716, 0.074921, 0.05306, 0.054297, 0.042364, 0.028107, 0.014586, 0.0198, 0.0198, 0.013437, 0.013821, 0.020165, 0.024393, 0.024393, 0.020165, 0.019401, 0.036378, 0.066181, 0.094817, 0.094817, 0.100716, 0.086953, 0.142424, 0.142424, 0.11371, 0.120615, 0.170161, 0.257454, 0.219301, 0.30533, 0.288399, 0.25031, 0.291804, 0.352862, 0.268042, 0.21291, 0.129801, 0.118441, 0.106997, 0.132295, 0.132295, 0.083462, 0.129801, 0.125101, 0.164327, 0.191378, 0.200174, 0.194234, 0.118441, 0.164327, 0.185198, 0.257454, 0.200174, 0.194234, 0.194234, 0.18812, 0.284882, 0.374039, 0.36309, 0.335645, 0.366687, 0.264545, 0.247041, 0.284882, 0.216401, 0.25406, 0.25406, 0.232838, 0.25031, 0.247041, 0.26085, 0.158265, 0.139895, 0.229226, 0.144935, 0.078022, 0.147574, 0.139895, 0.15284, 0.158265, 0.098513, 0.06184, 0.06184, 0.118441, 0.127496, 0.196879, 0.129801, 0.139895, 0.118441, 0.106997, 0.206376, 0.191378, 0.167087, 0.194234, 0.100716, 0.096677, 0.17593, 0.17593, 0.167087, 0.164327, 0.17593, 0.301917, 0.271506, 0.332115, 0.31487, 0.203355, 0.132295, 0.137348, 0.144935, 0.10481, 0.116183, 0.054297, 0.069024, 0.090864, 0.096677, 0.11371, 0.185198, 0.200174, 0.132295, 0.132295, 0.122885, 0.073402, 0.05306, 0.090864, 0.118441, 0.0704, 0.073402, 0.066181, 0.100716, 0.044297, 0.064632, 0.06312, 0.109221, 0.050641, 0.045352, 0.040537, 0.040537, 0.03976, 0.036378, 0.044297, 0.026338, 0.015078, 0.013613, 0.017797, 0.016528, 0.016528, 0.032677, 0.06184, 0.102787, 0.059222, 0.0704, 0.040537, 0.040537, 0.042364, 0.047319, 0.088832, 0.088832, 0.088832, 0.049374, 0.048328, 0.050641, 0.094817, 0.092881, 0.164327, 0.15008, 0.17593, 0.088832, 0.073402, 0.074921, 0.086953, 0.120615, 0.219301, 0.332115, 0.318242, 0.239899, 0.271506, 0.191378, 0.106997, 0.10481, 0.179055, 0.106997, 0.137348, 0.073402, 0.164327, 0.167087, 0.185198, 0.170161, 0.179055, 0.170161, 0.132295, 0.102787, 0.059222, 0.038858, 0.040537, 0.023087, 0.034884, 0.044297, 0.054297, 0.094817, 0.142424, 0.11371, 0.179055, 0.134866, 0.216401, 0.139895, 0.090864, 0.050641], '')</t>
  </si>
  <si>
    <t xml:space="preserve">F5RW92|F5RW92_9ENTR Phytase-like domain-containing protein OS=Enterobacter hormaechei ATCC 49162 </t>
  </si>
  <si>
    <t>([0.046336, 0.032677, 0.035586, 0.023963, 0.034068, 0.020522, 0.028107, 0.038042, 0.028107, 0.030003, 0.031287, 0.045352, 0.056825, 0.055536, 0.045352, 0.090864, 0.158265, 0.076542, 0.078022, 0.086953, 0.147574, 0.079919, 0.144935, 0.191378, 0.271506, 0.271506, 0.384043, 0.298791, 0.298791, 0.284882, 0.31487, 0.349426, 0.301917, 0.17593, 0.147574, 0.173081, 0.132295, 0.067594, 0.144935, 0.209395, 0.275179, 0.191378, 0.324872, 0.225814, 0.206376, 0.134866, 0.134866, 0.129801, 0.200174, 0.137348, 0.15284, 0.086953, 0.088832, 0.106997, 0.179055, 0.222385, 0.222385, 0.268042, 0.339168, 0.229226, 0.222385, 0.137348, 0.179055, 0.155435, 0.158265, 0.164327, 0.257454, 0.26085, 0.26085, 0.295083, 0.384043, 0.4292, 0.553315, 0.545602, 0.585406, 0.585406, 0.517562, 0.517562, 0.497853, 0.545602, 0.661982, 0.613573, 0.733139, 0.661982, 0.521092, 0.517562, 0.517562, 0.541878, 0.549308, 0.440853, 0.374039, 0.398279, 0.346032, 0.25406, 0.222385, 0.194234, 0.132295, 0.164327, 0.116183, 0.132295, 0.132295, 0.125101, 0.142424, 0.125101, 0.21291, 0.284882, 0.268042, 0.278302, 0.216401, 0.209395, 0.342579, 0.298791, 0.271506, 0.36309, 0.454136, 0.486429, 0.483068, 0.608892, 0.5017, 0.59508, 0.570702, 0.472492, 0.509769, 0.436924, 0.486429, 0.461924, 0.494003, 0.517562, 0.418646, 0.447574, 0.444081, 0.414856, 0.505461, 0.521092, 0.422041, 0.384043, 0.311707, 0.311707, 0.30533, 0.390993, 0.30533, 0.298791, 0.31487, 0.206376, 0.278302, 0.26085, 0.271506, 0.281712, 0.342579, 0.42561, 0.346032, 0.356642, 0.356642, 0.359901, 0.342579, 0.346032, 0.374039, 0.490133, 0.5017, 0.490133, 0.480142, 0.570702, 0.575842, 0.534167, 0.534167, 0.458154, 0.390993, 0.394753, 0.401658, 0.308712, 0.308712, 0.418646, 0.31487, 0.239899, 0.15284, 0.161087, 0.158265, 0.164327, 0.134866, 0.125101, 0.086953, 0.086953, 0.051831, 0.030611, 0.046336, 0.044297, 0.073402, 0.106997, 0.122885, 0.120615, 0.164327, 0.142424, 0.129801, 0.206376, 0.298791, 0.374039, 0.36309, 0.36309, 0.324872, 0.324872, 0.328603, 0.311707, 0.352862, 0.447574, 0.468512, 0.414856, 0.497853, 0.401658, 0.408655, 0.387226, 0.342579, 0.384043, 0.414856, 0.394753, 0.298791, 0.298791, 0.298791, 0.219301, 0.301917, 0.332115, 0.295083, 0.328603, 0.418646, 0.380708, 0.374039, 0.349426, 0.349426, 0.321458, 0.377384, 0.31487, 0.31487, 0.342579, 0.335645, 0.257454, 0.268042, 0.281712, 0.275179, 0.275179, 0.349426, 0.346032, 0.339168, 0.370445, 0.349426, 0.311707, 0.236433, 0.15008, 0.222385, 0.308712, 0.257454, 0.225814, 0.284882, 0.17593, 0.185198, 0.21291, 0.26085, 0.25406, 0.332115, 0.318242, 0.321458, 0.301917, 0.264545, 0.18812, 0.194234, 0.111485, 0.158265, 0.15008, 0.25031, 0.247041, 0.216401, 0.264545, 0.239899, 0.239899, 0.332115, 0.335645, 0.301917, 0.342579, 0.311707, 0.308712, 0.229226, 0.225814, 0.264545, 0.216401, 0.239899, 0.21291, 0.222385, 0.18812, 0.284882, 0.284882, 0.288399, 0.236433, 0.191378, 0.200174, 0.132295, 0.147574, 0.15008, 0.147574, 0.15284, 0.185198, 0.185198, 0.281712, 0.291804, 0.25406, 0.301917, 0.36309, 0.40511, 0.408655, 0.328603, 0.232838, 0.225814, 0.167087, 0.25031, 0.25406, 0.328603, 0.40511, 0.359901, 0.346032, 0.359901, 0.268042, 0.229226, 0.209395, 0.118441, 0.118441, 0.134866, 0.194234, 0.191378, 0.194234, 0.191378, 0.30533, 0.40511, 0.30533, 0.377384, 0.377384, 0.472492, 0.465241, 0.472492, 0.42561, 0.398279, 0.401658, 0.476583, 0.505461, 0.447574, 0.557691, 0.461924, 0.440853, 0.377384, 0.370445, 0.356642, 0.454136, 0.356642, 0.281712, 0.390993, 0.308712, 0.298791, 0.25406, 0.191378, 0.18812, 0.17593, 0.21291, 0.21291, 0.229226, 0.225814, 0.281712, 0.295083, 0.370445, 0.324872, 0.328603, 0.264545, 0.182256, 0.179055, 0.232838, 0.284882, 0.271506, 0.271506, 0.25031, 0.216401, 0.264545, 0.278302, 0.374039, 0.377384, 0.374039, 0.257454, 0.264545, 0.229226, 0.209395, 0.158265, 0.200174, 0.196879, 0.278302, 0.374039, 0.401658, 0.342579, 0.36309, 0.370445, 0.433034, 0.450668, 0.440853, 0.458154, 0.454136, 0.36309, 0.342579, 0.275179, 0.387226, 0.36309, 0.436924, 0.444081, 0.51388, 0.458154, 0.490133, 0.408655, 0.40511, 0.377384, 0.4292, 0.454136, 0.394753, 0.418646, 0.4292, 0.505461, 0.440853, 0.4292, 0.454136, 0.447574, 0.553315, 0.461924, 0.480142, 0.454136, 0.494003, 0.5017, 0.59508, 0.59917, 0.699094, 0.699094, 0.59014, 0.505461, 0.380708, 0.380708, 0.366687, 0.291804, 0.324872, 0.40511, 0.384043, 0.366687, 0.370445, 0.311707, 0.36309, 0.352862, 0.342579, 0.268042, 0.216401, 0.182256, 0.134866, 0.098513, 0.058088], '')</t>
  </si>
  <si>
    <t>[72, 73, 74, 75, 76, 77, 79, 80, 81, 82, 83, 84, 85, 86, 87, 88, 117, 118, 119, 120, 122, 127, 132, 133, 158, 161, 162, 163, 164, 339, 341, 405, 416, 421, 426, 427, 428, 429, 430, 431, 432]</t>
  </si>
  <si>
    <t xml:space="preserve">F5RW93|F5RW93_9ENTR YfaZ family protein OS=Enterobacter hormaechei ATCC 49162 </t>
  </si>
  <si>
    <t>([0.024826, 0.017797, 0.028107, 0.030003, 0.024826, 0.034884, 0.045352, 0.060549, 0.060549, 0.045352, 0.046336, 0.046336, 0.045352, 0.044297, 0.071867, 0.038042, 0.076542, 0.127496, 0.191378, 0.26085, 0.271506, 0.206376, 0.288399, 0.295083, 0.25031, 0.324872, 0.25031, 0.278302, 0.232838, 0.26085, 0.335645, 0.370445, 0.414856, 0.422041, 0.422041, 0.346032, 0.349426, 0.295083, 0.301917, 0.308712, 0.321458, 0.236433, 0.264545, 0.25406, 0.25406, 0.339168, 0.342579, 0.433034, 0.40511, 0.458154, 0.476583, 0.486429, 0.483068, 0.480142, 0.418646, 0.418646, 0.465241, 0.557691, 0.497853, 0.486429, 0.408655, 0.418646, 0.436924, 0.509769, 0.549308, 0.472492, 0.418646, 0.332115, 0.328603, 0.301917, 0.291804, 0.247041, 0.239899, 0.21291, 0.142424, 0.122885, 0.076542, 0.088832, 0.109221, 0.173081, 0.161087, 0.222385, 0.216401, 0.284882, 0.284882, 0.196879, 0.222385, 0.170161, 0.271506, 0.17593, 0.200174, 0.200174, 0.225814, 0.173081, 0.21291, 0.236433, 0.291804, 0.30533, 0.31487, 0.298791, 0.301917, 0.219301, 0.232838, 0.170161, 0.094817, 0.094817, 0.15008, 0.173081, 0.18812, 0.118441, 0.161087, 0.191378, 0.206376, 0.209395, 0.196879, 0.200174, 0.268042, 0.301917, 0.318242, 0.308712, 0.30533, 0.222385, 0.25031, 0.26085, 0.284882, 0.390993, 0.394753, 0.370445, 0.31487, 0.401658, 0.384043, 0.418646, 0.418646, 0.346032, 0.346032, 0.450668, 0.380708, 0.377384, 0.30533, 0.356642, 0.301917, 0.288399, 0.288399, 0.352862, 0.339168, 0.311707, 0.30533, 0.247041, 0.268042, 0.318242, 0.31487, 0.40511, 0.390993, 0.370445, 0.458154, 0.472492, 0.447574, 0.521092, 0.433034, 0.418646, 0.436924, 0.490133, 0.461924, 0.458154, 0.387226, 0.377384, 0.4292, 0.422041, 0.422041, 0.41194, 0.31487, 0.295083, 0.257454, 0.236433, 0.196879, 0.137348, 0.098513, 0.069024, 0.043307, 0.066181, 0.120615], '')</t>
  </si>
  <si>
    <t>[57, 63, 64, 157]</t>
  </si>
  <si>
    <t xml:space="preserve">F5RW94|F5RW94_9ENTR Aldehyde dehydrogenase family protein OS=Enterobacter hormaechei ATCC 49162 </t>
  </si>
  <si>
    <t>([0.436924, 0.486429, 0.380708, 0.278302, 0.301917, 0.356642, 0.271506, 0.335645, 0.356642, 0.384043, 0.408655, 0.461924, 0.461924, 0.575842, 0.483068, 0.5017, 0.545602, 0.494003, 0.377384, 0.401658, 0.374039, 0.328603, 0.332115, 0.384043, 0.387226, 0.301917, 0.288399, 0.374039, 0.356642, 0.25406, 0.216401, 0.209395, 0.191378, 0.236433, 0.139895, 0.194234, 0.18812, 0.21291, 0.161087, 0.268042, 0.206376, 0.158265, 0.185198, 0.170161, 0.125101, 0.164327, 0.268042, 0.182256, 0.11371, 0.11371, 0.21291, 0.243554, 0.182256, 0.200174, 0.200174, 0.209395, 0.185198, 0.173081, 0.10481, 0.142424, 0.120615, 0.179055, 0.278302, 0.229226, 0.229226, 0.311707, 0.26085, 0.158265, 0.25406, 0.359901, 0.339168, 0.318242, 0.31487, 0.40511, 0.31487, 0.295083, 0.295083, 0.25031, 0.222385, 0.328603, 0.268042, 0.236433, 0.225814, 0.127496, 0.096677, 0.079919, 0.090864, 0.155435, 0.206376, 0.18812, 0.185198, 0.10481, 0.06312, 0.05306, 0.056825, 0.056825, 0.056825, 0.05306, 0.092881, 0.111485, 0.116183, 0.120615, 0.139895, 0.158265, 0.21291, 0.219301, 0.185198, 0.18812, 0.182256, 0.219301, 0.25406, 0.158265, 0.257454, 0.271506, 0.216401, 0.15284, 0.185198, 0.132295, 0.229226, 0.243554, 0.164327, 0.158265, 0.139895, 0.164327, 0.086953, 0.058088, 0.106997, 0.096677, 0.066181, 0.06312, 0.037156, 0.018787, 0.026338, 0.032677, 0.055536, 0.055536, 0.059222, 0.059222, 0.090864, 0.086953, 0.088832, 0.098513, 0.050641, 0.081712, 0.066181, 0.122885, 0.170161, 0.161087, 0.155435, 0.134866, 0.161087, 0.236433, 0.243554, 0.243554, 0.229226, 0.222385, 0.200174, 0.200174, 0.239899, 0.161087, 0.102787, 0.085092, 0.142424, 0.191378, 0.219301, 0.191378, 0.21291, 0.26085, 0.26085, 0.318242, 0.30533, 0.278302, 0.281712, 0.268042, 0.191378, 0.10481, 0.098513, 0.173081, 0.21291, 0.21291, 0.225814, 0.264545, 0.275179, 0.167087, 0.122885, 0.10481, 0.134866, 0.125101, 0.11371, 0.074921, 0.098513, 0.155435, 0.125101, 0.098513, 0.100716, 0.18812, 0.281712, 0.281712, 0.30533, 0.288399, 0.247041, 0.318242, 0.349426, 0.268042, 0.291804, 0.356642, 0.356642, 0.352862, 0.30533, 0.275179, 0.339168, 0.339168, 0.247041, 0.278302, 0.301917, 0.387226, 0.384043, 0.301917, 0.324872, 0.222385, 0.222385, 0.25406, 0.268042, 0.281712, 0.284882, 0.25031, 0.216401, 0.18812, 0.118441, 0.15008, 0.185198, 0.164327, 0.167087, 0.179055, 0.196879, 0.196879, 0.173081, 0.120615, 0.182256, 0.102787, 0.164327, 0.116183, 0.125101, 0.098513, 0.092881, 0.086953, 0.164327, 0.232838, 0.268042, 0.346032, 0.346032, 0.271506, 0.225814, 0.219301, 0.268042, 0.219301, 0.219301, 0.247041, 0.209395, 0.142424, 0.144935, 0.15284, 0.225814, 0.216401, 0.164327, 0.139895, 0.216401, 0.179055, 0.094817, 0.069024, 0.067594, 0.060549, 0.046336, 0.076542, 0.083462, 0.081712, 0.051831, 0.051831, 0.055536, 0.0704, 0.11371, 0.109221, 0.102787, 0.096677, 0.120615, 0.125101, 0.15284, 0.158265, 0.182256, 0.288399, 0.374039, 0.298791, 0.301917, 0.447574, 0.359901, 0.339168, 0.366687, 0.468512, 0.486429, 0.444081, 0.4292, 0.454136, 0.553315, 0.465241, 0.458154, 0.422041, 0.517562, 0.436924, 0.42561, 0.447574, 0.408655, 0.339168, 0.41194, 0.42561, 0.390993, 0.440853, 0.444081, 0.36309, 0.374039, 0.278302, 0.30533, 0.384043, 0.359901, 0.390993, 0.408655, 0.414856, 0.414856, 0.41194, 0.480142, 0.468512, 0.346032, 0.275179, 0.356642, 0.398279, 0.390993, 0.308712, 0.257454, 0.257454, 0.352862, 0.264545, 0.349426, 0.349426, 0.359901, 0.380708, 0.380708, 0.414856, 0.321458, 0.216401, 0.222385, 0.239899, 0.144935, 0.142424, 0.232838, 0.247041, 0.155435, 0.129801, 0.209395, 0.203355, 0.129801, 0.083462, 0.092881, 0.090864, 0.096677, 0.096677, 0.094817, 0.085092, 0.086953, 0.096677, 0.147574, 0.086953, 0.066181, 0.134866, 0.236433, 0.236433, 0.209395, 0.194234, 0.225814, 0.147574, 0.222385, 0.308712, 0.342579, 0.346032, 0.25406, 0.239899, 0.239899, 0.239899, 0.15008, 0.191378, 0.25406, 0.25031, 0.321458, 0.342579, 0.291804, 0.25031, 0.25031, 0.243554, 0.243554, 0.257454, 0.339168, 0.335645, 0.298791, 0.26085, 0.239899, 0.257454, 0.275179, 0.17593, 0.106997, 0.173081, 0.170161, 0.173081, 0.173081, 0.15008, 0.170161, 0.132295, 0.182256, 0.100716, 0.100716, 0.161087, 0.100716, 0.092881, 0.092881, 0.116183, 0.161087, 0.158265, 0.236433, 0.219301, 0.328603, 0.321458, 0.311707, 0.311707, 0.216401, 0.247041, 0.194234, 0.17593, 0.271506, 0.139895, 0.17593, 0.18812, 0.196879, 0.257454, 0.185198, 0.132295, 0.090864, 0.058088, 0.098513, 0.094817, 0.076542, 0.054297, 0.078022, 0.060549, 0.041405, 0.064632, 0.045352, 0.076542, 0.055536, 0.029376], '')</t>
  </si>
  <si>
    <t>[13, 15, 16, 302, 306]</t>
  </si>
  <si>
    <t xml:space="preserve">F5RW95|F5RW95_9ENTR Putative inner membrane protein OS=Enterobacter hormaechei ATCC 49162 </t>
  </si>
  <si>
    <t>([0.422041, 0.25406, 0.132295, 0.122885, 0.060549, 0.079919, 0.043307, 0.025762, 0.017138, 0.01227, 0.013016, 0.01078, 0.008895, 0.00777, 0.005249, 0.003804, 0.002606, 0.003804, 0.002727, 0.001872, 0.001533, 0.001687, 0.002503, 0.003555, 0.002688, 0.002727, 0.002194, 0.003053, 0.004208, 0.004431, 0.006194, 0.006194, 0.005872, 0.005872, 0.006894, 0.009294, 0.012491, 0.016826, 0.010672, 0.018415, 0.030003, 0.030003, 0.020165, 0.020165, 0.011106, 0.011342, 0.016257, 0.016528, 0.010926, 0.009483, 0.009015, 0.006039, 0.006701, 0.00962, 0.008276, 0.008804, 0.006988, 0.008804, 0.006795, 0.006421, 0.006374, 0.007031, 0.010221, 0.012491, 0.010221, 0.010509, 0.011518, 0.016257, 0.025316, 0.047319, 0.060549, 0.118441, 0.222385, 0.134866, 0.134866, 0.21291, 0.196879, 0.200174, 0.173081, 0.298791, 0.278302, 0.203355, 0.21291, 0.222385, 0.219301, 0.144935, 0.144935, 0.247041, 0.219301, 0.225814, 0.209395, 0.125101, 0.073402, 0.076542, 0.076542, 0.03976, 0.037156, 0.034068, 0.033407, 0.036378, 0.043307, 0.074921, 0.125101, 0.090864, 0.042364, 0.042364, 0.096677, 0.094817, 0.042364, 0.040537, 0.040537, 0.050641, 0.098513, 0.167087, 0.134866, 0.229226, 0.335645, 0.26085, 0.264545, 0.374039, 0.36309, 0.236433, 0.182256, 0.185198, 0.158265, 0.219301, 0.219301, 0.216401, 0.209395, 0.236433, 0.25406, 0.161087, 0.139895, 0.142424, 0.137348, 0.164327, 0.155435, 0.092881, 0.15008, 0.144935, 0.081712, 0.045352, 0.081712, 0.137348, 0.11371, 0.118441, 0.147574, 0.15008, 0.129801, 0.147574, 0.232838, 0.222385, 0.25031, 0.25031, 0.161087, 0.158265, 0.167087, 0.173081, 0.26085, 0.229226, 0.170161, 0.225814, 0.229226, 0.243554, 0.247041, 0.243554, 0.31487, 0.308712, 0.324872, 0.36309, 0.450668, 0.447574, 0.458154, 0.461924, 0.370445, 0.374039, 0.377384, 0.339168, 0.25031, 0.170161, 0.206376, 0.271506, 0.219301, 0.222385, 0.21291, 0.142424, 0.106997, 0.111485, 0.111485, 0.111485, 0.102787, 0.106997, 0.102787, 0.10481, 0.083462, 0.081712, 0.118441, 0.116183, 0.142424, 0.142424, 0.158265, 0.15284, 0.085092, 0.085092, 0.137348, 0.137348, 0.219301, 0.30533, 0.332115, 0.328603, 0.31487, 0.291804, 0.257454, 0.200174, 0.122885, 0.243554, 0.324872, 0.36309, 0.25406, 0.167087, 0.247041, 0.31487, 0.318242, 0.422041, 0.483068, 0.494003, 0.458154, 0.380708, 0.377384, 0.356642, 0.335645, 0.278302, 0.311707, 0.346032, 0.324872, 0.328603, 0.295083, 0.298791, 0.203355, 0.30533, 0.390993, 0.394753, 0.387226, 0.377384, 0.384043, 0.422041, 0.328603, 0.356642, 0.433034, 0.41194, 0.295083, 0.321458, 0.377384, 0.342579, 0.342579, 0.339168, 0.422041, 0.31487, 0.229226, 0.31487, 0.332115, 0.247041, 0.239899, 0.257454, 0.26085, 0.288399, 0.284882, 0.332115, 0.339168, 0.30533, 0.324872, 0.40511, 0.41194, 0.433034, 0.370445, 0.366687, 0.454136, 0.36309, 0.387226, 0.468512, 0.480142, 0.468512, 0.575842, 0.549308, 0.42561, 0.436924, 0.394753, 0.295083, 0.25031, 0.25406, 0.288399, 0.25406, 0.182256, 0.15008, 0.144935, 0.144935, 0.144935, 0.15284, 0.144935, 0.144935, 0.144935, 0.144935, 0.144935, 0.111485, 0.134866, 0.219301, 0.209395, 0.219301, 0.30533, 0.377384, 0.311707, 0.295083, 0.342579, 0.440853, 0.374039, 0.342579, 0.436924, 0.414856, 0.401658, 0.414856, 0.394753, 0.291804, 0.278302, 0.288399, 0.324872, 0.225814, 0.232838, 0.239899, 0.239899, 0.216401, 0.216401, 0.196879, 0.196879, 0.161087, 0.161087, 0.164327, 0.196879, 0.196879, 0.225814, 0.15008, 0.236433, 0.349426, 0.4292, 0.401658, 0.387226, 0.384043, 0.40511, 0.374039, 0.394753, 0.394753, 0.311707, 0.288399, 0.377384, 0.271506, 0.21291, 0.216401, 0.298791, 0.288399, 0.185198, 0.179055, 0.268042, 0.25406, 0.182256, 0.203355, 0.225814, 0.134866, 0.139895, 0.170161, 0.194234, 0.167087, 0.134866, 0.222385, 0.247041, 0.25406, 0.268042, 0.366687, 0.275179, 0.291804, 0.196879, 0.288399, 0.291804, 0.291804, 0.200174, 0.275179, 0.167087, 0.100716, 0.17593, 0.118441, 0.147574, 0.15008, 0.147574, 0.111485, 0.076542, 0.078022, 0.073402, 0.132295, 0.0704, 0.122885, 0.066181, 0.067594, 0.038858, 0.020876, 0.013016, 0.013016, 0.01204, 0.023087, 0.023087, 0.030003, 0.038042, 0.020165, 0.012491, 0.01227, 0.0198, 0.022667, 0.017138, 0.012727, 0.00962, 0.01204, 0.009096, 0.010926, 0.014783, 0.020522, 0.041405], '')</t>
  </si>
  <si>
    <t>[282, 283]</t>
  </si>
  <si>
    <t xml:space="preserve">F5RW96|F5RW96_9ENTR DUF2955 domain-containing protein OS=Enterobacter hormaechei ATCC 49162 </t>
  </si>
  <si>
    <t>([0.006039, 0.009294, 0.011669, 0.016257, 0.025762, 0.014586, 0.01078, 0.007877, 0.009977, 0.009728, 0.013016, 0.0198, 0.009483, 0.017797, 0.019401, 0.0198, 0.0198, 0.028695, 0.014075, 0.014315, 0.014586, 0.010672, 0.009728, 0.008002, 0.00558, 0.004483, 0.004431, 0.005799, 0.005872, 0.00558, 0.006421, 0.00389, 0.002581, 0.004388, 0.004358, 0.004135, 0.002705, 0.003924, 0.002881, 0.002606, 0.00225, 0.002662, 0.00243, 0.001602, 0.00225, 0.002276, 0.002138, 0.002194, 0.001499, 0.002211, 0.00152, 0.001155, 0.002057, 0.002336, 0.001335, 0.001344, 0.001417, 0.002078, 0.001533, 0.001722, 0.00283, 0.004513, 0.003804, 0.003555, 0.003341, 0.003053, 0.003701, 0.004431, 0.004483, 0.006619, 0.005503, 0.006039, 0.008723, 0.006482, 0.006567, 0.006795, 0.004646, 0.003341, 0.003431, 0.003212, 0.002662, 0.002581, 0.002606, 0.0028, 0.004315, 0.004775, 0.00359, 0.003461, 0.003607, 0.003671, 0.002688, 0.002581, 0.00225, 0.001722, 0.00152, 0.001383, 0.001623, 0.001906, 0.002761, 0.001722, 0.002581, 0.002349, 0.001936, 0.001786, 0.002727, 0.002529, 0.003821, 0.003821, 0.003014, 0.002117, 0.001778, 0.002396, 0.003053, 0.003821, 0.004388, 0.004577, 0.004921, 0.005223, 0.006533, 0.006245, 0.007495, 0.006039, 0.006567, 0.008624, 0.00543, 0.004483, 0.004414, 0.002881, 0.004315, 0.006795, 0.010221, 0.023087, 0.011903, 0.011669, 0.017138, 0.010131, 0.009294, 0.007555, 0.009483, 0.009728, 0.006567, 0.00962, 0.010131, 0.016826, 0.010131, 0.015344, 0.016826, 0.010926, 0.013613, 0.007877, 0.007422, 0.006194, 0.004315, 0.00515, 0.00558, 0.003804, 0.003804, 0.003804, 0.006374, 0.006619, 0.004835, 0.007555, 0.007645, 0.009294, 0.009483, 0.016528, 0.026892, 0.042364, 0.037156, 0.028107, 0.069024, 0.073402, 0.106997, 0.203355, 0.216401, 0.209395, 0.236433, 0.356642, 0.461924, 0.461924, 0.447574, 0.42561, 0.291804, 0.26085, 0.25406, 0.264545, 0.155435, 0.10481, 0.096677, 0.098513, 0.100716, 0.034068, 0.0198, 0.011903, 0.006701, 0.008276, 0.005623, 0.007315, 0.007495, 0.005623, 0.00515, 0.00543, 0.007555, 0.00777, 0.00777, 0.006795, 0.004775, 0.005249, 0.005249, 0.005011, 0.005011, 0.005249, 0.005872, 0.00558, 0.004736, 0.008075, 0.006482, 0.009294, 0.006482, 0.006245, 0.008895, 0.008895, 0.006421, 0.004577, 0.006245, 0.006245, 0.004976, 0.004736, 0.005799, 0.005086, 0.003963, 0.00558, 0.005799, 0.006194, 0.006039, 0.009401, 0.006894, 0.005932, 0.004358, 0.004315, 0.003109, 0.002396, 0.001748, 0.00246, 0.002482, 0.001692, 0.001232, 0.001249, 0.001906, 0.001808, 0.00246, 0.003212, 0.003177, 0.003461, 0.003276, 0.003298, 0.002727, 0.0028, 0.004315, 0.004388, 0.004388, 0.006039, 0.005623, 0.007259, 0.005011, 0.006142, 0.005683, 0.007877, 0.009865, 0.00962, 0.006619, 0.006567, 0.005011, 0.004315, 0.00543, 0.007645, 0.008156, 0.009728, 0.009977, 0.008895, 0.009401, 0.015344, 0.008276, 0.010131, 0.010131, 0.009483, 0.011903, 0.027463, 0.013821, 0.017447, 0.009483, 0.011518, 0.006894, 0.009187, 0.01227, 0.011669, 0.008895, 0.012491, 0.014783, 0.020165, 0.020522, 0.038042, 0.019401, 0.026892, 0.016021, 0.016021, 0.034884, 0.016826, 0.009187, 0.016826, 0.009483, 0.018106, 0.025762, 0.037156, 0.040537, 0.016257, 0.011903, 0.009728, 0.007315, 0.005086, 0.005086, 0.003671, 0.003671, 0.004247, 0.004315, 0.004358, 0.00316, 0.002327, 0.003246, 0.003341, 0.002276, 0.002349, 0.002396, 0.00246, 0.002057, 0.002194, 0.002881, 0.003461, 0.004899, 0.004483, 0.004513, 0.003177, 0.003864, 0.004135, 0.005503, 0.007259, 0.010221, 0.019109, 0.024826, 0.020165, 0.032677, 0.06184, 0.116183, 0.079919, 0.054297, 0.161087, 0.096677, 0.120615], '')</t>
  </si>
  <si>
    <t xml:space="preserve">F5RW97|F5RW97_9ENTR HlyD family secretion protein OS=Enterobacter hormaechei ATCC 49162 </t>
  </si>
  <si>
    <t>([0.142424, 0.18812, 0.120615, 0.15008, 0.083462, 0.083462, 0.10481, 0.054297, 0.036378, 0.025316, 0.025316, 0.017138, 0.011342, 0.007177, 0.004775, 0.003555, 0.00283, 0.003727, 0.004315, 0.003212, 0.003212, 0.003014, 0.003276, 0.00316, 0.003246, 0.004689, 0.005378, 0.005318, 0.008002, 0.008525, 0.010221, 0.012491, 0.015694, 0.015694, 0.027463, 0.071867, 0.085092, 0.127496, 0.129801, 0.122885, 0.142424, 0.222385, 0.324872, 0.203355, 0.225814, 0.194234, 0.142424, 0.090864, 0.096677, 0.060549, 0.098513, 0.137348, 0.15008, 0.209395, 0.288399, 0.21291, 0.185198, 0.25406, 0.26085, 0.30533, 0.216401, 0.203355, 0.116183, 0.122885, 0.127496, 0.194234, 0.194234, 0.225814, 0.328603, 0.21291, 0.284882, 0.295083, 0.281712, 0.196879, 0.209395, 0.182256, 0.219301, 0.225814, 0.144935, 0.125101, 0.0704, 0.129801, 0.203355, 0.288399, 0.275179, 0.278302, 0.264545, 0.311707, 0.31487, 0.288399, 0.31487, 0.321458, 0.278302, 0.281712, 0.257454, 0.216401, 0.216401, 0.216401, 0.216401, 0.278302, 0.301917, 0.301917, 0.288399, 0.288399, 0.288399, 0.222385, 0.225814, 0.229226, 0.18812, 0.182256, 0.191378, 0.284882, 0.275179, 0.239899, 0.239899, 0.229226, 0.268042, 0.298791, 0.25031, 0.25031, 0.278302, 0.206376, 0.288399, 0.295083, 0.216401, 0.25031, 0.332115, 0.349426, 0.342579, 0.377384, 0.349426, 0.346032, 0.257454, 0.268042, 0.328603, 0.264545, 0.370445, 0.359901, 0.36309, 0.342579, 0.346032, 0.342579, 0.414856, 0.433034, 0.436924, 0.51388, 0.440853, 0.422041, 0.486429, 0.408655, 0.41194, 0.414856, 0.418646, 0.414856, 0.414856, 0.433034, 0.414856, 0.414856, 0.324872, 0.328603, 0.4292, 0.422041, 0.440853, 0.444081, 0.440853, 0.447574, 0.461924, 0.529623, 0.553315, 0.483068, 0.575842, 0.476583, 0.509769, 0.490133, 0.497853, 0.483068, 0.483068, 0.545602, 0.458154, 0.56648, 0.575842, 0.549308, 0.56648, 0.461924, 0.480142, 0.390993, 0.380708, 0.275179, 0.278302, 0.26085, 0.264545, 0.18812, 0.239899, 0.247041, 0.225814, 0.311707, 0.311707, 0.301917, 0.268042, 0.342579, 0.346032, 0.257454, 0.291804, 0.200174, 0.275179, 0.295083, 0.370445, 0.271506, 0.288399, 0.264545, 0.264545, 0.321458, 0.401658, 0.422041, 0.387226, 0.390993, 0.308712, 0.284882, 0.209395, 0.209395, 0.225814, 0.216401, 0.291804, 0.203355, 0.291804, 0.21291, 0.134866, 0.118441, 0.206376, 0.182256, 0.200174, 0.216401, 0.216401, 0.21291, 0.147574, 0.164327, 0.191378, 0.268042, 0.298791, 0.380708, 0.444081, 0.433034, 0.440853, 0.414856, 0.468512, 0.390993, 0.40511, 0.352862, 0.387226, 0.349426, 0.342579, 0.377384, 0.359901, 0.374039, 0.311707, 0.281712, 0.281712, 0.243554, 0.243554, 0.17593, 0.173081, 0.167087, 0.161087, 0.161087, 0.158265, 0.182256, 0.161087, 0.147574, 0.216401, 0.203355, 0.243554, 0.366687, 0.30533, 0.236433, 0.239899, 0.30533, 0.422041, 0.339168, 0.36309, 0.377384, 0.476583, 0.486429, 0.497853, 0.494003, 0.5017, 0.538167, 0.42561, 0.447574, 0.541878, 0.59508, 0.553315, 0.553315, 0.534167, 0.525368, 0.613573, 0.483068, 0.490133, 0.40511, 0.461924, 0.377384, 0.370445, 0.356642, 0.308712, 0.216401, 0.25031, 0.236433, 0.268042, 0.278302, 0.380708, 0.384043, 0.370445, 0.374039, 0.36309, 0.332115, 0.377384, 0.30533, 0.408655, 0.318242, 0.295083, 0.339168, 0.42561, 0.4292, 0.41194, 0.480142, 0.450668, 0.390993, 0.390993, 0.25031, 0.229226, 0.196879, 0.196879, 0.161087, 0.196879, 0.122885, 0.15008, 0.092881, 0.094817, 0.086953, 0.086953, 0.092881, 0.086953, 0.048328, 0.028107, 0.016257, 0.010672, 0.014783, 0.013265, 0.009977, 0.013821, 0.021381, 0.015078, 0.010221, 0.009401, 0.006194], '')</t>
  </si>
  <si>
    <t>[145, 167, 168, 170, 172, 177, 179, 180, 181, 182, 284, 285, 288, 289, 290, 291, 292, 293, 294]</t>
  </si>
  <si>
    <t xml:space="preserve">F5RW98|F5RW98_9ENTR MarR family transcriptional regulator OS=Enterobacter hormaechei ATCC 49162 </t>
  </si>
  <si>
    <t>([0.476583, 0.433034, 0.465241, 0.4292, 0.444081, 0.41194, 0.398279, 0.377384, 0.295083, 0.25031, 0.271506, 0.31487, 0.196879, 0.179055, 0.142424, 0.092881, 0.086953, 0.170161, 0.179055, 0.158265, 0.100716, 0.048328, 0.066181, 0.067594, 0.088832, 0.054297, 0.071867, 0.088832, 0.111485, 0.182256, 0.142424, 0.15008, 0.098513, 0.158265, 0.132295, 0.158265, 0.142424, 0.222385, 0.21291, 0.132295, 0.155435, 0.243554, 0.339168, 0.26085, 0.25406, 0.18812, 0.271506, 0.278302, 0.194234, 0.170161, 0.179055, 0.225814, 0.225814, 0.298791, 0.247041, 0.295083, 0.209395, 0.328603, 0.359901, 0.275179, 0.328603, 0.321458, 0.318242, 0.222385, 0.298791, 0.301917, 0.284882, 0.301917, 0.281712, 0.370445, 0.398279, 0.298791, 0.284882, 0.200174, 0.196879, 0.288399, 0.206376, 0.288399, 0.288399, 0.17593, 0.26085, 0.291804, 0.291804, 0.200174, 0.275179, 0.191378, 0.122885, 0.194234, 0.118441, 0.122885, 0.142424, 0.15284, 0.229226, 0.30533, 0.356642, 0.275179, 0.191378, 0.268042, 0.264545, 0.158265, 0.239899, 0.225814, 0.170161, 0.109221, 0.185198, 0.194234, 0.191378, 0.271506, 0.236433, 0.311707, 0.239899, 0.209395, 0.196879, 0.209395, 0.137348, 0.158265, 0.271506, 0.366687, 0.356642, 0.271506, 0.36309, 0.275179, 0.185198, 0.247041, 0.308712, 0.301917, 0.219301, 0.31487, 0.31487, 0.257454, 0.236433, 0.243554, 0.257454, 0.182256, 0.170161, 0.257454, 0.17593, 0.144935, 0.144935, 0.15008, 0.236433, 0.239899, 0.318242, 0.418646, 0.433034, 0.450668, 0.4292, 0.5017, 0.468512, 0.447574, 0.549308, 0.570702, 0.675549, 0.626927, 0.784345, 0.784345], '')</t>
  </si>
  <si>
    <t>[147, 150, 151, 152, 153, 154, 155]</t>
  </si>
  <si>
    <t xml:space="preserve">F5RW99|F5RW99_9ENTR ArsR family transcriptional regulator OS=Enterobacter hormaechei ATCC 49162 </t>
  </si>
  <si>
    <t>([0.486429, 0.458154, 0.433034, 0.339168, 0.398279, 0.440853, 0.422041, 0.342579, 0.332115, 0.324872, 0.288399, 0.301917, 0.356642, 0.324872, 0.284882, 0.25406, 0.349426, 0.349426, 0.342579, 0.335645, 0.264545, 0.268042, 0.26085, 0.209395, 0.206376, 0.164327, 0.096677, 0.088832, 0.15284, 0.173081, 0.203355, 0.225814, 0.167087, 0.196879, 0.194234, 0.232838, 0.284882, 0.196879, 0.170161, 0.17593, 0.122885, 0.144935, 0.15284, 0.134866, 0.173081, 0.281712, 0.308712, 0.394753, 0.40511, 0.394753, 0.394753, 0.394753, 0.346032, 0.408655, 0.40511, 0.356642, 0.288399, 0.291804, 0.366687, 0.366687, 0.284882, 0.264545, 0.206376, 0.132295, 0.120615, 0.142424, 0.127496, 0.125101, 0.125101, 0.147574, 0.15008, 0.15284, 0.083462, 0.132295, 0.102787, 0.083462, 0.132295, 0.185198, 0.173081, 0.127496, 0.109221, 0.142424, 0.147574, 0.170161, 0.26085, 0.349426, 0.311707, 0.264545, 0.264545, 0.17593, 0.173081, 0.10481, 0.102787, 0.17593, 0.109221, 0.170161, 0.225814, 0.257454, 0.275179, 0.271506, 0.335645, 0.328603, 0.387226, 0.465241, 0.494003, 0.4292, 0.418646, 0.476583, 0.483068, 0.483068, 0.59508, 0.486429, 0.480142, 0.490133, 0.494003, 0.497853, 0.461924, 0.4292, 0.401658, 0.318242, 0.284882, 0.216401, 0.257454, 0.15008, 0.086953, 0.109221, 0.073402, 0.058088, 0.055536, 0.069024, 0.076542, 0.073402, 0.071867, 0.079919, 0.083462, 0.067594, 0.116183, 0.134866, 0.134866, 0.111485, 0.098513, 0.120615, 0.194234, 0.111485, 0.17593, 0.268042, 0.275179, 0.387226, 0.318242, 0.225814, 0.222385, 0.137348, 0.137348, 0.142424, 0.182256, 0.106997, 0.134866, 0.15008, 0.15008, 0.17593, 0.203355, 0.281712, 0.275179, 0.216401, 0.236433, 0.164327, 0.144935, 0.081712, 0.046336, 0.094817, 0.086953, 0.086953, 0.15284, 0.15284, 0.229226, 0.161087, 0.236433, 0.15284, 0.132295, 0.132295, 0.122885, 0.102787, 0.102787, 0.086953, 0.064632, 0.06312, 0.06312, 0.078022, 0.073402, 0.073402, 0.076542, 0.129801, 0.129801, 0.118441, 0.069024, 0.041405, 0.085092, 0.083462, 0.094817, 0.064632, 0.064632, 0.032017, 0.038042, 0.041405, 0.033407, 0.037156, 0.040537, 0.0704, 0.05306, 0.098513, 0.15284, 0.139895, 0.118441, 0.100716, 0.067594, 0.11371, 0.170161, 0.102787, 0.05306, 0.074921, 0.10481, 0.086953, 0.132295, 0.111485, 0.079919, 0.100716, 0.129801, 0.170161, 0.129801, 0.134866, 0.092881], '')</t>
  </si>
  <si>
    <t>[110]</t>
  </si>
  <si>
    <t xml:space="preserve">F5RWA0|F5RWA0_9ENTR Amino acid-binding protein OS=Enterobacter hormaechei ATCC 49162 </t>
  </si>
  <si>
    <t>([0.042364, 0.098513, 0.132295, 0.18812, 0.122885, 0.125101, 0.15008, 0.088832, 0.111485, 0.142424, 0.10481, 0.076542, 0.129801, 0.120615, 0.18812, 0.179055, 0.182256, 0.271506, 0.295083, 0.308712, 0.298791, 0.301917, 0.264545, 0.200174, 0.106997, 0.170161, 0.203355, 0.219301, 0.298791, 0.308712, 0.196879, 0.200174, 0.216401, 0.229226, 0.243554, 0.229226, 0.229226, 0.295083, 0.264545, 0.346032, 0.328603, 0.264545, 0.185198, 0.15284, 0.225814, 0.301917, 0.301917, 0.191378, 0.185198, 0.15008, 0.15284, 0.219301, 0.232838, 0.298791, 0.278302, 0.308712, 0.239899, 0.158265, 0.158265, 0.179055, 0.116183, 0.116183, 0.17593, 0.271506, 0.301917, 0.324872, 0.352862, 0.366687, 0.390993, 0.384043, 0.468512, 0.36309, 0.36309, 0.40511, 0.380708, 0.301917, 0.236433, 0.275179, 0.36309, 0.366687, 0.301917, 0.387226, 0.324872, 0.229226, 0.222385, 0.236433, 0.127496, 0.129801, 0.125101, 0.200174, 0.173081, 0.173081, 0.268042, 0.21291, 0.164327, 0.122885, 0.134866, 0.164327, 0.194234, 0.206376, 0.216401, 0.278302, 0.200174, 0.236433, 0.291804, 0.298791, 0.196879, 0.291804, 0.30533, 0.335645, 0.239899, 0.243554, 0.203355, 0.206376, 0.219301, 0.301917, 0.390993, 0.454136, 0.36309, 0.36309, 0.36309, 0.332115, 0.31487, 0.384043, 0.394753, 0.408655, 0.36309, 0.472492, 0.436924, 0.384043, 0.275179], '')</t>
  </si>
  <si>
    <t xml:space="preserve">F5RWA1|F5RWA1_9ENTR Antibiotic biosynthesis monooxygenase domain protein OS=Enterobacter hormaechei ATCC 49162 </t>
  </si>
  <si>
    <t>([0.015078, 0.033407, 0.036378, 0.054297, 0.081712, 0.083462, 0.100716, 0.06312, 0.041405, 0.058088, 0.03976, 0.042364, 0.06184, 0.081712, 0.0704, 0.120615, 0.243554, 0.147574, 0.10481, 0.088832, 0.116183, 0.079919, 0.069024, 0.085092, 0.040537, 0.022306, 0.028107, 0.017447, 0.032677, 0.058088, 0.025762, 0.050641, 0.059222, 0.038858, 0.037156, 0.073402, 0.079919, 0.066181, 0.116183, 0.118441, 0.079919, 0.071867, 0.0704, 0.064632, 0.032677, 0.034884, 0.06184, 0.06184, 0.118441, 0.118441, 0.100716, 0.129801, 0.118441, 0.118441, 0.11371, 0.106997, 0.106997, 0.109221, 0.069024, 0.033407, 0.06184, 0.11371, 0.098513, 0.142424, 0.15008, 0.216401, 0.332115, 0.339168, 0.321458, 0.321458, 0.30533, 0.243554, 0.206376, 0.209395, 0.120615, 0.127496, 0.122885, 0.067594, 0.058088, 0.058088, 0.096677, 0.100716, 0.05306, 0.03976, 0.047319, 0.049374, 0.032017, 0.028695, 0.027463, 0.031287, 0.030003, 0.031287, 0.056825, 0.118441, 0.100716, 0.194234, 0.216401, 0.200174, 0.275179, 0.25406, 0.318242, 0.328603, 0.291804, 0.401658, 0.494003, 0.483068, 0.4292], '')</t>
  </si>
  <si>
    <t xml:space="preserve">F5RWA2|F5RWA2_9ENTR Betaine-aldehyde dehydrogenase OS=Enterobacter hormaechei ATCC 49162 </t>
  </si>
  <si>
    <t>([0.116183, 0.18812, 0.090864, 0.064632, 0.094817, 0.15284, 0.191378, 0.222385, 0.26085, 0.308712, 0.243554, 0.179055, 0.18812, 0.111485, 0.100716, 0.096677, 0.106997, 0.144935, 0.25031, 0.30533, 0.301917, 0.229226, 0.132295, 0.225814, 0.308712, 0.229226, 0.200174, 0.120615, 0.100716, 0.10481, 0.10481, 0.11371, 0.216401, 0.173081, 0.225814, 0.328603, 0.284882, 0.18812, 0.18812, 0.155435, 0.155435, 0.142424, 0.173081, 0.225814, 0.132295, 0.144935, 0.17593, 0.116183, 0.182256, 0.219301, 0.21291, 0.196879, 0.268042, 0.26085, 0.318242, 0.349426, 0.26085, 0.257454, 0.291804, 0.232838, 0.257454, 0.288399, 0.247041, 0.284882, 0.281712, 0.356642, 0.257454, 0.222385, 0.271506, 0.275179, 0.268042, 0.275179, 0.281712, 0.200174, 0.118441, 0.118441, 0.096677, 0.111485, 0.078022, 0.111485, 0.200174, 0.120615, 0.122885, 0.129801, 0.15008, 0.15008, 0.17593, 0.239899, 0.30533, 0.30533, 0.225814, 0.182256, 0.142424, 0.129801, 0.120615, 0.219301, 0.170161, 0.219301, 0.222385, 0.222385, 0.173081, 0.161087, 0.229226, 0.15008, 0.196879, 0.147574, 0.109221, 0.127496, 0.106997, 0.055536, 0.078022, 0.066181, 0.056825, 0.073402, 0.071867, 0.111485, 0.092881, 0.094817, 0.067594, 0.106997, 0.120615, 0.15008, 0.116183, 0.142424, 0.25031, 0.15284, 0.179055, 0.194234, 0.15008, 0.17593, 0.200174, 0.11371, 0.203355, 0.301917, 0.216401, 0.229226, 0.26085, 0.271506, 0.271506, 0.301917, 0.194234, 0.179055, 0.118441, 0.147574, 0.137348, 0.0704, 0.098513, 0.102787, 0.125101, 0.092881, 0.076542, 0.10481, 0.167087, 0.111485, 0.098513, 0.127496, 0.078022, 0.044297, 0.03976, 0.060549, 0.059222, 0.127496, 0.161087, 0.219301, 0.18812, 0.122885, 0.196879, 0.232838, 0.229226, 0.17593, 0.18812, 0.222385, 0.278302, 0.243554, 0.222385, 0.219301, 0.268042, 0.301917, 0.359901, 0.278302, 0.278302, 0.311707, 0.288399, 0.26085, 0.167087, 0.206376, 0.203355, 0.137348, 0.137348, 0.134866, 0.21291, 0.278302, 0.295083, 0.278302, 0.243554, 0.324872, 0.346032, 0.339168, 0.281712, 0.311707, 0.401658, 0.377384, 0.380708, 0.394753, 0.398279, 0.468512, 0.450668, 0.454136, 0.525368, 0.41194, 0.422041, 0.418646, 0.418646, 0.401658, 0.40511, 0.486429, 0.486429, 0.458154, 0.422041, 0.4292, 0.352862, 0.352862, 0.356642, 0.291804, 0.247041, 0.332115, 0.36309, 0.271506, 0.36309, 0.370445, 0.40511, 0.40511, 0.324872, 0.342579, 0.257454, 0.247041, 0.239899, 0.232838, 0.236433, 0.301917, 0.390993, 0.390993, 0.311707, 0.225814, 0.271506, 0.31487, 0.236433, 0.25406, 0.271506, 0.239899, 0.243554, 0.284882, 0.200174, 0.311707, 0.219301, 0.239899, 0.164327, 0.173081, 0.155435, 0.158265, 0.078022, 0.06312, 0.111485, 0.167087, 0.236433, 0.229226, 0.194234, 0.194234, 0.129801, 0.170161, 0.196879, 0.196879, 0.219301, 0.216401, 0.125101, 0.120615, 0.200174, 0.284882, 0.247041, 0.275179, 0.264545, 0.328603, 0.370445, 0.278302, 0.295083, 0.301917, 0.264545, 0.21291, 0.243554, 0.318242, 0.31487, 0.25031, 0.216401, 0.191378, 0.206376, 0.281712, 0.36309, 0.328603, 0.332115, 0.398279, 0.398279, 0.418646, 0.447574, 0.398279, 0.490133, 0.494003, 0.418646, 0.444081, 0.575842, 0.570702, 0.483068, 0.51388, 0.618285, 0.653063, 0.699094, 0.680603, 0.694846, 0.694846, 0.59917, 0.59014, 0.545602, 0.450668, 0.346032, 0.346032, 0.370445, 0.36309, 0.25406, 0.335645, 0.356642, 0.318242, 0.321458, 0.384043, 0.301917, 0.203355, 0.182256, 0.173081, 0.25031, 0.257454, 0.26085, 0.324872, 0.352862, 0.370445, 0.458154, 0.56648, 0.585406, 0.618285, 0.613573, 0.632174, 0.490133, 0.40511, 0.401658, 0.468512, 0.480142, 0.483068, 0.468512, 0.468512, 0.483068, 0.414856, 0.408655, 0.418646, 0.433034, 0.36309, 0.318242, 0.239899, 0.203355, 0.194234, 0.191378, 0.206376, 0.203355, 0.203355, 0.271506, 0.30533, 0.206376, 0.132295, 0.147574, 0.17593, 0.134866, 0.147574, 0.129801, 0.120615, 0.125101, 0.127496, 0.132295, 0.167087, 0.21291, 0.167087, 0.147574, 0.085092, 0.067594, 0.116183, 0.203355, 0.21291, 0.194234, 0.173081, 0.25031, 0.232838, 0.298791, 0.349426, 0.284882, 0.311707, 0.236433, 0.222385, 0.206376, 0.25031, 0.206376, 0.247041, 0.321458, 0.318242, 0.394753, 0.418646, 0.339168, 0.298791, 0.298791, 0.295083, 0.30533, 0.236433, 0.31487, 0.311707, 0.332115, 0.301917, 0.281712, 0.295083, 0.301917, 0.311707, 0.216401, 0.216401, 0.206376, 0.225814, 0.284882, 0.288399, 0.26085, 0.359901, 0.284882, 0.275179, 0.264545, 0.247041, 0.308712, 0.308712, 0.308712, 0.31487, 0.311707, 0.394753, 0.461924, 0.468512, 0.41194, 0.497853, 0.553315, 0.447574, 0.42561, 0.30533, 0.308712, 0.30533, 0.17593, 0.229226, 0.247041, 0.275179, 0.370445, 0.377384, 0.291804, 0.222385, 0.222385, 0.264545, 0.239899, 0.21291, 0.164327, 0.182256, 0.147574, 0.100716, 0.167087, 0.129801, 0.222385], '')</t>
  </si>
  <si>
    <t>[208, 308, 309, 311, 312, 313, 314, 315, 316, 317, 318, 319, 320, 343, 344, 345, 346, 347, 446]</t>
  </si>
  <si>
    <t xml:space="preserve">F5RWA3|F5RWA3_9ENTR LysR family transcriptional regulator OS=Enterobacter hormaechei ATCC 49162 </t>
  </si>
  <si>
    <t>([0.41194, 0.332115, 0.318242, 0.308712, 0.25031, 0.196879, 0.225814, 0.257454, 0.284882, 0.308712, 0.222385, 0.25031, 0.236433, 0.206376, 0.17593, 0.185198, 0.275179, 0.182256, 0.170161, 0.209395, 0.196879, 0.225814, 0.298791, 0.298791, 0.26085, 0.324872, 0.40511, 0.374039, 0.284882, 0.25406, 0.25406, 0.278302, 0.295083, 0.295083, 0.324872, 0.271506, 0.268042, 0.264545, 0.342579, 0.26085, 0.194234, 0.203355, 0.229226, 0.229226, 0.271506, 0.335645, 0.335645, 0.25406, 0.25406, 0.26085, 0.301917, 0.311707, 0.366687, 0.349426, 0.356642, 0.356642, 0.352862, 0.278302, 0.236433, 0.236433, 0.225814, 0.332115, 0.356642, 0.324872, 0.232838, 0.232838, 0.25406, 0.167087, 0.225814, 0.179055, 0.229226, 0.222385, 0.229226, 0.278302, 0.194234, 0.191378, 0.194234, 0.291804, 0.370445, 0.401658, 0.422041, 0.562014, 0.529623, 0.490133, 0.538167, 0.541878, 0.529623, 0.418646, 0.534167, 0.461924, 0.59917, 0.661982, 0.666105, 0.525368, 0.505461, 0.626927, 0.51388, 0.40511, 0.308712, 0.308712, 0.318242, 0.219301, 0.125101, 0.090864, 0.094817, 0.047319, 0.06312, 0.036378, 0.060549, 0.032017, 0.060549, 0.047319, 0.033407, 0.032017, 0.037156, 0.041405, 0.041405, 0.046336, 0.088832, 0.158265, 0.125101, 0.116183, 0.147574, 0.137348, 0.219301, 0.134866, 0.164327, 0.167087, 0.268042, 0.271506, 0.271506, 0.247041, 0.219301, 0.26085, 0.17593, 0.232838, 0.139895, 0.147574, 0.222385, 0.222385, 0.144935, 0.196879, 0.209395, 0.26085, 0.308712, 0.209395, 0.264545, 0.26085, 0.321458, 0.216401, 0.225814, 0.31487, 0.324872, 0.26085, 0.25406, 0.356642, 0.271506, 0.284882, 0.275179, 0.225814, 0.232838, 0.335645, 0.31487, 0.21291, 0.111485, 0.118441, 0.185198, 0.21291, 0.284882, 0.26085, 0.380708, 0.384043, 0.394753, 0.401658, 0.517562, 0.538167, 0.4292, 0.4292, 0.505461, 0.494003, 0.545602, 0.534167, 0.394753, 0.380708, 0.42561, 0.545602, 0.525368, 0.494003, 0.494003, 0.494003, 0.483068, 0.352862, 0.239899, 0.225814, 0.109221, 0.11371, 0.059222, 0.081712, 0.134866, 0.129801, 0.129801, 0.134866, 0.142424, 0.144935, 0.120615, 0.096677, 0.079919, 0.0704, 0.102787, 0.120615, 0.120615, 0.060549, 0.090864, 0.170161, 0.173081, 0.298791, 0.194234, 0.179055, 0.179055, 0.155435, 0.092881, 0.090864, 0.066181, 0.038042, 0.0704, 0.069024, 0.120615, 0.085092, 0.132295, 0.073402, 0.06184, 0.030611, 0.035586, 0.05306, 0.054297, 0.030611, 0.016528, 0.016021, 0.029376, 0.03976, 0.03976, 0.041405, 0.047319, 0.059222, 0.094817, 0.10481, 0.074921, 0.047319, 0.083462, 0.051831, 0.046336, 0.050641, 0.109221, 0.090864, 0.048328, 0.047319, 0.098513, 0.088832, 0.127496, 0.129801, 0.067594, 0.081712, 0.081712, 0.038042, 0.020522, 0.024393, 0.022306, 0.038042, 0.059222, 0.059222, 0.058088, 0.118441, 0.127496, 0.118441, 0.134866, 0.191378, 0.144935, 0.0704, 0.090864, 0.088832, 0.06312, 0.058088, 0.058088, 0.111485, 0.18812, 0.288399, 0.161087, 0.088832, 0.102787, 0.102787, 0.083462, 0.109221, 0.0704, 0.042364, 0.030611, 0.050641, 0.035586, 0.034068, 0.06312, 0.098513], '')</t>
  </si>
  <si>
    <t>[81, 82, 84, 85, 86, 88, 90, 91, 92, 93, 94, 95, 96, 174, 175, 178, 180, 181, 185, 186]</t>
  </si>
  <si>
    <t xml:space="preserve">F5RWA4|F5RWA4_9ENTR Type IV conjugative transfer system protein TraE OS=Enterobacter hormaechei ATCC 49162 </t>
  </si>
  <si>
    <t>([0.622677, 0.712013, 0.661982, 0.517562, 0.490133, 0.529623, 0.505461, 0.418646, 0.436924, 0.418646, 0.352862, 0.384043, 0.352862, 0.36309, 0.295083, 0.328603, 0.31487, 0.31487, 0.30533, 0.206376, 0.243554, 0.268042, 0.209395, 0.158265, 0.229226, 0.264545, 0.170161, 0.120615, 0.191378, 0.120615, 0.139895, 0.15284, 0.15008, 0.191378, 0.111485, 0.170161, 0.196879, 0.134866, 0.134866, 0.0704, 0.079919, 0.044297, 0.038858, 0.037156, 0.067594, 0.066181, 0.06312, 0.120615, 0.167087, 0.161087, 0.161087, 0.137348, 0.191378, 0.21291, 0.203355, 0.30533, 0.209395, 0.209395, 0.200174, 0.120615, 0.219301, 0.21291, 0.268042, 0.225814, 0.167087, 0.164327, 0.185198, 0.179055, 0.191378, 0.147574, 0.076542, 0.129801, 0.127496, 0.129801, 0.129801, 0.129801, 0.096677, 0.132295, 0.081712, 0.111485, 0.100716, 0.098513, 0.173081, 0.173081, 0.129801, 0.222385, 0.232838, 0.243554, 0.247041, 0.158265, 0.239899, 0.352862, 0.291804, 0.318242, 0.324872, 0.275179, 0.191378, 0.137348, 0.158265, 0.229226, 0.194234, 0.275179, 0.284882, 0.275179, 0.191378, 0.271506, 0.271506, 0.191378, 0.182256, 0.111485, 0.155435, 0.164327, 0.102787, 0.155435, 0.083462, 0.066181, 0.045352, 0.050641, 0.076542, 0.042364, 0.047319, 0.059222, 0.037156, 0.035586, 0.033407, 0.03976, 0.03976, 0.021816, 0.034068, 0.029376, 0.051831, 0.041405, 0.041405, 0.086953, 0.079919, 0.15008, 0.109221, 0.185198, 0.216401, 0.216401, 0.216401, 0.203355, 0.158265, 0.271506, 0.257454, 0.229226, 0.328603, 0.243554, 0.352862, 0.324872, 0.308712, 0.291804, 0.311707, 0.26085, 0.191378, 0.158265, 0.129801, 0.21291, 0.155435], '')</t>
  </si>
  <si>
    <t>[0, 1, 2, 3, 5, 6]</t>
  </si>
  <si>
    <t xml:space="preserve">F5RWA5|F5RWA5_9ENTR GntR family transcriptional regulator OS=Enterobacter hormaechei ATCC 49162 </t>
  </si>
  <si>
    <t>([0.36309, 0.257454, 0.301917, 0.356642, 0.40511, 0.31487, 0.349426, 0.377384, 0.394753, 0.346032, 0.291804, 0.321458, 0.356642, 0.324872, 0.335645, 0.414856, 0.335645, 0.352862, 0.408655, 0.401658, 0.394753, 0.328603, 0.335645, 0.30533, 0.30533, 0.301917, 0.31487, 0.30533, 0.239899, 0.21291, 0.278302, 0.352862, 0.36309, 0.271506, 0.284882, 0.281712, 0.25406, 0.229226, 0.179055, 0.129801, 0.137348, 0.142424, 0.194234, 0.281712, 0.308712, 0.209395, 0.132295, 0.139895, 0.142424, 0.203355, 0.229226, 0.200174, 0.200174, 0.191378, 0.264545, 0.25031, 0.179055, 0.216401, 0.332115, 0.370445, 0.380708, 0.380708, 0.295083, 0.321458, 0.278302, 0.284882, 0.384043, 0.4292, 0.529623, 0.494003, 0.497853, 0.509769, 0.505461, 0.51388, 0.51388, 0.51388, 0.42561, 0.529623, 0.480142, 0.447574, 0.352862, 0.342579, 0.418646, 0.509769, 0.480142, 0.534167, 0.525368, 0.472492, 0.509769, 0.370445, 0.321458, 0.308712, 0.328603, 0.359901, 0.257454, 0.288399, 0.247041, 0.247041, 0.229226, 0.26085, 0.161087, 0.264545, 0.268042, 0.268042, 0.257454, 0.158265, 0.092881, 0.055536, 0.040537, 0.033407, 0.064632, 0.11371, 0.092881, 0.081712, 0.081712, 0.118441, 0.076542, 0.094817, 0.158265, 0.161087, 0.173081, 0.236433, 0.137348, 0.225814, 0.26085, 0.291804, 0.328603, 0.328603, 0.41194, 0.380708, 0.324872, 0.356642, 0.264545, 0.298791, 0.308712, 0.278302, 0.216401, 0.222385, 0.225814, 0.139895, 0.078022, 0.078022, 0.055536, 0.092881, 0.086953, 0.071867, 0.034884, 0.05306, 0.059222, 0.06184, 0.102787, 0.179055, 0.161087, 0.17593, 0.11371, 0.058088, 0.073402, 0.127496, 0.15284, 0.090864, 0.147574, 0.222385, 0.206376, 0.216401, 0.21291, 0.142424, 0.083462, 0.083462, 0.090864, 0.137348, 0.079919, 0.079919, 0.071867, 0.064632, 0.096677, 0.158265, 0.247041, 0.17593, 0.125101, 0.060549, 0.116183, 0.125101, 0.144935, 0.147574, 0.142424, 0.074921, 0.096677, 0.158265, 0.25031, 0.25031, 0.161087, 0.161087, 0.185198, 0.185198, 0.116183, 0.078022, 0.086953, 0.086953, 0.076542, 0.11371, 0.209395, 0.139895, 0.155435, 0.088832, 0.092881, 0.15284, 0.225814, 0.268042, 0.222385, 0.219301, 0.21291, 0.308712, 0.301917, 0.219301, 0.147574, 0.229226, 0.308712, 0.275179, 0.275179, 0.370445, 0.339168, 0.332115, 0.281712, 0.222385, 0.200174, 0.137348, 0.139895, 0.191378, 0.18812, 0.222385, 0.222385, 0.216401, 0.236433, 0.243554, 0.295083, 0.311707, 0.31487, 0.21291, 0.216401, 0.142424, 0.161087, 0.191378, 0.18812, 0.31487, 0.356642, 0.36309, 0.342579, 0.346032, 0.200174, 0.17593, 0.17593, 0.179055, 0.194234, 0.179055, 0.229226, 0.15008, 0.134866, 0.078022, 0.142424, 0.147574, 0.229226, 0.120615, 0.122885, 0.127496, 0.127496, 0.058088, 0.098513, 0.092881, 0.090864, 0.173081, 0.200174, 0.144935, 0.081712, 0.088832, 0.079919, 0.055536, 0.116183, 0.182256, 0.185198, 0.179055, 0.17593, 0.167087, 0.268042, 0.264545, 0.196879, 0.11371, 0.11371, 0.086953, 0.15284, 0.15284, 0.074921, 0.074921, 0.11371, 0.185198, 0.094817, 0.073402, 0.147574, 0.147574, 0.090864, 0.147574, 0.111485, 0.111485, 0.06184, 0.038042, 0.024826, 0.028695, 0.06312, 0.109221, 0.137348, 0.139895, 0.092881, 0.179055, 0.155435, 0.078022, 0.078022, 0.137348, 0.120615, 0.083462, 0.088832, 0.088832, 0.050641, 0.069024, 0.066181, 0.120615, 0.179055, 0.271506, 0.247041, 0.139895, 0.167087, 0.179055, 0.17593, 0.158265, 0.094817, 0.116183, 0.185198, 0.096677, 0.05306, 0.088832, 0.116183, 0.111485, 0.17593, 0.15284, 0.078022, 0.078022, 0.076542, 0.040537, 0.033407, 0.050641, 0.066181, 0.06312, 0.048328, 0.028107, 0.027463, 0.050641, 0.051831, 0.06312, 0.125101, 0.203355, 0.10481, 0.073402, 0.041405, 0.034884, 0.059222, 0.0704, 0.073402, 0.081712, 0.092881, 0.051831, 0.051831, 0.073402, 0.042364, 0.025316, 0.021381, 0.038858, 0.040537, 0.041405, 0.045352, 0.047319, 0.045352, 0.092881, 0.090864, 0.15008, 0.109221, 0.086953, 0.118441, 0.058088, 0.030611, 0.038042, 0.0704, 0.0704, 0.066181, 0.092881, 0.182256, 0.291804, 0.301917, 0.200174, 0.164327, 0.15284, 0.096677, 0.048328, 0.050641, 0.074921, 0.078022, 0.137348, 0.125101, 0.155435, 0.196879, 0.295083, 0.295083, 0.209395, 0.209395, 0.182256, 0.122885, 0.067594, 0.066181, 0.059222, 0.102787, 0.122885, 0.122885, 0.179055, 0.194234, 0.18812, 0.111485, 0.0704, 0.051831, 0.088832, 0.046336, 0.078022, 0.078022, 0.06184, 0.102787, 0.102787, 0.069024, 0.139895, 0.229226, 0.203355, 0.132295, 0.139895, 0.086953, 0.050641, 0.054297, 0.096677, 0.118441, 0.185198, 0.247041, 0.295083, 0.298791, 0.401658, 0.401658, 0.301917, 0.288399, 0.288399, 0.268042, 0.346032, 0.31487, 0.278302, 0.288399, 0.377384, 0.339168, 0.447574, 0.59014, 0.541878], '')</t>
  </si>
  <si>
    <t>[68, 71, 72, 73, 74, 75, 77, 83, 85, 86, 88, 460, 461]</t>
  </si>
  <si>
    <t xml:space="preserve">F5RWA6|F5RWA6_9ENTR DUF1127 domain-containing protein OS=Enterobacter hormaechei ATCC 49162 </t>
  </si>
  <si>
    <t>([0.30533, 0.15008, 0.094817, 0.100716, 0.050641, 0.041405, 0.020522, 0.018106, 0.020165, 0.026338, 0.035586, 0.026892, 0.025762, 0.059222, 0.046336, 0.026892, 0.023963, 0.015694, 0.017447, 0.016528, 0.018106, 0.015078, 0.026892, 0.026892, 0.019401, 0.035586, 0.056825, 0.094817, 0.134866, 0.155435, 0.15008, 0.15284, 0.15284, 0.161087, 0.147574, 0.196879, 0.284882, 0.200174, 0.281712, 0.257454, 0.17593, 0.170161, 0.122885, 0.106997, 0.144935, 0.203355, 0.179055, 0.142424, 0.161087, 0.134866, 0.10481, 0.076542, 0.044297], '')</t>
  </si>
  <si>
    <t xml:space="preserve">F5RWA8|F5RWA8_9ENTR DUF2171 domain-containing protein OS=Enterobacter hormaechei ATCC 49162 </t>
  </si>
  <si>
    <t>([0.25031, 0.30533, 0.342579, 0.390993, 0.339168, 0.295083, 0.298791, 0.324872, 0.288399, 0.31487, 0.335645, 0.370445, 0.387226, 0.414856, 0.418646, 0.356642, 0.36309, 0.370445, 0.332115, 0.41194, 0.414856, 0.418646, 0.41194, 0.332115, 0.318242, 0.298791, 0.335645, 0.349426, 0.349426, 0.408655, 0.433034, 0.444081, 0.436924, 0.497853, 0.497853, 0.557691, 0.642678, 0.642678, 0.505461, 0.490133, 0.517562, 0.433034, 0.422041, 0.342579, 0.36309, 0.374039, 0.447574, 0.408655, 0.422041, 0.42561, 0.436924, 0.401658, 0.335645, 0.284882, 0.209395, 0.209395, 0.209395, 0.216401, 0.21291, 0.308712, 0.394753, 0.311707, 0.291804, 0.271506, 0.356642, 0.339168, 0.342579, 0.356642, 0.394753, 0.36309, 0.339168, 0.301917, 0.278302, 0.318242, 0.366687, 0.450668, 0.418646, 0.398279, 0.339168], '')</t>
  </si>
  <si>
    <t>[35, 36, 37, 38, 40]</t>
  </si>
  <si>
    <t xml:space="preserve">F5RWA9|F5RWA9_9ENTR 6,7-dimethyl-8-ribityllumazine synthase subunit OS=Enterobacter hormaechei ATCC 49162 </t>
  </si>
  <si>
    <t>([0.257454, 0.288399, 0.342579, 0.387226, 0.40511, 0.390993, 0.42561, 0.346032, 0.370445, 0.311707, 0.311707, 0.271506, 0.291804, 0.291804, 0.25406, 0.191378, 0.125101, 0.173081, 0.182256, 0.158265, 0.161087, 0.232838, 0.236433, 0.236433, 0.236433, 0.185198, 0.209395, 0.196879, 0.291804, 0.301917, 0.301917, 0.298791, 0.380708, 0.356642, 0.31487, 0.339168, 0.40511, 0.480142, 0.444081, 0.545602, 0.618285, 0.626927, 0.626927, 0.642678, 0.63748, 0.63748, 0.716283, 0.618285, 0.529623, 0.525368, 0.4292, 0.41194, 0.433034, 0.401658, 0.370445, 0.418646, 0.390993, 0.308712, 0.25406, 0.257454, 0.219301, 0.191378, 0.144935, 0.120615, 0.086953, 0.060549, 0.036378, 0.024393, 0.033407], '')</t>
  </si>
  <si>
    <t>[39, 40, 41, 42, 43, 44, 45, 46, 47, 48, 49]</t>
  </si>
  <si>
    <t xml:space="preserve">F5RWB0|F5RWB0_9ENTR Cupin 4 family protein OS=Enterobacter hormaechei ATCC 49162 </t>
  </si>
  <si>
    <t>([0.111485, 0.044297, 0.028107, 0.050641, 0.0704, 0.038858, 0.023963, 0.036378, 0.048328, 0.069024, 0.100716, 0.088832, 0.067594, 0.078022, 0.071867, 0.127496, 0.102787, 0.085092, 0.092881, 0.17593, 0.079919, 0.046336, 0.106997, 0.191378, 0.10481, 0.111485, 0.216401, 0.339168, 0.342579, 0.257454, 0.216401, 0.196879, 0.179055, 0.216401, 0.25031, 0.268042, 0.281712, 0.318242, 0.366687, 0.352862, 0.335645, 0.447574, 0.42561, 0.342579, 0.311707, 0.398279, 0.36309, 0.349426, 0.339168, 0.321458, 0.301917, 0.342579, 0.311707, 0.394753, 0.436924, 0.494003, 0.5017, 0.356642, 0.356642, 0.418646, 0.288399, 0.30533, 0.324872, 0.324872, 0.401658, 0.422041, 0.440853, 0.472492, 0.349426, 0.342579, 0.25406, 0.275179, 0.232838, 0.275179, 0.25031, 0.173081, 0.179055, 0.15284, 0.161087, 0.142424, 0.11371, 0.229226, 0.191378, 0.158265, 0.257454, 0.170161, 0.106997, 0.098513, 0.111485, 0.10481, 0.102787, 0.116183, 0.116183, 0.15284, 0.15284, 0.098513, 0.142424, 0.081712, 0.092881, 0.179055, 0.120615, 0.122885, 0.06184, 0.071867, 0.040537, 0.035586, 0.040537, 0.073402, 0.079919, 0.0704, 0.142424, 0.102787, 0.15284, 0.26085, 0.225814, 0.137348, 0.243554, 0.271506, 0.25406, 0.25406, 0.179055, 0.158265, 0.129801, 0.132295, 0.147574, 0.257454, 0.216401, 0.288399, 0.257454, 0.247041, 0.236433, 0.137348, 0.18812, 0.134866, 0.118441, 0.132295, 0.203355, 0.122885, 0.129801, 0.173081, 0.155435, 0.229226, 0.229226, 0.239899, 0.352862, 0.324872, 0.349426, 0.366687, 0.278302, 0.200174, 0.196879, 0.147574, 0.257454, 0.291804, 0.239899, 0.257454, 0.271506, 0.191378, 0.191378, 0.17593, 0.236433, 0.25406, 0.158265, 0.232838, 0.332115, 0.308712, 0.328603, 0.216401, 0.167087, 0.15284, 0.15284, 0.185198, 0.275179, 0.264545, 0.137348, 0.26085, 0.232838, 0.216401, 0.308712, 0.278302, 0.275179, 0.247041, 0.25406, 0.346032, 0.346032, 0.236433, 0.243554, 0.147574, 0.219301, 0.236433, 0.339168, 0.31487, 0.281712, 0.257454, 0.281712, 0.40511, 0.380708, 0.384043, 0.387226, 0.301917, 0.332115, 0.324872, 0.332115, 0.206376, 0.17593, 0.21291, 0.206376, 0.17593, 0.18812, 0.206376, 0.281712, 0.291804, 0.318242, 0.328603, 0.328603, 0.318242, 0.301917, 0.209395, 0.21291, 0.209395, 0.318242, 0.41194, 0.332115, 0.339168, 0.374039, 0.394753, 0.401658, 0.490133, 0.553315, 0.666105, 0.626927, 0.529623, 0.541878, 0.675549, 0.549308, 0.570702, 0.458154, 0.483068, 0.58069, 0.486429, 0.465241, 0.450668, 0.398279, 0.444081, 0.352862, 0.444081, 0.41194, 0.30533, 0.308712, 0.268042, 0.298791, 0.318242, 0.398279, 0.271506, 0.26085, 0.335645, 0.209395, 0.18812, 0.17593, 0.179055, 0.158265, 0.118441, 0.10481, 0.134866, 0.18812, 0.257454, 0.236433, 0.298791, 0.301917, 0.318242, 0.247041, 0.191378, 0.155435, 0.122885, 0.229226, 0.257454, 0.301917, 0.318242, 0.422041, 0.390993, 0.414856, 0.553315, 0.557691, 0.472492, 0.480142, 0.414856, 0.346032, 0.366687, 0.346032, 0.42561, 0.433034, 0.525368, 0.472492, 0.497853, 0.517562, 0.408655, 0.374039, 0.339168, 0.342579, 0.335645, 0.324872, 0.222385, 0.21291, 0.191378, 0.278302, 0.264545, 0.291804, 0.268042, 0.161087, 0.102787, 0.109221, 0.094817, 0.10481, 0.170161, 0.11371, 0.137348, 0.209395, 0.155435, 0.167087, 0.21291, 0.232838, 0.243554, 0.295083, 0.298791, 0.352862, 0.26085, 0.196879, 0.191378, 0.200174, 0.30533, 0.408655, 0.311707, 0.31487, 0.30533, 0.257454, 0.359901, 0.25406, 0.247041, 0.332115, 0.288399, 0.232838, 0.232838, 0.271506, 0.332115, 0.288399, 0.209395, 0.222385, 0.30533, 0.339168, 0.346032, 0.346032, 0.321458, 0.324872, 0.236433, 0.236433, 0.278302, 0.25406, 0.257454, 0.170161, 0.096677, 0.06184, 0.11371, 0.125101, 0.096677, 0.06184, 0.059222, 0.098513, 0.125101, 0.085092, 0.049374, 0.078022, 0.048328, 0.030003], '')</t>
  </si>
  <si>
    <t>[56, 228, 229, 230, 231, 232, 233, 234, 235, 238, 281, 282, 291, 294]</t>
  </si>
  <si>
    <t xml:space="preserve">F5RWB2|F5RWB2_9ENTR LuxR family DNA-binding response regulator OS=Enterobacter hormaechei ATCC 49162 </t>
  </si>
  <si>
    <t>([0.06312, 0.111485, 0.155435, 0.10481, 0.132295, 0.179055, 0.206376, 0.155435, 0.118441, 0.142424, 0.098513, 0.074921, 0.074921, 0.076542, 0.106997, 0.173081, 0.17593, 0.243554, 0.281712, 0.17593, 0.164327, 0.074921, 0.067594, 0.064632, 0.083462, 0.096677, 0.071867, 0.034068, 0.031287, 0.050641, 0.026892, 0.060549, 0.051831, 0.050641, 0.055536, 0.03976, 0.043307, 0.081712, 0.054297, 0.044297, 0.044297, 0.025316, 0.059222, 0.046336, 0.050641, 0.049374, 0.051831, 0.069024, 0.078022, 0.137348, 0.139895, 0.125101, 0.11371, 0.147574, 0.106997, 0.106997, 0.147574, 0.073402, 0.0704, 0.085092, 0.127496, 0.200174, 0.288399, 0.298791, 0.243554, 0.264545, 0.209395, 0.111485, 0.05306, 0.055536, 0.056825, 0.056825, 0.120615, 0.111485, 0.170161, 0.125101, 0.137348, 0.134866, 0.209395, 0.15008, 0.182256, 0.15284, 0.090864, 0.088832, 0.078022, 0.137348, 0.096677, 0.096677, 0.17593, 0.17593, 0.17593, 0.17593, 0.17593, 0.196879, 0.139895, 0.144935, 0.229226, 0.200174, 0.209395, 0.139895, 0.125101, 0.125101, 0.15008, 0.15008, 0.164327, 0.164327, 0.139895, 0.102787, 0.173081, 0.098513, 0.155435, 0.243554, 0.247041, 0.26085, 0.200174, 0.239899, 0.225814, 0.161087, 0.161087, 0.200174, 0.295083, 0.291804, 0.264545, 0.182256, 0.275179, 0.268042, 0.271506, 0.311707, 0.366687, 0.36309, 0.366687, 0.40511, 0.42561, 0.418646, 0.422041, 0.458154, 0.505461, 0.433034, 0.418646, 0.433034, 0.332115, 0.295083, 0.298791, 0.328603, 0.414856, 0.414856, 0.324872, 0.339168, 0.328603, 0.370445, 0.281712, 0.335645, 0.298791, 0.278302, 0.196879, 0.185198, 0.125101, 0.118441, 0.17593, 0.170161, 0.170161, 0.182256, 0.209395, 0.225814, 0.243554, 0.247041, 0.247041, 0.335645, 0.25406, 0.225814, 0.225814, 0.321458, 0.321458, 0.352862, 0.278302, 0.36309, 0.366687, 0.366687, 0.342579, 0.339168, 0.349426, 0.275179, 0.346032, 0.318242, 0.321458, 0.31487, 0.311707, 0.229226, 0.236433, 0.308712, 0.356642, 0.352862, 0.377384, 0.380708, 0.377384, 0.4292, 0.40511, 0.384043, 0.444081, 0.458154, 0.4292, 0.525368, 0.63748, 0.613573, 0.653063], '')</t>
  </si>
  <si>
    <t>[136, 201, 202, 203, 204]</t>
  </si>
  <si>
    <t xml:space="preserve">F5RWB3|F5RWB3_9ENTR histidine kinase OS=Enterobacter hormaechei ATCC 49162 </t>
  </si>
  <si>
    <t>([0.433034, 0.41194, 0.42561, 0.454136, 0.468512, 0.370445, 0.394753, 0.4292, 0.450668, 0.458154, 0.447574, 0.370445, 0.295083, 0.196879, 0.194234, 0.196879, 0.206376, 0.127496, 0.090864, 0.088832, 0.164327, 0.094817, 0.064632, 0.055536, 0.059222, 0.067594, 0.116183, 0.118441, 0.064632, 0.06312, 0.034068, 0.032017, 0.067594, 0.100716, 0.158265, 0.158265, 0.170161, 0.17593, 0.236433, 0.318242, 0.4292, 0.418646, 0.377384, 0.384043, 0.328603, 0.284882, 0.278302, 0.243554, 0.17593, 0.25406, 0.264545, 0.380708, 0.422041, 0.42561, 0.440853, 0.440853, 0.408655, 0.387226, 0.370445, 0.374039, 0.281712, 0.278302, 0.291804, 0.414856, 0.387226, 0.444081, 0.384043, 0.374039, 0.408655, 0.480142, 0.390993, 0.384043, 0.374039, 0.370445, 0.25406, 0.209395, 0.139895, 0.164327, 0.182256, 0.132295, 0.11371, 0.179055, 0.185198, 0.191378, 0.102787, 0.18812, 0.216401, 0.30533, 0.200174, 0.170161, 0.111485, 0.129801, 0.074921, 0.060549, 0.071867, 0.069024, 0.045352, 0.038858, 0.042364, 0.021816, 0.019401, 0.0198, 0.01227, 0.011903, 0.009865, 0.015694, 0.015694, 0.013265, 0.009294, 0.014586, 0.016826, 0.016257, 0.019109, 0.033407, 0.020522, 0.011518, 0.021816, 0.030611, 0.050641, 0.026892, 0.045352, 0.044297, 0.028695, 0.05306, 0.064632, 0.046336, 0.046336, 0.050641, 0.049374, 0.081712, 0.049374, 0.049374, 0.090864, 0.066181, 0.038858, 0.078022, 0.127496, 0.122885, 0.092881, 0.109221, 0.196879, 0.196879, 0.25031, 0.264545, 0.161087, 0.098513, 0.15284, 0.15284, 0.147574, 0.15284, 0.161087, 0.147574, 0.15008, 0.088832, 0.079919, 0.127496, 0.064632, 0.064632, 0.034884, 0.059222, 0.032017, 0.027463, 0.028695, 0.034068, 0.06184, 0.098513, 0.071867, 0.0704, 0.071867, 0.0704, 0.100716, 0.058088, 0.102787, 0.083462, 0.134866, 0.216401, 0.219301, 0.339168, 0.366687, 0.422041, 0.332115, 0.398279, 0.384043, 0.408655, 0.4292, 0.422041, 0.458154, 0.59917, 0.604312, 0.608892, 0.618285, 0.58069, 0.657645, 0.570702, 0.626927, 0.626927, 0.632174, 0.632174, 0.63748, 0.5017, 0.440853, 0.541878, 0.490133, 0.494003, 0.377384, 0.298791, 0.222385, 0.139895, 0.15284, 0.094817, 0.055536, 0.05306, 0.05306, 0.066181, 0.059222, 0.069024, 0.035586, 0.040537, 0.025316, 0.023534, 0.032677, 0.06312, 0.069024, 0.122885, 0.125101, 0.203355, 0.167087, 0.21291, 0.30533, 0.200174, 0.281712, 0.281712, 0.25031, 0.247041, 0.26085, 0.374039, 0.264545, 0.342579, 0.352862, 0.436924, 0.440853, 0.40511, 0.390993, 0.41194, 0.41194, 0.346032, 0.366687, 0.480142, 0.476583, 0.394753, 0.483068, 0.483068, 0.483068, 0.42561, 0.352862, 0.335645, 0.225814, 0.229226, 0.278302, 0.243554, 0.25406, 0.288399, 0.370445, 0.384043, 0.352862, 0.25406, 0.321458, 0.295083, 0.229226, 0.275179, 0.356642, 0.281712, 0.194234, 0.247041, 0.346032, 0.342579, 0.349426, 0.4292, 0.436924, 0.42561, 0.398279, 0.390993, 0.278302, 0.264545, 0.219301, 0.236433, 0.321458, 0.332115, 0.232838, 0.225814, 0.225814, 0.129801, 0.118441, 0.21291, 0.243554, 0.232838, 0.321458, 0.335645, 0.339168, 0.40511, 0.4292, 0.42561, 0.324872, 0.414856, 0.321458, 0.318242, 0.318242, 0.284882, 0.18812, 0.17593, 0.236433, 0.194234, 0.308712, 0.440853, 0.41194, 0.380708, 0.370445, 0.377384, 0.291804, 0.196879, 0.173081, 0.122885, 0.078022, 0.15284, 0.15284, 0.164327, 0.191378, 0.182256, 0.206376, 0.291804, 0.366687, 0.401658, 0.450668, 0.359901, 0.25406, 0.25406, 0.191378, 0.194234, 0.179055, 0.278302, 0.366687, 0.398279, 0.332115, 0.440853, 0.414856, 0.40511, 0.476583, 0.40511, 0.301917, 0.271506, 0.278302, 0.31487, 0.194234, 0.17593, 0.25031, 0.236433, 0.232838, 0.339168, 0.339168, 0.332115, 0.225814, 0.15284, 0.094817, 0.134866, 0.086953, 0.090864, 0.090864, 0.056825, 0.096677, 0.170161, 0.122885, 0.116183, 0.134866, 0.216401, 0.139895, 0.170161, 0.164327, 0.158265, 0.100716, 0.058088, 0.058088, 0.086953, 0.118441, 0.098513, 0.118441, 0.179055, 0.109221, 0.090864, 0.081712, 0.076542, 0.040537, 0.041405, 0.042364, 0.0198, 0.023534, 0.041405, 0.033407, 0.069024, 0.041405, 0.05306, 0.098513, 0.051831, 0.051831, 0.032017, 0.069024, 0.037156, 0.034884, 0.06312, 0.06312, 0.06184, 0.069024, 0.118441, 0.116183, 0.127496, 0.222385, 0.116183, 0.092881, 0.058088, 0.048328, 0.044297, 0.034884, 0.041405, 0.092881, 0.05306, 0.11371, 0.064632, 0.067594, 0.038858, 0.044297, 0.06184, 0.106997, 0.118441, 0.118441, 0.100716, 0.086953, 0.06184, 0.118441, 0.147574, 0.11371, 0.11371, 0.10481, 0.167087, 0.11371, 0.100716, 0.137348, 0.127496, 0.102787, 0.161087, 0.25031, 0.191378, 0.120615, 0.069024, 0.043307, 0.024393, 0.032677, 0.033407, 0.044297, 0.019109, 0.015344, 0.032017, 0.034068, 0.069024, 0.050641, 0.079919, 0.044297, 0.034884, 0.020522, 0.025316, 0.016021, 0.016528, 0.021816, 0.021816, 0.040537, 0.025316, 0.023087, 0.038858, 0.031287, 0.024393, 0.05306, 0.035586, 0.035586, 0.035586, 0.020165, 0.025762, 0.021816, 0.021381, 0.018787, 0.031287, 0.059222, 0.069024, 0.064632, 0.048328, 0.040537, 0.047319, 0.05306, 0.059222, 0.034884, 0.027463, 0.021816, 0.018787, 0.033407, 0.030611, 0.031287, 0.031287, 0.029376, 0.028107, 0.028107, 0.050641, 0.055536, 0.042364, 0.067594, 0.036378, 0.047319, 0.094817, 0.06184, 0.060549, 0.088832, 0.132295, 0.116183, 0.203355, 0.25406, 0.222385, 0.194234, 0.191378, 0.288399, 0.26085, 0.268042, 0.366687, 0.275179, 0.194234, 0.26085, 0.26085, 0.390993, 0.288399, 0.281712, 0.239899, 0.332115, 0.332115, 0.264545, 0.324872, 0.291804, 0.17593, 0.127496, 0.15284, 0.144935, 0.079919, 0.045352, 0.044297, 0.026892, 0.049374, 0.076542, 0.06312, 0.060549, 0.049374, 0.073402, 0.079919, 0.071867, 0.059222, 0.076542, 0.069024, 0.044297, 0.045352, 0.098513, 0.158265, 0.164327, 0.164327, 0.26085, 0.394753, 0.42561, 0.408655, 0.295083, 0.225814, 0.225814, 0.247041, 0.139895, 0.086953, 0.079919, 0.134866, 0.092881, 0.058088, 0.106997, 0.191378, 0.18812, 0.106997, 0.0704, 0.043307, 0.044297, 0.048328, 0.044297, 0.020165, 0.035586, 0.074921, 0.111485, 0.058088, 0.054297, 0.06312, 0.132295, 0.079919, 0.083462, 0.125101, 0.111485, 0.102787, 0.081712, 0.081712, 0.137348, 0.122885, 0.182256, 0.196879, 0.196879, 0.142424, 0.161087, 0.164327, 0.102787, 0.069024, 0.076542, 0.083462, 0.144935, 0.083462, 0.15008, 0.161087, 0.155435, 0.271506, 0.281712, 0.328603, 0.339168, 0.328603, 0.418646, 0.324872, 0.219301, 0.203355, 0.271506, 0.243554, 0.206376, 0.206376, 0.18812, 0.271506, 0.170161, 0.170161, 0.25031, 0.25031, 0.15284, 0.200174, 0.142424, 0.083462, 0.042364, 0.040537, 0.026892, 0.018415, 0.030611, 0.055536, 0.055536, 0.046336, 0.0704, 0.094817, 0.088832, 0.144935, 0.088832, 0.125101, 0.073402, 0.076542, 0.085092, 0.120615, 0.073402, 0.094817, 0.127496, 0.203355, 0.134866, 0.120615, 0.118441, 0.0704, 0.0704, 0.078022, 0.092881, 0.120615, 0.064632, 0.096677, 0.049374, 0.088832, 0.111485, 0.182256, 0.17593, 0.102787, 0.125101, 0.191378, 0.158265, 0.161087, 0.083462, 0.118441, 0.122885, 0.11371, 0.191378, 0.200174, 0.185198, 0.203355, 0.18812, 0.271506, 0.30533, 0.332115, 0.332115, 0.239899, 0.236433, 0.247041, 0.284882, 0.275179, 0.182256, 0.139895, 0.139895, 0.247041, 0.243554, 0.257454, 0.335645, 0.332115, 0.321458, 0.291804, 0.271506, 0.284882, 0.308712, 0.219301, 0.222385, 0.127496, 0.194234, 0.158265, 0.10481, 0.129801, 0.137348, 0.144935, 0.21291, 0.209395, 0.170161, 0.127496, 0.194234, 0.116183, 0.06312, 0.06184, 0.094817, 0.076542, 0.088832, 0.083462, 0.132295, 0.203355, 0.308712, 0.196879, 0.225814, 0.311707, 0.219301, 0.209395, 0.191378, 0.203355, 0.203355, 0.203355, 0.284882, 0.271506, 0.339168, 0.4292, 0.422041, 0.390993, 0.42561, 0.401658, 0.301917, 0.216401, 0.206376, 0.179055, 0.203355, 0.203355, 0.11371, 0.111485, 0.118441, 0.191378, 0.158265, 0.182256, 0.182256, 0.118441, 0.120615, 0.15284, 0.129801, 0.129801, 0.15284, 0.106997, 0.096677, 0.173081, 0.15284, 0.132295, 0.098513, 0.170161, 0.102787, 0.18812, 0.295083, 0.257454, 0.247041, 0.185198, 0.206376, 0.142424, 0.18812, 0.125101, 0.116183, 0.142424, 0.088832, 0.079919, 0.118441, 0.125101, 0.11371, 0.170161, 0.127496, 0.118441, 0.118441, 0.164327, 0.088832, 0.046336, 0.055536, 0.054297, 0.122885, 0.106997, 0.18812, 0.139895, 0.216401, 0.236433, 0.229226, 0.278302, 0.173081, 0.147574, 0.118441, 0.125101, 0.090864, 0.090864, 0.129801, 0.134866, 0.109221, 0.10481, 0.137348, 0.137348, 0.147574, 0.120615, 0.134866, 0.078022, 0.132295, 0.074921, 0.054297, 0.031287, 0.044297, 0.06312, 0.074921, 0.05306, 0.025762, 0.023534, 0.023087, 0.027463, 0.016826, 0.013265, 0.021381, 0.015694, 0.016826, 0.010221, 0.010221, 0.009401, 0.009015, 0.010131, 0.017138, 0.021381, 0.028107, 0.028695, 0.019109, 0.020876, 0.041405, 0.064632, 0.06184, 0.11371, 0.067594, 0.049374, 0.054297, 0.059222, 0.102787, 0.100716, 0.139895, 0.15284, 0.127496, 0.243554, 0.219301, 0.206376, 0.225814, 0.15284, 0.129801, 0.229226, 0.139895, 0.120615, 0.086953, 0.127496, 0.134866, 0.206376, 0.284882, 0.41194, 0.408655, 0.433034, 0.387226, 0.356642, 0.298791, 0.346032, 0.225814, 0.142424, 0.073402, 0.059222, 0.098513, 0.098513, 0.050641, 0.041405, 0.034068, 0.058088, 0.035586, 0.032017, 0.018106, 0.026338, 0.023087, 0.013613, 0.011903, 0.008723, 0.008075, 0.007031, 0.00515, 0.004835, 0.006374, 0.007422, 0.006533, 0.007091, 0.005503, 0.007422, 0.008156, 0.00962, 0.009401, 0.016257, 0.010131, 0.017138, 0.014586, 0.01204, 0.018415, 0.019401, 0.041405, 0.056825, 0.073402, 0.102787, 0.10481, 0.049374, 0.066181, 0.059222, 0.034884, 0.035586, 0.034068, 0.058088, 0.054297, 0.029376, 0.024393, 0.050641, 0.025316, 0.025762, 0.0198, 0.020165, 0.010672, 0.011669, 0.009096, 0.010672, 0.013016, 0.013821, 0.021816, 0.022667, 0.038858, 0.038042, 0.044297, 0.048328, 0.051831, 0.048328, 0.092881, 0.06184, 0.055536, 0.085092, 0.044297, 0.088832, 0.071867, 0.144935, 0.129801, 0.137348, 0.081712, 0.096677, 0.094817, 0.120615, 0.127496, 0.06312, 0.109221, 0.109221, 0.049374, 0.050641, 0.056825, 0.0704, 0.073402, 0.069024, 0.044297, 0.086953, 0.041405, 0.060549, 0.032677, 0.025762, 0.045352, 0.066181, 0.029376, 0.024826, 0.024826, 0.022667, 0.032677, 0.022667, 0.034068, 0.066181, 0.064632, 0.064632, 0.038042, 0.0704, 0.051831, 0.081712, 0.045352, 0.038042, 0.026892, 0.041405, 0.028695, 0.028107, 0.037156, 0.038858, 0.048328, 0.050641, 0.025316, 0.018787, 0.026338, 0.025762, 0.027463, 0.029376, 0.026338, 0.021381, 0.022667, 0.030611, 0.025316, 0.025316, 0.055536, 0.064632, 0.045352, 0.085092, 0.088832, 0.083462, 0.083462, 0.118441, 0.05306, 0.074921, 0.118441, 0.116183, 0.120615, 0.127496, 0.056825, 0.064632, 0.120615, 0.064632, 0.073402, 0.111485, 0.127496, 0.074921, 0.073402, 0.073402, 0.073402, 0.073402, 0.071867, 0.066181, 0.05306, 0.125101, 0.090864, 0.056825, 0.058088, 0.056825, 0.064632, 0.090864, 0.085092, 0.081712, 0.139895, 0.06184, 0.059222, 0.073402, 0.10481, 0.118441, 0.164327, 0.092881, 0.111485, 0.118441, 0.209395, 0.18812, 0.102787, 0.219301, 0.271506, 0.301917, 0.328603, 0.321458, 0.40511, 0.370445, 0.398279, 0.40511, 0.541878, 0.553315, 0.585406, 0.632174, 0.545602, 0.476583, 0.447574, 0.308712, 0.200174, 0.106997, 0.106997, 0.096677, 0.081712, 0.098513, 0.060549, 0.040537, 0.034068, 0.015694, 0.018787, 0.011342, 0.010926, 0.011342, 0.00777, 0.007177, 0.007315, 0.007877, 0.011669, 0.018415, 0.037156, 0.040537, 0.092881, 0.15008, 0.216401, 0.219301, 0.122885, 0.094817, 0.096677, 0.049374, 0.102787, 0.083462, 0.15008, 0.15008, 0.132295, 0.137348, 0.158265, 0.090864, 0.06312, 0.060549, 0.038858, 0.035586, 0.030003, 0.015344, 0.015344, 0.015344, 0.010131, 0.015078, 0.015694, 0.017797, 0.034068, 0.038858, 0.026892, 0.023534, 0.026892, 0.032017, 0.059222, 0.028695, 0.048328, 0.0704, 0.071867, 0.0704, 0.0704, 0.137348, 0.216401, 0.144935, 0.167087, 0.247041, 0.275179, 0.26085, 0.278302, 0.281712, 0.179055, 0.236433, 0.15284, 0.067594, 0.048328, 0.045352, 0.055536, 0.06184, 0.090864, 0.085092, 0.158265, 0.083462, 0.0704, 0.078022, 0.132295, 0.147574, 0.127496, 0.074921, 0.083462, 0.03976, 0.032677, 0.066181, 0.044297, 0.049374, 0.098513, 0.067594, 0.073402, 0.125101, 0.085092, 0.078022, 0.074921, 0.040537, 0.0704, 0.048328, 0.050641, 0.056825, 0.026338, 0.037156, 0.066181, 0.092881, 0.11371, 0.134866, 0.0704, 0.120615, 0.170161, 0.191378, 0.281712, 0.271506, 0.164327, 0.222385, 0.239899, 0.158265, 0.25406, 0.25031, 0.25031, 0.196879, 0.18812, 0.301917, 0.194234, 0.167087, 0.196879, 0.26085, 0.155435, 0.232838, 0.155435, 0.132295, 0.078022, 0.078022, 0.043307, 0.111485, 0.106997, 0.073402, 0.127496, 0.125101, 0.125101, 0.209395, 0.144935, 0.139895, 0.125101, 0.173081, 0.127496, 0.109221, 0.090864, 0.096677, 0.098513, 0.158265, 0.161087, 0.222385, 0.196879, 0.298791, 0.232838, 0.225814, 0.191378, 0.191378, 0.191378, 0.144935, 0.15008, 0.26085, 0.275179, 0.170161, 0.229226, 0.328603, 0.271506, 0.216401, 0.291804, 0.291804, 0.291804, 0.335645, 0.332115, 0.359901, 0.318242, 0.257454, 0.268042, 0.349426, 0.318242, 0.278302, 0.257454, 0.21291, 0.209395, 0.21291, 0.335645, 0.236433, 0.147574, 0.222385, 0.321458, 0.268042, 0.281712, 0.281712, 0.206376, 0.134866, 0.134866, 0.137348, 0.216401, 0.200174, 0.170161, 0.129801, 0.15284, 0.268042, 0.311707, 0.21291, 0.21291, 0.129801, 0.196879, 0.288399, 0.206376, 0.125101, 0.206376, 0.209395, 0.137348, 0.164327, 0.25031, 0.173081, 0.129801, 0.078022, 0.088832, 0.10481, 0.139895, 0.142424, 0.109221, 0.10481, 0.170161, 0.158265, 0.158265, 0.090864, 0.05306, 0.088832, 0.098513, 0.088832, 0.090864, 0.158265, 0.196879, 0.116183, 0.21291, 0.308712, 0.301917, 0.298791, 0.268042, 0.298791, 0.268042, 0.196879, 0.196879, 0.196879, 0.206376, 0.301917, 0.387226, 0.401658, 0.401658, 0.401658, 0.398279, 0.288399, 0.191378, 0.182256, 0.239899, 0.206376, 0.222385, 0.281712, 0.236433, 0.278302, 0.291804, 0.288399, 0.422041, 0.324872, 0.324872, 0.243554, 0.155435, 0.132295, 0.164327, 0.11371, 0.098513, 0.096677, 0.173081, 0.25406, 0.26085, 0.308712, 0.21291, 0.179055, 0.222385, 0.25406, 0.243554, 0.26085, 0.311707, 0.295083, 0.271506, 0.281712, 0.387226, 0.359901, 0.390993, 0.42561, 0.509769, 0.675549, 0.557691, 0.450668, 0.380708, 0.387226, 0.370445, 0.472492, 0.447574, 0.40511, 0.332115, 0.298791, 0.206376, 0.134866, 0.147574, 0.21291, 0.11371, 0.092881, 0.173081, 0.147574, 0.142424, 0.081712, 0.042364, 0.076542, 0.085092, 0.076542, 0.03976, 0.023963, 0.025762, 0.033407, 0.03976, 0.035586, 0.035586, 0.06312, 0.106997, 0.056825, 0.034884, 0.078022, 0.064632, 0.0704, 0.086953, 0.088832, 0.139895, 0.139895, 0.092881, 0.137348, 0.134866, 0.142424, 0.216401, 0.173081, 0.167087, 0.144935, 0.191378, 0.164327, 0.139895, 0.076542, 0.127496, 0.232838, 0.194234, 0.216401, 0.129801, 0.073402, 0.060549, 0.069024, 0.06312, 0.056825, 0.046336, 0.090864, 0.155435, 0.092881, 0.11371, 0.109221, 0.125101, 0.144935, 0.142424, 0.155435, 0.229226, 0.229226, 0.144935, 0.167087, 0.142424, 0.216401, 0.318242, 0.359901, 0.339168, 0.339168, 0.387226, 0.332115, 0.31487, 0.318242, 0.418646, 0.31487, 0.318242, 0.321458, 0.335645, 0.408655, 0.390993, 0.278302, 0.26085, 0.232838, 0.25406, 0.196879, 0.137348, 0.137348, 0.137348, 0.083462, 0.109221, 0.0704, 0.090864, 0.090864, 0.090864, 0.096677, 0.098513, 0.081712, 0.078022, 0.040537, 0.023534, 0.023963, 0.027463, 0.034884, 0.079919, 0.073402, 0.129801, 0.185198, 0.147574, 0.081712, 0.137348, 0.139895, 0.209395, 0.268042, 0.167087, 0.094817, 0.090864, 0.081712, 0.066181, 0.0704, 0.134866, 0.222385, 0.236433, 0.236433, 0.206376, 0.18812, 0.11371, 0.109221, 0.118441, 0.088832, 0.102787, 0.109221, 0.139895, 0.164327, 0.100716, 0.179055, 0.271506, 0.264545, 0.284882, 0.352862, 0.308712, 0.288399, 0.243554, 0.247041, 0.225814, 0.222385, 0.15008, 0.155435, 0.15284, 0.15284, 0.239899, 0.311707, 0.301917, 0.225814, 0.222385, 0.206376, 0.139895, 0.081712, 0.081712, 0.083462, 0.083462, 0.11371, 0.139895, 0.11371, 0.10481, 0.132295, 0.137348, 0.206376, 0.308712, 0.247041, 0.25031, 0.25406, 0.173081, 0.109221, 0.161087, 0.10481, 0.106997, 0.173081, 0.26085, 0.179055, 0.268042, 0.268042, 0.264545, 0.222385, 0.26085, 0.229226, 0.311707, 0.321458, 0.291804, 0.236433, 0.301917, 0.222385, 0.179055, 0.271506, 0.321458, 0.332115, 0.324872, 0.377384, 0.366687, 0.284882, 0.370445, 0.359901, 0.332115, 0.328603, 0.342579, 0.30533, 0.335645, 0.328603, 0.229226, 0.268042, 0.30533, 0.308712, 0.288399, 0.288399, 0.284882, 0.328603, 0.229226, 0.332115, 0.370445, 0.408655, 0.390993, 0.352862, 0.356642, 0.298791, 0.219301, 0.21291, 0.295083, 0.26085, 0.25031, 0.308712, 0.301917, 0.209395, 0.209395, 0.191378, 0.142424, 0.147574, 0.134866, 0.219301, 0.239899, 0.196879, 0.167087, 0.164327, 0.206376, 0.203355, 0.219301, 0.288399, 0.30533, 0.291804, 0.232838, 0.25406, 0.301917, 0.21291, 0.271506, 0.239899, 0.366687, 0.458154, 0.465241, 0.465241, 0.422041, 0.387226, 0.440853, 0.352862, 0.352862, 0.339168, 0.342579, 0.321458, 0.332115, 0.31487, 0.225814, 0.321458, 0.301917, 0.278302, 0.377384, 0.422041, 0.490133, 0.480142, 0.377384, 0.36309, 0.359901, 0.30533, 0.318242, 0.21291, 0.308712, 0.295083, 0.21291, 0.139895, 0.222385, 0.219301, 0.144935, 0.147574, 0.120615, 0.071867, 0.073402, 0.069024, 0.064632, 0.058088, 0.032017, 0.069024, 0.037156, 0.038042, 0.067594, 0.035586, 0.06312, 0.038042, 0.079919, 0.076542, 0.076542, 0.042364, 0.043307, 0.06184, 0.111485, 0.139895, 0.21291, 0.129801, 0.079919, 0.047319, 0.041405, 0.078022, 0.069024, 0.078022, 0.083462, 0.047319, 0.088832, 0.096677, 0.096677, 0.05306, 0.054297, 0.098513, 0.098513, 0.060549, 0.060549, 0.060549, 0.047319, 0.038042, 0.081712, 0.111485, 0.15008, 0.127496, 0.134866, 0.090864, 0.139895, 0.137348, 0.209395, 0.229226, 0.158265, 0.216401, 0.216401, 0.311707, 0.216401, 0.301917, 0.377384, 0.377384, 0.377384, 0.339168, 0.339168, 0.339168, 0.370445, 0.398279, 0.356642, 0.25406, 0.216401, 0.225814, 0.142424, 0.120615, 0.106997, 0.158265, 0.158265, 0.232838, 0.225814, 0.225814, 0.247041, 0.271506, 0.324872, 0.31487, 0.387226, 0.444081, 0.422041, 0.335645, 0.229226, 0.308712, 0.390993, 0.390993, 0.278302, 0.36309, 0.401658, 0.387226, 0.346032, 0.356642, 0.359901, 0.321458, 0.408655, 0.352862, 0.321458, 0.216401, 0.222385, 0.142424, 0.125101, 0.10481, 0.167087, 0.191378, 0.118441, 0.134866, 0.229226, 0.324872, 0.324872, 0.31487, 0.31487, 0.264545, 0.25406, 0.222385, 0.257454, 0.26085, 0.295083, 0.318242, 0.436924, 0.339168, 0.42561, 0.433034, 0.401658, 0.308712, 0.398279, 0.380708, 0.328603, 0.25031, 0.278302, 0.203355, 0.179055, 0.185198, 0.278302, 0.298791, 0.352862, 0.332115, 0.308712, 0.281712, 0.225814, 0.158265, 0.236433, 0.200174, 0.15284, 0.206376, 0.339168], '')</t>
  </si>
  <si>
    <t>[187, 188, 189, 190, 191, 192, 193, 194, 195, 196, 197, 198, 199, 201, 1096, 1097, 1098, 1099, 1100, 1404, 1405, 1406]</t>
  </si>
  <si>
    <t xml:space="preserve">F5RWB4|F5RWB4_9ENTR C4-dicarboxylate transport transcriptional regulatory protein DctD OS=Enterobacter hormaechei ATCC 49162 </t>
  </si>
  <si>
    <t>([0.014315, 0.024826, 0.048328, 0.0704, 0.092881, 0.064632, 0.083462, 0.10481, 0.127496, 0.085092, 0.102787, 0.139895, 0.076542, 0.076542, 0.067594, 0.134866, 0.15008, 0.243554, 0.185198, 0.247041, 0.356642, 0.356642, 0.352862, 0.21291, 0.222385, 0.225814, 0.268042, 0.291804, 0.219301, 0.125101, 0.127496, 0.127496, 0.120615, 0.229226, 0.225814, 0.182256, 0.11371, 0.098513, 0.098513, 0.139895, 0.164327, 0.092881, 0.055536, 0.027463, 0.06184, 0.06184, 0.032677, 0.040537, 0.020522, 0.030611, 0.064632, 0.090864, 0.098513, 0.100716, 0.042364, 0.086953, 0.060549, 0.051831, 0.060549, 0.059222, 0.03976, 0.03976, 0.03976, 0.034884, 0.054297, 0.054297, 0.06184, 0.139895, 0.170161, 0.295083, 0.200174, 0.125101, 0.079919, 0.038858, 0.038042, 0.073402, 0.064632, 0.092881, 0.185198, 0.182256, 0.194234, 0.25031, 0.264545, 0.356642, 0.352862, 0.356642, 0.25406, 0.216401, 0.111485, 0.092881, 0.060549, 0.090864, 0.127496, 0.127496, 0.132295, 0.129801, 0.127496, 0.155435, 0.109221, 0.111485, 0.054297, 0.05306, 0.036378, 0.0198, 0.012491, 0.021816, 0.026892, 0.025762, 0.028107, 0.051831, 0.059222, 0.03976, 0.051831, 0.06312, 0.125101, 0.216401, 0.194234, 0.170161, 0.11371, 0.179055, 0.132295, 0.21291, 0.164327, 0.271506, 0.384043, 0.534167], '')</t>
  </si>
  <si>
    <t>[125]</t>
  </si>
  <si>
    <t xml:space="preserve">F5RWB5|F5RWB5_9ENTR Protein of hypothetical function DUF1427 OS=Enterobacter hormaechei ATCC 49162 </t>
  </si>
  <si>
    <t>([0.006533, 0.005932, 0.006567, 0.007259, 0.009483, 0.008624, 0.006988, 0.005734, 0.006245, 0.00558, 0.004976, 0.006039, 0.004736, 0.005249, 0.007031, 0.010926, 0.015078, 0.017447, 0.034884, 0.034884, 0.034068, 0.026892, 0.024393, 0.017797, 0.021816, 0.013265, 0.010672, 0.017797, 0.025762, 0.018415, 0.020522, 0.036378, 0.036378, 0.066181, 0.035586, 0.0198, 0.0198, 0.013821, 0.01227, 0.010926, 0.016021, 0.014315, 0.011903, 0.018787, 0.033407, 0.037156, 0.078022, 0.090864, 0.096677, 0.069024, 0.098513, 0.086953, 0.040537, 0.036378, 0.033407, 0.069024, 0.083462, 0.043307, 0.100716, 0.100716, 0.051831, 0.050641, 0.092881, 0.15284, 0.125101, 0.142424, 0.144935, 0.102787, 0.196879, 0.15284, 0.243554, 0.301917, 0.394753, 0.521092, 0.541878, 0.5017, 0.468512, 0.541878, 0.648219, 0.59508, 0.575842, 0.759478, 0.76285, 0.759478, 0.724957, 0.801317], '')</t>
  </si>
  <si>
    <t>[73, 74, 75, 77, 78, 79, 80, 81, 82, 83, 84, 85]</t>
  </si>
  <si>
    <t xml:space="preserve">F5RWB6|F5RWB6_9ENTR XapX domain protein OS=Enterobacter hormaechei ATCC 49162 </t>
  </si>
  <si>
    <t>([0.078022, 0.050641, 0.032017, 0.018106, 0.025762, 0.018787, 0.019109, 0.013613, 0.014783, 0.013016, 0.01078, 0.014075, 0.009865, 0.009728, 0.009865, 0.017447, 0.024826, 0.030003, 0.066181, 0.066181, 0.047319, 0.038042, 0.035586, 0.030611, 0.060549, 0.034884, 0.035586, 0.045352, 0.066181, 0.047319, 0.060549, 0.102787, 0.11371, 0.185198, 0.144935, 0.109221, 0.096677, 0.127496, 0.06184, 0.028695, 0.036378, 0.069024, 0.098513, 0.170161, 0.30533, 0.268042, 0.374039, 0.384043, 0.40511, 0.374039, 0.476583, 0.398279, 0.433034, 0.418646, 0.324872, 0.380708, 0.461924, 0.486429, 0.494003, 0.59917, 0.666105, 0.666105, 0.653063, 0.608892, 0.575842, 0.51388, 0.553315, 0.505461, 0.618285, 0.56648, 0.712013, 0.671169, 0.891961], '')</t>
  </si>
  <si>
    <t>[59, 60, 61, 62, 63, 64, 65, 66, 67, 68, 69, 70, 71, 72]</t>
  </si>
  <si>
    <t xml:space="preserve">F5RWB7|F5RWB7_9ENTR Isochorismatase family hydrolase OS=Enterobacter hormaechei ATCC 49162 </t>
  </si>
  <si>
    <t>([0.374039, 0.356642, 0.41194, 0.346032, 0.384043, 0.36309, 0.284882, 0.196879, 0.144935, 0.179055, 0.206376, 0.243554, 0.271506, 0.271506, 0.239899, 0.216401, 0.191378, 0.17593, 0.173081, 0.247041, 0.243554, 0.137348, 0.170161, 0.158265, 0.216401, 0.15284, 0.118441, 0.17593, 0.281712, 0.374039, 0.36309, 0.295083, 0.26085, 0.158265, 0.132295, 0.15284, 0.15008, 0.216401, 0.21291, 0.216401, 0.122885, 0.134866, 0.134866, 0.15008, 0.15008, 0.092881, 0.081712, 0.134866, 0.139895, 0.092881, 0.096677, 0.096677, 0.155435, 0.179055, 0.158265, 0.182256, 0.18812, 0.225814, 0.257454, 0.173081, 0.26085, 0.384043, 0.291804, 0.291804, 0.271506, 0.206376, 0.185198, 0.295083, 0.291804, 0.295083, 0.370445, 0.271506, 0.191378, 0.18812, 0.191378, 0.295083, 0.295083, 0.25406, 0.25406, 0.25031, 0.26085, 0.243554, 0.232838, 0.321458, 0.401658, 0.321458, 0.387226, 0.509769, 0.447574, 0.36309, 0.352862, 0.311707, 0.40511, 0.490133, 0.465241, 0.458154, 0.447574, 0.384043, 0.36309, 0.288399, 0.26085, 0.346032, 0.25031, 0.158265, 0.155435, 0.17593, 0.17593, 0.125101, 0.127496, 0.158265, 0.229226, 0.144935, 0.144935, 0.086953, 0.059222, 0.050641, 0.040537, 0.025762, 0.042364, 0.064632, 0.100716, 0.069024, 0.076542, 0.076542, 0.074921, 0.056825, 0.034884, 0.043307, 0.0704, 0.054297, 0.049374, 0.049374, 0.094817, 0.11371, 0.173081, 0.225814, 0.275179, 0.288399, 0.366687, 0.36309, 0.26085, 0.222385, 0.275179, 0.268042, 0.346032, 0.398279, 0.359901, 0.4292, 0.433034, 0.422041, 0.394753, 0.318242, 0.346032, 0.288399, 0.288399, 0.196879, 0.21291, 0.206376, 0.179055, 0.142424, 0.085092, 0.167087, 0.116183, 0.155435, 0.147574, 0.158265, 0.122885, 0.161087, 0.15284, 0.173081, 0.18812, 0.243554, 0.222385, 0.196879, 0.229226, 0.173081, 0.216401, 0.216401, 0.139895, 0.139895, 0.17593, 0.264545, 0.25406, 0.346032, 0.332115, 0.30533, 0.196879, 0.284882, 0.26085, 0.26085, 0.203355, 0.200174, 0.116183, 0.170161, 0.094817, 0.11371, 0.118441, 0.106997, 0.100716, 0.15008, 0.173081, 0.196879, 0.182256, 0.17593, 0.18812, 0.18812, 0.21291, 0.328603, 0.332115, 0.380708, 0.387226, 0.370445, 0.328603, 0.461924, 0.42561, 0.570702, 0.534167, 0.59917, 0.675549, 0.671169, 0.666105, 0.707965, 0.653063, 0.642678, 0.626927, 0.59014, 0.575842, 0.549308], '')</t>
  </si>
  <si>
    <t>[87, 215, 216, 217, 218, 219, 220, 221, 222, 223, 224, 225, 226, 227]</t>
  </si>
  <si>
    <t xml:space="preserve">F5RWB8|F5RWB8_9ENTR Amidohydrolase OS=Enterobacter hormaechei ATCC 49162 </t>
  </si>
  <si>
    <t>([0.167087, 0.122885, 0.182256, 0.222385, 0.271506, 0.164327, 0.203355, 0.243554, 0.200174, 0.236433, 0.26085, 0.31487, 0.394753, 0.418646, 0.301917, 0.278302, 0.291804, 0.295083, 0.222385, 0.275179, 0.298791, 0.366687, 0.440853, 0.4292, 0.42561, 0.311707, 0.342579, 0.352862, 0.281712, 0.349426, 0.346032, 0.284882, 0.247041, 0.25031, 0.161087, 0.203355, 0.236433, 0.222385, 0.25406, 0.25406, 0.288399, 0.324872, 0.335645, 0.324872, 0.257454, 0.194234, 0.308712, 0.301917, 0.284882, 0.349426, 0.349426, 0.349426, 0.384043, 0.31487, 0.328603, 0.390993, 0.342579, 0.346032, 0.356642, 0.352862, 0.418646, 0.324872, 0.356642, 0.271506, 0.18812, 0.247041, 0.31487, 0.308712, 0.311707, 0.324872, 0.232838, 0.247041, 0.167087, 0.203355, 0.222385, 0.191378, 0.118441, 0.196879, 0.185198, 0.127496, 0.15284, 0.15008, 0.15284, 0.132295, 0.206376, 0.271506, 0.196879, 0.194234, 0.158265, 0.158265, 0.147574, 0.247041, 0.247041, 0.298791, 0.203355, 0.281712, 0.288399, 0.414856, 0.398279, 0.42561, 0.505461, 0.370445, 0.308712, 0.384043, 0.346032, 0.275179, 0.301917, 0.380708, 0.281712, 0.321458, 0.418646, 0.31487, 0.308712, 0.194234, 0.194234, 0.288399, 0.288399, 0.278302, 0.209395, 0.239899, 0.219301, 0.142424, 0.239899, 0.318242, 0.229226, 0.30533, 0.377384, 0.349426, 0.321458, 0.454136, 0.465241, 0.458154, 0.618285, 0.525368, 0.529623, 0.465241, 0.374039, 0.380708, 0.30533, 0.25406, 0.236433, 0.229226, 0.278302, 0.194234, 0.120615, 0.203355, 0.191378, 0.158265, 0.158265, 0.120615, 0.100716, 0.06312, 0.03976, 0.033407, 0.028107, 0.055536, 0.092881, 0.15284, 0.155435, 0.25406, 0.356642, 0.374039, 0.40511, 0.433034, 0.517562, 0.63748, 0.509769, 0.525368, 0.549308, 0.604312, 0.671169, 0.694846, 0.775545, 0.856457, 0.882776, 0.939629, 0.938133, 0.919029, 0.852992, 0.754692, 0.685117, 0.661982, 0.666105, 0.642678, 0.604312, 0.553315, 0.447574, 0.465241, 0.359901, 0.36309, 0.356642, 0.311707, 0.275179, 0.264545, 0.25406, 0.25406, 0.243554, 0.170161, 0.229226, 0.225814, 0.324872, 0.36309, 0.380708, 0.284882, 0.284882, 0.308712, 0.352862, 0.4292, 0.525368, 0.509769, 0.468512, 0.461924, 0.56648, 0.505461, 0.525368, 0.521092, 0.41194, 0.418646, 0.422041, 0.401658, 0.483068, 0.436924, 0.339168, 0.335645, 0.374039, 0.36309, 0.366687, 0.36309, 0.268042, 0.264545, 0.377384, 0.324872, 0.359901, 0.356642, 0.440853, 0.335645, 0.356642, 0.366687, 0.284882, 0.332115, 0.342579, 0.268042, 0.295083, 0.394753, 0.377384, 0.401658, 0.41194, 0.374039, 0.377384, 0.398279, 0.380708, 0.288399, 0.356642, 0.236433, 0.232838, 0.161087, 0.155435, 0.15008, 0.216401, 0.291804, 0.346032, 0.332115, 0.408655, 0.422041, 0.321458, 0.342579, 0.356642, 0.232838, 0.288399, 0.278302, 0.243554, 0.25406, 0.342579, 0.324872, 0.332115, 0.324872, 0.4292, 0.538167, 0.545602, 0.529623, 0.529623, 0.505461, 0.390993, 0.281712, 0.26085, 0.335645, 0.332115, 0.328603, 0.41194, 0.398279, 0.414856, 0.494003, 0.40511, 0.328603, 0.264545, 0.342579, 0.311707, 0.25406, 0.26085, 0.147574, 0.155435, 0.167087, 0.085092, 0.098513, 0.194234, 0.225814, 0.222385, 0.239899, 0.243554, 0.18812, 0.161087, 0.173081, 0.21291, 0.247041, 0.328603, 0.447574, 0.465241, 0.40511, 0.450668, 0.433034, 0.480142, 0.394753, 0.380708, 0.490133, 0.494003, 0.408655, 0.394753, 0.401658, 0.36309, 0.247041, 0.359901, 0.278302, 0.239899, 0.161087, 0.200174, 0.161087, 0.161087, 0.083462, 0.147574, 0.144935, 0.147574, 0.134866, 0.18812, 0.18812, 0.15008, 0.147574, 0.209395, 0.139895, 0.073402, 0.085092, 0.15284, 0.090864, 0.17593, 0.17593, 0.26085, 0.182256, 0.232838, 0.132295, 0.225814, 0.216401, 0.132295, 0.132295, 0.116183, 0.059222, 0.030611, 0.043307, 0.071867, 0.058088, 0.096677, 0.182256, 0.118441, 0.120615, 0.185198, 0.15008, 0.167087, 0.098513, 0.167087, 0.137348, 0.155435, 0.142424, 0.120615, 0.118441, 0.120615, 0.21291, 0.324872, 0.352862, 0.318242, 0.26085, 0.298791, 0.278302, 0.268042, 0.284882, 0.26085, 0.144935, 0.179055, 0.170161, 0.264545, 0.164327, 0.092881, 0.132295, 0.147574, 0.167087, 0.155435, 0.155435, 0.094817, 0.100716, 0.137348, 0.161087, 0.21291, 0.200174, 0.209395, 0.243554, 0.318242, 0.281712, 0.36309, 0.346032, 0.301917, 0.200174, 0.308712, 0.422041, 0.450668, 0.366687, 0.398279, 0.433034, 0.4292, 0.4292, 0.414856, 0.450668, 0.454136, 0.42561, 0.433034, 0.422041, 0.324872, 0.264545, 0.324872, 0.25406, 0.271506, 0.346032, 0.332115, 0.324872, 0.288399, 0.203355, 0.17593, 0.088832, 0.078022, 0.050641, 0.085092, 0.085092, 0.079919, 0.079919, 0.06312, 0.06184, 0.06312, 0.0704, 0.092881, 0.0704, 0.069024, 0.0704, 0.058088, 0.102787, 0.083462, 0.100716, 0.100716, 0.185198, 0.278302, 0.380708, 0.458154, 0.433034, 0.349426, 0.30533, 0.219301, 0.196879, 0.203355, 0.21291, 0.26085, 0.247041, 0.264545, 0.271506, 0.158265, 0.158265, 0.158265, 0.200174, 0.21291, 0.308712, 0.301917, 0.301917, 0.284882, 0.288399, 0.232838, 0.31487, 0.332115, 0.414856, 0.525368, 0.433034, 0.394753, 0.408655, 0.332115, 0.335645, 0.370445, 0.401658, 0.401658, 0.401658, 0.398279, 0.291804, 0.17593, 0.170161, 0.125101, 0.142424, 0.147574, 0.239899, 0.26085, 0.203355, 0.200174, 0.18812, 0.182256, 0.222385, 0.203355, 0.219301, 0.170161, 0.229226, 0.239899, 0.182256, 0.191378, 0.179055, 0.288399, 0.308712, 0.243554, 0.203355, 0.155435, 0.120615, 0.109221, 0.081712, 0.067594, 0.069024, 0.079919, 0.081712, 0.060549, 0.073402, 0.122885, 0.161087, 0.096677, 0.158265, 0.158265, 0.094817, 0.111485, 0.11371, 0.11371, 0.15284, 0.275179, 0.239899, 0.209395, 0.206376, 0.17593, 0.311707, 0.311707, 0.284882, 0.268042, 0.298791, 0.268042, 0.21291, 0.268042, 0.380708, 0.366687, 0.401658, 0.454136, 0.4292, 0.342579, 0.433034, 0.394753, 0.359901, 0.356642, 0.394753, 0.394753, 0.461924, 0.339168, 0.332115, 0.332115, 0.461924, 0.359901, 0.366687, 0.332115, 0.308712, 0.278302, 0.268042, 0.308712, 0.339168, 0.356642, 0.308712, 0.275179, 0.318242, 0.332115, 0.390993, 0.390993, 0.346032, 0.366687, 0.398279, 0.394753, 0.41194, 0.40511, 0.521092, 0.483068, 0.436924, 0.349426, 0.352862, 0.321458, 0.232838, 0.236433, 0.129801, 0.222385, 0.155435, 0.081712, 0.064632, 0.032017, 0.030003, 0.030611, 0.0198, 0.022667, 0.017138, 0.010926, 0.007555, 0.005503, 0.004646, 0.006039], '')</t>
  </si>
  <si>
    <t>[100, 132, 133, 134, 164, 165, 166, 167, 168, 169, 170, 171, 172, 173, 174, 175, 176, 177, 178, 179, 180, 181, 182, 183, 184, 185, 208, 209, 212, 213, 214, 215, 277, 278, 279, 280, 281, 492, 599]</t>
  </si>
  <si>
    <t xml:space="preserve">F5RWB9|F5RWB9_9ENTR DoxX protein OS=Enterobacter hormaechei ATCC 49162 </t>
  </si>
  <si>
    <t>([0.483068, 0.553315, 0.56648, 0.387226, 0.21291, 0.094817, 0.048328, 0.06312, 0.034884, 0.048328, 0.06184, 0.085092, 0.041405, 0.0198, 0.010509, 0.006701, 0.00543, 0.004315, 0.003821, 0.003864, 0.003701, 0.003804, 0.003555, 0.002705, 0.002761, 0.004161, 0.004247, 0.005932, 0.006245, 0.009977, 0.006567, 0.006894, 0.006988, 0.006894, 0.010926, 0.020522, 0.048328, 0.043307, 0.076542, 0.034068, 0.034068, 0.083462, 0.033407, 0.026338, 0.043307, 0.044297, 0.022667, 0.06312, 0.049374, 0.021816, 0.01227, 0.017447, 0.018787, 0.01204, 0.01204, 0.008624, 0.009015, 0.005872, 0.005932, 0.004208, 0.004483, 0.003963, 0.003701, 0.003963, 0.003246, 0.003405, 0.004577, 0.004646, 0.003821, 0.003555, 0.003555, 0.004921, 0.003997, 0.002662, 0.003109, 0.003405, 0.003053, 0.001967, 0.002138, 0.002761, 0.003405, 0.003431, 0.003461, 0.002606, 0.003366, 0.004976, 0.005011, 0.003671, 0.004921, 0.003963, 0.004358, 0.006374, 0.005872, 0.008723, 0.008002, 0.009187, 0.008276, 0.008156, 0.008002, 0.007259, 0.005799, 0.004689, 0.004315, 0.004921, 0.006619, 0.004775, 0.00389, 0.002662, 0.003864, 0.00389, 0.005992, 0.006619, 0.006421, 0.004513, 0.004431, 0.005086, 0.005223, 0.007315, 0.01078, 0.020522, 0.044297, 0.106997, 0.196879, 0.206376, 0.158265, 0.127496, 0.209395, 0.229226, 0.346032, 0.308712, 0.281712, 0.21291, 0.179055, 0.137348, 0.288399], '')</t>
  </si>
  <si>
    <t xml:space="preserve">F5RWC0|F5RWC0_9ENTR Protein of hypothetical function DUF894, DitE OS=Enterobacter hormaechei ATCC 49162 </t>
  </si>
  <si>
    <t>([0.384043, 0.278302, 0.349426, 0.390993, 0.42561, 0.486429, 0.450668, 0.505461, 0.476583, 0.40511, 0.414856, 0.5017, 0.380708, 0.377384, 0.486429, 0.366687, 0.342579, 0.433034, 0.465241, 0.36309, 0.264545, 0.275179, 0.295083, 0.173081, 0.092881, 0.042364, 0.027463, 0.037156, 0.019401, 0.015344, 0.023087, 0.025762, 0.014075, 0.025316, 0.023534, 0.011669, 0.014783, 0.014783, 0.015344, 0.009401, 0.013437, 0.015078, 0.016528, 0.012727, 0.021381, 0.029376, 0.031287, 0.042364, 0.021816, 0.034068, 0.044297, 0.051831, 0.058088, 0.050641, 0.055536, 0.028107, 0.043307, 0.033407, 0.021816, 0.020522, 0.026338, 0.020876, 0.03976, 0.034884, 0.036378, 0.045352, 0.046336, 0.038042, 0.020522, 0.017447, 0.014586, 0.01078, 0.011518, 0.009865, 0.016021, 0.009977, 0.013265, 0.013016, 0.023963, 0.0198, 0.012491, 0.016528, 0.020522, 0.021381, 0.021816, 0.0198, 0.010221, 0.008723, 0.008525, 0.01204, 0.025316, 0.017797, 0.017797, 0.010221, 0.006533, 0.004611, 0.00515, 0.005318, 0.005318, 0.005011, 0.00515, 0.006701, 0.004646, 0.003431, 0.003366, 0.002211, 0.003246, 0.004388, 0.005734, 0.006619, 0.006988, 0.007315, 0.010926, 0.01204, 0.010672, 0.01204, 0.014315, 0.014075, 0.018415, 0.011106, 0.007422, 0.007422, 0.007031, 0.007495, 0.010926, 0.00962, 0.015078, 0.01078, 0.010372, 0.010372, 0.018415, 0.020165, 0.009096, 0.009096, 0.010672, 0.010221, 0.011342, 0.020165, 0.027463, 0.014315, 0.019109, 0.034068, 0.0704, 0.088832, 0.161087, 0.085092, 0.111485, 0.132295, 0.142424, 0.090864, 0.071867, 0.029376, 0.026892, 0.064632, 0.029376, 0.038042, 0.046336, 0.086953, 0.033407, 0.029376, 0.059222, 0.078022, 0.038042, 0.037156, 0.037156, 0.024826, 0.024826, 0.024393, 0.025762, 0.015078, 0.013613, 0.010131, 0.016826, 0.009401, 0.008276, 0.013016, 0.014783, 0.013437, 0.009728, 0.011106, 0.006988, 0.006078, 0.004921, 0.007422, 0.006482, 0.004315, 0.004689, 0.005011, 0.004315, 0.004315, 0.004976, 0.006039, 0.006078, 0.004775, 0.004835, 0.003997, 0.004135, 0.002727, 0.003821, 0.004899, 0.005623, 0.009728, 0.011342, 0.013016, 0.012727, 0.016257, 0.016528, 0.020165, 0.040537, 0.067594, 0.067594, 0.048328, 0.026338, 0.050641, 0.064632, 0.073402, 0.137348, 0.129801, 0.219301, 0.116183, 0.098513, 0.059222, 0.028107, 0.028695, 0.037156, 0.026338, 0.030611, 0.034068, 0.015344, 0.013265, 0.012727, 0.008895, 0.009483, 0.011669, 0.011903, 0.016021, 0.015694, 0.01227, 0.007315, 0.004736, 0.005249, 0.003478, 0.004921, 0.006245, 0.005503, 0.006245, 0.005086, 0.004135, 0.003804, 0.003727, 0.00407, 0.002705, 0.002727, 0.003461, 0.004431, 0.004431, 0.004513, 0.004161, 0.004689, 0.005086, 0.007877, 0.01227, 0.020165, 0.020165, 0.01078, 0.013437, 0.009096, 0.010926, 0.008525, 0.01078, 0.014315, 0.007645, 0.011903, 0.010372, 0.012727, 0.010372, 0.006795, 0.005683, 0.008276, 0.007091, 0.007031, 0.005011, 0.003366, 0.004161, 0.004208, 0.004414, 0.004414, 0.005932, 0.007091, 0.007177, 0.008895, 0.009294, 0.017447, 0.017447, 0.017797, 0.013437, 0.01078, 0.016021, 0.016021, 0.015694, 0.011106, 0.021816, 0.018415, 0.026892, 0.01227, 0.013016, 0.017138, 0.010131, 0.008525, 0.005932, 0.007259, 0.004513, 0.003997, 0.00389, 0.003864, 0.00359, 0.00316, 0.002881, 0.002366, 0.0028, 0.002078, 0.001855, 0.001906, 0.001967, 0.001434, 0.002276, 0.002155, 0.001623, 0.002078, 0.001649, 0.001649, 0.001649, 0.002057, 0.001872, 0.001786, 0.001906, 0.002194, 0.00316, 0.00316, 0.004358, 0.003671, 0.005086, 0.007877, 0.007177, 0.010131, 0.016257, 0.015344, 0.009483, 0.01204, 0.015078, 0.021381, 0.043307, 0.043307, 0.038042, 0.060549, 0.037156, 0.018106, 0.018415, 0.018106, 0.020876, 0.010926, 0.008075, 0.00777, 0.007645, 0.006567, 0.00777, 0.007877, 0.007877, 0.011342, 0.014075, 0.009728, 0.007645, 0.007645, 0.009187, 0.009015, 0.009096, 0.012491, 0.023534, 0.020522, 0.0198, 0.033407, 0.092881, 0.196879, 0.194234, 0.116183, 0.098513, 0.058088, 0.058088, 0.06184, 0.032677, 0.042364, 0.051831, 0.06184, 0.032017, 0.024393, 0.046336, 0.06184, 0.067594, 0.038858, 0.03976, 0.038042, 0.019109, 0.016021, 0.00962, 0.010509, 0.017447, 0.028695, 0.059222, 0.078022, 0.038858, 0.083462, 0.044297, 0.066181, 0.058088, 0.106997, 0.134866, 0.142424, 0.161087, 0.090864, 0.15008, 0.271506, 0.200174, 0.324872, 0.229226, 0.346032, 0.232838, 0.268042, 0.271506, 0.257454, 0.247041, 0.349426, 0.366687, 0.394753, 0.298791, 0.324872, 0.328603, 0.328603, 0.339168, 0.206376, 0.209395, 0.122885, 0.127496, 0.216401, 0.206376, 0.318242, 0.271506, 0.366687, 0.30533, 0.17593, 0.098513, 0.10481, 0.086953, 0.044297, 0.0704, 0.132295, 0.120615, 0.118441, 0.116183, 0.067594, 0.122885, 0.194234, 0.284882, 0.247041, 0.219301, 0.18812, 0.142424, 0.167087, 0.092881, 0.092881, 0.122885, 0.118441, 0.122885, 0.155435, 0.139895, 0.15284, 0.137348, 0.247041, 0.25406, 0.17593, 0.144935, 0.085092, 0.096677, 0.10481, 0.06184, 0.034068, 0.032017, 0.041405, 0.042364, 0.040537, 0.026338, 0.045352, 0.085092, 0.044297, 0.038858, 0.076542, 0.073402, 0.083462, 0.064632, 0.06312, 0.116183, 0.170161, 0.278302, 0.275179, 0.185198, 0.21291, 0.216401, 0.268042, 0.264545, 0.257454, 0.301917, 0.311707, 0.271506, 0.167087, 0.25406, 0.271506, 0.264545, 0.264545, 0.264545, 0.271506, 0.298791, 0.26085, 0.203355, 0.185198, 0.102787, 0.102787, 0.109221, 0.147574, 0.164327, 0.109221, 0.092881, 0.118441, 0.167087, 0.164327, 0.264545, 0.225814, 0.179055, 0.134866, 0.086953, 0.049374], '')</t>
  </si>
  <si>
    <t>[7, 11]</t>
  </si>
  <si>
    <t xml:space="preserve">F5RWC1|F5RWC1_9ENTR Non-heme chloroperoxidase OS=Enterobacter hormaechei ATCC 49162 </t>
  </si>
  <si>
    <t>([0.321458, 0.225814, 0.137348, 0.081712, 0.100716, 0.134866, 0.10481, 0.129801, 0.127496, 0.147574, 0.164327, 0.243554, 0.216401, 0.144935, 0.147574, 0.15284, 0.170161, 0.173081, 0.096677, 0.120615, 0.073402, 0.067594, 0.106997, 0.179055, 0.216401, 0.137348, 0.139895, 0.18812, 0.206376, 0.161087, 0.173081, 0.098513, 0.048328, 0.058088, 0.106997, 0.18812, 0.191378, 0.127496, 0.127496, 0.21291, 0.118441, 0.158265, 0.083462, 0.088832, 0.083462, 0.109221, 0.185198, 0.098513, 0.100716, 0.088832, 0.139895, 0.137348, 0.25031, 0.36309, 0.298791, 0.288399, 0.291804, 0.200174, 0.298791, 0.21291, 0.219301, 0.301917, 0.222385, 0.298791, 0.284882, 0.295083, 0.216401, 0.225814, 0.346032, 0.268042, 0.191378, 0.196879, 0.191378, 0.11371, 0.096677, 0.106997, 0.100716, 0.10481, 0.122885, 0.118441, 0.122885, 0.079919, 0.079919, 0.078022, 0.092881, 0.071867, 0.067594, 0.109221, 0.102787, 0.100716, 0.111485, 0.173081, 0.170161, 0.102787, 0.10481, 0.10481, 0.17593, 0.109221, 0.102787, 0.142424, 0.158265, 0.236433, 0.232838, 0.203355, 0.311707, 0.232838, 0.247041, 0.167087, 0.106997, 0.109221, 0.085092, 0.085092, 0.085092, 0.109221, 0.111485, 0.096677, 0.090864, 0.079919, 0.132295, 0.139895, 0.142424, 0.074921, 0.096677, 0.15284, 0.182256, 0.129801, 0.206376, 0.25031, 0.332115, 0.352862, 0.247041, 0.278302, 0.342579, 0.25406, 0.219301, 0.311707, 0.418646, 0.335645, 0.342579, 0.339168, 0.339168, 0.346032, 0.398279, 0.377384, 0.25031, 0.170161, 0.225814, 0.225814, 0.125101, 0.106997, 0.15284, 0.288399, 0.18812, 0.120615, 0.185198, 0.18812, 0.191378, 0.161087, 0.236433, 0.25031, 0.26085, 0.185198, 0.182256, 0.182256, 0.167087, 0.232838, 0.232838, 0.239899, 0.243554, 0.352862, 0.298791, 0.308712, 0.185198, 0.257454, 0.257454, 0.182256, 0.15008, 0.139895, 0.10481, 0.102787, 0.092881, 0.094817, 0.081712, 0.088832, 0.0704, 0.046336, 0.059222, 0.081712, 0.040537, 0.030611, 0.034068, 0.060549, 0.060549, 0.05306, 0.066181, 0.134866, 0.21291, 0.209395, 0.182256, 0.257454, 0.17593, 0.18812, 0.129801, 0.239899, 0.229226, 0.216401, 0.219301, 0.139895, 0.167087, 0.271506, 0.298791, 0.291804, 0.298791, 0.298791, 0.324872, 0.257454, 0.257454, 0.147574, 0.203355, 0.236433, 0.243554, 0.335645, 0.318242, 0.30533, 0.232838, 0.200174, 0.30533, 0.335645, 0.332115, 0.342579, 0.356642, 0.328603, 0.318242, 0.222385, 0.203355, 0.222385, 0.196879, 0.173081, 0.288399, 0.232838, 0.268042, 0.268042, 0.268042, 0.167087, 0.21291, 0.164327, 0.194234, 0.17593, 0.219301, 0.321458, 0.318242, 0.222385, 0.268042, 0.291804, 0.387226, 0.31487, 0.301917, 0.36309, 0.243554, 0.170161, 0.194234, 0.158265, 0.098513, 0.079919, 0.132295, 0.134866, 0.191378, 0.158265, 0.125101, 0.086953, 0.055536, 0.032677, 0.054297], '')</t>
  </si>
  <si>
    <t xml:space="preserve">F5RWC2|F5RWC2_9ENTR Glycoside hydrolase family 5 domain-containing protein OS=Enterobacter hormaechei ATCC 49162 </t>
  </si>
  <si>
    <t>([0.51388, 0.483068, 0.349426, 0.219301, 0.275179, 0.318242, 0.335645, 0.36309, 0.281712, 0.216401, 0.179055, 0.232838, 0.144935, 0.137348, 0.0704, 0.074921, 0.094817, 0.098513, 0.088832, 0.0704, 0.058088, 0.058088, 0.038858, 0.073402, 0.144935, 0.086953, 0.046336, 0.054297, 0.059222, 0.116183, 0.182256, 0.15284, 0.158265, 0.232838, 0.203355, 0.308712, 0.31487, 0.278302, 0.275179, 0.291804, 0.236433, 0.295083, 0.200174, 0.264545, 0.236433, 0.236433, 0.284882, 0.377384, 0.264545, 0.25406, 0.239899, 0.164327, 0.247041, 0.167087, 0.196879, 0.144935, 0.167087, 0.142424, 0.096677, 0.071867, 0.035586, 0.066181, 0.060549, 0.111485, 0.120615, 0.144935, 0.137348, 0.100716, 0.076542, 0.118441, 0.106997, 0.066181, 0.11371, 0.11371, 0.098513, 0.058088, 0.098513, 0.051831, 0.085092, 0.139895, 0.164327, 0.243554, 0.229226, 0.15008, 0.139895, 0.147574, 0.11371, 0.069024, 0.11371, 0.090864, 0.081712, 0.092881, 0.15008, 0.086953, 0.094817, 0.090864, 0.139895, 0.137348, 0.209395, 0.247041, 0.264545, 0.196879, 0.137348, 0.137348, 0.25406, 0.271506, 0.26085, 0.328603, 0.436924, 0.374039, 0.483068, 0.534167, 0.51388, 0.490133, 0.608892, 0.59917, 0.759478, 0.73685, 0.707965, 0.666105, 0.642678, 0.642678, 0.771762, 0.846163, 0.856457, 0.81615, 0.73685, 0.632174, 0.608892, 0.608892, 0.703578, 0.549308, 0.444081, 0.42561, 0.447574, 0.359901, 0.377384, 0.356642, 0.288399, 0.229226, 0.247041, 0.26085, 0.179055, 0.129801, 0.132295, 0.132295, 0.074921, 0.102787, 0.179055, 0.179055, 0.15008, 0.137348, 0.161087, 0.17593, 0.134866, 0.071867, 0.122885, 0.0704, 0.041405, 0.079919, 0.137348, 0.167087, 0.161087, 0.222385, 0.278302, 0.288399, 0.200174, 0.200174, 0.185198, 0.173081, 0.167087, 0.17593, 0.191378, 0.26085, 0.278302, 0.36309, 0.370445, 0.370445, 0.42561, 0.517562, 0.42561, 0.42561, 0.401658, 0.301917, 0.271506, 0.268042, 0.26085, 0.26085, 0.332115, 0.349426, 0.275179, 0.247041, 0.15284, 0.15008, 0.079919, 0.078022, 0.0704, 0.134866, 0.134866, 0.161087, 0.18812, 0.264545, 0.25406, 0.278302, 0.295083, 0.321458, 0.268042, 0.191378, 0.239899, 0.182256, 0.182256, 0.194234, 0.239899, 0.366687, 0.370445, 0.483068, 0.56648, 0.575842, 0.575842, 0.562014, 0.4292, 0.295083, 0.281712, 0.264545, 0.264545, 0.25406, 0.26085, 0.321458, 0.41194, 0.41194, 0.422041, 0.401658, 0.377384, 0.346032, 0.328603, 0.25406, 0.179055, 0.164327, 0.086953, 0.076542, 0.064632, 0.067594, 0.132295, 0.132295, 0.144935, 0.127496, 0.191378, 0.144935, 0.144935, 0.125101, 0.111485, 0.111485, 0.132295, 0.206376, 0.139895, 0.139895, 0.18812, 0.170161, 0.17593, 0.281712, 0.31487, 0.257454, 0.25031, 0.164327, 0.17593, 0.185198, 0.106997, 0.069024, 0.078022, 0.073402, 0.083462, 0.071867, 0.122885, 0.116183, 0.11371, 0.111485, 0.118441, 0.132295, 0.206376, 0.134866, 0.158265, 0.085092, 0.109221, 0.111485, 0.155435, 0.132295, 0.120615, 0.142424, 0.18812, 0.236433, 0.147574, 0.155435, 0.127496, 0.129801, 0.081712, 0.054297, 0.088832, 0.083462, 0.073402, 0.073402, 0.125101, 0.111485, 0.100716, 0.076542, 0.161087, 0.10481, 0.139895, 0.098513, 0.098513, 0.088832, 0.074921, 0.15008, 0.142424, 0.239899, 0.247041, 0.225814, 0.206376, 0.209395, 0.134866, 0.073402, 0.034068, 0.032017, 0.033407, 0.041405, 0.034884, 0.032677, 0.069024, 0.06312, 0.096677, 0.079919, 0.122885, 0.06184, 0.054297, 0.05306, 0.050641, 0.051831, 0.056825, 0.079919, 0.046336, 0.060549, 0.118441, 0.125101, 0.076542, 0.0704, 0.10481, 0.120615, 0.092881, 0.096677, 0.090864, 0.090864, 0.155435, 0.083462, 0.137348, 0.085092, 0.085092, 0.086953, 0.045352, 0.081712, 0.102787, 0.170161, 0.232838, 0.147574, 0.247041, 0.301917, 0.30533, 0.284882, 0.359901, 0.370445, 0.31487, 0.288399, 0.25406, 0.216401, 0.308712, 0.318242, 0.447574], '')</t>
  </si>
  <si>
    <t>[0, 111, 112, 114, 115, 116, 117, 118, 119, 120, 121, 122, 123, 124, 125, 126, 127, 128, 129, 130, 131, 179, 216, 217, 218, 219]</t>
  </si>
  <si>
    <t xml:space="preserve">F5RWC3|F5RWC3_9ENTR HTH lacI-type domain-containing protein OS=Enterobacter hormaechei ATCC 49162 </t>
  </si>
  <si>
    <t>([0.604312, 0.444081, 0.422041, 0.444081, 0.422041, 0.40511, 0.42561, 0.366687, 0.387226, 0.414856, 0.40511, 0.440853, 0.377384, 0.377384, 0.295083, 0.222385, 0.147574, 0.21291, 0.216401, 0.25031, 0.232838, 0.236433, 0.232838, 0.26085, 0.179055, 0.206376, 0.243554, 0.257454, 0.324872, 0.324872, 0.324872, 0.352862, 0.284882, 0.26085, 0.271506, 0.288399, 0.321458, 0.414856, 0.41194, 0.318242, 0.318242, 0.236433, 0.232838, 0.324872, 0.239899, 0.359901, 0.332115, 0.25406, 0.25031, 0.216401, 0.25031, 0.243554, 0.25406, 0.328603, 0.433034, 0.433034, 0.41194, 0.41194, 0.324872, 0.232838, 0.25406, 0.25406, 0.335645, 0.291804, 0.298791, 0.384043, 0.284882, 0.321458, 0.422041, 0.308712, 0.25031, 0.225814, 0.196879, 0.116183, 0.111485, 0.106997, 0.081712, 0.137348, 0.173081, 0.219301, 0.268042, 0.236433, 0.239899, 0.25406, 0.301917, 0.298791, 0.216401, 0.200174, 0.194234, 0.116183, 0.129801, 0.216401, 0.134866, 0.158265, 0.25031, 0.264545, 0.170161, 0.216401, 0.139895, 0.106997, 0.076542, 0.100716, 0.102787, 0.059222, 0.054297, 0.051831, 0.028695, 0.054297, 0.090864, 0.086953, 0.137348, 0.139895, 0.076542, 0.125101, 0.073402, 0.038858, 0.021816, 0.031287, 0.028107, 0.059222, 0.047319, 0.085092, 0.083462, 0.096677, 0.111485, 0.120615, 0.092881, 0.155435, 0.120615, 0.064632, 0.069024, 0.0704, 0.0704, 0.127496, 0.125101, 0.125101, 0.225814, 0.30533, 0.268042, 0.185198, 0.098513, 0.15008, 0.15284, 0.142424, 0.209395, 0.30533, 0.291804, 0.321458, 0.349426, 0.291804, 0.308712, 0.332115, 0.308712, 0.281712, 0.18812, 0.219301, 0.321458, 0.301917, 0.209395, 0.243554, 0.335645, 0.390993, 0.271506, 0.271506, 0.206376, 0.196879, 0.167087, 0.164327, 0.102787, 0.047319, 0.067594, 0.064632, 0.05306, 0.044297, 0.090864, 0.147574, 0.073402, 0.055536, 0.049374, 0.050641, 0.064632, 0.060549, 0.083462, 0.15284, 0.083462, 0.102787, 0.111485, 0.092881, 0.092881, 0.15284, 0.243554, 0.275179, 0.278302, 0.247041, 0.281712, 0.18812, 0.18812, 0.243554, 0.243554, 0.164327, 0.257454, 0.257454, 0.225814, 0.206376, 0.137348, 0.191378, 0.137348, 0.129801, 0.170161, 0.173081, 0.109221, 0.069024, 0.0704, 0.125101, 0.15284, 0.161087, 0.158265, 0.164327, 0.111485, 0.129801, 0.222385, 0.209395, 0.118441, 0.144935, 0.125101, 0.196879, 0.229226, 0.328603, 0.236433, 0.147574, 0.164327, 0.167087, 0.200174, 0.219301, 0.21291, 0.239899, 0.243554, 0.308712, 0.21291, 0.21291, 0.134866, 0.102787, 0.102787, 0.194234, 0.118441, 0.086953, 0.069024, 0.038042, 0.038858, 0.035586, 0.033407, 0.031287, 0.042364, 0.030611, 0.022667, 0.016021, 0.013613, 0.012491, 0.010672, 0.016528, 0.018106, 0.038858, 0.048328, 0.054297, 0.038858, 0.042364, 0.042364, 0.042364, 0.073402, 0.040537, 0.081712, 0.15284, 0.15008, 0.173081, 0.173081, 0.194234, 0.278302, 0.284882, 0.203355, 0.275179, 0.308712, 0.433034, 0.31487, 0.31487, 0.298791, 0.243554, 0.328603, 0.328603, 0.398279, 0.308712, 0.398279, 0.40511, 0.30533, 0.295083, 0.298791, 0.301917, 0.275179, 0.222385, 0.236433, 0.229226, 0.15284, 0.0704, 0.060549, 0.10481, 0.116183, 0.129801, 0.173081, 0.144935, 0.219301, 0.18812, 0.206376, 0.21291, 0.127496, 0.170161, 0.173081, 0.170161, 0.170161, 0.18812, 0.158265, 0.139895, 0.18812, 0.26085, 0.356642, 0.342579, 0.332115, 0.281712, 0.239899, 0.25031, 0.257454, 0.222385, 0.194234, 0.247041, 0.206376, 0.298791, 0.31487, 0.275179], '')</t>
  </si>
  <si>
    <t xml:space="preserve">F5RWC5|F5RWC5_9ENTR Uncharacterized protein OS=Enterobacter hormaechei ATCC 49162 </t>
  </si>
  <si>
    <t>([0.001159, 0.001936, 0.001675, 0.001855, 0.002078, 0.002276, 0.001967, 0.002057, 0.002529, 0.003246, 0.002435, 0.001872, 0.001288, 0.001211, 0.001499, 0.000936, 0.000958, 0.001602, 0.001675, 0.001623, 0.002035, 0.002276, 0.001335, 0.001335, 0.000983, 0.000833, 0.000558, 0.000614, 0.000447, 0.000249, 0.000146, 0.000198, 0.000386, 0.000558, 0.000631, 0.000893, 0.001533, 0.000983, 0.000936, 0.001687, 0.002529, 0.003461, 0.003177, 0.004161, 0.003821, 0.003821, 0.003512, 0.005318, 0.004611, 0.006701, 0.00777, 0.008804, 0.013821, 0.007645, 0.007495, 0.006142, 0.004431, 0.00292, 0.002705, 0.002761, 0.002581, 0.001936, 0.001211, 0.002014, 0.00231, 0.003366, 0.003298, 0.004611, 0.003109, 0.00316, 0.003405, 0.004315, 0.003461, 0.002276, 0.003757, 0.003079, 0.00243, 0.003246, 0.004611, 0.007422, 0.004775, 0.003298, 0.003341, 0.003366, 0.003109, 0.002705, 0.001778, 0.002057, 0.00155, 0.001434, 0.002349, 0.001408, 0.000799, 0.001417, 0.002396, 0.001541, 0.002555, 0.002512, 0.002555, 0.001692, 0.001, 0.001572, 0.002057, 0.001709, 0.001906, 0.001383, 0.001172, 0.001202, 0.001061, 0.000893, 0.000906, 0.000447, 0.000816, 0.001541, 0.001408, 0.00076, 0.000708, 0.000575, 0.001211, 0.001202, 0.001748, 0.002211, 0.001692, 0.001597, 0.002194, 0.00243, 0.002761, 0.003276, 0.004315, 0.006078, 0.009483], '')</t>
  </si>
  <si>
    <t xml:space="preserve">F5RWC6|F5RWC6_9ENTR Acyl carrier protein OS=Enterobacter hormaechei ATCC 49162 </t>
  </si>
  <si>
    <t>([0.291804, 0.216401, 0.239899, 0.288399, 0.318242, 0.346032, 0.366687, 0.384043, 0.401658, 0.408655, 0.41194, 0.4292, 0.339168, 0.311707, 0.321458, 0.414856, 0.422041, 0.332115, 0.31487, 0.41194, 0.366687, 0.440853, 0.422041, 0.444081, 0.349426, 0.271506, 0.275179, 0.25031, 0.26085, 0.264545, 0.281712, 0.301917, 0.232838, 0.236433, 0.243554, 0.236433, 0.155435, 0.164327, 0.25406, 0.308712, 0.191378, 0.216401, 0.15284, 0.232838, 0.15284, 0.170161, 0.247041, 0.264545, 0.30533, 0.30533, 0.30533, 0.222385, 0.203355, 0.271506, 0.359901, 0.239899, 0.232838, 0.229226, 0.191378, 0.191378, 0.222385, 0.342579, 0.239899, 0.229226, 0.137348, 0.203355, 0.275179, 0.284882, 0.268042, 0.173081, 0.173081, 0.116183, 0.11371, 0.120615, 0.078022, 0.045352, 0.081712, 0.049374, 0.049374, 0.055536, 0.046336, 0.026338, 0.022667, 0.042364, 0.040537, 0.094817, 0.10481, 0.122885, 0.074921, 0.045352, 0.071867, 0.071867, 0.0704, 0.118441, 0.078022, 0.127496, 0.206376, 0.142424, 0.206376, 0.26085, 0.209395, 0.15008, 0.167087, 0.164327, 0.167087, 0.185198, 0.147574, 0.147574, 0.129801, 0.127496, 0.18812, 0.191378, 0.191378, 0.247041, 0.21291, 0.26085, 0.232838, 0.182256, 0.257454, 0.225814, 0.225814, 0.291804, 0.401658], '')</t>
  </si>
  <si>
    <t xml:space="preserve">F5RWC7|F5RWC7_9ENTR Toxin SymE-like domain-containing protein OS=Enterobacter hormaechei ATCC 49162 </t>
  </si>
  <si>
    <t>([0.321458, 0.26085, 0.142424, 0.17593, 0.219301, 0.271506, 0.295083, 0.328603, 0.321458, 0.239899, 0.271506, 0.311707, 0.30533, 0.26085, 0.268042, 0.268042, 0.366687, 0.384043, 0.284882, 0.216401, 0.311707, 0.308712, 0.370445, 0.476583, 0.447574, 0.447574, 0.433034, 0.359901, 0.352862, 0.377384, 0.486429, 0.51388, 0.534167, 0.59014, 0.657645, 0.604312, 0.626927, 0.549308, 0.534167, 0.661982, 0.73685, 0.703578, 0.720929, 0.716283, 0.750527, 0.798249, 0.801317, 0.798249, 0.849326, 0.823549, 0.728858, 0.604312, 0.585406, 0.468512, 0.36309, 0.36309, 0.390993, 0.288399, 0.352862, 0.31487, 0.288399, 0.194234, 0.155435, 0.098513, 0.06184, 0.051831, 0.047319, 0.047319, 0.028695, 0.022306, 0.026338, 0.045352, 0.066181, 0.060549, 0.051831, 0.058088, 0.071867, 0.0704, 0.092881, 0.102787, 0.090864, 0.090864, 0.102787, 0.15284, 0.191378, 0.225814, 0.225814, 0.236433, 0.147574, 0.15008, 0.164327, 0.106997, 0.109221, 0.144935, 0.155435, 0.243554, 0.321458, 0.31487, 0.328603, 0.291804, 0.18812, 0.239899, 0.15284, 0.158265, 0.164327, 0.18812, 0.185198, 0.185198, 0.132295, 0.161087, 0.236433, 0.21291, 0.295083, 0.295083, 0.281712, 0.271506, 0.216401, 0.18812, 0.194234, 0.120615, 0.120615, 0.18812, 0.194234, 0.191378, 0.288399, 0.271506, 0.247041, 0.206376, 0.21291, 0.281712, 0.342579, 0.328603, 0.418646, 0.349426, 0.374039, 0.321458, 0.236433, 0.291804, 0.318242, 0.30533, 0.380708, 0.447574, 0.444081, 0.40511, 0.440853, 0.394753, 0.377384, 0.387226, 0.465241, 0.433034, 0.394753, 0.36309, 0.335645, 0.284882, 0.359901], '')</t>
  </si>
  <si>
    <t>[31, 32, 33, 34, 35, 36, 37, 38, 39, 40, 41, 42, 43, 44, 45, 46, 47, 48, 49, 50, 51, 52]</t>
  </si>
  <si>
    <t xml:space="preserve">F5RWC8|F5RWC8_9ENTR HNH nuclease OS=Enterobacter hormaechei ATCC 49162 </t>
  </si>
  <si>
    <t>([0.01227, 0.007555, 0.010672, 0.007422, 0.006078, 0.007645, 0.010509, 0.011669, 0.01204, 0.013613, 0.017138, 0.021381, 0.032677, 0.076542, 0.069024, 0.127496, 0.137348, 0.139895, 0.086953, 0.076542, 0.081712, 0.081712, 0.167087, 0.100716, 0.106997, 0.182256, 0.182256, 0.173081, 0.209395, 0.264545, 0.288399, 0.264545, 0.298791, 0.295083, 0.288399, 0.401658, 0.308712, 0.219301, 0.170161, 0.17593, 0.122885, 0.079919, 0.083462, 0.069024, 0.127496, 0.134866, 0.144935, 0.15284, 0.15008, 0.142424, 0.11371, 0.116183, 0.083462, 0.033407, 0.035586, 0.020165, 0.017797, 0.029376, 0.05306, 0.058088, 0.094817, 0.17593, 0.236433, 0.232838, 0.182256, 0.164327, 0.17593, 0.106997, 0.111485, 0.109221, 0.054297, 0.066181, 0.079919, 0.134866, 0.232838, 0.222385, 0.291804, 0.291804, 0.194234, 0.209395, 0.291804, 0.25406, 0.268042, 0.161087, 0.139895, 0.209395, 0.139895, 0.209395, 0.295083, 0.291804, 0.295083, 0.295083, 0.185198, 0.167087, 0.100716, 0.100716, 0.111485, 0.132295, 0.142424, 0.129801, 0.066181, 0.058088, 0.076542, 0.066181, 0.129801, 0.222385, 0.219301, 0.31487, 0.346032, 0.377384, 0.298791, 0.295083, 0.422041, 0.450668, 0.370445, 0.472492, 0.476583, 0.476583, 0.401658, 0.359901, 0.476583, 0.575842, 0.454136, 0.461924, 0.468512, 0.483068, 0.486429, 0.380708, 0.30533, 0.194234, 0.106997, 0.15008, 0.15008, 0.15008, 0.222385, 0.301917, 0.203355, 0.196879, 0.185198, 0.173081, 0.129801, 0.109221, 0.116183, 0.21291, 0.134866, 0.078022, 0.078022, 0.066181, 0.125101, 0.096677, 0.179055, 0.271506, 0.271506, 0.191378, 0.191378, 0.206376, 0.206376, 0.209395, 0.191378, 0.200174, 0.295083, 0.342579, 0.370445, 0.25031, 0.25031, 0.247041, 0.335645, 0.332115, 0.278302, 0.275179, 0.380708, 0.284882, 0.268042, 0.281712, 0.394753, 0.298791, 0.179055, 0.167087, 0.25406, 0.291804, 0.21291, 0.129801, 0.15284, 0.132295, 0.142424, 0.142424, 0.132295, 0.134866, 0.073402, 0.102787, 0.06312, 0.035586, 0.055536, 0.028107, 0.028107, 0.0198, 0.032017, 0.064632, 0.0704, 0.0704, 0.054297, 0.081712, 0.090864, 0.090864, 0.06312, 0.122885, 0.098513, 0.142424, 0.132295, 0.134866, 0.155435, 0.147574, 0.225814, 0.232838, 0.229226, 0.219301, 0.25031, 0.284882, 0.196879, 0.200174, 0.120615, 0.167087, 0.17593, 0.239899, 0.158265, 0.209395, 0.122885, 0.086953, 0.086953, 0.048328, 0.086953, 0.088832, 0.147574, 0.127496, 0.06312, 0.132295, 0.132295, 0.132295, 0.109221, 0.109221, 0.098513, 0.098513, 0.086953, 0.090864, 0.088832, 0.118441, 0.137348, 0.15284, 0.15284, 0.122885, 0.191378, 0.200174, 0.173081, 0.120615, 0.147574, 0.243554, 0.239899, 0.239899, 0.164327, 0.116183, 0.182256, 0.182256, 0.182256, 0.094817, 0.048328, 0.05306, 0.034068, 0.028695, 0.044297, 0.076542, 0.125101, 0.074921, 0.058088, 0.038858, 0.071867, 0.051831, 0.033407, 0.032017, 0.031287, 0.056825, 0.044297, 0.05306, 0.051831, 0.098513, 0.173081, 0.158265, 0.10481, 0.200174, 0.155435, 0.161087, 0.158265, 0.15008, 0.239899, 0.206376, 0.194234, 0.170161, 0.209395, 0.25406, 0.225814, 0.203355, 0.167087, 0.264545, 0.196879, 0.170161, 0.118441, 0.090864, 0.194234], '')</t>
  </si>
  <si>
    <t xml:space="preserve">F5RWD0|F5RWD0_9ENTR Putative P4 phage protein OS=Enterobacter hormaechei ATCC 49162 </t>
  </si>
  <si>
    <t>([0.161087, 0.109221, 0.10481, 0.064632, 0.036378, 0.050641, 0.069024, 0.069024, 0.054297, 0.055536, 0.034068, 0.035586, 0.018415, 0.01204, 0.011903, 0.009977, 0.009294, 0.006701, 0.009187, 0.009401, 0.014315, 0.014315, 0.020522, 0.015344, 0.024826, 0.026892, 0.027463, 0.016826, 0.021381, 0.034884, 0.023534, 0.051831, 0.066181, 0.109221, 0.102787, 0.083462, 0.10481, 0.203355, 0.21291, 0.222385, 0.21291, 0.11371, 0.06184, 0.035586, 0.06312, 0.06312, 0.106997, 0.100716, 0.167087, 0.164327, 0.15284, 0.236433, 0.185198, 0.194234, 0.142424, 0.194234, 0.132295, 0.109221, 0.058088, 0.059222, 0.051831, 0.058088, 0.069024, 0.098513, 0.170161, 0.098513, 0.092881, 0.111485, 0.067594, 0.051831, 0.049374, 0.024393, 0.030003, 0.030611, 0.017138, 0.029376, 0.037156, 0.043307, 0.051831, 0.090864, 0.122885, 0.083462, 0.06184, 0.111485, 0.15008, 0.083462, 0.078022, 0.051831, 0.043307, 0.074921, 0.051831, 0.05306, 0.10481, 0.10481, 0.085092, 0.085092, 0.085092, 0.067594, 0.096677, 0.079919, 0.059222, 0.058088, 0.076542, 0.079919, 0.051831, 0.029376, 0.051831], '')</t>
  </si>
  <si>
    <t xml:space="preserve">F5RWD1|F5RWD1_9ENTR Uncharacterized protein OS=Enterobacter hormaechei ATCC 49162 </t>
  </si>
  <si>
    <t>([0.106997, 0.06184, 0.086953, 0.05306, 0.0704, 0.090864, 0.060549, 0.078022, 0.10481, 0.081712, 0.096677, 0.137348, 0.066181, 0.042364, 0.055536, 0.066181, 0.090864, 0.073402, 0.085092, 0.045352, 0.040537, 0.081712, 0.074921, 0.041405, 0.083462, 0.085092, 0.10481, 0.139895, 0.142424, 0.109221, 0.164327, 0.100716, 0.102787, 0.18812, 0.17593, 0.118441, 0.122885, 0.096677, 0.069024, 0.060549, 0.060549, 0.046336, 0.043307, 0.088832, 0.15008, 0.081712, 0.092881, 0.071867, 0.058088, 0.036378, 0.046336, 0.045352, 0.045352, 0.040537, 0.044297, 0.083462, 0.074921, 0.058088, 0.102787, 0.132295, 0.225814, 0.239899, 0.21291, 0.209395, 0.167087, 0.139895, 0.196879, 0.15284, 0.129801, 0.17593, 0.232838, 0.194234, 0.155435, 0.275179], '')</t>
  </si>
  <si>
    <t xml:space="preserve">F5RWD2|F5RWD2_9ENTR Prophage CP-933I regulator OS=Enterobacter hormaechei ATCC 49162 </t>
  </si>
  <si>
    <t>([0.013437, 0.0198, 0.030003, 0.0198, 0.030611, 0.051831, 0.076542, 0.048328, 0.026338, 0.034068, 0.046336, 0.032017, 0.030611, 0.024393, 0.034884, 0.047319, 0.033407, 0.027463, 0.028107, 0.046336, 0.06184, 0.102787, 0.10481, 0.111485, 0.185198, 0.191378, 0.191378, 0.17593, 0.164327, 0.191378, 0.120615, 0.090864, 0.173081, 0.196879, 0.332115, 0.271506, 0.335645, 0.295083, 0.257454, 0.142424, 0.0704, 0.045352, 0.035586, 0.022667, 0.017447, 0.017797, 0.013613, 0.01227, 0.014075, 0.013265, 0.011518, 0.018787, 0.014075, 0.013821, 0.009096, 0.006482, 0.005249, 0.003757, 0.004646, 0.006194, 0.006142, 0.009483, 0.009728, 0.01078, 0.01078, 0.009401, 0.009187, 0.009187, 0.009187, 0.008804, 0.016826, 0.033407, 0.032677, 0.027463, 0.030003, 0.030003, 0.05306, 0.111485, 0.18812, 0.158265, 0.139895, 0.158265, 0.167087, 0.275179, 0.346032, 0.342579, 0.42561, 0.339168, 0.390993, 0.401658, 0.390993, 0.384043, 0.394753, 0.401658, 0.549308, 0.517562, 0.618285, 0.622677, 0.604312, 0.476583, 0.408655, 0.41194, 0.41194, 0.295083, 0.194234, 0.185198, 0.18812, 0.15008, 0.137348, 0.098513, 0.073402, 0.078022, 0.038042, 0.020876, 0.016528, 0.017138, 0.017138, 0.017447, 0.019401, 0.020522, 0.018106, 0.018415, 0.009977, 0.011106, 0.009865, 0.012491, 0.009977, 0.009865, 0.011903, 0.019401, 0.020165, 0.027463, 0.026338, 0.050641, 0.102787, 0.132295, 0.06184, 0.060549, 0.043307, 0.020876, 0.020165, 0.023087, 0.022667, 0.038858, 0.06184, 0.142424, 0.185198, 0.222385, 0.301917, 0.26085, 0.26085, 0.203355, 0.191378, 0.11371, 0.0704, 0.06312, 0.066181, 0.069024, 0.044297, 0.033407, 0.043307, 0.023963, 0.036378, 0.056825, 0.073402, 0.040537, 0.043307, 0.025316, 0.025762, 0.027463, 0.022667, 0.013437, 0.017138, 0.013437, 0.017447, 0.021381, 0.015078, 0.010221, 0.014315, 0.017797, 0.027463, 0.034884], '')</t>
  </si>
  <si>
    <t>[94, 95, 96, 97, 98]</t>
  </si>
  <si>
    <t xml:space="preserve">F5RWD3|F5RWD3_9ENTR Phage transcriptional regulator, AlpA OS=Enterobacter hormaechei ATCC 49162 </t>
  </si>
  <si>
    <t>([0.476583, 0.447574, 0.42561, 0.494003, 0.414856, 0.324872, 0.384043, 0.324872, 0.377384, 0.366687, 0.398279, 0.444081, 0.450668, 0.458154, 0.444081, 0.356642, 0.4292, 0.342579, 0.359901, 0.349426, 0.311707, 0.25031, 0.288399, 0.232838, 0.15284, 0.216401, 0.216401, 0.18812, 0.257454, 0.225814, 0.268042, 0.173081, 0.092881, 0.094817, 0.054297, 0.060549, 0.102787, 0.102787, 0.185198, 0.137348, 0.067594, 0.120615, 0.15284, 0.155435, 0.15284, 0.203355, 0.129801, 0.203355, 0.209395, 0.209395, 0.222385, 0.15284, 0.203355, 0.209395, 0.134866, 0.216401, 0.298791, 0.318242, 0.243554, 0.222385, 0.222385, 0.232838, 0.179055, 0.144935, 0.118441, 0.18812, 0.120615, 0.164327, 0.139895, 0.139895, 0.15008, 0.15008, 0.21291, 0.243554, 0.346032, 0.384043, 0.352862, 0.332115, 0.288399, 0.346032, 0.321458, 0.335645, 0.444081, 0.472492, 0.497853, 0.534167], '')</t>
  </si>
  <si>
    <t xml:space="preserve">F5RWD4|F5RWD4_9ENTR Capsid morphogenesis protein encoded in CP-933I OS=Enterobacter hormaechei ATCC 49162 </t>
  </si>
  <si>
    <t>([0.657645, 0.529623, 0.562014, 0.657645, 0.680603, 0.585406, 0.661982, 0.728858, 0.724957, 0.642678, 0.642678, 0.675549, 0.653063, 0.575842, 0.657645, 0.632174, 0.553315, 0.626927, 0.604312, 0.575842, 0.585406, 0.553315, 0.570702, 0.468512, 0.444081, 0.450668, 0.529623, 0.483068, 0.440853, 0.444081, 0.521092, 0.534167, 0.534167, 0.534167, 0.575842, 0.541878, 0.521092, 0.59014, 0.613573, 0.63748, 0.56648, 0.562014, 0.570702, 0.626927, 0.750527, 0.750527, 0.745909, 0.73685, 0.73685, 0.750527, 0.771762, 0.76285, 0.771762, 0.733139, 0.661982, 0.699094, 0.724957, 0.771762, 0.648219, 0.626927, 0.63748, 0.632174, 0.529623, 0.529623, 0.553315, 0.557691, 0.557691, 0.549308, 0.562014, 0.534167, 0.534167, 0.557691, 0.545602, 0.505461, 0.517562, 0.604312, 0.497853, 0.486429, 0.454136, 0.56648, 0.483068, 0.450668, 0.450668, 0.549308, 0.549308, 0.553315, 0.541878, 0.454136, 0.458154, 0.458154, 0.387226, 0.398279, 0.370445, 0.30533, 0.26085, 0.243554, 0.229226, 0.308712, 0.291804, 0.291804, 0.291804, 0.380708, 0.41194, 0.390993, 0.311707, 0.349426, 0.243554, 0.232838, 0.311707, 0.281712, 0.278302, 0.346032, 0.311707, 0.31487, 0.384043, 0.370445, 0.308712, 0.324872, 0.332115, 0.359901, 0.394753, 0.387226, 0.298791, 0.21291, 0.318242, 0.398279, 0.374039, 0.444081, 0.390993, 0.295083, 0.243554, 0.15284, 0.182256, 0.216401, 0.125101, 0.111485, 0.173081, 0.26085, 0.271506, 0.257454, 0.264545, 0.247041, 0.173081, 0.173081, 0.25406, 0.167087, 0.109221, 0.106997, 0.078022, 0.0704, 0.118441, 0.147574, 0.236433, 0.15284, 0.142424, 0.222385, 0.25031, 0.229226, 0.21291, 0.206376, 0.15008, 0.088832, 0.090864, 0.098513, 0.106997, 0.10481, 0.164327, 0.173081, 0.182256, 0.264545, 0.370445, 0.390993, 0.418646, 0.349426, 0.349426, 0.342579, 0.356642, 0.257454, 0.200174, 0.196879, 0.216401, 0.288399, 0.291804, 0.291804, 0.356642, 0.450668, 0.418646, 0.332115, 0.295083, 0.219301, 0.222385, 0.139895, 0.127496, 0.127496, 0.179055, 0.268042, 0.284882, 0.191378, 0.268042, 0.271506, 0.30533, 0.288399, 0.194234, 0.271506, 0.18812, 0.11371, 0.079919, 0.098513, 0.164327, 0.257454, 0.295083, 0.200174, 0.271506, 0.284882, 0.26085, 0.257454, 0.25406, 0.243554, 0.356642, 0.377384, 0.494003, 0.433034, 0.40511, 0.494003, 0.494003, 0.59508, 0.675549, 0.59917, 0.58069, 0.58069, 0.585406, 0.642678, 0.716283, 0.671169, 0.653063, 0.690604, 0.690604, 0.699094, 0.703578, 0.680603, 0.675549, 0.613573, 0.648219, 0.680603, 0.666105, 0.657645, 0.642678, 0.694846, 0.846163, 0.852992], '')</t>
  </si>
  <si>
    <t>[0, 1, 2, 3, 4, 5, 6, 7, 8, 9, 10, 11, 12, 13, 14, 15, 16, 17, 18, 19, 20, 21, 22, 26, 30, 31, 32, 33, 34, 35, 36, 37, 38, 39, 40, 41, 42, 43, 44, 45, 46, 47, 48, 49, 50, 51, 52, 53, 54, 55, 56, 57, 58, 59, 60, 61, 62, 63, 64, 65, 66, 67, 68, 69, 70, 71, 72, 73, 74, 75, 79, 83, 84, 85, 86, 225, 226, 227, 228, 229, 230, 231, 232, 233, 234, 235, 236, 237, 238, 239, 240, 241, 242, 243, 244, 245, 246, 247, 248, 249]</t>
  </si>
  <si>
    <t xml:space="preserve">F5RWD5|F5RWD5_9ENTR Polarity suppression protein encoded in CP-933I OS=Enterobacter hormaechei ATCC 49162 </t>
  </si>
  <si>
    <t>([0.401658, 0.450668, 0.497853, 0.374039, 0.390993, 0.370445, 0.356642, 0.271506, 0.288399, 0.308712, 0.229226, 0.185198, 0.17593, 0.111485, 0.109221, 0.11371, 0.129801, 0.132295, 0.125101, 0.11371, 0.132295, 0.203355, 0.129801, 0.118441, 0.125101, 0.109221, 0.111485, 0.081712, 0.088832, 0.098513, 0.10481, 0.196879, 0.298791, 0.288399, 0.40511, 0.377384, 0.335645, 0.31487, 0.275179, 0.278302, 0.278302, 0.200174, 0.216401, 0.308712, 0.229226, 0.308712, 0.359901, 0.387226, 0.387226, 0.440853, 0.346032, 0.26085, 0.264545, 0.15284, 0.164327, 0.083462, 0.109221, 0.079919, 0.11371, 0.11371, 0.116183, 0.120615, 0.185198, 0.106997, 0.056825, 0.078022, 0.079919, 0.073402, 0.042364, 0.047319, 0.034884, 0.064632, 0.10481, 0.05306, 0.066181, 0.06312, 0.106997, 0.081712, 0.134866, 0.173081, 0.21291, 0.125101, 0.094817, 0.092881, 0.161087, 0.25031, 0.281712, 0.288399, 0.247041, 0.257454, 0.321458, 0.414856, 0.36309, 0.284882, 0.339168, 0.436924, 0.321458, 0.247041, 0.194234, 0.161087, 0.173081, 0.098513, 0.17593, 0.137348, 0.15284, 0.116183, 0.092881, 0.076542, 0.0704, 0.048328, 0.048328, 0.046336, 0.044297, 0.044297, 0.049374, 0.049374, 0.03976, 0.083462, 0.137348, 0.229226, 0.200174, 0.167087, 0.257454, 0.291804, 0.311707, 0.203355, 0.268042, 0.268042, 0.271506, 0.18812, 0.271506, 0.349426, 0.26085, 0.173081, 0.209395, 0.295083, 0.328603, 0.328603, 0.236433, 0.236433, 0.158265, 0.225814, 0.196879, 0.18812, 0.132295, 0.182256, 0.236433, 0.21291, 0.209395, 0.236433, 0.291804, 0.291804, 0.191378, 0.281712, 0.398279, 0.352862, 0.342579, 0.339168, 0.339168, 0.359901, 0.247041, 0.236433, 0.194234, 0.229226, 0.158265, 0.203355, 0.206376, 0.164327, 0.164327, 0.216401, 0.216401, 0.25031, 0.194234, 0.209395, 0.179055, 0.129801, 0.134866, 0.100716, 0.076542, 0.058088, 0.074921, 0.144935, 0.219301, 0.236433], '')</t>
  </si>
  <si>
    <t xml:space="preserve">F5RWD6|F5RWD6_9ENTR Ogr family transcription activator OS=Enterobacter hormaechei ATCC 49162 </t>
  </si>
  <si>
    <t>([0.092881, 0.106997, 0.15008, 0.161087, 0.200174, 0.236433, 0.264545, 0.268042, 0.209395, 0.243554, 0.247041, 0.284882, 0.301917, 0.308712, 0.308712, 0.436924, 0.408655, 0.321458, 0.370445, 0.377384, 0.275179, 0.324872, 0.352862, 0.288399, 0.31487, 0.191378, 0.191378, 0.100716, 0.11371, 0.111485, 0.106997, 0.109221, 0.066181, 0.0704, 0.092881, 0.0704, 0.073402, 0.074921, 0.085092, 0.094817, 0.083462, 0.161087, 0.182256, 0.179055, 0.239899, 0.236433, 0.366687, 0.374039, 0.509769, 0.5017, 0.622677, 0.618285, 0.618285, 0.690604, 0.657645, 0.699094, 0.767246, 0.750527, 0.754692, 0.823549, 0.882776, 0.891961, 0.846163, 0.827927, 0.827927, 0.733139, 0.720929, 0.707965, 0.675549, 0.661982, 0.661982, 0.562014, 0.562014, 0.59917, 0.613573, 0.642678, 0.613573, 0.525368, 0.557691, 0.497853, 0.476583, 0.454136, 0.436924, 0.494003, 0.465241, 0.436924, 0.541878, 0.521092, 0.505461, 0.521092], '')</t>
  </si>
  <si>
    <t>[48, 49, 50, 51, 52, 53, 54, 55, 56, 57, 58, 59, 60, 61, 62, 63, 64, 65, 66, 67, 68, 69, 70, 71, 72, 73, 74, 75, 76, 77, 78, 86, 87, 88, 89]</t>
  </si>
  <si>
    <t xml:space="preserve">F5RWD7|F5RWD7_9ENTR ATP-binding nuclease OS=Enterobacter hormaechei ATCC 49162 </t>
  </si>
  <si>
    <t>([0.129801, 0.155435, 0.191378, 0.098513, 0.125101, 0.079919, 0.111485, 0.15284, 0.21291, 0.25406, 0.268042, 0.219301, 0.21291, 0.18812, 0.209395, 0.191378, 0.232838, 0.232838, 0.31487, 0.243554, 0.144935, 0.167087, 0.17593, 0.191378, 0.311707, 0.31487, 0.40511, 0.394753, 0.36309, 0.324872, 0.281712, 0.209395, 0.206376, 0.219301, 0.301917, 0.196879, 0.216401, 0.196879, 0.127496, 0.066181, 0.098513, 0.125101, 0.185198, 0.194234, 0.179055, 0.092881, 0.090864, 0.090864, 0.054297, 0.034884, 0.043307, 0.05306, 0.098513, 0.085092, 0.079919, 0.06312, 0.118441, 0.120615, 0.142424, 0.222385, 0.339168, 0.356642, 0.4292, 0.447574, 0.352862, 0.346032, 0.472492, 0.384043, 0.278302, 0.275179, 0.366687, 0.268042, 0.275179, 0.15284, 0.222385, 0.132295, 0.18812, 0.164327, 0.096677, 0.081712, 0.081712, 0.081712, 0.048328, 0.047319, 0.025316, 0.051831, 0.054297, 0.029376, 0.030003, 0.067594, 0.118441, 0.090864, 0.134866, 0.081712, 0.161087, 0.196879, 0.30533, 0.321458, 0.339168, 0.356642, 0.284882, 0.170161, 0.161087, 0.161087, 0.164327, 0.164327, 0.15284, 0.132295, 0.196879, 0.191378, 0.173081, 0.102787, 0.139895, 0.071867, 0.118441, 0.118441, 0.074921, 0.073402, 0.0704, 0.038042, 0.06312, 0.116183, 0.21291, 0.142424, 0.134866, 0.083462, 0.083462, 0.076542, 0.098513, 0.058088, 0.096677, 0.111485, 0.173081, 0.185198, 0.284882, 0.298791, 0.301917, 0.308712, 0.298791, 0.203355, 0.278302, 0.185198, 0.164327, 0.182256, 0.179055, 0.170161, 0.243554, 0.342579, 0.335645, 0.236433, 0.335645, 0.25031, 0.229226, 0.155435, 0.088832, 0.111485, 0.086953, 0.081712, 0.116183, 0.129801, 0.229226, 0.158265, 0.225814, 0.243554, 0.134866, 0.209395, 0.21291, 0.21291, 0.196879, 0.200174, 0.25406, 0.179055, 0.179055, 0.182256, 0.25031, 0.225814, 0.164327, 0.185198, 0.15284, 0.092881, 0.092881, 0.038042, 0.074921, 0.088832, 0.090864, 0.125101, 0.120615, 0.200174, 0.219301, 0.147574, 0.147574, 0.191378, 0.25031, 0.30533, 0.21291, 0.239899, 0.239899, 0.18812, 0.164327, 0.118441, 0.161087, 0.147574, 0.239899, 0.239899, 0.21291, 0.219301, 0.167087, 0.167087, 0.094817, 0.045352, 0.076542, 0.088832, 0.074921, 0.042364, 0.058088, 0.098513, 0.086953, 0.078022, 0.132295, 0.161087, 0.167087, 0.127496, 0.129801, 0.147574, 0.134866, 0.094817, 0.047319, 0.085092, 0.094817, 0.129801, 0.222385, 0.147574, 0.142424, 0.071867, 0.147574, 0.081712, 0.090864, 0.088832, 0.094817, 0.102787, 0.106997, 0.10481, 0.134866, 0.137348, 0.0704, 0.046336, 0.073402, 0.073402, 0.035586, 0.019401, 0.023087, 0.025316, 0.049374, 0.051831, 0.116183, 0.096677, 0.134866, 0.073402, 0.041405, 0.074921, 0.056825, 0.059222, 0.060549, 0.044297, 0.043307, 0.083462, 0.125101, 0.129801, 0.206376, 0.31487, 0.31487, 0.284882, 0.170161, 0.096677, 0.071867, 0.036378, 0.020876, 0.027463, 0.03976, 0.041405, 0.020876, 0.027463, 0.017138, 0.031287, 0.030003, 0.030611, 0.017138, 0.016826, 0.016021, 0.013437, 0.011669, 0.018106, 0.022306, 0.041405, 0.040537, 0.048328, 0.041405, 0.079919, 0.071867, 0.085092, 0.139895, 0.158265, 0.15008, 0.134866, 0.139895, 0.137348, 0.067594, 0.11371, 0.066181, 0.035586, 0.042364, 0.029376, 0.033407, 0.038042, 0.040537, 0.081712, 0.090864, 0.17593, 0.100716, 0.098513, 0.120615, 0.122885, 0.122885, 0.069024, 0.120615, 0.102787, 0.102787, 0.122885, 0.122885, 0.122885, 0.10481, 0.106997, 0.185198, 0.102787, 0.073402, 0.0704, 0.06184, 0.060549, 0.058088, 0.048328, 0.054297, 0.034884, 0.021816, 0.029376, 0.051831, 0.054297, 0.054297, 0.096677, 0.170161, 0.170161, 0.170161, 0.247041, 0.243554, 0.232838, 0.229226, 0.281712, 0.284882, 0.30533, 0.30533, 0.232838, 0.356642, 0.342579, 0.26085, 0.328603, 0.275179, 0.278302, 0.284882, 0.291804, 0.229226, 0.219301, 0.155435, 0.15284, 0.200174, 0.203355, 0.125101, 0.219301, 0.127496, 0.127496, 0.066181, 0.060549, 0.092881, 0.098513, 0.106997, 0.203355, 0.111485, 0.185198, 0.096677, 0.050641, 0.05306, 0.086953, 0.073402, 0.074921, 0.129801, 0.118441, 0.069024, 0.139895, 0.139895, 0.139895, 0.071867, 0.06184, 0.050641, 0.050641, 0.027463, 0.017447, 0.011106, 0.013265, 0.009728, 0.018415, 0.031287, 0.030611, 0.026892, 0.037156, 0.06312, 0.041405, 0.024826, 0.025316, 0.025316, 0.023087, 0.023963, 0.020165, 0.045352, 0.054297, 0.031287, 0.060549, 0.045352, 0.083462, 0.116183, 0.173081, 0.155435, 0.15284, 0.155435, 0.096677, 0.073402, 0.038042, 0.048328, 0.100716, 0.098513, 0.085092, 0.086953, 0.142424, 0.247041, 0.167087, 0.182256, 0.268042, 0.147574, 0.147574, 0.142424, 0.10481, 0.056825, 0.064632, 0.064632, 0.033407, 0.055536, 0.042364, 0.086953, 0.06184, 0.028695, 0.05306, 0.029376, 0.017797, 0.018787, 0.01204, 0.018106, 0.01078, 0.010926, 0.019401, 0.040537, 0.040537, 0.071867, 0.122885, 0.054297, 0.06312, 0.106997, 0.06312, 0.094817, 0.047319, 0.067594, 0.069024, 0.06312, 0.118441, 0.118441, 0.109221, 0.173081, 0.164327, 0.239899, 0.25406, 0.18812, 0.182256, 0.120615, 0.071867, 0.0704, 0.139895, 0.137348, 0.111485, 0.116183, 0.127496, 0.194234, 0.147574, 0.25406, 0.275179, 0.161087, 0.25406, 0.25406, 0.271506, 0.288399, 0.298791, 0.311707, 0.298791, 0.298791, 0.268042, 0.356642, 0.271506, 0.203355, 0.122885, 0.15008, 0.232838, 0.222385, 0.222385, 0.321458, 0.232838, 0.232838, 0.257454, 0.18812, 0.194234, 0.191378, 0.116183, 0.109221, 0.092881, 0.15008, 0.155435, 0.179055, 0.098513, 0.085092, 0.129801, 0.173081, 0.196879, 0.125101, 0.129801, 0.079919, 0.074921, 0.066181, 0.048328, 0.064632, 0.056825, 0.059222, 0.054297, 0.046336, 0.055536, 0.060549, 0.035586, 0.020522, 0.022667, 0.047319, 0.055536, 0.058088, 0.069024, 0.06312, 0.11371, 0.118441, 0.194234, 0.191378, 0.271506, 0.332115, 0.380708, 0.408655, 0.31487, 0.31487, 0.436924, 0.418646, 0.40511, 0.408655, 0.408655, 0.490133, 0.494003, 0.604312, 0.497853, 0.414856, 0.401658, 0.40511, 0.332115, 0.243554, 0.239899, 0.25031, 0.222385, 0.225814, 0.281712, 0.356642, 0.374039, 0.356642, 0.356642, 0.278302, 0.352862, 0.436924, 0.433034, 0.433034, 0.42561, 0.42561, 0.4292, 0.436924, 0.418646, 0.377384, 0.394753, 0.295083, 0.21291, 0.225814, 0.144935, 0.147574, 0.083462, 0.046336, 0.046336, 0.042364, 0.0704, 0.071867, 0.0704, 0.078022, 0.060549, 0.060549, 0.100716, 0.098513, 0.096677, 0.06184, 0.0704, 0.109221, 0.182256, 0.179055, 0.167087, 0.239899, 0.236433, 0.26085, 0.275179, 0.288399, 0.291804, 0.26085, 0.284882, 0.288399, 0.203355, 0.161087, 0.158265, 0.161087, 0.167087, 0.120615, 0.191378, 0.271506, 0.200174, 0.200174, 0.284882, 0.206376, 0.209395, 0.219301, 0.298791, 0.359901, 0.332115, 0.308712, 0.324872, 0.271506, 0.243554, 0.295083, 0.377384, 0.352862, 0.30533, 0.408655], '')</t>
  </si>
  <si>
    <t>[574]</t>
  </si>
  <si>
    <t xml:space="preserve">F5RWD9|F5RWD9_9ENTR Phage integrase family site-specific recombinase OS=Enterobacter hormaechei ATCC 49162 </t>
  </si>
  <si>
    <t>([0.465241, 0.490133, 0.570702, 0.59508, 0.618285, 0.632174, 0.648219, 0.529623, 0.545602, 0.525368, 0.517562, 0.557691, 0.562014, 0.653063, 0.632174, 0.58069, 0.480142, 0.401658, 0.454136, 0.394753, 0.394753, 0.390993, 0.394753, 0.36309, 0.36309, 0.356642, 0.275179, 0.185198, 0.264545, 0.229226, 0.26085, 0.194234, 0.194234, 0.191378, 0.216401, 0.21291, 0.281712, 0.359901, 0.42561, 0.4292, 0.486429, 0.494003, 0.444081, 0.418646, 0.318242, 0.321458, 0.268042, 0.25406, 0.377384, 0.377384, 0.356642, 0.356642, 0.370445, 0.349426, 0.359901, 0.308712, 0.31487, 0.288399, 0.291804, 0.291804, 0.288399, 0.288399, 0.264545, 0.335645, 0.359901, 0.387226, 0.31487, 0.31487, 0.42561, 0.394753, 0.318242, 0.377384, 0.40511, 0.480142, 0.476583, 0.468512, 0.505461, 0.505461, 0.538167, 0.509769, 0.521092, 0.490133, 0.461924, 0.5017, 0.497853, 0.497853, 0.553315, 0.538167, 0.613573, 0.480142, 0.486429, 0.575842, 0.483068, 0.4292, 0.433034, 0.468512, 0.36309, 0.359901, 0.335645, 0.328603, 0.366687, 0.356642, 0.384043, 0.30533, 0.288399, 0.298791, 0.30533, 0.335645, 0.422041, 0.418646, 0.525368, 0.458154, 0.380708, 0.458154, 0.394753, 0.311707, 0.311707, 0.335645, 0.239899, 0.18812, 0.109221, 0.118441, 0.125101, 0.074921, 0.137348, 0.137348, 0.129801, 0.129801, 0.074921, 0.074921, 0.081712, 0.048328, 0.071867, 0.116183, 0.11371, 0.185198, 0.185198, 0.116183, 0.15008, 0.257454, 0.247041, 0.352862, 0.324872, 0.25031, 0.335645, 0.30533, 0.30533, 0.308712, 0.30533, 0.394753, 0.398279, 0.321458, 0.374039, 0.384043, 0.380708, 0.298791, 0.30533, 0.398279, 0.480142, 0.440853, 0.414856, 0.476583, 0.387226, 0.349426, 0.414856, 0.318242, 0.318242, 0.26085, 0.271506, 0.288399, 0.284882, 0.191378, 0.17593, 0.206376, 0.191378, 0.203355, 0.311707, 0.268042, 0.25031, 0.257454, 0.281712, 0.25031, 0.278302, 0.332115, 0.284882, 0.284882, 0.377384, 0.41194, 0.480142, 0.433034, 0.418646, 0.418646, 0.414856, 0.534167, 0.494003, 0.408655, 0.422041, 0.394753, 0.422041, 0.422041, 0.301917, 0.370445, 0.408655, 0.291804, 0.236433, 0.291804, 0.295083, 0.203355, 0.173081, 0.144935, 0.102787, 0.10481, 0.100716, 0.167087, 0.100716, 0.094817, 0.155435, 0.134866, 0.081712, 0.0704, 0.046336, 0.102787, 0.051831, 0.048328, 0.06184, 0.06312, 0.078022, 0.038858, 0.044297, 0.055536, 0.066181, 0.116183, 0.122885, 0.074921, 0.076542, 0.058088, 0.06184, 0.060549, 0.030003, 0.054297, 0.069024, 0.051831, 0.050641, 0.042364, 0.044297, 0.073402, 0.118441, 0.071867, 0.071867, 0.10481, 0.06184, 0.076542, 0.064632, 0.059222, 0.096677, 0.102787, 0.196879, 0.15008, 0.144935, 0.243554, 0.182256, 0.170161, 0.185198, 0.179055, 0.196879, 0.191378, 0.191378, 0.161087, 0.229226, 0.301917, 0.298791, 0.398279, 0.377384, 0.41194, 0.332115, 0.278302, 0.295083, 0.203355, 0.284882, 0.284882, 0.298791, 0.332115, 0.298791, 0.332115, 0.257454, 0.268042, 0.278302, 0.291804, 0.243554, 0.247041, 0.295083, 0.21291, 0.196879, 0.18812, 0.18812, 0.264545, 0.332115, 0.222385, 0.219301, 0.127496, 0.15008, 0.142424, 0.164327, 0.194234, 0.257454, 0.30533, 0.390993, 0.377384, 0.30533, 0.349426, 0.346032, 0.342579, 0.444081, 0.450668, 0.387226, 0.394753, 0.390993, 0.356642, 0.356642, 0.433034, 0.525368, 0.454136, 0.458154, 0.36309, 0.366687, 0.366687, 0.394753, 0.390993, 0.40511, 0.408655, 0.384043, 0.390993, 0.380708, 0.370445, 0.26085, 0.31487, 0.308712, 0.278302, 0.278302, 0.352862, 0.359901, 0.36309, 0.321458, 0.321458, 0.422041, 0.418646, 0.414856, 0.342579, 0.229226, 0.219301, 0.281712, 0.346032, 0.321458, 0.247041, 0.257454, 0.359901, 0.380708, 0.301917, 0.332115, 0.359901, 0.36309, 0.377384, 0.398279, 0.486429, 0.497853, 0.4292, 0.42561, 0.401658, 0.458154, 0.480142, 0.401658, 0.398279, 0.398279, 0.418646, 0.51388, 0.5017, 0.42561, 0.418646, 0.51388, 0.51388, 0.505461, 0.42561, 0.380708, 0.328603, 0.332115, 0.21291, 0.170161, 0.15284, 0.17593, 0.118441, 0.129801, 0.122885, 0.120615, 0.122885, 0.122885, 0.111485, 0.10481, 0.155435, 0.100716, 0.090864, 0.111485, 0.069024, 0.109221, 0.073402, 0.090864, 0.079919, 0.158265, 0.257454, 0.278302, 0.247041, 0.324872, 0.380708, 0.465241, 0.447574, 0.41194, 0.390993, 0.366687, 0.346032, 0.311707], '')</t>
  </si>
  <si>
    <t>[2, 3, 4, 5, 6, 7, 8, 9, 10, 11, 12, 13, 14, 15, 76, 77, 78, 79, 80, 83, 86, 87, 88, 91, 110, 193, 320, 374, 375, 378, 379, 380]</t>
  </si>
  <si>
    <t xml:space="preserve">F5RWE0|F5RWE0_9ENTR Topoisomerase II OS=Enterobacter hormaechei ATCC 49162 </t>
  </si>
  <si>
    <t>([0.047319, 0.026892, 0.020165, 0.023963, 0.027463, 0.031287, 0.034884, 0.027463, 0.030611, 0.021816, 0.017797, 0.014783, 0.009483, 0.006701, 0.007031, 0.009483, 0.014783, 0.014783, 0.01227, 0.021381, 0.037156, 0.06184, 0.109221, 0.127496, 0.164327, 0.191378, 0.191378, 0.137348, 0.21291, 0.209395, 0.264545, 0.377384, 0.418646, 0.42561, 0.549308, 0.447574, 0.352862, 0.352862, 0.366687, 0.408655, 0.394753, 0.408655, 0.374039, 0.284882, 0.335645, 0.324872, 0.324872, 0.264545, 0.268042, 0.271506, 0.311707, 0.308712, 0.247041, 0.25031, 0.26085, 0.26085, 0.335645, 0.398279, 0.394753, 0.394753, 0.418646, 0.418646, 0.394753, 0.436924, 0.436924, 0.342579, 0.349426, 0.352862, 0.352862, 0.450668, 0.468512, 0.468512, 0.4292, 0.377384, 0.414856, 0.418646, 0.414856, 0.370445, 0.40511, 0.408655, 0.308712, 0.288399, 0.284882, 0.247041, 0.268042, 0.370445, 0.42561, 0.42561, 0.349426, 0.370445, 0.374039, 0.243554, 0.194234, 0.281712, 0.275179, 0.281712, 0.321458, 0.328603, 0.384043, 0.384043, 0.352862, 0.408655, 0.31487, 0.311707, 0.339168, 0.239899, 0.229226, 0.275179, 0.275179, 0.318242, 0.324872, 0.21291, 0.31487, 0.26085, 0.18812, 0.182256, 0.200174, 0.203355, 0.137348, 0.129801, 0.125101, 0.144935, 0.116183, 0.194234, 0.216401, 0.17593, 0.243554, 0.200174, 0.125101, 0.127496, 0.144935, 0.21291, 0.232838, 0.194234, 0.301917, 0.374039, 0.476583, 0.398279, 0.447574, 0.486429, 0.5017, 0.472492, 0.486429, 0.517562, 0.461924, 0.4292, 0.444081, 0.408655, 0.352862, 0.4292, 0.41194, 0.42561, 0.41194, 0.505461, 0.553315, 0.465241, 0.468512, 0.476583, 0.486429, 0.494003, 0.534167, 0.534167, 0.534167, 0.483068, 0.454136, 0.517562, 0.525368, 0.486429, 0.521092, 0.694846, 0.575842, 0.521092, 0.509769, 0.517562, 0.42561, 0.390993, 0.472492, 0.468512, 0.359901, 0.384043, 0.384043, 0.390993, 0.288399, 0.328603, 0.284882, 0.278302, 0.271506, 0.21291, 0.311707, 0.321458, 0.288399, 0.346032, 0.359901, 0.356642, 0.346032, 0.436924, 0.468512, 0.377384, 0.380708, 0.41194, 0.42561, 0.370445, 0.295083, 0.390993, 0.349426, 0.384043, 0.36309, 0.321458, 0.370445, 0.275179, 0.185198, 0.161087, 0.127496, 0.179055, 0.194234, 0.203355, 0.191378, 0.167087, 0.21291, 0.206376, 0.21291, 0.132295, 0.167087, 0.161087, 0.132295, 0.111485, 0.142424, 0.236433, 0.194234, 0.206376, 0.243554, 0.298791, 0.301917, 0.366687, 0.298791, 0.247041, 0.191378, 0.15008, 0.144935, 0.139895], '')</t>
  </si>
  <si>
    <t>[34, 140, 143, 153, 154, 160, 161, 162, 165, 166, 168, 169, 170, 171, 172, 173]</t>
  </si>
  <si>
    <t xml:space="preserve">F5RWE1|F5RWE1_9ENTR tRNA-(MS[2]IO[6]A)-hydroxylase OS=Enterobacter hormaechei ATCC 49162 </t>
  </si>
  <si>
    <t>([0.06184, 0.10481, 0.047319, 0.031287, 0.051831, 0.038858, 0.069024, 0.092881, 0.137348, 0.173081, 0.170161, 0.122885, 0.06184, 0.125101, 0.102787, 0.078022, 0.129801, 0.209395, 0.264545, 0.206376, 0.284882, 0.281712, 0.295083, 0.318242, 0.31487, 0.21291, 0.288399, 0.271506, 0.26085, 0.18812, 0.120615, 0.098513, 0.191378, 0.196879, 0.179055, 0.155435, 0.155435, 0.170161, 0.164327, 0.118441, 0.083462, 0.043307, 0.044297, 0.023963, 0.03976, 0.069024, 0.06312, 0.038858, 0.029376, 0.032677, 0.049374, 0.076542, 0.118441, 0.086953, 0.155435, 0.137348, 0.098513, 0.069024, 0.071867, 0.034884, 0.024393, 0.041405, 0.086953, 0.078022, 0.132295, 0.144935, 0.073402, 0.139895, 0.106997, 0.122885, 0.122885, 0.109221, 0.129801, 0.139895, 0.18812, 0.18812, 0.118441, 0.111485, 0.15284, 0.081712, 0.147574, 0.219301, 0.236433, 0.127496, 0.21291, 0.194234, 0.179055, 0.222385, 0.17593, 0.318242, 0.318242, 0.311707, 0.321458, 0.308712, 0.318242, 0.182256, 0.170161, 0.295083, 0.359901, 0.30533, 0.298791, 0.311707, 0.31487, 0.257454, 0.284882, 0.200174, 0.129801, 0.074921, 0.116183, 0.161087, 0.15008, 0.092881, 0.086953, 0.079919, 0.034884, 0.015344, 0.030611, 0.020165, 0.018787, 0.024393, 0.034884, 0.048328, 0.025762, 0.021816, 0.026892, 0.044297, 0.042364, 0.090864, 0.090864, 0.058088, 0.049374, 0.024826, 0.045352, 0.038042, 0.038042, 0.076542, 0.086953, 0.067594, 0.100716, 0.10481, 0.071867, 0.049374, 0.06312, 0.122885, 0.098513, 0.098513, 0.094817, 0.158265, 0.147574, 0.264545, 0.247041, 0.257454, 0.264545, 0.173081, 0.209395, 0.209395, 0.137348, 0.142424, 0.116183, 0.122885, 0.102787, 0.074921, 0.074921, 0.086953, 0.064632, 0.096677, 0.098513, 0.06312, 0.071867, 0.06312, 0.024826, 0.035586, 0.028695, 0.028695, 0.041405, 0.047319, 0.023087, 0.023087, 0.042364, 0.0704, 0.073402, 0.049374, 0.094817, 0.15284, 0.069024, 0.046336, 0.026892, 0.026892, 0.023963, 0.013437, 0.013437, 0.024393, 0.032677, 0.032017, 0.054297, 0.064632, 0.029376, 0.067594, 0.122885, 0.064632, 0.033407, 0.032677, 0.032017, 0.024393, 0.026338, 0.060549, 0.067594, 0.116183, 0.122885, 0.203355, 0.301917, 0.21291, 0.21291, 0.225814, 0.25406, 0.173081, 0.185198, 0.191378, 0.096677, 0.090864, 0.170161, 0.170161, 0.179055, 0.232838, 0.275179, 0.179055, 0.102787, 0.15008, 0.155435, 0.17593, 0.173081, 0.164327, 0.271506, 0.161087, 0.134866, 0.069024, 0.118441, 0.106997, 0.17593, 0.216401, 0.247041, 0.164327, 0.225814, 0.185198, 0.191378, 0.158265, 0.229226, 0.321458, 0.295083, 0.25406, 0.164327, 0.11371], '')</t>
  </si>
  <si>
    <t xml:space="preserve">F5RWE4|F5RWE4_9ENTR IclR family transcriptional regulator OS=Enterobacter hormaechei ATCC 49162 </t>
  </si>
  <si>
    <t>([0.15008, 0.203355, 0.120615, 0.076542, 0.109221, 0.073402, 0.043307, 0.064632, 0.090864, 0.116183, 0.118441, 0.142424, 0.125101, 0.127496, 0.196879, 0.118441, 0.120615, 0.179055, 0.100716, 0.098513, 0.116183, 0.111485, 0.086953, 0.144935, 0.142424, 0.137348, 0.206376, 0.308712, 0.298791, 0.200174, 0.203355, 0.232838, 0.15284, 0.085092, 0.142424, 0.147574, 0.147574, 0.15008, 0.085092, 0.15284, 0.15008, 0.090864, 0.086953, 0.109221, 0.11371, 0.191378, 0.222385, 0.236433, 0.25031, 0.243554, 0.328603, 0.229226, 0.229226, 0.225814, 0.311707, 0.271506, 0.264545, 0.268042, 0.191378, 0.298791, 0.291804, 0.291804, 0.387226, 0.377384, 0.301917, 0.225814, 0.209395, 0.179055, 0.132295, 0.129801, 0.073402, 0.074921, 0.132295, 0.132295, 0.179055, 0.179055, 0.21291, 0.125101, 0.127496, 0.18812, 0.18812, 0.118441, 0.118441, 0.118441, 0.203355, 0.278302, 0.346032, 0.352862, 0.36309, 0.41194, 0.408655, 0.422041, 0.418646, 0.321458, 0.243554, 0.284882, 0.284882, 0.284882, 0.408655, 0.497853, 0.422041, 0.318242, 0.31487, 0.332115, 0.321458, 0.229226, 0.239899, 0.239899, 0.232838, 0.15284, 0.125101, 0.100716, 0.096677, 0.081712, 0.083462, 0.134866, 0.127496, 0.074921, 0.074921, 0.067594, 0.067594, 0.06184, 0.125101, 0.144935, 0.137348, 0.118441, 0.196879, 0.158265, 0.098513, 0.098513, 0.15284, 0.127496, 0.094817, 0.096677, 0.096677, 0.088832, 0.054297, 0.054297, 0.102787, 0.086953, 0.096677, 0.058088, 0.102787, 0.0704, 0.064632, 0.037156, 0.049374, 0.046336, 0.032017, 0.059222, 0.033407, 0.035586, 0.058088, 0.048328, 0.088832, 0.127496, 0.185198, 0.271506, 0.191378, 0.15284, 0.179055, 0.164327, 0.257454, 0.21291, 0.164327, 0.203355, 0.281712, 0.236433, 0.203355, 0.26085, 0.26085, 0.356642, 0.346032, 0.356642, 0.468512, 0.458154, 0.335645, 0.339168, 0.247041, 0.346032, 0.374039, 0.390993, 0.41194, 0.408655, 0.458154, 0.557691, 0.59917, 0.517562, 0.545602, 0.509769, 0.465241, 0.4292, 0.349426, 0.387226, 0.298791, 0.196879, 0.209395, 0.301917, 0.349426, 0.4292, 0.41194, 0.346032, 0.232838, 0.18812, 0.15284, 0.085092, 0.079919, 0.047319, 0.073402, 0.078022, 0.0704, 0.11371, 0.134866, 0.18812, 0.109221, 0.170161, 0.281712, 0.236433, 0.247041, 0.155435, 0.134866, 0.147574, 0.120615, 0.191378, 0.239899, 0.275179, 0.278302, 0.284882, 0.374039, 0.342579, 0.335645, 0.339168, 0.335645, 0.257454, 0.257454, 0.318242, 0.275179, 0.191378, 0.219301, 0.134866, 0.239899, 0.239899, 0.200174, 0.291804, 0.268042, 0.21291, 0.17593, 0.25031, 0.206376, 0.164327, 0.167087, 0.125101], '')</t>
  </si>
  <si>
    <t>[185, 186, 187, 188, 189]</t>
  </si>
  <si>
    <t xml:space="preserve">F5RWE5|F5RWE5_9ENTR Beta-xylosidase OS=Enterobacter hormaechei ATCC 49162 </t>
  </si>
  <si>
    <t>([0.098513, 0.147574, 0.222385, 0.275179, 0.335645, 0.349426, 0.271506, 0.219301, 0.239899, 0.281712, 0.308712, 0.377384, 0.374039, 0.352862, 0.25406, 0.173081, 0.132295, 0.206376, 0.281712, 0.284882, 0.179055, 0.308712, 0.200174, 0.102787, 0.111485, 0.100716, 0.074921, 0.120615, 0.11371, 0.066181, 0.054297, 0.050641, 0.043307, 0.043307, 0.049374, 0.088832, 0.144935, 0.092881, 0.088832, 0.056825, 0.038858, 0.074921, 0.067594, 0.137348, 0.161087, 0.15008, 0.144935, 0.147574, 0.147574, 0.170161, 0.18812, 0.21291, 0.173081, 0.173081, 0.167087, 0.25406, 0.281712, 0.284882, 0.384043, 0.394753, 0.480142, 0.461924, 0.359901, 0.328603, 0.332115, 0.342579, 0.25406, 0.25406, 0.21291, 0.196879, 0.25406, 0.335645, 0.321458, 0.268042, 0.17593, 0.116183, 0.071867, 0.034068, 0.032017, 0.035586, 0.024826, 0.023534, 0.023534, 0.032017, 0.03976, 0.033407, 0.059222, 0.047319, 0.047319, 0.092881, 0.106997, 0.098513, 0.102787, 0.054297, 0.066181, 0.088832, 0.134866, 0.170161, 0.281712, 0.275179, 0.191378, 0.26085, 0.268042, 0.36309, 0.30533, 0.288399, 0.311707, 0.311707, 0.342579, 0.370445, 0.30533, 0.30533, 0.318242, 0.311707, 0.418646, 0.384043, 0.450668, 0.468512, 0.494003, 0.418646, 0.31487, 0.380708, 0.370445, 0.380708, 0.366687, 0.483068, 0.486429, 0.465241, 0.346032, 0.324872, 0.229226, 0.18812, 0.185198, 0.194234, 0.109221, 0.109221, 0.21291, 0.203355, 0.179055, 0.173081, 0.216401, 0.335645, 0.370445, 0.352862, 0.352862, 0.346032, 0.271506, 0.219301, 0.179055, 0.291804, 0.36309, 0.335645, 0.447574, 0.468512, 0.465241, 0.59917, 0.59917, 0.570702, 0.486429, 0.494003, 0.525368, 0.553315, 0.538167, 0.509769, 0.525368, 0.433034, 0.321458, 0.401658, 0.458154, 0.51388, 0.517562, 0.465241, 0.5017, 0.390993, 0.374039, 0.374039, 0.374039, 0.346032, 0.335645, 0.342579, 0.25406, 0.232838, 0.206376, 0.185198, 0.191378, 0.102787, 0.092881, 0.098513, 0.06312, 0.046336, 0.032017, 0.024393, 0.043307, 0.069024, 0.125101, 0.125101, 0.11371, 0.06184, 0.081712, 0.081712, 0.106997, 0.137348, 0.102787, 0.078022, 0.058088, 0.058088, 0.11371, 0.185198, 0.288399, 0.281712, 0.339168, 0.390993, 0.440853, 0.328603, 0.342579, 0.271506, 0.26085, 0.284882, 0.390993, 0.318242, 0.332115, 0.311707, 0.318242, 0.374039, 0.422041, 0.384043, 0.380708, 0.311707, 0.335645, 0.342579, 0.433034, 0.447574, 0.374039, 0.366687, 0.458154, 0.436924, 0.517562, 0.517562, 0.497853, 0.483068, 0.465241, 0.387226, 0.447574, 0.497853, 0.486429, 0.494003, 0.63748, 0.671169, 0.622677, 0.486429, 0.4292, 0.394753, 0.281712, 0.281712, 0.271506, 0.275179, 0.271506, 0.291804, 0.222385, 0.216401, 0.15284, 0.239899, 0.311707, 0.216401, 0.239899, 0.17593, 0.118441, 0.098513, 0.086953, 0.158265, 0.239899, 0.275179, 0.298791, 0.298791, 0.298791, 0.321458, 0.25031, 0.257454, 0.225814, 0.318242, 0.324872, 0.401658, 0.295083, 0.271506, 0.346032, 0.239899, 0.332115, 0.295083, 0.318242, 0.332115, 0.335645, 0.225814, 0.26085, 0.17593, 0.203355, 0.288399, 0.264545, 0.342579, 0.335645, 0.335645, 0.295083, 0.301917, 0.225814, 0.308712, 0.278302, 0.311707, 0.394753, 0.408655, 0.538167, 0.480142, 0.444081, 0.454136, 0.59014, 0.585406, 0.712013, 0.707965, 0.657645, 0.661982, 0.661982, 0.680603, 0.541878, 0.56648, 0.56648, 0.680603, 0.541878, 0.632174, 0.59508, 0.585406, 0.549308, 0.454136, 0.525368, 0.59014, 0.585406, 0.483068, 0.465241, 0.465241, 0.444081, 0.465241, 0.374039, 0.398279, 0.284882, 0.40511, 0.418646, 0.41194, 0.321458, 0.42561, 0.41194, 0.332115, 0.339168, 0.311707, 0.384043, 0.401658, 0.377384, 0.278302, 0.278302, 0.26085, 0.18812, 0.179055, 0.185198, 0.271506, 0.257454, 0.356642, 0.264545, 0.264545, 0.257454, 0.335645, 0.229226, 0.236433, 0.321458, 0.311707, 0.339168, 0.284882, 0.232838, 0.219301, 0.298791, 0.271506, 0.281712, 0.349426, 0.332115, 0.332115, 0.216401, 0.196879, 0.179055, 0.268042, 0.257454, 0.25406, 0.206376, 0.31487, 0.209395, 0.196879, 0.225814, 0.170161, 0.21291, 0.142424, 0.155435, 0.170161, 0.264545, 0.229226, 0.243554, 0.268042, 0.268042, 0.298791, 0.219301, 0.161087, 0.158265, 0.15284, 0.15008, 0.196879, 0.106997, 0.182256, 0.118441, 0.06312, 0.046336, 0.033407, 0.069024, 0.036378, 0.038858, 0.044297, 0.05306, 0.054297, 0.090864, 0.085092, 0.129801, 0.134866, 0.200174, 0.137348, 0.090864, 0.102787, 0.056825, 0.116183, 0.109221, 0.185198, 0.196879, 0.328603, 0.377384, 0.257454, 0.374039, 0.271506, 0.236433, 0.25406, 0.25031, 0.271506, 0.203355, 0.225814, 0.239899, 0.275179, 0.352862, 0.440853, 0.398279, 0.5017, 0.483068, 0.414856, 0.295083, 0.275179, 0.243554, 0.191378, 0.308712, 0.222385, 0.318242, 0.332115, 0.232838, 0.167087, 0.086953, 0.132295, 0.066181, 0.090864, 0.043307, 0.037156, 0.018106, 0.022667, 0.020522, 0.023534, 0.038858, 0.038858, 0.060549, 0.06312, 0.06184, 0.067594, 0.066181, 0.06184, 0.034068, 0.064632, 0.078022, 0.071867, 0.069024, 0.071867, 0.071867, 0.137348, 0.15284, 0.173081, 0.10481, 0.10481, 0.094817, 0.088832, 0.161087, 0.094817, 0.045352, 0.069024, 0.060549, 0.074921, 0.035586, 0.043307, 0.038858, 0.027463, 0.048328, 0.031287, 0.06184, 0.0704, 0.038042, 0.033407, 0.060549, 0.106997, 0.109221, 0.0704, 0.067594, 0.056825, 0.122885, 0.125101, 0.132295, 0.078022, 0.045352, 0.096677, 0.076542, 0.086953, 0.161087, 0.125101, 0.167087, 0.127496, 0.094817, 0.134866, 0.11371, 0.086953, 0.055536, 0.035586, 0.051831, 0.03976], '')</t>
  </si>
  <si>
    <t>[155, 156, 157, 160, 161, 162, 163, 164, 169, 170, 172, 236, 237, 246, 247, 248, 308, 312, 313, 314, 315, 316, 317, 318, 319, 320, 321, 322, 323, 324, 325, 326, 327, 328, 330, 331, 332, 449]</t>
  </si>
  <si>
    <t xml:space="preserve">F5RWE6|F5RWE6_9ENTR GPH family glycoside-pentoside-hexuronide:cation symporter OS=Enterobacter hormaechei ATCC 49162 </t>
  </si>
  <si>
    <t>([0.090864, 0.033407, 0.047319, 0.023963, 0.032677, 0.048328, 0.066181, 0.058088, 0.041405, 0.051831, 0.025762, 0.023963, 0.012491, 0.01204, 0.016021, 0.016021, 0.015694, 0.008624, 0.005932, 0.004358, 0.00515, 0.003701, 0.003512, 0.002482, 0.003478, 0.003671, 0.002727, 0.001709, 0.002035, 0.001786, 0.001786, 0.002503, 0.003212, 0.003341, 0.002606, 0.003079, 0.003079, 0.002727, 0.0028, 0.00283, 0.00316, 0.003555, 0.005011, 0.005992, 0.006194, 0.006245, 0.005249, 0.005318, 0.008409, 0.008804, 0.016021, 0.009865, 0.009294, 0.009294, 0.009294, 0.008075, 0.006245, 0.006421, 0.009187, 0.017447, 0.032677, 0.056825, 0.06184, 0.028107, 0.046336, 0.096677, 0.038042, 0.05306, 0.106997, 0.044297, 0.021816, 0.010926, 0.010926, 0.014783, 0.011903, 0.011903, 0.023963, 0.017797, 0.016528, 0.00962, 0.007091, 0.005378, 0.004414, 0.003177, 0.004513, 0.003079, 0.002078, 0.003246, 0.003461, 0.003276, 0.003212, 0.004247, 0.004921, 0.007031, 0.007031, 0.008075, 0.008075, 0.005223, 0.005623, 0.004835, 0.005086, 0.005011, 0.006701, 0.005799, 0.005799, 0.004161, 0.004513, 0.006533, 0.004611, 0.003366, 0.002327, 0.00359, 0.00243, 0.002155, 0.002211, 0.001675, 0.001808, 0.001808, 0.002035, 0.002503, 0.002435, 0.003512, 0.004431, 0.003461, 0.003478, 0.004835, 0.005799, 0.008525, 0.009187, 0.014586, 0.026338, 0.056825, 0.049374, 0.090864, 0.081712, 0.078022, 0.125101, 0.055536, 0.11371, 0.086953, 0.051831, 0.03976, 0.025316, 0.0198, 0.024393, 0.046336, 0.043307, 0.030003, 0.021816, 0.01078, 0.010672, 0.00962, 0.006567, 0.006039, 0.005011, 0.007495, 0.00543, 0.004388, 0.005872, 0.004208, 0.004513, 0.006533, 0.009096, 0.010509, 0.013821, 0.0198, 0.021381, 0.014315, 0.023963, 0.016528, 0.014075, 0.013821, 0.011342, 0.014075, 0.010509, 0.011518, 0.007259, 0.010131, 0.009294, 0.009294, 0.014315, 0.016528, 0.011518, 0.008002, 0.005992, 0.004161, 0.003109, 0.002276, 0.001855, 0.001249, 0.001786, 0.002881, 0.002976, 0.003671, 0.004414, 0.004358, 0.00558, 0.004921, 0.005378, 0.005734, 0.005932, 0.006533, 0.008276, 0.010509, 0.016528, 0.018415, 0.025762, 0.042364, 0.085092, 0.100716, 0.203355, 0.11371, 0.056825, 0.028695, 0.024826, 0.025316, 0.050641, 0.051831, 0.06312, 0.056825, 0.046336, 0.031287, 0.016528, 0.013265, 0.00777, 0.008002, 0.008723, 0.008409, 0.007091, 0.007031, 0.007495, 0.007315, 0.011342, 0.01227, 0.013613, 0.014075, 0.013016, 0.013016, 0.010131, 0.017797, 0.010131, 0.010131, 0.007555, 0.007645, 0.009096, 0.009977, 0.007495, 0.007495, 0.009401, 0.01078, 0.011903, 0.020876, 0.016021, 0.011903, 0.019109, 0.033407, 0.014586, 0.009294, 0.006567, 0.005503, 0.005249, 0.007177, 0.007422, 0.010221, 0.015694, 0.011669, 0.010221, 0.014783, 0.019109, 0.010509, 0.008075, 0.007091, 0.006482, 0.007877, 0.006421, 0.004483, 0.004388, 0.006619, 0.005932, 0.008624, 0.013821, 0.009483, 0.010131, 0.013265, 0.008895, 0.008723, 0.007177, 0.008075, 0.005872, 0.004689, 0.005799, 0.005318, 0.005318, 0.003963, 0.002881, 0.00389, 0.003924, 0.002881, 0.002057, 0.002117, 0.001288, 0.001305, 0.001855, 0.00155, 0.001936, 0.002976, 0.002078, 0.002529, 0.002503, 0.002435, 0.001967, 0.001906, 0.001855, 0.002035, 0.001967, 0.001906, 0.001232, 0.001202, 0.000983, 0.001112, 0.001061, 0.001748, 0.001778, 0.001687, 0.002057, 0.002117, 0.00146, 0.00225, 0.001722, 0.001709, 0.002117, 0.0028, 0.003246, 0.004611, 0.003461, 0.003727, 0.005378, 0.005872, 0.009187, 0.020876, 0.033407, 0.088832, 0.078022, 0.073402, 0.071867, 0.069024, 0.028107, 0.064632, 0.06184, 0.06312, 0.076542, 0.045352, 0.059222, 0.066181, 0.030003, 0.025762, 0.019109, 0.017138, 0.017447, 0.015344, 0.008624, 0.008804, 0.005992, 0.005318, 0.003821, 0.003804, 0.003757, 0.004577, 0.003431, 0.002606, 0.003671, 0.003405, 0.003671, 0.002623, 0.00231, 0.00231, 0.002435, 0.00389, 0.0028, 0.00389, 0.003431, 0.004646, 0.004577, 0.006374, 0.005503, 0.008075, 0.008895, 0.006567, 0.008409, 0.008276, 0.007555, 0.007877, 0.012727, 0.012491, 0.023087, 0.016021, 0.016021, 0.012491, 0.009187, 0.010131, 0.00777, 0.010131, 0.00777, 0.006078, 0.004483, 0.004315, 0.003701, 0.003431, 0.003757, 0.002349, 0.002194, 0.002581, 0.001748, 0.001692, 0.001602, 0.001142, 0.001649, 0.001675, 0.002688, 0.003431, 0.003864, 0.004976, 0.003671, 0.004736, 0.00543, 0.00543, 0.007495, 0.009015, 0.009187, 0.00777, 0.008804, 0.013821, 0.018415, 0.034884, 0.027463, 0.049374, 0.100716, 0.100716, 0.196879, 0.15284, 0.086953, 0.132295, 0.139895, 0.164327, 0.127496, 0.164327, 0.219301, 0.182256, 0.173081, 0.167087, 0.239899, 0.335645, 0.31487, 0.295083, 0.268042, 0.298791, 0.332115, 0.295083, 0.268042, 0.194234], '')</t>
  </si>
  <si>
    <t xml:space="preserve">F5RWE7|F5RWE7_9ENTR Lysyl-tRNA synthetase (GenX)-like protein OS=Enterobacter hormaechei ATCC 49162 </t>
  </si>
  <si>
    <t>([0.031287, 0.019109, 0.013265, 0.017447, 0.027463, 0.018106, 0.024826, 0.018106, 0.011903, 0.012491, 0.009294, 0.008895, 0.009187, 0.013437, 0.014315, 0.014315, 0.009187, 0.006482, 0.006482, 0.010672, 0.007877, 0.007177, 0.00962, 0.009294, 0.009401, 0.009294, 0.009294, 0.009294, 0.009096, 0.016528, 0.020165, 0.042364, 0.050641, 0.050641, 0.043307, 0.024393, 0.020522, 0.036378, 0.050641, 0.048328, 0.041405, 0.034884, 0.042364, 0.040537, 0.083462, 0.094817, 0.094817, 0.142424, 0.118441, 0.182256, 0.137348, 0.116183, 0.086953, 0.098513, 0.0704, 0.050641, 0.094817], '')</t>
  </si>
  <si>
    <t xml:space="preserve">F5RWE8|F5RWE8_9ENTR Dihydroxy-acid dehydratase OS=Enterobacter hormaechei ATCC 49162 </t>
  </si>
  <si>
    <t>([0.394753, 0.454136, 0.4292, 0.31487, 0.200174, 0.236433, 0.191378, 0.142424, 0.173081, 0.200174, 0.200174, 0.216401, 0.21291, 0.328603, 0.31487, 0.318242, 0.370445, 0.384043, 0.41194, 0.301917, 0.291804, 0.308712, 0.311707, 0.295083, 0.311707, 0.374039, 0.398279, 0.461924, 0.59508, 0.59014, 0.585406, 0.642678, 0.570702, 0.465241, 0.4292, 0.366687, 0.374039, 0.414856, 0.505461, 0.436924, 0.521092, 0.468512, 0.436924, 0.324872, 0.380708, 0.42561, 0.483068, 0.458154, 0.374039, 0.342579, 0.342579, 0.342579, 0.356642, 0.370445, 0.390993, 0.311707, 0.278302, 0.271506, 0.26085, 0.268042, 0.295083, 0.295083, 0.25406, 0.26085, 0.321458, 0.308712, 0.349426, 0.339168, 0.346032, 0.465241, 0.394753, 0.36309, 0.281712, 0.26085, 0.219301, 0.298791, 0.380708, 0.461924, 0.468512, 0.374039, 0.380708, 0.295083, 0.295083, 0.335645, 0.346032, 0.332115, 0.349426, 0.308712, 0.281712, 0.243554, 0.209395, 0.295083, 0.243554, 0.328603, 0.335645, 0.450668, 0.447574, 0.444081, 0.359901, 0.387226, 0.377384, 0.324872, 0.380708, 0.284882, 0.268042, 0.25031, 0.308712, 0.324872, 0.281712, 0.324872, 0.352862, 0.359901, 0.339168, 0.436924, 0.4292, 0.4292, 0.42561, 0.422041, 0.387226, 0.374039, 0.352862, 0.454136, 0.40511, 0.468512, 0.465241, 0.541878, 0.549308, 0.545602, 0.472492, 0.521092, 0.422041, 0.36309, 0.264545, 0.268042, 0.26085, 0.18812, 0.120615, 0.120615, 0.120615, 0.092881, 0.18812, 0.179055, 0.182256, 0.26085, 0.196879, 0.232838, 0.15284, 0.147574, 0.096677, 0.096677, 0.118441, 0.109221, 0.161087, 0.247041, 0.239899, 0.161087, 0.264545, 0.311707, 0.311707, 0.278302, 0.275179, 0.209395, 0.137348, 0.116183, 0.111485, 0.109221, 0.155435, 0.247041, 0.173081, 0.264545, 0.301917, 0.209395, 0.225814, 0.155435, 0.185198, 0.185198, 0.264545, 0.203355, 0.236433, 0.158265, 0.219301, 0.339168, 0.374039, 0.390993, 0.422041, 0.444081, 0.494003, 0.454136, 0.440853, 0.521092, 0.422041, 0.42561, 0.525368, 0.517562, 0.59014, 0.509769, 0.517562, 0.408655, 0.40511, 0.408655, 0.497853, 0.483068, 0.36309, 0.356642, 0.339168, 0.352862, 0.352862, 0.308712, 0.308712, 0.328603, 0.25031, 0.311707, 0.209395, 0.209395, 0.26085, 0.173081, 0.173081, 0.167087, 0.298791, 0.324872, 0.31487, 0.308712, 0.196879, 0.288399, 0.191378, 0.18812, 0.17593, 0.161087, 0.161087, 0.18812, 0.17593, 0.25406, 0.268042, 0.291804, 0.222385, 0.222385, 0.339168, 0.342579, 0.264545, 0.229226, 0.158265, 0.137348, 0.086953, 0.173081, 0.170161, 0.264545, 0.318242, 0.243554, 0.206376, 0.271506, 0.271506, 0.26085, 0.275179, 0.232838, 0.232838, 0.21291, 0.170161, 0.173081, 0.125101, 0.164327, 0.167087, 0.25406, 0.281712, 0.332115, 0.301917, 0.268042, 0.203355, 0.232838, 0.332115, 0.278302, 0.26085, 0.271506, 0.275179, 0.26085, 0.200174, 0.271506, 0.36309, 0.447574, 0.436924, 0.436924, 0.387226, 0.390993, 0.394753, 0.394753, 0.394753, 0.301917, 0.349426, 0.42561, 0.398279, 0.342579, 0.36309, 0.257454, 0.25406, 0.222385, 0.196879, 0.185198, 0.179055, 0.173081, 0.167087, 0.164327, 0.257454, 0.257454, 0.173081, 0.10481, 0.106997, 0.074921, 0.15284, 0.120615, 0.067594, 0.069024, 0.086953, 0.106997, 0.15284, 0.15008, 0.111485, 0.134866, 0.15008, 0.17593, 0.185198, 0.134866, 0.142424, 0.139895, 0.132295, 0.203355, 0.281712, 0.216401, 0.31487, 0.281712, 0.30533, 0.328603, 0.384043, 0.380708, 0.328603, 0.291804, 0.291804, 0.311707, 0.225814, 0.342579, 0.321458, 0.31487, 0.408655, 0.401658, 0.30533, 0.401658, 0.42561, 0.433034, 0.433034, 0.418646, 0.398279, 0.301917, 0.284882, 0.229226, 0.232838, 0.31487, 0.31487, 0.349426, 0.42561, 0.447574, 0.384043, 0.295083, 0.298791, 0.194234, 0.185198, 0.281712, 0.200174, 0.17593, 0.111485, 0.102787, 0.10481, 0.074921, 0.139895, 0.185198, 0.179055, 0.182256, 0.129801, 0.185198, 0.158265, 0.15284, 0.21291, 0.182256, 0.257454, 0.268042, 0.352862, 0.275179, 0.278302, 0.264545, 0.179055, 0.26085, 0.346032, 0.342579, 0.436924, 0.4292, 0.454136, 0.483068, 0.476583, 0.436924, 0.4292, 0.440853, 0.356642, 0.271506, 0.332115, 0.346032, 0.342579, 0.339168, 0.422041, 0.352862, 0.458154, 0.59917, 0.604312, 0.608892, 0.534167, 0.433034, 0.356642, 0.390993, 0.422041, 0.440853, 0.545602, 0.517562, 0.5017, 0.557691, 0.661982, 0.666105, 0.541878, 0.538167, 0.525368, 0.534167, 0.529623, 0.444081, 0.31487, 0.335645, 0.328603, 0.390993, 0.480142, 0.476583, 0.414856, 0.418646, 0.418646, 0.42561, 0.447574, 0.390993, 0.335645, 0.335645, 0.30533, 0.387226, 0.356642, 0.275179, 0.278302, 0.370445, 0.436924, 0.476583, 0.380708, 0.377384, 0.384043, 0.384043, 0.465241, 0.433034, 0.31487, 0.295083, 0.298791, 0.30533, 0.36309, 0.440853, 0.384043, 0.408655, 0.342579, 0.278302, 0.298791, 0.284882, 0.271506, 0.243554, 0.311707, 0.346032, 0.271506, 0.257454, 0.222385, 0.15284, 0.196879, 0.281712, 0.298791, 0.308712, 0.229226, 0.236433, 0.25031, 0.311707, 0.324872, 0.308712, 0.377384, 0.380708, 0.321458, 0.232838, 0.26085, 0.25406, 0.281712, 0.390993, 0.390993, 0.418646, 0.505461, 0.517562, 0.486429, 0.490133, 0.494003, 0.59508, 0.483068, 0.486429, 0.40511, 0.401658, 0.480142, 0.476583, 0.458154, 0.51388, 0.613573, 0.509769, 0.509769, 0.422041, 0.390993, 0.384043, 0.387226, 0.321458, 0.318242, 0.268042, 0.179055, 0.167087, 0.170161, 0.219301, 0.209395, 0.191378, 0.185198, 0.185198, 0.15284, 0.219301, 0.229226, 0.225814, 0.281712, 0.21291, 0.200174, 0.200174, 0.206376, 0.15008, 0.200174, 0.232838, 0.324872, 0.377384, 0.291804, 0.25406, 0.281712, 0.281712, 0.41194, 0.328603, 0.328603, 0.384043, 0.301917, 0.295083, 0.30533, 0.339168, 0.414856, 0.4292, 0.346032, 0.359901, 0.342579, 0.31487, 0.219301, 0.21291, 0.239899, 0.236433, 0.268042, 0.18812, 0.191378, 0.161087, 0.232838, 0.17593, 0.191378, 0.17593, 0.116183, 0.111485, 0.106997, 0.085092, 0.144935, 0.222385, 0.239899, 0.239899, 0.271506, 0.366687, 0.377384, 0.398279, 0.483068, 0.450668, 0.541878, 0.557691, 0.468512, 0.41194, 0.476583, 0.465241, 0.59508, 0.707965, 0.707965, 0.745909, 0.788093, 0.671169, 0.661982, 0.575842, 0.685117, 0.694846, 0.51388, 0.408655, 0.422041, 0.42561, 0.465241, 0.465241, 0.444081, 0.440853, 0.414856, 0.387226, 0.36309, 0.271506, 0.281712, 0.278302, 0.185198, 0.179055, 0.25406, 0.25406, 0.288399, 0.206376, 0.191378, 0.291804, 0.298791, 0.18812, 0.116183, 0.118441, 0.118441, 0.127496, 0.185198, 0.185198, 0.139895, 0.17593, 0.196879, 0.120615, 0.129801, 0.155435, 0.161087, 0.15284, 0.147574, 0.127496, 0.127496, 0.132295, 0.083462, 0.106997, 0.144935, 0.200174, 0.161087, 0.127496, 0.092881, 0.071867, 0.111485, 0.179055, 0.111485], '')</t>
  </si>
  <si>
    <t>[28, 29, 30, 31, 32, 38, 40, 125, 126, 127, 129, 189, 192, 193, 194, 195, 196, 407, 408, 409, 410, 416, 417, 418, 419, 420, 421, 422, 423, 424, 425, 426, 496, 497, 501, 509, 510, 511, 512, 586, 587, 592, 593, 594, 595, 596, 597, 598, 599, 600, 601, 602]</t>
  </si>
  <si>
    <t xml:space="preserve">F5RWE9|F5RWE9_9ENTR Dihydrodipicolinate synthase OS=Enterobacter hormaechei ATCC 49162 </t>
  </si>
  <si>
    <t>([0.509769, 0.476583, 0.359901, 0.243554, 0.284882, 0.31487, 0.236433, 0.170161, 0.239899, 0.30533, 0.25406, 0.284882, 0.377384, 0.278302, 0.167087, 0.170161, 0.134866, 0.219301, 0.25031, 0.219301, 0.129801, 0.137348, 0.15284, 0.264545, 0.36309, 0.36309, 0.328603, 0.380708, 0.380708, 0.25406, 0.229226, 0.318242, 0.229226, 0.144935, 0.21291, 0.278302, 0.275179, 0.232838, 0.232838, 0.232838, 0.142424, 0.132295, 0.064632, 0.038858, 0.030611, 0.030611, 0.029376, 0.036378, 0.051831, 0.045352, 0.079919, 0.076542, 0.038858, 0.069024, 0.096677, 0.116183, 0.158265, 0.158265, 0.219301, 0.209395, 0.132295, 0.17593, 0.281712, 0.278302, 0.332115, 0.239899, 0.257454, 0.257454, 0.185198, 0.179055, 0.284882, 0.288399, 0.206376, 0.332115, 0.264545, 0.209395, 0.116183, 0.100716, 0.102787, 0.106997, 0.10481, 0.179055, 0.219301, 0.18812, 0.298791, 0.352862, 0.450668, 0.342579, 0.36309, 0.346032, 0.328603, 0.335645, 0.335645, 0.414856, 0.390993, 0.476583, 0.538167, 0.661982, 0.613573, 0.622677, 0.622677, 0.5017, 0.422041, 0.339168, 0.278302, 0.288399, 0.298791, 0.203355, 0.206376, 0.11371, 0.179055, 0.125101, 0.116183, 0.129801, 0.10481, 0.10481, 0.055536, 0.038858, 0.038858, 0.027463, 0.014075, 0.015694, 0.028107, 0.028107, 0.035586, 0.069024, 0.06184, 0.031287, 0.058088, 0.056825, 0.125101, 0.085092, 0.100716, 0.059222, 0.028695, 0.038858, 0.018415, 0.037156, 0.054297, 0.030611, 0.055536, 0.111485, 0.102787, 0.102787, 0.092881, 0.116183, 0.132295, 0.11371, 0.10481, 0.066181, 0.11371, 0.096677, 0.086953, 0.092881, 0.161087, 0.243554, 0.232838, 0.346032, 0.324872, 0.264545, 0.257454, 0.25031, 0.164327, 0.15284, 0.155435, 0.239899, 0.147574, 0.132295, 0.155435, 0.167087, 0.200174, 0.203355, 0.125101, 0.200174, 0.225814, 0.173081, 0.10481, 0.10481, 0.109221, 0.064632, 0.11371, 0.185198, 0.158265, 0.247041, 0.278302, 0.268042, 0.155435, 0.25031, 0.173081, 0.109221, 0.106997, 0.127496, 0.071867, 0.134866, 0.142424, 0.144935, 0.116183, 0.100716, 0.109221, 0.109221, 0.096677, 0.056825, 0.032017, 0.038858, 0.038858, 0.034884, 0.034068, 0.056825, 0.029376, 0.044297, 0.06312, 0.098513, 0.096677, 0.17593, 0.083462, 0.06184, 0.073402, 0.129801, 0.167087, 0.15284, 0.100716, 0.179055, 0.182256, 0.185198, 0.185198, 0.158265, 0.081712, 0.085092, 0.11371, 0.18812, 0.203355, 0.173081, 0.147574, 0.147574, 0.11371, 0.179055, 0.225814, 0.122885, 0.120615, 0.182256, 0.18812, 0.17593, 0.102787, 0.173081, 0.161087, 0.191378, 0.229226, 0.298791, 0.200174, 0.196879, 0.127496, 0.127496, 0.185198, 0.247041, 0.147574, 0.120615, 0.155435, 0.094817, 0.092881, 0.090864, 0.096677, 0.076542, 0.071867, 0.079919, 0.044297, 0.047319, 0.038042, 0.037156, 0.058088, 0.066181, 0.06184, 0.106997, 0.055536, 0.034884, 0.017797, 0.041405, 0.078022, 0.058088, 0.088832, 0.179055, 0.11371, 0.111485, 0.144935, 0.26085, 0.328603, 0.41194, 0.465241, 0.472492, 0.377384, 0.342579, 0.418646, 0.335645, 0.25031, 0.352862, 0.4292, 0.42561, 0.394753, 0.278302, 0.229226, 0.206376, 0.15284, 0.209395, 0.164327, 0.120615, 0.071867, 0.049374, 0.034884, 0.033407, 0.0198], '')</t>
  </si>
  <si>
    <t>[0, 96, 97, 98, 99, 100, 101]</t>
  </si>
  <si>
    <t xml:space="preserve">F5RWF0|F5RWF0_9ENTR YjgK like protein OS=Enterobacter hormaechei ATCC 49162 </t>
  </si>
  <si>
    <t>([0.155435, 0.074921, 0.049374, 0.096677, 0.147574, 0.206376, 0.15008, 0.173081, 0.216401, 0.219301, 0.170161, 0.222385, 0.301917, 0.318242, 0.30533, 0.264545, 0.342579, 0.281712, 0.284882, 0.377384, 0.335645, 0.339168, 0.472492, 0.56648, 0.529623, 0.497853, 0.472492, 0.58069, 0.486429, 0.486429, 0.517562, 0.63748, 0.608892, 0.509769, 0.468512, 0.384043, 0.332115, 0.268042, 0.332115, 0.346032, 0.346032, 0.328603, 0.332115, 0.311707, 0.335645, 0.222385, 0.206376, 0.225814, 0.209395, 0.288399, 0.25031, 0.264545, 0.164327, 0.167087, 0.21291, 0.31487, 0.311707, 0.308712, 0.387226, 0.298791, 0.291804, 0.196879, 0.17593, 0.109221, 0.098513, 0.085092, 0.167087, 0.206376, 0.191378, 0.158265, 0.167087, 0.10481, 0.094817, 0.164327, 0.10481, 0.142424, 0.144935, 0.229226, 0.31487, 0.332115, 0.433034, 0.42561, 0.534167, 0.494003, 0.497853, 0.476583, 0.486429, 0.468512, 0.461924, 0.370445, 0.387226, 0.275179, 0.30533, 0.332115, 0.346032, 0.4292, 0.418646, 0.4292, 0.444081, 0.433034, 0.408655, 0.332115, 0.264545, 0.182256, 0.275179, 0.374039, 0.401658, 0.398279, 0.298791, 0.222385, 0.247041, 0.173081, 0.18812, 0.295083, 0.268042, 0.268042, 0.203355, 0.185198, 0.167087, 0.17593, 0.122885, 0.081712, 0.102787, 0.100716, 0.15284, 0.132295, 0.139895, 0.118441, 0.102787, 0.129801, 0.173081, 0.219301, 0.25406, 0.275179, 0.179055, 0.170161, 0.125101, 0.118441, 0.079919, 0.096677, 0.06312, 0.085092, 0.102787, 0.096677, 0.125101, 0.094817, 0.090864, 0.048328, 0.044297, 0.030611], '')</t>
  </si>
  <si>
    <t>[23, 24, 27, 30, 31, 32, 33, 82]</t>
  </si>
  <si>
    <t xml:space="preserve">F5RWF2|F5RWF2_9ENTR Carbamate kinase OS=Enterobacter hormaechei ATCC 49162 </t>
  </si>
  <si>
    <t>([0.191378, 0.236433, 0.275179, 0.335645, 0.321458, 0.247041, 0.182256, 0.209395, 0.239899, 0.264545, 0.30533, 0.380708, 0.284882, 0.298791, 0.271506, 0.25031, 0.15284, 0.225814, 0.298791, 0.374039, 0.418646, 0.401658, 0.418646, 0.42561, 0.380708, 0.377384, 0.461924, 0.562014, 0.454136, 0.42561, 0.42561, 0.328603, 0.301917, 0.349426, 0.339168, 0.278302, 0.264545, 0.291804, 0.219301, 0.147574, 0.098513, 0.096677, 0.164327, 0.161087, 0.155435, 0.209395, 0.243554, 0.17593, 0.167087, 0.182256, 0.142424, 0.122885, 0.122885, 0.120615, 0.155435, 0.15008, 0.203355, 0.129801, 0.203355, 0.268042, 0.278302, 0.356642, 0.377384, 0.291804, 0.308712, 0.225814, 0.21291, 0.15008, 0.142424, 0.142424, 0.185198, 0.275179, 0.30533, 0.387226, 0.380708, 0.328603, 0.236433, 0.264545, 0.264545, 0.209395, 0.142424, 0.206376, 0.203355, 0.15008, 0.155435, 0.129801, 0.209395, 0.206376, 0.194234, 0.301917, 0.308712, 0.339168, 0.339168, 0.271506, 0.264545, 0.196879, 0.158265, 0.167087, 0.173081, 0.26085, 0.225814, 0.324872, 0.25031, 0.26085, 0.26085, 0.308712, 0.328603, 0.346032, 0.301917, 0.281712, 0.25031, 0.257454, 0.288399, 0.281712, 0.349426, 0.26085, 0.232838, 0.31487, 0.4292, 0.349426, 0.25406, 0.321458, 0.324872, 0.356642, 0.346032, 0.342579, 0.370445, 0.318242, 0.200174, 0.196879, 0.264545, 0.281712, 0.268042, 0.232838, 0.142424, 0.096677, 0.085092, 0.144935, 0.122885, 0.11371, 0.167087, 0.247041, 0.167087, 0.083462, 0.102787, 0.098513, 0.079919, 0.051831, 0.079919, 0.132295, 0.18812, 0.225814, 0.239899, 0.236433, 0.239899, 0.239899, 0.243554, 0.370445, 0.374039, 0.42561, 0.374039, 0.281712, 0.291804, 0.342579, 0.366687, 0.275179, 0.284882, 0.352862, 0.444081, 0.418646, 0.335645, 0.236433, 0.147574, 0.078022, 0.086953, 0.085092, 0.142424, 0.196879, 0.179055, 0.125101, 0.134866, 0.109221, 0.125101, 0.132295, 0.167087, 0.209395, 0.31487, 0.30533, 0.216401, 0.196879, 0.18812, 0.179055, 0.26085, 0.318242, 0.328603, 0.225814, 0.243554, 0.239899, 0.26085, 0.182256, 0.247041, 0.185198, 0.216401, 0.203355, 0.120615, 0.092881, 0.11371, 0.111485, 0.064632, 0.125101, 0.102787, 0.11371, 0.155435, 0.086953, 0.064632, 0.055536, 0.058088, 0.055536, 0.06312, 0.045352, 0.085092, 0.069024, 0.055536, 0.038042, 0.037156, 0.069024, 0.051831, 0.050641, 0.045352, 0.100716, 0.094817, 0.122885, 0.111485, 0.158265, 0.155435, 0.196879, 0.298791, 0.31487, 0.31487, 0.332115, 0.384043, 0.284882, 0.232838, 0.298791, 0.387226, 0.440853, 0.433034, 0.41194, 0.433034, 0.40511, 0.366687, 0.359901, 0.311707, 0.311707, 0.311707, 0.394753, 0.359901, 0.31487, 0.349426, 0.257454, 0.222385, 0.225814, 0.209395, 0.225814, 0.25031, 0.216401, 0.173081, 0.173081, 0.264545, 0.158265, 0.158265, 0.155435, 0.092881, 0.111485, 0.094817, 0.044297, 0.049374, 0.085092, 0.100716, 0.100716, 0.17593, 0.106997, 0.056825, 0.085092, 0.125101, 0.127496, 0.147574, 0.216401, 0.21291, 0.144935, 0.144935, 0.170161, 0.182256, 0.247041, 0.222385, 0.232838, 0.30533, 0.268042, 0.21291, 0.182256, 0.194234, 0.125101, 0.225814], '')</t>
  </si>
  <si>
    <t>[27]</t>
  </si>
  <si>
    <t xml:space="preserve">F5RWF4|F5RWF4_9ENTR MFS superfamily major facilitator transporter OS=Enterobacter hormaechei ATCC 49162 </t>
  </si>
  <si>
    <t>([0.0198, 0.010672, 0.00777, 0.005623, 0.004247, 0.003671, 0.003109, 0.003366, 0.003212, 0.003053, 0.003298, 0.003177, 0.002336, 0.00243, 0.002688, 0.001906, 0.002327, 0.00231, 0.001967, 0.002327, 0.003405, 0.00231, 0.003246, 0.003607, 0.004513, 0.005503, 0.007877, 0.013613, 0.013613, 0.011903, 0.018106, 0.022306, 0.045352, 0.050641, 0.058088, 0.060549, 0.090864, 0.144935, 0.132295, 0.086953, 0.066181, 0.045352, 0.058088, 0.042364, 0.06312, 0.081712, 0.139895, 0.139895, 0.116183, 0.081712, 0.092881, 0.071867, 0.041405, 0.018415, 0.020522, 0.013821, 0.025762, 0.017797, 0.014075, 0.013265, 0.013821, 0.009977, 0.013265, 0.024393, 0.038858, 0.038858, 0.038858, 0.034068, 0.023963, 0.024393, 0.035586, 0.029376, 0.044297, 0.044297, 0.066181, 0.050641, 0.030003, 0.013821, 0.014586, 0.010509, 0.007177, 0.010372, 0.018415, 0.009294, 0.006039, 0.00543, 0.003924, 0.00316, 0.00316, 0.003555, 0.003701, 0.004208, 0.005086, 0.003478, 0.004689, 0.004646, 0.006374, 0.006533, 0.010672, 0.018415, 0.020876, 0.045352, 0.049374, 0.05306, 0.059222, 0.116183, 0.116183, 0.209395, 0.324872, 0.342579, 0.25406, 0.182256, 0.100716, 0.15284, 0.15284, 0.074921, 0.0704, 0.054297, 0.059222, 0.022667, 0.017447, 0.022306, 0.020165, 0.018415, 0.019401, 0.019109, 0.010672, 0.01078, 0.008723, 0.006795, 0.006701, 0.009977, 0.013265, 0.013613, 0.013821, 0.013016, 0.012491, 0.018106, 0.013265, 0.013265, 0.016021, 0.023963, 0.019401, 0.015078, 0.009483, 0.008002, 0.010131, 0.017447, 0.009865, 0.013613, 0.020165, 0.011669, 0.00777, 0.006795, 0.008525, 0.007495, 0.012727, 0.014586, 0.008804, 0.008804, 0.013437, 0.016257, 0.013613, 0.011669, 0.015078, 0.028107, 0.018787, 0.023534, 0.022667, 0.05306, 0.023087, 0.020522, 0.040537, 0.029376, 0.028695, 0.040537, 0.023963, 0.01227, 0.014783, 0.020522, 0.042364, 0.032677, 0.032017, 0.032017, 0.031287, 0.038858, 0.016826, 0.034068, 0.038042, 0.038042, 0.018106, 0.026892, 0.013613, 0.011669, 0.012727, 0.013016, 0.007877, 0.007259, 0.008002, 0.006421, 0.007259, 0.00515, 0.004513, 0.003727, 0.003212, 0.003461, 0.002705, 0.003053, 0.00225, 0.001709, 0.001722, 0.001692, 0.001692, 0.002503, 0.002503, 0.002662, 0.003109, 0.004388, 0.006374, 0.009294, 0.015078, 0.009294, 0.014075, 0.01204, 0.013821, 0.014315, 0.024826, 0.033407, 0.066181, 0.129801, 0.200174, 0.21291, 0.216401, 0.21291, 0.21291, 0.10481, 0.090864, 0.086953, 0.090864, 0.083462, 0.069024, 0.081712, 0.164327, 0.164327, 0.164327, 0.275179, 0.191378, 0.18812, 0.216401, 0.134866, 0.120615, 0.10481, 0.047319, 0.048328, 0.032017, 0.019109, 0.021381, 0.019401, 0.015694, 0.008895, 0.007495, 0.005086, 0.004208, 0.003177, 0.002623, 0.002623, 0.001675, 0.002512, 0.001778, 0.001408, 0.001391, 0.000876, 0.000859, 0.000906, 0.000945, 0.001232, 0.001383, 0.002211, 0.00231, 0.002529, 0.003212, 0.002705, 0.002688, 0.002211, 0.002503, 0.002976, 0.003607, 0.003607, 0.002529, 0.002529, 0.00292, 0.002662, 0.002662, 0.002366, 0.003246, 0.003607, 0.004247, 0.00515, 0.00515, 0.008075, 0.005734, 0.006795, 0.009096, 0.018106, 0.016257, 0.011518, 0.012727, 0.016021, 0.023534, 0.050641, 0.098513, 0.050641, 0.05306, 0.109221, 0.085092, 0.066181, 0.048328, 0.024393, 0.011669, 0.010509, 0.006533, 0.008156, 0.007877, 0.007877, 0.005249, 0.006142, 0.006619, 0.004513, 0.003804, 0.004513, 0.004513, 0.004315, 0.004899, 0.004736, 0.004921, 0.006374, 0.007495, 0.007259, 0.007259, 0.01078, 0.01078, 0.015078, 0.022306, 0.021381, 0.015078, 0.017138, 0.030003, 0.050641, 0.048328, 0.0704, 0.069024, 0.037156, 0.027463, 0.017447, 0.016826, 0.016826, 0.010672, 0.008075, 0.008075, 0.008276, 0.005734, 0.006245, 0.00558, 0.00389, 0.002761, 0.003431, 0.002976, 0.002014, 0.001499, 0.00246, 0.00246, 0.002366, 0.00316, 0.00359, 0.003864, 0.004835, 0.003607, 0.003431, 0.004358, 0.005011, 0.007645, 0.007495, 0.005683, 0.006482, 0.00962, 0.009728, 0.008409, 0.016257, 0.014315, 0.018106, 0.016528, 0.01078, 0.011669, 0.01227, 0.013437, 0.013821, 0.011518, 0.011669, 0.022667, 0.016257, 0.01227, 0.010926, 0.020522, 0.022306, 0.029376, 0.023534, 0.021816, 0.017447, 0.017447, 0.0198, 0.013016, 0.013016, 0.023963, 0.023963, 0.023087, 0.016021, 0.017797, 0.017447, 0.0198, 0.018106, 0.023087, 0.023534, 0.017447, 0.009728, 0.009728, 0.010131, 0.007495, 0.014075, 0.01227, 0.008276, 0.013613, 0.014315, 0.008624, 0.00777, 0.005249, 0.00407, 0.00407, 0.005799, 0.005378, 0.004689, 0.004736, 0.003341, 0.003341, 0.003924, 0.004388, 0.003864, 0.002555, 0.002705, 0.001855, 0.002349, 0.002138, 0.002057, 0.002057, 0.00283, 0.002435, 0.002435, 0.00231, 0.002117, 0.001434, 0.001623, 0.001855, 0.001391, 0.001709, 0.002078, 0.001318, 0.001391, 0.001481], '')</t>
  </si>
  <si>
    <t xml:space="preserve">F5RWF6|F5RWF6_9ENTR pyr operon leader peptide OS=Enterobacter hormaechei ATCC 49162 </t>
  </si>
  <si>
    <t>([0.239899, 0.291804, 0.324872, 0.374039, 0.281712, 0.318242, 0.225814, 0.216401, 0.271506, 0.30533, 0.339168, 0.288399, 0.31487, 0.311707, 0.346032, 0.408655, 0.476583, 0.394753, 0.401658, 0.494003, 0.41194, 0.390993, 0.384043, 0.398279, 0.318242, 0.318242, 0.335645, 0.444081, 0.390993, 0.370445, 0.359901, 0.356642, 0.408655, 0.387226, 0.301917, 0.321458, 0.21291, 0.147574, 0.116183, 0.129801, 0.078022, 0.073402, 0.078022, 0.047319, 0.021816, 0.038042, 0.069024, 0.069024, 0.03976, 0.038042, 0.028107, 0.021816, 0.015694, 0.014075, 0.010221, 0.012727, 0.008156, 0.011669, 0.0198, 0.043307], '')</t>
  </si>
  <si>
    <t xml:space="preserve">F5RWF9|F5RWF9_9ENTR L-PSP family endoribonuclease OS=Enterobacter hormaechei ATCC 49162 </t>
  </si>
  <si>
    <t>([0.422041, 0.394753, 0.374039, 0.271506, 0.301917, 0.370445, 0.284882, 0.236433, 0.271506, 0.295083, 0.247041, 0.301917, 0.216401, 0.222385, 0.288399, 0.328603, 0.271506, 0.182256, 0.170161, 0.158265, 0.185198, 0.164327, 0.122885, 0.170161, 0.185198, 0.196879, 0.194234, 0.275179, 0.349426, 0.339168, 0.356642, 0.356642, 0.370445, 0.418646, 0.436924, 0.370445, 0.374039, 0.4292, 0.529623, 0.486429, 0.490133, 0.497853, 0.490133, 0.497853, 0.483068, 0.58069, 0.483068, 0.458154, 0.433034, 0.335645, 0.271506, 0.271506, 0.339168, 0.278302, 0.308712, 0.21291, 0.275179, 0.236433, 0.268042, 0.275179, 0.219301, 0.158265, 0.147574, 0.155435, 0.236433, 0.158265, 0.083462, 0.085092, 0.078022, 0.10481, 0.106997, 0.164327, 0.161087, 0.092881, 0.092881, 0.096677, 0.10481, 0.116183, 0.142424, 0.15008, 0.083462, 0.15008, 0.182256, 0.109221, 0.055536, 0.055536, 0.094817, 0.17593, 0.25031, 0.222385, 0.209395, 0.191378, 0.206376, 0.164327, 0.26085, 0.291804, 0.219301, 0.222385, 0.225814, 0.191378, 0.155435, 0.239899, 0.147574, 0.200174, 0.291804, 0.408655, 0.328603, 0.30533, 0.206376, 0.209395, 0.161087, 0.173081, 0.239899, 0.139895, 0.142424, 0.094817, 0.096677, 0.139895, 0.173081, 0.132295, 0.167087, 0.170161, 0.139895, 0.206376, 0.134866, 0.109221, 0.064632, 0.098513], '')</t>
  </si>
  <si>
    <t>[38, 45]</t>
  </si>
  <si>
    <t xml:space="preserve">F5RWG0|F5RWG0_9ENTR GlcNAc-binding protein A OS=Enterobacter hormaechei ATCC 49162 </t>
  </si>
  <si>
    <t>([0.058088, 0.088832, 0.06184, 0.088832, 0.074921, 0.079919, 0.100716, 0.120615, 0.122885, 0.096677, 0.098513, 0.127496, 0.129801, 0.116183, 0.074921, 0.083462, 0.127496, 0.170161, 0.206376, 0.229226, 0.295083, 0.298791, 0.206376, 0.236433, 0.161087, 0.209395, 0.173081, 0.17593, 0.194234, 0.229226, 0.225814, 0.268042, 0.179055, 0.179055, 0.268042, 0.291804, 0.284882, 0.196879, 0.194234, 0.243554, 0.26085, 0.247041, 0.219301, 0.324872, 0.366687, 0.444081, 0.440853, 0.51388, 0.41194, 0.422041, 0.41194, 0.486429, 0.450668, 0.505461, 0.534167, 0.570702, 0.661982, 0.642678, 0.779859, 0.671169, 0.59917, 0.575842, 0.549308, 0.618285, 0.5017, 0.472492, 0.486429, 0.394753, 0.390993, 0.5017, 0.401658, 0.414856, 0.414856, 0.450668, 0.483068, 0.384043, 0.366687, 0.328603, 0.239899, 0.229226, 0.295083, 0.31487, 0.346032, 0.328603, 0.328603, 0.377384, 0.401658, 0.418646, 0.517562, 0.494003, 0.384043, 0.40511, 0.308712, 0.318242, 0.308712, 0.31487, 0.359901, 0.374039, 0.401658, 0.490133, 0.486429, 0.490133, 0.509769, 0.398279, 0.447574, 0.356642, 0.298791, 0.229226, 0.206376, 0.203355, 0.239899, 0.342579, 0.31487, 0.40511, 0.42561, 0.436924, 0.4292, 0.483068, 0.387226, 0.387226, 0.398279, 0.41194, 0.422041, 0.321458, 0.418646, 0.346032, 0.436924, 0.56648, 0.541878, 0.450668, 0.454136, 0.374039, 0.374039, 0.458154, 0.458154, 0.433034, 0.436924, 0.418646, 0.418646, 0.465241, 0.42561, 0.422041, 0.40511, 0.387226, 0.440853, 0.422041, 0.414856, 0.42561, 0.346032, 0.465241, 0.585406, 0.59014, 0.685117, 0.671169, 0.545602, 0.549308, 0.486429, 0.401658, 0.335645, 0.308712, 0.278302, 0.239899, 0.25406, 0.191378, 0.173081, 0.219301, 0.216401, 0.268042, 0.268042, 0.31487, 0.200174, 0.116183, 0.120615, 0.10481, 0.069024, 0.125101, 0.085092, 0.125101, 0.111485, 0.179055, 0.18812, 0.239899, 0.318242, 0.308712, 0.324872, 0.352862, 0.370445, 0.380708, 0.414856, 0.40511, 0.440853, 0.509769, 0.549308, 0.458154, 0.476583, 0.570702, 0.468512, 0.541878, 0.521092, 0.642678, 0.541878, 0.525368, 0.521092, 0.534167, 0.444081, 0.440853, 0.440853, 0.418646, 0.418646, 0.335645, 0.342579, 0.318242, 0.342579, 0.408655, 0.476583, 0.418646, 0.332115, 0.384043, 0.374039, 0.288399, 0.194234, 0.281712, 0.257454, 0.268042, 0.25406, 0.346032, 0.346032, 0.318242, 0.281712, 0.232838, 0.308712, 0.301917, 0.318242, 0.281712, 0.271506, 0.200174, 0.25406, 0.324872, 0.324872, 0.298791, 0.401658, 0.494003, 0.494003, 0.494003, 0.494003, 0.509769, 0.408655, 0.465241, 0.408655, 0.450668, 0.41194, 0.380708, 0.390993, 0.36309, 0.321458, 0.332115, 0.380708, 0.356642, 0.366687, 0.390993, 0.433034, 0.366687, 0.370445, 0.301917, 0.328603, 0.264545, 0.25031, 0.335645, 0.359901, 0.414856, 0.401658, 0.5017, 0.450668, 0.440853, 0.480142, 0.509769, 0.509769, 0.538167, 0.541878, 0.545602, 0.545602, 0.472492, 0.433034, 0.377384, 0.4292, 0.444081, 0.497853, 0.5017, 0.461924, 0.366687, 0.401658, 0.401658, 0.321458, 0.370445, 0.295083, 0.26085, 0.225814, 0.236433, 0.257454, 0.295083, 0.278302, 0.25031, 0.324872, 0.359901, 0.42561, 0.454136, 0.444081, 0.366687, 0.342579, 0.311707, 0.384043, 0.377384, 0.30533, 0.370445, 0.308712, 0.387226, 0.384043, 0.390993, 0.390993, 0.384043, 0.370445, 0.377384, 0.377384, 0.356642, 0.359901, 0.349426, 0.222385, 0.232838, 0.25406, 0.291804, 0.349426, 0.349426, 0.349426, 0.436924, 0.370445, 0.472492, 0.401658, 0.42561, 0.483068, 0.468512, 0.398279, 0.359901, 0.374039, 0.408655, 0.422041, 0.480142, 0.447574, 0.59014, 0.56648, 0.648219, 0.517562, 0.444081, 0.433034, 0.447574, 0.458154, 0.476583, 0.476583, 0.575842, 0.517562, 0.545602, 0.549308, 0.63748, 0.613573, 0.59508, 0.538167, 0.521092, 0.450668, 0.483068, 0.472492, 0.418646, 0.422041, 0.480142, 0.557691, 0.570702, 0.562014, 0.490133, 0.458154, 0.436924, 0.339168, 0.264545, 0.236433, 0.225814, 0.225814, 0.278302, 0.288399, 0.324872, 0.324872, 0.324872, 0.219301, 0.185198, 0.25031, 0.26085, 0.229226, 0.167087, 0.173081, 0.118441, 0.118441, 0.120615, 0.137348, 0.206376, 0.318242, 0.318242, 0.291804, 0.291804, 0.291804, 0.278302, 0.278302, 0.30533, 0.377384, 0.494003, 0.414856, 0.328603, 0.216401, 0.301917, 0.380708, 0.380708, 0.394753, 0.408655, 0.476583, 0.366687, 0.36309, 0.328603, 0.352862, 0.377384, 0.311707, 0.264545, 0.200174, 0.21291, 0.216401, 0.206376, 0.209395, 0.308712, 0.377384, 0.486429, 0.36309, 0.366687, 0.271506, 0.321458, 0.377384, 0.321458, 0.444081, 0.342579, 0.366687, 0.366687, 0.278302, 0.25031, 0.225814, 0.308712, 0.203355, 0.173081, 0.203355, 0.191378, 0.170161, 0.185198, 0.194234, 0.182256, 0.185198, 0.295083, 0.298791, 0.209395, 0.268042, 0.232838, 0.332115, 0.243554, 0.25031, 0.359901, 0.41194, 0.398279, 0.324872, 0.342579, 0.342579, 0.324872, 0.30533, 0.308712, 0.271506, 0.222385, 0.332115, 0.275179, 0.196879, 0.161087, 0.203355, 0.158265], '')</t>
  </si>
  <si>
    <t>[47, 53, 54, 55, 56, 57, 58, 59, 60, 61, 62, 63, 64, 69, 88, 102, 127, 128, 150, 151, 152, 153, 154, 155, 191, 192, 195, 197, 198, 199, 200, 201, 202, 203, 245, 271, 275, 276, 277, 278, 279, 280, 287, 347, 348, 349, 350, 357, 358, 359, 360, 361, 362, 363, 364, 365, 372, 373, 374]</t>
  </si>
  <si>
    <t xml:space="preserve">F5RWG2|F5RWG2_9ENTR L-seryl-tRNA(Sec) selenium transferase OS=Enterobacter hormaechei ATCC 49162 </t>
  </si>
  <si>
    <t>([0.122885, 0.17593, 0.132295, 0.078022, 0.116183, 0.15284, 0.182256, 0.209395, 0.239899, 0.219301, 0.25031, 0.264545, 0.164327, 0.161087, 0.182256, 0.268042, 0.25406, 0.284882, 0.384043, 0.401658, 0.497853, 0.433034, 0.356642, 0.4292, 0.490133, 0.440853, 0.384043, 0.401658, 0.398279, 0.349426, 0.408655, 0.408655, 0.349426, 0.321458, 0.346032, 0.366687, 0.36309, 0.374039, 0.264545, 0.196879, 0.182256, 0.167087, 0.232838, 0.295083, 0.308712, 0.247041, 0.191378, 0.200174, 0.185198, 0.125101, 0.100716, 0.109221, 0.069024, 0.132295, 0.219301, 0.170161, 0.21291, 0.158265, 0.102787, 0.155435, 0.144935, 0.11371, 0.11371, 0.088832, 0.088832, 0.043307, 0.06312, 0.116183, 0.139895, 0.098513, 0.129801, 0.164327, 0.102787, 0.094817, 0.055536, 0.058088, 0.078022, 0.074921, 0.120615, 0.106997, 0.064632, 0.064632, 0.090864, 0.098513, 0.073402, 0.079919, 0.092881, 0.118441, 0.132295, 0.076542, 0.129801, 0.164327, 0.203355, 0.288399, 0.275179, 0.275179, 0.194234, 0.209395, 0.206376, 0.191378, 0.281712, 0.374039, 0.387226, 0.380708, 0.257454, 0.332115, 0.291804, 0.387226, 0.31487, 0.281712, 0.380708, 0.318242, 0.236433, 0.194234, 0.11371, 0.179055, 0.236433, 0.311707, 0.281712, 0.200174, 0.147574, 0.158265, 0.122885, 0.170161, 0.094817, 0.147574, 0.161087, 0.206376, 0.120615, 0.170161, 0.144935, 0.15008, 0.191378, 0.17593, 0.17593, 0.219301, 0.194234, 0.120615, 0.129801, 0.15284, 0.229226, 0.30533, 0.247041, 0.25031, 0.167087, 0.173081, 0.127496, 0.066181, 0.058088, 0.092881, 0.098513, 0.125101, 0.0704, 0.044297, 0.078022, 0.094817, 0.116183, 0.111485, 0.116183, 0.111485, 0.06184, 0.069024, 0.069024, 0.0704, 0.0704, 0.083462, 0.094817, 0.134866, 0.219301, 0.216401, 0.225814, 0.229226, 0.147574, 0.25031, 0.236433, 0.15008, 0.106997, 0.116183, 0.120615, 0.158265, 0.134866, 0.206376, 0.206376, 0.209395, 0.164327, 0.203355, 0.271506, 0.243554, 0.18812, 0.18812, 0.191378, 0.179055, 0.139895, 0.222385, 0.127496, 0.142424, 0.142424, 0.120615, 0.11371, 0.132295, 0.132295, 0.155435, 0.116183, 0.060549, 0.06312, 0.102787, 0.118441, 0.116183, 0.18812, 0.275179, 0.191378, 0.139895, 0.086953, 0.102787, 0.094817, 0.15284, 0.21291, 0.209395, 0.239899, 0.26085, 0.18812, 0.161087, 0.158265, 0.191378, 0.284882, 0.268042, 0.239899, 0.206376, 0.127496, 0.125101, 0.132295, 0.170161, 0.185198, 0.264545, 0.203355, 0.203355, 0.194234, 0.209395, 0.295083, 0.271506, 0.173081, 0.243554, 0.222385, 0.232838, 0.170161, 0.137348, 0.079919, 0.109221, 0.118441, 0.120615, 0.074921, 0.076542, 0.076542, 0.102787, 0.102787, 0.164327, 0.167087, 0.167087, 0.127496, 0.142424, 0.179055, 0.196879, 0.173081, 0.247041, 0.200174, 0.275179, 0.335645, 0.321458, 0.219301, 0.222385, 0.275179, 0.275179, 0.281712, 0.318242, 0.229226, 0.247041, 0.222385, 0.167087, 0.17593, 0.17593, 0.161087, 0.142424, 0.144935, 0.106997, 0.118441, 0.147574, 0.118441, 0.094817, 0.167087, 0.257454, 0.167087, 0.167087, 0.243554, 0.239899, 0.25031, 0.247041, 0.229226, 0.147574, 0.209395, 0.219301, 0.219301, 0.225814, 0.295083, 0.352862, 0.377384, 0.36309, 0.370445, 0.401658, 0.422041, 0.335645, 0.264545, 0.359901, 0.359901, 0.281712, 0.268042, 0.257454, 0.339168, 0.359901, 0.374039, 0.335645, 0.236433, 0.194234, 0.11371, 0.111485, 0.111485, 0.096677, 0.096677, 0.074921, 0.083462, 0.083462, 0.132295, 0.118441, 0.067594, 0.090864, 0.118441, 0.129801, 0.085092, 0.086953, 0.078022, 0.086953, 0.111485, 0.147574, 0.222385, 0.324872, 0.243554, 0.26085, 0.26085, 0.206376, 0.167087, 0.155435, 0.142424, 0.090864, 0.147574, 0.236433, 0.164327, 0.129801, 0.120615, 0.179055, 0.196879, 0.191378, 0.268042, 0.222385, 0.229226, 0.196879, 0.161087, 0.222385, 0.179055, 0.25031, 0.30533, 0.401658, 0.374039, 0.342579], '')</t>
  </si>
  <si>
    <t xml:space="preserve">F5RWG4|F5RWG4_9ENTR Membrane protein OS=Enterobacter hormaechei ATCC 49162 </t>
  </si>
  <si>
    <t>([0.030003, 0.016528, 0.023087, 0.010672, 0.018787, 0.011106, 0.007422, 0.006421, 0.007555, 0.006142, 0.005086, 0.006245, 0.005623, 0.005318, 0.00389, 0.002581, 0.00231, 0.003431, 0.004611, 0.006533, 0.006078, 0.003997, 0.003727, 0.002581, 0.002727, 0.00246, 0.002435, 0.003607, 0.003997, 0.002662, 0.003924, 0.006078, 0.004646, 0.004135, 0.002727, 0.002761, 0.003671, 0.003478, 0.002482, 0.002396, 0.002057, 0.002512, 0.002529, 0.00389, 0.005799, 0.008525, 0.006421, 0.006533, 0.006533, 0.006567, 0.00777, 0.006374, 0.004976, 0.004431, 0.005011, 0.006533, 0.008804, 0.006619, 0.005872, 0.00558, 0.004736, 0.005799, 0.004208, 0.004208, 0.004414, 0.004208, 0.004247, 0.00389, 0.004315, 0.004315, 0.003555, 0.003341, 0.003997, 0.003341, 0.004775, 0.004775, 0.004775, 0.003461, 0.005249, 0.00777, 0.013016, 0.010672, 0.010131, 0.009977, 0.017138, 0.00962, 0.011106, 0.009294, 0.009294, 0.008525, 0.005992, 0.008525, 0.010509, 0.00962, 0.009483, 0.007555, 0.005011, 0.006533, 0.007031, 0.007031, 0.007031, 0.004689, 0.004358, 0.003727, 0.005223, 0.003727, 0.003431, 0.003246, 0.003671, 0.003607, 0.003864, 0.003804, 0.003804, 0.00316, 0.002662, 0.002662, 0.003276, 0.003431, 0.002366, 0.002194, 0.001383, 0.000833, 0.001172, 0.001778, 0.002211, 0.001408, 0.002211, 0.002211, 0.002211, 0.002336, 0.003298, 0.004431, 0.006374, 0.006619, 0.006567, 0.007645, 0.009728, 0.010672, 0.01227, 0.014075, 0.019109, 0.038042, 0.059222, 0.079919, 0.081712, 0.058088, 0.129801, 0.116183, 0.225814, 0.106997, 0.047319, 0.046336, 0.05306, 0.025316, 0.01227, 0.012491, 0.008002, 0.009483, 0.007422, 0.008276, 0.01078, 0.011518, 0.011669, 0.008895, 0.010221, 0.006482, 0.007495, 0.005683, 0.005734, 0.005503, 0.005734, 0.006245, 0.006245, 0.004835, 0.004899, 0.004976, 0.004899, 0.004899, 0.003478, 0.003053, 0.003804, 0.003701, 0.004689, 0.003298, 0.004835, 0.004358, 0.006194, 0.005318, 0.004899, 0.003512, 0.003478, 0.004247, 0.004513, 0.003276, 0.002606, 0.003701, 0.003821, 0.003963, 0.003864, 0.006078, 0.006194, 0.005086, 0.003555, 0.002606, 0.003246, 0.002435, 0.001808, 0.001391, 0.001267, 0.001533, 0.001936, 0.001335, 0.001103], '')</t>
  </si>
  <si>
    <t xml:space="preserve">F5RWG5|F5RWG5_9ENTR Permease OS=Enterobacter hormaechei ATCC 49162 </t>
  </si>
  <si>
    <t>([0.001936, 0.001709, 0.002555, 0.003512, 0.00316, 0.003053, 0.003821, 0.003701, 0.004513, 0.004358, 0.00515, 0.005318, 0.007495, 0.009096, 0.011106, 0.018415, 0.023087, 0.020165, 0.0198, 0.016257, 0.033407, 0.06312, 0.118441, 0.129801, 0.129801, 0.161087, 0.225814, 0.191378, 0.15284, 0.161087, 0.239899, 0.15008, 0.182256, 0.206376, 0.15284, 0.196879, 0.18812, 0.173081, 0.31487, 0.311707, 0.36309, 0.36309, 0.311707, 0.301917, 0.288399, 0.173081, 0.216401, 0.118441, 0.144935, 0.155435, 0.147574, 0.067594, 0.058088, 0.026338, 0.024393, 0.035586, 0.0198, 0.016021, 0.023087, 0.0198, 0.013265, 0.010372, 0.008075, 0.009187, 0.008075, 0.005378, 0.008156, 0.008624, 0.015344, 0.010509, 0.018415, 0.018787, 0.041405, 0.047319, 0.05306, 0.060549, 0.085092, 0.086953, 0.109221, 0.086953, 0.069024, 0.086953, 0.059222, 0.054297, 0.027463, 0.035586, 0.085092, 0.085092, 0.085092, 0.046336, 0.076542, 0.083462, 0.086953, 0.042364, 0.085092, 0.170161, 0.170161, 0.164327, 0.243554, 0.196879, 0.200174, 0.15008, 0.15284, 0.185198, 0.232838, 0.243554, 0.15008, 0.139895, 0.098513, 0.048328, 0.051831, 0.032017, 0.029376, 0.014075, 0.014315, 0.014783, 0.009015, 0.008276, 0.007091, 0.006988, 0.008156, 0.007031, 0.011342, 0.011106, 0.012727, 0.008409, 0.013265, 0.014586, 0.015344, 0.016257, 0.018106, 0.028107, 0.026892, 0.014586, 0.018106, 0.03976, 0.028107, 0.041405, 0.042364, 0.028107, 0.016021, 0.01078, 0.017138, 0.015078, 0.01227, 0.011106, 0.022667, 0.013613, 0.011903, 0.007091, 0.006194, 0.005734, 0.005011, 0.005734, 0.005683, 0.007495, 0.006039, 0.006701, 0.007877, 0.007555, 0.011106, 0.019109, 0.015078, 0.009401, 0.008002, 0.011106, 0.009294, 0.005623, 0.007091, 0.010221, 0.015694, 0.020165, 0.040537, 0.026892, 0.018106, 0.023963, 0.022306, 0.030003, 0.023963, 0.014783, 0.017138, 0.016826, 0.010221, 0.012491, 0.011669, 0.014075, 0.008624, 0.008804, 0.009187, 0.009187, 0.009401, 0.01078, 0.009187, 0.00962, 0.017797, 0.032677, 0.046336, 0.025762, 0.025762, 0.033407, 0.032017, 0.028107, 0.030003, 0.033407, 0.038042, 0.050641, 0.038858, 0.060549, 0.055536, 0.066181, 0.034068, 0.017797, 0.00962, 0.009728, 0.006245, 0.005799, 0.005799, 0.003963, 0.003555, 0.003512, 0.003512, 0.003079, 0.003079, 0.002503, 0.003298, 0.003298, 0.002727, 0.003405, 0.003804, 0.00359, 0.004513, 0.004483, 0.006374, 0.007259, 0.01078, 0.020165, 0.012491, 0.008156, 0.014783, 0.021381, 0.011518, 0.011342, 0.024826, 0.022667, 0.017138, 0.016257, 0.022667, 0.047319, 0.032017, 0.024826, 0.050641, 0.038858, 0.073402, 0.049374, 0.081712, 0.043307, 0.024826, 0.048328], '')</t>
  </si>
  <si>
    <t xml:space="preserve">F5RWG6|F5RWG6_9ENTR Cytoplasmic protein OS=Enterobacter hormaechei ATCC 49162 </t>
  </si>
  <si>
    <t>([0.25406, 0.295083, 0.332115, 0.36309, 0.390993, 0.422041, 0.40511, 0.422041, 0.408655, 0.42561, 0.414856, 0.335645, 0.308712, 0.301917, 0.271506, 0.298791, 0.311707, 0.31487, 0.236433, 0.31487, 0.284882, 0.328603, 0.257454, 0.225814, 0.222385, 0.194234, 0.18812, 0.25031, 0.268042, 0.206376, 0.137348, 0.098513, 0.182256, 0.132295, 0.132295, 0.185198, 0.268042, 0.257454, 0.17593, 0.25031, 0.17593, 0.142424, 0.167087, 0.203355, 0.239899, 0.25031, 0.25031, 0.179055, 0.15008, 0.139895, 0.225814, 0.278302, 0.25406, 0.17593, 0.161087, 0.085092, 0.034068, 0.020522, 0.020165, 0.032017, 0.033407, 0.05306, 0.085092, 0.086953, 0.060549, 0.059222, 0.034884, 0.043307, 0.03976, 0.041405, 0.025762, 0.025316, 0.0198, 0.042364, 0.044297, 0.090864, 0.142424, 0.155435, 0.25031, 0.167087, 0.170161, 0.161087, 0.106997, 0.109221, 0.05306, 0.059222, 0.06184, 0.098513, 0.094817, 0.132295, 0.10481, 0.139895, 0.109221, 0.147574, 0.102787, 0.144935, 0.106997, 0.100716, 0.185198], '')</t>
  </si>
  <si>
    <t xml:space="preserve">F5RWG7|F5RWG7_9ENTR Transcriptional regulator OS=Enterobacter hormaechei ATCC 49162 </t>
  </si>
  <si>
    <t>([0.206376, 0.132295, 0.161087, 0.191378, 0.216401, 0.257454, 0.278302, 0.229226, 0.222385, 0.21291, 0.229226, 0.216401, 0.21291, 0.200174, 0.243554, 0.232838, 0.288399, 0.352862, 0.398279, 0.342579, 0.271506, 0.203355, 0.311707, 0.311707, 0.275179, 0.247041, 0.206376, 0.222385, 0.243554, 0.271506, 0.225814, 0.225814, 0.298791, 0.219301, 0.185198, 0.209395, 0.185198, 0.206376, 0.206376, 0.206376, 0.271506, 0.236433, 0.291804, 0.179055, 0.18812, 0.144935, 0.116183, 0.134866, 0.127496, 0.155435, 0.155435, 0.194234, 0.194234, 0.155435, 0.142424, 0.182256, 0.155435, 0.194234, 0.182256, 0.170161, 0.125101, 0.116183, 0.118441, 0.118441, 0.15284, 0.147574, 0.147574, 0.203355, 0.170161, 0.17593, 0.182256, 0.134866, 0.170161, 0.191378, 0.216401, 0.232838, 0.232838, 0.232838, 0.15284, 0.155435, 0.17593, 0.26085, 0.196879, 0.298791, 0.243554, 0.200174, 0.200174, 0.196879, 0.196879, 0.15284, 0.118441, 0.125101, 0.173081, 0.179055, 0.179055, 0.122885, 0.164327, 0.17593, 0.21291, 0.222385, 0.161087, 0.155435, 0.134866, 0.142424, 0.142424, 0.18812, 0.257454, 0.170161, 0.25406, 0.225814, 0.301917, 0.321458, 0.288399, 0.264545, 0.21291, 0.161087, 0.229226, 0.203355, 0.139895, 0.092881], '')</t>
  </si>
  <si>
    <t xml:space="preserve">F5RWG8|F5RWG8_9ENTR Transcriptional regulator OS=Enterobacter hormaechei ATCC 49162 </t>
  </si>
  <si>
    <t>([0.585406, 0.661982, 0.694846, 0.549308, 0.529623, 0.570702, 0.608892, 0.570702, 0.483068, 0.505461, 0.529623, 0.494003, 0.384043, 0.342579, 0.335645, 0.25406, 0.209395, 0.196879, 0.229226, 0.311707, 0.216401, 0.132295, 0.142424, 0.147574, 0.194234, 0.155435, 0.147574, 0.158265, 0.191378, 0.232838, 0.155435, 0.158265, 0.219301, 0.318242, 0.271506, 0.339168, 0.394753, 0.384043, 0.366687, 0.366687, 0.342579, 0.436924, 0.454136, 0.4292, 0.418646, 0.465241, 0.585406, 0.480142, 0.494003, 0.51388, 0.472492, 0.59508, 0.545602, 0.570702, 0.472492, 0.436924, 0.465241, 0.51388, 0.450668, 0.476583, 0.505461, 0.538167, 0.538167, 0.58069, 0.575842, 0.480142, 0.433034, 0.390993, 0.497853, 0.390993, 0.301917, 0.346032, 0.332115, 0.25031, 0.232838, 0.324872, 0.349426, 0.36309, 0.359901, 0.476583, 0.497853, 0.436924, 0.311707, 0.236433, 0.196879, 0.194234, 0.200174, 0.232838, 0.144935, 0.142424, 0.142424, 0.179055, 0.196879, 0.209395, 0.332115, 0.25031, 0.206376, 0.264545, 0.196879, 0.147574, 0.102787, 0.06312, 0.056825, 0.10481, 0.155435, 0.239899], '')</t>
  </si>
  <si>
    <t>[0, 1, 2, 3, 4, 5, 6, 7, 9, 10, 46, 49, 51, 52, 53, 57, 60, 61, 62, 63, 64]</t>
  </si>
  <si>
    <t xml:space="preserve">F5RWH0|F5RWH0_9ENTR Peptide maturation protein PmbA OS=Enterobacter hormaechei ATCC 49162 </t>
  </si>
  <si>
    <t>([0.164327, 0.247041, 0.236433, 0.288399, 0.324872, 0.339168, 0.268042, 0.216401, 0.268042, 0.311707, 0.30533, 0.271506, 0.298791, 0.398279, 0.398279, 0.352862, 0.36309, 0.346032, 0.311707, 0.311707, 0.301917, 0.352862, 0.328603, 0.374039, 0.36309, 0.332115, 0.366687, 0.384043, 0.4292, 0.349426, 0.324872, 0.346032, 0.41194, 0.418646, 0.414856, 0.36309, 0.436924, 0.370445, 0.447574, 0.483068, 0.483068, 0.401658, 0.408655, 0.433034, 0.356642, 0.380708, 0.422041, 0.339168, 0.422041, 0.349426, 0.422041, 0.42561, 0.450668, 0.444081, 0.41194, 0.339168, 0.422041, 0.346032, 0.408655, 0.352862, 0.271506, 0.281712, 0.374039, 0.384043, 0.36309, 0.414856, 0.394753, 0.377384, 0.41194, 0.387226, 0.486429, 0.476583, 0.494003, 0.401658, 0.401658, 0.461924, 0.553315, 0.521092, 0.525368, 0.486429, 0.557691, 0.671169, 0.575842, 0.575842, 0.525368, 0.494003, 0.42561, 0.440853, 0.36309, 0.36309, 0.366687, 0.291804, 0.291804, 0.275179, 0.380708, 0.394753, 0.394753, 0.308712, 0.308712, 0.387226, 0.356642, 0.328603, 0.339168, 0.387226, 0.398279, 0.356642, 0.311707, 0.359901, 0.25031, 0.339168, 0.339168, 0.370445, 0.465241, 0.387226, 0.40511, 0.301917, 0.194234, 0.170161, 0.275179, 0.275179, 0.295083, 0.298791, 0.328603, 0.346032, 0.366687, 0.36309, 0.41194, 0.408655, 0.454136, 0.483068, 0.444081, 0.444081, 0.408655, 0.370445, 0.461924, 0.461924, 0.509769, 0.626927, 0.525368, 0.5017, 0.5017, 0.494003, 0.549308, 0.541878, 0.422041, 0.414856, 0.40511, 0.436924, 0.538167, 0.517562, 0.604312, 0.63748, 0.538167, 0.549308, 0.58069, 0.562014, 0.454136, 0.483068, 0.401658, 0.468512, 0.394753, 0.321458, 0.308712, 0.324872, 0.324872, 0.408655, 0.401658, 0.356642, 0.275179, 0.271506, 0.271506, 0.18812, 0.185198, 0.281712, 0.275179, 0.278302, 0.275179, 0.356642, 0.275179, 0.352862, 0.356642, 0.335645, 0.374039, 0.291804, 0.25406, 0.275179, 0.291804, 0.301917, 0.335645, 0.42561, 0.374039, 0.394753, 0.483068, 0.497853, 0.408655, 0.377384, 0.288399, 0.288399, 0.209395, 0.288399, 0.291804, 0.264545, 0.264545, 0.324872, 0.418646, 0.370445, 0.36309, 0.342579, 0.359901, 0.380708, 0.268042, 0.247041, 0.225814, 0.222385, 0.229226, 0.243554, 0.243554, 0.349426, 0.342579, 0.433034, 0.352862, 0.352862, 0.380708, 0.377384, 0.374039, 0.394753, 0.472492, 0.454136, 0.377384, 0.342579, 0.328603, 0.394753, 0.450668, 0.418646, 0.458154, 0.380708, 0.374039, 0.298791, 0.25406, 0.268042, 0.278302, 0.295083, 0.271506, 0.278302, 0.352862, 0.281712, 0.155435, 0.155435, 0.161087, 0.161087, 0.118441, 0.116183, 0.118441, 0.073402, 0.073402, 0.059222, 0.085092, 0.132295, 0.164327, 0.118441, 0.109221, 0.098513, 0.134866, 0.161087, 0.086953, 0.054297, 0.05306, 0.10481, 0.102787, 0.06184, 0.102787, 0.139895, 0.147574, 0.106997, 0.111485, 0.15284, 0.167087, 0.100716, 0.06184, 0.094817, 0.096677, 0.106997, 0.118441, 0.122885, 0.144935, 0.236433, 0.232838, 0.232838, 0.219301, 0.222385, 0.219301, 0.194234, 0.194234, 0.194234, 0.30533, 0.281712, 0.257454, 0.236433, 0.349426, 0.4292, 0.359901, 0.444081, 0.433034, 0.433034, 0.4292, 0.390993, 0.401658, 0.394753, 0.41194, 0.41194, 0.418646, 0.505461, 0.465241, 0.384043, 0.384043, 0.359901, 0.370445, 0.281712, 0.200174, 0.191378, 0.200174, 0.17593, 0.17593, 0.144935, 0.132295, 0.132295, 0.079919, 0.074921, 0.074921, 0.106997, 0.109221, 0.106997, 0.106997, 0.15284, 0.196879, 0.191378, 0.182256, 0.18812, 0.268042, 0.359901, 0.264545, 0.25406, 0.26085, 0.232838, 0.26085, 0.268042, 0.271506, 0.271506, 0.281712, 0.268042, 0.288399, 0.295083, 0.25406, 0.17593, 0.170161, 0.21291, 0.182256, 0.182256, 0.275179, 0.271506, 0.182256, 0.209395, 0.15284, 0.239899, 0.284882, 0.203355, 0.167087, 0.167087, 0.25406, 0.243554, 0.281712, 0.264545, 0.257454, 0.209395, 0.298791, 0.301917, 0.295083, 0.243554, 0.243554, 0.236433, 0.232838, 0.291804, 0.324872, 0.387226, 0.288399, 0.18812, 0.206376, 0.257454, 0.264545, 0.257454, 0.275179, 0.25406, 0.264545, 0.179055, 0.291804, 0.222385, 0.222385, 0.229226, 0.236433, 0.243554, 0.167087, 0.144935, 0.164327, 0.194234, 0.127496, 0.200174, 0.298791, 0.318242, 0.222385, 0.216401, 0.222385, 0.137348, 0.15008, 0.147574, 0.167087, 0.139895, 0.196879, 0.209395, 0.127496, 0.209395, 0.209395, 0.295083, 0.321458, 0.328603, 0.239899, 0.332115, 0.275179, 0.26085, 0.301917, 0.321458, 0.239899, 0.158265, 0.268042, 0.352862, 0.30533, 0.359901, 0.281712, 0.243554, 0.229226, 0.318242, 0.278302, 0.247041, 0.216401, 0.18812, 0.15008, 0.216401, 0.170161, 0.216401, 0.179055, 0.137348], '')</t>
  </si>
  <si>
    <t>[76, 77, 78, 80, 81, 82, 83, 84, 136, 137, 138, 139, 140, 142, 143, 148, 149, 150, 151, 152, 153, 154, 155, 311]</t>
  </si>
  <si>
    <t xml:space="preserve">F5RWH1|F5RWH1_9ENTR UPF0307 protein HMPREF9086_1996 OS=Enterobacter hormaechei ATCC 49162 </t>
  </si>
  <si>
    <t>([0.648219, 0.525368, 0.642678, 0.666105, 0.699094, 0.724957, 0.604312, 0.626927, 0.657645, 0.675549, 0.699094, 0.728858, 0.728858, 0.642678, 0.529623, 0.384043, 0.31487, 0.308712, 0.390993, 0.465241, 0.465241, 0.374039, 0.42561, 0.370445, 0.377384, 0.352862, 0.349426, 0.436924, 0.352862, 0.339168, 0.342579, 0.257454, 0.25406, 0.229226, 0.311707, 0.374039, 0.408655, 0.480142, 0.398279, 0.41194, 0.401658, 0.408655, 0.472492, 0.401658, 0.42561, 0.41194, 0.346032, 0.380708, 0.298791, 0.384043, 0.398279, 0.398279, 0.401658, 0.387226, 0.414856, 0.394753, 0.335645, 0.401658, 0.321458, 0.384043, 0.387226, 0.390993, 0.298791, 0.311707, 0.384043, 0.377384, 0.384043, 0.454136, 0.401658, 0.468512, 0.468512, 0.384043, 0.384043, 0.387226, 0.321458, 0.31487, 0.324872, 0.328603, 0.25406, 0.311707, 0.335645, 0.311707, 0.328603, 0.346032, 0.356642, 0.398279, 0.31487, 0.298791, 0.318242, 0.311707, 0.25406, 0.257454, 0.321458, 0.239899, 0.30533, 0.394753, 0.374039, 0.390993, 0.480142, 0.570702, 0.59917, 0.51388, 0.509769, 0.422041, 0.398279, 0.40511, 0.36309, 0.366687, 0.384043, 0.380708, 0.31487, 0.377384, 0.377384, 0.374039, 0.374039, 0.298791, 0.288399, 0.308712, 0.298791, 0.291804, 0.291804, 0.264545, 0.264545, 0.318242, 0.390993, 0.414856, 0.324872, 0.346032, 0.346032, 0.243554, 0.278302, 0.374039, 0.36309, 0.36309, 0.36309, 0.447574, 0.541878, 0.461924, 0.447574, 0.447574, 0.366687, 0.278302, 0.291804, 0.370445, 0.31487, 0.311707, 0.380708, 0.454136, 0.440853, 0.517562, 0.653063, 0.622677, 0.604312, 0.680603, 0.716283, 0.728858, 0.724957, 0.694846, 0.779859, 0.699094, 0.59508, 0.575842, 0.694846, 0.613573, 0.505461, 0.517562, 0.51388, 0.436924, 0.436924, 0.433034, 0.450668, 0.447574, 0.4292, 0.408655, 0.349426, 0.281712, 0.247041, 0.209395, 0.196879, 0.167087, 0.222385, 0.30533, 0.42561], '')</t>
  </si>
  <si>
    <t>[0, 1, 2, 3, 4, 5, 6, 7, 8, 9, 10, 11, 12, 13, 14, 99, 100, 101, 102, 136, 149, 150, 151, 152, 153, 154, 155, 156, 157, 158, 159, 160, 161, 162, 163, 164, 165, 166]</t>
  </si>
  <si>
    <t xml:space="preserve">F5RWH4|F5RWH4_9ENTR Methyl-accepting chemotaxis protein OS=Enterobacter hormaechei ATCC 49162 </t>
  </si>
  <si>
    <t>([0.043307, 0.023963, 0.037156, 0.023087, 0.016257, 0.017138, 0.014075, 0.014586, 0.020165, 0.015694, 0.012491, 0.010131, 0.010372, 0.007091, 0.005503, 0.007495, 0.007315, 0.007315, 0.007031, 0.004921, 0.003864, 0.004577, 0.004577, 0.004611, 0.006142, 0.008276, 0.009401, 0.01078, 0.013265, 0.008804, 0.012727, 0.021381, 0.019401, 0.035586, 0.076542, 0.0704, 0.071867, 0.071867, 0.155435, 0.164327, 0.222385, 0.236433, 0.278302, 0.281712, 0.288399, 0.288399, 0.281712, 0.191378, 0.232838, 0.15284, 0.144935, 0.085092, 0.085092, 0.127496, 0.122885, 0.122885, 0.21291, 0.17593, 0.17593, 0.161087, 0.129801, 0.109221, 0.170161, 0.132295, 0.170161, 0.173081, 0.116183, 0.116183, 0.118441, 0.066181, 0.125101, 0.225814, 0.281712, 0.236433, 0.281712, 0.239899, 0.155435, 0.142424, 0.179055, 0.10481, 0.111485, 0.139895, 0.222385, 0.179055, 0.185198, 0.144935, 0.10481, 0.161087, 0.164327, 0.25406, 0.247041, 0.232838, 0.21291, 0.173081, 0.118441, 0.11371, 0.137348, 0.194234, 0.127496, 0.096677, 0.185198, 0.191378, 0.18812, 0.167087, 0.206376, 0.243554, 0.236433, 0.182256, 0.194234, 0.206376, 0.132295, 0.179055, 0.144935, 0.147574, 0.137348, 0.196879, 0.134866, 0.076542, 0.086953, 0.142424, 0.179055, 0.161087, 0.078022, 0.076542, 0.100716, 0.076542, 0.041405, 0.078022, 0.11371, 0.058088, 0.059222, 0.109221, 0.139895, 0.170161, 0.139895, 0.239899, 0.278302, 0.257454, 0.257454, 0.26085, 0.170161, 0.100716, 0.11371, 0.21291, 0.216401, 0.111485, 0.088832, 0.185198, 0.122885, 0.122885, 0.200174, 0.191378, 0.092881, 0.098513, 0.109221, 0.109221, 0.076542, 0.079919, 0.11371, 0.102787, 0.094817, 0.132295, 0.127496, 0.116183, 0.118441, 0.094817, 0.161087, 0.229226, 0.194234, 0.236433, 0.291804, 0.21291, 0.206376, 0.284882, 0.196879, 0.18812, 0.18812, 0.229226, 0.222385, 0.164327, 0.281712, 0.200174, 0.155435, 0.15284, 0.092881, 0.044297, 0.029376, 0.019401, 0.016528, 0.013821, 0.01078, 0.007422, 0.009865, 0.008804, 0.009865, 0.009096, 0.006482, 0.005872, 0.004513, 0.004135, 0.004208, 0.003276, 0.003341, 0.003341, 0.004431, 0.006039, 0.007177, 0.007495, 0.007177, 0.008002, 0.010221, 0.010221, 0.015344, 0.012727, 0.014783, 0.00962, 0.013016, 0.022306, 0.020522, 0.038858, 0.05306, 0.06312, 0.086953, 0.111485, 0.17593, 0.185198, 0.111485, 0.142424, 0.229226, 0.321458, 0.239899, 0.219301, 0.275179, 0.31487, 0.31487, 0.31487, 0.418646, 0.472492, 0.352862, 0.454136, 0.433034, 0.332115, 0.418646, 0.418646, 0.418646, 0.324872, 0.332115, 0.414856, 0.377384, 0.36309, 0.366687, 0.418646, 0.318242, 0.31487, 0.291804, 0.321458, 0.25406, 0.167087, 0.15008, 0.18812, 0.17593, 0.185198, 0.232838, 0.219301, 0.25031, 0.288399, 0.284882, 0.278302, 0.284882, 0.318242, 0.311707, 0.308712, 0.36309, 0.356642, 0.394753, 0.349426, 0.346032, 0.4292, 0.483068, 0.494003, 0.472492, 0.436924, 0.433034, 0.468512, 0.476583, 0.5017, 0.490133, 0.618285, 0.557691, 0.557691, 0.557691, 0.468512, 0.486429, 0.472492, 0.59014, 0.541878, 0.549308, 0.549308, 0.497853, 0.56648, 0.575842, 0.58069, 0.63748, 0.585406, 0.59014, 0.509769, 0.480142, 0.401658, 0.408655, 0.41194, 0.422041, 0.433034, 0.490133, 0.490133, 0.490133, 0.454136, 0.505461, 0.553315, 0.468512, 0.476583, 0.454136, 0.433034, 0.461924, 0.454136, 0.5017, 0.5017, 0.541878, 0.562014, 0.690604, 0.675549, 0.712013, 0.720929, 0.671169, 0.632174, 0.521092, 0.42561, 0.398279, 0.30533, 0.31487, 0.384043, 0.387226, 0.387226, 0.40511, 0.384043, 0.384043, 0.370445, 0.366687, 0.394753, 0.352862, 0.335645, 0.26085, 0.232838, 0.225814, 0.179055, 0.167087, 0.225814, 0.247041, 0.229226, 0.318242, 0.298791, 0.229226, 0.232838, 0.15284, 0.147574, 0.222385, 0.232838, 0.164327, 0.111485, 0.096677, 0.071867, 0.076542, 0.106997, 0.125101, 0.081712, 0.142424, 0.179055, 0.158265, 0.209395, 0.257454, 0.243554, 0.264545, 0.342579, 0.366687, 0.454136, 0.447574, 0.352862, 0.31487, 0.332115, 0.342579, 0.342579, 0.414856, 0.42561, 0.387226, 0.387226, 0.458154, 0.36309, 0.36309, 0.387226, 0.387226, 0.414856, 0.390993, 0.384043, 0.352862, 0.328603, 0.321458, 0.342579, 0.352862, 0.377384, 0.440853, 0.42561, 0.374039, 0.377384, 0.370445, 0.433034, 0.440853, 0.436924, 0.534167, 0.490133, 0.5017, 0.525368, 0.521092, 0.553315, 0.557691, 0.497853, 0.497853, 0.509769, 0.494003, 0.557691, 0.553315, 0.58069, 0.690604, 0.754692, 0.771762, 0.775545, 0.675549, 0.626927, 0.626927, 0.632174, 0.632174, 0.521092, 0.5017, 0.476583, 0.483068, 0.458154, 0.458154, 0.461924, 0.454136, 0.468512, 0.414856, 0.390993, 0.377384, 0.346032, 0.370445, 0.359901, 0.359901, 0.447574, 0.476583, 0.468512, 0.447574, 0.433034, 0.538167, 0.541878, 0.497853, 0.5017, 0.4292, 0.486429, 0.444081, 0.458154, 0.440853, 0.505461, 0.557691, 0.570702, 0.618285, 0.585406, 0.585406, 0.56648, 0.575842, 0.549308, 0.525368, 0.454136, 0.476583, 0.461924, 0.461924, 0.529623, 0.517562, 0.585406, 0.585406, 0.680603, 0.661982, 0.657645, 0.59508, 0.59508, 0.59508, 0.59508, 0.626927, 0.618285, 0.642678, 0.541878, 0.545602, 0.59917, 0.661982, 0.716283, 0.685117, 0.685117, 0.570702, 0.562014, 0.505461, 0.538167, 0.505461, 0.509769, 0.51388, 0.570702, 0.534167, 0.494003, 0.472492, 0.450668, 0.4292, 0.374039, 0.444081, 0.444081, 0.377384, 0.380708], '')</t>
  </si>
  <si>
    <t>[285, 287, 288, 289, 290, 294, 295, 296, 297, 299, 300, 301, 302, 303, 304, 305, 316, 317, 324, 325, 326, 327, 328, 329, 330, 331, 332, 333, 334, 416, 418, 419, 420, 421, 422, 425, 427, 428, 429, 430, 431, 432, 433, 434, 435, 436, 437, 438, 439, 440, 460, 461, 463, 469, 470, 471, 472, 473, 474, 475, 476, 477, 478, 483, 484, 485, 486, 487, 488, 489, 490, 491, 492, 493, 494, 495, 496, 497, 498, 499, 500, 501, 502, 503, 504, 505, 506, 507, 508, 509, 510, 511, 512]</t>
  </si>
  <si>
    <t>92)</t>
  </si>
  <si>
    <t xml:space="preserve">F5RWH5|F5RWH5_9ENTR Sugar ABC superfamily ATP binding cassette transporter, permease protein OS=Enterobacter hormaechei ATCC 49162 </t>
  </si>
  <si>
    <t>([0.000614, 0.000421, 0.000301, 0.000322, 0.000253, 0.000485, 0.000876, 0.000575, 0.001061, 0.001391, 0.001048, 0.001112, 0.001675, 0.001675, 0.002606, 0.001936, 0.001722, 0.002276, 0.00316, 0.003177, 0.002194, 0.003366, 0.005086, 0.008002, 0.008723, 0.008156, 0.005318, 0.005086, 0.005623, 0.00359, 0.00316, 0.003671, 0.004358, 0.003607, 0.003607, 0.00231, 0.002336, 0.002396, 0.002078, 0.001906, 0.0028, 0.004135, 0.002705, 0.002705, 0.001748, 0.002155, 0.002503, 0.003607, 0.003607, 0.003924, 0.003963, 0.003963, 0.003478, 0.003671, 0.004414, 0.003276, 0.003298, 0.003053, 0.003701, 0.005249, 0.004577, 0.003246, 0.003212, 0.003212, 0.002194, 0.00316, 0.002194, 0.0028, 0.003177, 0.00225, 0.002035, 0.002512, 0.001855, 0.003276, 0.002194, 0.001597, 0.001481, 0.001597, 0.001906, 0.002327, 0.001748, 0.001778, 0.001709, 0.001709, 0.00225, 0.002014, 0.001602, 0.002435, 0.001675, 0.000983, 0.001, 0.001602, 0.001623, 0.001778, 0.001623, 0.001649, 0.002503, 0.003109, 0.00292, 0.002512, 0.001722, 0.002349, 0.001855, 0.002529, 0.002529, 0.002503, 0.002529, 0.002117, 0.001434, 0.00225, 0.00316, 0.003405, 0.003246, 0.002606, 0.002606, 0.001967, 0.0028, 0.0028, 0.003607, 0.005378, 0.005249, 0.008525, 0.005623, 0.008409, 0.009865, 0.011342, 0.009096, 0.009483, 0.019401, 0.041405, 0.019401, 0.019401, 0.032677, 0.017138, 0.024826, 0.026338, 0.046336, 0.023087, 0.023534, 0.019109, 0.019109, 0.038042, 0.033407, 0.034068, 0.031287, 0.023534, 0.014075, 0.026338, 0.027463, 0.013821, 0.009865, 0.009977, 0.009977, 0.007422, 0.008276, 0.007259, 0.007031, 0.006894, 0.006894, 0.004247, 0.003109, 0.002662, 0.002688, 0.002662, 0.00389, 0.00407, 0.003212, 0.003804, 0.003963, 0.005734, 0.006142, 0.005318, 0.006482, 0.004646, 0.005992, 0.007645, 0.010372, 0.014586, 0.015694, 0.029376, 0.050641, 0.109221, 0.074921, 0.051831, 0.047319, 0.021816, 0.020165, 0.048328, 0.051831, 0.046336, 0.047319, 0.086953, 0.083462, 0.118441, 0.118441, 0.06184, 0.043307, 0.021816, 0.028107, 0.028695, 0.028695, 0.020165, 0.014783, 0.029376, 0.022306, 0.017797, 0.034884, 0.018787, 0.011903, 0.007315, 0.007422, 0.005623, 0.003997, 0.005932, 0.005872, 0.007315, 0.010672, 0.009187, 0.012491, 0.008409, 0.007031, 0.007091, 0.00777, 0.009096, 0.006701, 0.010672, 0.008624, 0.009015, 0.011669, 0.010372, 0.015078, 0.014783, 0.014783, 0.016826, 0.009728, 0.009401, 0.010926, 0.011518, 0.011342, 0.008895, 0.013613, 0.016528, 0.016528, 0.016257, 0.016257, 0.026338, 0.014783, 0.014783, 0.013613, 0.017797, 0.018106, 0.01204, 0.01204, 0.01204, 0.014586, 0.014586, 0.015078, 0.015078, 0.009187, 0.009187, 0.014783, 0.015694, 0.010131, 0.007091, 0.009865, 0.006619, 0.006795, 0.008895, 0.014586, 0.009294, 0.008895, 0.013613, 0.015694, 0.010221, 0.015694, 0.019401, 0.019401, 0.015344, 0.009483, 0.015078, 0.014783, 0.009294, 0.006421, 0.005992, 0.005992, 0.003997, 0.004208, 0.00359, 0.002581, 0.002529, 0.003555, 0.003555, 0.002529, 0.003478, 0.00359, 0.002512, 0.001872, 0.002881, 0.003431, 0.004611, 0.004646, 0.006374, 0.008723, 0.016257, 0.019109, 0.038042, 0.081712, 0.092881, 0.127496, 0.225814, 0.219301, 0.144935, 0.15284, 0.284882, 0.278302, 0.342579, 0.444081, 0.549308, 0.5017, 0.472492, 0.454136, 0.436924, 0.42561, 0.41194, 0.31487], '')</t>
  </si>
  <si>
    <t>[317, 318]</t>
  </si>
  <si>
    <t xml:space="preserve">F5RWH6|F5RWH6_9ENTR Sugar ABC superfamily ATP binding cassette transporter, membrane protein OS=Enterobacter hormaechei ATCC 49162 </t>
  </si>
  <si>
    <t>([0.59917, 0.613573, 0.642678, 0.657645, 0.494003, 0.509769, 0.541878, 0.570702, 0.585406, 0.626927, 0.58069, 0.648219, 0.608892, 0.622677, 0.465241, 0.458154, 0.352862, 0.366687, 0.380708, 0.36309, 0.454136, 0.541878, 0.557691, 0.42561, 0.346032, 0.40511, 0.30533, 0.194234, 0.106997, 0.066181, 0.030003, 0.020876, 0.013265, 0.013821, 0.013265, 0.014586, 0.009865, 0.012727, 0.012491, 0.01227, 0.007555, 0.004976, 0.004611, 0.003246, 0.003177, 0.003109, 0.003555, 0.004899, 0.006567, 0.009401, 0.008723, 0.008002, 0.011518, 0.017138, 0.019109, 0.010672, 0.019401, 0.016257, 0.011903, 0.01078, 0.01078, 0.016257, 0.025762, 0.030611, 0.038042, 0.06184, 0.055536, 0.026892, 0.019401, 0.010926, 0.010672, 0.013821, 0.029376, 0.016528, 0.011106, 0.006567, 0.008525, 0.008276, 0.013265, 0.023087, 0.011669, 0.01204, 0.009294, 0.01078, 0.007031, 0.009294, 0.009294, 0.009865, 0.01227, 0.01227, 0.01204, 0.010131, 0.012491, 0.009728, 0.016826, 0.020522, 0.030611, 0.038858, 0.025762, 0.027463, 0.016528, 0.024393, 0.022306, 0.042364, 0.041405, 0.034068, 0.042364, 0.031287, 0.030003, 0.020165, 0.013613, 0.0198, 0.019109, 0.010509, 0.013016, 0.011903, 0.014586, 0.011518, 0.007555, 0.00777, 0.007422, 0.006795, 0.005872, 0.006142, 0.006078, 0.004247, 0.004247, 0.00292, 0.003341, 0.003341, 0.003298, 0.004646, 0.003727, 0.004388, 0.006795, 0.004513, 0.003555, 0.003109, 0.004208, 0.004208, 0.003405, 0.00243, 0.00283, 0.00283, 0.002366, 0.002366, 0.003555, 0.004835, 0.004899, 0.004835, 0.006567, 0.006567, 0.004577, 0.006894, 0.006619, 0.005932, 0.009483, 0.008525, 0.007315, 0.007315, 0.006894, 0.010926, 0.019401, 0.034068, 0.059222, 0.038858, 0.029376, 0.016826, 0.00962, 0.014075, 0.017797, 0.016826, 0.034884, 0.032017, 0.015694, 0.009015, 0.005992, 0.006482, 0.010131, 0.018787, 0.011106, 0.011903, 0.008075, 0.006988, 0.004483, 0.003478, 0.005011, 0.004208, 0.004161, 0.004611, 0.003177, 0.00246, 0.001692, 0.001, 0.001687, 0.002503, 0.003757, 0.005734, 0.004483, 0.003109, 0.002688, 0.003014, 0.00283, 0.002529, 0.003212, 0.003864, 0.003821, 0.003671, 0.003555, 0.004736, 0.004315, 0.006533, 0.007315, 0.009294, 0.017447, 0.017797, 0.013265, 0.012727, 0.008276, 0.010372, 0.0198, 0.020876, 0.015078, 0.023087, 0.028107, 0.017797, 0.012491, 0.021816, 0.01204, 0.014315, 0.008276, 0.013613, 0.013016, 0.010372, 0.010131, 0.008525, 0.006894, 0.00558, 0.004899, 0.006421, 0.004689, 0.003276, 0.002435, 0.003079, 0.003177, 0.004315, 0.00359, 0.005086, 0.004899, 0.006039, 0.008525, 0.010926, 0.011903, 0.013016, 0.016528, 0.021816, 0.015344, 0.01227, 0.012727, 0.018106, 0.010509, 0.017447, 0.025762, 0.021381, 0.014783, 0.014783, 0.009401, 0.010372, 0.006701, 0.006701, 0.007645, 0.007259, 0.008525, 0.00558, 0.004513, 0.005086, 0.005086, 0.007315, 0.006482, 0.009865, 0.006245, 0.006245, 0.004358, 0.004899, 0.005378, 0.005872, 0.006567, 0.007555, 0.007031, 0.007177, 0.005011, 0.005223, 0.005223, 0.004483, 0.006619, 0.008409, 0.008276, 0.005799, 0.004135, 0.004414, 0.004247, 0.005872, 0.00558, 0.008075, 0.009187, 0.015078, 0.013437, 0.014783, 0.019401, 0.022667, 0.026338, 0.059222, 0.042364, 0.025316, 0.020876, 0.012491, 0.007877, 0.00558, 0.006078, 0.006078, 0.005932, 0.004513, 0.004646, 0.006795, 0.007555, 0.006894, 0.004414, 0.004315, 0.004315, 0.003053, 0.002705, 0.00359, 0.003478, 0.002688, 0.00359, 0.004483, 0.005992, 0.008895, 0.015078, 0.026338, 0.042364, 0.076542, 0.11371, 0.090864, 0.0704, 0.038042, 0.025316, 0.064632, 0.158265, 0.10481], '')</t>
  </si>
  <si>
    <t>[0, 1, 2, 3, 5, 6, 7, 8, 9, 10, 11, 12, 13, 21, 22]</t>
  </si>
  <si>
    <t xml:space="preserve">F5RWH7|F5RWH7_9ENTR Ribose ABC superfamily ATP binding cassette transporter, ABC protein OS=Enterobacter hormaechei ATCC 49162 </t>
  </si>
  <si>
    <t>([0.525368, 0.56648, 0.622677, 0.642678, 0.505461, 0.525368, 0.541878, 0.42561, 0.332115, 0.390993, 0.408655, 0.377384, 0.370445, 0.339168, 0.239899, 0.236433, 0.243554, 0.17593, 0.164327, 0.15284, 0.225814, 0.15284, 0.15008, 0.137348, 0.137348, 0.219301, 0.144935, 0.120615, 0.17593, 0.196879, 0.109221, 0.109221, 0.170161, 0.182256, 0.206376, 0.257454, 0.25031, 0.236433, 0.301917, 0.301917, 0.324872, 0.236433, 0.31487, 0.321458, 0.239899, 0.247041, 0.232838, 0.25031, 0.196879, 0.229226, 0.278302, 0.36309, 0.366687, 0.349426, 0.30533, 0.216401, 0.15008, 0.092881, 0.100716, 0.100716, 0.098513, 0.129801, 0.127496, 0.125101, 0.144935, 0.21291, 0.219301, 0.225814, 0.264545, 0.359901, 0.321458, 0.36309, 0.36309, 0.278302, 0.278302, 0.219301, 0.30533, 0.418646, 0.433034, 0.324872, 0.335645, 0.346032, 0.308712, 0.41194, 0.328603, 0.21291, 0.25031, 0.25031, 0.206376, 0.236433, 0.164327, 0.164327, 0.164327, 0.167087, 0.161087, 0.086953, 0.083462, 0.083462, 0.079919, 0.132295, 0.243554, 0.232838, 0.216401, 0.173081, 0.161087, 0.158265, 0.15284, 0.125101, 0.116183, 0.142424, 0.15284, 0.182256, 0.222385, 0.185198, 0.170161, 0.219301, 0.339168, 0.436924, 0.346032, 0.308712, 0.30533, 0.271506, 0.185198, 0.185198, 0.18812, 0.191378, 0.18812, 0.284882, 0.21291, 0.216401, 0.229226, 0.247041, 0.200174, 0.200174, 0.229226, 0.134866, 0.161087, 0.102787, 0.086953, 0.116183, 0.147574, 0.142424, 0.083462, 0.092881, 0.076542, 0.085092, 0.056825, 0.096677, 0.074921, 0.066181, 0.0704, 0.036378, 0.030003, 0.042364, 0.038858, 0.024826, 0.029376, 0.017797, 0.016528, 0.020522, 0.027463, 0.032677, 0.033407, 0.049374, 0.078022, 0.054297, 0.102787, 0.155435, 0.164327, 0.203355, 0.222385, 0.225814, 0.275179, 0.191378, 0.125101, 0.132295, 0.122885, 0.158265, 0.239899, 0.332115, 0.232838, 0.216401, 0.196879, 0.196879, 0.225814, 0.158265, 0.236433, 0.15008, 0.083462, 0.038858, 0.023087, 0.038858, 0.036378, 0.023534, 0.023963, 0.050641, 0.049374, 0.054297, 0.038042, 0.042364, 0.025762, 0.044297, 0.048328, 0.043307, 0.023534, 0.024393, 0.024826, 0.015694, 0.024826, 0.048328, 0.096677, 0.144935, 0.073402, 0.044297, 0.088832, 0.100716, 0.096677, 0.102787, 0.158265, 0.239899, 0.243554, 0.229226, 0.264545, 0.26085, 0.173081, 0.278302, 0.185198, 0.185198, 0.268042, 0.236433, 0.196879, 0.127496, 0.127496, 0.219301, 0.30533, 0.219301, 0.301917, 0.308712, 0.30533, 0.264545, 0.182256, 0.173081, 0.25406, 0.191378, 0.185198, 0.278302, 0.268042, 0.275179, 0.26085, 0.264545, 0.311707, 0.335645, 0.458154, 0.366687, 0.335645, 0.288399, 0.275179, 0.264545, 0.268042, 0.17593, 0.203355, 0.284882, 0.275179, 0.278302, 0.219301, 0.144935, 0.125101, 0.142424, 0.129801, 0.206376, 0.134866, 0.132295, 0.090864, 0.073402, 0.15008, 0.17593, 0.21291, 0.229226, 0.161087, 0.15284, 0.15284, 0.132295, 0.134866, 0.083462, 0.048328, 0.085092, 0.142424, 0.164327, 0.139895, 0.236433, 0.236433, 0.332115, 0.291804, 0.374039, 0.308712, 0.194234, 0.120615, 0.11371, 0.116183, 0.167087, 0.194234, 0.25031, 0.291804, 0.291804, 0.377384, 0.472492, 0.444081, 0.36309, 0.278302, 0.278302, 0.271506, 0.257454, 0.281712, 0.31487, 0.311707, 0.295083, 0.374039, 0.468512, 0.505461, 0.618285, 0.632174, 0.553315, 0.59014, 0.494003, 0.40511, 0.40511, 0.328603, 0.356642, 0.342579, 0.356642, 0.390993, 0.40511, 0.418646, 0.384043, 0.377384, 0.377384, 0.476583, 0.480142, 0.387226, 0.268042, 0.229226, 0.196879, 0.194234, 0.194234, 0.191378, 0.271506, 0.284882, 0.366687, 0.275179, 0.281712, 0.264545, 0.200174, 0.116183, 0.11371, 0.094817, 0.100716, 0.092881, 0.086953, 0.048328, 0.048328, 0.083462, 0.120615, 0.081712, 0.118441, 0.116183, 0.167087, 0.182256, 0.173081, 0.173081, 0.229226, 0.225814, 0.284882, 0.328603, 0.414856, 0.308712, 0.247041, 0.236433, 0.247041, 0.161087, 0.247041, 0.239899, 0.239899, 0.216401, 0.342579, 0.308712, 0.281712, 0.301917, 0.291804, 0.31487, 0.21291, 0.257454, 0.247041, 0.18812, 0.173081, 0.17593, 0.271506, 0.374039, 0.387226, 0.387226, 0.480142, 0.40511, 0.408655, 0.318242, 0.311707, 0.278302, 0.18812, 0.137348, 0.073402, 0.074921, 0.060549, 0.129801, 0.122885, 0.122885, 0.122885, 0.0704, 0.038858, 0.042364, 0.043307, 0.050641, 0.050641, 0.049374, 0.078022, 0.073402, 0.137348, 0.086953, 0.088832, 0.125101, 0.203355, 0.26085, 0.264545, 0.173081, 0.083462, 0.078022, 0.081712, 0.076542, 0.144935, 0.239899, 0.137348, 0.092881, 0.06184, 0.06312, 0.066181, 0.034884, 0.054297, 0.026338, 0.023963, 0.015694, 0.011106, 0.010926, 0.013016, 0.013016, 0.013016, 0.023087, 0.025762, 0.025762, 0.029376, 0.026892, 0.015344, 0.022306, 0.033407, 0.040537, 0.023087, 0.013613, 0.013613, 0.013613, 0.022306, 0.044297, 0.071867, 0.127496, 0.132295, 0.083462, 0.060549, 0.120615, 0.058088, 0.066181, 0.06312, 0.11371, 0.109221, 0.10481, 0.125101, 0.0704, 0.088832, 0.116183, 0.111485, 0.155435, 0.194234, 0.167087, 0.083462, 0.067594, 0.054297, 0.040537, 0.054297, 0.054297, 0.034884, 0.060549, 0.032677, 0.058088, 0.033407, 0.022667, 0.043307], '')</t>
  </si>
  <si>
    <t>[0, 1, 2, 3, 4, 5, 6, 318, 319, 320, 321, 322]</t>
  </si>
  <si>
    <t xml:space="preserve">F5RWH9|F5RWH9_9ENTR HTH-type transcriptional regulator TreR OS=Enterobacter hormaechei ATCC 49162 </t>
  </si>
  <si>
    <t>([0.31487, 0.359901, 0.271506, 0.311707, 0.342579, 0.288399, 0.318242, 0.346032, 0.374039, 0.401658, 0.356642, 0.387226, 0.384043, 0.30533, 0.222385, 0.311707, 0.318242, 0.41194, 0.41194, 0.398279, 0.41194, 0.436924, 0.447574, 0.534167, 0.538167, 0.541878, 0.642678, 0.648219, 0.549308, 0.562014, 0.521092, 0.517562, 0.480142, 0.483068, 0.562014, 0.680603, 0.666105, 0.505461, 0.494003, 0.529623, 0.529623, 0.618285, 0.613573, 0.557691, 0.557691, 0.51388, 0.468512, 0.454136, 0.454136, 0.534167, 0.521092, 0.56648, 0.653063, 0.604312, 0.509769, 0.468512, 0.370445, 0.281712, 0.321458, 0.321458, 0.288399, 0.203355, 0.21291, 0.21291, 0.164327, 0.164327, 0.203355, 0.25031, 0.170161, 0.144935, 0.094817, 0.100716, 0.098513, 0.078022, 0.0704, 0.125101, 0.125101, 0.111485, 0.109221, 0.173081, 0.179055, 0.179055, 0.17593, 0.173081, 0.200174, 0.196879, 0.167087, 0.127496, 0.127496, 0.196879, 0.225814, 0.185198, 0.179055, 0.147574, 0.185198, 0.229226, 0.142424, 0.17593, 0.298791, 0.394753, 0.295083, 0.288399, 0.25031, 0.257454, 0.257454, 0.225814, 0.31487, 0.36309, 0.311707, 0.308712, 0.308712, 0.239899, 0.284882, 0.206376, 0.139895, 0.132295, 0.086953, 0.132295, 0.122885, 0.069024, 0.066181, 0.120615, 0.127496, 0.109221, 0.106997, 0.100716, 0.120615, 0.06184, 0.059222, 0.122885, 0.11371, 0.069024, 0.069024, 0.06184, 0.060549, 0.096677, 0.098513, 0.191378, 0.155435, 0.155435, 0.229226, 0.129801, 0.096677, 0.088832, 0.086953, 0.088832, 0.048328, 0.043307, 0.094817, 0.100716, 0.083462, 0.067594, 0.06184, 0.060549, 0.055536, 0.054297, 0.050641, 0.051831, 0.048328, 0.034884, 0.020165, 0.022667, 0.048328, 0.059222, 0.060549, 0.096677, 0.15008, 0.15008, 0.137348, 0.071867, 0.036378, 0.036378, 0.029376, 0.066181, 0.102787, 0.144935, 0.236433, 0.18812, 0.18812, 0.191378, 0.271506, 0.36309, 0.346032, 0.339168, 0.346032, 0.36309, 0.328603, 0.236433, 0.247041, 0.216401, 0.203355, 0.209395, 0.206376, 0.284882, 0.257454, 0.271506, 0.219301, 0.236433, 0.301917, 0.222385, 0.18812, 0.18812, 0.122885, 0.142424, 0.139895, 0.083462, 0.073402, 0.071867, 0.122885, 0.194234, 0.222385, 0.243554, 0.342579, 0.352862, 0.278302, 0.239899, 0.225814, 0.243554, 0.139895, 0.170161, 0.268042, 0.30533, 0.31487, 0.408655, 0.342579, 0.264545, 0.278302, 0.196879, 0.203355, 0.21291, 0.222385, 0.229226, 0.239899, 0.191378, 0.120615, 0.173081, 0.173081, 0.173081, 0.232838, 0.229226, 0.15008, 0.132295, 0.142424, 0.142424, 0.139895, 0.100716, 0.158265, 0.236433, 0.239899, 0.281712, 0.194234, 0.15284, 0.147574, 0.158265, 0.185198, 0.264545, 0.275179, 0.335645, 0.257454, 0.225814, 0.311707, 0.295083, 0.21291, 0.206376, 0.229226, 0.243554, 0.243554, 0.164327, 0.147574, 0.158265, 0.167087, 0.275179, 0.30533, 0.219301, 0.26085, 0.281712, 0.278302, 0.271506, 0.247041, 0.332115, 0.335645, 0.308712, 0.377384, 0.461924, 0.366687, 0.247041, 0.25031, 0.342579, 0.339168, 0.352862, 0.422041, 0.408655, 0.384043, 0.40511, 0.534167, 0.575842, 0.557691, 0.458154, 0.390993, 0.295083, 0.321458, 0.321458, 0.36309, 0.31487, 0.308712, 0.370445, 0.450668, 0.408655, 0.380708, 0.480142, 0.440853, 0.418646, 0.380708, 0.335645, 0.257454], '')</t>
  </si>
  <si>
    <t>[23, 24, 25, 26, 27, 28, 29, 30, 31, 34, 35, 36, 37, 39, 40, 41, 42, 43, 44, 45, 49, 50, 51, 52, 53, 54, 294, 295, 296]</t>
  </si>
  <si>
    <t xml:space="preserve">F5RWI0|F5RWI0_9ENTR Hcp protein OS=Enterobacter hormaechei ATCC 49162 </t>
  </si>
  <si>
    <t>([0.179055, 0.25031, 0.301917, 0.335645, 0.356642, 0.41194, 0.352862, 0.298791, 0.321458, 0.339168, 0.281712, 0.278302, 0.196879, 0.216401, 0.127496, 0.155435, 0.102787, 0.164327, 0.25406, 0.25406, 0.257454, 0.17593, 0.158265, 0.15008, 0.081712, 0.081712, 0.069024, 0.06312, 0.064632, 0.066181, 0.03976, 0.074921, 0.066181, 0.11371, 0.11371, 0.173081, 0.094817, 0.147574, 0.142424, 0.090864, 0.147574, 0.134866, 0.206376, 0.209395, 0.158265, 0.25031, 0.25031, 0.275179, 0.271506, 0.335645, 0.25031, 0.25406, 0.225814, 0.30533, 0.194234, 0.182256, 0.191378, 0.298791, 0.301917, 0.328603, 0.328603, 0.247041, 0.164327, 0.158265, 0.137348, 0.137348, 0.085092, 0.096677, 0.083462, 0.132295, 0.132295, 0.164327, 0.229226, 0.229226, 0.185198, 0.291804, 0.203355, 0.191378, 0.155435, 0.092881, 0.079919, 0.079919, 0.079919, 0.139895, 0.137348, 0.161087, 0.142424, 0.236433, 0.194234, 0.209395, 0.134866, 0.071867, 0.096677, 0.060549, 0.038042, 0.027463, 0.030003, 0.05306, 0.037156, 0.045352, 0.041405, 0.042364, 0.071867, 0.081712, 0.064632, 0.074921, 0.042364, 0.042364, 0.036378, 0.051831, 0.048328, 0.085092, 0.155435, 0.144935, 0.209395, 0.291804, 0.36309, 0.264545, 0.271506, 0.332115, 0.257454, 0.377384, 0.291804, 0.288399, 0.257454, 0.30533, 0.25406, 0.264545, 0.349426, 0.25031, 0.219301, 0.139895, 0.142424, 0.15008, 0.15284, 0.164327, 0.106997, 0.0704, 0.0704, 0.06312, 0.064632, 0.10481, 0.048328, 0.085092, 0.088832, 0.147574, 0.090864, 0.0704, 0.092881, 0.073402, 0.118441, 0.100716, 0.144935, 0.118441, 0.079919, 0.059222, 0.037156, 0.056825, 0.092881], '')</t>
  </si>
  <si>
    <t xml:space="preserve">F5RWI1|F5RWI1_9ENTR Uncharacterized protein OS=Enterobacter hormaechei ATCC 49162 </t>
  </si>
  <si>
    <t>([0.054297, 0.081712, 0.11371, 0.129801, 0.076542, 0.098513, 0.127496, 0.167087, 0.206376, 0.232838, 0.257454, 0.311707, 0.216401, 0.324872, 0.339168, 0.275179, 0.328603, 0.408655, 0.374039, 0.374039, 0.41194, 0.374039, 0.359901, 0.301917, 0.318242, 0.401658, 0.398279, 0.408655, 0.295083, 0.288399, 0.194234, 0.173081, 0.139895, 0.191378, 0.147574, 0.116183, 0.173081, 0.161087, 0.137348, 0.21291, 0.185198], '')</t>
  </si>
  <si>
    <t xml:space="preserve">F5RWI2|F5RWI2_9ENTR Uncharacterized protein OS=Enterobacter hormaechei ATCC 49162 </t>
  </si>
  <si>
    <t>([0.042364, 0.066181, 0.064632, 0.098513, 0.120615, 0.078022, 0.05306, 0.05306, 0.037156, 0.046336, 0.033407, 0.045352, 0.074921, 0.06184, 0.032017, 0.030003, 0.026338, 0.028695, 0.048328, 0.055536, 0.090864, 0.098513, 0.094817, 0.125101, 0.118441, 0.081712, 0.142424, 0.216401, 0.161087, 0.236433, 0.236433, 0.318242, 0.268042, 0.268042, 0.311707, 0.311707, 0.222385, 0.15284, 0.142424, 0.147574, 0.132295, 0.079919, 0.059222, 0.06312, 0.060549, 0.067594, 0.060549, 0.06184, 0.064632, 0.074921, 0.045352, 0.047319, 0.050641, 0.066181, 0.064632, 0.06312, 0.120615, 0.200174, 0.185198, 0.271506, 0.15284, 0.161087, 0.247041, 0.324872, 0.247041, 0.158265, 0.142424, 0.15284, 0.083462, 0.076542, 0.11371, 0.116183, 0.120615, 0.076542, 0.058088, 0.034884, 0.038042, 0.024393, 0.014075, 0.024393, 0.013821, 0.016528, 0.009187, 0.009483, 0.01204, 0.010672, 0.009401, 0.009401, 0.013613, 0.022306, 0.023087, 0.023534, 0.03976, 0.038042, 0.032677, 0.047319, 0.043307, 0.021381, 0.028107, 0.05306, 0.05306, 0.054297, 0.069024, 0.111485, 0.06184, 0.060549, 0.069024, 0.144935, 0.096677, 0.069024, 0.054297, 0.032677, 0.034068, 0.018106, 0.018106, 0.031287, 0.021816, 0.038042, 0.033407, 0.034884, 0.018787, 0.014783, 0.016528, 0.017447, 0.021381, 0.019109, 0.011903, 0.018106, 0.01078, 0.015078, 0.011106, 0.014586, 0.012727, 0.01204, 0.011903, 0.013016, 0.008723, 0.009865, 0.008723, 0.009401, 0.008002, 0.011342, 0.014075, 0.01204, 0.01204, 0.01204, 0.020522, 0.031287, 0.016826, 0.023534, 0.013821, 0.013613, 0.012491, 0.010926, 0.007645, 0.010926, 0.007555, 0.008075, 0.008525, 0.009728, 0.01227, 0.01204, 0.013437, 0.012727, 0.017447, 0.012491, 0.013265, 0.008409, 0.008624, 0.008525, 0.009977, 0.009015, 0.016528, 0.013437, 0.014783, 0.014315, 0.014315, 0.017447, 0.015344, 0.009294, 0.007877, 0.009483, 0.011106, 0.007259, 0.008002, 0.007495, 0.007555, 0.00543, 0.005086, 0.003804, 0.003757, 0.003924, 0.006421, 0.004208, 0.003276, 0.004483, 0.006374, 0.00558, 0.006245, 0.007555, 0.008723, 0.010221, 0.008409, 0.008895, 0.008624, 0.006795, 0.008276, 0.013437, 0.025316, 0.060549, 0.056825, 0.083462, 0.079919, 0.031287, 0.032017, 0.073402, 0.073402, 0.046336, 0.030003, 0.032677, 0.034884, 0.042364, 0.031287, 0.034068, 0.023087, 0.042364, 0.047319, 0.034068, 0.019401, 0.011106], '')</t>
  </si>
  <si>
    <t xml:space="preserve">F5RWI4|F5RWI4_9ENTR Alpha,alpha-phosphotrehalase OS=Enterobacter hormaechei ATCC 49162 </t>
  </si>
  <si>
    <t>([0.196879, 0.142424, 0.086953, 0.048328, 0.076542, 0.050641, 0.033407, 0.056825, 0.0704, 0.085092, 0.05306, 0.079919, 0.078022, 0.079919, 0.137348, 0.118441, 0.120615, 0.203355, 0.308712, 0.298791, 0.295083, 0.229226, 0.284882, 0.374039, 0.40511, 0.390993, 0.494003, 0.59917, 0.461924, 0.480142, 0.387226, 0.414856, 0.394753, 0.387226, 0.298791, 0.298791, 0.216401, 0.229226, 0.203355, 0.134866, 0.073402, 0.03976, 0.060549, 0.074921, 0.036378, 0.030003, 0.019109, 0.017447, 0.020522, 0.037156, 0.023963, 0.045352, 0.085092, 0.090864, 0.048328, 0.088832, 0.059222, 0.085092, 0.086953, 0.056825, 0.094817, 0.144935, 0.147574, 0.155435, 0.15284, 0.247041, 0.229226, 0.311707, 0.321458, 0.209395, 0.206376, 0.278302, 0.164327, 0.161087, 0.173081, 0.185198, 0.129801, 0.179055, 0.219301, 0.182256, 0.26085, 0.232838, 0.25031, 0.335645, 0.243554, 0.209395, 0.144935, 0.185198, 0.116183, 0.120615, 0.147574, 0.098513, 0.046336, 0.098513, 0.086953, 0.079919, 0.127496, 0.17593, 0.185198, 0.161087, 0.161087, 0.096677, 0.058088, 0.058088, 0.06312, 0.100716, 0.06312, 0.111485, 0.147574, 0.200174, 0.185198, 0.264545, 0.232838, 0.335645, 0.339168, 0.243554, 0.158265, 0.106997, 0.055536, 0.048328, 0.054297, 0.066181, 0.127496, 0.247041, 0.264545, 0.219301, 0.15008, 0.25406, 0.257454, 0.278302, 0.194234, 0.191378, 0.158265, 0.236433, 0.144935, 0.137348, 0.236433, 0.335645, 0.390993, 0.387226, 0.387226, 0.271506, 0.26085, 0.232838, 0.219301, 0.209395, 0.25031, 0.352862, 0.236433, 0.147574, 0.086953, 0.155435, 0.106997, 0.058088, 0.051831, 0.122885, 0.129801, 0.137348, 0.11371, 0.137348, 0.158265, 0.17593, 0.17593, 0.196879, 0.232838, 0.247041, 0.225814, 0.158265, 0.137348, 0.191378, 0.291804, 0.288399, 0.291804, 0.366687, 0.41194, 0.366687, 0.349426, 0.229226, 0.125101, 0.125101, 0.122885, 0.182256, 0.173081, 0.219301, 0.209395, 0.203355, 0.116183, 0.127496, 0.11371, 0.125101, 0.10481, 0.060549, 0.106997, 0.0704, 0.044297, 0.06312, 0.094817, 0.090864, 0.17593, 0.271506, 0.18812, 0.206376, 0.219301, 0.222385, 0.281712, 0.200174, 0.200174, 0.284882, 0.295083, 0.36309, 0.349426, 0.295083, 0.275179, 0.26085, 0.342579, 0.422041, 0.454136, 0.450668, 0.366687, 0.346032, 0.366687, 0.380708, 0.275179, 0.281712, 0.288399, 0.243554, 0.311707, 0.301917, 0.301917, 0.243554, 0.15008, 0.161087, 0.288399, 0.377384, 0.387226, 0.301917, 0.257454, 0.232838, 0.185198, 0.26085, 0.281712, 0.219301, 0.311707, 0.387226, 0.377384, 0.359901, 0.321458, 0.346032, 0.366687, 0.284882, 0.352862, 0.480142, 0.377384, 0.324872, 0.308712, 0.219301, 0.308712, 0.349426, 0.346032, 0.422041, 0.339168, 0.324872, 0.324872, 0.332115, 0.229226, 0.236433, 0.142424, 0.206376, 0.18812, 0.118441, 0.173081, 0.116183, 0.111485, 0.111485, 0.15008, 0.173081, 0.247041, 0.25406, 0.25031, 0.15284, 0.142424, 0.206376, 0.185198, 0.222385, 0.25031, 0.36309, 0.247041, 0.298791, 0.278302, 0.209395, 0.284882, 0.291804, 0.278302, 0.170161, 0.257454, 0.147574, 0.078022, 0.086953, 0.085092, 0.086953, 0.129801, 0.125101, 0.134866, 0.15284, 0.134866, 0.058088, 0.060549, 0.098513, 0.090864, 0.055536, 0.044297, 0.028695, 0.030611, 0.048328, 0.098513, 0.106997, 0.200174, 0.308712, 0.216401, 0.15284, 0.15008, 0.18812, 0.111485, 0.10481, 0.111485, 0.142424, 0.239899, 0.243554, 0.179055, 0.243554, 0.291804, 0.377384, 0.42561, 0.387226, 0.384043, 0.332115, 0.243554, 0.216401, 0.17593, 0.196879, 0.179055, 0.179055, 0.182256, 0.236433, 0.25031, 0.243554, 0.229226, 0.257454, 0.155435, 0.173081, 0.10481, 0.155435, 0.17593, 0.21291, 0.25406, 0.185198, 0.225814, 0.25406, 0.257454, 0.311707, 0.394753, 0.465241, 0.359901, 0.352862, 0.394753, 0.298791, 0.298791, 0.30533, 0.185198, 0.271506, 0.356642, 0.390993, 0.394753, 0.390993, 0.295083, 0.288399, 0.321458, 0.216401, 0.236433, 0.25031, 0.164327, 0.137348, 0.120615, 0.219301, 0.225814, 0.222385, 0.311707, 0.311707, 0.31487, 0.42561, 0.349426, 0.264545, 0.295083, 0.200174, 0.139895, 0.182256, 0.167087, 0.203355, 0.308712, 0.324872, 0.318242, 0.41194, 0.418646, 0.440853, 0.433034, 0.461924, 0.42561, 0.42561, 0.31487, 0.318242, 0.281712, 0.356642, 0.433034, 0.472492, 0.534167, 0.63748, 0.538167, 0.545602, 0.570702, 0.58069, 0.608892, 0.63748, 0.494003, 0.41194, 0.422041, 0.36309, 0.264545, 0.318242, 0.318242, 0.335645, 0.342579, 0.370445, 0.31487, 0.328603, 0.295083, 0.311707, 0.284882, 0.36309, 0.281712, 0.278302, 0.288399, 0.298791, 0.281712, 0.384043, 0.40511, 0.301917, 0.271506, 0.342579, 0.243554, 0.243554, 0.328603, 0.236433, 0.161087, 0.196879, 0.125101, 0.132295, 0.134866, 0.158265, 0.118441, 0.173081, 0.120615, 0.069024, 0.060549, 0.028107, 0.029376, 0.045352, 0.048328, 0.092881, 0.096677, 0.102787, 0.059222, 0.073402, 0.125101, 0.179055, 0.219301, 0.291804, 0.225814, 0.142424, 0.094817, 0.088832, 0.083462, 0.106997, 0.173081, 0.094817, 0.179055, 0.179055, 0.179055, 0.268042, 0.17593, 0.137348, 0.15008, 0.200174, 0.155435, 0.15284, 0.10481, 0.085092, 0.079919, 0.137348, 0.209395, 0.284882, 0.384043, 0.295083, 0.318242, 0.332115, 0.450668, 0.468512, 0.401658, 0.40511, 0.408655, 0.468512, 0.398279, 0.444081, 0.40511, 0.401658, 0.308712, 0.380708, 0.398279, 0.318242, 0.31487, 0.346032, 0.278302, 0.291804, 0.387226, 0.359901, 0.36309, 0.36309, 0.342579, 0.318242, 0.225814, 0.147574, 0.155435, 0.278302, 0.185198, 0.25031, 0.25031, 0.247041, 0.15008, 0.0704, 0.085092, 0.083462, 0.081712, 0.096677, 0.064632, 0.051831, 0.044297, 0.025762, 0.016826, 0.011342, 0.014315, 0.019109, 0.028107], '')</t>
  </si>
  <si>
    <t>[27, 414, 415, 416, 417, 418, 419, 420, 421]</t>
  </si>
  <si>
    <t xml:space="preserve">F5RWI5|F5RWI5_9ENTR Outer membrane protein OS=Enterobacter hormaechei ATCC 49162 </t>
  </si>
  <si>
    <t>([0.106997, 0.139895, 0.144935, 0.100716, 0.071867, 0.05306, 0.069024, 0.088832, 0.120615, 0.144935, 0.100716, 0.074921, 0.078022, 0.086953, 0.086953, 0.125101, 0.134866, 0.129801, 0.096677, 0.098513, 0.086953, 0.134866, 0.134866, 0.161087, 0.229226, 0.301917, 0.366687, 0.374039, 0.318242, 0.31487, 0.318242, 0.40511, 0.494003, 0.414856, 0.398279, 0.342579, 0.308712, 0.36309, 0.374039, 0.42561, 0.436924, 0.557691, 0.557691, 0.454136, 0.359901, 0.264545, 0.257454, 0.21291, 0.225814, 0.257454, 0.219301, 0.232838, 0.25031, 0.247041, 0.332115, 0.339168, 0.394753, 0.335645, 0.239899, 0.225814, 0.25406, 0.243554, 0.236433, 0.236433, 0.25031, 0.342579, 0.472492, 0.480142, 0.541878, 0.521092, 0.549308, 0.490133, 0.472492, 0.476583, 0.447574, 0.408655, 0.422041, 0.436924, 0.461924, 0.59508, 0.59508, 0.59508, 0.480142, 0.476583, 0.374039, 0.465241, 0.377384, 0.346032, 0.356642, 0.352862, 0.257454, 0.232838, 0.257454, 0.232838, 0.25031, 0.278302, 0.264545, 0.196879, 0.182256, 0.200174, 0.109221, 0.109221, 0.106997, 0.173081, 0.182256, 0.278302, 0.268042, 0.26085, 0.25406, 0.275179, 0.17593, 0.203355, 0.243554, 0.295083, 0.219301, 0.185198, 0.164327, 0.116183, 0.158265, 0.173081, 0.222385, 0.25031, 0.264545, 0.194234, 0.194234, 0.164327, 0.161087, 0.106997, 0.167087, 0.109221, 0.098513, 0.173081, 0.185198, 0.182256, 0.185198, 0.257454, 0.257454, 0.278302, 0.387226, 0.374039, 0.380708, 0.298791, 0.380708, 0.366687, 0.436924, 0.444081, 0.384043, 0.387226, 0.465241, 0.465241, 0.58069, 0.557691, 0.545602, 0.642678, 0.494003, 0.494003, 0.444081, 0.346032, 0.25031, 0.219301, 0.155435, 0.15008, 0.15284, 0.15008, 0.142424, 0.081712, 0.079919, 0.098513, 0.094817, 0.058088, 0.064632, 0.0704, 0.0704, 0.037156, 0.032677, 0.032677, 0.034884, 0.056825, 0.116183, 0.147574, 0.170161, 0.26085, 0.247041, 0.318242, 0.318242, 0.332115, 0.444081, 0.444081, 0.408655, 0.308712, 0.408655, 0.387226, 0.356642, 0.308712, 0.390993, 0.284882, 0.40511, 0.308712, 0.295083, 0.203355, 0.264545, 0.268042, 0.25031, 0.15008, 0.15008, 0.173081, 0.109221, 0.074921, 0.081712, 0.083462, 0.111485, 0.098513, 0.06312, 0.066181, 0.088832, 0.10481, 0.122885, 0.073402, 0.127496, 0.137348, 0.209395, 0.203355, 0.21291, 0.203355, 0.328603, 0.342579, 0.318242, 0.324872, 0.356642, 0.291804, 0.36309, 0.342579, 0.349426, 0.356642, 0.298791, 0.295083, 0.311707, 0.311707, 0.366687, 0.332115, 0.301917, 0.268042, 0.239899, 0.18812, 0.167087, 0.11371, 0.0704, 0.043307], '')</t>
  </si>
  <si>
    <t>[41, 42, 68, 69, 70, 79, 80, 81, 150, 151, 152, 153]</t>
  </si>
  <si>
    <t xml:space="preserve">F5RWI6|F5RWI6_9ENTR Transcriptional regulator OS=Enterobacter hormaechei ATCC 49162 </t>
  </si>
  <si>
    <t>([0.268042, 0.132295, 0.191378, 0.122885, 0.079919, 0.116183, 0.144935, 0.173081, 0.167087, 0.200174, 0.239899, 0.194234, 0.17593, 0.191378, 0.209395, 0.191378, 0.161087, 0.167087, 0.167087, 0.096677, 0.127496, 0.194234, 0.308712, 0.295083, 0.264545, 0.349426, 0.339168, 0.339168, 0.342579, 0.374039, 0.301917, 0.301917, 0.398279, 0.335645, 0.247041, 0.339168, 0.342579, 0.339168, 0.335645, 0.232838, 0.321458, 0.352862, 0.257454, 0.25406, 0.268042, 0.301917, 0.30533, 0.216401, 0.219301, 0.122885, 0.078022, 0.122885, 0.116183, 0.11371, 0.085092, 0.132295, 0.15284, 0.127496, 0.182256, 0.155435, 0.200174, 0.225814, 0.236433, 0.288399, 0.284882, 0.298791, 0.394753, 0.352862, 0.444081, 0.444081, 0.465241, 0.483068, 0.476583, 0.476583, 0.401658, 0.486429, 0.490133, 0.370445, 0.321458, 0.295083, 0.332115, 0.359901, 0.324872, 0.324872, 0.268042, 0.185198, 0.100716, 0.054297, 0.054297, 0.055536, 0.05306, 0.074921, 0.109221, 0.06312, 0.06184, 0.090864, 0.066181, 0.069024, 0.067594, 0.066181, 0.06312, 0.064632, 0.032017, 0.0198, 0.019109, 0.0198, 0.027463, 0.045352, 0.046336, 0.069024, 0.069024, 0.03976, 0.028107, 0.017797, 0.031287, 0.032017, 0.025762, 0.045352, 0.044297, 0.045352, 0.079919, 0.083462, 0.054297, 0.10481, 0.167087, 0.170161, 0.25031, 0.200174, 0.144935, 0.147574, 0.069024, 0.067594, 0.11371, 0.179055, 0.257454, 0.26085, 0.257454, 0.30533, 0.298791, 0.203355, 0.194234, 0.206376, 0.170161, 0.196879, 0.200174, 0.21291, 0.185198, 0.11371, 0.182256, 0.243554, 0.328603, 0.335645, 0.339168, 0.239899, 0.15284, 0.129801, 0.064632, 0.066181, 0.06312, 0.067594, 0.11371, 0.185198, 0.17593, 0.132295, 0.132295, 0.127496, 0.06312, 0.076542, 0.132295, 0.073402, 0.045352, 0.020876, 0.044297, 0.024393, 0.055536, 0.05306, 0.067594, 0.098513, 0.102787, 0.081712, 0.048328, 0.048328, 0.026892, 0.016021, 0.026892, 0.034884, 0.038858, 0.074921, 0.078022, 0.042364, 0.085092, 0.078022, 0.096677, 0.076542, 0.111485, 0.058088, 0.116183, 0.11371, 0.076542, 0.0704, 0.055536, 0.088832, 0.050641, 0.051831, 0.096677, 0.096677, 0.098513, 0.092881, 0.060549, 0.046336, 0.067594, 0.046336, 0.0704, 0.111485, 0.086953, 0.088832, 0.129801, 0.086953, 0.055536], '')</t>
  </si>
  <si>
    <t xml:space="preserve">F5RWI7|F5RWI7_9ENTR PTS family porter OS=Enterobacter hormaechei ATCC 49162 </t>
  </si>
  <si>
    <t>([0.281712, 0.321458, 0.31487, 0.25406, 0.335645, 0.36309, 0.387226, 0.31487, 0.311707, 0.349426, 0.370445, 0.308712, 0.278302, 0.284882, 0.26085, 0.264545, 0.257454, 0.179055, 0.164327, 0.194234, 0.139895, 0.164327, 0.164327, 0.161087, 0.225814, 0.206376, 0.134866, 0.147574, 0.158265, 0.17593, 0.116183, 0.125101, 0.206376, 0.243554, 0.264545, 0.291804, 0.288399, 0.284882, 0.298791, 0.377384, 0.414856, 0.521092, 0.458154, 0.461924, 0.494003, 0.490133, 0.486429, 0.483068, 0.4292, 0.497853, 0.465241, 0.545602, 0.486429, 0.394753, 0.298791, 0.216401, 0.185198, 0.182256, 0.191378, 0.191378, 0.219301, 0.132295, 0.132295, 0.21291, 0.179055, 0.196879, 0.196879, 0.10481, 0.18812, 0.232838, 0.15008, 0.203355, 0.206376, 0.15284, 0.239899, 0.332115, 0.42561, 0.465241, 0.468512, 0.483068, 0.458154, 0.328603, 0.422041, 0.414856, 0.41194, 0.454136, 0.444081, 0.324872, 0.342579, 0.332115, 0.328603, 0.384043, 0.26085, 0.216401, 0.257454, 0.268042, 0.264545, 0.268042, 0.191378, 0.185198, 0.167087, 0.182256, 0.232838, 0.236433, 0.25406, 0.26085, 0.26085, 0.158265, 0.288399, 0.387226, 0.377384, 0.324872, 0.257454, 0.36309, 0.30533, 0.236433, 0.134866, 0.132295, 0.125101, 0.111485, 0.076542, 0.06184, 0.076542, 0.05306, 0.050641, 0.022667, 0.016021, 0.00962, 0.017447, 0.010221, 0.007495, 0.005932, 0.00558, 0.007645, 0.007315, 0.007091, 0.008804, 0.009977, 0.008723, 0.008804, 0.010672, 0.013821, 0.010131, 0.01227, 0.020165, 0.021816, 0.0198, 0.015344, 0.028695, 0.013821, 0.023963, 0.038858, 0.06312, 0.109221, 0.048328, 0.048328, 0.054297, 0.040537, 0.064632, 0.083462, 0.046336, 0.059222, 0.025762, 0.033407, 0.034068, 0.018415, 0.016826, 0.016528, 0.020165, 0.010509, 0.020165, 0.011518, 0.007177, 0.006245, 0.004736, 0.004899, 0.003607, 0.003997, 0.003671, 0.003512, 0.002503, 0.002761, 0.002727, 0.00407, 0.005249, 0.004431, 0.004414, 0.003246, 0.005086, 0.006078, 0.006194, 0.004161, 0.005249, 0.007877, 0.007259, 0.007091, 0.010509, 0.019109, 0.029376, 0.038858, 0.018787, 0.036378, 0.051831, 0.022667, 0.010926, 0.010372, 0.008276, 0.014586, 0.026338, 0.010926, 0.008525, 0.015078, 0.026892, 0.026892, 0.013016, 0.00962, 0.013016, 0.010372, 0.006701, 0.006142, 0.005734, 0.008409, 0.005503, 0.003607, 0.004161, 0.006194, 0.004161, 0.004247, 0.003053, 0.003177, 0.003478, 0.003177, 0.003014, 0.003177, 0.003177, 0.003431, 0.004921, 0.00389, 0.004611, 0.006619, 0.007091, 0.007091, 0.007422, 0.013265, 0.014783, 0.023534, 0.025316, 0.036378, 0.035586, 0.031287, 0.017797, 0.03976, 0.038858, 0.018787, 0.018415, 0.018415, 0.018106, 0.0198, 0.017447, 0.01078, 0.008156, 0.005932, 0.006701, 0.007091, 0.004835, 0.004899, 0.003671, 0.003671, 0.004835, 0.004899, 0.004611, 0.005992, 0.005378, 0.00543, 0.007877, 0.008002, 0.005799, 0.006795, 0.00515, 0.005623, 0.004976, 0.004247, 0.005683, 0.006795, 0.005503, 0.007877, 0.012491, 0.023534, 0.021381, 0.018415, 0.034068, 0.034884, 0.018787, 0.018787, 0.026892, 0.018415, 0.010221, 0.013821, 0.014586, 0.023087, 0.040537, 0.067594, 0.066181, 0.067594, 0.034068, 0.045352, 0.045352, 0.050641, 0.026892, 0.029376, 0.028695, 0.022306, 0.035586, 0.0704, 0.0704, 0.05306, 0.058088, 0.056825, 0.074921, 0.049374, 0.055536, 0.050641, 0.032677, 0.073402, 0.078022, 0.155435, 0.074921, 0.083462, 0.034884, 0.066181, 0.046336, 0.049374, 0.078022, 0.054297, 0.054297, 0.027463, 0.028107, 0.019109, 0.045352, 0.044297, 0.042364, 0.038858, 0.023087, 0.045352, 0.020876, 0.014315, 0.010926, 0.01078, 0.007031, 0.010509, 0.009865, 0.01204, 0.007259, 0.006567, 0.006567, 0.007315, 0.011669, 0.011518, 0.010672, 0.009294, 0.009728, 0.019109, 0.022667, 0.03976, 0.043307, 0.058088, 0.076542, 0.098513, 0.206376, 0.308712, 0.196879, 0.118441, 0.060549, 0.132295, 0.083462, 0.081712, 0.066181, 0.029376, 0.048328, 0.125101, 0.127496, 0.092881, 0.03976, 0.040537, 0.019109, 0.010509, 0.009865, 0.009977, 0.010672, 0.011669, 0.01204, 0.01204, 0.011518, 0.023534, 0.015078, 0.01227, 0.016826, 0.018106, 0.034068, 0.026892, 0.014783, 0.01204, 0.014783, 0.020876, 0.010509, 0.012727, 0.017797, 0.016826, 0.013613, 0.008409, 0.007495, 0.005683, 0.00777, 0.01227, 0.011106, 0.009977, 0.021381, 0.015694, 0.017138, 0.013821, 0.010131, 0.00962, 0.011342, 0.008075, 0.010372, 0.010221, 0.011903, 0.015694, 0.032017, 0.024393, 0.035586, 0.035586, 0.030003, 0.016257, 0.01227, 0.011342, 0.012491, 0.006988, 0.006894, 0.006194, 0.006194, 0.006245, 0.005932, 0.004899, 0.005734, 0.003804, 0.005223, 0.004611, 0.003341, 0.002327, 0.002336, 0.002555, 0.0028, 0.003924, 0.005683, 0.005734, 0.005872, 0.006421, 0.008276, 0.01078, 0.008804, 0.008624, 0.011342, 0.019109, 0.023087, 0.023534, 0.051831], '')</t>
  </si>
  <si>
    <t>[41, 51]</t>
  </si>
  <si>
    <t xml:space="preserve">F5RWI8|F5RWI8_9ENTR Family 38 glycosyl hydrolase OS=Enterobacter hormaechei ATCC 49162 </t>
  </si>
  <si>
    <t>([0.137348, 0.056825, 0.088832, 0.129801, 0.185198, 0.100716, 0.06312, 0.034884, 0.047319, 0.060549, 0.079919, 0.118441, 0.106997, 0.0704, 0.079919, 0.048328, 0.060549, 0.100716, 0.069024, 0.079919, 0.037156, 0.031287, 0.069024, 0.042364, 0.023087, 0.022667, 0.046336, 0.047319, 0.111485, 0.116183, 0.122885, 0.134866, 0.106997, 0.060549, 0.088832, 0.085092, 0.079919, 0.094817, 0.05306, 0.10481, 0.094817, 0.18812, 0.167087, 0.134866, 0.137348, 0.15284, 0.155435, 0.161087, 0.144935, 0.076542, 0.059222, 0.032017, 0.029376, 0.042364, 0.081712, 0.042364, 0.069024, 0.102787, 0.106997, 0.109221, 0.11371, 0.116183, 0.06312, 0.058088, 0.0704, 0.118441, 0.167087, 0.15284, 0.086953, 0.086953, 0.098513, 0.116183, 0.209395, 0.116183, 0.05306, 0.050641, 0.102787, 0.10481, 0.132295, 0.134866, 0.125101, 0.120615, 0.079919, 0.134866, 0.185198, 0.203355, 0.182256, 0.116183, 0.069024, 0.118441, 0.222385, 0.200174, 0.203355, 0.102787, 0.17593, 0.18812, 0.100716, 0.076542, 0.060549, 0.058088, 0.056825, 0.060549, 0.055536, 0.081712, 0.067594, 0.048328, 0.046336, 0.031287, 0.05306, 0.049374, 0.028107, 0.031287, 0.059222, 0.060549, 0.056825, 0.055536, 0.094817, 0.185198, 0.182256, 0.225814, 0.179055, 0.206376, 0.298791, 0.209395, 0.139895, 0.179055, 0.225814, 0.137348, 0.203355, 0.132295, 0.222385, 0.321458, 0.206376, 0.144935, 0.074921, 0.079919, 0.085092, 0.085092, 0.044297, 0.060549, 0.056825, 0.081712, 0.0704, 0.067594, 0.096677, 0.155435, 0.144935, 0.144935, 0.236433, 0.132295, 0.134866, 0.069024, 0.066181, 0.092881, 0.155435, 0.25406, 0.352862, 0.318242, 0.324872, 0.349426, 0.25406, 0.222385, 0.139895, 0.118441, 0.092881, 0.094817, 0.056825, 0.056825, 0.031287, 0.028695, 0.047319, 0.067594, 0.125101, 0.132295, 0.125101, 0.106997, 0.109221, 0.118441, 0.118441, 0.0704, 0.106997, 0.106997, 0.137348, 0.203355, 0.232838, 0.194234, 0.142424, 0.243554, 0.206376, 0.236433, 0.239899, 0.18812, 0.142424, 0.142424, 0.134866, 0.167087, 0.142424, 0.144935, 0.081712, 0.10481, 0.17593, 0.109221, 0.111485, 0.06184, 0.074921, 0.045352, 0.078022, 0.132295, 0.120615, 0.158265, 0.161087, 0.155435, 0.155435, 0.243554, 0.271506, 0.243554, 0.164327, 0.216401, 0.216401, 0.216401, 0.132295, 0.132295, 0.129801, 0.173081, 0.25031, 0.194234, 0.275179, 0.271506, 0.298791, 0.298791, 0.295083, 0.370445, 0.370445, 0.36309, 0.291804, 0.185198, 0.209395, 0.295083, 0.18812, 0.200174, 0.284882, 0.284882, 0.21291, 0.308712, 0.25406, 0.17593, 0.203355, 0.17593, 0.185198, 0.161087, 0.167087, 0.167087, 0.088832, 0.096677, 0.167087, 0.132295, 0.21291, 0.21291, 0.225814, 0.222385, 0.209395, 0.206376, 0.321458, 0.384043, 0.288399, 0.380708, 0.461924, 0.374039, 0.40511, 0.394753, 0.401658, 0.30533, 0.295083, 0.394753, 0.31487, 0.308712, 0.324872, 0.321458, 0.232838, 0.219301, 0.31487, 0.311707, 0.324872, 0.30533, 0.318242, 0.342579, 0.349426, 0.349426, 0.328603, 0.243554, 0.167087, 0.161087, 0.243554, 0.170161, 0.179055, 0.271506, 0.281712, 0.278302, 0.243554, 0.30533, 0.281712, 0.268042, 0.271506, 0.268042, 0.257454, 0.167087, 0.257454, 0.185198, 0.200174, 0.219301, 0.301917, 0.318242, 0.257454, 0.257454, 0.346032, 0.25031, 0.129801, 0.125101, 0.194234, 0.144935, 0.109221, 0.125101, 0.125101, 0.127496, 0.10481, 0.106997, 0.17593, 0.147574, 0.132295, 0.122885, 0.191378, 0.127496, 0.18812, 0.247041, 0.247041, 0.216401, 0.30533, 0.42561, 0.422041, 0.436924, 0.433034, 0.433034, 0.440853, 0.436924, 0.349426, 0.390993, 0.390993, 0.387226, 0.401658, 0.497853, 0.41194, 0.328603, 0.41194, 0.394753, 0.318242, 0.209395, 0.247041, 0.167087, 0.111485, 0.076542, 0.071867, 0.122885, 0.120615, 0.102787, 0.088832, 0.122885, 0.069024, 0.055536, 0.056825, 0.056825, 0.055536, 0.100716, 0.100716, 0.06184, 0.036378, 0.032017, 0.066181, 0.073402, 0.074921, 0.094817, 0.139895, 0.167087, 0.167087, 0.247041, 0.271506, 0.232838, 0.196879, 0.275179, 0.308712, 0.308712, 0.216401, 0.142424, 0.129801, 0.194234, 0.239899, 0.346032, 0.461924, 0.359901, 0.30533, 0.30533, 0.335645, 0.25031, 0.225814, 0.222385, 0.222385, 0.25406, 0.232838, 0.328603, 0.229226, 0.236433, 0.173081, 0.173081, 0.247041, 0.243554, 0.257454, 0.225814, 0.142424, 0.158265, 0.236433, 0.264545, 0.342579, 0.31487, 0.31487, 0.30533, 0.229226, 0.225814, 0.173081, 0.275179, 0.247041, 0.370445, 0.264545, 0.342579, 0.422041, 0.465241, 0.390993, 0.408655, 0.505461, 0.497853, 0.359901, 0.356642, 0.257454, 0.26085, 0.225814, 0.281712, 0.209395, 0.291804, 0.291804, 0.349426, 0.247041, 0.173081, 0.179055, 0.264545, 0.185198, 0.185198, 0.098513, 0.098513, 0.083462, 0.045352, 0.081712, 0.102787, 0.118441, 0.209395, 0.200174, 0.288399, 0.288399, 0.390993, 0.284882, 0.278302, 0.257454, 0.370445, 0.472492, 0.450668, 0.374039, 0.42561, 0.4292, 0.541878, 0.653063, 0.538167, 0.648219, 0.653063, 0.73685, 0.604312, 0.490133, 0.505461, 0.398279, 0.4292, 0.324872, 0.440853, 0.450668, 0.444081, 0.414856, 0.321458, 0.318242, 0.324872, 0.332115, 0.342579, 0.311707, 0.30533, 0.380708, 0.366687, 0.349426, 0.339168, 0.339168, 0.450668, 0.440853, 0.408655, 0.301917, 0.377384, 0.291804, 0.30533, 0.31487, 0.21291, 0.26085, 0.264545, 0.311707, 0.321458, 0.31487, 0.324872, 0.25031, 0.264545, 0.164327, 0.167087, 0.196879, 0.200174, 0.15284, 0.158265, 0.264545, 0.370445, 0.398279, 0.476583, 0.450668, 0.346032, 0.444081, 0.465241, 0.349426, 0.377384, 0.301917, 0.232838, 0.247041, 0.232838, 0.158265, 0.247041, 0.25406, 0.25406, 0.257454, 0.225814, 0.243554, 0.222385, 0.155435, 0.086953, 0.06184, 0.0704, 0.106997, 0.111485, 0.096677, 0.118441, 0.076542, 0.139895, 0.182256, 0.182256, 0.200174, 0.278302, 0.295083, 0.284882, 0.264545, 0.352862, 0.414856, 0.401658, 0.40511, 0.480142, 0.608892, 0.545602, 0.525368, 0.472492, 0.461924, 0.41194, 0.42561, 0.408655, 0.394753, 0.324872, 0.308712, 0.377384, 0.374039, 0.370445, 0.41194, 0.408655, 0.31487, 0.225814, 0.170161, 0.191378, 0.167087, 0.139895, 0.155435, 0.173081, 0.25031, 0.25406, 0.324872, 0.298791, 0.394753, 0.374039, 0.440853, 0.366687, 0.366687, 0.288399, 0.206376, 0.118441, 0.11371, 0.170161, 0.25406, 0.232838, 0.216401, 0.247041, 0.243554, 0.31487, 0.275179, 0.194234, 0.17593, 0.17593, 0.268042, 0.291804, 0.196879, 0.182256, 0.182256, 0.125101, 0.194234, 0.26085, 0.352862, 0.356642, 0.36309, 0.271506, 0.352862, 0.36309, 0.377384, 0.394753, 0.291804, 0.324872, 0.418646, 0.436924, 0.352862, 0.339168, 0.321458, 0.394753, 0.450668, 0.468512, 0.570702, 0.461924, 0.483068, 0.476583, 0.468512, 0.483068, 0.585406, 0.483068, 0.390993, 0.352862, 0.281712, 0.390993, 0.394753, 0.41194, 0.422041, 0.505461, 0.483068, 0.390993, 0.359901, 0.268042, 0.335645, 0.324872, 0.408655, 0.394753, 0.359901, 0.356642, 0.356642, 0.247041, 0.339168, 0.332115, 0.275179, 0.335645, 0.328603, 0.328603, 0.328603, 0.301917, 0.284882, 0.225814, 0.278302, 0.257454, 0.321458, 0.288399, 0.18812, 0.18812, 0.185198, 0.216401, 0.222385, 0.15284, 0.17593, 0.167087, 0.243554, 0.339168, 0.346032, 0.264545, 0.26085, 0.134866, 0.15008, 0.200174, 0.281712, 0.301917, 0.352862, 0.346032, 0.380708, 0.398279, 0.414856, 0.433034, 0.433034, 0.36309, 0.359901, 0.458154, 0.461924, 0.5017, 0.5017, 0.461924, 0.56648, 0.465241, 0.494003, 0.494003, 0.490133, 0.408655, 0.40511, 0.328603, 0.328603, 0.222385, 0.31487, 0.236433, 0.196879, 0.127496, 0.158265, 0.229226, 0.225814, 0.194234, 0.17593, 0.170161, 0.127496, 0.127496, 0.127496, 0.191378, 0.206376, 0.11371, 0.18812, 0.206376, 0.318242, 0.291804, 0.366687, 0.359901, 0.436924, 0.497853, 0.465241, 0.5017, 0.390993, 0.387226, 0.414856, 0.408655, 0.414856, 0.408655, 0.401658, 0.494003, 0.408655, 0.414856, 0.505461, 0.480142, 0.380708, 0.390993, 0.418646, 0.335645, 0.30533, 0.209395, 0.182256, 0.203355, 0.225814, 0.339168, 0.25031, 0.25031, 0.15284, 0.173081, 0.219301, 0.236433, 0.132295, 0.200174, 0.122885, 0.074921, 0.079919, 0.081712, 0.086953, 0.098513, 0.209395, 0.161087, 0.155435, 0.100716, 0.158265, 0.116183, 0.06312, 0.120615, 0.125101, 0.17593, 0.158265, 0.194234, 0.11371, 0.206376, 0.209395, 0.301917, 0.308712, 0.229226, 0.308712, 0.196879, 0.096677, 0.086953, 0.118441, 0.196879, 0.281712, 0.30533, 0.36309, 0.370445, 0.370445, 0.295083, 0.352862, 0.36309, 0.349426, 0.346032, 0.31487, 0.225814, 0.144935, 0.203355, 0.284882, 0.191378, 0.284882, 0.308712, 0.209395, 0.26085, 0.275179, 0.298791, 0.247041, 0.243554, 0.349426, 0.243554, 0.332115, 0.275179, 0.164327, 0.106997, 0.196879, 0.219301, 0.275179, 0.370445, 0.288399, 0.298791, 0.284882, 0.191378, 0.182256, 0.281712, 0.229226, 0.185198, 0.129801, 0.129801, 0.083462, 0.048328, 0.066181, 0.041405, 0.036378, 0.066181, 0.111485], '')</t>
  </si>
  <si>
    <t>[436, 475, 476, 477, 478, 479, 480, 481, 483, 570, 571, 572, 644, 650, 659, 715, 716, 718, 753, 764]</t>
  </si>
  <si>
    <t xml:space="preserve">F5RWI9|F5RWI9_9ENTR PTS fructose-specific enzyme IIA family protein OS=Enterobacter hormaechei ATCC 49162 </t>
  </si>
  <si>
    <t>([0.129801, 0.088832, 0.042364, 0.025762, 0.041405, 0.076542, 0.125101, 0.164327, 0.182256, 0.219301, 0.278302, 0.324872, 0.288399, 0.291804, 0.284882, 0.308712, 0.30533, 0.209395, 0.18812, 0.167087, 0.179055, 0.182256, 0.219301, 0.318242, 0.40511, 0.40511, 0.30533, 0.185198, 0.185198, 0.206376, 0.191378, 0.182256, 0.144935, 0.096677, 0.090864, 0.164327, 0.167087, 0.194234, 0.194234, 0.229226, 0.219301, 0.209395, 0.291804, 0.335645, 0.346032, 0.387226, 0.384043, 0.4292, 0.447574, 0.440853, 0.444081, 0.42561, 0.332115, 0.335645, 0.374039, 0.505461, 0.490133, 0.497853, 0.570702, 0.680603, 0.690604, 0.666105, 0.549308, 0.562014, 0.549308, 0.517562, 0.450668, 0.335645, 0.281712, 0.278302, 0.247041, 0.15284, 0.096677, 0.158265, 0.196879, 0.291804, 0.170161, 0.109221, 0.058088, 0.074921, 0.076542, 0.038858, 0.051831, 0.079919, 0.083462, 0.088832, 0.116183, 0.088832, 0.15284, 0.194234, 0.206376, 0.139895, 0.137348, 0.155435, 0.125101, 0.06312, 0.06312, 0.137348, 0.17593, 0.291804, 0.225814, 0.225814, 0.311707, 0.301917, 0.30533, 0.264545, 0.25031, 0.155435, 0.147574, 0.164327, 0.200174, 0.185198, 0.298791, 0.377384, 0.454136, 0.394753, 0.5017, 0.486429, 0.468512, 0.486429, 0.394753, 0.414856, 0.433034, 0.444081, 0.349426, 0.264545, 0.26085, 0.222385, 0.295083, 0.387226, 0.366687, 0.377384, 0.490133, 0.447574, 0.422041, 0.4292, 0.486429, 0.390993, 0.374039, 0.380708, 0.41194, 0.509769, 0.436924, 0.422041, 0.40511, 0.497853, 0.618285, 0.680603, 0.675549, 0.73685, 0.754692, 0.754692, 0.720929, 0.58069, 0.517562, 0.447574, 0.486429, 0.4292, 0.4292, 0.339168, 0.318242, 0.295083, 0.179055, 0.225814, 0.191378, 0.170161, 0.139895, 0.069024, 0.031287, 0.032017, 0.025762, 0.020876, 0.013613, 0.015344, 0.015694, 0.020522, 0.021381, 0.016528, 0.026338, 0.051831, 0.05306, 0.029376, 0.034068, 0.048328, 0.045352, 0.042364, 0.03976, 0.037156, 0.067594, 0.125101, 0.120615, 0.085092, 0.066181], '')</t>
  </si>
  <si>
    <t>[55, 58, 59, 60, 61, 62, 63, 64, 65, 116, 141, 146, 147, 148, 149, 150, 151, 152, 153, 154]</t>
  </si>
  <si>
    <t xml:space="preserve">F5RWJ0|F5RWJ0_9ENTR Anaerobic ribonucleoside-triphosphate reductase large subunit OS=Enterobacter hormaechei ATCC 49162 </t>
  </si>
  <si>
    <t>([0.541878, 0.562014, 0.480142, 0.557691, 0.433034, 0.450668, 0.476583, 0.505461, 0.525368, 0.454136, 0.472492, 0.509769, 0.480142, 0.380708, 0.301917, 0.359901, 0.36309, 0.346032, 0.346032, 0.31487, 0.295083, 0.36309, 0.308712, 0.377384, 0.356642, 0.422041, 0.436924, 0.359901, 0.278302, 0.25406, 0.328603, 0.275179, 0.239899, 0.271506, 0.281712, 0.288399, 0.288399, 0.311707, 0.342579, 0.318242, 0.352862, 0.384043, 0.387226, 0.447574, 0.444081, 0.377384, 0.41194, 0.324872, 0.41194, 0.494003, 0.436924, 0.444081, 0.509769, 0.509769, 0.440853, 0.51388, 0.604312, 0.613573, 0.521092, 0.480142, 0.509769, 0.490133, 0.51388, 0.4292, 0.42561, 0.4292, 0.41194, 0.377384, 0.454136, 0.414856, 0.324872, 0.324872, 0.324872, 0.236433, 0.26085, 0.328603, 0.328603, 0.31487, 0.31487, 0.321458, 0.36309, 0.366687, 0.380708, 0.349426, 0.4292, 0.4292, 0.418646, 0.418646, 0.458154, 0.468512, 0.509769, 0.509769, 0.613573, 0.59917, 0.608892, 0.534167, 0.534167, 0.538167, 0.538167, 0.541878, 0.626927, 0.608892, 0.509769, 0.414856, 0.4292, 0.444081, 0.458154, 0.42561, 0.521092, 0.505461, 0.505461, 0.494003, 0.585406, 0.505461, 0.422041, 0.534167, 0.618285, 0.613573, 0.604312, 0.613573, 0.5017, 0.422041, 0.390993, 0.472492, 0.465241, 0.384043, 0.342579, 0.324872, 0.36309, 0.268042, 0.243554, 0.232838, 0.243554, 0.25406, 0.239899, 0.247041, 0.243554, 0.243554, 0.243554, 0.182256, 0.125101, 0.185198, 0.232838, 0.268042, 0.284882, 0.366687, 0.433034, 0.476583, 0.398279, 0.398279, 0.398279, 0.433034, 0.440853, 0.352862, 0.352862, 0.349426, 0.42561, 0.42561, 0.321458, 0.216401, 0.30533, 0.332115, 0.232838, 0.275179, 0.194234, 0.15008, 0.098513, 0.06184, 0.059222, 0.060549, 0.055536, 0.092881, 0.071867, 0.041405, 0.0704, 0.0704, 0.116183, 0.064632, 0.051831, 0.078022, 0.137348, 0.127496, 0.132295, 0.229226, 0.147574, 0.225814, 0.291804, 0.398279, 0.472492, 0.458154, 0.454136, 0.454136, 0.458154, 0.461924, 0.549308, 0.51388, 0.433034, 0.436924, 0.509769, 0.529623, 0.476583, 0.390993, 0.349426, 0.387226, 0.308712, 0.359901, 0.339168, 0.311707, 0.203355, 0.134866, 0.137348, 0.206376, 0.21291, 0.21291, 0.164327, 0.173081, 0.196879, 0.179055, 0.182256, 0.222385, 0.155435, 0.15284, 0.196879, 0.25031, 0.144935, 0.142424, 0.167087, 0.182256, 0.179055, 0.155435, 0.247041, 0.243554, 0.243554, 0.239899, 0.229226, 0.31487, 0.275179, 0.288399, 0.387226, 0.281712, 0.278302, 0.26085, 0.374039, 0.41194, 0.352862, 0.468512, 0.541878, 0.440853, 0.390993, 0.398279, 0.5017, 0.490133, 0.497853, 0.517562, 0.509769, 0.538167, 0.444081, 0.380708, 0.370445, 0.321458, 0.318242, 0.31487, 0.390993, 0.281712, 0.288399, 0.229226, 0.239899, 0.179055, 0.278302, 0.308712, 0.229226, 0.236433, 0.236433, 0.206376, 0.200174, 0.206376, 0.196879, 0.278302, 0.398279, 0.291804, 0.257454, 0.36309, 0.25031, 0.257454, 0.232838, 0.219301, 0.229226, 0.21291, 0.281712, 0.264545, 0.173081, 0.264545, 0.25406, 0.25406, 0.206376, 0.132295, 0.139895, 0.139895, 0.134866, 0.071867, 0.083462, 0.120615, 0.125101, 0.209395, 0.142424, 0.229226, 0.229226, 0.225814, 0.225814, 0.219301, 0.232838, 0.324872, 0.30533, 0.311707, 0.284882, 0.301917, 0.278302, 0.298791, 0.281712, 0.206376, 0.222385, 0.200174, 0.17593, 0.109221, 0.106997, 0.173081, 0.17593, 0.116183, 0.185198, 0.18812, 0.18812, 0.102787, 0.102787, 0.109221, 0.127496, 0.155435, 0.134866, 0.229226, 0.132295, 0.132295, 0.206376, 0.18812, 0.26085, 0.206376, 0.295083, 0.219301, 0.185198, 0.182256, 0.25406, 0.239899, 0.206376, 0.137348, 0.257454, 0.264545, 0.17593, 0.092881, 0.092881, 0.090864, 0.088832, 0.15284, 0.106997, 0.067594, 0.109221, 0.085092, 0.142424, 0.129801, 0.194234, 0.129801, 0.132295, 0.137348, 0.164327, 0.161087, 0.239899, 0.144935, 0.139895, 0.21291, 0.191378, 0.116183, 0.185198, 0.125101, 0.069024, 0.111485, 0.164327, 0.17593, 0.25031, 0.243554, 0.257454, 0.271506, 0.288399, 0.295083, 0.295083, 0.257454, 0.295083, 0.308712, 0.398279, 0.308712, 0.308712, 0.346032, 0.342579, 0.342579, 0.324872, 0.42561, 0.324872, 0.352862, 0.339168, 0.239899, 0.209395, 0.129801, 0.132295, 0.17593, 0.170161, 0.158265, 0.167087, 0.179055, 0.142424, 0.111485, 0.096677, 0.05306, 0.083462, 0.085092, 0.049374, 0.088832, 0.090864, 0.147574, 0.074921, 0.081712, 0.083462, 0.083462, 0.134866, 0.122885, 0.125101, 0.074921, 0.060549, 0.059222, 0.05306, 0.038042, 0.038042, 0.074921, 0.081712, 0.086953, 0.139895, 0.158265, 0.147574, 0.11371, 0.11371, 0.127496, 0.096677, 0.182256, 0.137348, 0.086953, 0.05306, 0.050641, 0.096677, 0.120615, 0.096677, 0.059222, 0.100716, 0.081712, 0.079919, 0.081712, 0.071867, 0.059222, 0.092881, 0.098513, 0.125101, 0.086953, 0.125101, 0.161087, 0.083462, 0.073402, 0.116183, 0.191378, 0.222385, 0.203355, 0.17593, 0.203355, 0.196879, 0.196879, 0.182256, 0.185198, 0.18812, 0.125101, 0.147574, 0.086953, 0.085092, 0.088832, 0.132295, 0.079919, 0.078022, 0.109221, 0.122885, 0.066181, 0.06184, 0.067594, 0.066181, 0.081712, 0.046336, 0.046336, 0.049374, 0.088832, 0.094817, 0.125101, 0.122885, 0.122885, 0.206376, 0.200174, 0.182256, 0.11371, 0.15284, 0.088832, 0.073402, 0.129801, 0.216401, 0.144935, 0.134866, 0.144935, 0.120615, 0.137348, 0.219301, 0.222385, 0.127496, 0.118441, 0.147574, 0.239899, 0.247041, 0.222385, 0.155435, 0.15284, 0.134866, 0.158265, 0.158265, 0.144935, 0.132295, 0.137348, 0.236433, 0.232838, 0.243554, 0.288399, 0.271506, 0.167087, 0.167087, 0.264545, 0.167087, 0.090864, 0.079919, 0.046336, 0.050641, 0.088832, 0.073402, 0.155435, 0.085092, 0.134866, 0.142424, 0.10481, 0.11371, 0.094817, 0.067594, 0.060549, 0.06184, 0.094817, 0.161087, 0.098513, 0.060549, 0.118441, 0.206376, 0.203355, 0.185198, 0.167087, 0.109221, 0.137348, 0.088832, 0.179055, 0.173081, 0.229226, 0.229226, 0.216401, 0.243554, 0.222385, 0.232838, 0.209395, 0.158265, 0.170161, 0.147574, 0.236433, 0.203355, 0.173081, 0.118441, 0.222385, 0.25406, 0.281712, 0.243554, 0.295083, 0.275179, 0.281712, 0.194234, 0.185198, 0.092881, 0.049374, 0.081712, 0.083462, 0.055536, 0.102787, 0.100716, 0.125101, 0.118441, 0.134866, 0.161087, 0.167087, 0.139895, 0.10481, 0.096677, 0.122885, 0.132295, 0.100716, 0.059222, 0.116183, 0.111485, 0.200174, 0.200174, 0.209395, 0.18812, 0.21291, 0.21291, 0.139895, 0.132295, 0.125101, 0.129801, 0.129801, 0.191378, 0.219301, 0.185198, 0.257454, 0.26085, 0.134866, 0.116183, 0.196879, 0.092881, 0.139895, 0.079919, 0.127496, 0.118441, 0.134866, 0.102787, 0.098513, 0.074921, 0.120615, 0.120615, 0.11371, 0.106997, 0.058088, 0.050641, 0.035586, 0.038042, 0.032677, 0.034068, 0.054297, 0.051831, 0.116183, 0.125101, 0.182256, 0.155435, 0.158265, 0.111485, 0.185198, 0.132295, 0.239899, 0.236433, 0.243554, 0.203355, 0.10481, 0.17593, 0.116183, 0.158265, 0.137348, 0.142424, 0.275179, 0.288399, 0.25031, 0.257454, 0.268042, 0.203355, 0.236433, 0.206376, 0.25406, 0.25031, 0.311707, 0.321458, 0.335645, 0.284882, 0.324872, 0.458154, 0.461924, 0.490133, 0.553315, 0.549308, 0.480142, 0.458154, 0.450668, 0.480142, 0.486429, 0.40511, 0.5017, 0.480142, 0.5017, 0.490133, 0.486429, 0.458154, 0.414856, 0.374039, 0.42561, 0.414856, 0.384043], '')</t>
  </si>
  <si>
    <t>[0, 1, 3, 7, 8, 11, 52, 53, 55, 56, 57, 58, 60, 62, 90, 91, 92, 93, 94, 95, 96, 97, 98, 99, 100, 101, 102, 108, 109, 110, 112, 113, 115, 116, 117, 118, 119, 120, 194, 195, 198, 199, 246, 250, 253, 254, 255, 693, 694, 701, 703]</t>
  </si>
  <si>
    <t xml:space="preserve">F5RWJ2|F5RWJ2_9ENTR PRD/PTS system IIA 2 domain protein OS=Enterobacter hormaechei ATCC 49162 </t>
  </si>
  <si>
    <t>([0.247041, 0.116183, 0.167087, 0.10481, 0.067594, 0.096677, 0.137348, 0.179055, 0.21291, 0.155435, 0.21291, 0.25031, 0.257454, 0.380708, 0.25406, 0.206376, 0.206376, 0.203355, 0.203355, 0.229226, 0.158265, 0.232838, 0.352862, 0.335645, 0.4292, 0.444081, 0.433034, 0.384043, 0.380708, 0.275179, 0.374039, 0.308712, 0.21291, 0.222385, 0.185198, 0.18812, 0.142424, 0.118441, 0.118441, 0.191378, 0.196879, 0.239899, 0.247041, 0.139895, 0.085092, 0.047319, 0.074921, 0.074921, 0.092881, 0.096677, 0.167087, 0.098513, 0.120615, 0.122885, 0.111485, 0.073402, 0.132295, 0.209395, 0.170161, 0.147574, 0.139895, 0.079919, 0.098513, 0.098513, 0.116183, 0.191378, 0.243554, 0.243554, 0.25031, 0.281712, 0.26085, 0.225814, 0.232838, 0.219301, 0.209395, 0.243554, 0.346032, 0.335645, 0.332115, 0.440853, 0.486429, 0.486429, 0.509769, 0.505461, 0.40511, 0.40511, 0.328603, 0.284882, 0.284882, 0.173081, 0.086953, 0.094817, 0.109221, 0.15284, 0.079919, 0.139895, 0.067594, 0.064632, 0.034884, 0.038042, 0.032017, 0.018106, 0.016021, 0.024393, 0.026338, 0.022667, 0.019401, 0.019401, 0.028695, 0.028695, 0.049374, 0.088832, 0.048328, 0.050641, 0.059222, 0.125101, 0.100716, 0.11371, 0.120615, 0.132295, 0.120615, 0.125101, 0.102787, 0.059222, 0.055536, 0.049374, 0.056825, 0.125101, 0.111485, 0.118441, 0.0704, 0.092881, 0.094817, 0.15008, 0.170161, 0.167087, 0.164327, 0.196879, 0.229226, 0.21291, 0.200174, 0.111485, 0.102787, 0.191378, 0.318242, 0.281712, 0.257454, 0.26085, 0.236433, 0.298791, 0.222385, 0.222385, 0.219301, 0.219301, 0.15008, 0.076542, 0.038858, 0.043307, 0.024826, 0.026338, 0.028107, 0.050641, 0.111485, 0.109221, 0.064632, 0.064632, 0.098513, 0.067594, 0.079919, 0.088832, 0.111485, 0.109221, 0.15284, 0.086953, 0.088832, 0.125101, 0.194234, 0.232838, 0.191378, 0.291804, 0.31487, 0.268042, 0.194234, 0.21291, 0.15284, 0.15284, 0.142424, 0.129801, 0.17593, 0.158265, 0.155435, 0.139895, 0.196879, 0.222385, 0.216401, 0.194234, 0.144935, 0.15008, 0.219301, 0.268042, 0.25031, 0.271506, 0.222385, 0.182256, 0.094817, 0.134866, 0.137348, 0.081712, 0.047319, 0.047319, 0.054297, 0.050641, 0.034884, 0.033407, 0.032017, 0.032017, 0.033407, 0.066181, 0.06312, 0.032677, 0.034884, 0.020876, 0.022306, 0.042364, 0.042364, 0.074921, 0.064632, 0.122885, 0.200174, 0.206376, 0.25406, 0.339168, 0.352862, 0.352862, 0.356642, 0.387226, 0.450668, 0.418646, 0.398279, 0.41194, 0.401658, 0.339168, 0.359901, 0.298791, 0.185198, 0.308712, 0.324872, 0.268042, 0.219301, 0.206376, 0.271506, 0.219301, 0.129801, 0.120615, 0.200174, 0.200174, 0.200174, 0.25406, 0.284882, 0.182256, 0.106997, 0.125101, 0.100716, 0.15008, 0.102787, 0.15008, 0.118441, 0.102787, 0.179055, 0.127496, 0.134866, 0.15284, 0.106997, 0.144935, 0.167087, 0.142424, 0.120615, 0.059222, 0.056825, 0.045352, 0.098513, 0.167087, 0.247041, 0.335645, 0.301917, 0.30533, 0.268042, 0.311707, 0.225814, 0.134866, 0.139895, 0.129801, 0.067594, 0.067594, 0.090864, 0.081712, 0.081712, 0.056825, 0.111485, 0.059222, 0.078022, 0.03976, 0.020876, 0.019401, 0.018787, 0.025316, 0.047319, 0.041405, 0.038042, 0.054297, 0.106997, 0.106997, 0.06184, 0.111485, 0.18812, 0.10481, 0.098513, 0.102787, 0.129801, 0.067594, 0.122885, 0.11371, 0.127496, 0.200174, 0.127496, 0.122885, 0.06184, 0.042364, 0.041405, 0.048328, 0.066181, 0.071867, 0.0704, 0.0704, 0.073402, 0.078022, 0.076542, 0.076542, 0.076542, 0.102787, 0.106997, 0.118441, 0.088832, 0.109221, 0.05306, 0.102787, 0.071867, 0.134866, 0.102787, 0.147574, 0.10481, 0.06184, 0.051831, 0.092881, 0.079919, 0.071867, 0.064632, 0.067594, 0.071867, 0.079919, 0.044297, 0.050641, 0.023534, 0.032017, 0.045352, 0.10481, 0.106997, 0.081712, 0.076542, 0.066181, 0.046336, 0.036378, 0.032017, 0.032017, 0.018106, 0.034884, 0.023087, 0.022667, 0.023087, 0.024393, 0.021381, 0.036378, 0.032017, 0.066181, 0.034068, 0.030003, 0.016257, 0.015344, 0.025762, 0.027463, 0.067594, 0.116183, 0.116183, 0.116183, 0.066181, 0.078022, 0.055536, 0.092881, 0.076542, 0.132295, 0.129801, 0.106997, 0.081712, 0.090864, 0.083462, 0.11371, 0.06312, 0.122885, 0.096677, 0.060549, 0.032017, 0.028695, 0.028107, 0.044297, 0.043307, 0.092881, 0.142424, 0.118441, 0.120615, 0.096677, 0.100716, 0.088832, 0.116183, 0.088832, 0.139895, 0.081712, 0.109221, 0.196879, 0.111485, 0.147574, 0.134866, 0.182256, 0.18812, 0.158265, 0.096677, 0.161087, 0.15284, 0.161087, 0.144935, 0.086953, 0.076542, 0.071867, 0.078022, 0.059222, 0.102787, 0.060549, 0.106997, 0.122885, 0.106997, 0.17593, 0.155435, 0.271506, 0.229226, 0.15008, 0.144935, 0.139895, 0.116183, 0.125101, 0.055536, 0.134866, 0.203355, 0.311707, 0.222385, 0.216401, 0.164327, 0.185198, 0.264545, 0.170161, 0.15284, 0.15284, 0.092881, 0.060549, 0.028107, 0.028695, 0.050641, 0.064632, 0.122885, 0.144935, 0.144935, 0.155435, 0.10481, 0.055536, 0.058088, 0.098513, 0.054297, 0.046336, 0.046336, 0.036378, 0.055536, 0.055536, 0.026892, 0.046336, 0.038858, 0.038042, 0.067594, 0.058088, 0.071867, 0.041405, 0.046336, 0.03976, 0.081712, 0.109221, 0.109221, 0.045352, 0.045352, 0.092881, 0.10481, 0.064632, 0.079919, 0.100716, 0.056825, 0.129801, 0.132295, 0.236433, 0.332115, 0.196879, 0.139895, 0.118441, 0.15008, 0.155435, 0.074921, 0.038858, 0.03976, 0.071867, 0.092881, 0.051831, 0.051831, 0.092881, 0.147574, 0.122885, 0.064632, 0.071867, 0.06184, 0.066181, 0.043307, 0.023534, 0.050641, 0.088832, 0.088832, 0.059222, 0.041405, 0.048328, 0.106997, 0.096677, 0.096677, 0.085092, 0.15008, 0.074921, 0.042364, 0.029376, 0.038042, 0.069024, 0.116183, 0.071867, 0.041405, 0.028695, 0.055536, 0.033407, 0.017797, 0.014586, 0.030003, 0.038858, 0.0704, 0.030611, 0.038858, 0.020876, 0.037156, 0.03976, 0.081712, 0.147574, 0.147574, 0.137348, 0.090864, 0.047319, 0.035586, 0.032017, 0.033407, 0.025316, 0.022667, 0.03976, 0.047319, 0.038042, 0.041405, 0.021816, 0.046336, 0.043307, 0.067594, 0.051831, 0.038042, 0.018787, 0.010672, 0.013821, 0.009187, 0.008002, 0.008525, 0.014586, 0.012727, 0.012727, 0.014783, 0.029376, 0.029376, 0.024393, 0.019401, 0.014075, 0.023963, 0.012491, 0.008409, 0.009728, 0.009015, 0.011342, 0.020165, 0.017797, 0.013437, 0.018415, 0.017447, 0.025762, 0.019401, 0.024393, 0.034884, 0.026338, 0.025762, 0.026338, 0.018787, 0.023534, 0.028695, 0.014783, 0.0198, 0.024826, 0.018106, 0.021381, 0.013437, 0.009187, 0.015078, 0.014315, 0.013613, 0.032677], '')</t>
  </si>
  <si>
    <t>[82, 83]</t>
  </si>
  <si>
    <t xml:space="preserve">F5RWJ3|F5RWJ3_9ENTR 6-phosphogluconolactonase OS=Enterobacter hormaechei ATCC 49162 </t>
  </si>
  <si>
    <t>([0.155435, 0.196879, 0.132295, 0.088832, 0.092881, 0.125101, 0.15008, 0.15008, 0.10481, 0.106997, 0.132295, 0.164327, 0.161087, 0.100716, 0.081712, 0.038858, 0.034068, 0.05306, 0.079919, 0.056825, 0.06312, 0.125101, 0.137348, 0.196879, 0.291804, 0.318242, 0.236433, 0.161087, 0.194234, 0.17593, 0.206376, 0.147574, 0.155435, 0.179055, 0.26085, 0.298791, 0.398279, 0.465241, 0.390993, 0.384043, 0.486429, 0.465241, 0.436924, 0.349426, 0.295083, 0.275179, 0.275179, 0.278302, 0.394753, 0.40511, 0.490133, 0.454136, 0.534167, 0.440853, 0.41194, 0.346032, 0.339168, 0.352862, 0.401658, 0.480142, 0.476583, 0.465241, 0.394753, 0.311707, 0.31487, 0.346032, 0.346032, 0.374039, 0.387226, 0.374039, 0.370445, 0.398279, 0.366687, 0.301917, 0.387226, 0.352862, 0.342579, 0.349426, 0.281712, 0.284882, 0.30533, 0.321458, 0.31487, 0.40511, 0.408655, 0.480142, 0.538167, 0.458154, 0.447574, 0.525368, 0.436924, 0.394753, 0.394753, 0.454136, 0.51388, 0.468512, 0.494003, 0.626927, 0.541878, 0.517562, 0.418646, 0.398279, 0.311707, 0.318242, 0.335645, 0.42561, 0.42561, 0.394753, 0.476583, 0.394753, 0.31487, 0.318242, 0.321458, 0.335645, 0.26085, 0.206376, 0.236433, 0.236433, 0.209395, 0.21291, 0.268042, 0.284882, 0.216401, 0.321458, 0.26085, 0.239899, 0.203355, 0.216401, 0.222385, 0.216401, 0.216401, 0.284882, 0.359901, 0.359901, 0.352862, 0.447574, 0.51388, 0.525368, 0.541878, 0.553315, 0.632174, 0.666105, 0.767246, 0.871313, 0.837511, 0.871313, 0.83125, 0.852992, 0.871313, 0.88723, 0.865454, 0.899122, 0.852992, 0.852992, 0.876521, 0.871313, 0.750527, 0.716283, 0.59508, 0.570702, 0.570702, 0.575842, 0.59508, 0.56648, 0.56648, 0.575842, 0.575842, 0.622677, 0.585406, 0.454136, 0.40511, 0.40511, 0.444081, 0.545602, 0.517562, 0.517562, 0.509769, 0.529623, 0.497853, 0.476583, 0.476583, 0.465241, 0.472492, 0.387226, 0.387226, 0.281712, 0.288399, 0.318242, 0.229226, 0.185198, 0.278302, 0.216401, 0.247041, 0.144935, 0.129801, 0.137348, 0.15284, 0.158265, 0.232838, 0.281712, 0.30533, 0.308712, 0.339168, 0.339168, 0.418646, 0.454136, 0.575842, 0.444081, 0.356642, 0.436924, 0.497853, 0.476583, 0.575842, 0.557691, 0.699094, 0.653063, 0.63748, 0.657645, 0.657645, 0.666105, 0.541878, 0.56648, 0.454136, 0.422041, 0.444081, 0.42561, 0.394753, 0.370445, 0.447574, 0.461924, 0.366687, 0.324872, 0.25406, 0.271506, 0.295083, 0.311707, 0.31487, 0.311707, 0.278302, 0.206376, 0.203355, 0.301917, 0.268042, 0.339168, 0.264545, 0.236433, 0.239899, 0.25031, 0.243554, 0.271506, 0.264545, 0.352862, 0.440853, 0.521092, 0.5017, 0.480142, 0.40511, 0.42561, 0.401658, 0.332115, 0.436924, 0.440853, 0.440853, 0.440853, 0.461924, 0.545602, 0.538167, 0.538167, 0.41194, 0.384043, 0.356642, 0.433034, 0.366687, 0.321458, 0.25031, 0.25031, 0.225814, 0.288399, 0.291804, 0.311707, 0.398279, 0.298791, 0.209395, 0.161087, 0.21291, 0.229226, 0.229226, 0.167087, 0.170161, 0.278302, 0.301917, 0.25031, 0.25031, 0.324872, 0.25406, 0.324872, 0.275179, 0.30533, 0.271506, 0.284882, 0.291804, 0.278302, 0.278302, 0.359901, 0.414856, 0.458154, 0.450668, 0.458154, 0.472492, 0.374039, 0.359901, 0.366687, 0.444081, 0.450668, 0.359901, 0.494003, 0.494003, 0.557691, 0.472492, 0.5017, 0.40511, 0.41194, 0.408655, 0.494003, 0.494003, 0.494003, 0.380708, 0.301917, 0.21291, 0.21291, 0.275179, 0.284882, 0.298791, 0.298791, 0.288399, 0.384043, 0.36309, 0.284882, 0.284882, 0.359901, 0.26085, 0.339168, 0.278302, 0.257454, 0.275179, 0.281712, 0.281712, 0.374039, 0.374039, 0.458154, 0.486429, 0.529623, 0.553315, 0.545602, 0.447574, 0.450668, 0.476583, 0.408655, 0.490133, 0.486429, 0.517562, 0.642678, 0.657645, 0.675549, 0.63748, 0.497853, 0.490133, 0.525368, 0.51388, 0.59014, 0.575842, 0.604312, 0.585406, 0.51388, 0.480142, 0.618285, 0.59508, 0.494003], '')</t>
  </si>
  <si>
    <t>[52, 86, 89, 94, 97, 98, 99, 136, 137, 138, 139, 140, 141, 142, 143, 144, 145, 146, 147, 148, 149, 150, 151, 152, 153, 154, 155, 156, 157, 158, 159, 160, 161, 162, 163, 164, 165, 166, 167, 168, 173, 174, 175, 176, 177, 206, 212, 213, 214, 215, 216, 217, 218, 219, 220, 221, 253, 254, 265, 266, 267, 317, 319, 351, 352, 353, 360, 361, 362, 363, 364, 367, 368, 369, 370, 371, 372, 373, 375, 376]</t>
  </si>
  <si>
    <t xml:space="preserve">F5RWJ4|F5RWJ4_9ENTR 4-hydroxy-2-oxoglutarate aldolase OS=Enterobacter hormaechei ATCC 49162 </t>
  </si>
  <si>
    <t>([0.308712, 0.225814, 0.158265, 0.10481, 0.15008, 0.116183, 0.079919, 0.081712, 0.100716, 0.120615, 0.142424, 0.15008, 0.164327, 0.203355, 0.196879, 0.142424, 0.078022, 0.088832, 0.161087, 0.129801, 0.096677, 0.102787, 0.144935, 0.219301, 0.232838, 0.155435, 0.158265, 0.225814, 0.200174, 0.139895, 0.139895, 0.139895, 0.179055, 0.102787, 0.15008, 0.164327, 0.139895, 0.18812, 0.271506, 0.219301, 0.191378, 0.191378, 0.191378, 0.158265, 0.155435, 0.232838, 0.219301, 0.25406, 0.222385, 0.206376, 0.191378, 0.206376, 0.219301, 0.17593, 0.182256, 0.155435, 0.096677, 0.137348, 0.10481, 0.102787, 0.100716, 0.144935, 0.185198, 0.196879, 0.247041, 0.247041, 0.222385, 0.278302, 0.271506, 0.236433, 0.311707, 0.42561, 0.318242, 0.301917, 0.342579, 0.433034, 0.366687, 0.444081, 0.480142, 0.585406, 0.59508, 0.553315, 0.575842, 0.56648, 0.458154, 0.339168, 0.335645, 0.335645, 0.30533, 0.311707, 0.384043, 0.384043, 0.366687, 0.422041, 0.342579, 0.257454, 0.243554, 0.318242, 0.318242, 0.311707, 0.301917, 0.229226, 0.225814, 0.225814, 0.216401, 0.200174, 0.236433, 0.229226, 0.264545, 0.335645, 0.36309, 0.36309, 0.298791, 0.291804, 0.284882, 0.298791, 0.374039, 0.284882, 0.278302, 0.275179, 0.25031, 0.281712, 0.268042, 0.332115, 0.321458, 0.332115, 0.380708, 0.483068, 0.5017, 0.468512, 0.374039, 0.31487, 0.339168, 0.342579, 0.366687, 0.414856, 0.454136, 0.370445, 0.433034, 0.352862, 0.268042, 0.26085, 0.247041, 0.225814, 0.225814, 0.225814, 0.216401, 0.25031, 0.142424, 0.125101, 0.076542, 0.0704, 0.125101, 0.085092, 0.125101, 0.109221, 0.064632, 0.076542, 0.085092, 0.102787, 0.173081, 0.268042, 0.191378, 0.182256, 0.25406, 0.191378, 0.164327, 0.182256, 0.155435, 0.173081, 0.15284, 0.229226, 0.332115, 0.31487, 0.247041, 0.170161, 0.109221, 0.185198, 0.219301, 0.295083, 0.288399, 0.271506, 0.170161, 0.264545, 0.17593, 0.222385, 0.298791, 0.239899, 0.239899, 0.291804, 0.275179, 0.225814, 0.232838, 0.15284, 0.118441, 0.132295, 0.216401, 0.264545, 0.243554, 0.155435, 0.15008, 0.144935, 0.088832, 0.090864, 0.100716, 0.158265, 0.088832, 0.047319, 0.083462, 0.073402, 0.037156, 0.037156, 0.067594, 0.059222, 0.083462, 0.098513, 0.155435, 0.15284, 0.185198, 0.182256, 0.275179, 0.295083, 0.31487, 0.332115, 0.414856, 0.390993, 0.30533, 0.301917, 0.41194, 0.370445, 0.377384, 0.454136, 0.534167, 0.4292, 0.370445, 0.394753, 0.377384, 0.359901, 0.321458, 0.291804, 0.268042, 0.194234, 0.137348, 0.092881, 0.129801, 0.096677], '')</t>
  </si>
  <si>
    <t>[79, 80, 81, 82, 83, 128, 232]</t>
  </si>
  <si>
    <t xml:space="preserve">F5RWJ5|F5RWJ5_9ENTR Sugar ABC superfamily ATP binding cassette transporter, binding protein (Fragment) OS=Enterobacter hormaechei ATCC 49162 </t>
  </si>
  <si>
    <t>([0.015078, 0.023087, 0.026338, 0.029376, 0.030611, 0.042364, 0.056825, 0.056825, 0.060549, 0.06184, 0.064632, 0.064632, 0.120615, 0.071867, 0.073402, 0.079919, 0.129801, 0.111485, 0.161087, 0.161087, 0.134866, 0.194234, 0.194234, 0.236433, 0.268042, 0.301917, 0.225814, 0.229226, 0.232838, 0.232838, 0.281712, 0.31487, 0.359901, 0.26085, 0.31487, 0.308712, 0.377384, 0.390993, 0.472492, 0.490133, 0.476583, 0.553315, 0.553315, 0.454136, 0.444081, 0.356642, 0.352862, 0.342579, 0.308712, 0.352862, 0.384043, 0.370445, 0.370445, 0.352862, 0.4292, 0.480142, 0.497853, 0.505461, 0.394753, 0.422041, 0.374039, 0.308712, 0.311707, 0.308712, 0.295083, 0.200174, 0.257454, 0.264545, 0.356642, 0.31487, 0.31487, 0.288399, 0.194234, 0.109221, 0.064632, 0.051831, 0.056825, 0.034068, 0.021816, 0.031287, 0.032677, 0.03976, 0.038858, 0.042364, 0.05306, 0.067594, 0.0704, 0.083462, 0.088832, 0.073402, 0.109221, 0.109221, 0.109221, 0.18812, 0.203355, 0.324872, 0.291804, 0.167087, 0.158265, 0.147574, 0.185198, 0.182256, 0.182256, 0.17593, 0.173081, 0.100716, 0.142424, 0.225814, 0.225814, 0.21291, 0.167087, 0.109221, 0.085092, 0.10481, 0.098513, 0.111485, 0.094817, 0.116183, 0.203355, 0.291804, 0.308712, 0.21291, 0.222385, 0.222385, 0.298791, 0.206376, 0.191378, 0.191378, 0.191378, 0.139895, 0.090864, 0.098513, 0.15284, 0.185198, 0.127496, 0.132295, 0.182256, 0.17593, 0.232838, 0.167087, 0.167087, 0.167087, 0.179055, 0.179055, 0.116183, 0.125101, 0.18812, 0.271506, 0.206376, 0.194234, 0.225814, 0.30533, 0.30533, 0.278302, 0.185198, 0.26085, 0.25406, 0.25031, 0.25031, 0.21291, 0.17593, 0.139895, 0.21291, 0.25031, 0.155435, 0.203355, 0.18812, 0.164327, 0.18812, 0.264545, 0.185198, 0.206376, 0.134866, 0.122885, 0.147574, 0.222385, 0.222385, 0.219301, 0.222385, 0.239899, 0.15284, 0.25031, 0.284882, 0.268042, 0.295083, 0.377384, 0.40511, 0.4292, 0.401658, 0.332115, 0.339168, 0.4292, 0.335645, 0.339168, 0.418646, 0.384043, 0.401658, 0.401658, 0.41194, 0.41194, 0.394753, 0.505461, 0.418646, 0.352862, 0.318242, 0.268042, 0.191378, 0.173081, 0.164327, 0.229226, 0.275179, 0.268042, 0.236433, 0.278302, 0.284882, 0.288399, 0.291804, 0.200174, 0.203355, 0.170161, 0.11371, 0.11371, 0.118441, 0.155435, 0.209395, 0.173081, 0.219301, 0.332115, 0.356642, 0.342579, 0.342579, 0.26085, 0.18812, 0.219301, 0.271506, 0.349426, 0.278302, 0.311707, 0.387226, 0.31487, 0.374039, 0.461924, 0.390993, 0.291804, 0.31487, 0.291804, 0.332115, 0.268042, 0.243554, 0.243554, 0.264545, 0.225814, 0.311707, 0.349426, 0.349426, 0.298791, 0.311707, 0.31487, 0.308712, 0.342579, 0.41194, 0.349426, 0.31487, 0.387226, 0.505461, 0.483068, 0.418646, 0.461924, 0.51388, 0.4292, 0.454136, 0.4292, 0.366687, 0.349426, 0.370445, 0.377384, 0.433034, 0.418646, 0.458154, 0.486429, 0.476583, 0.454136, 0.433034, 0.461924, 0.408655, 0.380708, 0.398279, 0.490133, 0.483068, 0.440853, 0.42561, 0.339168, 0.374039, 0.476583, 0.486429, 0.465241, 0.447574, 0.472492, 0.490133, 0.454136, 0.444081, 0.414856, 0.414856, 0.461924, 0.472492, 0.521092, 0.5017, 0.494003, 0.476583, 0.454136, 0.534167, 0.680603, 0.801317, 0.73685, 0.703578], '')</t>
  </si>
  <si>
    <t>[41, 42, 57, 201, 264, 268, 305, 306, 310, 311, 312, 313, 314]</t>
  </si>
  <si>
    <t xml:space="preserve">F5RWJ7|F5RWJ7_9ENTR Gamma-glutamylcyclotransferase AIG2-like domain-containing protein OS=Enterobacter hormaechei ATCC 49162 </t>
  </si>
  <si>
    <t>([0.203355, 0.11371, 0.179055, 0.236433, 0.161087, 0.203355, 0.147574, 0.10481, 0.129801, 0.094817, 0.11371, 0.15008, 0.092881, 0.102787, 0.122885, 0.098513, 0.106997, 0.194234, 0.191378, 0.191378, 0.268042, 0.268042, 0.295083, 0.281712, 0.264545, 0.366687, 0.298791, 0.295083, 0.374039, 0.284882, 0.380708, 0.398279, 0.366687, 0.454136, 0.339168, 0.308712, 0.36309, 0.342579, 0.328603, 0.298791, 0.206376, 0.206376, 0.206376, 0.268042, 0.25406, 0.25406, 0.25406, 0.236433, 0.284882, 0.284882, 0.384043, 0.288399, 0.191378, 0.229226, 0.229226, 0.342579, 0.298791, 0.275179, 0.352862, 0.30533, 0.222385, 0.25406, 0.185198, 0.129801, 0.081712, 0.088832, 0.088832, 0.076542, 0.085092, 0.11371, 0.11371, 0.066181, 0.111485, 0.116183, 0.064632, 0.071867, 0.058088, 0.092881, 0.102787, 0.050641, 0.038042, 0.088832, 0.116183, 0.191378, 0.257454, 0.232838, 0.200174, 0.179055, 0.15284, 0.191378, 0.142424, 0.116183, 0.17593, 0.132295, 0.203355, 0.318242], '')</t>
  </si>
  <si>
    <t xml:space="preserve">F5RWJ8|F5RWJ8_9ENTR Autotransporter assembly complex protein TamB OS=Enterobacter hormaechei ATCC 49162 </t>
  </si>
  <si>
    <t>([0.009865, 0.007495, 0.005872, 0.004414, 0.003757, 0.003671, 0.003341, 0.003079, 0.002761, 0.003478, 0.004358, 0.003963, 0.003727, 0.00359, 0.003701, 0.003014, 0.003014, 0.004315, 0.004431, 0.006142, 0.006194, 0.005992, 0.008075, 0.008624, 0.009483, 0.009096, 0.013265, 0.017797, 0.023963, 0.046336, 0.046336, 0.023963, 0.023963, 0.034884, 0.071867, 0.069024, 0.118441, 0.06312, 0.059222, 0.058088, 0.034884, 0.036378, 0.064632, 0.064632, 0.060549, 0.10481, 0.206376, 0.120615, 0.144935, 0.106997, 0.096677, 0.10481, 0.10481, 0.15284, 0.074921, 0.083462, 0.147574, 0.161087, 0.257454, 0.191378, 0.158265, 0.161087, 0.164327, 0.139895, 0.142424, 0.243554, 0.142424, 0.132295, 0.134866, 0.111485, 0.125101, 0.125101, 0.067594, 0.125101, 0.086953, 0.088832, 0.079919, 0.083462, 0.067594, 0.0704, 0.06184, 0.049374, 0.048328, 0.048328, 0.066181, 0.037156, 0.032677, 0.038858, 0.038042, 0.073402, 0.058088, 0.098513, 0.064632, 0.094817, 0.05306, 0.086953, 0.144935, 0.142424, 0.129801, 0.111485, 0.129801, 0.196879, 0.26085, 0.352862, 0.374039, 0.295083, 0.401658, 0.422041, 0.538167, 0.557691, 0.541878, 0.63748, 0.666105, 0.657645, 0.716283, 0.741537, 0.724957, 0.73685, 0.779859, 0.685117, 0.767246, 0.604312, 0.58069, 0.490133, 0.390993, 0.352862, 0.356642, 0.31487, 0.225814, 0.225814, 0.225814, 0.170161, 0.182256, 0.094817, 0.139895, 0.078022, 0.132295, 0.144935, 0.144935, 0.127496, 0.142424, 0.120615, 0.139895, 0.137348, 0.216401, 0.194234, 0.206376, 0.268042, 0.291804, 0.291804, 0.275179, 0.173081, 0.239899, 0.243554, 0.324872, 0.342579, 0.359901, 0.349426, 0.26085, 0.257454, 0.284882, 0.352862, 0.352862, 0.339168, 0.377384, 0.36309, 0.394753, 0.31487, 0.229226, 0.203355, 0.206376, 0.239899, 0.328603, 0.26085, 0.219301, 0.239899, 0.173081, 0.216401, 0.219301, 0.31487, 0.328603, 0.209395, 0.15284, 0.170161, 0.275179, 0.257454, 0.173081, 0.25406, 0.339168, 0.461924, 0.497853, 0.632174, 0.613573, 0.657645, 0.724957, 0.795062, 0.690604, 0.767246, 0.81615, 0.812494, 0.707965, 0.671169, 0.798249, 0.784345, 0.626927, 0.58069, 0.58069, 0.745909, 0.648219, 0.529623, 0.534167, 0.541878, 0.468512, 0.454136, 0.444081, 0.384043, 0.352862, 0.349426, 0.380708, 0.281712, 0.288399, 0.281712, 0.30533, 0.196879, 0.284882, 0.401658, 0.298791, 0.298791, 0.264545, 0.342579, 0.4292, 0.318242, 0.298791, 0.25406, 0.25406, 0.243554, 0.321458, 0.321458, 0.414856, 0.30533, 0.390993, 0.31487, 0.291804, 0.291804, 0.356642, 0.268042, 0.179055, 0.271506, 0.21291, 0.21291, 0.196879, 0.116183, 0.18812, 0.191378, 0.278302, 0.243554, 0.232838, 0.15284, 0.161087, 0.129801, 0.129801, 0.134866, 0.116183, 0.209395, 0.203355, 0.243554, 0.324872, 0.401658, 0.40511, 0.40511, 0.418646, 0.394753, 0.494003, 0.476583, 0.490133, 0.450668, 0.40511, 0.339168, 0.41194, 0.41194, 0.450668, 0.4292, 0.454136, 0.483068, 0.480142, 0.377384, 0.370445, 0.288399, 0.301917, 0.298791, 0.339168, 0.25031, 0.291804, 0.200174, 0.206376, 0.229226, 0.179055, 0.239899, 0.31487, 0.335645, 0.31487, 0.239899, 0.328603, 0.225814, 0.284882, 0.209395, 0.301917, 0.295083, 0.342579, 0.25406, 0.25031, 0.295083, 0.36309, 0.271506, 0.380708, 0.264545, 0.225814, 0.236433, 0.257454, 0.185198, 0.167087, 0.170161, 0.268042, 0.209395, 0.284882, 0.257454, 0.257454, 0.185198, 0.182256, 0.206376, 0.288399, 0.291804, 0.281712, 0.209395, 0.257454, 0.257454, 0.335645, 0.335645, 0.321458, 0.346032, 0.342579, 0.356642, 0.278302, 0.25406, 0.25406, 0.185198, 0.21291, 0.268042, 0.352862, 0.281712, 0.200174, 0.127496, 0.15284, 0.081712, 0.134866, 0.155435, 0.15284, 0.173081, 0.179055, 0.161087, 0.137348, 0.182256, 0.179055, 0.264545, 0.17593, 0.229226, 0.216401, 0.21291, 0.15008, 0.142424, 0.206376, 0.284882, 0.332115, 0.298791, 0.41194, 0.318242, 0.321458, 0.229226, 0.232838, 0.137348, 0.222385, 0.219301, 0.219301, 0.15284, 0.139895, 0.206376, 0.21291, 0.301917, 0.243554, 0.359901, 0.398279, 0.370445, 0.387226, 0.332115, 0.328603, 0.247041, 0.342579, 0.31487, 0.387226, 0.387226, 0.509769, 0.529623, 0.444081, 0.476583, 0.476583, 0.494003, 0.414856, 0.422041, 0.40511, 0.390993, 0.356642, 0.257454, 0.257454, 0.219301, 0.232838, 0.243554, 0.318242, 0.30533, 0.332115, 0.352862, 0.278302, 0.264545, 0.225814, 0.225814, 0.155435, 0.219301, 0.134866, 0.203355, 0.196879, 0.182256, 0.170161, 0.167087, 0.15008, 0.167087, 0.191378, 0.278302, 0.191378, 0.185198, 0.127496, 0.125101, 0.116183, 0.106997, 0.11371, 0.132295, 0.173081, 0.239899, 0.243554, 0.271506, 0.30533, 0.31487, 0.257454, 0.384043, 0.384043, 0.468512, 0.394753, 0.40511, 0.387226, 0.390993, 0.308712, 0.380708, 0.384043, 0.380708, 0.472492, 0.458154, 0.377384, 0.321458, 0.324872, 0.308712, 0.370445, 0.25406, 0.247041, 0.295083, 0.268042, 0.209395, 0.25406, 0.342579, 0.257454, 0.25406, 0.25031, 0.342579, 0.346032, 0.356642, 0.298791, 0.295083, 0.301917, 0.387226, 0.468512, 0.408655, 0.422041, 0.356642, 0.454136, 0.444081, 0.476583, 0.387226, 0.444081, 0.40511, 0.401658, 0.480142, 0.401658, 0.401658, 0.40511, 0.321458, 0.247041, 0.219301, 0.26085, 0.25406, 0.170161, 0.179055, 0.179055, 0.15008, 0.137348, 0.127496, 0.125101, 0.132295, 0.200174, 0.182256, 0.194234, 0.11371, 0.111485, 0.170161, 0.25406, 0.173081, 0.25031, 0.25031, 0.335645, 0.311707, 0.236433, 0.324872, 0.243554, 0.31487, 0.311707, 0.394753, 0.30533, 0.321458, 0.284882, 0.31487, 0.352862, 0.271506, 0.374039, 0.390993, 0.366687, 0.278302, 0.394753, 0.394753, 0.384043, 0.387226, 0.374039, 0.461924, 0.422041, 0.5017, 0.490133, 0.436924, 0.370445, 0.461924, 0.387226, 0.41194, 0.374039, 0.366687, 0.377384, 0.377384, 0.342579, 0.40511, 0.486429, 0.374039, 0.298791, 0.349426, 0.359901, 0.271506, 0.271506, 0.275179, 0.288399, 0.301917, 0.301917, 0.359901, 0.278302, 0.346032, 0.356642, 0.284882, 0.278302, 0.25031, 0.216401, 0.239899, 0.147574, 0.144935, 0.15284, 0.232838, 0.257454, 0.257454, 0.281712, 0.275179, 0.298791, 0.288399, 0.284882, 0.370445, 0.281712, 0.366687, 0.359901, 0.36309, 0.359901, 0.370445, 0.384043, 0.40511, 0.346032, 0.422041, 0.422041, 0.398279, 0.384043, 0.390993, 0.418646, 0.494003, 0.433034, 0.447574, 0.356642, 0.346032, 0.264545, 0.295083, 0.301917, 0.225814, 0.191378, 0.243554, 0.229226, 0.308712, 0.321458, 0.398279, 0.380708, 0.390993, 0.486429, 0.5017, 0.414856, 0.387226, 0.298791, 0.356642, 0.284882, 0.377384, 0.377384, 0.465241, 0.575842, 0.494003, 0.585406, 0.618285, 0.661982, 0.557691, 0.570702, 0.468512, 0.461924, 0.465241, 0.454136, 0.349426, 0.349426, 0.42561, 0.422041, 0.480142, 0.483068, 0.553315, 0.450668, 0.447574, 0.433034, 0.339168, 0.324872, 0.339168, 0.349426, 0.349426, 0.422041, 0.318242, 0.390993, 0.390993, 0.42561, 0.366687, 0.468512, 0.490133, 0.418646, 0.352862, 0.30533, 0.301917, 0.298791, 0.384043, 0.328603, 0.30533, 0.295083, 0.377384, 0.288399, 0.275179, 0.281712, 0.264545, 0.370445, 0.380708, 0.374039, 0.26085, 0.31487, 0.232838, 0.203355, 0.308712, 0.374039, 0.374039, 0.288399, 0.295083, 0.308712, 0.401658, 0.436924, 0.486429, 0.486429, 0.494003, 0.418646, 0.346032, 0.40511, 0.398279, 0.394753, 0.31487, 0.40511, 0.384043, 0.465241, 0.440853, 0.414856, 0.41194, 0.486429, 0.557691, 0.562014, 0.458154, 0.433034, 0.349426, 0.384043, 0.370445, 0.349426, 0.436924, 0.422041, 0.370445, 0.335645, 0.26085, 0.339168, 0.36309, 0.298791, 0.271506, 0.328603, 0.328603, 0.332115, 0.339168, 0.370445, 0.339168, 0.418646, 0.408655, 0.422041, 0.31487, 0.31487, 0.408655, 0.394753, 0.440853, 0.472492, 0.436924, 0.486429, 0.401658, 0.377384, 0.476583, 0.509769, 0.472492, 0.472492, 0.468512, 0.384043, 0.408655, 0.444081, 0.447574, 0.444081, 0.440853, 0.549308, 0.468512, 0.465241, 0.468512, 0.494003, 0.497853, 0.494003, 0.521092, 0.549308, 0.541878, 0.549308, 0.557691, 0.490133, 0.486429, 0.5017, 0.557691, 0.557691, 0.465241, 0.5017, 0.440853, 0.480142, 0.380708, 0.468512, 0.480142, 0.401658, 0.41194, 0.321458, 0.394753, 0.370445, 0.447574, 0.36309, 0.356642, 0.352862, 0.42561, 0.414856, 0.377384, 0.418646, 0.308712, 0.380708, 0.26085, 0.25031, 0.194234, 0.284882, 0.200174, 0.200174, 0.284882, 0.288399, 0.36309, 0.366687, 0.295083, 0.295083, 0.370445, 0.380708, 0.30533, 0.30533, 0.219301, 0.25406, 0.247041, 0.359901, 0.374039, 0.461924, 0.545602, 0.657645, 0.666105, 0.671169, 0.666105, 0.653063, 0.653063, 0.56648, 0.56648, 0.59014, 0.570702, 0.585406, 0.461924, 0.545602, 0.447574, 0.51388, 0.472492, 0.398279, 0.370445, 0.398279, 0.31487, 0.222385, 0.219301, 0.209395, 0.281712, 0.295083, 0.295083, 0.257454, 0.295083, 0.284882, 0.332115, 0.257454, 0.243554, 0.31487, 0.31487, 0.311707, 0.339168, 0.295083, 0.328603, 0.318242, 0.291804, 0.346032, 0.450668, 0.450668, 0.486429, 0.497853, 0.401658, 0.301917, 0.328603, 0.366687, 0.328603, 0.359901, 0.356642, 0.370445, 0.398279, 0.318242, 0.408655, 0.318242, 0.408655, 0.436924, 0.447574, 0.332115, 0.324872, 0.349426, 0.25031, 0.225814, 0.185198, 0.271506, 0.40511, 0.401658, 0.401658, 0.352862, 0.359901, 0.40511, 0.40511, 0.301917, 0.377384, 0.366687, 0.468512, 0.454136, 0.454136, 0.450668, 0.472492, 0.509769, 0.472492, 0.59014, 0.497853, 0.450668, 0.447574, 0.422041, 0.436924, 0.42561, 0.525368, 0.42561, 0.476583, 0.384043, 0.490133, 0.480142, 0.490133, 0.450668, 0.465241, 0.374039, 0.36309, 0.454136, 0.374039, 0.384043, 0.398279, 0.366687, 0.447574, 0.41194, 0.401658, 0.298791, 0.268042, 0.229226, 0.31487, 0.30533, 0.380708, 0.380708, 0.311707, 0.298791, 0.236433, 0.229226, 0.257454, 0.291804, 0.318242, 0.366687, 0.284882, 0.275179, 0.284882, 0.298791, 0.26085, 0.26085, 0.387226, 0.4292, 0.390993, 0.324872, 0.222385, 0.239899, 0.21291, 0.288399, 0.321458, 0.41194, 0.324872, 0.288399, 0.26085, 0.15008, 0.191378, 0.257454, 0.257454, 0.268042, 0.268042, 0.268042, 0.30533, 0.182256, 0.144935, 0.200174, 0.182256, 0.21291, 0.139895, 0.167087, 0.173081, 0.098513, 0.120615, 0.196879, 0.295083, 0.264545, 0.278302, 0.268042, 0.200174, 0.200174, 0.264545, 0.264545, 0.346032, 0.243554, 0.30533, 0.25031, 0.264545, 0.366687, 0.447574, 0.436924, 0.42561, 0.444081, 0.444081, 0.422041, 0.418646, 0.414856, 0.440853, 0.483068, 0.483068, 0.461924, 0.497853, 0.40511, 0.40511, 0.390993, 0.472492, 0.418646, 0.414856, 0.339168, 0.328603, 0.25031, 0.332115, 0.349426, 0.328603, 0.328603, 0.311707, 0.222385, 0.243554, 0.216401, 0.15284, 0.15284, 0.158265, 0.129801, 0.179055, 0.167087, 0.106997, 0.106997, 0.164327, 0.26085, 0.243554, 0.232838, 0.232838, 0.203355, 0.200174, 0.206376, 0.281712, 0.295083, 0.377384, 0.281712, 0.308712, 0.332115, 0.342579, 0.422041, 0.440853, 0.377384, 0.390993, 0.384043, 0.408655, 0.42561, 0.408655, 0.490133, 0.394753, 0.476583, 0.472492, 0.380708, 0.36309, 0.359901, 0.370445, 0.288399, 0.281712, 0.21291, 0.288399, 0.271506, 0.268042, 0.278302, 0.288399, 0.200174, 0.194234, 0.164327, 0.15008, 0.182256, 0.216401, 0.335645, 0.332115, 0.398279, 0.414856, 0.335645, 0.339168, 0.232838, 0.332115, 0.390993, 0.370445, 0.374039, 0.387226, 0.4292, 0.4292, 0.480142, 0.575842, 0.733139, 0.754692, 0.779859, 0.642678, 0.480142, 0.4292, 0.422041, 0.311707, 0.380708, 0.387226, 0.384043, 0.472492, 0.450668, 0.447574, 0.56648, 0.59014, 0.626927, 0.56648, 0.505461, 0.562014, 0.450668, 0.328603, 0.311707, 0.308712, 0.414856, 0.476583, 0.468512, 0.468512, 0.553315, 0.562014, 0.685117, 0.626927, 0.525368, 0.525368, 0.465241, 0.366687, 0.264545, 0.225814, 0.229226, 0.268042, 0.247041, 0.25406, 0.377384, 0.377384, 0.36309, 0.332115, 0.359901, 0.418646, 0.414856, 0.374039, 0.332115, 0.271506, 0.311707, 0.394753, 0.352862, 0.349426, 0.356642, 0.436924, 0.349426, 0.349426, 0.271506, 0.236433, 0.324872, 0.30533, 0.301917, 0.301917, 0.222385, 0.158265, 0.142424, 0.137348, 0.094817, 0.116183, 0.161087, 0.161087, 0.085092, 0.109221, 0.116183, 0.170161, 0.182256, 0.182256, 0.155435, 0.147574, 0.196879, 0.196879, 0.203355, 0.203355, 0.134866, 0.194234, 0.284882, 0.284882, 0.291804, 0.394753, 0.324872, 0.229226, 0.158265, 0.26085, 0.26085, 0.247041, 0.179055, 0.10481, 0.200174, 0.229226, 0.222385, 0.203355, 0.134866, 0.125101, 0.074921, 0.116183, 0.074921, 0.064632, 0.034068, 0.017447, 0.019109, 0.028695, 0.025762, 0.032017, 0.033407, 0.019401, 0.033407, 0.030003, 0.05306, 0.023087, 0.023534, 0.023534, 0.017797, 0.035586, 0.035586, 0.034884, 0.020876, 0.019109, 0.021816, 0.030003, 0.037156, 0.032677, 0.031287, 0.032677, 0.047319, 0.045352, 0.06312, 0.033407, 0.067594, 0.037156, 0.038042, 0.021381, 0.036378, 0.022667, 0.020165, 0.010926, 0.013437, 0.016826, 0.022306, 0.014586, 0.014075, 0.017797, 0.012491, 0.009401, 0.011342, 0.007091], '')</t>
  </si>
  <si>
    <t>[108, 109, 110, 111, 112, 113, 114, 115, 116, 117, 118, 119, 120, 121, 122, 191, 192, 193, 194, 195, 196, 197, 198, 199, 200, 201, 202, 203, 204, 205, 206, 207, 208, 209, 210, 211, 400, 401, 549, 627, 636, 638, 639, 640, 641, 642, 653, 715, 716, 752, 762, 769, 770, 771, 772, 773, 776, 777, 778, 780, 823, 824, 825, 826, 827, 828, 829, 830, 831, 832, 833, 834, 836, 838, 906, 908, 915, 1099, 1100, 1101, 1102, 1103, 1114, 1115, 1116, 1117, 1118, 1119, 1128, 1129, 1130, 1131, 1132, 1133]</t>
  </si>
  <si>
    <t xml:space="preserve">F5RWK1|F5RWK1_9ENTR Purine operon repressor OS=Enterobacter hormaechei ATCC 49162 </t>
  </si>
  <si>
    <t>([0.301917, 0.332115, 0.225814, 0.278302, 0.30533, 0.21291, 0.243554, 0.196879, 0.219301, 0.25406, 0.21291, 0.247041, 0.222385, 0.167087, 0.109221, 0.170161, 0.170161, 0.200174, 0.185198, 0.10481, 0.173081, 0.200174, 0.209395, 0.291804, 0.247041, 0.25406, 0.359901, 0.328603, 0.30533, 0.243554, 0.239899, 0.308712, 0.278302, 0.278302, 0.359901, 0.356642, 0.356642, 0.295083, 0.209395, 0.225814, 0.31487, 0.271506, 0.236433, 0.225814, 0.225814, 0.264545, 0.179055, 0.10481, 0.076542, 0.134866, 0.185198, 0.116183, 0.092881, 0.078022, 0.038858, 0.028695, 0.059222, 0.067594, 0.10481, 0.170161, 0.085092, 0.092881, 0.11371, 0.139895, 0.139895, 0.147574, 0.088832, 0.078022, 0.076542, 0.078022, 0.079919, 0.05306, 0.096677, 0.11371, 0.158265, 0.17593, 0.17593, 0.161087, 0.125101, 0.120615, 0.096677, 0.17593, 0.170161, 0.179055, 0.125101, 0.0704, 0.038042, 0.066181, 0.074921, 0.081712, 0.132295, 0.071867, 0.118441, 0.122885, 0.129801, 0.139895, 0.182256, 0.216401, 0.144935, 0.173081, 0.109221, 0.067594, 0.05306, 0.056825, 0.051831, 0.064632, 0.118441, 0.18812, 0.18812, 0.281712, 0.264545, 0.278302, 0.335645, 0.232838, 0.142424, 0.083462, 0.044297, 0.055536, 0.055536, 0.088832, 0.092881, 0.147574, 0.257454, 0.206376, 0.109221, 0.106997, 0.074921, 0.06312, 0.060549, 0.064632, 0.033407, 0.064632, 0.058088, 0.086953, 0.094817, 0.106997, 0.10481, 0.10481, 0.11371, 0.106997, 0.067594, 0.069024, 0.067594, 0.067594, 0.111485, 0.139895, 0.086953, 0.15008, 0.173081, 0.125101, 0.118441, 0.21291, 0.209395, 0.209395, 0.17593, 0.216401, 0.200174, 0.291804, 0.268042, 0.26085, 0.271506, 0.301917, 0.30533, 0.225814, 0.144935, 0.078022, 0.127496, 0.209395, 0.206376, 0.209395, 0.268042, 0.264545, 0.17593, 0.106997, 0.111485, 0.069024, 0.083462, 0.090864, 0.051831, 0.098513, 0.090864, 0.090864, 0.116183, 0.064632, 0.06312, 0.092881, 0.164327, 0.092881, 0.090864, 0.092881, 0.054297, 0.055536, 0.06312, 0.079919, 0.079919, 0.074921, 0.125101, 0.06312, 0.096677, 0.109221, 0.098513, 0.050641, 0.054297, 0.06312, 0.116183, 0.179055, 0.206376, 0.139895, 0.139895, 0.092881, 0.094817, 0.164327, 0.092881, 0.043307, 0.05306, 0.078022, 0.088832, 0.096677, 0.15284, 0.167087, 0.219301, 0.26085, 0.281712, 0.275179, 0.257454, 0.15008, 0.096677, 0.054297, 0.090864, 0.144935, 0.209395, 0.196879, 0.161087, 0.271506, 0.268042, 0.295083, 0.332115, 0.25406, 0.164327, 0.102787, 0.116183, 0.127496, 0.118441, 0.194234, 0.18812, 0.147574, 0.25406, 0.352862, 0.444081, 0.380708, 0.298791, 0.288399, 0.268042, 0.206376, 0.206376, 0.308712, 0.278302, 0.268042, 0.243554, 0.321458, 0.36309, 0.36309, 0.359901, 0.366687, 0.268042, 0.268042, 0.216401, 0.132295, 0.129801, 0.134866, 0.194234, 0.173081, 0.15284, 0.094817, 0.167087, 0.098513, 0.088832, 0.098513, 0.090864, 0.090864, 0.10481, 0.15008, 0.15008, 0.081712, 0.083462, 0.144935, 0.086953, 0.15284, 0.170161, 0.18812, 0.132295, 0.122885, 0.225814, 0.173081, 0.281712, 0.179055, 0.278302, 0.278302, 0.200174, 0.209395, 0.209395, 0.129801, 0.137348, 0.122885, 0.18812, 0.11371, 0.118441, 0.182256, 0.200174, 0.275179, 0.216401, 0.308712, 0.25031, 0.142424, 0.232838, 0.15284, 0.161087, 0.094817, 0.116183, 0.167087, 0.167087, 0.182256, 0.173081, 0.17593, 0.100716, 0.109221, 0.173081, 0.111485, 0.118441, 0.106997, 0.086953, 0.106997, 0.086953, 0.129801, 0.191378, 0.155435, 0.229226, 0.239899, 0.295083, 0.203355, 0.132295, 0.142424, 0.17593, 0.243554, 0.206376, 0.284882, 0.25031, 0.219301, 0.284882, 0.25031, 0.185198, 0.18812], '')</t>
  </si>
  <si>
    <t xml:space="preserve">F5RWK2|F5RWK2_9ENTR Dehydrogenase OS=Enterobacter hormaechei ATCC 49162 </t>
  </si>
  <si>
    <t>([0.022306, 0.034068, 0.056825, 0.032677, 0.045352, 0.066181, 0.050641, 0.069024, 0.069024, 0.088832, 0.059222, 0.044297, 0.022667, 0.018415, 0.026338, 0.026338, 0.033407, 0.034884, 0.069024, 0.096677, 0.051831, 0.055536, 0.044297, 0.033407, 0.03976, 0.021816, 0.022667, 0.036378, 0.028107, 0.037156, 0.040537, 0.076542, 0.129801, 0.229226, 0.229226, 0.15284, 0.15284, 0.222385, 0.15008, 0.094817, 0.11371, 0.191378, 0.18812, 0.25031, 0.200174, 0.167087, 0.264545, 0.26085, 0.216401, 0.26085, 0.275179, 0.209395, 0.137348, 0.142424, 0.120615, 0.142424, 0.144935, 0.086953, 0.088832, 0.118441, 0.120615, 0.073402, 0.050641, 0.071867, 0.06184, 0.122885, 0.209395, 0.129801, 0.129801, 0.158265, 0.173081, 0.158265, 0.127496, 0.194234, 0.15008, 0.094817, 0.079919, 0.102787, 0.167087, 0.161087, 0.191378, 0.170161, 0.25031, 0.318242, 0.264545, 0.179055, 0.170161, 0.170161, 0.288399, 0.243554, 0.239899, 0.155435, 0.090864, 0.15284, 0.129801, 0.173081, 0.18812, 0.225814, 0.284882, 0.239899, 0.236433, 0.209395, 0.203355, 0.179055, 0.173081, 0.271506, 0.264545, 0.26085, 0.200174, 0.125101, 0.081712, 0.081712, 0.071867, 0.102787, 0.055536, 0.071867, 0.071867, 0.10481, 0.118441, 0.11371, 0.167087, 0.100716, 0.069024, 0.127496, 0.147574, 0.102787, 0.092881, 0.167087, 0.098513, 0.086953, 0.134866, 0.225814, 0.225814, 0.324872, 0.281712, 0.374039, 0.380708, 0.288399, 0.288399, 0.257454, 0.247041, 0.219301, 0.206376, 0.216401, 0.139895, 0.144935, 0.209395, 0.134866, 0.073402, 0.118441, 0.182256, 0.17593, 0.17593, 0.111485, 0.058088, 0.102787, 0.102787, 0.092881, 0.147574, 0.086953, 0.086953, 0.074921, 0.078022, 0.078022, 0.122885, 0.18812, 0.194234, 0.185198, 0.275179, 0.36309, 0.308712, 0.232838, 0.155435, 0.164327, 0.25031, 0.349426, 0.366687, 0.36309, 0.370445, 0.291804, 0.398279, 0.324872, 0.264545, 0.26085, 0.271506, 0.203355, 0.15008, 0.142424, 0.116183, 0.134866, 0.094817, 0.125101, 0.125101, 0.179055, 0.15008, 0.083462, 0.049374, 0.043307, 0.023963, 0.023534, 0.036378, 0.032677, 0.049374, 0.092881, 0.055536, 0.102787, 0.111485, 0.164327, 0.170161, 0.216401, 0.142424, 0.196879, 0.18812, 0.179055, 0.170161, 0.200174, 0.209395, 0.26085, 0.268042, 0.366687, 0.339168, 0.356642, 0.366687, 0.318242, 0.209395, 0.209395, 0.206376, 0.275179, 0.203355, 0.170161, 0.173081, 0.236433, 0.25406, 0.281712, 0.377384, 0.408655, 0.384043, 0.387226, 0.42561, 0.335645, 0.275179, 0.301917, 0.30533, 0.291804, 0.352862, 0.444081, 0.468512, 0.398279, 0.328603, 0.40511, 0.447574, 0.433034, 0.418646, 0.311707, 0.298791, 0.203355, 0.122885, 0.125101, 0.125101, 0.109221, 0.182256, 0.232838, 0.243554, 0.239899, 0.268042, 0.170161, 0.185198, 0.216401, 0.264545, 0.229226, 0.222385, 0.219301, 0.219301, 0.137348, 0.209395, 0.236433, 0.352862, 0.458154, 0.398279, 0.387226, 0.414856, 0.335645, 0.335645, 0.26085, 0.281712, 0.206376, 0.281712, 0.298791, 0.339168, 0.264545, 0.352862, 0.36309, 0.349426, 0.342579, 0.384043, 0.30533, 0.295083, 0.243554, 0.236433, 0.21291, 0.239899, 0.203355, 0.239899, 0.18812, 0.17593, 0.142424, 0.194234, 0.236433, 0.236433, 0.15284, 0.158265, 0.142424, 0.15008, 0.155435, 0.102787, 0.155435, 0.225814, 0.15008, 0.161087, 0.155435, 0.170161, 0.236433, 0.182256, 0.200174, 0.268042, 0.321458, 0.30533, 0.298791, 0.206376, 0.17593, 0.257454, 0.247041, 0.281712, 0.264545, 0.271506, 0.257454, 0.185198, 0.194234, 0.194234, 0.229226, 0.155435, 0.236433, 0.243554, 0.31487, 0.324872, 0.225814, 0.173081, 0.18812, 0.125101, 0.127496, 0.134866, 0.132295, 0.196879, 0.122885, 0.11371, 0.111485, 0.17593, 0.179055, 0.17593, 0.247041, 0.222385, 0.281712, 0.278302, 0.257454, 0.182256, 0.185198, 0.191378, 0.281712, 0.271506, 0.324872, 0.40511, 0.40511, 0.30533, 0.298791, 0.36309, 0.349426, 0.318242, 0.298791, 0.349426, 0.301917, 0.278302, 0.229226, 0.225814], '')</t>
  </si>
  <si>
    <t xml:space="preserve">F5RWK3|F5RWK3_9ENTR Oxidoreductase OS=Enterobacter hormaechei ATCC 49162 </t>
  </si>
  <si>
    <t>([0.067594, 0.034884, 0.05306, 0.076542, 0.111485, 0.142424, 0.092881, 0.122885, 0.142424, 0.096677, 0.069024, 0.096677, 0.085092, 0.076542, 0.122885, 0.15008, 0.137348, 0.200174, 0.129801, 0.085092, 0.071867, 0.038858, 0.045352, 0.049374, 0.027463, 0.015344, 0.017797, 0.033407, 0.032017, 0.026338, 0.054297, 0.10481, 0.098513, 0.179055, 0.15284, 0.15008, 0.083462, 0.15008, 0.085092, 0.144935, 0.216401, 0.21291, 0.30533, 0.30533, 0.196879, 0.25031, 0.342579, 0.311707, 0.301917, 0.308712, 0.30533, 0.194234, 0.147574, 0.155435, 0.129801, 0.094817, 0.088832, 0.092881, 0.100716, 0.100716, 0.066181, 0.064632, 0.05306, 0.025762, 0.040537, 0.088832, 0.127496, 0.071867, 0.046336, 0.042364, 0.032677, 0.047319, 0.048328, 0.059222, 0.031287, 0.041405, 0.06184, 0.035586, 0.06312, 0.047319, 0.081712, 0.06312, 0.059222, 0.059222, 0.064632, 0.032017, 0.030611, 0.025316, 0.058088, 0.066181, 0.055536, 0.055536, 0.048328, 0.046336, 0.054297, 0.10481, 0.051831, 0.067594, 0.096677, 0.074921, 0.05306, 0.044297, 0.073402, 0.079919, 0.125101, 0.170161, 0.268042, 0.247041, 0.243554, 0.219301, 0.179055, 0.203355, 0.155435, 0.100716, 0.142424, 0.134866, 0.127496, 0.21291, 0.111485, 0.134866, 0.182256, 0.232838, 0.158265, 0.118441, 0.111485, 0.06184, 0.073402, 0.06184, 0.051831, 0.030003, 0.031287, 0.054297, 0.055536, 0.055536, 0.078022, 0.094817, 0.086953, 0.047319, 0.025762, 0.05306, 0.042364, 0.042364, 0.034068, 0.074921, 0.122885, 0.06312, 0.064632, 0.038042, 0.046336, 0.055536, 0.094817, 0.048328, 0.025316, 0.014315, 0.024393, 0.017797, 0.011669, 0.008723, 0.01227, 0.020165, 0.020876, 0.016021, 0.016826, 0.023963, 0.025316, 0.025762, 0.051831, 0.088832, 0.083462, 0.086953, 0.050641, 0.054297, 0.098513, 0.15284, 0.194234, 0.182256, 0.268042, 0.264545, 0.359901, 0.332115, 0.25406, 0.26085, 0.26085, 0.203355, 0.132295, 0.118441, 0.06184, 0.074921, 0.073402, 0.142424, 0.098513, 0.116183, 0.094817, 0.076542, 0.0704, 0.10481, 0.111485, 0.076542, 0.109221, 0.100716, 0.127496, 0.203355, 0.173081, 0.268042, 0.247041, 0.349426, 0.359901, 0.377384, 0.342579, 0.321458, 0.278302, 0.257454, 0.21291, 0.232838, 0.179055, 0.247041, 0.239899, 0.232838, 0.275179, 0.21291, 0.219301, 0.216401, 0.132295, 0.155435, 0.122885, 0.167087, 0.109221, 0.0704, 0.118441, 0.120615, 0.139895, 0.17593, 0.264545, 0.380708, 0.377384, 0.394753, 0.281712, 0.203355, 0.209395, 0.236433, 0.332115, 0.328603, 0.291804, 0.374039, 0.288399, 0.311707, 0.288399, 0.380708, 0.349426, 0.36309, 0.339168, 0.247041, 0.203355, 0.194234, 0.137348, 0.137348, 0.182256, 0.275179, 0.374039, 0.366687, 0.264545, 0.281712, 0.295083, 0.342579, 0.352862, 0.444081, 0.461924, 0.40511, 0.394753, 0.494003, 0.509769, 0.534167, 0.675549, 0.59508, 0.613573, 0.661982, 0.575842, 0.486429, 0.483068, 0.440853, 0.444081, 0.604312, 0.557691, 0.458154, 0.458154, 0.356642, 0.356642, 0.264545, 0.352862, 0.339168, 0.339168, 0.328603, 0.247041, 0.25031, 0.346032, 0.257454, 0.206376, 0.281712, 0.384043, 0.288399, 0.335645, 0.332115, 0.298791, 0.30533, 0.356642, 0.370445, 0.384043, 0.31487, 0.408655, 0.401658, 0.332115, 0.342579, 0.332115, 0.41194, 0.398279, 0.384043, 0.380708, 0.480142, 0.387226, 0.308712, 0.394753, 0.349426, 0.321458, 0.239899, 0.229226, 0.257454, 0.200174, 0.200174, 0.268042, 0.25031, 0.247041, 0.25031, 0.182256, 0.17593, 0.118441, 0.142424, 0.088832, 0.142424, 0.129801, 0.203355, 0.298791, 0.324872, 0.25031, 0.200174, 0.278302, 0.288399, 0.291804, 0.318242, 0.408655, 0.414856, 0.390993, 0.31487, 0.352862, 0.450668, 0.450668, 0.433034, 0.321458, 0.422041, 0.414856, 0.414856, 0.374039, 0.36309, 0.268042, 0.339168, 0.436924, 0.335645, 0.328603, 0.342579, 0.275179, 0.271506, 0.229226, 0.173081, 0.278302, 0.219301, 0.18812, 0.18812, 0.291804, 0.291804, 0.284882, 0.288399, 0.291804, 0.239899, 0.21291, 0.25406, 0.25406, 0.209395, 0.308712, 0.278302, 0.219301, 0.281712, 0.236433, 0.243554], '')</t>
  </si>
  <si>
    <t>[270, 271, 272, 273, 274, 275, 276, 281, 282]</t>
  </si>
  <si>
    <t xml:space="preserve">F5RWK4|F5RWK4_9ENTR Dehydrogenase OS=Enterobacter hormaechei ATCC 49162 </t>
  </si>
  <si>
    <t>([0.444081, 0.346032, 0.370445, 0.390993, 0.458154, 0.497853, 0.557691, 0.480142, 0.418646, 0.450668, 0.4292, 0.476583, 0.486429, 0.377384, 0.298791, 0.17593, 0.15008, 0.164327, 0.127496, 0.185198, 0.144935, 0.134866, 0.194234, 0.194234, 0.203355, 0.109221, 0.054297, 0.044297, 0.049374, 0.047319, 0.047319, 0.058088, 0.035586, 0.018106, 0.03976, 0.047319, 0.094817, 0.092881, 0.116183, 0.086953, 0.10481, 0.100716, 0.060549, 0.031287, 0.034884, 0.040537, 0.078022, 0.164327, 0.137348, 0.173081, 0.17593, 0.182256, 0.191378, 0.161087, 0.182256, 0.173081, 0.134866, 0.079919, 0.118441, 0.122885, 0.129801, 0.129801, 0.144935, 0.170161, 0.278302, 0.264545, 0.158265, 0.161087, 0.094817, 0.067594, 0.042364, 0.05306, 0.051831, 0.055536, 0.125101, 0.125101, 0.120615, 0.122885, 0.144935, 0.100716, 0.094817, 0.118441, 0.100716, 0.090864, 0.132295, 0.120615, 0.122885, 0.191378, 0.118441, 0.142424, 0.147574, 0.21291, 0.170161, 0.15284, 0.118441, 0.079919, 0.098513, 0.078022, 0.125101, 0.173081, 0.21291, 0.134866, 0.085092, 0.10481, 0.182256, 0.15284, 0.127496, 0.147574, 0.088832, 0.142424, 0.173081, 0.167087, 0.18812, 0.275179, 0.194234, 0.194234, 0.25031, 0.247041, 0.278302, 0.247041, 0.209395, 0.142424, 0.243554, 0.349426, 0.349426, 0.332115, 0.332115, 0.36309, 0.239899, 0.298791, 0.225814, 0.142424, 0.139895, 0.125101, 0.132295, 0.203355, 0.161087, 0.155435, 0.129801, 0.147574, 0.173081, 0.182256, 0.182256, 0.092881, 0.078022, 0.074921, 0.081712, 0.050641, 0.034068, 0.064632, 0.083462, 0.122885, 0.170161, 0.173081, 0.173081, 0.158265, 0.111485, 0.122885, 0.127496, 0.185198, 0.109221, 0.109221, 0.102787, 0.147574, 0.278302, 0.308712, 0.30533, 0.31487, 0.394753, 0.468512, 0.454136, 0.444081, 0.480142, 0.534167, 0.525368, 0.41194, 0.321458, 0.398279, 0.461924, 0.447574, 0.454136, 0.4292, 0.4292, 0.476583, 0.394753, 0.281712, 0.203355, 0.21291, 0.127496, 0.127496, 0.125101, 0.125101, 0.132295, 0.067594, 0.067594, 0.125101, 0.125101, 0.134866, 0.0704, 0.040537, 0.042364, 0.03976, 0.081712, 0.081712, 0.088832, 0.118441, 0.182256, 0.194234, 0.134866, 0.179055, 0.179055, 0.18812, 0.134866, 0.125101, 0.200174, 0.129801, 0.129801, 0.21291, 0.318242, 0.433034, 0.4292, 0.458154, 0.42561, 0.30533, 0.324872, 0.324872, 0.247041, 0.239899, 0.31487, 0.349426, 0.335645, 0.25406, 0.236433, 0.30533, 0.324872, 0.324872, 0.390993, 0.349426, 0.352862, 0.321458, 0.222385, 0.203355, 0.173081, 0.127496, 0.229226, 0.134866, 0.067594, 0.132295, 0.155435, 0.155435, 0.182256, 0.15008, 0.222385, 0.232838, 0.147574, 0.134866, 0.132295, 0.132295, 0.15284, 0.098513, 0.102787, 0.109221, 0.125101, 0.127496, 0.203355, 0.203355, 0.295083, 0.308712, 0.222385, 0.209395, 0.129801, 0.127496, 0.185198, 0.116183, 0.074921, 0.139895, 0.086953, 0.083462, 0.081712, 0.081712, 0.147574, 0.15284, 0.232838, 0.247041, 0.18812, 0.11371, 0.064632, 0.043307, 0.081712, 0.139895, 0.142424, 0.21291, 0.236433, 0.144935, 0.222385, 0.196879, 0.219301, 0.239899, 0.203355, 0.206376, 0.219301, 0.147574, 0.137348, 0.067594, 0.122885, 0.10481, 0.094817, 0.147574, 0.219301, 0.142424, 0.083462, 0.045352, 0.049374, 0.024826, 0.030003, 0.029376, 0.050641, 0.042364, 0.073402, 0.094817, 0.078022, 0.054297, 0.081712, 0.088832, 0.137348, 0.109221, 0.147574, 0.147574, 0.142424, 0.106997, 0.137348, 0.219301, 0.219301, 0.129801, 0.15008, 0.209395, 0.185198, 0.196879, 0.15284, 0.081712, 0.06184, 0.081712, 0.088832, 0.0704, 0.0704, 0.0704, 0.058088, 0.056825, 0.098513, 0.083462, 0.083462, 0.083462, 0.048328, 0.079919, 0.15008], '')</t>
  </si>
  <si>
    <t>[6, 173, 174]</t>
  </si>
  <si>
    <t xml:space="preserve">F5RWK5|F5RWK5_9ENTR Gfo/Idh/MocA family oxidoreductase OS=Enterobacter hormaechei ATCC 49162 </t>
  </si>
  <si>
    <t>([0.020876, 0.030611, 0.032017, 0.0198, 0.029376, 0.043307, 0.026892, 0.038042, 0.030611, 0.043307, 0.043307, 0.033407, 0.032677, 0.064632, 0.06312, 0.0704, 0.071867, 0.059222, 0.086953, 0.090864, 0.098513, 0.100716, 0.060549, 0.049374, 0.096677, 0.051831, 0.05306, 0.096677, 0.060549, 0.100716, 0.090864, 0.067594, 0.118441, 0.067594, 0.050641, 0.0704, 0.06312, 0.031287, 0.05306, 0.034068, 0.06312, 0.029376, 0.020876, 0.037156, 0.060549, 0.030611, 0.059222, 0.06184, 0.047319, 0.041405, 0.022667, 0.024826, 0.045352, 0.043307, 0.041405, 0.055536, 0.048328, 0.029376, 0.056825, 0.028695, 0.030003, 0.028695, 0.071867, 0.129801, 0.06312, 0.067594, 0.122885, 0.118441, 0.11371, 0.11371, 0.11371, 0.116183, 0.088832, 0.067594, 0.03976, 0.058088, 0.043307, 0.064632, 0.098513, 0.096677, 0.11371, 0.10481, 0.056825, 0.054297, 0.05306, 0.125101, 0.074921, 0.0704, 0.051831, 0.05306, 0.069024, 0.116183, 0.196879, 0.15284, 0.17593, 0.268042, 0.209395, 0.25031, 0.26085, 0.225814, 0.191378, 0.219301, 0.342579, 0.401658, 0.380708, 0.374039, 0.346032, 0.328603, 0.332115, 0.311707, 0.219301, 0.139895, 0.15008, 0.144935, 0.222385, 0.144935, 0.144935, 0.26085, 0.25406, 0.247041, 0.200174, 0.232838, 0.179055, 0.173081, 0.200174, 0.222385, 0.15284, 0.127496, 0.203355, 0.203355, 0.264545, 0.268042, 0.356642, 0.346032, 0.291804, 0.206376, 0.298791, 0.200174, 0.170161, 0.144935, 0.10481, 0.106997, 0.106997, 0.10481, 0.102787, 0.102787, 0.074921, 0.122885, 0.122885, 0.066181, 0.037156, 0.038858, 0.074921, 0.073402, 0.090864, 0.066181, 0.111485, 0.111485, 0.18812, 0.125101, 0.127496, 0.179055, 0.275179, 0.271506, 0.36309, 0.36309, 0.284882, 0.239899, 0.164327, 0.196879, 0.301917, 0.366687, 0.281712, 0.264545, 0.271506, 0.170161, 0.268042, 0.194234, 0.161087, 0.161087, 0.15008, 0.100716, 0.085092, 0.074921, 0.076542, 0.054297, 0.056825, 0.090864, 0.090864, 0.144935, 0.137348, 0.092881, 0.076542, 0.129801, 0.127496, 0.125101, 0.200174, 0.129801, 0.167087, 0.209395, 0.15008, 0.236433, 0.352862, 0.380708, 0.398279, 0.40511, 0.461924, 0.4292, 0.390993, 0.447574, 0.450668, 0.370445, 0.4292, 0.384043, 0.380708, 0.398279, 0.398279, 0.352862, 0.4292, 0.458154, 0.366687, 0.321458, 0.225814, 0.185198, 0.182256, 0.17593, 0.118441, 0.129801, 0.15008, 0.15008, 0.17593, 0.170161, 0.275179, 0.194234, 0.196879, 0.127496, 0.132295, 0.079919, 0.094817, 0.06184, 0.069024, 0.109221, 0.191378, 0.275179, 0.219301, 0.155435, 0.092881, 0.144935, 0.142424, 0.147574, 0.185198, 0.118441, 0.066181, 0.05306, 0.054297, 0.102787, 0.191378, 0.17593, 0.275179, 0.271506, 0.236433, 0.216401, 0.147574, 0.161087, 0.161087, 0.239899, 0.291804, 0.366687, 0.387226, 0.387226, 0.377384, 0.377384, 0.433034, 0.534167, 0.534167, 0.525368, 0.414856, 0.380708, 0.301917, 0.284882, 0.281712, 0.401658, 0.418646, 0.483068, 0.384043, 0.384043, 0.374039, 0.301917, 0.219301, 0.18812, 0.164327, 0.106997, 0.102787, 0.116183, 0.139895, 0.158265, 0.232838, 0.335645, 0.342579, 0.321458, 0.321458, 0.332115, 0.243554, 0.222385, 0.25031, 0.301917, 0.308712, 0.311707, 0.40511, 0.41194, 0.414856, 0.356642, 0.377384, 0.394753, 0.374039, 0.243554, 0.147574, 0.147574, 0.142424, 0.132295, 0.232838, 0.155435, 0.147574, 0.225814, 0.137348, 0.088832, 0.106997, 0.066181, 0.071867, 0.079919, 0.10481, 0.085092, 0.120615, 0.142424, 0.102787, 0.096677, 0.167087, 0.257454, 0.225814, 0.191378], '')</t>
  </si>
  <si>
    <t>[273, 274, 275]</t>
  </si>
  <si>
    <t xml:space="preserve">F5RWK6|F5RWK6_9ENTR Oligogalacturonide transporter OS=Enterobacter hormaechei ATCC 49162 </t>
  </si>
  <si>
    <t>([0.120615, 0.15008, 0.086953, 0.071867, 0.033407, 0.043307, 0.023087, 0.029376, 0.017797, 0.023963, 0.032017, 0.023963, 0.017138, 0.017138, 0.014315, 0.013437, 0.00962, 0.005932, 0.005011, 0.004611, 0.003341, 0.004611, 0.004736, 0.004315, 0.00359, 0.003607, 0.002366, 0.00225, 0.001499, 0.002327, 0.002336, 0.001499, 0.001786, 0.002881, 0.002117, 0.002078, 0.001597, 0.001434, 0.002529, 0.002555, 0.003671, 0.005011, 0.003727, 0.002396, 0.003053, 0.003079, 0.003727, 0.005683, 0.006795, 0.007031, 0.007031, 0.005992, 0.006619, 0.005683, 0.005623, 0.008804, 0.006194, 0.006482, 0.008409, 0.00543, 0.004899, 0.005011, 0.005378, 0.007877, 0.00777, 0.009096, 0.015344, 0.020876, 0.011518, 0.010372, 0.017447, 0.016528, 0.020876, 0.015694, 0.027463, 0.028695, 0.024393, 0.049374, 0.032017, 0.015078, 0.015694, 0.014075, 0.008624, 0.008075, 0.007495, 0.014783, 0.009294, 0.007177, 0.004577, 0.004646, 0.004513, 0.003963, 0.002881, 0.002117, 0.002276, 0.001692, 0.001722, 0.001748, 0.001434, 0.00225, 0.002366, 0.002336, 0.002276, 0.002194, 0.001533, 0.001541, 0.001434, 0.001417, 0.001232, 0.001808, 0.001855, 0.002881, 0.00243, 0.002435, 0.003341, 0.00407, 0.004315, 0.003366, 0.002366, 0.002336, 0.002512, 0.002512, 0.003757, 0.005378, 0.00558, 0.006701, 0.005992, 0.006245, 0.007315, 0.011342, 0.012491, 0.021816, 0.010926, 0.021381, 0.047319, 0.049374, 0.06312, 0.092881, 0.078022, 0.139895, 0.206376, 0.118441, 0.21291, 0.137348, 0.0704, 0.088832, 0.111485, 0.147574, 0.067594, 0.098513, 0.094817, 0.035586, 0.019109, 0.028107, 0.016021, 0.013613, 0.00962, 0.010926, 0.010926, 0.01227, 0.008409, 0.006795, 0.009187, 0.005734, 0.007031, 0.010131, 0.013821, 0.014783, 0.015078, 0.026338, 0.01227, 0.012727, 0.014586, 0.026892, 0.018787, 0.030611, 0.031287, 0.026338, 0.012491, 0.007259, 0.009294, 0.010221, 0.00962, 0.005872, 0.007259, 0.005086, 0.004483, 0.00359, 0.002327, 0.00152, 0.001572, 0.001722, 0.001202, 0.001722, 0.001722, 0.001687, 0.001778, 0.001541, 0.002276, 0.003276, 0.00389, 0.003821, 0.004899, 0.006701, 0.007495, 0.010221, 0.009187, 0.010926, 0.010926, 0.024393, 0.051831, 0.051831, 0.111485, 0.196879, 0.182256, 0.17593, 0.185198, 0.161087, 0.216401, 0.203355, 0.109221, 0.167087, 0.098513, 0.047319, 0.024393, 0.024393, 0.023963, 0.028695, 0.013437, 0.019401, 0.017447, 0.008723, 0.008624, 0.005992, 0.006078, 0.005378, 0.003555, 0.004899, 0.003555, 0.003298, 0.00243, 0.002396, 0.001649, 0.001602, 0.001572, 0.001305, 0.001743, 0.001, 0.001533, 0.002117, 0.001687, 0.001748, 0.002211, 0.001318, 0.001786, 0.001709, 0.001533, 0.00152, 0.00152, 0.001499, 0.001048, 0.001172, 0.001305, 0.001288, 0.001417, 0.001408, 0.002276, 0.002366, 0.003804, 0.003246, 0.003246, 0.003405, 0.002512, 0.003246, 0.004899, 0.003478, 0.002512, 0.003212, 0.003555, 0.003053, 0.003701, 0.003366, 0.003727, 0.004646, 0.005011, 0.007031, 0.010509, 0.011342, 0.007315, 0.007091, 0.005378, 0.00515, 0.004315, 0.003963, 0.00292, 0.00316, 0.004513, 0.004513, 0.004899, 0.005683, 0.006701, 0.008804, 0.016528, 0.016257, 0.013265, 0.011342, 0.010372, 0.006421, 0.006142, 0.006078, 0.006039, 0.007555, 0.006482, 0.005872, 0.005872, 0.006245, 0.004247, 0.003607, 0.003341, 0.00225, 0.001675, 0.001675, 0.001112, 0.000704, 0.000477, 0.000674, 0.001112, 0.001142, 0.002035, 0.00152, 0.00243, 0.002512, 0.002194, 0.002155, 0.002138, 0.002976, 0.003341, 0.003555, 0.002606, 0.00283, 0.00283, 0.00316, 0.003053, 0.003431, 0.004135, 0.005992, 0.005683, 0.005623, 0.00389, 0.002555, 0.002435, 0.001499, 0.001597, 0.001602, 0.002512, 0.002727, 0.002014, 0.002349, 0.002014, 0.002276, 0.003478, 0.005011, 0.00515, 0.005378, 0.006795, 0.005683, 0.004388, 0.004577, 0.004736, 0.006894, 0.010372, 0.018787, 0.043307, 0.035586, 0.036378, 0.015344, 0.022667, 0.045352, 0.026892, 0.047319, 0.058088, 0.024826, 0.024393, 0.051831, 0.047319, 0.03976, 0.085092, 0.086953, 0.06184, 0.028695, 0.020876, 0.011669, 0.009401, 0.006142, 0.004483, 0.006194, 0.006894, 0.006142, 0.004577, 0.006039, 0.007555, 0.010131, 0.016528, 0.008895, 0.006619, 0.006619, 0.006619, 0.006482, 0.008525, 0.008525, 0.013437, 0.020165, 0.043307, 0.060549, 0.090864, 0.090864, 0.090864, 0.132295, 0.118441, 0.118441, 0.111485, 0.051831, 0.03976, 0.021816, 0.023087, 0.029376, 0.031287, 0.024826, 0.020522, 0.01227, 0.009728, 0.008409, 0.005872, 0.00543, 0.003864, 0.00316, 0.003727, 0.003821, 0.003276, 0.004431, 0.004247, 0.004247, 0.004315, 0.004976, 0.006894, 0.011342, 0.014315, 0.013821, 0.016826, 0.013821, 0.014315, 0.014586, 0.017797, 0.031287, 0.018106, 0.029376, 0.064632, 0.083462, 0.078022, 0.079919, 0.078022, 0.15284, 0.161087, 0.167087, 0.164327, 0.170161, 0.111485, 0.111485, 0.088832, 0.094817, 0.15284, 0.247041, 0.268042, 0.196879, 0.10481, 0.17593, 0.219301, 0.132295, 0.134866, 0.134866, 0.134866, 0.15008, 0.088832, 0.086953, 0.155435, 0.100716, 0.05306, 0.074921, 0.069024, 0.092881, 0.069024, 0.069024, 0.067594, 0.060549, 0.076542, 0.094817, 0.092881, 0.071867, 0.137348, 0.079919, 0.079919, 0.142424, 0.086953, 0.147574, 0.122885, 0.096677, 0.129801, 0.196879, 0.173081, 0.147574, 0.111485, 0.122885, 0.085092, 0.055536], '')</t>
  </si>
  <si>
    <t xml:space="preserve">F5RWK7|F5RWK7_9ENTR Transporter OS=Enterobacter hormaechei ATCC 49162 </t>
  </si>
  <si>
    <t>([0.001112, 0.000833, 0.001048, 0.000923, 0.001408, 0.00155, 0.001172, 0.000854, 0.001232, 0.000983, 0.001335, 0.001692, 0.001675, 0.00155, 0.001061, 0.001374, 0.001675, 0.002276, 0.003276, 0.004577, 0.003821, 0.005318, 0.005378, 0.006245, 0.005932, 0.004315, 0.004358, 0.006988, 0.013437, 0.013613, 0.029376, 0.015694, 0.014586, 0.021381, 0.021381, 0.046336, 0.029376, 0.020165, 0.020876, 0.014783, 0.015694, 0.035586, 0.038858, 0.098513, 0.096677, 0.134866, 0.116183, 0.064632, 0.064632, 0.029376, 0.017447, 0.016826, 0.016528, 0.015078, 0.010672, 0.011669, 0.009187, 0.009977, 0.013613, 0.008156, 0.006619, 0.006421, 0.005992, 0.003963, 0.002705, 0.002727, 0.003431, 0.004483, 0.006039, 0.003804, 0.004899, 0.007177, 0.006039, 0.005683, 0.00407, 0.005799, 0.00389, 0.003053, 0.003079, 0.003555, 0.003671, 0.004388, 0.004358, 0.003341, 0.004976, 0.004689, 0.004161, 0.004315, 0.005086, 0.004208, 0.006374, 0.004247, 0.002727, 0.002327, 0.003478, 0.003276, 0.003276, 0.003298, 0.003804, 0.00515, 0.00515, 0.005223, 0.004208, 0.003109, 0.003014, 0.001778, 0.002349, 0.002761, 0.001808, 0.001855, 0.003014, 0.003053, 0.004577, 0.004646, 0.006567, 0.005734, 0.006374, 0.005683, 0.009015, 0.014586, 0.011342, 0.008276, 0.010672, 0.01227, 0.021816, 0.021816, 0.025762, 0.037156, 0.042364, 0.060549, 0.056825, 0.020876, 0.015344, 0.009483, 0.00962, 0.007259, 0.005683, 0.008075, 0.010221, 0.006533, 0.004775, 0.003924, 0.003478, 0.002606, 0.003804, 0.003804, 0.003757, 0.004513, 0.004513, 0.003298, 0.002727, 0.001778, 0.002705, 0.00243, 0.002211, 0.003053, 0.002761, 0.004513, 0.00389, 0.002761, 0.003804, 0.004775, 0.006894, 0.011518, 0.013265, 0.012727, 0.012491, 0.023087, 0.031287, 0.016257, 0.014783, 0.021381, 0.028695, 0.018106, 0.037156, 0.069024, 0.0704, 0.109221, 0.047319, 0.051831, 0.088832, 0.055536, 0.029376, 0.026892, 0.024826, 0.051831, 0.055536, 0.056825, 0.059222, 0.029376, 0.030003, 0.064632, 0.088832, 0.092881, 0.071867, 0.071867, 0.048328, 0.055536, 0.069024, 0.125101, 0.158265, 0.102787, 0.185198, 0.281712, 0.281712, 0.243554, 0.243554, 0.222385, 0.222385, 0.222385, 0.339168, 0.342579, 0.222385, 0.125101, 0.096677, 0.196879, 0.106997, 0.182256, 0.182256, 0.194234, 0.21291, 0.21291, 0.288399, 0.167087, 0.167087, 0.17593, 0.209395, 0.139895, 0.116183, 0.120615, 0.106997, 0.120615, 0.196879, 0.295083, 0.394753, 0.398279, 0.295083, 0.318242, 0.264545, 0.257454, 0.268042, 0.26085, 0.167087, 0.179055, 0.275179, 0.18812, 0.109221, 0.11371, 0.106997, 0.086953, 0.088832, 0.090864, 0.0704, 0.078022, 0.046336, 0.028107, 0.064632, 0.109221, 0.11371, 0.096677, 0.074921, 0.0704, 0.069024, 0.122885, 0.067594, 0.056825, 0.059222, 0.11371, 0.11371, 0.179055, 0.182256, 0.17593, 0.109221, 0.109221, 0.109221, 0.179055, 0.179055, 0.102787, 0.0704, 0.129801, 0.21291, 0.247041, 0.155435, 0.155435, 0.096677, 0.158265, 0.200174, 0.257454, 0.164327, 0.185198, 0.182256, 0.15008, 0.139895, 0.222385, 0.203355, 0.191378, 0.203355, 0.298791, 0.278302, 0.318242, 0.216401, 0.129801, 0.098513, 0.170161, 0.182256, 0.179055, 0.15284, 0.081712, 0.06312, 0.069024, 0.060549, 0.033407, 0.036378, 0.03976, 0.021816, 0.028107, 0.030003, 0.017797, 0.013821, 0.025762, 0.032017, 0.028107, 0.038042, 0.048328, 0.048328, 0.024393, 0.026892, 0.032017, 0.060549, 0.094817, 0.083462, 0.094817, 0.179055, 0.275179, 0.179055, 0.196879, 0.194234, 0.179055, 0.26085, 0.318242, 0.324872, 0.321458, 0.311707, 0.264545, 0.17593, 0.17593, 0.264545, 0.335645, 0.339168, 0.366687, 0.275179, 0.380708, 0.374039, 0.281712, 0.232838, 0.324872, 0.324872, 0.229226, 0.247041, 0.15008, 0.144935, 0.15008, 0.078022, 0.170161, 0.257454, 0.352862, 0.339168, 0.352862, 0.264545, 0.278302, 0.247041, 0.25031, 0.232838, 0.222385, 0.185198, 0.18812, 0.158265, 0.127496, 0.167087, 0.096677, 0.155435, 0.137348, 0.0704, 0.164327, 0.129801, 0.118441, 0.122885, 0.132295, 0.125101, 0.137348, 0.116183, 0.055536, 0.098513, 0.098513, 0.048328, 0.092881, 0.058088, 0.083462, 0.10481, 0.085092, 0.15008, 0.092881, 0.106997, 0.185198, 0.094817, 0.098513, 0.058088, 0.060549, 0.058088, 0.034068, 0.032017, 0.022306, 0.046336, 0.044297, 0.025316, 0.055536, 0.060549, 0.11371, 0.122885, 0.185198, 0.18812, 0.116183, 0.132295, 0.147574, 0.132295, 0.134866, 0.164327, 0.26085, 0.222385, 0.225814, 0.328603, 0.401658, 0.401658, 0.398279, 0.374039, 0.447574, 0.418646, 0.398279, 0.387226, 0.318242, 0.281712, 0.349426, 0.454136, 0.557691, 0.461924], '')</t>
  </si>
  <si>
    <t xml:space="preserve">F5RWK8|F5RWK8_9ENTR DUF1107 domain-containing protein OS=Enterobacter hormaechei ATCC 49162 </t>
  </si>
  <si>
    <t>([0.066181, 0.03976, 0.040537, 0.06312, 0.035586, 0.025762, 0.037156, 0.024826, 0.019109, 0.012727, 0.017138, 0.021816, 0.022667, 0.023087, 0.026338, 0.015078, 0.014783, 0.026338, 0.015344, 0.013265, 0.018106, 0.009728, 0.014315, 0.00962, 0.009728, 0.015694, 0.023963, 0.023963, 0.023963, 0.023963, 0.026892, 0.030611, 0.032017, 0.018787, 0.033407, 0.064632, 0.120615, 0.120615, 0.122885, 0.11371, 0.116183, 0.088832, 0.137348, 0.134866, 0.247041, 0.164327, 0.173081, 0.185198, 0.185198, 0.200174, 0.239899, 0.342579, 0.219301, 0.222385, 0.308712, 0.30533, 0.25031, 0.209395, 0.182256, 0.15008, 0.216401, 0.18812, 0.25406, 0.288399, 0.25406, 0.21291, 0.311707, 0.236433], '')</t>
  </si>
  <si>
    <t xml:space="preserve">F5RWK9|F5RWK9_9ENTR Uncharacterized protein OS=Enterobacter hormaechei ATCC 49162 </t>
  </si>
  <si>
    <t>([0.0198, 0.013437, 0.019109, 0.020165, 0.014783, 0.021381, 0.032017, 0.023087, 0.016021, 0.023087, 0.031287, 0.038858, 0.073402, 0.029376, 0.027463, 0.024826, 0.021381, 0.020522, 0.027463, 0.05306, 0.090864, 0.081712, 0.15284, 0.073402, 0.096677, 0.164327, 0.158265, 0.142424, 0.142424, 0.15008, 0.06184, 0.046336, 0.031287, 0.028107, 0.0704, 0.032017, 0.050641, 0.067594, 0.041405, 0.023087, 0.013613, 0.013613, 0.024393, 0.011106, 0.022667, 0.021816, 0.021381, 0.014586, 0.015694, 0.025762, 0.026892, 0.048328, 0.060549, 0.094817, 0.092881, 0.069024, 0.11371, 0.120615, 0.090864, 0.137348, 0.200174, 0.291804, 0.247041, 0.191378, 0.387226], '')</t>
  </si>
  <si>
    <t xml:space="preserve">F5RWL0|F5RWL0_9ENTR Transcriptional regulator YtfJ OS=Enterobacter hormaechei ATCC 49162 </t>
  </si>
  <si>
    <t>([0.060549, 0.037156, 0.025316, 0.018787, 0.034884, 0.025316, 0.026892, 0.029376, 0.038858, 0.041405, 0.058088, 0.078022, 0.043307, 0.079919, 0.078022, 0.071867, 0.125101, 0.191378, 0.161087, 0.21291, 0.271506, 0.271506, 0.349426, 0.342579, 0.394753, 0.370445, 0.458154, 0.494003, 0.541878, 0.458154, 0.401658, 0.311707, 0.30533, 0.408655, 0.401658, 0.401658, 0.298791, 0.284882, 0.191378, 0.25031, 0.194234, 0.100716, 0.155435, 0.155435, 0.206376, 0.243554, 0.161087, 0.137348, 0.137348, 0.127496, 0.139895, 0.209395, 0.225814, 0.164327, 0.158265, 0.158265, 0.098513, 0.15008, 0.15008, 0.232838, 0.236433, 0.264545, 0.328603, 0.311707, 0.328603, 0.356642, 0.359901, 0.414856, 0.447574, 0.36309, 0.298791, 0.377384, 0.346032, 0.318242, 0.380708, 0.342579, 0.308712, 0.398279, 0.31487, 0.349426, 0.359901, 0.366687, 0.370445, 0.308712, 0.31487, 0.30533, 0.311707, 0.301917, 0.239899, 0.17593, 0.268042, 0.335645, 0.332115, 0.370445, 0.436924, 0.346032, 0.40511, 0.433034, 0.433034, 0.549308, 0.476583, 0.36309, 0.288399, 0.288399, 0.374039, 0.366687, 0.284882, 0.291804, 0.284882, 0.387226, 0.450668, 0.436924, 0.349426, 0.26085, 0.284882, 0.225814, 0.31487, 0.288399, 0.18812, 0.125101, 0.086953, 0.109221, 0.185198, 0.25406, 0.25406, 0.194234, 0.196879, 0.275179, 0.26085, 0.236433, 0.144935, 0.15284, 0.098513, 0.161087, 0.247041, 0.219301, 0.298791, 0.298791, 0.268042, 0.288399, 0.311707, 0.311707, 0.225814, 0.239899, 0.229226, 0.243554, 0.308712, 0.308712, 0.247041, 0.25406, 0.196879, 0.219301, 0.209395, 0.301917, 0.295083, 0.26085, 0.179055, 0.185198, 0.191378, 0.219301, 0.311707, 0.311707, 0.377384, 0.461924, 0.387226, 0.328603, 0.291804, 0.209395, 0.139895, 0.196879, 0.18812, 0.194234, 0.179055, 0.194234, 0.18812, 0.161087, 0.155435, 0.206376, 0.173081, 0.139895, 0.102787, 0.069024, 0.088832, 0.058088, 0.034884], '')</t>
  </si>
  <si>
    <t>[28, 99]</t>
  </si>
  <si>
    <t xml:space="preserve">F5RWL3|F5RWL3_9ENTR HxlR family transcriptional regulator OS=Enterobacter hormaechei ATCC 49162 </t>
  </si>
  <si>
    <t>([0.545602, 0.494003, 0.517562, 0.557691, 0.58069, 0.622677, 0.517562, 0.40511, 0.394753, 0.4292, 0.454136, 0.42561, 0.458154, 0.447574, 0.436924, 0.549308, 0.447574, 0.359901, 0.436924, 0.444081, 0.359901, 0.36309, 0.401658, 0.401658, 0.284882, 0.284882, 0.209395, 0.209395, 0.229226, 0.185198, 0.116183, 0.096677, 0.085092, 0.071867, 0.078022, 0.079919, 0.076542, 0.116183, 0.173081, 0.096677, 0.094817, 0.118441, 0.0704, 0.0704, 0.071867, 0.132295, 0.109221, 0.155435, 0.222385, 0.243554, 0.318242, 0.408655, 0.433034, 0.480142, 0.398279, 0.384043, 0.387226, 0.380708, 0.298791, 0.30533, 0.387226, 0.308712, 0.349426, 0.433034, 0.447574, 0.444081, 0.335645, 0.308712, 0.318242, 0.31487, 0.31487, 0.31487, 0.209395, 0.239899, 0.209395, 0.222385, 0.25406, 0.275179, 0.281712, 0.295083, 0.301917, 0.232838, 0.308712, 0.219301, 0.219301, 0.236433, 0.203355, 0.311707, 0.295083, 0.295083, 0.232838, 0.298791, 0.311707, 0.40511, 0.308712, 0.346032, 0.384043, 0.278302, 0.222385, 0.229226, 0.18812, 0.109221, 0.191378, 0.134866, 0.21291, 0.216401, 0.21291, 0.247041, 0.182256, 0.225814, 0.18812, 0.164327, 0.164327, 0.161087, 0.173081, 0.229226, 0.225814, 0.222385, 0.278302, 0.281712, 0.239899, 0.339168, 0.433034, 0.394753, 0.468512, 0.422041, 0.377384, 0.288399], '')</t>
  </si>
  <si>
    <t>[0, 2, 3, 4, 5, 6, 15]</t>
  </si>
  <si>
    <t xml:space="preserve">F5RWL4|F5RWL4_9ENTR NmrA family protein OS=Enterobacter hormaechei ATCC 49162 </t>
  </si>
  <si>
    <t>([0.085092, 0.118441, 0.161087, 0.222385, 0.164327, 0.098513, 0.142424, 0.18812, 0.134866, 0.094817, 0.116183, 0.147574, 0.167087, 0.229226, 0.295083, 0.288399, 0.298791, 0.236433, 0.170161, 0.147574, 0.083462, 0.092881, 0.098513, 0.10481, 0.116183, 0.144935, 0.232838, 0.185198, 0.185198, 0.236433, 0.236433, 0.239899, 0.236433, 0.31487, 0.275179, 0.236433, 0.173081, 0.116183, 0.194234, 0.268042, 0.264545, 0.374039, 0.352862, 0.359901, 0.359901, 0.342579, 0.342579, 0.311707, 0.236433, 0.225814, 0.268042, 0.321458, 0.232838, 0.243554, 0.236433, 0.173081, 0.25406, 0.321458, 0.308712, 0.222385, 0.147574, 0.10481, 0.094817, 0.155435, 0.147574, 0.15008, 0.090864, 0.109221, 0.137348, 0.236433, 0.196879, 0.158265, 0.194234, 0.291804, 0.284882, 0.301917, 0.30533, 0.194234, 0.209395, 0.26085, 0.311707, 0.390993, 0.454136, 0.418646, 0.418646, 0.349426, 0.321458, 0.288399, 0.200174, 0.164327, 0.096677, 0.122885, 0.144935, 0.086953, 0.048328, 0.050641, 0.037156, 0.064632, 0.11371, 0.102787, 0.147574, 0.11371, 0.11371, 0.085092, 0.111485, 0.076542, 0.129801, 0.142424, 0.17593, 0.284882, 0.321458, 0.433034, 0.444081, 0.41194, 0.414856, 0.465241, 0.472492, 0.505461, 0.483068, 0.401658, 0.436924, 0.31487, 0.366687, 0.295083, 0.298791, 0.284882, 0.366687, 0.342579, 0.239899, 0.219301, 0.206376, 0.219301, 0.21291, 0.125101, 0.094817, 0.122885, 0.144935, 0.106997, 0.132295, 0.161087, 0.203355, 0.116183, 0.203355, 0.247041, 0.318242, 0.332115, 0.222385, 0.173081, 0.173081, 0.222385, 0.281712, 0.271506, 0.275179, 0.257454, 0.346032, 0.332115, 0.332115, 0.332115, 0.332115, 0.30533, 0.271506, 0.275179, 0.366687, 0.25031, 0.209395, 0.18812, 0.216401, 0.295083, 0.30533, 0.30533, 0.278302, 0.216401, 0.216401, 0.219301, 0.243554, 0.243554, 0.346032, 0.346032, 0.346032, 0.374039, 0.30533, 0.209395, 0.268042, 0.179055, 0.232838, 0.26085, 0.301917, 0.346032, 0.342579, 0.281712, 0.291804, 0.275179, 0.36309, 0.390993, 0.291804, 0.239899, 0.21291, 0.225814, 0.18812, 0.18812, 0.18812, 0.26085, 0.349426, 0.324872, 0.394753, 0.465241, 0.40511, 0.398279, 0.291804, 0.339168, 0.447574, 0.36309, 0.436924, 0.465241, 0.40511, 0.497853, 0.418646, 0.418646, 0.359901, 0.40511, 0.332115, 0.332115, 0.31487, 0.284882, 0.284882, 0.216401, 0.216401, 0.243554, 0.236433, 0.25406, 0.209395, 0.219301, 0.26085, 0.191378, 0.144935, 0.185198, 0.167087, 0.281712, 0.318242, 0.349426, 0.349426, 0.422041, 0.433034, 0.4292, 0.461924, 0.387226, 0.36309, 0.342579, 0.387226, 0.387226, 0.461924, 0.5017, 0.398279, 0.433034, 0.505461, 0.458154, 0.359901, 0.359901, 0.342579, 0.377384, 0.384043, 0.418646, 0.461924, 0.384043, 0.356642, 0.380708, 0.454136, 0.494003, 0.472492, 0.4292, 0.349426, 0.278302, 0.25031, 0.30533, 0.281712, 0.26085, 0.324872, 0.414856, 0.394753, 0.36309, 0.264545, 0.209395], '')</t>
  </si>
  <si>
    <t>[117, 251, 254]</t>
  </si>
  <si>
    <t xml:space="preserve">F5RWL5|F5RWL5_9ENTR AraC-family transcriptional regulator OS=Enterobacter hormaechei ATCC 49162 </t>
  </si>
  <si>
    <t>([0.694846, 0.694846, 0.728858, 0.73685, 0.707965, 0.699094, 0.538167, 0.541878, 0.549308, 0.476583, 0.472492, 0.529623, 0.4292, 0.454136, 0.525368, 0.414856, 0.41194, 0.321458, 0.332115, 0.324872, 0.295083, 0.271506, 0.203355, 0.194234, 0.203355, 0.144935, 0.137348, 0.139895, 0.161087, 0.18812, 0.257454, 0.284882, 0.264545, 0.356642, 0.308712, 0.203355, 0.284882, 0.191378, 0.268042, 0.359901, 0.278302, 0.31487, 0.321458, 0.401658, 0.380708, 0.387226, 0.472492, 0.384043, 0.483068, 0.370445, 0.335645, 0.342579, 0.335645, 0.349426, 0.332115, 0.271506, 0.349426, 0.321458, 0.422041, 0.41194, 0.408655, 0.42561, 0.346032, 0.346032, 0.301917, 0.339168, 0.349426, 0.366687, 0.494003, 0.414856, 0.51388, 0.525368, 0.525368, 0.549308, 0.534167, 0.509769, 0.618285, 0.671169, 0.707965, 0.685117, 0.529623, 0.525368, 0.490133, 0.553315, 0.497853, 0.476583, 0.366687, 0.25031, 0.26085, 0.271506, 0.366687, 0.284882, 0.196879, 0.209395, 0.209395, 0.155435, 0.179055, 0.17593, 0.102787, 0.096677, 0.094817, 0.092881, 0.043307, 0.037156, 0.043307, 0.059222, 0.058088, 0.10481, 0.164327, 0.15008, 0.132295, 0.147574, 0.142424, 0.209395, 0.191378, 0.18812, 0.264545, 0.17593, 0.17593, 0.268042, 0.18812, 0.120615, 0.139895, 0.25406, 0.284882, 0.155435, 0.15008, 0.21291, 0.222385, 0.232838, 0.264545, 0.173081, 0.129801, 0.21291, 0.216401, 0.219301, 0.134866, 0.076542, 0.078022, 0.081712, 0.043307, 0.043307, 0.081712, 0.147574, 0.073402, 0.132295, 0.268042, 0.185198, 0.158265, 0.144935, 0.139895, 0.102787, 0.191378, 0.155435, 0.11371, 0.120615, 0.129801, 0.17593, 0.229226, 0.311707, 0.30533, 0.271506, 0.366687, 0.352862, 0.281712, 0.398279, 0.394753, 0.264545, 0.264545, 0.288399, 0.295083, 0.311707, 0.239899, 0.167087, 0.225814, 0.247041, 0.155435, 0.144935, 0.102787, 0.122885, 0.132295, 0.078022, 0.132295, 0.139895, 0.094817, 0.092881, 0.090864, 0.049374, 0.092881, 0.17593, 0.100716, 0.098513, 0.041405, 0.085092, 0.116183, 0.122885, 0.0704, 0.125101, 0.102787, 0.170161, 0.085092, 0.078022, 0.088832, 0.106997, 0.116183, 0.173081, 0.25031, 0.203355, 0.206376, 0.167087, 0.120615, 0.125101, 0.127496, 0.15284, 0.069024, 0.0704, 0.05306, 0.116183, 0.092881, 0.051831, 0.029376, 0.064632, 0.066181, 0.102787, 0.073402, 0.073402, 0.059222, 0.045352, 0.067594, 0.074921, 0.083462, 0.083462, 0.122885, 0.120615, 0.191378, 0.225814, 0.222385, 0.26085, 0.268042, 0.295083, 0.42561, 0.42561, 0.42561, 0.433034, 0.401658, 0.332115, 0.30533, 0.342579, 0.380708, 0.26085, 0.335645, 0.271506, 0.30533, 0.36309, 0.291804, 0.298791, 0.281712, 0.295083, 0.295083, 0.298791, 0.229226, 0.17593, 0.288399, 0.291804, 0.257454, 0.26085, 0.370445, 0.342579, 0.301917, 0.26085, 0.380708, 0.346032, 0.472492, 0.433034], '')</t>
  </si>
  <si>
    <t>[0, 1, 2, 3, 4, 5, 6, 7, 8, 11, 14, 70, 71, 72, 73, 74, 75, 76, 77, 78, 79, 80, 81, 83]</t>
  </si>
  <si>
    <t xml:space="preserve">F5RWL6|F5RWL6_9ENTR Membrane protein OS=Enterobacter hormaechei ATCC 49162 </t>
  </si>
  <si>
    <t>([0.008895, 0.009096, 0.006533, 0.005086, 0.005378, 0.006619, 0.005318, 0.005223, 0.004358, 0.005086, 0.004431, 0.003821, 0.002482, 0.001906, 0.001808, 0.002529, 0.002606, 0.001778, 0.001408, 0.002078, 0.00316, 0.003109, 0.003864, 0.004646, 0.004577, 0.003821, 0.003924, 0.005503, 0.006894, 0.010131, 0.010509, 0.009977, 0.018106, 0.028695, 0.024393, 0.024393, 0.011669, 0.011106, 0.015694, 0.015694, 0.015694, 0.008723, 0.011518, 0.006988, 0.005799, 0.008276, 0.013016, 0.010131, 0.010221, 0.006701, 0.006894, 0.006988, 0.007259, 0.007031, 0.008276, 0.013437, 0.014783, 0.014586, 0.015344, 0.020876, 0.025762, 0.01204, 0.016826, 0.011903, 0.022306, 0.028695, 0.020165, 0.019401, 0.026892, 0.014315, 0.013613, 0.008276, 0.00558, 0.005992, 0.004835, 0.003478, 0.003014, 0.002761, 0.003431, 0.003366, 0.003341, 0.003757, 0.005378, 0.006142, 0.007645, 0.008075, 0.007555, 0.009294, 0.009865, 0.007555, 0.007555, 0.007645, 0.011903, 0.023963, 0.020522, 0.037156, 0.046336, 0.036378, 0.018787, 0.028107, 0.034884, 0.015694, 0.012727, 0.012727, 0.008525, 0.006795, 0.004414, 0.00558, 0.005734, 0.005503, 0.006988, 0.010221, 0.018415, 0.010926, 0.009096, 0.009294, 0.008409, 0.011518, 0.013016, 0.016021, 0.016021, 0.0198, 0.023534, 0.023963, 0.014586, 0.014315, 0.020522, 0.025762, 0.026338, 0.014315, 0.009977, 0.007177, 0.005683, 0.005799, 0.005623, 0.005623, 0.008276, 0.005932, 0.005872, 0.006619, 0.008723, 0.00558, 0.006619, 0.009865, 0.007091, 0.009187, 0.009294, 0.007495, 0.009865, 0.006533, 0.009187, 0.012491, 0.018415, 0.015694, 0.010221, 0.010509, 0.010509, 0.006194, 0.006142, 0.006039, 0.004899, 0.003864, 0.004135, 0.00283, 0.002435, 0.002662, 0.001855, 0.002349, 0.002276, 0.002276, 0.003405, 0.002976, 0.003053, 0.002327, 0.002327, 0.002881, 0.004247, 0.004899, 0.008075, 0.013821, 0.014586, 0.020876, 0.03976, 0.048328, 0.064632, 0.044297, 0.06312, 0.137348, 0.137348, 0.239899, 0.196879, 0.10481, 0.081712, 0.088832, 0.079919, 0.170161, 0.106997, 0.090864, 0.040537, 0.018106, 0.016528, 0.009187, 0.007259, 0.006619, 0.007031, 0.006374, 0.006795, 0.005799, 0.004135, 0.004646, 0.004483, 0.00515, 0.007315, 0.010672, 0.010926, 0.009977, 0.008002, 0.007422, 0.008276, 0.007555, 0.011518, 0.013016, 0.024826, 0.049374, 0.026892, 0.018787, 0.014783, 0.014783, 0.024826, 0.024826, 0.018415, 0.012491, 0.010221, 0.006894, 0.005734, 0.004315, 0.004646, 0.004208, 0.005683, 0.003924, 0.004577, 0.004611, 0.003821, 0.002761, 0.002057, 0.002014, 0.002881, 0.003079, 0.003461, 0.003431, 0.004689, 0.005623, 0.00515, 0.006194, 0.009401, 0.008075, 0.007259, 0.007259, 0.009483, 0.010509, 0.010509, 0.009401, 0.007259, 0.005503, 0.008276, 0.011669, 0.011669, 0.009483, 0.016257, 0.01204, 0.008409, 0.005623, 0.005799, 0.00543, 0.003804, 0.003177, 0.003997, 0.005683, 0.00777, 0.006533, 0.006533, 0.010131, 0.010372, 0.009294, 0.018106, 0.013016, 0.008804, 0.013437, 0.009401, 0.008075, 0.007877, 0.007645, 0.008804, 0.006374, 0.009728, 0.010372, 0.009187, 0.006194, 0.005378, 0.004247, 0.004976, 0.004611, 0.004358, 0.006421, 0.009865, 0.009483, 0.012727, 0.019401, 0.012491, 0.013016, 0.018415, 0.026338, 0.050641, 0.098513, 0.118441, 0.100716, 0.142424, 0.200174, 0.311707, 0.346032, 0.447574, 0.42561, 0.408655, 0.380708, 0.301917], '')</t>
  </si>
  <si>
    <t xml:space="preserve">F5RWL7|F5RWL7_9ENTR Methyl-accepting chemotaxis protein I OS=Enterobacter hormaechei ATCC 49162 </t>
  </si>
  <si>
    <t>([0.006795, 0.005249, 0.006988, 0.006374, 0.005503, 0.004899, 0.004646, 0.004247, 0.00515, 0.004577, 0.004775, 0.00558, 0.006039, 0.004483, 0.004388, 0.00543, 0.005318, 0.004976, 0.004899, 0.003671, 0.004976, 0.006039, 0.006245, 0.006567, 0.009015, 0.013821, 0.022667, 0.040537, 0.079919, 0.038858, 0.076542, 0.064632, 0.060549, 0.109221, 0.11371, 0.11371, 0.137348, 0.144935, 0.247041, 0.284882, 0.346032, 0.352862, 0.275179, 0.370445, 0.370445, 0.318242, 0.196879, 0.120615, 0.10481, 0.056825, 0.122885, 0.122885, 0.15284, 0.158265, 0.102787, 0.17593, 0.111485, 0.122885, 0.120615, 0.109221, 0.129801, 0.098513, 0.086953, 0.10481, 0.10481, 0.096677, 0.118441, 0.170161, 0.229226, 0.229226, 0.321458, 0.21291, 0.222385, 0.25406, 0.247041, 0.324872, 0.236433, 0.335645, 0.339168, 0.25406, 0.191378, 0.247041, 0.335645, 0.301917, 0.387226, 0.398279, 0.311707, 0.225814, 0.236433, 0.281712, 0.25031, 0.247041, 0.349426, 0.339168, 0.25406, 0.268042, 0.264545, 0.257454, 0.158265, 0.120615, 0.116183, 0.196879, 0.200174, 0.200174, 0.264545, 0.264545, 0.206376, 0.30533, 0.408655, 0.447574, 0.346032, 0.349426, 0.356642, 0.352862, 0.257454, 0.366687, 0.370445, 0.377384, 0.377384, 0.468512, 0.40511, 0.408655, 0.374039, 0.321458, 0.324872, 0.203355, 0.21291, 0.26085, 0.206376, 0.203355, 0.139895, 0.139895, 0.10481, 0.094817, 0.098513, 0.158265, 0.155435, 0.086953, 0.094817, 0.170161, 0.137348, 0.127496, 0.200174, 0.206376, 0.25031, 0.21291, 0.31487, 0.31487, 0.311707, 0.359901, 0.352862, 0.394753, 0.436924, 0.538167, 0.538167, 0.458154, 0.366687, 0.352862, 0.461924, 0.335645, 0.321458, 0.384043, 0.461924, 0.465241, 0.4292, 0.384043, 0.332115, 0.321458, 0.284882, 0.281712, 0.275179, 0.17593, 0.209395, 0.264545, 0.275179, 0.295083, 0.36309, 0.468512, 0.377384, 0.352862, 0.458154, 0.36309, 0.264545, 0.196879, 0.120615, 0.088832, 0.106997, 0.17593, 0.118441, 0.11371, 0.0704, 0.042364, 0.050641, 0.028107, 0.021816, 0.014315, 0.009096, 0.006701, 0.006482, 0.008804, 0.006482, 0.004976, 0.006078, 0.006988, 0.00962, 0.014075, 0.015344, 0.010372, 0.007645, 0.007259, 0.009401, 0.009401, 0.014586, 0.023087, 0.025762, 0.018787, 0.029376, 0.055536, 0.055536, 0.055536, 0.045352, 0.047319, 0.069024, 0.069024, 0.085092, 0.094817, 0.058088, 0.092881, 0.15008, 0.257454, 0.25406, 0.222385, 0.278302, 0.278302, 0.257454, 0.318242, 0.418646, 0.42561, 0.380708, 0.444081, 0.356642, 0.308712, 0.370445, 0.398279, 0.440853, 0.374039, 0.374039, 0.476583, 0.433034, 0.433034, 0.40511, 0.465241, 0.374039, 0.374039, 0.366687, 0.374039, 0.311707, 0.298791, 0.216401, 0.18812, 0.21291, 0.318242, 0.394753, 0.390993, 0.40511, 0.398279, 0.374039, 0.275179, 0.26085, 0.291804, 0.25406, 0.247041, 0.295083, 0.284882, 0.311707, 0.268042, 0.26085, 0.324872, 0.335645, 0.414856, 0.394753, 0.390993, 0.370445, 0.374039, 0.41194, 0.418646, 0.422041, 0.521092, 0.59014, 0.541878, 0.545602, 0.486429, 0.51388, 0.509769, 0.642678, 0.59917, 0.604312, 0.608892, 0.570702, 0.58069, 0.570702, 0.585406, 0.59917, 0.562014, 0.56648, 0.486429, 0.461924, 0.461924, 0.465241, 0.468512, 0.521092, 0.538167, 0.608892, 0.585406, 0.570702, 0.525368, 0.562014, 0.608892, 0.517562, 0.521092, 0.422041, 0.4292, 0.483068, 0.480142, 0.509769, 0.509769, 0.553315, 0.549308, 0.538167, 0.521092, 0.553315, 0.549308, 0.468512, 0.436924, 0.454136, 0.444081, 0.41194, 0.349426, 0.349426, 0.4292, 0.4292, 0.525368, 0.529623, 0.472492, 0.444081, 0.447574, 0.440853, 0.468512, 0.476583, 0.476583, 0.394753, 0.370445, 0.36309, 0.342579, 0.408655, 0.398279, 0.342579, 0.324872, 0.401658, 0.394753, 0.311707, 0.31487, 0.216401, 0.203355, 0.288399, 0.324872, 0.239899, 0.173081, 0.15284, 0.100716, 0.111485, 0.15008, 0.15284, 0.10481, 0.179055, 0.15284, 0.127496, 0.17593, 0.219301, 0.206376, 0.225814, 0.30533, 0.328603, 0.414856, 0.408655, 0.31487, 0.281712, 0.295083, 0.30533, 0.30533, 0.374039, 0.384043, 0.349426, 0.377384, 0.444081, 0.346032, 0.346032, 0.377384, 0.377384, 0.401658, 0.377384, 0.36309, 0.328603, 0.301917, 0.298791, 0.318242, 0.318242, 0.339168, 0.374039, 0.359901, 0.30533, 0.321458, 0.31487, 0.380708, 0.374039, 0.387226, 0.468512, 0.42561, 0.433034, 0.401658, 0.398279, 0.42561, 0.42561, 0.377384, 0.342579, 0.359901, 0.356642, 0.41194, 0.414856, 0.414856, 0.505461, 0.570702, 0.517562, 0.521092, 0.4292, 0.366687, 0.359901, 0.328603, 0.332115, 0.324872, 0.356642, 0.295083, 0.301917, 0.311707, 0.30533, 0.342579, 0.328603, 0.328603, 0.271506, 0.247041, 0.275179, 0.239899, 0.268042, 0.311707, 0.311707, 0.401658, 0.468512, 0.458154, 0.486429, 0.465241, 0.476583, 0.480142, 0.483068, 0.472492, 0.461924, 0.521092, 0.480142, 0.454136, 0.454136, 0.517562, 0.570702, 0.575842, 0.529623, 0.541878, 0.529623, 0.51388, 0.521092, 0.494003, 0.494003, 0.418646, 0.444081, 0.444081, 0.454136, 0.525368, 0.497853, 0.465241, 0.465241, 0.509769, 0.51388, 0.465241, 0.418646, 0.418646, 0.436924, 0.509769, 0.472492, 0.440853, 0.433034, 0.346032, 0.384043, 0.40511, 0.454136, 0.454136, 0.41194, 0.332115, 0.243554, 0.264545, 0.206376, 0.239899, 0.264545, 0.298791, 0.328603, 0.380708, 0.301917, 0.281712, 0.25031, 0.25031, 0.311707, 0.247041, 0.31487, 0.311707, 0.31487, 0.275179, 0.374039, 0.394753, 0.4292, 0.534167, 0.585406, 0.613573, 0.56648, 0.538167, 0.497853, 0.490133, 0.538167, 0.58069, 0.608892, 0.557691, 0.618285, 0.575842, 0.541878, 0.534167, 0.505461, 0.461924, 0.529623, 0.458154, 0.444081, 0.458154, 0.422041, 0.328603, 0.408655], '')</t>
  </si>
  <si>
    <t>[153, 154, 287, 288, 289, 290, 292, 293, 294, 295, 296, 297, 298, 299, 300, 301, 302, 303, 304, 310, 311, 312, 313, 314, 315, 316, 317, 318, 319, 324, 325, 326, 327, 328, 329, 330, 331, 341, 342, 430, 431, 432, 433, 465, 469, 470, 471, 472, 473, 474, 475, 476, 483, 487, 488, 493, 525, 526, 527, 528, 529, 532, 533, 534, 535, 536, 537, 538, 539, 540, 542]</t>
  </si>
  <si>
    <t xml:space="preserve">F5RWL9|F5RWL9_9ENTR APC family amino acid-polyamine-organocation transporter OS=Enterobacter hormaechei ATCC 49162 </t>
  </si>
  <si>
    <t>([0.050641, 0.098513, 0.085092, 0.120615, 0.139895, 0.200174, 0.239899, 0.257454, 0.167087, 0.191378, 0.21291, 0.281712, 0.25406, 0.25031, 0.247041, 0.328603, 0.321458, 0.295083, 0.346032, 0.281712, 0.219301, 0.158265, 0.074921, 0.098513, 0.092881, 0.074921, 0.032017, 0.029376, 0.032017, 0.064632, 0.031287, 0.014586, 0.010221, 0.017447, 0.016021, 0.014783, 0.014586, 0.016257, 0.015344, 0.014075, 0.013821, 0.018787, 0.023534, 0.055536, 0.05306, 0.025762, 0.017797, 0.014783, 0.010131, 0.006482, 0.005378, 0.005318, 0.005734, 0.006988, 0.004577, 0.003821, 0.002705, 0.001743, 0.001069, 0.001211, 0.000906, 0.001417, 0.001417, 0.001142, 0.000958, 0.001155, 0.001112, 0.001069, 0.001172, 0.001499, 0.002366, 0.001936, 0.003014, 0.002761, 0.002761, 0.004208, 0.003366, 0.004513, 0.007177, 0.007031, 0.008002, 0.009977, 0.010509, 0.008276, 0.007031, 0.007031, 0.007091, 0.007422, 0.009483, 0.016257, 0.009401, 0.005683, 0.008624, 0.00777, 0.008525, 0.008804, 0.005932, 0.006701, 0.004513, 0.003727, 0.004161, 0.003701, 0.002881, 0.00283, 0.003997, 0.004577, 0.003997, 0.003804, 0.003924, 0.003478, 0.003053, 0.00316, 0.004775, 0.00407, 0.002688, 0.003246, 0.003246, 0.003014, 0.003014, 0.002881, 0.003701, 0.004976, 0.004431, 0.005623, 0.005683, 0.004208, 0.00389, 0.00389, 0.003701, 0.003405, 0.003804, 0.003405, 0.003431, 0.002529, 0.002057, 0.002211, 0.001709, 0.001623, 0.001778, 0.002606, 0.002881, 0.002336, 0.00243, 0.002606, 0.002688, 0.002117, 0.001743, 0.002435, 0.003079, 0.002503, 0.00389, 0.002881, 0.002727, 0.002503, 0.0028, 0.003298, 0.003276, 0.004577, 0.003366, 0.003671, 0.003109, 0.003177, 0.002705, 0.002349, 0.002155, 0.001481, 0.001391, 0.001687, 0.001687, 0.00103, 0.000945, 0.000648, 0.000854, 0.000799, 0.00146, 0.001602, 0.001288, 0.001906, 0.001855, 0.002976, 0.003924, 0.004513, 0.004835, 0.006482, 0.006482, 0.009294, 0.008409, 0.00962, 0.013613, 0.008276, 0.008804, 0.013437, 0.020522, 0.034884, 0.074921, 0.037156, 0.017138, 0.048328, 0.046336, 0.049374, 0.020165, 0.018415, 0.018415, 0.014075, 0.007645, 0.007645, 0.008002, 0.008075, 0.009728, 0.006795, 0.008804, 0.009096, 0.005503, 0.004577, 0.003014, 0.00231, 0.003109, 0.003405, 0.003405, 0.00243, 0.001743, 0.002606, 0.002727, 0.002881, 0.003821, 0.005086, 0.006374, 0.006533, 0.01078, 0.011342, 0.023963, 0.037156, 0.067594, 0.15284, 0.10481, 0.25406, 0.352862, 0.30533, 0.31487, 0.30533, 0.414856, 0.394753, 0.422041, 0.298791, 0.291804, 0.225814, 0.170161, 0.111485, 0.044297, 0.020876, 0.01227, 0.006619, 0.005378, 0.003864, 0.0028, 0.00283, 0.001786, 0.001499, 0.001687, 0.001786, 0.001748, 0.002057, 0.002155, 0.001872, 0.002623, 0.002014, 0.002211, 0.003341, 0.003924, 0.005932, 0.008624, 0.013821, 0.014075, 0.011669, 0.023963, 0.024393, 0.021381, 0.024826, 0.018415, 0.01227, 0.019401, 0.010509, 0.010372, 0.013016, 0.010672, 0.009187, 0.012727, 0.010926, 0.006701, 0.006795, 0.004513, 0.003607, 0.002555, 0.002727, 0.003671, 0.003341, 0.003924, 0.005086, 0.006482, 0.009015, 0.010221, 0.01078, 0.018415, 0.016021, 0.013265, 0.009096, 0.010509, 0.011342, 0.019401, 0.03976, 0.025762, 0.032017, 0.023087, 0.038042, 0.038858, 0.027463, 0.030003, 0.046336, 0.06184, 0.037156, 0.028695, 0.045352, 0.038858, 0.030003, 0.013821, 0.016826, 0.037156, 0.0198, 0.018106, 0.019109, 0.018787, 0.019401, 0.021816, 0.059222, 0.043307, 0.086953, 0.11371, 0.05306, 0.048328, 0.0198, 0.031287, 0.025316, 0.011903, 0.009015, 0.007091, 0.00777, 0.009096, 0.008895, 0.009483, 0.007177, 0.005992, 0.004161, 0.003341, 0.003341, 0.003246, 0.003963, 0.003864, 0.003079, 0.003079, 0.002976, 0.003963, 0.002662, 0.003478, 0.004208, 0.003757, 0.00543, 0.008075, 0.006142, 0.006078, 0.006894, 0.006421, 0.005503, 0.004976, 0.006142, 0.00515, 0.003864, 0.002581, 0.002705, 0.002503, 0.002503, 0.001722, 0.001541, 0.002435, 0.00155, 0.001335, 0.00146, 0.000876, 0.000859, 0.001271, 0.001335, 0.00155, 0.002482, 0.003405, 0.003727, 0.004358, 0.007031, 0.00962, 0.015344, 0.009015, 0.008723, 0.014075, 0.018106, 0.033407, 0.018106, 0.037156, 0.076542, 0.064632, 0.094817, 0.05306, 0.025316, 0.015078, 0.009728, 0.007177, 0.006421, 0.005799, 0.003924, 0.002881, 0.001778, 0.001408, 0.001391, 0.001572, 0.001061, 0.000842, 0.000773, 0.00076, 0.000842, 0.000842, 0.001335, 0.001675, 0.00231, 0.003276, 0.003607, 0.003341, 0.0028, 0.002482, 0.003864, 0.006194, 0.00558, 0.006039, 0.004921, 0.004835, 0.005378, 0.005249, 0.007315, 0.004921, 0.007031, 0.004611, 0.003727, 0.002349, 0.001533, 0.001481, 0.001481, 0.001743, 0.002581, 0.003053, 0.003431, 0.003341, 0.002482, 0.003607, 0.004247, 0.005683, 0.007031, 0.007031, 0.009483, 0.007645, 0.011342, 0.008895, 0.015078, 0.019401], '')</t>
  </si>
  <si>
    <t xml:space="preserve">F5RWM1|F5RWM1_9ENTR Opacity associated protein OapA OS=Enterobacter hormaechei ATCC 49162 </t>
  </si>
  <si>
    <t>([0.308712, 0.366687, 0.264545, 0.30533, 0.349426, 0.380708, 0.418646, 0.444081, 0.36309, 0.318242, 0.311707, 0.284882, 0.284882, 0.200174, 0.111485, 0.203355, 0.216401, 0.137348, 0.129801, 0.129801, 0.194234, 0.18812, 0.10481, 0.106997, 0.064632, 0.034068, 0.028695, 0.026892, 0.028695, 0.041405, 0.042364, 0.049374, 0.074921, 0.044297, 0.078022, 0.081712, 0.0704, 0.067594, 0.120615, 0.194234, 0.191378, 0.182256, 0.18812, 0.284882, 0.36309, 0.447574, 0.553315, 0.585406, 0.557691, 0.51388, 0.575842, 0.666105, 0.675549, 0.545602, 0.671169, 0.56648, 0.699094, 0.73685, 0.741537, 0.632174, 0.59014, 0.585406, 0.497853, 0.401658, 0.40511, 0.387226, 0.41194, 0.4292, 0.440853, 0.370445, 0.398279, 0.298791, 0.275179, 0.291804, 0.414856, 0.332115, 0.433034, 0.468512, 0.366687, 0.370445, 0.444081, 0.465241, 0.472492, 0.476583, 0.497853, 0.414856, 0.444081, 0.394753, 0.311707, 0.232838, 0.25031, 0.194234, 0.194234, 0.219301, 0.129801, 0.073402, 0.073402, 0.071867, 0.060549, 0.096677, 0.092881, 0.102787, 0.111485, 0.073402, 0.127496, 0.18812, 0.236433, 0.257454, 0.21291, 0.281712, 0.346032, 0.433034, 0.472492, 0.575842, 0.483068, 0.618285, 0.608892, 0.720929, 0.685117, 0.703578, 0.694846, 0.707965, 0.724957, 0.724957, 0.83125, 0.83125, 0.827927, 0.859585, 0.865454, 0.894241, 0.901269, 0.905695, 0.905695, 0.871313, 0.798249, 0.876521, 0.885302, 0.934618, 0.936162, 0.947281, 0.956248, 0.959312, 0.959312, 0.910643, 0.891961, 0.894241, 0.819762, 0.834292, 0.859585, 0.84206, 0.894241, 0.827927, 0.83125, 0.834292, 0.910643, 0.948786, 0.953422, 0.941505, 0.928747, 0.908098, 0.879233, 0.882776, 0.879233, 0.852992, 0.921076, 0.936162, 0.903857, 0.945666, 0.939629, 0.941505, 0.936162, 0.919029, 0.910643, 0.91684, 0.910643, 0.899122, 0.81615, 0.801317, 0.795062, 0.728858, 0.754692, 0.703578, 0.680603, 0.724957, 0.759478, 0.707965, 0.703578, 0.642678, 0.604312, 0.604312, 0.483068, 0.398279, 0.394753, 0.5017, 0.5017, 0.505461, 0.436924, 0.570702, 0.549308, 0.553315, 0.694846, 0.618285, 0.608892, 0.56648, 0.5017, 0.480142, 0.494003, 0.42561, 0.51388, 0.545602, 0.521092, 0.608892, 0.707965, 0.750527, 0.63748, 0.622677, 0.622677, 0.622677, 0.58069, 0.618285, 0.622677, 0.59508, 0.642678, 0.661982, 0.690604, 0.618285, 0.642678, 0.63748, 0.733139, 0.690604, 0.685117, 0.712013, 0.618285, 0.549308, 0.51388, 0.59508, 0.51388, 0.505461, 0.490133, 0.509769, 0.5017, 0.5017, 0.509769, 0.538167, 0.618285, 0.618285, 0.632174, 0.549308, 0.458154, 0.450668, 0.468512, 0.472492, 0.505461, 0.59917, 0.685117, 0.680603, 0.562014, 0.545602, 0.541878, 0.604312, 0.575842, 0.549308, 0.529623, 0.490133, 0.465241, 0.433034, 0.398279, 0.458154, 0.538167, 0.685117, 0.653063], '')</t>
  </si>
  <si>
    <t>[46, 47, 48, 49, 50, 51, 52, 53, 54, 55, 56, 57, 58, 59, 60, 61, 113,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193, 194, 195, 197, 198, 199, 200, 201, 202, 203, 204, 208, 209, 210, 211, 212, 213, 214, 215, 216, 217, 218, 219, 220, 221, 222, 223, 224, 225, 226, 227, 228, 229, 230, 231, 232, 233, 234, 235, 236, 237, 239, 240, 241, 242, 243, 244, 245, 246, 247, 252, 253, 254, 255, 256, 257, 258, 259, 260, 261, 262, 268, 269, 270]</t>
  </si>
  <si>
    <t>(74</t>
  </si>
  <si>
    <t xml:space="preserve">F5RWM2|F5RWM2_9ENTR Membrane protein OS=Enterobacter hormaechei ATCC 49162 </t>
  </si>
  <si>
    <t>([0.069024, 0.132295, 0.078022, 0.029376, 0.027463, 0.040537, 0.058088, 0.069024, 0.049374, 0.046336, 0.029376, 0.031287, 0.018106, 0.021381, 0.034884, 0.026338, 0.016021, 0.010672, 0.008804, 0.009015, 0.005799, 0.005623, 0.004976, 0.006374, 0.006701, 0.008804, 0.007259, 0.005086, 0.005223, 0.006482, 0.007315, 0.007259, 0.009187, 0.008804, 0.006533, 0.006619, 0.006533, 0.007177, 0.00962, 0.016021, 0.028695, 0.029376, 0.036378, 0.035586, 0.037156, 0.045352, 0.023087, 0.014586, 0.020165, 0.0198, 0.011669, 0.012491, 0.010926, 0.007091, 0.006421, 0.008624, 0.008156, 0.009977, 0.008276, 0.005932, 0.004315, 0.00316, 0.0028, 0.00231, 0.001623, 0.001417, 0.001872, 0.002503, 0.003701, 0.004577, 0.003431, 0.004611, 0.004611, 0.004976, 0.006894, 0.012727, 0.016528, 0.017797, 0.012491, 0.020876, 0.03976, 0.038858, 0.076542, 0.088832, 0.06184, 0.11371, 0.078022, 0.076542, 0.076542, 0.079919, 0.069024, 0.069024, 0.073402, 0.034884, 0.0704, 0.028695, 0.01204, 0.007877, 0.005503, 0.00777, 0.005683, 0.004835, 0.004775, 0.004775, 0.006701, 0.009483, 0.007259, 0.011106, 0.010672, 0.010131, 0.006795, 0.005623, 0.008276, 0.006894, 0.010131, 0.009865, 0.019109, 0.019401, 0.016826, 0.030003, 0.019109, 0.019401, 0.014586, 0.020522, 0.019401, 0.010131, 0.007091, 0.006567, 0.006245, 0.006619, 0.007091, 0.010372, 0.008804, 0.008276, 0.006619, 0.006988, 0.007031, 0.007031, 0.007645, 0.012491, 0.009483, 0.009401, 0.009294, 0.014315, 0.009401, 0.008075, 0.013437, 0.014783, 0.019109, 0.011106, 0.00777, 0.007877, 0.00515, 0.007031, 0.007031, 0.010131, 0.006619, 0.006567, 0.006701, 0.006078, 0.006245, 0.00515, 0.005223, 0.005223, 0.005378, 0.008156, 0.010131, 0.010131, 0.008624, 0.008075, 0.008804, 0.008156, 0.006619, 0.009187, 0.005932, 0.004689, 0.003512, 0.004646, 0.004161, 0.003512, 0.005249, 0.003757, 0.003997, 0.005011, 0.006894, 0.006988, 0.004921, 0.004689, 0.004775, 0.007315, 0.007177, 0.009865, 0.018787, 0.025316, 0.020165, 0.030003, 0.05306, 0.100716, 0.055536, 0.078022, 0.051831, 0.048328, 0.046336, 0.090864, 0.090864, 0.069024, 0.038042, 0.03976, 0.021381, 0.016021, 0.015078, 0.023963, 0.01204, 0.009015, 0.009015, 0.012491, 0.017138, 0.017138, 0.010221, 0.018787, 0.011669, 0.020165, 0.0198, 0.026892, 0.027463, 0.021816, 0.017797, 0.021816, 0.025316, 0.025316, 0.033407, 0.017447, 0.010221, 0.019109, 0.013437, 0.008409, 0.008276, 0.008156, 0.006039, 0.007422, 0.004513, 0.005086, 0.003727, 0.00283, 0.003431, 0.002976, 0.002435, 0.00225, 0.002529, 0.002512, 0.003671, 0.003727, 0.00407, 0.005503, 0.004483, 0.004414, 0.005318, 0.006039, 0.003997, 0.00543, 0.004161, 0.004899, 0.003924, 0.006039, 0.006194, 0.005503, 0.006194, 0.009294, 0.010221, 0.006894, 0.009096, 0.007315, 0.005086, 0.004431, 0.003298, 0.003821, 0.005872, 0.007031, 0.004483, 0.004921, 0.004899, 0.005223, 0.006701, 0.006894, 0.005503, 0.004976, 0.005011, 0.003727, 0.0028, 0.002606, 0.00283, 0.002482, 0.002761, 0.00389, 0.003997, 0.004161, 0.003212, 0.00231, 0.00231, 0.003276, 0.004483, 0.004388, 0.005378, 0.004431, 0.005249, 0.004976, 0.006245, 0.006039, 0.007555, 0.008895, 0.013437, 0.019109, 0.022306], '')</t>
  </si>
  <si>
    <t xml:space="preserve">F5RWM7|F5RWM7_9ENTR Protein YjfY OS=Enterobacter hormaechei ATCC 49162 </t>
  </si>
  <si>
    <t>([0.051831, 0.032677, 0.022667, 0.017138, 0.024393, 0.026338, 0.040537, 0.042364, 0.041405, 0.043307, 0.045352, 0.034884, 0.035586, 0.020165, 0.036378, 0.045352, 0.045352, 0.06184, 0.085092, 0.139895, 0.17593, 0.164327, 0.25031, 0.342579, 0.359901, 0.374039, 0.408655, 0.311707, 0.339168, 0.321458, 0.271506, 0.216401, 0.216401, 0.229226, 0.332115, 0.328603, 0.225814, 0.191378, 0.182256, 0.236433, 0.229226, 0.239899, 0.25031, 0.25031, 0.25031, 0.284882, 0.18812, 0.200174, 0.30533, 0.332115, 0.401658, 0.5017, 0.56648, 0.707965, 0.680603, 0.618285, 0.59917, 0.618285, 0.545602, 0.557691, 0.458154, 0.374039, 0.271506, 0.308712, 0.30533, 0.311707, 0.380708, 0.458154, 0.447574, 0.436924, 0.408655, 0.414856, 0.356642, 0.40511, 0.352862, 0.359901, 0.359901, 0.374039, 0.374039, 0.374039, 0.377384, 0.42561, 0.5017, 0.59917, 0.58069, 0.549308, 0.494003, 0.418646, 0.401658, 0.370445, 0.308712], '')</t>
  </si>
  <si>
    <t>[51, 52, 53, 54, 55, 56, 57, 58, 59, 82, 83, 84, 85]</t>
  </si>
  <si>
    <t xml:space="preserve">F5RWM9|F5RWM9_9ENTR L-ribulose-5-phosphate 3-epimerase UlaE OS=Enterobacter hormaechei ATCC 49162 </t>
  </si>
  <si>
    <t>([0.055536, 0.096677, 0.127496, 0.129801, 0.079919, 0.134866, 0.134866, 0.161087, 0.203355, 0.164327, 0.111485, 0.076542, 0.134866, 0.129801, 0.078022, 0.076542, 0.067594, 0.044297, 0.074921, 0.076542, 0.078022, 0.137348, 0.066181, 0.071867, 0.043307, 0.049374, 0.043307, 0.042364, 0.041405, 0.024826, 0.03976, 0.083462, 0.147574, 0.142424, 0.158265, 0.232838, 0.15284, 0.206376, 0.225814, 0.155435, 0.161087, 0.144935, 0.144935, 0.236433, 0.236433, 0.352862, 0.41194, 0.31487, 0.321458, 0.239899, 0.239899, 0.232838, 0.194234, 0.118441, 0.092881, 0.092881, 0.102787, 0.161087, 0.129801, 0.132295, 0.142424, 0.161087, 0.26085, 0.216401, 0.167087, 0.096677, 0.092881, 0.079919, 0.129801, 0.147574, 0.21291, 0.173081, 0.200174, 0.15008, 0.225814, 0.257454, 0.257454, 0.26085, 0.275179, 0.311707, 0.247041, 0.311707, 0.247041, 0.26085, 0.301917, 0.278302, 0.380708, 0.288399, 0.278302, 0.268042, 0.271506, 0.247041, 0.271506, 0.232838, 0.209395, 0.182256, 0.194234, 0.191378, 0.125101, 0.116183, 0.081712, 0.118441, 0.081712, 0.056825, 0.054297, 0.031287, 0.045352, 0.041405, 0.040537, 0.058088, 0.03976, 0.023087, 0.016826, 0.029376, 0.034068, 0.056825, 0.074921, 0.076542, 0.076542, 0.122885, 0.120615, 0.18812, 0.191378, 0.15284, 0.229226, 0.232838, 0.318242, 0.264545, 0.26085, 0.366687, 0.356642, 0.356642, 0.465241, 0.517562, 0.468512, 0.450668, 0.483068, 0.433034, 0.433034, 0.346032, 0.346032, 0.264545, 0.236433, 0.196879, 0.321458, 0.236433, 0.185198, 0.194234, 0.185198, 0.216401, 0.132295, 0.102787, 0.158265, 0.144935, 0.116183, 0.134866, 0.134866, 0.11371, 0.083462, 0.079919, 0.067594, 0.05306, 0.090864, 0.06312, 0.049374, 0.048328, 0.090864, 0.139895, 0.073402, 0.067594, 0.060549, 0.060549, 0.044297, 0.049374, 0.054297, 0.054297, 0.055536, 0.060549, 0.043307, 0.073402, 0.060549, 0.058088, 0.074921, 0.081712, 0.15008, 0.164327, 0.164327, 0.116183, 0.106997, 0.118441, 0.216401, 0.17593, 0.25406, 0.264545, 0.229226, 0.219301, 0.219301, 0.164327, 0.129801, 0.144935, 0.144935, 0.120615, 0.196879, 0.200174, 0.194234, 0.179055, 0.271506, 0.257454, 0.247041, 0.137348, 0.206376, 0.206376, 0.179055, 0.206376, 0.18812, 0.18812, 0.194234, 0.278302, 0.278302, 0.247041, 0.321458, 0.21291, 0.298791, 0.298791, 0.219301, 0.122885, 0.134866, 0.118441, 0.073402, 0.102787, 0.194234, 0.203355, 0.191378, 0.155435, 0.090864, 0.161087, 0.18812, 0.10481, 0.06312, 0.054297, 0.090864, 0.060549, 0.066181, 0.058088, 0.066181, 0.10481, 0.161087, 0.161087, 0.167087, 0.271506, 0.243554, 0.203355, 0.21291, 0.158265, 0.222385, 0.288399, 0.26085, 0.225814, 0.342579, 0.332115, 0.356642, 0.332115, 0.40511, 0.497853, 0.450668, 0.40511, 0.394753, 0.398279, 0.387226, 0.291804, 0.222385, 0.271506, 0.275179, 0.275179, 0.335645, 0.335645, 0.321458, 0.328603, 0.311707, 0.271506, 0.359901, 0.422041, 0.40511, 0.346032, 0.321458, 0.370445], '')</t>
  </si>
  <si>
    <t>[133]</t>
  </si>
  <si>
    <t xml:space="preserve">F5RWN0|F5RWN0_9ENTR 3-dehydro-L-gulonate-6-phosphate decarboxylase OS=Enterobacter hormaechei ATCC 49162 </t>
  </si>
  <si>
    <t>([0.040537, 0.069024, 0.102787, 0.139895, 0.083462, 0.10481, 0.127496, 0.122885, 0.076542, 0.106997, 0.132295, 0.167087, 0.167087, 0.170161, 0.085092, 0.090864, 0.167087, 0.179055, 0.179055, 0.222385, 0.222385, 0.134866, 0.142424, 0.092881, 0.086953, 0.15284, 0.092881, 0.05306, 0.03976, 0.048328, 0.041405, 0.045352, 0.043307, 0.029376, 0.050641, 0.073402, 0.058088, 0.049374, 0.047319, 0.040537, 0.036378, 0.054297, 0.05306, 0.025316, 0.049374, 0.050641, 0.047319, 0.047319, 0.055536, 0.051831, 0.066181, 0.071867, 0.051831, 0.050641, 0.044297, 0.037156, 0.049374, 0.06312, 0.064632, 0.056825, 0.058088, 0.033407, 0.040537, 0.0704, 0.098513, 0.049374, 0.024826, 0.028695, 0.041405, 0.067594, 0.098513, 0.125101, 0.071867, 0.056825, 0.060549, 0.069024, 0.046336, 0.028107, 0.023087, 0.019109, 0.021381, 0.020522, 0.037156, 0.03976, 0.032677, 0.041405, 0.067594, 0.106997, 0.05306, 0.0704, 0.042364, 0.042364, 0.038042, 0.071867, 0.055536, 0.058088, 0.088832, 0.161087, 0.161087, 0.229226, 0.179055, 0.182256, 0.185198, 0.179055, 0.173081, 0.118441, 0.076542, 0.079919, 0.060549, 0.120615, 0.116183, 0.142424, 0.17593, 0.194234, 0.120615, 0.206376, 0.206376, 0.179055, 0.167087, 0.15008, 0.15008, 0.239899, 0.158265, 0.179055, 0.100716, 0.102787, 0.179055, 0.247041, 0.236433, 0.324872, 0.275179, 0.278302, 0.278302, 0.239899, 0.222385, 0.225814, 0.200174, 0.127496, 0.15008, 0.164327, 0.219301, 0.219301, 0.134866, 0.191378, 0.225814, 0.239899, 0.232838, 0.232838, 0.15008, 0.132295, 0.132295, 0.127496, 0.120615, 0.076542, 0.090864, 0.058088, 0.092881, 0.073402, 0.120615, 0.122885, 0.111485, 0.076542, 0.060549, 0.059222, 0.067594, 0.086953, 0.083462, 0.10481, 0.06184, 0.058088, 0.069024, 0.064632, 0.047319, 0.059222, 0.067594, 0.069024, 0.0704, 0.035586, 0.032677, 0.026338, 0.026892, 0.025762, 0.046336, 0.031287, 0.055536, 0.054297, 0.042364, 0.085092, 0.067594, 0.144935, 0.170161, 0.18812, 0.164327, 0.219301, 0.179055, 0.275179, 0.170161, 0.229226, 0.324872, 0.40511, 0.342579, 0.311707, 0.328603, 0.239899, 0.247041, 0.257454, 0.219301, 0.222385, 0.182256, 0.158265, 0.098513, 0.137348, 0.094817, 0.088832, 0.085092, 0.06312], '')</t>
  </si>
  <si>
    <t xml:space="preserve">F5RWN1|F5RWN1_9ENTR PTS family L-ascorbate (L-asc) porter component IIA OS=Enterobacter hormaechei ATCC 49162 </t>
  </si>
  <si>
    <t>([0.390993, 0.422041, 0.291804, 0.203355, 0.137348, 0.182256, 0.17593, 0.225814, 0.219301, 0.247041, 0.278302, 0.222385, 0.236433, 0.346032, 0.31487, 0.222385, 0.219301, 0.219301, 0.25406, 0.164327, 0.164327, 0.094817, 0.055536, 0.064632, 0.102787, 0.137348, 0.139895, 0.111485, 0.064632, 0.088832, 0.106997, 0.100716, 0.10481, 0.055536, 0.051831, 0.051831, 0.045352, 0.026892, 0.051831, 0.051831, 0.05306, 0.038858, 0.071867, 0.059222, 0.092881, 0.116183, 0.081712, 0.036378, 0.037156, 0.032017, 0.023534, 0.023534, 0.023534, 0.024393, 0.035586, 0.025762, 0.038858, 0.073402, 0.122885, 0.111485, 0.137348, 0.21291, 0.268042, 0.25406, 0.295083, 0.291804, 0.25406, 0.349426, 0.465241, 0.418646, 0.486429, 0.4292, 0.321458, 0.328603, 0.328603, 0.356642, 0.390993, 0.390993, 0.298791, 0.229226, 0.134866, 0.120615, 0.109221, 0.109221, 0.120615, 0.18812, 0.206376, 0.243554, 0.170161, 0.182256, 0.200174, 0.15284, 0.144935, 0.21291, 0.170161, 0.222385, 0.196879, 0.139895, 0.125101, 0.167087, 0.247041, 0.366687, 0.356642, 0.359901, 0.36309, 0.275179, 0.26085, 0.158265, 0.102787, 0.161087, 0.086953, 0.098513, 0.170161, 0.179055, 0.090864, 0.129801, 0.164327, 0.209395, 0.25031, 0.247041, 0.170161, 0.173081, 0.167087, 0.100716, 0.094817, 0.069024, 0.071867, 0.071867, 0.132295, 0.139895, 0.142424, 0.239899, 0.239899, 0.15008, 0.239899, 0.271506, 0.164327, 0.164327, 0.158265, 0.161087, 0.155435, 0.232838, 0.18812, 0.161087, 0.179055, 0.15284, 0.158265, 0.194234, 0.164327, 0.129801, 0.132295, 0.090864, 0.056825, 0.083462, 0.15008], '')</t>
  </si>
  <si>
    <t xml:space="preserve">F5RWN2|F5RWN2_9ENTR PTS family ascorbate porter, IIB component OS=Enterobacter hormaechei ATCC 49162 </t>
  </si>
  <si>
    <t>([0.044297, 0.064632, 0.100716, 0.127496, 0.158265, 0.191378, 0.179055, 0.125101, 0.120615, 0.139895, 0.132295, 0.161087, 0.109221, 0.167087, 0.167087, 0.15008, 0.147574, 0.179055, 0.25031, 0.324872, 0.339168, 0.239899, 0.257454, 0.257454, 0.268042, 0.200174, 0.209395, 0.247041, 0.257454, 0.264545, 0.200174, 0.232838, 0.25406, 0.229226, 0.216401, 0.209395, 0.328603, 0.324872, 0.332115, 0.318242, 0.284882, 0.288399, 0.291804, 0.196879, 0.122885, 0.098513, 0.144935, 0.142424, 0.147574, 0.137348, 0.137348, 0.18812, 0.209395, 0.122885, 0.196879, 0.142424, 0.142424, 0.125101, 0.203355, 0.194234, 0.122885, 0.102787, 0.06312, 0.10481, 0.11371, 0.18812, 0.225814, 0.191378, 0.120615, 0.116183, 0.209395, 0.206376, 0.222385, 0.120615, 0.185198, 0.209395, 0.278302, 0.196879, 0.132295, 0.137348, 0.096677, 0.100716, 0.142424, 0.216401, 0.229226, 0.194234, 0.21291, 0.209395, 0.257454, 0.271506, 0.271506, 0.216401, 0.225814, 0.18812, 0.281712, 0.26085, 0.18812, 0.155435, 0.236433, 0.335645, 0.264545], '')</t>
  </si>
  <si>
    <t xml:space="preserve">F5RWN3|F5RWN3_9ENTR PTS family ascorbate porter OS=Enterobacter hormaechei ATCC 49162 </t>
  </si>
  <si>
    <t>([0.002435, 0.001675, 0.002623, 0.003727, 0.003431, 0.003405, 0.004388, 0.005623, 0.005683, 0.007422, 0.006078, 0.005249, 0.003512, 0.004646, 0.004483, 0.004775, 0.004736, 0.00515, 0.00543, 0.005223, 0.004775, 0.004921, 0.005318, 0.003701, 0.003727, 0.004775, 0.005872, 0.004388, 0.004208, 0.003804, 0.002482, 0.002482, 0.003512, 0.004736, 0.004921, 0.004921, 0.006482, 0.006482, 0.005318, 0.005223, 0.005223, 0.004835, 0.005623, 0.005503, 0.00543, 0.005378, 0.004577, 0.004513, 0.005872, 0.005799, 0.005249, 0.005249, 0.007645, 0.007555, 0.008002, 0.004976, 0.007259, 0.008002, 0.005799, 0.006374, 0.007877, 0.008075, 0.010131, 0.013613, 0.030003, 0.035586, 0.017138, 0.022306, 0.01227, 0.013437, 0.013437, 0.018787, 0.018787, 0.017797, 0.019109, 0.019109, 0.022306, 0.016826, 0.014075, 0.016021, 0.017797, 0.018106, 0.018415, 0.015078, 0.016528, 0.015078, 0.016826, 0.032017, 0.036378, 0.058088, 0.025316, 0.025762, 0.018787, 0.022306, 0.022306, 0.011342, 0.009187, 0.010221, 0.008409, 0.005992, 0.006374, 0.005623, 0.005683, 0.00407, 0.005932, 0.004161, 0.00292, 0.002555, 0.002057, 0.001391, 0.001155, 0.001692, 0.001748, 0.001748, 0.002435, 0.002435, 0.002482, 0.002976, 0.003821, 0.003864, 0.004414, 0.003727, 0.005223, 0.005992, 0.008276, 0.005734, 0.006533, 0.006142, 0.009096, 0.013265, 0.018106, 0.032677, 0.017138, 0.009977, 0.013265, 0.009187, 0.009187, 0.009096, 0.006078, 0.004388, 0.00407, 0.004775, 0.004689, 0.004976, 0.004247, 0.003212, 0.004388, 0.005318, 0.006078, 0.004358, 0.003555, 0.004135, 0.003671, 0.00389, 0.00389, 0.003512, 0.004414, 0.003298, 0.003246, 0.003341, 0.004431, 0.004736, 0.004899, 0.006894, 0.006533, 0.006482, 0.007259, 0.004976, 0.004899, 0.006795, 0.009977, 0.013613, 0.014075, 0.011518, 0.017797, 0.035586, 0.058088, 0.03976, 0.078022, 0.067594, 0.125101, 0.064632, 0.122885, 0.111485, 0.118441, 0.116183, 0.173081, 0.118441, 0.170161, 0.167087, 0.076542, 0.036378, 0.025762, 0.013016, 0.020165, 0.012491, 0.00962, 0.010926, 0.008895, 0.006194, 0.00962, 0.009728, 0.016528, 0.019401, 0.023534, 0.022306, 0.013437, 0.014783, 0.034884, 0.023534, 0.023963, 0.023087, 0.055536, 0.073402, 0.081712, 0.040537, 0.078022, 0.05306, 0.0198, 0.037156, 0.085092, 0.094817, 0.048328, 0.028107, 0.023087, 0.020876, 0.017138, 0.015344, 0.009294, 0.007177, 0.010926, 0.007495, 0.007031, 0.004388, 0.004388, 0.005011, 0.00515, 0.00359, 0.003512, 0.005011, 0.003555, 0.003405, 0.002349, 0.003405, 0.003405, 0.002623, 0.002623, 0.002606, 0.003079, 0.003431, 0.00407, 0.003963, 0.005623, 0.008409, 0.009483, 0.009865, 0.008624, 0.008156, 0.008525, 0.008409, 0.008895, 0.016528, 0.016528, 0.014586, 0.013265, 0.010509, 0.012727, 0.008804, 0.008895, 0.007555, 0.005872, 0.004315, 0.003177, 0.003177, 0.003341, 0.004315, 0.003246, 0.004208, 0.004921, 0.004483, 0.004775, 0.004135, 0.004358, 0.003079, 0.004388, 0.004775, 0.006142, 0.004611, 0.006142, 0.006988, 0.006619, 0.010221, 0.017797, 0.034068, 0.016528, 0.009401, 0.010509, 0.016257, 0.01227, 0.010926, 0.011903, 0.014586, 0.010672, 0.010221, 0.013016, 0.010672, 0.008156, 0.006567, 0.006619, 0.006374, 0.004247, 0.00515, 0.005734, 0.005734, 0.004899, 0.005249, 0.005623, 0.003963, 0.003963, 0.003079, 0.003298, 0.003555, 0.003997, 0.005799, 0.00389, 0.004689, 0.005623, 0.004431, 0.004414, 0.005623, 0.004358, 0.006482, 0.005223, 0.003405, 0.00246, 0.0028, 0.003053, 0.00389, 0.004921, 0.004899, 0.005249, 0.004483, 0.004208, 0.003079, 0.003246, 0.004431, 0.003053, 0.002078, 0.003366, 0.003864, 0.003079, 0.002662, 0.002623, 0.00389, 0.004835, 0.006701, 0.004775, 0.005932, 0.004513, 0.003177, 0.002727, 0.003963, 0.005623, 0.00515, 0.007259, 0.006567, 0.005086, 0.008002, 0.009977, 0.007645, 0.006533, 0.010372, 0.011518, 0.009015, 0.006039, 0.005378, 0.004315, 0.005992, 0.004899, 0.004921, 0.008276, 0.006701, 0.004414, 0.004483, 0.00543, 0.004247, 0.003298, 0.003727, 0.0028, 0.003298, 0.002606, 0.003864, 0.003804, 0.004358, 0.005223, 0.006421, 0.006374, 0.006374, 0.006245, 0.006245, 0.007031, 0.006701, 0.007177, 0.011518, 0.00777, 0.006701, 0.007645, 0.011903, 0.017447, 0.019401, 0.013613, 0.027463, 0.025316, 0.012491, 0.013821, 0.013821, 0.011342, 0.017447, 0.013613, 0.009483, 0.007555, 0.007259, 0.005992, 0.006039, 0.004431, 0.004431, 0.004483, 0.003757, 0.003079, 0.001936, 0.002503, 0.002035, 0.00155, 0.000958, 0.000983, 0.001, 0.00103, 0.001434, 0.001434, 0.001434, 0.001906, 0.002512, 0.003405, 0.004161, 0.005623, 0.006701, 0.010926, 0.019401, 0.041405, 0.059222, 0.092881, 0.102787, 0.139895, 0.18812, 0.275179, 0.398279, 0.433034, 0.422041, 0.401658, 0.390993, 0.534167, 0.51388, 0.585406, 0.517562, 0.450668, 0.401658], '')</t>
  </si>
  <si>
    <t>[460, 461, 462, 463]</t>
  </si>
  <si>
    <t xml:space="preserve">F5RWN4|F5RWN4_9ENTR L-ascorbate 6-phosphate lactonase OS=Enterobacter hormaechei ATCC 49162 </t>
  </si>
  <si>
    <t>([0.414856, 0.308712, 0.222385, 0.147574, 0.17593, 0.209395, 0.134866, 0.18812, 0.232838, 0.17593, 0.203355, 0.232838, 0.167087, 0.111485, 0.158265, 0.173081, 0.185198, 0.182256, 0.194234, 0.206376, 0.209395, 0.222385, 0.239899, 0.291804, 0.401658, 0.408655, 0.408655, 0.408655, 0.359901, 0.311707, 0.31487, 0.236433, 0.164327, 0.243554, 0.239899, 0.236433, 0.222385, 0.144935, 0.147574, 0.085092, 0.078022, 0.069024, 0.071867, 0.10481, 0.120615, 0.088832, 0.092881, 0.055536, 0.060549, 0.047319, 0.06312, 0.055536, 0.055536, 0.05306, 0.051831, 0.088832, 0.086953, 0.083462, 0.137348, 0.194234, 0.264545, 0.268042, 0.281712, 0.291804, 0.203355, 0.167087, 0.185198, 0.17593, 0.25031, 0.328603, 0.394753, 0.346032, 0.454136, 0.529623, 0.59508, 0.557691, 0.557691, 0.483068, 0.505461, 0.494003, 0.408655, 0.42561, 0.450668, 0.450668, 0.339168, 0.418646, 0.461924, 0.468512, 0.5017, 0.394753, 0.339168, 0.247041, 0.298791, 0.318242, 0.222385, 0.236433, 0.182256, 0.17593, 0.243554, 0.15284, 0.167087, 0.222385, 0.158265, 0.085092, 0.079919, 0.134866, 0.132295, 0.142424, 0.134866, 0.120615, 0.216401, 0.275179, 0.275179, 0.275179, 0.18812, 0.295083, 0.257454, 0.311707, 0.291804, 0.25406, 0.278302, 0.222385, 0.26085, 0.332115, 0.324872, 0.301917, 0.30533, 0.321458, 0.247041, 0.281712, 0.17593, 0.10481, 0.106997, 0.194234, 0.194234, 0.257454, 0.167087, 0.167087, 0.200174, 0.155435, 0.11371, 0.102787, 0.129801, 0.071867, 0.067594, 0.081712, 0.116183, 0.109221, 0.116183, 0.164327, 0.086953, 0.100716, 0.118441, 0.094817, 0.078022, 0.086953, 0.086953, 0.15284, 0.155435, 0.106997, 0.161087, 0.164327, 0.236433, 0.25031, 0.25406, 0.275179, 0.25031, 0.225814, 0.200174, 0.120615, 0.127496, 0.170161, 0.147574, 0.206376, 0.247041, 0.25031, 0.194234, 0.129801, 0.073402, 0.106997, 0.092881, 0.111485, 0.15008, 0.158265, 0.164327, 0.236433, 0.191378, 0.243554, 0.239899, 0.206376, 0.200174, 0.216401, 0.257454, 0.36309, 0.30533, 0.31487, 0.328603, 0.356642, 0.41194, 0.433034, 0.444081, 0.433034, 0.321458, 0.243554, 0.229226, 0.21291, 0.243554, 0.271506, 0.301917, 0.298791, 0.278302, 0.264545, 0.229226, 0.219301, 0.216401, 0.271506, 0.257454, 0.236433, 0.147574, 0.167087, 0.232838, 0.137348, 0.137348, 0.179055, 0.278302, 0.275179, 0.271506, 0.257454, 0.275179, 0.268042, 0.284882, 0.288399, 0.394753, 0.335645, 0.311707, 0.229226, 0.219301, 0.219301, 0.139895, 0.225814, 0.243554, 0.247041, 0.370445, 0.465241, 0.497853, 0.414856, 0.422041, 0.433034, 0.414856, 0.349426, 0.356642, 0.339168, 0.394753, 0.394753, 0.408655, 0.352862, 0.436924, 0.387226, 0.359901, 0.476583, 0.447574, 0.346032, 0.346032, 0.321458, 0.318242, 0.257454, 0.281712, 0.196879, 0.216401, 0.125101, 0.158265, 0.15008, 0.161087, 0.120615, 0.060549, 0.078022, 0.137348, 0.071867, 0.106997, 0.109221, 0.102787, 0.139895, 0.229226, 0.232838, 0.155435, 0.161087, 0.161087, 0.147574, 0.127496, 0.118441, 0.164327, 0.164327, 0.167087, 0.167087, 0.239899, 0.268042, 0.268042, 0.161087, 0.271506, 0.147574, 0.164327, 0.179055, 0.083462, 0.045352, 0.020522, 0.038042, 0.026338, 0.038858, 0.064632, 0.122885, 0.054297, 0.076542, 0.038858, 0.047319, 0.026338, 0.027463, 0.045352, 0.048328, 0.096677, 0.056825, 0.125101, 0.0704, 0.058088, 0.06184, 0.118441, 0.200174, 0.18812, 0.142424, 0.147574, 0.15008, 0.111485, 0.111485, 0.111485, 0.129801, 0.122885, 0.209395, 0.209395, 0.137348, 0.15008, 0.073402, 0.116183, 0.10481, 0.096677, 0.059222, 0.090864, 0.059222, 0.046336, 0.033407, 0.06184, 0.041405, 0.026338, 0.031287, 0.071867, 0.045352], '')</t>
  </si>
  <si>
    <t>[73, 74, 75, 76, 78, 88]</t>
  </si>
  <si>
    <t xml:space="preserve">F5RWN5|F5RWN5_9ENTR HTH-type transcriptional regulator UlaR OS=Enterobacter hormaechei ATCC 49162 </t>
  </si>
  <si>
    <t>([0.339168, 0.390993, 0.298791, 0.222385, 0.225814, 0.271506, 0.308712, 0.332115, 0.26085, 0.203355, 0.236433, 0.191378, 0.196879, 0.191378, 0.155435, 0.094817, 0.100716, 0.094817, 0.055536, 0.090864, 0.083462, 0.129801, 0.144935, 0.185198, 0.264545, 0.26085, 0.25406, 0.25031, 0.26085, 0.264545, 0.356642, 0.349426, 0.332115, 0.332115, 0.342579, 0.408655, 0.490133, 0.480142, 0.394753, 0.476583, 0.476583, 0.497853, 0.5017, 0.480142, 0.509769, 0.472492, 0.51388, 0.483068, 0.398279, 0.387226, 0.483068, 0.476583, 0.480142, 0.618285, 0.604312, 0.476583, 0.483068, 0.517562, 0.480142, 0.59014, 0.490133, 0.5017, 0.59014, 0.549308, 0.541878, 0.557691, 0.604312, 0.604312, 0.661982, 0.76285, 0.685117, 0.680603, 0.557691, 0.525368, 0.494003, 0.461924, 0.534167, 0.525368, 0.5017, 0.454136, 0.377384, 0.472492, 0.497853, 0.490133, 0.538167, 0.529623, 0.450668, 0.377384, 0.281712, 0.281712, 0.209395, 0.271506, 0.268042, 0.352862, 0.352862, 0.25031, 0.200174, 0.15284, 0.15284, 0.15008, 0.232838, 0.26085, 0.182256, 0.15284, 0.15284, 0.164327, 0.118441, 0.173081, 0.15284, 0.15284, 0.147574, 0.219301, 0.144935, 0.094817, 0.111485, 0.081712, 0.125101, 0.200174, 0.191378, 0.132295, 0.079919, 0.078022, 0.100716, 0.161087, 0.173081, 0.185198, 0.158265, 0.158265, 0.109221, 0.111485, 0.144935, 0.139895, 0.129801, 0.206376, 0.196879, 0.179055, 0.25031, 0.278302, 0.271506, 0.359901, 0.349426, 0.436924, 0.346032, 0.339168, 0.352862, 0.349426, 0.349426, 0.346032, 0.42561, 0.5017, 0.608892, 0.549308, 0.454136, 0.42561, 0.414856, 0.51388, 0.40511, 0.366687, 0.264545, 0.264545, 0.264545, 0.346032, 0.335645, 0.41194, 0.332115, 0.30533, 0.268042, 0.268042, 0.264545, 0.170161, 0.098513, 0.096677, 0.15284, 0.247041, 0.236433, 0.164327, 0.164327, 0.216401, 0.21291, 0.281712, 0.295083, 0.301917, 0.31487, 0.278302, 0.200174, 0.288399, 0.21291, 0.182256, 0.167087, 0.167087, 0.170161, 0.191378, 0.137348, 0.083462, 0.049374, 0.069024, 0.11371, 0.109221, 0.129801, 0.111485, 0.132295, 0.134866, 0.134866, 0.10481, 0.129801, 0.161087, 0.096677, 0.076542, 0.116183, 0.120615, 0.100716, 0.17593, 0.243554, 0.216401, 0.295083, 0.321458, 0.247041, 0.164327, 0.167087, 0.170161, 0.225814, 0.243554, 0.194234, 0.200174, 0.264545, 0.288399, 0.239899, 0.243554, 0.349426, 0.346032, 0.268042, 0.31487, 0.308712, 0.30533, 0.398279, 0.332115, 0.377384, 0.377384, 0.387226, 0.387226, 0.324872, 0.308712, 0.271506, 0.278302, 0.236433, 0.164327, 0.116183, 0.182256, 0.257454, 0.216401, 0.17593], '')</t>
  </si>
  <si>
    <t>[42, 44, 46, 53, 54, 57, 59, 61, 62, 63, 64, 65, 66, 67, 68, 69, 70, 71, 72, 73, 76, 77, 78, 84, 85, 149, 150, 151, 155]</t>
  </si>
  <si>
    <t xml:space="preserve">F5RWN6|F5RWN6_9ENTR Esterase YjfP OS=Enterobacter hormaechei ATCC 49162 </t>
  </si>
  <si>
    <t>([0.264545, 0.311707, 0.380708, 0.257454, 0.161087, 0.196879, 0.18812, 0.106997, 0.158265, 0.15284, 0.179055, 0.219301, 0.318242, 0.318242, 0.436924, 0.447574, 0.342579, 0.374039, 0.374039, 0.390993, 0.321458, 0.191378, 0.106997, 0.098513, 0.170161, 0.155435, 0.092881, 0.111485, 0.206376, 0.173081, 0.132295, 0.086953, 0.043307, 0.043307, 0.0198, 0.010372, 0.008156, 0.008804, 0.006988, 0.005223, 0.005799, 0.007495, 0.009865, 0.016021, 0.009096, 0.009294, 0.010926, 0.011903, 0.009728, 0.011106, 0.011903, 0.015694, 0.027463, 0.060549, 0.06184, 0.118441, 0.185198, 0.219301, 0.17593, 0.216401, 0.30533, 0.356642, 0.370445, 0.414856, 0.380708, 0.509769, 0.408655, 0.486429, 0.468512, 0.398279, 0.26085, 0.257454, 0.301917, 0.182256, 0.170161, 0.170161, 0.182256, 0.134866, 0.139895, 0.271506, 0.15008, 0.125101, 0.118441, 0.059222, 0.055536, 0.074921, 0.06184, 0.06184, 0.034884, 0.066181, 0.111485, 0.196879, 0.118441, 0.073402, 0.142424, 0.142424, 0.139895, 0.129801, 0.132295, 0.106997, 0.060549, 0.10481, 0.127496, 0.102787, 0.164327, 0.129801, 0.120615, 0.144935, 0.179055, 0.271506, 0.225814, 0.17593, 0.17593, 0.167087, 0.191378, 0.167087, 0.164327, 0.167087, 0.196879, 0.30533, 0.264545, 0.339168, 0.366687, 0.298791, 0.298791, 0.229226, 0.18812, 0.15284, 0.15284, 0.18812, 0.182256, 0.127496, 0.106997, 0.111485, 0.185198, 0.15008, 0.129801, 0.132295, 0.137348, 0.067594, 0.029376, 0.059222, 0.0704, 0.078022, 0.098513, 0.144935, 0.219301, 0.324872, 0.275179, 0.295083, 0.271506, 0.18812, 0.206376, 0.318242, 0.328603, 0.232838, 0.332115, 0.291804, 0.288399, 0.281712, 0.335645, 0.36309, 0.295083, 0.271506, 0.17593, 0.17593, 0.155435, 0.144935, 0.155435, 0.161087, 0.090864, 0.064632, 0.058088, 0.098513, 0.102787, 0.098513, 0.144935, 0.144935, 0.219301, 0.161087, 0.109221, 0.155435, 0.271506, 0.301917, 0.311707, 0.40511, 0.321458, 0.30533, 0.225814, 0.200174, 0.295083, 0.349426, 0.349426, 0.461924, 0.454136, 0.476583, 0.465241, 0.408655, 0.408655, 0.390993, 0.476583, 0.458154, 0.4292, 0.31487, 0.232838, 0.127496, 0.125101, 0.196879, 0.203355, 0.219301, 0.203355, 0.191378, 0.209395, 0.203355, 0.200174, 0.232838, 0.191378, 0.167087, 0.167087, 0.173081, 0.170161, 0.164327, 0.179055, 0.18812, 0.155435, 0.134866, 0.21291, 0.219301, 0.243554, 0.161087, 0.196879, 0.17593, 0.15284, 0.132295, 0.196879, 0.155435, 0.092881, 0.085092, 0.076542, 0.132295], '')</t>
  </si>
  <si>
    <t xml:space="preserve">F5RWN7|F5RWN7_9ENTR Lipoprotein OS=Enterobacter hormaechei ATCC 49162 </t>
  </si>
  <si>
    <t>([0.25031, 0.291804, 0.196879, 0.247041, 0.239899, 0.17593, 0.127496, 0.092881, 0.074921, 0.096677, 0.071867, 0.054297, 0.066181, 0.109221, 0.078022, 0.081712, 0.055536, 0.030003, 0.031287, 0.059222, 0.076542, 0.094817, 0.10481, 0.191378, 0.158265, 0.21291, 0.324872, 0.335645, 0.422041, 0.505461, 0.509769, 0.653063, 0.767246, 0.784345, 0.675549, 0.750527, 0.745909, 0.83125, 0.905695, 0.903857, 0.915074, 0.910643, 0.812494, 0.805026, 0.767246, 0.707965, 0.661982, 0.622677, 0.622677, 0.618285, 0.557691, 0.509769, 0.408655, 0.398279, 0.380708, 0.472492, 0.505461, 0.521092, 0.521092, 0.480142, 0.490133, 0.486429, 0.454136, 0.450668, 0.458154, 0.42561, 0.521092, 0.486429, 0.414856, 0.450668, 0.418646, 0.447574, 0.450668, 0.538167, 0.440853, 0.352862, 0.291804, 0.179055, 0.173081, 0.132295, 0.096677, 0.096677, 0.098513, 0.120615, 0.120615, 0.066181, 0.083462, 0.078022, 0.098513, 0.081712, 0.058088, 0.058088, 0.06312, 0.076542, 0.041405, 0.044297, 0.045352, 0.066181, 0.106997, 0.083462, 0.085092, 0.120615, 0.086953, 0.058088, 0.038858, 0.059222, 0.096677, 0.06184, 0.03976], '')</t>
  </si>
  <si>
    <t>[29, 30, 31, 32, 33, 34, 35, 36, 37, 38, 39, 40, 41, 42, 43, 44, 45, 46, 47, 48, 49, 50, 51, 56, 57, 58, 66, 73]</t>
  </si>
  <si>
    <t xml:space="preserve">F5RWN8|F5RWN8_9ENTR YdgH/BhsA/McbA-like domain-containing protein OS=Enterobacter hormaechei ATCC 49162 </t>
  </si>
  <si>
    <t>([0.116183, 0.066181, 0.092881, 0.094817, 0.122885, 0.081712, 0.056825, 0.073402, 0.096677, 0.120615, 0.120615, 0.15284, 0.15284, 0.129801, 0.139895, 0.125101, 0.125101, 0.191378, 0.161087, 0.170161, 0.18812, 0.161087, 0.239899, 0.243554, 0.18812, 0.200174, 0.301917, 0.295083, 0.295083, 0.291804, 0.200174, 0.225814, 0.161087, 0.17593, 0.21291, 0.122885, 0.21291, 0.239899, 0.239899, 0.30533, 0.291804, 0.370445, 0.370445, 0.387226, 0.390993, 0.41194, 0.332115, 0.284882, 0.291804, 0.291804, 0.257454, 0.359901, 0.380708, 0.454136, 0.440853, 0.398279, 0.490133, 0.394753, 0.30533, 0.308712, 0.191378, 0.134866, 0.129801, 0.15008, 0.137348, 0.15008, 0.219301, 0.288399, 0.321458, 0.339168, 0.352862, 0.394753, 0.291804, 0.275179, 0.206376, 0.209395, 0.21291, 0.139895, 0.144935, 0.144935, 0.125101, 0.170161, 0.206376, 0.173081, 0.18812, 0.15284, 0.10481, 0.069024, 0.045352, 0.027463, 0.037156], '')</t>
  </si>
  <si>
    <t xml:space="preserve">F5RWN9|F5RWN9_9ENTR Methyl-accepting chemotaxis sensory transducer OS=Enterobacter hormaechei ATCC 49162 </t>
  </si>
  <si>
    <t>([0.024826, 0.042364, 0.060549, 0.038042, 0.05306, 0.037156, 0.026892, 0.038042, 0.050641, 0.054297, 0.066181, 0.054297, 0.079919, 0.079919, 0.102787, 0.106997, 0.066181, 0.038858, 0.023534, 0.023534, 0.0198, 0.013016, 0.009015, 0.009015, 0.012491, 0.013821, 0.017797, 0.026892, 0.027463, 0.028695, 0.020876, 0.023963, 0.038042, 0.026892, 0.022306, 0.023534, 0.054297, 0.090864, 0.088832, 0.167087, 0.17593, 0.295083, 0.374039, 0.461924, 0.468512, 0.440853, 0.356642, 0.394753, 0.366687, 0.291804, 0.291804, 0.346032, 0.21291, 0.222385, 0.311707, 0.335645, 0.321458, 0.298791, 0.31487, 0.418646, 0.352862, 0.359901, 0.346032, 0.264545, 0.264545, 0.264545, 0.216401, 0.17593, 0.173081, 0.206376, 0.164327, 0.098513, 0.147574, 0.25406, 0.278302, 0.194234, 0.200174, 0.284882, 0.295083, 0.268042, 0.243554, 0.31487, 0.291804, 0.298791, 0.387226, 0.291804, 0.30533, 0.384043, 0.414856, 0.414856, 0.339168, 0.497853, 0.497853, 0.370445, 0.359901, 0.321458, 0.40511, 0.422041, 0.42561, 0.349426, 0.271506, 0.278302, 0.288399, 0.308712, 0.318242, 0.318242, 0.324872, 0.308712, 0.31487, 0.40511, 0.291804, 0.275179, 0.232838, 0.31487, 0.40511, 0.41194, 0.380708, 0.291804, 0.271506, 0.271506, 0.26085, 0.239899, 0.179055, 0.164327, 0.15008, 0.139895, 0.147574, 0.229226, 0.139895, 0.081712, 0.078022, 0.10481, 0.142424, 0.15008, 0.15008, 0.092881, 0.092881, 0.106997, 0.18812, 0.200174, 0.196879, 0.281712, 0.387226, 0.422041, 0.335645, 0.339168, 0.346032, 0.268042, 0.182256, 0.291804, 0.380708, 0.387226, 0.447574, 0.51388, 0.480142, 0.377384, 0.4292, 0.401658, 0.342579, 0.332115, 0.318242, 0.318242, 0.324872, 0.264545, 0.21291, 0.295083, 0.295083, 0.21291, 0.25031, 0.25406, 0.173081, 0.098513, 0.096677, 0.096677, 0.078022, 0.058088, 0.064632, 0.078022, 0.098513, 0.088832, 0.090864, 0.111485, 0.074921, 0.067594, 0.106997, 0.142424, 0.15284, 0.15284, 0.229226, 0.196879, 0.191378, 0.268042, 0.281712, 0.196879, 0.120615, 0.083462, 0.132295, 0.144935, 0.147574, 0.083462, 0.137348, 0.134866, 0.106997, 0.088832, 0.098513, 0.060549, 0.058088, 0.05306, 0.058088, 0.05306, 0.045352, 0.045352, 0.048328, 0.083462, 0.134866, 0.144935, 0.194234, 0.203355, 0.264545, 0.257454, 0.349426, 0.232838, 0.137348, 0.096677, 0.100716, 0.096677, 0.137348, 0.161087, 0.17593, 0.164327, 0.164327, 0.25031, 0.335645, 0.321458, 0.328603, 0.236433, 0.236433, 0.137348, 0.129801, 0.109221, 0.106997, 0.11371, 0.21291, 0.318242, 0.384043, 0.377384, 0.40511, 0.418646, 0.31487, 0.308712, 0.31487, 0.284882, 0.284882, 0.291804, 0.298791, 0.298791, 0.298791, 0.291804, 0.401658, 0.40511, 0.440853, 0.408655, 0.394753, 0.387226, 0.295083, 0.308712, 0.40511, 0.298791, 0.281712, 0.349426, 0.352862, 0.346032, 0.380708, 0.377384, 0.278302, 0.271506, 0.194234, 0.25406, 0.25406, 0.264545, 0.291804, 0.196879, 0.268042, 0.264545, 0.164327, 0.264545, 0.158265, 0.164327, 0.144935, 0.096677, 0.118441, 0.122885, 0.078022, 0.083462, 0.079919, 0.116183, 0.076542, 0.069024, 0.047319, 0.083462, 0.079919, 0.040537, 0.078022, 0.066181, 0.037156, 0.0704, 0.069024, 0.125101, 0.06184, 0.067594, 0.085092, 0.0704, 0.064632, 0.067594, 0.041405, 0.023963, 0.028695, 0.036378, 0.038042, 0.034068, 0.028695, 0.028695, 0.026338, 0.014586, 0.010221, 0.010221, 0.00777, 0.005683, 0.005683, 0.007877, 0.009483, 0.008002, 0.009096, 0.009096, 0.014315, 0.013265, 0.020522, 0.017797, 0.014586, 0.014315, 0.021816, 0.016528, 0.014075, 0.022306, 0.042364, 0.037156, 0.055536, 0.076542, 0.132295, 0.144935, 0.088832, 0.109221, 0.15008, 0.144935, 0.088832, 0.088832, 0.100716, 0.10481, 0.125101, 0.179055, 0.281712, 0.324872, 0.339168, 0.370445, 0.374039, 0.288399, 0.284882, 0.324872, 0.324872, 0.232838, 0.232838, 0.318242, 0.225814, 0.257454, 0.257454, 0.342579, 0.216401, 0.291804, 0.281712, 0.194234, 0.137348, 0.076542, 0.0704, 0.0704, 0.069024, 0.076542, 0.10481, 0.147574, 0.137348, 0.17593, 0.17593, 0.17593, 0.111485, 0.182256, 0.18812, 0.200174, 0.173081, 0.170161, 0.139895, 0.144935, 0.236433, 0.311707, 0.398279, 0.41194, 0.387226, 0.390993, 0.390993, 0.4292, 0.366687, 0.380708, 0.359901, 0.458154, 0.41194, 0.505461, 0.505461, 0.422041, 0.4292, 0.483068, 0.59917, 0.642678, 0.604312, 0.585406, 0.538167, 0.562014, 0.545602, 0.562014, 0.529623, 0.476583, 0.476583, 0.505461, 0.497853, 0.509769, 0.517562, 0.521092, 0.490133, 0.505461, 0.557691, 0.557691, 0.541878, 0.541878, 0.545602, 0.59014, 0.497853, 0.461924, 0.440853, 0.458154, 0.553315, 0.59508, 0.632174, 0.585406, 0.59014, 0.608892, 0.608892, 0.59014, 0.626927, 0.690604, 0.685117, 0.632174, 0.613573, 0.632174, 0.59014, 0.5017, 0.497853, 0.59917, 0.653063, 0.675549, 0.671169, 0.549308, 0.549308, 0.570702, 0.56648, 0.657645, 0.622677, 0.618285, 0.51388, 0.534167, 0.529623, 0.433034, 0.509769, 0.5017, 0.414856, 0.36309, 0.447574, 0.447574, 0.36309, 0.36309, 0.26085, 0.25031, 0.339168, 0.349426, 0.25406, 0.206376, 0.185198, 0.127496, 0.134866, 0.182256, 0.144935, 0.092881, 0.164327, 0.139895, 0.122885, 0.173081, 0.222385, 0.203355, 0.222385, 0.318242, 0.342579, 0.433034, 0.42561, 0.328603, 0.295083, 0.311707, 0.324872, 0.324872, 0.408655, 0.414856, 0.377384, 0.40511, 0.447574, 0.346032, 0.349426, 0.349426, 0.349426, 0.377384, 0.352862, 0.346032, 0.298791, 0.236433, 0.236433, 0.257454, 0.26085, 0.301917, 0.370445, 0.352862, 0.295083, 0.288399, 0.281712, 0.349426, 0.264545, 0.301917, 0.377384, 0.332115, 0.356642, 0.370445, 0.370445, 0.41194, 0.374039, 0.31487, 0.377384, 0.394753, 0.387226, 0.476583, 0.461924, 0.370445, 0.422041, 0.480142, 0.490133, 0.450668, 0.356642, 0.352862, 0.275179, 0.295083, 0.271506, 0.281712, 0.278302, 0.194234, 0.17593, 0.206376, 0.203355, 0.144935, 0.137348, 0.132295, 0.074921, 0.079919, 0.142424, 0.142424, 0.161087, 0.158265, 0.196879, 0.288399, 0.370445, 0.408655, 0.387226, 0.384043, 0.374039, 0.366687, 0.387226, 0.401658, 0.308712, 0.366687, 0.408655, 0.408655, 0.433034, 0.433034, 0.418646, 0.414856, 0.418646, 0.418646, 0.436924, 0.332115, 0.339168, 0.31487, 0.352862, 0.359901, 0.36309, 0.366687, 0.36309, 0.433034, 0.436924, 0.534167, 0.575842, 0.575842, 0.570702, 0.553315, 0.557691, 0.56648, 0.570702, 0.613573, 0.608892, 0.58069, 0.724957, 0.59508, 0.63748, 0.632174, 0.521092, 0.549308, 0.549308, 0.454136, 0.359901, 0.352862, 0.264545, 0.257454, 0.257454, 0.225814, 0.194234, 0.25406, 0.216401, 0.167087, 0.129801, 0.100716, 0.071867, 0.038858, 0.06312], '')</t>
  </si>
  <si>
    <t>[153, 413, 414, 418, 419, 420, 421, 422, 423, 424, 425, 426, 429, 431, 432, 433, 435, 436, 437, 438, 439, 440, 441, 446, 447, 448, 449, 450, 451, 452, 453, 454, 455, 456, 457, 458, 459, 460, 461, 463, 464, 465, 466, 467, 468, 469, 470, 471, 472, 473, 474, 475, 476, 478, 479, 609, 610, 611, 612, 613, 614, 615, 616, 617, 618, 619, 620, 621, 622, 623, 624, 625, 626]</t>
  </si>
  <si>
    <t xml:space="preserve">F5RWP0|F5RWP0_9ENTR Acyl-CoA dehydrogenase OS=Enterobacter hormaechei ATCC 49162 </t>
  </si>
  <si>
    <t>([0.257454, 0.356642, 0.349426, 0.4292, 0.335645, 0.356642, 0.398279, 0.41194, 0.447574, 0.377384, 0.288399, 0.239899, 0.236433, 0.356642, 0.264545, 0.232838, 0.161087, 0.147574, 0.209395, 0.291804, 0.216401, 0.15008, 0.120615, 0.15008, 0.127496, 0.170161, 0.18812, 0.102787, 0.111485, 0.081712, 0.137348, 0.158265, 0.158265, 0.142424, 0.132295, 0.120615, 0.137348, 0.219301, 0.236433, 0.15008, 0.173081, 0.239899, 0.278302, 0.301917, 0.281712, 0.196879, 0.239899, 0.147574, 0.243554, 0.225814, 0.185198, 0.155435, 0.239899, 0.257454, 0.298791, 0.332115, 0.461924, 0.480142, 0.384043, 0.295083, 0.374039, 0.268042, 0.271506, 0.275179, 0.26085, 0.268042, 0.370445, 0.349426, 0.349426, 0.359901, 0.377384, 0.394753, 0.414856, 0.288399, 0.352862, 0.374039, 0.31487, 0.185198, 0.170161, 0.170161, 0.173081, 0.147574, 0.25031, 0.239899, 0.18812, 0.120615, 0.102787, 0.098513, 0.100716, 0.11371, 0.106997, 0.106997, 0.100716, 0.086953, 0.096677, 0.106997, 0.098513, 0.127496, 0.18812, 0.185198, 0.26085, 0.339168, 0.349426, 0.232838, 0.17593, 0.222385, 0.298791, 0.298791, 0.257454, 0.25406, 0.206376, 0.15284, 0.092881, 0.144935, 0.144935, 0.243554, 0.167087, 0.167087, 0.132295, 0.15284, 0.161087, 0.10481, 0.06312, 0.092881, 0.120615, 0.170161, 0.158265, 0.167087, 0.10481, 0.10481, 0.090864, 0.170161, 0.257454, 0.25406, 0.17593, 0.21291, 0.209395, 0.271506, 0.17593, 0.232838, 0.229226, 0.257454, 0.222385, 0.30533, 0.281712, 0.239899, 0.164327, 0.200174, 0.225814, 0.26085, 0.25031, 0.278302, 0.278302, 0.247041, 0.229226, 0.318242, 0.335645, 0.328603, 0.25031, 0.30533, 0.25031, 0.25031, 0.194234, 0.31487, 0.31487, 0.30533, 0.408655, 0.41194, 0.324872, 0.209395, 0.291804, 0.291804, 0.295083, 0.25031, 0.25406, 0.366687, 0.36309, 0.339168, 0.339168, 0.418646, 0.440853, 0.476583, 0.41194, 0.359901, 0.342579, 0.352862, 0.359901, 0.36309, 0.444081, 0.497853, 0.626927, 0.622677, 0.557691, 0.549308, 0.608892, 0.604312, 0.59014, 0.472492, 0.465241, 0.384043, 0.318242, 0.321458, 0.31487, 0.380708, 0.359901, 0.25406, 0.144935, 0.139895, 0.092881, 0.11371, 0.139895, 0.127496, 0.132295, 0.179055, 0.18812, 0.120615, 0.083462, 0.050641, 0.078022, 0.083462, 0.11371, 0.161087, 0.161087, 0.158265, 0.102787, 0.173081, 0.196879, 0.196879, 0.116183, 0.118441, 0.120615, 0.11371, 0.060549, 0.034884, 0.051831, 0.051831, 0.085092, 0.129801, 0.191378, 0.229226, 0.194234, 0.164327, 0.164327, 0.10481, 0.11371, 0.17593, 0.116183, 0.182256, 0.291804, 0.398279, 0.380708, 0.342579, 0.352862, 0.465241, 0.549308, 0.525368, 0.483068, 0.483068, 0.465241, 0.480142, 0.436924, 0.476583, 0.4292, 0.349426, 0.433034, 0.390993, 0.384043, 0.468512, 0.356642, 0.275179, 0.194234, 0.275179, 0.284882, 0.284882, 0.284882, 0.298791, 0.284882, 0.25031, 0.25031, 0.264545, 0.170161, 0.127496, 0.120615, 0.17593, 0.25031, 0.247041, 0.191378, 0.200174, 0.196879, 0.18812, 0.268042, 0.26085, 0.229226, 0.144935, 0.134866, 0.132295, 0.125101, 0.122885, 0.109221, 0.086953, 0.079919, 0.129801, 0.170161, 0.106997, 0.129801, 0.086953, 0.071867, 0.073402, 0.038042, 0.038858, 0.067594, 0.066181, 0.118441, 0.137348, 0.219301, 0.225814, 0.134866, 0.134866, 0.134866, 0.216401, 0.17593, 0.11371, 0.120615, 0.15008, 0.25406, 0.179055, 0.203355, 0.229226, 0.324872, 0.356642, 0.271506, 0.301917, 0.295083, 0.247041, 0.219301, 0.139895, 0.109221, 0.127496, 0.137348, 0.137348, 0.129801, 0.203355, 0.257454, 0.170161, 0.102787, 0.042364, 0.0704, 0.05306, 0.044297, 0.03976, 0.048328, 0.042364, 0.045352, 0.050641, 0.06184, 0.076542, 0.132295, 0.18812, 0.278302, 0.281712, 0.25031, 0.219301, 0.125101, 0.125101, 0.18812, 0.185198, 0.18812, 0.196879, 0.311707, 0.349426, 0.324872, 0.356642, 0.366687, 0.356642, 0.257454, 0.185198, 0.179055, 0.147574, 0.125101, 0.069024, 0.078022, 0.046336, 0.036378, 0.060549, 0.078022, 0.067594, 0.090864, 0.179055, 0.120615, 0.059222, 0.056825, 0.067594, 0.056825, 0.102787, 0.056825, 0.06184, 0.109221, 0.118441, 0.137348, 0.144935, 0.15008, 0.147574, 0.247041, 0.229226, 0.164327, 0.15284, 0.191378, 0.18812, 0.206376, 0.209395, 0.30533, 0.30533, 0.216401, 0.15284, 0.164327, 0.25406, 0.328603, 0.31487, 0.31487, 0.229226, 0.182256, 0.191378, 0.102787, 0.11371, 0.125101, 0.137348, 0.137348, 0.085092, 0.066181, 0.044297, 0.067594, 0.066181, 0.066181, 0.11371, 0.122885, 0.069024, 0.073402, 0.044297, 0.026338, 0.025762, 0.048328, 0.066181, 0.055536, 0.078022, 0.076542, 0.076542, 0.125101, 0.129801, 0.18812, 0.278302, 0.301917, 0.30533, 0.200174, 0.21291, 0.209395, 0.295083, 0.281712, 0.268042, 0.356642, 0.352862, 0.352862, 0.346032, 0.332115, 0.356642, 0.380708, 0.370445, 0.472492, 0.480142, 0.490133, 0.454136, 0.447574, 0.450668, 0.447574, 0.575842, 0.458154, 0.433034, 0.440853, 0.553315, 0.465241, 0.359901, 0.36309, 0.278302, 0.275179, 0.25031, 0.332115, 0.335645, 0.342579, 0.278302, 0.196879, 0.182256, 0.209395, 0.185198, 0.185198, 0.219301, 0.243554, 0.268042, 0.271506, 0.271506, 0.239899, 0.21291, 0.239899, 0.31487, 0.366687, 0.335645, 0.281712, 0.291804, 0.298791, 0.291804, 0.321458, 0.40511, 0.414856, 0.324872, 0.324872, 0.324872, 0.298791, 0.268042, 0.264545, 0.291804, 0.301917, 0.335645, 0.36309, 0.356642, 0.278302, 0.308712, 0.311707, 0.398279, 0.390993, 0.384043, 0.318242, 0.321458, 0.298791, 0.268042, 0.335645, 0.346032, 0.318242, 0.275179, 0.232838, 0.298791, 0.25406, 0.185198], '')</t>
  </si>
  <si>
    <t>[190, 191, 192, 193, 194, 195, 196, 254, 255, 473, 477]</t>
  </si>
  <si>
    <t xml:space="preserve">F5RWP1|F5RWP1_9ENTR Major facilitator family transporter OS=Enterobacter hormaechei ATCC 49162 </t>
  </si>
  <si>
    <t>([0.055536, 0.046336, 0.066181, 0.085092, 0.038042, 0.051831, 0.074921, 0.033407, 0.019401, 0.029376, 0.0198, 0.014586, 0.016021, 0.008409, 0.006795, 0.005932, 0.004208, 0.004247, 0.002761, 0.00231, 0.002761, 0.004135, 0.00359, 0.002503, 0.00225, 0.003246, 0.003366, 0.002138, 0.002194, 0.003246, 0.002057, 0.003109, 0.004358, 0.004358, 0.005683, 0.007091, 0.006619, 0.010672, 0.010509, 0.011518, 0.01204, 0.009294, 0.009294, 0.009015, 0.011903, 0.014783, 0.008409, 0.006894, 0.007315, 0.009977, 0.006194, 0.006039, 0.003757, 0.003804, 0.003864, 0.003212, 0.002976, 0.003607, 0.002606, 0.002035, 0.001808, 0.002623, 0.003757, 0.002512, 0.003461, 0.004135, 0.004208, 0.004388, 0.004921, 0.007031, 0.008276, 0.016826, 0.03976, 0.044297, 0.021381, 0.010131, 0.011342, 0.007495, 0.006567, 0.006078, 0.006619, 0.011106, 0.007315, 0.006374, 0.009865, 0.008525, 0.006894, 0.004736, 0.006795, 0.004736, 0.003671, 0.003997, 0.002727, 0.001748, 0.00231, 0.003177, 0.003109, 0.003963, 0.00389, 0.004431, 0.00543, 0.007177, 0.004835, 0.004835, 0.004315, 0.004315, 0.003512, 0.00283, 0.003997, 0.00283, 0.00292, 0.00389, 0.00359, 0.003405, 0.003298, 0.003341, 0.003405, 0.004775, 0.005223, 0.005249, 0.006078, 0.007031, 0.005683, 0.006194, 0.009015, 0.008525, 0.006701, 0.010509, 0.021381, 0.010926, 0.016021, 0.037156, 0.035586, 0.035586, 0.073402, 0.161087, 0.200174, 0.111485, 0.051831, 0.044297, 0.0704, 0.036378, 0.038042, 0.048328, 0.035586, 0.03976, 0.045352, 0.048328, 0.022667, 0.0198, 0.022306, 0.015344, 0.010672, 0.010672, 0.009096, 0.009015, 0.006194, 0.004775, 0.005992, 0.006194, 0.004513, 0.00515, 0.00543, 0.00389, 0.00283, 0.004247, 0.004483, 0.006245, 0.006374, 0.006421, 0.006421, 0.009728, 0.009977, 0.011903, 0.008002, 0.009483, 0.006421, 0.010509, 0.008895, 0.006619, 0.006619, 0.008156, 0.005872, 0.008525, 0.009977, 0.016826, 0.013613, 0.008624, 0.006795, 0.005683, 0.005799, 0.004247, 0.00407, 0.004358, 0.004358, 0.004921, 0.005223, 0.008276, 0.007645, 0.014783, 0.030003, 0.025762, 0.020165, 0.03976, 0.034068, 0.051831, 0.06184, 0.081712, 0.158265, 0.125101, 0.139895, 0.239899, 0.356642, 0.308712, 0.387226, 0.401658, 0.418646, 0.349426, 0.335645, 0.194234, 0.167087, 0.182256, 0.194234, 0.173081, 0.127496, 0.120615, 0.055536, 0.047319, 0.047319, 0.022667, 0.019109, 0.018787, 0.010509, 0.010131, 0.009977, 0.008723, 0.008409, 0.006482, 0.007645, 0.00515, 0.00558, 0.004315, 0.002881, 0.003478, 0.005249, 0.006421, 0.004513, 0.004646, 0.004736, 0.004689, 0.005318, 0.005503, 0.007177, 0.010926, 0.010926, 0.013613, 0.018415, 0.019401, 0.030003, 0.015344, 0.016826, 0.016528, 0.020522, 0.025316, 0.018415, 0.015344, 0.015344, 0.015694, 0.028695, 0.013437, 0.010926, 0.008723, 0.014075, 0.008723, 0.005734, 0.006374, 0.006374, 0.005992, 0.004921, 0.004161, 0.005683, 0.008276, 0.013613, 0.009865, 0.014315, 0.028107, 0.030003, 0.029376, 0.035586, 0.025316, 0.028695, 0.019401, 0.028107, 0.027463, 0.034068, 0.037156, 0.017138, 0.010372, 0.007091, 0.006078, 0.007259, 0.005249, 0.005503, 0.00389, 0.003963, 0.00407, 0.002761, 0.001967, 0.001936, 0.002211, 0.0028, 0.00389, 0.005378, 0.006374, 0.004483, 0.004921, 0.005223, 0.007091, 0.008624, 0.008525, 0.009096, 0.008075, 0.008075, 0.005011, 0.006039, 0.008409, 0.008156, 0.008525, 0.009096, 0.008723, 0.008409, 0.005503, 0.004736, 0.004689, 0.005011, 0.006894, 0.009015, 0.010221, 0.008409, 0.006894, 0.010221, 0.017797, 0.020522, 0.018415, 0.046336, 0.067594, 0.073402, 0.043307, 0.090864, 0.078022, 0.086953, 0.120615, 0.120615, 0.15008, 0.083462, 0.050641, 0.026338, 0.021816, 0.015694, 0.020876, 0.044297, 0.032677, 0.014315, 0.010131, 0.019109, 0.015694, 0.011106, 0.009096, 0.012727, 0.008075, 0.007877, 0.005318, 0.00558, 0.007555, 0.005623, 0.005503, 0.006421, 0.010131, 0.010509, 0.017797, 0.019109, 0.010509, 0.014075, 0.013821, 0.034884, 0.025762, 0.014586, 0.011342, 0.00962, 0.008075, 0.009865, 0.018106, 0.026338, 0.015694, 0.010672, 0.017797, 0.017138, 0.009401, 0.007315, 0.005223, 0.004513, 0.004483, 0.004577, 0.004483, 0.006482, 0.006078, 0.007422, 0.011106, 0.011903, 0.019109, 0.026338, 0.0198, 0.021816, 0.034068, 0.046336, 0.066181, 0.051831, 0.100716, 0.200174, 0.229226, 0.346032, 0.40511, 0.359901, 0.529623], '')</t>
  </si>
  <si>
    <t>[423]</t>
  </si>
  <si>
    <t xml:space="preserve">F5RWP6|F5RWP6_9ENTR Inner membrane protein YjeT OS=Enterobacter hormaechei ATCC 49162 </t>
  </si>
  <si>
    <t>([0.003671, 0.003366, 0.002688, 0.002529, 0.002155, 0.00316, 0.003864, 0.003298, 0.003963, 0.005249, 0.005086, 0.004513, 0.003079, 0.003366, 0.003246, 0.003963, 0.003924, 0.00558, 0.006421, 0.007259, 0.005799, 0.007031, 0.009728, 0.011342, 0.017138, 0.034884, 0.016021, 0.018787, 0.03976, 0.044297, 0.018415, 0.014783, 0.028107, 0.06312, 0.022306, 0.021381, 0.027463, 0.060549, 0.028695, 0.017797, 0.016528, 0.024393, 0.032017, 0.014783, 0.014075, 0.008723, 0.005683, 0.005623, 0.004358, 0.003053, 0.00292, 0.004247, 0.006142, 0.004208, 0.00407, 0.005086, 0.004315, 0.003512, 0.002761, 0.003366, 0.003555, 0.003864, 0.00359, 0.002581, 0.003478], '')</t>
  </si>
  <si>
    <t xml:space="preserve">F5RWR0|F5RWR0_9ENTR Mechanosensitive ion channel family protein OS=Enterobacter hormaechei ATCC 49162 </t>
  </si>
  <si>
    <t>([0.480142, 0.505461, 0.486429, 0.538167, 0.58069, 0.604312, 0.622677, 0.517562, 0.505461, 0.541878, 0.486429, 0.517562, 0.521092, 0.465241, 0.384043, 0.414856, 0.418646, 0.349426, 0.321458, 0.301917, 0.209395, 0.147574, 0.100716, 0.11371, 0.090864, 0.085092, 0.074921, 0.043307, 0.06312, 0.06312, 0.059222, 0.074921, 0.090864, 0.081712, 0.111485, 0.167087, 0.219301, 0.206376, 0.278302, 0.301917, 0.335645, 0.356642, 0.436924, 0.51388, 0.490133, 0.51388, 0.490133, 0.490133, 0.585406, 0.666105, 0.666105, 0.661982, 0.741537, 0.712013, 0.699094, 0.648219, 0.666105, 0.661982, 0.675549, 0.675549, 0.671169, 0.632174, 0.632174, 0.63748, 0.608892, 0.549308, 0.562014, 0.604312, 0.632174, 0.632174, 0.585406, 0.618285, 0.529623, 0.497853, 0.486429, 0.461924, 0.534167, 0.525368, 0.447574, 0.521092, 0.521092, 0.461924, 0.40511, 0.494003, 0.494003, 0.4292, 0.545602, 0.534167, 0.450668, 0.454136, 0.458154, 0.461924, 0.390993, 0.461924, 0.450668, 0.450668, 0.40511, 0.414856, 0.4292, 0.433034, 0.4292, 0.447574, 0.521092, 0.666105, 0.642678, 0.622677, 0.648219, 0.648219, 0.622677, 0.716283, 0.694846, 0.703578, 0.694846, 0.791621, 0.771762, 0.690604, 0.707965, 0.788093, 0.784345, 0.675549, 0.680603, 0.685117, 0.58069, 0.56648, 0.521092, 0.525368, 0.461924, 0.465241, 0.433034, 0.454136, 0.450668, 0.465241, 0.394753, 0.377384, 0.366687, 0.384043, 0.458154, 0.444081, 0.450668, 0.436924, 0.497853, 0.570702, 0.58069, 0.557691, 0.538167, 0.557691, 0.562014, 0.557691, 0.648219, 0.626927, 0.549308, 0.604312, 0.604312, 0.690604, 0.707965, 0.716283, 0.741537, 0.712013, 0.707965, 0.685117, 0.690604, 0.622677, 0.648219, 0.648219, 0.671169, 0.703578, 0.671169, 0.661982, 0.63748, 0.642678, 0.653063, 0.733139, 0.685117, 0.694846, 0.716283, 0.724957, 0.771762, 0.745909, 0.784345, 0.791621, 0.775545, 0.775545, 0.859585, 0.775545, 0.771762, 0.76285, 0.750527, 0.73685, 0.754692, 0.837511, 0.81615, 0.805026, 0.728858, 0.720929, 0.694846, 0.585406, 0.5017, 0.476583, 0.486429, 0.40511, 0.414856, 0.370445, 0.352862, 0.335645, 0.335645, 0.332115, 0.380708, 0.398279, 0.433034, 0.418646, 0.414856, 0.440853, 0.377384, 0.447574, 0.444081, 0.450668, 0.517562, 0.59508, 0.575842, 0.486429, 0.541878, 0.529623, 0.608892, 0.622677, 0.626927, 0.712013, 0.707965, 0.642678, 0.648219, 0.59917, 0.525368, 0.458154, 0.447574, 0.497853, 0.4292, 0.4292, 0.454136, 0.454136, 0.384043, 0.394753, 0.465241, 0.480142, 0.480142, 0.480142, 0.480142, 0.490133, 0.476583, 0.486429, 0.557691, 0.517562, 0.465241, 0.545602, 0.632174, 0.648219, 0.680603, 0.680603, 0.59508, 0.549308, 0.562014, 0.675549, 0.657645, 0.626927, 0.653063, 0.562014, 0.622677, 0.648219, 0.63748, 0.549308, 0.472492, 0.454136, 0.468512, 0.444081, 0.436924, 0.370445, 0.380708, 0.370445, 0.447574, 0.440853, 0.461924, 0.433034, 0.398279, 0.324872, 0.359901, 0.342579, 0.41194, 0.349426, 0.332115, 0.324872, 0.394753, 0.476583, 0.422041, 0.359901, 0.42561, 0.42561, 0.494003, 0.476583, 0.472492, 0.461924, 0.517562, 0.525368, 0.56648, 0.59014, 0.699094, 0.575842, 0.575842, 0.5017, 0.521092, 0.521092, 0.505461, 0.447574, 0.444081, 0.529623, 0.517562, 0.538167, 0.549308, 0.545602, 0.549308, 0.549308, 0.436924, 0.384043, 0.380708, 0.36309, 0.366687, 0.377384, 0.374039, 0.30533, 0.370445, 0.384043, 0.36309, 0.308712, 0.374039, 0.335645, 0.328603, 0.335645, 0.318242, 0.30533, 0.239899, 0.281712, 0.291804, 0.380708, 0.497853, 0.490133, 0.538167, 0.534167, 0.517562, 0.51388, 0.622677, 0.626927, 0.626927, 0.626927, 0.699094, 0.703578, 0.626927, 0.622677, 0.618285, 0.648219, 0.648219, 0.63748, 0.59508, 0.490133, 0.517562, 0.486429, 0.408655, 0.288399, 0.30533, 0.30533, 0.377384, 0.401658, 0.390993, 0.291804, 0.308712, 0.328603, 0.239899, 0.308712, 0.311707, 0.356642, 0.370445, 0.377384, 0.454136, 0.483068, 0.480142, 0.472492, 0.461924, 0.562014, 0.671169, 0.648219, 0.642678, 0.525368, 0.398279, 0.41194, 0.476583, 0.483068, 0.398279, 0.486429, 0.497853, 0.497853, 0.517562, 0.517562, 0.422041, 0.335645, 0.311707, 0.390993, 0.298791, 0.206376, 0.200174, 0.200174, 0.203355, 0.219301, 0.311707, 0.30533, 0.200174, 0.147574, 0.155435, 0.15284, 0.161087, 0.155435, 0.094817, 0.094817, 0.055536, 0.092881, 0.161087, 0.147574, 0.15284, 0.15008, 0.239899, 0.247041, 0.216401, 0.139895, 0.129801, 0.134866, 0.144935, 0.243554, 0.339168, 0.298791, 0.390993, 0.384043, 0.380708, 0.377384, 0.288399, 0.247041, 0.142424, 0.134866, 0.132295, 0.134866, 0.142424, 0.127496, 0.144935, 0.137348, 0.219301, 0.118441, 0.092881, 0.067594, 0.074921, 0.035586, 0.046336, 0.023963, 0.016021, 0.016826, 0.029376, 0.028107, 0.055536, 0.111485, 0.059222, 0.031287, 0.028695, 0.025316, 0.028107, 0.023963, 0.015078, 0.014075, 0.028107, 0.019401, 0.040537, 0.018787, 0.027463, 0.024826, 0.028695, 0.034884, 0.025316, 0.013821, 0.023963, 0.023963, 0.024393, 0.049374, 0.096677, 0.049374, 0.040537, 0.045352, 0.023087, 0.025762, 0.026892, 0.021381, 0.020522, 0.011669, 0.011342, 0.009401, 0.00962, 0.007877, 0.008895, 0.007091, 0.006988, 0.006619, 0.006619, 0.006567, 0.006078, 0.00407, 0.005734, 0.008525, 0.005086, 0.005011, 0.007177, 0.007031, 0.007645, 0.01078, 0.015078, 0.025762, 0.025762, 0.025316, 0.060549, 0.038042, 0.079919, 0.158265, 0.170161, 0.164327, 0.076542, 0.037156, 0.042364, 0.042364, 0.021816, 0.048328, 0.100716, 0.054297, 0.023087, 0.012491, 0.012491, 0.009187, 0.006421, 0.006421, 0.005623, 0.00543, 0.007555, 0.005223, 0.005503, 0.004208, 0.003177, 0.003298, 0.00389, 0.00558, 0.003864, 0.005318, 0.003757, 0.003671, 0.003366, 0.004921, 0.007645, 0.006795, 0.006533, 0.010509, 0.009187, 0.01204, 0.008002, 0.006421, 0.006894, 0.00558, 0.005011, 0.007031, 0.011106, 0.014783, 0.00962, 0.017138, 0.013613, 0.028107, 0.017447, 0.03976, 0.020522, 0.01078, 0.008276, 0.00962, 0.006619, 0.008156, 0.005223, 0.006039, 0.006039, 0.008156, 0.005992, 0.007422, 0.007422, 0.008002, 0.008409, 0.011518, 0.007422, 0.00558, 0.003821, 0.004358, 0.003864, 0.003512, 0.004736, 0.004689, 0.006533, 0.008624, 0.011106, 0.020165, 0.018787, 0.018415, 0.017797, 0.030611, 0.027463, 0.027463, 0.01227, 0.007422, 0.005378, 0.006194, 0.00962, 0.009483, 0.011342, 0.007877, 0.008624, 0.006533, 0.010926, 0.006701, 0.004646, 0.003727, 0.003276, 0.00292, 0.002327, 0.001778, 0.001318, 0.001623, 0.001692, 0.001722, 0.002662, 0.003821, 0.004611, 0.005011, 0.004646, 0.004611, 0.006245, 0.009187, 0.008276, 0.007422, 0.011106, 0.011518, 0.011342, 0.008002, 0.009483, 0.009977, 0.008409, 0.011106, 0.010372, 0.008525, 0.008723, 0.007091, 0.005249, 0.004135, 0.003963, 0.004388, 0.004414, 0.003276, 0.003366, 0.004646, 0.004161, 0.004135, 0.00407, 0.00543, 0.006078, 0.005249, 0.005378, 0.008002, 0.010509, 0.011106, 0.013821, 0.024393, 0.032017, 0.058088, 0.106997, 0.071867, 0.064632, 0.073402, 0.139895, 0.074921, 0.03976, 0.025316, 0.028107, 0.031287, 0.015078, 0.015694, 0.029376, 0.044297, 0.05306, 0.026892, 0.020165, 0.016528, 0.013265, 0.009015, 0.007555, 0.006482, 0.006701, 0.008075, 0.007555, 0.00558, 0.005503, 0.006533, 0.010131, 0.009483, 0.015694, 0.021381, 0.020522, 0.011903, 0.011669, 0.010131, 0.009865, 0.012727, 0.016528, 0.020876, 0.023087, 0.022667, 0.015078, 0.010221, 0.008525, 0.006142, 0.006142, 0.006078, 0.00543, 0.004208, 0.00316, 0.003053, 0.002688, 0.002623, 0.003607, 0.00407, 0.00407, 0.004899, 0.003461, 0.00243, 0.002482, 0.003177, 0.003512, 0.004775, 0.005011, 0.006701, 0.006194, 0.009015, 0.013613, 0.016826, 0.025762, 0.049374, 0.049374, 0.078022, 0.120615, 0.137348, 0.0704, 0.036378, 0.038042, 0.074921, 0.139895, 0.109221, 0.109221, 0.111485, 0.125101, 0.229226, 0.288399, 0.454136, 0.461924, 0.465241, 0.418646, 0.433034, 0.4292, 0.447574, 0.472492, 0.51388, 0.505461, 0.671169, 0.808535, 0.808535, 0.812494, 0.83125, 0.779859, 0.805026, 0.675549, 0.661982, 0.497853, 0.490133, 0.41194, 0.278302, 0.275179, 0.370445, 0.359901, 0.359901, 0.243554, 0.219301, 0.129801, 0.073402, 0.067594, 0.06184, 0.038042, 0.019109, 0.014075, 0.012727, 0.008525, 0.01078, 0.007091, 0.007177, 0.006795, 0.005992, 0.006039, 0.004161, 0.00292, 0.002014, 0.001967, 0.00292, 0.002117, 0.00283, 0.003607, 0.003276, 0.00225, 0.00316, 0.00283, 0.002396, 0.003478, 0.004611, 0.003727, 0.004976, 0.004976, 0.003607, 0.004736, 0.005223, 0.008075, 0.01204, 0.023534, 0.015078, 0.014075, 0.026338, 0.016826, 0.019109, 0.023534, 0.026892, 0.031287, 0.090864, 0.086953, 0.081712, 0.036378, 0.076542, 0.060549, 0.069024, 0.071867, 0.032017, 0.042364, 0.020165, 0.011669, 0.008156, 0.007422, 0.00515, 0.003701, 0.004835, 0.004646, 0.004775, 0.004775, 0.003246, 0.0028, 0.004161, 0.002705, 0.004247, 0.003727, 0.003053, 0.002727, 0.004135, 0.004135, 0.00407, 0.004135, 0.003997, 0.005223, 0.007091, 0.007031, 0.010926, 0.007031, 0.006988, 0.007645, 0.011342, 0.021381, 0.022306, 0.011669, 0.018787, 0.009187, 0.011106, 0.020522, 0.0198, 0.018106, 0.034068, 0.022667, 0.022306, 0.021816, 0.016257, 0.009728, 0.009187, 0.008895, 0.014586, 0.008723, 0.005872, 0.005872, 0.003864, 0.003804, 0.004483, 0.003701, 0.00515, 0.003607, 0.003804, 0.003924, 0.003804, 0.003757, 0.003757, 0.005378, 0.005683, 0.004775, 0.005318, 0.007091, 0.006374, 0.004577, 0.006619, 0.006795, 0.006795, 0.007259, 0.007495, 0.005992, 0.008624, 0.006078, 0.009015, 0.009015, 0.008895, 0.006142, 0.00558, 0.008156, 0.00543, 0.005799, 0.008002, 0.010672, 0.008525, 0.006795, 0.006795, 0.004835, 0.004358, 0.004611, 0.006245, 0.006894, 0.007259, 0.007177, 0.007091, 0.007031, 0.006795, 0.010131, 0.011903, 0.015078, 0.009015, 0.015344, 0.025316, 0.014783, 0.015694, 0.027463, 0.051831, 0.06184, 0.122885, 0.222385, 0.118441, 0.129801, 0.11371, 0.196879, 0.167087, 0.278302, 0.284882, 0.17593, 0.167087, 0.257454, 0.15284, 0.264545, 0.264545, 0.247041, 0.374039, 0.268042, 0.173081, 0.116183, 0.206376, 0.209395, 0.209395, 0.275179, 0.155435, 0.083462, 0.090864, 0.127496, 0.127496, 0.059222, 0.059222, 0.066181, 0.031287, 0.060549, 0.028695, 0.029376, 0.032677, 0.028107, 0.032017, 0.064632, 0.102787, 0.05306, 0.030611, 0.018415, 0.023534, 0.030003, 0.0704, 0.054297, 0.058088, 0.054297, 0.122885, 0.17593, 0.17593, 0.278302, 0.298791, 0.418646, 0.349426, 0.346032, 0.359901, 0.349426, 0.25406, 0.173081, 0.25031, 0.298791, 0.36309, 0.374039, 0.450668, 0.359901, 0.390993, 0.271506, 0.209395, 0.129801, 0.161087, 0.161087, 0.191378, 0.203355, 0.21291, 0.301917, 0.229226, 0.134866, 0.139895, 0.158265, 0.25031, 0.167087, 0.203355, 0.243554, 0.229226, 0.155435, 0.216401, 0.147574, 0.137348, 0.206376, 0.209395, 0.196879, 0.122885, 0.059222, 0.041405, 0.028695, 0.028695, 0.034884, 0.069024, 0.11371, 0.158265, 0.125101, 0.222385, 0.137348, 0.127496, 0.125101, 0.206376, 0.125101, 0.194234, 0.30533, 0.206376, 0.206376, 0.139895, 0.185198, 0.275179, 0.191378, 0.216401, 0.219301, 0.25406, 0.25406, 0.170161, 0.185198, 0.185198, 0.185198, 0.167087, 0.196879, 0.229226, 0.122885, 0.203355, 0.173081, 0.161087, 0.164327, 0.257454, 0.349426, 0.298791, 0.30533, 0.418646, 0.418646, 0.398279, 0.408655, 0.408655, 0.497853, 0.494003, 0.447574, 0.42561, 0.541878, 0.480142, 0.418646, 0.534167, 0.529623, 0.570702, 0.618285, 0.690604, 0.671169, 0.657645, 0.653063, 0.622677, 0.604312, 0.59014, 0.58069, 0.545602, 0.517562, 0.5017, 0.461924, 0.59508, 0.545602], '')</t>
  </si>
  <si>
    <t>[1, 3, 4, 5, 6, 7, 8, 9, 11, 12, 43, 45, 48, 49, 50, 51, 52, 53, 54, 55, 56, 57, 58, 59, 60, 61, 62, 63, 64, 65, 66, 67, 68, 69, 70, 71, 72, 76, 77, 79, 80, 86, 87, 102, 103, 104, 105, 106, 107, 108, 109, 110, 111, 112, 113, 114, 115, 116, 117, 118, 119, 120, 121, 122, 123, 124, 125,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216, 217, 218, 220, 221, 222, 223, 224, 225, 226, 227, 228, 229, 230, 248, 249, 251, 252, 253, 254, 255, 256, 257, 258, 259, 260, 261, 262, 263, 264, 265, 266, 267, 298, 299, 300, 301, 302, 303, 304, 305, 306, 307, 308, 311, 312, 313, 314, 315, 316, 317, 342, 343, 344, 345, 346, 347, 348, 349, 350, 351, 352, 353, 354, 355, 356, 357, 358, 360, 383, 384, 385, 386, 387, 396, 397, 769, 770, 771, 772, 773, 774, 775, 776, 777, 778, 779, 1106, 1109, 1110, 1111, 1112, 1113, 1114, 1115, 1116, 1117, 1118, 1119, 1120, 1121, 1122, 1123, 1125, 1126]</t>
  </si>
  <si>
    <t xml:space="preserve">F5RWR1|F5RWR1_9ENTR Inner membrane transporter YjeM OS=Enterobacter hormaechei ATCC 49162 </t>
  </si>
  <si>
    <t>([0.032017, 0.048328, 0.023087, 0.013821, 0.009187, 0.008002, 0.006421, 0.004577, 0.005734, 0.006567, 0.006078, 0.004976, 0.00515, 0.003555, 0.003212, 0.004513, 0.004414, 0.004689, 0.005872, 0.004921, 0.004513, 0.003053, 0.002211, 0.002435, 0.003366, 0.003177, 0.003864, 0.004577, 0.007315, 0.00777, 0.005086, 0.004388, 0.004899, 0.003864, 0.005799, 0.005799, 0.003997, 0.002662, 0.001541, 0.000936, 0.000721, 0.001417, 0.001344, 0.001602, 0.001434, 0.001155, 0.001408, 0.001267, 0.00155, 0.001211, 0.001103, 0.001709, 0.002349, 0.002194, 0.00283, 0.002976, 0.003701, 0.00543, 0.008723, 0.016257, 0.0198, 0.017797, 0.014783, 0.018415, 0.016257, 0.032677, 0.056825, 0.083462, 0.066181, 0.055536, 0.100716, 0.106997, 0.049374, 0.048328, 0.043307, 0.020522, 0.020165, 0.018106, 0.008525, 0.006795, 0.004921, 0.004431, 0.006421, 0.006421, 0.006039, 0.005734, 0.004315, 0.003053, 0.002512, 0.002529, 0.002503, 0.00243, 0.002035, 0.002581, 0.003079, 0.003671, 0.003757, 0.002976, 0.00316, 0.00316, 0.003727, 0.005223, 0.005223, 0.003821, 0.002529, 0.003727, 0.004135, 0.00558, 0.00777, 0.010131, 0.015694, 0.010672, 0.007177, 0.008276, 0.006619, 0.005734, 0.007315, 0.007177, 0.009294, 0.008409, 0.016257, 0.017447, 0.01078, 0.014586, 0.026338, 0.033407, 0.018106, 0.018415, 0.011342, 0.008723, 0.006078, 0.004899, 0.004976, 0.005318, 0.004315, 0.006142, 0.005086, 0.003997, 0.004899, 0.004899, 0.005011, 0.004835, 0.003478, 0.004577, 0.005932, 0.004388, 0.005249, 0.007422, 0.006078, 0.008156, 0.008895, 0.009294, 0.011669, 0.017797, 0.015078, 0.022667, 0.013821, 0.017447, 0.019109, 0.013437, 0.014586, 0.008895, 0.006701, 0.006701, 0.004646, 0.003431, 0.003671, 0.003997, 0.00283, 0.003478, 0.002435, 0.001967, 0.002078, 0.001434, 0.00152, 0.002194, 0.00225, 0.002761, 0.00231, 0.00243, 0.003431, 0.003555, 0.003864, 0.005086, 0.004775, 0.005223, 0.007091, 0.009294, 0.01078, 0.020165, 0.031287, 0.06184, 0.06184, 0.098513, 0.17593, 0.164327, 0.092881, 0.071867, 0.054297, 0.066181, 0.085092, 0.036378, 0.0198, 0.020165, 0.010131, 0.015694, 0.013613, 0.008525, 0.007422, 0.004835, 0.004611, 0.004208, 0.003079, 0.004513, 0.00389, 0.003177, 0.003177, 0.004208, 0.003478, 0.003212, 0.004483, 0.004577, 0.006988, 0.009977, 0.015344, 0.038042, 0.059222, 0.116183, 0.229226, 0.15008, 0.206376, 0.209395, 0.209395, 0.21291, 0.106997, 0.064632, 0.081712, 0.06312, 0.032677, 0.038858, 0.033407, 0.029376, 0.016021, 0.014783, 0.008276, 0.00777, 0.00515, 0.004247, 0.003109, 0.002014, 0.002276, 0.001872, 0.001808, 0.001434, 0.002078, 0.003014, 0.004431, 0.003821, 0.004483, 0.006421, 0.006421, 0.006533, 0.006533, 0.009865, 0.010372, 0.019109, 0.020522, 0.041405, 0.028107, 0.055536, 0.127496, 0.122885, 0.206376, 0.116183, 0.118441, 0.066181, 0.042364, 0.038858, 0.0704, 0.034068, 0.031287, 0.034884, 0.071867, 0.038042, 0.034884, 0.034884, 0.025316, 0.017138, 0.017447, 0.017797, 0.014075, 0.015694, 0.034068, 0.034068, 0.069024, 0.083462, 0.15284, 0.120615, 0.118441, 0.073402, 0.074921, 0.032677, 0.036378, 0.036378, 0.034068, 0.036378, 0.032677, 0.023087, 0.032017, 0.020165, 0.017797, 0.013437, 0.009728, 0.006039, 0.006039, 0.006078, 0.006142, 0.00407, 0.003804, 0.00389, 0.003727, 0.003671, 0.003804, 0.004315, 0.004513, 0.004611, 0.004513, 0.003997, 0.003924, 0.002881, 0.00359, 0.00515, 0.007091, 0.009096, 0.015078, 0.011669, 0.008002, 0.006533, 0.011518, 0.017797, 0.016826, 0.020522, 0.040537, 0.090864, 0.048328, 0.044297, 0.064632, 0.048328, 0.064632, 0.086953, 0.191378, 0.144935, 0.161087, 0.122885, 0.071867, 0.038042, 0.034884, 0.073402, 0.092881, 0.03976, 0.028107, 0.018106, 0.017797, 0.011518, 0.006894, 0.006795, 0.004775, 0.003997, 0.003607, 0.003555, 0.002761, 0.002512, 0.00283, 0.00283, 0.003366, 0.003461, 0.004483, 0.004689, 0.003109, 0.002555, 0.003701, 0.004899, 0.004577, 0.005734, 0.005249, 0.006482, 0.008075, 0.012727, 0.014075, 0.021381, 0.015694, 0.037156, 0.0198, 0.023534, 0.011342, 0.007495, 0.005623, 0.004161, 0.004835, 0.005249, 0.006619, 0.004208, 0.004513, 0.004135, 0.002623, 0.003701, 0.003821, 0.004414, 0.004358, 0.005734, 0.004247, 0.005503, 0.005503, 0.008525, 0.004976, 0.005683, 0.005623, 0.005623, 0.008002, 0.008002, 0.012491, 0.012491, 0.020522, 0.018787, 0.022667, 0.027463, 0.021381, 0.029376, 0.031287, 0.018415, 0.011518, 0.013437, 0.008002, 0.006039, 0.004358, 0.005734, 0.004775, 0.005932, 0.009728, 0.006619, 0.004315, 0.004358, 0.003821, 0.003177, 0.00316, 0.004577, 0.004775, 0.004315, 0.004431, 0.003804, 0.004976, 0.006567, 0.006039, 0.008895, 0.011669, 0.018787, 0.013265, 0.015694, 0.014586, 0.009187, 0.015078, 0.032677, 0.037156, 0.030611, 0.025316, 0.011669, 0.010131, 0.009401, 0.008895, 0.007031, 0.006795, 0.006482, 0.004513, 0.004431, 0.004577, 0.004611, 0.003246, 0.004431, 0.006194, 0.007555, 0.010131, 0.010509, 0.009096, 0.006795, 0.007422, 0.010509, 0.024393, 0.015694, 0.021816, 0.032677, 0.033407, 0.03976, 0.030003, 0.055536, 0.111485, 0.0704, 0.05306, 0.129801, 0.092881], '')</t>
  </si>
  <si>
    <t xml:space="preserve">F5RWR7|F5RWR7_9ENTR Transcriptional activator AmpR OS=Enterobacter hormaechei ATCC 49162 </t>
  </si>
  <si>
    <t>([0.122885, 0.170161, 0.164327, 0.074921, 0.116183, 0.116183, 0.116183, 0.116183, 0.139895, 0.170161, 0.125101, 0.147574, 0.0704, 0.071867, 0.074921, 0.109221, 0.147574, 0.069024, 0.129801, 0.069024, 0.078022, 0.086953, 0.088832, 0.111485, 0.203355, 0.164327, 0.118441, 0.139895, 0.173081, 0.179055, 0.120615, 0.191378, 0.200174, 0.232838, 0.247041, 0.25406, 0.288399, 0.232838, 0.346032, 0.257454, 0.359901, 0.26085, 0.216401, 0.155435, 0.15008, 0.106997, 0.122885, 0.200174, 0.203355, 0.125101, 0.096677, 0.086953, 0.088832, 0.088832, 0.158265, 0.144935, 0.15008, 0.158265, 0.158265, 0.090864, 0.164327, 0.106997, 0.106997, 0.206376, 0.278302, 0.275179, 0.225814, 0.236433, 0.236433, 0.155435, 0.203355, 0.239899, 0.288399, 0.200174, 0.203355, 0.18812, 0.102787, 0.076542, 0.076542, 0.127496, 0.206376, 0.15008, 0.216401, 0.318242, 0.30533, 0.21291, 0.216401, 0.239899, 0.232838, 0.170161, 0.194234, 0.222385, 0.225814, 0.155435, 0.203355, 0.200174, 0.200174, 0.25031, 0.200174, 0.10481, 0.100716, 0.102787, 0.074921, 0.073402, 0.069024, 0.034068, 0.059222, 0.059222, 0.10481, 0.058088, 0.106997, 0.15284, 0.092881, 0.094817, 0.116183, 0.144935, 0.088832, 0.085092, 0.129801, 0.196879, 0.318242, 0.332115, 0.318242, 0.335645, 0.339168, 0.36309, 0.447574, 0.418646, 0.436924, 0.436924, 0.447574, 0.422041, 0.324872, 0.418646, 0.321458, 0.401658, 0.291804, 0.374039, 0.377384, 0.374039, 0.342579, 0.222385, 0.21291, 0.21291, 0.284882, 0.295083, 0.232838, 0.284882, 0.203355, 0.120615, 0.076542, 0.125101, 0.100716, 0.200174, 0.125101, 0.170161, 0.196879, 0.209395, 0.144935, 0.15008, 0.173081, 0.209395, 0.225814, 0.200174, 0.173081, 0.164327, 0.090864, 0.106997, 0.094817, 0.200174, 0.288399, 0.370445, 0.288399, 0.232838, 0.200174, 0.17593, 0.209395, 0.118441, 0.120615, 0.173081, 0.164327, 0.078022, 0.073402, 0.122885, 0.15008, 0.191378, 0.109221, 0.179055, 0.155435, 0.086953, 0.055536, 0.058088, 0.045352, 0.066181, 0.111485, 0.125101, 0.216401, 0.236433, 0.349426, 0.4292, 0.461924, 0.472492, 0.585406, 0.585406, 0.51388, 0.458154, 0.380708, 0.377384, 0.380708, 0.408655, 0.517562, 0.494003, 0.486429, 0.472492, 0.414856, 0.433034, 0.384043, 0.36309, 0.346032, 0.291804, 0.298791, 0.209395, 0.206376, 0.137348, 0.122885, 0.106997, 0.116183, 0.182256, 0.222385, 0.219301, 0.185198, 0.102787, 0.15008, 0.142424, 0.11371, 0.11371, 0.086953, 0.098513, 0.127496, 0.116183, 0.081712, 0.054297, 0.086953, 0.100716, 0.085092, 0.085092, 0.142424, 0.164327, 0.085092, 0.137348, 0.079919, 0.106997, 0.18812, 0.10481, 0.055536, 0.056825, 0.096677, 0.111485, 0.069024, 0.067594, 0.067594, 0.111485, 0.132295, 0.134866, 0.120615, 0.239899, 0.239899, 0.194234, 0.191378, 0.295083, 0.170161, 0.247041, 0.239899, 0.144935, 0.164327, 0.200174, 0.295083, 0.291804, 0.25031, 0.332115, 0.318242, 0.298791, 0.278302, 0.284882, 0.239899, 0.200174, 0.137348, 0.132295, 0.144935, 0.111485, 0.06312], '')</t>
  </si>
  <si>
    <t>[202, 203, 204, 210]</t>
  </si>
  <si>
    <t xml:space="preserve">F5RWR9|F5RWR9_9ENTR Beta-lactamase OS=Enterobacter hormaechei ATCC 49162 </t>
  </si>
  <si>
    <t>([0.10481, 0.158265, 0.200174, 0.25031, 0.161087, 0.106997, 0.144935, 0.120615, 0.167087, 0.194234, 0.191378, 0.264545, 0.229226, 0.196879, 0.200174, 0.161087, 0.232838, 0.147574, 0.129801, 0.11371, 0.11371, 0.191378, 0.182256, 0.182256, 0.155435, 0.182256, 0.268042, 0.196879, 0.25406, 0.25031, 0.247041, 0.225814, 0.144935, 0.182256, 0.182256, 0.194234, 0.275179, 0.200174, 0.291804, 0.232838, 0.342579, 0.346032, 0.346032, 0.284882, 0.295083, 0.335645, 0.342579, 0.311707, 0.387226, 0.301917, 0.219301, 0.173081, 0.194234, 0.281712, 0.216401, 0.21291, 0.219301, 0.264545, 0.380708, 0.31487, 0.346032, 0.356642, 0.318242, 0.30533, 0.284882, 0.275179, 0.275179, 0.324872, 0.268042, 0.225814, 0.232838, 0.264545, 0.328603, 0.352862, 0.346032, 0.295083, 0.232838, 0.216401, 0.127496, 0.118441, 0.164327, 0.144935, 0.073402, 0.094817, 0.094817, 0.094817, 0.092881, 0.047319, 0.05306, 0.067594, 0.047319, 0.085092, 0.058088, 0.06184, 0.041405, 0.045352, 0.071867, 0.125101, 0.125101, 0.147574, 0.086953, 0.098513, 0.132295, 0.219301, 0.222385, 0.236433, 0.318242, 0.257454, 0.318242, 0.219301, 0.243554, 0.349426, 0.25031, 0.366687, 0.278302, 0.311707, 0.311707, 0.278302, 0.288399, 0.30533, 0.394753, 0.422041, 0.42561, 0.454136, 0.387226, 0.370445, 0.324872, 0.324872, 0.301917, 0.268042, 0.349426, 0.380708, 0.366687, 0.450668, 0.422041, 0.5017, 0.538167, 0.51388, 0.465241, 0.450668, 0.42561, 0.295083, 0.295083, 0.239899, 0.125101, 0.109221, 0.125101, 0.164327, 0.164327, 0.257454, 0.229226, 0.225814, 0.144935, 0.096677, 0.071867, 0.043307, 0.033407, 0.036378, 0.037156, 0.071867, 0.037156, 0.044297, 0.092881, 0.15284, 0.15008, 0.25031, 0.271506, 0.268042, 0.21291, 0.185198, 0.100716, 0.170161, 0.10481, 0.111485, 0.173081, 0.18812, 0.185198, 0.225814, 0.18812, 0.161087, 0.137348, 0.216401, 0.155435, 0.11371, 0.069024, 0.067594, 0.043307, 0.06312], '')</t>
  </si>
  <si>
    <t>[135, 136, 137]</t>
  </si>
  <si>
    <t xml:space="preserve">F5RWS1|F5RWS1_9ENTR Quaternary ammonium compound-resistance protein SugE OS=Enterobacter hormaechei ATCC 49162 </t>
  </si>
  <si>
    <t>([0.001434, 0.001112, 0.002014, 0.001786, 0.001692, 0.001533, 0.001692, 0.001408, 0.001786, 0.001541, 0.002057, 0.001649, 0.001722, 0.00243, 0.003478, 0.002976, 0.004358, 0.005734, 0.005086, 0.006142, 0.006795, 0.010131, 0.011669, 0.006619, 0.009401, 0.008156, 0.009865, 0.009865, 0.013016, 0.008075, 0.009096, 0.008804, 0.008804, 0.006374, 0.005249, 0.003757, 0.005623, 0.003997, 0.003461, 0.00407, 0.003963, 0.003804, 0.002623, 0.003757, 0.004208, 0.003963, 0.006039, 0.006039, 0.004775, 0.004976, 0.005623, 0.00543, 0.005683, 0.008409, 0.007259, 0.009015, 0.011903, 0.008624, 0.012491, 0.012491, 0.013613, 0.008002, 0.008002, 0.013016, 0.007091, 0.006533, 0.004611, 0.003177, 0.00359, 0.005623, 0.006421, 0.007259, 0.010131, 0.006482, 0.005623, 0.008624, 0.005799, 0.005799, 0.007555, 0.005249, 0.005249, 0.004315, 0.004388, 0.003276, 0.0028, 0.00407, 0.003963, 0.003864, 0.005503, 0.003864, 0.003607, 0.002512, 0.002881, 0.003079, 0.004388, 0.004247, 0.003431, 0.004247, 0.003997, 0.003276, 0.004135, 0.003864, 0.005011, 0.007091, 0.009015], '')</t>
  </si>
  <si>
    <t xml:space="preserve">F5RWS2|F5RWS2_9ENTR Transcriptional regulatory protein EntR OS=Enterobacter hormaechei ATCC 49162 </t>
  </si>
  <si>
    <t>([0.005623, 0.00389, 0.00543, 0.007031, 0.009401, 0.012491, 0.008525, 0.011518, 0.012491, 0.009096, 0.008276, 0.010221, 0.019109, 0.018106, 0.035586, 0.036378, 0.036378, 0.069024, 0.064632, 0.06312, 0.043307, 0.027463, 0.038858, 0.038858, 0.03976, 0.023963, 0.025762, 0.064632, 0.030611, 0.018415, 0.021381, 0.027463, 0.025316, 0.030003, 0.030611, 0.016826, 0.017138, 0.032017, 0.017138, 0.017138, 0.020876, 0.036378, 0.032017, 0.032677, 0.017797, 0.014783, 0.023963, 0.013613, 0.01227, 0.020522, 0.020876, 0.036378, 0.047319, 0.051831, 0.024393, 0.024826, 0.045352, 0.038042, 0.038042, 0.085092, 0.047319, 0.037156, 0.044297, 0.044297, 0.03976, 0.040537, 0.041405, 0.036378, 0.074921, 0.081712, 0.044297, 0.116183, 0.056825, 0.029376, 0.016528, 0.017138, 0.018106, 0.017797, 0.035586, 0.035586, 0.038042, 0.073402, 0.085092, 0.066181, 0.120615, 0.203355, 0.203355, 0.15284, 0.132295, 0.127496, 0.069024, 0.144935, 0.067594, 0.069024, 0.120615, 0.18812, 0.191378, 0.179055, 0.185198, 0.196879, 0.194234, 0.18812, 0.11371, 0.11371, 0.144935, 0.085092, 0.064632, 0.098513, 0.11371, 0.076542, 0.079919, 0.15008, 0.10481, 0.111485, 0.206376, 0.209395, 0.15284, 0.203355, 0.206376, 0.17593, 0.182256, 0.109221, 0.125101, 0.209395, 0.161087, 0.137348, 0.182256, 0.243554, 0.18812, 0.173081, 0.268042, 0.25406, 0.25031, 0.298791, 0.40511, 0.401658, 0.335645, 0.318242, 0.356642, 0.278302, 0.196879, 0.15008, 0.239899, 0.209395, 0.167087, 0.200174, 0.243554, 0.281712, 0.247041, 0.243554, 0.301917, 0.295083, 0.308712, 0.219301, 0.203355, 0.11371, 0.125101, 0.17593, 0.25406, 0.25406, 0.271506, 0.298791, 0.339168, 0.239899, 0.232838, 0.264545, 0.281712, 0.182256, 0.173081, 0.142424, 0.219301, 0.173081, 0.179055, 0.137348, 0.219301, 0.222385, 0.31487, 0.216401, 0.21291, 0.247041, 0.15008, 0.144935, 0.219301, 0.144935, 0.232838, 0.25406, 0.196879, 0.200174, 0.298791, 0.278302, 0.298791, 0.275179, 0.342579, 0.31487, 0.339168, 0.288399, 0.243554, 0.203355, 0.31487], '')</t>
  </si>
  <si>
    <t xml:space="preserve">F5RWS3|F5RWS3_9ENTR ECN family pore-forming entericidin OS=Enterobacter hormaechei ATCC 49162 </t>
  </si>
  <si>
    <t>([0.042364, 0.033407, 0.023963, 0.021381, 0.016528, 0.022667, 0.030003, 0.026338, 0.020876, 0.027463, 0.028695, 0.023087, 0.036378, 0.038042, 0.03976, 0.041405, 0.069024, 0.056825, 0.067594, 0.122885, 0.203355, 0.132295, 0.17593, 0.25406, 0.301917, 0.374039, 0.384043, 0.352862, 0.328603, 0.40511, 0.394753, 0.394753, 0.418646, 0.41194, 0.40511, 0.36309, 0.356642, 0.374039, 0.418646, 0.41194, 0.370445, 0.339168, 0.433034, 0.418646, 0.384043, 0.366687, 0.349426, 0.298791], '')</t>
  </si>
  <si>
    <t xml:space="preserve">F5RWS4|F5RWS4_9ENTR Entericidin A OS=Enterobacter hormaechei ATCC 49162 </t>
  </si>
  <si>
    <t>([0.010221, 0.011518, 0.008624, 0.011518, 0.016021, 0.016826, 0.01227, 0.009865, 0.01227, 0.015694, 0.014315, 0.018415, 0.018787, 0.014586, 0.014783, 0.021816, 0.014315, 0.023534, 0.045352, 0.083462, 0.073402, 0.134866, 0.167087, 0.164327, 0.161087, 0.170161, 0.120615, 0.118441, 0.18812, 0.196879, 0.164327, 0.185198, 0.170161, 0.144935, 0.155435, 0.125101, 0.10481, 0.144935, 0.122885, 0.079919, 0.054297, 0.118441, 0.074921], '')</t>
  </si>
  <si>
    <t xml:space="preserve">F5RWS7|F5RWS7_9ENTR Lipoprotein OS=Enterobacter hormaechei ATCC 49162 </t>
  </si>
  <si>
    <t>([0.390993, 0.42561, 0.465241, 0.444081, 0.476583, 0.509769, 0.40511, 0.422041, 0.335645, 0.352862, 0.384043, 0.339168, 0.25406, 0.239899, 0.158265, 0.264545, 0.173081, 0.17593, 0.179055, 0.243554, 0.278302, 0.200174, 0.137348, 0.129801, 0.147574, 0.096677, 0.058088, 0.10481, 0.111485, 0.18812, 0.196879, 0.194234, 0.229226, 0.328603, 0.25406, 0.328603, 0.264545, 0.257454, 0.225814, 0.21291, 0.15008, 0.10481, 0.155435, 0.194234, 0.173081, 0.120615, 0.122885, 0.122885, 0.10481, 0.098513, 0.049374, 0.046336, 0.045352, 0.054297, 0.054297, 0.098513, 0.06312, 0.092881, 0.139895, 0.139895, 0.137348, 0.209395, 0.26085, 0.206376, 0.239899, 0.182256, 0.194234, 0.278302, 0.359901, 0.387226, 0.422041, 0.534167, 0.534167, 0.545602, 0.433034, 0.433034, 0.346032, 0.349426, 0.342579, 0.374039, 0.374039, 0.380708, 0.370445, 0.390993, 0.458154, 0.444081, 0.557691, 0.525368, 0.476583, 0.458154, 0.454136, 0.42561, 0.440853, 0.440853, 0.436924, 0.575842, 0.557691, 0.648219, 0.733139, 0.699094, 0.703578, 0.73685, 0.694846, 0.657645, 0.648219, 0.59508, 0.505461, 0.509769, 0.622677, 0.675549, 0.63748, 0.59917, 0.553315, 0.509769, 0.505461, 0.486429, 0.476583, 0.42561, 0.352862, 0.271506, 0.298791, 0.232838, 0.236433, 0.264545, 0.324872, 0.321458, 0.359901, 0.4292, 0.390993, 0.318242, 0.311707, 0.339168, 0.284882, 0.26085, 0.321458, 0.328603, 0.30533, 0.295083, 0.356642, 0.398279, 0.497853, 0.497853, 0.575842, 0.517562, 0.42561, 0.390993, 0.288399, 0.31487, 0.324872, 0.335645, 0.384043, 0.36309, 0.342579, 0.4292, 0.483068, 0.41194, 0.377384, 0.394753, 0.366687], '')</t>
  </si>
  <si>
    <t>[5, 71, 72, 73, 86, 87, 95, 96, 97, 98, 99, 100, 101, 102, 103, 104, 105, 106, 107, 108, 109, 110, 111, 112, 113, 114, 142, 143]</t>
  </si>
  <si>
    <t xml:space="preserve">F5RWS8|F5RWS8_9ENTR Transporter gate domain protein OS=Enterobacter hormaechei ATCC 49162 </t>
  </si>
  <si>
    <t>([0.390993, 0.436924, 0.298791, 0.206376, 0.243554, 0.137348, 0.079919, 0.074921, 0.038858, 0.029376, 0.020165, 0.028695, 0.016257, 0.013437, 0.008409, 0.005734, 0.005734, 0.005734, 0.003727, 0.002396, 0.002155, 0.002688, 0.002555, 0.003555, 0.004775, 0.003727, 0.003924, 0.005378, 0.004775, 0.005249, 0.006894, 0.006533, 0.006533, 0.007259, 0.006894, 0.011106, 0.021381, 0.021816, 0.011669, 0.022667, 0.038042, 0.030611, 0.033407, 0.034884, 0.025762, 0.013437, 0.022667, 0.019109, 0.018787, 0.029376, 0.064632, 0.059222, 0.125101, 0.125101, 0.185198, 0.239899, 0.222385, 0.236433, 0.239899, 0.239899, 0.155435, 0.098513, 0.125101, 0.06312, 0.074921, 0.051831, 0.073402, 0.088832, 0.167087, 0.109221, 0.059222, 0.026892, 0.025762, 0.015078, 0.014315, 0.009294, 0.007495, 0.006701, 0.005086, 0.005223, 0.008276, 0.011669, 0.012491, 0.015078, 0.025762, 0.012727, 0.021816, 0.021816, 0.014315, 0.015344, 0.024393, 0.023534, 0.032017, 0.034884, 0.081712, 0.040537, 0.03976, 0.076542, 0.118441, 0.100716, 0.048328, 0.040537, 0.023963, 0.056825, 0.056825, 0.028695, 0.037156, 0.034884, 0.023963, 0.023963, 0.013437, 0.008525, 0.010672, 0.014586, 0.009015, 0.008276, 0.013437, 0.024826, 0.026338, 0.017797, 0.025762, 0.040537, 0.040537, 0.05306, 0.045352, 0.044297, 0.102787, 0.081712, 0.090864, 0.173081, 0.232838, 0.335645, 0.401658, 0.335645, 0.332115, 0.450668, 0.447574, 0.461924, 0.454136, 0.40511, 0.339168, 0.257454, 0.257454, 0.268042, 0.194234, 0.194234, 0.203355, 0.179055, 0.275179, 0.26085, 0.209395, 0.106997, 0.056825, 0.076542, 0.15284, 0.076542, 0.032677, 0.031287, 0.025762, 0.024826, 0.024826, 0.036378, 0.040537, 0.024393, 0.024826, 0.024826, 0.013437, 0.013437, 0.009483, 0.01078, 0.008156, 0.006567, 0.00962, 0.018787, 0.01078, 0.008895, 0.009865, 0.01078, 0.00777, 0.006194, 0.004414, 0.004921, 0.003924, 0.004208, 0.006039, 0.00515, 0.007877, 0.007495, 0.005378, 0.007031, 0.004689, 0.004483, 0.004577, 0.003963, 0.003607, 0.004247, 0.005011, 0.004976, 0.006795, 0.009483, 0.009294, 0.016528, 0.019109, 0.045352, 0.073402, 0.059222, 0.060549, 0.041405, 0.079919, 0.132295, 0.102787, 0.179055, 0.291804, 0.433034, 0.486429], '')</t>
  </si>
  <si>
    <t xml:space="preserve">F5RWS9|F5RWS9_9ENTR Inner membrane protein YjiG OS=Enterobacter hormaechei ATCC 49162 </t>
  </si>
  <si>
    <t>([0.144935, 0.066181, 0.026892, 0.014586, 0.023534, 0.030611, 0.030003, 0.042364, 0.060549, 0.071867, 0.040537, 0.060549, 0.060549, 0.06184, 0.06184, 0.05306, 0.050641, 0.027463, 0.015344, 0.035586, 0.055536, 0.031287, 0.037156, 0.058088, 0.090864, 0.038858, 0.025316, 0.018415, 0.010221, 0.010221, 0.009015, 0.009728, 0.009483, 0.010509, 0.013437, 0.01227, 0.008075, 0.005872, 0.008409, 0.007877, 0.005623, 0.005318, 0.006894, 0.006619, 0.006142, 0.007495, 0.013437, 0.011106, 0.014075, 0.019401, 0.011106, 0.009187, 0.013613, 0.008723, 0.013613, 0.012491, 0.010509, 0.013613, 0.018106, 0.017797, 0.020522, 0.018106, 0.011342, 0.009187, 0.012727, 0.013016, 0.009096, 0.008156, 0.009865, 0.01227, 0.014783, 0.024826, 0.026338, 0.026892, 0.030611, 0.016257, 0.013437, 0.016826, 0.012491, 0.010672, 0.008804, 0.009977, 0.015344, 0.028695, 0.020522, 0.021816, 0.034068, 0.049374, 0.055536, 0.059222, 0.066181, 0.033407, 0.019401, 0.017447, 0.020876, 0.025762, 0.021816, 0.014783, 0.009401, 0.010926, 0.016021, 0.021381, 0.033407, 0.021381, 0.020876, 0.042364, 0.041405, 0.041405, 0.044297, 0.023534, 0.017138, 0.015694, 0.030611, 0.043307, 0.078022, 0.038042, 0.055536, 0.129801, 0.232838, 0.219301, 0.164327, 0.196879, 0.185198, 0.081712, 0.064632, 0.066181, 0.036378, 0.0198, 0.013613, 0.008276, 0.01204, 0.016257, 0.010509, 0.007177, 0.008409, 0.007031, 0.006795, 0.005249, 0.00407, 0.004135, 0.004388, 0.004689, 0.003053, 0.00246, 0.00283, 0.003431, 0.002529, 0.002662, 0.003014, 0.00316, 0.003864, 0.002606, 0.002336], '')</t>
  </si>
  <si>
    <t xml:space="preserve">F5RWT3|F5RWT3_9ENTR Inner membrane protein YjeH OS=Enterobacter hormaechei ATCC 49162 </t>
  </si>
  <si>
    <t>([0.036378, 0.06184, 0.086953, 0.035586, 0.049374, 0.025762, 0.015694, 0.0198, 0.028695, 0.036378, 0.023087, 0.017447, 0.017797, 0.019109, 0.038858, 0.021816, 0.010372, 0.008156, 0.009015, 0.010131, 0.014075, 0.010131, 0.008525, 0.007259, 0.007495, 0.005683, 0.007031, 0.010509, 0.011518, 0.011518, 0.011518, 0.011342, 0.01204, 0.010131, 0.006795, 0.007555, 0.007645, 0.008624, 0.006619, 0.006701, 0.004388, 0.003864, 0.003607, 0.004513, 0.003924, 0.004899, 0.004483, 0.003924, 0.002555, 0.002194, 0.001383, 0.000893, 0.001383, 0.001872, 0.002194, 0.001808, 0.001808, 0.002435, 0.002976, 0.004161, 0.005318, 0.005623, 0.006374, 0.009865, 0.005623, 0.005623, 0.006374, 0.007645, 0.009015, 0.009015, 0.010509, 0.023534, 0.048328, 0.032677, 0.03976, 0.040537, 0.056825, 0.049374, 0.051831, 0.036378, 0.018787, 0.00962, 0.008895, 0.010221, 0.007495, 0.008075, 0.013265, 0.008895, 0.011106, 0.008525, 0.018106, 0.014315, 0.010131, 0.006701, 0.008002, 0.004976, 0.004414, 0.005992, 0.005734, 0.003727, 0.004899, 0.007091, 0.009865, 0.009728, 0.006194, 0.008409, 0.009096, 0.008002, 0.011903, 0.013613, 0.027463, 0.01227, 0.009187, 0.007177, 0.009294, 0.010509, 0.010672, 0.013437, 0.013437, 0.008276, 0.012491, 0.00777, 0.005734, 0.004835, 0.005086, 0.005992, 0.005992, 0.008002, 0.008002, 0.007555, 0.006078, 0.005799, 0.008156, 0.01227, 0.017797, 0.024393, 0.011342, 0.022306, 0.023534, 0.01204, 0.013821, 0.013821, 0.016528, 0.014586, 0.013613, 0.014586, 0.018787, 0.010672, 0.007315, 0.005734, 0.005011, 0.004135, 0.003212, 0.002138, 0.001855, 0.00225, 0.00225, 0.002276, 0.002276, 0.001597, 0.002057, 0.002761, 0.002276, 0.003246, 0.00292, 0.004431, 0.005011, 0.004736, 0.006894, 0.01078, 0.009483, 0.011903, 0.020522, 0.03976, 0.098513, 0.060549, 0.023963, 0.017138, 0.025316, 0.012491, 0.019109, 0.014586, 0.010221, 0.009401, 0.006142, 0.007495, 0.004431, 0.00389, 0.004611, 0.003177, 0.003276, 0.003997, 0.002503, 0.002276, 0.002138, 0.001391, 0.001743, 0.002705, 0.003405, 0.002503, 0.003607, 0.003757, 0.005378, 0.006894, 0.011518, 0.020522, 0.014586, 0.03976, 0.0704, 0.05306, 0.055536, 0.032677, 0.021381, 0.050641, 0.033407, 0.018106, 0.018787, 0.018787, 0.019401, 0.017797, 0.024393, 0.013265, 0.008723, 0.006701, 0.004736, 0.004899, 0.003701, 0.003963, 0.0028, 0.002035, 0.002327, 0.002078, 0.002529, 0.003212, 0.002057, 0.0028, 0.004247, 0.006374, 0.007259, 0.006374, 0.005318, 0.005992, 0.007315, 0.009865, 0.007555, 0.011903, 0.010926, 0.00962, 0.010509, 0.010221, 0.018787, 0.010672, 0.010672, 0.009865, 0.008624, 0.016257, 0.013016, 0.007555, 0.005011, 0.00389, 0.00389, 0.003366, 0.002976, 0.002396, 0.00243, 0.00243, 0.00152, 0.001335, 0.001374, 0.001112, 0.001288, 0.001211, 0.001211, 0.002014, 0.001344, 0.001211, 0.000708, 0.000876, 0.001335, 0.001155, 0.001305, 0.00152, 0.001434, 0.001434, 0.001499, 0.001499, 0.002276, 0.002662, 0.002211, 0.002155, 0.003405, 0.004247, 0.004431, 0.006142, 0.006039, 0.006142, 0.008895, 0.015344, 0.009096, 0.009096, 0.018787, 0.025316, 0.025316, 0.025316, 0.05306, 0.058088, 0.066181, 0.046336, 0.030611, 0.069024, 0.147574, 0.085092, 0.033407, 0.030003, 0.017138, 0.010131, 0.011518, 0.008624, 0.008156, 0.012727, 0.008156, 0.00777, 0.005223, 0.003701, 0.003727, 0.002435, 0.003341, 0.002194, 0.002606, 0.002606, 0.002606, 0.002211, 0.002035, 0.002014, 0.00152, 0.00146, 0.001722, 0.002435, 0.00316, 0.002194, 0.001374, 0.001335, 0.001112, 0.001103, 0.001103, 0.001069, 0.001061, 0.00061, 0.000833, 0.000447, 0.00061, 0.000532, 0.000399, 0.000713, 0.000743, 0.000631, 0.001103, 0.001288, 0.001267, 0.000704, 0.001249, 0.001649, 0.001692, 0.001722, 0.00231, 0.00246, 0.003431, 0.003478, 0.003727, 0.003246, 0.003366, 0.002727, 0.002035, 0.002035, 0.001374, 0.001687, 0.002117, 0.001533, 0.001533, 0.000983, 0.001709, 0.001649, 0.001499, 0.001499, 0.00152, 0.001211, 0.001249, 0.001, 0.001, 0.001202, 0.001675, 0.001623, 0.001623, 0.001748, 0.001602, 0.001602, 0.002117, 0.002529, 0.003405, 0.003512, 0.005011, 0.005318, 0.00543, 0.005932, 0.008804, 0.008804, 0.01204, 0.015078, 0.016528, 0.027463, 0.031287, 0.024393, 0.050641, 0.118441, 0.21291], '')</t>
  </si>
  <si>
    <t xml:space="preserve">F5RWT4|F5RWT4_9ENTR FxsA cytoplasmic membrane protein (Suppressor of F exclusion of phage T7) OS=Enterobacter hormaechei ATCC 49162 </t>
  </si>
  <si>
    <t>([0.001159, 0.000661, 0.000477, 0.000348, 0.000313, 0.000253, 0.000189, 0.000412, 0.000309, 0.000485, 0.000412, 0.000266, 0.00012, 0.00021, 0.000133, 0.00018, 0.000378, 0.000185, 0.000228, 0.000447, 0.000339, 0.000421, 0.000485, 0.000936, 0.001, 0.000936, 0.00103, 0.001232, 0.000648, 0.000614, 0.000687, 0.001211, 0.00146, 0.001541, 0.001499, 0.001722, 0.002078, 0.001434, 0.00152, 0.002349, 0.00246, 0.003461, 0.004835, 0.004611, 0.004483, 0.006619, 0.006482, 0.006619, 0.006482, 0.008002, 0.015694, 0.016021, 0.016257, 0.020165, 0.032017, 0.024826, 0.036378, 0.042364, 0.085092, 0.170161, 0.134866, 0.096677, 0.102787, 0.073402, 0.085092, 0.086953, 0.076542, 0.102787, 0.179055, 0.179055, 0.134866, 0.06312, 0.045352, 0.045352, 0.026892, 0.018787, 0.013437, 0.008624, 0.005683, 0.006374, 0.005734, 0.004388, 0.003366, 0.003276, 0.00389, 0.003671, 0.002606, 0.002662, 0.002512, 0.001778, 0.001778, 0.001786, 0.001808, 0.002396, 0.002581, 0.003014, 0.004247, 0.005799, 0.008075, 0.008075, 0.007422, 0.006374, 0.009977, 0.011342, 0.007555, 0.008276, 0.014586, 0.015078, 0.015344, 0.013821, 0.024393, 0.049374, 0.073402, 0.170161, 0.142424, 0.120615, 0.194234, 0.090864, 0.092881, 0.098513, 0.179055, 0.203355, 0.257454, 0.268042, 0.377384, 0.356642, 0.339168, 0.342579, 0.465241, 0.352862, 0.505461, 0.509769, 0.509769, 0.575842, 0.538167, 0.557691, 0.562014, 0.575842, 0.750527, 0.642678, 0.648219, 0.648219, 0.59508, 0.604312, 0.604312, 0.59917, 0.76285, 0.733139, 0.724957, 0.690604, 0.846163, 0.819762, 0.81615, 0.812494, 0.795062, 0.779859], '')</t>
  </si>
  <si>
    <t>[130, 131, 132, 133, 134, 135, 136, 137, 138, 139, 140, 141, 142, 143, 144, 145, 146, 147, 148, 149, 150, 151, 152, 153, 154, 155]</t>
  </si>
  <si>
    <t xml:space="preserve">F5RWT9|F5RWT9_9ENTR HTH-type transcriptional regulator YjdC OS=Enterobacter hormaechei ATCC 49162 </t>
  </si>
  <si>
    <t>([0.182256, 0.26085, 0.31487, 0.239899, 0.155435, 0.185198, 0.219301, 0.209395, 0.15008, 0.182256, 0.134866, 0.102787, 0.11371, 0.116183, 0.139895, 0.125101, 0.064632, 0.096677, 0.092881, 0.144935, 0.147574, 0.094817, 0.094817, 0.069024, 0.0704, 0.102787, 0.11371, 0.106997, 0.076542, 0.137348, 0.079919, 0.158265, 0.158265, 0.15284, 0.257454, 0.173081, 0.167087, 0.243554, 0.173081, 0.096677, 0.11371, 0.120615, 0.182256, 0.185198, 0.194234, 0.182256, 0.139895, 0.078022, 0.088832, 0.125101, 0.0704, 0.11371, 0.054297, 0.054297, 0.049374, 0.045352, 0.081712, 0.056825, 0.064632, 0.0704, 0.0704, 0.055536, 0.048328, 0.051831, 0.026892, 0.025762, 0.025316, 0.045352, 0.086953, 0.088832, 0.064632, 0.111485, 0.120615, 0.206376, 0.295083, 0.288399, 0.203355, 0.129801, 0.158265, 0.142424, 0.147574, 0.25031, 0.229226, 0.158265, 0.158265, 0.25406, 0.203355, 0.216401, 0.209395, 0.206376, 0.200174, 0.275179, 0.185198, 0.21291, 0.194234, 0.118441, 0.076542, 0.064632, 0.06184, 0.06184, 0.05306, 0.05306, 0.05306, 0.035586, 0.034068, 0.041405, 0.038858, 0.085092, 0.125101, 0.120615, 0.134866, 0.073402, 0.074921, 0.132295, 0.067594, 0.055536, 0.102787, 0.167087, 0.278302, 0.36309, 0.384043, 0.384043, 0.447574, 0.436924, 0.557691, 0.529623, 0.494003, 0.480142, 0.465241, 0.384043, 0.30533, 0.278302, 0.370445, 0.291804, 0.301917, 0.318242, 0.356642, 0.356642, 0.377384, 0.339168, 0.311707, 0.25406, 0.25406, 0.278302, 0.288399, 0.232838, 0.359901, 0.278302, 0.219301, 0.137348, 0.219301, 0.298791, 0.194234, 0.127496, 0.194234, 0.17593, 0.203355, 0.132295, 0.088832, 0.078022, 0.090864, 0.11371, 0.164327, 0.164327, 0.17593, 0.125101, 0.161087, 0.15008, 0.194234, 0.25031, 0.328603, 0.239899, 0.21291, 0.332115, 0.418646, 0.335645, 0.26085, 0.298791, 0.268042, 0.301917, 0.298791, 0.18812, 0.18812, 0.15284, 0.17593, 0.167087, 0.194234, 0.125101, 0.125101, 0.125101, 0.102787, 0.081712, 0.109221, 0.106997, 0.0704, 0.045352, 0.073402, 0.11371, 0.078022], '')</t>
  </si>
  <si>
    <t>[124, 125]</t>
  </si>
  <si>
    <t xml:space="preserve">F5RWU0|F5RWU0_9ENTR LysE family transporter OS=Enterobacter hormaechei ATCC 49162 </t>
  </si>
  <si>
    <t>([0.144935, 0.083462, 0.037156, 0.069024, 0.030003, 0.018787, 0.013016, 0.008895, 0.009294, 0.007031, 0.006482, 0.006701, 0.007555, 0.007315, 0.011669, 0.013265, 0.012727, 0.013016, 0.011903, 0.011342, 0.010131, 0.006795, 0.006894, 0.006988, 0.005734, 0.009015, 0.013437, 0.023963, 0.054297, 0.029376, 0.067594, 0.066181, 0.088832, 0.100716, 0.196879, 0.120615, 0.120615, 0.096677, 0.040537, 0.020165, 0.018787, 0.036378, 0.047319, 0.038042, 0.058088, 0.058088, 0.050641, 0.03976, 0.019109, 0.012491, 0.014075, 0.008723, 0.011518, 0.011106, 0.009015, 0.008624, 0.009865, 0.008895, 0.011106, 0.012491, 0.011903, 0.01204, 0.012491, 0.009294, 0.017797, 0.01227, 0.009096, 0.009294, 0.011342, 0.013265, 0.015078, 0.025762, 0.028695, 0.023534, 0.023534, 0.018787, 0.010672, 0.008804, 0.006142, 0.005683, 0.00543, 0.006421, 0.006245, 0.004513, 0.006795, 0.004483, 0.004161, 0.005734, 0.004921, 0.005223, 0.005932, 0.006142, 0.006533, 0.006194, 0.006894, 0.006701, 0.008723, 0.013821, 0.022667, 0.025762, 0.026892, 0.020876, 0.031287, 0.024826, 0.046336, 0.033407, 0.051831, 0.096677, 0.049374, 0.032017, 0.028107, 0.022667, 0.018106, 0.018106, 0.042364, 0.046336, 0.051831, 0.029376, 0.020522, 0.015694, 0.019401, 0.01078, 0.017797, 0.011106, 0.00962, 0.009294, 0.007259, 0.00543, 0.00543, 0.008525, 0.01078, 0.010131, 0.015694, 0.023534, 0.017138, 0.009015, 0.008723, 0.008804, 0.008156, 0.008624, 0.006988, 0.006567, 0.008409, 0.006533, 0.006194, 0.00515, 0.003757, 0.004611, 0.004899, 0.00543, 0.00389, 0.003512, 0.002976, 0.002014, 0.001391, 0.001318, 0.001335, 0.001155, 0.000674, 0.000687, 0.000833, 0.001374, 0.001434, 0.001271, 0.001906, 0.002606, 0.0028, 0.002555, 0.00292, 0.004315, 0.004483, 0.004483, 0.005011, 0.005011, 0.00558, 0.007877, 0.006039, 0.008895, 0.010221, 0.011518, 0.015078, 0.01227, 0.007495, 0.006894, 0.006374, 0.003924, 0.002761, 0.003864, 0.005223, 0.003821, 0.003864, 0.003727, 0.003963, 0.003246, 0.003431, 0.003607, 0.002976, 0.003924, 0.003109, 0.002366, 0.002482, 0.00243, 0.002117, 0.002606, 0.002662], '')</t>
  </si>
  <si>
    <t xml:space="preserve">F5RWU1|F5RWU1_9ENTR AraC family transcriptional regulator OS=Enterobacter hormaechei ATCC 49162 </t>
  </si>
  <si>
    <t>([0.222385, 0.225814, 0.30533, 0.339168, 0.377384, 0.295083, 0.352862, 0.377384, 0.311707, 0.324872, 0.324872, 0.359901, 0.275179, 0.284882, 0.281712, 0.387226, 0.444081, 0.31487, 0.401658, 0.440853, 0.422041, 0.318242, 0.335645, 0.321458, 0.31487, 0.222385, 0.225814, 0.155435, 0.158265, 0.158265, 0.167087, 0.122885, 0.125101, 0.219301, 0.200174, 0.209395, 0.229226, 0.155435, 0.25031, 0.17593, 0.144935, 0.144935, 0.271506, 0.271506, 0.257454, 0.257454, 0.342579, 0.433034, 0.529623, 0.529623, 0.63748, 0.608892, 0.570702, 0.486429, 0.401658, 0.418646, 0.436924, 0.42561, 0.562014, 0.476583, 0.557691, 0.570702, 0.585406, 0.562014, 0.541878, 0.59014, 0.521092, 0.545602, 0.534167, 0.5017, 0.387226, 0.380708, 0.311707, 0.335645, 0.41194, 0.384043, 0.275179, 0.170161, 0.173081, 0.173081, 0.247041, 0.147574, 0.088832, 0.088832, 0.083462, 0.096677, 0.048328, 0.076542, 0.069024, 0.041405, 0.023534, 0.048328, 0.041405, 0.074921, 0.142424, 0.144935, 0.236433, 0.236433, 0.31487, 0.232838, 0.21291, 0.125101, 0.196879, 0.288399, 0.284882, 0.209395, 0.206376, 0.284882, 0.288399, 0.31487, 0.40511, 0.414856, 0.346032, 0.366687, 0.359901, 0.243554, 0.243554, 0.25406, 0.339168, 0.229226, 0.284882, 0.281712, 0.30533, 0.324872, 0.324872, 0.328603, 0.42561, 0.387226, 0.387226, 0.288399, 0.196879, 0.196879, 0.284882, 0.342579, 0.346032, 0.31487, 0.40511, 0.414856, 0.328603, 0.247041, 0.352862, 0.390993, 0.308712, 0.390993, 0.366687, 0.352862, 0.264545, 0.247041, 0.17593, 0.179055, 0.25031, 0.308712, 0.209395, 0.232838, 0.229226, 0.239899, 0.194234, 0.196879, 0.182256, 0.25406, 0.30533, 0.247041, 0.206376, 0.288399, 0.284882, 0.281712, 0.284882, 0.370445, 0.278302, 0.301917, 0.21291, 0.18812, 0.191378, 0.18812, 0.161087, 0.17593, 0.179055, 0.196879, 0.191378, 0.127496, 0.127496, 0.15008, 0.137348, 0.137348, 0.142424, 0.15284, 0.179055, 0.179055, 0.17593, 0.271506, 0.356642, 0.339168, 0.370445, 0.288399, 0.380708, 0.380708, 0.278302, 0.158265, 0.216401, 0.216401, 0.308712, 0.203355, 0.203355, 0.203355, 0.203355, 0.229226, 0.222385, 0.194234, 0.109221, 0.066181, 0.037156, 0.038858, 0.046336, 0.045352, 0.045352, 0.038042, 0.038042, 0.056825, 0.116183, 0.120615, 0.096677, 0.054297, 0.092881, 0.049374, 0.083462, 0.102787, 0.049374, 0.059222, 0.046336, 0.094817, 0.10481, 0.144935, 0.139895, 0.185198, 0.134866, 0.203355, 0.132295, 0.109221, 0.129801, 0.134866, 0.122885, 0.15008, 0.147574, 0.167087, 0.257454, 0.15284, 0.076542, 0.134866, 0.11371, 0.139895, 0.078022, 0.116183, 0.078022, 0.076542, 0.106997, 0.127496, 0.129801, 0.144935, 0.167087, 0.164327, 0.096677, 0.056825, 0.058088, 0.106997, 0.06184, 0.071867, 0.139895, 0.179055, 0.164327, 0.164327, 0.18812, 0.25406, 0.225814, 0.301917, 0.281712, 0.21291, 0.219301, 0.182256, 0.284882, 0.247041, 0.200174], '')</t>
  </si>
  <si>
    <t>[48, 49, 50, 51, 52, 58, 60, 61, 62, 63, 64, 65, 66, 67, 68, 69]</t>
  </si>
  <si>
    <t xml:space="preserve">F5RWU2|F5RWU2_9ENTR Inner membrane protein YjdF OS=Enterobacter hormaechei ATCC 49162 </t>
  </si>
  <si>
    <t>([0.000687, 0.000893, 0.000721, 0.001344, 0.000906, 0.001541, 0.002117, 0.002138, 0.002761, 0.002976, 0.002512, 0.002396, 0.001872, 0.001202, 0.001872, 0.003014, 0.004358, 0.006988, 0.009865, 0.019401, 0.020165, 0.027463, 0.041405, 0.042364, 0.038042, 0.073402, 0.030611, 0.031287, 0.028107, 0.025762, 0.034884, 0.037156, 0.032677, 0.035586, 0.045352, 0.030611, 0.013821, 0.008525, 0.00558, 0.003701, 0.003607, 0.003478, 0.003079, 0.001808, 0.002705, 0.002727, 0.003341, 0.004611, 0.003607, 0.004775, 0.003366, 0.00246, 0.002761, 0.004161, 0.004414, 0.006194, 0.008409, 0.009294, 0.009015, 0.009096, 0.009015, 0.005992, 0.006533, 0.006533, 0.007259, 0.005011, 0.004431, 0.004414, 0.004208, 0.00543, 0.005249, 0.005503, 0.008409, 0.007091, 0.006795, 0.009977, 0.006619, 0.004431, 0.00407, 0.005932, 0.006078, 0.006078, 0.005734, 0.003555, 0.004646, 0.005623, 0.007645, 0.006245, 0.004431, 0.003821, 0.003924, 0.003864, 0.00543, 0.004247, 0.004247, 0.004247, 0.002761, 0.003461, 0.004689, 0.005223, 0.00558, 0.006039, 0.008723, 0.008895, 0.018787, 0.013265, 0.017797, 0.020876, 0.028107, 0.028107, 0.041405, 0.020876, 0.020522, 0.020876, 0.032677, 0.081712, 0.038042, 0.083462, 0.109221, 0.058088, 0.094817, 0.073402, 0.05306, 0.023087, 0.055536, 0.046336, 0.038858, 0.022667, 0.023534, 0.025762, 0.025762, 0.020522, 0.029376, 0.030611, 0.035586, 0.017447, 0.009401, 0.00962, 0.009294, 0.009294, 0.014586, 0.009096, 0.007177, 0.011669, 0.023534, 0.022667, 0.023087, 0.030611, 0.054297, 0.043307, 0.025316, 0.026338, 0.021381, 0.017797, 0.011903, 0.008075, 0.010221, 0.010131, 0.013437, 0.008723, 0.008624, 0.007495, 0.011518, 0.010131, 0.010926, 0.00777, 0.005683, 0.006078, 0.005086, 0.00359, 0.003212, 0.004161, 0.004161, 0.004646, 0.004921, 0.006194, 0.008156, 0.009294, 0.011903, 0.015344, 0.030003, 0.015344, 0.011669, 0.011106, 0.020165, 0.018787, 0.032017, 0.066181, 0.071867, 0.078022, 0.161087, 0.203355, 0.25031, 0.342579, 0.394753, 0.401658, 0.284882, 0.191378, 0.161087, 0.122885, 0.064632, 0.060549, 0.10481, 0.10481, 0.111485, 0.111485, 0.067594, 0.038042, 0.020522, 0.010509, 0.017447, 0.016257, 0.009187, 0.008804, 0.009096, 0.008723, 0.010372, 0.011342, 0.017797, 0.021381, 0.020522, 0.038042, 0.023963, 0.017138, 0.030003, 0.028107, 0.020876, 0.025316, 0.037156, 0.058088, 0.096677, 0.074921, 0.056825, 0.129801, 0.10481, 0.069024], '')</t>
  </si>
  <si>
    <t xml:space="preserve">F5RWU4|F5RWU4_9ENTR MFS family major facilitator transporter, proline/betaine:cation symporter OS=Enterobacter hormaechei ATCC 49162 </t>
  </si>
  <si>
    <t>([0.137348, 0.056825, 0.088832, 0.125101, 0.074921, 0.102787, 0.055536, 0.032017, 0.044297, 0.060549, 0.055536, 0.078022, 0.074921, 0.074921, 0.071867, 0.05306, 0.025762, 0.047319, 0.034068, 0.020876, 0.03976, 0.019109, 0.035586, 0.036378, 0.025316, 0.029376, 0.032677, 0.034068, 0.028695, 0.029376, 0.013265, 0.016528, 0.01078, 0.010372, 0.009977, 0.006421, 0.005734, 0.006988, 0.004736, 0.004736, 0.003963, 0.003963, 0.005623, 0.004414, 0.002881, 0.00231, 0.003014, 0.002705, 0.003276, 0.004899, 0.00515, 0.00777, 0.005623, 0.007645, 0.009483, 0.006701, 0.009015, 0.010372, 0.008409, 0.013265, 0.017447, 0.016021, 0.016021, 0.010509, 0.018787, 0.018787, 0.021381, 0.01078, 0.011342, 0.016528, 0.009483, 0.008624, 0.008624, 0.008624, 0.00543, 0.004414, 0.005932, 0.005683, 0.004611, 0.006374, 0.006567, 0.006482, 0.006701, 0.006701, 0.009187, 0.008723, 0.014783, 0.015078, 0.014783, 0.011518, 0.007031, 0.010509, 0.007315, 0.005799, 0.005872, 0.007091, 0.011106, 0.007555, 0.009096, 0.015694, 0.008804, 0.006795, 0.004899, 0.006988, 0.004899, 0.003512, 0.003671, 0.003607, 0.003461, 0.004135, 0.004775, 0.004689, 0.004577, 0.004483, 0.004247, 0.004976, 0.006533, 0.004736, 0.004736, 0.003478, 0.00243, 0.002555, 0.002529, 0.003555, 0.002976, 0.003607, 0.005223, 0.004736, 0.003298, 0.004611, 0.004135, 0.003963, 0.00558, 0.006078, 0.005992, 0.008723, 0.010221, 0.008002, 0.01204, 0.012491, 0.011669, 0.013613, 0.0198, 0.033407, 0.017447, 0.024393, 0.03976, 0.040537, 0.040537, 0.094817, 0.098513, 0.161087, 0.078022, 0.056825, 0.047319, 0.096677, 0.048328, 0.024393, 0.034068, 0.016826, 0.030611, 0.067594, 0.059222, 0.059222, 0.050641, 0.046336, 0.028107, 0.017447, 0.016257, 0.013016, 0.013016, 0.008624, 0.006533, 0.007555, 0.006421, 0.004689, 0.004689, 0.006482, 0.007091, 0.005378, 0.008002, 0.008723, 0.009483, 0.016257, 0.010672, 0.007422, 0.012727, 0.010926, 0.014315, 0.009015, 0.010509, 0.007259, 0.011903, 0.009728, 0.008276, 0.008409, 0.010372, 0.007259, 0.00777, 0.007031, 0.009187, 0.006533, 0.004431, 0.004161, 0.00292, 0.003109, 0.003109, 0.002976, 0.003963, 0.003555, 0.00359, 0.003821, 0.005623, 0.005318, 0.008804, 0.01227, 0.010926, 0.014315, 0.026892, 0.022306, 0.025316, 0.028107, 0.054297, 0.055536, 0.064632, 0.132295, 0.229226, 0.346032, 0.346032, 0.380708, 0.42561, 0.422041, 0.41194, 0.401658, 0.390993, 0.390993, 0.4292, 0.476583, 0.461924, 0.311707, 0.321458, 0.4292, 0.301917, 0.26085, 0.377384, 0.352862, 0.332115, 0.216401, 0.206376, 0.200174, 0.096677, 0.046336, 0.096677, 0.06312, 0.026338, 0.026338, 0.01204, 0.008624, 0.007555, 0.007555, 0.013613, 0.014586, 0.008804, 0.014783, 0.010372, 0.006701, 0.005623, 0.004135, 0.004161, 0.004247, 0.003079, 0.00359, 0.00543, 0.005223, 0.004414, 0.004483, 0.004483, 0.006142, 0.008723, 0.008895, 0.008804, 0.005872, 0.005503, 0.008002, 0.008075, 0.01227, 0.022306, 0.018787, 0.018787, 0.018415, 0.009865, 0.00962, 0.010131, 0.006142, 0.005223, 0.005683, 0.008002, 0.006567, 0.004835, 0.003177, 0.003405, 0.003555, 0.00543, 0.003924, 0.003109, 0.002976, 0.002194, 0.001533, 0.002057, 0.003079, 0.004431, 0.004247, 0.005992, 0.007091, 0.010926, 0.017138, 0.013265, 0.008276, 0.006795, 0.006701, 0.010672, 0.016257, 0.009977, 0.007555, 0.007645, 0.005992, 0.005086, 0.004976, 0.005932, 0.004161, 0.004358, 0.003607, 0.003555, 0.002503, 0.001687, 0.001112, 0.001048, 0.001675, 0.002555, 0.002761, 0.002761, 0.002727, 0.001967, 0.001743, 0.001335, 0.001602, 0.002512, 0.002078, 0.002117, 0.002014, 0.002078, 0.001572, 0.001408, 0.001499, 0.001533, 0.002366, 0.0028, 0.001709, 0.001202, 0.001112, 0.001142, 0.001335, 0.001155, 0.001649, 0.002512, 0.002727, 0.003555, 0.003177, 0.003671, 0.003461, 0.004513, 0.006567, 0.00777, 0.007091, 0.011106, 0.011106, 0.010372, 0.011106, 0.013265, 0.019109, 0.015694, 0.019401, 0.014075, 0.019401, 0.010926, 0.010372, 0.011518, 0.007031, 0.005799, 0.006078, 0.009294, 0.006039, 0.006039, 0.006533, 0.010131, 0.006988, 0.008895, 0.007645, 0.009015, 0.009096, 0.008002, 0.010221, 0.012491, 0.026338, 0.026338, 0.060549, 0.031287, 0.040537, 0.059222, 0.142424, 0.144935, 0.078022, 0.079919, 0.038858, 0.023534, 0.014315, 0.013821, 0.013821, 0.011342, 0.007645, 0.010926, 0.010221, 0.006533, 0.006701, 0.006482, 0.004513, 0.004483, 0.005223, 0.006039, 0.007555, 0.007091, 0.007177, 0.010926, 0.019109, 0.042364, 0.032017, 0.054297, 0.106997, 0.109221, 0.179055, 0.31487, 0.281712, 0.342579, 0.454136, 0.458154, 0.356642, 0.483068, 0.497853, 0.51388, 0.51388, 0.51388, 0.401658, 0.352862, 0.346032, 0.366687, 0.346032, 0.346032, 0.36309, 0.380708, 0.349426, 0.36309, 0.349426, 0.387226, 0.332115, 0.356642, 0.356642, 0.36309, 0.370445, 0.311707, 0.370445, 0.278302, 0.275179, 0.339168, 0.342579, 0.346032, 0.318242, 0.30533, 0.40511, 0.390993, 0.380708, 0.366687, 0.275179, 0.278302, 0.288399, 0.394753, 0.40511, 0.390993, 0.394753, 0.394753, 0.450668, 0.41194, 0.5017, 0.461924, 0.486429, 0.604312, 0.56648, 0.557691, 0.549308, 0.525368, 0.497853], '')</t>
  </si>
  <si>
    <t>[448, 449, 450, 491, 494, 495, 496, 497, 498]</t>
  </si>
  <si>
    <t xml:space="preserve">F5RWU5|F5RWU5_9ENTR Uncharacterized protein OS=Enterobacter hormaechei ATCC 49162 </t>
  </si>
  <si>
    <t>([0.31487, 0.346032, 0.394753, 0.447574, 0.461924, 0.483068, 0.380708, 0.41194, 0.349426, 0.377384, 0.308712, 0.339168, 0.335645, 0.239899, 0.21291, 0.129801, 0.122885, 0.203355, 0.222385, 0.206376, 0.127496, 0.203355, 0.134866, 0.083462, 0.074921, 0.079919, 0.085092, 0.142424, 0.079919, 0.134866, 0.069024, 0.094817, 0.102787, 0.10481, 0.106997, 0.058088, 0.100716, 0.059222, 0.054297, 0.038858, 0.038858, 0.071867, 0.056825, 0.094817, 0.15008, 0.122885, 0.098513, 0.073402, 0.058088, 0.086953, 0.059222, 0.106997, 0.109221, 0.071867, 0.122885, 0.196879], '')</t>
  </si>
  <si>
    <t xml:space="preserve">F5RWU7|F5RWU7_9ENTR Protein YjcZ OS=Enterobacter hormaechei ATCC 49162 </t>
  </si>
  <si>
    <t>([0.557691, 0.604312, 0.468512, 0.521092, 0.440853, 0.335645, 0.374039, 0.440853, 0.465241, 0.374039, 0.359901, 0.328603, 0.335645, 0.25031, 0.179055, 0.264545, 0.346032, 0.308712, 0.318242, 0.257454, 0.229226, 0.229226, 0.229226, 0.311707, 0.216401, 0.206376, 0.301917, 0.328603, 0.298791, 0.30533, 0.328603, 0.370445, 0.332115, 0.321458, 0.418646, 0.494003, 0.401658, 0.40511, 0.444081, 0.447574, 0.380708, 0.31487, 0.321458, 0.321458, 0.324872, 0.408655, 0.40511, 0.40511, 0.40511, 0.288399, 0.25406, 0.298791, 0.264545, 0.370445, 0.332115, 0.236433, 0.247041, 0.339168, 0.346032, 0.311707, 0.271506, 0.281712, 0.374039, 0.281712, 0.275179, 0.18812, 0.164327, 0.25031, 0.25031, 0.142424, 0.21291, 0.239899, 0.236433, 0.182256, 0.18812, 0.257454, 0.335645, 0.324872, 0.225814, 0.18812, 0.139895, 0.164327, 0.236433, 0.200174, 0.288399, 0.295083, 0.380708, 0.321458, 0.239899, 0.21291, 0.21291, 0.236433, 0.243554, 0.288399, 0.30533, 0.308712, 0.308712, 0.30533, 0.209395, 0.324872, 0.359901, 0.480142, 0.51388, 0.51388, 0.461924, 0.366687, 0.366687, 0.377384, 0.359901, 0.444081, 0.440853, 0.440853, 0.440853, 0.36309, 0.36309, 0.324872, 0.324872, 0.301917, 0.301917, 0.36309, 0.301917, 0.200174, 0.173081, 0.158265, 0.161087, 0.21291, 0.216401, 0.182256, 0.179055, 0.275179, 0.26085, 0.206376, 0.291804, 0.229226, 0.308712, 0.271506, 0.374039, 0.377384, 0.366687, 0.36309, 0.408655, 0.447574, 0.454136, 0.342579, 0.328603, 0.324872, 0.25031, 0.332115, 0.332115, 0.321458, 0.332115, 0.229226, 0.321458, 0.31487, 0.278302, 0.264545, 0.209395, 0.18812, 0.173081, 0.170161, 0.11371, 0.05306, 0.028107, 0.041405, 0.048328, 0.051831, 0.058088, 0.064632, 0.066181, 0.040537, 0.041405, 0.032017, 0.030611, 0.029376, 0.031287, 0.050641, 0.030003, 0.050641, 0.034884, 0.029376, 0.032017, 0.051831, 0.109221, 0.125101, 0.122885, 0.167087, 0.122885, 0.067594, 0.111485, 0.120615, 0.209395, 0.139895, 0.158265, 0.25406, 0.209395, 0.17593, 0.17593, 0.268042, 0.170161, 0.170161, 0.170161, 0.167087, 0.170161, 0.100716, 0.15008, 0.147574, 0.164327, 0.229226, 0.31487, 0.318242, 0.301917, 0.288399, 0.26085, 0.164327, 0.167087, 0.21291, 0.155435, 0.116183, 0.111485, 0.194234, 0.301917, 0.321458, 0.308712, 0.339168, 0.42561, 0.328603, 0.278302, 0.291804, 0.161087, 0.158265, 0.164327, 0.132295, 0.083462, 0.15284, 0.161087, 0.10481, 0.098513, 0.173081, 0.158265, 0.098513, 0.102787, 0.071867, 0.078022, 0.079919, 0.06184, 0.073402, 0.085092, 0.134866, 0.073402, 0.134866, 0.094817, 0.088832, 0.125101, 0.18812, 0.11371, 0.196879, 0.281712, 0.219301, 0.185198, 0.194234, 0.278302, 0.219301, 0.278302, 0.268042, 0.18812, 0.132295, 0.109221, 0.132295, 0.134866, 0.209395, 0.147574, 0.15008, 0.155435, 0.147574, 0.120615, 0.144935, 0.15008, 0.161087, 0.173081, 0.11371, 0.179055, 0.155435, 0.173081, 0.125101, 0.10481, 0.147574, 0.203355, 0.179055, 0.182256, 0.144935, 0.111485, 0.182256], '')</t>
  </si>
  <si>
    <t>[0, 1, 3, 102, 103]</t>
  </si>
  <si>
    <t xml:space="preserve">F5RWU8|F5RWU8_9ENTR Dynamin-type G domain-containing protein OS=Enterobacter hormaechei ATCC 49162 </t>
  </si>
  <si>
    <t>([0.295083, 0.366687, 0.346032, 0.40511, 0.444081, 0.36309, 0.291804, 0.328603, 0.268042, 0.26085, 0.209395, 0.257454, 0.26085, 0.182256, 0.182256, 0.17593, 0.194234, 0.298791, 0.284882, 0.328603, 0.359901, 0.257454, 0.21291, 0.247041, 0.158265, 0.158265, 0.229226, 0.31487, 0.275179, 0.324872, 0.321458, 0.36309, 0.349426, 0.335645, 0.342579, 0.349426, 0.36309, 0.458154, 0.384043, 0.30533, 0.374039, 0.257454, 0.366687, 0.291804, 0.288399, 0.335645, 0.335645, 0.332115, 0.257454, 0.295083, 0.295083, 0.332115, 0.380708, 0.349426, 0.321458, 0.311707, 0.308712, 0.308712, 0.308712, 0.298791, 0.384043, 0.349426, 0.335645, 0.328603, 0.436924, 0.356642, 0.401658, 0.36309, 0.301917, 0.291804, 0.257454, 0.200174, 0.137348, 0.132295, 0.155435, 0.155435, 0.229226, 0.191378, 0.17593, 0.164327, 0.236433, 0.239899, 0.243554, 0.247041, 0.25406, 0.222385, 0.209395, 0.142424, 0.167087, 0.229226, 0.321458, 0.281712, 0.291804, 0.390993, 0.40511, 0.401658, 0.447574, 0.447574, 0.51388, 0.480142, 0.483068, 0.454136, 0.36309, 0.390993, 0.490133, 0.394753, 0.324872, 0.418646, 0.494003, 0.505461, 0.534167, 0.51388, 0.613573, 0.720929, 0.699094, 0.716283, 0.622677, 0.5017, 0.509769, 0.359901, 0.308712, 0.308712, 0.268042, 0.318242, 0.318242, 0.219301, 0.308712, 0.408655, 0.321458, 0.219301, 0.185198, 0.167087, 0.10481, 0.10481, 0.102787, 0.092881, 0.045352, 0.044297, 0.083462, 0.078022, 0.15284, 0.229226, 0.219301, 0.288399, 0.236433, 0.182256, 0.275179, 0.268042, 0.179055, 0.278302, 0.278302, 0.31487, 0.308712, 0.401658, 0.359901, 0.370445, 0.377384, 0.384043, 0.374039, 0.374039, 0.374039, 0.271506, 0.288399, 0.288399, 0.288399, 0.387226, 0.387226, 0.275179, 0.291804, 0.374039, 0.36309, 0.468512, 0.377384, 0.377384, 0.339168, 0.387226, 0.41194, 0.311707, 0.288399, 0.380708, 0.291804, 0.206376, 0.298791, 0.281712, 0.200174, 0.21291, 0.206376, 0.161087, 0.196879, 0.182256, 0.118441, 0.111485, 0.11371, 0.15008, 0.094817, 0.111485, 0.064632, 0.059222, 0.050641, 0.120615, 0.056825, 0.088832, 0.155435, 0.094817, 0.079919, 0.111485, 0.058088, 0.060549, 0.10481, 0.090864, 0.111485, 0.120615, 0.069024, 0.071867, 0.054297, 0.100716, 0.049374, 0.050641, 0.047319, 0.058088, 0.038858, 0.079919, 0.047319, 0.046336, 0.069024, 0.085092, 0.06184, 0.106997, 0.102787, 0.059222, 0.106997, 0.05306, 0.049374, 0.096677, 0.090864, 0.161087, 0.147574, 0.281712, 0.36309, 0.374039, 0.4292, 0.458154, 0.468512, 0.608892, 0.59917, 0.529623, 0.534167, 0.632174, 0.58069, 0.472492, 0.56648, 0.585406, 0.707965, 0.707965, 0.648219, 0.642678, 0.557691, 0.557691, 0.486429, 0.40511, 0.30533, 0.308712, 0.239899, 0.194234, 0.179055, 0.10481, 0.170161, 0.170161, 0.111485, 0.137348, 0.206376, 0.129801, 0.116183, 0.118441, 0.155435, 0.196879, 0.139895, 0.161087, 0.170161, 0.170161, 0.15008, 0.222385, 0.222385, 0.26085, 0.301917, 0.284882, 0.377384, 0.30533, 0.324872, 0.324872, 0.236433, 0.209395, 0.219301, 0.161087, 0.161087, 0.185198, 0.090864, 0.144935, 0.158265, 0.147574, 0.185198, 0.268042, 0.281712, 0.308712, 0.349426, 0.36309, 0.380708, 0.398279, 0.483068, 0.380708, 0.461924, 0.529623, 0.51388, 0.505461, 0.585406, 0.56648, 0.575842, 0.613573, 0.541878, 0.525368, 0.529623, 0.525368, 0.433034, 0.418646, 0.454136, 0.440853, 0.440853, 0.332115, 0.222385, 0.243554, 0.247041, 0.247041, 0.275179, 0.275179, 0.257454, 0.229226, 0.147574, 0.090864, 0.125101, 0.170161, 0.167087, 0.144935, 0.132295, 0.129801, 0.139895, 0.088832, 0.096677, 0.059222, 0.10481, 0.170161, 0.139895, 0.122885, 0.147574, 0.155435, 0.196879, 0.31487, 0.352862, 0.458154, 0.545602, 0.450668, 0.366687, 0.384043, 0.42561, 0.311707, 0.377384, 0.377384, 0.394753, 0.349426, 0.332115, 0.328603, 0.324872, 0.324872, 0.301917, 0.264545, 0.26085, 0.225814, 0.225814, 0.142424, 0.142424, 0.15284, 0.173081, 0.247041, 0.236433, 0.147574, 0.243554, 0.278302, 0.236433, 0.236433, 0.275179, 0.275179, 0.194234, 0.109221, 0.122885, 0.222385, 0.225814, 0.15008, 0.094817, 0.096677, 0.164327, 0.185198, 0.109221, 0.170161, 0.158265, 0.096677, 0.096677, 0.058088, 0.047319, 0.047319, 0.031287, 0.024393, 0.046336, 0.064632, 0.127496, 0.067594, 0.030611, 0.026338, 0.025316, 0.047319, 0.042364, 0.033407, 0.026338, 0.046336, 0.048328, 0.028695, 0.028107, 0.054297, 0.054297, 0.054297, 0.0704, 0.132295, 0.134866, 0.118441, 0.15008, 0.092881, 0.092881, 0.182256, 0.116183, 0.17593, 0.185198, 0.196879, 0.225814, 0.15008, 0.155435, 0.106997, 0.15008, 0.129801, 0.125101, 0.21291, 0.158265, 0.161087, 0.090864, 0.116183, 0.071867, 0.054297, 0.088832, 0.086953, 0.090864, 0.185198, 0.203355, 0.170161, 0.164327, 0.137348, 0.134866, 0.125101, 0.18812, 0.200174, 0.321458, 0.308712, 0.222385, 0.239899, 0.219301, 0.318242, 0.321458, 0.339168, 0.374039, 0.390993, 0.5017, 0.408655, 0.408655, 0.414856, 0.418646, 0.321458, 0.370445, 0.4292, 0.447574, 0.450668, 0.4292, 0.308712, 0.222385, 0.209395, 0.271506, 0.281712, 0.264545, 0.25031, 0.335645, 0.239899, 0.243554, 0.232838, 0.278302, 0.179055, 0.167087, 0.203355, 0.200174, 0.102787, 0.122885, 0.11371, 0.132295, 0.083462, 0.094817, 0.094817, 0.164327, 0.109221, 0.088832, 0.092881, 0.088832, 0.088832, 0.179055, 0.170161, 0.164327, 0.122885, 0.18812, 0.194234, 0.194234, 0.295083, 0.377384, 0.390993, 0.370445, 0.239899, 0.359901, 0.458154, 0.461924, 0.377384, 0.380708, 0.422041, 0.433034, 0.454136, 0.444081, 0.41194, 0.384043, 0.394753, 0.390993, 0.328603, 0.243554, 0.229226, 0.21291, 0.161087, 0.147574, 0.170161, 0.25406, 0.185198, 0.191378, 0.281712, 0.268042, 0.275179, 0.185198, 0.173081, 0.142424, 0.147574, 0.139895, 0.15284, 0.090864, 0.15284, 0.203355, 0.298791, 0.219301, 0.200174, 0.206376, 0.206376, 0.122885, 0.129801, 0.191378, 0.11371, 0.116183, 0.179055, 0.257454, 0.25406, 0.225814, 0.243554, 0.232838, 0.158265, 0.173081, 0.268042, 0.236433, 0.216401, 0.200174, 0.31487, 0.25406, 0.346032, 0.356642, 0.458154, 0.359901, 0.349426, 0.450668, 0.444081, 0.359901, 0.349426, 0.440853, 0.440853, 0.450668, 0.36309, 0.447574, 0.40511, 0.387226, 0.328603, 0.352862, 0.257454, 0.257454, 0.31487, 0.200174, 0.203355, 0.182256, 0.275179, 0.284882, 0.18812, 0.191378, 0.173081, 0.185198, 0.185198, 0.206376, 0.196879, 0.200174, 0.120615, 0.147574, 0.161087, 0.209395, 0.139895, 0.167087, 0.139895, 0.170161, 0.275179, 0.301917, 0.36309, 0.324872, 0.311707, 0.401658, 0.42561, 0.505461, 0.497853, 0.465241, 0.468512, 0.468512, 0.486429, 0.613573, 0.613573, 0.59917, 0.549308, 0.657645, 0.745909, 0.608892, 0.494003, 0.505461, 0.480142, 0.480142, 0.51388, 0.41194, 0.408655, 0.278302, 0.318242, 0.328603, 0.268042, 0.203355, 0.15008, 0.21291, 0.209395, 0.203355, 0.196879, 0.179055, 0.132295, 0.081712, 0.15284, 0.15008, 0.122885, 0.118441, 0.058088, 0.059222, 0.111485, 0.106997, 0.10481, 0.098513, 0.094817, 0.158265, 0.219301, 0.291804, 0.295083, 0.196879, 0.134866, 0.144935, 0.225814, 0.206376, 0.288399, 0.275179, 0.332115, 0.275179, 0.243554, 0.298791, 0.301917, 0.232838, 0.247041, 0.281712, 0.271506, 0.200174, 0.200174, 0.173081, 0.167087, 0.137348, 0.203355, 0.278302, 0.170161, 0.094817, 0.132295, 0.144935, 0.081712, 0.092881, 0.092881, 0.069024, 0.048328, 0.047319, 0.073402, 0.040537, 0.064632, 0.073402, 0.106997, 0.064632, 0.073402, 0.078022, 0.092881, 0.066181, 0.056825, 0.073402, 0.129801, 0.15008, 0.142424, 0.247041, 0.264545, 0.346032, 0.414856, 0.5017, 0.494003, 0.461924, 0.461924, 0.450668, 0.433034, 0.352862, 0.349426, 0.349426, 0.335645, 0.335645, 0.380708, 0.40511, 0.468512, 0.447574, 0.414856, 0.311707, 0.216401, 0.203355, 0.216401, 0.229226, 0.229226, 0.232838, 0.179055, 0.179055, 0.182256, 0.18812, 0.278302, 0.275179, 0.284882, 0.281712, 0.203355, 0.144935, 0.125101, 0.106997, 0.137348, 0.158265, 0.288399, 0.352862, 0.332115, 0.288399, 0.25031, 0.216401, 0.185198, 0.268042, 0.366687, 0.332115, 0.278302], '')</t>
  </si>
  <si>
    <t>[98, 109, 110, 111, 112, 113, 114, 115, 116, 117, 118, 243, 244, 245, 246, 247, 248, 250, 251, 252, 253, 254, 255, 256, 257, 311, 312, 313, 314, 315, 316, 317, 318, 319, 320, 321, 358, 476, 636, 642, 643, 644, 645, 646, 647, 648, 650, 653, 736]</t>
  </si>
  <si>
    <t xml:space="preserve">F5RWU9|F5RWU9_9ENTR Alkylphosphonate utilization operon protein PhnA OS=Enterobacter hormaechei ATCC 49162 </t>
  </si>
  <si>
    <t>([0.295083, 0.356642, 0.25031, 0.284882, 0.200174, 0.25031, 0.288399, 0.321458, 0.342579, 0.335645, 0.268042, 0.247041, 0.139895, 0.219301, 0.206376, 0.118441, 0.185198, 0.158265, 0.17593, 0.206376, 0.206376, 0.21291, 0.179055, 0.271506, 0.301917, 0.359901, 0.356642, 0.356642, 0.346032, 0.356642, 0.380708, 0.41194, 0.394753, 0.454136, 0.418646, 0.41194, 0.497853, 0.534167, 0.529623, 0.521092, 0.534167, 0.458154, 0.42561, 0.461924, 0.444081, 0.418646, 0.444081, 0.380708, 0.374039, 0.324872, 0.271506, 0.268042, 0.335645, 0.335645, 0.377384, 0.332115, 0.318242, 0.339168, 0.332115, 0.332115, 0.324872, 0.36309, 0.359901, 0.377384, 0.301917, 0.301917, 0.295083, 0.291804, 0.291804, 0.284882, 0.339168, 0.318242, 0.328603, 0.257454, 0.275179, 0.295083, 0.339168, 0.352862, 0.356642, 0.366687, 0.298791, 0.308712, 0.222385, 0.281712, 0.219301, 0.295083, 0.295083, 0.203355, 0.203355, 0.281712, 0.26085, 0.247041, 0.25031, 0.239899, 0.301917, 0.359901, 0.257454, 0.21291, 0.196879, 0.191378, 0.191378, 0.232838, 0.200174, 0.295083, 0.275179, 0.335645, 0.298791, 0.275179, 0.390993, 0.366687, 0.281712], '')</t>
  </si>
  <si>
    <t>[37, 38, 39, 40]</t>
  </si>
  <si>
    <t xml:space="preserve">F5RWV0|F5RWV0_9ENTR PhnB protein OS=Enterobacter hormaechei ATCC 49162 </t>
  </si>
  <si>
    <t>([0.100716, 0.15008, 0.094817, 0.096677, 0.147574, 0.144935, 0.179055, 0.179055, 0.120615, 0.081712, 0.111485, 0.15284, 0.111485, 0.122885, 0.125101, 0.086953, 0.170161, 0.170161, 0.116183, 0.116183, 0.129801, 0.083462, 0.079919, 0.069024, 0.083462, 0.086953, 0.076542, 0.090864, 0.102787, 0.18812, 0.295083, 0.284882, 0.264545, 0.31487, 0.398279, 0.398279, 0.352862, 0.359901, 0.433034, 0.51388, 0.570702, 0.59508, 0.553315, 0.59014, 0.750527, 0.741537, 0.675549, 0.63748, 0.553315, 0.557691, 0.529623, 0.521092, 0.447574, 0.450668, 0.349426, 0.295083, 0.295083, 0.36309, 0.349426, 0.278302, 0.229226, 0.232838, 0.219301, 0.339168, 0.311707, 0.216401, 0.25031, 0.308712, 0.384043, 0.41194, 0.41194, 0.387226, 0.394753, 0.352862, 0.324872, 0.401658, 0.324872, 0.328603, 0.257454, 0.185198, 0.185198, 0.243554, 0.295083, 0.31487, 0.31487, 0.25406, 0.339168, 0.335645, 0.30533, 0.298791, 0.30533, 0.225814, 0.161087, 0.161087, 0.264545, 0.21291, 0.206376, 0.324872, 0.321458, 0.401658, 0.468512, 0.472492, 0.476583, 0.42561, 0.380708, 0.281712, 0.359901, 0.374039, 0.352862, 0.25406, 0.185198, 0.158265, 0.229226, 0.332115, 0.216401, 0.209395, 0.284882, 0.229226, 0.219301, 0.232838, 0.225814, 0.134866, 0.200174, 0.137348, 0.203355, 0.158265, 0.200174, 0.129801, 0.118441, 0.085092, 0.111485, 0.167087, 0.18812, 0.170161, 0.142424, 0.21291, 0.185198, 0.161087, 0.196879, 0.158265, 0.109221, 0.081712, 0.164327], '')</t>
  </si>
  <si>
    <t>[39, 40, 41, 42, 43, 44, 45, 46, 47, 48, 49, 50, 51]</t>
  </si>
  <si>
    <t xml:space="preserve">F5RWV1|F5RWV1_9ENTR Phosphonate ABC superfamily ATP binding cassette transporter, ABC protein OS=Enterobacter hormaechei ATCC 49162 </t>
  </si>
  <si>
    <t>([0.194234, 0.247041, 0.295083, 0.173081, 0.222385, 0.271506, 0.318242, 0.346032, 0.335645, 0.271506, 0.301917, 0.298791, 0.229226, 0.229226, 0.206376, 0.298791, 0.222385, 0.295083, 0.284882, 0.281712, 0.374039, 0.346032, 0.281712, 0.247041, 0.275179, 0.185198, 0.17593, 0.194234, 0.18812, 0.21291, 0.291804, 0.284882, 0.31487, 0.377384, 0.380708, 0.384043, 0.298791, 0.370445, 0.374039, 0.284882, 0.281712, 0.275179, 0.219301, 0.196879, 0.225814, 0.229226, 0.31487, 0.318242, 0.288399, 0.328603, 0.339168, 0.339168, 0.346032, 0.275179, 0.288399, 0.203355, 0.203355, 0.284882, 0.295083, 0.291804, 0.308712, 0.31487, 0.324872, 0.377384, 0.468512, 0.468512, 0.461924, 0.42561, 0.418646, 0.422041, 0.295083, 0.291804, 0.298791, 0.291804, 0.36309, 0.324872, 0.41194, 0.5017, 0.5017, 0.394753, 0.298791, 0.26085, 0.26085, 0.25406, 0.179055, 0.194234, 0.120615, 0.132295, 0.164327, 0.170161, 0.10481, 0.17593, 0.120615, 0.071867, 0.078022, 0.083462, 0.064632, 0.037156, 0.021381, 0.021381, 0.030611, 0.032017, 0.06312, 0.060549, 0.060549, 0.142424, 0.0704, 0.064632, 0.100716, 0.094817, 0.056825, 0.056825, 0.055536, 0.045352, 0.038858, 0.035586, 0.040537, 0.06184, 0.102787, 0.170161, 0.173081, 0.206376, 0.257454, 0.173081, 0.179055, 0.15008, 0.073402, 0.142424, 0.229226, 0.161087, 0.158265, 0.196879, 0.25031, 0.25406, 0.243554, 0.318242, 0.328603, 0.298791, 0.301917, 0.225814, 0.222385, 0.222385, 0.137348, 0.158265, 0.239899, 0.236433, 0.271506, 0.36309, 0.36309, 0.359901, 0.359901, 0.332115, 0.275179, 0.275179, 0.268042, 0.346032, 0.288399, 0.247041, 0.247041, 0.25031, 0.291804, 0.295083, 0.200174, 0.200174, 0.129801, 0.111485, 0.116183, 0.120615, 0.139895, 0.079919, 0.066181, 0.100716, 0.069024, 0.127496, 0.17593, 0.18812, 0.209395, 0.268042, 0.301917, 0.203355, 0.142424, 0.137348, 0.144935, 0.229226, 0.225814, 0.31487, 0.352862, 0.25406, 0.257454, 0.225814, 0.332115, 0.374039, 0.377384, 0.374039, 0.374039, 0.268042, 0.18812, 0.132295, 0.161087, 0.100716, 0.173081, 0.247041, 0.216401, 0.21291, 0.132295, 0.185198, 0.116183, 0.109221, 0.111485, 0.064632, 0.069024, 0.06312, 0.034068, 0.022306, 0.032677, 0.019401, 0.029376, 0.047319, 0.074921, 0.078022, 0.086953, 0.042364, 0.021381, 0.034068, 0.032017, 0.047319, 0.056825, 0.10481, 0.109221, 0.094817, 0.15284, 0.155435, 0.167087, 0.25031, 0.209395, 0.247041, 0.342579, 0.257454, 0.173081, 0.173081, 0.161087, 0.158265, 0.271506, 0.380708, 0.295083, 0.308712, 0.349426, 0.349426, 0.30533, 0.308712, 0.387226, 0.342579, 0.30533, 0.268042, 0.236433, 0.342579, 0.301917, 0.25406, 0.346032, 0.447574, 0.422041, 0.390993], '')</t>
  </si>
  <si>
    <t>[77, 78]</t>
  </si>
  <si>
    <t xml:space="preserve">F5RWV2|F5RWV2_9ENTR Phosphonate ABC superfamily ATP binding cassette transporter, binding protein OS=Enterobacter hormaechei ATCC 49162 </t>
  </si>
  <si>
    <t>([0.032677, 0.035586, 0.017797, 0.026892, 0.038042, 0.034884, 0.020876, 0.027463, 0.020165, 0.025762, 0.034884, 0.028107, 0.016021, 0.020522, 0.022667, 0.034884, 0.035586, 0.034884, 0.06312, 0.088832, 0.118441, 0.206376, 0.236433, 0.31487, 0.222385, 0.239899, 0.182256, 0.288399, 0.203355, 0.200174, 0.200174, 0.200174, 0.308712, 0.390993, 0.41194, 0.394753, 0.444081, 0.356642, 0.390993, 0.398279, 0.390993, 0.284882, 0.281712, 0.318242, 0.243554, 0.25031, 0.236433, 0.36309, 0.318242, 0.4292, 0.534167, 0.534167, 0.436924, 0.414856, 0.332115, 0.31487, 0.229226, 0.229226, 0.284882, 0.182256, 0.083462, 0.06312, 0.132295, 0.125101, 0.056825, 0.090864, 0.142424, 0.088832, 0.047319, 0.0704, 0.060549, 0.043307, 0.045352, 0.038042, 0.041405, 0.071867, 0.048328, 0.081712, 0.043307, 0.044297, 0.049374, 0.055536, 0.067594, 0.060549, 0.033407, 0.060549, 0.060549, 0.045352, 0.088832, 0.122885, 0.076542, 0.083462, 0.11371, 0.092881, 0.182256, 0.170161, 0.185198, 0.18812, 0.100716, 0.137348, 0.173081, 0.264545, 0.298791, 0.271506, 0.229226, 0.321458, 0.324872, 0.352862, 0.433034, 0.41194, 0.359901, 0.342579, 0.324872, 0.26085, 0.219301, 0.139895, 0.100716, 0.100716, 0.139895, 0.243554, 0.268042, 0.284882, 0.200174, 0.275179, 0.31487, 0.264545, 0.264545, 0.275179, 0.239899, 0.144935, 0.142424, 0.216401, 0.301917, 0.301917, 0.377384, 0.374039, 0.458154, 0.41194, 0.398279, 0.414856, 0.40511, 0.414856, 0.414856, 0.517562, 0.497853, 0.486429, 0.570702, 0.553315, 0.42561, 0.390993, 0.408655, 0.444081, 0.436924, 0.346032, 0.26085, 0.191378, 0.167087, 0.142424, 0.229226, 0.243554, 0.243554, 0.216401, 0.206376, 0.155435, 0.142424, 0.15284, 0.083462, 0.085092, 0.086953, 0.158265, 0.173081, 0.239899, 0.18812, 0.185198, 0.275179, 0.374039, 0.436924, 0.56648, 0.56648, 0.483068, 0.440853, 0.370445, 0.370445, 0.387226, 0.414856, 0.433034, 0.366687, 0.480142, 0.422041, 0.394753, 0.394753, 0.468512, 0.468512, 0.497853, 0.517562, 0.529623, 0.436924, 0.444081, 0.42561, 0.384043, 0.458154, 0.486429, 0.549308, 0.553315, 0.570702, 0.585406, 0.56648, 0.549308, 0.538167, 0.626927, 0.557691, 0.549308, 0.472492, 0.377384, 0.284882, 0.268042, 0.25031, 0.356642, 0.281712, 0.206376, 0.308712, 0.311707, 0.31487, 0.352862, 0.298791, 0.21291, 0.132295, 0.137348, 0.194234, 0.209395, 0.139895, 0.206376, 0.219301, 0.271506, 0.352862, 0.440853, 0.454136, 0.450668, 0.36309, 0.349426, 0.436924, 0.30533, 0.206376, 0.17593, 0.161087, 0.158265, 0.206376, 0.288399, 0.288399, 0.321458, 0.318242, 0.398279, 0.401658, 0.36309, 0.308712, 0.236433, 0.243554, 0.236433, 0.17593, 0.225814, 0.225814, 0.194234, 0.324872, 0.324872, 0.356642, 0.318242, 0.398279, 0.398279, 0.408655, 0.335645, 0.311707, 0.232838, 0.170161, 0.200174, 0.15284, 0.203355, 0.281712, 0.206376, 0.185198, 0.182256, 0.109221, 0.167087, 0.194234, 0.144935, 0.239899, 0.239899, 0.203355, 0.200174, 0.209395, 0.216401, 0.284882, 0.278302, 0.275179, 0.324872, 0.301917, 0.394753, 0.401658, 0.390993, 0.468512, 0.490133, 0.56648, 0.613573, 0.618285, 0.618285, 0.541878, 0.541878, 0.509769, 0.59508, 0.5017, 0.5017, 0.497853, 0.418646, 0.4292, 0.505461, 0.4292, 0.422041, 0.387226, 0.352862, 0.281712, 0.284882, 0.26085, 0.236433, 0.301917, 0.301917, 0.229226, 0.328603, 0.31487, 0.318242, 0.25031, 0.335645, 0.30533, 0.275179, 0.335645, 0.298791, 0.271506, 0.342579, 0.308712, 0.31487, 0.318242, 0.422041], '')</t>
  </si>
  <si>
    <t>[50, 51, 143, 146, 147, 177, 178, 194, 195, 202, 203, 204, 205, 206, 207, 208, 209, 210, 211, 300, 301, 302, 303, 304, 305, 306, 307, 308, 309, 313]</t>
  </si>
  <si>
    <t xml:space="preserve">F5RWV3|F5RWV3_9ENTR Phosphonate ABC superfamily ATP binding cassette transporter, permease protein OS=Enterobacter hormaechei ATCC 49162 </t>
  </si>
  <si>
    <t>([0.352862, 0.374039, 0.225814, 0.094817, 0.118441, 0.06312, 0.035586, 0.045352, 0.028107, 0.028695, 0.0198, 0.015694, 0.009187, 0.007877, 0.008804, 0.006039, 0.006567, 0.004414, 0.003997, 0.002688, 0.002688, 0.002761, 0.002503, 0.003727, 0.004483, 0.004775, 0.007091, 0.007031, 0.00515, 0.005086, 0.004431, 0.006078, 0.009096, 0.013821, 0.016826, 0.028695, 0.037156, 0.048328, 0.102787, 0.044297, 0.069024, 0.051831, 0.056825, 0.030611, 0.012491, 0.020165, 0.021381, 0.020522, 0.017447, 0.031287, 0.067594, 0.059222, 0.0704, 0.0704, 0.032017, 0.017138, 0.015694, 0.025762, 0.023087, 0.017797, 0.020876, 0.028107, 0.019401, 0.019109, 0.022667, 0.041405, 0.021816, 0.011342, 0.010509, 0.023087, 0.019109, 0.010672, 0.014586, 0.009096, 0.006533, 0.007031, 0.009977, 0.006988, 0.006988, 0.005623, 0.006374, 0.006421, 0.005223, 0.007091, 0.006039, 0.009401, 0.011518, 0.010131, 0.01078, 0.01204, 0.007645, 0.006194, 0.006567, 0.00515, 0.006795, 0.009865, 0.011903, 0.011903, 0.020876, 0.010672, 0.015078, 0.016257, 0.023087, 0.023963, 0.024393, 0.024393, 0.011669, 0.011669, 0.023963, 0.027463, 0.015078, 0.013437, 0.019109, 0.021816, 0.023963, 0.011518, 0.00777, 0.007259, 0.006482, 0.005086, 0.007031, 0.006194, 0.005932, 0.007315, 0.005799, 0.00515, 0.005872, 0.006421, 0.00515, 0.004247, 0.003727, 0.003298, 0.003512, 0.003864, 0.004736, 0.006701, 0.010372, 0.010131, 0.009187, 0.010372, 0.015078, 0.009294, 0.009187, 0.009015, 0.008895, 0.012491, 0.010221, 0.011342, 0.013821, 0.010509, 0.014315, 0.030003, 0.067594, 0.15008, 0.092881, 0.100716, 0.090864, 0.044297, 0.078022, 0.11371, 0.125101, 0.125101, 0.17593, 0.295083, 0.298791, 0.164327, 0.222385, 0.328603, 0.194234, 0.139895, 0.139895, 0.120615, 0.059222, 0.030003, 0.030003, 0.055536, 0.026892, 0.0198, 0.047319, 0.023963, 0.017138, 0.00962, 0.00962, 0.007495, 0.007177, 0.00515, 0.00515, 0.004835, 0.00316, 0.004577, 0.006245, 0.00962, 0.007091, 0.009728, 0.016257, 0.011342, 0.011669, 0.011518, 0.010131, 0.009096, 0.011106, 0.01204, 0.021381, 0.016826, 0.032017, 0.032017, 0.030611, 0.06312, 0.034884, 0.088832, 0.038042, 0.020165, 0.021381, 0.027463, 0.014315, 0.014783, 0.018415, 0.009401, 0.014075, 0.011518, 0.011903, 0.016257, 0.028107, 0.020522, 0.020876, 0.01227, 0.010131, 0.011518, 0.007877, 0.007422, 0.00515, 0.00515, 0.007422, 0.005318, 0.006078, 0.006374, 0.004577, 0.004835, 0.004921, 0.003607, 0.005249, 0.005223, 0.005086, 0.003671, 0.004358, 0.004775, 0.006567, 0.005318, 0.004921, 0.005734, 0.006701, 0.008276, 0.010509, 0.008002, 0.009294, 0.007259, 0.009483, 0.014586, 0.008895], '')</t>
  </si>
  <si>
    <t xml:space="preserve">F5RWV4|F5RWV4_9ENTR Phosphonates metabolism transcriptional regulator PhnF OS=Enterobacter hormaechei ATCC 49162 </t>
  </si>
  <si>
    <t>([0.56648, 0.613573, 0.626927, 0.422041, 0.461924, 0.490133, 0.398279, 0.394753, 0.390993, 0.414856, 0.352862, 0.394753, 0.324872, 0.408655, 0.332115, 0.332115, 0.335645, 0.311707, 0.225814, 0.222385, 0.236433, 0.209395, 0.21291, 0.144935, 0.185198, 0.203355, 0.179055, 0.264545, 0.295083, 0.321458, 0.243554, 0.298791, 0.298791, 0.359901, 0.271506, 0.356642, 0.295083, 0.301917, 0.291804, 0.377384, 0.387226, 0.374039, 0.370445, 0.356642, 0.41194, 0.398279, 0.374039, 0.40511, 0.31487, 0.239899, 0.243554, 0.31487, 0.339168, 0.209395, 0.155435, 0.236433, 0.225814, 0.284882, 0.278302, 0.281712, 0.209395, 0.206376, 0.219301, 0.15008, 0.106997, 0.074921, 0.10481, 0.098513, 0.11371, 0.094817, 0.142424, 0.081712, 0.102787, 0.060549, 0.137348, 0.167087, 0.167087, 0.147574, 0.147574, 0.074921, 0.073402, 0.116183, 0.125101, 0.11371, 0.116183, 0.170161, 0.25031, 0.291804, 0.291804, 0.268042, 0.41194, 0.41194, 0.5017, 0.476583, 0.575842, 0.465241, 0.408655, 0.401658, 0.359901, 0.278302, 0.384043, 0.418646, 0.384043, 0.366687, 0.447574, 0.545602, 0.461924, 0.42561, 0.433034, 0.408655, 0.318242, 0.284882, 0.191378, 0.200174, 0.200174, 0.196879, 0.284882, 0.380708, 0.31487, 0.31487, 0.408655, 0.328603, 0.295083, 0.328603, 0.247041, 0.247041, 0.236433, 0.239899, 0.281712, 0.275179, 0.236433, 0.291804, 0.225814, 0.243554, 0.243554, 0.15284, 0.158265, 0.158265, 0.090864, 0.069024, 0.086953, 0.086953, 0.086953, 0.090864, 0.051831, 0.043307, 0.055536, 0.036378, 0.032677, 0.031287, 0.032017, 0.024826, 0.024393, 0.036378, 0.058088, 0.054297, 0.058088, 0.058088, 0.058088, 0.048328, 0.058088, 0.073402, 0.073402, 0.102787, 0.102787, 0.161087, 0.179055, 0.129801, 0.120615, 0.185198, 0.179055, 0.179055, 0.295083, 0.324872, 0.328603, 0.239899, 0.239899, 0.295083, 0.288399, 0.278302, 0.36309, 0.458154, 0.418646, 0.41194, 0.458154, 0.450668, 0.450668, 0.480142, 0.422041, 0.521092, 0.42561, 0.461924, 0.468512, 0.42561, 0.390993, 0.422041, 0.4292, 0.346032, 0.298791, 0.232838, 0.232838, 0.264545, 0.17593, 0.21291, 0.21291, 0.200174, 0.206376, 0.206376, 0.271506, 0.284882, 0.284882, 0.346032, 0.31487, 0.31487, 0.26085, 0.288399, 0.191378, 0.271506, 0.264545, 0.342579, 0.408655, 0.380708, 0.377384, 0.4292, 0.324872, 0.335645, 0.222385, 0.219301, 0.185198, 0.194234, 0.26085, 0.222385, 0.225814, 0.191378, 0.15008, 0.219301, 0.18812, 0.239899, 0.203355, 0.308712, 0.257454], '')</t>
  </si>
  <si>
    <t>[0, 1, 2, 92, 94, 105, 189]</t>
  </si>
  <si>
    <t xml:space="preserve">F5RWV5|F5RWV5_9ENTR Phosphonate metabolism protein PhnG OS=Enterobacter hormaechei ATCC 49162 </t>
  </si>
  <si>
    <t>([0.324872, 0.291804, 0.328603, 0.268042, 0.194234, 0.191378, 0.225814, 0.257454, 0.298791, 0.359901, 0.349426, 0.36309, 0.275179, 0.380708, 0.394753, 0.387226, 0.377384, 0.384043, 0.352862, 0.257454, 0.25406, 0.275179, 0.321458, 0.356642, 0.4292, 0.41194, 0.454136, 0.458154, 0.366687, 0.352862, 0.291804, 0.356642, 0.401658, 0.390993, 0.390993, 0.288399, 0.222385, 0.278302, 0.182256, 0.219301, 0.275179, 0.271506, 0.31487, 0.308712, 0.275179, 0.271506, 0.366687, 0.374039, 0.366687, 0.352862, 0.25031, 0.25406, 0.216401, 0.209395, 0.268042, 0.275179, 0.275179, 0.346032, 0.328603, 0.387226, 0.311707, 0.25406, 0.257454, 0.21291, 0.225814, 0.225814, 0.219301, 0.225814, 0.139895, 0.139895, 0.147574, 0.239899, 0.179055, 0.127496, 0.076542, 0.090864, 0.086953, 0.147574, 0.142424, 0.120615, 0.147574, 0.173081, 0.275179, 0.275179, 0.288399, 0.247041, 0.219301, 0.144935, 0.144935, 0.18812, 0.125101, 0.132295, 0.142424, 0.239899, 0.339168, 0.458154, 0.465241, 0.359901, 0.36309, 0.374039, 0.318242, 0.278302, 0.321458, 0.311707, 0.232838, 0.21291, 0.21291, 0.278302, 0.284882, 0.295083, 0.291804, 0.380708, 0.461924, 0.414856, 0.366687, 0.328603, 0.209395, 0.17593, 0.239899, 0.225814, 0.229226, 0.281712, 0.335645, 0.25406, 0.257454, 0.342579, 0.4292, 0.461924, 0.349426, 0.444081, 0.321458, 0.25406, 0.25406, 0.173081, 0.144935, 0.167087, 0.167087, 0.25031, 0.295083, 0.295083, 0.275179, 0.236433, 0.243554, 0.191378, 0.239899, 0.191378, 0.147574, 0.11371, 0.079919, 0.120615], '')</t>
  </si>
  <si>
    <t xml:space="preserve">F5RWV6|F5RWV6_9ENTR Phosphonate metabolism protein PhnH OS=Enterobacter hormaechei ATCC 49162 </t>
  </si>
  <si>
    <t>([0.066181, 0.102787, 0.164327, 0.164327, 0.206376, 0.247041, 0.275179, 0.17593, 0.203355, 0.229226, 0.17593, 0.139895, 0.132295, 0.182256, 0.15008, 0.120615, 0.155435, 0.301917, 0.298791, 0.31487, 0.247041, 0.247041, 0.236433, 0.144935, 0.17593, 0.173081, 0.106997, 0.106997, 0.196879, 0.200174, 0.118441, 0.118441, 0.216401, 0.142424, 0.179055, 0.137348, 0.118441, 0.109221, 0.090864, 0.086953, 0.088832, 0.096677, 0.088832, 0.094817, 0.096677, 0.078022, 0.085092, 0.15008, 0.170161, 0.170161, 0.203355, 0.232838, 0.216401, 0.118441, 0.185198, 0.18812, 0.243554, 0.191378, 0.120615, 0.125101, 0.139895, 0.122885, 0.164327, 0.239899, 0.239899, 0.335645, 0.278302, 0.257454, 0.144935, 0.134866, 0.134866, 0.118441, 0.147574, 0.275179, 0.268042, 0.200174, 0.203355, 0.236433, 0.352862, 0.444081, 0.436924, 0.387226, 0.414856, 0.332115, 0.30533, 0.229226, 0.18812, 0.288399, 0.311707, 0.4292, 0.324872, 0.31487, 0.30533, 0.356642, 0.328603, 0.328603, 0.414856, 0.36309, 0.271506, 0.232838, 0.247041, 0.239899, 0.268042, 0.308712, 0.349426, 0.349426, 0.454136, 0.505461, 0.497853, 0.472492, 0.436924, 0.553315, 0.461924, 0.36309, 0.257454, 0.257454, 0.275179, 0.26085, 0.288399, 0.284882, 0.284882, 0.268042, 0.268042, 0.264545, 0.264545, 0.25031, 0.275179, 0.164327, 0.15284, 0.147574, 0.127496, 0.15284, 0.085092, 0.116183, 0.203355, 0.311707, 0.301917, 0.342579, 0.278302, 0.25031, 0.370445, 0.380708, 0.295083, 0.324872, 0.352862, 0.298791, 0.295083, 0.209395, 0.295083, 0.308712, 0.222385, 0.26085, 0.281712, 0.374039, 0.436924, 0.42561, 0.436924, 0.332115, 0.394753, 0.380708, 0.41194, 0.288399, 0.298791, 0.30533, 0.18812, 0.109221, 0.182256, 0.185198, 0.275179, 0.295083, 0.271506, 0.278302, 0.191378, 0.15008, 0.090864, 0.088832, 0.085092, 0.073402, 0.142424, 0.122885, 0.129801, 0.144935, 0.161087, 0.088832, 0.116183, 0.161087, 0.21291, 0.170161, 0.239899, 0.203355, 0.139895, 0.106997, 0.167087, 0.257454], '')</t>
  </si>
  <si>
    <t>[107, 111]</t>
  </si>
  <si>
    <t xml:space="preserve">F5RWV7|F5RWV7_9ENTR Phosphonate metabolism protein PhnI OS=Enterobacter hormaechei ATCC 49162 </t>
  </si>
  <si>
    <t>([0.194234, 0.10481, 0.106997, 0.109221, 0.109221, 0.155435, 0.15284, 0.109221, 0.139895, 0.182256, 0.219301, 0.25031, 0.335645, 0.401658, 0.42561, 0.51388, 0.529623, 0.497853, 0.41194, 0.433034, 0.450668, 0.394753, 0.494003, 0.450668, 0.450668, 0.494003, 0.374039, 0.42561, 0.525368, 0.529623, 0.422041, 0.422041, 0.339168, 0.311707, 0.243554, 0.26085, 0.247041, 0.17593, 0.170161, 0.257454, 0.239899, 0.219301, 0.301917, 0.21291, 0.25406, 0.301917, 0.291804, 0.408655, 0.311707, 0.271506, 0.229226, 0.232838, 0.191378, 0.191378, 0.219301, 0.298791, 0.25406, 0.25406, 0.318242, 0.370445, 0.377384, 0.291804, 0.31487, 0.288399, 0.288399, 0.216401, 0.142424, 0.092881, 0.081712, 0.111485, 0.083462, 0.098513, 0.158265, 0.191378, 0.194234, 0.173081, 0.158265, 0.127496, 0.109221, 0.076542, 0.0704, 0.071867, 0.132295, 0.081712, 0.10481, 0.17593, 0.243554, 0.335645, 0.377384, 0.380708, 0.332115, 0.436924, 0.436924, 0.42561, 0.332115, 0.408655, 0.408655, 0.352862, 0.346032, 0.370445, 0.447574, 0.356642, 0.374039, 0.339168, 0.401658, 0.398279, 0.318242, 0.278302, 0.26085, 0.328603, 0.335645, 0.328603, 0.321458, 0.247041, 0.25406, 0.346032, 0.342579, 0.295083, 0.284882, 0.377384, 0.278302, 0.271506, 0.284882, 0.17593, 0.15008, 0.161087, 0.15284, 0.232838, 0.275179, 0.308712, 0.284882, 0.203355, 0.295083, 0.288399, 0.366687, 0.374039, 0.335645, 0.359901, 0.440853, 0.534167, 0.483068, 0.608892, 0.648219, 0.750527, 0.767246, 0.671169, 0.653063, 0.549308, 0.444081, 0.444081, 0.422041, 0.418646, 0.497853, 0.408655, 0.370445, 0.36309, 0.321458, 0.374039, 0.374039, 0.380708, 0.377384, 0.408655, 0.408655, 0.380708, 0.408655, 0.486429, 0.632174, 0.525368, 0.632174, 0.728858, 0.775545, 0.798249, 0.819762, 0.750527, 0.741537, 0.812494, 0.733139, 0.771762, 0.741537, 0.716283, 0.699094, 0.680603, 0.58069, 0.59917, 0.608892, 0.483068, 0.4292, 0.41194, 0.497853, 0.505461, 0.534167, 0.525368, 0.40511, 0.30533, 0.291804, 0.342579, 0.243554, 0.291804, 0.209395, 0.21291, 0.222385, 0.236433, 0.236433, 0.308712, 0.21291, 0.200174, 0.268042, 0.318242, 0.324872, 0.356642, 0.239899, 0.194234, 0.170161, 0.268042, 0.257454, 0.324872, 0.352862, 0.42561, 0.366687, 0.366687, 0.384043, 0.311707, 0.321458, 0.243554, 0.185198, 0.298791, 0.318242, 0.346032, 0.26085, 0.26085, 0.137348, 0.200174, 0.170161, 0.203355, 0.132295, 0.203355, 0.225814, 0.161087, 0.106997, 0.137348, 0.216401, 0.219301, 0.203355, 0.200174, 0.239899, 0.236433, 0.219301, 0.196879, 0.100716, 0.109221, 0.090864, 0.194234, 0.236433, 0.311707, 0.318242, 0.398279, 0.4292, 0.408655, 0.380708, 0.465241, 0.5017, 0.490133, 0.384043, 0.465241, 0.366687, 0.339168, 0.318242, 0.308712, 0.229226, 0.332115, 0.414856, 0.440853, 0.401658, 0.349426, 0.295083, 0.247041, 0.191378, 0.142424, 0.088832, 0.111485, 0.116183, 0.116183, 0.094817, 0.098513, 0.10481, 0.132295, 0.21291, 0.311707, 0.222385, 0.298791, 0.318242, 0.328603, 0.264545, 0.271506, 0.298791, 0.370445, 0.370445, 0.422041, 0.468512, 0.58069, 0.703578, 0.534167, 0.468512, 0.418646, 0.472492, 0.461924, 0.465241, 0.450668, 0.450668, 0.468512, 0.490133, 0.436924, 0.377384, 0.447574, 0.335645, 0.268042, 0.239899, 0.275179, 0.185198, 0.164327, 0.094817, 0.102787, 0.18812, 0.167087, 0.173081, 0.216401, 0.122885, 0.15284, 0.118441, 0.122885, 0.116183, 0.116183, 0.088832, 0.067594, 0.064632, 0.122885, 0.116183, 0.125101, 0.120615, 0.203355, 0.206376, 0.257454, 0.239899, 0.236433, 0.30533, 0.356642, 0.311707, 0.42561, 0.387226, 0.40511, 0.349426, 0.447574, 0.380708, 0.494003], '')</t>
  </si>
  <si>
    <t>[15, 16, 28, 29, 139, 141, 142, 143, 144, 145, 146, 147, 166, 167, 168, 169, 170, 171, 172, 173, 174, 175, 176, 177, 178, 179, 180, 181, 182, 183, 184, 189, 190, 191, 260, 299, 300, 301]</t>
  </si>
  <si>
    <t xml:space="preserve">F5RWV9|F5RWV9_9ENTR Phosphonate ABC superfamily ATP binding cassette transporter, ABC protein OS=Enterobacter hormaechei ATCC 49162 </t>
  </si>
  <si>
    <t>([0.26085, 0.308712, 0.222385, 0.142424, 0.144935, 0.216401, 0.247041, 0.278302, 0.301917, 0.216401, 0.243554, 0.288399, 0.229226, 0.200174, 0.17593, 0.264545, 0.191378, 0.15008, 0.167087, 0.158265, 0.243554, 0.179055, 0.116183, 0.17593, 0.179055, 0.15008, 0.127496, 0.139895, 0.139895, 0.139895, 0.229226, 0.229226, 0.222385, 0.291804, 0.298791, 0.324872, 0.232838, 0.308712, 0.414856, 0.301917, 0.301917, 0.26085, 0.318242, 0.318242, 0.324872, 0.444081, 0.521092, 0.534167, 0.517562, 0.529623, 0.436924, 0.359901, 0.271506, 0.288399, 0.278302, 0.209395, 0.284882, 0.284882, 0.196879, 0.196879, 0.243554, 0.243554, 0.284882, 0.26085, 0.352862, 0.346032, 0.31487, 0.301917, 0.21291, 0.147574, 0.139895, 0.219301, 0.308712, 0.288399, 0.278302, 0.21291, 0.21291, 0.216401, 0.30533, 0.398279, 0.4292, 0.4292, 0.440853, 0.42561, 0.370445, 0.352862, 0.349426, 0.352862, 0.288399, 0.366687, 0.41194, 0.41194, 0.408655, 0.40511, 0.418646, 0.414856, 0.497853, 0.570702, 0.472492, 0.422041, 0.387226, 0.36309, 0.401658, 0.36309, 0.356642, 0.444081, 0.356642, 0.359901, 0.366687, 0.335645, 0.332115, 0.332115, 0.342579, 0.311707, 0.301917, 0.40511, 0.298791, 0.200174, 0.216401, 0.31487, 0.284882, 0.324872, 0.219301, 0.257454, 0.257454, 0.264545, 0.257454, 0.25031, 0.26085, 0.257454, 0.271506, 0.308712, 0.346032, 0.346032, 0.264545, 0.26085, 0.25406, 0.359901, 0.408655, 0.401658, 0.390993, 0.461924, 0.359901, 0.465241, 0.332115, 0.332115, 0.328603, 0.346032, 0.352862, 0.275179, 0.278302, 0.36309, 0.36309, 0.356642, 0.264545, 0.308712, 0.200174, 0.167087, 0.173081, 0.219301, 0.25031, 0.25031, 0.257454, 0.342579, 0.25031, 0.352862, 0.311707, 0.31487, 0.232838, 0.324872, 0.366687, 0.352862, 0.264545, 0.15284, 0.158265, 0.158265, 0.144935, 0.243554, 0.281712, 0.191378, 0.125101, 0.066181, 0.069024, 0.038858, 0.042364, 0.041405, 0.032677, 0.032677, 0.021381, 0.018415, 0.01227, 0.014586, 0.015344, 0.025762, 0.025316, 0.023963, 0.025762, 0.035586, 0.035586, 0.020876, 0.020876, 0.025762, 0.043307, 0.038858, 0.038858, 0.020876, 0.022667, 0.021816, 0.032677, 0.051831, 0.098513, 0.15008, 0.094817, 0.056825, 0.058088, 0.100716, 0.100716, 0.090864, 0.116183, 0.127496, 0.196879, 0.206376, 0.15284, 0.15284, 0.164327, 0.284882, 0.377384, 0.454136, 0.541878, 0.444081, 0.450668, 0.450668, 0.356642, 0.339168, 0.335645, 0.321458, 0.324872, 0.247041, 0.243554, 0.232838, 0.236433, 0.21291, 0.268042, 0.342579, 0.301917, 0.257454, 0.173081, 0.134866, 0.096677, 0.041405, 0.074921], '')</t>
  </si>
  <si>
    <t>[46, 47, 48, 49, 97, 228]</t>
  </si>
  <si>
    <t xml:space="preserve">F5RWW0|F5RWW0_9ENTR Phosphonate ABC superfamily ATP binding cassette transporter, ABC protein OS=Enterobacter hormaechei ATCC 49162 </t>
  </si>
  <si>
    <t>([0.132295, 0.090864, 0.05306, 0.079919, 0.109221, 0.142424, 0.18812, 0.216401, 0.170161, 0.196879, 0.144935, 0.170161, 0.191378, 0.118441, 0.170161, 0.17593, 0.139895, 0.196879, 0.127496, 0.132295, 0.083462, 0.170161, 0.236433, 0.321458, 0.324872, 0.25031, 0.182256, 0.116183, 0.069024, 0.11371, 0.111485, 0.18812, 0.185198, 0.25406, 0.335645, 0.335645, 0.324872, 0.352862, 0.36309, 0.36309, 0.268042, 0.335645, 0.318242, 0.232838, 0.15284, 0.127496, 0.200174, 0.182256, 0.170161, 0.278302, 0.281712, 0.291804, 0.284882, 0.291804, 0.196879, 0.206376, 0.127496, 0.122885, 0.127496, 0.132295, 0.216401, 0.31487, 0.206376, 0.144935, 0.229226, 0.229226, 0.18812, 0.179055, 0.236433, 0.349426, 0.291804, 0.278302, 0.271506, 0.203355, 0.127496, 0.216401, 0.15008, 0.236433, 0.236433, 0.239899, 0.236433, 0.137348, 0.127496, 0.129801, 0.132295, 0.122885, 0.196879, 0.161087, 0.098513, 0.116183, 0.064632, 0.041405, 0.051831, 0.050641, 0.042364, 0.071867, 0.055536, 0.048328, 0.051831, 0.033407, 0.020876, 0.016826, 0.030003, 0.036378, 0.041405, 0.038042, 0.040537, 0.023087, 0.046336, 0.051831, 0.06312, 0.096677, 0.17593, 0.155435, 0.106997, 0.158265, 0.137348, 0.161087, 0.216401, 0.179055, 0.243554, 0.229226, 0.182256, 0.185198, 0.155435, 0.155435, 0.247041, 0.173081, 0.288399, 0.301917, 0.370445, 0.25406, 0.158265, 0.15284, 0.088832, 0.11371, 0.155435, 0.179055, 0.185198, 0.118441, 0.137348, 0.137348, 0.21291, 0.311707, 0.31487, 0.324872, 0.41194, 0.328603, 0.41194, 0.288399, 0.243554, 0.243554, 0.328603, 0.321458, 0.219301, 0.239899, 0.278302, 0.161087, 0.191378, 0.109221, 0.129801, 0.076542, 0.042364, 0.045352, 0.045352, 0.051831, 0.050641, 0.042364, 0.066181, 0.034068, 0.066181, 0.078022, 0.079919, 0.085092, 0.161087, 0.219301, 0.257454, 0.182256, 0.236433, 0.216401, 0.219301, 0.209395, 0.311707, 0.414856, 0.370445, 0.356642, 0.295083, 0.284882, 0.31487, 0.288399, 0.346032, 0.243554, 0.182256, 0.182256, 0.100716, 0.050641, 0.064632, 0.085092, 0.139895, 0.17593, 0.11371, 0.185198, 0.278302, 0.26085, 0.185198, 0.18812, 0.196879, 0.229226, 0.155435, 0.161087, 0.219301, 0.216401, 0.308712, 0.384043, 0.390993, 0.418646, 0.525368, 0.497853, 0.468512, 0.4292, 0.394753, 0.468512, 0.447574, 0.422041, 0.394753, 0.494003], '')</t>
  </si>
  <si>
    <t>[216]</t>
  </si>
  <si>
    <t xml:space="preserve">F5RWW1|F5RWW1_9ENTR Phosphonate metabolism protein PhnM OS=Enterobacter hormaechei ATCC 49162 </t>
  </si>
  <si>
    <t>([0.028695, 0.051831, 0.094817, 0.071867, 0.055536, 0.076542, 0.102787, 0.127496, 0.088832, 0.125101, 0.090864, 0.120615, 0.203355, 0.291804, 0.219301, 0.139895, 0.18812, 0.173081, 0.161087, 0.194234, 0.291804, 0.278302, 0.281712, 0.264545, 0.318242, 0.387226, 0.418646, 0.436924, 0.408655, 0.468512, 0.458154, 0.557691, 0.56648, 0.549308, 0.549308, 0.509769, 0.521092, 0.444081, 0.505461, 0.632174, 0.557691, 0.444081, 0.454136, 0.359901, 0.36309, 0.377384, 0.387226, 0.36309, 0.268042, 0.30533, 0.332115, 0.219301, 0.132295, 0.125101, 0.147574, 0.142424, 0.26085, 0.332115, 0.349426, 0.324872, 0.222385, 0.332115, 0.394753, 0.384043, 0.465241, 0.436924, 0.398279, 0.387226, 0.377384, 0.465241, 0.465241, 0.440853, 0.465241, 0.545602, 0.468512, 0.408655, 0.414856, 0.380708, 0.298791, 0.370445, 0.366687, 0.408655, 0.295083, 0.332115, 0.301917, 0.236433, 0.236433, 0.185198, 0.185198, 0.194234, 0.139895, 0.127496, 0.155435, 0.225814, 0.257454, 0.332115, 0.349426, 0.275179, 0.288399, 0.387226, 0.30533, 0.311707, 0.370445, 0.414856, 0.324872, 0.36309, 0.401658, 0.36309, 0.468512, 0.483068, 0.476583, 0.562014, 0.56648, 0.545602, 0.545602, 0.461924, 0.461924, 0.465241, 0.521092, 0.521092, 0.509769, 0.59917, 0.490133, 0.497853, 0.458154, 0.541878, 0.447574, 0.490133, 0.476583, 0.490133, 0.480142, 0.480142, 0.472492, 0.483068, 0.408655, 0.440853, 0.440853, 0.324872, 0.346032, 0.366687, 0.278302, 0.216401, 0.222385, 0.295083, 0.30533, 0.408655, 0.352862, 0.42561, 0.339168, 0.356642, 0.321458, 0.247041, 0.209395, 0.21291, 0.216401, 0.291804, 0.291804, 0.366687, 0.486429, 0.468512, 0.483068, 0.454136, 0.490133, 0.5017, 0.418646, 0.418646, 0.387226, 0.36309, 0.36309, 0.454136, 0.42561, 0.339168, 0.42561, 0.458154, 0.447574, 0.356642, 0.332115, 0.229226, 0.243554, 0.239899, 0.219301, 0.219301, 0.288399, 0.288399, 0.275179, 0.271506, 0.271506, 0.284882, 0.384043, 0.398279, 0.308712, 0.40511, 0.418646, 0.380708, 0.356642, 0.356642, 0.324872, 0.346032, 0.4292, 0.447574, 0.454136, 0.476583, 0.384043, 0.414856, 0.352862, 0.328603, 0.387226, 0.339168, 0.243554, 0.229226, 0.225814, 0.298791, 0.298791, 0.284882, 0.284882, 0.232838, 0.206376, 0.318242, 0.324872, 0.324872, 0.30533, 0.264545, 0.271506, 0.352862, 0.366687, 0.461924, 0.422041, 0.450668, 0.505461, 0.604312, 0.613573, 0.618285, 0.521092, 0.505461, 0.608892, 0.562014, 0.549308, 0.545602, 0.56648, 0.440853, 0.465241, 0.461924, 0.497853, 0.384043, 0.394753, 0.352862, 0.31487, 0.398279, 0.366687, 0.346032, 0.349426, 0.356642, 0.352862, 0.433034, 0.394753, 0.41194, 0.41194, 0.422041, 0.41194, 0.394753, 0.476583, 0.476583, 0.483068, 0.387226, 0.433034, 0.41194, 0.440853, 0.472492, 0.450668, 0.494003, 0.490133, 0.490133, 0.490133, 0.414856, 0.390993, 0.398279, 0.384043, 0.447574, 0.447574, 0.458154, 0.458154, 0.40511, 0.374039, 0.281712, 0.284882, 0.352862, 0.271506, 0.194234, 0.194234, 0.194234, 0.194234, 0.122885, 0.0704, 0.079919, 0.098513, 0.11371, 0.083462, 0.050641, 0.05306, 0.073402, 0.073402, 0.036378, 0.06184, 0.041405, 0.058088, 0.098513, 0.096677, 0.167087, 0.239899, 0.25406, 0.257454, 0.15008, 0.236433, 0.247041, 0.247041, 0.288399, 0.268042, 0.26085, 0.339168, 0.25406, 0.219301, 0.25031, 0.36309, 0.377384, 0.472492, 0.472492, 0.465241, 0.4292, 0.332115, 0.346032, 0.25031, 0.26085, 0.377384, 0.374039, 0.454136, 0.436924, 0.328603, 0.324872, 0.42561, 0.422041, 0.509769, 0.585406, 0.541878, 0.545602, 0.440853, 0.346032, 0.291804, 0.268042, 0.30533, 0.387226, 0.377384, 0.461924, 0.465241, 0.465241, 0.394753, 0.40511, 0.295083, 0.390993, 0.4292, 0.349426, 0.247041, 0.247041, 0.26085, 0.288399, 0.284882, 0.36309, 0.36309, 0.332115, 0.339168, 0.30533, 0.275179, 0.239899, 0.209395, 0.158265, 0.116183, 0.155435, 0.10481, 0.196879], '')</t>
  </si>
  <si>
    <t>[31, 32, 33, 34, 35, 36, 38, 39, 40, 73, 111, 112, 113, 114, 118, 119, 120, 121, 125, 163, 228, 229, 230, 231, 232, 233, 234, 235, 236, 237, 238, 340, 341, 342, 343]</t>
  </si>
  <si>
    <t xml:space="preserve">F5RWW3|F5RWW3_9ENTR Phosphonate metabolism protein PhnO OS=Enterobacter hormaechei ATCC 49162 </t>
  </si>
  <si>
    <t>([0.390993, 0.454136, 0.505461, 0.476583, 0.553315, 0.42561, 0.356642, 0.257454, 0.25031, 0.18812, 0.132295, 0.116183, 0.109221, 0.055536, 0.090864, 0.088832, 0.129801, 0.144935, 0.059222, 0.079919, 0.078022, 0.100716, 0.074921, 0.032677, 0.041405, 0.027463, 0.050641, 0.042364, 0.046336, 0.046336, 0.088832, 0.090864, 0.147574, 0.142424, 0.225814, 0.239899, 0.18812, 0.216401, 0.116183, 0.219301, 0.132295, 0.109221, 0.11371, 0.079919, 0.164327, 0.158265, 0.194234, 0.120615, 0.125101, 0.200174, 0.18812, 0.10481, 0.173081, 0.100716, 0.096677, 0.0704, 0.069024, 0.044297, 0.045352, 0.049374, 0.047319, 0.085092, 0.083462, 0.074921, 0.067594, 0.034068, 0.034068, 0.035586, 0.035586, 0.069024, 0.076542, 0.058088, 0.066181, 0.041405, 0.055536, 0.066181, 0.092881, 0.071867, 0.142424, 0.137348, 0.137348, 0.134866, 0.086953, 0.10481, 0.10481, 0.196879, 0.200174, 0.127496, 0.096677, 0.085092, 0.066181, 0.066181, 0.125101, 0.111485, 0.139895, 0.173081, 0.155435, 0.125101, 0.147574, 0.125101, 0.137348, 0.134866, 0.139895, 0.216401, 0.134866, 0.134866, 0.132295, 0.206376, 0.216401, 0.247041, 0.359901, 0.31487, 0.308712, 0.26085, 0.36309, 0.394753, 0.278302, 0.17593, 0.139895, 0.142424, 0.182256, 0.167087, 0.161087, 0.161087, 0.155435, 0.239899, 0.25031, 0.139895, 0.142424, 0.116183, 0.120615, 0.122885, 0.209395, 0.127496, 0.125101, 0.098513, 0.078022, 0.139895, 0.219301, 0.284882, 0.25031, 0.185198, 0.144935, 0.275179], '')</t>
  </si>
  <si>
    <t>[2, 4]</t>
  </si>
  <si>
    <t xml:space="preserve">F5RWW4|F5RWW4_9ENTR Phosphonate metabolism protein PhnP OS=Enterobacter hormaechei ATCC 49162 </t>
  </si>
  <si>
    <t>([0.18812, 0.229226, 0.216401, 0.278302, 0.200174, 0.158265, 0.225814, 0.185198, 0.111485, 0.134866, 0.083462, 0.116183, 0.060549, 0.085092, 0.0704, 0.06184, 0.060549, 0.100716, 0.081712, 0.081712, 0.046336, 0.050641, 0.059222, 0.076542, 0.035586, 0.059222, 0.086953, 0.071867, 0.125101, 0.132295, 0.129801, 0.194234, 0.161087, 0.200174, 0.225814, 0.147574, 0.257454, 0.268042, 0.236433, 0.203355, 0.209395, 0.209395, 0.127496, 0.118441, 0.092881, 0.167087, 0.100716, 0.120615, 0.116183, 0.056825, 0.081712, 0.088832, 0.111485, 0.069024, 0.122885, 0.102787, 0.194234, 0.179055, 0.088832, 0.106997, 0.164327, 0.083462, 0.085092, 0.086953, 0.083462, 0.096677, 0.050641, 0.086953, 0.054297, 0.060549, 0.098513, 0.086953, 0.088832, 0.085092, 0.098513, 0.038858, 0.058088, 0.033407, 0.034884, 0.038042, 0.038042, 0.023534, 0.049374, 0.069024, 0.118441, 0.067594, 0.085092, 0.106997, 0.06184, 0.083462, 0.092881, 0.116183, 0.173081, 0.170161, 0.144935, 0.219301, 0.232838, 0.21291, 0.308712, 0.225814, 0.219301, 0.219301, 0.278302, 0.30533, 0.332115, 0.25031, 0.257454, 0.236433, 0.18812, 0.281712, 0.271506, 0.247041, 0.161087, 0.167087, 0.185198, 0.118441, 0.079919, 0.120615, 0.055536, 0.059222, 0.056825, 0.122885, 0.127496, 0.079919, 0.067594, 0.044297, 0.076542, 0.142424, 0.083462, 0.182256, 0.118441, 0.132295, 0.122885, 0.170161, 0.155435, 0.081712, 0.158265, 0.118441, 0.147574, 0.158265, 0.088832, 0.088832, 0.092881, 0.088832, 0.122885, 0.118441, 0.164327, 0.158265, 0.094817, 0.129801, 0.056825, 0.058088, 0.051831, 0.059222, 0.06312, 0.05306, 0.090864, 0.051831, 0.125101, 0.132295, 0.219301, 0.308712, 0.328603, 0.308712, 0.196879, 0.15284, 0.102787, 0.111485, 0.120615, 0.182256, 0.236433, 0.356642, 0.41194, 0.374039, 0.271506, 0.179055, 0.219301, 0.139895, 0.21291, 0.179055, 0.18812, 0.216401, 0.209395, 0.30533, 0.321458, 0.444081, 0.56648, 0.680603, 0.680603, 0.657645, 0.517562, 0.5017, 0.401658, 0.440853, 0.490133, 0.521092, 0.521092, 0.476583, 0.480142, 0.494003, 0.5017, 0.408655, 0.288399, 0.291804, 0.182256, 0.18812, 0.194234, 0.120615, 0.071867, 0.03976, 0.042364, 0.074921, 0.037156, 0.06312, 0.056825, 0.059222, 0.043307, 0.083462, 0.081712, 0.071867, 0.05306, 0.042364, 0.0704, 0.129801, 0.147574, 0.147574, 0.147574, 0.134866, 0.18812, 0.18812, 0.288399, 0.25406, 0.257454, 0.25406, 0.268042, 0.275179, 0.222385, 0.275179, 0.185198, 0.158265, 0.179055, 0.225814, 0.236433, 0.196879, 0.158265, 0.109221, 0.155435, 0.100716, 0.076542, 0.05306, 0.094817, 0.048328], '')</t>
  </si>
  <si>
    <t>[186, 187, 188, 189, 190, 191, 195, 196, 200]</t>
  </si>
  <si>
    <t xml:space="preserve">F5RWW5|F5RWW5_9ENTR Protein YjdP OS=Enterobacter hormaechei ATCC 49162 </t>
  </si>
  <si>
    <t>([0.328603, 0.271506, 0.219301, 0.264545, 0.216401, 0.25406, 0.295083, 0.342579, 0.30533, 0.31487, 0.342579, 0.342579, 0.352862, 0.328603, 0.31487, 0.311707, 0.31487, 0.31487, 0.311707, 0.370445, 0.444081, 0.377384, 0.454136, 0.538167, 0.521092, 0.521092, 0.538167, 0.534167, 0.5017, 0.517562, 0.549308, 0.604312, 0.626927, 0.632174, 0.699094, 0.750527, 0.76285, 0.76285, 0.779859, 0.846163, 0.846163, 0.834292, 0.876521, 0.81615, 0.798249, 0.795062, 0.862302, 0.83125, 0.846163, 0.859585, 0.894241, 0.889439, 0.83125, 0.849326, 0.795062, 0.791621, 0.812494, 0.784345, 0.759478, 0.733139, 0.750527, 0.671169, 0.671169, 0.699094, 0.733139, 0.707965, 0.750527, 0.720929, 0.666105, 0.648219, 0.653063, 0.626927, 0.642678, 0.642678, 0.642678, 0.622677, 0.622677, 0.622677, 0.653063, 0.653063, 0.653063, 0.604312, 0.604312, 0.604312, 0.604312, 0.632174, 0.661982, 0.613573, 0.613573, 0.613573, 0.618285, 0.613573, 0.642678, 0.557691, 0.59014, 0.541878, 0.604312, 0.585406, 0.562014, 0.538167, 0.541878, 0.545602, 0.553315, 0.657645, 0.622677, 0.585406], '')</t>
  </si>
  <si>
    <t>[23,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105]</t>
  </si>
  <si>
    <t>82)</t>
  </si>
  <si>
    <t xml:space="preserve">F5RWW7|F5RWW7_9ENTR Sugar ABC superfamily ATP binding cassette transporter, ABC protein OS=Enterobacter hormaechei ATCC 49162 </t>
  </si>
  <si>
    <t>([0.440853, 0.298791, 0.278302, 0.311707, 0.352862, 0.232838, 0.26085, 0.301917, 0.206376, 0.243554, 0.236433, 0.196879, 0.196879, 0.18812, 0.125101, 0.11371, 0.102787, 0.170161, 0.100716, 0.0704, 0.083462, 0.078022, 0.15284, 0.109221, 0.116183, 0.090864, 0.10481, 0.083462, 0.074921, 0.158265, 0.161087, 0.191378, 0.239899, 0.236433, 0.236433, 0.308712, 0.301917, 0.30533, 0.25406, 0.324872, 0.339168, 0.216401, 0.191378, 0.170161, 0.225814, 0.132295, 0.164327, 0.209395, 0.25406, 0.257454, 0.229226, 0.236433, 0.155435, 0.118441, 0.067594, 0.071867, 0.071867, 0.073402, 0.15008, 0.10481, 0.11371, 0.11371, 0.179055, 0.206376, 0.243554, 0.278302, 0.390993, 0.349426, 0.301917, 0.271506, 0.236433, 0.239899, 0.137348, 0.225814, 0.225814, 0.225814, 0.132295, 0.142424, 0.15008, 0.098513, 0.185198, 0.109221, 0.155435, 0.185198, 0.200174, 0.102787, 0.106997, 0.06184, 0.06184, 0.116183, 0.147574, 0.10481, 0.05306, 0.054297, 0.051831, 0.088832, 0.170161, 0.173081, 0.164327, 0.15008, 0.182256, 0.173081, 0.170161, 0.137348, 0.118441, 0.111485, 0.17593, 0.18812, 0.219301, 0.219301, 0.170161, 0.167087, 0.219301, 0.339168, 0.394753, 0.321458, 0.225814, 0.216401, 0.311707, 0.222385, 0.216401, 0.18812, 0.196879, 0.179055, 0.25031, 0.206376, 0.21291, 0.225814, 0.134866, 0.11371, 0.109221, 0.132295, 0.073402, 0.096677, 0.049374, 0.049374, 0.088832, 0.158265, 0.158265, 0.164327, 0.17593, 0.194234, 0.142424, 0.11371, 0.200174, 0.170161, 0.127496, 0.129801, 0.120615, 0.200174, 0.275179, 0.311707, 0.216401, 0.219301, 0.15008, 0.203355, 0.247041, 0.247041, 0.271506, 0.271506, 0.229226, 0.275179, 0.17593, 0.271506, 0.30533, 0.30533, 0.352862, 0.450668, 0.450668, 0.454136, 0.352862, 0.243554, 0.26085, 0.271506, 0.268042, 0.25406, 0.288399, 0.196879, 0.182256, 0.161087, 0.167087, 0.191378, 0.191378, 0.243554, 0.155435, 0.092881, 0.054297, 0.026892, 0.025762, 0.025762, 0.025762, 0.035586, 0.058088, 0.058088, 0.06312, 0.064632, 0.116183, 0.069024, 0.116183, 0.122885, 0.116183, 0.0704, 0.0704, 0.055536, 0.038858, 0.0704, 0.129801, 0.200174, 0.298791, 0.209395, 0.142424, 0.142424, 0.170161, 0.127496, 0.125101, 0.179055, 0.271506, 0.26085, 0.26085, 0.275179, 0.232838, 0.232838, 0.318242, 0.232838, 0.232838, 0.31487, 0.284882, 0.243554, 0.17593, 0.170161, 0.25031, 0.356642, 0.271506, 0.275179, 0.370445, 0.278302, 0.17593, 0.179055, 0.179055, 0.275179, 0.26085, 0.301917, 0.206376, 0.225814, 0.225814, 0.295083, 0.298791, 0.36309, 0.394753, 0.380708, 0.390993, 0.324872, 0.298791, 0.387226, 0.30533, 0.30533, 0.398279, 0.505461, 0.490133, 0.486429, 0.401658, 0.41194, 0.436924, 0.468512, 0.436924, 0.436924, 0.447574, 0.374039, 0.339168, 0.339168, 0.422041, 0.42561, 0.401658, 0.324872, 0.31487, 0.31487, 0.275179, 0.264545, 0.185198, 0.132295, 0.132295, 0.161087, 0.15284, 0.127496, 0.17593, 0.18812, 0.18812, 0.155435, 0.225814, 0.158265, 0.096677, 0.051831, 0.047319, 0.055536, 0.085092, 0.085092, 0.120615, 0.147574, 0.15008, 0.222385, 0.26085, 0.17593, 0.21291, 0.15284, 0.164327, 0.161087, 0.161087, 0.271506, 0.232838, 0.161087, 0.15008, 0.239899, 0.339168, 0.377384, 0.444081, 0.414856, 0.387226, 0.321458, 0.328603, 0.339168, 0.342579, 0.278302, 0.370445, 0.257454, 0.243554, 0.243554, 0.257454, 0.25406, 0.219301, 0.288399, 0.366687, 0.472492, 0.461924, 0.374039, 0.243554, 0.167087, 0.200174, 0.15284, 0.206376, 0.170161, 0.167087, 0.179055, 0.278302, 0.185198, 0.291804, 0.342579, 0.301917, 0.298791, 0.200174, 0.216401, 0.216401, 0.216401, 0.179055, 0.18812, 0.173081, 0.264545, 0.26085, 0.164327, 0.25406, 0.281712, 0.308712, 0.301917, 0.25406, 0.247041, 0.342579, 0.239899, 0.271506, 0.31487, 0.318242, 0.374039, 0.264545, 0.232838, 0.142424, 0.102787, 0.10481, 0.109221, 0.109221, 0.120615, 0.222385, 0.222385, 0.222385, 0.232838, 0.170161, 0.196879, 0.164327, 0.164327, 0.25031, 0.167087, 0.158265, 0.147574, 0.17593, 0.275179, 0.31487, 0.414856, 0.509769, 0.408655, 0.422041, 0.335645, 0.408655, 0.374039, 0.271506, 0.203355, 0.170161, 0.155435, 0.158265, 0.216401, 0.216401, 0.142424, 0.144935, 0.086953, 0.051831, 0.056825, 0.058088, 0.067594, 0.067594, 0.067594, 0.111485, 0.120615, 0.196879, 0.139895, 0.137348, 0.191378, 0.257454, 0.284882, 0.387226, 0.301917, 0.185198, 0.185198, 0.185198, 0.229226, 0.324872, 0.418646, 0.370445, 0.324872, 0.291804, 0.281712, 0.281712, 0.216401, 0.257454, 0.167087, 0.155435, 0.129801, 0.092881, 0.094817, 0.094817, 0.094817, 0.094817, 0.182256, 0.194234, 0.216401, 0.185198, 0.17593, 0.139895, 0.170161, 0.206376, 0.209395, 0.15284, 0.094817, 0.094817, 0.090864, 0.15008, 0.239899, 0.275179, 0.36309, 0.271506, 0.239899, 0.222385, 0.324872, 0.206376, 0.203355, 0.268042, 0.335645, 0.352862, 0.298791, 0.301917, 0.298791, 0.308712, 0.387226, 0.387226, 0.418646, 0.465241, 0.374039, 0.324872, 0.339168, 0.332115, 0.356642, 0.398279, 0.41194, 0.40511, 0.505461, 0.5017, 0.51388, 0.476583, 0.390993, 0.494003, 0.494003, 0.468512, 0.433034, 0.401658, 0.490133, 0.521092, 0.486429, 0.618285, 0.671169, 0.626927, 0.613573], '')</t>
  </si>
  <si>
    <t>[257, 394, 489, 490, 491, 500, 502, 503, 504, 505]</t>
  </si>
  <si>
    <t xml:space="preserve">F5RWW8|F5RWW8_9ENTR Ribose ABC superfamily ATP binding cassette transporter, permease protein OS=Enterobacter hormaechei ATCC 49162 </t>
  </si>
  <si>
    <t>([0.59917, 0.618285, 0.626927, 0.541878, 0.553315, 0.494003, 0.509769, 0.525368, 0.465241, 0.359901, 0.318242, 0.370445, 0.377384, 0.257454, 0.170161, 0.173081, 0.179055, 0.073402, 0.067594, 0.029376, 0.025316, 0.042364, 0.020165, 0.011669, 0.009015, 0.006245, 0.005011, 0.003864, 0.003366, 0.003079, 0.0028, 0.003366, 0.002276, 0.001434, 0.001722, 0.002396, 0.00243, 0.001499, 0.001434, 0.00152, 0.002482, 0.003461, 0.003276, 0.003366, 0.003341, 0.004775, 0.004646, 0.006894, 0.009728, 0.012491, 0.015344, 0.032677, 0.016826, 0.03976, 0.03976, 0.031287, 0.014315, 0.010509, 0.016021, 0.033407, 0.021816, 0.019109, 0.010221, 0.006533, 0.006482, 0.006533, 0.006482, 0.009483, 0.009096, 0.005992, 0.006078, 0.004976, 0.004976, 0.005503, 0.005223, 0.007315, 0.006567, 0.006533, 0.007495, 0.009187, 0.00962, 0.009977, 0.007091, 0.009401, 0.01227, 0.016021, 0.017797, 0.010672, 0.010672, 0.007177, 0.007177, 0.007495, 0.013016, 0.007555, 0.008804, 0.007091, 0.004976, 0.007091, 0.006795, 0.007555, 0.006245, 0.005223, 0.004247, 0.004577, 0.003727, 0.004247, 0.004208, 0.004161, 0.003804, 0.003804, 0.003727, 0.003512, 0.003366, 0.003053, 0.003864, 0.003177, 0.0028, 0.003461, 0.00231, 0.002761, 0.002503, 0.002014, 0.002555, 0.003997, 0.003212, 0.00316, 0.002396, 0.003053, 0.002727, 0.003864, 0.00407, 0.00407, 0.006374, 0.005223, 0.003804, 0.004483, 0.006421, 0.007315, 0.007422, 0.008156, 0.006619, 0.004835, 0.006039, 0.005734, 0.005086, 0.008409, 0.015078, 0.015694, 0.008723, 0.015078, 0.015344, 0.015344, 0.015078, 0.013821, 0.009401, 0.018415, 0.010672, 0.007031, 0.008156, 0.010131, 0.019109, 0.018415, 0.018415, 0.023534, 0.025762, 0.016528, 0.018415, 0.010509, 0.00962, 0.011106, 0.00777, 0.00543, 0.004513, 0.004689, 0.004161, 0.004835, 0.00316, 0.003298, 0.003671, 0.00316, 0.00225, 0.001344, 0.001335, 0.001335, 0.001391, 0.001305, 0.001743, 0.001649, 0.001572, 0.00231, 0.002276, 0.00283, 0.00283, 0.002349, 0.002761, 0.002503, 0.003212, 0.004431, 0.005992, 0.006374, 0.007877, 0.009294, 0.013437, 0.026892, 0.026338, 0.026892, 0.024826, 0.01204, 0.011518, 0.013016, 0.008895, 0.008075, 0.006142, 0.006374, 0.006421, 0.004976, 0.004976, 0.003701, 0.003701, 0.002976, 0.00359, 0.003461, 0.002881, 0.00243, 0.002349, 0.003276, 0.002276, 0.002276, 0.003212, 0.002482, 0.002623, 0.003555, 0.004315, 0.00543, 0.008002, 0.008002, 0.008624, 0.011669, 0.016257, 0.017797, 0.024393, 0.026892, 0.015078, 0.026892, 0.058088, 0.058088, 0.029376, 0.069024, 0.034068, 0.038858, 0.048328, 0.034068, 0.026338, 0.026338, 0.016826, 0.009401, 0.009401, 0.014783, 0.014586, 0.020165, 0.018415, 0.009977, 0.007091, 0.010221, 0.010221, 0.006533, 0.006533, 0.009865, 0.006039, 0.009096, 0.008525, 0.010372, 0.010672, 0.009294, 0.01078, 0.013016, 0.013437, 0.013437, 0.008624, 0.007495, 0.007422, 0.005378, 0.008624, 0.012727, 0.012727, 0.009977, 0.018787, 0.011342, 0.008624, 0.013821, 0.009294, 0.009483, 0.006482, 0.006194, 0.006039, 0.006245, 0.005249, 0.005872, 0.005799, 0.008525, 0.00962, 0.008002, 0.008804, 0.005872, 0.003963, 0.002881, 0.003053, 0.002327, 0.002336, 0.001906, 0.002078, 0.002662, 0.001906, 0.002761, 0.004135, 0.005683, 0.005623, 0.00777, 0.010672, 0.019109, 0.014586, 0.01204, 0.01204, 0.014783, 0.023963, 0.044297, 0.088832, 0.10481, 0.170161, 0.311707, 0.505461], '')</t>
  </si>
  <si>
    <t>[0, 1, 2, 3, 4, 6, 7, 330]</t>
  </si>
  <si>
    <t xml:space="preserve">F5RWW9|F5RWW9_9ENTR Ribose ABC superfamily ATP binding cassette transporter, binding protein OS=Enterobacter hormaechei ATCC 49162 </t>
  </si>
  <si>
    <t>([0.008895, 0.009728, 0.013437, 0.014315, 0.010672, 0.008723, 0.009187, 0.00962, 0.012727, 0.020165, 0.013613, 0.013821, 0.013821, 0.018106, 0.018106, 0.034068, 0.033407, 0.05306, 0.050641, 0.033407, 0.058088, 0.054297, 0.071867, 0.046336, 0.058088, 0.111485, 0.11371, 0.116183, 0.15284, 0.182256, 0.081712, 0.086953, 0.071867, 0.071867, 0.050641, 0.05306, 0.046336, 0.081712, 0.066181, 0.074921, 0.081712, 0.094817, 0.118441, 0.120615, 0.173081, 0.111485, 0.081712, 0.132295, 0.170161, 0.170161, 0.090864, 0.164327, 0.194234, 0.268042, 0.179055, 0.203355, 0.196879, 0.200174, 0.203355, 0.155435, 0.15008, 0.15284, 0.134866, 0.170161, 0.170161, 0.120615, 0.191378, 0.229226, 0.155435, 0.155435, 0.155435, 0.132295, 0.078022, 0.098513, 0.078022, 0.127496, 0.129801, 0.139895, 0.116183, 0.0704, 0.071867, 0.038858, 0.073402, 0.06184, 0.048328, 0.049374, 0.076542, 0.076542, 0.071867, 0.073402, 0.066181, 0.076542, 0.118441, 0.134866, 0.158265, 0.191378, 0.167087, 0.225814, 0.232838, 0.232838, 0.318242, 0.321458, 0.339168, 0.264545, 0.232838, 0.232838, 0.164327, 0.17593, 0.127496, 0.109221, 0.15008, 0.170161, 0.137348, 0.139895, 0.206376, 0.182256, 0.182256, 0.137348, 0.144935, 0.132295, 0.167087, 0.182256, 0.268042, 0.339168, 0.374039, 0.436924, 0.486429, 0.525368, 0.480142, 0.472492, 0.5017, 0.444081, 0.342579, 0.349426, 0.398279, 0.390993, 0.342579, 0.332115, 0.418646, 0.408655, 0.40511, 0.401658, 0.324872, 0.26085, 0.17593, 0.134866, 0.144935, 0.132295, 0.185198, 0.25031, 0.25406, 0.257454, 0.311707, 0.332115, 0.339168, 0.335645, 0.335645, 0.349426, 0.374039, 0.374039, 0.311707, 0.324872, 0.318242, 0.401658, 0.366687, 0.444081, 0.538167, 0.541878, 0.59014, 0.562014, 0.4292, 0.494003, 0.42561, 0.377384, 0.444081, 0.450668, 0.450668, 0.458154, 0.541878, 0.486429, 0.483068, 0.562014, 0.553315, 0.549308, 0.549308, 0.680603, 0.685117, 0.58069, 0.585406, 0.472492, 0.42561, 0.521092, 0.529623, 0.521092, 0.525368, 0.494003, 0.450668, 0.450668, 0.472492, 0.454136, 0.401658, 0.422041, 0.422041, 0.359901, 0.268042, 0.222385, 0.155435, 0.164327, 0.247041, 0.26085, 0.328603, 0.332115, 0.25031, 0.247041, 0.291804, 0.377384, 0.332115, 0.335645, 0.298791, 0.26085, 0.278302, 0.332115, 0.324872, 0.332115, 0.40511, 0.51388, 0.444081, 0.4292, 0.339168, 0.268042, 0.232838, 0.173081, 0.206376, 0.284882, 0.284882, 0.342579, 0.342579, 0.41194, 0.454136, 0.497853, 0.476583, 0.387226, 0.41194, 0.40511, 0.418646, 0.418646, 0.40511, 0.42561, 0.4292, 0.447574, 0.483068, 0.490133, 0.608892, 0.553315, 0.56648, 0.585406, 0.585406, 0.58069, 0.509769, 0.461924, 0.418646, 0.418646, 0.490133, 0.468512, 0.401658, 0.401658, 0.30533, 0.30533, 0.288399, 0.390993, 0.366687, 0.321458, 0.328603, 0.295083, 0.31487, 0.339168, 0.298791, 0.298791, 0.281712, 0.359901, 0.42561, 0.384043, 0.335645, 0.26085, 0.318242, 0.31487, 0.30533, 0.349426, 0.26085, 0.366687, 0.342579, 0.418646, 0.509769, 0.42561, 0.42561, 0.436924, 0.311707, 0.332115, 0.301917, 0.236433, 0.222385, 0.137348, 0.185198, 0.225814, 0.291804, 0.225814, 0.278302, 0.239899, 0.257454, 0.349426, 0.288399, 0.257454, 0.225814], '')</t>
  </si>
  <si>
    <t>[127, 130, 166, 167, 168, 169, 178, 181, 182, 183, 184, 185, 186, 187, 188, 191, 192, 193, 194, 225, 252, 253, 254, 255, 256, 257, 258, 292]</t>
  </si>
  <si>
    <t xml:space="preserve">F5RWX0|F5RWX0_9ENTR Protein of hypothetical function DUF1498 OS=Enterobacter hormaechei ATCC 49162 </t>
  </si>
  <si>
    <t>([0.291804, 0.321458, 0.36309, 0.387226, 0.436924, 0.31487, 0.216401, 0.239899, 0.222385, 0.247041, 0.278302, 0.25406, 0.25406, 0.173081, 0.203355, 0.222385, 0.196879, 0.164327, 0.15008, 0.127496, 0.219301, 0.239899, 0.25031, 0.247041, 0.155435, 0.155435, 0.271506, 0.291804, 0.301917, 0.356642, 0.335645, 0.308712, 0.278302, 0.295083, 0.394753, 0.308712, 0.185198, 0.298791, 0.243554, 0.243554, 0.275179, 0.25031, 0.139895, 0.142424, 0.102787, 0.179055, 0.15008, 0.076542, 0.122885, 0.122885, 0.120615, 0.144935, 0.094817, 0.144935, 0.120615, 0.118441, 0.164327, 0.185198, 0.182256, 0.185198, 0.111485, 0.173081, 0.111485, 0.179055, 0.182256, 0.239899, 0.232838, 0.281712, 0.390993, 0.398279, 0.335645, 0.352862, 0.247041, 0.359901, 0.377384, 0.321458, 0.216401, 0.191378, 0.281712, 0.275179, 0.271506, 0.335645, 0.328603, 0.346032, 0.346032, 0.346032, 0.342579, 0.36309, 0.275179, 0.268042, 0.295083, 0.318242, 0.284882, 0.281712, 0.26085, 0.173081, 0.243554, 0.332115, 0.349426, 0.349426, 0.36309, 0.366687, 0.328603, 0.342579, 0.394753, 0.40511, 0.398279, 0.401658, 0.398279, 0.380708, 0.298791, 0.194234, 0.243554, 0.17593, 0.185198, 0.194234, 0.264545, 0.271506, 0.25406, 0.25031, 0.25031, 0.257454, 0.335645, 0.42561, 0.42561, 0.436924, 0.444081, 0.377384, 0.377384, 0.30533, 0.387226, 0.40511, 0.494003, 0.476583, 0.465241, 0.557691, 0.562014, 0.59917, 0.59014, 0.59014, 0.63748, 0.613573, 0.585406, 0.59508, 0.483068, 0.468512, 0.384043, 0.380708, 0.472492, 0.465241, 0.553315, 0.541878, 0.521092, 0.418646, 0.339168, 0.433034, 0.472492, 0.461924, 0.377384, 0.301917, 0.324872, 0.295083, 0.200174, 0.127496, 0.120615, 0.194234, 0.194234, 0.268042, 0.170161, 0.147574, 0.155435, 0.10481, 0.067594, 0.076542, 0.132295, 0.206376, 0.15284, 0.129801, 0.129801, 0.142424, 0.219301, 0.232838, 0.239899, 0.352862, 0.444081, 0.454136, 0.444081, 0.447574, 0.349426, 0.374039, 0.384043, 0.401658, 0.384043, 0.436924, 0.480142, 0.398279, 0.387226, 0.461924, 0.380708, 0.401658, 0.483068, 0.486429, 0.497853, 0.521092, 0.476583, 0.422041, 0.339168, 0.275179, 0.206376, 0.21291, 0.295083, 0.30533, 0.200174, 0.281712, 0.232838, 0.158265, 0.219301, 0.15008, 0.118441, 0.155435, 0.11371, 0.076542, 0.051831, 0.031287, 0.016826, 0.013821, 0.014586, 0.018787], '')</t>
  </si>
  <si>
    <t>[135, 136, 137, 138, 139, 140, 141, 142, 143, 150, 151, 152, 203]</t>
  </si>
  <si>
    <t xml:space="preserve">F5RWX1|F5RWX1_9ENTR Fructose-1,6-bisphosphate aldolase OS=Enterobacter hormaechei ATCC 49162 </t>
  </si>
  <si>
    <t>([0.014315, 0.022667, 0.023534, 0.034884, 0.060549, 0.083462, 0.106997, 0.064632, 0.064632, 0.042364, 0.054297, 0.059222, 0.021381, 0.045352, 0.056825, 0.030611, 0.06312, 0.078022, 0.078022, 0.034068, 0.035586, 0.045352, 0.035586, 0.025316, 0.012491, 0.009865, 0.008723, 0.007555, 0.010926, 0.013613, 0.025316, 0.025316, 0.031287, 0.088832, 0.035586, 0.031287, 0.030003, 0.032017, 0.018106, 0.014586, 0.034068, 0.038858, 0.040537, 0.023087, 0.041405, 0.050641, 0.038858, 0.048328, 0.033407, 0.038042, 0.034884, 0.018106, 0.012491, 0.013821, 0.010221, 0.012727, 0.021381, 0.018787, 0.019401, 0.028107, 0.028695, 0.024826, 0.041405, 0.042364, 0.049374, 0.06312, 0.071867, 0.073402, 0.040537, 0.079919, 0.038858, 0.042364, 0.079919, 0.122885, 0.06184, 0.079919, 0.060549, 0.069024, 0.122885, 0.069024, 0.054297, 0.067594, 0.055536, 0.030003, 0.028107, 0.030003, 0.024393, 0.018787, 0.028107, 0.051831, 0.029376, 0.041405, 0.018787, 0.019401, 0.019401, 0.033407, 0.033407, 0.041405, 0.035586, 0.024826, 0.044297, 0.079919, 0.086953, 0.059222, 0.102787, 0.111485, 0.191378, 0.191378, 0.332115, 0.26085, 0.191378, 0.26085, 0.26085, 0.311707, 0.308712, 0.278302, 0.206376, 0.196879, 0.21291, 0.21291, 0.236433, 0.236433, 0.185198, 0.18812, 0.194234, 0.194234, 0.155435, 0.098513, 0.100716, 0.086953, 0.142424, 0.222385, 0.225814, 0.264545, 0.298791, 0.203355, 0.15284, 0.216401, 0.222385, 0.264545, 0.278302, 0.370445, 0.318242, 0.243554, 0.127496, 0.209395, 0.222385, 0.291804, 0.374039, 0.291804, 0.257454, 0.247041, 0.247041, 0.147574, 0.098513, 0.129801, 0.203355, 0.30533, 0.30533, 0.203355, 0.25031, 0.209395, 0.122885, 0.122885, 0.15284, 0.225814, 0.137348, 0.129801, 0.11371, 0.086953, 0.144935, 0.173081, 0.167087, 0.088832, 0.164327, 0.225814, 0.236433, 0.275179, 0.26085, 0.179055, 0.281712, 0.167087, 0.229226, 0.31487, 0.264545, 0.349426, 0.346032, 0.352862, 0.352862, 0.352862, 0.398279, 0.401658, 0.401658, 0.321458, 0.454136, 0.377384, 0.308712, 0.206376, 0.179055, 0.185198, 0.268042, 0.25406, 0.359901, 0.232838, 0.236433, 0.335645, 0.288399, 0.335645, 0.31487, 0.31487, 0.30533, 0.26085, 0.167087, 0.18812, 0.185198, 0.155435, 0.147574, 0.21291, 0.288399, 0.194234, 0.206376, 0.122885, 0.0704, 0.074921, 0.125101, 0.098513, 0.090864, 0.120615, 0.090864, 0.142424, 0.086953, 0.071867, 0.071867, 0.079919, 0.079919, 0.144935, 0.144935, 0.185198, 0.15284, 0.170161, 0.25406, 0.25406, 0.394753, 0.398279, 0.298791, 0.311707, 0.374039, 0.271506, 0.222385, 0.275179, 0.219301, 0.219301, 0.170161, 0.196879, 0.179055, 0.179055, 0.185198, 0.155435, 0.118441, 0.144935, 0.147574, 0.155435, 0.096677, 0.06184, 0.120615, 0.206376, 0.158265, 0.142424, 0.155435, 0.106997, 0.092881, 0.15284, 0.196879, 0.284882, 0.298791, 0.356642, 0.31487, 0.268042, 0.278302, 0.36309, 0.328603, 0.278302, 0.232838, 0.308712, 0.328603, 0.25031], '')</t>
  </si>
  <si>
    <t xml:space="preserve">F5RWX2|F5RWX2_9ENTR PfkB family carbohydrate kinase OS=Enterobacter hormaechei ATCC 49162 </t>
  </si>
  <si>
    <t>([0.335645, 0.298791, 0.206376, 0.158265, 0.209395, 0.25031, 0.203355, 0.239899, 0.281712, 0.216401, 0.182256, 0.236433, 0.125101, 0.15008, 0.167087, 0.167087, 0.25406, 0.232838, 0.182256, 0.179055, 0.194234, 0.11371, 0.147574, 0.222385, 0.288399, 0.295083, 0.291804, 0.356642, 0.356642, 0.346032, 0.436924, 0.468512, 0.494003, 0.51388, 0.486429, 0.394753, 0.30533, 0.216401, 0.328603, 0.321458, 0.318242, 0.298791, 0.342579, 0.335645, 0.264545, 0.264545, 0.167087, 0.194234, 0.125101, 0.132295, 0.111485, 0.071867, 0.088832, 0.041405, 0.040537, 0.038042, 0.066181, 0.120615, 0.191378, 0.194234, 0.281712, 0.321458, 0.225814, 0.185198, 0.120615, 0.15008, 0.118441, 0.120615, 0.102787, 0.17593, 0.096677, 0.116183, 0.118441, 0.127496, 0.194234, 0.298791, 0.295083, 0.209395, 0.21291, 0.209395, 0.206376, 0.21291, 0.11371, 0.161087, 0.281712, 0.366687, 0.398279, 0.398279, 0.483068, 0.486429, 0.401658, 0.458154, 0.461924, 0.545602, 0.575842, 0.575842, 0.562014, 0.58069, 0.666105, 0.657645, 0.509769, 0.384043, 0.377384, 0.494003, 0.56648, 0.529623, 0.486429, 0.5017, 0.545602, 0.454136, 0.356642, 0.440853, 0.398279, 0.4292, 0.387226, 0.239899, 0.25031, 0.247041, 0.158265, 0.173081, 0.167087, 0.275179, 0.308712, 0.30533, 0.209395, 0.094817, 0.094817, 0.067594, 0.06184, 0.035586, 0.034884, 0.034884, 0.019401, 0.019109, 0.016528, 0.019401, 0.022667, 0.022667, 0.018415, 0.037156, 0.037156, 0.041405, 0.047319, 0.038042, 0.038858, 0.074921, 0.144935, 0.142424, 0.18812, 0.185198, 0.191378, 0.194234, 0.247041, 0.346032, 0.394753, 0.374039, 0.387226, 0.494003, 0.483068, 0.433034, 0.41194, 0.408655, 0.387226, 0.284882, 0.41194, 0.328603, 0.257454, 0.26085, 0.25406, 0.281712, 0.288399, 0.380708, 0.505461, 0.529623, 0.414856, 0.468512, 0.517562, 0.41194, 0.332115, 0.243554, 0.370445, 0.321458, 0.229226, 0.222385, 0.30533, 0.206376, 0.301917, 0.275179, 0.194234, 0.142424, 0.085092, 0.090864, 0.094817, 0.043307, 0.051831, 0.076542, 0.0704, 0.06312, 0.051831, 0.076542, 0.125101, 0.059222, 0.081712, 0.074921, 0.073402, 0.081712, 0.144935, 0.132295, 0.225814, 0.275179, 0.25031, 0.352862, 0.298791, 0.247041, 0.328603, 0.21291, 0.21291, 0.225814, 0.17593, 0.257454, 0.225814, 0.236433, 0.236433, 0.139895, 0.196879, 0.173081, 0.161087, 0.100716, 0.096677, 0.094817, 0.111485, 0.125101, 0.078022, 0.058088, 0.071867, 0.041405, 0.096677, 0.132295, 0.120615, 0.122885, 0.085092, 0.102787, 0.109221, 0.15008, 0.26085, 0.291804, 0.342579, 0.366687, 0.436924, 0.454136, 0.346032, 0.284882, 0.387226, 0.454136, 0.450668, 0.444081, 0.440853, 0.4292, 0.414856, 0.42561, 0.483068, 0.483068, 0.387226, 0.36309, 0.394753, 0.288399, 0.288399, 0.236433, 0.21291, 0.232838, 0.191378, 0.179055, 0.155435, 0.109221, 0.109221, 0.096677, 0.058088, 0.05306, 0.045352, 0.023534, 0.023087, 0.023087, 0.03976, 0.040537, 0.050641, 0.028695, 0.047319, 0.055536, 0.066181, 0.037156, 0.019109, 0.014315, 0.021816, 0.038858, 0.038858, 0.021816, 0.034884, 0.060549, 0.090864, 0.088832, 0.092881, 0.051831, 0.036378, 0.030611, 0.058088, 0.038042, 0.038042, 0.040537, 0.034068, 0.028107, 0.048328, 0.096677, 0.092881, 0.090864, 0.102787, 0.071867, 0.132295, 0.132295, 0.073402, 0.051831, 0.055536, 0.109221, 0.182256, 0.206376, 0.243554, 0.206376, 0.206376, 0.194234, 0.173081, 0.15284, 0.158265, 0.134866, 0.102787, 0.158265, 0.164327, 0.109221, 0.182256, 0.134866, 0.137348], '')</t>
  </si>
  <si>
    <t>[33, 93, 94, 95, 96, 97, 98, 99, 100, 104, 105, 107, 108, 172, 173, 176]</t>
  </si>
  <si>
    <t xml:space="preserve">F5RWX3|F5RWX3_9ENTR Transcriptional regulatory protein OmpR OS=Enterobacter hormaechei ATCC 49162 </t>
  </si>
  <si>
    <t>([0.144935, 0.088832, 0.088832, 0.059222, 0.044297, 0.071867, 0.047319, 0.032017, 0.043307, 0.06312, 0.048328, 0.035586, 0.038042, 0.032677, 0.041405, 0.050641, 0.040537, 0.0704, 0.0704, 0.035586, 0.033407, 0.020165, 0.033407, 0.043307, 0.071867, 0.111485, 0.109221, 0.15008, 0.161087, 0.170161, 0.155435, 0.158265, 0.243554, 0.247041, 0.243554, 0.278302, 0.352862, 0.370445, 0.328603, 0.318242, 0.335645, 0.243554, 0.225814, 0.236433, 0.194234, 0.167087, 0.102787, 0.11371, 0.147574, 0.132295, 0.132295, 0.134866, 0.129801, 0.127496, 0.083462, 0.045352, 0.022667, 0.023087, 0.025762, 0.032017, 0.05306, 0.085092, 0.137348, 0.243554, 0.229226, 0.182256, 0.247041, 0.264545, 0.164327, 0.127496, 0.137348, 0.132295, 0.132295, 0.132295, 0.129801, 0.185198, 0.278302, 0.359901, 0.370445, 0.384043, 0.308712, 0.247041, 0.243554, 0.170161, 0.15284, 0.127496, 0.196879, 0.142424, 0.21291, 0.298791, 0.247041, 0.232838, 0.225814, 0.222385, 0.342579, 0.229226, 0.239899, 0.26085, 0.25406, 0.17593, 0.17593, 0.17593, 0.209395, 0.206376, 0.216401, 0.196879, 0.203355, 0.144935, 0.109221, 0.098513, 0.088832, 0.15008, 0.239899, 0.21291, 0.144935, 0.127496, 0.194234, 0.194234, 0.194234, 0.173081, 0.209395, 0.311707, 0.380708, 0.339168, 0.359901, 0.4292, 0.332115, 0.332115, 0.291804, 0.384043, 0.390993, 0.284882, 0.284882, 0.200174, 0.239899, 0.332115, 0.328603, 0.356642, 0.281712, 0.26085, 0.206376, 0.236433, 0.21291, 0.247041, 0.324872, 0.308712, 0.321458, 0.433034, 0.390993, 0.545602, 0.440853, 0.447574, 0.575842, 0.56648, 0.699094, 0.56648, 0.553315, 0.454136, 0.377384, 0.359901, 0.318242, 0.321458, 0.332115, 0.328603, 0.308712, 0.275179, 0.275179, 0.25406, 0.182256, 0.173081, 0.144935, 0.216401, 0.219301, 0.222385, 0.15284, 0.088832, 0.155435, 0.096677, 0.158265, 0.236433, 0.31487, 0.352862, 0.436924, 0.398279, 0.401658, 0.321458, 0.25031, 0.26085, 0.26085, 0.335645, 0.321458, 0.328603, 0.268042, 0.182256, 0.106997, 0.142424, 0.206376, 0.129801, 0.194234, 0.182256, 0.17593, 0.106997, 0.106997, 0.0704, 0.092881, 0.10481, 0.155435, 0.257454, 0.281712, 0.206376, 0.137348, 0.142424, 0.134866, 0.194234, 0.182256, 0.264545, 0.295083, 0.216401, 0.301917, 0.222385, 0.170161, 0.096677, 0.142424, 0.116183, 0.170161, 0.109221, 0.086953, 0.085092, 0.083462, 0.074921, 0.118441, 0.15284, 0.206376, 0.185198, 0.15008, 0.21291, 0.18812, 0.155435, 0.216401, 0.17593, 0.26085, 0.328603, 0.486429], '')</t>
  </si>
  <si>
    <t>[149, 152, 153, 154, 155, 156]</t>
  </si>
  <si>
    <t xml:space="preserve">F5RWX4|F5RWX4_9ENTR NAD-dependent formate dehydrogenase OS=Enterobacter hormaechei ATCC 49162 </t>
  </si>
  <si>
    <t>([0.022667, 0.025316, 0.038042, 0.05306, 0.031287, 0.043307, 0.032017, 0.044297, 0.034884, 0.032017, 0.028695, 0.038858, 0.041405, 0.040537, 0.060549, 0.054297, 0.037156, 0.058088, 0.086953, 0.078022, 0.106997, 0.15284, 0.182256, 0.179055, 0.182256, 0.275179, 0.281712, 0.36309, 0.352862, 0.42561, 0.40511, 0.352862, 0.268042, 0.257454, 0.257454, 0.179055, 0.170161, 0.216401, 0.142424, 0.17593, 0.098513, 0.074921, 0.094817, 0.094817, 0.100716, 0.10481, 0.064632, 0.038042, 0.037156, 0.046336, 0.048328, 0.048328, 0.092881, 0.092881, 0.109221, 0.092881, 0.096677, 0.161087, 0.173081, 0.257454, 0.257454, 0.346032, 0.414856, 0.40511, 0.321458, 0.328603, 0.295083, 0.311707, 0.384043, 0.308712, 0.291804, 0.295083, 0.339168, 0.264545, 0.349426, 0.236433, 0.216401, 0.26085, 0.257454, 0.25406, 0.173081, 0.164327, 0.144935, 0.096677, 0.096677, 0.125101, 0.116183, 0.085092, 0.11371, 0.132295, 0.200174, 0.164327, 0.102787, 0.125101, 0.18812, 0.185198, 0.26085, 0.311707, 0.342579, 0.346032, 0.332115, 0.41194, 0.408655, 0.450668, 0.545602, 0.553315, 0.608892, 0.509769, 0.541878, 0.509769, 0.490133, 0.483068, 0.42561, 0.476583, 0.476583, 0.440853, 0.387226, 0.321458, 0.318242, 0.324872, 0.328603, 0.342579, 0.288399, 0.298791, 0.21291, 0.139895, 0.118441, 0.11371, 0.129801, 0.15008, 0.155435, 0.125101, 0.10481, 0.155435, 0.158265, 0.122885, 0.120615, 0.15008, 0.222385], '')</t>
  </si>
  <si>
    <t>[104, 105, 106, 107, 108, 109]</t>
  </si>
  <si>
    <t xml:space="preserve">F5RWX5|F5RWX5_9ENTR NAD-dependent formate dehydrogenase alpha subunit OS=Enterobacter hormaechei ATCC 49162 </t>
  </si>
  <si>
    <t>([0.401658, 0.454136, 0.335645, 0.264545, 0.164327, 0.109221, 0.06312, 0.081712, 0.055536, 0.076542, 0.111485, 0.118441, 0.127496, 0.118441, 0.15008, 0.257454, 0.167087, 0.10481, 0.142424, 0.142424, 0.139895, 0.090864, 0.048328, 0.086953, 0.10481, 0.179055, 0.271506, 0.387226, 0.387226, 0.440853, 0.42561, 0.311707, 0.26085, 0.182256, 0.129801, 0.132295, 0.132295, 0.203355, 0.268042, 0.209395, 0.219301, 0.219301, 0.25031, 0.339168, 0.247041, 0.247041, 0.264545, 0.206376, 0.203355, 0.132295, 0.132295, 0.078022, 0.129801, 0.21291, 0.275179, 0.339168, 0.335645, 0.219301, 0.185198, 0.120615, 0.122885, 0.116183, 0.090864, 0.085092, 0.081712, 0.142424, 0.118441, 0.064632, 0.048328, 0.05306, 0.102787, 0.134866, 0.137348, 0.083462, 0.083462, 0.090864, 0.074921, 0.036378, 0.042364, 0.042364, 0.073402, 0.127496, 0.125101, 0.167087, 0.203355, 0.122885, 0.132295, 0.206376, 0.203355, 0.295083, 0.275179, 0.173081, 0.11371, 0.196879, 0.281712, 0.182256, 0.182256, 0.239899, 0.356642, 0.422041, 0.387226, 0.408655, 0.366687, 0.275179, 0.26085, 0.26085, 0.298791, 0.278302, 0.225814, 0.324872, 0.339168, 0.257454, 0.346032, 0.42561, 0.374039, 0.346032, 0.440853, 0.387226, 0.275179, 0.225814, 0.222385, 0.26085, 0.239899, 0.281712, 0.335645, 0.301917, 0.222385, 0.21291, 0.137348, 0.161087, 0.122885, 0.109221, 0.122885, 0.125101, 0.127496, 0.085092, 0.059222, 0.06184, 0.078022, 0.090864, 0.122885, 0.129801, 0.106997, 0.109221, 0.10481, 0.079919, 0.100716, 0.155435, 0.155435, 0.206376, 0.173081, 0.144935, 0.15284, 0.206376, 0.21291, 0.137348, 0.222385, 0.30533, 0.264545, 0.275179, 0.275179, 0.25406, 0.182256, 0.257454, 0.284882, 0.216401, 0.291804, 0.284882, 0.291804, 0.380708, 0.42561, 0.401658, 0.490133, 0.480142, 0.450668, 0.374039, 0.468512, 0.422041, 0.4292, 0.433034, 0.349426, 0.444081, 0.461924, 0.541878, 0.4292, 0.4292, 0.497853, 0.408655, 0.414856, 0.318242, 0.243554, 0.225814, 0.191378, 0.209395, 0.229226, 0.271506, 0.339168, 0.346032, 0.384043, 0.278302, 0.278302, 0.349426, 0.288399, 0.185198, 0.179055, 0.203355, 0.191378, 0.191378, 0.200174, 0.219301, 0.324872, 0.394753, 0.40511, 0.51388, 0.380708, 0.356642, 0.26085, 0.257454, 0.257454, 0.182256, 0.311707, 0.342579, 0.346032, 0.349426, 0.41194, 0.41194, 0.480142, 0.480142, 0.414856, 0.5017, 0.440853, 0.394753, 0.301917, 0.219301, 0.179055, 0.275179, 0.291804, 0.390993, 0.422041, 0.324872, 0.418646, 0.394753, 0.40511, 0.380708, 0.4292, 0.377384, 0.377384, 0.349426, 0.271506, 0.328603, 0.321458, 0.352862, 0.275179, 0.384043, 0.476583, 0.440853, 0.458154, 0.359901, 0.288399, 0.18812, 0.203355, 0.203355, 0.209395, 0.134866, 0.086953, 0.059222, 0.098513, 0.094817, 0.11371, 0.139895, 0.122885, 0.111485, 0.094817, 0.179055, 0.120615, 0.071867, 0.071867, 0.074921, 0.116183, 0.164327, 0.229226, 0.191378, 0.182256, 0.18812, 0.25406, 0.374039, 0.418646, 0.352862, 0.271506, 0.271506, 0.271506, 0.271506, 0.308712, 0.324872, 0.31487, 0.268042, 0.352862, 0.418646, 0.288399, 0.18812, 0.17593, 0.155435, 0.191378, 0.206376, 0.216401, 0.209395, 0.116183, 0.122885, 0.109221, 0.167087, 0.167087, 0.200174, 0.137348, 0.137348, 0.092881, 0.055536, 0.10481, 0.109221, 0.071867, 0.132295, 0.225814, 0.225814, 0.209395, 0.271506, 0.164327, 0.161087, 0.137348, 0.21291, 0.125101, 0.196879, 0.21291, 0.21291, 0.209395, 0.328603, 0.239899, 0.222385, 0.311707, 0.335645, 0.236433, 0.30533, 0.298791, 0.216401, 0.15008, 0.209395, 0.219301, 0.209395, 0.111485, 0.142424, 0.127496, 0.206376, 0.122885, 0.132295, 0.122885, 0.088832, 0.078022, 0.139895, 0.15008, 0.142424, 0.071867, 0.073402, 0.083462, 0.049374, 0.098513, 0.098513, 0.079919, 0.079919, 0.164327, 0.247041, 0.264545, 0.264545, 0.275179, 0.380708, 0.356642, 0.374039, 0.414856, 0.321458, 0.225814, 0.206376, 0.196879, 0.308712, 0.377384, 0.264545, 0.366687, 0.342579, 0.458154, 0.472492, 0.461924, 0.36309, 0.339168, 0.332115, 0.257454, 0.15284, 0.147574, 0.090864, 0.096677, 0.055536, 0.069024, 0.092881, 0.182256, 0.127496, 0.122885, 0.122885, 0.137348, 0.132295, 0.137348, 0.132295, 0.071867, 0.085092, 0.10481, 0.088832, 0.05306, 0.096677, 0.173081, 0.125101, 0.18812, 0.194234, 0.229226, 0.284882, 0.30533, 0.194234, 0.268042, 0.161087, 0.164327, 0.232838, 0.18812, 0.179055, 0.164327, 0.257454, 0.144935, 0.155435, 0.179055, 0.179055, 0.158265, 0.134866, 0.120615, 0.106997, 0.102787, 0.15284, 0.17593, 0.182256, 0.182256, 0.161087, 0.26085, 0.191378, 0.203355, 0.25031, 0.216401, 0.229226, 0.194234, 0.311707, 0.332115, 0.284882, 0.356642, 0.308712, 0.352862, 0.447574, 0.494003, 0.450668, 0.356642, 0.275179, 0.194234, 0.222385, 0.26085, 0.247041, 0.318242, 0.301917, 0.295083, 0.321458, 0.229226, 0.185198, 0.173081, 0.173081, 0.21291, 0.222385, 0.239899, 0.219301, 0.225814, 0.206376, 0.257454, 0.342579, 0.390993, 0.476583, 0.505461, 0.436924, 0.352862, 0.318242, 0.332115, 0.247041, 0.257454, 0.247041, 0.236433, 0.161087, 0.161087, 0.164327, 0.098513, 0.144935, 0.161087, 0.098513, 0.0704, 0.06312, 0.066181, 0.073402, 0.046336, 0.055536, 0.090864, 0.094817, 0.125101, 0.118441, 0.191378, 0.209395, 0.311707, 0.31487, 0.390993, 0.311707, 0.25031, 0.30533, 0.236433, 0.229226, 0.247041, 0.318242, 0.339168, 0.243554, 0.206376, 0.295083, 0.30533, 0.281712, 0.332115, 0.295083, 0.318242, 0.318242, 0.21291, 0.147574, 0.15284, 0.170161, 0.26085, 0.268042, 0.308712, 0.356642, 0.271506, 0.321458, 0.278302, 0.247041, 0.25031, 0.275179, 0.275179, 0.264545, 0.236433, 0.229226, 0.257454, 0.21291, 0.182256, 0.243554, 0.284882, 0.356642, 0.308712, 0.257454, 0.349426, 0.298791, 0.275179], '')</t>
  </si>
  <si>
    <t>[183, 213, 229, 482]</t>
  </si>
  <si>
    <t xml:space="preserve">F5RWX6|F5RWX6_9ENTR Hok/Gef family protein OS=Enterobacter hormaechei ATCC 49162 </t>
  </si>
  <si>
    <t>([0.042364, 0.018106, 0.011903, 0.008804, 0.006567, 0.005378, 0.006701, 0.005799, 0.00543, 0.004835, 0.003997, 0.004611, 0.003246, 0.00225, 0.00316, 0.003276, 0.00316, 0.003512, 0.003512, 0.002529, 0.00316, 0.002662, 0.003757, 0.003671, 0.004775, 0.006533, 0.010131, 0.009728, 0.015344, 0.026338, 0.028107, 0.046336, 0.033407, 0.071867, 0.069024, 0.051831, 0.024826, 0.025316, 0.0198, 0.035586, 0.059222, 0.03976, 0.076542, 0.06312, 0.111485, 0.088832, 0.071867, 0.041405, 0.030003, 0.019109], '')</t>
  </si>
  <si>
    <t xml:space="preserve">F5RWX7|F5RWX7_9ENTR Sel1 repeat superfamily protein OS=Enterobacter hormaechei ATCC 49162 </t>
  </si>
  <si>
    <t>([0.002503, 0.003701, 0.004247, 0.003461, 0.004513, 0.005992, 0.006421, 0.008276, 0.011342, 0.009483, 0.011518, 0.014315, 0.015694, 0.008624, 0.01204, 0.020876, 0.038042, 0.05306, 0.106997, 0.144935, 0.239899, 0.366687, 0.328603, 0.370445, 0.450668, 0.461924, 0.356642, 0.301917, 0.209395, 0.158265, 0.26085, 0.264545, 0.179055, 0.092881, 0.161087, 0.161087, 0.164327, 0.167087, 0.203355, 0.179055, 0.219301, 0.18812, 0.147574, 0.11371, 0.06312, 0.06312, 0.069024, 0.118441, 0.161087, 0.203355, 0.229226, 0.21291, 0.21291, 0.318242, 0.356642, 0.374039, 0.339168, 0.301917, 0.284882, 0.194234, 0.129801, 0.120615, 0.15284, 0.116183, 0.116183, 0.102787, 0.127496, 0.118441, 0.120615, 0.158265, 0.11371, 0.096677, 0.10481, 0.085092, 0.073402, 0.092881, 0.048328, 0.048328, 0.069024, 0.074921, 0.102787, 0.167087, 0.102787, 0.078022, 0.132295, 0.196879, 0.298791, 0.301917, 0.288399, 0.291804, 0.18812, 0.236433, 0.185198, 0.147574, 0.179055, 0.11371, 0.083462, 0.096677, 0.125101, 0.118441, 0.125101, 0.127496, 0.125101, 0.194234, 0.225814, 0.243554, 0.164327, 0.203355, 0.209395, 0.182256, 0.116183, 0.185198, 0.155435, 0.164327, 0.203355, 0.196879, 0.25406, 0.339168, 0.4292, 0.433034, 0.346032, 0.339168, 0.366687, 0.380708, 0.384043, 0.349426, 0.271506, 0.374039, 0.30533, 0.30533, 0.346032, 0.349426, 0.268042, 0.346032, 0.346032, 0.257454, 0.17593, 0.17593, 0.185198, 0.164327, 0.106997, 0.191378, 0.125101, 0.155435, 0.15008, 0.167087, 0.209395, 0.209395, 0.203355, 0.203355, 0.167087, 0.134866, 0.132295, 0.118441, 0.11371, 0.170161, 0.243554, 0.328603, 0.328603, 0.232838, 0.229226, 0.295083, 0.271506, 0.335645, 0.209395, 0.17593, 0.182256, 0.106997, 0.096677, 0.076542, 0.092881, 0.088832, 0.066181, 0.060549, 0.111485, 0.122885, 0.122885, 0.142424, 0.137348, 0.164327, 0.147574, 0.096677, 0.098513, 0.120615, 0.127496, 0.191378, 0.225814, 0.196879, 0.25031, 0.25031, 0.196879, 0.129801, 0.100716, 0.164327, 0.182256, 0.179055, 0.11371, 0.116183, 0.116183, 0.122885, 0.066181, 0.134866, 0.203355, 0.203355, 0.111485, 0.120615, 0.144935, 0.074921, 0.088832, 0.088832, 0.086953, 0.139895, 0.209395, 0.308712, 0.278302, 0.342579, 0.324872, 0.398279, 0.370445, 0.31487, 0.284882, 0.414856, 0.359901, 0.321458], '')</t>
  </si>
  <si>
    <t xml:space="preserve">F5RWY0|F5RWY0_9ENTR Inner membrane protein YjcH OS=Enterobacter hormaechei ATCC 49162 </t>
  </si>
  <si>
    <t>([0.229226, 0.264545, 0.225814, 0.257454, 0.15008, 0.182256, 0.229226, 0.139895, 0.096677, 0.125101, 0.144935, 0.191378, 0.182256, 0.170161, 0.078022, 0.120615, 0.078022, 0.038042, 0.019109, 0.036378, 0.017447, 0.009865, 0.008409, 0.006701, 0.005249, 0.005223, 0.003864, 0.0028, 0.00389, 0.003512, 0.00246, 0.001692, 0.001232, 0.00076, 0.000631, 0.000631, 0.000614, 0.001232, 0.001709, 0.001743, 0.001267, 0.001722, 0.002555, 0.003276, 0.003246, 0.00407, 0.004899, 0.006567, 0.009187, 0.009096, 0.010509, 0.018787, 0.034884, 0.069024, 0.067594, 0.102787, 0.11371, 0.142424, 0.06312, 0.060549, 0.069024, 0.0704, 0.041405, 0.020522, 0.017447, 0.016257, 0.010926, 0.008525, 0.008895, 0.008525, 0.006482, 0.006194, 0.004611, 0.003431, 0.003461, 0.004208, 0.003997, 0.005503, 0.005799, 0.005503, 0.005734, 0.007422, 0.007259, 0.010221, 0.017138, 0.019109, 0.023963, 0.020522, 0.040537, 0.042364, 0.024826, 0.042364, 0.06312, 0.10481, 0.164327, 0.137348, 0.15284, 0.116183, 0.094817, 0.06184, 0.144935, 0.100716, 0.071867, 0.173081], '')</t>
  </si>
  <si>
    <t xml:space="preserve">F5RWY2|F5RWY2_9ENTR Effector of murein hydrolase LrgB OS=Enterobacter hormaechei ATCC 49162 </t>
  </si>
  <si>
    <t>([0.003079, 0.00225, 0.002482, 0.003555, 0.003177, 0.0028, 0.00231, 0.001778, 0.001383, 0.001533, 0.002117, 0.002606, 0.002512, 0.001602, 0.001748, 0.001743, 0.002662, 0.001687, 0.002336, 0.002881, 0.002435, 0.003804, 0.003864, 0.003727, 0.003864, 0.003607, 0.003671, 0.003461, 0.005086, 0.009015, 0.007031, 0.004736, 0.003405, 0.002555, 0.002606, 0.003276, 0.002336, 0.001692, 0.001743, 0.001722, 0.002035, 0.002014, 0.001748, 0.001778, 0.00231, 0.00225, 0.00225, 0.001936, 0.00316, 0.003246, 0.002881, 0.00407, 0.004135, 0.004135, 0.003804, 0.003864, 0.003298, 0.003276, 0.004135, 0.006894, 0.005992, 0.006245, 0.006194, 0.00558, 0.005011, 0.004414, 0.003246, 0.004921, 0.005503, 0.003864, 0.003757, 0.003963, 0.002881, 0.003555, 0.003478, 0.003431, 0.004736, 0.006701, 0.009977, 0.006894, 0.005318, 0.006039, 0.004208, 0.006039, 0.006039, 0.009728, 0.008525, 0.007645, 0.007259, 0.008525, 0.014783, 0.00962, 0.006795, 0.008804, 0.007555, 0.009187, 0.015694, 0.014783, 0.009865, 0.006988, 0.006988, 0.007259, 0.007495, 0.007645, 0.005086, 0.006039, 0.004414, 0.005623, 0.008525, 0.008804, 0.006894, 0.006795, 0.009187, 0.013016, 0.009728, 0.011669, 0.010672, 0.010926, 0.010926, 0.010926, 0.020165, 0.041405, 0.067594, 0.026892, 0.040537, 0.048328, 0.034068, 0.051831, 0.03976, 0.038042, 0.03976, 0.041405, 0.03976, 0.038042, 0.040537, 0.098513, 0.134866, 0.120615, 0.071867, 0.058088, 0.050641, 0.020876, 0.013016, 0.008276, 0.010131, 0.013016, 0.023087, 0.018415, 0.011669, 0.014315, 0.01078, 0.008276, 0.009096, 0.009096, 0.00962, 0.007091, 0.004736, 0.00316, 0.003212, 0.00407, 0.003405, 0.004577, 0.004775, 0.006194, 0.008804, 0.01204, 0.009294, 0.008075, 0.010926, 0.021816, 0.017447, 0.023534, 0.014315, 0.022306, 0.017797, 0.013437, 0.020165, 0.038042, 0.086953, 0.125101, 0.118441, 0.216401, 0.179055, 0.295083, 0.288399, 0.155435, 0.17593, 0.137348, 0.167087, 0.170161, 0.179055, 0.239899, 0.239899, 0.291804, 0.21291, 0.21291, 0.25406, 0.161087, 0.100716, 0.073402, 0.0704, 0.037156, 0.034884, 0.045352, 0.025762, 0.028695, 0.043307, 0.022667, 0.023963, 0.013437, 0.010672, 0.01227, 0.007645, 0.006039, 0.006701, 0.006533, 0.005799, 0.004899, 0.004513, 0.004835, 0.004689, 0.004513, 0.005249, 0.004208, 0.003298, 0.003555, 0.002435, 0.002211, 0.00231], '')</t>
  </si>
  <si>
    <t xml:space="preserve">F5RWY3|F5RWY3_9ENTR Murein hydrolase LrgA OS=Enterobacter hormaechei ATCC 49162 </t>
  </si>
  <si>
    <t>([0.010221, 0.007315, 0.005734, 0.007422, 0.009483, 0.006567, 0.008276, 0.006701, 0.009187, 0.006533, 0.00777, 0.007031, 0.005623, 0.005223, 0.004135, 0.00515, 0.00515, 0.00359, 0.003109, 0.002155, 0.001155, 0.001159, 0.001709, 0.001572, 0.00103, 0.000687, 0.001172, 0.000704, 0.000614, 0.000507, 0.000567, 0.000674, 0.000575, 0.001202, 0.00152, 0.002503, 0.001967, 0.001434, 0.00225, 0.00292, 0.00292, 0.003298, 0.003177, 0.002035, 0.002976, 0.003014, 0.002623, 0.001778, 0.002336, 0.003366, 0.002512, 0.00246, 0.00246, 0.00246, 0.00231, 0.001743, 0.001232, 0.001778, 0.002155, 0.002155, 0.002327, 0.003079, 0.003109, 0.002581, 0.002581, 0.002327, 0.003478, 0.004208, 0.004208, 0.003431, 0.002155, 0.001743, 0.002035, 0.002035, 0.002555, 0.001855, 0.002057, 0.00243, 0.001722, 0.001499, 0.001597, 0.001267, 0.001, 0.00155, 0.00155, 0.00155, 0.00146, 0.000936, 0.001335, 0.001936, 0.001936, 0.003177, 0.003341, 0.002727, 0.00225, 0.001855, 0.001649, 0.001967, 0.00152, 0.002117, 0.002976, 0.001808, 0.00231, 0.001872, 0.001271, 0.001808, 0.002366, 0.003053, 0.003478, 0.00231, 0.001623, 0.001743, 0.001808, 0.00292, 0.003461, 0.002623, 0.003512, 0.003246, 0.003864, 0.003727, 0.003727, 0.003512, 0.00515, 0.006482, 0.008723, 0.015694, 0.012491, 0.013016, 0.009483, 0.00962, 0.015694, 0.023534, 0.041405, 0.025316, 0.016257, 0.029376], '')</t>
  </si>
  <si>
    <t xml:space="preserve">F5RWY4|F5RWY4_9ENTR LysR family transcriptional regulator OS=Enterobacter hormaechei ATCC 49162 </t>
  </si>
  <si>
    <t>([0.022306, 0.016257, 0.012727, 0.018415, 0.028107, 0.042364, 0.058088, 0.032017, 0.045352, 0.058088, 0.059222, 0.059222, 0.06312, 0.116183, 0.069024, 0.031287, 0.034884, 0.037156, 0.071867, 0.164327, 0.243554, 0.139895, 0.203355, 0.278302, 0.239899, 0.15008, 0.142424, 0.15284, 0.173081, 0.179055, 0.18812, 0.232838, 0.182256, 0.182256, 0.134866, 0.219301, 0.243554, 0.232838, 0.137348, 0.132295, 0.116183, 0.109221, 0.185198, 0.179055, 0.116183, 0.086953, 0.088832, 0.096677, 0.094817, 0.167087, 0.15284, 0.144935, 0.086953, 0.098513, 0.043307, 0.0704, 0.066181, 0.11371, 0.111485, 0.158265, 0.092881, 0.049374, 0.040537, 0.046336, 0.023087, 0.038042, 0.069024, 0.069024, 0.071867, 0.05306, 0.055536, 0.032017, 0.032677, 0.055536, 0.047319, 0.10481, 0.094817, 0.055536, 0.059222, 0.100716, 0.122885, 0.132295, 0.132295, 0.155435, 0.085092, 0.167087, 0.098513, 0.116183, 0.216401, 0.164327, 0.134866, 0.122885, 0.161087, 0.134866, 0.102787, 0.15008, 0.139895, 0.167087, 0.15284, 0.144935, 0.090864, 0.043307, 0.074921, 0.129801, 0.132295, 0.125101, 0.15008, 0.239899, 0.144935, 0.132295, 0.100716, 0.15008, 0.083462, 0.102787, 0.139895, 0.086953, 0.106997, 0.106997, 0.050641, 0.102787, 0.064632, 0.116183, 0.216401, 0.18812, 0.122885, 0.098513, 0.179055, 0.15008, 0.164327, 0.15008, 0.147574, 0.155435, 0.129801, 0.17593, 0.18812, 0.144935, 0.164327, 0.191378, 0.127496, 0.219301, 0.225814, 0.318242, 0.308712, 0.301917, 0.243554, 0.284882, 0.335645, 0.229226, 0.26085, 0.158265, 0.142424, 0.132295, 0.194234, 0.257454, 0.206376, 0.142424, 0.11371, 0.116183, 0.059222, 0.11371, 0.098513, 0.088832, 0.079919, 0.086953, 0.043307, 0.043307, 0.054297, 0.054297, 0.10481, 0.086953, 0.094817, 0.179055, 0.206376, 0.222385, 0.120615, 0.120615, 0.173081, 0.26085, 0.349426, 0.454136, 0.328603, 0.239899, 0.15284, 0.079919, 0.078022, 0.161087, 0.26085, 0.15284, 0.122885, 0.064632, 0.06312, 0.096677, 0.098513, 0.045352, 0.031287, 0.046336, 0.046336, 0.022667, 0.021816, 0.022667, 0.018787, 0.034068, 0.038858, 0.071867, 0.158265, 0.142424, 0.073402, 0.054297, 0.071867, 0.081712, 0.137348, 0.142424, 0.15008, 0.079919, 0.15008, 0.096677, 0.067594, 0.098513, 0.161087, 0.122885, 0.076542, 0.083462, 0.064632, 0.102787, 0.067594, 0.056825, 0.032677, 0.050641, 0.032677, 0.028695, 0.036378, 0.038858, 0.045352, 0.023963, 0.026338, 0.026892, 0.05306, 0.051831, 0.069024, 0.081712, 0.109221, 0.167087, 0.094817, 0.109221, 0.055536, 0.046336, 0.054297, 0.05306, 0.069024, 0.118441, 0.203355, 0.106997, 0.098513, 0.043307, 0.083462, 0.076542, 0.0704, 0.058088, 0.058088, 0.027463, 0.026338, 0.026892, 0.026338, 0.030611, 0.017138, 0.018415, 0.031287, 0.024826, 0.044297, 0.033407, 0.036378, 0.027463, 0.025762, 0.015694, 0.028695, 0.019109, 0.022306, 0.023534, 0.030611, 0.025762, 0.025316, 0.017447, 0.015344, 0.014586, 0.023087, 0.034884, 0.051831, 0.040537, 0.032017, 0.024393, 0.022306, 0.015078, 0.013265, 0.022667, 0.043307], '')</t>
  </si>
  <si>
    <t xml:space="preserve">F5RWY6|F5RWY6_9ENTR NCS2 family nucleobase:cation symporter-2 OS=Enterobacter hormaechei ATCC 49162 </t>
  </si>
  <si>
    <t>([0.618285, 0.418646, 0.468512, 0.414856, 0.359901, 0.206376, 0.236433, 0.142424, 0.161087, 0.142424, 0.173081, 0.219301, 0.219301, 0.222385, 0.122885, 0.134866, 0.17593, 0.191378, 0.116183, 0.0704, 0.054297, 0.054297, 0.051831, 0.049374, 0.071867, 0.042364, 0.050641, 0.037156, 0.055536, 0.033407, 0.021816, 0.0198, 0.013265, 0.008624, 0.006374, 0.006482, 0.006894, 0.006619, 0.005223, 0.004899, 0.006245, 0.007259, 0.006374, 0.009015, 0.005683, 0.006039, 0.010372, 0.013613, 0.013613, 0.011669, 0.00962, 0.010926, 0.009294, 0.014075, 0.017797, 0.015078, 0.014783, 0.010221, 0.010221, 0.009187, 0.014075, 0.014075, 0.008624, 0.007495, 0.006421, 0.009977, 0.006245, 0.004388, 0.004388, 0.005223, 0.004835, 0.008075, 0.007422, 0.007422, 0.004976, 0.006078, 0.006894, 0.007877, 0.006245, 0.006245, 0.005872, 0.006078, 0.005378, 0.005011, 0.006701, 0.006894, 0.004611, 0.006374, 0.005992, 0.005249, 0.003701, 0.004976, 0.004611, 0.006482, 0.005086, 0.007259, 0.00558, 0.007495, 0.006533, 0.008156, 0.005734, 0.008002, 0.006533, 0.005734, 0.005683, 0.003864, 0.003804, 0.00558, 0.004247, 0.004161, 0.00359, 0.005086, 0.00389, 0.002606, 0.002555, 0.003246, 0.003405, 0.004358, 0.002623, 0.00359, 0.00407, 0.004358, 0.003053, 0.00246, 0.003366, 0.00515, 0.005011, 0.006567, 0.006894, 0.009294, 0.010131, 0.015344, 0.014315, 0.023087, 0.056825, 0.056825, 0.034884, 0.031287, 0.016021, 0.032677, 0.016257, 0.009015, 0.008525, 0.008804, 0.008895, 0.005799, 0.004775, 0.005992, 0.005623, 0.00543, 0.004161, 0.00543, 0.004431, 0.003431, 0.002366, 0.002327, 0.00243, 0.003821, 0.002688, 0.004161, 0.004161, 0.004135, 0.006701, 0.007259, 0.009187, 0.009096, 0.015344, 0.021816, 0.013613, 0.010221, 0.010372, 0.008895, 0.010221, 0.011342, 0.009977, 0.014075, 0.013613, 0.008156, 0.00558, 0.008002, 0.005318, 0.004646, 0.005086, 0.003276, 0.003014, 0.003431, 0.003461, 0.003757, 0.003671, 0.003924, 0.004577, 0.00359, 0.005932, 0.005249, 0.006894, 0.007031, 0.005992, 0.004388, 0.006374, 0.005872, 0.004135, 0.005734, 0.004976, 0.006567, 0.006567, 0.007422, 0.007422, 0.007555, 0.004899, 0.003405, 0.004899, 0.00543, 0.007315, 0.005011, 0.00515, 0.003607, 0.005086, 0.007031, 0.006894, 0.004611, 0.005799, 0.007091, 0.008156, 0.011342, 0.00777, 0.01227, 0.020876, 0.023534, 0.045352, 0.094817, 0.200174, 0.185198, 0.085092, 0.038042, 0.064632, 0.06184, 0.067594, 0.074921, 0.035586, 0.042364, 0.090864, 0.088832, 0.06184, 0.051831, 0.067594, 0.074921, 0.035586, 0.017447, 0.019109, 0.018787, 0.01227, 0.007877, 0.006701, 0.006701, 0.007495, 0.006482, 0.006619, 0.008276, 0.005992, 0.005799, 0.008075, 0.006988, 0.008525, 0.012727, 0.012491, 0.006988, 0.00962, 0.013016, 0.014075, 0.00962, 0.00962, 0.014783, 0.020165, 0.028107, 0.027463, 0.023963, 0.036378, 0.034068, 0.051831, 0.085092, 0.18812, 0.088832, 0.058088, 0.060549, 0.060549, 0.055536, 0.116183, 0.081712, 0.056825, 0.102787, 0.142424, 0.158265, 0.147574, 0.10481, 0.094817, 0.170161, 0.18812, 0.081712, 0.081712, 0.0704, 0.036378, 0.020165, 0.03976, 0.06312, 0.041405, 0.05306, 0.03976, 0.030003, 0.023963, 0.023534, 0.01204, 0.013437, 0.01204, 0.009977, 0.013265, 0.013265, 0.013821, 0.016826, 0.026892, 0.026892, 0.026892, 0.05306, 0.094817, 0.094817, 0.066181, 0.092881, 0.055536, 0.034884, 0.050641, 0.049374, 0.096677, 0.11371, 0.046336, 0.020522, 0.015078, 0.011106, 0.007315, 0.005086, 0.003924, 0.003298, 0.003341, 0.003701, 0.002606, 0.002512, 0.001743, 0.001722, 0.001288, 0.001649, 0.002138, 0.001408, 0.00155, 0.001649, 0.001808, 0.002976, 0.003804, 0.003804, 0.004388, 0.004483, 0.004736, 0.007031, 0.007031, 0.005086, 0.00389, 0.00389, 0.00389, 0.005683, 0.006078, 0.006795, 0.006078, 0.004899, 0.007259, 0.00558, 0.004646, 0.005683, 0.003431, 0.003079, 0.004414, 0.004483, 0.00515, 0.006567, 0.006533, 0.006482, 0.006194, 0.007645, 0.009483, 0.007091, 0.004431, 0.003997, 0.00359, 0.002529, 0.003757, 0.003053, 0.004689, 0.003757, 0.002688, 0.004247, 0.005378, 0.003555, 0.003405, 0.002727, 0.002705, 0.001722, 0.002194, 0.003109, 0.002078, 0.001778, 0.001572, 0.00246, 0.003607, 0.003341, 0.003555, 0.003405, 0.00389, 0.00407, 0.004431, 0.005992, 0.005799, 0.00407, 0.006142, 0.005011, 0.007259, 0.00777, 0.009096, 0.00777, 0.005223, 0.006245, 0.006078, 0.007555, 0.005223, 0.003821, 0.004577, 0.003821, 0.002623, 0.002327, 0.002035, 0.002662, 0.001786, 0.001533, 0.00152, 0.001103, 0.001344, 0.000958, 0.000567, 0.000614, 0.000687, 0.000923, 0.000799, 0.000893, 0.000743], '')</t>
  </si>
  <si>
    <t xml:space="preserve">F5RWY7|F5RWY7_9ENTR Glutathione S-transferase OS=Enterobacter hormaechei ATCC 49162 </t>
  </si>
  <si>
    <t>([0.295083, 0.328603, 0.36309, 0.387226, 0.311707, 0.232838, 0.118441, 0.118441, 0.083462, 0.11371, 0.147574, 0.118441, 0.182256, 0.111485, 0.170161, 0.096677, 0.10481, 0.092881, 0.054297, 0.050641, 0.026892, 0.029376, 0.030003, 0.033407, 0.034068, 0.058088, 0.073402, 0.098513, 0.100716, 0.185198, 0.182256, 0.142424, 0.142424, 0.142424, 0.219301, 0.147574, 0.243554, 0.257454, 0.275179, 0.346032, 0.349426, 0.447574, 0.465241, 0.390993, 0.291804, 0.301917, 0.30533, 0.366687, 0.454136, 0.401658, 0.30533, 0.209395, 0.21291, 0.311707, 0.308712, 0.30533, 0.349426, 0.247041, 0.144935, 0.232838, 0.147574, 0.090864, 0.098513, 0.090864, 0.139895, 0.129801, 0.127496, 0.142424, 0.106997, 0.10481, 0.173081, 0.129801, 0.196879, 0.257454, 0.161087, 0.170161, 0.196879, 0.194234, 0.291804, 0.374039, 0.284882, 0.394753, 0.377384, 0.366687, 0.229226, 0.122885, 0.129801, 0.125101, 0.056825, 0.056825, 0.06312, 0.059222, 0.125101, 0.073402, 0.045352, 0.096677, 0.05306, 0.025316, 0.019109, 0.015078, 0.015078, 0.013821, 0.009728, 0.009096, 0.00962, 0.016826, 0.0198, 0.033407, 0.032677, 0.076542, 0.111485, 0.066181, 0.079919, 0.038858, 0.069024, 0.05306, 0.044297, 0.079919, 0.079919, 0.132295, 0.167087, 0.144935, 0.15008, 0.209395, 0.342579, 0.324872, 0.26085, 0.359901, 0.359901, 0.332115, 0.203355, 0.111485, 0.17593, 0.15008, 0.271506, 0.185198, 0.284882, 0.291804, 0.284882, 0.335645, 0.335645, 0.222385, 0.161087, 0.25031, 0.26085, 0.25031, 0.167087, 0.200174, 0.203355, 0.219301, 0.247041, 0.236433, 0.209395, 0.170161, 0.170161, 0.170161, 0.25406, 0.155435, 0.155435, 0.120615, 0.120615, 0.129801, 0.144935, 0.243554, 0.185198, 0.170161, 0.090864, 0.173081, 0.129801, 0.058088, 0.044297, 0.025762, 0.030003, 0.050641, 0.06184, 0.06184, 0.058088, 0.035586, 0.064632, 0.069024, 0.051831, 0.067594, 0.06184, 0.060549, 0.045352, 0.050641, 0.026338, 0.055536, 0.045352, 0.078022, 0.102787, 0.134866, 0.17593, 0.257454, 0.321458, 0.321458, 0.219301, 0.232838, 0.308712, 0.308712, 0.209395, 0.275179, 0.264545, 0.268042, 0.366687, 0.433034, 0.377384, 0.494003, 0.401658, 0.436924, 0.436924, 0.529623, 0.509769, 0.534167, 0.517562, 0.458154, 0.440853, 0.56648, 0.525368, 0.494003, 0.461924, 0.608892, 0.657645], '')</t>
  </si>
  <si>
    <t>[211, 212, 213, 214, 217, 218, 221, 222]</t>
  </si>
  <si>
    <t xml:space="preserve">F5RWY8|F5RWY8_9ENTR Redox-sensitive transcriptional activator SoxR OS=Enterobacter hormaechei ATCC 49162 </t>
  </si>
  <si>
    <t>([0.21291, 0.120615, 0.167087, 0.25031, 0.281712, 0.321458, 0.26085, 0.25406, 0.281712, 0.30533, 0.324872, 0.356642, 0.281712, 0.25031, 0.185198, 0.268042, 0.206376, 0.134866, 0.216401, 0.127496, 0.090864, 0.155435, 0.232838, 0.225814, 0.196879, 0.129801, 0.076542, 0.116183, 0.134866, 0.081712, 0.081712, 0.086953, 0.073402, 0.109221, 0.137348, 0.200174, 0.200174, 0.229226, 0.232838, 0.232838, 0.332115, 0.42561, 0.356642, 0.281712, 0.275179, 0.196879, 0.216401, 0.275179, 0.194234, 0.127496, 0.196879, 0.132295, 0.106997, 0.132295, 0.129801, 0.074921, 0.071867, 0.042364, 0.051831, 0.054297, 0.043307, 0.046336, 0.025762, 0.038042, 0.066181, 0.056825, 0.050641, 0.074921, 0.060549, 0.060549, 0.120615, 0.127496, 0.191378, 0.222385, 0.21291, 0.147574, 0.219301, 0.194234, 0.275179, 0.25406, 0.236433, 0.26085, 0.264545, 0.268042, 0.268042, 0.26085, 0.295083, 0.298791, 0.295083, 0.366687, 0.454136, 0.339168, 0.339168, 0.335645, 0.328603, 0.247041, 0.332115, 0.339168, 0.284882, 0.225814, 0.191378, 0.206376, 0.206376, 0.203355, 0.291804, 0.209395, 0.216401, 0.209395, 0.216401, 0.144935, 0.137348, 0.078022, 0.125101, 0.0704, 0.042364, 0.043307, 0.0704, 0.067594, 0.067594, 0.06312, 0.111485, 0.081712, 0.125101, 0.132295, 0.15284, 0.144935, 0.222385, 0.209395, 0.142424, 0.219301, 0.311707, 0.318242, 0.408655, 0.414856, 0.51388, 0.58069, 0.570702, 0.483068, 0.401658, 0.408655, 0.51388, 0.486429, 0.570702, 0.562014, 0.541878, 0.480142, 0.461924, 0.433034, 0.418646, 0.529623, 0.505461, 0.465241], '')</t>
  </si>
  <si>
    <t>[134, 135, 136, 140, 142, 143, 144, 149, 150]</t>
  </si>
  <si>
    <t xml:space="preserve">F5RWY9|F5RWY9_9ENTR Regulatory protein SoxS OS=Enterobacter hormaechei ATCC 49162 </t>
  </si>
  <si>
    <t>([0.094817, 0.144935, 0.055536, 0.034068, 0.05306, 0.078022, 0.100716, 0.067594, 0.090864, 0.118441, 0.164327, 0.125101, 0.137348, 0.083462, 0.083462, 0.049374, 0.054297, 0.079919, 0.076542, 0.074921, 0.127496, 0.203355, 0.120615, 0.229226, 0.318242, 0.18812, 0.11371, 0.064632, 0.116183, 0.111485, 0.083462, 0.033407, 0.06184, 0.056825, 0.06184, 0.045352, 0.071867, 0.116183, 0.137348, 0.078022, 0.079919, 0.083462, 0.046336, 0.047319, 0.047319, 0.049374, 0.109221, 0.173081, 0.173081, 0.102787, 0.058088, 0.06312, 0.106997, 0.111485, 0.092881, 0.081712, 0.10481, 0.10481, 0.100716, 0.10481, 0.173081, 0.200174, 0.122885, 0.109221, 0.182256, 0.11371, 0.092881, 0.071867, 0.074921, 0.073402, 0.127496, 0.129801, 0.100716, 0.118441, 0.118441, 0.144935, 0.229226, 0.132295, 0.132295, 0.129801, 0.081712, 0.040537, 0.032677, 0.058088, 0.122885, 0.058088, 0.10481, 0.125101, 0.155435, 0.179055, 0.264545, 0.268042, 0.268042, 0.339168, 0.335645, 0.335645, 0.232838, 0.247041, 0.339168, 0.318242, 0.295083, 0.352862, 0.480142, 0.458154, 0.433034, 0.390993, 0.575842, 0.534167], '')</t>
  </si>
  <si>
    <t xml:space="preserve">F5RWZ1|F5RWZ1_9ENTR YjcB protein OS=Enterobacter hormaechei ATCC 49162 </t>
  </si>
  <si>
    <t>([0.017797, 0.012727, 0.008723, 0.006533, 0.008723, 0.006795, 0.009728, 0.007555, 0.006374, 0.007422, 0.007645, 0.007315, 0.005318, 0.006619, 0.005378, 0.004483, 0.003864, 0.005378, 0.005378, 0.003804, 0.003963, 0.003461, 0.004431, 0.003997, 0.00558, 0.005503, 0.007422, 0.007031, 0.006482, 0.008002, 0.008075, 0.006533, 0.007315, 0.008075, 0.006795, 0.010672, 0.019109, 0.013613, 0.008895, 0.008624, 0.008624, 0.008276, 0.010672, 0.008895, 0.012727, 0.008276, 0.005378, 0.004775, 0.004736, 0.007091, 0.005872, 0.004315, 0.005872, 0.004646, 0.006078, 0.006194, 0.004899, 0.004976, 0.005683, 0.006894, 0.006039, 0.006567, 0.004775, 0.006039, 0.007091, 0.005799, 0.008075, 0.009865, 0.008723, 0.006701, 0.005318, 0.008156, 0.010221, 0.008075, 0.012491, 0.011342, 0.020522, 0.040537, 0.045352, 0.074921, 0.049374, 0.079919, 0.086953, 0.102787, 0.041405, 0.03976, 0.069024, 0.054297, 0.076542, 0.109221, 0.142424, 0.206376, 0.139895, 0.164327, 0.229226, 0.196879], '')</t>
  </si>
  <si>
    <t xml:space="preserve">F5RWZ4|F5RWZ4_9ENTR YjbR like protein OS=Enterobacter hormaechei ATCC 49162 </t>
  </si>
  <si>
    <t>([0.036378, 0.056825, 0.078022, 0.139895, 0.179055, 0.179055, 0.229226, 0.268042, 0.291804, 0.247041, 0.275179, 0.308712, 0.321458, 0.301917, 0.301917, 0.257454, 0.346032, 0.433034, 0.335645, 0.418646, 0.418646, 0.458154, 0.476583, 0.414856, 0.30533, 0.200174, 0.200174, 0.158265, 0.106997, 0.106997, 0.167087, 0.116183, 0.127496, 0.118441, 0.200174, 0.236433, 0.236433, 0.206376, 0.200174, 0.206376, 0.206376, 0.278302, 0.271506, 0.288399, 0.366687, 0.36309, 0.447574, 0.490133, 0.440853, 0.42561, 0.4292, 0.418646, 0.494003, 0.480142, 0.497853, 0.517562, 0.41194, 0.436924, 0.497853, 0.497853, 0.59014, 0.59917, 0.497853, 0.517562, 0.476583, 0.433034, 0.525368, 0.440853, 0.422041, 0.509769, 0.525368, 0.41194, 0.328603, 0.339168, 0.335645, 0.318242, 0.222385, 0.318242, 0.335645, 0.301917, 0.308712, 0.229226, 0.147574, 0.144935, 0.085092, 0.058088, 0.076542, 0.06184, 0.116183, 0.067594, 0.0704, 0.106997, 0.164327, 0.17593, 0.17593, 0.11371, 0.071867, 0.139895, 0.127496, 0.118441, 0.071867, 0.069024, 0.120615, 0.196879, 0.203355, 0.278302, 0.278302, 0.236433, 0.239899, 0.209395, 0.288399, 0.247041, 0.206376, 0.206376, 0.264545, 0.200174, 0.298791], '')</t>
  </si>
  <si>
    <t>[55, 60, 61, 63, 66, 69, 70]</t>
  </si>
  <si>
    <t xml:space="preserve">F5RWZ5|F5RWZ5_9ENTR TonB-dependent receptor OS=Enterobacter hormaechei ATCC 49162 </t>
  </si>
  <si>
    <t>([0.243554, 0.295083, 0.21291, 0.25406, 0.25406, 0.288399, 0.356642, 0.377384, 0.401658, 0.30533, 0.328603, 0.284882, 0.206376, 0.200174, 0.206376, 0.257454, 0.318242, 0.31487, 0.30533, 0.301917, 0.21291, 0.281712, 0.284882, 0.281712, 0.281712, 0.301917, 0.243554, 0.209395, 0.216401, 0.216401, 0.247041, 0.173081, 0.247041, 0.229226, 0.158265, 0.098513, 0.094817, 0.132295, 0.206376, 0.203355, 0.173081, 0.25406, 0.182256, 0.179055, 0.17593, 0.18812, 0.203355, 0.278302, 0.21291, 0.216401, 0.247041, 0.324872, 0.342579, 0.339168, 0.414856, 0.505461, 0.553315, 0.562014, 0.557691, 0.553315, 0.440853, 0.384043, 0.384043, 0.472492, 0.40511, 0.521092, 0.51388, 0.509769, 0.468512, 0.585406, 0.468512, 0.454136, 0.450668, 0.525368, 0.4292, 0.447574, 0.440853, 0.497853, 0.486429, 0.494003, 0.458154, 0.618285, 0.720929, 0.724957, 0.59917, 0.685117, 0.642678, 0.632174, 0.51388, 0.458154, 0.42561, 0.458154, 0.440853, 0.356642, 0.31487, 0.328603, 0.346032, 0.281712, 0.268042, 0.275179, 0.268042, 0.301917, 0.194234, 0.134866, 0.085092, 0.142424, 0.147574, 0.074921, 0.079919, 0.127496, 0.120615, 0.059222, 0.054297, 0.055536, 0.100716, 0.122885, 0.182256, 0.094817, 0.134866, 0.134866, 0.127496, 0.125101, 0.125101, 0.185198, 0.179055, 0.173081, 0.15284, 0.15008, 0.185198, 0.18812, 0.18812, 0.288399, 0.384043, 0.447574, 0.42561, 0.384043, 0.359901, 0.335645, 0.436924, 0.40511, 0.370445, 0.332115], '')</t>
  </si>
  <si>
    <t>[55, 56, 57, 58, 59, 65, 66, 67, 69, 73, 81, 82, 83, 84, 85, 86, 87, 88]</t>
  </si>
  <si>
    <t xml:space="preserve">F5RX00|F5RX00_9ENTR NADPH:quinone reductase OS=Enterobacter hormaechei ATCC 49162 </t>
  </si>
  <si>
    <t>([0.390993, 0.418646, 0.486429, 0.538167, 0.454136, 0.370445, 0.390993, 0.374039, 0.321458, 0.370445, 0.288399, 0.335645, 0.394753, 0.352862, 0.311707, 0.422041, 0.398279, 0.521092, 0.521092, 0.553315, 0.440853, 0.454136, 0.387226, 0.380708, 0.377384, 0.440853, 0.483068, 0.394753, 0.422041, 0.398279, 0.387226, 0.398279, 0.301917, 0.291804, 0.332115, 0.271506, 0.161087, 0.170161, 0.15008, 0.137348, 0.074921, 0.073402, 0.079919, 0.142424, 0.147574, 0.134866, 0.106997, 0.15008, 0.225814, 0.225814, 0.229226, 0.216401, 0.311707, 0.418646, 0.366687, 0.321458, 0.41194, 0.408655, 0.332115, 0.328603, 0.328603, 0.339168, 0.4292, 0.398279, 0.335645, 0.236433, 0.236433, 0.291804, 0.17593, 0.17593, 0.196879, 0.281712, 0.298791, 0.298791, 0.209395, 0.179055, 0.129801, 0.109221, 0.191378, 0.257454, 0.222385, 0.15008, 0.209395, 0.182256, 0.111485, 0.134866, 0.18812, 0.120615, 0.118441, 0.203355, 0.144935, 0.15008, 0.127496, 0.129801, 0.122885, 0.147574, 0.17593, 0.191378, 0.147574, 0.161087, 0.17593, 0.17593, 0.170161, 0.170161, 0.116183, 0.203355, 0.21291, 0.185198, 0.239899, 0.196879, 0.185198, 0.155435, 0.081712, 0.098513, 0.085092, 0.050641, 0.066181, 0.05306, 0.045352, 0.043307, 0.021381, 0.013016, 0.015344, 0.024826, 0.025762, 0.028695, 0.028107, 0.016021, 0.019109, 0.026892, 0.035586, 0.040537, 0.081712, 0.0704, 0.042364, 0.022306, 0.03976, 0.030611, 0.038042, 0.060549, 0.102787, 0.164327, 0.17593, 0.173081, 0.111485, 0.06184, 0.088832, 0.050641, 0.094817, 0.056825, 0.037156, 0.034068, 0.024826, 0.014783, 0.025762, 0.034884, 0.069024, 0.037156, 0.025762, 0.031287, 0.03976, 0.041405, 0.041405, 0.06312, 0.051831, 0.090864, 0.15008, 0.15008, 0.216401, 0.21291, 0.264545, 0.216401, 0.229226, 0.229226, 0.311707, 0.281712, 0.225814, 0.232838, 0.25031, 0.25031, 0.268042, 0.17593, 0.173081, 0.191378, 0.209395, 0.236433, 0.15008, 0.102787, 0.137348, 0.132295, 0.079919, 0.094817, 0.164327, 0.090864, 0.116183, 0.116183, 0.137348, 0.21291, 0.203355, 0.203355, 0.295083, 0.21291, 0.236433, 0.155435, 0.15008, 0.137348, 0.094817, 0.158265, 0.216401, 0.209395, 0.216401, 0.21291, 0.232838, 0.21291, 0.30533, 0.21291, 0.229226, 0.167087, 0.109221, 0.116183, 0.167087, 0.164327, 0.225814, 0.21291, 0.271506, 0.194234, 0.196879, 0.167087, 0.170161, 0.182256, 0.147574, 0.142424, 0.216401, 0.17593, 0.127496, 0.132295, 0.203355, 0.137348, 0.206376, 0.209395, 0.203355, 0.132295, 0.083462, 0.088832, 0.144935, 0.167087, 0.222385, 0.222385, 0.247041, 0.17593, 0.118441, 0.142424, 0.144935, 0.17593, 0.203355, 0.191378, 0.18812, 0.191378, 0.182256, 0.111485, 0.17593, 0.191378, 0.271506, 0.366687, 0.370445, 0.288399, 0.30533, 0.318242, 0.291804, 0.370445, 0.465241, 0.549308, 0.458154, 0.356642, 0.321458, 0.243554, 0.239899, 0.209395, 0.206376, 0.281712, 0.301917, 0.21291, 0.196879, 0.144935, 0.142424, 0.092881, 0.122885, 0.125101, 0.096677, 0.118441, 0.116183, 0.067594, 0.076542, 0.076542, 0.142424, 0.15284, 0.194234, 0.278302, 0.30533, 0.275179, 0.281712, 0.359901, 0.380708, 0.311707, 0.390993, 0.377384, 0.440853, 0.440853, 0.433034, 0.468512, 0.465241, 0.468512, 0.553315, 0.4292, 0.433034, 0.335645, 0.359901, 0.370445, 0.349426, 0.328603, 0.342579, 0.308712, 0.25406, 0.311707, 0.40511, 0.342579, 0.311707], '')</t>
  </si>
  <si>
    <t>[3, 17, 18, 19, 271, 312]</t>
  </si>
  <si>
    <t xml:space="preserve">F5RX01|F5RX01_9ENTR Phage shock protein G OS=Enterobacter hormaechei ATCC 49162 </t>
  </si>
  <si>
    <t>([0.014783, 0.023087, 0.033407, 0.018787, 0.010672, 0.007495, 0.009096, 0.013265, 0.017447, 0.022667, 0.014586, 0.011342, 0.009483, 0.009294, 0.012727, 0.008804, 0.005734, 0.003924, 0.003757, 0.002503, 0.001936, 0.002503, 0.002435, 0.001481, 0.002078, 0.003212, 0.004431, 0.003246, 0.003246, 0.00316, 0.003212, 0.003701, 0.003757, 0.006245, 0.004414, 0.003804, 0.003804, 0.00407, 0.003701, 0.004431, 0.004208, 0.003177, 0.002503, 0.002057, 0.002327, 0.001786, 0.001271, 0.001335, 0.001936, 0.001318, 0.001318, 0.00076, 0.000567, 0.001, 0.000485, 0.000485, 0.000713, 0.001069, 0.000945, 0.001142, 0.000747, 0.001155, 0.001936, 0.002211, 0.001967, 0.002366, 0.001748, 0.001748, 0.001692, 0.001692, 0.001572, 0.000923, 0.001271, 0.001271, 0.001335, 0.001318, 0.001967, 0.001541, 0.001249, 0.002035, 0.001855, 0.001709, 0.001391, 0.000833, 0.001, 0.000876, 0.000923, 0.001172, 0.001172, 0.000713, 0.00055, 0.00052, 0.001069, 0.001069, 0.00103, 0.000983, 0.00155, 0.001687, 0.002555, 0.002503, 0.002512, 0.003727, 0.00359, 0.005086, 0.007422, 0.009401, 0.018787, 0.024826, 0.017797, 0.031287, 0.028107, 0.030611, 0.059222, 0.044297, 0.050641, 0.11371, 0.085092, 0.069024, 0.036378, 0.023534, 0.069024], '')</t>
  </si>
  <si>
    <t xml:space="preserve">F5RX03|F5RX03_9ENTR HicA protein OS=Enterobacter hormaechei ATCC 49162 </t>
  </si>
  <si>
    <t>([0.618285, 0.454136, 0.5017, 0.390993, 0.298791, 0.18812, 0.216401, 0.170161, 0.229226, 0.264545, 0.31487, 0.346032, 0.339168, 0.247041, 0.346032, 0.225814, 0.264545, 0.268042, 0.173081, 0.173081, 0.147574, 0.086953, 0.076542, 0.040537, 0.059222, 0.058088, 0.116183, 0.098513, 0.147574, 0.106997, 0.100716, 0.090864, 0.094817, 0.094817, 0.155435, 0.142424, 0.236433, 0.167087, 0.167087, 0.147574, 0.147574, 0.106997, 0.179055, 0.284882, 0.30533, 0.264545, 0.318242, 0.31487, 0.232838, 0.239899, 0.275179, 0.308712, 0.30533, 0.328603, 0.342579, 0.342579, 0.359901, 0.324872, 0.398279, 0.321458, 0.339168, 0.339168, 0.359901, 0.349426, 0.356642, 0.394753, 0.4292, 0.4292, 0.324872, 0.356642, 0.26085, 0.229226, 0.209395, 0.203355, 0.125101, 0.116183, 0.132295, 0.102787, 0.100716, 0.078022, 0.100716, 0.161087, 0.118441, 0.158265, 0.116183, 0.076542, 0.0704], '')</t>
  </si>
  <si>
    <t xml:space="preserve">F5RX04|F5RX04_9ENTR HicB protein OS=Enterobacter hormaechei ATCC 49162 </t>
  </si>
  <si>
    <t>([0.074921, 0.076542, 0.102787, 0.06184, 0.092881, 0.056825, 0.074921, 0.102787, 0.142424, 0.17593, 0.129801, 0.109221, 0.096677, 0.06184, 0.058088, 0.079919, 0.050641, 0.073402, 0.074921, 0.044297, 0.079919, 0.10481, 0.086953, 0.05306, 0.088832, 0.041405, 0.078022, 0.06312, 0.06312, 0.060549, 0.037156, 0.051831, 0.069024, 0.078022, 0.11371, 0.11371, 0.090864, 0.069024, 0.096677, 0.111485, 0.147574, 0.100716, 0.100716, 0.15284, 0.144935, 0.092881, 0.142424, 0.083462, 0.064632, 0.06184, 0.066181, 0.106997, 0.125101, 0.15284, 0.25031, 0.275179, 0.196879, 0.229226, 0.366687, 0.311707, 0.288399, 0.318242, 0.380708, 0.281712, 0.271506, 0.275179, 0.359901, 0.308712, 0.36309, 0.468512, 0.486429, 0.377384, 0.366687, 0.366687, 0.332115, 0.225814, 0.209395, 0.21291, 0.179055, 0.129801, 0.173081, 0.125101, 0.125101, 0.125101, 0.191378, 0.191378, 0.209395, 0.216401, 0.31487, 0.26085, 0.155435, 0.137348, 0.222385, 0.222385, 0.147574, 0.173081, 0.247041, 0.206376, 0.257454, 0.295083, 0.324872, 0.284882, 0.328603, 0.311707, 0.291804, 0.268042, 0.239899, 0.301917, 0.25031, 0.18812, 0.30533], '')</t>
  </si>
  <si>
    <t xml:space="preserve">F5RX05|F5RX05_9ENTR Conjugative transfer protein OS=Enterobacter hormaechei ATCC 49162 </t>
  </si>
  <si>
    <t>([0.090864, 0.05306, 0.058088, 0.045352, 0.064632, 0.038042, 0.024393, 0.025316, 0.027463, 0.038858, 0.055536, 0.059222, 0.06184, 0.05306, 0.042364, 0.088832, 0.092881, 0.106997, 0.109221, 0.155435, 0.182256, 0.185198, 0.264545, 0.30533, 0.339168, 0.298791, 0.398279, 0.497853, 0.545602, 0.58069, 0.494003, 0.447574, 0.450668, 0.447574, 0.480142, 0.414856, 0.40511, 0.398279, 0.480142, 0.444081, 0.339168, 0.288399, 0.298791, 0.332115, 0.288399, 0.239899, 0.203355, 0.17593, 0.173081, 0.170161, 0.164327, 0.257454, 0.308712, 0.352862, 0.366687, 0.301917, 0.394753, 0.332115, 0.25031, 0.17593, 0.236433, 0.311707, 0.332115, 0.318242, 0.219301, 0.264545, 0.281712, 0.359901, 0.408655, 0.436924, 0.454136, 0.472492, 0.352862, 0.342579, 0.342579, 0.352862, 0.332115, 0.342579, 0.408655, 0.408655, 0.505461, 0.483068, 0.483068, 0.458154, 0.472492, 0.553315, 0.436924, 0.5017, 0.51388, 0.4292, 0.342579, 0.342579, 0.328603, 0.324872, 0.31487, 0.339168, 0.225814, 0.339168, 0.239899, 0.158265, 0.239899, 0.239899, 0.264545, 0.191378, 0.271506, 0.257454, 0.170161, 0.268042, 0.284882, 0.179055, 0.25406, 0.318242, 0.275179, 0.243554, 0.321458, 0.335645, 0.219301, 0.278302, 0.268042, 0.377384, 0.384043, 0.394753, 0.301917, 0.18812, 0.257454, 0.257454, 0.25031, 0.339168, 0.295083, 0.288399, 0.349426, 0.339168, 0.308712, 0.335645, 0.335645, 0.339168, 0.232838, 0.281712, 0.247041, 0.232838, 0.132295, 0.236433, 0.232838, 0.328603, 0.346032, 0.271506, 0.275179, 0.216401, 0.185198, 0.129801, 0.098513, 0.100716, 0.092881, 0.111485, 0.0704, 0.0704, 0.073402, 0.122885, 0.147574, 0.15008, 0.147574, 0.225814, 0.191378, 0.11371, 0.111485, 0.170161, 0.26085, 0.271506, 0.25031, 0.291804, 0.31487, 0.275179, 0.308712, 0.311707, 0.232838, 0.321458, 0.359901, 0.366687, 0.380708, 0.346032, 0.346032, 0.31487, 0.284882, 0.281712, 0.30533, 0.264545, 0.173081, 0.170161, 0.134866, 0.17593, 0.106997, 0.173081, 0.243554, 0.243554, 0.257454, 0.356642, 0.257454, 0.25406, 0.236433, 0.236433, 0.194234, 0.264545, 0.295083, 0.324872, 0.298791, 0.356642, 0.384043, 0.472492, 0.42561, 0.4292, 0.380708, 0.408655, 0.394753, 0.408655, 0.324872, 0.308712, 0.21291, 0.268042, 0.209395, 0.18812, 0.179055, 0.268042, 0.161087, 0.173081, 0.111485, 0.132295, 0.132295, 0.094817, 0.116183, 0.096677, 0.116183, 0.129801, 0.170161, 0.125101, 0.120615, 0.21291, 0.21291, 0.21291, 0.25406, 0.30533, 0.339168, 0.25031, 0.164327, 0.185198, 0.18812, 0.185198, 0.18812, 0.191378, 0.247041, 0.144935, 0.132295, 0.139895, 0.127496, 0.134866, 0.182256, 0.191378, 0.155435, 0.100716, 0.167087, 0.167087, 0.167087, 0.167087, 0.17593, 0.25031, 0.328603, 0.324872, 0.414856, 0.414856, 0.41194, 0.31487, 0.40511, 0.4292, 0.4292, 0.480142, 0.468512, 0.387226, 0.349426, 0.328603, 0.422041, 0.308712, 0.295083, 0.318242, 0.328603, 0.321458, 0.321458, 0.268042, 0.257454, 0.196879, 0.194234, 0.194234, 0.301917, 0.301917, 0.284882, 0.236433, 0.26085, 0.264545, 0.349426, 0.298791, 0.335645, 0.328603, 0.422041, 0.433034, 0.335645, 0.324872, 0.328603, 0.328603, 0.394753, 0.394753, 0.444081, 0.447574, 0.447574, 0.458154, 0.387226, 0.408655, 0.447574, 0.36309, 0.356642, 0.356642, 0.436924, 0.346032, 0.356642, 0.284882, 0.275179, 0.384043, 0.311707, 0.335645, 0.339168, 0.301917, 0.301917, 0.275179, 0.247041, 0.167087, 0.15008, 0.206376, 0.268042, 0.196879, 0.225814, 0.232838, 0.158265, 0.155435, 0.203355, 0.200174, 0.275179, 0.288399, 0.182256, 0.25406, 0.324872, 0.324872, 0.346032, 0.346032, 0.275179, 0.291804, 0.374039, 0.398279, 0.394753, 0.390993, 0.461924, 0.538167, 0.447574, 0.468512, 0.468512, 0.440853, 0.433034, 0.40511, 0.418646, 0.436924, 0.440853, 0.458154, 0.374039, 0.384043, 0.30533, 0.328603, 0.311707, 0.257454, 0.232838, 0.200174, 0.200174, 0.129801, 0.118441, 0.158265, 0.21291, 0.17593, 0.219301, 0.219301, 0.257454, 0.247041, 0.301917, 0.308712, 0.219301, 0.200174, 0.203355, 0.281712, 0.356642, 0.328603, 0.384043, 0.288399, 0.288399, 0.321458, 0.308712, 0.321458, 0.349426, 0.281712, 0.321458, 0.275179, 0.281712, 0.200174, 0.15284, 0.15284, 0.094817, 0.076542, 0.137348, 0.15284, 0.161087, 0.179055, 0.232838, 0.15284, 0.243554, 0.243554, 0.209395, 0.281712, 0.281712, 0.206376, 0.257454, 0.21291, 0.275179, 0.164327, 0.206376, 0.225814, 0.196879, 0.25406, 0.342579, 0.31487, 0.25031, 0.196879, 0.127496, 0.088832], '')</t>
  </si>
  <si>
    <t>[28, 29, 80, 85, 87, 88, 357]</t>
  </si>
  <si>
    <t xml:space="preserve">F5RX06|F5RX06_9ENTR Cupin 2 conserved barrel domain protein OS=Enterobacter hormaechei ATCC 49162 </t>
  </si>
  <si>
    <t>([0.216401, 0.284882, 0.236433, 0.298791, 0.332115, 0.332115, 0.370445, 0.40511, 0.398279, 0.42561, 0.359901, 0.422041, 0.440853, 0.450668, 0.436924, 0.444081, 0.517562, 0.490133, 0.5017, 0.447574, 0.557691, 0.538167, 0.553315, 0.529623, 0.490133, 0.476583, 0.490133, 0.408655, 0.398279, 0.352862, 0.346032, 0.418646, 0.321458, 0.31487, 0.243554, 0.229226, 0.209395, 0.232838, 0.318242, 0.25031, 0.324872, 0.346032, 0.374039, 0.342579, 0.40511, 0.436924, 0.444081, 0.366687, 0.465241, 0.461924, 0.51388, 0.525368, 0.538167, 0.642678, 0.657645, 0.767246, 0.788093, 0.675549, 0.585406, 0.5017, 0.521092, 0.42561, 0.414856, 0.418646, 0.346032, 0.377384, 0.380708, 0.36309, 0.342579, 0.25031, 0.268042, 0.291804, 0.200174, 0.144935, 0.076542, 0.069024, 0.041405, 0.041405, 0.086953, 0.118441, 0.191378, 0.236433, 0.25031, 0.243554, 0.15284, 0.247041, 0.206376, 0.200174, 0.225814, 0.332115, 0.349426, 0.264545, 0.257454, 0.346032, 0.31487, 0.346032, 0.36309, 0.444081, 0.440853, 0.4292, 0.440853, 0.447574, 0.390993, 0.436924, 0.366687, 0.398279, 0.321458, 0.291804, 0.291804, 0.295083, 0.271506, 0.332115, 0.401658, 0.398279, 0.387226, 0.497853, 0.575842, 0.476583, 0.377384, 0.288399, 0.298791, 0.216401, 0.21291, 0.288399, 0.30533, 0.291804, 0.335645, 0.366687, 0.4292, 0.418646, 0.418646, 0.454136, 0.433034, 0.335645, 0.291804, 0.30533, 0.288399, 0.31487, 0.41194, 0.51388, 0.505461, 0.384043, 0.458154, 0.468512, 0.440853, 0.440853, 0.534167, 0.541878, 0.59508, 0.585406, 0.58069, 0.545602, 0.517562, 0.509769, 0.648219, 0.716283, 0.685117, 0.680603, 0.622677, 0.557691, 0.5017, 0.699094], '')</t>
  </si>
  <si>
    <t>[16, 18, 20, 21, 22, 23, 50, 51, 52, 53, 54, 55, 56, 57, 58, 59, 60, 116, 139, 140, 146, 147, 148, 149, 150, 151, 152, 153, 154, 155, 156, 157, 158, 159, 160, 161]</t>
  </si>
  <si>
    <t xml:space="preserve">F5RX07|F5RX07_9ENTR Zinc uptake regulation protein OS=Enterobacter hormaechei ATCC 49162 </t>
  </si>
  <si>
    <t>([0.387226, 0.36309, 0.418646, 0.436924, 0.346032, 0.229226, 0.225814, 0.257454, 0.278302, 0.311707, 0.268042, 0.298791, 0.206376, 0.21291, 0.247041, 0.247041, 0.247041, 0.161087, 0.25031, 0.26085, 0.21291, 0.206376, 0.164327, 0.129801, 0.132295, 0.127496, 0.225814, 0.26085, 0.25406, 0.229226, 0.142424, 0.196879, 0.173081, 0.161087, 0.167087, 0.088832, 0.05306, 0.056825, 0.056825, 0.030611, 0.046336, 0.085092, 0.083462, 0.142424, 0.194234, 0.200174, 0.25031, 0.239899, 0.264545, 0.298791, 0.328603, 0.356642, 0.271506, 0.298791, 0.359901, 0.271506, 0.359901, 0.332115, 0.247041, 0.25031, 0.342579, 0.346032, 0.328603, 0.225814, 0.155435, 0.134866, 0.132295, 0.109221, 0.120615, 0.100716, 0.085092, 0.088832, 0.125101, 0.125101, 0.088832, 0.066181, 0.049374, 0.048328, 0.059222, 0.048328, 0.083462, 0.078022, 0.090864, 0.094817, 0.173081, 0.232838, 0.229226, 0.206376, 0.243554, 0.137348, 0.085092, 0.037156, 0.037156, 0.038042, 0.029376, 0.043307, 0.046336, 0.069024, 0.066181, 0.11371, 0.209395, 0.102787, 0.085092, 0.076542, 0.073402, 0.047319, 0.050641, 0.054297, 0.038042, 0.037156, 0.073402, 0.125101, 0.158265, 0.132295, 0.111485, 0.21291, 0.18812, 0.247041, 0.200174, 0.17593, 0.10481, 0.098513, 0.194234, 0.225814, 0.161087, 0.10481, 0.161087, 0.129801, 0.122885, 0.185198, 0.142424, 0.06312, 0.060549, 0.083462, 0.041405, 0.034068, 0.037156, 0.030611, 0.034068, 0.069024, 0.033407, 0.056825, 0.055536, 0.058088, 0.058088, 0.0704, 0.047319, 0.044297, 0.05306, 0.055536, 0.056825, 0.088832, 0.125101, 0.081712, 0.066181, 0.144935, 0.194234, 0.17593, 0.257454, 0.247041, 0.222385, 0.349426, 0.328603, 0.30533, 0.271506, 0.229226, 0.236433, 0.4292, 0.390993, 0.366687], '')</t>
  </si>
  <si>
    <t xml:space="preserve">F5RX08|F5RX08_9ENTR UPF0337 protein YjbJ OS=Enterobacter hormaechei ATCC 49162 </t>
  </si>
  <si>
    <t>([0.5017, 0.549308, 0.444081, 0.447574, 0.476583, 0.476583, 0.483068, 0.486429, 0.505461, 0.534167, 0.468512, 0.497853, 0.472492, 0.422041, 0.418646, 0.418646, 0.476583, 0.476583, 0.447574, 0.433034, 0.465241, 0.42561, 0.418646, 0.497853, 0.494003, 0.476583, 0.490133, 0.51388, 0.465241, 0.418646, 0.414856, 0.476583, 0.418646, 0.444081, 0.51388, 0.497853, 0.418646, 0.422041, 0.346032, 0.377384, 0.370445, 0.41194, 0.472492, 0.458154, 0.458154, 0.480142, 0.5017, 0.450668, 0.4292, 0.494003, 0.461924, 0.461924, 0.468512, 0.509769, 0.505461, 0.505461, 0.444081, 0.505461, 0.4292, 0.490133, 0.468512, 0.465241, 0.444081, 0.41194, 0.401658, 0.374039, 0.324872, 0.284882, 0.321458], '')</t>
  </si>
  <si>
    <t>[0, 1, 8, 9, 27, 34, 46, 53, 54, 55, 57]</t>
  </si>
  <si>
    <t xml:space="preserve">F5RX09|F5RX09_9ENTR DNA-damage-inducible protein F OS=Enterobacter hormaechei ATCC 49162 </t>
  </si>
  <si>
    <t>([0.01204, 0.007555, 0.01078, 0.007555, 0.00777, 0.006039, 0.008804, 0.008525, 0.006374, 0.004835, 0.005799, 0.007259, 0.005683, 0.008276, 0.008895, 0.009865, 0.006795, 0.005683, 0.00543, 0.00389, 0.003478, 0.004921, 0.007315, 0.006194, 0.006701, 0.005318, 0.007495, 0.006567, 0.005683, 0.009015, 0.016528, 0.020522, 0.010131, 0.010672, 0.007031, 0.009483, 0.008409, 0.009015, 0.011518, 0.007259, 0.010672, 0.013016, 0.012727, 0.009865, 0.012727, 0.0198, 0.018415, 0.010509, 0.006567, 0.007877, 0.005378, 0.00389, 0.002512, 0.00243, 0.002435, 0.003405, 0.0028, 0.0028, 0.003821, 0.004513, 0.006567, 0.004646, 0.00558, 0.004646, 0.005503, 0.004611, 0.003341, 0.004921, 0.006039, 0.00962, 0.013265, 0.029376, 0.028107, 0.058088, 0.066181, 0.100716, 0.100716, 0.106997, 0.054297, 0.027463, 0.026892, 0.034884, 0.034884, 0.015078, 0.010926, 0.009015, 0.006482, 0.009401, 0.008075, 0.009401, 0.007877, 0.005318, 0.003276, 0.003555, 0.002503, 0.002503, 0.00292, 0.003053, 0.003821, 0.003804, 0.003366, 0.003405, 0.002117, 0.002555, 0.002662, 0.003727, 0.002881, 0.003431, 0.003405, 0.003821, 0.003821, 0.004577, 0.00558, 0.006245, 0.005734, 0.009015, 0.015344, 0.01204, 0.011342, 0.009865, 0.009096, 0.009728, 0.010131, 0.009483, 0.011669, 0.011669, 0.007645, 0.012727, 0.016021, 0.019401, 0.015344, 0.015344, 0.008723, 0.008804, 0.013613, 0.013821, 0.008525, 0.005734, 0.004611, 0.004577, 0.003246, 0.003461, 0.003461, 0.003212, 0.00359, 0.003607, 0.00359, 0.004388, 0.004388, 0.004388, 0.004388, 0.003864, 0.002606, 0.002623, 0.002211, 0.001533, 0.001675, 0.00231, 0.003405, 0.003431, 0.002435, 0.003671, 0.003478, 0.003757, 0.002662, 0.003701, 0.002512, 0.002555, 0.002078, 0.00152, 0.00146, 0.001305, 0.001159, 0.001743, 0.002155, 0.003212, 0.00316, 0.003997, 0.003963, 0.003341, 0.003997, 0.003924, 0.003298, 0.004976, 0.005734, 0.00543, 0.004577, 0.007031, 0.006988, 0.010221, 0.017138, 0.012727, 0.008156, 0.008002, 0.007877, 0.006619, 0.004513, 0.005011, 0.00389, 0.0028, 0.003298, 0.00292, 0.003014, 0.003079, 0.00246, 0.002761, 0.004135, 0.003298, 0.003079, 0.00316, 0.002727, 0.001808, 0.001855, 0.002727, 0.004247, 0.003757, 0.003727, 0.005223, 0.006078, 0.008525, 0.008075, 0.008075, 0.011342, 0.011106, 0.008624, 0.009015, 0.006142, 0.006533, 0.009865, 0.010509, 0.009728, 0.009187, 0.009015, 0.014586, 0.013613, 0.008075, 0.006421, 0.006421, 0.006533, 0.004646, 0.003671, 0.003555, 0.003478, 0.003014, 0.003014, 0.004358, 0.003821, 0.00359, 0.003405, 0.00292, 0.002761, 0.00292, 0.003461, 0.005378, 0.005734, 0.003963, 0.004388, 0.005318, 0.005799, 0.005992, 0.007315, 0.006988, 0.007555, 0.006374, 0.007555, 0.007555, 0.005086, 0.006894, 0.006894, 0.007259, 0.007315, 0.00515, 0.006421, 0.004646, 0.004414, 0.00407, 0.003924, 0.004431, 0.003671, 0.004135, 0.003109, 0.003757, 0.004247, 0.005932, 0.007031, 0.006619, 0.009977, 0.013821, 0.008156, 0.014315, 0.01078, 0.013437, 0.028695, 0.037156, 0.073402, 0.0704, 0.035586, 0.086953, 0.129801, 0.155435, 0.106997, 0.173081, 0.120615, 0.120615, 0.076542, 0.079919, 0.085092, 0.06184, 0.079919, 0.083462, 0.049374, 0.050641, 0.025316, 0.014315, 0.008156, 0.007177, 0.004577, 0.004899, 0.003512, 0.00283, 0.002881, 0.002581, 0.002529, 0.003212, 0.003555, 0.003212, 0.002482, 0.002138, 0.001692, 0.001211, 0.001748, 0.002349, 0.001786, 0.00283, 0.003246, 0.003512, 0.003963, 0.006533, 0.006078, 0.007555, 0.009294, 0.013265, 0.014783, 0.009401, 0.006142, 0.004513, 0.006567, 0.006619, 0.005992, 0.006039, 0.009483, 0.006988, 0.00558, 0.008075, 0.005683, 0.004577, 0.005011, 0.003607, 0.002435, 0.00246, 0.002881, 0.002727, 0.002336, 0.002194, 0.002138, 0.00292, 0.00359, 0.00359, 0.004483, 0.005683, 0.006894, 0.006619, 0.007091, 0.009294, 0.009865, 0.013821, 0.018106, 0.022306, 0.027463, 0.042364, 0.067594, 0.048328, 0.048328, 0.030003, 0.071867, 0.073402, 0.079919, 0.051831, 0.024393, 0.026338, 0.014315, 0.020876, 0.010372, 0.008723, 0.008804, 0.008804, 0.008624, 0.010509, 0.008156, 0.007259, 0.005872, 0.005799, 0.004611, 0.00407, 0.004736, 0.003212, 0.00316, 0.002976, 0.002881, 0.003924, 0.003804, 0.003727, 0.003366, 0.003431, 0.004161, 0.003341, 0.00225, 0.001541, 0.001499, 0.002194, 0.002976, 0.00292, 0.003298, 0.004736, 0.005734, 0.007555, 0.008276, 0.007555, 0.008723, 0.011518, 0.011518, 0.010926, 0.020876, 0.011903, 0.020876, 0.020876, 0.026892, 0.048328, 0.092881, 0.078022, 0.06312, 0.050641, 0.116183, 0.088832, 0.051831], '')</t>
  </si>
  <si>
    <t xml:space="preserve">F5RX12|F5RX12_9ENTR Uncharacterized protein OS=Enterobacter hormaechei ATCC 49162 </t>
  </si>
  <si>
    <t>([0.716283, 0.632174, 0.680603, 0.458154, 0.352862, 0.257454, 0.170161, 0.232838, 0.17593, 0.120615, 0.083462, 0.116183, 0.067594, 0.100716, 0.073402, 0.074921, 0.073402, 0.058088, 0.03976, 0.044297, 0.025316, 0.015694, 0.0198, 0.017797, 0.029376, 0.026892, 0.025316, 0.051831, 0.046336, 0.081712, 0.069024, 0.059222, 0.041405, 0.055536, 0.055536, 0.055536, 0.036378, 0.023963, 0.022667, 0.021381, 0.011106, 0.014586], '')</t>
  </si>
  <si>
    <t xml:space="preserve">F5RX16|F5RX16_9ENTR Maltose operon periplasmic protein OS=Enterobacter hormaechei ATCC 49162 </t>
  </si>
  <si>
    <t>([0.054297, 0.034068, 0.048328, 0.050641, 0.0704, 0.048328, 0.035586, 0.038042, 0.028695, 0.030611, 0.049374, 0.049374, 0.032677, 0.041405, 0.021816, 0.018415, 0.020876, 0.022306, 0.035586, 0.021816, 0.022667, 0.045352, 0.078022, 0.088832, 0.111485, 0.109221, 0.139895, 0.17593, 0.236433, 0.281712, 0.222385, 0.222385, 0.222385, 0.257454, 0.222385, 0.25406, 0.295083, 0.281712, 0.275179, 0.194234, 0.219301, 0.295083, 0.295083, 0.219301, 0.225814, 0.229226, 0.229226, 0.26085, 0.301917, 0.275179, 0.31487, 0.41194, 0.387226, 0.335645, 0.36309, 0.36309, 0.444081, 0.436924, 0.433034, 0.51388, 0.497853, 0.622677, 0.525368, 0.525368, 0.613573, 0.5017, 0.490133, 0.494003, 0.538167, 0.454136, 0.414856, 0.377384, 0.26085, 0.25031, 0.264545, 0.301917, 0.301917, 0.31487, 0.225814, 0.219301, 0.247041, 0.247041, 0.236433, 0.229226, 0.203355, 0.137348, 0.196879, 0.200174, 0.219301, 0.134866, 0.203355, 0.229226, 0.271506, 0.387226, 0.387226, 0.390993, 0.25031, 0.25406, 0.271506, 0.377384, 0.311707, 0.219301, 0.21291, 0.144935, 0.229226, 0.236433, 0.324872, 0.288399, 0.295083, 0.308712, 0.370445, 0.328603, 0.229226, 0.134866, 0.155435, 0.158265, 0.232838, 0.25406, 0.18812, 0.158265, 0.090864, 0.139895, 0.219301, 0.339168, 0.414856, 0.332115, 0.295083, 0.278302, 0.281712, 0.298791, 0.275179, 0.203355, 0.25406, 0.359901, 0.401658, 0.332115, 0.342579, 0.25406, 0.342579, 0.480142, 0.450668, 0.468512, 0.461924, 0.450668, 0.4292, 0.422041, 0.401658, 0.346032, 0.291804, 0.25406, 0.179055, 0.098513, 0.15284, 0.142424, 0.158265, 0.209395, 0.26085, 0.18812, 0.271506, 0.278302, 0.25406, 0.288399, 0.349426, 0.278302, 0.206376, 0.21291, 0.247041, 0.301917, 0.380708, 0.41194, 0.390993, 0.422041, 0.525368, 0.517562, 0.517562, 0.490133, 0.51388, 0.490133, 0.497853, 0.517562, 0.521092, 0.422041, 0.447574, 0.472492, 0.59014, 0.575842, 0.521092, 0.497853, 0.541878, 0.553315, 0.59917, 0.733139, 0.771762, 0.694846, 0.575842, 0.562014, 0.480142, 0.458154, 0.401658, 0.461924, 0.433034, 0.433034, 0.521092, 0.458154, 0.440853, 0.408655, 0.422041, 0.384043, 0.318242, 0.311707, 0.339168, 0.268042, 0.161087, 0.161087, 0.219301, 0.301917, 0.308712, 0.408655, 0.414856, 0.509769, 0.450668, 0.450668, 0.380708, 0.384043, 0.42561, 0.4292, 0.40511, 0.433034, 0.541878, 0.541878, 0.454136, 0.394753, 0.436924, 0.585406, 0.549308, 0.517562, 0.490133, 0.529623, 0.465241, 0.436924, 0.377384, 0.468512, 0.436924, 0.529623, 0.534167, 0.509769, 0.5017, 0.497853, 0.549308, 0.549308, 0.557691, 0.58069, 0.63748, 0.694846, 0.653063, 0.712013, 0.750527, 0.685117, 0.521092, 0.570702, 0.626927, 0.626927, 0.490133, 0.517562, 0.5017, 0.472492, 0.422041, 0.42561, 0.468512, 0.450668, 0.4292, 0.4292, 0.505461, 0.486429, 0.447574, 0.380708, 0.359901, 0.295083, 0.308712, 0.41194, 0.418646, 0.374039, 0.422041, 0.517562, 0.450668, 0.433034, 0.458154, 0.517562, 0.525368, 0.480142, 0.490133, 0.472492, 0.534167, 0.418646, 0.342579, 0.36309, 0.42561, 0.374039, 0.433034, 0.497853, 0.480142, 0.461924, 0.472492, 0.433034, 0.401658, 0.461924, 0.440853, 0.422041, 0.390993, 0.356642, 0.370445, 0.31487], '')</t>
  </si>
  <si>
    <t>[59, 61, 62, 63, 64, 65, 68, 172, 173, 174, 176, 179, 180, 184, 185, 186, 188, 189, 190, 191, 192, 193, 194, 195, 202, 219, 228, 229, 233, 234, 235, 237, 243, 244, 245, 246, 248, 249, 250, 251, 252, 253, 254, 255, 256, 257, 258, 259, 260, 261, 263, 264, 272, 283, 287, 288, 292]</t>
  </si>
  <si>
    <t xml:space="preserve">F5RX18|F5RX18_9ENTR Maltose ABC superfamily ATP binding cassette transporter, ABC protein OS=Enterobacter hormaechei ATCC 49162 </t>
  </si>
  <si>
    <t>([0.209395, 0.196879, 0.111485, 0.139895, 0.185198, 0.142424, 0.109221, 0.085092, 0.10481, 0.125101, 0.158265, 0.120615, 0.155435, 0.096677, 0.15284, 0.083462, 0.142424, 0.15284, 0.144935, 0.219301, 0.122885, 0.083462, 0.067594, 0.06184, 0.040537, 0.037156, 0.071867, 0.106997, 0.155435, 0.111485, 0.11371, 0.10481, 0.17593, 0.170161, 0.17593, 0.10481, 0.179055, 0.144935, 0.076542, 0.06312, 0.056825, 0.067594, 0.111485, 0.167087, 0.179055, 0.25406, 0.25406, 0.219301, 0.232838, 0.155435, 0.122885, 0.0704, 0.0704, 0.074921, 0.074921, 0.125101, 0.161087, 0.170161, 0.21291, 0.206376, 0.275179, 0.308712, 0.359901, 0.36309, 0.356642, 0.450668, 0.370445, 0.370445, 0.335645, 0.25406, 0.225814, 0.342579, 0.440853, 0.346032, 0.30533, 0.21291, 0.134866, 0.194234, 0.18812, 0.111485, 0.18812, 0.106997, 0.0704, 0.094817, 0.092881, 0.073402, 0.074921, 0.058088, 0.058088, 0.041405, 0.066181, 0.076542, 0.060549, 0.060549, 0.086953, 0.10481, 0.167087, 0.268042, 0.239899, 0.147574, 0.236433, 0.243554, 0.31487, 0.275179, 0.271506, 0.264545, 0.225814, 0.196879, 0.321458, 0.25031, 0.25031, 0.257454, 0.257454, 0.25406, 0.264545, 0.209395, 0.137348, 0.15008, 0.139895, 0.134866, 0.25031, 0.236433, 0.196879, 0.125101, 0.185198, 0.17593, 0.170161, 0.243554, 0.281712, 0.275179, 0.349426, 0.36309, 0.321458, 0.308712, 0.342579, 0.335645, 0.433034, 0.4292, 0.342579, 0.30533, 0.321458, 0.321458, 0.324872, 0.284882, 0.26085, 0.179055, 0.116183, 0.122885, 0.127496, 0.147574, 0.086953, 0.085092, 0.142424, 0.106997, 0.194234, 0.167087, 0.139895, 0.079919, 0.137348, 0.134866, 0.164327, 0.122885, 0.10481, 0.054297, 0.092881, 0.098513, 0.158265, 0.239899, 0.15008, 0.147574, 0.125101, 0.196879, 0.125101, 0.11371, 0.182256, 0.179055, 0.17593, 0.122885, 0.120615, 0.076542, 0.125101, 0.129801, 0.173081, 0.17593, 0.200174, 0.200174, 0.271506, 0.232838, 0.239899, 0.243554, 0.203355, 0.216401, 0.21291, 0.206376, 0.144935, 0.094817, 0.051831, 0.071867, 0.109221, 0.179055, 0.25031, 0.170161, 0.137348, 0.132295, 0.081712, 0.127496, 0.120615, 0.167087, 0.127496, 0.132295, 0.129801, 0.090864, 0.090864, 0.050641, 0.11371, 0.144935, 0.219301, 0.308712, 0.18812, 0.15008, 0.127496, 0.129801, 0.10481, 0.067594, 0.067594, 0.106997, 0.127496, 0.127496, 0.083462, 0.15008, 0.071867, 0.071867, 0.144935, 0.086953, 0.144935, 0.074921, 0.096677, 0.073402, 0.078022, 0.125101, 0.106997, 0.137348, 0.139895, 0.167087, 0.268042, 0.194234, 0.206376, 0.111485, 0.132295, 0.173081, 0.158265, 0.271506, 0.36309, 0.26085, 0.236433, 0.158265, 0.257454, 0.179055, 0.219301, 0.209395, 0.209395, 0.321458, 0.232838, 0.236433, 0.239899, 0.236433, 0.284882, 0.281712, 0.332115, 0.30533, 0.206376, 0.206376, 0.125101, 0.122885, 0.206376, 0.321458, 0.418646, 0.301917, 0.291804, 0.308712, 0.308712, 0.342579, 0.236433, 0.281712, 0.291804, 0.291804, 0.301917, 0.243554, 0.243554, 0.278302, 0.291804, 0.30533, 0.308712, 0.328603, 0.257454, 0.243554, 0.232838, 0.15008, 0.229226, 0.321458, 0.30533, 0.31487, 0.311707, 0.311707, 0.346032, 0.239899, 0.318242, 0.216401, 0.328603, 0.288399, 0.196879, 0.185198, 0.257454, 0.268042, 0.257454, 0.26085, 0.164327, 0.158265, 0.236433, 0.247041, 0.257454, 0.179055, 0.116183, 0.0704, 0.081712, 0.085092, 0.15284, 0.15284, 0.209395, 0.194234, 0.132295, 0.191378, 0.122885, 0.120615, 0.069024, 0.134866, 0.222385, 0.324872, 0.321458, 0.247041, 0.243554, 0.155435, 0.137348, 0.191378, 0.281712, 0.366687, 0.356642, 0.352862, 0.328603, 0.278302, 0.264545, 0.359901, 0.298791, 0.390993, 0.387226, 0.486429, 0.486429, 0.454136, 0.370445, 0.352862, 0.41194, 0.380708, 0.454136, 0.575842, 0.56648, 0.521092, 0.468512, 0.436924, 0.380708], '')</t>
  </si>
  <si>
    <t>[363, 364, 365]</t>
  </si>
  <si>
    <t xml:space="preserve">F5RX19|F5RX19_9ENTR Uncharacterized protein OS=Enterobacter hormaechei ATCC 49162 </t>
  </si>
  <si>
    <t>([0.685117, 0.483068, 0.468512, 0.5017, 0.557691, 0.4292, 0.458154, 0.390993, 0.308712, 0.308712, 0.328603, 0.332115, 0.36309, 0.41194, 0.339168, 0.384043, 0.370445, 0.387226, 0.374039, 0.281712, 0.284882, 0.268042, 0.380708, 0.433034, 0.458154, 0.41194, 0.51388, 0.505461, 0.632174, 0.657645, 0.699094, 0.712013, 0.775545, 0.750527, 0.724957, 0.808535, 0.795062, 0.675549, 0.653063, 0.666105, 0.675549, 0.720929, 0.741537, 0.741537, 0.671169, 0.618285, 0.642678, 0.632174, 0.622677, 0.557691, 0.680603, 0.653063, 0.618285, 0.534167, 0.497853], '')</t>
  </si>
  <si>
    <t>[0, 3, 4, 26, 27, 28, 29, 30, 31, 32, 33, 34, 35, 36, 37, 38, 39, 40, 41, 42, 43, 44, 45, 46, 47, 48, 49, 50, 51, 52, 53]</t>
  </si>
  <si>
    <t xml:space="preserve">F5RX22|F5RX22_9ENTR Maltose/maltodextrin ABC superfamily ATP binding cassette transporter, permease protein OS=Enterobacter hormaechei ATCC 49162 </t>
  </si>
  <si>
    <t>([0.15284, 0.196879, 0.094817, 0.046336, 0.044297, 0.064632, 0.079919, 0.045352, 0.060549, 0.037156, 0.024826, 0.018415, 0.011518, 0.009187, 0.01078, 0.009015, 0.005734, 0.004775, 0.003366, 0.003512, 0.002503, 0.002512, 0.002138, 0.002327, 0.002276, 0.002276, 0.001481, 0.001481, 0.00146, 0.001481, 0.002078, 0.0028, 0.00407, 0.003924, 0.004736, 0.005503, 0.006142, 0.008723, 0.007177, 0.007555, 0.007555, 0.01204, 0.023963, 0.016826, 0.025762, 0.025316, 0.038042, 0.076542, 0.038042, 0.078022, 0.037156, 0.030003, 0.016021, 0.014586, 0.014783, 0.018106, 0.010926, 0.012491, 0.01227, 0.017138, 0.036378, 0.030003, 0.028695, 0.015344, 0.032017, 0.03976, 0.100716, 0.102787, 0.043307, 0.106997, 0.060549, 0.059222, 0.038042, 0.037156, 0.019401, 0.022667, 0.025316, 0.043307, 0.021816, 0.022667, 0.018106, 0.013613, 0.014315, 0.008624, 0.012727, 0.009977, 0.006194, 0.005734, 0.003757, 0.004431, 0.004247, 0.003924, 0.00543, 0.007877, 0.012727, 0.016528, 0.023963, 0.011903, 0.010131, 0.008409, 0.007177, 0.00962, 0.009096, 0.008895, 0.008075, 0.008723, 0.010131, 0.017797, 0.013821, 0.026892, 0.022667, 0.011669, 0.020522, 0.021381, 0.014586, 0.008723, 0.007091, 0.005249, 0.007877, 0.007422, 0.007422, 0.00962, 0.008156, 0.007555, 0.005318, 0.008156, 0.005223, 0.004135, 0.003607, 0.003014, 0.002035, 0.002529, 0.002581, 0.001649, 0.001709, 0.002194, 0.002194, 0.00316, 0.004775, 0.003341, 0.003109, 0.004976, 0.003079, 0.00246, 0.003212, 0.003212, 0.003431, 0.004835, 0.006142, 0.006988, 0.010131, 0.011518, 0.008723, 0.00777, 0.010926, 0.006988, 0.004976, 0.006988, 0.006988, 0.004689, 0.005932, 0.005378, 0.004835, 0.005683, 0.005799, 0.005992, 0.005734, 0.00543, 0.005249, 0.003804, 0.00246, 0.002623, 0.003555, 0.003478, 0.00543, 0.006142, 0.008804, 0.008624, 0.009401, 0.010372, 0.014586, 0.014315, 0.025316, 0.014075, 0.024826, 0.048328, 0.033407, 0.078022, 0.096677, 0.048328, 0.106997, 0.182256, 0.069024, 0.067594, 0.071867, 0.036378, 0.018787, 0.01078, 0.023534, 0.011106, 0.009865, 0.008624, 0.011518, 0.007495, 0.007555, 0.006194, 0.004775, 0.004247, 0.002662, 0.001602, 0.001597, 0.001533, 0.001112, 0.001202, 0.000936, 0.001267, 0.001103, 0.001649, 0.002606, 0.001743, 0.0028, 0.002211, 0.002503, 0.00225, 0.002327, 0.002327, 0.001778, 0.00246, 0.003431, 0.003924, 0.006039, 0.008624, 0.006039, 0.010131, 0.010672, 0.01078, 0.009187, 0.016257, 0.011106, 0.010221, 0.016528, 0.008804, 0.008075, 0.010131, 0.011903, 0.022306, 0.049374, 0.049374, 0.024393, 0.013016, 0.020522, 0.020522, 0.010509, 0.014586, 0.010926, 0.015344, 0.015344, 0.015694, 0.009483, 0.01204, 0.009728, 0.006374, 0.010372, 0.010131, 0.009977, 0.006619, 0.005011, 0.003298, 0.003366, 0.003405, 0.003963, 0.00407, 0.003864, 0.004388, 0.003671, 0.003246, 0.003821, 0.004388, 0.003997, 0.005872, 0.00515, 0.005872, 0.008624, 0.005734, 0.008624, 0.008156, 0.009294, 0.01078, 0.017797, 0.027463, 0.049374, 0.054297, 0.036378, 0.024826, 0.048328, 0.11371], '')</t>
  </si>
  <si>
    <t xml:space="preserve">F5RX24|F5RX24_9ENTR Protein of hypothetical function DUF940, membrane lipoprotein OS=Enterobacter hormaechei ATCC 49162 </t>
  </si>
  <si>
    <t>([0.035586, 0.024826, 0.017447, 0.015694, 0.021381, 0.023534, 0.025316, 0.020165, 0.025316, 0.026892, 0.038858, 0.05306, 0.031287, 0.038858, 0.029376, 0.058088, 0.05306, 0.088832, 0.106997, 0.134866, 0.203355, 0.229226, 0.31487, 0.288399, 0.346032, 0.349426, 0.321458, 0.352862, 0.356642, 0.284882, 0.328603, 0.31487, 0.342579, 0.433034, 0.370445, 0.40511, 0.324872, 0.377384, 0.377384, 0.370445, 0.374039, 0.384043, 0.30533, 0.284882, 0.311707, 0.324872, 0.232838, 0.291804, 0.30533, 0.390993, 0.483068, 0.483068, 0.384043, 0.352862, 0.257454, 0.200174, 0.194234, 0.209395, 0.236433, 0.179055, 0.173081, 0.11371, 0.050641, 0.100716, 0.054297, 0.055536, 0.058088, 0.10481, 0.10481, 0.059222, 0.054297, 0.028107, 0.026338, 0.051831, 0.035586, 0.066181, 0.116183, 0.11371, 0.147574, 0.090864, 0.125101, 0.111485, 0.125101, 0.232838, 0.17593, 0.170161, 0.236433, 0.216401, 0.225814, 0.236433, 0.318242, 0.229226, 0.31487, 0.328603, 0.308712, 0.335645, 0.225814, 0.236433, 0.18812, 0.170161, 0.182256, 0.18812, 0.129801, 0.10481, 0.109221, 0.144935, 0.239899, 0.167087, 0.096677, 0.067594, 0.074921, 0.079919, 0.094817, 0.096677, 0.06184, 0.064632, 0.066181, 0.122885, 0.122885, 0.111485, 0.118441, 0.17593, 0.179055, 0.25031, 0.271506, 0.15284, 0.147574, 0.129801, 0.216401, 0.232838, 0.206376, 0.137348, 0.106997, 0.144935, 0.142424, 0.164327, 0.090864, 0.109221, 0.132295, 0.06184, 0.106997, 0.054297, 0.051831, 0.030611, 0.030611, 0.030003, 0.059222, 0.028107, 0.034068, 0.018787, 0.019109, 0.028695, 0.041405, 0.047319, 0.049374, 0.056825, 0.046336, 0.085092, 0.092881, 0.092881, 0.092881, 0.054297, 0.10481, 0.06184, 0.098513, 0.10481, 0.15284, 0.094817, 0.11371, 0.066181, 0.111485, 0.182256, 0.194234, 0.18812, 0.122885, 0.132295, 0.120615, 0.142424, 0.147574, 0.134866, 0.073402, 0.15284, 0.216401, 0.232838, 0.335645, 0.298791, 0.18812, 0.191378, 0.275179, 0.374039, 0.436924, 0.433034, 0.346032, 0.225814, 0.232838, 0.321458, 0.247041, 0.271506, 0.21291, 0.225814, 0.236433, 0.339168, 0.225814, 0.239899, 0.25406, 0.167087, 0.21291, 0.236433, 0.236433, 0.167087, 0.161087, 0.118441, 0.132295, 0.194234, 0.311707, 0.321458, 0.236433, 0.295083, 0.295083, 0.398279, 0.278302, 0.247041, 0.216401, 0.31487, 0.222385, 0.21291, 0.30533, 0.298791, 0.370445, 0.370445, 0.342579, 0.339168, 0.370445, 0.352862, 0.328603, 0.243554, 0.158265, 0.236433, 0.18812, 0.17593, 0.17593, 0.17593, 0.179055, 0.18812, 0.147574, 0.229226, 0.15284, 0.139895, 0.094817, 0.106997, 0.111485, 0.191378, 0.191378, 0.25031, 0.185198, 0.173081, 0.155435, 0.225814, 0.142424, 0.194234, 0.134866, 0.127496, 0.216401, 0.26085, 0.161087, 0.222385, 0.222385, 0.25406, 0.257454, 0.36309, 0.352862, 0.278302, 0.295083, 0.291804, 0.30533, 0.40511, 0.447574, 0.59508, 0.59014, 0.618285, 0.626927, 0.76285, 0.779859, 0.808535, 0.805026, 0.901269, 0.874069, 0.791621, 0.745909, 0.759478, 0.728858, 0.724957, 0.745909, 0.653063, 0.608892, 0.608892, 0.58069, 0.497853, 0.472492, 0.408655, 0.418646, 0.401658, 0.301917, 0.301917, 0.25031, 0.243554, 0.173081, 0.173081, 0.25031, 0.356642, 0.339168, 0.26085, 0.271506, 0.332115, 0.384043, 0.408655, 0.401658, 0.398279, 0.398279, 0.318242, 0.324872, 0.398279, 0.40511, 0.490133, 0.486429, 0.447574, 0.440853, 0.436924, 0.454136, 0.458154, 0.42561, 0.4292, 0.525368, 0.517562, 0.4292, 0.447574, 0.444081, 0.41194, 0.418646, 0.490133, 0.486429, 0.486429, 0.447574, 0.461924, 0.461924, 0.377384, 0.468512, 0.486429, 0.575842, 0.490133, 0.476583, 0.480142, 0.401658, 0.384043, 0.324872, 0.408655, 0.408655, 0.42561, 0.447574, 0.359901, 0.377384, 0.384043, 0.472492, 0.521092, 0.444081, 0.436924, 0.517562, 0.5017, 0.490133, 0.5017, 0.525368, 0.5017, 0.494003, 0.505461, 0.5017, 0.56648, 0.56648, 0.468512, 0.468512, 0.472492, 0.570702, 0.59508, 0.59508, 0.553315, 0.545602, 0.642678, 0.642678, 0.653063, 0.538167, 0.454136, 0.450668, 0.505461, 0.529623, 0.465241, 0.557691, 0.608892, 0.538167, 0.468512, 0.585406, 0.58069, 0.58069, 0.56648, 0.545602, 0.653063, 0.653063, 0.509769, 0.418646, 0.335645, 0.332115, 0.398279, 0.468512, 0.454136, 0.36309, 0.377384, 0.332115, 0.321458, 0.209395, 0.278302, 0.36309, 0.271506, 0.18812, 0.200174, 0.203355, 0.191378, 0.132295, 0.132295, 0.219301, 0.318242, 0.41194, 0.414856, 0.318242, 0.243554, 0.206376, 0.225814, 0.222385, 0.247041, 0.247041, 0.298791, 0.243554, 0.18812, 0.25406, 0.295083, 0.295083, 0.209395, 0.122885, 0.120615, 0.125101, 0.134866, 0.11371, 0.064632, 0.035586, 0.071867, 0.116183, 0.144935, 0.209395, 0.137348, 0.118441, 0.118441, 0.147574, 0.120615, 0.120615, 0.125101, 0.158265, 0.090864, 0.15008, 0.239899, 0.194234, 0.200174, 0.122885, 0.125101, 0.200174, 0.301917, 0.324872, 0.332115, 0.346032, 0.342579, 0.41194, 0.440853, 0.465241, 0.447574, 0.468512, 0.497853, 0.486429, 0.468512, 0.494003, 0.480142, 0.505461, 0.525368, 0.444081, 0.549308, 0.557691, 0.557691, 0.433034, 0.311707, 0.232838, 0.236433, 0.25406, 0.179055, 0.268042, 0.206376, 0.222385, 0.196879, 0.109221, 0.11371, 0.066181, 0.047319, 0.046336, 0.045352, 0.079919, 0.058088, 0.030611, 0.027463, 0.027463, 0.031287, 0.030611, 0.045352, 0.040537, 0.021816, 0.021816, 0.022667, 0.027463, 0.018415, 0.016257, 0.030003, 0.027463, 0.038858, 0.079919, 0.064632, 0.067594, 0.045352, 0.056825, 0.056825, 0.058088, 0.064632, 0.066181, 0.122885, 0.120615, 0.132295, 0.122885, 0.158265, 0.074921, 0.071867, 0.060549, 0.129801, 0.109221, 0.120615, 0.088832, 0.06184, 0.073402, 0.0704, 0.10481, 0.173081, 0.161087, 0.164327, 0.137348, 0.158265, 0.158265, 0.173081, 0.120615, 0.155435, 0.179055, 0.179055, 0.185198, 0.281712, 0.18812, 0.216401, 0.15008, 0.219301, 0.284882, 0.291804, 0.278302, 0.196879, 0.18812, 0.25406, 0.173081, 0.102787, 0.127496, 0.139895, 0.129801, 0.094817, 0.106997, 0.118441, 0.216401, 0.158265, 0.094817, 0.109221, 0.106997, 0.122885, 0.125101, 0.085092, 0.083462, 0.090864, 0.085092, 0.050641, 0.049374, 0.083462, 0.155435, 0.15008, 0.125101, 0.127496, 0.219301, 0.17593, 0.17593, 0.106997, 0.147574, 0.209395, 0.268042, 0.173081, 0.21291, 0.21291, 0.275179, 0.219301, 0.155435, 0.182256, 0.26085, 0.291804, 0.206376, 0.170161, 0.17593, 0.118441, 0.118441, 0.127496, 0.142424, 0.132295, 0.232838, 0.243554, 0.271506, 0.18812, 0.295083, 0.301917, 0.30533, 0.31487, 0.268042, 0.328603, 0.380708, 0.384043, 0.324872, 0.324872, 0.298791, 0.295083, 0.295083, 0.324872, 0.236433, 0.30533, 0.232838, 0.120615, 0.11371, 0.100716, 0.164327, 0.194234, 0.179055, 0.179055, 0.170161, 0.275179, 0.243554, 0.219301, 0.167087, 0.219301, 0.209395, 0.268042, 0.30533, 0.30533, 0.271506, 0.352862, 0.352862, 0.4292, 0.541878, 0.562014, 0.58069, 0.486429, 0.454136, 0.458154, 0.444081, 0.342579, 0.349426, 0.30533, 0.25406, 0.321458, 0.281712, 0.380708, 0.380708, 0.359901, 0.4292, 0.444081, 0.356642, 0.359901, 0.26085, 0.264545, 0.225814, 0.18812, 0.243554, 0.21291, 0.182256, 0.158265, 0.268042, 0.21291, 0.298791, 0.41194], '')</t>
  </si>
  <si>
    <t>[277, 278, 279, 280, 281, 282, 283, 284, 285, 286, 287, 288, 289, 290, 291, 292, 293, 294, 295, 296, 332, 333, 348, 363, 366, 367, 369, 370, 371, 373, 374, 375, 376, 380, 381, 382, 383, 384, 385, 386, 387, 388, 391, 392, 394, 395, 396, 398, 399, 400, 401, 402, 403, 404, 405, 486, 487, 489, 490, 491, 666, 667, 668]</t>
  </si>
  <si>
    <t xml:space="preserve">F5RX25|F5RX25_9ENTR Uncharacterized protein OS=Enterobacter hormaechei ATCC 49162 </t>
  </si>
  <si>
    <t>([0.018106, 0.028107, 0.0198, 0.023534, 0.033407, 0.064632, 0.045352, 0.050641, 0.034884, 0.046336, 0.050641, 0.064632, 0.066181, 0.054297, 0.092881, 0.109221, 0.059222, 0.092881, 0.134866, 0.216401, 0.298791, 0.339168, 0.342579, 0.461924, 0.490133, 0.497853, 0.380708, 0.468512, 0.51388, 0.59508, 0.59917, 0.648219, 0.541878, 0.454136, 0.545602, 0.458154, 0.458154, 0.562014, 0.562014, 0.557691, 0.541878, 0.458154, 0.414856, 0.41194, 0.374039, 0.284882, 0.191378, 0.268042, 0.268042, 0.225814, 0.194234, 0.122885, 0.11371, 0.18812, 0.26085, 0.25406, 0.301917, 0.370445, 0.30533, 0.243554, 0.185198, 0.200174, 0.281712, 0.30533, 0.31487, 0.321458, 0.387226, 0.40511, 0.324872, 0.298791, 0.321458, 0.311707, 0.398279, 0.401658, 0.308712, 0.284882, 0.284882, 0.31487, 0.324872, 0.40511, 0.440853, 0.483068, 0.483068, 0.447574, 0.42561, 0.418646, 0.321458, 0.36309, 0.436924, 0.433034, 0.461924, 0.468512, 0.562014, 0.476583, 0.483068, 0.541878, 0.5017, 0.490133, 0.418646, 0.408655, 0.394753, 0.418646, 0.41194, 0.394753, 0.359901, 0.398279, 0.321458, 0.4292, 0.444081, 0.461924, 0.56648, 0.494003, 0.486429, 0.414856, 0.468512, 0.480142, 0.521092, 0.59917, 0.622677, 0.741537, 0.73685, 0.632174, 0.653063, 0.642678, 0.666105, 0.622677, 0.608892, 0.604312, 0.476583, 0.36309, 0.377384, 0.335645, 0.40511, 0.436924, 0.497853, 0.529623, 0.444081, 0.433034, 0.366687, 0.31487, 0.288399, 0.209395, 0.209395, 0.191378, 0.18812, 0.203355, 0.295083, 0.288399, 0.359901, 0.486429, 0.461924, 0.433034, 0.494003, 0.490133, 0.454136, 0.476583, 0.40511, 0.444081, 0.436924, 0.41194, 0.370445, 0.384043, 0.483068, 0.59014, 0.59508, 0.5017, 0.387226, 0.384043, 0.390993, 0.366687, 0.349426, 0.468512, 0.461924, 0.342579, 0.31487, 0.222385, 0.155435, 0.158265, 0.11371, 0.134866, 0.222385, 0.301917, 0.284882, 0.275179, 0.275179, 0.271506, 0.321458, 0.4292, 0.370445, 0.342579, 0.284882, 0.17593, 0.17593, 0.173081, 0.25031, 0.275179, 0.284882, 0.359901, 0.447574, 0.490133, 0.486429, 0.476583, 0.468512, 0.380708, 0.295083, 0.182256, 0.134866, 0.158265, 0.073402, 0.090864, 0.116183, 0.17593, 0.167087, 0.088832, 0.094817, 0.092881, 0.078022, 0.073402, 0.073402, 0.06312, 0.047319, 0.043307, 0.034884, 0.038858, 0.038042, 0.038042, 0.073402, 0.102787, 0.060549, 0.069024, 0.090864, 0.083462, 0.048328, 0.109221, 0.203355, 0.173081, 0.15284, 0.15008, 0.222385, 0.173081, 0.137348, 0.206376, 0.15008, 0.15284, 0.094817], '')</t>
  </si>
  <si>
    <t>[28, 29, 30, 31, 32, 34, 37, 38, 39, 40, 92, 95, 96, 110, 116, 117, 118, 119, 120, 121, 122, 123, 124, 125, 126, 127, 135, 163, 164, 165]</t>
  </si>
  <si>
    <t xml:space="preserve">F5RX26|F5RX26_9ENTR Lipoprotein OS=Enterobacter hormaechei ATCC 49162 </t>
  </si>
  <si>
    <t>([0.011106, 0.009096, 0.007555, 0.010372, 0.011903, 0.010221, 0.013613, 0.015078, 0.020522, 0.027463, 0.034884, 0.044297, 0.026892, 0.026892, 0.021816, 0.025316, 0.026892, 0.026892, 0.049374, 0.086953, 0.085092, 0.076542, 0.125101, 0.194234, 0.222385, 0.25406, 0.268042, 0.275179, 0.219301, 0.219301, 0.229226, 0.243554, 0.264545, 0.268042, 0.271506, 0.284882, 0.25031, 0.366687, 0.366687, 0.324872, 0.324872, 0.414856, 0.42561, 0.390993, 0.394753, 0.278302, 0.288399, 0.36309, 0.359901, 0.483068, 0.486429, 0.390993, 0.281712, 0.203355, 0.222385, 0.15008, 0.125101, 0.086953, 0.074921, 0.139895, 0.170161, 0.17593, 0.173081, 0.264545, 0.291804, 0.200174, 0.219301, 0.209395, 0.203355, 0.21291, 0.185198, 0.158265, 0.229226, 0.247041, 0.247041, 0.308712, 0.394753, 0.414856, 0.517562, 0.497853, 0.401658, 0.328603, 0.321458, 0.318242, 0.232838, 0.167087, 0.25406, 0.31487, 0.324872, 0.332115, 0.243554, 0.164327, 0.200174, 0.144935, 0.225814, 0.298791, 0.216401, 0.191378, 0.206376, 0.219301, 0.26085, 0.26085, 0.243554, 0.243554, 0.278302, 0.370445, 0.454136, 0.374039, 0.311707, 0.311707, 0.30533, 0.36309, 0.440853, 0.335645, 0.401658, 0.384043, 0.370445, 0.418646, 0.447574, 0.342579, 0.335645, 0.311707, 0.390993, 0.465241, 0.476583, 0.377384, 0.359901, 0.275179, 0.328603, 0.387226, 0.356642, 0.349426, 0.366687, 0.370445, 0.36309, 0.359901, 0.278302, 0.288399, 0.321458, 0.31487, 0.414856, 0.408655, 0.335645, 0.324872, 0.275179, 0.275179, 0.328603, 0.342579, 0.436924, 0.458154, 0.461924, 0.422041, 0.418646, 0.366687, 0.288399, 0.394753, 0.408655, 0.490133, 0.422041, 0.418646, 0.42561, 0.422041, 0.42561, 0.468512, 0.476583, 0.454136, 0.454136, 0.468512, 0.458154, 0.349426, 0.268042, 0.206376, 0.271506, 0.288399, 0.352862, 0.436924, 0.433034, 0.346032, 0.346032, 0.40511, 0.401658, 0.324872, 0.324872, 0.239899, 0.18812, 0.191378, 0.25406, 0.25406, 0.155435, 0.094817, 0.18812, 0.216401, 0.264545, 0.26085, 0.25031, 0.17593, 0.118441, 0.111485, 0.15284, 0.142424, 0.134866, 0.134866, 0.170161, 0.139895, 0.191378, 0.247041, 0.209395, 0.200174, 0.158265, 0.25406, 0.374039, 0.275179], '')</t>
  </si>
  <si>
    <t>[78]</t>
  </si>
  <si>
    <t xml:space="preserve">F5RX27|F5RX27_9ENTR Exopolysaccharide production protein YjbE OS=Enterobacter hormaechei ATCC 49162 </t>
  </si>
  <si>
    <t>([0.015344, 0.023087, 0.025316, 0.020876, 0.023087, 0.024826, 0.034068, 0.044297, 0.041405, 0.030611, 0.032677, 0.032017, 0.043307, 0.033407, 0.049374, 0.054297, 0.088832, 0.109221, 0.137348, 0.182256, 0.206376, 0.275179, 0.247041, 0.247041, 0.308712, 0.335645, 0.335645, 0.332115, 0.301917, 0.346032, 0.4292, 0.458154, 0.490133, 0.414856, 0.433034, 0.414856, 0.468512, 0.465241, 0.398279, 0.384043, 0.41194, 0.41194, 0.384043, 0.366687, 0.398279, 0.346032, 0.321458, 0.291804, 0.264545, 0.264545, 0.268042, 0.268042, 0.271506, 0.268042, 0.31487, 0.342579, 0.342579, 0.352862, 0.359901, 0.387226, 0.440853, 0.444081, 0.450668, 0.486429, 0.545602, 0.549308, 0.618285, 0.657645, 0.73685, 0.791621, 0.827927, 0.827927, 0.83125, 0.837511, 0.846163, 0.823549, 0.83125, 0.84206, 0.827927, 0.827927], '')</t>
  </si>
  <si>
    <t>[64, 65, 66, 67, 68, 69, 70, 71, 72, 73, 74, 75, 76, 77, 78, 79]</t>
  </si>
  <si>
    <t xml:space="preserve">F5RX30|F5RX30_9ENTR BASS family bile acid:sodium (Na+) symporter OS=Enterobacter hormaechei ATCC 49162 </t>
  </si>
  <si>
    <t>([0.00407, 0.003014, 0.003298, 0.002623, 0.002276, 0.001855, 0.002503, 0.002396, 0.002117, 0.002327, 0.001808, 0.00152, 0.002336, 0.002529, 0.00292, 0.004388, 0.002688, 0.002705, 0.003804, 0.00407, 0.003701, 0.00558, 0.005623, 0.004976, 0.007259, 0.011106, 0.011106, 0.007645, 0.008156, 0.008156, 0.006421, 0.008002, 0.007555, 0.007259, 0.00543, 0.00543, 0.004135, 0.006245, 0.004388, 0.004431, 0.004414, 0.004611, 0.004431, 0.004135, 0.005318, 0.005249, 0.003963, 0.003924, 0.005378, 0.006701, 0.010926, 0.015694, 0.026338, 0.038042, 0.028107, 0.032017, 0.031287, 0.024393, 0.011669, 0.011518, 0.010926, 0.011106, 0.007031, 0.005086, 0.006482, 0.007031, 0.004775, 0.005378, 0.006482, 0.004513, 0.003212, 0.002035, 0.002035, 0.00146, 0.001675, 0.001211, 0.001434, 0.001159, 0.001936, 0.003366, 0.004835, 0.003555, 0.004976, 0.006142, 0.008156, 0.008156, 0.005623, 0.005683, 0.004921, 0.005734, 0.008409, 0.009015, 0.011669, 0.014586, 0.020522, 0.028695, 0.054297, 0.051831, 0.088832, 0.040537, 0.023087, 0.010926, 0.010672, 0.007177, 0.007177, 0.007315, 0.009187, 0.014586, 0.016528, 0.020522, 0.011518, 0.011669, 0.011669, 0.016021, 0.009096, 0.009096, 0.008723, 0.007422, 0.007495, 0.007422, 0.006795, 0.006194, 0.009401, 0.010372, 0.009728, 0.009728, 0.009977, 0.011342, 0.007031, 0.006482, 0.007877, 0.013016, 0.008156, 0.007422, 0.005378, 0.008624, 0.007259, 0.007315, 0.006567, 0.006795, 0.004976, 0.007495, 0.007555, 0.005223, 0.006894, 0.008723, 0.006988, 0.004736, 0.004388, 0.004315, 0.004388, 0.004358, 0.002881, 0.003177, 0.003461, 0.00316, 0.003276, 0.002555, 0.00225, 0.002327, 0.002211, 0.002035, 0.001434, 0.001305, 0.001936, 0.001967, 0.001649, 0.00152, 0.002435, 0.002512, 0.002727, 0.003014, 0.002976, 0.003701, 0.003701, 0.00515, 0.008525, 0.005378, 0.005623, 0.007091, 0.008895, 0.005734, 0.008156, 0.009096, 0.010221, 0.008075, 0.00543, 0.00543, 0.007177, 0.004577, 0.003177, 0.003997, 0.004577, 0.003555, 0.003177, 0.00359, 0.003298, 0.002976, 0.003607, 0.004921, 0.004513, 0.003701, 0.004835, 0.004835, 0.004483, 0.005872, 0.004736, 0.005378, 0.005872, 0.004736, 0.005249, 0.006567, 0.004689, 0.004247, 0.003924, 0.005086, 0.006142, 0.006482, 0.004577, 0.005223, 0.003804, 0.002688, 0.003864, 0.004388, 0.003212, 0.003109, 0.003109, 0.004483, 0.005872, 0.00543, 0.00515, 0.006567, 0.004976, 0.007495, 0.011106, 0.019401, 0.020522, 0.013265, 0.013016, 0.025762, 0.014315, 0.020522, 0.0198, 0.023087, 0.014586, 0.026338, 0.034884, 0.037156, 0.041405, 0.03976, 0.078022, 0.092881, 0.071867, 0.127496, 0.088832, 0.038042, 0.038858, 0.036378, 0.028107, 0.014586, 0.008156, 0.012491, 0.018106, 0.019401, 0.013821, 0.017447, 0.010672, 0.016021, 0.015078, 0.011518, 0.008002, 0.00543, 0.007495, 0.006619, 0.005872, 0.006619, 0.009977, 0.006988, 0.006795, 0.009728, 0.016021, 0.018415, 0.011106, 0.008624, 0.013016, 0.00962, 0.008409, 0.01227, 0.010672, 0.01078, 0.015694, 0.015344, 0.034884, 0.034884, 0.06312, 0.129801, 0.129801, 0.125101, 0.225814, 0.194234, 0.134866, 0.139895, 0.243554, 0.342579, 0.370445, 0.356642, 0.468512, 0.570702, 0.56648, 0.562014, 0.545602, 0.472492, 0.680603, 0.632174], '')</t>
  </si>
  <si>
    <t>[307, 308, 309, 310, 312, 313]</t>
  </si>
  <si>
    <t xml:space="preserve">F5RX31|F5RX31_9ENTR DUF3811 domain-containing protein OS=Enterobacter hormaechei ATCC 49162 </t>
  </si>
  <si>
    <t>([0.754692, 0.759478, 0.775545, 0.750527, 0.76285, 0.788093, 0.798249, 0.805026, 0.741537, 0.745909, 0.754692, 0.707965, 0.657645, 0.657645, 0.618285, 0.59014, 0.671169, 0.585406, 0.553315, 0.575842, 0.58069, 0.604312, 0.604312, 0.534167, 0.553315, 0.56648, 0.534167, 0.529623, 0.525368, 0.613573, 0.626927, 0.570702, 0.642678, 0.712013, 0.716283, 0.613573, 0.553315, 0.549308, 0.626927, 0.575842, 0.534167, 0.517562, 0.525368, 0.534167, 0.608892, 0.59014, 0.549308, 0.549308, 0.545602, 0.549308, 0.51388, 0.5017, 0.549308, 0.486429, 0.486429, 0.483068, 0.570702, 0.671169, 0.653063, 0.553315, 0.622677, 0.690604, 0.707965, 0.671169, 0.666105, 0.63748, 0.657645, 0.570702, 0.59917, 0.490133, 0.494003, 0.494003, 0.494003, 0.494003, 0.557691, 0.58069, 0.585406, 0.58069, 0.56648, 0.59508, 0.680603, 0.671169, 0.604312, 0.59014, 0.604312, 0.58069, 0.59014, 0.56648, 0.724957, 0.703578], '')</t>
  </si>
  <si>
    <t>[0, 1, 2, 3, 4, 5, 6, 7, 8, 9, 10, 11, 12, 13, 14, 15, 16, 17, 18, 19, 20, 21, 22, 23, 24, 25, 26, 27, 28, 29, 30, 31, 32, 33, 34, 35, 36, 37, 38, 39, 40, 41, 42, 43, 44, 45, 46, 47, 48, 49, 50, 51, 52, 56, 57, 58, 59, 60, 61, 62, 63, 64, 65, 66, 67, 68, 74, 75, 76, 77, 78, 79, 80, 81, 82, 83, 84, 85, 86, 87, 88, 89]</t>
  </si>
  <si>
    <t xml:space="preserve">F5RX33|F5RX33_9ENTR DNA-binding protein OS=Enterobacter hormaechei ATCC 49162 </t>
  </si>
  <si>
    <t>([0.301917, 0.219301, 0.271506, 0.268042, 0.264545, 0.308712, 0.339168, 0.380708, 0.30533, 0.222385, 0.222385, 0.257454, 0.182256, 0.268042, 0.158265, 0.229226, 0.232838, 0.225814, 0.239899, 0.301917, 0.298791, 0.288399, 0.278302, 0.271506, 0.308712, 0.349426, 0.311707, 0.318242, 0.301917, 0.401658, 0.433034, 0.472492, 0.461924, 0.465241, 0.384043, 0.465241, 0.366687, 0.352862, 0.352862, 0.342579, 0.291804, 0.268042, 0.268042, 0.356642, 0.268042, 0.257454, 0.25031, 0.191378, 0.11371, 0.118441, 0.118441, 0.179055, 0.167087, 0.109221, 0.164327, 0.236433, 0.194234, 0.288399, 0.222385, 0.200174, 0.179055, 0.25406, 0.200174, 0.21291, 0.144935, 0.222385, 0.222385, 0.25031, 0.339168, 0.359901, 0.352862, 0.349426, 0.271506, 0.206376, 0.301917, 0.219301, 0.216401, 0.291804, 0.298791, 0.359901, 0.284882, 0.31487, 0.236433, 0.321458, 0.31487, 0.301917, 0.239899, 0.216401, 0.167087, 0.109221, 0.116183, 0.116183, 0.067594, 0.102787, 0.144935, 0.161087, 0.173081, 0.173081, 0.116183, 0.111485, 0.074921, 0.137348, 0.111485, 0.15008, 0.118441, 0.090864, 0.127496, 0.164327, 0.155435, 0.15008, 0.225814, 0.281712], '')</t>
  </si>
  <si>
    <t xml:space="preserve">F5RX34|F5RX34_9ENTR Protein of hypothetical function DUF891 OS=Enterobacter hormaechei ATCC 49162 </t>
  </si>
  <si>
    <t>([0.127496, 0.122885, 0.055536, 0.051831, 0.071867, 0.092881, 0.094817, 0.051831, 0.054297, 0.071867, 0.051831, 0.03976, 0.069024, 0.034068, 0.037156, 0.03976, 0.032677, 0.032677, 0.055536, 0.056825, 0.049374, 0.071867, 0.088832, 0.096677, 0.134866, 0.081712, 0.085092, 0.102787, 0.118441, 0.15284, 0.122885, 0.191378, 0.18812, 0.196879, 0.278302, 0.216401, 0.21291, 0.120615, 0.196879, 0.222385, 0.182256, 0.173081, 0.21291, 0.134866, 0.216401, 0.203355, 0.288399, 0.219301, 0.18812, 0.284882, 0.203355, 0.236433, 0.155435, 0.239899, 0.236433, 0.284882, 0.31487, 0.30533, 0.387226, 0.291804, 0.26085, 0.216401, 0.144935, 0.079919, 0.083462, 0.069024, 0.067594, 0.036378, 0.060549, 0.078022, 0.047319, 0.048328, 0.026338, 0.030611, 0.018415, 0.018415, 0.01227, 0.008075, 0.008525, 0.009483, 0.014586, 0.015078, 0.026338, 0.045352, 0.085092, 0.137348, 0.161087, 0.167087, 0.264545, 0.257454, 0.164327, 0.144935, 0.173081, 0.264545, 0.295083, 0.384043, 0.26085, 0.335645, 0.418646, 0.335645, 0.247041, 0.25031, 0.209395, 0.200174, 0.200174, 0.191378, 0.170161, 0.147574, 0.118441, 0.088832, 0.067594, 0.111485, 0.17593, 0.182256, 0.139895, 0.147574], '')</t>
  </si>
  <si>
    <t xml:space="preserve">F5RX35|F5RX35_9ENTR PnaS family phosphate:sodium (Na+) symporter OS=Enterobacter hormaechei ATCC 49162 </t>
  </si>
  <si>
    <t>([0.003607, 0.003997, 0.003246, 0.002581, 0.002435, 0.002078, 0.002662, 0.00359, 0.004388, 0.003512, 0.003276, 0.003804, 0.005378, 0.00515, 0.00543, 0.006421, 0.006482, 0.006894, 0.006194, 0.006245, 0.006194, 0.008409, 0.006619, 0.009865, 0.017797, 0.017447, 0.017138, 0.017138, 0.016021, 0.016021, 0.019401, 0.038858, 0.038858, 0.038042, 0.048328, 0.041405, 0.042364, 0.017797, 0.020876, 0.036378, 0.036378, 0.022306, 0.020876, 0.023534, 0.023963, 0.017797, 0.015344, 0.017447, 0.018106, 0.018106, 0.018106, 0.034068, 0.022306, 0.023087, 0.023963, 0.014783, 0.015078, 0.011903, 0.027463, 0.038858, 0.022306, 0.014075, 0.021816, 0.022306, 0.042364, 0.020165, 0.015694, 0.022667, 0.0198, 0.015078, 0.018787, 0.014783, 0.008525, 0.007259, 0.004736, 0.003555, 0.00292, 0.003997, 0.004577, 0.004611, 0.003555, 0.005223, 0.007091, 0.007031, 0.004899, 0.00407, 0.004899, 0.006567, 0.00515, 0.00515, 0.006078, 0.003607, 0.004358, 0.004315, 0.005623, 0.006039, 0.005683, 0.008002, 0.009187, 0.007259, 0.004921, 0.004513, 0.003079, 0.002014, 0.002336, 0.002503, 0.002014, 0.001499, 0.000876, 0.000906, 0.001417, 0.001391, 0.002276, 0.002194, 0.003079, 0.003177, 0.003607, 0.004976, 0.005086, 0.003341, 0.004513, 0.006533, 0.007259, 0.011903, 0.011903, 0.011669, 0.010672, 0.019109, 0.021816, 0.023534, 0.023534, 0.013437, 0.010221, 0.006894, 0.007495, 0.005318, 0.00359, 0.003177, 0.003276, 0.002705, 0.00292, 0.003109, 0.003405, 0.003014, 0.00316, 0.004577, 0.003963, 0.005872, 0.005872, 0.006142, 0.009401, 0.009977, 0.009294, 0.006795, 0.008409, 0.007495, 0.007315, 0.012727, 0.0198, 0.021381, 0.013821, 0.016826, 0.009294, 0.008723, 0.011903, 0.007315, 0.004775, 0.00558, 0.004513, 0.003478, 0.003014, 0.002503, 0.002276, 0.002482, 0.003757, 0.00316, 0.00316, 0.004388, 0.002976, 0.002555, 0.002078, 0.002366, 0.001872, 0.001855, 0.001786, 0.001786, 0.002761, 0.002881, 0.003109, 0.003079, 0.003478, 0.005223, 0.004611, 0.004646, 0.006142, 0.003997, 0.006245, 0.004775, 0.004208, 0.004247, 0.003924, 0.003341, 0.003366, 0.003298, 0.004577, 0.003821, 0.004646, 0.003298, 0.004577, 0.004414, 0.005011, 0.004358, 0.003276, 0.003727, 0.004646, 0.003461, 0.00558, 0.005249, 0.006988, 0.007031, 0.008895, 0.013016, 0.018415, 0.023534, 0.037156, 0.040537, 0.058088, 0.030003, 0.045352, 0.023534, 0.023534, 0.023534, 0.023963, 0.024393, 0.015344, 0.020522, 0.021381, 0.012727, 0.011669, 0.011669, 0.009401, 0.007495, 0.004976, 0.004358, 0.005503, 0.004315, 0.003341, 0.003298, 0.004646, 0.003963, 0.004775, 0.005086, 0.003821, 0.004483, 0.006374, 0.010509, 0.007315, 0.010672, 0.009977, 0.011669, 0.01204, 0.016528, 0.036378, 0.041405, 0.049374, 0.020165, 0.023963, 0.018415, 0.018787, 0.010672, 0.009728, 0.007877, 0.007877, 0.008075, 0.007315, 0.007091, 0.005378, 0.00543, 0.004835, 0.005683, 0.00407, 0.004431, 0.003478, 0.002881, 0.003461, 0.004689, 0.005799, 0.007091, 0.011342, 0.007177, 0.007259, 0.013016, 0.022306, 0.012727, 0.01204, 0.018106, 0.018787, 0.033407, 0.076542, 0.109221, 0.083462, 0.142424, 0.096677, 0.191378, 0.147574, 0.182256, 0.182256, 0.222385, 0.268042, 0.179055, 0.311707, 0.401658, 0.346032, 0.275179, 0.281712, 0.401658, 0.414856, 0.436924, 0.380708, 0.26085, 0.209395, 0.203355, 0.164327, 0.206376, 0.179055, 0.232838, 0.229226, 0.216401, 0.225814, 0.144935, 0.216401, 0.170161, 0.158265, 0.200174, 0.236433, 0.288399, 0.295083, 0.295083, 0.225814, 0.17593, 0.281712, 0.311707, 0.328603, 0.374039, 0.356642, 0.321458, 0.318242, 0.328603, 0.308712, 0.318242, 0.444081, 0.440853, 0.505461, 0.525368, 0.51388, 0.570702, 0.51388, 0.486429, 0.468512, 0.418646, 0.480142, 0.468512, 0.480142, 0.472492, 0.472492, 0.40511, 0.394753, 0.339168, 0.342579, 0.31487, 0.209395, 0.179055, 0.120615, 0.06312, 0.033407, 0.028695, 0.024826, 0.024393, 0.031287, 0.035586, 0.064632, 0.085092, 0.047319, 0.038042, 0.076542, 0.074921, 0.120615, 0.18812, 0.268042, 0.25406, 0.170161, 0.232838, 0.243554, 0.239899, 0.243554, 0.335645, 0.335645, 0.346032, 0.356642, 0.339168, 0.247041, 0.25406, 0.25031, 0.30533, 0.332115, 0.328603, 0.229226, 0.161087, 0.173081, 0.173081, 0.155435, 0.26085, 0.288399, 0.288399, 0.284882, 0.342579, 0.339168, 0.366687, 0.366687, 0.359901, 0.318242, 0.370445, 0.352862, 0.335645, 0.335645, 0.225814, 0.222385, 0.243554, 0.321458, 0.308712, 0.236433, 0.264545, 0.275179, 0.196879, 0.196879, 0.26085, 0.209395, 0.209395, 0.219301, 0.229226, 0.236433, 0.200174, 0.225814, 0.247041, 0.17593, 0.196879, 0.222385, 0.200174, 0.236433, 0.222385, 0.164327, 0.142424, 0.076542, 0.0704, 0.11371, 0.111485, 0.085092, 0.161087, 0.15284, 0.122885, 0.111485, 0.164327, 0.147574, 0.142424, 0.127496, 0.203355, 0.203355, 0.288399, 0.30533, 0.219301, 0.21291, 0.194234, 0.219301, 0.342579, 0.332115, 0.324872, 0.236433, 0.30533, 0.281712, 0.257454, 0.291804, 0.236433, 0.257454, 0.332115, 0.26085, 0.275179, 0.271506, 0.284882, 0.291804, 0.232838, 0.356642, 0.36309, 0.359901, 0.450668, 0.447574, 0.454136, 0.461924, 0.465241, 0.476583, 0.387226, 0.41194, 0.328603, 0.31487, 0.30533, 0.318242, 0.366687, 0.359901, 0.346032, 0.257454, 0.26085, 0.324872, 0.236433, 0.139895, 0.155435, 0.129801, 0.085092, 0.073402, 0.044297, 0.071867, 0.044297, 0.06184, 0.06312, 0.106997, 0.191378, 0.194234, 0.196879, 0.225814, 0.232838, 0.247041, 0.321458, 0.311707, 0.318242, 0.31487, 0.41194, 0.468512, 0.480142, 0.549308, 0.570702, 0.707965, 0.699094, 0.812494, 0.859585, 0.849326], '')</t>
  </si>
  <si>
    <t>[352, 353, 354, 355, 356, 536, 537, 538, 539, 540, 541, 542]</t>
  </si>
  <si>
    <t xml:space="preserve">F5RX37|F5RX37_9ENTR Acetate operon repressor OS=Enterobacter hormaechei ATCC 49162 </t>
  </si>
  <si>
    <t>([0.132295, 0.132295, 0.094817, 0.134866, 0.17593, 0.132295, 0.196879, 0.196879, 0.229226, 0.264545, 0.288399, 0.324872, 0.414856, 0.450668, 0.414856, 0.480142, 0.490133, 0.525368, 0.490133, 0.444081, 0.562014, 0.699094, 0.73685, 0.81615, 0.81615, 0.724957, 0.812494, 0.775545, 0.707965, 0.712013, 0.707965, 0.707965, 0.585406, 0.585406, 0.450668, 0.394753, 0.440853, 0.328603, 0.203355, 0.203355, 0.243554, 0.239899, 0.216401, 0.216401, 0.21291, 0.147574, 0.182256, 0.11371, 0.118441, 0.200174, 0.125101, 0.10481, 0.10481, 0.170161, 0.144935, 0.216401, 0.216401, 0.232838, 0.342579, 0.436924, 0.472492, 0.461924, 0.476583, 0.472492, 0.387226, 0.30533, 0.384043, 0.418646, 0.472492, 0.472492, 0.461924, 0.461924, 0.490133, 0.380708, 0.30533, 0.339168, 0.346032, 0.359901, 0.324872, 0.328603, 0.247041, 0.239899, 0.247041, 0.15008, 0.125101, 0.134866, 0.203355, 0.173081, 0.179055, 0.185198, 0.100716, 0.055536, 0.06184, 0.06184, 0.116183, 0.167087, 0.090864, 0.05306, 0.085092, 0.083462, 0.078022, 0.139895, 0.086953, 0.047319, 0.073402, 0.048328, 0.049374, 0.054297, 0.081712, 0.041405, 0.030003, 0.060549, 0.106997, 0.096677, 0.078022, 0.086953, 0.098513, 0.173081, 0.25031, 0.264545, 0.268042, 0.194234, 0.194234, 0.191378, 0.239899, 0.196879, 0.203355, 0.281712, 0.271506, 0.232838, 0.332115, 0.418646, 0.418646, 0.387226, 0.377384, 0.321458, 0.21291, 0.203355, 0.21291, 0.15284, 0.144935, 0.086953, 0.134866, 0.129801, 0.129801, 0.125101, 0.182256, 0.229226, 0.216401, 0.185198, 0.219301, 0.134866, 0.129801, 0.127496, 0.147574, 0.155435, 0.271506, 0.328603, 0.324872, 0.288399, 0.356642, 0.346032, 0.398279, 0.390993, 0.384043, 0.440853, 0.36309, 0.275179, 0.30533, 0.31487, 0.257454, 0.219301, 0.328603, 0.346032, 0.352862, 0.284882, 0.374039, 0.339168, 0.284882, 0.194234, 0.225814, 0.229226, 0.229226, 0.26085, 0.17593, 0.182256, 0.182256, 0.196879, 0.288399, 0.295083, 0.25406, 0.349426, 0.264545, 0.182256, 0.167087, 0.18812, 0.18812, 0.191378, 0.122885, 0.194234, 0.295083, 0.298791, 0.21291, 0.185198, 0.120615, 0.194234, 0.191378, 0.216401, 0.311707, 0.30533, 0.209395, 0.239899, 0.139895, 0.222385, 0.301917, 0.321458, 0.30533, 0.384043, 0.342579, 0.346032, 0.342579, 0.239899, 0.232838, 0.236433, 0.18812, 0.236433, 0.232838, 0.155435, 0.096677, 0.048328, 0.051831, 0.100716, 0.10481, 0.191378, 0.196879, 0.219301, 0.11371, 0.085092, 0.069024, 0.047319, 0.079919, 0.046336, 0.078022, 0.076542, 0.147574, 0.144935, 0.167087, 0.170161, 0.216401, 0.308712, 0.422041, 0.418646, 0.40511, 0.332115, 0.335645, 0.332115, 0.219301, 0.324872, 0.324872, 0.275179, 0.301917, 0.21291, 0.298791, 0.268042, 0.239899, 0.203355, 0.311707, 0.247041, 0.247041, 0.200174, 0.170161, 0.102787, 0.098513, 0.096677, 0.081712, 0.079919, 0.056825, 0.078022, 0.060549, 0.058088, 0.083462, 0.10481, 0.164327, 0.132295, 0.134866, 0.134866], '')</t>
  </si>
  <si>
    <t>[17, 20, 21, 22, 23, 24, 25, 26, 27, 28, 29, 30, 31, 32, 33]</t>
  </si>
  <si>
    <t xml:space="preserve">F5RX44|F5RX44_9ENTR DUF1481 domain-containing protein OS=Enterobacter hormaechei ATCC 49162 </t>
  </si>
  <si>
    <t>([0.486429, 0.36309, 0.268042, 0.291804, 0.173081, 0.100716, 0.122885, 0.15284, 0.182256, 0.137348, 0.139895, 0.111485, 0.090864, 0.096677, 0.118441, 0.0704, 0.038042, 0.023087, 0.025762, 0.026338, 0.018106, 0.014783, 0.023087, 0.03976, 0.03976, 0.078022, 0.090864, 0.111485, 0.132295, 0.066181, 0.111485, 0.109221, 0.164327, 0.191378, 0.118441, 0.158265, 0.236433, 0.324872, 0.414856, 0.42561, 0.42561, 0.436924, 0.440853, 0.356642, 0.236433, 0.243554, 0.247041, 0.339168, 0.301917, 0.264545, 0.390993, 0.401658, 0.366687, 0.374039, 0.291804, 0.301917, 0.321458, 0.288399, 0.17593, 0.161087, 0.18812, 0.125101, 0.173081, 0.18812, 0.268042, 0.387226, 0.394753, 0.390993, 0.384043, 0.36309, 0.384043, 0.288399, 0.271506, 0.229226, 0.236433, 0.318242, 0.408655, 0.390993, 0.339168, 0.444081, 0.370445, 0.26085, 0.377384, 0.298791, 0.301917, 0.222385, 0.139895, 0.134866, 0.137348, 0.137348, 0.182256, 0.182256, 0.264545, 0.21291, 0.308712, 0.243554, 0.232838, 0.134866, 0.161087, 0.239899, 0.247041, 0.324872, 0.414856, 0.324872, 0.398279, 0.281712, 0.328603, 0.422041, 0.4292, 0.444081, 0.384043, 0.346032, 0.335645, 0.342579, 0.398279, 0.408655, 0.476583, 0.40511, 0.509769, 0.494003, 0.494003, 0.5017, 0.440853, 0.41194, 0.414856, 0.339168, 0.433034, 0.377384, 0.36309, 0.342579, 0.339168, 0.40511, 0.335645, 0.321458, 0.321458, 0.328603, 0.318242, 0.321458, 0.377384, 0.308712, 0.301917, 0.298791, 0.295083, 0.339168, 0.301917, 0.321458, 0.332115, 0.332115, 0.422041, 0.436924, 0.447574, 0.335645, 0.332115, 0.387226, 0.40511, 0.40511, 0.40511, 0.352862, 0.346032, 0.366687, 0.370445, 0.387226, 0.387226, 0.384043, 0.398279, 0.394753, 0.444081, 0.557691, 0.58069, 0.486429, 0.494003, 0.497853, 0.497853, 0.476583, 0.497853, 0.497853, 0.497853, 0.414856, 0.476583, 0.465241, 0.454136, 0.534167, 0.51388, 0.509769, 0.505461, 0.497853, 0.538167, 0.553315, 0.458154, 0.444081, 0.465241, 0.440853, 0.346032, 0.374039, 0.401658, 0.380708, 0.40511, 0.41194, 0.497853, 0.490133, 0.5017, 0.436924, 0.366687, 0.308712, 0.25031, 0.239899, 0.25406, 0.281712, 0.284882, 0.25031, 0.185198, 0.239899, 0.167087, 0.257454, 0.359901, 0.352862, 0.380708, 0.339168, 0.324872, 0.229226, 0.206376, 0.179055, 0.219301, 0.271506, 0.324872, 0.370445, 0.366687, 0.31487, 0.264545, 0.194234], '')</t>
  </si>
  <si>
    <t>[118, 121, 167, 168, 181, 182, 183, 184, 186, 187, 200]</t>
  </si>
  <si>
    <t xml:space="preserve">F5RX45|F5RX45_9ENTR DNA-binding protein HU-beta OS=Enterobacter hormaechei ATCC 49162 </t>
  </si>
  <si>
    <t>([0.158265, 0.216401, 0.257454, 0.247041, 0.291804, 0.222385, 0.25406, 0.278302, 0.232838, 0.271506, 0.264545, 0.288399, 0.243554, 0.219301, 0.15008, 0.15284, 0.216401, 0.301917, 0.219301, 0.25406, 0.308712, 0.25031, 0.247041, 0.26085, 0.288399, 0.206376, 0.278302, 0.295083, 0.291804, 0.36309, 0.324872, 0.291804, 0.30533, 0.257454, 0.222385, 0.295083, 0.18812, 0.18812, 0.18812, 0.167087, 0.191378, 0.158265, 0.247041, 0.268042, 0.26085, 0.232838, 0.321458, 0.332115, 0.321458, 0.321458, 0.324872, 0.366687, 0.468512, 0.465241, 0.549308, 0.632174, 0.632174, 0.779859, 0.671169, 0.666105, 0.685117, 0.653063, 0.699094, 0.642678, 0.63748, 0.541878, 0.626927, 0.570702, 0.454136, 0.390993, 0.390993, 0.380708, 0.36309, 0.301917, 0.216401, 0.21291, 0.222385, 0.196879, 0.134866, 0.203355, 0.182256, 0.239899, 0.239899, 0.243554, 0.25031, 0.196879, 0.25031, 0.158265, 0.155435, 0.271506], '')</t>
  </si>
  <si>
    <t>[54, 55, 56, 57, 58, 59, 60, 61, 62, 63, 64, 65, 66, 67]</t>
  </si>
  <si>
    <t xml:space="preserve">F5RX46|F5RX46_9ENTR DUF416 family protein OS=Enterobacter hormaechei ATCC 49162 </t>
  </si>
  <si>
    <t>([0.071867, 0.096677, 0.051831, 0.088832, 0.11371, 0.060549, 0.083462, 0.100716, 0.074921, 0.098513, 0.056825, 0.059222, 0.086953, 0.046336, 0.024826, 0.013265, 0.024393, 0.024826, 0.034884, 0.020165, 0.043307, 0.040537, 0.023087, 0.032677, 0.023963, 0.013437, 0.014783, 0.013821, 0.014783, 0.022667, 0.018787, 0.019109, 0.023963, 0.033407, 0.060549, 0.109221, 0.11371, 0.056825, 0.055536, 0.069024, 0.074921, 0.037156, 0.038042, 0.042364, 0.030611, 0.020522, 0.047319, 0.085092, 0.05306, 0.05306, 0.032677, 0.037156, 0.083462, 0.0704, 0.058088, 0.037156, 0.037156, 0.032017, 0.06312, 0.064632, 0.0704, 0.0704, 0.129801, 0.111485, 0.109221, 0.18812, 0.30533, 0.25406, 0.167087, 0.278302, 0.239899, 0.281712, 0.301917, 0.301917, 0.222385, 0.243554, 0.225814, 0.139895, 0.239899, 0.164327, 0.102787, 0.118441, 0.161087, 0.086953, 0.100716, 0.139895, 0.078022, 0.044297, 0.044297, 0.044297, 0.035586, 0.049374, 0.034068, 0.019401, 0.017797, 0.032677, 0.027463, 0.026892, 0.047319, 0.047319, 0.081712, 0.142424, 0.0704, 0.096677, 0.15284, 0.120615, 0.086953, 0.155435, 0.155435, 0.17593, 0.247041, 0.219301, 0.196879, 0.200174, 0.291804, 0.301917, 0.236433, 0.222385, 0.275179, 0.194234, 0.21291, 0.164327, 0.164327, 0.25406, 0.25406, 0.26085, 0.278302, 0.384043, 0.332115, 0.41194, 0.4292, 0.461924, 0.521092, 0.4292, 0.5017, 0.461924, 0.465241, 0.585406, 0.585406, 0.545602, 0.694846, 0.675549, 0.750527, 0.613573, 0.626927, 0.494003, 0.505461, 0.422041, 0.422041, 0.374039, 0.264545, 0.232838, 0.142424, 0.078022, 0.11371, 0.139895, 0.116183, 0.125101, 0.118441, 0.127496, 0.196879, 0.111485, 0.120615, 0.06312, 0.067594, 0.056825, 0.096677, 0.05306, 0.085092, 0.06184, 0.11371, 0.122885, 0.122885, 0.209395, 0.264545, 0.291804, 0.288399, 0.352862, 0.335645, 0.229226, 0.247041, 0.158265, 0.164327, 0.085092, 0.142424, 0.219301, 0.209395, 0.182256, 0.247041, 0.236433, 0.243554, 0.191378, 0.278302, 0.268042, 0.18812, 0.194234], '')</t>
  </si>
  <si>
    <t>[132, 134, 137, 138, 139, 140, 141, 142, 143, 144, 146]</t>
  </si>
  <si>
    <t xml:space="preserve">F5RX54|F5RX54_9ENTR Thiamine biosynthesis protein ThiS OS=Enterobacter hormaechei ATCC 49162 </t>
  </si>
  <si>
    <t>([0.268042, 0.203355, 0.278302, 0.339168, 0.394753, 0.298791, 0.332115, 0.268042, 0.26085, 0.257454, 0.196879, 0.15284, 0.179055, 0.275179, 0.264545, 0.359901, 0.349426, 0.243554, 0.21291, 0.21291, 0.247041, 0.247041, 0.278302, 0.17593, 0.137348, 0.073402, 0.134866, 0.132295, 0.200174, 0.144935, 0.10481, 0.203355, 0.281712, 0.288399, 0.284882, 0.275179, 0.30533, 0.209395, 0.301917, 0.318242, 0.200174, 0.200174, 0.216401, 0.247041, 0.349426, 0.380708, 0.377384, 0.284882, 0.196879, 0.11371, 0.18812, 0.203355, 0.098513, 0.086953, 0.076542, 0.074921, 0.11371, 0.079919, 0.120615, 0.090864, 0.066181, 0.092881, 0.069024, 0.038042, 0.024393, 0.013016], '')</t>
  </si>
  <si>
    <t xml:space="preserve">F5RX56|F5RX56_9ENTR Thiazole biosynthesis protein ThiH OS=Enterobacter hormaechei ATCC 49162 </t>
  </si>
  <si>
    <t>([0.111485, 0.167087, 0.078022, 0.111485, 0.144935, 0.100716, 0.102787, 0.073402, 0.090864, 0.067594, 0.088832, 0.109221, 0.129801, 0.129801, 0.194234, 0.167087, 0.164327, 0.118441, 0.219301, 0.216401, 0.179055, 0.179055, 0.167087, 0.243554, 0.236433, 0.239899, 0.243554, 0.275179, 0.352862, 0.370445, 0.458154, 0.366687, 0.332115, 0.308712, 0.225814, 0.179055, 0.203355, 0.229226, 0.264545, 0.219301, 0.219301, 0.25406, 0.243554, 0.170161, 0.206376, 0.239899, 0.196879, 0.247041, 0.25031, 0.25031, 0.206376, 0.21291, 0.291804, 0.247041, 0.278302, 0.356642, 0.444081, 0.444081, 0.30533, 0.335645, 0.377384, 0.384043, 0.31487, 0.40511, 0.380708, 0.278302, 0.18812, 0.25406, 0.203355, 0.125101, 0.078022, 0.092881, 0.092881, 0.058088, 0.056825, 0.045352, 0.049374, 0.049374, 0.030003, 0.06184, 0.034884, 0.0198, 0.019109, 0.015078, 0.015078, 0.021816, 0.036378, 0.059222, 0.047319, 0.046336, 0.081712, 0.129801, 0.129801, 0.122885, 0.122885, 0.196879, 0.236433, 0.225814, 0.229226, 0.232838, 0.200174, 0.284882, 0.384043, 0.298791, 0.380708, 0.352862, 0.308712, 0.311707, 0.311707, 0.278302, 0.359901, 0.25406, 0.271506, 0.278302, 0.194234, 0.196879, 0.127496, 0.079919, 0.081712, 0.074921, 0.134866, 0.155435, 0.164327, 0.15008, 0.225814, 0.191378, 0.216401, 0.26085, 0.268042, 0.167087, 0.111485, 0.111485, 0.203355, 0.191378, 0.120615, 0.206376, 0.25406, 0.247041, 0.311707, 0.30533, 0.318242, 0.194234, 0.164327, 0.155435, 0.098513, 0.10481, 0.118441, 0.127496, 0.109221, 0.109221, 0.200174, 0.222385, 0.219301, 0.219301, 0.232838, 0.328603, 0.206376, 0.206376, 0.308712, 0.222385, 0.219301, 0.209395, 0.236433, 0.268042, 0.185198, 0.275179, 0.264545, 0.243554, 0.194234, 0.196879, 0.118441, 0.10481, 0.182256, 0.18812, 0.111485, 0.102787, 0.102787, 0.147574, 0.179055, 0.098513, 0.134866, 0.134866, 0.129801, 0.200174, 0.132295, 0.200174, 0.194234, 0.194234, 0.25406, 0.301917, 0.374039, 0.352862, 0.26085, 0.144935, 0.137348, 0.139895, 0.15284, 0.147574, 0.200174, 0.203355, 0.291804, 0.236433, 0.243554, 0.239899, 0.209395, 0.295083, 0.206376, 0.216401, 0.219301, 0.142424, 0.137348, 0.076542, 0.15008, 0.196879, 0.222385, 0.15008, 0.229226, 0.142424, 0.134866, 0.122885, 0.116183, 0.059222, 0.098513, 0.064632, 0.071867, 0.054297, 0.030003, 0.042364, 0.025762, 0.022306, 0.042364, 0.042364, 0.044297, 0.026338, 0.016826, 0.017138, 0.030611, 0.032677, 0.055536, 0.032017, 0.016257, 0.017447, 0.033407, 0.032677, 0.028107, 0.025762, 0.024826, 0.043307, 0.027463, 0.051831, 0.060549, 0.032677, 0.031287, 0.064632, 0.066181, 0.109221, 0.173081, 0.164327, 0.094817, 0.10481, 0.194234, 0.275179, 0.26085, 0.182256, 0.15284, 0.247041, 0.264545, 0.346032, 0.359901, 0.387226, 0.291804, 0.308712, 0.398279, 0.318242, 0.21291, 0.264545, 0.185198, 0.179055, 0.11371, 0.098513, 0.078022, 0.078022, 0.100716, 0.069024, 0.122885, 0.092881, 0.085092, 0.044297, 0.045352, 0.043307, 0.0704, 0.11371, 0.102787, 0.118441, 0.161087, 0.137348, 0.15008, 0.264545, 0.26085, 0.318242, 0.339168, 0.394753, 0.278302, 0.239899, 0.216401, 0.21291, 0.311707, 0.247041, 0.328603, 0.308712, 0.191378, 0.194234, 0.179055, 0.191378, 0.173081, 0.222385, 0.335645, 0.349426, 0.236433, 0.222385, 0.264545, 0.366687, 0.332115, 0.447574, 0.494003, 0.497853, 0.5017, 0.505461, 0.461924, 0.440853, 0.5017, 0.642678, 0.671169, 0.680603, 0.661982, 0.632174, 0.63748, 0.653063, 0.608892, 0.661982, 0.661982, 0.661982, 0.608892, 0.517562, 0.461924, 0.422041, 0.529623, 0.517562, 0.422041, 0.557691, 0.632174, 0.51388, 0.418646, 0.398279, 0.41194, 0.324872, 0.349426, 0.318242, 0.209395, 0.164327, 0.225814, 0.243554, 0.206376, 0.225814, 0.30533, 0.25031, 0.281712, 0.239899, 0.206376, 0.264545, 0.216401, 0.15008, 0.185198, 0.281712, 0.247041, 0.179055, 0.298791], '')</t>
  </si>
  <si>
    <t>[326, 327, 330, 331, 332, 333, 334, 335, 336, 337, 338, 339, 340, 341, 342, 343, 346, 347, 349, 350, 351]</t>
  </si>
  <si>
    <t xml:space="preserve">F5RX57|F5RX57_9ENTR GGDEF domain-containing protein OS=Enterobacter hormaechei ATCC 49162 </t>
  </si>
  <si>
    <t>([0.046336, 0.078022, 0.142424, 0.073402, 0.06184, 0.043307, 0.058088, 0.029376, 0.030003, 0.038858, 0.026892, 0.021816, 0.014075, 0.024393, 0.012727, 0.010926, 0.007645, 0.005623, 0.006795, 0.005086, 0.005734, 0.004577, 0.003431, 0.002396, 0.003298, 0.003963, 0.005011, 0.00515, 0.007645, 0.006039, 0.004646, 0.006567, 0.009187, 0.009865, 0.009977, 0.018106, 0.013437, 0.023534, 0.044297, 0.060549, 0.054297, 0.098513, 0.147574, 0.247041, 0.247041, 0.216401, 0.142424, 0.15008, 0.085092, 0.085092, 0.179055, 0.268042, 0.164327, 0.098513, 0.173081, 0.191378, 0.203355, 0.30533, 0.194234, 0.122885, 0.066181, 0.134866, 0.134866, 0.111485, 0.083462, 0.106997, 0.073402, 0.055536, 0.03976, 0.078022, 0.083462, 0.078022, 0.078022, 0.090864, 0.161087, 0.170161, 0.158265, 0.085092, 0.090864, 0.092881, 0.158265, 0.264545, 0.271506, 0.264545, 0.298791, 0.243554, 0.30533, 0.349426, 0.380708, 0.366687, 0.359901, 0.257454, 0.264545, 0.275179, 0.257454, 0.194234, 0.206376, 0.206376, 0.229226, 0.209395, 0.301917, 0.203355, 0.17593, 0.10481, 0.085092, 0.088832, 0.15284, 0.155435, 0.196879, 0.284882, 0.335645, 0.247041, 0.335645, 0.291804, 0.301917, 0.41194, 0.390993, 0.281712, 0.30533, 0.380708, 0.401658, 0.40511, 0.505461, 0.505461, 0.618285, 0.521092, 0.521092, 0.483068, 0.465241, 0.472492, 0.472492, 0.505461, 0.472492, 0.359901, 0.30533, 0.278302, 0.271506, 0.308712, 0.41194, 0.352862, 0.346032, 0.342579, 0.232838, 0.264545, 0.268042, 0.182256, 0.291804, 0.284882, 0.346032, 0.25031, 0.173081, 0.179055, 0.090864, 0.092881, 0.173081, 0.268042, 0.264545, 0.278302, 0.308712, 0.222385, 0.257454, 0.182256, 0.098513, 0.179055, 0.17593, 0.125101, 0.127496, 0.122885, 0.139895, 0.132295, 0.21291, 0.291804, 0.203355, 0.291804, 0.408655, 0.40511, 0.311707, 0.284882, 0.15284, 0.147574, 0.134866, 0.139895, 0.139895, 0.225814, 0.222385, 0.155435, 0.21291, 0.200174, 0.206376, 0.116183, 0.10481, 0.109221, 0.078022, 0.085092, 0.0704, 0.081712, 0.051831, 0.090864, 0.109221, 0.216401, 0.118441, 0.092881, 0.049374, 0.054297, 0.059222, 0.06184, 0.088832, 0.088832, 0.127496, 0.081712, 0.090864, 0.050641, 0.044297, 0.071867, 0.11371, 0.139895, 0.122885, 0.144935, 0.081712, 0.037156, 0.032017, 0.074921, 0.085092, 0.094817, 0.134866, 0.134866, 0.109221, 0.059222, 0.03976, 0.05306, 0.081712, 0.086953, 0.15008, 0.15284, 0.134866, 0.142424, 0.139895, 0.134866, 0.100716, 0.083462, 0.170161, 0.196879, 0.182256, 0.278302, 0.346032, 0.356642, 0.219301, 0.164327, 0.161087, 0.129801, 0.067594, 0.067594, 0.045352, 0.045352, 0.050641, 0.06184, 0.055536, 0.027463, 0.014586, 0.016257, 0.019109, 0.011106, 0.010221, 0.008075, 0.008075, 0.008409, 0.007259, 0.011342, 0.011518, 0.019401, 0.023087, 0.023534, 0.024393, 0.05306, 0.050641, 0.051831, 0.045352, 0.044297, 0.058088, 0.078022, 0.116183, 0.102787, 0.173081, 0.086953, 0.106997, 0.060549, 0.046336, 0.046336, 0.024826, 0.024393, 0.014315, 0.012727, 0.013016, 0.008002, 0.007877, 0.005992, 0.004247, 0.003212, 0.00316, 0.003804, 0.004247, 0.004208, 0.005872, 0.005799, 0.006795, 0.005734, 0.006533, 0.007645, 0.006374, 0.006374, 0.009015, 0.011342, 0.011342, 0.017797, 0.036378, 0.036378, 0.069024, 0.079919, 0.15008, 0.158265, 0.134866, 0.18812, 0.194234, 0.120615, 0.134866, 0.161087, 0.196879, 0.158265, 0.144935, 0.225814, 0.324872, 0.216401, 0.25031, 0.349426, 0.36309, 0.359901, 0.380708, 0.377384, 0.468512, 0.356642, 0.308712, 0.247041, 0.155435, 0.15284, 0.25031, 0.196879, 0.232838, 0.284882, 0.384043, 0.352862, 0.26085, 0.26085, 0.356642, 0.298791, 0.291804, 0.291804, 0.291804, 0.268042, 0.232838, 0.122885, 0.206376, 0.25406, 0.356642, 0.359901, 0.359901, 0.366687, 0.308712, 0.21291, 0.185198, 0.15284, 0.182256, 0.284882, 0.308712, 0.196879, 0.191378, 0.118441, 0.090864, 0.051831, 0.028695, 0.037156, 0.041405, 0.042364, 0.042364, 0.020522, 0.030611, 0.030003, 0.016257, 0.029376, 0.055536, 0.071867, 0.044297, 0.043307, 0.042364, 0.020876, 0.040537, 0.06312, 0.118441, 0.083462, 0.100716, 0.109221, 0.102787, 0.185198, 0.127496, 0.100716, 0.185198, 0.200174, 0.203355, 0.21291, 0.209395, 0.132295, 0.10481, 0.194234, 0.222385, 0.225814, 0.31487, 0.25406, 0.25031, 0.185198, 0.185198, 0.239899, 0.232838, 0.239899, 0.225814, 0.30533, 0.346032, 0.243554, 0.203355, 0.15008, 0.15284, 0.078022, 0.15284, 0.158265, 0.161087, 0.085092, 0.066181, 0.069024, 0.100716, 0.086953, 0.134866, 0.185198, 0.120615, 0.122885, 0.132295, 0.11371, 0.056825, 0.050641, 0.102787, 0.122885, 0.120615, 0.196879, 0.295083, 0.257454, 0.291804, 0.185198, 0.26085, 0.311707, 0.311707, 0.328603, 0.268042, 0.247041, 0.206376, 0.298791, 0.271506, 0.257454, 0.25406, 0.352862, 0.268042, 0.264545, 0.271506, 0.236433, 0.225814, 0.134866, 0.15008, 0.170161, 0.17593, 0.194234, 0.18812, 0.098513, 0.054297, 0.096677, 0.098513, 0.100716, 0.100716, 0.194234, 0.17593, 0.132295, 0.076542, 0.137348, 0.118441, 0.10481, 0.18812, 0.191378, 0.301917, 0.281712, 0.264545, 0.349426, 0.25031, 0.179055, 0.278302, 0.370445, 0.342579, 0.342579, 0.401658, 0.374039, 0.339168, 0.346032, 0.42561, 0.529623, 0.497853, 0.521092, 0.505461, 0.468512, 0.42561], '')</t>
  </si>
  <si>
    <t>[122, 123, 124, 125, 126, 131, 507, 509, 510]</t>
  </si>
  <si>
    <t xml:space="preserve">F5RX58|F5RX58_9ENTR PTS family cellobiose porter, IIB component OS=Enterobacter hormaechei ATCC 49162 </t>
  </si>
  <si>
    <t>([0.023534, 0.023087, 0.035586, 0.055536, 0.076542, 0.0704, 0.048328, 0.037156, 0.051831, 0.0704, 0.067594, 0.047319, 0.05306, 0.038042, 0.056825, 0.090864, 0.144935, 0.18812, 0.232838, 0.196879, 0.25031, 0.18812, 0.232838, 0.142424, 0.139895, 0.111485, 0.094817, 0.182256, 0.179055, 0.142424, 0.15008, 0.102787, 0.173081, 0.17593, 0.219301, 0.167087, 0.132295, 0.137348, 0.111485, 0.125101, 0.109221, 0.06312, 0.060549, 0.034068, 0.06184, 0.076542, 0.100716, 0.100716, 0.079919, 0.066181, 0.092881, 0.086953, 0.134866, 0.132295, 0.073402, 0.0704, 0.100716, 0.129801, 0.102787, 0.134866, 0.15008, 0.158265, 0.21291, 0.295083, 0.377384, 0.311707, 0.243554, 0.170161, 0.15008, 0.164327, 0.219301, 0.164327, 0.170161, 0.118441, 0.116183, 0.147574, 0.111485, 0.137348, 0.127496, 0.167087, 0.129801, 0.069024, 0.0704, 0.083462, 0.083462, 0.066181, 0.06184, 0.076542, 0.0704, 0.076542, 0.078022, 0.102787, 0.111485, 0.081712, 0.134866, 0.11371, 0.125101, 0.137348, 0.109221, 0.085092, 0.051831, 0.051831], '')</t>
  </si>
  <si>
    <t xml:space="preserve">F5RX68|F5RX68_9ENTR Uridylate kinase OS=Enterobacter hormaechei ATCC 49162 </t>
  </si>
  <si>
    <t>([0.724957, 0.759478, 0.771762, 0.779859, 0.791621, 0.63748, 0.648219, 0.666105, 0.632174, 0.585406, 0.505461, 0.56648, 0.58069, 0.534167, 0.521092, 0.517562, 0.517562, 0.384043, 0.384043, 0.281712, 0.271506, 0.203355, 0.216401, 0.144935, 0.142424, 0.137348, 0.164327, 0.173081, 0.122885, 0.15008, 0.111485, 0.120615, 0.073402, 0.059222, 0.071867, 0.0704, 0.094817, 0.071867, 0.118441, 0.094817, 0.147574, 0.118441, 0.144935, 0.086953, 0.139895, 0.100716], '')</t>
  </si>
  <si>
    <t xml:space="preserve">F5RX70|F5RX70_9ENTR Dipeptide ABC superfamily ATP binding cassette transporter, ABC protein OS=Enterobacter hormaechei ATCC 49162 </t>
  </si>
  <si>
    <t>([0.859585, 0.707965, 0.562014, 0.59508, 0.562014, 0.454136, 0.486429, 0.414856, 0.433034, 0.450668, 0.480142, 0.422041, 0.458154, 0.390993, 0.377384, 0.374039, 0.401658, 0.311707, 0.216401, 0.185198, 0.21291, 0.194234, 0.275179, 0.271506, 0.203355, 0.225814, 0.284882, 0.203355, 0.288399, 0.288399, 0.225814, 0.216401, 0.200174, 0.173081, 0.164327, 0.17593, 0.185198, 0.182256, 0.268042, 0.366687, 0.318242, 0.26085, 0.18812, 0.132295, 0.191378, 0.264545, 0.264545, 0.291804, 0.295083, 0.284882, 0.284882, 0.346032, 0.349426, 0.374039, 0.370445, 0.454136, 0.370445, 0.291804, 0.295083, 0.268042, 0.185198, 0.264545, 0.291804, 0.387226, 0.454136, 0.454136, 0.444081, 0.454136, 0.377384, 0.36309, 0.278302, 0.284882, 0.284882, 0.288399, 0.370445, 0.295083, 0.21291, 0.284882, 0.366687, 0.374039, 0.433034, 0.529623, 0.490133, 0.494003, 0.458154, 0.377384, 0.384043, 0.390993, 0.387226, 0.465241, 0.458154, 0.562014, 0.454136, 0.387226, 0.278302, 0.275179, 0.36309, 0.476583, 0.387226, 0.374039, 0.366687, 0.25406, 0.26085, 0.321458, 0.318242, 0.318242, 0.394753, 0.31487, 0.308712, 0.308712, 0.219301, 0.225814, 0.232838, 0.332115, 0.433034, 0.454136, 0.36309, 0.257454, 0.236433, 0.321458, 0.324872, 0.243554, 0.324872, 0.308712, 0.291804, 0.291804, 0.295083, 0.298791, 0.384043, 0.384043, 0.346032, 0.352862, 0.40511, 0.356642, 0.308712, 0.247041, 0.324872, 0.339168, 0.4292, 0.332115, 0.328603, 0.332115, 0.4292, 0.436924, 0.349426, 0.346032, 0.342579, 0.257454, 0.284882, 0.278302, 0.239899, 0.170161, 0.25031, 0.278302, 0.311707, 0.356642, 0.390993, 0.398279, 0.472492, 0.384043, 0.440853, 0.352862, 0.318242, 0.308712, 0.301917, 0.308712, 0.26085, 0.179055, 0.275179, 0.275179, 0.278302, 0.247041, 0.291804, 0.203355, 0.179055, 0.191378, 0.194234, 0.219301, 0.155435, 0.15284, 0.209395, 0.167087, 0.26085, 0.222385, 0.222385, 0.161087, 0.236433, 0.243554, 0.332115, 0.257454, 0.155435, 0.158265, 0.15008, 0.17593, 0.225814, 0.268042, 0.185198, 0.185198, 0.167087, 0.236433, 0.167087, 0.18812, 0.191378, 0.182256, 0.164327, 0.116183, 0.094817, 0.054297, 0.066181, 0.06312, 0.102787, 0.102787, 0.096677, 0.10481, 0.086953, 0.11371, 0.109221, 0.100716, 0.079919, 0.079919, 0.081712, 0.086953, 0.071867, 0.078022, 0.06312, 0.06312, 0.059222, 0.111485, 0.17593, 0.106997, 0.0704, 0.071867, 0.11371, 0.11371, 0.164327, 0.222385, 0.222385, 0.229226, 0.232838, 0.164327, 0.158265, 0.158265, 0.243554, 0.275179, 0.339168, 0.401658, 0.398279, 0.483068, 0.494003, 0.465241, 0.483068, 0.472492, 0.454136, 0.4292, 0.436924, 0.461924, 0.461924, 0.370445, 0.370445, 0.486429, 0.632174, 0.648219, 0.626927, 0.585406, 0.608892, 0.608892, 0.468512, 0.562014, 0.472492, 0.465241, 0.494003, 0.604312, 0.604312, 0.648219, 0.685117, 0.716283, 0.570702, 0.59014, 0.733139, 0.759478, 0.759478, 0.741537, 0.585406, 0.553315, 0.444081, 0.436924, 0.408655, 0.497853, 0.390993, 0.468512, 0.461924, 0.461924, 0.346032, 0.422041, 0.422041, 0.311707, 0.288399, 0.370445, 0.291804, 0.275179, 0.268042, 0.247041, 0.182256, 0.278302, 0.31487, 0.335645, 0.324872, 0.352862, 0.366687, 0.41194, 0.359901, 0.339168, 0.225814, 0.239899, 0.219301, 0.15008, 0.26085, 0.264545, 0.264545, 0.342579, 0.342579, 0.31487, 0.31487, 0.384043, 0.414856, 0.40511, 0.468512, 0.450668, 0.433034, 0.398279, 0.450668, 0.497853, 0.509769, 0.707965, 0.856457, 0.885302, 0.945666], '')</t>
  </si>
  <si>
    <t>[0, 1, 2, 3, 4, 81, 91, 260, 261, 262, 263, 264, 265, 267, 271, 272, 273, 274, 275, 276, 277, 278, 279, 280, 281, 282, 283, 332, 333, 334, 335, 336]</t>
  </si>
  <si>
    <t xml:space="preserve">F5RX71|F5RX71_9ENTR Dipeptide ABC superfamily ATP binding cassette transporter, ABC protein OS=Enterobacter hormaechei ATCC 49162 </t>
  </si>
  <si>
    <t>([0.038858, 0.064632, 0.030003, 0.043307, 0.0704, 0.050641, 0.067594, 0.092881, 0.127496, 0.078022, 0.098513, 0.100716, 0.078022, 0.137348, 0.21291, 0.129801, 0.18812, 0.109221, 0.11371, 0.125101, 0.132295, 0.196879, 0.18812, 0.311707, 0.243554, 0.167087, 0.232838, 0.158265, 0.102787, 0.092881, 0.182256, 0.182256, 0.209395, 0.281712, 0.268042, 0.26085, 0.349426, 0.281712, 0.370445, 0.370445, 0.356642, 0.31487, 0.222385, 0.194234, 0.182256, 0.170161, 0.155435, 0.170161, 0.170161, 0.268042, 0.268042, 0.257454, 0.191378, 0.161087, 0.137348, 0.15008, 0.161087, 0.098513, 0.158265, 0.085092, 0.090864, 0.144935, 0.17593, 0.268042, 0.219301, 0.219301, 0.30533, 0.301917, 0.288399, 0.394753, 0.356642, 0.366687, 0.366687, 0.444081, 0.490133, 0.436924, 0.352862, 0.339168, 0.390993, 0.390993, 0.4292, 0.384043, 0.349426, 0.25406, 0.147574, 0.225814, 0.239899, 0.268042, 0.321458, 0.324872, 0.311707, 0.225814, 0.229226, 0.26085, 0.191378, 0.11371, 0.185198, 0.179055, 0.179055, 0.122885, 0.116183, 0.100716, 0.098513, 0.134866, 0.179055, 0.191378, 0.182256, 0.116183, 0.100716, 0.127496, 0.122885, 0.120615, 0.200174, 0.18812, 0.155435, 0.222385, 0.31487, 0.311707, 0.390993, 0.394753, 0.472492, 0.366687, 0.476583, 0.422041, 0.31487, 0.352862, 0.454136, 0.380708, 0.454136, 0.352862, 0.380708, 0.398279, 0.433034, 0.384043, 0.387226, 0.394753, 0.298791, 0.308712, 0.229226, 0.139895, 0.164327, 0.200174, 0.30533, 0.200174, 0.291804, 0.377384, 0.370445, 0.324872, 0.401658, 0.408655, 0.51388, 0.398279, 0.346032, 0.222385, 0.225814, 0.191378, 0.158265, 0.155435, 0.122885, 0.125101, 0.206376, 0.206376, 0.200174, 0.122885, 0.125101, 0.0704, 0.058088, 0.064632, 0.092881, 0.111485, 0.109221, 0.111485, 0.142424, 0.106997, 0.191378, 0.15284, 0.191378, 0.134866, 0.225814, 0.222385, 0.301917, 0.203355, 0.102787, 0.11371, 0.118441, 0.120615, 0.129801, 0.167087, 0.096677, 0.090864, 0.078022, 0.074921, 0.079919, 0.10481, 0.139895, 0.109221, 0.10481, 0.066181, 0.071867, 0.038042, 0.049374, 0.050641, 0.100716, 0.109221, 0.083462, 0.085092, 0.094817, 0.127496, 0.127496, 0.170161, 0.139895, 0.139895, 0.137348, 0.073402, 0.038858, 0.032677, 0.032677, 0.031287, 0.040537, 0.067594, 0.122885, 0.079919, 0.049374, 0.050641, 0.086953, 0.102787, 0.158265, 0.216401, 0.25031, 0.25031, 0.194234, 0.132295, 0.129801, 0.109221, 0.203355, 0.288399, 0.359901, 0.422041, 0.418646, 0.454136, 0.465241, 0.42561, 0.41194, 0.398279, 0.384043, 0.346032, 0.268042, 0.295083, 0.311707, 0.200174, 0.161087, 0.25031, 0.370445, 0.366687, 0.366687, 0.335645, 0.257454, 0.222385, 0.194234, 0.206376, 0.229226, 0.219301, 0.185198, 0.196879, 0.30533, 0.30533, 0.328603, 0.324872, 0.311707, 0.295083, 0.433034, 0.476583, 0.465241, 0.352862, 0.278302, 0.229226, 0.243554, 0.352862, 0.380708, 0.284882, 0.394753, 0.278302, 0.25031, 0.321458, 0.40511, 0.370445, 0.271506, 0.275179, 0.332115, 0.332115, 0.346032, 0.342579, 0.349426, 0.278302, 0.384043, 0.476583, 0.480142, 0.440853, 0.422041, 0.418646, 0.529623, 0.509769, 0.618285, 0.653063, 0.509769, 0.497853, 0.414856, 0.557691, 0.480142, 0.525368, 0.525368, 0.480142, 0.450668, 0.436924, 0.545602, 0.538167, 0.458154, 0.525368, 0.541878, 0.509769, 0.494003, 0.472492, 0.4292, 0.40511, 0.380708, 0.541878, 0.497853], '')</t>
  </si>
  <si>
    <t>[150, 300, 301, 302, 303, 304, 307, 309, 310, 314, 315, 317, 318, 319, 325]</t>
  </si>
  <si>
    <t xml:space="preserve">F5RX72|F5RX72_9ENTR Dipeptide ABC superfamily ATP binding cassette transporter, membrane protein OS=Enterobacter hormaechei ATCC 49162 </t>
  </si>
  <si>
    <t>([0.288399, 0.25406, 0.339168, 0.243554, 0.318242, 0.268042, 0.30533, 0.36309, 0.31487, 0.342579, 0.384043, 0.301917, 0.196879, 0.18812, 0.158265, 0.069024, 0.064632, 0.060549, 0.066181, 0.10481, 0.158265, 0.120615, 0.092881, 0.044297, 0.073402, 0.030611, 0.026338, 0.013821, 0.008624, 0.010509, 0.006894, 0.005318, 0.005623, 0.005683, 0.003963, 0.004775, 0.005623, 0.003727, 0.003246, 0.003276, 0.00246, 0.001709, 0.001692, 0.002503, 0.002327, 0.00243, 0.003607, 0.003963, 0.005799, 0.007645, 0.004921, 0.007177, 0.009401, 0.012491, 0.01227, 0.012727, 0.012491, 0.023087, 0.067594, 0.066181, 0.028695, 0.05306, 0.11371, 0.144935, 0.118441, 0.21291, 0.109221, 0.098513, 0.127496, 0.059222, 0.028107, 0.069024, 0.0704, 0.0704, 0.102787, 0.116183, 0.200174, 0.25031, 0.232838, 0.129801, 0.090864, 0.170161, 0.167087, 0.081712, 0.058088, 0.029376, 0.028695, 0.043307, 0.041405, 0.021816, 0.042364, 0.043307, 0.023087, 0.013613, 0.01227, 0.009096, 0.008624, 0.006482, 0.004899, 0.003607, 0.003431, 0.004611, 0.003405, 0.002336, 0.002606, 0.00316, 0.003014, 0.002336, 0.001786, 0.001743, 0.001709, 0.001318, 0.001541, 0.002211, 0.002035, 0.001288, 0.00152, 0.002138, 0.001808, 0.001786, 0.002529, 0.003727, 0.002512, 0.00243, 0.00283, 0.003512, 0.002688, 0.003014, 0.00407, 0.003864, 0.003298, 0.003298, 0.003727, 0.003109, 0.003478, 0.004736, 0.005249, 0.00389, 0.002881, 0.003727, 0.003555, 0.002581, 0.001743, 0.002078, 0.002662, 0.00231, 0.001417, 0.001872, 0.00283, 0.002688, 0.002705, 0.003298, 0.004736, 0.004775, 0.005932, 0.003864, 0.003431, 0.003431, 0.004775, 0.004388, 0.003864, 0.004611, 0.004315, 0.006482, 0.008525, 0.006567, 0.007259, 0.01204, 0.008002, 0.007315, 0.007422, 0.00962, 0.008276, 0.005932, 0.004736, 0.004161, 0.006194, 0.005378, 0.007877, 0.007645, 0.014315, 0.01204, 0.009865, 0.018106, 0.011669, 0.011669, 0.021816, 0.021816, 0.016528, 0.030611, 0.021381, 0.020522, 0.020522, 0.019401, 0.034068, 0.074921, 0.090864, 0.031287, 0.025762, 0.025762, 0.013016, 0.007177, 0.013265, 0.023534, 0.016021, 0.011669, 0.009728, 0.010926, 0.010221, 0.008002, 0.006142, 0.007422, 0.006482, 0.007495, 0.006482, 0.006374, 0.004161, 0.004921, 0.008002, 0.010672, 0.006701, 0.007091, 0.013016, 0.008804, 0.007177, 0.007555, 0.007645, 0.009015, 0.005223, 0.005249, 0.007555, 0.008525, 0.008075, 0.008156, 0.008624, 0.016021, 0.019401, 0.047319, 0.060549, 0.064632, 0.044297, 0.092881, 0.179055, 0.122885, 0.094817, 0.120615, 0.167087, 0.191378, 0.11371, 0.239899, 0.216401, 0.179055, 0.243554, 0.243554, 0.247041, 0.142424, 0.06184, 0.030003, 0.017797, 0.015694, 0.008075, 0.014075, 0.014315, 0.009015, 0.009483, 0.009294, 0.006795, 0.004775, 0.006374, 0.006701, 0.004775, 0.006374, 0.004899, 0.004899, 0.003727, 0.00359, 0.004835, 0.006988, 0.009187, 0.008624, 0.008409, 0.016021, 0.010926, 0.007645, 0.011903, 0.017447, 0.032677, 0.031287, 0.059222, 0.06184, 0.081712, 0.127496, 0.134866, 0.247041, 0.200174, 0.30533, 0.356642, 0.328603, 0.268042, 0.229226], '')</t>
  </si>
  <si>
    <t xml:space="preserve">F5RX73|F5RX73_9ENTR Dipeptide ABC superfamily ATP binding cassette transporter, permease protein OS=Enterobacter hormaechei ATCC 49162 </t>
  </si>
  <si>
    <t>([0.003512, 0.003212, 0.002529, 0.003963, 0.005378, 0.00407, 0.003431, 0.004315, 0.003607, 0.004577, 0.003924, 0.003366, 0.004736, 0.003109, 0.003997, 0.003804, 0.003997, 0.003963, 0.003431, 0.003431, 0.003701, 0.005011, 0.006701, 0.011106, 0.007315, 0.005992, 0.006374, 0.007555, 0.006567, 0.009728, 0.010221, 0.017797, 0.034068, 0.016528, 0.035586, 0.056825, 0.142424, 0.216401, 0.21291, 0.225814, 0.352862, 0.209395, 0.118441, 0.085092, 0.083462, 0.069024, 0.098513, 0.096677, 0.142424, 0.179055, 0.206376, 0.132295, 0.064632, 0.0704, 0.144935, 0.069024, 0.028107, 0.023087, 0.011903, 0.008075, 0.006421, 0.006194, 0.006619, 0.006701, 0.007422, 0.006894, 0.01078, 0.007259, 0.011106, 0.007091, 0.006988, 0.004611, 0.005623, 0.008002, 0.007645, 0.005249, 0.008723, 0.009483, 0.006619, 0.010672, 0.021816, 0.019109, 0.012491, 0.022667, 0.045352, 0.021381, 0.021381, 0.016021, 0.032017, 0.016826, 0.038042, 0.0198, 0.038042, 0.019401, 0.015078, 0.01227, 0.016021, 0.008723, 0.007422, 0.00962, 0.009483, 0.007555, 0.009187, 0.013265, 0.007555, 0.008525, 0.009977, 0.010131, 0.008804, 0.005992, 0.007422, 0.006078, 0.006619, 0.006567, 0.00962, 0.011903, 0.014315, 0.011518, 0.010672, 0.022667, 0.026892, 0.026892, 0.027463, 0.027463, 0.027463, 0.028695, 0.019401, 0.017447, 0.018106, 0.029376, 0.027463, 0.034884, 0.030611, 0.06312, 0.031287, 0.015078, 0.009401, 0.006482, 0.009294, 0.01227, 0.009096, 0.006533, 0.004577, 0.004315, 0.003963, 0.003177, 0.004247, 0.003727, 0.005249, 0.003701, 0.003821, 0.00389, 0.003997, 0.005223, 0.003757, 0.005086, 0.007495, 0.011106, 0.012727, 0.012727, 0.018415, 0.018415, 0.020876, 0.019109, 0.014783, 0.028695, 0.051831, 0.056825, 0.100716, 0.111485, 0.11371, 0.111485, 0.196879, 0.092881, 0.05306, 0.045352, 0.023087, 0.024826, 0.025762, 0.033407, 0.017797, 0.010131, 0.013265, 0.023087, 0.060549, 0.11371, 0.11371, 0.046336, 0.021816, 0.021816, 0.014783, 0.016826, 0.013016, 0.012491, 0.017797, 0.013613, 0.013613, 0.029376, 0.021816, 0.015078, 0.01227, 0.012727, 0.021816, 0.023534, 0.011342, 0.011669, 0.007877, 0.006619, 0.00777, 0.00777, 0.005799, 0.006567, 0.007031, 0.008409, 0.008624, 0.010672, 0.018415, 0.023534, 0.011106, 0.015344, 0.013437, 0.011669, 0.020165, 0.023087, 0.023087, 0.022667, 0.010672, 0.018415, 0.024393, 0.031287, 0.064632, 0.083462, 0.085092, 0.122885, 0.058088, 0.06312, 0.06312, 0.042364, 0.066181, 0.078022, 0.032017, 0.026338, 0.025762, 0.025762, 0.018106, 0.010131, 0.018106, 0.03976, 0.030611, 0.020876, 0.014783, 0.017797, 0.014315, 0.009728, 0.010221, 0.011518, 0.007259, 0.007259, 0.006245, 0.006421, 0.006421, 0.009294, 0.016528, 0.017138, 0.010372, 0.010372, 0.017138, 0.013821, 0.008156, 0.006533, 0.008075, 0.013437, 0.01204, 0.010221, 0.008804, 0.008525, 0.007555, 0.013613, 0.013613, 0.013437, 0.012727, 0.0198, 0.011342, 0.007422, 0.007177, 0.01078, 0.010672, 0.007259, 0.008624, 0.014075, 0.025762, 0.025762, 0.012727, 0.014075, 0.016826, 0.020876, 0.021381, 0.040537, 0.032677, 0.020165, 0.020522, 0.011903, 0.008624, 0.010926, 0.020165, 0.029376, 0.014586, 0.010221, 0.010509, 0.007645, 0.008002, 0.005683, 0.003997, 0.004388, 0.00407, 0.003821, 0.003607, 0.002581, 0.002581, 0.002035, 0.002014, 0.002976, 0.004414, 0.005683, 0.004431, 0.004388, 0.005086, 0.007422, 0.011669, 0.016021, 0.020165, 0.014075, 0.020522, 0.033407, 0.049374, 0.032017, 0.066181, 0.142424, 0.275179], '')</t>
  </si>
  <si>
    <t xml:space="preserve">F5RX74|F5RX74_9ENTR Dipeptide ABC superfamily ATP binding cassette transporter, binding protein OS=Enterobacter hormaechei ATCC 49162 </t>
  </si>
  <si>
    <t>([0.122885, 0.15008, 0.100716, 0.134866, 0.094817, 0.118441, 0.086953, 0.074921, 0.078022, 0.078022, 0.096677, 0.085092, 0.073402, 0.102787, 0.102787, 0.11371, 0.125101, 0.111485, 0.111485, 0.111485, 0.088832, 0.096677, 0.060549, 0.064632, 0.06184, 0.106997, 0.109221, 0.158265, 0.236433, 0.278302, 0.31487, 0.209395, 0.281712, 0.339168, 0.377384, 0.311707, 0.268042, 0.257454, 0.281712, 0.291804, 0.291804, 0.366687, 0.332115, 0.4292, 0.468512, 0.468512, 0.447574, 0.384043, 0.422041, 0.311707, 0.21291, 0.225814, 0.335645, 0.25031, 0.167087, 0.173081, 0.142424, 0.225814, 0.225814, 0.232838, 0.232838, 0.232838, 0.247041, 0.275179, 0.18812, 0.247041, 0.25031, 0.182256, 0.21291, 0.200174, 0.268042, 0.257454, 0.25406, 0.191378, 0.257454, 0.332115, 0.328603, 0.440853, 0.440853, 0.440853, 0.349426, 0.349426, 0.236433, 0.222385, 0.203355, 0.284882, 0.268042, 0.264545, 0.278302, 0.298791, 0.18812, 0.203355, 0.308712, 0.295083, 0.349426, 0.374039, 0.247041, 0.225814, 0.257454, 0.268042, 0.268042, 0.370445, 0.257454, 0.384043, 0.352862, 0.444081, 0.454136, 0.380708, 0.321458, 0.281712, 0.284882, 0.278302, 0.278302, 0.271506, 0.284882, 0.281712, 0.278302, 0.359901, 0.380708, 0.36309, 0.390993, 0.30533, 0.291804, 0.387226, 0.31487, 0.339168, 0.328603, 0.321458, 0.380708, 0.352862, 0.476583, 0.390993, 0.390993, 0.394753, 0.394753, 0.342579, 0.356642, 0.264545, 0.321458, 0.321458, 0.232838, 0.137348, 0.182256, 0.200174, 0.15284, 0.196879, 0.194234, 0.137348, 0.142424, 0.15284, 0.222385, 0.209395, 0.229226, 0.349426, 0.225814, 0.170161, 0.142424, 0.142424, 0.206376, 0.206376, 0.209395, 0.257454, 0.366687, 0.288399, 0.196879, 0.232838, 0.25406, 0.18812, 0.225814, 0.179055, 0.182256, 0.106997, 0.090864, 0.129801, 0.074921, 0.092881, 0.129801, 0.18812, 0.200174, 0.127496, 0.090864, 0.090864, 0.116183, 0.076542, 0.092881, 0.137348, 0.134866, 0.127496, 0.18812, 0.243554, 0.298791, 0.281712, 0.321458, 0.359901, 0.288399, 0.380708, 0.486429, 0.40511, 0.408655, 0.398279, 0.486429, 0.553315, 0.418646, 0.418646, 0.380708, 0.380708, 0.398279, 0.339168, 0.352862, 0.346032, 0.328603, 0.311707, 0.321458, 0.298791, 0.21291, 0.203355, 0.185198, 0.134866, 0.116183, 0.134866, 0.132295, 0.079919, 0.035586, 0.0704, 0.067594, 0.10481, 0.185198, 0.182256, 0.179055, 0.182256, 0.18812, 0.116183, 0.078022, 0.038858, 0.066181, 0.060549, 0.10481, 0.125101, 0.161087, 0.229226, 0.200174, 0.144935, 0.225814, 0.232838, 0.203355, 0.196879, 0.134866, 0.125101, 0.11371, 0.196879, 0.196879, 0.137348, 0.219301, 0.219301, 0.278302, 0.308712, 0.311707, 0.335645, 0.321458, 0.339168, 0.339168, 0.352862, 0.335645, 0.298791, 0.390993, 0.377384, 0.374039, 0.468512, 0.468512, 0.468512, 0.468512, 0.36309, 0.447574, 0.356642, 0.346032, 0.40511, 0.390993, 0.450668, 0.418646, 0.328603, 0.31487, 0.284882, 0.271506, 0.271506, 0.229226, 0.225814, 0.17593, 0.194234, 0.18812, 0.18812, 0.18812, 0.173081, 0.284882, 0.170161, 0.257454, 0.346032, 0.268042, 0.25406, 0.216401, 0.222385, 0.308712, 0.264545, 0.243554, 0.247041, 0.243554, 0.288399, 0.225814, 0.339168, 0.321458, 0.332115, 0.288399, 0.206376, 0.137348, 0.116183, 0.170161, 0.11371, 0.060549, 0.096677, 0.096677, 0.120615, 0.116183, 0.074921, 0.074921, 0.102787, 0.100716, 0.179055, 0.139895, 0.127496, 0.137348, 0.161087, 0.15284, 0.142424, 0.139895, 0.21291, 0.137348, 0.170161, 0.239899, 0.342579, 0.25031, 0.25031, 0.291804, 0.200174, 0.264545, 0.196879, 0.236433, 0.268042, 0.271506, 0.342579, 0.394753, 0.359901, 0.30533, 0.225814, 0.200174, 0.278302, 0.295083, 0.359901, 0.342579, 0.342579, 0.339168, 0.418646, 0.418646, 0.301917, 0.398279, 0.332115, 0.444081, 0.352862, 0.243554, 0.200174, 0.161087, 0.21291, 0.164327, 0.200174, 0.275179, 0.377384, 0.288399, 0.284882, 0.339168, 0.352862, 0.311707, 0.301917, 0.30533, 0.26085, 0.335645, 0.349426, 0.36309, 0.291804, 0.380708, 0.436924, 0.480142, 0.440853, 0.384043, 0.440853, 0.342579, 0.342579, 0.25406, 0.359901, 0.318242, 0.288399, 0.196879, 0.170161, 0.173081, 0.100716, 0.144935, 0.10481, 0.094817, 0.137348, 0.111485, 0.064632, 0.074921, 0.069024, 0.096677, 0.111485, 0.096677, 0.15284, 0.167087, 0.222385, 0.222385, 0.225814, 0.17593, 0.206376, 0.219301, 0.219301, 0.222385, 0.209395, 0.298791, 0.311707, 0.311707, 0.40511, 0.497853, 0.529623, 0.541878, 0.59917, 0.480142, 0.40511, 0.380708, 0.366687, 0.295083, 0.182256, 0.203355, 0.194234, 0.21291, 0.232838, 0.209395, 0.298791, 0.30533, 0.30533, 0.291804, 0.295083, 0.200174, 0.18812, 0.167087, 0.094817, 0.055536, 0.059222, 0.109221, 0.144935, 0.076542, 0.129801, 0.225814, 0.158265, 0.15008, 0.182256, 0.225814, 0.225814, 0.225814, 0.191378, 0.194234, 0.206376, 0.206376, 0.30533, 0.318242, 0.31487, 0.408655, 0.401658, 0.51388, 0.436924, 0.31487, 0.418646, 0.414856, 0.377384, 0.465241, 0.486429, 0.41194, 0.342579, 0.374039, 0.384043, 0.422041, 0.387226, 0.401658, 0.36309, 0.284882, 0.196879, 0.147574, 0.129801, 0.194234, 0.179055, 0.25406, 0.288399, 0.200174, 0.203355, 0.25406, 0.18812, 0.243554, 0.298791, 0.359901, 0.298791, 0.284882, 0.275179, 0.21291, 0.144935, 0.122885, 0.191378, 0.291804, 0.275179, 0.301917, 0.298791, 0.298791, 0.295083, 0.247041, 0.352862, 0.352862, 0.268042, 0.321458, 0.268042, 0.284882, 0.247041, 0.284882, 0.26085, 0.229226, 0.31487, 0.359901, 0.418646, 0.377384, 0.298791, 0.398279], '')</t>
  </si>
  <si>
    <t>[201, 429, 430, 431, 474]</t>
  </si>
  <si>
    <t xml:space="preserve">F5RX75|F5RX75_9ENTR TnsA endonuclease C superfamily protein OS=Enterobacter hormaechei ATCC 49162 </t>
  </si>
  <si>
    <t>([0.161087, 0.109221, 0.060549, 0.096677, 0.067594, 0.06312, 0.088832, 0.118441, 0.15008, 0.090864, 0.064632, 0.046336, 0.076542, 0.044297, 0.042364, 0.071867, 0.088832, 0.096677, 0.144935, 0.125101, 0.109221, 0.098513, 0.085092, 0.137348, 0.106997, 0.090864, 0.096677, 0.056825, 0.051831, 0.047319, 0.10481, 0.185198, 0.271506, 0.167087, 0.281712, 0.30533, 0.295083, 0.284882, 0.236433, 0.243554, 0.239899, 0.236433, 0.257454, 0.25031, 0.271506, 0.301917, 0.349426, 0.268042, 0.232838, 0.243554, 0.158265, 0.081712, 0.079919, 0.048328, 0.102787, 0.03976, 0.037156, 0.020522, 0.011342, 0.00962, 0.009401, 0.009401, 0.016021, 0.009401, 0.016021, 0.015694, 0.01078, 0.009728, 0.016528, 0.030003, 0.031287, 0.029376, 0.03976, 0.018787, 0.023534, 0.022306, 0.046336, 0.027463, 0.028107, 0.05306, 0.092881, 0.092881, 0.092881, 0.092881, 0.079919, 0.03976, 0.03976, 0.064632, 0.056825, 0.069024, 0.037156, 0.037156, 0.0704, 0.05306, 0.060549, 0.038042, 0.034884, 0.019401, 0.029376, 0.064632, 0.0704, 0.038858, 0.022306, 0.025762, 0.013613, 0.017138, 0.029376, 0.015694, 0.015694, 0.021381, 0.013821, 0.013613, 0.012727, 0.012727, 0.013016, 0.011518, 0.0198, 0.013437, 0.024393, 0.0198, 0.018106, 0.018787, 0.023087, 0.029376, 0.018415, 0.018415, 0.016257, 0.017447, 0.023963, 0.018106, 0.013016, 0.016826, 0.016528, 0.016257, 0.01227, 0.011903, 0.023534, 0.015344, 0.025316, 0.013437, 0.016257, 0.00962, 0.009865, 0.00777, 0.006567, 0.008624, 0.013265, 0.021381, 0.011669, 0.009015, 0.01078, 0.010672, 0.007422, 0.010509, 0.011342, 0.016257, 0.028107, 0.015078, 0.013437, 0.01204, 0.01227, 0.013265, 0.018106, 0.016826, 0.029376, 0.029376, 0.014586, 0.011106, 0.009294, 0.01204, 0.017447, 0.013437, 0.020876, 0.037156, 0.025762, 0.015694, 0.009294], '')</t>
  </si>
  <si>
    <t xml:space="preserve">F5RX76|F5RX76_9ENTR TnsB protein OS=Enterobacter hormaechei ATCC 49162 </t>
  </si>
  <si>
    <t>([0.016021, 0.028695, 0.042364, 0.06184, 0.085092, 0.05306, 0.034884, 0.035586, 0.051831, 0.064632, 0.044297, 0.034068, 0.032017, 0.036378, 0.035586, 0.037156, 0.016826, 0.017138, 0.025316, 0.054297, 0.06312, 0.064632, 0.032677, 0.020165, 0.012727, 0.008804, 0.007877, 0.010672, 0.008723, 0.008156, 0.008075, 0.01204, 0.019109, 0.019401, 0.028107, 0.049374, 0.058088, 0.0704, 0.083462, 0.037156, 0.037156, 0.025762, 0.025316, 0.031287, 0.024393, 0.041405, 0.040537, 0.049374, 0.028107, 0.056825, 0.056825, 0.06312, 0.056825, 0.031287, 0.031287, 0.021381, 0.021816, 0.018787, 0.019109, 0.010672, 0.012727, 0.014783, 0.029376, 0.018106, 0.018787, 0.023534, 0.016528, 0.027463, 0.05306, 0.094817, 0.094817, 0.055536, 0.050641, 0.05306, 0.096677, 0.096677, 0.144935, 0.142424, 0.142424, 0.222385, 0.31487, 0.418646, 0.40511, 0.318242, 0.422041, 0.380708, 0.380708, 0.450668, 0.450668, 0.349426, 0.284882, 0.271506, 0.36309, 0.36309, 0.318242, 0.203355, 0.129801, 0.06312, 0.064632, 0.037156, 0.030003, 0.018106, 0.017138, 0.015694, 0.024826, 0.022667, 0.038858, 0.03976, 0.023963, 0.018787, 0.030611, 0.027463, 0.026892, 0.026892, 0.029376, 0.038858, 0.081712, 0.081712, 0.158265, 0.170161, 0.170161, 0.200174, 0.200174, 0.206376, 0.206376, 0.137348, 0.086953, 0.073402, 0.074921, 0.079919, 0.048328, 0.050641, 0.085092, 0.085092, 0.092881, 0.083462, 0.049374, 0.030003, 0.042364, 0.025316, 0.015078, 0.026892, 0.022306, 0.019401, 0.018787, 0.020165, 0.021381, 0.034068, 0.034068, 0.047319, 0.074921, 0.15284, 0.144935, 0.147574, 0.094817, 0.086953, 0.086953, 0.147574, 0.144935, 0.170161, 0.173081, 0.25031, 0.243554, 0.271506, 0.387226, 0.390993, 0.390993, 0.468512, 0.444081, 0.390993, 0.450668, 0.472492, 0.480142, 0.486429, 0.480142, 0.585406, 0.51388, 0.394753, 0.30533, 0.308712, 0.321458, 0.408655, 0.418646, 0.401658, 0.31487, 0.328603, 0.342579, 0.239899, 0.243554, 0.271506, 0.349426, 0.239899, 0.147574, 0.144935, 0.085092, 0.090864, 0.051831, 0.076542, 0.102787, 0.17593, 0.25031, 0.232838, 0.225814, 0.144935, 0.147574, 0.229226, 0.216401, 0.134866, 0.21291, 0.21291, 0.219301, 0.147574, 0.216401, 0.222385, 0.15284, 0.137348, 0.137348, 0.206376, 0.209395, 0.18812, 0.17593, 0.179055, 0.155435, 0.167087, 0.167087, 0.170161, 0.182256, 0.185198, 0.232838, 0.25406, 0.170161, 0.118441, 0.209395, 0.206376, 0.206376, 0.284882, 0.40511, 0.288399, 0.288399, 0.200174, 0.185198, 0.196879, 0.196879, 0.229226, 0.147574, 0.132295, 0.127496, 0.120615, 0.118441, 0.073402, 0.06184, 0.060549, 0.096677, 0.083462, 0.086953, 0.15284, 0.15284, 0.144935, 0.247041, 0.25406, 0.25031, 0.352862, 0.25406, 0.25406, 0.21291, 0.295083, 0.370445, 0.281712, 0.194234, 0.194234, 0.295083, 0.232838, 0.288399, 0.284882, 0.281712, 0.281712, 0.203355, 0.129801, 0.147574, 0.142424, 0.137348, 0.158265, 0.085092, 0.144935, 0.088832, 0.111485, 0.106997, 0.129801, 0.144935, 0.191378, 0.194234, 0.144935, 0.196879, 0.158265, 0.090864, 0.088832, 0.086953, 0.076542, 0.137348, 0.120615, 0.125101, 0.122885, 0.122885, 0.142424, 0.134866, 0.209395, 0.232838, 0.239899, 0.161087, 0.139895, 0.167087, 0.118441, 0.116183, 0.120615, 0.185198, 0.232838, 0.239899, 0.243554, 0.291804, 0.196879, 0.142424, 0.139895, 0.086953, 0.125101, 0.137348, 0.137348, 0.083462, 0.03976, 0.038042, 0.054297, 0.092881, 0.049374, 0.074921, 0.090864, 0.073402, 0.073402, 0.094817, 0.078022, 0.046336, 0.048328, 0.088832, 0.078022, 0.041405, 0.059222, 0.0704, 0.102787, 0.10481, 0.17593, 0.17593, 0.111485, 0.134866, 0.086953, 0.085092, 0.083462, 0.059222, 0.071867, 0.040537, 0.03976, 0.049374, 0.085092, 0.106997, 0.05306, 0.106997, 0.116183, 0.134866, 0.116183, 0.0704, 0.085092, 0.046336, 0.083462, 0.085092, 0.067594, 0.06312, 0.122885, 0.129801, 0.200174, 0.21291, 0.264545, 0.179055, 0.173081, 0.10481, 0.098513, 0.194234, 0.17593, 0.271506, 0.284882, 0.25406, 0.342579, 0.339168, 0.335645, 0.339168, 0.422041, 0.370445, 0.476583, 0.359901, 0.318242, 0.346032, 0.268042, 0.301917, 0.384043, 0.384043, 0.483068, 0.483068, 0.454136, 0.447574, 0.346032, 0.271506, 0.318242, 0.311707, 0.200174, 0.182256, 0.17593, 0.111485, 0.111485, 0.109221, 0.196879, 0.239899, 0.155435, 0.137348, 0.137348, 0.137348, 0.083462, 0.046336, 0.046336, 0.048328, 0.051831, 0.086953, 0.125101, 0.11371, 0.11371, 0.116183, 0.142424, 0.142424, 0.216401, 0.31487, 0.332115, 0.328603, 0.342579, 0.418646, 0.509769, 0.505461, 0.476583, 0.468512, 0.468512, 0.480142, 0.384043, 0.384043, 0.401658, 0.335645, 0.346032, 0.346032, 0.346032, 0.328603, 0.25031, 0.25031, 0.25031, 0.15284, 0.094817, 0.067594, 0.06184, 0.066181, 0.0704, 0.085092, 0.147574, 0.147574, 0.15284, 0.243554, 0.158265, 0.125101, 0.11371, 0.064632, 0.069024, 0.132295, 0.132295, 0.132295, 0.079919, 0.078022, 0.134866, 0.209395, 0.158265, 0.11371, 0.064632, 0.060549, 0.071867, 0.067594, 0.120615, 0.109221, 0.054297, 0.073402, 0.050641, 0.085092, 0.083462, 0.076542, 0.066181, 0.106997, 0.167087, 0.15008, 0.137348, 0.109221, 0.102787, 0.139895, 0.137348, 0.206376, 0.179055, 0.161087, 0.173081, 0.116183, 0.069024, 0.102787, 0.122885, 0.122885, 0.073402, 0.073402, 0.090864, 0.059222, 0.064632, 0.051831, 0.109221, 0.064632, 0.081712, 0.067594, 0.079919, 0.118441, 0.071867, 0.092881, 0.054297, 0.054297, 0.088832, 0.090864, 0.058088, 0.034884, 0.067594, 0.069024, 0.122885, 0.122885, 0.185198, 0.111485, 0.111485, 0.102787, 0.164327, 0.111485, 0.132295, 0.092881, 0.047319, 0.079919, 0.073402, 0.125101, 0.120615, 0.0704, 0.125101, 0.182256, 0.257454, 0.164327, 0.243554, 0.239899, 0.225814, 0.147574, 0.170161, 0.196879, 0.137348, 0.088832, 0.083462, 0.058088, 0.086953, 0.088832, 0.092881, 0.092881, 0.096677, 0.092881, 0.090864, 0.044297, 0.054297, 0.054297, 0.094817, 0.058088, 0.034068, 0.020165, 0.031287, 0.045352, 0.045352, 0.074921, 0.086953, 0.074921, 0.109221, 0.106997, 0.18812, 0.161087, 0.167087, 0.100716, 0.10481, 0.167087, 0.264545, 0.209395, 0.18812, 0.161087, 0.232838, 0.216401, 0.239899, 0.243554, 0.247041, 0.26085, 0.25406, 0.318242, 0.342579, 0.356642, 0.284882, 0.191378, 0.219301, 0.15284, 0.222385, 0.219301, 0.15284, 0.15284, 0.209395, 0.170161, 0.203355, 0.21291, 0.301917, 0.359901, 0.359901, 0.264545, 0.264545, 0.264545, 0.25031, 0.324872, 0.324872, 0.40511, 0.5017, 0.42561, 0.517562, 0.521092, 0.447574, 0.450668, 0.458154, 0.444081, 0.517562, 0.5017, 0.436924, 0.447574, 0.447574, 0.440853, 0.541878, 0.450668, 0.454136, 0.454136, 0.468512, 0.450668, 0.444081, 0.461924, 0.541878, 0.454136, 0.447574, 0.517562, 0.521092, 0.517562, 0.517562, 0.521092, 0.538167, 0.538167, 0.505461, 0.525368, 0.529623, 0.529623, 0.622677, 0.626927, 0.675549, 0.575842, 0.505461, 0.545602, 0.534167, 0.529623, 0.618285, 0.642678, 0.58069, 0.59508, 0.521092, 0.461924, 0.497853, 0.490133, 0.541878, 0.570702, 0.557691, 0.553315, 0.575842, 0.570702, 0.468512, 0.377384, 0.436924, 0.505461, 0.468512, 0.465241, 0.465241, 0.468512, 0.454136, 0.5017, 0.557691, 0.632174, 0.703578, 0.648219, 0.626927, 0.622677, 0.59917, 0.575842, 0.557691, 0.509769, 0.490133, 0.680603], '')</t>
  </si>
  <si>
    <t>[175, 176, 439, 440, 627, 629, 630, 635, 636, 641, 649, 652, 653, 654, 655, 656, 657, 658, 659, 660, 661, 662, 663, 664, 665, 666, 667, 668, 669, 670, 671, 672, 673, 674, 675, 679, 680, 681, 682, 683, 684, 688, 694, 695, 696, 697, 698, 699, 700, 701, 702, 703, 704, 706]</t>
  </si>
  <si>
    <t xml:space="preserve">F5RX77|F5RX77_9ENTR Tn7 family transposition protein OS=Enterobacter hormaechei ATCC 49162 </t>
  </si>
  <si>
    <t>([0.028107, 0.042364, 0.073402, 0.109221, 0.15284, 0.10481, 0.15284, 0.194234, 0.144935, 0.164327, 0.18812, 0.236433, 0.243554, 0.247041, 0.25031, 0.268042, 0.243554, 0.232838, 0.257454, 0.301917, 0.359901, 0.36309, 0.377384, 0.377384, 0.384043, 0.384043, 0.40511, 0.30533, 0.216401, 0.308712, 0.275179, 0.275179, 0.185198, 0.096677, 0.170161, 0.26085, 0.173081, 0.209395, 0.30533, 0.275179, 0.185198, 0.209395, 0.179055, 0.179055, 0.142424, 0.15008, 0.118441, 0.179055, 0.18812, 0.26085, 0.264545, 0.311707, 0.229226, 0.243554, 0.359901, 0.335645, 0.239899, 0.31487, 0.291804, 0.179055, 0.185198, 0.200174, 0.222385, 0.346032, 0.346032, 0.387226, 0.284882, 0.232838, 0.225814, 0.26085, 0.182256, 0.161087, 0.122885, 0.125101, 0.116183, 0.102787, 0.086953, 0.086953, 0.090864, 0.102787, 0.17593, 0.111485, 0.134866, 0.098513, 0.092881, 0.094817, 0.100716, 0.100716, 0.15008, 0.142424, 0.167087, 0.25406, 0.182256, 0.225814, 0.225814, 0.225814, 0.225814, 0.179055, 0.179055, 0.182256, 0.179055, 0.194234, 0.275179, 0.324872, 0.370445, 0.291804, 0.295083, 0.298791, 0.394753, 0.398279, 0.401658, 0.318242, 0.21291, 0.291804, 0.281712, 0.370445, 0.418646, 0.433034, 0.525368, 0.525368, 0.529623, 0.4292, 0.346032, 0.349426, 0.284882, 0.271506, 0.349426, 0.332115, 0.308712, 0.288399, 0.295083, 0.301917, 0.346032, 0.36309, 0.384043, 0.390993, 0.318242, 0.31487, 0.311707, 0.311707, 0.291804, 0.311707, 0.401658, 0.387226, 0.30533, 0.356642, 0.36309, 0.359901, 0.36309, 0.278302, 0.278302, 0.271506, 0.196879, 0.142424, 0.236433, 0.219301, 0.125101, 0.17593, 0.200174, 0.200174, 0.129801, 0.155435, 0.073402, 0.045352, 0.073402, 0.071867, 0.0704, 0.043307, 0.05306, 0.030003, 0.055536, 0.056825, 0.056825, 0.056825, 0.109221, 0.098513, 0.060549, 0.073402, 0.081712, 0.092881, 0.05306, 0.054297, 0.086953, 0.155435, 0.142424, 0.155435, 0.239899, 0.196879, 0.194234, 0.167087, 0.179055, 0.182256, 0.185198, 0.191378, 0.257454, 0.284882, 0.288399, 0.291804, 0.366687, 0.359901, 0.346032, 0.394753, 0.390993, 0.349426, 0.352862, 0.447574, 0.356642, 0.31487, 0.356642, 0.433034, 0.352862, 0.4292, 0.408655, 0.40511, 0.298791, 0.209395, 0.185198, 0.11371, 0.109221, 0.071867, 0.03976, 0.042364, 0.055536, 0.074921, 0.094817, 0.094817, 0.051831, 0.083462, 0.051831, 0.048328, 0.047319, 0.081712, 0.083462, 0.085092, 0.092881, 0.161087, 0.239899, 0.155435, 0.15284, 0.236433, 0.194234, 0.18812, 0.179055, 0.179055, 0.139895, 0.088832, 0.094817, 0.15008, 0.122885, 0.209395, 0.15008, 0.15008, 0.118441, 0.078022, 0.03976, 0.023963, 0.023963, 0.025762, 0.045352, 0.092881, 0.044297, 0.092881, 0.164327, 0.170161, 0.096677, 0.161087, 0.219301, 0.209395, 0.179055, 0.21291, 0.139895, 0.170161, 0.173081, 0.206376, 0.243554, 0.366687, 0.433034, 0.436924, 0.42561, 0.335645, 0.271506, 0.377384, 0.281712, 0.264545, 0.271506, 0.295083, 0.284882, 0.200174, 0.21291, 0.247041, 0.257454, 0.356642, 0.288399, 0.298791, 0.301917, 0.225814, 0.139895, 0.144935, 0.086953, 0.050641, 0.048328, 0.074921, 0.044297, 0.081712, 0.045352, 0.043307, 0.071867, 0.047319, 0.094817, 0.090864, 0.109221, 0.06184, 0.06312, 0.122885, 0.127496, 0.078022, 0.15284, 0.247041, 0.236433, 0.25031, 0.232838, 0.25031, 0.15008, 0.222385, 0.209395, 0.308712, 0.31487, 0.222385, 0.291804, 0.196879, 0.170161, 0.155435, 0.196879, 0.122885, 0.067594, 0.059222, 0.100716, 0.078022, 0.076542, 0.046336, 0.073402, 0.094817, 0.092881, 0.144935, 0.144935, 0.147574, 0.155435, 0.158265, 0.158265, 0.100716, 0.158265, 0.182256, 0.15008, 0.132295, 0.137348, 0.209395, 0.18812, 0.18812, 0.158265, 0.17593, 0.194234, 0.137348, 0.137348, 0.206376, 0.209395, 0.216401, 0.229226, 0.229226, 0.142424, 0.209395, 0.301917, 0.301917, 0.332115, 0.278302, 0.366687, 0.444081, 0.418646, 0.414856, 0.422041, 0.5017, 0.480142, 0.56648, 0.690604, 0.733139, 0.728858, 0.59508, 0.490133, 0.472492, 0.4292, 0.517562, 0.538167, 0.545602, 0.541878, 0.517562, 0.58069, 0.541878, 0.509769, 0.534167, 0.468512, 0.433034, 0.390993, 0.398279, 0.377384, 0.359901, 0.311707, 0.308712, 0.40511, 0.408655, 0.324872, 0.387226, 0.387226, 0.387226, 0.284882, 0.295083, 0.281712, 0.342579, 0.356642, 0.390993, 0.390993, 0.5017, 0.42561, 0.390993, 0.370445, 0.374039, 0.288399, 0.377384, 0.401658, 0.339168, 0.339168, 0.422041, 0.401658, 0.30533, 0.30533, 0.408655, 0.390993, 0.311707, 0.206376, 0.196879, 0.129801, 0.142424, 0.134866, 0.232838, 0.222385, 0.173081, 0.118441, 0.194234, 0.179055, 0.170161, 0.200174, 0.295083, 0.288399, 0.268042, 0.380708, 0.374039, 0.281712, 0.295083, 0.352862, 0.356642, 0.370445, 0.444081, 0.370445, 0.36309, 0.284882, 0.288399, 0.352862, 0.359901, 0.356642, 0.394753, 0.31487, 0.352862, 0.328603, 0.264545, 0.247041, 0.206376, 0.17593, 0.229226, 0.18812, 0.182256, 0.239899, 0.179055, 0.147574, 0.200174], '')</t>
  </si>
  <si>
    <t>[118, 119, 120, 379, 381, 382, 383, 384, 385, 389, 390, 391, 392, 393, 394, 395, 396, 397, 419]</t>
  </si>
  <si>
    <t xml:space="preserve">F5RX78|F5RX78_9ENTR Tn7 family transposition protein OS=Enterobacter hormaechei ATCC 49162 </t>
  </si>
  <si>
    <t>([0.278302, 0.173081, 0.078022, 0.100716, 0.132295, 0.066181, 0.044297, 0.060549, 0.081712, 0.10481, 0.129801, 0.11371, 0.06184, 0.079919, 0.106997, 0.086953, 0.147574, 0.219301, 0.18812, 0.118441, 0.06312, 0.066181, 0.06312, 0.073402, 0.035586, 0.038042, 0.081712, 0.15284, 0.15284, 0.118441, 0.122885, 0.079919, 0.111485, 0.21291, 0.134866, 0.102787, 0.116183, 0.094817, 0.098513, 0.060549, 0.102787, 0.142424, 0.083462, 0.137348, 0.139895, 0.239899, 0.232838, 0.225814, 0.219301, 0.216401, 0.229226, 0.222385, 0.301917, 0.225814, 0.106997, 0.170161, 0.264545, 0.268042, 0.278302, 0.194234, 0.196879, 0.216401, 0.167087, 0.147574, 0.129801, 0.10481, 0.092881, 0.05306, 0.064632, 0.032677, 0.030611, 0.037156, 0.03976, 0.040537, 0.03976, 0.067594, 0.071867, 0.030003, 0.029376, 0.029376, 0.051831, 0.100716, 0.071867, 0.122885, 0.139895, 0.173081, 0.298791, 0.239899, 0.222385, 0.203355, 0.206376, 0.206376, 0.216401, 0.111485, 0.096677, 0.098513, 0.125101, 0.129801, 0.236433, 0.225814, 0.147574, 0.086953, 0.076542, 0.044297, 0.023534, 0.047319, 0.028695, 0.016826, 0.023087, 0.042364, 0.046336, 0.083462, 0.088832, 0.038858, 0.081712, 0.045352, 0.078022, 0.050641, 0.047319, 0.025762, 0.013437, 0.020876, 0.020522, 0.017138, 0.032677, 0.067594, 0.032677, 0.048328, 0.086953, 0.069024, 0.069024, 0.06312, 0.032017, 0.030611, 0.066181, 0.064632, 0.132295, 0.090864, 0.111485, 0.064632, 0.125101, 0.219301, 0.142424, 0.21291, 0.182256, 0.206376, 0.18812, 0.268042, 0.295083, 0.288399, 0.264545, 0.26085, 0.170161, 0.268042, 0.185198, 0.147574, 0.170161, 0.167087, 0.170161, 0.191378, 0.182256, 0.170161, 0.18812, 0.288399, 0.206376, 0.264545, 0.25406, 0.271506, 0.191378, 0.173081, 0.092881, 0.158265, 0.078022, 0.111485, 0.11371, 0.092881, 0.050641, 0.024393, 0.021816, 0.030003, 0.019401, 0.036378, 0.021816, 0.013016, 0.012491, 0.0198, 0.020522, 0.0198, 0.011903, 0.018415, 0.017797, 0.03976, 0.041405, 0.049374, 0.047319, 0.047319, 0.069024, 0.096677, 0.161087, 0.161087, 0.106997, 0.17593, 0.106997, 0.111485, 0.170161, 0.106997, 0.10481, 0.102787, 0.109221, 0.111485, 0.111485, 0.116183, 0.111485, 0.073402, 0.064632, 0.047319, 0.038042, 0.055536, 0.064632, 0.035586, 0.029376, 0.050641, 0.022306, 0.038858, 0.038858, 0.020165, 0.031287, 0.032677, 0.032677, 0.028695, 0.045352, 0.044297, 0.026892, 0.016021, 0.024393, 0.049374, 0.081712, 0.059222, 0.060549, 0.086953, 0.086953, 0.102787, 0.059222, 0.06184, 0.06184, 0.111485, 0.132295, 0.083462, 0.079919, 0.081712, 0.085092, 0.045352, 0.024393, 0.041405, 0.069024, 0.069024, 0.069024, 0.0704, 0.116183, 0.0704, 0.040537, 0.042364, 0.021381, 0.021381, 0.021381, 0.013265, 0.008723, 0.012727, 0.019401, 0.01078, 0.007259, 0.00777, 0.011518, 0.012491, 0.010221, 0.010131, 0.009187, 0.009483, 0.009401, 0.009865, 0.014586, 0.023087, 0.038858, 0.083462, 0.085092, 0.085092, 0.137348, 0.200174, 0.18812, 0.18812, 0.301917, 0.324872, 0.295083, 0.185198, 0.271506, 0.225814, 0.179055, 0.18812, 0.191378, 0.200174, 0.18812, 0.179055, 0.129801, 0.122885, 0.125101, 0.125101, 0.216401, 0.219301, 0.232838, 0.134866, 0.129801, 0.134866, 0.200174, 0.216401, 0.209395, 0.139895, 0.142424, 0.191378, 0.18812, 0.116183, 0.069024, 0.040537, 0.043307, 0.064632, 0.038858, 0.022306, 0.038858, 0.032677, 0.016826, 0.016826, 0.033407, 0.037156, 0.034068, 0.037156, 0.022306, 0.049374, 0.051831, 0.040537, 0.038858, 0.03976, 0.03976, 0.038858, 0.040537, 0.041405, 0.038042, 0.055536, 0.076542, 0.050641, 0.064632, 0.122885, 0.06184, 0.055536, 0.031287, 0.026338, 0.024393, 0.024393, 0.019401, 0.030611, 0.064632, 0.0704, 0.064632, 0.064632, 0.098513, 0.15008, 0.144935, 0.129801, 0.111485, 0.125101, 0.161087, 0.11371, 0.074921, 0.137348, 0.139895, 0.122885, 0.088832, 0.092881, 0.090864, 0.058088, 0.055536, 0.027463, 0.027463, 0.030003, 0.051831, 0.028107, 0.028695, 0.030611, 0.037156, 0.049374, 0.030611, 0.033407, 0.049374, 0.083462, 0.085092, 0.092881, 0.170161, 0.25031, 0.17593, 0.17593, 0.281712, 0.179055, 0.196879, 0.18812, 0.194234, 0.196879, 0.291804, 0.225814, 0.21291, 0.139895, 0.147574, 0.229226, 0.225814, 0.144935, 0.098513, 0.102787, 0.10481, 0.096677, 0.051831, 0.048328, 0.066181, 0.06184, 0.060549, 0.059222, 0.030003, 0.017447, 0.017797, 0.019109, 0.026892, 0.029376, 0.026892, 0.026892, 0.014586, 0.009728, 0.015078, 0.020522, 0.01204, 0.008409, 0.009294, 0.014315, 0.023534, 0.017797, 0.018787, 0.020165, 0.0198, 0.038858, 0.071867, 0.0704, 0.069024, 0.047319, 0.045352, 0.042364, 0.040537, 0.083462, 0.142424, 0.134866, 0.086953, 0.096677, 0.15284, 0.129801, 0.120615, 0.073402, 0.074921, 0.078022, 0.139895, 0.167087, 0.100716, 0.090864, 0.092881, 0.088832, 0.129801, 0.073402, 0.134866, 0.116183, 0.106997, 0.06184, 0.060549, 0.098513, 0.094817, 0.096677, 0.085092, 0.05306, 0.05306, 0.086953, 0.081712, 0.079919, 0.111485, 0.090864, 0.056825, 0.031287, 0.033407, 0.018787, 0.032677, 0.034884, 0.044297, 0.026338, 0.05306, 0.041405, 0.043307, 0.058088, 0.034068, 0.023963, 0.023534, 0.038858, 0.03976, 0.031287, 0.034068, 0.020522, 0.024393, 0.041405, 0.058088, 0.043307, 0.066181, 0.049374, 0.036378, 0.024826, 0.03976, 0.021816, 0.021816, 0.014075], '')</t>
  </si>
  <si>
    <t xml:space="preserve">F5RX79|F5RX79_9ENTR Uncharacterized protein OS=Enterobacter hormaechei ATCC 49162 </t>
  </si>
  <si>
    <t>([0.010672, 0.008002, 0.006421, 0.008723, 0.01078, 0.015694, 0.011518, 0.011106, 0.009294, 0.01204, 0.009728, 0.01227, 0.018787, 0.018415, 0.017138, 0.016826, 0.009865, 0.009865, 0.017797, 0.018415, 0.018106, 0.036378, 0.051831, 0.050641, 0.049374, 0.028695, 0.027463, 0.038858, 0.024393, 0.048328, 0.046336, 0.038858, 0.044297, 0.022667, 0.023087, 0.023087, 0.016528, 0.016826, 0.029376, 0.017138, 0.016257, 0.016257, 0.010509, 0.013265, 0.023087, 0.013613, 0.013821, 0.013821, 0.010672, 0.01227, 0.00962, 0.00962, 0.017797, 0.017447, 0.028695, 0.028695, 0.016528, 0.013265, 0.021816, 0.020522, 0.03976, 0.023534, 0.016826, 0.028107, 0.015344, 0.014586, 0.023534, 0.03976, 0.024826, 0.025316, 0.044297, 0.032017, 0.015344, 0.016021, 0.01227, 0.009401, 0.015344, 0.026892, 0.038042, 0.019401, 0.020522, 0.019401, 0.036378, 0.025316, 0.025316, 0.025316, 0.027463, 0.030611, 0.030611, 0.026338, 0.054297, 0.030003, 0.034068, 0.083462, 0.042364, 0.051831, 0.086953, 0.042364, 0.042364, 0.030611, 0.030003, 0.028107, 0.028107, 0.014315, 0.016826, 0.01204, 0.021816, 0.021816, 0.01227, 0.01227, 0.019109, 0.017138, 0.028695, 0.024393, 0.022306, 0.022667, 0.013821, 0.013613, 0.021381, 0.021381, 0.018787, 0.020165, 0.01078, 0.011518, 0.0198, 0.034884, 0.027463, 0.020165, 0.013437, 0.021381, 0.021816, 0.023087, 0.021816, 0.013437, 0.013613, 0.015078, 0.016826, 0.015694, 0.008723, 0.009187, 0.009294, 0.009977, 0.009865, 0.0198, 0.014586, 0.010672, 0.010672, 0.017797, 0.013265, 0.018106, 0.019401, 0.01227, 0.008525, 0.006374, 0.008525, 0.011903, 0.00777, 0.010372, 0.0198, 0.040537, 0.037156, 0.0198, 0.017797, 0.029376, 0.016257, 0.014075, 0.014075, 0.014315, 0.010509, 0.016257, 0.018106, 0.019401, 0.016021, 0.026892, 0.05306, 0.06312, 0.041405, 0.041405, 0.022306, 0.01204, 0.013821, 0.008624, 0.010372, 0.018787, 0.020522, 0.037156, 0.032017, 0.026892, 0.025762, 0.020522, 0.013016, 0.011669, 0.010926, 0.023087, 0.023087, 0.022667, 0.015694, 0.013437, 0.013437, 0.013265, 0.011106, 0.007259, 0.006988, 0.008156, 0.005872, 0.003804, 0.003804, 0.003555, 0.004689, 0.004577, 0.006194, 0.008276, 0.008276, 0.005932, 0.00558, 0.00558, 0.004388, 0.003757, 0.005249, 0.00558, 0.007495, 0.008409, 0.009977, 0.018106, 0.018415, 0.034068, 0.043307, 0.023087, 0.045352, 0.034068, 0.022667, 0.011669, 0.01227, 0.010131, 0.010131, 0.010131, 0.010672, 0.010509, 0.018415, 0.009096, 0.008002, 0.008409, 0.007259, 0.009015, 0.009096, 0.005683, 0.004161, 0.005378, 0.007422, 0.005683, 0.004315, 0.00558, 0.008723, 0.006701, 0.00777, 0.00777, 0.006988, 0.006482, 0.006039, 0.005734, 0.006374, 0.009294, 0.009015, 0.010221, 0.009483, 0.007422, 0.013437, 0.015078, 0.015078, 0.008276, 0.008156, 0.015078, 0.009015, 0.009015, 0.009977, 0.008804, 0.013437, 0.009728, 0.010131, 0.008804, 0.006142, 0.008895, 0.006194, 0.006421, 0.008723, 0.009015, 0.008276, 0.005086, 0.004611, 0.004611, 0.005086, 0.005086, 0.00515, 0.005623, 0.005503, 0.004577, 0.003821, 0.003864, 0.004513, 0.003727, 0.004835, 0.006039, 0.004646, 0.005683, 0.004208, 0.003276, 0.002327, 0.002705], '')</t>
  </si>
  <si>
    <t xml:space="preserve">F5RX80|F5RX80_9ENTR XRE family transcriptional regulator OS=Enterobacter hormaechei ATCC 49162 </t>
  </si>
  <si>
    <t>([0.295083, 0.349426, 0.25406, 0.291804, 0.366687, 0.308712, 0.243554, 0.17593, 0.206376, 0.134866, 0.158265, 0.18812, 0.15008, 0.155435, 0.15008, 0.15284, 0.185198, 0.268042, 0.268042, 0.271506, 0.281712, 0.264545, 0.268042, 0.349426, 0.268042, 0.239899, 0.216401, 0.298791, 0.390993, 0.401658, 0.521092, 0.433034, 0.40511, 0.436924, 0.339168, 0.349426, 0.398279, 0.40511, 0.42561, 0.394753, 0.384043, 0.418646, 0.422041, 0.30533, 0.311707, 0.394753, 0.31487, 0.301917, 0.295083, 0.222385, 0.127496, 0.120615, 0.134866, 0.100716, 0.100716, 0.109221, 0.111485, 0.078022, 0.048328, 0.024826, 0.029376, 0.029376, 0.035586, 0.038042, 0.090864, 0.050641, 0.049374, 0.085092, 0.129801, 0.129801, 0.206376, 0.318242, 0.236433, 0.301917, 0.349426, 0.31487, 0.387226, 0.390993, 0.390993, 0.454136, 0.538167, 0.450668, 0.486429, 0.450668, 0.440853, 0.41194, 0.509769, 0.51388, 0.384043, 0.398279, 0.377384, 0.321458, 0.284882, 0.366687, 0.335645, 0.349426, 0.370445, 0.324872, 0.257454], '')</t>
  </si>
  <si>
    <t>[30, 80, 86, 87]</t>
  </si>
  <si>
    <t xml:space="preserve">F5RX81|F5RX81_9ENTR ATP/GTP-binding protein OS=Enterobacter hormaechei ATCC 49162 </t>
  </si>
  <si>
    <t>([0.044297, 0.06312, 0.090864, 0.054297, 0.0704, 0.100716, 0.125101, 0.15284, 0.196879, 0.15284, 0.120615, 0.096677, 0.100716, 0.173081, 0.17593, 0.158265, 0.236433, 0.243554, 0.25406, 0.206376, 0.196879, 0.298791, 0.311707, 0.31487, 0.308712, 0.311707, 0.295083, 0.295083, 0.298791, 0.203355, 0.203355, 0.291804, 0.339168, 0.26085, 0.216401, 0.155435, 0.109221, 0.059222, 0.066181, 0.10481, 0.158265, 0.158265, 0.139895, 0.129801, 0.109221, 0.185198, 0.179055, 0.194234, 0.196879, 0.173081, 0.25406, 0.25031, 0.147574, 0.170161, 0.170161, 0.191378, 0.278302, 0.370445, 0.476583, 0.458154, 0.450668, 0.335645, 0.349426, 0.301917, 0.284882, 0.232838, 0.243554, 0.161087, 0.158265, 0.158265, 0.120615, 0.137348, 0.206376, 0.206376, 0.142424, 0.182256, 0.125101, 0.118441, 0.120615, 0.116183, 0.081712, 0.090864, 0.161087, 0.15284, 0.15284, 0.15284, 0.219301, 0.219301, 0.318242, 0.239899, 0.167087, 0.243554, 0.229226, 0.225814, 0.324872, 0.408655, 0.332115, 0.42561, 0.346032, 0.284882, 0.278302, 0.339168, 0.225814, 0.21291, 0.185198, 0.257454, 0.288399, 0.288399, 0.271506, 0.26085, 0.370445, 0.465241, 0.472492, 0.458154, 0.370445, 0.298791, 0.281712, 0.298791, 0.206376, 0.281712, 0.374039, 0.390993, 0.40511, 0.529623, 0.585406, 0.529623, 0.517562, 0.525368, 0.450668, 0.374039, 0.387226, 0.328603, 0.298791, 0.209395, 0.206376, 0.30533, 0.30533, 0.301917, 0.36309, 0.384043, 0.384043, 0.342579, 0.352862, 0.281712, 0.281712, 0.236433, 0.318242, 0.268042, 0.236433, 0.318242, 0.384043, 0.374039, 0.401658, 0.390993, 0.465241, 0.394753, 0.298791, 0.36309, 0.387226, 0.384043, 0.36309, 0.356642, 0.384043, 0.342579, 0.377384, 0.335645, 0.384043, 0.295083, 0.356642, 0.308712, 0.298791, 0.324872, 0.257454, 0.232838, 0.191378, 0.200174, 0.216401, 0.30533, 0.30533, 0.308712, 0.236433, 0.31487, 0.324872, 0.31487, 0.342579, 0.356642, 0.377384, 0.275179, 0.271506, 0.271506, 0.328603, 0.26085, 0.182256, 0.26085, 0.21291, 0.21291, 0.236433, 0.295083, 0.206376, 0.196879, 0.127496, 0.129801, 0.125101, 0.106997, 0.109221, 0.10481, 0.118441, 0.118441, 0.167087, 0.25406, 0.25406, 0.271506, 0.339168, 0.418646, 0.387226, 0.450668, 0.538167, 0.541878, 0.454136, 0.557691, 0.604312, 0.671169, 0.712013, 0.712013, 0.750527, 0.707965, 0.724957, 0.675549, 0.642678, 0.545602, 0.549308, 0.557691, 0.538167, 0.454136, 0.447574, 0.450668, 0.384043, 0.384043, 0.36309, 0.454136, 0.36309, 0.359901, 0.394753, 0.454136, 0.401658, 0.318242, 0.352862, 0.281712, 0.281712, 0.318242, 0.390993, 0.384043, 0.298791, 0.318242, 0.390993, 0.308712, 0.328603, 0.418646, 0.374039, 0.335645, 0.352862, 0.447574, 0.359901, 0.324872, 0.324872, 0.401658, 0.398279, 0.394753, 0.494003, 0.521092, 0.401658, 0.398279, 0.41194, 0.486429, 0.51388, 0.51388, 0.490133, 0.5017, 0.380708, 0.42561, 0.352862, 0.324872, 0.232838, 0.318242, 0.346032, 0.36309, 0.359901, 0.440853, 0.349426, 0.349426, 0.264545, 0.380708, 0.380708, 0.359901, 0.366687, 0.335645, 0.342579, 0.356642, 0.349426, 0.450668, 0.36309, 0.384043, 0.308712, 0.31487, 0.31487, 0.222385, 0.129801, 0.118441, 0.102787, 0.179055, 0.132295, 0.219301, 0.203355, 0.219301, 0.164327, 0.144935, 0.144935, 0.15008, 0.257454, 0.25406, 0.271506, 0.278302, 0.271506, 0.257454, 0.30533, 0.203355, 0.311707, 0.422041, 0.458154, 0.5017, 0.490133, 0.521092, 0.51388, 0.529623, 0.545602, 0.653063, 0.56648, 0.575842, 0.529623, 0.461924, 0.384043, 0.339168, 0.401658, 0.461924, 0.468512, 0.414856, 0.480142, 0.384043, 0.342579, 0.31487, 0.308712, 0.328603, 0.335645, 0.324872, 0.328603, 0.209395, 0.125101, 0.139895, 0.139895, 0.173081, 0.206376, 0.216401, 0.275179, 0.25031, 0.200174, 0.247041, 0.321458, 0.268042, 0.25406, 0.308712, 0.236433, 0.243554, 0.21291, 0.147574, 0.147574, 0.081712, 0.092881, 0.158265, 0.216401, 0.219301, 0.225814, 0.18812, 0.25031, 0.239899, 0.295083, 0.30533, 0.264545, 0.26085, 0.301917, 0.422041, 0.40511, 0.490133, 0.440853, 0.370445, 0.352862, 0.349426, 0.461924, 0.5017, 0.5017, 0.517562, 0.505461, 0.401658, 0.433034, 0.36309, 0.268042, 0.271506, 0.352862, 0.433034, 0.436924, 0.436924, 0.42561, 0.41194, 0.370445, 0.40511, 0.476583, 0.472492, 0.40511, 0.308712, 0.275179, 0.281712, 0.264545, 0.26085, 0.342579, 0.356642, 0.356642, 0.444081, 0.308712, 0.21291, 0.203355, 0.209395, 0.21291, 0.170161, 0.170161, 0.196879, 0.122885, 0.120615, 0.194234, 0.257454, 0.335645, 0.370445, 0.271506, 0.301917, 0.278302, 0.275179, 0.179055, 0.26085, 0.264545, 0.301917, 0.370445, 0.284882, 0.21291, 0.275179, 0.236433, 0.161087, 0.100716, 0.158265, 0.161087, 0.102787, 0.10481, 0.102787, 0.083462, 0.129801, 0.111485, 0.083462, 0.055536, 0.096677, 0.05306, 0.051831, 0.048328, 0.041405, 0.0704, 0.11371, 0.056825, 0.086953, 0.086953, 0.167087, 0.106997, 0.067594, 0.073402, 0.038858, 0.024393, 0.03976, 0.040537, 0.042364, 0.041405, 0.064632, 0.06184, 0.106997, 0.122885, 0.158265, 0.18812, 0.142424, 0.083462, 0.132295, 0.079919, 0.132295, 0.10481, 0.161087, 0.222385, 0.278302, 0.390993, 0.40511, 0.408655, 0.422041, 0.384043, 0.468512, 0.461924, 0.394753, 0.284882, 0.158265, 0.158265, 0.155435, 0.206376, 0.281712, 0.281712, 0.380708, 0.288399, 0.308712, 0.321458, 0.243554, 0.173081, 0.106997, 0.179055, 0.173081, 0.100716, 0.071867, 0.078022, 0.088832, 0.078022, 0.144935, 0.236433, 0.200174, 0.173081, 0.125101, 0.134866, 0.073402, 0.069024, 0.122885, 0.116183, 0.0704, 0.122885, 0.164327, 0.222385, 0.18812, 0.118441, 0.118441, 0.182256, 0.167087, 0.134866, 0.147574, 0.147574, 0.125101, 0.167087, 0.216401, 0.288399, 0.291804, 0.335645, 0.25031, 0.247041, 0.236433, 0.209395, 0.132295, 0.179055, 0.191378, 0.173081, 0.25406, 0.332115, 0.346032, 0.346032, 0.301917, 0.291804, 0.288399, 0.311707, 0.318242, 0.291804, 0.203355, 0.196879, 0.26085, 0.342579, 0.339168, 0.356642, 0.476583, 0.575842, 0.538167, 0.545602, 0.490133, 0.4292, 0.444081, 0.356642, 0.284882, 0.359901, 0.440853, 0.370445, 0.318242, 0.318242, 0.291804, 0.380708, 0.377384, 0.349426, 0.324872, 0.298791, 0.26085, 0.21291, 0.182256, 0.15008, 0.102787, 0.155435, 0.203355], '')</t>
  </si>
  <si>
    <t>[123, 124, 125, 126, 127, 216, 217, 219, 220, 221, 222, 223, 224, 225, 226, 227, 228, 229, 230, 231, 232, 269, 274, 275, 277, 329, 331, 332, 333, 334, 335, 336, 337, 338, 397, 398, 399, 400, 582, 583, 584]</t>
  </si>
  <si>
    <t xml:space="preserve">F5RX82|F5RX82_9ENTR Protein of hypothetical function family protein OS=Enterobacter hormaechei ATCC 49162 </t>
  </si>
  <si>
    <t>([0.125101, 0.111485, 0.078022, 0.11371, 0.083462, 0.139895, 0.144935, 0.111485, 0.137348, 0.142424, 0.185198, 0.239899, 0.243554, 0.291804, 0.232838, 0.222385, 0.179055, 0.243554, 0.346032, 0.328603, 0.384043, 0.450668, 0.5017, 0.553315, 0.553315, 0.653063, 0.632174, 0.694846, 0.653063, 0.59508, 0.59508, 0.56648, 0.497853, 0.497853, 0.486429, 0.486429, 0.5017, 0.56648, 0.56648, 0.505461, 0.509769, 0.480142, 0.454136, 0.394753, 0.433034, 0.450668, 0.450668, 0.436924, 0.447574, 0.575842, 0.632174, 0.632174, 0.51388, 0.534167, 0.534167, 0.521092, 0.521092, 0.447574, 0.41194, 0.422041, 0.480142, 0.549308, 0.575842, 0.575842, 0.553315, 0.509769, 0.444081, 0.414856, 0.42561, 0.394753, 0.408655, 0.335645, 0.36309, 0.352862, 0.377384, 0.377384, 0.387226, 0.465241, 0.525368, 0.5017, 0.497853, 0.486429, 0.394753, 0.374039, 0.418646, 0.5017, 0.450668, 0.418646, 0.444081, 0.398279, 0.418646, 0.398279, 0.468512, 0.486429, 0.521092, 0.549308, 0.570702, 0.509769, 0.486429, 0.483068, 0.436924, 0.366687, 0.377384, 0.447574, 0.497853, 0.476583, 0.450668, 0.517562, 0.608892, 0.59014, 0.618285, 0.562014, 0.541878, 0.525368, 0.461924, 0.59917], '')</t>
  </si>
  <si>
    <t>[22, 23, 24, 25, 26, 27, 28, 29, 30, 31, 36, 37, 38, 39, 40, 49, 50, 51, 52, 53, 54, 55, 56, 61, 62, 63, 64, 65, 78, 79, 85, 94, 95, 96, 97, 107, 108, 109, 110, 111, 112, 113, 115]</t>
  </si>
  <si>
    <t xml:space="preserve">F5RX83|F5RX83_9ENTR Silver-binding protein SilE OS=Enterobacter hormaechei ATCC 49162 </t>
  </si>
  <si>
    <t>([0.352862, 0.398279, 0.433034, 0.342579, 0.26085, 0.298791, 0.335645, 0.25406, 0.295083, 0.257454, 0.203355, 0.209395, 0.194234, 0.288399, 0.206376, 0.15284, 0.085092, 0.106997, 0.15284, 0.158265, 0.088832, 0.085092, 0.045352, 0.045352, 0.047319, 0.048328, 0.047319, 0.046336, 0.071867, 0.037156, 0.046336, 0.079919, 0.111485, 0.11371, 0.071867, 0.125101, 0.111485, 0.179055, 0.219301, 0.225814, 0.243554, 0.324872, 0.339168, 0.408655, 0.422041, 0.468512, 0.59917, 0.56648, 0.585406, 0.63748, 0.712013, 0.759478, 0.754692, 0.703578, 0.666105, 0.716283, 0.741537, 0.767246, 0.745909, 0.618285, 0.622677, 0.703578, 0.694846, 0.642678, 0.716283, 0.712013, 0.694846, 0.622677, 0.657645, 0.58069, 0.58069, 0.653063, 0.657645, 0.680603, 0.728858, 0.728858, 0.657645, 0.517562, 0.557691, 0.58069, 0.712013, 0.703578, 0.653063, 0.653063, 0.699094, 0.661982, 0.648219, 0.666105, 0.716283, 0.680603, 0.750527, 0.750527, 0.741537, 0.675549, 0.56648, 0.575842, 0.608892, 0.733139, 0.837511, 0.868118, 0.81615, 0.754692, 0.750527, 0.795062, 0.805026, 0.798249, 0.728858, 0.728858, 0.795062, 0.788093, 0.812494, 0.827927, 0.81615, 0.81615, 0.859585, 0.849326, 0.808535, 0.791621, 0.728858, 0.724957, 0.741537, 0.805026, 0.868118, 0.876521, 0.862302, 0.83125, 0.775545, 0.819762, 0.84206, 0.83125, 0.73685, 0.703578, 0.675549, 0.694846, 0.690604, 0.712013, 0.795062, 0.819762, 0.871313, 0.915074, 0.919029, 0.894241, 0.849326, 0.808535, 0.819762, 0.819762, 0.859585, 0.908098, 0.926919, 0.891961, 0.819762, 0.894241, 0.903857, 0.89662, 0.88723, 0.885302, 0.868118, 0.859585, 0.856457, 0.805026, 0.754692, 0.703578, 0.720929, 0.779859], '')</t>
  </si>
  <si>
    <t>[46,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163]</t>
  </si>
  <si>
    <t xml:space="preserve">F5RX85|F5RX85_9ENTR Two component response regulator OS=Enterobacter hormaechei ATCC 49162 </t>
  </si>
  <si>
    <t>([0.019109, 0.032677, 0.047319, 0.085092, 0.046336, 0.028107, 0.038858, 0.050641, 0.064632, 0.042364, 0.058088, 0.092881, 0.076542, 0.137348, 0.116183, 0.139895, 0.139895, 0.127496, 0.120615, 0.081712, 0.161087, 0.179055, 0.167087, 0.102787, 0.092881, 0.161087, 0.161087, 0.158265, 0.096677, 0.078022, 0.10481, 0.10481, 0.071867, 0.10481, 0.058088, 0.125101, 0.111485, 0.111485, 0.058088, 0.032017, 0.042364, 0.021381, 0.015694, 0.010221, 0.019109, 0.019109, 0.013265, 0.023963, 0.023534, 0.021381, 0.026892, 0.0198, 0.011106, 0.013265, 0.009865, 0.009977, 0.00962, 0.015344, 0.018106, 0.032017, 0.056825, 0.054297, 0.079919, 0.127496, 0.139895, 0.066181, 0.034884, 0.030003, 0.029376, 0.023963, 0.026338, 0.025316, 0.051831, 0.051831, 0.059222, 0.078022, 0.134866, 0.088832, 0.083462, 0.102787, 0.058088, 0.066181, 0.036378, 0.047319, 0.030611, 0.051831, 0.096677, 0.096677, 0.096677, 0.058088, 0.071867, 0.155435, 0.078022, 0.059222, 0.055536, 0.038858, 0.044297, 0.025316, 0.023534, 0.0198, 0.019401, 0.022306, 0.0198, 0.036378, 0.020876, 0.015344, 0.014783, 0.014315, 0.023534, 0.046336, 0.076542, 0.059222, 0.024826, 0.055536, 0.076542, 0.15284, 0.191378, 0.088832, 0.15008, 0.164327, 0.161087, 0.170161, 0.15284, 0.15284, 0.081712, 0.147574, 0.144935, 0.096677, 0.096677, 0.096677, 0.086953, 0.051831, 0.069024, 0.125101, 0.096677, 0.086953, 0.096677, 0.088832, 0.100716, 0.064632, 0.056825, 0.074921, 0.071867, 0.125101, 0.137348, 0.125101, 0.120615, 0.122885, 0.111485, 0.120615, 0.060549, 0.028695, 0.024826, 0.024826, 0.025762, 0.034068, 0.034068, 0.034068, 0.022667, 0.023963, 0.046336, 0.081712, 0.076542, 0.043307, 0.023534, 0.018106, 0.035586, 0.038042, 0.043307, 0.038858, 0.037156, 0.06312, 0.137348, 0.122885, 0.127496, 0.125101, 0.122885, 0.127496, 0.127496, 0.158265, 0.15284, 0.129801, 0.086953, 0.071867, 0.079919, 0.139895, 0.164327, 0.098513, 0.092881, 0.116183, 0.200174, 0.120615, 0.15008, 0.15008, 0.264545, 0.17593, 0.185198, 0.18812, 0.179055, 0.10481, 0.073402, 0.137348, 0.137348, 0.139895, 0.164327, 0.229226, 0.170161, 0.173081, 0.182256, 0.158265, 0.116183, 0.125101, 0.142424, 0.167087, 0.158265, 0.129801, 0.179055, 0.144935, 0.11371, 0.090864, 0.137348, 0.209395, 0.164327, 0.122885, 0.17593, 0.139895], '')</t>
  </si>
  <si>
    <t xml:space="preserve">F5RX86|F5RX86_9ENTR Copper/silver efflux system protein CusC OS=Enterobacter hormaechei ATCC 49162 </t>
  </si>
  <si>
    <t>([0.021381, 0.014075, 0.009294, 0.007877, 0.006988, 0.00777, 0.009865, 0.009187, 0.008804, 0.010509, 0.009483, 0.009728, 0.019401, 0.021381, 0.020876, 0.022667, 0.038042, 0.078022, 0.066181, 0.096677, 0.120615, 0.079919, 0.158265, 0.268042, 0.36309, 0.339168, 0.366687, 0.284882, 0.352862, 0.422041, 0.440853, 0.517562, 0.465241, 0.436924, 0.450668, 0.51388, 0.4292, 0.444081, 0.41194, 0.352862, 0.398279, 0.374039, 0.444081, 0.41194, 0.295083, 0.284882, 0.408655, 0.30533, 0.281712, 0.222385, 0.232838, 0.25406, 0.268042, 0.284882, 0.284882, 0.25406, 0.206376, 0.185198, 0.173081, 0.18812, 0.239899, 0.155435, 0.15008, 0.158265, 0.170161, 0.275179, 0.284882, 0.191378, 0.298791, 0.359901, 0.390993, 0.349426, 0.236433, 0.219301, 0.219301, 0.229226, 0.243554, 0.291804, 0.377384, 0.346032, 0.339168, 0.26085, 0.352862, 0.281712, 0.271506, 0.271506, 0.236433, 0.236433, 0.318242, 0.232838, 0.30533, 0.342579, 0.295083, 0.390993, 0.36309, 0.4292, 0.408655, 0.390993, 0.339168, 0.342579, 0.295083, 0.284882, 0.394753, 0.380708, 0.370445, 0.359901, 0.349426, 0.398279, 0.380708, 0.41194, 0.505461, 0.480142, 0.480142, 0.59508, 0.483068, 0.534167, 0.505461, 0.509769, 0.4292, 0.541878, 0.450668, 0.538167, 0.458154, 0.472492, 0.394753, 0.486429, 0.387226, 0.288399, 0.275179, 0.271506, 0.170161, 0.158265, 0.167087, 0.134866, 0.122885, 0.194234, 0.158265, 0.191378, 0.191378, 0.271506, 0.271506, 0.271506, 0.17593, 0.219301, 0.203355, 0.291804, 0.295083, 0.36309, 0.465241, 0.465241, 0.440853, 0.454136, 0.472492, 0.370445, 0.332115, 0.264545, 0.18812, 0.21291, 0.216401, 0.161087, 0.155435, 0.15008, 0.21291, 0.243554, 0.179055, 0.179055, 0.173081, 0.167087, 0.132295, 0.111485, 0.071867, 0.092881, 0.137348, 0.083462, 0.134866, 0.127496, 0.161087, 0.219301, 0.236433, 0.225814, 0.216401, 0.209395, 0.219301, 0.15284, 0.222385, 0.328603, 0.328603, 0.247041, 0.21291, 0.191378, 0.158265, 0.243554, 0.236433, 0.236433, 0.236433, 0.173081, 0.257454, 0.284882, 0.281712, 0.271506, 0.281712, 0.288399, 0.216401, 0.17593, 0.173081, 0.182256, 0.182256, 0.155435, 0.222385, 0.25031, 0.356642, 0.332115, 0.332115, 0.321458, 0.321458, 0.398279, 0.433034, 0.447574, 0.352862, 0.324872, 0.31487, 0.301917, 0.387226, 0.465241, 0.51388, 0.509769, 0.458154, 0.458154, 0.458154, 0.472492, 0.486429, 0.447574, 0.454136, 0.444081, 0.36309, 0.288399, 0.206376, 0.236433, 0.229226, 0.232838, 0.268042, 0.239899, 0.158265, 0.173081, 0.170161, 0.173081, 0.247041, 0.278302, 0.236433, 0.268042, 0.25406, 0.236433, 0.284882, 0.275179, 0.236433, 0.352862, 0.352862, 0.433034, 0.349426, 0.377384, 0.5017, 0.51388, 0.461924, 0.549308, 0.509769, 0.521092, 0.408655, 0.328603, 0.25031, 0.291804, 0.295083, 0.328603, 0.346032, 0.239899, 0.301917, 0.349426, 0.284882, 0.370445, 0.291804, 0.380708, 0.264545, 0.225814, 0.185198, 0.236433, 0.25406, 0.229226, 0.236433, 0.236433, 0.31487, 0.366687, 0.332115, 0.332115, 0.268042, 0.222385, 0.216401, 0.155435, 0.173081, 0.196879, 0.116183, 0.185198, 0.116183, 0.185198, 0.185198, 0.21291, 0.167087, 0.15008, 0.15008, 0.137348, 0.209395, 0.216401, 0.26085, 0.206376, 0.203355, 0.229226, 0.179055, 0.173081, 0.275179, 0.232838, 0.236433, 0.321458, 0.31487, 0.36309, 0.257454, 0.275179, 0.170161, 0.161087, 0.194234, 0.219301, 0.142424, 0.155435, 0.088832, 0.100716, 0.094817, 0.048328, 0.054297, 0.073402, 0.137348, 0.134866, 0.144935, 0.142424, 0.122885, 0.132295, 0.096677, 0.167087, 0.094817, 0.144935, 0.243554, 0.129801, 0.132295, 0.216401, 0.206376, 0.30533, 0.264545, 0.284882, 0.318242, 0.318242, 0.268042, 0.284882, 0.288399, 0.268042, 0.182256, 0.216401, 0.196879, 0.25031, 0.15284, 0.225814, 0.275179, 0.185198, 0.271506, 0.284882, 0.281712, 0.18812, 0.155435, 0.096677, 0.144935, 0.222385, 0.203355, 0.200174, 0.179055, 0.179055, 0.18812, 0.191378, 0.200174, 0.200174, 0.236433, 0.352862, 0.356642, 0.25406, 0.239899, 0.257454, 0.236433, 0.15008, 0.232838, 0.179055, 0.268042, 0.182256, 0.170161, 0.17593, 0.225814, 0.229226, 0.225814, 0.144935, 0.15284, 0.116183, 0.116183, 0.11371, 0.090864, 0.058088, 0.096677, 0.100716, 0.051831, 0.059222, 0.066181, 0.036378, 0.071867, 0.056825, 0.109221, 0.106997, 0.10481, 0.074921, 0.038042, 0.030611, 0.055536, 0.092881, 0.11371, 0.120615, 0.069024, 0.048328, 0.085092, 0.049374, 0.085092, 0.094817, 0.083462, 0.127496, 0.200174, 0.129801, 0.170161, 0.167087, 0.098513, 0.111485, 0.11371, 0.111485, 0.137348, 0.111485, 0.064632, 0.064632, 0.06184, 0.109221, 0.094817, 0.054297, 0.102787, 0.081712, 0.109221, 0.088832, 0.0704, 0.051831, 0.0704, 0.043307, 0.025762, 0.045352, 0.023963], '')</t>
  </si>
  <si>
    <t>[31, 35, 110, 113, 115, 116, 117, 119, 121, 224, 225, 260, 261, 263, 264, 265]</t>
  </si>
  <si>
    <t xml:space="preserve">F5RX87|F5RX87_9ENTR Copper/silver efflux system protein CusF OS=Enterobacter hormaechei ATCC 49162 </t>
  </si>
  <si>
    <t>([0.06312, 0.066181, 0.030611, 0.045352, 0.034884, 0.034884, 0.021381, 0.028107, 0.030611, 0.040537, 0.030003, 0.042364, 0.032677, 0.034068, 0.034068, 0.06184, 0.067594, 0.085092, 0.122885, 0.196879, 0.264545, 0.278302, 0.308712, 0.387226, 0.387226, 0.465241, 0.472492, 0.59917, 0.517562, 0.570702, 0.59508, 0.622677, 0.505461, 0.545602, 0.521092, 0.521092, 0.509769, 0.42561, 0.352862, 0.356642, 0.356642, 0.311707, 0.30533, 0.26085, 0.30533, 0.311707, 0.30533, 0.339168, 0.25406, 0.321458, 0.219301, 0.203355, 0.275179, 0.380708, 0.349426, 0.264545, 0.298791, 0.268042, 0.268042, 0.332115, 0.239899, 0.268042, 0.324872, 0.275179, 0.318242, 0.26085, 0.271506, 0.167087, 0.167087, 0.15008, 0.102787, 0.179055, 0.15284, 0.15284, 0.142424, 0.142424, 0.142424, 0.127496, 0.127496, 0.116183, 0.116183, 0.18812, 0.155435, 0.194234, 0.243554, 0.17593, 0.222385, 0.122885, 0.21291, 0.122885, 0.139895, 0.206376, 0.206376, 0.236433, 0.243554, 0.155435, 0.179055, 0.179055, 0.10481, 0.125101, 0.194234, 0.125101, 0.132295, 0.092881, 0.085092, 0.088832, 0.129801, 0.102787, 0.164327, 0.139895, 0.222385, 0.298791, 0.25031, 0.196879, 0.161087, 0.106997, 0.185198], '')</t>
  </si>
  <si>
    <t>[27, 28, 29, 30, 31, 32, 33, 34, 35, 36]</t>
  </si>
  <si>
    <t xml:space="preserve">F5RX88|F5RX88_9ENTR Copper/silver efflux system protein CusB OS=Enterobacter hormaechei ATCC 49162 </t>
  </si>
  <si>
    <t>([0.036378, 0.024826, 0.018415, 0.026892, 0.038858, 0.030003, 0.023534, 0.026338, 0.035586, 0.047319, 0.038042, 0.030003, 0.035586, 0.024826, 0.03976, 0.034068, 0.030611, 0.034068, 0.034068, 0.027463, 0.034884, 0.055536, 0.073402, 0.125101, 0.122885, 0.122885, 0.194234, 0.26085, 0.291804, 0.30533, 0.31487, 0.380708, 0.42561, 0.458154, 0.541878, 0.549308, 0.58069, 0.622677, 0.509769, 0.497853, 0.465241, 0.36309, 0.377384, 0.436924, 0.380708, 0.380708, 0.40511, 0.401658, 0.408655, 0.401658, 0.284882, 0.284882, 0.284882, 0.342579, 0.31487, 0.295083, 0.288399, 0.318242, 0.281712, 0.31487, 0.4292, 0.480142, 0.59917, 0.490133, 0.394753, 0.468512, 0.468512, 0.349426, 0.308712, 0.318242, 0.335645, 0.436924, 0.42561, 0.444081, 0.408655, 0.408655, 0.408655, 0.41194, 0.384043, 0.40511, 0.450668, 0.356642, 0.408655, 0.42561, 0.509769, 0.604312, 0.490133, 0.509769, 0.642678, 0.570702, 0.557691, 0.458154, 0.450668, 0.454136, 0.450668, 0.450668, 0.387226, 0.390993, 0.394753, 0.394753, 0.447574, 0.36309, 0.461924, 0.366687, 0.335645, 0.346032, 0.335645, 0.324872, 0.346032, 0.308712, 0.401658, 0.339168, 0.418646, 0.342579, 0.352862, 0.359901, 0.284882, 0.356642, 0.26085, 0.200174, 0.137348, 0.120615, 0.191378, 0.158265, 0.236433, 0.236433, 0.236433, 0.236433, 0.219301, 0.139895, 0.173081, 0.158265, 0.155435, 0.098513, 0.182256, 0.142424, 0.132295, 0.134866, 0.127496, 0.216401, 0.278302, 0.288399, 0.339168, 0.321458, 0.349426, 0.349426, 0.384043, 0.295083, 0.21291, 0.318242, 0.298791, 0.288399, 0.209395, 0.301917, 0.401658, 0.271506, 0.239899, 0.257454, 0.30533, 0.31487, 0.301917, 0.31487, 0.278302, 0.203355, 0.139895, 0.086953, 0.085092, 0.069024, 0.11371, 0.17593, 0.167087, 0.243554, 0.239899, 0.324872, 0.301917, 0.203355, 0.291804, 0.359901, 0.278302, 0.222385, 0.229226, 0.232838, 0.142424, 0.232838, 0.229226, 0.281712, 0.36309, 0.324872, 0.356642, 0.370445, 0.384043, 0.394753, 0.30533, 0.311707, 0.308712, 0.216401, 0.301917, 0.30533, 0.308712, 0.377384, 0.461924, 0.356642, 0.359901, 0.450668, 0.447574, 0.42561, 0.461924, 0.370445, 0.401658, 0.342579, 0.356642, 0.257454, 0.257454, 0.342579, 0.268042, 0.185198, 0.271506, 0.239899, 0.147574, 0.15284, 0.096677, 0.098513, 0.161087, 0.158265, 0.127496, 0.137348, 0.15284, 0.147574, 0.219301, 0.239899, 0.264545, 0.173081, 0.191378, 0.155435, 0.161087, 0.147574, 0.229226, 0.229226, 0.225814, 0.342579, 0.366687, 0.380708, 0.284882, 0.196879, 0.194234, 0.203355, 0.167087, 0.182256, 0.216401, 0.232838, 0.219301, 0.15008, 0.185198, 0.170161, 0.129801, 0.074921, 0.122885, 0.125101, 0.127496, 0.147574, 0.144935, 0.066181, 0.109221, 0.116183, 0.179055, 0.127496, 0.17593, 0.179055, 0.167087, 0.167087, 0.164327, 0.161087, 0.243554, 0.17593, 0.264545, 0.278302, 0.377384, 0.377384, 0.268042, 0.278302, 0.200174, 0.127496, 0.247041, 0.229226, 0.247041, 0.26085, 0.332115, 0.30533, 0.332115, 0.414856, 0.384043, 0.288399, 0.298791, 0.225814, 0.321458, 0.232838, 0.30533, 0.225814, 0.229226, 0.335645, 0.318242, 0.414856, 0.517562, 0.377384, 0.298791, 0.36309, 0.380708, 0.377384, 0.342579, 0.349426, 0.324872, 0.239899, 0.247041, 0.236433, 0.225814, 0.236433, 0.324872, 0.321458, 0.387226, 0.398279, 0.401658, 0.377384, 0.291804, 0.203355, 0.222385, 0.335645, 0.342579, 0.318242, 0.291804, 0.264545, 0.17593, 0.21291, 0.301917, 0.380708, 0.384043, 0.483068, 0.480142, 0.476583, 0.41194, 0.332115, 0.324872, 0.247041, 0.291804, 0.380708, 0.472492, 0.56648, 0.521092, 0.418646, 0.352862, 0.408655, 0.468512, 0.570702, 0.461924, 0.465241, 0.401658, 0.335645, 0.324872, 0.332115, 0.332115, 0.40511, 0.494003, 0.5017, 0.58069, 0.56648, 0.461924, 0.450668, 0.447574, 0.458154, 0.483068, 0.570702, 0.549308, 0.557691, 0.562014, 0.675549, 0.585406, 0.59014, 0.604312, 0.59508, 0.575842, 0.497853, 0.394753, 0.321458, 0.239899, 0.25406, 0.25406, 0.342579, 0.318242, 0.332115, 0.25031, 0.324872, 0.31487, 0.281712, 0.209395, 0.21291, 0.21291, 0.243554, 0.301917, 0.370445, 0.40511, 0.418646, 0.486429, 0.604312, 0.712013, 0.801317, 0.791621, 0.759478, 0.784345, 0.784345, 0.733139, 0.823549, 0.834292, 0.837511, 0.889439, 0.89662, 0.891961, 0.874069, 0.903857, 0.903857, 0.899122, 0.882776, 0.868118, 0.871313, 0.868118, 0.846163, 0.84206, 0.837511, 0.874069, 0.819762, 0.856457, 0.89662], '')</t>
  </si>
  <si>
    <t>[34, 35, 36, 37, 38, 62, 84, 85, 87, 88, 89, 90, 302, 345, 346, 351, 361, 362, 363, 369, 370, 371, 372, 373, 374, 375, 376, 377, 378, 401, 402, 403, 404, 405, 406, 407, 408, 409, 410, 411, 412, 413, 414, 415, 416, 417, 418, 419, 420, 421, 422, 423, 424, 425, 426, 427, 428, 429]</t>
  </si>
  <si>
    <t xml:space="preserve">F5RX89|F5RX89_9ENTR RND superfamily resistance-nodulation-cell division [ligand]:proton (H+) antiporter OS=Enterobacter hormaechei ATCC 49162 </t>
  </si>
  <si>
    <t>([0.010372, 0.017797, 0.025762, 0.013437, 0.009865, 0.008804, 0.008804, 0.008723, 0.010672, 0.011518, 0.009401, 0.007555, 0.007555, 0.006988, 0.007091, 0.006988, 0.009728, 0.010131, 0.007031, 0.007315, 0.006894, 0.005799, 0.005799, 0.005992, 0.009865, 0.010672, 0.016826, 0.018787, 0.014783, 0.017138, 0.022667, 0.022667, 0.045352, 0.092881, 0.058088, 0.111485, 0.134866, 0.076542, 0.03976, 0.074921, 0.074921, 0.129801, 0.127496, 0.139895, 0.134866, 0.120615, 0.147574, 0.155435, 0.194234, 0.194234, 0.116183, 0.120615, 0.209395, 0.219301, 0.142424, 0.21291, 0.125101, 0.209395, 0.209395, 0.311707, 0.321458, 0.321458, 0.275179, 0.278302, 0.247041, 0.17593, 0.194234, 0.229226, 0.173081, 0.161087, 0.257454, 0.25406, 0.229226, 0.219301, 0.116183, 0.167087, 0.167087, 0.15008, 0.129801, 0.225814, 0.216401, 0.129801, 0.081712, 0.060549, 0.0704, 0.038858, 0.029376, 0.027463, 0.030003, 0.037156, 0.040537, 0.042364, 0.037156, 0.021816, 0.013016, 0.020165, 0.020165, 0.019401, 0.03976, 0.024826, 0.013821, 0.015694, 0.016021, 0.014586, 0.026338, 0.043307, 0.050641, 0.109221, 0.100716, 0.086953, 0.049374, 0.058088, 0.042364, 0.079919, 0.092881, 0.158265, 0.18812, 0.206376, 0.134866, 0.137348, 0.225814, 0.339168, 0.288399, 0.390993, 0.486429, 0.398279, 0.398279, 0.370445, 0.278302, 0.170161, 0.194234, 0.200174, 0.147574, 0.111485, 0.071867, 0.122885, 0.125101, 0.125101, 0.111485, 0.173081, 0.17593, 0.167087, 0.094817, 0.111485, 0.120615, 0.071867, 0.109221, 0.106997, 0.116183, 0.18812, 0.311707, 0.196879, 0.173081, 0.132295, 0.194234, 0.158265, 0.155435, 0.098513, 0.094817, 0.100716, 0.060549, 0.071867, 0.069024, 0.074921, 0.06312, 0.06184, 0.067594, 0.056825, 0.056825, 0.06312, 0.06184, 0.055536, 0.067594, 0.086953, 0.134866, 0.142424, 0.167087, 0.155435, 0.15008, 0.161087, 0.10481, 0.182256, 0.182256, 0.118441, 0.164327, 0.125101, 0.11371, 0.170161, 0.132295, 0.132295, 0.118441, 0.118441, 0.071867, 0.129801, 0.196879, 0.147574, 0.139895, 0.21291, 0.182256, 0.191378, 0.203355, 0.275179, 0.26085, 0.243554, 0.31487, 0.335645, 0.390993, 0.390993, 0.387226, 0.468512, 0.468512, 0.494003, 0.51388, 0.570702, 0.497853, 0.5017, 0.545602, 0.570702, 0.476583, 0.476583, 0.486429, 0.468512, 0.436924, 0.436924, 0.422041, 0.339168, 0.243554, 0.278302, 0.278302, 0.191378, 0.206376, 0.219301, 0.185198, 0.185198, 0.225814, 0.17593, 0.11371, 0.085092, 0.074921, 0.125101, 0.147574, 0.219301, 0.232838, 0.264545, 0.194234, 0.222385, 0.229226, 0.225814, 0.147574, 0.144935, 0.236433, 0.155435, 0.120615, 0.203355, 0.132295, 0.122885, 0.200174, 0.264545, 0.374039, 0.394753, 0.349426, 0.346032, 0.332115, 0.31487, 0.219301, 0.257454, 0.239899, 0.219301, 0.311707, 0.398279, 0.401658, 0.380708, 0.472492, 0.42561, 0.390993, 0.465241, 0.458154, 0.370445, 0.298791, 0.173081, 0.096677, 0.118441, 0.118441, 0.118441, 0.116183, 0.203355, 0.200174, 0.185198, 0.291804, 0.203355, 0.122885, 0.127496, 0.10481, 0.059222, 0.094817, 0.127496, 0.127496, 0.071867, 0.127496, 0.196879, 0.196879, 0.284882, 0.243554, 0.243554, 0.155435, 0.18812, 0.194234, 0.222385, 0.15284, 0.155435, 0.134866, 0.15284, 0.15284, 0.194234, 0.17593, 0.18812, 0.173081, 0.17593, 0.275179, 0.164327, 0.086953, 0.164327, 0.164327, 0.167087, 0.096677, 0.17593, 0.161087, 0.081712, 0.085092, 0.134866, 0.120615, 0.125101, 0.111485, 0.116183, 0.120615, 0.109221, 0.055536, 0.034068, 0.022306, 0.017797, 0.017447, 0.0198, 0.013437, 0.011342, 0.008895, 0.008525, 0.005872, 0.004358, 0.005872, 0.004611, 0.004577, 0.004577, 0.00543, 0.005318, 0.003963, 0.003431, 0.003478, 0.003431, 0.004208, 0.003804, 0.004577, 0.004513, 0.005683, 0.004899, 0.004577, 0.004431, 0.005623, 0.005249, 0.005011, 0.00389, 0.004358, 0.004388, 0.003079, 0.003478, 0.004611, 0.004358, 0.004921, 0.006039, 0.008895, 0.006245, 0.007495, 0.006619, 0.006619, 0.006619, 0.009483, 0.008002, 0.010131, 0.00777, 0.010221, 0.011106, 0.016528, 0.016826, 0.012727, 0.015344, 0.016021, 0.013016, 0.017797, 0.009865, 0.008409, 0.006701, 0.006567, 0.008409, 0.008804, 0.010926, 0.010926, 0.01078, 0.019109, 0.013016, 0.026892, 0.040537, 0.036378, 0.040537, 0.05306, 0.076542, 0.127496, 0.139895, 0.173081, 0.232838, 0.356642, 0.324872, 0.390993, 0.529623, 0.450668, 0.450668, 0.497853, 0.390993, 0.394753, 0.308712, 0.30533, 0.291804, 0.281712, 0.339168, 0.318242, 0.232838, 0.247041, 0.164327, 0.139895, 0.164327, 0.111485, 0.051831, 0.046336, 0.020876, 0.019109, 0.013265, 0.008002, 0.00558, 0.005378, 0.00558, 0.005086, 0.007177, 0.004689, 0.003276, 0.003997, 0.002881, 0.002555, 0.002482, 0.002336, 0.002503, 0.002336, 0.002705, 0.004135, 0.006078, 0.009015, 0.006421, 0.006194, 0.009015, 0.017138, 0.018106, 0.014075, 0.013265, 0.014315, 0.029376, 0.066181, 0.026892, 0.055536, 0.090864, 0.067594, 0.132295, 0.092881, 0.073402, 0.054297, 0.024393, 0.020165, 0.011518, 0.011669, 0.014783, 0.009294, 0.009294, 0.009294, 0.007555, 0.009865, 0.00962, 0.006421, 0.004577, 0.004646, 0.004646, 0.005503, 0.006142, 0.004483, 0.005503, 0.00558, 0.006567, 0.00962, 0.01078, 0.020165, 0.045352, 0.040537, 0.088832, 0.074921, 0.090864, 0.092881, 0.066181, 0.064632, 0.109221, 0.106997, 0.18812, 0.216401, 0.132295, 0.074921, 0.078022, 0.066181, 0.050641, 0.024393, 0.023087, 0.013821, 0.014783, 0.012727, 0.022306, 0.021816, 0.013265, 0.01204, 0.013265, 0.018787, 0.015694, 0.011518, 0.019401, 0.011518, 0.006795, 0.009728, 0.010509, 0.010372, 0.007177, 0.010509, 0.010509, 0.010509, 0.018106, 0.01078, 0.011106, 0.01078, 0.011518, 0.010509, 0.010672, 0.018106, 0.021381, 0.015344, 0.028107, 0.032677, 0.066181, 0.142424, 0.081712, 0.076542, 0.076542, 0.109221, 0.106997, 0.179055, 0.18812, 0.109221, 0.18812, 0.18812, 0.127496, 0.111485, 0.229226, 0.288399, 0.278302, 0.25031, 0.318242, 0.271506, 0.167087, 0.100716, 0.098513, 0.170161, 0.26085, 0.377384, 0.418646, 0.301917, 0.209395, 0.200174, 0.288399, 0.194234, 0.219301, 0.311707, 0.243554, 0.191378, 0.219301, 0.144935, 0.096677, 0.120615, 0.139895, 0.225814, 0.318242, 0.30533, 0.268042, 0.278302, 0.271506, 0.243554, 0.339168, 0.454136, 0.454136, 0.42561, 0.534167, 0.408655, 0.408655, 0.440853, 0.401658, 0.422041, 0.5017, 0.648219, 0.517562, 0.529623, 0.4292, 0.422041, 0.458154, 0.509769, 0.505461, 0.505461, 0.447574, 0.436924, 0.458154, 0.458154, 0.454136, 0.433034, 0.4292, 0.42561, 0.458154, 0.436924, 0.328603, 0.339168, 0.352862, 0.366687, 0.374039, 0.461924, 0.476583, 0.377384, 0.356642, 0.264545, 0.288399, 0.377384, 0.298791, 0.239899, 0.247041, 0.206376, 0.132295, 0.15284, 0.167087, 0.203355, 0.203355, 0.291804, 0.281712, 0.26085, 0.25406, 0.25406, 0.219301, 0.144935, 0.203355, 0.209395, 0.288399, 0.17593, 0.170161, 0.243554, 0.301917, 0.209395, 0.288399, 0.284882, 0.342579, 0.243554, 0.21291, 0.298791, 0.308712, 0.232838, 0.164327, 0.247041, 0.247041, 0.196879, 0.288399, 0.26085, 0.26085, 0.229226, 0.324872, 0.332115, 0.25031, 0.236433, 0.291804, 0.225814, 0.281712, 0.284882, 0.352862, 0.288399, 0.318242, 0.311707, 0.31487, 0.328603, 0.328603, 0.288399, 0.291804, 0.247041, 0.295083, 0.288399, 0.236433, 0.247041, 0.247041, 0.328603, 0.311707, 0.257454, 0.232838, 0.278302, 0.216401, 0.225814, 0.203355, 0.185198, 0.18812, 0.264545, 0.321458, 0.291804, 0.321458, 0.401658, 0.342579, 0.321458, 0.284882, 0.370445, 0.284882, 0.284882, 0.295083, 0.229226, 0.321458, 0.324872, 0.21291, 0.194234, 0.182256, 0.268042, 0.225814, 0.147574, 0.134866, 0.137348, 0.134866, 0.137348, 0.094817, 0.15284, 0.167087, 0.206376, 0.142424, 0.216401, 0.216401, 0.147574, 0.17593, 0.170161, 0.170161, 0.295083, 0.295083, 0.30533, 0.216401, 0.25406, 0.257454, 0.288399, 0.295083, 0.339168, 0.247041, 0.318242, 0.332115, 0.318242, 0.342579, 0.414856, 0.366687, 0.284882, 0.346032, 0.384043, 0.339168, 0.454136, 0.328603, 0.328603, 0.321458, 0.440853, 0.387226, 0.472492, 0.450668, 0.450668, 0.342579, 0.436924, 0.342579, 0.328603, 0.339168, 0.232838, 0.191378, 0.232838, 0.219301, 0.219301, 0.147574, 0.125101, 0.10481, 0.170161, 0.278302, 0.281712, 0.203355, 0.161087, 0.161087, 0.161087, 0.167087, 0.268042, 0.219301, 0.311707, 0.342579, 0.291804, 0.36309, 0.288399, 0.182256, 0.17593, 0.102787, 0.164327, 0.194234, 0.200174, 0.200174, 0.179055, 0.182256, 0.17593, 0.18812, 0.18812, 0.118441, 0.066181, 0.066181, 0.090864, 0.045352, 0.038042, 0.050641, 0.03976, 0.040537, 0.074921, 0.144935, 0.232838, 0.15008, 0.182256, 0.102787, 0.106997, 0.120615, 0.111485, 0.155435, 0.225814, 0.155435, 0.225814, 0.182256, 0.167087, 0.155435, 0.264545, 0.147574, 0.155435, 0.11371, 0.118441, 0.132295, 0.127496, 0.100716, 0.170161, 0.170161, 0.268042, 0.170161, 0.144935, 0.085092, 0.058088, 0.034884, 0.0704, 0.050641, 0.116183, 0.071867, 0.051831, 0.024826, 0.028107, 0.013016, 0.012491, 0.012491, 0.008002, 0.005683, 0.004689, 0.00407, 0.002727, 0.002761, 0.003804, 0.002976, 0.00407, 0.004976, 0.005623, 0.003804, 0.003341, 0.002349, 0.002194, 0.002155, 0.00292, 0.00292, 0.004577, 0.004247, 0.004976, 0.004899, 0.005378, 0.007177, 0.008156, 0.008723, 0.006039, 0.00407, 0.003821, 0.002623, 0.001722, 0.002117, 0.0028, 0.002555, 0.00359, 0.003997, 0.004689, 0.003727, 0.004431, 0.004247, 0.006194, 0.007259, 0.010221, 0.008525, 0.005872, 0.00515, 0.00515, 0.006374, 0.00962, 0.010131, 0.013821, 0.019401, 0.020876, 0.010509, 0.020165, 0.012727, 0.011342, 0.009015, 0.008276, 0.007877, 0.005223, 0.003804, 0.003727, 0.003727, 0.004775, 0.004736, 0.005872, 0.007031, 0.008075, 0.009015, 0.014315, 0.010221, 0.012491, 0.011342, 0.023963, 0.027463, 0.051831, 0.036378, 0.058088, 0.129801, 0.196879, 0.31487, 0.311707, 0.31487, 0.342579, 0.339168, 0.342579, 0.191378, 0.232838, 0.232838, 0.164327, 0.086953, 0.086953, 0.088832, 0.049374, 0.048328, 0.049374, 0.047319, 0.086953, 0.054297, 0.049374, 0.024826, 0.0198, 0.023534, 0.01227, 0.007315, 0.007422, 0.011106, 0.01227, 0.008156, 0.009096, 0.007091, 0.006701, 0.006795, 0.006701, 0.009483, 0.009401, 0.007315, 0.007259, 0.008525, 0.011669, 0.008276, 0.009015, 0.010372, 0.015694, 0.016021, 0.023534, 0.023534, 0.027463, 0.038042, 0.038858, 0.032677, 0.067594, 0.092881, 0.094817, 0.102787, 0.074921, 0.088832, 0.06184, 0.032677, 0.033407, 0.016528, 0.013265, 0.010509, 0.007259, 0.007877, 0.010131, 0.010131, 0.007877, 0.007259, 0.006482, 0.006482, 0.004611, 0.003478, 0.004208, 0.005872, 0.005683, 0.006533, 0.006078, 0.008525, 0.009096, 0.009187, 0.011106, 0.017138, 0.025762, 0.044297, 0.025762, 0.025762, 0.024826, 0.05306, 0.034068, 0.0704], '')</t>
  </si>
  <si>
    <t>[212, 213, 215, 216, 217, 421, 609, 615, 616, 617, 618, 622, 623, 624]</t>
  </si>
  <si>
    <t xml:space="preserve">F5RX90|F5RX90_9ENTR MerR family transcriptional regulator OS=Enterobacter hormaechei ATCC 49162 </t>
  </si>
  <si>
    <t>([0.019109, 0.028107, 0.020165, 0.029376, 0.021816, 0.038858, 0.040537, 0.040537, 0.042364, 0.055536, 0.081712, 0.10481, 0.071867, 0.042364, 0.066181, 0.076542, 0.064632, 0.083462, 0.102787, 0.179055, 0.216401, 0.206376, 0.206376, 0.203355, 0.137348, 0.203355, 0.120615, 0.088832, 0.111485, 0.132295, 0.111485, 0.074921, 0.083462, 0.120615, 0.194234, 0.182256, 0.129801, 0.236433, 0.179055, 0.185198, 0.170161, 0.170161, 0.194234, 0.164327, 0.247041, 0.339168, 0.352862, 0.394753, 0.401658, 0.408655, 0.377384, 0.332115, 0.374039, 0.377384, 0.374039, 0.370445, 0.342579, 0.36309, 0.370445, 0.401658, 0.387226, 0.30533, 0.308712, 0.370445, 0.321458, 0.321458, 0.31487, 0.271506, 0.243554, 0.288399, 0.281712, 0.321458, 0.321458, 0.243554, 0.15008, 0.164327, 0.155435, 0.18812, 0.209395, 0.209395, 0.209395, 0.216401, 0.298791, 0.206376, 0.21291, 0.298791, 0.257454, 0.21291, 0.257454, 0.318242, 0.346032, 0.349426, 0.335645, 0.324872, 0.30533, 0.384043, 0.288399, 0.264545, 0.26085, 0.349426, 0.318242, 0.31487, 0.335645, 0.301917, 0.384043, 0.377384, 0.401658, 0.433034, 0.436924, 0.440853, 0.40511, 0.40511, 0.377384, 0.387226, 0.472492, 0.622677, 0.59014, 0.557691, 0.613573, 0.538167, 0.433034, 0.408655, 0.349426, 0.321458, 0.380708, 0.394753, 0.394753, 0.370445, 0.374039, 0.41194, 0.335645, 0.281712, 0.301917, 0.342579, 0.257454, 0.281712, 0.236433, 0.239899, 0.321458, 0.284882, 0.324872, 0.398279, 0.41194, 0.545602, 0.525368, 0.444081], '')</t>
  </si>
  <si>
    <t>[115, 116, 117, 118, 119, 143, 144]</t>
  </si>
  <si>
    <t xml:space="preserve">F5RX92|F5RX92_9ENTR DUF2933 domain-containing protein OS=Enterobacter hormaechei ATCC 49162 </t>
  </si>
  <si>
    <t>([0.024393, 0.028107, 0.031287, 0.019109, 0.021381, 0.023963, 0.013613, 0.015078, 0.01204, 0.009977, 0.013265, 0.020522, 0.0198, 0.010926, 0.010509, 0.010372, 0.013265, 0.013016, 0.020165, 0.018415, 0.011669, 0.018787, 0.01204, 0.009483, 0.009865, 0.008075, 0.006619, 0.008276, 0.006988, 0.010221, 0.010131, 0.008075, 0.007422, 0.005623, 0.00558, 0.005623, 0.00558, 0.006701, 0.007315, 0.007315, 0.01078, 0.0198, 0.017447, 0.034068, 0.066181, 0.111485, 0.17593, 0.257454, 0.31487, 0.418646, 0.408655, 0.51388, 0.59917, 0.608892, 0.750527, 0.885302, 0.885302, 0.891961, 0.89662, 0.903857, 0.910643, 0.91684, 0.924947, 0.926919, 0.934618], '')</t>
  </si>
  <si>
    <t>[51, 52, 53, 54, 55, 56, 57, 58, 59, 60, 61, 62, 63, 64]</t>
  </si>
  <si>
    <t xml:space="preserve">F5RX93|F5RX93_9ENTR Peptidase OS=Enterobacter hormaechei ATCC 49162 </t>
  </si>
  <si>
    <t>([0.335645, 0.239899, 0.173081, 0.200174, 0.196879, 0.232838, 0.275179, 0.295083, 0.318242, 0.268042, 0.298791, 0.324872, 0.414856, 0.4292, 0.349426, 0.318242, 0.374039, 0.359901, 0.374039, 0.377384, 0.352862, 0.31487, 0.418646, 0.486429, 0.505461, 0.42561, 0.440853, 0.359901, 0.377384, 0.387226, 0.387226, 0.380708, 0.387226, 0.384043, 0.387226, 0.465241, 0.422041, 0.418646, 0.418646, 0.352862, 0.275179, 0.291804, 0.359901, 0.335645, 0.308712, 0.295083, 0.401658, 0.380708, 0.461924, 0.390993, 0.328603, 0.370445, 0.288399, 0.288399, 0.173081, 0.164327, 0.164327, 0.225814, 0.222385, 0.18812, 0.25406, 0.239899, 0.229226, 0.196879, 0.132295, 0.167087, 0.106997, 0.102787, 0.109221, 0.102787, 0.139895, 0.106997, 0.078022, 0.137348, 0.090864, 0.161087, 0.161087, 0.167087, 0.167087, 0.167087, 0.268042, 0.25031, 0.324872, 0.25031, 0.288399, 0.284882, 0.301917, 0.31487, 0.342579, 0.308712, 0.308712, 0.278302, 0.398279, 0.40511, 0.387226, 0.458154, 0.490133, 0.377384, 0.390993, 0.418646, 0.390993, 0.401658, 0.335645, 0.352862, 0.454136, 0.390993, 0.472492, 0.440853, 0.521092, 0.4292, 0.461924, 0.483068, 0.534167, 0.538167, 0.622677, 0.517562, 0.529623, 0.41194, 0.521092, 0.465241, 0.465241, 0.458154, 0.461924, 0.545602, 0.534167, 0.41194, 0.41194, 0.41194, 0.359901, 0.275179, 0.335645, 0.335645, 0.31487, 0.219301, 0.206376, 0.219301, 0.275179, 0.281712, 0.278302, 0.298791, 0.332115, 0.308712, 0.30533, 0.284882, 0.203355, 0.116183, 0.134866, 0.194234, 0.147574, 0.196879, 0.278302, 0.271506, 0.243554, 0.239899, 0.268042, 0.264545, 0.257454, 0.301917, 0.206376, 0.219301, 0.21291, 0.15284, 0.161087, 0.200174, 0.134866, 0.144935, 0.185198, 0.243554, 0.229226, 0.284882, 0.25031, 0.264545, 0.209395, 0.247041, 0.257454, 0.311707, 0.311707, 0.278302, 0.18812, 0.236433, 0.239899, 0.229226, 0.298791, 0.301917, 0.298791, 0.377384, 0.458154, 0.517562, 0.51388, 0.505461, 0.538167, 0.59508, 0.490133, 0.570702, 0.472492, 0.476583, 0.401658, 0.349426, 0.295083, 0.390993, 0.436924, 0.529623, 0.562014, 0.497853, 0.494003, 0.497853, 0.422041, 0.380708, 0.278302, 0.288399, 0.26085, 0.206376, 0.167087, 0.26085, 0.21291, 0.301917, 0.301917, 0.377384, 0.356642, 0.454136, 0.454136, 0.450668, 0.401658, 0.271506, 0.298791, 0.291804, 0.26085, 0.342579, 0.377384, 0.398279, 0.401658, 0.444081, 0.390993, 0.349426, 0.324872, 0.339168, 0.311707, 0.271506, 0.236433, 0.30533, 0.257454, 0.200174, 0.147574, 0.15008, 0.284882], '')</t>
  </si>
  <si>
    <t>[24, 108, 112, 113, 114, 115, 116, 118, 123, 124, 187, 188, 189, 190, 191, 193, 201, 202]</t>
  </si>
  <si>
    <t xml:space="preserve">F5RX94|F5RX94_9ENTR Copper-binding protein OS=Enterobacter hormaechei ATCC 49162 </t>
  </si>
  <si>
    <t>([0.147574, 0.158265, 0.118441, 0.064632, 0.044297, 0.06312, 0.0704, 0.078022, 0.051831, 0.058088, 0.081712, 0.096677, 0.086953, 0.134866, 0.129801, 0.164327, 0.17593, 0.191378, 0.167087, 0.200174, 0.308712, 0.209395, 0.185198, 0.257454, 0.366687, 0.42561, 0.422041, 0.422041, 0.394753, 0.490133, 0.538167, 0.458154, 0.476583, 0.480142, 0.468512, 0.553315, 0.604312, 0.608892, 0.604312, 0.549308, 0.56648, 0.562014, 0.707965, 0.707965, 0.707965, 0.694846, 0.741537, 0.76285, 0.791621, 0.871313, 0.871313, 0.750527, 0.805026, 0.808535, 0.784345, 0.801317, 0.81615, 0.81615, 0.81615, 0.812494, 0.859585, 0.750527, 0.680603, 0.632174, 0.724957, 0.703578, 0.570702, 0.521092, 0.521092, 0.534167, 0.494003, 0.476583, 0.585406, 0.490133, 0.447574, 0.497853, 0.497853, 0.483068, 0.436924, 0.346032, 0.352862, 0.390993, 0.480142, 0.538167, 0.56648, 0.51388, 0.447574, 0.549308, 0.58069, 0.557691, 0.549308, 0.529623, 0.570702, 0.570702, 0.690604, 0.720929, 0.694846, 0.671169, 0.661982, 0.694846, 0.661982, 0.661982, 0.657645, 0.553315, 0.56648, 0.541878, 0.58069, 0.690604, 0.703578, 0.680603, 0.666105, 0.585406, 0.557691, 0.56648, 0.59508, 0.613573, 0.553315, 0.575842, 0.604312, 0.585406, 0.59014, 0.699094, 0.694846, 0.653063, 0.759478, 0.76285, 0.788093, 0.805026, 0.771762, 0.775545, 0.798249, 0.754692, 0.827927, 0.871313, 0.798249, 0.694846, 0.666105, 0.728858, 0.724957, 0.694846, 0.712013, 0.699094, 0.716283, 0.685117, 0.703578, 0.648219, 0.59014, 0.557691, 0.497853], '')</t>
  </si>
  <si>
    <t>[30, 35, 36, 37, 38, 39, 40, 41, 42, 43, 44, 45, 46, 47, 48, 49, 50, 51, 52, 53, 54, 55, 56, 57, 58, 59, 60, 61, 62, 63, 64, 65, 66, 67, 68, 69, 72, 83, 84, 85,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147]</t>
  </si>
  <si>
    <t>100)</t>
  </si>
  <si>
    <t xml:space="preserve">F5RX95|F5RX95_9ENTR p-ATPase superfamily P-type ATPase copper transporter OS=Enterobacter hormaechei ATCC 49162 </t>
  </si>
  <si>
    <t>([0.387226, 0.243554, 0.161087, 0.200174, 0.239899, 0.170161, 0.206376, 0.15008, 0.17593, 0.200174, 0.170161, 0.167087, 0.167087, 0.18812, 0.182256, 0.26085, 0.196879, 0.120615, 0.122885, 0.064632, 0.069024, 0.055536, 0.102787, 0.155435, 0.15284, 0.096677, 0.15008, 0.090864, 0.173081, 0.127496, 0.106997, 0.129801, 0.147574, 0.092881, 0.098513, 0.155435, 0.158265, 0.222385, 0.209395, 0.216401, 0.236433, 0.229226, 0.179055, 0.179055, 0.194234, 0.200174, 0.25406, 0.196879, 0.288399, 0.173081, 0.232838, 0.26085, 0.288399, 0.308712, 0.394753, 0.394753, 0.36309, 0.359901, 0.352862, 0.374039, 0.380708, 0.461924, 0.461924, 0.465241, 0.497853, 0.480142, 0.509769, 0.472492, 0.450668, 0.444081, 0.4292, 0.422041, 0.440853, 0.447574, 0.436924, 0.440853, 0.346032, 0.380708, 0.30533, 0.295083, 0.318242, 0.301917, 0.311707, 0.311707, 0.311707, 0.295083, 0.311707, 0.291804, 0.356642, 0.436924, 0.349426, 0.450668, 0.352862, 0.335645, 0.335645, 0.247041, 0.170161, 0.17593, 0.196879, 0.247041, 0.264545, 0.284882, 0.298791, 0.288399, 0.229226, 0.335645, 0.324872, 0.232838, 0.219301, 0.129801, 0.106997, 0.170161, 0.109221, 0.200174, 0.225814, 0.236433, 0.324872, 0.408655, 0.398279, 0.311707, 0.25406, 0.243554, 0.18812, 0.17593, 0.127496, 0.170161, 0.158265, 0.167087, 0.239899, 0.247041, 0.26085, 0.209395, 0.137348, 0.203355, 0.18812, 0.161087, 0.15008, 0.144935, 0.092881, 0.161087, 0.229226, 0.328603, 0.342579, 0.444081, 0.394753, 0.366687, 0.374039, 0.335645, 0.247041, 0.173081, 0.116183, 0.18812, 0.25406, 0.335645, 0.352862, 0.384043, 0.401658, 0.4292, 0.324872, 0.40511, 0.298791, 0.291804, 0.278302, 0.275179, 0.271506, 0.268042, 0.295083, 0.247041, 0.196879, 0.271506, 0.352862, 0.321458, 0.31487, 0.349426, 0.366687, 0.359901, 0.359901, 0.339168, 0.308712, 0.332115, 0.25406, 0.339168, 0.324872, 0.247041, 0.222385, 0.222385, 0.298791, 0.349426, 0.408655, 0.387226, 0.295083, 0.298791, 0.291804, 0.301917, 0.291804, 0.298791, 0.288399, 0.203355, 0.206376, 0.206376, 0.182256, 0.155435, 0.161087, 0.173081, 0.18812, 0.203355, 0.209395, 0.196879, 0.200174, 0.127496, 0.203355, 0.268042, 0.257454, 0.288399, 0.243554, 0.26085, 0.232838, 0.222385, 0.232838, 0.142424, 0.120615, 0.222385, 0.278302, 0.271506, 0.209395, 0.284882, 0.298791, 0.298791, 0.308712, 0.229226, 0.278302, 0.291804, 0.26085, 0.257454, 0.339168, 0.281712, 0.275179, 0.185198, 0.196879, 0.164327, 0.18812, 0.173081, 0.170161, 0.216401, 0.236433, 0.25406, 0.271506, 0.167087, 0.158265, 0.161087, 0.142424, 0.173081, 0.164327, 0.155435, 0.085092, 0.086953, 0.167087, 0.164327, 0.264545, 0.257454, 0.26085, 0.339168, 0.311707, 0.301917, 0.196879, 0.120615, 0.15284, 0.132295, 0.196879, 0.179055, 0.127496, 0.219301, 0.134866, 0.073402, 0.120615, 0.137348, 0.139895, 0.073402, 0.088832, 0.078022, 0.049374, 0.083462, 0.059222, 0.098513, 0.067594, 0.092881, 0.125101, 0.096677, 0.10481, 0.10481, 0.137348, 0.102787, 0.0704, 0.132295, 0.25031, 0.185198, 0.271506, 0.206376, 0.301917, 0.295083, 0.196879, 0.278302, 0.203355, 0.225814, 0.173081, 0.200174, 0.281712, 0.31487, 0.247041, 0.25031, 0.200174, 0.122885, 0.158265, 0.236433, 0.257454, 0.247041, 0.30533, 0.328603, 0.359901, 0.247041, 0.225814, 0.25406, 0.158265, 0.203355, 0.25031, 0.311707, 0.288399, 0.278302, 0.281712, 0.387226, 0.374039, 0.328603, 0.377384, 0.440853, 0.41194, 0.384043, 0.295083, 0.271506, 0.25031, 0.284882, 0.414856, 0.41194, 0.422041, 0.534167, 0.538167, 0.483068, 0.422041, 0.51388, 0.538167, 0.454136, 0.468512, 0.505461, 0.63748, 0.720929, 0.622677, 0.541878, 0.541878, 0.56648, 0.642678, 0.657645, 0.58069, 0.545602, 0.490133, 0.570702, 0.562014, 0.538167, 0.570702, 0.648219, 0.622677, 0.521092, 0.570702, 0.549308, 0.461924, 0.472492, 0.440853, 0.517562, 0.632174, 0.56648, 0.632174, 0.59508, 0.525368, 0.604312, 0.618285, 0.694846, 0.694846, 0.728858, 0.73685, 0.690604, 0.690604, 0.613573, 0.699094, 0.733139, 0.707965, 0.784345, 0.690604, 0.728858, 0.73685, 0.716283, 0.771762, 0.779859, 0.784345, 0.834292, 0.791621, 0.81615, 0.76285, 0.779859, 0.750527, 0.801317, 0.849326, 0.801317, 0.819762, 0.808535, 0.759478, 0.798249, 0.788093, 0.856457, 0.823549, 0.76285, 0.728858, 0.724957, 0.666105, 0.703578, 0.699094, 0.675549, 0.666105, 0.724957, 0.712013, 0.750527, 0.716283, 0.716283, 0.798249, 0.827927, 0.834292, 0.882776, 0.89662, 0.84206, 0.788093, 0.791621, 0.791621, 0.846163, 0.819762, 0.81615, 0.784345, 0.724957, 0.779859, 0.791621, 0.784345, 0.703578, 0.671169, 0.716283, 0.750527, 0.720929, 0.618285, 0.608892, 0.51388, 0.483068, 0.562014, 0.642678, 0.626927, 0.699094, 0.657645, 0.622677, 0.59917, 0.59917, 0.538167, 0.505461, 0.480142, 0.414856, 0.480142, 0.472492, 0.468512, 0.335645, 0.356642, 0.436924, 0.465241, 0.545602, 0.541878, 0.534167, 0.549308, 0.585406, 0.58069, 0.58069, 0.653063, 0.632174, 0.657645, 0.694846, 0.720929, 0.618285, 0.707965, 0.707965, 0.703578, 0.632174, 0.784345, 0.759478, 0.608892, 0.541878, 0.408655, 0.41194, 0.30533, 0.295083, 0.268042, 0.191378, 0.18812, 0.109221, 0.164327, 0.15008, 0.18812, 0.167087, 0.257454, 0.200174, 0.142424, 0.094817, 0.122885, 0.06184, 0.060549, 0.125101, 0.142424, 0.17593, 0.173081, 0.194234, 0.18812, 0.129801, 0.129801, 0.137348, 0.229226, 0.232838, 0.18812, 0.173081, 0.196879, 0.170161, 0.247041, 0.236433, 0.30533, 0.225814, 0.321458, 0.318242, 0.26085, 0.15284, 0.216401, 0.216401, 0.219301, 0.225814, 0.298791, 0.387226, 0.387226, 0.384043, 0.390993, 0.324872, 0.321458, 0.26085, 0.26085, 0.229226, 0.30533, 0.311707, 0.308712, 0.308712, 0.25031, 0.318242, 0.465241, 0.465241, 0.465241, 0.549308, 0.529623, 0.525368, 0.40511, 0.387226, 0.328603, 0.321458, 0.40511, 0.447574, 0.483068, 0.40511, 0.408655, 0.408655, 0.284882, 0.342579, 0.239899, 0.295083, 0.209395, 0.182256, 0.118441, 0.0704, 0.035586, 0.035586, 0.025762, 0.05306, 0.038858, 0.056825, 0.038858, 0.022667, 0.022306, 0.028107, 0.031287, 0.030611, 0.020876, 0.048328, 0.06312, 0.094817, 0.076542, 0.090864, 0.071867, 0.102787, 0.15008, 0.25406, 0.222385, 0.271506, 0.196879], '')</t>
  </si>
  <si>
    <t>[66, 343, 344, 347, 348, 351, 352, 353, 354, 355, 356, 357, 358, 359, 360, 361, 363, 364, 365, 366, 367, 368, 369, 370, 371,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445, 446, 447, 448, 449, 450, 451, 452, 453, 454, 456, 457, 458, 459, 460, 461, 462, 463, 464, 465, 475, 476, 477, 478, 479, 480, 481, 482, 483, 484, 485, 486, 487, 488, 489, 490, 491, 492, 493, 494, 495, 561, 562, 563]</t>
  </si>
  <si>
    <t>(79</t>
  </si>
  <si>
    <t>104)</t>
  </si>
  <si>
    <t xml:space="preserve">F5RX96|F5RX96_9ENTR Copper resistance protein B OS=Enterobacter hormaechei ATCC 49162 </t>
  </si>
  <si>
    <t>([0.222385, 0.328603, 0.268042, 0.200174, 0.161087, 0.167087, 0.203355, 0.155435, 0.100716, 0.127496, 0.147574, 0.200174, 0.167087, 0.161087, 0.134866, 0.118441, 0.100716, 0.094817, 0.144935, 0.10481, 0.118441, 0.161087, 0.142424, 0.219301, 0.291804, 0.324872, 0.352862, 0.352862, 0.440853, 0.505461, 0.497853, 0.480142, 0.422041, 0.525368, 0.483068, 0.622677, 0.622677, 0.675549, 0.699094, 0.716283, 0.666105, 0.675549, 0.733139, 0.671169, 0.632174, 0.626927, 0.608892, 0.632174, 0.671169, 0.549308, 0.525368, 0.534167, 0.585406, 0.632174, 0.604312, 0.661982, 0.661982, 0.58069, 0.604312, 0.622677, 0.529623, 0.671169, 0.680603, 0.618285, 0.690604, 0.675549, 0.675549, 0.699094, 0.642678, 0.476583, 0.570702, 0.666105, 0.549308, 0.545602, 0.553315, 0.557691, 0.521092, 0.401658, 0.483068, 0.465241, 0.42561, 0.461924, 0.374039, 0.370445, 0.291804, 0.200174, 0.15284, 0.098513, 0.069024, 0.085092, 0.164327, 0.102787, 0.106997, 0.102787, 0.102787, 0.096677, 0.094817, 0.118441, 0.191378, 0.196879, 0.194234, 0.206376, 0.139895, 0.203355, 0.122885, 0.203355, 0.222385, 0.291804, 0.366687, 0.359901, 0.264545, 0.25406, 0.339168, 0.332115, 0.42561, 0.42561, 0.42561, 0.349426, 0.243554, 0.161087, 0.15008, 0.139895, 0.147574, 0.243554, 0.268042, 0.346032, 0.346032, 0.418646, 0.41194, 0.433034, 0.538167, 0.671169, 0.632174, 0.59508, 0.59917, 0.557691, 0.553315, 0.476583, 0.480142, 0.476583, 0.570702, 0.575842, 0.549308, 0.461924, 0.461924, 0.472492, 0.380708, 0.288399, 0.288399, 0.203355, 0.137348, 0.116183, 0.106997, 0.085092, 0.090864, 0.086953, 0.106997, 0.051831, 0.078022, 0.147574, 0.203355, 0.194234, 0.173081, 0.185198, 0.247041, 0.15008, 0.109221, 0.158265, 0.18812, 0.179055, 0.161087, 0.222385, 0.247041, 0.167087, 0.200174, 0.139895, 0.079919, 0.079919, 0.081712, 0.094817, 0.074921, 0.096677, 0.058088, 0.071867, 0.078022, 0.038858, 0.050641, 0.058088, 0.073402, 0.109221, 0.111485, 0.18812, 0.158265, 0.137348, 0.137348, 0.144935, 0.144935, 0.219301, 0.21291, 0.328603, 0.222385, 0.236433, 0.164327, 0.167087, 0.100716, 0.102787, 0.191378, 0.236433, 0.164327, 0.098513, 0.058088, 0.059222, 0.076542, 0.086953, 0.058088, 0.10481, 0.074921, 0.132295, 0.069024, 0.038858, 0.034884, 0.066181, 0.067594, 0.10481, 0.17593, 0.25406, 0.236433, 0.225814, 0.225814, 0.311707, 0.384043, 0.472492, 0.370445, 0.342579, 0.359901, 0.458154, 0.458154, 0.4292, 0.418646, 0.436924, 0.521092, 0.4292, 0.41194, 0.308712, 0.311707, 0.209395, 0.206376, 0.209395, 0.219301, 0.134866, 0.111485, 0.142424, 0.086953, 0.088832, 0.085092, 0.05306, 0.049374, 0.023087, 0.043307, 0.046336, 0.047319, 0.028695, 0.050641, 0.051831, 0.096677, 0.086953, 0.15284, 0.127496, 0.109221, 0.096677, 0.173081, 0.21291, 0.179055, 0.275179, 0.356642, 0.36309, 0.4292, 0.444081, 0.490133, 0.414856, 0.301917, 0.308712, 0.36309, 0.36309, 0.339168, 0.324872, 0.243554, 0.137348, 0.098513, 0.098513, 0.083462, 0.067594, 0.046336, 0.034068, 0.021381, 0.015694, 0.010221, 0.007555, 0.005223], '')</t>
  </si>
  <si>
    <t>[29, 33, 35, 36, 37, 38, 39, 40, 41, 42, 43, 44, 45, 46, 47, 48, 49, 50, 51, 52, 53, 54, 55, 56, 57, 58, 59, 60, 61, 62, 63, 64, 65, 66, 67, 68, 70, 71, 72, 73, 74, 75, 76, 130, 131, 132, 133, 134, 135, 136, 140, 141, 142, 240]</t>
  </si>
  <si>
    <t xml:space="preserve">F5RX99|F5RX99_9ENTR Two component response regulator OS=Enterobacter hormaechei ATCC 49162 </t>
  </si>
  <si>
    <t>([0.142424, 0.173081, 0.222385, 0.26085, 0.281712, 0.200174, 0.134866, 0.170161, 0.206376, 0.229226, 0.173081, 0.147574, 0.15284, 0.170161, 0.26085, 0.257454, 0.356642, 0.398279, 0.387226, 0.288399, 0.164327, 0.167087, 0.18812, 0.179055, 0.17593, 0.194234, 0.275179, 0.275179, 0.268042, 0.225814, 0.196879, 0.284882, 0.349426, 0.335645, 0.328603, 0.239899, 0.332115, 0.239899, 0.18812, 0.109221, 0.111485, 0.203355, 0.134866, 0.102787, 0.060549, 0.078022, 0.036378, 0.021816, 0.038858, 0.038858, 0.024393, 0.030611, 0.017447, 0.010926, 0.011106, 0.009483, 0.009483, 0.009096, 0.013821, 0.022667, 0.038858, 0.069024, 0.071867, 0.118441, 0.173081, 0.185198, 0.096677, 0.094817, 0.092881, 0.092881, 0.076542, 0.139895, 0.142424, 0.243554, 0.268042, 0.26085, 0.301917, 0.387226, 0.318242, 0.301917, 0.298791, 0.209395, 0.222385, 0.132295, 0.122885, 0.081712, 0.129801, 0.206376, 0.232838, 0.232838, 0.142424, 0.167087, 0.200174, 0.106997, 0.102787, 0.079919, 0.085092, 0.086953, 0.051831, 0.05306, 0.044297, 0.043307, 0.049374, 0.043307, 0.079919, 0.045352, 0.032017, 0.030003, 0.027463, 0.038042, 0.066181, 0.116183, 0.125101, 0.081712, 0.132295, 0.132295, 0.164327, 0.118441, 0.11371, 0.106997, 0.132295, 0.158265, 0.134866, 0.200174, 0.142424, 0.142424, 0.185198, 0.200174, 0.200174, 0.200174, 0.236433, 0.17593, 0.10481, 0.096677, 0.116183, 0.137348, 0.129801, 0.185198, 0.15008, 0.144935, 0.15008, 0.182256, 0.179055, 0.206376, 0.21291, 0.200174, 0.137348, 0.10481, 0.094817, 0.10481, 0.06312, 0.034884, 0.032017, 0.06184, 0.06184, 0.066181, 0.066181, 0.071867, 0.048328, 0.051831, 0.064632, 0.109221, 0.10481, 0.060549, 0.034068, 0.031287, 0.054297, 0.047319, 0.054297, 0.047319, 0.048328, 0.0704, 0.127496, 0.109221, 0.10481, 0.109221, 0.10481, 0.109221, 0.11371, 0.111485, 0.10481, 0.086953, 0.059222, 0.048328, 0.054297, 0.094817, 0.090864, 0.051831, 0.086953, 0.127496, 0.216401, 0.127496, 0.15284, 0.142424, 0.247041, 0.142424, 0.147574, 0.173081, 0.167087, 0.096677, 0.083462, 0.147574, 0.15284, 0.15284, 0.17593, 0.239899, 0.216401, 0.222385, 0.229226, 0.17593, 0.111485, 0.118441, 0.118441, 0.11371, 0.122885, 0.127496, 0.200174, 0.167087, 0.11371, 0.090864, 0.134866, 0.206376, 0.167087, 0.122885, 0.173081, 0.137348], '')</t>
  </si>
  <si>
    <t xml:space="preserve">F5RXA1|F5RXA1_9ENTR Copper-binding protein OS=Enterobacter hormaechei ATCC 49162 </t>
  </si>
  <si>
    <t>([0.067594, 0.064632, 0.078022, 0.090864, 0.102787, 0.137348, 0.173081, 0.182256, 0.170161, 0.179055, 0.18812, 0.25406, 0.247041, 0.200174, 0.275179, 0.291804, 0.36309, 0.374039, 0.490133, 0.490133, 0.525368, 0.626927, 0.657645, 0.707965, 0.707965, 0.779859, 0.750527, 0.775545, 0.819762, 0.823549, 0.865454, 0.885302, 0.868118, 0.852992, 0.903857, 0.899122, 0.926919, 0.901269, 0.837511, 0.834292, 0.879233, 0.879233, 0.874069, 0.859585, 0.837511, 0.827927, 0.750527, 0.791621, 0.720929, 0.699094, 0.745909, 0.754692, 0.767246, 0.784345, 0.784345, 0.73685, 0.685117, 0.685117, 0.73685, 0.823549, 0.767246, 0.724957, 0.733139, 0.745909, 0.791621, 0.805026, 0.846163, 0.862302, 0.827927, 0.885302, 0.894241, 0.901269, 0.852992, 0.819762, 0.823549, 0.805026, 0.849326, 0.885302, 0.88723, 0.83125, 0.784345, 0.823549, 0.837511, 0.827927, 0.849326, 0.846163, 0.812494, 0.805026, 0.837511, 0.876521, 0.852992, 0.81615, 0.808535, 0.849326, 0.775545, 0.759478, 0.819762, 0.754692, 0.754692, 0.775545, 0.837511, 0.889439, 0.889439, 0.894241, 0.882776, 0.837511, 0.798249, 0.846163, 0.868118, 0.862302, 0.83125, 0.846163, 0.874069, 0.871313, 0.885302, 0.939629, 0.941505, 0.905695, 0.901269, 0.91684, 0.915074, 0.912647, 0.910643, 0.899122, 0.91684, 0.926919, 0.947281, 0.969315, 0.962114, 0.960642, 0.934618, 0.938133, 0.941505, 0.941505, 0.94331, 0.934618, 0.934618, 0.932927, 0.960642, 0.977651, 0.971713, 0.967676, 0.957673, 0.947281], '')</t>
  </si>
  <si>
    <t>[20,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143]</t>
  </si>
  <si>
    <t>(123</t>
  </si>
  <si>
    <t>123)</t>
  </si>
  <si>
    <t xml:space="preserve">F5RXA2|F5RXA2_9ENTR MFS-type transporter YdeE OS=Enterobacter hormaechei ATCC 49162 </t>
  </si>
  <si>
    <t>([0.194234, 0.076542, 0.030611, 0.025762, 0.034884, 0.045352, 0.023534, 0.014586, 0.009977, 0.013265, 0.009187, 0.011518, 0.011903, 0.010131, 0.008525, 0.015344, 0.008804, 0.009294, 0.005872, 0.004689, 0.005734, 0.004646, 0.004736, 0.004736, 0.005799, 0.006039, 0.004646, 0.004689, 0.006894, 0.008276, 0.00777, 0.008804, 0.009728, 0.010131, 0.006701, 0.008002, 0.00543, 0.006619, 0.004358, 0.006988, 0.006374, 0.005318, 0.00543, 0.008002, 0.00777, 0.007495, 0.00558, 0.005623, 0.005011, 0.004835, 0.004208, 0.004247, 0.00359, 0.003341, 0.002211, 0.002276, 0.001872, 0.0028, 0.003341, 0.003014, 0.003053, 0.003924, 0.004577, 0.006533, 0.004431, 0.005318, 0.003804, 0.003461, 0.003821, 0.004135, 0.003246, 0.003821, 0.002482, 0.002623, 0.002336, 0.003341, 0.003014, 0.002606, 0.002211, 0.001434, 0.002555, 0.001687, 0.001271, 0.001335, 0.001374, 0.001499, 0.001872, 0.001906, 0.002194, 0.001872, 0.002014, 0.001675, 0.001249, 0.001692, 0.001743, 0.001417, 0.00152, 0.002035, 0.002349, 0.001786, 0.002606, 0.001748, 0.001602, 0.002155, 0.002117, 0.001434, 0.001335, 0.001305, 0.001572, 0.001434, 0.001202, 0.00146, 0.002435, 0.00283, 0.002349, 0.003405, 0.004611, 0.004315, 0.005623, 0.006482, 0.008156, 0.008624, 0.008624, 0.008624, 0.008525, 0.005683, 0.007877, 0.00777, 0.007555, 0.005623, 0.00558, 0.009483, 0.007422, 0.007091, 0.006619, 0.010221, 0.006567, 0.006701, 0.007555, 0.007645, 0.005249, 0.006078, 0.006194, 0.005734, 0.006374, 0.004921, 0.005932, 0.003963, 0.00558, 0.003997, 0.006421, 0.006421, 0.006567, 0.006039, 0.004431, 0.004414, 0.003727, 0.004611, 0.003053, 0.002276, 0.001692, 0.00225, 0.00152, 0.001602, 0.001597, 0.002366, 0.001936, 0.001597, 0.002349, 0.001499, 0.001383, 0.000936, 0.00152, 0.001391, 0.00225, 0.002155, 0.002606, 0.002976, 0.003555, 0.005799, 0.005503, 0.006795, 0.008804, 0.014315, 0.00962, 0.019401, 0.011106, 0.025316, 0.066181, 0.064632, 0.092881, 0.111485, 0.096677, 0.092881, 0.100716, 0.109221, 0.164327, 0.116183, 0.050641, 0.023963, 0.011669, 0.019401, 0.009977, 0.008895, 0.008895, 0.007422, 0.004775, 0.005872, 0.00558, 0.003671, 0.002881, 0.003727, 0.005086, 0.007031, 0.004611, 0.003864, 0.003924, 0.003701, 0.003607, 0.005378, 0.00777, 0.007645, 0.005734, 0.005799, 0.00515, 0.004513, 0.006142, 0.007495, 0.009401, 0.009401, 0.017797, 0.013613, 0.010926, 0.012727, 0.013265, 0.017447, 0.014075, 0.01078, 0.010131, 0.011518, 0.007877, 0.008409, 0.009401, 0.014586, 0.020522, 0.020522, 0.016826, 0.011518, 0.009865, 0.009096, 0.006482, 0.006374, 0.006619, 0.006701, 0.004431, 0.004431, 0.005799, 0.007555, 0.006078, 0.008276, 0.009483, 0.015078, 0.014075, 0.01227, 0.011669, 0.017447, 0.01227, 0.013613, 0.022667, 0.028107, 0.022306, 0.046336, 0.021816, 0.020522, 0.012727, 0.01227, 0.008156, 0.008002, 0.005623, 0.008002, 0.007645, 0.005872, 0.004835, 0.003405, 0.004646, 0.004513, 0.004513, 0.006619, 0.005872, 0.003997, 0.003276, 0.002688, 0.002581, 0.002555, 0.003405, 0.004388, 0.005318, 0.005249, 0.003607, 0.00515, 0.003804, 0.003804, 0.006142, 0.005318, 0.005318, 0.003804, 0.003405, 0.003405, 0.003246, 0.004775, 0.004736, 0.005683, 0.005683, 0.004161, 0.006078, 0.007259, 0.005992, 0.005992, 0.009483, 0.020876, 0.019401, 0.024393, 0.025316, 0.016826, 0.032017, 0.030003, 0.028695, 0.038042, 0.023963, 0.026338, 0.017797, 0.018787, 0.025762, 0.025762, 0.026338, 0.023963, 0.017138, 0.024826, 0.024826, 0.022667, 0.022667, 0.016257, 0.012727, 0.013265, 0.016528, 0.009977, 0.010372, 0.011342, 0.01204, 0.014783, 0.008804, 0.011669, 0.020165, 0.01204, 0.020165, 0.020522, 0.011106, 0.008804, 0.007091, 0.006619, 0.005249, 0.004247, 0.004483, 0.004513, 0.003212, 0.002761, 0.003405, 0.003431, 0.003431, 0.002623, 0.001872, 0.001855, 0.001709, 0.001709, 0.001936, 0.002035, 0.002194, 0.003212, 0.004388, 0.006567, 0.009096, 0.011669, 0.009977, 0.011903, 0.021381, 0.041405, 0.041405, 0.042364, 0.041405, 0.088832, 0.137348, 0.26085, 0.384043, 0.384043, 0.414856, 0.476583, 0.458154, 0.549308, 0.534167, 0.525368, 0.465241, 0.398279, 0.380708, 0.5017, 0.486429], '')</t>
  </si>
  <si>
    <t>[397, 398, 399, 403]</t>
  </si>
  <si>
    <t xml:space="preserve">F5RXA3|F5RXA3_9ENTR Ovule protein OS=Enterobacter hormaechei ATCC 49162 </t>
  </si>
  <si>
    <t>([0.006894, 0.007031, 0.004388, 0.002976, 0.002705, 0.002529, 0.002276, 0.001906, 0.002529, 0.003341, 0.002727, 0.00316, 0.003997, 0.004247, 0.006619, 0.006567, 0.006701, 0.004431, 0.004208, 0.004161, 0.004899, 0.004414, 0.003757, 0.005992, 0.01078, 0.00962, 0.007645, 0.006567, 0.010221, 0.007259, 0.007422, 0.013265, 0.009294, 0.007422, 0.005378, 0.003461, 0.003461, 0.004976, 0.007091, 0.005223, 0.003341, 0.002057, 0.002366, 0.00231, 0.00152, 0.00152, 0.001623, 0.001855, 0.00316, 0.00283, 0.002366, 0.001709, 0.001211, 0.001374, 0.001318, 0.001434, 0.002057, 0.00152, 0.000859, 0.000447, 0.00055], '')</t>
  </si>
  <si>
    <t xml:space="preserve">F5RXA4|F5RXA4_9ENTR EamA family efflux transporter OS=Enterobacter hormaechei ATCC 49162 </t>
  </si>
  <si>
    <t>([0.006142, 0.004689, 0.003804, 0.003212, 0.002662, 0.002211, 0.002761, 0.002327, 0.003109, 0.002336, 0.002117, 0.001808, 0.001142, 0.001112, 0.000833, 0.00076, 0.000412, 0.00076, 0.001383, 0.001335, 0.002327, 0.003701, 0.003461, 0.003864, 0.003607, 0.004208, 0.005086, 0.00359, 0.005318, 0.003246, 0.00359, 0.003366, 0.003366, 0.004315, 0.002606, 0.00359, 0.003109, 0.00316, 0.002194, 0.001232, 0.001048, 0.000713, 0.000631, 0.001288, 0.001572, 0.001533, 0.002078, 0.001597, 0.002482, 0.001597, 0.001743, 0.001743, 0.002581, 0.002396, 0.002705, 0.003079, 0.0028, 0.00225, 0.003212, 0.002881, 0.004483, 0.006245, 0.004646, 0.003963, 0.002327, 0.00152, 0.001434, 0.000983, 0.001335, 0.00076, 0.001305, 0.001159, 0.001709, 0.001434, 0.00246, 0.002138, 0.003109, 0.002057, 0.002623, 0.002623, 0.00292, 0.002211, 0.001417, 0.00243, 0.002057, 0.003341, 0.003997, 0.003963, 0.003177, 0.003804, 0.003804, 0.002512, 0.002727, 0.002727, 0.002881, 0.001572, 0.001374, 0.000743, 0.001232, 0.00155, 0.001623, 0.001602, 0.002349, 0.003366, 0.003341, 0.004577, 0.003177, 0.003177, 0.004835, 0.005086, 0.004835, 0.004976, 0.006374, 0.006795, 0.004388, 0.004976, 0.005932, 0.00558, 0.006533, 0.004577, 0.00283, 0.003079, 0.004358, 0.004161, 0.00283, 0.002976, 0.00283, 0.004161, 0.004689, 0.003555, 0.004483, 0.003246, 0.003246, 0.003701, 0.003212, 0.004161, 0.00292, 0.00407, 0.00407, 0.004689, 0.005872, 0.009015, 0.00558, 0.00558, 0.00407, 0.005011, 0.003963, 0.003963, 0.004135, 0.0028, 0.00246, 0.003053, 0.004358, 0.004358, 0.003014, 0.00389, 0.004689, 0.006619, 0.007031, 0.009015, 0.01078, 0.016528, 0.0198, 0.023087, 0.012491, 0.022306, 0.015344, 0.013437, 0.009096, 0.006078, 0.009187, 0.014075, 0.008276, 0.00543, 0.009015, 0.008895, 0.00777, 0.008723, 0.005503, 0.004315, 0.004315, 0.003701, 0.003341, 0.001872, 0.001692, 0.001692, 0.001808, 0.002623, 0.00389, 0.005223, 0.006245, 0.005318, 0.004414, 0.006245, 0.009483, 0.005932, 0.006619, 0.009977, 0.005932, 0.010131, 0.008276, 0.010372, 0.013821, 0.008409, 0.009294, 0.016257, 0.016528, 0.008804, 0.006078, 0.00389, 0.003405, 0.002705, 0.002482, 0.003079, 0.003014, 0.002057, 0.00225, 0.002881, 0.001808, 0.002705, 0.001709, 0.001722, 0.001649, 0.00155, 0.001623, 0.001649, 0.001649, 0.002435, 0.002482, 0.003804, 0.005503, 0.004513, 0.006421, 0.006482, 0.006421, 0.007177, 0.007422, 0.010131, 0.006894, 0.006988, 0.005378, 0.008895, 0.00962, 0.007177, 0.007177, 0.007177, 0.009096, 0.009096, 0.007555, 0.009865, 0.006194, 0.004358, 0.004358, 0.004513, 0.006374, 0.00777, 0.004921, 0.006988, 0.006078, 0.006078, 0.008895, 0.008075, 0.006078, 0.008075, 0.009187, 0.009187, 0.009015, 0.006894, 0.005799, 0.005734, 0.006533, 0.006482, 0.006482, 0.006194, 0.006142, 0.004388, 0.002705, 0.003821, 0.002705, 0.003212, 0.003431, 0.003405, 0.004736, 0.004775, 0.005011, 0.005872, 0.004513, 0.006482, 0.009728, 0.010131, 0.010221, 0.008525, 0.011518, 0.017797, 0.036378, 0.022667, 0.036378, 0.116183, 0.086953], '')</t>
  </si>
  <si>
    <t xml:space="preserve">F5RXA5|F5RXA5_9ENTR Multiple antibiotic resistance protein OS=Enterobacter hormaechei ATCC 49162 </t>
  </si>
  <si>
    <t>([0.048328, 0.035586, 0.032017, 0.025316, 0.023087, 0.032677, 0.045352, 0.067594, 0.085092, 0.056825, 0.060549, 0.090864, 0.100716, 0.173081, 0.275179, 0.225814, 0.203355, 0.229226, 0.271506, 0.352862, 0.36309, 0.444081, 0.521092, 0.59014, 0.680603, 0.703578, 0.604312, 0.553315, 0.58069, 0.58069, 0.716283, 0.767246, 0.750527, 0.745909, 0.741537, 0.741537, 0.716283, 0.771762, 0.63748, 0.632174, 0.613573, 0.549308, 0.538167, 0.497853, 0.497853, 0.494003, 0.557691, 0.661982, 0.707965, 0.685117, 0.716283, 0.618285, 0.59917, 0.51388, 0.538167, 0.440853, 0.30533, 0.41194, 0.394753, 0.517562, 0.433034, 0.41194, 0.440853, 0.418646, 0.433034, 0.408655, 0.390993, 0.335645, 0.30533, 0.271506, 0.194234], '')</t>
  </si>
  <si>
    <t>[22, 23, 24, 25, 26, 27, 28, 29, 30, 31, 32, 33, 34, 35, 36, 37, 38, 39, 40, 41, 42, 46, 47, 48, 49, 50, 51, 52, 53, 54, 59]</t>
  </si>
  <si>
    <t xml:space="preserve">F5RXA6|F5RXA6_9ENTR Multiple antibiotic resistance protein MarA OS=Enterobacter hormaechei ATCC 49162 </t>
  </si>
  <si>
    <t>([0.486429, 0.517562, 0.408655, 0.436924, 0.458154, 0.380708, 0.318242, 0.349426, 0.236433, 0.18812, 0.222385, 0.257454, 0.271506, 0.229226, 0.243554, 0.243554, 0.268042, 0.185198, 0.179055, 0.118441, 0.142424, 0.206376, 0.15284, 0.216401, 0.225814, 0.229226, 0.298791, 0.370445, 0.284882, 0.401658, 0.472492, 0.335645, 0.332115, 0.247041, 0.332115, 0.324872, 0.295083, 0.173081, 0.239899, 0.239899, 0.321458, 0.31487, 0.318242, 0.374039, 0.374039, 0.291804, 0.291804, 0.30533, 0.222385, 0.232838, 0.236433, 0.232838, 0.359901, 0.352862, 0.352862, 0.342579, 0.352862, 0.311707, 0.390993, 0.40511, 0.40511, 0.318242, 0.31487, 0.324872, 0.321458, 0.339168, 0.422041, 0.444081, 0.359901, 0.370445, 0.36309, 0.291804, 0.271506, 0.281712, 0.288399, 0.278302, 0.278302, 0.173081, 0.25031, 0.271506, 0.271506, 0.284882, 0.359901, 0.291804, 0.281712, 0.284882, 0.275179, 0.167087, 0.144935, 0.219301, 0.209395, 0.191378, 0.264545, 0.232838, 0.247041, 0.268042, 0.349426, 0.342579, 0.36309, 0.352862, 0.281712, 0.271506, 0.25406, 0.216401, 0.311707, 0.311707, 0.318242, 0.311707, 0.414856, 0.339168, 0.264545, 0.268042, 0.390993, 0.31487, 0.370445, 0.349426, 0.25406, 0.25406, 0.232838, 0.295083, 0.268042, 0.335645, 0.30533, 0.281712, 0.298791, 0.225814, 0.185198, 0.129801], '')</t>
  </si>
  <si>
    <t xml:space="preserve">F5RXA7|F5RXA7_9ENTR MarR family transcriptional regulator OS=Enterobacter hormaechei ATCC 49162 </t>
  </si>
  <si>
    <t>([0.03976, 0.06184, 0.098513, 0.132295, 0.161087, 0.196879, 0.137348, 0.078022, 0.10481, 0.129801, 0.090864, 0.06312, 0.074921, 0.043307, 0.071867, 0.120615, 0.090864, 0.051831, 0.064632, 0.05306, 0.066181, 0.10481, 0.10481, 0.098513, 0.096677, 0.102787, 0.102787, 0.10481, 0.125101, 0.125101, 0.125101, 0.129801, 0.137348, 0.116183, 0.209395, 0.144935, 0.147574, 0.137348, 0.216401, 0.18812, 0.216401, 0.281712, 0.167087, 0.164327, 0.116183, 0.0704, 0.036378, 0.034884, 0.031287, 0.05306, 0.026338, 0.027463, 0.031287, 0.027463, 0.016257, 0.013821, 0.025316, 0.017138, 0.032017, 0.019109, 0.022667, 0.022306, 0.015344, 0.018106, 0.018106, 0.018106, 0.029376, 0.032677, 0.032017, 0.048328, 0.028695, 0.055536, 0.050641, 0.064632, 0.073402, 0.134866, 0.134866, 0.067594, 0.069024, 0.032677, 0.056825, 0.055536, 0.030003, 0.030003, 0.055536, 0.056825, 0.085092, 0.100716, 0.167087, 0.200174, 0.239899, 0.328603, 0.324872, 0.324872, 0.349426, 0.366687, 0.281712, 0.21291, 0.295083, 0.275179, 0.377384, 0.377384, 0.387226, 0.483068, 0.525368, 0.476583, 0.444081, 0.339168, 0.318242, 0.308712, 0.17593, 0.170161, 0.164327, 0.106997, 0.073402, 0.073402, 0.109221, 0.170161, 0.158265, 0.161087, 0.236433, 0.243554, 0.173081, 0.170161, 0.170161, 0.203355, 0.158265, 0.185198, 0.257454, 0.25031, 0.26085, 0.301917, 0.271506, 0.271506, 0.271506, 0.346032, 0.271506, 0.196879, 0.132295, 0.191378, 0.18812, 0.118441, 0.069024, 0.132295, 0.109221, 0.092881, 0.067594, 0.096677, 0.073402, 0.071867, 0.048328, 0.028695, 0.037156, 0.033407], '')</t>
  </si>
  <si>
    <t>[104]</t>
  </si>
  <si>
    <t xml:space="preserve">F5RXA8|F5RXA8_9ENTR UPF0056 membrane protein OS=Enterobacter hormaechei ATCC 49162 </t>
  </si>
  <si>
    <t>([0.006245, 0.004921, 0.004483, 0.004135, 0.003607, 0.003246, 0.004577, 0.00407, 0.004388, 0.00558, 0.007259, 0.006533, 0.009865, 0.009728, 0.010509, 0.015078, 0.00962, 0.007315, 0.007177, 0.007259, 0.007315, 0.006533, 0.009096, 0.013821, 0.016021, 0.029376, 0.054297, 0.033407, 0.074921, 0.10481, 0.10481, 0.094817, 0.179055, 0.164327, 0.116183, 0.137348, 0.139895, 0.222385, 0.268042, 0.25406, 0.182256, 0.161087, 0.164327, 0.092881, 0.06184, 0.06184, 0.034068, 0.026892, 0.018415, 0.009401, 0.007877, 0.007495, 0.007495, 0.005318, 0.004247, 0.004247, 0.005086, 0.006039, 0.004161, 0.005223, 0.00515, 0.006482, 0.006619, 0.008409, 0.01227, 0.009977, 0.013016, 0.011106, 0.011106, 0.0198, 0.038858, 0.025762, 0.014586, 0.009483, 0.01204, 0.009865, 0.008276, 0.007877, 0.00515, 0.00777, 0.006533, 0.006701, 0.004689, 0.007177, 0.005799, 0.006039, 0.008525, 0.007091, 0.010372, 0.014315, 0.014315, 0.016528, 0.034068, 0.051831, 0.086953, 0.109221, 0.21291, 0.31487, 0.342579, 0.497853, 0.380708, 0.465241, 0.58069, 0.775545, 0.775545, 0.819762, 0.754692, 0.767246, 0.690604, 0.626927, 0.450668, 0.366687, 0.366687, 0.236433, 0.236433, 0.179055, 0.206376, 0.203355, 0.216401, 0.155435, 0.132295, 0.25031, 0.222385, 0.236433, 0.125101, 0.083462, 0.059222, 0.040537, 0.020522, 0.038042, 0.048328, 0.079919, 0.127496, 0.116183, 0.129801, 0.170161, 0.239899, 0.209395, 0.222385, 0.222385, 0.15008, 0.173081, 0.15284, 0.088832, 0.049374, 0.048328, 0.069024, 0.058088, 0.083462, 0.173081, 0.200174, 0.120615, 0.086953, 0.040537, 0.030003, 0.026892, 0.015078, 0.011342, 0.007877, 0.005623, 0.004315, 0.004689, 0.004388, 0.004358, 0.004247, 0.00543, 0.007315, 0.007031, 0.009294, 0.009401, 0.006194, 0.004899, 0.006795, 0.006988, 0.008002, 0.009187, 0.014315, 0.024826, 0.032017, 0.032677, 0.071867, 0.094817, 0.094817, 0.092881, 0.096677, 0.100716, 0.074921, 0.076542, 0.038042, 0.020876, 0.015344, 0.017447, 0.017138, 0.013016, 0.020876, 0.020876, 0.021816, 0.011669, 0.008002, 0.005734, 0.008002, 0.007315, 0.006421, 0.006078, 0.006567, 0.004689, 0.004835, 0.005623, 0.005799, 0.00558, 0.007259, 0.008624, 0.009401, 0.009401, 0.009401, 0.007422, 0.008525, 0.006194, 0.008624, 0.011903, 0.020876], '')</t>
  </si>
  <si>
    <t>[102, 103, 104, 105, 106, 107, 108, 109]</t>
  </si>
  <si>
    <t xml:space="preserve">F5RXB0|F5RXB0_9ENTR PhzF family phenazine biosynthesis protein OS=Enterobacter hormaechei ATCC 49162 </t>
  </si>
  <si>
    <t>([0.020876, 0.010926, 0.015344, 0.017138, 0.023087, 0.030611, 0.017797, 0.023534, 0.031287, 0.044297, 0.069024, 0.074921, 0.047319, 0.026892, 0.026338, 0.030003, 0.037156, 0.076542, 0.106997, 0.090864, 0.051831, 0.074921, 0.161087, 0.18812, 0.222385, 0.155435, 0.102787, 0.191378, 0.15284, 0.129801, 0.132295, 0.118441, 0.132295, 0.194234, 0.268042, 0.359901, 0.349426, 0.440853, 0.394753, 0.311707, 0.295083, 0.308712, 0.194234, 0.18812, 0.161087, 0.158265, 0.236433, 0.229226, 0.25406, 0.216401, 0.243554, 0.147574, 0.071867, 0.078022, 0.076542, 0.041405, 0.045352, 0.044297, 0.028695, 0.037156, 0.045352, 0.05306, 0.081712, 0.134866, 0.111485, 0.118441, 0.071867, 0.059222, 0.085092, 0.06312, 0.058088, 0.040537, 0.045352, 0.046336, 0.047319, 0.05306, 0.054297, 0.054297, 0.025316, 0.046336, 0.046336, 0.076542, 0.122885, 0.073402, 0.073402, 0.043307, 0.045352, 0.079919, 0.079919, 0.092881, 0.111485, 0.179055, 0.164327, 0.239899, 0.284882, 0.268042, 0.243554, 0.346032, 0.346032, 0.458154, 0.332115, 0.284882, 0.298791, 0.225814, 0.321458, 0.219301, 0.359901, 0.318242, 0.232838, 0.291804, 0.301917, 0.308712, 0.288399, 0.380708, 0.380708, 0.476583, 0.51388, 0.549308, 0.549308, 0.5017, 0.40511, 0.497853, 0.51388, 0.42561, 0.51388, 0.41194, 0.525368, 0.494003, 0.422041, 0.444081, 0.433034, 0.401658, 0.384043, 0.40511, 0.398279, 0.387226, 0.332115, 0.206376, 0.132295, 0.076542, 0.067594, 0.069024, 0.074921, 0.092881, 0.142424, 0.15284, 0.236433, 0.185198, 0.200174, 0.264545, 0.243554, 0.222385, 0.278302, 0.291804, 0.194234, 0.191378, 0.170161, 0.161087, 0.257454, 0.346032, 0.422041, 0.5017, 0.59508, 0.570702, 0.486429, 0.465241, 0.380708, 0.377384, 0.408655, 0.390993, 0.4292, 0.534167, 0.545602, 0.529623, 0.418646, 0.549308, 0.436924, 0.408655, 0.444081, 0.436924, 0.30533, 0.206376, 0.191378, 0.216401, 0.225814, 0.229226, 0.229226, 0.232838, 0.257454, 0.298791, 0.311707, 0.328603, 0.25406, 0.257454, 0.247041, 0.335645, 0.301917, 0.401658, 0.468512, 0.433034, 0.359901, 0.384043, 0.521092, 0.42561, 0.301917, 0.298791, 0.374039, 0.394753, 0.377384, 0.352862, 0.335645, 0.332115, 0.31487, 0.342579, 0.232838, 0.203355, 0.203355, 0.236433, 0.179055, 0.173081, 0.179055, 0.247041, 0.324872, 0.295083, 0.394753, 0.422041, 0.422041, 0.346032, 0.359901, 0.356642, 0.349426, 0.352862, 0.352862, 0.342579, 0.31487, 0.414856, 0.401658, 0.408655, 0.398279, 0.472492, 0.447574, 0.476583, 0.40511, 0.318242, 0.243554, 0.229226, 0.295083, 0.30533, 0.30533, 0.196879, 0.200174, 0.206376, 0.179055, 0.144935, 0.120615, 0.147574, 0.122885, 0.129801, 0.096677, 0.067594, 0.040537, 0.034068], '')</t>
  </si>
  <si>
    <t>[116, 117, 118, 119, 122, 124, 126, 161, 162, 163, 171, 172, 173, 175, 202]</t>
  </si>
  <si>
    <t xml:space="preserve">F5RXB1|F5RXB1_9ENTR PhzF family phenazine biosynthesis protein OS=Enterobacter hormaechei ATCC 49162 </t>
  </si>
  <si>
    <t>([0.020522, 0.01078, 0.015078, 0.023963, 0.032017, 0.034884, 0.019401, 0.026338, 0.036378, 0.050641, 0.05306, 0.059222, 0.046336, 0.025762, 0.028107, 0.032677, 0.03976, 0.085092, 0.120615, 0.100716, 0.056825, 0.083462, 0.167087, 0.194234, 0.191378, 0.125101, 0.088832, 0.164327, 0.127496, 0.10481, 0.092881, 0.118441, 0.132295, 0.164327, 0.236433, 0.301917, 0.291804, 0.387226, 0.335645, 0.25031, 0.232838, 0.25031, 0.21291, 0.209395, 0.196879, 0.206376, 0.298791, 0.268042, 0.298791, 0.25406, 0.281712, 0.194234, 0.098513, 0.106997, 0.102787, 0.102787, 0.116183, 0.116183, 0.064632, 0.083462, 0.098513, 0.127496, 0.182256, 0.182256, 0.15284, 0.147574, 0.081712, 0.067594, 0.11371, 0.096677, 0.155435, 0.109221, 0.11371, 0.116183, 0.127496, 0.067594, 0.036378, 0.036378, 0.017797, 0.036378, 0.032017, 0.059222, 0.10481, 0.058088, 0.06312, 0.035586, 0.035586, 0.066181, 0.076542, 0.045352, 0.030003, 0.032017, 0.058088, 0.058088, 0.092881, 0.051831, 0.10481, 0.164327, 0.147574, 0.243554, 0.222385, 0.147574, 0.090864, 0.081712, 0.085092, 0.088832, 0.090864, 0.10481, 0.085092, 0.047319, 0.096677, 0.147574, 0.164327, 0.100716, 0.116183, 0.155435, 0.222385, 0.239899, 0.278302, 0.25406, 0.222385, 0.142424, 0.129801, 0.194234, 0.164327, 0.167087, 0.158265, 0.185198, 0.170161, 0.173081, 0.236433, 0.232838, 0.247041, 0.167087, 0.222385, 0.222385, 0.209395, 0.200174, 0.185198, 0.092881, 0.086953, 0.0704, 0.078022, 0.092881, 0.102787, 0.118441, 0.191378, 0.196879, 0.288399, 0.209395, 0.257454, 0.25406, 0.182256, 0.167087, 0.257454, 0.275179, 0.247041, 0.21291, 0.18812, 0.142424, 0.15008, 0.209395, 0.191378, 0.25031, 0.328603, 0.271506, 0.206376, 0.137348, 0.086953, 0.085092, 0.10481, 0.111485, 0.132295, 0.216401, 0.225814, 0.120615, 0.122885, 0.109221, 0.088832, 0.106997, 0.134866, 0.118441, 0.050641, 0.055536, 0.067594, 0.0704, 0.100716, 0.147574, 0.15284, 0.243554, 0.25406, 0.301917, 0.301917, 0.236433, 0.229226, 0.209395, 0.30533, 0.26085, 0.366687, 0.433034, 0.390993, 0.311707, 0.328603, 0.476583, 0.454136, 0.324872, 0.324872, 0.328603, 0.321458, 0.308712, 0.278302, 0.257454, 0.25031, 0.225814, 0.25406, 0.247041, 0.21291, 0.216401, 0.257454, 0.194234, 0.194234, 0.158265, 0.232838, 0.318242, 0.288399, 0.394753, 0.40511, 0.40511, 0.308712, 0.328603, 0.328603, 0.324872, 0.328603, 0.335645, 0.328603, 0.30533, 0.225814, 0.179055, 0.179055, 0.170161, 0.239899, 0.206376, 0.295083, 0.216401, 0.142424, 0.120615, 0.106997, 0.167087, 0.161087, 0.155435, 0.078022, 0.079919, 0.083462, 0.050641, 0.049374, 0.051831, 0.042364, 0.046336, 0.083462, 0.085092, 0.069024, 0.051831, 0.049374, 0.034884, 0.048328, 0.074921, 0.074921, 0.055536, 0.036378, 0.024393], '')</t>
  </si>
  <si>
    <t xml:space="preserve">F5RXB2|F5RXB2_9ENTR LysR family transcriptional regulator OS=Enterobacter hormaechei ATCC 49162 </t>
  </si>
  <si>
    <t>([0.161087, 0.106997, 0.109221, 0.067594, 0.100716, 0.129801, 0.158265, 0.102787, 0.134866, 0.164327, 0.164327, 0.164327, 0.158265, 0.239899, 0.164327, 0.164327, 0.247041, 0.164327, 0.225814, 0.335645, 0.332115, 0.281712, 0.359901, 0.401658, 0.490133, 0.380708, 0.380708, 0.390993, 0.401658, 0.408655, 0.366687, 0.41194, 0.356642, 0.352862, 0.278302, 0.370445, 0.278302, 0.173081, 0.155435, 0.129801, 0.144935, 0.142424, 0.225814, 0.216401, 0.137348, 0.137348, 0.147574, 0.147574, 0.170161, 0.219301, 0.203355, 0.243554, 0.243554, 0.222385, 0.15008, 0.21291, 0.122885, 0.191378, 0.295083, 0.398279, 0.30533, 0.206376, 0.167087, 0.102787, 0.067594, 0.122885, 0.134866, 0.179055, 0.179055, 0.122885, 0.098513, 0.064632, 0.051831, 0.047319, 0.102787, 0.179055, 0.209395, 0.308712, 0.311707, 0.232838, 0.132295, 0.209395, 0.206376, 0.236433, 0.288399, 0.275179, 0.278302, 0.257454, 0.298791, 0.268042, 0.275179, 0.275179, 0.342579, 0.281712, 0.311707, 0.311707, 0.291804, 0.179055, 0.147574, 0.147574, 0.127496, 0.229226, 0.239899, 0.321458, 0.232838, 0.295083, 0.374039, 0.271506, 0.281712, 0.170161, 0.173081, 0.134866, 0.191378, 0.196879, 0.288399, 0.284882, 0.268042, 0.268042, 0.359901, 0.349426, 0.26085, 0.380708, 0.366687, 0.288399, 0.206376, 0.311707, 0.281712, 0.291804, 0.295083, 0.284882, 0.359901, 0.352862, 0.321458, 0.257454, 0.26085, 0.26085, 0.26085, 0.182256, 0.182256, 0.179055, 0.243554, 0.349426, 0.257454, 0.278302, 0.346032, 0.384043, 0.394753, 0.328603, 0.216401, 0.31487, 0.335645, 0.387226, 0.374039, 0.440853, 0.422041, 0.342579, 0.349426, 0.346032, 0.401658, 0.401658, 0.394753, 0.335645, 0.335645, 0.352862, 0.328603, 0.328603, 0.342579, 0.324872, 0.401658, 0.440853, 0.42561, 0.40511, 0.380708, 0.444081, 0.422041, 0.401658, 0.440853, 0.318242, 0.291804, 0.291804, 0.301917, 0.229226, 0.257454, 0.144935, 0.196879, 0.194234, 0.194234, 0.15008, 0.155435, 0.144935, 0.116183, 0.060549, 0.059222, 0.050641, 0.050641, 0.074921, 0.096677, 0.120615, 0.232838, 0.239899, 0.268042, 0.173081, 0.239899, 0.26085, 0.318242, 0.339168, 0.339168, 0.232838, 0.311707, 0.295083, 0.25406, 0.281712, 0.36309, 0.291804, 0.257454, 0.167087, 0.147574, 0.203355, 0.173081, 0.15284, 0.092881, 0.081712, 0.083462, 0.06312, 0.066181, 0.086953, 0.074921, 0.056825, 0.067594, 0.076542, 0.074921, 0.073402, 0.132295, 0.15284, 0.216401, 0.275179, 0.370445, 0.335645, 0.308712, 0.311707, 0.200174, 0.308712, 0.25031, 0.30533, 0.366687, 0.352862, 0.25031, 0.25406, 0.194234, 0.196879, 0.18812, 0.196879, 0.147574, 0.081712, 0.054297, 0.028695, 0.029376, 0.026338, 0.038858, 0.038858, 0.034068, 0.071867, 0.059222, 0.106997, 0.074921, 0.071867, 0.058088, 0.056825, 0.033407, 0.055536, 0.054297, 0.029376, 0.029376, 0.06312, 0.102787, 0.15284, 0.268042, 0.288399, 0.268042, 0.284882, 0.30533, 0.271506, 0.236433, 0.21291, 0.173081, 0.239899, 0.194234, 0.194234, 0.31487, 0.414856, 0.433034, 0.58069], '')</t>
  </si>
  <si>
    <t>[291]</t>
  </si>
  <si>
    <t xml:space="preserve">F5RXB3|F5RXB3_9ENTR Aldehyde dehydrogenase family protein OS=Enterobacter hormaechei ATCC 49162 </t>
  </si>
  <si>
    <t>([0.321458, 0.370445, 0.36309, 0.284882, 0.31487, 0.271506, 0.31487, 0.374039, 0.370445, 0.398279, 0.418646, 0.468512, 0.458154, 0.374039, 0.4292, 0.444081, 0.346032, 0.472492, 0.377384, 0.356642, 0.387226, 0.384043, 0.281712, 0.318242, 0.332115, 0.352862, 0.408655, 0.370445, 0.264545, 0.264545, 0.271506, 0.243554, 0.239899, 0.239899, 0.318242, 0.232838, 0.25406, 0.356642, 0.232838, 0.324872, 0.346032, 0.356642, 0.352862, 0.387226, 0.346032, 0.40511, 0.384043, 0.356642, 0.390993, 0.472492, 0.41194, 0.394753, 0.436924, 0.339168, 0.332115, 0.335645, 0.414856, 0.335645, 0.321458, 0.414856, 0.414856, 0.390993, 0.390993, 0.36309, 0.384043, 0.380708, 0.390993, 0.401658, 0.339168, 0.324872, 0.324872, 0.42561, 0.384043, 0.370445, 0.454136, 0.483068, 0.384043, 0.346032, 0.440853, 0.41194, 0.41194, 0.384043, 0.4292, 0.346032, 0.346032, 0.387226, 0.414856, 0.374039, 0.36309, 0.370445, 0.308712, 0.324872, 0.219301, 0.170161, 0.144935, 0.158265, 0.139895, 0.216401, 0.308712, 0.271506, 0.257454, 0.179055, 0.209395, 0.219301, 0.301917, 0.328603, 0.335645, 0.349426, 0.31487, 0.332115, 0.4292, 0.465241, 0.380708, 0.380708, 0.5017, 0.422041, 0.401658, 0.4292, 0.339168, 0.311707, 0.370445, 0.321458, 0.321458, 0.288399, 0.194234, 0.144935, 0.173081, 0.10481, 0.10481, 0.081712, 0.088832, 0.049374, 0.034068, 0.056825, 0.064632, 0.033407, 0.064632, 0.064632, 0.043307, 0.049374, 0.060549, 0.026892, 0.027463, 0.027463, 0.026892, 0.040537, 0.056825, 0.045352, 0.040537, 0.022306, 0.024393, 0.020522, 0.034884, 0.047319, 0.054297, 0.088832, 0.100716, 0.058088, 0.058088, 0.069024, 0.085092, 0.079919, 0.106997, 0.098513, 0.158265, 0.194234, 0.137348, 0.066181, 0.05306, 0.109221, 0.147574, 0.219301, 0.127496, 0.144935, 0.191378, 0.161087, 0.100716, 0.076542, 0.125101, 0.078022, 0.049374, 0.067594, 0.046336, 0.064632, 0.125101, 0.137348, 0.127496, 0.125101, 0.21291, 0.257454, 0.203355, 0.147574, 0.161087, 0.284882, 0.25406, 0.236433, 0.15008, 0.182256, 0.257454, 0.18812, 0.278302, 0.275179, 0.275179, 0.308712, 0.295083, 0.209395, 0.196879, 0.167087, 0.232838, 0.200174, 0.161087, 0.11371, 0.191378, 0.147574, 0.142424, 0.116183, 0.11371, 0.161087, 0.158265, 0.118441, 0.173081, 0.164327, 0.158265, 0.102787, 0.059222, 0.069024, 0.06184, 0.060549, 0.073402, 0.074921, 0.102787, 0.15284, 0.144935, 0.085092, 0.069024, 0.037156, 0.050641, 0.056825, 0.056825, 0.076542, 0.079919, 0.088832, 0.05306, 0.069024, 0.0704, 0.127496, 0.092881, 0.127496, 0.086953, 0.071867, 0.071867, 0.066181, 0.028695, 0.06184, 0.118441, 0.179055, 0.257454, 0.257454, 0.17593, 0.139895, 0.106997, 0.144935, 0.109221, 0.167087, 0.200174, 0.167087, 0.094817, 0.078022, 0.109221, 0.132295, 0.155435, 0.109221, 0.088832, 0.161087, 0.106997, 0.051831, 0.051831, 0.054297, 0.051831, 0.040537, 0.044297, 0.060549, 0.060549, 0.049374, 0.041405, 0.033407, 0.038042, 0.066181, 0.079919, 0.067594, 0.067594, 0.086953, 0.144935, 0.194234, 0.200174, 0.281712, 0.398279, 0.295083, 0.203355, 0.194234, 0.335645, 0.36309, 0.311707, 0.349426, 0.332115, 0.380708, 0.332115, 0.418646, 0.436924, 0.505461, 0.418646, 0.461924, 0.433034, 0.422041, 0.328603, 0.318242, 0.268042, 0.26085, 0.271506, 0.328603, 0.356642, 0.31487, 0.318242, 0.359901, 0.278302, 0.278302, 0.182256, 0.257454, 0.25406, 0.264545, 0.232838, 0.225814, 0.18812, 0.17593, 0.164327, 0.222385, 0.225814, 0.173081, 0.100716, 0.134866, 0.191378, 0.179055, 0.127496, 0.098513, 0.090864, 0.155435, 0.167087, 0.25031, 0.288399, 0.311707, 0.25031, 0.264545, 0.321458, 0.247041, 0.25031, 0.264545, 0.288399, 0.194234, 0.179055, 0.264545, 0.332115, 0.229226, 0.191378, 0.225814, 0.219301, 0.229226, 0.158265, 0.191378, 0.179055, 0.158265, 0.120615, 0.125101, 0.122885, 0.125101, 0.142424, 0.15284, 0.092881, 0.067594, 0.118441, 0.219301, 0.219301, 0.200174, 0.164327, 0.191378, 0.15008, 0.222385, 0.18812, 0.26085, 0.229226, 0.142424, 0.139895, 0.139895, 0.17593, 0.182256, 0.182256, 0.182256, 0.144935, 0.236433, 0.271506, 0.158265, 0.147574, 0.15008, 0.155435, 0.17593, 0.196879, 0.196879, 0.196879, 0.225814, 0.161087, 0.127496, 0.137348, 0.142424, 0.167087, 0.092881, 0.083462, 0.081712, 0.127496, 0.158265, 0.118441, 0.116183, 0.144935, 0.125101, 0.06184, 0.05306, 0.088832, 0.050641, 0.081712, 0.078022, 0.074921, 0.111485, 0.106997, 0.170161, 0.164327, 0.182256, 0.191378, 0.191378, 0.222385, 0.129801, 0.122885, 0.090864, 0.092881, 0.15008, 0.094817, 0.11371, 0.122885, 0.083462, 0.132295, 0.142424, 0.100716, 0.06184, 0.060549, 0.127496, 0.127496, 0.083462, 0.059222, 0.081712, 0.067594, 0.050641, 0.096677, 0.073402, 0.116183, 0.083462, 0.046336, 0.118441], '')</t>
  </si>
  <si>
    <t>[114, 309]</t>
  </si>
  <si>
    <t xml:space="preserve">F5RXB4|F5RXB4_9ENTR Methyl-accepting chemotaxis sensory transducer OS=Enterobacter hormaechei ATCC 49162 </t>
  </si>
  <si>
    <t>([0.035586, 0.058088, 0.085092, 0.03976, 0.024826, 0.049374, 0.067594, 0.088832, 0.050641, 0.066181, 0.046336, 0.031287, 0.029376, 0.055536, 0.029376, 0.015344, 0.017797, 0.0198, 0.01227, 0.012491, 0.012727, 0.009187, 0.009015, 0.008075, 0.008804, 0.013265, 0.00777, 0.007555, 0.007422, 0.01078, 0.007177, 0.007259, 0.007259, 0.007259, 0.006567, 0.008895, 0.009401, 0.013437, 0.022667, 0.032017, 0.032017, 0.056825, 0.120615, 0.134866, 0.158265, 0.239899, 0.25031, 0.342579, 0.257454, 0.229226, 0.139895, 0.247041, 0.342579, 0.440853, 0.4292, 0.461924, 0.370445, 0.483068, 0.472492, 0.433034, 0.465241, 0.380708, 0.377384, 0.271506, 0.170161, 0.142424, 0.120615, 0.106997, 0.11371, 0.11371, 0.079919, 0.161087, 0.155435, 0.127496, 0.127496, 0.085092, 0.047319, 0.043307, 0.031287, 0.031287, 0.042364, 0.043307, 0.078022, 0.083462, 0.142424, 0.219301, 0.264545, 0.298791, 0.301917, 0.185198, 0.281712, 0.366687, 0.26085, 0.229226, 0.278302, 0.288399, 0.328603, 0.42561, 0.545602, 0.585406, 0.472492, 0.42561, 0.390993, 0.370445, 0.370445, 0.370445, 0.342579, 0.222385, 0.219301, 0.225814, 0.229226, 0.139895, 0.120615, 0.118441, 0.15284, 0.170161, 0.191378, 0.222385, 0.232838, 0.25031, 0.225814, 0.225814, 0.185198, 0.229226, 0.232838, 0.142424, 0.142424, 0.102787, 0.098513, 0.05306, 0.051831, 0.081712, 0.079919, 0.096677, 0.17593, 0.170161, 0.118441, 0.102787, 0.102787, 0.05306, 0.030611, 0.037156, 0.069024, 0.118441, 0.10481, 0.059222, 0.120615, 0.067594, 0.058088, 0.056825, 0.086953, 0.056825, 0.085092, 0.125101, 0.129801, 0.098513, 0.045352, 0.058088, 0.055536, 0.060549, 0.050641, 0.086953, 0.096677, 0.100716, 0.044297, 0.037156, 0.069024, 0.032677, 0.06184, 0.127496, 0.222385, 0.25031, 0.342579, 0.30533, 0.342579, 0.30533, 0.243554, 0.366687, 0.359901, 0.352862, 0.342579, 0.458154, 0.349426, 0.295083, 0.301917, 0.418646, 0.359901, 0.356642, 0.458154, 0.359901, 0.359901, 0.359901, 0.275179, 0.155435, 0.094817, 0.060549, 0.060549, 0.132295, 0.074921, 0.045352, 0.026338, 0.016826, 0.014586, 0.014586, 0.015078, 0.009294, 0.008156, 0.008804, 0.006421, 0.004611, 0.006078, 0.005378, 0.004835, 0.006374, 0.006533, 0.006894, 0.006374, 0.007091, 0.007091, 0.007177, 0.009294, 0.013821, 0.016826, 0.01227, 0.013437, 0.016528, 0.016528, 0.020876, 0.019401, 0.020876, 0.033407, 0.027463, 0.035586, 0.047319, 0.028107, 0.051831, 0.083462, 0.147574, 0.173081, 0.173081, 0.275179, 0.203355, 0.142424, 0.17593, 0.161087, 0.243554, 0.236433, 0.349426, 0.243554, 0.332115, 0.42561, 0.370445, 0.401658, 0.401658, 0.387226, 0.384043, 0.390993, 0.36309, 0.321458, 0.291804, 0.257454, 0.243554, 0.232838, 0.308712, 0.311707, 0.335645, 0.25406, 0.257454, 0.247041, 0.268042, 0.268042, 0.281712, 0.332115, 0.339168, 0.349426, 0.318242, 0.370445, 0.291804, 0.339168, 0.387226, 0.288399, 0.281712, 0.281712, 0.275179, 0.236433, 0.239899, 0.318242, 0.401658, 0.398279, 0.394753, 0.377384, 0.278302, 0.268042, 0.30533, 0.298791, 0.298791, 0.332115, 0.377384, 0.414856, 0.398279, 0.40511, 0.414856, 0.436924, 0.454136, 0.476583, 0.521092, 0.483068, 0.5017, 0.398279, 0.359901, 0.374039, 0.380708, 0.497853, 0.505461, 0.517562, 0.447574, 0.461924, 0.454136, 0.465241, 0.505461, 0.505461, 0.394753, 0.454136, 0.436924, 0.339168, 0.380708, 0.377384, 0.41194, 0.401658, 0.465241, 0.509769, 0.517562, 0.585406, 0.56648, 0.557691, 0.505461, 0.553315, 0.461924, 0.461924, 0.447574, 0.458154, 0.480142, 0.549308, 0.549308, 0.549308, 0.622677, 0.570702, 0.585406, 0.58069, 0.575842, 0.575842, 0.557691, 0.545602, 0.480142, 0.408655, 0.418646, 0.450668, 0.480142, 0.553315, 0.575842, 0.541878, 0.525368, 0.497853, 0.436924, 0.394753, 0.366687, 0.36309, 0.342579, 0.346032, 0.349426, 0.284882, 0.284882, 0.191378, 0.18812, 0.278302, 0.352862, 0.25406, 0.179055, 0.155435, 0.098513, 0.096677, 0.098513, 0.083462, 0.048328, 0.092881, 0.116183, 0.118441, 0.15284, 0.203355, 0.18812, 0.203355, 0.271506, 0.295083, 0.390993, 0.384043, 0.281712, 0.243554, 0.264545, 0.275179, 0.275179, 0.356642, 0.359901, 0.321458, 0.346032, 0.356642, 0.264545, 0.26085, 0.291804, 0.271506, 0.298791, 0.298791, 0.301917, 0.298791, 0.30533, 0.308712, 0.31487, 0.321458, 0.352862, 0.387226, 0.374039, 0.308712, 0.321458, 0.318242, 0.384043, 0.30533, 0.387226, 0.465241, 0.398279, 0.41194, 0.433034, 0.4292, 0.4292, 0.414856, 0.346032, 0.268042, 0.278302, 0.271506, 0.278302, 0.291804, 0.335645, 0.4292, 0.436924, 0.42561, 0.41194, 0.339168, 0.4292, 0.422041, 0.339168, 0.36309, 0.31487, 0.311707, 0.225814, 0.225814, 0.219301, 0.206376, 0.194234, 0.194234, 0.206376, 0.194234, 0.17593, 0.102787, 0.078022, 0.134866, 0.078022, 0.083462, 0.127496, 0.122885, 0.134866, 0.203355, 0.179055, 0.222385, 0.209395, 0.271506, 0.278302, 0.281712, 0.366687, 0.366687, 0.352862, 0.311707, 0.324872, 0.342579, 0.433034, 0.390993, 0.384043, 0.476583, 0.461924, 0.465241, 0.483068, 0.384043, 0.308712, 0.335645, 0.31487, 0.328603, 0.324872, 0.318242, 0.332115, 0.30533, 0.387226, 0.359901, 0.387226, 0.390993, 0.390993, 0.390993, 0.476583, 0.476583, 0.490133, 0.408655, 0.324872, 0.236433, 0.31487, 0.366687, 0.366687, 0.366687, 0.352862, 0.281712, 0.281712, 0.185198, 0.25031, 0.225814, 0.225814, 0.196879, 0.25406, 0.203355, 0.173081, 0.125101, 0.096677, 0.058088, 0.088832, 0.139895], '')</t>
  </si>
  <si>
    <t>[98, 99, 305, 307, 313, 314, 319, 320, 330, 331, 332, 333, 334, 335, 336, 342, 343, 344, 345, 346, 347, 348, 349, 350, 351, 352, 358, 359, 360, 361]</t>
  </si>
  <si>
    <t xml:space="preserve">F5RXB6|F5RXB6_9ENTR Cytoplasmic protein OS=Enterobacter hormaechei ATCC 49162 </t>
  </si>
  <si>
    <t>([0.122885, 0.129801, 0.173081, 0.206376, 0.247041, 0.147574, 0.182256, 0.206376, 0.239899, 0.164327, 0.194234, 0.147574, 0.15008, 0.15284, 0.225814, 0.229226, 0.209395, 0.295083, 0.291804, 0.216401, 0.132295, 0.206376, 0.236433, 0.232838, 0.209395, 0.219301, 0.328603, 0.239899, 0.25406, 0.25406, 0.36309, 0.328603, 0.387226, 0.394753, 0.288399, 0.222385, 0.18812, 0.161087, 0.155435, 0.170161, 0.239899, 0.359901, 0.324872, 0.328603, 0.352862, 0.31487, 0.318242, 0.321458, 0.40511, 0.401658, 0.408655, 0.408655, 0.461924, 0.450668, 0.447574, 0.562014, 0.653063, 0.720929, 0.675549, 0.534167, 0.538167, 0.538167, 0.517562, 0.549308, 0.509769, 0.483068, 0.525368, 0.517562, 0.414856, 0.321458, 0.321458, 0.31487, 0.21291, 0.122885, 0.129801, 0.132295, 0.076542, 0.076542, 0.055536, 0.048328, 0.109221, 0.173081, 0.196879, 0.137348, 0.155435, 0.11371, 0.120615, 0.120615, 0.125101, 0.206376, 0.30533, 0.311707, 0.21291, 0.229226, 0.25031, 0.288399, 0.219301, 0.232838, 0.232838, 0.268042, 0.264545, 0.167087, 0.116183, 0.073402, 0.11371, 0.066181, 0.118441, 0.111485, 0.11371, 0.10481, 0.079919, 0.058088, 0.040537, 0.064632, 0.090864, 0.116183, 0.078022, 0.102787, 0.158265, 0.111485], '')</t>
  </si>
  <si>
    <t xml:space="preserve">F5RXB7|F5RXB7_9ENTR Diguanylate cyclase with GAF sensor OS=Enterobacter hormaechei ATCC 49162 </t>
  </si>
  <si>
    <t>([0.387226, 0.450668, 0.472492, 0.436924, 0.480142, 0.454136, 0.374039, 0.390993, 0.433034, 0.450668, 0.468512, 0.418646, 0.342579, 0.387226, 0.264545, 0.356642, 0.458154, 0.332115, 0.433034, 0.387226, 0.257454, 0.257454, 0.236433, 0.161087, 0.203355, 0.18812, 0.142424, 0.185198, 0.194234, 0.17593, 0.094817, 0.046336, 0.074921, 0.081712, 0.088832, 0.092881, 0.071867, 0.051831, 0.050641, 0.043307, 0.031287, 0.041405, 0.041405, 0.045352, 0.078022, 0.060549, 0.03976, 0.038042, 0.030003, 0.027463, 0.027463, 0.045352, 0.098513, 0.100716, 0.142424, 0.079919, 0.158265, 0.129801, 0.158265, 0.257454, 0.281712, 0.359901, 0.450668, 0.352862, 0.339168, 0.225814, 0.182256, 0.247041, 0.335645, 0.414856, 0.328603, 0.247041, 0.281712, 0.278302, 0.247041, 0.284882, 0.268042, 0.170161, 0.167087, 0.170161, 0.167087, 0.147574, 0.094817, 0.079919, 0.142424, 0.158265, 0.26085, 0.222385, 0.194234, 0.203355, 0.206376, 0.332115, 0.4292, 0.359901, 0.31487, 0.349426, 0.335645, 0.458154, 0.534167, 0.534167, 0.529623, 0.390993, 0.291804, 0.346032, 0.349426, 0.247041, 0.264545, 0.182256, 0.288399, 0.232838, 0.219301, 0.216401, 0.185198, 0.147574, 0.139895, 0.11371, 0.11371, 0.100716, 0.046336, 0.028107, 0.025316, 0.016021, 0.032017, 0.031287, 0.031287, 0.038858, 0.069024, 0.06184, 0.050641, 0.051831, 0.073402, 0.060549, 0.060549, 0.059222, 0.059222, 0.064632, 0.058088, 0.046336, 0.050641, 0.050641, 0.081712, 0.11371, 0.118441, 0.092881, 0.173081, 0.209395, 0.194234, 0.109221, 0.079919, 0.134866, 0.092881, 0.111485, 0.111485, 0.086953, 0.092881, 0.118441, 0.17593, 0.278302, 0.222385, 0.219301, 0.308712, 0.225814, 0.15008, 0.236433, 0.264545, 0.236433, 0.225814, 0.116183, 0.219301, 0.264545, 0.182256, 0.21291, 0.232838, 0.155435, 0.155435, 0.092881, 0.085092, 0.051831, 0.043307, 0.083462, 0.074921, 0.0704, 0.098513, 0.203355, 0.225814, 0.15284, 0.164327, 0.100716, 0.191378, 0.102787, 0.055536, 0.120615, 0.085092, 0.083462, 0.158265, 0.096677, 0.15284, 0.161087, 0.142424, 0.158265, 0.15284, 0.155435, 0.081712, 0.100716, 0.086953, 0.076542, 0.142424, 0.139895, 0.222385, 0.219301, 0.295083, 0.295083, 0.278302, 0.339168, 0.288399, 0.264545, 0.356642, 0.275179, 0.225814, 0.311707, 0.295083, 0.281712, 0.17593, 0.288399, 0.308712, 0.284882, 0.281712, 0.179055, 0.116183, 0.073402, 0.071867, 0.041405, 0.073402, 0.076542, 0.094817, 0.134866, 0.079919, 0.081712, 0.092881, 0.073402, 0.037156, 0.032677, 0.034884, 0.074921, 0.081712, 0.079919, 0.116183, 0.11371, 0.155435, 0.137348, 0.125101, 0.11371, 0.170161, 0.179055, 0.102787, 0.059222, 0.034068, 0.079919, 0.100716, 0.147574, 0.232838, 0.36309, 0.281712, 0.288399, 0.26085, 0.25031, 0.247041, 0.139895, 0.137348, 0.18812, 0.185198, 0.26085, 0.203355, 0.26085, 0.142424, 0.229226, 0.203355, 0.271506, 0.17593, 0.161087, 0.173081, 0.083462, 0.079919, 0.144935, 0.129801, 0.142424, 0.158265, 0.15008, 0.182256, 0.196879, 0.147574, 0.147574, 0.096677, 0.15284, 0.139895, 0.216401, 0.225814, 0.311707, 0.324872, 0.36309, 0.264545, 0.225814, 0.295083, 0.284882, 0.284882, 0.301917, 0.308712, 0.291804, 0.288399, 0.352862, 0.339168, 0.342579, 0.444081, 0.525368, 0.509769, 0.494003, 0.509769, 0.480142, 0.497853, 0.440853, 0.497853], '')</t>
  </si>
  <si>
    <t>[98, 99, 100, 313, 314, 316]</t>
  </si>
  <si>
    <t xml:space="preserve">F5RXB8|F5RXB8_9ENTR GNAT family acetyltransferase OS=Enterobacter hormaechei ATCC 49162 </t>
  </si>
  <si>
    <t>([0.311707, 0.356642, 0.401658, 0.444081, 0.339168, 0.26085, 0.298791, 0.332115, 0.25406, 0.288399, 0.281712, 0.229226, 0.229226, 0.243554, 0.137348, 0.102787, 0.111485, 0.173081, 0.118441, 0.06312, 0.11371, 0.11371, 0.111485, 0.086953, 0.081712, 0.090864, 0.142424, 0.073402, 0.058088, 0.06184, 0.073402, 0.043307, 0.073402, 0.067594, 0.06312, 0.106997, 0.139895, 0.200174, 0.206376, 0.17593, 0.158265, 0.094817, 0.094817, 0.06312, 0.06312, 0.071867, 0.106997, 0.071867, 0.134866, 0.158265, 0.247041, 0.229226, 0.342579, 0.349426, 0.288399, 0.209395, 0.21291, 0.17593, 0.096677, 0.100716, 0.194234, 0.301917, 0.394753, 0.394753, 0.377384, 0.318242, 0.301917, 0.308712, 0.30533, 0.318242, 0.232838, 0.144935, 0.134866, 0.139895, 0.142424, 0.225814, 0.321458, 0.332115, 0.41194, 0.562014, 0.553315, 0.538167, 0.476583, 0.480142, 0.408655, 0.461924, 0.557691, 0.468512, 0.380708, 0.380708, 0.374039, 0.476583, 0.58069, 0.534167, 0.525368, 0.517562, 0.476583, 0.458154, 0.41194, 0.374039, 0.301917, 0.268042, 0.185198, 0.179055, 0.185198, 0.216401, 0.170161, 0.18812, 0.236433, 0.25031, 0.284882, 0.281712, 0.229226, 0.229226, 0.229226, 0.155435, 0.158265, 0.11371, 0.0704, 0.058088, 0.042364, 0.058088, 0.073402, 0.120615, 0.15284, 0.139895, 0.161087, 0.236433, 0.191378, 0.239899, 0.308712, 0.236433, 0.15008, 0.185198, 0.18812, 0.191378, 0.271506, 0.173081, 0.239899, 0.311707, 0.335645, 0.414856, 0.422041, 0.328603, 0.366687, 0.359901, 0.271506, 0.243554, 0.17593, 0.170161, 0.185198, 0.191378, 0.295083, 0.398279, 0.346032, 0.352862, 0.349426, 0.356642, 0.454136, 0.384043, 0.288399, 0.232838, 0.232838, 0.129801, 0.134866, 0.090864, 0.071867, 0.109221, 0.10481, 0.142424, 0.15008, 0.086953, 0.05306, 0.035586, 0.0198], '')</t>
  </si>
  <si>
    <t>[79, 80, 81, 86, 92, 93, 94, 95]</t>
  </si>
  <si>
    <t xml:space="preserve">F5RXC0|F5RXC0_9ENTR Protein of hypothetical function UPF0187 OS=Enterobacter hormaechei ATCC 49162 </t>
  </si>
  <si>
    <t>([0.014075, 0.008525, 0.005992, 0.003997, 0.003607, 0.002761, 0.003512, 0.004388, 0.005223, 0.004646, 0.00389, 0.005086, 0.007645, 0.006988, 0.004899, 0.004689, 0.004646, 0.003276, 0.002366, 0.00243, 0.003607, 0.002336, 0.002366, 0.002396, 0.00359, 0.003366, 0.004358, 0.003461, 0.00246, 0.001872, 0.002211, 0.002276, 0.002276, 0.001434, 0.00152, 0.002349, 0.002276, 0.001533, 0.002327, 0.002336, 0.003298, 0.002057, 0.003276, 0.003555, 0.004414, 0.004835, 0.004577, 0.00515, 0.004775, 0.004835, 0.006245, 0.005799, 0.007259, 0.004736, 0.006142, 0.006078, 0.003963, 0.002976, 0.00407, 0.002705, 0.003821, 0.003997, 0.006374, 0.00543, 0.005799, 0.004689, 0.004358, 0.006421, 0.004646, 0.005011, 0.007259, 0.006482, 0.008525, 0.006701, 0.006894, 0.005318, 0.007422, 0.013016, 0.013265, 0.010372, 0.011669, 0.009977, 0.008276, 0.00777, 0.008895, 0.007555, 0.007031, 0.007177, 0.007555, 0.008409, 0.011669, 0.011669, 0.015078, 0.009401, 0.017797, 0.034884, 0.081712, 0.085092, 0.078022, 0.078022, 0.10481, 0.203355, 0.127496, 0.100716, 0.100716, 0.054297, 0.111485, 0.127496, 0.100716, 0.03976, 0.051831, 0.054297, 0.030003, 0.015694, 0.028107, 0.017797, 0.018106, 0.010221, 0.009977, 0.010221, 0.018787, 0.020165, 0.0198, 0.033407, 0.06312, 0.067594, 0.066181, 0.060549, 0.118441, 0.079919, 0.094817, 0.096677, 0.102787, 0.167087, 0.275179, 0.17593, 0.225814, 0.229226, 0.25406, 0.203355, 0.209395, 0.155435, 0.158265, 0.144935, 0.206376, 0.155435, 0.158265, 0.25406, 0.158265, 0.090864, 0.094817, 0.092881, 0.088832, 0.073402, 0.079919, 0.034068, 0.036378, 0.028695, 0.017797, 0.027463, 0.038042, 0.035586, 0.045352, 0.041405, 0.046336, 0.021381, 0.026892, 0.026338, 0.015078, 0.016528, 0.014586, 0.023963, 0.045352, 0.034068, 0.038042, 0.036378, 0.079919, 0.079919, 0.109221, 0.170161, 0.137348, 0.139895, 0.079919, 0.05306, 0.030611, 0.023534, 0.042364, 0.026338, 0.028695, 0.054297, 0.05306, 0.092881, 0.102787, 0.111485, 0.21291, 0.139895, 0.155435, 0.078022, 0.111485, 0.056825, 0.056825, 0.042364, 0.023534, 0.024393, 0.035586, 0.06184, 0.079919, 0.050641, 0.045352, 0.023087, 0.012727, 0.013613, 0.010131, 0.008276, 0.006078, 0.006078, 0.005223, 0.004358, 0.004775, 0.004388, 0.004646, 0.004689, 0.004689, 0.006194, 0.006078, 0.005378, 0.005623, 0.005992, 0.005086, 0.00543, 0.007091, 0.009401, 0.009187, 0.009096, 0.010672, 0.010221, 0.009483, 0.009401, 0.007422, 0.009977, 0.009187, 0.013016, 0.012727, 0.012491, 0.01078, 0.019401, 0.030003, 0.016528, 0.016021, 0.034884, 0.066181, 0.029376, 0.036378, 0.069024, 0.142424, 0.15284, 0.25406, 0.257454, 0.291804, 0.422041, 0.328603, 0.440853, 0.387226, 0.275179, 0.284882, 0.339168, 0.26085, 0.185198, 0.308712, 0.281712, 0.284882, 0.170161, 0.203355, 0.219301, 0.164327, 0.15284, 0.155435, 0.167087, 0.182256, 0.284882, 0.158265, 0.271506, 0.288399, 0.321458, 0.332115, 0.359901, 0.374039, 0.444081, 0.490133, 0.356642, 0.257454, 0.26085, 0.257454, 0.352862, 0.321458, 0.359901, 0.324872, 0.284882, 0.216401, 0.15008, 0.109221, 0.200174, 0.125101, 0.06184], '')</t>
  </si>
  <si>
    <t xml:space="preserve">F5RXC1|F5RXC1_9ENTR N-acetyltransferase domain-containing protein OS=Enterobacter hormaechei ATCC 49162 </t>
  </si>
  <si>
    <t>([0.275179, 0.170161, 0.102787, 0.129801, 0.191378, 0.125101, 0.098513, 0.100716, 0.100716, 0.134866, 0.132295, 0.122885, 0.125101, 0.125101, 0.118441, 0.118441, 0.182256, 0.098513, 0.106997, 0.090864, 0.049374, 0.094817, 0.090864, 0.102787, 0.100716, 0.046336, 0.059222, 0.059222, 0.059222, 0.071867, 0.042364, 0.060549, 0.048328, 0.05306, 0.050641, 0.055536, 0.056825, 0.066181, 0.122885, 0.090864, 0.102787, 0.191378, 0.102787, 0.120615, 0.182256, 0.196879, 0.236433, 0.26085, 0.239899, 0.295083, 0.308712, 0.324872, 0.271506, 0.374039, 0.352862, 0.36309, 0.311707, 0.194234, 0.10481, 0.054297, 0.069024, 0.036378, 0.032677, 0.058088, 0.083462, 0.085092, 0.066181, 0.111485, 0.137348, 0.219301, 0.129801, 0.094817, 0.125101, 0.10481, 0.06312, 0.044297, 0.045352, 0.030003, 0.06312, 0.081712, 0.158265, 0.161087, 0.25406, 0.271506, 0.268042, 0.278302, 0.164327, 0.11371, 0.059222, 0.046336, 0.050641, 0.090864, 0.06312, 0.066181, 0.096677, 0.164327, 0.21291, 0.203355, 0.25031, 0.232838, 0.308712, 0.268042, 0.25031, 0.164327, 0.134866, 0.120615, 0.125101, 0.222385, 0.229226, 0.216401, 0.15008, 0.139895, 0.137348, 0.155435, 0.155435, 0.15008, 0.161087, 0.116183, 0.125101, 0.15008, 0.134866, 0.142424, 0.164327, 0.144935, 0.191378, 0.191378, 0.225814, 0.21291, 0.194234, 0.281712, 0.366687, 0.461924, 0.370445, 0.359901, 0.454136, 0.440853, 0.440853, 0.418646, 0.433034, 0.509769, 0.436924, 0.384043, 0.352862, 0.359901, 0.401658, 0.42561, 0.450668, 0.41194, 0.321458, 0.275179, 0.275179, 0.284882, 0.25406, 0.25031, 0.26085, 0.247041, 0.257454, 0.206376, 0.122885, 0.161087, 0.11371, 0.179055, 0.247041, 0.264545, 0.268042, 0.167087, 0.17593, 0.155435, 0.170161, 0.271506, 0.271506, 0.271506, 0.243554, 0.26085, 0.328603, 0.298791, 0.275179, 0.229226, 0.278302, 0.40511, 0.356642, 0.465241], '')</t>
  </si>
  <si>
    <t>[139]</t>
  </si>
  <si>
    <t xml:space="preserve">F5RXC2|F5RXC2_9ENTR Uncharacterized protein OS=Enterobacter hormaechei ATCC 49162 </t>
  </si>
  <si>
    <t>([0.243554, 0.15284, 0.243554, 0.278302, 0.17593, 0.225814, 0.137348, 0.134866, 0.161087, 0.15008, 0.173081, 0.203355, 0.200174, 0.275179, 0.206376, 0.17593, 0.268042, 0.155435, 0.239899, 0.132295, 0.132295, 0.102787, 0.102787, 0.083462, 0.067594, 0.100716, 0.071867, 0.144935, 0.11371, 0.118441, 0.158265, 0.182256, 0.102787, 0.122885, 0.127496, 0.127496, 0.15008, 0.083462, 0.094817, 0.046336, 0.088832, 0.096677, 0.116183, 0.206376, 0.222385, 0.268042, 0.196879, 0.164327, 0.109221, 0.17593, 0.196879, 0.182256, 0.158265, 0.271506, 0.311707, 0.335645, 0.387226, 0.384043, 0.490133, 0.59508, 0.724957, 0.604312, 0.509769, 0.517562, 0.490133, 0.408655, 0.301917, 0.342579, 0.433034, 0.497853, 0.447574, 0.408655, 0.41194, 0.324872, 0.346032, 0.339168, 0.271506, 0.25406, 0.264545, 0.21291, 0.209395, 0.21291, 0.264545, 0.243554, 0.236433, 0.243554, 0.271506, 0.295083, 0.356642, 0.346032, 0.349426, 0.384043, 0.339168, 0.339168, 0.4292, 0.422041, 0.332115, 0.332115, 0.332115, 0.332115, 0.30533, 0.225814, 0.225814, 0.185198, 0.264545, 0.232838, 0.179055, 0.137348, 0.120615, 0.125101, 0.122885, 0.118441, 0.083462, 0.085092, 0.051831, 0.040537, 0.033407, 0.060549, 0.06184, 0.050641, 0.050641, 0.090864, 0.092881, 0.096677, 0.125101, 0.127496, 0.127496, 0.158265, 0.236433, 0.264545, 0.182256, 0.134866, 0.116183, 0.098513, 0.125101, 0.120615, 0.120615, 0.122885, 0.122885, 0.125101, 0.125101, 0.127496, 0.10481, 0.106997, 0.109221, 0.088832, 0.060549, 0.079919, 0.079919, 0.048328, 0.03976, 0.0704, 0.060549, 0.040537, 0.078022, 0.046336, 0.056825, 0.079919, 0.086953, 0.090864, 0.106997, 0.10481, 0.109221, 0.074921, 0.098513, 0.056825, 0.05306, 0.083462, 0.079919, 0.085092, 0.147574, 0.155435, 0.088832, 0.10481, 0.144935, 0.139895, 0.206376, 0.271506, 0.247041, 0.158265, 0.158265, 0.11371, 0.081712, 0.074921, 0.064632, 0.064632, 0.10481, 0.134866, 0.125101, 0.120615, 0.092881, 0.049374, 0.081712, 0.155435, 0.179055, 0.15008, 0.15284, 0.161087, 0.098513, 0.10481, 0.137348, 0.100716, 0.142424, 0.219301, 0.161087, 0.236433, 0.268042, 0.185198, 0.216401, 0.18812, 0.194234, 0.247041, 0.247041, 0.170161, 0.15008, 0.17593, 0.15284, 0.17593, 0.17593, 0.257454, 0.264545, 0.30533, 0.31487, 0.321458, 0.232838, 0.308712, 0.328603, 0.243554, 0.236433, 0.15284, 0.18812, 0.15284, 0.142424, 0.225814, 0.342579, 0.342579, 0.25406, 0.342579, 0.324872, 0.318242, 0.328603, 0.247041, 0.239899, 0.243554, 0.161087, 0.158265, 0.158265, 0.120615, 0.18812, 0.17593, 0.182256, 0.206376, 0.239899, 0.232838, 0.132295, 0.132295, 0.137348, 0.216401, 0.25406, 0.17593, 0.185198, 0.102787, 0.161087, 0.100716, 0.125101, 0.196879, 0.295083, 0.206376, 0.239899, 0.25031, 0.291804, 0.311707, 0.284882, 0.284882, 0.25031, 0.324872, 0.26085, 0.17593, 0.147574, 0.125101, 0.17593, 0.142424, 0.161087, 0.147574, 0.225814, 0.161087, 0.098513, 0.078022, 0.109221, 0.127496, 0.122885, 0.18812, 0.170161, 0.18812, 0.196879, 0.236433, 0.268042, 0.301917, 0.295083, 0.239899, 0.158265, 0.161087, 0.196879, 0.17593, 0.185198, 0.182256, 0.164327, 0.21291, 0.182256, 0.127496, 0.088832, 0.0704, 0.048328, 0.073402, 0.042364, 0.028695, 0.018787, 0.013265, 0.009096, 0.01227], '')</t>
  </si>
  <si>
    <t>[59, 60, 61, 62, 63]</t>
  </si>
  <si>
    <t xml:space="preserve">F5RXC3|F5RXC3_9ENTR Uncharacterized protein OS=Enterobacter hormaechei ATCC 49162 </t>
  </si>
  <si>
    <t>([0.009294, 0.013016, 0.008525, 0.013265, 0.009096, 0.007031, 0.009294, 0.011669, 0.015344, 0.020165, 0.026338, 0.017447, 0.019109, 0.040537, 0.060549, 0.026892, 0.040537, 0.083462, 0.074921, 0.079919, 0.090864, 0.088832, 0.045352, 0.044297, 0.043307, 0.085092, 0.15284, 0.137348, 0.161087, 0.182256, 0.092881, 0.10481, 0.200174, 0.096677, 0.033407, 0.042364, 0.094817, 0.144935, 0.0704, 0.069024, 0.073402, 0.030003, 0.067594, 0.132295, 0.243554, 0.239899, 0.200174, 0.11371, 0.142424, 0.067594, 0.042364, 0.040537, 0.017447, 0.00962, 0.019401, 0.023087, 0.010926, 0.007177, 0.004921, 0.004835, 0.003246, 0.002581, 0.002366, 0.00231, 0.00152, 0.000923, 0.000958, 0.000614, 0.000575, 0.00052, 0.000876, 0.000614, 0.001048, 0.001533, 0.001855, 0.001649, 0.002662, 0.004135, 0.00407, 0.005223, 0.006567, 0.007259, 0.008409, 0.008624, 0.005011, 0.00558, 0.009015, 0.007877, 0.009015, 0.01204, 0.007422, 0.005086, 0.005223, 0.003555, 0.002555, 0.002211, 0.001541, 0.001232, 0.001232, 0.001541, 0.000923, 0.000713, 0.000945, 0.001, 0.001687, 0.001906, 0.002606, 0.002366, 0.00243, 0.00243, 0.0028, 0.003997, 0.003671, 0.003727, 0.004899, 0.004736, 0.004358, 0.004208, 0.003366, 0.002435, 0.001872, 0.003109, 0.003053, 0.003555, 0.002623, 0.001786, 0.002623, 0.001649, 0.000983, 0.000945, 0.000945, 0.00052, 0.000292, 0.000378, 0.000614, 0.000816, 0.001335, 0.002078, 0.00292, 0.002761, 0.003963, 0.00389, 0.002581, 0.002512, 0.002117, 0.0028, 0.002688, 0.00231, 0.002349, 0.002662, 0.001748, 0.002512, 0.003671, 0.004414, 0.004414, 0.00316, 0.003212, 0.003109, 0.003246, 0.003298, 0.00316, 0.002336, 0.002349, 0.002194, 0.003298, 0.002623, 0.001743, 0.00231, 0.002688, 0.003864, 0.005223, 0.008075, 0.005683, 0.004775, 0.005932, 0.00543, 0.006795, 0.006567, 0.004611, 0.003821, 0.00389, 0.006194, 0.008525, 0.013437, 0.014586, 0.014586, 0.029376, 0.069024, 0.054297, 0.05306, 0.06184, 0.06312, 0.048328, 0.088832, 0.102787, 0.076542, 0.155435, 0.18812, 0.15008, 0.308712, 0.384043, 0.346032], '')</t>
  </si>
  <si>
    <t xml:space="preserve">F5RXC4|F5RXC4_9ENTR Acetyltransferase OS=Enterobacter hormaechei ATCC 49162 </t>
  </si>
  <si>
    <t>([0.0704, 0.11371, 0.055536, 0.100716, 0.137348, 0.083462, 0.100716, 0.144935, 0.096677, 0.064632, 0.085092, 0.109221, 0.056825, 0.100716, 0.15284, 0.118441, 0.067594, 0.06312, 0.067594, 0.033407, 0.024393, 0.022667, 0.023534, 0.042364, 0.024393, 0.023534, 0.034884, 0.030003, 0.026338, 0.024826, 0.047319, 0.042364, 0.035586, 0.03976, 0.038042, 0.040537, 0.081712, 0.142424, 0.127496, 0.125101, 0.11371, 0.116183, 0.10481, 0.064632, 0.045352, 0.046336, 0.043307, 0.055536, 0.067594, 0.0704, 0.090864, 0.049374, 0.051831, 0.029376, 0.042364, 0.031287, 0.019401, 0.014586, 0.009977, 0.00962, 0.015694, 0.029376, 0.051831, 0.027463, 0.03976, 0.060549, 0.071867, 0.086953, 0.046336, 0.028107, 0.015344, 0.013613, 0.023534, 0.024826, 0.030003, 0.018787, 0.017797, 0.030003, 0.035586, 0.050641, 0.06312, 0.05306, 0.05306, 0.041405, 0.081712, 0.069024, 0.066181, 0.078022, 0.054297, 0.055536, 0.054297, 0.10481, 0.142424, 0.078022, 0.042364, 0.078022, 0.167087, 0.222385, 0.206376, 0.229226, 0.281712, 0.257454, 0.167087, 0.161087, 0.185198, 0.116183, 0.081712, 0.042364, 0.030003, 0.037156, 0.06184, 0.076542, 0.067594, 0.086953, 0.164327, 0.206376, 0.191378, 0.167087, 0.10481, 0.06184, 0.067594, 0.058088, 0.032017, 0.06184, 0.071867, 0.060549, 0.106997, 0.182256, 0.185198, 0.185198, 0.179055, 0.111485, 0.144935, 0.092881, 0.088832, 0.043307, 0.043307, 0.034884, 0.028107, 0.040537, 0.066181, 0.045352, 0.034068, 0.060549, 0.042364, 0.022667], '')</t>
  </si>
  <si>
    <t xml:space="preserve">F5RXC5|F5RXC5_9ENTR Alpha/beta hydrolase OS=Enterobacter hormaechei ATCC 49162 </t>
  </si>
  <si>
    <t>([0.035586, 0.050641, 0.088832, 0.134866, 0.074921, 0.06312, 0.032677, 0.049374, 0.06312, 0.044297, 0.044297, 0.034884, 0.054297, 0.074921, 0.090864, 0.125101, 0.071867, 0.0704, 0.081712, 0.074921, 0.044297, 0.036378, 0.03976, 0.023534, 0.016528, 0.028695, 0.026338, 0.06184, 0.044297, 0.050641, 0.0704, 0.064632, 0.111485, 0.11371, 0.15284, 0.132295, 0.129801, 0.196879, 0.161087, 0.125101, 0.137348, 0.219301, 0.161087, 0.155435, 0.225814, 0.185198, 0.196879, 0.225814, 0.209395, 0.26085, 0.161087, 0.203355, 0.18812, 0.18812, 0.111485, 0.064632, 0.127496, 0.088832, 0.086953, 0.129801, 0.225814, 0.232838, 0.216401, 0.295083, 0.324872, 0.243554, 0.243554, 0.15284, 0.116183, 0.120615, 0.109221, 0.100716, 0.111485, 0.094817, 0.106997, 0.106997, 0.161087, 0.147574, 0.147574, 0.122885, 0.116183, 0.076542, 0.05306, 0.066181, 0.048328, 0.023963, 0.029376, 0.042364, 0.073402, 0.122885, 0.066181, 0.0704, 0.083462, 0.038042, 0.045352, 0.049374, 0.090864, 0.050641, 0.05306, 0.094817, 0.064632, 0.056825, 0.090864, 0.118441, 0.102787, 0.06312, 0.06184, 0.074921, 0.102787, 0.102787, 0.106997, 0.206376, 0.206376, 0.288399, 0.380708, 0.465241, 0.465241, 0.461924, 0.525368, 0.465241, 0.433034, 0.538167, 0.557691, 0.454136, 0.380708, 0.387226, 0.414856, 0.458154, 0.480142, 0.42561, 0.339168, 0.349426, 0.232838, 0.225814, 0.229226, 0.196879, 0.134866, 0.059222, 0.049374, 0.06312, 0.046336, 0.06312, 0.034884, 0.032017, 0.046336, 0.0704, 0.067594, 0.094817, 0.137348, 0.074921, 0.060549, 0.086953, 0.066181, 0.067594, 0.036378, 0.03976, 0.054297, 0.083462, 0.109221, 0.129801, 0.125101, 0.132295, 0.085092, 0.139895, 0.096677, 0.11371, 0.11371, 0.060549, 0.043307, 0.023534, 0.03976, 0.058088, 0.076542, 0.076542, 0.076542, 0.137348, 0.118441, 0.116183, 0.132295, 0.118441, 0.137348, 0.161087, 0.236433, 0.271506, 0.291804, 0.291804, 0.311707, 0.219301, 0.225814, 0.216401, 0.31487, 0.216401, 0.142424, 0.071867, 0.073402, 0.125101, 0.144935, 0.147574, 0.139895, 0.102787, 0.17593, 0.155435, 0.078022, 0.067594, 0.079919, 0.079919, 0.118441, 0.111485, 0.191378, 0.182256, 0.239899, 0.229226, 0.257454, 0.268042, 0.281712, 0.301917, 0.311707, 0.257454, 0.25406, 0.278302, 0.318242, 0.209395, 0.206376, 0.196879, 0.219301, 0.236433, 0.196879, 0.196879, 0.11371, 0.11371, 0.173081, 0.191378, 0.167087, 0.236433, 0.311707, 0.321458, 0.342579, 0.342579, 0.394753, 0.414856, 0.390993, 0.318242, 0.387226, 0.332115, 0.440853, 0.366687, 0.349426, 0.390993, 0.298791, 0.40511, 0.301917, 0.328603, 0.26085, 0.291804, 0.222385, 0.243554, 0.318242, 0.308712, 0.308712, 0.308712, 0.291804, 0.203355, 0.271506, 0.275179, 0.239899, 0.25406, 0.346032, 0.346032, 0.26085, 0.328603, 0.328603, 0.346032, 0.370445, 0.444081, 0.36309, 0.440853, 0.366687, 0.398279, 0.398279, 0.30533, 0.281712, 0.21291, 0.318242, 0.308712, 0.335645, 0.440853, 0.440853, 0.42561, 0.377384, 0.480142, 0.505461, 0.534167, 0.59508, 0.59917, 0.575842, 0.653063, 0.538167, 0.58069, 0.553315, 0.545602, 0.521092, 0.517562, 0.618285, 0.59014, 0.486429, 0.497853, 0.486429, 0.472492, 0.472492, 0.42561, 0.401658, 0.374039, 0.349426, 0.321458, 0.298791, 0.324872, 0.359901, 0.472492, 0.525368, 0.545602, 0.570702, 0.716283, 0.750527, 0.767246, 0.788093, 0.779859, 0.699094, 0.685117, 0.657645, 0.585406, 0.653063, 0.666105, 0.666105, 0.680603, 0.741537, 0.657645, 0.63748, 0.59917, 0.545602, 0.490133, 0.444081, 0.398279, 0.356642, 0.281712, 0.21291, 0.147574], '')</t>
  </si>
  <si>
    <t>[118, 121, 122, 290, 291, 292, 293, 294, 295, 296, 297, 298, 299, 300, 301, 302, 303, 318, 319, 320, 321, 322, 323, 324, 325, 326, 327, 328, 329, 330, 331, 332, 333, 334, 335, 336, 337, 338]</t>
  </si>
  <si>
    <t xml:space="preserve">F5RXC6|F5RXC6_9ENTR Transcriptional regulatory protein OmpR OS=Enterobacter hormaechei ATCC 49162 </t>
  </si>
  <si>
    <t>([0.059222, 0.094817, 0.139895, 0.170161, 0.216401, 0.134866, 0.161087, 0.206376, 0.15008, 0.100716, 0.081712, 0.106997, 0.054297, 0.030611, 0.036378, 0.034068, 0.034884, 0.06312, 0.059222, 0.090864, 0.111485, 0.109221, 0.10481, 0.083462, 0.0704, 0.073402, 0.129801, 0.134866, 0.132295, 0.167087, 0.25406, 0.25406, 0.182256, 0.185198, 0.278302, 0.346032, 0.356642, 0.352862, 0.257454, 0.352862, 0.264545, 0.225814, 0.161087, 0.100716, 0.122885, 0.098513, 0.0704, 0.055536, 0.069024, 0.06184, 0.083462, 0.088832, 0.132295, 0.118441, 0.191378, 0.116183, 0.083462, 0.074921, 0.079919, 0.083462, 0.078022, 0.132295, 0.191378, 0.25031, 0.339168, 0.332115, 0.41194, 0.356642, 0.4292, 0.295083, 0.206376, 0.164327, 0.094817, 0.100716, 0.142424, 0.132295, 0.222385, 0.291804, 0.301917, 0.298791, 0.398279, 0.398279, 0.295083, 0.203355, 0.209395, 0.132295, 0.142424, 0.111485, 0.182256, 0.129801, 0.219301, 0.31487, 0.271506, 0.291804, 0.209395, 0.243554, 0.284882, 0.158265, 0.098513, 0.078022, 0.071867, 0.074921, 0.043307, 0.046336, 0.067594, 0.066181, 0.06184, 0.055536, 0.059222, 0.031287, 0.022667, 0.021381, 0.020165, 0.017447, 0.024826, 0.040537, 0.032677, 0.032677, 0.088832, 0.144935, 0.106997, 0.116183, 0.0704, 0.127496, 0.209395, 0.209395, 0.216401, 0.311707, 0.222385, 0.18812, 0.21291, 0.185198, 0.18812, 0.203355, 0.203355, 0.21291, 0.132295, 0.167087, 0.144935, 0.076542, 0.058088, 0.094817, 0.090864, 0.083462, 0.043307, 0.041405, 0.056825, 0.060549, 0.06312, 0.064632, 0.055536, 0.056825, 0.096677, 0.055536, 0.051831, 0.109221, 0.085092, 0.15008, 0.090864, 0.081712, 0.074921, 0.051831, 0.051831, 0.032677, 0.027463, 0.028695, 0.028695, 0.026892, 0.030611, 0.032017, 0.051831, 0.060549, 0.05306, 0.069024, 0.111485, 0.116183, 0.120615, 0.085092, 0.045352, 0.085092, 0.049374, 0.092881, 0.155435, 0.161087, 0.216401, 0.339168, 0.394753, 0.398279, 0.30533, 0.161087, 0.164327, 0.167087, 0.229226, 0.219301, 0.216401, 0.144935, 0.083462, 0.049374, 0.086953, 0.139895, 0.083462, 0.134866, 0.129801, 0.122885, 0.0704, 0.081712, 0.083462, 0.10481, 0.081712, 0.132295, 0.239899, 0.264545, 0.243554, 0.170161, 0.17593, 0.167087, 0.26085, 0.278302, 0.342579, 0.342579, 0.359901, 0.436924, 0.36309, 0.291804, 0.18812, 0.284882, 0.232838, 0.26085, 0.182256, 0.216401, 0.142424, 0.088832, 0.078022, 0.076542, 0.134866, 0.225814, 0.206376, 0.167087, 0.21291, 0.194234, 0.164327, 0.122885, 0.090864, 0.139895, 0.196879, 0.356642], '')</t>
  </si>
  <si>
    <t xml:space="preserve">F5RXC8|F5RXC8_9ENTR Cytochrome c biogenesis protein OS=Enterobacter hormaechei ATCC 49162 </t>
  </si>
  <si>
    <t>([0.000507, 0.000386, 0.00076, 0.00061, 0.000477, 0.000833, 0.001434, 0.001572, 0.00225, 0.001786, 0.002555, 0.002366, 0.002482, 0.003963, 0.00407, 0.004247, 0.003276, 0.004247, 0.006078, 0.003963, 0.004135, 0.004835, 0.007315, 0.007495, 0.01227, 0.022667, 0.011903, 0.006795, 0.006988, 0.004646, 0.004646, 0.003701, 0.004775, 0.005932, 0.003701, 0.004513, 0.005378, 0.00543, 0.006533, 0.004577, 0.005318, 0.004483, 0.003821, 0.0028, 0.002078, 0.002138, 0.001541, 0.002014, 0.0028, 0.00359, 0.003804, 0.003757, 0.003757, 0.003924, 0.00407, 0.006142, 0.005378, 0.004431, 0.006619, 0.006619, 0.007031, 0.006374, 0.006374, 0.005249, 0.004899, 0.004921, 0.003405, 0.004414, 0.003512, 0.003109, 0.00243, 0.002336, 0.002881, 0.002366, 0.001481, 0.001103, 0.001211, 0.001675, 0.001572, 0.001383, 0.001383, 0.002014, 0.002035, 0.002057, 0.003079, 0.004689, 0.005378, 0.005872, 0.005872, 0.007422, 0.008723, 0.010926, 0.012491, 0.009483, 0.017447, 0.038858, 0.098513, 0.078022, 0.050641, 0.129801, 0.179055, 0.179055, 0.167087, 0.229226, 0.173081, 0.161087, 0.10481, 0.06312, 0.056825, 0.042364, 0.056825, 0.028695, 0.020522, 0.020876, 0.041405, 0.0198, 0.010926, 0.00777, 0.00777, 0.010926, 0.008276, 0.006795, 0.006482, 0.007315, 0.006078, 0.006142, 0.006142, 0.006142, 0.006482, 0.006078, 0.006988, 0.004921, 0.007259, 0.005872, 0.006619, 0.006619, 0.009977, 0.016257, 0.021381, 0.011903, 0.008804, 0.011903, 0.014783, 0.012491, 0.007422, 0.008002, 0.010131, 0.009015, 0.007091, 0.010672, 0.020165, 0.020165, 0.026338, 0.019401, 0.021816, 0.021381, 0.013265, 0.012491, 0.008723, 0.007259, 0.008276, 0.007422, 0.007091, 0.007091, 0.008624, 0.013265, 0.013613, 0.010221, 0.010221, 0.021816, 0.013613, 0.014586, 0.01227, 0.018106, 0.022667, 0.032677, 0.024826, 0.034884, 0.028107, 0.054297, 0.055536, 0.094817, 0.15284, 0.15284, 0.127496, 0.118441, 0.074921, 0.100716, 0.142424, 0.106997, 0.067594, 0.096677, 0.059222, 0.060549, 0.027463, 0.030003, 0.030003, 0.051831, 0.067594, 0.064632, 0.064632, 0.109221, 0.083462, 0.042364, 0.044297, 0.054297, 0.043307, 0.073402, 0.094817, 0.079919, 0.111485, 0.147574, 0.179055, 0.164327, 0.21291, 0.339168, 0.295083, 0.243554, 0.167087, 0.167087, 0.134866, 0.106997, 0.11371, 0.167087, 0.26085, 0.25406, 0.264545, 0.311707, 0.232838, 0.239899, 0.222385, 0.268042, 0.284882, 0.216401, 0.275179, 0.268042, 0.222385, 0.194234, 0.311707, 0.394753, 0.394753, 0.494003, 0.440853, 0.461924, 0.42561, 0.332115, 0.349426, 0.342579, 0.332115, 0.408655, 0.40511, 0.398279, 0.324872, 0.308712, 0.374039, 0.422041, 0.436924, 0.401658, 0.472492, 0.436924, 0.454136, 0.454136, 0.36309, 0.454136, 0.42561, 0.4292, 0.454136, 0.377384, 0.298791, 0.21291, 0.222385, 0.132295, 0.132295, 0.18812, 0.106997, 0.118441, 0.071867, 0.034068, 0.056825, 0.035586, 0.038042, 0.034884, 0.036378, 0.036378, 0.043307, 0.024393, 0.017138, 0.024393, 0.038858, 0.036378, 0.05306, 0.048328, 0.094817, 0.094817, 0.096677, 0.155435, 0.15008, 0.21291, 0.222385, 0.155435, 0.167087, 0.102787, 0.102787, 0.0704, 0.11371, 0.098513, 0.185198, 0.257454, 0.173081, 0.182256, 0.182256, 0.216401, 0.216401, 0.247041, 0.25031, 0.239899, 0.239899, 0.17593, 0.170161, 0.257454, 0.291804, 0.288399, 0.384043, 0.380708, 0.346032, 0.356642, 0.271506, 0.271506, 0.173081, 0.25406, 0.170161, 0.200174, 0.191378, 0.206376, 0.194234, 0.288399, 0.203355, 0.206376, 0.18812, 0.118441, 0.10481, 0.10481, 0.076542, 0.071867, 0.078022, 0.139895, 0.081712, 0.076542, 0.074921, 0.109221, 0.106997, 0.086953, 0.073402, 0.036378, 0.035586, 0.027463, 0.025316, 0.044297, 0.046336, 0.045352, 0.079919, 0.045352, 0.054297, 0.102787, 0.049374, 0.046336, 0.047319, 0.081712, 0.147574, 0.074921, 0.096677, 0.100716, 0.170161, 0.26085, 0.339168, 0.268042, 0.216401, 0.225814, 0.232838, 0.158265, 0.164327, 0.167087, 0.264545, 0.232838, 0.239899, 0.346032, 0.324872, 0.295083, 0.271506, 0.225814, 0.321458, 0.275179, 0.247041, 0.203355, 0.15284, 0.15008], '')</t>
  </si>
  <si>
    <t xml:space="preserve">F5RXD0|F5RXD0_9ENTR ADP-ribose diphosphatase OS=Enterobacter hormaechei ATCC 49162 </t>
  </si>
  <si>
    <t>([0.203355, 0.271506, 0.30533, 0.352862, 0.387226, 0.311707, 0.335645, 0.366687, 0.401658, 0.31487, 0.264545, 0.308712, 0.216401, 0.209395, 0.209395, 0.15284, 0.179055, 0.100716, 0.158265, 0.111485, 0.17593, 0.236433, 0.219301, 0.229226, 0.219301, 0.222385, 0.191378, 0.200174, 0.18812, 0.18812, 0.298791, 0.36309, 0.36309, 0.384043, 0.318242, 0.335645, 0.40511, 0.398279, 0.517562, 0.509769, 0.56648, 0.562014, 0.486429, 0.41194, 0.332115, 0.26085, 0.264545, 0.366687, 0.36309, 0.370445, 0.349426, 0.339168, 0.288399, 0.203355, 0.18812, 0.268042, 0.247041, 0.268042, 0.170161, 0.15284, 0.085092, 0.122885, 0.083462, 0.073402, 0.071867, 0.120615, 0.179055, 0.167087, 0.18812, 0.194234, 0.203355, 0.147574, 0.092881, 0.142424, 0.182256, 0.225814, 0.196879, 0.206376, 0.129801, 0.144935, 0.158265, 0.264545, 0.158265, 0.216401, 0.346032, 0.440853, 0.42561, 0.414856, 0.332115, 0.30533, 0.26085, 0.268042, 0.311707, 0.40511, 0.40511, 0.450668, 0.486429, 0.51388, 0.40511, 0.476583, 0.490133, 0.486429, 0.465241, 0.480142, 0.490133, 0.447574, 0.346032, 0.239899, 0.264545, 0.318242, 0.25406, 0.247041, 0.229226, 0.291804, 0.275179, 0.257454, 0.179055, 0.182256, 0.196879, 0.291804, 0.222385, 0.209395, 0.125101, 0.081712, 0.074921, 0.055536, 0.066181, 0.067594, 0.129801, 0.142424, 0.173081, 0.257454, 0.284882, 0.295083, 0.26085, 0.229226, 0.225814, 0.291804, 0.284882, 0.196879, 0.194234, 0.239899, 0.335645, 0.436924, 0.541878, 0.666105, 0.585406, 0.570702, 0.59014, 0.483068, 0.468512, 0.418646, 0.414856, 0.335645, 0.339168, 0.349426, 0.352862, 0.271506, 0.264545, 0.264545, 0.243554, 0.278302, 0.324872, 0.301917, 0.31487, 0.21291, 0.147574, 0.239899, 0.225814, 0.281712, 0.374039, 0.26085, 0.264545, 0.182256, 0.18812, 0.116183, 0.111485, 0.083462, 0.11371, 0.074921, 0.069024, 0.118441, 0.06184, 0.034884, 0.026892, 0.019109, 0.024826, 0.028695, 0.019109, 0.013821, 0.01078, 0.007645, 0.009483, 0.008723], '')</t>
  </si>
  <si>
    <t>[38, 39, 40, 41, 97, 144, 145, 146, 147, 148]</t>
  </si>
  <si>
    <t xml:space="preserve">F5RXD1|F5RXD1_9ENTR Lactose PTS family porter repressor OS=Enterobacter hormaechei ATCC 49162 </t>
  </si>
  <si>
    <t>([0.161087, 0.229226, 0.268042, 0.185198, 0.239899, 0.236433, 0.284882, 0.311707, 0.342579, 0.291804, 0.318242, 0.339168, 0.42561, 0.390993, 0.308712, 0.30533, 0.225814, 0.142424, 0.076542, 0.122885, 0.132295, 0.196879, 0.196879, 0.209395, 0.298791, 0.194234, 0.222385, 0.209395, 0.222385, 0.142424, 0.200174, 0.209395, 0.137348, 0.111485, 0.109221, 0.179055, 0.182256, 0.257454, 0.268042, 0.374039, 0.377384, 0.374039, 0.384043, 0.366687, 0.356642, 0.31487, 0.318242, 0.352862, 0.318242, 0.30533, 0.390993, 0.356642, 0.271506, 0.324872, 0.390993, 0.311707, 0.268042, 0.284882, 0.284882, 0.377384, 0.374039, 0.295083, 0.366687, 0.321458, 0.332115, 0.298791, 0.328603, 0.414856, 0.380708, 0.339168, 0.308712, 0.311707, 0.346032, 0.418646, 0.418646, 0.390993, 0.41194, 0.349426, 0.332115, 0.36309, 0.356642, 0.36309, 0.370445, 0.301917, 0.243554, 0.15008, 0.18812, 0.191378, 0.191378, 0.196879, 0.278302, 0.31487, 0.311707, 0.324872, 0.239899, 0.182256, 0.185198, 0.164327, 0.170161, 0.200174, 0.196879, 0.209395, 0.132295, 0.196879, 0.179055, 0.275179, 0.295083, 0.21291, 0.219301, 0.225814, 0.216401, 0.243554, 0.232838, 0.15008, 0.11371, 0.11371, 0.185198, 0.109221, 0.134866, 0.219301, 0.194234, 0.196879, 0.129801, 0.127496, 0.134866, 0.15008, 0.086953, 0.079919, 0.071867, 0.069024, 0.064632, 0.066181, 0.031287, 0.018787, 0.031287, 0.03976, 0.0704, 0.03976, 0.044297, 0.071867, 0.043307, 0.040537, 0.026892, 0.033407, 0.048328, 0.024393, 0.041405, 0.071867, 0.069024, 0.127496, 0.134866, 0.078022, 0.081712, 0.111485, 0.18812, 0.122885, 0.06312, 0.032677, 0.046336, 0.071867, 0.044297, 0.0704, 0.0704, 0.055536, 0.0704, 0.10481, 0.18812, 0.144935, 0.142424, 0.142424, 0.139895, 0.137348, 0.21291, 0.216401, 0.164327, 0.173081, 0.278302, 0.346032, 0.380708, 0.321458, 0.31487, 0.387226, 0.346032, 0.236433, 0.30533, 0.298791, 0.268042, 0.216401, 0.216401, 0.236433, 0.335645, 0.257454, 0.185198, 0.116183, 0.086953, 0.144935, 0.15284, 0.15284, 0.17593, 0.155435, 0.25031, 0.264545, 0.229226, 0.26085, 0.335645, 0.229226, 0.170161, 0.102787, 0.122885, 0.155435, 0.081712, 0.076542, 0.118441, 0.116183, 0.196879, 0.236433, 0.155435, 0.090864, 0.050641, 0.055536, 0.10481, 0.102787, 0.102787, 0.132295, 0.15008, 0.182256, 0.209395, 0.209395, 0.291804, 0.264545, 0.21291, 0.301917, 0.324872, 0.318242, 0.387226, 0.295083, 0.257454, 0.281712, 0.264545, 0.301917, 0.291804, 0.291804, 0.26085, 0.229226, 0.191378, 0.142424, 0.111485, 0.158265, 0.21291, 0.185198, 0.191378, 0.21291], '')</t>
  </si>
  <si>
    <t xml:space="preserve">F5RXD2|F5RXD2_9ENTR Exo-poly-alpha-D-galacturonosidase OS=Enterobacter hormaechei ATCC 49162 </t>
  </si>
  <si>
    <t>([0.018106, 0.034068, 0.074921, 0.106997, 0.102787, 0.139895, 0.170161, 0.111485, 0.132295, 0.161087, 0.182256, 0.18812, 0.118441, 0.15008, 0.247041, 0.219301, 0.222385, 0.328603, 0.370445, 0.41194, 0.422041, 0.472492, 0.461924, 0.440853, 0.366687, 0.318242, 0.243554, 0.164327, 0.288399, 0.324872, 0.318242, 0.318242, 0.25031, 0.247041, 0.239899, 0.229226, 0.229226, 0.229226, 0.129801, 0.073402, 0.086953, 0.081712, 0.074921, 0.045352, 0.040537, 0.034068, 0.058088, 0.048328, 0.092881, 0.060549, 0.047319, 0.038858, 0.042364, 0.044297, 0.051831, 0.050641, 0.049374, 0.064632, 0.120615, 0.122885, 0.167087, 0.182256, 0.111485, 0.134866, 0.118441, 0.071867, 0.129801, 0.134866, 0.209395, 0.139895, 0.139895, 0.139895, 0.102787, 0.10481, 0.142424, 0.196879, 0.122885, 0.15008, 0.120615, 0.111485, 0.116183, 0.083462, 0.081712, 0.086953, 0.040537, 0.081712, 0.086953, 0.094817, 0.096677, 0.064632, 0.096677, 0.0704, 0.071867, 0.122885, 0.116183, 0.147574, 0.15284, 0.161087, 0.144935, 0.173081, 0.179055, 0.264545, 0.321458, 0.232838, 0.229226, 0.225814, 0.216401, 0.284882, 0.170161, 0.102787, 0.15008, 0.164327, 0.25406, 0.268042, 0.26085, 0.25031, 0.25031, 0.21291, 0.229226, 0.232838, 0.243554, 0.15284, 0.147574, 0.147574, 0.209395, 0.295083, 0.298791, 0.284882, 0.206376, 0.247041, 0.268042, 0.278302, 0.179055, 0.179055, 0.098513, 0.106997, 0.10481, 0.125101, 0.142424, 0.200174, 0.127496, 0.071867, 0.079919, 0.044297, 0.059222, 0.060549, 0.064632, 0.11371, 0.074921, 0.076542, 0.066181, 0.092881, 0.092881, 0.090864, 0.086953, 0.144935, 0.132295, 0.15008, 0.125101, 0.129801, 0.073402, 0.0704, 0.118441, 0.15008, 0.229226, 0.142424, 0.083462, 0.047319, 0.045352, 0.069024, 0.111485, 0.118441, 0.132295, 0.088832, 0.161087, 0.155435, 0.116183, 0.125101, 0.074921, 0.074921, 0.078022, 0.132295, 0.173081, 0.170161, 0.222385, 0.225814, 0.31487, 0.418646, 0.5017, 0.4292, 0.444081, 0.377384, 0.458154, 0.440853, 0.40511, 0.40511, 0.41194, 0.41194, 0.398279, 0.408655, 0.422041, 0.41194, 0.321458, 0.275179, 0.216401, 0.185198, 0.116183, 0.118441, 0.118441, 0.122885, 0.185198, 0.120615, 0.10481, 0.06312, 0.06184, 0.106997, 0.098513, 0.092881, 0.129801, 0.085092, 0.127496, 0.100716, 0.088832, 0.155435, 0.216401, 0.25031, 0.247041, 0.342579, 0.308712, 0.298791, 0.298791, 0.216401, 0.232838, 0.25406, 0.328603, 0.332115, 0.247041, 0.25406, 0.179055, 0.185198, 0.257454, 0.243554, 0.271506, 0.301917, 0.216401, 0.225814, 0.17593, 0.179055, 0.173081, 0.209395, 0.216401, 0.206376, 0.281712, 0.335645, 0.335645, 0.352862, 0.349426, 0.384043, 0.298791, 0.308712, 0.31487, 0.324872, 0.332115, 0.308712, 0.21291, 0.298791, 0.288399, 0.377384, 0.377384, 0.318242, 0.30533, 0.209395, 0.209395, 0.144935, 0.142424, 0.206376, 0.167087, 0.167087, 0.225814, 0.301917, 0.377384, 0.36309, 0.264545, 0.182256, 0.206376, 0.308712, 0.222385, 0.158265, 0.109221, 0.116183, 0.167087, 0.106997, 0.173081, 0.111485, 0.173081, 0.182256, 0.132295, 0.155435, 0.088832, 0.102787, 0.0704, 0.041405, 0.025316, 0.048328, 0.045352, 0.049374, 0.028107, 0.024393, 0.048328, 0.076542, 0.042364, 0.03976, 0.03976, 0.040537, 0.071867, 0.069024, 0.066181, 0.102787, 0.060549, 0.092881, 0.081712, 0.116183, 0.209395, 0.30533, 0.298791, 0.301917, 0.291804, 0.366687, 0.377384, 0.31487, 0.275179, 0.356642, 0.295083, 0.390993, 0.390993, 0.390993, 0.359901, 0.36309, 0.268042, 0.359901, 0.324872, 0.25031, 0.25406, 0.219301, 0.134866, 0.137348, 0.137348, 0.144935, 0.158265, 0.161087, 0.194234, 0.194234, 0.191378, 0.25031, 0.232838, 0.243554, 0.247041, 0.271506, 0.203355, 0.18812, 0.179055, 0.239899, 0.275179, 0.17593, 0.100716, 0.102787, 0.106997, 0.170161, 0.100716, 0.11371, 0.191378, 0.182256, 0.239899, 0.182256, 0.158265, 0.161087, 0.092881, 0.090864, 0.054297, 0.090864, 0.164327, 0.102787, 0.069024, 0.048328, 0.098513, 0.144935, 0.225814, 0.229226, 0.134866, 0.206376, 0.173081, 0.098513, 0.098513, 0.081712, 0.083462, 0.067594, 0.067594, 0.092881, 0.05306, 0.048328, 0.041405, 0.044297, 0.051831, 0.085092, 0.098513, 0.096677, 0.096677, 0.06312, 0.064632, 0.076542, 0.079919, 0.088832, 0.158265, 0.109221, 0.118441, 0.173081, 0.232838, 0.155435, 0.203355, 0.281712, 0.366687, 0.356642, 0.321458, 0.377384, 0.342579, 0.40511, 0.374039, 0.390993, 0.476583, 0.414856], '')</t>
  </si>
  <si>
    <t>[188]</t>
  </si>
  <si>
    <t xml:space="preserve">F5RXD3|F5RXD3_9ENTR Chloramphenicol O-acetyltransferase OS=Enterobacter hormaechei ATCC 49162 </t>
  </si>
  <si>
    <t>([0.15008, 0.085092, 0.116183, 0.094817, 0.127496, 0.17593, 0.203355, 0.222385, 0.132295, 0.155435, 0.179055, 0.147574, 0.182256, 0.102787, 0.06312, 0.102787, 0.096677, 0.132295, 0.096677, 0.158265, 0.164327, 0.21291, 0.30533, 0.222385, 0.264545, 0.179055, 0.164327, 0.164327, 0.17593, 0.278302, 0.278302, 0.17593, 0.158265, 0.144935, 0.239899, 0.25031, 0.158265, 0.15284, 0.147574, 0.200174, 0.106997, 0.116183, 0.100716, 0.094817, 0.106997, 0.076542, 0.127496, 0.069024, 0.03976, 0.023087, 0.024393, 0.025762, 0.056825, 0.05306, 0.05306, 0.051831, 0.086953, 0.090864, 0.098513, 0.11371, 0.067594, 0.132295, 0.120615, 0.0704, 0.074921, 0.111485, 0.094817, 0.049374, 0.055536, 0.094817, 0.161087, 0.086953, 0.055536, 0.030611, 0.036378, 0.036378, 0.029376, 0.030611, 0.059222, 0.034068, 0.017797, 0.017797, 0.013613, 0.013437, 0.021381, 0.021381, 0.020876, 0.037156, 0.0704, 0.118441, 0.086953, 0.086953, 0.090864, 0.076542, 0.116183, 0.11371, 0.06312, 0.090864, 0.03976, 0.030003, 0.050641, 0.086953, 0.085092, 0.11371, 0.129801, 0.106997, 0.055536, 0.036378, 0.034068, 0.035586, 0.034884, 0.05306, 0.051831, 0.058088, 0.059222, 0.059222, 0.109221, 0.182256, 0.109221, 0.116183, 0.090864, 0.079919, 0.060549, 0.102787, 0.085092, 0.055536, 0.038042, 0.051831, 0.092881, 0.094817, 0.06184, 0.064632, 0.032677, 0.031287, 0.06312, 0.106997, 0.086953, 0.051831, 0.033407, 0.041405, 0.064632, 0.109221, 0.088832, 0.078022, 0.049374, 0.067594, 0.086953, 0.155435, 0.137348, 0.139895, 0.164327, 0.142424, 0.111485, 0.111485, 0.056825, 0.048328, 0.048328, 0.066181, 0.118441, 0.139895, 0.167087, 0.125101, 0.0704, 0.086953, 0.071867, 0.111485, 0.051831, 0.06312, 0.067594, 0.11371, 0.109221, 0.049374, 0.098513, 0.120615, 0.120615, 0.139895, 0.116183, 0.069024, 0.06312, 0.029376, 0.020876, 0.023087, 0.023534, 0.050641, 0.059222, 0.125101, 0.122885, 0.142424, 0.079919, 0.0704, 0.034068, 0.032017, 0.0704, 0.037156, 0.021816, 0.038042, 0.067594, 0.081712, 0.155435, 0.090864, 0.161087, 0.219301, 0.129801, 0.222385, 0.209395, 0.18812, 0.10481, 0.106997, 0.15008, 0.191378, 0.164327, 0.247041, 0.203355, 0.142424, 0.222385, 0.328603, 0.295083, 0.25406], '')</t>
  </si>
  <si>
    <t xml:space="preserve">F5RXD4|F5RXD4_9ENTR Phage integrase OS=Enterobacter hormaechei ATCC 49162 </t>
  </si>
  <si>
    <t>([0.021381, 0.044297, 0.023963, 0.036378, 0.021381, 0.028107, 0.018787, 0.026338, 0.033407, 0.023087, 0.023963, 0.015078, 0.014783, 0.023087, 0.012727, 0.01204, 0.012727, 0.022306, 0.018787, 0.025316, 0.043307, 0.045352, 0.041405, 0.073402, 0.045352, 0.086953, 0.03976, 0.032677, 0.017797, 0.020165, 0.016528, 0.010221, 0.020876, 0.021816, 0.023087, 0.023087, 0.023963, 0.016021, 0.014586, 0.008723, 0.007495, 0.005799, 0.007495, 0.004899, 0.003864, 0.004646, 0.004577, 0.006894, 0.010672, 0.018787, 0.0198, 0.045352, 0.060549, 0.047319, 0.029376, 0.028695, 0.059222, 0.044297, 0.081712, 0.069024, 0.071867, 0.050641, 0.0704, 0.041405, 0.05306, 0.102787, 0.118441, 0.125101, 0.118441, 0.132295, 0.078022, 0.071867, 0.067594, 0.127496, 0.10481, 0.090864, 0.086953, 0.045352, 0.06184, 0.054297, 0.043307, 0.098513, 0.200174, 0.209395, 0.318242, 0.401658, 0.298791, 0.284882, 0.284882, 0.291804, 0.209395, 0.284882, 0.206376, 0.222385, 0.179055, 0.179055, 0.173081, 0.179055, 0.147574, 0.085092, 0.078022, 0.054297, 0.030003, 0.017447, 0.022667, 0.021381, 0.013437, 0.013265, 0.01227, 0.014075, 0.011669, 0.010509, 0.010509, 0.015078, 0.015078, 0.017138, 0.029376, 0.054297, 0.043307, 0.054297, 0.094817, 0.056825, 0.0704, 0.098513, 0.158265, 0.15008, 0.088832, 0.15008, 0.236433, 0.25031, 0.144935, 0.185198, 0.18812, 0.11371, 0.11371, 0.120615, 0.137348, 0.067594, 0.069024, 0.088832, 0.092881, 0.098513, 0.158265, 0.257454, 0.295083, 0.18812, 0.179055, 0.278302, 0.284882, 0.275179, 0.271506, 0.356642, 0.342579, 0.440853, 0.538167, 0.401658, 0.394753, 0.377384, 0.380708, 0.370445, 0.36309, 0.422041, 0.380708, 0.321458, 0.222385, 0.216401, 0.247041, 0.170161, 0.161087, 0.092881, 0.051831, 0.051831, 0.064632, 0.064632, 0.058088, 0.046336, 0.102787, 0.098513, 0.102787, 0.179055, 0.209395, 0.137348, 0.173081, 0.232838, 0.179055, 0.284882, 0.284882, 0.366687, 0.458154, 0.366687, 0.476583, 0.450668, 0.454136, 0.440853, 0.328603, 0.247041, 0.194234, 0.11371, 0.116183, 0.069024, 0.036378, 0.019109, 0.034884, 0.019109, 0.016528, 0.020165, 0.018106, 0.019109, 0.019109, 0.020165, 0.020522, 0.012727, 0.015344, 0.010131, 0.010131, 0.011903, 0.017797, 0.028695, 0.028695, 0.027463, 0.056825, 0.102787, 0.102787, 0.094817, 0.15284, 0.158265, 0.236433, 0.129801, 0.125101, 0.076542, 0.03976, 0.045352, 0.078022, 0.127496, 0.139895, 0.137348, 0.219301, 0.196879, 0.132295, 0.222385, 0.247041, 0.225814, 0.209395, 0.311707, 0.281712, 0.308712, 0.291804, 0.206376, 0.321458, 0.342579, 0.394753, 0.356642, 0.390993, 0.40511, 0.408655, 0.40511, 0.308712, 0.308712, 0.25031, 0.342579, 0.328603, 0.311707, 0.311707, 0.222385, 0.132295, 0.079919, 0.038858, 0.038858, 0.038042, 0.022667, 0.013016, 0.013265, 0.025762, 0.019109, 0.018106, 0.020165, 0.030003, 0.05306, 0.051831, 0.086953, 0.083462, 0.086953, 0.038858, 0.021816, 0.018787, 0.031287, 0.06312, 0.102787, 0.11371, 0.191378, 0.271506, 0.324872, 0.352862, 0.380708, 0.380708, 0.370445, 0.25406, 0.257454, 0.247041, 0.179055, 0.179055, 0.17593, 0.106997, 0.111485, 0.17593, 0.284882, 0.200174, 0.21291, 0.232838, 0.167087, 0.083462, 0.086953, 0.116183, 0.122885, 0.06184, 0.122885, 0.134866, 0.137348, 0.137348, 0.137348, 0.216401, 0.147574, 0.092881, 0.144935, 0.257454, 0.257454, 0.182256, 0.271506, 0.268042, 0.179055, 0.239899, 0.377384, 0.380708, 0.366687, 0.356642, 0.447574, 0.418646, 0.408655, 0.377384, 0.352862, 0.25031, 0.15008, 0.222385, 0.225814, 0.243554, 0.232838, 0.161087, 0.134866, 0.129801, 0.076542, 0.122885, 0.071867, 0.035586, 0.034068, 0.033407, 0.035586, 0.038858, 0.042364, 0.041405, 0.086953, 0.102787, 0.100716, 0.098513, 0.083462, 0.147574, 0.094817, 0.11371, 0.17593, 0.203355, 0.200174, 0.284882, 0.209395, 0.26085, 0.356642, 0.377384, 0.352862, 0.339168, 0.335645, 0.339168, 0.257454, 0.264545, 0.185198, 0.25031, 0.339168, 0.370445, 0.239899, 0.301917, 0.301917, 0.30533, 0.384043, 0.401658, 0.356642, 0.465241, 0.517562, 0.414856, 0.311707, 0.311707, 0.311707, 0.301917, 0.182256, 0.185198, 0.179055, 0.271506, 0.324872, 0.295083, 0.308712, 0.398279, 0.377384, 0.36309, 0.301917, 0.318242, 0.308712, 0.268042, 0.164327, 0.167087, 0.25406, 0.356642, 0.356642, 0.332115, 0.25406, 0.359901, 0.458154, 0.461924, 0.359901, 0.356642, 0.384043, 0.284882, 0.271506, 0.30533, 0.291804, 0.257454, 0.257454, 0.264545, 0.352862, 0.349426, 0.25406, 0.216401, 0.17593, 0.173081, 0.170161, 0.229226, 0.196879, 0.142424, 0.109221, 0.173081, 0.120615], '')</t>
  </si>
  <si>
    <t>[154, 393]</t>
  </si>
  <si>
    <t xml:space="preserve">F5RXD5|F5RXD5_9ENTR Phage integrase OS=Enterobacter hormaechei ATCC 49162 </t>
  </si>
  <si>
    <t>([0.173081, 0.236433, 0.268042, 0.321458, 0.335645, 0.281712, 0.196879, 0.25406, 0.30533, 0.328603, 0.26085, 0.275179, 0.271506, 0.239899, 0.278302, 0.161087, 0.161087, 0.122885, 0.194234, 0.129801, 0.15284, 0.15284, 0.142424, 0.090864, 0.047319, 0.028695, 0.040537, 0.071867, 0.048328, 0.030003, 0.032677, 0.025762, 0.032677, 0.034884, 0.041405, 0.03976, 0.048328, 0.029376, 0.055536, 0.051831, 0.086953, 0.079919, 0.074921, 0.035586, 0.06184, 0.048328, 0.086953, 0.050641, 0.048328, 0.060549, 0.078022, 0.0704, 0.144935, 0.083462, 0.047319, 0.032017, 0.025762, 0.049374, 0.083462, 0.079919, 0.046336, 0.026892, 0.023963, 0.026892, 0.05306, 0.029376, 0.0704, 0.064632, 0.064632, 0.038042, 0.023963, 0.013016, 0.012491, 0.008895, 0.01078, 0.016257, 0.023963, 0.050641, 0.021816, 0.023087, 0.022667, 0.038042, 0.037156, 0.046336, 0.033407, 0.020876, 0.033407, 0.018106, 0.0198, 0.017138, 0.027463, 0.049374, 0.06184, 0.036378, 0.06184, 0.043307, 0.026338, 0.025316, 0.029376, 0.059222, 0.049374, 0.048328, 0.023534, 0.03976, 0.019401, 0.023087, 0.041405, 0.024826, 0.043307, 0.023087, 0.022306, 0.013821, 0.014315, 0.022306, 0.042364, 0.046336, 0.046336, 0.081712, 0.090864, 0.064632, 0.071867, 0.032677, 0.019109, 0.038042, 0.025762, 0.026338, 0.014075, 0.013613, 0.013613, 0.013437, 0.013613, 0.016257, 0.017138, 0.013016, 0.014315, 0.013437, 0.008075, 0.013016, 0.01227, 0.007422, 0.008895, 0.006421, 0.010221, 0.016528, 0.01078, 0.016021, 0.026892, 0.032677, 0.036378, 0.030003, 0.020522, 0.042364, 0.073402, 0.142424, 0.10481, 0.055536, 0.059222, 0.120615, 0.048328, 0.048328, 0.067594, 0.034068, 0.067594, 0.067594, 0.034884, 0.066181, 0.069024, 0.035586, 0.035586, 0.034068, 0.088832, 0.076542, 0.071867, 0.071867, 0.066181, 0.086953, 0.085092, 0.047319, 0.054297, 0.11371, 0.067594, 0.049374, 0.098513, 0.0704, 0.050641, 0.090864, 0.048328, 0.025316, 0.044297, 0.085092, 0.081712, 0.066181, 0.116183, 0.048328, 0.049374, 0.043307, 0.056825, 0.11371, 0.116183, 0.10481, 0.11371, 0.15284, 0.225814, 0.132295, 0.100716, 0.122885, 0.071867, 0.102787, 0.102787, 0.067594, 0.067594, 0.067594, 0.056825, 0.056825, 0.137348, 0.092881, 0.102787, 0.060549, 0.042364, 0.067594, 0.038858, 0.028107, 0.022667, 0.026892, 0.054297, 0.060549, 0.060549, 0.060549, 0.081712, 0.144935, 0.206376, 0.209395, 0.222385, 0.278302, 0.278302, 0.25031, 0.239899, 0.15008, 0.229226, 0.179055, 0.179055, 0.200174, 0.139895, 0.132295, 0.155435, 0.086953, 0.11371, 0.11371, 0.194234, 0.182256, 0.17593, 0.125101, 0.122885, 0.120615, 0.120615, 0.125101, 0.074921, 0.064632, 0.067594, 0.054297, 0.05306, 0.064632, 0.116183, 0.222385, 0.209395, 0.182256, 0.288399, 0.232838, 0.15284, 0.11371, 0.122885, 0.069024, 0.111485, 0.067594, 0.066181, 0.032017, 0.032017, 0.054297, 0.116183, 0.206376, 0.257454, 0.36309, 0.335645, 0.222385, 0.11371, 0.200174, 0.111485, 0.100716, 0.109221, 0.179055, 0.185198, 0.194234, 0.295083, 0.194234, 0.194234, 0.18812, 0.291804, 0.25406, 0.161087, 0.161087, 0.147574, 0.111485, 0.056825, 0.032017, 0.060549, 0.060549, 0.034884, 0.085092, 0.100716, 0.164327, 0.096677, 0.125101, 0.088832, 0.069024, 0.081712, 0.102787, 0.066181, 0.06184, 0.086953, 0.127496, 0.096677, 0.05306, 0.078022, 0.144935, 0.139895, 0.134866, 0.26085, 0.339168, 0.324872, 0.219301, 0.206376, 0.30533, 0.308712, 0.275179, 0.30533, 0.377384, 0.408655, 0.398279, 0.36309, 0.301917, 0.342579, 0.374039, 0.422041, 0.394753, 0.352862, 0.465241, 0.480142, 0.359901, 0.321458, 0.308712, 0.324872, 0.239899, 0.236433, 0.222385, 0.295083, 0.295083, 0.209395, 0.182256, 0.200174, 0.200174, 0.239899, 0.144935, 0.086953, 0.06312, 0.049374, 0.049374, 0.045352, 0.046336, 0.066181, 0.048328, 0.03976, 0.035586, 0.034884, 0.035586, 0.029376, 0.027463, 0.023534, 0.024393, 0.029376, 0.042364, 0.056825, 0.067594, 0.081712, 0.079919, 0.139895, 0.182256, 0.17593, 0.122885, 0.088832, 0.086953, 0.111485, 0.081712, 0.134866, 0.203355, 0.219301, 0.17593, 0.127496, 0.161087, 0.229226, 0.200174, 0.203355, 0.122885, 0.102787, 0.144935, 0.232838, 0.247041, 0.182256, 0.164327, 0.216401, 0.17593, 0.155435, 0.18812, 0.278302, 0.288399, 0.21291, 0.196879, 0.288399, 0.349426, 0.25406, 0.25406, 0.284882, 0.18812, 0.275179, 0.281712, 0.291804, 0.288399, 0.26085, 0.328603, 0.288399, 0.318242, 0.288399, 0.349426, 0.370445, 0.291804, 0.275179, 0.352862, 0.25031, 0.15284, 0.15284, 0.142424, 0.090864, 0.051831, 0.054297, 0.054297, 0.06312, 0.030003, 0.031287, 0.034068, 0.032017, 0.067594, 0.055536, 0.11371, 0.096677, 0.051831, 0.046336, 0.051831, 0.026892, 0.033407, 0.059222, 0.059222, 0.120615, 0.132295, 0.216401, 0.321458, 0.247041, 0.15008, 0.225814, 0.147574, 0.137348, 0.147574, 0.134866, 0.094817, 0.090864, 0.11371, 0.170161, 0.243554, 0.232838, 0.366687, 0.356642, 0.288399, 0.216401, 0.139895, 0.191378, 0.194234, 0.185198, 0.264545, 0.346032, 0.268042, 0.36309, 0.291804, 0.295083, 0.291804, 0.298791, 0.225814, 0.196879, 0.196879, 0.10481, 0.098513, 0.045352, 0.071867, 0.11371, 0.179055, 0.25406, 0.200174, 0.179055, 0.173081, 0.173081, 0.179055, 0.271506, 0.25406, 0.257454, 0.216401, 0.196879, 0.229226, 0.288399, 0.291804, 0.264545, 0.41194, 0.394753, 0.549308, 0.529623], '')</t>
  </si>
  <si>
    <t>[519, 520]</t>
  </si>
  <si>
    <t xml:space="preserve">F5RXD6|F5RXD6_9ENTR Uncharacterized protein OS=Enterobacter hormaechei ATCC 49162 </t>
  </si>
  <si>
    <t>([0.100716, 0.059222, 0.094817, 0.137348, 0.185198, 0.219301, 0.25406, 0.161087, 0.096677, 0.127496, 0.158265, 0.194234, 0.125101, 0.11371, 0.096677, 0.182256, 0.092881, 0.078022, 0.155435, 0.15008, 0.090864, 0.182256, 0.268042, 0.257454, 0.170161, 0.083462, 0.05306, 0.051831, 0.102787, 0.200174, 0.200174, 0.191378, 0.18812, 0.271506, 0.167087, 0.125101, 0.122885, 0.219301, 0.257454, 0.25031, 0.25031, 0.377384, 0.366687, 0.278302, 0.281712, 0.25031, 0.374039, 0.454136, 0.41194, 0.422041, 0.41194, 0.288399, 0.288399, 0.295083, 0.209395, 0.26085, 0.356642, 0.356642, 0.268042, 0.278302, 0.194234, 0.196879, 0.18812, 0.194234, 0.179055, 0.173081, 0.288399, 0.170161, 0.127496, 0.164327, 0.129801, 0.098513, 0.118441, 0.081712, 0.054297, 0.06184, 0.050641, 0.047319, 0.050641, 0.086953, 0.079919, 0.134866, 0.127496, 0.096677, 0.086953, 0.17593, 0.158265, 0.106997, 0.173081, 0.216401, 0.18812, 0.216401, 0.185198, 0.222385, 0.203355, 0.191378, 0.25031, 0.349426, 0.243554, 0.155435, 0.158265, 0.127496, 0.100716, 0.064632, 0.048328, 0.054297, 0.045352, 0.054297, 0.083462, 0.098513, 0.100716, 0.137348, 0.134866, 0.127496, 0.102787, 0.158265, 0.225814, 0.170161, 0.120615, 0.132295, 0.21291, 0.216401, 0.21291, 0.209395, 0.288399, 0.301917, 0.21291, 0.209395, 0.209395, 0.147574, 0.144935, 0.139895, 0.139895, 0.139895, 0.219301, 0.328603, 0.346032, 0.349426, 0.374039, 0.450668, 0.447574, 0.440853, 0.4292, 0.465241, 0.433034, 0.359901, 0.433034, 0.42561, 0.433034, 0.436924, 0.41194, 0.342579, 0.359901, 0.335645, 0.222385, 0.219301, 0.10481, 0.096677, 0.055536, 0.045352, 0.040537, 0.041405, 0.043307, 0.024826, 0.026338, 0.03976, 0.064632, 0.041405, 0.073402, 0.03976, 0.03976, 0.074921, 0.11371, 0.106997, 0.111485, 0.134866, 0.132295, 0.236433, 0.236433, 0.284882, 0.356642, 0.374039, 0.461924, 0.41194, 0.472492, 0.366687, 0.370445, 0.370445, 0.447574, 0.41194, 0.5017, 0.408655, 0.390993, 0.398279, 0.398279, 0.384043, 0.476583, 0.480142, 0.472492, 0.486429, 0.534167, 0.490133, 0.390993, 0.298791, 0.342579, 0.284882, 0.374039, 0.374039, 0.257454, 0.170161, 0.21291, 0.137348, 0.15008, 0.127496, 0.074921, 0.041405, 0.042364, 0.042364, 0.026338, 0.028695, 0.025762, 0.025762, 0.025316, 0.046336, 0.081712, 0.044297, 0.064632, 0.036378, 0.040537, 0.050641, 0.050641, 0.026892, 0.028107, 0.025316, 0.020876, 0.020165, 0.034884, 0.033407, 0.016826, 0.024826, 0.022667, 0.014075, 0.014586, 0.014586, 0.008525, 0.009015, 0.009096, 0.010221, 0.016021, 0.015078, 0.019109, 0.018787, 0.016021, 0.024393, 0.041405, 0.067594, 0.067594, 0.0704, 0.074921, 0.173081, 0.142424, 0.086953, 0.100716, 0.090864, 0.11371, 0.118441, 0.11371, 0.185198, 0.182256, 0.17593, 0.109221, 0.158265, 0.243554, 0.275179, 0.17593, 0.111485, 0.106997, 0.109221, 0.106997, 0.059222, 0.031287, 0.038858, 0.044297, 0.067594, 0.069024, 0.055536, 0.111485, 0.11371, 0.111485, 0.116183, 0.120615, 0.111485, 0.059222, 0.06312, 0.127496, 0.139895, 0.185198, 0.129801, 0.232838, 0.15284, 0.167087, 0.239899, 0.239899, 0.216401, 0.127496, 0.125101, 0.15284, 0.102787, 0.092881, 0.073402, 0.041405, 0.040537, 0.06312, 0.116183, 0.06184, 0.050641, 0.086953, 0.106997, 0.100716, 0.085092, 0.085092, 0.079919, 0.074921, 0.06312, 0.109221, 0.194234, 0.11371, 0.090864, 0.142424, 0.086953, 0.066181, 0.132295, 0.134866, 0.137348, 0.071867, 0.120615, 0.129801, 0.106997, 0.122885, 0.185198, 0.194234, 0.281712, 0.301917, 0.311707, 0.264545, 0.275179, 0.284882, 0.332115, 0.301917, 0.291804, 0.295083, 0.291804, 0.268042, 0.271506, 0.301917, 0.387226, 0.387226, 0.370445, 0.301917, 0.278302, 0.278302, 0.268042, 0.236433, 0.298791, 0.298791, 0.380708, 0.380708, 0.374039, 0.440853, 0.5017, 0.5017, 0.56648, 0.575842, 0.56648, 0.549308, 0.549308, 0.545602, 0.480142, 0.40511, 0.549308, 0.476583, 0.490133, 0.5017, 0.444081, 0.472492, 0.458154, 0.483068, 0.472492, 0.490133, 0.480142, 0.480142, 0.480142, 0.422041, 0.51388, 0.42561, 0.42561, 0.418646, 0.422041, 0.458154, 0.461924, 0.447574, 0.521092, 0.422041, 0.328603, 0.41194, 0.387226, 0.401658, 0.271506, 0.275179, 0.18812, 0.167087, 0.182256, 0.161087, 0.25406, 0.26085, 0.374039, 0.30533, 0.311707, 0.311707, 0.311707, 0.278302, 0.225814, 0.236433, 0.332115, 0.41194, 0.408655, 0.41194, 0.31487, 0.433034, 0.374039, 0.461924, 0.40511, 0.408655, 0.444081, 0.352862, 0.271506, 0.15008, 0.15008, 0.15284, 0.161087, 0.185198, 0.291804, 0.321458, 0.236433, 0.196879, 0.137348, 0.137348, 0.139895, 0.21291, 0.139895, 0.164327, 0.102787, 0.109221, 0.086953, 0.085092, 0.15284, 0.142424, 0.26085, 0.229226, 0.225814, 0.225814, 0.229226, 0.164327, 0.137348, 0.21291, 0.239899, 0.21291, 0.147574, 0.142424, 0.15284, 0.161087, 0.200174, 0.298791, 0.377384, 0.40511, 0.401658, 0.30533, 0.288399, 0.25406, 0.356642, 0.268042, 0.264545, 0.18812, 0.18812, 0.232838, 0.236433, 0.243554, 0.346032, 0.422041, 0.418646, 0.408655, 0.480142, 0.418646, 0.394753, 0.390993, 0.398279, 0.311707, 0.40511, 0.521092, 0.529623, 0.545602, 0.545602, 0.549308, 0.653063, 0.613573, 0.494003, 0.447574, 0.352862, 0.324872, 0.328603, 0.247041, 0.239899, 0.243554, 0.288399, 0.203355, 0.21291, 0.182256, 0.229226, 0.132295, 0.10481, 0.100716, 0.094817, 0.106997, 0.102787, 0.056825, 0.11371, 0.182256, 0.219301, 0.318242, 0.349426, 0.25406, 0.356642, 0.36309, 0.278302, 0.243554, 0.243554, 0.206376, 0.25406, 0.295083, 0.377384, 0.41194, 0.384043, 0.352862, 0.418646, 0.328603, 0.356642, 0.387226, 0.295083, 0.295083, 0.31487, 0.222385, 0.308712, 0.298791, 0.268042, 0.268042, 0.301917, 0.31487, 0.342579, 0.352862, 0.349426, 0.346032, 0.346032, 0.374039, 0.31487, 0.291804, 0.374039, 0.472492, 0.356642, 0.447574, 0.349426, 0.25406, 0.335645, 0.339168, 0.339168, 0.366687, 0.458154, 0.370445, 0.40511, 0.342579, 0.311707, 0.332115, 0.335645, 0.30533, 0.308712, 0.311707, 0.349426, 0.356642, 0.328603, 0.321458, 0.311707, 0.36309, 0.440853, 0.359901, 0.36309, 0.36309, 0.25031, 0.25031, 0.342579, 0.374039, 0.447574, 0.454136, 0.366687, 0.335645, 0.370445, 0.25406, 0.271506, 0.281712, 0.239899, 0.232838, 0.21291, 0.191378, 0.229226, 0.219301, 0.225814, 0.132295, 0.139895, 0.25031, 0.179055, 0.147574, 0.127496, 0.10481, 0.050641, 0.086953, 0.11371, 0.067594, 0.132295, 0.194234, 0.155435, 0.194234, 0.196879, 0.335645, 0.380708, 0.374039, 0.346032, 0.418646, 0.545602, 0.494003, 0.418646, 0.458154, 0.486429, 0.525368, 0.525368, 0.570702, 0.465241, 0.359901, 0.480142, 0.398279, 0.384043, 0.30533, 0.291804, 0.288399, 0.173081, 0.137348, 0.129801, 0.161087, 0.118441, 0.118441, 0.088832, 0.073402, 0.086953, 0.050641, 0.06184, 0.041405, 0.06184, 0.060549, 0.102787, 0.048328, 0.081712, 0.081712, 0.129801, 0.111485, 0.059222, 0.059222, 0.078022, 0.083462, 0.038042, 0.059222, 0.032677, 0.054297, 0.096677, 0.094817, 0.094817, 0.081712, 0.144935, 0.092881, 0.17593, 0.18812, 0.194234, 0.122885, 0.106997, 0.122885, 0.137348, 0.229226, 0.291804, 0.196879, 0.194234, 0.30533, 0.275179, 0.359901, 0.352862, 0.349426, 0.268042, 0.359901, 0.349426, 0.25406, 0.339168, 0.30533, 0.301917, 0.384043, 0.505461, 0.549308, 0.458154, 0.465241, 0.465241, 0.490133, 0.490133, 0.458154, 0.468512, 0.408655, 0.414856, 0.414856, 0.418646, 0.42561, 0.422041, 0.422041, 0.42561, 0.433034, 0.40511, 0.31487, 0.311707, 0.25031, 0.236433, 0.225814, 0.232838, 0.229226, 0.232838, 0.281712, 0.308712, 0.298791, 0.384043, 0.366687, 0.288399, 0.222385, 0.275179, 0.247041, 0.25406, 0.328603, 0.25031, 0.196879, 0.278302, 0.278302, 0.30533, 0.239899, 0.25406, 0.247041, 0.257454, 0.257454, 0.284882, 0.216401, 0.216401, 0.216401, 0.15008, 0.196879, 0.264545, 0.21291, 0.15284, 0.129801, 0.083462, 0.132295, 0.129801, 0.132295, 0.132295, 0.083462, 0.109221, 0.170161, 0.179055, 0.18812, 0.200174, 0.17593, 0.216401, 0.18812, 0.155435, 0.21291, 0.209395, 0.17593, 0.25406, 0.374039, 0.377384], '')</t>
  </si>
  <si>
    <t>[190, 200, 369, 370, 371, 372, 373, 374, 375, 376, 379, 382, 393, 401, 498, 499, 500, 501, 502, 503, 504, 635, 640, 641, 642, 709, 710]</t>
  </si>
  <si>
    <t xml:space="preserve">F5RXD7|F5RXD7_9ENTR Uncharacterized protein OS=Enterobacter hormaechei ATCC 49162 </t>
  </si>
  <si>
    <t>([0.342579, 0.41194, 0.450668, 0.352862, 0.384043, 0.301917, 0.301917, 0.236433, 0.18812, 0.222385, 0.247041, 0.170161, 0.179055, 0.182256, 0.179055, 0.203355, 0.18812, 0.173081, 0.144935, 0.209395, 0.271506, 0.182256, 0.182256, 0.102787, 0.161087, 0.100716, 0.158265, 0.15284, 0.225814, 0.295083, 0.191378, 0.134866, 0.239899, 0.229226, 0.225814, 0.15008, 0.125101, 0.21291, 0.139895, 0.164327, 0.161087, 0.120615, 0.196879, 0.182256, 0.281712, 0.284882, 0.284882, 0.191378, 0.191378, 0.164327, 0.109221, 0.125101, 0.191378, 0.179055, 0.182256, 0.118441, 0.182256, 0.21291, 0.134866, 0.219301, 0.147574, 0.147574, 0.257454, 0.25406, 0.26085, 0.26085, 0.26085, 0.346032, 0.359901, 0.31487, 0.359901, 0.444081, 0.525368, 0.525368, 0.525368, 0.525368, 0.59508, 0.494003, 0.377384, 0.433034, 0.418646, 0.525368, 0.525368, 0.490133, 0.398279, 0.394753, 0.359901, 0.36309, 0.288399, 0.366687, 0.450668, 0.346032, 0.349426, 0.352862, 0.349426, 0.26085, 0.229226, 0.26085, 0.356642, 0.447574, 0.390993, 0.387226, 0.288399, 0.18812, 0.191378, 0.179055, 0.120615, 0.144935, 0.120615, 0.120615, 0.125101, 0.066181, 0.122885, 0.118441, 0.073402, 0.038858, 0.083462, 0.064632, 0.066181, 0.059222, 0.033407, 0.033407, 0.028107, 0.05306, 0.111485, 0.094817, 0.096677, 0.147574, 0.15008, 0.111485, 0.179055, 0.179055, 0.271506, 0.25406, 0.229226, 0.278302, 0.36309, 0.298791, 0.359901, 0.324872, 0.295083, 0.390993, 0.509769, 0.541878], '')</t>
  </si>
  <si>
    <t>[72, 73, 74, 75, 76, 81, 82, 142, 143]</t>
  </si>
  <si>
    <t xml:space="preserve">F5RXD8|F5RXD8_9ENTR Uncharacterized protein OS=Enterobacter hormaechei ATCC 49162 </t>
  </si>
  <si>
    <t>([0.414856, 0.476583, 0.494003, 0.509769, 0.538167, 0.553315, 0.454136, 0.450668, 0.36309, 0.311707, 0.346032, 0.374039, 0.374039, 0.374039, 0.332115, 0.335645, 0.374039, 0.370445, 0.356642, 0.352862, 0.418646, 0.356642, 0.339168, 0.311707, 0.318242, 0.311707, 0.308712, 0.356642, 0.374039, 0.480142, 0.486429, 0.458154, 0.444081, 0.4292, 0.41194, 0.480142, 0.549308, 0.480142, 0.461924, 0.440853, 0.41194], '')</t>
  </si>
  <si>
    <t>[3, 4, 5, 36]</t>
  </si>
  <si>
    <t xml:space="preserve">F5RXD9|F5RXD9_9ENTR HTH cro/C1-type domain-containing protein OS=Enterobacter hormaechei ATCC 49162 </t>
  </si>
  <si>
    <t>([0.622677, 0.648219, 0.505461, 0.538167, 0.56648, 0.483068, 0.497853, 0.509769, 0.490133, 0.486429, 0.480142, 0.521092, 0.436924, 0.444081, 0.468512, 0.486429, 0.418646, 0.433034, 0.356642, 0.264545, 0.225814, 0.142424, 0.144935, 0.209395, 0.222385, 0.222385, 0.295083, 0.278302, 0.291804, 0.25406, 0.257454, 0.216401, 0.15284, 0.15008, 0.142424, 0.182256, 0.134866, 0.194234, 0.194234, 0.281712, 0.384043, 0.472492, 0.549308, 0.562014, 0.486429, 0.398279, 0.401658, 0.377384, 0.332115, 0.31487, 0.377384, 0.401658, 0.497853, 0.56648, 0.680603, 0.675549, 0.690604, 0.699094, 0.694846, 0.675549, 0.657645, 0.622677, 0.613573, 0.59508, 0.557691, 0.648219, 0.76285, 0.73685, 0.767246, 0.876521, 0.885302], '')</t>
  </si>
  <si>
    <t>[0, 1, 2, 3, 4, 7, 11, 42, 43, 53, 54, 55, 56, 57, 58, 59, 60, 61, 62, 63, 64, 65, 66, 67, 68, 69, 70]</t>
  </si>
  <si>
    <t xml:space="preserve">F5RXE0|F5RXE0_9ENTR Uncharacterized protein OS=Enterobacter hormaechei ATCC 49162 </t>
  </si>
  <si>
    <t>([0.311707, 0.191378, 0.083462, 0.106997, 0.100716, 0.06184, 0.03976, 0.028695, 0.020876, 0.021816, 0.028107, 0.038858, 0.038858, 0.0198, 0.019109, 0.028695, 0.033407, 0.032017, 0.026338, 0.020165, 0.021381, 0.020522, 0.021381, 0.024826, 0.027463, 0.037156, 0.032017, 0.055536, 0.051831, 0.106997, 0.129801, 0.125101, 0.073402, 0.032017, 0.067594, 0.050641, 0.051831, 0.037156, 0.017797, 0.021816, 0.017447, 0.018415, 0.032017, 0.030611, 0.056825, 0.034884, 0.019401, 0.024826, 0.026338, 0.045352, 0.038858, 0.023534, 0.015344, 0.022667, 0.045352, 0.029376, 0.038858, 0.038858, 0.048328, 0.098513, 0.100716, 0.102787, 0.094817, 0.058088, 0.066181, 0.038858, 0.058088, 0.06184, 0.100716, 0.094817, 0.102787, 0.051831, 0.096677, 0.10481, 0.069024, 0.069024, 0.10481, 0.100716, 0.064632, 0.0704, 0.040537, 0.028695, 0.049374, 0.038042, 0.073402, 0.111485, 0.167087, 0.182256, 0.247041, 0.236433, 0.247041, 0.155435, 0.191378, 0.111485, 0.161087, 0.191378, 0.196879, 0.196879, 0.209395, 0.291804, 0.203355, 0.295083, 0.398279, 0.31487, 0.366687, 0.25031, 0.257454, 0.17593, 0.167087, 0.173081, 0.11371, 0.066181, 0.118441, 0.173081, 0.185198, 0.185198, 0.216401, 0.216401, 0.142424, 0.142424, 0.134866, 0.139895, 0.132295, 0.120615, 0.15008, 0.137348, 0.222385, 0.142424, 0.155435, 0.155435, 0.155435, 0.155435, 0.155435, 0.092881, 0.078022, 0.079919, 0.094817, 0.094817, 0.094817, 0.161087, 0.167087, 0.17593, 0.15008, 0.155435, 0.155435, 0.120615, 0.118441, 0.069024, 0.120615, 0.179055, 0.182256, 0.17593, 0.25031, 0.335645, 0.339168, 0.366687, 0.352862, 0.342579, 0.356642, 0.349426, 0.25406, 0.257454, 0.257454, 0.278302, 0.194234, 0.200174, 0.200174, 0.125101, 0.203355, 0.196879, 0.203355, 0.127496, 0.11371, 0.069024, 0.0704, 0.118441, 0.100716, 0.139895, 0.102787, 0.074921, 0.059222, 0.092881, 0.059222, 0.037156, 0.060549, 0.10481], '')</t>
  </si>
  <si>
    <t xml:space="preserve">F5RXE1|F5RXE1_9ENTR Uncharacterized protein OS=Enterobacter hormaechei ATCC 49162 </t>
  </si>
  <si>
    <t>([0.468512, 0.5017, 0.468512, 0.509769, 0.538167, 0.585406, 0.608892, 0.653063, 0.666105, 0.699094, 0.642678, 0.703578, 0.728858, 0.779859, 0.795062, 0.788093, 0.791621, 0.846163, 0.84206, 0.89662, 0.89662, 0.901269, 0.834292, 0.874069, 0.868118, 0.865454, 0.871313, 0.871313, 0.805026, 0.81615, 0.81615, 0.791621, 0.745909, 0.653063, 0.671169, 0.570702, 0.59917, 0.59014, 0.490133, 0.509769, 0.525368, 0.5017, 0.5017, 0.622677, 0.608892, 0.562014, 0.58069, 0.575842, 0.509769, 0.575842, 0.450668, 0.436924, 0.538167, 0.476583, 0.51388, 0.549308, 0.608892, 0.557691, 0.529623, 0.653063, 0.59508, 0.529623, 0.497853, 0.436924], '')</t>
  </si>
  <si>
    <t>[1, 3, 4, 5, 6, 7, 8, 9, 10, 11, 12, 13, 14, 15, 16, 17, 18, 19, 20, 21, 22, 23, 24, 25, 26, 27, 28, 29, 30, 31, 32, 33, 34, 35, 36, 37, 39, 40, 41, 42, 43, 44, 45, 46, 47, 48, 49, 52, 54, 55, 56, 57, 58, 59, 60, 61]</t>
  </si>
  <si>
    <t xml:space="preserve">F5RXE2|F5RXE2_9ENTR XRE family transcriptional regulator OS=Enterobacter hormaechei ATCC 49162 </t>
  </si>
  <si>
    <t>([0.055536, 0.090864, 0.056825, 0.079919, 0.134866, 0.092881, 0.067594, 0.045352, 0.06184, 0.037156, 0.047319, 0.056825, 0.051831, 0.048328, 0.085092, 0.102787, 0.088832, 0.139895, 0.139895, 0.219301, 0.216401, 0.216401, 0.182256, 0.229226, 0.158265, 0.139895, 0.147574, 0.222385, 0.318242, 0.321458, 0.444081, 0.359901, 0.335645, 0.339168, 0.26085, 0.268042, 0.342579, 0.349426, 0.374039, 0.366687, 0.352862, 0.40511, 0.40511, 0.321458, 0.366687, 0.447574, 0.36309, 0.346032, 0.335645, 0.26085, 0.17593, 0.182256, 0.179055, 0.139895, 0.142424, 0.15284, 0.15284, 0.094817, 0.085092, 0.041405, 0.042364, 0.041405, 0.041405, 0.051831, 0.06184, 0.055536, 0.059222, 0.056825, 0.100716, 0.111485, 0.185198, 0.229226, 0.229226, 0.209395, 0.219301, 0.229226, 0.298791, 0.298791, 0.278302, 0.291804, 0.366687, 0.401658, 0.374039, 0.40511, 0.374039, 0.472492, 0.486429, 0.356642, 0.4292, 0.401658, 0.36309, 0.30533, 0.31487, 0.268042, 0.394753, 0.476583, 0.42561, 0.398279], '')</t>
  </si>
  <si>
    <t xml:space="preserve">F5RXE3|F5RXE3_9ENTR Uncharacterized protein OS=Enterobacter hormaechei ATCC 49162 </t>
  </si>
  <si>
    <t>([0.196879, 0.25406, 0.288399, 0.268042, 0.170161, 0.21291, 0.200174, 0.268042, 0.25406, 0.275179, 0.219301, 0.26085, 0.229226, 0.206376, 0.21291, 0.21291, 0.120615, 0.155435, 0.239899, 0.229226, 0.236433, 0.194234, 0.116183, 0.125101, 0.155435, 0.239899, 0.236433, 0.281712, 0.281712, 0.247041, 0.167087, 0.155435, 0.096677, 0.098513, 0.096677, 0.094817, 0.173081, 0.225814, 0.257454, 0.182256, 0.179055, 0.275179, 0.219301, 0.31487, 0.216401, 0.216401, 0.179055, 0.179055, 0.179055, 0.125101, 0.173081, 0.18812, 0.281712, 0.328603, 0.25406, 0.209395, 0.125101, 0.118441, 0.081712, 0.066181, 0.106997, 0.055536, 0.056825, 0.096677, 0.044297, 0.06312, 0.044297, 0.06184, 0.033407, 0.020876, 0.020876, 0.016826, 0.013437, 0.015694, 0.015694, 0.023534, 0.029376, 0.05306, 0.028107, 0.059222, 0.046336, 0.050641, 0.06184, 0.032017, 0.034884, 0.040537, 0.051831, 0.076542, 0.074921, 0.132295, 0.194234, 0.243554, 0.191378, 0.335645, 0.271506, 0.206376, 0.203355, 0.21291, 0.185198, 0.239899, 0.147574, 0.219301, 0.125101, 0.109221, 0.18812, 0.147574, 0.229226, 0.225814, 0.134866, 0.139895, 0.144935, 0.076542, 0.038858, 0.060549, 0.038858, 0.048328, 0.047319, 0.038042, 0.036378, 0.025316, 0.017447, 0.019401, 0.019401, 0.037156, 0.034884, 0.034068, 0.046336, 0.028107, 0.030003, 0.030003, 0.018415, 0.018106, 0.032677, 0.048328, 0.033407, 0.026338, 0.028107, 0.043307, 0.029376, 0.028695, 0.055536, 0.066181, 0.056825, 0.066181, 0.047319, 0.054297, 0.032017, 0.017797, 0.028107, 0.027463, 0.06184, 0.073402, 0.073402, 0.058088, 0.037156, 0.031287, 0.048328, 0.022306, 0.026338, 0.048328, 0.05306, 0.05306, 0.047319, 0.055536, 0.048328, 0.031287, 0.058088, 0.074921, 0.132295, 0.090864, 0.047319, 0.038858, 0.05306, 0.025762, 0.03976, 0.044297, 0.051831, 0.051831, 0.120615, 0.071867, 0.078022, 0.073402, 0.086953, 0.083462, 0.127496, 0.066181, 0.10481, 0.102787, 0.10481, 0.102787, 0.127496, 0.229226, 0.25406, 0.164327, 0.268042, 0.229226, 0.222385, 0.232838, 0.15284, 0.15008, 0.15284, 0.139895, 0.134866, 0.085092, 0.090864, 0.050641, 0.102787, 0.120615, 0.120615, 0.120615, 0.066181, 0.086953, 0.03976, 0.034068, 0.064632, 0.041405, 0.05306, 0.076542, 0.144935, 0.158265, 0.15284, 0.147574, 0.102787, 0.129801, 0.098513, 0.161087, 0.21291, 0.216401, 0.225814, 0.15284, 0.127496, 0.219301, 0.21291, 0.301917, 0.219301, 0.219301, 0.264545, 0.200174, 0.155435, 0.144935, 0.206376, 0.173081, 0.191378, 0.271506, 0.203355, 0.30533, 0.311707, 0.352862, 0.271506, 0.182256, 0.185198, 0.158265, 0.15284, 0.158265, 0.158265, 0.15008, 0.15284, 0.185198, 0.206376, 0.291804, 0.281712, 0.291804, 0.332115, 0.36309, 0.324872, 0.356642, 0.349426, 0.356642, 0.384043, 0.454136, 0.51388, 0.608892, 0.750527, 0.661982, 0.661982, 0.622677, 0.671169, 0.666105, 0.545602, 0.476583, 0.483068, 0.40511, 0.40511, 0.408655, 0.335645, 0.36309, 0.335645, 0.295083, 0.185198, 0.164327, 0.10481, 0.129801, 0.102787, 0.079919, 0.125101, 0.096677, 0.0704, 0.109221, 0.102787, 0.10481, 0.106997, 0.10481, 0.092881, 0.073402, 0.058088, 0.111485, 0.076542, 0.078022, 0.098513, 0.182256, 0.122885, 0.18812, 0.209395, 0.21291, 0.219301, 0.144935, 0.111485, 0.206376, 0.196879, 0.134866, 0.209395, 0.281712, 0.200174, 0.298791, 0.324872, 0.352862, 0.352862, 0.384043, 0.414856, 0.418646, 0.450668, 0.562014, 0.575842, 0.461924, 0.458154, 0.505461, 0.562014, 0.626927, 0.486429, 0.42561, 0.476583, 0.356642, 0.318242, 0.414856, 0.414856, 0.454136, 0.454136, 0.349426, 0.387226, 0.311707, 0.271506, 0.203355, 0.185198, 0.15008, 0.142424, 0.164327, 0.100716, 0.074921, 0.094817, 0.142424, 0.200174, 0.236433, 0.352862, 0.352862, 0.332115, 0.271506, 0.155435, 0.15284, 0.284882, 0.288399, 0.301917, 0.25031, 0.278302, 0.18812, 0.144935, 0.142424, 0.139895, 0.17593, 0.173081, 0.170161, 0.170161, 0.139895, 0.111485, 0.086953, 0.102787, 0.10481, 0.090864, 0.158265, 0.086953, 0.058088, 0.055536, 0.069024, 0.118441, 0.081712, 0.139895, 0.216401, 0.298791, 0.311707, 0.342579, 0.436924, 0.4292, 0.440853, 0.483068, 0.517562, 0.553315, 0.59508, 0.5017, 0.570702, 0.557691, 0.699094, 0.657645, 0.534167, 0.570702, 0.553315, 0.657645, 0.541878, 0.447574, 0.370445, 0.359901, 0.359901, 0.271506, 0.281712, 0.271506, 0.268042, 0.209395, 0.185198, 0.116183, 0.106997, 0.134866, 0.134866, 0.158265, 0.222385, 0.321458, 0.295083, 0.301917, 0.257454, 0.332115, 0.41194, 0.40511, 0.321458, 0.26085, 0.308712, 0.275179, 0.284882, 0.275179, 0.332115, 0.356642, 0.414856, 0.505461, 0.41194, 0.356642, 0.268042, 0.167087, 0.155435, 0.120615, 0.122885, 0.170161, 0.111485, 0.069024, 0.118441, 0.158265, 0.209395, 0.21291, 0.209395, 0.170161, 0.144935, 0.118441, 0.092881, 0.069024, 0.048328, 0.074921, 0.096677], '')</t>
  </si>
  <si>
    <t>[270, 271, 272, 273, 274, 275, 276, 277, 278, 331, 332, 335, 336, 337, 403, 404, 405, 406, 407, 408, 409, 410, 411, 412, 413, 414, 415, 448]</t>
  </si>
  <si>
    <t xml:space="preserve">F5RXE4|F5RXE4_9ENTR Uncharacterized protein OS=Enterobacter hormaechei ATCC 49162 </t>
  </si>
  <si>
    <t>([0.666105, 0.505461, 0.557691, 0.525368, 0.414856, 0.458154, 0.377384, 0.311707, 0.247041, 0.275179, 0.271506, 0.295083, 0.284882, 0.257454, 0.194234, 0.179055, 0.10481, 0.102787, 0.118441, 0.118441, 0.122885, 0.111485, 0.096677, 0.088832, 0.06312, 0.11371, 0.0704, 0.116183, 0.179055, 0.288399, 0.200174, 0.222385, 0.15008, 0.161087, 0.096677, 0.142424, 0.090864, 0.161087, 0.161087, 0.094817, 0.11371, 0.111485, 0.167087, 0.191378, 0.182256, 0.268042, 0.222385, 0.30533, 0.308712, 0.216401, 0.18812, 0.284882, 0.206376, 0.216401, 0.219301, 0.275179, 0.173081, 0.26085, 0.257454, 0.232838, 0.321458, 0.288399, 0.284882, 0.225814, 0.31487, 0.339168, 0.352862, 0.422041, 0.408655, 0.324872, 0.408655, 0.328603, 0.335645, 0.42561, 0.440853, 0.352862, 0.308712, 0.328603, 0.31487, 0.239899, 0.268042, 0.196879, 0.209395, 0.196879, 0.301917, 0.21291, 0.21291, 0.232838, 0.206376, 0.125101, 0.194234, 0.129801, 0.144935, 0.127496, 0.127496, 0.173081, 0.219301, 0.308712, 0.321458, 0.247041, 0.324872, 0.332115, 0.414856, 0.401658, 0.414856, 0.31487, 0.366687, 0.25406, 0.21291, 0.216401, 0.30533, 0.219301, 0.219301, 0.194234, 0.173081, 0.200174, 0.179055, 0.200174, 0.106997, 0.15284, 0.229226, 0.155435, 0.129801, 0.116183, 0.116183, 0.116183, 0.118441, 0.137348, 0.137348, 0.118441, 0.106997, 0.109221, 0.164327, 0.179055, 0.18812, 0.225814, 0.191378, 0.15008, 0.158265, 0.271506, 0.288399, 0.281712, 0.40511, 0.447574, 0.370445, 0.370445, 0.328603, 0.42561, 0.346032, 0.440853, 0.486429, 0.458154, 0.42561, 0.42561, 0.497853, 0.557691, 0.538167, 0.553315, 0.657645, 0.51388, 0.494003, 0.476583, 0.480142, 0.41194, 0.370445, 0.387226, 0.394753, 0.342579, 0.298791, 0.352862, 0.36309, 0.271506, 0.31487, 0.281712, 0.216401, 0.222385, 0.257454, 0.26085, 0.225814, 0.239899, 0.359901, 0.281712, 0.284882, 0.21291, 0.278302, 0.243554, 0.308712, 0.301917, 0.380708, 0.418646, 0.458154, 0.418646, 0.418646, 0.328603, 0.40511, 0.444081, 0.447574, 0.41194, 0.342579, 0.370445, 0.264545, 0.247041, 0.339168, 0.335645, 0.374039, 0.239899, 0.278302, 0.200174, 0.21291, 0.225814, 0.191378, 0.158265, 0.185198, 0.194234, 0.308712, 0.216401, 0.247041, 0.232838, 0.18812, 0.25031, 0.26085, 0.356642, 0.352862, 0.342579, 0.342579, 0.295083, 0.31487, 0.278302, 0.328603, 0.31487, 0.275179, 0.308712, 0.339168, 0.311707, 0.349426, 0.284882, 0.374039, 0.370445, 0.342579, 0.422041, 0.352862, 0.31487, 0.236433, 0.173081, 0.185198, 0.200174, 0.206376, 0.301917, 0.278302, 0.30533, 0.219301, 0.268042, 0.295083, 0.30533, 0.332115, 0.278302, 0.31487, 0.308712, 0.225814, 0.17593, 0.18812, 0.25031, 0.200174, 0.278302, 0.311707, 0.301917, 0.301917, 0.380708, 0.398279, 0.529623, 0.570702, 0.570702, 0.562014, 0.447574, 0.332115, 0.25031, 0.342579, 0.346032, 0.352862, 0.433034, 0.562014, 0.472492, 0.440853, 0.454136, 0.458154, 0.509769, 0.418646, 0.41194, 0.401658, 0.380708, 0.352862, 0.232838, 0.200174, 0.134866, 0.132295, 0.219301, 0.298791, 0.295083, 0.31487, 0.318242, 0.288399, 0.288399, 0.359901, 0.308712, 0.311707, 0.229226, 0.243554, 0.257454, 0.247041, 0.158265, 0.147574, 0.15284, 0.243554, 0.26085, 0.339168, 0.408655, 0.418646, 0.352862, 0.342579, 0.281712, 0.284882, 0.346032, 0.328603, 0.295083, 0.268042, 0.25406, 0.30533, 0.268042, 0.335645, 0.268042, 0.271506, 0.209395, 0.134866, 0.139895, 0.222385, 0.18812, 0.18812, 0.194234, 0.194234, 0.196879, 0.15284, 0.083462, 0.066181, 0.060549, 0.043307, 0.092881, 0.147574, 0.106997, 0.059222, 0.064632, 0.094817, 0.100716, 0.155435, 0.222385, 0.216401, 0.21291, 0.206376, 0.137348, 0.122885, 0.15284, 0.15284, 0.232838, 0.301917, 0.200174, 0.144935, 0.225814, 0.15284, 0.15284, 0.232838, 0.335645, 0.342579, 0.377384, 0.476583, 0.461924, 0.384043, 0.264545, 0.200174, 0.229226, 0.31487, 0.232838, 0.232838, 0.155435, 0.144935, 0.164327, 0.185198, 0.25031, 0.155435, 0.21291, 0.15008, 0.092881, 0.060549, 0.030611, 0.017138, 0.017138, 0.015078, 0.023963, 0.046336, 0.086953, 0.109221, 0.11371, 0.206376, 0.206376, 0.298791, 0.229226, 0.25031, 0.30533, 0.200174, 0.30533, 0.281712, 0.321458, 0.40511, 0.480142, 0.59917, 0.699094, 0.557691, 0.608892, 0.472492, 0.472492, 0.40511, 0.374039, 0.359901, 0.298791, 0.243554, 0.25031, 0.328603, 0.328603, 0.278302, 0.278302, 0.222385, 0.25031, 0.196879, 0.225814, 0.239899, 0.194234, 0.191378, 0.21291, 0.21291, 0.284882, 0.203355, 0.15284, 0.161087, 0.161087, 0.18812, 0.179055, 0.179055, 0.106997, 0.074921, 0.134866, 0.243554, 0.295083, 0.21291, 0.229226, 0.17593, 0.142424, 0.167087, 0.100716, 0.155435, 0.15284, 0.18812, 0.271506, 0.370445, 0.359901, 0.377384, 0.30533, 0.408655, 0.30533, 0.36309, 0.408655, 0.298791, 0.275179, 0.268042, 0.366687, 0.42561, 0.458154, 0.398279, 0.301917, 0.394753, 0.387226, 0.41194, 0.30533, 0.30533, 0.324872, 0.339168, 0.232838, 0.298791, 0.301917, 0.298791, 0.243554, 0.243554, 0.247041, 0.264545, 0.225814, 0.206376, 0.225814, 0.219301, 0.301917, 0.408655, 0.41194, 0.30533, 0.173081, 0.26085, 0.26085, 0.164327, 0.158265, 0.236433, 0.15284, 0.155435, 0.247041, 0.264545, 0.232838, 0.324872, 0.328603, 0.264545, 0.185198, 0.173081, 0.209395, 0.219301, 0.129801, 0.15284, 0.219301, 0.321458, 0.335645, 0.311707, 0.384043, 0.264545, 0.281712, 0.349426, 0.247041, 0.15284, 0.209395, 0.232838, 0.15008, 0.085092, 0.076542, 0.066181, 0.054297, 0.045352, 0.037156, 0.055536, 0.034068, 0.031287, 0.023534, 0.016021, 0.014075, 0.009977, 0.015078, 0.009865, 0.008525, 0.010672], '')</t>
  </si>
  <si>
    <t>[0, 1, 2, 3, 155, 156, 157, 158, 159, 269, 270, 271, 272, 280, 285, 412, 413, 414, 415]</t>
  </si>
  <si>
    <t xml:space="preserve">F5RXE5|F5RXE5_9ENTR AAA+ ATPase domain-containing protein OS=Enterobacter hormaechei ATCC 49162 </t>
  </si>
  <si>
    <t>([0.894241, 0.767246, 0.59508, 0.63748, 0.653063, 0.608892, 0.626927, 0.517562, 0.450668, 0.465241, 0.384043, 0.4292, 0.40511, 0.335645, 0.346032, 0.328603, 0.31487, 0.21291, 0.144935, 0.086953, 0.073402, 0.073402, 0.069024, 0.0704, 0.055536, 0.035586, 0.043307, 0.028695, 0.028107, 0.025762, 0.016528, 0.023534, 0.022667, 0.026338, 0.034884, 0.032017, 0.022306, 0.023963, 0.038858, 0.042364, 0.074921, 0.046336, 0.048328, 0.048328, 0.086953, 0.11371, 0.179055, 0.109221, 0.167087, 0.167087, 0.257454, 0.339168, 0.366687, 0.370445, 0.390993, 0.414856, 0.324872, 0.30533, 0.222385, 0.26085, 0.26085, 0.247041, 0.321458, 0.30533, 0.301917, 0.284882, 0.301917, 0.200174, 0.200174, 0.120615, 0.182256, 0.182256, 0.129801, 0.125101, 0.118441, 0.090864, 0.054297, 0.078022, 0.127496, 0.098513, 0.078022, 0.129801, 0.078022, 0.073402, 0.081712, 0.147574, 0.155435, 0.134866, 0.225814, 0.31487, 0.394753, 0.394753, 0.387226, 0.458154, 0.458154, 0.433034, 0.458154, 0.433034, 0.390993, 0.301917, 0.342579, 0.339168, 0.335645, 0.433034, 0.40511, 0.42561, 0.408655, 0.398279, 0.394753, 0.288399, 0.295083, 0.295083, 0.257454, 0.161087, 0.17593, 0.194234, 0.232838, 0.196879, 0.219301, 0.318242, 0.384043, 0.472492, 0.433034, 0.41194, 0.298791, 0.239899, 0.129801, 0.15284, 0.164327, 0.158265, 0.25031, 0.216401, 0.239899, 0.275179, 0.374039, 0.387226, 0.342579, 0.243554, 0.318242, 0.440853, 0.380708, 0.311707, 0.311707, 0.390993, 0.328603, 0.408655, 0.521092, 0.608892, 0.534167, 0.490133, 0.394753, 0.31487, 0.25406, 0.209395, 0.222385, 0.194234, 0.182256, 0.216401, 0.216401, 0.196879, 0.094817, 0.109221, 0.118441, 0.06312, 0.059222, 0.109221, 0.142424, 0.127496, 0.092881, 0.066181, 0.043307, 0.078022, 0.096677, 0.134866, 0.158265, 0.094817, 0.074921, 0.073402, 0.040537, 0.059222, 0.045352, 0.092881, 0.096677, 0.155435, 0.25031, 0.225814, 0.21291, 0.196879, 0.21291, 0.295083, 0.352862, 0.335645, 0.239899, 0.284882, 0.311707, 0.324872, 0.321458, 0.418646, 0.377384, 0.374039, 0.295083, 0.342579, 0.349426, 0.268042, 0.179055, 0.116183, 0.144935, 0.079919, 0.083462, 0.086953, 0.043307, 0.064632, 0.100716, 0.203355, 0.229226, 0.239899, 0.144935, 0.137348, 0.111485, 0.158265, 0.243554, 0.342579, 0.342579, 0.349426, 0.468512, 0.562014, 0.51388, 0.4292, 0.517562, 0.521092, 0.525368, 0.661982, 0.497853, 0.529623, 0.394753, 0.268042, 0.182256, 0.268042, 0.278302, 0.278302, 0.247041, 0.206376, 0.21291, 0.191378, 0.179055, 0.125101, 0.071867, 0.111485, 0.137348, 0.144935, 0.111485, 0.081712, 0.086953, 0.15008, 0.15008, 0.239899, 0.342579, 0.394753, 0.308712, 0.366687, 0.278302, 0.191378, 0.232838, 0.203355, 0.206376, 0.21291, 0.164327, 0.295083, 0.324872, 0.394753, 0.356642, 0.308712, 0.311707, 0.301917, 0.30533, 0.222385, 0.158265, 0.147574, 0.18812, 0.191378, 0.191378, 0.25406, 0.339168, 0.219301, 0.222385, 0.225814, 0.222385, 0.324872, 0.298791, 0.301917, 0.268042, 0.209395, 0.288399, 0.31487, 0.222385, 0.144935, 0.144935, 0.236433, 0.239899, 0.194234, 0.275179, 0.301917, 0.26085, 0.284882, 0.359901, 0.308712, 0.298791, 0.298791, 0.17593, 0.179055, 0.185198, 0.10481, 0.106997, 0.116183, 0.122885, 0.194234, 0.288399, 0.387226, 0.36309, 0.281712, 0.229226, 0.155435, 0.109221, 0.100716, 0.096677, 0.122885, 0.158265, 0.164327, 0.155435, 0.170161, 0.18812, 0.127496, 0.232838, 0.324872, 0.232838, 0.222385, 0.239899, 0.167087, 0.100716, 0.098513, 0.132295, 0.203355, 0.291804, 0.349426, 0.342579, 0.339168, 0.222385, 0.191378, 0.125101, 0.079919, 0.083462, 0.069024, 0.129801, 0.120615, 0.122885, 0.200174, 0.144935, 0.129801, 0.18812, 0.182256, 0.194234, 0.194234, 0.161087, 0.161087, 0.164327, 0.170161, 0.167087, 0.264545, 0.346032, 0.422041, 0.418646, 0.509769, 0.5017, 0.352862, 0.359901, 0.25031, 0.25031, 0.328603, 0.264545, 0.225814, 0.281712, 0.232838, 0.194234, 0.196879, 0.203355, 0.132295, 0.203355, 0.196879, 0.206376, 0.161087, 0.164327, 0.21291, 0.137348, 0.137348, 0.155435, 0.161087, 0.257454, 0.167087, 0.155435, 0.216401, 0.170161, 0.203355, 0.229226, 0.298791, 0.243554, 0.268042, 0.271506, 0.191378, 0.137348, 0.147574, 0.170161, 0.147574, 0.147574, 0.219301, 0.161087, 0.209395, 0.164327, 0.17593, 0.271506, 0.194234, 0.194234, 0.271506, 0.278302, 0.18812, 0.200174, 0.291804, 0.17593, 0.182256, 0.229226, 0.31487, 0.216401, 0.21291, 0.25031, 0.284882, 0.308712, 0.387226, 0.414856, 0.454136, 0.454136, 0.440853, 0.494003, 0.5017, 0.529623, 0.440853, 0.436924, 0.339168, 0.332115, 0.408655, 0.418646, 0.366687, 0.349426, 0.4292, 0.324872, 0.339168, 0.370445, 0.271506, 0.194234, 0.200174, 0.206376, 0.161087, 0.098513, 0.100716, 0.059222, 0.026338, 0.03976, 0.042364, 0.071867, 0.078022, 0.050641, 0.076542, 0.074921, 0.071867, 0.071867, 0.144935, 0.144935, 0.076542, 0.122885, 0.194234, 0.120615, 0.067594, 0.066181, 0.106997, 0.127496, 0.122885, 0.222385, 0.137348, 0.247041, 0.247041, 0.247041, 0.311707, 0.281712, 0.328603, 0.335645, 0.25406, 0.15284, 0.129801, 0.182256, 0.15008, 0.132295, 0.170161, 0.25406, 0.284882, 0.295083, 0.200174, 0.30533, 0.30533, 0.318242, 0.281712, 0.295083, 0.288399, 0.298791, 0.243554, 0.275179, 0.196879, 0.284882, 0.394753, 0.366687, 0.301917, 0.339168, 0.30533, 0.25406, 0.243554, 0.164327, 0.164327, 0.257454, 0.155435, 0.147574, 0.18812, 0.158265, 0.158265, 0.102787, 0.106997, 0.100716, 0.066181, 0.111485, 0.118441, 0.088832, 0.06184, 0.054297, 0.044297, 0.030003, 0.051831, 0.058088, 0.055536, 0.030003, 0.016528, 0.031287, 0.029376, 0.021381, 0.026892, 0.026338, 0.048328, 0.043307, 0.088832, 0.139895, 0.129801, 0.118441, 0.071867, 0.122885, 0.122885, 0.088832, 0.155435, 0.167087, 0.086953, 0.088832, 0.085092, 0.147574, 0.078022, 0.085092, 0.155435, 0.100716, 0.073402, 0.066181, 0.038042, 0.0198, 0.016021, 0.010509, 0.010509, 0.018787, 0.021381, 0.041405, 0.043307, 0.020876, 0.012491, 0.023963, 0.032677, 0.060549, 0.034068, 0.050641, 0.029376, 0.029376, 0.025316, 0.025316, 0.027463, 0.048328, 0.051831, 0.06184, 0.11371, 0.094817, 0.098513, 0.0704, 0.06184, 0.111485, 0.196879, 0.200174, 0.15284, 0.222385, 0.142424, 0.232838, 0.26085, 0.209395, 0.109221, 0.155435, 0.118441, 0.111485, 0.111485, 0.109221, 0.073402, 0.032017, 0.038042, 0.042364, 0.028695, 0.028107, 0.028107, 0.028107, 0.030611, 0.037156, 0.033407, 0.06312, 0.032017, 0.026338, 0.059222, 0.059222, 0.041405, 0.083462, 0.06312, 0.047319, 0.085092, 0.106997, 0.127496, 0.074921, 0.067594, 0.132295, 0.134866, 0.142424, 0.071867, 0.11371, 0.064632, 0.055536, 0.059222, 0.106997, 0.134866, 0.106997, 0.120615, 0.196879, 0.139895, 0.164327, 0.196879, 0.155435, 0.116183, 0.098513, 0.098513, 0.094817, 0.094817, 0.094817, 0.083462, 0.170161, 0.10481, 0.173081, 0.194234, 0.122885, 0.132295, 0.132295, 0.096677, 0.139895, 0.15008, 0.200174, 0.17593, 0.17593, 0.25031, 0.339168, 0.36309, 0.490133, 0.505461, 0.5017, 0.529623, 0.529623, 0.480142, 0.585406, 0.476583, 0.339168, 0.422041, 0.311707, 0.321458, 0.41194, 0.41194, 0.301917, 0.26085, 0.206376, 0.122885, 0.100716, 0.059222, 0.100716, 0.081712, 0.040537, 0.035586, 0.034068, 0.027463, 0.038042, 0.03976, 0.040537, 0.056825, 0.030003, 0.055536, 0.032677, 0.021381, 0.027463, 0.048328, 0.032017, 0.030611, 0.051831, 0.030003, 0.025762, 0.026338, 0.016021, 0.028695, 0.034884, 0.034884, 0.046336, 0.026338, 0.0198, 0.033407, 0.048328, 0.094817, 0.094817, 0.15008, 0.147574, 0.083462, 0.041405, 0.06312, 0.06184, 0.041405, 0.078022, 0.158265, 0.185198, 0.291804, 0.301917, 0.196879, 0.194234, 0.200174, 0.275179, 0.222385, 0.219301, 0.229226, 0.137348, 0.116183, 0.118441, 0.144935, 0.142424, 0.26085, 0.203355, 0.209395, 0.271506, 0.25031, 0.15284, 0.144935, 0.142424, 0.109221, 0.170161, 0.164327, 0.147574, 0.094817, 0.164327, 0.191378, 0.100716, 0.100716, 0.118441, 0.060549, 0.076542, 0.109221, 0.074921, 0.125101, 0.106997, 0.073402, 0.083462, 0.11371, 0.109221, 0.081712, 0.079919, 0.090864, 0.102787, 0.102787, 0.092881, 0.059222, 0.047319, 0.06184, 0.10481, 0.109221, 0.194234, 0.120615, 0.118441, 0.161087, 0.17593, 0.17593, 0.191378, 0.15008, 0.116183, 0.106997, 0.142424, 0.10481, 0.055536, 0.048328, 0.03976, 0.0704, 0.122885, 0.079919, 0.098513, 0.109221, 0.111485, 0.058088, 0.066181, 0.048328, 0.05306, 0.030611, 0.040537, 0.071867, 0.096677, 0.139895, 0.139895, 0.078022, 0.088832, 0.142424, 0.142424, 0.109221, 0.071867, 0.066181, 0.066181, 0.086953, 0.078022, 0.078022, 0.079919, 0.100716, 0.111485, 0.054297, 0.050641, 0.064632, 0.034884, 0.025762, 0.030611, 0.034884, 0.06312, 0.10481, 0.10481, 0.085092, 0.15008, 0.179055, 0.18812, 0.216401, 0.137348, 0.139895, 0.083462, 0.116183, 0.161087, 0.129801, 0.118441, 0.191378, 0.216401, 0.216401, 0.257454, 0.257454, 0.257454, 0.25031, 0.232838, 0.155435, 0.196879, 0.127496, 0.167087, 0.164327, 0.200174, 0.288399, 0.301917, 0.298791, 0.243554, 0.185198, 0.288399, 0.318242, 0.275179, 0.194234, 0.268042, 0.225814, 0.200174, 0.182256, 0.179055, 0.191378, 0.203355, 0.196879, 0.264545, 0.17593, 0.092881, 0.088832, 0.071867, 0.043307, 0.071867, 0.122885, 0.155435, 0.164327, 0.264545, 0.194234, 0.308712, 0.209395, 0.236433, 0.271506, 0.271506, 0.203355, 0.18812, 0.17593, 0.164327, 0.161087, 0.137348, 0.239899, 0.239899, 0.239899, 0.288399, 0.271506, 0.243554, 0.203355, 0.155435, 0.100716, 0.179055, 0.109221, 0.206376, 0.170161], '')</t>
  </si>
  <si>
    <t>[0, 1, 2, 3, 4, 5, 6, 7, 146, 147, 148, 225, 226, 228, 229, 230, 231, 233, 371, 372, 441, 442, 683, 684, 685, 686, 688]</t>
  </si>
  <si>
    <t xml:space="preserve">F5RXE6|F5RXE6_9ENTR Putative ATP-binding protein OS=Enterobacter hormaechei ATCC 49162 </t>
  </si>
  <si>
    <t>([0.25406, 0.164327, 0.098513, 0.050641, 0.069024, 0.054297, 0.079919, 0.109221, 0.144935, 0.167087, 0.139895, 0.106997, 0.132295, 0.118441, 0.120615, 0.216401, 0.219301, 0.219301, 0.219301, 0.209395, 0.216401, 0.21291, 0.30533, 0.398279, 0.476583, 0.494003, 0.476583, 0.370445, 0.370445, 0.268042, 0.18812, 0.25031, 0.335645, 0.264545, 0.268042, 0.225814, 0.170161, 0.170161, 0.164327, 0.167087, 0.11371, 0.118441, 0.191378, 0.109221, 0.109221, 0.078022, 0.0704, 0.116183, 0.11371, 0.111485, 0.111485, 0.185198, 0.182256, 0.179055, 0.182256, 0.11371, 0.173081, 0.125101, 0.069024, 0.074921, 0.041405, 0.064632, 0.06312, 0.038858, 0.069024, 0.047319, 0.079919, 0.096677, 0.056825, 0.058088, 0.032017, 0.058088, 0.056825, 0.06184, 0.036378, 0.032017, 0.054297, 0.073402, 0.125101, 0.18812, 0.182256, 0.203355, 0.203355, 0.164327, 0.219301, 0.164327, 0.15008, 0.094817, 0.079919, 0.129801, 0.209395, 0.30533, 0.311707, 0.271506, 0.275179, 0.36309, 0.483068, 0.414856, 0.401658, 0.401658, 0.328603, 0.295083, 0.359901, 0.390993, 0.422041, 0.436924, 0.433034, 0.454136, 0.51388, 0.458154, 0.346032, 0.332115, 0.342579, 0.328603, 0.247041, 0.247041, 0.161087, 0.15008, 0.137348, 0.111485, 0.129801, 0.161087, 0.200174, 0.196879, 0.109221, 0.073402, 0.066181, 0.058088, 0.045352, 0.031287, 0.045352, 0.05306, 0.058088, 0.056825, 0.026338, 0.060549, 0.031287, 0.059222, 0.054297, 0.05306, 0.06312, 0.059222, 0.059222, 0.030611, 0.018787, 0.030611, 0.026338, 0.029376, 0.059222, 0.106997, 0.10481, 0.079919, 0.079919, 0.0704, 0.035586, 0.076542, 0.03976, 0.073402, 0.074921, 0.073402, 0.134866, 0.081712, 0.073402, 0.090864, 0.161087, 0.232838, 0.129801, 0.109221, 0.100716, 0.090864, 0.049374, 0.085092, 0.06184, 0.120615, 0.137348, 0.236433, 0.17593, 0.25031, 0.161087, 0.161087, 0.100716, 0.054297, 0.055536, 0.054297, 0.030611, 0.027463, 0.028695, 0.037156, 0.055536, 0.032677, 0.036378, 0.06184, 0.040537, 0.081712, 0.041405, 0.025316, 0.020876, 0.018787, 0.018787, 0.034884, 0.034884, 0.06184, 0.06312, 0.116183, 0.058088, 0.118441, 0.059222, 0.067594, 0.125101, 0.132295, 0.209395, 0.196879, 0.132295, 0.158265, 0.083462, 0.158265, 0.219301, 0.219301, 0.30533, 0.324872, 0.31487, 0.18812, 0.134866, 0.21291, 0.209395, 0.236433, 0.134866, 0.209395, 0.200174, 0.129801, 0.094817, 0.048328, 0.023534, 0.026338, 0.030611, 0.059222, 0.051831, 0.030611, 0.037156, 0.021381, 0.021381, 0.013821, 0.016021, 0.022306, 0.020522, 0.01227, 0.019401, 0.038042, 0.026892, 0.023963, 0.034884, 0.041405, 0.085092, 0.161087, 0.216401, 0.236433, 0.219301, 0.219301, 0.219301, 0.203355, 0.25031, 0.26085, 0.26085, 0.349426, 0.356642, 0.380708, 0.476583, 0.472492, 0.476583, 0.604312, 0.509769, 0.42561, 0.538167, 0.422041, 0.444081, 0.332115, 0.275179, 0.209395, 0.116183, 0.194234, 0.200174, 0.219301, 0.200174, 0.301917, 0.291804, 0.301917, 0.30533, 0.295083, 0.219301, 0.194234, 0.094817, 0.096677, 0.167087, 0.15284, 0.239899, 0.15008, 0.229226, 0.288399, 0.247041, 0.298791, 0.308712, 0.30533, 0.339168, 0.288399, 0.298791, 0.311707, 0.301917, 0.25406, 0.257454, 0.291804, 0.288399, 0.40511, 0.497853, 0.509769, 0.534167, 0.4292, 0.509769, 0.490133, 0.497853, 0.545602, 0.657645, 0.618285, 0.622677, 0.480142, 0.529623, 0.380708, 0.25406, 0.191378, 0.125101, 0.134866, 0.167087, 0.142424, 0.137348, 0.109221, 0.073402, 0.050641, 0.069024, 0.051831, 0.054297, 0.032017, 0.040537, 0.021816, 0.014075], '')</t>
  </si>
  <si>
    <t>[108, 269, 270, 272, 313, 314, 316, 319, 320, 321, 322, 324]</t>
  </si>
  <si>
    <t xml:space="preserve">F5RXE7|F5RXE7_9ENTR Sulfatase OS=Enterobacter hormaechei ATCC 49162 </t>
  </si>
  <si>
    <t>([0.144935, 0.209395, 0.236433, 0.278302, 0.191378, 0.132295, 0.106997, 0.078022, 0.064632, 0.05306, 0.069024, 0.058088, 0.026892, 0.023963, 0.024393, 0.050641, 0.06184, 0.040537, 0.043307, 0.020876, 0.022306, 0.031287, 0.030003, 0.032677, 0.034068, 0.066181, 0.058088, 0.044297, 0.078022, 0.118441, 0.092881, 0.06184, 0.098513, 0.173081, 0.206376, 0.200174, 0.109221, 0.109221, 0.17593, 0.142424, 0.257454, 0.342579, 0.268042, 0.268042, 0.18812, 0.158265, 0.142424, 0.209395, 0.236433, 0.216401, 0.229226, 0.264545, 0.324872, 0.239899, 0.219301, 0.196879, 0.271506, 0.377384, 0.243554, 0.257454, 0.257454, 0.25031, 0.236433, 0.239899, 0.239899, 0.324872, 0.349426, 0.359901, 0.40511, 0.374039, 0.31487, 0.324872, 0.401658, 0.374039, 0.461924, 0.490133, 0.380708, 0.387226, 0.387226, 0.390993, 0.318242, 0.328603, 0.328603, 0.26085, 0.247041, 0.243554, 0.167087, 0.179055, 0.15008, 0.15008, 0.26085, 0.349426, 0.349426, 0.366687, 0.401658, 0.436924, 0.440853, 0.450668, 0.476583, 0.450668, 0.575842, 0.712013, 0.675549, 0.525368, 0.618285, 0.728858, 0.754692, 0.716283, 0.707965, 0.775545, 0.754692, 0.733139, 0.63748, 0.509769, 0.480142, 0.465241, 0.436924, 0.40511, 0.505461, 0.476583, 0.472492, 0.390993, 0.380708, 0.41194, 0.521092, 0.521092, 0.570702, 0.472492, 0.59508, 0.525368, 0.480142, 0.480142, 0.436924, 0.497853, 0.585406, 0.529623, 0.541878, 0.562014, 0.622677, 0.613573, 0.529623, 0.517562, 0.58069, 0.56648, 0.575842, 0.58069, 0.480142, 0.41194, 0.5017, 0.5017, 0.59014, 0.575842, 0.562014, 0.58069, 0.58069, 0.56648, 0.685117, 0.557691, 0.440853, 0.42561, 0.335645, 0.31487, 0.346032, 0.370445, 0.36309, 0.349426, 0.30533, 0.390993, 0.436924, 0.408655, 0.41194, 0.394753, 0.346032, 0.346032, 0.377384, 0.374039, 0.384043, 0.284882, 0.374039, 0.440853, 0.436924, 0.534167, 0.553315, 0.545602, 0.545602, 0.440853, 0.422041, 0.468512, 0.472492, 0.42561, 0.384043, 0.401658, 0.398279, 0.476583, 0.476583, 0.42561, 0.352862, 0.356642, 0.444081, 0.387226, 0.339168, 0.356642, 0.342579, 0.342579, 0.332115, 0.335645, 0.352862, 0.377384, 0.295083, 0.311707, 0.352862, 0.41194, 0.394753, 0.321458, 0.247041, 0.18812, 0.142424, 0.203355, 0.200174, 0.191378, 0.25031, 0.318242, 0.332115, 0.298791, 0.366687, 0.349426, 0.346032, 0.328603, 0.356642, 0.436924, 0.390993, 0.384043, 0.394753, 0.394753, 0.5017, 0.468512, 0.545602, 0.671169, 0.699094, 0.690604, 0.694846, 0.680603, 0.680603, 0.51388, 0.59014, 0.59014, 0.622677, 0.494003, 0.604312, 0.494003, 0.521092, 0.521092, 0.465241, 0.366687, 0.370445, 0.243554, 0.370445, 0.374039, 0.36309, 0.268042, 0.268042, 0.284882, 0.284882, 0.284882, 0.301917, 0.225814, 0.232838, 0.232838, 0.284882, 0.185198, 0.21291, 0.185198, 0.125101, 0.167087, 0.15008, 0.081712, 0.167087, 0.142424, 0.088832, 0.064632, 0.088832, 0.076542, 0.054297, 0.054297, 0.056825, 0.109221, 0.158265, 0.098513, 0.094817, 0.137348, 0.243554, 0.191378, 0.127496, 0.203355, 0.200174, 0.196879, 0.291804, 0.26085, 0.257454, 0.332115, 0.339168, 0.366687, 0.291804, 0.311707, 0.247041, 0.229226, 0.132295, 0.129801, 0.194234, 0.118441, 0.11371, 0.11371, 0.111485, 0.179055, 0.102787, 0.06184, 0.127496, 0.134866, 0.129801, 0.134866, 0.142424, 0.196879, 0.216401, 0.31487, 0.31487, 0.394753, 0.298791, 0.271506, 0.170161, 0.096677, 0.167087, 0.161087, 0.15284, 0.229226, 0.229226, 0.257454, 0.257454, 0.209395, 0.161087, 0.164327, 0.090864, 0.086953, 0.079919, 0.036378, 0.035586, 0.030003, 0.025762, 0.025316, 0.035586, 0.03976, 0.085092, 0.098513, 0.088832, 0.085092, 0.085092, 0.048328, 0.085092, 0.085092, 0.051831, 0.069024, 0.036378, 0.086953, 0.041405, 0.041405, 0.078022, 0.047319, 0.058088, 0.06184, 0.142424, 0.142424, 0.144935, 0.066181, 0.06184, 0.038042, 0.042364, 0.024826, 0.044297, 0.050641, 0.050641, 0.111485, 0.111485, 0.191378, 0.161087, 0.278302, 0.278302, 0.232838, 0.31487, 0.216401, 0.229226, 0.196879, 0.144935, 0.125101, 0.132295, 0.132295, 0.200174, 0.122885, 0.106997, 0.06184, 0.036378, 0.06312, 0.056825, 0.047319, 0.05306, 0.05306, 0.026338, 0.022306, 0.029376, 0.032677, 0.044297, 0.024393, 0.020876, 0.042364, 0.041405, 0.076542, 0.081712, 0.03976, 0.081712, 0.179055, 0.25031, 0.321458, 0.31487, 0.342579, 0.374039, 0.352862, 0.239899, 0.342579, 0.288399, 0.288399, 0.278302, 0.298791, 0.377384, 0.377384, 0.324872, 0.356642, 0.380708, 0.380708, 0.497853, 0.461924, 0.4292, 0.352862, 0.342579, 0.346032, 0.295083, 0.268042, 0.247041, 0.36309, 0.335645, 0.4292, 0.41194, 0.374039, 0.394753, 0.366687], '')</t>
  </si>
  <si>
    <t>[100, 101, 102, 103, 104, 105, 106, 107, 108, 109, 110, 111, 112, 113, 118, 124, 125, 126, 128, 129, 134, 135, 136, 137, 138, 139, 140, 141, 142, 143, 144, 145, 148, 149, 150, 151, 152, 153, 154, 155, 156, 157, 181, 182, 183, 184, 234, 236, 237, 238, 239, 240, 241, 242, 243, 244, 245, 246, 248, 250, 251]</t>
  </si>
  <si>
    <t xml:space="preserve">F5RXE8|F5RXE8_9ENTR Arylsulfatase regulator OS=Enterobacter hormaechei ATCC 49162 </t>
  </si>
  <si>
    <t>([0.232838, 0.158265, 0.239899, 0.275179, 0.268042, 0.31487, 0.332115, 0.257454, 0.295083, 0.318242, 0.332115, 0.370445, 0.408655, 0.51388, 0.42561, 0.418646, 0.414856, 0.494003, 0.36309, 0.422041, 0.374039, 0.366687, 0.414856, 0.380708, 0.41194, 0.440853, 0.42561, 0.4292, 0.521092, 0.422041, 0.436924, 0.370445, 0.380708, 0.268042, 0.25406, 0.25031, 0.179055, 0.100716, 0.059222, 0.0704, 0.069024, 0.094817, 0.122885, 0.15008, 0.10481, 0.056825, 0.055536, 0.058088, 0.06184, 0.060549, 0.102787, 0.094817, 0.142424, 0.11371, 0.17593, 0.185198, 0.275179, 0.301917, 0.335645, 0.433034, 0.525368, 0.418646, 0.349426, 0.339168, 0.335645, 0.324872, 0.321458, 0.332115, 0.321458, 0.324872, 0.332115, 0.335645, 0.339168, 0.346032, 0.321458, 0.268042, 0.164327, 0.155435, 0.122885, 0.18812, 0.179055, 0.167087, 0.275179, 0.377384, 0.380708, 0.298791, 0.346032, 0.422041, 0.339168, 0.349426, 0.236433, 0.139895, 0.147574, 0.139895, 0.094817, 0.092881, 0.125101, 0.122885, 0.127496, 0.209395, 0.209395, 0.137348, 0.142424, 0.132295, 0.132295, 0.129801, 0.194234, 0.225814, 0.167087, 0.247041, 0.25031, 0.359901, 0.387226, 0.380708, 0.390993, 0.465241, 0.538167, 0.468512, 0.5017, 0.408655, 0.42561, 0.42561, 0.509769, 0.394753, 0.374039, 0.352862, 0.247041, 0.167087, 0.161087, 0.229226, 0.216401, 0.196879, 0.106997, 0.106997, 0.069024, 0.069024, 0.038042, 0.037156, 0.033407, 0.058088, 0.098513, 0.111485, 0.102787, 0.11371, 0.129801, 0.15008, 0.15008, 0.247041, 0.239899, 0.243554, 0.173081, 0.179055, 0.182256, 0.284882, 0.366687, 0.42561, 0.454136, 0.549308, 0.433034, 0.534167, 0.517562, 0.440853, 0.370445, 0.349426, 0.342579, 0.356642, 0.36309, 0.328603, 0.25031, 0.328603, 0.324872, 0.384043, 0.384043, 0.321458, 0.356642, 0.239899, 0.26085, 0.206376, 0.137348, 0.170161, 0.167087, 0.120615, 0.182256, 0.209395, 0.236433, 0.247041, 0.288399, 0.200174, 0.129801, 0.222385, 0.155435, 0.170161, 0.125101, 0.071867, 0.10481, 0.043307, 0.059222, 0.055536, 0.06312, 0.111485, 0.100716, 0.098513, 0.125101, 0.118441, 0.073402, 0.047319, 0.045352, 0.026338, 0.047319, 0.11371, 0.059222, 0.067594, 0.069024, 0.120615, 0.134866, 0.144935, 0.142424, 0.18812, 0.194234, 0.200174, 0.167087, 0.271506, 0.275179, 0.191378, 0.11371, 0.17593, 0.243554, 0.243554, 0.359901, 0.26085, 0.26085, 0.268042, 0.339168, 0.324872, 0.291804, 0.352862, 0.339168, 0.42561, 0.42561, 0.447574, 0.444081, 0.483068, 0.370445, 0.370445, 0.480142, 0.494003, 0.4292, 0.42561, 0.42561, 0.332115, 0.41194, 0.318242, 0.394753, 0.418646, 0.42561, 0.440853, 0.352862, 0.359901, 0.380708, 0.275179, 0.173081, 0.109221, 0.086953, 0.098513, 0.046336, 0.05306, 0.096677, 0.081712, 0.05306, 0.051831, 0.096677, 0.106997, 0.094817, 0.088832, 0.073402, 0.046336, 0.045352, 0.054297, 0.056825, 0.035586, 0.036378, 0.066181, 0.111485, 0.111485, 0.11371, 0.173081, 0.167087, 0.158265, 0.167087, 0.225814, 0.144935, 0.158265, 0.127496, 0.200174, 0.137348, 0.071867, 0.106997, 0.096677, 0.134866, 0.139895, 0.120615, 0.11371, 0.10481, 0.096677, 0.11371, 0.100716, 0.100716, 0.058088, 0.06312, 0.098513, 0.102787, 0.158265, 0.15008, 0.11371, 0.055536, 0.086953, 0.090864, 0.094817, 0.096677, 0.055536, 0.033407, 0.036378, 0.088832, 0.098513, 0.056825, 0.06184, 0.060549, 0.071867, 0.120615, 0.066181, 0.074921, 0.076542, 0.078022, 0.078022, 0.074921, 0.118441, 0.116183, 0.132295, 0.102787, 0.054297, 0.094817, 0.147574, 0.229226, 0.209395, 0.191378, 0.25031, 0.139895, 0.206376, 0.173081, 0.161087, 0.232838, 0.216401, 0.216401, 0.219301, 0.134866, 0.229226, 0.25406, 0.173081, 0.142424, 0.164327, 0.229226, 0.129801, 0.134866, 0.079919, 0.044297, 0.048328, 0.046336, 0.040537, 0.024393, 0.030003, 0.033407, 0.016826, 0.019109, 0.017797, 0.018106, 0.030003, 0.016528, 0.01204, 0.020165, 0.033407, 0.03976, 0.05306, 0.109221, 0.102787, 0.139895, 0.206376, 0.129801, 0.167087, 0.196879, 0.203355, 0.102787, 0.106997, 0.200174, 0.116183, 0.116183, 0.090864, 0.046336, 0.040537, 0.06312, 0.033407, 0.033407, 0.032017, 0.034068, 0.022306, 0.013437, 0.011669, 0.011669, 0.011669, 0.009865, 0.015694, 0.015694, 0.023534, 0.020165, 0.021381, 0.037156, 0.020165, 0.020165, 0.035586, 0.040537, 0.038858, 0.071867, 0.073402, 0.05306, 0.034068, 0.047319, 0.067594, 0.086953, 0.069024, 0.109221, 0.11371, 0.078022], '')</t>
  </si>
  <si>
    <t>[13, 28, 60, 116, 118, 122, 157, 159, 160]</t>
  </si>
  <si>
    <t xml:space="preserve">F5RXE9|F5RXE9_9ENTR AAA family ATPase OS=Enterobacter hormaechei ATCC 49162 </t>
  </si>
  <si>
    <t>([0.161087, 0.21291, 0.243554, 0.232838, 0.288399, 0.335645, 0.370445, 0.308712, 0.236433, 0.264545, 0.295083, 0.324872, 0.4292, 0.328603, 0.257454, 0.236433, 0.21291, 0.203355, 0.203355, 0.127496, 0.17593, 0.10481, 0.060549, 0.043307, 0.058088, 0.054297, 0.051831, 0.032017, 0.030003, 0.030611, 0.032677, 0.032017, 0.019109, 0.021381, 0.036378, 0.033407, 0.029376, 0.034068, 0.06312, 0.102787, 0.144935, 0.111485, 0.170161, 0.264545, 0.236433, 0.200174, 0.191378, 0.191378, 0.191378, 0.284882, 0.370445, 0.374039, 0.281712, 0.359901, 0.318242, 0.225814, 0.318242, 0.247041, 0.26085, 0.281712, 0.30533, 0.25031, 0.236433, 0.275179, 0.26085, 0.359901, 0.295083, 0.311707, 0.308712, 0.380708, 0.380708, 0.288399, 0.18812, 0.278302, 0.291804, 0.311707, 0.377384, 0.380708, 0.480142, 0.483068, 0.461924, 0.461924, 0.557691, 0.534167, 0.490133, 0.384043, 0.36309, 0.494003, 0.483068, 0.517562, 0.440853, 0.324872, 0.418646, 0.525368, 0.422041, 0.328603, 0.232838, 0.236433, 0.243554, 0.264545, 0.164327, 0.164327, 0.15008, 0.127496, 0.216401, 0.196879, 0.295083, 0.229226, 0.203355, 0.200174, 0.15008, 0.142424, 0.158265, 0.170161, 0.137348, 0.182256, 0.284882, 0.380708, 0.401658, 0.390993, 0.308712, 0.40511, 0.321458, 0.301917, 0.332115, 0.324872, 0.36309, 0.268042, 0.374039, 0.291804, 0.321458, 0.349426, 0.36309, 0.346032, 0.298791, 0.257454, 0.216401, 0.179055, 0.170161, 0.179055, 0.185198, 0.284882, 0.209395, 0.295083, 0.324872, 0.335645, 0.346032, 0.342579, 0.342579, 0.342579, 0.342579, 0.342579, 0.356642, 0.394753, 0.5017, 0.450668, 0.549308, 0.653063, 0.549308, 0.454136, 0.41194, 0.390993, 0.291804, 0.281712, 0.196879, 0.209395, 0.125101, 0.144935, 0.144935, 0.225814, 0.196879, 0.288399, 0.275179, 0.179055, 0.200174, 0.137348, 0.17593, 0.164327, 0.106997, 0.129801, 0.18812, 0.222385, 0.243554, 0.31487, 0.401658, 0.476583, 0.450668, 0.450668, 0.418646, 0.414856, 0.339168, 0.308712, 0.268042, 0.25031, 0.301917, 0.308712, 0.384043, 0.418646, 0.387226, 0.505461, 0.486429, 0.529623, 0.541878, 0.534167, 0.436924, 0.394753, 0.308712, 0.311707, 0.408655, 0.408655, 0.418646, 0.414856, 0.414856, 0.418646, 0.346032, 0.281712, 0.281712, 0.278302, 0.191378, 0.21291, 0.161087, 0.155435, 0.132295, 0.081712, 0.086953, 0.164327, 0.200174, 0.209395, 0.229226, 0.243554, 0.15284, 0.083462, 0.094817, 0.118441, 0.078022, 0.081712, 0.155435, 0.096677, 0.094817, 0.15284, 0.158265, 0.209395, 0.30533, 0.30533, 0.30533, 0.288399, 0.275179, 0.275179, 0.26085, 0.21291, 0.196879, 0.200174, 0.206376, 0.275179, 0.158265, 0.243554, 0.216401, 0.196879, 0.308712, 0.308712, 0.311707, 0.31487, 0.200174, 0.173081, 0.109221, 0.173081, 0.173081, 0.102787, 0.098513, 0.155435, 0.155435, 0.158265, 0.21291, 0.203355, 0.134866, 0.247041, 0.247041, 0.335645, 0.356642, 0.295083, 0.232838, 0.158265, 0.182256, 0.281712, 0.324872, 0.31487, 0.291804, 0.288399, 0.298791, 0.268042, 0.301917, 0.301917, 0.232838, 0.182256, 0.264545, 0.346032, 0.321458, 0.236433, 0.203355, 0.118441, 0.144935, 0.122885, 0.194234, 0.139895, 0.125101, 0.092881, 0.170161, 0.185198, 0.125101, 0.182256, 0.239899, 0.219301, 0.264545, 0.298791, 0.31487, 0.328603, 0.295083, 0.21291, 0.21291, 0.264545, 0.318242, 0.247041, 0.278302, 0.243554, 0.25031, 0.225814, 0.229226, 0.185198, 0.139895, 0.200174, 0.155435, 0.090864, 0.054297, 0.028695], '')</t>
  </si>
  <si>
    <t>[82, 83, 89, 93, 154, 156, 157, 158, 199, 201, 202, 203]</t>
  </si>
  <si>
    <t xml:space="preserve">F5RXF0|F5RXF0_9ENTR DUF58 domain-containing protein OS=Enterobacter hormaechei ATCC 49162 </t>
  </si>
  <si>
    <t>([0.433034, 0.318242, 0.232838, 0.278302, 0.196879, 0.200174, 0.200174, 0.239899, 0.236433, 0.257454, 0.257454, 0.209395, 0.125101, 0.132295, 0.17593, 0.271506, 0.278302, 0.370445, 0.278302, 0.311707, 0.335645, 0.328603, 0.380708, 0.370445, 0.335645, 0.422041, 0.461924, 0.486429, 0.40511, 0.436924, 0.433034, 0.480142, 0.59508, 0.73685, 0.716283, 0.675549, 0.58069, 0.59508, 0.454136, 0.557691, 0.517562, 0.394753, 0.390993, 0.414856, 0.408655, 0.450668, 0.483068, 0.472492, 0.483068, 0.570702, 0.494003, 0.494003, 0.390993, 0.291804, 0.298791, 0.196879, 0.209395, 0.216401, 0.21291, 0.284882, 0.275179, 0.236433, 0.31487, 0.324872, 0.359901, 0.346032, 0.25031, 0.21291, 0.142424, 0.079919, 0.083462, 0.134866, 0.147574, 0.222385, 0.321458, 0.311707, 0.450668, 0.349426, 0.275179, 0.185198, 0.142424, 0.100716, 0.132295, 0.147574, 0.139895, 0.116183, 0.209395, 0.25406, 0.158265, 0.137348, 0.21291, 0.209395, 0.194234, 0.127496, 0.137348, 0.132295, 0.134866, 0.111485, 0.125101, 0.185198, 0.239899, 0.291804, 0.356642, 0.257454, 0.21291, 0.18812, 0.122885, 0.069024, 0.074921, 0.073402, 0.134866, 0.134866, 0.074921, 0.076542, 0.120615, 0.111485, 0.111485, 0.109221, 0.064632, 0.098513, 0.116183, 0.083462, 0.056825, 0.027463, 0.048328, 0.060549, 0.076542, 0.106997, 0.102787, 0.118441, 0.134866, 0.134866, 0.134866, 0.15284, 0.147574, 0.137348, 0.161087, 0.132295, 0.134866, 0.21291, 0.137348, 0.161087, 0.21291, 0.21291, 0.239899, 0.247041, 0.247041, 0.155435, 0.127496, 0.196879, 0.106997, 0.185198, 0.182256, 0.196879, 0.200174, 0.179055, 0.18812, 0.170161, 0.122885, 0.144935, 0.15284, 0.247041, 0.209395, 0.275179, 0.359901, 0.483068, 0.384043, 0.380708, 0.387226, 0.42561, 0.4292, 0.517562, 0.414856, 0.414856, 0.398279, 0.436924, 0.370445, 0.366687, 0.264545, 0.264545, 0.268042, 0.222385, 0.206376, 0.209395, 0.096677, 0.064632, 0.042364, 0.042364, 0.023087, 0.038858, 0.049374, 0.024826, 0.031287, 0.058088, 0.033407, 0.034884, 0.046336, 0.092881, 0.056825, 0.10481, 0.147574, 0.071867, 0.050641, 0.041405, 0.034884, 0.040537, 0.060549, 0.0704, 0.116183, 0.191378, 0.203355, 0.139895, 0.239899, 0.209395, 0.111485, 0.127496, 0.125101, 0.067594, 0.064632, 0.109221, 0.059222, 0.073402, 0.073402, 0.120615, 0.086953, 0.127496, 0.196879, 0.21291, 0.219301, 0.222385, 0.147574, 0.134866, 0.164327, 0.161087, 0.118441, 0.222385, 0.291804, 0.281712, 0.387226, 0.346032, 0.346032, 0.318242, 0.318242, 0.31487, 0.318242, 0.444081, 0.321458, 0.236433, 0.232838, 0.243554, 0.247041, 0.236433, 0.236433, 0.275179, 0.295083, 0.284882, 0.275179, 0.243554, 0.243554, 0.15008, 0.173081, 0.173081, 0.291804, 0.30533, 0.394753, 0.390993, 0.26085, 0.349426, 0.433034, 0.328603, 0.318242, 0.247041, 0.332115, 0.264545, 0.268042, 0.26085, 0.257454, 0.18812, 0.15284, 0.134866, 0.216401, 0.225814, 0.142424, 0.081712, 0.037156, 0.03976, 0.023963, 0.044297, 0.042364, 0.044297, 0.051831, 0.03976, 0.050641, 0.03976, 0.050641, 0.033407, 0.022306, 0.035586, 0.047319, 0.066181, 0.06184], '')</t>
  </si>
  <si>
    <t>[32, 33, 34, 35, 36, 37, 39, 40, 49, 171]</t>
  </si>
  <si>
    <t xml:space="preserve">F5RXF1|F5RXF1_9ENTR DUF4381 domain-containing protein OS=Enterobacter hormaechei ATCC 49162 </t>
  </si>
  <si>
    <t>([0.024826, 0.026892, 0.048328, 0.092881, 0.043307, 0.024826, 0.042364, 0.06312, 0.098513, 0.139895, 0.161087, 0.109221, 0.116183, 0.122885, 0.06312, 0.071867, 0.134866, 0.142424, 0.142424, 0.067594, 0.037156, 0.058088, 0.074921, 0.0704, 0.035586, 0.03976, 0.042364, 0.019109, 0.015344, 0.008804, 0.005799, 0.004689, 0.004646, 0.005872, 0.003997, 0.003997, 0.00359, 0.00292, 0.002606, 0.003671, 0.003405, 0.00407, 0.004431, 0.004513, 0.003366, 0.00292, 0.003757, 0.004775, 0.006619, 0.006619, 0.006567, 0.00962, 0.011518, 0.012491, 0.015078, 0.026892, 0.051831, 0.05306, 0.096677, 0.071867, 0.085092, 0.167087, 0.088832, 0.051831, 0.028695, 0.029376, 0.032677, 0.034884, 0.034884, 0.018106, 0.012727, 0.013016, 0.008895, 0.00962, 0.014783, 0.01204, 0.010926, 0.011518, 0.012727, 0.008525, 0.011106, 0.009401, 0.006619, 0.007177, 0.010672, 0.017797, 0.025762, 0.026892, 0.013821, 0.009401, 0.014783, 0.027463, 0.026892, 0.05306, 0.028695, 0.033407, 0.033407, 0.03976, 0.020165, 0.017447, 0.035586, 0.038042, 0.024393, 0.031287, 0.06184, 0.05306, 0.023087, 0.019401, 0.036378, 0.092881, 0.173081, 0.18812, 0.170161, 0.167087, 0.139895, 0.239899, 0.236433, 0.278302, 0.271506, 0.25031, 0.25406, 0.144935, 0.129801, 0.219301, 0.288399, 0.179055, 0.179055, 0.275179, 0.206376, 0.118441, 0.10481, 0.100716, 0.049374, 0.06312, 0.0704, 0.046336, 0.033407, 0.023963, 0.017138, 0.01227, 0.021381, 0.016826, 0.027463, 0.021381, 0.013613, 0.009096], '')</t>
  </si>
  <si>
    <t xml:space="preserve">F5RXF2|F5RXF2_9ENTR Aerotolerance protein BatA OS=Enterobacter hormaechei ATCC 49162 </t>
  </si>
  <si>
    <t>([0.012727, 0.007645, 0.012727, 0.008276, 0.009096, 0.006894, 0.005932, 0.005623, 0.004976, 0.004161, 0.003963, 0.005086, 0.00389, 0.002761, 0.00407, 0.00543, 0.003864, 0.002881, 0.002727, 0.002688, 0.003924, 0.004577, 0.006482, 0.006194, 0.007031, 0.008002, 0.013437, 0.01227, 0.01227, 0.019401, 0.025316, 0.048328, 0.019401, 0.019401, 0.040537, 0.03976, 0.023087, 0.025762, 0.050641, 0.10481, 0.05306, 0.056825, 0.027463, 0.030003, 0.030003, 0.050641, 0.059222, 0.059222, 0.116183, 0.170161, 0.173081, 0.247041, 0.179055, 0.264545, 0.374039, 0.284882, 0.239899, 0.216401, 0.21291, 0.125101, 0.081712, 0.078022, 0.060549, 0.06312, 0.043307, 0.025762, 0.017797, 0.013265, 0.008624, 0.007645, 0.00777, 0.008624, 0.009015, 0.007259, 0.006039, 0.006039, 0.008002, 0.010372, 0.019109, 0.035586, 0.033407, 0.060549, 0.118441, 0.164327, 0.209395, 0.25031, 0.339168, 0.30533, 0.295083, 0.298791, 0.236433, 0.158265, 0.144935, 0.085092, 0.155435, 0.243554, 0.232838, 0.167087, 0.155435, 0.15008, 0.164327, 0.271506, 0.185198, 0.158265, 0.137348, 0.173081, 0.111485, 0.106997, 0.182256, 0.144935, 0.229226, 0.295083, 0.31487, 0.311707, 0.394753, 0.398279, 0.324872, 0.328603, 0.374039, 0.25031, 0.18812, 0.15284, 0.122885, 0.182256, 0.209395, 0.206376, 0.219301, 0.311707, 0.209395, 0.209395, 0.21291, 0.147574, 0.10481, 0.083462, 0.067594, 0.0704, 0.0704, 0.090864, 0.051831, 0.066181, 0.064632, 0.083462, 0.122885, 0.098513, 0.096677, 0.106997, 0.116183, 0.106997, 0.111485, 0.158265, 0.098513, 0.173081, 0.236433, 0.332115, 0.346032, 0.370445, 0.366687, 0.284882, 0.25031, 0.377384, 0.339168, 0.414856, 0.414856, 0.380708, 0.461924, 0.472492, 0.458154, 0.418646, 0.328603, 0.321458, 0.36309, 0.422041, 0.324872, 0.321458, 0.257454, 0.352862, 0.291804, 0.281712, 0.284882, 0.268042, 0.243554, 0.243554, 0.278302, 0.308712, 0.318242, 0.308712, 0.31487, 0.281712, 0.30533, 0.390993, 0.30533, 0.268042, 0.206376, 0.203355, 0.134866, 0.18812, 0.196879, 0.26085, 0.278302, 0.370445, 0.454136, 0.41194, 0.408655, 0.41194, 0.318242, 0.311707, 0.349426, 0.328603, 0.268042, 0.236433, 0.209395, 0.301917, 0.236433, 0.291804, 0.30533, 0.380708, 0.380708, 0.374039, 0.301917, 0.295083, 0.194234, 0.194234, 0.225814, 0.144935, 0.118441, 0.102787, 0.100716, 0.086953, 0.055536, 0.106997, 0.125101, 0.144935, 0.139895, 0.229226, 0.271506, 0.339168, 0.278302, 0.284882, 0.194234, 0.275179, 0.182256, 0.185198, 0.18812, 0.194234, 0.203355, 0.203355, 0.31487, 0.275179, 0.268042, 0.339168, 0.324872, 0.328603, 0.328603, 0.236433, 0.225814, 0.185198, 0.203355, 0.284882, 0.271506, 0.359901, 0.31487, 0.398279, 0.394753, 0.398279, 0.356642, 0.374039, 0.308712, 0.311707, 0.366687, 0.26085, 0.271506, 0.236433, 0.147574, 0.15284, 0.275179, 0.200174, 0.239899, 0.161087, 0.147574, 0.147574, 0.083462, 0.100716, 0.056825, 0.098513, 0.050641, 0.060549, 0.059222, 0.129801, 0.073402, 0.030611, 0.048328, 0.024393, 0.037156, 0.038858, 0.032017, 0.021381, 0.026892, 0.015344, 0.013821, 0.009294, 0.006894, 0.006988, 0.006374, 0.005799, 0.006039, 0.005992, 0.004414, 0.005318, 0.003555, 0.003757, 0.005223, 0.006039, 0.008723, 0.007645, 0.008276, 0.007495, 0.006894, 0.006194, 0.007091, 0.008276, 0.009977, 0.013437, 0.0198, 0.017447, 0.041405], '')</t>
  </si>
  <si>
    <t xml:space="preserve">F5RXF3|F5RXF3_9ENTR VWFA domain-containing protein OS=Enterobacter hormaechei ATCC 49162 </t>
  </si>
  <si>
    <t>([0.005872, 0.004646, 0.00389, 0.003366, 0.00292, 0.00283, 0.002512, 0.002688, 0.002662, 0.003053, 0.002727, 0.00243, 0.001692, 0.001211, 0.002057, 0.001786, 0.002503, 0.003478, 0.004976, 0.004775, 0.006039, 0.004358, 0.005799, 0.008002, 0.007877, 0.009187, 0.013265, 0.023963, 0.038858, 0.033407, 0.033407, 0.064632, 0.102787, 0.109221, 0.106997, 0.046336, 0.058088, 0.071867, 0.067594, 0.067594, 0.0704, 0.054297, 0.111485, 0.118441, 0.094817, 0.098513, 0.158265, 0.078022, 0.038042, 0.025316, 0.034068, 0.023534, 0.022667, 0.018415, 0.017797, 0.025762, 0.026892, 0.026338, 0.026892, 0.033407, 0.035586, 0.018106, 0.030003, 0.030003, 0.030003, 0.020876, 0.046336, 0.030611, 0.051831, 0.055536, 0.071867, 0.118441, 0.206376, 0.203355, 0.288399, 0.318242, 0.301917, 0.321458, 0.222385, 0.139895, 0.127496, 0.129801, 0.236433, 0.229226, 0.196879, 0.144935, 0.147574, 0.10481, 0.127496, 0.164327, 0.164327, 0.132295, 0.132295, 0.122885, 0.125101, 0.116183, 0.18812, 0.236433, 0.264545, 0.377384, 0.483068, 0.476583, 0.356642, 0.298791, 0.30533, 0.25031, 0.25406, 0.366687, 0.40511, 0.414856, 0.433034, 0.541878, 0.59508, 0.562014, 0.444081, 0.447574, 0.36309, 0.278302, 0.206376, 0.155435, 0.15284, 0.125101, 0.122885, 0.182256, 0.139895, 0.081712, 0.144935, 0.191378, 0.203355, 0.129801, 0.127496, 0.069024, 0.073402, 0.086953, 0.088832, 0.090864, 0.046336, 0.079919, 0.071867, 0.058088, 0.066181, 0.066181, 0.066181, 0.069024, 0.083462, 0.17593, 0.257454, 0.170161, 0.10481, 0.10481, 0.167087, 0.164327, 0.247041, 0.236433, 0.203355, 0.196879, 0.222385, 0.335645, 0.349426, 0.40511, 0.444081, 0.538167, 0.444081, 0.447574, 0.398279, 0.398279, 0.377384, 0.335645, 0.458154, 0.517562, 0.480142, 0.517562, 0.517562, 0.494003, 0.398279, 0.308712, 0.222385, 0.239899, 0.203355, 0.203355, 0.236433, 0.222385, 0.222385, 0.275179, 0.321458, 0.374039, 0.342579, 0.298791, 0.239899, 0.132295, 0.155435, 0.158265, 0.139895, 0.137348, 0.081712, 0.164327, 0.164327, 0.247041, 0.239899, 0.173081, 0.109221, 0.125101, 0.191378, 0.196879, 0.194234, 0.185198, 0.173081, 0.200174, 0.200174, 0.203355, 0.318242, 0.335645, 0.332115, 0.225814, 0.194234, 0.281712, 0.158265, 0.243554, 0.142424, 0.216401, 0.321458, 0.387226, 0.26085, 0.271506, 0.194234, 0.219301, 0.206376, 0.111485, 0.122885, 0.122885, 0.118441, 0.096677, 0.092881, 0.074921, 0.134866, 0.090864, 0.109221, 0.125101, 0.129801, 0.137348, 0.083462, 0.083462, 0.071867, 0.134866, 0.137348, 0.21291, 0.229226, 0.15008, 0.288399, 0.200174, 0.147574, 0.173081, 0.173081, 0.158265, 0.111485, 0.120615, 0.216401, 0.18812, 0.18812, 0.18812, 0.247041, 0.328603, 0.335645, 0.377384, 0.332115, 0.31487, 0.301917, 0.301917, 0.301917, 0.268042, 0.243554, 0.332115, 0.418646, 0.436924, 0.440853, 0.447574, 0.377384, 0.271506, 0.203355, 0.179055, 0.203355, 0.147574, 0.079919, 0.074921, 0.050641, 0.034068, 0.018415, 0.010509, 0.007259, 0.009865, 0.009865, 0.016021, 0.010221, 0.006701, 0.005318, 0.003963, 0.004315, 0.003757, 0.003727, 0.004161, 0.006039, 0.004208, 0.004247, 0.004247, 0.003212, 0.003757, 0.00543, 0.006894, 0.010221, 0.015344, 0.013613, 0.011903, 0.008002, 0.008002, 0.013016, 0.015344, 0.015078, 0.013265, 0.020876, 0.046336, 0.060549, 0.034884, 0.067594, 0.120615, 0.203355, 0.194234, 0.161087, 0.0704, 0.081712, 0.078022, 0.083462, 0.106997, 0.066181, 0.118441, 0.194234, 0.161087, 0.164327, 0.25406, 0.349426, 0.25031, 0.222385, 0.225814, 0.308712, 0.209395, 0.200174, 0.203355, 0.311707, 0.25031, 0.335645, 0.247041, 0.155435, 0.15008, 0.122885, 0.21291, 0.232838, 0.139895, 0.18812, 0.191378, 0.173081, 0.17593, 0.25031, 0.222385, 0.122885, 0.100716, 0.17593, 0.158265, 0.158265, 0.167087, 0.25406, 0.311707, 0.422041, 0.458154, 0.377384, 0.332115, 0.236433, 0.225814, 0.332115, 0.31487, 0.31487, 0.25406, 0.225814, 0.26085, 0.295083, 0.398279, 0.41194, 0.30533, 0.339168, 0.247041, 0.21291, 0.142424, 0.129801, 0.118441, 0.100716, 0.179055, 0.236433, 0.311707, 0.229226, 0.225814, 0.147574, 0.164327, 0.278302, 0.321458, 0.222385, 0.216401, 0.15284, 0.132295, 0.222385, 0.219301, 0.31487, 0.335645, 0.398279, 0.380708, 0.308712, 0.380708, 0.342579, 0.275179, 0.222385, 0.268042, 0.281712, 0.288399, 0.288399, 0.264545, 0.247041, 0.349426, 0.349426, 0.440853, 0.461924, 0.458154, 0.436924, 0.401658, 0.41194, 0.436924, 0.450668, 0.549308, 0.585406, 0.63748, 0.626927, 0.724957, 0.805026, 0.812494, 0.889439, 0.819762, 0.805026, 0.805026, 0.812494, 0.724957, 0.703578, 0.745909, 0.754692, 0.788093, 0.812494, 0.733139, 0.750527, 0.741537, 0.724957, 0.741537, 0.618285, 0.733139, 0.779859, 0.661982, 0.613573, 0.604312, 0.728858, 0.73685, 0.788093, 0.771762, 0.788093, 0.791621, 0.759478, 0.626927, 0.525368, 0.534167, 0.626927, 0.521092, 0.517562, 0.458154, 0.440853, 0.56648, 0.562014, 0.521092, 0.51388, 0.465241, 0.468512, 0.468512, 0.398279, 0.288399, 0.281712, 0.342579, 0.349426, 0.380708, 0.468512, 0.557691, 0.525368, 0.517562, 0.59014, 0.570702, 0.642678, 0.626927, 0.545602, 0.525368, 0.497853, 0.59508, 0.720929, 0.685117], '')</t>
  </si>
  <si>
    <t>[111, 112, 113, 161, 169, 171, 172, 433, 434, 435, 436, 437, 438, 439, 440, 441, 442, 443, 444, 445, 446, 447, 448, 449, 450, 451, 452, 453, 454, 455, 456, 457, 458, 459, 460, 461, 462, 463, 464, 465, 466, 467, 468, 469, 470, 471, 472, 473, 474, 477, 478, 479, 480, 491, 492, 493, 494, 495, 496, 497, 498, 499, 501, 502, 503]</t>
  </si>
  <si>
    <t xml:space="preserve">F5RXF4|F5RXF4_9ENTR Oxygen tolerance domain protein OS=Enterobacter hormaechei ATCC 49162 </t>
  </si>
  <si>
    <t>([0.00407, 0.00359, 0.005623, 0.005872, 0.007259, 0.008525, 0.00962, 0.010131, 0.013821, 0.011342, 0.015344, 0.018415, 0.021816, 0.022306, 0.022306, 0.032677, 0.066181, 0.125101, 0.167087, 0.200174, 0.264545, 0.281712, 0.380708, 0.36309, 0.444081, 0.384043, 0.401658, 0.359901, 0.384043, 0.308712, 0.40511, 0.295083, 0.216401, 0.206376, 0.30533, 0.398279, 0.332115, 0.203355, 0.196879, 0.232838, 0.324872, 0.377384, 0.359901, 0.26085, 0.281712, 0.271506, 0.232838, 0.271506, 0.271506, 0.308712, 0.387226, 0.384043, 0.505461, 0.517562, 0.422041, 0.414856, 0.41194, 0.486429, 0.505461, 0.525368, 0.509769, 0.486429, 0.374039, 0.301917, 0.401658, 0.366687, 0.346032, 0.465241, 0.444081, 0.517562, 0.408655, 0.40511, 0.30533, 0.291804, 0.377384, 0.390993, 0.380708, 0.335645, 0.374039, 0.454136, 0.433034, 0.352862, 0.321458, 0.377384, 0.349426, 0.356642, 0.370445, 0.384043, 0.377384, 0.284882, 0.275179, 0.278302, 0.298791, 0.366687, 0.377384, 0.384043, 0.36309, 0.377384, 0.31487, 0.278302, 0.264545, 0.236433, 0.311707, 0.349426, 0.352862, 0.480142, 0.472492, 0.468512, 0.401658, 0.401658, 0.41194, 0.447574, 0.58069, 0.458154, 0.497853, 0.486429, 0.483068, 0.509769, 0.509769, 0.521092, 0.585406, 0.608892, 0.657645, 0.562014, 0.553315, 0.59014, 0.59014, 0.59917, 0.585406, 0.541878, 0.447574, 0.56648, 0.505461, 0.468512, 0.545602, 0.444081, 0.454136, 0.359901, 0.4292, 0.433034, 0.538167, 0.433034, 0.450668, 0.352862, 0.418646, 0.418646, 0.414856, 0.387226, 0.380708, 0.398279, 0.490133, 0.59508, 0.461924, 0.480142, 0.458154, 0.472492, 0.575842, 0.494003, 0.490133, 0.497853, 0.483068, 0.41194, 0.408655, 0.40511, 0.422041, 0.414856, 0.384043, 0.384043, 0.390993, 0.301917, 0.284882, 0.321458, 0.25406, 0.339168, 0.257454, 0.311707, 0.31487, 0.219301, 0.203355, 0.18812, 0.155435, 0.096677, 0.161087, 0.222385, 0.21291, 0.281712, 0.281712, 0.311707, 0.30533, 0.206376, 0.295083, 0.268042, 0.229226, 0.30533, 0.295083, 0.295083, 0.173081, 0.173081, 0.243554, 0.328603, 0.42561, 0.454136, 0.56648, 0.4292, 0.436924, 0.440853, 0.40511, 0.414856, 0.40511, 0.311707, 0.41194, 0.408655, 0.349426, 0.349426, 0.243554, 0.164327, 0.275179, 0.275179, 0.281712, 0.25406, 0.25406, 0.268042, 0.17593, 0.116183, 0.118441, 0.132295, 0.155435, 0.106997, 0.10481, 0.060549, 0.106997, 0.05306, 0.026338, 0.049374, 0.051831, 0.096677, 0.161087, 0.142424, 0.229226, 0.132295, 0.161087, 0.094817, 0.073402, 0.137348, 0.120615, 0.219301, 0.191378, 0.161087, 0.247041, 0.155435, 0.243554, 0.17593, 0.275179, 0.346032, 0.30533, 0.209395, 0.216401, 0.182256, 0.179055, 0.144935, 0.25031, 0.236433, 0.25406, 0.194234, 0.185198, 0.275179, 0.247041, 0.25031, 0.264545, 0.17593, 0.298791, 0.219301, 0.288399, 0.194234, 0.139895, 0.142424, 0.142424, 0.069024, 0.045352, 0.037156, 0.025762, 0.024826, 0.015078, 0.019109, 0.032677, 0.022306, 0.017797, 0.014783, 0.00962, 0.006567, 0.006374, 0.004414, 0.00543, 0.00543, 0.006533, 0.006533, 0.007091, 0.009483, 0.015344, 0.026338, 0.033407, 0.028695, 0.016528, 0.028695, 0.038042, 0.038858, 0.029376, 0.037156, 0.043307, 0.036378, 0.034884, 0.0704, 0.142424, 0.147574, 0.125101, 0.085092, 0.170161, 0.173081, 0.106997, 0.0704, 0.083462, 0.081712, 0.167087, 0.25406, 0.236433, 0.219301, 0.134866, 0.200174, 0.179055, 0.15284, 0.257454, 0.370445, 0.342579, 0.271506, 0.222385, 0.236433, 0.374039], '')</t>
  </si>
  <si>
    <t>[52, 53, 58, 59, 60, 69, 112, 117, 118, 119, 120, 121, 122, 123, 124, 125, 126, 127, 128, 129, 131, 132, 134, 140, 151, 156, 202]</t>
  </si>
  <si>
    <t xml:space="preserve">F5RXF5|F5RXF5_9ENTR Nonspecific acid phosphatase OS=Enterobacter hormaechei ATCC 49162 </t>
  </si>
  <si>
    <t>([0.0198, 0.030611, 0.020876, 0.018787, 0.027463, 0.038042, 0.041405, 0.041405, 0.044297, 0.06312, 0.094817, 0.071867, 0.071867, 0.06184, 0.050641, 0.092881, 0.155435, 0.158265, 0.185198, 0.216401, 0.291804, 0.311707, 0.288399, 0.281712, 0.298791, 0.31487, 0.229226, 0.196879, 0.229226, 0.271506, 0.264545, 0.239899, 0.339168, 0.31487, 0.356642, 0.444081, 0.42561, 0.418646, 0.31487, 0.257454, 0.318242, 0.352862, 0.374039, 0.398279, 0.486429, 0.42561, 0.346032, 0.377384, 0.335645, 0.349426, 0.349426, 0.356642, 0.352862, 0.342579, 0.291804, 0.191378, 0.222385, 0.243554, 0.209395, 0.332115, 0.339168, 0.311707, 0.179055, 0.173081, 0.111485, 0.120615, 0.111485, 0.132295, 0.118441, 0.21291, 0.216401, 0.15008, 0.137348, 0.134866, 0.079919, 0.109221, 0.203355, 0.185198, 0.167087, 0.222385, 0.209395, 0.196879, 0.167087, 0.268042, 0.271506, 0.387226, 0.295083, 0.339168, 0.377384, 0.461924, 0.384043, 0.284882, 0.359901, 0.377384, 0.394753, 0.387226, 0.4292, 0.370445, 0.298791, 0.271506, 0.21291, 0.173081, 0.264545, 0.311707, 0.288399, 0.275179, 0.170161, 0.173081, 0.222385, 0.142424, 0.092881, 0.116183, 0.118441, 0.11371, 0.10481, 0.094817, 0.164327, 0.096677, 0.118441, 0.170161, 0.196879, 0.243554, 0.170161, 0.179055, 0.17593, 0.196879, 0.142424, 0.185198, 0.278302, 0.191378, 0.206376, 0.281712, 0.30533, 0.380708, 0.374039, 0.387226, 0.422041, 0.408655, 0.380708, 0.390993, 0.321458, 0.321458, 0.206376, 0.324872, 0.311707, 0.216401, 0.219301, 0.18812, 0.229226, 0.25031, 0.298791, 0.36309, 0.380708, 0.301917, 0.222385, 0.239899, 0.142424, 0.073402, 0.074921, 0.158265, 0.158265, 0.216401, 0.125101, 0.200174, 0.194234, 0.120615, 0.118441, 0.069024, 0.122885, 0.11371, 0.092881, 0.120615, 0.071867, 0.071867, 0.06184, 0.079919, 0.073402, 0.090864, 0.090864, 0.088832, 0.086953, 0.078022, 0.059222, 0.066181, 0.067594, 0.037156, 0.083462, 0.164327, 0.268042, 0.288399, 0.222385, 0.167087, 0.164327, 0.243554, 0.137348, 0.200174, 0.170161, 0.167087, 0.247041, 0.219301, 0.194234, 0.118441, 0.122885, 0.182256, 0.281712, 0.281712, 0.335645, 0.321458, 0.206376, 0.182256, 0.164327, 0.222385, 0.239899, 0.257454, 0.26085, 0.339168, 0.264545, 0.356642, 0.366687, 0.356642, 0.436924, 0.436924, 0.538167, 0.529623, 0.529623, 0.450668, 0.422041, 0.370445, 0.349426, 0.356642, 0.25406, 0.21291, 0.21291, 0.257454, 0.243554, 0.275179, 0.236433, 0.31487, 0.275179, 0.161087, 0.15284, 0.18812, 0.21291, 0.21291, 0.216401, 0.196879, 0.182256, 0.182256, 0.216401, 0.17593, 0.264545, 0.268042, 0.31487, 0.284882, 0.257454, 0.264545, 0.264545, 0.339168, 0.339168, 0.36309, 0.476583, 0.366687, 0.356642, 0.278302, 0.191378, 0.137348, 0.132295, 0.200174, 0.229226, 0.288399, 0.30533, 0.308712, 0.418646, 0.440853, 0.36309, 0.370445, 0.257454, 0.239899, 0.229226, 0.264545, 0.298791, 0.324872, 0.40511, 0.40511, 0.486429, 0.575842, 0.562014, 0.472492, 0.490133, 0.486429, 0.394753, 0.447574, 0.36309, 0.328603, 0.30533, 0.380708, 0.401658, 0.505461, 0.40511, 0.408655, 0.346032, 0.26085, 0.239899, 0.225814, 0.247041, 0.243554, 0.257454, 0.243554, 0.321458, 0.301917, 0.247041, 0.219301, 0.21291, 0.298791, 0.301917, 0.229226, 0.191378, 0.225814, 0.173081, 0.25406, 0.25406, 0.31487, 0.352862, 0.318242, 0.346032, 0.295083, 0.271506, 0.222385, 0.311707, 0.278302, 0.236433, 0.295083], '')</t>
  </si>
  <si>
    <t>[222, 223, 224, 285, 286, 297]</t>
  </si>
  <si>
    <t xml:space="preserve">F5RXF6|F5RXF6_9ENTR Acetyltransferase OS=Enterobacter hormaechei ATCC 49162 </t>
  </si>
  <si>
    <t>([0.562014, 0.585406, 0.476583, 0.509769, 0.541878, 0.440853, 0.422041, 0.458154, 0.349426, 0.301917, 0.321458, 0.352862, 0.366687, 0.332115, 0.332115, 0.243554, 0.281712, 0.264545, 0.158265, 0.081712, 0.132295, 0.139895, 0.142424, 0.194234, 0.120615, 0.118441, 0.191378, 0.225814, 0.185198, 0.209395, 0.268042, 0.236433, 0.209395, 0.200174, 0.236433, 0.18812, 0.200174, 0.137348, 0.078022, 0.139895, 0.216401, 0.21291, 0.21291, 0.209395, 0.219301, 0.236433, 0.206376, 0.191378, 0.100716, 0.069024, 0.11371, 0.0704, 0.0704, 0.090864, 0.086953, 0.083462, 0.109221, 0.170161, 0.239899, 0.328603, 0.339168, 0.301917, 0.308712, 0.301917, 0.308712, 0.219301, 0.288399, 0.324872, 0.339168, 0.418646, 0.557691, 0.56648, 0.724957, 0.63748, 0.671169, 0.58069, 0.476583, 0.480142, 0.380708, 0.339168, 0.335645, 0.239899, 0.243554, 0.173081, 0.179055, 0.120615, 0.185198, 0.116183, 0.120615, 0.109221, 0.144935, 0.122885, 0.0704, 0.058088, 0.086953, 0.074921, 0.067594, 0.0704, 0.111485, 0.179055, 0.179055, 0.122885, 0.120615, 0.144935, 0.134866, 0.074921, 0.116183, 0.076542, 0.10481, 0.106997, 0.118441, 0.060549, 0.059222, 0.064632, 0.067594, 0.067594, 0.034884, 0.047319, 0.051831, 0.05306, 0.041405, 0.029376, 0.047319, 0.088832, 0.094817, 0.122885, 0.203355, 0.170161, 0.134866, 0.096677, 0.05306, 0.050641, 0.096677, 0.096677, 0.071867, 0.0704, 0.0704, 0.120615, 0.155435, 0.219301, 0.219301, 0.268042, 0.359901, 0.359901, 0.26085, 0.142424, 0.106997, 0.109221, 0.078022, 0.17593, 0.275179, 0.374039, 0.370445, 0.342579, 0.324872, 0.436924, 0.414856, 0.436924, 0.414856, 0.377384, 0.335645, 0.284882, 0.209395], '')</t>
  </si>
  <si>
    <t>[0, 1, 3, 4, 70, 71, 72, 73, 74, 75]</t>
  </si>
  <si>
    <t xml:space="preserve">F5RXF7|F5RXF7_9ENTR DUF1778 domain-containing protein OS=Enterobacter hormaechei ATCC 49162 </t>
  </si>
  <si>
    <t>([0.275179, 0.30533, 0.291804, 0.318242, 0.374039, 0.398279, 0.440853, 0.447574, 0.433034, 0.359901, 0.291804, 0.342579, 0.278302, 0.288399, 0.264545, 0.281712, 0.182256, 0.170161, 0.158265, 0.236433, 0.222385, 0.30533, 0.318242, 0.36309, 0.257454, 0.161087, 0.100716, 0.102787, 0.085092, 0.085092, 0.102787, 0.179055, 0.144935, 0.142424, 0.182256, 0.219301, 0.144935, 0.147574, 0.147574, 0.155435, 0.155435, 0.15008, 0.106997, 0.05306, 0.051831, 0.051831, 0.094817, 0.164327, 0.164327, 0.209395, 0.15284, 0.173081, 0.17593, 0.11371, 0.079919, 0.078022, 0.058088, 0.050641, 0.094817, 0.129801, 0.144935, 0.100716, 0.086953, 0.139895, 0.247041, 0.268042, 0.349426, 0.247041, 0.25406, 0.232838, 0.142424, 0.15008, 0.15008, 0.132295, 0.219301, 0.342579, 0.342579, 0.281712, 0.384043, 0.298791, 0.308712, 0.247041, 0.298791, 0.308712, 0.264545, 0.21291, 0.137348, 0.137348, 0.225814, 0.15008], '')</t>
  </si>
  <si>
    <t xml:space="preserve">F5RXF8|F5RXF8_9ENTR LysR family transcriptional regulator OS=Enterobacter hormaechei ATCC 49162 </t>
  </si>
  <si>
    <t>([0.352862, 0.25031, 0.191378, 0.18812, 0.127496, 0.164327, 0.158265, 0.111485, 0.079919, 0.098513, 0.132295, 0.132295, 0.132295, 0.10481, 0.10481, 0.100716, 0.079919, 0.051831, 0.050641, 0.100716, 0.054297, 0.096677, 0.090864, 0.129801, 0.158265, 0.229226, 0.194234, 0.194234, 0.275179, 0.359901, 0.366687, 0.268042, 0.298791, 0.301917, 0.288399, 0.321458, 0.328603, 0.291804, 0.332115, 0.332115, 0.339168, 0.461924, 0.356642, 0.36309, 0.298791, 0.288399, 0.257454, 0.291804, 0.324872, 0.342579, 0.30533, 0.232838, 0.232838, 0.247041, 0.281712, 0.26085, 0.225814, 0.232838, 0.268042, 0.271506, 0.268042, 0.271506, 0.236433, 0.295083, 0.377384, 0.440853, 0.408655, 0.374039, 0.380708, 0.394753, 0.349426, 0.384043, 0.418646, 0.433034, 0.342579, 0.318242, 0.458154, 0.490133, 0.483068, 0.538167, 0.534167, 0.414856, 0.422041, 0.390993, 0.436924, 0.436924, 0.352862, 0.352862, 0.422041, 0.328603, 0.203355, 0.243554, 0.158265, 0.182256, 0.21291, 0.311707, 0.308712, 0.275179, 0.167087, 0.111485, 0.067594, 0.05306, 0.05306, 0.049374, 0.074921, 0.056825, 0.034068, 0.032677, 0.033407, 0.028107, 0.032017, 0.055536, 0.055536, 0.083462, 0.0704, 0.10481, 0.100716, 0.06312, 0.041405, 0.048328, 0.073402, 0.056825, 0.056825, 0.134866, 0.134866, 0.132295, 0.167087, 0.243554, 0.342579, 0.370445, 0.394753, 0.370445, 0.31487, 0.30533, 0.349426, 0.377384, 0.26085, 0.185198, 0.26085, 0.232838, 0.342579, 0.243554, 0.352862, 0.308712, 0.288399, 0.288399, 0.271506, 0.216401, 0.216401, 0.239899, 0.257454, 0.167087, 0.25031, 0.247041, 0.26085, 0.239899, 0.158265, 0.134866, 0.206376, 0.209395, 0.295083, 0.167087, 0.18812, 0.18812, 0.18812, 0.120615, 0.120615, 0.109221, 0.137348, 0.139895, 0.137348, 0.073402, 0.109221, 0.116183, 0.194234, 0.155435, 0.170161, 0.164327, 0.278302, 0.191378, 0.18812, 0.200174, 0.216401, 0.216401, 0.18812, 0.161087, 0.232838, 0.236433, 0.170161, 0.11371, 0.092881, 0.074921, 0.15284, 0.191378, 0.185198, 0.15008, 0.109221, 0.102787, 0.173081, 0.170161, 0.170161, 0.170161, 0.170161, 0.232838, 0.219301, 0.219301, 0.339168, 0.247041, 0.247041, 0.328603, 0.40511, 0.433034, 0.433034, 0.308712, 0.264545, 0.264545, 0.225814, 0.243554, 0.271506, 0.271506, 0.164327, 0.26085, 0.257454, 0.219301, 0.167087, 0.25031, 0.209395, 0.173081, 0.173081, 0.185198, 0.17593, 0.18812, 0.120615, 0.069024, 0.102787, 0.096677, 0.051831, 0.098513, 0.125101, 0.06184, 0.032677, 0.038042, 0.019109, 0.019401, 0.023963, 0.043307, 0.027463, 0.033407, 0.042364, 0.079919, 0.046336, 0.047319, 0.027463, 0.023534, 0.045352, 0.030003, 0.046336, 0.040537, 0.033407, 0.03976, 0.0704, 0.125101, 0.118441, 0.194234, 0.125101, 0.118441, 0.118441, 0.139895, 0.098513, 0.094817, 0.106997, 0.155435, 0.120615, 0.191378, 0.30533, 0.30533, 0.42561, 0.398279, 0.521092, 0.517562, 0.41194, 0.321458, 0.321458, 0.436924, 0.440853, 0.414856, 0.328603, 0.291804, 0.26085, 0.301917, 0.301917, 0.203355, 0.209395, 0.25031, 0.206376, 0.182256, 0.142424, 0.094817, 0.071867, 0.051831, 0.036378, 0.069024, 0.120615, 0.085092], '')</t>
  </si>
  <si>
    <t>[79, 80, 278, 279]</t>
  </si>
  <si>
    <t xml:space="preserve">F5RXF9|F5RXF9_9ENTR Major facilitator family transporter OS=Enterobacter hormaechei ATCC 49162 </t>
  </si>
  <si>
    <t>([0.194234, 0.295083, 0.321458, 0.203355, 0.281712, 0.30533, 0.366687, 0.335645, 0.366687, 0.335645, 0.36309, 0.349426, 0.352862, 0.298791, 0.352862, 0.374039, 0.31487, 0.31487, 0.308712, 0.288399, 0.194234, 0.132295, 0.109221, 0.069024, 0.058088, 0.051831, 0.051831, 0.045352, 0.041405, 0.020165, 0.028107, 0.014315, 0.017447, 0.014075, 0.021381, 0.026892, 0.037156, 0.040537, 0.041405, 0.047319, 0.030003, 0.058088, 0.049374, 0.06312, 0.076542, 0.158265, 0.079919, 0.06184, 0.034068, 0.025762, 0.023534, 0.017138, 0.035586, 0.046336, 0.03976, 0.018106, 0.011106, 0.011903, 0.011903, 0.009294, 0.006988, 0.008895, 0.006245, 0.007091, 0.004577, 0.003607, 0.003246, 0.003804, 0.003212, 0.003555, 0.004208, 0.006245, 0.00515, 0.004921, 0.003478, 0.005011, 0.007555, 0.008075, 0.006142, 0.005086, 0.005011, 0.005992, 0.004208, 0.004899, 0.005799, 0.00543, 0.008409, 0.006701, 0.008156, 0.011903, 0.009294, 0.01078, 0.008525, 0.010509, 0.007315, 0.009728, 0.00962, 0.008525, 0.013613, 0.032677, 0.038042, 0.026338, 0.014075, 0.025316, 0.023534, 0.023087, 0.030611, 0.015694, 0.030611, 0.028107, 0.014586, 0.025316, 0.025316, 0.027463, 0.026892, 0.056825, 0.037156, 0.034884, 0.017447, 0.011669, 0.011903, 0.014315, 0.013437, 0.013821, 0.014586, 0.019401, 0.011903, 0.009728, 0.019401, 0.017797, 0.018787, 0.023087, 0.013016, 0.013016, 0.017138, 0.011903, 0.007495, 0.010926, 0.007495, 0.011903, 0.011903, 0.006988, 0.005734, 0.005683, 0.006795, 0.006533, 0.006482, 0.008409, 0.011669, 0.006701, 0.006701, 0.007315, 0.007315, 0.007315, 0.007315, 0.007091, 0.011518, 0.011106, 0.007555, 0.011342, 0.011903, 0.009294, 0.014783, 0.015344, 0.032677, 0.023087, 0.013821, 0.008525, 0.007422, 0.006078, 0.009401, 0.006533, 0.004247, 0.005992, 0.008525, 0.007422, 0.004976, 0.004358, 0.004431, 0.004483, 0.003341, 0.0028, 0.003079, 0.003079, 0.003671, 0.002529, 0.003821, 0.005249, 0.008624, 0.008624, 0.009401, 0.009096, 0.015078, 0.030611, 0.018415, 0.022306, 0.013821, 0.031287, 0.043307, 0.10481, 0.182256, 0.239899, 0.173081, 0.15008, 0.15008, 0.15008, 0.15008, 0.066181, 0.031287, 0.026892, 0.034068, 0.06184, 0.028695, 0.020522, 0.015344, 0.016257, 0.014783, 0.029376, 0.014586, 0.014586, 0.013437, 0.010926, 0.014075, 0.013821, 0.023963, 0.013821, 0.013821, 0.023963, 0.023963, 0.031287, 0.016826, 0.018415, 0.011342, 0.013437, 0.014315, 0.014315, 0.010509, 0.00962, 0.009977, 0.017797, 0.013437, 0.007422, 0.005992, 0.004208, 0.006194, 0.004431, 0.006194, 0.007091, 0.007495, 0.011903, 0.017797, 0.040537, 0.0198, 0.017138, 0.032677, 0.051831, 0.071867, 0.098513, 0.042364, 0.042364, 0.044297, 0.069024, 0.155435, 0.134866, 0.239899, 0.132295, 0.191378, 0.15008, 0.066181, 0.066181, 0.056825, 0.036378, 0.016021, 0.023534, 0.020522, 0.011518, 0.009977, 0.010131, 0.013265, 0.015344, 0.016021, 0.008624, 0.005623, 0.004921, 0.00558, 0.005932, 0.005623, 0.004736, 0.003757, 0.005799, 0.005503, 0.006078, 0.005011, 0.007091, 0.005623, 0.008525, 0.013265, 0.00962, 0.007031, 0.006894, 0.008723, 0.006039, 0.006533, 0.006039, 0.006988, 0.010926, 0.006795, 0.011903, 0.011669, 0.022667, 0.012491, 0.009294, 0.006078, 0.006374, 0.00558, 0.008895, 0.008804, 0.006988, 0.009096, 0.012727, 0.008624, 0.008624, 0.013821, 0.025316, 0.029376, 0.026338, 0.018106, 0.040537, 0.020876, 0.020522, 0.0198, 0.038858, 0.032017, 0.06184, 0.06312, 0.058088, 0.024826, 0.013265, 0.010926, 0.008156, 0.008075, 0.008075, 0.006567, 0.004646, 0.003431, 0.004161, 0.003671, 0.003079, 0.003079, 0.003997, 0.005623, 0.006194, 0.005932, 0.007031, 0.005086, 0.007315, 0.006245, 0.006795, 0.007422, 0.009865, 0.013821, 0.008895, 0.009728, 0.010672, 0.017797, 0.023534, 0.029376, 0.018415, 0.033407, 0.018106, 0.009294, 0.009401, 0.008409, 0.009401, 0.01204, 0.022306, 0.020876, 0.046336, 0.055536, 0.055536, 0.051831, 0.058088, 0.069024, 0.109221, 0.170161, 0.191378, 0.236433, 0.196879, 0.324872, 0.216401, 0.25406, 0.380708, 0.370445, 0.301917, 0.17593, 0.164327, 0.085092, 0.060549, 0.05306, 0.078022, 0.067594, 0.069024, 0.069024, 0.069024, 0.038042, 0.036378, 0.024826, 0.020522, 0.020522, 0.014315, 0.025762, 0.021381, 0.013265, 0.009015, 0.010131, 0.017138, 0.018787, 0.038042, 0.05306, 0.050641, 0.024826, 0.056825, 0.035586, 0.025762, 0.023534, 0.023963, 0.013821, 0.013821, 0.013821, 0.013821, 0.016528, 0.016257, 0.019401, 0.021816, 0.038042, 0.030611, 0.019109, 0.012491, 0.011518, 0.009728, 0.009728, 0.016257, 0.010372, 0.015078, 0.018787, 0.019401, 0.035586, 0.0704, 0.106997, 0.109221, 0.15008, 0.191378, 0.191378, 0.203355, 0.257454, 0.236433, 0.298791, 0.366687, 0.447574, 0.433034, 0.472492, 0.458154, 0.42561], '')</t>
  </si>
  <si>
    <t xml:space="preserve">F5RXG0|F5RXG0_9ENTR DUF2891 domain-containing protein OS=Enterobacter hormaechei ATCC 49162 </t>
  </si>
  <si>
    <t>([0.21291, 0.206376, 0.229226, 0.191378, 0.257454, 0.170161, 0.209395, 0.129801, 0.086953, 0.098513, 0.129801, 0.185198, 0.092881, 0.17593, 0.182256, 0.158265, 0.102787, 0.069024, 0.078022, 0.041405, 0.028107, 0.067594, 0.088832, 0.100716, 0.137348, 0.132295, 0.15008, 0.085092, 0.179055, 0.291804, 0.295083, 0.301917, 0.194234, 0.288399, 0.288399, 0.185198, 0.106997, 0.10481, 0.142424, 0.096677, 0.079919, 0.144935, 0.060549, 0.05306, 0.047319, 0.038042, 0.023087, 0.032677, 0.059222, 0.027463, 0.011903, 0.008895, 0.006194, 0.006245, 0.006374, 0.004577, 0.004646, 0.006482, 0.006619, 0.004431, 0.006078, 0.009483, 0.006701, 0.011903, 0.009015, 0.008895, 0.010509, 0.016257, 0.010672, 0.007422, 0.010672, 0.013016, 0.010926, 0.018415, 0.034068, 0.034068, 0.032017, 0.059222, 0.067594, 0.125101, 0.236433, 0.147574, 0.11371, 0.182256, 0.17593, 0.170161, 0.15008, 0.076542, 0.031287, 0.060549, 0.090864, 0.102787, 0.085092, 0.164327, 0.125101, 0.111485, 0.055536, 0.109221, 0.100716, 0.109221, 0.054297, 0.056825, 0.048328, 0.060549, 0.027463, 0.015344, 0.015694, 0.015344, 0.016257, 0.026892, 0.028107, 0.038858, 0.019401, 0.038858, 0.044297, 0.05306, 0.05306, 0.066181, 0.069024, 0.076542, 0.051831, 0.106997, 0.100716, 0.086953, 0.047319, 0.111485, 0.182256, 0.17593, 0.216401, 0.328603, 0.264545, 0.257454, 0.229226, 0.328603, 0.236433, 0.216401, 0.229226, 0.225814, 0.222385, 0.139895, 0.139895, 0.094817, 0.047319, 0.047319, 0.096677, 0.098513, 0.096677, 0.050641, 0.106997, 0.054297, 0.043307, 0.051831, 0.049374, 0.054297, 0.049374, 0.050641, 0.059222, 0.058088, 0.049374, 0.042364, 0.055536, 0.030003, 0.046336, 0.048328, 0.050641, 0.030611, 0.059222, 0.031287, 0.046336, 0.038042, 0.058088, 0.03976, 0.06312, 0.069024, 0.0704, 0.073402, 0.076542, 0.078022, 0.081712, 0.081712, 0.094817, 0.069024, 0.122885, 0.122885, 0.164327, 0.167087, 0.247041, 0.132295, 0.132295, 0.158265, 0.158265, 0.200174, 0.271506, 0.281712, 0.179055, 0.194234, 0.167087, 0.25031, 0.147574, 0.15284, 0.206376, 0.298791, 0.384043, 0.384043, 0.433034, 0.374039, 0.275179, 0.275179, 0.390993, 0.458154, 0.377384, 0.384043, 0.387226, 0.352862, 0.257454, 0.271506, 0.194234, 0.219301, 0.219301, 0.247041, 0.167087, 0.120615, 0.129801, 0.06312, 0.0704, 0.050641, 0.044297, 0.037156, 0.040537, 0.033407, 0.019401, 0.019109, 0.021816, 0.022306, 0.018106, 0.023534, 0.023963, 0.021381, 0.021381, 0.018106, 0.016257, 0.017797, 0.022667, 0.024393, 0.042364, 0.040537, 0.032677, 0.064632, 0.142424, 0.134866, 0.164327, 0.291804, 0.408655, 0.377384, 0.257454, 0.295083, 0.324872, 0.318242, 0.401658, 0.40511, 0.349426, 0.450668, 0.414856, 0.394753, 0.36309, 0.366687, 0.236433, 0.222385, 0.185198, 0.170161, 0.173081, 0.100716, 0.078022, 0.064632, 0.05306, 0.056825, 0.083462, 0.094817, 0.167087, 0.155435, 0.182256, 0.232838, 0.236433, 0.339168, 0.311707, 0.232838, 0.264545, 0.384043, 0.436924, 0.418646, 0.390993, 0.387226, 0.483068, 0.42561, 0.422041, 0.422041, 0.509769, 0.408655, 0.408655, 0.398279, 0.328603, 0.232838, 0.264545, 0.243554, 0.229226, 0.155435, 0.225814, 0.225814, 0.21291, 0.247041, 0.209395, 0.158265, 0.137348, 0.132295, 0.10481, 0.090864, 0.064632, 0.038042, 0.048328, 0.023963, 0.026338, 0.030611, 0.037156, 0.027463, 0.021381, 0.015078, 0.024393, 0.017797, 0.01227, 0.008723, 0.006078], '')</t>
  </si>
  <si>
    <t>[296]</t>
  </si>
  <si>
    <t xml:space="preserve">F5RXG1|F5RXG1_9ENTR Transmembrane protein OS=Enterobacter hormaechei ATCC 49162 </t>
  </si>
  <si>
    <t>([0.004736, 0.003512, 0.002727, 0.002194, 0.002881, 0.002138, 0.001936, 0.001778, 0.001855, 0.001602, 0.001417, 0.001335, 0.001211, 0.000859, 0.001391, 0.001383, 0.001374, 0.002117, 0.002035, 0.001675, 0.002396, 0.003757, 0.005378, 0.00777, 0.007091, 0.007495, 0.014075, 0.017447, 0.015344, 0.010672, 0.010672, 0.009728, 0.009015, 0.007495, 0.009294, 0.008895, 0.008723, 0.005378, 0.003804, 0.002435, 0.002727, 0.002688, 0.001675, 0.001374, 0.000906, 0.001597, 0.001649, 0.001061, 0.001271, 0.001786, 0.0028, 0.0028, 0.003727, 0.003671, 0.005623, 0.003924, 0.002761, 0.003963, 0.005992, 0.007315, 0.008895, 0.006142, 0.004611, 0.004577, 0.004835, 0.004577, 0.003298, 0.002623, 0.003757, 0.002503, 0.00246, 0.001709, 0.001906, 0.002276, 0.003276, 0.003212, 0.004483, 0.004513, 0.004611, 0.00389, 0.003924, 0.005223, 0.008156, 0.01227, 0.025762, 0.035586, 0.041405, 0.06312, 0.081712, 0.081712, 0.191378, 0.200174, 0.200174, 0.288399, 0.308712, 0.200174, 0.116183, 0.051831, 0.054297, 0.064632, 0.071867, 0.046336, 0.030611, 0.013821, 0.014783, 0.009187, 0.006795, 0.009483, 0.008409, 0.005872, 0.005932, 0.005872, 0.004208, 0.003924, 0.00283, 0.002705, 0.003727, 0.003963, 0.005872, 0.005799, 0.00515, 0.005932, 0.006374, 0.005249, 0.005378, 0.003512, 0.004646, 0.006078, 0.005932, 0.00777, 0.007877, 0.008156, 0.00558, 0.006701, 0.009015, 0.008895, 0.007031, 0.00543, 0.006142, 0.005011, 0.00558, 0.004899, 0.004388, 0.003963, 0.004135, 0.005992, 0.008409, 0.005932, 0.004388, 0.003177, 0.003246, 0.004513, 0.004388, 0.006245, 0.008002, 0.006482, 0.009401, 0.010221, 0.010221, 0.013016, 0.019109, 0.030611, 0.043307, 0.060549, 0.064632, 0.076542, 0.078022, 0.085092, 0.078022, 0.137348, 0.142424, 0.10481, 0.06184, 0.031287, 0.016257, 0.016257, 0.031287, 0.022306, 0.016021, 0.020165, 0.014315, 0.008895, 0.008895, 0.008624, 0.006374, 0.005799, 0.005799, 0.004358, 0.003701, 0.005378, 0.005623, 0.007555, 0.00962, 0.013437, 0.015078, 0.027463, 0.023963, 0.014315, 0.012491, 0.021381, 0.015344, 0.010672, 0.011518, 0.012491, 0.014783, 0.025316, 0.059222, 0.106997, 0.076542, 0.0704, 0.032017, 0.018415, 0.01204, 0.007031, 0.004921, 0.005086, 0.003821, 0.003757, 0.003997, 0.004483, 0.003298, 0.002976, 0.004513, 0.004775, 0.003276, 0.00246, 0.002336, 0.00246, 0.002057, 0.002014, 0.002117, 0.002512, 0.002138, 0.003053, 0.003341, 0.003405, 0.004208, 0.004689, 0.004689, 0.003997, 0.003997, 0.003997, 0.006567, 0.004247, 0.003727, 0.003757, 0.004689, 0.003701, 0.003512, 0.003963, 0.006039, 0.007315, 0.009483, 0.014586, 0.014586, 0.013016, 0.013016, 0.010509, 0.008075, 0.008075, 0.009728, 0.007495, 0.009294, 0.008409, 0.008804, 0.010131, 0.017447, 0.017138, 0.014783, 0.010672, 0.011342, 0.013437, 0.009187, 0.006988, 0.006894, 0.006619, 0.005992, 0.009096, 0.006988, 0.007645, 0.008624, 0.009015, 0.011903, 0.009294, 0.006482, 0.010926, 0.009294, 0.009483, 0.009728, 0.017138, 0.013265, 0.013016, 0.008075, 0.006701, 0.008075, 0.006374, 0.006245, 0.006567, 0.006795, 0.010926, 0.013265, 0.007495, 0.009401, 0.007555, 0.007495, 0.008075, 0.005503, 0.008156, 0.005932, 0.003671, 0.002512, 0.002976, 0.001906, 0.001597, 0.001687, 0.001249, 0.001159, 0.001172, 0.001391, 0.000893, 0.00052, 0.000442, 0.000485, 0.000253, 0.000283, 0.000318, 0.000318, 0.000326], '')</t>
  </si>
  <si>
    <t xml:space="preserve">F5RXG2|F5RXG2_9ENTR Permease OS=Enterobacter hormaechei ATCC 49162 </t>
  </si>
  <si>
    <t>([0.015344, 0.008156, 0.014315, 0.010221, 0.008276, 0.006988, 0.005249, 0.006374, 0.004736, 0.004899, 0.004247, 0.005086, 0.003276, 0.003461, 0.003821, 0.002623, 0.002705, 0.003014, 0.002078, 0.00231, 0.002503, 0.002211, 0.003276, 0.002117, 0.002435, 0.003366, 0.004358, 0.004577, 0.003461, 0.003997, 0.004577, 0.00543, 0.005623, 0.005734, 0.005378, 0.004161, 0.004247, 0.004315, 0.006039, 0.008409, 0.007177, 0.009728, 0.013437, 0.013821, 0.01227, 0.010372, 0.010509, 0.010509, 0.018415, 0.033407, 0.030611, 0.023963, 0.037156, 0.016021, 0.017797, 0.01078, 0.008804, 0.008804, 0.016257, 0.00962, 0.006245, 0.009728, 0.006795, 0.004577, 0.004899, 0.00515, 0.004689, 0.004483, 0.003298, 0.003246, 0.003512, 0.004736, 0.004689, 0.004646, 0.006039, 0.006194, 0.006482, 0.008075, 0.011669, 0.006795, 0.00777, 0.011903, 0.009977, 0.017797, 0.032677, 0.020876, 0.042364, 0.042364, 0.022306, 0.030611, 0.016528, 0.008895, 0.005799, 0.005086, 0.004388, 0.004976, 0.007495, 0.010131, 0.013265, 0.010672, 0.015078, 0.01078, 0.01078, 0.008624, 0.006701, 0.006701, 0.005503, 0.00543, 0.007645, 0.011518, 0.01204, 0.023087, 0.049374, 0.066181, 0.11371, 0.173081, 0.094817, 0.03976, 0.031287, 0.035586, 0.033407, 0.034068, 0.083462, 0.083462, 0.127496, 0.139895, 0.076542, 0.158265, 0.182256, 0.100716, 0.100716, 0.147574, 0.074921, 0.085092, 0.15008, 0.158265, 0.069024, 0.134866, 0.239899, 0.284882, 0.15284, 0.200174, 0.203355, 0.182256, 0.15008, 0.15008, 0.15284, 0.191378, 0.194234, 0.182256, 0.185198, 0.15008, 0.081712, 0.074921, 0.028107, 0.025762, 0.028107, 0.06184, 0.031287, 0.014783, 0.009294, 0.012491, 0.007877, 0.009096, 0.007877, 0.006988, 0.005872, 0.004835, 0.004358, 0.004358, 0.003727, 0.003671, 0.003079, 0.003864, 0.006039, 0.009294, 0.009294, 0.006078, 0.006245, 0.008895, 0.009294, 0.016826, 0.024826, 0.027463, 0.028695, 0.019401, 0.030611, 0.030003, 0.030003, 0.045352, 0.022306, 0.034068, 0.076542, 0.11371, 0.06184, 0.041405, 0.030611, 0.017797, 0.018106, 0.009865, 0.010131, 0.013265, 0.01204, 0.010372, 0.010509, 0.007315, 0.010672, 0.007495, 0.011518, 0.015694, 0.019109, 0.019109, 0.015694, 0.014783, 0.019401, 0.021381, 0.020165, 0.0198, 0.020522, 0.036378, 0.055536, 0.06312, 0.094817, 0.086953, 0.092881, 0.173081, 0.295083, 0.194234, 0.257454, 0.275179, 0.288399, 0.268042, 0.36309, 0.342579, 0.321458, 0.275179, 0.36309, 0.414856, 0.458154, 0.63748], '')</t>
  </si>
  <si>
    <t>[239]</t>
  </si>
  <si>
    <t xml:space="preserve">F5RXG3|F5RXG3_9ENTR MarR family transcriptional regulator OS=Enterobacter hormaechei ATCC 49162 </t>
  </si>
  <si>
    <t>([0.521092, 0.553315, 0.570702, 0.585406, 0.461924, 0.480142, 0.494003, 0.505461, 0.529623, 0.447574, 0.408655, 0.440853, 0.436924, 0.436924, 0.440853, 0.36309, 0.308712, 0.301917, 0.31487, 0.349426, 0.342579, 0.301917, 0.311707, 0.236433, 0.236433, 0.332115, 0.257454, 0.271506, 0.18812, 0.158265, 0.167087, 0.147574, 0.125101, 0.129801, 0.122885, 0.127496, 0.164327, 0.122885, 0.132295, 0.120615, 0.064632, 0.088832, 0.073402, 0.0704, 0.06184, 0.050641, 0.046336, 0.06312, 0.047319, 0.081712, 0.10481, 0.179055, 0.25406, 0.25406, 0.247041, 0.222385, 0.125101, 0.147574, 0.191378, 0.179055, 0.120615, 0.134866, 0.161087, 0.216401, 0.161087, 0.257454, 0.298791, 0.298791, 0.339168, 0.374039, 0.374039, 0.356642, 0.328603, 0.247041, 0.25031, 0.257454, 0.203355, 0.216401, 0.125101, 0.125101, 0.081712, 0.134866, 0.147574, 0.158265, 0.155435, 0.21291, 0.206376, 0.15284, 0.109221, 0.102787, 0.058088, 0.048328, 0.030003, 0.030003, 0.048328, 0.035586, 0.023963, 0.03976, 0.059222, 0.111485, 0.090864, 0.100716, 0.096677, 0.132295, 0.132295, 0.129801, 0.10481, 0.098513, 0.137348, 0.200174, 0.132295, 0.118441, 0.071867, 0.11371, 0.118441, 0.122885, 0.200174, 0.275179, 0.271506, 0.301917, 0.271506, 0.281712, 0.25031, 0.206376, 0.206376, 0.116183, 0.120615, 0.158265, 0.116183, 0.120615, 0.120615, 0.15284, 0.170161, 0.196879, 0.129801, 0.134866, 0.078022, 0.073402, 0.05306, 0.060549, 0.059222, 0.071867, 0.069024, 0.139895, 0.167087, 0.142424, 0.225814, 0.142424, 0.125101, 0.191378, 0.18812, 0.144935, 0.182256, 0.18812, 0.185198, 0.275179, 0.225814, 0.225814, 0.216401, 0.247041, 0.158265, 0.100716, 0.10481, 0.173081, 0.122885, 0.10481, 0.129801, 0.109221, 0.144935, 0.122885, 0.109221, 0.06312, 0.06312, 0.046336, 0.064632, 0.092881, 0.069024, 0.069024, 0.11371, 0.086953, 0.06312, 0.109221], '')</t>
  </si>
  <si>
    <t>[0, 1, 2, 3, 7, 8]</t>
  </si>
  <si>
    <t xml:space="preserve">F5RXG5|F5RXG5_9ENTR (1-&gt;4)-alpha-D-glucan 1-alpha-D-glucosylmutase OS=Enterobacter hormaechei ATCC 49162 </t>
  </si>
  <si>
    <t>([0.098513, 0.139895, 0.196879, 0.236433, 0.203355, 0.243554, 0.147574, 0.185198, 0.21291, 0.182256, 0.15284, 0.203355, 0.203355, 0.118441, 0.137348, 0.081712, 0.058088, 0.10481, 0.111485, 0.109221, 0.096677, 0.111485, 0.109221, 0.096677, 0.058088, 0.043307, 0.034884, 0.0704, 0.079919, 0.054297, 0.03976, 0.060549, 0.047319, 0.081712, 0.132295, 0.118441, 0.191378, 0.239899, 0.236433, 0.229226, 0.222385, 0.229226, 0.25406, 0.257454, 0.271506, 0.384043, 0.494003, 0.553315, 0.458154, 0.436924, 0.534167, 0.632174, 0.517562, 0.553315, 0.549308, 0.545602, 0.562014, 0.562014, 0.436924, 0.450668, 0.447574, 0.494003, 0.454136, 0.486429, 0.450668, 0.359901, 0.321458, 0.328603, 0.278302, 0.36309, 0.308712, 0.278302, 0.229226, 0.236433, 0.161087, 0.170161, 0.109221, 0.066181, 0.078022, 0.158265, 0.144935, 0.111485, 0.144935, 0.173081, 0.196879, 0.155435, 0.247041, 0.268042, 0.247041, 0.173081, 0.094817, 0.122885, 0.129801, 0.144935, 0.142424, 0.229226, 0.21291, 0.298791, 0.352862, 0.318242, 0.301917, 0.30533, 0.257454, 0.232838, 0.200174, 0.129801, 0.109221, 0.102787, 0.056825, 0.060549, 0.118441, 0.203355, 0.200174, 0.219301, 0.200174, 0.284882, 0.185198, 0.216401, 0.125101, 0.078022, 0.081712, 0.088832, 0.094817, 0.085092, 0.11371, 0.11371, 0.196879, 0.222385, 0.232838, 0.311707, 0.30533, 0.278302, 0.196879, 0.206376, 0.116183, 0.173081, 0.164327, 0.25031, 0.219301, 0.264545, 0.352862, 0.36309, 0.352862, 0.318242, 0.40511, 0.298791, 0.264545, 0.158265, 0.15008, 0.142424, 0.15008, 0.127496, 0.086953, 0.167087, 0.100716, 0.170161, 0.203355, 0.209395, 0.206376, 0.129801, 0.18812, 0.196879, 0.185198, 0.182256, 0.203355, 0.15008, 0.196879, 0.278302, 0.278302, 0.370445, 0.332115, 0.295083, 0.339168, 0.4292, 0.288399, 0.366687, 0.271506, 0.203355, 0.200174, 0.11371, 0.179055, 0.18812, 0.147574, 0.173081, 0.170161, 0.185198, 0.18812, 0.21291, 0.11371, 0.17593, 0.173081, 0.111485, 0.067594, 0.0704, 0.03976, 0.081712, 0.086953, 0.086953, 0.073402, 0.074921, 0.096677, 0.094817, 0.056825, 0.076542, 0.069024, 0.081712, 0.06312, 0.073402, 0.037156, 0.06184, 0.069024, 0.076542, 0.142424, 0.232838, 0.142424, 0.144935, 0.086953, 0.096677, 0.096677, 0.098513, 0.096677, 0.120615, 0.127496, 0.18812, 0.120615, 0.120615, 0.106997, 0.078022, 0.109221, 0.122885, 0.15008, 0.142424, 0.094817, 0.102787, 0.109221, 0.111485, 0.15284, 0.236433, 0.247041, 0.247041, 0.311707, 0.225814, 0.17593, 0.182256, 0.170161, 0.15284, 0.139895, 0.118441, 0.158265, 0.170161, 0.25406, 0.278302, 0.288399, 0.291804, 0.200174, 0.129801, 0.200174, 0.170161, 0.179055, 0.144935, 0.144935, 0.090864, 0.129801, 0.191378, 0.185198, 0.209395, 0.301917, 0.225814, 0.288399, 0.349426, 0.359901, 0.25406, 0.25406, 0.182256, 0.236433, 0.321458, 0.414856, 0.414856, 0.483068, 0.377384, 0.40511, 0.380708, 0.374039, 0.370445, 0.377384, 0.291804, 0.243554, 0.25406, 0.275179, 0.161087, 0.092881, 0.086953, 0.167087, 0.144935, 0.216401, 0.144935, 0.144935, 0.132295, 0.078022, 0.088832, 0.15008, 0.085092, 0.158265, 0.25031, 0.298791, 0.308712, 0.308712, 0.335645, 0.324872, 0.298791, 0.31487, 0.390993, 0.377384, 0.377384, 0.339168, 0.346032, 0.349426, 0.342579, 0.342579, 0.394753, 0.366687, 0.359901, 0.356642, 0.321458, 0.318242, 0.308712, 0.295083, 0.394753, 0.284882, 0.298791, 0.394753, 0.480142, 0.359901, 0.374039, 0.370445, 0.321458, 0.219301, 0.295083, 0.209395, 0.191378, 0.216401, 0.243554, 0.170161, 0.216401, 0.25031, 0.247041, 0.25031, 0.257454, 0.216401, 0.332115, 0.247041, 0.264545, 0.247041, 0.374039, 0.377384, 0.275179, 0.349426, 0.433034, 0.41194, 0.42561, 0.447574, 0.472492, 0.374039, 0.377384, 0.31487, 0.288399, 0.179055, 0.200174, 0.142424, 0.10481, 0.094817, 0.144935, 0.079919, 0.079919, 0.074921, 0.058088, 0.116183, 0.122885, 0.071867, 0.090864, 0.173081, 0.17593, 0.164327, 0.173081, 0.219301, 0.225814, 0.17593, 0.281712, 0.243554, 0.243554, 0.264545, 0.247041, 0.236433, 0.257454, 0.271506, 0.271506, 0.298791, 0.298791, 0.332115, 0.394753, 0.308712, 0.271506, 0.196879, 0.122885, 0.125101, 0.142424, 0.137348, 0.139895, 0.144935, 0.15284, 0.21291, 0.216401, 0.275179, 0.295083, 0.36309, 0.352862, 0.359901, 0.335645, 0.239899, 0.182256, 0.200174, 0.200174, 0.11371, 0.167087, 0.25406, 0.311707, 0.206376, 0.30533, 0.394753, 0.308712, 0.311707, 0.308712, 0.408655, 0.291804, 0.243554, 0.21291, 0.206376, 0.194234, 0.161087, 0.25031, 0.284882, 0.295083, 0.295083, 0.301917, 0.200174, 0.191378, 0.196879, 0.318242, 0.225814, 0.229226, 0.229226, 0.196879, 0.127496, 0.11371, 0.18812, 0.158265, 0.185198, 0.164327, 0.170161, 0.26085, 0.25031, 0.278302, 0.264545, 0.31487, 0.311707, 0.414856, 0.342579, 0.335645, 0.318242, 0.295083, 0.281712, 0.374039, 0.414856, 0.468512, 0.447574, 0.339168, 0.398279, 0.31487, 0.318242, 0.30533, 0.284882, 0.311707, 0.284882, 0.264545, 0.209395, 0.239899, 0.247041, 0.328603, 0.328603, 0.339168, 0.450668, 0.454136, 0.447574, 0.42561, 0.450668, 0.461924, 0.58069, 0.59917, 0.680603, 0.703578, 0.675549, 0.648219, 0.497853, 0.398279, 0.4292, 0.4292, 0.521092, 0.534167, 0.497853, 0.541878, 0.545602, 0.458154, 0.339168, 0.332115, 0.349426, 0.370445, 0.284882, 0.247041, 0.232838, 0.15284, 0.155435, 0.18812, 0.164327, 0.25406, 0.356642, 0.356642, 0.433034, 0.366687, 0.346032, 0.257454, 0.15284, 0.158265, 0.232838, 0.346032, 0.352862, 0.311707, 0.332115, 0.4292, 0.4292, 0.408655, 0.538167, 0.549308, 0.41194, 0.41194, 0.311707, 0.194234, 0.200174, 0.182256, 0.167087, 0.15284, 0.257454, 0.275179, 0.161087, 0.185198, 0.161087, 0.158265, 0.120615, 0.096677, 0.106997, 0.129801, 0.155435, 0.144935, 0.147574, 0.25406, 0.209395, 0.291804, 0.394753, 0.298791, 0.339168, 0.394753, 0.41194, 0.30533, 0.288399, 0.401658, 0.26085, 0.200174, 0.21291, 0.288399, 0.268042, 0.161087, 0.15008, 0.158265, 0.142424, 0.132295, 0.142424, 0.206376, 0.21291, 0.222385, 0.200174, 0.120615, 0.144935, 0.147574, 0.25406, 0.346032, 0.346032, 0.36309, 0.468512, 0.444081, 0.387226, 0.349426, 0.346032, 0.36309, 0.25031, 0.216401, 0.21291, 0.196879, 0.134866, 0.081712, 0.074921, 0.167087, 0.25406, 0.257454, 0.264545, 0.17593, 0.088832, 0.051831, 0.090864, 0.085092, 0.043307, 0.06184, 0.076542, 0.10481, 0.059222, 0.11371, 0.18812, 0.10481, 0.06184, 0.096677, 0.129801, 0.137348, 0.067594, 0.049374, 0.049374, 0.047319, 0.060549, 0.11371, 0.18812, 0.194234, 0.132295, 0.147574, 0.147574, 0.10481, 0.127496, 0.167087, 0.182256, 0.155435, 0.196879, 0.321458, 0.335645, 0.275179, 0.18812, 0.281712, 0.321458, 0.30533, 0.324872, 0.366687, 0.284882, 0.284882, 0.170161, 0.229226, 0.236433, 0.17593, 0.268042, 0.295083, 0.332115, 0.31487, 0.30533, 0.366687, 0.349426, 0.370445, 0.472492, 0.444081, 0.433034, 0.401658, 0.318242, 0.275179, 0.291804, 0.390993, 0.291804, 0.40511, 0.41194, 0.468512, 0.557691, 0.509769, 0.483068, 0.384043, 0.257454, 0.278302, 0.295083, 0.247041, 0.225814, 0.216401, 0.219301, 0.209395, 0.25031, 0.335645, 0.359901, 0.278302, 0.257454, 0.356642, 0.271506, 0.203355, 0.236433, 0.200174, 0.236433, 0.155435, 0.158265, 0.257454, 0.167087, 0.15284, 0.209395, 0.196879, 0.127496, 0.257454, 0.229226, 0.147574, 0.078022, 0.076542, 0.067594, 0.0704, 0.069024, 0.060549, 0.054297, 0.06312, 0.045352, 0.041405, 0.047319, 0.078022, 0.079919, 0.142424, 0.142424, 0.129801, 0.142424, 0.21291, 0.120615, 0.085092, 0.096677, 0.116183, 0.100716, 0.155435, 0.092881, 0.094817, 0.182256, 0.268042, 0.25031, 0.30533, 0.229226, 0.209395, 0.155435, 0.134866, 0.085092, 0.106997, 0.092881, 0.050641, 0.035586, 0.029376, 0.054297, 0.05306, 0.090864, 0.11371, 0.127496, 0.17593, 0.170161, 0.102787, 0.049374, 0.038042, 0.049374, 0.085092, 0.144935, 0.142424, 0.142424, 0.118441, 0.118441, 0.127496, 0.203355, 0.185198, 0.26085, 0.257454, 0.311707, 0.298791, 0.206376, 0.185198, 0.216401, 0.139895, 0.116183, 0.206376, 0.232838, 0.229226, 0.216401, 0.200174, 0.257454, 0.200174, 0.321458, 0.301917, 0.301917, 0.200174, 0.288399, 0.229226, 0.236433, 0.239899, 0.264545, 0.342579, 0.352862, 0.275179, 0.275179, 0.301917, 0.232838, 0.158265, 0.092881, 0.102787, 0.069024, 0.076542, 0.106997, 0.0704, 0.049374, 0.034884, 0.051831, 0.034884, 0.055536, 0.035586, 0.023963, 0.013437], '')</t>
  </si>
  <si>
    <t>[47, 50, 51, 52, 53, 54, 55, 56, 57, 496, 497, 498, 499, 500, 501, 506, 507, 509, 510, 540, 541, 682, 683]</t>
  </si>
  <si>
    <t xml:space="preserve">F5RXG7|F5RXG7_9ENTR GNAT family acetyltransferase OS=Enterobacter hormaechei ATCC 49162 </t>
  </si>
  <si>
    <t>([0.134866, 0.132295, 0.161087, 0.098513, 0.147574, 0.098513, 0.066181, 0.088832, 0.050641, 0.064632, 0.03976, 0.03976, 0.028695, 0.050641, 0.060549, 0.038042, 0.031287, 0.054297, 0.06312, 0.073402, 0.034884, 0.035586, 0.046336, 0.048328, 0.086953, 0.044297, 0.076542, 0.074921, 0.079919, 0.129801, 0.079919, 0.15284, 0.200174, 0.291804, 0.196879, 0.11371, 0.173081, 0.206376, 0.129801, 0.129801, 0.06312, 0.127496, 0.122885, 0.125101, 0.127496, 0.071867, 0.132295, 0.139895, 0.206376, 0.116183, 0.092881, 0.158265, 0.17593, 0.170161, 0.144935, 0.144935, 0.125101, 0.078022, 0.042364, 0.06312, 0.06312, 0.111485, 0.11371, 0.18812, 0.173081, 0.185198, 0.182256, 0.137348, 0.127496, 0.064632, 0.066181, 0.102787, 0.078022, 0.06312, 0.032677, 0.036378, 0.030003, 0.067594, 0.109221, 0.088832, 0.06184, 0.05306, 0.033407, 0.033407, 0.018106, 0.011669, 0.009401, 0.010221, 0.013265, 0.013265, 0.024393, 0.042364, 0.038858, 0.048328, 0.051831, 0.090864, 0.067594, 0.109221, 0.094817, 0.094817, 0.111485, 0.139895, 0.139895, 0.164327, 0.164327, 0.243554, 0.264545, 0.185198, 0.21291, 0.191378, 0.18812, 0.120615, 0.132295, 0.111485, 0.132295, 0.125101, 0.073402, 0.090864, 0.064632, 0.078022, 0.083462, 0.15284, 0.206376, 0.15284, 0.196879, 0.132295, 0.137348, 0.161087, 0.18812, 0.144935, 0.073402, 0.042364, 0.074921, 0.066181, 0.045352, 0.037156, 0.018787, 0.018787, 0.011903, 0.018787, 0.016528, 0.009977, 0.009977, 0.009483, 0.008624, 0.006142, 0.005683, 0.005992, 0.005932, 0.005734, 0.008156, 0.014315, 0.023534, 0.024826, 0.029376, 0.033407, 0.026892, 0.032017, 0.026892, 0.024393, 0.014783, 0.009728, 0.011518, 0.007877, 0.006894, 0.008002, 0.009294, 0.011518, 0.008723, 0.008156, 0.010131, 0.006894, 0.004835, 0.00359, 0.002366], '')</t>
  </si>
  <si>
    <t xml:space="preserve">F5RXG8|F5RXG8_9ENTR Dehydrogenase OS=Enterobacter hormaechei ATCC 49162 </t>
  </si>
  <si>
    <t>([0.538167, 0.63748, 0.666105, 0.73685, 0.795062, 0.648219, 0.613573, 0.666105, 0.703578, 0.745909, 0.771762, 0.775545, 0.733139, 0.759478, 0.759478, 0.648219, 0.59508, 0.575842, 0.59508, 0.648219, 0.613573, 0.771762, 0.618285, 0.657645, 0.63748, 0.608892, 0.728858, 0.791621, 0.775545, 0.754692, 0.604312, 0.483068, 0.521092, 0.557691, 0.517562, 0.509769, 0.509769, 0.509769, 0.505461, 0.472492, 0.5017, 0.480142, 0.370445, 0.377384, 0.352862, 0.332115, 0.318242, 0.339168, 0.31487, 0.30533, 0.222385, 0.30533, 0.387226, 0.359901, 0.298791, 0.271506, 0.196879, 0.239899, 0.185198, 0.161087, 0.170161, 0.196879, 0.222385, 0.264545, 0.359901, 0.288399, 0.26085, 0.185198, 0.170161, 0.10481, 0.064632, 0.127496, 0.144935, 0.161087, 0.209395, 0.268042, 0.311707, 0.36309, 0.359901, 0.447574, 0.414856, 0.328603, 0.278302, 0.200174, 0.155435, 0.155435, 0.182256, 0.229226, 0.308712, 0.311707, 0.390993, 0.440853, 0.346032, 0.291804, 0.185198, 0.194234, 0.191378, 0.191378, 0.144935, 0.170161, 0.120615, 0.18812, 0.264545, 0.191378, 0.191378, 0.284882, 0.278302, 0.225814, 0.147574, 0.167087, 0.158265, 0.137348, 0.11371, 0.132295, 0.173081, 0.170161, 0.142424, 0.142424, 0.078022, 0.142424, 0.085092, 0.076542, 0.043307, 0.046336, 0.094817, 0.122885, 0.109221, 0.106997, 0.17593, 0.247041, 0.144935, 0.096677, 0.132295, 0.185198, 0.139895, 0.134866, 0.222385, 0.15008, 0.158265, 0.239899, 0.194234, 0.295083, 0.278302, 0.359901, 0.318242, 0.31487, 0.247041, 0.243554, 0.25031, 0.25031, 0.179055, 0.185198, 0.229226, 0.239899, 0.15284, 0.164327, 0.092881, 0.088832, 0.137348, 0.11371, 0.092881, 0.069024, 0.06184, 0.118441, 0.064632, 0.083462, 0.090864, 0.161087, 0.139895, 0.092881, 0.050641, 0.045352, 0.085092, 0.10481, 0.088832, 0.15284, 0.158265, 0.243554, 0.203355, 0.125101, 0.142424, 0.194234, 0.271506, 0.236433, 0.158265, 0.161087, 0.109221, 0.106997, 0.06184, 0.06184, 0.096677, 0.158265, 0.225814, 0.18812, 0.111485, 0.116183, 0.079919, 0.100716, 0.050641, 0.06312, 0.11371, 0.116183, 0.058088, 0.048328, 0.06184, 0.106997, 0.10481, 0.147574, 0.161087, 0.247041, 0.275179, 0.18812, 0.185198, 0.137348, 0.173081, 0.229226, 0.161087, 0.191378, 0.25031, 0.352862, 0.380708, 0.298791, 0.229226, 0.311707, 0.374039, 0.288399, 0.288399, 0.36309, 0.359901, 0.328603, 0.324872, 0.332115, 0.450668, 0.454136, 0.521092, 0.5017, 0.465241, 0.545602, 0.58069, 0.42561, 0.4292, 0.414856, 0.529623, 0.626927, 0.666105, 0.517562, 0.622677, 0.622677, 0.666105, 0.675549, 0.680603, 0.720929, 0.618285, 0.604312, 0.490133, 0.465241, 0.5017, 0.490133, 0.390993, 0.332115, 0.36309, 0.268042, 0.219301, 0.200174, 0.216401, 0.167087, 0.158265, 0.155435, 0.090864, 0.06312, 0.06184, 0.060549, 0.051831, 0.054297, 0.030003, 0.028107, 0.032677, 0.031287, 0.050641, 0.088832, 0.132295, 0.194234, 0.229226, 0.185198, 0.164327, 0.122885, 0.122885, 0.179055, 0.15284, 0.229226, 0.239899, 0.206376, 0.167087, 0.118441], '')</t>
  </si>
  <si>
    <t>[0, 1, 2, 3, 4, 5, 6, 7, 8, 9, 10, 11, 12, 13, 14, 15, 16, 17, 18, 19, 20, 21, 22, 23, 24, 25, 26, 27, 28, 29, 30, 32, 33, 34, 35, 36, 37, 38, 40, 234, 235, 237, 238, 242, 243, 244, 245, 246, 247, 248, 249, 250, 251, 252, 253, 256]</t>
  </si>
  <si>
    <t xml:space="preserve">F5RXG9|F5RXG9_9ENTR Methyl parathion hydrolase OS=Enterobacter hormaechei ATCC 49162 </t>
  </si>
  <si>
    <t>([0.384043, 0.239899, 0.209395, 0.10481, 0.142424, 0.098513, 0.122885, 0.144935, 0.096677, 0.096677, 0.064632, 0.081712, 0.076542, 0.078022, 0.03976, 0.035586, 0.06312, 0.060549, 0.071867, 0.038858, 0.018106, 0.009401, 0.017447, 0.018106, 0.0198, 0.020165, 0.025316, 0.017447, 0.014783, 0.023963, 0.019109, 0.042364, 0.045352, 0.045352, 0.050641, 0.058088, 0.054297, 0.058088, 0.06312, 0.081712, 0.125101, 0.21291, 0.229226, 0.209395, 0.17593, 0.278302, 0.200174, 0.232838, 0.321458, 0.36309, 0.271506, 0.275179, 0.247041, 0.206376, 0.11371, 0.173081, 0.257454, 0.26085, 0.25031, 0.173081, 0.236433, 0.247041, 0.257454, 0.264545, 0.257454, 0.301917, 0.203355, 0.18812, 0.194234, 0.18812, 0.18812, 0.284882, 0.321458, 0.339168, 0.387226, 0.401658, 0.408655, 0.36309, 0.275179, 0.18812, 0.225814, 0.191378, 0.194234, 0.102787, 0.17593, 0.142424, 0.179055, 0.298791, 0.31487, 0.328603, 0.291804, 0.284882, 0.191378, 0.236433, 0.185198, 0.094817, 0.098513, 0.051831, 0.05306, 0.05306, 0.11371, 0.134866, 0.142424, 0.129801, 0.142424, 0.083462, 0.066181, 0.064632, 0.05306, 0.081712, 0.071867, 0.086953, 0.094817, 0.098513, 0.046336, 0.056825, 0.134866, 0.206376, 0.291804, 0.321458, 0.41194, 0.387226, 0.308712, 0.216401, 0.239899, 0.328603, 0.332115, 0.374039, 0.36309, 0.374039, 0.374039, 0.295083, 0.30533, 0.324872, 0.422041, 0.553315, 0.461924, 0.42561, 0.440853, 0.359901, 0.284882, 0.203355, 0.196879, 0.284882, 0.339168, 0.328603, 0.324872, 0.418646, 0.454136, 0.422041, 0.408655, 0.408655, 0.41194, 0.339168, 0.301917, 0.298791, 0.288399, 0.384043, 0.390993, 0.311707, 0.291804, 0.370445, 0.461924, 0.42561, 0.436924, 0.398279, 0.301917, 0.239899, 0.229226, 0.219301, 0.281712, 0.291804, 0.209395, 0.298791, 0.26085, 0.170161, 0.090864, 0.098513, 0.098513, 0.10481, 0.164327, 0.278302, 0.268042, 0.257454, 0.284882, 0.271506, 0.25031, 0.349426, 0.4292, 0.444081, 0.359901, 0.225814, 0.222385, 0.239899, 0.196879, 0.30533, 0.401658, 0.51388, 0.41194, 0.398279, 0.41194, 0.311707, 0.216401, 0.232838, 0.209395, 0.21291, 0.206376, 0.229226, 0.21291, 0.203355, 0.111485, 0.17593, 0.275179, 0.268042, 0.352862, 0.398279, 0.31487, 0.239899, 0.268042, 0.349426, 0.271506, 0.232838, 0.321458, 0.401658, 0.324872, 0.36309, 0.390993, 0.398279, 0.468512, 0.476583, 0.505461, 0.63748, 0.63748, 0.59508, 0.468512, 0.36309, 0.342579, 0.342579, 0.444081, 0.408655, 0.401658, 0.490133, 0.51388, 0.505461, 0.458154, 0.529623, 0.41194, 0.318242, 0.318242, 0.321458, 0.239899, 0.142424, 0.144935, 0.10481, 0.102787, 0.158265, 0.17593, 0.191378, 0.167087, 0.17593, 0.18812, 0.219301, 0.232838, 0.158265, 0.164327, 0.134866, 0.116183, 0.127496, 0.185198, 0.200174, 0.200174, 0.295083, 0.384043, 0.380708, 0.414856, 0.414856, 0.450668, 0.454136, 0.444081, 0.585406, 0.517562, 0.468512, 0.335645, 0.291804, 0.370445, 0.264545, 0.281712, 0.30533, 0.408655, 0.390993, 0.387226, 0.298791, 0.206376, 0.170161, 0.147574, 0.196879, 0.229226, 0.15284, 0.232838, 0.137348, 0.147574, 0.170161, 0.127496, 0.216401, 0.161087, 0.106997, 0.161087, 0.21291, 0.216401, 0.222385, 0.236433, 0.239899, 0.31487, 0.30533, 0.30533, 0.247041, 0.158265, 0.179055, 0.191378, 0.170161, 0.179055, 0.161087, 0.173081, 0.257454, 0.271506, 0.328603, 0.387226, 0.398279, 0.384043, 0.36309, 0.311707, 0.275179, 0.219301, 0.182256, 0.278302, 0.288399, 0.414856], '')</t>
  </si>
  <si>
    <t>[135, 197, 230, 231, 232, 233, 242, 243, 245, 279, 280]</t>
  </si>
  <si>
    <t xml:space="preserve">F5RXH0|F5RXH0_9ENTR Als operon regulatory protein AlsR OS=Enterobacter hormaechei ATCC 49162 </t>
  </si>
  <si>
    <t>([0.014783, 0.01204, 0.013613, 0.022667, 0.037156, 0.024393, 0.037156, 0.038858, 0.055536, 0.0704, 0.071867, 0.073402, 0.076542, 0.15284, 0.088832, 0.161087, 0.158265, 0.129801, 0.127496, 0.257454, 0.318242, 0.30533, 0.377384, 0.418646, 0.414856, 0.298791, 0.394753, 0.390993, 0.339168, 0.342579, 0.352862, 0.390993, 0.335645, 0.318242, 0.243554, 0.295083, 0.194234, 0.132295, 0.158265, 0.15284, 0.102787, 0.134866, 0.21291, 0.216401, 0.132295, 0.129801, 0.137348, 0.139895, 0.161087, 0.21291, 0.196879, 0.203355, 0.170161, 0.15008, 0.092881, 0.139895, 0.173081, 0.225814, 0.342579, 0.271506, 0.232838, 0.17593, 0.100716, 0.078022, 0.079919, 0.144935, 0.147574, 0.196879, 0.11371, 0.05306, 0.0704, 0.058088, 0.05306, 0.069024, 0.142424, 0.18812, 0.191378, 0.18812, 0.236433, 0.239899, 0.31487, 0.275179, 0.288399, 0.390993, 0.339168, 0.332115, 0.257454, 0.179055, 0.206376, 0.301917, 0.359901, 0.25031, 0.173081, 0.182256, 0.173081, 0.167087, 0.127496, 0.15008, 0.127496, 0.094817, 0.05306, 0.05306, 0.049374, 0.050641, 0.047319, 0.094817, 0.094817, 0.073402, 0.137348, 0.118441, 0.066181, 0.083462, 0.088832, 0.167087, 0.129801, 0.106997, 0.109221, 0.17593, 0.155435, 0.127496, 0.158265, 0.243554, 0.164327, 0.155435, 0.229226, 0.191378, 0.120615, 0.125101, 0.209395, 0.191378, 0.229226, 0.236433, 0.243554, 0.257454, 0.225814, 0.167087, 0.120615, 0.118441, 0.096677, 0.109221, 0.096677, 0.11371, 0.064632, 0.06184, 0.132295, 0.144935, 0.185198, 0.170161, 0.170161, 0.167087, 0.158265, 0.17593, 0.15284, 0.144935, 0.21291, 0.268042, 0.36309, 0.42561, 0.352862, 0.298791, 0.229226, 0.225814, 0.225814, 0.311707, 0.408655, 0.377384, 0.356642, 0.25031, 0.30533, 0.295083, 0.295083, 0.26085, 0.196879, 0.225814, 0.225814, 0.142424, 0.10481, 0.102787, 0.081712, 0.122885, 0.21291, 0.264545, 0.352862, 0.216401, 0.132295, 0.10481, 0.059222, 0.060549, 0.11371, 0.161087, 0.179055, 0.179055, 0.173081, 0.203355, 0.203355, 0.21291, 0.311707, 0.25031, 0.147574, 0.129801, 0.142424, 0.10481, 0.059222, 0.060549, 0.111485, 0.161087, 0.191378, 0.182256, 0.18812, 0.200174, 0.18812, 0.116183, 0.074921, 0.100716, 0.109221, 0.147574, 0.137348, 0.144935, 0.161087, 0.301917, 0.40511, 0.31487, 0.25031, 0.321458, 0.229226, 0.164327, 0.194234, 0.164327, 0.257454, 0.144935, 0.120615, 0.060549, 0.076542, 0.094817, 0.050641, 0.056825, 0.056825, 0.054297, 0.03976, 0.06184, 0.040537, 0.021816, 0.020876, 0.024393, 0.027463, 0.05306, 0.05306, 0.034068, 0.023963, 0.016257, 0.034068, 0.019401, 0.020522, 0.026892, 0.034068, 0.033407, 0.028107, 0.03976, 0.038858, 0.055536, 0.031287, 0.03976, 0.042364, 0.044297, 0.041405, 0.037156, 0.034068, 0.028107, 0.023963, 0.042364, 0.064632, 0.067594, 0.078022, 0.076542, 0.069024, 0.066181, 0.066181, 0.050641, 0.044297, 0.024826, 0.013613, 0.023963, 0.023087, 0.041405, 0.051831, 0.0704, 0.05306, 0.040537, 0.067594, 0.116183, 0.088832, 0.066181, 0.035586, 0.05306], '')</t>
  </si>
  <si>
    <t xml:space="preserve">F5RXH1|F5RXH1_9ENTR 3-octaprenyl-4-hydroxybenzoate carboxy-lyase OS=Enterobacter hormaechei ATCC 49162 </t>
  </si>
  <si>
    <t>([0.494003, 0.36309, 0.422041, 0.335645, 0.264545, 0.298791, 0.332115, 0.370445, 0.41194, 0.4292, 0.458154, 0.40511, 0.31487, 0.318242, 0.31487, 0.401658, 0.401658, 0.414856, 0.4292, 0.440853, 0.465241, 0.505461, 0.58069, 0.58069, 0.575842, 0.642678, 0.63748, 0.549308, 0.440853, 0.42561, 0.433034, 0.335645, 0.4292, 0.480142, 0.465241, 0.454136, 0.461924, 0.387226, 0.356642, 0.422041, 0.436924, 0.414856, 0.40511, 0.342579, 0.328603, 0.433034, 0.4292, 0.394753, 0.422041, 0.408655, 0.418646, 0.380708, 0.380708, 0.374039, 0.401658, 0.311707, 0.339168, 0.346032, 0.408655, 0.41194, 0.324872, 0.222385, 0.161087, 0.158265, 0.206376, 0.209395, 0.161087, 0.185198, 0.216401, 0.271506, 0.374039, 0.335645, 0.335645, 0.342579, 0.271506, 0.194234, 0.284882, 0.173081, 0.17593, 0.200174, 0.200174, 0.301917, 0.298791, 0.328603, 0.324872, 0.36309, 0.295083, 0.324872, 0.339168, 0.311707, 0.225814, 0.222385, 0.26085, 0.318242, 0.308712, 0.356642, 0.465241, 0.398279, 0.422041, 0.335645, 0.335645, 0.308712, 0.298791, 0.390993, 0.390993, 0.422041, 0.332115, 0.41194, 0.433034, 0.433034, 0.394753, 0.352862, 0.264545, 0.222385, 0.21291, 0.311707, 0.366687, 0.352862, 0.311707, 0.390993, 0.374039, 0.346032, 0.370445, 0.281712, 0.191378, 0.243554, 0.185198, 0.291804, 0.284882, 0.275179, 0.268042, 0.359901, 0.377384, 0.490133, 0.486429, 0.468512, 0.480142, 0.342579, 0.222385, 0.239899, 0.15008, 0.222385, 0.147574, 0.10481, 0.10481, 0.137348, 0.118441, 0.15284, 0.15284, 0.164327, 0.167087, 0.137348, 0.116183, 0.120615, 0.116183, 0.15008, 0.102787, 0.092881, 0.100716, 0.179055, 0.264545, 0.264545, 0.17593, 0.18812, 0.26085, 0.36309, 0.390993, 0.41194, 0.414856, 0.30533, 0.284882, 0.236433, 0.170161, 0.111485, 0.15008, 0.122885, 0.111485, 0.161087, 0.155435, 0.161087, 0.17593, 0.125101, 0.111485, 0.179055, 0.236433, 0.216401, 0.170161, 0.194234, 0.196879, 0.15284, 0.229226, 0.219301, 0.281712, 0.30533, 0.41194, 0.370445, 0.408655, 0.318242, 0.332115, 0.295083, 0.384043, 0.281712, 0.366687, 0.5017, 0.476583, 0.394753, 0.311707, 0.25406, 0.232838, 0.185198, 0.139895, 0.073402, 0.088832, 0.06184, 0.120615, 0.109221, 0.167087, 0.185198, 0.170161, 0.161087, 0.118441, 0.125101, 0.206376, 0.127496, 0.111485, 0.088832, 0.125101, 0.200174, 0.257454, 0.182256, 0.206376, 0.301917, 0.377384, 0.387226, 0.349426, 0.342579, 0.25031, 0.179055, 0.161087, 0.257454, 0.191378, 0.25406, 0.182256, 0.173081, 0.268042, 0.26085, 0.298791, 0.243554, 0.21291, 0.239899, 0.291804, 0.311707, 0.216401, 0.167087, 0.086953, 0.144935, 0.129801, 0.21291, 0.200174, 0.127496, 0.147574, 0.206376, 0.170161, 0.232838, 0.161087, 0.158265, 0.182256, 0.219301, 0.311707, 0.352862, 0.36309, 0.40511, 0.394753, 0.483068, 0.59917, 0.685117, 0.608892, 0.653063, 0.653063, 0.626927, 0.771762, 0.733139, 0.618285, 0.608892, 0.608892, 0.724957, 0.661982, 0.653063, 0.671169, 0.661982, 0.538167, 0.562014, 0.468512, 0.366687, 0.359901, 0.278302, 0.298791, 0.301917, 0.203355, 0.194234, 0.25406, 0.219301, 0.229226, 0.324872, 0.370445, 0.281712, 0.182256, 0.216401, 0.21291, 0.122885, 0.081712, 0.132295, 0.134866, 0.191378, 0.298791, 0.324872, 0.40511, 0.418646, 0.461924, 0.450668, 0.41194, 0.447574, 0.366687, 0.394753, 0.394753, 0.444081, 0.509769, 0.618285, 0.494003, 0.486429, 0.59917, 0.657645, 0.562014, 0.549308, 0.575842, 0.517562, 0.40511, 0.4292, 0.422041, 0.31487, 0.321458, 0.359901, 0.370445, 0.390993, 0.275179, 0.239899, 0.225814, 0.26085, 0.232838, 0.321458, 0.324872, 0.31487, 0.332115, 0.30533, 0.209395, 0.194234, 0.164327, 0.173081, 0.15284, 0.109221, 0.17593, 0.243554, 0.232838, 0.232838, 0.324872, 0.408655, 0.450668, 0.461924, 0.458154, 0.486429, 0.494003, 0.494003, 0.505461, 0.483068, 0.562014, 0.557691, 0.465241, 0.505461, 0.5017, 0.461924, 0.538167, 0.440853, 0.447574, 0.465241, 0.370445, 0.335645, 0.346032, 0.25031, 0.158265, 0.102787, 0.069024, 0.069024, 0.076542, 0.076542, 0.060549, 0.076542, 0.074921, 0.066181, 0.085092, 0.132295, 0.161087, 0.170161, 0.179055, 0.120615, 0.06312, 0.086953, 0.073402, 0.0704, 0.120615, 0.182256, 0.219301, 0.298791, 0.288399, 0.284882, 0.209395, 0.271506, 0.179055, 0.26085, 0.359901, 0.264545, 0.298791, 0.284882, 0.194234, 0.271506, 0.349426, 0.436924, 0.476583, 0.42561, 0.433034, 0.458154, 0.458154, 0.509769, 0.465241, 0.494003, 0.490133, 0.458154, 0.458154, 0.585406, 0.575842, 0.480142, 0.575842, 0.541878, 0.549308, 0.666105, 0.557691, 0.557691, 0.480142, 0.461924, 0.557691, 0.454136, 0.321458, 0.339168, 0.26085, 0.291804, 0.196879, 0.216401, 0.219301, 0.200174, 0.11371, 0.111485, 0.170161, 0.170161, 0.096677, 0.102787, 0.096677, 0.132295, 0.15284, 0.127496, 0.109221, 0.118441, 0.127496, 0.222385, 0.236433, 0.30533, 0.332115, 0.298791, 0.236433, 0.356642, 0.398279, 0.398279, 0.30533, 0.298791, 0.291804, 0.374039, 0.328603, 0.311707, 0.31487, 0.25031, 0.356642, 0.380708, 0.321458, 0.398279, 0.342579], '')</t>
  </si>
  <si>
    <t>[21, 22, 23, 24, 25, 26, 27, 203, 274, 275, 276, 277, 278, 279, 280, 281, 282, 283, 284, 285, 286, 287, 288, 289, 290, 291, 326, 327, 330, 331, 332, 333, 334, 335, 372, 374, 375, 377, 378, 380, 431, 437, 438, 440, 441, 442, 443, 444, 445, 448]</t>
  </si>
  <si>
    <t xml:space="preserve">F5RXH2|F5RXH2_9ENTR DUF2132 domain-containing protein OS=Enterobacter hormaechei ATCC 49162 </t>
  </si>
  <si>
    <t>([0.494003, 0.529623, 0.458154, 0.490133, 0.408655, 0.444081, 0.422041, 0.465241, 0.422041, 0.454136, 0.450668, 0.41194, 0.359901, 0.359901, 0.352862, 0.342579, 0.349426, 0.236433, 0.243554, 0.225814, 0.225814, 0.229226, 0.239899, 0.284882, 0.206376, 0.275179, 0.194234, 0.236433, 0.164327, 0.129801, 0.116183, 0.127496, 0.18812, 0.26085, 0.278302, 0.229226, 0.31487, 0.308712, 0.408655, 0.324872, 0.31487, 0.291804, 0.219301, 0.203355, 0.203355, 0.281712, 0.311707, 0.284882, 0.25031, 0.30533, 0.380708, 0.398279, 0.346032, 0.352862, 0.30533, 0.239899, 0.21291, 0.15284, 0.161087, 0.161087, 0.161087, 0.161087, 0.257454, 0.328603, 0.339168, 0.356642, 0.356642, 0.335645, 0.458154, 0.483068, 0.5017, 0.557691, 0.525368, 0.476583, 0.476583, 0.529623, 0.490133, 0.59508, 0.699094, 0.685117, 0.680603, 0.775545, 0.805026, 0.791621, 0.784345, 0.771762, 0.750527, 0.741537, 0.716283, 0.680603, 0.657645, 0.622677, 0.541878, 0.557691, 0.771762], '')</t>
  </si>
  <si>
    <t>[1, 70, 71, 72, 75, 77, 78, 79, 80, 81, 82, 83, 84, 85, 86, 87, 88, 89, 90, 91, 92, 93, 94]</t>
  </si>
  <si>
    <t xml:space="preserve">F5RXH3|F5RXH3_9ENTR YngK protein OS=Enterobacter hormaechei ATCC 49162 </t>
  </si>
  <si>
    <t>([0.440853, 0.335645, 0.374039, 0.298791, 0.295083, 0.225814, 0.173081, 0.132295, 0.111485, 0.132295, 0.106997, 0.122885, 0.134866, 0.134866, 0.15008, 0.232838, 0.229226, 0.222385, 0.155435, 0.111485, 0.129801, 0.21291, 0.21291, 0.239899, 0.31487, 0.31487, 0.387226, 0.497853, 0.51388, 0.59917, 0.618285, 0.716283, 0.728858, 0.750527, 0.784345, 0.707965, 0.666105, 0.671169, 0.562014, 0.541878, 0.521092, 0.490133, 0.461924, 0.480142, 0.444081, 0.440853, 0.387226, 0.398279, 0.271506, 0.359901, 0.380708, 0.31487, 0.308712, 0.291804, 0.222385, 0.206376, 0.236433, 0.239899, 0.232838, 0.291804, 0.394753, 0.483068, 0.51388, 0.422041, 0.461924, 0.476583, 0.486429, 0.59014, 0.58069, 0.675549, 0.541878, 0.509769, 0.59508, 0.59917, 0.509769, 0.59508, 0.58069, 0.490133, 0.486429, 0.505461, 0.454136, 0.447574, 0.352862, 0.36309, 0.450668, 0.414856, 0.30533, 0.194234, 0.194234, 0.144935, 0.164327, 0.257454, 0.264545, 0.25031, 0.25406, 0.30533, 0.219301, 0.137348, 0.179055, 0.17593, 0.161087, 0.155435, 0.100716, 0.182256, 0.100716, 0.096677, 0.142424, 0.232838, 0.26085, 0.25406, 0.31487, 0.318242, 0.21291, 0.21291, 0.225814, 0.236433, 0.288399, 0.366687, 0.370445, 0.40511, 0.436924, 0.359901, 0.450668, 0.42561, 0.36309, 0.384043, 0.398279, 0.401658, 0.374039, 0.444081, 0.433034, 0.422041, 0.42561, 0.465241, 0.454136, 0.380708, 0.359901, 0.308712, 0.206376, 0.191378, 0.194234, 0.194234, 0.182256, 0.170161, 0.209395, 0.236433, 0.31487, 0.31487, 0.30533, 0.321458, 0.356642, 0.356642, 0.36309, 0.281712, 0.298791, 0.281712, 0.264545, 0.284882, 0.30533, 0.40511, 0.51388, 0.494003, 0.384043, 0.468512, 0.505461, 0.570702, 0.570702, 0.497853, 0.390993, 0.328603, 0.346032, 0.311707, 0.342579, 0.356642, 0.332115, 0.275179, 0.295083, 0.374039, 0.356642, 0.366687, 0.374039, 0.374039, 0.275179, 0.295083, 0.219301, 0.203355, 0.229226, 0.239899, 0.222385, 0.339168, 0.41194, 0.342579, 0.342579, 0.328603, 0.219301, 0.243554, 0.324872, 0.342579, 0.284882, 0.236433, 0.191378, 0.194234, 0.15284, 0.194234, 0.264545, 0.335645, 0.239899, 0.243554, 0.185198, 0.268042, 0.247041, 0.182256, 0.247041, 0.158265, 0.158265, 0.257454, 0.247041, 0.15008, 0.083462, 0.120615, 0.170161, 0.209395, 0.219301, 0.278302, 0.328603, 0.342579, 0.268042, 0.366687, 0.349426, 0.380708, 0.271506, 0.268042, 0.216401, 0.200174, 0.295083, 0.194234, 0.191378, 0.284882, 0.394753, 0.374039, 0.346032, 0.328603, 0.318242, 0.271506, 0.278302, 0.18812, 0.161087, 0.222385, 0.206376, 0.206376, 0.232838, 0.346032, 0.352862, 0.377384, 0.301917, 0.247041, 0.346032, 0.278302, 0.26085, 0.25031, 0.328603, 0.271506, 0.268042, 0.284882, 0.284882, 0.268042, 0.387226, 0.40511, 0.349426, 0.366687, 0.247041, 0.25031, 0.182256, 0.167087, 0.271506, 0.324872, 0.390993, 0.318242, 0.288399, 0.284882, 0.30533, 0.321458, 0.401658, 0.301917, 0.301917, 0.352862, 0.335645, 0.31487, 0.298791, 0.374039, 0.36309, 0.465241, 0.465241, 0.5017, 0.476583, 0.422041, 0.359901, 0.366687, 0.440853, 0.538167, 0.450668, 0.41194, 0.433034, 0.440853, 0.545602, 0.525368, 0.394753, 0.359901, 0.370445, 0.384043, 0.377384, 0.295083, 0.222385, 0.229226, 0.17593, 0.134866, 0.134866, 0.236433, 0.236433, 0.155435, 0.100716, 0.096677, 0.132295, 0.067594, 0.056825, 0.056825, 0.06312, 0.100716, 0.122885, 0.109221, 0.059222, 0.06184, 0.069024, 0.069024, 0.066181, 0.109221, 0.098513, 0.064632, 0.046336, 0.046336, 0.051831, 0.06184, 0.106997, 0.106997, 0.185198, 0.206376, 0.216401, 0.200174, 0.15284, 0.111485, 0.0704, 0.122885, 0.069024, 0.085092, 0.085092, 0.048328, 0.048328, 0.060549, 0.109221, 0.109221, 0.118441, 0.158265, 0.203355, 0.219301, 0.203355, 0.225814, 0.239899, 0.15008, 0.155435, 0.173081, 0.264545, 0.349426, 0.349426, 0.374039, 0.4292, 0.525368, 0.534167, 0.529623, 0.59917, 0.613573, 0.541878, 0.525368, 0.440853, 0.465241, 0.461924, 0.447574, 0.335645, 0.352862, 0.461924, 0.394753, 0.450668, 0.440853, 0.440853, 0.349426, 0.328603, 0.196879, 0.179055, 0.268042, 0.284882, 0.203355, 0.125101, 0.200174, 0.196879, 0.298791, 0.295083, 0.284882, 0.295083, 0.390993, 0.332115, 0.26085, 0.332115, 0.25031, 0.173081, 0.161087, 0.243554, 0.31487, 0.321458, 0.332115, 0.31487, 0.281712, 0.352862, 0.4292, 0.390993, 0.359901, 0.295083, 0.25031, 0.206376, 0.15284, 0.100716], '')</t>
  </si>
  <si>
    <t>[28, 29, 30, 31, 32, 33, 34, 35, 36, 37, 38, 39, 40, 62, 67, 68, 69, 70, 71, 72, 73, 74, 75, 76, 79, 160, 164, 165, 166, 293, 299, 304, 305, 375, 376, 377, 378, 379, 380, 381]</t>
  </si>
  <si>
    <t xml:space="preserve">F5RXH5|F5RXH5_9ENTR Sigma-70 family RNA polymerase sigma factor OS=Enterobacter hormaechei ATCC 49162 </t>
  </si>
  <si>
    <t>([0.374039, 0.268042, 0.30533, 0.30533, 0.225814, 0.278302, 0.275179, 0.236433, 0.25031, 0.25031, 0.26085, 0.209395, 0.206376, 0.209395, 0.125101, 0.069024, 0.074921, 0.074921, 0.06184, 0.066181, 0.092881, 0.096677, 0.139895, 0.15284, 0.185198, 0.194234, 0.200174, 0.236433, 0.21291, 0.158265, 0.18812, 0.216401, 0.232838, 0.25406, 0.182256, 0.288399, 0.298791, 0.281712, 0.271506, 0.219301, 0.225814, 0.25406, 0.352862, 0.298791, 0.301917, 0.295083, 0.298791, 0.26085, 0.222385, 0.209395, 0.209395, 0.120615, 0.102787, 0.129801, 0.106997, 0.170161, 0.173081, 0.26085, 0.26085, 0.191378, 0.271506, 0.239899, 0.209395, 0.173081, 0.222385, 0.200174, 0.191378, 0.268042, 0.222385, 0.247041, 0.26085, 0.366687, 0.472492, 0.398279, 0.346032, 0.377384, 0.36309, 0.36309, 0.36309, 0.40511, 0.505461, 0.384043, 0.4292, 0.468512, 0.486429, 0.51388, 0.433034, 0.401658, 0.401658, 0.480142, 0.401658, 0.377384, 0.349426, 0.281712, 0.398279, 0.486429, 0.486429, 0.549308, 0.553315, 0.549308, 0.549308, 0.444081, 0.472492, 0.450668, 0.408655, 0.324872, 0.236433, 0.219301, 0.257454, 0.257454, 0.17593, 0.25031, 0.359901, 0.335645, 0.324872, 0.291804, 0.301917, 0.216401, 0.216401, 0.236433, 0.257454, 0.25031, 0.318242, 0.414856, 0.335645, 0.264545, 0.352862, 0.418646, 0.541878, 0.541878, 0.414856, 0.51388, 0.51388, 0.418646, 0.440853, 0.490133, 0.480142, 0.398279, 0.40511, 0.349426, 0.328603, 0.311707, 0.318242, 0.335645, 0.332115, 0.394753, 0.433034, 0.42561, 0.414856, 0.332115, 0.247041, 0.349426, 0.321458, 0.30533, 0.394753, 0.380708, 0.390993, 0.339168, 0.390993, 0.36309, 0.318242, 0.291804, 0.275179, 0.25406, 0.182256, 0.158265, 0.17593, 0.161087, 0.098513, 0.125101, 0.161087, 0.164327, 0.173081, 0.18812, 0.203355, 0.17593, 0.161087, 0.15284, 0.185198, 0.167087, 0.257454, 0.318242, 0.30533, 0.268042, 0.243554], '')</t>
  </si>
  <si>
    <t>[80, 85, 97, 98, 99, 100, 128, 129, 131, 132]</t>
  </si>
  <si>
    <t xml:space="preserve">F5RXH6|F5RXH6_9ENTR Uncharacterized protein OS=Enterobacter hormaechei ATCC 49162 </t>
  </si>
  <si>
    <t>([0.349426, 0.380708, 0.414856, 0.440853, 0.311707, 0.339168, 0.366687, 0.387226, 0.41194, 0.440853, 0.454136, 0.529623, 0.529623, 0.41194, 0.472492, 0.370445, 0.42561, 0.394753, 0.324872, 0.222385, 0.129801, 0.086953, 0.056825, 0.030611, 0.030611, 0.033407, 0.0198, 0.013613, 0.010926, 0.010926, 0.007555, 0.00558, 0.00558, 0.005086, 0.005223, 0.004899, 0.007177, 0.006567, 0.005503, 0.005223, 0.006894, 0.007877, 0.010221, 0.01227, 0.012491, 0.012491, 0.011518, 0.010672, 0.016257, 0.017797, 0.011106, 0.017797, 0.019109, 0.011518, 0.009096, 0.009096, 0.013265, 0.011342, 0.009015, 0.009015, 0.008409, 0.008409, 0.01078, 0.007555, 0.008409, 0.00777, 0.00777, 0.013821, 0.023963, 0.017447, 0.011518, 0.018415, 0.015694, 0.025762, 0.045352, 0.079919, 0.106997, 0.109221, 0.116183, 0.200174, 0.185198, 0.25031, 0.26085, 0.216401, 0.30533, 0.339168, 0.461924, 0.480142, 0.447574, 0.458154, 0.472492, 0.476583, 0.380708, 0.4292, 0.440853, 0.444081, 0.440853, 0.458154, 0.454136, 0.328603, 0.311707, 0.414856, 0.461924, 0.450668, 0.5017, 0.440853, 0.40511, 0.291804, 0.278302, 0.284882, 0.271506, 0.298791, 0.414856, 0.525368, 0.51388, 0.490133, 0.497853, 0.505461, 0.553315, 0.517562, 0.622677, 0.632174, 0.59508, 0.63748, 0.653063, 0.608892, 0.707965, 0.699094, 0.827927, 0.819762, 0.812494, 0.812494, 0.812494, 0.801317, 0.775545, 0.759478, 0.76285], '')</t>
  </si>
  <si>
    <t>[11, 12, 104, 113, 114, 117, 118, 119, 120, 121, 122, 123, 124, 125, 126, 127, 128, 129, 130, 131, 132, 133, 134, 135, 136]</t>
  </si>
  <si>
    <t xml:space="preserve">F5RXH7|F5RXH7_9ENTR Methyl-accepting chemotaxis protein OS=Enterobacter hormaechei ATCC 49162 </t>
  </si>
  <si>
    <t>([0.011106, 0.006988, 0.009187, 0.007315, 0.006194, 0.004736, 0.003821, 0.003177, 0.003109, 0.003431, 0.00407, 0.003461, 0.002606, 0.003671, 0.00359, 0.00283, 0.002881, 0.00225, 0.002211, 0.002194, 0.00292, 0.003804, 0.005734, 0.006078, 0.008156, 0.008075, 0.014075, 0.030611, 0.040537, 0.073402, 0.094817, 0.109221, 0.106997, 0.191378, 0.125101, 0.081712, 0.071867, 0.0704, 0.064632, 0.06312, 0.125101, 0.147574, 0.081712, 0.083462, 0.078022, 0.078022, 0.142424, 0.137348, 0.0704, 0.116183, 0.064632, 0.066181, 0.034884, 0.050641, 0.05306, 0.046336, 0.045352, 0.083462, 0.066181, 0.078022, 0.158265, 0.120615, 0.098513, 0.18812, 0.142424, 0.142424, 0.158265, 0.15008, 0.142424, 0.194234, 0.191378, 0.179055, 0.144935, 0.209395, 0.182256, 0.164327, 0.275179, 0.31487, 0.219301, 0.268042, 0.349426, 0.291804, 0.342579, 0.339168, 0.288399, 0.196879, 0.18812, 0.142424, 0.067594, 0.051831, 0.049374, 0.047319, 0.10481, 0.132295, 0.071867, 0.134866, 0.144935, 0.144935, 0.139895, 0.25406, 0.15284, 0.094817, 0.094817, 0.067594, 0.036378, 0.049374, 0.120615, 0.098513, 0.067594, 0.15008, 0.200174, 0.15284, 0.161087, 0.15008, 0.15008, 0.243554, 0.132295, 0.098513, 0.106997, 0.078022, 0.034068, 0.05306, 0.0704, 0.073402, 0.074921, 0.109221, 0.111485, 0.109221, 0.086953, 0.155435, 0.15284, 0.067594, 0.132295, 0.10481, 0.054297, 0.027463, 0.033407, 0.038858, 0.030611, 0.025316, 0.048328, 0.051831, 0.071867, 0.090864, 0.118441, 0.083462, 0.116183, 0.059222, 0.033407, 0.030611, 0.034068, 0.034884, 0.048328, 0.024826, 0.030611, 0.034068, 0.069024, 0.059222, 0.094817, 0.085092, 0.0704, 0.066181, 0.120615, 0.06312, 0.069024, 0.071867, 0.139895, 0.10481, 0.179055, 0.25406, 0.359901, 0.225814, 0.15284, 0.216401, 0.308712, 0.216401, 0.219301, 0.129801, 0.067594, 0.055536, 0.064632, 0.041405, 0.034068, 0.020876, 0.020876, 0.01078, 0.00777, 0.005932, 0.005249, 0.003997, 0.0028, 0.002482, 0.00283, 0.003555, 0.002688, 0.002117, 0.002482, 0.00316, 0.004208, 0.004483, 0.003963, 0.003512, 0.004315, 0.00515, 0.00515, 0.007091, 0.007877, 0.009096, 0.01227, 0.0198, 0.038042, 0.049374, 0.06312, 0.102787, 0.056825, 0.079919, 0.144935, 0.173081, 0.173081, 0.10481, 0.170161, 0.170161, 0.31487, 0.278302, 0.278302, 0.281712, 0.264545, 0.356642, 0.401658, 0.398279, 0.377384, 0.380708, 0.472492, 0.370445, 0.377384, 0.494003, 0.440853, 0.394753, 0.394753, 0.394753, 0.454136, 0.458154, 0.541878, 0.468512, 0.553315, 0.517562, 0.56648, 0.472492, 0.384043, 0.370445, 0.377384, 0.288399, 0.275179, 0.26085, 0.291804, 0.281712, 0.281712, 0.332115, 0.36309, 0.377384, 0.384043, 0.349426, 0.335645, 0.342579, 0.346032, 0.308712, 0.311707, 0.359901, 0.349426, 0.401658, 0.401658, 0.390993, 0.497853, 0.40511, 0.41194, 0.390993, 0.352862, 0.342579, 0.377384, 0.384043, 0.390993, 0.390993, 0.468512, 0.433034, 0.418646, 0.422041, 0.374039, 0.374039, 0.36309, 0.461924, 0.468512, 0.444081, 0.444081, 0.40511, 0.521092, 0.525368, 0.541878, 0.58069, 0.549308, 0.549308, 0.472492, 0.4292, 0.436924, 0.444081, 0.480142, 0.494003, 0.541878, 0.56648, 0.458154, 0.458154, 0.422041, 0.450668, 0.476583, 0.401658, 0.366687, 0.356642, 0.352862, 0.401658, 0.339168, 0.36309, 0.370445, 0.40511, 0.454136, 0.444081, 0.4292, 0.444081, 0.40511, 0.328603, 0.394753, 0.494003, 0.509769, 0.472492, 0.387226, 0.41194, 0.494003, 0.534167, 0.541878, 0.529623, 0.468512, 0.505461, 0.505461, 0.505461, 0.538167, 0.509769, 0.509769, 0.418646, 0.422041, 0.461924, 0.436924, 0.440853, 0.433034, 0.349426, 0.332115, 0.42561, 0.40511, 0.321458, 0.318242, 0.216401, 0.21291, 0.301917, 0.339168, 0.26085, 0.17593, 0.155435, 0.102787, 0.106997, 0.147574, 0.11371, 0.071867, 0.132295, 0.109221, 0.094817, 0.137348, 0.179055, 0.167087, 0.173081, 0.25031, 0.275179, 0.370445, 0.366687, 0.268042, 0.229226, 0.247041, 0.257454, 0.257454, 0.332115, 0.339168, 0.301917, 0.335645, 0.40511, 0.308712, 0.308712, 0.335645, 0.324872, 0.352862, 0.328603, 0.257454, 0.225814, 0.200174, 0.194234, 0.21291, 0.219301, 0.264545, 0.324872, 0.311707, 0.257454, 0.229226, 0.21291, 0.275179, 0.203355, 0.196879, 0.271506, 0.229226, 0.225814, 0.225814, 0.225814, 0.225814, 0.308712, 0.257454, 0.219301, 0.236433, 0.222385, 0.30533, 0.288399, 0.308712, 0.318242, 0.31487, 0.36309, 0.359901, 0.278302, 0.26085, 0.26085, 0.26085, 0.26085, 0.275179, 0.278302, 0.209395, 0.25031, 0.236433, 0.232838, 0.278302, 0.284882, 0.281712, 0.196879, 0.196879, 0.122885, 0.15008, 0.222385, 0.222385, 0.247041, 0.328603, 0.41194, 0.418646, 0.418646, 0.401658, 0.387226, 0.390993, 0.390993, 0.377384, 0.370445, 0.422041, 0.374039, 0.36309, 0.380708, 0.447574, 0.472492, 0.553315, 0.509769, 0.521092, 0.497853, 0.476583, 0.490133, 0.465241, 0.433034, 0.356642, 0.377384, 0.377384, 0.377384, 0.447574, 0.414856, 0.387226, 0.390993, 0.433034, 0.398279, 0.380708, 0.324872, 0.321458, 0.339168, 0.408655, 0.370445, 0.370445, 0.370445, 0.281712, 0.308712, 0.332115, 0.408655, 0.390993, 0.390993, 0.390993, 0.301917, 0.328603, 0.281712, 0.346032, 0.346032, 0.380708, 0.356642, 0.414856, 0.377384, 0.332115, 0.308712, 0.318242, 0.288399, 0.25406, 0.339168, 0.30533, 0.264545], '')</t>
  </si>
  <si>
    <t>[242, 244, 245, 246, 294, 295, 296, 297, 298, 299, 306, 307, 330, 335, 336, 337, 339, 340, 341, 342, 343, 344, 466, 467, 468]</t>
  </si>
  <si>
    <t xml:space="preserve">F5RXH8|F5RXH8_9ENTR Sucrose operon repressor OS=Enterobacter hormaechei ATCC 49162 </t>
  </si>
  <si>
    <t>([0.480142, 0.359901, 0.352862, 0.342579, 0.268042, 0.264545, 0.291804, 0.247041, 0.275179, 0.298791, 0.291804, 0.324872, 0.301917, 0.298791, 0.216401, 0.164327, 0.106997, 0.161087, 0.155435, 0.232838, 0.232838, 0.225814, 0.318242, 0.26085, 0.288399, 0.301917, 0.298791, 0.311707, 0.384043, 0.390993, 0.394753, 0.436924, 0.433034, 0.394753, 0.318242, 0.370445, 0.342579, 0.390993, 0.377384, 0.394753, 0.401658, 0.414856, 0.332115, 0.324872, 0.440853, 0.436924, 0.408655, 0.450668, 0.408655, 0.398279, 0.390993, 0.308712, 0.295083, 0.301917, 0.377384, 0.458154, 0.483068, 0.59917, 0.648219, 0.529623, 0.51388, 0.418646, 0.346032, 0.36309, 0.390993, 0.374039, 0.284882, 0.377384, 0.380708, 0.328603, 0.324872, 0.219301, 0.271506, 0.209395, 0.118441, 0.109221, 0.11371, 0.125101, 0.071867, 0.076542, 0.132295, 0.083462, 0.086953, 0.125101, 0.18812, 0.137348, 0.127496, 0.147574, 0.15008, 0.088832, 0.092881, 0.054297, 0.10481, 0.079919, 0.116183, 0.209395, 0.222385, 0.229226, 0.247041, 0.328603, 0.321458, 0.332115, 0.422041, 0.4292, 0.366687, 0.284882, 0.328603, 0.342579, 0.380708, 0.308712, 0.359901, 0.433034, 0.538167, 0.465241, 0.557691, 0.562014, 0.465241, 0.36309, 0.288399, 0.232838, 0.229226, 0.222385, 0.179055, 0.11371, 0.173081, 0.243554, 0.281712, 0.278302, 0.185198, 0.219301, 0.278302, 0.222385, 0.225814, 0.232838, 0.308712, 0.219301, 0.247041, 0.26085, 0.281712, 0.268042, 0.185198, 0.196879, 0.196879, 0.225814, 0.271506, 0.268042, 0.268042, 0.291804, 0.278302, 0.281712, 0.301917, 0.222385, 0.239899, 0.164327, 0.158265, 0.158265, 0.229226, 0.127496, 0.182256, 0.271506, 0.356642, 0.433034, 0.42561, 0.346032, 0.281712, 0.281712, 0.284882, 0.185198, 0.158265, 0.158265, 0.239899, 0.209395, 0.321458, 0.398279, 0.5017, 0.377384, 0.281712, 0.17593, 0.185198, 0.179055, 0.15284, 0.155435, 0.209395, 0.200174, 0.196879, 0.26085, 0.324872, 0.31487, 0.40511, 0.450668, 0.454136, 0.359901, 0.380708, 0.349426, 0.225814, 0.203355, 0.324872, 0.41194, 0.440853, 0.525368, 0.538167, 0.5017, 0.505461, 0.401658, 0.422041, 0.414856, 0.414856, 0.414856, 0.42561, 0.31487, 0.21291, 0.137348, 0.203355, 0.18812, 0.196879, 0.219301, 0.219301, 0.239899, 0.236433, 0.318242, 0.321458, 0.222385, 0.271506, 0.219301, 0.185198, 0.147574, 0.239899, 0.167087, 0.088832, 0.067594, 0.129801, 0.134866, 0.21291, 0.21291, 0.239899, 0.26085, 0.346032, 0.321458, 0.209395, 0.122885, 0.127496, 0.106997, 0.15008, 0.085092, 0.106997, 0.127496, 0.094817, 0.092881, 0.15008, 0.161087, 0.122885, 0.122885, 0.120615, 0.096677, 0.100716, 0.088832, 0.071867, 0.079919, 0.058088, 0.058088, 0.120615, 0.116183, 0.142424, 0.100716, 0.155435, 0.096677, 0.132295, 0.196879, 0.102787, 0.106997, 0.161087, 0.232838, 0.158265, 0.164327, 0.122885, 0.127496, 0.116183, 0.071867, 0.069024, 0.066181, 0.129801, 0.083462, 0.088832, 0.085092, 0.098513, 0.098513, 0.164327, 0.194234, 0.206376, 0.308712, 0.308712, 0.216401, 0.191378, 0.167087, 0.243554, 0.247041, 0.142424, 0.15008, 0.15008, 0.088832, 0.144935, 0.120615, 0.106997, 0.059222, 0.06184, 0.092881, 0.102787, 0.098513, 0.111485, 0.11371, 0.137348, 0.074921, 0.132295, 0.15284, 0.25406, 0.173081, 0.26085, 0.335645, 0.332115, 0.328603, 0.42561, 0.422041, 0.422041, 0.408655, 0.5017, 0.450668, 0.422041, 0.40511, 0.384043, 0.332115, 0.291804, 0.225814, 0.311707, 0.264545, 0.232838, 0.200174, 0.298791, 0.239899], '')</t>
  </si>
  <si>
    <t>[57, 58, 59, 60, 112, 114, 115, 174, 199, 200, 201, 202, 324]</t>
  </si>
  <si>
    <t xml:space="preserve">F5RXI1|F5RXI1_9ENTR Sucrose porin OS=Enterobacter hormaechei ATCC 49162 </t>
  </si>
  <si>
    <t>([0.125101, 0.167087, 0.173081, 0.129801, 0.137348, 0.170161, 0.203355, 0.236433, 0.268042, 0.232838, 0.17593, 0.173081, 0.25406, 0.26085, 0.278302, 0.243554, 0.243554, 0.318242, 0.268042, 0.342579, 0.342579, 0.42561, 0.359901, 0.359901, 0.40511, 0.36309, 0.380708, 0.387226, 0.390993, 0.321458, 0.387226, 0.497853, 0.494003, 0.505461, 0.505461, 0.497853, 0.497853, 0.5017, 0.436924, 0.490133, 0.490133, 0.51388, 0.509769, 0.562014, 0.59917, 0.59917, 0.657645, 0.657645, 0.653063, 0.63748, 0.728858, 0.728858, 0.716283, 0.666105, 0.56648, 0.538167, 0.505461, 0.541878, 0.541878, 0.608892, 0.604312, 0.59014, 0.604312, 0.59917, 0.63748, 0.642678, 0.642678, 0.604312, 0.549308, 0.549308, 0.562014, 0.557691, 0.553315, 0.517562, 0.517562, 0.608892, 0.666105, 0.690604, 0.648219, 0.653063, 0.661982, 0.699094, 0.690604, 0.685117, 0.557691, 0.575842, 0.465241, 0.505461, 0.570702, 0.5017, 0.465241, 0.465241, 0.461924, 0.461924, 0.414856, 0.41194, 0.366687, 0.359901, 0.377384, 0.377384, 0.342579, 0.339168, 0.332115, 0.332115, 0.324872, 0.41194, 0.398279, 0.534167, 0.4292, 0.36309, 0.444081, 0.51388, 0.486429, 0.490133, 0.509769, 0.59508, 0.690604, 0.728858, 0.680603, 0.56648, 0.604312, 0.632174, 0.545602, 0.545602, 0.56648, 0.59917, 0.570702, 0.58069, 0.529623, 0.529623, 0.549308, 0.570702, 0.447574, 0.480142, 0.422041, 0.422041, 0.4292, 0.418646, 0.4292, 0.450668, 0.454136, 0.468512, 0.465241, 0.541878, 0.51388, 0.497853, 0.480142, 0.5017, 0.390993, 0.380708, 0.440853, 0.461924, 0.370445, 0.414856, 0.408655, 0.465241, 0.461924, 0.444081, 0.454136, 0.359901, 0.370445, 0.450668, 0.339168, 0.339168, 0.311707, 0.342579, 0.339168, 0.332115, 0.342579, 0.36309, 0.384043, 0.328603, 0.359901, 0.450668, 0.447574, 0.335645, 0.308712, 0.311707, 0.247041, 0.243554, 0.335645, 0.25031, 0.278302, 0.377384, 0.278302, 0.30533, 0.298791, 0.278302, 0.209395, 0.196879, 0.271506, 0.257454, 0.335645, 0.239899, 0.144935, 0.147574, 0.236433, 0.257454, 0.236433, 0.216401, 0.222385, 0.21291, 0.295083, 0.275179, 0.173081, 0.278302, 0.200174, 0.203355, 0.15008, 0.15008, 0.161087, 0.158265, 0.167087, 0.125101, 0.158265, 0.15008, 0.116183, 0.098513, 0.102787, 0.10481, 0.179055, 0.170161, 0.170161, 0.122885, 0.069024, 0.127496, 0.088832, 0.132295, 0.073402, 0.134866, 0.196879, 0.194234, 0.132295, 0.129801, 0.170161, 0.229226, 0.222385, 0.291804, 0.243554, 0.164327, 0.161087, 0.161087, 0.170161, 0.094817, 0.129801, 0.194234, 0.206376, 0.281712, 0.30533, 0.318242, 0.31487, 0.318242, 0.328603, 0.346032, 0.36309, 0.377384, 0.281712, 0.30533, 0.229226, 0.301917, 0.342579, 0.356642, 0.352862, 0.236433, 0.31487, 0.31487, 0.352862, 0.275179, 0.275179, 0.209395, 0.247041, 0.182256, 0.170161, 0.158265, 0.139895, 0.125101, 0.100716, 0.158265, 0.236433, 0.328603, 0.339168, 0.390993, 0.377384, 0.377384, 0.494003, 0.521092, 0.534167, 0.494003, 0.570702, 0.59014, 0.541878, 0.59508, 0.680603, 0.699094, 0.661982, 0.728858, 0.745909, 0.795062, 0.798249, 0.716283, 0.703578, 0.653063, 0.538167, 0.472492, 0.476583, 0.384043, 0.390993, 0.390993, 0.41194, 0.401658, 0.26085, 0.257454, 0.26085, 0.179055, 0.173081, 0.219301, 0.243554, 0.229226, 0.191378, 0.18812, 0.247041, 0.219301, 0.17593, 0.182256, 0.161087, 0.161087, 0.236433, 0.232838, 0.155435, 0.139895, 0.120615, 0.225814, 0.25406, 0.25031, 0.328603, 0.243554, 0.219301, 0.219301, 0.232838, 0.26085, 0.236433, 0.164327, 0.127496, 0.185198, 0.278302, 0.328603, 0.342579, 0.342579, 0.247041, 0.324872, 0.219301, 0.219301, 0.200174, 0.173081, 0.17593, 0.129801, 0.200174, 0.232838, 0.164327, 0.15284, 0.155435, 0.179055, 0.155435, 0.225814, 0.15284, 0.118441, 0.164327, 0.132295, 0.092881, 0.10481, 0.085092, 0.170161, 0.191378, 0.191378, 0.271506, 0.281712, 0.342579, 0.25031, 0.167087, 0.236433, 0.236433, 0.243554, 0.239899, 0.247041, 0.264545, 0.25406, 0.222385, 0.194234, 0.15008, 0.209395, 0.288399, 0.31487, 0.219301, 0.147574, 0.147574, 0.167087, 0.116183, 0.118441, 0.196879, 0.264545, 0.161087, 0.137348, 0.079919, 0.069024, 0.059222, 0.058088, 0.106997, 0.142424, 0.078022, 0.137348, 0.071867, 0.051831, 0.055536, 0.054297, 0.088832, 0.109221, 0.109221, 0.15284, 0.085092, 0.074921, 0.074921, 0.142424, 0.179055, 0.225814, 0.196879, 0.321458, 0.30533, 0.295083, 0.219301, 0.219301, 0.200174, 0.209395, 0.26085, 0.147574, 0.194234, 0.225814, 0.200174, 0.116183, 0.111485, 0.161087, 0.167087, 0.15284, 0.098513, 0.092881, 0.118441, 0.086953, 0.038858, 0.036378, 0.037156, 0.076542, 0.15008, 0.096677, 0.15284, 0.094817, 0.096677, 0.096677, 0.081712, 0.043307, 0.054297, 0.059222, 0.038042, 0.035586, 0.035586, 0.059222, 0.033407, 0.033407, 0.074921, 0.083462, 0.071867, 0.0704, 0.06184, 0.056825, 0.081712, 0.03976, 0.067594, 0.125101, 0.142424, 0.139895, 0.127496, 0.17593, 0.142424, 0.232838, 0.243554, 0.271506, 0.17593, 0.271506, 0.15284, 0.144935, 0.173081, 0.21291, 0.173081, 0.182256, 0.179055, 0.125101, 0.125101, 0.10481, 0.088832, 0.074921, 0.056825, 0.111485, 0.076542, 0.074921, 0.051831, 0.033407, 0.017447], '')</t>
  </si>
  <si>
    <t>[33, 34, 37, 41, 42, 43, 44, 45, 46, 47, 48, 49, 50, 51, 52, 53, 54, 55, 56, 57, 58, 59, 60, 61, 62, 63, 64, 65, 66, 67, 68, 69, 70, 71, 72, 73, 74, 75, 76, 77, 78, 79, 80, 81, 82, 83, 84, 85, 87, 88, 89, 107, 111, 114, 115, 116, 117, 118, 119, 120, 121, 122, 123, 124, 125, 126, 127, 128, 129, 130, 131, 143, 144, 147, 285, 286, 288, 289, 290, 291, 292, 293, 294, 295, 296, 297, 298, 299, 300, 301, 302]</t>
  </si>
  <si>
    <t>(44</t>
  </si>
  <si>
    <t xml:space="preserve">F5RXI2|F5RXI2_9ENTR Fructokinase OS=Enterobacter hormaechei ATCC 49162 </t>
  </si>
  <si>
    <t>([0.074921, 0.055536, 0.088832, 0.058088, 0.040537, 0.076542, 0.106997, 0.134866, 0.17593, 0.203355, 0.222385, 0.179055, 0.106997, 0.098513, 0.106997, 0.200174, 0.26085, 0.339168, 0.30533, 0.332115, 0.332115, 0.40511, 0.401658, 0.366687, 0.380708, 0.465241, 0.339168, 0.308712, 0.298791, 0.200174, 0.200174, 0.209395, 0.284882, 0.36309, 0.342579, 0.30533, 0.185198, 0.18812, 0.182256, 0.15008, 0.127496, 0.155435, 0.155435, 0.247041, 0.167087, 0.225814, 0.219301, 0.196879, 0.191378, 0.21291, 0.288399, 0.291804, 0.203355, 0.225814, 0.239899, 0.284882, 0.387226, 0.408655, 0.414856, 0.4292, 0.517562, 0.505461, 0.408655, 0.390993, 0.275179, 0.394753, 0.422041, 0.444081, 0.557691, 0.59508, 0.58069, 0.585406, 0.585406, 0.613573, 0.509769, 0.4292, 0.418646, 0.335645, 0.41194, 0.408655, 0.41194, 0.394753, 0.418646, 0.497853, 0.517562, 0.483068, 0.483068, 0.335645, 0.291804, 0.229226, 0.229226, 0.25406, 0.25406, 0.219301, 0.291804, 0.275179, 0.229226, 0.147574, 0.232838, 0.144935, 0.120615, 0.120615, 0.071867, 0.079919, 0.102787, 0.049374, 0.096677, 0.076542, 0.147574, 0.18812, 0.164327, 0.109221, 0.090864, 0.060549, 0.041405, 0.038858, 0.038042, 0.064632, 0.064632, 0.059222, 0.086953, 0.11371, 0.129801, 0.194234, 0.158265, 0.132295, 0.200174, 0.209395, 0.142424, 0.142424, 0.111485, 0.155435, 0.225814, 0.200174, 0.185198, 0.264545, 0.275179, 0.335645, 0.366687, 0.454136, 0.349426, 0.31487, 0.298791, 0.161087, 0.170161, 0.206376, 0.219301, 0.164327, 0.15284, 0.225814, 0.236433, 0.182256, 0.134866, 0.137348, 0.164327, 0.26085, 0.203355, 0.21291, 0.161087, 0.15284, 0.15008, 0.164327, 0.144935, 0.164327, 0.26085, 0.222385, 0.125101, 0.100716, 0.094817, 0.081712, 0.10481, 0.064632, 0.0704, 0.118441, 0.067594, 0.06184, 0.035586, 0.06184, 0.06312, 0.06184, 0.064632, 0.031287, 0.032017, 0.058088, 0.049374, 0.055536, 0.054297, 0.096677, 0.076542, 0.134866, 0.17593, 0.167087, 0.15008, 0.182256, 0.161087, 0.164327, 0.137348, 0.18812, 0.17593, 0.090864, 0.173081, 0.147574, 0.247041, 0.25031, 0.182256, 0.118441, 0.076542, 0.096677, 0.094817, 0.137348, 0.134866, 0.134866, 0.134866, 0.15008, 0.179055, 0.179055, 0.179055, 0.219301, 0.247041, 0.236433, 0.342579, 0.229226, 0.268042, 0.271506, 0.257454, 0.352862, 0.40511, 0.468512, 0.497853, 0.422041, 0.447574, 0.346032, 0.26085, 0.271506, 0.346032, 0.346032, 0.374039, 0.433034, 0.422041, 0.408655, 0.380708, 0.264545, 0.284882, 0.25031, 0.243554, 0.26085, 0.158265, 0.102787, 0.102787, 0.050641, 0.06312, 0.055536, 0.109221, 0.15284, 0.164327, 0.132295, 0.127496, 0.079919, 0.094817, 0.109221, 0.0704, 0.047319, 0.096677, 0.086953, 0.085092, 0.088832, 0.142424, 0.125101, 0.21291, 0.18812, 0.191378, 0.18812, 0.194234, 0.191378, 0.164327, 0.142424, 0.167087, 0.144935, 0.179055, 0.18812, 0.144935, 0.132295, 0.243554, 0.15284, 0.229226, 0.268042, 0.288399, 0.209395, 0.288399, 0.268042, 0.275179, 0.346032, 0.359901, 0.324872, 0.284882, 0.301917, 0.275179, 0.236433], '')</t>
  </si>
  <si>
    <t>[60, 61, 68, 69, 70, 71, 72, 73, 74, 84]</t>
  </si>
  <si>
    <t xml:space="preserve">F5RXI3|F5RXI3_9ENTR BLUF domain/cyclic diguanylate phosphodiesterase OS=Enterobacter hormaechei ATCC 49162 </t>
  </si>
  <si>
    <t>([0.031287, 0.049374, 0.028695, 0.046336, 0.037156, 0.055536, 0.073402, 0.073402, 0.074921, 0.051831, 0.066181, 0.066181, 0.066181, 0.041405, 0.044297, 0.078022, 0.111485, 0.173081, 0.102787, 0.100716, 0.106997, 0.179055, 0.191378, 0.284882, 0.278302, 0.243554, 0.232838, 0.232838, 0.17593, 0.132295, 0.132295, 0.132295, 0.155435, 0.232838, 0.301917, 0.295083, 0.219301, 0.173081, 0.182256, 0.18812, 0.122885, 0.125101, 0.122885, 0.11371, 0.122885, 0.129801, 0.206376, 0.15284, 0.10481, 0.15284, 0.155435, 0.137348, 0.15008, 0.155435, 0.092881, 0.090864, 0.0704, 0.11371, 0.18812, 0.179055, 0.268042, 0.356642, 0.339168, 0.275179, 0.200174, 0.200174, 0.125101, 0.102787, 0.147574, 0.216401, 0.164327, 0.243554, 0.387226, 0.370445, 0.36309, 0.454136, 0.346032, 0.390993, 0.394753, 0.311707, 0.318242, 0.284882, 0.194234, 0.127496, 0.098513, 0.155435, 0.086953, 0.15284, 0.127496, 0.142424, 0.137348, 0.247041, 0.239899, 0.179055, 0.127496, 0.079919, 0.067594, 0.129801, 0.081712, 0.044297, 0.0704, 0.040537, 0.049374, 0.081712, 0.083462, 0.170161, 0.158265, 0.158265, 0.092881, 0.144935, 0.129801, 0.137348, 0.122885, 0.122885, 0.100716, 0.079919, 0.125101, 0.078022, 0.045352, 0.074921, 0.127496, 0.064632, 0.06312, 0.067594, 0.0704, 0.11371, 0.085092, 0.071867, 0.078022, 0.155435, 0.17593, 0.15284, 0.137348, 0.137348, 0.083462, 0.134866, 0.26085, 0.278302, 0.380708, 0.36309, 0.359901, 0.268042, 0.374039, 0.497853, 0.51388, 0.505461, 0.480142, 0.545602, 0.450668, 0.529623, 0.509769, 0.476583, 0.418646, 0.42561, 0.328603, 0.335645, 0.288399, 0.26085, 0.257454, 0.295083, 0.335645, 0.335645, 0.30533, 0.278302, 0.167087, 0.158265, 0.18812, 0.139895, 0.069024, 0.15008, 0.173081, 0.155435, 0.170161, 0.25031, 0.239899, 0.232838, 0.311707, 0.335645, 0.247041, 0.257454, 0.194234, 0.179055, 0.102787, 0.18812, 0.216401, 0.318242, 0.324872, 0.295083, 0.387226, 0.480142, 0.490133, 0.480142, 0.486429, 0.356642, 0.247041, 0.25031, 0.339168, 0.257454, 0.275179, 0.359901, 0.36309, 0.401658, 0.398279, 0.398279, 0.41194, 0.335645, 0.335645, 0.232838, 0.25031, 0.25406, 0.25031, 0.194234, 0.106997, 0.106997, 0.106997, 0.164327, 0.10481, 0.088832, 0.15284, 0.134866, 0.083462, 0.073402, 0.03976, 0.0704, 0.120615, 0.118441, 0.167087, 0.096677, 0.134866, 0.079919, 0.081712, 0.050641, 0.034884, 0.079919, 0.06184, 0.118441, 0.083462, 0.090864, 0.116183, 0.0704, 0.088832, 0.144935, 0.120615, 0.132295, 0.142424, 0.078022, 0.043307, 0.028107, 0.049374, 0.06184, 0.05306, 0.047319, 0.078022, 0.132295, 0.109221, 0.076542, 0.079919, 0.158265, 0.243554, 0.236433, 0.239899, 0.132295, 0.076542, 0.102787, 0.102787, 0.096677, 0.18812, 0.284882, 0.374039, 0.339168, 0.243554, 0.332115, 0.339168, 0.232838, 0.239899, 0.247041, 0.222385, 0.229226, 0.194234, 0.15008, 0.085092, 0.127496, 0.203355, 0.203355, 0.185198, 0.222385, 0.232838, 0.21291, 0.139895, 0.129801, 0.088832, 0.125101, 0.073402, 0.076542, 0.155435, 0.076542, 0.073402, 0.139895, 0.132295, 0.076542, 0.078022, 0.134866, 0.078022, 0.073402, 0.073402, 0.040537, 0.05306, 0.046336, 0.023087, 0.037156, 0.044297, 0.086953, 0.102787, 0.102787, 0.094817, 0.048328, 0.10481, 0.102787, 0.116183, 0.064632, 0.073402, 0.086953, 0.092881, 0.094817, 0.098513, 0.096677, 0.161087, 0.155435, 0.185198, 0.291804, 0.291804, 0.229226, 0.139895, 0.092881, 0.155435, 0.155435, 0.158265, 0.088832, 0.088832, 0.05306, 0.06312, 0.10481, 0.11371, 0.059222, 0.116183, 0.066181, 0.120615, 0.0704, 0.044297, 0.030611, 0.034068, 0.033407, 0.023534, 0.045352, 0.0704, 0.076542, 0.085092, 0.155435, 0.15284, 0.100716, 0.085092, 0.0704, 0.074921, 0.067594, 0.100716, 0.092881, 0.094817, 0.086953, 0.142424, 0.11371, 0.139895, 0.129801, 0.066181, 0.064632, 0.029376, 0.024826, 0.023087, 0.025316, 0.013821, 0.013613, 0.021816, 0.038858, 0.044297, 0.040537, 0.043307, 0.030003, 0.028695, 0.028107, 0.035586, 0.034884, 0.067594, 0.034068, 0.032677, 0.051831, 0.076542, 0.127496, 0.129801, 0.109221, 0.06312, 0.111485, 0.194234, 0.142424, 0.102787], '')</t>
  </si>
  <si>
    <t>[144, 145, 147, 149, 150]</t>
  </si>
  <si>
    <t xml:space="preserve">F5RXI4|F5RXI4_9ENTR Lysophospholipase OS=Enterobacter hormaechei ATCC 49162 </t>
  </si>
  <si>
    <t>([0.048328, 0.024826, 0.022667, 0.024826, 0.016826, 0.018415, 0.025762, 0.036378, 0.023534, 0.024826, 0.023534, 0.020876, 0.014586, 0.013613, 0.013613, 0.008276, 0.009483, 0.006988, 0.007031, 0.005378, 0.005086, 0.004611, 0.004921, 0.005872, 0.00515, 0.004921, 0.004161, 0.00407, 0.004161, 0.005872, 0.006482, 0.008409, 0.00962, 0.009977, 0.009977, 0.016528, 0.015344, 0.023087, 0.042364, 0.032017, 0.060549, 0.086953, 0.11371, 0.182256, 0.137348, 0.196879, 0.229226, 0.335645, 0.352862, 0.236433, 0.232838, 0.25406, 0.194234, 0.225814, 0.194234, 0.164327, 0.134866, 0.142424, 0.092881, 0.0704, 0.142424, 0.15284, 0.196879, 0.161087, 0.083462, 0.054297, 0.059222, 0.076542, 0.03976, 0.038858, 0.06184, 0.064632, 0.036378, 0.048328, 0.038858, 0.088832, 0.0704, 0.090864, 0.185198, 0.219301, 0.271506, 0.268042, 0.257454, 0.268042, 0.209395, 0.324872, 0.450668, 0.335645, 0.264545, 0.356642, 0.356642, 0.384043, 0.278302, 0.281712, 0.167087, 0.222385, 0.216401, 0.295083, 0.170161, 0.147574, 0.200174, 0.194234, 0.164327, 0.170161, 0.15008, 0.229226, 0.116183, 0.076542, 0.085092, 0.116183, 0.134866, 0.106997, 0.106997, 0.17593, 0.271506, 0.380708, 0.356642, 0.324872, 0.257454, 0.31487, 0.236433, 0.142424, 0.137348, 0.164327, 0.094817, 0.098513, 0.109221, 0.203355, 0.298791, 0.288399, 0.339168, 0.247041, 0.281712, 0.284882, 0.200174, 0.15008, 0.092881, 0.102787, 0.066181, 0.106997, 0.15008, 0.225814, 0.308712, 0.18812, 0.132295, 0.170161, 0.11371, 0.069024, 0.083462, 0.0704, 0.076542, 0.090864, 0.132295, 0.134866, 0.132295, 0.209395, 0.203355, 0.31487, 0.298791, 0.366687, 0.268042, 0.278302, 0.288399, 0.216401, 0.352862, 0.311707, 0.36309, 0.398279, 0.356642, 0.247041, 0.209395, 0.264545, 0.243554, 0.25031, 0.167087, 0.142424, 0.090864, 0.116183, 0.109221, 0.088832, 0.11371, 0.182256, 0.109221, 0.10481, 0.15284, 0.15008, 0.264545, 0.161087, 0.216401, 0.236433, 0.321458, 0.268042, 0.232838, 0.222385, 0.129801, 0.196879, 0.247041, 0.31487, 0.311707, 0.26085, 0.21291, 0.17593, 0.134866, 0.21291, 0.120615, 0.098513, 0.050641, 0.051831, 0.073402, 0.035586, 0.069024, 0.054297, 0.111485, 0.179055, 0.111485, 0.194234, 0.200174, 0.209395, 0.222385, 0.232838, 0.170161, 0.185198, 0.139895, 0.11371, 0.106997, 0.21291, 0.200174, 0.18812, 0.17593, 0.144935, 0.229226, 0.18812, 0.120615, 0.083462, 0.074921, 0.06184, 0.049374, 0.048328, 0.019401, 0.015344, 0.014586, 0.015694, 0.026338, 0.036378, 0.036378, 0.022306, 0.022306, 0.024393, 0.022306, 0.018415, 0.027463, 0.021816, 0.021816, 0.023534, 0.017447, 0.018787, 0.020522, 0.023963, 0.028695, 0.0704, 0.043307, 0.048328, 0.102787, 0.043307, 0.054297, 0.048328, 0.094817, 0.074921, 0.042364, 0.109221, 0.085092, 0.094817, 0.092881, 0.090864, 0.164327, 0.26085, 0.239899, 0.236433, 0.164327, 0.083462, 0.076542, 0.144935, 0.109221, 0.051831, 0.102787, 0.11371, 0.206376, 0.11371, 0.127496, 0.236433, 0.219301, 0.222385, 0.209395, 0.257454, 0.295083, 0.291804, 0.196879, 0.206376, 0.324872, 0.321458, 0.440853, 0.465241, 0.390993, 0.339168, 0.398279, 0.278302, 0.271506, 0.25406, 0.284882, 0.225814, 0.236433, 0.219301, 0.298791, 0.222385, 0.203355, 0.206376, 0.21291, 0.264545, 0.18812, 0.122885, 0.196879, 0.17593, 0.094817, 0.069024, 0.127496, 0.161087, 0.18812, 0.203355, 0.179055, 0.26085, 0.30533, 0.284882, 0.308712, 0.222385, 0.229226, 0.173081, 0.088832, 0.094817, 0.066181, 0.11371, 0.17593, 0.144935, 0.144935, 0.216401, 0.216401, 0.203355, 0.216401, 0.222385, 0.109221, 0.129801, 0.116183, 0.094817, 0.094817, 0.043307, 0.074921, 0.094817, 0.096677, 0.155435, 0.15284, 0.167087, 0.098513, 0.106997, 0.139895, 0.116183, 0.118441, 0.216401, 0.216401, 0.120615, 0.179055, 0.222385, 0.229226, 0.155435, 0.129801, 0.137348, 0.243554, 0.209395, 0.236433, 0.324872, 0.366687, 0.352862, 0.321458, 0.418646, 0.349426, 0.271506, 0.275179, 0.275179, 0.278302, 0.281712, 0.401658, 0.374039, 0.444081, 0.436924, 0.538167, 0.63748, 0.653063, 0.626927, 0.58069, 0.545602, 0.545602, 0.444081, 0.436924, 0.486429, 0.468512, 0.414856, 0.509769, 0.557691, 0.585406, 0.5017, 0.40511, 0.374039, 0.324872, 0.318242, 0.321458, 0.25406, 0.21291, 0.127496, 0.15008, 0.116183, 0.158265, 0.158265, 0.243554, 0.257454, 0.335645, 0.26085, 0.264545, 0.239899, 0.229226, 0.209395, 0.298791, 0.40511, 0.342579, 0.418646, 0.436924, 0.436924, 0.408655, 0.444081, 0.444081, 0.414856, 0.450668, 0.42561, 0.401658, 0.308712, 0.268042, 0.185198, 0.155435, 0.236433, 0.25031, 0.25406, 0.25031, 0.173081, 0.106997, 0.147574, 0.111485, 0.10481, 0.100716, 0.17593, 0.15008, 0.158265, 0.129801, 0.194234, 0.155435, 0.158265, 0.229226, 0.271506, 0.370445, 0.380708, 0.295083, 0.291804, 0.206376, 0.173081, 0.239899, 0.318242, 0.321458, 0.301917, 0.31487, 0.31487, 0.30533, 0.25406, 0.328603, 0.387226, 0.384043, 0.408655, 0.384043, 0.36309, 0.321458, 0.26085, 0.370445, 0.468512, 0.422041, 0.545602, 0.618285], '')</t>
  </si>
  <si>
    <t>[392, 393, 394, 395, 396, 397, 398, 404, 405, 406, 407, 489, 490]</t>
  </si>
  <si>
    <t xml:space="preserve">F5RXI5|F5RXI5_9ENTR RpiR family transcriptional regulator OS=Enterobacter hormaechei ATCC 49162 </t>
  </si>
  <si>
    <t>([0.414856, 0.468512, 0.458154, 0.486429, 0.359901, 0.380708, 0.414856, 0.342579, 0.370445, 0.42561, 0.440853, 0.476583, 0.472492, 0.465241, 0.401658, 0.346032, 0.335645, 0.288399, 0.335645, 0.26085, 0.243554, 0.328603, 0.257454, 0.284882, 0.288399, 0.30533, 0.342579, 0.225814, 0.318242, 0.318242, 0.26085, 0.275179, 0.257454, 0.196879, 0.182256, 0.164327, 0.164327, 0.167087, 0.26085, 0.291804, 0.36309, 0.390993, 0.295083, 0.36309, 0.288399, 0.284882, 0.366687, 0.222385, 0.25031, 0.236433, 0.232838, 0.17593, 0.170161, 0.106997, 0.15284, 0.185198, 0.179055, 0.209395, 0.216401, 0.194234, 0.18812, 0.191378, 0.182256, 0.185198, 0.182256, 0.257454, 0.281712, 0.288399, 0.40511, 0.525368, 0.408655, 0.414856, 0.41194, 0.422041, 0.534167, 0.534167, 0.42561, 0.525368, 0.509769, 0.384043, 0.408655, 0.418646, 0.42561, 0.440853, 0.56648, 0.468512, 0.454136, 0.433034, 0.4292, 0.335645, 0.311707, 0.42561, 0.414856, 0.414856, 0.394753, 0.295083, 0.30533, 0.324872, 0.321458, 0.298791, 0.321458, 0.295083, 0.291804, 0.21291, 0.132295, 0.116183, 0.116183, 0.098513, 0.096677, 0.094817, 0.161087, 0.158265, 0.081712, 0.081712, 0.139895, 0.098513, 0.111485, 0.106997, 0.155435, 0.086953, 0.106997, 0.170161, 0.167087, 0.173081, 0.206376, 0.229226, 0.127496, 0.144935, 0.10481, 0.102787, 0.060549, 0.059222, 0.055536, 0.11371, 0.11371, 0.109221, 0.096677, 0.120615, 0.122885, 0.102787, 0.088832, 0.041405, 0.03976, 0.047319, 0.024826, 0.032017, 0.026892, 0.030611, 0.044297, 0.092881, 0.088832, 0.098513, 0.090864, 0.05306, 0.049374, 0.056825, 0.056825, 0.055536, 0.064632, 0.060549, 0.0704, 0.071867, 0.096677, 0.109221, 0.109221, 0.109221, 0.109221, 0.173081, 0.26085, 0.155435, 0.111485, 0.122885, 0.203355, 0.132295, 0.132295, 0.090864, 0.045352, 0.046336, 0.088832, 0.094817, 0.092881, 0.078022, 0.086953, 0.125101, 0.094817, 0.05306, 0.076542, 0.069024, 0.073402, 0.038858, 0.050641, 0.060549, 0.034068, 0.022667, 0.038042, 0.078022, 0.116183, 0.191378, 0.111485, 0.098513, 0.071867, 0.059222, 0.040537, 0.03976, 0.042364, 0.058088, 0.058088, 0.035586, 0.022306, 0.025762, 0.023534, 0.031287, 0.030611, 0.054297, 0.036378, 0.046336, 0.022306, 0.024393, 0.014586, 0.014586, 0.016021, 0.013613, 0.016021, 0.027463, 0.055536, 0.055536, 0.050641, 0.090864, 0.085092, 0.071867, 0.064632, 0.120615, 0.085092, 0.0704, 0.078022, 0.090864, 0.071867, 0.078022, 0.040537, 0.034068, 0.067594, 0.034884, 0.032017, 0.019109, 0.017797, 0.016826, 0.011342, 0.008804, 0.009483, 0.013613, 0.014783, 0.013821, 0.015344, 0.020876, 0.015344, 0.015344, 0.025316, 0.025316, 0.023963, 0.034068, 0.040537, 0.040537, 0.0704, 0.125101, 0.120615, 0.132295, 0.137348, 0.21291, 0.164327, 0.15008, 0.185198, 0.161087, 0.17593, 0.158265, 0.164327, 0.229226, 0.173081, 0.127496, 0.106997, 0.173081, 0.179055, 0.288399, 0.232838, 0.203355], '')</t>
  </si>
  <si>
    <t>[69, 74, 75, 77, 78, 84]</t>
  </si>
  <si>
    <t xml:space="preserve">F5RXI7|F5RXI7_9ENTR Dipeptide ABC superfamily ATP binding cassette transporter, binding protein OS=Enterobacter hormaechei ATCC 49162 </t>
  </si>
  <si>
    <t>([0.083462, 0.088832, 0.122885, 0.083462, 0.088832, 0.064632, 0.083462, 0.085092, 0.132295, 0.100716, 0.102787, 0.085092, 0.076542, 0.064632, 0.044297, 0.086953, 0.127496, 0.137348, 0.111485, 0.109221, 0.127496, 0.090864, 0.109221, 0.10481, 0.137348, 0.134866, 0.206376, 0.243554, 0.284882, 0.25031, 0.25406, 0.291804, 0.401658, 0.401658, 0.366687, 0.42561, 0.30533, 0.321458, 0.324872, 0.377384, 0.461924, 0.4292, 0.521092, 0.450668, 0.461924, 0.390993, 0.454136, 0.440853, 0.308712, 0.308712, 0.311707, 0.308712, 0.239899, 0.200174, 0.142424, 0.185198, 0.216401, 0.301917, 0.295083, 0.281712, 0.288399, 0.21291, 0.321458, 0.321458, 0.394753, 0.318242, 0.408655, 0.374039, 0.380708, 0.390993, 0.370445, 0.335645, 0.408655, 0.483068, 0.505461, 0.642678, 0.642678, 0.632174, 0.521092, 0.480142, 0.366687, 0.346032, 0.332115, 0.281712, 0.291804, 0.295083, 0.342579, 0.342579, 0.229226, 0.225814, 0.321458, 0.332115, 0.36309, 0.401658, 0.324872, 0.31487, 0.275179, 0.301917, 0.25031, 0.271506, 0.30533, 0.335645, 0.328603, 0.301917, 0.349426, 0.342579, 0.25406, 0.21291, 0.21291, 0.239899, 0.26085, 0.264545, 0.264545, 0.295083, 0.257454, 0.339168, 0.311707, 0.236433, 0.247041, 0.275179, 0.346032, 0.278302, 0.349426, 0.295083, 0.414856, 0.370445, 0.311707, 0.394753, 0.444081, 0.450668, 0.545602, 0.465241, 0.444081, 0.335645, 0.308712, 0.236433, 0.216401, 0.257454, 0.390993, 0.257454, 0.236433, 0.257454, 0.222385, 0.161087, 0.134866, 0.129801, 0.096677, 0.116183, 0.120615, 0.144935, 0.144935, 0.125101, 0.167087, 0.109221, 0.139895, 0.147574, 0.247041, 0.225814, 0.158265, 0.085092, 0.15284, 0.15008, 0.139895, 0.203355, 0.25031, 0.352862, 0.359901, 0.408655, 0.433034, 0.418646, 0.301917, 0.222385, 0.219301, 0.236433, 0.335645, 0.401658, 0.359901, 0.324872, 0.349426, 0.41194, 0.525368, 0.414856, 0.40511, 0.311707, 0.339168, 0.366687, 0.264545, 0.25406, 0.281712, 0.284882, 0.295083, 0.414856, 0.414856, 0.377384, 0.324872, 0.243554, 0.268042, 0.311707, 0.342579, 0.352862, 0.257454, 0.257454, 0.366687, 0.414856, 0.497853, 0.534167, 0.549308, 0.534167, 0.529623, 0.538167, 0.465241, 0.450668, 0.374039, 0.454136, 0.4292, 0.380708, 0.450668, 0.433034, 0.414856, 0.352862, 0.342579, 0.447574, 0.418646, 0.335645, 0.339168, 0.257454, 0.222385, 0.219301, 0.324872, 0.335645, 0.25406, 0.328603, 0.243554, 0.278302, 0.288399, 0.346032, 0.356642, 0.387226, 0.311707, 0.324872, 0.366687, 0.295083, 0.26085, 0.225814, 0.229226, 0.216401, 0.311707, 0.324872, 0.321458, 0.321458, 0.25031, 0.301917, 0.225814, 0.288399, 0.332115, 0.222385, 0.284882, 0.359901, 0.25406, 0.318242, 0.243554, 0.236433, 0.219301, 0.179055, 0.127496, 0.129801, 0.137348, 0.137348, 0.127496, 0.127496, 0.147574, 0.229226, 0.216401, 0.291804, 0.332115, 0.257454, 0.36309, 0.257454, 0.26085, 0.339168, 0.308712, 0.308712, 0.301917, 0.298791, 0.346032, 0.444081, 0.538167, 0.42561, 0.42561, 0.42561, 0.387226, 0.298791, 0.268042, 0.30533, 0.209395, 0.134866, 0.185198, 0.173081, 0.257454, 0.25406, 0.25031, 0.291804, 0.311707, 0.31487, 0.408655, 0.468512, 0.374039, 0.390993, 0.5017, 0.486429, 0.436924, 0.377384, 0.436924, 0.328603, 0.342579, 0.394753, 0.483068, 0.454136, 0.408655, 0.41194, 0.31487, 0.31487, 0.196879, 0.25031, 0.264545, 0.236433, 0.203355, 0.257454, 0.222385, 0.182256, 0.158265, 0.134866, 0.236433, 0.232838, 0.281712, 0.281712, 0.324872, 0.308712, 0.366687, 0.380708, 0.36309, 0.380708, 0.384043, 0.387226, 0.301917, 0.194234, 0.222385, 0.236433, 0.281712, 0.295083, 0.352862, 0.394753, 0.374039, 0.374039, 0.408655, 0.387226, 0.349426, 0.26085, 0.264545, 0.236433, 0.281712, 0.25406, 0.328603, 0.25406, 0.352862, 0.422041, 0.440853, 0.440853, 0.346032, 0.346032, 0.275179, 0.243554, 0.158265, 0.264545, 0.243554, 0.144935, 0.18812, 0.222385, 0.268042, 0.271506, 0.219301, 0.206376, 0.247041, 0.25031, 0.26085, 0.26085, 0.26085, 0.332115, 0.342579, 0.328603, 0.328603, 0.308712, 0.284882, 0.278302, 0.26085, 0.281712, 0.264545, 0.291804, 0.308712, 0.349426, 0.239899, 0.26085, 0.271506, 0.288399, 0.196879, 0.209395, 0.122885, 0.096677, 0.106997, 0.055536, 0.055536, 0.025762, 0.048328, 0.056825, 0.100716, 0.098513, 0.086953, 0.147574, 0.096677, 0.096677, 0.088832, 0.173081, 0.200174, 0.185198, 0.088832, 0.088832, 0.127496, 0.232838, 0.275179, 0.278302, 0.308712, 0.41194, 0.494003, 0.398279, 0.321458, 0.324872, 0.301917, 0.275179, 0.200174, 0.271506, 0.243554, 0.247041, 0.243554, 0.25406, 0.225814, 0.346032, 0.440853, 0.42561, 0.40511, 0.422041, 0.311707, 0.387226, 0.387226, 0.384043, 0.476583, 0.557691, 0.468512, 0.436924, 0.380708, 0.472492, 0.494003, 0.458154, 0.42561, 0.321458, 0.225814, 0.173081, 0.102787, 0.05306, 0.056825, 0.055536, 0.056825, 0.056825, 0.056825, 0.032017, 0.032677, 0.022306, 0.024826, 0.035586, 0.060549, 0.067594, 0.060549, 0.054297, 0.033407, 0.040537, 0.035586, 0.066181, 0.134866, 0.15284, 0.173081, 0.179055, 0.194234, 0.129801, 0.116183, 0.118441, 0.116183, 0.116183, 0.15284, 0.106997, 0.109221, 0.092881, 0.11371, 0.096677, 0.076542, 0.134866, 0.106997, 0.194234, 0.142424, 0.081712, 0.100716, 0.170161], '')</t>
  </si>
  <si>
    <t>[42, 74, 75, 76, 77, 78, 130, 180, 205, 206, 207, 208, 209, 286, 308, 455]</t>
  </si>
  <si>
    <t xml:space="preserve">F5RXI8|F5RXI8_9ENTR Dipeptide ABC superfamily ATP binding cassette transporter, permease protein OS=Enterobacter hormaechei ATCC 49162 </t>
  </si>
  <si>
    <t>([0.01227, 0.008156, 0.010926, 0.007877, 0.006194, 0.005011, 0.004611, 0.004315, 0.004513, 0.005503, 0.004976, 0.004513, 0.003212, 0.003276, 0.004414, 0.003079, 0.002976, 0.002662, 0.002662, 0.002529, 0.001778, 0.001649, 0.002581, 0.002581, 0.003757, 0.005623, 0.006795, 0.009015, 0.008276, 0.006567, 0.005872, 0.007555, 0.010509, 0.018415, 0.027463, 0.025316, 0.06312, 0.132295, 0.129801, 0.081712, 0.090864, 0.167087, 0.161087, 0.134866, 0.142424, 0.139895, 0.056825, 0.074921, 0.035586, 0.079919, 0.15284, 0.219301, 0.122885, 0.058088, 0.027463, 0.037156, 0.017138, 0.016021, 0.014783, 0.015078, 0.014783, 0.016021, 0.012727, 0.013016, 0.010672, 0.009977, 0.009728, 0.018106, 0.010509, 0.018787, 0.018415, 0.017797, 0.009096, 0.014783, 0.029376, 0.06184, 0.058088, 0.155435, 0.096677, 0.074921, 0.164327, 0.257454, 0.137348, 0.170161, 0.239899, 0.158265, 0.079919, 0.098513, 0.069024, 0.139895, 0.073402, 0.078022, 0.03976, 0.06312, 0.027463, 0.017447, 0.017447, 0.010372, 0.006421, 0.005992, 0.006039, 0.00407, 0.003079, 0.002976, 0.002976, 0.002529, 0.004161, 0.004414, 0.003997, 0.003276, 0.00231, 0.003177, 0.002555, 0.002761, 0.002327, 0.003431, 0.004414, 0.004431, 0.004388, 0.004414, 0.006421, 0.007177, 0.007422, 0.007495, 0.011518, 0.00777, 0.008895, 0.006894, 0.008525, 0.008804, 0.014586, 0.014075, 0.014315, 0.018787, 0.038858, 0.059222, 0.025762, 0.013016, 0.008409, 0.013437, 0.013265, 0.01204, 0.008804, 0.008409, 0.008409, 0.006039, 0.005503, 0.004646, 0.005223, 0.006245, 0.004414, 0.004577, 0.004483, 0.003341, 0.003555, 0.003212, 0.003555, 0.00515, 0.007315, 0.007259, 0.007555, 0.01204, 0.007645, 0.007091, 0.011342, 0.020876, 0.049374, 0.086953, 0.15284, 0.094817, 0.096677, 0.173081, 0.073402, 0.076542, 0.076542, 0.030611, 0.034068, 0.025762, 0.014315, 0.009015, 0.016257, 0.014783, 0.015078, 0.028695, 0.067594, 0.035586, 0.013437, 0.006894, 0.008525, 0.007422, 0.006795, 0.006701, 0.006533, 0.007091, 0.006894, 0.006795, 0.011342, 0.010372, 0.008156, 0.013437, 0.013265, 0.009728, 0.006194, 0.004577, 0.004483, 0.003053, 0.003864, 0.00407, 0.004689, 0.003924, 0.004483, 0.006421, 0.004775, 0.004899, 0.006795, 0.008804, 0.010372, 0.006245, 0.006894, 0.010509, 0.006701, 0.009728, 0.013265, 0.031287, 0.025762, 0.013613, 0.024393, 0.026338, 0.043307, 0.073402, 0.073402, 0.071867, 0.069024, 0.058088, 0.071867, 0.073402, 0.046336, 0.034068, 0.032677, 0.016826, 0.00962, 0.016257, 0.009728, 0.007555, 0.00515, 0.008276, 0.014783, 0.01204, 0.009015, 0.006988, 0.007877, 0.009096, 0.006194, 0.006482, 0.007031, 0.004611, 0.004611, 0.004689, 0.005799, 0.006039, 0.007877, 0.013265, 0.008525, 0.008624, 0.006795, 0.009977, 0.007555, 0.005503, 0.004483, 0.00558, 0.008895, 0.008276, 0.006245, 0.005932, 0.004899, 0.004483, 0.006894, 0.006795, 0.008002, 0.009187, 0.011903, 0.00777, 0.005623, 0.005992, 0.008895, 0.014075, 0.008409, 0.010131, 0.01204, 0.01204, 0.01227, 0.006619, 0.007031, 0.008075, 0.009728, 0.009096, 0.015078, 0.007422, 0.006482, 0.006039, 0.004646, 0.004135, 0.005734, 0.005318, 0.006142, 0.004208, 0.003366, 0.003276, 0.002435, 0.00292, 0.002976, 0.002194, 0.002555, 0.002482, 0.002057, 0.001855, 0.001572, 0.001103, 0.001267, 0.000893, 0.001374, 0.001967, 0.002555, 0.001709, 0.002482, 0.002761, 0.003864, 0.004921, 0.006421, 0.009294, 0.007315, 0.009096, 0.010509, 0.013265, 0.009187, 0.013265, 0.022306, 0.046336, 0.10481, 0.229226], '')</t>
  </si>
  <si>
    <t xml:space="preserve">F5RXI9|F5RXI9_9ENTR Dipeptide ABC superfamily ATP binding cassette transporter, membrane protein OS=Enterobacter hormaechei ATCC 49162 </t>
  </si>
  <si>
    <t>([0.275179, 0.308712, 0.356642, 0.328603, 0.36309, 0.394753, 0.414856, 0.30533, 0.342579, 0.257454, 0.243554, 0.291804, 0.239899, 0.216401, 0.129801, 0.094817, 0.045352, 0.043307, 0.036378, 0.059222, 0.060549, 0.051831, 0.055536, 0.026892, 0.018415, 0.018106, 0.017447, 0.011518, 0.011518, 0.009096, 0.008895, 0.007645, 0.006482, 0.006421, 0.006619, 0.007645, 0.007495, 0.008002, 0.006142, 0.006078, 0.006701, 0.004483, 0.004414, 0.003431, 0.004921, 0.006795, 0.007177, 0.008002, 0.011106, 0.015344, 0.011903, 0.022306, 0.019109, 0.026892, 0.03976, 0.078022, 0.055536, 0.079919, 0.100716, 0.185198, 0.185198, 0.122885, 0.216401, 0.328603, 0.301917, 0.147574, 0.147574, 0.144935, 0.132295, 0.139895, 0.109221, 0.18812, 0.179055, 0.295083, 0.182256, 0.116183, 0.111485, 0.200174, 0.125101, 0.085092, 0.040537, 0.040537, 0.05306, 0.05306, 0.055536, 0.106997, 0.118441, 0.125101, 0.092881, 0.083462, 0.036378, 0.048328, 0.028695, 0.017447, 0.01078, 0.010509, 0.016021, 0.016021, 0.015694, 0.013437, 0.023087, 0.038042, 0.0198, 0.011342, 0.010926, 0.008804, 0.006078, 0.008804, 0.008409, 0.007177, 0.005086, 0.007031, 0.008075, 0.010926, 0.016528, 0.028107, 0.043307, 0.026892, 0.014315, 0.01078, 0.0198, 0.010926, 0.009015, 0.015344, 0.014586, 0.011106, 0.008895, 0.014075, 0.008723, 0.009728, 0.014315, 0.014586, 0.009865, 0.006894, 0.007031, 0.005992, 0.005011, 0.004247, 0.005249, 0.006619, 0.007031, 0.004921, 0.007091, 0.009728, 0.009187, 0.00962, 0.007555, 0.012491, 0.010372, 0.014075, 0.007877, 0.006988, 0.006894, 0.007877, 0.00777, 0.005799, 0.006795, 0.005503, 0.008624, 0.006421, 0.005011, 0.004414, 0.006142, 0.004414, 0.003478, 0.003555, 0.004736, 0.007031, 0.006988, 0.005623, 0.005011, 0.005378, 0.006142, 0.009096, 0.006619, 0.010131, 0.009015, 0.006567, 0.009977, 0.007495, 0.009977, 0.018106, 0.031287, 0.014783, 0.026892, 0.026892, 0.025762, 0.026892, 0.015078, 0.014315, 0.014586, 0.012727, 0.0198, 0.011669, 0.011342, 0.012491, 0.007877, 0.012727, 0.021381, 0.016257, 0.011903, 0.017797, 0.020876, 0.011106, 0.01227, 0.009015, 0.011106, 0.009483, 0.009294, 0.008895, 0.009294, 0.009187, 0.015344, 0.015344, 0.020522, 0.011518, 0.011669, 0.014783, 0.011669, 0.009401, 0.011669, 0.011518, 0.009977, 0.005872, 0.005734, 0.008075, 0.007422, 0.007091, 0.007091, 0.007422, 0.011669, 0.012727, 0.024393, 0.019401, 0.022306, 0.016257, 0.030611, 0.047319, 0.048328, 0.038042, 0.038042, 0.021816, 0.043307, 0.044297, 0.109221, 0.109221, 0.066181, 0.066181, 0.073402, 0.100716, 0.049374, 0.025316, 0.011903, 0.009096, 0.009187, 0.005734, 0.008804, 0.008895, 0.009015, 0.009483, 0.008895, 0.007177, 0.006701, 0.006988, 0.006142, 0.004689, 0.006619, 0.005932, 0.008723, 0.005932, 0.003997, 0.005378, 0.007555, 0.011342, 0.009483, 0.010926, 0.023087, 0.011342, 0.00777, 0.009294, 0.012491, 0.021816, 0.038858, 0.074921, 0.071867, 0.090864, 0.15284, 0.147574, 0.239899, 0.203355, 0.295083, 0.42561, 0.408655, 0.366687, 0.342579, 0.490133, 0.468512, 0.41194], '')</t>
  </si>
  <si>
    <t xml:space="preserve">F5RXJ0|F5RXJ0_9ENTR Oligopeptide ABC superfamily ATP binding cassette transporter, ABC protein OS=Enterobacter hormaechei ATCC 49162 </t>
  </si>
  <si>
    <t>([0.139895, 0.194234, 0.120615, 0.158265, 0.085092, 0.142424, 0.092881, 0.05306, 0.0704, 0.088832, 0.116183, 0.094817, 0.100716, 0.079919, 0.046336, 0.078022, 0.137348, 0.092881, 0.158265, 0.090864, 0.092881, 0.090864, 0.088832, 0.144935, 0.144935, 0.25406, 0.142424, 0.161087, 0.264545, 0.196879, 0.139895, 0.134866, 0.203355, 0.196879, 0.222385, 0.311707, 0.301917, 0.295083, 0.366687, 0.291804, 0.387226, 0.346032, 0.401658, 0.31487, 0.288399, 0.25031, 0.239899, 0.247041, 0.229226, 0.264545, 0.346032, 0.418646, 0.418646, 0.311707, 0.321458, 0.25031, 0.257454, 0.268042, 0.264545, 0.264545, 0.26085, 0.26085, 0.203355, 0.158265, 0.236433, 0.278302, 0.324872, 0.25406, 0.25031, 0.346032, 0.281712, 0.268042, 0.284882, 0.281712, 0.384043, 0.288399, 0.356642, 0.359901, 0.239899, 0.239899, 0.239899, 0.284882, 0.275179, 0.288399, 0.346032, 0.308712, 0.206376, 0.109221, 0.167087, 0.264545, 0.284882, 0.281712, 0.288399, 0.243554, 0.161087, 0.167087, 0.278302, 0.288399, 0.278302, 0.387226, 0.295083, 0.295083, 0.324872, 0.332115, 0.366687, 0.324872, 0.374039, 0.394753, 0.414856, 0.408655, 0.401658, 0.377384, 0.418646, 0.408655, 0.352862, 0.444081, 0.4292, 0.398279, 0.401658, 0.366687, 0.374039, 0.476583, 0.476583, 0.444081, 0.342579, 0.346032, 0.332115, 0.232838, 0.301917, 0.408655, 0.366687, 0.366687, 0.268042, 0.291804, 0.301917, 0.356642, 0.324872, 0.328603, 0.257454, 0.206376, 0.25031, 0.247041, 0.15284, 0.179055, 0.116183, 0.200174, 0.15284, 0.229226, 0.31487, 0.31487, 0.264545, 0.30533, 0.30533, 0.398279, 0.295083, 0.25031, 0.194234, 0.196879, 0.125101, 0.155435, 0.106997, 0.100716, 0.06312, 0.125101, 0.122885, 0.229226, 0.144935, 0.142424, 0.086953, 0.071867, 0.078022, 0.109221, 0.127496, 0.127496, 0.132295, 0.164327, 0.127496, 0.209395, 0.173081, 0.26085, 0.219301, 0.335645, 0.335645, 0.418646, 0.332115, 0.219301, 0.209395, 0.209395, 0.216401, 0.301917, 0.335645, 0.321458, 0.278302, 0.25031, 0.21291, 0.203355, 0.232838, 0.321458, 0.308712, 0.311707, 0.222385, 0.191378, 0.116183, 0.11371, 0.111485, 0.17593, 0.222385, 0.191378, 0.206376, 0.219301, 0.216401, 0.219301, 0.15008, 0.100716, 0.106997, 0.129801, 0.109221, 0.06184, 0.038042, 0.031287, 0.026338, 0.036378, 0.0704, 0.116183, 0.078022, 0.044297, 0.044297, 0.054297, 0.066181, 0.096677, 0.144935, 0.15284, 0.15284, 0.155435, 0.173081, 0.161087, 0.161087, 0.209395, 0.236433, 0.30533, 0.36309, 0.359901, 0.387226, 0.30533, 0.308712, 0.295083, 0.301917, 0.288399, 0.182256, 0.158265, 0.179055, 0.18812, 0.18812, 0.179055, 0.271506, 0.377384, 0.377384, 0.390993, 0.284882, 0.271506, 0.295083, 0.243554, 0.25406, 0.281712, 0.366687, 0.370445, 0.387226, 0.494003, 0.5017, 0.541878, 0.575842, 0.549308, 0.447574, 0.465241, 0.468512, 0.454136, 0.31487, 0.284882, 0.173081, 0.25406, 0.342579, 0.324872, 0.236433, 0.216401, 0.167087, 0.144935, 0.139895, 0.167087, 0.147574, 0.0704, 0.109221, 0.120615, 0.122885, 0.200174, 0.182256, 0.122885, 0.078022, 0.144935, 0.173081, 0.271506, 0.232838, 0.236433, 0.229226, 0.352862, 0.468512, 0.468512, 0.468512, 0.339168, 0.278302, 0.194234, 0.332115, 0.342579, 0.335645, 0.346032, 0.321458, 0.321458, 0.394753, 0.414856, 0.401658, 0.374039, 0.352862, 0.36309, 0.318242, 0.291804, 0.243554, 0.191378, 0.191378, 0.18812], '')</t>
  </si>
  <si>
    <t>[268, 269, 270, 271]</t>
  </si>
  <si>
    <t xml:space="preserve">F5RXJ1|F5RXJ1_9ENTR Dipeptide ABC superfamily ATP binding cassette transporter, ABC protein OS=Enterobacter hormaechei ATCC 49162 </t>
  </si>
  <si>
    <t>([0.111485, 0.155435, 0.11371, 0.161087, 0.090864, 0.147574, 0.15284, 0.179055, 0.209395, 0.247041, 0.179055, 0.142424, 0.144935, 0.132295, 0.132295, 0.203355, 0.288399, 0.281712, 0.298791, 0.291804, 0.271506, 0.257454, 0.264545, 0.332115, 0.291804, 0.408655, 0.295083, 0.318242, 0.232838, 0.236433, 0.222385, 0.324872, 0.41194, 0.418646, 0.339168, 0.40511, 0.332115, 0.26085, 0.257454, 0.328603, 0.321458, 0.349426, 0.36309, 0.352862, 0.352862, 0.387226, 0.384043, 0.384043, 0.359901, 0.458154, 0.370445, 0.295083, 0.264545, 0.257454, 0.219301, 0.216401, 0.216401, 0.311707, 0.377384, 0.384043, 0.377384, 0.349426, 0.281712, 0.356642, 0.352862, 0.321458, 0.332115, 0.298791, 0.352862, 0.380708, 0.377384, 0.42561, 0.51388, 0.51388, 0.440853, 0.36309, 0.454136, 0.465241, 0.465241, 0.377384, 0.370445, 0.366687, 0.308712, 0.387226, 0.414856, 0.418646, 0.356642, 0.380708, 0.335645, 0.257454, 0.257454, 0.167087, 0.120615, 0.120615, 0.15284, 0.243554, 0.278302, 0.173081, 0.098513, 0.081712, 0.139895, 0.139895, 0.139895, 0.21291, 0.209395, 0.179055, 0.194234, 0.278302, 0.243554, 0.318242, 0.332115, 0.301917, 0.394753, 0.5017, 0.401658, 0.359901, 0.328603, 0.40511, 0.436924, 0.538167, 0.42561, 0.422041, 0.390993, 0.40511, 0.31487, 0.216401, 0.229226, 0.219301, 0.142424, 0.170161, 0.173081, 0.225814, 0.158265, 0.158265, 0.15284, 0.232838, 0.268042, 0.264545, 0.26085, 0.332115, 0.239899, 0.308712, 0.216401, 0.216401, 0.203355, 0.264545, 0.264545, 0.25031, 0.25031, 0.352862, 0.352862, 0.359901, 0.298791, 0.311707, 0.243554, 0.167087, 0.179055, 0.18812, 0.219301, 0.222385, 0.225814, 0.295083, 0.236433, 0.349426, 0.284882, 0.284882, 0.243554, 0.335645, 0.308712, 0.311707, 0.206376, 0.111485, 0.111485, 0.116183, 0.122885, 0.122885, 0.167087, 0.096677, 0.092881, 0.078022, 0.076542, 0.073402, 0.094817, 0.094817, 0.090864, 0.098513, 0.064632, 0.06184, 0.033407, 0.040537, 0.040537, 0.078022, 0.088832, 0.081712, 0.092881, 0.102787, 0.144935, 0.173081, 0.225814, 0.219301, 0.225814, 0.216401, 0.164327, 0.134866, 0.147574, 0.122885, 0.127496, 0.118441, 0.182256, 0.271506, 0.185198, 0.127496, 0.127496, 0.118441, 0.118441, 0.194234, 0.229226, 0.25031, 0.25031, 0.21291, 0.144935, 0.134866, 0.142424, 0.225814, 0.247041, 0.31487, 0.370445, 0.366687, 0.458154, 0.465241, 0.377384, 0.390993, 0.380708, 0.380708, 0.465241, 0.398279, 0.398279, 0.418646, 0.41194, 0.40511, 0.486429, 0.622677, 0.521092, 0.529623, 0.505461, 0.525368, 0.440853, 0.380708, 0.387226, 0.374039, 0.36309, 0.450668, 0.553315, 0.553315, 0.570702, 0.570702, 0.680603, 0.626927, 0.63748, 0.529623, 0.562014, 0.56648, 0.529623, 0.509769, 0.414856, 0.301917, 0.288399, 0.380708, 0.401658, 0.377384, 0.414856, 0.342579, 0.311707, 0.30533, 0.390993, 0.36309, 0.264545, 0.26085, 0.264545, 0.288399, 0.370445, 0.366687, 0.284882, 0.291804, 0.41194, 0.468512, 0.59508, 0.59917, 0.585406, 0.58069, 0.716283, 0.604312, 0.694846, 0.585406, 0.450668, 0.440853, 0.447574, 0.545602, 0.521092, 0.509769, 0.454136, 0.42561, 0.370445, 0.440853, 0.401658, 0.328603, 0.332115, 0.275179], '')</t>
  </si>
  <si>
    <t>[72, 73, 113, 119, 241, 242, 243, 244, 245, 252, 253, 254, 255, 256, 257, 258, 259, 260, 261, 262, 263, 286, 287, 288, 289, 290, 291, 292, 293, 297, 298, 299]</t>
  </si>
  <si>
    <t xml:space="preserve">F5RXJ2|F5RXJ2_9ENTR Tropinone reductase I OS=Enterobacter hormaechei ATCC 49162 </t>
  </si>
  <si>
    <t>([0.206376, 0.194234, 0.118441, 0.083462, 0.118441, 0.142424, 0.167087, 0.196879, 0.232838, 0.25406, 0.185198, 0.222385, 0.144935, 0.15008, 0.147574, 0.116183, 0.118441, 0.206376, 0.158265, 0.132295, 0.111485, 0.191378, 0.219301, 0.268042, 0.332115, 0.25406, 0.170161, 0.102787, 0.10481, 0.098513, 0.10481, 0.17593, 0.191378, 0.236433, 0.295083, 0.200174, 0.25031, 0.236433, 0.179055, 0.271506, 0.271506, 0.318242, 0.21291, 0.21291, 0.209395, 0.179055, 0.209395, 0.236433, 0.295083, 0.194234, 0.203355, 0.167087, 0.173081, 0.111485, 0.137348, 0.125101, 0.161087, 0.122885, 0.132295, 0.096677, 0.100716, 0.100716, 0.060549, 0.06184, 0.049374, 0.069024, 0.047319, 0.047319, 0.073402, 0.10481, 0.194234, 0.185198, 0.222385, 0.137348, 0.206376, 0.132295, 0.076542, 0.050641, 0.050641, 0.051831, 0.073402, 0.067594, 0.083462, 0.122885, 0.209395, 0.209395, 0.127496, 0.243554, 0.194234, 0.194234, 0.147574, 0.078022, 0.083462, 0.090864, 0.167087, 0.164327, 0.15284, 0.247041, 0.356642, 0.298791, 0.182256, 0.185198, 0.194234, 0.206376, 0.15008, 0.142424, 0.173081, 0.18812, 0.096677, 0.086953, 0.092881, 0.073402, 0.134866, 0.127496, 0.094817, 0.048328, 0.058088, 0.066181, 0.034068, 0.033407, 0.060549, 0.116183, 0.137348, 0.132295, 0.069024, 0.059222, 0.033407, 0.035586, 0.055536, 0.092881, 0.173081, 0.11371, 0.164327, 0.088832, 0.088832, 0.106997, 0.17593, 0.120615, 0.200174, 0.179055, 0.179055, 0.120615, 0.069024, 0.067594, 0.054297, 0.096677, 0.161087, 0.206376, 0.167087, 0.11371, 0.116183, 0.118441, 0.094817, 0.076542, 0.137348, 0.139895, 0.085092, 0.064632, 0.045352, 0.046336, 0.054297, 0.058088, 0.090864, 0.158265, 0.158265, 0.116183, 0.118441, 0.076542, 0.10481, 0.083462, 0.083462, 0.081712, 0.092881, 0.173081, 0.239899, 0.167087, 0.167087, 0.257454, 0.328603, 0.418646, 0.31487, 0.40511, 0.41194, 0.321458, 0.247041, 0.284882, 0.401658, 0.418646, 0.5017, 0.494003, 0.59014, 0.690604, 0.575842, 0.4292, 0.447574, 0.374039, 0.359901, 0.324872, 0.281712, 0.25406, 0.185198, 0.30533, 0.216401, 0.200174, 0.295083, 0.278302, 0.243554, 0.18812, 0.203355, 0.194234, 0.209395, 0.139895, 0.139895, 0.21291, 0.271506, 0.18812, 0.191378, 0.173081, 0.134866, 0.137348, 0.129801, 0.203355, 0.142424, 0.18812, 0.18812, 0.102787, 0.098513, 0.109221, 0.109221, 0.094817, 0.10481, 0.055536, 0.045352, 0.028695, 0.032017, 0.040537, 0.06312, 0.06184, 0.096677, 0.164327, 0.118441, 0.098513, 0.0704, 0.0704, 0.0704, 0.05306, 0.098513, 0.164327, 0.11371, 0.116183, 0.073402], '')</t>
  </si>
  <si>
    <t>[188, 190, 191, 192]</t>
  </si>
  <si>
    <t xml:space="preserve">F5RXJ3|F5RXJ3_9ENTR LysR family transcriptional regulator OS=Enterobacter hormaechei ATCC 49162 </t>
  </si>
  <si>
    <t>([0.132295, 0.17593, 0.129801, 0.098513, 0.144935, 0.17593, 0.203355, 0.232838, 0.144935, 0.17593, 0.196879, 0.200174, 0.170161, 0.167087, 0.236433, 0.185198, 0.222385, 0.219301, 0.25406, 0.194234, 0.271506, 0.275179, 0.191378, 0.25031, 0.311707, 0.209395, 0.15284, 0.15008, 0.15284, 0.17593, 0.185198, 0.155435, 0.182256, 0.137348, 0.144935, 0.15008, 0.225814, 0.142424, 0.109221, 0.088832, 0.147574, 0.179055, 0.179055, 0.257454, 0.257454, 0.194234, 0.21291, 0.284882, 0.295083, 0.264545, 0.36309, 0.349426, 0.346032, 0.36309, 0.359901, 0.25406, 0.268042, 0.264545, 0.284882, 0.284882, 0.284882, 0.222385, 0.144935, 0.083462, 0.086953, 0.049374, 0.083462, 0.127496, 0.071867, 0.071867, 0.090864, 0.067594, 0.033407, 0.041405, 0.030611, 0.055536, 0.06184, 0.034068, 0.036378, 0.067594, 0.111485, 0.111485, 0.158265, 0.158265, 0.239899, 0.15284, 0.243554, 0.167087, 0.161087, 0.243554, 0.236433, 0.236433, 0.236433, 0.346032, 0.352862, 0.321458, 0.236433, 0.219301, 0.321458, 0.232838, 0.132295, 0.155435, 0.164327, 0.088832, 0.076542, 0.083462, 0.139895, 0.079919, 0.139895, 0.147574, 0.090864, 0.090864, 0.049374, 0.060549, 0.034884, 0.033407, 0.033407, 0.047319, 0.088832, 0.073402, 0.142424, 0.155435, 0.139895, 0.083462, 0.092881, 0.170161, 0.158265, 0.167087, 0.185198, 0.167087, 0.102787, 0.11371, 0.064632, 0.11371, 0.11371, 0.17593, 0.200174, 0.179055, 0.216401, 0.216401, 0.216401, 0.18812, 0.170161, 0.098513, 0.132295, 0.209395, 0.209395, 0.132295, 0.122885, 0.182256, 0.144935, 0.219301, 0.243554, 0.239899, 0.206376, 0.137348, 0.11371, 0.100716, 0.18812, 0.179055, 0.102787, 0.059222, 0.059222, 0.106997, 0.173081, 0.203355, 0.125101, 0.144935, 0.196879, 0.122885, 0.134866, 0.17593, 0.191378, 0.15284, 0.239899, 0.288399, 0.374039, 0.408655, 0.401658, 0.281712, 0.18812, 0.278302, 0.271506, 0.182256, 0.173081, 0.196879, 0.137348, 0.225814, 0.200174, 0.232838, 0.291804, 0.15284, 0.161087, 0.071867, 0.125101, 0.058088, 0.029376, 0.032677, 0.032677, 0.032677, 0.064632, 0.134866, 0.078022, 0.15008, 0.147574, 0.147574, 0.083462, 0.147574, 0.142424, 0.144935, 0.083462, 0.102787, 0.134866, 0.125101, 0.247041, 0.243554, 0.377384, 0.440853, 0.422041, 0.328603, 0.295083, 0.243554, 0.18812, 0.18812, 0.147574, 0.236433, 0.15284, 0.216401, 0.116183, 0.06312, 0.069024, 0.127496, 0.06184, 0.096677, 0.047319, 0.034068, 0.028107, 0.026338, 0.026338, 0.026338, 0.025762, 0.033407, 0.043307, 0.054297, 0.079919, 0.055536, 0.034884, 0.0704, 0.037156, 0.038858, 0.0704, 0.069024, 0.030611, 0.069024, 0.078022, 0.144935, 0.144935, 0.098513, 0.111485, 0.064632, 0.064632, 0.073402, 0.045352, 0.022667, 0.025762, 0.034884, 0.060549, 0.096677, 0.088832, 0.090864, 0.158265, 0.167087, 0.158265, 0.17593, 0.173081, 0.100716, 0.044297, 0.028107, 0.043307, 0.018106, 0.020876, 0.017138, 0.028107, 0.027463, 0.023963, 0.024393, 0.018415, 0.016021, 0.01078, 0.01078, 0.017447, 0.013016, 0.009865, 0.008002, 0.00962, 0.007422, 0.008156, 0.012491, 0.019401, 0.017797, 0.041405], '')</t>
  </si>
  <si>
    <t xml:space="preserve">F5RXJ4|F5RXJ4_9ENTR Hydroperoxide resistance protein OsmC OS=Enterobacter hormaechei ATCC 49162 </t>
  </si>
  <si>
    <t>([0.377384, 0.408655, 0.436924, 0.476583, 0.394753, 0.40511, 0.433034, 0.450668, 0.461924, 0.476583, 0.490133, 0.465241, 0.465241, 0.545602, 0.562014, 0.570702, 0.562014, 0.497853, 0.42561, 0.465241, 0.468512, 0.570702, 0.622677, 0.509769, 0.497853, 0.472492, 0.490133, 0.486429, 0.494003, 0.401658, 0.418646, 0.418646, 0.497853, 0.494003, 0.494003, 0.472492, 0.483068, 0.525368, 0.618285, 0.741537, 0.632174, 0.517562, 0.505461, 0.436924, 0.5017, 0.505461, 0.59014, 0.541878, 0.454136, 0.352862, 0.447574, 0.394753, 0.370445, 0.275179, 0.278302, 0.206376, 0.179055, 0.116183, 0.094817, 0.094817, 0.069024, 0.106997, 0.100716, 0.100716, 0.100716, 0.125101, 0.120615, 0.088832, 0.111485, 0.170161, 0.26085, 0.236433, 0.278302, 0.247041, 0.31487, 0.243554, 0.328603, 0.352862, 0.4292, 0.444081, 0.418646, 0.447574, 0.349426, 0.41194, 0.332115, 0.359901, 0.342579, 0.288399, 0.339168, 0.25406, 0.264545, 0.26085, 0.281712, 0.21291, 0.275179, 0.216401, 0.324872, 0.311707, 0.239899, 0.25031, 0.275179, 0.284882, 0.298791, 0.298791, 0.335645, 0.41194, 0.335645, 0.264545, 0.332115, 0.349426, 0.390993, 0.370445, 0.339168, 0.346032, 0.321458, 0.359901, 0.356642, 0.31487, 0.328603, 0.332115, 0.243554, 0.203355, 0.164327, 0.173081, 0.185198, 0.173081, 0.116183, 0.18812, 0.17593, 0.158265, 0.109221, 0.137348, 0.122885, 0.122885, 0.100716, 0.139895, 0.083462, 0.109221, 0.083462, 0.05306, 0.079919, 0.127496], '')</t>
  </si>
  <si>
    <t>[13, 14, 15, 16, 21, 22, 23, 37, 38, 39, 40, 41, 42, 44, 45, 46, 47]</t>
  </si>
  <si>
    <t xml:space="preserve">F5RXJ5|F5RXJ5_9ENTR LysR family transcriptional regulator OS=Enterobacter hormaechei ATCC 49162 </t>
  </si>
  <si>
    <t>([0.196879, 0.25031, 0.185198, 0.11371, 0.158265, 0.194234, 0.129801, 0.100716, 0.132295, 0.096677, 0.118441, 0.134866, 0.079919, 0.116183, 0.096677, 0.094817, 0.073402, 0.071867, 0.088832, 0.088832, 0.10481, 0.073402, 0.071867, 0.106997, 0.203355, 0.164327, 0.11371, 0.182256, 0.25031, 0.158265, 0.161087, 0.170161, 0.17593, 0.219301, 0.232838, 0.268042, 0.194234, 0.194234, 0.194234, 0.194234, 0.275179, 0.196879, 0.219301, 0.229226, 0.229226, 0.200174, 0.239899, 0.30533, 0.308712, 0.222385, 0.318242, 0.318242, 0.31487, 0.281712, 0.284882, 0.271506, 0.284882, 0.387226, 0.352862, 0.275179, 0.308712, 0.308712, 0.398279, 0.465241, 0.461924, 0.377384, 0.374039, 0.370445, 0.281712, 0.281712, 0.370445, 0.374039, 0.36309, 0.366687, 0.408655, 0.444081, 0.444081, 0.36309, 0.36309, 0.444081, 0.534167, 0.562014, 0.562014, 0.549308, 0.557691, 0.458154, 0.549308, 0.472492, 0.436924, 0.440853, 0.408655, 0.408655, 0.288399, 0.387226, 0.342579, 0.298791, 0.301917, 0.21291, 0.191378, 0.167087, 0.179055, 0.127496, 0.066181, 0.078022, 0.085092, 0.049374, 0.049374, 0.051831, 0.078022, 0.055536, 0.11371, 0.139895, 0.085092, 0.155435, 0.090864, 0.120615, 0.088832, 0.092881, 0.106997, 0.182256, 0.219301, 0.196879, 0.288399, 0.30533, 0.275179, 0.185198, 0.200174, 0.278302, 0.288399, 0.291804, 0.288399, 0.271506, 0.200174, 0.25031, 0.170161, 0.25031, 0.158265, 0.239899, 0.239899, 0.31487, 0.335645, 0.339168, 0.366687, 0.335645, 0.377384, 0.291804, 0.342579, 0.40511, 0.40511, 0.30533, 0.30533, 0.414856, 0.308712, 0.374039, 0.398279, 0.418646, 0.339168, 0.335645, 0.298791, 0.281712, 0.301917, 0.18812, 0.106997, 0.05306, 0.042364, 0.049374, 0.085092, 0.102787, 0.067594, 0.079919, 0.144935, 0.15008, 0.083462, 0.155435, 0.170161, 0.109221, 0.132295, 0.196879, 0.284882, 0.324872, 0.236433, 0.134866, 0.209395, 0.203355, 0.284882, 0.203355, 0.116183, 0.094817, 0.094817, 0.15008, 0.127496, 0.059222, 0.055536, 0.046336, 0.024393, 0.021816, 0.043307, 0.06184, 0.06184, 0.069024, 0.076542, 0.086953, 0.15284, 0.158265, 0.21291, 0.155435, 0.257454, 0.370445, 0.418646, 0.332115, 0.318242, 0.288399, 0.394753, 0.301917, 0.41194, 0.497853, 0.41194, 0.298791, 0.247041, 0.264545, 0.21291, 0.158265, 0.142424, 0.142424, 0.137348, 0.098513, 0.147574, 0.090864, 0.073402, 0.055536, 0.054297, 0.067594, 0.092881, 0.094817, 0.173081, 0.147574, 0.164327, 0.209395, 0.26085, 0.21291, 0.196879, 0.236433, 0.268042, 0.356642, 0.257454, 0.18812, 0.30533, 0.236433, 0.243554, 0.268042, 0.271506, 0.239899, 0.219301, 0.229226, 0.225814, 0.236433, 0.179055, 0.164327, 0.120615, 0.071867, 0.120615, 0.067594, 0.034068, 0.037156, 0.037156, 0.066181, 0.109221, 0.049374, 0.083462, 0.158265, 0.137348, 0.137348, 0.25406, 0.247041, 0.155435, 0.083462, 0.03976, 0.079919, 0.064632, 0.066181, 0.106997, 0.116183, 0.191378, 0.196879, 0.155435, 0.167087, 0.167087, 0.15008, 0.257454, 0.216401, 0.161087, 0.167087, 0.170161, 0.129801, 0.100716, 0.134866, 0.25406, 0.36309, 0.298791], '')</t>
  </si>
  <si>
    <t>[80, 81, 82, 83, 84, 86]</t>
  </si>
  <si>
    <t xml:space="preserve">F5RXJ6|F5RXJ6_9ENTR Metallo-beta-lactamase superfamily protein OS=Enterobacter hormaechei ATCC 49162 </t>
  </si>
  <si>
    <t>([0.029376, 0.018106, 0.010221, 0.015344, 0.028107, 0.030003, 0.023963, 0.015344, 0.016528, 0.017797, 0.027463, 0.020522, 0.020522, 0.020522, 0.026892, 0.026338, 0.024826, 0.033407, 0.071867, 0.129801, 0.142424, 0.134866, 0.21291, 0.239899, 0.137348, 0.094817, 0.074921, 0.11371, 0.200174, 0.236433, 0.185198, 0.106997, 0.170161, 0.170161, 0.295083, 0.281712, 0.295083, 0.36309, 0.275179, 0.164327, 0.081712, 0.078022, 0.064632, 0.067594, 0.058088, 0.11371, 0.088832, 0.132295, 0.144935, 0.147574, 0.161087, 0.209395, 0.200174, 0.142424, 0.161087, 0.129801, 0.076542, 0.069024, 0.085092, 0.127496, 0.200174, 0.30533, 0.298791, 0.243554, 0.25031, 0.359901, 0.268042, 0.271506, 0.18812, 0.179055, 0.173081, 0.158265, 0.196879, 0.308712, 0.390993, 0.257454, 0.170161, 0.155435, 0.15284, 0.092881, 0.100716, 0.118441, 0.071867, 0.045352, 0.076542, 0.058088, 0.029376, 0.064632, 0.106997, 0.15284, 0.144935, 0.100716, 0.066181, 0.050641, 0.043307, 0.041405, 0.090864, 0.111485, 0.142424, 0.15284, 0.236433, 0.15008, 0.129801, 0.17593, 0.243554, 0.247041, 0.291804, 0.374039, 0.339168, 0.243554, 0.247041, 0.158265, 0.144935, 0.203355, 0.26085, 0.268042, 0.219301, 0.206376, 0.288399, 0.356642, 0.31487, 0.342579, 0.433034, 0.444081, 0.387226, 0.291804, 0.232838, 0.25031, 0.284882, 0.225814, 0.229226, 0.229226, 0.328603, 0.418646, 0.418646, 0.284882, 0.236433, 0.194234, 0.209395, 0.196879, 0.21291, 0.243554, 0.155435, 0.167087, 0.098513, 0.170161, 0.275179, 0.366687, 0.352862, 0.342579, 0.311707, 0.366687, 0.370445, 0.278302, 0.216401, 0.137348, 0.155435, 0.21291, 0.295083, 0.257454, 0.25031, 0.236433, 0.155435, 0.144935, 0.137348, 0.209395, 0.196879, 0.185198, 0.11371, 0.102787, 0.060549, 0.109221, 0.078022, 0.090864, 0.109221, 0.092881, 0.155435, 0.203355, 0.191378, 0.194234, 0.229226, 0.232838, 0.26085, 0.339168, 0.418646, 0.414856, 0.408655, 0.414856, 0.324872, 0.398279, 0.408655, 0.5017, 0.418646, 0.517562, 0.51388, 0.541878, 0.626927, 0.59508, 0.529623, 0.509769, 0.538167, 0.549308, 0.549308, 0.454136, 0.377384, 0.408655, 0.41194, 0.414856, 0.311707, 0.321458, 0.31487, 0.311707, 0.335645, 0.444081, 0.408655, 0.414856, 0.458154, 0.483068, 0.483068, 0.483068, 0.5017, 0.370445, 0.352862, 0.352862, 0.408655, 0.390993, 0.288399, 0.295083, 0.301917, 0.298791, 0.390993, 0.311707, 0.288399, 0.18812, 0.167087, 0.182256, 0.179055, 0.173081, 0.15008, 0.167087, 0.243554, 0.239899, 0.284882, 0.206376, 0.219301, 0.222385, 0.278302, 0.349426, 0.335645, 0.335645, 0.346032, 0.359901, 0.447574, 0.390993, 0.447574, 0.461924, 0.408655, 0.40511, 0.40511, 0.352862, 0.370445, 0.295083, 0.281712, 0.31487, 0.387226, 0.321458, 0.335645, 0.374039, 0.384043, 0.398279, 0.356642, 0.444081, 0.321458, 0.288399, 0.346032, 0.346032, 0.30533, 0.349426, 0.324872, 0.298791, 0.380708, 0.324872, 0.42561], '')</t>
  </si>
  <si>
    <t>[191, 193, 194, 195, 196, 197, 198, 199, 200, 201, 202, 220]</t>
  </si>
  <si>
    <t xml:space="preserve">F5RXJ7|F5RXJ7_9ENTR Glyoxalase OS=Enterobacter hormaechei ATCC 49162 </t>
  </si>
  <si>
    <t>([0.308712, 0.349426, 0.239899, 0.284882, 0.21291, 0.295083, 0.335645, 0.257454, 0.311707, 0.332115, 0.321458, 0.366687, 0.264545, 0.161087, 0.088832, 0.15284, 0.15284, 0.129801, 0.116183, 0.106997, 0.086953, 0.161087, 0.109221, 0.11371, 0.059222, 0.096677, 0.078022, 0.046336, 0.090864, 0.064632, 0.078022, 0.092881, 0.098513, 0.170161, 0.191378, 0.311707, 0.301917, 0.30533, 0.30533, 0.433034, 0.447574, 0.480142, 0.465241, 0.447574, 0.529623, 0.545602, 0.447574, 0.480142, 0.562014, 0.549308, 0.58069, 0.454136, 0.454136, 0.41194, 0.31487, 0.401658, 0.339168, 0.243554, 0.209395, 0.196879, 0.209395, 0.191378, 0.194234, 0.216401, 0.30533, 0.232838, 0.339168, 0.346032, 0.21291, 0.229226, 0.185198, 0.191378, 0.275179, 0.30533, 0.356642, 0.454136, 0.458154, 0.458154, 0.585406, 0.585406, 0.648219, 0.56648, 0.56648, 0.58069, 0.4292, 0.433034, 0.433034, 0.42561, 0.509769, 0.509769, 0.458154, 0.436924, 0.335645, 0.268042, 0.25031, 0.243554, 0.137348, 0.144935, 0.17593, 0.129801, 0.096677, 0.083462, 0.083462, 0.043307, 0.041405, 0.069024, 0.056825, 0.094817, 0.088832, 0.102787, 0.142424, 0.090864, 0.134866, 0.243554, 0.335645, 0.31487, 0.328603, 0.356642, 0.318242, 0.222385, 0.278302, 0.374039, 0.422041, 0.468512, 0.59917, 0.622677, 0.666105, 0.716283, 0.680603, 0.545602, 0.447574, 0.387226, 0.5017, 0.517562, 0.497853, 0.497853, 0.40511, 0.380708, 0.458154, 0.40511, 0.447574, 0.440853, 0.346032, 0.247041, 0.225814, 0.139895, 0.142424, 0.142424, 0.15284, 0.134866, 0.243554, 0.196879, 0.321458, 0.311707, 0.301917, 0.30533, 0.284882, 0.30533, 0.298791, 0.298791, 0.288399, 0.335645, 0.339168, 0.398279, 0.468512, 0.450668, 0.562014, 0.505461, 0.476583, 0.414856, 0.465241, 0.390993, 0.59014], '')</t>
  </si>
  <si>
    <t>[44, 45, 48, 49, 50, 78, 79, 80, 81, 82, 83, 88, 89, 124, 125, 126, 127, 128, 129, 132, 133, 166, 167, 172]</t>
  </si>
  <si>
    <t xml:space="preserve">F5RXJ8|F5RXJ8_9ENTR Biofilm-dependent modulation protein OS=Enterobacter hormaechei ATCC 49162 </t>
  </si>
  <si>
    <t>([0.139895, 0.137348, 0.185198, 0.271506, 0.342579, 0.264545, 0.21291, 0.257454, 0.25406, 0.18812, 0.18812, 0.232838, 0.335645, 0.25031, 0.342579, 0.394753, 0.387226, 0.422041, 0.422041, 0.349426, 0.281712, 0.311707, 0.370445, 0.387226, 0.377384, 0.264545, 0.268042, 0.284882, 0.298791, 0.243554, 0.335645, 0.352862, 0.247041, 0.185198, 0.295083, 0.284882, 0.321458, 0.31487, 0.332115, 0.352862, 0.332115, 0.318242, 0.31487, 0.311707, 0.203355, 0.118441, 0.191378, 0.275179, 0.324872, 0.209395, 0.30533, 0.216401, 0.167087, 0.196879, 0.264545, 0.232838, 0.239899, 0.247041, 0.196879, 0.21291, 0.127496, 0.170161, 0.222385, 0.194234, 0.144935, 0.209395, 0.291804, 0.247041, 0.194234, 0.147574, 0.25406], '')</t>
  </si>
  <si>
    <t xml:space="preserve">F5RXK1|F5RXK1_9ENTR ABC superfamily ATP binding cassette transporter, ABC protein OS=Enterobacter hormaechei ATCC 49162 </t>
  </si>
  <si>
    <t>([0.15008, 0.102787, 0.147574, 0.18812, 0.179055, 0.092881, 0.118441, 0.144935, 0.106997, 0.06184, 0.081712, 0.096677, 0.059222, 0.056825, 0.045352, 0.078022, 0.045352, 0.054297, 0.05306, 0.054297, 0.096677, 0.098513, 0.081712, 0.078022, 0.045352, 0.033407, 0.0704, 0.074921, 0.079919, 0.127496, 0.155435, 0.15008, 0.15008, 0.222385, 0.229226, 0.26085, 0.179055, 0.257454, 0.164327, 0.106997, 0.111485, 0.106997, 0.106997, 0.18812, 0.185198, 0.30533, 0.356642, 0.324872, 0.318242, 0.308712, 0.243554, 0.318242, 0.232838, 0.203355, 0.206376, 0.203355, 0.209395, 0.209395, 0.139895, 0.200174, 0.278302, 0.203355, 0.225814, 0.229226, 0.216401, 0.144935, 0.142424, 0.18812, 0.219301, 0.144935, 0.081712, 0.15008, 0.094817, 0.155435, 0.15284, 0.092881, 0.096677, 0.125101, 0.137348, 0.137348, 0.137348, 0.147574, 0.132295, 0.144935, 0.083462, 0.069024, 0.132295, 0.10481, 0.094817, 0.090864, 0.090864, 0.15284, 0.06184, 0.10481, 0.083462, 0.118441, 0.18812, 0.11371, 0.081712, 0.102787, 0.164327, 0.161087, 0.155435, 0.129801, 0.10481, 0.118441, 0.147574, 0.144935, 0.15008, 0.088832, 0.054297, 0.098513, 0.096677, 0.155435, 0.161087, 0.120615, 0.10481, 0.10481, 0.170161, 0.26085, 0.291804, 0.295083, 0.324872, 0.243554, 0.281712, 0.196879, 0.239899, 0.225814, 0.182256, 0.116183, 0.109221, 0.185198, 0.185198, 0.225814, 0.264545, 0.182256, 0.182256, 0.120615, 0.071867, 0.074921, 0.079919, 0.100716, 0.096677, 0.109221, 0.170161, 0.170161, 0.25406, 0.196879, 0.239899, 0.271506, 0.271506, 0.284882, 0.167087, 0.102787, 0.088832, 0.088832, 0.074921, 0.076542, 0.129801, 0.216401, 0.118441, 0.10481, 0.085092, 0.086953, 0.038858, 0.026338, 0.027463, 0.018415, 0.029376, 0.023963, 0.024826, 0.03976, 0.0704, 0.083462, 0.085092, 0.079919, 0.066181, 0.090864, 0.147574, 0.15284, 0.142424, 0.236433, 0.147574, 0.078022, 0.048328, 0.092881, 0.137348, 0.200174, 0.264545, 0.191378, 0.191378, 0.164327, 0.094817, 0.078022, 0.078022, 0.155435, 0.106997, 0.122885, 0.15284, 0.132295, 0.118441, 0.122885, 0.109221, 0.127496, 0.219301, 0.275179, 0.281712, 0.284882, 0.298791, 0.295083, 0.380708, 0.356642, 0.301917, 0.40511, 0.4292, 0.509769, 0.444081, 0.529623, 0.538167, 0.562014, 0.613573, 0.505461, 0.5017, 0.521092, 0.541878, 0.534167, 0.534167, 0.534167, 0.497853, 0.476583, 0.472492, 0.387226, 0.387226, 0.468512, 0.370445, 0.370445, 0.370445, 0.332115, 0.232838, 0.225814, 0.239899, 0.236433, 0.332115, 0.247041, 0.25031, 0.301917, 0.298791, 0.298791, 0.298791, 0.332115, 0.31487, 0.328603, 0.40511, 0.440853, 0.380708, 0.497853, 0.490133, 0.41194, 0.476583, 0.59014, 0.58069, 0.575842, 0.56648, 0.575842, 0.58069, 0.59014, 0.570702, 0.58069, 0.608892, 0.632174, 0.490133, 0.521092, 0.433034, 0.436924, 0.349426, 0.401658, 0.394753, 0.40511, 0.461924, 0.387226, 0.374039, 0.352862, 0.346032, 0.342579, 0.264545, 0.271506, 0.281712, 0.278302, 0.278302, 0.284882, 0.200174, 0.30533, 0.247041, 0.356642, 0.390993, 0.444081, 0.486429, 0.490133, 0.41194, 0.468512, 0.557691, 0.483068, 0.40511, 0.401658, 0.335645, 0.41194, 0.480142, 0.447574, 0.468512, 0.394753, 0.387226, 0.461924, 0.461924, 0.529623, 0.483068, 0.387226, 0.387226, 0.275179, 0.21291, 0.288399, 0.247041, 0.25406, 0.328603, 0.36309, 0.36309, 0.433034, 0.42561, 0.42561, 0.370445, 0.298791, 0.36309, 0.288399, 0.206376, 0.116183, 0.109221, 0.11371, 0.085092, 0.094817, 0.155435, 0.216401, 0.142424, 0.127496, 0.122885, 0.125101, 0.173081, 0.11371, 0.11371, 0.111485, 0.11371, 0.206376, 0.275179, 0.219301, 0.291804, 0.41194, 0.534167, 0.440853, 0.346032, 0.461924, 0.480142, 0.480142, 0.384043, 0.472492, 0.51388, 0.418646, 0.450668, 0.461924, 0.553315, 0.525368, 0.497853, 0.41194, 0.295083, 0.308712, 0.342579, 0.26085, 0.236433, 0.268042, 0.247041, 0.308712, 0.335645, 0.328603, 0.359901, 0.450668, 0.454136, 0.433034, 0.517562, 0.444081, 0.41194, 0.324872, 0.264545, 0.284882, 0.339168, 0.422041, 0.30533, 0.366687, 0.335645, 0.295083, 0.25031, 0.359901, 0.390993, 0.366687, 0.359901, 0.26085, 0.247041, 0.247041, 0.179055, 0.179055, 0.209395, 0.236433, 0.328603, 0.41194, 0.41194, 0.4292, 0.349426, 0.384043, 0.247041, 0.298791, 0.328603, 0.26085, 0.268042, 0.191378, 0.161087, 0.155435, 0.134866, 0.134866, 0.083462, 0.083462, 0.0704, 0.041405, 0.043307, 0.044297, 0.056825, 0.060549, 0.069024, 0.109221, 0.109221, 0.200174, 0.229226, 0.239899, 0.321458, 0.311707, 0.40511, 0.408655, 0.342579, 0.41194, 0.4292, 0.521092, 0.529623, 0.58069, 0.707965, 0.553315, 0.553315, 0.517562, 0.517562, 0.436924, 0.359901, 0.359901, 0.288399, 0.31487, 0.30533, 0.311707, 0.308712, 0.301917, 0.247041, 0.232838, 0.243554, 0.239899, 0.232838, 0.243554, 0.243554, 0.222385, 0.222385, 0.125101, 0.078022, 0.044297, 0.071867, 0.122885, 0.185198, 0.236433, 0.167087, 0.161087, 0.161087, 0.094817, 0.092881, 0.15284, 0.206376, 0.229226, 0.196879, 0.17593, 0.142424, 0.142424, 0.142424, 0.164327, 0.247041, 0.335645, 0.42561, 0.418646, 0.41194, 0.444081, 0.387226, 0.401658, 0.440853, 0.440853, 0.529623, 0.517562, 0.497853, 0.5017, 0.465241, 0.486429, 0.525368, 0.707965, 0.73685, 0.745909, 0.808535, 0.798249, 0.779859, 0.791621, 0.795062, 0.699094, 0.549308, 0.657645, 0.724957, 0.575842, 0.486429, 0.494003, 0.414856, 0.440853, 0.468512, 0.418646, 0.349426, 0.352862, 0.332115, 0.308712, 0.236433, 0.239899, 0.25031, 0.243554, 0.264545, 0.243554, 0.321458, 0.401658, 0.380708, 0.4292, 0.509769, 0.494003, 0.521092, 0.59014, 0.575842, 0.458154, 0.521092, 0.59917, 0.59917, 0.480142, 0.480142, 0.490133, 0.42561, 0.450668, 0.444081, 0.414856, 0.349426, 0.321458, 0.291804, 0.275179, 0.200174, 0.164327, 0.222385, 0.179055, 0.164327, 0.118441, 0.219301], '')</t>
  </si>
  <si>
    <t>[215, 217, 218, 219, 220, 221, 222, 223, 224, 225, 226, 227, 259, 260, 261, 262, 263, 264, 265, 266, 267, 268, 269, 271, 300, 313, 354, 362, 366, 367, 384, 445, 446, 447, 448, 449, 450, 451, 452, 502, 503, 505, 508, 509, 510, 511, 512, 513, 514, 515, 516, 517, 518, 519, 520, 521, 542, 544, 545, 546, 548, 549, 550]</t>
  </si>
  <si>
    <t xml:space="preserve">F5RXK2|F5RXK2_9ENTR Alcohol dehydrogenase OS=Enterobacter hormaechei ATCC 49162 </t>
  </si>
  <si>
    <t>([0.390993, 0.324872, 0.36309, 0.308712, 0.339168, 0.384043, 0.398279, 0.418646, 0.356642, 0.377384, 0.366687, 0.321458, 0.321458, 0.346032, 0.366687, 0.433034, 0.458154, 0.387226, 0.311707, 0.301917, 0.268042, 0.281712, 0.21291, 0.11371, 0.144935, 0.109221, 0.044297, 0.046336, 0.046336, 0.076542, 0.047319, 0.058088, 0.06312, 0.06312, 0.066181, 0.066181, 0.06184, 0.03976, 0.059222, 0.098513, 0.098513, 0.118441, 0.102787, 0.15008, 0.191378, 0.137348, 0.173081, 0.298791, 0.31487, 0.30533, 0.222385, 0.288399, 0.21291, 0.21291, 0.216401, 0.229226, 0.164327, 0.15284, 0.271506, 0.271506, 0.206376, 0.21291, 0.209395, 0.15008, 0.18812, 0.203355, 0.264545, 0.281712, 0.284882, 0.232838, 0.236433, 0.25406, 0.229226, 0.236433, 0.191378, 0.118441, 0.118441, 0.170161, 0.092881, 0.073402, 0.079919, 0.054297, 0.060549, 0.034884, 0.026892, 0.029376, 0.043307, 0.043307, 0.042364, 0.046336, 0.058088, 0.035586, 0.024826, 0.030611, 0.049374, 0.064632, 0.11371, 0.106997, 0.090864, 0.170161, 0.109221, 0.10481, 0.144935, 0.137348, 0.206376, 0.311707, 0.271506, 0.232838, 0.26085, 0.275179, 0.15008, 0.092881, 0.10481, 0.194234, 0.161087, 0.164327, 0.139895, 0.122885, 0.083462, 0.098513, 0.0704, 0.142424, 0.15284, 0.200174, 0.127496, 0.139895, 0.144935, 0.147574, 0.147574, 0.109221, 0.096677, 0.179055, 0.179055, 0.236433, 0.147574, 0.147574, 0.134866, 0.15284, 0.185198, 0.243554, 0.167087, 0.21291, 0.155435, 0.10481, 0.106997, 0.116183, 0.106997, 0.118441, 0.085092, 0.100716, 0.144935, 0.139895, 0.147574, 0.167087, 0.10481, 0.147574, 0.111485, 0.067594, 0.096677, 0.056825, 0.05306, 0.090864, 0.055536, 0.067594, 0.10481, 0.064632, 0.078022, 0.046336, 0.045352, 0.044297, 0.036378, 0.028695, 0.032017, 0.020876, 0.016528, 0.027463, 0.026892, 0.045352, 0.054297, 0.032017, 0.043307, 0.025316, 0.028695, 0.032017, 0.035586, 0.036378, 0.071867, 0.092881, 0.090864, 0.085092, 0.088832, 0.088832, 0.073402, 0.069024, 0.079919, 0.144935, 0.11371, 0.15008, 0.094817, 0.142424, 0.155435, 0.196879, 0.288399, 0.278302, 0.342579, 0.352862, 0.352862, 0.295083, 0.25406, 0.335645, 0.271506, 0.257454, 0.301917, 0.359901, 0.359901, 0.408655, 0.408655, 0.444081, 0.390993, 0.494003, 0.450668, 0.490133, 0.40511, 0.332115, 0.335645, 0.301917, 0.21291, 0.167087, 0.196879, 0.200174, 0.173081, 0.142424, 0.239899, 0.232838, 0.182256, 0.125101, 0.129801, 0.109221, 0.071867, 0.090864, 0.067594, 0.083462, 0.100716, 0.15284, 0.15008, 0.096677, 0.096677, 0.096677, 0.116183, 0.069024, 0.106997, 0.155435, 0.275179, 0.225814, 0.18812, 0.222385, 0.206376, 0.209395, 0.15284, 0.25406, 0.25406, 0.206376, 0.147574, 0.092881, 0.098513, 0.144935, 0.129801, 0.161087, 0.164327, 0.11371, 0.179055, 0.15008, 0.074921, 0.042364, 0.05306, 0.071867, 0.073402, 0.129801, 0.129801, 0.139895, 0.069024, 0.073402, 0.10481, 0.085092, 0.147574, 0.073402, 0.06184, 0.092881, 0.096677, 0.144935, 0.203355, 0.144935, 0.142424, 0.25406, 0.324872, 0.257454, 0.257454, 0.219301, 0.216401, 0.236433, 0.236433, 0.332115, 0.328603, 0.268042, 0.384043, 0.346032, 0.356642, 0.281712, 0.311707, 0.311707, 0.278302, 0.291804, 0.370445, 0.370445, 0.342579, 0.247041, 0.318242, 0.308712, 0.346032, 0.30533, 0.196879, 0.185198, 0.185198, 0.106997, 0.179055, 0.167087, 0.170161, 0.236433, 0.332115, 0.30533, 0.257454, 0.275179, 0.219301, 0.170161, 0.132295, 0.085092], '')</t>
  </si>
  <si>
    <t xml:space="preserve">F5RXK3|F5RXK3_9ENTR MFS family major facilitator transporter OS=Enterobacter hormaechei ATCC 49162 </t>
  </si>
  <si>
    <t>([0.006701, 0.009728, 0.005992, 0.007495, 0.005734, 0.007031, 0.006795, 0.006795, 0.009401, 0.006701, 0.007877, 0.006619, 0.005623, 0.00558, 0.004208, 0.004247, 0.006533, 0.007315, 0.007315, 0.007315, 0.01078, 0.011669, 0.011903, 0.024393, 0.013613, 0.024393, 0.013613, 0.022667, 0.030003, 0.019109, 0.043307, 0.048328, 0.069024, 0.048328, 0.048328, 0.035586, 0.032677, 0.023534, 0.010131, 0.017138, 0.014075, 0.009728, 0.006421, 0.006142, 0.005378, 0.008624, 0.006039, 0.006567, 0.005223, 0.003821, 0.003014, 0.003014, 0.002761, 0.003405, 0.003177, 0.003177, 0.003366, 0.004689, 0.005683, 0.009015, 0.006245, 0.005799, 0.004899, 0.004835, 0.003804, 0.003757, 0.0028, 0.003341, 0.003276, 0.0028, 0.003864, 0.006039, 0.005249, 0.003821, 0.002512, 0.003924, 0.002606, 0.003671, 0.003757, 0.00359, 0.002435, 0.002606, 0.003701, 0.003963, 0.004775, 0.005503, 0.006374, 0.008075, 0.006795, 0.006421, 0.008525, 0.008525, 0.005223, 0.006619, 0.009483, 0.018415, 0.013821, 0.015694, 0.008804, 0.008525, 0.006482, 0.00962, 0.011342, 0.007555, 0.007495, 0.006142, 0.006988, 0.007031, 0.004835, 0.005932, 0.009401, 0.010672, 0.010672, 0.021816, 0.011669, 0.012727, 0.008895, 0.008895, 0.009728, 0.014783, 0.014783, 0.017138, 0.009865, 0.009865, 0.016826, 0.022306, 0.046336, 0.027463, 0.021381, 0.047319, 0.030003, 0.013613, 0.011669, 0.008276, 0.009187, 0.008409, 0.008075, 0.011518, 0.009294, 0.008624, 0.009977, 0.00962, 0.014586, 0.01227, 0.016826, 0.010221, 0.014315, 0.008075, 0.011518, 0.008075, 0.004976, 0.005086, 0.005086, 0.004513, 0.004577, 0.002727, 0.00407, 0.00359, 0.002482, 0.002581, 0.002581, 0.001786, 0.001808, 0.001305, 0.001434, 0.000906, 0.000906, 0.00061, 0.001249, 0.001249, 0.001344, 0.002211, 0.003177, 0.004483, 0.005318, 0.007091, 0.012727, 0.01227, 0.009401, 0.01227, 0.022306, 0.048328, 0.03976, 0.03976, 0.028107, 0.028107, 0.056825, 0.106997, 0.196879, 0.194234, 0.21291, 0.225814, 0.127496, 0.059222, 0.022667, 0.016528, 0.01227, 0.01227, 0.009401, 0.008409, 0.009728, 0.009401, 0.007555, 0.013265, 0.009294, 0.009096, 0.011903, 0.008002, 0.005086, 0.004577, 0.002761, 0.001936, 0.002623, 0.00407, 0.003727, 0.004689, 0.004208, 0.004976, 0.003757, 0.004414, 0.006701, 0.004414, 0.004161, 0.00515, 0.00515, 0.00515, 0.006619, 0.008002, 0.009728, 0.01078, 0.008895, 0.01227, 0.010926, 0.008723, 0.007645, 0.008723, 0.010672, 0.011903, 0.008156, 0.007495, 0.007555, 0.008002, 0.00962, 0.006142, 0.00558, 0.005503, 0.007177, 0.006078, 0.005799, 0.006482, 0.00962, 0.007259, 0.008804, 0.016528, 0.012727, 0.013265, 0.013016, 0.010509, 0.011342, 0.018415, 0.038042, 0.041405, 0.0198, 0.020522, 0.024393, 0.016021, 0.012727, 0.01227, 0.013016, 0.008723, 0.007495, 0.005378, 0.00543, 0.004775, 0.002881, 0.003963, 0.004247, 0.004388, 0.004976, 0.005992, 0.004976, 0.004736, 0.003366, 0.00359, 0.003804, 0.005223, 0.004431, 0.003924, 0.003341, 0.003671, 0.004358, 0.004835, 0.004775, 0.004736, 0.004689, 0.00515, 0.00515, 0.004135, 0.006194, 0.004431, 0.004483, 0.003701, 0.002705, 0.002727, 0.002555, 0.003276, 0.003431, 0.004414, 0.005734, 0.006894, 0.008624, 0.011518, 0.009294, 0.009401, 0.017447, 0.017447, 0.023963, 0.023534, 0.030611, 0.026892, 0.035586, 0.024393, 0.021816, 0.045352, 0.044297, 0.085092, 0.076542, 0.051831, 0.033407, 0.030611, 0.023534, 0.012727, 0.006894, 0.008276, 0.01204, 0.008156, 0.008002, 0.006421, 0.006701, 0.004921, 0.004689, 0.003804, 0.004358, 0.004689, 0.004483, 0.004358, 0.003461, 0.00359, 0.003079, 0.004736, 0.004208, 0.004208, 0.004247, 0.004646, 0.004646, 0.003212, 0.004315, 0.004358, 0.005086, 0.005011, 0.006894, 0.005011, 0.005503, 0.004646, 0.004414, 0.004414, 0.004358, 0.00407, 0.003053, 0.003555, 0.003276, 0.003804, 0.004513, 0.006567, 0.007877, 0.008409, 0.011518, 0.012727, 0.012727, 0.010509, 0.008624, 0.007259, 0.009096, 0.011903, 0.013265, 0.022667, 0.017797, 0.037156, 0.076542, 0.144935, 0.185198], '')</t>
  </si>
  <si>
    <t xml:space="preserve">F5RXK8|F5RXK8_9ENTR Formate dehydrogenase-N, alpha subunit OS=Enterobacter hormaechei ATCC 49162 </t>
  </si>
  <si>
    <t>([0.090864, 0.036378, 0.038042, 0.051831, 0.067594, 0.06184, 0.06312, 0.076542, 0.100716, 0.125101, 0.122885, 0.132295, 0.100716, 0.092881, 0.090864, 0.044297, 0.034068, 0.037156, 0.071867, 0.102787, 0.085092, 0.088832, 0.144935, 0.18812, 0.164327, 0.17593, 0.222385, 0.164327, 0.173081, 0.111485, 0.069024, 0.086953, 0.086953, 0.111485, 0.179055, 0.120615, 0.206376, 0.247041, 0.225814, 0.139895, 0.179055, 0.129801, 0.11371, 0.134866, 0.088832, 0.106997, 0.056825, 0.05306, 0.06184, 0.038042, 0.049374, 0.044297, 0.042364, 0.032677, 0.031287, 0.030003, 0.048328, 0.038858, 0.036378, 0.037156, 0.058088, 0.056825, 0.109221, 0.158265, 0.106997, 0.086953, 0.088832, 0.100716, 0.111485, 0.164327, 0.236433, 0.301917, 0.398279, 0.401658, 0.51388, 0.458154, 0.447574, 0.458154, 0.486429, 0.454136, 0.370445, 0.30533, 0.332115, 0.318242, 0.346032, 0.387226, 0.483068, 0.401658, 0.40511, 0.394753, 0.30533, 0.243554, 0.219301, 0.209395, 0.222385, 0.203355, 0.264545, 0.191378, 0.191378, 0.120615, 0.167087, 0.25031, 0.25406, 0.225814, 0.196879, 0.229226, 0.257454, 0.257454, 0.339168, 0.414856, 0.31487, 0.42561, 0.486429, 0.401658, 0.401658, 0.295083, 0.291804, 0.301917, 0.349426, 0.243554, 0.335645, 0.308712, 0.216401, 0.281712, 0.278302, 0.236433, 0.17593, 0.179055, 0.155435, 0.155435, 0.155435, 0.25031, 0.209395, 0.21291, 0.196879, 0.137348, 0.229226, 0.222385, 0.219301, 0.26085, 0.374039, 0.374039, 0.31487, 0.398279, 0.370445, 0.380708, 0.454136, 0.394753, 0.401658, 0.433034, 0.4292, 0.42561, 0.387226, 0.346032, 0.264545, 0.339168, 0.414856, 0.377384, 0.356642, 0.346032, 0.342579, 0.342579, 0.352862, 0.408655, 0.370445, 0.352862, 0.349426, 0.36309, 0.458154, 0.356642, 0.308712, 0.301917, 0.301917, 0.26085, 0.328603, 0.370445, 0.321458, 0.298791, 0.268042, 0.298791, 0.308712, 0.308712, 0.271506, 0.264545, 0.209395, 0.216401, 0.268042, 0.232838, 0.18812, 0.158265, 0.243554, 0.281712, 0.247041, 0.209395, 0.298791], '')</t>
  </si>
  <si>
    <t>[74]</t>
  </si>
  <si>
    <t xml:space="preserve">F5RXK9|F5RXK9_9ENTR Inner membrane protein YddG OS=Enterobacter hormaechei ATCC 49162 </t>
  </si>
  <si>
    <t>([0.033407, 0.029376, 0.026338, 0.014075, 0.00962, 0.007315, 0.005932, 0.007091, 0.009015, 0.008804, 0.00777, 0.009401, 0.006245, 0.004431, 0.004483, 0.004414, 0.003924, 0.003757, 0.005503, 0.007645, 0.005503, 0.007555, 0.010131, 0.008895, 0.014075, 0.024393, 0.034884, 0.05306, 0.037156, 0.017447, 0.013265, 0.021381, 0.013821, 0.024393, 0.048328, 0.023963, 0.013821, 0.014586, 0.009294, 0.006482, 0.006795, 0.007422, 0.007422, 0.004483, 0.006374, 0.006701, 0.004899, 0.005734, 0.006701, 0.005318, 0.007555, 0.01204, 0.011669, 0.010372, 0.007259, 0.005223, 0.006245, 0.008804, 0.011342, 0.010926, 0.009865, 0.006078, 0.006142, 0.006078, 0.006482, 0.006374, 0.005011, 0.005503, 0.003963, 0.003461, 0.003727, 0.003701, 0.002555, 0.002512, 0.002512, 0.003079, 0.003727, 0.004414, 0.004483, 0.004483, 0.006482, 0.00777, 0.008409, 0.013016, 0.009294, 0.015344, 0.010221, 0.009483, 0.014315, 0.013821, 0.010372, 0.010372, 0.01227, 0.020522, 0.011903, 0.022306, 0.015078, 0.015078, 0.008156, 0.006894, 0.004921, 0.00359, 0.002688, 0.003963, 0.003671, 0.004689, 0.004736, 0.005623, 0.007422, 0.00515, 0.005249, 0.005734, 0.00558, 0.005503, 0.00558, 0.005623, 0.003997, 0.004431, 0.004921, 0.00543, 0.004483, 0.006245, 0.006619, 0.007877, 0.00543, 0.004358, 0.003109, 0.003053, 0.003053, 0.003177, 0.004483, 0.006039, 0.00558, 0.007645, 0.004976, 0.005249, 0.007645, 0.007315, 0.007877, 0.008156, 0.013437, 0.015078, 0.010372, 0.015078, 0.023087, 0.05306, 0.044297, 0.085092, 0.042364, 0.042364, 0.018787, 0.013613, 0.00777, 0.00962, 0.009728, 0.012727, 0.007091, 0.004689, 0.004835, 0.005011, 0.004388, 0.003014, 0.003053, 0.003924, 0.003177, 0.003341, 0.003014, 0.004161, 0.003014, 0.003671, 0.003727, 0.005086, 0.005992, 0.010131, 0.01227, 0.008002, 0.009728, 0.010926, 0.009977, 0.01078, 0.008723, 0.006988, 0.01078, 0.012727, 0.007877, 0.010372, 0.006795, 0.00515, 0.003963, 0.005734, 0.004577, 0.003924, 0.003177, 0.003014, 0.003053, 0.003079, 0.004689, 0.004899, 0.005683, 0.006795, 0.005734, 0.007877, 0.008723, 0.009187, 0.008156, 0.009096, 0.007031, 0.010372, 0.010131, 0.009187, 0.007259, 0.008075, 0.009401, 0.009401, 0.008276, 0.00558, 0.00543, 0.003298, 0.003014, 0.002503, 0.002761, 0.003727, 0.00283, 0.003804, 0.00246, 0.00316, 0.0028, 0.002606, 0.002529, 0.003555, 0.005011, 0.004736, 0.006421, 0.005011, 0.004646, 0.004646, 0.005683, 0.004431, 0.006619, 0.004689, 0.004388, 0.005086, 0.006374, 0.006619, 0.004611, 0.006374, 0.005503, 0.006619, 0.006533, 0.005799, 0.005011, 0.003177, 0.00292, 0.002035, 0.002512, 0.003431, 0.004208, 0.003478, 0.004358, 0.002881, 0.003997, 0.003997, 0.002976, 0.002705, 0.003512, 0.004208, 0.003177, 0.003079, 0.002688, 0.003014, 0.003014, 0.003461, 0.005086, 0.005011, 0.004976, 0.003997, 0.003079, 0.001872, 0.002349, 0.002482, 0.003864, 0.003963, 0.00515, 0.005992, 0.004835, 0.003997, 0.003804, 0.004611, 0.004689, 0.00543, 0.006245, 0.006078], '')</t>
  </si>
  <si>
    <t xml:space="preserve">F5RXL1|F5RXL1_9ENTR MFS superfamily methyl viologen resistance protein SmvA OS=Enterobacter hormaechei ATCC 49162 </t>
  </si>
  <si>
    <t>([0.000614, 0.000575, 0.000447, 0.000447, 0.000313, 0.000253, 0.000537, 0.00052, 0.000661, 0.000498, 0.000854, 0.000906, 0.001623, 0.001202, 0.000674, 0.001069, 0.001232, 0.001232, 0.001541, 0.002349, 0.00359, 0.003701, 0.004775, 0.005683, 0.008002, 0.008276, 0.014075, 0.009728, 0.014783, 0.019109, 0.046336, 0.050641, 0.033407, 0.016021, 0.015344, 0.015078, 0.008895, 0.014075, 0.009977, 0.007555, 0.006795, 0.004577, 0.005011, 0.004208, 0.004414, 0.004208, 0.004921, 0.003864, 0.003212, 0.003512, 0.002881, 0.002705, 0.002194, 0.002155, 0.003053, 0.004247, 0.006194, 0.006142, 0.005872, 0.00558, 0.008525, 0.008723, 0.008624, 0.007555, 0.007495, 0.005932, 0.005932, 0.007091, 0.007031, 0.006988, 0.004135, 0.004976, 0.003512, 0.003997, 0.005683, 0.003963, 0.003341, 0.002761, 0.00359, 0.002396, 0.003212, 0.003431, 0.003366, 0.004161, 0.005992, 0.005318, 0.00558, 0.003924, 0.003478, 0.003963, 0.005799, 0.00777, 0.007877, 0.008002, 0.006894, 0.004689, 0.006701, 0.006701, 0.006701, 0.006421, 0.006619, 0.005249, 0.005249, 0.004577, 0.005503, 0.003924, 0.004646, 0.006533, 0.006482, 0.007645, 0.009483, 0.006421, 0.004899, 0.00515, 0.007877, 0.007877, 0.013613, 0.013821, 0.018415, 0.025762, 0.018787, 0.030003, 0.032017, 0.025762, 0.020522, 0.011106, 0.015694, 0.015344, 0.010131, 0.018106, 0.017138, 0.015694, 0.028695, 0.049374, 0.033407, 0.013613, 0.017138, 0.019401, 0.01078, 0.006795, 0.006533, 0.009728, 0.009187, 0.009187, 0.006374, 0.009187, 0.014586, 0.009728, 0.007495, 0.007091, 0.007091, 0.007177, 0.005503, 0.003701, 0.003053, 0.00243, 0.003821, 0.002976, 0.00292, 0.00283, 0.003212, 0.00231, 0.001499, 0.001374, 0.00146, 0.002155, 0.001335, 0.001112, 0.00152, 0.002349, 0.002117, 0.001541, 0.001692, 0.002014, 0.003212, 0.004577, 0.006567, 0.006421, 0.009728, 0.00962, 0.018106, 0.036378, 0.036378, 0.086953, 0.071867, 0.122885, 0.125101, 0.182256, 0.125101, 0.116183, 0.05306, 0.060549, 0.060549, 0.036378, 0.023087, 0.011903, 0.007315, 0.005223, 0.003864, 0.00243, 0.00225, 0.001778, 0.001675, 0.002581, 0.002194, 0.00225, 0.002327, 0.00231, 0.001906, 0.001967, 0.00243, 0.003727, 0.003864, 0.004247, 0.003727, 0.004611, 0.005503, 0.008409, 0.008276, 0.007495, 0.013437, 0.013437, 0.013265, 0.008723, 0.006619, 0.00543, 0.005011, 0.003461, 0.00231, 0.00231, 0.003298, 0.002276, 0.002117, 0.002035, 0.002503, 0.00283, 0.003405, 0.003053, 0.003212, 0.003757, 0.003701, 0.003701, 0.00316, 0.003671, 0.003431, 0.002662, 0.003246, 0.004775, 0.007091, 0.007495, 0.006894, 0.004689, 0.006795, 0.006567, 0.007177, 0.005223, 0.005086, 0.004388, 0.004775, 0.004577, 0.004736, 0.005799, 0.003864, 0.00407, 0.0028, 0.003109, 0.004646, 0.003671, 0.003963, 0.002761, 0.002881, 0.003512, 0.004388, 0.004483, 0.004899, 0.004611, 0.006374, 0.004976, 0.004414, 0.005249, 0.004976, 0.003821, 0.004689, 0.007495, 0.005623, 0.008895, 0.010221, 0.010221, 0.011106, 0.006245, 0.007315, 0.007315, 0.010131, 0.008804, 0.006894, 0.004835, 0.005932, 0.005683, 0.008804, 0.007422, 0.007259, 0.007259, 0.015078, 0.008624, 0.006567, 0.010672, 0.007031, 0.005872, 0.004513, 0.006482, 0.010672, 0.008895, 0.014315, 0.007877, 0.011106, 0.009096, 0.009096, 0.009187, 0.007877, 0.008002, 0.013821, 0.010672, 0.01078, 0.006533, 0.00962, 0.009728, 0.007259, 0.009728, 0.009187, 0.008624, 0.008624, 0.005992, 0.008624, 0.009015, 0.009187, 0.009483, 0.009096, 0.013265, 0.017797, 0.024393, 0.026892, 0.015694, 0.022667, 0.018106, 0.019401, 0.019401, 0.014586, 0.017447, 0.011669, 0.013613, 0.014315, 0.014315, 0.012727, 0.012727, 0.009977, 0.013437, 0.011903, 0.019109, 0.011518, 0.007645, 0.006482, 0.006142, 0.008804, 0.008409, 0.008409, 0.008156, 0.007031, 0.008723, 0.009015, 0.010372, 0.020876, 0.038858, 0.048328, 0.106997, 0.085092, 0.085092, 0.085092, 0.066181, 0.085092, 0.120615, 0.11371, 0.167087, 0.179055, 0.132295, 0.129801, 0.083462, 0.179055, 0.134866, 0.167087, 0.164327, 0.203355, 0.096677, 0.096677, 0.03976, 0.030611, 0.020876, 0.013613, 0.017138, 0.012727, 0.008723, 0.007091, 0.01078, 0.009865, 0.009401, 0.007315, 0.007315, 0.009483, 0.008525, 0.008276, 0.009187, 0.007495, 0.008624, 0.013613, 0.013613, 0.014075, 0.017138, 0.024393, 0.050641, 0.027463, 0.054297, 0.11371, 0.191378, 0.15008, 0.139895, 0.137348, 0.243554, 0.15008, 0.185198, 0.216401, 0.284882, 0.21291, 0.311707, 0.200174, 0.155435, 0.167087, 0.288399, 0.196879, 0.243554, 0.288399, 0.380708, 0.275179, 0.21291, 0.243554, 0.321458, 0.25031, 0.158265, 0.127496, 0.179055, 0.144935, 0.125101, 0.161087, 0.164327, 0.085092, 0.073402, 0.098513, 0.090864, 0.081712, 0.139895, 0.086953, 0.054297, 0.030611, 0.056825, 0.071867, 0.046336, 0.036378, 0.059222, 0.088832, 0.066181, 0.048328, 0.034068, 0.020165, 0.015694, 0.013016, 0.024393, 0.023963, 0.014075, 0.008804, 0.008409, 0.006194, 0.006894, 0.00777, 0.008156, 0.008276, 0.008723, 0.010221, 0.010672, 0.009015, 0.008723, 0.010131, 0.012491, 0.017797, 0.024826, 0.024393, 0.034884, 0.023087, 0.048328], '')</t>
  </si>
  <si>
    <t xml:space="preserve">F5RXL2|F5RXL2_9ENTR TetR family transcriptional regulator OS=Enterobacter hormaechei ATCC 49162 </t>
  </si>
  <si>
    <t>([0.366687, 0.42561, 0.30533, 0.206376, 0.264545, 0.25406, 0.247041, 0.229226, 0.25031, 0.203355, 0.196879, 0.158265, 0.170161, 0.281712, 0.366687, 0.278302, 0.247041, 0.209395, 0.158265, 0.170161, 0.122885, 0.106997, 0.094817, 0.092881, 0.129801, 0.098513, 0.129801, 0.127496, 0.158265, 0.11371, 0.142424, 0.173081, 0.257454, 0.264545, 0.179055, 0.185198, 0.278302, 0.311707, 0.232838, 0.247041, 0.239899, 0.278302, 0.284882, 0.308712, 0.308712, 0.339168, 0.370445, 0.26085, 0.26085, 0.158265, 0.155435, 0.17593, 0.102787, 0.058088, 0.050641, 0.083462, 0.044297, 0.023963, 0.024393, 0.038042, 0.051831, 0.028107, 0.022306, 0.022306, 0.021381, 0.03976, 0.032017, 0.032017, 0.030003, 0.035586, 0.081712, 0.120615, 0.071867, 0.127496, 0.173081, 0.142424, 0.078022, 0.134866, 0.21291, 0.21291, 0.257454, 0.236433, 0.332115, 0.284882, 0.30533, 0.328603, 0.216401, 0.158265, 0.155435, 0.161087, 0.092881, 0.079919, 0.092881, 0.129801, 0.137348, 0.096677, 0.071867, 0.102787, 0.102787, 0.100716, 0.100716, 0.094817, 0.100716, 0.054297, 0.111485, 0.096677, 0.06312, 0.06312, 0.073402, 0.041405, 0.078022, 0.109221, 0.127496, 0.085092, 0.056825, 0.051831, 0.102787, 0.18812, 0.225814, 0.161087, 0.139895, 0.074921, 0.03976, 0.035586, 0.055536, 0.055536, 0.045352, 0.064632, 0.098513, 0.158265, 0.21291, 0.111485, 0.15008, 0.076542, 0.081712, 0.15284, 0.164327, 0.182256, 0.182256, 0.185198, 0.161087, 0.158265, 0.15284, 0.232838, 0.15008, 0.10481, 0.10481, 0.069024, 0.038042, 0.033407, 0.030611, 0.020876, 0.046336, 0.043307, 0.044297, 0.028695, 0.018415, 0.010672, 0.009728, 0.007555, 0.008156, 0.013437, 0.01227, 0.022667, 0.024826, 0.037156, 0.058088, 0.027463, 0.055536, 0.085092, 0.116183, 0.06312, 0.122885, 0.11371, 0.06312, 0.06312, 0.116183, 0.098513, 0.18812, 0.10481, 0.0704, 0.044297, 0.029376, 0.032017, 0.021816, 0.014783, 0.013437, 0.011903, 0.020876, 0.013016, 0.009096], '')</t>
  </si>
  <si>
    <t xml:space="preserve">F5RXL5|F5RXL5_9ENTR Respiratory nitrate reductase, beta subunit OS=Enterobacter hormaechei ATCC 49162 </t>
  </si>
  <si>
    <t>([0.096677, 0.142424, 0.088832, 0.127496, 0.155435, 0.098513, 0.071867, 0.094817, 0.064632, 0.076542, 0.096677, 0.071867, 0.074921, 0.083462, 0.088832, 0.051831, 0.047319, 0.071867, 0.050641, 0.038042, 0.055536, 0.090864, 0.085092, 0.144935, 0.139895, 0.116183, 0.196879, 0.182256, 0.161087, 0.161087, 0.100716, 0.102787, 0.17593, 0.134866, 0.18812, 0.18812, 0.271506, 0.298791, 0.291804, 0.275179, 0.366687, 0.271506, 0.295083, 0.291804, 0.284882, 0.196879, 0.247041, 0.239899, 0.342579, 0.374039, 0.476583, 0.480142, 0.486429, 0.483068, 0.545602, 0.436924, 0.359901, 0.359901, 0.335645, 0.264545, 0.332115, 0.332115, 0.422041, 0.321458, 0.332115, 0.349426, 0.433034, 0.346032, 0.339168, 0.332115, 0.321458, 0.268042, 0.359901, 0.291804, 0.21291, 0.209395, 0.291804, 0.291804, 0.203355, 0.182256, 0.25406, 0.284882, 0.225814, 0.164327, 0.25406, 0.26085, 0.170161, 0.182256, 0.26085, 0.170161, 0.100716, 0.109221, 0.155435, 0.090864, 0.127496, 0.11371, 0.120615, 0.0704, 0.116183, 0.200174, 0.15284, 0.139895, 0.118441, 0.139895, 0.225814, 0.216401, 0.206376, 0.284882, 0.268042, 0.18812, 0.30533, 0.401658, 0.366687, 0.335645, 0.458154, 0.444081, 0.545602, 0.454136, 0.480142, 0.476583, 0.468512, 0.545602, 0.549308, 0.509769, 0.545602, 0.51388, 0.42561, 0.366687, 0.268042, 0.278302, 0.374039, 0.356642, 0.26085, 0.295083, 0.311707, 0.21291, 0.15284, 0.155435, 0.222385, 0.301917, 0.194234, 0.203355, 0.203355, 0.203355, 0.216401, 0.203355, 0.216401, 0.284882, 0.342579, 0.339168, 0.346032, 0.318242, 0.239899, 0.339168, 0.324872, 0.324872, 0.370445, 0.356642, 0.356642, 0.366687, 0.25406, 0.36309, 0.359901, 0.366687, 0.271506, 0.26085, 0.232838, 0.147574, 0.096677, 0.10481, 0.17593, 0.109221, 0.05306, 0.088832, 0.078022, 0.037156, 0.021816, 0.026892, 0.054297, 0.05306, 0.023534, 0.030611, 0.024393, 0.023963, 0.012491, 0.023963, 0.028695, 0.035586, 0.051831, 0.055536, 0.028107, 0.027463, 0.043307, 0.100716, 0.100716, 0.11371, 0.206376, 0.216401, 0.164327, 0.098513, 0.066181, 0.142424, 0.196879, 0.229226, 0.219301, 0.216401, 0.18812, 0.191378, 0.120615, 0.137348, 0.132295, 0.10481, 0.0704, 0.071867, 0.066181, 0.027463, 0.030611, 0.019109, 0.026338, 0.034884, 0.034884, 0.032017, 0.017447, 0.017138, 0.010672, 0.010509, 0.019401, 0.0198, 0.019109, 0.031287, 0.034884, 0.054297, 0.054297, 0.05306, 0.028695, 0.014315, 0.017797, 0.017447, 0.027463, 0.019109, 0.021381, 0.031287, 0.05306, 0.100716, 0.109221, 0.179055, 0.137348, 0.066181, 0.064632, 0.074921, 0.078022, 0.032677, 0.023534, 0.050641, 0.079919, 0.090864, 0.179055, 0.17593, 0.102787, 0.102787, 0.111485, 0.066181, 0.040537, 0.023963, 0.024826, 0.018787, 0.020165, 0.028107, 0.038042, 0.043307, 0.043307, 0.034884, 0.064632, 0.092881, 0.096677, 0.109221, 0.161087, 0.17593, 0.268042, 0.36309, 0.284882, 0.257454, 0.349426, 0.42561, 0.534167, 0.40511, 0.454136, 0.377384, 0.275179, 0.278302, 0.271506, 0.278302, 0.318242, 0.36309, 0.390993, 0.356642, 0.278302, 0.200174, 0.200174, 0.209395, 0.167087, 0.167087, 0.247041, 0.239899, 0.239899, 0.155435, 0.275179, 0.268042, 0.339168, 0.380708, 0.377384, 0.384043, 0.328603, 0.291804, 0.284882, 0.26085, 0.291804, 0.380708, 0.40511, 0.301917, 0.281712, 0.271506, 0.321458, 0.288399, 0.298791, 0.200174, 0.278302, 0.185198, 0.15284, 0.094817, 0.155435, 0.161087, 0.15008, 0.200174, 0.247041, 0.161087, 0.158265, 0.167087, 0.094817, 0.155435, 0.196879, 0.147574, 0.10481, 0.073402, 0.06312, 0.067594, 0.144935, 0.094817, 0.147574, 0.194234, 0.182256, 0.167087, 0.239899, 0.161087, 0.120615, 0.120615, 0.161087, 0.167087, 0.158265, 0.158265, 0.158265, 0.206376, 0.271506, 0.394753, 0.483068, 0.486429, 0.384043, 0.384043, 0.436924, 0.374039, 0.366687, 0.458154, 0.374039, 0.370445, 0.374039, 0.4292, 0.349426, 0.394753, 0.301917, 0.225814, 0.278302, 0.26085, 0.206376, 0.139895, 0.127496, 0.106997, 0.15008, 0.229226, 0.209395, 0.236433, 0.324872, 0.247041, 0.173081, 0.243554, 0.216401, 0.219301, 0.191378, 0.25031, 0.196879, 0.243554, 0.288399, 0.275179, 0.26085, 0.30533, 0.291804, 0.288399, 0.318242, 0.318242, 0.31487, 0.31487, 0.25406, 0.247041, 0.308712, 0.324872, 0.332115, 0.374039, 0.461924, 0.465241, 0.436924, 0.394753, 0.458154, 0.509769, 0.490133, 0.490133, 0.408655, 0.51388, 0.538167, 0.505461, 0.521092, 0.440853, 0.454136, 0.541878, 0.476583, 0.390993, 0.450668, 0.352862, 0.268042, 0.232838, 0.164327, 0.164327, 0.25031, 0.15284, 0.15284, 0.216401, 0.216401, 0.196879, 0.144935, 0.083462, 0.120615, 0.11371, 0.158265, 0.147574, 0.132295, 0.179055, 0.222385, 0.200174, 0.284882, 0.366687, 0.370445, 0.349426, 0.408655, 0.414856, 0.5017, 0.490133, 0.480142, 0.40511, 0.505461, 0.458154, 0.549308, 0.408655, 0.401658, 0.408655, 0.40511, 0.332115, 0.31487, 0.349426, 0.377384, 0.384043, 0.380708, 0.401658, 0.40511, 0.384043, 0.298791, 0.209395, 0.209395, 0.209395, 0.284882, 0.281712, 0.308712, 0.308712, 0.384043, 0.31487, 0.318242, 0.25031, 0.328603, 0.339168, 0.288399, 0.284882, 0.288399, 0.281712, 0.288399, 0.398279, 0.387226, 0.476583, 0.570702, 0.545602, 0.529623, 0.509769, 0.494003, 0.59014, 0.562014, 0.59014, 0.733139, 0.699094], '')</t>
  </si>
  <si>
    <t>[54, 116, 121, 122, 123, 124, 125, 284, 421, 425, 426, 427, 428, 431, 462, 466, 468, 504, 505, 506, 507, 509, 510, 511, 512, 513]</t>
  </si>
  <si>
    <t xml:space="preserve">F5RXL6|F5RXL6_9ENTR Respiratory nitrate reductase subunit 2 delta OS=Enterobacter hormaechei ATCC 49162 </t>
  </si>
  <si>
    <t>([0.004208, 0.006533, 0.005378, 0.008525, 0.012491, 0.020165, 0.014586, 0.011518, 0.008525, 0.011518, 0.015694, 0.017797, 0.018787, 0.037156, 0.054297, 0.032017, 0.059222, 0.06312, 0.046336, 0.092881, 0.155435, 0.268042, 0.216401, 0.346032, 0.271506, 0.170161, 0.090864, 0.182256, 0.158265, 0.243554, 0.225814, 0.219301, 0.232838, 0.137348, 0.122885, 0.122885, 0.225814, 0.144935, 0.144935, 0.222385, 0.196879, 0.196879, 0.15284, 0.200174, 0.083462, 0.069024, 0.134866, 0.144935, 0.056825, 0.132295, 0.15008, 0.144935, 0.129801, 0.109221, 0.185198, 0.185198, 0.137348, 0.066181, 0.066181, 0.055536, 0.055536, 0.058088, 0.034068, 0.042364, 0.030003, 0.074921, 0.116183, 0.096677, 0.161087, 0.268042, 0.247041, 0.264545, 0.232838, 0.209395, 0.17593, 0.182256, 0.11371, 0.15284, 0.232838, 0.328603, 0.359901, 0.359901, 0.352862, 0.398279, 0.401658, 0.346032, 0.332115, 0.247041, 0.275179, 0.191378, 0.191378, 0.206376, 0.129801, 0.182256, 0.229226, 0.216401, 0.134866, 0.243554, 0.203355, 0.134866, 0.081712, 0.15008, 0.085092, 0.054297, 0.064632, 0.036378, 0.042364, 0.042364, 0.081712, 0.081712, 0.134866, 0.122885, 0.10481, 0.185198, 0.155435, 0.092881, 0.15284, 0.239899, 0.147574, 0.194234, 0.311707, 0.30533, 0.21291, 0.268042, 0.271506, 0.18812, 0.275179, 0.342579, 0.328603, 0.236433, 0.21291, 0.203355, 0.222385, 0.232838, 0.158265, 0.137348, 0.206376, 0.134866, 0.129801, 0.125101, 0.078022, 0.069024, 0.098513, 0.098513, 0.073402, 0.118441, 0.125101, 0.106997, 0.116183, 0.122885, 0.179055, 0.125101, 0.120615, 0.125101, 0.134866, 0.185198, 0.15284, 0.132295, 0.191378, 0.191378, 0.203355, 0.30533, 0.291804, 0.332115, 0.401658, 0.472492, 0.486429, 0.59917, 0.642678, 0.613573, 0.613573, 0.585406, 0.585406, 0.608892, 0.570702, 0.480142, 0.374039, 0.458154, 0.5017, 0.529623, 0.525368, 0.525368, 0.51388, 0.40511, 0.30533, 0.328603, 0.349426, 0.346032, 0.30533, 0.30533, 0.311707, 0.239899, 0.284882, 0.359901, 0.342579, 0.40511, 0.440853, 0.562014, 0.549308, 0.450668, 0.440853, 0.42561, 0.486429, 0.398279, 0.505461, 0.618285, 0.618285, 0.521092, 0.483068, 0.557691, 0.557691, 0.472492, 0.476583, 0.476583, 0.41194, 0.41194, 0.349426, 0.384043, 0.380708, 0.41194, 0.483068, 0.461924, 0.450668, 0.436924, 0.549308, 0.529623, 0.5017, 0.458154, 0.534167, 0.557691, 0.450668], '')</t>
  </si>
  <si>
    <t>[167, 168, 169, 170, 171, 172, 173, 174, 178, 179, 180, 181, 182, 197, 198, 204, 205, 206, 207, 209, 210, 224, 225, 226, 228, 229]</t>
  </si>
  <si>
    <t xml:space="preserve">F5RXL8|F5RXL8_9ENTR N-hydroxyarylamine O-acetyltransferase OS=Enterobacter hormaechei ATCC 49162 </t>
  </si>
  <si>
    <t>([0.025316, 0.044297, 0.067594, 0.030611, 0.047319, 0.069024, 0.11371, 0.086953, 0.11371, 0.086953, 0.11371, 0.078022, 0.085092, 0.074921, 0.085092, 0.137348, 0.139895, 0.096677, 0.155435, 0.17593, 0.196879, 0.196879, 0.200174, 0.132295, 0.206376, 0.122885, 0.139895, 0.058088, 0.098513, 0.100716, 0.088832, 0.088832, 0.10481, 0.064632, 0.034884, 0.076542, 0.078022, 0.085092, 0.083462, 0.085092, 0.086953, 0.094817, 0.102787, 0.096677, 0.096677, 0.069024, 0.083462, 0.073402, 0.142424, 0.079919, 0.048328, 0.092881, 0.073402, 0.109221, 0.15284, 0.232838, 0.206376, 0.134866, 0.078022, 0.069024, 0.074921, 0.132295, 0.134866, 0.129801, 0.076542, 0.06184, 0.11371, 0.158265, 0.102787, 0.06184, 0.100716, 0.161087, 0.10481, 0.125101, 0.064632, 0.0704, 0.044297, 0.041405, 0.073402, 0.078022, 0.088832, 0.083462, 0.076542, 0.045352, 0.029376, 0.028695, 0.049374, 0.049374, 0.06184, 0.098513, 0.167087, 0.137348, 0.144935, 0.232838, 0.222385, 0.346032, 0.332115, 0.398279, 0.31487, 0.232838, 0.216401, 0.239899, 0.25031, 0.173081, 0.25031, 0.321458, 0.42561, 0.447574, 0.31487, 0.200174, 0.170161, 0.167087, 0.147574, 0.129801, 0.05306, 0.055536, 0.054297, 0.060549, 0.064632, 0.066181, 0.11371, 0.158265, 0.243554, 0.15008, 0.222385, 0.137348, 0.081712, 0.064632, 0.071867, 0.155435, 0.25031, 0.288399, 0.298791, 0.370445, 0.394753, 0.517562, 0.517562, 0.509769, 0.394753, 0.384043, 0.387226, 0.295083, 0.318242, 0.301917, 0.394753, 0.414856, 0.51388, 0.480142, 0.436924, 0.339168, 0.335645, 0.209395, 0.194234, 0.179055, 0.170161, 0.158265, 0.161087, 0.079919, 0.086953, 0.15008, 0.122885, 0.11371, 0.17593, 0.092881, 0.090864, 0.051831, 0.040537, 0.040537, 0.092881, 0.073402, 0.06184, 0.06312, 0.129801, 0.073402, 0.050641, 0.038858, 0.036378, 0.040537, 0.042364, 0.0198, 0.020165, 0.022667, 0.040537, 0.020522, 0.051831, 0.054297, 0.090864, 0.102787, 0.049374, 0.045352, 0.083462, 0.15284, 0.088832, 0.050641, 0.071867, 0.067594, 0.086953, 0.081712, 0.043307, 0.106997, 0.200174, 0.206376, 0.232838, 0.232838, 0.268042, 0.239899, 0.147574, 0.15284, 0.167087, 0.164327, 0.179055, 0.098513, 0.102787, 0.158265, 0.132295, 0.182256, 0.268042, 0.278302, 0.278302, 0.298791, 0.288399, 0.288399, 0.301917, 0.21291, 0.209395, 0.209395, 0.236433, 0.324872, 0.301917, 0.30533, 0.401658, 0.30533, 0.311707, 0.311707, 0.232838, 0.295083, 0.295083, 0.25406, 0.25031, 0.144935, 0.200174, 0.118441, 0.116183, 0.071867, 0.122885, 0.127496, 0.219301, 0.196879, 0.185198, 0.206376, 0.098513, 0.11371, 0.111485, 0.173081, 0.18812, 0.18812, 0.236433, 0.196879, 0.164327, 0.125101, 0.203355, 0.200174, 0.170161, 0.170161, 0.229226, 0.219301, 0.247041, 0.236433, 0.209395, 0.216401, 0.216401, 0.31487, 0.291804, 0.36309, 0.366687, 0.31487, 0.40511, 0.380708, 0.390993, 0.472492, 0.557691], '')</t>
  </si>
  <si>
    <t>[135, 136, 137, 146, 280]</t>
  </si>
  <si>
    <t xml:space="preserve">F5RXL9|F5RXL9_9ENTR NAD(P)H-flavin oxidoreductase OS=Enterobacter hormaechei ATCC 49162 </t>
  </si>
  <si>
    <t>([0.257454, 0.247041, 0.281712, 0.308712, 0.219301, 0.15008, 0.191378, 0.216401, 0.247041, 0.298791, 0.328603, 0.298791, 0.203355, 0.132295, 0.232838, 0.236433, 0.206376, 0.281712, 0.278302, 0.377384, 0.295083, 0.30533, 0.328603, 0.324872, 0.339168, 0.356642, 0.408655, 0.366687, 0.342579, 0.308712, 0.194234, 0.185198, 0.203355, 0.311707, 0.332115, 0.335645, 0.225814, 0.243554, 0.257454, 0.271506, 0.25406, 0.25406, 0.216401, 0.147574, 0.106997, 0.069024, 0.109221, 0.132295, 0.15008, 0.15008, 0.106997, 0.173081, 0.170161, 0.219301, 0.127496, 0.11371, 0.11371, 0.196879, 0.182256, 0.164327, 0.142424, 0.076542, 0.132295, 0.092881, 0.106997, 0.092881, 0.15284, 0.144935, 0.102787, 0.088832, 0.088832, 0.127496, 0.137348, 0.085092, 0.081712, 0.078022, 0.111485, 0.067594, 0.071867, 0.071867, 0.046336, 0.046336, 0.094817, 0.090864, 0.155435, 0.222385, 0.318242, 0.291804, 0.182256, 0.25406, 0.216401, 0.15284, 0.179055, 0.10481, 0.196879, 0.134866, 0.139895, 0.092881, 0.134866, 0.155435, 0.155435, 0.137348, 0.139895, 0.083462, 0.100716, 0.06312, 0.033407, 0.034884, 0.038858, 0.078022, 0.047319, 0.040537, 0.06312, 0.037156, 0.050641, 0.047319, 0.045352, 0.076542, 0.081712, 0.046336, 0.046336, 0.030611, 0.056825, 0.054297, 0.078022, 0.05306, 0.088832, 0.142424, 0.069024, 0.067594, 0.071867, 0.06312, 0.054297, 0.066181, 0.120615, 0.102787, 0.060549, 0.090864, 0.076542, 0.109221, 0.147574, 0.134866, 0.203355, 0.191378, 0.170161, 0.109221, 0.090864, 0.067594, 0.069024, 0.127496, 0.073402, 0.073402, 0.06184, 0.129801, 0.127496, 0.125101, 0.173081, 0.15284, 0.164327, 0.196879, 0.147574, 0.170161, 0.158265, 0.086953, 0.088832, 0.088832, 0.164327, 0.225814, 0.15284, 0.109221, 0.092881, 0.142424, 0.132295, 0.222385, 0.17593, 0.127496, 0.116183, 0.098513, 0.100716, 0.106997, 0.085092, 0.122885, 0.10481, 0.085092, 0.134866, 0.106997, 0.109221, 0.081712, 0.054297, 0.132295], '')</t>
  </si>
  <si>
    <t xml:space="preserve">F5RXM0|F5RXM0_9ENTR Uncharacterized protein OS=Enterobacter hormaechei ATCC 49162 </t>
  </si>
  <si>
    <t>([0.009401, 0.00962, 0.008075, 0.010672, 0.008002, 0.011669, 0.016528, 0.011106, 0.013821, 0.017138, 0.016826, 0.013613, 0.011669, 0.010372, 0.006894, 0.009096, 0.013265, 0.020522, 0.011518, 0.011518, 0.020522, 0.017447, 0.014783, 0.013016, 0.013437, 0.025316, 0.014075, 0.014075, 0.0198, 0.011669, 0.009401, 0.011669, 0.021381, 0.012727, 0.008409, 0.008723, 0.01078, 0.010926, 0.007645, 0.011903, 0.013265, 0.013265, 0.023534, 0.025316, 0.047319, 0.023963, 0.013016, 0.011518, 0.007645, 0.009294, 0.010221, 0.013613, 0.010509, 0.007645, 0.007495, 0.011669, 0.015694, 0.011342, 0.008624, 0.009483, 0.007177, 0.008276, 0.006194, 0.004736, 0.004835, 0.003607], '')</t>
  </si>
  <si>
    <t xml:space="preserve">F5RXM1|F5RXM1_9ENTR DUF3828 domain-containing protein OS=Enterobacter hormaechei ATCC 49162 </t>
  </si>
  <si>
    <t>([0.003757, 0.00515, 0.008156, 0.006795, 0.007495, 0.008276, 0.009015, 0.013016, 0.018415, 0.014315, 0.011106, 0.01227, 0.014783, 0.01227, 0.020876, 0.031287, 0.051831, 0.049374, 0.079919, 0.078022, 0.102787, 0.179055, 0.116183, 0.05306, 0.05306, 0.054297, 0.073402, 0.05306, 0.049374, 0.049374, 0.094817, 0.161087, 0.219301, 0.219301, 0.161087, 0.090864, 0.120615, 0.167087, 0.264545, 0.182256, 0.247041, 0.247041, 0.25406, 0.236433, 0.268042, 0.324872, 0.352862, 0.335645, 0.42561, 0.318242, 0.275179, 0.229226, 0.15284, 0.127496, 0.120615, 0.134866, 0.125101, 0.11371, 0.094817, 0.094817, 0.15284, 0.209395, 0.196879, 0.173081, 0.284882, 0.301917, 0.36309, 0.380708, 0.349426, 0.36309, 0.40511, 0.321458, 0.264545, 0.349426, 0.318242, 0.311707, 0.377384, 0.384043, 0.40511, 0.422041, 0.422041, 0.335645, 0.335645, 0.349426, 0.288399, 0.275179, 0.257454, 0.15008, 0.137348, 0.161087, 0.161087, 0.11371, 0.219301, 0.275179, 0.21291, 0.179055, 0.167087, 0.167087, 0.18812, 0.10481, 0.066181, 0.049374, 0.045352, 0.041405, 0.036378, 0.054297, 0.058088, 0.096677, 0.155435, 0.111485, 0.071867, 0.054297, 0.120615, 0.071867, 0.054297, 0.056825, 0.098513, 0.106997, 0.106997, 0.15284, 0.229226, 0.21291, 0.232838, 0.278302, 0.278302, 0.284882, 0.264545, 0.25031, 0.170161, 0.116183, 0.155435, 0.200174, 0.203355, 0.161087, 0.206376, 0.278302, 0.332115, 0.278302, 0.21291, 0.155435, 0.118441], '')</t>
  </si>
  <si>
    <t xml:space="preserve">F5RXM3|F5RXM3_9ENTR Isocitrate dehydrogenase OS=Enterobacter hormaechei ATCC 49162 </t>
  </si>
  <si>
    <t>([0.041405, 0.083462, 0.033407, 0.054297, 0.069024, 0.085092, 0.102787, 0.109221, 0.137348, 0.085092, 0.100716, 0.076542, 0.078022, 0.043307, 0.022306, 0.022306, 0.020522, 0.018106, 0.015344, 0.028107, 0.028107, 0.064632, 0.038042, 0.050641, 0.036378, 0.020876, 0.021381, 0.011106, 0.009187, 0.006795, 0.006988, 0.007259, 0.010221, 0.011518, 0.011342, 0.013265, 0.012491, 0.009483, 0.009401, 0.012491, 0.013016, 0.009096, 0.006078, 0.00543, 0.006795, 0.006142, 0.008723, 0.006374, 0.007091, 0.006567, 0.006194, 0.007177, 0.005799, 0.004835, 0.00359, 0.004135, 0.004247, 0.003298, 0.003366, 0.003963, 0.002881], '')</t>
  </si>
  <si>
    <t xml:space="preserve">F5RXM4|F5RXM4_9ENTR ArsR family transcriptional regulator OS=Enterobacter hormaechei ATCC 49162 </t>
  </si>
  <si>
    <t>([0.671169, 0.538167, 0.408655, 0.454136, 0.494003, 0.418646, 0.339168, 0.243554, 0.247041, 0.185198, 0.216401, 0.257454, 0.380708, 0.264545, 0.243554, 0.164327, 0.122885, 0.067594, 0.030611, 0.027463, 0.024826, 0.025762, 0.033407, 0.060549, 0.058088, 0.054297, 0.088832, 0.085092, 0.155435, 0.129801, 0.21291, 0.18812, 0.111485, 0.090864, 0.173081, 0.18812, 0.281712, 0.236433, 0.257454, 0.352862, 0.359901, 0.377384, 0.433034, 0.472492, 0.465241, 0.468512, 0.352862, 0.339168, 0.359901, 0.271506, 0.321458, 0.318242, 0.346032, 0.433034, 0.374039, 0.25406, 0.139895, 0.139895, 0.191378, 0.288399, 0.295083, 0.295083, 0.278302, 0.321458, 0.321458, 0.288399, 0.191378, 0.301917, 0.219301, 0.281712, 0.359901, 0.377384, 0.377384, 0.291804, 0.298791, 0.335645, 0.422041, 0.4292, 0.450668, 0.458154, 0.342579, 0.301917, 0.275179, 0.194234, 0.120615, 0.066181, 0.086953, 0.127496, 0.127496, 0.173081, 0.15284, 0.129801, 0.096677, 0.067594, 0.102787, 0.069024, 0.06184, 0.043307, 0.096677], '')</t>
  </si>
  <si>
    <t xml:space="preserve">F5RXM5|F5RXM5_9ENTR DNA-binding protein OS=Enterobacter hormaechei ATCC 49162 </t>
  </si>
  <si>
    <t>([0.408655, 0.298791, 0.349426, 0.377384, 0.284882, 0.216401, 0.158265, 0.194234, 0.232838, 0.229226, 0.257454, 0.301917, 0.301917, 0.31487, 0.342579, 0.25406, 0.26085, 0.26085, 0.335645, 0.209395, 0.268042, 0.278302, 0.295083, 0.25031, 0.247041, 0.342579, 0.346032, 0.42561, 0.42561, 0.42561, 0.450668, 0.447574, 0.436924, 0.377384, 0.377384, 0.394753, 0.472492, 0.387226, 0.390993, 0.30533, 0.401658, 0.352862, 0.264545, 0.339168, 0.30533, 0.318242, 0.229226, 0.236433, 0.243554, 0.236433, 0.134866, 0.144935, 0.092881, 0.11371, 0.069024, 0.06312, 0.034884, 0.022306, 0.021381, 0.022667, 0.034884, 0.033407, 0.067594, 0.11371, 0.06184, 0.054297, 0.054297, 0.088832, 0.074921, 0.069024, 0.076542, 0.147574, 0.073402, 0.125101, 0.060549, 0.118441, 0.125101, 0.18812, 0.281712, 0.295083, 0.206376, 0.125101, 0.158265, 0.134866, 0.127496, 0.191378, 0.173081, 0.167087, 0.116183, 0.132295, 0.083462, 0.076542, 0.042364, 0.083462, 0.076542, 0.132295, 0.081712, 0.085092, 0.086953, 0.045352, 0.085092, 0.142424, 0.247041, 0.137348, 0.142424, 0.090864, 0.096677, 0.11371, 0.109221, 0.164327, 0.219301, 0.216401, 0.219301, 0.298791, 0.21291, 0.225814, 0.191378, 0.271506, 0.257454, 0.257454, 0.342579, 0.318242, 0.243554, 0.271506, 0.298791, 0.284882, 0.370445, 0.278302, 0.328603, 0.335645, 0.335645, 0.271506, 0.352862, 0.318242, 0.356642, 0.447574, 0.450668, 0.480142, 0.390993, 0.394753, 0.30533, 0.278302, 0.182256, 0.26085, 0.225814, 0.308712, 0.225814, 0.194234, 0.21291, 0.25031, 0.21291, 0.137348, 0.203355, 0.206376, 0.158265, 0.071867, 0.038042, 0.019109, 0.019401, 0.020165, 0.020165, 0.033407, 0.023534, 0.034068, 0.026338, 0.026892, 0.018415, 0.031287, 0.037156, 0.034884, 0.032677, 0.038858, 0.069024, 0.067594, 0.054297, 0.090864, 0.100716, 0.125101, 0.216401, 0.216401, 0.30533, 0.30533, 0.31487, 0.335645, 0.264545, 0.301917, 0.298791, 0.281712, 0.281712, 0.284882, 0.374039, 0.380708, 0.384043, 0.374039, 0.308712, 0.377384, 0.311707, 0.31487, 0.380708, 0.291804, 0.30533, 0.30533, 0.275179, 0.236433, 0.275179, 0.380708, 0.356642, 0.328603, 0.401658, 0.374039, 0.346032, 0.311707, 0.271506, 0.236433, 0.200174, 0.275179], '')</t>
  </si>
  <si>
    <t xml:space="preserve">F5RXM8|F5RXM8_9ENTR Glutathione S-transferase domain protein OS=Enterobacter hormaechei ATCC 49162 </t>
  </si>
  <si>
    <t>([0.019109, 0.029376, 0.031287, 0.018415, 0.025762, 0.043307, 0.032677, 0.030611, 0.021816, 0.030611, 0.023087, 0.023963, 0.05306, 0.029376, 0.064632, 0.064632, 0.067594, 0.054297, 0.028695, 0.030611, 0.038042, 0.043307, 0.044297, 0.027463, 0.059222, 0.06184, 0.064632, 0.102787, 0.155435, 0.243554, 0.225814, 0.339168, 0.281712, 0.17593, 0.182256, 0.15284, 0.158265, 0.161087, 0.295083, 0.275179, 0.194234, 0.275179, 0.182256, 0.206376, 0.324872, 0.216401, 0.225814, 0.127496, 0.139895, 0.132295, 0.129801, 0.109221, 0.05306, 0.056825, 0.102787, 0.185198, 0.196879, 0.25031, 0.203355, 0.10481, 0.144935, 0.129801, 0.092881, 0.094817, 0.043307, 0.046336, 0.079919, 0.069024, 0.139895, 0.137348, 0.073402, 0.059222, 0.086953, 0.179055, 0.179055, 0.17593, 0.167087, 0.134866, 0.179055, 0.203355, 0.311707, 0.352862, 0.324872, 0.380708, 0.447574, 0.450668, 0.342579, 0.25406, 0.164327, 0.071867, 0.040537, 0.059222, 0.078022, 0.041405, 0.019401, 0.035586, 0.037156, 0.017797, 0.022306, 0.011903, 0.010509, 0.01078, 0.007422, 0.013265, 0.014075, 0.014075, 0.013437, 0.014315, 0.028107, 0.060549, 0.100716, 0.173081, 0.219301, 0.21291, 0.196879, 0.291804, 0.257454, 0.264545, 0.30533, 0.203355, 0.318242, 0.25406, 0.229226, 0.324872, 0.291804, 0.18812, 0.116183, 0.125101, 0.106997, 0.043307, 0.042364, 0.050641, 0.044297, 0.022667, 0.020876, 0.029376, 0.029376, 0.035586, 0.016528, 0.020876, 0.018787, 0.017447, 0.029376, 0.032017, 0.019109, 0.020522, 0.020165, 0.020522, 0.038042, 0.045352, 0.050641, 0.024826, 0.021816, 0.014315, 0.019401, 0.019401, 0.024393, 0.014075, 0.012491, 0.026892, 0.031287, 0.06312, 0.069024, 0.036378, 0.017447, 0.024393, 0.024393, 0.047319, 0.086953, 0.092881, 0.15284, 0.155435, 0.25031, 0.25031, 0.247041, 0.247041, 0.264545, 0.225814, 0.257454, 0.185198, 0.137348, 0.079919, 0.096677, 0.096677, 0.098513, 0.173081, 0.194234, 0.132295, 0.069024, 0.064632, 0.044297, 0.044297, 0.086953, 0.046336, 0.032677, 0.03976, 0.038042, 0.026338, 0.024826, 0.032017, 0.042364, 0.040537, 0.074921, 0.040537, 0.021816], '')</t>
  </si>
  <si>
    <t xml:space="preserve">F5RXM9|F5RXM9_9ENTR Amino acid ABC superfamily ATP binding cassette transporter, binding protein OS=Enterobacter hormaechei ATCC 49162 </t>
  </si>
  <si>
    <t>([0.00777, 0.011518, 0.018415, 0.0198, 0.027463, 0.018787, 0.020165, 0.026338, 0.018106, 0.025762, 0.0198, 0.024393, 0.020165, 0.03976, 0.044297, 0.081712, 0.158265, 0.118441, 0.142424, 0.15284, 0.216401, 0.25406, 0.26085, 0.264545, 0.311707, 0.278302, 0.30533, 0.30533, 0.301917, 0.30533, 0.321458, 0.377384, 0.394753, 0.335645, 0.318242, 0.185198, 0.122885, 0.11371, 0.209395, 0.179055, 0.25031, 0.164327, 0.232838, 0.158265, 0.125101, 0.064632, 0.079919, 0.098513, 0.071867, 0.079919, 0.142424, 0.142424, 0.200174, 0.118441, 0.164327, 0.10481, 0.125101, 0.15008, 0.132295, 0.118441, 0.129801, 0.129801, 0.206376, 0.206376, 0.182256, 0.21291, 0.30533, 0.318242, 0.384043, 0.483068, 0.370445, 0.342579, 0.311707, 0.200174, 0.203355, 0.206376, 0.291804, 0.370445, 0.324872, 0.328603, 0.232838, 0.216401, 0.142424, 0.137348, 0.083462, 0.100716, 0.120615, 0.127496, 0.100716, 0.046336, 0.047319, 0.094817, 0.064632, 0.078022, 0.078022, 0.127496, 0.088832, 0.092881, 0.092881, 0.147574, 0.15008, 0.15008, 0.161087, 0.17593, 0.15284, 0.155435, 0.155435, 0.142424, 0.083462, 0.085092, 0.100716, 0.092881, 0.094817, 0.167087, 0.142424, 0.209395, 0.182256, 0.268042, 0.164327, 0.17593, 0.098513, 0.081712, 0.134866, 0.076542, 0.116183, 0.094817, 0.155435, 0.209395, 0.129801, 0.179055, 0.118441, 0.164327, 0.11371, 0.100716, 0.092881, 0.094817, 0.094817, 0.122885, 0.086953, 0.167087, 0.155435, 0.167087, 0.196879, 0.196879, 0.25031, 0.243554, 0.318242, 0.229226, 0.203355, 0.281712, 0.308712, 0.41194, 0.352862, 0.324872, 0.268042, 0.268042, 0.26085, 0.26085, 0.25031, 0.324872, 0.324872, 0.339168, 0.436924, 0.342579, 0.26085, 0.209395, 0.209395, 0.129801, 0.206376, 0.25031, 0.264545, 0.281712, 0.281712, 0.339168, 0.398279, 0.458154, 0.465241, 0.483068, 0.521092, 0.483068, 0.390993, 0.414856, 0.339168, 0.25406, 0.264545, 0.346032, 0.440853, 0.450668, 0.51388, 0.490133, 0.476583, 0.480142, 0.384043, 0.308712, 0.225814, 0.268042, 0.268042, 0.26085, 0.25406, 0.191378, 0.225814, 0.243554, 0.129801, 0.10481, 0.161087, 0.264545, 0.268042, 0.25406, 0.18812, 0.21291, 0.191378, 0.127496, 0.116183, 0.15008, 0.191378, 0.200174, 0.196879, 0.196879, 0.194234, 0.194234, 0.229226, 0.167087, 0.170161, 0.26085, 0.288399, 0.288399, 0.288399, 0.278302, 0.278302, 0.308712, 0.232838, 0.206376, 0.257454, 0.264545, 0.298791, 0.332115, 0.401658, 0.398279, 0.398279, 0.414856, 0.408655, 0.328603, 0.332115, 0.311707, 0.284882, 0.288399, 0.298791, 0.236433, 0.209395, 0.15008, 0.185198, 0.257454, 0.284882, 0.229226, 0.219301, 0.219301, 0.21291, 0.229226, 0.158265, 0.170161, 0.155435, 0.116183, 0.116183, 0.132295, 0.200174, 0.155435, 0.216401, 0.222385, 0.222385, 0.247041, 0.335645, 0.291804, 0.236433, 0.271506, 0.349426, 0.356642, 0.36309, 0.30533, 0.308712, 0.422041, 0.444081, 0.444081, 0.41194, 0.490133, 0.436924, 0.41194, 0.486429, 0.476583, 0.440853, 0.461924, 0.444081, 0.398279, 0.42561, 0.505461, 0.472492], '')</t>
  </si>
  <si>
    <t>[178, 188, 293]</t>
  </si>
  <si>
    <t xml:space="preserve">F5RXN0|F5RXN0_9ENTR Glutamate ABC superfamily ATP binding cassette transporter, ABC protein OS=Enterobacter hormaechei ATCC 49162 </t>
  </si>
  <si>
    <t>([0.398279, 0.440853, 0.465241, 0.377384, 0.401658, 0.422041, 0.308712, 0.21291, 0.239899, 0.268042, 0.295083, 0.324872, 0.288399, 0.232838, 0.243554, 0.225814, 0.15008, 0.155435, 0.094817, 0.164327, 0.100716, 0.191378, 0.21291, 0.21291, 0.281712, 0.21291, 0.219301, 0.257454, 0.275179, 0.194234, 0.191378, 0.21291, 0.216401, 0.243554, 0.328603, 0.318242, 0.301917, 0.370445, 0.370445, 0.370445, 0.275179, 0.366687, 0.342579, 0.219301, 0.236433, 0.243554, 0.229226, 0.236433, 0.308712, 0.324872, 0.418646, 0.433034, 0.401658, 0.298791, 0.209395, 0.219301, 0.142424, 0.15008, 0.15284, 0.15284, 0.155435, 0.15008, 0.15008, 0.088832, 0.15284, 0.142424, 0.144935, 0.219301, 0.21291, 0.209395, 0.196879, 0.120615, 0.122885, 0.071867, 0.134866, 0.225814, 0.216401, 0.31487, 0.216401, 0.144935, 0.137348, 0.216401, 0.308712, 0.236433, 0.335645, 0.26085, 0.26085, 0.170161, 0.118441, 0.056825, 0.060549, 0.111485, 0.096677, 0.096677, 0.098513, 0.049374, 0.056825, 0.059222, 0.031287, 0.058088, 0.06312, 0.037156, 0.037156, 0.041405, 0.037156, 0.019401, 0.031287, 0.025762, 0.054297, 0.046336, 0.076542, 0.076542, 0.067594, 0.129801, 0.059222, 0.100716, 0.179055, 0.147574, 0.15284, 0.203355, 0.137348, 0.206376, 0.308712, 0.264545, 0.167087, 0.25031, 0.257454, 0.164327, 0.196879, 0.116183, 0.132295, 0.155435, 0.090864, 0.090864, 0.098513, 0.182256, 0.155435, 0.164327, 0.142424, 0.0704, 0.086953, 0.132295, 0.127496, 0.069024, 0.083462, 0.137348, 0.139895, 0.219301, 0.31487, 0.31487, 0.384043, 0.359901, 0.328603, 0.321458, 0.295083, 0.284882, 0.257454, 0.200174, 0.167087, 0.125101, 0.21291, 0.243554, 0.247041, 0.173081, 0.222385, 0.15008, 0.076542, 0.081712, 0.081712, 0.094817, 0.096677, 0.096677, 0.139895, 0.100716, 0.17593, 0.236433, 0.247041, 0.191378, 0.200174, 0.229226, 0.328603, 0.257454, 0.147574, 0.15284, 0.15284, 0.106997, 0.167087, 0.275179, 0.182256, 0.15008, 0.125101, 0.120615, 0.122885, 0.147574, 0.232838, 0.15008, 0.085092, 0.051831, 0.059222, 0.096677, 0.102787, 0.102787, 0.090864, 0.15008, 0.074921, 0.098513, 0.167087, 0.179055, 0.125101, 0.170161, 0.203355, 0.206376, 0.147574, 0.100716, 0.048328, 0.038042, 0.042364, 0.0704, 0.106997, 0.155435, 0.086953, 0.054297, 0.054297, 0.100716, 0.100716, 0.185198, 0.21291, 0.219301, 0.216401, 0.216401, 0.167087, 0.173081, 0.170161, 0.271506, 0.335645, 0.458154, 0.525368, 0.613573, 0.613573, 0.604312, 0.618285, 0.59917, 0.575842, 0.562014, 0.553315, 0.472492, 0.384043, 0.36309, 0.332115, 0.301917, 0.359901, 0.447574, 0.401658, 0.380708, 0.291804, 0.25406, 0.191378], '')</t>
  </si>
  <si>
    <t>[236, 237, 238, 239, 240, 241, 242, 243, 244]</t>
  </si>
  <si>
    <t xml:space="preserve">F5RXN2|F5RXN2_9ENTR Acetyltransferase OS=Enterobacter hormaechei ATCC 49162 </t>
  </si>
  <si>
    <t>([0.458154, 0.509769, 0.472492, 0.517562, 0.401658, 0.436924, 0.497853, 0.40511, 0.328603, 0.366687, 0.387226, 0.342579, 0.25031, 0.236433, 0.243554, 0.264545, 0.247041, 0.203355, 0.26085, 0.182256, 0.155435, 0.15284, 0.088832, 0.055536, 0.050641, 0.083462, 0.088832, 0.059222, 0.111485, 0.122885, 0.122885, 0.071867, 0.125101, 0.229226, 0.129801, 0.074921, 0.076542, 0.078022, 0.11371, 0.127496, 0.200174, 0.132295, 0.067594, 0.067594, 0.086953, 0.051831, 0.06184, 0.05306, 0.071867, 0.066181, 0.111485, 0.060549, 0.06312, 0.049374, 0.047319, 0.098513, 0.129801, 0.132295, 0.144935, 0.144935, 0.074921, 0.078022, 0.137348, 0.219301, 0.308712, 0.342579, 0.444081, 0.339168, 0.339168, 0.31487, 0.225814, 0.120615, 0.194234, 0.284882, 0.301917, 0.301917, 0.216401, 0.236433, 0.324872, 0.342579, 0.31487, 0.339168, 0.298791, 0.25406, 0.25406, 0.185198, 0.15284, 0.147574, 0.236433, 0.170161, 0.194234, 0.268042, 0.370445, 0.332115, 0.25406, 0.185198, 0.15284, 0.229226, 0.164327, 0.155435, 0.147574, 0.088832, 0.088832, 0.06312, 0.078022, 0.086953, 0.129801, 0.100716, 0.090864, 0.086953, 0.164327, 0.161087, 0.144935, 0.10481, 0.118441, 0.109221, 0.109221, 0.079919, 0.076542, 0.129801, 0.134866, 0.083462, 0.144935, 0.243554, 0.335645, 0.222385, 0.225814, 0.15284, 0.268042, 0.268042, 0.271506, 0.275179, 0.271506, 0.311707, 0.295083, 0.301917, 0.390993, 0.509769, 0.657645, 0.525368, 0.529623, 0.525368, 0.622677, 0.51388, 0.476583, 0.366687, 0.480142, 0.461924, 0.562014, 0.461924, 0.387226, 0.374039, 0.356642, 0.318242, 0.232838, 0.31487, 0.311707, 0.311707, 0.25406, 0.194234, 0.278302, 0.239899, 0.206376, 0.182256, 0.25031, 0.219301, 0.339168, 0.291804, 0.26085], '')</t>
  </si>
  <si>
    <t>[1, 3, 137, 138, 139, 140, 141, 142, 143, 148]</t>
  </si>
  <si>
    <t xml:space="preserve">F5RXN3|F5RXN3_9ENTR Amino acid ABC superfamily ATP binding cassette transporter, binding protein OS=Enterobacter hormaechei ATCC 49162 </t>
  </si>
  <si>
    <t>([0.035586, 0.023087, 0.025762, 0.015078, 0.022306, 0.040537, 0.044297, 0.035586, 0.026338, 0.028107, 0.042364, 0.059222, 0.035586, 0.03976, 0.022667, 0.024826, 0.041405, 0.079919, 0.129801, 0.10481, 0.161087, 0.111485, 0.194234, 0.191378, 0.311707, 0.301917, 0.275179, 0.339168, 0.311707, 0.408655, 0.447574, 0.390993, 0.374039, 0.458154, 0.436924, 0.553315, 0.5017, 0.408655, 0.374039, 0.384043, 0.370445, 0.40511, 0.5017, 0.490133, 0.4292, 0.418646, 0.311707, 0.275179, 0.182256, 0.301917, 0.288399, 0.278302, 0.196879, 0.206376, 0.139895, 0.120615, 0.076542, 0.076542, 0.129801, 0.096677, 0.096677, 0.164327, 0.164327, 0.194234, 0.116183, 0.191378, 0.134866, 0.134866, 0.155435, 0.222385, 0.203355, 0.216401, 0.216401, 0.332115, 0.247041, 0.225814, 0.257454, 0.318242, 0.366687, 0.298791, 0.398279, 0.291804, 0.247041, 0.216401, 0.122885, 0.137348, 0.11371, 0.173081, 0.271506, 0.194234, 0.185198, 0.111485, 0.11371, 0.069024, 0.073402, 0.081712, 0.092881, 0.111485, 0.116183, 0.100716, 0.094817, 0.096677, 0.173081, 0.132295, 0.155435, 0.158265, 0.216401, 0.18812, 0.15284, 0.15284, 0.225814, 0.222385, 0.222385, 0.216401, 0.271506, 0.225814, 0.209395, 0.271506, 0.25406, 0.167087, 0.173081, 0.18812, 0.173081, 0.158265, 0.203355, 0.17593, 0.25031, 0.268042, 0.324872, 0.25031, 0.264545, 0.164327, 0.144935, 0.219301, 0.134866, 0.158265, 0.179055, 0.271506, 0.271506, 0.179055, 0.264545, 0.161087, 0.142424, 0.096677, 0.096677, 0.11371, 0.11371, 0.11371, 0.122885, 0.073402, 0.116183, 0.106997, 0.120615, 0.15008, 0.144935, 0.196879, 0.209395, 0.222385, 0.137348, 0.120615, 0.185198, 0.120615, 0.209395, 0.209395, 0.18812, 0.139895, 0.142424, 0.137348, 0.139895, 0.118441, 0.200174, 0.239899, 0.26085, 0.311707, 0.21291, 0.147574, 0.111485, 0.085092, 0.048328, 0.090864, 0.118441, 0.129801, 0.206376, 0.137348, 0.206376, 0.288399, 0.349426, 0.271506, 0.271506, 0.301917, 0.200174, 0.191378, 0.209395, 0.127496, 0.090864, 0.15284, 0.222385, 0.311707, 0.352862, 0.40511, 0.36309, 0.359901, 0.349426, 0.257454, 0.311707, 0.229226, 0.247041, 0.247041, 0.324872, 0.335645, 0.275179, 0.384043, 0.352862, 0.239899, 0.225814, 0.311707, 0.339168, 0.352862, 0.284882, 0.194234, 0.219301, 0.219301, 0.142424, 0.137348, 0.179055, 0.179055, 0.185198, 0.185198, 0.18812, 0.185198, 0.18812, 0.209395, 0.137348, 0.116183, 0.179055, 0.271506, 0.21291, 0.194234, 0.182256, 0.236433, 0.247041, 0.281712, 0.30533, 0.356642, 0.332115, 0.370445, 0.311707, 0.36309, 0.291804, 0.295083, 0.219301, 0.21291, 0.21291, 0.291804, 0.349426, 0.349426, 0.275179, 0.275179, 0.278302, 0.311707, 0.25406, 0.339168, 0.311707, 0.291804, 0.239899, 0.281712, 0.271506, 0.298791, 0.243554, 0.301917, 0.308712, 0.387226, 0.401658, 0.31487, 0.324872, 0.324872, 0.271506, 0.278302, 0.349426, 0.335645, 0.236433, 0.295083, 0.295083, 0.288399, 0.257454, 0.349426, 0.342579, 0.26085, 0.346032, 0.440853, 0.440853, 0.440853, 0.380708, 0.380708, 0.51388, 0.472492, 0.472492, 0.450668, 0.529623, 0.529623, 0.509769, 0.59014, 0.58069, 0.545602, 0.529623, 0.613573, 0.562014, 0.538167, 0.707965, 0.613573], '')</t>
  </si>
  <si>
    <t>[35, 36, 42, 294, 298, 299, 300, 301, 302, 303, 304, 305, 306, 307, 308, 309]</t>
  </si>
  <si>
    <t xml:space="preserve">F5RXN4|F5RXN4_9ENTR Nitrilotriacetate monooxygenase component A OS=Enterobacter hormaechei ATCC 49162 </t>
  </si>
  <si>
    <t>([0.122885, 0.17593, 0.164327, 0.191378, 0.116183, 0.158265, 0.081712, 0.111485, 0.060549, 0.048328, 0.06184, 0.090864, 0.098513, 0.102787, 0.116183, 0.11371, 0.096677, 0.088832, 0.092881, 0.116183, 0.167087, 0.125101, 0.125101, 0.076542, 0.045352, 0.03976, 0.024393, 0.042364, 0.042364, 0.092881, 0.083462, 0.046336, 0.023087, 0.024393, 0.032677, 0.055536, 0.054297, 0.036378, 0.038858, 0.046336, 0.022306, 0.014075, 0.024393, 0.022667, 0.022306, 0.042364, 0.10481, 0.092881, 0.116183, 0.073402, 0.042364, 0.0704, 0.10481, 0.106997, 0.081712, 0.0704, 0.03976, 0.043307, 0.074921, 0.06184, 0.035586, 0.076542, 0.076542, 0.047319, 0.049374, 0.109221, 0.056825, 0.044297, 0.081712, 0.074921, 0.06184, 0.100716, 0.116183, 0.161087, 0.134866, 0.161087, 0.118441, 0.164327, 0.155435, 0.17593, 0.092881, 0.132295, 0.127496, 0.127496, 0.185198, 0.182256, 0.111485, 0.17593, 0.194234, 0.191378, 0.196879, 0.264545, 0.275179, 0.161087, 0.147574, 0.196879, 0.137348, 0.196879, 0.219301, 0.25406, 0.158265, 0.284882, 0.31487, 0.31487, 0.374039, 0.359901, 0.374039, 0.346032, 0.346032, 0.332115, 0.346032, 0.346032, 0.377384, 0.40511, 0.534167, 0.521092, 0.56648, 0.545602, 0.538167, 0.444081, 0.408655, 0.408655, 0.36309, 0.366687, 0.390993, 0.328603, 0.25406, 0.247041, 0.301917, 0.243554, 0.243554, 0.229226, 0.161087, 0.090864, 0.076542, 0.067594, 0.033407, 0.044297, 0.083462, 0.086953, 0.129801, 0.069024, 0.071867, 0.083462, 0.088832, 0.078022, 0.144935, 0.21291, 0.206376, 0.281712, 0.236433, 0.144935, 0.147574, 0.194234, 0.291804, 0.281712, 0.206376, 0.318242, 0.30533, 0.21291, 0.216401, 0.247041, 0.359901, 0.447574, 0.454136, 0.335645, 0.232838, 0.229226, 0.179055, 0.173081, 0.164327, 0.298791, 0.321458, 0.328603, 0.271506, 0.278302, 0.278302, 0.359901, 0.387226, 0.401658, 0.483068, 0.472492, 0.5017, 0.41194, 0.349426, 0.232838, 0.352862, 0.433034, 0.422041, 0.458154, 0.461924, 0.468512, 0.440853, 0.534167, 0.509769, 0.608892, 0.505461, 0.480142, 0.41194, 0.374039, 0.36309, 0.335645, 0.346032, 0.288399, 0.288399, 0.239899, 0.349426, 0.339168, 0.366687, 0.374039, 0.401658, 0.321458, 0.328603, 0.328603, 0.301917, 0.321458, 0.301917, 0.278302, 0.219301, 0.281712, 0.295083, 0.225814, 0.247041, 0.25406, 0.295083, 0.291804, 0.414856, 0.408655, 0.41194, 0.41194, 0.401658, 0.398279, 0.458154, 0.444081, 0.444081, 0.390993, 0.384043, 0.332115, 0.335645, 0.436924, 0.440853, 0.370445, 0.433034, 0.377384, 0.288399, 0.21291, 0.298791, 0.298791, 0.31487, 0.288399, 0.298791, 0.311707, 0.25031, 0.291804, 0.284882, 0.291804, 0.284882, 0.295083, 0.374039, 0.483068, 0.440853, 0.41194, 0.398279, 0.335645, 0.394753, 0.390993, 0.4292, 0.440853, 0.398279, 0.308712, 0.346032, 0.25031, 0.167087, 0.225814, 0.209395, 0.144935, 0.073402, 0.132295, 0.127496, 0.129801, 0.134866, 0.085092, 0.098513, 0.161087, 0.144935, 0.17593, 0.17593, 0.206376, 0.173081, 0.225814, 0.200174, 0.222385, 0.311707, 0.308712, 0.308712, 0.318242, 0.321458, 0.42561, 0.422041, 0.4292, 0.418646, 0.30533, 0.40511, 0.40511, 0.398279, 0.486429, 0.461924, 0.570702, 0.468512, 0.486429, 0.444081, 0.575842, 0.505461, 0.490133, 0.613573, 0.604312, 0.608892, 0.613573, 0.618285, 0.505461, 0.486429, 0.5017, 0.545602, 0.525368, 0.444081, 0.458154, 0.42561, 0.390993, 0.374039, 0.490133, 0.497853, 0.541878, 0.521092, 0.440853, 0.440853, 0.42561, 0.433034, 0.458154, 0.562014, 0.570702, 0.585406, 0.557691, 0.562014, 0.653063, 0.58069, 0.703578, 0.648219, 0.549308, 0.468512, 0.486429, 0.468512, 0.461924, 0.401658, 0.380708, 0.497853, 0.505461, 0.398279, 0.318242, 0.206376, 0.203355, 0.200174, 0.264545, 0.295083, 0.31487, 0.324872, 0.40511, 0.295083, 0.356642, 0.447574, 0.447574, 0.370445, 0.366687, 0.390993, 0.352862, 0.318242, 0.342579, 0.278302, 0.308712, 0.398279, 0.458154, 0.436924, 0.440853, 0.366687, 0.271506, 0.232838, 0.225814, 0.232838, 0.25406, 0.257454, 0.271506, 0.370445, 0.440853, 0.356642, 0.339168, 0.41194, 0.472492, 0.36309, 0.433034, 0.433034, 0.4292, 0.461924, 0.509769, 0.490133, 0.585406, 0.720929, 0.604312, 0.608892, 0.59917, 0.720929, 0.657645, 0.632174, 0.608892, 0.585406, 0.690604, 0.685117, 0.642678, 0.626927, 0.76285, 0.73685], '')</t>
  </si>
  <si>
    <t>[114, 115, 116, 117, 118, 182, 193, 194, 195, 196, 307, 311, 312, 314, 315, 316, 317, 318, 319, 321, 322, 323, 331, 332, 338, 339, 340, 341, 342, 343, 344, 345, 346, 347, 355, 401, 403, 404, 405, 406, 407, 408, 409, 410, 411, 412, 413, 414, 415, 416, 417, 418]</t>
  </si>
  <si>
    <t xml:space="preserve">F5RXN5|F5RXN5_9ENTR M20D family peptidase OS=Enterobacter hormaechei ATCC 49162 </t>
  </si>
  <si>
    <t>([0.06184, 0.086953, 0.142424, 0.088832, 0.125101, 0.167087, 0.209395, 0.281712, 0.321458, 0.257454, 0.281712, 0.31487, 0.324872, 0.447574, 0.380708, 0.377384, 0.374039, 0.468512, 0.538167, 0.562014, 0.58069, 0.58069, 0.613573, 0.476583, 0.476583, 0.480142, 0.440853, 0.401658, 0.366687, 0.264545, 0.318242, 0.352862, 0.271506, 0.268042, 0.167087, 0.236433, 0.147574, 0.139895, 0.139895, 0.161087, 0.10481, 0.116183, 0.100716, 0.098513, 0.102787, 0.161087, 0.161087, 0.18812, 0.222385, 0.196879, 0.203355, 0.170161, 0.122885, 0.122885, 0.116183, 0.161087, 0.164327, 0.161087, 0.170161, 0.139895, 0.085092, 0.167087, 0.147574, 0.179055, 0.182256, 0.264545, 0.26085, 0.25406, 0.185198, 0.203355, 0.137348, 0.206376, 0.268042, 0.295083, 0.374039, 0.349426, 0.377384, 0.301917, 0.356642, 0.352862, 0.352862, 0.370445, 0.339168, 0.440853, 0.440853, 0.335645, 0.346032, 0.356642, 0.356642, 0.359901, 0.239899, 0.268042, 0.268042, 0.243554, 0.216401, 0.144935, 0.170161, 0.106997, 0.15284, 0.200174, 0.194234, 0.236433, 0.275179, 0.271506, 0.185198, 0.18812, 0.271506, 0.26085, 0.18812, 0.191378, 0.170161, 0.173081, 0.15284, 0.161087, 0.21291, 0.209395, 0.308712, 0.324872, 0.422041, 0.311707, 0.291804, 0.288399, 0.239899, 0.268042, 0.268042, 0.311707, 0.232838, 0.232838, 0.203355, 0.268042, 0.236433, 0.239899, 0.324872, 0.444081, 0.36309, 0.332115, 0.332115, 0.225814, 0.125101, 0.116183, 0.173081, 0.185198, 0.196879, 0.243554, 0.278302, 0.278302, 0.232838, 0.335645, 0.268042, 0.298791, 0.311707, 0.239899, 0.295083, 0.301917, 0.295083, 0.36309, 0.359901, 0.422041, 0.41194, 0.4292, 0.401658, 0.450668, 0.370445, 0.366687, 0.356642, 0.219301, 0.164327, 0.158265, 0.142424, 0.139895, 0.147574, 0.137348, 0.229226, 0.25406, 0.216401, 0.222385, 0.196879, 0.170161, 0.144935, 0.268042, 0.366687, 0.408655, 0.394753, 0.480142, 0.480142, 0.444081, 0.461924, 0.458154, 0.461924, 0.418646, 0.486429, 0.486429, 0.401658, 0.335645, 0.346032, 0.346032, 0.25406, 0.295083, 0.321458, 0.25406, 0.196879, 0.185198, 0.173081, 0.185198, 0.122885, 0.125101, 0.15284, 0.158265, 0.225814, 0.308712, 0.275179, 0.21291, 0.137348, 0.206376, 0.206376, 0.206376, 0.232838, 0.225814, 0.191378, 0.194234, 0.25406, 0.295083, 0.30533, 0.216401, 0.216401, 0.216401, 0.132295, 0.15008, 0.239899, 0.225814, 0.167087, 0.247041, 0.222385, 0.321458, 0.324872, 0.398279, 0.30533, 0.308712, 0.40511, 0.440853, 0.444081, 0.450668, 0.458154, 0.384043, 0.490133, 0.486429, 0.58069, 0.608892, 0.562014, 0.505461, 0.509769, 0.509769, 0.486429, 0.618285, 0.483068, 0.450668, 0.41194, 0.5017, 0.384043, 0.346032, 0.335645, 0.308712, 0.194234, 0.173081, 0.203355, 0.203355, 0.120615, 0.120615, 0.10481, 0.11371, 0.078022, 0.044297, 0.058088, 0.058088, 0.06184, 0.11371, 0.11371, 0.083462, 0.054297, 0.116183, 0.147574, 0.167087, 0.200174, 0.216401, 0.18812, 0.216401, 0.118441, 0.164327, 0.158265, 0.236433, 0.167087, 0.219301, 0.308712, 0.356642, 0.324872, 0.298791, 0.196879, 0.243554, 0.335645, 0.398279, 0.390993, 0.346032, 0.346032, 0.25406, 0.349426, 0.339168, 0.342579, 0.454136, 0.509769, 0.517562, 0.408655, 0.447574, 0.408655, 0.31487, 0.21291, 0.25406, 0.264545, 0.271506, 0.281712, 0.275179, 0.25031, 0.147574, 0.120615, 0.10481, 0.102787, 0.100716, 0.125101, 0.134866, 0.129801, 0.137348, 0.066181, 0.127496, 0.090864, 0.137348, 0.225814, 0.339168, 0.298791, 0.179055, 0.278302, 0.278302, 0.291804, 0.339168, 0.414856, 0.394753, 0.308712, 0.422041, 0.450668, 0.418646, 0.370445, 0.374039, 0.239899, 0.236433, 0.203355, 0.30533, 0.206376, 0.170161, 0.167087, 0.209395, 0.284882, 0.185198, 0.173081, 0.161087, 0.096677, 0.094817, 0.132295, 0.185198, 0.134866, 0.085092, 0.085092, 0.083462, 0.059222, 0.118441, 0.25031], '')</t>
  </si>
  <si>
    <t>[18, 19, 20, 21, 22, 246, 247, 248, 249, 250, 251, 253, 257, 308, 309]</t>
  </si>
  <si>
    <t xml:space="preserve">F5RXN6|F5RXN6_9ENTR Bacterial luciferase OS=Enterobacter hormaechei ATCC 49162 </t>
  </si>
  <si>
    <t>([0.05306, 0.111485, 0.079919, 0.083462, 0.129801, 0.167087, 0.219301, 0.257454, 0.25406, 0.247041, 0.284882, 0.298791, 0.219301, 0.298791, 0.298791, 0.401658, 0.318242, 0.422041, 0.4292, 0.387226, 0.398279, 0.41194, 0.352862, 0.440853, 0.480142, 0.377384, 0.374039, 0.26085, 0.26085, 0.291804, 0.216401, 0.122885, 0.086953, 0.120615, 0.15284, 0.155435, 0.155435, 0.247041, 0.243554, 0.356642, 0.394753, 0.30533, 0.268042, 0.295083, 0.311707, 0.301917, 0.414856, 0.4292, 0.450668, 0.36309, 0.278302, 0.359901, 0.359901, 0.366687, 0.318242, 0.308712, 0.311707, 0.31487, 0.301917, 0.295083, 0.179055, 0.170161, 0.182256, 0.206376, 0.206376, 0.182256, 0.18812, 0.11371, 0.085092, 0.085092, 0.139895, 0.219301, 0.155435, 0.247041, 0.36309, 0.342579, 0.335645, 0.26085, 0.225814, 0.243554, 0.257454, 0.236433, 0.25406, 0.25031, 0.170161, 0.15008, 0.129801, 0.078022, 0.098513, 0.142424, 0.21291, 0.200174, 0.137348, 0.229226, 0.158265, 0.137348, 0.158265, 0.164327, 0.222385, 0.222385, 0.236433, 0.225814, 0.339168, 0.247041, 0.342579, 0.342579, 0.36309, 0.398279, 0.480142, 0.480142, 0.359901, 0.36309, 0.374039, 0.447574, 0.346032, 0.444081, 0.472492, 0.557691, 0.553315, 0.553315, 0.59014, 0.545602, 0.422041, 0.390993, 0.494003, 0.468512, 0.468512, 0.480142, 0.480142, 0.394753, 0.440853, 0.529623, 0.418646, 0.318242, 0.311707, 0.4292, 0.4292, 0.41194, 0.41194, 0.408655, 0.384043, 0.394753, 0.41194, 0.549308, 0.497853, 0.476583, 0.436924, 0.541878, 0.56648, 0.458154, 0.59917, 0.618285, 0.529623, 0.699094, 0.784345, 0.798249, 0.76285, 0.604312, 0.490133, 0.398279, 0.401658, 0.40511, 0.384043, 0.380708, 0.377384, 0.447574, 0.42561, 0.370445, 0.281712, 0.222385, 0.284882, 0.25031, 0.147574, 0.222385, 0.122885, 0.15284, 0.079919, 0.050641, 0.050641, 0.071867, 0.100716, 0.10481, 0.074921, 0.083462, 0.079919, 0.081712, 0.100716, 0.127496, 0.127496, 0.127496, 0.142424, 0.179055, 0.125101, 0.134866, 0.127496, 0.17593, 0.100716, 0.17593, 0.243554, 0.359901, 0.380708, 0.339168, 0.318242, 0.422041, 0.335645, 0.243554, 0.164327, 0.120615, 0.073402, 0.120615, 0.164327, 0.100716, 0.059222, 0.078022, 0.144935, 0.142424, 0.167087, 0.222385, 0.239899, 0.209395, 0.216401, 0.194234, 0.179055, 0.161087, 0.15008, 0.206376, 0.222385, 0.308712, 0.26085, 0.236433, 0.236433, 0.191378, 0.298791, 0.281712, 0.278302, 0.26085, 0.25406, 0.25031, 0.271506, 0.18812, 0.222385, 0.142424, 0.142424, 0.21291, 0.25406, 0.268042, 0.275179, 0.318242, 0.206376, 0.25031, 0.229226, 0.196879, 0.26085, 0.247041, 0.30533, 0.332115, 0.311707, 0.308712, 0.339168, 0.271506, 0.335645, 0.229226, 0.275179, 0.295083, 0.288399, 0.243554, 0.225814, 0.219301, 0.164327, 0.167087, 0.167087, 0.275179, 0.31487, 0.295083, 0.264545, 0.291804, 0.216401, 0.142424, 0.155435, 0.129801, 0.120615, 0.134866, 0.194234, 0.144935, 0.161087, 0.167087, 0.194234, 0.122885, 0.125101, 0.122885, 0.206376, 0.243554, 0.147574, 0.081712, 0.054297, 0.071867, 0.078022, 0.147574, 0.158265, 0.127496, 0.139895, 0.216401, 0.173081, 0.206376, 0.288399, 0.200174, 0.200174, 0.200174, 0.200174, 0.196879, 0.206376, 0.127496, 0.100716, 0.191378, 0.25406, 0.342579, 0.239899, 0.243554, 0.203355, 0.288399, 0.247041, 0.236433, 0.170161, 0.170161, 0.134866, 0.11371, 0.15284, 0.122885, 0.096677, 0.15008, 0.120615, 0.194234, 0.301917], '')</t>
  </si>
  <si>
    <t>[117, 118, 119, 120, 121, 131, 143, 147, 148, 150, 151, 152, 153, 154, 155, 156, 157]</t>
  </si>
  <si>
    <t xml:space="preserve">F5RXN7|F5RXN7_9ENTR Adenylate kinase OS=Enterobacter hormaechei ATCC 49162 </t>
  </si>
  <si>
    <t>([0.185198, 0.236433, 0.275179, 0.298791, 0.332115, 0.222385, 0.257454, 0.271506, 0.284882, 0.222385, 0.225814, 0.284882, 0.264545, 0.26085, 0.243554, 0.247041, 0.359901, 0.257454, 0.182256, 0.194234, 0.15284, 0.161087, 0.15008, 0.088832, 0.049374, 0.026338, 0.048328, 0.040537, 0.046336, 0.026892, 0.048328, 0.058088, 0.055536, 0.074921, 0.127496, 0.134866, 0.209395, 0.10481, 0.11371, 0.15284, 0.127496, 0.098513, 0.100716, 0.116183, 0.191378, 0.203355, 0.271506, 0.257454, 0.278302, 0.291804, 0.390993, 0.275179, 0.209395, 0.132295, 0.116183, 0.118441, 0.122885, 0.064632, 0.127496, 0.191378, 0.216401, 0.229226, 0.321458, 0.25031, 0.236433, 0.142424, 0.21291, 0.236433, 0.200174, 0.206376, 0.15008, 0.109221, 0.139895, 0.109221, 0.118441, 0.118441, 0.111485, 0.106997, 0.10481, 0.060549, 0.060549, 0.060549, 0.036378, 0.019401, 0.029376, 0.025762, 0.034068, 0.036378, 0.034068, 0.043307, 0.022667, 0.028695, 0.03976, 0.049374, 0.049374, 0.078022, 0.078022, 0.086953, 0.086953, 0.096677, 0.079919, 0.098513, 0.100716, 0.167087, 0.271506, 0.275179, 0.284882, 0.352862, 0.342579, 0.243554, 0.257454, 0.370445, 0.366687, 0.271506, 0.191378, 0.291804, 0.295083, 0.298791, 0.278302, 0.200174, 0.209395, 0.243554, 0.127496, 0.125101, 0.078022, 0.074921, 0.0704, 0.038858, 0.034884, 0.034884, 0.074921, 0.076542, 0.0704, 0.069024, 0.071867, 0.134866, 0.125101, 0.122885, 0.096677, 0.098513, 0.158265, 0.25031, 0.335645, 0.349426, 0.328603, 0.398279, 0.321458, 0.311707, 0.311707, 0.236433, 0.232838, 0.15008, 0.161087, 0.155435, 0.158265, 0.243554, 0.236433, 0.236433, 0.236433, 0.278302, 0.194234, 0.125101, 0.109221, 0.098513, 0.100716, 0.120615, 0.120615, 0.173081, 0.173081, 0.247041, 0.318242, 0.30533, 0.370445, 0.346032, 0.328603, 0.311707, 0.284882, 0.25031, 0.243554], '')</t>
  </si>
  <si>
    <t xml:space="preserve">F5RXN8|F5RXN8_9ENTR LysR family transcriptional regulator OS=Enterobacter hormaechei ATCC 49162 </t>
  </si>
  <si>
    <t>([0.005683, 0.006078, 0.005623, 0.005249, 0.005872, 0.007259, 0.009865, 0.012491, 0.016021, 0.01204, 0.015694, 0.011518, 0.009015, 0.013016, 0.023087, 0.034068, 0.030611, 0.019109, 0.034884, 0.06312, 0.040537, 0.073402, 0.051831, 0.03976, 0.064632, 0.078022, 0.079919, 0.0704, 0.044297, 0.048328, 0.090864, 0.096677, 0.098513, 0.100716, 0.056825, 0.06312, 0.06312, 0.034068, 0.066181, 0.067594, 0.066181, 0.055536, 0.071867, 0.106997, 0.164327, 0.173081, 0.191378, 0.191378, 0.116183, 0.173081, 0.096677, 0.078022, 0.038042, 0.044297, 0.096677, 0.17593, 0.170161, 0.170161, 0.170161, 0.071867, 0.0704, 0.058088, 0.059222, 0.044297, 0.06184, 0.076542, 0.069024, 0.034068, 0.022306, 0.03976, 0.024826, 0.054297, 0.073402, 0.109221, 0.083462, 0.043307, 0.048328, 0.036378, 0.018106, 0.034068, 0.074921, 0.037156, 0.046336, 0.046336, 0.026892, 0.014586, 0.016826, 0.016826, 0.028107, 0.043307, 0.047319, 0.074921, 0.067594, 0.066181, 0.066181, 0.066181, 0.085092, 0.032677, 0.023534, 0.028695, 0.022306, 0.018415, 0.0198, 0.019401, 0.034068, 0.071867, 0.111485, 0.074921, 0.060549, 0.046336, 0.034884, 0.023087, 0.016826, 0.01078, 0.007495, 0.006567], '')</t>
  </si>
  <si>
    <t xml:space="preserve">F5RXN9|F5RXN9_9ENTR APC family L-asparagine transporter OS=Enterobacter hormaechei ATCC 49162 </t>
  </si>
  <si>
    <t>([0.59917, 0.626927, 0.553315, 0.5017, 0.525368, 0.553315, 0.58069, 0.450668, 0.356642, 0.387226, 0.398279, 0.454136, 0.465241, 0.476583, 0.476583, 0.342579, 0.335645, 0.342579, 0.339168, 0.321458, 0.308712, 0.311707, 0.311707, 0.366687, 0.328603, 0.335645, 0.264545, 0.158265, 0.216401, 0.209395, 0.191378, 0.191378, 0.155435, 0.076542, 0.066181, 0.071867, 0.137348, 0.074921, 0.032017, 0.022306, 0.030611, 0.024393, 0.022306, 0.016826, 0.016257, 0.013821, 0.013821, 0.013613, 0.018787, 0.023087, 0.051831, 0.040537, 0.022306, 0.022306, 0.022306, 0.014783, 0.008525, 0.006142, 0.006567, 0.008276, 0.01204, 0.008156, 0.006142, 0.006078, 0.004646, 0.003177, 0.00316, 0.002211, 0.002662, 0.002662, 0.001906, 0.001709, 0.002194, 0.002117, 0.001778, 0.001722, 0.002276, 0.003298, 0.004736, 0.005992, 0.007031, 0.006988, 0.009728, 0.009483, 0.007259, 0.011518, 0.011903, 0.016257, 0.030003, 0.034068, 0.019401, 0.0198, 0.0198, 0.0198, 0.038858, 0.050641, 0.076542, 0.035586, 0.020876, 0.014315, 0.014586, 0.009483, 0.007555, 0.005318, 0.005318, 0.005249, 0.005623, 0.005992, 0.005992, 0.004736, 0.004577, 0.006795, 0.006567, 0.005086, 0.004921, 0.003461, 0.003997, 0.003963, 0.004414, 0.004899, 0.003924, 0.002705, 0.003053, 0.00359, 0.003512, 0.003864, 0.004899, 0.00407, 0.003555, 0.003997, 0.005086, 0.003757, 0.004161, 0.005992, 0.005734, 0.004247, 0.00389, 0.003341, 0.002662, 0.003512, 0.004161, 0.004208, 0.005318, 0.004611, 0.003701, 0.005378, 0.007555, 0.006142, 0.007495, 0.009977, 0.006701, 0.006482, 0.006533, 0.005932, 0.004358, 0.003821, 0.004388, 0.007259, 0.006701, 0.010926, 0.006701, 0.004835, 0.004431, 0.004483, 0.004483, 0.004431, 0.004483, 0.003405, 0.00292, 0.00246, 0.002117, 0.002336, 0.001572, 0.001335, 0.000854, 0.000893, 0.001155, 0.001335, 0.001288, 0.001211, 0.000558, 0.000661, 0.001, 0.001709, 0.002035, 0.00283, 0.003997, 0.00283, 0.003864, 0.005378, 0.006482, 0.008156, 0.011669, 0.021381, 0.021381, 0.03976, 0.032677, 0.026892, 0.028695, 0.030003, 0.056825, 0.132295, 0.229226, 0.11371, 0.043307, 0.051831, 0.049374, 0.041405, 0.041405, 0.019109, 0.022667, 0.016528, 0.011669, 0.008002, 0.005683, 0.006619, 0.007031, 0.010509, 0.01204, 0.008276, 0.005011, 0.004247, 0.0028, 0.002482, 0.003757, 0.003997, 0.003963, 0.003014, 0.002336, 0.003276, 0.004646, 0.003757, 0.003804, 0.005249, 0.007495, 0.009015, 0.013265, 0.013613, 0.016257, 0.027463, 0.051831, 0.086953, 0.069024, 0.182256, 0.222385, 0.18812, 0.194234, 0.185198, 0.288399, 0.288399, 0.179055, 0.098513, 0.134866, 0.088832, 0.088832, 0.038042, 0.023963, 0.012727, 0.008525, 0.007555, 0.007259, 0.005378, 0.004899, 0.004611, 0.00316, 0.00243, 0.001967, 0.002014, 0.001344, 0.001499, 0.001408, 0.002194, 0.002529, 0.001709, 0.002529, 0.00231, 0.003109, 0.004689, 0.006533, 0.009728, 0.006245, 0.004921, 0.006619, 0.005799, 0.005318, 0.007259, 0.009728, 0.009483, 0.015344, 0.016826, 0.016826, 0.016021, 0.009728, 0.011518, 0.0198, 0.010672, 0.009977, 0.010672, 0.006988, 0.00543, 0.003864, 0.004161, 0.00558, 0.004646, 0.006039, 0.006533, 0.006533, 0.006421, 0.006421, 0.006795, 0.009015, 0.008075, 0.008276, 0.007555, 0.007555, 0.008075, 0.012491, 0.018106, 0.009728, 0.010131, 0.016021, 0.024393, 0.033407, 0.030003, 0.028107, 0.037156, 0.073402, 0.073402, 0.055536, 0.129801, 0.122885, 0.05306, 0.036378, 0.0704, 0.139895, 0.100716, 0.092881, 0.094817, 0.094817, 0.179055, 0.194234, 0.21291, 0.120615, 0.127496, 0.129801, 0.088832, 0.044297, 0.032677, 0.036378, 0.023963, 0.012727, 0.008804, 0.009483, 0.007555, 0.004921, 0.004835, 0.004431, 0.002976, 0.002078, 0.002155, 0.001417, 0.001335, 0.000833, 0.001434, 0.001649, 0.001692, 0.001906, 0.001722, 0.002276, 0.00146, 0.001602, 0.001541, 0.00225, 0.00246, 0.00316, 0.004208, 0.003177, 0.00407, 0.004483, 0.004483, 0.003804, 0.005249, 0.005378, 0.006142, 0.003821, 0.0028, 0.002211, 0.002276, 0.0028, 0.002688, 0.003298, 0.004315, 0.004358, 0.004247, 0.005503, 0.005503, 0.004513, 0.006245, 0.006701, 0.009728, 0.016826, 0.017138, 0.014075, 0.027463, 0.022306, 0.049374, 0.043307, 0.073402, 0.064632, 0.111485, 0.10481, 0.11371, 0.127496, 0.144935, 0.144935, 0.142424, 0.100716, 0.10481, 0.109221, 0.050641, 0.027463, 0.013613, 0.010372, 0.008409, 0.007877, 0.007877, 0.005799, 0.006619, 0.004835, 0.005623, 0.004577, 0.00316, 0.003671, 0.00246, 0.003431, 0.003478, 0.003478, 0.004835, 0.004736, 0.004736, 0.004513, 0.005318, 0.008276, 0.00777, 0.013016, 0.008525, 0.007645, 0.009483, 0.009401, 0.009294, 0.00777, 0.006194, 0.008409, 0.008002, 0.008075, 0.004921, 0.004689, 0.003727, 0.003607, 0.004921, 0.004775, 0.005378, 0.006421, 0.006567, 0.006701, 0.006194, 0.008723, 0.014315, 0.014586, 0.026892, 0.032017, 0.06184, 0.144935, 0.18812, 0.200174, 0.31487, 0.450668, 0.461924, 0.56648, 0.56648, 0.604312, 0.490133, 0.497853, 0.5017, 0.497853, 0.653063, 0.653063, 0.661982, 0.63748, 0.690604, 0.63748, 0.759478, 0.759478, 0.707965, 0.680603, 0.648219, 0.59917, 0.585406], '')</t>
  </si>
  <si>
    <t>[0, 1, 2, 3, 4, 5, 6, 478, 479, 480, 483, 485, 486, 487, 488, 489, 490, 491, 492, 493, 494, 495, 496, 497]</t>
  </si>
  <si>
    <t xml:space="preserve">F5RXP0|F5RXP0_9ENTR ATP-binding protein OS=Enterobacter hormaechei ATCC 49162 </t>
  </si>
  <si>
    <t>([0.182256, 0.232838, 0.271506, 0.301917, 0.219301, 0.158265, 0.111485, 0.137348, 0.158265, 0.120615, 0.092881, 0.060549, 0.050641, 0.083462, 0.083462, 0.041405, 0.073402, 0.074921, 0.079919, 0.05306, 0.042364, 0.078022, 0.083462, 0.067594, 0.042364, 0.0704, 0.11371, 0.15008, 0.109221, 0.111485, 0.170161, 0.239899, 0.318242, 0.26085, 0.271506, 0.239899, 0.318242, 0.25031, 0.311707, 0.31487, 0.352862, 0.394753, 0.394753, 0.356642, 0.318242, 0.30533, 0.243554, 0.219301, 0.25031, 0.311707, 0.318242, 0.318242, 0.321458, 0.342579, 0.433034, 0.4292, 0.458154, 0.483068, 0.553315, 0.486429, 0.414856, 0.321458, 0.311707, 0.216401, 0.247041, 0.352862, 0.380708, 0.444081, 0.390993, 0.401658, 0.339168, 0.332115, 0.339168, 0.311707, 0.229226, 0.232838, 0.236433, 0.247041, 0.173081, 0.170161, 0.26085, 0.216401, 0.301917, 0.271506, 0.352862, 0.257454, 0.229226, 0.288399, 0.257454, 0.339168, 0.328603, 0.394753, 0.31487, 0.225814, 0.161087, 0.236433, 0.243554, 0.232838, 0.170161, 0.257454, 0.26085, 0.196879, 0.239899, 0.239899, 0.239899, 0.161087, 0.25031, 0.216401, 0.21291, 0.239899, 0.236433, 0.247041, 0.191378, 0.26085, 0.342579, 0.447574, 0.377384, 0.308712, 0.236433, 0.30533, 0.295083, 0.298791, 0.318242, 0.384043, 0.380708, 0.41194, 0.5017, 0.433034, 0.454136, 0.5017, 0.42561, 0.433034, 0.454136, 0.517562, 0.534167, 0.454136, 0.394753, 0.440853, 0.5017, 0.59508, 0.585406, 0.570702, 0.59014, 0.59917, 0.525368, 0.447574, 0.359901, 0.359901, 0.418646, 0.342579, 0.30533, 0.370445, 0.380708, 0.339168, 0.281712, 0.194234, 0.18812, 0.185198, 0.158265, 0.158265, 0.15284, 0.134866, 0.134866, 0.081712, 0.078022, 0.0704, 0.10481, 0.167087, 0.170161, 0.106997, 0.144935, 0.158265, 0.161087, 0.15008, 0.15008, 0.120615, 0.182256, 0.26085, 0.318242, 0.301917, 0.271506, 0.200174, 0.229226, 0.203355, 0.284882, 0.268042, 0.335645, 0.342579, 0.264545, 0.18812, 0.271506, 0.298791, 0.298791, 0.271506, 0.278302, 0.278302, 0.387226, 0.318242, 0.26085, 0.26085, 0.25406, 0.284882, 0.356642, 0.324872, 0.349426, 0.359901, 0.380708, 0.30533, 0.232838, 0.30533, 0.387226, 0.377384, 0.370445, 0.298791, 0.335645, 0.335645, 0.346032, 0.328603, 0.394753, 0.472492, 0.480142, 0.461924, 0.380708, 0.308712, 0.349426, 0.278302, 0.26085, 0.196879, 0.281712, 0.352862, 0.324872, 0.318242, 0.332115, 0.342579, 0.374039, 0.268042, 0.194234, 0.185198, 0.194234, 0.196879, 0.179055, 0.17593, 0.30533, 0.394753, 0.408655, 0.318242, 0.335645, 0.278302, 0.349426, 0.271506, 0.264545, 0.298791, 0.301917, 0.291804, 0.225814, 0.222385, 0.328603, 0.390993, 0.311707, 0.278302, 0.25031, 0.295083, 0.301917, 0.268042, 0.185198, 0.216401, 0.232838, 0.222385, 0.18812, 0.203355, 0.308712, 0.288399, 0.284882, 0.301917, 0.318242, 0.352862, 0.311707, 0.25031, 0.257454, 0.349426, 0.380708, 0.422041, 0.359901, 0.346032, 0.339168, 0.352862, 0.377384, 0.377384, 0.36309, 0.472492, 0.4292, 0.387226, 0.418646, 0.339168, 0.318242, 0.243554, 0.271506, 0.335645, 0.398279, 0.321458, 0.321458, 0.31487, 0.335645, 0.301917, 0.232838, 0.271506, 0.346032, 0.346032, 0.332115, 0.390993, 0.311707, 0.339168, 0.318242, 0.328603, 0.401658, 0.401658, 0.465241, 0.390993, 0.321458, 0.26085, 0.335645, 0.26085, 0.257454, 0.229226, 0.281712, 0.352862, 0.321458, 0.308712, 0.31487, 0.390993, 0.4292, 0.472492, 0.476583, 0.51388, 0.534167, 0.545602, 0.570702, 0.5017, 0.490133, 0.585406, 0.557691, 0.570702, 0.562014, 0.557691, 0.538167, 0.529623, 0.51388, 0.490133, 0.465241, 0.433034, 0.398279, 0.342579, 0.359901], '')</t>
  </si>
  <si>
    <t>[58, 126, 129, 133, 134, 138, 139, 140, 141, 142, 143, 144, 333, 334, 335, 336, 337, 339, 340, 341, 342, 343, 344, 345, 346]</t>
  </si>
  <si>
    <t xml:space="preserve">F5RXP1|F5RXP1_9ENTR TonB-dependent siderophore receptor OS=Enterobacter hormaechei ATCC 49162 </t>
  </si>
  <si>
    <t>([0.078022, 0.155435, 0.094817, 0.060549, 0.032677, 0.025762, 0.047319, 0.037156, 0.030611, 0.020522, 0.026892, 0.040537, 0.024393, 0.044297, 0.066181, 0.049374, 0.050641, 0.040537, 0.043307, 0.078022, 0.083462, 0.142424, 0.074921, 0.073402, 0.081712, 0.15008, 0.185198, 0.161087, 0.257454, 0.335645, 0.454136, 0.380708, 0.349426, 0.454136, 0.366687, 0.414856, 0.461924, 0.529623, 0.525368, 0.476583, 0.384043, 0.374039, 0.298791, 0.308712, 0.398279, 0.465241, 0.483068, 0.538167, 0.483068, 0.454136, 0.450668, 0.408655, 0.490133, 0.525368, 0.509769, 0.505461, 0.5017, 0.408655, 0.374039, 0.42561, 0.461924, 0.447574, 0.450668, 0.521092, 0.521092, 0.562014, 0.562014, 0.450668, 0.444081, 0.394753, 0.398279, 0.40511, 0.444081, 0.444081, 0.422041, 0.328603, 0.384043, 0.380708, 0.480142, 0.398279, 0.384043, 0.30533, 0.384043, 0.318242, 0.324872, 0.390993, 0.257454, 0.257454, 0.30533, 0.301917, 0.387226, 0.384043, 0.271506, 0.268042, 0.196879, 0.191378, 0.275179, 0.222385, 0.219301, 0.170161, 0.167087, 0.11371, 0.18812, 0.18812, 0.17593, 0.200174, 0.17593, 0.275179, 0.236433, 0.301917, 0.311707, 0.311707, 0.318242, 0.418646, 0.433034, 0.5017, 0.497853, 0.509769, 0.517562, 0.529623, 0.494003, 0.608892, 0.694846, 0.56648, 0.59014, 0.703578, 0.575842, 0.632174, 0.553315, 0.517562, 0.486429, 0.468512, 0.505461, 0.390993, 0.394753, 0.352862, 0.275179, 0.196879, 0.185198, 0.268042, 0.225814, 0.298791, 0.284882, 0.281712, 0.30533, 0.209395, 0.219301, 0.200174, 0.194234, 0.25031, 0.332115, 0.328603, 0.328603, 0.308712, 0.414856, 0.450668, 0.450668, 0.534167, 0.538167, 0.562014, 0.51388, 0.549308, 0.549308, 0.465241, 0.390993, 0.444081, 0.525368, 0.433034, 0.517562, 0.509769, 0.41194, 0.408655, 0.328603, 0.328603, 0.281712, 0.264545, 0.203355, 0.232838, 0.229226, 0.278302, 0.209395, 0.232838, 0.243554, 0.243554, 0.318242, 0.408655, 0.384043, 0.384043, 0.472492, 0.418646, 0.4292, 0.444081, 0.41194, 0.433034, 0.436924, 0.476583, 0.483068, 0.517562, 0.422041, 0.42561, 0.454136, 0.521092, 0.521092, 0.433034, 0.440853, 0.454136, 0.447574, 0.476583, 0.476583, 0.440853, 0.497853, 0.483068, 0.585406, 0.534167, 0.570702, 0.585406, 0.553315, 0.545602, 0.465241, 0.56648, 0.505461, 0.509769, 0.4292, 0.444081, 0.538167, 0.476583, 0.461924, 0.450668, 0.384043, 0.384043, 0.346032, 0.275179, 0.196879, 0.200174, 0.264545, 0.236433, 0.236433, 0.222385, 0.222385, 0.268042, 0.281712, 0.342579, 0.370445, 0.440853, 0.4292, 0.349426, 0.401658, 0.324872, 0.342579, 0.42561, 0.328603, 0.40511, 0.483068, 0.59917, 0.626927, 0.632174, 0.716283, 0.703578, 0.788093, 0.795062, 0.81615, 0.812494, 0.81615, 0.690604, 0.703578, 0.703578, 0.788093, 0.779859, 0.859585, 0.779859, 0.754692, 0.871313, 0.862302, 0.862302, 0.827927, 0.791621, 0.707965, 0.694846, 0.59917, 0.56648, 0.56648, 0.585406, 0.497853, 0.486429, 0.59014, 0.59014, 0.59917, 0.604312, 0.529623, 0.529623, 0.553315, 0.517562, 0.472492, 0.398279, 0.366687, 0.390993, 0.401658, 0.472492, 0.483068, 0.521092, 0.51388, 0.521092, 0.433034, 0.509769, 0.509769, 0.422041, 0.447574, 0.418646, 0.41194, 0.480142, 0.486429, 0.541878, 0.59917, 0.657645, 0.784345, 0.784345, 0.788093, 0.775545, 0.771762, 0.76285, 0.741537, 0.653063, 0.648219, 0.699094, 0.694846, 0.690604, 0.779859, 0.642678, 0.685117, 0.685117, 0.585406, 0.59014, 0.59014, 0.575842, 0.447574, 0.414856, 0.440853, 0.433034, 0.433034, 0.447574, 0.384043, 0.374039, 0.394753, 0.414856, 0.401658, 0.394753, 0.308712, 0.308712, 0.384043, 0.374039, 0.308712, 0.387226, 0.30533, 0.31487, 0.328603, 0.390993, 0.387226, 0.398279, 0.41194, 0.408655, 0.394753, 0.454136, 0.436924, 0.5017, 0.480142, 0.433034, 0.380708, 0.414856, 0.42561, 0.436924, 0.436924, 0.447574, 0.436924, 0.525368, 0.4292, 0.414856, 0.401658, 0.398279, 0.384043, 0.380708, 0.377384, 0.377384, 0.374039, 0.465241, 0.468512, 0.450668, 0.570702, 0.545602, 0.557691, 0.433034, 0.4292, 0.359901, 0.422041, 0.450668, 0.36309, 0.377384, 0.387226, 0.444081, 0.465241, 0.359901, 0.36309, 0.298791, 0.30533, 0.318242, 0.30533, 0.222385, 0.222385, 0.167087, 0.243554, 0.264545, 0.36309, 0.301917, 0.370445, 0.278302, 0.247041, 0.318242, 0.332115, 0.222385, 0.139895, 0.134866, 0.216401, 0.216401, 0.291804, 0.288399, 0.203355, 0.144935, 0.203355, 0.232838, 0.275179, 0.271506, 0.295083, 0.301917, 0.356642, 0.356642, 0.433034, 0.444081, 0.422041, 0.472492, 0.497853, 0.618285, 0.59917, 0.490133, 0.408655, 0.433034, 0.408655, 0.483068, 0.541878, 0.486429, 0.447574, 0.384043, 0.349426, 0.301917, 0.298791, 0.298791, 0.281712, 0.194234, 0.196879, 0.161087, 0.111485, 0.144935, 0.127496, 0.116183, 0.18812, 0.247041, 0.21291, 0.15008, 0.164327, 0.182256, 0.257454, 0.264545, 0.26085, 0.295083, 0.356642, 0.284882, 0.271506, 0.219301, 0.30533, 0.288399, 0.36309, 0.433034, 0.450668, 0.472492, 0.494003, 0.42561, 0.440853, 0.366687, 0.476583, 0.387226, 0.398279, 0.398279, 0.394753, 0.468512, 0.465241, 0.461924, 0.541878, 0.458154, 0.562014, 0.483068, 0.486429, 0.472492, 0.468512, 0.476583, 0.476583, 0.408655, 0.476583, 0.476583, 0.553315, 0.465241, 0.468512, 0.461924, 0.40511, 0.384043, 0.31487, 0.216401, 0.203355, 0.203355, 0.291804, 0.278302, 0.352862, 0.366687, 0.387226, 0.328603, 0.281712, 0.236433, 0.31487, 0.332115, 0.332115, 0.328603, 0.414856, 0.480142, 0.480142, 0.509769, 0.538167, 0.521092, 0.626927, 0.642678, 0.604312, 0.59014, 0.58069, 0.570702, 0.557691, 0.538167, 0.642678, 0.699094, 0.694846, 0.707965, 0.585406, 0.541878, 0.472492, 0.461924, 0.480142, 0.494003, 0.401658, 0.370445, 0.472492, 0.490133, 0.387226, 0.408655, 0.342579, 0.342579, 0.301917, 0.275179, 0.18812, 0.179055, 0.122885, 0.111485, 0.10481, 0.132295, 0.155435, 0.144935, 0.139895, 0.129801, 0.127496, 0.158265, 0.122885, 0.118441, 0.118441, 0.18812, 0.200174, 0.194234, 0.196879, 0.232838, 0.268042, 0.356642, 0.30533, 0.41194, 0.476583, 0.394753, 0.394753, 0.390993, 0.483068, 0.433034, 0.42561, 0.335645, 0.356642, 0.4292, 0.321458, 0.308712, 0.21291, 0.222385, 0.321458, 0.342579, 0.36309, 0.346032, 0.257454, 0.222385, 0.173081, 0.173081, 0.209395, 0.243554, 0.216401, 0.203355, 0.17593, 0.139895, 0.206376, 0.243554, 0.196879, 0.239899, 0.216401, 0.318242, 0.311707, 0.288399, 0.281712, 0.271506, 0.247041, 0.328603, 0.380708, 0.433034, 0.436924, 0.377384, 0.374039, 0.352862, 0.30533, 0.377384, 0.356642, 0.366687, 0.36309, 0.408655, 0.370445, 0.390993, 0.308712, 0.308712, 0.216401, 0.200174, 0.191378, 0.132295, 0.134866, 0.11371, 0.10481, 0.069024, 0.06184, 0.059222, 0.079919, 0.079919, 0.086953, 0.137348, 0.086953, 0.044297, 0.049374, 0.081712, 0.096677, 0.088832, 0.069024, 0.11371, 0.116183, 0.134866, 0.155435, 0.122885, 0.17593, 0.139895, 0.194234, 0.209395, 0.222385, 0.225814, 0.191378, 0.116183, 0.125101, 0.200174, 0.268042, 0.278302, 0.278302, 0.257454, 0.352862, 0.295083, 0.298791, 0.247041, 0.222385, 0.216401, 0.264545, 0.200174, 0.229226, 0.15284, 0.225814, 0.127496, 0.142424, 0.191378, 0.25406, 0.206376, 0.15284, 0.161087, 0.109221, 0.086953, 0.06184, 0.036378, 0.069024], '')</t>
  </si>
  <si>
    <t>[37, 38, 47, 53, 54, 55, 56, 63, 64, 65, 66, 115, 117, 118, 119, 121, 122, 123, 124, 125, 126, 127, 128, 129, 132, 157, 158, 159, 160, 161, 162, 166, 168, 169, 197, 201, 202, 212, 213, 214, 215, 216, 217, 219, 220, 221, 224, 253, 254, 255, 256, 257, 258, 259, 260, 261, 262, 263, 264, 265, 266, 267, 268, 269, 270, 271, 272, 273, 274, 275, 276, 277, 278, 279, 280, 281, 284, 285, 286, 287, 288, 289, 290, 291, 299, 300, 301, 303, 304, 311, 312, 313, 314, 315, 316, 317, 318, 319, 320, 321, 322, 323, 324, 325, 326, 327, 328, 329, 330, 331, 332, 333, 363, 373, 386, 387, 388, 439, 440, 446, 494, 496, 506, 531, 532, 533, 534, 535, 536, 537, 538, 539, 540, 541, 542, 543, 544, 545, 546, 547]</t>
  </si>
  <si>
    <t xml:space="preserve">F5RXP2|F5RXP2_9ENTR GntR family regulatory protein OS=Enterobacter hormaechei ATCC 49162 </t>
  </si>
  <si>
    <t>([0.295083, 0.335645, 0.21291, 0.25031, 0.17593, 0.219301, 0.158265, 0.194234, 0.15284, 0.196879, 0.236433, 0.264545, 0.264545, 0.25031, 0.332115, 0.284882, 0.196879, 0.18812, 0.17593, 0.179055, 0.206376, 0.134866, 0.134866, 0.25031, 0.25031, 0.301917, 0.295083, 0.298791, 0.222385, 0.301917, 0.281712, 0.284882, 0.191378, 0.239899, 0.25406, 0.25406, 0.200174, 0.275179, 0.374039, 0.366687, 0.271506, 0.278302, 0.390993, 0.321458, 0.288399, 0.308712, 0.30533, 0.222385, 0.219301, 0.288399, 0.200174, 0.139895, 0.127496, 0.17593, 0.203355, 0.164327, 0.102787, 0.167087, 0.142424, 0.142424, 0.170161, 0.225814, 0.222385, 0.164327, 0.134866, 0.079919, 0.045352, 0.069024, 0.125101, 0.132295, 0.137348, 0.134866, 0.209395, 0.21291, 0.161087, 0.173081, 0.219301, 0.209395, 0.216401, 0.216401, 0.129801, 0.109221, 0.129801, 0.132295, 0.096677, 0.191378, 0.30533, 0.335645, 0.271506, 0.18812, 0.222385, 0.18812, 0.239899, 0.155435, 0.161087, 0.26085, 0.209395, 0.196879, 0.308712, 0.301917, 0.332115, 0.346032, 0.356642, 0.328603, 0.236433, 0.321458, 0.271506, 0.158265, 0.191378, 0.232838, 0.318242, 0.239899, 0.271506, 0.30533, 0.346032, 0.298791, 0.288399, 0.332115, 0.321458, 0.318242, 0.243554, 0.25406, 0.332115, 0.288399, 0.225814, 0.225814, 0.196879, 0.239899, 0.324872, 0.257454, 0.144935, 0.134866, 0.132295, 0.137348, 0.081712, 0.058088, 0.078022, 0.043307, 0.033407, 0.038042, 0.026892, 0.050641, 0.050641, 0.029376, 0.03976, 0.0704, 0.0704, 0.047319, 0.048328, 0.051831, 0.046336, 0.046336, 0.030003, 0.06184, 0.032677, 0.055536, 0.11371, 0.069024, 0.066181, 0.088832, 0.045352, 0.034884, 0.029376, 0.031287, 0.06184, 0.032677, 0.032017, 0.060549, 0.06312, 0.067594, 0.050641, 0.090864, 0.173081, 0.158265, 0.161087, 0.170161, 0.144935, 0.129801, 0.125101, 0.129801, 0.118441, 0.158265, 0.158265, 0.173081, 0.164327, 0.15008, 0.239899, 0.179055, 0.170161, 0.219301, 0.18812, 0.219301, 0.232838, 0.194234, 0.191378, 0.196879, 0.278302, 0.278302, 0.17593, 0.268042, 0.374039, 0.335645, 0.384043, 0.377384, 0.268042, 0.17593, 0.185198, 0.170161, 0.243554, 0.161087, 0.122885, 0.122885, 0.102787, 0.071867, 0.0704, 0.109221, 0.076542, 0.058088, 0.055536, 0.098513, 0.06184, 0.032017], '')</t>
  </si>
  <si>
    <t xml:space="preserve">F5RXP3|F5RXP3_9ENTR Alcohol dehydrogenase OS=Enterobacter hormaechei ATCC 49162 </t>
  </si>
  <si>
    <t>([0.622677, 0.534167, 0.440853, 0.436924, 0.458154, 0.472492, 0.529623, 0.545602, 0.56648, 0.557691, 0.608892, 0.58069, 0.557691, 0.56648, 0.585406, 0.461924, 0.447574, 0.366687, 0.370445, 0.390993, 0.408655, 0.549308, 0.517562, 0.632174, 0.671169, 0.707965, 0.712013, 0.699094, 0.707965, 0.716283, 0.671169, 0.541878, 0.521092, 0.538167, 0.525368, 0.450668, 0.444081, 0.380708, 0.447574, 0.359901, 0.36309, 0.380708, 0.268042, 0.30533, 0.275179, 0.271506, 0.239899, 0.203355, 0.18812, 0.200174, 0.167087, 0.243554, 0.308712, 0.288399, 0.291804, 0.311707, 0.398279, 0.444081, 0.538167, 0.450668, 0.529623, 0.483068, 0.394753, 0.447574, 0.42561, 0.433034, 0.4292, 0.444081, 0.42561, 0.42561, 0.40511, 0.370445, 0.359901, 0.366687, 0.461924, 0.461924, 0.433034, 0.4292, 0.509769, 0.394753, 0.472492, 0.486429, 0.517562, 0.608892, 0.545602, 0.545602, 0.458154, 0.458154, 0.356642, 0.414856, 0.414856, 0.328603, 0.398279, 0.398279, 0.298791, 0.31487, 0.239899, 0.236433, 0.225814, 0.209395, 0.295083, 0.298791, 0.209395, 0.155435, 0.137348, 0.147574, 0.196879, 0.288399, 0.295083, 0.414856, 0.414856, 0.414856, 0.541878, 0.529623, 0.414856, 0.483068, 0.384043, 0.461924, 0.401658, 0.311707, 0.308712, 0.271506, 0.301917, 0.374039, 0.324872, 0.339168, 0.380708, 0.288399, 0.225814, 0.21291, 0.122885, 0.076542, 0.085092, 0.040537, 0.03976, 0.073402, 0.10481, 0.167087, 0.139895, 0.18812, 0.278302, 0.284882, 0.25031, 0.164327, 0.120615, 0.179055, 0.147574, 0.144935, 0.232838, 0.275179, 0.301917, 0.321458, 0.398279, 0.349426, 0.447574, 0.384043, 0.374039, 0.352862, 0.25406, 0.281712, 0.278302, 0.173081, 0.161087, 0.229226, 0.200174, 0.26085, 0.229226, 0.179055, 0.203355, 0.144935, 0.125101, 0.10481, 0.144935, 0.161087, 0.206376, 0.194234, 0.170161, 0.170161, 0.164327, 0.21291, 0.155435, 0.173081, 0.194234, 0.129801, 0.129801, 0.118441, 0.127496, 0.15008, 0.144935, 0.092881, 0.144935, 0.170161, 0.173081, 0.147574, 0.144935, 0.142424, 0.078022, 0.11371, 0.122885, 0.129801, 0.096677, 0.118441, 0.106997, 0.129801, 0.125101, 0.15284, 0.26085, 0.243554, 0.18812, 0.295083, 0.308712, 0.200174, 0.122885, 0.137348, 0.170161, 0.106997, 0.096677, 0.167087, 0.191378, 0.125101, 0.06312, 0.116183, 0.116183, 0.078022, 0.056825, 0.120615, 0.059222, 0.032677, 0.035586, 0.064632, 0.059222, 0.073402, 0.129801, 0.147574, 0.158265, 0.10481, 0.092881, 0.092881, 0.055536, 0.037156, 0.058088, 0.106997, 0.054297, 0.071867, 0.088832, 0.147574, 0.129801, 0.129801, 0.229226, 0.236433, 0.222385, 0.257454, 0.301917, 0.301917, 0.284882, 0.281712, 0.264545, 0.271506, 0.236433, 0.31487, 0.390993, 0.301917, 0.219301, 0.308712, 0.291804, 0.321458, 0.225814, 0.21291, 0.257454, 0.236433, 0.216401, 0.129801, 0.06312, 0.033407, 0.027463, 0.050641, 0.044297, 0.042364, 0.071867, 0.092881, 0.092881, 0.049374, 0.094817, 0.167087, 0.092881, 0.102787, 0.111485, 0.196879, 0.161087, 0.194234, 0.18812, 0.116183, 0.142424, 0.229226, 0.332115, 0.36309, 0.349426, 0.243554, 0.339168, 0.25406, 0.25406, 0.275179, 0.374039, 0.291804, 0.281712, 0.408655, 0.394753, 0.291804, 0.288399, 0.298791, 0.264545, 0.295083, 0.401658, 0.440853, 0.346032, 0.236433, 0.239899, 0.164327, 0.167087, 0.179055, 0.26085, 0.26085, 0.25406, 0.15008, 0.209395, 0.203355, 0.132295, 0.090864, 0.092881, 0.085092, 0.067594, 0.069024, 0.046336, 0.047319, 0.044297, 0.06184, 0.092881, 0.071867, 0.109221, 0.164327, 0.116183, 0.086953, 0.06184, 0.034068], '')</t>
  </si>
  <si>
    <t>[0, 1, 6, 7, 8, 9, 10, 11, 12, 13, 14, 21, 22, 23, 24, 25, 26, 27, 28, 29, 30, 31, 32, 33, 34, 58, 60, 78, 82, 83, 84, 85, 112, 113]</t>
  </si>
  <si>
    <t xml:space="preserve">F5RXP4|F5RXP4_9ENTR XRE family transcriptional regulator OS=Enterobacter hormaechei ATCC 49162 </t>
  </si>
  <si>
    <t>([0.819762, 0.657645, 0.675549, 0.570702, 0.59014, 0.483068, 0.497853, 0.422041, 0.458154, 0.476583, 0.505461, 0.541878, 0.525368, 0.517562, 0.42561, 0.422041, 0.342579, 0.332115, 0.374039, 0.291804, 0.25031, 0.268042, 0.346032, 0.318242, 0.380708, 0.298791, 0.380708, 0.380708, 0.461924, 0.414856, 0.328603, 0.324872, 0.324872, 0.239899, 0.25031, 0.36309, 0.36309, 0.447574, 0.447574, 0.433034, 0.549308, 0.59508, 0.541878, 0.553315, 0.490133, 0.408655, 0.468512, 0.461924, 0.384043, 0.380708, 0.418646, 0.480142, 0.370445, 0.370445, 0.374039, 0.359901, 0.328603, 0.328603, 0.324872, 0.25031, 0.17593, 0.129801, 0.122885, 0.122885, 0.125101, 0.158265, 0.239899, 0.281712, 0.284882, 0.359901, 0.284882, 0.206376, 0.225814, 0.25031, 0.222385, 0.31487, 0.324872, 0.387226, 0.324872, 0.209395, 0.278302, 0.370445, 0.42561, 0.440853, 0.472492, 0.465241, 0.40511, 0.31487, 0.298791, 0.291804, 0.295083, 0.308712, 0.384043, 0.418646, 0.494003, 0.534167, 0.534167, 0.486429, 0.490133, 0.461924, 0.604312, 0.509769, 0.433034, 0.414856, 0.342579, 0.346032, 0.268042, 0.384043, 0.436924, 0.433034, 0.436924, 0.447574, 0.444081, 0.476583, 0.41194, 0.447574, 0.41194, 0.398279, 0.4292, 0.308712, 0.366687, 0.281712, 0.332115, 0.390993, 0.390993, 0.377384, 0.281712, 0.25031, 0.15284, 0.185198, 0.164327, 0.167087, 0.170161, 0.158265, 0.096677, 0.06312, 0.032017, 0.042364, 0.042364, 0.047319, 0.086953, 0.098513, 0.15008, 0.185198, 0.158265, 0.147574, 0.18812, 0.271506, 0.394753, 0.387226, 0.298791, 0.339168, 0.26085, 0.247041, 0.352862, 0.440853, 0.56648, 0.690604, 0.557691, 0.545602, 0.418646, 0.324872, 0.342579, 0.359901, 0.352862, 0.40511, 0.418646, 0.480142, 0.387226, 0.298791, 0.295083, 0.301917, 0.229226, 0.247041, 0.239899, 0.147574, 0.132295, 0.132295, 0.120615, 0.18812, 0.194234, 0.268042, 0.332115, 0.295083, 0.25031, 0.206376, 0.15284, 0.109221, 0.058088, 0.096677, 0.147574], '')</t>
  </si>
  <si>
    <t>[0, 1, 2, 3, 4, 10, 11, 12, 13, 40, 41, 42, 43, 95, 96, 100, 101, 156, 157, 158, 159]</t>
  </si>
  <si>
    <t xml:space="preserve">F5RXP5|F5RXP5_9ENTR Phosphinothricin acetyltransferase OS=Enterobacter hormaechei ATCC 49162 </t>
  </si>
  <si>
    <t>([0.096677, 0.100716, 0.10481, 0.066181, 0.088832, 0.129801, 0.086953, 0.054297, 0.074921, 0.092881, 0.094817, 0.085092, 0.083462, 0.118441, 0.127496, 0.11371, 0.116183, 0.106997, 0.06184, 0.059222, 0.060549, 0.098513, 0.120615, 0.094817, 0.158265, 0.164327, 0.155435, 0.247041, 0.342579, 0.247041, 0.222385, 0.164327, 0.132295, 0.222385, 0.194234, 0.191378, 0.219301, 0.170161, 0.173081, 0.26085, 0.161087, 0.179055, 0.125101, 0.073402, 0.074921, 0.0704, 0.074921, 0.079919, 0.083462, 0.083462, 0.094817, 0.073402, 0.132295, 0.222385, 0.125101, 0.125101, 0.125101, 0.06312, 0.10481, 0.173081, 0.100716, 0.170161, 0.125101, 0.096677, 0.158265, 0.216401, 0.125101, 0.111485, 0.100716, 0.092881, 0.06312, 0.10481, 0.15284, 0.147574, 0.102787, 0.10481, 0.083462, 0.083462, 0.182256, 0.18812, 0.182256, 0.284882, 0.288399, 0.311707, 0.422041, 0.328603, 0.328603, 0.436924, 0.352862, 0.271506, 0.222385, 0.295083, 0.291804, 0.209395, 0.142424, 0.191378, 0.30533, 0.342579, 0.335645, 0.31487, 0.222385, 0.225814, 0.21291, 0.209395, 0.158265, 0.125101, 0.142424, 0.122885, 0.127496, 0.125101, 0.209395, 0.222385, 0.229226, 0.225814, 0.318242, 0.374039, 0.377384, 0.275179, 0.301917, 0.222385, 0.21291, 0.318242, 0.321458, 0.243554, 0.247041, 0.203355, 0.239899, 0.311707, 0.342579, 0.342579, 0.42561, 0.366687, 0.4292, 0.42561, 0.346032, 0.339168, 0.374039, 0.370445, 0.346032, 0.349426, 0.433034, 0.332115, 0.232838, 0.236433, 0.239899, 0.243554, 0.247041, 0.216401, 0.219301, 0.142424, 0.088832, 0.055536, 0.073402, 0.067594, 0.06312, 0.094817, 0.102787, 0.120615, 0.125101, 0.196879, 0.127496, 0.129801, 0.18812, 0.243554, 0.206376, 0.275179, 0.236433, 0.346032, 0.374039, 0.324872, 0.433034, 0.570702], '')</t>
  </si>
  <si>
    <t>[171]</t>
  </si>
  <si>
    <t xml:space="preserve">F5RXP6|F5RXP6_9ENTR Inner membrane protein YdcZ OS=Enterobacter hormaechei ATCC 49162 </t>
  </si>
  <si>
    <t>([0.004208, 0.004431, 0.004646, 0.005992, 0.004414, 0.005503, 0.004414, 0.003924, 0.00359, 0.004414, 0.005503, 0.006701, 0.004513, 0.003864, 0.003053, 0.004414, 0.00292, 0.004358, 0.004976, 0.007555, 0.011518, 0.018106, 0.025316, 0.016826, 0.010131, 0.010221, 0.008895, 0.011106, 0.010221, 0.009401, 0.009728, 0.009187, 0.006078, 0.006533, 0.007645, 0.006795, 0.005086, 0.005318, 0.003461, 0.002581, 0.002581, 0.001722, 0.001249, 0.000721, 0.000833, 0.001335, 0.002117, 0.00243, 0.001967, 0.002435, 0.003431, 0.002138, 0.00231, 0.003461, 0.003246, 0.002761, 0.003997, 0.00543, 0.005734, 0.009187, 0.009015, 0.006482, 0.010372, 0.010221, 0.009865, 0.018106, 0.017138, 0.009401, 0.006482, 0.009401, 0.011106, 0.006988, 0.007031, 0.005086, 0.003246, 0.00389, 0.004431, 0.00316, 0.002976, 0.003821, 0.002606, 0.00359, 0.004976, 0.003701, 0.005011, 0.006421, 0.004921, 0.005249, 0.00777, 0.007495, 0.006533, 0.004976, 0.005378, 0.006142, 0.006988, 0.011106, 0.014075, 0.008804, 0.008895, 0.008895, 0.008895, 0.011106, 0.008002, 0.006374, 0.009096, 0.006078, 0.004976, 0.005872, 0.00558, 0.005623, 0.008276, 0.007091, 0.010926, 0.01078, 0.017797, 0.018106, 0.010372, 0.007495, 0.011342, 0.026338, 0.016021, 0.01227, 0.016257, 0.020165, 0.016528, 0.011342, 0.011669, 0.013265, 0.008895, 0.008895, 0.007177, 0.00543, 0.005011, 0.003512, 0.004358, 0.004315, 0.004921, 0.007091, 0.006142, 0.005223, 0.00389, 0.004388, 0.004315, 0.003431, 0.003276, 0.003671, 0.00359, 0.004646, 0.005623], '')</t>
  </si>
  <si>
    <t xml:space="preserve">F5RXP7|F5RXP7_9ENTR Cytoplasmic protein OS=Enterobacter hormaechei ATCC 49162 </t>
  </si>
  <si>
    <t>([0.164327, 0.222385, 0.232838, 0.247041, 0.173081, 0.229226, 0.281712, 0.31487, 0.275179, 0.216401, 0.25031, 0.291804, 0.264545, 0.264545, 0.356642, 0.278302, 0.200174, 0.185198, 0.239899, 0.222385, 0.229226, 0.298791, 0.298791, 0.295083, 0.332115, 0.332115, 0.321458, 0.301917, 0.318242, 0.384043, 0.465241, 0.377384, 0.366687, 0.401658, 0.401658, 0.394753, 0.468512, 0.461924, 0.545602, 0.575842, 0.653063, 0.541878, 0.509769, 0.521092, 0.562014, 0.545602, 0.653063, 0.661982, 0.680603, 0.653063, 0.666105, 0.690604, 0.76285, 0.775545, 0.733139, 0.716283, 0.720929, 0.694846, 0.805026, 0.716283, 0.716283, 0.754692, 0.84206, 0.862302, 0.856457, 0.750527, 0.657645, 0.648219, 0.618285, 0.58069, 0.562014, 0.517562, 0.472492, 0.483068, 0.433034, 0.440853, 0.414856], '')</t>
  </si>
  <si>
    <t>[38, 39, 40, 41, 42, 43, 44, 45, 46, 47, 48, 49, 50, 51, 52, 53, 54, 55, 56, 57, 58, 59, 60, 61, 62, 63, 64, 65, 66, 67, 68, 69, 70, 71]</t>
  </si>
  <si>
    <t xml:space="preserve">F5RXP8|F5RXP8_9ENTR Dipeptide ABC superfamily ATP binding cassette transporter, binding protein OS=Enterobacter hormaechei ATCC 49162 </t>
  </si>
  <si>
    <t>([0.170161, 0.109221, 0.134866, 0.134866, 0.096677, 0.0704, 0.111485, 0.109221, 0.127496, 0.125101, 0.125101, 0.086953, 0.076542, 0.06184, 0.067594, 0.073402, 0.078022, 0.11371, 0.109221, 0.083462, 0.074921, 0.058088, 0.088832, 0.102787, 0.102787, 0.147574, 0.236433, 0.229226, 0.257454, 0.164327, 0.203355, 0.26085, 0.374039, 0.324872, 0.328603, 0.308712, 0.291804, 0.281712, 0.301917, 0.374039, 0.342579, 0.377384, 0.418646, 0.418646, 0.394753, 0.440853, 0.447574, 0.346032, 0.243554, 0.264545, 0.377384, 0.288399, 0.18812, 0.185198, 0.158265, 0.191378, 0.222385, 0.173081, 0.170161, 0.161087, 0.167087, 0.295083, 0.288399, 0.346032, 0.346032, 0.275179, 0.229226, 0.247041, 0.31487, 0.301917, 0.288399, 0.200174, 0.268042, 0.374039, 0.370445, 0.486429, 0.468512, 0.444081, 0.41194, 0.414856, 0.288399, 0.288399, 0.185198, 0.247041, 0.21291, 0.219301, 0.236433, 0.26085, 0.142424, 0.158265, 0.243554, 0.257454, 0.332115, 0.25031, 0.129801, 0.118441, 0.137348, 0.142424, 0.142424, 0.236433, 0.137348, 0.25031, 0.219301, 0.31487, 0.324872, 0.271506, 0.196879, 0.158265, 0.158265, 0.203355, 0.15284, 0.161087, 0.161087, 0.161087, 0.257454, 0.390993, 0.390993, 0.359901, 0.384043, 0.298791, 0.278302, 0.401658, 0.328603, 0.352862, 0.356642, 0.346032, 0.418646, 0.408655, 0.541878, 0.454136, 0.401658, 0.465241, 0.472492, 0.394753, 0.401658, 0.311707, 0.295083, 0.298791, 0.225814, 0.132295, 0.219301, 0.232838, 0.164327, 0.21291, 0.209395, 0.127496, 0.134866, 0.129801, 0.129801, 0.118441, 0.137348, 0.243554, 0.134866, 0.127496, 0.118441, 0.11371, 0.18812, 0.200174, 0.219301, 0.268042, 0.321458, 0.203355, 0.129801, 0.155435, 0.170161, 0.102787, 0.161087, 0.122885, 0.122885, 0.109221, 0.092881, 0.129801, 0.074921, 0.090864, 0.088832, 0.118441, 0.132295, 0.0704, 0.050641, 0.049374, 0.048328, 0.043307, 0.051831, 0.081712, 0.094817, 0.086953, 0.15284, 0.17593, 0.232838, 0.236433, 0.281712, 0.318242, 0.324872, 0.30533, 0.408655, 0.324872, 0.356642, 0.342579, 0.4292, 0.490133, 0.387226, 0.390993, 0.352862, 0.447574, 0.465241, 0.380708, 0.377384, 0.311707, 0.295083, 0.275179, 0.185198, 0.167087, 0.158265, 0.098513, 0.120615, 0.085092, 0.15008, 0.173081, 0.182256, 0.116183, 0.054297, 0.100716, 0.118441, 0.196879, 0.132295, 0.142424, 0.222385, 0.219301, 0.284882, 0.194234, 0.125101, 0.10481, 0.164327, 0.098513, 0.158265, 0.243554, 0.291804, 0.209395, 0.200174, 0.191378, 0.278302, 0.291804, 0.247041, 0.243554, 0.155435, 0.225814, 0.203355, 0.216401, 0.239899, 0.17593, 0.264545, 0.268042, 0.288399, 0.318242, 0.377384, 0.401658, 0.370445, 0.384043, 0.387226, 0.380708, 0.271506, 0.281712, 0.328603, 0.275179, 0.275179, 0.349426, 0.349426, 0.342579, 0.339168, 0.243554, 0.31487, 0.225814, 0.318242, 0.40511, 0.31487, 0.36309, 0.308712, 0.236433, 0.225814, 0.229226, 0.216401, 0.236433, 0.161087, 0.164327, 0.15284, 0.170161, 0.17593, 0.179055, 0.179055, 0.167087, 0.264545, 0.164327, 0.247041, 0.257454, 0.196879, 0.185198, 0.122885, 0.147574, 0.219301, 0.179055, 0.164327, 0.17593, 0.173081, 0.209395, 0.243554, 0.352862, 0.335645, 0.328603, 0.284882, 0.203355, 0.15008, 0.142424, 0.206376, 0.142424, 0.071867, 0.085092, 0.129801, 0.179055, 0.173081, 0.167087, 0.142424, 0.185198, 0.170161, 0.25031, 0.30533, 0.219301, 0.232838, 0.264545, 0.281712, 0.271506, 0.278302, 0.342579, 0.225814, 0.268042, 0.324872, 0.440853, 0.401658, 0.398279, 0.41194, 0.321458, 0.31487, 0.284882, 0.324872, 0.352862, 0.374039, 0.342579, 0.398279, 0.366687, 0.311707, 0.222385, 0.18812, 0.26085, 0.275179, 0.349426, 0.332115, 0.26085, 0.264545, 0.335645, 0.335645, 0.295083, 0.401658, 0.342579, 0.440853, 0.352862, 0.239899, 0.222385, 0.18812, 0.243554, 0.191378, 0.229226, 0.30533, 0.41194, 0.324872, 0.321458, 0.377384, 0.390993, 0.468512, 0.454136, 0.458154, 0.380708, 0.384043, 0.380708, 0.401658, 0.318242, 0.408655, 0.468512, 0.483068, 0.436924, 0.380708, 0.433034, 0.359901, 0.356642, 0.271506, 0.356642, 0.31487, 0.284882, 0.196879, 0.15008, 0.147574, 0.085092, 0.144935, 0.10481, 0.096677, 0.132295, 0.122885, 0.073402, 0.085092, 0.078022, 0.100716, 0.118441, 0.118441, 0.161087, 0.173081, 0.229226, 0.247041, 0.271506, 0.247041, 0.25406, 0.21291, 0.216401, 0.219301, 0.170161, 0.247041, 0.26085, 0.26085, 0.346032, 0.433034, 0.465241, 0.476583, 0.538167, 0.4292, 0.40511, 0.414856, 0.346032, 0.271506, 0.191378, 0.191378, 0.15284, 0.225814, 0.321458, 0.247041, 0.328603, 0.374039, 0.377384, 0.359901, 0.359901, 0.332115, 0.295083, 0.268042, 0.173081, 0.111485, 0.196879, 0.219301, 0.209395, 0.179055, 0.257454, 0.342579, 0.342579, 0.359901, 0.359901, 0.374039, 0.422041, 0.422041, 0.342579, 0.346032, 0.346032, 0.346032, 0.401658, 0.444081, 0.458154, 0.557691, 0.618285, 0.59508, 0.505461, 0.41194, 0.505461, 0.505461, 0.461924, 0.472492, 0.549308, 0.454136, 0.342579, 0.278302, 0.291804, 0.380708, 0.349426, 0.380708, 0.288399, 0.18812, 0.15284, 0.092881, 0.078022, 0.098513, 0.100716, 0.147574, 0.225814, 0.142424, 0.081712, 0.081712, 0.076542, 0.069024, 0.106997, 0.18812, 0.222385, 0.21291, 0.200174, 0.15008, 0.125101, 0.15008, 0.209395, 0.170161, 0.203355, 0.229226, 0.21291, 0.225814, 0.142424, 0.137348, 0.216401, 0.275179, 0.295083, 0.222385, 0.232838, 0.21291, 0.179055, 0.206376, 0.179055, 0.15008, 0.222385, 0.194234, 0.232838, 0.203355, 0.284882], '')</t>
  </si>
  <si>
    <t>[128, 429, 470, 471, 472, 473, 475, 476, 479]</t>
  </si>
  <si>
    <t xml:space="preserve">F5RXP9|F5RXP9_9ENTR SsrAB activated protein OS=Enterobacter hormaechei ATCC 49162 </t>
  </si>
  <si>
    <t>([0.216401, 0.281712, 0.335645, 0.21291, 0.257454, 0.25031, 0.203355, 0.232838, 0.26085, 0.288399, 0.308712, 0.342579, 0.342579, 0.284882, 0.179055, 0.264545, 0.335645, 0.31487, 0.236433, 0.239899, 0.15008, 0.216401, 0.219301, 0.179055, 0.200174, 0.194234, 0.144935, 0.196879, 0.191378, 0.196879, 0.200174, 0.173081, 0.10481, 0.081712, 0.125101, 0.139895, 0.079919, 0.069024, 0.046336, 0.094817, 0.094817, 0.109221, 0.118441, 0.116183, 0.134866, 0.203355, 0.216401, 0.291804, 0.225814, 0.247041, 0.155435, 0.094817, 0.109221, 0.206376, 0.206376, 0.209395, 0.291804, 0.380708, 0.342579, 0.4292, 0.390993, 0.291804, 0.352862, 0.311707, 0.275179, 0.288399, 0.301917, 0.30533, 0.328603, 0.387226, 0.275179, 0.356642, 0.414856, 0.342579, 0.301917, 0.284882, 0.194234, 0.206376, 0.21291, 0.288399, 0.216401, 0.194234, 0.281712, 0.222385, 0.268042, 0.291804, 0.200174, 0.185198, 0.164327, 0.144935, 0.094817, 0.111485, 0.120615, 0.137348, 0.236433, 0.232838, 0.324872, 0.377384, 0.370445, 0.370445, 0.284882, 0.26085, 0.291804, 0.291804, 0.281712, 0.191378, 0.194234, 0.26085, 0.26085, 0.173081, 0.18812, 0.170161, 0.271506, 0.268042, 0.291804, 0.271506, 0.182256, 0.127496, 0.092881, 0.056825, 0.036378, 0.066181, 0.127496, 0.118441, 0.139895, 0.15284, 0.15008, 0.098513, 0.055536, 0.032017, 0.06312, 0.030611, 0.03976, 0.035586, 0.021816, 0.021381, 0.022306, 0.03976, 0.050641, 0.079919, 0.137348, 0.203355, 0.137348, 0.083462, 0.100716, 0.054297, 0.048328, 0.078022, 0.137348, 0.219301, 0.232838, 0.15008, 0.271506, 0.352862, 0.370445, 0.465241, 0.480142, 0.398279, 0.335645, 0.278302, 0.301917, 0.298791, 0.30533, 0.387226, 0.494003, 0.494003, 0.613573, 0.741537, 0.779859, 0.724957, 0.759478, 0.771762, 0.795062, 0.779859, 0.618285, 0.608892, 0.59917, 0.534167, 0.653063, 0.699094, 0.827927, 0.724957, 0.58069, 0.562014, 0.56648, 0.505461, 0.458154, 0.444081, 0.356642, 0.332115, 0.268042, 0.257454, 0.342579, 0.433034, 0.444081, 0.476583, 0.356642, 0.359901, 0.408655, 0.40511, 0.454136, 0.36309, 0.433034, 0.494003, 0.509769, 0.414856, 0.454136, 0.505461, 0.517562, 0.626927, 0.666105, 0.750527, 0.759478, 0.703578, 0.58069, 0.483068, 0.585406, 0.707965, 0.680603, 0.642678, 0.608892, 0.58069, 0.707965, 0.613573, 0.553315, 0.444081, 0.436924, 0.447574, 0.359901, 0.318242, 0.275179, 0.191378, 0.142424, 0.074921, 0.076542, 0.100716, 0.088832, 0.071867, 0.079919, 0.098513, 0.064632, 0.042364, 0.025316, 0.025762, 0.038858, 0.0704, 0.096677, 0.164327, 0.155435, 0.191378, 0.191378, 0.232838, 0.275179, 0.339168, 0.440853, 0.486429, 0.486429, 0.622677, 0.618285, 0.632174, 0.521092, 0.58069, 0.557691, 0.63748, 0.63748, 0.608892, 0.622677, 0.56648, 0.534167, 0.534167, 0.483068, 0.525368, 0.529623, 0.465241, 0.509769, 0.414856, 0.390993, 0.335645, 0.335645, 0.284882, 0.268042, 0.342579, 0.335645, 0.440853, 0.398279, 0.308712, 0.346032, 0.349426, 0.414856, 0.349426, 0.339168, 0.414856, 0.422041, 0.370445, 0.476583, 0.4292, 0.483068, 0.497853, 0.626927, 0.51388, 0.529623, 0.42561, 0.42561, 0.42561, 0.321458, 0.41194, 0.480142, 0.480142, 0.42561, 0.394753, 0.398279, 0.36309, 0.366687, 0.31487, 0.352862, 0.339168, 0.301917, 0.328603, 0.284882, 0.264545, 0.25031, 0.318242, 0.41194, 0.298791, 0.247041, 0.346032, 0.324872, 0.332115, 0.236433, 0.271506, 0.275179, 0.236433, 0.200174, 0.200174, 0.173081, 0.170161, 0.173081, 0.257454, 0.18812, 0.219301, 0.219301, 0.295083, 0.311707, 0.335645, 0.440853, 0.444081, 0.440853, 0.346032, 0.349426, 0.342579, 0.346032, 0.387226, 0.505461, 0.59014, 0.570702, 0.521092, 0.480142, 0.468512, 0.380708, 0.394753, 0.394753, 0.390993, 0.40511, 0.390993, 0.284882, 0.225814, 0.209395, 0.206376, 0.236433, 0.236433, 0.26085, 0.158265, 0.147574, 0.137348, 0.092881, 0.096677, 0.164327, 0.200174, 0.194234, 0.264545, 0.25406, 0.182256, 0.120615, 0.111485, 0.106997, 0.170161, 0.219301, 0.318242, 0.284882, 0.349426, 0.247041, 0.30533, 0.41194, 0.408655, 0.408655, 0.486429, 0.390993, 0.418646, 0.374039, 0.40511, 0.401658, 0.414856, 0.486429, 0.468512, 0.472492, 0.436924, 0.42561, 0.398279, 0.384043, 0.422041, 0.356642, 0.422041, 0.433034, 0.321458, 0.324872, 0.301917, 0.298791, 0.301917, 0.278302, 0.281712, 0.264545, 0.25406, 0.257454, 0.200174, 0.321458, 0.25031, 0.281712, 0.18812, 0.21291, 0.21291, 0.182256, 0.232838, 0.206376, 0.173081, 0.25031, 0.216401, 0.222385, 0.185198, 0.264545, 0.219301, 0.225814, 0.170161, 0.125101], '')</t>
  </si>
  <si>
    <t>[166, 167, 168, 169, 170, 171, 172, 173, 174, 175, 176, 177, 178, 179, 180, 181, 182, 183, 184, 185, 204, 207, 208, 209, 210, 211, 212, 213, 214, 216, 217, 218, 219, 220, 221, 222, 223, 224, 257, 258, 259, 260, 261, 262, 263, 264, 265, 266, 267, 268, 269, 271, 272, 274, 298, 299, 300, 352, 353, 354, 355]</t>
  </si>
  <si>
    <t xml:space="preserve">F5RXQ0|F5RXQ0_9ENTR SsrAB activated protein OS=Enterobacter hormaechei ATCC 49162 </t>
  </si>
  <si>
    <t>([0.064632, 0.045352, 0.073402, 0.048328, 0.030003, 0.034068, 0.05306, 0.067594, 0.088832, 0.071867, 0.094817, 0.060549, 0.06184, 0.100716, 0.046336, 0.081712, 0.074921, 0.073402, 0.15008, 0.161087, 0.158265, 0.167087, 0.203355, 0.196879, 0.288399, 0.384043, 0.41194, 0.288399, 0.229226, 0.225814, 0.291804, 0.288399, 0.370445, 0.465241, 0.458154, 0.626927, 0.525368, 0.525368, 0.521092, 0.40511, 0.40511, 0.288399, 0.291804, 0.243554, 0.18812, 0.18812, 0.18812, 0.18812, 0.206376, 0.275179, 0.196879, 0.232838, 0.200174, 0.144935, 0.144935, 0.144935, 0.125101, 0.196879, 0.30533, 0.318242, 0.335645, 0.26085, 0.36309, 0.384043, 0.480142, 0.545602, 0.538167, 0.436924, 0.472492, 0.476583, 0.465241, 0.56648, 0.525368, 0.461924, 0.570702, 0.483068, 0.394753, 0.401658, 0.394753, 0.295083, 0.185198, 0.167087, 0.257454, 0.182256, 0.182256, 0.090864, 0.056825, 0.051831, 0.046336, 0.040537, 0.085092, 0.10481, 0.094817, 0.100716, 0.088832, 0.058088, 0.094817, 0.155435, 0.173081, 0.179055, 0.25406, 0.25406, 0.311707, 0.271506, 0.295083, 0.275179, 0.318242, 0.390993, 0.394753, 0.418646, 0.401658, 0.374039, 0.374039, 0.390993, 0.36309, 0.447574, 0.521092, 0.517562, 0.521092, 0.483068, 0.461924, 0.384043, 0.494003, 0.450668, 0.436924, 0.414856, 0.41194, 0.472492, 0.490133, 0.408655, 0.468512, 0.490133, 0.480142, 0.422041, 0.418646, 0.440853, 0.440853, 0.346032, 0.328603, 0.352862, 0.288399, 0.31487, 0.394753, 0.398279, 0.377384, 0.318242, 0.414856, 0.41194, 0.422041, 0.40511, 0.380708, 0.380708, 0.281712, 0.26085, 0.191378, 0.17593, 0.191378, 0.209395, 0.311707, 0.229226, 0.216401, 0.278302, 0.161087, 0.094817, 0.094817, 0.161087, 0.239899, 0.139895, 0.081712, 0.083462, 0.088832, 0.094817, 0.066181, 0.102787, 0.129801, 0.191378, 0.11371, 0.109221, 0.118441, 0.055536, 0.083462, 0.079919, 0.083462, 0.109221, 0.182256, 0.170161, 0.15284, 0.144935, 0.25406, 0.332115, 0.339168, 0.257454, 0.356642, 0.447574, 0.433034, 0.384043, 0.398279, 0.505461, 0.387226, 0.394753, 0.414856, 0.444081, 0.408655, 0.40511, 0.370445, 0.275179, 0.291804, 0.222385, 0.155435, 0.137348, 0.122885, 0.067594, 0.11371, 0.125101, 0.127496, 0.088832, 0.109221, 0.078022, 0.096677, 0.18812, 0.122885, 0.18812, 0.100716, 0.078022, 0.079919, 0.142424, 0.21291, 0.132295, 0.194234, 0.278302, 0.31487, 0.321458, 0.321458, 0.349426, 0.268042, 0.268042, 0.271506, 0.18812, 0.173081, 0.155435, 0.098513, 0.147574, 0.164327, 0.271506, 0.332115, 0.332115, 0.275179, 0.275179, 0.298791, 0.219301, 0.144935, 0.129801, 0.155435, 0.225814, 0.196879, 0.271506, 0.239899, 0.332115, 0.42561, 0.517562, 0.418646, 0.476583, 0.480142, 0.472492, 0.444081, 0.461924, 0.374039, 0.444081, 0.374039, 0.4292, 0.509769, 0.51388, 0.494003, 0.497853, 0.538167, 0.541878, 0.418646, 0.36309, 0.366687, 0.370445, 0.398279, 0.40511, 0.31487, 0.311707, 0.30533, 0.318242, 0.229226, 0.324872, 0.21291, 0.275179, 0.298791, 0.281712, 0.349426, 0.25031, 0.243554, 0.206376, 0.206376, 0.308712, 0.278302, 0.264545, 0.18812, 0.173081, 0.239899, 0.346032, 0.332115, 0.352862, 0.370445, 0.42561, 0.308712, 0.352862, 0.25031, 0.264545, 0.284882, 0.216401, 0.257454, 0.247041, 0.194234, 0.191378, 0.203355, 0.321458, 0.301917, 0.359901, 0.335645, 0.264545, 0.236433, 0.21291, 0.206376, 0.191378, 0.144935, 0.239899, 0.30533, 0.4292, 0.401658, 0.414856, 0.494003, 0.570702, 0.483068, 0.553315, 0.541878, 0.56648, 0.541878, 0.56648, 0.476583, 0.40511, 0.370445, 0.40511, 0.447574, 0.447574, 0.486429, 0.5017, 0.4292, 0.436924, 0.433034, 0.31487, 0.301917, 0.203355, 0.196879, 0.284882, 0.26085, 0.275179, 0.239899, 0.243554, 0.257454, 0.352862, 0.422041, 0.557691, 0.58069, 0.472492, 0.440853, 0.414856, 0.454136, 0.408655, 0.42561, 0.332115, 0.41194, 0.42561, 0.447574, 0.414856, 0.418646, 0.458154, 0.454136, 0.465241, 0.480142, 0.5017, 0.408655, 0.308712, 0.301917, 0.194234, 0.298791, 0.335645, 0.335645, 0.374039, 0.480142, 0.366687, 0.483068, 0.450668, 0.335645, 0.414856, 0.483068, 0.480142, 0.370445, 0.359901, 0.346032, 0.332115, 0.311707, 0.311707, 0.384043, 0.384043, 0.461924, 0.398279, 0.311707, 0.239899, 0.239899, 0.170161, 0.170161, 0.129801, 0.18812, 0.264545, 0.191378, 0.170161, 0.170161, 0.179055, 0.191378, 0.194234, 0.142424, 0.120615, 0.185198, 0.21291, 0.137348, 0.134866, 0.102787, 0.161087, 0.127496, 0.137348, 0.182256, 0.25406, 0.301917, 0.288399, 0.321458, 0.318242, 0.308712, 0.30533, 0.308712, 0.216401, 0.15008, 0.21291, 0.161087, 0.182256, 0.185198, 0.236433, 0.209395, 0.318242, 0.311707, 0.433034, 0.418646, 0.444081, 0.465241, 0.349426, 0.25406, 0.239899, 0.31487, 0.318242, 0.278302, 0.25406, 0.349426, 0.401658, 0.311707, 0.36309, 0.25031, 0.191378, 0.122885, 0.144935, 0.106997, 0.086953, 0.083462, 0.038858, 0.03976, 0.044297, 0.079919, 0.155435, 0.173081, 0.18812, 0.111485, 0.118441, 0.196879, 0.182256, 0.200174, 0.295083, 0.332115, 0.433034, 0.5017, 0.632174, 0.545602, 0.497853, 0.58069, 0.494003, 0.666105, 0.685117, 0.529623, 0.517562, 0.465241, 0.465241, 0.349426, 0.465241, 0.509769, 0.480142, 0.483068, 0.414856, 0.408655, 0.40511, 0.301917, 0.236433, 0.15008, 0.137348, 0.118441, 0.106997, 0.167087, 0.122885, 0.067594, 0.111485, 0.11371, 0.074921, 0.069024, 0.129801, 0.127496, 0.120615, 0.15284, 0.134866, 0.111485, 0.058088, 0.045352, 0.076542, 0.0704, 0.109221, 0.167087, 0.291804, 0.291804, 0.275179, 0.271506, 0.390993, 0.408655, 0.440853, 0.557691, 0.476583, 0.483068, 0.509769, 0.505461, 0.483068, 0.486429, 0.509769, 0.63748, 0.58069, 0.545602, 0.657645, 0.575842, 0.59917, 0.458154, 0.447574, 0.454136, 0.486429, 0.454136, 0.444081, 0.42561, 0.380708, 0.422041, 0.321458, 0.295083, 0.291804, 0.200174, 0.236433, 0.232838, 0.25406, 0.335645, 0.366687, 0.366687, 0.458154, 0.458154, 0.56648, 0.483068, 0.476583, 0.380708, 0.380708, 0.41194, 0.408655, 0.36309, 0.30533, 0.291804, 0.284882, 0.30533, 0.40511, 0.288399, 0.366687, 0.281712, 0.232838, 0.232838, 0.25031, 0.26085, 0.25406, 0.161087, 0.147574, 0.164327, 0.179055, 0.106997, 0.094817, 0.086953, 0.081712, 0.090864, 0.100716, 0.125101, 0.092881, 0.05306, 0.111485, 0.118441, 0.173081, 0.129801, 0.139895, 0.125101, 0.11371, 0.11371, 0.111485, 0.15008, 0.15008, 0.182256, 0.308712, 0.308712, 0.222385, 0.281712, 0.318242, 0.40511, 0.281712, 0.206376, 0.295083, 0.295083, 0.291804, 0.288399, 0.374039, 0.268042, 0.288399, 0.291804, 0.30533, 0.36309, 0.298791, 0.200174, 0.229226, 0.206376, 0.206376, 0.291804, 0.335645, 0.275179, 0.288399, 0.284882, 0.278302, 0.232838, 0.257454, 0.164327, 0.161087, 0.161087, 0.21291, 0.122885, 0.0704, 0.051831, 0.050641, 0.048328, 0.096677, 0.076542, 0.0704, 0.0704, 0.036378, 0.03976, 0.076542, 0.088832, 0.088832, 0.137348, 0.173081, 0.083462, 0.147574, 0.122885, 0.127496, 0.076542, 0.134866, 0.222385, 0.167087, 0.122885, 0.21291, 0.200174, 0.229226, 0.268042, 0.257454, 0.356642, 0.352862, 0.264545, 0.185198, 0.284882, 0.219301, 0.139895, 0.225814, 0.232838, 0.236433, 0.139895, 0.264545, 0.264545, 0.21291, 0.21291, 0.339168, 0.301917, 0.291804, 0.291804, 0.278302, 0.284882, 0.21291, 0.21291, 0.203355, 0.144935, 0.132295, 0.15284, 0.271506, 0.173081, 0.167087, 0.132295, 0.232838, 0.118441, 0.120615, 0.161087, 0.203355, 0.182256, 0.225814, 0.194234, 0.158265, 0.081712, 0.06184, 0.096677, 0.092881, 0.078022, 0.15284, 0.090864, 0.116183, 0.076542, 0.155435, 0.090864, 0.139895, 0.106997, 0.134866, 0.079919, 0.078022, 0.083462, 0.040537, 0.036378, 0.045352, 0.030611, 0.054297, 0.038042, 0.041405, 0.021381, 0.024826, 0.014783, 0.014586, 0.017797, 0.021381, 0.018106, 0.036378, 0.036378, 0.026338, 0.023963, 0.050641, 0.044297, 0.035586, 0.073402, 0.060549, 0.034884, 0.036378, 0.038042, 0.066181, 0.034068, 0.069024, 0.139895, 0.155435, 0.275179, 0.196879, 0.21291, 0.21291, 0.111485, 0.073402, 0.064632, 0.066181, 0.059222, 0.060549, 0.050641, 0.050641, 0.03976, 0.067594, 0.134866, 0.0704, 0.038042, 0.081712, 0.035586, 0.028695, 0.048328, 0.043307, 0.067594, 0.06184, 0.032677, 0.060549, 0.100716, 0.206376, 0.291804, 0.278302, 0.281712, 0.342579, 0.298791, 0.298791, 0.298791, 0.247041, 0.308712, 0.311707, 0.196879, 0.311707, 0.222385, 0.182256, 0.102787, 0.111485, 0.06312, 0.116183, 0.067594, 0.073402, 0.06184, 0.028695, 0.032017, 0.015694, 0.019109, 0.018787, 0.023087, 0.024393, 0.017138, 0.021816, 0.030611, 0.029376, 0.030003, 0.055536, 0.044297, 0.078022, 0.040537, 0.042364, 0.041405, 0.049374, 0.023534, 0.024826, 0.058088, 0.055536, 0.064632, 0.069024, 0.088832, 0.064632, 0.060549, 0.118441, 0.129801, 0.167087, 0.191378, 0.116183, 0.064632, 0.098513, 0.106997, 0.10481, 0.17593, 0.11371, 0.173081, 0.257454, 0.278302, 0.268042, 0.232838, 0.328603, 0.232838, 0.236433, 0.295083, 0.291804, 0.200174, 0.185198, 0.094817, 0.161087, 0.173081, 0.257454, 0.257454, 0.26085, 0.291804, 0.284882, 0.288399, 0.278302, 0.170161, 0.142424, 0.15284, 0.116183, 0.096677, 0.164327, 0.134866, 0.155435, 0.088832, 0.170161, 0.147574, 0.25031, 0.25406, 0.25406, 0.173081, 0.17593, 0.10481, 0.144935, 0.083462, 0.144935, 0.142424, 0.209395, 0.225814, 0.139895, 0.182256, 0.206376, 0.170161, 0.122885, 0.102787, 0.179055, 0.155435, 0.182256, 0.129801, 0.066181, 0.118441, 0.137348, 0.132295, 0.132295, 0.134866, 0.142424, 0.129801, 0.134866, 0.158265, 0.158265, 0.232838, 0.278302, 0.295083, 0.324872, 0.450668, 0.497853, 0.494003, 0.374039, 0.387226, 0.370445, 0.450668, 0.440853, 0.480142, 0.377384, 0.380708, 0.398279, 0.490133, 0.497853, 0.5017, 0.538167, 0.458154, 0.497853, 0.517562, 0.505461, 0.480142, 0.366687, 0.356642, 0.25031, 0.356642, 0.264545, 0.359901, 0.366687, 0.284882, 0.284882, 0.394753, 0.476583, 0.458154, 0.450668, 0.447574, 0.444081, 0.40511, 0.468512, 0.346032, 0.21291, 0.132295, 0.158265, 0.225814, 0.222385, 0.324872, 0.271506, 0.264545, 0.17593, 0.170161, 0.216401, 0.216401, 0.179055, 0.15008, 0.122885, 0.092881, 0.0704, 0.048328, 0.032677, 0.020165], '')</t>
  </si>
  <si>
    <t>[35, 36, 37, 38, 65, 66, 71, 72, 74, 116, 117, 118, 197, 259, 270, 271, 274, 275, 335, 337, 338, 339, 340, 341, 349, 365, 366, 383, 490, 491, 492, 494, 496, 497, 498, 499, 504, 542, 545, 546, 549, 550, 551, 552, 553, 554, 555, 577, 948, 949, 952, 953]</t>
  </si>
  <si>
    <t xml:space="preserve">F5RXQ1|F5RXQ1_9ENTR Putative virulence protein OS=Enterobacter hormaechei ATCC 49162 </t>
  </si>
  <si>
    <t>([0.505461, 0.384043, 0.41194, 0.295083, 0.216401, 0.268042, 0.321458, 0.352862, 0.377384, 0.414856, 0.444081, 0.450668, 0.483068, 0.476583, 0.394753, 0.401658, 0.440853, 0.458154, 0.422041, 0.414856, 0.414856, 0.414856, 0.422041, 0.394753, 0.494003, 0.497853, 0.5017, 0.447574, 0.41194, 0.408655, 0.359901, 0.356642, 0.40511, 0.390993, 0.394753, 0.390993, 0.394753, 0.380708, 0.332115, 0.281712, 0.247041, 0.271506, 0.377384, 0.454136, 0.480142, 0.387226, 0.468512, 0.374039, 0.31487, 0.342579, 0.352862, 0.380708, 0.394753, 0.342579, 0.295083, 0.321458, 0.370445, 0.366687, 0.288399, 0.239899, 0.291804, 0.295083, 0.219301, 0.132295, 0.132295, 0.132295, 0.206376, 0.216401, 0.311707, 0.401658, 0.321458, 0.328603, 0.268042, 0.26085, 0.321458, 0.349426, 0.36309, 0.390993, 0.387226, 0.36309, 0.450668, 0.384043, 0.308712, 0.384043, 0.461924, 0.370445, 0.384043, 0.418646, 0.408655, 0.398279, 0.370445, 0.486429, 0.480142, 0.56648, 0.517562, 0.454136, 0.384043, 0.370445, 0.26085, 0.25406, 0.356642, 0.31487, 0.40511, 0.525368, 0.545602, 0.465241, 0.529623, 0.525368, 0.5017, 0.505461, 0.380708, 0.444081, 0.321458, 0.311707, 0.209395, 0.239899, 0.182256, 0.182256, 0.18812, 0.311707, 0.284882, 0.301917, 0.243554, 0.185198, 0.185198, 0.106997, 0.081712, 0.055536, 0.043307, 0.038858, 0.038858, 0.081712, 0.038042, 0.0704, 0.086953, 0.15008, 0.092881, 0.147574, 0.182256, 0.122885, 0.120615, 0.142424, 0.127496, 0.139895, 0.120615, 0.122885, 0.167087, 0.264545, 0.264545, 0.30533, 0.311707, 0.203355, 0.194234, 0.25406, 0.161087, 0.132295, 0.129801, 0.236433, 0.247041, 0.268042, 0.268042, 0.288399, 0.291804, 0.26085, 0.332115, 0.401658, 0.380708, 0.42561, 0.359901, 0.422041, 0.41194, 0.318242, 0.398279, 0.398279, 0.308712, 0.291804, 0.301917, 0.291804, 0.170161, 0.11371, 0.139895, 0.203355, 0.15284, 0.147574, 0.182256, 0.179055, 0.125101, 0.134866, 0.132295, 0.167087, 0.120615, 0.06184, 0.109221, 0.129801, 0.064632, 0.111485, 0.120615, 0.067594, 0.043307, 0.098513, 0.142424, 0.067594, 0.0704, 0.046336, 0.045352, 0.045352, 0.042364, 0.066181, 0.059222, 0.034068, 0.020876, 0.034068, 0.036378, 0.021381, 0.011903, 0.022667, 0.029376, 0.054297, 0.096677, 0.161087, 0.074921, 0.081712, 0.142424, 0.137348, 0.127496, 0.074921, 0.071867, 0.041405, 0.041405, 0.043307, 0.044297, 0.050641, 0.051831, 0.094817, 0.164327, 0.257454, 0.25406, 0.206376, 0.200174, 0.134866, 0.0704, 0.106997, 0.086953, 0.102787, 0.055536, 0.102787, 0.102787, 0.060549, 0.067594, 0.086953, 0.085092, 0.06184, 0.109221, 0.06184, 0.073402, 0.041405, 0.048328, 0.050641, 0.028107, 0.017138, 0.026338, 0.046336, 0.055536, 0.055536, 0.021816, 0.03976, 0.032677, 0.0704, 0.134866, 0.196879, 0.18812, 0.209395, 0.335645, 0.239899, 0.243554, 0.209395, 0.321458, 0.232838, 0.229226, 0.36309, 0.461924, 0.476583, 0.387226, 0.298791, 0.339168, 0.436924, 0.332115, 0.36309, 0.243554, 0.25406, 0.182256, 0.18812, 0.120615, 0.069024, 0.102787, 0.164327, 0.102787, 0.088832, 0.129801, 0.144935, 0.081712, 0.05306, 0.027463, 0.058088, 0.066181, 0.069024, 0.079919, 0.088832, 0.060549, 0.06312, 0.056825, 0.096677, 0.058088, 0.098513, 0.094817, 0.06312, 0.071867, 0.069024, 0.079919, 0.071867, 0.034068, 0.058088, 0.098513, 0.173081, 0.147574, 0.209395, 0.222385, 0.15008, 0.194234, 0.264545, 0.352862, 0.31487, 0.298791, 0.284882, 0.191378, 0.185198, 0.194234, 0.116183, 0.203355, 0.17593, 0.120615, 0.194234, 0.200174, 0.182256, 0.100716, 0.102787, 0.120615, 0.106997, 0.120615, 0.090864, 0.059222, 0.032017, 0.022667, 0.024826, 0.037156, 0.06312, 0.102787, 0.164327, 0.243554, 0.232838, 0.236433, 0.335645, 0.318242, 0.311707, 0.318242, 0.390993, 0.384043, 0.349426, 0.25406, 0.318242, 0.414856, 0.374039, 0.394753, 0.483068, 0.483068, 0.51388, 0.509769, 0.58069, 0.497853, 0.509769, 0.521092, 0.517562, 0.486429, 0.42561, 0.461924, 0.458154, 0.401658, 0.339168, 0.239899, 0.298791, 0.209395, 0.196879, 0.339168, 0.41194, 0.42561, 0.387226, 0.380708, 0.281712, 0.25031, 0.321458, 0.308712, 0.298791, 0.31487, 0.26085, 0.352862, 0.335645, 0.311707, 0.328603, 0.398279, 0.51388, 0.454136, 0.465241, 0.468512, 0.436924, 0.465241, 0.458154, 0.401658, 0.401658, 0.398279, 0.398279, 0.398279, 0.321458, 0.321458, 0.291804, 0.295083, 0.295083, 0.284882, 0.31487, 0.377384, 0.346032, 0.342579, 0.418646, 0.433034, 0.339168, 0.346032, 0.209395, 0.142424, 0.206376, 0.209395, 0.291804, 0.295083, 0.216401, 0.324872, 0.301917, 0.321458, 0.394753, 0.387226, 0.380708, 0.370445, 0.298791, 0.335645, 0.339168, 0.271506, 0.332115, 0.418646, 0.335645, 0.374039, 0.458154, 0.461924, 0.458154, 0.40511, 0.398279, 0.458154, 0.346032, 0.339168, 0.332115, 0.370445, 0.278302, 0.219301, 0.225814, 0.335645, 0.247041, 0.25031, 0.324872, 0.339168, 0.377384, 0.450668, 0.505461, 0.5017, 0.494003, 0.494003, 0.59014, 0.562014, 0.604312, 0.707965, 0.703578, 0.618285, 0.56648, 0.694846, 0.671169, 0.671169, 0.626927, 0.728858, 0.694846, 0.657645, 0.632174, 0.59917, 0.59508, 0.642678, 0.534167, 0.450668, 0.465241, 0.461924, 0.401658, 0.308712, 0.346032, 0.41194, 0.394753, 0.398279, 0.370445, 0.339168, 0.346032, 0.349426, 0.271506, 0.21291, 0.239899, 0.182256, 0.182256, 0.182256, 0.203355, 0.281712, 0.374039, 0.374039, 0.377384, 0.387226, 0.486429, 0.450668, 0.332115, 0.308712, 0.321458, 0.359901, 0.398279, 0.291804, 0.298791, 0.298791, 0.271506, 0.239899, 0.318242, 0.321458, 0.324872, 0.295083, 0.308712, 0.311707, 0.332115, 0.301917, 0.346032, 0.264545, 0.268042, 0.352862, 0.461924, 0.461924, 0.447574, 0.490133, 0.59917, 0.541878, 0.613573, 0.76285, 0.791621, 0.694846, 0.541878, 0.458154, 0.468512, 0.461924, 0.366687, 0.328603, 0.359901, 0.284882, 0.349426, 0.339168, 0.346032, 0.359901, 0.321458, 0.301917, 0.30533, 0.284882, 0.311707, 0.26085, 0.25406, 0.179055, 0.25406, 0.328603, 0.408655, 0.324872, 0.232838, 0.318242, 0.324872, 0.225814, 0.298791, 0.311707, 0.243554, 0.155435, 0.085092, 0.064632, 0.076542, 0.086953, 0.059222, 0.058088, 0.055536, 0.059222, 0.058088, 0.06312, 0.043307, 0.041405, 0.036378, 0.064632, 0.060549, 0.032677, 0.038858, 0.050641, 0.048328, 0.081712, 0.129801, 0.203355, 0.268042, 0.232838, 0.206376, 0.298791, 0.219301, 0.311707, 0.268042, 0.321458, 0.298791, 0.384043, 0.394753, 0.36309, 0.264545, 0.264545, 0.25406, 0.236433, 0.222385, 0.139895, 0.139895, 0.094817, 0.100716, 0.120615, 0.096677, 0.111485, 0.118441, 0.182256, 0.203355, 0.200174, 0.225814, 0.219301, 0.137348, 0.125101, 0.219301, 0.311707, 0.321458, 0.454136, 0.444081, 0.324872, 0.346032, 0.335645, 0.436924, 0.359901, 0.26085, 0.321458, 0.321458, 0.275179, 0.271506, 0.271506, 0.298791, 0.21291, 0.219301, 0.311707, 0.225814, 0.225814, 0.239899, 0.239899, 0.243554, 0.264545, 0.384043, 0.414856, 0.374039, 0.352862, 0.390993, 0.374039, 0.30533, 0.219301, 0.271506, 0.173081, 0.090864, 0.059222, 0.083462, 0.046336, 0.026892, 0.049374, 0.048328, 0.035586, 0.019109, 0.017797, 0.029376, 0.019401, 0.025316, 0.019109, 0.019109, 0.016021, 0.030611, 0.027463, 0.054297, 0.031287, 0.064632, 0.125101, 0.155435, 0.155435, 0.236433, 0.318242, 0.281712, 0.203355, 0.229226, 0.298791, 0.200174, 0.122885, 0.170161, 0.134866, 0.18812, 0.15284, 0.191378, 0.129801, 0.196879, 0.142424, 0.191378, 0.144935, 0.078022], '')</t>
  </si>
  <si>
    <t>[0, 26, 93, 94, 103, 104, 106, 107, 108, 109, 375, 376, 377, 379, 380, 381, 409, 477, 478, 481, 482, 483, 484, 485, 486, 487, 488, 489, 490, 491, 492, 493, 494, 495, 496, 497, 498, 499, 553, 554, 555, 556, 557, 558, 559]</t>
  </si>
  <si>
    <t xml:space="preserve">F5RXQ2|F5RXQ2_9ENTR Alpha/beta hydrolase fold protein OS=Enterobacter hormaechei ATCC 49162 </t>
  </si>
  <si>
    <t>([0.111485, 0.158265, 0.11371, 0.147574, 0.074921, 0.106997, 0.144935, 0.100716, 0.144935, 0.167087, 0.120615, 0.155435, 0.158265, 0.182256, 0.225814, 0.25031, 0.15284, 0.086953, 0.078022, 0.096677, 0.056825, 0.100716, 0.056825, 0.069024, 0.067594, 0.129801, 0.0704, 0.073402, 0.069024, 0.0704, 0.071867, 0.073402, 0.049374, 0.026338, 0.024393, 0.043307, 0.064632, 0.064632, 0.109221, 0.111485, 0.11371, 0.17593, 0.15008, 0.15284, 0.118441, 0.071867, 0.079919, 0.083462, 0.088832, 0.15008, 0.127496, 0.127496, 0.120615, 0.167087, 0.264545, 0.247041, 0.25031, 0.264545, 0.384043, 0.295083, 0.295083, 0.200174, 0.200174, 0.236433, 0.318242, 0.418646, 0.521092, 0.472492, 0.585406, 0.476583, 0.41194, 0.352862, 0.374039, 0.380708, 0.301917, 0.298791, 0.295083, 0.185198, 0.185198, 0.11371, 0.196879, 0.196879, 0.206376, 0.122885, 0.071867, 0.03976, 0.035586, 0.031287, 0.037156, 0.025762, 0.038042, 0.058088, 0.083462, 0.041405, 0.058088, 0.056825, 0.059222, 0.06312, 0.086953, 0.083462, 0.081712, 0.043307, 0.046336, 0.076542, 0.137348, 0.15008, 0.232838, 0.232838, 0.164327, 0.10481, 0.092881, 0.090864, 0.100716, 0.122885, 0.206376, 0.134866, 0.203355, 0.161087, 0.155435, 0.185198, 0.179055, 0.222385, 0.196879, 0.18812, 0.18812, 0.167087, 0.15008, 0.132295, 0.111485, 0.185198, 0.278302, 0.36309, 0.377384, 0.356642, 0.216401, 0.137348, 0.26085, 0.278302, 0.308712, 0.209395, 0.222385, 0.236433, 0.232838, 0.26085, 0.26085, 0.236433, 0.284882, 0.328603, 0.352862, 0.414856, 0.298791, 0.264545, 0.243554, 0.229226, 0.15284, 0.268042, 0.349426, 0.339168, 0.298791, 0.328603, 0.324872, 0.281712, 0.200174, 0.15284, 0.225814, 0.232838, 0.232838, 0.219301, 0.257454, 0.17593, 0.102787, 0.179055, 0.206376, 0.144935, 0.147574, 0.25406, 0.257454, 0.167087, 0.17593, 0.200174, 0.106997, 0.102787, 0.071867, 0.10481, 0.11371, 0.111485, 0.074921, 0.109221, 0.0704, 0.056825, 0.058088, 0.059222, 0.029376, 0.029376, 0.051831, 0.030003, 0.023963, 0.014075, 0.028695, 0.027463, 0.030611, 0.059222, 0.058088, 0.106997, 0.109221, 0.109221, 0.120615, 0.182256, 0.15284, 0.216401, 0.194234, 0.25031, 0.232838, 0.342579, 0.25406, 0.15284, 0.264545, 0.284882, 0.339168, 0.311707, 0.295083, 0.275179, 0.219301, 0.324872, 0.219301, 0.243554, 0.339168, 0.356642, 0.335645, 0.311707, 0.225814, 0.264545, 0.30533, 0.359901, 0.275179, 0.356642, 0.450668, 0.301917, 0.196879, 0.236433, 0.236433, 0.232838, 0.21291, 0.232838, 0.209395, 0.295083, 0.236433, 0.191378, 0.120615, 0.092881, 0.085092, 0.147574], '')</t>
  </si>
  <si>
    <t>[66, 68]</t>
  </si>
  <si>
    <t xml:space="preserve">F5RXQ3|F5RXQ3_9ENTR GhoT/OrtT family toxin OS=Enterobacter hormaechei ATCC 49162 </t>
  </si>
  <si>
    <t>([0.000945, 0.001232, 0.000876, 0.000936, 0.001142, 0.001533, 0.001249, 0.001391, 0.00152, 0.001305, 0.001069, 0.001434, 0.000833, 0.000721, 0.000773, 0.000713, 0.000721, 0.001, 0.001602, 0.002276, 0.003607, 0.003671, 0.004358, 0.004358, 0.003671, 0.004161, 0.003701, 0.003431, 0.002688, 0.00243, 0.003461, 0.004775, 0.004775, 0.004736, 0.008525, 0.010131, 0.010131, 0.005799, 0.006078, 0.004431, 0.003804, 0.002555, 0.002623, 0.001709, 0.002512, 0.002512, 0.00155, 0.00146, 0.001967, 0.002396, 0.002581, 0.002014, 0.001499, 0.000923, 0.001344, 0.000631, 0.00055], '')</t>
  </si>
  <si>
    <t xml:space="preserve">F5RXQ4|F5RXQ4_9ENTR Uncharacterized protein OS=Enterobacter hormaechei ATCC 49162 </t>
  </si>
  <si>
    <t>([0.339168, 0.209395, 0.10481, 0.158265, 0.21291, 0.271506, 0.311707, 0.182256, 0.179055, 0.120615, 0.167087, 0.203355, 0.137348, 0.155435, 0.164327, 0.161087, 0.164327, 0.203355, 0.216401, 0.122885, 0.096677, 0.051831, 0.090864, 0.098513, 0.056825, 0.022667, 0.022306, 0.010926, 0.013437, 0.01227, 0.016528, 0.010509, 0.008624, 0.009483, 0.01078, 0.008002, 0.005872, 0.004388, 0.002976], '')</t>
  </si>
  <si>
    <t xml:space="preserve">F5RXQ5|F5RXQ5_9ENTR Tellurite resistance protein OS=Enterobacter hormaechei ATCC 49162 </t>
  </si>
  <si>
    <t>([0.173081, 0.206376, 0.243554, 0.295083, 0.359901, 0.239899, 0.144935, 0.185198, 0.206376, 0.25031, 0.284882, 0.298791, 0.401658, 0.380708, 0.472492, 0.36309, 0.239899, 0.236433, 0.288399, 0.36309, 0.288399, 0.288399, 0.30533, 0.311707, 0.311707, 0.281712, 0.414856, 0.545602, 0.461924, 0.366687, 0.377384, 0.359901, 0.30533, 0.278302, 0.239899, 0.196879, 0.268042, 0.384043, 0.366687, 0.308712, 0.311707, 0.298791, 0.206376, 0.206376, 0.122885, 0.100716, 0.109221, 0.10481, 0.050641, 0.079919, 0.158265, 0.15008, 0.17593, 0.26085, 0.26085, 0.339168, 0.298791, 0.243554, 0.164327, 0.200174, 0.236433, 0.25031, 0.339168, 0.308712, 0.308712, 0.339168, 0.257454, 0.275179, 0.281712, 0.41194, 0.398279, 0.264545, 0.239899, 0.209395, 0.132295, 0.147574, 0.083462, 0.109221, 0.161087, 0.243554, 0.236433, 0.271506, 0.18812, 0.109221, 0.206376, 0.132295, 0.196879, 0.200174, 0.100716, 0.058088, 0.058088, 0.069024, 0.144935, 0.106997, 0.0704, 0.109221, 0.098513, 0.098513, 0.100716, 0.076542, 0.055536, 0.038042, 0.025316, 0.034068, 0.066181, 0.03976, 0.064632, 0.034068], '')</t>
  </si>
  <si>
    <t xml:space="preserve">F5RXQ6|F5RXQ6_9ENTR Tellurite resistance protein OS=Enterobacter hormaechei ATCC 49162 </t>
  </si>
  <si>
    <t>([0.247041, 0.311707, 0.173081, 0.132295, 0.161087, 0.196879, 0.229226, 0.25406, 0.284882, 0.339168, 0.25031, 0.203355, 0.222385, 0.196879, 0.21291, 0.298791, 0.311707, 0.42561, 0.447574, 0.505461, 0.394753, 0.268042, 0.257454, 0.366687, 0.42561, 0.444081, 0.444081, 0.440853, 0.414856, 0.41194, 0.321458, 0.332115, 0.433034, 0.418646, 0.342579, 0.318242, 0.25406, 0.239899, 0.225814, 0.209395, 0.209395, 0.225814, 0.332115, 0.232838, 0.139895, 0.144935, 0.071867, 0.059222, 0.064632, 0.078022, 0.079919, 0.098513, 0.170161, 0.185198, 0.209395, 0.298791, 0.219301, 0.288399, 0.271506, 0.196879, 0.127496, 0.164327, 0.194234, 0.196879, 0.288399, 0.284882, 0.284882, 0.311707, 0.335645, 0.356642, 0.384043, 0.390993, 0.414856, 0.31487, 0.295083, 0.264545, 0.179055, 0.278302, 0.191378, 0.17593, 0.236433, 0.324872, 0.311707, 0.346032, 0.247041, 0.15284, 0.268042, 0.185198, 0.271506, 0.173081, 0.081712, 0.058088, 0.055536, 0.069024, 0.102787, 0.0704, 0.073402, 0.073402, 0.06312, 0.10481, 0.142424, 0.142424, 0.085092, 0.081712, 0.076542, 0.094817, 0.122885, 0.122885, 0.191378, 0.179055, 0.271506, 0.398279, 0.408655, 0.380708, 0.324872, 0.335645, 0.390993, 0.359901, 0.454136, 0.436924, 0.40511, 0.422041], '')</t>
  </si>
  <si>
    <t xml:space="preserve">F5RXQ7|F5RXQ7_9ENTR DUF1869 domain-containing protein OS=Enterobacter hormaechei ATCC 49162 </t>
  </si>
  <si>
    <t>([0.203355, 0.257454, 0.308712, 0.356642, 0.384043, 0.422041, 0.440853, 0.394753, 0.414856, 0.377384, 0.408655, 0.366687, 0.4292, 0.436924, 0.476583, 0.472492, 0.497853, 0.538167, 0.557691, 0.545602, 0.476583, 0.454136, 0.476583, 0.480142, 0.414856, 0.390993, 0.352862, 0.370445, 0.370445, 0.321458, 0.359901, 0.36309, 0.384043, 0.311707, 0.31487, 0.298791, 0.275179, 0.239899, 0.26085, 0.167087, 0.236433, 0.301917, 0.398279, 0.380708, 0.394753, 0.440853, 0.490133, 0.465241, 0.394753, 0.440853, 0.40511, 0.401658, 0.36309, 0.418646, 0.458154, 0.42561, 0.398279, 0.450668, 0.433034, 0.450668, 0.59508], '')</t>
  </si>
  <si>
    <t>[17, 18, 19, 60]</t>
  </si>
  <si>
    <t xml:space="preserve">F5RXR0|F5RXR0_9ENTR Cold-shock protein OS=Enterobacter hormaechei ATCC 49162 </t>
  </si>
  <si>
    <t>([0.008002, 0.00515, 0.006619, 0.008624, 0.010672, 0.016021, 0.011342, 0.016257, 0.020522, 0.025316, 0.026892, 0.017797, 0.018415, 0.014075, 0.023087, 0.034068, 0.035586, 0.074921, 0.078022, 0.102787, 0.086953, 0.155435, 0.284882, 0.142424, 0.102787, 0.055536, 0.019401, 0.035586, 0.031287, 0.035586, 0.030003, 0.024393, 0.047319, 0.028695, 0.041405, 0.042364, 0.025762, 0.021381, 0.017797, 0.013437, 0.026338, 0.014783, 0.015078, 0.016021, 0.041405, 0.060549, 0.083462, 0.191378, 0.200174, 0.125101, 0.120615, 0.144935, 0.179055, 0.158265, 0.209395, 0.182256, 0.161087, 0.219301, 0.232838, 0.247041, 0.264545, 0.200174], '')</t>
  </si>
  <si>
    <t xml:space="preserve">F5RXR1|F5RXR1_9ENTR Uncharacterized protein OS=Enterobacter hormaechei ATCC 49162 </t>
  </si>
  <si>
    <t>([0.374039, 0.298791, 0.328603, 0.398279, 0.418646, 0.476583, 0.490133, 0.534167, 0.541878, 0.483068, 0.476583, 0.436924, 0.538167, 0.585406, 0.707965, 0.712013, 0.741537, 0.728858, 0.771762, 0.666105, 0.59917, 0.5017, 0.545602, 0.575842, 0.480142, 0.440853, 0.288399, 0.264545, 0.271506, 0.301917, 0.339168, 0.339168, 0.384043, 0.356642, 0.394753, 0.335645, 0.268042, 0.236433, 0.164327, 0.094817], '')</t>
  </si>
  <si>
    <t>[7, 8, 12, 13, 14, 15, 16, 17, 18, 19, 20, 21, 22, 23]</t>
  </si>
  <si>
    <t xml:space="preserve">F5RXR3|F5RXR3_9ENTR Cyanide-insensitive terminal oxidase CioB OS=Enterobacter hormaechei ATCC 49162 </t>
  </si>
  <si>
    <t>([0.000936, 0.000721, 0.000558, 0.000537, 0.000386, 0.000485, 0.000893, 0.000747, 0.000816, 0.000661, 0.00055, 0.000498, 0.000378, 0.000747, 0.000704, 0.000661, 0.000713, 0.000713, 0.001211, 0.001155, 0.001786, 0.001687, 0.001687, 0.001572, 0.002366, 0.003212, 0.003727, 0.003924, 0.005932, 0.006245, 0.010131, 0.019401, 0.033407, 0.058088, 0.029376, 0.020165, 0.027463, 0.027463, 0.059222, 0.033407, 0.05306, 0.06312, 0.074921, 0.085092, 0.200174, 0.173081, 0.229226, 0.247041, 0.225814, 0.132295, 0.088832, 0.046336, 0.020522, 0.020165, 0.018787, 0.024393, 0.026892, 0.023087, 0.010509, 0.01078, 0.013265, 0.008895, 0.008895, 0.008002, 0.009483, 0.006039, 0.005223, 0.00389, 0.002529, 0.001692, 0.00246, 0.003053, 0.002705, 0.003997, 0.002881, 0.003212, 0.002529, 0.003053, 0.003109, 0.003864, 0.002727, 0.002336, 0.003512, 0.002327, 0.002396, 0.001743, 0.002623, 0.003109, 0.003109, 0.003757, 0.003512, 0.003671, 0.002705, 0.00389, 0.002503, 0.003478, 0.002727, 0.003997, 0.004315, 0.00515, 0.006078, 0.008804, 0.016528, 0.008895, 0.009294, 0.016021, 0.034884, 0.025762, 0.012727, 0.011342, 0.014075, 0.030611, 0.025316, 0.030611, 0.018787, 0.034068, 0.036378, 0.021381, 0.0198, 0.017797, 0.023087, 0.015344, 0.016021, 0.009401, 0.018106, 0.024826, 0.014586, 0.009096, 0.010221, 0.020165, 0.017138, 0.016528, 0.010509, 0.011342, 0.0198, 0.032677, 0.032017, 0.015078, 0.030611, 0.032017, 0.030003, 0.034884, 0.024826, 0.025316, 0.023087, 0.010926, 0.014315, 0.017447, 0.014783, 0.016528, 0.00962, 0.00962, 0.007645, 0.010509, 0.008723, 0.008723, 0.005932, 0.00515, 0.005734, 0.005086, 0.00359, 0.003177, 0.002014, 0.003053, 0.002881, 0.003804, 0.005932, 0.004208, 0.003405, 0.003924, 0.003212, 0.004431, 0.006567, 0.009096, 0.009483, 0.01204, 0.007645, 0.012491, 0.020876, 0.036378, 0.033407, 0.074921, 0.10481, 0.106997, 0.106997, 0.106997, 0.067594, 0.030611, 0.030003, 0.031287, 0.027463, 0.020522, 0.011342, 0.008624, 0.005223, 0.003607, 0.00316, 0.00389, 0.002662, 0.002512, 0.001709, 0.001499, 0.001533, 0.001623, 0.001597, 0.001434, 0.001434, 0.002138, 0.003109, 0.003014, 0.003671, 0.004388, 0.006142, 0.006142, 0.005086, 0.008075, 0.00777, 0.009865, 0.012491, 0.01227, 0.007422, 0.007259, 0.006988, 0.004736, 0.004689, 0.005086, 0.006374, 0.00543, 0.00359, 0.002623, 0.002976, 0.002366, 0.001855, 0.001778, 0.001722, 0.00231, 0.002276, 0.00231, 0.002117, 0.00155, 0.00155, 0.002555, 0.00389, 0.005992, 0.007422, 0.006567, 0.008624, 0.008156, 0.006374, 0.010221, 0.008409, 0.007495, 0.009096, 0.016021, 0.009401, 0.016257, 0.012491, 0.007645, 0.007091, 0.004921, 0.006142, 0.005799, 0.003864, 0.003727, 0.002435, 0.002761, 0.001936, 0.002014, 0.001288, 0.001305, 0.001305, 0.002014, 0.002014, 0.001602, 0.001692, 0.002727, 0.00292, 0.00283, 0.004208, 0.004388, 0.004358, 0.004414, 0.005872, 0.007259, 0.006194, 0.009977, 0.008409, 0.014315, 0.014315, 0.029376, 0.064632, 0.021816, 0.016257, 0.016021, 0.018787, 0.016528, 0.011518, 0.007031, 0.007259, 0.004899, 0.004921, 0.00777, 0.005799, 0.004646, 0.003821, 0.003431, 0.002155, 0.002555, 0.001572, 0.001069, 0.001, 0.000537, 0.000614, 0.000532, 0.000477, 0.00076, 0.00076, 0.000906, 0.00103, 0.001597, 0.002276, 0.003246, 0.003276, 0.004247, 0.004161, 0.005623, 0.006245, 0.008075, 0.006421, 0.009294, 0.013821, 0.010672, 0.0198, 0.046336, 0.088832, 0.271506], '')</t>
  </si>
  <si>
    <t xml:space="preserve">F5RXR4|F5RXR4_9ENTR DUF2474 domain-containing protein OS=Enterobacter hormaechei ATCC 49162 </t>
  </si>
  <si>
    <t>([0.010131, 0.006894, 0.007315, 0.005503, 0.004388, 0.003512, 0.004388, 0.005318, 0.006245, 0.005683, 0.004736, 0.005223, 0.003607, 0.00316, 0.002512, 0.002705, 0.003727, 0.00292, 0.002035, 0.001808, 0.00243, 0.002623, 0.002606, 0.00243, 0.003341, 0.003997, 0.004976, 0.004976, 0.003276, 0.003478, 0.004388, 0.005872, 0.005623, 0.006894, 0.006567, 0.006245, 0.007259, 0.006039, 0.006482, 0.008804, 0.018415, 0.01078], '')</t>
  </si>
  <si>
    <t xml:space="preserve">F5RXR5|F5RXR5_9ENTR Heat shock protein HslJ OS=Enterobacter hormaechei ATCC 49162 </t>
  </si>
  <si>
    <t>([0.078022, 0.051831, 0.058088, 0.040537, 0.045352, 0.060549, 0.040537, 0.034068, 0.048328, 0.078022, 0.094817, 0.111485, 0.092881, 0.094817, 0.100716, 0.122885, 0.144935, 0.206376, 0.21291, 0.209395, 0.308712, 0.321458, 0.401658, 0.436924, 0.414856, 0.384043, 0.31487, 0.418646, 0.497853, 0.422041, 0.394753, 0.398279, 0.394753, 0.398279, 0.335645, 0.394753, 0.387226, 0.380708, 0.366687, 0.366687, 0.36309, 0.387226, 0.390993, 0.295083, 0.295083, 0.291804, 0.349426, 0.394753, 0.380708, 0.40511, 0.483068, 0.384043, 0.387226, 0.318242, 0.264545, 0.335645, 0.349426, 0.271506, 0.21291, 0.161087, 0.158265, 0.222385, 0.191378, 0.155435, 0.158265, 0.164327, 0.25406, 0.161087, 0.196879, 0.191378, 0.161087, 0.15008, 0.222385, 0.158265, 0.219301, 0.318242, 0.30533, 0.308712, 0.318242, 0.380708, 0.380708, 0.377384, 0.384043, 0.308712, 0.308712, 0.36309, 0.352862, 0.359901, 0.458154, 0.370445, 0.291804, 0.291804, 0.308712, 0.349426, 0.4292, 0.356642, 0.349426, 0.370445, 0.281712, 0.36309, 0.366687, 0.433034, 0.356642, 0.328603, 0.41194, 0.418646, 0.374039, 0.374039, 0.366687, 0.370445, 0.418646, 0.509769, 0.444081, 0.436924, 0.328603, 0.324872, 0.414856, 0.41194, 0.401658, 0.401658, 0.398279, 0.321458, 0.291804, 0.377384, 0.374039, 0.374039, 0.387226, 0.461924, 0.387226, 0.370445, 0.284882, 0.301917, 0.301917, 0.301917, 0.308712, 0.359901, 0.335645, 0.295083, 0.26085, 0.222385, 0.288399, 0.25031, 0.324872, 0.332115, 0.288399], '')</t>
  </si>
  <si>
    <t>[111]</t>
  </si>
  <si>
    <t xml:space="preserve">F5RXR6|F5RXR6_9ENTR Lipoprotein OS=Enterobacter hormaechei ATCC 49162 </t>
  </si>
  <si>
    <t>([0.209395, 0.137348, 0.196879, 0.216401, 0.247041, 0.229226, 0.170161, 0.191378, 0.18812, 0.102787, 0.100716, 0.073402, 0.137348, 0.142424, 0.142424, 0.144935, 0.216401, 0.111485, 0.15008, 0.196879, 0.196879, 0.185198, 0.18812, 0.144935, 0.116183, 0.111485, 0.134866, 0.096677, 0.096677, 0.111485, 0.139895, 0.144935, 0.185198, 0.132295, 0.109221, 0.092881, 0.0704, 0.046336, 0.122885, 0.090864, 0.048328], '')</t>
  </si>
  <si>
    <t xml:space="preserve">F5RXR8|F5RXR8_9ENTR Outer membrane protein N OS=Enterobacter hormaechei ATCC 49162 </t>
  </si>
  <si>
    <t>([0.086953, 0.088832, 0.058088, 0.03976, 0.035586, 0.038042, 0.050641, 0.05306, 0.069024, 0.085092, 0.085092, 0.092881, 0.096677, 0.056825, 0.032677, 0.050641, 0.078022, 0.098513, 0.147574, 0.200174, 0.271506, 0.161087, 0.196879, 0.194234, 0.179055, 0.222385, 0.247041, 0.194234, 0.232838, 0.229226, 0.164327, 0.18812, 0.142424, 0.067594, 0.111485, 0.18812, 0.18812, 0.194234, 0.185198, 0.182256, 0.179055, 0.185198, 0.271506, 0.278302, 0.356642, 0.359901, 0.308712, 0.31487, 0.301917, 0.288399, 0.18812, 0.25406, 0.25406, 0.366687, 0.476583, 0.494003, 0.401658, 0.40511, 0.41194, 0.356642, 0.308712, 0.298791, 0.298791, 0.185198, 0.144935, 0.155435, 0.147574, 0.216401, 0.137348, 0.21291, 0.147574, 0.257454, 0.232838, 0.25031, 0.236433, 0.236433, 0.243554, 0.318242, 0.30533, 0.30533, 0.370445, 0.444081, 0.440853, 0.349426, 0.461924, 0.494003, 0.40511, 0.480142, 0.356642, 0.418646, 0.40511, 0.433034, 0.408655, 0.342579, 0.324872, 0.324872, 0.243554, 0.219301, 0.222385, 0.142424, 0.142424, 0.086953, 0.076542, 0.076542, 0.139895, 0.088832, 0.086953, 0.098513, 0.078022, 0.088832, 0.111485, 0.083462, 0.129801, 0.132295, 0.137348, 0.139895, 0.139895, 0.164327, 0.118441, 0.144935, 0.25031, 0.15284, 0.219301, 0.222385, 0.232838, 0.219301, 0.222385, 0.222385, 0.281712, 0.318242, 0.408655, 0.408655, 0.366687, 0.301917, 0.30533, 0.390993, 0.390993, 0.352862, 0.41194, 0.476583, 0.390993, 0.342579, 0.436924, 0.359901, 0.36309, 0.359901, 0.36309, 0.450668, 0.359901, 0.264545, 0.284882, 0.209395, 0.161087, 0.26085, 0.301917, 0.232838, 0.247041, 0.161087, 0.161087, 0.120615, 0.134866, 0.111485, 0.142424, 0.139895, 0.216401, 0.222385, 0.239899, 0.236433, 0.232838, 0.332115, 0.339168, 0.352862, 0.447574, 0.505461, 0.394753, 0.311707, 0.377384, 0.366687, 0.472492, 0.529623, 0.585406, 0.557691, 0.680603, 0.671169, 0.671169, 0.661982, 0.661982, 0.626927, 0.63748, 0.618285, 0.642678, 0.76285, 0.745909, 0.728858, 0.712013, 0.728858, 0.819762, 0.745909, 0.741537, 0.694846, 0.661982, 0.562014, 0.575842, 0.458154, 0.444081, 0.401658, 0.394753, 0.291804, 0.291804, 0.264545, 0.264545, 0.21291, 0.182256, 0.127496, 0.102787, 0.10481, 0.155435, 0.170161, 0.236433, 0.239899, 0.278302, 0.288399, 0.384043, 0.321458, 0.42561, 0.356642, 0.40511, 0.408655, 0.472492, 0.468512, 0.490133, 0.505461, 0.534167, 0.529623, 0.63748, 0.632174, 0.521092, 0.521092, 0.476583, 0.465241, 0.398279, 0.374039, 0.291804, 0.284882, 0.30533, 0.30533, 0.390993, 0.321458, 0.25031, 0.216401, 0.194234, 0.173081, 0.129801, 0.086953, 0.102787, 0.111485, 0.132295, 0.206376, 0.216401, 0.203355, 0.206376, 0.30533, 0.247041, 0.311707, 0.311707, 0.352862, 0.308712, 0.308712, 0.346032, 0.366687, 0.401658, 0.444081, 0.461924, 0.509769, 0.618285, 0.63748, 0.483068, 0.51388, 0.450668, 0.440853, 0.454136, 0.472492, 0.359901, 0.450668, 0.349426, 0.352862, 0.236433, 0.26085, 0.182256, 0.21291, 0.298791, 0.295083, 0.203355, 0.209395, 0.142424, 0.083462, 0.086953, 0.15008, 0.122885, 0.158265, 0.15008, 0.18812, 0.116183, 0.167087, 0.164327, 0.25406, 0.257454, 0.374039, 0.390993, 0.458154, 0.468512, 0.356642, 0.335645, 0.408655, 0.335645, 0.380708, 0.472492, 0.394753, 0.390993, 0.366687, 0.374039, 0.30533, 0.216401, 0.18812, 0.206376, 0.182256, 0.200174, 0.139895, 0.129801, 0.120615, 0.078022, 0.049374, 0.085092, 0.071867, 0.071867, 0.066181, 0.088832, 0.051831, 0.044297, 0.050641, 0.071867, 0.078022, 0.132295, 0.194234, 0.191378, 0.120615, 0.122885, 0.122885, 0.179055, 0.17593, 0.11371, 0.170161, 0.222385, 0.222385, 0.31487, 0.247041, 0.275179, 0.225814, 0.225814, 0.298791, 0.209395, 0.139895, 0.085092, 0.085092, 0.042364, 0.067594, 0.090864, 0.076542, 0.051831, 0.033407, 0.025316, 0.036378, 0.026338, 0.017797, 0.010372], '')</t>
  </si>
  <si>
    <t>[173, 179, 180, 181, 182, 183, 184, 185, 186, 187, 188, 189, 190, 191, 192, 193, 194, 195, 196, 197, 198, 199, 200, 201, 202, 231, 232, 233, 234, 235, 236, 237, 273, 274, 275, 277]</t>
  </si>
  <si>
    <t xml:space="preserve">F5RXR9|F5RXR9_9ENTR Glutathione-dependent formaldehyde-activating enzyme (S-(Hydroxymethyl)glutathione synthase) OS=Enterobacter hormaechei ATCC 49162 </t>
  </si>
  <si>
    <t>([0.122885, 0.173081, 0.209395, 0.142424, 0.170161, 0.134866, 0.170161, 0.206376, 0.232838, 0.225814, 0.26085, 0.271506, 0.194234, 0.200174, 0.243554, 0.216401, 0.278302, 0.232838, 0.247041, 0.284882, 0.257454, 0.339168, 0.301917, 0.308712, 0.387226, 0.291804, 0.25406, 0.161087, 0.15284, 0.098513, 0.067594, 0.06312, 0.047319, 0.044297, 0.045352, 0.021816, 0.037156, 0.038042, 0.076542, 0.073402, 0.069024, 0.074921, 0.085092, 0.109221, 0.118441, 0.069024, 0.125101, 0.15284, 0.247041, 0.191378, 0.236433, 0.236433, 0.167087, 0.25406, 0.349426, 0.278302, 0.387226, 0.414856, 0.301917, 0.308712, 0.200174, 0.229226, 0.236433, 0.155435, 0.106997, 0.067594, 0.090864, 0.096677, 0.137348, 0.090864, 0.137348, 0.158265, 0.271506, 0.318242, 0.311707, 0.298791, 0.370445, 0.359901, 0.332115, 0.377384, 0.291804, 0.394753, 0.284882, 0.194234, 0.25031, 0.206376, 0.268042, 0.301917, 0.308712, 0.324872, 0.356642, 0.339168, 0.349426, 0.324872, 0.335645, 0.30533, 0.284882, 0.243554, 0.216401, 0.18812, 0.232838, 0.318242, 0.284882, 0.40511], '')</t>
  </si>
  <si>
    <t xml:space="preserve">F5RXS0|F5RXS0_9ENTR Signal peptide protein OS=Enterobacter hormaechei ATCC 49162 </t>
  </si>
  <si>
    <t>([0.468512, 0.486429, 0.366687, 0.352862, 0.247041, 0.275179, 0.268042, 0.257454, 0.209395, 0.147574, 0.170161, 0.125101, 0.083462, 0.079919, 0.083462, 0.078022, 0.071867, 0.03976, 0.021381, 0.023087, 0.038858, 0.066181, 0.069024, 0.066181, 0.049374, 0.094817, 0.100716, 0.071867, 0.055536, 0.085092, 0.086953, 0.086953, 0.139895, 0.200174, 0.194234, 0.18812, 0.194234, 0.196879, 0.21291, 0.31487, 0.311707, 0.321458, 0.239899, 0.15008, 0.158265, 0.219301, 0.182256, 0.147574, 0.232838, 0.219301, 0.155435, 0.232838, 0.229226, 0.229226, 0.161087, 0.142424, 0.122885, 0.092881, 0.073402, 0.100716, 0.0704, 0.046336, 0.028107, 0.038858, 0.074921], '')</t>
  </si>
  <si>
    <t xml:space="preserve">F5RXS1|F5RXS1_9ENTR Uncharacterized protein OS=Enterobacter hormaechei ATCC 49162 </t>
  </si>
  <si>
    <t>([0.990286, 0.99107, 0.980097, 0.980097, 0.985417, 0.984871, 0.987911, 0.988291, 0.988291, 0.989597, 0.99012, 0.988695, 0.990286, 0.989597, 0.988291, 0.981594, 0.987317, 0.983636, 0.984871, 0.98442, 0.987032, 0.98442, 0.983636, 0.989597, 0.990856, 0.99012, 0.99012, 0.988695, 0.989597, 0.987531, 0.987032, 0.987911, 0.99012, 0.989241, 0.988861, 0.991212, 0.9924, 0.99183, 0.992661, 0.99259, 0.992495, 0.992115, 0.99221], '')</t>
  </si>
  <si>
    <t>[0, 1, 2, 3, 4, 5, 6, 7, 8, 9, 10, 11, 12, 13, 14, 15, 16, 17, 18, 19, 20, 21, 22, 23, 24, 25, 26, 27, 28, 29, 30, 31, 32, 33, 34, 35, 36, 37, 38, 39, 40, 41, 42]</t>
  </si>
  <si>
    <t xml:space="preserve">F5RXS5|F5RXS5_9ENTR Methyl-accepting chemotaxis sensory transducer OS=Enterobacter hormaechei ATCC 49162 </t>
  </si>
  <si>
    <t>([0.006421, 0.004736, 0.00389, 0.00283, 0.00243, 0.002057, 0.002014, 0.001872, 0.001541, 0.001408, 0.001383, 0.001572, 0.00243, 0.002349, 0.001687, 0.001722, 0.00155, 0.001499, 0.000906, 0.000854, 0.001481, 0.002138, 0.002881, 0.003821, 0.004208, 0.003963, 0.00407, 0.004513, 0.004611, 0.005011, 0.00558, 0.005623, 0.005799, 0.004483, 0.003405, 0.003804, 0.00389, 0.00316, 0.003212, 0.003512, 0.002581, 0.002327, 0.001687, 0.001533, 0.001597, 0.002327, 0.002482, 0.002529, 0.002336, 0.003014, 0.004414, 0.004161, 0.00543, 0.005503, 0.00558, 0.007645, 0.008895, 0.013265, 0.014783, 0.028107, 0.059222, 0.071867, 0.096677, 0.161087, 0.191378, 0.185198, 0.11371, 0.18812, 0.206376, 0.278302, 0.179055, 0.179055, 0.295083, 0.173081, 0.164327, 0.247041, 0.26085, 0.18812, 0.161087, 0.25031, 0.239899, 0.142424, 0.129801, 0.15008, 0.15284, 0.090864, 0.096677, 0.158265, 0.098513, 0.144935, 0.144935, 0.243554, 0.134866, 0.098513, 0.191378, 0.122885, 0.073402, 0.071867, 0.127496, 0.090864, 0.096677, 0.073402, 0.122885, 0.194234, 0.167087, 0.17593, 0.229226, 0.18812, 0.196879, 0.200174, 0.200174, 0.219301, 0.21291, 0.216401, 0.25031, 0.239899, 0.339168, 0.408655, 0.366687, 0.349426, 0.359901, 0.352862, 0.321458, 0.324872, 0.335645, 0.352862, 0.356642, 0.398279, 0.4292, 0.390993, 0.480142, 0.401658, 0.324872, 0.324872, 0.418646, 0.390993, 0.366687, 0.356642, 0.328603, 0.384043, 0.387226, 0.447574, 0.422041, 0.461924, 0.461924, 0.465241, 0.444081, 0.447574, 0.454136, 0.4292, 0.480142, 0.494003, 0.59917, 0.699094, 0.585406, 0.545602, 0.585406, 0.657645, 0.671169, 0.675549, 0.661982, 0.545602, 0.545602, 0.59014, 0.529623, 0.538167, 0.497853, 0.509769, 0.494003, 0.483068, 0.509769, 0.517562, 0.4292, 0.398279, 0.387226, 0.472492, 0.436924, 0.41194, 0.40511, 0.408655, 0.41194, 0.408655, 0.490133, 0.436924, 0.436924, 0.534167, 0.454136, 0.458154, 0.458154, 0.465241, 0.440853, 0.447574, 0.447574, 0.444081, 0.390993, 0.394753, 0.318242, 0.30533, 0.346032, 0.332115, 0.247041, 0.25031, 0.161087, 0.167087, 0.243554, 0.25031, 0.167087, 0.167087, 0.167087, 0.109221, 0.11371, 0.11371, 0.096677, 0.059222, 0.106997, 0.142424, 0.125101, 0.185198, 0.229226, 0.216401, 0.229226, 0.324872, 0.349426, 0.433034, 0.42561, 0.335645, 0.324872, 0.342579, 0.356642, 0.352862, 0.42561, 0.433034, 0.398279, 0.4292, 0.490133, 0.394753, 0.394753, 0.440853, 0.436924, 0.461924, 0.436924, 0.440853, 0.394753, 0.370445, 0.370445, 0.384043, 0.394753, 0.390993, 0.450668, 0.436924, 0.380708, 0.401658, 0.318242, 0.384043, 0.380708, 0.398279, 0.483068, 0.444081, 0.433034, 0.433034, 0.4292, 0.394753, 0.387226, 0.349426, 0.31487, 0.318242, 0.321458, 0.374039, 0.394753, 0.390993, 0.476583, 0.534167, 0.534167, 0.632174, 0.521092, 0.458154, 0.447574, 0.433034, 0.497853, 0.490133, 0.497853, 0.436924, 0.497853, 0.486429, 0.472492, 0.51388, 0.525368, 0.525368, 0.465241, 0.447574, 0.42561, 0.41194, 0.447574, 0.4292, 0.4292, 0.517562, 0.618285, 0.604312, 0.604312, 0.505461, 0.505461, 0.497853, 0.480142, 0.490133, 0.497853, 0.557691, 0.497853, 0.486429, 0.483068, 0.494003, 0.51388, 0.541878, 0.480142, 0.480142, 0.486429, 0.468512, 0.476583, 0.40511, 0.40511, 0.387226, 0.41194, 0.42561, 0.436924, 0.444081, 0.447574, 0.447574, 0.468512, 0.549308, 0.562014, 0.486429, 0.490133, 0.472492, 0.486429, 0.553315, 0.486429, 0.40511, 0.418646, 0.339168, 0.398279, 0.40511, 0.418646, 0.483068, 0.468512, 0.465241, 0.447574, 0.433034, 0.359901, 0.374039, 0.387226, 0.390993, 0.380708, 0.394753, 0.40511, 0.40511, 0.414856, 0.450668, 0.458154, 0.447574, 0.517562, 0.509769, 0.517562, 0.422041, 0.398279, 0.346032, 0.346032, 0.433034, 0.422041, 0.480142, 0.447574, 0.41194, 0.370445, 0.433034, 0.486429, 0.450668, 0.401658, 0.342579], '')</t>
  </si>
  <si>
    <t>[152, 153, 154, 155, 156, 157, 158, 159, 160, 161, 162, 163, 164, 165, 167, 170, 171, 185, 271, 272, 273, 274, 285, 286, 287, 295, 296, 297, 298, 299, 300, 305, 310, 311, 327, 328, 333, 358, 359, 360]</t>
  </si>
  <si>
    <t xml:space="preserve">F5RXS6|F5RXS6_9ENTR Uncharacterized protein OS=Enterobacter hormaechei ATCC 49162 </t>
  </si>
  <si>
    <t>([0.158265, 0.219301, 0.275179, 0.321458, 0.359901, 0.380708, 0.414856, 0.433034, 0.483068, 0.414856, 0.342579, 0.301917, 0.311707, 0.349426, 0.311707, 0.311707, 0.271506, 0.384043, 0.418646, 0.42561, 0.398279, 0.359901, 0.275179, 0.275179, 0.271506, 0.219301, 0.229226, 0.229226, 0.155435, 0.111485, 0.179055, 0.271506, 0.271506, 0.222385, 0.191378, 0.137348, 0.069024, 0.092881, 0.081712, 0.120615, 0.116183, 0.088832, 0.164327, 0.17593, 0.109221, 0.066181, 0.085092, 0.076542, 0.0704, 0.11371, 0.086953, 0.083462, 0.083462, 0.078022, 0.098513, 0.120615, 0.144935, 0.229226, 0.139895, 0.142424, 0.086953, 0.092881, 0.142424, 0.132295, 0.120615, 0.116183, 0.182256, 0.11371, 0.096677, 0.06184, 0.06312, 0.10481, 0.06312, 0.058088, 0.058088, 0.06312, 0.064632, 0.096677, 0.102787, 0.170161, 0.170161, 0.18812, 0.179055, 0.120615, 0.073402, 0.137348, 0.222385, 0.232838, 0.281712, 0.232838, 0.311707, 0.308712, 0.271506, 0.366687, 0.36309, 0.447574, 0.352862, 0.301917, 0.30533, 0.25406, 0.25031, 0.179055, 0.158265, 0.134866, 0.225814, 0.30533, 0.275179, 0.179055, 0.170161, 0.225814, 0.324872, 0.321458, 0.247041, 0.191378, 0.173081, 0.111485, 0.109221, 0.137348, 0.142424, 0.161087, 0.216401, 0.219301, 0.295083, 0.278302, 0.219301, 0.129801, 0.129801, 0.134866, 0.222385, 0.142424, 0.134866, 0.116183, 0.094817, 0.142424, 0.243554, 0.25406, 0.278302, 0.200174, 0.203355, 0.239899, 0.232838, 0.222385, 0.144935, 0.081712, 0.083462, 0.147574, 0.219301, 0.164327, 0.173081, 0.098513, 0.10481, 0.081712, 0.067594, 0.067594, 0.054297, 0.034884, 0.023963, 0.028107, 0.040537, 0.042364, 0.026892, 0.014315], '')</t>
  </si>
  <si>
    <t xml:space="preserve">F5RXS7|F5RXS7_9ENTR ImpA domain protein OS=Enterobacter hormaechei ATCC 49162 </t>
  </si>
  <si>
    <t>([0.10481, 0.144935, 0.185198, 0.25031, 0.281712, 0.321458, 0.25031, 0.278302, 0.311707, 0.335645, 0.356642, 0.40511, 0.529623, 0.525368, 0.521092, 0.494003, 0.5017, 0.505461, 0.465241, 0.486429, 0.454136, 0.465241, 0.465241, 0.472492, 0.468512, 0.42561, 0.433034, 0.521092, 0.433034, 0.4292, 0.433034, 0.465241, 0.42561, 0.394753, 0.4292, 0.4292, 0.447574, 0.458154, 0.332115, 0.433034, 0.461924, 0.458154, 0.56648, 0.570702, 0.468512, 0.384043, 0.346032, 0.328603, 0.247041, 0.216401, 0.225814, 0.229226, 0.21291, 0.243554, 0.182256, 0.170161, 0.102787, 0.15284, 0.144935, 0.222385, 0.194234, 0.102787, 0.069024, 0.064632, 0.036378, 0.064632, 0.094817, 0.155435, 0.161087, 0.161087, 0.239899, 0.222385, 0.15008, 0.081712, 0.081712, 0.096677, 0.094817, 0.164327, 0.161087, 0.100716, 0.102787, 0.074921, 0.120615, 0.173081, 0.147574, 0.15008, 0.10481, 0.071867, 0.069024, 0.0704, 0.056825, 0.067594, 0.074921, 0.076542, 0.067594, 0.083462, 0.109221, 0.122885, 0.076542, 0.079919, 0.111485, 0.125101, 0.137348, 0.182256, 0.127496, 0.094817, 0.144935, 0.17593, 0.164327, 0.164327, 0.158265, 0.26085, 0.185198, 0.17593, 0.25406, 0.301917, 0.203355, 0.194234, 0.170161, 0.155435, 0.158265, 0.118441, 0.127496, 0.109221, 0.085092, 0.155435, 0.15284, 0.15008, 0.17593, 0.173081, 0.10481, 0.066181, 0.058088, 0.102787, 0.109221, 0.109221, 0.096677, 0.15008, 0.161087, 0.096677, 0.15008, 0.15284, 0.161087, 0.096677, 0.161087, 0.179055, 0.10481, 0.17593, 0.116183, 0.111485, 0.17593, 0.232838, 0.284882, 0.31487, 0.216401, 0.21291, 0.185198, 0.185198, 0.170161, 0.170161, 0.203355, 0.167087, 0.158265, 0.236433, 0.291804, 0.26085, 0.196879, 0.281712, 0.182256, 0.284882, 0.301917, 0.295083, 0.342579, 0.387226, 0.394753, 0.483068, 0.398279, 0.436924, 0.433034, 0.468512, 0.465241, 0.534167, 0.553315, 0.472492, 0.476583, 0.480142, 0.483068, 0.585406, 0.490133, 0.604312, 0.486429, 0.476583, 0.497853, 0.51388, 0.505461, 0.51388, 0.51388, 0.604312, 0.59014, 0.562014, 0.447574, 0.352862, 0.268042, 0.222385, 0.295083, 0.311707, 0.356642, 0.414856, 0.318242, 0.433034, 0.433034, 0.444081, 0.458154, 0.370445, 0.271506, 0.26085, 0.26085, 0.295083, 0.295083, 0.225814, 0.366687, 0.366687, 0.461924, 0.541878, 0.5017, 0.497853, 0.494003, 0.366687, 0.308712, 0.36309, 0.332115, 0.291804, 0.281712, 0.271506, 0.30533, 0.295083, 0.229226, 0.191378, 0.142424, 0.142424, 0.144935, 0.079919, 0.081712, 0.085092, 0.085092, 0.088832, 0.092881, 0.060549, 0.094817, 0.116183, 0.116183, 0.098513, 0.134866, 0.196879, 0.170161, 0.203355, 0.243554, 0.311707, 0.26085, 0.26085, 0.239899, 0.311707, 0.30533, 0.349426, 0.380708, 0.298791, 0.4292, 0.444081, 0.483068, 0.444081, 0.433034, 0.461924, 0.465241, 0.444081, 0.366687, 0.394753, 0.366687, 0.328603, 0.328603, 0.40511, 0.433034, 0.454136, 0.483068, 0.56648, 0.642678, 0.622677, 0.618285, 0.575842, 0.450668, 0.444081, 0.521092, 0.529623, 0.525368, 0.553315, 0.465241, 0.461924, 0.433034, 0.461924, 0.458154, 0.374039, 0.374039, 0.288399, 0.291804, 0.291804, 0.31487, 0.18812, 0.15008, 0.158265, 0.15284, 0.144935, 0.15008, 0.167087, 0.167087, 0.106997, 0.069024, 0.11371, 0.173081, 0.173081, 0.11371, 0.173081, 0.17593, 0.10481, 0.194234, 0.21291, 0.200174, 0.158265, 0.25031, 0.31487, 0.30533, 0.281712, 0.384043, 0.384043, 0.264545, 0.264545, 0.342579, 0.41194, 0.370445, 0.366687, 0.311707, 0.408655, 0.380708, 0.384043, 0.454136, 0.414856, 0.390993, 0.394753, 0.342579, 0.359901, 0.324872, 0.30533, 0.346032, 0.36309, 0.36309, 0.436924, 0.436924, 0.436924, 0.359901, 0.398279, 0.401658, 0.401658, 0.387226, 0.414856, 0.494003, 0.440853, 0.458154, 0.436924, 0.342579, 0.436924, 0.436924, 0.433034, 0.538167, 0.525368, 0.505461, 0.408655, 0.41194, 0.41194, 0.342579, 0.414856, 0.4292, 0.352862, 0.42561, 0.422041, 0.398279, 0.332115, 0.30533, 0.264545, 0.257454, 0.328603, 0.308712, 0.288399, 0.18812, 0.191378, 0.200174, 0.200174, 0.219301, 0.281712, 0.203355, 0.284882, 0.301917, 0.288399, 0.288399, 0.291804, 0.219301, 0.17593, 0.232838, 0.311707, 0.26085, 0.328603, 0.308712, 0.311707, 0.31487, 0.458154, 0.377384, 0.36309, 0.342579, 0.390993, 0.352862, 0.433034, 0.436924, 0.422041, 0.422041, 0.517562, 0.517562, 0.632174, 0.63748, 0.648219, 0.680603, 0.685117, 0.521092, 0.521092, 0.517562, 0.422041, 0.36309, 0.370445, 0.301917, 0.321458, 0.356642, 0.356642, 0.352862, 0.352862, 0.356642, 0.332115, 0.291804, 0.264545, 0.21291, 0.271506, 0.232838, 0.191378, 0.257454, 0.36309, 0.366687], '')</t>
  </si>
  <si>
    <t>[12, 13, 14, 16, 17, 27, 42, 43, 181, 182, 187, 189, 193, 194, 195, 196, 197, 198, 199, 223, 224, 283, 284, 285, 286, 287, 290, 291, 292, 293, 370, 371, 372, 421, 422, 423, 424, 425, 426, 427, 428, 429, 430]</t>
  </si>
  <si>
    <t xml:space="preserve">F5RXS8|F5RXS8_9ENTR IraD/Gp25-like domain-containing protein OS=Enterobacter hormaechei ATCC 49162 </t>
  </si>
  <si>
    <t>([0.608892, 0.675549, 0.604312, 0.476583, 0.5017, 0.521092, 0.557691, 0.436924, 0.458154, 0.472492, 0.486429, 0.444081, 0.41194, 0.321458, 0.324872, 0.324872, 0.247041, 0.239899, 0.225814, 0.232838, 0.321458, 0.418646, 0.335645, 0.284882, 0.284882, 0.284882, 0.216401, 0.137348, 0.243554, 0.25406, 0.21291, 0.222385, 0.308712, 0.21291, 0.216401, 0.229226, 0.219301, 0.291804, 0.26085, 0.239899, 0.236433, 0.15284, 0.122885, 0.179055, 0.185198, 0.291804, 0.301917, 0.284882, 0.36309, 0.264545, 0.284882, 0.335645, 0.288399, 0.291804, 0.384043, 0.370445, 0.278302, 0.284882, 0.278302, 0.268042, 0.301917, 0.291804, 0.380708, 0.380708, 0.380708, 0.483068, 0.370445, 0.26085, 0.359901, 0.366687, 0.366687, 0.335645, 0.291804, 0.268042, 0.182256, 0.118441, 0.194234, 0.185198, 0.194234, 0.225814, 0.271506, 0.164327, 0.167087, 0.161087, 0.11371, 0.118441, 0.0704, 0.076542, 0.10481, 0.10481, 0.111485, 0.179055, 0.106997, 0.129801, 0.21291, 0.291804, 0.387226, 0.301917, 0.394753, 0.288399, 0.222385, 0.134866, 0.216401, 0.182256, 0.196879, 0.206376, 0.191378, 0.257454, 0.25406, 0.295083, 0.200174, 0.127496, 0.122885, 0.129801, 0.125101, 0.109221, 0.120615, 0.056825, 0.074921, 0.090864, 0.161087, 0.18812, 0.284882, 0.200174, 0.158265, 0.083462, 0.139895, 0.144935, 0.090864, 0.137348, 0.142424, 0.225814, 0.308712, 0.216401, 0.219301, 0.229226, 0.229226, 0.216401, 0.291804, 0.301917, 0.17593, 0.137348, 0.116183, 0.092881, 0.120615, 0.173081, 0.26085, 0.219301, 0.173081, 0.264545, 0.219301], '')</t>
  </si>
  <si>
    <t>[0, 1, 2, 4, 5, 6]</t>
  </si>
  <si>
    <t xml:space="preserve">F5RXS9|F5RXS9_9ENTR Type VI secretion lipoprotein OS=Enterobacter hormaechei ATCC 49162 </t>
  </si>
  <si>
    <t>([0.092881, 0.043307, 0.027463, 0.056825, 0.058088, 0.03976, 0.028695, 0.030611, 0.0198, 0.025316, 0.020522, 0.025316, 0.042364, 0.026338, 0.026338, 0.017138, 0.027463, 0.05306, 0.054297, 0.024826, 0.025316, 0.043307, 0.081712, 0.134866, 0.106997, 0.127496, 0.167087, 0.142424, 0.179055, 0.25406, 0.194234, 0.167087, 0.102787, 0.100716, 0.147574, 0.086953, 0.122885, 0.083462, 0.047319, 0.048328, 0.050641, 0.06312, 0.029376, 0.030003, 0.024826, 0.025762, 0.028695, 0.028695, 0.035586, 0.035586, 0.044297, 0.0704, 0.137348, 0.21291, 0.232838, 0.236433, 0.342579, 0.346032, 0.332115, 0.41194, 0.42561, 0.549308, 0.472492, 0.534167, 0.461924, 0.494003, 0.401658, 0.298791, 0.335645, 0.339168, 0.318242, 0.324872, 0.318242, 0.308712, 0.311707, 0.191378, 0.200174, 0.185198, 0.18812, 0.203355, 0.132295, 0.129801, 0.11371, 0.10481, 0.096677, 0.132295, 0.139895, 0.216401, 0.318242, 0.281712, 0.324872, 0.25406, 0.26085, 0.268042, 0.278302, 0.200174, 0.232838, 0.200174, 0.206376, 0.200174, 0.271506, 0.295083, 0.222385, 0.158265, 0.222385, 0.335645, 0.339168, 0.332115, 0.342579, 0.328603, 0.370445, 0.332115, 0.418646, 0.370445, 0.40511, 0.366687, 0.458154, 0.553315, 0.604312, 0.56648, 0.59014, 0.458154, 0.461924, 0.5017, 0.505461, 0.447574, 0.41194, 0.339168, 0.232838, 0.222385, 0.222385, 0.243554, 0.321458, 0.288399, 0.26085, 0.216401, 0.264545, 0.257454, 0.15284, 0.137348, 0.167087, 0.118441, 0.144935, 0.18812, 0.203355, 0.275179, 0.346032, 0.275179, 0.356642, 0.5017, 0.517562, 0.509769, 0.509769, 0.497853, 0.436924, 0.4292, 0.450668, 0.408655, 0.408655, 0.538167, 0.56648, 0.553315, 0.529623, 0.622677, 0.541878, 0.472492, 0.497853, 0.41194, 0.5017, 0.497853, 0.468512, 0.444081, 0.433034, 0.370445, 0.356642, 0.440853, 0.517562, 0.476583, 0.490133, 0.458154, 0.398279], '')</t>
  </si>
  <si>
    <t>[61, 63, 117, 118, 119, 120, 123, 124, 149, 150, 151, 152, 159, 160, 161, 162, 163, 164, 168, 176]</t>
  </si>
  <si>
    <t xml:space="preserve">F5RXT0|F5RXT0_9ENTR Type VI secretion protein OS=Enterobacter hormaechei ATCC 49162 </t>
  </si>
  <si>
    <t>([0.06184, 0.041405, 0.030003, 0.055536, 0.074921, 0.098513, 0.134866, 0.191378, 0.225814, 0.206376, 0.257454, 0.222385, 0.182256, 0.18812, 0.26085, 0.25406, 0.352862, 0.436924, 0.465241, 0.549308, 0.653063, 0.632174, 0.76285, 0.779859, 0.754692, 0.622677, 0.59014, 0.608892, 0.562014, 0.59508, 0.661982, 0.56648, 0.675549, 0.59014, 0.622677, 0.585406, 0.575842, 0.604312, 0.51388, 0.480142, 0.447574, 0.374039, 0.384043, 0.264545, 0.335645, 0.356642, 0.476583, 0.517562, 0.497853, 0.505461, 0.476583, 0.5017, 0.59014, 0.490133, 0.517562, 0.486429, 0.525368, 0.534167, 0.394753, 0.433034, 0.440853, 0.4292, 0.398279, 0.380708, 0.41194, 0.41194, 0.390993, 0.408655, 0.318242, 0.335645, 0.342579, 0.31487, 0.194234, 0.109221, 0.179055, 0.275179, 0.191378, 0.191378, 0.200174, 0.308712, 0.352862, 0.370445, 0.414856, 0.505461, 0.525368, 0.56648, 0.461924, 0.480142, 0.450668, 0.422041, 0.311707, 0.318242, 0.264545, 0.25031, 0.328603, 0.311707, 0.298791, 0.301917, 0.216401, 0.206376, 0.222385, 0.132295, 0.067594, 0.066181, 0.038858, 0.018106, 0.021381, 0.032017, 0.017447, 0.017138, 0.018787, 0.036378, 0.027463, 0.048328, 0.048328, 0.056825, 0.071867, 0.073402, 0.122885, 0.18812, 0.196879, 0.185198, 0.196879, 0.284882, 0.298791, 0.384043, 0.414856, 0.332115, 0.342579, 0.356642, 0.291804, 0.384043, 0.271506, 0.301917, 0.209395, 0.352862, 0.328603, 0.301917, 0.268042, 0.281712, 0.271506, 0.173081, 0.15008, 0.232838, 0.271506, 0.191378, 0.191378, 0.264545, 0.236433, 0.158265, 0.200174, 0.182256, 0.116183, 0.17593, 0.120615, 0.122885, 0.10481, 0.109221, 0.129801, 0.15284, 0.134866, 0.139895, 0.222385, 0.275179, 0.271506, 0.194234, 0.264545, 0.236433, 0.158265, 0.194234, 0.278302, 0.219301, 0.216401, 0.271506, 0.301917, 0.384043, 0.480142, 0.472492, 0.390993, 0.349426, 0.278302, 0.281712, 0.311707, 0.206376, 0.134866, 0.076542, 0.098513, 0.11371, 0.088832, 0.161087, 0.137348, 0.137348, 0.219301, 0.339168, 0.284882, 0.25406, 0.139895, 0.078022, 0.076542, 0.127496, 0.142424, 0.216401, 0.127496, 0.064632, 0.0704, 0.11371, 0.18812, 0.200174, 0.17593, 0.281712, 0.182256, 0.281712, 0.295083, 0.311707, 0.247041, 0.291804, 0.308712, 0.387226, 0.483068, 0.480142, 0.472492, 0.374039, 0.275179, 0.318242, 0.370445, 0.370445, 0.359901, 0.366687, 0.366687, 0.374039, 0.359901, 0.454136, 0.472492, 0.42561, 0.408655, 0.444081, 0.380708, 0.356642, 0.422041, 0.440853, 0.444081, 0.352862, 0.356642, 0.346032, 0.422041, 0.468512, 0.440853, 0.352862, 0.281712, 0.225814, 0.144935, 0.125101, 0.081712, 0.038042, 0.028695, 0.027463, 0.016021, 0.026892, 0.015694, 0.012727, 0.010372, 0.009977, 0.00962, 0.014075, 0.014586, 0.014586, 0.013821, 0.023534, 0.03976, 0.058088, 0.045352, 0.045352, 0.03976, 0.03976, 0.090864, 0.170161, 0.109221, 0.185198, 0.203355, 0.308712, 0.349426, 0.275179, 0.18812, 0.196879, 0.194234, 0.229226, 0.236433, 0.236433, 0.182256, 0.116183, 0.122885, 0.158265, 0.25031, 0.298791, 0.36309, 0.349426, 0.232838, 0.311707, 0.321458, 0.311707, 0.222385, 0.225814, 0.366687, 0.472492, 0.447574, 0.450668, 0.5017, 0.509769, 0.418646, 0.490133, 0.476583, 0.377384, 0.41194, 0.394753, 0.291804, 0.281712, 0.295083, 0.346032, 0.26085, 0.239899, 0.236433, 0.335645, 0.301917, 0.278302, 0.268042, 0.36309, 0.295083, 0.295083, 0.185198, 0.257454, 0.155435, 0.25406, 0.324872, 0.298791, 0.271506, 0.342579, 0.324872, 0.25031, 0.257454, 0.36309, 0.342579, 0.291804], '')</t>
  </si>
  <si>
    <t>[19, 20, 21, 22, 23, 24, 25, 26, 27, 28, 29, 30, 31, 32, 33, 34, 35, 36, 37, 38, 47, 49, 51, 52, 54, 56, 57, 83, 84, 85, 306, 307]</t>
  </si>
  <si>
    <t xml:space="preserve">F5RXT1|F5RXT1_9ENTR Type VI secretion protein OS=Enterobacter hormaechei ATCC 49162 </t>
  </si>
  <si>
    <t>([0.056825, 0.10481, 0.088832, 0.106997, 0.060549, 0.042364, 0.031287, 0.048328, 0.051831, 0.069024, 0.096677, 0.139895, 0.067594, 0.054297, 0.083462, 0.066181, 0.10481, 0.132295, 0.232838, 0.349426, 0.311707, 0.31487, 0.257454, 0.232838, 0.257454, 0.278302, 0.366687, 0.440853, 0.394753, 0.42561, 0.394753, 0.366687, 0.356642, 0.5017, 0.436924, 0.384043, 0.433034, 0.4292, 0.324872, 0.203355, 0.206376, 0.236433, 0.161087, 0.17593, 0.15284, 0.094817, 0.120615, 0.116183, 0.116183, 0.085092, 0.079919, 0.10481, 0.106997, 0.064632, 0.055536, 0.102787, 0.15008, 0.086953, 0.109221, 0.17593, 0.200174, 0.191378, 0.203355, 0.308712, 0.257454, 0.298791, 0.370445, 0.328603, 0.25031, 0.147574, 0.243554, 0.247041, 0.147574, 0.098513, 0.144935, 0.144935, 0.083462, 0.094817, 0.144935, 0.098513, 0.088832, 0.096677, 0.06312, 0.064632, 0.030611, 0.051831, 0.090864, 0.096677, 0.074921, 0.116183, 0.232838, 0.167087, 0.167087, 0.268042, 0.377384, 0.342579, 0.328603, 0.328603, 0.275179, 0.268042, 0.311707, 0.206376, 0.281712, 0.284882, 0.278302, 0.390993, 0.374039, 0.377384, 0.288399, 0.408655, 0.433034, 0.408655, 0.458154, 0.468512, 0.444081, 0.342579, 0.377384, 0.291804, 0.380708, 0.414856, 0.4292, 0.422041, 0.562014, 0.450668, 0.521092, 0.42561, 0.447574, 0.486429, 0.374039, 0.4292, 0.346032, 0.346032, 0.335645, 0.30533, 0.291804, 0.216401, 0.281712, 0.295083, 0.398279, 0.418646, 0.418646, 0.414856, 0.41194, 0.390993, 0.41194, 0.324872, 0.398279, 0.298791, 0.264545, 0.229226, 0.25031, 0.257454, 0.239899, 0.236433, 0.18812, 0.170161, 0.25406, 0.15008, 0.142424, 0.134866, 0.078022, 0.078022, 0.044297, 0.045352, 0.051831, 0.044297, 0.088832, 0.043307, 0.038858, 0.020165, 0.042364, 0.036378, 0.059222, 0.050641, 0.064632, 0.06312, 0.064632, 0.038858, 0.069024, 0.054297, 0.051831, 0.085092, 0.0704, 0.058088, 0.06184, 0.042364, 0.078022, 0.067594, 0.11371, 0.185198, 0.216401, 0.116183, 0.083462, 0.076542, 0.0704, 0.0704, 0.118441, 0.139895, 0.203355, 0.236433, 0.271506, 0.275179, 0.288399, 0.271506, 0.390993, 0.390993, 0.335645, 0.206376, 0.206376, 0.206376, 0.139895, 0.21291, 0.203355, 0.288399, 0.301917, 0.352862, 0.332115, 0.321458, 0.229226, 0.125101, 0.142424, 0.144935, 0.155435, 0.139895, 0.167087, 0.158265, 0.076542, 0.132295, 0.239899, 0.144935, 0.182256, 0.182256, 0.11371, 0.137348, 0.15008, 0.079919, 0.035586, 0.034884, 0.017797, 0.028107, 0.067594, 0.054297, 0.025316, 0.019109, 0.009865, 0.010221, 0.010672, 0.012491, 0.012491, 0.012491, 0.013437, 0.013613, 0.023087, 0.023087, 0.032677, 0.014586, 0.030003, 0.054297, 0.055536, 0.0704, 0.086953, 0.034068, 0.017447, 0.040537, 0.032017, 0.074921, 0.048328, 0.032017, 0.033407, 0.029376, 0.032677, 0.055536, 0.022667, 0.023534, 0.037156, 0.047319, 0.048328, 0.03976, 0.023087, 0.021381, 0.03976, 0.032677, 0.069024, 0.086953, 0.074921, 0.076542, 0.079919, 0.079919, 0.079919, 0.147574, 0.122885, 0.067594, 0.074921, 0.100716, 0.043307, 0.055536, 0.032017, 0.076542, 0.074921, 0.155435, 0.182256, 0.106997, 0.11371, 0.073402, 0.132295, 0.132295, 0.132295, 0.134866, 0.191378, 0.271506, 0.158265, 0.179055, 0.179055, 0.164327, 0.264545, 0.335645, 0.30533, 0.321458, 0.31487, 0.328603, 0.324872, 0.295083, 0.380708, 0.394753, 0.390993, 0.284882, 0.295083, 0.31487, 0.30533, 0.298791, 0.216401, 0.268042, 0.301917, 0.380708, 0.380708, 0.36309, 0.401658, 0.41194, 0.380708, 0.308712, 0.328603, 0.21291, 0.216401, 0.209395, 0.109221, 0.170161, 0.25031, 0.243554, 0.311707, 0.308712, 0.278302, 0.301917, 0.339168, 0.339168, 0.359901, 0.339168, 0.352862, 0.374039, 0.278302, 0.36309, 0.332115, 0.301917, 0.422041, 0.422041, 0.366687, 0.480142, 0.483068, 0.490133, 0.525368, 0.51388, 0.51388, 0.472492, 0.509769, 0.529623, 0.541878, 0.394753, 0.346032, 0.239899, 0.155435, 0.243554, 0.25031, 0.356642, 0.335645, 0.222385, 0.229226, 0.301917, 0.298791, 0.30533, 0.243554, 0.247041, 0.264545, 0.268042, 0.359901, 0.36309, 0.278302, 0.271506, 0.321458, 0.398279, 0.408655, 0.490133, 0.490133, 0.494003, 0.490133, 0.521092, 0.685117, 0.575842, 0.59508, 0.59917, 0.59014, 0.63748, 0.505461, 0.5017, 0.490133, 0.480142, 0.422041, 0.422041, 0.4292, 0.51388, 0.447574, 0.483068, 0.480142, 0.480142, 0.480142, 0.465241, 0.401658, 0.387226, 0.380708, 0.328603, 0.275179, 0.275179, 0.308712, 0.30533, 0.216401, 0.194234, 0.21291, 0.275179, 0.271506, 0.295083, 0.209395, 0.179055, 0.239899, 0.271506, 0.239899, 0.243554, 0.25031, 0.30533, 0.196879, 0.271506, 0.182256, 0.232838, 0.17593, 0.10481, 0.155435, 0.222385, 0.167087, 0.142424, 0.137348, 0.200174, 0.092881, 0.088832, 0.147574, 0.100716, 0.067594, 0.083462, 0.081712, 0.066181, 0.0704, 0.092881, 0.055536, 0.109221, 0.111485, 0.161087, 0.158265, 0.139895, 0.088832, 0.085092, 0.094817, 0.047319, 0.049374, 0.10481, 0.164327, 0.179055, 0.179055, 0.222385, 0.209395, 0.194234, 0.216401, 0.139895, 0.206376, 0.26085, 0.185198, 0.118441, 0.122885, 0.134866, 0.15284, 0.225814, 0.311707, 0.308712, 0.433034, 0.440853, 0.42561, 0.31487, 0.31487, 0.359901, 0.349426, 0.264545, 0.185198, 0.134866, 0.200174, 0.18812, 0.15284, 0.239899, 0.232838, 0.232838, 0.229226, 0.239899, 0.161087, 0.170161, 0.155435, 0.144935, 0.134866, 0.069024, 0.11371, 0.10481, 0.094817, 0.094817, 0.164327, 0.158265, 0.15008, 0.094817, 0.046336, 0.071867, 0.074921, 0.100716, 0.05306, 0.079919, 0.071867, 0.06184, 0.028695, 0.024826, 0.016021, 0.010131, 0.018415, 0.022306, 0.013613, 0.009483, 0.006988, 0.004775, 0.006533, 0.008156, 0.008075, 0.008804, 0.006533, 0.004835, 0.004208, 0.005623, 0.006194, 0.006567, 0.00962, 0.017797, 0.019401, 0.019109, 0.036378, 0.017138, 0.018106, 0.033407, 0.058088, 0.096677, 0.191378, 0.170161, 0.170161, 0.170161, 0.281712, 0.370445, 0.444081, 0.534167, 0.509769, 0.450668, 0.418646, 0.398279, 0.346032, 0.332115, 0.458154, 0.40511], '')</t>
  </si>
  <si>
    <t>[33, 122, 124, 368, 369, 370, 372, 373, 374, 403, 404, 405, 406, 407, 408, 409, 410, 411, 417, 575, 576]</t>
  </si>
  <si>
    <t xml:space="preserve">F5RXT2|F5RXT2_9ENTR DUF1240 domain-containing protein OS=Enterobacter hormaechei ATCC 49162 </t>
  </si>
  <si>
    <t>([0.003997, 0.003276, 0.002662, 0.002035, 0.001541, 0.001232, 0.001602, 0.001318, 0.001232, 0.001112, 0.000893, 0.000833, 0.000958, 0.000477, 0.000232, 0.000228, 0.000421, 0.000399, 0.000189, 0.000202, 0.000412, 0.00052, 0.000477, 0.000391, 0.000708, 0.000614, 0.001211, 0.001288, 0.001906, 0.001743, 0.001675, 0.00155, 0.002117, 0.002211, 0.00225, 0.003212, 0.00231, 0.001906, 0.001335, 0.001344, 0.001855, 0.001249, 0.001344, 0.001481, 0.001743, 0.001481, 0.001649, 0.000893, 0.000906, 0.000532, 0.000614, 0.000614, 0.000614, 0.000477, 0.000468, 0.000477, 0.000283, 0.000313, 0.000421, 0.000747, 0.001232, 0.001499, 0.001383, 0.001335, 0.001069, 0.001481, 0.001786, 0.002211, 0.003555, 0.003478, 0.003478, 0.003478, 0.004736, 0.00515, 0.004247, 0.006039, 0.006039, 0.008624, 0.008409, 0.005734, 0.004976, 0.003555, 0.002435, 0.002662, 0.001743, 0.002761, 0.001872, 0.001305, 0.000906, 0.000854, 0.000485, 0.000485, 0.000451, 0.000498, 0.000906, 0.00155, 0.000983, 0.000945, 0.000936, 0.001391, 0.002035, 0.001597, 0.001709, 0.002555, 0.002623, 0.003924, 0.003924, 0.004358, 0.006533, 0.010372, 0.010372, 0.009865, 0.012727, 0.017797, 0.015694, 0.016021, 0.010926, 0.021816, 0.048328, 0.024393, 0.015078, 0.016021, 0.028107, 0.058088, 0.051831, 0.048328, 0.025316, 0.016528, 0.014315, 0.014075, 0.011903, 0.009977, 0.014315, 0.016528, 0.017797, 0.013821, 0.009865, 0.010131, 0.007315, 0.005249], '')</t>
  </si>
  <si>
    <t xml:space="preserve">F5RXT3|F5RXT3_9ENTR Pyocin large subunit OS=Enterobacter hormaechei ATCC 49162 </t>
  </si>
  <si>
    <t>([0.137348, 0.194234, 0.225814, 0.264545, 0.298791, 0.196879, 0.229226, 0.257454, 0.275179, 0.225814, 0.18812, 0.219301, 0.191378, 0.191378, 0.216401, 0.232838, 0.324872, 0.414856, 0.422041, 0.384043, 0.366687, 0.359901, 0.380708, 0.335645, 0.30533, 0.311707, 0.436924, 0.450668, 0.465241, 0.472492, 0.486429, 0.56648, 0.454136, 0.458154, 0.480142, 0.36309, 0.380708, 0.377384, 0.308712, 0.284882, 0.366687, 0.311707, 0.295083, 0.264545, 0.31487, 0.275179, 0.278302, 0.264545, 0.26085, 0.222385, 0.158265, 0.206376, 0.206376, 0.308712, 0.31487, 0.288399, 0.352862, 0.321458, 0.324872, 0.321458, 0.422041, 0.4292, 0.384043, 0.408655, 0.408655, 0.321458, 0.422041, 0.324872, 0.321458, 0.281712, 0.301917, 0.271506, 0.196879, 0.222385, 0.21291, 0.173081, 0.170161, 0.203355, 0.216401, 0.216401, 0.194234, 0.200174, 0.196879, 0.291804, 0.288399, 0.288399, 0.31487, 0.284882, 0.374039, 0.335645, 0.384043, 0.390993, 0.461924, 0.51388, 0.480142, 0.380708, 0.36309, 0.374039, 0.390993, 0.349426, 0.359901, 0.458154, 0.440853, 0.476583, 0.497853, 0.418646, 0.450668, 0.509769, 0.414856, 0.332115, 0.366687, 0.346032, 0.370445, 0.41194, 0.436924, 0.465241, 0.58069, 0.661982, 0.557691, 0.461924, 0.486429, 0.486429, 0.387226, 0.414856, 0.324872, 0.225814, 0.298791, 0.278302, 0.200174, 0.291804, 0.380708, 0.298791, 0.321458, 0.311707, 0.318242, 0.321458, 0.21291, 0.216401, 0.17593, 0.232838, 0.191378, 0.18812, 0.191378, 0.291804, 0.275179, 0.346032, 0.436924, 0.359901, 0.308712, 0.308712, 0.229226, 0.222385, 0.222385, 0.222385, 0.229226, 0.155435, 0.086953, 0.15284, 0.092881, 0.073402, 0.092881, 0.161087, 0.100716, 0.092881, 0.0704, 0.036378, 0.032677, 0.017797, 0.028107, 0.020522, 0.0198, 0.025316, 0.015344, 0.024393, 0.023534, 0.020876, 0.030611, 0.071867, 0.06312, 0.109221, 0.10481, 0.06184, 0.040537, 0.078022, 0.043307, 0.05306, 0.096677, 0.106997, 0.106997, 0.10481, 0.18812, 0.203355, 0.167087, 0.257454, 0.257454, 0.236433, 0.191378, 0.116183, 0.064632, 0.064632, 0.066181, 0.064632, 0.109221, 0.155435, 0.073402, 0.127496, 0.0704, 0.066181, 0.047319, 0.088832, 0.056825, 0.027463, 0.026892, 0.046336, 0.043307, 0.040537, 0.040537, 0.058088, 0.11371, 0.094817, 0.050641, 0.046336, 0.043307, 0.043307, 0.042364, 0.045352, 0.055536, 0.098513, 0.060549, 0.079919, 0.074921, 0.06184, 0.059222, 0.102787, 0.071867, 0.085092, 0.051831, 0.024393, 0.023087, 0.016257, 0.028107, 0.058088, 0.0704, 0.127496, 0.079919, 0.048328, 0.100716, 0.042364, 0.042364, 0.035586, 0.033407, 0.033407, 0.033407, 0.06312, 0.029376, 0.029376, 0.024393, 0.03976, 0.044297, 0.023534, 0.034884, 0.034068, 0.024393, 0.021816, 0.012727, 0.020165, 0.016528, 0.009865, 0.011106, 0.00962, 0.013016, 0.01078, 0.00777, 0.011669, 0.01227, 0.012491, 0.016826, 0.010509, 0.007315, 0.008804, 0.014586, 0.014075, 0.016021, 0.011669, 0.011342, 0.010372, 0.008804, 0.016257, 0.014315, 0.01227, 0.014783, 0.018415, 0.013437, 0.017447, 0.018106, 0.018415, 0.020876, 0.012727, 0.020876, 0.020876, 0.028107, 0.014586, 0.010926, 0.010131, 0.013613, 0.00962, 0.011342, 0.009294, 0.008624, 0.011106, 0.018787, 0.011342, 0.008525, 0.008624, 0.007495, 0.007495, 0.008002, 0.007555, 0.007031, 0.00558, 0.006701, 0.007091, 0.007177, 0.007177, 0.005223, 0.004646, 0.004611, 0.004611, 0.004736, 0.004736, 0.00543, 0.004358, 0.00515, 0.005799, 0.005683, 0.007422, 0.005223, 0.004921, 0.00515, 0.00515, 0.006894, 0.008409, 0.007877, 0.007259, 0.008276, 0.010221, 0.016021, 0.026338, 0.043307, 0.043307, 0.023534, 0.018787, 0.017447, 0.01227, 0.017138, 0.031287, 0.022667, 0.045352, 0.043307, 0.083462, 0.073402, 0.050641, 0.051831, 0.051831, 0.085092, 0.088832, 0.129801, 0.074921, 0.078022, 0.081712, 0.132295, 0.129801, 0.090864, 0.170161, 0.173081, 0.15284, 0.122885, 0.118441, 0.05306, 0.03976, 0.038858, 0.088832, 0.085092, 0.03976, 0.020876, 0.026892, 0.026338, 0.023087, 0.042364, 0.022306, 0.01227, 0.009015, 0.015694, 0.028107, 0.016257, 0.029376, 0.032677, 0.023534, 0.016826, 0.034068, 0.048328, 0.047319, 0.023963, 0.034884, 0.069024, 0.067594, 0.069024, 0.0704, 0.0704, 0.033407, 0.032017, 0.050641, 0.0704, 0.047319, 0.036378, 0.05306, 0.038858, 0.023963, 0.042364, 0.096677, 0.067594], '')</t>
  </si>
  <si>
    <t>[31, 93, 107, 116, 117, 118]</t>
  </si>
  <si>
    <t xml:space="preserve">F5RXT4|F5RXT4_9ENTR Uncharacterized protein OS=Enterobacter hormaechei ATCC 49162 </t>
  </si>
  <si>
    <t>([0.102787, 0.173081, 0.15284, 0.182256, 0.116183, 0.064632, 0.045352, 0.071867, 0.056825, 0.0704, 0.100716, 0.139895, 0.06312, 0.046336, 0.083462, 0.066181, 0.106997, 0.137348, 0.236433, 0.335645, 0.284882, 0.339168, 0.321458, 0.36309, 0.328603, 0.41194, 0.56648, 0.699094, 0.575842, 0.553315, 0.549308, 0.525368, 0.51388, 0.549308, 0.604312, 0.608892, 0.642678, 0.585406, 0.562014, 0.545602, 0.447574, 0.401658, 0.349426, 0.370445, 0.291804, 0.247041, 0.191378, 0.10481, 0.10481, 0.182256, 0.232838, 0.243554, 0.247041, 0.206376, 0.219301, 0.142424, 0.094817, 0.100716, 0.10481, 0.074921, 0.054297, 0.073402, 0.102787, 0.100716, 0.06184, 0.094817, 0.155435, 0.216401], '')</t>
  </si>
  <si>
    <t>[26, 27, 28, 29, 30, 31, 32, 33, 34, 35, 36, 37, 38, 39]</t>
  </si>
  <si>
    <t xml:space="preserve">F5RXT5|F5RXT5_9ENTR GerMN domain-containing protein OS=Enterobacter hormaechei ATCC 49162 </t>
  </si>
  <si>
    <t>([0.01227, 0.008895, 0.007091, 0.005992, 0.004689, 0.005992, 0.007315, 0.006194, 0.00543, 0.00515, 0.004611, 0.004208, 0.004483, 0.005011, 0.004161, 0.003014, 0.003298, 0.00316, 0.004135, 0.005932, 0.004247, 0.003963, 0.005378, 0.005318, 0.007259, 0.011342, 0.01204, 0.012491, 0.022667, 0.03976, 0.064632, 0.064632, 0.051831, 0.047319, 0.026892, 0.034884, 0.071867, 0.067594, 0.118441, 0.067594, 0.031287, 0.0704, 0.069024, 0.069024, 0.139895, 0.144935, 0.155435, 0.158265, 0.164327, 0.102787, 0.116183, 0.120615, 0.122885, 0.147574, 0.232838, 0.318242, 0.352862, 0.377384, 0.356642, 0.271506, 0.271506, 0.321458, 0.339168, 0.41194, 0.418646, 0.390993, 0.370445, 0.359901, 0.229226, 0.222385, 0.257454, 0.236433, 0.132295, 0.132295, 0.191378, 0.11371, 0.073402, 0.076542, 0.069024, 0.073402, 0.102787, 0.11371, 0.081712, 0.074921, 0.042364, 0.037156, 0.021381, 0.022667, 0.012727, 0.023534, 0.022306, 0.029376, 0.017797, 0.038042, 0.038042, 0.041405, 0.074921, 0.073402, 0.0704, 0.067594, 0.06312, 0.079919, 0.125101, 0.209395, 0.11371, 0.120615, 0.071867, 0.122885, 0.118441, 0.196879, 0.170161, 0.173081, 0.137348, 0.15284, 0.139895, 0.161087, 0.15008, 0.098513, 0.144935, 0.092881, 0.100716, 0.109221, 0.109221, 0.056825, 0.056825, 0.118441, 0.194234, 0.203355, 0.137348, 0.15008, 0.139895, 0.139895, 0.158265, 0.185198, 0.264545, 0.18812, 0.185198, 0.111485, 0.164327, 0.164327, 0.164327, 0.15008, 0.120615, 0.069024, 0.132295, 0.076542, 0.069024, 0.038042, 0.049374, 0.0704, 0.048328, 0.038042, 0.038042, 0.022306, 0.016257, 0.010372, 0.013613, 0.017138], '')</t>
  </si>
  <si>
    <t xml:space="preserve">F5RXT6|F5RXT6_9ENTR DUF1240 domain-containing protein OS=Enterobacter hormaechei ATCC 49162 </t>
  </si>
  <si>
    <t>([0.009865, 0.006701, 0.005086, 0.003997, 0.003607, 0.003246, 0.00389, 0.004646, 0.003804, 0.004577, 0.005249, 0.004431, 0.003461, 0.002623, 0.002336, 0.002396, 0.002435, 0.003341, 0.003405, 0.003341, 0.003461, 0.003431, 0.003177, 0.004611, 0.004315, 0.005503, 0.007495, 0.008156, 0.006078, 0.006894, 0.004611, 0.004646, 0.007091, 0.007177, 0.008723, 0.009977, 0.008276, 0.005734, 0.004736, 0.006142, 0.004646, 0.004646, 0.004899, 0.00558, 0.003864, 0.004315, 0.002976, 0.00316, 0.002327, 0.002349, 0.002155, 0.002435, 0.001722, 0.001172, 0.001434, 0.001572, 0.001623, 0.001786, 0.002555, 0.003804, 0.004689, 0.006533, 0.00543, 0.005503, 0.00558, 0.007555, 0.008075, 0.013437, 0.011903, 0.019401, 0.036378, 0.074921, 0.083462, 0.074921, 0.078022, 0.100716, 0.073402, 0.044297, 0.047319, 0.029376, 0.013437, 0.008409, 0.005992, 0.006567, 0.008895, 0.009401, 0.006894, 0.006142, 0.006078, 0.004208, 0.003671, 0.002555, 0.002581, 0.003246, 0.003512, 0.003461, 0.003671, 0.004775, 0.005992, 0.005992, 0.005378, 0.006194, 0.008409, 0.008525, 0.006701, 0.006894, 0.009015, 0.015078, 0.033407, 0.034884, 0.040537, 0.038858, 0.088832, 0.085092, 0.066181, 0.092881, 0.173081, 0.173081, 0.100716, 0.066181, 0.034884, 0.081712, 0.147574, 0.144935, 0.158265, 0.15008, 0.15008, 0.147574, 0.125101, 0.120615, 0.067594, 0.096677, 0.129801, 0.111485, 0.111485, 0.139895, 0.170161, 0.158265, 0.078022, 0.116183, 0.191378, 0.295083, 0.278302, 0.147574, 0.147574, 0.222385, 0.30533, 0.311707, 0.328603, 0.268042, 0.281712, 0.387226, 0.444081, 0.433034, 0.418646, 0.408655, 0.398279, 0.384043, 0.370445, 0.509769, 0.56648, 0.509769, 0.476583], '')</t>
  </si>
  <si>
    <t>[159, 160, 161]</t>
  </si>
  <si>
    <t xml:space="preserve">F5RXT7|F5RXT7_9ENTR Pyocin large subunit OS=Enterobacter hormaechei ATCC 49162 </t>
  </si>
  <si>
    <t>([0.120615, 0.173081, 0.203355, 0.243554, 0.281712, 0.185198, 0.21291, 0.236433, 0.271506, 0.219301, 0.17593, 0.209395, 0.182256, 0.185198, 0.209395, 0.222385, 0.31487, 0.401658, 0.398279, 0.352862, 0.335645, 0.332115, 0.352862, 0.30533, 0.275179, 0.278302, 0.398279, 0.414856, 0.4292, 0.422041, 0.436924, 0.517562, 0.414856, 0.418646, 0.444081, 0.324872, 0.349426, 0.342579, 0.271506, 0.25406, 0.342579, 0.291804, 0.268042, 0.236433, 0.288399, 0.247041, 0.25031, 0.236433, 0.229226, 0.15284, 0.102787, 0.139895, 0.137348, 0.222385, 0.225814, 0.200174, 0.264545, 0.232838, 0.236433, 0.232838, 0.332115, 0.332115, 0.298791, 0.324872, 0.324872, 0.236433, 0.339168, 0.239899, 0.225814, 0.18812, 0.257454, 0.232838, 0.164327, 0.194234, 0.18812, 0.15284, 0.120615, 0.147574, 0.155435, 0.155435, 0.142424, 0.15008, 0.147574, 0.225814, 0.225814, 0.200174, 0.288399, 0.225814, 0.247041, 0.182256, 0.185198, 0.164327, 0.275179, 0.370445, 0.335645, 0.335645, 0.374039, 0.458154, 0.447574, 0.36309, 0.332115, 0.433034, 0.384043, 0.335645, 0.335645, 0.349426, 0.349426, 0.25406, 0.206376, 0.25031, 0.318242, 0.342579, 0.387226, 0.370445, 0.359901, 0.36309, 0.324872, 0.247041, 0.216401, 0.247041, 0.318242, 0.257454, 0.278302, 0.25031, 0.225814, 0.158265, 0.155435, 0.179055, 0.275179, 0.349426, 0.321458, 0.352862, 0.359901, 0.352862, 0.36309, 0.295083, 0.298791, 0.332115, 0.370445, 0.318242, 0.295083, 0.264545, 0.36309, 0.339168, 0.398279, 0.486429, 0.461924, 0.374039, 0.291804, 0.209395, 0.209395, 0.191378, 0.182256, 0.194234, 0.127496, 0.129801, 0.182256, 0.11371, 0.0704, 0.094817, 0.147574, 0.088832, 0.11371, 0.055536, 0.035586, 0.034068, 0.032017, 0.06312, 0.059222, 0.096677, 0.158265, 0.129801, 0.139895, 0.127496, 0.122885, 0.209395, 0.139895, 0.132295, 0.21291, 0.301917, 0.222385, 0.222385, 0.308712, 0.206376, 0.275179, 0.342579, 0.356642, 0.264545, 0.271506, 0.36309, 0.328603, 0.284882, 0.318242, 0.349426, 0.342579, 0.295083, 0.216401, 0.216401, 0.134866, 0.125101, 0.069024, 0.10481, 0.102787, 0.055536, 0.098513, 0.067594, 0.066181, 0.047319, 0.086953, 0.054297, 0.025316, 0.018106, 0.023534, 0.023534, 0.028695, 0.028107, 0.036378, 0.050641, 0.042364, 0.041405, 0.041405, 0.03976, 0.03976, 0.038858, 0.038042, 0.030003, 0.042364, 0.022306, 0.028695, 0.027463, 0.044297, 0.047319, 0.094817, 0.066181, 0.079919, 0.048328, 0.023087, 0.017797, 0.019401, 0.023963, 0.048328, 0.060549, 0.109221, 0.058088, 0.030003, 0.064632, 0.06312, 0.078022, 0.076542, 0.0704, 0.0704, 0.030611, 0.056825, 0.026892, 0.034884, 0.028107, 0.045352, 0.050641, 0.034068, 0.031287, 0.043307, 0.030003, 0.014315, 0.009294, 0.014315, 0.013265, 0.008075, 0.006701, 0.00543, 0.007422, 0.005932, 0.004414, 0.006567, 0.006795, 0.006795, 0.007091, 0.004921, 0.003701, 0.003727, 0.005249, 0.005249, 0.005799, 0.006701, 0.009728, 0.00962, 0.008409, 0.013613, 0.01204, 0.011903, 0.017138, 0.018106, 0.016021, 0.021816, 0.021381, 0.022306, 0.021816, 0.013437, 0.025316, 0.028695, 0.054297, 0.025316, 0.024826, 0.021381, 0.016257, 0.012727, 0.012727, 0.010131, 0.008804, 0.010221, 0.016528, 0.010221, 0.007177, 0.010509, 0.010221, 0.009865, 0.008276, 0.008624, 0.00777, 0.006078, 0.005683, 0.005992, 0.005992, 0.005086, 0.003997, 0.003607, 0.003053, 0.003276, 0.003014, 0.003366, 0.003727, 0.003757, 0.003727, 0.004358, 0.003177, 0.00283, 0.002078, 0.002482, 0.003405, 0.003405, 0.004483, 0.006142, 0.005872, 0.006039, 0.006894, 0.006374, 0.008525, 0.013821, 0.020876, 0.023087, 0.014783, 0.021381, 0.011106, 0.014586, 0.014315, 0.030611, 0.028695, 0.028107, 0.030003, 0.028107, 0.041405, 0.03976, 0.040537, 0.049374, 0.03976, 0.023963, 0.056825, 0.05306, 0.048328, 0.049374, 0.111485, 0.096677, 0.083462, 0.185198, 0.247041, 0.191378, 0.090864, 0.167087, 0.17593, 0.15284, 0.125101, 0.122885, 0.067594, 0.032017, 0.030003, 0.066181, 0.109221, 0.048328, 0.048328, 0.058088, 0.055536, 0.047319, 0.098513, 0.060549, 0.027463, 0.028695, 0.055536, 0.118441, 0.055536, 0.102787, 0.109221, 0.078022, 0.054297, 0.092881, 0.167087, 0.086953, 0.045352, 0.045352, 0.096677, 0.049374, 0.033407, 0.041405, 0.043307, 0.025316, 0.022306, 0.047319, 0.021816, 0.017447, 0.01204, 0.017797, 0.013613, 0.009977, 0.013265, 0.021816, 0.015694, 0.010926, 0.018415], '')</t>
  </si>
  <si>
    <t xml:space="preserve">F5RXT8|F5RXT8_9ENTR ImpA protein OS=Enterobacter hormaechei ATCC 49162 </t>
  </si>
  <si>
    <t>([0.06312, 0.096677, 0.102787, 0.15008, 0.203355, 0.243554, 0.179055, 0.129801, 0.144935, 0.173081, 0.200174, 0.200174, 0.18812, 0.206376, 0.275179, 0.275179, 0.281712, 0.356642, 0.318242, 0.380708, 0.394753, 0.384043, 0.288399, 0.291804, 0.311707, 0.236433, 0.229226, 0.321458, 0.318242, 0.328603, 0.359901, 0.36309, 0.394753, 0.40511, 0.418646, 0.465241, 0.465241, 0.36309, 0.377384, 0.483068, 0.494003, 0.394753, 0.490133, 0.59014, 0.51388, 0.461924, 0.545602, 0.562014, 0.476583, 0.585406, 0.58069, 0.450668, 0.444081, 0.444081, 0.342579, 0.342579, 0.311707, 0.311707, 0.31487, 0.219301, 0.144935, 0.139895, 0.158265, 0.137348, 0.158265, 0.229226, 0.182256, 0.111485, 0.106997, 0.158265, 0.106997, 0.096677, 0.144935, 0.155435, 0.111485, 0.167087, 0.11371, 0.074921, 0.076542, 0.076542, 0.078022, 0.078022, 0.038858, 0.055536, 0.060549, 0.033407, 0.034884, 0.054297, 0.094817, 0.092881, 0.096677, 0.142424, 0.161087, 0.094817, 0.074921, 0.118441, 0.127496, 0.116183, 0.173081, 0.11371, 0.118441, 0.161087, 0.232838, 0.264545, 0.216401, 0.232838, 0.301917, 0.222385, 0.222385, 0.206376, 0.21291, 0.137348, 0.134866, 0.161087, 0.268042, 0.284882, 0.288399, 0.278302, 0.352862, 0.328603, 0.401658, 0.517562, 0.51388, 0.433034, 0.529623, 0.5017, 0.422041, 0.40511, 0.490133, 0.486429, 0.483068, 0.401658, 0.401658, 0.41194, 0.374039, 0.291804, 0.222385, 0.144935, 0.085092, 0.109221, 0.122885, 0.090864, 0.049374, 0.055536, 0.094817, 0.090864, 0.139895, 0.134866, 0.15008, 0.15284, 0.158265, 0.164327, 0.206376, 0.203355, 0.132295, 0.085092, 0.079919, 0.120615, 0.18812, 0.284882, 0.17593, 0.17593, 0.236433, 0.308712, 0.352862, 0.356642, 0.318242, 0.342579, 0.414856, 0.458154, 0.465241, 0.384043, 0.394753, 0.398279, 0.401658, 0.398279, 0.476583, 0.549308, 0.476583, 0.468512, 0.468512, 0.549308, 0.454136, 0.458154, 0.444081, 0.387226, 0.377384, 0.408655, 0.349426, 0.366687, 0.308712, 0.243554, 0.232838, 0.25406, 0.288399, 0.377384, 0.436924, 0.436924, 0.461924, 0.553315, 0.553315, 0.549308, 0.604312, 0.716283, 0.707965, 0.680603, 0.707965, 0.716283, 0.716283, 0.76285, 0.767246, 0.805026, 0.874069, 0.91684, 0.91684, 0.89662, 0.81615, 0.837511, 0.83125, 0.728858, 0.720929, 0.712013, 0.720929, 0.690604, 0.690604, 0.575842, 0.505461, 0.483068, 0.483068, 0.450668, 0.468512, 0.458154, 0.36309, 0.356642, 0.380708, 0.257454, 0.200174, 0.271506, 0.288399, 0.308712, 0.436924, 0.440853, 0.447574, 0.335645, 0.247041, 0.21291, 0.268042, 0.349426, 0.370445, 0.281712, 0.278302, 0.281712, 0.275179, 0.275179, 0.264545, 0.268042, 0.36309, 0.450668, 0.377384, 0.356642, 0.318242, 0.196879, 0.222385, 0.196879, 0.339168, 0.4292, 0.42561, 0.468512, 0.465241, 0.468512, 0.562014, 0.59508, 0.486429, 0.505461, 0.661982, 0.720929, 0.703578, 0.657645, 0.666105, 0.775545, 0.771762, 0.771762, 0.83125, 0.694846, 0.720929, 0.661982, 0.541878, 0.472492, 0.374039, 0.384043, 0.398279, 0.394753, 0.295083, 0.311707, 0.311707, 0.191378, 0.102787, 0.116183, 0.142424, 0.118441, 0.120615, 0.122885, 0.142424, 0.094817, 0.144935, 0.139895, 0.147574, 0.196879, 0.291804, 0.374039, 0.281712, 0.173081, 0.11371, 0.203355, 0.196879, 0.194234, 0.17593, 0.170161, 0.094817, 0.086953, 0.106997, 0.086953, 0.05306, 0.029376, 0.054297, 0.032677, 0.035586, 0.038042, 0.046336, 0.029376, 0.018787, 0.025762, 0.051831, 0.049374, 0.026892, 0.046336, 0.045352, 0.092881, 0.094817, 0.15284, 0.155435, 0.092881, 0.064632, 0.098513, 0.15008, 0.098513, 0.158265, 0.158265, 0.094817, 0.098513, 0.139895, 0.137348, 0.137348, 0.0704, 0.127496, 0.209395, 0.206376, 0.203355, 0.232838, 0.209395, 0.194234, 0.200174, 0.298791, 0.31487, 0.332115, 0.257454, 0.352862, 0.247041, 0.158265, 0.243554, 0.236433, 0.229226, 0.247041, 0.185198, 0.298791, 0.301917, 0.203355, 0.196879, 0.206376, 0.096677, 0.161087, 0.18812, 0.194234, 0.21291, 0.209395, 0.216401, 0.275179, 0.232838, 0.332115, 0.440853, 0.433034, 0.4292, 0.447574, 0.525368, 0.517562, 0.418646, 0.377384, 0.384043, 0.401658, 0.4292, 0.557691, 0.545602, 0.444081, 0.444081, 0.401658, 0.447574, 0.440853, 0.472492, 0.517562, 0.525368, 0.414856, 0.418646, 0.387226, 0.377384, 0.284882, 0.380708, 0.36309, 0.30533, 0.398279, 0.387226, 0.339168, 0.36309, 0.387226, 0.472492, 0.468512, 0.476583, 0.509769, 0.494003, 0.5017, 0.480142, 0.374039, 0.384043, 0.31487, 0.328603, 0.25031, 0.257454, 0.225814, 0.301917, 0.374039, 0.301917, 0.271506, 0.298791, 0.271506, 0.264545, 0.268042, 0.247041, 0.25406, 0.264545, 0.194234, 0.167087, 0.11371, 0.191378, 0.194234, 0.179055, 0.191378, 0.281712, 0.281712, 0.318242, 0.346032, 0.332115, 0.370445, 0.401658, 0.384043, 0.281712, 0.291804, 0.21291, 0.194234, 0.194234, 0.102787, 0.164327, 0.219301, 0.271506, 0.196879, 0.200174, 0.179055, 0.191378, 0.127496, 0.18812, 0.179055, 0.170161, 0.182256, 0.139895, 0.127496, 0.083462, 0.092881, 0.085092, 0.11371, 0.132295, 0.109221, 0.161087, 0.15284, 0.122885, 0.15008, 0.222385, 0.301917, 0.40511, 0.387226, 0.440853, 0.366687, 0.377384, 0.42561, 0.436924, 0.483068, 0.497853, 0.604312, 0.59917, 0.509769, 0.51388, 0.517562, 0.458154, 0.387226, 0.366687, 0.288399, 0.275179, 0.308712, 0.271506, 0.275179, 0.275179, 0.25406, 0.268042, 0.182256, 0.109221, 0.10481, 0.102787, 0.079919, 0.058088, 0.079919, 0.111485, 0.10481, 0.076542, 0.118441, 0.209395, 0.206376], '')</t>
  </si>
  <si>
    <t>[43, 44, 46, 47, 49, 50, 121, 122, 124, 125, 177, 181, 199, 200, 201, 202, 203, 204, 205, 206, 207, 208, 209, 210, 211, 212, 213, 214, 215, 216, 217, 218, 219, 220, 221, 222, 223, 224, 225, 226, 270, 271, 273, 274, 275, 276, 277, 278, 279, 280, 281, 282, 283, 284, 285, 286, 393, 394, 400, 401, 408, 409, 426, 428, 504, 505, 506, 507, 508]</t>
  </si>
  <si>
    <t xml:space="preserve">F5RXT9|F5RXT9_9ENTR ImcF domain protein OS=Enterobacter hormaechei ATCC 49162 </t>
  </si>
  <si>
    <t>([0.059222, 0.092881, 0.144935, 0.17593, 0.21291, 0.122885, 0.076542, 0.076542, 0.049374, 0.038858, 0.027463, 0.021816, 0.01204, 0.011342, 0.007177, 0.007259, 0.006039, 0.007877, 0.006894, 0.005503, 0.005623, 0.003821, 0.003366, 0.002529, 0.001808, 0.001786, 0.002529, 0.003701, 0.004161, 0.004135, 0.004577, 0.005992, 0.006245, 0.009483, 0.017447, 0.028695, 0.059222, 0.111485, 0.142424, 0.209395, 0.164327, 0.092881, 0.10481, 0.076542, 0.064632, 0.098513, 0.098513, 0.100716, 0.05306, 0.027463, 0.049374, 0.06184, 0.038858, 0.066181, 0.032677, 0.017447, 0.01078, 0.01078, 0.008075, 0.006194, 0.004577, 0.004611, 0.005623, 0.006701, 0.007259, 0.010131, 0.012491, 0.010672, 0.010672, 0.015344, 0.026892, 0.030611, 0.015694, 0.024826, 0.0198, 0.020522, 0.023963, 0.045352, 0.048328, 0.081712, 0.127496, 0.203355, 0.30533, 0.346032, 0.394753, 0.468512, 0.472492, 0.458154, 0.494003, 0.494003, 0.509769, 0.51388, 0.509769, 0.675549, 0.703578, 0.653063, 0.771762, 0.876521, 0.84206, 0.754692, 0.657645, 0.608892, 0.517562, 0.521092, 0.509769, 0.394753, 0.390993, 0.356642, 0.359901, 0.268042, 0.268042, 0.25031, 0.239899, 0.142424, 0.137348, 0.060549, 0.056825, 0.030003, 0.024393, 0.028695, 0.044297, 0.073402, 0.088832, 0.081712, 0.045352, 0.026892, 0.028695, 0.030611, 0.038042, 0.03976, 0.076542, 0.066181, 0.056825, 0.033407, 0.064632, 0.069024, 0.078022, 0.088832, 0.096677, 0.102787, 0.109221, 0.11371, 0.066181, 0.035586, 0.036378, 0.067594, 0.11371, 0.191378, 0.182256, 0.18812, 0.129801, 0.076542, 0.05306, 0.037156, 0.066181, 0.06312, 0.060549, 0.06184, 0.078022, 0.129801, 0.132295, 0.15008, 0.15284, 0.222385, 0.332115, 0.414856, 0.324872, 0.332115, 0.298791, 0.222385, 0.21291, 0.275179, 0.275179, 0.352862, 0.433034, 0.433034, 0.42561, 0.461924, 0.461924, 0.497853, 0.5017, 0.401658, 0.281712, 0.268042, 0.209395, 0.132295, 0.155435, 0.239899, 0.232838, 0.17593, 0.264545, 0.18812, 0.194234, 0.30533, 0.311707, 0.222385, 0.219301, 0.232838, 0.200174, 0.288399, 0.194234, 0.185198, 0.271506, 0.271506, 0.284882, 0.349426, 0.339168, 0.301917, 0.301917, 0.216401, 0.216401, 0.206376, 0.203355, 0.194234, 0.144935, 0.170161, 0.191378, 0.109221, 0.060549, 0.030611, 0.030003, 0.030611, 0.022306, 0.021816, 0.036378, 0.035586, 0.019109, 0.032677, 0.034884, 0.033407, 0.06184, 0.102787, 0.122885, 0.203355, 0.21291, 0.216401, 0.132295, 0.191378, 0.275179, 0.356642, 0.359901, 0.387226, 0.394753, 0.450668, 0.42561, 0.4292, 0.440853, 0.570702, 0.59014, 0.505461, 0.408655, 0.394753, 0.41194, 0.295083, 0.295083, 0.209395, 0.209395, 0.196879, 0.222385, 0.225814, 0.158265, 0.25031, 0.194234, 0.281712, 0.291804, 0.25406, 0.25031, 0.247041, 0.173081, 0.144935, 0.200174, 0.301917, 0.318242, 0.30533, 0.387226, 0.390993, 0.36309, 0.30533, 0.298791, 0.257454, 0.196879, 0.278302, 0.288399, 0.311707, 0.219301, 0.216401, 0.291804, 0.295083, 0.291804, 0.26085, 0.291804, 0.284882, 0.179055, 0.144935, 0.15284, 0.155435, 0.088832, 0.11371, 0.209395, 0.200174, 0.132295, 0.200174, 0.139895, 0.132295, 0.134866, 0.21291, 0.206376, 0.139895, 0.134866, 0.079919, 0.132295, 0.132295, 0.081712, 0.118441, 0.071867, 0.067594, 0.037156, 0.079919, 0.100716, 0.088832, 0.158265, 0.232838, 0.21291, 0.284882, 0.295083, 0.264545, 0.271506, 0.247041, 0.324872, 0.346032, 0.339168, 0.342579, 0.339168, 0.433034, 0.468512, 0.604312, 0.570702, 0.570702, 0.538167, 0.472492, 0.494003, 0.458154, 0.468512, 0.384043, 0.390993, 0.387226, 0.318242, 0.243554, 0.281712, 0.278302, 0.200174, 0.298791, 0.295083, 0.225814, 0.219301, 0.222385, 0.216401, 0.239899, 0.26085, 0.257454, 0.301917, 0.30533, 0.225814, 0.236433, 0.339168, 0.30533, 0.216401, 0.281712, 0.239899, 0.200174, 0.122885, 0.139895, 0.118441, 0.122885, 0.10481, 0.10481, 0.067594, 0.034068, 0.034884, 0.05306, 0.051831, 0.0704, 0.032677, 0.036378, 0.032677, 0.017447, 0.017797, 0.020165, 0.024826, 0.048328, 0.056825, 0.100716, 0.074921, 0.060549, 0.056825, 0.0704, 0.060549, 0.098513, 0.185198, 0.161087, 0.167087, 0.144935, 0.090864, 0.10481, 0.182256, 0.18812, 0.324872, 0.349426, 0.352862, 0.335645, 0.349426, 0.257454, 0.26085, 0.271506, 0.339168, 0.31487, 0.298791, 0.328603, 0.321458, 0.232838, 0.26085, 0.268042, 0.308712, 0.359901, 0.422041, 0.408655, 0.321458, 0.209395, 0.219301, 0.18812, 0.120615, 0.120615, 0.206376, 0.196879, 0.271506, 0.301917, 0.225814, 0.209395, 0.216401, 0.21291, 0.18812, 0.18812, 0.11371, 0.11371, 0.134866, 0.142424, 0.15008, 0.232838, 0.225814, 0.147574, 0.247041, 0.30533, 0.247041, 0.158265, 0.185198, 0.106997, 0.047319, 0.090864, 0.109221, 0.086953, 0.094817, 0.185198, 0.182256, 0.182256, 0.10481, 0.102787, 0.10481, 0.094817, 0.073402, 0.132295, 0.219301, 0.185198, 0.139895, 0.179055, 0.268042, 0.236433, 0.26085, 0.356642, 0.324872, 0.308712, 0.311707, 0.311707, 0.295083, 0.271506, 0.387226, 0.497853, 0.497853, 0.497853, 0.51388, 0.545602, 0.534167, 0.521092, 0.505461, 0.575842, 0.59508, 0.626927, 0.626927, 0.622677, 0.648219, 0.699094, 0.699094, 0.73685, 0.680603, 0.538167, 0.483068, 0.40511, 0.349426, 0.349426, 0.332115, 0.359901, 0.374039, 0.370445, 0.335645, 0.387226, 0.414856, 0.377384, 0.239899, 0.155435, 0.21291, 0.21291, 0.203355, 0.243554, 0.239899, 0.239899, 0.291804, 0.377384, 0.450668, 0.497853, 0.497853, 0.418646, 0.387226, 0.291804, 0.288399, 0.318242, 0.308712, 0.229226, 0.161087, 0.268042, 0.352862, 0.301917, 0.288399, 0.321458, 0.374039, 0.301917, 0.229226, 0.268042, 0.167087, 0.083462, 0.049374, 0.050641, 0.090864, 0.054297, 0.111485, 0.098513, 0.102787, 0.098513, 0.158265, 0.164327, 0.155435, 0.102787, 0.161087, 0.191378, 0.170161, 0.142424, 0.216401, 0.236433, 0.203355, 0.298791, 0.398279, 0.480142, 0.472492, 0.468512, 0.486429, 0.377384, 0.328603, 0.328603, 0.342579, 0.257454, 0.352862, 0.352862, 0.4292, 0.440853, 0.380708, 0.384043, 0.40511, 0.398279, 0.394753, 0.359901, 0.377384, 0.377384, 0.342579, 0.264545, 0.25031, 0.30533, 0.311707, 0.384043, 0.366687, 0.370445, 0.342579, 0.311707, 0.324872, 0.264545, 0.25406, 0.196879, 0.196879, 0.209395, 0.17593, 0.25031, 0.346032, 0.335645, 0.324872, 0.374039, 0.4292, 0.42561, 0.42561, 0.408655, 0.308712, 0.31487, 0.30533, 0.42561, 0.465241, 0.390993, 0.390993, 0.42561, 0.51388, 0.465241, 0.346032, 0.384043, 0.374039, 0.377384, 0.349426, 0.247041, 0.25031, 0.281712, 0.291804, 0.209395, 0.298791, 0.408655, 0.380708, 0.295083, 0.298791, 0.278302, 0.318242, 0.356642, 0.332115, 0.324872, 0.352862, 0.458154, 0.468512, 0.490133, 0.398279, 0.436924, 0.444081, 0.366687, 0.284882, 0.278302, 0.374039, 0.36309, 0.359901, 0.380708, 0.444081, 0.36309, 0.366687, 0.390993, 0.42561, 0.335645, 0.339168, 0.380708, 0.398279, 0.36309, 0.275179, 0.349426, 0.31487, 0.408655, 0.390993, 0.476583, 0.490133, 0.476583, 0.394753, 0.291804, 0.301917, 0.335645, 0.298791, 0.275179, 0.281712, 0.268042, 0.25406, 0.185198, 0.15284, 0.081712, 0.059222, 0.100716, 0.102787, 0.074921, 0.083462, 0.085092, 0.088832, 0.10481, 0.090864, 0.155435, 0.25406, 0.17593, 0.147574, 0.247041, 0.21291, 0.21291, 0.222385, 0.328603, 0.324872, 0.324872, 0.346032, 0.390993, 0.377384, 0.387226, 0.401658, 0.387226, 0.472492, 0.458154, 0.458154, 0.40511, 0.311707, 0.278302, 0.281712, 0.278302, 0.278302, 0.335645, 0.26085, 0.225814, 0.132295, 0.203355, 0.203355, 0.291804, 0.321458, 0.324872, 0.324872, 0.384043, 0.384043, 0.390993, 0.394753, 0.281712, 0.356642, 0.450668, 0.476583, 0.468512, 0.41194, 0.398279, 0.394753, 0.444081, 0.465241, 0.59508, 0.490133, 0.42561, 0.414856, 0.414856, 0.418646, 0.422041, 0.422041, 0.465241, 0.414856, 0.328603, 0.418646, 0.4292, 0.414856, 0.390993, 0.472492, 0.56648, 0.622677, 0.63748, 0.671169, 0.728858, 0.604312, 0.724957, 0.81615, 0.81615, 0.694846, 0.690604, 0.720929, 0.622677, 0.476583, 0.509769, 0.521092, 0.468512, 0.465241, 0.461924, 0.505461, 0.5017, 0.505461, 0.461924, 0.465241, 0.380708, 0.308712, 0.387226, 0.346032, 0.342579, 0.356642, 0.458154, 0.380708, 0.339168, 0.342579, 0.4292, 0.4292, 0.414856, 0.370445, 0.370445, 0.374039, 0.281712, 0.288399, 0.284882, 0.225814, 0.216401, 0.219301, 0.25406, 0.182256, 0.21291, 0.206376, 0.144935, 0.129801, 0.185198, 0.164327, 0.229226, 0.236433, 0.271506, 0.370445, 0.465241, 0.433034, 0.401658, 0.494003, 0.494003, 0.414856, 0.454136, 0.461924, 0.549308, 0.483068, 0.454136, 0.458154, 0.450668, 0.509769, 0.534167, 0.468512, 0.509769, 0.433034, 0.422041, 0.398279, 0.390993, 0.380708, 0.422041, 0.36309, 0.356642, 0.352862, 0.352862, 0.295083, 0.264545, 0.236433, 0.291804, 0.31487, 0.311707, 0.324872, 0.346032, 0.25406, 0.311707, 0.30533, 0.278302, 0.281712, 0.264545, 0.264545, 0.222385, 0.125101, 0.147574, 0.15008, 0.182256, 0.17593, 0.25406, 0.284882, 0.281712, 0.18812, 0.278302, 0.275179, 0.196879, 0.118441, 0.200174, 0.236433, 0.225814, 0.301917, 0.275179, 0.271506, 0.18812, 0.232838, 0.349426, 0.408655, 0.298791, 0.257454, 0.335645, 0.324872, 0.25406, 0.216401, 0.288399, 0.284882, 0.18812, 0.25031, 0.335645, 0.301917, 0.167087, 0.182256, 0.21291, 0.232838, 0.144935, 0.25031, 0.142424, 0.116183, 0.079919, 0.137348, 0.137348, 0.137348, 0.15284, 0.206376, 0.264545, 0.209395, 0.232838, 0.298791, 0.21291, 0.185198, 0.225814, 0.225814, 0.15284, 0.147574, 0.144935, 0.25406, 0.21291, 0.321458, 0.342579, 0.324872, 0.346032, 0.349426, 0.247041, 0.155435, 0.164327, 0.170161, 0.264545, 0.15284, 0.185198, 0.271506, 0.229226, 0.142424, 0.232838, 0.298791, 0.318242, 0.324872, 0.30533, 0.321458, 0.219301, 0.164327, 0.275179, 0.271506, 0.271506, 0.311707, 0.40511, 0.394753, 0.401658, 0.387226, 0.387226, 0.394753, 0.275179, 0.349426, 0.468512, 0.447574, 0.339168, 0.236433, 0.225814, 0.209395, 0.134866, 0.225814, 0.301917, 0.18812, 0.173081, 0.185198, 0.167087, 0.15008, 0.164327, 0.100716, 0.059222, 0.050641, 0.048328, 0.102787, 0.098513, 0.078022, 0.096677, 0.182256, 0.185198, 0.185198, 0.118441, 0.194234, 0.116183, 0.116183, 0.161087, 0.161087, 0.182256, 0.200174, 0.236433, 0.236433, 0.257454, 0.275179, 0.394753, 0.394753, 0.394753, 0.301917, 0.31487, 0.216401, 0.219301, 0.30533, 0.318242, 0.42561, 0.328603, 0.408655, 0.30533, 0.222385, 0.239899, 0.216401, 0.194234, 0.144935, 0.144935, 0.118441, 0.17593, 0.158265, 0.083462, 0.076542, 0.0704, 0.086953, 0.144935, 0.147574, 0.144935, 0.078022, 0.078022, 0.155435, 0.164327, 0.25406, 0.324872, 0.229226, 0.225814, 0.21291, 0.243554, 0.236433, 0.271506, 0.275179, 0.25406, 0.366687, 0.346032, 0.440853, 0.318242, 0.209395, 0.203355, 0.21291, 0.21291, 0.21291, 0.185198, 0.182256, 0.10481, 0.134866, 0.116183, 0.067594, 0.120615, 0.064632, 0.036378, 0.059222, 0.06312, 0.0704, 0.066181, 0.074921, 0.086953, 0.15008, 0.167087, 0.173081, 0.155435, 0.239899, 0.257454, 0.161087, 0.127496, 0.17593, 0.167087, 0.170161, 0.25031, 0.229226, 0.366687, 0.465241, 0.458154, 0.4292, 0.436924, 0.359901, 0.377384, 0.257454, 0.18812, 0.191378, 0.173081, 0.17593, 0.18812, 0.116183, 0.200174, 0.232838, 0.278302, 0.31487, 0.339168, 0.311707, 0.257454, 0.15008, 0.122885, 0.071867, 0.071867, 0.071867, 0.06184, 0.059222, 0.064632, 0.116183, 0.185198, 0.203355, 0.139895, 0.0704, 0.111485, 0.074921, 0.081712, 0.076542, 0.05306, 0.076542, 0.069024, 0.096677, 0.170161, 0.170161, 0.17593, 0.144935, 0.144935, 0.25031, 0.25031, 0.356642, 0.335645, 0.321458, 0.31487, 0.352862, 0.468512, 0.480142, 0.454136, 0.465241, 0.458154, 0.468512, 0.483068, 0.521092, 0.541878, 0.494003, 0.51388, 0.657645, 0.73685, 0.724957], '')</t>
  </si>
  <si>
    <t>[90, 91, 92, 93, 94, 95, 96, 97, 98, 99, 100, 101, 102, 103, 104, 180, 247, 248, 249, 335, 336, 337, 338, 488, 489, 490, 491, 492, 493, 494, 495, 496, 497, 498, 499, 500, 501, 502, 503, 624, 749, 765, 766, 767, 768, 769, 770, 771, 772, 773, 774, 775, 776, 777, 779, 780, 784, 785, 786, 831, 836, 837, 839, 1142, 1143, 1145, 1146, 1147, 1148]</t>
  </si>
  <si>
    <t xml:space="preserve">F5RXU0|F5RXU0_9ENTR Type VII secretion protein EccE OS=Enterobacter hormaechei ATCC 49162 </t>
  </si>
  <si>
    <t>([0.21291, 0.088832, 0.144935, 0.173081, 0.232838, 0.167087, 0.219301, 0.275179, 0.301917, 0.332115, 0.342579, 0.394753, 0.264545, 0.26085, 0.196879, 0.229226, 0.137348, 0.111485, 0.102787, 0.067594, 0.033407, 0.030003, 0.034884, 0.029376, 0.0198, 0.010926, 0.010131, 0.008002, 0.007315, 0.00543, 0.003727, 0.003821, 0.003821, 0.00389, 0.004315, 0.005378, 0.006795, 0.009483, 0.010372, 0.006894, 0.005734, 0.005872, 0.005503, 0.006701, 0.005249, 0.006619, 0.009401, 0.016257, 0.014783, 0.01078, 0.01227, 0.013265, 0.009015, 0.006701, 0.00962, 0.008895, 0.008804, 0.005932, 0.005932, 0.005318, 0.005503, 0.005799, 0.005503, 0.007259, 0.005932, 0.008002, 0.008075, 0.006567, 0.006142, 0.006988, 0.009096, 0.011669, 0.011342, 0.018415, 0.030003, 0.030003, 0.06184, 0.066181, 0.127496, 0.069024, 0.049374, 0.054297, 0.094817, 0.185198, 0.194234, 0.284882, 0.275179, 0.236433, 0.291804, 0.284882, 0.284882, 0.179055, 0.18812, 0.209395, 0.122885, 0.134866, 0.078022, 0.085092, 0.037156, 0.021816, 0.044297, 0.066181, 0.11371, 0.120615, 0.120615, 0.122885, 0.125101, 0.129801, 0.147574, 0.144935, 0.096677, 0.096677, 0.109221, 0.11371, 0.15008, 0.147574, 0.147574, 0.239899, 0.225814, 0.335645, 0.335645, 0.236433, 0.179055, 0.179055, 0.179055, 0.164327, 0.161087, 0.090864, 0.086953, 0.092881, 0.10481, 0.158265, 0.18812, 0.26085, 0.236433, 0.182256, 0.275179, 0.25406, 0.155435, 0.167087, 0.179055, 0.284882, 0.40511, 0.505461, 0.525368, 0.529623, 0.570702, 0.575842, 0.59508, 0.509769, 0.433034, 0.414856, 0.408655, 0.311707, 0.225814, 0.232838, 0.342579, 0.257454, 0.185198, 0.247041, 0.25406, 0.164327, 0.179055, 0.106997, 0.106997, 0.102787, 0.050641, 0.051831, 0.05306, 0.102787, 0.129801, 0.182256, 0.118441, 0.106997, 0.125101, 0.125101, 0.078022, 0.078022, 0.078022, 0.129801, 0.147574, 0.137348, 0.142424, 0.120615, 0.096677, 0.11371, 0.094817, 0.118441, 0.094817, 0.096677, 0.049374, 0.032017, 0.034068, 0.067594, 0.067594, 0.055536, 0.102787, 0.182256, 0.164327, 0.25406, 0.170161, 0.179055, 0.134866, 0.182256, 0.127496, 0.232838, 0.127496, 0.100716, 0.161087, 0.164327, 0.158265, 0.247041, 0.374039, 0.366687, 0.281712, 0.239899, 0.332115, 0.328603, 0.219301, 0.147574, 0.158265, 0.158265, 0.144935, 0.120615, 0.134866, 0.206376, 0.206376, 0.232838, 0.271506, 0.179055, 0.118441, 0.06312, 0.040537, 0.034068, 0.020165, 0.031287, 0.026338, 0.030611, 0.036378, 0.042364, 0.060549, 0.054297, 0.102787, 0.11371, 0.194234, 0.173081, 0.17593, 0.137348, 0.164327, 0.134866, 0.173081, 0.167087, 0.170161, 0.15008, 0.15008, 0.236433, 0.222385, 0.229226, 0.219301, 0.200174, 0.288399, 0.284882, 0.203355, 0.21291, 0.232838, 0.147574, 0.15008, 0.081712, 0.058088, 0.0704, 0.106997, 0.15008, 0.243554, 0.301917, 0.390993, 0.422041, 0.440853, 0.447574, 0.570702, 0.465241, 0.450668, 0.450668, 0.483068, 0.534167, 0.5017, 0.4292, 0.490133, 0.490133, 0.490133, 0.608892, 0.525368, 0.56648, 0.440853, 0.418646, 0.450668, 0.465241, 0.342579, 0.247041, 0.247041, 0.232838, 0.236433, 0.164327, 0.094817, 0.078022, 0.100716, 0.06312, 0.083462, 0.098513, 0.132295, 0.21291, 0.206376, 0.243554, 0.232838, 0.25031, 0.191378, 0.196879, 0.134866, 0.219301, 0.291804, 0.264545, 0.26085, 0.374039, 0.4292, 0.529623, 0.562014, 0.486429, 0.545602, 0.562014, 0.585406, 0.553315, 0.472492, 0.377384, 0.40511, 0.30533, 0.390993, 0.422041, 0.41194, 0.447574, 0.436924, 0.42561, 0.4292, 0.42561, 0.366687, 0.370445, 0.332115, 0.366687, 0.349426, 0.301917, 0.257454, 0.161087, 0.142424, 0.173081, 0.229226, 0.236433, 0.335645, 0.232838, 0.275179, 0.275179, 0.318242, 0.324872, 0.339168, 0.36309, 0.390993, 0.4292, 0.418646, 0.36309, 0.25031, 0.26085, 0.339168, 0.384043, 0.483068, 0.51388, 0.541878, 0.585406, 0.505461, 0.408655, 0.418646, 0.41194, 0.418646, 0.324872, 0.239899, 0.232838, 0.264545, 0.158265, 0.129801, 0.15284, 0.225814, 0.31487, 0.40511, 0.366687, 0.366687, 0.387226, 0.36309, 0.346032, 0.311707, 0.356642, 0.42561, 0.509769, 0.486429, 0.458154, 0.585406, 0.76285], '')</t>
  </si>
  <si>
    <t>[143, 144, 145, 146, 147, 148, 149, 278, 283, 284, 289, 290, 291, 323, 324, 326, 327, 328, 329, 371, 372, 373, 374, 397, 400, 401]</t>
  </si>
  <si>
    <t xml:space="preserve">F5RXU1|F5RXU1_9ENTR LysM domain protein OS=Enterobacter hormaechei ATCC 49162 </t>
  </si>
  <si>
    <t>([0.073402, 0.111485, 0.147574, 0.18812, 0.15008, 0.196879, 0.132295, 0.170161, 0.164327, 0.18812, 0.216401, 0.25406, 0.257454, 0.36309, 0.349426, 0.278302, 0.30533, 0.232838, 0.31487, 0.301917, 0.346032, 0.271506, 0.264545, 0.179055, 0.185198, 0.15008, 0.15008, 0.243554, 0.257454, 0.288399, 0.30533, 0.219301, 0.15284, 0.127496, 0.076542, 0.139895, 0.21291, 0.185198, 0.257454, 0.268042, 0.281712, 0.308712, 0.380708, 0.390993, 0.401658, 0.390993, 0.461924, 0.447574, 0.436924, 0.349426, 0.271506, 0.271506, 0.374039, 0.450668, 0.480142, 0.585406, 0.553315, 0.433034, 0.408655, 0.335645, 0.229226, 0.216401, 0.216401, 0.15008, 0.15284, 0.15284, 0.15284, 0.18812, 0.196879, 0.206376, 0.26085, 0.281712, 0.239899, 0.15008, 0.102787, 0.102787, 0.098513, 0.094817, 0.10481, 0.139895, 0.209395, 0.31487, 0.321458, 0.247041, 0.318242, 0.321458, 0.36309, 0.332115, 0.247041, 0.25031, 0.161087, 0.142424, 0.219301, 0.26085, 0.328603, 0.374039, 0.374039, 0.380708, 0.390993, 0.505461, 0.450668, 0.414856, 0.321458, 0.288399, 0.377384, 0.284882, 0.200174, 0.229226, 0.26085, 0.346032, 0.332115, 0.41194, 0.384043, 0.352862, 0.335645, 0.349426, 0.370445, 0.366687, 0.278302, 0.268042, 0.25031, 0.232838, 0.271506, 0.295083, 0.335645, 0.339168, 0.339168, 0.42561, 0.422041, 0.370445, 0.298791, 0.271506, 0.247041, 0.225814, 0.225814, 0.225814, 0.21291, 0.229226, 0.232838, 0.308712, 0.236433, 0.222385, 0.321458, 0.308712, 0.366687, 0.370445, 0.349426, 0.359901, 0.295083, 0.222385, 0.225814, 0.284882, 0.324872, 0.298791, 0.377384, 0.324872, 0.324872, 0.339168, 0.324872, 0.324872, 0.332115, 0.433034, 0.384043, 0.328603, 0.342579, 0.284882, 0.298791, 0.206376, 0.284882, 0.284882, 0.36309, 0.349426, 0.346032, 0.328603, 0.387226, 0.387226, 0.366687, 0.387226, 0.291804, 0.284882, 0.291804, 0.295083, 0.243554, 0.222385, 0.25031, 0.232838, 0.219301, 0.18812, 0.284882, 0.219301, 0.203355, 0.21291, 0.284882, 0.298791, 0.311707, 0.308712, 0.278302, 0.328603, 0.239899, 0.25406, 0.191378, 0.185198, 0.118441, 0.137348, 0.21291, 0.209395, 0.191378, 0.26085, 0.26085, 0.271506, 0.349426, 0.349426, 0.284882, 0.209395, 0.196879, 0.164327, 0.122885, 0.125101, 0.147574, 0.219301, 0.308712, 0.380708, 0.380708, 0.472492, 0.398279, 0.31487, 0.247041, 0.271506, 0.281712, 0.298791, 0.194234, 0.18812, 0.268042, 0.229226, 0.30533, 0.281712, 0.298791, 0.356642, 0.31487, 0.281712, 0.288399, 0.288399, 0.31487, 0.31487, 0.247041, 0.346032, 0.42561, 0.517562, 0.509769, 0.497853, 0.486429, 0.613573, 0.608892, 0.63748, 0.661982, 0.685117, 0.618285, 0.534167, 0.468512, 0.51388, 0.538167, 0.521092, 0.51388, 0.483068, 0.414856, 0.468512, 0.433034, 0.352862, 0.308712, 0.332115, 0.342579, 0.268042, 0.25031, 0.257454, 0.225814, 0.30533, 0.298791, 0.387226, 0.387226, 0.418646, 0.444081, 0.461924, 0.476583, 0.480142, 0.408655, 0.480142, 0.494003, 0.444081, 0.521092, 0.549308, 0.450668, 0.349426, 0.454136, 0.461924, 0.472492, 0.486429, 0.414856, 0.408655, 0.318242, 0.324872, 0.352862, 0.359901, 0.359901, 0.349426, 0.332115, 0.40511, 0.436924, 0.42561, 0.42561, 0.359901, 0.295083, 0.31487, 0.401658, 0.401658, 0.40511, 0.408655, 0.398279, 0.401658, 0.377384, 0.447574, 0.440853, 0.418646, 0.394753, 0.394753, 0.40511, 0.408655, 0.414856, 0.387226, 0.335645, 0.401658, 0.486429, 0.490133, 0.529623, 0.538167, 0.521092, 0.534167, 0.534167, 0.454136, 0.525368, 0.56648, 0.608892, 0.720929, 0.741537, 0.685117, 0.56648, 0.476583, 0.476583, 0.486429, 0.483068, 0.465241, 0.36309, 0.278302, 0.342579, 0.36309, 0.288399, 0.275179, 0.278302, 0.275179, 0.339168, 0.335645, 0.301917, 0.271506, 0.268042, 0.298791, 0.31487, 0.384043, 0.447574, 0.444081, 0.440853, 0.436924, 0.525368, 0.604312, 0.608892, 0.59917, 0.63748, 0.754692, 0.759478, 0.733139, 0.648219, 0.648219, 0.648219, 0.671169, 0.712013, 0.622677, 0.59917, 0.575842, 0.59508, 0.59508, 0.59014, 0.486429, 0.418646, 0.422041, 0.444081, 0.458154, 0.465241, 0.433034, 0.408655, 0.414856, 0.41194, 0.483068, 0.5017, 0.538167, 0.461924, 0.408655, 0.387226, 0.30533, 0.398279, 0.390993, 0.408655, 0.42561, 0.505461, 0.618285, 0.557691, 0.59917, 0.553315, 0.521092, 0.494003, 0.42561, 0.387226, 0.318242, 0.311707, 0.311707, 0.232838, 0.232838, 0.278302, 0.257454, 0.335645, 0.311707, 0.308712, 0.295083, 0.298791, 0.291804, 0.291804, 0.243554, 0.219301, 0.31487, 0.356642, 0.298791, 0.377384, 0.394753, 0.398279, 0.356642, 0.339168, 0.390993, 0.454136, 0.41194, 0.5017, 0.422041, 0.422041, 0.414856, 0.414856, 0.370445, 0.288399, 0.196879, 0.243554, 0.236433, 0.144935, 0.118441, 0.194234, 0.122885, 0.083462, 0.085092, 0.100716, 0.111485, 0.098513, 0.102787, 0.071867, 0.076542, 0.0704, 0.069024, 0.069024, 0.067594, 0.042364, 0.074921, 0.116183, 0.129801, 0.129801, 0.216401, 0.15008, 0.161087, 0.185198, 0.17593, 0.243554, 0.243554, 0.225814, 0.247041, 0.155435, 0.179055, 0.18812, 0.196879, 0.194234, 0.209395, 0.232838, 0.275179, 0.191378, 0.194234, 0.170161, 0.118441, 0.083462, 0.111485, 0.049374, 0.073402, 0.120615, 0.069024, 0.043307, 0.048328, 0.048328, 0.088832, 0.127496, 0.127496, 0.102787, 0.106997, 0.098513, 0.092881, 0.125101, 0.191378, 0.144935, 0.170161, 0.142424, 0.137348, 0.120615, 0.203355, 0.18812, 0.18812, 0.268042, 0.356642, 0.335645, 0.346032, 0.278302, 0.271506, 0.25406, 0.291804, 0.288399, 0.288399, 0.288399, 0.30533, 0.301917, 0.352862, 0.349426, 0.454136, 0.42561, 0.505461, 0.505461, 0.509769, 0.509769, 0.436924, 0.414856, 0.346032, 0.335645, 0.36309, 0.284882, 0.284882, 0.352862, 0.356642, 0.349426, 0.36309, 0.349426, 0.349426, 0.36309, 0.268042, 0.26085, 0.298791, 0.298791, 0.247041, 0.26085, 0.25406, 0.318242, 0.295083, 0.380708, 0.387226, 0.458154, 0.483068, 0.408655, 0.422041, 0.414856, 0.321458, 0.222385, 0.216401, 0.15008, 0.094817, 0.11371, 0.139895, 0.132295, 0.11371, 0.100716, 0.090864, 0.10481, 0.0704, 0.086953, 0.078022, 0.074921, 0.040537, 0.056825, 0.066181, 0.067594, 0.045352, 0.102787, 0.106997, 0.083462, 0.134866, 0.15284, 0.219301, 0.200174, 0.203355, 0.243554, 0.308712, 0.328603, 0.25406, 0.236433, 0.229226, 0.147574, 0.158265, 0.222385, 0.236433, 0.291804, 0.268042, 0.332115, 0.278302, 0.356642, 0.414856, 0.422041, 0.472492, 0.465241, 0.458154, 0.525368, 0.494003, 0.494003, 0.461924, 0.525368, 0.671169, 0.666105, 0.827927, 0.819762, 0.823549, 0.798249], '')</t>
  </si>
  <si>
    <t>[55, 56, 99, 247, 248, 251, 252, 253, 254, 255, 256, 257, 259, 260, 261, 262, 288, 289, 332, 333, 334, 335, 336, 338, 339, 340, 341, 342, 343, 344, 370, 371, 372, 373, 374, 375, 376, 377, 378, 379, 380, 381, 382, 383, 384, 385, 386, 387, 388, 400, 401, 410, 411, 412, 413, 414, 415, 446, 541, 542, 543, 544, 624, 628, 629, 630, 631, 632, 633, 634]</t>
  </si>
  <si>
    <t xml:space="preserve">F5RXU2|F5RXU2_9ENTR DUF4431 domain-containing protein OS=Enterobacter hormaechei ATCC 49162 </t>
  </si>
  <si>
    <t>([0.010926, 0.008075, 0.009187, 0.007259, 0.006245, 0.005992, 0.005223, 0.006421, 0.00515, 0.006194, 0.005992, 0.007031, 0.008624, 0.008525, 0.009096, 0.009096, 0.010509, 0.011669, 0.018415, 0.018787, 0.036378, 0.020165, 0.023963, 0.017138, 0.028695, 0.049374, 0.049374, 0.048328, 0.048328, 0.11371, 0.127496, 0.116183, 0.051831, 0.035586, 0.033407, 0.06312, 0.129801, 0.139895, 0.064632, 0.064632, 0.067594, 0.06312, 0.118441, 0.179055, 0.268042, 0.278302, 0.298791, 0.36309, 0.374039, 0.288399, 0.182256, 0.092881, 0.088832, 0.106997, 0.173081, 0.109221, 0.096677, 0.079919, 0.086953, 0.096677, 0.098513, 0.055536, 0.034068, 0.019401, 0.018787, 0.016021, 0.016257, 0.015344, 0.016826, 0.028695, 0.056825, 0.096677, 0.094817, 0.167087, 0.247041, 0.26085, 0.281712, 0.281712, 0.196879, 0.10481, 0.100716, 0.100716, 0.15008, 0.225814, 0.328603, 0.225814, 0.26085, 0.158265, 0.15284, 0.139895, 0.132295, 0.0704, 0.041405, 0.088832, 0.083462, 0.083462, 0.050641, 0.064632, 0.03976, 0.074921, 0.127496, 0.219301, 0.164327, 0.134866, 0.074921, 0.059222, 0.071867, 0.074921, 0.132295, 0.079919, 0.079919, 0.064632, 0.11371, 0.182256, 0.122885, 0.076542, 0.046336, 0.0704, 0.092881, 0.079919, 0.074921, 0.037156, 0.034068, 0.055536, 0.073402, 0.122885, 0.142424, 0.127496, 0.122885, 0.122885, 0.155435, 0.158265, 0.118441, 0.125101, 0.074921, 0.071867, 0.116183, 0.17593, 0.132295, 0.073402, 0.147574, 0.144935, 0.222385, 0.200174, 0.164327, 0.134866, 0.111485, 0.086953, 0.137348, 0.106997, 0.079919, 0.088832], '')</t>
  </si>
  <si>
    <t xml:space="preserve">F5RXU3|F5RXU3_9ENTR Type VI secretion system Vgr family protein OS=Enterobacter hormaechei ATCC 49162 </t>
  </si>
  <si>
    <t>([0.529623, 0.549308, 0.575842, 0.604312, 0.486429, 0.398279, 0.418646, 0.36309, 0.380708, 0.41194, 0.359901, 0.40511, 0.380708, 0.366687, 0.275179, 0.25406, 0.164327, 0.167087, 0.142424, 0.139895, 0.155435, 0.155435, 0.167087, 0.179055, 0.15284, 0.15284, 0.222385, 0.225814, 0.324872, 0.219301, 0.209395, 0.191378, 0.185198, 0.137348, 0.147574, 0.127496, 0.125101, 0.17593, 0.25406, 0.291804, 0.40511, 0.359901, 0.271506, 0.257454, 0.239899, 0.284882, 0.324872, 0.291804, 0.209395, 0.15008, 0.247041, 0.219301, 0.278302, 0.278302, 0.284882, 0.271506, 0.298791, 0.30533, 0.275179, 0.301917, 0.225814, 0.229226, 0.271506, 0.359901, 0.275179, 0.278302, 0.179055, 0.209395, 0.161087, 0.247041, 0.291804, 0.324872, 0.284882, 0.311707, 0.243554, 0.236433, 0.243554, 0.324872, 0.247041, 0.209395, 0.182256, 0.247041, 0.137348, 0.142424, 0.139895, 0.142424, 0.142424, 0.222385, 0.222385, 0.30533, 0.30533, 0.308712, 0.281712, 0.346032, 0.257454, 0.328603, 0.346032, 0.339168, 0.25031, 0.332115, 0.436924, 0.4292, 0.339168, 0.422041, 0.321458, 0.236433, 0.318242, 0.31487, 0.308712, 0.308712, 0.318242, 0.321458, 0.278302, 0.194234, 0.125101, 0.203355, 0.21291, 0.247041, 0.243554, 0.26085, 0.278302, 0.25031, 0.17593, 0.194234, 0.236433, 0.31487, 0.321458, 0.243554, 0.247041, 0.264545, 0.264545, 0.257454, 0.247041, 0.243554, 0.324872, 0.41194, 0.41194, 0.41194, 0.346032, 0.271506, 0.232838, 0.203355, 0.132295, 0.200174, 0.26085, 0.219301, 0.15284, 0.257454, 0.332115, 0.332115, 0.328603, 0.335645, 0.271506, 0.232838, 0.275179, 0.203355, 0.200174, 0.206376, 0.206376, 0.318242, 0.321458, 0.4292, 0.332115, 0.335645, 0.339168, 0.342579, 0.295083, 0.301917, 0.275179, 0.288399, 0.229226, 0.222385, 0.15008, 0.116183, 0.078022, 0.073402, 0.06312, 0.064632, 0.06184, 0.060549, 0.058088, 0.088832, 0.056825, 0.111485, 0.111485, 0.116183, 0.086953, 0.098513, 0.158265, 0.090864, 0.051831, 0.079919, 0.078022, 0.129801, 0.232838, 0.335645, 0.264545, 0.377384, 0.370445, 0.366687, 0.284882, 0.284882, 0.216401, 0.318242, 0.301917, 0.321458, 0.342579, 0.42561, 0.480142, 0.465241, 0.59508, 0.694846, 0.680603, 0.694846, 0.680603, 0.59014, 0.59917, 0.703578, 0.608892, 0.480142, 0.490133, 0.529623, 0.541878, 0.63748, 0.59014, 0.59014, 0.680603, 0.56648, 0.472492, 0.486429, 0.476583, 0.483068, 0.4292, 0.42561, 0.418646, 0.414856, 0.483068, 0.390993, 0.40511, 0.380708, 0.490133, 0.486429, 0.5017, 0.490133, 0.509769, 0.525368, 0.483068, 0.483068, 0.545602, 0.613573, 0.525368, 0.545602, 0.497853, 0.56648, 0.570702, 0.56648, 0.58069, 0.570702, 0.690604, 0.675549, 0.671169, 0.680603, 0.690604, 0.690604, 0.575842, 0.557691, 0.436924, 0.450668, 0.447574, 0.458154, 0.377384, 0.366687, 0.359901, 0.41194, 0.414856, 0.41194, 0.387226, 0.30533, 0.311707, 0.308712, 0.31487, 0.42561, 0.401658, 0.36309, 0.40511, 0.490133, 0.494003, 0.59014, 0.509769, 0.418646, 0.40511, 0.490133, 0.494003, 0.490133, 0.465241, 0.480142, 0.483068, 0.42561, 0.444081, 0.444081, 0.447574, 0.450668, 0.42561, 0.444081, 0.472492, 0.454136, 0.4292, 0.332115, 0.356642, 0.447574, 0.450668, 0.483068, 0.433034, 0.433034, 0.433034, 0.458154, 0.444081, 0.40511, 0.418646, 0.414856, 0.394753, 0.342579, 0.328603, 0.328603, 0.335645, 0.332115, 0.346032, 0.31487, 0.387226, 0.398279, 0.352862, 0.332115, 0.281712, 0.346032, 0.408655, 0.36309, 0.288399, 0.236433, 0.275179, 0.311707, 0.335645, 0.342579, 0.387226, 0.384043, 0.356642, 0.352862, 0.352862, 0.346032, 0.366687, 0.398279, 0.281712, 0.25406, 0.291804, 0.311707, 0.200174, 0.21291, 0.264545, 0.239899, 0.31487, 0.318242, 0.339168, 0.408655, 0.418646, 0.31487, 0.318242, 0.239899, 0.239899, 0.271506, 0.278302, 0.332115, 0.328603, 0.4292, 0.505461, 0.608892, 0.541878, 0.622677, 0.562014, 0.562014, 0.671169, 0.538167, 0.562014, 0.534167, 0.5017, 0.433034, 0.553315, 0.553315, 0.703578, 0.712013, 0.694846, 0.685117, 0.657645, 0.661982, 0.549308, 0.553315, 0.521092, 0.497853, 0.549308, 0.575842, 0.585406, 0.58069, 0.675549, 0.529623, 0.557691, 0.497853, 0.58069, 0.529623, 0.454136, 0.349426, 0.352862, 0.335645, 0.332115, 0.339168, 0.232838, 0.328603, 0.332115, 0.332115, 0.308712, 0.31487, 0.318242, 0.243554, 0.15284, 0.116183, 0.17593, 0.191378, 0.243554, 0.229226, 0.295083, 0.288399, 0.366687, 0.359901, 0.366687, 0.366687, 0.278302, 0.380708, 0.301917, 0.298791, 0.229226, 0.359901, 0.281712, 0.216401, 0.268042, 0.370445, 0.42561, 0.440853, 0.374039, 0.352862, 0.288399, 0.257454, 0.239899, 0.275179, 0.275179, 0.271506, 0.278302, 0.387226, 0.390993, 0.458154, 0.490133, 0.483068, 0.380708, 0.42561, 0.497853, 0.461924, 0.390993, 0.394753, 0.390993, 0.440853, 0.440853, 0.521092, 0.521092, 0.653063, 0.648219, 0.56648, 0.570702, 0.468512, 0.436924, 0.440853, 0.366687, 0.328603, 0.401658, 0.483068, 0.450668, 0.377384, 0.42561, 0.5017, 0.534167, 0.5017, 0.51388, 0.553315, 0.538167, 0.458154, 0.447574, 0.370445, 0.433034, 0.436924, 0.529623, 0.529623, 0.517562, 0.608892, 0.63748, 0.653063, 0.534167, 0.59508, 0.608892, 0.613573, 0.613573, 0.585406, 0.517562, 0.505461, 0.494003, 0.497853, 0.585406, 0.604312, 0.604312, 0.608892, 0.505461, 0.490133, 0.505461, 0.433034, 0.377384, 0.374039, 0.36309, 0.454136, 0.461924, 0.541878, 0.538167, 0.534167, 0.517562, 0.63748, 0.632174, 0.51388, 0.538167, 0.458154, 0.447574, 0.529623, 0.529623, 0.626927, 0.626927, 0.613573, 0.680603, 0.648219, 0.63748, 0.604312, 0.604312, 0.59917, 0.575842, 0.490133, 0.398279, 0.321458, 0.30533, 0.284882, 0.387226, 0.370445, 0.454136, 0.42561, 0.422041, 0.384043, 0.394753, 0.387226, 0.401658, 0.36309, 0.370445, 0.384043, 0.380708, 0.339168, 0.380708, 0.356642, 0.374039, 0.465241, 0.56648, 0.476583, 0.497853, 0.494003, 0.465241, 0.458154, 0.497853, 0.509769, 0.505461, 0.497853, 0.472492, 0.370445, 0.433034, 0.521092, 0.521092, 0.521092, 0.557691, 0.529623, 0.529623, 0.613573, 0.570702, 0.570702, 0.733139, 0.699094, 0.703578, 0.632174, 0.63748, 0.575842, 0.575842, 0.497853, 0.465241, 0.408655, 0.41194, 0.4292, 0.422041, 0.42561, 0.370445, 0.366687, 0.366687, 0.311707, 0.308712, 0.332115, 0.321458, 0.209395, 0.161087, 0.096677, 0.127496, 0.122885, 0.122885, 0.144935, 0.239899, 0.264545, 0.31487, 0.366687, 0.268042, 0.264545, 0.25031, 0.324872, 0.328603, 0.328603, 0.324872, 0.332115, 0.264545, 0.264545, 0.298791, 0.377384, 0.468512, 0.51388, 0.422041, 0.356642, 0.284882, 0.275179, 0.243554, 0.268042, 0.295083, 0.390993, 0.352862, 0.366687, 0.298791, 0.291804, 0.206376, 0.222385, 0.21291, 0.298791, 0.216401, 0.155435, 0.094817, 0.088832, 0.05306, 0.088832, 0.15008, 0.15008, 0.092881, 0.111485, 0.074921, 0.038858, 0.023534, 0.029376, 0.028107, 0.026338, 0.025762, 0.022306, 0.033407, 0.020876, 0.01227, 0.015694, 0.030003, 0.056825, 0.056825, 0.11371, 0.076542, 0.081712, 0.067594, 0.120615, 0.100716, 0.155435, 0.268042, 0.349426, 0.268042, 0.232838, 0.284882, 0.21291, 0.232838, 0.206376, 0.288399, 0.374039, 0.422041, 0.332115, 0.321458, 0.239899, 0.144935, 0.200174, 0.196879, 0.275179, 0.278302, 0.324872, 0.229226, 0.209395, 0.129801, 0.132295, 0.132295, 0.15008, 0.21291, 0.281712, 0.225814, 0.225814, 0.161087, 0.155435, 0.225814, 0.225814, 0.31487, 0.377384, 0.295083, 0.209395, 0.196879, 0.127496, 0.125101, 0.170161, 0.185198, 0.236433, 0.225814, 0.271506, 0.247041, 0.222385, 0.232838, 0.239899, 0.236433, 0.324872, 0.232838, 0.236433, 0.236433, 0.239899, 0.216401, 0.298791, 0.284882, 0.203355, 0.291804, 0.281712, 0.318242, 0.318242, 0.339168, 0.394753, 0.374039, 0.377384, 0.398279, 0.4292, 0.509769, 0.414856, 0.328603, 0.414856, 0.318242, 0.349426, 0.275179, 0.232838, 0.243554, 0.342579, 0.42561, 0.42561, 0.458154, 0.447574, 0.42561, 0.433034, 0.465241, 0.468512, 0.51388, 0.545602, 0.517562, 0.525368, 0.642678, 0.76285, 0.741537, 0.865454, 0.846163, 0.924947, 0.9657, 0.964893, 0.957673, 0.96342, 0.969315, 0.932927, 0.93079, 0.945666, 0.962114, 0.93079, 0.941505, 0.939629, 0.928747, 0.879233, 0.871313, 0.788093, 0.741537, 0.648219, 0.666105, 0.653063, 0.575842, 0.575842, 0.562014, 0.517562, 0.5017, 0.480142, 0.538167, 0.509769, 0.5017, 0.377384, 0.414856, 0.328603, 0.324872, 0.339168, 0.440853, 0.374039, 0.465241, 0.418646, 0.505461, 0.483068, 0.480142, 0.51388, 0.5017, 0.486429, 0.472492, 0.41194, 0.398279, 0.401658, 0.4292, 0.414856, 0.454136, 0.494003, 0.570702, 0.562014, 0.553315, 0.505461, 0.51388, 0.545602, 0.613573, 0.529623, 0.447574, 0.387226, 0.414856, 0.433034, 0.447574, 0.541878, 0.622677, 0.545602, 0.549308, 0.476583, 0.480142, 0.461924, 0.450668, 0.444081, 0.468512, 0.465241, 0.387226, 0.40511, 0.370445, 0.408655, 0.497853, 0.5017, 0.570702, 0.461924, 0.440853, 0.444081, 0.422041, 0.444081, 0.433034, 0.444081, 0.529623, 0.5017, 0.608892, 0.622677, 0.545602, 0.545602, 0.549308, 0.694846, 0.779859, 0.812494, 0.791621, 0.779859, 0.859585, 0.788093, 0.771762, 0.690604, 0.685117, 0.712013, 0.608892, 0.707965, 0.608892, 0.553315, 0.58069, 0.570702, 0.541878, 0.632174, 0.59917, 0.557691, 0.458154, 0.436924, 0.4292, 0.42561, 0.384043, 0.298791, 0.339168, 0.398279, 0.398279, 0.332115, 0.31487, 0.298791, 0.298791, 0.339168, 0.311707, 0.308712, 0.271506, 0.25406, 0.222385, 0.194234, 0.191378, 0.243554, 0.203355, 0.134866, 0.100716, 0.092881], '')</t>
  </si>
  <si>
    <t>[0, 1, 2, 3, 210, 211, 212, 213, 214, 215, 216, 217, 218, 221, 222, 223, 224, 225, 226, 227, 242, 244, 245, 248, 249, 250, 251, 253, 254, 255, 256, 257, 258, 259, 260, 261, 262, 263, 264, 265, 287, 288, 372, 373, 374, 375, 376, 377, 378, 379, 380, 381, 382, 384, 385, 386, 387, 388, 389, 390, 391, 392, 393, 394, 396, 397, 398, 399, 400, 401, 402, 404, 405, 467, 468, 469, 470, 471, 472, 483, 484, 485, 486, 487, 488, 494, 495, 496, 497, 498, 499, 500, 501, 502, 503, 504, 505, 506, 507, 510, 511, 512, 513, 514, 516, 523, 524, 525, 526, 527, 528, 529, 530, 533, 534, 535, 536, 537, 538, 539, 540, 541, 542, 543, 544, 568, 575, 576, 581, 582, 583, 584, 585, 586, 587, 588, 589, 590, 591, 592, 593, 594, 595, 596, 635, 754, 772, 773, 774, 775, 776, 777, 778, 779, 780, 781, 782, 783, 784, 785, 786, 787, 788, 789, 790, 791, 792, 793, 794, 795, 796, 797, 798, 799, 800, 801, 802, 803, 804, 805, 806, 808, 809, 810, 820, 823, 824, 834, 835, 836, 837, 838, 839, 840, 841, 847, 848, 849, 850, 863, 864, 872, 873, 874, 875, 876, 877, 878, 879, 880, 881, 882, 883, 884, 885, 886, 887, 888, 889, 890, 891, 892, 893, 894, 895, 896, 897, 898, 899]</t>
  </si>
  <si>
    <t xml:space="preserve">F5RXU4|F5RXU4_9ENTR ClpV1 family type VI secretion ATPase OS=Enterobacter hormaechei ATCC 49162 </t>
  </si>
  <si>
    <t>([0.100716, 0.155435, 0.247041, 0.147574, 0.109221, 0.11371, 0.132295, 0.134866, 0.127496, 0.164327, 0.191378, 0.203355, 0.167087, 0.155435, 0.078022, 0.060549, 0.111485, 0.179055, 0.247041, 0.225814, 0.232838, 0.288399, 0.291804, 0.167087, 0.17593, 0.275179, 0.31487, 0.321458, 0.232838, 0.191378, 0.109221, 0.109221, 0.074921, 0.050641, 0.056825, 0.102787, 0.15008, 0.15284, 0.147574, 0.164327, 0.120615, 0.129801, 0.10481, 0.056825, 0.086953, 0.137348, 0.109221, 0.05306, 0.059222, 0.059222, 0.109221, 0.147574, 0.158265, 0.21291, 0.209395, 0.106997, 0.106997, 0.11371, 0.086953, 0.050641, 0.048328, 0.043307, 0.024393, 0.040537, 0.0704, 0.048328, 0.066181, 0.064632, 0.118441, 0.071867, 0.134866, 0.125101, 0.142424, 0.158265, 0.18812, 0.196879, 0.311707, 0.318242, 0.30533, 0.268042, 0.359901, 0.366687, 0.390993, 0.444081, 0.440853, 0.454136, 0.517562, 0.366687, 0.298791, 0.298791, 0.339168, 0.349426, 0.268042, 0.278302, 0.247041, 0.25406, 0.349426, 0.352862, 0.25031, 0.236433, 0.30533, 0.206376, 0.200174, 0.200174, 0.158265, 0.129801, 0.106997, 0.076542, 0.100716, 0.170161, 0.167087, 0.225814, 0.222385, 0.222385, 0.15284, 0.142424, 0.094817, 0.092881, 0.094817, 0.098513, 0.054297, 0.069024, 0.073402, 0.043307, 0.076542, 0.076542, 0.079919, 0.096677, 0.15008, 0.21291, 0.134866, 0.147574, 0.11371, 0.071867, 0.111485, 0.17593, 0.122885, 0.144935, 0.144935, 0.125101, 0.196879, 0.30533, 0.278302, 0.370445, 0.444081, 0.472492, 0.585406, 0.529623, 0.534167, 0.545602, 0.549308, 0.626927, 0.626927, 0.534167, 0.604312, 0.632174, 0.632174, 0.750527, 0.798249, 0.707965, 0.750527, 0.604312, 0.525368, 0.51388, 0.494003, 0.545602, 0.433034, 0.436924, 0.480142, 0.480142, 0.377384, 0.36309, 0.387226, 0.387226, 0.387226, 0.42561, 0.454136, 0.42561, 0.335645, 0.328603, 0.408655, 0.374039, 0.394753, 0.472492, 0.468512, 0.370445, 0.342579, 0.328603, 0.324872, 0.284882, 0.281712, 0.346032, 0.342579, 0.31487, 0.298791, 0.390993, 0.377384, 0.339168, 0.268042, 0.359901, 0.387226, 0.30533, 0.229226, 0.308712, 0.291804, 0.308712, 0.422041, 0.42561, 0.414856, 0.398279, 0.476583, 0.440853, 0.394753, 0.414856, 0.352862, 0.281712, 0.271506, 0.264545, 0.26085, 0.349426, 0.332115, 0.308712, 0.390993, 0.541878, 0.444081, 0.374039, 0.295083, 0.281712, 0.284882, 0.41194, 0.418646, 0.346032, 0.370445, 0.436924, 0.433034, 0.497853, 0.497853, 0.4292, 0.450668, 0.458154, 0.384043, 0.36309, 0.275179, 0.257454, 0.142424, 0.229226, 0.318242, 0.384043, 0.398279, 0.31487, 0.311707, 0.321458, 0.36309, 0.281712, 0.281712, 0.30533, 0.264545, 0.339168, 0.335645, 0.318242, 0.324872, 0.318242, 0.356642, 0.352862, 0.356642, 0.366687, 0.278302, 0.275179, 0.247041, 0.232838, 0.275179, 0.236433, 0.164327, 0.185198, 0.26085, 0.278302, 0.15008, 0.222385, 0.229226, 0.298791, 0.219301, 0.206376, 0.301917, 0.206376, 0.196879, 0.209395, 0.257454, 0.271506, 0.271506, 0.308712, 0.311707, 0.374039, 0.374039, 0.480142, 0.414856, 0.335645, 0.247041, 0.247041, 0.15284, 0.15284, 0.167087, 0.21291, 0.225814, 0.219301, 0.216401, 0.216401, 0.203355, 0.203355, 0.264545, 0.268042, 0.264545, 0.236433, 0.200174, 0.200174, 0.144935, 0.209395, 0.26085, 0.308712, 0.422041, 0.436924, 0.346032, 0.328603, 0.394753, 0.352862, 0.268042, 0.324872, 0.41194, 0.41194, 0.458154, 0.374039, 0.359901, 0.356642, 0.295083, 0.268042, 0.239899, 0.275179, 0.275179, 0.203355, 0.229226, 0.232838, 0.222385, 0.298791, 0.31487, 0.196879, 0.134866, 0.219301, 0.247041, 0.257454, 0.232838, 0.191378, 0.194234, 0.209395, 0.203355, 0.291804, 0.21291, 0.25031, 0.209395, 0.147574, 0.232838, 0.170161, 0.167087, 0.264545, 0.301917, 0.301917, 0.398279, 0.517562, 0.5017, 0.476583, 0.398279, 0.346032, 0.342579, 0.342579, 0.321458, 0.321458, 0.247041, 0.346032, 0.339168, 0.370445, 0.349426, 0.324872, 0.408655, 0.408655, 0.398279, 0.359901, 0.288399, 0.288399, 0.191378, 0.191378, 0.229226, 0.311707, 0.359901, 0.328603, 0.401658, 0.377384, 0.349426, 0.36309, 0.374039, 0.295083, 0.298791, 0.377384, 0.40511, 0.301917, 0.216401, 0.21291, 0.209395, 0.271506, 0.268042, 0.278302, 0.311707, 0.308712, 0.288399, 0.288399, 0.288399, 0.301917, 0.25406, 0.206376, 0.278302, 0.278302, 0.332115, 0.332115, 0.308712, 0.308712, 0.308712, 0.377384, 0.342579, 0.346032, 0.275179, 0.278302, 0.359901, 0.257454, 0.284882, 0.308712, 0.374039, 0.359901, 0.352862, 0.42561, 0.472492, 0.454136, 0.422041, 0.458154, 0.374039, 0.408655, 0.387226, 0.394753, 0.374039, 0.377384, 0.390993, 0.465241, 0.461924, 0.4292, 0.414856, 0.298791, 0.298791, 0.271506, 0.257454, 0.229226, 0.179055, 0.203355, 0.222385, 0.25406, 0.222385, 0.308712, 0.30533, 0.349426, 0.422041, 0.370445, 0.370445, 0.324872, 0.239899, 0.236433, 0.278302, 0.370445, 0.465241, 0.384043, 0.366687, 0.366687, 0.30533, 0.291804, 0.295083, 0.203355, 0.21291, 0.257454, 0.243554, 0.26085, 0.25031, 0.26085, 0.257454, 0.284882, 0.31487, 0.422041, 0.342579, 0.301917, 0.206376, 0.200174, 0.268042, 0.288399, 0.301917, 0.31487, 0.366687, 0.301917, 0.374039, 0.332115, 0.328603, 0.243554, 0.225814, 0.216401, 0.216401, 0.268042, 0.284882, 0.191378, 0.155435, 0.243554, 0.194234, 0.275179, 0.275179, 0.275179, 0.185198, 0.257454, 0.349426, 0.308712, 0.374039, 0.374039, 0.414856, 0.41194, 0.557691, 0.468512, 0.398279, 0.394753, 0.346032, 0.342579, 0.366687, 0.408655, 0.366687, 0.436924, 0.440853, 0.366687, 0.332115, 0.414856, 0.346032, 0.239899, 0.281712, 0.291804, 0.209395, 0.203355, 0.194234, 0.109221, 0.200174, 0.196879, 0.196879, 0.271506, 0.182256, 0.222385, 0.200174, 0.247041, 0.271506, 0.268042, 0.342579, 0.387226, 0.308712, 0.301917, 0.394753, 0.342579, 0.346032, 0.440853, 0.444081, 0.36309, 0.433034, 0.384043, 0.461924, 0.394753, 0.328603, 0.408655, 0.433034, 0.458154, 0.440853, 0.390993, 0.311707, 0.31487, 0.271506, 0.257454, 0.30533, 0.308712, 0.380708, 0.288399, 0.284882, 0.243554, 0.321458, 0.31487, 0.324872, 0.332115, 0.318242, 0.352862, 0.390993, 0.40511, 0.401658, 0.401658, 0.468512, 0.562014, 0.545602, 0.497853, 0.486429, 0.436924, 0.356642, 0.295083, 0.370445, 0.408655, 0.436924, 0.436924, 0.450668, 0.444081, 0.440853, 0.529623, 0.585406, 0.545602, 0.494003, 0.401658, 0.374039, 0.26085, 0.225814, 0.239899, 0.321458, 0.342579, 0.318242, 0.394753, 0.458154, 0.480142, 0.433034, 0.433034, 0.352862, 0.257454, 0.264545, 0.185198, 0.191378, 0.118441, 0.11371, 0.144935, 0.142424, 0.170161, 0.26085, 0.324872, 0.318242, 0.308712, 0.318242, 0.422041, 0.433034, 0.356642, 0.332115, 0.339168, 0.339168, 0.458154, 0.604312, 0.59917, 0.608892, 0.51388, 0.613573, 0.51388, 0.494003, 0.604312, 0.59917, 0.575842, 0.436924, 0.352862, 0.352862, 0.436924, 0.40511, 0.328603, 0.401658, 0.401658, 0.398279, 0.433034, 0.311707, 0.275179, 0.206376, 0.219301, 0.206376, 0.137348, 0.219301, 0.232838, 0.164327, 0.179055, 0.173081, 0.225814, 0.30533, 0.298791, 0.295083, 0.257454, 0.288399, 0.30533, 0.232838, 0.142424, 0.0704, 0.122885, 0.081712, 0.064632, 0.10481, 0.161087, 0.232838, 0.127496, 0.090864, 0.134866, 0.129801, 0.134866, 0.170161, 0.167087, 0.167087, 0.173081, 0.15284, 0.194234, 0.100716, 0.15284, 0.264545, 0.356642, 0.278302, 0.25031, 0.275179, 0.222385, 0.229226, 0.229226, 0.352862, 0.311707, 0.311707, 0.301917, 0.311707, 0.216401, 0.137348, 0.111485, 0.10481, 0.139895, 0.079919, 0.164327, 0.179055, 0.173081, 0.196879, 0.281712, 0.342579, 0.433034, 0.490133, 0.521092, 0.534167, 0.4292, 0.521092, 0.541878, 0.450668, 0.352862, 0.436924, 0.575842, 0.538167, 0.440853, 0.483068, 0.59917, 0.585406, 0.436924, 0.436924, 0.436924, 0.390993, 0.335645, 0.247041, 0.203355, 0.173081, 0.085092, 0.142424, 0.144935, 0.086953, 0.083462, 0.078022, 0.074921, 0.076542, 0.0704, 0.120615, 0.122885, 0.096677, 0.078022, 0.120615, 0.11371, 0.096677, 0.066181, 0.071867, 0.118441, 0.111485, 0.11371, 0.132295, 0.137348, 0.137348, 0.137348, 0.219301, 0.318242, 0.321458, 0.203355, 0.257454, 0.243554, 0.239899, 0.182256, 0.209395, 0.21291, 0.21291, 0.21291, 0.236433, 0.216401, 0.18812, 0.243554, 0.247041, 0.25031, 0.236433, 0.239899, 0.284882, 0.200174, 0.200174, 0.17593, 0.229226, 0.194234, 0.132295, 0.078022, 0.164327, 0.173081, 0.21291, 0.216401, 0.185198, 0.247041, 0.352862, 0.308712, 0.30533, 0.30533, 0.30533, 0.222385, 0.222385, 0.26085, 0.349426, 0.25031, 0.200174, 0.264545, 0.26085, 0.26085, 0.342579, 0.31487, 0.308712, 0.219301, 0.144935, 0.137348, 0.144935, 0.109221, 0.137348, 0.106997, 0.106997, 0.170161, 0.25031, 0.271506, 0.268042, 0.268042, 0.275179, 0.359901, 0.236433, 0.301917, 0.275179, 0.288399, 0.298791, 0.308712, 0.408655, 0.494003, 0.433034, 0.356642, 0.311707, 0.359901, 0.281712, 0.295083, 0.291804, 0.295083, 0.278302, 0.275179, 0.200174, 0.295083, 0.257454, 0.321458, 0.301917, 0.401658, 0.36309, 0.31487, 0.26085, 0.196879, 0.158265, 0.264545, 0.349426], '')</t>
  </si>
  <si>
    <t>[86, 146, 147, 148, 149, 150, 151, 152, 153, 154, 155, 156, 157, 158, 159, 160, 161, 162, 163, 165, 223, 365, 366, 524, 597, 598, 611, 612, 613, 650, 651, 652, 653, 654, 655, 657, 658, 659, 737, 738, 740, 741, 745, 746, 749, 750]</t>
  </si>
  <si>
    <t xml:space="preserve">F5RXU5|F5RXU5_9ENTR Hcp protein OS=Enterobacter hormaechei ATCC 49162 </t>
  </si>
  <si>
    <t>([0.021816, 0.038042, 0.056825, 0.079919, 0.083462, 0.118441, 0.081712, 0.098513, 0.120615, 0.142424, 0.120615, 0.155435, 0.132295, 0.206376, 0.18812, 0.243554, 0.342579, 0.414856, 0.505461, 0.5017, 0.529623, 0.458154, 0.390993, 0.366687, 0.380708, 0.42561, 0.418646, 0.521092, 0.450668, 0.370445, 0.295083, 0.384043, 0.377384, 0.447574, 0.447574, 0.454136, 0.450668, 0.436924, 0.42561, 0.352862, 0.433034, 0.418646, 0.476583, 0.541878, 0.480142, 0.468512, 0.454136, 0.480142, 0.36309, 0.36309, 0.342579, 0.422041, 0.387226, 0.401658, 0.31487, 0.308712, 0.291804, 0.288399, 0.284882, 0.321458, 0.318242, 0.243554, 0.170161, 0.164327, 0.144935, 0.161087, 0.161087, 0.161087, 0.139895, 0.239899, 0.311707, 0.332115, 0.324872, 0.328603, 0.291804, 0.380708, 0.275179, 0.271506, 0.182256, 0.122885, 0.100716, 0.102787, 0.164327, 0.243554, 0.225814, 0.25406, 0.318242, 0.335645, 0.278302, 0.291804, 0.200174, 0.122885, 0.194234, 0.200174, 0.194234, 0.15284, 0.15284, 0.257454, 0.209395, 0.295083, 0.30533, 0.26085, 0.328603, 0.26085, 0.268042, 0.318242, 0.311707, 0.268042, 0.25406, 0.318242, 0.229226, 0.301917, 0.40511, 0.418646, 0.398279, 0.308712, 0.398279, 0.377384, 0.36309, 0.433034, 0.444081, 0.440853, 0.509769, 0.534167, 0.51388, 0.51388, 0.408655, 0.418646, 0.370445, 0.377384, 0.366687, 0.370445, 0.374039, 0.271506, 0.243554, 0.18812, 0.275179, 0.264545, 0.271506, 0.284882, 0.200174, 0.139895, 0.200174, 0.185198, 0.17593, 0.239899, 0.139895, 0.21291, 0.222385, 0.30533, 0.268042, 0.271506, 0.318242, 0.298791, 0.384043, 0.36309, 0.444081, 0.4292, 0.40511, 0.377384, 0.321458, 0.41194, 0.521092], '')</t>
  </si>
  <si>
    <t>[18, 19, 20, 27, 43, 122, 123, 124, 125, 162]</t>
  </si>
  <si>
    <t xml:space="preserve">F5RXU6|F5RXU6_9ENTR OmpA/MotB domain protein OS=Enterobacter hormaechei ATCC 49162 </t>
  </si>
  <si>
    <t>([0.144935, 0.067594, 0.067594, 0.069024, 0.038858, 0.023534, 0.031287, 0.032017, 0.024826, 0.0198, 0.016021, 0.01204, 0.012727, 0.007031, 0.005932, 0.006533, 0.005223, 0.005503, 0.005318, 0.005378, 0.004689, 0.006194, 0.006619, 0.00558, 0.004835, 0.004899, 0.004921, 0.00407, 0.003431, 0.003276, 0.004135, 0.003997, 0.003963, 0.003053, 0.004431, 0.004161, 0.002761, 0.003607, 0.0028, 0.002606, 0.003512, 0.004315, 0.004247, 0.004775, 0.006482, 0.008075, 0.012491, 0.013613, 0.020876, 0.020876, 0.022306, 0.013265, 0.023534, 0.048328, 0.048328, 0.056825, 0.129801, 0.185198, 0.185198, 0.161087, 0.185198, 0.18812, 0.225814, 0.164327, 0.134866, 0.076542, 0.049374, 0.026338, 0.043307, 0.045352, 0.046336, 0.098513, 0.098513, 0.076542, 0.036378, 0.083462, 0.069024, 0.06312, 0.074921, 0.086953, 0.10481, 0.060549, 0.066181, 0.032677, 0.055536, 0.086953, 0.15284, 0.147574, 0.134866, 0.073402, 0.064632, 0.073402, 0.066181, 0.125101, 0.142424, 0.232838, 0.21291, 0.132295, 0.144935, 0.147574, 0.127496, 0.161087, 0.239899, 0.232838, 0.236433, 0.147574, 0.086953, 0.048328, 0.078022, 0.164327, 0.275179, 0.18812, 0.26085, 0.239899, 0.229226, 0.15008, 0.15008, 0.092881, 0.132295, 0.079919, 0.078022, 0.048328, 0.036378, 0.046336, 0.047319, 0.074921, 0.125101, 0.17593, 0.281712, 0.281712, 0.268042, 0.225814, 0.239899, 0.239899, 0.243554, 0.236433, 0.243554, 0.170161, 0.21291, 0.170161, 0.232838, 0.155435, 0.222385, 0.206376, 0.17593, 0.17593, 0.111485, 0.109221, 0.127496, 0.129801, 0.137348, 0.129801, 0.147574, 0.219301, 0.15284, 0.182256, 0.120615, 0.116183, 0.11371, 0.137348, 0.21291, 0.219301, 0.239899, 0.239899, 0.328603, 0.30533, 0.264545, 0.356642, 0.374039, 0.394753, 0.380708, 0.288399, 0.194234, 0.200174, 0.182256, 0.222385, 0.122885, 0.219301, 0.31487, 0.418646, 0.41194, 0.342579, 0.335645, 0.31487, 0.222385, 0.225814, 0.268042, 0.301917, 0.295083, 0.257454, 0.271506, 0.239899, 0.324872, 0.321458, 0.295083, 0.291804, 0.222385, 0.219301, 0.170161, 0.170161, 0.15284, 0.155435, 0.209395, 0.18812, 0.25031, 0.295083, 0.30533, 0.298791, 0.311707, 0.25031, 0.191378, 0.134866, 0.164327, 0.164327, 0.164327, 0.15008, 0.18812, 0.18812, 0.173081, 0.11371, 0.11371, 0.11371, 0.073402, 0.079919, 0.078022, 0.060549, 0.038042, 0.037156, 0.038858, 0.041405, 0.067594, 0.134866, 0.182256, 0.118441, 0.142424, 0.155435, 0.116183, 0.109221, 0.209395, 0.247041, 0.324872, 0.247041, 0.167087, 0.144935, 0.139895, 0.129801, 0.18812, 0.328603, 0.229226, 0.134866, 0.102787, 0.096677, 0.078022, 0.03976, 0.050641, 0.040537, 0.06184, 0.094817, 0.050641, 0.043307, 0.055536, 0.037156, 0.032677, 0.056825, 0.098513, 0.094817, 0.127496, 0.10481, 0.066181, 0.122885, 0.206376, 0.173081, 0.116183, 0.122885, 0.122885, 0.142424, 0.173081, 0.122885, 0.147574, 0.236433, 0.243554, 0.271506, 0.366687, 0.390993, 0.298791, 0.298791, 0.332115, 0.232838, 0.295083, 0.356642, 0.229226, 0.155435, 0.139895, 0.225814, 0.144935, 0.144935, 0.173081, 0.161087, 0.225814, 0.219301, 0.216401, 0.127496, 0.134866, 0.15284, 0.21291, 0.324872, 0.324872, 0.30533, 0.278302, 0.247041, 0.17593, 0.257454, 0.239899, 0.328603, 0.203355, 0.182256, 0.278302, 0.164327, 0.127496, 0.106997, 0.071867, 0.059222, 0.086953, 0.048328, 0.023534, 0.023534, 0.021381, 0.021816, 0.01227, 0.024826, 0.026892, 0.038858, 0.051831, 0.051831, 0.030003, 0.060549, 0.120615, 0.076542, 0.127496, 0.076542, 0.098513, 0.083462, 0.083462, 0.098513, 0.088832, 0.15284, 0.155435, 0.090864, 0.106997, 0.15008, 0.142424, 0.139895, 0.085092, 0.078022, 0.15284, 0.236433, 0.225814, 0.236433, 0.275179, 0.206376, 0.291804, 0.209395, 0.219301, 0.25406, 0.264545, 0.380708, 0.335645, 0.301917, 0.414856, 0.298791, 0.349426, 0.31487, 0.206376, 0.264545, 0.264545, 0.247041, 0.247041, 0.182256, 0.200174, 0.170161, 0.232838, 0.225814, 0.291804, 0.295083, 0.295083, 0.200174, 0.118441, 0.147574, 0.17593, 0.167087, 0.247041, 0.158265, 0.185198, 0.243554, 0.308712, 0.243554, 0.158265, 0.167087, 0.200174, 0.10481, 0.15284, 0.15008, 0.109221, 0.074921, 0.147574, 0.122885, 0.216401, 0.342579, 0.359901, 0.356642, 0.356642, 0.387226, 0.472492, 0.387226, 0.42561, 0.398279, 0.401658, 0.517562, 0.505461, 0.444081, 0.476583, 0.476583, 0.401658, 0.509769, 0.59014, 0.509769, 0.545602, 0.4292, 0.298791, 0.278302, 0.284882, 0.288399, 0.257454, 0.167087, 0.219301, 0.15008, 0.147574, 0.229226, 0.196879, 0.200174, 0.225814, 0.284882, 0.21291, 0.219301, 0.161087, 0.170161, 0.200174, 0.142424, 0.158265, 0.25406, 0.170161, 0.161087, 0.142424, 0.139895, 0.25406, 0.281712, 0.275179, 0.209395, 0.120615, 0.088832, 0.06312, 0.079919, 0.081712, 0.127496, 0.18812, 0.25406, 0.239899, 0.247041, 0.318242, 0.384043, 0.394753, 0.476583, 0.480142, 0.517562, 0.534167, 0.444081, 0.374039, 0.458154, 0.458154, 0.541878, 0.613573, 0.653063, 0.703578, 0.699094, 0.618285, 0.608892, 0.613573, 0.509769, 0.480142, 0.480142, 0.480142, 0.472492, 0.476583, 0.490133, 0.422041, 0.444081, 0.51388, 0.59508, 0.509769, 0.483068, 0.465241, 0.414856, 0.450668, 0.444081, 0.36309, 0.422041, 0.433034, 0.418646, 0.5017, 0.570702, 0.509769, 0.476583, 0.447574, 0.458154, 0.454136, 0.51388, 0.480142, 0.483068, 0.483068, 0.557691, 0.657645, 0.59014, 0.671169, 0.648219, 0.642678, 0.680603, 0.694846, 0.575842, 0.575842, 0.505461, 0.418646, 0.509769, 0.545602, 0.545602, 0.545602, 0.51388, 0.433034, 0.444081, 0.408655, 0.444081, 0.458154, 0.483068, 0.562014, 0.557691, 0.541878, 0.541878, 0.608892, 0.604312, 0.720929, 0.73685, 0.808535, 0.846163, 0.819762, 0.819762, 0.852992, 0.795062, 0.81615, 0.89662, 0.889439, 0.905695, 0.882776, 0.871313, 0.871313, 0.868118, 0.859585, 0.885302, 0.88723, 0.891961], '')</t>
  </si>
  <si>
    <t>[417, 418, 423, 424, 425, 426, 473, 474, 479, 480, 481, 482, 483, 484, 485, 486, 487, 496, 497, 498, 508, 509, 510, 515, 519, 520, 521, 522, 523, 524, 525, 526, 527, 528, 529, 531, 532, 533, 534, 535, 542, 543, 544, 545, 546, 547, 548, 549, 550, 551, 552, 553, 554, 555, 556, 557, 558, 559, 560, 561, 562, 563, 564, 565, 566, 567]</t>
  </si>
  <si>
    <t xml:space="preserve">F5RXU7|F5RXU7_9ENTR Membrane protein OS=Enterobacter hormaechei ATCC 49162 </t>
  </si>
  <si>
    <t>([0.359901, 0.25406, 0.308712, 0.216401, 0.264545, 0.26085, 0.191378, 0.137348, 0.173081, 0.203355, 0.229226, 0.173081, 0.11371, 0.11371, 0.086953, 0.056825, 0.06184, 0.037156, 0.034068, 0.038858, 0.045352, 0.106997, 0.164327, 0.088832, 0.15008, 0.15008, 0.170161, 0.26085, 0.342579, 0.321458, 0.318242, 0.236433, 0.232838, 0.332115, 0.31487, 0.275179, 0.268042, 0.275179, 0.359901, 0.308712, 0.30533, 0.298791, 0.200174, 0.206376, 0.298791, 0.298791, 0.209395, 0.203355, 0.164327, 0.164327, 0.185198, 0.118441, 0.18812, 0.288399, 0.243554, 0.26085, 0.268042, 0.359901, 0.346032, 0.25406, 0.236433, 0.25031, 0.229226, 0.301917, 0.196879, 0.182256, 0.11371, 0.11371, 0.125101, 0.155435, 0.137348, 0.086953, 0.139895, 0.134866, 0.118441, 0.139895, 0.092881, 0.170161, 0.170161, 0.185198, 0.236433, 0.225814, 0.15008, 0.185198, 0.102787, 0.10481, 0.127496, 0.125101, 0.219301, 0.139895, 0.137348, 0.158265, 0.134866, 0.073402, 0.042364, 0.044297, 0.045352, 0.05306, 0.050641, 0.03976, 0.037156, 0.047319, 0.088832, 0.086953, 0.046336, 0.090864, 0.144935, 0.111485, 0.167087, 0.147574, 0.164327, 0.094817, 0.088832, 0.161087, 0.295083, 0.352862, 0.384043, 0.387226, 0.418646, 0.380708, 0.346032, 0.281712, 0.275179, 0.185198, 0.161087, 0.25031, 0.229226, 0.179055, 0.182256, 0.155435, 0.088832, 0.129801, 0.109221, 0.067594, 0.06184, 0.048328, 0.027463, 0.022306, 0.020522, 0.013437, 0.016257, 0.024393, 0.044297, 0.048328, 0.081712, 0.106997, 0.100716, 0.06184, 0.05306, 0.071867, 0.076542, 0.074921, 0.079919, 0.170161, 0.15284, 0.106997, 0.088832, 0.196879, 0.109221, 0.109221, 0.096677, 0.088832, 0.078022, 0.078022, 0.064632, 0.081712, 0.081712, 0.047319, 0.067594, 0.127496, 0.118441, 0.134866, 0.182256, 0.173081, 0.15008, 0.25031, 0.268042, 0.301917, 0.271506, 0.284882, 0.196879, 0.271506, 0.271506, 0.173081, 0.173081, 0.125101, 0.102787, 0.083462, 0.139895, 0.098513, 0.086953, 0.073402, 0.050641, 0.040537, 0.026338, 0.023534, 0.0198, 0.016257, 0.009865, 0.006795, 0.009865, 0.009865, 0.011903, 0.011903, 0.01204, 0.007555, 0.010131, 0.01078, 0.019109, 0.011669, 0.011518, 0.01227, 0.00962, 0.008804, 0.013016, 0.018106, 0.017797, 0.014315, 0.023534, 0.034884, 0.056825, 0.042364, 0.066181, 0.044297, 0.032677, 0.06312, 0.109221, 0.0704, 0.03976], '')</t>
  </si>
  <si>
    <t xml:space="preserve">F5RXU8|F5RXU8_9ENTR Type VI secretion protein OS=Enterobacter hormaechei ATCC 49162 </t>
  </si>
  <si>
    <t>([0.480142, 0.521092, 0.483068, 0.398279, 0.422041, 0.490133, 0.517562, 0.538167, 0.42561, 0.454136, 0.483068, 0.534167, 0.509769, 0.476583, 0.356642, 0.324872, 0.271506, 0.25406, 0.356642, 0.328603, 0.346032, 0.271506, 0.182256, 0.191378, 0.264545, 0.18812, 0.164327, 0.100716, 0.098513, 0.17593, 0.200174, 0.111485, 0.109221, 0.085092, 0.058088, 0.111485, 0.111485, 0.132295, 0.127496, 0.137348, 0.185198, 0.185198, 0.191378, 0.194234, 0.216401, 0.139895, 0.21291, 0.203355, 0.206376, 0.216401, 0.194234, 0.158265, 0.25031, 0.173081, 0.232838, 0.239899, 0.222385, 0.15284, 0.170161, 0.281712, 0.275179, 0.247041, 0.164327, 0.147574, 0.232838, 0.239899, 0.335645, 0.342579, 0.324872, 0.418646, 0.422041, 0.366687, 0.40511, 0.440853, 0.458154, 0.377384, 0.461924, 0.384043, 0.509769, 0.472492, 0.476583, 0.468512, 0.472492, 0.58069, 0.604312, 0.541878, 0.461924, 0.384043, 0.291804, 0.288399, 0.196879, 0.216401, 0.21291, 0.118441, 0.092881, 0.11371, 0.185198, 0.185198, 0.264545, 0.264545, 0.191378, 0.11371, 0.11371, 0.132295, 0.129801, 0.194234, 0.164327, 0.196879, 0.26085, 0.332115, 0.394753, 0.408655, 0.366687, 0.339168, 0.41194, 0.4292, 0.447574, 0.321458, 0.311707, 0.318242, 0.239899, 0.308712, 0.408655, 0.324872, 0.185198, 0.17593, 0.173081, 0.247041, 0.281712, 0.271506, 0.288399, 0.161087, 0.194234, 0.144935, 0.209395, 0.209395, 0.236433, 0.257454, 0.281712, 0.298791, 0.206376, 0.264545, 0.164327, 0.132295, 0.196879, 0.31487, 0.328603, 0.332115, 0.321458, 0.324872, 0.247041, 0.164327, 0.264545, 0.222385, 0.324872, 0.295083, 0.281712, 0.232838, 0.15284, 0.236433, 0.239899, 0.332115, 0.342579, 0.468512, 0.497853, 0.517562, 0.384043, 0.342579, 0.243554, 0.26085, 0.26085, 0.359901, 0.346032, 0.257454, 0.359901, 0.359901, 0.342579, 0.284882, 0.268042, 0.264545, 0.247041, 0.239899, 0.225814, 0.164327, 0.079919, 0.046336, 0.024826, 0.055536, 0.069024, 0.069024, 0.067594, 0.066181, 0.036378, 0.038042, 0.069024, 0.058088, 0.026892, 0.043307, 0.06184, 0.069024, 0.069024, 0.073402, 0.069024, 0.03976, 0.049374, 0.111485, 0.144935, 0.209395, 0.194234, 0.196879, 0.278302, 0.281712, 0.284882, 0.359901, 0.408655, 0.370445, 0.374039, 0.339168, 0.321458, 0.278302, 0.257454, 0.356642, 0.278302, 0.284882, 0.281712, 0.196879, 0.096677, 0.071867, 0.042364, 0.050641, 0.038858, 0.023087, 0.023087, 0.020876, 0.019109, 0.025316, 0.036378, 0.021816, 0.025762, 0.031287, 0.05306, 0.028695, 0.028107, 0.042364, 0.043307, 0.092881, 0.185198, 0.301917, 0.422041, 0.553315, 0.553315, 0.58069, 0.58069, 0.450668, 0.490133, 0.538167, 0.42561, 0.366687, 0.4292, 0.433034, 0.401658, 0.398279, 0.525368, 0.422041, 0.342579, 0.356642, 0.203355, 0.191378, 0.122885, 0.111485, 0.090864, 0.086953, 0.058088, 0.098513, 0.144935, 0.066181, 0.073402, 0.079919, 0.043307, 0.048328, 0.085092, 0.106997, 0.109221, 0.064632, 0.120615, 0.206376, 0.137348, 0.142424, 0.170161, 0.284882, 0.18812, 0.100716, 0.10481, 0.098513, 0.059222, 0.073402, 0.142424, 0.071867, 0.067594, 0.15008, 0.125101, 0.122885, 0.067594, 0.076542, 0.127496, 0.11371, 0.066181, 0.064632, 0.11371, 0.050641, 0.045352, 0.044297, 0.102787, 0.094817, 0.164327, 0.21291, 0.203355, 0.120615, 0.185198, 0.15284, 0.0704, 0.086953, 0.073402, 0.120615, 0.059222, 0.060549, 0.069024, 0.125101, 0.179055, 0.132295, 0.21291, 0.216401, 0.308712, 0.264545, 0.281712, 0.173081, 0.122885, 0.074921, 0.125101, 0.081712, 0.158265, 0.275179, 0.291804, 0.281712, 0.311707, 0.324872, 0.298791, 0.288399, 0.179055, 0.191378, 0.288399, 0.301917, 0.164327, 0.182256, 0.203355, 0.196879, 0.216401, 0.308712, 0.321458, 0.324872, 0.398279, 0.4292, 0.447574, 0.418646, 0.380708, 0.349426, 0.418646, 0.349426, 0.268042, 0.370445, 0.356642, 0.339168, 0.324872, 0.377384, 0.352862, 0.284882, 0.301917, 0.284882, 0.298791, 0.401658, 0.308712, 0.308712, 0.278302, 0.18812, 0.216401, 0.26085, 0.232838, 0.147574, 0.26085, 0.247041, 0.225814, 0.15008, 0.167087, 0.182256, 0.264545, 0.170161, 0.134866, 0.116183, 0.118441, 0.122885, 0.067594, 0.11371, 0.116183, 0.134866, 0.127496, 0.092881, 0.06184, 0.081712, 0.118441, 0.047319, 0.088832, 0.090864, 0.15284, 0.147574, 0.086953, 0.064632, 0.055536, 0.064632, 0.040537, 0.083462, 0.076542, 0.094817, 0.058088, 0.048328, 0.045352, 0.090864, 0.118441, 0.127496, 0.127496, 0.098513, 0.100716, 0.078022, 0.050641, 0.028695, 0.026892, 0.047319, 0.047319, 0.081712, 0.125101, 0.161087, 0.111485, 0.081712, 0.081712, 0.127496, 0.125101, 0.071867], '')</t>
  </si>
  <si>
    <t>[1, 6, 7, 11, 12, 78, 83, 84, 85, 165, 249, 250, 251, 252, 255, 262]</t>
  </si>
  <si>
    <t xml:space="preserve">F5RXU9|F5RXU9_9ENTR EvpB/family type VI secretion protein OS=Enterobacter hormaechei ATCC 49162 </t>
  </si>
  <si>
    <t>([0.380708, 0.359901, 0.41194, 0.436924, 0.476583, 0.497853, 0.521092, 0.454136, 0.380708, 0.422041, 0.433034, 0.490133, 0.585406, 0.541878, 0.444081, 0.486429, 0.472492, 0.387226, 0.257454, 0.278302, 0.298791, 0.21291, 0.257454, 0.170161, 0.173081, 0.194234, 0.170161, 0.164327, 0.222385, 0.222385, 0.203355, 0.219301, 0.127496, 0.137348, 0.170161, 0.161087, 0.122885, 0.132295, 0.206376, 0.284882, 0.239899, 0.173081, 0.25031, 0.25031, 0.30533, 0.342579, 0.278302, 0.308712, 0.328603, 0.324872, 0.328603, 0.328603, 0.291804, 0.352862, 0.308712, 0.342579, 0.384043, 0.356642, 0.311707, 0.31487, 0.275179, 0.216401, 0.288399, 0.281712, 0.268042, 0.295083, 0.264545, 0.324872, 0.26085, 0.264545, 0.257454, 0.257454, 0.271506, 0.288399, 0.31487, 0.271506, 0.185198, 0.257454, 0.36309, 0.398279, 0.30533, 0.342579, 0.450668, 0.374039, 0.401658, 0.295083, 0.30533, 0.209395, 0.17593, 0.229226, 0.219301, 0.158265, 0.243554, 0.203355, 0.155435, 0.129801, 0.194234, 0.278302, 0.275179, 0.295083, 0.18812, 0.278302, 0.295083, 0.206376, 0.30533, 0.288399, 0.311707, 0.203355, 0.284882, 0.288399, 0.209395, 0.194234, 0.284882, 0.18812, 0.15284, 0.219301, 0.25031, 0.25031, 0.26085, 0.167087, 0.147574, 0.26085, 0.26085, 0.203355, 0.26085, 0.243554, 0.268042, 0.26085, 0.278302, 0.295083, 0.222385, 0.30533, 0.30533, 0.311707, 0.41194, 0.390993, 0.374039, 0.387226, 0.398279, 0.271506, 0.377384, 0.390993, 0.349426, 0.370445, 0.458154, 0.380708, 0.298791, 0.291804, 0.370445, 0.458154, 0.359901, 0.339168, 0.236433, 0.247041, 0.229226, 0.139895, 0.216401, 0.194234, 0.196879, 0.118441, 0.219301, 0.206376, 0.222385, 0.25406, 0.222385, 0.222385, 0.335645, 0.328603, 0.318242, 0.321458, 0.25406, 0.25406, 0.339168, 0.440853, 0.352862, 0.366687, 0.339168, 0.349426, 0.349426, 0.332115, 0.450668, 0.450668, 0.461924, 0.36309, 0.332115, 0.25031, 0.158265, 0.132295, 0.216401, 0.142424, 0.142424, 0.191378, 0.209395, 0.206376, 0.182256, 0.239899, 0.196879, 0.30533, 0.247041, 0.30533, 0.194234, 0.109221, 0.102787, 0.092881, 0.092881, 0.111485, 0.194234, 0.264545, 0.164327, 0.081712, 0.081712, 0.078022, 0.088832, 0.127496, 0.100716, 0.129801, 0.164327, 0.134866, 0.118441, 0.125101, 0.066181, 0.122885, 0.200174, 0.129801, 0.134866, 0.196879, 0.122885, 0.051831, 0.060549, 0.116183, 0.17593, 0.271506, 0.191378, 0.116183, 0.11371, 0.079919, 0.069024, 0.060549, 0.044297, 0.054297, 0.073402, 0.122885, 0.137348, 0.137348, 0.206376, 0.203355, 0.118441, 0.125101, 0.219301, 0.137348, 0.096677, 0.086953, 0.090864, 0.15284, 0.167087, 0.111485, 0.194234, 0.196879, 0.132295, 0.25406, 0.164327, 0.15008, 0.164327, 0.164327, 0.158265, 0.109221, 0.125101, 0.142424, 0.21291, 0.209395, 0.17593, 0.247041, 0.200174, 0.125101, 0.134866, 0.203355, 0.216401, 0.209395, 0.209395, 0.31487, 0.301917, 0.394753, 0.408655, 0.384043, 0.275179, 0.185198, 0.155435, 0.139895, 0.194234, 0.164327, 0.164327, 0.167087, 0.15284, 0.139895, 0.167087, 0.15008, 0.147574, 0.167087, 0.118441, 0.116183, 0.098513, 0.044297, 0.026338, 0.025762, 0.028107, 0.051831, 0.044297, 0.05306, 0.033407, 0.038042, 0.026892, 0.027463, 0.056825, 0.067594, 0.142424, 0.139895, 0.142424, 0.132295, 0.142424, 0.139895, 0.139895, 0.15284, 0.173081, 0.278302, 0.185198, 0.170161, 0.106997, 0.120615, 0.185198, 0.170161, 0.155435, 0.243554, 0.239899, 0.257454, 0.247041, 0.173081, 0.200174, 0.129801, 0.15008, 0.17593, 0.25406, 0.194234, 0.147574, 0.144935, 0.144935, 0.236433, 0.243554, 0.332115, 0.440853, 0.31487, 0.418646, 0.30533, 0.271506, 0.284882, 0.191378, 0.179055, 0.144935, 0.090864, 0.173081, 0.094817, 0.094817, 0.049374, 0.043307, 0.056825, 0.109221, 0.092881, 0.090864, 0.050641, 0.041405, 0.023963, 0.024826, 0.013016, 0.022667, 0.023087, 0.023087, 0.037156, 0.030003, 0.066181, 0.109221, 0.109221, 0.144935, 0.090864, 0.086953, 0.15284, 0.161087, 0.125101, 0.132295, 0.102787, 0.173081, 0.170161, 0.25031, 0.352862, 0.465241, 0.374039, 0.418646, 0.370445, 0.374039, 0.318242, 0.335645, 0.25031, 0.144935, 0.092881, 0.094817, 0.100716, 0.092881, 0.088832, 0.06184, 0.047319, 0.060549, 0.033407, 0.024393, 0.022306, 0.014586, 0.009728, 0.016021, 0.014783, 0.019401, 0.020876, 0.020522, 0.017797, 0.030003, 0.056825, 0.109221, 0.182256, 0.26085, 0.26085, 0.182256, 0.191378, 0.232838, 0.155435, 0.25031, 0.25031, 0.268042, 0.356642, 0.335645, 0.25406, 0.25031, 0.229226, 0.144935, 0.164327, 0.170161, 0.17593, 0.137348, 0.142424, 0.142424, 0.164327, 0.164327, 0.25031, 0.349426, 0.243554, 0.342579, 0.291804, 0.374039, 0.359901, 0.380708, 0.408655, 0.480142, 0.494003, 0.461924, 0.553315, 0.557691, 0.476583, 0.390993, 0.447574, 0.450668, 0.346032, 0.332115, 0.342579, 0.349426, 0.366687, 0.458154, 0.332115, 0.257454, 0.26085, 0.196879, 0.167087, 0.173081, 0.094817, 0.074921, 0.060549, 0.074921, 0.116183, 0.086953, 0.137348, 0.085092, 0.086953, 0.15008, 0.11371, 0.11371, 0.067594, 0.060549, 0.034884, 0.0704, 0.079919, 0.051831, 0.078022, 0.083462, 0.109221, 0.222385, 0.247041, 0.288399, 0.25031, 0.219301, 0.311707, 0.275179, 0.328603, 0.284882, 0.25406, 0.268042, 0.222385, 0.295083, 0.229226, 0.349426], '')</t>
  </si>
  <si>
    <t>[6, 12, 13, 459, 460]</t>
  </si>
  <si>
    <t xml:space="preserve">F5RXV0|F5RXV0_9ENTR Intracellular growth locus A protein OS=Enterobacter hormaechei ATCC 49162 </t>
  </si>
  <si>
    <t>([0.562014, 0.541878, 0.56648, 0.450668, 0.497853, 0.422041, 0.440853, 0.377384, 0.374039, 0.321458, 0.356642, 0.387226, 0.41194, 0.40511, 0.380708, 0.486429, 0.472492, 0.458154, 0.36309, 0.433034, 0.324872, 0.36309, 0.311707, 0.311707, 0.321458, 0.236433, 0.311707, 0.25406, 0.321458, 0.352862, 0.321458, 0.308712, 0.31487, 0.31487, 0.31487, 0.349426, 0.349426, 0.352862, 0.387226, 0.398279, 0.387226, 0.472492, 0.436924, 0.529623, 0.525368, 0.509769, 0.618285, 0.529623, 0.626927, 0.622677, 0.632174, 0.779859, 0.653063, 0.653063, 0.653063, 0.570702, 0.476583, 0.461924, 0.472492, 0.339168, 0.42561, 0.461924, 0.461924, 0.398279, 0.401658, 0.332115, 0.422041, 0.346032, 0.444081, 0.444081, 0.450668, 0.414856, 0.377384, 0.480142, 0.472492, 0.472492, 0.541878, 0.648219, 0.661982, 0.648219, 0.666105, 0.642678, 0.509769, 0.51388, 0.472492, 0.458154, 0.545602, 0.447574, 0.509769, 0.483068, 0.366687, 0.370445, 0.4292, 0.465241, 0.476583, 0.40511, 0.380708, 0.380708, 0.384043, 0.288399, 0.321458, 0.418646, 0.349426, 0.418646, 0.380708, 0.458154, 0.390993, 0.359901, 0.422041, 0.422041, 0.42561, 0.458154, 0.380708, 0.342579, 0.342579, 0.264545, 0.318242, 0.342579, 0.356642, 0.278302, 0.295083, 0.268042, 0.271506, 0.318242, 0.324872, 0.25406, 0.275179, 0.335645, 0.370445, 0.324872, 0.339168, 0.321458, 0.31487, 0.318242, 0.31487, 0.31487, 0.418646, 0.401658, 0.332115, 0.318242, 0.398279, 0.480142, 0.398279, 0.384043, 0.414856, 0.418646, 0.494003, 0.497853, 0.476583, 0.390993, 0.436924, 0.461924, 0.458154, 0.529623, 0.59917, 0.59014, 0.557691, 0.490133, 0.5017, 0.59917, 0.58069, 0.529623, 0.480142], '')</t>
  </si>
  <si>
    <t>[0, 1, 2, 43, 44, 45, 46, 47, 48, 49, 50, 51, 52, 53, 54, 55, 76, 77, 78, 79, 80, 81, 82, 83, 86, 88, 153, 154, 155, 156, 158, 159, 160, 161]</t>
  </si>
  <si>
    <t xml:space="preserve">F5RXV1|F5RXV1_9ENTR Oligopeptide ABC superfamily ATP binding cassette transporter, binding protein OS=Enterobacter hormaechei ATCC 49162 </t>
  </si>
  <si>
    <t>([0.167087, 0.109221, 0.067594, 0.047319, 0.035586, 0.051831, 0.042364, 0.055536, 0.0704, 0.05306, 0.066181, 0.045352, 0.03976, 0.033407, 0.030003, 0.030611, 0.037156, 0.06184, 0.100716, 0.15284, 0.106997, 0.078022, 0.106997, 0.170161, 0.232838, 0.308712, 0.318242, 0.298791, 0.239899, 0.239899, 0.31487, 0.229226, 0.31487, 0.352862, 0.390993, 0.408655, 0.444081, 0.408655, 0.321458, 0.328603, 0.356642, 0.384043, 0.458154, 0.454136, 0.387226, 0.394753, 0.30533, 0.318242, 0.418646, 0.390993, 0.40511, 0.346032, 0.349426, 0.346032, 0.349426, 0.25406, 0.144935, 0.179055, 0.185198, 0.18812, 0.127496, 0.116183, 0.142424, 0.15284, 0.191378, 0.247041, 0.247041, 0.342579, 0.229226, 0.161087, 0.275179, 0.268042, 0.264545, 0.324872, 0.332115, 0.318242, 0.311707, 0.414856, 0.394753, 0.40511, 0.5017, 0.59917, 0.575842, 0.490133, 0.390993, 0.380708, 0.275179, 0.275179, 0.182256, 0.257454, 0.332115, 0.31487, 0.288399, 0.342579, 0.288399, 0.278302, 0.295083, 0.380708, 0.377384, 0.41194, 0.335645, 0.328603, 0.288399, 0.298791, 0.377384, 0.356642, 0.291804, 0.311707, 0.30533, 0.30533, 0.30533, 0.288399, 0.200174, 0.170161, 0.185198, 0.291804, 0.295083, 0.288399, 0.295083, 0.284882, 0.284882, 0.243554, 0.216401, 0.167087, 0.088832, 0.071867, 0.116183, 0.10481, 0.15008, 0.15284, 0.15008, 0.164327, 0.179055, 0.229226, 0.298791, 0.26085, 0.15284, 0.096677, 0.098513, 0.096677, 0.096677, 0.069024, 0.109221, 0.147574, 0.229226, 0.335645, 0.281712, 0.30533, 0.321458, 0.349426, 0.321458, 0.346032, 0.342579, 0.301917, 0.321458, 0.318242, 0.264545, 0.346032, 0.374039, 0.374039, 0.295083, 0.308712, 0.328603, 0.384043, 0.275179, 0.291804, 0.203355, 0.182256, 0.173081, 0.243554, 0.167087, 0.191378, 0.222385, 0.225814, 0.155435, 0.139895, 0.073402, 0.069024, 0.083462, 0.083462, 0.085092, 0.129801, 0.10481, 0.118441, 0.067594, 0.120615, 0.098513, 0.158265, 0.25406, 0.275179, 0.173081, 0.25406, 0.25406, 0.30533, 0.291804, 0.366687, 0.318242, 0.335645, 0.42561, 0.414856, 0.480142, 0.436924, 0.349426, 0.31487, 0.219301, 0.278302, 0.281712, 0.288399, 0.225814, 0.173081, 0.173081, 0.275179, 0.268042, 0.18812, 0.120615, 0.083462, 0.106997, 0.18812, 0.284882, 0.278302, 0.268042, 0.182256, 0.134866, 0.219301, 0.298791, 0.349426, 0.366687, 0.352862, 0.288399, 0.275179, 0.332115, 0.31487, 0.236433, 0.243554, 0.222385, 0.222385, 0.311707, 0.21291, 0.200174, 0.196879, 0.216401, 0.209395, 0.295083, 0.356642, 0.349426, 0.328603, 0.359901, 0.257454, 0.185198, 0.219301, 0.298791, 0.311707, 0.236433, 0.308712, 0.225814, 0.332115, 0.408655, 0.377384, 0.359901, 0.374039, 0.356642, 0.356642, 0.321458, 0.236433, 0.275179, 0.264545, 0.200174, 0.137348, 0.206376, 0.295083, 0.239899, 0.264545, 0.25406, 0.342579, 0.271506, 0.268042, 0.268042, 0.281712, 0.311707, 0.422041, 0.324872, 0.332115, 0.321458, 0.278302, 0.284882, 0.194234, 0.17593, 0.155435, 0.232838, 0.243554, 0.236433, 0.31487, 0.288399, 0.31487, 0.308712, 0.342579, 0.440853, 0.40511, 0.384043, 0.295083, 0.291804, 0.288399, 0.26085, 0.185198, 0.26085, 0.30533, 0.390993, 0.332115, 0.444081, 0.433034, 0.433034, 0.342579, 0.30533, 0.278302, 0.268042, 0.26085, 0.232838, 0.158265, 0.182256, 0.179055, 0.236433, 0.247041, 0.31487, 0.374039, 0.418646, 0.324872, 0.370445, 0.268042, 0.352862, 0.370445, 0.374039, 0.308712, 0.394753, 0.40511, 0.436924, 0.321458, 0.324872, 0.414856, 0.505461, 0.505461, 0.5017, 0.534167, 0.408655, 0.4292, 0.408655, 0.394753, 0.490133, 0.494003, 0.63748, 0.657645, 0.521092, 0.525368, 0.56648, 0.575842, 0.575842, 0.570702, 0.707965, 0.604312, 0.483068, 0.476583, 0.447574, 0.422041, 0.394753, 0.408655, 0.394753, 0.41194, 0.465241, 0.472492, 0.494003, 0.40511, 0.384043, 0.387226, 0.374039, 0.328603, 0.247041, 0.194234, 0.209395, 0.209395, 0.278302, 0.366687, 0.370445, 0.401658, 0.440853, 0.433034, 0.444081, 0.414856, 0.311707, 0.278302, 0.219301, 0.170161, 0.236433, 0.206376, 0.191378, 0.185198, 0.25031, 0.332115, 0.342579, 0.328603, 0.268042, 0.281712, 0.206376, 0.191378, 0.127496, 0.127496, 0.139895, 0.216401, 0.257454, 0.236433, 0.257454, 0.31487, 0.25031, 0.179055, 0.219301, 0.308712, 0.31487, 0.332115, 0.321458, 0.398279, 0.41194, 0.374039, 0.374039, 0.377384, 0.30533, 0.380708, 0.342579, 0.324872, 0.216401, 0.15284, 0.236433, 0.25406, 0.173081, 0.268042, 0.36309, 0.377384, 0.377384, 0.377384, 0.271506, 0.196879, 0.194234, 0.122885, 0.139895, 0.132295, 0.173081, 0.243554, 0.247041, 0.271506, 0.271506, 0.384043, 0.359901, 0.356642, 0.349426, 0.332115, 0.332115, 0.324872, 0.321458, 0.298791, 0.21291, 0.318242, 0.387226, 0.311707, 0.30533, 0.380708, 0.390993, 0.366687, 0.370445, 0.288399, 0.30533, 0.308712, 0.295083, 0.390993, 0.390993, 0.356642, 0.461924, 0.461924, 0.422041, 0.40511, 0.349426, 0.450668, 0.394753, 0.366687, 0.465241, 0.549308, 0.461924, 0.370445, 0.366687, 0.380708, 0.458154, 0.414856, 0.436924, 0.356642, 0.31487, 0.339168, 0.295083, 0.21291, 0.21291, 0.167087, 0.164327, 0.25406, 0.239899, 0.284882, 0.236433, 0.158265, 0.155435, 0.25031, 0.222385, 0.196879, 0.179055, 0.182256, 0.139895, 0.139895, 0.139895, 0.170161, 0.161087, 0.25406, 0.349426, 0.342579, 0.366687, 0.335645, 0.239899, 0.236433, 0.239899, 0.31487, 0.346032, 0.271506, 0.17593, 0.295083, 0.342579, 0.352862, 0.332115, 0.398279, 0.349426, 0.422041, 0.384043, 0.339168, 0.275179, 0.21291, 0.158265, 0.203355], '')</t>
  </si>
  <si>
    <t>[80, 81, 82, 338, 339, 340, 341, 348, 349, 350, 351, 352, 353, 354, 355, 356, 357, 481]</t>
  </si>
  <si>
    <t xml:space="preserve">F5RXV5|F5RXV5_9ENTR HTH-type transcriptional regulatory protein TyrR OS=Enterobacter hormaechei ATCC 49162 </t>
  </si>
  <si>
    <t>([0.028695, 0.046336, 0.025316, 0.042364, 0.055536, 0.086953, 0.054297, 0.035586, 0.051831, 0.035586, 0.025316, 0.020876, 0.013613, 0.021816, 0.0198, 0.017447, 0.037156, 0.028695, 0.024826, 0.023963, 0.014783, 0.026892, 0.015344, 0.027463, 0.032017, 0.021381, 0.019401, 0.032017, 0.030611, 0.016826, 0.016528, 0.030003, 0.023534, 0.034068, 0.03976, 0.022667, 0.045352, 0.021381, 0.040537, 0.045352, 0.022306, 0.040537, 0.035586, 0.038042, 0.029376, 0.020522, 0.035586, 0.0198, 0.020165, 0.034884, 0.034884, 0.05306, 0.049374, 0.064632, 0.083462, 0.081712, 0.092881, 0.081712, 0.164327, 0.090864, 0.102787, 0.106997, 0.086953, 0.106997, 0.173081, 0.216401, 0.243554, 0.243554, 0.342579, 0.257454, 0.232838, 0.236433, 0.264545, 0.229226, 0.21291, 0.129801, 0.132295, 0.167087, 0.139895, 0.158265, 0.26085, 0.26085, 0.26085, 0.206376, 0.17593, 0.109221, 0.10481, 0.06184, 0.055536, 0.059222, 0.10481, 0.079919, 0.15284, 0.15008, 0.120615, 0.203355, 0.298791, 0.25406, 0.284882, 0.26085, 0.236433, 0.142424, 0.060549, 0.100716, 0.170161, 0.170161, 0.264545, 0.271506, 0.36309, 0.271506, 0.173081, 0.173081, 0.25031, 0.264545, 0.236433, 0.321458, 0.31487, 0.222385, 0.170161, 0.147574, 0.200174, 0.106997, 0.18812, 0.18812, 0.222385, 0.219301, 0.134866, 0.076542, 0.074921, 0.073402, 0.137348, 0.25031, 0.25406, 0.264545, 0.236433, 0.278302, 0.268042, 0.275179, 0.370445, 0.394753, 0.352862, 0.26085, 0.387226, 0.377384, 0.5017, 0.509769, 0.398279, 0.418646, 0.472492, 0.476583, 0.380708, 0.374039, 0.374039, 0.298791, 0.191378, 0.120615, 0.118441, 0.120615, 0.120615, 0.122885, 0.15284, 0.18812, 0.281712, 0.200174, 0.132295, 0.129801, 0.120615, 0.179055, 0.191378, 0.142424, 0.109221, 0.116183, 0.116183, 0.094817, 0.144935, 0.164327, 0.247041, 0.209395, 0.209395, 0.196879, 0.194234, 0.15008, 0.182256, 0.18812, 0.17593, 0.25406, 0.243554, 0.25406, 0.295083, 0.295083, 0.387226, 0.394753, 0.374039, 0.366687, 0.377384, 0.284882, 0.268042, 0.232838, 0.200174, 0.200174, 0.229226, 0.219301, 0.264545, 0.26085, 0.257454, 0.271506, 0.185198, 0.196879, 0.200174, 0.164327, 0.229226, 0.229226, 0.182256, 0.25031, 0.268042, 0.179055, 0.268042, 0.324872, 0.387226, 0.377384, 0.298791, 0.182256, 0.18812, 0.219301, 0.225814, 0.225814, 0.291804, 0.387226, 0.377384, 0.366687, 0.408655, 0.324872, 0.247041, 0.298791, 0.335645, 0.295083, 0.30533, 0.308712, 0.30533, 0.239899, 0.318242, 0.433034, 0.529623, 0.486429, 0.454136, 0.444081, 0.468512, 0.377384, 0.288399, 0.26085, 0.179055, 0.182256, 0.18812, 0.232838, 0.26085, 0.164327, 0.219301, 0.30533, 0.301917, 0.30533, 0.268042, 0.281712, 0.247041, 0.26085, 0.209395, 0.142424, 0.142424, 0.122885, 0.167087, 0.278302, 0.321458, 0.40511, 0.387226, 0.461924, 0.494003, 0.380708, 0.366687, 0.349426, 0.342579, 0.301917, 0.346032, 0.418646, 0.401658, 0.401658, 0.318242, 0.318242, 0.346032, 0.359901, 0.366687, 0.30533, 0.275179, 0.275179, 0.239899, 0.239899, 0.275179, 0.275179, 0.346032, 0.468512, 0.422041, 0.408655, 0.36309, 0.268042, 0.268042, 0.167087, 0.109221, 0.170161, 0.25406, 0.332115, 0.328603, 0.206376, 0.298791, 0.295083, 0.21291, 0.247041, 0.264545, 0.239899, 0.243554, 0.295083, 0.219301, 0.25031, 0.18812, 0.275179, 0.288399, 0.288399, 0.328603, 0.318242, 0.225814, 0.18812, 0.196879, 0.196879, 0.301917, 0.31487, 0.236433, 0.236433, 0.25031, 0.164327, 0.106997, 0.111485, 0.098513, 0.144935, 0.098513, 0.076542, 0.069024, 0.11371, 0.125101, 0.116183, 0.118441, 0.116183, 0.129801, 0.078022, 0.078022, 0.05306, 0.030003, 0.05306, 0.048328, 0.048328, 0.046336, 0.086953, 0.100716, 0.06312, 0.060549, 0.098513, 0.122885, 0.15008, 0.144935, 0.142424, 0.134866, 0.17593, 0.288399, 0.21291, 0.301917, 0.301917, 0.288399, 0.26085, 0.18812, 0.236433, 0.216401, 0.200174, 0.144935, 0.127496, 0.203355, 0.216401, 0.206376, 0.209395, 0.206376, 0.196879, 0.216401, 0.298791, 0.25406, 0.219301, 0.271506, 0.271506, 0.182256, 0.257454, 0.370445, 0.370445, 0.318242, 0.332115, 0.436924, 0.384043, 0.374039, 0.25031, 0.275179, 0.275179, 0.356642, 0.236433, 0.236433, 0.21291, 0.147574, 0.21291, 0.229226, 0.229226, 0.164327, 0.167087, 0.164327, 0.137348, 0.127496, 0.200174, 0.196879, 0.137348, 0.21291, 0.21291, 0.247041, 0.225814, 0.155435, 0.142424, 0.247041, 0.26085, 0.264545, 0.25406, 0.185198, 0.116183, 0.158265, 0.222385, 0.222385, 0.236433, 0.236433, 0.31487, 0.31487, 0.243554, 0.321458, 0.25031, 0.25031, 0.339168, 0.342579, 0.390993, 0.359901, 0.339168, 0.332115, 0.321458, 0.335645, 0.422041, 0.517562, 0.394753, 0.390993, 0.472492, 0.458154, 0.387226, 0.401658, 0.390993, 0.458154, 0.398279, 0.387226, 0.394753, 0.390993, 0.301917, 0.257454, 0.288399, 0.278302, 0.203355, 0.236433, 0.308712, 0.30533, 0.291804, 0.370445, 0.291804, 0.268042, 0.264545, 0.359901, 0.278302, 0.281712, 0.222385, 0.281712, 0.359901, 0.359901, 0.321458, 0.31487, 0.36309, 0.380708, 0.377384, 0.377384, 0.342579, 0.352862, 0.278302, 0.281712, 0.21291, 0.295083, 0.328603, 0.332115, 0.328603, 0.398279, 0.40511, 0.476583, 0.461924, 0.436924, 0.41194, 0.42561, 0.517562, 0.541878, 0.497853, 0.486429, 0.613573, 0.59508], '')</t>
  </si>
  <si>
    <t>[144, 145, 242, 452, 507, 508, 511, 512]</t>
  </si>
  <si>
    <t xml:space="preserve">F5RXV6|F5RXV6_9ENTR UPF0283 membrane protein HMPREF9086_2548 OS=Enterobacter hormaechei ATCC 49162 </t>
  </si>
  <si>
    <t>([0.380708, 0.42561, 0.458154, 0.490133, 0.387226, 0.436924, 0.465241, 0.476583, 0.538167, 0.557691, 0.59508, 0.604312, 0.472492, 0.447574, 0.422041, 0.480142, 0.486429, 0.461924, 0.359901, 0.444081, 0.42561, 0.58069, 0.570702, 0.538167, 0.545602, 0.675549, 0.517562, 0.486429, 0.529623, 0.422041, 0.335645, 0.295083, 0.335645, 0.454136, 0.494003, 0.401658, 0.36309, 0.374039, 0.377384, 0.490133, 0.5017, 0.476583, 0.454136, 0.42561, 0.390993, 0.311707, 0.311707, 0.390993, 0.390993, 0.278302, 0.335645, 0.450668, 0.472492, 0.450668, 0.436924, 0.321458, 0.324872, 0.387226, 0.370445, 0.324872, 0.257454, 0.26085, 0.26085, 0.25031, 0.194234, 0.232838, 0.216401, 0.122885, 0.142424, 0.11371, 0.170161, 0.127496, 0.06312, 0.066181, 0.071867, 0.074921, 0.083462, 0.137348, 0.086953, 0.090864, 0.073402, 0.116183, 0.098513, 0.066181, 0.067594, 0.11371, 0.134866, 0.21291, 0.225814, 0.167087, 0.203355, 0.137348, 0.194234, 0.278302, 0.206376, 0.179055, 0.155435, 0.21291, 0.18812, 0.18812, 0.122885, 0.122885, 0.118441, 0.118441, 0.18812, 0.132295, 0.129801, 0.122885, 0.078022, 0.088832, 0.134866, 0.161087, 0.155435, 0.15008, 0.144935, 0.134866, 0.092881, 0.102787, 0.059222, 0.067594, 0.11371, 0.170161, 0.200174, 0.200174, 0.236433, 0.229226, 0.301917, 0.311707, 0.288399, 0.342579, 0.418646, 0.321458, 0.219301, 0.311707, 0.311707, 0.321458, 0.40511, 0.5017, 0.505461, 0.618285, 0.622677, 0.608892, 0.570702, 0.472492, 0.398279, 0.398279, 0.40511, 0.298791, 0.25406, 0.25031, 0.264545, 0.219301, 0.308712, 0.298791, 0.298791, 0.301917, 0.291804, 0.295083, 0.318242, 0.284882, 0.185198, 0.191378, 0.191378, 0.132295, 0.142424, 0.167087, 0.132295, 0.0704, 0.127496, 0.161087, 0.194234, 0.194234, 0.236433, 0.243554, 0.342579, 0.349426, 0.275179, 0.209395, 0.21291, 0.11371, 0.074921, 0.132295, 0.129801, 0.100716, 0.122885, 0.21291, 0.278302, 0.239899, 0.243554, 0.247041, 0.232838, 0.232838, 0.194234, 0.182256, 0.173081, 0.191378, 0.102787, 0.15008, 0.219301, 0.209395, 0.271506, 0.339168, 0.356642, 0.352862, 0.408655, 0.384043, 0.332115, 0.203355, 0.243554, 0.268042, 0.257454, 0.291804, 0.18812, 0.191378, 0.155435, 0.106997, 0.102787, 0.142424, 0.120615, 0.058088, 0.032017, 0.032017, 0.020522, 0.018787, 0.020522, 0.01204, 0.019401, 0.014783, 0.014783, 0.018787, 0.027463, 0.016021, 0.011669, 0.018787, 0.013613, 0.010509, 0.014586, 0.009187, 0.011342, 0.009015, 0.014586, 0.014075, 0.010131, 0.017138, 0.017138, 0.010221, 0.016021, 0.010372, 0.009483, 0.015078, 0.009401, 0.007315, 0.007495, 0.006245, 0.006533, 0.006421, 0.008002, 0.00558, 0.006701, 0.006421, 0.007645, 0.007645, 0.011903, 0.01204, 0.009096, 0.009187, 0.014586, 0.010372, 0.016257, 0.023963, 0.024393, 0.022306, 0.025762, 0.045352, 0.086953, 0.085092, 0.086953, 0.085092, 0.134866, 0.161087, 0.094817, 0.116183, 0.092881, 0.085092, 0.120615, 0.147574, 0.155435, 0.142424, 0.122885, 0.120615, 0.125101, 0.118441, 0.127496, 0.092881, 0.098513, 0.073402, 0.069024, 0.069024, 0.085092, 0.054297, 0.055536, 0.079919, 0.059222, 0.081712, 0.049374, 0.043307, 0.054297, 0.06184, 0.032677, 0.078022, 0.038858, 0.024826, 0.025762, 0.047319, 0.090864, 0.086953, 0.132295, 0.132295, 0.129801, 0.129801, 0.225814, 0.125101, 0.15008, 0.191378, 0.18812, 0.17593, 0.137348, 0.137348, 0.122885, 0.127496, 0.106997, 0.203355, 0.318242, 0.219301, 0.232838, 0.225814, 0.225814, 0.225814, 0.196879, 0.30533, 0.288399, 0.25406, 0.36309, 0.346032, 0.321458, 0.278302, 0.390993, 0.538167, 0.521092, 0.476583], '')</t>
  </si>
  <si>
    <t>[8, 9, 10, 11, 21, 22, 23, 24, 25, 26, 28, 40, 137, 138, 139, 140, 141, 142, 347, 348]</t>
  </si>
  <si>
    <t xml:space="preserve">F5RXV7|F5RXV7_9ENTR ATPase OS=Enterobacter hormaechei ATCC 49162 </t>
  </si>
  <si>
    <t>([0.284882, 0.268042, 0.332115, 0.36309, 0.394753, 0.332115, 0.36309, 0.387226, 0.414856, 0.349426, 0.370445, 0.324872, 0.295083, 0.229226, 0.31487, 0.31487, 0.222385, 0.21291, 0.321458, 0.30533, 0.30533, 0.390993, 0.433034, 0.387226, 0.278302, 0.18812, 0.26085, 0.225814, 0.191378, 0.132295, 0.209395, 0.219301, 0.219301, 0.167087, 0.243554, 0.155435, 0.155435, 0.196879, 0.200174, 0.173081, 0.173081, 0.106997, 0.125101, 0.071867, 0.050641, 0.098513, 0.142424, 0.090864, 0.106997, 0.139895, 0.206376, 0.191378, 0.118441, 0.118441, 0.182256, 0.118441, 0.185198, 0.179055, 0.147574, 0.173081, 0.206376, 0.206376, 0.298791, 0.164327, 0.239899, 0.232838, 0.264545, 0.288399, 0.243554, 0.25406, 0.155435, 0.15008, 0.161087, 0.239899, 0.239899, 0.21291, 0.288399, 0.209395, 0.134866, 0.194234, 0.17593, 0.194234, 0.229226, 0.196879, 0.191378, 0.219301, 0.318242, 0.318242, 0.328603, 0.436924, 0.4292, 0.461924, 0.450668, 0.450668, 0.356642, 0.4292, 0.374039, 0.335645, 0.332115, 0.418646, 0.301917, 0.284882, 0.25031, 0.229226, 0.271506, 0.387226, 0.271506, 0.222385, 0.18812, 0.179055, 0.102787, 0.098513, 0.155435, 0.164327, 0.15008, 0.239899, 0.170161, 0.158265, 0.116183, 0.194234, 0.125101, 0.155435, 0.173081, 0.102787, 0.11371, 0.106997, 0.118441, 0.100716, 0.076542, 0.046336, 0.051831, 0.060549, 0.074921, 0.05306, 0.030003, 0.025762, 0.026338, 0.048328, 0.048328, 0.048328, 0.043307, 0.03976, 0.060549, 0.051831, 0.10481, 0.069024, 0.0704, 0.066181, 0.079919, 0.081712, 0.144935, 0.134866, 0.219301, 0.182256, 0.191378, 0.288399, 0.206376, 0.194234, 0.18812, 0.275179, 0.25031, 0.243554, 0.359901, 0.281712, 0.216401, 0.219301, 0.26085, 0.17593, 0.182256, 0.284882, 0.281712, 0.243554, 0.268042, 0.229226, 0.25031, 0.291804, 0.288399, 0.387226, 0.30533, 0.271506, 0.21291, 0.232838, 0.21291, 0.216401, 0.268042, 0.236433, 0.222385, 0.232838, 0.219301, 0.137348, 0.11371, 0.185198, 0.137348, 0.116183, 0.142424, 0.144935, 0.134866, 0.074921, 0.076542, 0.06312, 0.042364, 0.067594, 0.134866, 0.158265, 0.142424, 0.086953, 0.111485, 0.064632, 0.071867, 0.127496, 0.209395, 0.142424, 0.11371, 0.179055, 0.15284, 0.173081, 0.134866, 0.079919, 0.139895, 0.073402, 0.071867, 0.147574, 0.071867, 0.073402, 0.078022, 0.050641, 0.111485, 0.155435, 0.15008, 0.127496, 0.137348, 0.125101, 0.194234, 0.144935, 0.120615, 0.15008, 0.109221, 0.137348, 0.209395, 0.206376, 0.321458, 0.454136, 0.390993, 0.509769, 0.433034, 0.335645, 0.40511, 0.41194, 0.414856, 0.41194, 0.42561, 0.311707, 0.219301, 0.147574, 0.239899, 0.268042, 0.191378, 0.155435, 0.147574, 0.147574, 0.073402, 0.038042, 0.034068, 0.045352, 0.044297, 0.027463, 0.026892, 0.026892, 0.013265, 0.014075, 0.023534, 0.022667, 0.023534, 0.027463, 0.026892, 0.016528, 0.017797, 0.016257, 0.014586, 0.015078, 0.018106, 0.020522, 0.040537, 0.03976, 0.036378, 0.045352, 0.098513, 0.137348, 0.067594, 0.147574, 0.147574, 0.118441, 0.11371, 0.118441, 0.144935, 0.144935, 0.21291, 0.209395, 0.209395, 0.26085, 0.264545, 0.225814, 0.203355, 0.194234, 0.122885, 0.122885, 0.106997, 0.102787, 0.127496, 0.15284, 0.073402, 0.069024, 0.090864, 0.05306, 0.044297, 0.054297, 0.11371, 0.071867, 0.038042, 0.073402, 0.092881, 0.051831, 0.031287, 0.032017, 0.026338, 0.038858, 0.03976, 0.037156, 0.030611, 0.032017, 0.056825, 0.073402, 0.074921, 0.047319, 0.086953, 0.170161, 0.173081, 0.122885, 0.191378, 0.239899, 0.161087, 0.161087, 0.158265, 0.155435, 0.268042, 0.30533, 0.25406, 0.179055, 0.18812, 0.229226, 0.185198, 0.102787, 0.158265, 0.167087, 0.203355, 0.167087, 0.081712, 0.090864, 0.109221, 0.055536, 0.0704, 0.085092, 0.094817, 0.100716, 0.098513, 0.096677, 0.051831, 0.074921, 0.116183, 0.0704, 0.067594, 0.069024, 0.134866, 0.134866, 0.125101, 0.147574, 0.109221, 0.127496, 0.127496, 0.081712, 0.15284, 0.158265, 0.209395, 0.196879, 0.182256, 0.30533, 0.271506, 0.271506, 0.301917, 0.308712, 0.398279, 0.387226, 0.328603, 0.321458, 0.328603, 0.332115, 0.346032, 0.472492, 0.476583, 0.465241, 0.465241, 0.349426, 0.384043, 0.370445, 0.387226, 0.408655, 0.408655, 0.408655, 0.497853, 0.40511, 0.440853, 0.42561, 0.436924, 0.497853, 0.387226, 0.278302, 0.284882, 0.268042, 0.239899, 0.332115, 0.216401, 0.298791, 0.284882, 0.268042, 0.239899, 0.132295, 0.191378, 0.191378, 0.229226, 0.229226, 0.284882, 0.26085, 0.191378, 0.200174, 0.236433, 0.380708, 0.387226, 0.414856, 0.422041, 0.318242, 0.311707, 0.335645, 0.346032, 0.4292, 0.384043, 0.324872, 0.450668, 0.349426, 0.232838, 0.15008, 0.155435, 0.203355, 0.18812, 0.179055, 0.158265, 0.129801, 0.083462, 0.118441, 0.071867, 0.051831, 0.083462, 0.06312, 0.102787, 0.058088, 0.050641], '')</t>
  </si>
  <si>
    <t>[243]</t>
  </si>
  <si>
    <t xml:space="preserve">F5RXV8|F5RXV8_9ENTR LacI family transcriptional regulator OS=Enterobacter hormaechei ATCC 49162 </t>
  </si>
  <si>
    <t>([0.17593, 0.179055, 0.219301, 0.173081, 0.206376, 0.229226, 0.257454, 0.288399, 0.247041, 0.271506, 0.298791, 0.271506, 0.203355, 0.185198, 0.179055, 0.26085, 0.342579, 0.346032, 0.342579, 0.366687, 0.394753, 0.468512, 0.465241, 0.472492, 0.557691, 0.557691, 0.490133, 0.414856, 0.408655, 0.440853, 0.359901, 0.359901, 0.436924, 0.433034, 0.4292, 0.349426, 0.349426, 0.377384, 0.377384, 0.454136, 0.377384, 0.311707, 0.30533, 0.30533, 0.216401, 0.203355, 0.203355, 0.264545, 0.339168, 0.239899, 0.278302, 0.324872, 0.232838, 0.18812, 0.200174, 0.122885, 0.18812, 0.182256, 0.161087, 0.15008, 0.155435, 0.222385, 0.257454, 0.25406, 0.25031, 0.328603, 0.339168, 0.370445, 0.268042, 0.170161, 0.268042, 0.264545, 0.232838, 0.236433, 0.278302, 0.311707, 0.308712, 0.311707, 0.278302, 0.268042, 0.236433, 0.25031, 0.271506, 0.284882, 0.281712, 0.206376, 0.216401, 0.15008, 0.076542, 0.088832, 0.170161, 0.173081, 0.164327, 0.216401, 0.295083, 0.284882, 0.332115, 0.422041, 0.4292, 0.380708, 0.394753, 0.422041, 0.332115, 0.25406, 0.232838, 0.229226, 0.25406, 0.239899, 0.31487, 0.394753, 0.440853, 0.342579, 0.335645, 0.335645, 0.26085, 0.182256, 0.15284, 0.086953, 0.081712, 0.076542, 0.144935, 0.116183, 0.125101, 0.200174, 0.26085, 0.161087, 0.090864, 0.122885, 0.125101, 0.0704, 0.076542, 0.094817, 0.092881, 0.094817, 0.064632, 0.127496, 0.142424, 0.122885, 0.137348, 0.085092, 0.086953, 0.069024, 0.055536, 0.059222, 0.05306, 0.031287, 0.034884, 0.074921, 0.098513, 0.058088, 0.056825, 0.051831, 0.034068, 0.06312, 0.064632, 0.102787, 0.092881, 0.069024, 0.102787, 0.155435, 0.229226, 0.200174, 0.134866, 0.120615, 0.109221, 0.118441, 0.179055, 0.161087, 0.090864, 0.081712, 0.134866, 0.209395, 0.216401, 0.284882, 0.268042, 0.182256, 0.142424, 0.086953, 0.100716, 0.098513, 0.073402, 0.092881, 0.066181, 0.120615, 0.116183, 0.11371, 0.069024, 0.069024, 0.079919, 0.144935, 0.155435, 0.096677, 0.079919, 0.076542, 0.042364, 0.042364, 0.074921, 0.090864, 0.085092, 0.158265, 0.155435, 0.196879, 0.167087, 0.161087, 0.122885, 0.122885, 0.129801, 0.21291, 0.229226, 0.219301, 0.147574, 0.085092, 0.15008, 0.17593, 0.17593, 0.173081, 0.182256, 0.182256, 0.206376, 0.288399, 0.229226, 0.158265, 0.158265, 0.134866, 0.182256, 0.139895, 0.232838, 0.15008, 0.078022, 0.0704, 0.125101, 0.18812, 0.288399, 0.30533, 0.335645, 0.349426, 0.41194, 0.342579, 0.232838, 0.182256, 0.18812, 0.229226, 0.311707, 0.257454, 0.284882, 0.236433, 0.243554, 0.225814, 0.229226, 0.219301, 0.225814, 0.200174, 0.161087, 0.161087, 0.15284, 0.081712, 0.079919, 0.059222, 0.088832, 0.102787, 0.144935, 0.161087, 0.164327, 0.120615, 0.125101, 0.10481, 0.139895, 0.206376, 0.132295, 0.196879, 0.298791, 0.324872, 0.321458, 0.275179, 0.257454, 0.161087, 0.158265, 0.096677, 0.155435, 0.182256, 0.232838, 0.232838, 0.209395, 0.196879, 0.15284, 0.191378, 0.147574, 0.200174, 0.206376, 0.298791, 0.295083, 0.206376, 0.179055, 0.232838, 0.335645, 0.335645, 0.332115, 0.4292, 0.433034, 0.352862, 0.216401, 0.243554, 0.137348, 0.081712, 0.069024, 0.132295, 0.118441, 0.18812, 0.134866, 0.155435, 0.155435, 0.15284, 0.170161, 0.116183, 0.0704, 0.0704, 0.073402, 0.125101, 0.060549, 0.094817, 0.155435, 0.222385, 0.232838, 0.31487, 0.328603, 0.36309, 0.342579, 0.324872, 0.308712, 0.321458, 0.25406, 0.222385, 0.196879, 0.247041, 0.332115, 0.41194], '')</t>
  </si>
  <si>
    <t>[24, 25]</t>
  </si>
  <si>
    <t xml:space="preserve">F5RXV9|F5RXV9_9ENTR Outer membrane protein G OS=Enterobacter hormaechei ATCC 49162 </t>
  </si>
  <si>
    <t>([0.034068, 0.022306, 0.017138, 0.019109, 0.027463, 0.023534, 0.030611, 0.024393, 0.025762, 0.037156, 0.038042, 0.054297, 0.064632, 0.060549, 0.083462, 0.125101, 0.125101, 0.071867, 0.098513, 0.060549, 0.106997, 0.094817, 0.15008, 0.18812, 0.173081, 0.102787, 0.164327, 0.111485, 0.182256, 0.222385, 0.158265, 0.206376, 0.206376, 0.196879, 0.179055, 0.216401, 0.236433, 0.239899, 0.349426, 0.328603, 0.36309, 0.257454, 0.352862, 0.384043, 0.408655, 0.394753, 0.390993, 0.26085, 0.346032, 0.295083, 0.288399, 0.243554, 0.229226, 0.203355, 0.109221, 0.129801, 0.074921, 0.069024, 0.043307, 0.033407, 0.024393, 0.022306, 0.043307, 0.043307, 0.036378, 0.045352, 0.045352, 0.090864, 0.098513, 0.090864, 0.10481, 0.074921, 0.137348, 0.125101, 0.147574, 0.243554, 0.155435, 0.137348, 0.147574, 0.21291, 0.271506, 0.342579, 0.328603, 0.332115, 0.232838, 0.225814, 0.120615, 0.158265, 0.079919, 0.090864, 0.094817, 0.098513, 0.139895, 0.144935, 0.081712, 0.081712, 0.040537, 0.074921, 0.088832, 0.085092, 0.090864, 0.074921, 0.034068, 0.064632, 0.060549, 0.058088, 0.06184, 0.064632, 0.064632, 0.066181, 0.098513, 0.102787, 0.11371, 0.100716, 0.098513, 0.15284, 0.144935, 0.25031, 0.25031, 0.324872, 0.295083, 0.30533, 0.25406, 0.374039, 0.374039, 0.275179, 0.352862, 0.295083, 0.401658, 0.440853, 0.562014, 0.458154, 0.454136, 0.359901, 0.36309, 0.281712, 0.308712, 0.324872, 0.324872, 0.216401, 0.21291, 0.147574, 0.142424, 0.18812, 0.098513, 0.055536, 0.081712, 0.066181, 0.054297, 0.055536, 0.023963, 0.020165, 0.041405, 0.041405, 0.03976, 0.048328, 0.074921, 0.076542, 0.074921, 0.041405, 0.078022, 0.086953, 0.15284, 0.142424, 0.10481, 0.200174, 0.301917, 0.342579, 0.390993, 0.480142, 0.356642, 0.461924, 0.370445, 0.359901, 0.281712, 0.370445, 0.370445, 0.384043, 0.311707, 0.30533, 0.366687, 0.359901, 0.298791, 0.31487, 0.236433, 0.206376, 0.127496, 0.142424, 0.122885, 0.122885, 0.066181, 0.132295, 0.096677, 0.185198, 0.185198, 0.247041, 0.225814, 0.219301, 0.229226, 0.301917, 0.321458, 0.243554, 0.229226, 0.288399, 0.291804, 0.398279, 0.41194, 0.480142, 0.436924, 0.359901, 0.281712, 0.414856, 0.332115, 0.380708, 0.298791, 0.298791, 0.318242, 0.332115, 0.321458, 0.232838, 0.232838, 0.243554, 0.26085, 0.288399, 0.275179, 0.182256, 0.167087, 0.161087, 0.17593, 0.18812, 0.167087, 0.229226, 0.209395, 0.173081, 0.185198, 0.15284, 0.167087, 0.158265, 0.161087, 0.185198, 0.281712, 0.271506, 0.26085, 0.349426, 0.335645, 0.356642, 0.332115, 0.339168, 0.408655, 0.324872, 0.339168, 0.401658, 0.335645, 0.247041, 0.335645, 0.25031, 0.370445, 0.25406, 0.239899, 0.243554, 0.219301, 0.137348, 0.139895, 0.092881, 0.094817, 0.064632, 0.069024, 0.078022, 0.06312, 0.038042, 0.0704, 0.033407, 0.051831, 0.085092, 0.127496, 0.15284, 0.243554, 0.232838, 0.346032, 0.346032, 0.342579, 0.332115, 0.298791, 0.291804, 0.26085, 0.229226, 0.308712, 0.236433, 0.321458, 0.295083, 0.390993, 0.288399, 0.380708, 0.257454, 0.219301, 0.206376, 0.170161, 0.125101, 0.098513, 0.069024, 0.050641, 0.031287, 0.022667, 0.047319], '')</t>
  </si>
  <si>
    <t xml:space="preserve">F5RXW0|F5RXW0_9ENTR Sugar ABC superfamily ATP binding cassette transporter, ABC protein OS=Enterobacter hormaechei ATCC 49162 </t>
  </si>
  <si>
    <t>([0.096677, 0.048328, 0.025762, 0.043307, 0.067594, 0.098513, 0.0704, 0.090864, 0.069024, 0.05306, 0.066181, 0.100716, 0.06184, 0.06184, 0.060549, 0.067594, 0.066181, 0.076542, 0.083462, 0.142424, 0.147574, 0.078022, 0.078022, 0.094817, 0.042364, 0.024826, 0.023087, 0.043307, 0.043307, 0.069024, 0.0704, 0.0704, 0.064632, 0.129801, 0.127496, 0.21291, 0.122885, 0.206376, 0.15008, 0.079919, 0.064632, 0.056825, 0.066181, 0.125101, 0.196879, 0.21291, 0.284882, 0.25406, 0.219301, 0.236433, 0.158265, 0.139895, 0.081712, 0.088832, 0.086953, 0.051831, 0.032017, 0.043307, 0.045352, 0.066181, 0.074921, 0.111485, 0.092881, 0.15284, 0.142424, 0.132295, 0.225814, 0.142424, 0.144935, 0.118441, 0.069024, 0.060549, 0.111485, 0.196879, 0.111485, 0.092881, 0.086953, 0.073402, 0.116183, 0.11371, 0.079919, 0.129801, 0.069024, 0.047319, 0.050641, 0.055536, 0.041405, 0.030611, 0.028107, 0.034068, 0.025762, 0.040537, 0.06312, 0.06312, 0.058088, 0.059222, 0.059222, 0.120615, 0.196879, 0.116183, 0.06312, 0.094817, 0.100716, 0.15284, 0.173081, 0.173081, 0.092881, 0.098513, 0.096677, 0.185198, 0.118441, 0.118441, 0.116183, 0.088832, 0.086953, 0.094817, 0.092881, 0.067594, 0.059222, 0.060549, 0.094817, 0.185198, 0.167087, 0.127496, 0.073402, 0.116183, 0.10481, 0.17593, 0.216401, 0.257454, 0.257454, 0.356642, 0.370445, 0.335645, 0.335645, 0.328603, 0.321458, 0.380708, 0.374039, 0.291804, 0.291804, 0.308712, 0.243554, 0.243554, 0.206376, 0.18812, 0.118441, 0.090864, 0.098513, 0.102787, 0.118441, 0.064632, 0.06312, 0.106997, 0.078022, 0.139895, 0.118441, 0.116183, 0.083462, 0.147574, 0.144935, 0.15008, 0.102787, 0.129801, 0.109221, 0.17593, 0.18812, 0.275179, 0.321458, 0.222385, 0.21291, 0.191378, 0.281712, 0.191378, 0.194234, 0.288399, 0.284882, 0.271506, 0.182256, 0.179055, 0.118441, 0.182256, 0.179055, 0.236433, 0.239899, 0.284882, 0.284882, 0.346032, 0.30533, 0.311707, 0.36309, 0.324872, 0.324872, 0.328603, 0.328603, 0.243554, 0.15284, 0.090864, 0.118441, 0.203355, 0.295083, 0.278302, 0.185198, 0.185198, 0.182256, 0.118441, 0.111485, 0.083462, 0.122885, 0.15008, 0.15008, 0.127496, 0.090864, 0.094817, 0.102787, 0.196879, 0.232838, 0.335645, 0.384043, 0.281712, 0.200174, 0.170161, 0.25406, 0.236433, 0.147574, 0.137348, 0.200174, 0.232838, 0.232838, 0.164327, 0.17593, 0.092881, 0.079919, 0.137348, 0.125101, 0.094817, 0.042364, 0.056825, 0.056825, 0.073402, 0.078022, 0.06184, 0.048328, 0.050641, 0.111485, 0.18812, 0.122885, 0.122885, 0.059222, 0.083462, 0.06184, 0.0704, 0.144935, 0.239899, 0.232838, 0.158265, 0.158265, 0.179055, 0.10481, 0.10481, 0.083462, 0.15008, 0.243554, 0.225814, 0.229226, 0.21291, 0.203355, 0.25406, 0.182256, 0.196879, 0.102787, 0.164327, 0.083462, 0.074921, 0.085092, 0.098513, 0.170161, 0.127496, 0.116183, 0.18812, 0.206376, 0.25031, 0.239899, 0.257454, 0.346032, 0.356642, 0.36309, 0.278302, 0.318242, 0.352862, 0.414856, 0.4292, 0.433034, 0.447574, 0.408655, 0.398279, 0.284882, 0.278302, 0.36309, 0.418646, 0.433034, 0.295083, 0.239899, 0.158265, 0.088832, 0.073402, 0.067594, 0.03976, 0.0704, 0.066181, 0.083462, 0.098513, 0.100716, 0.067594, 0.069024, 0.085092, 0.060549, 0.102787, 0.079919, 0.064632, 0.085092, 0.079919, 0.088832, 0.074921, 0.102787, 0.164327, 0.206376, 0.209395, 0.194234, 0.194234, 0.125101, 0.129801, 0.060549, 0.111485, 0.129801, 0.196879, 0.18812, 0.164327, 0.173081, 0.120615, 0.079919, 0.081712, 0.06184, 0.116183, 0.173081, 0.222385, 0.232838, 0.191378, 0.11371, 0.182256, 0.158265, 0.219301, 0.179055, 0.271506, 0.225814, 0.25031, 0.200174, 0.173081, 0.232838, 0.179055], '')</t>
  </si>
  <si>
    <t xml:space="preserve">F5RXW3|F5RXW3_9ENTR Gfo/Idh/MocA family oxidoreductase OS=Enterobacter hormaechei ATCC 49162 </t>
  </si>
  <si>
    <t>([0.173081, 0.232838, 0.311707, 0.222385, 0.295083, 0.219301, 0.26085, 0.21291, 0.209395, 0.161087, 0.120615, 0.155435, 0.200174, 0.196879, 0.25406, 0.185198, 0.161087, 0.239899, 0.284882, 0.222385, 0.26085, 0.229226, 0.222385, 0.116183, 0.100716, 0.071867, 0.120615, 0.118441, 0.167087, 0.206376, 0.219301, 0.311707, 0.268042, 0.232838, 0.203355, 0.139895, 0.15284, 0.191378, 0.17593, 0.179055, 0.161087, 0.173081, 0.21291, 0.182256, 0.295083, 0.370445, 0.288399, 0.25031, 0.268042, 0.271506, 0.158265, 0.18812, 0.111485, 0.167087, 0.222385, 0.219301, 0.18812, 0.239899, 0.239899, 0.206376, 0.206376, 0.30533, 0.243554, 0.155435, 0.194234, 0.200174, 0.167087, 0.278302, 0.335645, 0.324872, 0.25406, 0.295083, 0.324872, 0.346032, 0.225814, 0.225814, 0.288399, 0.401658, 0.394753, 0.268042, 0.30533, 0.191378, 0.194234, 0.236433, 0.25031, 0.196879, 0.15284, 0.182256, 0.118441, 0.111485, 0.085092, 0.125101, 0.109221, 0.11371, 0.111485, 0.142424, 0.085092, 0.079919, 0.074921, 0.086953, 0.191378, 0.155435, 0.216401, 0.203355, 0.225814, 0.30533, 0.359901, 0.359901, 0.401658, 0.509769, 0.440853, 0.377384, 0.291804, 0.349426, 0.31487, 0.387226, 0.436924, 0.497853, 0.476583, 0.480142, 0.380708, 0.271506, 0.275179, 0.216401, 0.222385, 0.111485, 0.10481, 0.100716, 0.122885, 0.058088, 0.042364, 0.034068, 0.067594, 0.118441, 0.15008, 0.11371, 0.066181, 0.066181, 0.085092, 0.071867, 0.045352, 0.05306, 0.094817, 0.111485, 0.196879, 0.118441, 0.206376, 0.222385, 0.144935, 0.079919, 0.078022, 0.096677, 0.15008, 0.120615, 0.122885, 0.094817, 0.094817, 0.15008, 0.15008, 0.079919, 0.096677, 0.096677, 0.144935, 0.134866, 0.076542, 0.073402, 0.083462, 0.040537, 0.037156, 0.069024, 0.125101, 0.216401, 0.137348, 0.147574, 0.170161, 0.161087, 0.185198, 0.298791, 0.209395, 0.134866, 0.225814, 0.147574, 0.203355, 0.111485, 0.111485, 0.147574, 0.090864, 0.142424, 0.209395, 0.17593, 0.134866, 0.074921, 0.050641, 0.050641, 0.047319, 0.024393, 0.030003, 0.024826, 0.014783, 0.023534, 0.040537, 0.024826, 0.044297, 0.037156, 0.066181, 0.066181, 0.043307, 0.081712, 0.076542, 0.054297, 0.066181, 0.092881, 0.161087, 0.219301, 0.30533, 0.311707, 0.422041, 0.398279, 0.31487, 0.380708, 0.40511, 0.301917, 0.377384, 0.408655, 0.408655, 0.418646, 0.308712, 0.42561, 0.339168, 0.359901, 0.461924, 0.4292, 0.328603, 0.219301, 0.222385, 0.225814, 0.142424, 0.158265, 0.078022, 0.098513, 0.10481, 0.094817, 0.164327, 0.098513, 0.045352, 0.055536, 0.029376, 0.064632, 0.064632, 0.098513, 0.043307, 0.034068, 0.024393, 0.044297, 0.050641, 0.050641, 0.055536, 0.102787, 0.088832, 0.102787, 0.129801, 0.127496, 0.085092, 0.085092, 0.073402, 0.076542, 0.076542, 0.144935, 0.132295, 0.106997, 0.106997, 0.164327, 0.194234, 0.196879, 0.10481, 0.200174, 0.173081, 0.158265, 0.090864, 0.050641, 0.094817, 0.127496, 0.132295, 0.161087, 0.164327, 0.200174, 0.194234, 0.203355, 0.191378, 0.125101, 0.15284, 0.158265, 0.182256, 0.194234, 0.295083, 0.374039, 0.349426, 0.394753, 0.390993, 0.480142, 0.59508, 0.59014, 0.56648, 0.538167, 0.538167, 0.553315, 0.604312, 0.585406, 0.494003, 0.483068, 0.59014, 0.497853, 0.40511, 0.408655, 0.41194, 0.390993, 0.349426, 0.30533, 0.209395, 0.185198, 0.200174, 0.170161, 0.185198, 0.194234, 0.194234, 0.147574, 0.094817, 0.066181, 0.125101, 0.182256, 0.120615, 0.078022, 0.096677, 0.129801, 0.079919, 0.03976, 0.046336, 0.059222, 0.059222, 0.11371, 0.137348, 0.127496, 0.167087, 0.147574, 0.096677, 0.102787, 0.10481, 0.098513, 0.137348, 0.109221, 0.083462, 0.122885, 0.161087, 0.164327, 0.170161, 0.25031, 0.36309, 0.288399], '')</t>
  </si>
  <si>
    <t>[109, 300, 301, 302, 303, 304, 305, 306, 307, 310]</t>
  </si>
  <si>
    <t xml:space="preserve">F5RXW4|F5RXW4_9ENTR YcjR protein OS=Enterobacter hormaechei ATCC 49162 </t>
  </si>
  <si>
    <t>([0.056825, 0.118441, 0.164327, 0.15284, 0.094817, 0.083462, 0.125101, 0.147574, 0.088832, 0.125101, 0.081712, 0.06312, 0.064632, 0.092881, 0.088832, 0.085092, 0.040537, 0.041405, 0.038858, 0.026338, 0.058088, 0.064632, 0.056825, 0.054297, 0.066181, 0.066181, 0.050641, 0.028107, 0.031287, 0.067594, 0.032677, 0.067594, 0.127496, 0.088832, 0.10481, 0.111485, 0.092881, 0.102787, 0.090864, 0.073402, 0.139895, 0.125101, 0.129801, 0.144935, 0.098513, 0.10481, 0.179055, 0.229226, 0.243554, 0.232838, 0.222385, 0.21291, 0.21291, 0.194234, 0.170161, 0.109221, 0.132295, 0.164327, 0.15284, 0.098513, 0.134866, 0.142424, 0.139895, 0.21291, 0.116183, 0.179055, 0.173081, 0.102787, 0.132295, 0.191378, 0.118441, 0.132295, 0.21291, 0.129801, 0.078022, 0.15284, 0.203355, 0.132295, 0.102787, 0.200174, 0.216401, 0.196879, 0.179055, 0.17593, 0.179055, 0.179055, 0.106997, 0.071867, 0.144935, 0.11371, 0.086953, 0.081712, 0.071867, 0.055536, 0.048328, 0.088832, 0.038858, 0.046336, 0.046336, 0.0704, 0.074921, 0.086953, 0.090864, 0.090864, 0.116183, 0.111485, 0.179055, 0.179055, 0.26085, 0.229226, 0.271506, 0.295083, 0.394753, 0.366687, 0.342579, 0.450668, 0.414856, 0.534167, 0.447574, 0.538167, 0.394753, 0.278302, 0.332115, 0.346032, 0.281712, 0.219301, 0.196879, 0.194234, 0.281712, 0.26085, 0.271506, 0.268042, 0.206376, 0.137348, 0.100716, 0.158265, 0.18812, 0.142424, 0.15008, 0.222385, 0.15008, 0.257454, 0.349426, 0.339168, 0.281712, 0.26085, 0.301917, 0.335645, 0.257454, 0.222385, 0.232838, 0.196879, 0.18812, 0.243554, 0.243554, 0.243554, 0.239899, 0.225814, 0.321458, 0.318242, 0.243554, 0.328603, 0.31487, 0.243554, 0.257454, 0.21291, 0.21291, 0.200174, 0.203355, 0.182256, 0.137348, 0.129801, 0.120615, 0.134866, 0.085092, 0.15008, 0.247041, 0.236433, 0.219301, 0.139895, 0.137348, 0.219301, 0.196879, 0.129801, 0.179055, 0.164327, 0.257454, 0.339168, 0.349426, 0.26085, 0.295083, 0.377384, 0.374039, 0.359901, 0.346032, 0.349426, 0.30533, 0.298791, 0.301917, 0.30533, 0.380708, 0.298791, 0.295083, 0.352862, 0.433034, 0.433034, 0.433034, 0.418646, 0.346032, 0.342579, 0.311707, 0.359901, 0.359901, 0.281712, 0.229226, 0.236433, 0.332115, 0.281712, 0.268042, 0.222385, 0.232838, 0.25031, 0.25406, 0.25406, 0.219301, 0.155435, 0.11371, 0.081712, 0.051831, 0.094817, 0.051831, 0.102787, 0.083462, 0.081712, 0.109221, 0.203355, 0.203355, 0.216401, 0.268042, 0.271506, 0.271506, 0.18812, 0.173081, 0.25031, 0.236433, 0.164327, 0.236433, 0.219301, 0.196879, 0.268042, 0.268042, 0.268042, 0.243554, 0.288399, 0.264545, 0.271506, 0.229226, 0.18812, 0.120615, 0.118441, 0.088832, 0.083462], '')</t>
  </si>
  <si>
    <t xml:space="preserve">F5RXW5|F5RXW5_9ENTR Alcohol dehydrogenase OS=Enterobacter hormaechei ATCC 49162 </t>
  </si>
  <si>
    <t>([0.182256, 0.17593, 0.17593, 0.118441, 0.088832, 0.132295, 0.083462, 0.120615, 0.155435, 0.179055, 0.229226, 0.206376, 0.185198, 0.167087, 0.239899, 0.321458, 0.284882, 0.271506, 0.219301, 0.191378, 0.170161, 0.225814, 0.170161, 0.196879, 0.243554, 0.332115, 0.308712, 0.40511, 0.384043, 0.374039, 0.394753, 0.301917, 0.30533, 0.352862, 0.278302, 0.278302, 0.229226, 0.264545, 0.271506, 0.377384, 0.278302, 0.229226, 0.243554, 0.352862, 0.370445, 0.295083, 0.278302, 0.25406, 0.268042, 0.191378, 0.194234, 0.144935, 0.116183, 0.167087, 0.179055, 0.278302, 0.295083, 0.342579, 0.370445, 0.339168, 0.281712, 0.384043, 0.461924, 0.356642, 0.359901, 0.232838, 0.332115, 0.318242, 0.243554, 0.232838, 0.229226, 0.216401, 0.268042, 0.332115, 0.236433, 0.15008, 0.147574, 0.147574, 0.079919, 0.046336, 0.064632, 0.048328, 0.047319, 0.038858, 0.074921, 0.043307, 0.090864, 0.100716, 0.058088, 0.118441, 0.066181, 0.109221, 0.120615, 0.11371, 0.098513, 0.098513, 0.088832, 0.050641, 0.046336, 0.094817, 0.094817, 0.090864, 0.155435, 0.164327, 0.137348, 0.079919, 0.081712, 0.081712, 0.060549, 0.071867, 0.074921, 0.129801, 0.076542, 0.069024, 0.03976, 0.06184, 0.100716, 0.132295, 0.239899, 0.25031, 0.219301, 0.275179, 0.264545, 0.179055, 0.167087, 0.236433, 0.284882, 0.281712, 0.185198, 0.134866, 0.203355, 0.219301, 0.182256, 0.278302, 0.182256, 0.229226, 0.194234, 0.196879, 0.229226, 0.142424, 0.137348, 0.15008, 0.147574, 0.15284, 0.155435, 0.161087, 0.106997, 0.122885, 0.18812, 0.17593, 0.196879, 0.129801, 0.0704, 0.056825, 0.051831, 0.056825, 0.066181, 0.066181, 0.037156, 0.036378, 0.060549, 0.033407, 0.024393, 0.017797, 0.018106, 0.016021, 0.013265, 0.018415, 0.018787, 0.014315, 0.023963, 0.028695, 0.044297, 0.043307, 0.043307, 0.025762, 0.043307, 0.029376, 0.03976, 0.086953, 0.051831, 0.055536, 0.100716, 0.127496, 0.122885, 0.129801, 0.132295, 0.134866, 0.139895, 0.144935, 0.182256, 0.185198, 0.18812, 0.200174, 0.275179, 0.243554, 0.247041, 0.26085, 0.359901, 0.26085, 0.229226, 0.321458, 0.31487, 0.243554, 0.232838, 0.243554, 0.243554, 0.243554, 0.275179, 0.268042, 0.182256, 0.182256, 0.182256, 0.209395, 0.209395, 0.203355, 0.271506, 0.366687, 0.291804, 0.182256, 0.185198, 0.203355, 0.203355, 0.18812, 0.25031, 0.15284, 0.200174, 0.196879, 0.247041, 0.170161, 0.182256, 0.264545, 0.222385, 0.15008, 0.15284, 0.142424, 0.090864, 0.090864, 0.047319, 0.071867, 0.118441, 0.18812, 0.109221, 0.102787, 0.059222, 0.03976, 0.064632, 0.03976, 0.030003, 0.036378, 0.074921, 0.034884, 0.028695, 0.028695, 0.049374, 0.024826, 0.026892, 0.026892, 0.032017, 0.058088, 0.066181, 0.054297, 0.05306, 0.047319, 0.050641, 0.096677, 0.120615, 0.139895, 0.161087, 0.139895, 0.078022, 0.064632, 0.122885, 0.125101, 0.086953, 0.085092, 0.173081, 0.18812, 0.278302, 0.30533, 0.311707, 0.203355, 0.26085, 0.264545, 0.278302, 0.264545, 0.25406, 0.281712, 0.284882, 0.284882, 0.36309, 0.490133, 0.497853, 0.401658, 0.335645, 0.450668, 0.370445, 0.275179, 0.209395, 0.209395, 0.185198, 0.109221, 0.116183, 0.10481, 0.06184, 0.120615, 0.129801, 0.081712, 0.050641, 0.054297, 0.10481, 0.06312, 0.037156, 0.038042, 0.033407, 0.064632, 0.059222, 0.094817, 0.167087, 0.222385, 0.206376, 0.129801, 0.167087, 0.236433, 0.142424, 0.155435, 0.15008, 0.15284, 0.216401, 0.318242, 0.324872, 0.219301, 0.275179, 0.25406, 0.243554, 0.308712, 0.301917, 0.232838, 0.243554, 0.127496, 0.094817, 0.079919, 0.120615, 0.132295, 0.111485, 0.182256, 0.232838, 0.182256, 0.127496, 0.100716], '')</t>
  </si>
  <si>
    <t xml:space="preserve">F5RXW6|F5RXW6_9ENTR Sugar ABC superfamily ATP binding cassette transporter permease OS=Enterobacter hormaechei ATCC 49162 </t>
  </si>
  <si>
    <t>([0.040537, 0.060549, 0.0198, 0.011342, 0.008002, 0.009977, 0.007495, 0.007645, 0.006194, 0.004611, 0.003963, 0.003478, 0.00283, 0.00283, 0.001808, 0.001112, 0.001211, 0.000923, 0.000833, 0.000507, 0.000365, 0.000348, 0.000253, 0.000532, 0.000893, 0.00076, 0.00076, 0.001211, 0.001172, 0.001692, 0.003014, 0.003555, 0.003478, 0.004689, 0.003298, 0.004431, 0.007645, 0.007177, 0.007877, 0.008723, 0.014586, 0.021816, 0.05306, 0.035586, 0.035586, 0.018787, 0.049374, 0.046336, 0.023534, 0.018787, 0.019401, 0.00962, 0.006988, 0.011342, 0.013437, 0.013613, 0.008804, 0.004976, 0.005318, 0.004899, 0.005318, 0.005011, 0.003555, 0.002138, 0.003246, 0.003341, 0.004513, 0.003671, 0.00283, 0.003177, 0.00407, 0.0028, 0.004161, 0.006421, 0.005992, 0.00389, 0.00389, 0.004775, 0.005799, 0.003478, 0.003821, 0.004976, 0.004976, 0.004976, 0.00777, 0.006533, 0.004414, 0.00389, 0.003405, 0.004358, 0.005623, 0.00407, 0.005799, 0.003671, 0.003701, 0.003727, 0.005318, 0.00777, 0.009483, 0.008624, 0.017138, 0.024393, 0.023534, 0.010509, 0.010372, 0.010672, 0.009096, 0.009015, 0.008525, 0.007422, 0.007422, 0.007422, 0.007422, 0.005086, 0.005623, 0.004358, 0.003366, 0.00359, 0.00246, 0.001481, 0.00225, 0.001434, 0.001172, 0.001249, 0.001692, 0.001722, 0.001687, 0.001572, 0.001597, 0.002138, 0.003431, 0.003804, 0.002662, 0.003341, 0.003366, 0.003405, 0.00316, 0.004161, 0.003212, 0.003431, 0.005318, 0.005503, 0.008075, 0.008075, 0.008624, 0.010509, 0.014315, 0.00962, 0.008624, 0.010131, 0.006533, 0.006482, 0.005872, 0.005799, 0.004358, 0.006245, 0.009294, 0.009187, 0.009865, 0.014075, 0.026338, 0.013437, 0.014586, 0.016257, 0.023087, 0.015344, 0.010672, 0.010131, 0.016257, 0.038042, 0.028107, 0.066181, 0.066181, 0.033407, 0.074921, 0.090864, 0.040537, 0.016528, 0.034068, 0.015078, 0.014783, 0.009096, 0.017447, 0.009294, 0.007091, 0.005872, 0.006619, 0.008276, 0.007031, 0.005249, 0.005223, 0.005683, 0.003607, 0.002705, 0.002705, 0.002276, 0.002078, 0.002435, 0.00283, 0.00243, 0.002396, 0.002435, 0.003298, 0.002117, 0.002117, 0.001533, 0.001872, 0.001872, 0.001335, 0.001202, 0.001069, 0.001069, 0.001434, 0.001906, 0.002503, 0.003701, 0.00283, 0.004431, 0.003864, 0.00543, 0.004899, 0.007031, 0.004775, 0.004775, 0.007091, 0.007177, 0.007259, 0.008624, 0.009015, 0.017447, 0.043307, 0.041405, 0.021816, 0.01204, 0.015344, 0.016257, 0.010926, 0.016528, 0.012491, 0.017447, 0.014586, 0.013265, 0.009294, 0.016021, 0.011903, 0.007555, 0.013016, 0.016826, 0.011106, 0.007315, 0.005623, 0.003864, 0.004736, 0.004775, 0.006619, 0.007315, 0.007315, 0.005872, 0.005011, 0.005799, 0.006482, 0.006533, 0.006421, 0.008804, 0.007091, 0.008276, 0.012491, 0.008002, 0.01078, 0.016021, 0.023534, 0.026338, 0.045352, 0.048328, 0.090864, 0.073402, 0.040537, 0.026892, 0.079919, 0.18812], '')</t>
  </si>
  <si>
    <t xml:space="preserve">F5RXW7|F5RXW7_9ENTR Sugar ABC superfamily ATP binding cassette transporter, membrane protein OS=Enterobacter hormaechei ATCC 49162 </t>
  </si>
  <si>
    <t>([0.044297, 0.092881, 0.028107, 0.026338, 0.021816, 0.013016, 0.009015, 0.006894, 0.007091, 0.009483, 0.011342, 0.009401, 0.006374, 0.004388, 0.004388, 0.006701, 0.006894, 0.004835, 0.003757, 0.003366, 0.002211, 0.00292, 0.002194, 0.002349, 0.002606, 0.003366, 0.003298, 0.004899, 0.004775, 0.00543, 0.003276, 0.002349, 0.003341, 0.003298, 0.004921, 0.004899, 0.005086, 0.00558, 0.008075, 0.007091, 0.008723, 0.01204, 0.00777, 0.006078, 0.006619, 0.006795, 0.004577, 0.006795, 0.006619, 0.006567, 0.004689, 0.007422, 0.007315, 0.00515, 0.007422, 0.007031, 0.009015, 0.007259, 0.004315, 0.00292, 0.003997, 0.003821, 0.00316, 0.002705, 0.003461, 0.004577, 0.00292, 0.0028, 0.001786, 0.001748, 0.002336, 0.002327, 0.001687, 0.001786, 0.001748, 0.001748, 0.001675, 0.002057, 0.002366, 0.002529, 0.003757, 0.002688, 0.00243, 0.002581, 0.003341, 0.00283, 0.001687, 0.001687, 0.002688, 0.00389, 0.004135, 0.003053, 0.004358, 0.004513, 0.005932, 0.008804, 0.009187, 0.008002, 0.007555, 0.007422, 0.007495, 0.005683, 0.005683, 0.004577, 0.005932, 0.004689, 0.00515, 0.008723, 0.019401, 0.017138, 0.00962, 0.008624, 0.009483, 0.007031, 0.005623, 0.004899, 0.003431, 0.003366, 0.002623, 0.002211, 0.001374, 0.002194, 0.003014, 0.004315, 0.004247, 0.004358, 0.004388, 0.004388, 0.004431, 0.00283, 0.002014, 0.00292, 0.002327, 0.003405, 0.003109, 0.003405, 0.003701, 0.003727, 0.002529, 0.003757, 0.004689, 0.006374, 0.006482, 0.004358, 0.002976, 0.002688, 0.002761, 0.004208, 0.005932, 0.00558, 0.008002, 0.01227, 0.006988, 0.006988, 0.004736, 0.005223, 0.005734, 0.004208, 0.003821, 0.004736, 0.003276, 0.002194, 0.002512, 0.00155, 0.001408, 0.002349, 0.002529, 0.002138, 0.001202, 0.000614, 0.000575, 0.000283, 0.000146, 0.000271, 0.000228, 0.000215, 0.000365, 0.000567, 0.00055, 0.001172, 0.001391, 0.002035, 0.002078, 0.001383, 0.002276, 0.003079, 0.00243, 0.003727, 0.003478, 0.005683, 0.008409, 0.007177, 0.014315, 0.020876, 0.014315, 0.030003, 0.066181, 0.023534, 0.023087, 0.023087, 0.013265, 0.013613, 0.008525, 0.016021, 0.023087, 0.01078, 0.009865, 0.013821, 0.008723, 0.007315, 0.006078, 0.006245, 0.00558, 0.003963, 0.004689, 0.004736, 0.004646, 0.004689, 0.00515, 0.003607, 0.004208, 0.00359, 0.002482, 0.002881, 0.001623, 0.001623, 0.002512, 0.00243, 0.001481, 0.001374, 0.001374, 0.001649, 0.001649, 0.002327, 0.00231, 0.002327, 0.00231, 0.001499, 0.001434, 0.001602, 0.001597, 0.001383, 0.001499, 0.00225, 0.002761, 0.003804, 0.0028, 0.002366, 0.001906, 0.002976, 0.004358, 0.004247, 0.004135, 0.003963, 0.003431, 0.003864, 0.003246, 0.003212, 0.004414, 0.003431, 0.003431, 0.003461, 0.003246, 0.003512, 0.002435, 0.001572, 0.001159, 0.001602, 0.001417, 0.001572, 0.000958, 0.000537, 0.00103, 0.001069, 0.001069, 0.001335, 0.001159, 0.00146, 0.001499, 0.001623, 0.00225, 0.003109, 0.004388, 0.005734, 0.006421, 0.008276, 0.011518, 0.023087, 0.024826, 0.040537, 0.098513, 0.21291, 0.398279], '')</t>
  </si>
  <si>
    <t xml:space="preserve">F5RXW8|F5RXW8_9ENTR Sugar ABC superfamily ATP binding cassette transporter, binding protein OS=Enterobacter hormaechei ATCC 49162 </t>
  </si>
  <si>
    <t>([0.090864, 0.056825, 0.042364, 0.06312, 0.048328, 0.05306, 0.038042, 0.028695, 0.038858, 0.050641, 0.042364, 0.048328, 0.055536, 0.071867, 0.056825, 0.048328, 0.083462, 0.125101, 0.127496, 0.191378, 0.120615, 0.15284, 0.129801, 0.158265, 0.164327, 0.222385, 0.25031, 0.264545, 0.356642, 0.36309, 0.380708, 0.447574, 0.458154, 0.414856, 0.339168, 0.264545, 0.298791, 0.291804, 0.206376, 0.191378, 0.200174, 0.281712, 0.164327, 0.278302, 0.298791, 0.308712, 0.318242, 0.349426, 0.418646, 0.311707, 0.311707, 0.229226, 0.222385, 0.222385, 0.191378, 0.281712, 0.298791, 0.311707, 0.335645, 0.4292, 0.490133, 0.377384, 0.398279, 0.517562, 0.490133, 0.433034, 0.328603, 0.321458, 0.209395, 0.182256, 0.264545, 0.264545, 0.332115, 0.311707, 0.225814, 0.321458, 0.308712, 0.308712, 0.206376, 0.206376, 0.142424, 0.161087, 0.25031, 0.25406, 0.164327, 0.147574, 0.196879, 0.219301, 0.182256, 0.275179, 0.295083, 0.318242, 0.318242, 0.239899, 0.18812, 0.281712, 0.25031, 0.25031, 0.288399, 0.291804, 0.275179, 0.349426, 0.324872, 0.236433, 0.216401, 0.281712, 0.243554, 0.25031, 0.332115, 0.384043, 0.374039, 0.281712, 0.179055, 0.185198, 0.264545, 0.264545, 0.179055, 0.17593, 0.116183, 0.094817, 0.147574, 0.15284, 0.158265, 0.194234, 0.275179, 0.288399, 0.288399, 0.268042, 0.271506, 0.25406, 0.179055, 0.203355, 0.239899, 0.321458, 0.281712, 0.196879, 0.203355, 0.278302, 0.278302, 0.281712, 0.26085, 0.179055, 0.179055, 0.155435, 0.158265, 0.134866, 0.083462, 0.083462, 0.116183, 0.092881, 0.092881, 0.081712, 0.067594, 0.11371, 0.137348, 0.161087, 0.25031, 0.239899, 0.264545, 0.278302, 0.257454, 0.257454, 0.342579, 0.301917, 0.308712, 0.308712, 0.301917, 0.301917, 0.342579, 0.384043, 0.444081, 0.41194, 0.497853, 0.490133, 0.472492, 0.339168, 0.335645, 0.232838, 0.291804, 0.191378, 0.203355, 0.288399, 0.339168, 0.366687, 0.394753, 0.335645, 0.271506, 0.308712, 0.414856, 0.414856, 0.366687, 0.229226, 0.26085, 0.278302, 0.179055, 0.15008, 0.164327, 0.161087, 0.243554, 0.271506, 0.318242, 0.301917, 0.232838, 0.167087, 0.161087, 0.139895, 0.18812, 0.232838, 0.239899, 0.161087, 0.144935, 0.106997, 0.21291, 0.219301, 0.236433, 0.366687, 0.352862, 0.4292, 0.4292, 0.401658, 0.324872, 0.328603, 0.216401, 0.179055, 0.281712, 0.236433, 0.194234, 0.170161, 0.144935, 0.144935, 0.203355, 0.164327, 0.275179, 0.25031, 0.239899, 0.225814, 0.219301, 0.203355, 0.164327, 0.191378, 0.144935, 0.203355, 0.25031, 0.321458, 0.324872, 0.275179, 0.318242, 0.394753, 0.422041, 0.422041, 0.440853, 0.387226, 0.41194, 0.321458, 0.222385, 0.222385, 0.216401, 0.120615, 0.106997, 0.088832, 0.092881, 0.125101, 0.088832, 0.042364, 0.049374, 0.10481, 0.134866, 0.134866, 0.158265, 0.134866, 0.167087, 0.090864, 0.118441, 0.073402, 0.071867, 0.088832, 0.109221, 0.109221, 0.206376, 0.284882, 0.359901, 0.324872, 0.324872, 0.324872, 0.324872, 0.328603, 0.264545, 0.182256, 0.17593, 0.147574, 0.11371, 0.109221, 0.10481, 0.109221, 0.196879, 0.257454, 0.335645, 0.311707, 0.328603, 0.271506, 0.298791, 0.30533, 0.318242, 0.318242, 0.352862, 0.480142, 0.476583, 0.418646, 0.440853, 0.440853, 0.359901, 0.398279, 0.414856, 0.517562, 0.476583, 0.480142, 0.497853, 0.450668, 0.444081, 0.433034, 0.377384, 0.291804, 0.243554, 0.191378, 0.219301, 0.281712, 0.257454, 0.229226, 0.30533, 0.291804, 0.318242, 0.335645, 0.394753, 0.366687, 0.281712, 0.25031, 0.182256, 0.170161, 0.200174, 0.222385, 0.206376, 0.209395, 0.268042, 0.324872, 0.380708, 0.398279, 0.30533, 0.222385, 0.247041, 0.247041, 0.219301, 0.191378, 0.257454, 0.170161, 0.203355, 0.191378, 0.268042, 0.25406, 0.179055, 0.15008, 0.139895, 0.079919, 0.155435, 0.170161, 0.11371, 0.111485, 0.0704, 0.055536, 0.094817, 0.081712, 0.066181, 0.125101, 0.134866, 0.127496, 0.203355, 0.102787, 0.170161, 0.158265, 0.191378, 0.271506, 0.311707, 0.243554, 0.346032, 0.311707, 0.298791, 0.359901, 0.271506, 0.25031, 0.346032, 0.342579, 0.335645, 0.339168, 0.346032, 0.342579, 0.284882, 0.278302, 0.311707, 0.311707, 0.311707, 0.346032, 0.359901, 0.268042, 0.346032, 0.311707, 0.318242, 0.239899, 0.236433, 0.328603, 0.408655, 0.414856, 0.418646, 0.454136, 0.436924, 0.433034, 0.433034, 0.414856, 0.328603, 0.390993, 0.394753, 0.394753, 0.380708, 0.342579, 0.414856, 0.377384, 0.394753, 0.36309, 0.458154, 0.440853, 0.387226, 0.359901], '')</t>
  </si>
  <si>
    <t>[63, 313]</t>
  </si>
  <si>
    <t xml:space="preserve">F5RXW9|F5RXW9_9ENTR Sucrose phosphorylase OS=Enterobacter hormaechei ATCC 49162 </t>
  </si>
  <si>
    <t>([0.377384, 0.257454, 0.161087, 0.219301, 0.25031, 0.173081, 0.11371, 0.139895, 0.179055, 0.200174, 0.125101, 0.15284, 0.147574, 0.116183, 0.10481, 0.094817, 0.088832, 0.074921, 0.045352, 0.046336, 0.048328, 0.048328, 0.048328, 0.092881, 0.081712, 0.069024, 0.098513, 0.116183, 0.122885, 0.066181, 0.069024, 0.15284, 0.15284, 0.144935, 0.161087, 0.158265, 0.236433, 0.137348, 0.194234, 0.291804, 0.370445, 0.374039, 0.31487, 0.342579, 0.239899, 0.167087, 0.194234, 0.137348, 0.167087, 0.158265, 0.25031, 0.139895, 0.122885, 0.10481, 0.10481, 0.109221, 0.127496, 0.122885, 0.182256, 0.11371, 0.120615, 0.083462, 0.037156, 0.058088, 0.083462, 0.067594, 0.06312, 0.067594, 0.134866, 0.086953, 0.048328, 0.043307, 0.092881, 0.098513, 0.055536, 0.055536, 0.05306, 0.031287, 0.031287, 0.022667, 0.023087, 0.023087, 0.016826, 0.019109, 0.022306, 0.013016, 0.023087, 0.03976, 0.037156, 0.034884, 0.0704, 0.056825, 0.056825, 0.038042, 0.022306, 0.049374, 0.027463, 0.027463, 0.046336, 0.032017, 0.045352, 0.073402, 0.0704, 0.144935, 0.232838, 0.206376, 0.206376, 0.222385, 0.239899, 0.170161, 0.142424, 0.15284, 0.179055, 0.179055, 0.25031, 0.332115, 0.295083, 0.387226, 0.30533, 0.239899, 0.182256, 0.216401, 0.120615, 0.071867, 0.047319, 0.050641, 0.047319, 0.069024, 0.060549, 0.047319, 0.0704, 0.079919, 0.079919, 0.069024, 0.032017, 0.024826, 0.027463, 0.018106, 0.011669, 0.015694, 0.021381, 0.043307, 0.048328, 0.106997, 0.085092, 0.137348, 0.134866, 0.067594, 0.040537, 0.023963, 0.027463, 0.019109, 0.020522, 0.021381, 0.048328, 0.109221, 0.137348, 0.073402, 0.129801, 0.179055, 0.144935, 0.139895, 0.139895, 0.139895, 0.134866, 0.194234, 0.106997, 0.118441, 0.142424, 0.170161, 0.26085, 0.295083, 0.243554, 0.239899, 0.134866, 0.11371, 0.118441, 0.11371, 0.182256, 0.132295, 0.15284, 0.206376, 0.129801, 0.071867, 0.06184, 0.066181, 0.038042, 0.067594, 0.066181, 0.125101, 0.209395, 0.129801, 0.118441, 0.142424, 0.15008, 0.129801, 0.11371, 0.10481, 0.120615, 0.132295, 0.132295, 0.081712, 0.048328, 0.0704, 0.100716, 0.06312, 0.066181, 0.088832, 0.050641, 0.024826, 0.022667, 0.01227, 0.012491, 0.00962, 0.016257, 0.015078, 0.023963, 0.028695, 0.016257, 0.009294, 0.009015, 0.008409, 0.01227, 0.016826, 0.013821, 0.017797, 0.013613, 0.010372, 0.009187, 0.013265, 0.013016, 0.015344, 0.026892, 0.049374, 0.0704, 0.034884, 0.0198, 0.023087, 0.014075, 0.028695, 0.056825, 0.058088, 0.098513, 0.054297, 0.036378, 0.031287, 0.033407, 0.03976, 0.025316, 0.049374, 0.041405, 0.040537, 0.035586, 0.038042, 0.030003, 0.019401, 0.025762, 0.058088, 0.060549, 0.111485, 0.06184, 0.031287, 0.017447, 0.018415, 0.034068, 0.06312, 0.122885, 0.073402, 0.15008, 0.25406, 0.25406, 0.298791, 0.408655, 0.308712, 0.291804, 0.225814, 0.18812, 0.216401, 0.200174, 0.200174, 0.216401, 0.298791, 0.418646, 0.486429, 0.490133, 0.422041, 0.346032, 0.236433, 0.31487, 0.173081, 0.17593, 0.109221, 0.120615, 0.132295, 0.137348, 0.094817, 0.100716, 0.182256, 0.155435, 0.098513, 0.094817, 0.049374, 0.048328, 0.045352, 0.036378, 0.033407, 0.036378, 0.032017, 0.034884, 0.034884, 0.037156, 0.031287, 0.056825, 0.045352, 0.021816, 0.030003, 0.026338, 0.055536, 0.054297, 0.069024, 0.10481, 0.111485, 0.179055, 0.096677, 0.044297, 0.074921, 0.036378, 0.025762, 0.038042, 0.064632, 0.059222, 0.122885, 0.147574, 0.086953, 0.088832, 0.088832, 0.116183, 0.216401, 0.118441, 0.120615, 0.118441, 0.069024, 0.038042, 0.043307, 0.092881, 0.173081, 0.179055, 0.196879, 0.200174, 0.225814, 0.155435, 0.111485, 0.111485, 0.109221, 0.116183, 0.122885, 0.203355, 0.206376, 0.182256, 0.236433, 0.161087, 0.116183, 0.200174, 0.179055, 0.15284, 0.15008, 0.164327, 0.173081, 0.271506, 0.356642, 0.36309, 0.447574, 0.51388, 0.529623, 0.440853, 0.549308, 0.436924, 0.436924, 0.352862, 0.359901, 0.30533, 0.301917, 0.380708, 0.332115, 0.356642, 0.356642, 0.25406, 0.239899, 0.222385, 0.209395, 0.206376, 0.21291, 0.222385, 0.243554, 0.21291, 0.206376, 0.167087, 0.25406, 0.142424, 0.127496, 0.071867, 0.100716, 0.164327, 0.129801, 0.106997, 0.106997, 0.064632, 0.109221, 0.056825, 0.06312, 0.064632, 0.042364, 0.048328, 0.036378, 0.022306, 0.014315, 0.014586, 0.018415, 0.018106, 0.020522, 0.020876, 0.034884, 0.041405, 0.040537, 0.054297, 0.088832, 0.088832, 0.155435, 0.158265, 0.191378, 0.179055, 0.179055, 0.164327, 0.139895, 0.106997, 0.167087, 0.243554, 0.301917, 0.200174, 0.216401, 0.301917, 0.384043, 0.384043, 0.308712, 0.31487, 0.271506, 0.26085, 0.352862, 0.271506, 0.284882, 0.349426, 0.349426, 0.264545, 0.36309, 0.377384, 0.458154, 0.440853, 0.440853, 0.380708, 0.472492, 0.374039, 0.384043, 0.30533, 0.225814, 0.301917, 0.295083, 0.239899, 0.239899, 0.243554, 0.225814, 0.139895, 0.120615, 0.064632, 0.106997, 0.098513, 0.090864, 0.098513, 0.098513, 0.081712, 0.071867, 0.074921, 0.144935, 0.142424, 0.216401, 0.308712, 0.278302, 0.194234, 0.17593, 0.185198, 0.147574, 0.18812, 0.268042, 0.311707, 0.40511, 0.318242, 0.229226, 0.229226, 0.142424, 0.096677, 0.118441, 0.144935, 0.118441, 0.098513, 0.102787, 0.102787, 0.10481, 0.125101, 0.127496, 0.219301, 0.185198, 0.142424, 0.102787, 0.111485, 0.055536, 0.05306, 0.098513, 0.161087, 0.132295, 0.216401, 0.291804, 0.225814, 0.216401, 0.257454, 0.268042, 0.257454, 0.268042, 0.161087, 0.161087, 0.236433, 0.239899, 0.191378, 0.191378, 0.288399, 0.271506, 0.380708, 0.387226, 0.291804, 0.291804, 0.328603, 0.321458, 0.324872, 0.30533, 0.390993, 0.295083, 0.298791, 0.324872, 0.21291, 0.321458, 0.257454, 0.222385, 0.127496, 0.125101, 0.191378, 0.206376, 0.219301, 0.18812, 0.155435, 0.209395, 0.185198, 0.155435, 0.120615, 0.083462, 0.134866, 0.096677, 0.167087], '')</t>
  </si>
  <si>
    <t>[372, 373, 375]</t>
  </si>
  <si>
    <t xml:space="preserve">F5RXX0|F5RXX0_9ENTR Peripheral inner membrane phage-shock protein OS=Enterobacter hormaechei ATCC 49162 </t>
  </si>
  <si>
    <t>([0.529623, 0.408655, 0.454136, 0.525368, 0.538167, 0.422041, 0.458154, 0.352862, 0.335645, 0.356642, 0.387226, 0.342579, 0.26085, 0.173081, 0.127496, 0.216401, 0.182256, 0.109221, 0.142424, 0.076542, 0.073402, 0.081712, 0.102787, 0.094817, 0.049374, 0.040537, 0.071867, 0.034068, 0.05306, 0.034068, 0.037156, 0.034068, 0.037156, 0.047319, 0.086953, 0.118441, 0.134866, 0.106997, 0.182256, 0.137348, 0.15284, 0.096677, 0.066181, 0.051831, 0.043307, 0.038858, 0.048328, 0.059222, 0.066181, 0.046336, 0.092881, 0.092881, 0.05306, 0.069024, 0.090864, 0.090864, 0.05306, 0.043307, 0.074921, 0.074921, 0.050641, 0.043307, 0.074921, 0.096677, 0.125101, 0.125101, 0.182256, 0.15284, 0.100716, 0.155435, 0.232838, 0.18812, 0.132295, 0.229226], '')</t>
  </si>
  <si>
    <t>[0, 3, 4]</t>
  </si>
  <si>
    <t xml:space="preserve">F5RXX1|F5RXX1_9ENTR Phage shock protein C OS=Enterobacter hormaechei ATCC 49162 </t>
  </si>
  <si>
    <t>([0.028107, 0.044297, 0.022667, 0.045352, 0.067594, 0.094817, 0.120615, 0.111485, 0.081712, 0.100716, 0.120615, 0.100716, 0.086953, 0.0704, 0.125101, 0.066181, 0.094817, 0.086953, 0.048328, 0.027463, 0.05306, 0.064632, 0.079919, 0.094817, 0.076542, 0.040537, 0.024393, 0.023963, 0.020165, 0.020165, 0.021381, 0.014315, 0.013265, 0.017797, 0.012491, 0.007877, 0.007177, 0.008075, 0.006039, 0.007259, 0.006567, 0.004689, 0.006142, 0.004247, 0.004247, 0.003864, 0.003821, 0.00359, 0.002623, 0.002529, 0.003212, 0.002155, 0.002194, 0.002194, 0.002276, 0.003366, 0.004208, 0.006567, 0.006988, 0.009483, 0.011518, 0.013437, 0.023963, 0.018787, 0.035586, 0.06312, 0.083462, 0.170161, 0.275179, 0.374039, 0.465241, 0.476583, 0.509769, 0.486429, 0.618285, 0.557691, 0.436924, 0.494003, 0.476583, 0.465241, 0.370445, 0.352862, 0.41194, 0.401658, 0.458154, 0.440853, 0.418646, 0.31487, 0.284882, 0.291804, 0.25031, 0.268042, 0.257454, 0.25406, 0.271506, 0.268042, 0.298791, 0.387226, 0.387226, 0.243554, 0.247041, 0.247041, 0.247041, 0.281712, 0.278302, 0.144935, 0.142424, 0.15008, 0.147574, 0.127496, 0.094817, 0.102787, 0.071867, 0.054297, 0.090864, 0.129801, 0.090864, 0.066181, 0.038042], '')</t>
  </si>
  <si>
    <t>[72, 74, 75]</t>
  </si>
  <si>
    <t xml:space="preserve">F5RXX2|F5RXX2_9ENTR Phage shock protein B OS=Enterobacter hormaechei ATCC 49162 </t>
  </si>
  <si>
    <t>([0.010221, 0.007495, 0.005623, 0.005249, 0.004611, 0.003804, 0.003727, 0.003366, 0.004577, 0.00407, 0.003461, 0.002976, 0.002078, 0.001623, 0.00231, 0.002349, 0.003109, 0.003478, 0.004483, 0.00407, 0.005378, 0.004976, 0.006894, 0.01078, 0.00962, 0.014315, 0.028107, 0.043307, 0.086953, 0.076542, 0.144935, 0.247041, 0.239899, 0.332115, 0.440853, 0.335645, 0.436924, 0.41194, 0.408655, 0.387226, 0.408655, 0.414856, 0.384043, 0.370445, 0.374039, 0.468512, 0.370445, 0.370445, 0.346032, 0.232838, 0.236433, 0.200174, 0.127496, 0.129801, 0.161087, 0.132295, 0.229226, 0.232838, 0.295083, 0.298791, 0.203355, 0.185198, 0.196879, 0.229226, 0.21291, 0.173081, 0.15284, 0.236433, 0.194234, 0.200174, 0.308712, 0.25406, 0.264545, 0.40511], '')</t>
  </si>
  <si>
    <t xml:space="preserve">F5RXX3|F5RXX3_9ENTR Phage shock protein A OS=Enterobacter hormaechei ATCC 49162 </t>
  </si>
  <si>
    <t>([0.033407, 0.06312, 0.071867, 0.11371, 0.073402, 0.109221, 0.137348, 0.102787, 0.078022, 0.106997, 0.125101, 0.122885, 0.129801, 0.200174, 0.332115, 0.335645, 0.335645, 0.359901, 0.318242, 0.30533, 0.318242, 0.36309, 0.271506, 0.298791, 0.295083, 0.36309, 0.356642, 0.36309, 0.444081, 0.447574, 0.370445, 0.387226, 0.349426, 0.332115, 0.328603, 0.295083, 0.295083, 0.278302, 0.346032, 0.387226, 0.321458, 0.374039, 0.401658, 0.483068, 0.472492, 0.468512, 0.41194, 0.408655, 0.394753, 0.384043, 0.377384, 0.447574, 0.444081, 0.486429, 0.497853, 0.497853, 0.5017, 0.422041, 0.461924, 0.476583, 0.394753, 0.476583, 0.505461, 0.494003, 0.472492, 0.486429, 0.40511, 0.461924, 0.384043, 0.380708, 0.384043, 0.472492, 0.461924, 0.465241, 0.494003, 0.414856, 0.394753, 0.380708, 0.436924, 0.401658, 0.321458, 0.349426, 0.352862, 0.339168, 0.349426, 0.366687, 0.288399, 0.359901, 0.387226, 0.444081, 0.387226, 0.398279, 0.394753, 0.328603, 0.328603, 0.335645, 0.418646, 0.380708, 0.390993, 0.342579, 0.30533, 0.380708, 0.465241, 0.461924, 0.394753, 0.390993, 0.387226, 0.444081, 0.436924, 0.42561, 0.454136, 0.440853, 0.440853, 0.444081, 0.447574, 0.447574, 0.447574, 0.4292, 0.422041, 0.418646, 0.5017, 0.570702, 0.553315, 0.525368, 0.51388, 0.608892, 0.613573, 0.604312, 0.538167, 0.529623, 0.461924, 0.447574, 0.549308, 0.553315, 0.521092, 0.585406, 0.575842, 0.557691, 0.56648, 0.653063, 0.657645, 0.570702, 0.557691, 0.562014, 0.59508, 0.521092, 0.517562, 0.509769, 0.534167, 0.608892, 0.541878, 0.63748, 0.661982, 0.613573, 0.585406, 0.585406, 0.59917, 0.486429, 0.494003, 0.494003, 0.408655, 0.41194, 0.465241, 0.465241, 0.394753, 0.394753, 0.480142, 0.458154, 0.468512, 0.447574, 0.461924, 0.51388, 0.517562, 0.509769, 0.549308, 0.56648, 0.497853, 0.509769, 0.618285, 0.618285, 0.608892, 0.733139, 0.632174, 0.648219, 0.671169, 0.775545, 0.657645, 0.608892, 0.63748, 0.538167, 0.553315, 0.521092, 0.549308, 0.545602, 0.553315, 0.458154, 0.458154, 0.549308, 0.562014, 0.494003, 0.468512, 0.461924, 0.394753, 0.458154, 0.433034, 0.418646, 0.398279, 0.486429, 0.517562, 0.517562, 0.618285, 0.642678, 0.653063, 0.626927, 0.604312, 0.570702, 0.675549, 0.657645, 0.618285, 0.570702, 0.699094, 0.716283], '')</t>
  </si>
  <si>
    <t>[56, 62, 120, 121, 122, 123, 124, 125, 126, 127, 128, 129, 132, 133, 134, 135, 136, 137, 138, 139, 140, 141, 142, 143, 144, 145, 146, 147, 148, 149, 150, 151, 152, 153, 154, 155, 156, 171, 172, 173, 174, 175, 177, 178, 179, 180, 181, 182, 183, 184, 185, 186, 187, 188, 189, 190, 191, 192, 193, 194, 197, 198, 208, 209, 210, 211, 212, 213, 214, 215, 216, 217, 218, 219, 220, 221]</t>
  </si>
  <si>
    <t xml:space="preserve">F5RXX4|F5RXX4_9ENTR Sigma-54 dependent transcriptional regulator/response regulator OS=Enterobacter hormaechei ATCC 49162 </t>
  </si>
  <si>
    <t>([0.26085, 0.247041, 0.30533, 0.335645, 0.21291, 0.15008, 0.200174, 0.158265, 0.118441, 0.155435, 0.191378, 0.158265, 0.182256, 0.161087, 0.167087, 0.144935, 0.164327, 0.096677, 0.161087, 0.229226, 0.268042, 0.182256, 0.142424, 0.076542, 0.043307, 0.085092, 0.15284, 0.132295, 0.18812, 0.278302, 0.257454, 0.239899, 0.324872, 0.247041, 0.164327, 0.21291, 0.257454, 0.216401, 0.219301, 0.21291, 0.129801, 0.064632, 0.096677, 0.15284, 0.229226, 0.222385, 0.232838, 0.21291, 0.25406, 0.155435, 0.085092, 0.085092, 0.051831, 0.050641, 0.05306, 0.079919, 0.079919, 0.043307, 0.049374, 0.092881, 0.096677, 0.109221, 0.109221, 0.116183, 0.122885, 0.139895, 0.15008, 0.073402, 0.074921, 0.060549, 0.129801, 0.179055, 0.182256, 0.232838, 0.125101, 0.194234, 0.222385, 0.222385, 0.31487, 0.298791, 0.275179, 0.264545, 0.384043, 0.472492, 0.454136, 0.324872, 0.328603, 0.408655, 0.490133, 0.5017, 0.497853, 0.480142, 0.525368, 0.433034, 0.349426, 0.370445, 0.374039, 0.390993, 0.332115, 0.291804, 0.30533, 0.281712, 0.311707, 0.243554, 0.164327, 0.116183, 0.216401, 0.216401, 0.219301, 0.170161, 0.100716, 0.096677, 0.06312, 0.032017, 0.06184, 0.069024, 0.116183, 0.120615, 0.064632, 0.122885, 0.139895, 0.085092, 0.10481, 0.085092, 0.102787, 0.173081, 0.275179, 0.182256, 0.17593, 0.122885, 0.203355, 0.216401, 0.216401, 0.203355, 0.229226, 0.144935, 0.200174, 0.209395, 0.206376, 0.264545, 0.257454, 0.182256, 0.284882, 0.257454, 0.219301, 0.161087, 0.129801, 0.118441, 0.196879, 0.182256, 0.15008, 0.134866, 0.170161, 0.185198, 0.191378, 0.182256, 0.268042, 0.288399, 0.203355, 0.170161, 0.111485, 0.11371, 0.127496, 0.069024, 0.088832, 0.066181, 0.125101, 0.17593, 0.10481, 0.094817, 0.106997, 0.18812, 0.18812, 0.216401, 0.216401, 0.209395, 0.26085, 0.17593, 0.122885, 0.164327, 0.196879, 0.308712, 0.194234, 0.232838, 0.209395, 0.206376, 0.257454, 0.158265, 0.127496, 0.203355, 0.142424, 0.132295, 0.085092, 0.109221, 0.067594, 0.032017, 0.0704, 0.085092, 0.0704, 0.11371, 0.142424, 0.134866, 0.111485, 0.200174, 0.236433, 0.335645, 0.25406, 0.203355, 0.278302, 0.203355, 0.194234, 0.167087, 0.194234, 0.275179, 0.257454, 0.243554, 0.346032, 0.321458, 0.239899, 0.346032, 0.359901, 0.278302, 0.206376, 0.243554, 0.232838, 0.219301, 0.15284, 0.147574, 0.21291, 0.216401, 0.301917, 0.301917, 0.41194, 0.390993, 0.394753, 0.390993, 0.401658, 0.418646, 0.422041, 0.41194, 0.324872, 0.232838, 0.311707, 0.418646, 0.298791, 0.295083, 0.291804, 0.370445, 0.387226, 0.390993, 0.390993, 0.42561, 0.454136, 0.4292, 0.418646, 0.418646, 0.414856, 0.414856, 0.408655, 0.398279, 0.5017, 0.661982, 0.733139, 0.618285, 0.613573, 0.657645, 0.685117, 0.585406, 0.56648, 0.666105, 0.534167, 0.534167, 0.497853, 0.465241, 0.497853, 0.509769, 0.509769, 0.505461, 0.51388, 0.4292, 0.433034, 0.42561, 0.390993, 0.339168, 0.414856, 0.390993, 0.447574, 0.4292, 0.4292, 0.450668, 0.450668, 0.562014, 0.553315, 0.525368, 0.494003, 0.497853, 0.414856, 0.342579, 0.342579, 0.346032, 0.42561, 0.342579, 0.352862, 0.356642, 0.359901, 0.359901, 0.328603, 0.284882, 0.216401, 0.295083, 0.278302, 0.284882, 0.291804, 0.275179, 0.295083, 0.291804, 0.25406, 0.301917, 0.359901, 0.324872, 0.390993, 0.356642, 0.440853, 0.387226, 0.346032], '')</t>
  </si>
  <si>
    <t>[89, 92, 260, 261, 262, 263, 264, 265, 266, 267, 268, 269, 270, 271, 275, 276, 277, 278, 291, 292, 293]</t>
  </si>
  <si>
    <t xml:space="preserve">F5RXX5|F5RXX5_9ENTR Dipeptide ABC superfamily ATP binding cassette transporter, binding protein OS=Enterobacter hormaechei ATCC 49162 </t>
  </si>
  <si>
    <t>([0.005623, 0.007877, 0.006567, 0.004835, 0.006194, 0.008525, 0.007259, 0.008002, 0.006245, 0.006701, 0.007259, 0.00962, 0.010221, 0.015694, 0.018787, 0.020876, 0.025762, 0.032677, 0.06184, 0.071867, 0.086953, 0.155435, 0.15008, 0.229226, 0.232838, 0.173081, 0.092881, 0.106997, 0.085092, 0.167087, 0.196879, 0.243554, 0.15284, 0.15008, 0.158265, 0.096677, 0.158265, 0.155435, 0.142424, 0.132295, 0.185198, 0.191378, 0.17593, 0.185198, 0.116183, 0.137348, 0.137348, 0.229226, 0.301917, 0.281712, 0.257454, 0.222385, 0.222385, 0.203355, 0.120615, 0.122885, 0.222385, 0.137348, 0.069024, 0.064632, 0.042364, 0.055536, 0.066181, 0.038042, 0.038858, 0.037156, 0.066181, 0.059222, 0.035586, 0.042364, 0.083462, 0.058088, 0.058088, 0.058088, 0.096677, 0.085092, 0.088832, 0.059222, 0.076542, 0.132295, 0.139895, 0.200174, 0.167087, 0.144935, 0.139895, 0.134866, 0.111485, 0.111485, 0.111485, 0.158265, 0.139895, 0.134866, 0.15284, 0.15284, 0.069024, 0.078022, 0.147574, 0.137348, 0.222385, 0.167087, 0.085092, 0.078022, 0.092881, 0.116183, 0.109221, 0.179055, 0.118441, 0.239899, 0.216401, 0.311707, 0.324872, 0.257454, 0.194234, 0.15284, 0.182256, 0.18812, 0.18812, 0.191378, 0.122885, 0.049374, 0.109221, 0.194234, 0.203355, 0.173081, 0.196879, 0.11371, 0.11371, 0.18812, 0.125101, 0.158265, 0.155435, 0.15284, 0.222385, 0.173081, 0.311707, 0.219301, 0.222385, 0.216401, 0.219301, 0.216401, 0.346032, 0.216401, 0.196879, 0.18812, 0.196879, 0.120615, 0.21291, 0.21291, 0.147574, 0.203355, 0.185198, 0.118441, 0.118441, 0.118441, 0.203355, 0.179055, 0.203355, 0.324872, 0.206376, 0.206376, 0.209395, 0.200174, 0.308712, 0.36309, 0.359901, 0.332115, 0.390993, 0.284882, 0.209395, 0.170161, 0.167087, 0.109221, 0.15008, 0.147574, 0.132295, 0.081712, 0.069024, 0.098513, 0.06312, 0.098513, 0.100716, 0.137348, 0.142424, 0.088832, 0.06312, 0.06312, 0.079919, 0.048328, 0.098513, 0.15284, 0.25031, 0.257454, 0.335645, 0.374039, 0.384043, 0.387226, 0.398279, 0.42561, 0.4292, 0.505461, 0.59014, 0.521092, 0.553315, 0.545602, 0.671169, 0.741537, 0.59014, 0.59014, 0.59014, 0.553315, 0.570702, 0.465241, 0.458154, 0.433034, 0.422041, 0.422041, 0.335645, 0.324872, 0.321458, 0.243554, 0.247041, 0.21291, 0.275179, 0.281712, 0.278302, 0.173081, 0.076542, 0.147574, 0.137348, 0.203355, 0.26085, 0.173081, 0.219301, 0.25031, 0.291804, 0.225814, 0.137348, 0.158265, 0.243554, 0.170161, 0.243554, 0.225814, 0.229226, 0.229226, 0.225814, 0.222385, 0.332115, 0.36309, 0.359901, 0.359901, 0.281712, 0.17593, 0.257454, 0.298791, 0.281712, 0.203355, 0.275179, 0.301917, 0.284882, 0.247041, 0.219301, 0.25031, 0.222385, 0.196879, 0.194234, 0.203355, 0.134866, 0.139895, 0.132295, 0.085092, 0.085092, 0.142424, 0.219301, 0.247041, 0.247041, 0.161087, 0.222385, 0.144935, 0.200174, 0.200174, 0.225814, 0.366687, 0.339168, 0.328603, 0.370445, 0.288399, 0.25031, 0.243554, 0.167087, 0.225814, 0.206376, 0.219301, 0.21291, 0.216401, 0.18812, 0.216401, 0.324872, 0.247041, 0.339168, 0.346032, 0.458154, 0.42561, 0.328603, 0.324872, 0.366687, 0.321458, 0.324872, 0.321458, 0.324872, 0.370445, 0.30533, 0.418646, 0.418646, 0.422041, 0.408655, 0.324872, 0.25031, 0.229226, 0.308712, 0.203355, 0.118441, 0.054297, 0.066181, 0.102787, 0.085092, 0.092881, 0.116183, 0.155435, 0.155435, 0.225814, 0.170161, 0.182256, 0.196879, 0.182256, 0.15008, 0.15008, 0.137348, 0.147574, 0.081712, 0.088832, 0.15008, 0.25406, 0.318242, 0.31487, 0.219301, 0.25406, 0.25406, 0.158265, 0.194234, 0.25406, 0.225814, 0.31487, 0.366687, 0.332115, 0.352862, 0.394753, 0.31487, 0.414856, 0.414856, 0.42561, 0.414856, 0.384043, 0.384043, 0.42561, 0.346032, 0.444081, 0.356642, 0.352862, 0.366687, 0.25406, 0.167087, 0.222385, 0.229226, 0.25406, 0.25031, 0.243554, 0.200174, 0.185198, 0.196879, 0.25406, 0.328603, 0.359901, 0.30533, 0.284882, 0.278302, 0.328603, 0.342579, 0.342579, 0.25031, 0.339168, 0.41194, 0.494003, 0.422041, 0.387226, 0.401658, 0.339168, 0.328603, 0.295083, 0.390993, 0.311707, 0.194234, 0.125101, 0.0704, 0.137348, 0.094817, 0.102787, 0.120615, 0.106997, 0.088832, 0.147574, 0.15284, 0.15284, 0.137348, 0.10481, 0.098513, 0.100716, 0.116183, 0.125101, 0.17593, 0.194234, 0.17593, 0.268042, 0.275179, 0.311707, 0.281712, 0.25031, 0.225814, 0.232838, 0.25031, 0.356642, 0.359901, 0.356642, 0.418646, 0.436924, 0.525368, 0.454136, 0.328603, 0.370445, 0.387226, 0.308712, 0.21291, 0.295083, 0.216401, 0.271506, 0.275179, 0.18812, 0.298791, 0.298791, 0.301917, 0.291804, 0.308712, 0.206376, 0.170161, 0.147574, 0.076542, 0.049374, 0.10481, 0.182256, 0.200174, 0.094817, 0.158265, 0.203355, 0.15008, 0.142424, 0.170161, 0.191378, 0.25031, 0.161087, 0.142424, 0.132295, 0.134866, 0.132295, 0.139895, 0.139895, 0.132295, 0.21291, 0.196879, 0.196879, 0.17593, 0.096677, 0.191378, 0.191378, 0.18812, 0.257454, 0.352862, 0.25406, 0.179055, 0.17593, 0.25031, 0.295083, 0.216401, 0.239899, 0.167087, 0.164327, 0.216401, 0.144935, 0.127496, 0.196879, 0.179055, 0.134866, 0.209395, 0.129801, 0.125101, 0.127496, 0.073402, 0.066181, 0.066181, 0.116183, 0.081712, 0.081712, 0.074921, 0.076542, 0.042364, 0.038858, 0.064632, 0.064632, 0.055536, 0.067594, 0.074921, 0.06312, 0.102787, 0.05306, 0.073402, 0.0704, 0.054297, 0.096677, 0.098513, 0.17593, 0.164327, 0.26085, 0.271506, 0.284882, 0.295083, 0.352862, 0.433034, 0.468512, 0.418646, 0.529623, 0.51388, 0.480142, 0.505461, 0.494003, 0.680603, 0.728858, 0.716283, 0.849326], '')</t>
  </si>
  <si>
    <t>[199, 200, 201, 202, 203, 204, 205, 206, 207, 208, 209, 210, 434, 537, 538, 540, 542, 543, 544, 545]</t>
  </si>
  <si>
    <t xml:space="preserve">F5RXX6|F5RXX6_9ENTR Peptide ABC superfamily ATP binding cassette transporter, permease protein OS=Enterobacter hormaechei ATCC 49162 </t>
  </si>
  <si>
    <t>([0.000477, 0.000378, 0.000275, 0.000275, 0.000558, 0.000447, 0.000301, 0.000206, 0.000176, 0.000309, 0.000232, 0.000198, 0.000386, 0.000318, 0.000687, 0.000322, 0.00061, 0.000301, 0.000137, 0.000271, 0.000567, 0.000906, 0.001267, 0.002078, 0.001778, 0.001778, 0.002688, 0.004135, 0.006194, 0.006142, 0.00407, 0.006619, 0.00777, 0.005223, 0.005734, 0.003701, 0.003757, 0.00243, 0.003804, 0.006078, 0.003997, 0.002503, 0.002503, 0.001936, 0.001786, 0.001675, 0.001623, 0.001172, 0.001202, 0.001202, 0.001202, 0.001872, 0.001808, 0.00231, 0.00231, 0.002276, 0.003478, 0.00543, 0.009401, 0.005872, 0.005872, 0.006482, 0.007259, 0.004736, 0.00777, 0.006482, 0.011903, 0.009096, 0.015694, 0.009294, 0.008075, 0.008156, 0.005249, 0.004577, 0.002761, 0.004135, 0.003804, 0.003461, 0.002194, 0.001675, 0.001855, 0.001872, 0.001687, 0.002529, 0.003109, 0.0028, 0.002662, 0.001722, 0.001872, 0.001722, 0.001743, 0.001383, 0.002078, 0.003246, 0.003701, 0.004135, 0.004161, 0.006894, 0.008075, 0.007315, 0.006142, 0.008156, 0.007031, 0.007259, 0.005799, 0.005378, 0.003757, 0.004577, 0.004315, 0.004775, 0.003405, 0.005378, 0.006078, 0.003997, 0.002727, 0.001906, 0.002503, 0.001675, 0.001103, 0.000674, 0.001335, 0.001374, 0.000816, 0.000485, 0.000859, 0.000614, 0.001103, 0.001103, 0.001103, 0.001267, 0.000799, 0.001417, 0.000893, 0.001267, 0.002035, 0.00283, 0.002606, 0.003109, 0.00316, 0.003177, 0.003177, 0.003212, 0.003478, 0.005318, 0.008804, 0.006619, 0.009728, 0.009401, 0.008804, 0.007495, 0.007495, 0.008276, 0.00777, 0.009096, 0.006245, 0.004483, 0.004431, 0.007031, 0.006619, 0.007259, 0.007091, 0.01078, 0.010509, 0.018106, 0.013016, 0.00777, 0.00777, 0.00777, 0.006795, 0.007422, 0.008624, 0.013437, 0.015344, 0.009865, 0.007645, 0.014075, 0.016257, 0.009865, 0.009865, 0.006894, 0.008002, 0.009015, 0.007645, 0.008276, 0.008002, 0.010221, 0.020522, 0.020522, 0.011518, 0.014075, 0.014075, 0.010672, 0.010926, 0.008895, 0.01227, 0.023963, 0.01078, 0.018787, 0.021381, 0.010131, 0.018415, 0.024393, 0.045352, 0.028107, 0.014783, 0.014315, 0.011106, 0.008895, 0.010509, 0.0198, 0.0198, 0.03976, 0.028695, 0.028107, 0.060549, 0.030611, 0.030611, 0.032017, 0.015344, 0.024826, 0.06184, 0.055536, 0.031287, 0.015694, 0.030003, 0.058088, 0.044297, 0.028695, 0.045352, 0.071867, 0.03976, 0.020522, 0.024393, 0.049374, 0.025762, 0.025762, 0.026338, 0.026338, 0.023963, 0.046336, 0.049374, 0.035586, 0.019401, 0.033407, 0.033407, 0.026892, 0.018106, 0.012491, 0.023087, 0.021816, 0.014075, 0.014075, 0.013016, 0.011342, 0.007315, 0.01227, 0.01227, 0.012491, 0.01204, 0.024393, 0.013437, 0.010131, 0.008276, 0.013613, 0.010672, 0.010221, 0.012491, 0.017447, 0.034884, 0.034884, 0.016528, 0.018106, 0.022667, 0.024393, 0.024393, 0.038858, 0.032017, 0.020165, 0.026892, 0.017447, 0.009977, 0.017447, 0.023087, 0.024393, 0.014586, 0.010672, 0.01078, 0.008002, 0.008075, 0.006078, 0.004646, 0.006482, 0.007495, 0.006078, 0.006245, 0.006245, 0.006245, 0.005318, 0.006039, 0.007422, 0.01078, 0.010926, 0.011518, 0.011518, 0.020522, 0.036378, 0.035586, 0.034884, 0.046336, 0.021816, 0.036378, 0.049374, 0.038042, 0.026338, 0.045352, 0.078022, 0.059222, 0.06312, 0.078022, 0.083462, 0.047319], '')</t>
  </si>
  <si>
    <t xml:space="preserve">F5RXX7|F5RXX7_9ENTR Peptide ABC superfamily ATP binding cassette transporter, permease protein OS=Enterobacter hormaechei ATCC 49162 </t>
  </si>
  <si>
    <t>([0.17593, 0.225814, 0.308712, 0.332115, 0.298791, 0.191378, 0.219301, 0.25406, 0.194234, 0.125101, 0.147574, 0.203355, 0.086953, 0.086953, 0.078022, 0.079919, 0.127496, 0.222385, 0.18812, 0.125101, 0.069024, 0.069024, 0.029376, 0.014075, 0.014075, 0.011342, 0.011106, 0.011106, 0.007495, 0.007645, 0.00777, 0.005734, 0.004358, 0.004976, 0.004646, 0.004646, 0.004431, 0.003177, 0.002057, 0.002057, 0.002623, 0.002606, 0.002606, 0.002705, 0.003864, 0.003997, 0.005318, 0.004835, 0.003671, 0.004775, 0.004388, 0.006039, 0.005992, 0.005623, 0.00777, 0.015078, 0.014783, 0.009294, 0.014783, 0.031287, 0.020522, 0.017138, 0.038042, 0.023087, 0.045352, 0.018415, 0.009401, 0.006374, 0.009865, 0.016826, 0.018106, 0.037156, 0.018415, 0.033407, 0.067594, 0.059222, 0.029376, 0.016826, 0.030611, 0.032017, 0.017447, 0.018415, 0.018106, 0.015694, 0.019109, 0.015694, 0.040537, 0.102787, 0.118441, 0.118441, 0.111485, 0.079919, 0.031287, 0.037156, 0.023087, 0.023963, 0.012491, 0.015078, 0.020522, 0.016826, 0.009728, 0.010926, 0.018415, 0.01078, 0.009187, 0.007259, 0.008409, 0.005249, 0.003431, 0.003757, 0.003757, 0.003701, 0.004358, 0.006245, 0.008002, 0.007177, 0.007031, 0.009977, 0.009865, 0.008525, 0.006701, 0.010372, 0.014315, 0.008723, 0.008723, 0.010672, 0.020165, 0.011342, 0.011518, 0.023534, 0.015344, 0.018787, 0.018787, 0.010372, 0.007259, 0.005249, 0.006482, 0.004513, 0.003341, 0.003014, 0.003053, 0.003727, 0.002396, 0.002155, 0.003109, 0.004689, 0.004483, 0.003212, 0.004577, 0.006374, 0.005683, 0.006894, 0.004161, 0.003727, 0.00407, 0.00407, 0.00407, 0.00407, 0.003997, 0.004135, 0.005872, 0.007495, 0.007177, 0.008525, 0.009865, 0.009728, 0.006482, 0.004611, 0.006374, 0.004414, 0.003478, 0.00389, 0.004775, 0.008075, 0.006421, 0.009294, 0.015344, 0.034068, 0.021381, 0.025762, 0.029376, 0.018787, 0.014586, 0.020165, 0.017447, 0.018787, 0.019109, 0.023534, 0.054297, 0.059222, 0.049374, 0.092881, 0.042364, 0.019401, 0.010131, 0.009294, 0.007091, 0.00543, 0.00359, 0.00558, 0.007555, 0.006701, 0.006795, 0.006795, 0.006701, 0.006701, 0.004921, 0.00515, 0.006482, 0.004315, 0.004315, 0.006533, 0.005503, 0.005734, 0.008075, 0.009401, 0.014315, 0.009865, 0.009096, 0.016257, 0.008156, 0.006701, 0.008804, 0.006894, 0.008002, 0.005223, 0.005223, 0.007091, 0.004835, 0.004431, 0.005623, 0.005623, 0.003963, 0.004921, 0.006988, 0.00777, 0.010672, 0.008525, 0.014075, 0.020522, 0.013613, 0.014783, 0.018787, 0.026338, 0.042364, 0.021816, 0.06184, 0.06312, 0.026338, 0.025762, 0.016257, 0.016257, 0.018415, 0.019401, 0.017447, 0.011518, 0.008156, 0.005318, 0.008276, 0.008276, 0.008409, 0.008895, 0.008723, 0.007091, 0.005249, 0.005992, 0.006421, 0.004358, 0.004388, 0.004775, 0.007177, 0.006701, 0.005623, 0.004976, 0.007315, 0.006988, 0.006194, 0.007315, 0.01078, 0.008156, 0.00558, 0.006533, 0.006482, 0.00962, 0.008723, 0.012727, 0.010372, 0.012491, 0.017797, 0.027463, 0.03976, 0.025316, 0.047319, 0.098513, 0.073402, 0.03976], '')</t>
  </si>
  <si>
    <t xml:space="preserve">F5RXX8|F5RXX8_9ENTR Peptide ABC superfamily ATP binding cassette transporter, ABC protein OS=Enterobacter hormaechei ATCC 49162 </t>
  </si>
  <si>
    <t>([0.06184, 0.100716, 0.059222, 0.083462, 0.118441, 0.147574, 0.18812, 0.216401, 0.15284, 0.127496, 0.147574, 0.147574, 0.086953, 0.147574, 0.216401, 0.139895, 0.209395, 0.144935, 0.142424, 0.142424, 0.120615, 0.18812, 0.182256, 0.268042, 0.191378, 0.179055, 0.182256, 0.109221, 0.074921, 0.132295, 0.185198, 0.185198, 0.209395, 0.271506, 0.268042, 0.275179, 0.352862, 0.271506, 0.275179, 0.243554, 0.328603, 0.332115, 0.247041, 0.191378, 0.18812, 0.206376, 0.191378, 0.18812, 0.275179, 0.346032, 0.247041, 0.236433, 0.182256, 0.185198, 0.164327, 0.167087, 0.158265, 0.134866, 0.200174, 0.182256, 0.206376, 0.209395, 0.155435, 0.232838, 0.206376, 0.132295, 0.179055, 0.129801, 0.127496, 0.147574, 0.137348, 0.229226, 0.229226, 0.284882, 0.281712, 0.219301, 0.161087, 0.167087, 0.196879, 0.209395, 0.247041, 0.243554, 0.209395, 0.21291, 0.127496, 0.206376, 0.301917, 0.335645, 0.433034, 0.433034, 0.335645, 0.257454, 0.25406, 0.288399, 0.295083, 0.301917, 0.384043, 0.384043, 0.384043, 0.384043, 0.384043, 0.366687, 0.335645, 0.377384, 0.468512, 0.483068, 0.505461, 0.497853, 0.36309, 0.359901, 0.271506, 0.335645, 0.422041, 0.414856, 0.284882, 0.18812, 0.191378, 0.191378, 0.158265, 0.158265, 0.090864, 0.085092, 0.134866, 0.155435, 0.147574, 0.122885, 0.122885, 0.109221, 0.066181, 0.073402, 0.071867, 0.122885, 0.083462, 0.085092, 0.050641, 0.096677, 0.173081, 0.164327, 0.167087, 0.268042, 0.243554, 0.308712, 0.30533, 0.30533, 0.209395, 0.239899, 0.179055, 0.271506, 0.185198, 0.268042, 0.352862, 0.356642, 0.370445, 0.359901, 0.370445, 0.454136, 0.390993, 0.349426, 0.268042, 0.247041, 0.164327, 0.164327, 0.129801, 0.118441, 0.127496, 0.219301, 0.216401, 0.308712, 0.222385, 0.229226, 0.155435, 0.132295, 0.137348, 0.137348, 0.222385, 0.216401, 0.225814, 0.264545, 0.264545, 0.359901, 0.41194, 0.5017, 0.534167, 0.653063, 0.648219, 0.642678, 0.525368, 0.390993, 0.390993, 0.387226, 0.384043, 0.468512, 0.494003, 0.401658, 0.401658, 0.380708, 0.387226, 0.387226, 0.422041, 0.465241, 0.454136, 0.342579, 0.26085, 0.185198, 0.116183, 0.132295, 0.122885, 0.194234, 0.21291, 0.222385, 0.268042, 0.268042, 0.26085, 0.26085, 0.232838, 0.196879, 0.196879, 0.18812, 0.116183, 0.11371, 0.076542, 0.06312, 0.060549, 0.051831, 0.085092, 0.144935, 0.15008, 0.106997, 0.11371, 0.17593, 0.144935, 0.196879, 0.271506, 0.291804, 0.301917, 0.335645, 0.30533, 0.298791, 0.301917, 0.414856, 0.40511, 0.465241, 0.529623, 0.525368, 0.661982, 0.675549, 0.622677, 0.521092, 0.497853, 0.483068, 0.450668, 0.394753, 0.394753, 0.408655, 0.288399, 0.278302, 0.349426, 0.380708, 0.342579, 0.366687, 0.339168, 0.339168, 0.339168, 0.31487, 0.335645, 0.342579, 0.335645, 0.288399, 0.387226, 0.472492, 0.444081, 0.390993, 0.505461, 0.40511, 0.321458, 0.440853, 0.436924, 0.36309, 0.418646, 0.370445, 0.342579, 0.236433, 0.243554, 0.173081, 0.170161, 0.26085, 0.25406, 0.15008, 0.243554, 0.139895, 0.120615, 0.147574, 0.219301, 0.194234, 0.158265, 0.15008, 0.15008, 0.15284, 0.243554, 0.219301, 0.225814, 0.225814, 0.332115, 0.352862, 0.42561, 0.436924, 0.408655, 0.335645, 0.346032, 0.295083, 0.275179, 0.298791, 0.191378, 0.206376, 0.147574, 0.257454, 0.30533, 0.30533, 0.308712, 0.30533, 0.278302, 0.335645, 0.30533, 0.278302, 0.219301, 0.185198, 0.139895, 0.109221, 0.15284, 0.275179], '')</t>
  </si>
  <si>
    <t>[106, 181, 182, 183, 184, 185, 186, 242, 243, 244, 245, 246, 247, 272]</t>
  </si>
  <si>
    <t xml:space="preserve">F5RXX9|F5RXX9_9ENTR Peptide ABC superfamily ATP binding cassette transporter, ABC protein OS=Enterobacter hormaechei ATCC 49162 </t>
  </si>
  <si>
    <t>([0.111485, 0.15284, 0.191378, 0.239899, 0.137348, 0.170161, 0.11371, 0.139895, 0.173081, 0.203355, 0.155435, 0.10481, 0.155435, 0.142424, 0.144935, 0.219301, 0.229226, 0.229226, 0.271506, 0.203355, 0.191378, 0.30533, 0.225814, 0.225814, 0.132295, 0.200174, 0.132295, 0.209395, 0.219301, 0.21291, 0.219301, 0.308712, 0.332115, 0.30533, 0.219301, 0.134866, 0.129801, 0.194234, 0.196879, 0.225814, 0.291804, 0.295083, 0.264545, 0.342579, 0.352862, 0.374039, 0.374039, 0.454136, 0.422041, 0.328603, 0.301917, 0.295083, 0.25406, 0.268042, 0.30533, 0.42561, 0.521092, 0.517562, 0.509769, 0.5017, 0.40511, 0.321458, 0.225814, 0.236433, 0.243554, 0.239899, 0.352862, 0.295083, 0.308712, 0.229226, 0.308712, 0.346032, 0.25031, 0.284882, 0.239899, 0.229226, 0.196879, 0.209395, 0.206376, 0.127496, 0.120615, 0.161087, 0.15008, 0.134866, 0.137348, 0.134866, 0.155435, 0.132295, 0.21291, 0.203355, 0.225814, 0.239899, 0.268042, 0.356642, 0.366687, 0.483068, 0.384043, 0.384043, 0.380708, 0.288399, 0.295083, 0.30533, 0.229226, 0.356642, 0.380708, 0.374039, 0.275179, 0.257454, 0.264545, 0.268042, 0.182256, 0.278302, 0.295083, 0.278302, 0.243554, 0.236433, 0.239899, 0.335645, 0.339168, 0.229226, 0.25031, 0.352862, 0.352862, 0.377384, 0.346032, 0.349426, 0.275179, 0.36309, 0.264545, 0.173081, 0.194234, 0.295083, 0.284882, 0.182256, 0.173081, 0.125101, 0.071867, 0.088832, 0.092881, 0.071867, 0.076542, 0.098513, 0.109221, 0.10481, 0.179055, 0.179055, 0.271506, 0.342579, 0.25406, 0.339168, 0.339168, 0.275179, 0.26085, 0.225814, 0.21291, 0.129801, 0.134866, 0.209395, 0.209395, 0.203355, 0.173081, 0.167087, 0.118441, 0.081712, 0.086953, 0.086953, 0.071867, 0.037156, 0.030611, 0.045352, 0.025762, 0.047319, 0.044297, 0.045352, 0.042364, 0.074921, 0.132295, 0.216401, 0.139895, 0.064632, 0.0704, 0.06312, 0.090864, 0.094817, 0.122885, 0.069024, 0.067594, 0.090864, 0.15284, 0.185198, 0.21291, 0.203355, 0.196879, 0.15008, 0.085092, 0.060549, 0.037156, 0.038042, 0.038042, 0.069024, 0.073402, 0.066181, 0.088832, 0.088832, 0.147574, 0.142424, 0.132295, 0.125101, 0.120615, 0.125101, 0.076542, 0.044297, 0.05306, 0.03976, 0.076542, 0.142424, 0.222385, 0.31487, 0.232838, 0.155435, 0.164327, 0.25031, 0.247041, 0.291804, 0.335645, 0.298791, 0.301917, 0.332115, 0.239899, 0.200174, 0.191378, 0.295083, 0.291804, 0.370445, 0.42561, 0.321458, 0.321458, 0.324872, 0.311707, 0.298791, 0.275179, 0.225814, 0.219301, 0.232838, 0.132295, 0.125101, 0.164327, 0.129801, 0.11371, 0.18812, 0.185198, 0.191378, 0.137348, 0.120615, 0.116183, 0.109221, 0.18812, 0.185198, 0.155435, 0.129801, 0.182256, 0.268042, 0.278302, 0.247041, 0.194234, 0.335645, 0.30533, 0.229226], '')</t>
  </si>
  <si>
    <t>[56, 57, 58, 59]</t>
  </si>
  <si>
    <t xml:space="preserve">F5RXY0|F5RXY0_9ENTR TetR family transcriptional regulator OS=Enterobacter hormaechei ATCC 49162 </t>
  </si>
  <si>
    <t>([0.585406, 0.657645, 0.699094, 0.712013, 0.759478, 0.759478, 0.699094, 0.557691, 0.59014, 0.557691, 0.529623, 0.585406, 0.632174, 0.58069, 0.461924, 0.4292, 0.450668, 0.483068, 0.461924, 0.356642, 0.359901, 0.318242, 0.271506, 0.257454, 0.219301, 0.209395, 0.229226, 0.196879, 0.295083, 0.25406, 0.284882, 0.25406, 0.25406, 0.179055, 0.21291, 0.311707, 0.339168, 0.291804, 0.216401, 0.137348, 0.232838, 0.275179, 0.203355, 0.236433, 0.25031, 0.288399, 0.271506, 0.25031, 0.25031, 0.173081, 0.173081, 0.147574, 0.147574, 0.10481, 0.137348, 0.139895, 0.083462, 0.090864, 0.10481, 0.17593, 0.222385, 0.182256, 0.144935, 0.25031, 0.209395, 0.196879, 0.173081, 0.125101, 0.106997, 0.139895, 0.179055, 0.17593, 0.222385, 0.298791, 0.374039, 0.321458, 0.328603, 0.42561, 0.332115, 0.25406, 0.206376, 0.264545, 0.291804, 0.232838, 0.191378, 0.139895, 0.081712, 0.098513, 0.116183, 0.11371, 0.085092, 0.067594, 0.100716, 0.100716, 0.06184, 0.06184, 0.10481, 0.050641, 0.033407, 0.032677, 0.032677, 0.043307, 0.037156, 0.047319, 0.069024, 0.054297, 0.058088, 0.098513, 0.106997, 0.158265, 0.155435, 0.239899, 0.219301, 0.219301, 0.200174, 0.278302, 0.278302, 0.275179, 0.295083, 0.275179, 0.377384, 0.461924, 0.454136, 0.461924, 0.436924, 0.476583, 0.444081, 0.562014, 0.56648, 0.505461, 0.36309, 0.422041, 0.335645, 0.422041, 0.31487, 0.232838, 0.219301, 0.206376, 0.170161, 0.25031, 0.30533, 0.281712, 0.21291, 0.179055, 0.15008, 0.15008, 0.088832, 0.094817, 0.090864, 0.088832, 0.092881, 0.137348, 0.071867, 0.120615, 0.100716, 0.125101, 0.127496, 0.078022, 0.043307, 0.046336, 0.034068, 0.042364, 0.046336, 0.079919, 0.118441, 0.147574, 0.139895, 0.219301, 0.219301, 0.243554, 0.25031, 0.25406, 0.191378, 0.295083, 0.21291, 0.144935, 0.179055, 0.17593, 0.170161, 0.225814, 0.257454, 0.288399, 0.200174, 0.191378, 0.191378, 0.158265, 0.129801, 0.109221, 0.081712, 0.120615, 0.071867, 0.050641, 0.047319, 0.086953, 0.048328, 0.0704], '')</t>
  </si>
  <si>
    <t>[0, 1, 2, 3, 4, 5, 6, 7, 8, 9, 10, 11, 12, 13, 127, 128, 129]</t>
  </si>
  <si>
    <t xml:space="preserve">F5RXY1|F5RXY1_9ENTR Endoribonuclease L-PSP OS=Enterobacter hormaechei ATCC 49162 </t>
  </si>
  <si>
    <t>([0.494003, 0.521092, 0.562014, 0.59014, 0.604312, 0.626927, 0.63748, 0.657645, 0.618285, 0.63748, 0.648219, 0.694846, 0.791621, 0.885302, 0.798249, 0.76285, 0.795062, 0.750527, 0.76285, 0.750527, 0.73685, 0.699094, 0.604312, 0.476583, 0.494003, 0.521092, 0.517562, 0.525368, 0.418646, 0.450668, 0.418646, 0.394753, 0.308712, 0.298791, 0.264545, 0.318242, 0.433034, 0.324872, 0.275179, 0.164327, 0.116183, 0.11371, 0.132295, 0.209395, 0.243554, 0.225814, 0.203355, 0.206376, 0.200174, 0.30533, 0.311707, 0.339168, 0.394753, 0.497853, 0.529623, 0.545602, 0.42561, 0.447574, 0.497853, 0.618285, 0.680603, 0.784345, 0.690604, 0.653063, 0.490133, 0.575842, 0.59014, 0.497853, 0.497853, 0.476583, 0.468512, 0.387226, 0.356642, 0.301917, 0.257454, 0.232838, 0.161087, 0.264545, 0.142424, 0.173081, 0.164327, 0.15284, 0.085092, 0.142424, 0.116183, 0.203355, 0.196879, 0.10481, 0.161087, 0.164327, 0.196879, 0.219301, 0.31487, 0.352862, 0.398279, 0.321458, 0.346032, 0.390993, 0.308712, 0.377384, 0.384043, 0.346032, 0.418646, 0.497853, 0.401658, 0.440853, 0.321458, 0.346032, 0.450668, 0.480142, 0.505461, 0.390993, 0.394753, 0.387226, 0.278302, 0.264545, 0.339168, 0.225814, 0.25406, 0.264545, 0.31487, 0.203355, 0.155435, 0.137348, 0.144935, 0.122885, 0.15284, 0.15008, 0.144935, 0.090864, 0.071867, 0.038858, 0.043307, 0.030003, 0.027463, 0.028695, 0.033407, 0.038042, 0.078022, 0.064632, 0.092881, 0.069024, 0.098513, 0.137348, 0.134866, 0.10481, 0.185198, 0.132295, 0.247041, 0.170161, 0.278302], '')</t>
  </si>
  <si>
    <t>[1, 2, 3, 4, 5, 6, 7, 8, 9, 10, 11, 12, 13, 14, 15, 16, 17, 18, 19, 20, 21, 22, 25, 26, 27, 54, 55, 59, 60, 61, 62, 63, 65, 66, 110]</t>
  </si>
  <si>
    <t xml:space="preserve">F5RXY3|F5RXY3_9ENTR Oxidoreductase OS=Enterobacter hormaechei ATCC 49162 </t>
  </si>
  <si>
    <t>([0.505461, 0.324872, 0.21291, 0.25031, 0.308712, 0.342579, 0.380708, 0.398279, 0.433034, 0.447574, 0.458154, 0.505461, 0.486429, 0.490133, 0.433034, 0.359901, 0.509769, 0.4292, 0.374039, 0.401658, 0.418646, 0.390993, 0.480142, 0.604312, 0.525368, 0.521092, 0.525368, 0.509769, 0.40511, 0.318242, 0.247041, 0.26085, 0.179055, 0.158265, 0.098513, 0.161087, 0.243554, 0.219301, 0.21291, 0.200174, 0.15284, 0.139895, 0.094817, 0.094817, 0.088832, 0.066181, 0.038858, 0.037156, 0.046336, 0.076542, 0.116183, 0.185198, 0.116183, 0.10481, 0.122885, 0.122885, 0.06312, 0.029376, 0.034884, 0.034884, 0.06184, 0.074921, 0.092881, 0.111485, 0.134866, 0.134866, 0.15284, 0.219301, 0.219301, 0.122885, 0.139895, 0.120615, 0.064632, 0.11371, 0.185198, 0.116183, 0.170161, 0.25031, 0.324872, 0.209395, 0.298791, 0.216401, 0.182256, 0.161087, 0.194234, 0.11371, 0.116183, 0.127496, 0.132295, 0.127496, 0.127496, 0.074921, 0.098513, 0.164327, 0.092881, 0.078022, 0.109221, 0.066181, 0.037156, 0.037156, 0.076542, 0.042364, 0.079919, 0.096677, 0.109221, 0.137348, 0.21291, 0.206376, 0.275179, 0.281712, 0.278302, 0.377384, 0.468512, 0.450668, 0.356642, 0.418646, 0.465241, 0.390993, 0.486429, 0.59917, 0.517562, 0.450668, 0.545602, 0.517562, 0.422041, 0.359901, 0.342579, 0.342579, 0.374039, 0.387226, 0.301917, 0.206376, 0.209395, 0.222385, 0.222385, 0.281712, 0.318242, 0.31487, 0.42561, 0.328603, 0.335645, 0.450668, 0.408655, 0.41194, 0.318242, 0.414856, 0.454136, 0.36309, 0.384043, 0.25406, 0.17593, 0.164327, 0.161087, 0.161087, 0.155435, 0.090864, 0.060549, 0.059222, 0.026892, 0.017797, 0.029376, 0.014586, 0.013821, 0.017138, 0.017138, 0.018787, 0.012727, 0.010672, 0.014586, 0.008525, 0.013016, 0.015694, 0.015694, 0.016826, 0.016021, 0.015694, 0.032017, 0.038042, 0.038042, 0.03976, 0.035586, 0.043307, 0.088832, 0.086953, 0.106997, 0.059222, 0.094817, 0.164327, 0.194234, 0.229226, 0.26085, 0.284882, 0.25031, 0.332115, 0.301917, 0.298791, 0.295083, 0.161087, 0.232838, 0.203355, 0.31487, 0.31487, 0.31487, 0.346032, 0.275179, 0.288399, 0.298791, 0.288399, 0.167087, 0.139895, 0.132295, 0.209395, 0.111485, 0.170161, 0.10481, 0.206376, 0.182256, 0.116183, 0.196879, 0.191378, 0.125101, 0.125101, 0.164327, 0.155435, 0.155435, 0.18812, 0.106997, 0.18812, 0.164327, 0.167087, 0.200174, 0.236433, 0.164327, 0.164327, 0.111485, 0.182256, 0.182256, 0.239899, 0.288399, 0.203355, 0.129801, 0.236433, 0.18812, 0.222385, 0.206376, 0.196879, 0.137348, 0.137348, 0.078022, 0.102787, 0.102787, 0.116183, 0.094817, 0.139895, 0.232838, 0.301917, 0.308712, 0.257454, 0.222385, 0.26085, 0.311707, 0.31487, 0.311707, 0.324872, 0.288399, 0.284882, 0.236433, 0.257454, 0.268042, 0.275179, 0.232838, 0.318242, 0.318242, 0.335645, 0.339168, 0.206376, 0.200174, 0.167087, 0.170161, 0.185198, 0.122885, 0.158265, 0.268042, 0.179055, 0.21291, 0.26085, 0.257454, 0.288399, 0.291804, 0.366687, 0.465241, 0.517562, 0.517562, 0.418646, 0.308712, 0.30533, 0.342579, 0.264545, 0.301917, 0.321458, 0.308712, 0.359901, 0.239899, 0.132295, 0.200174, 0.10481, 0.056825, 0.064632, 0.060549, 0.060549, 0.060549, 0.03976, 0.029376, 0.018787, 0.027463, 0.050641, 0.059222, 0.109221, 0.144935, 0.11371, 0.094817, 0.074921, 0.071867, 0.132295, 0.216401, 0.17593, 0.321458, 0.436924], '')</t>
  </si>
  <si>
    <t>[0, 11, 16, 23, 24, 25, 26, 27, 119, 120, 122, 123, 291, 292]</t>
  </si>
  <si>
    <t xml:space="preserve">F5RXY5|F5RXY5_9ENTR Rnase II stability modulator GMR OS=Enterobacter hormaechei ATCC 49162 </t>
  </si>
  <si>
    <t>([0.311707, 0.200174, 0.264545, 0.318242, 0.225814, 0.288399, 0.328603, 0.366687, 0.295083, 0.229226, 0.15284, 0.18812, 0.118441, 0.158265, 0.161087, 0.196879, 0.185198, 0.209395, 0.247041, 0.139895, 0.073402, 0.10481, 0.10481, 0.100716, 0.076542, 0.139895, 0.122885, 0.122885, 0.094817, 0.092881, 0.15284, 0.170161, 0.15008, 0.206376, 0.243554, 0.264545, 0.25406, 0.222385, 0.239899, 0.127496, 0.129801, 0.219301, 0.161087, 0.179055, 0.15008, 0.111485, 0.109221, 0.120615, 0.125101, 0.15284, 0.206376, 0.179055, 0.179055, 0.132295, 0.15008, 0.155435, 0.085092, 0.090864, 0.0704, 0.035586, 0.069024, 0.118441, 0.111485, 0.094817, 0.118441, 0.111485, 0.185198, 0.106997, 0.120615, 0.06312, 0.034068, 0.041405, 0.032017, 0.06184, 0.071867, 0.092881, 0.056825, 0.100716, 0.056825, 0.058088, 0.102787, 0.096677, 0.096677, 0.055536, 0.106997, 0.122885, 0.161087, 0.170161, 0.161087, 0.116183, 0.182256, 0.275179, 0.243554, 0.308712, 0.26085, 0.232838, 0.21291, 0.295083, 0.295083, 0.414856, 0.480142, 0.408655, 0.384043, 0.384043, 0.486429, 0.380708, 0.356642, 0.349426, 0.332115, 0.342579, 0.366687, 0.26085, 0.225814, 0.268042, 0.278302, 0.239899, 0.268042, 0.247041, 0.247041, 0.209395, 0.191378, 0.191378, 0.191378, 0.144935, 0.100716, 0.055536, 0.056825, 0.071867, 0.071867, 0.076542, 0.129801, 0.142424, 0.161087, 0.18812, 0.17593, 0.094817, 0.147574, 0.203355, 0.137348, 0.125101, 0.155435, 0.155435, 0.100716, 0.15284, 0.229226, 0.21291, 0.295083, 0.390993, 0.387226, 0.394753, 0.31487, 0.232838, 0.219301, 0.311707, 0.318242, 0.257454, 0.26085, 0.247041, 0.173081, 0.161087, 0.142424, 0.132295, 0.122885, 0.185198, 0.191378, 0.167087, 0.219301, 0.196879, 0.185198, 0.179055, 0.167087, 0.236433, 0.239899, 0.247041, 0.239899, 0.144935, 0.120615, 0.196879, 0.21291, 0.295083, 0.390993, 0.414856, 0.339168, 0.352862, 0.291804, 0.295083, 0.318242, 0.25031, 0.196879, 0.196879, 0.206376, 0.206376, 0.191378, 0.271506, 0.271506, 0.268042, 0.284882, 0.281712, 0.203355, 0.111485, 0.111485, 0.120615, 0.120615, 0.102787, 0.06312, 0.096677, 0.086953, 0.086953, 0.144935, 0.21291, 0.21291, 0.219301, 0.232838, 0.158265, 0.090864, 0.050641, 0.030611, 0.032017, 0.060549, 0.098513, 0.179055, 0.185198, 0.109221, 0.11371, 0.209395, 0.288399, 0.281712, 0.284882, 0.257454, 0.268042, 0.281712, 0.284882, 0.191378, 0.179055, 0.196879, 0.21291, 0.268042, 0.359901, 0.440853, 0.447574, 0.454136, 0.359901, 0.359901, 0.450668, 0.356642, 0.380708, 0.377384, 0.377384, 0.390993, 0.390993, 0.295083, 0.284882, 0.298791, 0.298791, 0.21291, 0.271506, 0.359901, 0.384043, 0.284882, 0.284882, 0.247041, 0.239899, 0.321458, 0.324872, 0.332115, 0.42561, 0.321458, 0.308712, 0.243554, 0.170161, 0.129801, 0.132295, 0.134866, 0.073402, 0.127496, 0.209395, 0.127496, 0.120615, 0.120615, 0.137348, 0.142424, 0.173081, 0.147574, 0.094817, 0.088832, 0.088832, 0.069024, 0.055536, 0.055536, 0.086953, 0.134866, 0.134866, 0.134866, 0.137348, 0.182256, 0.122885, 0.096677, 0.109221, 0.092881, 0.056825, 0.051831, 0.047319, 0.026892, 0.0198, 0.034068, 0.038858, 0.037156, 0.048328, 0.096677, 0.056825, 0.044297, 0.041405, 0.040537, 0.069024, 0.06312, 0.081712, 0.134866, 0.088832, 0.088832, 0.073402, 0.073402, 0.100716, 0.10481, 0.173081, 0.257454, 0.247041, 0.239899, 0.239899, 0.200174, 0.127496, 0.21291, 0.21291, 0.179055, 0.229226, 0.229226, 0.229226, 0.144935, 0.081712, 0.15284, 0.225814, 0.203355, 0.281712, 0.318242, 0.349426, 0.229226, 0.219301, 0.142424, 0.134866, 0.083462, 0.058088, 0.106997, 0.06312, 0.044297, 0.059222, 0.071867, 0.045352, 0.045352, 0.046336, 0.078022, 0.042364, 0.035586, 0.034884, 0.029376, 0.034068, 0.028695, 0.058088, 0.058088, 0.109221, 0.118441, 0.182256, 0.288399, 0.268042, 0.268042, 0.268042, 0.257454, 0.268042, 0.308712, 0.321458, 0.414856, 0.384043, 0.436924, 0.370445, 0.468512, 0.468512, 0.4292, 0.440853, 0.454136, 0.454136, 0.436924, 0.42561, 0.42561, 0.295083, 0.225814, 0.222385, 0.206376, 0.209395, 0.225814, 0.275179, 0.225814, 0.225814, 0.268042, 0.301917, 0.328603, 0.21291, 0.26085, 0.17593, 0.100716, 0.048328, 0.028107, 0.031287, 0.033407, 0.036378, 0.042364, 0.064632, 0.098513, 0.15284, 0.094817, 0.083462, 0.081712, 0.111485, 0.109221, 0.06312, 0.038042, 0.033407, 0.067594, 0.033407, 0.06312, 0.125101, 0.209395, 0.25406, 0.25406, 0.144935, 0.134866, 0.209395, 0.222385, 0.164327, 0.185198, 0.268042, 0.17593, 0.173081, 0.142424, 0.083462, 0.090864, 0.142424, 0.127496, 0.132295, 0.209395, 0.229226, 0.216401, 0.209395, 0.25406, 0.167087, 0.18812, 0.216401, 0.247041, 0.194234, 0.275179, 0.17593, 0.111485, 0.17593, 0.100716, 0.102787, 0.173081, 0.247041, 0.25031, 0.359901, 0.271506, 0.194234, 0.120615, 0.127496, 0.079919, 0.079919, 0.125101, 0.109221, 0.06184, 0.038858, 0.029376, 0.029376, 0.037156, 0.042364, 0.03976, 0.076542, 0.058088, 0.045352, 0.042364, 0.032677, 0.024393, 0.032017, 0.044297, 0.055536, 0.031287, 0.048328, 0.032017, 0.022306, 0.048328], '')</t>
  </si>
  <si>
    <t xml:space="preserve">F5RXY6|F5RXY6_9ENTR Developmental regulator MorA OS=Enterobacter hormaechei ATCC 49162 </t>
  </si>
  <si>
    <t>([0.106997, 0.05306, 0.085092, 0.047319, 0.074921, 0.109221, 0.056825, 0.074921, 0.098513, 0.120615, 0.081712, 0.100716, 0.167087, 0.094817, 0.088832, 0.17593, 0.109221, 0.086953, 0.15284, 0.076542, 0.118441, 0.06184, 0.120615, 0.094817, 0.094817, 0.088832, 0.045352, 0.100716, 0.10481, 0.100716, 0.048328, 0.055536, 0.056825, 0.06312, 0.06184, 0.067594, 0.064632, 0.120615, 0.142424, 0.079919, 0.15284, 0.132295, 0.209395, 0.125101, 0.096677, 0.164327, 0.137348, 0.139895, 0.085092, 0.066181, 0.040537, 0.069024, 0.116183, 0.092881, 0.046336, 0.094817, 0.049374, 0.051831, 0.030003, 0.018106, 0.025316, 0.028107, 0.026892, 0.017797, 0.032677, 0.051831, 0.040537, 0.051831, 0.100716, 0.161087, 0.161087, 0.132295, 0.094817, 0.092881, 0.116183, 0.203355, 0.191378, 0.206376, 0.21291, 0.301917, 0.398279, 0.440853, 0.4292, 0.332115, 0.318242, 0.196879, 0.170161, 0.200174, 0.232838, 0.185198, 0.203355, 0.203355, 0.284882, 0.346032, 0.222385, 0.232838, 0.222385, 0.134866, 0.127496, 0.116183, 0.109221, 0.059222, 0.059222, 0.047319, 0.086953, 0.155435, 0.185198, 0.219301, 0.191378, 0.134866, 0.144935, 0.090864, 0.090864, 0.090864, 0.088832, 0.185198, 0.129801, 0.086953], '')</t>
  </si>
  <si>
    <t xml:space="preserve">F5RXY7|F5RXY7_9ENTR Enoyl-CoA hydratase/isomerase OS=Enterobacter hormaechei ATCC 49162 </t>
  </si>
  <si>
    <t>([0.100716, 0.038858, 0.06184, 0.090864, 0.086953, 0.127496, 0.15008, 0.081712, 0.106997, 0.132295, 0.092881, 0.100716, 0.078022, 0.064632, 0.059222, 0.06184, 0.046336, 0.049374, 0.046336, 0.081712, 0.081712, 0.094817, 0.106997, 0.078022, 0.056825, 0.040537, 0.035586, 0.029376, 0.050641, 0.058088, 0.054297, 0.11371, 0.076542, 0.045352, 0.090864, 0.155435, 0.116183, 0.083462, 0.041405, 0.047319, 0.055536, 0.029376, 0.034068, 0.067594, 0.048328, 0.06312, 0.060549, 0.034068, 0.027463, 0.034068, 0.030003, 0.029376, 0.024393, 0.021381, 0.024826, 0.016021, 0.017138, 0.011342, 0.011106, 0.01204, 0.011518, 0.010509, 0.016021, 0.012491, 0.009015, 0.015344, 0.017447, 0.017797, 0.016257, 0.024826, 0.026892, 0.024826, 0.025316, 0.026892, 0.032017, 0.056825, 0.042364, 0.0198, 0.025762, 0.055536, 0.048328, 0.025762, 0.025762, 0.028695, 0.056825, 0.086953, 0.071867, 0.073402, 0.10481, 0.116183, 0.106997, 0.083462, 0.043307, 0.035586, 0.033407, 0.048328, 0.028107, 0.038042, 0.085092, 0.078022, 0.043307, 0.074921, 0.106997, 0.086953, 0.079919, 0.073402, 0.073402, 0.034068, 0.032017, 0.042364, 0.074921, 0.060549, 0.047319, 0.096677, 0.067594, 0.055536, 0.050641, 0.056825, 0.098513, 0.092881, 0.144935, 0.17593, 0.109221, 0.132295, 0.158265, 0.161087, 0.081712, 0.092881, 0.15284, 0.120615, 0.064632, 0.051831, 0.064632, 0.100716, 0.045352, 0.044297, 0.031287, 0.034068, 0.058088, 0.050641, 0.054297, 0.044297, 0.055536, 0.056825, 0.056825, 0.026338, 0.032677, 0.079919, 0.038858, 0.038858, 0.023087, 0.044297, 0.031287, 0.016257, 0.019109, 0.038042, 0.051831, 0.092881, 0.11371, 0.056825, 0.056825, 0.030611, 0.025316, 0.020876, 0.035586, 0.034884, 0.060549, 0.049374, 0.032677, 0.059222, 0.054297, 0.092881, 0.098513, 0.179055, 0.206376, 0.111485, 0.059222, 0.079919, 0.079919, 0.088832, 0.155435, 0.161087, 0.25031, 0.284882, 0.339168, 0.232838, 0.144935, 0.194234, 0.206376, 0.25406, 0.25406, 0.21291, 0.182256, 0.173081, 0.109221, 0.111485, 0.094817, 0.185198, 0.216401, 0.142424, 0.137348, 0.139895, 0.074921, 0.05306, 0.066181, 0.037156, 0.073402, 0.139895, 0.06184, 0.031287, 0.033407, 0.035586, 0.035586, 0.060549, 0.069024, 0.10481, 0.102787, 0.203355, 0.18812, 0.109221, 0.173081, 0.137348, 0.10481, 0.116183, 0.147574, 0.122885, 0.17593, 0.185198, 0.17593, 0.219301, 0.225814, 0.247041, 0.155435, 0.268042, 0.25031, 0.219301, 0.236433, 0.243554, 0.18812, 0.194234, 0.17593, 0.182256, 0.229226, 0.288399, 0.257454, 0.191378, 0.232838, 0.203355, 0.170161, 0.088832, 0.096677, 0.098513, 0.092881, 0.17593, 0.15008, 0.161087, 0.098513, 0.074921, 0.0704, 0.0704, 0.073402, 0.127496, 0.074921, 0.045352, 0.032677, 0.041405, 0.069024, 0.067594, 0.079919, 0.096677, 0.18812, 0.216401, 0.30533, 0.291804, 0.179055, 0.179055, 0.167087, 0.225814, 0.25406, 0.324872, 0.349426, 0.308712, 0.284882, 0.36309, 0.42561, 0.461924, 0.59014, 0.545602, 0.505461], '')</t>
  </si>
  <si>
    <t>[286, 287, 288]</t>
  </si>
  <si>
    <t xml:space="preserve">F5RXY8|F5RXY8_9ENTR UPF0509 protein HMPREF9086_2580 OS=Enterobacter hormaechei ATCC 49162 </t>
  </si>
  <si>
    <t>([0.004431, 0.005992, 0.004899, 0.003864, 0.00389, 0.003478, 0.00316, 0.004161, 0.005249, 0.004646, 0.005799, 0.004611, 0.005734, 0.005623, 0.006482, 0.009483, 0.018415, 0.010672, 0.015344, 0.015078, 0.032017, 0.015694, 0.017447, 0.023963, 0.038858, 0.046336, 0.051831, 0.076542, 0.074921, 0.067594, 0.067594, 0.0704, 0.15008, 0.098513, 0.098513, 0.100716, 0.055536, 0.025762, 0.030003, 0.031287, 0.032017, 0.033407, 0.032677, 0.029376, 0.036378, 0.036378, 0.024826, 0.03976, 0.054297, 0.025762, 0.031287, 0.032017, 0.016528, 0.015078, 0.022667, 0.049374, 0.023534, 0.023534, 0.033407, 0.064632, 0.086953, 0.088832, 0.06184, 0.127496, 0.137348, 0.11371, 0.164327, 0.25406, 0.25406, 0.25031, 0.366687, 0.374039, 0.465241, 0.529623, 0.58069, 0.476583, 0.480142, 0.5017, 0.618285, 0.666105, 0.613573, 0.585406, 0.570702, 0.632174, 0.585406, 0.545602, 0.618285, 0.521092], '')</t>
  </si>
  <si>
    <t>[73, 74, 77, 78, 79, 80, 81, 82, 83, 84, 85, 86, 87]</t>
  </si>
  <si>
    <t xml:space="preserve">F5RXY9|F5RXY9_9ENTR DeoR family transcriptional regulator OS=Enterobacter hormaechei ATCC 49162 </t>
  </si>
  <si>
    <t>([0.301917, 0.203355, 0.257454, 0.239899, 0.18812, 0.122885, 0.161087, 0.196879, 0.219301, 0.247041, 0.203355, 0.239899, 0.164327, 0.134866, 0.173081, 0.100716, 0.081712, 0.079919, 0.06184, 0.06184, 0.106997, 0.118441, 0.179055, 0.18812, 0.155435, 0.219301, 0.21291, 0.200174, 0.200174, 0.21291, 0.137348, 0.203355, 0.132295, 0.120615, 0.18812, 0.17593, 0.26085, 0.295083, 0.21291, 0.167087, 0.161087, 0.164327, 0.194234, 0.203355, 0.185198, 0.17593, 0.142424, 0.164327, 0.194234, 0.122885, 0.125101, 0.196879, 0.200174, 0.295083, 0.311707, 0.308712, 0.318242, 0.31487, 0.278302, 0.321458, 0.422041, 0.433034, 0.346032, 0.349426, 0.25406, 0.25406, 0.335645, 0.384043, 0.366687, 0.301917, 0.40511, 0.284882, 0.25406, 0.206376, 0.196879, 0.185198, 0.120615, 0.125101, 0.132295, 0.161087, 0.206376, 0.200174, 0.132295, 0.118441, 0.083462, 0.15008, 0.164327, 0.161087, 0.144935, 0.222385, 0.268042, 0.216401, 0.239899, 0.18812, 0.18812, 0.18812, 0.275179, 0.257454, 0.209395, 0.21291, 0.219301, 0.200174, 0.203355, 0.185198, 0.295083, 0.295083, 0.194234, 0.18812, 0.134866, 0.134866, 0.132295, 0.073402, 0.051831, 0.073402, 0.125101, 0.092881, 0.055536, 0.05306, 0.100716, 0.125101, 0.116183, 0.073402, 0.083462, 0.051831, 0.054297, 0.032017, 0.033407, 0.058088, 0.055536, 0.049374, 0.029376, 0.031287, 0.051831, 0.086953, 0.10481, 0.111485, 0.173081, 0.21291, 0.158265, 0.142424, 0.164327, 0.10481, 0.158265, 0.144935, 0.206376, 0.206376, 0.219301, 0.308712, 0.31487, 0.25031, 0.342579, 0.321458, 0.31487, 0.31487, 0.288399, 0.191378, 0.111485, 0.111485, 0.083462, 0.129801, 0.129801, 0.059222, 0.100716, 0.118441, 0.129801, 0.127496, 0.194234, 0.158265, 0.155435, 0.15008, 0.206376, 0.209395, 0.281712, 0.247041, 0.25406, 0.288399, 0.401658, 0.422041, 0.356642, 0.458154, 0.414856, 0.352862, 0.366687, 0.332115, 0.295083, 0.295083, 0.222385, 0.239899, 0.31487, 0.225814, 0.170161, 0.106997, 0.102787, 0.132295, 0.155435, 0.155435, 0.144935, 0.074921, 0.111485, 0.134866, 0.086953, 0.10481, 0.17593, 0.173081, 0.203355, 0.17593, 0.161087, 0.25406, 0.209395, 0.239899, 0.321458, 0.281712, 0.366687, 0.36309, 0.291804, 0.21291, 0.216401, 0.232838, 0.352862, 0.352862, 0.301917, 0.370445, 0.377384, 0.359901, 0.359901, 0.356642, 0.401658, 0.41194, 0.301917, 0.346032, 0.352862, 0.36309, 0.472492, 0.394753, 0.398279, 0.398279, 0.490133, 0.40511, 0.335645, 0.31487, 0.308712, 0.390993, 0.36309, 0.332115, 0.295083, 0.374039, 0.349426, 0.311707, 0.271506, 0.352862, 0.301917, 0.25031, 0.191378], '')</t>
  </si>
  <si>
    <t xml:space="preserve">F5RXZ0|F5RXZ0_9ENTR Lipoprotein OS=Enterobacter hormaechei ATCC 49162 </t>
  </si>
  <si>
    <t>([0.125101, 0.092881, 0.056825, 0.058088, 0.034884, 0.049374, 0.040537, 0.041405, 0.041405, 0.05306, 0.038858, 0.049374, 0.038042, 0.047319, 0.046336, 0.049374, 0.033407, 0.033407, 0.056825, 0.078022, 0.102787, 0.137348, 0.191378, 0.275179, 0.271506, 0.271506, 0.264545, 0.288399, 0.31487, 0.318242, 0.311707, 0.359901, 0.281712, 0.311707, 0.370445, 0.335645, 0.268042, 0.247041, 0.25031, 0.257454, 0.236433, 0.222385, 0.209395, 0.134866, 0.127496, 0.155435, 0.161087, 0.161087, 0.185198, 0.161087, 0.161087, 0.120615, 0.142424, 0.206376, 0.137348, 0.085092, 0.102787, 0.15008, 0.236433, 0.17593, 0.164327, 0.170161, 0.15008, 0.125101, 0.17593, 0.155435, 0.125101, 0.18812, 0.161087, 0.137348, 0.147574, 0.158265], '')</t>
  </si>
  <si>
    <t xml:space="preserve">F5RXZ1|F5RXZ1_9ENTR Protein-synthesizing GTPase OS=Enterobacter hormaechei ATCC 49162 </t>
  </si>
  <si>
    <t>([0.359901, 0.394753, 0.4292, 0.454136, 0.468512, 0.490133, 0.41194, 0.440853, 0.465241, 0.525368, 0.534167, 0.562014, 0.553315, 0.521092, 0.557691, 0.553315, 0.59917, 0.59014, 0.675549, 0.741537, 0.819762, 0.733139, 0.666105, 0.666105, 0.562014, 0.585406, 0.585406, 0.699094, 0.690604, 0.685117, 0.626927, 0.632174, 0.613573, 0.613573, 0.642678, 0.626927, 0.549308, 0.422041, 0.359901, 0.31487, 0.311707, 0.311707, 0.318242, 0.370445, 0.301917, 0.377384, 0.366687, 0.339168, 0.332115, 0.268042, 0.239899, 0.239899, 0.17593, 0.161087, 0.144935, 0.15284, 0.109221, 0.142424, 0.206376, 0.264545, 0.236433, 0.232838, 0.164327, 0.219301, 0.21291, 0.25406, 0.203355, 0.196879, 0.222385, 0.216401, 0.21291, 0.170161, 0.179055, 0.173081, 0.203355, 0.222385, 0.219301, 0.281712, 0.288399, 0.295083, 0.236433, 0.247041, 0.247041, 0.324872, 0.268042, 0.206376, 0.236433, 0.264545, 0.26085, 0.25406, 0.243554, 0.308712, 0.324872, 0.31487, 0.321458, 0.288399, 0.288399, 0.281712, 0.26085, 0.232838, 0.200174, 0.247041, 0.30533, 0.281712, 0.247041, 0.311707, 0.387226, 0.342579], '')</t>
  </si>
  <si>
    <t>[9, 10, 11, 12, 13, 14, 15, 16, 17, 18, 19, 20, 21, 22, 23, 24, 25, 26, 27, 28, 29, 30, 31, 32, 33, 34, 35, 36]</t>
  </si>
  <si>
    <t xml:space="preserve">F5RXZ5|F5RXZ5_9ENTR Phosphatidylglycerophosphatase B OS=Enterobacter hormaechei ATCC 49162 </t>
  </si>
  <si>
    <t>([0.024826, 0.020876, 0.011106, 0.014783, 0.00962, 0.010221, 0.012491, 0.015344, 0.021381, 0.021816, 0.022306, 0.032677, 0.055536, 0.076542, 0.079919, 0.083462, 0.043307, 0.023963, 0.013016, 0.014586, 0.008624, 0.006421, 0.005992, 0.006245, 0.004388, 0.005992, 0.006619, 0.005086, 0.004577, 0.003341, 0.003727, 0.004431, 0.004577, 0.005086, 0.005992, 0.008075, 0.013016, 0.014075, 0.01227, 0.022306, 0.016257, 0.016826, 0.014315, 0.013437, 0.013265, 0.028107, 0.032017, 0.033407, 0.038042, 0.056825, 0.106997, 0.122885, 0.056825, 0.054297, 0.028107, 0.014783, 0.014586, 0.013437, 0.014783, 0.015344, 0.009483, 0.008895, 0.011903, 0.012727, 0.011342, 0.011518, 0.00777, 0.006194, 0.004483, 0.00558, 0.003757, 0.003671, 0.00246, 0.003276, 0.00292, 0.003607, 0.00359, 0.002761, 0.002117, 0.001722, 0.002276, 0.00231, 0.001872, 0.002155, 0.002976, 0.003821, 0.003821, 0.003804, 0.003366, 0.004513, 0.004646, 0.006988, 0.005623, 0.00777, 0.007877, 0.006245, 0.005503, 0.007555, 0.010221, 0.016257, 0.021381, 0.025762, 0.05306, 0.120615, 0.111485, 0.125101, 0.0704, 0.081712, 0.094817, 0.094817, 0.046336, 0.049374, 0.049374, 0.086953, 0.079919, 0.076542, 0.086953, 0.155435, 0.100716, 0.098513, 0.111485, 0.081712, 0.036378, 0.036378, 0.016826, 0.017797, 0.014586, 0.030611, 0.051831, 0.079919, 0.15008, 0.216401, 0.118441, 0.071867, 0.069024, 0.081712, 0.090864, 0.074921, 0.050641, 0.090864, 0.088832, 0.085092, 0.182256, 0.200174, 0.21291, 0.328603, 0.203355, 0.127496, 0.120615, 0.116183, 0.116183, 0.060549, 0.076542, 0.144935, 0.225814, 0.229226, 0.222385, 0.116183, 0.179055, 0.109221, 0.120615, 0.11371, 0.11371, 0.10481, 0.191378, 0.134866, 0.06312, 0.11371, 0.167087, 0.173081, 0.098513, 0.086953, 0.090864, 0.048328, 0.049374, 0.028695, 0.028107, 0.016257, 0.019401, 0.013613, 0.032017, 0.025762, 0.025762, 0.024393, 0.026892, 0.015344, 0.020165, 0.023534, 0.023963, 0.017447, 0.011518, 0.01227, 0.010372, 0.010131, 0.014075, 0.013437, 0.020522, 0.013821, 0.018787, 0.033407, 0.06184, 0.048328, 0.038858, 0.023534, 0.014783, 0.014586, 0.019109, 0.018106, 0.017138, 0.022667, 0.038042, 0.0704, 0.069024, 0.0704, 0.086953, 0.085092, 0.092881, 0.049374, 0.042364, 0.05306, 0.026338, 0.018415, 0.01204, 0.010672, 0.017138, 0.017138, 0.014586, 0.017797, 0.010926, 0.011518, 0.009187, 0.00962, 0.009096, 0.008276, 0.008804, 0.011669, 0.015344, 0.009483, 0.014783, 0.029376, 0.035586, 0.081712, 0.137348, 0.229226, 0.301917, 0.308712, 0.418646, 0.342579, 0.318242, 0.436924, 0.529623, 0.59014, 0.570702, 0.59014, 0.750527, 0.680603, 0.666105, 0.613573, 0.754692, 0.73685, 0.685117, 0.622677, 0.549308, 0.5017, 0.450668, 0.414856], '')</t>
  </si>
  <si>
    <t>[250, 251, 252, 253, 254, 255, 256, 257, 258, 259, 260, 261, 262, 263]</t>
  </si>
  <si>
    <t xml:space="preserve">F5RXZ8|F5RXZ8_9ENTR Uncharacterized protein OS=Enterobacter hormaechei ATCC 49162 </t>
  </si>
  <si>
    <t>([0.525368, 0.570702, 0.549308, 0.472492, 0.51388, 0.447574, 0.480142, 0.509769, 0.545602, 0.541878, 0.56648, 0.59014, 0.632174, 0.661982, 0.657645, 0.703578, 0.73685, 0.716283, 0.712013, 0.733139, 0.661982, 0.703578, 0.671169, 0.703578, 0.680603, 0.661982, 0.657645, 0.648219, 0.675549, 0.666105, 0.707965, 0.707965, 0.694846, 0.608892, 0.525368, 0.538167, 0.5017, 0.390993, 0.390993, 0.394753, 0.401658, 0.461924, 0.461924, 0.476583, 0.472492, 0.570702, 0.557691, 0.632174, 0.618285, 0.553315, 0.521092, 0.483068, 0.440853, 0.436924, 0.557691, 0.685117], '')</t>
  </si>
  <si>
    <t>[0, 1, 2, 4, 7, 8, 9, 10, 11, 12, 13, 14, 15, 16, 17, 18, 19, 20, 21, 22, 23, 24, 25, 26, 27, 28, 29, 30, 31, 32, 33, 34, 35, 36, 45, 46, 47, 48, 49, 50, 54, 55]</t>
  </si>
  <si>
    <t xml:space="preserve">F5RXZ9|F5RXZ9_9ENTR YmiA family membrane protein OS=Enterobacter hormaechei ATCC 49162 </t>
  </si>
  <si>
    <t>([0.76285, 0.805026, 0.741537, 0.529623, 0.545602, 0.529623, 0.541878, 0.505461, 0.398279, 0.308712, 0.298791, 0.284882, 0.144935, 0.086953, 0.086953, 0.086953, 0.067594, 0.032677, 0.014315, 0.009096, 0.007315, 0.005683, 0.004315, 0.004358, 0.004414, 0.003341, 0.002727, 0.002035, 0.002396, 0.002211, 0.002211, 0.002435, 0.00246, 0.002976, 0.003341, 0.002512, 0.001967, 0.001597, 0.001748, 0.002396, 0.002705, 0.002761], '')</t>
  </si>
  <si>
    <t>[0, 1, 2, 3, 4, 5, 6, 7]</t>
  </si>
  <si>
    <t xml:space="preserve">F5RY00|F5RY00_9ENTR Cys regulon transcriptional activator CysB OS=Enterobacter hormaechei ATCC 49162 </t>
  </si>
  <si>
    <t>([0.06184, 0.043307, 0.032677, 0.055536, 0.085092, 0.122885, 0.081712, 0.116183, 0.088832, 0.109221, 0.132295, 0.164327, 0.139895, 0.222385, 0.216401, 0.139895, 0.137348, 0.139895, 0.209395, 0.298791, 0.390993, 0.377384, 0.359901, 0.4292, 0.414856, 0.41194, 0.328603, 0.422041, 0.374039, 0.36309, 0.374039, 0.387226, 0.394753, 0.342579, 0.332115, 0.247041, 0.339168, 0.339168, 0.229226, 0.203355, 0.203355, 0.179055, 0.179055, 0.26085, 0.268042, 0.18812, 0.185198, 0.26085, 0.18812, 0.225814, 0.339168, 0.295083, 0.281712, 0.275179, 0.370445, 0.281712, 0.278302, 0.275179, 0.271506, 0.342579, 0.374039, 0.387226, 0.318242, 0.232838, 0.232838, 0.222385, 0.239899, 0.247041, 0.206376, 0.18812, 0.185198, 0.158265, 0.129801, 0.111485, 0.106997, 0.106997, 0.179055, 0.271506, 0.170161, 0.281712, 0.324872, 0.318242, 0.30533, 0.370445, 0.374039, 0.284882, 0.196879, 0.232838, 0.225814, 0.264545, 0.359901, 0.36309, 0.370445, 0.408655, 0.440853, 0.349426, 0.30533, 0.21291, 0.236433, 0.339168, 0.247041, 0.15284, 0.15284, 0.15284, 0.085092, 0.083462, 0.15284, 0.236433, 0.182256, 0.203355, 0.200174, 0.139895, 0.132295, 0.078022, 0.096677, 0.073402, 0.127496, 0.155435, 0.232838, 0.203355, 0.232838, 0.301917, 0.398279, 0.31487, 0.281712, 0.40511, 0.461924, 0.374039, 0.366687, 0.454136, 0.422041, 0.433034, 0.468512, 0.480142, 0.454136, 0.414856, 0.366687, 0.328603, 0.321458, 0.342579, 0.311707, 0.196879, 0.196879, 0.120615, 0.118441, 0.15008, 0.144935, 0.106997, 0.109221, 0.083462, 0.050641, 0.060549, 0.037156, 0.025762, 0.024393, 0.025762, 0.034068, 0.06184, 0.074921, 0.041405, 0.024393, 0.020522, 0.034068, 0.040537, 0.073402, 0.127496, 0.139895, 0.078022, 0.109221, 0.158265, 0.191378, 0.278302, 0.268042, 0.264545, 0.359901, 0.268042, 0.390993, 0.398279, 0.30533, 0.275179, 0.377384, 0.346032, 0.440853, 0.346032, 0.247041, 0.243554, 0.155435, 0.137348, 0.11371, 0.134866, 0.066181, 0.069024, 0.069024, 0.06184, 0.090864, 0.100716, 0.100716, 0.092881, 0.085092, 0.118441, 0.0704, 0.071867, 0.125101, 0.086953, 0.147574, 0.134866, 0.134866, 0.243554, 0.239899, 0.271506, 0.203355, 0.206376, 0.206376, 0.17593, 0.179055, 0.18812, 0.142424, 0.229226, 0.161087, 0.094817, 0.111485, 0.209395, 0.122885, 0.081712, 0.098513, 0.056825, 0.098513, 0.054297, 0.044297, 0.028695, 0.051831, 0.050641, 0.059222, 0.046336, 0.056825, 0.040537, 0.031287, 0.024826, 0.024826, 0.045352, 0.051831, 0.05306, 0.05306, 0.11371, 0.170161, 0.10481, 0.120615, 0.118441, 0.120615, 0.122885, 0.15008, 0.144935, 0.209395, 0.21291, 0.142424, 0.142424, 0.182256, 0.209395, 0.281712, 0.281712, 0.247041, 0.225814, 0.229226, 0.125101, 0.106997, 0.102787, 0.164327, 0.229226, 0.129801, 0.132295, 0.127496, 0.15008, 0.092881, 0.0704, 0.0704, 0.142424, 0.071867, 0.040537, 0.044297, 0.043307, 0.020165, 0.017447, 0.035586, 0.034068, 0.040537, 0.041405, 0.041405, 0.043307, 0.026892, 0.037156, 0.066181, 0.067594, 0.055536, 0.064632, 0.067594, 0.067594, 0.066181, 0.132295, 0.222385, 0.222385, 0.225814, 0.25406, 0.30533, 0.288399, 0.25031, 0.219301, 0.21291, 0.216401, 0.132295, 0.185198, 0.161087, 0.18812, 0.155435, 0.179055, 0.216401, 0.222385, 0.298791, 0.271506, 0.243554, 0.191378, 0.137348, 0.100716, 0.179055, 0.116183], '')</t>
  </si>
  <si>
    <t xml:space="preserve">F5RY02|F5RY02_9ENTR YciN like protein OS=Enterobacter hormaechei ATCC 49162 </t>
  </si>
  <si>
    <t>([0.685117, 0.694846, 0.541878, 0.440853, 0.339168, 0.394753, 0.377384, 0.414856, 0.42561, 0.36309, 0.295083, 0.335645, 0.335645, 0.324872, 0.339168, 0.346032, 0.342579, 0.229226, 0.288399, 0.278302, 0.194234, 0.239899, 0.209395, 0.291804, 0.366687, 0.384043, 0.387226, 0.4292, 0.41194, 0.436924, 0.517562, 0.541878, 0.458154, 0.384043, 0.275179, 0.25406, 0.243554, 0.257454, 0.25406, 0.185198, 0.122885, 0.203355, 0.203355, 0.243554, 0.239899, 0.164327, 0.257454, 0.239899, 0.264545, 0.257454, 0.243554, 0.247041, 0.281712, 0.295083, 0.25031, 0.370445, 0.335645, 0.229226, 0.203355, 0.203355, 0.225814, 0.275179, 0.268042, 0.25031, 0.167087, 0.164327, 0.26085, 0.222385, 0.144935, 0.125101, 0.081712, 0.055536, 0.056825, 0.054297, 0.064632, 0.10481, 0.073402, 0.073402, 0.132295, 0.106997, 0.167087, 0.247041, 0.25406], '')</t>
  </si>
  <si>
    <t>[0, 1, 2, 30, 31]</t>
  </si>
  <si>
    <t xml:space="preserve">F5RY04|F5RY04_9ENTR 3-oxoacyl-[acyl-carrier-protein] reductase OS=Enterobacter hormaechei ATCC 49162 </t>
  </si>
  <si>
    <t>([0.370445, 0.422041, 0.450668, 0.342579, 0.26085, 0.200174, 0.164327, 0.200174, 0.225814, 0.225814, 0.25031, 0.301917, 0.298791, 0.295083, 0.288399, 0.257454, 0.271506, 0.247041, 0.206376, 0.206376, 0.288399, 0.194234, 0.182256, 0.200174, 0.196879, 0.278302, 0.318242, 0.377384, 0.291804, 0.200174, 0.155435, 0.100716, 0.090864, 0.088832, 0.155435, 0.173081, 0.191378, 0.173081, 0.127496, 0.144935, 0.185198, 0.127496, 0.170161, 0.173081, 0.173081, 0.170161, 0.185198, 0.222385, 0.196879, 0.275179, 0.36309, 0.450668, 0.58069, 0.585406, 0.63748, 0.494003, 0.384043, 0.370445, 0.291804, 0.390993, 0.311707, 0.264545, 0.335645, 0.288399, 0.295083, 0.30533, 0.366687, 0.346032, 0.257454, 0.295083, 0.268042, 0.191378, 0.158265, 0.137348, 0.134866, 0.064632, 0.118441, 0.18812, 0.18812, 0.182256, 0.196879, 0.278302, 0.278302, 0.284882, 0.359901, 0.291804, 0.185198, 0.216401, 0.225814, 0.275179, 0.268042, 0.219301, 0.222385, 0.25406, 0.264545, 0.203355, 0.291804, 0.324872, 0.281712, 0.291804, 0.398279, 0.370445, 0.384043, 0.5017, 0.505461, 0.418646, 0.387226, 0.480142, 0.486429, 0.414856, 0.408655, 0.418646, 0.436924, 0.534167, 0.468512, 0.461924, 0.534167, 0.538167, 0.390993, 0.324872, 0.239899, 0.225814, 0.225814, 0.191378, 0.109221, 0.06184, 0.125101, 0.139895, 0.086953, 0.051831, 0.079919, 0.096677, 0.098513, 0.137348, 0.129801, 0.17593, 0.11371, 0.081712, 0.041405, 0.083462, 0.147574, 0.21291, 0.206376, 0.15008, 0.173081, 0.243554, 0.328603, 0.301917, 0.377384, 0.42561, 0.51388, 0.398279, 0.401658, 0.366687, 0.278302, 0.25031, 0.225814, 0.295083, 0.349426, 0.349426, 0.318242, 0.324872, 0.342579, 0.346032, 0.370445, 0.332115, 0.342579, 0.275179, 0.203355, 0.179055, 0.216401, 0.219301, 0.225814, 0.236433, 0.26085, 0.356642, 0.384043, 0.339168, 0.342579, 0.284882, 0.398279, 0.356642, 0.275179, 0.271506, 0.301917, 0.335645, 0.374039, 0.366687, 0.42561, 0.509769, 0.534167, 0.476583, 0.461924, 0.538167, 0.521092, 0.494003, 0.394753, 0.42561, 0.505461, 0.521092, 0.613573, 0.63748, 0.73685, 0.827927, 0.728858, 0.685117, 0.690604, 0.724957, 0.685117, 0.694846, 0.58069, 0.538167, 0.626927, 0.538167, 0.461924, 0.390993, 0.318242, 0.342579, 0.275179, 0.275179, 0.268042, 0.268042, 0.232838, 0.225814, 0.232838, 0.30533, 0.311707, 0.308712, 0.243554, 0.275179, 0.179055, 0.264545, 0.275179, 0.257454, 0.356642, 0.450668, 0.534167, 0.661982, 0.788093, 0.827927, 0.750527, 0.73685, 0.745909, 0.741537, 0.733139, 0.716283, 0.712013, 0.694846, 0.680603, 0.733139, 0.716283, 0.876521, 0.862302], '')</t>
  </si>
  <si>
    <t>[52, 53, 54, 103, 104, 113, 116, 117, 150, 189, 190, 193, 194, 198, 199, 200, 201, 202, 203, 204, 205, 206, 207, 208, 209, 210, 211, 212, 213, 236, 237, 238, 239, 240, 241, 242, 243, 244, 245, 246, 247, 248, 249, 250, 251, 252]</t>
  </si>
  <si>
    <t xml:space="preserve">F5RY07|F5RY07_9ENTR Uncharacterized protein OS=Enterobacter hormaechei ATCC 49162 </t>
  </si>
  <si>
    <t>([0.142424, 0.078022, 0.048328, 0.071867, 0.043307, 0.067594, 0.043307, 0.066181, 0.088832, 0.116183, 0.144935, 0.179055, 0.203355, 0.236433, 0.239899, 0.179055, 0.118441, 0.090864, 0.088832, 0.15008, 0.15284, 0.147574, 0.222385, 0.324872, 0.342579, 0.335645, 0.298791, 0.387226, 0.384043, 0.374039, 0.288399, 0.25406, 0.21291, 0.170161, 0.134866, 0.194234, 0.25406, 0.318242, 0.398279, 0.534167, 0.509769], '')</t>
  </si>
  <si>
    <t>[39, 40]</t>
  </si>
  <si>
    <t xml:space="preserve">F5RY08|F5RY08_9ENTR Uncharacterized protein OS=Enterobacter hormaechei ATCC 49162 </t>
  </si>
  <si>
    <t>([0.092881, 0.06312, 0.045352, 0.027463, 0.041405, 0.032677, 0.018106, 0.0198, 0.015694, 0.012491, 0.017797, 0.022306, 0.035586, 0.018415, 0.018415, 0.011106, 0.009187, 0.009401, 0.013613, 0.020876, 0.034884, 0.034884, 0.029376, 0.025762, 0.048328, 0.025762, 0.038858, 0.083462, 0.10481, 0.17593, 0.173081, 0.15284, 0.167087, 0.106997, 0.17593, 0.179055, 0.161087, 0.116183, 0.120615, 0.122885, 0.059222, 0.06184, 0.032677, 0.056825, 0.056825, 0.028107, 0.051831, 0.054297, 0.055536, 0.029376, 0.026338, 0.051831, 0.027463, 0.025762, 0.033407, 0.038042, 0.038858, 0.086953, 0.161087, 0.139895, 0.139895, 0.185198, 0.15008, 0.139895, 0.11371, 0.109221, 0.096677, 0.079919, 0.081712, 0.086953, 0.088832, 0.067594, 0.06312, 0.109221, 0.066181, 0.042364, 0.038858, 0.018787, 0.019109, 0.018106, 0.010509, 0.008409, 0.010926, 0.013437, 0.013265, 0.016257, 0.029376, 0.06184, 0.081712, 0.083462, 0.073402, 0.122885, 0.167087, 0.10481, 0.118441, 0.179055, 0.179055, 0.120615, 0.222385, 0.209395, 0.203355, 0.25406, 0.229226, 0.219301, 0.167087, 0.288399, 0.196879, 0.100716, 0.106997, 0.098513, 0.092881, 0.048328, 0.027463, 0.015694, 0.017797, 0.016826, 0.016528, 0.018787, 0.018106, 0.013016, 0.013437, 0.013437, 0.013437, 0.020522, 0.023534, 0.016257, 0.010131, 0.010372, 0.017138, 0.016826, 0.010672, 0.011342, 0.019401, 0.020876, 0.038858, 0.035586, 0.033407, 0.033407, 0.035586, 0.033407, 0.047319, 0.029376, 0.028695, 0.047319, 0.05306, 0.025762, 0.060549, 0.096677, 0.164327, 0.15284, 0.125101, 0.182256, 0.144935, 0.122885, 0.17593, 0.132295, 0.196879, 0.167087, 0.134866], '')</t>
  </si>
  <si>
    <t xml:space="preserve">F5RY09|F5RY09_9ENTR Uncharacterized protein OS=Enterobacter hormaechei ATCC 49162 </t>
  </si>
  <si>
    <t>([0.288399, 0.179055, 0.203355, 0.196879, 0.26085, 0.158265, 0.179055, 0.125101, 0.158265, 0.182256, 0.222385, 0.271506, 0.278302, 0.216401, 0.278302, 0.26085, 0.209395, 0.164327, 0.281712, 0.278302, 0.295083, 0.196879, 0.288399, 0.31487, 0.281712, 0.170161, 0.271506, 0.200174, 0.288399, 0.298791, 0.203355, 0.120615, 0.139895, 0.086953, 0.088832, 0.066181, 0.035586, 0.058088, 0.058088, 0.054297, 0.056825, 0.044297, 0.043307, 0.044297, 0.043307, 0.067594, 0.071867, 0.079919, 0.079919, 0.066181, 0.066181, 0.064632, 0.120615, 0.096677, 0.147574, 0.239899, 0.21291, 0.209395, 0.232838, 0.229226, 0.222385, 0.229226, 0.291804, 0.342579, 0.301917, 0.284882, 0.203355, 0.222385, 0.17593, 0.268042, 0.288399, 0.26085, 0.374039, 0.36309, 0.384043, 0.295083, 0.275179, 0.384043, 0.490133, 0.472492, 0.56648, 0.562014, 0.454136, 0.4292, 0.476583, 0.483068, 0.454136, 0.56648, 0.618285, 0.626927, 0.505461, 0.480142, 0.461924, 0.450668, 0.356642, 0.356642, 0.41194, 0.40511, 0.366687, 0.366687, 0.384043, 0.30533, 0.222385, 0.311707, 0.31487, 0.264545, 0.225814, 0.225814, 0.225814, 0.275179, 0.321458, 0.398279, 0.42561, 0.444081, 0.440853, 0.494003, 0.494003, 0.494003, 0.458154, 0.458154, 0.450668, 0.401658, 0.458154, 0.517562, 0.525368, 0.529623, 0.59508, 0.648219, 0.58069, 0.56648, 0.436924, 0.418646, 0.422041, 0.422041, 0.356642, 0.359901, 0.36309, 0.346032, 0.288399, 0.25406, 0.275179, 0.268042, 0.298791, 0.342579, 0.311707, 0.271506, 0.232838, 0.18812, 0.18812, 0.25031, 0.203355, 0.311707, 0.275179, 0.229226, 0.191378], '')</t>
  </si>
  <si>
    <t>[80, 81, 87, 88, 89, 90, 123, 124, 125, 126, 127, 128, 129]</t>
  </si>
  <si>
    <t xml:space="preserve">F5RY10|F5RY10_9ENTR Uncharacterized protein OS=Enterobacter hormaechei ATCC 49162 </t>
  </si>
  <si>
    <t>([0.422041, 0.398279, 0.418646, 0.318242, 0.30533, 0.356642, 0.374039, 0.394753, 0.380708, 0.398279, 0.418646, 0.370445, 0.480142, 0.458154, 0.384043, 0.42561, 0.370445, 0.321458, 0.342579, 0.36309, 0.352862, 0.321458, 0.349426, 0.359901, 0.318242, 0.26085, 0.25031, 0.25031, 0.25031, 0.30533, 0.216401, 0.219301, 0.311707, 0.342579, 0.278302, 0.229226, 0.278302, 0.359901, 0.394753, 0.377384, 0.356642, 0.356642, 0.356642, 0.356642, 0.278302, 0.398279, 0.398279, 0.30533, 0.219301, 0.239899, 0.209395, 0.229226, 0.229226, 0.239899, 0.185198, 0.164327, 0.264545, 0.257454, 0.268042, 0.147574, 0.164327, 0.102787, 0.058088, 0.033407, 0.033407, 0.051831, 0.034068, 0.048328, 0.047319, 0.081712, 0.081712, 0.085092, 0.060549, 0.060549, 0.064632, 0.044297, 0.046336, 0.018787, 0.020522, 0.014075, 0.016826, 0.009096, 0.013016, 0.01078, 0.016528, 0.017138, 0.017797, 0.016257, 0.01204, 0.019401, 0.020876, 0.01227, 0.008624, 0.016021, 0.013016, 0.009977, 0.009977, 0.016257, 0.034068, 0.030611, 0.05306, 0.090864, 0.111485, 0.06312, 0.132295, 0.147574, 0.137348, 0.127496, 0.100716, 0.161087, 0.074921, 0.038042, 0.037156, 0.06312, 0.06312, 0.034068, 0.033407, 0.038042, 0.020522, 0.013265, 0.011518, 0.008156, 0.008075, 0.006894, 0.009483, 0.009294, 0.006421, 0.006894, 0.006795, 0.007495, 0.008075, 0.009096, 0.009187, 0.013265, 0.010509, 0.008156, 0.011106, 0.010372, 0.011518, 0.014783, 0.020522, 0.018787, 0.024393, 0.016528], '')</t>
  </si>
  <si>
    <t xml:space="preserve">F5RY11|F5RY11_9ENTR Uncharacterized protein OS=Enterobacter hormaechei ATCC 49162 </t>
  </si>
  <si>
    <t>([0.247041, 0.161087, 0.194234, 0.216401, 0.142424, 0.085092, 0.120615, 0.158265, 0.191378, 0.239899, 0.288399, 0.298791, 0.30533, 0.222385, 0.206376, 0.225814, 0.206376, 0.219301, 0.155435, 0.236433, 0.173081, 0.173081, 0.236433, 0.232838, 0.25406, 0.278302, 0.387226, 0.366687, 0.271506, 0.268042, 0.170161, 0.15008, 0.182256, 0.100716, 0.094817, 0.11371, 0.066181, 0.043307, 0.025316, 0.03976, 0.03976, 0.066181, 0.0704, 0.046336, 0.025316, 0.022667, 0.035586, 0.032017, 0.034884, 0.060549, 0.058088, 0.076542, 0.060549, 0.043307, 0.0704, 0.109221, 0.078022, 0.137348, 0.196879, 0.284882, 0.264545], '')</t>
  </si>
  <si>
    <t xml:space="preserve">F5RY12|F5RY12_9ENTR DUF5906 domain-containing protein OS=Enterobacter hormaechei ATCC 49162 </t>
  </si>
  <si>
    <t>([0.185198, 0.239899, 0.275179, 0.185198, 0.236433, 0.271506, 0.31487, 0.339168, 0.264545, 0.264545, 0.182256, 0.144935, 0.129801, 0.096677, 0.10481, 0.167087, 0.15284, 0.155435, 0.090864, 0.054297, 0.088832, 0.139895, 0.081712, 0.098513, 0.161087, 0.164327, 0.164327, 0.167087, 0.164327, 0.25406, 0.196879, 0.308712, 0.311707, 0.236433, 0.278302, 0.264545, 0.278302, 0.185198, 0.17593, 0.17593, 0.25031, 0.257454, 0.264545, 0.366687, 0.352862, 0.236433, 0.222385, 0.219301, 0.200174, 0.127496, 0.076542, 0.134866, 0.078022, 0.078022, 0.06184, 0.059222, 0.058088, 0.030003, 0.066181, 0.059222, 0.059222, 0.060549, 0.038858, 0.042364, 0.042364, 0.0198, 0.044297, 0.051831, 0.051831, 0.058088, 0.120615, 0.116183, 0.106997, 0.10481, 0.170161, 0.298791, 0.30533, 0.311707, 0.401658, 0.288399, 0.414856, 0.505461, 0.387226, 0.458154, 0.444081, 0.30533, 0.418646, 0.398279, 0.380708, 0.377384, 0.366687, 0.366687, 0.436924, 0.40511, 0.5017, 0.408655, 0.394753, 0.298791, 0.179055, 0.17593, 0.25031, 0.15008, 0.094817, 0.15284, 0.15284, 0.094817, 0.10481, 0.120615, 0.129801, 0.134866, 0.137348, 0.142424, 0.122885, 0.122885, 0.144935, 0.098513, 0.155435, 0.134866, 0.129801, 0.196879, 0.179055, 0.179055, 0.225814, 0.206376, 0.247041, 0.239899, 0.346032, 0.472492, 0.461924, 0.450668, 0.465241, 0.454136, 0.324872, 0.318242, 0.268042, 0.206376, 0.191378, 0.219301, 0.236433, 0.335645, 0.377384, 0.408655, 0.414856, 0.465241, 0.585406, 0.570702, 0.458154, 0.352862, 0.229226, 0.229226, 0.247041, 0.15284, 0.102787, 0.191378, 0.216401, 0.219301, 0.203355, 0.243554, 0.216401, 0.236433, 0.229226, 0.229226, 0.161087, 0.098513, 0.092881, 0.102787, 0.058088, 0.109221, 0.167087, 0.191378, 0.182256, 0.164327, 0.179055, 0.25031, 0.268042, 0.247041, 0.298791, 0.335645, 0.349426, 0.349426, 0.335645, 0.257454, 0.179055, 0.17593, 0.182256, 0.102787, 0.098513, 0.164327, 0.18812, 0.209395, 0.308712, 0.278302, 0.284882, 0.342579, 0.359901, 0.301917, 0.271506, 0.30533, 0.342579, 0.288399, 0.284882, 0.278302, 0.271506, 0.36309, 0.447574, 0.553315, 0.733139, 0.642678, 0.529623, 0.521092, 0.408655, 0.394753, 0.42561, 0.414856, 0.324872, 0.328603, 0.384043, 0.436924, 0.42561, 0.418646, 0.436924, 0.465241, 0.476583, 0.454136, 0.444081, 0.436924, 0.318242, 0.194234, 0.257454, 0.229226, 0.209395, 0.301917, 0.281712, 0.301917, 0.298791, 0.418646, 0.318242, 0.324872, 0.243554, 0.26085, 0.236433, 0.311707, 0.298791, 0.295083, 0.398279, 0.387226, 0.298791, 0.318242, 0.4292, 0.422041, 0.440853, 0.36309, 0.349426, 0.349426, 0.324872, 0.271506, 0.239899, 0.318242, 0.31487, 0.394753, 0.380708, 0.384043, 0.387226, 0.271506, 0.200174, 0.209395, 0.142424, 0.158265, 0.206376, 0.21291, 0.129801, 0.139895, 0.182256, 0.137348, 0.142424, 0.15008, 0.139895, 0.15284, 0.134866, 0.086953, 0.078022, 0.064632, 0.03976, 0.023534, 0.036378, 0.050641, 0.028107, 0.05306, 0.05306, 0.060549, 0.059222, 0.059222, 0.098513, 0.129801, 0.109221, 0.102787, 0.11371, 0.191378, 0.111485, 0.122885, 0.122885, 0.109221, 0.079919, 0.155435, 0.216401, 0.209395, 0.222385, 0.321458, 0.275179, 0.339168, 0.275179, 0.264545, 0.380708, 0.387226, 0.377384, 0.483068, 0.5017, 0.454136, 0.444081, 0.458154, 0.356642, 0.418646, 0.447574, 0.545602, 0.545602, 0.575842, 0.59508, 0.476583, 0.440853, 0.356642, 0.356642, 0.408655, 0.298791, 0.284882, 0.281712, 0.243554, 0.158265, 0.167087, 0.182256, 0.096677, 0.161087, 0.257454, 0.275179, 0.281712, 0.278302, 0.236433, 0.209395, 0.247041, 0.25406, 0.203355, 0.301917, 0.321458, 0.356642, 0.468512, 0.374039, 0.301917, 0.318242, 0.374039, 0.346032, 0.288399, 0.40511, 0.390993, 0.390993, 0.339168, 0.332115, 0.243554, 0.264545, 0.268042, 0.196879, 0.200174, 0.182256, 0.182256, 0.147574, 0.155435, 0.164327, 0.268042, 0.332115, 0.332115, 0.36309, 0.366687, 0.352862, 0.36309, 0.374039, 0.374039, 0.377384, 0.30533, 0.377384, 0.288399, 0.200174, 0.209395, 0.318242, 0.41194, 0.324872, 0.268042, 0.268042, 0.257454, 0.268042, 0.268042, 0.268042, 0.236433, 0.21291, 0.271506, 0.21291, 0.167087, 0.139895, 0.132295, 0.182256, 0.147574, 0.264545], '')</t>
  </si>
  <si>
    <t>[81, 94, 144, 145, 205, 206, 207, 208, 209, 316, 323, 324, 325, 326]</t>
  </si>
  <si>
    <t xml:space="preserve">F5RY13|F5RY13_9ENTR Uncharacterized protein OS=Enterobacter hormaechei ATCC 49162 </t>
  </si>
  <si>
    <t>([0.033407, 0.030611, 0.023963, 0.030003, 0.027463, 0.038042, 0.030611, 0.040537, 0.045352, 0.056825, 0.073402, 0.092881, 0.0704, 0.073402, 0.071867, 0.085092, 0.125101, 0.18812, 0.232838, 0.335645, 0.436924, 0.42561, 0.5017, 0.585406, 0.618285, 0.703578, 0.716283, 0.812494, 0.837511, 0.852992, 0.750527, 0.76285, 0.754692, 0.81615, 0.808535, 0.874069, 0.859585, 0.859585, 0.852992, 0.868118, 0.83125, 0.801317], '')</t>
  </si>
  <si>
    <t>[22, 23, 24, 25, 26, 27, 28, 29, 30, 31, 32, 33, 34, 35, 36, 37, 38, 39, 40, 41]</t>
  </si>
  <si>
    <t xml:space="preserve">F5RY14|F5RY14_9ENTR Transposase OS=Enterobacter hormaechei ATCC 49162 </t>
  </si>
  <si>
    <t>([0.494003, 0.377384, 0.25406, 0.308712, 0.36309, 0.394753, 0.41194, 0.433034, 0.4292, 0.454136, 0.461924, 0.414856, 0.398279, 0.401658, 0.349426, 0.356642, 0.339168, 0.370445, 0.311707, 0.366687, 0.401658, 0.394753, 0.483068, 0.59917, 0.585406, 0.58069, 0.59508, 0.618285, 0.618285, 0.632174, 0.648219, 0.553315, 0.666105, 0.661982, 0.661982, 0.707965, 0.685117, 0.690604, 0.642678, 0.754692, 0.798249, 0.733139, 0.694846, 0.694846, 0.703578, 0.557691, 0.570702, 0.549308, 0.472492, 0.394753, 0.42561, 0.418646, 0.505461, 0.521092, 0.465241, 0.377384, 0.408655, 0.377384, 0.380708, 0.42561, 0.418646, 0.318242, 0.311707, 0.257454, 0.25031, 0.239899, 0.271506, 0.257454, 0.15008, 0.209395, 0.264545, 0.243554, 0.229226, 0.229226, 0.21291, 0.209395, 0.284882, 0.216401, 0.200174, 0.203355, 0.134866, 0.137348, 0.21291, 0.308712, 0.377384, 0.380708, 0.394753, 0.468512, 0.465241, 0.642678, 0.642678, 0.570702, 0.497853, 0.505461, 0.408655, 0.414856, 0.370445, 0.387226, 0.447574, 0.401658, 0.339168, 0.321458, 0.321458, 0.318242, 0.298791, 0.301917, 0.318242, 0.191378, 0.179055, 0.116183, 0.109221, 0.106997, 0.102787, 0.132295, 0.085092, 0.129801, 0.073402, 0.094817, 0.098513, 0.050641, 0.096677, 0.085092, 0.147574, 0.15008, 0.144935, 0.111485, 0.098513, 0.081712, 0.139895, 0.129801, 0.167087, 0.129801, 0.092881, 0.137348, 0.116183, 0.167087, 0.142424, 0.225814], '')</t>
  </si>
  <si>
    <t>[23, 24, 25, 26, 27, 28, 29, 30, 31, 32, 33, 34, 35, 36, 37, 38, 39, 40, 41, 42, 43, 44, 45, 46, 47, 52, 53, 89, 90, 91, 93]</t>
  </si>
  <si>
    <t xml:space="preserve">F5RY15|F5RY15_9ENTR Tn3 family resolvase OS=Enterobacter hormaechei ATCC 49162 </t>
  </si>
  <si>
    <t>([0.139895, 0.194234, 0.236433, 0.291804, 0.203355, 0.243554, 0.291804, 0.321458, 0.356642, 0.295083, 0.324872, 0.352862, 0.311707, 0.30533, 0.308712, 0.31487, 0.408655, 0.490133, 0.384043, 0.465241, 0.480142, 0.476583, 0.401658, 0.40511, 0.390993, 0.480142, 0.486429, 0.480142, 0.490133, 0.483068, 0.622677, 0.613573, 0.521092, 0.622677, 0.632174, 0.690604, 0.570702, 0.521092, 0.433034, 0.476583, 0.465241, 0.447574, 0.444081, 0.521092, 0.450668, 0.370445, 0.387226, 0.311707, 0.321458, 0.311707, 0.229226, 0.206376, 0.209395, 0.206376, 0.191378, 0.185198, 0.229226, 0.229226, 0.26085, 0.352862, 0.349426, 0.268042, 0.275179, 0.200174, 0.125101, 0.185198, 0.284882, 0.203355, 0.268042, 0.219301, 0.216401, 0.291804, 0.25406, 0.25031, 0.268042, 0.281712, 0.182256, 0.18812, 0.264545, 0.275179, 0.26085, 0.243554, 0.324872, 0.288399, 0.366687, 0.418646, 0.418646, 0.374039, 0.450668, 0.418646, 0.422041, 0.422041, 0.440853, 0.390993, 0.356642, 0.342579, 0.346032, 0.36309, 0.25031, 0.225814, 0.18812, 0.164327, 0.243554, 0.247041, 0.243554, 0.26085, 0.295083, 0.295083, 0.295083, 0.25031, 0.203355, 0.243554, 0.25031, 0.247041, 0.295083, 0.339168, 0.41194, 0.311707, 0.36309, 0.4292, 0.42561, 0.458154, 0.458154, 0.42561, 0.41194, 0.454136, 0.444081, 0.433034, 0.387226, 0.42561, 0.454136, 0.553315, 0.534167, 0.490133, 0.444081, 0.40511, 0.401658, 0.414856, 0.436924, 0.461924, 0.40511, 0.366687, 0.366687, 0.366687, 0.311707, 0.288399, 0.25031, 0.243554, 0.257454, 0.291804, 0.196879, 0.209395, 0.203355, 0.134866, 0.134866, 0.161087, 0.232838, 0.139895, 0.142424, 0.142424, 0.144935, 0.222385, 0.288399, 0.291804, 0.257454, 0.352862, 0.394753, 0.342579, 0.346032, 0.342579, 0.359901, 0.458154, 0.418646, 0.380708, 0.436924, 0.450668, 0.433034, 0.398279, 0.5017, 0.468512, 0.549308, 0.529623, 0.494003, 0.468512, 0.4292], '')</t>
  </si>
  <si>
    <t>[30, 31, 32, 33, 34, 35, 36, 37, 43, 131, 132, 178, 180, 181]</t>
  </si>
  <si>
    <t xml:space="preserve">F5RY16|F5RY16_9ENTR Arsenate reductase OS=Enterobacter hormaechei ATCC 49162 </t>
  </si>
  <si>
    <t>([0.278302, 0.196879, 0.243554, 0.295083, 0.324872, 0.346032, 0.384043, 0.418646, 0.346032, 0.339168, 0.284882, 0.232838, 0.232838, 0.229226, 0.321458, 0.311707, 0.335645, 0.436924, 0.465241, 0.465241, 0.370445, 0.318242, 0.311707, 0.232838, 0.155435, 0.170161, 0.179055, 0.196879, 0.216401, 0.30533, 0.332115, 0.418646, 0.505461, 0.414856, 0.394753, 0.41194, 0.335645, 0.31487, 0.298791, 0.243554, 0.206376, 0.271506, 0.268042, 0.342579, 0.356642, 0.4292, 0.384043, 0.301917, 0.196879, 0.167087, 0.15284, 0.161087, 0.106997, 0.120615, 0.209395, 0.144935, 0.144935, 0.219301, 0.225814, 0.225814, 0.179055, 0.21291, 0.225814, 0.324872, 0.321458, 0.288399, 0.298791, 0.339168, 0.4292, 0.529623, 0.450668, 0.370445, 0.374039, 0.41194, 0.370445, 0.26085, 0.342579, 0.328603, 0.349426, 0.342579, 0.268042, 0.26085, 0.264545, 0.243554, 0.26085, 0.182256, 0.216401, 0.15284, 0.147574, 0.158265, 0.094817, 0.147574, 0.229226, 0.21291, 0.167087, 0.134866, 0.196879, 0.222385, 0.219301, 0.206376, 0.225814, 0.236433, 0.247041, 0.247041, 0.170161, 0.092881, 0.17593, 0.247041, 0.339168, 0.339168, 0.30533, 0.384043, 0.398279, 0.291804, 0.206376, 0.275179, 0.356642, 0.374039, 0.346032, 0.359901, 0.339168, 0.335645, 0.332115, 0.41194, 0.394753, 0.497853, 0.59917, 0.549308, 0.525368, 0.41194, 0.318242, 0.30533, 0.278302, 0.232838, 0.324872, 0.41194, 0.401658, 0.352862, 0.301917, 0.257454, 0.18812], '')</t>
  </si>
  <si>
    <t>[32, 69, 126, 127, 128]</t>
  </si>
  <si>
    <t xml:space="preserve">F5RY18|F5RY18_9ENTR Arsenic resistance transcriptional regulator OS=Enterobacter hormaechei ATCC 49162 </t>
  </si>
  <si>
    <t>([0.010221, 0.016826, 0.028107, 0.044297, 0.059222, 0.083462, 0.111485, 0.071867, 0.048328, 0.035586, 0.026338, 0.019401, 0.032017, 0.028695, 0.035586, 0.034884, 0.064632, 0.073402, 0.040537, 0.047319, 0.045352, 0.059222, 0.032017, 0.017797, 0.016826, 0.01227, 0.01227, 0.012491, 0.020165, 0.033407, 0.058088, 0.118441, 0.185198, 0.134866, 0.120615, 0.139895, 0.139895, 0.074921, 0.109221, 0.11371, 0.100716, 0.164327, 0.161087, 0.209395, 0.301917, 0.216401, 0.222385, 0.139895, 0.139895, 0.134866, 0.137348, 0.144935, 0.122885, 0.122885, 0.100716, 0.059222, 0.034068, 0.020165, 0.033407, 0.023534, 0.038858, 0.081712, 0.083462, 0.064632, 0.064632, 0.054297, 0.048328, 0.060549, 0.085092, 0.078022, 0.045352, 0.025762, 0.025316, 0.026338, 0.022306, 0.022306, 0.037156, 0.066181, 0.116183, 0.116183, 0.194234, 0.209395, 0.129801, 0.127496, 0.15284, 0.173081, 0.127496, 0.222385, 0.26085, 0.225814, 0.239899, 0.335645, 0.401658, 0.324872, 0.222385, 0.25406, 0.335645, 0.318242, 0.301917, 0.275179, 0.25031, 0.206376, 0.158265, 0.21291, 0.182256, 0.137348], '')</t>
  </si>
  <si>
    <t xml:space="preserve">F5RY19|F5RY19_9ENTR Ribonuclease T OS=Enterobacter hormaechei ATCC 49162 </t>
  </si>
  <si>
    <t>([0.301917, 0.164327, 0.222385, 0.222385, 0.268042, 0.194234, 0.194234, 0.243554, 0.268042, 0.225814, 0.257454, 0.291804, 0.30533, 0.271506, 0.291804, 0.291804, 0.346032, 0.414856, 0.308712, 0.225814, 0.15008, 0.147574, 0.15284, 0.147574, 0.167087, 0.116183, 0.17593, 0.209395, 0.194234, 0.194234, 0.161087, 0.155435, 0.15008, 0.079919, 0.092881, 0.125101, 0.118441, 0.109221, 0.094817, 0.167087, 0.232838, 0.229226, 0.225814, 0.328603, 0.339168, 0.308712, 0.374039, 0.349426, 0.349426, 0.288399, 0.291804, 0.308712, 0.209395, 0.219301, 0.349426, 0.349426, 0.380708, 0.284882, 0.298791, 0.243554, 0.268042, 0.278302, 0.370445, 0.418646, 0.444081, 0.444081, 0.486429, 0.480142, 0.545602, 0.525368, 0.529623, 0.545602, 0.675549, 0.712013, 0.699094, 0.653063, 0.553315, 0.483068, 0.575842, 0.436924, 0.444081, 0.4292, 0.418646, 0.370445, 0.339168, 0.21291, 0.196879, 0.191378, 0.219301, 0.203355, 0.203355, 0.264545, 0.25406, 0.209395, 0.25031, 0.247041, 0.247041, 0.247041, 0.225814, 0.222385, 0.288399, 0.374039, 0.278302, 0.288399, 0.219301, 0.200174, 0.321458, 0.243554, 0.25406, 0.239899, 0.225814, 0.203355, 0.139895, 0.134866, 0.179055, 0.209395, 0.225814, 0.229226, 0.308712, 0.394753, 0.318242, 0.324872, 0.25406, 0.30533, 0.30533, 0.346032, 0.366687, 0.342579, 0.42561, 0.418646, 0.414856, 0.41194, 0.335645, 0.42561, 0.40511, 0.318242, 0.332115, 0.328603, 0.291804, 0.291804, 0.222385, 0.222385, 0.25031, 0.308712, 0.243554, 0.200174, 0.257454, 0.284882, 0.185198, 0.185198, 0.125101, 0.137348, 0.144935, 0.247041, 0.232838, 0.257454, 0.257454, 0.222385, 0.21291, 0.222385, 0.137348, 0.196879, 0.281712, 0.182256, 0.191378, 0.295083, 0.339168, 0.342579, 0.374039, 0.440853, 0.433034, 0.549308, 0.51388, 0.497853, 0.390993, 0.295083, 0.30533, 0.36309, 0.308712, 0.25031, 0.281712, 0.321458, 0.275179, 0.275179, 0.384043, 0.295083, 0.191378, 0.185198, 0.120615, 0.127496, 0.098513, 0.06184, 0.030611, 0.031287, 0.033407, 0.06312, 0.116183, 0.116183, 0.067594, 0.066181, 0.081712, 0.081712, 0.118441, 0.086953, 0.081712, 0.081712, 0.129801, 0.21291, 0.222385, 0.311707, 0.311707, 0.401658, 0.490133, 0.494003, 0.494003, 0.401658, 0.398279, 0.328603, 0.332115, 0.4292, 0.51388, 0.541878, 0.447574, 0.4292, 0.517562, 0.5017, 0.472492, 0.450668, 0.4292, 0.390993, 0.342579, 0.301917, 0.243554], '')</t>
  </si>
  <si>
    <t>[68, 69, 70, 71, 72, 73, 74, 75, 76, 78, 171, 172, 220, 221, 224, 225]</t>
  </si>
  <si>
    <t xml:space="preserve">F5RY20|F5RY20_9ENTR Phage integrase family site-specific recombinase OS=Enterobacter hormaechei ATCC 49162 </t>
  </si>
  <si>
    <t>([0.321458, 0.36309, 0.295083, 0.194234, 0.247041, 0.281712, 0.31487, 0.377384, 0.401658, 0.30533, 0.332115, 0.387226, 0.483068, 0.472492, 0.472492, 0.545602, 0.476583, 0.370445, 0.311707, 0.284882, 0.295083, 0.179055, 0.182256, 0.167087, 0.284882, 0.275179, 0.271506, 0.271506, 0.15284, 0.083462, 0.158265, 0.158265, 0.155435, 0.100716, 0.098513, 0.102787, 0.096677, 0.137348, 0.147574, 0.243554, 0.295083, 0.222385, 0.328603, 0.268042, 0.346032, 0.275179, 0.271506, 0.275179, 0.196879, 0.295083, 0.366687, 0.271506, 0.18812, 0.216401, 0.216401, 0.164327, 0.173081, 0.182256, 0.182256, 0.25406, 0.167087, 0.191378, 0.170161, 0.179055, 0.25031, 0.147574, 0.185198, 0.147574, 0.147574, 0.142424, 0.144935, 0.170161, 0.155435, 0.232838, 0.216401, 0.26085, 0.321458, 0.321458, 0.311707, 0.318242, 0.21291, 0.295083, 0.298791, 0.295083, 0.206376, 0.129801, 0.222385, 0.127496, 0.10481, 0.10481, 0.127496, 0.122885, 0.085092, 0.161087, 0.170161, 0.134866, 0.155435, 0.15284, 0.111485, 0.129801, 0.137348, 0.155435, 0.15008, 0.147574, 0.185198, 0.271506, 0.346032, 0.339168, 0.36309, 0.450668, 0.483068, 0.545602, 0.509769, 0.549308, 0.447574, 0.433034, 0.5017, 0.505461, 0.472492, 0.538167, 0.4292, 0.418646, 0.525368, 0.490133, 0.486429, 0.538167, 0.525368, 0.490133, 0.51388, 0.517562, 0.517562, 0.401658, 0.408655, 0.440853, 0.408655, 0.408655, 0.42561, 0.390993, 0.398279, 0.440853, 0.422041, 0.497853, 0.461924, 0.444081, 0.436924, 0.36309, 0.288399, 0.26085, 0.291804, 0.203355, 0.209395, 0.167087, 0.232838, 0.216401, 0.161087, 0.216401, 0.200174, 0.194234, 0.203355, 0.194234, 0.191378, 0.142424, 0.15008, 0.185198, 0.161087, 0.122885, 0.191378, 0.200174, 0.200174, 0.196879, 0.284882, 0.278302, 0.324872, 0.25406, 0.26085, 0.332115, 0.30533, 0.370445, 0.284882, 0.275179, 0.288399, 0.25406, 0.222385, 0.219301, 0.182256, 0.120615, 0.122885, 0.118441, 0.164327, 0.194234, 0.129801, 0.085092, 0.139895, 0.079919, 0.127496, 0.122885, 0.073402, 0.059222, 0.083462, 0.139895, 0.111485, 0.111485, 0.0704, 0.118441, 0.0704, 0.085092, 0.167087, 0.219301, 0.236433, 0.236433, 0.158265, 0.222385, 0.281712, 0.311707, 0.370445, 0.342579, 0.339168, 0.418646, 0.454136, 0.377384, 0.335645, 0.40511, 0.398279, 0.436924, 0.454136, 0.538167, 0.553315, 0.534167, 0.59014, 0.58069, 0.58069, 0.728858, 0.626927, 0.529623, 0.490133, 0.450668, 0.476583, 0.370445, 0.36309, 0.349426, 0.298791, 0.328603, 0.301917, 0.311707, 0.370445, 0.356642, 0.352862, 0.346032, 0.243554, 0.167087, 0.137348, 0.118441, 0.066181, 0.090864, 0.155435, 0.170161, 0.243554, 0.25406, 0.359901, 0.257454, 0.21291, 0.339168, 0.275179, 0.196879, 0.122885, 0.127496, 0.088832, 0.055536, 0.051831, 0.106997, 0.100716, 0.134866, 0.111485, 0.158265, 0.132295, 0.074921, 0.0704, 0.06184, 0.06184, 0.06312, 0.074921, 0.122885, 0.118441, 0.167087, 0.164327, 0.236433, 0.164327, 0.15008, 0.232838, 0.243554, 0.164327, 0.26085, 0.229226, 0.291804, 0.30533, 0.356642, 0.433034, 0.454136, 0.377384, 0.366687, 0.374039, 0.422041, 0.42561, 0.339168, 0.339168, 0.4292, 0.359901, 0.359901, 0.444081, 0.328603, 0.318242, 0.335645, 0.335645, 0.349426, 0.36309, 0.356642, 0.291804, 0.264545, 0.232838, 0.31487, 0.291804, 0.291804, 0.268042, 0.271506, 0.339168, 0.335645, 0.247041, 0.30533, 0.308712, 0.219301, 0.318242, 0.311707, 0.271506, 0.15284, 0.137348, 0.090864, 0.046336, 0.045352, 0.054297, 0.056825, 0.06184, 0.0704, 0.067594, 0.060549, 0.034884, 0.038858, 0.038042, 0.051831, 0.064632, 0.106997, 0.173081, 0.17593, 0.116183, 0.191378, 0.21291, 0.229226, 0.225814, 0.328603, 0.418646, 0.436924, 0.42561, 0.414856, 0.42561, 0.418646, 0.414856, 0.497853, 0.480142, 0.51388, 0.557691, 0.494003, 0.497853, 0.483068, 0.40511, 0.4292, 0.436924, 0.433034, 0.349426, 0.42561, 0.42561, 0.346032, 0.324872, 0.335645, 0.236433, 0.232838, 0.229226, 0.311707, 0.232838, 0.155435, 0.088832, 0.083462, 0.064632, 0.038858, 0.024393, 0.038858, 0.058088, 0.047319, 0.076542, 0.116183, 0.109221, 0.11371, 0.109221, 0.096677, 0.079919, 0.090864, 0.090864, 0.088832, 0.090864, 0.144935, 0.158265, 0.222385, 0.229226, 0.308712, 0.390993, 0.483068, 0.483068, 0.483068, 0.51388, 0.41194, 0.328603, 0.268042, 0.161087, 0.161087, 0.18812, 0.21291, 0.291804, 0.291804, 0.301917, 0.298791, 0.30533, 0.356642, 0.295083, 0.284882, 0.284882, 0.200174, 0.216401, 0.144935, 0.155435, 0.15284, 0.247041, 0.328603, 0.401658, 0.505461, 0.509769, 0.422041, 0.346032, 0.321458, 0.324872, 0.26085, 0.247041, 0.239899, 0.191378, 0.247041, 0.275179, 0.271506, 0.352862, 0.352862, 0.370445, 0.257454, 0.26085, 0.264545, 0.185198, 0.200174, 0.206376, 0.194234, 0.278302, 0.36309, 0.308712, 0.308712, 0.284882, 0.298791, 0.196879, 0.288399, 0.288399, 0.182256, 0.147574, 0.125101, 0.109221, 0.102787, 0.18812, 0.122885, 0.125101, 0.191378, 0.092881, 0.098513, 0.170161, 0.088832, 0.085092, 0.142424, 0.139895, 0.21291, 0.147574, 0.170161, 0.161087, 0.144935, 0.144935, 0.173081, 0.200174, 0.203355, 0.17593, 0.106997, 0.164327, 0.167087, 0.147574, 0.209395, 0.203355, 0.191378, 0.271506, 0.236433, 0.257454, 0.196879, 0.167087, 0.167087, 0.25031, 0.15284, 0.120615, 0.129801, 0.132295, 0.129801, 0.122885, 0.206376, 0.291804, 0.301917, 0.291804, 0.236433, 0.271506, 0.185198, 0.18812, 0.18812, 0.219301, 0.118441, 0.170161, 0.200174, 0.264545, 0.281712, 0.414856, 0.401658, 0.472492, 0.480142, 0.394753, 0.311707, 0.339168, 0.268042, 0.191378, 0.200174, 0.281712, 0.194234, 0.291804, 0.185198, 0.18812, 0.158265, 0.229226, 0.194234, 0.164327, 0.129801, 0.078022, 0.040537, 0.067594, 0.041405], '')</t>
  </si>
  <si>
    <t>[15, 111, 112, 113, 116, 117, 119, 122, 125, 126, 128, 129, 130, 225, 226, 227, 228, 229, 230, 231, 232, 233, 367, 368, 416, 441, 442]</t>
  </si>
  <si>
    <t xml:space="preserve">F5RY21|F5RY21_9ENTR Sua5/YciO/YrdC/YwlC family protein OS=Enterobacter hormaechei ATCC 49162 </t>
  </si>
  <si>
    <t>([0.085092, 0.15284, 0.203355, 0.281712, 0.31487, 0.239899, 0.17593, 0.216401, 0.257454, 0.247041, 0.206376, 0.264545, 0.18812, 0.127496, 0.219301, 0.318242, 0.401658, 0.486429, 0.422041, 0.318242, 0.25031, 0.161087, 0.164327, 0.161087, 0.15008, 0.144935, 0.209395, 0.209395, 0.173081, 0.106997, 0.127496, 0.116183, 0.109221, 0.109221, 0.164327, 0.167087, 0.170161, 0.170161, 0.144935, 0.164327, 0.25406, 0.321458, 0.318242, 0.21291, 0.209395, 0.132295, 0.137348, 0.147574, 0.15284, 0.200174, 0.288399, 0.291804, 0.374039, 0.387226, 0.370445, 0.36309, 0.278302, 0.247041, 0.17593, 0.203355, 0.25406, 0.164327, 0.161087, 0.25406, 0.257454, 0.25406, 0.346032, 0.257454, 0.216401, 0.209395, 0.134866, 0.134866, 0.144935, 0.098513, 0.078022, 0.078022, 0.074921, 0.074921, 0.055536, 0.086953, 0.092881, 0.092881, 0.15008, 0.173081, 0.161087, 0.243554, 0.167087, 0.167087, 0.155435, 0.118441, 0.122885, 0.167087, 0.158265, 0.155435, 0.206376, 0.25031, 0.288399, 0.31487, 0.390993, 0.472492, 0.40511, 0.31487, 0.311707, 0.321458, 0.288399, 0.284882, 0.264545, 0.352862, 0.264545, 0.36309, 0.41194, 0.486429, 0.42561, 0.458154, 0.450668, 0.465241, 0.480142, 0.461924, 0.401658, 0.41194, 0.384043, 0.387226, 0.387226, 0.398279, 0.387226, 0.318242, 0.321458, 0.346032, 0.366687, 0.42561, 0.349426, 0.384043, 0.394753, 0.461924, 0.356642, 0.328603, 0.243554, 0.243554, 0.328603, 0.356642, 0.36309, 0.291804, 0.370445, 0.461924, 0.447574, 0.450668, 0.570702, 0.59508, 0.59917, 0.461924, 0.483068, 0.585406, 0.58069, 0.483068, 0.5017, 0.58069, 0.538167, 0.549308, 0.534167, 0.454136, 0.370445, 0.271506, 0.374039, 0.370445, 0.356642, 0.281712, 0.196879, 0.173081, 0.164327, 0.158265, 0.264545, 0.284882, 0.281712, 0.219301, 0.229226, 0.225814, 0.170161, 0.236433, 0.31487, 0.311707, 0.359901, 0.476583, 0.59917, 0.517562, 0.4292, 0.422041, 0.525368, 0.622677, 0.538167, 0.534167, 0.541878, 0.440853, 0.418646, 0.444081, 0.414856, 0.41194, 0.380708, 0.440853, 0.408655, 0.370445, 0.324872, 0.328603, 0.25031, 0.185198, 0.239899, 0.349426], '')</t>
  </si>
  <si>
    <t>[146, 147, 148, 151, 152, 154, 155, 156, 157, 158, 182, 183, 186, 187, 188, 189, 190]</t>
  </si>
  <si>
    <t xml:space="preserve">F5RY22|F5RY22_9ENTR S-adenosylmethionine:tRNA ribosyltransferase-isomerase OS=Enterobacter hormaechei ATCC 49162 </t>
  </si>
  <si>
    <t>([0.321458, 0.26085, 0.170161, 0.109221, 0.15008, 0.106997, 0.142424, 0.173081, 0.209395, 0.247041, 0.284882, 0.298791, 0.298791, 0.308712, 0.339168, 0.346032, 0.268042, 0.264545, 0.288399, 0.30533, 0.366687, 0.31487, 0.311707, 0.40511, 0.490133, 0.458154, 0.472492, 0.486429, 0.450668, 0.440853, 0.370445, 0.359901, 0.390993, 0.311707, 0.281712, 0.196879, 0.278302, 0.366687, 0.374039, 0.349426, 0.335645, 0.370445, 0.458154, 0.521092, 0.422041, 0.458154, 0.458154, 0.494003, 0.472492, 0.483068, 0.505461, 0.480142, 0.454136, 0.447574, 0.529623, 0.557691, 0.56648, 0.525368, 0.4292, 0.4292, 0.342579, 0.275179, 0.298791, 0.288399, 0.225814, 0.328603, 0.209395, 0.236433, 0.268042, 0.206376, 0.147574, 0.144935, 0.229226, 0.264545, 0.281712, 0.196879, 0.206376, 0.200174, 0.170161, 0.243554, 0.155435, 0.239899, 0.216401, 0.191378, 0.196879, 0.275179, 0.268042, 0.384043, 0.356642, 0.311707, 0.377384, 0.447574, 0.328603, 0.236433, 0.239899, 0.239899, 0.335645, 0.324872, 0.414856, 0.483068, 0.486429, 0.59917, 0.59917, 0.720929, 0.675549, 0.685117, 0.613573, 0.494003, 0.461924, 0.505461, 0.553315, 0.458154, 0.5017, 0.632174, 0.699094, 0.699094, 0.557691, 0.58069, 0.575842, 0.538167, 0.444081, 0.454136, 0.440853, 0.401658, 0.40511, 0.433034, 0.339168, 0.346032, 0.444081, 0.444081, 0.4292, 0.398279, 0.418646, 0.408655, 0.41194, 0.440853, 0.440853, 0.4292, 0.374039, 0.377384, 0.308712, 0.311707, 0.236433, 0.25031, 0.281712, 0.271506, 0.275179, 0.324872, 0.356642, 0.349426, 0.318242, 0.291804, 0.328603, 0.328603, 0.222385, 0.222385, 0.225814, 0.132295, 0.144935, 0.144935, 0.144935, 0.225814, 0.30533, 0.374039, 0.359901, 0.257454, 0.196879, 0.222385, 0.281712, 0.281712, 0.18812, 0.142424, 0.170161, 0.100716, 0.142424, 0.236433, 0.209395, 0.137348, 0.229226, 0.247041, 0.194234, 0.200174, 0.206376, 0.203355, 0.200174, 0.203355, 0.298791, 0.335645, 0.243554, 0.147574, 0.125101, 0.203355, 0.321458, 0.31487, 0.398279, 0.301917, 0.30533, 0.25406, 0.332115, 0.298791, 0.359901, 0.356642, 0.271506, 0.26085, 0.264545, 0.185198, 0.120615, 0.102787, 0.122885, 0.098513, 0.134866, 0.161087, 0.094817, 0.078022, 0.078022, 0.085092, 0.127496, 0.096677, 0.161087, 0.11371, 0.11371, 0.116183, 0.11371, 0.17593, 0.182256, 0.158265, 0.26085, 0.349426, 0.387226, 0.380708, 0.476583, 0.509769, 0.408655, 0.476583, 0.480142, 0.374039, 0.339168, 0.359901, 0.401658, 0.284882, 0.349426, 0.295083, 0.21291, 0.30533, 0.295083, 0.291804, 0.318242, 0.288399, 0.291804, 0.179055, 0.182256, 0.18812, 0.209395, 0.200174, 0.200174, 0.125101, 0.137348, 0.167087, 0.109221, 0.109221, 0.182256, 0.179055, 0.179055, 0.17593, 0.111485, 0.132295, 0.116183, 0.118441, 0.081712, 0.079919, 0.167087, 0.116183, 0.067594, 0.059222, 0.06312, 0.042364, 0.079919, 0.132295, 0.144935, 0.219301, 0.222385, 0.155435, 0.167087, 0.25406, 0.328603, 0.422041, 0.332115, 0.332115, 0.30533, 0.356642, 0.321458, 0.257454, 0.31487, 0.414856, 0.380708, 0.494003, 0.680603], '')</t>
  </si>
  <si>
    <t>[43, 50, 54, 55, 56, 57, 101, 102, 103, 104, 105, 106, 109, 110, 112, 113, 114, 115, 116, 117, 118, 119, 231, 296]</t>
  </si>
  <si>
    <t xml:space="preserve">F5RY28|F5RY28_9ENTR Inner membrane protein OS=Enterobacter hormaechei ATCC 49162 </t>
  </si>
  <si>
    <t>([0.009977, 0.008409, 0.011518, 0.007422, 0.006039, 0.007315, 0.010372, 0.009096, 0.013016, 0.013437, 0.011342, 0.009865, 0.008895, 0.010926, 0.011518, 0.008075, 0.008804, 0.008624, 0.008624, 0.005623, 0.005623, 0.005249, 0.006567, 0.004736, 0.007177, 0.010131, 0.010672, 0.006245, 0.006039, 0.004835, 0.004358, 0.00558, 0.007555, 0.009401, 0.006988, 0.007091, 0.010372, 0.01078, 0.010926, 0.010672, 0.021381, 0.022667, 0.024393, 0.026338, 0.025316, 0.019109, 0.019401, 0.01204, 0.022667, 0.030611, 0.046336, 0.090864, 0.046336, 0.047319, 0.018787, 0.018415, 0.017797, 0.010131, 0.009865, 0.009483, 0.006533, 0.006701, 0.009728, 0.017447, 0.018787, 0.018415, 0.024393, 0.025316, 0.022306, 0.024393, 0.032017, 0.019109, 0.01227, 0.011903, 0.008075, 0.013437, 0.019401, 0.010131, 0.017447, 0.032017, 0.022667, 0.020876, 0.014783, 0.01227, 0.009977, 0.006482, 0.006701, 0.005872, 0.006039, 0.008895, 0.006567, 0.006619, 0.005872, 0.007177, 0.007091, 0.011669, 0.011903, 0.015694, 0.034068, 0.018106, 0.018787, 0.015078, 0.016826, 0.022306, 0.021816, 0.017447, 0.024393, 0.044297, 0.058088, 0.026892, 0.014315, 0.017447, 0.017138, 0.015078, 0.014586, 0.020522, 0.018106, 0.010509, 0.009294, 0.007315, 0.01078, 0.008156, 0.013265, 0.013437, 0.010372, 0.010372, 0.008804, 0.006567, 0.006795, 0.006795, 0.006701, 0.01078, 0.013821, 0.008156, 0.013613, 0.008723, 0.009977, 0.008409, 0.008723, 0.006482, 0.005223, 0.004611, 0.004431, 0.003804, 0.005318, 0.005318, 0.004414, 0.006482, 0.009728, 0.006194, 0.004247, 0.005799, 0.004611, 0.004513, 0.004513, 0.004689, 0.004689, 0.003478, 0.004315, 0.004208, 0.004208, 0.006421, 0.005249, 0.007495, 0.006533, 0.006482, 0.006078, 0.008895, 0.009096, 0.006894, 0.010509, 0.015694, 0.012491, 0.015344, 0.017447, 0.019401, 0.019401, 0.03976, 0.083462, 0.081712, 0.161087, 0.295083, 0.239899, 0.356642, 0.335645, 0.433034, 0.295083, 0.370445, 0.25031, 0.239899, 0.271506, 0.170161, 0.137348, 0.083462, 0.037156, 0.023534, 0.032017, 0.018106, 0.013437, 0.008895, 0.006894, 0.004775, 0.003727, 0.004388, 0.003701, 0.003014, 0.003014, 0.004513, 0.004736, 0.006701, 0.004835, 0.005734, 0.005799, 0.006533, 0.008156, 0.008895, 0.006567, 0.008002, 0.008075, 0.009401, 0.008156, 0.009483, 0.009483, 0.008525, 0.005872, 0.007259, 0.009187, 0.007555, 0.007495, 0.004921, 0.003997, 0.003757, 0.003864, 0.005249, 0.005249, 0.004315, 0.006039, 0.009728, 0.00777, 0.007495, 0.00543, 0.008624, 0.008624, 0.013821, 0.026338, 0.034068, 0.020522, 0.016021, 0.020522, 0.015344, 0.015694, 0.013016, 0.021381, 0.020165, 0.014783, 0.015078, 0.020165, 0.019109, 0.014315, 0.011903, 0.019109, 0.019401, 0.009977, 0.009865, 0.006482, 0.004921, 0.006142, 0.005378, 0.006039, 0.004646, 0.005683, 0.008804, 0.013613, 0.009865, 0.007877, 0.007031, 0.006988, 0.009096, 0.010131, 0.013016, 0.017447, 0.011518, 0.010926, 0.020876, 0.020876, 0.022306, 0.018415, 0.009401, 0.015078, 0.008624, 0.011669, 0.007091, 0.005086, 0.003701, 0.004483, 0.005378, 0.007177, 0.006701, 0.007315, 0.006894, 0.006533, 0.005683, 0.006142, 0.006039, 0.006142, 0.00543, 0.006039, 0.009294, 0.017138, 0.018106, 0.023963, 0.023534, 0.022306, 0.020876, 0.022667, 0.018415, 0.018415, 0.01078, 0.014783, 0.013821, 0.009401, 0.006619, 0.009015, 0.010926, 0.021381, 0.013821, 0.010372, 0.012491, 0.007259, 0.00515, 0.003864, 0.005086, 0.00543, 0.006078, 0.008075, 0.013437, 0.013613, 0.008895, 0.011342, 0.01204, 0.01204, 0.011518, 0.021381, 0.021816, 0.014315, 0.014586, 0.012727, 0.012727, 0.016528, 0.034884, 0.032017, 0.056825, 0.06312, 0.029376, 0.047319, 0.048328, 0.020876, 0.023087, 0.026338, 0.037156, 0.018106, 0.013613, 0.013016, 0.008276, 0.005992, 0.00558, 0.004736, 0.004513, 0.004611, 0.003366, 0.002555, 0.003079, 0.002688, 0.002512, 0.003727, 0.003727, 0.003727, 0.003555, 0.00292, 0.003701, 0.003512, 0.004358, 0.004921, 0.004835, 0.006533, 0.009401, 0.016826, 0.021816, 0.048328, 0.102787, 0.191378, 0.222385, 0.264545, 0.284882, 0.257454, 0.206376, 0.185198, 0.161087, 0.295083, 0.458154, 0.444081, 0.4292, 0.490133], '')</t>
  </si>
  <si>
    <t xml:space="preserve">F5RY29|F5RY29_9ENTR Redox protein OS=Enterobacter hormaechei ATCC 49162 </t>
  </si>
  <si>
    <t>([0.25031, 0.229226, 0.170161, 0.203355, 0.268042, 0.332115, 0.26085, 0.321458, 0.25406, 0.308712, 0.298791, 0.271506, 0.247041, 0.232838, 0.239899, 0.321458, 0.268042, 0.17593, 0.281712, 0.284882, 0.284882, 0.257454, 0.284882, 0.349426, 0.370445, 0.264545, 0.170161, 0.264545, 0.173081, 0.18812, 0.167087, 0.21291, 0.200174, 0.25406, 0.257454, 0.335645, 0.229226, 0.271506, 0.359901, 0.247041, 0.264545, 0.264545, 0.291804, 0.268042, 0.264545, 0.25406, 0.339168, 0.414856, 0.311707, 0.384043, 0.384043, 0.30533, 0.284882, 0.275179, 0.257454, 0.26085, 0.278302, 0.36309, 0.377384, 0.370445, 0.370445, 0.346032, 0.342579, 0.25031, 0.200174, 0.216401, 0.200174, 0.173081, 0.15008, 0.203355, 0.167087, 0.209395, 0.278302, 0.243554, 0.346032, 0.295083, 0.236433], '')</t>
  </si>
  <si>
    <t xml:space="preserve">F5RY30|F5RY30_9ENTR Uncharacterized protein OS=Enterobacter hormaechei ATCC 49162 </t>
  </si>
  <si>
    <t>([0.000906, 0.000661, 0.000631, 0.001103, 0.000816, 0.001211, 0.001267, 0.001623, 0.002138, 0.001936, 0.002529, 0.001906, 0.002512, 0.003701, 0.003757, 0.003366, 0.003727, 0.003701, 0.003997, 0.005503, 0.005503, 0.009015, 0.017797, 0.029376, 0.031287, 0.03976, 0.027463, 0.049374, 0.032677, 0.020165, 0.020522, 0.017797, 0.024826, 0.014783, 0.015694, 0.014075, 0.030611, 0.06312, 0.071867, 0.127496, 0.05306, 0.109221, 0.094817, 0.076542, 0.032677, 0.036378, 0.0704, 0.111485, 0.079919, 0.125101, 0.185198, 0.271506, 0.284882, 0.281712, 0.390993, 0.390993, 0.41194, 0.422041, 0.31487, 0.203355, 0.232838, 0.225814, 0.170161, 0.179055, 0.194234, 0.332115, 0.239899, 0.147574, 0.067594, 0.076542, 0.071867, 0.043307, 0.042364, 0.043307, 0.071867, 0.056825, 0.023534, 0.021816, 0.011669, 0.011518, 0.01078, 0.009865, 0.019109, 0.025762, 0.022667, 0.023534, 0.013613, 0.0198, 0.031287, 0.040537, 0.032677, 0.033407, 0.032677, 0.035586, 0.040537, 0.038858, 0.058088, 0.086953, 0.048328, 0.111485, 0.092881, 0.085092, 0.067594, 0.05306, 0.034884, 0.027463, 0.019401, 0.030611, 0.021816, 0.017138, 0.026892, 0.029376], '')</t>
  </si>
  <si>
    <t xml:space="preserve">F5RY31|F5RY31_9ENTR Outer membrane protein OprG OS=Enterobacter hormaechei ATCC 49162 </t>
  </si>
  <si>
    <t>([0.01204, 0.018415, 0.027463, 0.019401, 0.027463, 0.038042, 0.05306, 0.054297, 0.035586, 0.037156, 0.048328, 0.074921, 0.060549, 0.060549, 0.116183, 0.071867, 0.055536, 0.038042, 0.049374, 0.067594, 0.11371, 0.173081, 0.144935, 0.15008, 0.164327, 0.173081, 0.203355, 0.206376, 0.26085, 0.356642, 0.387226, 0.394753, 0.384043, 0.356642, 0.278302, 0.25406, 0.31487, 0.422041, 0.517562, 0.390993, 0.444081, 0.380708, 0.377384, 0.42561, 0.433034, 0.509769, 0.517562, 0.398279, 0.394753, 0.288399, 0.295083, 0.18812, 0.185198, 0.102787, 0.11371, 0.147574, 0.15008, 0.200174, 0.21291, 0.134866, 0.229226, 0.161087, 0.239899, 0.164327, 0.094817, 0.071867, 0.056825, 0.051831, 0.10481, 0.051831, 0.086953, 0.083462, 0.158265, 0.106997, 0.17593, 0.142424, 0.167087, 0.191378, 0.18812, 0.17593, 0.271506, 0.18812, 0.216401, 0.196879, 0.219301, 0.301917, 0.332115, 0.284882, 0.311707, 0.31487, 0.433034, 0.346032, 0.301917, 0.268042, 0.346032, 0.25406, 0.243554, 0.144935, 0.120615, 0.125101, 0.122885, 0.11371, 0.17593, 0.200174, 0.142424, 0.196879, 0.229226, 0.144935, 0.144935, 0.120615, 0.081712, 0.081712, 0.092881, 0.129801, 0.088832, 0.083462, 0.147574, 0.137348, 0.139895, 0.147574, 0.155435, 0.155435, 0.085092, 0.094817, 0.102787, 0.15008, 0.15008, 0.122885, 0.222385, 0.275179, 0.275179, 0.216401, 0.209395, 0.284882, 0.18812, 0.278302, 0.18812, 0.179055, 0.295083, 0.398279, 0.284882, 0.264545, 0.206376, 0.284882, 0.275179, 0.278302, 0.209395, 0.209395, 0.137348, 0.127496, 0.085092, 0.049374, 0.049374, 0.055536, 0.051831, 0.096677, 0.05306, 0.05306, 0.032017, 0.032017, 0.027463, 0.050641, 0.033407, 0.026338, 0.018415, 0.014075, 0.013613, 0.012491, 0.013016, 0.020876, 0.020876, 0.025316, 0.043307, 0.035586, 0.031287, 0.025762, 0.024826, 0.047319, 0.092881, 0.164327, 0.167087, 0.18812, 0.122885, 0.167087, 0.264545, 0.356642, 0.311707, 0.311707, 0.4292, 0.318242, 0.25031, 0.137348, 0.144935, 0.074921, 0.142424, 0.122885, 0.147574, 0.083462, 0.078022, 0.032677, 0.023087, 0.016257, 0.013016, 0.016528, 0.012727, 0.009483, 0.007422, 0.009187, 0.006421, 0.00389], '')</t>
  </si>
  <si>
    <t>[38, 45, 46]</t>
  </si>
  <si>
    <t xml:space="preserve">F5RY32|F5RY32_9ENTR Ferredoxin OS=Enterobacter hormaechei ATCC 49162 </t>
  </si>
  <si>
    <t>([0.10481, 0.109221, 0.034884, 0.014586, 0.016826, 0.012727, 0.009977, 0.013265, 0.013265, 0.016528, 0.013016, 0.009865, 0.007495, 0.006619, 0.007177, 0.006533, 0.006039, 0.010672, 0.011903, 0.011518, 0.025762, 0.026892, 0.023534, 0.067594, 0.118441, 0.147574, 0.167087, 0.257454, 0.271506, 0.346032, 0.281712, 0.380708, 0.497853, 0.483068, 0.447574, 0.433034, 0.31487, 0.288399, 0.281712, 0.281712, 0.288399, 0.295083, 0.301917, 0.349426, 0.335645, 0.380708, 0.374039, 0.295083, 0.239899, 0.196879, 0.125101, 0.18812, 0.182256, 0.173081, 0.291804, 0.352862, 0.298791, 0.440853, 0.476583, 0.480142, 0.335645, 0.324872, 0.25406, 0.161087, 0.142424, 0.142424, 0.15008, 0.167087, 0.301917, 0.377384, 0.26085, 0.328603, 0.288399, 0.196879, 0.158265, 0.118441, 0.116183, 0.15008, 0.167087, 0.17593, 0.170161, 0.324872, 0.278302, 0.349426, 0.458154, 0.458154, 0.301917, 0.301917, 0.281712, 0.25406, 0.232838, 0.346032, 0.346032, 0.284882, 0.377384, 0.335645, 0.394753, 0.42561, 0.359901, 0.25406, 0.239899, 0.257454, 0.209395, 0.194234, 0.11371, 0.102787, 0.125101, 0.247041, 0.179055, 0.191378, 0.194234, 0.167087, 0.200174, 0.196879, 0.239899, 0.185198, 0.25031, 0.225814, 0.155435, 0.229226, 0.25406, 0.288399, 0.247041, 0.284882, 0.332115, 0.418646, 0.401658, 0.374039, 0.352862, 0.422041, 0.377384, 0.390993, 0.408655, 0.36309], '')</t>
  </si>
  <si>
    <t xml:space="preserve">F5RY33|F5RY33_9ENTR UPF0259 membrane protein HMPREF9086_2625 OS=Enterobacter hormaechei ATCC 49162 </t>
  </si>
  <si>
    <t>([0.071867, 0.109221, 0.142424, 0.194234, 0.092881, 0.043307, 0.06184, 0.088832, 0.11371, 0.06184, 0.038858, 0.054297, 0.025762, 0.027463, 0.015344, 0.011342, 0.00962, 0.007031, 0.006619, 0.007495, 0.006421, 0.004247, 0.003014, 0.003109, 0.00231, 0.002503, 0.002606, 0.002529, 0.002482, 0.002138, 0.002057, 0.0028, 0.00316, 0.004388, 0.006078, 0.009096, 0.014783, 0.010372, 0.013265, 0.023534, 0.018787, 0.023087, 0.051831, 0.102787, 0.106997, 0.17593, 0.15284, 0.203355, 0.203355, 0.196879, 0.194234, 0.321458, 0.21291, 0.083462, 0.094817, 0.042364, 0.020522, 0.020165, 0.045352, 0.043307, 0.043307, 0.109221, 0.129801, 0.129801, 0.137348, 0.129801, 0.06184, 0.06312, 0.042364, 0.045352, 0.034884, 0.046336, 0.034884, 0.05306, 0.120615, 0.116183, 0.100716, 0.167087, 0.161087, 0.076542, 0.050641, 0.047319, 0.041405, 0.037156, 0.017797, 0.010131, 0.008525, 0.013613, 0.023963, 0.026892, 0.013821, 0.010221, 0.008723, 0.006701, 0.008002, 0.005683, 0.004161, 0.006142, 0.005378, 0.005378, 0.007645, 0.012491, 0.008624, 0.008002, 0.006567, 0.006619, 0.009865, 0.009865, 0.006482, 0.006482, 0.007422, 0.01078, 0.014783, 0.023963, 0.028107, 0.014783, 0.034884, 0.064632, 0.032677, 0.019401, 0.010672, 0.007091, 0.004835, 0.004358, 0.003212, 0.003804, 0.005503, 0.00389, 0.003276, 0.00359, 0.003701, 0.00359, 0.003607, 0.0028, 0.002155, 0.001967, 0.002117, 0.001374, 0.000906, 0.001572, 0.00246, 0.002623, 0.002581, 0.002623, 0.003461, 0.003276, 0.002349, 0.00152, 0.002211, 0.001906, 0.00225, 0.002435, 0.002138, 0.001709, 0.001936, 0.001687, 0.002503, 0.003478, 0.004646, 0.005086, 0.004577, 0.00316, 0.002606, 0.003864, 0.004611, 0.004431, 0.006701, 0.009187, 0.015078, 0.008525, 0.016826, 0.011518, 0.008409, 0.007645, 0.007877, 0.01204, 0.014075, 0.014586, 0.008075, 0.005799, 0.005932, 0.006533, 0.008624, 0.010131, 0.006039, 0.006988, 0.005932, 0.003997, 0.0028, 0.002435, 0.003757, 0.003821, 0.003804, 0.00316, 0.003109, 0.002503, 0.001434, 0.001499, 0.001602, 0.002555, 0.002194, 0.002194, 0.001391, 0.001069, 0.001597, 0.002727, 0.003014, 0.00316, 0.004414, 0.005378, 0.004646, 0.003405, 0.002705, 0.004208, 0.006245, 0.006078, 0.008895, 0.019401, 0.013265, 0.006701, 0.006245, 0.008804, 0.007422, 0.006894, 0.007031, 0.004976, 0.003177, 0.002057, 0.001687, 0.001743, 0.001408, 0.001318, 0.001434, 0.001159, 0.00055, 0.000532, 0.000983, 0.000708, 0.000399, 0.000477, 0.000704, 0.000412, 0.000305, 0.000318, 0.000412, 0.00052, 0.000567], '')</t>
  </si>
  <si>
    <t xml:space="preserve">F5RY35|F5RY35_9ENTR Ferric enterobactin receptor OS=Enterobacter hormaechei ATCC 49162 </t>
  </si>
  <si>
    <t>([0.30533, 0.21291, 0.268042, 0.194234, 0.196879, 0.139895, 0.10481, 0.132295, 0.167087, 0.132295, 0.100716, 0.127496, 0.120615, 0.096677, 0.155435, 0.200174, 0.173081, 0.268042, 0.30533, 0.301917, 0.257454, 0.225814, 0.31487, 0.308712, 0.401658, 0.433034, 0.486429, 0.509769, 0.447574, 0.454136, 0.505461, 0.613573, 0.56648, 0.585406, 0.653063, 0.604312, 0.549308, 0.575842, 0.570702, 0.56648, 0.56648, 0.666105, 0.622677, 0.608892, 0.51388, 0.414856, 0.418646, 0.422041, 0.472492, 0.549308, 0.450668, 0.490133, 0.483068, 0.521092, 0.541878, 0.557691, 0.517562, 0.618285, 0.648219, 0.534167, 0.521092, 0.505461, 0.422041, 0.401658, 0.398279, 0.472492, 0.521092, 0.549308, 0.58069, 0.517562, 0.51388, 0.517562, 0.505461, 0.51388, 0.509769, 0.476583, 0.414856, 0.483068, 0.472492, 0.458154, 0.541878, 0.541878, 0.534167, 0.653063, 0.750527, 0.767246, 0.703578, 0.759478, 0.618285, 0.618285, 0.699094, 0.642678, 0.741537, 0.771762, 0.788093, 0.788093, 0.795062, 0.745909, 0.642678, 0.557691, 0.472492, 0.486429, 0.486429, 0.422041, 0.447574, 0.394753, 0.387226, 0.444081, 0.4292, 0.517562, 0.521092, 0.465241, 0.494003, 0.414856, 0.387226, 0.291804, 0.281712, 0.275179, 0.356642, 0.42561, 0.505461, 0.604312, 0.585406, 0.585406, 0.671169, 0.632174, 0.716283, 0.604312, 0.538167, 0.58069, 0.613573, 0.626927, 0.661982, 0.59508, 0.716283, 0.716283, 0.724957, 0.741537, 0.680603, 0.575842, 0.575842, 0.557691, 0.59508, 0.56648, 0.538167, 0.497853, 0.494003, 0.40511, 0.486429, 0.545602, 0.505461, 0.450668, 0.41194, 0.444081, 0.494003, 0.42561, 0.374039, 0.454136, 0.366687, 0.342579, 0.408655, 0.40511, 0.40511, 0.40511, 0.433034, 0.465241, 0.497853, 0.41194, 0.494003, 0.494003, 0.490133, 0.422041, 0.444081, 0.394753, 0.321458, 0.324872, 0.384043, 0.450668, 0.472492, 0.570702, 0.685117, 0.694846, 0.694846, 0.712013, 0.671169, 0.626927, 0.622677, 0.59917, 0.716283, 0.671169, 0.690604, 0.56648, 0.675549, 0.58069, 0.671169, 0.759478, 0.791621, 0.694846, 0.63748, 0.59508, 0.59014, 0.545602, 0.458154, 0.465241, 0.41194, 0.41194, 0.374039, 0.298791, 0.301917, 0.311707, 0.268042, 0.268042, 0.349426, 0.342579, 0.418646, 0.398279, 0.408655, 0.352862, 0.436924, 0.472492, 0.398279, 0.398279, 0.422041, 0.465241, 0.476583, 0.529623, 0.525368, 0.604312, 0.59917, 0.56648, 0.525368, 0.613573, 0.59917, 0.626927, 0.622677, 0.541878, 0.570702, 0.570702, 0.59917, 0.59508, 0.494003, 0.59917, 0.549308, 0.472492, 0.433034, 0.414856, 0.311707, 0.30533, 0.243554, 0.31487, 0.374039, 0.41194, 0.4292, 0.359901, 0.275179, 0.284882, 0.25031, 0.257454, 0.179055, 0.182256, 0.120615, 0.173081, 0.164327, 0.200174, 0.26085, 0.339168, 0.268042, 0.288399, 0.271506, 0.335645, 0.346032, 0.31487, 0.311707, 0.225814, 0.291804, 0.370445, 0.356642, 0.458154, 0.394753, 0.461924, 0.497853, 0.59014, 0.59014, 0.505461, 0.436924, 0.436924, 0.418646, 0.422041, 0.418646, 0.444081, 0.444081, 0.454136, 0.454136, 0.450668, 0.529623, 0.486429, 0.401658, 0.401658, 0.401658, 0.450668, 0.380708, 0.349426, 0.268042, 0.271506, 0.339168, 0.401658, 0.40511, 0.339168, 0.318242, 0.40511, 0.311707, 0.311707, 0.30533, 0.301917, 0.284882, 0.196879, 0.232838, 0.257454, 0.194234, 0.127496, 0.139895, 0.196879, 0.200174, 0.281712, 0.288399, 0.291804, 0.278302, 0.209395, 0.291804, 0.398279, 0.387226, 0.480142, 0.483068, 0.472492, 0.465241, 0.418646, 0.534167, 0.534167, 0.549308, 0.545602, 0.657645, 0.626927, 0.657645, 0.63748, 0.529623, 0.534167, 0.534167, 0.534167, 0.618285, 0.509769, 0.51388, 0.509769, 0.433034, 0.42561, 0.422041, 0.436924, 0.490133, 0.490133, 0.418646, 0.468512, 0.472492, 0.494003, 0.40511, 0.30533, 0.216401, 0.222385, 0.167087, 0.179055, 0.194234, 0.200174, 0.200174, 0.18812, 0.144935, 0.206376, 0.18812, 0.206376, 0.125101, 0.132295, 0.120615, 0.182256, 0.185198, 0.182256, 0.164327, 0.257454, 0.374039, 0.447574, 0.51388, 0.525368, 0.517562, 0.476583, 0.476583, 0.570702, 0.5017, 0.557691, 0.557691, 0.613573, 0.525368, 0.553315, 0.553315, 0.557691, 0.483068, 0.5017, 0.585406, 0.575842, 0.534167, 0.494003, 0.545602, 0.545602, 0.608892, 0.59014, 0.608892, 0.618285, 0.59917, 0.63748, 0.661982, 0.56648, 0.553315, 0.622677, 0.622677, 0.521092, 0.450668, 0.525368, 0.505461, 0.517562, 0.433034, 0.476583, 0.454136, 0.433034, 0.447574, 0.436924, 0.447574, 0.465241, 0.380708, 0.308712, 0.36309, 0.349426, 0.339168, 0.332115, 0.232838, 0.318242, 0.308712, 0.374039, 0.366687, 0.36309, 0.257454, 0.332115, 0.308712, 0.346032, 0.25406, 0.239899, 0.271506, 0.26085, 0.179055, 0.25406, 0.25406, 0.219301, 0.232838, 0.321458, 0.25031, 0.349426, 0.349426, 0.390993, 0.295083, 0.278302, 0.209395, 0.301917, 0.275179, 0.278302, 0.194234, 0.26085, 0.264545, 0.182256, 0.11371, 0.167087, 0.137348, 0.229226, 0.243554, 0.167087, 0.102787, 0.164327, 0.164327, 0.15008, 0.196879, 0.288399, 0.219301, 0.203355, 0.147574, 0.167087, 0.173081, 0.239899, 0.264545, 0.275179, 0.328603, 0.346032, 0.384043, 0.422041, 0.398279, 0.328603, 0.398279, 0.494003, 0.480142, 0.480142, 0.40511, 0.308712, 0.236433, 0.243554, 0.311707, 0.398279, 0.4292, 0.436924, 0.359901, 0.377384, 0.398279, 0.414856, 0.408655, 0.374039, 0.30533, 0.30533, 0.356642, 0.377384, 0.278302, 0.281712, 0.206376, 0.25406, 0.232838, 0.278302, 0.275179, 0.291804, 0.281712, 0.173081, 0.17593, 0.219301, 0.203355, 0.11371, 0.10481, 0.100716, 0.054297, 0.079919, 0.079919, 0.088832, 0.046336, 0.076542, 0.081712, 0.125101, 0.092881, 0.118441, 0.134866, 0.196879, 0.18812, 0.200174, 0.222385, 0.144935, 0.167087, 0.17593, 0.26085, 0.25406, 0.339168, 0.440853, 0.41194, 0.414856, 0.324872, 0.339168, 0.349426, 0.25406, 0.268042, 0.356642, 0.408655, 0.41194, 0.408655, 0.377384, 0.308712, 0.311707, 0.401658, 0.401658, 0.318242, 0.332115, 0.332115, 0.346032, 0.275179, 0.30533, 0.239899, 0.346032, 0.36309, 0.278302, 0.366687, 0.370445, 0.36309, 0.291804, 0.298791, 0.216401, 0.243554, 0.301917, 0.366687, 0.321458, 0.324872, 0.321458, 0.271506, 0.194234, 0.194234, 0.26085, 0.275179, 0.328603, 0.291804, 0.359901, 0.440853, 0.440853, 0.436924, 0.465241, 0.465241, 0.458154, 0.468512, 0.387226, 0.414856, 0.401658, 0.349426, 0.349426, 0.370445, 0.414856, 0.5017, 0.447574, 0.374039, 0.366687, 0.275179, 0.291804, 0.219301, 0.229226, 0.225814, 0.209395, 0.125101, 0.179055, 0.158265, 0.239899, 0.239899, 0.209395, 0.134866, 0.203355, 0.167087, 0.15284, 0.144935, 0.144935, 0.185198, 0.25406, 0.275179, 0.374039, 0.380708, 0.450668, 0.41194, 0.433034, 0.359901, 0.436924, 0.436924, 0.483068, 0.480142, 0.585406, 0.549308, 0.622677, 0.618285, 0.685117, 0.775545, 0.795062, 0.694846, 0.680603, 0.685117, 0.538167, 0.534167, 0.433034, 0.36309, 0.390993, 0.295083, 0.374039, 0.366687, 0.384043, 0.288399, 0.291804, 0.206376, 0.236433, 0.271506, 0.284882, 0.200174, 0.206376, 0.132295, 0.209395, 0.185198, 0.185198, 0.18812, 0.18812, 0.271506, 0.257454, 0.170161, 0.25406, 0.25406, 0.268042, 0.185198, 0.185198, 0.179055, 0.268042, 0.278302, 0.291804, 0.278302, 0.324872, 0.318242, 0.394753, 0.30533, 0.346032, 0.36309, 0.468512, 0.465241, 0.458154, 0.5017, 0.517562, 0.422041, 0.394753, 0.380708, 0.398279, 0.480142, 0.398279, 0.380708, 0.275179, 0.236433, 0.21291, 0.21291, 0.18812, 0.155435, 0.216401, 0.164327, 0.111485, 0.059222, 0.03976], '')</t>
  </si>
  <si>
    <t>[27, 30, 31, 32, 33, 34, 35, 36, 37, 38, 39, 40, 41, 42, 43, 44, 49, 53, 54, 55, 56, 57, 58, 59, 60, 61, 66, 67, 68, 69, 70, 71, 72, 73, 74, 80, 81, 82, 83, 84, 85, 86, 87, 88, 89, 90, 91, 92, 93, 94, 95, 96, 97, 98, 99, 109, 110, 120, 121, 122, 123, 124, 125, 126, 127, 128, 129, 130, 131, 132, 133, 134, 135, 136, 137, 138, 139, 140, 141, 142, 143, 144, 149, 150, 179, 180, 181, 182, 183, 184, 185, 186, 187, 188, 189, 190, 191, 192, 193, 194, 195, 196, 197, 198, 199, 200, 201, 225, 226, 227, 228, 229, 230, 231, 232, 233, 234, 235, 236, 237, 238, 239, 241, 242, 281, 282, 283, 294, 336, 337, 338, 339, 340, 341, 342, 343, 344, 345, 346, 347, 348, 349, 350, 351, 386, 387, 388, 391, 392, 393, 394, 395, 396, 397, 398, 399, 401, 402, 403, 404, 406, 407, 408, 409, 410, 411, 412, 413, 414, 415, 416, 417, 418, 419, 421, 422, 423, 618, 653, 654, 655, 656, 657, 658, 659, 660, 661, 662, 663, 664, 708, 709]</t>
  </si>
  <si>
    <t>81)</t>
  </si>
  <si>
    <t xml:space="preserve">F5RY36|F5RY36_9ENTR Acyl-CoA thioester hydrolase YciA OS=Enterobacter hormaechei ATCC 49162 </t>
  </si>
  <si>
    <t>([0.632174, 0.51388, 0.398279, 0.42561, 0.458154, 0.36309, 0.342579, 0.311707, 0.366687, 0.346032, 0.377384, 0.422041, 0.42561, 0.384043, 0.384043, 0.370445, 0.414856, 0.298791, 0.191378, 0.194234, 0.17593, 0.173081, 0.158265, 0.191378, 0.18812, 0.191378, 0.232838, 0.278302, 0.284882, 0.25406, 0.288399, 0.247041, 0.164327, 0.102787, 0.10481, 0.098513, 0.111485, 0.06184, 0.086953, 0.158265, 0.158265, 0.161087, 0.179055, 0.194234, 0.236433, 0.179055, 0.173081, 0.15284, 0.15284, 0.185198, 0.15284, 0.161087, 0.109221, 0.111485, 0.170161, 0.225814, 0.170161, 0.134866, 0.15008, 0.17593, 0.182256, 0.134866, 0.092881, 0.090864, 0.090864, 0.048328, 0.060549, 0.060549, 0.055536, 0.034884, 0.034884, 0.045352, 0.043307, 0.086953, 0.142424, 0.142424, 0.081712, 0.120615, 0.086953, 0.132295, 0.079919, 0.083462, 0.083462, 0.073402, 0.073402, 0.106997, 0.173081, 0.147574, 0.144935, 0.209395, 0.288399, 0.321458, 0.232838, 0.232838, 0.232838, 0.225814, 0.144935, 0.194234, 0.164327, 0.25031, 0.25406, 0.30533, 0.209395, 0.173081, 0.173081, 0.144935, 0.10481, 0.086953, 0.086953, 0.090864, 0.090864, 0.086953, 0.0704, 0.116183, 0.137348, 0.132295, 0.134866, 0.137348, 0.158265, 0.191378, 0.194234, 0.158265, 0.161087, 0.219301, 0.31487, 0.398279, 0.51388, 0.613573, 0.666105, 0.795062, 0.771762], '')</t>
  </si>
  <si>
    <t>[0, 1, 126, 127, 128, 129, 130]</t>
  </si>
  <si>
    <t xml:space="preserve">F5RY38|F5RY38_9ENTR YciI domain protein OS=Enterobacter hormaechei ATCC 49162 </t>
  </si>
  <si>
    <t>([0.020522, 0.03976, 0.059222, 0.038042, 0.067594, 0.085092, 0.106997, 0.074921, 0.094817, 0.074921, 0.090864, 0.139895, 0.17593, 0.268042, 0.25031, 0.308712, 0.398279, 0.346032, 0.339168, 0.243554, 0.232838, 0.21291, 0.21291, 0.232838, 0.318242, 0.291804, 0.219301, 0.15284, 0.232838, 0.203355, 0.271506, 0.30533, 0.229226, 0.291804, 0.257454, 0.268042, 0.318242, 0.321458, 0.418646, 0.42561, 0.541878, 0.653063, 0.59014, 0.525368, 0.505461, 0.384043, 0.398279, 0.480142, 0.570702, 0.570702, 0.529623, 0.4292, 0.366687, 0.436924, 0.288399, 0.342579, 0.408655, 0.308712, 0.328603, 0.281712, 0.229226, 0.21291, 0.185198, 0.127496, 0.127496, 0.142424, 0.209395, 0.219301, 0.247041, 0.164327, 0.109221, 0.132295, 0.179055, 0.209395, 0.134866, 0.15284, 0.15284, 0.15008, 0.161087, 0.15008, 0.125101, 0.144935, 0.161087, 0.118441, 0.191378, 0.216401, 0.139895, 0.090864, 0.064632, 0.040537, 0.059222, 0.074921, 0.073402, 0.0704, 0.050641, 0.069024, 0.125101, 0.067594], '')</t>
  </si>
  <si>
    <t>[40, 41, 42, 43, 44, 48, 49, 50]</t>
  </si>
  <si>
    <t xml:space="preserve">F5RY39|F5RY39_9ENTR Leucine efflux protein OS=Enterobacter hormaechei ATCC 49162 </t>
  </si>
  <si>
    <t>([0.001417, 0.002366, 0.001709, 0.001623, 0.00155, 0.002211, 0.00243, 0.001786, 0.001434, 0.001288, 0.001271, 0.001112, 0.001391, 0.001748, 0.001649, 0.002976, 0.003177, 0.004208, 0.004358, 0.002705, 0.003341, 0.003276, 0.003212, 0.004689, 0.006039, 0.00543, 0.00543, 0.006142, 0.00962, 0.011669, 0.021381, 0.035586, 0.073402, 0.058088, 0.023534, 0.018415, 0.01227, 0.011903, 0.011342, 0.012491, 0.01227, 0.010509, 0.018106, 0.018787, 0.013821, 0.009483, 0.009728, 0.007877, 0.005223, 0.003804, 0.004358, 0.003177, 0.002662, 0.002662, 0.003014, 0.003671, 0.003671, 0.003053, 0.002035, 0.002117, 0.002761, 0.004388, 0.006701, 0.00515, 0.00359, 0.002623, 0.003607, 0.003555, 0.003298, 0.005011, 0.004835, 0.003963, 0.00543, 0.005378, 0.003555, 0.003276, 0.002623, 0.002211, 0.00225, 0.002276, 0.002194, 0.002117, 0.002035, 0.001481, 0.001391, 0.001408, 0.00231, 0.00155, 0.001872, 0.002581, 0.002581, 0.003864, 0.00543, 0.005799, 0.005734, 0.009096, 0.017447, 0.031287, 0.06184, 0.090864, 0.18812, 0.219301, 0.17593, 0.167087, 0.182256, 0.17593, 0.17593, 0.185198, 0.281712, 0.339168, 0.219301, 0.139895, 0.0704, 0.066181, 0.029376, 0.042364, 0.048328, 0.051831, 0.056825, 0.043307, 0.028107, 0.013821, 0.007091, 0.005799, 0.004577, 0.00515, 0.004775, 0.004414, 0.003405, 0.003405, 0.00225, 0.002155, 0.0028, 0.003053, 0.003276, 0.003864, 0.003821, 0.003821, 0.00359, 0.003512, 0.004135, 0.005683, 0.005011, 0.00558, 0.005503, 0.005086, 0.004513, 0.007091, 0.012491, 0.011106, 0.011669, 0.013821, 0.014075, 0.013265, 0.010221, 0.008002, 0.006482, 0.00543, 0.004976, 0.003276, 0.002396, 0.001572, 0.000936, 0.00155, 0.00231, 0.002761, 0.002529, 0.00231, 0.00231, 0.002327, 0.00231, 0.001434, 0.002155, 0.003177, 0.003276, 0.004976, 0.006039, 0.006078, 0.006374, 0.006567, 0.007422, 0.010672, 0.021381, 0.051831, 0.028107, 0.015694, 0.0198, 0.024826, 0.022667, 0.010926, 0.007877, 0.01204, 0.010372, 0.008804, 0.007177, 0.007315, 0.005223, 0.004431, 0.005992, 0.004775, 0.004689, 0.00543, 0.004577, 0.003512, 0.002727, 0.003246, 0.003864, 0.002976, 0.003512, 0.004247, 0.006482], '')</t>
  </si>
  <si>
    <t xml:space="preserve">F5RY40|F5RY40_9ENTR Lipoprotein OS=Enterobacter hormaechei ATCC 49162 </t>
  </si>
  <si>
    <t>([0.239899, 0.321458, 0.359901, 0.222385, 0.271506, 0.147574, 0.094817, 0.127496, 0.144935, 0.191378, 0.239899, 0.196879, 0.111485, 0.05306, 0.050641, 0.081712, 0.045352, 0.041405, 0.034068, 0.073402, 0.083462, 0.090864, 0.049374, 0.037156, 0.043307, 0.023534, 0.05306, 0.098513, 0.098513, 0.098513, 0.048328, 0.040537, 0.041405, 0.078022, 0.081712, 0.043307, 0.047319, 0.086953, 0.079919, 0.081712, 0.055536, 0.051831, 0.025762, 0.032017, 0.044297, 0.076542, 0.137348, 0.079919, 0.083462, 0.078022, 0.03976, 0.045352, 0.046336, 0.03976, 0.023963, 0.029376, 0.054297, 0.050641, 0.029376, 0.030611, 0.016528, 0.021381, 0.016257, 0.026892, 0.034884, 0.033407, 0.026892, 0.020876, 0.021816, 0.013437, 0.013437, 0.026338, 0.040537, 0.044297, 0.071867, 0.125101, 0.137348, 0.139895, 0.086953, 0.088832, 0.127496, 0.194234, 0.122885, 0.081712, 0.081712, 0.047319, 0.038042, 0.029376, 0.022667, 0.035586, 0.060549, 0.033407, 0.025316, 0.024393, 0.022667, 0.028695, 0.026892, 0.03976, 0.047319, 0.086953, 0.142424, 0.173081, 0.170161, 0.144935, 0.158265, 0.085092, 0.094817, 0.111485, 0.173081, 0.257454, 0.257454, 0.25031, 0.229226, 0.264545, 0.264545, 0.268042, 0.278302, 0.18812, 0.194234, 0.164327, 0.15008, 0.100716, 0.10481, 0.125101, 0.232838, 0.232838, 0.356642, 0.339168, 0.356642, 0.288399, 0.243554, 0.257454, 0.161087, 0.271506, 0.284882, 0.206376, 0.137348, 0.106997, 0.179055, 0.173081, 0.17593, 0.15284, 0.216401, 0.21291, 0.185198, 0.185198, 0.268042, 0.26085, 0.342579, 0.339168, 0.370445, 0.418646, 0.377384, 0.486429, 0.494003, 0.387226, 0.440853, 0.545602, 0.58069, 0.480142, 0.490133, 0.5017, 0.553315, 0.461924, 0.454136, 0.505461, 0.509769, 0.480142, 0.468512, 0.465241, 0.465241, 0.517562, 0.42561, 0.356642, 0.332115, 0.318242, 0.418646, 0.418646, 0.401658, 0.422041, 0.497853, 0.394753, 0.380708, 0.366687, 0.454136, 0.422041, 0.418646, 0.398279, 0.42561, 0.440853, 0.422041, 0.346032, 0.268042, 0.25031, 0.349426, 0.394753, 0.41194, 0.332115, 0.339168, 0.31487, 0.30533, 0.232838, 0.257454, 0.275179, 0.278302, 0.194234, 0.239899, 0.229226, 0.185198, 0.196879, 0.164327, 0.161087, 0.196879, 0.239899, 0.328603, 0.301917, 0.243554, 0.185198, 0.25406, 0.25406], '')</t>
  </si>
  <si>
    <t>[157, 158, 161, 162, 165, 166, 171]</t>
  </si>
  <si>
    <t xml:space="preserve">F5RY41|F5RY41_9ENTR ChpB toxin of the ChpB-ChpS toxin-antitoxin system OS=Enterobacter hormaechei ATCC 49162 </t>
  </si>
  <si>
    <t>([0.476583, 0.291804, 0.191378, 0.209395, 0.206376, 0.25406, 0.281712, 0.311707, 0.342579, 0.377384, 0.370445, 0.394753, 0.394753, 0.40511, 0.370445, 0.349426, 0.352862, 0.370445, 0.311707, 0.295083, 0.229226, 0.236433, 0.356642, 0.458154, 0.472492, 0.521092, 0.483068, 0.398279, 0.311707, 0.216401, 0.182256, 0.15008, 0.155435, 0.225814, 0.134866, 0.132295, 0.179055, 0.15008, 0.106997, 0.125101, 0.096677, 0.155435, 0.106997, 0.073402, 0.03976], '')</t>
  </si>
  <si>
    <t>[25]</t>
  </si>
  <si>
    <t xml:space="preserve">F5RY43|F5RY43_9ENTR UPF0263 protein HMPREF9086_2635 OS=Enterobacter hormaechei ATCC 49162 </t>
  </si>
  <si>
    <t>([0.390993, 0.444081, 0.509769, 0.541878, 0.418646, 0.472492, 0.509769, 0.490133, 0.401658, 0.433034, 0.356642, 0.281712, 0.173081, 0.229226, 0.137348, 0.191378, 0.127496, 0.127496, 0.15284, 0.15284, 0.155435, 0.167087, 0.134866, 0.127496, 0.079919, 0.081712, 0.041405, 0.019109, 0.023087, 0.023087, 0.023534, 0.020165, 0.045352, 0.092881, 0.0704, 0.122885, 0.142424, 0.179055, 0.18812, 0.11371, 0.098513, 0.098513, 0.098513, 0.11371, 0.122885, 0.185198, 0.170161, 0.222385, 0.359901, 0.339168, 0.356642, 0.356642, 0.356642, 0.346032, 0.229226, 0.264545, 0.298791, 0.30533, 0.219301, 0.109221, 0.15284, 0.284882, 0.203355, 0.118441, 0.0704, 0.06184, 0.032677, 0.05306, 0.069024, 0.069024, 0.079919, 0.122885, 0.116183, 0.232838, 0.142424, 0.229226, 0.232838, 0.125101, 0.058088, 0.100716, 0.164327, 0.129801, 0.067594, 0.060549, 0.059222, 0.090864, 0.102787, 0.155435, 0.191378, 0.170161, 0.137348, 0.074921, 0.047319, 0.043307, 0.021816, 0.022667, 0.012727, 0.01078, 0.019401, 0.029376, 0.026338, 0.023534, 0.028107, 0.041405, 0.064632, 0.086953, 0.078022, 0.03976, 0.030003], '')</t>
  </si>
  <si>
    <t>[2, 3, 6]</t>
  </si>
  <si>
    <t xml:space="preserve">F5RY44|F5RY44_9ENTR VIC family cation transporter OS=Enterobacter hormaechei ATCC 49162 </t>
  </si>
  <si>
    <t>([0.03976, 0.016528, 0.009187, 0.010672, 0.007422, 0.005734, 0.00407, 0.005223, 0.006795, 0.008895, 0.010926, 0.009865, 0.009865, 0.010131, 0.017138, 0.038042, 0.014783, 0.017138, 0.022306, 0.01227, 0.009728, 0.010131, 0.010131, 0.009294, 0.008624, 0.008624, 0.008525, 0.015694, 0.009728, 0.006142, 0.00407, 0.002727, 0.002349, 0.001602, 0.001692, 0.001692, 0.001743, 0.002512, 0.002396, 0.00246, 0.003607, 0.0028, 0.002623, 0.00316, 0.004921, 0.00389, 0.005872, 0.009096, 0.006039, 0.007555, 0.008276, 0.007315, 0.008002, 0.008409, 0.008156, 0.008156, 0.005623, 0.004208, 0.003607, 0.003727, 0.002435, 0.001709, 0.00155, 0.001709, 0.001808, 0.001872, 0.001855, 0.001318, 0.000708, 0.001232, 0.000859, 0.00076, 0.001374, 0.001172, 0.002014, 0.00316, 0.003177, 0.003924, 0.005223, 0.004736, 0.003512, 0.003276, 0.004208, 0.004247, 0.002688, 0.003212, 0.001778, 0.001808, 0.002581, 0.002606, 0.002336, 0.003246, 0.003246, 0.002276, 0.003607, 0.002336, 0.001434, 0.000923, 0.000854, 0.000464, 0.000468, 0.000399, 0.000893, 0.00103, 0.001202, 0.001748, 0.001211, 0.002138, 0.002138, 0.001499, 0.001391, 0.001391, 0.000833, 0.001335, 0.001687, 0.001249, 0.001786, 0.002366, 0.002138, 0.002606, 0.002881, 0.002761, 0.004135, 0.002606, 0.001602, 0.002435, 0.001602, 0.001597, 0.001533, 0.001408, 0.00146, 0.002555, 0.00292, 0.002976, 0.002976, 0.002581, 0.002117, 0.001391, 0.001232, 0.001572, 0.001048, 0.001069, 0.001649, 0.001417, 0.002211, 0.003109, 0.00316, 0.003246, 0.003341, 0.002349, 0.00243, 0.002117, 0.001872, 0.001249, 0.001288, 0.001069, 0.000945, 0.001271, 0.001533, 0.001434, 0.001305, 0.001211, 0.001602, 0.001692, 0.001391, 0.001142, 0.000743, 0.000412, 0.000447, 0.000842, 0.001344, 0.002336, 0.003405, 0.00243, 0.003701, 0.003461, 0.003478, 0.004899, 0.004513, 0.005734, 0.007031, 0.009187, 0.011342, 0.007422, 0.00515, 0.006374, 0.005503, 0.006078, 0.009015, 0.009728, 0.009483, 0.009865, 0.006894, 0.006701, 0.006795, 0.006795, 0.011518, 0.009015, 0.009015, 0.016528, 0.015078, 0.020165, 0.023963, 0.020876, 0.041405, 0.088832, 0.060549, 0.073402, 0.094817, 0.086953, 0.088832, 0.043307, 0.022306, 0.020165, 0.01204, 0.021816, 0.012491, 0.011669, 0.013437, 0.008624, 0.006894, 0.005086, 0.005378, 0.005086, 0.007031, 0.005223, 0.003804, 0.005249, 0.006894, 0.00777, 0.006619, 0.008624, 0.012727, 0.017138, 0.015344, 0.028107, 0.030611, 0.059222, 0.06184, 0.106997, 0.191378, 0.243554, 0.346032, 0.225814, 0.247041, 0.25031, 0.25406, 0.36309, 0.36309, 0.352862, 0.370445, 0.418646, 0.447574, 0.480142, 0.521092, 0.632174, 0.63748, 0.486429, 0.390993, 0.387226, 0.390993, 0.281712, 0.268042, 0.278302, 0.339168, 0.229226, 0.225814, 0.335645, 0.308712, 0.281712, 0.26085, 0.222385, 0.196879, 0.144935, 0.092881, 0.071867, 0.074921, 0.044297], '')</t>
  </si>
  <si>
    <t>[254, 255, 256]</t>
  </si>
  <si>
    <t xml:space="preserve">F5RY45|F5RY45_9ENTR Oligopeptide ABC superfamily ATP binding cassette transporter, ABC protein OS=Enterobacter hormaechei ATCC 49162 </t>
  </si>
  <si>
    <t>([0.216401, 0.125101, 0.179055, 0.106997, 0.109221, 0.144935, 0.096677, 0.118441, 0.094817, 0.116183, 0.073402, 0.094817, 0.050641, 0.059222, 0.106997, 0.10481, 0.092881, 0.102787, 0.06312, 0.030611, 0.026892, 0.049374, 0.10481, 0.081712, 0.137348, 0.161087, 0.096677, 0.155435, 0.139895, 0.139895, 0.144935, 0.243554, 0.17593, 0.268042, 0.191378, 0.182256, 0.118441, 0.067594, 0.069024, 0.116183, 0.206376, 0.298791, 0.203355, 0.17593, 0.147574, 0.10481, 0.100716, 0.173081, 0.17593, 0.200174, 0.21291, 0.206376, 0.203355, 0.268042, 0.271506, 0.247041, 0.222385, 0.301917, 0.370445, 0.275179, 0.191378, 0.179055, 0.11371, 0.127496, 0.125101, 0.15284, 0.216401, 0.222385, 0.209395, 0.209395, 0.15008, 0.167087, 0.098513, 0.059222, 0.059222, 0.056825, 0.116183, 0.079919, 0.046336, 0.055536, 0.074921, 0.125101, 0.144935, 0.225814, 0.30533, 0.209395, 0.239899, 0.243554, 0.170161, 0.167087, 0.170161, 0.239899, 0.182256, 0.281712, 0.328603, 0.236433, 0.142424, 0.139895, 0.225814, 0.342579, 0.25406, 0.26085, 0.26085, 0.15284, 0.155435, 0.170161, 0.257454, 0.222385, 0.219301, 0.196879, 0.196879, 0.209395, 0.125101, 0.125101, 0.098513, 0.132295, 0.239899, 0.25406, 0.247041, 0.243554, 0.132295, 0.21291, 0.275179, 0.275179, 0.324872, 0.346032, 0.311707, 0.321458, 0.374039, 0.291804, 0.387226, 0.398279, 0.387226, 0.40511, 0.5017, 0.497853, 0.440853, 0.370445, 0.370445, 0.374039, 0.291804, 0.387226, 0.288399, 0.170161, 0.194234, 0.243554, 0.134866, 0.076542, 0.079919, 0.073402, 0.06312, 0.076542, 0.071867, 0.079919, 0.060549, 0.060549, 0.074921, 0.094817, 0.127496, 0.147574, 0.155435, 0.222385, 0.137348, 0.219301, 0.21291, 0.158265, 0.15008, 0.200174, 0.209395, 0.122885, 0.0704, 0.139895, 0.137348, 0.137348, 0.074921, 0.086953, 0.046336, 0.030611, 0.034068, 0.035586, 0.064632, 0.037156, 0.038042, 0.059222, 0.034068, 0.071867, 0.055536, 0.055536, 0.036378, 0.067594, 0.098513, 0.170161, 0.10481, 0.056825, 0.06184, 0.06184, 0.066181, 0.127496, 0.179055, 0.10481, 0.100716, 0.086953, 0.144935, 0.116183, 0.137348, 0.139895, 0.129801, 0.122885, 0.069024, 0.066181, 0.034068, 0.034068, 0.032677, 0.058088, 0.054297, 0.040537, 0.045352, 0.050641, 0.047319, 0.048328, 0.045352, 0.042364, 0.045352, 0.041405, 0.034068, 0.020876, 0.022306, 0.018415, 0.017797, 0.018415, 0.034068, 0.06184, 0.06184, 0.037156, 0.038042, 0.036378, 0.043307, 0.071867, 0.06184, 0.067594, 0.073402, 0.085092, 0.047319, 0.043307, 0.046336, 0.083462, 0.081712, 0.125101, 0.170161, 0.170161, 0.26085, 0.26085, 0.225814, 0.179055, 0.21291, 0.196879, 0.25031, 0.185198, 0.196879, 0.216401, 0.225814, 0.225814, 0.321458, 0.42561, 0.335645, 0.342579, 0.318242, 0.414856, 0.41194, 0.394753, 0.390993, 0.390993, 0.308712, 0.257454, 0.359901, 0.394753, 0.41194, 0.36309, 0.461924, 0.433034, 0.541878, 0.408655, 0.408655, 0.41194, 0.422041, 0.51388, 0.494003, 0.398279, 0.318242, 0.206376, 0.203355, 0.30533, 0.301917, 0.288399, 0.394753, 0.284882, 0.257454, 0.239899, 0.342579, 0.335645, 0.239899, 0.185198, 0.278302, 0.275179, 0.25031, 0.247041, 0.18812, 0.122885, 0.216401, 0.284882, 0.398279, 0.284882, 0.278302, 0.275179, 0.339168, 0.257454, 0.349426, 0.278302, 0.209395, 0.185198, 0.125101, 0.216401, 0.268042, 0.200174, 0.167087, 0.139895, 0.100716, 0.125101, 0.173081, 0.125101, 0.094817, 0.069024, 0.144935, 0.102787], '')</t>
  </si>
  <si>
    <t>[134, 280, 285]</t>
  </si>
  <si>
    <t xml:space="preserve">F5RY46|F5RY46_9ENTR Oligopeptide ABC superfamily ATP binding cassette transporter, ABC protein OS=Enterobacter hormaechei ATCC 49162 </t>
  </si>
  <si>
    <t>([0.436924, 0.408655, 0.458154, 0.497853, 0.521092, 0.549308, 0.562014, 0.538167, 0.461924, 0.398279, 0.4292, 0.390993, 0.384043, 0.483068, 0.494003, 0.476583, 0.401658, 0.436924, 0.332115, 0.356642, 0.324872, 0.352862, 0.398279, 0.384043, 0.384043, 0.31487, 0.318242, 0.288399, 0.25031, 0.335645, 0.42561, 0.332115, 0.41194, 0.311707, 0.311707, 0.311707, 0.308712, 0.346032, 0.339168, 0.461924, 0.472492, 0.387226, 0.346032, 0.247041, 0.185198, 0.17593, 0.257454, 0.25406, 0.281712, 0.349426, 0.335645, 0.318242, 0.401658, 0.398279, 0.51388, 0.468512, 0.444081, 0.414856, 0.370445, 0.332115, 0.311707, 0.232838, 0.236433, 0.209395, 0.301917, 0.377384, 0.380708, 0.295083, 0.209395, 0.209395, 0.209395, 0.21291, 0.18812, 0.194234, 0.102787, 0.106997, 0.125101, 0.209395, 0.25406, 0.239899, 0.200174, 0.209395, 0.206376, 0.311707, 0.359901, 0.36309, 0.370445, 0.295083, 0.370445, 0.454136, 0.374039, 0.377384, 0.342579, 0.394753, 0.398279, 0.414856, 0.40511, 0.366687, 0.281712, 0.161087, 0.25406, 0.342579, 0.36309, 0.40511, 0.377384, 0.359901, 0.271506, 0.264545, 0.377384, 0.271506, 0.236433, 0.31487, 0.243554, 0.275179, 0.275179, 0.275179, 0.281712, 0.239899, 0.298791, 0.318242, 0.342579, 0.291804, 0.200174, 0.17593, 0.209395, 0.200174, 0.129801, 0.191378, 0.179055, 0.125101, 0.219301, 0.222385, 0.125101, 0.196879, 0.216401, 0.200174, 0.132295, 0.196879, 0.194234, 0.11371, 0.170161, 0.209395, 0.185198, 0.264545, 0.209395, 0.243554, 0.268042, 0.31487, 0.321458, 0.321458, 0.359901, 0.291804, 0.328603, 0.394753, 0.271506, 0.278302, 0.281712, 0.374039, 0.257454, 0.30533, 0.384043, 0.370445, 0.356642, 0.433034, 0.444081, 0.494003, 0.387226, 0.321458, 0.264545, 0.225814, 0.185198, 0.15284, 0.127496, 0.076542, 0.069024, 0.129801, 0.129801, 0.127496, 0.067594, 0.085092, 0.046336, 0.038042, 0.042364, 0.066181, 0.078022, 0.076542, 0.079919, 0.100716, 0.081712, 0.15008, 0.120615, 0.161087, 0.132295, 0.21291, 0.26085, 0.339168, 0.243554, 0.173081, 0.182256, 0.185198, 0.185198, 0.288399, 0.339168, 0.243554, 0.225814, 0.203355, 0.21291, 0.11371, 0.147574, 0.225814, 0.185198, 0.167087, 0.096677, 0.11371, 0.060549, 0.079919, 0.074921, 0.139895, 0.116183, 0.109221, 0.116183, 0.125101, 0.096677, 0.085092, 0.079919, 0.044297, 0.047319, 0.041405, 0.054297, 0.030611, 0.019401, 0.018787, 0.018106, 0.024826, 0.032017, 0.059222, 0.059222, 0.043307, 0.045352, 0.038858, 0.03976, 0.066181, 0.079919, 0.100716, 0.109221, 0.125101, 0.116183, 0.058088, 0.06312, 0.111485, 0.139895, 0.196879, 0.26085, 0.257454, 0.291804, 0.200174, 0.194234, 0.120615, 0.094817, 0.090864, 0.132295, 0.088832, 0.096677, 0.120615, 0.0704, 0.0704, 0.085092, 0.173081, 0.264545, 0.275179, 0.247041, 0.203355, 0.134866, 0.122885, 0.127496, 0.147574, 0.229226, 0.243554, 0.352862, 0.465241, 0.465241, 0.418646, 0.41194, 0.387226, 0.301917, 0.414856, 0.408655, 0.444081, 0.318242, 0.349426, 0.216401, 0.229226, 0.335645, 0.418646, 0.30533, 0.422041, 0.394753, 0.359901, 0.308712, 0.301917, 0.185198, 0.096677, 0.161087, 0.229226, 0.196879, 0.298791, 0.298791, 0.203355, 0.225814, 0.295083, 0.164327, 0.236433, 0.247041, 0.219301, 0.219301, 0.25031, 0.225814, 0.196879, 0.129801, 0.088832, 0.078022, 0.15008, 0.17593, 0.185198, 0.200174, 0.167087, 0.10481, 0.073402, 0.102787, 0.0704, 0.069024, 0.122885, 0.127496, 0.078022, 0.056825, 0.036378, 0.056825], '')</t>
  </si>
  <si>
    <t>[4, 5, 6, 7, 54]</t>
  </si>
  <si>
    <t xml:space="preserve">F5RY47|F5RY47_9ENTR Oligopeptide ABC superfamily ATP binding cassette transporter, permease protein OS=Enterobacter hormaechei ATCC 49162 </t>
  </si>
  <si>
    <t>([0.203355, 0.284882, 0.339168, 0.179055, 0.209395, 0.271506, 0.301917, 0.209395, 0.26085, 0.203355, 0.25031, 0.291804, 0.335645, 0.42561, 0.328603, 0.216401, 0.225814, 0.222385, 0.185198, 0.170161, 0.203355, 0.298791, 0.155435, 0.109221, 0.209395, 0.222385, 0.206376, 0.167087, 0.222385, 0.139895, 0.167087, 0.15008, 0.086953, 0.054297, 0.034068, 0.034068, 0.043307, 0.022667, 0.012491, 0.012491, 0.008525, 0.00558, 0.004388, 0.006533, 0.005623, 0.004899, 0.005223, 0.004388, 0.003607, 0.003963, 0.005086, 0.003821, 0.003924, 0.003757, 0.003177, 0.003963, 0.00543, 0.007031, 0.006421, 0.009015, 0.008409, 0.009483, 0.017138, 0.025762, 0.019109, 0.042364, 0.060549, 0.032677, 0.054297, 0.102787, 0.102787, 0.092881, 0.10481, 0.040537, 0.083462, 0.18812, 0.18812, 0.17593, 0.164327, 0.278302, 0.281712, 0.352862, 0.30533, 0.203355, 0.134866, 0.173081, 0.090864, 0.066181, 0.047319, 0.040537, 0.040537, 0.042364, 0.021816, 0.044297, 0.055536, 0.03976, 0.022306, 0.020522, 0.011669, 0.009865, 0.008624, 0.007315, 0.005086, 0.00543, 0.006533, 0.006482, 0.004611, 0.004577, 0.00515, 0.007495, 0.005378, 0.003864, 0.003821, 0.005223, 0.003804, 0.005086, 0.005992, 0.00543, 0.00389, 0.005378, 0.006039, 0.006988, 0.006039, 0.008895, 0.01227, 0.009977, 0.01078, 0.013821, 0.022306, 0.01204, 0.007495, 0.012727, 0.01204, 0.00777, 0.008276, 0.012727, 0.007315, 0.008276, 0.007495, 0.009096, 0.005799, 0.003864, 0.002976, 0.002727, 0.001855, 0.001335, 0.001344, 0.001692, 0.001335, 0.000747, 0.001232, 0.001778, 0.001722, 0.001778, 0.001855, 0.001271, 0.000816, 0.000842, 0.000468, 0.00076, 0.000567, 0.001103, 0.00146, 0.001434, 0.002138, 0.002117, 0.002078, 0.0028, 0.002327, 0.003079, 0.004577, 0.003276, 0.002396, 0.002336, 0.003246, 0.004431, 0.006374, 0.006245, 0.00962, 0.008624, 0.009977, 0.017797, 0.017797, 0.028107, 0.020165, 0.01078, 0.021816, 0.031287, 0.021381, 0.032017, 0.023963, 0.023534, 0.049374, 0.049374, 0.047319, 0.05306, 0.037156, 0.038042, 0.037156, 0.021816, 0.025762, 0.025762, 0.024393, 0.012727, 0.008075, 0.017797, 0.040537, 0.020165, 0.014586, 0.018787, 0.011518, 0.011669, 0.008409, 0.006374, 0.005932, 0.005223, 0.004921, 0.004135, 0.002761, 0.00316, 0.004431, 0.005734, 0.004775, 0.003478, 0.00359, 0.003053, 0.00292, 0.002727, 0.002349, 0.002336, 0.002327, 0.001872, 0.001709, 0.002366, 0.002194, 0.003109, 0.003671, 0.003757, 0.005683, 0.009015, 0.008156, 0.007177, 0.007259, 0.006142, 0.009096, 0.011903, 0.014586, 0.008409, 0.008409, 0.016826, 0.032677, 0.025762, 0.071867, 0.137348, 0.100716, 0.209395, 0.134866, 0.122885, 0.142424, 0.066181, 0.028107, 0.031287, 0.018106, 0.01078, 0.023087, 0.018415, 0.023534, 0.020522, 0.021816, 0.014586, 0.009483, 0.009865, 0.008156, 0.00515, 0.004414, 0.003478, 0.003431, 0.00292, 0.002117, 0.001855, 0.002705, 0.003757, 0.003701, 0.004921, 0.007177, 0.005734, 0.004689, 0.004921, 0.008276, 0.01204, 0.020165, 0.032017, 0.023534, 0.034884, 0.0704, 0.086953, 0.185198, 0.139895, 0.295083, 0.447574, 0.42561, 0.370445], '')</t>
  </si>
  <si>
    <t xml:space="preserve">F5RY48|F5RY48_9ENTR Oligopeptide ABC superfamily ATP binding cassette transporter, membrane protein OS=Enterobacter hormaechei ATCC 49162 </t>
  </si>
  <si>
    <t>([0.007315, 0.007877, 0.005992, 0.009015, 0.012491, 0.009483, 0.006795, 0.005734, 0.004976, 0.004388, 0.005318, 0.004513, 0.005932, 0.003997, 0.003997, 0.004577, 0.00515, 0.00515, 0.003757, 0.00407, 0.005932, 0.005503, 0.006142, 0.009483, 0.005683, 0.005683, 0.007555, 0.014075, 0.026338, 0.050641, 0.05306, 0.059222, 0.134866, 0.155435, 0.196879, 0.264545, 0.271506, 0.342579, 0.225814, 0.346032, 0.342579, 0.318242, 0.206376, 0.209395, 0.10481, 0.222385, 0.229226, 0.257454, 0.134866, 0.132295, 0.134866, 0.232838, 0.11371, 0.040537, 0.038858, 0.030611, 0.023087, 0.030003, 0.029376, 0.030611, 0.020522, 0.025762, 0.025316, 0.058088, 0.024826, 0.047319, 0.050641, 0.045352, 0.017138, 0.033407, 0.016021, 0.015344, 0.015344, 0.015078, 0.031287, 0.017447, 0.038042, 0.081712, 0.040537, 0.022306, 0.031287, 0.040537, 0.040537, 0.018106, 0.0198, 0.026338, 0.025762, 0.017447, 0.017797, 0.020876, 0.020165, 0.032017, 0.023963, 0.017447, 0.016257, 0.009977, 0.009294, 0.007555, 0.005683, 0.006142, 0.005799, 0.006567, 0.005223, 0.00543, 0.007177, 0.006533, 0.006567, 0.004835, 0.004921, 0.004388, 0.004414, 0.004483, 0.005378, 0.006421, 0.007555, 0.013265, 0.013437, 0.024826, 0.017138, 0.021381, 0.021816, 0.028695, 0.028695, 0.028695, 0.021381, 0.0198, 0.020876, 0.033407, 0.03976, 0.031287, 0.020522, 0.045352, 0.043307, 0.017797, 0.01078, 0.00777, 0.006567, 0.010372, 0.006894, 0.007091, 0.006194, 0.006533, 0.005503, 0.003727, 0.004161, 0.003366, 0.004135, 0.002881, 0.002976, 0.002705, 0.002512, 0.003821, 0.003512, 0.003478, 0.005086, 0.004689, 0.006374, 0.007259, 0.006567, 0.008002, 0.008002, 0.01078, 0.008409, 0.009977, 0.01078, 0.008624, 0.016021, 0.010926, 0.01204, 0.009728, 0.009483, 0.015344, 0.008525, 0.007259, 0.005086, 0.003671, 0.004358, 0.004135, 0.00283, 0.002482, 0.002976, 0.002761, 0.00283, 0.004388, 0.00515, 0.007259, 0.008525, 0.005223, 0.006701, 0.006619, 0.005378, 0.007555, 0.007555, 0.01227, 0.008624, 0.008409, 0.014315, 0.0198, 0.015344, 0.032677, 0.032677, 0.031287, 0.067594, 0.030003, 0.034068, 0.023087, 0.024826, 0.03976, 0.040537, 0.017138, 0.013613, 0.026892, 0.026338, 0.020522, 0.010509, 0.022306, 0.056825, 0.038858, 0.018106, 0.013016, 0.014075, 0.011518, 0.007315, 0.007422, 0.007315, 0.00558, 0.006701, 0.007091, 0.005992, 0.005623, 0.006142, 0.009483, 0.006142, 0.004315, 0.005086, 0.007177, 0.007031, 0.005318, 0.004689, 0.004611, 0.007031, 0.006619, 0.006078, 0.006078, 0.006078, 0.006142, 0.008276, 0.008276, 0.005223, 0.005992, 0.009865, 0.009187, 0.006078, 0.006701, 0.010926, 0.010221, 0.008804, 0.006078, 0.007877, 0.011518, 0.023087, 0.011342, 0.01078, 0.011106, 0.012491, 0.008156, 0.013016, 0.007422, 0.007877, 0.00777, 0.005623, 0.004161, 0.005683, 0.007315, 0.006701, 0.006619, 0.004736, 0.003997, 0.003821, 0.003821, 0.003276, 0.00243, 0.002555, 0.002662, 0.00292, 0.002688, 0.002727, 0.00243, 0.002581, 0.001675, 0.002555, 0.00389, 0.005086, 0.003607, 0.004315, 0.004358, 0.003461, 0.00407, 0.004736, 0.006245, 0.004689, 0.004483, 0.005011, 0.005799, 0.00407, 0.004689], '')</t>
  </si>
  <si>
    <t xml:space="preserve">F5RY49|F5RY49_9ENTR Oligopeptide ABC superfamily ATP binding cassette transporter, binding protein OS=Enterobacter hormaechei ATCC 49162 </t>
  </si>
  <si>
    <t>([0.083462, 0.094817, 0.129801, 0.081712, 0.056825, 0.079919, 0.088832, 0.066181, 0.048328, 0.05306, 0.069024, 0.092881, 0.079919, 0.118441, 0.158265, 0.134866, 0.118441, 0.127496, 0.088832, 0.167087, 0.196879, 0.222385, 0.191378, 0.200174, 0.209395, 0.257454, 0.271506, 0.291804, 0.377384, 0.465241, 0.408655, 0.349426, 0.332115, 0.374039, 0.41194, 0.447574, 0.444081, 0.490133, 0.414856, 0.494003, 0.458154, 0.398279, 0.408655, 0.5017, 0.490133, 0.575842, 0.5017, 0.5017, 0.505461, 0.4292, 0.454136, 0.56648, 0.642678, 0.666105, 0.557691, 0.557691, 0.557691, 0.613573, 0.490133, 0.447574, 0.450668, 0.454136, 0.458154, 0.366687, 0.275179, 0.275179, 0.291804, 0.31487, 0.308712, 0.308712, 0.374039, 0.370445, 0.324872, 0.356642, 0.342579, 0.339168, 0.298791, 0.318242, 0.298791, 0.288399, 0.40511, 0.401658, 0.394753, 0.490133, 0.461924, 0.521092, 0.450668, 0.346032, 0.414856, 0.295083, 0.298791, 0.216401, 0.18812, 0.209395, 0.194234, 0.170161, 0.222385, 0.173081, 0.155435, 0.170161, 0.257454, 0.247041, 0.264545, 0.206376, 0.196879, 0.278302, 0.301917, 0.377384, 0.36309, 0.301917, 0.321458, 0.31487, 0.311707, 0.321458, 0.324872, 0.239899, 0.243554, 0.26085, 0.374039, 0.390993, 0.380708, 0.352862, 0.346032, 0.342579, 0.321458, 0.295083, 0.318242, 0.216401, 0.139895, 0.243554, 0.21291, 0.301917, 0.30533, 0.308712, 0.275179, 0.291804, 0.284882, 0.318242, 0.321458, 0.21291, 0.132295, 0.132295, 0.15008, 0.147574, 0.125101, 0.21291, 0.179055, 0.185198, 0.278302, 0.275179, 0.268042, 0.291804, 0.284882, 0.257454, 0.257454, 0.291804, 0.25031, 0.346032, 0.335645, 0.216401, 0.311707, 0.335645, 0.332115, 0.25406, 0.257454, 0.278302, 0.278302, 0.281712, 0.298791, 0.200174, 0.179055, 0.109221, 0.147574, 0.098513, 0.071867, 0.083462, 0.076542, 0.102787, 0.092881, 0.06184, 0.116183, 0.120615, 0.120615, 0.132295, 0.191378, 0.191378, 0.15284, 0.096677, 0.147574, 0.125101, 0.111485, 0.191378, 0.291804, 0.288399, 0.264545, 0.342579, 0.41194, 0.436924, 0.380708, 0.401658, 0.380708, 0.321458, 0.30533, 0.380708, 0.356642, 0.332115, 0.257454, 0.278302, 0.257454, 0.236433, 0.25406, 0.26085, 0.200174, 0.134866, 0.15284, 0.26085, 0.257454, 0.206376, 0.137348, 0.102787, 0.102787, 0.164327, 0.232838, 0.247041, 0.239899, 0.167087, 0.11371, 0.185198, 0.206376, 0.25406, 0.25406, 0.247041, 0.284882, 0.264545, 0.339168, 0.332115, 0.25406, 0.257454, 0.222385, 0.21291, 0.311707, 0.21291, 0.21291, 0.196879, 0.191378, 0.134866, 0.203355, 0.31487, 0.239899, 0.239899, 0.271506, 0.191378, 0.18812, 0.243554, 0.328603, 0.324872, 0.236433, 0.308712, 0.264545, 0.346032, 0.342579, 0.335645, 0.436924, 0.390993, 0.414856, 0.318242, 0.390993, 0.311707, 0.196879, 0.264545, 0.243554, 0.17593, 0.25406, 0.247041, 0.264545, 0.185198, 0.194234, 0.271506, 0.271506, 0.25406, 0.247041, 0.271506, 0.264545, 0.271506, 0.236433, 0.15284, 0.167087, 0.161087, 0.158265, 0.179055, 0.111485, 0.122885, 0.116183, 0.129801, 0.144935, 0.142424, 0.203355, 0.158265, 0.185198, 0.096677, 0.137348, 0.142424, 0.142424, 0.134866, 0.081712, 0.129801, 0.191378, 0.222385, 0.15008, 0.216401, 0.219301, 0.275179, 0.191378, 0.281712, 0.264545, 0.257454, 0.170161, 0.111485, 0.092881, 0.088832, 0.158265, 0.11371, 0.10481, 0.158265, 0.164327, 0.219301, 0.225814, 0.155435, 0.203355, 0.25031, 0.179055, 0.247041, 0.191378, 0.268042, 0.284882, 0.308712, 0.216401, 0.301917, 0.394753, 0.454136, 0.398279, 0.398279, 0.380708, 0.328603, 0.324872, 0.342579, 0.359901, 0.25031, 0.219301, 0.191378, 0.129801, 0.191378, 0.203355, 0.301917, 0.295083, 0.268042, 0.257454, 0.352862, 0.36309, 0.328603, 0.324872, 0.359901, 0.295083, 0.295083, 0.324872, 0.324872, 0.275179, 0.26085, 0.278302, 0.384043, 0.359901, 0.472492, 0.472492, 0.490133, 0.398279, 0.401658, 0.298791, 0.278302, 0.194234, 0.125101, 0.088832, 0.100716, 0.102787, 0.15008, 0.219301, 0.17593, 0.164327, 0.185198, 0.179055, 0.191378, 0.170161, 0.129801, 0.109221, 0.081712, 0.059222, 0.092881, 0.055536, 0.060549, 0.060549, 0.092881, 0.15008, 0.155435, 0.144935, 0.10481, 0.118441, 0.081712, 0.122885, 0.076542, 0.086953, 0.098513, 0.158265, 0.191378, 0.17593, 0.191378, 0.243554, 0.167087, 0.11371, 0.182256, 0.271506, 0.278302, 0.281712, 0.278302, 0.352862, 0.356642, 0.30533, 0.301917, 0.301917, 0.281712, 0.356642, 0.31487, 0.298791, 0.18812, 0.125101, 0.179055, 0.191378, 0.120615, 0.219301, 0.308712, 0.328603, 0.328603, 0.321458, 0.216401, 0.139895, 0.15008, 0.15008, 0.206376, 0.134866, 0.173081, 0.203355, 0.196879, 0.219301, 0.236433, 0.349426, 0.418646, 0.414856, 0.41194, 0.41194, 0.394753, 0.374039, 0.377384, 0.346032, 0.236433, 0.352862, 0.42561, 0.332115, 0.25031, 0.288399, 0.374039, 0.377384, 0.291804, 0.291804, 0.236433, 0.194234, 0.18812, 0.191378, 0.191378, 0.200174, 0.284882, 0.257454, 0.268042, 0.167087, 0.127496, 0.194234, 0.185198, 0.185198, 0.275179, 0.370445, 0.384043, 0.298791, 0.308712, 0.384043, 0.398279, 0.454136, 0.454136, 0.366687, 0.30533, 0.36309, 0.295083, 0.216401, 0.170161, 0.106997, 0.120615, 0.196879, 0.196879, 0.200174, 0.139895, 0.094817, 0.085092, 0.094817, 0.086953, 0.058088, 0.058088, 0.054297, 0.033407, 0.03976, 0.064632, 0.090864, 0.079919, 0.132295, 0.132295, 0.209395, 0.301917, 0.275179, 0.257454, 0.225814, 0.219301, 0.308712, 0.288399, 0.21291, 0.122885, 0.132295, 0.173081, 0.173081, 0.15008, 0.200174, 0.173081, 0.147574, 0.125101, 0.090864, 0.050641, 0.076542, 0.047319, 0.024826], '')</t>
  </si>
  <si>
    <t>[43, 45, 46, 47, 48, 51, 52, 53, 54, 55, 56, 57, 85]</t>
  </si>
  <si>
    <t xml:space="preserve">F5RY50|F5RY50_9ENTR Uncharacterized protein OS=Enterobacter hormaechei ATCC 49162 </t>
  </si>
  <si>
    <t>([0.015078, 0.016257, 0.025762, 0.014783, 0.022306, 0.023087, 0.030003, 0.043307, 0.025762, 0.036378, 0.034068, 0.031287, 0.034884, 0.058088, 0.050641, 0.064632, 0.116183, 0.10481, 0.083462, 0.109221, 0.10481, 0.05306, 0.046336, 0.045352, 0.092881, 0.043307, 0.054297, 0.026338, 0.024826, 0.036378, 0.023534, 0.030611, 0.045352, 0.037156, 0.027463, 0.045352, 0.066181, 0.059222, 0.034884, 0.071867, 0.111485, 0.10481, 0.196879, 0.173081, 0.191378, 0.191378, 0.318242, 0.346032, 0.450668, 0.440853, 0.483068, 0.557691, 0.549308, 0.541878, 0.534167, 0.622677, 0.618285, 0.545602], '')</t>
  </si>
  <si>
    <t>[51, 52, 53, 54, 55, 56, 57]</t>
  </si>
  <si>
    <t xml:space="preserve">F5RY51|F5RY51_9ENTR Uncharacterized protein OS=Enterobacter hormaechei ATCC 49162 </t>
  </si>
  <si>
    <t>([0.100716, 0.161087, 0.109221, 0.067594, 0.10481, 0.147574, 0.194234, 0.225814, 0.167087, 0.122885, 0.155435, 0.116183, 0.203355, 0.295083, 0.377384, 0.394753, 0.288399, 0.275179, 0.281712, 0.236433, 0.194234, 0.18812, 0.109221, 0.173081, 0.170161, 0.161087, 0.147574, 0.132295, 0.067594, 0.111485, 0.116183, 0.109221, 0.144935, 0.111485, 0.081712, 0.055536, 0.079919, 0.139895, 0.116183, 0.083462, 0.085092, 0.094817, 0.066181], '')</t>
  </si>
  <si>
    <t xml:space="preserve">F5RY58|F5RY58_9ENTR NTE family protein RssA OS=Enterobacter hormaechei ATCC 49162 </t>
  </si>
  <si>
    <t>([0.026892, 0.040537, 0.059222, 0.058088, 0.058088, 0.076542, 0.096677, 0.059222, 0.073402, 0.090864, 0.06184, 0.081712, 0.054297, 0.028695, 0.048328, 0.050641, 0.050641, 0.054297, 0.10481, 0.098513, 0.167087, 0.098513, 0.106997, 0.0704, 0.092881, 0.064632, 0.041405, 0.034068, 0.064632, 0.038858, 0.038858, 0.038042, 0.038042, 0.058088, 0.059222, 0.036378, 0.034068, 0.06184, 0.048328, 0.023534, 0.025316, 0.016257, 0.027463, 0.026892, 0.023534, 0.026338, 0.054297, 0.045352, 0.06312, 0.06184, 0.056825, 0.038042, 0.069024, 0.069024, 0.033407, 0.059222, 0.046336, 0.025762, 0.028107, 0.023087, 0.025316, 0.030611, 0.028695, 0.022306, 0.023087, 0.023087, 0.019401, 0.010926, 0.018787, 0.017138, 0.017447, 0.029376, 0.025316, 0.015344, 0.015694, 0.030003, 0.034068, 0.069024, 0.079919, 0.035586, 0.059222, 0.111485, 0.05306, 0.094817, 0.127496, 0.066181, 0.088832, 0.106997, 0.109221, 0.085092, 0.092881, 0.045352, 0.045352, 0.079919, 0.088832, 0.096677, 0.073402, 0.078022, 0.037156, 0.058088, 0.100716, 0.06184, 0.047319, 0.10481, 0.111485, 0.06184, 0.11371, 0.15284, 0.129801, 0.203355, 0.257454, 0.161087, 0.17593, 0.109221, 0.116183, 0.18812, 0.179055, 0.232838, 0.125101, 0.222385, 0.144935, 0.144935, 0.144935, 0.167087, 0.137348, 0.129801, 0.139895, 0.142424, 0.106997, 0.127496, 0.127496, 0.067594, 0.090864, 0.134866, 0.239899, 0.170161, 0.185198, 0.185198, 0.185198, 0.278302, 0.182256, 0.173081, 0.129801, 0.132295, 0.142424, 0.170161, 0.173081, 0.182256, 0.129801, 0.17593, 0.17593, 0.122885, 0.225814, 0.179055, 0.206376, 0.11371, 0.170161, 0.144935, 0.122885, 0.092881, 0.092881, 0.139895, 0.239899, 0.232838, 0.236433, 0.147574, 0.127496, 0.085092, 0.134866, 0.120615, 0.122885, 0.10481, 0.164327, 0.118441, 0.194234, 0.125101, 0.161087, 0.167087, 0.182256, 0.216401, 0.179055, 0.144935, 0.194234, 0.132295, 0.216401, 0.194234, 0.295083, 0.321458, 0.401658, 0.401658, 0.461924, 0.465241, 0.465241, 0.472492, 0.505461, 0.41194, 0.468512, 0.41194, 0.401658, 0.359901, 0.346032, 0.346032, 0.387226, 0.356642, 0.422041, 0.318242, 0.40511, 0.390993, 0.30533, 0.301917, 0.26085, 0.288399, 0.271506, 0.239899, 0.161087, 0.167087, 0.216401, 0.275179, 0.384043, 0.349426, 0.288399, 0.301917, 0.295083, 0.26085, 0.268042, 0.275179, 0.370445, 0.278302, 0.291804, 0.288399, 0.196879, 0.239899, 0.25406, 0.257454, 0.200174, 0.268042, 0.26085, 0.301917, 0.271506, 0.219301, 0.219301, 0.311707, 0.308712, 0.433034, 0.509769, 0.51388, 0.408655, 0.324872, 0.328603, 0.324872, 0.454136, 0.447574, 0.370445, 0.390993, 0.40511, 0.398279, 0.398279, 0.408655, 0.308712, 0.318242, 0.25406, 0.295083, 0.291804, 0.25406, 0.232838, 0.17593, 0.147574, 0.15008, 0.200174, 0.264545, 0.25031, 0.219301, 0.229226, 0.264545, 0.170161, 0.170161, 0.257454, 0.25406, 0.167087, 0.257454, 0.257454, 0.278302, 0.191378, 0.219301, 0.161087, 0.106997, 0.122885, 0.147574, 0.196879, 0.216401, 0.216401, 0.18812, 0.158265, 0.21291, 0.21291, 0.268042, 0.209395, 0.167087, 0.127496, 0.216401], '')</t>
  </si>
  <si>
    <t>[194, 244, 245]</t>
  </si>
  <si>
    <t xml:space="preserve">F5RY59|F5RY59_9ENTR SEC-C domain protein OS=Enterobacter hormaechei ATCC 49162 </t>
  </si>
  <si>
    <t>([0.051831, 0.085092, 0.088832, 0.125101, 0.074921, 0.05306, 0.041405, 0.05306, 0.0704, 0.050641, 0.064632, 0.096677, 0.094817, 0.050641, 0.050641, 0.076542, 0.06184, 0.076542, 0.076542, 0.109221, 0.170161, 0.182256, 0.120615, 0.147574, 0.122885, 0.196879, 0.17593, 0.209395, 0.219301, 0.219301, 0.247041, 0.173081, 0.100716, 0.10481, 0.122885, 0.127496, 0.109221, 0.071867, 0.073402, 0.111485, 0.094817, 0.100716, 0.092881, 0.139895, 0.137348, 0.137348, 0.144935, 0.243554, 0.271506, 0.17593, 0.129801, 0.167087, 0.15284, 0.170161, 0.147574, 0.216401, 0.129801, 0.170161, 0.271506, 0.275179, 0.311707, 0.335645, 0.335645, 0.335645, 0.30533, 0.232838, 0.196879, 0.200174, 0.191378, 0.185198, 0.275179, 0.232838, 0.170161, 0.26085, 0.324872, 0.346032, 0.342579, 0.458154, 0.384043, 0.284882, 0.182256, 0.125101, 0.132295, 0.11371, 0.118441, 0.137348, 0.21291, 0.291804, 0.182256, 0.179055, 0.18812, 0.194234, 0.295083, 0.394753, 0.284882, 0.301917, 0.200174, 0.200174, 0.182256, 0.257454, 0.342579, 0.4292, 0.398279, 0.387226, 0.384043, 0.278302, 0.179055, 0.158265, 0.144935, 0.239899, 0.216401, 0.191378, 0.158265, 0.129801, 0.088832, 0.158265, 0.10481, 0.196879, 0.161087, 0.134866, 0.098513], '')</t>
  </si>
  <si>
    <t xml:space="preserve">F5RY62|F5RY62_9ENTR Respiratory nitrate reductase, delta subunit OS=Enterobacter hormaechei ATCC 49162 </t>
  </si>
  <si>
    <t>([0.006619, 0.010509, 0.008723, 0.016826, 0.026892, 0.030003, 0.033407, 0.023963, 0.0198, 0.028107, 0.036378, 0.049374, 0.100716, 0.100716, 0.100716, 0.074921, 0.147574, 0.185198, 0.118441, 0.10481, 0.170161, 0.25406, 0.25406, 0.356642, 0.225814, 0.229226, 0.25406, 0.30533, 0.41194, 0.454136, 0.450668, 0.447574, 0.342579, 0.332115, 0.203355, 0.17593, 0.203355, 0.182256, 0.225814, 0.222385, 0.170161, 0.144935, 0.137348, 0.134866, 0.071867, 0.0704, 0.0704, 0.059222, 0.05306, 0.038042, 0.05306, 0.027463, 0.028695, 0.054297, 0.030003, 0.026892, 0.064632, 0.106997, 0.111485, 0.094817, 0.129801, 0.209395, 0.239899, 0.164327, 0.088832, 0.088832, 0.073402, 0.073402, 0.094817, 0.054297, 0.0704, 0.06312, 0.122885, 0.122885, 0.111485, 0.196879, 0.311707, 0.295083, 0.311707, 0.281712, 0.25406, 0.21291, 0.222385, 0.144935, 0.191378, 0.247041, 0.346032, 0.384043, 0.384043, 0.387226, 0.472492, 0.468512, 0.377384, 0.366687, 0.278302, 0.301917, 0.284882, 0.284882, 0.301917, 0.209395, 0.281712, 0.335645, 0.414856, 0.31487, 0.447574, 0.398279, 0.346032, 0.257454, 0.359901, 0.257454, 0.170161, 0.144935, 0.15008, 0.15284, 0.182256, 0.26085, 0.264545, 0.281712, 0.264545, 0.164327, 0.247041, 0.206376, 0.122885, 0.125101, 0.209395, 0.102787, 0.142424, 0.25031, 0.239899, 0.15008, 0.196879, 0.194234, 0.144935, 0.139895, 0.185198, 0.144935, 0.094817, 0.088832, 0.083462, 0.096677, 0.170161, 0.170161, 0.167087, 0.170161, 0.111485, 0.066181, 0.071867, 0.043307, 0.037156, 0.040537, 0.041405, 0.032017, 0.05306, 0.054297, 0.045352, 0.060549, 0.05306, 0.090864, 0.055536, 0.058088, 0.060549, 0.055536, 0.054297, 0.034068, 0.048328, 0.085092, 0.125101, 0.118441, 0.182256, 0.182256, 0.278302, 0.332115, 0.394753, 0.422041, 0.529623, 0.570702, 0.604312, 0.653063, 0.608892, 0.59508, 0.59508, 0.557691, 0.468512, 0.366687, 0.461924, 0.509769, 0.509769, 0.525368, 0.545602, 0.570702, 0.4292, 0.30533, 0.30533, 0.328603, 0.31487, 0.311707, 0.236433, 0.200174, 0.21291, 0.239899, 0.339168, 0.225814, 0.25031, 0.291804, 0.401658, 0.387226, 0.359901, 0.335645, 0.222385, 0.268042, 0.275179, 0.352862, 0.390993, 0.390993, 0.408655, 0.408655, 0.308712, 0.295083, 0.30533, 0.196879, 0.196879, 0.194234, 0.288399, 0.291804, 0.328603, 0.328603, 0.301917, 0.284882, 0.268042, 0.366687, 0.377384, 0.349426, 0.359901, 0.444081, 0.465241, 0.36309], '')</t>
  </si>
  <si>
    <t>[174, 175, 176, 177, 178, 179, 180, 181, 185, 186, 187, 188, 189]</t>
  </si>
  <si>
    <t xml:space="preserve">F5RY63|F5RY63_9ENTR Respiratory nitrate reductase, beta subunit OS=Enterobacter hormaechei ATCC 49162 </t>
  </si>
  <si>
    <t>([0.134866, 0.18812, 0.125101, 0.170161, 0.203355, 0.129801, 0.096677, 0.120615, 0.081712, 0.098513, 0.120615, 0.088832, 0.088832, 0.098513, 0.100716, 0.059222, 0.054297, 0.079919, 0.058088, 0.042364, 0.060549, 0.092881, 0.090864, 0.147574, 0.142424, 0.118441, 0.200174, 0.179055, 0.161087, 0.164327, 0.10481, 0.109221, 0.185198, 0.144935, 0.200174, 0.194234, 0.281712, 0.30533, 0.298791, 0.352862, 0.447574, 0.352862, 0.380708, 0.380708, 0.380708, 0.291804, 0.339168, 0.339168, 0.447574, 0.480142, 0.58069, 0.585406, 0.570702, 0.562014, 0.632174, 0.509769, 0.444081, 0.444081, 0.418646, 0.349426, 0.356642, 0.356642, 0.447574, 0.352862, 0.36309, 0.380708, 0.468512, 0.414856, 0.408655, 0.401658, 0.394753, 0.370445, 0.422041, 0.352862, 0.284882, 0.281712, 0.366687, 0.36309, 0.275179, 0.25406, 0.324872, 0.339168, 0.332115, 0.264545, 0.356642, 0.339168, 0.247041, 0.257454, 0.30533, 0.209395, 0.125101, 0.132295, 0.167087, 0.125101, 0.18812, 0.167087, 0.17593, 0.106997, 0.164327, 0.257454, 0.209395, 0.196879, 0.182256, 0.167087, 0.25406, 0.243554, 0.239899, 0.30533, 0.288399, 0.295083, 0.41194, 0.444081, 0.408655, 0.380708, 0.5017, 0.486429, 0.59917, 0.5017, 0.534167, 0.521092, 0.51388, 0.622677, 0.626927, 0.562014, 0.608892, 0.570702, 0.480142, 0.483068, 0.486429, 0.490133, 0.5017, 0.486429, 0.461924, 0.497853, 0.509769, 0.418646, 0.349426, 0.349426, 0.418646, 0.497853, 0.394753, 0.40511, 0.387226, 0.387226, 0.40511, 0.390993, 0.40511, 0.472492, 0.472492, 0.380708, 0.390993, 0.374039, 0.324872, 0.4292, 0.41194, 0.374039, 0.401658, 0.384043, 0.380708, 0.394753, 0.288399, 0.394753, 0.387226, 0.394753, 0.295083, 0.281712, 0.247041, 0.15284, 0.100716, 0.109221, 0.182256, 0.11371, 0.050641, 0.071867, 0.06312, 0.029376, 0.022306, 0.028107, 0.056825, 0.048328, 0.020522, 0.026338, 0.020876, 0.020522, 0.010672, 0.0198, 0.023963, 0.029376, 0.044297, 0.045352, 0.023534, 0.022667, 0.035586, 0.086953, 0.085092, 0.094817, 0.185198, 0.18812, 0.139895, 0.083462, 0.064632, 0.142424, 0.196879, 0.232838, 0.225814, 0.229226, 0.206376, 0.206376, 0.137348, 0.158265, 0.191378, 0.158265, 0.111485, 0.11371, 0.102787, 0.044297, 0.049374, 0.028695, 0.042364, 0.056825, 0.056825, 0.050641, 0.025316, 0.024826, 0.015078, 0.014783, 0.028107, 0.027463, 0.026892, 0.045352, 0.050641, 0.060549, 0.060549, 0.059222, 0.030611, 0.015694, 0.018415, 0.018106, 0.029376, 0.0198, 0.022667, 0.028107, 0.047319, 0.067594, 0.073402, 0.125101, 0.090864, 0.043307, 0.043307, 0.050641, 0.050641, 0.021816, 0.016257, 0.031287, 0.050641, 0.058088, 0.120615, 0.118441, 0.064632, 0.06312, 0.069024, 0.038858, 0.028695, 0.017447, 0.023963, 0.017797, 0.019109, 0.022667, 0.028107, 0.032017, 0.030003, 0.025316, 0.044297, 0.066181, 0.069024, 0.076542, 0.129801, 0.144935, 0.222385, 0.318242, 0.239899, 0.21291, 0.298791, 0.374039, 0.480142, 0.380708, 0.433034, 0.352862, 0.281712, 0.281712, 0.281712, 0.301917, 0.342579, 0.390993, 0.422041, 0.41194, 0.328603, 0.232838, 0.232838, 0.247041, 0.196879, 0.196879, 0.284882, 0.291804, 0.291804, 0.194234, 0.298791, 0.291804, 0.352862, 0.390993, 0.384043, 0.384043, 0.324872, 0.284882, 0.278302, 0.264545, 0.268042, 0.359901, 0.384043, 0.278302, 0.264545, 0.25406, 0.308712, 0.271506, 0.275179, 0.179055, 0.26085, 0.164327, 0.132295, 0.085092, 0.147574, 0.155435, 0.142424, 0.196879, 0.247041, 0.155435, 0.144935, 0.15284, 0.081712, 0.144935, 0.185198, 0.134866, 0.094817, 0.067594, 0.056825, 0.06184, 0.134866, 0.086953, 0.137348, 0.18812, 0.17593, 0.158265, 0.232838, 0.203355, 0.15284, 0.15008, 0.200174, 0.203355, 0.216401, 0.216401, 0.191378, 0.232838, 0.31487, 0.422041, 0.422041, 0.41194, 0.41194, 0.398279, 0.414856, 0.433034, 0.401658, 0.418646, 0.40511, 0.31487, 0.377384, 0.346032, 0.339168, 0.281712, 0.203355, 0.161087, 0.25031, 0.173081, 0.11371, 0.106997, 0.088832, 0.147574, 0.229226, 0.206376, 0.203355, 0.298791, 0.216401, 0.15008, 0.15008, 0.129801, 0.137348, 0.11371, 0.158265, 0.120615, 0.129801, 0.167087, 0.158265, 0.147574, 0.219301, 0.194234, 0.185198, 0.209395, 0.185198, 0.18812, 0.185198, 0.125101, 0.11371, 0.161087, 0.173081, 0.257454, 0.301917, 0.387226, 0.390993, 0.36309, 0.324872, 0.418646, 0.465241, 0.444081, 0.447574, 0.36309, 0.480142, 0.5017, 0.472492, 0.521092, 0.468512, 0.476583, 0.570702, 0.51388, 0.422041, 0.483068, 0.380708, 0.291804, 0.26085, 0.182256, 0.182256, 0.268042, 0.167087, 0.167087, 0.236433, 0.232838, 0.209395, 0.15284, 0.100716, 0.142424, 0.132295, 0.15284, 0.144935, 0.132295, 0.173081, 0.185198, 0.164327, 0.239899, 0.332115, 0.332115, 0.311707, 0.374039, 0.377384, 0.465241, 0.444081, 0.433034, 0.356642, 0.461924, 0.41194, 0.480142, 0.335645, 0.339168, 0.346032, 0.342579, 0.268042, 0.25406, 0.324872, 0.352862, 0.359901, 0.339168, 0.36309, 0.36309, 0.342579, 0.257454, 0.167087, 0.179055, 0.17593, 0.247041, 0.243554, 0.275179, 0.275179, 0.356642, 0.321458, 0.321458, 0.264545, 0.346032, 0.339168, 0.332115, 0.342579, 0.349426, 0.384043, 0.390993, 0.51388, 0.486429, 0.557691, 0.699094, 0.666105, 0.657645, 0.648219, 0.632174, 0.775545, 0.754692, 0.805026], '')</t>
  </si>
  <si>
    <t>[50, 51, 52, 53, 54, 55, 114, 116, 117, 118, 119, 120, 121, 122, 123, 124, 125, 130, 134, 425, 427, 430, 431, 500, 502, 503, 504, 505, 506, 507, 508, 509, 510]</t>
  </si>
  <si>
    <t xml:space="preserve">F5RY67|F5RY67_9ENTR Nitrate/nitrite response regulator protein NarL OS=Enterobacter hormaechei ATCC 49162 </t>
  </si>
  <si>
    <t>([0.394753, 0.268042, 0.332115, 0.387226, 0.418646, 0.497853, 0.472492, 0.401658, 0.414856, 0.444081, 0.458154, 0.422041, 0.40511, 0.40511, 0.318242, 0.232838, 0.200174, 0.196879, 0.170161, 0.295083, 0.380708, 0.359901, 0.461924, 0.377384, 0.298791, 0.291804, 0.278302, 0.278302, 0.356642, 0.374039, 0.366687, 0.390993, 0.468512, 0.476583, 0.36309, 0.461924, 0.447574, 0.414856, 0.472492, 0.505461, 0.387226, 0.384043, 0.525368, 0.534167, 0.525368, 0.494003, 0.418646, 0.321458, 0.366687, 0.291804, 0.291804, 0.264545, 0.278302, 0.268042, 0.239899, 0.352862, 0.328603, 0.328603, 0.377384, 0.36309, 0.284882, 0.377384, 0.356642, 0.243554, 0.225814, 0.321458, 0.408655, 0.486429, 0.483068, 0.468512, 0.553315, 0.534167, 0.490133, 0.387226, 0.321458, 0.25031, 0.239899, 0.179055, 0.25406, 0.247041, 0.247041, 0.342579, 0.346032, 0.36309, 0.374039, 0.311707, 0.295083, 0.275179, 0.196879, 0.268042, 0.264545, 0.264545, 0.239899, 0.31487, 0.380708, 0.356642, 0.380708, 0.301917, 0.36309, 0.370445, 0.324872, 0.332115, 0.349426, 0.346032, 0.342579, 0.328603, 0.31487, 0.30533, 0.30533, 0.301917, 0.31487, 0.321458, 0.295083, 0.295083, 0.257454, 0.257454, 0.356642, 0.401658, 0.414856, 0.339168, 0.328603, 0.377384, 0.335645, 0.219301, 0.21291, 0.239899, 0.25406, 0.25406, 0.229226, 0.229226, 0.308712, 0.219301, 0.209395, 0.209395, 0.25031, 0.278302, 0.247041, 0.239899, 0.271506, 0.342579, 0.422041, 0.42561, 0.346032, 0.374039, 0.461924, 0.374039, 0.342579, 0.444081, 0.529623, 0.575842, 0.613573, 0.618285, 0.604312, 0.51388, 0.545602, 0.444081, 0.356642, 0.356642, 0.356642, 0.356642, 0.268042, 0.301917, 0.311707, 0.380708, 0.349426, 0.25031, 0.30533, 0.298791, 0.264545, 0.185198, 0.182256, 0.106997, 0.106997, 0.182256, 0.257454, 0.26085, 0.275179, 0.366687, 0.328603, 0.335645, 0.271506, 0.349426, 0.328603, 0.284882, 0.203355, 0.229226, 0.321458, 0.318242, 0.321458, 0.239899, 0.324872, 0.318242, 0.414856, 0.342579, 0.342579, 0.311707, 0.281712, 0.281712, 0.179055, 0.179055, 0.179055, 0.247041, 0.257454, 0.247041, 0.185198, 0.161087, 0.137348, 0.111485, 0.111485, 0.085092, 0.120615, 0.090864, 0.066181, 0.044297, 0.060549, 0.034068], '')</t>
  </si>
  <si>
    <t>[39, 42, 43, 44, 70, 71, 148, 149, 150, 151, 152, 153, 154]</t>
  </si>
  <si>
    <t xml:space="preserve">F5RY68|F5RY68_9ENTR Invasin OS=Enterobacter hormaechei ATCC 49162 </t>
  </si>
  <si>
    <t>([0.268042, 0.31487, 0.194234, 0.142424, 0.102787, 0.076542, 0.058088, 0.100716, 0.076542, 0.060549, 0.079919, 0.081712, 0.079919, 0.066181, 0.0704, 0.074921, 0.088832, 0.111485, 0.139895, 0.137348, 0.134866, 0.125101, 0.086953, 0.164327, 0.239899, 0.284882, 0.366687, 0.454136, 0.450668, 0.422041, 0.517562, 0.521092, 0.56648, 0.570702, 0.622677, 0.703578, 0.585406, 0.632174, 0.685117, 0.529623, 0.538167, 0.5017, 0.585406, 0.685117, 0.712013, 0.699094, 0.724957, 0.73685, 0.724957, 0.703578, 0.81615, 0.801317, 0.699094, 0.648219, 0.671169, 0.59917, 0.570702, 0.675549, 0.59508, 0.461924, 0.549308, 0.56648, 0.58069, 0.608892, 0.545602, 0.509769, 0.521092, 0.541878, 0.521092, 0.433034, 0.414856, 0.390993, 0.390993, 0.480142, 0.521092, 0.468512, 0.5017, 0.541878, 0.433034, 0.433034, 0.42561, 0.42561, 0.418646, 0.380708, 0.380708, 0.433034, 0.401658, 0.324872, 0.308712, 0.308712, 0.408655, 0.339168, 0.377384, 0.394753, 0.394753, 0.298791, 0.342579, 0.342579, 0.247041, 0.271506, 0.288399, 0.4292, 0.339168, 0.328603, 0.401658, 0.380708, 0.377384, 0.342579, 0.414856, 0.359901, 0.288399, 0.209395, 0.288399, 0.295083, 0.291804, 0.284882, 0.380708, 0.268042, 0.281712, 0.370445, 0.447574, 0.447574, 0.41194, 0.5017, 0.41194, 0.308712, 0.257454, 0.281712, 0.25406, 0.25406, 0.328603, 0.41194, 0.468512, 0.436924, 0.324872, 0.229226, 0.222385, 0.134866, 0.21291, 0.21291, 0.142424, 0.147574, 0.094817, 0.096677, 0.10481, 0.17593, 0.268042, 0.359901, 0.324872, 0.328603, 0.257454, 0.236433, 0.236433, 0.164327, 0.17593, 0.236433, 0.318242, 0.332115, 0.414856, 0.324872, 0.25406, 0.308712, 0.308712, 0.40511, 0.30533, 0.21291, 0.134866, 0.132295, 0.0704, 0.074921, 0.125101, 0.094817, 0.056825, 0.056825, 0.102787, 0.060549, 0.041405, 0.045352, 0.046336, 0.05306, 0.055536, 0.086953, 0.094817, 0.078022, 0.073402, 0.078022, 0.127496, 0.170161, 0.182256, 0.247041, 0.147574, 0.144935, 0.257454, 0.359901, 0.26085, 0.243554, 0.247041, 0.321458, 0.278302, 0.278302, 0.179055, 0.17593, 0.17593, 0.21291, 0.142424, 0.120615, 0.185198, 0.10481, 0.129801, 0.139895, 0.155435, 0.239899, 0.25031, 0.15284, 0.142424, 0.229226, 0.247041, 0.321458, 0.281712, 0.281712, 0.264545, 0.356642, 0.352862, 0.352862, 0.26085, 0.374039, 0.374039, 0.374039, 0.450668, 0.332115, 0.222385, 0.26085, 0.167087, 0.085092, 0.142424, 0.144935, 0.083462, 0.085092, 0.090864, 0.120615, 0.098513, 0.098513, 0.050641, 0.098513, 0.098513, 0.086953, 0.043307, 0.051831, 0.056825, 0.073402, 0.096677, 0.158265, 0.085092, 0.083462, 0.164327, 0.161087, 0.161087, 0.239899, 0.229226, 0.144935, 0.147574, 0.21291, 0.247041, 0.291804, 0.25031, 0.182256, 0.278302, 0.308712, 0.308712, 0.222385, 0.222385, 0.200174, 0.196879, 0.301917, 0.352862, 0.366687, 0.298791, 0.236433, 0.236433, 0.164327, 0.25406, 0.229226, 0.191378, 0.164327, 0.219301, 0.257454, 0.318242, 0.318242, 0.390993, 0.390993, 0.408655, 0.390993, 0.490133, 0.5017, 0.486429, 0.468512, 0.440853, 0.440853, 0.505461, 0.418646, 0.517562, 0.418646, 0.447574, 0.366687, 0.370445, 0.311707, 0.332115, 0.25406, 0.216401, 0.219301, 0.229226, 0.216401, 0.216401, 0.185198, 0.173081, 0.173081, 0.191378, 0.167087, 0.209395, 0.21291, 0.288399, 0.268042, 0.281712, 0.278302, 0.384043, 0.377384, 0.433034, 0.31487, 0.401658, 0.418646, 0.450668, 0.454136, 0.538167, 0.553315, 0.608892, 0.51388, 0.534167, 0.534167, 0.521092, 0.570702, 0.450668, 0.450668, 0.465241, 0.549308, 0.549308, 0.553315, 0.476583, 0.476583, 0.51388, 0.41194, 0.346032, 0.291804, 0.284882, 0.31487, 0.335645, 0.225814, 0.311707, 0.209395, 0.264545, 0.324872, 0.31487, 0.433034, 0.440853, 0.370445, 0.342579, 0.275179, 0.264545, 0.268042, 0.281712, 0.257454, 0.335645, 0.408655, 0.436924, 0.436924, 0.408655, 0.295083, 0.387226, 0.384043, 0.377384, 0.384043, 0.264545, 0.194234, 0.185198, 0.191378, 0.25031, 0.291804, 0.342579, 0.275179, 0.346032, 0.264545, 0.349426, 0.352862, 0.384043, 0.384043, 0.394753, 0.387226, 0.483068, 0.486429, 0.472492, 0.58069, 0.58069, 0.570702, 0.666105, 0.585406, 0.480142, 0.444081, 0.465241, 0.468512, 0.440853, 0.458154, 0.549308, 0.521092, 0.541878, 0.509769, 0.486429, 0.468512, 0.483068, 0.483068, 0.384043, 0.380708, 0.298791, 0.278302, 0.359901, 0.308712, 0.311707, 0.401658, 0.444081, 0.408655, 0.444081, 0.557691, 0.553315, 0.529623, 0.490133, 0.472492, 0.465241, 0.497853, 0.517562, 0.418646, 0.408655, 0.433034, 0.436924, 0.454136, 0.418646, 0.447574, 0.538167, 0.509769, 0.440853, 0.408655, 0.380708, 0.394753, 0.401658, 0.40511, 0.42561, 0.517562, 0.509769, 0.418646, 0.401658, 0.318242, 0.328603, 0.356642, 0.444081, 0.461924, 0.5017, 0.553315, 0.521092, 0.465241, 0.549308, 0.626927, 0.648219, 0.699094, 0.608892, 0.553315], '')</t>
  </si>
  <si>
    <t>[30, 31, 32, 33, 34, 35, 36, 37, 38, 39, 40, 41, 42, 43, 44, 45, 46, 47, 48, 49, 50, 51, 52, 53, 54, 55, 56, 57, 58, 60, 61, 62, 63, 64, 65, 66, 67, 68, 74, 76, 77, 123, 293, 298, 300, 332, 333, 334, 335, 336, 337, 338, 339, 343, 344, 345, 348, 399, 400, 401, 402, 403, 410, 411, 412, 413, 429, 430, 431, 436, 444, 445, 453, 454, 462, 463, 464, 466, 467, 468, 469, 470, 471]</t>
  </si>
  <si>
    <t xml:space="preserve">F5RY71|F5RY71_9ENTR Nitrate ABC superfamily ATP binding cassette transporter, ABC protein OS=Enterobacter hormaechei ATCC 49162 </t>
  </si>
  <si>
    <t>([0.106997, 0.155435, 0.196879, 0.102787, 0.129801, 0.167087, 0.164327, 0.18812, 0.216401, 0.26085, 0.182256, 0.139895, 0.125101, 0.060549, 0.109221, 0.185198, 0.127496, 0.182256, 0.098513, 0.127496, 0.116183, 0.120615, 0.127496, 0.127496, 0.232838, 0.243554, 0.17593, 0.200174, 0.137348, 0.083462, 0.074921, 0.144935, 0.21291, 0.243554, 0.247041, 0.239899, 0.232838, 0.298791, 0.308712, 0.332115, 0.239899, 0.339168, 0.25406, 0.158265, 0.137348, 0.127496, 0.073402, 0.11371, 0.069024, 0.137348, 0.21291, 0.225814, 0.222385, 0.225814, 0.15284, 0.147574, 0.094817, 0.100716, 0.106997, 0.10481, 0.179055, 0.173081, 0.142424, 0.21291, 0.328603, 0.356642, 0.387226, 0.494003, 0.490133, 0.553315, 0.447574, 0.374039, 0.25406, 0.26085, 0.275179, 0.359901, 0.447574, 0.444081, 0.349426, 0.370445, 0.275179, 0.179055, 0.271506, 0.222385, 0.132295, 0.116183, 0.125101, 0.069024, 0.050641, 0.029376, 0.029376, 0.029376, 0.047319, 0.096677, 0.059222, 0.028107, 0.026892, 0.028107, 0.049374, 0.067594, 0.054297, 0.096677, 0.132295, 0.142424, 0.206376, 0.31487, 0.321458, 0.216401, 0.194234, 0.239899, 0.328603, 0.366687, 0.349426, 0.349426, 0.346032, 0.346032, 0.465241, 0.4292, 0.422041, 0.422041, 0.4292, 0.346032, 0.352862, 0.384043, 0.36309, 0.398279, 0.398279, 0.394753, 0.398279, 0.494003, 0.476583, 0.468512, 0.422041, 0.51388, 0.51388, 0.51388, 0.517562, 0.505461, 0.447574, 0.418646, 0.414856, 0.418646, 0.414856, 0.384043, 0.342579, 0.346032, 0.346032, 0.349426, 0.268042, 0.281712, 0.203355, 0.170161, 0.179055, 0.222385, 0.25406, 0.144935, 0.147574, 0.182256, 0.118441, 0.196879, 0.196879, 0.129801, 0.155435, 0.232838, 0.232838, 0.278302, 0.196879, 0.17593, 0.182256, 0.243554, 0.25406, 0.295083, 0.342579, 0.239899, 0.239899, 0.219301, 0.301917, 0.216401, 0.257454, 0.342579, 0.339168, 0.275179, 0.295083, 0.206376, 0.129801, 0.155435, 0.158265, 0.243554, 0.170161, 0.173081, 0.182256, 0.222385, 0.196879, 0.125101, 0.134866, 0.129801, 0.127496, 0.15008, 0.167087, 0.098513, 0.078022, 0.060549, 0.111485, 0.170161, 0.247041, 0.374039, 0.339168, 0.301917, 0.298791, 0.298791, 0.291804, 0.291804, 0.222385, 0.209395, 0.295083, 0.30533, 0.311707, 0.219301, 0.25031, 0.318242, 0.436924, 0.476583, 0.534167, 0.529623, 0.436924, 0.450668, 0.328603, 0.324872, 0.36309, 0.366687, 0.440853, 0.444081, 0.332115, 0.440853, 0.538167, 0.483068, 0.56648, 0.570702, 0.703578, 0.525368, 0.433034, 0.40511, 0.288399, 0.194234, 0.116183, 0.185198, 0.17593, 0.264545, 0.328603, 0.321458, 0.284882, 0.25406, 0.222385, 0.298791, 0.257454, 0.216401, 0.232838, 0.196879, 0.144935, 0.098513, 0.179055, 0.278302], '')</t>
  </si>
  <si>
    <t>[69, 133, 134, 135, 136, 137, 222, 223, 234, 236, 237, 238, 239]</t>
  </si>
  <si>
    <t xml:space="preserve">F5RY72|F5RY72_9ENTR Nitrate ABC superfamily ATP binding cassette transporter, permease OS=Enterobacter hormaechei ATCC 49162 </t>
  </si>
  <si>
    <t>([0.771762, 0.791621, 0.791621, 0.819762, 0.819762, 0.823549, 0.846163, 0.750527, 0.608892, 0.521092, 0.436924, 0.517562, 0.541878, 0.458154, 0.56648, 0.465241, 0.465241, 0.458154, 0.454136, 0.4292, 0.454136, 0.401658, 0.271506, 0.236433, 0.219301, 0.225814, 0.179055, 0.17593, 0.257454, 0.232838, 0.301917, 0.40511, 0.374039, 0.257454, 0.229226, 0.247041, 0.288399, 0.194234, 0.11371, 0.116183, 0.059222, 0.048328, 0.032017, 0.037156, 0.028107, 0.016021, 0.009865, 0.00777, 0.007645, 0.00543, 0.007031, 0.006374, 0.004431, 0.004577, 0.005734, 0.008075, 0.007315, 0.00558, 0.008409, 0.012727, 0.014586, 0.014315, 0.013613, 0.024393, 0.023534, 0.041405, 0.074921, 0.109221, 0.155435, 0.15284, 0.15284, 0.092881, 0.092881, 0.182256, 0.194234, 0.100716, 0.048328, 0.047319, 0.11371, 0.096677, 0.109221, 0.098513, 0.185198, 0.147574, 0.142424, 0.142424, 0.132295, 0.071867, 0.098513, 0.081712, 0.03976, 0.060549, 0.127496, 0.085092, 0.083462, 0.069024, 0.090864, 0.139895, 0.073402, 0.069024, 0.029376, 0.024826, 0.013016, 0.010221, 0.010509, 0.007091, 0.008895, 0.008895, 0.008723, 0.009187, 0.008276, 0.01227, 0.008525, 0.006078, 0.005932, 0.005734, 0.005799, 0.004899, 0.005683, 0.005249, 0.003512, 0.004976, 0.004921, 0.005734, 0.004358, 0.004976, 0.007645, 0.006078, 0.004247, 0.005223, 0.003461, 0.003405, 0.003366, 0.005318, 0.005623, 0.00777, 0.008624, 0.005932, 0.00777, 0.005318, 0.005623, 0.009401, 0.006482, 0.006533, 0.00543, 0.005872, 0.003997, 0.002503, 0.003607, 0.005086, 0.00515, 0.007877, 0.013821, 0.011342, 0.009865, 0.014315, 0.009294, 0.008723, 0.008723, 0.006482, 0.006245, 0.00777, 0.006894, 0.006894, 0.004921, 0.007645, 0.009187, 0.009865, 0.010372, 0.010372, 0.01078, 0.010672, 0.010672, 0.00962, 0.008075, 0.008075, 0.008075, 0.007645, 0.008075, 0.013265, 0.029376, 0.028695, 0.018787, 0.020522, 0.023963, 0.034884, 0.028107, 0.023087, 0.019401, 0.041405, 0.018106, 0.016257, 0.023534, 0.011669, 0.012491, 0.01078, 0.008895, 0.008804, 0.014586, 0.00777, 0.005249, 0.003431, 0.005249, 0.006619, 0.004835, 0.004483, 0.00558, 0.004899, 0.004921, 0.004921, 0.005011, 0.007422, 0.005683, 0.005249, 0.004976, 0.004689, 0.004736, 0.005734, 0.00407, 0.003671, 0.003821, 0.003864, 0.004414, 0.00283, 0.002482, 0.002881, 0.003701, 0.003607, 0.003478, 0.003212, 0.004736, 0.004577, 0.004577, 0.004247, 0.004358, 0.004388, 0.004431, 0.004358, 0.003212, 0.003246, 0.002623, 0.003804, 0.005683, 0.005503, 0.008276, 0.012491, 0.009015, 0.01078, 0.007422, 0.00962, 0.018106, 0.009728, 0.006482, 0.004513, 0.005799, 0.00407, 0.004431, 0.00316, 0.003276, 0.004358, 0.004689, 0.004899, 0.004689, 0.003177, 0.003014, 0.001967, 0.002035, 0.003014, 0.00283, 0.002581, 0.002117, 0.001344, 0.001335, 0.001687, 0.002435, 0.002662, 0.002529, 0.003366, 0.003461, 0.004899, 0.005223, 0.006988, 0.007877, 0.006533, 0.008525, 0.011669, 0.019109, 0.01227, 0.009294, 0.007031, 0.010509, 0.011106], '')</t>
  </si>
  <si>
    <t>[0, 1, 2, 3, 4, 5, 6, 7, 8, 9, 11, 12, 14]</t>
  </si>
  <si>
    <t xml:space="preserve">F5RY73|F5RY73_9ENTR Nitrate ABC superfamily ATP binding cassette transporter, binding protein OS=Enterobacter hormaechei ATCC 49162 </t>
  </si>
  <si>
    <t>([0.016257, 0.009187, 0.006482, 0.008525, 0.011106, 0.01204, 0.009187, 0.009401, 0.009865, 0.013016, 0.010221, 0.01227, 0.020522, 0.019109, 0.019109, 0.011106, 0.007645, 0.009096, 0.011106, 0.0198, 0.029376, 0.020522, 0.032677, 0.069024, 0.069024, 0.054297, 0.049374, 0.051831, 0.038858, 0.06184, 0.058088, 0.067594, 0.050641, 0.054297, 0.041405, 0.032017, 0.032677, 0.048328, 0.034884, 0.044297, 0.044297, 0.066181, 0.120615, 0.179055, 0.200174, 0.21291, 0.264545, 0.321458, 0.342579, 0.444081, 0.30533, 0.30533, 0.264545, 0.21291, 0.236433, 0.182256, 0.222385, 0.335645, 0.308712, 0.311707, 0.349426, 0.278302, 0.196879, 0.116183, 0.076542, 0.05306, 0.026892, 0.025316, 0.024393, 0.019109, 0.020165, 0.037156, 0.037156, 0.081712, 0.144935, 0.066181, 0.120615, 0.064632, 0.037156, 0.0704, 0.090864, 0.073402, 0.129801, 0.155435, 0.243554, 0.182256, 0.182256, 0.232838, 0.164327, 0.170161, 0.295083, 0.281712, 0.194234, 0.134866, 0.106997, 0.106997, 0.200174, 0.120615, 0.209395, 0.243554, 0.179055, 0.17593, 0.10481, 0.05306, 0.034884, 0.034884, 0.038042, 0.028107, 0.019109, 0.028695, 0.017138, 0.018106, 0.011518, 0.018415, 0.016021, 0.016257, 0.016257, 0.014315, 0.028107, 0.028695, 0.043307, 0.03976, 0.031287, 0.06312, 0.06184, 0.086953, 0.090864, 0.090864, 0.155435, 0.264545, 0.278302, 0.36309, 0.356642, 0.41194, 0.318242, 0.422041, 0.370445, 0.370445, 0.370445, 0.349426, 0.25406, 0.191378, 0.26085, 0.295083, 0.281712, 0.298791, 0.352862, 0.359901, 0.356642, 0.359901, 0.342579, 0.243554, 0.243554, 0.229226, 0.182256, 0.182256, 0.179055, 0.275179, 0.288399, 0.257454, 0.275179, 0.359901, 0.398279, 0.271506, 0.278302, 0.179055, 0.21291, 0.209395, 0.203355, 0.18812, 0.203355, 0.209395, 0.298791, 0.30533, 0.308712, 0.359901, 0.40511, 0.31487, 0.216401, 0.122885, 0.079919, 0.038042, 0.023087, 0.018787, 0.034068, 0.027463, 0.054297, 0.037156, 0.03976, 0.047319, 0.047319, 0.042364, 0.045352, 0.030003, 0.029376, 0.030003, 0.024393, 0.022667, 0.026338, 0.054297, 0.120615, 0.229226, 0.332115, 0.370445, 0.339168, 0.298791, 0.339168, 0.295083, 0.384043, 0.288399, 0.257454, 0.374039, 0.318242, 0.247041, 0.311707, 0.21291, 0.15008, 0.15284, 0.209395, 0.288399, 0.288399, 0.173081, 0.158265, 0.129801, 0.164327, 0.196879, 0.164327, 0.164327, 0.21291, 0.209395, 0.21291, 0.216401, 0.120615, 0.155435, 0.185198, 0.161087, 0.257454, 0.321458, 0.394753, 0.390993, 0.295083, 0.17593, 0.232838, 0.232838, 0.25406, 0.281712, 0.321458, 0.401658, 0.308712, 0.21291, 0.216401, 0.301917, 0.298791, 0.398279, 0.401658, 0.328603, 0.295083, 0.264545, 0.264545, 0.264545, 0.291804, 0.366687, 0.465241, 0.465241, 0.447574, 0.422041, 0.311707, 0.236433, 0.232838, 0.284882, 0.308712, 0.219301, 0.229226, 0.206376, 0.182256, 0.170161, 0.173081, 0.15284, 0.185198, 0.161087, 0.147574, 0.15008, 0.170161, 0.173081, 0.200174, 0.200174, 0.243554, 0.332115, 0.370445, 0.387226, 0.335645, 0.31487, 0.401658, 0.384043, 0.408655, 0.41194, 0.324872, 0.339168, 0.436924, 0.36309, 0.390993, 0.41194, 0.398279, 0.281712, 0.191378, 0.194234, 0.200174, 0.182256, 0.142424, 0.106997, 0.100716, 0.167087, 0.15284, 0.164327, 0.173081, 0.179055, 0.15284, 0.239899, 0.335645, 0.318242, 0.291804, 0.291804, 0.284882, 0.247041, 0.346032, 0.458154, 0.377384, 0.370445, 0.278302, 0.222385, 0.308712, 0.321458, 0.308712, 0.384043, 0.318242, 0.30533, 0.209395, 0.295083, 0.196879, 0.122885, 0.122885, 0.203355, 0.206376, 0.164327, 0.11371, 0.06312, 0.032017, 0.054297, 0.060549, 0.059222, 0.106997, 0.098513, 0.050641, 0.049374, 0.034884, 0.030611, 0.033407, 0.051831, 0.036378, 0.079919, 0.132295, 0.078022, 0.06312, 0.066181, 0.051831, 0.078022, 0.147574, 0.209395, 0.142424, 0.139895, 0.239899, 0.247041, 0.225814, 0.268042, 0.173081, 0.264545, 0.349426, 0.311707, 0.31487, 0.342579, 0.288399, 0.225814, 0.321458, 0.349426, 0.295083, 0.366687, 0.398279, 0.414856, 0.414856, 0.490133, 0.509769, 0.394753, 0.387226, 0.40511, 0.458154, 0.570702, 0.461924, 0.401658, 0.440853, 0.465241, 0.465241, 0.4292, 0.384043, 0.394753, 0.394753, 0.447574, 0.461924, 0.490133, 0.480142, 0.486429, 0.390993, 0.335645, 0.447574, 0.447574, 0.349426, 0.328603, 0.25031, 0.321458, 0.370445, 0.356642, 0.356642, 0.324872, 0.366687, 0.458154, 0.42561, 0.401658, 0.377384, 0.335645, 0.26085, 0.194234, 0.15008, 0.268042], '')</t>
  </si>
  <si>
    <t>[390, 395]</t>
  </si>
  <si>
    <t xml:space="preserve">F5RY74|F5RY74_9ENTR Nitrate regulatory protein OS=Enterobacter hormaechei ATCC 49162 </t>
  </si>
  <si>
    <t>([0.472492, 0.509769, 0.557691, 0.408655, 0.284882, 0.31487, 0.332115, 0.318242, 0.335645, 0.352862, 0.288399, 0.311707, 0.318242, 0.42561, 0.414856, 0.366687, 0.370445, 0.370445, 0.298791, 0.236433, 0.243554, 0.196879, 0.191378, 0.191378, 0.209395, 0.25406, 0.26085, 0.264545, 0.206376, 0.206376, 0.209395, 0.209395, 0.155435, 0.147574, 0.116183, 0.069024, 0.116183, 0.064632, 0.073402, 0.11371, 0.134866, 0.111485, 0.170161, 0.179055, 0.118441, 0.102787, 0.090864, 0.046336, 0.046336, 0.085092, 0.086953, 0.088832, 0.086953, 0.073402, 0.059222, 0.086953, 0.15008, 0.085092, 0.15008, 0.116183, 0.116183, 0.11371, 0.11371, 0.0704, 0.042364, 0.0704, 0.142424, 0.222385, 0.232838, 0.206376, 0.173081, 0.111485, 0.06312, 0.064632, 0.067594, 0.040537, 0.035586, 0.033407, 0.074921, 0.043307, 0.066181, 0.067594, 0.067594, 0.085092, 0.083462, 0.071867, 0.073402, 0.066181, 0.034068, 0.049374, 0.059222, 0.060549, 0.060549, 0.106997, 0.098513, 0.098513, 0.191378, 0.18812, 0.116183, 0.098513, 0.109221, 0.051831, 0.050641, 0.054297, 0.051831, 0.056825, 0.10481, 0.094817, 0.094817, 0.15284, 0.122885, 0.129801, 0.127496, 0.225814, 0.222385, 0.288399, 0.339168, 0.342579, 0.332115, 0.332115, 0.321458, 0.387226, 0.387226, 0.30533, 0.291804, 0.291804, 0.278302, 0.18812, 0.18812, 0.122885, 0.083462, 0.15008, 0.15008, 0.11371, 0.092881, 0.096677, 0.116183, 0.085092, 0.083462, 0.088832, 0.17593, 0.179055, 0.118441, 0.161087, 0.239899, 0.236433, 0.142424, 0.158265, 0.206376, 0.142424, 0.142424, 0.194234, 0.106997, 0.086953, 0.144935, 0.15008, 0.137348, 0.15284, 0.155435, 0.100716, 0.094817, 0.081712, 0.092881, 0.144935, 0.144935, 0.090864, 0.092881, 0.147574, 0.127496, 0.15008, 0.127496, 0.203355, 0.21291, 0.298791, 0.222385, 0.132295, 0.139895, 0.15008, 0.15008, 0.225814, 0.288399, 0.291804, 0.281712, 0.185198, 0.139895, 0.170161, 0.239899, 0.161087, 0.194234, 0.284882, 0.295083, 0.41194, 0.380708, 0.288399, 0.185198, 0.30533, 0.342579, 0.229226, 0.147574, 0.134866, 0.132295, 0.085092, 0.085092, 0.111485, 0.17593, 0.17593, 0.17593, 0.196879, 0.284882, 0.17593, 0.182256, 0.098513, 0.102787, 0.071867, 0.074921, 0.167087, 0.161087, 0.144935, 0.25031, 0.339168, 0.356642, 0.346032, 0.349426, 0.332115, 0.288399, 0.295083, 0.335645, 0.243554, 0.232838, 0.219301, 0.328603, 0.36309, 0.509769, 0.468512, 0.575842, 0.703578, 0.661982, 0.657645, 0.767246, 0.724957, 0.613573, 0.585406, 0.476583, 0.461924, 0.450668, 0.384043, 0.374039, 0.401658, 0.461924, 0.447574, 0.384043, 0.387226, 0.356642, 0.243554, 0.26085, 0.25406, 0.17593, 0.185198, 0.18812, 0.137348, 0.139895, 0.139895, 0.132295, 0.222385, 0.243554, 0.243554, 0.321458, 0.295083, 0.232838, 0.268042, 0.288399, 0.352862, 0.332115, 0.332115, 0.40511, 0.42561, 0.433034, 0.433034, 0.42561, 0.352862, 0.394753, 0.418646, 0.509769, 0.538167, 0.538167, 0.642678, 0.56648, 0.483068, 0.509769, 0.570702, 0.447574, 0.468512, 0.483068, 0.486429, 0.521092, 0.447574, 0.36309, 0.384043, 0.387226, 0.328603, 0.380708, 0.408655, 0.41194, 0.380708, 0.370445, 0.374039, 0.288399, 0.377384, 0.458154, 0.380708, 0.390993, 0.480142, 0.458154, 0.380708, 0.366687, 0.335645, 0.335645, 0.401658, 0.374039, 0.450668, 0.433034, 0.450668, 0.450668, 0.436924, 0.450668, 0.468512, 0.374039, 0.461924, 0.447574, 0.418646, 0.490133, 0.494003, 0.440853, 0.356642, 0.401658, 0.42561, 0.433034, 0.51388, 0.541878, 0.5017, 0.497853, 0.59508, 0.59508, 0.59508, 0.575842, 0.454136, 0.454136, 0.525368, 0.436924, 0.4292, 0.447574, 0.42561, 0.40511, 0.440853, 0.529623, 0.557691, 0.56648, 0.570702, 0.549308, 0.505461, 0.468512, 0.476583, 0.384043, 0.356642, 0.342579, 0.346032, 0.390993, 0.31487, 0.339168, 0.352862, 0.36309, 0.380708, 0.335645, 0.247041, 0.288399, 0.200174, 0.232838, 0.257454, 0.243554, 0.26085, 0.26085, 0.298791, 0.26085, 0.328603, 0.321458, 0.298791, 0.291804, 0.359901, 0.444081, 0.401658], '')</t>
  </si>
  <si>
    <t>[1, 2, 232, 234, 235, 236, 237, 238, 239, 240, 241, 282, 283, 284, 285, 286, 288, 289, 294, 337, 338, 339, 341, 342, 343, 344, 347, 354, 355, 356, 357, 358, 359]</t>
  </si>
  <si>
    <t xml:space="preserve">F5RY75|F5RY75_9ENTR YchN like protein OS=Enterobacter hormaechei ATCC 49162 </t>
  </si>
  <si>
    <t>([0.037156, 0.03976, 0.023963, 0.034068, 0.048328, 0.078022, 0.098513, 0.066181, 0.03976, 0.055536, 0.069024, 0.048328, 0.047319, 0.028107, 0.041405, 0.034884, 0.051831, 0.045352, 0.056825, 0.058088, 0.058088, 0.081712, 0.106997, 0.191378, 0.122885, 0.137348, 0.071867, 0.071867, 0.071867, 0.073402, 0.03976, 0.032017, 0.055536, 0.060549, 0.083462, 0.066181, 0.122885, 0.122885, 0.191378, 0.120615, 0.106997, 0.106997, 0.096677, 0.086953, 0.094817, 0.129801, 0.129801, 0.200174, 0.125101, 0.206376, 0.209395, 0.301917, 0.339168, 0.30533, 0.206376, 0.26085, 0.236433, 0.15008, 0.18812, 0.158265, 0.243554, 0.26085, 0.194234, 0.222385, 0.164327, 0.129801, 0.096677, 0.055536, 0.054297, 0.102787, 0.06184, 0.118441, 0.125101, 0.120615, 0.144935, 0.219301, 0.120615, 0.203355, 0.288399, 0.191378, 0.26085, 0.17593, 0.096677, 0.161087, 0.132295, 0.132295, 0.15284, 0.142424, 0.200174, 0.21291, 0.132295, 0.129801, 0.139895, 0.076542, 0.06312, 0.071867, 0.041405, 0.081712, 0.045352, 0.045352, 0.064632, 0.056825, 0.092881, 0.109221, 0.058088, 0.06184, 0.049374, 0.033407, 0.051831, 0.03976, 0.028107, 0.041405, 0.055536, 0.032677, 0.055536, 0.054297, 0.026892], '')</t>
  </si>
  <si>
    <t xml:space="preserve">F5RY76|F5RY76_9ENTR Methyl-accepting chemotaxis sensory transducer OS=Enterobacter hormaechei ATCC 49162 </t>
  </si>
  <si>
    <t>([0.024393, 0.026892, 0.042364, 0.06312, 0.086953, 0.067594, 0.045352, 0.038042, 0.032017, 0.033407, 0.025762, 0.020522, 0.023963, 0.024826, 0.025762, 0.030611, 0.017447, 0.023087, 0.01227, 0.020522, 0.023087, 0.028695, 0.037156, 0.038042, 0.040537, 0.044297, 0.0704, 0.122885, 0.170161, 0.236433, 0.275179, 0.374039, 0.366687, 0.374039, 0.359901, 0.356642, 0.42561, 0.517562, 0.468512, 0.59508, 0.585406, 0.699094, 0.632174, 0.58069, 0.468512, 0.418646, 0.418646, 0.324872, 0.25406, 0.271506, 0.26085, 0.25031, 0.194234, 0.281712, 0.295083, 0.203355, 0.209395, 0.203355, 0.17593, 0.209395, 0.243554, 0.182256, 0.142424, 0.11371, 0.134866, 0.225814, 0.271506, 0.288399, 0.308712, 0.40511, 0.321458, 0.216401, 0.219301, 0.268042, 0.185198, 0.219301, 0.229226, 0.194234, 0.196879, 0.229226, 0.127496, 0.109221, 0.170161, 0.142424, 0.137348, 0.096677, 0.088832, 0.046336, 0.030611, 0.046336, 0.038042, 0.059222, 0.096677, 0.096677, 0.046336, 0.076542, 0.102787, 0.18812, 0.219301, 0.219301, 0.164327, 0.301917, 0.268042, 0.268042, 0.243554, 0.349426, 0.447574, 0.450668, 0.461924, 0.505461, 0.545602, 0.458154, 0.366687, 0.408655, 0.42561, 0.472492, 0.41194, 0.394753, 0.366687, 0.377384, 0.377384, 0.480142, 0.384043, 0.352862, 0.339168, 0.401658, 0.418646, 0.298791, 0.232838, 0.328603, 0.288399, 0.257454, 0.339168, 0.42561, 0.408655, 0.321458, 0.324872, 0.328603, 0.332115, 0.219301, 0.179055, 0.127496, 0.127496, 0.125101, 0.167087, 0.182256, 0.222385, 0.194234, 0.281712, 0.264545, 0.247041, 0.247041, 0.18812, 0.134866, 0.11371, 0.118441, 0.18812, 0.185198, 0.209395, 0.170161, 0.284882, 0.31487, 0.31487, 0.222385, 0.25406, 0.275179, 0.191378, 0.182256, 0.182256, 0.106997, 0.164327, 0.200174, 0.232838, 0.328603, 0.352862, 0.380708, 0.377384, 0.36309, 0.342579, 0.295083, 0.25406, 0.25031, 0.25031, 0.324872, 0.387226, 0.422041, 0.342579, 0.308712, 0.271506, 0.271506, 0.36309, 0.370445, 0.374039, 0.335645, 0.216401, 0.257454, 0.179055, 0.179055, 0.21291, 0.182256, 0.264545, 0.370445, 0.36309, 0.268042, 0.25031, 0.25031, 0.155435, 0.222385, 0.206376, 0.206376, 0.179055, 0.116183, 0.109221, 0.086953, 0.106997, 0.179055, 0.11371, 0.127496, 0.134866, 0.109221, 0.203355, 0.111485, 0.106997, 0.102787, 0.182256, 0.191378, 0.191378, 0.295083, 0.17593, 0.247041, 0.247041, 0.284882, 0.374039, 0.30533, 0.342579, 0.342579, 0.332115, 0.42561, 0.401658, 0.30533, 0.225814, 0.161087, 0.203355, 0.161087, 0.102787, 0.10481, 0.106997, 0.11371, 0.116183, 0.17593, 0.21291, 0.21291, 0.206376, 0.167087, 0.236433, 0.196879, 0.132295, 0.078022, 0.073402, 0.102787, 0.161087, 0.206376, 0.191378, 0.25406, 0.206376, 0.26085, 0.164327, 0.098513, 0.076542, 0.042364, 0.032017, 0.030611, 0.038042, 0.031287, 0.024393, 0.0198, 0.020876, 0.023534, 0.023963, 0.014586, 0.014586, 0.015078, 0.011669, 0.011903, 0.011903, 0.018415, 0.014075, 0.022667, 0.03976, 0.026892, 0.046336, 0.083462, 0.069024, 0.058088, 0.076542, 0.132295, 0.096677, 0.076542, 0.122885, 0.185198, 0.278302, 0.321458, 0.328603, 0.332115, 0.41194, 0.42561, 0.42561, 0.433034, 0.476583, 0.480142, 0.585406, 0.58069, 0.562014, 0.618285, 0.694846, 0.59014, 0.538167, 0.671169, 0.59508, 0.538167, 0.553315, 0.517562, 0.394753, 0.398279, 0.450668, 0.346032, 0.332115, 0.342579, 0.422041, 0.301917, 0.288399, 0.225814, 0.170161, 0.147574, 0.096677, 0.090864, 0.079919, 0.098513, 0.100716, 0.134866, 0.155435, 0.125101, 0.144935, 0.17593, 0.161087, 0.196879, 0.268042, 0.236433, 0.239899, 0.264545, 0.25031, 0.219301, 0.25031, 0.311707, 0.352862, 0.4292, 0.433034, 0.4292, 0.42561, 0.408655, 0.447574, 0.454136, 0.509769, 0.525368, 0.562014, 0.529623, 0.51388, 0.549308, 0.494003, 0.480142, 0.480142, 0.59917, 0.59917, 0.648219, 0.608892, 0.51388, 0.525368, 0.529623, 0.529623, 0.538167, 0.509769, 0.505461, 0.433034, 0.414856, 0.414856, 0.447574, 0.494003, 0.517562, 0.517562, 0.585406, 0.541878, 0.541878, 0.505461, 0.553315, 0.58069, 0.632174, 0.680603, 0.657645, 0.618285, 0.699094, 0.690604, 0.690604, 0.653063, 0.699094, 0.690604, 0.680603, 0.680603, 0.661982, 0.657645, 0.575842, 0.534167, 0.534167, 0.517562, 0.517562, 0.418646, 0.398279, 0.394753, 0.394753, 0.40511, 0.408655, 0.356642, 0.377384, 0.328603, 0.324872, 0.352862, 0.324872, 0.318242, 0.239899, 0.236433, 0.236433, 0.219301, 0.284882, 0.311707, 0.247041, 0.200174, 0.291804, 0.295083, 0.21291, 0.21291, 0.132295, 0.139895, 0.21291, 0.203355, 0.203355, 0.164327, 0.144935, 0.111485, 0.122885, 0.161087, 0.164327, 0.106997, 0.185198, 0.155435, 0.137348, 0.18812, 0.236433, 0.219301, 0.239899, 0.321458, 0.349426, 0.444081, 0.433034, 0.332115, 0.295083, 0.308712, 0.318242, 0.318242, 0.390993, 0.40511, 0.366687, 0.370445, 0.444081, 0.342579, 0.342579, 0.366687, 0.366687, 0.394753, 0.366687, 0.352862, 0.31487, 0.288399, 0.281712, 0.30533, 0.31487, 0.339168, 0.408655, 0.390993, 0.339168, 0.352862, 0.332115, 0.401658, 0.40511, 0.408655, 0.490133, 0.450668, 0.418646, 0.422041, 0.418646, 0.450668, 0.447574, 0.387226, 0.346032, 0.366687, 0.26085, 0.311707, 0.31487, 0.328603, 0.408655, 0.461924, 0.458154, 0.483068, 0.387226, 0.384043, 0.366687, 0.366687, 0.349426, 0.377384, 0.374039, 0.30533, 0.30533, 0.298791, 0.301917, 0.339168, 0.324872, 0.433034, 0.374039, 0.377384, 0.271506, 0.239899, 0.278302, 0.264545, 0.264545, 0.359901, 0.321458, 0.321458, 0.318242, 0.318242, 0.339168, 0.359901, 0.342579, 0.356642, 0.377384, 0.433034, 0.398279, 0.401658, 0.401658, 0.408655, 0.422041, 0.517562, 0.521092, 0.447574, 0.458154, 0.447574, 0.450668, 0.454136, 0.476583, 0.398279, 0.422041, 0.339168, 0.328603, 0.414856, 0.374039, 0.324872, 0.328603, 0.366687, 0.359901, 0.311707, 0.31487, 0.308712, 0.30533, 0.342579, 0.377384, 0.366687, 0.370445, 0.281712, 0.281712, 0.284882, 0.366687, 0.401658, 0.465241, 0.472492, 0.374039, 0.40511, 0.352862, 0.359901, 0.370445, 0.346032, 0.352862, 0.4292, 0.394753, 0.366687, 0.318242, 0.328603, 0.291804], '')</t>
  </si>
  <si>
    <t>[37, 39, 40, 41, 42, 43, 109, 110, 310, 311, 312, 313, 314, 315, 316, 317, 318, 319, 320, 321, 362, 363, 364, 365, 366, 367, 371, 372, 373, 374, 375, 376, 377, 378, 379, 380, 381, 387, 388, 389, 390, 391, 392, 393, 394, 395, 396, 397, 398, 399, 400, 401, 402, 403, 404, 405, 406, 407, 408, 409, 410, 411, 412, 413, 548, 549]</t>
  </si>
  <si>
    <t xml:space="preserve">F5RY77|F5RY77_9ENTR DUF1883 domain-containing protein OS=Enterobacter hormaechei ATCC 49162 </t>
  </si>
  <si>
    <t>([0.0704, 0.10481, 0.067594, 0.090864, 0.134866, 0.167087, 0.122885, 0.15008, 0.109221, 0.129801, 0.096677, 0.098513, 0.098513, 0.15008, 0.243554, 0.243554, 0.247041, 0.232838, 0.236433, 0.291804, 0.349426, 0.377384, 0.384043, 0.380708, 0.308712, 0.288399, 0.225814, 0.308712, 0.311707, 0.40511, 0.401658, 0.454136, 0.394753, 0.318242, 0.318242, 0.26085, 0.295083, 0.203355, 0.206376, 0.203355, 0.206376, 0.127496, 0.15284, 0.106997, 0.109221, 0.109221, 0.116183, 0.155435, 0.15008, 0.142424, 0.137348, 0.137348, 0.100716, 0.179055, 0.25031, 0.247041, 0.247041, 0.21291, 0.21291, 0.164327, 0.142424, 0.125101, 0.179055, 0.144935, 0.173081, 0.225814, 0.295083, 0.257454, 0.225814, 0.194234, 0.161087, 0.118441], '')</t>
  </si>
  <si>
    <t xml:space="preserve">F5RY79|F5RY79_9ENTR Cation transport regulator ChaB OS=Enterobacter hormaechei ATCC 49162 </t>
  </si>
  <si>
    <t>([0.613573, 0.671169, 0.604312, 0.671169, 0.712013, 0.661982, 0.585406, 0.648219, 0.642678, 0.661982, 0.657645, 0.720929, 0.685117, 0.707965, 0.618285, 0.613573, 0.632174, 0.618285, 0.505461, 0.59508, 0.553315, 0.538167, 0.433034, 0.472492, 0.472492, 0.380708, 0.41194, 0.472492, 0.440853, 0.458154, 0.458154, 0.465241, 0.440853, 0.440853, 0.5017, 0.570702, 0.575842, 0.562014, 0.585406, 0.707965, 0.680603, 0.661982, 0.685117, 0.779859, 0.728858, 0.690604, 0.675549, 0.671169, 0.648219, 0.604312, 0.59014, 0.59917, 0.613573, 0.525368, 0.525368, 0.51388, 0.534167, 0.538167, 0.545602, 0.545602, 0.534167, 0.454136, 0.476583, 0.461924, 0.461924, 0.494003, 0.486429, 0.58069, 0.58069, 0.575842, 0.622677, 0.618285, 0.570702, 0.541878, 0.690604, 0.653063], '')</t>
  </si>
  <si>
    <t>[0, 1, 2, 3, 4, 5, 6, 7, 8, 9, 10, 11, 12, 13, 14, 15, 16, 17, 18, 19, 20, 21, 34, 35, 36, 37, 38, 39, 40, 41, 42, 43, 44, 45, 46, 47, 48, 49, 50, 51, 52, 53, 54, 55, 56, 57, 58, 59, 60, 67, 68, 69, 70, 71, 72, 73, 74, 75]</t>
  </si>
  <si>
    <t xml:space="preserve">F5RY80|F5RY80_9ENTR CaCA family calcium (Ca2+):cation antiporter OS=Enterobacter hormaechei ATCC 49162 </t>
  </si>
  <si>
    <t>([0.4292, 0.454136, 0.476583, 0.541878, 0.575842, 0.585406, 0.444081, 0.318242, 0.18812, 0.247041, 0.185198, 0.134866, 0.098513, 0.064632, 0.045352, 0.025316, 0.012727, 0.00962, 0.008002, 0.005503, 0.005249, 0.00515, 0.005086, 0.00515, 0.004689, 0.003366, 0.003727, 0.003924, 0.004358, 0.005011, 0.004513, 0.004135, 0.005932, 0.004689, 0.004689, 0.004689, 0.004414, 0.004611, 0.006245, 0.006533, 0.006619, 0.006894, 0.006894, 0.006039, 0.003864, 0.003864, 0.003997, 0.002727, 0.003671, 0.004646, 0.00515, 0.00543, 0.005932, 0.003997, 0.004921, 0.006795, 0.008156, 0.008075, 0.010926, 0.012727, 0.029376, 0.028695, 0.026338, 0.026338, 0.018787, 0.020522, 0.011669, 0.018415, 0.016528, 0.015694, 0.010131, 0.008895, 0.005683, 0.005318, 0.008276, 0.007091, 0.007031, 0.004835, 0.004646, 0.004611, 0.003727, 0.00243, 0.0028, 0.002482, 0.002555, 0.003555, 0.005318, 0.006482, 0.005623, 0.009015, 0.009401, 0.008804, 0.009728, 0.018106, 0.038858, 0.034884, 0.030611, 0.016826, 0.032017, 0.033407, 0.016826, 0.016257, 0.015344, 0.013437, 0.018106, 0.016826, 0.017138, 0.009483, 0.008409, 0.009865, 0.005623, 0.005378, 0.005503, 0.004736, 0.003431, 0.003298, 0.003177, 0.004431, 0.006194, 0.004161, 0.005223, 0.007877, 0.009977, 0.010372, 0.011903, 0.01227, 0.008075, 0.005223, 0.007259, 0.006567, 0.006619, 0.011518, 0.007555, 0.007645, 0.007422, 0.009294, 0.006533, 0.004388, 0.004736, 0.003478, 0.004577, 0.003727, 0.002555, 0.001906, 0.001967, 0.001778, 0.001103, 0.001743, 0.002349, 0.002078, 0.002194, 0.002396, 0.002336, 0.0028, 0.00407, 0.003821, 0.004431, 0.006245, 0.009728, 0.009096, 0.011669, 0.009015, 0.009187, 0.010221, 0.01204, 0.011903, 0.010131, 0.019109, 0.013016, 0.013821, 0.012727, 0.01227, 0.010509, 0.007877, 0.005992, 0.004208, 0.004646, 0.003276, 0.003298, 0.003405, 0.003341, 0.003864, 0.005249, 0.007555, 0.010131, 0.008276, 0.007495, 0.008525, 0.005932, 0.007422, 0.008624, 0.011903, 0.023087, 0.027463, 0.034884, 0.088832, 0.173081, 0.284882, 0.418646, 0.440853, 0.4292, 0.42561, 0.414856, 0.414856, 0.440853, 0.436924, 0.5017, 0.680603, 0.779859, 0.889439, 0.823549, 0.690604, 0.657645, 0.653063, 0.505461, 0.440853, 0.318242, 0.191378, 0.111485, 0.102787, 0.043307, 0.021381, 0.017138, 0.011106, 0.007177, 0.005734, 0.004431, 0.005223, 0.005223, 0.004431, 0.004736, 0.004736, 0.006988, 0.007645, 0.005378, 0.007645, 0.00962, 0.00962, 0.010131, 0.016021, 0.018787, 0.018787, 0.041405, 0.042364, 0.092881, 0.116183, 0.118441, 0.092881, 0.092881, 0.090864, 0.056825, 0.026892, 0.021816, 0.016021, 0.008804, 0.008895, 0.005683, 0.004689, 0.006374, 0.009977, 0.010672, 0.009483, 0.009483, 0.008895, 0.008895, 0.005683, 0.007315, 0.007259, 0.008723, 0.006039, 0.006374, 0.010509, 0.018106, 0.018106, 0.023963, 0.047319, 0.0704, 0.102787, 0.194234, 0.118441, 0.042364, 0.016528, 0.016528, 0.029376, 0.018787, 0.013613, 0.018787, 0.0198, 0.013613, 0.020522, 0.020522, 0.0198, 0.011903, 0.013437, 0.013437, 0.009015, 0.009096, 0.007259, 0.005992, 0.004976, 0.004483, 0.005503, 0.008723, 0.008624, 0.009187, 0.013821, 0.013265, 0.016826, 0.008624, 0.010926, 0.007315, 0.010372, 0.008409, 0.013437, 0.013265, 0.014315, 0.011518, 0.008002, 0.009294, 0.011669, 0.011342, 0.022667, 0.017447, 0.009977, 0.007031, 0.005503, 0.005378, 0.005223, 0.005011, 0.005086, 0.005872, 0.008723, 0.008723, 0.010672, 0.009728, 0.009294, 0.008525, 0.008895, 0.013821, 0.018415, 0.019109, 0.019109, 0.019401, 0.024826, 0.034884, 0.034068, 0.021816, 0.01078, 0.015694, 0.009096, 0.009977, 0.008156, 0.008075, 0.00558, 0.003607, 0.003079, 0.002349, 0.002503, 0.002881, 0.002117, 0.001541, 0.001383, 0.001202, 0.000687, 0.000532, 0.000386], '')</t>
  </si>
  <si>
    <t>[3, 4, 5, 206, 207, 208, 209, 210, 211, 212, 213, 214]</t>
  </si>
  <si>
    <t xml:space="preserve">F5RY82|F5RY82_9ENTR Transcriptional regulator SirB1 OS=Enterobacter hormaechei ATCC 49162 </t>
  </si>
  <si>
    <t>([0.046336, 0.029376, 0.06312, 0.033407, 0.026338, 0.041405, 0.056825, 0.05306, 0.033407, 0.023087, 0.016528, 0.020165, 0.024393, 0.019401, 0.018415, 0.020876, 0.021381, 0.050641, 0.020876, 0.047319, 0.043307, 0.047319, 0.03976, 0.020165, 0.020165, 0.024393, 0.024826, 0.014315, 0.020165, 0.03976, 0.038042, 0.044297, 0.044297, 0.021381, 0.023087, 0.03976, 0.048328, 0.050641, 0.024393, 0.058088, 0.058088, 0.047319, 0.041405, 0.098513, 0.158265, 0.264545, 0.191378, 0.182256, 0.185198, 0.185198, 0.170161, 0.17593, 0.155435, 0.179055, 0.182256, 0.116183, 0.066181, 0.059222, 0.059222, 0.056825, 0.05306, 0.023534, 0.020165, 0.023963, 0.020876, 0.018787, 0.017447, 0.021381, 0.01227, 0.018787, 0.010509, 0.010509, 0.018415, 0.026892, 0.014315, 0.013821, 0.015694, 0.030003, 0.031287, 0.018415, 0.019401, 0.018787, 0.041405, 0.055536, 0.05306, 0.050641, 0.055536, 0.045352, 0.045352, 0.0704, 0.042364, 0.079919, 0.067594, 0.032677, 0.022667, 0.023087, 0.023087, 0.025762, 0.020165, 0.018415, 0.032017, 0.032017, 0.036378, 0.019109, 0.024826, 0.014315, 0.010131, 0.011903, 0.009865, 0.009096, 0.006795, 0.010672, 0.011106, 0.013437, 0.018106, 0.017447, 0.017797, 0.029376, 0.038858, 0.054297, 0.028695, 0.015344, 0.028695, 0.026338, 0.056825, 0.035586, 0.032677, 0.029376, 0.014075, 0.022667, 0.050641, 0.049374, 0.043307, 0.040537, 0.042364, 0.059222, 0.06184, 0.118441, 0.144935, 0.161087, 0.15284, 0.167087, 0.271506, 0.185198, 0.102787, 0.049374, 0.06184, 0.118441, 0.200174, 0.200174, 0.18812, 0.185198, 0.203355, 0.167087, 0.182256, 0.100716, 0.046336, 0.090864, 0.092881, 0.088832, 0.05306, 0.054297, 0.109221, 0.083462, 0.139895, 0.247041, 0.308712, 0.339168, 0.268042, 0.161087, 0.239899, 0.239899, 0.129801, 0.134866, 0.170161, 0.161087, 0.161087, 0.264545, 0.25406, 0.203355, 0.118441, 0.158265, 0.164327, 0.167087, 0.185198, 0.182256, 0.134866, 0.179055, 0.094817, 0.122885, 0.127496, 0.127496, 0.111485, 0.182256, 0.295083, 0.206376, 0.127496, 0.129801, 0.144935, 0.074921, 0.096677, 0.18812, 0.25031, 0.243554, 0.25031, 0.173081, 0.182256, 0.142424, 0.118441, 0.206376, 0.222385, 0.318242, 0.247041, 0.191378, 0.120615, 0.088832, 0.144935, 0.147574, 0.239899, 0.164327, 0.295083, 0.281712, 0.185198, 0.144935, 0.081712, 0.071867, 0.134866, 0.071867, 0.134866, 0.090864, 0.042364, 0.030003, 0.034068, 0.064632, 0.071867, 0.15008, 0.18812, 0.191378, 0.30533, 0.200174, 0.268042, 0.264545, 0.232838, 0.206376, 0.219301, 0.278302, 0.278302, 0.17593, 0.271506, 0.229226, 0.222385, 0.298791, 0.366687, 0.332115, 0.321458, 0.298791, 0.275179, 0.17593, 0.167087, 0.118441, 0.173081, 0.144935, 0.102787, 0.10481, 0.167087, 0.144935, 0.147574, 0.096677, 0.179055], '')</t>
  </si>
  <si>
    <t xml:space="preserve">F5RY83|F5RY83_9ENTR Transcriptional regulator SirB2 OS=Enterobacter hormaechei ATCC 49162 </t>
  </si>
  <si>
    <t>([0.023534, 0.034884, 0.030003, 0.015078, 0.009401, 0.013265, 0.020165, 0.026892, 0.036378, 0.019109, 0.023963, 0.020522, 0.011106, 0.008804, 0.006078, 0.006039, 0.006567, 0.004315, 0.006421, 0.004135, 0.002761, 0.002396, 0.002581, 0.003053, 0.004388, 0.004388, 0.004315, 0.004414, 0.004431, 0.004358, 0.006701, 0.007031, 0.008075, 0.012491, 0.011518, 0.011106, 0.015694, 0.012727, 0.013016, 0.008156, 0.014075, 0.014075, 0.011518, 0.007422, 0.005249, 0.003727, 0.003727, 0.002555, 0.001572, 0.00155, 0.001048, 0.000816, 0.000816, 0.001061, 0.001112, 0.001172, 0.001872, 0.001499, 0.00155, 0.002327, 0.002623, 0.002155, 0.002512, 0.002705, 0.003053, 0.003727, 0.004611, 0.006142, 0.008804, 0.015694], '')</t>
  </si>
  <si>
    <t xml:space="preserve">F5RY90|F5RY90_9ENTR SulP family sulfate permease OS=Enterobacter hormaechei ATCC 49162 </t>
  </si>
  <si>
    <t>([0.161087, 0.054297, 0.085092, 0.073402, 0.038042, 0.020876, 0.032017, 0.029376, 0.024826, 0.017138, 0.022306, 0.036378, 0.036378, 0.017138, 0.029376, 0.026892, 0.026338, 0.028695, 0.013613, 0.013265, 0.024393, 0.022667, 0.025316, 0.013016, 0.012727, 0.021816, 0.020876, 0.020165, 0.016257, 0.022306, 0.020876, 0.011342, 0.008624, 0.005872, 0.009401, 0.006245, 0.005503, 0.004646, 0.003924, 0.004247, 0.004736, 0.003341, 0.003177, 0.004358, 0.006039, 0.005318, 0.004611, 0.007315, 0.007259, 0.006701, 0.006701, 0.006795, 0.006894, 0.008409, 0.013265, 0.009483, 0.010372, 0.010509, 0.013613, 0.010131, 0.011342, 0.008895, 0.011518, 0.00777, 0.008156, 0.008156, 0.011106, 0.014075, 0.012727, 0.007315, 0.010926, 0.008075, 0.01227, 0.021816, 0.024393, 0.026338, 0.026338, 0.034068, 0.020522, 0.013437, 0.015344, 0.013437, 0.013613, 0.010131, 0.020522, 0.01227, 0.01227, 0.013265, 0.013821, 0.00777, 0.013265, 0.008525, 0.009728, 0.009728, 0.006795, 0.004431, 0.003366, 0.003366, 0.00389, 0.004161, 0.004483, 0.005734, 0.008075, 0.008723, 0.008075, 0.00515, 0.004736, 0.003512, 0.002327, 0.00225, 0.002396, 0.002057, 0.002976, 0.00231, 0.00231, 0.003276, 0.003276, 0.002881, 0.003671, 0.002503, 0.002435, 0.003246, 0.002327, 0.002327, 0.00231, 0.003512, 0.003478, 0.004775, 0.004431, 0.006795, 0.006894, 0.009865, 0.007555, 0.007259, 0.007645, 0.008075, 0.005378, 0.007495, 0.012727, 0.008895, 0.015344, 0.015694, 0.013437, 0.027463, 0.013821, 0.013016, 0.011903, 0.01227, 0.013016, 0.019401, 0.014315, 0.014315, 0.009728, 0.021381, 0.025316, 0.055536, 0.024826, 0.026892, 0.029376, 0.027463, 0.023534, 0.022306, 0.034884, 0.018787, 0.009294, 0.013016, 0.018106, 0.010672, 0.022306, 0.022667, 0.024826, 0.036378, 0.019109, 0.032017, 0.028695, 0.019109, 0.014783, 0.014315, 0.025316, 0.012727, 0.008895, 0.013437, 0.008624, 0.009977, 0.017447, 0.019401, 0.013821, 0.011106, 0.011106, 0.011106, 0.010926, 0.008624, 0.008075, 0.00777, 0.008002, 0.005378, 0.006894, 0.007877, 0.012491, 0.008276, 0.016257, 0.020876, 0.011518, 0.011903, 0.008075, 0.007645, 0.008895, 0.011903, 0.01227, 0.016528, 0.014783, 0.009015, 0.009977, 0.010672, 0.011669, 0.007877, 0.011903, 0.010131, 0.010672, 0.008075, 0.010131, 0.009294, 0.007315, 0.010509, 0.017138, 0.033407, 0.016826, 0.024826, 0.016826, 0.017138, 0.013437, 0.010509, 0.0198, 0.031287, 0.028695, 0.058088, 0.10481, 0.116183, 0.116183, 0.055536, 0.11371, 0.15008, 0.083462, 0.090864, 0.11371, 0.122885, 0.06312, 0.085092, 0.045352, 0.11371, 0.102787, 0.191378, 0.179055, 0.196879, 0.194234, 0.194234, 0.182256, 0.092881, 0.090864, 0.048328, 0.094817, 0.040537, 0.042364, 0.076542, 0.073402, 0.06184, 0.043307, 0.041405, 0.035586, 0.081712, 0.050641, 0.0704, 0.027463, 0.038042, 0.022306, 0.017797, 0.013613, 0.008804, 0.014783, 0.011518, 0.010672, 0.01204, 0.0198, 0.01078, 0.007555, 0.008624, 0.007259, 0.006482, 0.006894, 0.006894, 0.006533, 0.007422, 0.007091, 0.01204, 0.01204, 0.016826, 0.021816, 0.030611, 0.06312, 0.048328, 0.0704, 0.139895, 0.137348, 0.076542, 0.086953, 0.15284, 0.222385, 0.26085, 0.236433, 0.31487, 0.433034, 0.298791, 0.219301, 0.229226, 0.25406, 0.137348, 0.058088, 0.055536, 0.054297, 0.024826, 0.034068, 0.023963, 0.025762, 0.017447, 0.024393, 0.0198, 0.015694, 0.015344, 0.015344, 0.020876, 0.016826, 0.016826, 0.0198, 0.032677, 0.032017, 0.025762, 0.044297, 0.106997, 0.106997, 0.129801, 0.155435, 0.144935, 0.144935, 0.083462, 0.051831, 0.067594, 0.137348, 0.096677, 0.047319, 0.029376, 0.019109, 0.018106, 0.013437, 0.011903, 0.00777, 0.006142, 0.004483, 0.004483, 0.004736, 0.003478, 0.00231, 0.00292, 0.002155, 0.001692, 0.002503, 0.002529, 0.002512, 0.00225, 0.002555, 0.003109, 0.003431, 0.003512, 0.003014, 0.00246, 0.002881, 0.003109, 0.003804, 0.003864, 0.004577, 0.00359, 0.004899, 0.007315, 0.006421, 0.009096, 0.014783, 0.008895, 0.00962, 0.010221, 0.008276, 0.006894, 0.008156, 0.009728, 0.012727, 0.027463, 0.056825, 0.086953, 0.155435, 0.100716, 0.090864, 0.047319, 0.047319, 0.023963, 0.011106, 0.010509, 0.008624, 0.008409, 0.007555, 0.01078, 0.007495, 0.007422, 0.006701, 0.006988, 0.005872, 0.00515, 0.003341, 0.0028, 0.001786, 0.001709, 0.001936, 0.0028, 0.002529, 0.002349, 0.002366, 0.003014, 0.003555, 0.003053, 0.00225, 0.002057, 0.001623, 0.00225, 0.00316, 0.003341, 0.002727, 0.003366, 0.003727, 0.005503, 0.006245, 0.006482, 0.006533, 0.009728, 0.007177, 0.011669, 0.011669, 0.023087, 0.018106, 0.021816, 0.046336, 0.100716, 0.132295, 0.096677, 0.055536, 0.027463, 0.060549, 0.045352, 0.020876, 0.028107, 0.031287, 0.017138, 0.015344, 0.008723, 0.006894, 0.008075, 0.006701, 0.009728, 0.009096, 0.008624, 0.00515, 0.004899, 0.004899, 0.004646, 0.006795, 0.009096, 0.010509, 0.007177, 0.008525, 0.013613, 0.013821, 0.011669, 0.011518, 0.014783, 0.019401, 0.013821, 0.017447, 0.01227, 0.011903, 0.009977, 0.01078, 0.025316, 0.016257, 0.009401, 0.016257, 0.01204, 0.01204, 0.016826, 0.017447, 0.023534, 0.018415, 0.009728, 0.010131, 0.016826, 0.013265, 0.013016, 0.017797, 0.017447, 0.017797, 0.0198, 0.028107, 0.048328, 0.026338, 0.050641, 0.050641, 0.046336, 0.029376, 0.029376, 0.032017, 0.033407, 0.034068, 0.020522, 0.049374, 0.058088, 0.030611, 0.0704, 0.127496, 0.127496, 0.10481, 0.182256, 0.127496, 0.116183, 0.071867, 0.11371, 0.122885, 0.122885, 0.15008, 0.25406, 0.25031, 0.15008, 0.243554, 0.122885, 0.147574, 0.167087, 0.15008, 0.236433, 0.26085, 0.209395, 0.21291, 0.161087, 0.137348, 0.17593, 0.100716, 0.134866, 0.10481, 0.066181, 0.11371, 0.067594, 0.049374, 0.036378, 0.064632, 0.044297, 0.120615], '')</t>
  </si>
  <si>
    <t xml:space="preserve">F5RY91|F5RY91_9ENTR MerR family transcriptional regulator OS=Enterobacter hormaechei ATCC 49162 </t>
  </si>
  <si>
    <t>([0.048328, 0.050641, 0.073402, 0.038042, 0.058088, 0.042364, 0.056825, 0.078022, 0.05306, 0.071867, 0.092881, 0.069024, 0.129801, 0.225814, 0.225814, 0.30533, 0.219301, 0.134866, 0.137348, 0.196879, 0.196879, 0.173081, 0.196879, 0.196879, 0.268042, 0.232838, 0.30533, 0.219301, 0.206376, 0.209395, 0.132295, 0.137348, 0.134866, 0.102787, 0.10481, 0.064632, 0.067594, 0.109221, 0.106997, 0.179055, 0.118441, 0.064632, 0.081712, 0.088832, 0.050641, 0.050641, 0.060549, 0.049374, 0.086953, 0.051831, 0.098513, 0.096677, 0.073402, 0.137348, 0.088832, 0.079919, 0.132295, 0.06312, 0.038042, 0.073402, 0.073402, 0.086953, 0.15284, 0.088832, 0.085092, 0.086953, 0.086953, 0.098513, 0.069024, 0.03976, 0.074921, 0.067594, 0.120615, 0.078022, 0.073402, 0.081712, 0.049374, 0.049374, 0.098513, 0.167087, 0.094817, 0.086953, 0.090864, 0.049374, 0.088832, 0.092881, 0.094817, 0.106997, 0.10481, 0.161087, 0.164327, 0.109221, 0.118441, 0.069024, 0.120615, 0.120615, 0.191378, 0.194234, 0.194234, 0.203355, 0.206376, 0.268042, 0.284882, 0.321458, 0.4292, 0.346032, 0.356642, 0.444081, 0.335645, 0.243554, 0.257454, 0.349426, 0.339168, 0.339168, 0.342579, 0.318242, 0.328603, 0.295083, 0.295083, 0.298791, 0.281712, 0.167087, 0.109221, 0.10481, 0.079919, 0.085092, 0.147574, 0.083462, 0.086953, 0.173081, 0.167087, 0.194234, 0.106997, 0.144935, 0.090864, 0.158265, 0.182256, 0.185198, 0.191378, 0.194234, 0.164327, 0.179055, 0.200174, 0.194234, 0.194234, 0.203355, 0.122885, 0.076542, 0.129801, 0.137348, 0.092881, 0.139895, 0.111485, 0.129801, 0.092881, 0.147574, 0.139895, 0.155435, 0.098513, 0.11371, 0.125101, 0.144935, 0.147574, 0.200174, 0.298791, 0.278302, 0.281712, 0.370445, 0.356642, 0.328603, 0.311707, 0.366687, 0.268042, 0.239899, 0.335645, 0.408655, 0.31487, 0.324872, 0.318242, 0.394753, 0.401658, 0.447574, 0.447574, 0.4292, 0.486429, 0.521092, 0.4292, 0.346032, 0.342579, 0.408655, 0.349426, 0.366687, 0.394753, 0.468512, 0.5017, 0.480142, 0.42561, 0.529623, 0.545602, 0.545602, 0.490133, 0.494003, 0.538167, 0.541878, 0.557691, 0.525368, 0.418646, 0.538167, 0.685117, 0.703578, 0.604312, 0.716283, 0.716283, 0.562014, 0.509769, 0.517562, 0.509769, 0.557691, 0.42561, 0.370445, 0.380708, 0.414856, 0.401658, 0.308712, 0.298791, 0.21291, 0.122885, 0.206376, 0.196879, 0.100716, 0.055536, 0.094817, 0.079919, 0.081712, 0.155435, 0.191378, 0.170161, 0.102787, 0.118441, 0.194234, 0.194234, 0.182256, 0.11371, 0.064632, 0.111485, 0.109221, 0.142424, 0.200174, 0.196879, 0.118441, 0.225814, 0.339168, 0.26085, 0.222385, 0.191378, 0.173081, 0.142424, 0.161087, 0.264545, 0.239899, 0.25406, 0.271506, 0.281712, 0.390993, 0.414856, 0.398279, 0.436924, 0.450668, 0.483068, 0.483068, 0.626927, 0.553315, 0.525368, 0.618285, 0.59508, 0.59508, 0.622677, 0.741537, 0.604312, 0.5017, 0.461924, 0.377384, 0.281712, 0.278302, 0.264545, 0.239899, 0.219301, 0.194234, 0.219301, 0.232838, 0.25031, 0.247041, 0.271506, 0.271506, 0.284882, 0.356642, 0.275179, 0.257454, 0.170161, 0.243554, 0.278302, 0.346032, 0.4292, 0.553315, 0.58069, 0.585406, 0.604312, 0.58069, 0.570702, 0.570702, 0.553315, 0.40511, 0.356642, 0.352862, 0.377384, 0.342579, 0.284882, 0.30533, 0.321458, 0.295083, 0.239899, 0.288399, 0.288399, 0.257454, 0.167087, 0.147574, 0.102787, 0.158265, 0.155435, 0.167087, 0.161087, 0.158265, 0.194234, 0.232838, 0.209395, 0.182256, 0.21291, 0.288399, 0.370445, 0.36309, 0.387226, 0.465241, 0.436924, 0.408655, 0.414856, 0.497853, 0.472492, 0.545602, 0.529623, 0.59014, 0.549308, 0.525368], '')</t>
  </si>
  <si>
    <t>[185, 194, 197, 198, 199, 202, 203, 204, 205, 207, 208, 209, 210, 211, 212, 213, 214, 215, 216, 217, 270, 271, 272, 273, 274, 275, 276, 277, 278, 279, 303, 304, 305, 306, 307, 308, 309, 310, 347, 348, 349, 350, 351]</t>
  </si>
  <si>
    <t xml:space="preserve">F5RY92|F5RY92_9ENTR Inner membrane protein OS=Enterobacter hormaechei ATCC 49162 </t>
  </si>
  <si>
    <t>([0.332115, 0.239899, 0.137348, 0.11371, 0.139895, 0.083462, 0.102787, 0.066181, 0.034884, 0.028695, 0.026338, 0.023963, 0.019109, 0.018787, 0.012491, 0.011518, 0.008723, 0.008804, 0.007422, 0.007422, 0.007877, 0.00777, 0.007091, 0.010926, 0.014586, 0.00962, 0.015344, 0.009865, 0.017447, 0.038042, 0.030003, 0.019401, 0.023963, 0.028695, 0.028695, 0.036378, 0.024393, 0.026338, 0.026338, 0.026338, 0.022306, 0.012727, 0.011903, 0.016257, 0.010221, 0.007259, 0.006988, 0.00515, 0.006194, 0.005683, 0.004921, 0.006894, 0.008156, 0.009187, 0.009096, 0.009187, 0.01078, 0.016021, 0.018106, 0.01227, 0.021816, 0.049374, 0.045352, 0.023087, 0.015078, 0.014783, 0.024826, 0.049374, 0.044297, 0.058088, 0.06184, 0.078022, 0.047319, 0.078022, 0.079919, 0.086953, 0.090864, 0.086953, 0.085092, 0.127496, 0.18812, 0.155435, 0.127496, 0.200174, 0.30533, 0.433034, 0.521092, 0.5017, 0.483068, 0.703578, 0.680603], '')</t>
  </si>
  <si>
    <t>[86, 87, 89, 90]</t>
  </si>
  <si>
    <t xml:space="preserve">F5RY94|F5RY94_9ENTR GTP-dependent nucleic acid-binding protein EngD (Fragment) OS=Enterobacter hormaechei ATCC 49162 </t>
  </si>
  <si>
    <t>([0.050641, 0.083462, 0.058088, 0.081712, 0.10481, 0.132295, 0.167087, 0.122885, 0.079919, 0.10481, 0.106997, 0.079919, 0.083462, 0.144935, 0.125101, 0.185198, 0.118441, 0.203355, 0.236433, 0.209395, 0.298791, 0.173081, 0.194234, 0.167087, 0.109221, 0.118441, 0.069024, 0.074921, 0.142424, 0.236433, 0.232838, 0.264545, 0.278302, 0.206376, 0.243554, 0.243554, 0.275179, 0.366687, 0.380708, 0.41194, 0.36309, 0.36309, 0.476583, 0.36309, 0.436924, 0.545602, 0.447574, 0.476583, 0.447574, 0.447574, 0.450668, 0.447574, 0.366687, 0.356642, 0.454136, 0.42561, 0.465241, 0.40511, 0.41194, 0.284882, 0.222385, 0.311707, 0.219301, 0.185198, 0.257454, 0.21291, 0.144935, 0.209395, 0.268042, 0.243554, 0.21291, 0.196879, 0.194234, 0.288399, 0.359901, 0.25031, 0.243554, 0.247041, 0.288399, 0.179055, 0.200174, 0.264545, 0.264545, 0.264545, 0.291804, 0.311707, 0.390993, 0.472492, 0.447574, 0.359901, 0.387226, 0.394753, 0.335645, 0.278302, 0.26085, 0.185198, 0.164327, 0.179055, 0.182256, 0.182256, 0.284882, 0.275179, 0.18812, 0.185198, 0.203355, 0.21291, 0.206376, 0.196879, 0.132295, 0.161087, 0.275179, 0.247041, 0.25031, 0.324872, 0.301917, 0.311707, 0.332115, 0.352862, 0.346032, 0.339168, 0.346032, 0.26085, 0.318242, 0.324872, 0.321458, 0.394753, 0.308712, 0.308712, 0.321458, 0.301917, 0.308712, 0.278302, 0.278302, 0.185198, 0.182256, 0.257454, 0.18812, 0.257454, 0.332115, 0.311707, 0.278302, 0.25031, 0.321458, 0.346032, 0.433034, 0.422041, 0.422041, 0.472492, 0.450668, 0.414856, 0.521092, 0.418646, 0.387226, 0.390993, 0.398279, 0.41194, 0.40511, 0.387226, 0.298791, 0.339168, 0.359901, 0.311707, 0.339168, 0.352862, 0.324872, 0.311707, 0.291804, 0.203355, 0.225814, 0.206376, 0.164327, 0.142424, 0.219301, 0.17593, 0.206376, 0.291804, 0.288399, 0.308712, 0.384043, 0.4292, 0.366687, 0.271506, 0.339168, 0.239899, 0.158265, 0.185198, 0.109221, 0.079919, 0.129801, 0.083462, 0.094817, 0.173081, 0.18812, 0.15008, 0.15008, 0.088832, 0.069024, 0.066181, 0.041405, 0.046336, 0.064632, 0.083462, 0.134866, 0.076542, 0.137348, 0.21291, 0.225814, 0.36309, 0.359901, 0.275179, 0.366687, 0.366687, 0.271506, 0.26085, 0.311707, 0.301917, 0.359901, 0.356642, 0.31487, 0.398279, 0.384043, 0.36309, 0.284882, 0.222385, 0.264545, 0.216401, 0.147574, 0.088832, 0.060549, 0.083462, 0.090864, 0.094817, 0.098513, 0.15008, 0.094817, 0.069024, 0.129801, 0.098513, 0.125101, 0.155435, 0.118441, 0.129801, 0.129801, 0.200174, 0.284882, 0.239899, 0.232838, 0.264545, 0.359901, 0.308712, 0.335645, 0.31487, 0.318242, 0.342579, 0.36309, 0.447574, 0.394753, 0.384043, 0.461924, 0.380708, 0.281712, 0.308712, 0.264545, 0.264545, 0.161087, 0.161087, 0.179055, 0.142424, 0.179055, 0.100716, 0.167087, 0.17593, 0.17593, 0.086953, 0.079919, 0.05306, 0.05306, 0.058088, 0.049374, 0.060549, 0.058088, 0.096677, 0.081712, 0.056825, 0.060549, 0.06184, 0.066181, 0.073402, 0.120615, 0.092881, 0.155435, 0.125101, 0.142424, 0.225814, 0.298791, 0.26085, 0.295083, 0.281712, 0.268042, 0.281712, 0.268042, 0.356642, 0.257454, 0.311707, 0.390993, 0.380708, 0.366687, 0.247041, 0.308712, 0.275179, 0.31487, 0.31487, 0.26085, 0.200174, 0.111485, 0.15008, 0.18812, 0.109221, 0.0704, 0.125101, 0.0704, 0.060549, 0.055536, 0.120615, 0.111485, 0.118441, 0.098513, 0.15284, 0.21291, 0.191378, 0.200174, 0.158265, 0.116183, 0.18812, 0.191378, 0.335645], '')</t>
  </si>
  <si>
    <t>[45, 150]</t>
  </si>
  <si>
    <t xml:space="preserve">F5RY95|F5RY95_9ENTR Phenylacetic acid degradation operon negative regulatory protein PaaX OS=Enterobacter hormaechei ATCC 49162 </t>
  </si>
  <si>
    <t>([0.078022, 0.127496, 0.161087, 0.158265, 0.116183, 0.142424, 0.164327, 0.127496, 0.182256, 0.144935, 0.164327, 0.200174, 0.194234, 0.18812, 0.147574, 0.079919, 0.076542, 0.127496, 0.071867, 0.048328, 0.098513, 0.167087, 0.132295, 0.076542, 0.090864, 0.134866, 0.132295, 0.137348, 0.194234, 0.17593, 0.15284, 0.083462, 0.046336, 0.044297, 0.044297, 0.043307, 0.064632, 0.054297, 0.032017, 0.032017, 0.064632, 0.064632, 0.048328, 0.060549, 0.050641, 0.05306, 0.058088, 0.059222, 0.028107, 0.019109, 0.017797, 0.032677, 0.054297, 0.055536, 0.025762, 0.026338, 0.026892, 0.035586, 0.044297, 0.085092, 0.144935, 0.069024, 0.038858, 0.05306, 0.033407, 0.069024, 0.067594, 0.032677, 0.033407, 0.069024, 0.102787, 0.100716, 0.046336, 0.030003, 0.051831, 0.060549, 0.059222, 0.109221, 0.102787, 0.100716, 0.051831, 0.050641, 0.058088, 0.106997, 0.098513, 0.142424, 0.125101, 0.137348, 0.232838, 0.232838, 0.15008, 0.088832, 0.086953, 0.144935, 0.247041, 0.161087, 0.281712, 0.25406, 0.147574, 0.15008, 0.15008, 0.232838, 0.137348, 0.139895, 0.079919, 0.046336, 0.026892, 0.031287, 0.032017, 0.029376, 0.017447, 0.032017, 0.059222, 0.064632, 0.083462, 0.042364, 0.064632, 0.055536, 0.043307, 0.086953, 0.081712, 0.085092, 0.049374, 0.055536, 0.047319, 0.088832, 0.15008, 0.127496, 0.132295, 0.129801, 0.073402, 0.10481, 0.120615, 0.118441, 0.06312, 0.047319, 0.069024, 0.079919, 0.092881, 0.132295, 0.139895, 0.15284, 0.086953, 0.122885, 0.206376, 0.243554, 0.243554, 0.236433, 0.264545, 0.17593, 0.170161, 0.268042, 0.268042, 0.239899, 0.179055, 0.239899, 0.288399, 0.335645, 0.271506, 0.15008, 0.079919, 0.035586, 0.035586, 0.051831, 0.06184, 0.058088, 0.109221, 0.059222, 0.049374, 0.050641, 0.085092, 0.083462, 0.049374, 0.048328, 0.026892, 0.03976, 0.046336, 0.041405, 0.023963, 0.040537, 0.083462, 0.10481, 0.111485, 0.106997, 0.074921, 0.079919, 0.090864, 0.078022, 0.144935, 0.144935, 0.18812, 0.116183, 0.132295, 0.203355, 0.129801, 0.125101, 0.139895, 0.139895, 0.071867, 0.109221, 0.120615, 0.06312, 0.059222, 0.137348, 0.078022, 0.078022, 0.073402, 0.074921, 0.058088, 0.051831, 0.078022, 0.109221, 0.194234, 0.111485, 0.111485, 0.236433, 0.352862, 0.335645, 0.26085, 0.26085, 0.271506, 0.15008, 0.239899, 0.239899, 0.134866, 0.137348, 0.132295, 0.134866, 0.060549, 0.040537, 0.040537, 0.032677, 0.019401, 0.012491, 0.012491, 0.011903, 0.011106, 0.011669, 0.008525, 0.008276, 0.015344, 0.016257, 0.031287, 0.018106, 0.018106, 0.035586, 0.049374, 0.092881, 0.044297, 0.074921, 0.132295, 0.139895, 0.15008, 0.185198, 0.247041, 0.342579, 0.25406, 0.161087, 0.076542, 0.139895, 0.132295, 0.06312, 0.059222, 0.051831, 0.058088, 0.083462, 0.056825, 0.0704, 0.058088, 0.067594, 0.069024, 0.033407, 0.020876, 0.019109, 0.025316, 0.025316, 0.024826, 0.048328, 0.088832, 0.15284, 0.092881, 0.161087, 0.264545, 0.173081, 0.203355, 0.239899, 0.301917, 0.332115, 0.339168, 0.281712, 0.275179, 0.301917, 0.422041, 0.494003, 0.374039, 0.359901, 0.366687, 0.275179, 0.271506, 0.167087, 0.179055, 0.225814, 0.196879, 0.155435, 0.219301, 0.158265, 0.161087, 0.102787, 0.073402, 0.044297, 0.083462], '')</t>
  </si>
  <si>
    <t xml:space="preserve">F5RY96|F5RY96_9ENTR Phenylacetic acid degradation protein PaaY OS=Enterobacter hormaechei ATCC 49162 </t>
  </si>
  <si>
    <t>([0.18812, 0.132295, 0.092881, 0.158265, 0.219301, 0.284882, 0.31487, 0.232838, 0.18812, 0.216401, 0.271506, 0.324872, 0.26085, 0.26085, 0.271506, 0.173081, 0.257454, 0.257454, 0.194234, 0.194234, 0.120615, 0.098513, 0.142424, 0.196879, 0.118441, 0.056825, 0.032017, 0.030003, 0.066181, 0.106997, 0.083462, 0.071867, 0.038042, 0.049374, 0.074921, 0.137348, 0.125101, 0.125101, 0.118441, 0.102787, 0.116183, 0.125101, 0.127496, 0.139895, 0.142424, 0.173081, 0.275179, 0.25406, 0.268042, 0.25406, 0.257454, 0.222385, 0.158265, 0.196879, 0.200174, 0.200174, 0.106997, 0.216401, 0.236433, 0.239899, 0.346032, 0.422041, 0.42561, 0.356642, 0.359901, 0.380708, 0.4292, 0.414856, 0.517562, 0.414856, 0.398279, 0.394753, 0.468512, 0.517562, 0.468512, 0.380708, 0.394753, 0.5017, 0.394753, 0.291804, 0.200174, 0.185198, 0.179055, 0.25406, 0.295083, 0.200174, 0.132295, 0.122885, 0.102787, 0.10481, 0.144935, 0.102787, 0.066181, 0.054297, 0.069024, 0.11371, 0.15284, 0.15284, 0.096677, 0.144935, 0.232838, 0.328603, 0.332115, 0.25406, 0.182256, 0.206376, 0.257454, 0.295083, 0.271506, 0.209395, 0.144935, 0.167087, 0.196879, 0.257454, 0.26085, 0.26085, 0.232838, 0.291804, 0.25406, 0.349426, 0.359901, 0.275179, 0.191378, 0.129801, 0.194234, 0.257454, 0.288399, 0.291804, 0.318242, 0.318242, 0.335645, 0.401658, 0.414856, 0.366687, 0.370445, 0.374039, 0.370445, 0.41194, 0.301917, 0.339168, 0.247041, 0.232838, 0.30533, 0.390993, 0.468512, 0.476583, 0.476583, 0.454136, 0.394753, 0.40511, 0.370445, 0.374039, 0.31487, 0.311707, 0.387226, 0.31487, 0.339168, 0.339168, 0.335645, 0.339168, 0.342579, 0.433034, 0.374039, 0.384043, 0.40511, 0.328603, 0.324872, 0.335645, 0.332115, 0.42561, 0.447574, 0.505461, 0.59508, 0.680603, 0.666105, 0.562014, 0.58069, 0.480142, 0.480142, 0.480142, 0.58069, 0.483068, 0.472492, 0.58069, 0.56648, 0.534167, 0.59917, 0.59917, 0.585406, 0.59014, 0.575842, 0.525368, 0.509769, 0.494003, 0.480142, 0.458154, 0.549308, 0.642678, 0.808535, 0.788093, 0.767246], '')</t>
  </si>
  <si>
    <t>[68, 73, 77, 171, 172, 173, 174, 175, 176, 180, 183, 184, 185, 186, 187, 188, 189, 190, 191, 192, 196, 197, 198, 199, 200]</t>
  </si>
  <si>
    <t xml:space="preserve">F5RY97|F5RY97_9ENTR BCCT family betaine/carnitine/choline transporter OS=Enterobacter hormaechei ATCC 49162 </t>
  </si>
  <si>
    <t>([0.56648, 0.585406, 0.58069, 0.618285, 0.436924, 0.480142, 0.490133, 0.447574, 0.36309, 0.229226, 0.144935, 0.200174, 0.200174, 0.142424, 0.066181, 0.028695, 0.015344, 0.013437, 0.007645, 0.005623, 0.004208, 0.003821, 0.002512, 0.002336, 0.001906, 0.001967, 0.001202, 0.001335, 0.001597, 0.001602, 0.002276, 0.003405, 0.003341, 0.00359, 0.002662, 0.003757, 0.003804, 0.003821, 0.006039, 0.009015, 0.015078, 0.013613, 0.009015, 0.017138, 0.023534, 0.023534, 0.043307, 0.050641, 0.018415, 0.00962, 0.008804, 0.006988, 0.005872, 0.004483, 0.003757, 0.00407, 0.00292, 0.00283, 0.002761, 0.002581, 0.001855, 0.001778, 0.001602, 0.001743, 0.001709, 0.001142, 0.001288, 0.001335, 0.001305, 0.002057, 0.00316, 0.003079, 0.004247, 0.003461, 0.004431, 0.005503, 0.008075, 0.01204, 0.020522, 0.045352, 0.056825, 0.106997, 0.041405, 0.098513, 0.092881, 0.090864, 0.164327, 0.088832, 0.034884, 0.058088, 0.038042, 0.018106, 0.015694, 0.015078, 0.021816, 0.021816, 0.013437, 0.012491, 0.008075, 0.008409, 0.005503, 0.004208, 0.002581, 0.002529, 0.002555, 0.0028, 0.002482, 0.002705, 0.004247, 0.004835, 0.004513, 0.005378, 0.00515, 0.00558, 0.00558, 0.006988, 0.007555, 0.007031, 0.007031, 0.010926, 0.012491, 0.027463, 0.044297, 0.064632, 0.122885, 0.094817, 0.125101, 0.164327, 0.164327, 0.109221, 0.127496, 0.18812, 0.10481, 0.209395, 0.18812, 0.088832, 0.071867, 0.028107, 0.050641, 0.024393, 0.022667, 0.014783, 0.008156, 0.006795, 0.006142, 0.004899, 0.004899, 0.003924, 0.003079, 0.002435, 0.001967, 0.001649, 0.001112, 0.001434, 0.000816, 0.000833, 0.001408, 0.000906, 0.00146, 0.001434, 0.002138, 0.001499, 0.001906, 0.001967, 0.002366, 0.00243, 0.003512, 0.003924, 0.004835, 0.004513, 0.003701, 0.005623, 0.00558, 0.00543, 0.006194, 0.010372, 0.021381, 0.011342, 0.020165, 0.019401, 0.023087, 0.01204, 0.020876, 0.017447, 0.024826, 0.014586, 0.029376, 0.014075, 0.008002, 0.008002, 0.008723, 0.008525, 0.007495, 0.01227, 0.014315, 0.008156, 0.007555, 0.005683, 0.007177, 0.007495, 0.007495, 0.004899, 0.007091, 0.00515, 0.00515, 0.004611, 0.004414, 0.004358, 0.004835, 0.007877, 0.008002, 0.01078, 0.011518, 0.012727, 0.011669, 0.010672, 0.010672, 0.010672, 0.01078, 0.015694, 0.008723, 0.008624, 0.015344, 0.016257, 0.018106, 0.019109, 0.018787, 0.017138, 0.00962, 0.008525, 0.006078, 0.005318, 0.003727, 0.005249, 0.004976, 0.00359, 0.004315, 0.006619, 0.00515, 0.006567, 0.004646, 0.00515, 0.00515, 0.004775, 0.003366, 0.004431, 0.004388, 0.005623, 0.005623, 0.008075, 0.008156, 0.007495, 0.009977, 0.020522, 0.010926, 0.011903, 0.01227, 0.015344, 0.009015, 0.010509, 0.008075, 0.007315, 0.006795, 0.004976, 0.004431, 0.004483, 0.003431, 0.00243, 0.002035, 0.002078, 0.002078, 0.003276, 0.004611, 0.003701, 0.002503, 0.002503, 0.001649, 0.00243, 0.002366, 0.002211, 0.001855, 0.002623, 0.003864, 0.00558, 0.00777, 0.009015, 0.009015, 0.008156, 0.01227, 0.018787, 0.019109, 0.012491, 0.010509, 0.010131, 0.016021, 0.013613, 0.026892, 0.026892, 0.014783, 0.01227, 0.013821, 0.024826, 0.025316, 0.023534, 0.021381, 0.020522, 0.022667, 0.022667, 0.022667, 0.023534, 0.020165, 0.020165, 0.035586, 0.018787, 0.010672, 0.006795, 0.007422, 0.007091, 0.007031, 0.007091, 0.005683, 0.007877, 0.005223, 0.004646, 0.005086, 0.003431, 0.002662, 0.002529, 0.002976, 0.002623, 0.001786, 0.001572, 0.002336, 0.001675, 0.00243, 0.003405, 0.004736, 0.006567, 0.006894, 0.006795, 0.009865, 0.019109, 0.010131, 0.011342, 0.01227, 0.010672, 0.014586, 0.013016, 0.007422, 0.006988, 0.013613, 0.020165, 0.025762, 0.01204, 0.019401, 0.011342, 0.009015, 0.006374, 0.005223, 0.005223, 0.005683, 0.003727, 0.003478, 0.00543, 0.006795, 0.005799, 0.004161, 0.003701, 0.003727, 0.00407, 0.004358, 0.004161, 0.005011, 0.005011, 0.006894, 0.005872, 0.008895, 0.007495, 0.009401, 0.013437, 0.013437, 0.013437, 0.031287, 0.033407, 0.033407, 0.020876, 0.020522, 0.020165, 0.032017, 0.030611, 0.024826, 0.040537, 0.016257, 0.008723, 0.009483, 0.010672, 0.007495, 0.008002, 0.007177, 0.008075, 0.007495, 0.005623, 0.00515, 0.004899, 0.003212, 0.002155, 0.002435, 0.002336, 0.00283, 0.002688, 0.002976, 0.003276, 0.00243, 0.00246, 0.002327, 0.001572, 0.001687, 0.002623, 0.002138, 0.003431, 0.003431, 0.003512, 0.003963, 0.004689, 0.003757, 0.004414, 0.006482, 0.00777, 0.006701, 0.006795, 0.008276, 0.011342, 0.020522, 0.038858, 0.073402, 0.17593, 0.268042, 0.288399, 0.21291, 0.15284, 0.15284, 0.158265, 0.083462, 0.046336, 0.033407, 0.043307, 0.058088, 0.026338, 0.018106, 0.034068, 0.026338, 0.016826, 0.013613, 0.008723, 0.006988, 0.005799, 0.00407, 0.00292, 0.002366, 0.003079, 0.004208, 0.003014, 0.00292, 0.003701, 0.003997, 0.005734, 0.006619, 0.005992, 0.008895, 0.007422, 0.006619, 0.008804, 0.010372, 0.008409, 0.016021, 0.010509, 0.017447, 0.0198, 0.019401, 0.014315, 0.009294, 0.006533, 0.009187, 0.006482, 0.005318, 0.007259, 0.00515, 0.003727, 0.004689, 0.004135, 0.004208, 0.004646, 0.004689, 0.005503, 0.00558, 0.005086, 0.007555, 0.00777, 0.011106, 0.018787, 0.018415, 0.032677, 0.048328, 0.038858, 0.085092, 0.086953, 0.069024, 0.155435, 0.26085, 0.222385, 0.229226, 0.332115, 0.346032, 0.377384, 0.264545, 0.401658, 0.284882, 0.291804, 0.288399, 0.268042, 0.182256, 0.281712, 0.298791, 0.247041, 0.25406, 0.158265, 0.170161, 0.232838, 0.203355, 0.191378, 0.222385, 0.173081, 0.118441, 0.109221, 0.088832, 0.081712, 0.049374, 0.10481, 0.109221, 0.0704, 0.037156, 0.066181, 0.069024, 0.050641, 0.071867, 0.056825, 0.056825, 0.06312, 0.054297, 0.059222, 0.066181, 0.037156, 0.073402, 0.116183, 0.120615, 0.120615, 0.222385, 0.278302, 0.264545, 0.25406, 0.232838, 0.332115, 0.349426, 0.308712, 0.342579, 0.398279, 0.486429, 0.59014, 0.562014, 0.545602, 0.433034, 0.4292, 0.450668, 0.447574, 0.356642, 0.349426, 0.366687, 0.370445, 0.275179, 0.291804, 0.179055, 0.18812, 0.125101, 0.125101, 0.102787, 0.100716, 0.056825, 0.050641, 0.051831, 0.058088, 0.066181, 0.11371, 0.127496, 0.191378, 0.10481, 0.147574, 0.094817, 0.073402, 0.058088, 0.058088, 0.056825, 0.120615, 0.200174, 0.291804, 0.298791, 0.374039, 0.349426, 0.444081, 0.458154, 0.461924, 0.541878, 0.440853, 0.359901, 0.321458, 0.284882, 0.401658, 0.356642, 0.36309, 0.30533, 0.328603, 0.433034, 0.418646, 0.401658, 0.398279, 0.401658, 0.308712, 0.308712, 0.271506, 0.219301, 0.21291, 0.111485, 0.127496, 0.194234, 0.284882, 0.298791, 0.247041, 0.158265, 0.236433, 0.321458, 0.318242, 0.239899, 0.239899, 0.247041, 0.179055, 0.18812, 0.167087, 0.243554, 0.161087, 0.225814, 0.170161, 0.11371, 0.216401, 0.134866, 0.090864, 0.078022, 0.059222, 0.081712, 0.116183, 0.081712, 0.054297, 0.083462, 0.125101, 0.083462, 0.05306, 0.083462], '')</t>
  </si>
  <si>
    <t>[0, 1, 2, 3, 567, 568, 569, 610]</t>
  </si>
  <si>
    <t xml:space="preserve">F5RY98|F5RY98_9ENTR Uncharacterized protein OS=Enterobacter hormaechei ATCC 49162 </t>
  </si>
  <si>
    <t>([0.001112, 0.001155, 0.001692, 0.001288, 0.001061, 0.000773, 0.001249, 0.001572, 0.002117, 0.002688, 0.002327, 0.002727, 0.0028, 0.002727, 0.002057, 0.003014, 0.003405, 0.004247, 0.005623, 0.008075, 0.006482, 0.008723, 0.007555, 0.00777, 0.009294, 0.009015, 0.008804, 0.005992, 0.004775, 0.004247, 0.002976, 0.003014, 0.003079, 0.00243, 0.001649, 0.001692, 0.001318, 0.001335, 0.001344, 0.001335, 0.001, 0.001211, 0.00103, 0.001572, 0.001533, 0.001417, 0.001481, 0.001623, 0.001675, 0.001541, 0.001288, 0.001172, 0.00152, 0.00103, 0.001335, 0.001623, 0.002327, 0.003014, 0.004358, 0.004358, 0.002881, 0.00359, 0.003298, 0.003804, 0.003671, 0.003276, 0.004483, 0.004414, 0.005378, 0.007645, 0.007495, 0.011518, 0.013437, 0.017447, 0.015344, 0.011669, 0.015694, 0.010926, 0.010372, 0.006245, 0.004483, 0.006795, 0.005086, 0.008075, 0.006894, 0.007645, 0.006894, 0.00543, 0.006039, 0.005799, 0.004135, 0.005086, 0.003405, 0.004135, 0.002976, 0.003298, 0.002606, 0.001936, 0.002057, 0.001434, 0.00231, 0.003109, 0.003276, 0.00316, 0.002662, 0.003109, 0.002727, 0.00316, 0.003924, 0.003701, 0.004513, 0.006142, 0.007495, 0.012491, 0.015344, 0.027463, 0.05306, 0.066181, 0.055536, 0.10481, 0.18812, 0.109221, 0.090864, 0.088832, 0.167087, 0.200174, 0.200174, 0.120615, 0.167087, 0.17593, 0.179055, 0.098513, 0.051831, 0.049374, 0.031287, 0.023087, 0.026338, 0.030611, 0.058088, 0.129801, 0.073402, 0.058088, 0.106997, 0.088832, 0.086953, 0.048328, 0.050641, 0.049374, 0.096677, 0.085092, 0.044297, 0.044297, 0.046336, 0.090864, 0.06312, 0.055536, 0.076542, 0.069024, 0.047319, 0.050641, 0.024393, 0.050641, 0.033407, 0.038858, 0.06312, 0.06312, 0.092881, 0.100716, 0.058088, 0.037156, 0.021381, 0.021381, 0.048328, 0.064632, 0.035586, 0.048328, 0.085092, 0.045352, 0.045352, 0.06184, 0.058088, 0.10481, 0.092881, 0.129801, 0.122885, 0.071867, 0.042364, 0.030003, 0.031287, 0.056825, 0.094817, 0.090864, 0.15284, 0.129801, 0.088832, 0.090864, 0.074921, 0.085092, 0.155435, 0.161087, 0.094817, 0.100716, 0.060549, 0.066181, 0.088832, 0.092881, 0.179055, 0.247041, 0.342579, 0.291804, 0.25031, 0.25406, 0.239899, 0.243554, 0.243554, 0.291804, 0.298791, 0.284882, 0.18812, 0.194234, 0.196879, 0.191378, 0.206376, 0.291804, 0.194234, 0.194234, 0.11371, 0.047319, 0.051831, 0.06184, 0.060549, 0.078022, 0.059222, 0.116183, 0.094817, 0.056825, 0.0704, 0.090864, 0.120615, 0.209395, 0.173081, 0.139895, 0.200174, 0.147574, 0.122885, 0.185198, 0.15284, 0.236433, 0.390993, 0.335645], '')</t>
  </si>
  <si>
    <t xml:space="preserve">F5RY99|F5RY99_9ENTR Uncharacterized protein OS=Enterobacter hormaechei ATCC 49162 </t>
  </si>
  <si>
    <t>([0.047319, 0.106997, 0.158265, 0.200174, 0.134866, 0.088832, 0.127496, 0.098513, 0.100716, 0.122885, 0.15008, 0.18812, 0.203355, 0.118441, 0.116183, 0.191378, 0.191378, 0.15284, 0.239899, 0.352862, 0.349426, 0.359901, 0.324872, 0.222385, 0.147574, 0.144935, 0.225814, 0.219301, 0.298791, 0.328603, 0.328603, 0.291804, 0.281712, 0.196879, 0.298791, 0.301917, 0.291804, 0.321458, 0.40511, 0.40511, 0.324872, 0.324872, 0.31487, 0.324872, 0.308712, 0.311707, 0.401658, 0.398279, 0.318242, 0.321458, 0.295083, 0.209395, 0.236433, 0.232838, 0.275179, 0.236433, 0.30533, 0.278302, 0.247041, 0.196879, 0.147574, 0.200174, 0.164327, 0.125101, 0.076542], '')</t>
  </si>
  <si>
    <t xml:space="preserve">F5RYA0|F5RYA0_9ENTR SnoaL-like domain-containing protein OS=Enterobacter hormaechei ATCC 49162 </t>
  </si>
  <si>
    <t>([0.0704, 0.049374, 0.079919, 0.041405, 0.024393, 0.026892, 0.03976, 0.027463, 0.03976, 0.05306, 0.074921, 0.120615, 0.144935, 0.139895, 0.18812, 0.102787, 0.086953, 0.142424, 0.142424, 0.079919, 0.078022, 0.129801, 0.194234, 0.155435, 0.257454, 0.271506, 0.209395, 0.216401, 0.332115, 0.203355, 0.200174, 0.200174, 0.170161, 0.155435, 0.158265, 0.144935, 0.125101, 0.125101, 0.066181, 0.120615, 0.203355, 0.122885, 0.074921, 0.071867, 0.086953, 0.047319, 0.048328, 0.0704, 0.071867, 0.038858, 0.090864, 0.086953, 0.051831, 0.054297, 0.023534, 0.024393, 0.021816, 0.047319, 0.046336, 0.096677, 0.050641, 0.055536, 0.109221, 0.203355, 0.206376, 0.209395, 0.185198, 0.203355, 0.170161, 0.164327, 0.127496, 0.088832, 0.067594, 0.100716, 0.048328, 0.100716, 0.094817, 0.161087, 0.15284, 0.11371, 0.079919, 0.134866, 0.127496, 0.098513, 0.071867, 0.066181, 0.071867, 0.085092, 0.144935, 0.203355, 0.139895, 0.243554, 0.225814, 0.206376, 0.219301, 0.284882, 0.281712, 0.295083, 0.278302, 0.278302, 0.278302, 0.243554, 0.243554, 0.25406, 0.284882, 0.346032, 0.247041, 0.144935, 0.232838, 0.182256, 0.182256, 0.257454, 0.209395, 0.191378, 0.161087, 0.164327, 0.206376, 0.132295, 0.144935, 0.094817, 0.054297, 0.094817, 0.0704, 0.059222, 0.034884, 0.034884, 0.033407, 0.040537, 0.079919, 0.074921, 0.088832, 0.058088, 0.058088, 0.078022, 0.109221, 0.167087, 0.129801, 0.109221, 0.164327, 0.106997, 0.142424, 0.222385, 0.182256, 0.346032], '')</t>
  </si>
  <si>
    <t xml:space="preserve">F5RYA1|F5RYA1_9ENTR Short-chain dehydrogenase/reductase family oxidoreductase OS=Enterobacter hormaechei ATCC 49162 </t>
  </si>
  <si>
    <t>([0.132295, 0.161087, 0.090864, 0.116183, 0.109221, 0.129801, 0.085092, 0.083462, 0.102787, 0.122885, 0.076542, 0.078022, 0.083462, 0.088832, 0.122885, 0.11371, 0.185198, 0.129801, 0.079919, 0.081712, 0.040537, 0.03976, 0.043307, 0.083462, 0.069024, 0.090864, 0.098513, 0.096677, 0.098513, 0.079919, 0.045352, 0.092881, 0.120615, 0.116183, 0.109221, 0.134866, 0.219301, 0.134866, 0.191378, 0.21291, 0.25406, 0.278302, 0.170161, 0.173081, 0.129801, 0.161087, 0.161087, 0.161087, 0.25031, 0.25031, 0.185198, 0.275179, 0.284882, 0.239899, 0.155435, 0.129801, 0.11371, 0.060549, 0.086953, 0.069024, 0.109221, 0.109221, 0.122885, 0.142424, 0.081712, 0.058088, 0.044297, 0.041405, 0.041405, 0.021816, 0.030003, 0.030003, 0.018106, 0.017797, 0.022306, 0.037156, 0.038042, 0.024393, 0.047319, 0.048328, 0.049374, 0.026892, 0.018787, 0.022306, 0.03976, 0.046336, 0.067594, 0.085092, 0.090864, 0.094817, 0.085092, 0.042364, 0.079919, 0.158265, 0.10481, 0.111485, 0.06184, 0.044297, 0.055536, 0.042364, 0.030611, 0.041405, 0.085092, 0.134866, 0.098513, 0.064632, 0.094817, 0.120615, 0.125101, 0.122885, 0.078022, 0.10481, 0.109221, 0.073402, 0.059222, 0.086953, 0.06312, 0.092881, 0.15284, 0.109221, 0.078022, 0.134866, 0.060549, 0.060549, 0.056825, 0.079919, 0.127496, 0.109221, 0.058088, 0.054297, 0.043307, 0.064632, 0.100716, 0.134866, 0.161087, 0.100716, 0.106997, 0.076542, 0.044297, 0.034884, 0.066181, 0.116183, 0.066181, 0.137348, 0.066181, 0.069024, 0.046336, 0.042364, 0.064632, 0.122885, 0.122885, 0.081712, 0.067594, 0.041405, 0.054297, 0.042364, 0.048328, 0.045352, 0.100716, 0.18812, 0.120615, 0.074921, 0.076542, 0.134866, 0.155435, 0.155435, 0.155435, 0.247041, 0.247041, 0.229226, 0.236433, 0.129801, 0.243554, 0.236433, 0.335645, 0.328603, 0.40511, 0.401658, 0.401658, 0.298791, 0.31487, 0.440853, 0.480142, 0.398279, 0.394753, 0.332115, 0.321458, 0.318242, 0.321458, 0.318242, 0.21291, 0.17593, 0.30533, 0.275179, 0.324872, 0.30533, 0.308712, 0.203355, 0.247041, 0.139895, 0.229226, 0.191378, 0.191378, 0.118441, 0.170161, 0.102787, 0.10481, 0.111485, 0.111485, 0.06184, 0.034068, 0.060549, 0.076542, 0.040537, 0.048328, 0.047319, 0.028695, 0.017138, 0.034068, 0.041405, 0.074921, 0.035586, 0.025316, 0.025316, 0.056825, 0.044297, 0.050641, 0.06312, 0.129801, 0.10481, 0.15008, 0.21291, 0.18812, 0.15284, 0.229226, 0.158265, 0.118441, 0.167087, 0.278302], '')</t>
  </si>
  <si>
    <t xml:space="preserve">F5RYA2|F5RYA2_9ENTR Amine oxidase OS=Enterobacter hormaechei ATCC 49162 </t>
  </si>
  <si>
    <t>([0.034884, 0.055536, 0.033407, 0.051831, 0.037156, 0.040537, 0.025316, 0.037156, 0.026892, 0.028695, 0.037156, 0.049374, 0.050641, 0.090864, 0.071867, 0.120615, 0.118441, 0.06184, 0.0704, 0.056825, 0.100716, 0.100716, 0.083462, 0.161087, 0.155435, 0.222385, 0.257454, 0.359901, 0.318242, 0.41194, 0.374039, 0.384043, 0.31487, 0.324872, 0.318242, 0.422041, 0.4292, 0.521092, 0.671169, 0.505461, 0.509769, 0.408655, 0.450668, 0.486429, 0.454136, 0.342579, 0.257454, 0.18812, 0.109221, 0.142424, 0.144935, 0.206376, 0.203355, 0.17593, 0.196879, 0.196879, 0.088832, 0.064632, 0.064632, 0.035586, 0.03976, 0.046336, 0.092881, 0.049374, 0.048328, 0.027463, 0.05306, 0.092881, 0.144935, 0.229226, 0.219301, 0.225814, 0.179055, 0.173081, 0.158265, 0.129801, 0.081712, 0.155435, 0.203355, 0.232838, 0.335645, 0.418646, 0.42561, 0.311707, 0.42561, 0.31487, 0.422041, 0.4292, 0.42561, 0.418646, 0.328603, 0.328603, 0.311707, 0.268042, 0.161087, 0.239899, 0.257454, 0.328603, 0.332115, 0.332115, 0.216401, 0.132295, 0.147574, 0.170161, 0.229226, 0.116183, 0.109221, 0.102787, 0.059222, 0.034068, 0.033407, 0.067594, 0.036378, 0.024826, 0.043307, 0.043307, 0.059222, 0.055536, 0.031287, 0.025762, 0.023534, 0.044297, 0.079919, 0.041405, 0.037156, 0.045352, 0.10481, 0.137348, 0.137348, 0.216401, 0.298791, 0.268042, 0.257454, 0.257454, 0.342579, 0.346032, 0.346032, 0.239899, 0.236433, 0.335645, 0.36309, 0.36309, 0.232838, 0.232838, 0.352862, 0.222385, 0.122885, 0.094817, 0.142424, 0.134866, 0.074921, 0.043307, 0.029376, 0.034884, 0.047319, 0.043307, 0.034068, 0.060549, 0.059222, 0.027463, 0.025316, 0.025316, 0.024826, 0.029376, 0.030003, 0.027463, 0.044297, 0.092881, 0.111485, 0.054297, 0.066181, 0.069024, 0.142424, 0.142424, 0.059222, 0.043307, 0.041405, 0.024826, 0.015694, 0.028695, 0.069024, 0.069024, 0.071867, 0.040537, 0.040537, 0.03976, 0.020522, 0.026892, 0.026338, 0.025762, 0.066181, 0.058088, 0.048328, 0.021816, 0.024393, 0.032017, 0.069024, 0.071867, 0.144935, 0.243554, 0.219301, 0.219301, 0.134866, 0.076542, 0.125101, 0.17593, 0.137348, 0.139895, 0.142424, 0.15008, 0.092881, 0.078022, 0.078022, 0.15008, 0.155435, 0.225814, 0.209395, 0.182256, 0.109221, 0.116183, 0.100716, 0.125101, 0.076542, 0.144935, 0.239899, 0.182256, 0.132295, 0.161087, 0.239899, 0.239899, 0.229226, 0.321458, 0.247041, 0.247041, 0.167087, 0.219301, 0.209395, 0.311707, 0.318242, 0.339168, 0.332115, 0.374039, 0.349426, 0.30533, 0.308712, 0.30533, 0.30533, 0.30533, 0.200174, 0.179055, 0.111485, 0.111485, 0.106997, 0.137348, 0.134866, 0.18812, 0.139895, 0.122885, 0.088832, 0.050641, 0.067594, 0.06184, 0.069024, 0.069024, 0.139895, 0.11371, 0.116183, 0.161087, 0.257454, 0.301917, 0.243554, 0.324872, 0.342579, 0.26085, 0.291804, 0.179055, 0.21291, 0.291804, 0.332115, 0.380708, 0.40511, 0.370445, 0.291804, 0.257454, 0.247041, 0.247041, 0.298791, 0.281712, 0.185198, 0.111485, 0.182256, 0.200174, 0.191378, 0.191378, 0.271506, 0.239899, 0.247041, 0.21291, 0.216401, 0.120615, 0.120615, 0.098513, 0.134866, 0.132295, 0.134866, 0.147574, 0.144935, 0.134866, 0.147574, 0.21291, 0.291804, 0.243554, 0.216401, 0.167087, 0.161087, 0.100716, 0.122885, 0.173081, 0.206376, 0.139895, 0.158265, 0.155435, 0.243554, 0.173081, 0.278302, 0.308712, 0.298791, 0.200174, 0.216401, 0.137348, 0.086953, 0.049374, 0.038858, 0.071867, 0.06312, 0.064632, 0.132295, 0.132295, 0.167087, 0.179055, 0.196879, 0.288399, 0.291804, 0.284882, 0.26085, 0.17593, 0.096677, 0.090864, 0.147574, 0.067594, 0.078022, 0.083462, 0.15008, 0.200174, 0.216401, 0.219301, 0.125101, 0.11371, 0.120615, 0.116183, 0.096677, 0.079919, 0.071867, 0.056825, 0.06184, 0.102787, 0.134866, 0.196879, 0.203355, 0.222385, 0.243554, 0.311707, 0.41194, 0.387226, 0.401658, 0.366687, 0.444081, 0.450668, 0.332115, 0.216401, 0.219301, 0.203355, 0.203355, 0.129801, 0.086953, 0.086953, 0.102787, 0.056825, 0.058088, 0.060549, 0.06184, 0.102787, 0.066181, 0.06184, 0.06312, 0.049374, 0.031287, 0.034884, 0.045352, 0.060549, 0.11371, 0.094817, 0.067594, 0.102787, 0.15008, 0.232838, 0.236433, 0.232838, 0.349426, 0.339168, 0.30533, 0.268042, 0.236433, 0.281712, 0.26085, 0.236433, 0.243554, 0.342579, 0.284882], '')</t>
  </si>
  <si>
    <t xml:space="preserve">F5RYA3|F5RYA3_9ENTR Plasmid partition ParA protein OS=Enterobacter hormaechei ATCC 49162 </t>
  </si>
  <si>
    <t>([0.076542, 0.100716, 0.137348, 0.173081, 0.11371, 0.111485, 0.161087, 0.191378, 0.182256, 0.196879, 0.216401, 0.15008, 0.142424, 0.083462, 0.125101, 0.139895, 0.125101, 0.098513, 0.083462, 0.034884, 0.035586, 0.037156, 0.023087, 0.023963, 0.025762, 0.025762, 0.033407, 0.023534, 0.015078, 0.020522, 0.021381, 0.016021, 0.032017, 0.020876, 0.037156, 0.038858, 0.06312, 0.129801, 0.120615, 0.120615, 0.25406, 0.30533, 0.268042, 0.236433, 0.144935, 0.139895, 0.182256, 0.182256, 0.127496, 0.216401, 0.127496, 0.129801, 0.185198, 0.206376, 0.18812, 0.191378, 0.206376, 0.206376, 0.179055, 0.164327, 0.196879, 0.17593, 0.137348, 0.173081, 0.301917, 0.318242, 0.318242, 0.349426, 0.359901, 0.465241, 0.465241, 0.525368, 0.525368, 0.521092, 0.4292, 0.461924, 0.380708, 0.284882, 0.275179, 0.321458, 0.321458, 0.31487, 0.222385, 0.191378, 0.179055, 0.085092, 0.134866, 0.064632, 0.071867, 0.074921, 0.050641, 0.048328, 0.028107, 0.016826, 0.010672, 0.010221, 0.008804, 0.01227, 0.018787, 0.019401, 0.018106, 0.028695, 0.018415, 0.032017, 0.030611, 0.020876, 0.025316, 0.021816, 0.048328, 0.028695, 0.024393, 0.03976, 0.037156, 0.090864, 0.074921, 0.142424, 0.21291, 0.30533, 0.295083, 0.196879, 0.11371, 0.094817, 0.06184, 0.086953, 0.086953, 0.185198, 0.26085, 0.31487, 0.356642, 0.366687, 0.440853, 0.41194, 0.401658, 0.366687, 0.229226, 0.349426, 0.271506, 0.25406, 0.281712, 0.173081, 0.284882, 0.401658, 0.380708, 0.450668, 0.4292, 0.366687, 0.26085, 0.243554, 0.15284, 0.142424, 0.06312, 0.067594, 0.078022, 0.086953, 0.10481, 0.18812, 0.196879, 0.179055, 0.182256, 0.125101, 0.219301, 0.129801, 0.120615, 0.170161, 0.164327, 0.216401, 0.284882, 0.387226, 0.390993, 0.458154, 0.339168, 0.458154, 0.41194, 0.422041, 0.311707, 0.31487, 0.232838, 0.225814, 0.308712, 0.318242, 0.387226, 0.30533, 0.398279, 0.387226, 0.346032, 0.356642, 0.26085, 0.25031, 0.239899, 0.232838, 0.21291, 0.308712, 0.301917, 0.243554, 0.26085, 0.271506, 0.222385, 0.31487, 0.236433, 0.243554, 0.239899, 0.167087, 0.144935, 0.125101, 0.076542, 0.049374, 0.022306, 0.03976, 0.035586, 0.023087, 0.023534, 0.023963, 0.014075, 0.009977, 0.015344, 0.013821, 0.015344, 0.021816, 0.013613, 0.020876, 0.022306, 0.021816, 0.035586, 0.044297, 0.049374, 0.086953, 0.144935, 0.268042, 0.25406, 0.271506, 0.328603, 0.30533, 0.366687, 0.5017, 0.608892, 0.58069, 0.557691, 0.666105, 0.59508, 0.775545], '')</t>
  </si>
  <si>
    <t>[71, 72, 73, 233, 234, 235, 236, 237, 238, 239]</t>
  </si>
  <si>
    <t xml:space="preserve">F5RYA4|F5RYA4_9ENTR Cyclopropane-fatty-acyl-phospholipid synthase OS=Enterobacter hormaechei ATCC 49162 </t>
  </si>
  <si>
    <t>([0.298791, 0.167087, 0.26085, 0.284882, 0.332115, 0.264545, 0.281712, 0.222385, 0.219301, 0.239899, 0.164327, 0.129801, 0.071867, 0.032677, 0.025316, 0.022667, 0.025316, 0.033407, 0.06184, 0.031287, 0.024393, 0.023534, 0.045352, 0.035586, 0.022306, 0.021816, 0.0198, 0.020165, 0.033407, 0.040537, 0.035586, 0.074921, 0.134866, 0.118441, 0.216401, 0.129801, 0.206376, 0.30533, 0.26085, 0.25406, 0.31487, 0.295083, 0.200174, 0.196879, 0.17593, 0.275179, 0.194234, 0.298791, 0.232838, 0.142424, 0.120615, 0.164327, 0.155435, 0.100716, 0.106997, 0.051831, 0.098513, 0.054297, 0.029376, 0.038042, 0.038858, 0.047319, 0.055536, 0.056825, 0.046336, 0.047319, 0.035586, 0.06184, 0.046336, 0.034884, 0.047319, 0.060549, 0.049374, 0.054297, 0.041405, 0.086953, 0.173081, 0.185198, 0.278302, 0.278302, 0.275179, 0.308712, 0.219301, 0.144935, 0.239899, 0.182256, 0.129801, 0.129801, 0.11371, 0.144935, 0.243554, 0.295083, 0.194234, 0.122885, 0.111485, 0.200174, 0.116183, 0.122885, 0.118441, 0.118441, 0.100716, 0.092881, 0.043307, 0.042364, 0.074921, 0.067594, 0.139895, 0.161087, 0.203355, 0.206376, 0.122885, 0.122885, 0.116183, 0.109221, 0.142424, 0.139895, 0.137348, 0.225814, 0.203355, 0.200174, 0.173081, 0.295083, 0.271506, 0.352862, 0.465241, 0.480142, 0.384043, 0.321458, 0.36309, 0.346032, 0.25406, 0.349426, 0.268042, 0.264545, 0.384043, 0.4292, 0.321458, 0.232838, 0.191378, 0.196879, 0.11371, 0.079919, 0.078022, 0.10481, 0.106997, 0.055536, 0.030003, 0.029376, 0.034068, 0.03976, 0.032017, 0.035586, 0.017797, 0.028107, 0.027463, 0.028695, 0.030611, 0.066181, 0.120615, 0.088832, 0.090864, 0.142424, 0.191378, 0.191378, 0.182256, 0.155435, 0.229226, 0.271506, 0.335645, 0.332115, 0.25406, 0.200174, 0.288399, 0.40511, 0.324872, 0.298791, 0.196879, 0.185198, 0.15284, 0.158265, 0.239899, 0.236433, 0.185198, 0.139895, 0.144935, 0.081712, 0.096677, 0.100716, 0.127496, 0.078022, 0.079919, 0.111485, 0.142424, 0.116183, 0.120615, 0.116183, 0.116183, 0.155435, 0.15008, 0.17593, 0.100716, 0.096677, 0.055536, 0.092881, 0.10481, 0.098513, 0.167087, 0.173081, 0.173081, 0.109221, 0.191378, 0.203355, 0.247041, 0.298791, 0.239899, 0.225814, 0.206376, 0.203355, 0.236433, 0.203355, 0.200174, 0.200174, 0.173081, 0.25406, 0.219301, 0.281712, 0.191378, 0.194234, 0.200174, 0.196879, 0.21291, 0.232838, 0.164327, 0.090864, 0.049374, 0.051831, 0.054297, 0.060549, 0.073402, 0.076542, 0.055536, 0.056825, 0.096677, 0.079919, 0.044297, 0.059222, 0.058088, 0.059222, 0.037156, 0.034884, 0.023087, 0.038042, 0.025762, 0.023534, 0.044297, 0.06312, 0.071867, 0.067594, 0.122885, 0.122885, 0.064632, 0.064632, 0.076542, 0.079919, 0.060549, 0.05306, 0.049374, 0.051831, 0.054297, 0.085092, 0.0704, 0.10481, 0.054297, 0.0704, 0.137348, 0.125101, 0.147574, 0.200174, 0.155435, 0.125101, 0.074921, 0.137348, 0.182256, 0.094817, 0.094817, 0.109221, 0.203355, 0.209395, 0.21291, 0.288399, 0.185198, 0.21291, 0.222385, 0.219301, 0.222385, 0.191378, 0.191378, 0.132295, 0.142424, 0.098513, 0.0704, 0.122885, 0.11371, 0.079919, 0.079919, 0.037156, 0.078022, 0.073402, 0.071867, 0.032017, 0.019109, 0.040537, 0.040537, 0.022306, 0.040537, 0.033407, 0.024826, 0.027463, 0.046336, 0.024393, 0.037156, 0.067594, 0.06312, 0.06184, 0.116183, 0.18812, 0.185198, 0.109221, 0.0704, 0.067594, 0.147574, 0.144935, 0.060549, 0.06312, 0.081712, 0.078022, 0.11371, 0.155435, 0.081712, 0.06184, 0.109221, 0.147574, 0.081712, 0.067594, 0.069024, 0.030611, 0.029376, 0.066181, 0.100716, 0.076542, 0.049374, 0.043307, 0.064632, 0.06312, 0.064632, 0.096677, 0.055536, 0.049374, 0.050641, 0.051831, 0.064632, 0.030611, 0.030611, 0.060549, 0.074921, 0.036378, 0.076542, 0.074921, 0.05306, 0.024826, 0.028695, 0.024826, 0.015078, 0.011342, 0.021381, 0.01204, 0.009096, 0.014075, 0.011106, 0.01078, 0.009728, 0.010221, 0.015078, 0.014315, 0.013821, 0.009401, 0.015694, 0.011106, 0.008723, 0.01078, 0.011903, 0.0198, 0.028107, 0.059222, 0.102787, 0.06312, 0.096677, 0.116183, 0.083462, 0.085092, 0.064632, 0.134866, 0.092881, 0.094817, 0.071867, 0.044297], '')</t>
  </si>
  <si>
    <t xml:space="preserve">F5RYA5|F5RYA5_9ENTR DUF2878 domain-containing protein OS=Enterobacter hormaechei ATCC 49162 </t>
  </si>
  <si>
    <t>([0.002138, 0.001391, 0.002138, 0.001335, 0.002057, 0.001572, 0.001267, 0.00103, 0.001481, 0.001271, 0.001211, 0.001155, 0.000661, 0.000305, 0.000614, 0.000713, 0.000713, 0.001061, 0.001232, 0.001374, 0.001335, 0.000983, 0.00103, 0.000842, 0.000983, 0.00076, 0.000893, 0.000906, 0.001249, 0.000713, 0.000713, 0.000614, 0.000498, 0.001061, 0.002035, 0.001709, 0.000923, 0.000893, 0.000575, 0.000537, 0.000687, 0.000713, 0.000799, 0.000833, 0.000833, 0.001112, 0.001288, 0.001709, 0.002276, 0.001692, 0.001675, 0.002581, 0.003298, 0.003341, 0.002057, 0.00155, 0.001211, 0.002014, 0.002057, 0.001786, 0.001808, 0.001808, 0.001675, 0.00243, 0.003555, 0.00359, 0.003997, 0.0028, 0.00231, 0.00283, 0.00283, 0.00292, 0.00225, 0.001872, 0.002435, 0.002435, 0.001872, 0.001906, 0.001434, 0.00076, 0.001069, 0.001748, 0.00152, 0.001687, 0.001687, 0.001692, 0.001335, 0.001417, 0.002155, 0.002761, 0.002623, 0.003997, 0.00389, 0.005378, 0.007177, 0.005734, 0.005683, 0.00558, 0.008723, 0.008075, 0.009015, 0.009015, 0.009015, 0.008002, 0.013437, 0.012491, 0.014315, 0.016826, 0.012491, 0.007495, 0.004921, 0.003246, 0.00316, 0.004921, 0.004431, 0.003109, 0.004431, 0.005683, 0.005503, 0.005503, 0.004611, 0.004646, 0.005932, 0.006245, 0.009977, 0.005992, 0.003997, 0.0028, 0.00283, 0.003276, 0.003431, 0.003963, 0.003804, 0.004161, 0.003804, 0.002662, 0.002705, 0.002117, 0.001602, 0.002057, 0.001335, 0.001374, 0.001271, 0.001048, 0.000507, 0.000275, 0.000421, 0.000833, 0.001172, 0.001602, 0.001687, 0.002035, 0.002014, 0.002662, 0.001778, 0.001335, 0.001597, 0.002014, 0.002211, 0.00283, 0.002976], '')</t>
  </si>
  <si>
    <t xml:space="preserve">F5RYA6|F5RYA6_9ENTR Periplasmic protein OS=Enterobacter hormaechei ATCC 49162 </t>
  </si>
  <si>
    <t>([0.010131, 0.009483, 0.007031, 0.009483, 0.009294, 0.01204, 0.013613, 0.018787, 0.020522, 0.022667, 0.031287, 0.023534, 0.015694, 0.014315, 0.014075, 0.021381, 0.034884, 0.030003, 0.054297, 0.0704, 0.100716, 0.10481, 0.088832, 0.164327, 0.094817, 0.132295, 0.161087, 0.10481, 0.102787, 0.081712, 0.05306, 0.049374, 0.086953, 0.15008, 0.094817, 0.100716, 0.106997, 0.134866, 0.200174, 0.203355, 0.18812, 0.129801, 0.129801, 0.206376, 0.129801, 0.222385, 0.21291, 0.194234, 0.311707, 0.284882, 0.264545, 0.278302, 0.18812, 0.196879, 0.11371, 0.15284, 0.222385, 0.232838, 0.127496, 0.127496, 0.127496, 0.139895, 0.243554, 0.164327, 0.11371, 0.196879, 0.164327, 0.173081, 0.155435, 0.155435, 0.18812, 0.17593, 0.264545, 0.324872, 0.332115, 0.436924, 0.377384, 0.301917, 0.298791, 0.394753, 0.401658, 0.4292, 0.42561, 0.408655, 0.51388, 0.553315, 0.4292, 0.374039, 0.36309, 0.328603, 0.232838, 0.219301, 0.295083, 0.203355, 0.144935, 0.167087, 0.173081, 0.194234, 0.275179, 0.26085, 0.257454, 0.243554, 0.219301, 0.144935, 0.132295, 0.067594, 0.054297, 0.069024, 0.122885, 0.137348, 0.17593, 0.264545, 0.275179, 0.308712, 0.295083, 0.301917, 0.182256, 0.167087, 0.26085, 0.25406, 0.236433, 0.209395, 0.216401, 0.200174, 0.275179, 0.200174, 0.298791, 0.394753, 0.374039, 0.366687, 0.387226, 0.377384, 0.377384, 0.377384, 0.346032, 0.422041, 0.418646, 0.509769, 0.517562, 0.468512, 0.377384, 0.321458, 0.324872, 0.236433, 0.158265, 0.109221, 0.196879, 0.225814, 0.18812, 0.268042, 0.275179, 0.155435, 0.191378, 0.194234, 0.127496, 0.139895, 0.161087, 0.257454, 0.185198, 0.191378, 0.203355, 0.30533, 0.418646, 0.436924, 0.509769, 0.618285, 0.728858, 0.699094, 0.626927, 0.622677, 0.59917, 0.553315, 0.745909, 0.648219], '')</t>
  </si>
  <si>
    <t>[84, 85, 137, 138, 164, 165, 166, 167, 168, 169, 170, 171, 172, 173]</t>
  </si>
  <si>
    <t xml:space="preserve">F5RYA7|F5RYA7_9ENTR Lipoprotein OS=Enterobacter hormaechei ATCC 49162 </t>
  </si>
  <si>
    <t>([0.010131, 0.016257, 0.017447, 0.013437, 0.011903, 0.013821, 0.019109, 0.017447, 0.023534, 0.031287, 0.045352, 0.038042, 0.040537, 0.045352, 0.049374, 0.079919, 0.132295, 0.170161, 0.196879, 0.311707, 0.332115, 0.335645, 0.339168, 0.301917, 0.284882, 0.349426, 0.288399, 0.18812, 0.25031, 0.25031, 0.239899, 0.229226, 0.308712, 0.275179, 0.164327, 0.25031, 0.206376, 0.147574, 0.147574, 0.147574, 0.120615, 0.120615, 0.185198, 0.173081, 0.257454, 0.275179, 0.268042, 0.352862, 0.349426, 0.339168, 0.278302, 0.295083, 0.21291, 0.17593, 0.200174, 0.30533, 0.243554, 0.209395, 0.271506, 0.268042, 0.264545, 0.182256, 0.185198, 0.118441, 0.129801, 0.134866, 0.200174, 0.118441, 0.083462, 0.088832, 0.090864, 0.134866, 0.125101, 0.203355, 0.222385, 0.232838, 0.236433, 0.298791, 0.31487, 0.219301, 0.21291, 0.142424, 0.21291, 0.21291, 0.232838, 0.219301, 0.21291, 0.219301, 0.321458, 0.288399, 0.398279, 0.394753, 0.390993, 0.36309, 0.349426, 0.356642, 0.271506, 0.275179, 0.278302, 0.264545, 0.335645, 0.335645, 0.422041, 0.4292, 0.408655, 0.447574, 0.450668, 0.454136, 0.42561, 0.349426, 0.461924, 0.349426, 0.346032, 0.257454, 0.284882, 0.243554, 0.25031, 0.271506, 0.25031, 0.222385, 0.301917, 0.328603, 0.321458, 0.321458, 0.222385, 0.173081, 0.129801, 0.129801, 0.066181, 0.078022, 0.125101, 0.067594, 0.096677, 0.055536, 0.058088, 0.06312, 0.083462, 0.074921, 0.109221, 0.11371, 0.081712, 0.042364, 0.045352, 0.046336, 0.046336, 0.088832, 0.109221, 0.161087, 0.155435, 0.15008, 0.15008, 0.106997, 0.173081, 0.155435, 0.21291, 0.295083, 0.222385, 0.219301, 0.15284, 0.088832, 0.046336, 0.076542, 0.137348, 0.125101, 0.129801, 0.129801, 0.120615, 0.129801, 0.11371, 0.094817, 0.155435, 0.127496, 0.158265, 0.127496, 0.161087, 0.155435, 0.116183], '')</t>
  </si>
  <si>
    <t xml:space="preserve">F5RYA8|F5RYA8_9ENTR DMT family transporter OS=Enterobacter hormaechei ATCC 49162 </t>
  </si>
  <si>
    <t>([0.000468, 0.000936, 0.00152, 0.001687, 0.002503, 0.002014, 0.002581, 0.002138, 0.002688, 0.002881, 0.003079, 0.002503, 0.002512, 0.003405, 0.004921, 0.004161, 0.006039, 0.008895, 0.016021, 0.012727, 0.020876, 0.025316, 0.012491, 0.013265, 0.016826, 0.01227, 0.011518, 0.007495, 0.013016, 0.007315, 0.008624, 0.007259, 0.011106, 0.008804, 0.005992, 0.004431, 0.006533, 0.005683, 0.00407, 0.002727, 0.002581, 0.001687, 0.001499, 0.00152, 0.001623, 0.001786, 0.002211, 0.003431, 0.004161, 0.003109, 0.004611, 0.003366, 0.003804, 0.003997, 0.00359, 0.005623, 0.007555, 0.00543, 0.006482, 0.006533, 0.006482, 0.009483, 0.014075, 0.015344, 0.022667, 0.019401, 0.010372, 0.011903, 0.007422, 0.006039, 0.006039, 0.004358, 0.005086, 0.004611, 0.003177, 0.003607, 0.002482, 0.002512, 0.003478, 0.002366, 0.003341, 0.004736, 0.004208, 0.003701, 0.004431, 0.00558, 0.004315, 0.004835, 0.003431, 0.003461, 0.003478, 0.004431, 0.006482, 0.00543, 0.006194, 0.007315, 0.008624, 0.009728, 0.006533, 0.004513, 0.006894, 0.007259, 0.004611, 0.005318, 0.005223, 0.004388, 0.004414, 0.006039, 0.007495, 0.008804, 0.008804, 0.016826, 0.009187, 0.008804, 0.010926, 0.013437, 0.018415, 0.010672, 0.013821, 0.019109, 0.022306, 0.012491, 0.009015, 0.009728, 0.00962, 0.008895, 0.011342, 0.007177, 0.004611, 0.00283, 0.002349, 0.002336, 0.002057, 0.003109, 0.003109, 0.003701, 0.00407, 0.00407, 0.006142, 0.006619, 0.007645, 0.011518, 0.014586, 0.016826, 0.026338, 0.020876, 0.03976, 0.043307, 0.088832, 0.219301, 0.42561, 0.666105], '')</t>
  </si>
  <si>
    <t>[151]</t>
  </si>
  <si>
    <t xml:space="preserve">F5RYA9|F5RYA9_9ENTR DMT superfamily drug/metabolite transporter OS=Enterobacter hormaechei ATCC 49162 </t>
  </si>
  <si>
    <t>([0.000198, 0.000468, 0.000906, 0.00103, 0.001533, 0.001271, 0.001687, 0.00155, 0.002349, 0.002503, 0.003109, 0.002623, 0.001808, 0.002705, 0.004388, 0.004414, 0.006374, 0.008002, 0.014586, 0.014783, 0.030003, 0.046336, 0.022306, 0.01227, 0.013613, 0.01078, 0.010221, 0.010221, 0.009294, 0.005249, 0.006078, 0.004577, 0.006482, 0.009977, 0.009977, 0.005992, 0.009096, 0.005799, 0.004646, 0.003014, 0.003298, 0.002327, 0.001383, 0.001318, 0.001808, 0.002435, 0.002881, 0.004513, 0.004513, 0.007259, 0.01227, 0.007315, 0.006482, 0.005623, 0.005623, 0.006194, 0.009294, 0.006194, 0.009728, 0.009728, 0.009728, 0.012491, 0.023963, 0.030611, 0.033407, 0.033407, 0.033407, 0.018415, 0.009483, 0.006988, 0.004388, 0.003109, 0.003246, 0.004921, 0.003963, 0.003366, 0.003177, 0.003478, 0.004161, 0.00283, 0.004135, 0.00407, 0.003555, 0.002976, 0.00407, 0.004775, 0.003405, 0.003079, 0.002727, 0.002761, 0.003246, 0.004577, 0.006894, 0.007495, 0.004736, 0.007031, 0.008156, 0.00543, 0.003512, 0.0028, 0.004358, 0.004358, 0.004388, 0.004976, 0.004358, 0.00292, 0.003555, 0.005249, 0.005872, 0.008723, 0.014783, 0.020165, 0.01078, 0.010926, 0.019109, 0.044297, 0.045352, 0.022306, 0.021816, 0.033407, 0.032677, 0.029376, 0.013613, 0.013821, 0.008409, 0.010672, 0.015078, 0.009015, 0.005872, 0.003757, 0.002881, 0.00246, 0.002503, 0.003607, 0.002761, 0.002155, 0.001597, 0.001155, 0.001374, 0.001623, 0.001434, 0.001778, 0.001202, 0.001722], '')</t>
  </si>
  <si>
    <t xml:space="preserve">F5RYB0|F5RYB0_9ENTR LysR family transcriptional regulator OS=Enterobacter hormaechei ATCC 49162 </t>
  </si>
  <si>
    <t>([0.196879, 0.111485, 0.064632, 0.040537, 0.023534, 0.016826, 0.024826, 0.020876, 0.016021, 0.022667, 0.031287, 0.043307, 0.059222, 0.027463, 0.034068, 0.026338, 0.017138, 0.023534, 0.023534, 0.040537, 0.045352, 0.055536, 0.054297, 0.092881, 0.127496, 0.21291, 0.31487, 0.232838, 0.30533, 0.394753, 0.308712, 0.209395, 0.200174, 0.203355, 0.222385, 0.236433, 0.288399, 0.328603, 0.271506, 0.271506, 0.288399, 0.288399, 0.196879, 0.185198, 0.11371, 0.134866, 0.144935, 0.139895, 0.200174, 0.173081, 0.106997, 0.094817, 0.185198, 0.18812, 0.18812, 0.275179, 0.26085, 0.25406, 0.194234, 0.173081, 0.116183, 0.106997, 0.054297, 0.078022, 0.144935, 0.194234, 0.158265, 0.122885, 0.118441, 0.129801, 0.090864, 0.167087, 0.26085, 0.196879, 0.18812, 0.173081, 0.191378, 0.118441, 0.125101, 0.216401, 0.328603, 0.374039, 0.374039, 0.486429, 0.562014, 0.562014, 0.608892, 0.680603, 0.604312, 0.59917, 0.472492, 0.604312, 0.58069, 0.608892, 0.562014, 0.440853, 0.324872, 0.308712, 0.414856, 0.401658, 0.384043, 0.295083, 0.298791, 0.328603, 0.31487, 0.200174, 0.229226, 0.229226, 0.15008, 0.158265, 0.137348, 0.209395, 0.125101, 0.147574, 0.122885, 0.111485, 0.200174, 0.243554, 0.257454, 0.167087, 0.17593, 0.111485, 0.18812, 0.222385, 0.206376, 0.116183, 0.111485, 0.098513, 0.118441, 0.182256, 0.257454, 0.298791, 0.271506, 0.328603, 0.308712, 0.243554, 0.236433, 0.137348, 0.191378, 0.109221, 0.170161, 0.139895, 0.137348, 0.137348, 0.137348, 0.127496, 0.219301, 0.200174, 0.191378, 0.139895, 0.137348, 0.092881, 0.042364, 0.051831, 0.0704, 0.071867, 0.054297, 0.051831, 0.10481, 0.06312, 0.092881, 0.076542, 0.090864, 0.173081, 0.17593, 0.100716, 0.060549, 0.067594, 0.127496, 0.073402, 0.090864, 0.076542, 0.134866, 0.25406, 0.25406, 0.264545, 0.26085, 0.387226, 0.398279, 0.394753, 0.483068, 0.51388, 0.545602, 0.465241, 0.346032, 0.268042, 0.264545, 0.342579, 0.328603, 0.328603, 0.418646, 0.418646, 0.476583, 0.458154, 0.440853, 0.318242, 0.206376, 0.120615, 0.109221, 0.182256, 0.206376, 0.209395, 0.229226, 0.196879, 0.158265, 0.173081, 0.229226, 0.232838, 0.26085, 0.191378, 0.137348, 0.158265, 0.096677, 0.06184, 0.059222, 0.058088, 0.127496, 0.209395, 0.271506, 0.295083, 0.288399, 0.179055, 0.111485, 0.056825, 0.058088, 0.098513, 0.086953, 0.092881, 0.158265, 0.10481, 0.15284, 0.134866, 0.078022, 0.078022, 0.050641, 0.055536, 0.06184, 0.026892, 0.019401, 0.016021, 0.014315, 0.015078, 0.023963, 0.023963, 0.041405, 0.049374, 0.06184, 0.118441, 0.069024, 0.044297, 0.050641, 0.028695, 0.030611, 0.054297, 0.10481, 0.194234, 0.191378, 0.120615, 0.21291, 0.173081, 0.247041, 0.26085, 0.257454, 0.281712, 0.281712, 0.295083, 0.206376, 0.179055, 0.139895, 0.134866, 0.116183, 0.15284, 0.239899, 0.295083, 0.268042, 0.239899, 0.264545, 0.264545, 0.247041, 0.26085, 0.284882, 0.271506, 0.225814, 0.15008, 0.074921, 0.137348, 0.0704, 0.069024, 0.044297, 0.06184, 0.10481, 0.092881, 0.081712, 0.081712, 0.111485, 0.064632, 0.036378, 0.017138, 0.016257, 0.028695, 0.020522, 0.023963, 0.018787, 0.017138, 0.020165, 0.030611, 0.018787, 0.031287, 0.059222, 0.118441], '')</t>
  </si>
  <si>
    <t>[84, 85, 86, 87, 88, 89, 91, 92, 93, 94, 181, 182]</t>
  </si>
  <si>
    <t xml:space="preserve">F5RYB1|F5RYB1_9ENTR 5-methyltetrahydropteroyltriglutamate--homocysteine S-methyltransferase OS=Enterobacter hormaechei ATCC 49162 </t>
  </si>
  <si>
    <t>([0.483068, 0.505461, 0.390993, 0.472492, 0.486429, 0.562014, 0.58069, 0.468512, 0.398279, 0.390993, 0.418646, 0.480142, 0.5017, 0.5017, 0.497853, 0.480142, 0.440853, 0.476583, 0.377384, 0.366687, 0.308712, 0.308712, 0.321458, 0.41194, 0.387226, 0.318242, 0.209395, 0.185198, 0.284882, 0.352862, 0.387226, 0.387226, 0.332115, 0.239899, 0.232838, 0.229226, 0.324872, 0.247041, 0.219301, 0.332115, 0.349426, 0.346032, 0.332115, 0.298791, 0.295083, 0.200174, 0.281712, 0.275179, 0.236433, 0.225814, 0.239899, 0.236433, 0.239899, 0.275179, 0.352862, 0.349426, 0.440853, 0.444081, 0.418646, 0.346032, 0.335645, 0.328603, 0.308712, 0.229226, 0.268042, 0.26085, 0.264545, 0.25031, 0.339168, 0.335645, 0.349426, 0.236433, 0.247041, 0.247041, 0.229226, 0.236433, 0.247041, 0.17593, 0.170161, 0.182256, 0.232838, 0.243554, 0.229226, 0.243554, 0.335645, 0.295083, 0.291804, 0.308712, 0.342579, 0.342579, 0.339168, 0.26085, 0.380708, 0.339168, 0.257454, 0.239899, 0.219301, 0.225814, 0.281712, 0.321458, 0.342579, 0.243554, 0.167087, 0.185198, 0.284882, 0.247041, 0.26085, 0.179055, 0.158265, 0.127496, 0.132295, 0.116183, 0.170161, 0.167087, 0.182256, 0.278302, 0.216401, 0.219301, 0.132295, 0.118441, 0.056825, 0.102787, 0.182256, 0.278302, 0.225814, 0.219301, 0.209395, 0.147574, 0.236433, 0.328603, 0.25031, 0.161087, 0.25031, 0.216401, 0.206376, 0.137348, 0.111485, 0.170161, 0.173081, 0.275179, 0.295083, 0.291804, 0.232838, 0.15008, 0.137348, 0.092881, 0.076542, 0.092881, 0.092881, 0.05306, 0.055536, 0.098513, 0.173081, 0.142424, 0.161087, 0.173081, 0.173081, 0.191378, 0.167087, 0.15008, 0.139895, 0.098513, 0.170161, 0.125101, 0.129801, 0.125101, 0.122885, 0.15008, 0.167087, 0.268042, 0.321458, 0.203355, 0.203355, 0.137348, 0.088832, 0.047319, 0.045352, 0.086953, 0.05306, 0.069024, 0.088832, 0.049374, 0.076542, 0.041405, 0.060549, 0.085092, 0.047319, 0.10481, 0.094817, 0.073402, 0.034884, 0.046336, 0.092881, 0.049374, 0.071867, 0.090864, 0.17593, 0.170161, 0.137348, 0.134866, 0.125101, 0.0704, 0.076542, 0.042364, 0.073402, 0.048328, 0.058088, 0.058088, 0.049374, 0.042364, 0.055536, 0.098513, 0.094817, 0.054297, 0.090864, 0.090864, 0.137348, 0.076542, 0.073402, 0.086953, 0.142424, 0.086953, 0.139895, 0.21291, 0.209395, 0.229226, 0.339168, 0.308712, 0.288399, 0.328603, 0.349426, 0.25406, 0.257454, 0.25406, 0.335645, 0.335645, 0.26085, 0.268042, 0.264545, 0.185198, 0.185198, 0.10481, 0.182256, 0.125101, 0.120615, 0.203355, 0.185198, 0.167087, 0.137348, 0.26085, 0.196879, 0.216401, 0.216401, 0.137348, 0.144935, 0.092881, 0.056825, 0.094817, 0.086953, 0.137348, 0.200174, 0.147574, 0.194234, 0.127496, 0.18812, 0.158265, 0.094817, 0.102787, 0.0704, 0.088832, 0.074921, 0.096677, 0.092881, 0.090864, 0.158265, 0.15008, 0.25406, 0.349426, 0.370445, 0.308712, 0.288399, 0.30533, 0.374039, 0.324872, 0.390993, 0.387226, 0.387226, 0.394753, 0.390993, 0.356642, 0.324872, 0.328603, 0.291804, 0.295083, 0.377384, 0.284882, 0.200174, 0.200174, 0.185198, 0.17593, 0.247041, 0.200174, 0.191378, 0.161087, 0.209395, 0.239899, 0.173081, 0.196879, 0.275179, 0.275179, 0.31487, 0.349426, 0.352862, 0.384043, 0.374039, 0.298791, 0.374039, 0.4292, 0.321458, 0.324872, 0.291804, 0.281712, 0.328603, 0.342579, 0.288399, 0.232838, 0.203355, 0.284882, 0.301917, 0.225814, 0.191378, 0.247041, 0.25031, 0.209395, 0.182256, 0.158265, 0.216401, 0.18812, 0.191378, 0.271506, 0.229226, 0.236433], '')</t>
  </si>
  <si>
    <t>[1, 5, 6, 12, 13]</t>
  </si>
  <si>
    <t xml:space="preserve">F5RYB2|F5RYB2_9ENTR DUF1852 domain-containing protein OS=Enterobacter hormaechei ATCC 49162 </t>
  </si>
  <si>
    <t>([0.295083, 0.339168, 0.25031, 0.281712, 0.311707, 0.335645, 0.281712, 0.200174, 0.232838, 0.275179, 0.308712, 0.26085, 0.271506, 0.291804, 0.275179, 0.324872, 0.342579, 0.332115, 0.352862, 0.450668, 0.454136, 0.562014, 0.575842, 0.541878, 0.51388, 0.529623, 0.447574, 0.490133, 0.604312, 0.59508, 0.59508, 0.570702, 0.685117, 0.690604, 0.666105, 0.690604, 0.562014, 0.549308, 0.557691, 0.56648, 0.476583, 0.41194, 0.374039, 0.284882, 0.401658, 0.444081, 0.4292, 0.401658, 0.440853, 0.414856, 0.335645, 0.298791, 0.298791, 0.191378, 0.185198, 0.185198, 0.196879, 0.268042, 0.243554, 0.232838, 0.229226, 0.222385, 0.25406, 0.222385, 0.31487, 0.219301, 0.222385, 0.15284, 0.173081, 0.158265, 0.129801, 0.196879, 0.191378, 0.206376, 0.232838, 0.229226, 0.216401, 0.194234, 0.116183, 0.137348, 0.071867, 0.085092, 0.120615, 0.088832, 0.137348, 0.079919, 0.083462, 0.083462, 0.134866, 0.203355, 0.144935, 0.147574, 0.147574, 0.173081, 0.158265, 0.232838, 0.232838, 0.247041, 0.243554, 0.271506, 0.281712, 0.384043, 0.281712, 0.25031, 0.324872, 0.324872, 0.414856, 0.387226, 0.370445, 0.36309, 0.278302, 0.291804, 0.352862, 0.352862, 0.275179, 0.284882, 0.179055, 0.17593, 0.116183, 0.071867, 0.0704, 0.038042, 0.041405, 0.067594, 0.10481, 0.100716, 0.098513, 0.090864, 0.185198, 0.18812, 0.102787, 0.167087, 0.147574, 0.167087, 0.17593, 0.268042, 0.15284, 0.247041, 0.268042, 0.243554, 0.31487, 0.398279, 0.497853, 0.394753, 0.281712, 0.26085, 0.257454, 0.144935, 0.088832, 0.073402, 0.071867, 0.118441, 0.125101, 0.122885, 0.11371, 0.083462, 0.083462, 0.085092, 0.081712, 0.069024, 0.096677, 0.116183, 0.076542, 0.040537, 0.042364, 0.050641, 0.051831, 0.034068, 0.0704, 0.11371, 0.111485, 0.122885, 0.15008, 0.083462, 0.139895, 0.132295, 0.161087, 0.15008, 0.271506, 0.275179, 0.281712, 0.342579, 0.25031, 0.239899, 0.321458, 0.291804, 0.390993, 0.31487, 0.398279, 0.4292, 0.440853, 0.447574, 0.454136, 0.444081, 0.450668, 0.454136, 0.468512, 0.480142, 0.394753, 0.271506, 0.243554, 0.239899, 0.17593, 0.236433, 0.239899, 0.232838, 0.278302, 0.264545, 0.26085, 0.147574, 0.102787, 0.11371, 0.122885, 0.122885, 0.122885, 0.132295, 0.109221, 0.116183, 0.054297, 0.074921, 0.073402, 0.045352, 0.024393, 0.032017, 0.032017, 0.056825, 0.035586, 0.032017, 0.032677, 0.058088, 0.067594, 0.088832, 0.083462, 0.045352, 0.045352, 0.028107, 0.025762, 0.031287, 0.026892, 0.032677, 0.038042, 0.076542, 0.111485, 0.209395, 0.209395, 0.118441, 0.120615, 0.17593, 0.17593, 0.111485, 0.10481, 0.191378, 0.203355, 0.125101, 0.122885, 0.122885, 0.158265, 0.247041, 0.239899, 0.209395, 0.26085, 0.268042, 0.275179, 0.239899, 0.15008, 0.155435, 0.288399, 0.284882, 0.21291, 0.308712, 0.40511, 0.414856, 0.398279, 0.380708, 0.458154, 0.465241, 0.454136, 0.480142, 0.380708, 0.318242, 0.26085, 0.30533, 0.301917, 0.308712, 0.408655, 0.494003, 0.476583, 0.447574, 0.356642, 0.40511, 0.308712, 0.31487, 0.311707, 0.301917, 0.298791, 0.21291, 0.295083, 0.308712, 0.332115, 0.41194, 0.366687, 0.374039, 0.352862, 0.380708, 0.275179, 0.25031, 0.219301, 0.132295, 0.081712, 0.144935, 0.179055, 0.147574, 0.132295, 0.122885, 0.118441, 0.06312, 0.111485, 0.064632, 0.046336, 0.031287, 0.023087, 0.038858, 0.055536, 0.042364, 0.023087, 0.035586, 0.024826, 0.021816], '')</t>
  </si>
  <si>
    <t>[21, 22, 23, 24, 25, 28, 29, 30, 31, 32, 33, 34, 35, 36, 37, 38, 39]</t>
  </si>
  <si>
    <t xml:space="preserve">F5RYB3|F5RYB3_9ENTR Nucleoprotein/polynucleotide-associated enzyme OS=Enterobacter hormaechei ATCC 49162 </t>
  </si>
  <si>
    <t>([0.332115, 0.366687, 0.36309, 0.394753, 0.324872, 0.275179, 0.30533, 0.332115, 0.356642, 0.377384, 0.332115, 0.321458, 0.321458, 0.25406, 0.321458, 0.328603, 0.398279, 0.377384, 0.377384, 0.380708, 0.390993, 0.465241, 0.398279, 0.418646, 0.390993, 0.465241, 0.541878, 0.505461, 0.51388, 0.517562, 0.486429, 0.483068, 0.51388, 0.517562, 0.622677, 0.622677, 0.613573, 0.575842, 0.608892, 0.509769, 0.517562, 0.521092, 0.525368, 0.618285, 0.618285, 0.549308, 0.541878, 0.545602, 0.575842, 0.56648, 0.557691, 0.59508, 0.653063, 0.557691, 0.468512, 0.42561, 0.42561, 0.433034, 0.370445, 0.366687, 0.418646, 0.414856, 0.339168, 0.328603, 0.324872, 0.25031, 0.25031, 0.26085, 0.229226, 0.243554, 0.243554, 0.170161, 0.173081, 0.139895, 0.173081, 0.236433, 0.26085, 0.278302, 0.191378, 0.281712, 0.194234, 0.229226, 0.144935, 0.203355, 0.216401, 0.21291, 0.301917, 0.30533, 0.216401, 0.236433, 0.216401, 0.144935, 0.225814, 0.164327, 0.232838, 0.25406, 0.264545, 0.268042, 0.25406, 0.339168, 0.342579, 0.359901, 0.268042, 0.374039, 0.374039, 0.359901, 0.284882, 0.247041, 0.247041, 0.301917, 0.30533, 0.232838, 0.25031, 0.170161, 0.247041, 0.209395, 0.216401, 0.21291, 0.222385, 0.164327, 0.173081, 0.11371, 0.15008, 0.15008, 0.088832, 0.111485, 0.094817, 0.100716, 0.076542, 0.106997, 0.132295, 0.127496, 0.125101, 0.15008, 0.225814, 0.209395, 0.25031, 0.216401, 0.229226, 0.216401, 0.196879, 0.129801, 0.125101, 0.15008, 0.219301, 0.271506, 0.155435, 0.17593, 0.243554, 0.324872, 0.366687, 0.356642, 0.377384, 0.476583, 0.517562, 0.525368, 0.570702, 0.461924, 0.458154, 0.458154, 0.356642, 0.433034, 0.41194, 0.541878, 0.541878, 0.557691, 0.490133, 0.553315, 0.465241, 0.440853, 0.40511, 0.366687, 0.335645, 0.295083, 0.239899, 0.18812, 0.134866, 0.067594, 0.116183], '')</t>
  </si>
  <si>
    <t>[26, 27, 28, 29, 32, 33, 34, 35, 36, 37, 38, 39, 40, 41, 42, 43, 44, 45, 46, 47, 48, 49, 50, 51, 52, 53, 154, 155, 156, 163, 164, 165, 167]</t>
  </si>
  <si>
    <t xml:space="preserve">F5RYB4|F5RYB4_9ENTR Pseudouridine synthase A OS=Enterobacter hormaechei ATCC 49162 </t>
  </si>
  <si>
    <t>([0.015078, 0.033407, 0.018787, 0.027463, 0.044297, 0.067594, 0.041405, 0.064632, 0.042364, 0.031287, 0.022306, 0.030003, 0.033407, 0.059222, 0.106997, 0.116183, 0.064632, 0.035586, 0.042364, 0.083462, 0.100716, 0.100716, 0.079919, 0.142424, 0.086953, 0.046336, 0.042364, 0.044297, 0.038858, 0.0704, 0.118441, 0.203355, 0.219301, 0.219301, 0.21291, 0.139895, 0.222385, 0.308712, 0.324872, 0.422041, 0.31487, 0.321458, 0.209395, 0.158265, 0.170161, 0.257454, 0.232838, 0.268042, 0.352862, 0.26085, 0.268042, 0.18812, 0.127496, 0.109221, 0.10481, 0.059222, 0.106997, 0.051831, 0.05306, 0.083462, 0.081712, 0.142424, 0.086953, 0.118441, 0.120615, 0.067594, 0.054297, 0.111485, 0.098513, 0.100716, 0.147574, 0.088832, 0.15008, 0.182256, 0.158265, 0.098513, 0.085092, 0.079919, 0.155435, 0.085092, 0.081712, 0.088832, 0.088832, 0.122885, 0.100716, 0.15008, 0.225814, 0.194234, 0.118441, 0.11371, 0.096677, 0.0704, 0.071867, 0.034884, 0.041405, 0.049374, 0.056825, 0.120615, 0.127496, 0.127496, 0.232838, 0.232838, 0.222385, 0.164327, 0.196879, 0.232838, 0.25406, 0.173081, 0.203355, 0.295083, 0.301917, 0.359901, 0.41194, 0.414856, 0.414856, 0.447574, 0.370445, 0.398279, 0.384043, 0.291804, 0.182256, 0.147574, 0.15008, 0.155435, 0.209395, 0.203355, 0.257454, 0.203355, 0.295083, 0.318242, 0.321458, 0.222385, 0.196879, 0.170161, 0.203355, 0.324872, 0.301917, 0.295083, 0.335645, 0.342579, 0.433034, 0.553315, 0.59508, 0.59014, 0.622677, 0.521092, 0.525368, 0.497853, 0.461924, 0.4292, 0.352862, 0.349426, 0.476583, 0.486429, 0.56648, 0.613573, 0.59508, 0.59508, 0.716283, 0.720929, 0.604312, 0.59917, 0.490133, 0.494003, 0.387226, 0.374039, 0.468512, 0.390993, 0.384043, 0.450668, 0.509769, 0.509769, 0.42561, 0.401658, 0.278302, 0.284882, 0.21291, 0.132295, 0.129801, 0.129801, 0.078022, 0.122885, 0.064632, 0.127496, 0.125101, 0.185198, 0.18812, 0.185198, 0.26085, 0.288399, 0.288399, 0.191378, 0.236433, 0.239899, 0.239899, 0.321458, 0.31487, 0.408655, 0.4292, 0.4292, 0.332115, 0.324872, 0.328603, 0.461924, 0.374039, 0.374039, 0.401658, 0.401658, 0.394753, 0.356642, 0.339168, 0.257454, 0.335645, 0.36309, 0.408655, 0.384043, 0.436924, 0.339168, 0.298791, 0.352862, 0.324872, 0.414856, 0.497853, 0.476583, 0.41194, 0.476583, 0.450668, 0.414856], '')</t>
  </si>
  <si>
    <t>[141, 142, 143, 144, 145, 146, 154, 155, 156, 157, 158, 159, 160, 161, 170, 171]</t>
  </si>
  <si>
    <t xml:space="preserve">F5RYB6|F5RYB6_9ENTR ATP-dependent helicase HrpA OS=Enterobacter hormaechei ATCC 49162 </t>
  </si>
  <si>
    <t>([0.557691, 0.447574, 0.433034, 0.465241, 0.486429, 0.41194, 0.447574, 0.472492, 0.408655, 0.401658, 0.346032, 0.384043, 0.387226, 0.387226, 0.384043, 0.356642, 0.264545, 0.311707, 0.311707, 0.41194, 0.30533, 0.346032, 0.418646, 0.377384, 0.374039, 0.377384, 0.384043, 0.374039, 0.387226, 0.494003, 0.534167, 0.59014, 0.59014, 0.585406, 0.545602, 0.450668, 0.359901, 0.461924, 0.497853, 0.465241, 0.433034, 0.509769, 0.5017, 0.414856, 0.494003, 0.497853, 0.468512, 0.509769, 0.509769, 0.494003, 0.394753, 0.324872, 0.278302, 0.278302, 0.281712, 0.278302, 0.335645, 0.422041, 0.450668, 0.418646, 0.36309, 0.390993, 0.30533, 0.324872, 0.418646, 0.422041, 0.342579, 0.398279, 0.359901, 0.36309, 0.370445, 0.433034, 0.494003, 0.59014, 0.59508, 0.486429, 0.436924, 0.468512, 0.440853, 0.339168, 0.370445, 0.461924, 0.468512, 0.570702, 0.461924, 0.384043, 0.288399, 0.298791, 0.236433, 0.301917, 0.308712, 0.308712, 0.308712, 0.311707, 0.30533, 0.295083, 0.380708, 0.458154, 0.458154, 0.401658, 0.505461, 0.497853, 0.394753, 0.311707, 0.275179, 0.349426, 0.332115, 0.414856, 0.483068, 0.509769, 0.440853, 0.42561, 0.418646, 0.342579, 0.25406, 0.25406, 0.264545, 0.264545, 0.264545, 0.288399, 0.370445, 0.339168, 0.257454, 0.318242, 0.359901, 0.390993, 0.384043, 0.398279, 0.370445, 0.384043, 0.384043, 0.36309, 0.335645, 0.346032, 0.440853, 0.444081, 0.454136, 0.447574, 0.458154, 0.483068, 0.447574, 0.447574, 0.377384, 0.370445, 0.398279, 0.342579, 0.339168, 0.268042, 0.332115, 0.26085, 0.25031, 0.26085, 0.352862, 0.311707, 0.30533, 0.298791, 0.394753, 0.394753, 0.356642, 0.275179, 0.236433, 0.164327, 0.139895, 0.203355, 0.298791, 0.298791, 0.298791, 0.222385, 0.209395, 0.185198, 0.298791, 0.209395, 0.209395, 0.21291, 0.288399, 0.284882, 0.194234, 0.120615, 0.096677, 0.122885, 0.11371, 0.125101, 0.194234, 0.147574, 0.086953, 0.047319, 0.049374, 0.094817, 0.125101, 0.194234, 0.236433, 0.219301, 0.30533, 0.21291, 0.21291, 0.132295, 0.142424, 0.129801, 0.129801, 0.094817, 0.090864, 0.088832, 0.048328, 0.044297, 0.085092, 0.086953, 0.088832, 0.102787, 0.088832, 0.102787, 0.122885, 0.118441, 0.071867, 0.069024, 0.067594, 0.037156, 0.036378, 0.035586, 0.069024, 0.094817, 0.158265, 0.096677, 0.161087, 0.271506, 0.295083, 0.271506, 0.25031, 0.335645, 0.291804, 0.301917, 0.203355, 0.185198, 0.18812, 0.243554, 0.281712, 0.281712, 0.281712, 0.380708, 0.308712, 0.308712, 0.335645, 0.321458, 0.418646, 0.328603, 0.328603, 0.243554, 0.268042, 0.30533, 0.295083, 0.222385, 0.216401, 0.352862, 0.25406, 0.17593, 0.216401, 0.203355, 0.257454, 0.352862, 0.349426, 0.42561, 0.444081, 0.436924, 0.454136, 0.458154, 0.450668, 0.4292, 0.468512, 0.36309, 0.328603, 0.342579, 0.394753, 0.335645, 0.311707, 0.41194, 0.398279, 0.380708, 0.377384, 0.422041, 0.41194, 0.374039, 0.366687, 0.359901, 0.284882, 0.194234, 0.120615, 0.111485, 0.088832, 0.106997, 0.173081, 0.281712, 0.268042, 0.308712, 0.291804, 0.281712, 0.278302, 0.370445, 0.342579, 0.335645, 0.295083, 0.216401, 0.247041, 0.239899, 0.225814, 0.318242, 0.321458, 0.401658, 0.509769, 0.549308, 0.562014, 0.472492, 0.380708, 0.41194, 0.321458, 0.332115, 0.311707, 0.295083, 0.21291, 0.239899, 0.243554, 0.271506, 0.359901, 0.370445, 0.387226, 0.384043, 0.31487, 0.295083, 0.308712, 0.332115, 0.332115, 0.318242, 0.398279, 0.472492, 0.436924, 0.436924, 0.447574, 0.394753, 0.370445, 0.454136, 0.465241, 0.390993, 0.36309, 0.36309, 0.359901, 0.346032, 0.271506, 0.339168, 0.370445, 0.390993, 0.36309, 0.278302, 0.271506, 0.196879, 0.147574, 0.096677, 0.158265, 0.247041, 0.324872, 0.359901, 0.321458, 0.308712, 0.288399, 0.31487, 0.298791, 0.209395, 0.209395, 0.21291, 0.200174, 0.275179, 0.236433, 0.17593, 0.26085, 0.264545, 0.26085, 0.356642, 0.352862, 0.352862, 0.352862, 0.288399, 0.281712, 0.318242, 0.291804, 0.374039, 0.346032, 0.36309, 0.450668, 0.450668, 0.534167, 0.541878, 0.529623, 0.458154, 0.529623, 0.517562, 0.450668, 0.538167, 0.51388, 0.622677, 0.497853, 0.387226, 0.366687, 0.366687, 0.278302, 0.229226, 0.232838, 0.275179, 0.275179, 0.275179, 0.182256, 0.122885, 0.122885, 0.122885, 0.206376, 0.216401, 0.129801, 0.18812, 0.196879, 0.216401, 0.225814, 0.229226, 0.222385, 0.311707, 0.318242, 0.408655, 0.408655, 0.380708, 0.366687, 0.291804, 0.200174, 0.222385, 0.308712, 0.281712, 0.288399, 0.229226, 0.147574, 0.239899, 0.164327, 0.155435, 0.142424, 0.081712, 0.118441, 0.155435, 0.090864, 0.10481, 0.054297, 0.06184, 0.078022, 0.067594, 0.120615, 0.191378, 0.264545, 0.25406, 0.295083, 0.206376, 0.243554, 0.332115, 0.332115, 0.346032, 0.342579, 0.25406, 0.25406, 0.291804, 0.328603, 0.346032, 0.31487, 0.387226, 0.366687, 0.359901, 0.390993, 0.370445, 0.335645, 0.346032, 0.321458, 0.31487, 0.374039, 0.281712, 0.268042, 0.191378, 0.257454, 0.295083, 0.291804, 0.370445, 0.356642, 0.352862, 0.349426, 0.346032, 0.380708, 0.380708, 0.408655, 0.335645, 0.332115, 0.390993, 0.377384, 0.318242, 0.284882, 0.30533, 0.352862, 0.288399, 0.284882, 0.291804, 0.229226, 0.31487, 0.308712, 0.31487, 0.311707, 0.321458, 0.25406, 0.243554, 0.335645, 0.278302, 0.31487, 0.222385, 0.125101, 0.132295, 0.200174, 0.203355, 0.139895, 0.164327, 0.144935, 0.222385, 0.222385, 0.284882, 0.271506, 0.291804, 0.284882, 0.31487, 0.349426, 0.433034, 0.433034, 0.4292, 0.465241, 0.468512, 0.562014, 0.690604, 0.699094, 0.694846, 0.733139, 0.823549, 0.819762, 0.808535, 0.808535, 0.812494, 0.771762, 0.791621, 0.771762, 0.788093, 0.613573, 0.553315, 0.51388, 0.408655, 0.335645, 0.339168, 0.288399, 0.182256, 0.185198, 0.111485, 0.0704, 0.069024, 0.074921, 0.081712, 0.155435, 0.147574, 0.120615, 0.074921, 0.0704, 0.069024, 0.071867, 0.134866, 0.116183, 0.132295, 0.216401, 0.288399, 0.206376, 0.284882, 0.324872, 0.318242, 0.298791, 0.295083, 0.308712, 0.209395, 0.134866, 0.125101, 0.086953, 0.098513, 0.161087, 0.088832, 0.094817, 0.090864, 0.051831, 0.056825, 0.060549, 0.064632, 0.035586, 0.054297, 0.058088, 0.058088, 0.036378, 0.0704, 0.120615, 0.069024, 0.120615, 0.120615, 0.142424, 0.144935, 0.158265, 0.147574, 0.25406, 0.271506, 0.239899, 0.328603, 0.328603, 0.31487, 0.31487, 0.318242, 0.328603, 0.239899, 0.281712, 0.271506, 0.194234, 0.191378, 0.275179, 0.191378, 0.194234, 0.167087, 0.225814, 0.142424, 0.147574, 0.116183, 0.096677, 0.118441, 0.096677, 0.167087, 0.170161, 0.170161, 0.25031, 0.161087, 0.243554, 0.268042, 0.31487, 0.390993, 0.398279, 0.36309, 0.440853, 0.40511, 0.40511, 0.308712, 0.278302, 0.301917, 0.339168, 0.335645, 0.328603, 0.271506, 0.161087, 0.161087, 0.15284, 0.170161, 0.281712, 0.275179, 0.170161, 0.200174, 0.173081, 0.111485, 0.11371, 0.122885, 0.142424, 0.098513, 0.170161, 0.288399, 0.257454, 0.25031, 0.173081, 0.094817, 0.155435, 0.247041, 0.164327, 0.147574, 0.109221, 0.088832, 0.051831, 0.106997, 0.120615, 0.15284, 0.122885, 0.098513, 0.100716, 0.185198, 0.185198, 0.158265, 0.158265, 0.161087, 0.106997, 0.109221, 0.18812, 0.179055, 0.185198, 0.185198, 0.203355, 0.239899, 0.275179, 0.36309, 0.247041, 0.232838, 0.219301, 0.328603, 0.408655, 0.401658, 0.349426, 0.349426, 0.335645, 0.30533, 0.308712, 0.398279, 0.483068, 0.418646, 0.433034, 0.370445, 0.366687, 0.374039, 0.281712, 0.281712, 0.21291, 0.26085, 0.225814, 0.209395, 0.200174, 0.185198, 0.132295, 0.161087, 0.139895, 0.167087, 0.200174, 0.127496, 0.125101, 0.144935, 0.182256, 0.11371, 0.155435, 0.232838, 0.236433, 0.236433, 0.118441, 0.10481, 0.142424, 0.155435, 0.155435, 0.102787, 0.071867, 0.111485, 0.10481, 0.17593, 0.098513, 0.098513, 0.161087, 0.147574, 0.127496, 0.127496, 0.109221, 0.056825, 0.055536, 0.055536, 0.102787, 0.118441, 0.182256, 0.122885, 0.118441, 0.118441, 0.191378, 0.191378, 0.191378, 0.194234, 0.122885, 0.222385, 0.21291, 0.203355, 0.209395, 0.203355, 0.216401, 0.318242, 0.440853, 0.36309, 0.278302, 0.200174, 0.291804, 0.301917, 0.394753, 0.41194, 0.352862, 0.232838, 0.301917, 0.185198, 0.111485, 0.182256, 0.182256, 0.173081, 0.111485, 0.111485, 0.118441, 0.129801, 0.092881, 0.049374, 0.083462, 0.11371, 0.15284, 0.147574, 0.073402, 0.071867, 0.067594, 0.056825, 0.055536, 0.051831, 0.100716, 0.11371, 0.106997, 0.098513, 0.111485, 0.182256, 0.209395, 0.216401, 0.137348, 0.125101, 0.209395, 0.118441, 0.144935, 0.15008, 0.161087, 0.232838, 0.15008, 0.092881, 0.170161, 0.288399, 0.298791, 0.275179, 0.352862, 0.352862, 0.288399, 0.271506, 0.26085, 0.155435, 0.155435, 0.15008, 0.257454, 0.257454, 0.26085, 0.147574, 0.147574, 0.144935, 0.179055, 0.275179, 0.278302, 0.275179, 0.185198, 0.170161, 0.125101, 0.122885, 0.073402, 0.120615, 0.06312, 0.069024, 0.137348, 0.134866, 0.191378, 0.170161, 0.139895, 0.247041, 0.366687, 0.301917, 0.298791, 0.225814, 0.206376, 0.206376, 0.239899, 0.239899, 0.278302, 0.281712, 0.191378, 0.291804, 0.291804, 0.339168, 0.335645, 0.318242, 0.308712, 0.335645, 0.216401, 0.25031, 0.144935, 0.15008, 0.132295, 0.15008, 0.209395, 0.142424, 0.209395, 0.17593, 0.268042, 0.161087, 0.179055, 0.17593, 0.147574, 0.086953, 0.074921, 0.0704, 0.064632, 0.03976, 0.046336, 0.092881, 0.102787, 0.134866, 0.120615, 0.182256, 0.170161, 0.092881, 0.10481, 0.129801, 0.118441, 0.134866, 0.21291, 0.191378, 0.25031, 0.284882, 0.339168, 0.318242, 0.243554, 0.25031, 0.321458, 0.225814, 0.236433, 0.236433, 0.219301, 0.239899, 0.17593, 0.161087, 0.185198, 0.170161, 0.15008, 0.15284, 0.079919, 0.078022, 0.127496, 0.155435, 0.076542, 0.085092, 0.15008, 0.191378, 0.194234, 0.203355, 0.275179, 0.278302, 0.161087, 0.243554, 0.225814, 0.31487, 0.328603, 0.30533, 0.401658, 0.291804, 0.328603, 0.418646, 0.342579, 0.380708, 0.380708, 0.494003, 0.418646, 0.422041, 0.366687, 0.370445, 0.26085, 0.243554, 0.17593, 0.194234, 0.194234, 0.21291, 0.196879, 0.203355, 0.298791, 0.281712, 0.298791, 0.206376, 0.206376, 0.275179, 0.232838, 0.219301, 0.142424, 0.219301, 0.200174, 0.206376, 0.200174, 0.311707, 0.295083, 0.281712, 0.349426, 0.342579, 0.328603, 0.268042, 0.26085, 0.275179, 0.284882, 0.284882, 0.36309, 0.328603, 0.26085, 0.243554, 0.25406, 0.346032, 0.342579, 0.278302, 0.366687, 0.377384, 0.366687, 0.394753, 0.390993, 0.390993, 0.298791, 0.196879, 0.26085, 0.15008, 0.142424, 0.144935, 0.144935, 0.173081, 0.203355, 0.264545, 0.203355, 0.203355, 0.203355, 0.196879, 0.275179, 0.268042, 0.271506, 0.18812, 0.182256, 0.200174, 0.194234, 0.257454, 0.264545, 0.295083, 0.380708, 0.301917, 0.229226, 0.321458, 0.301917, 0.284882, 0.295083, 0.380708, 0.308712, 0.275179, 0.196879, 0.200174, 0.132295, 0.064632, 0.118441, 0.129801, 0.209395, 0.219301, 0.25406, 0.359901, 0.335645, 0.36309, 0.41194, 0.444081, 0.335645, 0.324872, 0.328603, 0.236433, 0.232838, 0.291804, 0.232838, 0.239899, 0.170161, 0.170161, 0.281712, 0.185198, 0.200174, 0.173081, 0.194234, 0.11371, 0.106997, 0.059222, 0.033407, 0.042364, 0.056825, 0.100716, 0.060549, 0.073402, 0.132295, 0.132295, 0.11371, 0.173081, 0.170161, 0.243554, 0.239899, 0.147574, 0.132295, 0.120615, 0.144935, 0.0704, 0.122885, 0.122885, 0.134866, 0.132295, 0.137348, 0.076542, 0.044297, 0.081712, 0.0704, 0.041405, 0.023534, 0.027463, 0.019109, 0.031287, 0.020522, 0.036378, 0.064632, 0.074921, 0.038042, 0.032017, 0.06184, 0.050641, 0.050641, 0.076542, 0.15008, 0.096677, 0.086953, 0.144935, 0.144935, 0.144935, 0.200174, 0.185198, 0.161087, 0.229226, 0.155435, 0.222385, 0.225814, 0.225814, 0.243554, 0.332115, 0.298791, 0.298791, 0.243554, 0.26085, 0.275179, 0.247041, 0.247041, 0.278302, 0.288399, 0.18812, 0.155435, 0.158265, 0.268042, 0.229226, 0.229226, 0.324872, 0.229226, 0.147574, 0.15008, 0.18812, 0.134866, 0.085092, 0.086953, 0.083462, 0.083462, 0.078022, 0.073402, 0.067594, 0.102787, 0.096677, 0.161087, 0.129801, 0.134866, 0.10481, 0.158265, 0.122885, 0.100716, 0.102787, 0.161087, 0.096677, 0.11371, 0.170161, 0.206376, 0.191378, 0.25406, 0.247041, 0.209395, 0.18812, 0.271506, 0.18812, 0.132295, 0.079919, 0.118441, 0.11371, 0.074921, 0.046336, 0.060549, 0.071867, 0.129801, 0.129801, 0.118441, 0.116183, 0.106997, 0.096677, 0.098513, 0.122885, 0.122885, 0.092881, 0.106997, 0.06184, 0.06184, 0.098513, 0.142424, 0.088832, 0.094817, 0.170161, 0.229226, 0.15008, 0.158265, 0.147574, 0.122885, 0.185198, 0.132295, 0.142424, 0.25031, 0.257454, 0.243554, 0.247041, 0.328603, 0.30533, 0.401658, 0.450668, 0.359901, 0.387226, 0.40511, 0.401658, 0.418646, 0.352862, 0.447574, 0.444081, 0.414856, 0.346032, 0.380708, 0.458154, 0.346032, 0.225814, 0.236433, 0.239899, 0.15284, 0.185198, 0.243554, 0.209395, 0.243554, 0.324872, 0.335645, 0.414856, 0.41194, 0.40511, 0.408655, 0.398279, 0.401658, 0.339168, 0.444081, 0.332115, 0.291804, 0.301917, 0.398279, 0.390993, 0.308712, 0.390993, 0.288399, 0.257454, 0.185198, 0.109221, 0.094817, 0.094817, 0.094817, 0.05306, 0.050641, 0.081712, 0.102787, 0.055536, 0.118441, 0.0704, 0.129801, 0.164327, 0.247041, 0.232838, 0.15008, 0.15008, 0.158265, 0.196879, 0.167087, 0.271506, 0.384043, 0.324872, 0.318242, 0.288399, 0.352862, 0.328603, 0.298791, 0.229226, 0.31487, 0.236433, 0.324872, 0.291804, 0.232838, 0.185198], '')</t>
  </si>
  <si>
    <t>[0, 30, 31, 32, 33, 34, 41, 42, 47, 48, 73, 74, 83, 100, 109, 306, 307, 308, 386, 387, 388, 390, 391, 393, 394, 395, 530, 531, 532, 533, 534, 535, 536, 537, 538, 539, 540, 541, 542, 543, 544, 545, 546]</t>
  </si>
  <si>
    <t xml:space="preserve">F5RYB7|F5RYB7_9ENTR O-methyltransferase OS=Enterobacter hormaechei ATCC 49162 </t>
  </si>
  <si>
    <t>([0.15284, 0.147574, 0.078022, 0.106997, 0.139895, 0.092881, 0.059222, 0.098513, 0.134866, 0.170161, 0.21291, 0.18812, 0.11371, 0.11371, 0.10481, 0.11371, 0.100716, 0.109221, 0.170161, 0.167087, 0.155435, 0.236433, 0.239899, 0.335645, 0.243554, 0.278302, 0.384043, 0.480142, 0.461924, 0.370445, 0.324872, 0.278302, 0.359901, 0.461924, 0.461924, 0.480142, 0.486429, 0.486429, 0.440853, 0.339168, 0.219301, 0.161087, 0.158265, 0.15008, 0.155435, 0.257454, 0.194234, 0.173081, 0.170161, 0.092881, 0.083462, 0.11371, 0.076542, 0.0704, 0.067594, 0.038042, 0.034884, 0.049374, 0.047319, 0.056825, 0.096677, 0.10481, 0.088832, 0.0704, 0.076542, 0.071867, 0.054297, 0.037156, 0.047319, 0.059222, 0.116183, 0.182256, 0.164327, 0.173081, 0.10481, 0.10481, 0.106997, 0.118441, 0.118441, 0.200174, 0.232838, 0.239899, 0.339168, 0.408655, 0.418646, 0.384043, 0.356642, 0.384043, 0.486429, 0.465241, 0.339168, 0.328603, 0.247041, 0.219301, 0.301917, 0.30533, 0.298791, 0.401658, 0.380708, 0.318242, 0.324872, 0.209395, 0.127496, 0.139895, 0.164327, 0.219301, 0.257454, 0.200174, 0.200174, 0.18812, 0.11371, 0.200174, 0.206376, 0.18812, 0.216401, 0.229226, 0.25031, 0.284882, 0.301917, 0.203355, 0.30533, 0.203355, 0.200174, 0.18812, 0.10481, 0.111485, 0.076542, 0.098513, 0.155435, 0.18812, 0.196879, 0.295083, 0.308712, 0.295083, 0.30533, 0.216401, 0.222385, 0.200174, 0.144935, 0.0704, 0.132295, 0.071867, 0.100716, 0.164327, 0.291804, 0.384043, 0.377384, 0.342579, 0.243554, 0.161087, 0.137348, 0.137348, 0.137348, 0.076542, 0.050641, 0.090864, 0.161087, 0.144935, 0.247041, 0.216401, 0.216401, 0.222385, 0.31487, 0.359901, 0.36309, 0.349426, 0.36309, 0.328603, 0.390993, 0.414856, 0.529623, 0.529623, 0.440853, 0.42561, 0.486429, 0.450668, 0.366687, 0.370445, 0.332115, 0.318242, 0.384043, 0.486429, 0.486429, 0.521092, 0.5017, 0.408655, 0.394753, 0.352862, 0.387226, 0.36309, 0.342579, 0.339168, 0.346032, 0.349426, 0.352862, 0.271506, 0.36309, 0.450668, 0.342579, 0.398279, 0.390993, 0.291804, 0.284882, 0.194234, 0.144935, 0.118441, 0.134866, 0.137348, 0.158265, 0.129801, 0.129801, 0.179055, 0.137348, 0.102787, 0.134866, 0.102787, 0.164327, 0.137348, 0.096677], '')</t>
  </si>
  <si>
    <t>[170, 171, 183, 184]</t>
  </si>
  <si>
    <t xml:space="preserve">F5RYB8|F5RYB8_9ENTR RND efflux system outer membrane lipoprotein OS=Enterobacter hormaechei ATCC 49162 </t>
  </si>
  <si>
    <t>([0.051831, 0.054297, 0.060549, 0.088832, 0.06184, 0.067594, 0.090864, 0.071867, 0.100716, 0.120615, 0.100716, 0.137348, 0.092881, 0.161087, 0.191378, 0.139895, 0.216401, 0.239899, 0.26085, 0.264545, 0.264545, 0.21291, 0.278302, 0.275179, 0.281712, 0.25406, 0.281712, 0.247041, 0.25031, 0.236433, 0.239899, 0.328603, 0.318242, 0.377384, 0.390993, 0.36309, 0.41194, 0.422041, 0.349426, 0.25406, 0.229226, 0.30533, 0.40511, 0.268042, 0.30533, 0.308712, 0.422041, 0.436924, 0.387226, 0.461924, 0.465241, 0.377384, 0.288399, 0.295083, 0.308712, 0.247041, 0.173081, 0.155435, 0.158265, 0.239899, 0.332115, 0.447574, 0.387226, 0.298791, 0.321458, 0.288399, 0.275179, 0.284882, 0.271506, 0.26085, 0.26085, 0.278302, 0.281712, 0.346032, 0.301917, 0.291804, 0.264545, 0.25406, 0.225814, 0.185198, 0.185198, 0.18812, 0.173081, 0.158265, 0.137348, 0.232838, 0.26085, 0.185198, 0.17593, 0.15008, 0.232838, 0.164327, 0.15284, 0.232838, 0.225814, 0.257454, 0.229226, 0.288399, 0.366687, 0.40511, 0.433034, 0.390993, 0.398279, 0.40511, 0.483068, 0.517562, 0.517562, 0.461924, 0.465241, 0.450668, 0.490133, 0.41194, 0.394753, 0.387226, 0.387226, 0.380708, 0.30533, 0.339168, 0.31487, 0.31487, 0.225814, 0.243554, 0.216401, 0.219301, 0.144935, 0.079919, 0.125101, 0.071867, 0.111485, 0.167087, 0.164327, 0.164327, 0.225814, 0.30533, 0.278302, 0.25031, 0.268042, 0.31487, 0.30533, 0.257454, 0.278302, 0.328603, 0.324872, 0.380708, 0.339168, 0.394753, 0.472492, 0.440853, 0.472492, 0.4292, 0.444081, 0.370445, 0.370445, 0.311707, 0.288399, 0.311707, 0.335645, 0.264545, 0.264545, 0.264545, 0.342579, 0.25031, 0.216401, 0.216401, 0.15284, 0.120615, 0.137348, 0.106997, 0.134866, 0.173081, 0.206376, 0.132295, 0.196879, 0.139895, 0.196879, 0.222385, 0.222385, 0.232838, 0.216401, 0.243554, 0.243554, 0.243554, 0.335645, 0.414856, 0.384043, 0.356642, 0.444081, 0.374039, 0.418646, 0.401658, 0.384043, 0.384043, 0.352862, 0.370445, 0.440853, 0.436924, 0.356642, 0.356642, 0.346032, 0.422041, 0.349426, 0.370445, 0.295083, 0.247041, 0.236433, 0.26085, 0.377384, 0.359901, 0.454136, 0.401658, 0.40511, 0.377384, 0.374039, 0.480142, 0.433034, 0.436924, 0.370445, 0.494003, 0.414856, 0.342579, 0.349426, 0.436924, 0.42561, 0.408655, 0.41194, 0.41194, 0.422041, 0.42561, 0.444081, 0.398279, 0.394753, 0.394753, 0.346032, 0.264545, 0.18812, 0.216401, 0.206376, 0.284882, 0.284882, 0.36309, 0.458154, 0.380708, 0.342579, 0.335645, 0.4292, 0.476583, 0.465241, 0.352862, 0.349426, 0.308712, 0.257454, 0.342579, 0.384043, 0.384043, 0.461924, 0.458154, 0.497853, 0.497853, 0.486429, 0.366687, 0.40511, 0.384043, 0.461924, 0.41194, 0.332115, 0.349426, 0.328603, 0.328603, 0.476583, 0.476583, 0.408655, 0.422041, 0.422041, 0.356642, 0.454136, 0.454136, 0.549308, 0.422041, 0.335645, 0.30533, 0.356642, 0.332115, 0.308712, 0.308712, 0.30533, 0.356642, 0.311707, 0.311707, 0.311707, 0.247041, 0.229226, 0.243554, 0.232838, 0.264545, 0.291804, 0.185198, 0.200174, 0.129801, 0.196879, 0.257454, 0.291804, 0.318242, 0.301917, 0.264545, 0.26085, 0.356642, 0.384043, 0.418646, 0.339168, 0.339168, 0.366687, 0.288399, 0.284882, 0.384043, 0.359901, 0.401658, 0.41194, 0.401658, 0.401658, 0.284882, 0.311707, 0.236433, 0.232838, 0.236433, 0.298791, 0.203355, 0.125101, 0.10481, 0.125101, 0.125101, 0.078022, 0.085092, 0.134866, 0.203355, 0.161087, 0.094817, 0.081712, 0.111485, 0.109221, 0.116183, 0.216401, 0.132295, 0.185198, 0.18812, 0.185198, 0.18812, 0.278302, 0.374039, 0.40511, 0.332115, 0.328603, 0.332115, 0.311707, 0.232838, 0.247041, 0.275179, 0.36309, 0.275179, 0.30533, 0.31487, 0.352862, 0.229226, 0.295083, 0.31487, 0.239899, 0.257454, 0.271506, 0.268042, 0.170161, 0.182256, 0.182256, 0.167087, 0.243554, 0.247041, 0.247041, 0.229226, 0.25031, 0.243554, 0.229226, 0.232838, 0.232838, 0.182256, 0.203355, 0.203355, 0.191378, 0.26085, 0.26085, 0.179055, 0.15284, 0.232838, 0.229226, 0.268042, 0.281712, 0.275179, 0.182256, 0.225814, 0.222385, 0.222385, 0.219301, 0.229226, 0.222385, 0.222385, 0.30533, 0.31487, 0.346032, 0.339168, 0.26085, 0.164327, 0.247041, 0.206376, 0.132295, 0.132295, 0.106997, 0.170161, 0.170161, 0.268042, 0.21291, 0.122885, 0.109221, 0.071867, 0.11371, 0.118441, 0.106997, 0.069024, 0.0704, 0.071867, 0.045352, 0.073402, 0.137348, 0.137348, 0.127496, 0.132295, 0.073402, 0.073402, 0.073402, 0.03976, 0.042364, 0.043307, 0.055536, 0.055536, 0.0704, 0.040537, 0.038858, 0.038858, 0.060549, 0.046336, 0.025316, 0.03976, 0.032017, 0.022306, 0.015344, 0.019401, 0.024826, 0.034884, 0.032017, 0.022667, 0.038042, 0.020876, 0.033407], '')</t>
  </si>
  <si>
    <t>[105, 106, 276]</t>
  </si>
  <si>
    <t xml:space="preserve">F5RYB9|F5RYB9_9ENTR HlyD family secretion protein OS=Enterobacter hormaechei ATCC 49162 </t>
  </si>
  <si>
    <t>([0.553315, 0.618285, 0.648219, 0.671169, 0.680603, 0.720929, 0.59508, 0.618285, 0.521092, 0.447574, 0.461924, 0.41194, 0.30533, 0.308712, 0.275179, 0.232838, 0.236433, 0.179055, 0.179055, 0.098513, 0.06184, 0.076542, 0.042364, 0.024393, 0.016021, 0.010372, 0.007177, 0.007031, 0.006374, 0.006039, 0.007645, 0.005872, 0.008895, 0.016528, 0.009865, 0.011342, 0.013613, 0.017447, 0.030003, 0.030611, 0.028695, 0.047319, 0.050641, 0.090864, 0.127496, 0.120615, 0.134866, 0.21291, 0.295083, 0.328603, 0.4292, 0.4292, 0.414856, 0.288399, 0.25031, 0.394753, 0.394753, 0.31487, 0.318242, 0.311707, 0.225814, 0.243554, 0.239899, 0.239899, 0.161087, 0.200174, 0.21291, 0.288399, 0.295083, 0.194234, 0.134866, 0.137348, 0.090864, 0.161087, 0.247041, 0.247041, 0.222385, 0.147574, 0.137348, 0.076542, 0.079919, 0.076542, 0.139895, 0.144935, 0.142424, 0.129801, 0.071867, 0.11371, 0.11371, 0.109221, 0.129801, 0.200174, 0.196879, 0.236433, 0.247041, 0.216401, 0.222385, 0.142424, 0.18812, 0.232838, 0.31487, 0.219301, 0.281712, 0.239899, 0.15008, 0.161087, 0.257454, 0.352862, 0.26085, 0.264545, 0.264545, 0.335645, 0.31487, 0.311707, 0.311707, 0.311707, 0.31487, 0.239899, 0.232838, 0.232838, 0.268042, 0.284882, 0.387226, 0.387226, 0.390993, 0.398279, 0.380708, 0.380708, 0.339168, 0.4292, 0.394753, 0.398279, 0.398279, 0.318242, 0.318242, 0.352862, 0.342579, 0.346032, 0.4292, 0.436924, 0.465241, 0.468512, 0.380708, 0.366687, 0.408655, 0.352862, 0.440853, 0.41194, 0.408655, 0.436924, 0.433034, 0.377384, 0.374039, 0.281712, 0.36309, 0.380708, 0.377384, 0.387226, 0.387226, 0.346032, 0.346032, 0.321458, 0.321458, 0.36309, 0.332115, 0.324872, 0.408655, 0.40511, 0.40511, 0.40511, 0.311707, 0.321458, 0.41194, 0.380708, 0.476583, 0.444081, 0.433034, 0.346032, 0.346032, 0.346032, 0.374039, 0.461924, 0.494003, 0.505461, 0.450668, 0.486429, 0.483068, 0.418646, 0.328603, 0.295083, 0.295083, 0.390993, 0.377384, 0.374039, 0.321458, 0.335645, 0.335645, 0.342579, 0.36309, 0.36309, 0.408655, 0.377384, 0.374039, 0.339168, 0.30533, 0.308712, 0.31487, 0.236433, 0.275179, 0.366687, 0.346032, 0.342579, 0.26085, 0.271506, 0.284882, 0.366687, 0.356642, 0.295083, 0.200174, 0.236433, 0.26085, 0.247041, 0.288399, 0.288399, 0.321458, 0.268042, 0.342579, 0.335645, 0.324872, 0.324872, 0.25031, 0.339168, 0.247041, 0.324872, 0.288399, 0.196879, 0.139895, 0.142424, 0.191378, 0.275179, 0.30533, 0.281712, 0.196879, 0.191378, 0.196879, 0.127496, 0.137348, 0.167087, 0.194234, 0.284882, 0.324872, 0.30533, 0.239899, 0.236433, 0.209395, 0.25031, 0.239899, 0.30533, 0.31487, 0.349426, 0.356642, 0.271506, 0.229226, 0.324872, 0.236433, 0.232838, 0.247041, 0.311707, 0.281712, 0.243554, 0.17593, 0.158265, 0.15008, 0.21291, 0.229226, 0.271506, 0.229226, 0.236433, 0.25406, 0.25031, 0.239899, 0.209395, 0.209395, 0.239899, 0.225814, 0.308712, 0.236433, 0.318242, 0.318242, 0.225814, 0.225814, 0.328603, 0.301917, 0.408655, 0.401658, 0.401658, 0.401658, 0.332115, 0.414856, 0.370445, 0.268042, 0.278302, 0.335645, 0.433034, 0.444081, 0.41194, 0.418646, 0.490133, 0.490133, 0.390993, 0.41194, 0.408655, 0.288399, 0.288399, 0.288399, 0.288399, 0.268042, 0.284882, 0.31487, 0.31487, 0.257454, 0.359901, 0.288399, 0.179055, 0.167087, 0.167087, 0.219301, 0.225814, 0.200174, 0.120615, 0.200174, 0.191378, 0.127496, 0.203355, 0.26085, 0.25406, 0.222385, 0.311707, 0.21291, 0.288399, 0.219301, 0.31487, 0.21291, 0.295083, 0.384043, 0.384043, 0.384043, 0.324872, 0.308712, 0.342579, 0.408655, 0.387226, 0.458154, 0.545602, 0.525368, 0.461924, 0.436924, 0.461924, 0.433034, 0.538167], '')</t>
  </si>
  <si>
    <t>[0, 1, 2, 3, 4, 5, 6, 7, 8, 183, 353, 354, 359]</t>
  </si>
  <si>
    <t xml:space="preserve">F5RYC0|F5RYC0_9ENTR Major facilitator transporter OS=Enterobacter hormaechei ATCC 49162 </t>
  </si>
  <si>
    <t>([0.465241, 0.494003, 0.549308, 0.387226, 0.418646, 0.476583, 0.490133, 0.534167, 0.545602, 0.59508, 0.557691, 0.497853, 0.398279, 0.486429, 0.450668, 0.472492, 0.465241, 0.458154, 0.454136, 0.59014, 0.626927, 0.626927, 0.63748, 0.604312, 0.750527, 0.745909, 0.56648, 0.525368, 0.394753, 0.394753, 0.291804, 0.25031, 0.342579, 0.342579, 0.25031, 0.185198, 0.111485, 0.06312, 0.06312, 0.05306, 0.036378, 0.020522, 0.017797, 0.018415, 0.015344, 0.010509, 0.008002, 0.01227, 0.01204, 0.023087, 0.013613, 0.021381, 0.037156, 0.020522, 0.038042, 0.067594, 0.11371, 0.078022, 0.137348, 0.10481, 0.05306, 0.066181, 0.125101, 0.139895, 0.066181, 0.066181, 0.05306, 0.047319, 0.05306, 0.05306, 0.028695, 0.026892, 0.017138, 0.01204, 0.020876, 0.021816, 0.014315, 0.013437, 0.014783, 0.016257, 0.01204, 0.013016, 0.008895, 0.006619, 0.006374, 0.005992, 0.006619, 0.009977, 0.016528, 0.009015, 0.010221, 0.009483, 0.015344, 0.018787, 0.012491, 0.012491, 0.012727, 0.019109, 0.009977, 0.010372, 0.007315, 0.007177, 0.006795, 0.007091, 0.006533, 0.004976, 0.007645, 0.005011, 0.003366, 0.003276, 0.003298, 0.002194, 0.00231, 0.002366, 0.002705, 0.003014, 0.0028, 0.002581, 0.002336, 0.002503, 0.00283, 0.002761, 0.003821, 0.004611, 0.005086, 0.006795, 0.009015, 0.007031, 0.008276, 0.011518, 0.009483, 0.01204, 0.013613, 0.020165, 0.017797, 0.009865, 0.015694, 0.009294, 0.006482, 0.00515, 0.007259, 0.005992, 0.008002, 0.006795, 0.00543, 0.006988, 0.006142, 0.006194, 0.007259, 0.009728, 0.007555, 0.009015, 0.009015, 0.008895, 0.009401, 0.006421, 0.009187, 0.006194, 0.009483, 0.016021, 0.028695, 0.026338, 0.026892, 0.0198, 0.013016, 0.029376, 0.012727, 0.012491, 0.01227, 0.008156, 0.005086, 0.007091, 0.007259, 0.009187, 0.009187, 0.006078, 0.009294, 0.006374, 0.009865, 0.010221, 0.006701, 0.006894, 0.007031, 0.007177, 0.005799, 0.005503, 0.003341, 0.004921, 0.00407, 0.00407, 0.004135, 0.005623, 0.00407, 0.002688, 0.002503, 0.002503, 0.003109, 0.002503, 0.002662, 0.002211, 0.00152, 0.001541, 0.00155, 0.001048, 0.001692, 0.002727, 0.004247, 0.006701, 0.006245, 0.009187, 0.009294, 0.010372, 0.007315, 0.01227, 0.024393, 0.026338, 0.060549, 0.033407, 0.023534, 0.044297, 0.026892, 0.020876, 0.021816, 0.011903, 0.017797, 0.017447, 0.014783, 0.011342, 0.009187, 0.006374, 0.004513, 0.003804, 0.004358, 0.005011, 0.003405, 0.003298, 0.00231, 0.002194, 0.003298, 0.003341, 0.003341, 0.003555, 0.003821, 0.003555, 0.005223, 0.00515, 0.00515, 0.003757, 0.00316, 0.003555, 0.00359, 0.004414, 0.003727, 0.004135, 0.003804, 0.005223, 0.003804, 0.004161, 0.002976, 0.002078, 0.002327, 0.002155, 0.002606, 0.002512, 0.002976, 0.001743, 0.002211, 0.001872, 0.002761, 0.00389, 0.003821, 0.005503, 0.006795, 0.006894, 0.004976, 0.007422, 0.007877, 0.01204, 0.01078, 0.010926, 0.019401, 0.031287, 0.032677, 0.040537, 0.041405, 0.041405, 0.100716, 0.043307, 0.046336, 0.021381, 0.011903, 0.009865, 0.006482, 0.004247, 0.004247, 0.005932, 0.003997, 0.003079, 0.002211, 0.002623, 0.003963, 0.004161, 0.004414, 0.004513, 0.004611, 0.005086, 0.004689, 0.004689, 0.004775, 0.003478, 0.004899, 0.004835, 0.004388, 0.006142, 0.006078, 0.009096, 0.009483, 0.018415, 0.031287, 0.044297, 0.06312, 0.05306, 0.024393, 0.018106, 0.010221, 0.009977, 0.008895, 0.008276, 0.007177, 0.010372, 0.010221, 0.007422, 0.009096, 0.013265, 0.008276, 0.009187, 0.009294, 0.008804, 0.006567, 0.004611, 0.005683, 0.00389, 0.003997, 0.006194, 0.007315, 0.01078, 0.007422, 0.009728, 0.01078, 0.015694, 0.009401, 0.009483, 0.014586, 0.019401, 0.011342, 0.016826, 0.014783, 0.011106, 0.007555, 0.007091, 0.009187, 0.008804, 0.009187, 0.006421, 0.006078, 0.005872, 0.005872, 0.008276, 0.009977, 0.018106, 0.009483, 0.016826, 0.033407, 0.038858, 0.031287, 0.064632, 0.042364, 0.06184, 0.049374, 0.098513, 0.158265, 0.096677, 0.051831, 0.050641, 0.096677, 0.03976, 0.03976, 0.038042, 0.030003, 0.013821, 0.008002, 0.008075, 0.006795, 0.007495, 0.006039, 0.005932, 0.004358, 0.005223, 0.005378, 0.004976, 0.005011, 0.004921, 0.005734, 0.005734, 0.006988, 0.007315, 0.014075, 0.014586, 0.016021, 0.011903, 0.015078, 0.028695, 0.025316, 0.032017, 0.016528, 0.016021, 0.01078, 0.017797, 0.016528, 0.0198, 0.038858, 0.042364, 0.022306, 0.034884, 0.069024, 0.046336, 0.021816, 0.017797, 0.016826, 0.012727, 0.01204, 0.01078, 0.010926, 0.021381, 0.011106, 0.017447, 0.023087, 0.024826, 0.026338, 0.043307, 0.046336, 0.023087, 0.021816, 0.040537, 0.040537, 0.022306, 0.022667, 0.033407, 0.036378, 0.03976, 0.026892, 0.058088, 0.11371, 0.06184, 0.066181, 0.170161, 0.094817, 0.056825, 0.122885, 0.134866, 0.122885, 0.06184, 0.122885, 0.067594, 0.036378, 0.038858, 0.078022, 0.106997, 0.073402, 0.069024, 0.064632, 0.066181, 0.031287, 0.030003, 0.060549, 0.05306, 0.040537, 0.040537, 0.034884, 0.031287, 0.014586, 0.014586, 0.020876, 0.011342, 0.019401, 0.036378, 0.019401, 0.0198, 0.026892, 0.031287, 0.032017, 0.034068, 0.034068, 0.079919, 0.06184, 0.064632, 0.033407, 0.019401, 0.028107, 0.028695, 0.032017, 0.0704, 0.069024, 0.048328, 0.054297, 0.028695, 0.028107, 0.041405, 0.038858, 0.019401, 0.024393, 0.023963, 0.018787, 0.034068, 0.017138, 0.014586, 0.008525, 0.008624, 0.008723, 0.006795, 0.00962, 0.006567, 0.004775, 0.004775, 0.004775, 0.006421, 0.006142, 0.006078, 0.006142, 0.006245, 0.007495, 0.007555, 0.005683, 0.006374, 0.006567, 0.008002, 0.010372, 0.018106, 0.033407, 0.059222, 0.098513, 0.078022, 0.120615, 0.185198, 0.15284, 0.243554, 0.206376, 0.339168, 0.30533, 0.342579], '')</t>
  </si>
  <si>
    <t>[2, 7, 8, 9, 10, 19, 20, 21, 22, 23, 24, 25, 26, 27]</t>
  </si>
  <si>
    <t xml:space="preserve">F5RYC1|F5RYC1_9ENTR YdcF like protein OS=Enterobacter hormaechei ATCC 49162 </t>
  </si>
  <si>
    <t>([0.03976, 0.066181, 0.100716, 0.056825, 0.090864, 0.088832, 0.066181, 0.090864, 0.118441, 0.079919, 0.096677, 0.106997, 0.06184, 0.048328, 0.049374, 0.092881, 0.179055, 0.164327, 0.147574, 0.243554, 0.229226, 0.239899, 0.247041, 0.271506, 0.298791, 0.295083, 0.247041, 0.25406, 0.167087, 0.100716, 0.142424, 0.142424, 0.179055, 0.225814, 0.247041, 0.194234, 0.21291, 0.170161, 0.094817, 0.173081, 0.137348, 0.10481, 0.060549, 0.055536, 0.025762, 0.032677, 0.024826, 0.049374, 0.079919, 0.129801, 0.206376, 0.268042, 0.191378, 0.116183, 0.083462, 0.122885, 0.191378, 0.164327, 0.125101, 0.196879, 0.18812, 0.216401, 0.25406, 0.339168, 0.239899, 0.25031, 0.18812, 0.191378, 0.15008, 0.086953, 0.073402, 0.069024, 0.058088, 0.116183, 0.182256, 0.17593, 0.18812, 0.191378, 0.125101, 0.222385, 0.229226, 0.229226, 0.232838, 0.225814, 0.194234, 0.311707, 0.36309, 0.4292, 0.377384, 0.324872, 0.380708, 0.42561, 0.342579, 0.311707, 0.281712, 0.298791, 0.295083, 0.196879, 0.206376, 0.206376, 0.206376, 0.147574, 0.158265, 0.155435, 0.098513, 0.120615, 0.071867, 0.096677, 0.122885, 0.196879, 0.275179, 0.308712, 0.308712, 0.318242, 0.346032, 0.36309, 0.356642, 0.4292, 0.521092, 0.401658, 0.490133, 0.454136, 0.494003, 0.387226, 0.352862, 0.433034, 0.444081, 0.51388, 0.494003, 0.394753, 0.394753, 0.366687, 0.359901, 0.346032, 0.359901, 0.278302, 0.200174, 0.167087, 0.203355, 0.216401, 0.342579, 0.352862, 0.318242, 0.359901, 0.440853, 0.476583, 0.483068, 0.433034, 0.40511, 0.41194, 0.390993, 0.352862, 0.377384, 0.311707, 0.247041, 0.30533, 0.394753, 0.476583, 0.521092, 0.517562, 0.5017, 0.5017, 0.465241, 0.398279, 0.318242, 0.318242, 0.324872, 0.349426, 0.387226, 0.332115, 0.332115, 0.472492, 0.436924, 0.359901, 0.440853, 0.525368, 0.529623, 0.529623, 0.525368, 0.51388, 0.418646, 0.356642, 0.219301, 0.239899, 0.342579, 0.444081, 0.414856, 0.4292, 0.398279, 0.31487, 0.298791, 0.324872, 0.229226, 0.30533, 0.377384, 0.278302, 0.18812, 0.18812, 0.116183, 0.074921, 0.045352, 0.076542, 0.120615, 0.137348, 0.173081, 0.167087, 0.088832, 0.100716, 0.098513, 0.10481, 0.100716, 0.182256, 0.155435, 0.137348, 0.127496, 0.158265, 0.21291, 0.295083, 0.291804, 0.384043, 0.335645, 0.321458, 0.291804, 0.275179, 0.291804, 0.271506, 0.185198, 0.298791, 0.275179, 0.275179, 0.200174, 0.298791, 0.26085, 0.229226, 0.216401, 0.225814, 0.122885, 0.090864, 0.085092, 0.094817, 0.094817, 0.122885, 0.122885, 0.088832, 0.094817, 0.147574, 0.116183, 0.120615, 0.066181, 0.076542, 0.066181, 0.098513, 0.05306, 0.036378, 0.033407, 0.051831, 0.034884, 0.050641, 0.071867, 0.058088, 0.035586, 0.021381, 0.025316, 0.043307], '')</t>
  </si>
  <si>
    <t>[118, 127, 158, 159, 160, 161, 175, 176, 177, 178, 179]</t>
  </si>
  <si>
    <t xml:space="preserve">F5RYC2|F5RYC2_9ENTR Succinate-semialdehyde dehydrogenase OS=Enterobacter hormaechei ATCC 49162 </t>
  </si>
  <si>
    <t>([0.185198, 0.264545, 0.30533, 0.352862, 0.239899, 0.185198, 0.182256, 0.132295, 0.167087, 0.196879, 0.239899, 0.247041, 0.158265, 0.147574, 0.137348, 0.139895, 0.079919, 0.083462, 0.081712, 0.085092, 0.15008, 0.243554, 0.243554, 0.179055, 0.111485, 0.18812, 0.243554, 0.18812, 0.295083, 0.301917, 0.30533, 0.295083, 0.295083, 0.398279, 0.5017, 0.454136, 0.51388, 0.608892, 0.557691, 0.4292, 0.480142, 0.440853, 0.390993, 0.390993, 0.447574, 0.497853, 0.509769, 0.490133, 0.59508, 0.458154, 0.458154, 0.422041, 0.31487, 0.374039, 0.324872, 0.219301, 0.268042, 0.271506, 0.247041, 0.271506, 0.275179, 0.167087, 0.185198, 0.206376, 0.116183, 0.120615, 0.118441, 0.11371, 0.079919, 0.074921, 0.139895, 0.122885, 0.096677, 0.161087, 0.15284, 0.111485, 0.17593, 0.137348, 0.083462, 0.058088, 0.037156, 0.051831, 0.10481, 0.111485, 0.118441, 0.185198, 0.116183, 0.144935, 0.15284, 0.15008, 0.132295, 0.129801, 0.086953, 0.147574, 0.096677, 0.092881, 0.081712, 0.088832, 0.086953, 0.161087, 0.15284, 0.139895, 0.17593, 0.094817, 0.073402, 0.059222, 0.069024, 0.073402, 0.055536, 0.049374, 0.085092, 0.058088, 0.058088, 0.092881, 0.090864, 0.083462, 0.043307, 0.092881, 0.086953, 0.116183, 0.10481, 0.203355, 0.295083, 0.298791, 0.390993, 0.339168, 0.284882, 0.196879, 0.179055, 0.200174, 0.206376, 0.182256, 0.185198, 0.170161, 0.11371, 0.106997, 0.185198, 0.271506, 0.173081, 0.10481, 0.116183, 0.071867, 0.06312, 0.032017, 0.034068, 0.018787, 0.017447, 0.017138, 0.015344, 0.021816, 0.022667, 0.022306, 0.016257, 0.021816, 0.025762, 0.033407, 0.018415, 0.01078, 0.011342, 0.018106, 0.032677, 0.028695, 0.026338, 0.016528, 0.017447, 0.014315, 0.030611, 0.059222, 0.116183, 0.10481, 0.134866, 0.161087, 0.173081, 0.275179, 0.275179, 0.15284, 0.15284, 0.139895, 0.18812, 0.17593, 0.106997, 0.06312, 0.064632, 0.129801, 0.11371, 0.18812, 0.118441, 0.118441, 0.116183, 0.100716, 0.125101, 0.059222, 0.051831, 0.026892, 0.016826, 0.012727, 0.020876, 0.025316, 0.049374, 0.0704, 0.076542, 0.085092, 0.129801, 0.125101, 0.125101, 0.127496, 0.106997, 0.173081, 0.158265, 0.18812, 0.191378, 0.191378, 0.264545, 0.216401, 0.232838, 0.30533, 0.356642, 0.366687, 0.36309, 0.366687, 0.278302, 0.264545, 0.301917, 0.301917, 0.311707, 0.295083, 0.284882, 0.281712, 0.247041, 0.200174, 0.144935, 0.120615, 0.17593, 0.216401, 0.164327, 0.243554, 0.239899, 0.209395, 0.196879, 0.127496, 0.142424, 0.129801, 0.129801, 0.155435, 0.158265, 0.116183, 0.139895, 0.194234, 0.15008, 0.127496, 0.096677, 0.127496, 0.167087, 0.142424, 0.142424, 0.15284, 0.158265, 0.102787, 0.129801, 0.088832, 0.142424, 0.106997, 0.10481, 0.0704, 0.078022, 0.079919, 0.102787, 0.054297, 0.037156, 0.073402, 0.116183, 0.17593, 0.170161, 0.109221, 0.088832, 0.088832, 0.098513, 0.071867, 0.129801, 0.161087, 0.158265, 0.098513, 0.078022, 0.142424, 0.196879, 0.182256, 0.109221, 0.060549, 0.102787, 0.173081, 0.088832, 0.054297, 0.060549, 0.058088, 0.054297, 0.081712, 0.083462, 0.10481, 0.100716, 0.086953, 0.069024, 0.069024, 0.127496, 0.102787, 0.096677, 0.10481, 0.129801, 0.179055, 0.284882, 0.275179, 0.281712, 0.401658, 0.377384, 0.332115, 0.288399, 0.36309, 0.401658, 0.298791, 0.239899, 0.291804, 0.26085, 0.26085, 0.295083, 0.203355, 0.324872, 0.335645, 0.25031, 0.236433, 0.281712, 0.25406, 0.185198, 0.15008, 0.137348, 0.18812, 0.155435, 0.200174, 0.222385, 0.18812, 0.232838, 0.321458, 0.239899, 0.206376, 0.164327, 0.191378, 0.268042, 0.243554, 0.206376, 0.243554, 0.243554, 0.229226, 0.229226, 0.298791, 0.243554, 0.147574, 0.109221, 0.18812, 0.209395, 0.200174, 0.137348, 0.10481, 0.066181, 0.109221, 0.111485, 0.17593, 0.185198, 0.200174, 0.164327, 0.164327, 0.125101, 0.086953, 0.092881, 0.106997, 0.120615, 0.196879, 0.194234, 0.278302, 0.278302, 0.179055, 0.111485, 0.200174, 0.21291, 0.222385, 0.15284, 0.125101, 0.132295, 0.132295, 0.074921, 0.111485, 0.147574, 0.196879, 0.164327, 0.170161, 0.120615, 0.090864, 0.094817, 0.185198, 0.18812, 0.173081, 0.15008, 0.222385, 0.125101, 0.18812, 0.25406, 0.321458, 0.359901, 0.257454, 0.257454, 0.349426, 0.342579, 0.239899, 0.288399, 0.275179, 0.229226, 0.225814, 0.25406, 0.206376, 0.120615, 0.116183, 0.10481, 0.11371, 0.111485, 0.094817, 0.088832, 0.098513, 0.102787, 0.088832, 0.088832, 0.092881, 0.088832, 0.094817, 0.161087, 0.079919, 0.15008, 0.15008, 0.15008, 0.161087, 0.185198, 0.170161, 0.179055, 0.15008, 0.219301, 0.137348, 0.236433, 0.229226, 0.21291, 0.203355, 0.203355, 0.288399, 0.271506, 0.232838, 0.225814, 0.209395, 0.311707, 0.288399, 0.321458, 0.288399, 0.291804, 0.318242, 0.335645, 0.25031, 0.295083, 0.30533, 0.418646, 0.349426, 0.291804, 0.200174, 0.134866, 0.222385, 0.194234, 0.170161, 0.17593, 0.139895, 0.116183, 0.096677, 0.073402, 0.054297, 0.085092, 0.050641, 0.024393], '')</t>
  </si>
  <si>
    <t>[34, 36, 37, 38, 46, 48]</t>
  </si>
  <si>
    <t xml:space="preserve">F5RYC3|F5RYC3_9ENTR Outer membrane protein OS=Enterobacter hormaechei ATCC 49162 </t>
  </si>
  <si>
    <t>([0.006619, 0.005086, 0.007091, 0.009187, 0.011903, 0.017447, 0.017797, 0.022667, 0.029376, 0.030003, 0.023087, 0.018787, 0.014586, 0.014586, 0.018106, 0.0198, 0.029376, 0.018415, 0.020165, 0.019401, 0.034068, 0.056825, 0.088832, 0.043307, 0.035586, 0.028695, 0.031287, 0.040537, 0.033407, 0.023534, 0.018415, 0.028107, 0.032017, 0.038858, 0.036378, 0.055536, 0.055536, 0.069024, 0.120615, 0.18812, 0.155435, 0.096677, 0.098513, 0.144935, 0.26085, 0.21291, 0.243554, 0.229226, 0.222385, 0.25406, 0.25406, 0.247041, 0.26085, 0.229226, 0.229226, 0.247041, 0.164327, 0.25406, 0.173081, 0.161087, 0.158265, 0.125101, 0.18812, 0.158265, 0.134866, 0.096677, 0.164327, 0.17593, 0.122885, 0.079919, 0.079919, 0.125101, 0.191378, 0.206376, 0.236433, 0.278302, 0.206376, 0.295083, 0.203355, 0.284882, 0.21291, 0.219301, 0.268042, 0.239899, 0.275179, 0.268042, 0.247041, 0.232838, 0.134866, 0.179055, 0.17593, 0.144935, 0.142424, 0.15284, 0.139895, 0.191378, 0.170161, 0.219301, 0.229226, 0.278302, 0.200174, 0.200174, 0.232838, 0.209395, 0.25031, 0.173081, 0.18812, 0.239899, 0.25406, 0.321458, 0.335645, 0.335645, 0.374039, 0.374039, 0.36309, 0.271506, 0.18812, 0.182256, 0.120615, 0.11371, 0.100716, 0.15284, 0.216401, 0.185198, 0.209395, 0.200174, 0.278302, 0.209395, 0.206376, 0.132295, 0.155435, 0.155435, 0.155435, 0.155435, 0.098513, 0.064632, 0.085092, 0.132295, 0.139895, 0.161087, 0.164327, 0.185198, 0.194234, 0.200174, 0.173081, 0.200174, 0.15284, 0.164327, 0.185198, 0.125101, 0.129801, 0.102787, 0.102787, 0.170161, 0.182256, 0.182256, 0.247041, 0.284882, 0.30533, 0.284882, 0.268042, 0.295083, 0.318242, 0.30533, 0.25406, 0.206376, 0.239899, 0.301917, 0.288399, 0.328603, 0.380708, 0.356642, 0.398279, 0.387226, 0.377384, 0.332115, 0.308712, 0.281712, 0.281712, 0.268042, 0.275179, 0.349426, 0.321458, 0.356642, 0.394753, 0.370445, 0.418646, 0.301917, 0.298791, 0.301917, 0.26085, 0.291804, 0.288399, 0.301917, 0.203355, 0.158265, 0.182256, 0.291804, 0.243554, 0.191378, 0.125101, 0.129801, 0.137348, 0.137348, 0.098513, 0.078022, 0.079919, 0.079919, 0.079919, 0.079919, 0.083462, 0.106997, 0.106997, 0.194234, 0.120615, 0.209395, 0.26085, 0.275179, 0.229226, 0.308712, 0.321458, 0.40511, 0.321458, 0.257454, 0.170161, 0.134866, 0.11371, 0.15008, 0.15284, 0.21291, 0.185198, 0.144935, 0.106997, 0.079919, 0.047319, 0.079919], '')</t>
  </si>
  <si>
    <t xml:space="preserve">F5RYC4|F5RYC4_9ENTR Cytochrome b561 OS=Enterobacter hormaechei ATCC 49162 </t>
  </si>
  <si>
    <t>([0.051831, 0.020522, 0.028107, 0.013613, 0.009015, 0.007495, 0.005378, 0.00407, 0.003461, 0.003246, 0.002727, 0.002555, 0.002194, 0.001374, 0.00103, 0.001417, 0.001069, 0.001202, 0.001069, 0.001061, 0.001597, 0.001597, 0.001499, 0.001649, 0.002555, 0.003757, 0.004976, 0.008002, 0.016021, 0.016257, 0.014075, 0.029376, 0.033407, 0.022306, 0.046336, 0.03976, 0.05306, 0.05306, 0.045352, 0.051831, 0.048328, 0.023534, 0.013265, 0.017447, 0.009187, 0.007091, 0.005249, 0.004431, 0.004483, 0.003014, 0.003014, 0.002976, 0.00283, 0.002482, 0.00359, 0.002396, 0.003366, 0.00292, 0.003821, 0.004161, 0.004161, 0.004414, 0.006619, 0.010131, 0.017138, 0.034884, 0.040537, 0.047319, 0.030611, 0.030611, 0.06184, 0.06312, 0.127496, 0.118441, 0.120615, 0.11371, 0.229226, 0.118441, 0.094817, 0.038858, 0.016257, 0.017138, 0.00962, 0.005623, 0.00389, 0.003276, 0.00231, 0.002727, 0.002435, 0.00246, 0.002396, 0.001906, 0.002117, 0.001675, 0.001391, 0.001335, 0.001391, 0.001434, 0.002117, 0.0028, 0.00407, 0.003997, 0.003671, 0.004414, 0.004358, 0.006039, 0.004899, 0.007031, 0.005318, 0.008156, 0.012491, 0.010372, 0.011518, 0.0198, 0.029376, 0.049374, 0.046336, 0.044297, 0.022306, 0.014586, 0.013821, 0.014586, 0.016257, 0.040537, 0.040537, 0.045352, 0.045352, 0.054297, 0.054297, 0.040537, 0.026338, 0.030611, 0.020522, 0.025316, 0.011669, 0.007091, 0.005249, 0.005623, 0.00543, 0.005378, 0.006701, 0.005799, 0.003671, 0.004414, 0.003804, 0.003212, 0.003757, 0.003757, 0.004736, 0.003246, 0.002976, 0.002336, 0.00231, 0.003276, 0.003461, 0.005086, 0.005734, 0.00543, 0.008075, 0.006482, 0.007259, 0.008156, 0.009728, 0.020165, 0.026892, 0.038858, 0.06184, 0.078022, 0.06312, 0.049374, 0.106997, 0.225814, 0.384043, 0.342579, 0.295083, 0.222385], '')</t>
  </si>
  <si>
    <t xml:space="preserve">F5RYC5|F5RYC5_9ENTR Gfo/Idh/MocA family oxidoreductase OS=Enterobacter hormaechei ATCC 49162 </t>
  </si>
  <si>
    <t>([0.209395, 0.284882, 0.167087, 0.164327, 0.106997, 0.06184, 0.081712, 0.051831, 0.067594, 0.03976, 0.032677, 0.042364, 0.037156, 0.038858, 0.030003, 0.041405, 0.030003, 0.037156, 0.034068, 0.019109, 0.019401, 0.034884, 0.020522, 0.03976, 0.048328, 0.047319, 0.088832, 0.051831, 0.078022, 0.049374, 0.064632, 0.100716, 0.100716, 0.102787, 0.10481, 0.206376, 0.209395, 0.243554, 0.147574, 0.222385, 0.324872, 0.324872, 0.232838, 0.339168, 0.339168, 0.264545, 0.268042, 0.196879, 0.21291, 0.21291, 0.291804, 0.394753, 0.408655, 0.422041, 0.390993, 0.288399, 0.18812, 0.182256, 0.209395, 0.291804, 0.196879, 0.203355, 0.125101, 0.137348, 0.076542, 0.040537, 0.054297, 0.094817, 0.167087, 0.247041, 0.247041, 0.25031, 0.222385, 0.185198, 0.200174, 0.15008, 0.206376, 0.298791, 0.25406, 0.196879, 0.122885, 0.21291, 0.179055, 0.268042, 0.335645, 0.408655, 0.4292, 0.384043, 0.311707, 0.291804, 0.275179, 0.335645, 0.216401, 0.216401, 0.161087, 0.144935, 0.191378, 0.222385, 0.229226, 0.239899, 0.264545, 0.36309, 0.26085, 0.196879, 0.173081, 0.106997, 0.090864, 0.144935, 0.219301, 0.291804, 0.291804, 0.288399, 0.173081, 0.196879, 0.191378, 0.209395, 0.11371, 0.142424, 0.147574, 0.134866, 0.15284, 0.086953, 0.086953, 0.144935, 0.236433, 0.158265, 0.158265, 0.182256, 0.10481, 0.096677, 0.102787, 0.06312, 0.036378, 0.069024, 0.125101, 0.125101, 0.179055, 0.194234, 0.191378, 0.179055, 0.127496, 0.129801, 0.216401, 0.11371, 0.125101, 0.116183, 0.21291, 0.203355, 0.209395, 0.301917, 0.194234, 0.182256, 0.278302, 0.380708, 0.295083, 0.284882, 0.21291, 0.21291, 0.209395, 0.209395, 0.219301, 0.298791, 0.31487, 0.239899, 0.387226, 0.377384, 0.377384, 0.374039, 0.384043, 0.281712, 0.17593, 0.295083, 0.209395, 0.182256, 0.203355, 0.278302, 0.239899, 0.222385, 0.229226, 0.335645, 0.339168, 0.239899, 0.239899, 0.15008, 0.122885, 0.102787, 0.059222, 0.073402, 0.076542, 0.125101, 0.144935, 0.25406, 0.247041, 0.346032, 0.26085, 0.203355, 0.203355, 0.161087, 0.243554, 0.243554, 0.239899, 0.209395, 0.308712, 0.21291, 0.308712, 0.433034, 0.328603, 0.394753, 0.36309, 0.291804, 0.225814, 0.209395, 0.21291, 0.132295, 0.144935, 0.232838, 0.26085, 0.25406, 0.275179, 0.21291, 0.132295, 0.132295, 0.109221, 0.100716, 0.134866, 0.074921, 0.045352, 0.071867, 0.085092, 0.083462, 0.083462, 0.122885, 0.18812, 0.100716, 0.173081, 0.102787, 0.096677, 0.096677, 0.106997, 0.15008, 0.185198, 0.264545, 0.200174, 0.196879, 0.194234, 0.206376, 0.288399, 0.268042, 0.311707, 0.31487, 0.321458, 0.40511, 0.41194, 0.422041, 0.447574, 0.36309, 0.401658, 0.398279, 0.332115, 0.232838, 0.271506, 0.295083, 0.295083, 0.332115, 0.398279, 0.311707, 0.339168, 0.359901, 0.465241, 0.447574, 0.458154, 0.422041, 0.374039, 0.301917, 0.219301, 0.200174, 0.288399, 0.288399, 0.291804, 0.356642, 0.461924, 0.433034, 0.4292, 0.465241, 0.40511, 0.440853, 0.505461, 0.541878, 0.517562, 0.497853, 0.517562, 0.505461, 0.538167, 0.59014, 0.557691, 0.545602, 0.56648, 0.557691, 0.517562, 0.51388, 0.529623, 0.483068, 0.394753, 0.401658, 0.366687, 0.454136, 0.328603, 0.374039, 0.352862, 0.390993, 0.324872, 0.342579, 0.370445, 0.308712, 0.318242, 0.380708, 0.390993, 0.454136, 0.377384, 0.41194, 0.387226, 0.308712, 0.26085, 0.356642, 0.324872, 0.301917, 0.243554, 0.324872, 0.308712, 0.295083, 0.281712, 0.349426, 0.318242, 0.284882, 0.352862, 0.346032, 0.374039, 0.377384, 0.42561, 0.414856, 0.454136, 0.454136, 0.525368, 0.653063, 0.626927, 0.626927, 0.675549, 0.661982, 0.680603, 0.671169, 0.657645, 0.613573, 0.59014, 0.570702, 0.549308, 0.521092, 0.483068, 0.447574, 0.56648], '')</t>
  </si>
  <si>
    <t>[286, 287, 288, 290, 291, 292, 293, 294, 295, 296, 297, 298, 299, 300, 342, 343, 344, 345, 346, 347, 348, 349, 350, 351, 352, 353, 354, 355, 358]</t>
  </si>
  <si>
    <t xml:space="preserve">F5RYC6|F5RYC6_9ENTR DeoR family transcriptional regulator OS=Enterobacter hormaechei ATCC 49162 </t>
  </si>
  <si>
    <t>([0.284882, 0.342579, 0.229226, 0.147574, 0.182256, 0.236433, 0.275179, 0.301917, 0.328603, 0.318242, 0.339168, 0.268042, 0.257454, 0.275179, 0.194234, 0.194234, 0.200174, 0.194234, 0.129801, 0.203355, 0.203355, 0.281712, 0.239899, 0.342579, 0.433034, 0.335645, 0.321458, 0.321458, 0.335645, 0.247041, 0.278302, 0.291804, 0.298791, 0.31487, 0.295083, 0.380708, 0.41194, 0.31487, 0.288399, 0.374039, 0.366687, 0.444081, 0.454136, 0.483068, 0.472492, 0.440853, 0.440853, 0.408655, 0.318242, 0.321458, 0.318242, 0.31487, 0.30533, 0.359901, 0.346032, 0.349426, 0.311707, 0.308712, 0.394753, 0.436924, 0.433034, 0.346032, 0.247041, 0.278302, 0.295083, 0.196879, 0.222385, 0.321458, 0.352862, 0.349426, 0.335645, 0.418646, 0.42561, 0.356642, 0.352862, 0.359901, 0.284882, 0.247041, 0.288399, 0.25406, 0.239899, 0.239899, 0.328603, 0.328603, 0.18812, 0.109221, 0.194234, 0.167087, 0.161087, 0.158265, 0.239899, 0.161087, 0.100716, 0.079919, 0.079919, 0.079919, 0.074921, 0.060549, 0.054297, 0.042364, 0.051831, 0.067594, 0.038858, 0.038858, 0.038858, 0.041405, 0.073402, 0.086953, 0.10481, 0.060549, 0.066181, 0.034884, 0.049374, 0.090864, 0.11371, 0.111485, 0.132295, 0.142424, 0.239899, 0.339168, 0.342579, 0.247041, 0.219301, 0.216401, 0.134866, 0.132295, 0.134866, 0.134866, 0.106997, 0.109221, 0.102787, 0.102787, 0.179055, 0.206376, 0.206376, 0.200174, 0.182256, 0.100716, 0.076542, 0.076542, 0.069024, 0.051831, 0.096677, 0.050641, 0.085092, 0.086953, 0.085092, 0.137348, 0.137348, 0.078022, 0.078022, 0.116183, 0.116183, 0.060549, 0.049374, 0.025316, 0.015344, 0.024826, 0.041405, 0.028695, 0.023963, 0.014075, 0.017138, 0.014075, 0.025316, 0.015694, 0.025316, 0.024826, 0.024826, 0.020522, 0.035586, 0.037156, 0.05306, 0.038858, 0.079919, 0.078022, 0.155435, 0.167087, 0.167087, 0.191378, 0.243554, 0.239899, 0.243554, 0.209395, 0.206376, 0.185198, 0.288399, 0.291804, 0.390993, 0.291804, 0.225814, 0.161087, 0.132295, 0.127496, 0.155435, 0.083462, 0.100716, 0.048328, 0.083462, 0.088832, 0.054297, 0.076542, 0.120615, 0.120615, 0.085092, 0.067594, 0.067594, 0.064632, 0.033407, 0.032017, 0.064632, 0.066181, 0.10481, 0.132295, 0.0704, 0.033407, 0.034068, 0.037156, 0.067594, 0.078022, 0.038042, 0.051831, 0.051831, 0.022306, 0.038858, 0.076542, 0.120615, 0.118441, 0.100716, 0.100716, 0.109221, 0.067594, 0.125101, 0.079919, 0.041405, 0.060549, 0.122885, 0.173081, 0.137348, 0.116183, 0.0704, 0.120615, 0.125101, 0.081712, 0.147574, 0.11371, 0.069024], '')</t>
  </si>
  <si>
    <t xml:space="preserve">F5RYC7|F5RYC7_9ENTR Uncharacterized protein OS=Enterobacter hormaechei ATCC 49162 </t>
  </si>
  <si>
    <t>([0.018106, 0.032017, 0.0198, 0.013613, 0.020876, 0.013821, 0.010672, 0.013613, 0.010221, 0.014075, 0.017447, 0.012727, 0.01204, 0.015694, 0.014075, 0.013613, 0.011342, 0.011342, 0.023963, 0.024393, 0.056825, 0.05306, 0.05306, 0.059222, 0.111485, 0.069024, 0.086953, 0.086953, 0.096677, 0.096677, 0.096677, 0.10481, 0.18812, 0.15008, 0.144935, 0.116183, 0.0704, 0.086953, 0.139895, 0.10481, 0.059222, 0.046336, 0.035586, 0.024826, 0.031287, 0.020876, 0.025316, 0.031287, 0.054297, 0.032017, 0.069024], '')</t>
  </si>
  <si>
    <t xml:space="preserve">F5RYC9|F5RYC9_9ENTR Ig-like domain-containing protein OS=Enterobacter hormaechei ATCC 49162 </t>
  </si>
  <si>
    <t>([0.067594, 0.100716, 0.127496, 0.170161, 0.167087, 0.222385, 0.25031, 0.284882, 0.30533, 0.239899, 0.271506, 0.301917, 0.321458, 0.308712, 0.352862, 0.278302, 0.335645, 0.335645, 0.321458, 0.298791, 0.377384, 0.458154, 0.490133, 0.494003, 0.42561, 0.374039, 0.370445, 0.291804, 0.295083, 0.298791, 0.377384, 0.339168, 0.349426, 0.346032, 0.281712, 0.206376, 0.288399, 0.203355, 0.200174, 0.203355, 0.298791, 0.298791, 0.308712, 0.291804, 0.209395, 0.191378, 0.191378, 0.109221, 0.144935, 0.132295, 0.144935, 0.147574, 0.170161, 0.116183, 0.06312, 0.094817, 0.092881, 0.100716, 0.170161, 0.155435, 0.090864, 0.058088, 0.067594, 0.069024, 0.051831, 0.100716, 0.161087, 0.247041, 0.342579, 0.384043, 0.387226, 0.394753, 0.318242, 0.26085, 0.225814, 0.321458, 0.332115, 0.41194, 0.408655, 0.370445, 0.377384, 0.480142, 0.562014, 0.444081, 0.4292, 0.359901, 0.308712, 0.31487, 0.281712, 0.271506, 0.284882, 0.26085, 0.236433, 0.31487, 0.31487, 0.384043, 0.349426, 0.339168, 0.349426, 0.264545, 0.298791, 0.349426, 0.356642, 0.321458, 0.377384, 0.418646, 0.440853, 0.465241, 0.450668, 0.398279, 0.42561, 0.440853, 0.377384, 0.30533, 0.328603, 0.401658, 0.4292, 0.454136, 0.390993, 0.295083, 0.366687, 0.377384, 0.377384, 0.40511, 0.359901, 0.387226, 0.278302, 0.281712, 0.257454, 0.26085, 0.31487, 0.264545, 0.161087, 0.247041, 0.321458, 0.298791, 0.264545, 0.191378, 0.194234, 0.225814, 0.232838, 0.170161, 0.137348, 0.161087, 0.134866, 0.194234, 0.206376, 0.275179, 0.377384, 0.40511, 0.390993, 0.418646, 0.447574, 0.468512, 0.394753, 0.408655, 0.414856, 0.444081, 0.51388, 0.541878, 0.509769, 0.632174, 0.724957, 0.724957, 0.720929, 0.767246, 0.767246, 0.632174, 0.541878, 0.440853, 0.440853, 0.465241, 0.472492, 0.447574, 0.505461, 0.613573, 0.58069, 0.58069, 0.58069, 0.529623, 0.4292, 0.480142, 0.42561, 0.418646, 0.414856, 0.36309, 0.324872, 0.339168, 0.444081, 0.525368, 0.618285, 0.671169, 0.653063, 0.525368, 0.549308, 0.549308, 0.534167, 0.549308, 0.545602, 0.59508, 0.671169, 0.728858, 0.733139, 0.666105, 0.699094, 0.661982, 0.716283, 0.728858, 0.712013, 0.690604, 0.680603, 0.675549, 0.618285, 0.525368, 0.604312, 0.604312, 0.59917, 0.56648, 0.505461, 0.472492, 0.418646, 0.4292, 0.454136, 0.450668, 0.472492, 0.458154, 0.461924, 0.468512, 0.390993, 0.4292, 0.433034, 0.440853, 0.418646, 0.433034, 0.509769, 0.56648, 0.58069, 0.58069, 0.545602, 0.604312, 0.575842, 0.534167, 0.529623, 0.458154, 0.472492, 0.534167, 0.529623, 0.575842, 0.575842, 0.661982, 0.59917, 0.570702, 0.557691, 0.585406, 0.490133, 0.486429, 0.414856, 0.401658, 0.356642, 0.408655, 0.408655, 0.4292, 0.486429, 0.454136, 0.521092, 0.458154, 0.454136, 0.390993, 0.377384, 0.377384, 0.377384, 0.356642, 0.380708, 0.394753, 0.40511, 0.42561, 0.359901, 0.414856, 0.394753, 0.436924, 0.468512, 0.480142, 0.5017, 0.465241, 0.490133, 0.408655, 0.458154, 0.390993, 0.458154, 0.480142, 0.483068, 0.480142, 0.494003, 0.505461, 0.422041, 0.390993, 0.447574, 0.521092, 0.509769, 0.509769, 0.444081, 0.41194, 0.352862, 0.352862, 0.308712, 0.318242, 0.401658, 0.390993, 0.458154, 0.380708, 0.377384, 0.356642, 0.384043, 0.346032, 0.335645, 0.377384, 0.408655, 0.401658, 0.377384, 0.328603, 0.349426, 0.370445, 0.359901, 0.36309, 0.40511, 0.450668, 0.414856, 0.4292, 0.414856, 0.422041, 0.480142, 0.41194, 0.436924, 0.42561, 0.476583, 0.476583, 0.444081, 0.433034, 0.380708, 0.414856, 0.414856, 0.414856, 0.465241, 0.465241, 0.534167, 0.490133, 0.486429, 0.51388, 0.509769, 0.458154, 0.398279, 0.422041, 0.490133, 0.486429, 0.480142, 0.483068, 0.401658, 0.458154, 0.40511, 0.472492, 0.461924, 0.490133, 0.465241, 0.509769, 0.490133, 0.398279, 0.398279, 0.370445, 0.384043, 0.374039, 0.370445, 0.394753, 0.40511, 0.418646, 0.433034, 0.349426, 0.271506, 0.359901, 0.335645, 0.359901, 0.374039, 0.384043, 0.408655, 0.444081, 0.444081, 0.398279, 0.476583, 0.408655, 0.461924, 0.447574, 0.436924, 0.521092, 0.570702, 0.529623, 0.545602, 0.5017, 0.59508, 0.712013, 0.59508, 0.557691, 0.59014, 0.494003, 0.483068, 0.41194, 0.414856, 0.374039, 0.436924, 0.444081, 0.534167, 0.534167, 0.505461, 0.517562, 0.458154, 0.440853, 0.465241, 0.454136, 0.480142, 0.483068, 0.42561, 0.5017, 0.5017, 0.5017, 0.483068, 0.525368, 0.58069, 0.56648, 0.604312, 0.541878, 0.538167, 0.494003, 0.418646, 0.418646, 0.4292, 0.486429, 0.51388, 0.534167, 0.517562, 0.440853, 0.440853, 0.433034, 0.447574, 0.447574, 0.444081, 0.541878, 0.483068, 0.483068, 0.483068, 0.468512, 0.525368, 0.517562, 0.545602, 0.604312, 0.642678, 0.59508, 0.529623, 0.41194, 0.401658, 0.342579, 0.433034, 0.433034, 0.461924, 0.42561, 0.529623, 0.472492, 0.401658, 0.41194, 0.359901, 0.370445, 0.36309, 0.311707, 0.288399, 0.291804, 0.332115, 0.346032, 0.298791, 0.281712, 0.377384, 0.380708, 0.433034, 0.444081, 0.450668, 0.476583, 0.51388, 0.444081, 0.509769, 0.483068, 0.40511, 0.480142, 0.468512, 0.476583, 0.505461, 0.549308, 0.549308, 0.5017, 0.458154, 0.51388, 0.59917, 0.608892, 0.538167, 0.480142, 0.454136, 0.394753, 0.394753, 0.335645, 0.359901, 0.352862, 0.422041, 0.505461, 0.414856, 0.418646, 0.41194, 0.380708, 0.318242, 0.324872, 0.324872, 0.366687, 0.390993, 0.387226, 0.308712, 0.359901, 0.356642, 0.356642, 0.352862, 0.387226, 0.414856, 0.41194, 0.356642, 0.366687, 0.36309, 0.4292, 0.356642, 0.356642, 0.433034, 0.490133, 0.480142, 0.517562, 0.494003, 0.408655, 0.408655, 0.41194, 0.41194, 0.41194, 0.41194, 0.490133, 0.422041, 0.422041, 0.42561, 0.494003, 0.494003, 0.494003, 0.517562, 0.56648, 0.570702, 0.553315, 0.553315, 0.465241, 0.458154, 0.390993, 0.472492, 0.476583, 0.549308, 0.604312, 0.728858, 0.754692, 0.608892, 0.653063, 0.59014, 0.613573, 0.653063, 0.538167, 0.538167, 0.545602, 0.608892, 0.618285, 0.529623, 0.454136, 0.557691, 0.521092, 0.618285, 0.657645, 0.618285, 0.562014, 0.521092, 0.521092, 0.418646, 0.51388, 0.436924, 0.509769, 0.486429, 0.450668, 0.538167, 0.553315, 0.468512, 0.486429, 0.486429, 0.553315, 0.642678, 0.59014, 0.553315, 0.553315, 0.461924, 0.494003, 0.454136, 0.461924, 0.433034, 0.450668, 0.465241, 0.458154, 0.468512, 0.476583, 0.476583, 0.418646, 0.433034, 0.521092, 0.480142, 0.465241, 0.394753, 0.394753, 0.366687, 0.4292, 0.370445, 0.461924, 0.401658, 0.472492, 0.476583, 0.41194, 0.398279, 0.40511, 0.41194, 0.377384, 0.384043, 0.380708, 0.370445, 0.268042, 0.26085, 0.206376, 0.203355, 0.216401, 0.216401, 0.271506, 0.268042, 0.339168, 0.298791, 0.298791, 0.301917, 0.295083, 0.346032, 0.41194, 0.390993, 0.433034, 0.490133, 0.450668, 0.458154, 0.458154, 0.465241, 0.40511, 0.483068, 0.490133, 0.525368, 0.454136, 0.494003, 0.497853, 0.42561, 0.346032, 0.342579, 0.356642, 0.349426, 0.257454, 0.232838, 0.232838, 0.278302, 0.26085, 0.219301, 0.158265, 0.232838, 0.308712, 0.335645, 0.342579, 0.311707, 0.308712, 0.321458, 0.301917, 0.298791, 0.356642, 0.36309, 0.418646, 0.40511, 0.401658, 0.444081, 0.472492, 0.472492, 0.4292, 0.390993, 0.433034, 0.490133, 0.494003, 0.483068, 0.454136, 0.42561, 0.398279, 0.42561, 0.42561, 0.408655, 0.401658, 0.387226, 0.461924, 0.387226, 0.394753, 0.36309, 0.422041, 0.36309, 0.36309, 0.387226, 0.4292, 0.380708, 0.374039, 0.291804, 0.284882, 0.284882, 0.288399, 0.26085, 0.298791, 0.349426, 0.321458, 0.339168, 0.275179, 0.281712, 0.324872, 0.229226, 0.25406, 0.268042, 0.321458, 0.335645, 0.264545, 0.25406, 0.232838, 0.243554, 0.284882, 0.284882, 0.284882, 0.284882, 0.380708, 0.31487, 0.321458, 0.349426, 0.346032, 0.42561, 0.418646, 0.447574, 0.549308, 0.585406, 0.570702, 0.59508, 0.476583, 0.575842, 0.476583, 0.59917, 0.56648, 0.63748, 0.538167, 0.666105, 0.661982, 0.541878, 0.575842, 0.5017, 0.51388, 0.505461, 0.414856, 0.414856, 0.41194, 0.42561, 0.414856, 0.356642, 0.264545, 0.356642, 0.321458, 0.321458, 0.339168, 0.374039, 0.359901, 0.447574, 0.418646, 0.346032, 0.401658, 0.342579, 0.40511, 0.408655, 0.377384, 0.461924, 0.465241, 0.472492, 0.384043, 0.346032, 0.42561, 0.509769, 0.5017, 0.529623, 0.529623, 0.5017, 0.433034, 0.42561, 0.335645, 0.332115, 0.414856, 0.384043, 0.468512, 0.380708, 0.311707, 0.339168, 0.342579, 0.281712, 0.284882, 0.335645, 0.356642, 0.332115, 0.321458, 0.257454, 0.268042, 0.268042, 0.264545, 0.264545, 0.301917, 0.359901, 0.324872, 0.328603, 0.311707, 0.295083, 0.349426, 0.342579, 0.342579, 0.31487, 0.377384, 0.366687, 0.359901, 0.36309, 0.30533, 0.31487, 0.318242, 0.311707, 0.366687, 0.390993, 0.465241, 0.401658, 0.359901, 0.384043, 0.380708, 0.461924, 0.394753, 0.394753, 0.436924, 0.461924, 0.494003, 0.541878, 0.447574, 0.509769, 0.422041, 0.5017, 0.422041, 0.494003, 0.468512, 0.436924, 0.387226, 0.311707, 0.339168, 0.321458, 0.339168, 0.328603, 0.268042, 0.324872, 0.352862, 0.394753, 0.387226, 0.346032, 0.229226, 0.324872, 0.278302, 0.328603, 0.339168, 0.40511, 0.394753, 0.394753, 0.472492, 0.433034, 0.497853, 0.414856, 0.5017, 0.483068, 0.486429, 0.557691, 0.562014, 0.557691, 0.472492, 0.480142, 0.490133, 0.58069, 0.570702, 0.608892, 0.562014, 0.468512, 0.418646, 0.408655, 0.339168, 0.301917, 0.377384, 0.377384, 0.458154, 0.36309, 0.36309, 0.335645, 0.335645, 0.275179, 0.278302, 0.342579, 0.335645, 0.359901, 0.359901, 0.291804, 0.301917, 0.284882, 0.342579, 0.342579, 0.394753, 0.461924, 0.486429, 0.444081, 0.408655, 0.433034, 0.534167, 0.454136, 0.398279, 0.408655, 0.468512, 0.461924, 0.433034, 0.418646, 0.359901, 0.374039, 0.380708, 0.370445, 0.384043, 0.384043, 0.458154, 0.414856, 0.454136, 0.454136, 0.494003, 0.529623, 0.476583, 0.490133, 0.541878, 0.653063, 0.626927, 0.553315, 0.490133, 0.433034, 0.370445, 0.444081, 0.433034, 0.497853, 0.545602, 0.680603, 0.648219, 0.525368, 0.525368, 0.433034, 0.450668, 0.450668, 0.377384, 0.401658, 0.401658, 0.444081, 0.458154, 0.374039, 0.349426, 0.418646, 0.476583, 0.509769, 0.517562, 0.486429, 0.490133, 0.447574, 0.418646, 0.370445, 0.394753, 0.318242, 0.390993, 0.374039, 0.36309, 0.436924, 0.440853, 0.359901, 0.366687, 0.356642, 0.436924, 0.529623, 0.51388, 0.476583, 0.505461, 0.414856, 0.444081, 0.36309, 0.374039, 0.356642, 0.418646, 0.480142, 0.476583, 0.480142, 0.483068, 0.486429, 0.422041, 0.422041, 0.458154, 0.447574, 0.444081, 0.450668, 0.377384, 0.301917, 0.284882, 0.295083, 0.298791, 0.335645, 0.384043, 0.342579, 0.356642, 0.30533, 0.30533, 0.349426, 0.268042, 0.271506, 0.284882, 0.342579, 0.349426, 0.318242, 0.301917, 0.243554, 0.243554, 0.281712, 0.356642, 0.374039, 0.359901, 0.436924, 0.335645, 0.335645, 0.36309, 0.359901, 0.418646, 0.418646, 0.447574, 0.497853, 0.51388, 0.497853, 0.436924, 0.422041, 0.40511, 0.342579, 0.418646, 0.390993, 0.418646, 0.356642, 0.458154, 0.465241, 0.387226, 0.36309, 0.30533, 0.31487, 0.318242, 0.225814, 0.173081, 0.17593, 0.216401, 0.203355, 0.209395, 0.271506, 0.21291, 0.298791, 0.359901, 0.268042, 0.264545, 0.271506, 0.298791, 0.264545, 0.229226, 0.291804, 0.288399, 0.298791, 0.284882, 0.268042, 0.359901, 0.359901, 0.359901, 0.342579, 0.311707, 0.271506, 0.239899, 0.301917, 0.30533, 0.225814, 0.247041, 0.191378, 0.118441, 0.142424, 0.083462, 0.106997, 0.11371, 0.132295, 0.209395, 0.144935, 0.147574, 0.15284, 0.15284, 0.109221, 0.120615, 0.118441, 0.118441, 0.134866, 0.144935, 0.092881, 0.142424, 0.127496, 0.194234, 0.203355, 0.236433, 0.295083, 0.281712, 0.21291, 0.216401, 0.206376, 0.281712, 0.203355, 0.203355, 0.278302, 0.332115, 0.321458, 0.284882, 0.318242, 0.232838, 0.232838, 0.239899, 0.239899, 0.257454, 0.264545, 0.356642, 0.321458, 0.346032, 0.346032, 0.414856, 0.480142, 0.468512, 0.468512, 0.553315, 0.545602, 0.461924, 0.480142, 0.414856, 0.422041, 0.359901, 0.461924, 0.450668, 0.450668, 0.458154, 0.562014, 0.490133, 0.384043, 0.377384, 0.295083, 0.30533, 0.298791, 0.219301, 0.194234, 0.170161, 0.185198, 0.200174, 0.200174, 0.118441, 0.170161, 0.194234, 0.219301, 0.232838, 0.222385, 0.281712, 0.30533, 0.284882, 0.268042, 0.278302, 0.203355, 0.284882, 0.271506, 0.271506, 0.346032, 0.387226, 0.422041, 0.444081, 0.454136, 0.517562, 0.63748, 0.626927, 0.549308, 0.59508, 0.494003, 0.468512, 0.394753, 0.377384, 0.359901, 0.352862, 0.440853, 0.440853, 0.447574, 0.418646, 0.418646, 0.42561, 0.4292, 0.394753, 0.352862, 0.324872, 0.339168, 0.271506, 0.264545, 0.295083, 0.295083, 0.295083, 0.359901, 0.408655, 0.394753, 0.366687, 0.398279, 0.384043, 0.436924, 0.359901, 0.387226, 0.41194, 0.377384, 0.374039, 0.324872, 0.328603, 0.275179, 0.268042, 0.301917, 0.301917, 0.30533, 0.30533, 0.377384, 0.349426, 0.321458, 0.324872, 0.36309, 0.418646, 0.390993, 0.390993, 0.41194, 0.377384, 0.359901, 0.40511, 0.339168, 0.346032, 0.288399, 0.359901, 0.352862, 0.380708, 0.308712, 0.40511, 0.346032, 0.275179, 0.264545, 0.222385, 0.236433, 0.236433, 0.15284, 0.15284, 0.17593, 0.239899, 0.284882, 0.196879, 0.137348, 0.191378, 0.232838, 0.26085, 0.271506, 0.219301, 0.196879, 0.239899, 0.200174, 0.264545, 0.321458, 0.243554, 0.342579, 0.328603, 0.311707, 0.349426, 0.377384, 0.390993, 0.346032, 0.30533, 0.384043, 0.440853, 0.444081, 0.476583, 0.444081, 0.414856, 0.384043, 0.324872, 0.281712, 0.281712, 0.271506, 0.275179, 0.352862, 0.271506, 0.275179, 0.25031, 0.308712, 0.25406, 0.25031, 0.295083, 0.339168, 0.264545, 0.271506, 0.185198, 0.182256, 0.167087, 0.200174, 0.206376, 0.295083, 0.377384, 0.374039, 0.384043, 0.298791, 0.298791, 0.349426, 0.271506, 0.298791, 0.308712, 0.36309, 0.374039, 0.278302, 0.264545, 0.281712, 0.278302, 0.318242, 0.318242, 0.335645, 0.298791, 0.387226, 0.356642, 0.356642, 0.356642, 0.36309, 0.444081, 0.440853, 0.468512, 0.553315, 0.549308, 0.450668, 0.468512, 0.394753, 0.476583, 0.387226, 0.465241, 0.436924, 0.476583, 0.398279, 0.5017, 0.497853, 0.40511, 0.440853, 0.342579, 0.359901, 0.349426, 0.291804, 0.264545, 0.264545, 0.284882, 0.301917, 0.321458, 0.219301, 0.291804, 0.232838, 0.232838, 0.243554, 0.281712, 0.247041, 0.328603, 0.301917, 0.229226, 0.25031, 0.167087, 0.247041, 0.229226, 0.229226, 0.284882, 0.31487, 0.332115, 0.239899, 0.196879, 0.225814, 0.311707, 0.298791, 0.356642, 0.384043, 0.356642, 0.291804, 0.321458, 0.225814, 0.229226, 0.301917, 0.349426, 0.436924, 0.356642, 0.352862, 0.324872, 0.324872, 0.268042, 0.179055, 0.222385, 0.264545, 0.291804, 0.295083, 0.229226, 0.236433, 0.268042, 0.239899, 0.243554, 0.281712, 0.339168, 0.298791, 0.31487, 0.264545, 0.264545, 0.346032, 0.288399, 0.288399, 0.30533, 0.359901, 0.433034, 0.384043, 0.370445, 0.288399, 0.281712, 0.321458, 0.311707, 0.311707, 0.346032, 0.418646, 0.380708, 0.40511, 0.433034, 0.42561, 0.529623, 0.468512, 0.476583, 0.454136, 0.486429, 0.472492, 0.41194, 0.359901, 0.454136, 0.390993, 0.494003, 0.418646, 0.414856, 0.458154, 0.4292, 0.394753, 0.295083, 0.291804, 0.209395, 0.219301, 0.206376, 0.127496, 0.173081, 0.179055, 0.275179, 0.284882, 0.225814, 0.206376, 0.275179, 0.229226, 0.26085, 0.271506, 0.339168, 0.366687, 0.335645, 0.408655, 0.359901, 0.390993, 0.318242, 0.398279, 0.387226, 0.387226, 0.440853, 0.436924, 0.4292, 0.356642, 0.374039, 0.401658, 0.480142, 0.480142, 0.51388, 0.483068, 0.454136, 0.384043, 0.30533, 0.206376, 0.167087, 0.236433, 0.281712, 0.359901, 0.30533, 0.30533, 0.311707, 0.31487, 0.264545, 0.275179, 0.301917, 0.271506, 0.298791, 0.318242, 0.25406, 0.25406, 0.243554, 0.243554, 0.268042, 0.384043, 0.450668, 0.454136, 0.472492, 0.40511, 0.401658, 0.465241, 0.387226, 0.374039, 0.390993, 0.447574, 0.447574, 0.447574, 0.447574, 0.390993, 0.384043, 0.384043, 0.380708, 0.390993, 0.390993, 0.458154, 0.359901, 0.384043, 0.408655, 0.401658, 0.447574, 0.418646, 0.414856, 0.490133, 0.497853, 0.486429, 0.458154, 0.346032, 0.374039, 0.295083, 0.366687, 0.359901, 0.387226, 0.36309, 0.461924, 0.4292, 0.366687, 0.422041, 0.349426, 0.359901, 0.349426, 0.298791, 0.321458, 0.324872, 0.346032, 0.359901, 0.318242, 0.275179, 0.377384, 0.352862, 0.40511, 0.414856, 0.359901, 0.359901, 0.394753, 0.370445, 0.321458, 0.377384, 0.301917, 0.374039, 0.36309, 0.36309, 0.440853, 0.444081, 0.414856, 0.42561, 0.387226, 0.418646, 0.5017, 0.490133, 0.461924, 0.490133, 0.401658, 0.458154, 0.387226, 0.390993, 0.370445, 0.461924, 0.468512, 0.461924, 0.465241, 0.436924, 0.444081, 0.387226, 0.398279, 0.398279, 0.380708, 0.40511, 0.40511, 0.342579, 0.342579, 0.324872, 0.342579, 0.342579, 0.384043, 0.450668, 0.408655, 0.4292, 0.342579, 0.30533, 0.387226, 0.301917, 0.301917, 0.308712, 0.36309, 0.352862, 0.352862, 0.31487, 0.257454, 0.26085, 0.288399, 0.288399, 0.30533, 0.284882, 0.36309, 0.31487, 0.31487, 0.342579, 0.332115, 0.450668, 0.450668, 0.450668, 0.545602, 0.58069, 0.525368, 0.525368, 0.465241, 0.418646, 0.390993, 0.468512, 0.468512, 0.5017, 0.440853, 0.549308, 0.562014, 0.447574, 0.458154, 0.390993, 0.40511, 0.311707, 0.21291, 0.21291, 0.21291, 0.229226, 0.247041, 0.194234, 0.144935, 0.203355, 0.191378, 0.216401, 0.225814, 0.236433, 0.232838, 0.298791, 0.229226, 0.15284, 0.155435, 0.111485, 0.182256, 0.170161, 0.239899, 0.236433, 0.268042, 0.268042, 0.222385, 0.216401, 0.271506, 0.328603, 0.332115, 0.359901, 0.308712, 0.281712, 0.194234, 0.196879, 0.127496, 0.158265, 0.219301, 0.298791, 0.374039, 0.291804, 0.295083, 0.275179, 0.298791, 0.219301, 0.236433, 0.264545, 0.225814, 0.25406, 0.268042, 0.191378, 0.247041, 0.271506, 0.268042, 0.288399, 0.324872, 0.370445, 0.370445, 0.387226, 0.335645, 0.31487, 0.370445, 0.291804, 0.291804, 0.339168, 0.41194, 0.41194, 0.42561, 0.458154, 0.370445, 0.359901, 0.390993, 0.390993, 0.374039, 0.377384, 0.450668, 0.401658, 0.40511, 0.390993, 0.387226, 0.444081, 0.447574, 0.476583, 0.529623, 0.56648, 0.562014, 0.534167, 0.422041, 0.42561, 0.366687, 0.454136, 0.377384, 0.408655, 0.377384, 0.497853, 0.436924, 0.335645, 0.311707, 0.257454, 0.271506, 0.26085, 0.191378, 0.164327, 0.125101, 0.158265, 0.170161, 0.118441, 0.085092, 0.15008, 0.118441, 0.161087, 0.18812, 0.25406, 0.25031, 0.291804, 0.268042, 0.25031, 0.26085, 0.209395, 0.291804, 0.278302, 0.278302, 0.349426, 0.390993, 0.458154, 0.483068, 0.483068, 0.545602, 0.661982, 0.661982, 0.585406, 0.585406, 0.486429, 0.494003, 0.418646, 0.422041, 0.40511, 0.398279, 0.468512, 0.472492, 0.447574, 0.418646, 0.418646, 0.422041, 0.4292, 0.387226, 0.346032, 0.328603, 0.342579, 0.278302, 0.268042, 0.295083, 0.295083, 0.295083, 0.301917, 0.346032, 0.30533, 0.318242, 0.324872, 0.324872, 0.374039, 0.328603, 0.356642, 0.380708, 0.352862, 0.332115, 0.284882, 0.284882, 0.232838, 0.219301, 0.257454, 0.25406, 0.25406, 0.25406, 0.321458, 0.318242, 0.31487, 0.342579, 0.342579, 0.414856, 0.387226, 0.4292, 0.505461, 0.505461, 0.486429, 0.517562, 0.461924, 0.468512, 0.414856, 0.486429, 0.483068, 0.486429, 0.414856, 0.51388, 0.521092, 0.450668, 0.450668, 0.398279, 0.408655, 0.374039, 0.324872, 0.324872, 0.31487, 0.328603, 0.346032, 0.288399, 0.21291, 0.275179, 0.318242, 0.342579, 0.356642, 0.308712, 0.311707, 0.380708, 0.342579, 0.342579, 0.398279, 0.321458, 0.401658, 0.387226, 0.408655, 0.408655, 0.433034, 0.4292, 0.387226, 0.346032, 0.394753, 0.472492, 0.476583, 0.505461, 0.480142, 0.450668, 0.418646, 0.444081, 0.36309, 0.36309, 0.349426, 0.356642, 0.433034, 0.359901, 0.36309, 0.342579, 0.394753, 0.346032, 0.356642, 0.398279, 0.440853, 0.366687, 0.366687, 0.288399, 0.284882, 0.284882, 0.295083, 0.321458, 0.295083, 0.374039, 0.390993, 0.339168, 0.257454, 0.257454, 0.301917, 0.216401, 0.243554, 0.25406, 0.301917, 0.308712, 0.219301, 0.206376, 0.225814, 0.225814, 0.264545, 0.264545, 0.264545, 0.25406, 0.318242, 0.346032, 0.356642, 0.339168, 0.40511, 0.483068, 0.480142, 0.51388, 0.613573, 0.657645, 0.653063, 0.675549, 0.541878, 0.648219, 0.534167, 0.626927, 0.585406, 0.622677, 0.525368, 0.653063, 0.642678, 0.529623, 0.538167, 0.461924, 0.480142, 0.472492, 0.41194, 0.384043, 0.377384, 0.394753, 0.380708, 0.318242, 0.219301, 0.311707, 0.308712, 0.308712, 0.321458, 0.359901, 0.359901, 0.447574, 0.414856, 0.342579, 0.339168, 0.247041, 0.308712, 0.291804, 0.288399, 0.342579, 0.387226, 0.387226, 0.295083, 0.25031, 0.30533, 0.387226, 0.377384, 0.349426, 0.356642, 0.332115, 0.264545, 0.268042, 0.203355, 0.203355, 0.275179, 0.349426, 0.436924, 0.356642, 0.332115, 0.30533, 0.308712, 0.236433, 0.170161, 0.21291, 0.257454, 0.25406, 0.26085, 0.200174, 0.229226, 0.278302, 0.247041, 0.222385, 0.26085, 0.288399, 0.25031, 0.268042, 0.219301, 0.216401, 0.264545, 0.219301, 0.247041, 0.216401, 0.271506, 0.349426, 0.295083, 0.284882, 0.232838, 0.229226, 0.236433, 0.26085, 0.288399, 0.328603, 0.408655, 0.342579, 0.342579, 0.370445, 0.366687, 0.461924, 0.40511, 0.433034, 0.42561, 0.422041, 0.465241, 0.483068, 0.418646, 0.494003, 0.433034, 0.521092, 0.440853, 0.465241, 0.408655, 0.356642, 0.318242, 0.236433, 0.264545, 0.209395, 0.219301, 0.247041, 0.139895, 0.161087, 0.161087, 0.25406, 0.271506, 0.203355, 0.125101, 0.179055, 0.161087, 0.182256, 0.185198, 0.247041, 0.275179, 0.271506, 0.342579, 0.298791, 0.321458, 0.25031, 0.328603, 0.318242, 0.278302, 0.36309, 0.398279, 0.41194, 0.335645, 0.346032, 0.4292, 0.529623, 0.529623, 0.56648, 0.534167, 0.505461, 0.4292, 0.436924, 0.370445, 0.352862, 0.42561, 0.472492, 0.557691, 0.472492, 0.480142, 0.450668, 0.450668, 0.387226, 0.394753, 0.42561, 0.398279, 0.366687, 0.366687, 0.30533, 0.30533, 0.332115, 0.332115, 0.359901, 0.394753, 0.486429, 0.461924, 0.483068, 0.418646, 0.418646, 0.497853, 0.418646, 0.436924, 0.454136, 0.51388, 0.51388, 0.51388, 0.51388, 0.458154, 0.454136, 0.458154, 0.454136, 0.42561, 0.42561, 0.494003, 0.398279, 0.41194, 0.436924, 0.4292, 0.5017, 0.476583, 0.476583, 0.525368, 0.534167, 0.517562, 0.549308, 0.450668, 0.476583, 0.422041, 0.497853, 0.458154, 0.517562, 0.490133, 0.604312, 0.604312, 0.525368, 0.59014, 0.490133, 0.517562, 0.4292, 0.380708, 0.408655, 0.42561, 0.468512, 0.483068, 0.401658, 0.30533, 0.387226, 0.36309, 0.394753, 0.401658, 0.40511, 0.41194, 0.447574, 0.42561, 0.356642, 0.356642, 0.288399, 0.370445, 0.346032, 0.366687, 0.418646, 0.433034, 0.390993, 0.398279, 0.36309, 0.436924, 0.525368, 0.51388, 0.483068, 0.509769, 0.42561, 0.454136, 0.374039, 0.374039, 0.356642, 0.414856, 0.483068, 0.486429, 0.476583, 0.480142, 0.538167, 0.480142, 0.476583, 0.5017, 0.472492, 0.497853, 0.497853, 0.42561, 0.436924, 0.436924, 0.436924, 0.436924, 0.476583, 0.553315, 0.509769, 0.534167, 0.458154, 0.440853, 0.509769, 0.42561, 0.42561, 0.440853, 0.494003, 0.494003, 0.422041, 0.42561, 0.346032, 0.349426, 0.384043, 0.346032, 0.346032, 0.342579, 0.41194, 0.36309, 0.339168, 0.36309, 0.356642, 0.476583, 0.450668, 0.450668, 0.505461, 0.521092, 0.509769, 0.529623, 0.461924, 0.465241, 0.408655, 0.509769, 0.509769, 0.541878, 0.509769, 0.626927, 0.642678, 0.525368, 0.538167, 0.480142, 0.494003, 0.483068, 0.390993, 0.414856, 0.433034, 0.476583, 0.472492, 0.414856, 0.321458, 0.384043, 0.450668, 0.480142, 0.490133, 0.497853, 0.472492, 0.538167, 0.468512, 0.394753, 0.390993, 0.339168, 0.418646, 0.40511, 0.40511, 0.408655, 0.408655, 0.394753, 0.352862, 0.31487, 0.339168, 0.418646, 0.418646, 0.370445, 0.346032, 0.318242, 0.257454, 0.281712, 0.196879, 0.229226, 0.30533, 0.370445, 0.436924, 0.356642, 0.356642, 0.332115, 0.380708, 0.308712, 0.321458, 0.318242, 0.342579, 0.36309, 0.356642, 0.281712, 0.328603, 0.328603, 0.328603, 0.328603, 0.366687, 0.418646, 0.380708, 0.384043, 0.342579, 0.324872, 0.377384, 0.308712, 0.335645, 0.311707, 0.380708, 0.384043, 0.422041, 0.42561, 0.346032, 0.352862, 0.390993, 0.366687, 0.346032, 0.349426, 0.414856, 0.370445, 0.370445, 0.394753, 0.394753, 0.447574, 0.461924, 0.486429, 0.56648, 0.570702, 0.618285, 0.657645, 0.562014, 0.58069, 0.517562, 0.622677, 0.534167, 0.56648, 0.56648, 0.716283, 0.648219, 0.534167, 0.562014, 0.5017, 0.517562, 0.505461, 0.450668, 0.436924, 0.440853, 0.450668, 0.461924, 0.398279, 0.295083, 0.36309, 0.335645, 0.387226, 0.41194, 0.480142, 0.480142, 0.51388, 0.483068, 0.465241, 0.517562, 0.422041, 0.505461, 0.490133, 0.490133, 0.521092, 0.521092, 0.521092, 0.440853, 0.40511, 0.436924, 0.517562, 0.480142, 0.4292, 0.380708, 0.356642, 0.311707, 0.284882, 0.21291, 0.216401, 0.284882, 0.301917, 0.356642, 0.281712, 0.281712, 0.257454, 0.284882, 0.232838, 0.247041, 0.311707, 0.349426, 0.374039, 0.380708, 0.324872, 0.377384, 0.4292, 0.433034, 0.433034, 0.5017, 0.549308, 0.534167, 0.557691, 0.505461, 0.534167, 0.642678, 0.557691, 0.59014, 0.613573, 0.657645, 0.557691, 0.476583, 0.461924, 0.41194, 0.401658, 0.461924, 0.458154, 0.433034, 0.433034, 0.497853, 0.458154, 0.4292, 0.4292, 0.346032, 0.398279, 0.41194, 0.408655, 0.480142, 0.480142, 0.461924, 0.490133, 0.56648, 0.680603, 0.685117, 0.767246, 0.680603, 0.680603, 0.699094, 0.733139, 0.754692, 0.745909, 0.741537, 0.801317, 0.798249, 0.874069, 0.871313, 0.856457, 0.852992, 0.846163, 0.837511, 0.83125], '')</t>
  </si>
  <si>
    <t>[82, 158, 159, 160, 161, 162, 163, 164, 165, 166, 167, 168, 174, 175, 176, 177, 178, 179, 189, 190, 191, 192, 193, 194, 195, 196, 197, 198, 199, 200, 201, 202, 203, 204, 205, 206, 207, 208, 209, 210, 211, 212, 213, 214, 215, 216, 217, 218, 234, 235, 236, 237, 238, 239, 240, 241, 242, 245, 246, 247, 248, 249, 250, 251, 252, 253, 264, 282, 293, 297, 298, 299, 344, 347, 348, 363, 391, 392, 393, 394, 395, 396, 397, 398, 399, 400, 408, 409, 410, 411, 419, 420, 421, 423, 424, 425, 426, 427, 428, 434, 435, 436, 443, 448, 449, 450, 451, 452, 453, 454, 462, 482, 484, 490, 491, 492, 493, 495, 496, 497, 498, 507, 535, 550, 551, 552, 553, 554, 560, 561, 562, 563, 564, 565, 566, 567, 568, 569, 570, 571, 572, 573, 574, 576, 577, 578, 579, 580, 581, 582, 583, 585, 587, 590, 591, 595, 596, 597, 598, 599, 613, 658, 749, 750, 751, 752, 754, 756, 757, 758, 759, 760, 761, 762, 763, 764, 765, 766, 794, 795, 796, 797, 798, 852, 854, 856, 885, 888, 889, 890, 894, 895, 896, 897, 927, 946, 949, 950, 951, 952, 959, 960, 961, 962, 963, 976, 977, 994, 995, 997, 1049, 1149, 1150, 1160, 1193, 1194, 1195, 1196, 1197, 1348, 1349, 1359, 1445, 1495, 1593, 1647, 1648, 1649, 1650, 1656, 1658, 1659, 1747, 1748, 1749, 1750, 1791, 1792, 1793, 1794, 1795, 1846, 1847, 1849, 1857, 1858, 1893, 1945, 1946, 1947, 1948, 1949, 1950, 1951, 1952, 1953, 1954, 1955, 1956, 1957, 1958, 1959, 1960, 2053, 2091, 2092, 2093, 2094, 2095, 2102, 2128, 2129, 2130, 2131, 2143, 2146, 2147, 2148, 2149, 2155, 2157, 2158, 2159, 2160, 2162, 2191, 2192, 2194, 2205, 2208, 2218, 2219, 2220, 2223, 2245, 2246, 2247, 2248, 2252, 2253, 2254, 2255, 2256, 2257, 2258, 2259, 2276, 2345, 2346, 2347, 2348, 2349, 2350, 2351, 2352, 2353, 2354, 2355, 2356, 2357, 2358, 2359, 2360, 2361, 2362, 2376, 2379, 2381, 2384, 2385, 2386, 2390, 2417, 2418, 2419, 2420, 2421, 2422, 2423, 2424, 2425, 2426, 2427, 2428, 2449, 2450, 2451, 2452, 2453, 2454, 2455, 2456, 2457, 2458, 2459, 2460, 2461, 2462, 2463, 2464, 2465, 2466, 2467, 2468]</t>
  </si>
  <si>
    <t xml:space="preserve">F5RYD0|F5RYD0_9ENTR Bacterial Ig-like domain-containing protein OS=Enterobacter hormaechei ATCC 49162 </t>
  </si>
  <si>
    <t>([0.225814, 0.137348, 0.191378, 0.236433, 0.194234, 0.194234, 0.219301, 0.268042, 0.311707, 0.278302, 0.216401, 0.257454, 0.219301, 0.247041, 0.247041, 0.17593, 0.200174, 0.278302, 0.236433, 0.247041, 0.308712, 0.301917, 0.384043, 0.374039, 0.374039, 0.374039, 0.346032, 0.356642, 0.311707, 0.321458, 0.349426, 0.433034, 0.4292, 0.465241, 0.436924, 0.41194, 0.4292, 0.458154, 0.394753, 0.394753, 0.384043, 0.387226, 0.476583, 0.398279, 0.40511, 0.370445, 0.433034, 0.433034, 0.4292, 0.476583, 0.458154, 0.41194, 0.418646, 0.342579, 0.339168, 0.342579, 0.349426, 0.349426, 0.387226, 0.444081, 0.450668, 0.398279, 0.31487, 0.318242, 0.36309, 0.284882, 0.311707, 0.318242, 0.370445, 0.380708, 0.291804, 0.284882, 0.301917, 0.301917, 0.332115, 0.332115, 0.332115, 0.321458, 0.390993, 0.349426, 0.298791, 0.291804, 0.356642, 0.4292, 0.422041, 0.450668, 0.529623, 0.56648, 0.557691, 0.585406, 0.468512, 0.557691, 0.461924, 0.541878, 0.5017, 0.549308, 0.465241, 0.575842, 0.56648, 0.468512, 0.476583, 0.476583, 0.490133, 0.486429, 0.42561, 0.401658, 0.398279, 0.414856, 0.401658, 0.339168, 0.239899, 0.335645, 0.328603, 0.328603, 0.342579, 0.380708, 0.366687, 0.450668, 0.422041, 0.352862, 0.346032, 0.257454, 0.31487, 0.298791, 0.295083, 0.349426, 0.390993, 0.390993, 0.301917, 0.291804, 0.318242, 0.401658, 0.394753, 0.366687, 0.377384, 0.352862, 0.288399, 0.295083, 0.225814, 0.229226, 0.298791, 0.374039, 0.461924, 0.380708, 0.422041, 0.394753, 0.398279, 0.328603, 0.26085, 0.30533, 0.31487, 0.342579, 0.346032, 0.284882, 0.31487, 0.359901, 0.328603, 0.30533, 0.339168, 0.394753, 0.356642, 0.370445, 0.324872, 0.318242, 0.370445, 0.257454, 0.257454, 0.229226, 0.281712, 0.356642, 0.328603, 0.318242, 0.268042, 0.275179, 0.278302, 0.298791, 0.324872, 0.36309, 0.447574, 0.40511, 0.380708, 0.40511, 0.40511, 0.5017, 0.444081, 0.476583, 0.468512, 0.509769, 0.553315, 0.570702, 0.5017, 0.557691, 0.490133, 0.570702, 0.476583, 0.505461, 0.490133, 0.436924, 0.398279, 0.318242, 0.318242, 0.264545, 0.281712, 0.243554, 0.139895, 0.161087, 0.161087, 0.247041, 0.25031, 0.191378, 0.116183, 0.167087, 0.15284, 0.17593, 0.185198, 0.247041, 0.271506, 0.232838, 0.301917, 0.257454, 0.284882, 0.196879, 0.271506, 0.257454, 0.284882, 0.366687, 0.366687, 0.374039, 0.30533, 0.318242, 0.401658, 0.494003, 0.494003, 0.529623, 0.497853, 0.472492, 0.401658, 0.40511, 0.339168, 0.324872, 0.394753, 0.440853, 0.549308, 0.468512, 0.472492, 0.444081, 0.440853, 0.414856, 0.418646, 0.447574, 0.447574, 0.414856, 0.394753, 0.324872, 0.298791, 0.324872, 0.324872, 0.349426, 0.387226, 0.480142, 0.450668, 0.468512, 0.408655, 0.398279, 0.472492, 0.401658, 0.414856, 0.4292, 0.483068, 0.483068, 0.486429, 0.454136, 0.40511, 0.42561, 0.433034, 0.458154, 0.433034, 0.433034, 0.497853, 0.40511, 0.418646, 0.447574, 0.444081, 0.51388, 0.483068, 0.483068, 0.529623, 0.541878, 0.529623, 0.562014, 0.461924, 0.486429, 0.436924, 0.505461, 0.465241, 0.521092, 0.521092, 0.63748, 0.632174, 0.553315, 0.622677, 0.51388, 0.529623, 0.51388, 0.440853, 0.440853, 0.444081, 0.486429, 0.5017, 0.418646, 0.328603, 0.414856, 0.390993, 0.440853, 0.454136, 0.454136, 0.465241, 0.465241, 0.440853, 0.377384, 0.401658, 0.328603, 0.401658, 0.390993, 0.390993, 0.465241, 0.490133, 0.465241, 0.480142, 0.440853, 0.517562, 0.613573, 0.59508, 0.562014, 0.56648, 0.480142, 0.505461, 0.42561, 0.440853, 0.422041, 0.483068, 0.525368, 0.525368, 0.529623, 0.529623, 0.529623, 0.476583, 0.472492, 0.472492, 0.458154, 0.483068, 0.480142, 0.408655, 0.408655, 0.390993, 0.401658, 0.401658, 0.444081, 0.486429, 0.447574, 0.465241, 0.401658, 0.359901, 0.433034, 0.36309, 0.36309, 0.380708, 0.4292, 0.4292, 0.401658, 0.390993, 0.339168, 0.342579, 0.374039, 0.370445, 0.387226, 0.374039, 0.440853, 0.390993, 0.390993, 0.414856, 0.41194, 0.525368, 0.521092, 0.521092, 0.545602, 0.562014, 0.553315, 0.56648, 0.486429, 0.545602, 0.486429, 0.56648, 0.505461, 0.538167, 0.483068, 0.59014, 0.59508, 0.51388, 0.525368, 0.468512, 0.480142, 0.468512, 0.377384, 0.377384, 0.377384, 0.444081, 0.444081, 0.384043, 0.295083, 0.374039, 0.321458, 0.346032, 0.359901, 0.418646, 0.433034, 0.490133, 0.422041, 0.433034, 0.40511, 0.324872, 0.401658, 0.390993, 0.390993, 0.414856, 0.444081, 0.444081, 0.401658, 0.359901, 0.384043, 0.465241, 0.468512, 0.525368, 0.494003, 0.465241, 0.401658, 0.394753, 0.30533, 0.328603, 0.318242, 0.40511, 0.486429, 0.41194, 0.414856, 0.418646, 0.390993, 0.321458, 0.335645, 0.335645, 0.335645, 0.359901, 0.374039, 0.301917, 0.298791, 0.298791, 0.298791, 0.298791, 0.335645, 0.387226, 0.387226, 0.339168, 0.25031, 0.247041, 0.321458, 0.25031, 0.247041, 0.311707, 0.377384, 0.366687, 0.339168, 0.366687, 0.288399, 0.278302, 0.30533, 0.30533, 0.30533, 0.308712, 0.374039, 0.308712, 0.308712, 0.30533, 0.366687, 0.450668, 0.450668, 0.447574, 0.521092, 0.525368, 0.521092, 0.534167, 0.472492, 0.534167, 0.472492, 0.585406, 0.585406, 0.622677, 0.529623, 0.653063, 0.648219, 0.553315, 0.585406, 0.505461, 0.521092, 0.476583, 0.387226, 0.387226, 0.387226, 0.40511, 0.414856, 0.349426, 0.271506, 0.332115, 0.301917, 0.30533, 0.318242, 0.308712, 0.308712, 0.387226, 0.36309, 0.295083, 0.346032, 0.295083, 0.384043, 0.370445, 0.401658, 0.483068, 0.454136, 0.468512, 0.384043, 0.342579, 0.42561, 0.497853, 0.486429, 0.465241, 0.465241, 0.436924, 0.390993, 0.394753, 0.318242, 0.31487, 0.380708, 0.377384, 0.440853, 0.366687, 0.374039, 0.342579, 0.346032, 0.380708, 0.339168, 0.380708, 0.42561, 0.394753, 0.398279, 0.335645, 0.384043, 0.366687, 0.366687, 0.366687, 0.40511, 0.447574, 0.408655, 0.42561, 0.36309, 0.324872, 0.401658, 0.332115, 0.356642, 0.359901, 0.328603, 0.356642, 0.308712, 0.298791, 0.232838, 0.239899, 0.275179, 0.278302, 0.318242, 0.318242, 0.380708, 0.339168, 0.318242, 0.342579, 0.342579, 0.40511, 0.384043, 0.384043, 0.450668, 0.450668, 0.414856, 0.458154, 0.390993, 0.401658, 0.349426, 0.433034, 0.42561, 0.42561, 0.352862, 0.422041, 0.414856, 0.349426, 0.356642, 0.321458, 0.335645, 0.328603, 0.281712, 0.30533, 0.30533, 0.318242, 0.335645, 0.311707, 0.216401, 0.295083, 0.332115, 0.356642, 0.366687, 0.31487, 0.31487, 0.356642, 0.31487, 0.324872, 0.384043, 0.311707, 0.390993, 0.377384, 0.377384, 0.377384, 0.408655, 0.422041, 0.380708, 0.394753, 0.418646, 0.5017, 0.5017, 0.538167, 0.509769, 0.483068, 0.480142, 0.51388, 0.454136, 0.454136, 0.444081, 0.450668, 0.525368, 0.444081, 0.454136, 0.418646, 0.480142, 0.418646, 0.414856, 0.458154, 0.440853, 0.398279, 0.398279, 0.321458, 0.318242, 0.31487, 0.324872, 0.321458, 0.356642, 0.440853, 0.458154, 0.408655, 0.324872, 0.332115, 0.380708, 0.30533, 0.332115, 0.339168, 0.390993, 0.380708, 0.301917, 0.288399, 0.30533, 0.308712, 0.346032, 0.352862, 0.352862, 0.346032, 0.41194, 0.374039, 0.384043, 0.366687, 0.433034, 0.509769, 0.505461, 0.541878, 0.632174, 0.675549, 0.666105, 0.703578, 0.59508, 0.657645, 0.549308, 0.642678, 0.59917, 0.653063, 0.549308, 0.671169, 0.661982, 0.549308, 0.557691, 0.483068, 0.497853, 0.490133, 0.4292, 0.40511, 0.398279, 0.414856, 0.401658, 0.342579, 0.26085, 0.352862, 0.380708, 0.377384, 0.390993, 0.4292, 0.390993, 0.472492, 0.447574, 0.374039, 0.366687, 0.308712, 0.36309, 0.346032, 0.339168, 0.394753, 0.433034, 0.433034, 0.346032, 0.30533, 0.398279, 0.450668, 0.444081, 0.41194, 0.422041, 0.398279, 0.332115, 0.36309, 0.295083, 0.298791, 0.366687, 0.440853, 0.51388, 0.433034, 0.40511, 0.380708, 0.384043, 0.31487, 0.247041, 0.291804, 0.332115, 0.291804, 0.298791, 0.229226, 0.26085, 0.30533, 0.278302, 0.25031, 0.284882, 0.339168, 0.332115, 0.346032, 0.298791, 0.284882, 0.332115, 0.295083, 0.359901, 0.384043, 0.436924, 0.517562, 0.490133, 0.465241, 0.384043, 0.377384, 0.387226, 0.387226, 0.414856, 0.454136, 0.545602, 0.472492, 0.447574, 0.444081, 0.440853, 0.541878, 0.450668, 0.483068, 0.465241, 0.42561, 0.40511, 0.422041, 0.36309, 0.418646, 0.374039, 0.472492, 0.398279, 0.422041, 0.422041, 0.370445, 0.332115, 0.25031, 0.275179, 0.219301, 0.232838, 0.196879, 0.109221, 0.147574, 0.147574, 0.232838, 0.25031, 0.191378, 0.116183, 0.164327, 0.139895, 0.161087, 0.173081, 0.232838, 0.257454, 0.225814, 0.295083, 0.25031, 0.278302, 0.209395, 0.288399, 0.275179, 0.275179, 0.349426, 0.377384, 0.387226, 0.318242, 0.332115, 0.359901, 0.440853, 0.440853, 0.468512, 0.444081, 0.418646, 0.346032, 0.346032, 0.301917, 0.298791, 0.370445, 0.422041, 0.418646, 0.346032, 0.346032, 0.377384, 0.377384, 0.321458, 0.324872, 0.394753, 0.36309, 0.390993, 0.401658, 0.328603, 0.328603, 0.308712, 0.308712, 0.335645, 0.374039, 0.444081, 0.408655, 0.422041, 0.349426, 0.401658, 0.480142, 0.40511, 0.390993, 0.40511, 0.458154, 0.458154, 0.41194, 0.41194, 0.359901, 0.36309, 0.374039, 0.370445, 0.394753, 0.394753, 0.458154, 0.366687, 0.380708, 0.40511, 0.401658, 0.472492, 0.472492, 0.468512, 0.517562, 0.525368, 0.51388, 0.549308, 0.454136, 0.480142, 0.4292, 0.497853, 0.458154, 0.51388, 0.486429, 0.59508, 0.59014, 0.51388, 0.575842, 0.472492, 0.486429, 0.476583, 0.398279, 0.401658, 0.40511, 0.447574, 0.465241, 0.380708, 0.284882, 0.370445, 0.346032, 0.394753, 0.408655, 0.408655, 0.418646, 0.447574, 0.422041, 0.356642, 0.380708, 0.301917, 0.380708, 0.366687, 0.366687, 0.447574, 0.476583, 0.447574, 0.461924, 0.418646, 0.497853, 0.59014, 0.575842, 0.545602, 0.549308, 0.461924, 0.490133, 0.408655, 0.422041, 0.40511, 0.465241, 0.509769, 0.51388, 0.51388, 0.517562, 0.51388, 0.461924, 0.458154, 0.458154, 0.444081, 0.468512, 0.468512, 0.394753, 0.394753, 0.377384, 0.387226, 0.387226, 0.42561, 0.468512, 0.4292, 0.447574, 0.384043, 0.342579, 0.414856, 0.346032, 0.346032, 0.36309, 0.41194, 0.41194, 0.384043, 0.377384, 0.321458, 0.324872, 0.356642, 0.356642, 0.370445, 0.356642, 0.42561, 0.380708, 0.377384, 0.40511, 0.398279, 0.51388, 0.509769, 0.509769, 0.529623, 0.549308, 0.541878, 0.545602, 0.468512, 0.486429, 0.4292, 0.505461, 0.447574, 0.476583, 0.422041, 0.521092, 0.490133, 0.418646, 0.4292, 0.374039, 0.387226, 0.377384, 0.284882, 0.284882, 0.284882, 0.352862, 0.352862, 0.288399, 0.206376, 0.288399, 0.268042, 0.291804, 0.301917, 0.366687, 0.377384, 0.440853, 0.370445, 0.408655, 0.380708, 0.298791, 0.377384, 0.366687, 0.36309, 0.390993, 0.422041, 0.418646, 0.377384, 0.332115, 0.359901, 0.440853, 0.444081, 0.494003, 0.465241, 0.436924, 0.370445, 0.36309, 0.271506, 0.295083, 0.284882, 0.374039, 0.458154, 0.380708, 0.384043, 0.387226, 0.359901, 0.284882, 0.301917, 0.298791, 0.298791, 0.324872, 0.339168, 0.264545, 0.271506, 0.271506, 0.264545, 0.264545, 0.301917, 0.356642, 0.370445, 0.318242, 0.225814, 0.219301, 0.298791, 0.222385, 0.216401, 0.288399, 0.356642, 0.339168, 0.31487, 0.264545, 0.209395, 0.203355, 0.229226, 0.229226, 0.229226, 0.232838, 0.301917, 0.236433, 0.236433, 0.222385, 0.288399, 0.374039, 0.370445, 0.370445, 0.444081, 0.447574, 0.444081, 0.458154, 0.401658, 0.374039, 0.398279, 0.472492, 0.472492, 0.497853, 0.422041, 0.521092, 0.517562, 0.440853, 0.468512, 0.401658, 0.414856, 0.374039, 0.288399, 0.288399, 0.284882, 0.30533, 0.311707, 0.247041, 0.167087, 0.229226, 0.281712, 0.281712, 0.295083, 0.284882, 0.284882, 0.366687, 0.342579, 0.271506, 0.328603, 0.278302, 0.370445, 0.352862, 0.387226, 0.468512, 0.440853, 0.454136, 0.366687, 0.324872, 0.40511, 0.476583, 0.468512, 0.444081, 0.444081, 0.418646, 0.370445, 0.291804, 0.21291, 0.206376, 0.278302, 0.268042, 0.332115, 0.257454, 0.25406, 0.219301, 0.225814, 0.26085, 0.247041, 0.31487, 0.36309, 0.332115, 0.339168, 0.275179, 0.324872, 0.30533, 0.30533, 0.30533, 0.384043, 0.42561, 0.384043, 0.40511, 0.335645, 0.321458, 0.398279, 0.328603, 0.356642, 0.380708, 0.346032, 0.346032, 0.275179, 0.264545, 0.196879, 0.203355, 0.232838, 0.236433, 0.281712, 0.281712, 0.349426, 0.346032, 0.324872, 0.352862, 0.349426, 0.422041, 0.370445, 0.370445, 0.444081, 0.447574, 0.390993, 0.433034, 0.36309, 0.370445, 0.31487, 0.401658, 0.394753, 0.394753, 0.321458, 0.390993, 0.390993, 0.324872, 0.332115, 0.301917, 0.31487, 0.308712, 0.257454, 0.281712, 0.281712, 0.298791, 0.311707, 0.288399, 0.196879, 0.278302, 0.31487, 0.339168, 0.352862, 0.298791, 0.301917, 0.342579, 0.301917, 0.308712, 0.359901, 0.275179, 0.359901, 0.346032, 0.335645, 0.335645, 0.335645, 0.349426, 0.30533, 0.308712, 0.278302, 0.356642, 0.356642, 0.387226, 0.36309, 0.339168, 0.335645, 0.374039, 0.318242, 0.318242, 0.308712, 0.321458, 0.324872, 0.25031, 0.257454, 0.236433, 0.291804, 0.268042, 0.264545, 0.291804, 0.291804, 0.301917, 0.30533, 0.225814, 0.222385, 0.222385, 0.229226, 0.229226, 0.257454, 0.352862, 0.356642, 0.30533, 0.219301, 0.30533, 0.346032, 0.271506, 0.295083, 0.30533, 0.352862, 0.359901, 0.284882, 0.275179, 0.291804, 0.291804, 0.324872, 0.332115, 0.328603, 0.321458, 0.387226, 0.366687, 0.36309, 0.359901, 0.42561, 0.509769, 0.5017, 0.538167, 0.632174, 0.675549, 0.671169, 0.699094, 0.557691, 0.666105, 0.545602, 0.642678, 0.604312, 0.648219, 0.538167, 0.666105, 0.657645, 0.538167, 0.525368, 0.450668, 0.468512, 0.461924, 0.398279, 0.370445, 0.36309, 0.380708, 0.366687, 0.301917, 0.200174, 0.298791, 0.295083, 0.291804, 0.30533, 0.342579, 0.342579, 0.4292, 0.401658, 0.324872, 0.318242, 0.25406, 0.318242, 0.298791, 0.295083, 0.352862, 0.398279, 0.398279, 0.30533, 0.26085, 0.288399, 0.374039, 0.366687, 0.370445, 0.380708, 0.356642, 0.288399, 0.291804, 0.222385, 0.222385, 0.298791, 0.377384, 0.440853, 0.356642, 0.332115, 0.30533, 0.30533, 0.232838, 0.167087, 0.209395, 0.25406, 0.281712, 0.284882, 0.219301, 0.216401, 0.264545, 0.232838, 0.209395, 0.243554, 0.275179, 0.236433, 0.25031, 0.206376, 0.200174, 0.25031, 0.203355, 0.206376, 0.182256, 0.232838, 0.308712, 0.281712, 0.268042, 0.216401, 0.219301, 0.225814, 0.200174, 0.225814, 0.264545, 0.346032, 0.278302, 0.278302, 0.30533, 0.301917, 0.398279, 0.342579, 0.374039, 0.36309, 0.390993, 0.4292, 0.447574, 0.390993, 0.450668, 0.390993, 0.461924, 0.384043, 0.408655, 0.408655, 0.356642, 0.31487, 0.232838, 0.26085, 0.206376, 0.222385, 0.185198, 0.096677, 0.11371, 0.11371, 0.191378, 0.209395, 0.15008, 0.086953, 0.129801, 0.106997, 0.125101, 0.134866, 0.18812, 0.21291, 0.209395, 0.281712, 0.236433, 0.268042, 0.196879, 0.275179, 0.257454, 0.281712, 0.366687, 0.394753, 0.401658, 0.328603, 0.342579, 0.42561, 0.525368, 0.525368, 0.562014, 0.534167, 0.505461, 0.42561, 0.4292, 0.36309, 0.342579, 0.414856, 0.461924, 0.541878, 0.454136, 0.461924, 0.433034, 0.418646, 0.366687, 0.374039, 0.401658, 0.390993, 0.359901, 0.359901, 0.295083, 0.298791, 0.321458, 0.321458, 0.349426, 0.387226, 0.486429, 0.486429, 0.509769, 0.444081, 0.418646, 0.497853, 0.418646, 0.440853, 0.468512, 0.529623, 0.529623, 0.529623, 0.505461, 0.450668, 0.468512, 0.468512, 0.461924, 0.436924, 0.433034, 0.505461, 0.408655, 0.418646, 0.418646, 0.41194, 0.486429, 0.486429, 0.486429, 0.538167, 0.545602, 0.529623, 0.56648, 0.461924, 0.486429, 0.433034, 0.509769, 0.450668, 0.51388, 0.483068, 0.59508, 0.59508, 0.517562, 0.59014, 0.486429, 0.517562, 0.505461, 0.454136, 0.458154, 0.458154, 0.505461, 0.521092, 0.461924, 0.356642, 0.444081, 0.444081, 0.5017, 0.509769, 0.51388, 0.483068, 0.486429, 0.444081, 0.390993, 0.414856, 0.339168, 0.414856, 0.387226, 0.387226, 0.444081, 0.476583, 0.447574, 0.458154, 0.394753, 0.447574, 0.534167, 0.525368, 0.468512, 0.472492, 0.394753, 0.422041, 0.377384, 0.401658, 0.401658, 0.444081, 0.468512, 0.468512, 0.472492, 0.444081, 0.447574, 0.394753, 0.398279, 0.433034, 0.40511, 0.454136, 0.390993, 0.328603, 0.324872, 0.324872, 0.332115, 0.332115, 0.366687, 0.436924, 0.440853, 0.461924, 0.398279, 0.398279, 0.447574, 0.374039, 0.374039, 0.384043, 0.447574, 0.440853, 0.356642, 0.359901, 0.308712, 0.377384, 0.380708, 0.380708, 0.377384, 0.366687, 0.436924, 0.370445, 0.346032, 0.342579, 0.332115, 0.440853, 0.440853, 0.468512, 0.51388, 0.541878, 0.509769, 0.472492, 0.394753, 0.472492, 0.398279, 0.468512, 0.465241, 0.525368, 0.575842, 0.699094, 0.703578, 0.608892, 0.642678, 0.557691, 0.570702, 0.497853, 0.40511, 0.377384, 0.377384, 0.422041, 0.440853, 0.394753, 0.342579, 0.4292, 0.42561, 0.444081, 0.450668, 0.461924, 0.458154, 0.42561, 0.356642, 0.36309, 0.335645, 0.284882, 0.374039, 0.359901, 0.414856, 0.440853, 0.468512, 0.468512, 0.422041, 0.40511, 0.401658, 0.483068, 0.486429, 0.483068, 0.465241, 0.356642, 0.291804, 0.295083, 0.209395, 0.232838, 0.225814, 0.31487, 0.377384, 0.301917, 0.30533, 0.30533, 0.335645, 0.278302, 0.295083, 0.295083, 0.295083, 0.349426, 0.342579, 0.264545, 0.271506, 0.288399, 0.36309, 0.36309, 0.401658, 0.458154, 0.454136, 0.476583, 0.380708, 0.374039, 0.422041, 0.349426, 0.349426, 0.36309, 0.418646, 0.401658, 0.377384, 0.380708, 0.308712, 0.31487, 0.346032, 0.349426, 0.324872, 0.324872, 0.398279, 0.356642, 0.356642, 0.356642, 0.352862, 0.4292, 0.433034, 0.461924, 0.549308, 0.545602, 0.541878, 0.562014, 0.5017, 0.505461, 0.447574, 0.538167, 0.541878, 0.541878, 0.538167, 0.570702, 0.538167, 0.440853, 0.444081, 0.414856, 0.42561, 0.414856, 0.346032, 0.346032, 0.342579, 0.352862, 0.366687, 0.30533, 0.21291, 0.275179, 0.298791, 0.324872, 0.339168, 0.311707, 0.339168, 0.311707, 0.36309, 0.321458, 0.339168, 0.264545, 0.328603, 0.318242, 0.31487, 0.384043, 0.359901, 0.366687, 0.26085, 0.219301, 0.281712, 0.359901, 0.346032, 0.380708, 0.356642, 0.328603, 0.30533, 0.30533, 0.264545, 0.281712, 0.349426, 0.394753, 0.472492, 0.380708, 0.380708, 0.359901, 0.359901, 0.308712, 0.308712, 0.398279, 0.440853, 0.4292, 0.401658, 0.339168, 0.335645, 0.390993, 0.390993, 0.390993, 0.433034, 0.476583, 0.436924, 0.450668, 0.40511, 0.408655, 0.458154, 0.387226, 0.387226, 0.40511, 0.486429, 0.450668, 0.461924, 0.36309, 0.374039, 0.346032, 0.408655, 0.349426, 0.342579, 0.31487, 0.377384, 0.349426, 0.374039, 0.374039, 0.356642, 0.42561, 0.422041, 0.422041, 0.490133, 0.490133, 0.476583, 0.490133, 0.521092, 0.440853, 0.521092, 0.454136, 0.534167, 0.534167, 0.604312, 0.570702, 0.666105, 0.58069, 0.472492, 0.472492, 0.444081, 0.458154, 0.447574, 0.377384, 0.401658, 0.40511, 0.450668, 0.465241, 0.398279, 0.328603, 0.408655, 0.387226, 0.41194, 0.42561, 0.398279, 0.40511, 0.436924, 0.436924, 0.422041, 0.505461, 0.454136, 0.525368, 0.509769, 0.505461, 0.59014, 0.59014, 0.557691, 0.570702, 0.525368, 0.59014, 0.694846, 0.675549, 0.642678, 0.675549, 0.56648, 0.604312, 0.51388, 0.505461, 0.461924, 0.525368, 0.525368, 0.5017, 0.486429, 0.461924, 0.398279, 0.349426, 0.328603, 0.366687, 0.352862, 0.377384, 0.377384, 0.308712, 0.308712, 0.291804, 0.308712, 0.308712, 0.349426, 0.390993, 0.335645, 0.352862, 0.291804, 0.268042, 0.31487, 0.25031, 0.271506, 0.339168, 0.390993, 0.390993, 0.311707, 0.298791, 0.229226, 0.229226, 0.268042, 0.264545, 0.281712, 0.278302, 0.346032, 0.295083, 0.295083, 0.346032, 0.346032, 0.41194, 0.436924, 0.468512, 0.545602, 0.549308, 0.549308, 0.549308, 0.505461, 0.585406, 0.521092, 0.626927, 0.626927, 0.59508, 0.562014, 0.690604, 0.63748, 0.549308, 0.562014, 0.5017, 0.497853, 0.483068, 0.433034, 0.408655, 0.414856, 0.4292, 0.444081, 0.356642, 0.30533, 0.384043, 0.394753, 0.447574, 0.461924, 0.468512, 0.454136, 0.454136, 0.414856, 0.447574, 0.5017, 0.422041, 0.497853, 0.5017, 0.5017, 0.562014, 0.59508, 0.545602, 0.562014, 0.553315, 0.661982, 0.73685, 0.720929, 0.63748, 0.632174, 0.534167, 0.521092, 0.494003, 0.534167, 0.534167, 0.534167, 0.529623, 0.534167, 0.545602, 0.517562, 0.517562, 0.458154, 0.433034, 0.433034, 0.418646, 0.41194, 0.408655, 0.335645, 0.332115, 0.332115, 0.247041, 0.247041, 0.288399, 0.374039, 0.370445, 0.384043, 0.291804, 0.225814, 0.301917, 0.225814, 0.25031, 0.264545, 0.31487, 0.349426, 0.301917, 0.288399, 0.219301, 0.219301, 0.26085, 0.26085, 0.26085, 0.346032, 0.41194, 0.36309, 0.335645, 0.328603, 0.324872, 0.450668, 0.521092, 0.521092, 0.604312, 0.608892, 0.59917, 0.613573, 0.534167, 0.626927, 0.538167, 0.642678, 0.642678, 0.699094, 0.622677, 0.741537, 0.759478, 0.648219, 0.622677, 0.557691, 0.570702, 0.557691, 0.418646, 0.394753, 0.408655, 0.422041, 0.436924, 0.356642, 0.291804, 0.356642, 0.332115, 0.374039, 0.390993, 0.398279, 0.384043, 0.436924, 0.436924, 0.356642, 0.380708, 0.332115, 0.401658, 0.390993, 0.390993, 0.483068, 0.525368, 0.483068, 0.509769, 0.494003, 0.58069, 0.666105, 0.653063, 0.608892, 0.648219, 0.509769, 0.5017, 0.42561, 0.440853, 0.401658, 0.465241, 0.521092, 0.517562, 0.521092, 0.490133, 0.41194, 0.356642, 0.356642, 0.356642, 0.332115, 0.328603, 0.339168, 0.257454, 0.25406, 0.232838, 0.232838, 0.257454, 0.257454, 0.324872, 0.288399, 0.301917, 0.257454, 0.25406, 0.30533, 0.236433, 0.236433, 0.324872, 0.377384, 0.36309, 0.387226, 0.301917, 0.257454, 0.179055, 0.257454, 0.232838, 0.321458, 0.271506, 0.321458, 0.335645, 0.311707, 0.264545, 0.25031, 0.31487, 0.311707, 0.311707, 0.377384, 0.414856, 0.414856, 0.422041, 0.422041, 0.370445, 0.444081, 0.436924, 0.529623, 0.440853, 0.465241, 0.422041, 0.517562, 0.51388, 0.461924, 0.486429, 0.486429, 0.483068, 0.390993, 0.408655, 0.433034, 0.359901, 0.356642, 0.356642, 0.366687, 0.366687, 0.418646, 0.346032, 0.398279, 0.359901, 0.444081, 0.458154, 0.394753, 0.278302, 0.278302, 0.324872, 0.332115, 0.408655, 0.418646, 0.447574, 0.380708, 0.324872, 0.41194, 0.401658, 0.387226, 0.301917, 0.298791, 0.271506, 0.352862, 0.281712, 0.30533, 0.30533, 0.301917, 0.418646, 0.494003, 0.461924, 0.461924, 0.377384, 0.377384, 0.291804, 0.356642, 0.408655, 0.461924, 0.450668, 0.450668, 0.374039, 0.370445, 0.387226, 0.339168, 0.328603, 0.349426, 0.349426, 0.339168, 0.324872, 0.301917, 0.236433, 0.271506, 0.18812, 0.264545, 0.281712, 0.356642, 0.346032, 0.342579, 0.268042, 0.268042, 0.281712, 0.356642, 0.436924, 0.346032, 0.465241, 0.387226, 0.454136, 0.40511, 0.40511, 0.352862, 0.278302, 0.36309, 0.281712, 0.328603, 0.328603, 0.324872, 0.275179, 0.271506, 0.243554, 0.318242, 0.335645, 0.318242, 0.328603, 0.342579, 0.36309, 0.271506, 0.268042, 0.268042, 0.243554, 0.239899, 0.281712, 0.401658, 0.359901, 0.41194, 0.41194, 0.384043, 0.295083, 0.346032, 0.291804, 0.332115, 0.328603, 0.264545, 0.264545, 0.26085, 0.26085, 0.311707, 0.366687, 0.36309, 0.349426, 0.440853, 0.440853, 0.461924, 0.324872, 0.275179, 0.301917, 0.324872, 0.36309, 0.454136, 0.468512, 0.444081, 0.42561, 0.352862, 0.394753, 0.398279, 0.384043, 0.295083, 0.298791, 0.271506, 0.321458, 0.25031, 0.236433, 0.236433, 0.222385, 0.328603, 0.40511, 0.377384, 0.390993, 0.301917, 0.288399, 0.200174, 0.288399, 0.291804, 0.366687, 0.352862, 0.349426, 0.271506, 0.346032, 0.356642, 0.332115, 0.356642, 0.377384, 0.374039, 0.377384, 0.298791, 0.284882, 0.21291, 0.239899, 0.158265, 0.17593, 0.191378, 0.264545, 0.25406, 0.25031, 0.173081, 0.170161, 0.185198, 0.26085, 0.278302, 0.18812, 0.25031, 0.17593, 0.239899, 0.170161, 0.170161, 0.18812, 0.125101, 0.200174, 0.21291, 0.257454, 0.31487, 0.311707, 0.229226, 0.225814, 0.196879, 0.278302, 0.30533, 0.288399, 0.301917, 0.232838, 0.25406, 0.243554, 0.236433, 0.239899, 0.318242, 0.26085, 0.284882, 0.40511, 0.40511, 0.359901, 0.387226, 0.377384, 0.366687, 0.370445, 0.342579, 0.295083, 0.308712, 0.308712, 0.229226, 0.21291, 0.284882, 0.352862, 0.352862, 0.436924, 0.339168, 0.339168, 0.394753, 0.422041, 0.398279, 0.284882, 0.229226, 0.232838, 0.25406, 0.268042, 0.349426, 0.374039, 0.374039, 0.356642, 0.278302, 0.359901, 0.359901, 0.342579, 0.25031, 0.25031, 0.219301, 0.301917, 0.222385, 0.194234, 0.209395, 0.194234, 0.318242, 0.328603, 0.298791, 0.298791, 0.203355, 0.200174, 0.134866, 0.216401, 0.21291, 0.291804, 0.21291, 0.21291, 0.142424, 0.222385, 0.232838, 0.209395, 0.142424, 0.161087, 0.18812, 0.17593, 0.18812, 0.161087, 0.158265, 0.125101, 0.074921, 0.088832, 0.098513, 0.15284, 0.142424, 0.144935, 0.092881, 0.147574, 0.155435, 0.243554, 0.203355, 0.132295, 0.18812, 0.191378, 0.173081, 0.132295, 0.134866, 0.092881, 0.067594, 0.118441, 0.147574, 0.18812, 0.239899, 0.236433, 0.185198, 0.182256, 0.158265, 0.225814, 0.200174, 0.18812, 0.18812, 0.222385, 0.247041, 0.232838, 0.25406, 0.342579, 0.394753, 0.339168, 0.36309, 0.454136, 0.454136, 0.454136, 0.458154, 0.380708, 0.370445, 0.374039, 0.374039, 0.349426, 0.366687, 0.41194, 0.332115, 0.321458, 0.257454, 0.324872, 0.324872, 0.380708, 0.271506, 0.284882, 0.349426, 0.390993, 0.370445, 0.264545, 0.219301, 0.247041, 0.321458, 0.321458, 0.377384, 0.374039, 0.352862, 0.339168, 0.25406, 0.342579, 0.342579, 0.398279, 0.308712, 0.308712, 0.281712, 0.401658, 0.311707, 0.301917, 0.26085, 0.243554, 0.36309, 0.36309, 0.311707, 0.321458, 0.271506, 0.268042, 0.225814, 0.31487, 0.31487, 0.387226, 0.377384, 0.380708, 0.298791, 0.374039, 0.30533, 0.308712, 0.281712, 0.301917, 0.301917, 0.332115, 0.332115, 0.308712, 0.30533, 0.356642, 0.278302, 0.339168, 0.356642, 0.398279, 0.384043, 0.384043, 0.31487, 0.288399, 0.301917, 0.384043, 0.398279, 0.398279, 0.422041, 0.352862, 0.418646, 0.370445, 0.370445, 0.324872, 0.278302, 0.366687, 0.374039, 0.422041, 0.41194, 0.408655, 0.359901, 0.359901, 0.335645, 0.40511, 0.4292, 0.414856, 0.422041, 0.422041, 0.447574, 0.444081, 0.465241, 0.468512, 0.517562, 0.529623, 0.553315, 0.671169, 0.666105, 0.562014, 0.59917, 0.51388, 0.5017, 0.483068, 0.494003, 0.521092, 0.454136, 0.454136, 0.483068, 0.486429, 0.472492, 0.525368, 0.538167, 0.59508, 0.58069, 0.58069, 0.59014, 0.521092, 0.408655, 0.401658, 0.433034, 0.444081, 0.51388, 0.517562, 0.521092, 0.505461, 0.436924, 0.517562, 0.521092, 0.490133, 0.41194, 0.414856, 0.414856, 0.40511, 0.342579, 0.318242, 0.321458, 0.318242, 0.4292, 0.497853, 0.450668, 0.497853, 0.418646, 0.418646, 0.356642, 0.436924, 0.440853, 0.51388, 0.51388, 0.509769, 0.4292, 0.4292, 0.444081, 0.440853, 0.444081, 0.461924, 0.483068, 0.494003, 0.490133, 0.465241, 0.384043, 0.4292, 0.356642, 0.418646, 0.436924, 0.5017, 0.486429, 0.5017, 0.4292, 0.398279, 0.41194, 0.494003, 0.59014, 0.497853, 0.497853, 0.4292, 0.486429, 0.440853, 0.42561, 0.352862, 0.288399, 0.377384, 0.384043, 0.42561, 0.4292, 0.422041, 0.374039, 0.374039, 0.359901, 0.42561, 0.447574, 0.433034, 0.444081, 0.377384, 0.394753, 0.394753, 0.41194, 0.418646, 0.465241, 0.465241, 0.59014, 0.733139, 0.680603, 0.671169, 0.63748, 0.632174, 0.618285, 0.622677, 0.557691, 0.553315, 0.480142, 0.480142, 0.494003, 0.483068, 0.56648, 0.632174, 0.671169, 0.733139, 0.716283, 0.716283, 0.716283, 0.575842, 0.529623, 0.529623, 0.529623, 0.529623, 0.5017, 0.5017, 0.575842, 0.657645, 0.657645, 0.741537, 0.788093, 0.694846, 0.59917, 0.58069, 0.58069, 0.545602, 0.472492, 0.483068, 0.483068, 0.458154, 0.570702, 0.604312, 0.657645, 0.657645, 0.750527, 0.690604, 0.626927, 0.618285, 0.517562, 0.450668, 0.450668, 0.42561, 0.494003, 0.494003, 0.418646, 0.352862, 0.349426, 0.42561, 0.36309, 0.36309, 0.356642, 0.328603, 0.30533, 0.291804, 0.268042, 0.243554, 0.232838, 0.278302, 0.203355, 0.278302, 0.356642, 0.36309, 0.352862, 0.288399, 0.291804, 0.366687, 0.433034, 0.444081, 0.440853, 0.490133, 0.422041, 0.384043, 0.308712, 0.308712, 0.257454, 0.284882, 0.301917, 0.370445, 0.342579, 0.41194, 0.414856, 0.332115, 0.318242, 0.346032, 0.41194, 0.494003, 0.480142, 0.387226, 0.328603, 0.264545, 0.275179, 0.291804, 0.380708, 0.447574, 0.444081, 0.414856, 0.454136, 0.436924, 0.450668, 0.480142, 0.450668, 0.41194, 0.408655, 0.408655, 0.356642, 0.36309, 0.349426, 0.349426, 0.436924, 0.497853, 0.575842, 0.562014, 0.675549, 0.557691, 0.5017, 0.5017, 0.59014, 0.541878, 0.486429, 0.486429, 0.458154, 0.497853, 0.454136, 0.483068, 0.494003, 0.525368, 0.541878, 0.465241, 0.394753, 0.349426, 0.288399, 0.284882, 0.236433, 0.209395, 0.281712, 0.318242, 0.318242, 0.247041, 0.247041, 0.291804, 0.301917, 0.324872, 0.311707, 0.377384, 0.398279, 0.339168, 0.298791, 0.229226, 0.311707, 0.414856, 0.476583, 0.534167, 0.545602, 0.608892, 0.5017, 0.433034, 0.374039, 0.384043, 0.384043, 0.422041, 0.436924, 0.422041, 0.436924, 0.41194, 0.349426, 0.370445, 0.370445, 0.387226, 0.4292, 0.349426, 0.328603, 0.271506, 0.264545, 0.229226, 0.239899, 0.275179, 0.328603, 0.390993, 0.377384, 0.42561, 0.387226, 0.387226, 0.390993, 0.390993, 0.414856, 0.480142, 0.483068, 0.529623, 0.529623, 0.529623, 0.613573, 0.59508, 0.570702, 0.525368, 0.480142, 0.483068, 0.529623, 0.541878, 0.538167, 0.490133, 0.534167, 0.534167, 0.534167, 0.450668, 0.41194, 0.41194, 0.41194, 0.384043, 0.384043, 0.422041, 0.356642, 0.366687, 0.380708, 0.440853, 0.480142, 0.505461, 0.486429, 0.440853, 0.440853, 0.444081, 0.5017, 0.486429, 0.483068, 0.465241, 0.476583, 0.418646, 0.433034, 0.359901, 0.31487, 0.288399, 0.288399, 0.352862, 0.352862, 0.339168, 0.271506, 0.268042, 0.30533, 0.30533, 0.36309, 0.36309, 0.36309, 0.349426, 0.278302, 0.25031, 0.25031, 0.328603, 0.408655, 0.328603, 0.398279, 0.483068, 0.51388, 0.505461, 0.505461, 0.414856, 0.342579, 0.370445, 0.328603, 0.328603, 0.346032, 0.328603, 0.30533, 0.278302, 0.295083, 0.321458, 0.366687, 0.374039, 0.374039, 0.370445, 0.436924, 0.454136, 0.458154, 0.387226, 0.298791, 0.271506, 0.346032, 0.450668, 0.509769, 0.562014, 0.483068, 0.440853, 0.440853, 0.468512, 0.497853, 0.497853, 0.5017, 0.440853, 0.352862, 0.342579, 0.271506, 0.284882, 0.271506, 0.25406, 0.318242, 0.332115, 0.359901, 0.332115, 0.301917, 0.30533, 0.239899, 0.284882, 0.264545, 0.264545, 0.268042, 0.268042, 0.18812, 0.15284, 0.134866, 0.196879, 0.194234, 0.219301, 0.144935, 0.125101, 0.083462, 0.090864, 0.132295, 0.134866, 0.15284, 0.167087, 0.15284, 0.147574, 0.118441, 0.164327, 0.11371, 0.094817, 0.059222, 0.090864, 0.155435, 0.18812, 0.18812, 0.15284, 0.206376, 0.278302, 0.236433, 0.308712, 0.222385, 0.167087, 0.127496, 0.137348, 0.134866, 0.147574, 0.203355, 0.219301, 0.144935, 0.203355, 0.271506, 0.356642, 0.356642, 0.342579, 0.370445, 0.366687, 0.444081, 0.422041, 0.418646, 0.390993, 0.31487, 0.384043, 0.468512, 0.422041, 0.42561, 0.41194, 0.398279, 0.408655, 0.490133, 0.486429, 0.486429, 0.444081, 0.352862, 0.370445, 0.298791, 0.311707, 0.328603, 0.311707, 0.311707, 0.318242, 0.366687, 0.458154, 0.380708, 0.31487, 0.42561, 0.41194, 0.41194, 0.4292, 0.4292, 0.394753, 0.468512, 0.436924, 0.359901, 0.436924, 0.349426, 0.422041, 0.359901, 0.271506, 0.268042, 0.281712, 0.291804, 0.335645, 0.332115, 0.40511, 0.458154, 0.370445, 0.370445, 0.291804, 0.275179, 0.284882, 0.295083, 0.225814, 0.26085, 0.349426, 0.301917, 0.278302, 0.225814, 0.229226, 0.318242, 0.311707, 0.268042, 0.268042, 0.275179, 0.264545, 0.275179, 0.239899, 0.281712, 0.278302, 0.308712, 0.31487, 0.219301, 0.182256, 0.268042, 0.173081, 0.173081, 0.216401, 0.321458, 0.366687, 0.342579, 0.284882, 0.298791, 0.257454, 0.17593, 0.122885, 0.118441, 0.11371, 0.134866, 0.102787, 0.109221, 0.15008, 0.158265, 0.229226, 0.257454, 0.191378, 0.209395, 0.134866, 0.086953, 0.085092, 0.096677, 0.142424, 0.185198, 0.167087, 0.229226, 0.229226, 0.298791, 0.30533, 0.311707, 0.308712, 0.387226, 0.342579, 0.278302, 0.295083, 0.268042, 0.268042, 0.332115, 0.377384, 0.422041, 0.472492, 0.454136, 0.356642, 0.284882, 0.281712, 0.229226, 0.203355, 0.222385, 0.239899, 0.161087, 0.170161, 0.167087, 0.182256, 0.206376, 0.271506, 0.191378, 0.236433, 0.161087, 0.092881, 0.111485, 0.083462, 0.100716, 0.10481, 0.102787, 0.15008, 0.147574, 0.191378, 0.232838, 0.291804, 0.239899, 0.324872, 0.232838, 0.147574, 0.137348, 0.15284, 0.15284, 0.194234, 0.116183, 0.17593, 0.25406, 0.222385, 0.219301, 0.225814, 0.18812, 0.268042, 0.284882, 0.209395, 0.182256, 0.170161, 0.161087, 0.122885, 0.100716, 0.096677, 0.142424, 0.142424, 0.129801, 0.085092, 0.0704, 0.094817, 0.067594, 0.076542, 0.056825, 0.100716, 0.059222, 0.083462, 0.081712, 0.060549, 0.098513, 0.132295, 0.085092, 0.054297, 0.066181, 0.079919, 0.137348, 0.17593, 0.185198, 0.185198, 0.236433, 0.216401, 0.196879, 0.185198, 0.125101, 0.203355, 0.203355, 0.281712, 0.229226, 0.232838, 0.185198, 0.158265, 0.158265, 0.222385, 0.308712, 0.332115, 0.288399, 0.284882, 0.196879, 0.191378, 0.127496, 0.092881, 0.142424, 0.185198, 0.288399, 0.339168, 0.243554, 0.243554, 0.21291, 0.170161, 0.11371, 0.17593, 0.216401, 0.203355, 0.155435, 0.161087, 0.127496, 0.106997, 0.109221, 0.139895, 0.111485, 0.170161, 0.173081, 0.10481, 0.076542, 0.05306, 0.05306, 0.098513, 0.055536, 0.040537, 0.073402, 0.100716, 0.111485, 0.100716, 0.096677, 0.085092, 0.078022, 0.120615, 0.194234, 0.200174, 0.232838, 0.268042, 0.239899, 0.222385, 0.243554, 0.295083, 0.232838, 0.164327, 0.15284, 0.155435, 0.243554, 0.264545, 0.308712, 0.324872, 0.324872, 0.25406, 0.332115, 0.30533, 0.335645, 0.247041, 0.182256, 0.173081, 0.116183, 0.137348, 0.21291, 0.26085, 0.21291, 0.30533, 0.398279, 0.41194, 0.436924, 0.422041, 0.30533, 0.298791, 0.268042, 0.196879, 0.284882, 0.257454, 0.284882, 0.268042, 0.346032, 0.387226, 0.42561, 0.505461, 0.42561, 0.36309, 0.295083, 0.349426, 0.321458, 0.335645, 0.295083, 0.321458, 0.318242, 0.398279, 0.394753, 0.398279, 0.472492, 0.454136, 0.490133, 0.418646, 0.408655, 0.41194, 0.422041, 0.387226, 0.321458, 0.40511, 0.468512, 0.553315, 0.454136, 0.414856, 0.359901, 0.418646, 0.461924, 0.458154, 0.433034, 0.366687, 0.366687, 0.295083, 0.308712, 0.30533, 0.374039, 0.370445, 0.370445, 0.291804, 0.30533, 0.374039, 0.366687, 0.352862, 0.36309, 0.380708, 0.465241, 0.49400</t>
  </si>
  <si>
    <t>[86, 87, 88, 89, 91, 93, 94, 95, 97, 98, 183, 187, 188, 189, 190, 191, 193, 195, 233, 242, 283, 286, 287, 288, 289, 293, 295, 296, 297, 298, 299, 300, 301, 302, 303, 308, 330, 331, 332, 333, 334, 336, 341, 342, 343, 344, 345, 382, 383, 384, 385, 386, 387, 388, 390, 392, 393, 394, 396, 397, 398, 399, 432, 485, 486, 487, 488, 490, 492, 493, 494, 495, 496, 497, 498, 499, 500, 501, 630, 631, 632, 633, 636, 641, 682, 683, 684, 685, 686, 687, 688, 689, 690, 691, 692, 693, 694, 695, 696, 697, 698, 699, 741, 768, 777, 782, 885, 886, 887, 888, 894, 896, 897, 898, 899, 930, 931, 932, 933, 940, 941, 942, 943, 944, 981, 982, 983, 984, 985, 986, 987, 991, 995, 1095, 1096, 1281, 1282, 1283, 1284, 1285, 1286, 1287, 1288, 1289, 1290, 1291, 1292, 1293, 1294, 1295, 1296, 1297, 1298, 1429, 1430, 1431, 1432, 1433, 1440, 1459, 1466, 1467, 1468, 1469, 1476, 1484, 1485, 1486, 1487, 1491, 1493, 1495, 1496, 1497, 1498, 1500, 1501, 1505, 1506, 1511, 1512, 1513, 1529, 1530, 1583, 1584, 1585, 1592, 1593, 1594, 1595, 1596, 1597, 1598, 1599, 1683, 1684, 1685, 1686, 1687, 1688, 1690, 1691, 1692, 1693, 1694, 1695, 1787, 1789, 1791, 1792, 1793, 1794, 1795, 1796, 1818, 1820, 1821, 1822, 1823, 1824, 1825, 1826, 1827, 1828, 1829, 1830, 1831, 1832, 1833, 1834, 1835, 1836, 1838, 1839, 1840, 1883, 1884, 1885, 1886, 1887, 1888, 1889, 1890, 1891, 1892, 1893, 1894, 1895, 1896, 1897, 1898, 1917, 1920, 1921, 1922, 1923, 1924, 1925, 1926, 1927, 1928, 1929, 1930, 1931, 1932, 1933, 1935, 1936, 1937, 1938, 1939, 1940, 1941, 1942, 1980, 1981, 1982, 1983, 1984, 1985, 1986, 1987, 1988, 1989, 1990, 1991, 1992, 1993, 1994, 1995, 1996, 1997, 1998, 1999, 2022, 2024, 2026, 2027, 2028, 2029, 2030, 2031, 2032, 2037, 2038, 2039, 2089, 2093, 2094, 2511, 2512, 2513, 2514, 2515, 2516, 2517, 2518, 2519, 2522, 2528, 2529, 2530, 2531, 2532, 2533, 2534, 2539, 2540, 2541, 2542, 2544, 2545, 2564, 2565, 2566, 2582, 2584, 2589, 2617, 2618, 2619, 2620, 2621, 2622, 2623, 2624, 2625, 2626, 2631, 2632, 2633, 2634, 2635, 2636, 2637, 2638, 2639, 2640, 2641, 2642, 2643, 2644, 2645, 2646, 2647, 2648, 2649, 2650, 2651, 2652, 2653, 2654, 2659, 2660, 2661, 2662, 2663, 2664, 2665, 2666, 2667, 2739, 2740, 2741, 2742, 2743, 2744, 2745, 2746, 2754, 2755, 2780, 2781, 2782, 2783, 2816, 2817, 2818, 2819, 2820, 2821, 2822, 2825, 2826, 2827, 2829, 2830, 2831, 2844, 2849, 2879, 2880, 2881, 2905, 2906, 2913, 3280, 3304, 3335, 3336, 3388, 3389, 3390, 3391, 3392, 3393, 3394, 3395, 3396, 3397, 3398, 3399, 3400, 3401, 3402, 3403, 3404, 3405, 3406, 3407, 3408, 3409, 3503, 3506, 3507, 3508]</t>
  </si>
  <si>
    <t>372)</t>
  </si>
  <si>
    <t xml:space="preserve">F5RYD1|F5RYD1_9ENTR Protein secretion efflux system ABC superfamily ATP binding protein OS=Enterobacter hormaechei ATCC 49162 </t>
  </si>
  <si>
    <t>([0.318242, 0.374039, 0.408655, 0.370445, 0.284882, 0.206376, 0.144935, 0.147574, 0.17593, 0.122885, 0.083462, 0.109221, 0.064632, 0.066181, 0.032677, 0.027463, 0.022306, 0.043307, 0.038858, 0.021381, 0.03976, 0.043307, 0.043307, 0.024393, 0.034068, 0.058088, 0.106997, 0.170161, 0.203355, 0.203355, 0.332115, 0.422041, 0.436924, 0.444081, 0.370445, 0.401658, 0.414856, 0.461924, 0.408655, 0.380708, 0.444081, 0.458154, 0.440853, 0.433034, 0.483068, 0.472492, 0.42561, 0.401658, 0.288399, 0.216401, 0.191378, 0.142424, 0.155435, 0.127496, 0.134866, 0.182256, 0.173081, 0.170161, 0.185198, 0.127496, 0.142424, 0.090864, 0.102787, 0.098513, 0.056825, 0.06184, 0.067594, 0.041405, 0.044297, 0.092881, 0.132295, 0.158265, 0.109221, 0.083462, 0.064632, 0.054297, 0.059222, 0.098513, 0.067594, 0.060549, 0.127496, 0.142424, 0.219301, 0.203355, 0.219301, 0.301917, 0.26085, 0.25406, 0.25406, 0.243554, 0.243554, 0.25406, 0.247041, 0.346032, 0.281712, 0.366687, 0.472492, 0.465241, 0.374039, 0.4292, 0.41194, 0.408655, 0.41194, 0.311707, 0.298791, 0.36309, 0.359901, 0.335645, 0.324872, 0.447574, 0.352862, 0.30533, 0.219301, 0.137348, 0.132295, 0.239899, 0.142424, 0.147574, 0.139895, 0.229226, 0.25406, 0.271506, 0.225814, 0.203355, 0.225814, 0.236433, 0.25031, 0.158265, 0.243554, 0.243554, 0.275179, 0.264545, 0.324872, 0.401658, 0.51388, 0.401658, 0.25031, 0.232838, 0.229226, 0.144935, 0.116183, 0.05306, 0.049374, 0.064632, 0.033407, 0.05306, 0.047319, 0.023534, 0.043307, 0.046336, 0.024826, 0.016528, 0.017447, 0.011106, 0.009728, 0.006795, 0.007645, 0.010372, 0.019109, 0.01227, 0.012491, 0.01227, 0.01227, 0.01204, 0.011669, 0.016257, 0.011518, 0.007495, 0.01078, 0.009294, 0.009294, 0.010131, 0.008409, 0.012491, 0.017797, 0.014315, 0.015694, 0.027463, 0.033407, 0.032017, 0.049374, 0.098513, 0.094817, 0.167087, 0.096677, 0.046336, 0.036378, 0.030003, 0.027463, 0.027463, 0.036378, 0.020876, 0.023963, 0.022306, 0.017138, 0.010131, 0.009865, 0.008002, 0.007495, 0.004921, 0.003478, 0.003053, 0.0028, 0.002662, 0.001786, 0.002512, 0.002688, 0.003431, 0.003276, 0.004689, 0.004775, 0.003727, 0.003701, 0.004315, 0.005992, 0.006567, 0.008276, 0.011903, 0.013613, 0.012491, 0.013821, 0.024826, 0.038858, 0.038858, 0.032017, 0.027463, 0.021816, 0.036378, 0.028695, 0.030003, 0.030003, 0.014783, 0.023963, 0.045352, 0.045352, 0.033407, 0.034068, 0.043307, 0.041405, 0.081712, 0.088832, 0.170161, 0.173081, 0.073402, 0.034884, 0.046336, 0.11371, 0.071867, 0.073402, 0.106997, 0.106997, 0.120615, 0.216401, 0.139895, 0.127496, 0.139895, 0.098513, 0.049374, 0.055536, 0.054297, 0.059222, 0.059222, 0.029376, 0.023963, 0.043307, 0.045352, 0.059222, 0.06184, 0.066181, 0.081712, 0.032017, 0.030003, 0.015078, 0.00962, 0.008525, 0.006482, 0.004247, 0.004315, 0.004388, 0.003109, 0.002688, 0.001786, 0.001743, 0.002512, 0.00316, 0.002503, 0.002623, 0.001872, 0.001391, 0.001481, 0.000893, 0.000936, 0.001335, 0.001391, 0.002211, 0.002336, 0.002155, 0.00231, 0.002276, 0.003405, 0.004577, 0.003821, 0.003924, 0.00316, 0.00316, 0.0028, 0.004358, 0.004135, 0.005623, 0.007259, 0.006795, 0.009728, 0.016021, 0.021381, 0.036378, 0.023087, 0.044297, 0.098513, 0.170161, 0.236433, 0.116183, 0.116183, 0.209395, 0.271506, 0.36309, 0.257454, 0.182256, 0.167087, 0.225814, 0.155435, 0.155435, 0.25031, 0.15284, 0.170161, 0.167087, 0.090864, 0.118441, 0.06312, 0.042364, 0.043307, 0.042364, 0.096677, 0.096677, 0.088832, 0.051831, 0.049374, 0.102787, 0.164327, 0.081712, 0.111485, 0.185198, 0.191378, 0.203355, 0.324872, 0.229226, 0.185198, 0.25406, 0.25031, 0.278302, 0.318242, 0.278302, 0.321458, 0.30533, 0.308712, 0.203355, 0.229226, 0.236433, 0.222385, 0.137348, 0.142424, 0.073402, 0.0704, 0.033407, 0.032677, 0.030611, 0.056825, 0.044297, 0.058088, 0.059222, 0.051831, 0.032677, 0.024826, 0.020522, 0.013821, 0.009977, 0.010672, 0.010926, 0.008276, 0.008276, 0.00962, 0.009865, 0.010372, 0.008002, 0.008409, 0.008156, 0.008075, 0.007877, 0.009015, 0.009096, 0.009294, 0.014315, 0.017797, 0.018787, 0.015694, 0.023087, 0.036378, 0.066181, 0.064632, 0.06184, 0.050641, 0.073402, 0.122885, 0.200174, 0.17593, 0.236433, 0.271506, 0.191378, 0.182256, 0.219301, 0.134866, 0.129801, 0.129801, 0.10481, 0.102787, 0.147574, 0.147574, 0.079919, 0.083462, 0.139895, 0.182256, 0.209395, 0.15284, 0.129801, 0.125101, 0.200174, 0.229226, 0.127496, 0.203355, 0.21291, 0.137348, 0.185198, 0.191378, 0.191378, 0.291804, 0.281712, 0.291804, 0.301917, 0.440853, 0.433034, 0.440853, 0.472492, 0.472492, 0.549308, 0.5017, 0.509769, 0.509769, 0.476583, 0.58069, 0.465241, 0.458154, 0.549308, 0.608892, 0.490133, 0.490133, 0.359901, 0.468512, 0.468512, 0.384043, 0.346032, 0.236433, 0.155435, 0.096677, 0.102787, 0.111485, 0.17593, 0.185198, 0.18812, 0.139895, 0.142424, 0.158265, 0.098513, 0.106997, 0.056825, 0.098513, 0.098513, 0.102787, 0.098513, 0.051831, 0.081712, 0.069024, 0.132295, 0.216401, 0.30533, 0.229226, 0.191378, 0.127496, 0.071867, 0.0704, 0.120615, 0.127496, 0.182256, 0.268042, 0.25406, 0.349426, 0.352862, 0.356642, 0.36309, 0.284882, 0.387226, 0.308712, 0.26085, 0.232838, 0.219301, 0.18812, 0.264545, 0.301917, 0.408655, 0.5017, 0.517562, 0.51388, 0.5017, 0.40511, 0.324872, 0.243554, 0.25031, 0.257454, 0.164327, 0.21291, 0.21291, 0.21291, 0.301917, 0.298791, 0.332115, 0.374039, 0.377384, 0.377384, 0.295083, 0.25406, 0.243554, 0.239899, 0.209395, 0.219301, 0.225814, 0.225814, 0.308712, 0.311707, 0.31487, 0.380708, 0.40511, 0.401658, 0.281712, 0.170161, 0.247041, 0.239899, 0.142424, 0.161087, 0.161087, 0.236433, 0.15284, 0.096677, 0.073402, 0.090864, 0.092881, 0.179055, 0.17593, 0.15008, 0.147574, 0.144935, 0.182256, 0.196879, 0.182256, 0.291804, 0.40511, 0.374039, 0.288399, 0.284882, 0.301917, 0.291804, 0.278302, 0.342579, 0.335645, 0.384043, 0.275179, 0.191378, 0.158265, 0.236433, 0.278302, 0.271506, 0.225814, 0.21291, 0.127496, 0.225814, 0.225814, 0.134866, 0.088832, 0.158265, 0.239899, 0.225814, 0.229226, 0.236433, 0.271506, 0.275179, 0.26085, 0.370445, 0.444081, 0.458154, 0.454136, 0.454136, 0.42561, 0.374039, 0.291804, 0.295083, 0.25406, 0.243554, 0.318242, 0.335645, 0.236433, 0.225814, 0.225814, 0.264545, 0.271506, 0.17593, 0.17593, 0.111485, 0.066181, 0.0704, 0.073402, 0.092881, 0.092881, 0.092881, 0.081712, 0.081712, 0.142424, 0.17593, 0.120615, 0.139895, 0.225814, 0.311707, 0.311707, 0.206376, 0.100716, 0.096677, 0.173081, 0.173081, 0.26085, 0.384043, 0.271506, 0.17593, 0.144935, 0.139895, 0.161087, 0.257454, 0.346032, 0.25406, 0.17593, 0.179055, 0.155435, 0.15284, 0.158265, 0.15008, 0.170161, 0.298791, 0.200174, 0.125101, 0.203355, 0.127496, 0.067594, 0.132295, 0.203355, 0.122885, 0.069024, 0.045352, 0.026892, 0.027463, 0.051831, 0.079919, 0.129801, 0.100716, 0.06312, 0.048328, 0.051831, 0.088832, 0.086953, 0.15008, 0.232838, 0.196879, 0.18812, 0.17593, 0.164327, 0.170161, 0.268042, 0.366687, 0.40511, 0.465241, 0.490133, 0.480142, 0.486429, 0.444081, 0.562014, 0.661982, 0.703578, 0.699094, 0.59917, 0.553315, 0.458154, 0.450668, 0.486429, 0.618285, 0.728858, 0.63748, 0.59014, 0.56648, 0.549308, 0.575842, 0.604312, 0.529623, 0.497853, 0.465241, 0.486429, 0.394753, 0.349426], '')</t>
  </si>
  <si>
    <t>[134, 452, 453, 454, 455, 457, 460, 461, 517, 518, 519, 520, 698, 699, 700, 701, 702, 703, 707, 708, 709, 710, 711, 712, 713, 714, 715]</t>
  </si>
  <si>
    <t xml:space="preserve">F5RYD3|F5RYD3_9ENTR MarR family transcriptional regulator OS=Enterobacter hormaechei ATCC 49162 </t>
  </si>
  <si>
    <t>([0.132295, 0.170161, 0.219301, 0.264545, 0.298791, 0.243554, 0.182256, 0.209395, 0.247041, 0.281712, 0.324872, 0.374039, 0.271506, 0.257454, 0.26085, 0.318242, 0.243554, 0.25031, 0.25406, 0.291804, 0.291804, 0.380708, 0.301917, 0.308712, 0.301917, 0.271506, 0.25406, 0.247041, 0.247041, 0.236433, 0.236433, 0.236433, 0.15284, 0.15284, 0.094817, 0.090864, 0.109221, 0.137348, 0.083462, 0.085092, 0.088832, 0.142424, 0.144935, 0.125101, 0.125101, 0.074921, 0.055536, 0.051831, 0.088832, 0.0704, 0.042364, 0.024393, 0.012491, 0.013821, 0.013437, 0.020876, 0.022667, 0.023534, 0.023963, 0.043307, 0.03976, 0.024393, 0.024393, 0.024826, 0.028695, 0.026892, 0.036378, 0.034884, 0.034884, 0.036378, 0.047319, 0.044297, 0.079919, 0.090864, 0.106997, 0.182256, 0.209395, 0.209395, 0.194234, 0.167087, 0.098513, 0.083462, 0.073402, 0.044297, 0.042364, 0.042364, 0.023963, 0.029376, 0.05306, 0.092881, 0.088832, 0.088832, 0.086953, 0.081712, 0.139895, 0.088832, 0.094817, 0.048328, 0.046336, 0.050641, 0.078022, 0.134866, 0.164327, 0.239899, 0.328603, 0.321458, 0.318242, 0.370445, 0.394753, 0.394753, 0.40511, 0.40511, 0.398279, 0.398279, 0.398279, 0.408655, 0.422041, 0.414856, 0.505461, 0.401658, 0.346032, 0.335645, 0.324872, 0.281712, 0.170161, 0.170161, 0.191378, 0.206376, 0.236433, 0.134866, 0.076542, 0.038042, 0.045352, 0.035586, 0.030611, 0.032677, 0.017797, 0.032677, 0.021816, 0.022667, 0.022667, 0.017797, 0.018415, 0.020165, 0.025316, 0.030003, 0.031287, 0.027463, 0.044297, 0.049374, 0.042364, 0.037156, 0.0704, 0.06184, 0.06312, 0.102787, 0.102787, 0.10481, 0.055536, 0.041405, 0.03976, 0.0704, 0.069024, 0.0704, 0.030003, 0.030611, 0.055536, 0.032017, 0.018106, 0.020522, 0.020876, 0.026338, 0.05306, 0.028107, 0.014586, 0.011106, 0.013613, 0.012727, 0.020876, 0.034884, 0.071867, 0.071867, 0.054297, 0.055536, 0.038858, 0.047319, 0.025316, 0.016021, 0.014586, 0.014783, 0.014075, 0.010926, 0.010131, 0.010221, 0.017447, 0.034068, 0.064632, 0.049374, 0.049374, 0.047319, 0.038042, 0.021816, 0.012727, 0.017138, 0.016826, 0.021816, 0.028695, 0.050641, 0.092881, 0.088832, 0.120615, 0.111485, 0.15008, 0.125101, 0.059222, 0.032677, 0.032017, 0.032677, 0.022306, 0.021816, 0.014586, 0.019401, 0.035586, 0.034884, 0.018415, 0.032017, 0.032017, 0.031287, 0.034884, 0.036378, 0.051831, 0.064632, 0.034884, 0.017797, 0.038042, 0.086953, 0.139895, 0.139895, 0.137348, 0.219301, 0.222385, 0.247041, 0.225814, 0.137348, 0.139895, 0.257454, 0.21291, 0.11371, 0.081712, 0.081712, 0.03976, 0.032017, 0.035586, 0.073402, 0.073402, 0.055536, 0.051831, 0.026338, 0.016257, 0.009096, 0.008075, 0.005932, 0.00558, 0.005734, 0.00777, 0.007877, 0.005318, 0.006374, 0.007315, 0.008075, 0.008409, 0.012491, 0.020522, 0.0198, 0.019109, 0.034884, 0.034884, 0.023087, 0.046336, 0.058088, 0.127496, 0.155435, 0.25031, 0.225814, 0.196879, 0.170161, 0.243554, 0.339168, 0.291804, 0.370445, 0.458154, 0.394753, 0.36309, 0.291804], '')</t>
  </si>
  <si>
    <t>[118]</t>
  </si>
  <si>
    <t xml:space="preserve">F5RYD4|F5RYD4_9ENTR EAL domain-containing protein OS=Enterobacter hormaechei ATCC 49162 </t>
  </si>
  <si>
    <t>([0.247041, 0.298791, 0.328603, 0.311707, 0.222385, 0.25031, 0.179055, 0.122885, 0.158265, 0.15284, 0.182256, 0.216401, 0.229226, 0.142424, 0.21291, 0.111485, 0.111485, 0.06312, 0.106997, 0.090864, 0.098513, 0.056825, 0.030003, 0.018415, 0.021816, 0.034884, 0.036378, 0.069024, 0.120615, 0.071867, 0.067594, 0.06312, 0.066181, 0.066181, 0.064632, 0.078022, 0.078022, 0.03976, 0.073402, 0.078022, 0.15008, 0.079919, 0.079919, 0.134866, 0.21291, 0.21291, 0.120615, 0.076542, 0.038042, 0.035586, 0.045352, 0.033407, 0.034068, 0.016826, 0.016528, 0.014315, 0.013265, 0.024393, 0.024393, 0.023087, 0.013613, 0.009096, 0.009096, 0.013437, 0.013265, 0.013265, 0.012727, 0.016257, 0.025316, 0.036378, 0.038042, 0.048328, 0.048328, 0.048328, 0.048328, 0.051831, 0.120615, 0.118441, 0.129801, 0.147574, 0.090864, 0.147574, 0.222385, 0.321458, 0.25406, 0.268042, 0.264545, 0.225814, 0.257454, 0.25406, 0.301917, 0.301917, 0.332115, 0.454136, 0.472492, 0.5017, 0.480142, 0.390993, 0.268042, 0.173081, 0.236433, 0.328603, 0.342579, 0.275179, 0.229226, 0.268042, 0.15008, 0.092881, 0.127496, 0.155435, 0.090864, 0.083462, 0.079919, 0.037156, 0.020522, 0.018415, 0.020876, 0.013613, 0.020522, 0.032677, 0.032677, 0.03976, 0.025762, 0.015078, 0.013821, 0.016257, 0.013613, 0.026338, 0.026338, 0.015078, 0.015344, 0.020522, 0.013016, 0.015078, 0.026338, 0.041405, 0.022306, 0.020165, 0.020165, 0.016021, 0.019401, 0.019109, 0.016528, 0.023534, 0.023534, 0.025762, 0.028107, 0.047319, 0.047319, 0.081712, 0.134866, 0.090864, 0.109221, 0.144935, 0.0704, 0.06312, 0.034068, 0.054297, 0.098513, 0.092881, 0.11371, 0.11371, 0.129801, 0.10481, 0.111485, 0.120615, 0.144935, 0.142424, 0.142424, 0.081712, 0.047319, 0.050641, 0.050641, 0.051831, 0.054297, 0.102787, 0.100716, 0.167087, 0.200174, 0.118441, 0.122885, 0.127496, 0.127496, 0.179055, 0.206376, 0.209395, 0.288399, 0.335645, 0.324872, 0.311707, 0.418646, 0.505461, 0.401658, 0.472492, 0.468512, 0.408655, 0.40511, 0.36309, 0.36309, 0.291804, 0.288399, 0.380708, 0.308712, 0.206376, 0.129801, 0.142424, 0.066181, 0.037156, 0.034068, 0.034068, 0.026338, 0.023534, 0.014315, 0.023534, 0.025316, 0.026892, 0.048328, 0.037156, 0.049374, 0.027463, 0.042364, 0.042364, 0.040537, 0.066181, 0.118441, 0.194234, 0.111485, 0.132295, 0.209395, 0.21291, 0.21291, 0.257454, 0.191378, 0.284882, 0.191378, 0.179055, 0.173081, 0.10481, 0.074921, 0.042364, 0.042364, 0.043307, 0.049374, 0.026338, 0.013821, 0.013821, 0.013821, 0.018787, 0.032017, 0.020522, 0.011106, 0.011106, 0.011518, 0.017447, 0.01204, 0.013613, 0.011669, 0.008895, 0.013016, 0.022306, 0.041405, 0.092881, 0.096677, 0.139895, 0.129801, 0.225814, 0.232838, 0.196879, 0.243554, 0.15284, 0.219301, 0.243554, 0.158265, 0.164327, 0.127496, 0.11371, 0.170161, 0.200174, 0.275179, 0.288399, 0.179055, 0.088832, 0.059222, 0.045352, 0.024826, 0.055536, 0.030003, 0.016257, 0.020522, 0.0198, 0.034068, 0.034884, 0.064632, 0.11371, 0.10481, 0.081712, 0.137348, 0.064632, 0.069024, 0.035586, 0.019109, 0.019401, 0.038858, 0.025762, 0.033407, 0.06184, 0.064632, 0.116183, 0.203355, 0.137348, 0.076542, 0.078022, 0.060549, 0.048328, 0.050641, 0.024826, 0.022667, 0.024826, 0.051831, 0.029376, 0.055536, 0.109221, 0.17593, 0.185198, 0.185198, 0.109221, 0.060549, 0.055536, 0.030003, 0.030003, 0.038042, 0.037156, 0.023534, 0.016528, 0.0198, 0.016021, 0.024393, 0.027463, 0.024826, 0.024826, 0.021816, 0.023963, 0.022306, 0.013437, 0.013437, 0.022306, 0.022306, 0.022306, 0.013613, 0.01227, 0.011903, 0.010131, 0.017138, 0.015078, 0.031287, 0.038042, 0.058088, 0.03976, 0.051831, 0.055536, 0.055536, 0.111485, 0.083462, 0.044297, 0.100716, 0.090864, 0.069024, 0.078022, 0.137348, 0.216401, 0.295083, 0.222385, 0.311707, 0.25406, 0.257454, 0.144935, 0.120615, 0.120615, 0.203355, 0.15008, 0.120615, 0.120615, 0.109221, 0.078022, 0.092881, 0.038042, 0.042364, 0.032017, 0.041405, 0.046336, 0.048328, 0.032677, 0.055536, 0.031287, 0.043307, 0.078022, 0.142424, 0.167087, 0.15284, 0.081712, 0.167087, 0.137348, 0.142424, 0.085092, 0.15008, 0.21291, 0.232838, 0.216401, 0.275179, 0.321458, 0.30533, 0.225814, 0.321458, 0.222385, 0.185198, 0.111485, 0.118441, 0.118441, 0.064632, 0.028107, 0.051831, 0.042364, 0.073402, 0.0704, 0.098513, 0.071867, 0.040537, 0.085092, 0.046336, 0.058088, 0.056825, 0.031287, 0.054297, 0.034068, 0.066181, 0.127496, 0.129801, 0.120615, 0.067594, 0.111485, 0.200174, 0.21291, 0.134866, 0.085092, 0.092881, 0.116183, 0.074921, 0.085092, 0.058088, 0.11371, 0.122885, 0.122885, 0.209395, 0.125101, 0.182256, 0.106997, 0.06184, 0.10481, 0.088832, 0.086953, 0.086953, 0.048328, 0.025762, 0.046336, 0.076542, 0.055536, 0.056825, 0.11371, 0.161087, 0.200174, 0.129801, 0.079919, 0.060549, 0.06184, 0.106997, 0.0704, 0.125101, 0.196879, 0.196879, 0.239899, 0.324872, 0.203355, 0.30533, 0.40511, 0.318242, 0.243554, 0.25031, 0.164327, 0.164327, 0.118441, 0.10481, 0.15284, 0.122885, 0.15284, 0.139895, 0.088832, 0.083462, 0.045352, 0.045352, 0.045352, 0.033407, 0.022667, 0.045352, 0.044297, 0.044297, 0.081712, 0.071867, 0.088832, 0.139895, 0.116183, 0.11371, 0.11371, 0.069024, 0.067594, 0.06312, 0.050641, 0.069024, 0.096677, 0.142424, 0.116183, 0.094817, 0.094817, 0.134866, 0.106997, 0.06312], '')</t>
  </si>
  <si>
    <t>[95, 191]</t>
  </si>
  <si>
    <t xml:space="preserve">F5RYD5|F5RYD5_9ENTR Two-component-system connector protein AriR OS=Enterobacter hormaechei ATCC 49162 </t>
  </si>
  <si>
    <t>([0.243554, 0.116183, 0.182256, 0.173081, 0.106997, 0.139895, 0.182256, 0.203355, 0.229226, 0.164327, 0.161087, 0.21291, 0.219301, 0.134866, 0.096677, 0.170161, 0.170161, 0.161087, 0.147574, 0.144935, 0.144935, 0.142424, 0.236433, 0.239899, 0.200174, 0.311707, 0.236433, 0.144935, 0.147574, 0.15008, 0.200174, 0.147574, 0.129801, 0.079919, 0.085092, 0.118441, 0.064632, 0.066181, 0.066181, 0.073402, 0.076542, 0.076542, 0.073402, 0.079919, 0.066181, 0.120615, 0.059222, 0.05306, 0.05306, 0.058088, 0.032677, 0.023087, 0.041405, 0.034068, 0.031287, 0.066181, 0.044297, 0.081712, 0.11371, 0.129801, 0.147574, 0.158265, 0.209395, 0.144935, 0.144935, 0.100716, 0.048328, 0.086953, 0.15008, 0.236433, 0.144935, 0.247041, 0.243554, 0.17593, 0.144935, 0.222385, 0.11371, 0.194234, 0.185198, 0.17593, 0.167087, 0.079919, 0.055536, 0.054297, 0.071867, 0.050641, 0.067594, 0.109221, 0.085092, 0.055536, 0.033407, 0.064632], '')</t>
  </si>
  <si>
    <t xml:space="preserve">F5RYD6|F5RYD6_9ENTR Uncharacterized protein OS=Enterobacter hormaechei ATCC 49162 </t>
  </si>
  <si>
    <t>([0.465241, 0.494003, 0.398279, 0.311707, 0.339168, 0.377384, 0.370445, 0.328603, 0.275179, 0.301917, 0.247041, 0.203355, 0.191378, 0.200174, 0.209395, 0.206376, 0.339168, 0.25031, 0.25406, 0.229226, 0.206376, 0.206376, 0.142424, 0.182256, 0.268042, 0.271506, 0.191378, 0.216401, 0.247041, 0.291804, 0.264545, 0.352862, 0.366687, 0.374039, 0.366687, 0.366687, 0.370445, 0.342579, 0.42561, 0.418646, 0.538167, 0.538167, 0.458154, 0.454136, 0.454136, 0.414856, 0.422041, 0.5017, 0.509769, 0.472492, 0.5017, 0.545602, 0.529623, 0.529623, 0.525368, 0.521092, 0.444081, 0.444081, 0.447574, 0.447574, 0.450668, 0.436924, 0.465241, 0.476583, 0.529623, 0.557691, 0.59508, 0.483068, 0.486429, 0.394753, 0.450668, 0.450668, 0.408655, 0.408655, 0.444081, 0.366687, 0.275179, 0.335645, 0.335645, 0.321458, 0.324872, 0.268042, 0.196879, 0.17593, 0.264545, 0.291804, 0.291804, 0.288399, 0.384043, 0.36309, 0.4292, 0.41194, 0.390993, 0.40511, 0.377384, 0.387226, 0.472492, 0.648219, 0.608892], '')</t>
  </si>
  <si>
    <t>[40, 41, 47, 48, 50, 51, 52, 53, 54, 55, 64, 65, 66, 97, 98]</t>
  </si>
  <si>
    <t xml:space="preserve">F5RYD7|F5RYD7_9ENTR Two-component-system connector protein YcgZ OS=Enterobacter hormaechei ATCC 49162 </t>
  </si>
  <si>
    <t>([0.784345, 0.784345, 0.73685, 0.585406, 0.613573, 0.5017, 0.418646, 0.324872, 0.36309, 0.377384, 0.40511, 0.444081, 0.380708, 0.408655, 0.40511, 0.408655, 0.447574, 0.4292, 0.440853, 0.352862, 0.384043, 0.342579, 0.271506, 0.236433, 0.311707, 0.321458, 0.318242, 0.318242, 0.41194, 0.414856, 0.433034, 0.359901, 0.359901, 0.342579, 0.311707, 0.308712, 0.268042, 0.264545, 0.17593, 0.120615, 0.18812, 0.185198, 0.142424, 0.144935, 0.194234, 0.196879, 0.122885, 0.194234, 0.284882, 0.284882, 0.275179, 0.26085, 0.328603, 0.288399, 0.380708, 0.380708, 0.352862, 0.390993, 0.30533, 0.398279, 0.465241, 0.380708, 0.308712, 0.359901, 0.36309, 0.271506, 0.179055, 0.271506, 0.26085, 0.222385, 0.196879, 0.164327, 0.139895, 0.106997, 0.102787, 0.067594, 0.047319, 0.042364, 0.024393], '')</t>
  </si>
  <si>
    <t xml:space="preserve">F5RYD8|F5RYD8_9ENTR CsbD-like domain-containing protein OS=Enterobacter hormaechei ATCC 49162 </t>
  </si>
  <si>
    <t>([0.608892, 0.458154, 0.436924, 0.458154, 0.497853, 0.51388, 0.490133, 0.5017, 0.538167, 0.545602, 0.476583, 0.521092, 0.541878, 0.447574, 0.557691, 0.538167, 0.534167, 0.486429, 0.5017, 0.5017, 0.553315, 0.4292, 0.51388, 0.562014, 0.458154, 0.384043, 0.398279, 0.42561, 0.476583, 0.454136, 0.476583, 0.575842, 0.490133, 0.468512, 0.545602, 0.517562, 0.486429, 0.483068, 0.51388, 0.41194, 0.374039, 0.332115, 0.444081, 0.418646, 0.401658, 0.51388, 0.549308, 0.468512, 0.468512, 0.440853, 0.380708, 0.366687, 0.370445, 0.401658, 0.346032, 0.356642, 0.398279, 0.440853, 0.486429, 0.414856, 0.5017, 0.525368, 0.483068, 0.387226, 0.390993, 0.36309, 0.349426, 0.349426, 0.349426, 0.349426, 0.257454, 0.26085, 0.194234, 0.179055, 0.144935, 0.137348, 0.088832, 0.079919, 0.076542, 0.058088, 0.071867, 0.056825, 0.043307, 0.054297, 0.076542, 0.0704, 0.066181, 0.046336, 0.040537, 0.051831], '')</t>
  </si>
  <si>
    <t>[0, 5, 7, 8, 9, 11, 12, 14, 15, 16, 18, 19, 20, 22, 23, 31, 34, 35, 38, 45, 46, 60, 61]</t>
  </si>
  <si>
    <t xml:space="preserve">F5RYD9|F5RYD9_9ENTR Transporter OS=Enterobacter hormaechei ATCC 49162 </t>
  </si>
  <si>
    <t>([0.000485, 0.000339, 0.000202, 0.000137, 0.000137, 0.000253, 0.000318, 0.000412, 0.000485, 0.000614, 0.000687, 0.000721, 0.000614, 0.000507, 0.00052, 0.000399, 0.00052, 0.000464, 0.000477, 0.000301, 0.000313, 0.000498, 0.000906, 0.000936, 0.001267, 0.001692, 0.001623, 0.002035, 0.00155, 0.002078, 0.002606, 0.00225, 0.002512, 0.002512, 0.003804, 0.005992, 0.005932, 0.005932, 0.009096, 0.018106, 0.034068, 0.018415, 0.013437, 0.010509, 0.024393, 0.020165, 0.01227, 0.007177, 0.004736, 0.006701, 0.003821, 0.003555, 0.003512, 0.00316, 0.004513, 0.003053, 0.00283, 0.004513, 0.005378, 0.004358, 0.003963, 0.002606, 0.002881, 0.004431, 0.003555, 0.002366, 0.002581, 0.003478, 0.00543, 0.005086, 0.003461, 0.003821, 0.003924, 0.004775, 0.00389, 0.002623, 0.00389, 0.004135, 0.002606, 0.002727, 0.002976, 0.002057, 0.001855, 0.002435, 0.001533, 0.001541, 0.002336, 0.002976, 0.00292, 0.002881, 0.003177, 0.003701, 0.003671, 0.00231, 0.002396, 0.00243, 0.002435, 0.002512, 0.002035, 0.002078, 0.001344, 0.001374, 0.001391, 0.001541, 0.001481, 0.00246, 0.002705, 0.002349, 0.002366, 0.00146, 0.001499, 0.001936, 0.002688, 0.002727, 0.004611, 0.00543, 0.00558, 0.006988, 0.006795, 0.00558, 0.008276, 0.013821, 0.017138, 0.040537, 0.038858, 0.0198, 0.016826, 0.014586, 0.011518, 0.00777, 0.013821, 0.013821, 0.010131, 0.006619, 0.008525, 0.005992, 0.004161, 0.004483, 0.003366, 0.003276, 0.004577, 0.003212, 0.001906, 0.001936, 0.001417, 0.002276, 0.00243, 0.001649, 0.001572, 0.00231, 0.002705, 0.001936, 0.001374, 0.002138, 0.00292, 0.003341, 0.003079, 0.003053, 0.003864, 0.004577, 0.003607, 0.003671, 0.005318, 0.007315, 0.005623, 0.007315, 0.007645, 0.010372, 0.017447, 0.043307, 0.043307, 0.023087, 0.047319, 0.046336, 0.026892, 0.015344, 0.011342, 0.011518, 0.016826, 0.013437, 0.020522, 0.017797, 0.017447, 0.009401, 0.007259, 0.007422, 0.007091, 0.004358, 0.004646, 0.004161, 0.003804, 0.003405, 0.005223, 0.005378, 0.007877, 0.006567, 0.009483, 0.008156, 0.013016, 0.013016, 0.013265, 0.01078, 0.015694, 0.01204, 0.019109, 0.034884, 0.054297, 0.034884, 0.109221, 0.059222, 0.0704], '')</t>
  </si>
  <si>
    <t xml:space="preserve">F5RYE0|F5RYE0_9ENTR Lipoprotein signal peptidase OS=Enterobacter hormaechei ATCC 49162 </t>
  </si>
  <si>
    <t>([0.001417, 0.00103, 0.000721, 0.000854, 0.000477, 0.000386, 0.000301, 0.00021, 0.000275, 0.000232, 0.000146, 0.000137, 9e-05, 4.7e-05, 1.7e-05, 1.7e-05, 1.7e-05, 2.6e-05, 4.7e-05, 0.000103, 0.000129, 0.000137, 0.000137, 9.4e-05, 0.000142, 0.00015, 0.000146, 0.000275, 0.000301, 0.000386, 0.000386, 0.000833, 0.000687, 0.000477, 0.001061, 0.001232, 0.001572, 0.002336, 0.002117, 0.001967, 0.001211, 0.001142, 0.00061, 0.001103, 0.001288, 0.000614, 0.000854, 0.000906, 0.000906, 0.001533, 0.001572, 0.001692, 0.001155, 0.001335, 0.002155, 0.001211, 0.001159, 0.000477, 0.000262, 0.000253, 0.000125, 0.000236, 0.000185, 0.000378, 0.000146, 0.000146, 0.000378, 0.000477, 0.000906, 0.000936, 0.000906, 0.000876, 0.000958, 0.001211, 0.001434, 0.000936, 0.00146, 0.002035, 0.003177, 0.004161, 0.006421, 0.01227], '')</t>
  </si>
  <si>
    <t xml:space="preserve">F5RYE1|F5RYE1_9ENTR Tlde1 domain-containing protein OS=Enterobacter hormaechei ATCC 49162 </t>
  </si>
  <si>
    <t>([0.076542, 0.134866, 0.086953, 0.111485, 0.147574, 0.078022, 0.098513, 0.066181, 0.098513, 0.118441, 0.100716, 0.129801, 0.111485, 0.054297, 0.109221, 0.086953, 0.096677, 0.094817, 0.144935, 0.144935, 0.11371, 0.116183, 0.0704, 0.120615, 0.129801, 0.134866, 0.239899, 0.268042, 0.36309, 0.342579, 0.346032, 0.374039, 0.31487, 0.414856, 0.529623, 0.5017, 0.541878, 0.699094, 0.59508, 0.632174, 0.653063, 0.694846, 0.699094, 0.653063, 0.51388, 0.422041, 0.349426, 0.295083, 0.281712, 0.298791, 0.295083, 0.284882, 0.31487, 0.342579, 0.31487, 0.31487, 0.203355, 0.17593, 0.155435, 0.222385, 0.132295, 0.116183, 0.066181, 0.064632, 0.078022, 0.085092, 0.129801, 0.17593, 0.209395, 0.21291, 0.18812, 0.106997, 0.111485, 0.059222, 0.036378, 0.037156, 0.022667, 0.024826, 0.032677, 0.037156, 0.040537, 0.066181, 0.067594, 0.071867, 0.078022, 0.118441, 0.109221, 0.116183, 0.059222, 0.036378, 0.032677, 0.037156, 0.050641, 0.056825, 0.11371, 0.200174, 0.243554, 0.21291, 0.31487, 0.225814, 0.209395, 0.225814, 0.200174, 0.191378, 0.182256, 0.17593, 0.167087, 0.17593, 0.170161, 0.288399, 0.370445, 0.298791, 0.196879, 0.264545, 0.147574, 0.088832, 0.096677, 0.092881, 0.167087, 0.161087, 0.139895, 0.15008, 0.079919, 0.074921, 0.078022, 0.11371, 0.094817, 0.056825, 0.056825, 0.06184, 0.06184, 0.073402, 0.120615, 0.100716, 0.096677, 0.106997, 0.164327, 0.15284, 0.15284, 0.170161, 0.116183, 0.206376, 0.161087, 0.155435, 0.191378, 0.18812, 0.158265, 0.200174, 0.216401, 0.206376, 0.173081, 0.137348, 0.094817, 0.071867, 0.134866, 0.106997, 0.170161, 0.134866, 0.102787, 0.067594], '')</t>
  </si>
  <si>
    <t>[34, 35, 36, 37, 38, 39, 40, 41, 42, 43, 44]</t>
  </si>
  <si>
    <t xml:space="preserve">F5RYE2|F5RYE2_9ENTR Hcp protein OS=Enterobacter hormaechei ATCC 49162 </t>
  </si>
  <si>
    <t>([0.012491, 0.014783, 0.029376, 0.020522, 0.028107, 0.03976, 0.028107, 0.027463, 0.035586, 0.045352, 0.066181, 0.058088, 0.06184, 0.078022, 0.102787, 0.102787, 0.125101, 0.10481, 0.096677, 0.094817, 0.048328, 0.051831, 0.06184, 0.054297, 0.096677, 0.096677, 0.096677, 0.129801, 0.173081, 0.10481, 0.10481, 0.092881, 0.132295, 0.079919, 0.111485, 0.090864, 0.158265, 0.134866, 0.164327, 0.271506, 0.349426, 0.454136, 0.447574, 0.472492, 0.394753, 0.308712, 0.308712, 0.200174, 0.229226, 0.222385, 0.31487, 0.239899, 0.243554, 0.170161, 0.26085, 0.257454, 0.332115, 0.332115, 0.288399, 0.288399, 0.268042, 0.264545, 0.182256, 0.271506, 0.25031, 0.318242, 0.398279, 0.335645, 0.450668, 0.447574, 0.414856, 0.335645, 0.356642, 0.243554, 0.339168, 0.311707, 0.321458, 0.203355, 0.196879, 0.239899, 0.232838, 0.232838, 0.264545, 0.257454, 0.17593, 0.109221, 0.10481, 0.086953, 0.088832, 0.073402, 0.076542, 0.090864, 0.15284, 0.209395, 0.236433, 0.216401, 0.216401, 0.17593, 0.298791, 0.18812, 0.185198, 0.11371, 0.066181, 0.060549, 0.066181, 0.11371, 0.194234, 0.173081, 0.196879, 0.271506, 0.31487, 0.25406, 0.271506, 0.173081, 0.094817, 0.158265, 0.132295, 0.085092, 0.06184, 0.06184, 0.127496, 0.094817, 0.155435, 0.185198, 0.129801, 0.194234, 0.120615, 0.074921, 0.10481, 0.083462, 0.06184, 0.055536, 0.085092, 0.05306, 0.090864, 0.173081, 0.18812, 0.200174, 0.278302, 0.374039, 0.352862, 0.339168, 0.408655, 0.41194, 0.387226, 0.461924, 0.458154, 0.461924, 0.51388, 0.40511, 0.444081, 0.384043, 0.401658, 0.387226, 0.374039, 0.377384, 0.268042, 0.236433, 0.26085, 0.18812, 0.179055, 0.182256, 0.194234, 0.125101, 0.079919, 0.067594, 0.058088, 0.06184, 0.109221, 0.067594, 0.10481, 0.109221, 0.17593, 0.139895, 0.120615, 0.158265, 0.132295, 0.206376, 0.179055, 0.147574, 0.209395, 0.161087, 0.122885], '')</t>
  </si>
  <si>
    <t xml:space="preserve">F5RYE3|F5RYE3_9ENTR Protein of hypothetical function DUF156 OS=Enterobacter hormaechei ATCC 49162 </t>
  </si>
  <si>
    <t>([0.001271, 0.002211, 0.003366, 0.003298, 0.00292, 0.002662, 0.003671, 0.003177, 0.004358, 0.00389, 0.004899, 0.004208, 0.005992, 0.006078, 0.009401, 0.016257, 0.015694, 0.017138, 0.031287, 0.030611, 0.055536, 0.098513, 0.069024, 0.074921, 0.120615, 0.196879, 0.31487, 0.318242, 0.444081, 0.41194, 0.517562, 0.5017, 0.505461, 0.398279, 0.51388, 0.480142, 0.374039, 0.472492, 0.557691, 0.447574, 0.447574, 0.447574, 0.458154, 0.4292, 0.41194, 0.374039, 0.281712, 0.268042, 0.25406, 0.209395, 0.129801, 0.142424, 0.142424, 0.222385, 0.324872, 0.342579, 0.284882, 0.268042, 0.232838, 0.15008, 0.155435, 0.164327, 0.17593, 0.096677, 0.125101, 0.094817, 0.073402, 0.129801, 0.118441, 0.094817, 0.094817, 0.170161, 0.158265, 0.094817, 0.071867, 0.067594, 0.06184, 0.067594, 0.074921, 0.100716, 0.098513, 0.164327, 0.092881, 0.086953, 0.158265, 0.200174, 0.15008, 0.15008, 0.158265, 0.158265, 0.200174, 0.247041, 0.243554, 0.271506, 0.328603, 0.384043, 0.387226, 0.342579, 0.318242, 0.398279, 0.346032, 0.414856, 0.42561, 0.454136, 0.450668, 0.450668, 0.359901, 0.377384, 0.458154, 0.450668, 0.370445, 0.278302, 0.271506, 0.232838, 0.179055, 0.18812, 0.147574, 0.118441, 0.118441, 0.158265, 0.120615, 0.127496, 0.125101], '')</t>
  </si>
  <si>
    <t>[30, 31, 32, 34, 38]</t>
  </si>
  <si>
    <t xml:space="preserve">F5RYE6|F5RYE6_9ENTR Transcriptional regulator PcaQ OS=Enterobacter hormaechei ATCC 49162 </t>
  </si>
  <si>
    <t>([0.281712, 0.324872, 0.229226, 0.271506, 0.324872, 0.247041, 0.295083, 0.328603, 0.236433, 0.194234, 0.194234, 0.15284, 0.120615, 0.125101, 0.118441, 0.118441, 0.182256, 0.196879, 0.200174, 0.196879, 0.173081, 0.236433, 0.247041, 0.332115, 0.247041, 0.25031, 0.25031, 0.232838, 0.232838, 0.377384, 0.418646, 0.366687, 0.436924, 0.472492, 0.472492, 0.380708, 0.398279, 0.40511, 0.40511, 0.422041, 0.422041, 0.370445, 0.40511, 0.387226, 0.387226, 0.480142, 0.380708, 0.356642, 0.366687, 0.366687, 0.324872, 0.359901, 0.359901, 0.359901, 0.324872, 0.328603, 0.328603, 0.318242, 0.222385, 0.239899, 0.222385, 0.232838, 0.321458, 0.209395, 0.139895, 0.142424, 0.144935, 0.18812, 0.216401, 0.209395, 0.144935, 0.088832, 0.092881, 0.125101, 0.076542, 0.100716, 0.100716, 0.132295, 0.127496, 0.196879, 0.232838, 0.161087, 0.158265, 0.155435, 0.25406, 0.352862, 0.36309, 0.390993, 0.390993, 0.465241, 0.472492, 0.444081, 0.458154, 0.450668, 0.408655, 0.494003, 0.447574, 0.352862, 0.422041, 0.433034, 0.394753, 0.398279, 0.398279, 0.384043, 0.284882, 0.203355, 0.222385, 0.182256, 0.127496, 0.085092, 0.085092, 0.083462, 0.079919, 0.129801, 0.129801, 0.194234, 0.196879, 0.225814, 0.31487, 0.25031, 0.25031, 0.200174, 0.232838, 0.247041, 0.216401, 0.318242, 0.366687, 0.342579, 0.387226, 0.422041, 0.494003, 0.41194, 0.328603, 0.40511, 0.394753, 0.311707, 0.30533, 0.298791, 0.295083, 0.30533, 0.25031, 0.25406, 0.25031, 0.243554, 0.21291, 0.243554, 0.232838, 0.229226, 0.21291, 0.21291, 0.239899, 0.288399, 0.284882, 0.324872, 0.352862, 0.352862, 0.349426, 0.36309, 0.271506, 0.291804, 0.194234, 0.196879, 0.102787, 0.102787, 0.116183, 0.191378, 0.127496, 0.125101, 0.098513, 0.067594, 0.03976, 0.032017, 0.035586, 0.066181, 0.085092, 0.10481, 0.064632, 0.066181, 0.06312, 0.122885, 0.116183, 0.125101, 0.196879, 0.225814, 0.30533, 0.288399, 0.219301, 0.264545, 0.284882, 0.264545, 0.36309, 0.359901, 0.291804, 0.191378, 0.179055, 0.206376, 0.17593, 0.25031, 0.335645, 0.26085, 0.281712, 0.275179, 0.346032, 0.352862, 0.401658, 0.418646, 0.390993, 0.377384, 0.332115, 0.318242, 0.387226, 0.356642, 0.4292, 0.42561, 0.505461, 0.422041, 0.422041, 0.422041, 0.422041, 0.346032, 0.31487, 0.301917, 0.308712, 0.219301, 0.206376, 0.206376, 0.191378, 0.147574, 0.216401, 0.295083, 0.295083, 0.247041, 0.25031, 0.185198, 0.264545, 0.170161, 0.26085, 0.147574, 0.102787, 0.05306, 0.040537, 0.050641, 0.054297, 0.051831, 0.086953, 0.071867, 0.058088, 0.056825, 0.10481, 0.116183, 0.071867, 0.067594, 0.111485, 0.106997, 0.106997, 0.059222, 0.109221, 0.081712, 0.085092, 0.15008, 0.182256, 0.295083, 0.359901, 0.356642, 0.359901, 0.328603, 0.36309, 0.444081, 0.480142, 0.370445, 0.356642, 0.349426, 0.278302, 0.284882, 0.284882, 0.284882, 0.380708, 0.342579, 0.374039, 0.377384, 0.342579, 0.4292, 0.422041, 0.394753, 0.370445, 0.374039, 0.324872, 0.247041, 0.229226, 0.173081, 0.17593, 0.173081, 0.25031, 0.321458, 0.288399, 0.321458, 0.308712, 0.268042, 0.278302, 0.25031, 0.318242, 0.295083, 0.236433, 0.200174, 0.206376, 0.158265, 0.106997], '')</t>
  </si>
  <si>
    <t>[214]</t>
  </si>
  <si>
    <t xml:space="preserve">F5RYE7|F5RYE7_9ENTR Uncharacterized protein OS=Enterobacter hormaechei ATCC 49162 </t>
  </si>
  <si>
    <t>([0.200174, 0.25406, 0.111485, 0.15008, 0.185198, 0.21291, 0.155435, 0.11371, 0.134866, 0.161087, 0.11371, 0.137348, 0.21291, 0.17593, 0.127496, 0.129801, 0.074921, 0.069024, 0.042364, 0.021816, 0.021816, 0.014783, 0.00962, 0.017797, 0.00962, 0.00962, 0.009294, 0.008624, 0.011903, 0.008075, 0.00777, 0.01227, 0.010372, 0.009977, 0.008075, 0.008723, 0.005872, 0.006482, 0.008075, 0.009015, 0.01204, 0.009096, 0.010221, 0.013437, 0.009401, 0.017138, 0.010926], '')</t>
  </si>
  <si>
    <t xml:space="preserve">F5RYE8|F5RYE8_9ENTR 2-oxoadipate dioxygenase/decarboxylase OS=Enterobacter hormaechei ATCC 49162 </t>
  </si>
  <si>
    <t>([0.301917, 0.380708, 0.42561, 0.281712, 0.31487, 0.356642, 0.342579, 0.311707, 0.335645, 0.324872, 0.30533, 0.264545, 0.308712, 0.30533, 0.318242, 0.349426, 0.370445, 0.414856, 0.30533, 0.288399, 0.394753, 0.308712, 0.200174, 0.21291, 0.236433, 0.170161, 0.134866, 0.170161, 0.147574, 0.158265, 0.116183, 0.122885, 0.134866, 0.074921, 0.078022, 0.074921, 0.125101, 0.125101, 0.069024, 0.071867, 0.073402, 0.078022, 0.137348, 0.137348, 0.100716, 0.173081, 0.206376, 0.25031, 0.257454, 0.239899, 0.194234, 0.278302, 0.222385, 0.30533, 0.318242, 0.318242, 0.301917, 0.288399, 0.25406, 0.311707, 0.301917, 0.295083, 0.203355, 0.194234, 0.288399, 0.288399, 0.284882, 0.335645, 0.239899, 0.219301, 0.31487, 0.26085, 0.26085, 0.349426, 0.239899, 0.203355, 0.158265, 0.094817, 0.073402, 0.074921, 0.071867, 0.074921, 0.094817, 0.094817, 0.094817, 0.050641, 0.034884, 0.034884, 0.018787, 0.030611, 0.032677, 0.025316, 0.044297, 0.028695, 0.036378, 0.042364, 0.088832, 0.10481, 0.185198, 0.191378, 0.102787, 0.125101, 0.229226, 0.206376, 0.288399, 0.301917, 0.359901, 0.418646, 0.318242, 0.318242, 0.31487, 0.318242, 0.380708, 0.264545, 0.328603, 0.203355, 0.161087, 0.167087, 0.167087, 0.096677, 0.067594, 0.129801, 0.078022, 0.0704, 0.038042, 0.020165, 0.020876, 0.026892, 0.021816, 0.030611, 0.030611, 0.031287, 0.031287, 0.025316, 0.044297, 0.038042, 0.076542, 0.088832, 0.048328, 0.048328, 0.083462, 0.134866, 0.147574, 0.147574, 0.0704, 0.125101, 0.229226, 0.209395, 0.129801, 0.118441, 0.147574, 0.147574, 0.090864, 0.085092, 0.050641, 0.060549, 0.076542, 0.058088, 0.106997, 0.173081, 0.17593, 0.098513, 0.106997, 0.100716, 0.139895, 0.247041, 0.209395, 0.179055, 0.196879, 0.170161, 0.185198, 0.185198, 0.281712, 0.342579, 0.247041, 0.352862, 0.359901, 0.239899, 0.268042, 0.15284, 0.15284, 0.147574, 0.25031, 0.216401, 0.222385, 0.185198, 0.185198, 0.222385, 0.239899, 0.232838, 0.26085, 0.25031, 0.21291, 0.132295, 0.15284, 0.247041, 0.243554, 0.236433, 0.342579, 0.264545, 0.288399, 0.264545, 0.278302, 0.209395, 0.17593, 0.106997, 0.085092, 0.096677, 0.092881, 0.050641, 0.049374, 0.049374, 0.090864, 0.106997, 0.106997, 0.111485, 0.125101, 0.111485, 0.116183, 0.073402, 0.125101, 0.125101, 0.15008, 0.139895, 0.139895, 0.206376, 0.30533, 0.332115, 0.271506, 0.301917, 0.384043, 0.291804, 0.384043, 0.288399, 0.298791, 0.41194, 0.401658, 0.284882, 0.209395, 0.134866, 0.216401, 0.209395, 0.328603, 0.349426, 0.352862, 0.414856, 0.418646, 0.339168, 0.450668, 0.398279, 0.288399, 0.21291, 0.295083, 0.301917, 0.394753, 0.380708, 0.243554, 0.247041, 0.308712, 0.311707, 0.408655, 0.408655, 0.440853, 0.342579, 0.236433, 0.15008, 0.137348, 0.129801, 0.194234, 0.167087, 0.243554, 0.324872, 0.41194, 0.418646, 0.41194, 0.380708, 0.377384, 0.374039, 0.380708, 0.418646, 0.41194, 0.41194, 0.41194, 0.377384, 0.444081, 0.454136, 0.538167, 0.472492, 0.476583, 0.490133, 0.486429, 0.494003, 0.486429, 0.494003, 0.41194, 0.31487, 0.349426, 0.356642, 0.380708, 0.298791, 0.298791, 0.394753, 0.356642, 0.349426, 0.359901, 0.359901, 0.42561, 0.465241, 0.570702, 0.476583, 0.454136, 0.465241, 0.476583, 0.398279, 0.387226, 0.390993, 0.476583, 0.483068, 0.401658, 0.377384, 0.458154, 0.418646, 0.301917, 0.356642, 0.366687, 0.356642, 0.366687, 0.335645, 0.225814, 0.147574, 0.209395, 0.200174, 0.206376, 0.196879, 0.196879, 0.173081, 0.167087, 0.096677, 0.085092, 0.083462, 0.144935, 0.094817, 0.116183, 0.225814, 0.203355, 0.196879, 0.209395, 0.173081, 0.206376, 0.301917, 0.380708, 0.356642, 0.26085, 0.247041, 0.275179, 0.349426, 0.384043, 0.480142, 0.642678, 0.666105, 0.808535, 0.724957, 0.720929, 0.728858, 0.685117, 0.680603, 0.534167, 0.454136, 0.418646, 0.390993, 0.40511, 0.433034, 0.377384, 0.490133, 0.40511, 0.387226, 0.394753, 0.284882, 0.200174, 0.200174, 0.137348, 0.11371, 0.15008, 0.194234, 0.182256, 0.120615, 0.06312, 0.127496, 0.173081, 0.239899, 0.18812, 0.182256, 0.164327, 0.25406, 0.25406, 0.349426, 0.308712, 0.295083, 0.394753, 0.476583, 0.444081, 0.525368, 0.5017, 0.525368, 0.549308, 0.562014, 0.642678, 0.63748, 0.63748, 0.604312, 0.553315, 0.549308, 0.553315, 0.447574, 0.40511, 0.332115, 0.321458, 0.359901, 0.377384, 0.275179, 0.268042, 0.191378, 0.111485, 0.139895, 0.15284, 0.134866, 0.137348, 0.109221, 0.18812, 0.173081, 0.194234, 0.225814, 0.301917, 0.21291, 0.298791, 0.247041, 0.239899, 0.21291, 0.173081, 0.132295, 0.209395, 0.182256, 0.247041, 0.342579, 0.284882, 0.219301, 0.222385], '')</t>
  </si>
  <si>
    <t>[286, 308, 358, 359, 360, 361, 362, 363, 364, 365, 366, 401, 402, 403, 404, 405, 406, 407, 408, 409, 410, 411, 412]</t>
  </si>
  <si>
    <t xml:space="preserve">F5RYE9|F5RYE9_9ENTR Carboxylic ester hydrolase OS=Enterobacter hormaechei ATCC 49162 </t>
  </si>
  <si>
    <t>([0.685117, 0.675549, 0.720929, 0.741537, 0.716283, 0.59917, 0.509769, 0.538167, 0.436924, 0.461924, 0.497853, 0.553315, 0.545602, 0.545602, 0.509769, 0.461924, 0.390993, 0.288399, 0.346032, 0.324872, 0.332115, 0.225814, 0.216401, 0.182256, 0.196879, 0.236433, 0.25031, 0.324872, 0.339168, 0.349426, 0.339168, 0.239899, 0.216401, 0.206376, 0.219301, 0.222385, 0.298791, 0.40511, 0.51388, 0.5017, 0.486429, 0.476583, 0.604312, 0.553315, 0.570702, 0.575842, 0.517562, 0.59917, 0.562014, 0.42561, 0.51388, 0.490133, 0.585406, 0.585406, 0.483068, 0.472492, 0.472492, 0.444081, 0.440853, 0.418646, 0.339168, 0.440853, 0.444081, 0.356642, 0.418646, 0.4292, 0.41194, 0.450668, 0.468512, 0.494003, 0.63748, 0.505461, 0.529623, 0.553315, 0.575842, 0.59508, 0.483068, 0.387226, 0.311707, 0.30533, 0.247041, 0.236433, 0.219301, 0.225814, 0.225814, 0.200174, 0.18812, 0.161087, 0.155435, 0.158265, 0.098513, 0.106997, 0.137348, 0.11371, 0.0704, 0.035586, 0.034884, 0.056825, 0.10481, 0.167087, 0.161087, 0.127496, 0.206376, 0.139895, 0.122885, 0.164327, 0.18812, 0.196879, 0.147574, 0.158265, 0.161087, 0.142424, 0.129801, 0.182256, 0.21291, 0.247041, 0.25031, 0.301917, 0.301917, 0.295083, 0.295083, 0.264545, 0.308712, 0.236433, 0.26085, 0.264545, 0.209395, 0.216401, 0.127496, 0.194234, 0.109221, 0.094817, 0.170161, 0.102787, 0.102787, 0.054297, 0.033407, 0.047319, 0.058088, 0.071867, 0.060549, 0.034884, 0.047319, 0.0704, 0.116183, 0.182256, 0.194234, 0.275179, 0.200174, 0.229226, 0.239899, 0.332115, 0.219301, 0.191378, 0.18812, 0.120615, 0.222385, 0.342579, 0.278302, 0.291804, 0.229226, 0.17593, 0.278302, 0.167087, 0.116183, 0.102787, 0.100716, 0.094817, 0.051831, 0.066181, 0.081712, 0.038858, 0.036378, 0.073402, 0.096677, 0.17593, 0.278302, 0.278302, 0.170161, 0.268042, 0.185198, 0.118441, 0.18812, 0.18812, 0.278302, 0.31487, 0.31487, 0.268042, 0.25406, 0.346032, 0.30533, 0.247041, 0.359901, 0.271506, 0.225814, 0.182256, 0.155435, 0.164327, 0.094817, 0.137348, 0.132295, 0.191378, 0.219301, 0.125101, 0.11371, 0.11371, 0.11371, 0.06312, 0.049374, 0.054297, 0.054297, 0.086953, 0.079919, 0.086953, 0.086953, 0.134866, 0.173081, 0.185198, 0.185198, 0.268042, 0.318242, 0.328603, 0.298791, 0.339168, 0.458154, 0.450668, 0.454136, 0.509769, 0.59014, 0.557691, 0.5017, 0.468512, 0.472492, 0.458154, 0.450668, 0.450668, 0.440853, 0.436924, 0.394753, 0.374039, 0.342579, 0.342579, 0.342579, 0.288399, 0.324872, 0.291804, 0.200174, 0.229226, 0.243554, 0.295083, 0.359901, 0.281712, 0.219301, 0.247041, 0.275179, 0.281712, 0.370445, 0.380708, 0.278302, 0.321458, 0.216401, 0.216401, 0.225814, 0.185198, 0.301917, 0.21291, 0.179055, 0.268042, 0.25031, 0.15008, 0.090864, 0.064632, 0.147574, 0.25031, 0.18812, 0.225814, 0.142424, 0.155435, 0.085092, 0.074921, 0.033407, 0.049374, 0.049374, 0.040537, 0.05306, 0.043307, 0.092881, 0.090864, 0.106997, 0.06312, 0.074921, 0.066181, 0.111485, 0.092881, 0.086953, 0.10481, 0.147574, 0.243554, 0.196879, 0.264545, 0.30533, 0.370445, 0.401658, 0.359901, 0.25031, 0.239899, 0.173081, 0.161087, 0.15008, 0.109221, 0.161087, 0.21291, 0.21291, 0.222385, 0.222385, 0.139895, 0.137348, 0.125101, 0.125101, 0.147574, 0.144935, 0.11371, 0.147574, 0.088832, 0.134866, 0.15008, 0.088832, 0.129801, 0.067594, 0.064632, 0.040537, 0.048328, 0.045352, 0.049374, 0.045352, 0.046336, 0.086953, 0.098513, 0.111485, 0.056825, 0.058088, 0.056825, 0.122885, 0.079919, 0.088832, 0.085092, 0.155435, 0.194234, 0.170161, 0.15008, 0.243554, 0.352862, 0.278302, 0.278302, 0.25031, 0.18812, 0.132295, 0.090864, 0.086953, 0.06184, 0.11371, 0.120615, 0.120615, 0.094817, 0.139895, 0.200174, 0.129801, 0.073402, 0.05306, 0.06312, 0.071867, 0.035586, 0.017447, 0.023963, 0.014075, 0.016528, 0.0198, 0.031287, 0.034884, 0.035586, 0.043307, 0.033407, 0.033407, 0.019401, 0.014315, 0.015344, 0.015694, 0.020876, 0.018415, 0.033407, 0.033407, 0.067594, 0.129801, 0.167087, 0.185198, 0.18812, 0.191378, 0.122885, 0.118441, 0.147574, 0.081712, 0.081712, 0.058088, 0.034884, 0.0704, 0.139895, 0.129801, 0.127496, 0.158265, 0.164327, 0.11371, 0.122885, 0.120615, 0.111485, 0.164327, 0.085092, 0.10481, 0.078022, 0.129801, 0.102787, 0.10481, 0.120615, 0.100716, 0.167087, 0.142424, 0.073402, 0.03976, 0.03976, 0.020165, 0.016257, 0.027463, 0.044297, 0.033407, 0.031287, 0.026338, 0.024826, 0.045352, 0.067594, 0.079919, 0.079919, 0.096677, 0.10481, 0.158265, 0.185198, 0.100716, 0.196879, 0.268042, 0.264545, 0.264545, 0.384043, 0.41194, 0.41194, 0.41194, 0.377384, 0.288399, 0.229226, 0.229226, 0.147574, 0.15008, 0.167087, 0.206376, 0.209395, 0.182256, 0.15008, 0.15008, 0.139895, 0.116183, 0.081712, 0.127496, 0.142424, 0.137348, 0.067594, 0.050641, 0.048328, 0.060549, 0.102787, 0.132295, 0.132295, 0.137348, 0.069024, 0.106997, 0.096677, 0.064632, 0.049374, 0.06312, 0.06312, 0.132295, 0.092881, 0.15284, 0.090864, 0.085092, 0.0704, 0.122885, 0.134866, 0.11371, 0.11371, 0.088832, 0.098513, 0.073402, 0.122885, 0.264545], '')</t>
  </si>
  <si>
    <t>[0, 1, 2, 3, 4, 5, 6, 7, 11, 12, 13, 14, 38, 39, 42, 43, 44, 45, 46, 47, 48, 50, 52, 53, 70, 71, 72, 73, 74, 75, 227, 228, 229, 230]</t>
  </si>
  <si>
    <t xml:space="preserve">F5RYF0|F5RYF0_9ENTR LysR family transcriptional regulator OS=Enterobacter hormaechei ATCC 49162 </t>
  </si>
  <si>
    <t>([0.18812, 0.25031, 0.30533, 0.164327, 0.100716, 0.074921, 0.10481, 0.109221, 0.129801, 0.158265, 0.116183, 0.147574, 0.092881, 0.096677, 0.098513, 0.086953, 0.147574, 0.125101, 0.209395, 0.127496, 0.096677, 0.088832, 0.088832, 0.086953, 0.173081, 0.232838, 0.236433, 0.222385, 0.25031, 0.25406, 0.164327, 0.219301, 0.200174, 0.203355, 0.206376, 0.196879, 0.129801, 0.078022, 0.081712, 0.035586, 0.074921, 0.071867, 0.06184, 0.064632, 0.06184, 0.06184, 0.060549, 0.090864, 0.094817, 0.055536, 0.055536, 0.056825, 0.064632, 0.064632, 0.11371, 0.106997, 0.106997, 0.167087, 0.194234, 0.122885, 0.25031, 0.232838, 0.232838, 0.352862, 0.332115, 0.30533, 0.191378, 0.232838, 0.239899, 0.158265, 0.161087, 0.17593, 0.191378, 0.170161, 0.18812, 0.191378, 0.164327, 0.164327, 0.185198, 0.268042, 0.356642, 0.332115, 0.25031, 0.243554, 0.232838, 0.161087, 0.185198, 0.271506, 0.284882, 0.288399, 0.298791, 0.359901, 0.311707, 0.377384, 0.298791, 0.203355, 0.142424, 0.191378, 0.191378, 0.132295, 0.081712, 0.081712, 0.05306, 0.088832, 0.15008, 0.167087, 0.25406, 0.288399, 0.328603, 0.216401, 0.219301, 0.203355, 0.203355, 0.161087, 0.167087, 0.275179, 0.359901, 0.4292, 0.408655, 0.41194, 0.509769, 0.525368, 0.529623, 0.480142, 0.458154, 0.465241, 0.465241, 0.450668, 0.318242, 0.311707, 0.366687, 0.332115, 0.332115, 0.295083, 0.268042, 0.268042, 0.268042, 0.264545, 0.222385, 0.209395, 0.185198, 0.179055, 0.25031, 0.167087, 0.196879, 0.116183, 0.122885, 0.122885, 0.109221, 0.118441, 0.116183, 0.161087, 0.132295, 0.17593, 0.232838, 0.377384, 0.291804, 0.284882, 0.257454, 0.295083, 0.295083, 0.295083, 0.21291, 0.222385, 0.30533, 0.301917, 0.41194, 0.284882, 0.191378, 0.219301, 0.332115, 0.332115, 0.298791, 0.370445, 0.401658, 0.408655, 0.384043, 0.359901, 0.366687, 0.31487, 0.21291, 0.144935, 0.144935, 0.206376, 0.200174, 0.229226, 0.308712, 0.335645, 0.447574, 0.575842, 0.538167, 0.461924, 0.377384, 0.374039, 0.377384, 0.390993, 0.387226, 0.275179, 0.398279, 0.398279, 0.444081, 0.56648, 0.56648, 0.570702, 0.476583, 0.468512, 0.40511, 0.380708, 0.26085, 0.271506, 0.239899, 0.18812, 0.222385, 0.219301, 0.200174, 0.122885, 0.096677, 0.100716, 0.196879, 0.182256, 0.116183, 0.098513, 0.106997, 0.179055, 0.209395, 0.229226, 0.222385, 0.219301, 0.25031, 0.332115, 0.236433, 0.196879, 0.275179, 0.30533, 0.284882, 0.318242, 0.408655, 0.436924, 0.335645, 0.311707, 0.311707, 0.394753, 0.433034, 0.408655, 0.288399, 0.275179, 0.264545, 0.209395, 0.167087, 0.164327, 0.17593, 0.225814, 0.298791, 0.301917, 0.301917, 0.4292, 0.433034, 0.4292, 0.349426, 0.447574, 0.42561, 0.31487, 0.308712, 0.311707, 0.25031, 0.271506, 0.200174, 0.271506, 0.324872, 0.408655, 0.387226, 0.359901, 0.366687, 0.301917, 0.271506, 0.191378, 0.134866, 0.090864, 0.060549, 0.098513], '')</t>
  </si>
  <si>
    <t>[120, 121, 122, 189, 190, 201, 202, 203]</t>
  </si>
  <si>
    <t xml:space="preserve">F5RYF1|F5RYF1_9ENTR Aminotransferase OS=Enterobacter hormaechei ATCC 49162 </t>
  </si>
  <si>
    <t>([0.59014, 0.604312, 0.472492, 0.549308, 0.59014, 0.509769, 0.525368, 0.549308, 0.56648, 0.480142, 0.394753, 0.4292, 0.366687, 0.356642, 0.359901, 0.366687, 0.26085, 0.31487, 0.271506, 0.275179, 0.268042, 0.281712, 0.25406, 0.247041, 0.229226, 0.147574, 0.196879, 0.209395, 0.203355, 0.173081, 0.281712, 0.390993, 0.284882, 0.342579, 0.352862, 0.366687, 0.384043, 0.458154, 0.380708, 0.328603, 0.324872, 0.321458, 0.247041, 0.281712, 0.370445, 0.324872, 0.36309, 0.387226, 0.342579, 0.342579, 0.377384, 0.359901, 0.359901, 0.377384, 0.346032, 0.414856, 0.359901, 0.335645, 0.342579, 0.335645, 0.433034, 0.458154, 0.374039, 0.447574, 0.465241, 0.468512, 0.41194, 0.42561, 0.418646, 0.447574, 0.36309, 0.328603, 0.321458, 0.232838, 0.232838, 0.264545, 0.271506, 0.318242, 0.222385, 0.236433, 0.346032, 0.332115, 0.318242, 0.422041, 0.352862, 0.25406, 0.18812, 0.275179, 0.271506, 0.257454, 0.225814, 0.308712, 0.359901, 0.356642, 0.352862, 0.352862, 0.349426, 0.31487, 0.222385, 0.308712, 0.295083, 0.185198, 0.132295, 0.125101, 0.129801, 0.182256, 0.268042, 0.352862, 0.281712, 0.225814, 0.147574, 0.096677, 0.111485, 0.116183, 0.116183, 0.098513, 0.173081, 0.17593, 0.129801, 0.17593, 0.203355, 0.129801, 0.144935, 0.203355, 0.134866, 0.122885, 0.125101, 0.096677, 0.086953, 0.147574, 0.167087, 0.219301, 0.239899, 0.21291, 0.120615, 0.125101, 0.158265, 0.167087, 0.179055, 0.158265, 0.158265, 0.092881, 0.164327, 0.132295, 0.139895, 0.232838, 0.161087, 0.158265, 0.158265, 0.129801, 0.064632, 0.100716, 0.137348, 0.21291, 0.222385, 0.30533, 0.25406, 0.229226, 0.129801, 0.079919, 0.161087, 0.194234, 0.281712, 0.268042, 0.384043, 0.394753, 0.366687, 0.436924, 0.450668, 0.41194, 0.321458, 0.408655, 0.370445, 0.311707, 0.324872, 0.236433, 0.232838, 0.291804, 0.295083, 0.356642, 0.394753, 0.295083, 0.295083, 0.268042, 0.264545, 0.257454, 0.247041, 0.167087, 0.102787, 0.055536, 0.048328, 0.100716, 0.109221, 0.147574, 0.118441, 0.058088, 0.11371, 0.111485, 0.067594, 0.076542, 0.042364, 0.056825, 0.100716, 0.109221, 0.127496, 0.127496, 0.120615, 0.111485, 0.142424, 0.18812, 0.278302, 0.359901, 0.390993, 0.390993, 0.278302, 0.31487, 0.440853, 0.418646, 0.418646, 0.414856, 0.390993, 0.418646, 0.401658, 0.394753, 0.25406, 0.229226, 0.229226, 0.239899, 0.144935, 0.182256, 0.15008, 0.15008, 0.15284, 0.067594, 0.06184, 0.0704, 0.088832, 0.040537, 0.025762, 0.018106, 0.022306, 0.047319, 0.069024, 0.081712, 0.046336, 0.074921, 0.079919, 0.092881, 0.049374, 0.059222, 0.059222, 0.060549, 0.056825, 0.06184, 0.058088, 0.033407, 0.038042, 0.018415, 0.032017, 0.040537, 0.067594, 0.085092, 0.085092, 0.078022, 0.074921, 0.069024, 0.074921, 0.032017, 0.023087, 0.046336, 0.073402, 0.055536, 0.088832, 0.096677, 0.10481, 0.209395, 0.30533, 0.239899, 0.275179, 0.275179, 0.216401, 0.179055, 0.147574, 0.060549, 0.043307, 0.043307, 0.079919, 0.094817, 0.185198, 0.225814, 0.134866, 0.081712, 0.118441, 0.111485, 0.06184, 0.029376, 0.022667, 0.023087, 0.044297, 0.094817, 0.045352, 0.079919, 0.058088, 0.040537, 0.10481, 0.173081, 0.134866, 0.137348, 0.137348, 0.067594, 0.029376, 0.029376, 0.028695, 0.021816, 0.023534, 0.021381, 0.034884, 0.042364, 0.019109, 0.018787, 0.016826, 0.038042, 0.038042, 0.069024, 0.11371, 0.10481, 0.081712, 0.066181, 0.06312, 0.064632, 0.078022, 0.094817, 0.10481, 0.185198, 0.216401, 0.209395, 0.239899, 0.209395, 0.21291, 0.243554, 0.284882, 0.18812, 0.167087, 0.139895, 0.064632, 0.034884, 0.025316, 0.035586, 0.056825, 0.059222, 0.064632, 0.120615, 0.18812, 0.170161, 0.090864, 0.090864, 0.05306, 0.079919, 0.047319, 0.037156, 0.067594, 0.058088, 0.111485, 0.092881, 0.116183, 0.139895, 0.222385, 0.222385, 0.216401, 0.185198, 0.194234, 0.155435, 0.086953, 0.059222, 0.100716, 0.11371, 0.116183, 0.216401, 0.219301, 0.318242, 0.332115, 0.311707, 0.275179, 0.219301, 0.236433, 0.194234, 0.295083, 0.26085, 0.284882], '')</t>
  </si>
  <si>
    <t>[0, 1, 3, 4, 5, 6, 7, 8]</t>
  </si>
  <si>
    <t xml:space="preserve">F5RYF2|F5RYF2_9ENTR Lysine/arginine/ornithine ABC superfamily ATP binding cassette transporter, binding protein OS=Enterobacter hormaechei ATCC 49162 </t>
  </si>
  <si>
    <t>([0.017797, 0.011903, 0.009187, 0.007645, 0.009865, 0.007422, 0.009187, 0.011342, 0.008804, 0.009294, 0.009865, 0.011903, 0.013613, 0.013821, 0.013821, 0.010509, 0.016257, 0.014783, 0.023963, 0.020165, 0.038042, 0.021816, 0.045352, 0.098513, 0.085092, 0.096677, 0.17593, 0.182256, 0.194234, 0.268042, 0.298791, 0.332115, 0.346032, 0.239899, 0.346032, 0.346032, 0.332115, 0.349426, 0.366687, 0.366687, 0.318242, 0.298791, 0.40511, 0.342579, 0.225814, 0.257454, 0.243554, 0.216401, 0.18812, 0.15284, 0.118441, 0.116183, 0.073402, 0.064632, 0.064632, 0.037156, 0.042364, 0.085092, 0.076542, 0.060549, 0.059222, 0.081712, 0.048328, 0.026892, 0.03976, 0.067594, 0.066181, 0.041405, 0.041405, 0.049374, 0.059222, 0.049374, 0.056825, 0.076542, 0.044297, 0.081712, 0.118441, 0.086953, 0.067594, 0.073402, 0.083462, 0.078022, 0.106997, 0.173081, 0.25406, 0.225814, 0.222385, 0.301917, 0.281712, 0.324872, 0.222385, 0.232838, 0.349426, 0.370445, 0.31487, 0.311707, 0.301917, 0.222385, 0.288399, 0.318242, 0.318242, 0.324872, 0.257454, 0.239899, 0.222385, 0.194234, 0.191378, 0.194234, 0.170161, 0.191378, 0.196879, 0.275179, 0.271506, 0.298791, 0.284882, 0.370445, 0.384043, 0.377384, 0.465241, 0.42561, 0.433034, 0.339168, 0.422041, 0.42561, 0.346032, 0.36309, 0.390993, 0.390993, 0.311707, 0.352862, 0.436924, 0.418646, 0.359901, 0.324872, 0.288399, 0.288399, 0.298791, 0.301917, 0.324872, 0.321458, 0.332115, 0.328603, 0.342579, 0.346032, 0.342579, 0.359901, 0.346032, 0.257454, 0.25406, 0.346032, 0.346032, 0.339168, 0.301917, 0.36309, 0.31487, 0.318242, 0.311707, 0.222385, 0.216401, 0.209395, 0.21291, 0.21291, 0.142424, 0.206376, 0.179055, 0.239899, 0.222385, 0.170161, 0.222385, 0.225814, 0.191378, 0.155435, 0.147574, 0.185198, 0.185198, 0.26085, 0.173081, 0.106997, 0.164327, 0.236433, 0.257454, 0.271506, 0.264545, 0.342579, 0.332115, 0.264545, 0.264545, 0.243554, 0.225814, 0.257454, 0.25406, 0.318242, 0.284882, 0.284882, 0.281712, 0.321458, 0.324872, 0.339168, 0.339168, 0.339168, 0.342579, 0.30533, 0.21291, 0.21291, 0.134866, 0.132295, 0.147574, 0.15284, 0.236433, 0.31487, 0.324872, 0.346032, 0.281712, 0.346032, 0.342579, 0.324872, 0.328603, 0.243554, 0.332115, 0.380708, 0.352862, 0.268042, 0.281712, 0.356642, 0.295083, 0.398279, 0.366687, 0.454136, 0.450668, 0.454136, 0.374039, 0.335645, 0.31487, 0.264545, 0.232838, 0.247041, 0.25031, 0.15284, 0.139895, 0.161087, 0.185198, 0.137348, 0.216401, 0.15008, 0.15284, 0.15008, 0.144935, 0.144935, 0.116183, 0.094817, 0.073402, 0.106997, 0.10481, 0.081712, 0.127496, 0.125101, 0.079919], '')</t>
  </si>
  <si>
    <t xml:space="preserve">F5RYF4|F5RYF4_9ENTR Acetyltransferase OS=Enterobacter hormaechei ATCC 49162 </t>
  </si>
  <si>
    <t>([0.328603, 0.206376, 0.275179, 0.179055, 0.206376, 0.203355, 0.155435, 0.196879, 0.243554, 0.268042, 0.194234, 0.247041, 0.139895, 0.15284, 0.081712, 0.137348, 0.222385, 0.120615, 0.132295, 0.071867, 0.067594, 0.066181, 0.11371, 0.106997, 0.094817, 0.055536, 0.069024, 0.109221, 0.085092, 0.037156, 0.040537, 0.038042, 0.030003, 0.064632, 0.060549, 0.069024, 0.069024, 0.06184, 0.116183, 0.179055, 0.271506, 0.281712, 0.264545, 0.264545, 0.271506, 0.308712, 0.408655, 0.398279, 0.40511, 0.444081, 0.517562, 0.414856, 0.538167, 0.58069, 0.570702, 0.56648, 0.541878, 0.509769, 0.509769, 0.454136, 0.335645, 0.243554, 0.161087, 0.088832, 0.0704, 0.06312, 0.102787, 0.106997, 0.06312, 0.037156, 0.035586, 0.029376, 0.029376, 0.028695, 0.015078, 0.016257, 0.013821, 0.014075, 0.017447, 0.020876, 0.022306, 0.045352, 0.076542, 0.10481, 0.185198, 0.142424, 0.086953, 0.083462, 0.043307, 0.038858, 0.034884, 0.036378, 0.06184, 0.088832, 0.088832, 0.173081, 0.161087, 0.194234, 0.278302, 0.182256, 0.094817, 0.11371, 0.109221, 0.092881, 0.064632, 0.069024, 0.098513, 0.085092, 0.064632, 0.111485, 0.118441, 0.116183, 0.0704, 0.0704, 0.086953, 0.085092, 0.086953, 0.049374, 0.047319, 0.047319, 0.040537, 0.046336, 0.027463, 0.026338, 0.020876, 0.034884, 0.021816, 0.027463, 0.059222, 0.083462, 0.083462, 0.142424, 0.239899, 0.308712, 0.225814, 0.194234, 0.206376, 0.194234, 0.295083, 0.291804, 0.185198, 0.298791, 0.271506, 0.370445, 0.366687, 0.36309, 0.311707, 0.384043, 0.390993, 0.339168, 0.342579, 0.295083, 0.203355, 0.200174, 0.196879, 0.264545, 0.179055, 0.182256, 0.18812, 0.118441, 0.127496, 0.139895, 0.078022, 0.109221, 0.100716, 0.059222, 0.047319, 0.079919, 0.043307, 0.030611, 0.030611, 0.020876, 0.022306, 0.032677, 0.020876, 0.015344, 0.010672, 0.0198, 0.011669], '')</t>
  </si>
  <si>
    <t>[50, 52, 53, 54, 55, 56, 57, 58]</t>
  </si>
  <si>
    <t xml:space="preserve">F5RYF5|F5RYF5_9ENTR Acetyltransferase OS=Enterobacter hormaechei ATCC 49162 </t>
  </si>
  <si>
    <t>([0.374039, 0.275179, 0.196879, 0.232838, 0.170161, 0.209395, 0.247041, 0.275179, 0.295083, 0.318242, 0.370445, 0.308712, 0.311707, 0.318242, 0.401658, 0.328603, 0.401658, 0.41194, 0.335645, 0.257454, 0.236433, 0.194234, 0.26085, 0.339168, 0.247041, 0.324872, 0.324872, 0.268042, 0.271506, 0.271506, 0.268042, 0.239899, 0.328603, 0.324872, 0.321458, 0.25031, 0.275179, 0.291804, 0.291804, 0.370445, 0.447574, 0.444081, 0.418646, 0.398279, 0.398279, 0.5017, 0.494003, 0.497853, 0.454136, 0.370445, 0.321458, 0.239899, 0.243554, 0.257454, 0.268042, 0.264545, 0.288399, 0.284882, 0.185198, 0.158265, 0.147574, 0.125101, 0.139895, 0.142424, 0.098513, 0.094817, 0.094817, 0.081712, 0.076542, 0.081712, 0.132295, 0.182256, 0.291804, 0.200174, 0.127496, 0.086953, 0.086953, 0.120615, 0.158265, 0.219301, 0.243554, 0.18812, 0.209395, 0.209395, 0.295083, 0.380708, 0.301917, 0.209395, 0.243554, 0.219301, 0.278302, 0.288399, 0.219301, 0.18812, 0.275179, 0.349426, 0.380708, 0.30533, 0.225814, 0.225814, 0.26085, 0.268042, 0.264545, 0.268042, 0.191378, 0.18812, 0.191378, 0.268042, 0.342579, 0.275179, 0.298791, 0.318242, 0.321458, 0.288399, 0.288399, 0.206376, 0.179055, 0.200174, 0.288399, 0.335645, 0.335645, 0.264545, 0.179055, 0.236433, 0.243554, 0.318242, 0.278302, 0.219301, 0.15008, 0.129801, 0.155435, 0.155435, 0.155435, 0.088832, 0.15284, 0.182256, 0.275179, 0.301917, 0.321458, 0.31487, 0.26085, 0.179055, 0.243554, 0.239899, 0.158265, 0.161087, 0.161087, 0.164327, 0.222385, 0.236433, 0.264545, 0.298791, 0.301917, 0.301917, 0.298791, 0.225814, 0.200174, 0.196879, 0.170161, 0.161087, 0.094817, 0.092881, 0.15008, 0.15284, 0.203355, 0.25406, 0.179055, 0.18812, 0.142424, 0.116183, 0.092881, 0.06184, 0.066181, 0.069024, 0.069024, 0.098513, 0.155435, 0.10481, 0.051831, 0.069024, 0.064632, 0.094817, 0.094817, 0.055536, 0.056825, 0.069024, 0.090864, 0.111485, 0.06184, 0.111485, 0.139895, 0.167087, 0.15284, 0.094817, 0.056825, 0.06184, 0.046336, 0.034068, 0.051831, 0.066181, 0.034884, 0.035586, 0.045352, 0.066181, 0.111485, 0.059222, 0.033407, 0.026338, 0.031287, 0.056825, 0.058088, 0.059222, 0.096677, 0.132295, 0.118441, 0.206376, 0.200174, 0.18812, 0.21291, 0.139895, 0.196879, 0.281712, 0.291804, 0.21291, 0.209395, 0.229226, 0.328603, 0.387226, 0.324872, 0.26085, 0.278302, 0.26085, 0.26085, 0.182256, 0.15008, 0.15008, 0.122885, 0.120615, 0.196879, 0.139895, 0.137348, 0.079919, 0.079919, 0.074921, 0.125101, 0.125101, 0.067594, 0.035586, 0.042364, 0.073402, 0.111485, 0.120615, 0.0704, 0.036378, 0.032017, 0.054297, 0.100716, 0.100716, 0.064632, 0.040537, 0.035586, 0.066181, 0.11371, 0.111485, 0.092881, 0.079919, 0.054297, 0.092881, 0.15008, 0.164327, 0.11371, 0.069024, 0.031287, 0.06312, 0.111485, 0.18812, 0.122885, 0.127496, 0.086953, 0.137348, 0.203355, 0.30533, 0.268042, 0.206376, 0.137348, 0.173081, 0.155435, 0.144935, 0.158265, 0.158265, 0.161087, 0.222385, 0.219301, 0.311707, 0.229226, 0.222385, 0.21291, 0.284882, 0.264545, 0.264545, 0.170161, 0.170161, 0.161087, 0.200174, 0.275179, 0.356642, 0.25031, 0.291804, 0.390993, 0.384043, 0.422041, 0.31487, 0.229226, 0.318242, 0.284882, 0.264545, 0.243554, 0.222385, 0.194234, 0.170161, 0.216401, 0.308712, 0.26085, 0.222385, 0.164327, 0.111485], '')</t>
  </si>
  <si>
    <t>[45]</t>
  </si>
  <si>
    <t xml:space="preserve">F5RYF6|F5RYF6_9ENTR TDT family tellurite/dicarboxylate transporter OS=Enterobacter hormaechei ATCC 49162 </t>
  </si>
  <si>
    <t>([0.120615, 0.194234, 0.167087, 0.206376, 0.092881, 0.036378, 0.049374, 0.038858, 0.027463, 0.017797, 0.022667, 0.036378, 0.019109, 0.017797, 0.011669, 0.010926, 0.006421, 0.005623, 0.005086, 0.007177, 0.004577, 0.005683, 0.005318, 0.006245, 0.004414, 0.004611, 0.00777, 0.005992, 0.007555, 0.010509, 0.010672, 0.011903, 0.011342, 0.023963, 0.013016, 0.011106, 0.008276, 0.012491, 0.00962, 0.013613, 0.009483, 0.014586, 0.013016, 0.008409, 0.005249, 0.005503, 0.005623, 0.005086, 0.00515, 0.004431, 0.003053, 0.003079, 0.00292, 0.00292, 0.002435, 0.002662, 0.003701, 0.00316, 0.003757, 0.004976, 0.005503, 0.00543, 0.004431, 0.005249, 0.008002, 0.010131, 0.016528, 0.028107, 0.034884, 0.034068, 0.028695, 0.064632, 0.118441, 0.046336, 0.026892, 0.033407, 0.028107, 0.013265, 0.032677, 0.021816, 0.024393, 0.026892, 0.023534, 0.023534, 0.015694, 0.011518, 0.009483, 0.009483, 0.006245, 0.004513, 0.006374, 0.005623, 0.003997, 0.00407, 0.006619, 0.006619, 0.005992, 0.005992, 0.009294, 0.006039, 0.004513, 0.004414, 0.003341, 0.004513, 0.004775, 0.004775, 0.003864, 0.00558, 0.003963, 0.005249, 0.004611, 0.003804, 0.004611, 0.004835, 0.004921, 0.004483, 0.005086, 0.005799, 0.005872, 0.004358, 0.005992, 0.009401, 0.009401, 0.013016, 0.014783, 0.026892, 0.05306, 0.083462, 0.083462, 0.167087, 0.232838, 0.356642, 0.288399, 0.206376, 0.196879, 0.216401, 0.236433, 0.194234, 0.15284, 0.268042, 0.380708, 0.236433, 0.134866, 0.127496, 0.10481, 0.06184, 0.040537, 0.022667, 0.029376, 0.021381, 0.011669, 0.010372, 0.006482, 0.009096, 0.017138, 0.024826, 0.020876, 0.011518, 0.011669, 0.008156, 0.005623, 0.005378, 0.007259, 0.011106, 0.008525, 0.006142, 0.007177, 0.005932, 0.005249, 0.005086, 0.004247, 0.006245, 0.006795, 0.008276, 0.005932, 0.004161, 0.004835, 0.004775, 0.004775, 0.006194, 0.009483, 0.012491, 0.01227, 0.017447, 0.010221, 0.017447, 0.030611, 0.024826, 0.024826, 0.048328, 0.055536, 0.100716, 0.043307, 0.035586, 0.028695, 0.06312, 0.06184, 0.043307, 0.051831, 0.076542, 0.038042, 0.023534, 0.023534, 0.015694, 0.013265, 0.018787, 0.009483, 0.006894, 0.007645, 0.008276, 0.008723, 0.008409, 0.008723, 0.015344, 0.01227, 0.024393, 0.024393, 0.020522, 0.020522, 0.017797, 0.016826, 0.017447, 0.013265, 0.016528, 0.013016, 0.013613, 0.010131, 0.010372, 0.022306, 0.013265, 0.011669, 0.006619, 0.005623, 0.00407, 0.003821, 0.003177, 0.002529, 0.002705, 0.003014, 0.002366, 0.001602, 0.001855, 0.002662, 0.004431, 0.002881, 0.004358, 0.003804, 0.005011, 0.004513, 0.003177, 0.004208, 0.003757, 0.005623, 0.004358, 0.006039, 0.004513, 0.006142, 0.006374, 0.004135, 0.004976, 0.007495, 0.011903, 0.012491, 0.00777, 0.006894, 0.007645, 0.007315, 0.008895, 0.008895, 0.016257, 0.038858, 0.038858, 0.098513, 0.041405, 0.043307, 0.042364, 0.056825, 0.030003, 0.030611, 0.035586, 0.059222, 0.027463, 0.01204, 0.00777, 0.006988, 0.007259, 0.011518, 0.009483, 0.006245, 0.004513, 0.00407, 0.00316, 0.00231, 0.001541, 0.001786, 0.00292, 0.003053, 0.00225, 0.002155, 0.001692, 0.00155, 0.001155, 0.001687, 0.002623, 0.003804, 0.004208, 0.002976, 0.002155, 0.002503, 0.003109, 0.004483, 0.00515, 0.005378, 0.005378, 0.005318, 0.005799, 0.005872, 0.00558, 0.009728, 0.019109, 0.038042, 0.06312, 0.076542, 0.056825, 0.042364, 0.030611, 0.060549, 0.122885, 0.203355, 0.158265, 0.194234], '')</t>
  </si>
  <si>
    <t xml:space="preserve">F5RYF7|F5RYF7_9ENTR Tellurite resistance protein TehB OS=Enterobacter hormaechei ATCC 49162 </t>
  </si>
  <si>
    <t>([0.271506, 0.164327, 0.196879, 0.129801, 0.164327, 0.196879, 0.229226, 0.25406, 0.278302, 0.324872, 0.281712, 0.247041, 0.164327, 0.21291, 0.17593, 0.155435, 0.090864, 0.106997, 0.182256, 0.206376, 0.182256, 0.182256, 0.268042, 0.191378, 0.278302, 0.196879, 0.191378, 0.127496, 0.125101, 0.134866, 0.116183, 0.164327, 0.247041, 0.332115, 0.257454, 0.203355, 0.142424, 0.182256, 0.203355, 0.219301, 0.185198, 0.120615, 0.129801, 0.088832, 0.144935, 0.11371, 0.10481, 0.116183, 0.164327, 0.17593, 0.191378, 0.15284, 0.147574, 0.085092, 0.090864, 0.15008, 0.15008, 0.239899, 0.278302, 0.229226, 0.209395, 0.182256, 0.236433, 0.25031, 0.308712, 0.219301, 0.222385, 0.324872, 0.236433, 0.236433, 0.229226, 0.173081, 0.147574, 0.142424, 0.225814, 0.147574, 0.15008, 0.229226, 0.139895, 0.139895, 0.125101, 0.139895, 0.164327, 0.21291, 0.120615, 0.129801, 0.116183, 0.086953, 0.049374, 0.081712, 0.088832, 0.059222, 0.049374, 0.051831, 0.040537, 0.020165, 0.020165, 0.021381, 0.017447, 0.026338, 0.026338, 0.030003, 0.034068, 0.034884, 0.019109, 0.0198, 0.016021, 0.030611, 0.038042, 0.069024, 0.067594, 0.038858, 0.059222, 0.083462, 0.15284, 0.18812, 0.288399, 0.275179, 0.264545, 0.219301, 0.15284, 0.106997, 0.142424, 0.100716, 0.076542, 0.129801, 0.203355, 0.25406, 0.25406, 0.209395, 0.225814, 0.164327, 0.243554, 0.17593, 0.179055, 0.081712, 0.100716, 0.05306, 0.076542, 0.037156, 0.058088, 0.100716, 0.139895, 0.185198, 0.144935, 0.182256, 0.173081, 0.100716, 0.049374, 0.054297, 0.094817, 0.041405, 0.076542, 0.043307, 0.038042, 0.037156, 0.040537, 0.036378, 0.081712, 0.11371, 0.142424, 0.144935, 0.158265, 0.102787, 0.086953, 0.142424, 0.147574, 0.155435, 0.203355, 0.308712, 0.281712, 0.298791, 0.394753, 0.284882, 0.359901, 0.359901, 0.370445, 0.352862, 0.30533, 0.288399, 0.216401, 0.200174, 0.173081, 0.15284, 0.222385, 0.25406, 0.216401, 0.18812, 0.155435, 0.164327, 0.127496, 0.10481, 0.073402, 0.05306, 0.088832, 0.069024, 0.122885], '')</t>
  </si>
  <si>
    <t xml:space="preserve">F5RYF9|F5RYF9_9ENTR Dipeptide ABC superfamily ATP binding cassette transporter, binding protein OS=Enterobacter hormaechei ATCC 49162 </t>
  </si>
  <si>
    <t>([0.066181, 0.0704, 0.048328, 0.051831, 0.055536, 0.038858, 0.054297, 0.044297, 0.055536, 0.069024, 0.086953, 0.073402, 0.078022, 0.066181, 0.067594, 0.066181, 0.085092, 0.058088, 0.040537, 0.045352, 0.043307, 0.078022, 0.094817, 0.137348, 0.185198, 0.229226, 0.321458, 0.206376, 0.284882, 0.31487, 0.335645, 0.257454, 0.232838, 0.268042, 0.291804, 0.298791, 0.298791, 0.366687, 0.366687, 0.465241, 0.505461, 0.5017, 0.450668, 0.387226, 0.422041, 0.332115, 0.225814, 0.225814, 0.342579, 0.25406, 0.173081, 0.167087, 0.134866, 0.203355, 0.225814, 0.232838, 0.236433, 0.236433, 0.26085, 0.247041, 0.182256, 0.236433, 0.236433, 0.194234, 0.222385, 0.21291, 0.268042, 0.25031, 0.257454, 0.191378, 0.257454, 0.339168, 0.339168, 0.461924, 0.461924, 0.342579, 0.247041, 0.247041, 0.137348, 0.122885, 0.118441, 0.164327, 0.137348, 0.142424, 0.15284, 0.173081, 0.079919, 0.081712, 0.144935, 0.139895, 0.18812, 0.129801, 0.056825, 0.054297, 0.064632, 0.069024, 0.118441, 0.203355, 0.109221, 0.216401, 0.191378, 0.284882, 0.291804, 0.236433, 0.161087, 0.122885, 0.125101, 0.129801, 0.10481, 0.109221, 0.109221, 0.109221, 0.17593, 0.225814, 0.236433, 0.206376, 0.229226, 0.147574, 0.134866, 0.25406, 0.179055, 0.203355, 0.206376, 0.200174, 0.25406, 0.247041, 0.352862, 0.374039, 0.370445, 0.4292, 0.422041, 0.321458, 0.346032, 0.216401, 0.284882, 0.264545, 0.18812, 0.102787, 0.170161, 0.15008, 0.085092, 0.127496, 0.129801, 0.078022, 0.081712, 0.086953, 0.144935, 0.15284, 0.096677, 0.182256, 0.086953, 0.090864, 0.092881, 0.069024, 0.137348, 0.155435, 0.173081, 0.222385, 0.335645, 0.216401, 0.185198, 0.239899, 0.239899, 0.170161, 0.203355, 0.116183, 0.06312, 0.031287, 0.025762, 0.038042, 0.023087, 0.028695, 0.027463, 0.038042, 0.050641, 0.028107, 0.020165, 0.019109, 0.019109, 0.013437, 0.016021, 0.022306, 0.021816, 0.020876, 0.034068, 0.049374, 0.10481, 0.170161, 0.216401, 0.25406, 0.21291, 0.311707, 0.422041, 0.342579, 0.377384, 0.36309, 0.465241, 0.529623, 0.401658, 0.4292, 0.387226, 0.440853, 0.461924, 0.390993, 0.40511, 0.40511, 0.384043, 0.36309, 0.374039, 0.352862, 0.264545, 0.196879, 0.185198, 0.137348, 0.116183, 0.134866, 0.139895, 0.078022, 0.036378, 0.083462, 0.085092, 0.134866, 0.15284, 0.139895, 0.15008, 0.147574, 0.15284, 0.090864, 0.06184, 0.028695, 0.050641, 0.046336, 0.096677, 0.111485, 0.139895, 0.209395, 0.182256, 0.122885, 0.203355, 0.185198, 0.147574, 0.144935, 0.102787, 0.118441, 0.118441, 0.196879, 0.203355, 0.139895, 0.229226, 0.229226, 0.298791, 0.321458, 0.301917, 0.328603, 0.31487, 0.332115, 0.328603, 0.346032, 0.328603, 0.352862, 0.472492, 0.454136, 0.454136, 0.486429, 0.483068, 0.480142, 0.480142, 0.370445, 0.450668, 0.352862, 0.374039, 0.414856, 0.384043, 0.465241, 0.436924, 0.346032, 0.328603, 0.366687, 0.356642, 0.332115, 0.229226, 0.200174, 0.15008, 0.167087, 0.200174, 0.203355, 0.203355, 0.219301, 0.335645, 0.243554, 0.332115, 0.394753, 0.332115, 0.332115, 0.298791, 0.301917, 0.394753, 0.349426, 0.264545, 0.236433, 0.295083, 0.339168, 0.281712, 0.398279, 0.380708, 0.40511, 0.356642, 0.271506, 0.164327, 0.15284, 0.194234, 0.132295, 0.066181, 0.100716, 0.100716, 0.15008, 0.144935, 0.137348, 0.137348, 0.182256, 0.206376, 0.264545, 0.216401, 0.225814, 0.239899, 0.271506, 0.243554, 0.21291, 0.216401, 0.301917, 0.257454, 0.301917, 0.359901, 0.436924, 0.352862, 0.352862, 0.359901, 0.26085, 0.268042, 0.196879, 0.236433, 0.264545, 0.268042, 0.342579, 0.394753, 0.36309, 0.30533, 0.232838, 0.219301, 0.30533, 0.324872, 0.321458, 0.308712, 0.209395, 0.209395, 0.18812, 0.18812, 0.129801, 0.21291, 0.132295, 0.236433, 0.155435, 0.083462, 0.06184, 0.046336, 0.067594, 0.046336, 0.060549, 0.096677, 0.173081, 0.098513, 0.094817, 0.129801, 0.139895, 0.200174, 0.219301, 0.321458, 0.278302, 0.308712, 0.328603, 0.370445, 0.271506, 0.359901, 0.414856, 0.458154, 0.418646, 0.387226, 0.447574, 0.370445, 0.366687, 0.278302, 0.390993, 0.349426, 0.318242, 0.225814, 0.196879, 0.203355, 0.118441, 0.164327, 0.122885, 0.111485, 0.155435, 0.142424, 0.085092, 0.096677, 0.090864, 0.102787, 0.100716, 0.102787, 0.144935, 0.161087, 0.21291, 0.21291, 0.216401, 0.194234, 0.200174, 0.21291, 0.209395, 0.222385, 0.209395, 0.295083, 0.268042, 0.25406, 0.352862, 0.444081, 0.476583, 0.486429, 0.570702, 0.458154, 0.352862, 0.352862, 0.359901, 0.284882, 0.170161, 0.194234, 0.161087, 0.232838, 0.278302, 0.25031, 0.349426, 0.349426, 0.346032, 0.374039, 0.380708, 0.377384, 0.335645, 0.30533, 0.203355, 0.137348, 0.139895, 0.225814, 0.25406, 0.134866, 0.209395, 0.324872, 0.247041, 0.236433, 0.209395, 0.225814, 0.225814, 0.21291, 0.209395, 0.142424, 0.147574, 0.147574, 0.15008, 0.18812, 0.191378, 0.281712, 0.288399, 0.36309, 0.295083, 0.173081, 0.268042, 0.268042, 0.229226, 0.318242, 0.40511, 0.390993, 0.332115, 0.356642, 0.370445, 0.380708, 0.414856, 0.440853, 0.401658, 0.339168, 0.281712, 0.209395, 0.185198, 0.236433, 0.26085, 0.335645, 0.359901, 0.26085, 0.268042, 0.321458, 0.25031, 0.236433, 0.275179, 0.335645, 0.278302, 0.268042, 0.26085, 0.206376, 0.196879, 0.155435, 0.216401, 0.284882, 0.257454, 0.288399, 0.284882, 0.284882, 0.206376, 0.182256, 0.196879, 0.196879, 0.127496, 0.179055, 0.122885, 0.122885, 0.122885, 0.144935, 0.120615, 0.096677, 0.15284, 0.109221, 0.15284, 0.111485, 0.060549, 0.125101, 0.085092], '')</t>
  </si>
  <si>
    <t>[40, 41, 197, 427]</t>
  </si>
  <si>
    <t xml:space="preserve">F5RYG0|F5RYG0_9ENTR Outer membrane lipoprotein OS=Enterobacter hormaechei ATCC 49162 </t>
  </si>
  <si>
    <t>([0.096677, 0.06312, 0.085092, 0.118441, 0.085092, 0.06312, 0.067594, 0.05306, 0.056825, 0.073402, 0.059222, 0.064632, 0.059222, 0.059222, 0.040537, 0.028107, 0.045352, 0.100716, 0.111485, 0.161087, 0.118441, 0.155435, 0.222385, 0.139895, 0.092881, 0.137348, 0.206376, 0.15284, 0.209395, 0.232838, 0.161087, 0.236433, 0.275179, 0.281712, 0.288399, 0.342579, 0.339168, 0.370445, 0.346032, 0.324872, 0.342579, 0.433034, 0.356642, 0.366687, 0.370445, 0.377384, 0.394753, 0.408655, 0.494003, 0.40511, 0.42561, 0.538167, 0.490133, 0.494003, 0.398279, 0.408655, 0.408655, 0.356642, 0.271506, 0.17593, 0.182256, 0.182256, 0.116183, 0.170161, 0.098513, 0.102787, 0.170161, 0.155435, 0.158265, 0.167087, 0.281712, 0.264545, 0.236433, 0.278302, 0.182256, 0.268042, 0.268042, 0.268042, 0.352862, 0.359901, 0.476583, 0.490133, 0.384043, 0.394753, 0.394753, 0.401658, 0.497853, 0.480142, 0.497853, 0.465241, 0.380708, 0.346032, 0.352862, 0.321458, 0.229226, 0.31487, 0.321458, 0.318242, 0.318242, 0.346032, 0.339168, 0.271506, 0.25406, 0.332115, 0.436924, 0.440853, 0.529623, 0.529623, 0.509769, 0.422041, 0.349426, 0.328603, 0.339168, 0.335645, 0.342579, 0.346032, 0.349426, 0.342579, 0.281712, 0.284882, 0.25406, 0.346032, 0.401658, 0.418646, 0.418646, 0.318242, 0.328603, 0.239899, 0.161087, 0.179055, 0.191378, 0.209395, 0.335645, 0.275179, 0.247041, 0.206376, 0.21291, 0.161087, 0.139895, 0.191378, 0.194234, 0.206376, 0.161087, 0.144935, 0.132295, 0.132295, 0.194234, 0.18812, 0.284882, 0.328603, 0.321458, 0.380708, 0.444081, 0.339168, 0.301917, 0.229226, 0.31487, 0.384043, 0.461924, 0.414856, 0.335645, 0.342579, 0.30533, 0.318242, 0.346032, 0.359901, 0.352862, 0.384043, 0.318242, 0.257454, 0.291804, 0.222385, 0.167087, 0.167087, 0.225814, 0.321458, 0.440853, 0.418646, 0.414856, 0.414856, 0.41194, 0.465241, 0.468512, 0.517562, 0.56648, 0.56648, 0.59508, 0.553315, 0.51388, 0.468512, 0.5017, 0.51388, 0.494003, 0.557691, 0.56648, 0.5017, 0.440853, 0.4292, 0.436924, 0.40511, 0.356642, 0.433034, 0.468512, 0.42561, 0.41194, 0.359901, 0.25406, 0.225814, 0.200174, 0.203355, 0.339168, 0.366687, 0.339168, 0.40511, 0.390993, 0.359901, 0.40511, 0.461924, 0.4292, 0.398279, 0.42561, 0.444081, 0.41194, 0.36309], '')</t>
  </si>
  <si>
    <t>[51, 106, 107, 108, 183, 184, 185, 186, 187, 188, 190, 191, 193, 194, 195]</t>
  </si>
  <si>
    <t xml:space="preserve">F5RYG1|F5RYG1_9ENTR Transmembrane protein OS=Enterobacter hormaechei ATCC 49162 </t>
  </si>
  <si>
    <t>([0.000936, 0.000708, 0.00055, 0.000958, 0.00155, 0.002327, 0.001906, 0.001602, 0.001743, 0.001533, 0.001232, 0.000945, 0.000936, 0.001249, 0.001778, 0.002881, 0.003298, 0.00283, 0.003555, 0.004921, 0.004921, 0.006374, 0.006421, 0.005734, 0.004247, 0.004161, 0.002555, 0.00316, 0.003341, 0.003341, 0.004483, 0.005992, 0.009187, 0.007031, 0.005623, 0.003997, 0.002881, 0.002581, 0.002349, 0.002349, 0.001417, 0.001967, 0.002057, 0.002014, 0.003246, 0.004414, 0.003053, 0.00407, 0.003298, 0.004358, 0.005223, 0.005086, 0.004161, 0.002705, 0.002555, 0.002555, 0.002512, 0.003431, 0.004835, 0.004976, 0.004577, 0.005086, 0.003405, 0.002555, 0.00246, 0.002512, 0.001572, 0.001675, 0.001481, 0.001408, 0.000854, 0.000854, 0.000747, 0.001048, 0.001408, 0.001778, 0.001541, 0.002435, 0.002435, 0.00246, 0.002194, 0.003014, 0.003757, 0.004483, 0.004161, 0.004208, 0.003924, 0.004899, 0.005932, 0.005932, 0.006374, 0.006374, 0.006421, 0.006374, 0.00515, 0.006142, 0.006245, 0.005872, 0.00407, 0.002623, 0.001709, 0.002503, 0.00243, 0.002482, 0.003478, 0.005249, 0.006988, 0.007259, 0.005872, 0.004736, 0.006374, 0.008002, 0.010672, 0.008723, 0.006988, 0.010131, 0.006567, 0.004775, 0.007259, 0.007177, 0.00777, 0.013821, 0.008723, 0.005318, 0.003757, 0.00359, 0.003431, 0.002727, 0.001906, 0.002555, 0.003555, 0.003405, 0.002727, 0.00316, 0.003109, 0.004208, 0.003079, 0.003109, 0.004414, 0.004414, 0.004414, 0.006142, 0.004315, 0.005932, 0.008002, 0.008075, 0.007555, 0.007555, 0.007259, 0.010672, 0.007645, 0.007555, 0.005503, 0.007645, 0.008156, 0.007555, 0.005503, 0.007495, 0.008723, 0.008525, 0.008156, 0.013437, 0.013821, 0.027463, 0.028107, 0.019401, 0.046336, 0.050641, 0.030611, 0.073402, 0.079919, 0.191378, 0.158265, 0.15284, 0.122885, 0.074921, 0.058088, 0.054297, 0.056825, 0.096677, 0.055536, 0.035586, 0.021816, 0.020876, 0.011106, 0.007422, 0.009401, 0.006039, 0.00389, 0.004835, 0.004646, 0.004899, 0.004611, 0.00359, 0.004161, 0.005223, 0.007031, 0.006894, 0.010926, 0.008276, 0.00777, 0.006988, 0.007315, 0.009401, 0.008075, 0.008156, 0.008409, 0.006482, 0.006482, 0.008804, 0.006142, 0.004135, 0.003757, 0.003757, 0.004431, 0.003864, 0.00316, 0.001808, 0.002623, 0.00231, 0.002014, 0.001318, 0.002014, 0.001709, 0.001374, 0.001541, 0.00231, 0.00225, 0.003212, 0.004736, 0.00543, 0.007555, 0.010509, 0.009015, 0.006194, 0.008002, 0.013265, 0.009977, 0.011669, 0.007177, 0.009294, 0.009728, 0.012491, 0.009865, 0.009865, 0.013821, 0.008804, 0.008525, 0.014315, 0.010131, 0.006078, 0.006619, 0.006533, 0.005223, 0.004689, 0.004646, 0.004611, 0.003341, 0.004646, 0.006245, 0.006701, 0.004775, 0.006533, 0.006039, 0.004976, 0.004921, 0.003607, 0.003671, 0.003671, 0.003512, 0.004611, 0.005318, 0.003804, 0.003109, 0.0028, 0.003727, 0.005318, 0.005932, 0.009096, 0.009015, 0.006039, 0.00543, 0.007031, 0.007091, 0.006988, 0.010131, 0.018106, 0.025316, 0.040537, 0.032017, 0.024826, 0.017447, 0.022306, 0.032677, 0.047319, 0.142424, 0.096677, 0.067594], '')</t>
  </si>
  <si>
    <t xml:space="preserve">F5RYG2|F5RYG2_9ENTR Uncharacterized protein OS=Enterobacter hormaechei ATCC 49162 </t>
  </si>
  <si>
    <t>([0.085092, 0.129801, 0.191378, 0.257454, 0.278302, 0.222385, 0.225814, 0.268042, 0.308712, 0.342579, 0.377384, 0.40511, 0.40511, 0.291804, 0.414856, 0.538167, 0.494003, 0.476583, 0.521092, 0.509769, 0.414856, 0.465241, 0.374039, 0.281712, 0.239899, 0.17593, 0.134866, 0.147574, 0.144935, 0.11371, 0.118441, 0.092881, 0.100716, 0.109221, 0.209395, 0.129801, 0.142424, 0.257454, 0.173081, 0.092881, 0.094817, 0.129801, 0.092881, 0.127496, 0.173081, 0.167087, 0.229226, 0.36309, 0.346032, 0.301917, 0.31487], '')</t>
  </si>
  <si>
    <t>[15, 18, 19]</t>
  </si>
  <si>
    <t xml:space="preserve">F5RYG3|F5RYG3_9ENTR AraC family transcriptional regulator OS=Enterobacter hormaechei ATCC 49162 </t>
  </si>
  <si>
    <t>([0.056825, 0.079919, 0.122885, 0.170161, 0.216401, 0.219301, 0.191378, 0.147574, 0.167087, 0.209395, 0.236433, 0.222385, 0.206376, 0.206376, 0.268042, 0.352862, 0.346032, 0.268042, 0.384043, 0.291804, 0.271506, 0.318242, 0.222385, 0.144935, 0.144935, 0.129801, 0.139895, 0.18812, 0.26085, 0.18812, 0.173081, 0.127496, 0.164327, 0.179055, 0.257454, 0.236433, 0.222385, 0.222385, 0.222385, 0.206376, 0.206376, 0.15284, 0.127496, 0.191378, 0.275179, 0.264545, 0.191378, 0.21291, 0.203355, 0.132295, 0.203355, 0.196879, 0.25406, 0.295083, 0.298791, 0.288399, 0.194234, 0.196879, 0.206376, 0.284882, 0.291804, 0.366687, 0.483068, 0.557691, 0.585406, 0.450668, 0.366687, 0.374039, 0.318242, 0.352862, 0.458154, 0.465241, 0.465241, 0.483068, 0.444081, 0.447574, 0.335645, 0.454136, 0.370445, 0.356642, 0.36309, 0.370445, 0.288399, 0.25406, 0.142424, 0.102787, 0.179055, 0.179055, 0.170161, 0.139895, 0.120615, 0.116183, 0.116183, 0.116183, 0.06312, 0.06312, 0.067594, 0.088832, 0.085092, 0.15284, 0.15284, 0.088832, 0.044297, 0.079919, 0.079919, 0.147574, 0.232838, 0.161087, 0.229226, 0.232838, 0.31487, 0.225814, 0.236433, 0.236433, 0.239899, 0.232838, 0.137348, 0.129801, 0.17593, 0.182256, 0.194234, 0.194234, 0.194234, 0.298791, 0.26085, 0.18812, 0.118441, 0.096677, 0.161087, 0.086953, 0.088832, 0.05306, 0.090864, 0.049374, 0.047319, 0.023963, 0.043307, 0.094817, 0.100716, 0.086953, 0.090864, 0.078022, 0.048328, 0.086953, 0.050641, 0.059222, 0.100716, 0.144935, 0.144935, 0.142424, 0.167087, 0.167087, 0.167087, 0.170161, 0.239899, 0.15284, 0.194234, 0.194234, 0.185198, 0.102787, 0.118441, 0.106997, 0.067594, 0.116183, 0.056825, 0.092881, 0.055536, 0.066181, 0.050641, 0.034068, 0.034068, 0.058088, 0.096677, 0.094817, 0.088832, 0.111485, 0.090864, 0.088832, 0.049374, 0.050641, 0.102787, 0.069024, 0.041405, 0.051831, 0.023963, 0.026892, 0.030611, 0.059222, 0.05306, 0.046336, 0.059222, 0.06184, 0.073402, 0.042364, 0.074921, 0.045352, 0.030003, 0.0704, 0.06312, 0.088832, 0.088832, 0.083462, 0.10481, 0.142424, 0.10481, 0.191378, 0.298791, 0.185198, 0.17593, 0.085092, 0.116183, 0.139895, 0.109221, 0.043307, 0.078022, 0.079919, 0.127496, 0.120615, 0.111485, 0.111485, 0.109221, 0.129801, 0.129801, 0.155435, 0.106997, 0.116183, 0.092881, 0.086953, 0.158265, 0.158265, 0.225814, 0.278302, 0.275179, 0.284882, 0.40511, 0.366687, 0.278302, 0.216401, 0.264545, 0.271506, 0.36309, 0.401658, 0.374039, 0.401658, 0.308712, 0.414856, 0.5017, 0.440853, 0.40511, 0.311707, 0.275179, 0.243554, 0.225814, 0.122885, 0.158265, 0.15284, 0.15284, 0.219301, 0.298791, 0.179055, 0.170161, 0.179055, 0.179055, 0.092881, 0.079919, 0.132295, 0.100716, 0.098513, 0.170161, 0.122885, 0.194234, 0.257454, 0.324872, 0.339168, 0.374039, 0.366687, 0.335645, 0.335645, 0.346032, 0.30533, 0.40511, 0.390993, 0.349426, 0.31487, 0.444081, 0.408655, 0.387226, 0.4292, 0.387226, 0.352862], '')</t>
  </si>
  <si>
    <t>[63, 64, 246]</t>
  </si>
  <si>
    <t xml:space="preserve">F5RYG4|F5RYG4_9ENTR Inner membrane protein YdcO OS=Enterobacter hormaechei ATCC 49162 </t>
  </si>
  <si>
    <t>([0.043307, 0.0198, 0.019109, 0.026338, 0.013265, 0.010509, 0.010509, 0.009187, 0.007259, 0.006533, 0.00777, 0.006245, 0.005378, 0.00543, 0.00515, 0.004414, 0.003924, 0.003864, 0.003997, 0.002727, 0.003298, 0.003607, 0.004358, 0.004358, 0.003804, 0.004835, 0.006142, 0.006078, 0.007645, 0.011106, 0.018106, 0.019109, 0.0198, 0.0198, 0.020165, 0.013016, 0.01204, 0.016021, 0.023534, 0.024393, 0.042364, 0.020522, 0.026338, 0.024393, 0.032017, 0.020522, 0.025762, 0.028107, 0.019401, 0.016021, 0.009728, 0.009187, 0.006567, 0.007315, 0.005734, 0.005872, 0.006701, 0.009187, 0.006701, 0.005503, 0.008075, 0.006988, 0.007315, 0.007259, 0.009294, 0.010509, 0.018787, 0.015078, 0.011518, 0.011342, 0.008895, 0.011342, 0.01204, 0.018787, 0.016257, 0.035586, 0.033407, 0.025762, 0.022667, 0.019401, 0.028107, 0.031287, 0.045352, 0.037156, 0.038042, 0.021381, 0.009401, 0.006421, 0.004899, 0.004921, 0.007259, 0.009096, 0.007315, 0.004921, 0.003701, 0.003701, 0.003014, 0.003014, 0.003014, 0.003014, 0.004135, 0.003431, 0.002057, 0.001687, 0.002555, 0.001778, 0.001936, 0.003053, 0.003109, 0.003276, 0.00407, 0.003864, 0.004388, 0.004358, 0.005378, 0.006482, 0.008075, 0.008156, 0.005872, 0.006567, 0.006421, 0.004976, 0.005086, 0.00558, 0.006533, 0.004358, 0.005992, 0.005223, 0.005223, 0.006421, 0.006078, 0.00543, 0.005683, 0.004247, 0.006482, 0.007422, 0.009015, 0.010509, 0.00962, 0.00962, 0.009015, 0.009015, 0.012491, 0.015694, 0.015694, 0.011903, 0.018787, 0.011518, 0.011518, 0.008409, 0.008276, 0.014783, 0.01204, 0.008156, 0.010131, 0.010221, 0.010672, 0.006701, 0.005872, 0.005249, 0.005683, 0.005992, 0.006142, 0.004513, 0.003924, 0.004208, 0.004689, 0.003804, 0.003701, 0.00389, 0.004388, 0.003804, 0.003298, 0.003727, 0.004689, 0.005799, 0.00407, 0.00316, 0.004577, 0.00558, 0.008156, 0.009015, 0.011342, 0.007259, 0.010509, 0.011518, 0.011669, 0.009401, 0.019401, 0.044297, 0.032677, 0.021381, 0.028107, 0.047319, 0.035586, 0.016528, 0.015694, 0.01204, 0.020165, 0.018415, 0.012491, 0.007877, 0.009483, 0.006245, 0.008895, 0.006374, 0.009401, 0.008002, 0.006374, 0.004247, 0.003079, 0.004646, 0.00558, 0.005623, 0.004976, 0.005992, 0.009728, 0.008002, 0.016528, 0.015344, 0.008804, 0.009187, 0.016257, 0.012491, 0.024393, 0.019109, 0.034884, 0.027463, 0.030611, 0.088832, 0.086953, 0.170161, 0.102787, 0.139895, 0.206376, 0.127496, 0.060549, 0.033407, 0.034068, 0.029376, 0.029376, 0.069024, 0.047319, 0.033407, 0.024826, 0.013613, 0.010509, 0.010509, 0.012491, 0.011903, 0.010131, 0.011106, 0.006567, 0.008624, 0.006567, 0.004775, 0.004646, 0.005683, 0.006374, 0.00515, 0.00515, 0.004513, 0.003997, 0.00389, 0.003607, 0.005011, 0.006795, 0.010131, 0.010926, 0.008276, 0.014075, 0.016826, 0.029376, 0.046336, 0.046336, 0.078022, 0.127496, 0.139895, 0.102787, 0.102787, 0.147574, 0.109221, 0.109221, 0.106997, 0.194234, 0.26085, 0.132295, 0.069024, 0.033407, 0.016528, 0.016257, 0.016257, 0.00962, 0.005932, 0.006701, 0.006701, 0.006619, 0.004611, 0.006039, 0.008156, 0.006701, 0.006567, 0.006567, 0.006567, 0.00558, 0.006194, 0.004611, 0.006619, 0.009728, 0.010672, 0.018787, 0.025762, 0.015078, 0.018415, 0.038042, 0.021381, 0.017138, 0.010509, 0.011106, 0.011106, 0.011903, 0.011342, 0.014315, 0.017797, 0.022306, 0.022306, 0.010509, 0.018415, 0.014783, 0.009401, 0.014075, 0.013437, 0.014586, 0.019401, 0.029376, 0.032017, 0.067594, 0.066181, 0.094817, 0.088832, 0.054297, 0.054297, 0.048328, 0.025762, 0.019401, 0.020876, 0.029376, 0.058088, 0.05306, 0.042364, 0.086953, 0.03976, 0.020876, 0.017447, 0.012727, 0.010672, 0.010131, 0.008276, 0.006482, 0.005623, 0.007877, 0.007259, 0.005623, 0.006142, 0.008525, 0.010131, 0.006701, 0.006245, 0.004577, 0.004135, 0.004161, 0.003014, 0.00407, 0.005623, 0.004161, 0.005872, 0.006039, 0.005249, 0.005011, 0.006245, 0.007091, 0.005992, 0.007091, 0.008002, 0.010372, 0.008075, 0.006142, 0.008804], '')</t>
  </si>
  <si>
    <t xml:space="preserve">F5RYG5|F5RYG5_9ENTR DNA-binding protein OS=Enterobacter hormaechei ATCC 49162 </t>
  </si>
  <si>
    <t>([0.013016, 0.016021, 0.024826, 0.038042, 0.058088, 0.079919, 0.078022, 0.111485, 0.076542, 0.098513, 0.122885, 0.147574, 0.090864, 0.137348, 0.139895, 0.200174, 0.127496, 0.173081, 0.206376, 0.18812, 0.291804, 0.36309, 0.36309, 0.359901, 0.359901, 0.264545, 0.257454, 0.216401, 0.200174, 0.278302, 0.196879, 0.167087, 0.185198, 0.281712, 0.31487, 0.31487, 0.243554, 0.321458, 0.321458, 0.321458, 0.366687, 0.281712, 0.278302, 0.308712, 0.219301, 0.236433, 0.328603, 0.342579, 0.444081, 0.444081, 0.447574, 0.575842, 0.618285, 0.509769, 0.483068, 0.483068, 0.390993, 0.370445, 0.370445, 0.288399, 0.291804, 0.328603, 0.418646, 0.328603, 0.335645, 0.356642, 0.366687, 0.26085, 0.247041, 0.203355, 0.120615, 0.074921, 0.06312, 0.073402, 0.125101, 0.125101, 0.129801, 0.225814, 0.324872, 0.301917, 0.321458, 0.239899, 0.25031, 0.275179, 0.370445, 0.366687, 0.447574, 0.387226, 0.458154, 0.394753, 0.356642, 0.461924, 0.59508, 0.490133, 0.346032, 0.359901, 0.268042, 0.271506, 0.25031, 0.25406, 0.200174, 0.26085, 0.264545, 0.264545, 0.239899, 0.137348, 0.127496, 0.073402, 0.088832, 0.066181, 0.096677, 0.164327, 0.170161, 0.127496, 0.129801, 0.216401, 0.203355, 0.295083, 0.288399, 0.30533, 0.295083, 0.394753, 0.374039, 0.486429, 0.408655, 0.321458, 0.447574, 0.454136, 0.472492, 0.40511, 0.422041, 0.346032, 0.31487, 0.31487, 0.275179, 0.275179, 0.291804, 0.236433, 0.257454, 0.173081, 0.158265, 0.161087, 0.094817, 0.059222, 0.058088, 0.088832, 0.088832, 0.086953, 0.071867, 0.116183, 0.158265, 0.222385, 0.275179, 0.278302, 0.164327, 0.196879, 0.288399, 0.288399, 0.321458, 0.335645, 0.422041, 0.380708, 0.278302, 0.359901, 0.476583, 0.472492, 0.465241, 0.525368, 0.509769, 0.545602, 0.454136, 0.461924, 0.346032, 0.374039, 0.370445, 0.401658, 0.346032, 0.342579, 0.229226, 0.26085, 0.232838, 0.206376, 0.206376, 0.288399, 0.26085, 0.206376, 0.179055, 0.144935, 0.142424, 0.10481, 0.067594], '')</t>
  </si>
  <si>
    <t>[51, 52, 53, 92, 167, 168, 169]</t>
  </si>
  <si>
    <t xml:space="preserve">F5RYG6|F5RYG6_9ENTR U32 family peptidase OS=Enterobacter hormaechei ATCC 49162 </t>
  </si>
  <si>
    <t>([0.086953, 0.125101, 0.21291, 0.203355, 0.239899, 0.288399, 0.278302, 0.268042, 0.18812, 0.185198, 0.209395, 0.278302, 0.247041, 0.243554, 0.155435, 0.161087, 0.155435, 0.129801, 0.216401, 0.167087, 0.185198, 0.185198, 0.111485, 0.090864, 0.109221, 0.134866, 0.125101, 0.074921, 0.088832, 0.129801, 0.15284, 0.155435, 0.147574, 0.147574, 0.229226, 0.332115, 0.328603, 0.236433, 0.264545, 0.268042, 0.200174, 0.239899, 0.349426, 0.356642, 0.281712, 0.31487, 0.173081, 0.147574, 0.26085, 0.257454, 0.182256, 0.182256, 0.15284, 0.139895, 0.111485, 0.055536, 0.031287, 0.032677, 0.032017, 0.034884, 0.034068, 0.033407, 0.023087, 0.021381, 0.03976, 0.067594, 0.06184, 0.069024, 0.096677, 0.11371, 0.092881, 0.185198, 0.185198, 0.134866, 0.078022, 0.127496, 0.232838, 0.216401, 0.134866, 0.225814, 0.219301, 0.21291, 0.239899, 0.342579, 0.308712, 0.209395, 0.127496, 0.074921, 0.139895, 0.132295, 0.086953, 0.106997, 0.064632, 0.036378, 0.074921, 0.078022, 0.079919, 0.041405, 0.092881, 0.185198, 0.106997, 0.116183, 0.067594, 0.106997, 0.083462, 0.098513, 0.164327, 0.257454, 0.232838, 0.229226, 0.142424, 0.173081, 0.17593, 0.17593, 0.278302, 0.25406, 0.311707, 0.298791, 0.281712, 0.167087, 0.137348, 0.222385, 0.147574, 0.222385, 0.129801, 0.155435, 0.164327, 0.098513, 0.06184, 0.064632, 0.049374, 0.088832, 0.098513, 0.056825, 0.092881, 0.047319, 0.051831, 0.067594, 0.038858, 0.076542, 0.134866, 0.079919, 0.076542, 0.120615, 0.100716, 0.182256, 0.185198, 0.15008, 0.229226, 0.209395, 0.311707, 0.236433, 0.142424, 0.076542, 0.129801, 0.120615, 0.161087, 0.094817, 0.050641, 0.059222, 0.049374, 0.026892, 0.048328, 0.046336, 0.047319, 0.032677, 0.034884, 0.0198, 0.023963, 0.023963, 0.034068, 0.032017, 0.064632, 0.120615, 0.191378, 0.18812, 0.161087, 0.200174, 0.284882, 0.370445, 0.447574, 0.384043, 0.465241, 0.480142, 0.450668, 0.346032, 0.440853, 0.346032, 0.468512, 0.384043, 0.380708, 0.328603, 0.318242, 0.321458, 0.328603, 0.339168, 0.339168, 0.374039, 0.30533, 0.243554, 0.216401, 0.125101, 0.21291, 0.209395, 0.203355, 0.158265, 0.170161, 0.164327, 0.203355, 0.170161, 0.25406, 0.264545, 0.349426, 0.366687, 0.36309, 0.324872, 0.324872, 0.243554, 0.236433, 0.268042, 0.247041, 0.196879, 0.30533, 0.26085, 0.26085, 0.194234, 0.278302, 0.356642, 0.25406, 0.288399, 0.21291, 0.222385, 0.209395, 0.209395, 0.129801, 0.127496, 0.155435, 0.120615, 0.185198, 0.120615, 0.102787, 0.155435, 0.239899, 0.161087, 0.191378, 0.164327, 0.225814, 0.147574, 0.15008, 0.26085, 0.225814, 0.225814, 0.216401, 0.219301, 0.15008, 0.155435, 0.161087, 0.161087, 0.194234, 0.194234, 0.281712, 0.268042, 0.243554, 0.236433, 0.288399, 0.288399, 0.291804, 0.288399, 0.377384, 0.377384, 0.377384, 0.418646, 0.398279, 0.295083, 0.216401, 0.324872, 0.40511, 0.401658, 0.401658, 0.394753, 0.401658, 0.295083, 0.377384, 0.40511, 0.401658, 0.42561, 0.433034, 0.465241, 0.380708, 0.278302, 0.219301, 0.219301, 0.191378, 0.288399, 0.387226, 0.465241, 0.436924, 0.352862, 0.349426, 0.318242, 0.219301, 0.222385, 0.324872, 0.349426, 0.349426, 0.247041, 0.173081, 0.167087, 0.109221, 0.196879, 0.236433, 0.295083, 0.291804, 0.26085, 0.182256, 0.182256, 0.132295, 0.111485, 0.170161, 0.17593, 0.200174, 0.222385, 0.222385, 0.170161, 0.155435, 0.111485, 0.194234, 0.284882, 0.318242, 0.31487, 0.257454, 0.328603, 0.328603, 0.321458, 0.380708, 0.384043, 0.398279, 0.398279, 0.390993, 0.311707, 0.301917, 0.295083, 0.390993, 0.324872, 0.324872, 0.311707, 0.271506, 0.264545, 0.225814, 0.206376, 0.288399, 0.25406, 0.257454, 0.25406, 0.25406, 0.25406, 0.346032, 0.346032, 0.40511, 0.356642, 0.436924, 0.380708, 0.291804, 0.308712, 0.380708, 0.454136, 0.414856, 0.562014, 0.534167, 0.570702, 0.468512, 0.377384, 0.433034, 0.387226, 0.390993, 0.414856, 0.4292, 0.387226, 0.346032, 0.271506, 0.366687, 0.366687, 0.444081, 0.454136, 0.4292, 0.422041, 0.422041, 0.36309, 0.342579, 0.380708, 0.342579, 0.346032, 0.352862, 0.352862, 0.390993, 0.390993, 0.359901, 0.36309, 0.387226, 0.41194, 0.401658, 0.36309, 0.301917, 0.298791, 0.291804, 0.25406, 0.179055, 0.167087, 0.25406, 0.155435, 0.158265, 0.194234, 0.281712, 0.284882, 0.203355, 0.137348, 0.142424, 0.118441, 0.11371, 0.078022, 0.086953, 0.15284, 0.17593, 0.15284, 0.144935, 0.167087, 0.196879, 0.278302, 0.288399, 0.21291, 0.31487, 0.298791, 0.209395, 0.118441, 0.185198, 0.206376, 0.25031, 0.257454, 0.308712, 0.271506, 0.349426, 0.335645, 0.298791, 0.219301, 0.321458, 0.321458, 0.30533, 0.295083, 0.301917, 0.291804, 0.308712, 0.271506, 0.271506, 0.271506, 0.377384, 0.377384, 0.447574, 0.384043, 0.281712, 0.185198, 0.185198, 0.173081, 0.185198, 0.134866, 0.216401, 0.147574, 0.161087, 0.158265, 0.182256, 0.182256, 0.155435, 0.142424, 0.088832, 0.060549, 0.116183, 0.125101, 0.116183, 0.067594, 0.071867, 0.127496, 0.209395, 0.139895, 0.139895, 0.129801, 0.216401, 0.206376, 0.239899, 0.239899, 0.281712, 0.17593, 0.17593, 0.216401, 0.268042, 0.374039, 0.356642, 0.298791, 0.298791, 0.209395, 0.318242, 0.398279, 0.380708, 0.366687, 0.480142, 0.476583, 0.444081, 0.444081, 0.408655, 0.374039, 0.387226, 0.394753, 0.509769, 0.433034, 0.324872, 0.380708, 0.387226, 0.476583, 0.51388, 0.414856, 0.509769, 0.36309, 0.288399, 0.264545, 0.281712, 0.219301, 0.142424, 0.179055, 0.170161, 0.196879, 0.225814, 0.203355, 0.206376, 0.100716, 0.085092, 0.147574, 0.132295, 0.132295, 0.127496, 0.086953, 0.147574, 0.098513, 0.11371, 0.17593, 0.17593, 0.142424, 0.120615, 0.206376, 0.167087, 0.167087, 0.179055, 0.219301, 0.216401, 0.243554, 0.359901, 0.390993, 0.408655, 0.342579, 0.295083, 0.216401, 0.281712, 0.268042, 0.349426, 0.346032, 0.268042, 0.301917, 0.222385, 0.288399, 0.173081, 0.21291, 0.144935, 0.079919, 0.086953, 0.086953, 0.096677, 0.078022, 0.116183, 0.100716, 0.15284, 0.120615, 0.191378, 0.185198, 0.106997, 0.10481, 0.147574, 0.216401, 0.232838, 0.301917, 0.342579, 0.380708, 0.308712, 0.394753, 0.486429, 0.465241, 0.476583, 0.398279, 0.352862, 0.352862, 0.281712, 0.271506, 0.247041, 0.25031, 0.164327, 0.268042, 0.288399, 0.219301, 0.225814, 0.170161, 0.206376, 0.142424, 0.137348, 0.182256, 0.173081, 0.139895, 0.137348, 0.139895, 0.18812, 0.182256, 0.098513, 0.15008, 0.120615, 0.225814, 0.243554, 0.359901, 0.346032, 0.321458, 0.339168, 0.275179, 0.288399, 0.281712, 0.281712, 0.359901, 0.384043, 0.384043, 0.433034, 0.356642, 0.31487, 0.311707, 0.394753, 0.4292, 0.450668, 0.494003, 0.476583, 0.454136, 0.4292, 0.4292, 0.414856, 0.483068, 0.538167, 0.562014, 0.545602, 0.63748, 0.622677, 0.557691, 0.529623, 0.490133], '')</t>
  </si>
  <si>
    <t>[367, 368, 369, 510, 516, 518, 646, 647, 648, 649, 650, 651, 652]</t>
  </si>
  <si>
    <t xml:space="preserve">F5RYG7|F5RYG7_9ENTR DUF2554 family protein OS=Enterobacter hormaechei ATCC 49162 </t>
  </si>
  <si>
    <t>([0.032017, 0.023534, 0.038042, 0.048328, 0.037156, 0.023087, 0.032017, 0.045352, 0.069024, 0.060549, 0.064632, 0.069024, 0.137348, 0.142424, 0.142424, 0.142424, 0.247041, 0.247041, 0.21291, 0.21291, 0.155435, 0.164327, 0.232838, 0.239899, 0.239899, 0.311707, 0.422041, 0.444081, 0.36309, 0.342579, 0.408655, 0.447574, 0.447574, 0.436924, 0.4292, 0.4292, 0.436924, 0.356642, 0.352862, 0.458154, 0.545602, 0.642678, 0.733139, 0.745909, 0.724957, 0.724957, 0.733139, 0.728858, 0.608892, 0.707965, 0.724957, 0.724957, 0.720929, 0.720929, 0.557691, 0.59014, 0.585406, 0.570702, 0.666105, 0.671169, 0.716283, 0.703578, 0.733139, 0.733139, 0.575842, 0.622677, 0.657645, 0.626927, 0.608892, 0.707965, 0.694846, 0.661982, 0.626927, 0.59508, 0.618285, 0.849326, 0.808535], '')</t>
  </si>
  <si>
    <t>[40, 41, 42, 43, 44, 45, 46, 47, 48, 49, 50, 51, 52, 53, 54, 55, 56, 57, 58, 59, 60, 61, 62, 63, 64, 65, 66, 67, 68, 69, 70, 71, 72, 73, 74, 75, 76]</t>
  </si>
  <si>
    <t xml:space="preserve">F5RYG8|F5RYG8_9ENTR Uncharacterized protein OS=Enterobacter hormaechei ATCC 49162 </t>
  </si>
  <si>
    <t>([0.016826, 0.014315, 0.013016, 0.011669, 0.013016, 0.014315, 0.019109, 0.020522, 0.021816, 0.023534, 0.029376, 0.023534, 0.016021, 0.016257, 0.026892, 0.048328, 0.076542, 0.142424, 0.155435, 0.15284, 0.15008, 0.155435, 0.206376, 0.232838, 0.291804, 0.321458, 0.356642, 0.298791, 0.324872, 0.356642, 0.308712, 0.236433, 0.321458, 0.398279, 0.414856, 0.321458, 0.30533, 0.291804, 0.200174, 0.200174, 0.203355, 0.295083, 0.288399, 0.295083, 0.335645, 0.281712, 0.281712, 0.291804, 0.370445, 0.380708, 0.288399, 0.387226, 0.384043, 0.377384, 0.301917, 0.295083, 0.387226, 0.384043, 0.346032, 0.41194, 0.390993, 0.465241, 0.461924, 0.356642, 0.356642, 0.247041, 0.278302, 0.219301, 0.137348, 0.147574, 0.142424, 0.239899, 0.229226, 0.275179, 0.30533, 0.301917, 0.295083, 0.219301, 0.222385, 0.257454, 0.222385, 0.139895, 0.092881, 0.054297, 0.11371, 0.090864, 0.102787, 0.132295, 0.194234, 0.288399, 0.222385, 0.229226, 0.219301, 0.209395, 0.209395, 0.196879, 0.284882, 0.284882, 0.275179, 0.239899, 0.239899, 0.196879, 0.225814, 0.31487, 0.321458, 0.31487, 0.356642, 0.4292, 0.387226, 0.374039, 0.339168, 0.356642, 0.332115, 0.301917, 0.281712, 0.298791, 0.239899, 0.194234, 0.158265, 0.236433], '')</t>
  </si>
  <si>
    <t xml:space="preserve">F5RYG9|F5RYG9_9ENTR AraC family transcriptional regulator OS=Enterobacter hormaechei ATCC 49162 </t>
  </si>
  <si>
    <t>([0.575842, 0.59917, 0.613573, 0.690604, 0.699094, 0.759478, 0.750527, 0.707965, 0.613573, 0.538167, 0.458154, 0.468512, 0.335645, 0.332115, 0.321458, 0.232838, 0.161087, 0.17593, 0.120615, 0.125101, 0.058088, 0.096677, 0.06312, 0.051831, 0.027463, 0.031287, 0.015694, 0.009728, 0.010926, 0.010131, 0.015694, 0.023963, 0.034068, 0.071867, 0.050641, 0.050641, 0.098513, 0.17593, 0.100716, 0.11371, 0.106997, 0.109221, 0.092881, 0.094817, 0.094817, 0.137348, 0.083462, 0.15284, 0.264545, 0.264545, 0.370445, 0.25406, 0.25406, 0.194234, 0.185198, 0.219301, 0.219301, 0.127496, 0.111485, 0.111485, 0.11371, 0.088832, 0.17593, 0.203355, 0.281712, 0.229226, 0.229226, 0.21291, 0.129801, 0.134866, 0.142424, 0.106997, 0.182256, 0.129801, 0.106997, 0.059222, 0.038042, 0.046336, 0.083462, 0.047319, 0.081712, 0.137348, 0.100716, 0.100716, 0.111485, 0.122885, 0.137348, 0.164327, 0.257454, 0.311707, 0.206376, 0.129801, 0.161087, 0.125101, 0.11371, 0.158265, 0.209395, 0.243554, 0.21291, 0.185198, 0.271506, 0.275179, 0.191378, 0.284882, 0.185198, 0.106997, 0.086953, 0.073402, 0.034884, 0.031287, 0.038042, 0.042364, 0.037156, 0.023963, 0.018106, 0.024826, 0.021381, 0.025316, 0.031287, 0.019109, 0.014586, 0.015694, 0.016021, 0.024393, 0.023087, 0.032677, 0.060549, 0.064632, 0.118441, 0.111485, 0.111485, 0.064632, 0.102787, 0.18812, 0.222385, 0.222385, 0.25031, 0.288399, 0.288399, 0.200174, 0.318242, 0.377384, 0.271506, 0.278302, 0.216401, 0.161087, 0.200174, 0.200174, 0.137348, 0.081712, 0.088832, 0.092881, 0.158265, 0.164327, 0.158265, 0.191378, 0.185198, 0.120615, 0.118441, 0.120615, 0.164327, 0.137348, 0.158265, 0.219301, 0.185198, 0.247041, 0.222385, 0.216401, 0.137348, 0.125101, 0.125101, 0.200174, 0.139895, 0.090864, 0.085092, 0.085092, 0.086953, 0.090864, 0.147574, 0.120615, 0.127496, 0.127496, 0.109221, 0.118441, 0.139895, 0.11371, 0.094817, 0.161087, 0.15284, 0.155435, 0.173081, 0.167087, 0.194234, 0.291804, 0.366687, 0.366687, 0.377384, 0.36309, 0.447574, 0.454136, 0.494003, 0.486429, 0.525368, 0.468512, 0.450668, 0.450668, 0.56648, 0.521092, 0.490133, 0.497853, 0.497853, 0.575842, 0.716283, 0.666105, 0.626927, 0.622677, 0.517562, 0.509769, 0.517562, 0.436924, 0.324872, 0.328603, 0.243554, 0.164327, 0.25031, 0.257454, 0.264545, 0.158265, 0.194234, 0.161087, 0.155435, 0.239899, 0.239899, 0.167087, 0.179055, 0.173081, 0.111485, 0.15008, 0.094817, 0.090864, 0.098513, 0.17593, 0.144935, 0.216401, 0.301917, 0.291804, 0.291804, 0.182256, 0.182256, 0.209395, 0.278302, 0.179055, 0.17593, 0.179055, 0.216401, 0.209395, 0.21291, 0.298791, 0.328603, 0.447574, 0.418646, 0.494003, 0.374039, 0.324872, 0.247041, 0.247041, 0.219301, 0.216401, 0.239899, 0.328603, 0.328603, 0.26085, 0.370445, 0.370445, 0.284882, 0.232838, 0.236433, 0.25031, 0.247041, 0.243554, 0.142424, 0.161087, 0.098513, 0.191378, 0.284882, 0.281712, 0.25406, 0.284882, 0.288399, 0.374039, 0.374039, 0.264545, 0.335645, 0.335645, 0.328603, 0.384043, 0.468512, 0.377384, 0.36309, 0.374039, 0.380708, 0.352862, 0.356642, 0.450668, 0.450668, 0.318242, 0.380708, 0.318242, 0.311707, 0.342579, 0.308712, 0.311707, 0.324872, 0.324872, 0.318242, 0.324872, 0.236433, 0.161087, 0.239899, 0.271506, 0.264545, 0.225814, 0.318242, 0.288399, 0.25406, 0.209395, 0.324872, 0.328603, 0.4292, 0.408655, 0.301917], '')</t>
  </si>
  <si>
    <t>[0, 1, 2, 3, 4, 5, 6, 7, 8, 9, 202, 206, 207, 211, 212, 213, 214, 215, 216, 217, 218]</t>
  </si>
  <si>
    <t xml:space="preserve">F5RYH0|F5RYH0_9ENTR Rhodanese domain protein OS=Enterobacter hormaechei ATCC 49162 </t>
  </si>
  <si>
    <t>([0.179055, 0.268042, 0.321458, 0.377384, 0.36309, 0.301917, 0.328603, 0.356642, 0.25406, 0.196879, 0.219301, 0.25406, 0.179055, 0.275179, 0.271506, 0.281712, 0.275179, 0.40511, 0.295083, 0.295083, 0.328603, 0.25031, 0.222385, 0.209395, 0.173081, 0.142424, 0.194234, 0.191378, 0.18812, 0.318242, 0.41194, 0.42561, 0.311707, 0.332115, 0.25406, 0.236433, 0.216401, 0.15284, 0.100716, 0.161087, 0.182256, 0.196879, 0.281712, 0.281712, 0.173081, 0.173081, 0.229226, 0.229226, 0.232838, 0.155435, 0.161087, 0.15284, 0.125101, 0.147574, 0.203355, 0.200174, 0.308712, 0.209395, 0.271506, 0.349426, 0.257454, 0.268042, 0.21291, 0.21291, 0.209395, 0.281712, 0.308712, 0.281712, 0.191378, 0.216401, 0.318242, 0.311707, 0.31487, 0.264545, 0.232838, 0.173081, 0.191378, 0.092881, 0.102787, 0.088832, 0.081712, 0.161087, 0.15284, 0.116183, 0.109221, 0.11371, 0.122885, 0.132295, 0.15008, 0.21291, 0.164327, 0.092881, 0.081712, 0.046336, 0.066181, 0.125101, 0.111485, 0.161087, 0.179055, 0.288399, 0.25031, 0.247041, 0.142424, 0.11371, 0.11371, 0.10481, 0.10481, 0.098513, 0.096677, 0.098513, 0.06312, 0.083462, 0.142424, 0.161087, 0.25406, 0.170161, 0.15284, 0.129801, 0.109221, 0.173081, 0.144935, 0.17593, 0.173081, 0.25406, 0.26085, 0.264545, 0.236433, 0.206376, 0.222385, 0.185198, 0.15284, 0.239899, 0.179055, 0.132295, 0.079919, 0.041405], '')</t>
  </si>
  <si>
    <t xml:space="preserve">F5RYH1|F5RYH1_9ENTR Vitamin-B12 independent methionine synthase OS=Enterobacter hormaechei ATCC 49162 </t>
  </si>
  <si>
    <t>([0.534167, 0.422041, 0.339168, 0.374039, 0.398279, 0.288399, 0.21291, 0.239899, 0.308712, 0.339168, 0.335645, 0.288399, 0.281712, 0.295083, 0.268042, 0.257454, 0.196879, 0.17593, 0.161087, 0.142424, 0.161087, 0.155435, 0.225814, 0.216401, 0.222385, 0.196879, 0.298791, 0.394753, 0.311707, 0.278302, 0.247041, 0.203355, 0.295083, 0.30533, 0.308712, 0.308712, 0.232838, 0.318242, 0.31487, 0.356642, 0.318242, 0.332115, 0.342579, 0.346032, 0.352862, 0.321458, 0.275179, 0.275179, 0.185198, 0.268042, 0.203355, 0.170161, 0.232838, 0.229226, 0.222385, 0.222385, 0.15008, 0.219301, 0.216401, 0.18812, 0.158265, 0.132295, 0.125101, 0.060549, 0.058088, 0.047319, 0.028107, 0.047319, 0.046336, 0.045352, 0.048328, 0.073402, 0.073402, 0.078022, 0.073402, 0.03976, 0.038042, 0.076542, 0.083462, 0.090864, 0.106997, 0.118441, 0.209395, 0.116183, 0.21291, 0.206376, 0.247041, 0.36309, 0.359901, 0.352862, 0.408655, 0.390993, 0.390993, 0.390993, 0.370445, 0.30533, 0.401658, 0.394753, 0.390993, 0.291804, 0.281712, 0.17593, 0.25406, 0.25031, 0.356642, 0.380708, 0.342579, 0.324872, 0.321458, 0.324872, 0.222385, 0.243554, 0.167087, 0.10481, 0.144935, 0.147574, 0.134866, 0.132295, 0.132295, 0.144935, 0.194234, 0.203355, 0.342579, 0.335645, 0.288399, 0.295083, 0.182256, 0.25031, 0.332115, 0.356642, 0.346032, 0.390993, 0.31487, 0.398279, 0.374039, 0.374039, 0.377384, 0.461924, 0.458154, 0.450668, 0.444081, 0.390993, 0.384043, 0.321458, 0.328603, 0.30533, 0.216401, 0.332115, 0.301917, 0.219301, 0.194234, 0.144935, 0.127496, 0.111485, 0.118441, 0.21291, 0.142424, 0.122885, 0.125101, 0.129801, 0.074921, 0.0704, 0.118441, 0.096677, 0.069024, 0.066181, 0.079919, 0.0704, 0.034068, 0.034068, 0.048328, 0.046336, 0.042364, 0.0704, 0.083462, 0.047319, 0.049374, 0.050641, 0.06312, 0.064632, 0.066181, 0.081712, 0.044297, 0.034884, 0.025316, 0.025316, 0.017447, 0.020165, 0.03976, 0.0704, 0.071867, 0.083462, 0.079919, 0.137348, 0.086953, 0.134866, 0.219301, 0.200174, 0.284882, 0.284882, 0.284882, 0.25031, 0.321458, 0.444081, 0.387226, 0.444081, 0.525368, 0.51388, 0.4292, 0.394753, 0.380708, 0.30533, 0.229226, 0.247041, 0.225814, 0.281712, 0.206376, 0.203355, 0.209395, 0.203355, 0.225814, 0.225814, 0.264545, 0.179055, 0.167087, 0.167087, 0.191378, 0.129801, 0.194234, 0.209395, 0.155435, 0.155435, 0.209395, 0.298791, 0.185198, 0.182256, 0.206376, 0.291804, 0.185198, 0.120615, 0.125101, 0.11371, 0.109221, 0.102787, 0.10481, 0.111485, 0.203355, 0.147574, 0.194234, 0.21291, 0.216401, 0.222385, 0.142424, 0.142424, 0.137348, 0.173081, 0.18812, 0.139895, 0.144935, 0.200174, 0.182256, 0.109221, 0.060549, 0.066181, 0.038858, 0.0704, 0.067594, 0.059222, 0.081712, 0.094817, 0.086953, 0.134866, 0.120615, 0.179055, 0.209395, 0.137348, 0.182256, 0.100716, 0.090864, 0.079919, 0.11371, 0.194234, 0.284882, 0.370445, 0.36309, 0.387226, 0.31487, 0.229226, 0.219301, 0.161087, 0.106997, 0.111485, 0.109221, 0.179055, 0.203355, 0.173081, 0.264545, 0.196879, 0.311707, 0.398279, 0.444081, 0.42561, 0.42561, 0.366687, 0.352862, 0.318242, 0.370445, 0.346032, 0.440853, 0.450668, 0.505461, 0.56648, 0.562014, 0.461924, 0.40511, 0.380708, 0.370445, 0.370445, 0.458154, 0.359901, 0.268042, 0.161087, 0.144935, 0.170161, 0.232838, 0.167087, 0.194234, 0.118441, 0.161087, 0.144935, 0.139895, 0.173081, 0.209395, 0.206376, 0.301917, 0.359901, 0.30533, 0.308712, 0.308712, 0.278302, 0.359901, 0.447574, 0.444081, 0.468512, 0.42561, 0.352862, 0.4292, 0.346032, 0.384043, 0.414856, 0.422041, 0.332115, 0.295083, 0.278302, 0.288399, 0.21291, 0.144935, 0.191378, 0.167087, 0.127496, 0.125101, 0.096677, 0.0704, 0.109221, 0.067594, 0.050641, 0.071867], '')</t>
  </si>
  <si>
    <t>[0, 206, 207, 310, 311, 312]</t>
  </si>
  <si>
    <t xml:space="preserve">F5RYH2|F5RYH2_9ENTR Uncharacterized protein OS=Enterobacter hormaechei ATCC 49162 </t>
  </si>
  <si>
    <t>([0.436924, 0.433034, 0.444081, 0.465241, 0.483068, 0.436924, 0.454136, 0.447574, 0.472492, 0.483068, 0.505461, 0.509769, 0.486429, 0.494003, 0.585406, 0.626927, 0.529623, 0.505461, 0.51388, 0.51388, 0.521092, 0.618285, 0.666105, 0.562014, 0.570702, 0.525368, 0.557691, 0.575842, 0.575842, 0.570702, 0.486429, 0.4292, 0.4292, 0.440853, 0.472492, 0.472492, 0.444081, 0.494003, 0.494003, 0.476583, 0.461924, 0.465241, 0.483068, 0.461924, 0.58069, 0.505461, 0.465241, 0.483068, 0.450668, 0.454136, 0.398279, 0.458154, 0.5017, 0.497853, 0.480142, 0.486429, 0.468512, 0.440853, 0.414856, 0.387226, 0.390993], '')</t>
  </si>
  <si>
    <t>[10, 11, 14, 15, 16, 17, 18, 19, 20, 21, 22, 23, 24, 25, 26, 27, 28, 29, 44, 45, 52]</t>
  </si>
  <si>
    <t xml:space="preserve">F5RYH3|F5RYH3_9ENTR Branched-chain amino acid ABC superfamily ATP binding cassette transporter, binding protein OS=Enterobacter hormaechei ATCC 49162 </t>
  </si>
  <si>
    <t>([0.050641, 0.028107, 0.042364, 0.043307, 0.060549, 0.044297, 0.034068, 0.035586, 0.035586, 0.046336, 0.045352, 0.059222, 0.025762, 0.024826, 0.016021, 0.016021, 0.024826, 0.036378, 0.040537, 0.05306, 0.059222, 0.071867, 0.078022, 0.078022, 0.05306, 0.040537, 0.066181, 0.100716, 0.071867, 0.092881, 0.090864, 0.122885, 0.094817, 0.15284, 0.088832, 0.134866, 0.142424, 0.179055, 0.239899, 0.147574, 0.139895, 0.243554, 0.17593, 0.216401, 0.139895, 0.185198, 0.232838, 0.144935, 0.158265, 0.26085, 0.170161, 0.182256, 0.147574, 0.182256, 0.21291, 0.308712, 0.243554, 0.15008, 0.142424, 0.120615, 0.18812, 0.118441, 0.120615, 0.203355, 0.170161, 0.185198, 0.158265, 0.164327, 0.284882, 0.229226, 0.209395, 0.318242, 0.206376, 0.271506, 0.191378, 0.102787, 0.083462, 0.139895, 0.209395, 0.17593, 0.182256, 0.194234, 0.196879, 0.11371, 0.092881, 0.147574, 0.219301, 0.291804, 0.206376, 0.15284, 0.127496, 0.086953, 0.038042, 0.071867, 0.03976, 0.036378, 0.081712, 0.098513, 0.055536, 0.055536, 0.0704, 0.066181, 0.06184, 0.069024, 0.0704, 0.085092, 0.05306, 0.023963, 0.027463, 0.048328, 0.035586, 0.060549, 0.092881, 0.11371, 0.0704, 0.051831, 0.055536, 0.06312, 0.041405, 0.0704, 0.03976, 0.043307, 0.045352, 0.051831, 0.090864, 0.116183, 0.094817, 0.164327, 0.284882, 0.200174, 0.102787, 0.100716, 0.094817, 0.094817, 0.127496, 0.164327, 0.295083, 0.398279, 0.380708, 0.458154, 0.414856, 0.418646, 0.4292, 0.398279, 0.311707, 0.311707, 0.268042, 0.194234, 0.137348, 0.125101, 0.191378, 0.308712, 0.394753, 0.387226, 0.384043, 0.384043, 0.408655, 0.380708, 0.25406, 0.147574, 0.090864, 0.067594, 0.116183, 0.100716, 0.132295, 0.118441, 0.071867, 0.071867, 0.134866, 0.167087, 0.17593, 0.167087, 0.167087, 0.161087, 0.100716, 0.06184, 0.074921, 0.066181, 0.032017, 0.038858, 0.078022, 0.122885, 0.17593, 0.17593, 0.120615, 0.122885, 0.203355, 0.26085, 0.359901, 0.247041, 0.264545, 0.278302, 0.206376, 0.125101, 0.134866, 0.236433, 0.206376, 0.206376, 0.239899, 0.346032, 0.444081, 0.356642, 0.370445, 0.387226, 0.301917, 0.30533, 0.25406, 0.25406, 0.182256, 0.164327, 0.236433, 0.127496, 0.11371, 0.167087, 0.243554, 0.236433, 0.203355, 0.318242, 0.288399, 0.225814, 0.17593, 0.161087, 0.247041, 0.158265, 0.167087, 0.243554, 0.318242, 0.349426, 0.349426, 0.370445, 0.408655, 0.311707, 0.335645, 0.332115, 0.346032, 0.275179, 0.247041, 0.268042, 0.275179, 0.301917, 0.284882, 0.339168, 0.311707, 0.308712, 0.40511, 0.328603, 0.359901, 0.288399, 0.232838, 0.191378, 0.155435, 0.132295, 0.167087, 0.243554, 0.268042, 0.268042, 0.359901, 0.311707, 0.301917, 0.288399, 0.209395, 0.295083, 0.30533, 0.328603, 0.356642, 0.275179, 0.278302, 0.25031, 0.321458, 0.308712, 0.308712, 0.387226, 0.301917, 0.377384, 0.291804, 0.17593, 0.17593, 0.158265, 0.17593, 0.182256, 0.194234, 0.30533, 0.298791, 0.308712, 0.324872, 0.301917, 0.275179, 0.271506, 0.247041, 0.206376, 0.194234, 0.222385, 0.225814, 0.222385, 0.18812, 0.268042, 0.342579, 0.324872, 0.324872, 0.308712, 0.328603, 0.328603, 0.271506, 0.281712, 0.271506, 0.203355, 0.15284, 0.247041, 0.318242, 0.356642, 0.414856, 0.465241, 0.480142, 0.480142, 0.59508, 0.51388, 0.458154, 0.486429, 0.408655, 0.422041, 0.461924, 0.349426, 0.311707, 0.352862, 0.31487, 0.257454, 0.335645, 0.387226, 0.359901, 0.349426, 0.342579, 0.31487, 0.370445, 0.295083, 0.335645, 0.328603, 0.36309, 0.422041, 0.398279, 0.447574, 0.398279, 0.414856, 0.5017, 0.545602, 0.529623, 0.447574, 0.521092, 0.476583, 0.509769, 0.538167, 0.538167, 0.4292, 0.4292, 0.346032, 0.408655, 0.352862, 0.366687, 0.401658, 0.401658, 0.436924, 0.465241, 0.517562, 0.468512, 0.472492, 0.454136, 0.486429, 0.538167, 0.476583, 0.422041, 0.394753, 0.414856, 0.339168, 0.454136, 0.454136, 0.545602, 0.545602, 0.618285, 0.486429, 0.529623, 0.472492, 0.40511, 0.321458, 0.332115, 0.401658, 0.414856, 0.433034, 0.433034, 0.433034, 0.483068, 0.541878, 0.557691, 0.575842, 0.570702, 0.549308, 0.585406, 0.465241, 0.394753, 0.36309, 0.461924, 0.461924, 0.534167, 0.59508, 0.699094, 0.720929, 0.733139, 0.724957, 0.745909, 0.657645, 0.724957, 0.720929, 0.724957, 0.707965, 0.685117, 0.775545, 0.771762, 0.720929, 0.834292, 0.908098, 0.924947, 0.926919, 0.919029, 0.905695, 0.912647], '')</t>
  </si>
  <si>
    <t>[314, 315, 342, 343, 344, 346, 348, 349, 350, 361, 366, 374, 375, 376, 378, 389, 390, 391, 392, 393, 394, 400, 401, 402, 403, 404, 405, 406, 407, 408, 409, 410, 411, 412, 413, 414, 415, 416, 417, 418, 419, 420, 421, 422]</t>
  </si>
  <si>
    <t xml:space="preserve">F5RYH4|F5RYH4_9ENTR Branched-chain amino acid ABC superfamily ATP binding cassette transporter, permease protein OS=Enterobacter hormaechei ATCC 49162 </t>
  </si>
  <si>
    <t>([0.019401, 0.013016, 0.010221, 0.015078, 0.021816, 0.016528, 0.013265, 0.022667, 0.030003, 0.030611, 0.032677, 0.044297, 0.033407, 0.040537, 0.055536, 0.045352, 0.06184, 0.116183, 0.109221, 0.088832, 0.129801, 0.161087, 0.247041, 0.332115, 0.328603, 0.339168, 0.433034, 0.529623, 0.458154, 0.422041, 0.380708, 0.414856, 0.414856, 0.349426, 0.321458, 0.284882, 0.318242, 0.349426, 0.356642, 0.5017, 0.545602, 0.585406, 0.525368, 0.56648, 0.476583, 0.398279, 0.390993, 0.356642, 0.275179, 0.311707, 0.352862, 0.454136, 0.465241, 0.380708, 0.384043, 0.414856, 0.458154, 0.450668, 0.418646, 0.40511, 0.374039, 0.374039, 0.268042, 0.352862, 0.311707, 0.298791, 0.384043, 0.384043, 0.414856, 0.461924, 0.384043, 0.349426, 0.25406, 0.239899, 0.288399, 0.352862, 0.349426, 0.339168, 0.311707, 0.321458, 0.321458, 0.288399, 0.318242, 0.422041, 0.390993, 0.321458, 0.418646, 0.324872, 0.332115, 0.339168, 0.374039, 0.36309, 0.390993, 0.408655, 0.332115, 0.36309, 0.324872, 0.328603, 0.30533, 0.26085, 0.219301, 0.222385, 0.268042, 0.271506, 0.200174, 0.170161, 0.229226, 0.243554, 0.321458, 0.257454, 0.247041, 0.26085, 0.339168, 0.335645, 0.418646, 0.472492, 0.444081, 0.51388, 0.51388, 0.461924, 0.549308, 0.58069, 0.59508, 0.541878, 0.541878, 0.690604, 0.784345, 0.745909, 0.626927, 0.626927, 0.575842, 0.483068, 0.476583, 0.480142, 0.480142, 0.436924, 0.476583, 0.5017, 0.521092, 0.521092, 0.632174, 0.642678, 0.545602, 0.538167, 0.56648, 0.562014, 0.51388, 0.414856, 0.41194, 0.40511, 0.374039, 0.390993, 0.436924, 0.444081, 0.352862, 0.359901, 0.30533, 0.26085, 0.26085, 0.284882, 0.284882, 0.236433, 0.243554, 0.243554, 0.236433, 0.158265, 0.167087, 0.142424, 0.15008, 0.194234, 0.191378, 0.142424, 0.21291, 0.247041, 0.232838, 0.328603, 0.335645, 0.458154, 0.505461, 0.4292, 0.394753, 0.352862, 0.394753, 0.284882, 0.321458, 0.36309, 0.328603, 0.321458, 0.352862, 0.390993, 0.377384, 0.472492, 0.59917, 0.653063, 0.666105, 0.618285, 0.59917, 0.490133, 0.447574, 0.394753, 0.433034, 0.390993, 0.390993, 0.40511, 0.497853, 0.436924, 0.414856, 0.541878, 0.418646, 0.42561, 0.465241, 0.454136, 0.352862, 0.281712, 0.144935, 0.132295, 0.179055, 0.106997, 0.096677, 0.096677, 0.122885, 0.120615, 0.0704, 0.06312, 0.054297, 0.029376, 0.051831, 0.024393, 0.023963, 0.046336, 0.026338, 0.015344, 0.009865, 0.00962, 0.009977, 0.013821, 0.009096, 0.008409, 0.008156, 0.009865, 0.006701, 0.006795, 0.005318, 0.007645, 0.006567, 0.004899, 0.006482, 0.005011, 0.004835, 0.005011, 0.004358, 0.004835, 0.006482, 0.008804, 0.014783, 0.013437, 0.010131, 0.01204, 0.008276, 0.011903, 0.011903, 0.011669, 0.009483, 0.017447, 0.010221, 0.01227, 0.013437, 0.013821, 0.022306, 0.030611, 0.020165, 0.021816, 0.028107, 0.015344, 0.011518, 0.011903, 0.016257, 0.015078, 0.011518, 0.015344, 0.009294, 0.006894, 0.011903, 0.00962, 0.006894, 0.008624, 0.007091, 0.010672, 0.007555, 0.006482, 0.005086, 0.00515, 0.004208, 0.004247, 0.005086, 0.006078, 0.003804, 0.003701, 0.004247, 0.004483, 0.003701, 0.00543, 0.008156, 0.007495, 0.007495, 0.006619, 0.007555, 0.011106, 0.006619, 0.005992, 0.006619, 0.01078, 0.016528, 0.016528, 0.017447, 0.023963, 0.013437, 0.014315, 0.011669, 0.017138, 0.014783, 0.026892, 0.01204, 0.011903, 0.007495, 0.008156, 0.008624, 0.005799, 0.005992, 0.005992, 0.006701, 0.006795, 0.005623, 0.005249, 0.004921, 0.004577, 0.003864, 0.00543, 0.008002, 0.006533, 0.006701, 0.007422, 0.006567, 0.010509, 0.012491, 0.017797, 0.014315, 0.014586, 0.028107, 0.026892, 0.054297, 0.055536, 0.055536, 0.048328, 0.020165, 0.034068, 0.038042, 0.025316, 0.026892, 0.013821, 0.030003, 0.014783, 0.025316, 0.032677, 0.015694, 0.009187, 0.008002, 0.007877, 0.011518, 0.007177, 0.005623, 0.004135, 0.003821, 0.002976, 0.002705, 0.002727, 0.002138, 0.002117, 0.002194, 0.00146, 0.00146, 0.000859, 0.001374, 0.001335, 0.001374, 0.002057, 0.001872, 0.00246, 0.00246, 0.002529, 0.00292, 0.003804, 0.004577, 0.004835, 0.006533, 0.009401, 0.018415, 0.041405, 0.037156, 0.049374, 0.073402, 0.106997, 0.139895, 0.090864, 0.088832, 0.045352, 0.056825, 0.118441, 0.116183, 0.206376, 0.125101, 0.209395, 0.158265, 0.111485, 0.142424, 0.059222, 0.058088, 0.025762, 0.024826, 0.024826, 0.034068, 0.021381, 0.021381, 0.029376, 0.022306, 0.021816, 0.037156, 0.017797, 0.013437, 0.008723, 0.008525, 0.01204, 0.007555, 0.009015, 0.015694, 0.012491, 0.024393, 0.031287, 0.071867, 0.036378, 0.036378, 0.038042, 0.079919, 0.05306, 0.025316, 0.023963, 0.026338, 0.026338, 0.020876, 0.014783, 0.016528, 0.010672, 0.007645, 0.007555, 0.007555, 0.007091, 0.007091, 0.007091, 0.006421, 0.004358, 0.005223, 0.005223, 0.005086, 0.003924, 0.004736, 0.005932, 0.007422, 0.004775, 0.004736, 0.004976, 0.006894, 0.006245, 0.005623, 0.007645, 0.011903, 0.007877, 0.005799, 0.008156, 0.009483, 0.009483, 0.012727, 0.015694, 0.013016, 0.009187, 0.008895, 0.010221, 0.013016, 0.009728, 0.010926, 0.007555, 0.007877, 0.006078, 0.007645, 0.008156, 0.005623, 0.004135, 0.00407, 0.003924, 0.003757, 0.003405, 0.003431, 0.004388, 0.004483, 0.004976, 0.004611, 0.004388, 0.00389, 0.002727, 0.00389, 0.005086, 0.007259, 0.007422, 0.010509, 0.014075, 0.020522, 0.031287, 0.050641, 0.096677, 0.179055, 0.142424, 0.11371, 0.079919, 0.036378, 0.022667], '')</t>
  </si>
  <si>
    <t>[27, 39, 40, 41, 42, 43, 117, 118, 120, 121, 122, 123, 124, 125, 126, 127, 128, 129, 130, 137, 138, 139, 140, 141, 142, 143, 144, 145, 146, 178, 192, 193, 194, 195, 196, 207]</t>
  </si>
  <si>
    <t xml:space="preserve">F5RYH5|F5RYH5_9ENTR Branched-chain amino acid ABC superfamily ATP binding cassette transporter, permease protein OS=Enterobacter hormaechei ATCC 49162 </t>
  </si>
  <si>
    <t>([0.041405, 0.059222, 0.048328, 0.092881, 0.122885, 0.161087, 0.137348, 0.173081, 0.092881, 0.041405, 0.051831, 0.078022, 0.038042, 0.018415, 0.010221, 0.014075, 0.010672, 0.010672, 0.006894, 0.007495, 0.006078, 0.006533, 0.004247, 0.003478, 0.002705, 0.001786, 0.001202, 0.001541, 0.001271, 0.002014, 0.003079, 0.003366, 0.002366, 0.002881, 0.002705, 0.003461, 0.00407, 0.003298, 0.003701, 0.00359, 0.004736, 0.004646, 0.002976, 0.004577, 0.006567, 0.00515, 0.00515, 0.006194, 0.003757, 0.003757, 0.002727, 0.002211, 0.001649, 0.001786, 0.001786, 0.001872, 0.002057, 0.001335, 0.001434, 0.001267, 0.001808, 0.001142, 0.001434, 0.002211, 0.001687, 0.001103, 0.001623, 0.001623, 0.001967, 0.002976, 0.003431, 0.003109, 0.002581, 0.001855, 0.00225, 0.001709, 0.002555, 0.00246, 0.002366, 0.002662, 0.00316, 0.00316, 0.003804, 0.003014, 0.002078, 0.002117, 0.003109, 0.003298, 0.003997, 0.003555, 0.003701, 0.003804, 0.005503, 0.006039, 0.011106, 0.010926, 0.009728, 0.007645, 0.007422, 0.007177, 0.005799, 0.007031, 0.004976, 0.006039, 0.010372, 0.010131, 0.016528, 0.009483, 0.00558, 0.004513, 0.003727, 0.003701, 0.003671, 0.003757, 0.005086, 0.002976, 0.002976, 0.003276, 0.003461, 0.002482, 0.002976, 0.002976, 0.002117, 0.00231, 0.001967, 0.001211, 0.002014, 0.001743, 0.001743, 0.002057, 0.002512, 0.002512, 0.001906, 0.001159, 0.001103, 0.000721, 0.000747, 0.00076, 0.000661, 0.000833, 0.001318, 0.001709, 0.001709, 0.002555, 0.003366, 0.003014, 0.002976, 0.001675, 0.001623, 0.001602, 0.001872, 0.002327, 0.003405, 0.003757, 0.004161, 0.004315, 0.003997, 0.005378, 0.006194, 0.008002, 0.005623, 0.004135, 0.002662, 0.002503, 0.002512, 0.002623, 0.003727, 0.005503, 0.008804, 0.005683, 0.008156, 0.010372, 0.010672, 0.01078, 0.013437, 0.011903, 0.011903, 0.023087, 0.014315, 0.015078, 0.023087, 0.023534, 0.023963, 0.059222, 0.06184, 0.058088, 0.030611, 0.027463, 0.020522, 0.021816, 0.056825, 0.060549, 0.06184, 0.027463, 0.0198, 0.011518, 0.011669, 0.007555, 0.006619, 0.011106, 0.008002, 0.006039, 0.006039, 0.006039, 0.004388, 0.004736, 0.004315, 0.003963, 0.003864, 0.004483, 0.004388, 0.003079, 0.002555, 0.001786, 0.002327, 0.002581, 0.003555, 0.005223, 0.004835, 0.005503, 0.00543, 0.004921, 0.004611, 0.006533, 0.008075, 0.008804, 0.014075, 0.018787, 0.026338, 0.031287, 0.032677, 0.034068, 0.034884, 0.049374, 0.041405, 0.035586, 0.035586, 0.019109, 0.0198, 0.055536, 0.059222, 0.055536, 0.048328, 0.092881, 0.045352, 0.030611, 0.031287, 0.017138, 0.017138, 0.012727, 0.010926, 0.008895, 0.006619, 0.006795, 0.005318, 0.008075, 0.007177, 0.006374, 0.009096, 0.007555, 0.004976, 0.00359, 0.0028, 0.004646, 0.004736, 0.00515, 0.007031, 0.006482, 0.006245, 0.006374, 0.010131, 0.010221, 0.013821, 0.016021, 0.026892, 0.05306, 0.058088, 0.118441, 0.144935, 0.074921, 0.11371, 0.155435, 0.21291, 0.182256, 0.086953, 0.049374, 0.06184, 0.032017, 0.06312, 0.122885, 0.116183, 0.092881, 0.100716, 0.043307, 0.036378, 0.037156, 0.036378, 0.020876, 0.010926, 0.011106, 0.016021, 0.011342, 0.009096, 0.008002, 0.013265, 0.021816, 0.026892, 0.035586, 0.069024, 0.031287, 0.015694, 0.016257, 0.011106, 0.009096, 0.011342, 0.020522, 0.023534, 0.011342, 0.01078, 0.0198, 0.011903, 0.008804, 0.007091, 0.010221, 0.009483, 0.006421, 0.004431, 0.003701, 0.003298, 0.002555, 0.003864, 0.004135, 0.002688, 0.002512, 0.002761, 0.003341, 0.003014, 0.002211, 0.002057, 0.002688, 0.001855, 0.001687, 0.002529, 0.003478, 0.003478, 0.004976, 0.007177, 0.009294, 0.01204, 0.011669, 0.014586, 0.010372, 0.015344, 0.031287, 0.06312, 0.047319, 0.030003], '')</t>
  </si>
  <si>
    <t xml:space="preserve">F5RYH6|F5RYH6_9ENTR Branched-chain amino acid ABC superfamily ATP binding cassette transporter, ABC protein OS=Enterobacter hormaechei ATCC 49162 </t>
  </si>
  <si>
    <t>([0.562014, 0.4292, 0.521092, 0.541878, 0.585406, 0.608892, 0.490133, 0.51388, 0.553315, 0.58069, 0.604312, 0.661982, 0.699094, 0.557691, 0.468512, 0.461924, 0.380708, 0.476583, 0.545602, 0.450668, 0.461924, 0.384043, 0.465241, 0.328603, 0.339168, 0.328603, 0.225814, 0.318242, 0.288399, 0.191378, 0.18812, 0.194234, 0.122885, 0.098513, 0.090864, 0.15008, 0.088832, 0.142424, 0.088832, 0.106997, 0.179055, 0.111485, 0.158265, 0.11371, 0.120615, 0.066181, 0.066181, 0.147574, 0.15008, 0.173081, 0.222385, 0.219301, 0.203355, 0.284882, 0.295083, 0.291804, 0.25406, 0.346032, 0.281712, 0.26085, 0.264545, 0.25031, 0.324872, 0.332115, 0.390993, 0.521092, 0.626927, 0.626927, 0.58069, 0.557691, 0.521092, 0.465241, 0.377384, 0.390993, 0.390993, 0.387226, 0.377384, 0.414856, 0.321458, 0.390993, 0.447574, 0.359901, 0.374039, 0.414856, 0.380708, 0.356642, 0.225814, 0.203355, 0.203355, 0.209395, 0.216401, 0.161087, 0.236433, 0.318242, 0.301917, 0.194234, 0.200174, 0.284882, 0.311707, 0.401658, 0.328603, 0.25406, 0.352862, 0.308712, 0.191378, 0.222385, 0.185198, 0.275179, 0.318242, 0.335645, 0.239899, 0.257454, 0.25406, 0.219301, 0.194234, 0.194234, 0.264545, 0.264545, 0.268042, 0.229226, 0.161087, 0.134866, 0.194234, 0.179055, 0.137348, 0.203355, 0.170161, 0.236433, 0.161087, 0.147574, 0.137348, 0.225814, 0.216401, 0.308712, 0.349426, 0.380708, 0.295083, 0.332115, 0.342579, 0.311707, 0.232838, 0.236433, 0.257454, 0.206376, 0.206376, 0.209395, 0.21291, 0.243554, 0.257454, 0.339168, 0.349426, 0.346032, 0.321458, 0.284882, 0.288399, 0.196879, 0.132295, 0.209395, 0.209395, 0.194234, 0.232838, 0.308712, 0.380708, 0.352862, 0.349426, 0.370445, 0.352862, 0.352862, 0.318242, 0.216401, 0.144935, 0.090864, 0.096677, 0.10481, 0.15284, 0.158265, 0.155435, 0.155435, 0.096677, 0.055536, 0.059222, 0.06184, 0.079919, 0.064632, 0.10481, 0.164327, 0.125101, 0.209395, 0.219301, 0.222385, 0.324872, 0.418646, 0.509769, 0.408655, 0.40511, 0.339168, 0.349426, 0.349426, 0.321458, 0.398279, 0.494003, 0.394753, 0.349426, 0.311707, 0.335645, 0.370445, 0.370445, 0.321458, 0.278302, 0.203355, 0.167087, 0.167087, 0.167087, 0.161087, 0.209395, 0.203355, 0.132295, 0.079919, 0.142424, 0.25031, 0.167087, 0.139895, 0.222385, 0.257454, 0.18812, 0.200174, 0.137348, 0.083462, 0.139895, 0.173081, 0.236433, 0.298791, 0.209395, 0.134866, 0.109221, 0.144935, 0.144935, 0.247041, 0.229226, 0.209395, 0.219301, 0.243554, 0.281712, 0.239899, 0.247041, 0.339168, 0.339168, 0.342579, 0.328603, 0.335645, 0.257454, 0.170161, 0.11371, 0.164327, 0.236433, 0.243554, 0.194234, 0.167087, 0.137348, 0.196879, 0.170161, 0.11371, 0.161087, 0.11371, 0.111485], '')</t>
  </si>
  <si>
    <t>[0, 2, 3, 4, 5, 7, 8, 9, 10, 11, 12, 13, 18, 65, 66, 67, 68, 69, 70, 192]</t>
  </si>
  <si>
    <t xml:space="preserve">F5RYH7|F5RYH7_9ENTR Branched-chain amino acid ABC superfamily ATP binding cassette transporter, ABC protein OS=Enterobacter hormaechei ATCC 49162 </t>
  </si>
  <si>
    <t>([0.059222, 0.086953, 0.118441, 0.15284, 0.194234, 0.132295, 0.092881, 0.116183, 0.139895, 0.111485, 0.134866, 0.088832, 0.147574, 0.122885, 0.179055, 0.116183, 0.109221, 0.179055, 0.118441, 0.122885, 0.134866, 0.139895, 0.090864, 0.092881, 0.092881, 0.094817, 0.15284, 0.164327, 0.167087, 0.167087, 0.239899, 0.25031, 0.281712, 0.191378, 0.222385, 0.158265, 0.15008, 0.127496, 0.120615, 0.11371, 0.06312, 0.118441, 0.127496, 0.191378, 0.200174, 0.200174, 0.200174, 0.142424, 0.139895, 0.076542, 0.078022, 0.073402, 0.0704, 0.118441, 0.11371, 0.118441, 0.182256, 0.257454, 0.288399, 0.321458, 0.408655, 0.5017, 0.468512, 0.465241, 0.465241, 0.458154, 0.458154, 0.377384, 0.418646, 0.401658, 0.436924, 0.465241, 0.468512, 0.468512, 0.458154, 0.575842, 0.461924, 0.349426, 0.384043, 0.384043, 0.268042, 0.268042, 0.196879, 0.206376, 0.284882, 0.295083, 0.209395, 0.137348, 0.167087, 0.191378, 0.18812, 0.25406, 0.222385, 0.132295, 0.132295, 0.109221, 0.102787, 0.17593, 0.239899, 0.206376, 0.206376, 0.219301, 0.239899, 0.324872, 0.324872, 0.222385, 0.127496, 0.200174, 0.203355, 0.144935, 0.173081, 0.185198, 0.120615, 0.120615, 0.219301, 0.18812, 0.216401, 0.225814, 0.21291, 0.243554, 0.243554, 0.247041, 0.332115, 0.21291, 0.203355, 0.194234, 0.284882, 0.387226, 0.387226, 0.480142, 0.608892, 0.465241, 0.509769, 0.497853, 0.5017, 0.486429, 0.490133, 0.40511, 0.366687, 0.370445, 0.370445, 0.401658, 0.40511, 0.308712, 0.311707, 0.222385, 0.147574, 0.161087, 0.167087, 0.194234, 0.200174, 0.206376, 0.295083, 0.232838, 0.328603, 0.36309, 0.366687, 0.321458, 0.318242, 0.346032, 0.356642, 0.264545, 0.232838, 0.232838, 0.243554, 0.232838, 0.31487, 0.401658, 0.298791, 0.25406, 0.232838, 0.219301, 0.206376, 0.222385, 0.278302, 0.243554, 0.132295, 0.078022, 0.071867, 0.079919, 0.088832, 0.083462, 0.079919, 0.045352, 0.048328, 0.03976, 0.059222, 0.049374, 0.054297, 0.05306, 0.05306, 0.055536, 0.056825, 0.032017, 0.017797, 0.014315, 0.014315, 0.023534, 0.03976, 0.069024, 0.109221, 0.055536, 0.033407, 0.066181, 0.116183, 0.10481, 0.182256, 0.209395, 0.257454, 0.25406, 0.311707, 0.311707, 0.298791, 0.311707, 0.401658, 0.41194, 0.486429, 0.525368, 0.42561, 0.352862, 0.318242, 0.222385, 0.295083, 0.352862, 0.321458, 0.291804, 0.26085, 0.229226, 0.194234, 0.137348, 0.086953, 0.085092], '')</t>
  </si>
  <si>
    <t>[61, 75, 130, 132, 134, 217]</t>
  </si>
  <si>
    <t xml:space="preserve">F5RYH8|F5RYH8_9ENTR Zinc ABC superfamily ATP binding cassette transporter, binding protein OS=Enterobacter hormaechei ATCC 49162 </t>
  </si>
  <si>
    <t>([0.120615, 0.073402, 0.10481, 0.139895, 0.096677, 0.069024, 0.058088, 0.074921, 0.094817, 0.11371, 0.088832, 0.060549, 0.059222, 0.071867, 0.066181, 0.106997, 0.106997, 0.111485, 0.182256, 0.170161, 0.239899, 0.25406, 0.301917, 0.31487, 0.324872, 0.394753, 0.440853, 0.468512, 0.486429, 0.483068, 0.42561, 0.390993, 0.51388, 0.553315, 0.541878, 0.553315, 0.483068, 0.486429, 0.490133, 0.483068, 0.525368, 0.444081, 0.422041, 0.461924, 0.349426, 0.346032, 0.349426, 0.380708, 0.31487, 0.311707, 0.311707, 0.308712, 0.328603, 0.346032, 0.229226, 0.164327, 0.10481, 0.15008, 0.147574, 0.137348, 0.086953, 0.090864, 0.164327, 0.122885, 0.060549, 0.118441, 0.111485, 0.111485, 0.092881, 0.167087, 0.155435, 0.155435, 0.222385, 0.308712, 0.271506, 0.349426, 0.394753, 0.490133, 0.418646, 0.418646, 0.394753, 0.380708, 0.281712, 0.25406, 0.308712, 0.418646, 0.311707, 0.284882, 0.291804, 0.328603, 0.257454, 0.271506, 0.243554, 0.158265, 0.158265, 0.106997, 0.137348, 0.173081, 0.170161, 0.173081, 0.139895, 0.17593, 0.161087, 0.25031, 0.247041, 0.25031, 0.247041, 0.339168, 0.311707, 0.308712, 0.298791, 0.281712, 0.278302, 0.219301, 0.30533, 0.219301, 0.295083, 0.278302, 0.182256, 0.164327, 0.155435, 0.132295, 0.122885, 0.137348, 0.118441, 0.116183, 0.11371, 0.11371, 0.109221, 0.147574, 0.109221, 0.111485, 0.10481, 0.066181, 0.058088, 0.060549, 0.064632, 0.064632, 0.067594, 0.122885, 0.109221, 0.155435, 0.232838, 0.203355, 0.308712, 0.332115, 0.225814, 0.173081, 0.191378, 0.109221, 0.109221, 0.155435, 0.155435, 0.164327, 0.161087, 0.257454, 0.268042, 0.335645, 0.311707, 0.301917, 0.284882, 0.318242, 0.216401, 0.209395, 0.170161, 0.083462, 0.066181, 0.125101, 0.182256, 0.170161, 0.275179, 0.278302, 0.284882, 0.25031, 0.25406, 0.25406, 0.25406, 0.247041, 0.200174, 0.236433, 0.25031, 0.147574, 0.161087, 0.264545, 0.173081, 0.158265, 0.275179, 0.332115, 0.352862, 0.291804, 0.203355, 0.203355, 0.219301, 0.219301, 0.196879, 0.209395, 0.301917, 0.318242, 0.25406, 0.232838, 0.222385, 0.206376, 0.301917, 0.25406, 0.225814, 0.308712, 0.398279, 0.342579, 0.295083, 0.232838, 0.271506, 0.401658], '')</t>
  </si>
  <si>
    <t>[32, 33, 34, 35, 40]</t>
  </si>
  <si>
    <t xml:space="preserve">F5RYH9|F5RYH9_9ENTR Uncharacterized protein OS=Enterobacter hormaechei ATCC 49162 </t>
  </si>
  <si>
    <t>([0.216401, 0.139895, 0.092881, 0.120615, 0.15284, 0.179055, 0.125101, 0.155435, 0.185198, 0.209395, 0.139895, 0.10481, 0.106997, 0.170161, 0.247041, 0.236433, 0.352862, 0.264545, 0.264545, 0.167087, 0.194234, 0.118441, 0.106997, 0.161087, 0.137348, 0.094817, 0.067594, 0.111485, 0.054297, 0.051831, 0.030611, 0.036378, 0.06312, 0.060549, 0.055536, 0.050641, 0.025762, 0.025316, 0.040537, 0.024826, 0.048328, 0.042364, 0.038858, 0.067594, 0.064632, 0.079919, 0.11371, 0.132295, 0.090864, 0.164327, 0.164327, 0.203355, 0.288399, 0.275179, 0.216401, 0.216401, 0.147574, 0.243554, 0.239899, 0.243554, 0.243554, 0.167087, 0.185198, 0.278302, 0.203355, 0.209395, 0.137348, 0.137348, 0.170161, 0.222385, 0.25031, 0.179055, 0.21291, 0.142424, 0.142424, 0.203355, 0.203355, 0.281712, 0.185198, 0.182256, 0.179055, 0.25031, 0.25031, 0.222385, 0.229226, 0.236433, 0.139895, 0.158265, 0.106997, 0.051831, 0.054297, 0.027463, 0.044297, 0.046336, 0.047319, 0.051831, 0.056825, 0.047319, 0.048328, 0.055536, 0.059222, 0.060549, 0.036378, 0.038042, 0.024393, 0.023534, 0.025762, 0.025762, 0.038858, 0.06184, 0.125101, 0.125101, 0.139895, 0.122885, 0.096677, 0.129801, 0.098513, 0.06312, 0.06312, 0.044297, 0.0704, 0.043307, 0.029376], '')</t>
  </si>
  <si>
    <t xml:space="preserve">F5RYI0|F5RYI0_9ENTR Rhs-family protein (Fragment) OS=Enterobacter hormaechei ATCC 49162 </t>
  </si>
  <si>
    <t>([0.433034, 0.40511, 0.321458, 0.216401, 0.26085, 0.301917, 0.36309, 0.394753, 0.418646, 0.433034, 0.480142, 0.5017, 0.497853, 0.517562, 0.517562, 0.494003, 0.440853, 0.342579, 0.349426, 0.36309, 0.278302, 0.264545, 0.222385, 0.219301, 0.318242, 0.324872, 0.26085, 0.222385, 0.222385, 0.225814, 0.179055, 0.179055, 0.164327, 0.164327, 0.102787, 0.076542, 0.083462, 0.11371, 0.203355, 0.200174, 0.203355, 0.298791, 0.222385, 0.30533, 0.408655, 0.324872, 0.291804, 0.342579, 0.275179, 0.281712, 0.275179, 0.271506, 0.25406, 0.301917, 0.328603, 0.422041, 0.401658, 0.384043, 0.281712, 0.17593, 0.164327, 0.10481, 0.111485, 0.196879, 0.196879, 0.173081, 0.247041, 0.298791, 0.318242, 0.384043, 0.332115, 0.335645, 0.40511, 0.390993, 0.42561, 0.398279, 0.394753, 0.414856, 0.51388, 0.517562, 0.657645, 0.671169, 0.690604, 0.694846, 0.648219, 0.59917, 0.472492, 0.472492, 0.436924, 0.352862, 0.288399, 0.324872, 0.332115, 0.31487, 0.328603, 0.318242, 0.324872, 0.26085, 0.311707, 0.321458, 0.335645, 0.318242, 0.324872, 0.394753, 0.308712, 0.30533, 0.288399, 0.398279, 0.398279, 0.41194, 0.394753, 0.387226, 0.40511, 0.387226, 0.401658, 0.394753, 0.394753, 0.308712, 0.359901, 0.275179, 0.281712, 0.295083, 0.203355, 0.191378, 0.116183, 0.106997, 0.118441, 0.170161, 0.170161, 0.111485, 0.106997, 0.167087, 0.15284, 0.144935, 0.158265, 0.158265, 0.164327, 0.18812, 0.194234, 0.203355, 0.219301, 0.191378, 0.264545, 0.36309, 0.301917, 0.398279, 0.414856, 0.31487, 0.301917, 0.203355, 0.257454, 0.284882, 0.298791, 0.374039, 0.301917, 0.295083, 0.194234, 0.144935, 0.129801, 0.209395, 0.134866, 0.194234, 0.15284, 0.147574, 0.142424, 0.139895, 0.127496, 0.194234, 0.288399, 0.18812, 0.284882, 0.318242, 0.196879, 0.200174, 0.21291, 0.278302, 0.271506, 0.370445, 0.414856, 0.40511, 0.387226, 0.377384, 0.370445, 0.433034, 0.436924, 0.440853, 0.534167, 0.509769, 0.494003, 0.480142, 0.553315, 0.447574, 0.41194, 0.433034, 0.332115, 0.332115, 0.332115, 0.352862, 0.349426, 0.264545, 0.243554, 0.209395, 0.236433, 0.25406, 0.25406, 0.167087, 0.137348, 0.129801, 0.155435, 0.164327, 0.147574, 0.100716, 0.18812, 0.236433, 0.318242, 0.408655, 0.414856, 0.318242, 0.232838, 0.225814, 0.291804, 0.318242, 0.335645, 0.408655, 0.394753, 0.324872, 0.414856, 0.486429, 0.486429, 0.476583, 0.468512, 0.433034, 0.545602, 0.509769, 0.384043, 0.380708, 0.384043, 0.298791, 0.398279, 0.483068, 0.454136, 0.490133, 0.494003, 0.401658, 0.398279, 0.408655, 0.476583, 0.486429, 0.458154, 0.359901, 0.288399, 0.288399, 0.370445, 0.339168, 0.342579, 0.4292, 0.418646, 0.321458, 0.418646, 0.422041, 0.408655, 0.41194, 0.332115, 0.342579, 0.454136, 0.468512, 0.458154, 0.394753, 0.401658, 0.394753, 0.525368, 0.5017, 0.505461, 0.418646, 0.349426, 0.359901, 0.311707, 0.25031, 0.335645, 0.352862, 0.275179, 0.30533, 0.271506, 0.352862, 0.332115, 0.321458, 0.339168, 0.31487, 0.311707, 0.328603, 0.25406, 0.139895, 0.219301, 0.239899, 0.321458, 0.414856, 0.401658, 0.458154, 0.541878, 0.570702, 0.436924, 0.538167, 0.509769, 0.570702, 0.58069, 0.553315, 0.472492, 0.461924, 0.461924, 0.468512, 0.366687, 0.472492, 0.59917, 0.59917, 0.476583, 0.374039, 0.370445, 0.36309, 0.288399, 0.257454, 0.21291, 0.288399, 0.239899, 0.203355, 0.173081, 0.120615, 0.111485, 0.161087, 0.098513], '')</t>
  </si>
  <si>
    <t>[11, 13, 14, 78, 79, 80, 81, 82, 83, 84, 85, 186, 187, 190, 232, 233, 270, 271, 272, 298, 299, 301, 302, 303, 304, 305, 312, 313]</t>
  </si>
  <si>
    <t xml:space="preserve">F5RYI1|F5RYI1_9ENTR Rhs-family protein OS=Enterobacter hormaechei ATCC 49162 </t>
  </si>
  <si>
    <t>([0.346032, 0.384043, 0.444081, 0.447574, 0.450668, 0.505461, 0.521092, 0.557691, 0.56648, 0.575842, 0.622677, 0.497853, 0.414856, 0.414856, 0.476583, 0.465241, 0.51388, 0.486429, 0.575842, 0.480142, 0.5017, 0.472492, 0.408655, 0.398279, 0.398279, 0.346032, 0.311707, 0.298791, 0.271506, 0.278302, 0.196879, 0.111485, 0.219301, 0.288399, 0.359901, 0.346032, 0.356642, 0.356642, 0.384043, 0.380708, 0.480142, 0.461924, 0.461924, 0.394753, 0.380708, 0.380708, 0.433034, 0.311707, 0.328603, 0.268042, 0.268042, 0.278302, 0.349426, 0.359901, 0.36309, 0.288399, 0.26085, 0.229226, 0.247041, 0.225814, 0.216401, 0.200174, 0.216401, 0.239899, 0.394753, 0.30533, 0.318242, 0.203355, 0.264545, 0.25031, 0.196879, 0.21291, 0.21291, 0.229226, 0.21291, 0.191378, 0.222385, 0.236433, 0.222385, 0.191378, 0.158265, 0.139895, 0.10481, 0.073402, 0.042364, 0.020522], '')</t>
  </si>
  <si>
    <t>[5, 6, 7, 8, 9, 10, 16, 18, 20]</t>
  </si>
  <si>
    <t xml:space="preserve">F5RYI2|F5RYI2_9ENTR Uncharacterized protein OS=Enterobacter hormaechei ATCC 49162 </t>
  </si>
  <si>
    <t>([0.585406, 0.59014, 0.626927, 0.661982, 0.703578, 0.570702, 0.497853, 0.529623, 0.562014, 0.570702, 0.476583, 0.458154, 0.384043, 0.384043, 0.384043, 0.387226, 0.311707, 0.318242, 0.229226, 0.144935, 0.106997, 0.106997, 0.109221, 0.111485, 0.064632, 0.066181, 0.088832, 0.100716, 0.100716, 0.073402, 0.059222, 0.088832, 0.10481, 0.132295, 0.092881, 0.06184, 0.094817, 0.142424, 0.086953], '')</t>
  </si>
  <si>
    <t>[0, 1, 2, 3, 4, 5, 7, 8, 9]</t>
  </si>
  <si>
    <t xml:space="preserve">F5RYI3|F5RYI3_9ENTR Integrin OS=Enterobacter hormaechei ATCC 49162 </t>
  </si>
  <si>
    <t>([0.200174, 0.191378, 0.239899, 0.182256, 0.139895, 0.090864, 0.06312, 0.090864, 0.06312, 0.051831, 0.064632, 0.049374, 0.047319, 0.038858, 0.066181, 0.076542, 0.085092, 0.170161, 0.170161, 0.139895, 0.139895, 0.079919, 0.054297, 0.051831, 0.045352, 0.083462, 0.15284, 0.236433, 0.243554, 0.264545, 0.268042, 0.291804, 0.291804, 0.31487, 0.308712, 0.31487, 0.390993, 0.31487, 0.219301, 0.120615, 0.090864, 0.088832, 0.10481, 0.173081, 0.185198, 0.278302, 0.247041, 0.229226, 0.15008, 0.122885, 0.122885, 0.11371, 0.058088, 0.090864, 0.090864, 0.106997, 0.071867, 0.076542, 0.127496, 0.129801, 0.144935, 0.216401, 0.179055, 0.164327, 0.090864, 0.049374, 0.049374, 0.032677, 0.038858, 0.06312, 0.069024, 0.094817, 0.102787, 0.090864, 0.058088, 0.05306, 0.040537, 0.06184, 0.06184, 0.058088, 0.06184, 0.106997, 0.106997, 0.127496, 0.203355, 0.225814, 0.328603, 0.31487, 0.394753, 0.374039, 0.374039, 0.387226, 0.370445, 0.346032, 0.454136, 0.549308, 0.575842, 0.486429, 0.398279, 0.380708, 0.284882, 0.374039, 0.401658, 0.398279, 0.398279, 0.308712, 0.414856, 0.328603, 0.31487, 0.229226, 0.203355, 0.191378, 0.18812, 0.216401, 0.298791, 0.318242, 0.257454, 0.167087, 0.18812, 0.268042, 0.164327, 0.247041, 0.206376, 0.185198, 0.194234, 0.127496, 0.194234, 0.194234, 0.268042, 0.281712, 0.271506, 0.311707, 0.349426, 0.335645, 0.275179, 0.206376, 0.129801, 0.15284, 0.196879, 0.26085, 0.236433, 0.346032, 0.311707, 0.30533, 0.26085, 0.21291, 0.321458], '')</t>
  </si>
  <si>
    <t>[95, 96]</t>
  </si>
  <si>
    <t xml:space="preserve">F5RYI4|F5RYI4_9ENTR SMI1/KNR4 family protein OS=Enterobacter hormaechei ATCC 49162 </t>
  </si>
  <si>
    <t>([0.020522, 0.034068, 0.055536, 0.081712, 0.079919, 0.111485, 0.15008, 0.203355, 0.158265, 0.098513, 0.069024, 0.051831, 0.069024, 0.069024, 0.078022, 0.092881, 0.048328, 0.0704, 0.129801, 0.066181, 0.120615, 0.125101, 0.069024, 0.076542, 0.076542, 0.100716, 0.05306, 0.047319, 0.023534, 0.032677, 0.036378, 0.076542, 0.125101, 0.137348, 0.066181, 0.098513, 0.10481, 0.092881, 0.046336, 0.024826, 0.024826, 0.016021, 0.025762, 0.045352, 0.038042, 0.035586, 0.022306, 0.022667, 0.022667, 0.045352, 0.056825, 0.058088, 0.046336, 0.048328, 0.024826, 0.033407, 0.038042, 0.034068, 0.074921, 0.10481, 0.102787, 0.185198, 0.275179, 0.275179, 0.275179, 0.275179, 0.239899, 0.239899, 0.219301, 0.147574, 0.139895, 0.129801, 0.129801, 0.081712, 0.050641, 0.083462, 0.132295, 0.139895, 0.067594, 0.06184, 0.043307, 0.092881, 0.092881, 0.085092, 0.051831, 0.042364, 0.027463, 0.020522, 0.018787, 0.020876, 0.032677, 0.032677, 0.033407, 0.067594, 0.074921, 0.071867, 0.03976, 0.022667, 0.012491, 0.024393, 0.023963, 0.042364, 0.034068, 0.034068, 0.034068, 0.028107, 0.034068, 0.049374, 0.055536, 0.059222, 0.109221, 0.0704, 0.071867, 0.037156, 0.017138, 0.024393, 0.037156, 0.074921, 0.129801, 0.21291, 0.209395, 0.139895, 0.085092, 0.083462, 0.086953, 0.078022, 0.078022, 0.076542, 0.092881, 0.071867, 0.055536, 0.056825, 0.100716, 0.055536, 0.06184, 0.11371, 0.067594, 0.069024, 0.069024, 0.051831, 0.038042, 0.026892, 0.038858, 0.059222, 0.046336, 0.024826, 0.018415, 0.038858, 0.026338], '')</t>
  </si>
  <si>
    <t xml:space="preserve">F5RYI5|F5RYI5_9ENTR Rhs-family protein OS=Enterobacter hormaechei ATCC 49162 </t>
  </si>
  <si>
    <t>([0.724957, 0.745909, 0.767246, 0.754692, 0.59014, 0.517562, 0.40511, 0.447574, 0.468512, 0.380708, 0.390993, 0.352862, 0.335645, 0.339168, 0.349426, 0.281712, 0.243554, 0.243554, 0.25031, 0.185198, 0.185198, 0.170161, 0.170161, 0.10481, 0.079919, 0.085092, 0.116183, 0.206376, 0.196879, 0.206376, 0.301917, 0.225814, 0.31487, 0.418646, 0.332115, 0.295083, 0.346032, 0.278302, 0.288399, 0.278302, 0.275179, 0.26085, 0.308712, 0.335645, 0.436924, 0.41194, 0.394753, 0.295083, 0.185198, 0.170161, 0.106997, 0.11371, 0.203355, 0.196879, 0.173081, 0.247041, 0.301917, 0.324872, 0.394753, 0.335645, 0.339168, 0.414856, 0.321458, 0.36309, 0.335645, 0.328603, 0.346032, 0.444081, 0.444081, 0.570702, 0.585406, 0.604312, 0.604312, 0.562014, 0.517562, 0.408655, 0.40511, 0.366687, 0.275179, 0.209395, 0.247041, 0.26085, 0.239899, 0.332115, 0.321458, 0.328603, 0.264545, 0.318242, 0.324872, 0.342579, 0.324872, 0.332115, 0.401658, 0.318242, 0.318242, 0.30533, 0.414856, 0.414856, 0.436924, 0.42561, 0.42561, 0.444081, 0.422041, 0.440853, 0.42561, 0.42561, 0.339168, 0.390993, 0.308712, 0.318242, 0.328603, 0.232838, 0.219301, 0.139895, 0.132295, 0.144935, 0.200174, 0.203355, 0.137348, 0.129801, 0.196879, 0.17593, 0.167087, 0.182256, 0.179055, 0.18812, 0.209395, 0.209395, 0.216401, 0.225814, 0.194234, 0.264545, 0.366687, 0.291804, 0.387226, 0.401658, 0.301917, 0.288399, 0.194234, 0.247041, 0.271506, 0.281712, 0.356642, 0.284882, 0.275179, 0.167087, 0.118441, 0.109221, 0.185198, 0.109221, 0.161087, 0.127496, 0.127496, 0.127496, 0.127496, 0.120615, 0.17593, 0.25406, 0.243554, 0.324872, 0.268042, 0.239899, 0.257454, 0.281712, 0.352862, 0.275179, 0.30533, 0.359901, 0.352862, 0.328603, 0.374039, 0.291804, 0.359901, 0.374039, 0.374039, 0.394753, 0.40511, 0.324872, 0.328603, 0.352862, 0.352862, 0.380708, 0.408655, 0.384043, 0.380708, 0.318242, 0.398279, 0.497853, 0.494003, 0.433034, 0.4292, 0.517562, 0.613573, 0.51388, 0.497853, 0.465241, 0.525368, 0.454136, 0.538167, 0.545602, 0.517562, 0.401658, 0.461924, 0.447574, 0.390993, 0.401658, 0.380708, 0.335645, 0.311707, 0.324872, 0.384043, 0.298791, 0.247041, 0.271506, 0.275179, 0.275179, 0.30533, 0.31487, 0.370445, 0.374039, 0.377384, 0.321458, 0.444081, 0.366687, 0.356642, 0.414856, 0.349426, 0.349426, 0.394753, 0.408655, 0.408655, 0.4292, 0.521092, 0.58069, 0.5017, 0.529623, 0.541878, 0.454136, 0.374039, 0.370445, 0.366687, 0.356642, 0.414856, 0.40511, 0.408655, 0.318242, 0.321458, 0.380708, 0.472492, 0.398279, 0.390993, 0.380708, 0.291804, 0.216401, 0.203355, 0.26085, 0.31487, 0.308712, 0.387226, 0.356642, 0.366687, 0.384043, 0.384043, 0.408655, 0.414856, 0.41194, 0.509769, 0.51388, 0.529623, 0.422041, 0.51388, 0.51388, 0.408655, 0.483068, 0.570702, 0.534167, 0.4292, 0.318242, 0.324872, 0.25406, 0.359901, 0.332115, 0.243554, 0.247041, 0.132295, 0.10481, 0.134866, 0.106997, 0.078022, 0.051831, 0.078022, 0.048328, 0.030003, 0.056825, 0.033407], '')</t>
  </si>
  <si>
    <t>[0, 1, 2, 3, 4, 5, 69, 70, 71, 72, 73, 74, 191, 192, 193, 196, 198, 199, 200, 232, 233, 234, 235, 236, 266, 267, 268, 270, 271, 274, 275]</t>
  </si>
  <si>
    <t xml:space="preserve">F5RYI6|F5RYI6_9ENTR Rhs family protein (Fragment) OS=Enterobacter hormaechei ATCC 49162 </t>
  </si>
  <si>
    <t>([0.604312, 0.699094, 0.505461, 0.370445, 0.414856, 0.433034, 0.447574, 0.349426, 0.257454, 0.239899, 0.281712, 0.232838, 0.243554, 0.219301, 0.132295, 0.086953, 0.086953, 0.134866, 0.125101, 0.100716, 0.083462, 0.040537, 0.026338, 0.032017, 0.033407, 0.030003, 0.024826, 0.020522, 0.024826, 0.046336, 0.048328, 0.034884, 0.051831, 0.051831, 0.034884, 0.051831, 0.06312, 0.100716, 0.050641, 0.032017, 0.03976, 0.040537, 0.073402, 0.073402, 0.085092, 0.120615, 0.098513, 0.120615, 0.100716, 0.118441, 0.096677, 0.069024, 0.083462, 0.102787, 0.096677, 0.090864, 0.069024, 0.05306, 0.041405, 0.067594, 0.06312, 0.036378, 0.046336, 0.046336, 0.03976, 0.030003, 0.030611, 0.040537, 0.028107, 0.034068, 0.042364, 0.030611, 0.056825, 0.067594, 0.078022, 0.045352, 0.0704, 0.120615, 0.155435, 0.132295, 0.158265, 0.236433, 0.247041, 0.25031, 0.26085, 0.291804, 0.295083, 0.232838, 0.26085, 0.356642, 0.387226, 0.422041, 0.480142, 0.468512, 0.444081, 0.332115, 0.4292, 0.436924, 0.42561, 0.458154, 0.490133, 0.468512, 0.40511, 0.408655, 0.414856, 0.414856, 0.444081, 0.440853, 0.59014, 0.509769, 0.436924, 0.447574, 0.380708, 0.384043, 0.384043, 0.394753, 0.41194, 0.41194, 0.436924, 0.40511, 0.4292, 0.440853, 0.468512, 0.534167, 0.685117, 0.712013, 0.745909, 0.771762, 0.849326, 0.852992, 0.879233, 0.901269, 0.812494, 0.81615, 0.868118, 0.779859, 0.73685, 0.819762, 0.784345, 0.657645, 0.608892, 0.575842, 0.534167, 0.461924, 0.465241, 0.444081, 0.318242, 0.284882, 0.268042, 0.295083, 0.232838, 0.167087, 0.182256, 0.30533, 0.332115, 0.257454, 0.31487, 0.342579, 0.31487, 0.318242, 0.356642, 0.42561, 0.433034, 0.461924, 0.534167, 0.458154, 0.465241, 0.608892, 0.632174, 0.632174, 0.529623, 0.534167, 0.521092, 0.521092, 0.483068, 0.494003, 0.557691, 0.59508, 0.642678, 0.699094, 0.613573, 0.562014, 0.529623, 0.549308, 0.549308, 0.509769, 0.59014, 0.557691, 0.476583, 0.36309, 0.291804, 0.356642, 0.380708, 0.480142, 0.497853, 0.472492, 0.40511, 0.414856, 0.387226, 0.352862, 0.352862, 0.450668, 0.521092, 0.562014, 0.444081, 0.468512, 0.468512, 0.480142, 0.422041, 0.472492, 0.59917, 0.724957, 0.632174, 0.632174, 0.661982, 0.626927, 0.59014, 0.562014, 0.465241, 0.494003, 0.497853, 0.494003, 0.494003, 0.422041, 0.422041, 0.447574, 0.42561, 0.440853, 0.349426, 0.40511, 0.401658, 0.384043, 0.366687, 0.4292, 0.465241, 0.4292, 0.342579, 0.370445, 0.370445, 0.447574, 0.41194, 0.328603, 0.288399, 0.209395, 0.278302, 0.203355, 0.18812, 0.185198, 0.173081, 0.25031, 0.288399, 0.291804, 0.284882, 0.21291, 0.144935, 0.118441, 0.125101, 0.158265, 0.21291, 0.209395, 0.18812, 0.15284, 0.200174, 0.222385, 0.268042, 0.271506, 0.342579, 0.418646, 0.380708, 0.30533, 0.278302, 0.25406, 0.219301, 0.196879, 0.21291, 0.291804, 0.268042, 0.200174, 0.139895, 0.116183, 0.173081, 0.194234, 0.26085, 0.321458, 0.264545, 0.288399, 0.257454, 0.229226, 0.232838, 0.268042, 0.284882, 0.308712, 0.239899, 0.196879, 0.232838, 0.301917, 0.298791, 0.335645, 0.414856, 0.440853, 0.447574, 0.346032, 0.346032, 0.264545, 0.264545, 0.324872, 0.321458, 0.243554, 0.308712, 0.219301, 0.216401, 0.182256, 0.200174, 0.25406, 0.332115, 0.229226, 0.232838, 0.219301, 0.142424, 0.132295, 0.203355, 0.194234, 0.31487, 0.318242, 0.31487, 0.179055, 0.182256, 0.120615, 0.206376, 0.102787, 0.137348, 0.142424, 0.236433, 0.127496, 0.134866, 0.134866, 0.134866, 0.078022, 0.083462, 0.083462, 0.090864, 0.085092, 0.092881, 0.088832, 0.073402, 0.125101, 0.127496, 0.067594, 0.118441, 0.129801, 0.222385, 0.25406, 0.239899, 0.25031, 0.281712, 0.271506, 0.170161, 0.278302, 0.281712, 0.30533, 0.422041, 0.342579, 0.356642, 0.335645, 0.301917, 0.225814, 0.144935, 0.232838, 0.257454, 0.243554, 0.243554, 0.239899, 0.164327, 0.111485, 0.060549, 0.094817, 0.088832, 0.173081, 0.170161, 0.243554, 0.21291, 0.191378, 0.194234, 0.167087, 0.11371, 0.11371, 0.203355, 0.298791, 0.308712, 0.398279, 0.377384, 0.301917, 0.194234, 0.26085, 0.26085, 0.26085, 0.264545, 0.30533, 0.298791, 0.271506, 0.25031, 0.257454, 0.278302, 0.332115, 0.278302, 0.278302, 0.288399, 0.203355, 0.173081, 0.164327, 0.10481, 0.116183, 0.164327, 0.281712, 0.21291, 0.295083, 0.387226, 0.374039, 0.26085, 0.182256, 0.196879, 0.236433, 0.132295, 0.116183, 0.129801, 0.185198, 0.264545, 0.26085, 0.264545, 0.21291, 0.219301, 0.222385, 0.219301, 0.219301, 0.216401, 0.328603, 0.311707, 0.281712, 0.229226, 0.31487, 0.339168, 0.339168, 0.243554, 0.339168, 0.247041, 0.247041, 0.264545, 0.275179, 0.278302, 0.25406, 0.356642, 0.366687, 0.433034, 0.384043, 0.380708, 0.36309, 0.308712, 0.321458, 0.339168, 0.308712, 0.308712, 0.366687, 0.374039, 0.468512, 0.486429, 0.461924, 0.480142, 0.390993, 0.335645, 0.342579, 0.335645, 0.308712, 0.21291, 0.229226, 0.264545, 0.25031, 0.25406, 0.291804, 0.219301, 0.203355, 0.301917, 0.275179, 0.275179, 0.271506, 0.232838, 0.225814, 0.339168, 0.257454, 0.284882, 0.328603, 0.321458, 0.444081, 0.356642, 0.42561, 0.339168, 0.374039, 0.390993, 0.394753, 0.384043, 0.384043, 0.366687, 0.31487, 0.225814, 0.216401, 0.196879, 0.147574, 0.17593, 0.17593, 0.222385, 0.200174, 0.209395, 0.219301, 0.222385, 0.222385, 0.222385, 0.200174, 0.200174, 0.18812, 0.109221, 0.109221, 0.158265, 0.11371, 0.139895, 0.191378, 0.155435, 0.179055, 0.264545, 0.219301, 0.219301, 0.216401, 0.295083, 0.284882, 0.291804, 0.284882, 0.30533, 0.30533, 0.311707, 0.298791, 0.225814, 0.328603, 0.25031, 0.239899, 0.321458, 0.339168, 0.31487, 0.366687, 0.356642, 0.295083, 0.311707, 0.301917, 0.222385, 0.225814, 0.222385, 0.229226, 0.229226, 0.275179, 0.281712, 0.370445, 0.291804, 0.271506, 0.275179, 0.324872, 0.359901, 0.390993, 0.311707, 0.31487, 0.26085, 0.247041, 0.216401, 0.167087, 0.17593, 0.268042, 0.25031, 0.25031, 0.25031, 0.26085, 0.17593, 0.170161, 0.118441, 0.191378, 0.191378, 0.185198, 0.209395, 0.209395, 0.209395, 0.21291, 0.21291, 0.268042, 0.264545, 0.332115, 0.308712, 0.311707, 0.328603, 0.268042, 0.268042, 0.268042, 0.236433, 0.288399, 0.301917, 0.284882, 0.219301, 0.247041, 0.247041, 0.25406, 0.209395, 0.200174, 0.281712, 0.342579, 0.288399, 0.311707, 0.339168, 0.339168, 0.339168, 0.284882, 0.36309, 0.36309, 0.36309, 0.387226, 0.4292, 0.4292, 0.541878, 0.613573, 0.58069, 0.490133, 0.494003, 0.529623, 0.51388, 0.480142, 0.414856, 0.5017, 0.465241, 0.454136, 0.450668, 0.370445, 0.408655, 0.377384, 0.387226, 0.374039, 0.370445, 0.359901, 0.36309, 0.346032, 0.25031, 0.281712, 0.278302, 0.275179, 0.288399, 0.298791, 0.318242, 0.390993, 0.288399, 0.30533, 0.291804, 0.311707, 0.335645, 0.328603, 0.384043, 0.335645, 0.339168, 0.349426, 0.377384, 0.374039, 0.31487, 0.339168, 0.394753, 0.458154, 0.458154, 0.458154, 0.366687, 0.370445, 0.380708, 0.40511, 0.36309, 0.390993, 0.458154, 0.458154, 0.458154, 0.408655, 0.42561, 0.42561, 0.4292, 0.422041, 0.41194, 0.408655, 0.490133, 0.521092, 0.458154, 0.458154, 0.458154, 0.541878, 0.538167, 0.538167, 0.562014, 0.562014, 0.534167, 0.494003, 0.562014, 0.562014, 0.51388, 0.538167, 0.538167, 0.509769, 0.458154, 0.476583, 0.570702, 0.480142, 0.450668, 0.454136, 0.447574, 0.468512, 0.422041, 0.422041, 0.31487, 0.281712, 0.281712, 0.275179, 0.30533, 0.229226, 0.219301, 0.264545, 0.271506, 0.271506, 0.291804, 0.352862, 0.352862, 0.328603, 0.324872, 0.321458, 0.318242, 0.324872, 0.271506, 0.31487, 0.31487, 0.398279, 0.497853, 0.494003, 0.525368, 0.440853, 0.525368, 0.509769, 0.570702, 0.575842, 0.570702, 0.447574, 0.444081, 0.444081, 0.458154, 0.465241, 0.468512, 0.447574, 0.447574, 0.480142, 0.490133, 0.490133, 0.433034, 0.4292, 0.4292, 0.41194, 0.483068, 0.450668, 0.465241, 0.408655, 0.408655, 0.408655, 0.505461, 0.51388, 0.497853, 0.51388, 0.486429, 0.483068, 0.5017, 0.5017, 0.5017, 0.490133, 0.490133, 0.557691, 0.447574, 0.509769, 0.494003, 0.5017, 0.51388, 0.521092, 0.553315, 0.557691, 0.557691, 0.585406, 0.58069, 0.521092, 0.497853, 0.59917, 0.604312, 0.575842, 0.570702, 0.553315, 0.56648, 0.56648, 0.570702, 0.56648, 0.480142, 0.480142, 0.398279, 0.422041, 0.422041, 0.433034, 0.433034, 0.433034, 0.436924, 0.401658, 0.370445, 0.390993, 0.30533, 0.298791, 0.301917, 0.298791, 0.278302, 0.295083, 0.291804, 0.229226, 0.232838, 0.232838, 0.268042, 0.352862, 0.288399, 0.281712, 0.200174, 0.196879, 0.196879, 0.142424, 0.142424, 0.209395, 0.209395, 0.222385, 0.222385, 0.236433, 0.243554, 0.247041, 0.17593, 0.179055, 0.232838, 0.308712, 0.30533, 0.271506, 0.247041, 0.301917, 0.206376, 0.25406, 0.225814, 0.225814, 0.281712, 0.332115, 0.349426, 0.31487, 0.321458, 0.342579, 0.42561, 0.390993, 0.31487, 0.359901, 0.25406, 0.264545, 0.232838, 0.301917, 0.321458, 0.346032, 0.268042, 0.301917, 0.298791, 0.308712, 0.311707, 0.31487, 0.31487, 0.31487, 0.339168, 0.42561, 0.42561, 0.414856, 0.352862, 0.454136, 0.394753, 0.505461, 0.545602, 0.570702, 0.58069, 0.490133, 0.401658, 0.472492, 0.525368, 0.461924, 0.476583, 0.390993, 0.384043, 0.384043, 0.342579, 0.264545, 0.25031, 0.219301, 0.236433, 0.291804, 0.185198, 0.26085, 0.229226, 0.21291, 0.191378, 0.203355, 0.291804, 0.380708, 0.308712, 0.264545, 0.239899, 0.243554, 0.239899, 0.247041, 0.191378, 0.15008, 0.219301, 0.216401, 0.191378, 0.18812, 0.206376, 0.328603, 0.335645, 0.36309, 0.36309, 0.387226, 0.374039, 0.374039, 0.284882, 0.339168, 0.281712, 0.398279, 0.311707, 0.398279, 0.370445, 0.321458, 0.401658, 0.41194, 0.408655, 0.472492, 0.465241, 0.414856, 0.408655, 0.328603, 0.356642, 0.349426, 0.352862, 0.342579, 0.342579, 0.342579, 0.359901, 0.494003, 0.377384, 0.380708, 0.298791, 0.324872, 0.394753, 0.394753, 0.377384, 0.31487, 0.239899, 0.239899, 0.219301, 0.196879, 0.200174, 0.179055, 0.170161, 0.11371, 0.118441, 0.081712, 0.122885, 0.129801, 0.067594, 0.125101, 0.173081, 0.25406, 0.257454, 0.191378, 0.185198, 0.17593, 0.25406, 0.328603, 0.324872, 0.387226, 0.41194, 0.494003, 0.494003, 0.42561, 0.42561, 0.433034, 0.490133, 0.476583, 0.468512, 0.59508, 0.497853, 0.517562, 0.494003, 0.41194, 0.490133, 0.480142, 0.418646, 0.40511, 0.384043, 0.370445, 0.390993, 0.339168, 0.229226, 0.229226, 0.30533, 0.387226, 0.36309, 0.374039, 0.374039, 0.41194, 0.398279, 0.51388, 0.490133, 0.490133, 0.447574, 0.440853, 0.440853, 0.497853, 0.384043, 0.40511, 0.346032, 0.346032, 0.318242, 0.398279, 0.408655, 0.414856, 0.332115, 0.30533, 0.278302, 0.301917, 0.275179, 0.264545, 0.236433, 0.25406, 0.281712, 0.42561, 0.332115, 0.346032, 0.243554, 0.288399, 0.271506, 0.225814, 0.236433, 0.236433, 0.257454, 0.239899, 0.209395, 0.284882, 0.318242, 0.26085, 0.191378, 0.147574, 0.170161, 0.167087, 0.173081, 0.164327, 0.092881, 0.18812, 0.194234, 0.321458, 0.398279, 0.42561, 0.4292, 0.401658, 0.36309, 0.36309, 0.356642, 0.36309, 0.366687, 0.394753, 0.497853, 0.5017, 0.553315, 0.549308, 0.541878, 0.521092, 0.5017, 0.575842, 0.51388, 0.486429, 0.447574, 0.422041, 0.374039, 0.534167, 0.538167, 0.791621], '')</t>
  </si>
  <si>
    <t>[0, 1, 2, 108, 109, 123, 124, 125, 126, 127, 128, 129, 130, 131, 132, 133, 134, 135, 136, 137, 138, 139, 140, 141, 142, 164, 167, 168, 169, 170, 171, 172, 173, 176, 177, 178, 179, 180, 181, 182, 183, 184, 185, 186, 187, 202, 203, 210, 211, 212, 213, 214, 215, 216, 217, 620, 621, 622, 625, 626, 629, 685, 689, 690, 691, 692, 693, 694, 696, 697, 698, 699, 700, 701, 704, 736, 738, 739, 740, 741, 742, 764, 765, 767, 770, 771, 772, 775, 777, 779, 780, 781, 782, 783, 784, 785, 786, 787, 789, 790, 791, 792, 793, 794, 795, 796, 797, 879, 880, 881, 882, 886, 991, 993, 1013, 1073, 1074, 1075, 1076, 1077, 1078, 1079, 1080, 1085, 1086, 1087]</t>
  </si>
  <si>
    <t xml:space="preserve">F5RYI7|F5RYI7_9ENTR DUF1795 domain-containing protein OS=Enterobacter hormaechei ATCC 49162 </t>
  </si>
  <si>
    <t>([0.291804, 0.206376, 0.118441, 0.200174, 0.206376, 0.209395, 0.137348, 0.173081, 0.216401, 0.257454, 0.281712, 0.278302, 0.295083, 0.301917, 0.216401, 0.288399, 0.298791, 0.295083, 0.308712, 0.30533, 0.401658, 0.31487, 0.387226, 0.418646, 0.321458, 0.284882, 0.301917, 0.390993, 0.390993, 0.311707, 0.222385, 0.26085, 0.308712, 0.298791, 0.377384, 0.468512, 0.387226, 0.387226, 0.380708, 0.377384, 0.281712, 0.278302, 0.349426, 0.359901, 0.328603, 0.401658, 0.401658, 0.328603, 0.328603, 0.359901, 0.4292, 0.480142, 0.447574, 0.447574, 0.366687, 0.346032, 0.342579, 0.42561, 0.42561, 0.318242, 0.311707, 0.408655, 0.346032, 0.346032, 0.31487, 0.414856, 0.440853, 0.517562, 0.618285, 0.648219, 0.5017, 0.509769, 0.549308, 0.458154, 0.458154, 0.476583, 0.51388, 0.509769, 0.517562, 0.398279, 0.517562, 0.5017, 0.517562, 0.59917, 0.618285, 0.642678, 0.534167, 0.398279, 0.394753, 0.380708, 0.377384, 0.377384, 0.346032, 0.281712, 0.366687, 0.356642, 0.454136, 0.444081, 0.433034, 0.42561, 0.465241, 0.374039, 0.356642, 0.271506, 0.17593, 0.173081, 0.122885, 0.179055, 0.25031, 0.173081, 0.173081, 0.15008, 0.137348, 0.155435, 0.219301, 0.225814, 0.232838, 0.209395, 0.18812, 0.18812, 0.120615, 0.164327, 0.236433, 0.191378, 0.25406, 0.352862, 0.346032, 0.349426, 0.352862, 0.298791, 0.384043, 0.40511, 0.436924, 0.529623, 0.541878, 0.461924, 0.433034, 0.398279, 0.36309, 0.366687, 0.346032, 0.447574, 0.422041, 0.387226, 0.490133, 0.480142], '')</t>
  </si>
  <si>
    <t>[67, 68, 69, 70, 71, 72, 76, 77, 78, 80, 81, 82, 83, 84, 85, 86, 133, 134]</t>
  </si>
  <si>
    <t xml:space="preserve">F5RYI8|F5RYI8_9ENTR Uncharacterized protein OS=Enterobacter hormaechei ATCC 49162 </t>
  </si>
  <si>
    <t>([0.051831, 0.031287, 0.024393, 0.016826, 0.031287, 0.021816, 0.014315, 0.018787, 0.014783, 0.01078, 0.013821, 0.01078, 0.009294, 0.009483, 0.009865, 0.01227, 0.018787, 0.015694, 0.019401, 0.020165, 0.040537, 0.076542, 0.078022, 0.064632, 0.118441, 0.060549, 0.06184, 0.118441, 0.132295, 0.167087, 0.268042, 0.264545, 0.291804, 0.222385, 0.225814, 0.21291, 0.216401, 0.132295, 0.173081, 0.170161, 0.116183, 0.106997, 0.109221, 0.109221, 0.102787, 0.10481, 0.170161, 0.275179, 0.196879, 0.120615, 0.155435, 0.170161, 0.17593, 0.243554, 0.356642, 0.349426, 0.370445, 0.370445, 0.476583, 0.366687, 0.36309, 0.422041, 0.398279, 0.433034, 0.40511, 0.521092, 0.418646, 0.414856, 0.394753, 0.483068, 0.58069, 0.562014, 0.458154, 0.450668, 0.454136, 0.370445, 0.384043, 0.30533, 0.295083, 0.21291, 0.206376, 0.203355, 0.219301, 0.25031, 0.232838, 0.352862, 0.342579, 0.36309, 0.352862, 0.26085, 0.196879, 0.191378, 0.109221, 0.120615, 0.076542, 0.076542, 0.118441, 0.132295, 0.127496, 0.078022, 0.129801, 0.142424, 0.147574, 0.144935, 0.102787, 0.092881, 0.085092, 0.086953, 0.069024, 0.085092, 0.144935, 0.137348, 0.137348, 0.164327, 0.216401, 0.308712, 0.222385, 0.243554, 0.21291, 0.288399, 0.380708, 0.384043, 0.497853, 0.486429, 0.486429, 0.553315, 0.490133, 0.5017, 0.418646, 0.525368, 0.494003, 0.517562, 0.618285, 0.63748, 0.750527, 0.754692, 0.745909, 0.750527, 0.685117, 0.553315, 0.521092, 0.40511, 0.398279, 0.271506, 0.298791, 0.236433, 0.17593, 0.239899, 0.247041, 0.339168, 0.264545, 0.191378, 0.170161, 0.164327, 0.116183, 0.076542, 0.064632, 0.060549, 0.094817, 0.064632, 0.127496, 0.142424, 0.203355, 0.179055, 0.257454, 0.194234, 0.225814, 0.291804, 0.239899, 0.18812, 0.132295, 0.206376], '')</t>
  </si>
  <si>
    <t>[65, 70, 71, 125, 127, 129, 131, 132, 133, 134, 135, 136, 137, 138, 139, 140]</t>
  </si>
  <si>
    <t xml:space="preserve">F5RYI9|F5RYI9_9ENTR Rhs-family protein OS=Enterobacter hormaechei ATCC 49162 </t>
  </si>
  <si>
    <t>([0.069024, 0.11371, 0.15284, 0.096677, 0.06312, 0.035586, 0.021381, 0.028695, 0.021381, 0.028107, 0.036378, 0.047319, 0.088832, 0.067594, 0.054297, 0.098513, 0.100716, 0.147574, 0.076542, 0.109221, 0.054297, 0.086953, 0.047319, 0.048328, 0.049374, 0.049374, 0.094817, 0.179055, 0.191378, 0.243554, 0.243554, 0.15284, 0.161087, 0.147574, 0.170161, 0.200174, 0.132295, 0.074921, 0.074921, 0.142424, 0.191378, 0.203355, 0.203355, 0.216401, 0.216401, 0.203355, 0.31487, 0.318242, 0.311707, 0.318242, 0.264545, 0.182256, 0.281712, 0.30533, 0.301917, 0.219301, 0.137348, 0.222385, 0.30533, 0.301917, 0.229226, 0.206376, 0.271506, 0.196879, 0.236433, 0.167087, 0.25406, 0.191378, 0.129801, 0.142424, 0.078022, 0.132295, 0.203355, 0.203355, 0.173081, 0.111485, 0.15008, 0.17593, 0.100716, 0.102787, 0.06184, 0.100716, 0.06312, 0.0704, 0.127496, 0.161087, 0.147574, 0.078022, 0.11371, 0.132295, 0.118441, 0.185198, 0.191378, 0.191378, 0.200174, 0.134866, 0.206376, 0.155435, 0.125101, 0.200174, 0.196879, 0.288399, 0.284882, 0.291804, 0.30533, 0.278302, 0.185198, 0.206376, 0.311707, 0.288399, 0.25406, 0.185198, 0.18812, 0.194234, 0.194234, 0.185198, 0.200174, 0.21291, 0.236433, 0.36309, 0.374039, 0.36309, 0.278302, 0.278302, 0.346032, 0.31487, 0.229226, 0.311707, 0.308712, 0.209395, 0.216401, 0.21291, 0.222385, 0.164327, 0.15284, 0.098513, 0.098513, 0.155435, 0.144935, 0.196879, 0.120615, 0.122885, 0.069024, 0.069024, 0.067594, 0.064632, 0.03976, 0.051831, 0.059222, 0.05306, 0.116183, 0.109221, 0.109221, 0.137348, 0.122885, 0.073402, 0.064632, 0.060549, 0.05306, 0.060549, 0.051831, 0.092881, 0.078022, 0.139895, 0.21291, 0.144935, 0.10481, 0.10481, 0.134866, 0.134866, 0.179055, 0.144935, 0.144935, 0.222385, 0.243554, 0.332115, 0.444081, 0.444081, 0.444081, 0.454136, 0.349426, 0.394753, 0.31487, 0.25031, 0.288399, 0.200174, 0.275179, 0.342579, 0.42561, 0.454136, 0.433034, 0.465241, 0.494003, 0.486429, 0.483068, 0.505461, 0.521092, 0.509769, 0.653063, 0.553315, 0.541878, 0.666105, 0.51388, 0.557691, 0.553315, 0.541878, 0.680603, 0.675549, 0.575842, 0.575842, 0.575842, 0.585406, 0.490133, 0.394753, 0.394753, 0.311707, 0.311707, 0.308712, 0.203355, 0.21291, 0.18812, 0.18812, 0.170161, 0.291804, 0.328603, 0.380708, 0.257454, 0.170161, 0.098513, 0.15008, 0.129801, 0.118441, 0.125101, 0.196879, 0.311707, 0.291804, 0.366687, 0.377384, 0.352862, 0.468512, 0.458154, 0.570702, 0.490133, 0.521092, 0.4292, 0.328603, 0.374039, 0.377384, 0.483068, 0.618285, 0.59508, 0.505461, 0.433034, 0.444081, 0.433034, 0.408655, 0.433034, 0.414856, 0.408655, 0.321458, 0.21291, 0.191378, 0.191378, 0.196879, 0.182256, 0.25031, 0.356642, 0.339168, 0.349426, 0.332115, 0.275179, 0.298791, 0.394753, 0.465241, 0.458154, 0.384043, 0.390993, 0.370445, 0.394753, 0.349426, 0.450668, 0.51388, 0.51388, 0.525368, 0.525368, 0.5017, 0.521092, 0.5017, 0.497853, 0.613573, 0.483068, 0.549308, 0.447574, 0.450668, 0.447574, 0.41194, 0.509769, 0.394753, 0.321458, 0.311707, 0.346032, 0.356642, 0.384043, 0.418646, 0.324872, 0.318242, 0.284882, 0.26085, 0.232838, 0.209395, 0.21291, 0.216401, 0.21291, 0.191378, 0.200174, 0.203355, 0.236433, 0.206376, 0.21291, 0.288399, 0.291804, 0.281712, 0.284882, 0.284882, 0.281712, 0.374039, 0.374039, 0.4292, 0.422041, 0.450668, 0.490133, 0.387226, 0.486429, 0.4292, 0.458154, 0.472492, 0.433034, 0.414856, 0.36309, 0.450668, 0.384043, 0.384043, 0.40511, 0.366687, 0.374039, 0.352862, 0.352862, 0.40511, 0.318242, 0.346032, 0.339168, 0.328603, 0.335645, 0.335645, 0.418646, 0.5017, 0.480142, 0.476583, 0.472492, 0.472492, 0.418646, 0.51388, 0.549308, 0.534167, 0.56648, 0.575842, 0.575842, 0.486429, 0.4292, 0.525368, 0.509769, 0.509769, 0.408655, 0.505461, 0.5017, 0.414856, 0.398279, 0.339168, 0.356642, 0.268042, 0.324872, 0.301917, 0.311707, 0.281712, 0.196879, 0.173081, 0.15284, 0.158265, 0.232838, 0.324872, 0.324872, 0.308712, 0.311707, 0.339168, 0.25406, 0.200174, 0.25406, 0.206376, 0.257454, 0.26085, 0.335645, 0.25406, 0.311707, 0.301917, 0.31487, 0.394753, 0.332115, 0.342579, 0.342579, 0.281712, 0.281712, 0.209395, 0.239899, 0.239899, 0.25406, 0.339168, 0.40511, 0.422041, 0.42561, 0.377384, 0.328603, 0.359901, 0.352862, 0.308712, 0.31487, 0.308712, 0.31487, 0.4292, 0.436924, 0.433034, 0.517562, 0.4292, 0.4292, 0.40511, 0.408655, 0.461924, 0.40511, 0.308712, 0.308712, 0.370445, 0.398279, 0.450668, 0.40511, 0.534167, 0.666105, 0.549308, 0.521092, 0.433034, 0.436924, 0.401658, 0.380708, 0.328603, 0.401658, 0.483068, 0.444081, 0.440853, 0.349426, 0.366687, 0.450668, 0.436924, 0.4292, 0.447574, 0.458154, 0.494003, 0.461924, 0.370445, 0.454136, 0.486429, 0.541878, 0.521092, 0.517562, 0.461924, 0.486429, 0.387226, 0.387226, 0.433034, 0.4292, 0.5017, 0.541878, 0.51388, 0.529623, 0.538167, 0.476583, 0.387226, 0.308712, 0.321458, 0.352862, 0.359901, 0.346032, 0.380708, 0.335645, 0.370445, 0.450668, 0.450668, 0.483068, 0.465241, 0.468512, 0.483068, 0.525368, 0.534167, 0.575842, 0.557691, 0.480142, 0.541878, 0.642678, 0.712013, 0.703578, 0.73685, 0.728858, 0.626927, 0.538167, 0.575842, 0.553315, 0.562014, 0.585406, 0.575842, 0.59508, 0.585406, 0.5017, 0.505461, 0.472492, 0.476583, 0.490133, 0.476583, 0.490133, 0.465241, 0.436924, 0.4292, 0.4292, 0.418646, 0.505461, 0.59508, 0.51388, 0.450668, 0.444081, 0.42561, 0.494003, 0.483068, 0.476583, 0.465241, 0.458154, 0.461924, 0.4292, 0.36309, 0.450668, 0.454136, 0.394753, 0.401658, 0.335645, 0.31487, 0.318242, 0.31487, 0.301917, 0.366687, 0.366687, 0.374039, 0.311707, 0.268042, 0.268042, 0.271506, 0.349426, 0.335645, 0.339168, 0.288399, 0.356642, 0.275179, 0.275179, 0.332115, 0.394753, 0.461924, 0.480142, 0.408655, 0.422041, 0.356642, 0.291804, 0.356642, 0.342579, 0.422041, 0.384043, 0.398279, 0.311707, 0.21291, 0.167087, 0.200174, 0.271506, 0.264545, 0.328603, 0.243554, 0.200174, 0.191378, 0.194234, 0.196879, 0.264545, 0.247041, 0.247041, 0.332115, 0.271506, 0.288399, 0.275179, 0.356642, 0.346032, 0.433034, 0.538167, 0.648219, 0.622677, 0.626927, 0.618285, 0.585406, 0.724957, 0.801317, 0.798249, 0.795062, 0.808535, 0.805026, 0.808535, 0.879233, 0.795062, 0.868118, 0.83125, 0.805026, 0.745909, 0.76285, 0.784345, 0.76285, 0.608892, 0.608892, 0.648219, 0.661982, 0.685117, 0.642678, 0.608892, 0.604312, 0.622677, 0.648219, 0.618285, 0.666105, 0.613573, 0.680603, 0.661982, 0.661982, 0.733139, 0.767246, 0.724957, 0.703578, 0.720929, 0.852992, 0.849326, 0.849326, 0.837511, 0.849326, 0.84206, 0.779859, 0.724957, 0.707965, 0.63748, 0.712013, 0.712013, 0.661982, 0.685117, 0.690604, 0.720929, 0.570702, 0.541878, 0.480142, 0.494003, 0.497853, 0.480142, 0.483068, 0.370445, 0.380708, 0.377384, 0.398279, 0.436924, 0.454136, 0.490133, 0.42561, 0.394753, 0.384043, 0.458154, 0.414856, 0.366687, 0.36309, 0.465241, 0.444081, 0.545602, 0.521092, 0.505461, 0.525368, 0.529623, 0.553315, 0.562014, 0.562014, 0.56648, 0.553315, 0.59014, 0.56648, 0.604312, 0.59508, 0.59014, 0.56648, 0.632174, 0.59014, 0.570702, 0.468512, 0.562014, 0.585406, 0.59508, 0.562014, 0.5017, 0.497853, 0.56648, 0.541878, 0.541878, 0.436924, 0.472492, 0.494003, 0.480142, 0.562014, 0.585406, 0.557691, 0.490133, 0.418646, 0.444081, 0.433034, 0.517562, 0.534167, 0.521092, 0.538167, 0.521092, 0.570702, 0.59508, 0.59508, 0.562014, 0.56648, 0.675549, 0.632174, 0.632174, 0.632174, 0.529623, 0.486429, 0.5017, 0.604312, 0.661982, 0.720929, 0.771762, 0.720929, 0.685117, 0.549308, 0.570702, 0.545602, 0.490133, 0.414856, 0.4292, 0.454136, 0.450668, 0.447574, 0.497853, 0.5017, 0.51388, 0.483068, 0.4292, 0.4292, 0.408655, 0.454136, 0.387226, 0.335645, 0.377384, 0.398279, 0.472492, 0.436924, 0.465241, 0.497853, 0.480142, 0.476583, 0.486429, 0.408655, 0.401658, 0.332115, 0.324872, 0.318242, 0.436924, 0.436924, 0.356642, 0.356642, 0.352862, 0.414856, 0.454136, 0.359901, 0.352862, 0.278302, 0.295083, 0.247041, 0.216401, 0.281712, 0.271506, 0.225814, 0.324872, 0.342579, 0.346032, 0.324872, 0.288399, 0.18812, 0.271506, 0.339168, 0.308712, 0.219301, 0.239899, 0.236433, 0.268042, 0.203355, 0.291804, 0.271506, 0.370445, 0.328603, 0.332115, 0.339168, 0.291804, 0.281712, 0.239899, 0.278302, 0.278302, 0.278302, 0.281712, 0.264545, 0.257454, 0.232838, 0.232838, 0.21291, 0.21291, 0.25031, 0.324872, 0.236433, 0.209395, 0.18812, 0.25031, 0.25406, 0.257454, 0.257454, 0.257454, 0.209395, 0.25031, 0.271506, 0.225814, 0.225814, 0.222385, 0.222385, 0.185198, 0.18812, 0.185198, 0.185198, 0.167087, 0.125101, 0.167087, 0.173081, 0.144935, 0.122885, 0.090864, 0.059222, 0.090864, 0.054297], '')</t>
  </si>
  <si>
    <t>[195, 196, 197, 198, 199, 200, 201, 202, 203, 204, 205, 206, 207, 208, 209, 210, 211, 241, 243, 249, 250, 251, 281, 282, 283, 284, 285, 286, 287, 289, 291, 296, 355, 361, 362, 363, 364, 365, 366, 369, 370, 371, 373, 374, 430, 443, 444, 445, 446, 468, 469, 470, 477, 478, 479, 480, 481, 498, 499, 500, 501, 503, 504, 505, 506, 507, 508, 509, 510, 511, 512, 513, 514, 515, 516, 517, 518, 519, 530, 531, 532,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658, 659, 660, 661, 662, 684, 685, 686, 687, 688, 689, 690, 691, 692, 693, 694, 695, 696, 697, 698, 699, 700, 701, 702, 704, 705, 706, 707, 708, 710, 711, 712, 717, 718, 719, 724, 725, 726, 727, 728, 729, 730, 731, 732, 733, 734, 735, 736, 737, 738, 740, 741, 742, 743, 744, 745, 746, 747, 748, 749, 757, 758]</t>
  </si>
  <si>
    <t>141)</t>
  </si>
  <si>
    <t xml:space="preserve">F5RYJ0|F5RYJ0_9ENTR Uncharacterized protein OS=Enterobacter hormaechei ATCC 49162 </t>
  </si>
  <si>
    <t>([0.036378, 0.016257, 0.008276, 0.006245, 0.004414, 0.003924, 0.00407, 0.004208, 0.005011, 0.005872, 0.004775, 0.003997, 0.006374, 0.004577, 0.004689, 0.004835, 0.003276, 0.003053, 0.00283, 0.00283, 0.002482, 0.00152, 0.00246, 0.002555, 0.00292, 0.003804, 0.003478, 0.00407, 0.003366, 0.003298, 0.002705, 0.003298, 0.003864, 0.003053, 0.003671, 0.004414, 0.00558, 0.00777, 0.005734, 0.004431], '')</t>
  </si>
  <si>
    <t xml:space="preserve">F5RYJ1|F5RYJ1_9ENTR Uncharacterized protein OS=Enterobacter hormaechei ATCC 49162 </t>
  </si>
  <si>
    <t>([0.000614, 0.000451, 0.000326, 0.000206, 0.000253, 0.000202, 0.00018, 0.000322, 0.000275, 0.000348, 0.000305, 0.000253, 0.000142, 0.000142, 0.000236, 0.000399, 0.000575, 0.000348, 0.000301, 0.000708, 0.001344, 0.002336, 0.003431, 0.003555, 0.003924, 0.003461, 0.004315, 0.006039, 0.004161, 0.004899, 0.003671, 0.003607, 0.003607, 0.00389, 0.002581, 0.001967, 0.001623, 0.001623, 0.001778, 0.00231, 0.001417, 0.001391, 0.000721, 0.000743, 0.000704, 0.001202, 0.001232, 0.000893, 0.000743, 0.001267, 0.001481, 0.001936, 0.002727, 0.002727, 0.002327, 0.003212, 0.003212, 0.003212, 0.003212, 0.00359, 0.004689, 0.006567, 0.004483, 0.006988, 0.004646, 0.004646, 0.003276, 0.004388, 0.005011, 0.005734, 0.003607, 0.002555, 0.002623, 0.002078, 0.002138, 0.003366, 0.002366, 0.003212, 0.002727, 0.002727, 0.00246, 0.001748, 0.001271, 0.001335, 0.001103, 0.001692, 0.001709, 0.001541, 0.001541, 0.001936, 0.001335, 0.001722, 0.002555, 0.003079, 0.003821, 0.00543, 0.00558, 0.005378, 0.005503, 0.006194, 0.006482, 0.009187, 0.008002, 0.014315, 0.028695, 0.024393, 0.022306, 0.044297, 0.067594, 0.074921, 0.079919, 0.102787, 0.116183, 0.088832, 0.109221, 0.11371, 0.054297, 0.025762, 0.028695, 0.016528, 0.016826, 0.015694, 0.013821, 0.021381, 0.01204, 0.011342, 0.009977, 0.010221, 0.010221, 0.009096, 0.006142, 0.005086, 0.004358, 0.004775, 0.00543, 0.003671, 0.002705, 0.002761, 0.003924, 0.004689, 0.005086, 0.004921, 0.003924, 0.003276, 0.003079, 0.003405, 0.002555, 0.003341, 0.002366], '')</t>
  </si>
  <si>
    <t xml:space="preserve">F5RYJ2|F5RYJ2_9ENTR Rhs family protein OS=Enterobacter hormaechei ATCC 49162 </t>
  </si>
  <si>
    <t>([0.36309, 0.436924, 0.318242, 0.301917, 0.342579, 0.377384, 0.359901, 0.377384, 0.398279, 0.408655, 0.352862, 0.359901, 0.275179, 0.216401, 0.301917, 0.298791, 0.268042, 0.295083, 0.288399, 0.225814, 0.142424, 0.083462, 0.0704, 0.096677, 0.096677, 0.074921, 0.048328, 0.040537, 0.028107, 0.029376, 0.029376, 0.044297, 0.058088, 0.083462, 0.06184, 0.043307, 0.060549, 0.060549, 0.06184, 0.050641, 0.042364, 0.060549, 0.081712, 0.081712, 0.081712, 0.058088, 0.058088, 0.0704, 0.098513, 0.134866, 0.081712, 0.081712, 0.096677, 0.056825, 0.041405, 0.069024, 0.096677, 0.096677, 0.134866, 0.092881, 0.094817, 0.158265, 0.18812, 0.222385, 0.232838, 0.275179, 0.359901, 0.398279, 0.346032, 0.346032, 0.366687, 0.444081, 0.444081, 0.458154, 0.553315, 0.575842, 0.465241, 0.377384, 0.414856, 0.414856, 0.490133, 0.521092, 0.454136, 0.359901, 0.356642, 0.31487, 0.31487, 0.232838, 0.222385, 0.275179, 0.271506, 0.281712, 0.203355, 0.219301, 0.21291, 0.21291, 0.275179, 0.370445, 0.458154, 0.359901, 0.374039, 0.377384, 0.31487, 0.311707, 0.42561, 0.418646, 0.370445, 0.275179, 0.356642, 0.295083, 0.222385, 0.147574, 0.134866, 0.209395, 0.116183, 0.122885, 0.094817, 0.094817, 0.098513, 0.056825, 0.094817, 0.098513, 0.094817, 0.085092, 0.109221, 0.059222, 0.060549, 0.081712, 0.155435, 0.096677, 0.139895, 0.243554, 0.328603, 0.318242, 0.318242, 0.4292, 0.332115, 0.288399, 0.206376, 0.200174, 0.284882, 0.288399, 0.271506, 0.21291, 0.311707, 0.311707, 0.401658, 0.422041, 0.374039, 0.349426, 0.468512, 0.494003, 0.394753, 0.4292, 0.454136, 0.374039, 0.30533, 0.374039, 0.380708, 0.476583, 0.444081, 0.370445, 0.342579, 0.284882, 0.346032, 0.301917, 0.291804, 0.25031, 0.196879, 0.25031, 0.194234, 0.106997, 0.079919, 0.129801, 0.129801, 0.098513, 0.094817, 0.11371, 0.066181, 0.064632, 0.06184, 0.079919, 0.076542, 0.090864, 0.109221, 0.088832, 0.10481, 0.10481, 0.122885, 0.155435, 0.129801, 0.179055, 0.25406, 0.194234, 0.167087, 0.142424, 0.164327, 0.203355, 0.158265, 0.147574, 0.216401, 0.232838, 0.222385, 0.30533, 0.318242, 0.346032, 0.394753, 0.394753, 0.31487, 0.31487, 0.271506, 0.257454, 0.185198, 0.185198, 0.275179, 0.239899, 0.170161, 0.170161, 0.203355, 0.281712, 0.346032, 0.346032, 0.295083, 0.295083, 0.291804, 0.281712, 0.25406, 0.243554, 0.164327, 0.25031, 0.222385, 0.18812, 0.26085, 0.311707, 0.311707, 0.308712, 0.40511, 0.422041, 0.349426, 0.366687, 0.401658, 0.370445, 0.370445, 0.440853, 0.450668, 0.374039, 0.374039, 0.377384, 0.374039, 0.465241, 0.42561, 0.472492, 0.468512, 0.476583, 0.529623, 0.525368, 0.433034, 0.398279, 0.461924, 0.553315, 0.529623, 0.509769, 0.490133, 0.505461, 0.472492, 0.480142, 0.480142, 0.490133, 0.440853, 0.440853, 0.414856, 0.450668, 0.447574, 0.529623, 0.444081, 0.366687, 0.384043, 0.490133, 0.40511, 0.370445, 0.366687, 0.370445, 0.370445, 0.447574, 0.384043, 0.394753, 0.394753, 0.476583, 0.461924, 0.468512, 0.5017, 0.505461, 0.41194, 0.398279, 0.40511, 0.483068, 0.472492, 0.472492, 0.387226, 0.486429, 0.538167, 0.538167, 0.5017, 0.494003, 0.418646, 0.490133, 0.480142, 0.387226, 0.398279, 0.398279, 0.472492, 0.433034, 0.384043, 0.447574, 0.36309, 0.374039, 0.380708, 0.465241, 0.450668, 0.562014, 0.549308, 0.545602, 0.450668, 0.497853, 0.494003, 0.59508, 0.476583, 0.390993, 0.465241, 0.384043, 0.398279, 0.408655, 0.41194, 0.490133, 0.549308, 0.622677, 0.613573, 0.59508, 0.494003, 0.494003, 0.384043, 0.394753, 0.414856, 0.521092, 0.505461, 0.517562, 0.444081, 0.541878, 0.661982, 0.671169, 0.759478, 0.653063, 0.534167, 0.465241, 0.494003, 0.461924, 0.5017, 0.433034, 0.433034, 0.476583, 0.390993, 0.480142, 0.436924, 0.414856, 0.41194, 0.4292, 0.414856, 0.486429, 0.447574, 0.440853, 0.436924, 0.436924, 0.51388, 0.570702, 0.661982, 0.661982, 0.622677, 0.509769, 0.59917, 0.608892, 0.521092, 0.626927, 0.509769, 0.575842, 0.58069, 0.557691, 0.58069, 0.465241, 0.461924, 0.505461, 0.51388, 0.51388, 0.51388, 0.51388, 0.450668, 0.458154, 0.4292, 0.374039, 0.483068, 0.387226, 0.380708, 0.41194, 0.328603, 0.308712, 0.278302, 0.18812, 0.194234, 0.10481, 0.144935, 0.147574, 0.15284, 0.139895, 0.142424, 0.122885, 0.074921, 0.137348, 0.073402, 0.049374, 0.086953, 0.0704, 0.096677, 0.060549, 0.051831, 0.05306, 0.085092, 0.083462, 0.129801, 0.127496, 0.125101, 0.134866, 0.134866, 0.085092, 0.085092, 0.090864, 0.064632, 0.116183, 0.127496, 0.203355, 0.236433, 0.257454, 0.182256, 0.137348, 0.216401, 0.26085, 0.25031, 0.278302, 0.278302, 0.196879, 0.139895, 0.229226, 0.271506, 0.17593, 0.161087, 0.088832, 0.048328, 0.081712, 0.079919, 0.038042, 0.021816, 0.028107, 0.023534, 0.038858, 0.071867, 0.066181, 0.090864, 0.15008, 0.127496, 0.127496, 0.129801, 0.100716, 0.092881, 0.064632, 0.109221, 0.088832, 0.161087, 0.194234, 0.118441, 0.090864, 0.122885, 0.194234, 0.191378, 0.102787, 0.106997, 0.109221, 0.106997, 0.10481, 0.11371, 0.079919, 0.038042, 0.031287, 0.069024, 0.0704, 0.05306, 0.050641, 0.109221, 0.088832, 0.056825, 0.047319, 0.030611, 0.023963, 0.024826, 0.024393, 0.027463, 0.025762, 0.023963, 0.023963, 0.014315, 0.013437, 0.014586, 0.026892, 0.032677, 0.035586, 0.035586, 0.069024, 0.043307, 0.043307, 0.043307, 0.102787, 0.118441, 0.194234, 0.173081, 0.167087, 0.170161, 0.275179, 0.291804, 0.203355, 0.203355, 0.247041, 0.243554, 0.219301, 0.25406, 0.359901, 0.339168, 0.219301, 0.185198, 0.232838, 0.200174, 0.209395, 0.161087, 0.25031, 0.219301, 0.335645, 0.301917, 0.239899], '')</t>
  </si>
  <si>
    <t>[74, 75, 81, 254, 255, 259, 260, 261, 263, 273, 290, 291, 300, 301, 302, 319, 320, 321, 325, 334, 335, 336, 337, 343, 344, 345, 347, 348, 349, 350, 351, 352, 356, 372, 373, 374, 375, 376, 377, 378, 379, 380, 381, 382, 383, 384, 385, 386, 389, 390, 391, 392, 393]</t>
  </si>
  <si>
    <t xml:space="preserve">F5RYJ3|F5RYJ3_9ENTR Uncharacterized protein OS=Enterobacter hormaechei ATCC 49162 </t>
  </si>
  <si>
    <t>([0.505461, 0.291804, 0.324872, 0.216401, 0.111485, 0.054297, 0.074921, 0.100716, 0.132295, 0.088832, 0.060549, 0.092881, 0.066181, 0.03976, 0.036378, 0.038042, 0.020876, 0.032677, 0.031287, 0.032017, 0.023087, 0.0198, 0.023087, 0.023963, 0.020522, 0.023087, 0.054297, 0.028107, 0.013821, 0.013437, 0.023963, 0.043307, 0.03976, 0.035586, 0.042364, 0.041405, 0.0198, 0.03976, 0.021381, 0.015344, 0.011669, 0.011669, 0.00962, 0.012727, 0.009187, 0.014586, 0.021816, 0.012727, 0.020522], '')</t>
  </si>
  <si>
    <t xml:space="preserve">F5RYJ4|F5RYJ4_9ENTR Uncharacterized protein OS=Enterobacter hormaechei ATCC 49162 </t>
  </si>
  <si>
    <t>([0.001872, 0.002761, 0.002366, 0.002482, 0.003431, 0.003555, 0.00283, 0.003079, 0.002512, 0.002366, 0.001967, 0.001597, 0.001159, 0.001344, 0.001374, 0.001305, 0.000854, 0.001271, 0.002014, 0.003014, 0.004689, 0.004646, 0.005086, 0.004358, 0.003555, 0.003405, 0.003963, 0.003924, 0.004315, 0.005223, 0.004208, 0.005872, 0.008895, 0.008895, 0.007555, 0.00777, 0.008409, 0.007495, 0.007259, 0.006533, 0.006374, 0.006374, 0.006374, 0.005623, 0.008002, 0.008002, 0.006142, 0.004247, 0.004247, 0.0028, 0.002057, 0.002366, 0.001434, 0.001434, 0.001159, 0.001172, 0.000631, 0.000318, 0.000391, 0.000391, 0.000266, 0.000129, 8.2e-05, 0.000146, 0.000137, 8.6e-05, 8.6e-05, 6e-05, 6.9e-05, 6.9e-05, 0.000146, 0.000365, 0.000747, 0.000747, 0.00055, 0.001155, 0.001541, 0.001541, 0.002014, 0.001743, 0.001391, 0.002194, 0.003701, 0.002623, 0.001808, 0.002211, 0.002194, 0.002366, 0.003671, 0.002976, 0.004315, 0.003431, 0.003298, 0.00231, 0.003512, 0.002761, 0.001649, 0.001786, 0.001778, 0.001778, 0.001778, 0.002482, 0.001597, 0.001103, 0.001808, 0.002976, 0.0028, 0.004358, 0.004315, 0.003079, 0.003431, 0.00359, 0.004646, 0.003431, 0.003177, 0.002035, 0.002057, 0.002078, 0.001748, 0.002881, 0.002057, 0.002035, 0.001936, 0.001936, 0.001743, 0.001786, 0.001142, 0.000687, 0.000326, 0.000245, 0.000468, 0.000477, 0.000477, 0.000477, 0.000893, 0.000958, 0.001623, 0.00155, 0.002606, 0.00225, 0.001572, 0.002276, 0.002761, 0.002194, 0.002705, 0.003555, 0.002482, 0.003431, 0.004835], '')</t>
  </si>
  <si>
    <t xml:space="preserve">F5RYJ5|F5RYJ5_9ENTR Uncharacterized protein OS=Enterobacter hormaechei ATCC 49162 </t>
  </si>
  <si>
    <t>([0.023087, 0.017447, 0.011106, 0.009728, 0.007645, 0.008624, 0.007422, 0.009728, 0.012491, 0.011106, 0.013821, 0.018415, 0.020165, 0.017447, 0.018415, 0.018787, 0.024393, 0.036378, 0.076542, 0.122885, 0.079919, 0.071867, 0.111485, 0.191378, 0.278302, 0.394753, 0.346032, 0.454136, 0.359901, 0.332115, 0.401658, 0.377384, 0.278302, 0.284882, 0.339168, 0.324872, 0.422041, 0.342579, 0.318242, 0.278302, 0.200174, 0.291804, 0.398279, 0.31487, 0.288399, 0.308712, 0.30533, 0.384043, 0.377384, 0.377384, 0.418646, 0.436924, 0.505461, 0.613573, 0.58069, 0.570702, 0.585406, 0.525368, 0.618285, 0.5017, 0.450668, 0.414856, 0.335645, 0.308712, 0.30533, 0.335645, 0.311707, 0.275179, 0.194234, 0.194234, 0.284882, 0.264545, 0.247041, 0.21291, 0.21291, 0.216401, 0.209395, 0.132295, 0.155435, 0.109221, 0.10481, 0.158265, 0.191378, 0.196879, 0.161087, 0.25406, 0.222385, 0.209395, 0.209395, 0.301917, 0.328603, 0.236433, 0.257454, 0.298791, 0.298791, 0.335645, 0.349426, 0.346032, 0.418646, 0.422041, 0.486429, 0.642678, 0.604312, 0.716283, 0.690604, 0.741537, 0.622677, 0.657645, 0.661982, 0.716283, 0.699094, 0.613573, 0.73685, 0.604312, 0.458154, 0.472492, 0.408655, 0.36309, 0.291804, 0.308712, 0.311707, 0.31487, 0.206376, 0.229226, 0.25031, 0.366687, 0.328603, 0.398279, 0.418646, 0.41194, 0.339168, 0.243554, 0.275179, 0.281712, 0.40511, 0.408655, 0.339168, 0.268042, 0.311707, 0.384043, 0.301917, 0.295083, 0.271506, 0.339168, 0.352862, 0.31487, 0.318242, 0.384043, 0.31487, 0.318242, 0.301917, 0.328603, 0.352862, 0.356642, 0.339168, 0.301917, 0.359901, 0.42561, 0.468512, 0.465241, 0.465241, 0.549308, 0.570702, 0.604312, 0.517562, 0.5017, 0.497853, 0.483068, 0.408655, 0.4292, 0.31487, 0.349426, 0.356642, 0.359901, 0.359901, 0.374039, 0.387226, 0.387226, 0.295083, 0.366687, 0.36309, 0.308712, 0.236433, 0.161087, 0.111485, 0.116183, 0.122885, 0.125101, 0.122885, 0.161087, 0.219301, 0.349426, 0.339168, 0.281712, 0.346032, 0.311707, 0.291804, 0.291804, 0.31487, 0.311707, 0.298791, 0.257454, 0.311707, 0.394753, 0.436924, 0.433034, 0.476583, 0.472492, 0.450668, 0.374039, 0.408655, 0.398279, 0.288399, 0.298791, 0.377384, 0.380708, 0.40511, 0.42561, 0.4292, 0.346032, 0.450668, 0.450668, 0.41194, 0.42561, 0.4292, 0.366687, 0.440853, 0.480142, 0.465241, 0.4292, 0.418646, 0.422041, 0.418646, 0.494003, 0.483068, 0.5017, 0.408655, 0.450668, 0.472492, 0.433034, 0.562014, 0.483068, 0.480142, 0.549308, 0.517562, 0.483068, 0.585406, 0.575842, 0.529623, 0.517562, 0.608892, 0.779859, 0.73685], '')</t>
  </si>
  <si>
    <t>[52, 53, 54, 55, 56, 57, 58, 59, 101, 102, 103, 104, 105, 106, 107, 108, 109, 110, 111, 112, 113, 161, 162, 163, 164, 165, 235, 240, 243, 244, 246, 247, 248, 249, 250, 251, 252]</t>
  </si>
  <si>
    <t xml:space="preserve">F5RYJ6|F5RYJ6_9ENTR Phospholipase OS=Enterobacter hormaechei ATCC 49162 </t>
  </si>
  <si>
    <t>([0.003757, 0.005799, 0.008409, 0.007422, 0.009483, 0.015078, 0.016021, 0.01204, 0.008804, 0.009294, 0.011342, 0.009294, 0.009294, 0.008804, 0.014783, 0.014586, 0.018415, 0.022306, 0.03976, 0.078022, 0.078022, 0.043307, 0.027463, 0.024826, 0.025316, 0.031287, 0.028107, 0.034068, 0.06184, 0.073402, 0.094817, 0.092881, 0.096677, 0.085092, 0.088832, 0.076542, 0.042364, 0.073402, 0.05306, 0.030003, 0.028695, 0.06312, 0.06312, 0.092881, 0.094817, 0.120615, 0.11371, 0.125101, 0.073402, 0.079919, 0.137348, 0.137348, 0.142424, 0.232838, 0.359901, 0.356642, 0.359901, 0.374039, 0.278302, 0.335645, 0.436924, 0.447574, 0.356642, 0.465241, 0.414856, 0.414856, 0.450668, 0.370445, 0.281712, 0.342579, 0.25031, 0.264545, 0.275179, 0.271506, 0.155435, 0.155435, 0.161087, 0.088832, 0.142424, 0.21291, 0.182256, 0.179055, 0.179055, 0.179055, 0.090864, 0.0704, 0.03976, 0.043307, 0.054297, 0.079919, 0.096677, 0.161087, 0.096677, 0.096677, 0.081712, 0.129801, 0.125101, 0.073402, 0.092881, 0.094817, 0.059222, 0.090864, 0.049374, 0.026338, 0.054297, 0.071867, 0.120615, 0.191378, 0.11371, 0.096677, 0.102787, 0.10481, 0.059222, 0.10481, 0.100716, 0.096677, 0.079919, 0.083462, 0.134866, 0.120615, 0.120615, 0.182256, 0.182256, 0.301917, 0.359901, 0.359901, 0.42561, 0.370445, 0.295083, 0.408655, 0.465241, 0.465241, 0.40511, 0.433034, 0.414856, 0.384043, 0.418646, 0.483068, 0.454136, 0.461924, 0.486429, 0.521092, 0.538167, 0.549308, 0.549308, 0.59014, 0.59014, 0.59014, 0.661982, 0.771762, 0.733139, 0.733139, 0.724957, 0.690604, 0.728858, 0.733139, 0.779859, 0.694846, 0.703578, 0.728858, 0.666105, 0.73685, 0.694846, 0.642678, 0.642678, 0.604312, 0.494003, 0.472492, 0.444081, 0.450668, 0.433034, 0.447574, 0.380708, 0.301917, 0.359901, 0.380708, 0.384043, 0.370445, 0.461924, 0.447574, 0.384043, 0.335645, 0.370445, 0.387226, 0.387226, 0.384043, 0.301917, 0.366687, 0.332115, 0.352862, 0.356642, 0.295083, 0.257454, 0.301917, 0.390993, 0.433034, 0.359901, 0.332115, 0.281712, 0.284882, 0.281712, 0.324872, 0.40511, 0.308712, 0.275179, 0.31487, 0.31487, 0.318242, 0.26085, 0.281712, 0.291804, 0.232838, 0.31487, 0.370445, 0.328603, 0.328603, 0.318242, 0.401658, 0.458154, 0.534167, 0.458154, 0.494003, 0.541878, 0.549308, 0.525368, 0.557691, 0.553315, 0.450668, 0.534167, 0.657645, 0.680603, 0.690604, 0.728858, 0.622677, 0.497853, 0.58069, 0.553315, 0.444081, 0.444081, 0.342579, 0.342579, 0.390993, 0.356642, 0.308712, 0.239899, 0.229226, 0.239899, 0.236433, 0.324872, 0.332115, 0.31487, 0.335645, 0.335645, 0.26085, 0.25406, 0.295083, 0.295083, 0.243554, 0.25031, 0.268042, 0.36309, 0.349426, 0.387226, 0.408655, 0.384043, 0.352862, 0.450668, 0.440853, 0.444081, 0.390993, 0.401658, 0.436924, 0.408655, 0.321458, 0.366687, 0.339168, 0.370445, 0.366687, 0.422041, 0.517562, 0.521092, 0.521092, 0.525368, 0.387226, 0.339168, 0.390993, 0.418646, 0.414856, 0.4292, 0.4292, 0.41194, 0.398279, 0.359901, 0.284882, 0.288399, 0.346032, 0.440853, 0.433034, 0.454136, 0.387226, 0.356642, 0.366687, 0.281712, 0.225814, 0.335645, 0.36309, 0.335645, 0.422041, 0.342579, 0.318242, 0.318242, 0.384043, 0.291804, 0.291804, 0.374039, 0.447574, 0.401658, 0.408655, 0.370445, 0.321458, 0.390993, 0.4292, 0.30533, 0.268042, 0.318242, 0.30533, 0.275179, 0.247041, 0.229226, 0.232838, 0.232838, 0.219301, 0.229226, 0.25031, 0.222385, 0.21291, 0.209395, 0.247041, 0.26085, 0.308712, 0.257454, 0.271506, 0.182256, 0.243554, 0.335645, 0.346032, 0.346032, 0.30533, 0.36309, 0.366687, 0.447574, 0.377384, 0.352862, 0.328603, 0.377384, 0.41194, 0.408655, 0.374039, 0.377384, 0.359901, 0.349426, 0.42561, 0.387226, 0.468512, 0.41194, 0.418646, 0.318242, 0.328603, 0.374039, 0.349426, 0.349426, 0.275179, 0.356642, 0.356642, 0.356642, 0.387226, 0.324872, 0.349426, 0.384043, 0.295083, 0.295083, 0.295083, 0.295083, 0.264545, 0.194234, 0.271506, 0.264545, 0.36309, 0.366687, 0.401658, 0.346032, 0.359901, 0.408655, 0.308712, 0.339168, 0.284882, 0.298791, 0.352862, 0.352862, 0.281712, 0.295083, 0.298791, 0.298791, 0.222385, 0.295083, 0.390993, 0.335645, 0.346032, 0.311707, 0.219301, 0.232838, 0.324872, 0.232838, 0.257454, 0.311707, 0.275179, 0.324872, 0.30533, 0.31487, 0.236433, 0.346032, 0.422041, 0.339168, 0.264545, 0.271506, 0.25406, 0.25406, 0.328603, 0.243554, 0.271506, 0.324872, 0.229226, 0.216401, 0.328603, 0.342579, 0.352862, 0.359901, 0.36309, 0.288399, 0.31487, 0.380708, 0.359901, 0.284882, 0.394753, 0.472492, 0.557691, 0.56648, 0.538167, 0.51388, 0.58069, 0.490133, 0.534167, 0.632174, 0.642678, 0.59014, 0.490133, 0.525368, 0.575842, 0.545602, 0.545602, 0.521092, 0.444081, 0.349426, 0.447574, 0.422041, 0.440853, 0.436924, 0.447574, 0.468512, 0.483068, 0.480142, 0.56648, 0.465241, 0.384043, 0.377384, 0.380708, 0.458154, 0.370445, 0.339168, 0.342579, 0.41194, 0.374039, 0.433034, 0.534167, 0.480142, 0.436924, 0.384043, 0.359901], '')</t>
  </si>
  <si>
    <t>[141, 142, 143, 144, 145, 146, 147, 148, 149, 150, 151, 152, 153, 154, 155, 156, 157, 158, 159, 160, 161, 162, 163, 164, 165, 219, 222, 223, 224, 225, 226, 228, 229, 230, 231, 232, 233, 235, 236, 279, 280, 281, 282, 445, 446, 447, 448, 449, 451, 452, 453, 454, 456, 457, 458, 459, 460, 471, 483]</t>
  </si>
  <si>
    <t xml:space="preserve">F5RYJ8|F5RYJ8_9ENTR ClpV1 family type VI secretion ATPase OS=Enterobacter hormaechei ATCC 49162 </t>
  </si>
  <si>
    <t>([0.468512, 0.366687, 0.257454, 0.129801, 0.164327, 0.194234, 0.127496, 0.167087, 0.200174, 0.142424, 0.10481, 0.06184, 0.056825, 0.054297, 0.026892, 0.037156, 0.037156, 0.026892, 0.051831, 0.043307, 0.021381, 0.018106, 0.026338, 0.025316, 0.051831, 0.051831, 0.058088, 0.125101, 0.066181, 0.038858, 0.076542, 0.071867, 0.094817, 0.092881, 0.047319, 0.048328, 0.043307, 0.046336, 0.030611, 0.023963, 0.029376, 0.064632, 0.098513, 0.10481, 0.173081, 0.185198, 0.111485, 0.10481, 0.086953, 0.098513, 0.085092, 0.074921, 0.132295, 0.102787, 0.083462, 0.090864, 0.161087, 0.17593, 0.17593, 0.271506, 0.216401, 0.21291, 0.206376, 0.216401, 0.127496, 0.083462, 0.064632, 0.096677, 0.05306, 0.055536, 0.073402, 0.076542, 0.098513, 0.096677, 0.185198, 0.185198, 0.271506, 0.257454, 0.173081, 0.164327, 0.173081, 0.17593, 0.167087, 0.18812, 0.182256, 0.182256, 0.26085, 0.291804, 0.291804, 0.311707, 0.318242, 0.349426, 0.41194, 0.278302, 0.209395, 0.132295, 0.158265, 0.158265, 0.098513, 0.147574, 0.078022, 0.071867, 0.081712, 0.083462, 0.071867, 0.038858, 0.0704, 0.064632, 0.067594, 0.083462, 0.074921, 0.038858, 0.022667, 0.027463, 0.028695, 0.026338, 0.047319, 0.049374, 0.027463, 0.05306, 0.031287, 0.05306, 0.058088, 0.059222, 0.034884, 0.035586, 0.064632, 0.036378, 0.036378, 0.030611, 0.030003, 0.026892, 0.048328, 0.085092, 0.048328, 0.092881, 0.100716, 0.111485, 0.0704, 0.076542, 0.03976, 0.076542, 0.096677, 0.046336, 0.078022, 0.111485, 0.06312, 0.042364, 0.06312, 0.06312, 0.076542, 0.071867, 0.147574, 0.142424, 0.147574, 0.232838, 0.191378, 0.268042, 0.219301, 0.26085, 0.311707, 0.414856, 0.366687, 0.398279, 0.472492, 0.454136, 0.454136, 0.476583, 0.59917, 0.59508, 0.557691, 0.56648, 0.56648, 0.553315, 0.461924, 0.422041, 0.422041, 0.359901, 0.352862, 0.387226, 0.433034, 0.377384, 0.370445, 0.401658, 0.36309, 0.36309, 0.36309, 0.41194, 0.480142, 0.440853, 0.370445, 0.414856, 0.447574, 0.370445, 0.291804, 0.374039, 0.40511, 0.41194, 0.529623, 0.549308, 0.436924, 0.422041, 0.521092, 0.476583, 0.401658, 0.418646, 0.359901, 0.278302, 0.225814, 0.225814, 0.225814, 0.321458, 0.31487, 0.288399, 0.374039, 0.490133, 0.40511, 0.321458, 0.31487, 0.295083, 0.298791, 0.36309, 0.366687, 0.288399, 0.321458, 0.390993, 0.384043, 0.447574, 0.465241, 0.42561, 0.450668, 0.450668, 0.370445, 0.335645, 0.239899, 0.229226, 0.120615, 0.161087, 0.257454, 0.247041, 0.264545, 0.182256, 0.247041, 0.268042, 0.377384, 0.298791, 0.311707, 0.31487, 0.278302, 0.356642, 0.346032, 0.25031, 0.17593, 0.179055, 0.219301, 0.21291, 0.216401, 0.275179, 0.222385, 0.216401, 0.194234, 0.179055, 0.21291, 0.179055, 0.134866, 0.106997, 0.164327, 0.170161, 0.094817, 0.15008, 0.122885, 0.182256, 0.182256, 0.264545, 0.31487, 0.219301, 0.222385, 0.232838, 0.284882, 0.295083, 0.291804, 0.321458, 0.321458, 0.324872, 0.332115, 0.40511, 0.31487, 0.225814, 0.139895, 0.137348, 0.0704, 0.092881, 0.102787, 0.094817, 0.096677, 0.118441, 0.11371, 0.109221, 0.100716, 0.076542, 0.116183, 0.111485, 0.11371, 0.118441, 0.137348, 0.137348, 0.111485, 0.191378, 0.25031, 0.30533, 0.418646, 0.4292, 0.332115, 0.311707, 0.444081, 0.401658, 0.308712, 0.359901, 0.454136, 0.450668, 0.490133, 0.401658, 0.401658, 0.398279, 0.295083, 0.295083, 0.257454, 0.264545, 0.257454, 0.194234, 0.194234, 0.196879, 0.18812, 0.268042, 0.268042, 0.15008, 0.10481, 0.185198, 0.209395, 0.225814, 0.26085, 0.225814, 0.225814, 0.232838, 0.222385, 0.31487, 0.209395, 0.243554, 0.243554, 0.173081, 0.268042, 0.229226, 0.219301, 0.332115, 0.370445, 0.387226, 0.5017, 0.58069, 0.549308, 0.521092, 0.433034, 0.31487, 0.318242, 0.321458, 0.31487, 0.31487, 0.324872, 0.366687, 0.359901, 0.387226, 0.377384, 0.387226, 0.465241, 0.465241, 0.458154, 0.4292, 0.352862, 0.257454, 0.21291, 0.147574, 0.182256, 0.26085, 0.31487, 0.281712, 0.359901, 0.339168, 0.31487, 0.243554, 0.308712, 0.229226, 0.196879, 0.288399, 0.268042, 0.182256, 0.109221, 0.125101, 0.102787, 0.142424, 0.216401, 0.216401, 0.324872, 0.324872, 0.30533, 0.308712, 0.308712, 0.288399, 0.236433, 0.18812, 0.26085, 0.271506, 0.324872, 0.257454, 0.222385, 0.219301, 0.239899, 0.301917, 0.206376, 0.232838, 0.243554, 0.236433, 0.288399, 0.291804, 0.31487, 0.295083, 0.324872, 0.311707, 0.349426, 0.440853, 0.447574, 0.356642, 0.339168, 0.377384, 0.370445, 0.370445, 0.356642, 0.339168, 0.377384, 0.377384, 0.390993, 0.30533, 0.321458, 0.25406, 0.196879, 0.179055, 0.191378, 0.200174, 0.247041, 0.222385, 0.155435, 0.219301, 0.271506, 0.281712, 0.284882, 0.394753, 0.390993, 0.40511, 0.414856, 0.377384, 0.450668, 0.352862, 0.440853, 0.440853, 0.557691, 0.575842, 0.575842, 0.553315, 0.444081, 0.486429, 0.497853, 0.570702, 0.553315, 0.608892, 0.570702, 0.461924, 0.398279, 0.414856, 0.414856, 0.387226, 0.4292, 0.436924, 0.545602, 0.525368, 0.517562, 0.490133, 0.4292, 0.422041, 0.461924, 0.454136, 0.349426, 0.339168, 0.268042, 0.268042, 0.225814, 0.225814, 0.229226, 0.167087, 0.155435, 0.144935, 0.225814, 0.222385, 0.222385, 0.216401, 0.232838, 0.200174, 0.219301, 0.206376, 0.194234, 0.182256, 0.275179, 0.284882, 0.268042, 0.359901, 0.380708, 0.41194, 0.447574, 0.5017, 0.525368, 0.56648, 0.608892, 0.509769, 0.505461, 0.490133, 0.490133, 0.497853, 0.575842, 0.468512, 0.472492, 0.384043, 0.356642, 0.324872, 0.339168, 0.374039, 0.377384, 0.380708, 0.308712, 0.236433, 0.236433, 0.288399, 0.216401, 0.15284, 0.222385, 0.222385, 0.144935, 0.144935, 0.134866, 0.064632, 0.127496, 0.127496, 0.206376, 0.225814, 0.222385, 0.225814, 0.209395, 0.206376, 0.209395, 0.18812, 0.26085, 0.26085, 0.222385, 0.209395, 0.284882, 0.206376, 0.173081, 0.271506, 0.271506, 0.191378, 0.288399, 0.257454, 0.328603, 0.264545, 0.18812, 0.21291, 0.278302, 0.281712, 0.275179, 0.26085, 0.268042, 0.268042, 0.216401, 0.191378, 0.236433, 0.219301, 0.295083, 0.25406, 0.236433, 0.236433, 0.31487, 0.301917, 0.264545, 0.264545, 0.247041, 0.346032, 0.359901, 0.387226, 0.40511, 0.390993, 0.42561, 0.414856, 0.40511, 0.414856, 0.401658, 0.398279, 0.318242, 0.257454, 0.324872, 0.366687, 0.356642, 0.356642, 0.291804, 0.321458, 0.321458, 0.41194, 0.414856, 0.408655, 0.342579, 0.247041, 0.222385, 0.125101, 0.170161, 0.185198, 0.247041, 0.264545, 0.21291, 0.291804, 0.352862, 0.370445, 0.346032, 0.356642, 0.291804, 0.271506, 0.275179, 0.194234, 0.196879, 0.15008, 0.142424, 0.182256, 0.164327, 0.200174, 0.301917, 0.301917, 0.284882, 0.291804, 0.308712, 0.398279, 0.40511, 0.321458, 0.301917, 0.291804, 0.25031, 0.349426, 0.476583, 0.468512, 0.468512, 0.390993, 0.4292, 0.339168, 0.321458, 0.447574, 0.436924, 0.418646, 0.380708, 0.298791, 0.298791, 0.384043, 0.352862, 0.275179, 0.356642, 0.359901, 0.356642, 0.418646, 0.291804, 0.26085, 0.196879, 0.216401, 0.200174, 0.132295, 0.219301, 0.239899, 0.139895, 0.155435, 0.15284, 0.179055, 0.257454, 0.281712, 0.275179, 0.236433, 0.30533, 0.324872, 0.232838, 0.139895, 0.06184, 0.116183, 0.076542, 0.059222, 0.098513, 0.15008, 0.222385, 0.120615, 0.085092, 0.161087, 0.155435, 0.161087, 0.209395, 0.209395, 0.17593, 0.164327, 0.144935, 0.158265, 0.074921, 0.127496, 0.229226, 0.346032, 0.243554, 0.219301, 0.236433, 0.144935, 0.158265, 0.158265, 0.268042, 0.239899, 0.219301, 0.216401, 0.229226, 0.139895, 0.081712, 0.071867, 0.059222, 0.083462, 0.049374, 0.081712, 0.092881, 0.10481, 0.106997, 0.111485, 0.15008, 0.264545, 0.370445, 0.390993, 0.40511, 0.36309, 0.346032, 0.346032, 0.335645, 0.291804, 0.288399, 0.374039, 0.41194, 0.476583, 0.42561, 0.40511, 0.454136, 0.366687, 0.225814, 0.243554, 0.359901, 0.366687, 0.25031, 0.155435, 0.132295, 0.116183, 0.083462, 0.085092, 0.054297, 0.034068, 0.050641, 0.049374, 0.029376, 0.034068, 0.017138, 0.027463, 0.051831, 0.051831, 0.066181, 0.076542, 0.06312, 0.05306, 0.036378, 0.03976, 0.066181, 0.037156, 0.041405, 0.040537, 0.0704, 0.10481, 0.092881, 0.078022, 0.127496, 0.191378, 0.100716, 0.179055, 0.196879, 0.191378, 0.173081, 0.21291, 0.21291, 0.137348, 0.129801, 0.222385, 0.18812, 0.206376, 0.308712, 0.301917, 0.318242, 0.243554, 0.271506, 0.366687, 0.268042, 0.203355, 0.216401, 0.301917, 0.196879, 0.18812, 0.196879, 0.139895, 0.144935, 0.222385, 0.311707, 0.31487, 0.288399, 0.36309, 0.278302, 0.278302, 0.25031, 0.225814, 0.216401, 0.206376, 0.21291, 0.31487, 0.30533, 0.216401, 0.25406, 0.346032, 0.30533, 0.284882, 0.36309, 0.25031, 0.17593, 0.111485, 0.116183, 0.100716, 0.120615, 0.170161, 0.155435, 0.194234, 0.298791, 0.384043, 0.288399, 0.271506, 0.25406, 0.25031, 0.332115, 0.222385, 0.229226, 0.179055, 0.194234, 0.18812, 0.275179, 0.370445, 0.349426, 0.346032, 0.291804, 0.295083, 0.196879, 0.17593, 0.139895, 0.109221, 0.086953, 0.122885, 0.102787, 0.083462, 0.129801, 0.098513, 0.144935, 0.096677, 0.170161], '')</t>
  </si>
  <si>
    <t>[168, 169, 170, 171, 172, 173, 198, 199, 202, 356, 357, 358, 359, 462, 463, 464, 465, 469, 470, 471, 472, 480, 481, 482, 515, 516, 517, 518, 519, 520, 524]</t>
  </si>
  <si>
    <t xml:space="preserve">F5RYJ9|F5RYJ9_9ENTR Type VI secretion protein OS=Enterobacter hormaechei ATCC 49162 </t>
  </si>
  <si>
    <t>([0.318242, 0.356642, 0.380708, 0.295083, 0.342579, 0.408655, 0.332115, 0.387226, 0.422041, 0.418646, 0.332115, 0.25031, 0.25031, 0.247041, 0.247041, 0.271506, 0.25406, 0.291804, 0.30533, 0.268042, 0.268042, 0.236433, 0.25031, 0.182256, 0.155435, 0.161087, 0.088832, 0.088832, 0.073402, 0.067594, 0.043307, 0.086953, 0.147574, 0.161087, 0.158265, 0.222385, 0.236433, 0.219301, 0.129801, 0.129801, 0.155435, 0.161087, 0.247041, 0.21291, 0.31487, 0.339168, 0.352862, 0.433034, 0.398279, 0.41194, 0.447574, 0.454136, 0.440853, 0.380708, 0.370445, 0.380708, 0.390993, 0.40511, 0.408655, 0.468512, 0.444081, 0.41194, 0.380708, 0.414856, 0.440853, 0.418646, 0.436924, 0.380708, 0.394753, 0.444081, 0.42561, 0.414856, 0.497853, 0.521092, 0.653063, 0.666105, 0.648219, 0.517562, 0.486429, 0.5017, 0.472492, 0.465241, 0.497853, 0.440853, 0.408655, 0.298791, 0.295083, 0.281712, 0.200174, 0.191378, 0.284882, 0.301917, 0.291804, 0.324872, 0.229226, 0.247041, 0.173081, 0.170161, 0.209395, 0.216401, 0.219301, 0.194234, 0.173081, 0.25031, 0.346032, 0.346032, 0.370445, 0.366687, 0.450668, 0.575842, 0.59508, 0.562014, 0.549308, 0.541878, 0.418646, 0.5017, 0.444081, 0.398279, 0.366687, 0.414856, 0.324872, 0.206376, 0.30533, 0.332115, 0.335645, 0.239899, 0.25031, 0.26085, 0.18812, 0.106997, 0.060549, 0.055536, 0.045352, 0.020876, 0.018787, 0.031287, 0.027463, 0.035586, 0.086953, 0.086953, 0.055536, 0.090864, 0.109221, 0.111485, 0.109221, 0.116183, 0.185198, 0.191378, 0.264545, 0.339168, 0.332115, 0.440853, 0.444081, 0.370445, 0.41194, 0.41194, 0.401658, 0.346032, 0.243554, 0.216401, 0.203355, 0.271506, 0.284882, 0.398279, 0.387226, 0.401658, 0.352862, 0.318242, 0.308712, 0.311707, 0.308712, 0.335645, 0.321458, 0.291804, 0.390993, 0.444081, 0.465241, 0.349426, 0.436924, 0.529623, 0.494003, 0.541878, 0.541878, 0.433034, 0.408655, 0.401658, 0.387226, 0.4292, 0.454136, 0.458154, 0.486429, 0.497853, 0.604312, 0.5017, 0.545602, 0.545602, 0.480142, 0.394753, 0.505461, 0.51388, 0.414856, 0.328603, 0.339168, 0.271506, 0.387226, 0.311707, 0.311707, 0.222385, 0.161087, 0.144935, 0.147574, 0.085092, 0.096677, 0.100716, 0.085092, 0.060549, 0.073402, 0.073402, 0.118441, 0.129801, 0.11371, 0.196879, 0.318242, 0.278302, 0.356642, 0.239899, 0.308712, 0.324872, 0.41194, 0.472492, 0.494003, 0.394753, 0.497853, 0.454136, 0.40511, 0.525368, 0.59014, 0.549308, 0.632174, 0.505461, 0.414856, 0.42561, 0.324872, 0.291804, 0.25406, 0.236433, 0.332115, 0.264545, 0.264545, 0.264545, 0.268042, 0.17593, 0.247041, 0.144935, 0.158265, 0.122885, 0.122885, 0.137348, 0.085092, 0.098513, 0.15284, 0.232838, 0.239899, 0.236433, 0.271506, 0.328603, 0.229226, 0.15008, 0.236433, 0.229226, 0.236433, 0.239899, 0.232838, 0.179055, 0.268042, 0.264545, 0.271506, 0.257454, 0.236433, 0.209395, 0.15284, 0.164327, 0.164327, 0.094817, 0.139895, 0.132295, 0.094817, 0.17593, 0.15284, 0.137348, 0.071867, 0.071867, 0.074921, 0.134866, 0.132295, 0.074921, 0.041405, 0.064632, 0.058088, 0.058088, 0.096677, 0.096677, 0.106997, 0.102787, 0.144935, 0.17593, 0.109221, 0.158265, 0.15008, 0.222385, 0.216401, 0.311707, 0.219301, 0.216401, 0.144935, 0.21291, 0.311707, 0.291804, 0.222385, 0.25406, 0.167087, 0.194234, 0.291804, 0.291804, 0.318242, 0.278302, 0.298791, 0.366687, 0.366687, 0.377384, 0.31487, 0.243554, 0.170161, 0.232838, 0.200174, 0.301917, 0.278302, 0.239899, 0.324872, 0.394753, 0.366687, 0.450668, 0.418646, 0.346032, 0.301917, 0.206376, 0.284882], '')</t>
  </si>
  <si>
    <t>[73, 74, 75, 76, 77, 79, 109, 110, 111, 112, 113, 115, 179, 181, 182, 192, 193, 194, 195, 198, 199, 235, 236, 237, 238, 239]</t>
  </si>
  <si>
    <t xml:space="preserve">F5RYK0|F5RYK0_9ENTR Outer membrane usher protein OS=Enterobacter hormaechei ATCC 49162 </t>
  </si>
  <si>
    <t>([0.102787, 0.170161, 0.106997, 0.106997, 0.060549, 0.042364, 0.058088, 0.088832, 0.079919, 0.098513, 0.098513, 0.147574, 0.067594, 0.054297, 0.06312, 0.10481, 0.090864, 0.096677, 0.164327, 0.194234, 0.155435, 0.15284, 0.139895, 0.142424, 0.167087, 0.21291, 0.295083, 0.291804, 0.185198, 0.25406, 0.18812, 0.191378, 0.182256, 0.318242, 0.25406, 0.155435, 0.170161, 0.268042, 0.164327, 0.132295, 0.203355, 0.232838, 0.139895, 0.116183, 0.096677, 0.059222, 0.085092, 0.085092, 0.085092, 0.096677, 0.094817, 0.10481, 0.125101, 0.088832, 0.081712, 0.118441, 0.206376, 0.10481, 0.122885, 0.18812, 0.134866, 0.122885, 0.132295, 0.225814, 0.216401, 0.239899, 0.335645, 0.281712, 0.194234, 0.164327, 0.257454, 0.25406, 0.203355, 0.139895, 0.15008, 0.161087, 0.200174, 0.209395, 0.318242, 0.247041, 0.216401, 0.236433, 0.203355, 0.206376, 0.129801, 0.17593, 0.284882, 0.278302, 0.321458, 0.41194, 0.447574, 0.414856, 0.414856, 0.42561, 0.51388, 0.549308, 0.51388, 0.384043, 0.264545, 0.194234, 0.264545, 0.298791, 0.387226, 0.4292, 0.370445, 0.422041, 0.422041, 0.390993, 0.295083, 0.26085, 0.179055, 0.17593, 0.17593, 0.173081, 0.25406, 0.185198, 0.196879, 0.134866, 0.232838, 0.229226, 0.308712, 0.284882, 0.25406, 0.257454, 0.268042, 0.236433, 0.288399, 0.194234, 0.125101, 0.225814, 0.179055, 0.257454, 0.17593, 0.194234, 0.18812, 0.116183, 0.185198, 0.11371, 0.170161, 0.170161, 0.196879, 0.219301, 0.185198, 0.225814, 0.15008, 0.164327, 0.155435, 0.125101, 0.203355, 0.203355, 0.17593, 0.179055, 0.179055, 0.278302, 0.257454, 0.257454, 0.257454, 0.236433, 0.318242, 0.288399, 0.200174, 0.271506, 0.147574, 0.173081, 0.094817, 0.127496, 0.064632, 0.11371, 0.134866, 0.15008, 0.236433, 0.232838, 0.229226, 0.229226, 0.219301, 0.144935, 0.15284, 0.137348, 0.147574, 0.147574, 0.106997, 0.185198, 0.100716, 0.090864, 0.051831, 0.092881, 0.11371, 0.206376, 0.200174, 0.122885, 0.109221, 0.083462, 0.046336, 0.079919, 0.044297, 0.025316, 0.048328, 0.024826, 0.032017, 0.023963, 0.026892, 0.047319, 0.042364, 0.069024, 0.134866, 0.127496, 0.085092, 0.046336, 0.03976, 0.038858, 0.044297, 0.038858, 0.047319, 0.088832, 0.111485, 0.18812, 0.271506, 0.264545, 0.26085, 0.243554, 0.271506, 0.25406, 0.264545, 0.232838, 0.17593, 0.173081, 0.275179, 0.36309, 0.461924, 0.328603, 0.339168, 0.384043, 0.398279, 0.41194, 0.370445, 0.243554, 0.15008, 0.185198, 0.18812, 0.291804, 0.291804, 0.288399, 0.30533, 0.17593, 0.216401, 0.311707, 0.222385, 0.209395, 0.122885, 0.069024, 0.147574, 0.147574, 0.109221, 0.047319, 0.036378, 0.020876, 0.045352, 0.066181, 0.050641, 0.022306, 0.020522, 0.017797, 0.011342, 0.010509, 0.01204, 0.011342, 0.011342, 0.011342, 0.011518, 0.018106, 0.018415, 0.010926, 0.010672, 0.016021, 0.0198, 0.025762, 0.060549, 0.054297, 0.064632, 0.054297, 0.054297, 0.059222, 0.0704, 0.059222, 0.033407, 0.034884, 0.020876, 0.022306, 0.037156, 0.035586, 0.038858, 0.074921, 0.137348, 0.074921, 0.086953, 0.134866, 0.081712, 0.048328, 0.046336, 0.03976, 0.047319, 0.102787, 0.055536, 0.081712, 0.100716, 0.164327, 0.170161, 0.257454, 0.278302, 0.21291, 0.139895, 0.142424, 0.081712, 0.036378, 0.078022, 0.069024, 0.045352, 0.058088, 0.073402, 0.066181, 0.086953, 0.085092, 0.048328, 0.081712, 0.106997, 0.167087, 0.17593, 0.25031, 0.26085, 0.147574, 0.206376, 0.203355, 0.132295, 0.144935, 0.26085, 0.243554, 0.164327, 0.219301, 0.284882, 0.222385, 0.236433, 0.147574, 0.161087, 0.161087, 0.102787, 0.076542, 0.049374, 0.045352, 0.045352, 0.023534, 0.023087, 0.019401, 0.032677, 0.040537, 0.069024, 0.066181, 0.06312, 0.109221, 0.120615, 0.106997, 0.182256, 0.179055, 0.155435, 0.142424, 0.25406, 0.225814, 0.158265, 0.219301, 0.229226, 0.137348, 0.21291, 0.30533, 0.349426, 0.324872, 0.359901, 0.366687, 0.275179, 0.268042, 0.243554, 0.15284, 0.073402, 0.069024, 0.038858, 0.079919, 0.081712, 0.073402, 0.15008, 0.247041, 0.18812, 0.120615, 0.209395, 0.225814, 0.222385, 0.185198, 0.139895, 0.137348, 0.073402, 0.125101, 0.127496, 0.147574, 0.232838, 0.349426, 0.26085, 0.264545, 0.268042, 0.268042, 0.268042, 0.194234, 0.111485, 0.109221, 0.167087, 0.109221, 0.066181, 0.071867, 0.071867, 0.127496, 0.127496, 0.17593, 0.203355, 0.106997, 0.116183, 0.122885, 0.129801, 0.137348, 0.206376, 0.129801, 0.078022, 0.0704, 0.086953, 0.17593, 0.17593, 0.116183, 0.122885, 0.182256, 0.167087, 0.191378, 0.196879, 0.129801, 0.179055, 0.094817, 0.147574, 0.088832, 0.083462, 0.081712, 0.144935, 0.094817, 0.155435, 0.247041, 0.15008, 0.111485, 0.079919, 0.102787, 0.17593, 0.239899, 0.194234, 0.225814, 0.170161, 0.155435, 0.203355, 0.11371, 0.185198, 0.147574, 0.21291, 0.203355, 0.196879, 0.209395, 0.298791, 0.324872, 0.346032, 0.450668, 0.585406, 0.59917, 0.529623, 0.476583, 0.494003, 0.541878, 0.387226, 0.454136, 0.468512, 0.380708, 0.461924, 0.36309, 0.352862, 0.356642, 0.366687, 0.278302, 0.257454, 0.209395, 0.194234, 0.098513, 0.060549, 0.048328, 0.034068, 0.044297, 0.059222, 0.05306, 0.058088, 0.125101, 0.137348, 0.142424, 0.247041, 0.219301, 0.271506, 0.335645, 0.25031, 0.239899, 0.332115, 0.239899, 0.194234, 0.185198, 0.196879, 0.18812, 0.164327, 0.257454, 0.209395, 0.173081, 0.18812, 0.182256, 0.196879, 0.127496, 0.096677, 0.094817, 0.118441, 0.092881, 0.120615, 0.191378, 0.134866, 0.127496, 0.200174, 0.216401, 0.15284, 0.15284, 0.25406, 0.311707, 0.229226, 0.31487, 0.342579, 0.324872, 0.243554, 0.243554, 0.328603, 0.390993, 0.398279, 0.418646, 0.422041, 0.335645, 0.225814, 0.268042, 0.268042, 0.268042, 0.243554, 0.31487, 0.308712, 0.30533, 0.194234, 0.275179, 0.200174, 0.216401, 0.229226, 0.298791, 0.239899, 0.132295, 0.109221, 0.111485, 0.076542, 0.116183, 0.194234, 0.196879, 0.15008, 0.079919, 0.078022, 0.132295, 0.085092, 0.086953, 0.088832, 0.139895, 0.078022, 0.060549, 0.046336, 0.040537, 0.023963, 0.019109, 0.035586, 0.020522, 0.021381, 0.025316, 0.013821, 0.012727, 0.023963, 0.020165, 0.043307, 0.024826, 0.024826, 0.038858, 0.0704, 0.067594, 0.067594, 0.116183, 0.216401, 0.155435, 0.164327, 0.158265, 0.134866, 0.11371, 0.21291, 0.194234, 0.164327, 0.275179, 0.26085, 0.239899, 0.324872, 0.225814, 0.243554, 0.222385, 0.196879, 0.164327, 0.129801, 0.106997, 0.079919, 0.051831, 0.094817, 0.064632, 0.125101], '')</t>
  </si>
  <si>
    <t>[94, 95, 96, 470, 471, 472, 475]</t>
  </si>
  <si>
    <t xml:space="preserve">F5RYK1|F5RYK1_9ENTR IraD/Gp25-like domain-containing protein OS=Enterobacter hormaechei ATCC 49162 </t>
  </si>
  <si>
    <t>([0.733139, 0.754692, 0.622677, 0.509769, 0.525368, 0.545602, 0.56648, 0.447574, 0.483068, 0.476583, 0.490133, 0.51388, 0.570702, 0.59014, 0.63748, 0.642678, 0.549308, 0.509769, 0.509769, 0.5017, 0.5017, 0.5017, 0.468512, 0.557691, 0.699094, 0.703578, 0.604312, 0.509769, 0.653063, 0.626927, 0.553315, 0.562014, 0.570702, 0.59508, 0.585406, 0.618285, 0.626927, 0.703578, 0.703578, 0.724957, 0.73685, 0.728858, 0.699094, 0.745909, 0.728858, 0.703578, 0.59917, 0.59014, 0.699094, 0.694846, 0.671169, 0.73685, 0.626927, 0.608892, 0.59014, 0.59508, 0.483068, 0.394753, 0.387226, 0.394753, 0.318242, 0.318242, 0.216401, 0.164327, 0.086953, 0.092881, 0.088832, 0.083462, 0.142424, 0.139895, 0.139895, 0.137348, 0.15284, 0.219301, 0.229226, 0.161087, 0.15008, 0.203355, 0.200174, 0.206376, 0.209395, 0.229226, 0.216401, 0.31487, 0.390993, 0.433034, 0.359901, 0.366687, 0.346032, 0.339168, 0.275179, 0.247041, 0.301917, 0.225814, 0.206376, 0.203355, 0.281712, 0.275179, 0.247041, 0.321458, 0.321458, 0.225814, 0.295083, 0.194234, 0.203355, 0.21291, 0.191378, 0.257454, 0.239899, 0.342579, 0.257454, 0.321458, 0.356642, 0.298791, 0.291804, 0.229226, 0.236433, 0.142424, 0.158265, 0.209395, 0.206376, 0.129801, 0.132295, 0.15008, 0.25406, 0.25031, 0.167087, 0.257454, 0.185198, 0.185198, 0.127496, 0.139895, 0.134866, 0.132295, 0.15284, 0.225814, 0.30533, 0.206376, 0.318242, 0.219301, 0.18812, 0.203355, 0.219301, 0.21291, 0.179055, 0.100716, 0.106997, 0.100716, 0.092881, 0.134866, 0.134866, 0.120615, 0.092881, 0.060549, 0.036378, 0.043307, 0.025316, 0.032017, 0.030611, 0.032677, 0.027463, 0.017138, 0.00962, 0.012491, 0.020522, 0.021816, 0.025316, 0.024826, 0.025762, 0.028695, 0.030611, 0.032677, 0.056825, 0.054297, 0.092881, 0.081712, 0.064632, 0.118441, 0.081712, 0.139895, 0.109221, 0.17593, 0.239899, 0.349426, 0.332115, 0.298791, 0.25031, 0.321458, 0.271506, 0.394753], '')</t>
  </si>
  <si>
    <t>[0, 1, 2, 3, 4, 5, 6, 11, 12, 13, 14, 15, 16, 17, 18, 19, 20, 21, 23, 24, 25, 26, 27, 28, 29, 30, 31, 32, 33, 34, 35, 36, 37, 38, 39, 40, 41, 42, 43, 44, 45, 46, 47, 48, 49, 50, 51, 52, 53, 54, 55]</t>
  </si>
  <si>
    <t xml:space="preserve">F5RYK2|F5RYK2_9ENTR Protein of avirulence locus ImpE OS=Enterobacter hormaechei ATCC 49162 </t>
  </si>
  <si>
    <t>([0.182256, 0.219301, 0.122885, 0.155435, 0.209395, 0.209395, 0.147574, 0.100716, 0.122885, 0.085092, 0.11371, 0.120615, 0.120615, 0.06312, 0.109221, 0.161087, 0.15284, 0.191378, 0.25031, 0.295083, 0.26085, 0.26085, 0.182256, 0.275179, 0.25031, 0.206376, 0.142424, 0.155435, 0.239899, 0.15008, 0.158265, 0.088832, 0.064632, 0.058088, 0.109221, 0.120615, 0.079919, 0.0704, 0.05306, 0.054297, 0.028695, 0.035586, 0.033407, 0.034068, 0.034884, 0.040537, 0.026892, 0.031287, 0.032017, 0.019401, 0.034068, 0.071867, 0.125101, 0.167087, 0.167087, 0.196879, 0.18812, 0.21291, 0.243554, 0.173081, 0.125101, 0.206376, 0.206376, 0.173081, 0.167087, 0.173081, 0.179055, 0.281712, 0.366687, 0.436924, 0.517562, 0.490133, 0.444081, 0.366687, 0.288399, 0.264545, 0.229226, 0.239899, 0.278302, 0.264545, 0.384043, 0.440853, 0.387226, 0.418646, 0.461924, 0.529623, 0.529623, 0.42561, 0.447574, 0.346032, 0.25406, 0.268042, 0.301917, 0.219301, 0.264545, 0.374039, 0.374039, 0.281712, 0.271506, 0.31487, 0.318242, 0.257454, 0.288399, 0.328603, 0.268042, 0.257454, 0.26085, 0.173081, 0.257454, 0.147574, 0.225814, 0.284882, 0.194234, 0.203355, 0.295083, 0.295083, 0.288399, 0.288399, 0.370445, 0.356642, 0.346032, 0.352862, 0.31487, 0.31487, 0.225814, 0.271506, 0.26085, 0.30533, 0.408655, 0.408655, 0.497853, 0.509769, 0.4292, 0.538167, 0.4292, 0.342579, 0.335645, 0.356642, 0.387226, 0.408655, 0.390993, 0.377384, 0.295083, 0.366687, 0.398279, 0.418646, 0.328603, 0.349426, 0.339168, 0.247041, 0.191378, 0.206376, 0.203355, 0.298791, 0.191378, 0.179055, 0.173081, 0.147574, 0.164327, 0.090864, 0.05306, 0.05306, 0.033407, 0.06184, 0.06184, 0.029376, 0.041405, 0.034068, 0.032017, 0.026338, 0.054297, 0.069024, 0.06184, 0.03976, 0.044297, 0.085092, 0.098513, 0.118441, 0.100716, 0.076542, 0.132295, 0.173081, 0.129801, 0.144935, 0.125101, 0.074921, 0.125101, 0.142424, 0.232838, 0.229226, 0.275179, 0.25031, 0.21291, 0.15008, 0.209395, 0.134866, 0.15008, 0.194234, 0.239899, 0.239899, 0.284882, 0.191378, 0.191378, 0.278302, 0.342579, 0.328603, 0.444081, 0.450668, 0.433034, 0.366687, 0.349426, 0.25406, 0.25031, 0.298791, 0.377384, 0.374039, 0.480142, 0.349426, 0.298791, 0.342579, 0.352862, 0.328603, 0.444081, 0.480142, 0.472492, 0.472492, 0.414856, 0.291804, 0.298791, 0.308712, 0.284882, 0.301917, 0.387226, 0.370445, 0.356642, 0.26085, 0.185198, 0.161087, 0.264545, 0.349426, 0.308712, 0.408655, 0.40511, 0.42561, 0.335645, 0.25031, 0.25031, 0.247041, 0.328603, 0.229226, 0.170161, 0.25031, 0.147574, 0.142424, 0.155435, 0.191378, 0.284882, 0.335645, 0.352862, 0.356642, 0.324872, 0.311707, 0.264545, 0.222385, 0.158265, 0.219301, 0.30533, 0.264545, 0.366687, 0.342579], '')</t>
  </si>
  <si>
    <t>[70, 85, 86, 131, 133]</t>
  </si>
  <si>
    <t xml:space="preserve">F5RYK3|F5RYK3_9ENTR Uncharacterized protein OS=Enterobacter hormaechei ATCC 49162 </t>
  </si>
  <si>
    <t>([0.012727, 0.020165, 0.017447, 0.020165, 0.030003, 0.043307, 0.047319, 0.064632, 0.069024, 0.092881, 0.120615, 0.078022, 0.078022, 0.074921, 0.086953, 0.139895, 0.139895, 0.167087, 0.216401, 0.243554, 0.31487, 0.318242, 0.324872, 0.301917, 0.25031, 0.170161, 0.17593, 0.21291, 0.139895, 0.155435, 0.155435, 0.155435, 0.25406, 0.288399, 0.380708, 0.436924, 0.356642, 0.288399, 0.25031, 0.271506, 0.278302, 0.229226, 0.288399, 0.209395, 0.291804, 0.291804, 0.321458, 0.291804, 0.295083, 0.380708, 0.380708, 0.36309, 0.366687, 0.311707, 0.275179, 0.216401, 0.155435, 0.239899, 0.321458, 0.232838, 0.18812, 0.209395, 0.26085, 0.206376, 0.281712, 0.278302, 0.281712, 0.26085, 0.298791, 0.284882, 0.288399, 0.219301, 0.219301, 0.196879, 0.182256, 0.194234, 0.247041, 0.247041, 0.243554, 0.164327, 0.25031, 0.229226, 0.206376, 0.219301, 0.321458, 0.335645, 0.346032, 0.418646, 0.497853, 0.40511, 0.384043, 0.374039, 0.458154, 0.461924, 0.447574, 0.505461, 0.490133, 0.468512, 0.557691, 0.553315, 0.562014, 0.538167, 0.549308, 0.480142, 0.418646, 0.380708, 0.370445, 0.377384, 0.390993, 0.390993, 0.447574, 0.447574, 0.4292, 0.4292, 0.4292, 0.450668, 0.472492, 0.480142, 0.5017, 0.490133, 0.483068, 0.541878, 0.483068, 0.480142, 0.575842, 0.690604, 0.707965, 0.707965, 0.712013, 0.733139, 0.750527, 0.779859, 0.801317, 0.823549, 0.767246, 0.741537, 0.716283, 0.728858, 0.728858, 0.728858, 0.775545, 0.675549, 0.712013, 0.812494, 0.788093, 0.754692, 0.622677, 0.618285, 0.622677, 0.618285, 0.480142, 0.465241, 0.394753, 0.390993, 0.390993, 0.349426, 0.291804, 0.328603, 0.324872, 0.328603, 0.30533, 0.268042, 0.324872, 0.349426, 0.311707, 0.339168, 0.25406, 0.25031, 0.275179, 0.275179, 0.264545, 0.352862, 0.352862, 0.422041, 0.422041, 0.349426, 0.444081, 0.545602, 0.529623, 0.521092, 0.436924, 0.387226, 0.390993, 0.414856, 0.384043, 0.40511, 0.418646, 0.454136, 0.534167, 0.505461, 0.505461, 0.509769, 0.509769, 0.51388, 0.51388, 0.525368, 0.608892, 0.575842, 0.476583, 0.505461, 0.447574, 0.534167, 0.509769, 0.433034, 0.4292, 0.4292, 0.335645, 0.418646, 0.414856, 0.384043, 0.380708, 0.298791, 0.308712, 0.308712, 0.284882, 0.229226, 0.229226, 0.268042, 0.30533, 0.374039, 0.318242, 0.301917, 0.222385, 0.311707, 0.384043, 0.328603, 0.335645, 0.422041, 0.408655, 0.458154, 0.454136, 0.394753, 0.370445, 0.352862, 0.346032, 0.380708, 0.444081, 0.4292, 0.408655, 0.401658, 0.398279, 0.339168, 0.380708, 0.380708, 0.295083, 0.328603, 0.291804, 0.291804, 0.291804, 0.278302, 0.200174, 0.247041, 0.301917, 0.318242, 0.318242, 0.308712, 0.311707, 0.301917, 0.311707, 0.243554, 0.209395, 0.161087, 0.25031, 0.203355, 0.284882, 0.36309, 0.349426, 0.36309, 0.328603, 0.328603, 0.335645, 0.42561, 0.390993, 0.387226, 0.387226, 0.401658, 0.377384, 0.366687, 0.278302, 0.25031, 0.321458, 0.284882, 0.342579, 0.324872, 0.321458, 0.236433, 0.236433, 0.196879, 0.194234, 0.158265, 0.142424, 0.155435, 0.147574, 0.147574, 0.161087, 0.155435, 0.158265, 0.129801, 0.090864, 0.092881, 0.06312, 0.06184, 0.094817, 0.056825, 0.054297, 0.111485, 0.182256, 0.118441, 0.132295, 0.21291, 0.30533, 0.30533, 0.216401, 0.219301, 0.219301, 0.137348, 0.203355, 0.173081, 0.206376, 0.278302, 0.339168, 0.414856, 0.380708, 0.349426, 0.436924, 0.422041, 0.352862, 0.30533, 0.414856, 0.390993], '')</t>
  </si>
  <si>
    <t>[95, 98, 99, 100, 101, 102, 118, 121, 124, 125, 126, 127, 128, 129, 130, 131, 132, 133, 134, 135, 136, 137, 138, 139, 140, 141, 142, 143, 144, 145, 146, 147, 148, 149, 177, 178, 179, 188, 189, 190, 191, 192, 193, 194, 195, 196, 197, 199, 201, 202]</t>
  </si>
  <si>
    <t xml:space="preserve">F5RYK4|F5RYK4_9ENTR Serine/threonine protein phosphatase 1 OS=Enterobacter hormaechei ATCC 49162 </t>
  </si>
  <si>
    <t>([0.36309, 0.390993, 0.42561, 0.450668, 0.4292, 0.447574, 0.480142, 0.509769, 0.534167, 0.562014, 0.58069, 0.608892, 0.613573, 0.720929, 0.653063, 0.642678, 0.699094, 0.699094, 0.788093, 0.754692, 0.657645, 0.51388, 0.450668, 0.387226, 0.311707, 0.346032, 0.346032, 0.25406, 0.216401, 0.209395, 0.132295, 0.155435, 0.155435, 0.142424, 0.15284, 0.170161, 0.15008, 0.120615, 0.129801, 0.083462, 0.085092, 0.129801, 0.225814, 0.284882, 0.264545, 0.26085, 0.25406, 0.25031, 0.229226, 0.264545, 0.264545, 0.356642, 0.318242, 0.321458, 0.239899, 0.236433, 0.271506, 0.30533, 0.335645, 0.236433, 0.318242, 0.352862, 0.271506, 0.203355, 0.21291, 0.295083, 0.346032, 0.359901, 0.356642, 0.468512, 0.377384, 0.301917, 0.291804, 0.311707, 0.318242, 0.41194, 0.370445, 0.339168, 0.339168, 0.346032, 0.342579, 0.339168, 0.324872, 0.366687, 0.42561, 0.418646, 0.418646, 0.366687, 0.295083, 0.295083, 0.21291, 0.194234, 0.191378, 0.200174, 0.182256, 0.182256, 0.111485, 0.127496, 0.116183, 0.094817, 0.054297, 0.050641, 0.043307, 0.044297, 0.047319, 0.048328, 0.050641, 0.048328, 0.078022, 0.067594, 0.038858, 0.038042, 0.037156, 0.060549, 0.055536, 0.055536, 0.027463, 0.028107, 0.016528, 0.025316, 0.020165, 0.033407, 0.06312, 0.081712, 0.081712, 0.096677, 0.058088, 0.036378, 0.03976, 0.043307, 0.056825, 0.094817, 0.161087, 0.236433, 0.239899, 0.243554, 0.25406, 0.359901, 0.454136, 0.58069, 0.483068, 0.575842, 0.56648, 0.58069, 0.472492, 0.390993, 0.30533, 0.308712, 0.346032, 0.257454, 0.25031, 0.206376, 0.229226, 0.229226, 0.257454, 0.257454, 0.295083, 0.30533, 0.275179, 0.26085, 0.167087, 0.239899, 0.239899, 0.185198, 0.127496, 0.200174, 0.216401, 0.321458, 0.41194, 0.440853, 0.541878, 0.509769, 0.486429, 0.387226, 0.295083, 0.222385, 0.222385, 0.200174, 0.185198, 0.120615, 0.066181, 0.109221, 0.111485, 0.071867, 0.100716, 0.158265, 0.170161, 0.232838, 0.173081, 0.158265, 0.164327, 0.15008, 0.11371, 0.191378, 0.222385, 0.243554, 0.328603, 0.324872, 0.349426, 0.356642, 0.490133, 0.5017, 0.42561, 0.4292, 0.41194, 0.377384, 0.366687, 0.352862, 0.264545, 0.225814, 0.239899, 0.222385, 0.236433, 0.295083, 0.321458, 0.374039, 0.461924, 0.447574, 0.461924, 0.401658, 0.398279, 0.394753, 0.5017, 0.490133, 0.490133, 0.553315, 0.529623, 0.490133, 0.42561, 0.422041, 0.472492, 0.465241, 0.483068, 0.51388, 0.545602, 0.538167, 0.534167, 0.509769, 0.4292, 0.342579, 0.36309, 0.359901, 0.268042, 0.25406, 0.359901, 0.332115, 0.328603, 0.394753, 0.324872, 0.311707, 0.436924, 0.390993, 0.394753, 0.384043, 0.366687, 0.339168, 0.298791, 0.271506, 0.236433, 0.301917, 0.374039, 0.346032, 0.311707, 0.40511, 0.377384], '')</t>
  </si>
  <si>
    <t>[7, 8, 9, 10, 11, 12, 13, 14, 15, 16, 17, 18, 19, 20, 21, 139, 141, 142, 143, 170, 171, 201, 222, 225, 226, 233, 234, 235, 236, 237]</t>
  </si>
  <si>
    <t xml:space="preserve">F5RYK5|F5RYK5_9ENTR FHA domain protein OS=Enterobacter hormaechei ATCC 49162 </t>
  </si>
  <si>
    <t>([0.356642, 0.394753, 0.440853, 0.521092, 0.604312, 0.63748, 0.657645, 0.675549, 0.575842, 0.608892, 0.51388, 0.461924, 0.444081, 0.58069, 0.575842, 0.685117, 0.784345, 0.690604, 0.690604, 0.699094, 0.657645, 0.666105, 0.685117, 0.685117, 0.657645, 0.525368, 0.458154, 0.390993, 0.418646, 0.51388, 0.509769, 0.648219, 0.745909, 0.779859, 0.648219, 0.648219, 0.653063, 0.557691, 0.680603, 0.648219, 0.553315, 0.494003, 0.497853, 0.422041, 0.4292, 0.398279, 0.468512, 0.529623, 0.63748, 0.505461, 0.490133, 0.422041, 0.41194, 0.414856, 0.41194, 0.486429, 0.486429, 0.42561, 0.497853, 0.483068, 0.447574, 0.461924, 0.447574, 0.447574, 0.525368, 0.433034, 0.486429, 0.414856, 0.42561, 0.414856, 0.494003, 0.494003, 0.58069, 0.509769, 0.517562, 0.447574, 0.458154, 0.476583, 0.545602, 0.562014, 0.486429, 0.476583, 0.541878, 0.541878, 0.553315, 0.553315, 0.545602, 0.509769, 0.509769, 0.509769, 0.450668, 0.447574, 0.461924, 0.380708, 0.370445, 0.36309, 0.450668, 0.440853, 0.440853, 0.468512, 0.394753, 0.465241, 0.534167, 0.5017, 0.557691, 0.517562, 0.497853, 0.562014, 0.585406, 0.703578, 0.657645, 0.724957, 0.76285, 0.745909, 0.795062, 0.868118, 0.88723, 0.852992, 0.876521, 0.84206, 0.84206, 0.901269, 0.921076, 0.91684, 0.947281, 0.945666, 0.954657, 0.945666, 0.947281, 0.953422, 0.94331, 0.956248, 0.953422, 0.926919, 0.936162, 0.959312, 0.959312, 0.936162, 0.91684, 0.91684, 0.926919, 0.919029, 0.859585, 0.728858, 0.76285, 0.720929, 0.671169, 0.648219, 0.699094, 0.745909, 0.585406, 0.59508, 0.5017, 0.509769, 0.553315, 0.538167, 0.42561, 0.422041, 0.440853, 0.509769, 0.472492, 0.454136, 0.42561, 0.534167, 0.675549, 0.690604, 0.671169, 0.724957, 0.745909, 0.733139, 0.73685, 0.868118, 0.775545, 0.849326, 0.871313, 0.882776, 0.868118, 0.905695, 0.924947, 0.938133, 0.93079, 0.939629, 0.939629, 0.954657, 0.950334, 0.954657, 0.905695, 0.905695, 0.903857, 0.834292, 0.837511, 0.84206, 0.791621, 0.894241, 0.91684, 0.901269, 0.827927, 0.868118, 0.882776, 0.846163, 0.834292, 0.784345, 0.798249, 0.849326, 0.852992, 0.834292, 0.741537, 0.712013, 0.728858, 0.784345, 0.88723, 0.868118, 0.795062, 0.716283, 0.671169, 0.608892, 0.642678, 0.712013, 0.59508, 0.497853, 0.538167, 0.553315, 0.553315, 0.534167, 0.534167, 0.505461, 0.509769, 0.509769, 0.549308, 0.58069, 0.59508, 0.59014, 0.642678, 0.707965, 0.791621, 0.834292, 0.834292, 0.834292, 0.865454, 0.901269, 0.959312, 0.959312, 0.939629, 0.962114, 0.967676, 0.9657, 0.94331, 0.951925, 0.977651, 0.976962, 0.967676, 0.932927, 0.859585, 0.846163, 0.856457, 0.874069, 0.83125, 0.849326, 0.808535, 0.808535, 0.808535, 0.767246, 0.728858, 0.759478, 0.788093, 0.788093, 0.798249, 0.798249, 0.784345, 0.675549, 0.720929, 0.750527, 0.81615, 0.879233, 0.89662, 0.846163, 0.846163, 0.865454, 0.891961, 0.915074, 0.908098, 0.871313, 0.868118, 0.859585, 0.871313, 0.837511, 0.849326, 0.837511, 0.908098, 0.91684, 0.960642, 0.971713, 0.964893, 0.954657, 0.967676, 0.964893, 0.980739, 0.984159, 0.979741, 0.956248, 0.938133, 0.926919, 0.960642, 0.974374, 0.964893, 0.910643, 0.932927, 0.932927, 0.93079, 0.93079, 0.919029, 0.912647, 0.921076, 0.938133, 0.951925, 0.934618, 0.939629, 0.891961, 0.879233, 0.908098, 0.951925, 0.966441, 0.974374, 0.957673, 0.939629, 0.973328, 0.989241, 0.973328, 0.957673, 0.951925, 0.879233, 0.885302, 0.846163, 0.846163, 0.837511, 0.859585, 0.88723, 0.837511, 0.837511, 0.808535, 0.775545, 0.750527, 0.724957, 0.653063, 0.741537, 0.759478, 0.759478, 0.720929, 0.819762, 0.837511, 0.759478, 0.849326, 0.759478, 0.805026, 0.801317, 0.724957, 0.671169, 0.666105, 0.661982, 0.712013, 0.707965, 0.759478, 0.728858, 0.699094, 0.728858, 0.675549, 0.685117, 0.648219, 0.666105, 0.690604, 0.694846, 0.775545, 0.801317, 0.819762, 0.724957, 0.703578, 0.779859, 0.808535, 0.720929, 0.661982, 0.716283, 0.716283, 0.585406, 0.529623, 0.58069, 0.585406, 0.575842, 0.562014, 0.476583, 0.472492, 0.468512, 0.433034, 0.444081, 0.454136, 0.447574, 0.553315, 0.549308, 0.436924, 0.433034, 0.505461, 0.608892, 0.59917, 0.58069, 0.671169, 0.767246, 0.648219, 0.648219, 0.699094, 0.58069, 0.570702, 0.575842, 0.509769, 0.440853, 0.4292, 0.40511, 0.476583, 0.447574, 0.366687, 0.436924, 0.346032, 0.268042, 0.25031, 0.236433, 0.278302, 0.278302, 0.179055, 0.179055, 0.17593, 0.170161, 0.247041, 0.25031, 0.247041, 0.25031, 0.359901, 0.321458, 0.318242, 0.281712, 0.206376, 0.194234, 0.232838, 0.31487, 0.359901, 0.370445, 0.380708, 0.41194, 0.30533, 0.390993, 0.384043, 0.30533, 0.335645, 0.339168, 0.408655, 0.40511, 0.440853, 0.356642, 0.311707, 0.216401, 0.264545, 0.291804, 0.264545, 0.25031, 0.243554, 0.308712, 0.25406, 0.278302, 0.239899, 0.236433, 0.196879, 0.308712, 0.42561, 0.394753, 0.384043, 0.380708, 0.311707, 0.308712, 0.390993, 0.440853, 0.447574, 0.346032, 0.401658, 0.4292, 0.440853, 0.401658, 0.370445, 0.42561, 0.308712, 0.308712, 0.377384, 0.332115, 0.295083, 0.26085, 0.173081, 0.179055, 0.15284, 0.144935, 0.086953, 0.066181, 0.067594, 0.085092, 0.088832, 0.088832, 0.139895, 0.069024, 0.088832, 0.106997, 0.11371, 0.182256, 0.118441, 0.164327, 0.264545, 0.278302, 0.243554, 0.324872, 0.335645, 0.377384, 0.465241, 0.509769, 0.549308, 0.585406, 0.648219, 0.648219, 0.59014, 0.494003, 0.680603, 0.661982, 0.613573, 0.585406, 0.562014, 0.632174, 0.56648, 0.454136, 0.339168, 0.384043, 0.291804, 0.179055, 0.120615, 0.120615, 0.15008, 0.085092, 0.086953, 0.096677, 0.15284, 0.15284, 0.222385, 0.21291, 0.139895, 0.155435, 0.167087, 0.185198, 0.127496, 0.15008, 0.222385, 0.247041, 0.139895, 0.222385, 0.349426, 0.384043, 0.284882, 0.209395, 0.30533, 0.278302, 0.170161, 0.179055, 0.167087, 0.185198, 0.116183, 0.194234, 0.18812, 0.106997, 0.094817, 0.179055, 0.173081, 0.179055, 0.25031, 0.356642, 0.352862, 0.352862, 0.401658, 0.5017, 0.58069, 0.562014, 0.585406, 0.724957, 0.690604, 0.754692, 0.707965, 0.823549, 0.798249, 0.76285], '')</t>
  </si>
  <si>
    <t>[3, 4, 5, 6, 7, 8, 9, 10, 13, 14, 15, 16, 17, 18, 19, 20, 21, 22, 23, 24, 25, 29, 30, 31, 32, 33, 34, 35, 36, 37, 38, 39, 40, 47, 48, 49, 64, 72, 73, 74, 78, 79, 82, 83, 84, 85, 86, 87, 88, 89, 102, 103, 104, 105, 107, 108, 109, 110, 111, 112, 113, 114, 115, 116, 117, 118, 119, 120, 121, 122, 123, 124, 125, 126, 127, 128, 129, 130, 131, 132, 133, 134, 135, 136, 137, 138, 139, 140, 141, 142, 143, 144, 145, 146, 147, 148, 149, 150, 151, 152, 153, 154, 155, 159,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385, 386, 387, 395, 396, 399, 400, 401, 402, 403, 404, 405, 406, 407, 408, 409, 410, 411, 516, 517, 518, 519, 520, 521, 523, 524, 525, 526, 527, 528, 529, 578, 579, 580, 581, 582, 583, 584, 585, 586, 587, 588]</t>
  </si>
  <si>
    <t>(167</t>
  </si>
  <si>
    <t>327)</t>
  </si>
  <si>
    <t xml:space="preserve">F5RYK6|F5RYK6_9ENTR Major facilitator family transporter OS=Enterobacter hormaechei ATCC 49162 </t>
  </si>
  <si>
    <t>([0.003341, 0.002705, 0.002035, 0.001623, 0.001288, 0.001142, 0.001335, 0.001061, 0.000906, 0.001335, 0.001202, 0.001048, 0.000983, 0.00155, 0.000893, 0.000485, 0.000477, 0.000833, 0.000498, 0.000631, 0.000906, 0.001434, 0.001408, 0.002194, 0.003079, 0.003431, 0.004835, 0.00558, 0.005872, 0.005932, 0.005734, 0.005683, 0.005086, 0.007315, 0.008002, 0.014315, 0.025316, 0.024393, 0.01227, 0.021381, 0.021816, 0.023963, 0.023087, 0.023087, 0.023534, 0.023963, 0.019401, 0.018106, 0.019401, 0.018415, 0.033407, 0.016021, 0.014586, 0.028107, 0.012491, 0.011518, 0.006988, 0.004736, 0.007031, 0.011106, 0.007422, 0.005086, 0.004736, 0.004611, 0.004775, 0.003405, 0.003341, 0.004775, 0.004736, 0.004513, 0.004921, 0.004921, 0.005223, 0.008002, 0.008525, 0.009483, 0.00962, 0.010131, 0.010131, 0.010509, 0.011342, 0.020522, 0.040537, 0.030003, 0.033407, 0.067594, 0.0704, 0.028107, 0.026892, 0.028695, 0.013437, 0.023087, 0.01204, 0.022306, 0.010926, 0.007495, 0.010926, 0.010509, 0.011518, 0.021381, 0.019401, 0.016826, 0.009977, 0.006988, 0.005992, 0.004976, 0.004835, 0.005318, 0.005932, 0.004208, 0.002976, 0.003341, 0.002349, 0.002482, 0.001786, 0.002014, 0.002581, 0.002529, 0.001855, 0.002727, 0.002688, 0.002194, 0.001675, 0.001872, 0.002276, 0.002529, 0.002336, 0.001602, 0.001687, 0.001967, 0.002623, 0.003405], '')</t>
  </si>
  <si>
    <t xml:space="preserve">F5RYK7|F5RYK7_9ENTR Uncharacterized protein OS=Enterobacter hormaechei ATCC 49162 </t>
  </si>
  <si>
    <t>([0.433034, 0.339168, 0.271506, 0.21291, 0.26085, 0.30533, 0.374039, 0.390993, 0.41194, 0.346032, 0.380708, 0.321458, 0.359901, 0.328603, 0.301917, 0.311707, 0.222385, 0.196879, 0.219301, 0.191378, 0.164327, 0.25031, 0.328603, 0.41194, 0.468512, 0.454136, 0.465241, 0.346032, 0.25406, 0.216401, 0.298791, 0.203355, 0.311707, 0.295083, 0.342579, 0.339168, 0.298791, 0.295083, 0.30533, 0.301917, 0.335645, 0.366687, 0.366687, 0.271506, 0.179055, 0.120615, 0.083462, 0.06184, 0.111485, 0.21291, 0.173081, 0.164327, 0.25406, 0.25406, 0.268042, 0.25406, 0.257454, 0.298791, 0.291804, 0.384043, 0.384043, 0.268042, 0.239899, 0.158265, 0.203355, 0.275179, 0.349426, 0.41194, 0.374039, 0.359901, 0.339168, 0.390993, 0.311707, 0.268042, 0.25406, 0.170161, 0.179055, 0.170161, 0.137348, 0.21291, 0.170161, 0.18812, 0.170161, 0.129801, 0.196879, 0.239899, 0.26085, 0.179055, 0.191378, 0.271506, 0.18812, 0.170161, 0.173081, 0.167087, 0.194234, 0.191378, 0.18812, 0.173081, 0.18812, 0.216401, 0.142424, 0.116183, 0.10481, 0.179055, 0.191378, 0.191378, 0.17593, 0.164327, 0.239899, 0.247041, 0.225814, 0.229226, 0.142424, 0.164327, 0.25031, 0.167087, 0.182256, 0.281712, 0.196879, 0.122885, 0.0704, 0.118441, 0.102787, 0.11371, 0.092881, 0.137348, 0.081712, 0.086953, 0.094817, 0.100716, 0.051831, 0.055536, 0.094817, 0.173081, 0.173081, 0.139895, 0.139895, 0.067594, 0.060549, 0.109221, 0.17593, 0.164327, 0.10481, 0.142424, 0.144935, 0.179055, 0.18812, 0.247041, 0.164327, 0.085092, 0.066181, 0.118441, 0.069024, 0.066181, 0.076542, 0.045352, 0.033407, 0.06312, 0.116183, 0.071867, 0.069024, 0.06312, 0.116183, 0.18812, 0.147574, 0.129801, 0.066181, 0.059222, 0.076542, 0.073402, 0.111485, 0.139895, 0.081712, 0.129801, 0.134866, 0.092881, 0.090864, 0.142424, 0.081712, 0.079919, 0.134866, 0.132295, 0.129801, 0.079919, 0.051831, 0.088832, 0.102787, 0.11371, 0.11371, 0.109221, 0.122885, 0.144935, 0.081712, 0.132295, 0.111485, 0.06184, 0.092881, 0.147574, 0.088832, 0.142424, 0.15008, 0.086953, 0.050641, 0.056825, 0.100716, 0.118441, 0.092881, 0.085092, 0.083462, 0.083462, 0.079919, 0.069024, 0.040537, 0.0704, 0.056825, 0.0704, 0.116183, 0.056825, 0.038042, 0.054297, 0.032017, 0.030003, 0.026892, 0.046336, 0.022306, 0.016826, 0.021816, 0.028107, 0.025762, 0.049374, 0.058088, 0.038858, 0.038042, 0.069024, 0.055536, 0.038858, 0.041405, 0.044297, 0.073402, 0.118441, 0.161087, 0.243554, 0.268042, 0.284882, 0.284882, 0.401658, 0.377384, 0.324872, 0.25406, 0.264545, 0.275179, 0.164327, 0.219301, 0.311707, 0.200174, 0.229226, 0.318242, 0.30533, 0.236433, 0.206376, 0.194234, 0.144935, 0.116183, 0.060549, 0.102787, 0.102787, 0.094817, 0.085092, 0.085092, 0.100716, 0.118441, 0.0704, 0.0704, 0.042364, 0.034068, 0.038858, 0.038858, 0.026892, 0.033407, 0.05306, 0.05306, 0.05306, 0.0704, 0.085092, 0.144935, 0.092881, 0.055536, 0.030611, 0.050641, 0.037156, 0.032017, 0.018106, 0.024826, 0.035586, 0.040537, 0.049374, 0.067594, 0.054297, 0.078022, 0.06184, 0.06184, 0.081712, 0.048328, 0.044297, 0.044297, 0.022306, 0.028695, 0.048328, 0.10481, 0.11371, 0.11371, 0.164327, 0.229226, 0.161087, 0.127496, 0.102787, 0.10481, 0.125101, 0.17593, 0.161087, 0.142424, 0.11371, 0.086953, 0.134866, 0.111485, 0.090864, 0.17593, 0.194234, 0.164327], '')</t>
  </si>
  <si>
    <t xml:space="preserve">F5RYK8|F5RYK8_9ENTR Uncharacterized protein OS=Enterobacter hormaechei ATCC 49162 </t>
  </si>
  <si>
    <t>([0.007177, 0.010926, 0.016826, 0.023534, 0.016257, 0.023087, 0.016826, 0.018415, 0.025316, 0.034068, 0.025316, 0.038858, 0.042364, 0.026892, 0.050641, 0.088832, 0.054297, 0.102787, 0.15008, 0.232838, 0.271506, 0.264545, 0.15284, 0.161087, 0.179055, 0.179055, 0.125101, 0.203355, 0.247041, 0.243554, 0.167087, 0.161087, 0.134866, 0.127496, 0.111485, 0.086953, 0.088832, 0.161087, 0.139895, 0.137348, 0.079919, 0.076542, 0.139895, 0.247041, 0.200174, 0.18812, 0.243554, 0.30533, 0.268042, 0.222385, 0.194234, 0.185198, 0.191378, 0.206376, 0.15008, 0.225814, 0.271506, 0.17593, 0.209395, 0.209395, 0.222385, 0.318242, 0.21291, 0.21291, 0.203355, 0.203355, 0.21291, 0.26085, 0.203355, 0.15008, 0.18812, 0.209395, 0.216401, 0.216401, 0.200174, 0.271506, 0.275179, 0.179055, 0.26085, 0.225814, 0.264545, 0.216401, 0.232838, 0.278302, 0.257454, 0.173081, 0.216401, 0.147574, 0.085092, 0.122885, 0.132295, 0.120615, 0.074921, 0.071867, 0.11371, 0.120615, 0.111485, 0.120615, 0.164327, 0.10481, 0.106997, 0.116183, 0.086953, 0.076542, 0.078022, 0.085092, 0.139895, 0.109221, 0.134866, 0.18812, 0.161087, 0.219301, 0.194234, 0.278302, 0.387226, 0.370445, 0.324872], '')</t>
  </si>
  <si>
    <t xml:space="preserve">F5RYK9|F5RYK9_9ENTR Cytoplasmic protein OS=Enterobacter hormaechei ATCC 49162 </t>
  </si>
  <si>
    <t>([0.179055, 0.083462, 0.129801, 0.185198, 0.137348, 0.182256, 0.139895, 0.179055, 0.142424, 0.182256, 0.209395, 0.194234, 0.185198, 0.167087, 0.129801, 0.147574, 0.15008, 0.17593, 0.206376, 0.236433, 0.236433, 0.222385, 0.339168, 0.243554, 0.243554, 0.278302, 0.264545, 0.25406, 0.147574, 0.216401, 0.209395, 0.17593, 0.15284, 0.17593, 0.11371, 0.182256, 0.21291, 0.209395, 0.132295, 0.092881, 0.083462, 0.081712, 0.043307, 0.023534, 0.038858, 0.024393, 0.034884, 0.021816, 0.040537, 0.076542, 0.074921, 0.069024, 0.086953, 0.083462, 0.058088, 0.098513, 0.064632, 0.086953, 0.088832, 0.15008, 0.209395, 0.288399, 0.281712, 0.384043, 0.377384, 0.339168, 0.301917, 0.281712, 0.301917, 0.278302, 0.291804, 0.239899, 0.170161, 0.139895, 0.137348, 0.102787, 0.116183, 0.164327, 0.118441, 0.073402, 0.074921, 0.073402, 0.060549, 0.064632, 0.046336, 0.086953, 0.076542, 0.139895, 0.129801, 0.200174, 0.203355, 0.219301, 0.257454, 0.349426, 0.275179, 0.346032, 0.42561, 0.398279, 0.408655, 0.465241, 0.468512, 0.387226, 0.301917, 0.229226, 0.216401, 0.26085, 0.25031, 0.308712, 0.219301, 0.219301, 0.203355, 0.170161, 0.15284, 0.15284, 0.142424, 0.179055, 0.206376, 0.142424, 0.085092, 0.083462, 0.085092, 0.139895, 0.139895, 0.125101, 0.206376, 0.219301, 0.232838, 0.15008, 0.147574, 0.137348, 0.088832, 0.083462, 0.098513, 0.111485, 0.111485, 0.120615, 0.164327, 0.158265, 0.139895, 0.147574, 0.161087, 0.161087, 0.15008, 0.191378, 0.284882, 0.216401, 0.134866, 0.125101, 0.137348, 0.142424, 0.206376, 0.264545, 0.239899, 0.219301, 0.161087, 0.134866, 0.096677, 0.071867, 0.05306, 0.118441], '')</t>
  </si>
  <si>
    <t xml:space="preserve">F5RYL0|F5RYL0_9ENTR Hcp1 family type VI secretion system effector OS=Enterobacter hormaechei ATCC 49162 </t>
  </si>
  <si>
    <t>([0.011669, 0.021381, 0.031287, 0.049374, 0.034884, 0.031287, 0.043307, 0.073402, 0.096677, 0.122885, 0.106997, 0.134866, 0.134866, 0.11371, 0.15008, 0.15284, 0.134866, 0.185198, 0.109221, 0.069024, 0.125101, 0.155435, 0.155435, 0.158265, 0.109221, 0.167087, 0.21291, 0.225814, 0.194234, 0.185198, 0.185198, 0.236433, 0.239899, 0.318242, 0.352862, 0.377384, 0.370445, 0.366687, 0.408655, 0.4292, 0.51388, 0.51388, 0.468512, 0.447574, 0.370445, 0.42561, 0.394753, 0.394753, 0.384043, 0.414856, 0.418646, 0.418646, 0.384043, 0.374039, 0.311707, 0.308712, 0.308712, 0.390993, 0.387226, 0.377384, 0.4292, 0.42561, 0.422041, 0.472492, 0.483068, 0.465241, 0.476583, 0.517562, 0.444081, 0.440853, 0.352862, 0.36309, 0.328603, 0.295083, 0.225814, 0.291804, 0.291804, 0.288399, 0.291804, 0.295083, 0.271506, 0.225814, 0.164327, 0.164327, 0.219301, 0.142424, 0.203355, 0.191378, 0.182256, 0.247041, 0.247041, 0.229226, 0.222385, 0.243554, 0.257454, 0.349426, 0.268042, 0.268042, 0.216401, 0.15284, 0.147574, 0.15008, 0.209395, 0.281712, 0.295083, 0.298791, 0.321458, 0.366687, 0.288399, 0.288399, 0.298791, 0.222385, 0.295083, 0.222385, 0.247041, 0.311707, 0.243554, 0.25031, 0.206376, 0.257454, 0.328603, 0.284882, 0.31487, 0.236433, 0.236433, 0.229226, 0.200174, 0.26085, 0.25406, 0.335645, 0.342579, 0.339168, 0.359901, 0.359901, 0.377384, 0.359901, 0.268042, 0.295083, 0.271506, 0.324872, 0.301917, 0.278302, 0.321458, 0.264545, 0.335645, 0.342579, 0.349426, 0.295083, 0.229226, 0.236433, 0.243554, 0.232838, 0.232838, 0.257454, 0.257454, 0.301917, 0.298791, 0.377384, 0.374039, 0.480142, 0.468512, 0.494003, 0.494003, 0.494003, 0.476583, 0.494003, 0.41194, 0.401658, 0.494003, 0.58069, 0.545602, 0.562014, 0.529623, 0.517562, 0.534167, 0.525368, 0.517562, 0.509769, 0.497853, 0.525368, 0.480142, 0.461924, 0.440853], '')</t>
  </si>
  <si>
    <t>[40, 41, 67, 169, 170, 171, 172, 173, 174, 175, 176, 177, 179]</t>
  </si>
  <si>
    <t xml:space="preserve">F5RYL1|F5RYL1_9ENTR Uncharacterized protein OS=Enterobacter hormaechei ATCC 49162 </t>
  </si>
  <si>
    <t>([0.002512, 0.003997, 0.00359, 0.004736, 0.006533, 0.007877, 0.006245, 0.008002, 0.010131, 0.008075, 0.008276, 0.00777, 0.005318, 0.00407, 0.004775, 0.006374, 0.006078, 0.008276, 0.009401, 0.01204, 0.010509, 0.01078, 0.008624, 0.008002, 0.005683, 0.005683, 0.005872, 0.008409, 0.005623, 0.005503, 0.006482, 0.006245, 0.006701, 0.009096, 0.011903, 0.011903, 0.009401, 0.015344, 0.010131, 0.015078], '')</t>
  </si>
  <si>
    <t xml:space="preserve">F5RYL2|F5RYL2_9ENTR Disulfide bond formation regulator protein SirA OS=Enterobacter hormaechei ATCC 49162 </t>
  </si>
  <si>
    <t>([0.903857, 0.874069, 0.876521, 0.879233, 0.852992, 0.720929, 0.724957, 0.73685, 0.76285, 0.784345, 0.671169, 0.694846, 0.671169, 0.553315, 0.468512, 0.483068, 0.472492, 0.486429, 0.377384, 0.36309, 0.401658, 0.390993, 0.41194, 0.418646, 0.418646, 0.414856, 0.509769, 0.509769, 0.483068, 0.40511, 0.40511, 0.497853, 0.476583, 0.433034, 0.5017, 0.59508, 0.486429, 0.465241, 0.454136, 0.562014, 0.534167, 0.41194, 0.4292, 0.444081, 0.433034, 0.36309, 0.387226, 0.298791, 0.298791, 0.332115, 0.40511, 0.394753, 0.318242, 0.335645, 0.401658, 0.328603, 0.332115, 0.422041, 0.366687, 0.291804, 0.264545, 0.288399, 0.288399, 0.291804, 0.288399, 0.295083, 0.281712, 0.278302, 0.374039, 0.380708, 0.301917, 0.301917, 0.301917, 0.308712, 0.232838, 0.236433, 0.318242, 0.328603, 0.332115, 0.311707, 0.390993, 0.40511, 0.324872, 0.414856, 0.398279, 0.356642, 0.257454, 0.335645, 0.339168, 0.257454, 0.25031, 0.232838, 0.15284, 0.10481, 0.167087, 0.25031, 0.247041, 0.257454, 0.243554, 0.243554, 0.356642, 0.31487, 0.247041, 0.31487, 0.222385, 0.222385, 0.158265, 0.209395, 0.206376, 0.139895, 0.200174, 0.196879, 0.281712, 0.374039, 0.359901, 0.349426, 0.332115, 0.332115, 0.236433, 0.225814, 0.209395, 0.125101, 0.144935, 0.21291, 0.164327, 0.236433, 0.15008, 0.25031, 0.291804, 0.291804, 0.401658, 0.321458, 0.229226, 0.216401, 0.194234, 0.191378, 0.120615, 0.134866, 0.137348, 0.219301, 0.147574, 0.15008, 0.232838, 0.147574, 0.147574, 0.203355, 0.216401, 0.342579, 0.225814, 0.222385, 0.161087, 0.086953, 0.094817, 0.167087, 0.185198, 0.120615, 0.116183, 0.106997, 0.10481, 0.098513, 0.088832, 0.170161, 0.17593, 0.182256, 0.219301, 0.232838, 0.161087, 0.096677, 0.081712, 0.161087, 0.127496, 0.158265, 0.225814, 0.216401, 0.21291, 0.196879, 0.257454, 0.31487, 0.414856, 0.332115, 0.36309, 0.26085, 0.158265, 0.155435, 0.144935, 0.203355, 0.164327, 0.26085, 0.339168, 0.275179, 0.21291, 0.268042, 0.25031, 0.271506, 0.346032, 0.243554, 0.257454, 0.301917, 0.25406, 0.225814, 0.308712, 0.30533, 0.40511, 0.5017, 0.41194, 0.418646, 0.40511, 0.359901, 0.232838, 0.243554, 0.31487, 0.366687, 0.370445, 0.324872, 0.284882, 0.257454, 0.264545, 0.247041, 0.225814, 0.229226, 0.257454, 0.268042, 0.236433, 0.26085, 0.26085, 0.311707, 0.301917, 0.219301, 0.219301, 0.321458, 0.232838, 0.173081, 0.137348, 0.142424, 0.216401, 0.15284, 0.122885, 0.196879, 0.194234, 0.137348, 0.225814, 0.147574, 0.132295, 0.088832, 0.076542, 0.071867, 0.090864, 0.109221, 0.132295, 0.206376, 0.200174, 0.17593, 0.243554, 0.182256, 0.17593, 0.200174, 0.311707, 0.390993, 0.408655, 0.41194, 0.465241, 0.444081, 0.545602, 0.553315, 0.653063, 0.534167, 0.525368, 0.414856, 0.36309, 0.4292, 0.390993, 0.370445, 0.384043, 0.346032, 0.41194, 0.370445, 0.321458, 0.31487, 0.239899, 0.236433, 0.232838, 0.257454, 0.155435, 0.15284, 0.161087, 0.098513, 0.167087, 0.098513, 0.098513, 0.118441, 0.109221, 0.079919, 0.092881, 0.15284, 0.127496, 0.167087, 0.185198, 0.206376, 0.196879, 0.236433, 0.17593, 0.191378, 0.200174, 0.219301, 0.25031, 0.142424, 0.219301, 0.225814, 0.219301, 0.335645, 0.324872, 0.339168, 0.422041, 0.42561, 0.42561, 0.42561, 0.414856, 0.384043, 0.380708, 0.284882, 0.339168, 0.401658, 0.401658, 0.31487, 0.366687, 0.264545, 0.359901, 0.370445, 0.36309, 0.468512, 0.458154, 0.433034, 0.444081, 0.359901, 0.335645, 0.328603, 0.398279, 0.390993, 0.328603, 0.298791, 0.418646, 0.321458, 0.264545, 0.25031, 0.321458, 0.346032, 0.433034, 0.433034, 0.433034, 0.335645, 0.31487, 0.275179, 0.206376, 0.137348, 0.196879, 0.196879, 0.216401, 0.203355, 0.142424, 0.243554, 0.278302, 0.275179, 0.318242, 0.384043, 0.295083, 0.295083, 0.311707, 0.324872, 0.342579, 0.301917, 0.408655, 0.401658, 0.436924, 0.509769, 0.59014, 0.5017, 0.497853, 0.480142, 0.480142, 0.476583, 0.486429, 0.401658, 0.301917, 0.225814, 0.191378, 0.191378, 0.120615, 0.111485, 0.050641, 0.03976, 0.048328, 0.027463, 0.021381, 0.0198, 0.014075, 0.010131, 0.01078, 0.01204, 0.013265, 0.013265, 0.012727, 0.011342, 0.017447, 0.014586, 0.025316, 0.032677, 0.059222, 0.111485, 0.122885, 0.17593, 0.209395, 0.206376, 0.196879, 0.194234, 0.209395, 0.311707, 0.284882, 0.281712, 0.247041, 0.25031, 0.170161, 0.185198, 0.194234, 0.196879, 0.308712, 0.335645, 0.295083, 0.308712, 0.288399, 0.275179, 0.321458, 0.318242, 0.324872, 0.422041, 0.497853, 0.483068, 0.472492, 0.626927, 0.604312, 0.613573, 0.557691, 0.63748, 0.733139, 0.642678, 0.661982, 0.56648, 0.549308, 0.604312, 0.483068, 0.497853, 0.51388, 0.51388, 0.529623, 0.525368, 0.433034, 0.352862, 0.328603, 0.301917, 0.275179, 0.247041, 0.17593, 0.137348, 0.158265, 0.170161, 0.222385, 0.137348, 0.196879, 0.125101, 0.122885, 0.18812, 0.118441, 0.11371, 0.071867, 0.059222, 0.034884, 0.059222, 0.06184, 0.048328, 0.056825, 0.055536, 0.066181, 0.139895, 0.196879, 0.134866, 0.11371, 0.118441, 0.182256, 0.182256, 0.225814, 0.194234, 0.170161, 0.222385, 0.18812, 0.232838, 0.206376, 0.288399, 0.257454, 0.352862, 0.433034], '')</t>
  </si>
  <si>
    <t>[0, 1, 2, 3, 4, 5, 6, 7, 8, 9, 10, 11, 12, 13, 26, 27, 34, 35, 39, 40, 203, 262, 263, 264, 265, 266, 373, 374, 375, 437, 438, 439, 440, 441, 442, 443, 444, 445, 446, 447, 450, 451, 452, 453]</t>
  </si>
  <si>
    <t xml:space="preserve">F5RYL3|F5RYL3_9ENTR Type VI secretion protein OS=Enterobacter hormaechei ATCC 49162 </t>
  </si>
  <si>
    <t>([0.401658, 0.458154, 0.476583, 0.332115, 0.243554, 0.236433, 0.264545, 0.30533, 0.324872, 0.31487, 0.370445, 0.408655, 0.324872, 0.324872, 0.324872, 0.380708, 0.31487, 0.366687, 0.295083, 0.298791, 0.206376, 0.134866, 0.125101, 0.109221, 0.206376, 0.288399, 0.311707, 0.225814, 0.225814, 0.15284, 0.209395, 0.100716, 0.069024, 0.083462, 0.074921, 0.085092, 0.06184, 0.090864, 0.090864, 0.086953, 0.051831, 0.088832, 0.142424, 0.170161, 0.137348, 0.137348, 0.15008, 0.098513, 0.194234, 0.155435, 0.167087, 0.147574, 0.264545, 0.328603, 0.359901, 0.25406, 0.243554, 0.295083, 0.232838, 0.232838, 0.222385, 0.301917, 0.31487, 0.216401, 0.194234, 0.278302, 0.26085, 0.21291, 0.288399, 0.225814, 0.185198, 0.243554, 0.268042, 0.25031, 0.18812, 0.170161, 0.173081, 0.26085, 0.185198, 0.284882, 0.288399, 0.384043, 0.295083, 0.288399, 0.394753, 0.398279, 0.384043, 0.377384, 0.335645, 0.356642, 0.31487, 0.40511, 0.332115, 0.30533, 0.206376, 0.281712, 0.308712, 0.380708, 0.380708, 0.458154, 0.342579, 0.25406, 0.281712, 0.366687, 0.335645, 0.271506, 0.229226, 0.222385, 0.219301, 0.229226, 0.232838, 0.335645, 0.247041, 0.335645, 0.318242, 0.349426, 0.264545, 0.278302, 0.281712, 0.264545, 0.257454, 0.374039, 0.377384, 0.342579, 0.346032, 0.298791, 0.291804, 0.321458, 0.247041, 0.225814, 0.30533, 0.288399, 0.243554, 0.335645, 0.324872, 0.308712, 0.398279, 0.494003, 0.40511, 0.349426, 0.332115, 0.318242, 0.222385, 0.229226, 0.239899, 0.236433, 0.346032, 0.42561, 0.349426, 0.359901, 0.380708, 0.366687, 0.298791, 0.30533, 0.30533, 0.229226, 0.295083, 0.268042, 0.268042, 0.342579, 0.444081, 0.468512, 0.454136, 0.534167, 0.622677, 0.608892, 0.613573, 0.585406, 0.56648, 0.657645, 0.750527, 0.759478, 0.754692, 0.856457, 0.856457, 0.834292, 0.932927, 0.891961], '')</t>
  </si>
  <si>
    <t>[163, 164, 165, 166, 167, 168, 169, 170, 171, 172, 173, 174, 175, 176, 177]</t>
  </si>
  <si>
    <t xml:space="preserve">F5RYL4|F5RYL4_9ENTR ImpA N-terminal domain-containing protein OS=Enterobacter hormaechei ATCC 49162 </t>
  </si>
  <si>
    <t>([0.122885, 0.219301, 0.288399, 0.339168, 0.418646, 0.352862, 0.377384, 0.4292, 0.461924, 0.390993, 0.433034, 0.377384, 0.380708, 0.440853, 0.440853, 0.318242, 0.433034, 0.483068, 0.465241, 0.4292, 0.538167, 0.509769, 0.468512, 0.465241, 0.454136, 0.408655, 0.444081, 0.468512, 0.458154, 0.458154, 0.4292, 0.40511, 0.517562, 0.505461, 0.440853, 0.332115, 0.480142, 0.433034, 0.486429, 0.58069, 0.545602, 0.545602, 0.461924, 0.480142, 0.468512, 0.40511, 0.436924, 0.461924, 0.356642, 0.31487, 0.30533, 0.41194, 0.332115, 0.239899, 0.232838, 0.324872, 0.418646, 0.377384, 0.422041, 0.321458, 0.281712, 0.25031, 0.200174, 0.225814, 0.191378, 0.125101, 0.179055, 0.158265, 0.142424, 0.125101, 0.15008, 0.139895, 0.137348, 0.196879, 0.275179, 0.200174, 0.17593, 0.173081, 0.118441, 0.092881, 0.155435, 0.161087, 0.15008, 0.125101, 0.125101, 0.102787, 0.167087, 0.182256, 0.158265, 0.122885, 0.206376, 0.194234, 0.134866, 0.078022, 0.092881, 0.100716, 0.100716, 0.071867, 0.088832, 0.092881, 0.067594, 0.069024, 0.078022, 0.073402, 0.116183, 0.18812, 0.25406, 0.25406, 0.268042, 0.194234, 0.191378, 0.185198, 0.122885, 0.196879, 0.268042, 0.173081, 0.142424, 0.206376, 0.209395, 0.17593, 0.26085, 0.328603, 0.308712, 0.30533, 0.30533, 0.311707, 0.229226, 0.196879, 0.132295, 0.102787, 0.18812, 0.232838, 0.243554, 0.25031, 0.167087, 0.182256, 0.25406, 0.295083, 0.291804, 0.384043, 0.401658, 0.295083, 0.301917, 0.225814, 0.206376, 0.298791, 0.264545, 0.335645, 0.335645, 0.321458, 0.25406, 0.257454, 0.288399, 0.288399, 0.36309, 0.454136, 0.480142, 0.408655, 0.4292, 0.447574, 0.352862, 0.374039, 0.468512, 0.472492, 0.549308, 0.604312, 0.575842, 0.521092, 0.422041, 0.468512, 0.570702, 0.575842, 0.525368, 0.517562, 0.517562, 0.541878, 0.541878, 0.562014, 0.661982, 0.622677, 0.622677, 0.699094, 0.562014, 0.465241, 0.398279, 0.321458, 0.301917, 0.324872, 0.394753, 0.408655, 0.321458, 0.284882, 0.275179, 0.295083, 0.321458, 0.318242, 0.229226, 0.229226, 0.200174, 0.137348, 0.086953, 0.079919, 0.10481, 0.147574, 0.225814, 0.225814, 0.346032, 0.346032, 0.301917, 0.321458, 0.401658, 0.398279, 0.346032, 0.42561, 0.440853, 0.356642, 0.36309, 0.36309, 0.295083, 0.295083, 0.374039, 0.422041, 0.349426, 0.339168, 0.275179, 0.281712, 0.36309, 0.243554, 0.229226, 0.25406, 0.173081, 0.111485, 0.196879, 0.284882, 0.281712, 0.291804, 0.332115, 0.335645, 0.387226, 0.465241, 0.472492, 0.476583, 0.476583, 0.570702, 0.608892, 0.707965, 0.73685, 0.632174, 0.712013, 0.680603, 0.694846, 0.819762, 0.83125, 0.801317, 0.798249, 0.724957, 0.716283, 0.767246, 0.626927, 0.657645, 0.642678, 0.541878, 0.541878, 0.494003, 0.486429, 0.454136, 0.444081, 0.380708, 0.465241, 0.465241, 0.494003, 0.408655, 0.349426, 0.335645, 0.346032, 0.332115, 0.374039, 0.356642, 0.342579, 0.359901, 0.268042, 0.239899, 0.308712, 0.219301, 0.298791, 0.321458, 0.321458, 0.335645, 0.398279, 0.352862, 0.41194, 0.328603, 0.380708, 0.324872, 0.418646, 0.401658, 0.335645, 0.366687, 0.370445, 0.291804, 0.374039, 0.490133, 0.440853, 0.450668, 0.436924, 0.398279, 0.384043, 0.301917, 0.209395, 0.17593, 0.219301, 0.125101, 0.167087, 0.219301, 0.318242, 0.308712, 0.243554, 0.324872, 0.324872, 0.25406, 0.342579, 0.356642, 0.264545, 0.243554, 0.236433, 0.328603, 0.352862, 0.346032, 0.41194, 0.486429, 0.472492, 0.42561, 0.509769, 0.525368, 0.450668, 0.390993, 0.349426, 0.440853], '')</t>
  </si>
  <si>
    <t>[20, 21, 32, 33, 39, 40, 41, 164, 165, 166, 167, 170, 171, 172, 173, 174, 175, 176, 177, 178, 179, 180, 181, 182, 243, 244, 245, 246, 247, 248, 249, 250, 251, 252, 253, 254, 255, 256, 257, 258, 259, 260, 261, 262, 332, 333]</t>
  </si>
  <si>
    <t xml:space="preserve">F5RYL5|F5RYL5_9ENTR Type VI secretion-associated protein OS=Enterobacter hormaechei ATCC 49162 </t>
  </si>
  <si>
    <t>([0.447574, 0.284882, 0.161087, 0.209395, 0.247041, 0.17593, 0.239899, 0.26085, 0.26085, 0.291804, 0.332115, 0.271506, 0.18812, 0.182256, 0.173081, 0.147574, 0.090864, 0.134866, 0.137348, 0.144935, 0.164327, 0.17593, 0.275179, 0.384043, 0.264545, 0.257454, 0.335645, 0.200174, 0.118441, 0.142424, 0.094817, 0.088832, 0.102787, 0.102787, 0.085092, 0.042364, 0.046336, 0.098513, 0.090864, 0.090864, 0.090864, 0.142424, 0.134866, 0.142424, 0.147574, 0.247041, 0.281712, 0.185198, 0.288399, 0.398279, 0.366687, 0.461924, 0.387226, 0.359901, 0.454136, 0.370445, 0.42561, 0.352862, 0.374039, 0.387226, 0.335645, 0.25031, 0.26085, 0.26085, 0.264545, 0.209395, 0.142424, 0.129801, 0.182256, 0.191378, 0.127496, 0.094817, 0.047319, 0.086953, 0.164327, 0.15008, 0.264545, 0.321458, 0.324872, 0.301917, 0.264545, 0.295083, 0.275179, 0.295083, 0.236433, 0.158265, 0.127496, 0.200174, 0.129801, 0.155435, 0.083462, 0.132295, 0.222385, 0.275179, 0.26085, 0.155435, 0.155435, 0.137348, 0.134866, 0.122885, 0.073402, 0.078022, 0.086953, 0.134866, 0.125101, 0.167087, 0.147574, 0.134866, 0.132295, 0.203355, 0.139895, 0.236433, 0.222385, 0.132295, 0.155435, 0.090864, 0.158265, 0.144935, 0.10481, 0.106997, 0.173081, 0.243554, 0.15008, 0.139895, 0.139895, 0.127496, 0.137348, 0.155435, 0.26085, 0.271506, 0.222385, 0.229226, 0.185198, 0.196879, 0.196879, 0.216401, 0.275179, 0.308712, 0.342579, 0.433034, 0.377384, 0.384043, 0.414856, 0.534167, 0.534167, 0.562014, 0.562014, 0.570702, 0.56648, 0.458154, 0.458154, 0.436924, 0.433034, 0.480142, 0.370445, 0.472492, 0.461924, 0.509769, 0.483068, 0.483068, 0.450668, 0.521092, 0.422041, 0.398279, 0.275179, 0.30533, 0.321458, 0.298791, 0.25406, 0.356642, 0.339168, 0.216401, 0.295083, 0.40511, 0.321458, 0.414856, 0.41194, 0.398279, 0.377384, 0.281712, 0.164327, 0.088832, 0.088832, 0.147574, 0.142424, 0.158265, 0.15008, 0.147574, 0.100716, 0.137348, 0.079919, 0.079919, 0.15008, 0.132295, 0.079919, 0.120615, 0.120615, 0.116183, 0.120615, 0.064632, 0.116183, 0.209395, 0.332115, 0.257454, 0.15284, 0.161087, 0.170161, 0.106997, 0.055536, 0.109221, 0.109221, 0.144935, 0.229226, 0.229226, 0.21291, 0.268042, 0.30533, 0.311707, 0.301917, 0.278302, 0.390993, 0.311707, 0.216401, 0.232838, 0.335645, 0.398279, 0.291804, 0.390993, 0.447574, 0.553315, 0.51388, 0.461924, 0.476583, 0.450668, 0.418646, 0.433034, 0.41194, 0.324872], '')</t>
  </si>
  <si>
    <t>[143, 144, 145, 146, 147, 148, 157, 161, 229, 230]</t>
  </si>
  <si>
    <t xml:space="preserve">F5RYL6|F5RYL6_9ENTR Lipoprotein OS=Enterobacter hormaechei ATCC 49162 </t>
  </si>
  <si>
    <t>([0.016826, 0.024393, 0.014586, 0.010509, 0.007645, 0.009865, 0.007422, 0.006482, 0.008002, 0.007315, 0.009096, 0.009401, 0.009483, 0.008276, 0.007177, 0.007877, 0.00777, 0.005683, 0.006894, 0.006795, 0.006619, 0.007031, 0.005378, 0.00558, 0.007259, 0.007555, 0.006142, 0.009294, 0.014586, 0.014315, 0.025316, 0.014586, 0.018787, 0.032017, 0.043307, 0.055536, 0.094817, 0.161087, 0.191378, 0.139895, 0.222385, 0.134866, 0.094817, 0.106997, 0.122885, 0.069024, 0.0704, 0.059222, 0.027463, 0.022306, 0.023087, 0.019109, 0.033407, 0.017447, 0.011106, 0.011903, 0.011518, 0.007645, 0.005683, 0.007422, 0.009401, 0.006619, 0.006795, 0.008002, 0.010221, 0.014315, 0.014783, 0.019109, 0.036378, 0.073402, 0.049374, 0.051831, 0.060549, 0.066181, 0.122885, 0.203355, 0.173081, 0.200174, 0.308712, 0.377384, 0.328603, 0.374039, 0.517562, 0.653063, 0.626927, 0.626927, 0.505461, 0.642678, 0.699094, 0.703578, 0.724957, 0.84206, 0.716283, 0.570702, 0.517562, 0.509769, 0.5017, 0.394753, 0.374039, 0.374039, 0.377384, 0.380708, 0.377384, 0.30533, 0.21291, 0.209395, 0.209395, 0.275179, 0.264545, 0.167087, 0.15008, 0.137348, 0.111485, 0.185198, 0.271506, 0.30533, 0.275179, 0.284882, 0.295083, 0.288399, 0.281712, 0.308712, 0.236433, 0.222385, 0.271506, 0.366687, 0.281712, 0.203355, 0.15008, 0.158265, 0.17593, 0.206376, 0.129801, 0.092881, 0.060549, 0.034884, 0.020876, 0.024393, 0.0198, 0.044297, 0.043307, 0.03976, 0.040537, 0.078022, 0.081712, 0.081712, 0.066181, 0.069024, 0.098513, 0.173081, 0.161087, 0.243554, 0.142424, 0.236433, 0.225814, 0.324872, 0.332115, 0.394753, 0.40511, 0.433034, 0.301917, 0.30533, 0.308712, 0.311707, 0.291804, 0.206376, 0.203355, 0.229226, 0.229226, 0.257454, 0.247041, 0.25406, 0.25031, 0.346032, 0.271506, 0.384043, 0.25031, 0.232838, 0.161087, 0.155435, 0.170161, 0.275179, 0.239899, 0.179055, 0.109221, 0.073402, 0.125101, 0.129801, 0.109221, 0.170161, 0.164327, 0.096677, 0.096677, 0.100716, 0.094817, 0.147574, 0.134866, 0.232838, 0.335645, 0.370445, 0.370445, 0.366687, 0.324872, 0.356642, 0.436924, 0.42561, 0.42561, 0.4292, 0.31487, 0.26085, 0.271506, 0.18812, 0.194234, 0.185198, 0.179055, 0.10481, 0.092881, 0.092881, 0.083462, 0.081712, 0.147574, 0.085092, 0.086953, 0.10481, 0.069024, 0.035586, 0.038042, 0.069024, 0.035586, 0.069024, 0.067594, 0.060549, 0.111485, 0.111485, 0.067594, 0.067594, 0.125101, 0.125101, 0.111485, 0.125101, 0.10481, 0.083462, 0.137348, 0.132295, 0.137348, 0.170161, 0.191378, 0.291804, 0.200174, 0.281712, 0.295083, 0.377384, 0.295083, 0.278302, 0.380708, 0.380708, 0.384043, 0.390993, 0.401658, 0.339168, 0.328603, 0.268042, 0.264545, 0.167087, 0.191378, 0.127496, 0.088832, 0.086953, 0.06312, 0.0704, 0.074921, 0.0704, 0.06184, 0.111485, 0.067594, 0.034884, 0.059222, 0.060549, 0.026892, 0.024826, 0.035586, 0.018415, 0.016021, 0.014315, 0.028107, 0.014075, 0.021381, 0.035586, 0.046336, 0.06312, 0.092881, 0.098513, 0.10481, 0.073402, 0.033407, 0.060549, 0.050641, 0.055536, 0.030611, 0.078022, 0.038858, 0.051831, 0.111485, 0.203355, 0.229226, 0.216401, 0.275179, 0.275179, 0.18812, 0.225814, 0.144935, 0.122885, 0.116183, 0.120615, 0.106997, 0.203355, 0.209395, 0.339168, 0.222385, 0.308712, 0.194234, 0.222385, 0.216401, 0.219301, 0.206376, 0.137348, 0.15008, 0.15284, 0.15008, 0.161087, 0.179055, 0.278302, 0.321458, 0.281712, 0.18812, 0.291804, 0.295083, 0.284882, 0.281712, 0.366687, 0.36309, 0.454136, 0.541878, 0.497853, 0.5017, 0.480142, 0.468512, 0.370445, 0.284882, 0.311707, 0.40511, 0.387226, 0.26085, 0.225814, 0.236433, 0.232838, 0.229226, 0.243554, 0.164327, 0.096677, 0.094817, 0.10481, 0.055536, 0.032677, 0.038042, 0.036378, 0.028107, 0.025762, 0.036378, 0.0704, 0.055536, 0.055536, 0.024393, 0.055536, 0.067594, 0.088832, 0.074921, 0.076542, 0.076542, 0.120615, 0.191378, 0.139895, 0.071867, 0.066181, 0.094817, 0.092881, 0.092881, 0.139895, 0.247041, 0.291804, 0.301917, 0.26085, 0.278302, 0.275179, 0.271506, 0.257454, 0.17593, 0.243554, 0.25031, 0.236433, 0.164327, 0.173081, 0.25031, 0.318242, 0.346032, 0.370445, 0.288399, 0.318242, 0.328603, 0.318242, 0.318242, 0.335645, 0.377384, 0.352862, 0.468512, 0.346032, 0.370445, 0.436924, 0.408655, 0.401658, 0.380708, 0.486429, 0.440853, 0.480142, 0.414856, 0.541878, 0.549308, 0.622677, 0.570702, 0.553315, 0.562014, 0.538167, 0.394753, 0.284882, 0.185198, 0.18812, 0.301917, 0.200174, 0.132295, 0.200174, 0.216401, 0.155435, 0.083462, 0.047319, 0.041405, 0.085092, 0.056825, 0.058088, 0.038858, 0.032677, 0.032677, 0.034068, 0.038042, 0.076542, 0.079919, 0.073402, 0.083462, 0.044297, 0.074921, 0.134866, 0.125101, 0.096677, 0.098513, 0.134866, 0.144935, 0.134866, 0.125101, 0.086953, 0.071867, 0.106997, 0.078022, 0.046336, 0.034884, 0.0198, 0.013265, 0.016257, 0.017797, 0.01078, 0.016528, 0.017138, 0.010672, 0.007495, 0.006374, 0.008075, 0.009096, 0.009401, 0.008723, 0.008525, 0.013265, 0.014783, 0.014783, 0.013821, 0.013821, 0.017447, 0.030003, 0.032677, 0.056825, 0.083462, 0.132295, 0.088832, 0.106997, 0.134866, 0.15008, 0.243554, 0.243554, 0.257454, 0.346032, 0.374039, 0.342579, 0.247041, 0.257454, 0.298791, 0.40511, 0.525368, 0.517562, 0.494003, 0.59917, 0.476583, 0.384043, 0.356642, 0.335645, 0.21291, 0.288399, 0.281712, 0.179055, 0.185198, 0.173081, 0.106997, 0.0704, 0.092881, 0.090864, 0.102787, 0.094817, 0.086953, 0.079919, 0.06184, 0.029376, 0.029376, 0.032017, 0.074921, 0.100716, 0.191378, 0.311707, 0.209395, 0.298791, 0.384043, 0.36309, 0.31487, 0.408655, 0.394753, 0.284882, 0.370445, 0.339168, 0.356642, 0.374039, 0.288399, 0.31487, 0.454136, 0.40511, 0.480142, 0.468512, 0.450668, 0.332115, 0.209395, 0.288399, 0.288399, 0.264545, 0.18812, 0.25031, 0.257454, 0.298791, 0.311707, 0.232838, 0.268042, 0.225814, 0.15008, 0.18812, 0.155435, 0.147574, 0.102787, 0.109221, 0.106997, 0.051831, 0.055536, 0.098513, 0.10481, 0.118441, 0.15284, 0.229226, 0.21291, 0.222385, 0.200174, 0.298791, 0.298791, 0.264545, 0.209395, 0.291804, 0.295083, 0.257454, 0.25406, 0.321458, 0.236433, 0.236433, 0.318242, 0.321458, 0.239899, 0.229226, 0.25031, 0.229226, 0.232838, 0.158265, 0.155435, 0.219301, 0.203355, 0.179055, 0.118441, 0.18812, 0.173081, 0.102787, 0.111485, 0.090864, 0.066181, 0.122885, 0.073402, 0.098513, 0.147574, 0.236433, 0.158265, 0.155435, 0.167087, 0.17593, 0.194234, 0.185198, 0.191378, 0.170161, 0.284882, 0.288399, 0.295083, 0.308712, 0.352862, 0.436924, 0.352862, 0.433034, 0.339168, 0.418646, 0.418646, 0.342579, 0.25406, 0.342579, 0.342579, 0.328603, 0.225814, 0.298791, 0.268042, 0.257454, 0.31487, 0.222385, 0.275179, 0.271506, 0.271506, 0.359901, 0.359901, 0.401658, 0.335645, 0.390993, 0.384043, 0.390993, 0.465241, 0.521092, 0.42561, 0.308712, 0.328603, 0.422041, 0.422041, 0.480142, 0.40511, 0.370445, 0.458154, 0.480142, 0.408655, 0.31487, 0.301917, 0.278302, 0.278302, 0.335645, 0.352862, 0.278302, 0.18812, 0.203355, 0.225814, 0.31487, 0.414856, 0.414856, 0.324872, 0.31487, 0.31487, 0.328603, 0.328603, 0.243554, 0.247041, 0.324872, 0.324872, 0.324872, 0.335645, 0.447574, 0.458154, 0.465241, 0.56648, 0.562014, 0.476583, 0.370445, 0.352862, 0.332115, 0.31487, 0.390993, 0.398279, 0.36309, 0.465241, 0.401658, 0.483068, 0.497853, 0.486429, 0.505461, 0.545602, 0.545602, 0.422041, 0.339168, 0.346032, 0.370445, 0.461924, 0.534167, 0.56648, 0.450668, 0.454136, 0.454136, 0.352862, 0.36309, 0.377384, 0.349426, 0.328603, 0.342579, 0.324872, 0.264545, 0.328603, 0.298791, 0.275179, 0.278302, 0.359901, 0.370445, 0.346032, 0.342579, 0.318242, 0.291804, 0.339168, 0.271506, 0.275179, 0.352862, 0.342579, 0.335645, 0.30533, 0.401658, 0.401658, 0.414856, 0.476583, 0.483068, 0.486429, 0.42561, 0.517562, 0.525368, 0.483068, 0.41194, 0.398279, 0.433034, 0.465241, 0.450668, 0.5017, 0.494003, 0.538167, 0.42561, 0.339168, 0.308712, 0.311707, 0.203355, 0.206376, 0.206376, 0.120615, 0.073402, 0.106997, 0.109221, 0.060549, 0.074921, 0.069024, 0.074921, 0.078022, 0.116183, 0.15284, 0.185198, 0.129801, 0.120615, 0.206376, 0.284882, 0.257454, 0.257454, 0.359901, 0.321458, 0.321458, 0.342579, 0.339168, 0.359901, 0.349426, 0.433034, 0.436924, 0.509769, 0.534167, 0.436924, 0.436924, 0.458154, 0.366687, 0.377384, 0.301917, 0.308712, 0.232838, 0.311707, 0.291804, 0.225814, 0.179055, 0.182256, 0.182256, 0.25031, 0.25031, 0.25031, 0.222385, 0.247041, 0.222385, 0.222385, 0.318242, 0.335645, 0.311707, 0.398279, 0.454136, 0.509769, 0.509769, 0.570702, 0.59014, 0.59917, 0.703578, 0.791621, 0.759478, 0.846163, 0.849326, 0.856457, 0.767246, 0.81615, 0.741537, 0.680603, 0.505461, 0.486429, 0.486429, 0.517562, 0.521092, 0.545602, 0.541878, 0.56648, 0.613573, 0.613573, 0.613573, 0.557691, 0.490133, 0.454136, 0.454136, 0.465241, 0.433034, 0.562014, 0.557691, 0.613573, 0.613573, 0.666105, 0.671169, 0.671169, 0.685117, 0.557691, 0.509769, 0.59014, 0.51388, 0.418646, 0.42561, 0.349426, 0.352862, 0.422041, 0.529623, 0.447574, 0.450668, 0.480142, 0.440853, 0.422041, 0.408655, 0.494003, 0.468512, 0.40511, 0.298791, 0.298791, 0.390993, 0.321458, 0.219301, 0.243554, 0.335645, 0.26085, 0.346032, 0.387226, 0.308712, 0.194234, 0.264545, 0.173081, 0.120615, 0.125101, 0.106997, 0.074921, 0.076542, 0.134866, 0.158265, 0.216401, 0.219301, 0.206376, 0.298791, 0.332115, 0.374039, 0.335645, 0.433034, 0.422041, 0.40511, 0.490133, 0.557691, 0.468512, 0.562014, 0.657645, 0.553315, 0.608892, 0.653063, 0.63748, 0.58069, 0.618285, 0.661982, 0.545602, 0.59014, 0.59014, 0.63748, 0.497853, 0.541878, 0.505461, 0.468512, 0.370445, 0.356642, 0.394753, 0.436924, 0.408655, 0.346032, 0.418646, 0.380708, 0.40511, 0.408655, 0.447574, 0.450668, 0.461924, 0.545602, 0.505461, 0.521092, 0.436924, 0.534167, 0.534167, 0.461924, 0.497853, 0.608892, 0.608892, 0.494003, 0.549308, 0.509769, 0.604312, 0.525368, 0.557691, 0.557691, 0.447574, 0.36309, 0.359901, 0.359901, 0.332115, 0.25406, 0.21291, 0.291804, 0.275179, 0.179055, 0.275179, 0.200174, 0.15284, 0.15284, 0.222385, 0.185198, 0.243554, 0.229226, 0.30533, 0.243554, 0.247041, 0.384043, 0.458154, 0.465241, 0.377384, 0.377384, 0.461924, 0.454136, 0.352862, 0.321458, 0.447574, 0.408655, 0.490133, 0.562014, 0.476583, 0.440853, 0.483068, 0.490133, 0.387226, 0.278302, 0.346032, 0.352862, 0.324872, 0.247041, 0.243554, 0.328603, 0.352862, 0.291804, 0.335645, 0.436924, 0.472492, 0.447574, 0.418646, 0.42561, 0.332115, 0.41194, 0.352862, 0.308712, 0.339168, 0.436924, 0.450668, 0.454136, 0.444081, 0.4292, 0.509769, 0.42561, 0.450668, 0.454136, 0.51388, 0.521092, 0.517562, 0.433034, 0.349426, 0.377384, 0.401658, 0.394753, 0.401658, 0.51388, 0.521092, 0.494003, 0.490133, 0.51388, 0.509769, 0.51388, 0.486429, 0.387226, 0.366687, 0.30533, 0.31487, 0.318242, 0.278302, 0.281712, 0.356642, 0.468512, 0.461924, 0.324872, 0.422041, 0.349426, 0.339168, 0.30533, 0.298791, 0.301917, 0.301917, 0.301917, 0.26085, 0.295083, 0.401658, 0.505461, 0.450668, 0.36309, 0.377384, 0.328603, 0.328603, 0.25406, 0.225814, 0.173081, 0.275179, 0.281712, 0.352862, 0.281712, 0.268042, 0.268042, 0.17593, 0.229226, 0.225814, 0.264545, 0.291804, 0.288399, 0.26085, 0.281712, 0.366687, 0.275179, 0.31487, 0.31487, 0.295083, 0.321458, 0.384043, 0.408655, 0.408655, 0.398279, 0.476583, 0.575842, 0.585406, 0.632174, 0.642678, 0.59508, 0.608892, 0.476583, 0.468512, 0.418646, 0.450668, 0.450668, 0.541878, 0.575842, 0.58069, 0.675549, 0.632174, 0.534167, 0.4292, 0.433034, 0.440853, 0.440853, 0.42561, 0.318242, 0.352862, 0.275179, 0.318242, 0.31487, 0.291804, 0.191378, 0.275179, 0.298791, 0.26085, 0.26085, 0.271506, 0.26085, 0.321458, 0.318242, 0.366687, 0.4292, 0.418646, 0.328603, 0.321458, 0.332115, 0.436924, 0.433034, 0.517562, 0.401658, 0.408655, 0.450668, 0.570702, 0.557691, 0.562014, 0.608892, 0.525368, 0.525368, 0.450668, 0.4292, 0.328603, 0.332115, 0.36309, 0.377384, 0.454136, 0.374039, 0.374039, 0.374039, 0.436924, 0.332115, 0.444081, 0.352862, 0.447574, 0.444081, 0.346032, 0.339168, 0.257454, 0.349426, 0.324872, 0.384043, 0.346032, 0.440853, 0.450668, 0.380708, 0.335645, 0.30533, 0.408655, 0.36309], '')</t>
  </si>
  <si>
    <t>[82, 83, 84, 85, 86, 87, 88, 89, 90, 91, 92, 93, 94, 95, 96, 342, 344, 425, 426, 427, 428, 429, 430, 431, 513, 514, 516, 668, 707, 708, 722, 723, 724, 730, 731, 767, 768, 775, 777, 812, 813, 840, 841, 842, 843, 844, 845, 846, 847, 848, 849, 850, 851, 852, 853, 854, 855, 858, 859, 860, 861, 862, 863, 864, 865, 866, 872, 873, 874, 875, 876, 877, 878, 879, 880, 881, 882, 883, 889, 931, 933, 934, 935, 936, 937, 938, 939, 940, 941, 942, 943, 944, 945, 947, 948, 963, 964, 965, 967, 968, 971, 972, 974, 975, 976, 977, 978, 979, 1013, 1044, 1048, 1049, 1050, 1057, 1058, 1061, 1062, 1063, 1087, 1121, 1122, 1123, 1124, 1125, 1126, 1132, 1133, 1134, 1135, 1136, 1137, 1166, 1170, 1171, 1172, 1173, 1174, 1175]</t>
  </si>
  <si>
    <t xml:space="preserve">F5RYL7|F5RYL7_9ENTR OmpA family protein OS=Enterobacter hormaechei ATCC 49162 </t>
  </si>
  <si>
    <t>([0.827927, 0.703578, 0.5017, 0.534167, 0.553315, 0.529623, 0.541878, 0.553315, 0.585406, 0.608892, 0.626927, 0.557691, 0.476583, 0.4292, 0.401658, 0.370445, 0.36309, 0.390993, 0.311707, 0.232838, 0.229226, 0.232838, 0.209395, 0.342579, 0.342579, 0.25031, 0.271506, 0.278302, 0.275179, 0.196879, 0.185198, 0.182256, 0.275179, 0.349426, 0.380708, 0.339168, 0.370445, 0.271506, 0.229226, 0.31487, 0.394753, 0.295083, 0.229226, 0.324872, 0.30533, 0.209395, 0.291804, 0.291804, 0.185198, 0.200174, 0.200174, 0.196879, 0.125101, 0.120615, 0.116183, 0.092881, 0.137348, 0.083462, 0.167087, 0.10481, 0.111485, 0.076542, 0.074921, 0.086953, 0.079919, 0.060549, 0.10481, 0.06184, 0.037156, 0.042364, 0.023087, 0.037156, 0.032017, 0.032677, 0.034068, 0.036378, 0.036378, 0.030611, 0.045352, 0.022306, 0.040537, 0.045352, 0.035586, 0.06312, 0.094817, 0.094817, 0.11371, 0.079919, 0.071867, 0.118441, 0.185198, 0.278302, 0.275179, 0.216401, 0.219301, 0.15008, 0.144935, 0.090864, 0.106997, 0.132295, 0.209395, 0.209395, 0.100716, 0.179055, 0.179055, 0.191378, 0.194234, 0.10481, 0.076542, 0.144935, 0.085092, 0.046336, 0.034884, 0.032677, 0.030611, 0.050641, 0.078022, 0.079919, 0.173081, 0.167087, 0.167087, 0.15008, 0.083462, 0.092881, 0.050641, 0.027463, 0.027463, 0.021381, 0.023534, 0.050641, 0.026338, 0.027463, 0.027463, 0.0198, 0.012727, 0.020876, 0.011669, 0.01204, 0.011518, 0.009977, 0.007259, 0.006894, 0.005683, 0.005734, 0.008002, 0.011669, 0.019109, 0.017447, 0.023087, 0.043307, 0.022667, 0.045352, 0.085092, 0.079919, 0.139895, 0.222385, 0.219301, 0.243554, 0.134866, 0.139895, 0.11371, 0.111485, 0.11371, 0.167087, 0.185198, 0.167087, 0.158265, 0.15284, 0.090864, 0.102787, 0.118441, 0.216401, 0.129801, 0.120615, 0.229226, 0.222385, 0.247041, 0.264545, 0.370445, 0.480142, 0.5017, 0.468512, 0.480142, 0.480142, 0.480142, 0.458154, 0.352862, 0.349426, 0.380708, 0.444081, 0.311707, 0.311707, 0.194234, 0.17593, 0.15284, 0.086953, 0.055536, 0.038042, 0.020522, 0.013265, 0.013613, 0.007555, 0.007031, 0.008723, 0.006894, 0.005223, 0.004835, 0.005086, 0.003864, 0.00283, 0.002435, 0.003461, 0.00231, 0.003014, 0.003212, 0.003478, 0.004431, 0.005799, 0.006533, 0.008804, 0.013437, 0.009483, 0.010372, 0.014075, 0.016528, 0.014315, 0.014315, 0.028107, 0.050641, 0.098513, 0.086953, 0.170161, 0.170161, 0.284882, 0.295083, 0.291804, 0.301917, 0.295083, 0.308712, 0.268042, 0.268042, 0.247041, 0.232838, 0.356642, 0.359901, 0.288399, 0.301917, 0.41194, 0.311707, 0.31487, 0.308712, 0.291804, 0.179055, 0.173081, 0.18812, 0.18812, 0.18812, 0.194234, 0.161087, 0.139895, 0.10481, 0.069024, 0.054297, 0.06184, 0.051831, 0.0704, 0.116183, 0.158265, 0.161087, 0.243554, 0.243554, 0.179055, 0.216401, 0.216401, 0.144935, 0.125101, 0.118441, 0.206376, 0.194234, 0.15008, 0.081712, 0.11371, 0.164327, 0.164327, 0.222385, 0.232838, 0.155435, 0.098513, 0.118441, 0.118441, 0.118441, 0.071867, 0.118441, 0.194234, 0.21291, 0.206376, 0.219301, 0.219301, 0.132295, 0.11371, 0.182256, 0.25406, 0.257454, 0.275179, 0.318242, 0.257454, 0.247041, 0.318242, 0.387226, 0.30533, 0.222385, 0.167087, 0.18812, 0.179055, 0.10481, 0.15284, 0.25406, 0.25406, 0.191378, 0.31487, 0.257454, 0.25406, 0.281712, 0.284882, 0.271506, 0.173081, 0.209395, 0.21291, 0.222385, 0.161087, 0.247041, 0.247041, 0.308712, 0.298791, 0.308712, 0.380708, 0.352862, 0.335645, 0.321458, 0.321458, 0.298791, 0.384043, 0.390993, 0.31487, 0.349426, 0.349426, 0.444081, 0.394753, 0.394753, 0.387226, 0.494003, 0.494003, 0.58069, 0.505461, 0.59014, 0.545602, 0.557691, 0.59014, 0.59014, 0.59014, 0.690604, 0.56648, 0.585406, 0.618285, 0.642678, 0.59917, 0.642678, 0.661982, 0.767246, 0.779859, 0.805026, 0.779859, 0.784345, 0.784345, 0.823549, 0.827927, 0.865454, 0.856457, 0.856457, 0.795062, 0.805026, 0.703578, 0.812494, 0.724957, 0.59508, 0.59917, 0.63748, 0.632174, 0.622677, 0.626927, 0.632174, 0.59917, 0.557691, 0.549308, 0.476583, 0.517562, 0.521092, 0.436924, 0.468512, 0.476583, 0.545602, 0.553315, 0.642678, 0.613573, 0.699094, 0.784345, 0.856457, 0.852992, 0.801317, 0.788093, 0.750527, 0.712013], '')</t>
  </si>
  <si>
    <t>[0, 1, 2, 3, 4, 5, 6, 7, 8, 9, 10, 11, 180, 352, 353, 354, 355, 356, 357, 358, 359, 360, 361, 362, 363, 364, 365, 366, 367, 368, 369, 370, 371, 372, 373, 374, 375, 376, 377, 378, 379, 380, 381, 382, 383, 384, 385, 386, 387, 388, 389, 390, 391, 392, 393, 395, 396, 400, 401, 402, 403, 404, 405, 406, 407, 408, 409, 410, 411]</t>
  </si>
  <si>
    <t xml:space="preserve">F5RYL8|F5RYL8_9ENTR ImpJ protein OS=Enterobacter hormaechei ATCC 49162 </t>
  </si>
  <si>
    <t>([0.268042, 0.301917, 0.352862, 0.374039, 0.398279, 0.440853, 0.349426, 0.271506, 0.25406, 0.284882, 0.308712, 0.318242, 0.398279, 0.40511, 0.339168, 0.281712, 0.17593, 0.21291, 0.225814, 0.216401, 0.209395, 0.18812, 0.125101, 0.11371, 0.137348, 0.137348, 0.127496, 0.111485, 0.18812, 0.216401, 0.219301, 0.229226, 0.257454, 0.158265, 0.098513, 0.086953, 0.134866, 0.229226, 0.161087, 0.147574, 0.158265, 0.106997, 0.191378, 0.247041, 0.173081, 0.158265, 0.15284, 0.15008, 0.167087, 0.102787, 0.055536, 0.05306, 0.024826, 0.016257, 0.029376, 0.029376, 0.055536, 0.030003, 0.032017, 0.054297, 0.047319, 0.034068, 0.040537, 0.038042, 0.047319, 0.081712, 0.049374, 0.029376, 0.025316, 0.026892, 0.043307, 0.047319, 0.030611, 0.059222, 0.100716, 0.055536, 0.055536, 0.06184, 0.109221, 0.102787, 0.100716, 0.060549, 0.037156, 0.067594, 0.046336, 0.041405, 0.040537, 0.066181, 0.109221, 0.134866, 0.206376, 0.239899, 0.30533, 0.401658, 0.321458, 0.31487, 0.311707, 0.42561, 0.401658, 0.408655, 0.318242, 0.318242, 0.444081, 0.585406, 0.570702, 0.570702, 0.5017, 0.418646, 0.384043, 0.308712, 0.328603, 0.26085, 0.219301, 0.239899, 0.209395, 0.295083, 0.291804, 0.398279, 0.384043, 0.308712, 0.206376, 0.182256, 0.173081, 0.17593, 0.17593, 0.18812, 0.222385, 0.284882, 0.284882, 0.284882, 0.359901, 0.219301, 0.196879, 0.21291, 0.129801, 0.139895, 0.144935, 0.161087, 0.102787, 0.100716, 0.155435, 0.25031, 0.374039, 0.346032, 0.298791, 0.281712, 0.206376, 0.232838, 0.25406, 0.30533, 0.342579, 0.281712, 0.398279, 0.384043, 0.374039, 0.483068, 0.384043, 0.374039, 0.278302, 0.352862, 0.26085, 0.216401, 0.137348, 0.139895, 0.161087, 0.200174, 0.134866, 0.196879, 0.173081, 0.173081, 0.11371, 0.11371, 0.142424, 0.079919, 0.15284, 0.10481, 0.092881, 0.079919, 0.05306, 0.094817, 0.098513, 0.15284, 0.173081, 0.264545, 0.257454, 0.275179, 0.268042, 0.281712, 0.268042, 0.216401, 0.21291, 0.335645, 0.324872, 0.264545, 0.26085, 0.291804, 0.390993, 0.380708, 0.40511, 0.486429, 0.450668, 0.450668, 0.468512, 0.472492, 0.490133, 0.486429, 0.384043, 0.291804, 0.359901, 0.328603, 0.318242, 0.321458, 0.318242, 0.232838, 0.321458, 0.414856, 0.298791, 0.185198, 0.155435, 0.236433, 0.216401, 0.239899, 0.232838, 0.229226, 0.147574, 0.125101, 0.120615, 0.182256, 0.185198, 0.179055, 0.219301, 0.342579, 0.332115, 0.318242, 0.288399, 0.301917, 0.308712, 0.390993, 0.494003, 0.529623, 0.447574, 0.472492, 0.356642, 0.352862, 0.26085, 0.271506, 0.268042, 0.185198, 0.116183, 0.194234, 0.196879, 0.18812, 0.098513, 0.098513, 0.106997, 0.137348, 0.125101, 0.120615, 0.071867, 0.064632, 0.086953, 0.076542, 0.083462, 0.100716, 0.058088, 0.096677, 0.182256, 0.196879, 0.25031, 0.264545, 0.142424, 0.144935, 0.144935, 0.122885, 0.073402, 0.083462, 0.06312, 0.054297, 0.056825, 0.109221, 0.066181, 0.05306, 0.094817, 0.036378, 0.066181, 0.129801, 0.137348, 0.116183, 0.111485, 0.109221, 0.18812, 0.301917, 0.200174, 0.129801, 0.264545, 0.275179, 0.15284, 0.271506, 0.301917, 0.30533, 0.301917, 0.295083, 0.295083, 0.21291, 0.271506, 0.15284, 0.129801, 0.125101, 0.073402, 0.054297, 0.037156, 0.026338, 0.016257, 0.028107, 0.051831, 0.043307, 0.038858, 0.073402, 0.038858, 0.024826, 0.018787, 0.019109, 0.034068, 0.040537, 0.054297, 0.043307, 0.098513, 0.058088, 0.067594, 0.067594, 0.086953, 0.158265, 0.191378, 0.275179, 0.271506, 0.264545, 0.17593, 0.278302, 0.182256, 0.232838, 0.311707, 0.281712, 0.291804, 0.298791, 0.308712, 0.332115, 0.384043, 0.301917, 0.384043, 0.377384, 0.339168, 0.346032, 0.203355, 0.147574, 0.090864, 0.078022, 0.048328, 0.086953, 0.066181, 0.129801, 0.102787, 0.11371, 0.173081, 0.167087, 0.147574, 0.083462, 0.092881, 0.127496, 0.182256, 0.096677, 0.100716, 0.167087, 0.17593, 0.247041, 0.311707, 0.328603, 0.328603, 0.4292, 0.356642, 0.384043, 0.370445, 0.346032, 0.31487, 0.324872, 0.219301, 0.161087, 0.257454, 0.161087, 0.164327, 0.102787, 0.222385, 0.200174, 0.139895, 0.100716, 0.078022, 0.078022, 0.100716, 0.090864, 0.090864, 0.090864, 0.074921, 0.090864, 0.17593, 0.191378, 0.10481, 0.191378, 0.15284, 0.144935, 0.194234, 0.185198, 0.167087, 0.147574, 0.076542, 0.0704, 0.106997, 0.106997, 0.122885, 0.142424, 0.185198, 0.158265, 0.247041, 0.196879, 0.094817, 0.081712, 0.085092, 0.116183, 0.106997, 0.200174, 0.194234, 0.229226, 0.200174, 0.196879, 0.173081, 0.194234, 0.30533, 0.196879, 0.257454, 0.239899, 0.26085, 0.147574, 0.170161, 0.158265, 0.155435, 0.271506, 0.219301, 0.219301, 0.15284, 0.073402, 0.06184, 0.034068, 0.032017, 0.037156, 0.090864, 0.111485, 0.194234, 0.170161, 0.225814, 0.229226, 0.194234, 0.142424, 0.25031, 0.179055, 0.134866, 0.219301, 0.147574], '')</t>
  </si>
  <si>
    <t>[103, 104, 105, 106, 239]</t>
  </si>
  <si>
    <t xml:space="preserve">F5RYL9|F5RYL9_9ENTR Type VI secretion lipoprotein OS=Enterobacter hormaechei ATCC 49162 </t>
  </si>
  <si>
    <t>([0.032677, 0.071867, 0.030003, 0.015344, 0.016826, 0.013016, 0.010221, 0.007555, 0.008276, 0.007315, 0.006533, 0.007555, 0.007259, 0.00558, 0.005623, 0.005249, 0.006421, 0.008723, 0.008525, 0.009483, 0.017138, 0.041405, 0.032677, 0.073402, 0.081712, 0.111485, 0.111485, 0.191378, 0.194234, 0.239899, 0.291804, 0.384043, 0.41194, 0.42561, 0.408655, 0.414856, 0.436924, 0.436924, 0.408655, 0.436924, 0.352862, 0.342579, 0.243554, 0.25031, 0.182256, 0.194234, 0.11371, 0.111485, 0.100716, 0.185198, 0.185198, 0.185198, 0.200174, 0.086953, 0.059222, 0.102787, 0.090864, 0.090864, 0.044297, 0.029376, 0.023963, 0.023534, 0.025316, 0.042364, 0.045352, 0.056825, 0.094817, 0.127496, 0.206376, 0.129801, 0.137348, 0.102787, 0.137348, 0.073402, 0.090864, 0.129801, 0.129801, 0.144935, 0.088832, 0.088832, 0.079919, 0.047319, 0.06184, 0.069024, 0.06312, 0.06312, 0.043307, 0.043307, 0.055536, 0.055536, 0.055536, 0.05306, 0.066181, 0.064632, 0.109221, 0.170161, 0.182256, 0.206376, 0.161087, 0.225814, 0.247041, 0.271506, 0.359901, 0.335645, 0.268042, 0.232838, 0.239899, 0.232838, 0.25406, 0.219301, 0.142424, 0.239899, 0.247041, 0.247041, 0.232838, 0.144935, 0.15284, 0.086953, 0.074921, 0.054297, 0.066181, 0.071867, 0.15008, 0.098513, 0.17593, 0.21291, 0.264545, 0.26085, 0.324872, 0.219301, 0.161087, 0.25031, 0.132295, 0.0704, 0.069024, 0.034884, 0.069024, 0.054297, 0.090864, 0.10481, 0.100716, 0.086953, 0.120615, 0.096677, 0.096677, 0.037156, 0.021816, 0.021381, 0.013613, 0.017447, 0.030003, 0.030003, 0.027463, 0.037156, 0.03976, 0.038858, 0.079919, 0.066181, 0.066181, 0.045352, 0.029376, 0.045352, 0.030003, 0.028107, 0.020522, 0.026892, 0.067594], '')</t>
  </si>
  <si>
    <t xml:space="preserve">F5RYM0|F5RYM0_9ENTR SH3 domain-containing protein OS=Enterobacter hormaechei ATCC 49162 </t>
  </si>
  <si>
    <t>([0.00777, 0.007315, 0.007645, 0.008804, 0.008156, 0.009096, 0.011669, 0.010926, 0.014315, 0.015344, 0.023087, 0.032017, 0.032017, 0.064632, 0.050641, 0.042364, 0.071867, 0.125101, 0.134866, 0.206376, 0.194234, 0.232838, 0.30533, 0.349426, 0.390993, 0.390993, 0.440853, 0.440853, 0.408655, 0.418646, 0.374039, 0.349426, 0.349426, 0.356642, 0.335645, 0.335645, 0.366687, 0.36309, 0.377384, 0.394753, 0.356642, 0.461924, 0.422041, 0.418646, 0.42561, 0.356642, 0.440853, 0.436924, 0.468512, 0.468512, 0.468512, 0.525368, 0.476583, 0.380708, 0.401658, 0.366687, 0.398279, 0.384043, 0.342579, 0.311707, 0.288399, 0.346032, 0.342579, 0.356642, 0.349426, 0.339168, 0.398279, 0.324872, 0.229226, 0.206376, 0.298791, 0.216401, 0.257454, 0.298791, 0.384043, 0.356642, 0.387226, 0.298791, 0.31487, 0.295083, 0.222385, 0.21291, 0.196879, 0.137348, 0.229226, 0.236433, 0.147574, 0.090864, 0.10481, 0.142424, 0.088832, 0.073402, 0.122885, 0.122885, 0.118441, 0.118441, 0.129801, 0.134866, 0.147574, 0.134866, 0.182256, 0.173081, 0.129801, 0.144935, 0.167087, 0.158265, 0.134866, 0.173081, 0.18812, 0.219301, 0.222385, 0.30533, 0.342579, 0.25031, 0.25031, 0.225814, 0.229226, 0.164327, 0.161087, 0.222385, 0.308712, 0.284882, 0.301917, 0.359901, 0.359901, 0.390993, 0.359901, 0.387226, 0.440853, 0.51388, 0.525368, 0.557691, 0.465241, 0.398279, 0.497853, 0.422041, 0.461924, 0.458154, 0.534167, 0.525368, 0.525368, 0.486429, 0.436924, 0.509769, 0.51388, 0.483068, 0.454136, 0.494003, 0.486429, 0.494003, 0.40511, 0.324872, 0.25031, 0.332115, 0.370445, 0.339168, 0.384043, 0.346032, 0.321458, 0.278302, 0.247041, 0.21291, 0.216401, 0.30533], '')</t>
  </si>
  <si>
    <t>[51, 129, 130, 131, 138, 139, 140, 143, 144]</t>
  </si>
  <si>
    <t xml:space="preserve">F5RYM1|F5RYM1_9ENTR Transcriptional regulator DarR OS=Enterobacter hormaechei ATCC 49162 </t>
  </si>
  <si>
    <t>([0.033407, 0.05306, 0.050641, 0.030611, 0.018415, 0.030611, 0.032017, 0.033407, 0.044297, 0.029376, 0.030611, 0.045352, 0.023963, 0.014315, 0.019109, 0.034884, 0.050641, 0.100716, 0.15284, 0.074921, 0.071867, 0.088832, 0.094817, 0.120615, 0.118441, 0.17593, 0.167087, 0.229226, 0.268042, 0.170161, 0.271506, 0.206376, 0.116183, 0.118441, 0.164327, 0.209395, 0.206376, 0.25406, 0.271506, 0.275179, 0.278302, 0.203355, 0.098513, 0.094817, 0.094817, 0.167087, 0.196879, 0.185198, 0.094817, 0.100716, 0.109221, 0.06184, 0.094817, 0.17593, 0.17593, 0.206376, 0.125101, 0.142424, 0.15008, 0.073402, 0.076542, 0.155435, 0.216401, 0.281712, 0.308712, 0.219301, 0.222385, 0.229226, 0.144935, 0.139895, 0.071867, 0.129801, 0.200174, 0.229226, 0.216401, 0.268042, 0.281712, 0.390993, 0.370445, 0.370445, 0.461924, 0.458154, 0.390993, 0.318242, 0.281712, 0.264545, 0.25031, 0.155435, 0.15008, 0.158265, 0.216401, 0.281712, 0.30533, 0.308712, 0.275179, 0.278302, 0.321458, 0.239899, 0.191378, 0.179055, 0.111485, 0.071867, 0.067594, 0.083462, 0.10481, 0.096677, 0.05306, 0.060549, 0.088832, 0.092881, 0.129801, 0.155435, 0.118441, 0.059222, 0.064632, 0.079919, 0.078022, 0.078022, 0.098513, 0.125101, 0.129801, 0.18812, 0.161087, 0.161087, 0.102787, 0.074921, 0.134866, 0.209395, 0.209395, 0.236433, 0.232838, 0.18812, 0.118441, 0.21291, 0.264545, 0.18812, 0.200174, 0.144935, 0.158265, 0.185198, 0.17593, 0.200174, 0.129801, 0.139895, 0.098513, 0.161087, 0.25031, 0.229226, 0.257454, 0.278302, 0.182256, 0.182256, 0.257454, 0.346032, 0.311707, 0.278302, 0.342579, 0.328603, 0.394753, 0.268042, 0.281712, 0.200174, 0.179055, 0.179055, 0.232838, 0.216401, 0.15284, 0.158265, 0.167087, 0.15008, 0.132295, 0.219301, 0.122885, 0.129801, 0.081712, 0.067594, 0.098513, 0.106997, 0.071867, 0.059222, 0.120615, 0.118441, 0.15008, 0.100716, 0.129801, 0.092881, 0.092881, 0.132295, 0.120615, 0.137348, 0.127496, 0.200174, 0.206376, 0.232838, 0.229226, 0.203355, 0.225814, 0.229226, 0.139895, 0.206376, 0.161087, 0.170161, 0.164327, 0.194234, 0.26085, 0.268042, 0.36309, 0.447574, 0.483068, 0.414856, 0.380708, 0.394753, 0.31487, 0.31487, 0.398279, 0.284882, 0.311707, 0.236433, 0.247041, 0.349426, 0.257454, 0.346032, 0.301917, 0.308712, 0.229226, 0.158265, 0.132295, 0.137348, 0.134866, 0.0704, 0.086953, 0.096677, 0.088832, 0.096677, 0.078022, 0.06312, 0.118441, 0.21291, 0.288399, 0.295083, 0.179055, 0.26085, 0.25031, 0.216401, 0.120615, 0.18812, 0.26085, 0.335645, 0.257454, 0.26085, 0.275179, 0.335645, 0.356642, 0.328603, 0.390993, 0.332115, 0.301917, 0.311707, 0.291804, 0.264545, 0.247041, 0.278302, 0.243554, 0.216401, 0.25406, 0.356642, 0.356642, 0.284882, 0.196879, 0.275179, 0.278302, 0.349426, 0.349426, 0.321458, 0.384043, 0.308712, 0.40511, 0.408655, 0.318242, 0.278302, 0.318242, 0.321458, 0.401658, 0.433034, 0.356642, 0.384043, 0.398279, 0.387226, 0.384043, 0.476583, 0.387226, 0.377384, 0.366687, 0.275179, 0.170161, 0.15284, 0.219301, 0.216401, 0.203355, 0.295083, 0.243554, 0.239899, 0.271506, 0.275179, 0.281712, 0.298791, 0.291804, 0.291804, 0.288399, 0.264545, 0.257454, 0.26085, 0.26085, 0.257454, 0.291804, 0.366687, 0.339168, 0.31487, 0.284882, 0.349426, 0.311707, 0.390993, 0.349426, 0.271506, 0.225814, 0.164327], '')</t>
  </si>
  <si>
    <t xml:space="preserve">F5RYM3|F5RYM3_9ENTR Glycoporin RafY OS=Enterobacter hormaechei ATCC 49162 </t>
  </si>
  <si>
    <t>([0.219301, 0.147574, 0.109221, 0.142424, 0.144935, 0.106997, 0.083462, 0.106997, 0.129801, 0.15284, 0.120615, 0.081712, 0.06184, 0.054297, 0.069024, 0.071867, 0.096677, 0.102787, 0.10481, 0.073402, 0.118441, 0.182256, 0.247041, 0.232838, 0.206376, 0.239899, 0.236433, 0.318242, 0.291804, 0.301917, 0.219301, 0.311707, 0.377384, 0.324872, 0.346032, 0.349426, 0.346032, 0.384043, 0.352862, 0.328603, 0.41194, 0.40511, 0.398279, 0.339168, 0.387226, 0.414856, 0.339168, 0.352862, 0.271506, 0.311707, 0.298791, 0.401658, 0.40511, 0.472492, 0.480142, 0.497853, 0.483068, 0.486429, 0.444081, 0.51388, 0.59917, 0.59014, 0.480142, 0.472492, 0.454136, 0.480142, 0.480142, 0.436924, 0.5017, 0.59917, 0.483068, 0.480142, 0.346032, 0.232838, 0.196879, 0.278302, 0.200174, 0.222385, 0.120615, 0.15008, 0.096677, 0.085092, 0.073402, 0.100716, 0.096677, 0.147574, 0.15008, 0.15008, 0.247041, 0.170161, 0.161087, 0.236433, 0.179055, 0.278302, 0.380708, 0.377384, 0.332115, 0.41194, 0.387226, 0.517562, 0.408655, 0.414856, 0.436924, 0.468512, 0.517562, 0.51388, 0.545602, 0.541878, 0.440853, 0.461924, 0.461924, 0.468512, 0.476583, 0.545602, 0.468512, 0.380708, 0.308712, 0.339168, 0.219301, 0.239899, 0.222385, 0.225814, 0.257454, 0.21291, 0.173081, 0.170161, 0.18812, 0.170161, 0.167087, 0.155435, 0.122885, 0.185198, 0.096677, 0.092881, 0.064632, 0.11371, 0.200174, 0.200174, 0.196879, 0.311707, 0.219301, 0.191378, 0.275179, 0.295083, 0.25406, 0.21291, 0.137348, 0.134866, 0.142424, 0.122885, 0.158265, 0.102787, 0.05306, 0.054297, 0.055536, 0.081712, 0.083462, 0.071867, 0.122885, 0.064632, 0.069024, 0.067594, 0.076542, 0.051831, 0.046336, 0.060549, 0.050641, 0.094817, 0.073402, 0.038858, 0.050641, 0.051831, 0.050641, 0.118441, 0.137348, 0.144935, 0.158265, 0.15008, 0.142424, 0.0704, 0.094817, 0.094817, 0.090864, 0.094817, 0.134866, 0.144935, 0.15008, 0.222385, 0.209395, 0.25031, 0.26085, 0.170161, 0.21291, 0.335645, 0.301917, 0.295083, 0.281712, 0.182256, 0.11371, 0.066181, 0.094817, 0.083462, 0.069024, 0.132295, 0.132295, 0.129801, 0.120615, 0.11371, 0.137348, 0.137348, 0.127496, 0.18812, 0.271506, 0.288399, 0.170161, 0.11371, 0.134866, 0.132295, 0.194234, 0.275179, 0.281712, 0.342579, 0.436924, 0.342579, 0.239899, 0.142424, 0.167087, 0.109221, 0.120615, 0.120615, 0.071867, 0.036378, 0.033407, 0.036378, 0.034068, 0.067594, 0.116183, 0.102787, 0.06312, 0.046336, 0.048328, 0.088832, 0.079919, 0.042364, 0.074921, 0.122885, 0.185198, 0.185198, 0.18812, 0.196879, 0.203355, 0.291804, 0.390993, 0.41194, 0.346032, 0.318242, 0.239899, 0.179055, 0.243554, 0.356642, 0.356642, 0.268042, 0.25031, 0.161087, 0.25406, 0.278302, 0.278302, 0.339168, 0.209395, 0.284882, 0.264545, 0.225814, 0.15008, 0.139895, 0.098513, 0.15284, 0.17593, 0.26085, 0.243554, 0.200174, 0.182256, 0.243554, 0.295083, 0.219301, 0.321458, 0.225814, 0.209395, 0.219301, 0.200174, 0.278302, 0.278302, 0.268042, 0.196879, 0.216401, 0.25406, 0.318242, 0.291804, 0.301917, 0.284882, 0.359901, 0.41194, 0.321458, 0.311707, 0.236433, 0.31487, 0.268042, 0.349426, 0.26085, 0.26085, 0.247041, 0.196879, 0.191378, 0.200174, 0.30533, 0.387226, 0.401658, 0.398279, 0.401658, 0.335645, 0.288399, 0.229226, 0.243554, 0.247041, 0.257454, 0.36309, 0.332115, 0.30533, 0.229226, 0.339168, 0.301917, 0.278302, 0.366687, 0.398279, 0.398279, 0.401658, 0.268042, 0.25031, 0.239899, 0.239899, 0.219301, 0.284882, 0.311707, 0.225814, 0.209395, 0.196879, 0.203355, 0.179055, 0.275179, 0.271506, 0.26085, 0.203355, 0.164327, 0.096677, 0.0704, 0.064632, 0.064632, 0.134866, 0.085092, 0.096677, 0.111485, 0.092881, 0.090864, 0.109221, 0.158265, 0.247041, 0.158265, 0.155435, 0.17593, 0.179055, 0.182256, 0.203355, 0.295083, 0.377384, 0.387226, 0.318242, 0.25406, 0.247041, 0.232838, 0.335645, 0.311707, 0.311707, 0.332115, 0.328603, 0.25406, 0.247041, 0.247041, 0.298791, 0.278302, 0.278302, 0.25031, 0.239899, 0.15284, 0.096677, 0.106997, 0.170161, 0.209395, 0.229226, 0.216401, 0.158265, 0.129801, 0.139895, 0.064632, 0.11371, 0.067594, 0.064632, 0.042364, 0.041405, 0.048328, 0.031287, 0.031287, 0.031287, 0.028695, 0.032677, 0.055536, 0.038042, 0.034068, 0.056825, 0.073402, 0.092881, 0.122885, 0.127496, 0.127496, 0.209395, 0.206376, 0.291804, 0.384043, 0.458154, 0.370445, 0.398279, 0.476583, 0.5017, 0.447574, 0.549308, 0.486429, 0.465241, 0.40511, 0.324872, 0.196879, 0.185198, 0.139895, 0.120615, 0.100716, 0.073402, 0.059222, 0.038042, 0.023963, 0.014783, 0.010221], '')</t>
  </si>
  <si>
    <t>[59, 60, 61, 68, 69, 99, 104, 105, 106, 107, 113, 430, 432]</t>
  </si>
  <si>
    <t xml:space="preserve">F5RYM5|F5RYM5_9ENTR Ferrichrome-iron receptor FhuA OS=Enterobacter hormaechei ATCC 49162 </t>
  </si>
  <si>
    <t>([0.081712, 0.088832, 0.122885, 0.125101, 0.100716, 0.132295, 0.098513, 0.102787, 0.076542, 0.100716, 0.125101, 0.147574, 0.129801, 0.071867, 0.060549, 0.066181, 0.129801, 0.147574, 0.21291, 0.247041, 0.216401, 0.229226, 0.26085, 0.257454, 0.291804, 0.370445, 0.370445, 0.444081, 0.468512, 0.521092, 0.433034, 0.458154, 0.450668, 0.390993, 0.497853, 0.545602, 0.517562, 0.461924, 0.472492, 0.461924, 0.490133, 0.521092, 0.521092, 0.480142, 0.5017, 0.494003, 0.465241, 0.468512, 0.5017, 0.51388, 0.476583, 0.468512, 0.450668, 0.458154, 0.468512, 0.433034, 0.390993, 0.387226, 0.436924, 0.349426, 0.374039, 0.384043, 0.418646, 0.494003, 0.494003, 0.472492, 0.472492, 0.398279, 0.40511, 0.390993, 0.308712, 0.301917, 0.390993, 0.301917, 0.268042, 0.380708, 0.408655, 0.377384, 0.380708, 0.366687, 0.465241, 0.387226, 0.387226, 0.380708, 0.370445, 0.40511, 0.40511, 0.332115, 0.380708, 0.366687, 0.366687, 0.36309, 0.42561, 0.342579, 0.422041, 0.450668, 0.321458, 0.335645, 0.339168, 0.359901, 0.359901, 0.359901, 0.332115, 0.25406, 0.268042, 0.271506, 0.203355, 0.21291, 0.219301, 0.281712, 0.216401, 0.209395, 0.232838, 0.243554, 0.321458, 0.332115, 0.339168, 0.42561, 0.390993, 0.450668, 0.356642, 0.36309, 0.377384, 0.398279, 0.408655, 0.346032, 0.359901, 0.422041, 0.36309, 0.440853, 0.335645, 0.342579, 0.324872, 0.377384, 0.40511, 0.401658, 0.387226, 0.332115, 0.275179, 0.229226, 0.229226, 0.30533, 0.291804, 0.26085, 0.352862, 0.418646, 0.472492, 0.390993, 0.339168, 0.40511, 0.31487, 0.398279, 0.465241, 0.465241, 0.458154, 0.458154, 0.468512, 0.465241, 0.541878, 0.59014, 0.680603, 0.680603, 0.703578, 0.613573, 0.613573, 0.465241, 0.480142, 0.480142, 0.553315, 0.642678, 0.626927, 0.745909, 0.648219, 0.642678, 0.671169, 0.680603, 0.545602, 0.461924, 0.480142, 0.461924, 0.490133, 0.497853, 0.505461, 0.414856, 0.458154, 0.468512, 0.575842, 0.570702, 0.454136, 0.468512, 0.374039, 0.374039, 0.295083, 0.291804, 0.298791, 0.278302, 0.25031, 0.324872, 0.40511, 0.390993, 0.40511, 0.414856, 0.4292, 0.390993, 0.468512, 0.494003, 0.483068, 0.483068, 0.394753, 0.51388, 0.51388, 0.517562, 0.450668, 0.472492, 0.521092, 0.553315, 0.562014, 0.529623, 0.525368, 0.40511, 0.418646, 0.440853, 0.436924, 0.433034, 0.450668, 0.450668, 0.444081, 0.377384, 0.380708, 0.387226, 0.384043, 0.349426, 0.359901, 0.401658, 0.465241, 0.497853, 0.465241, 0.505461, 0.562014, 0.486429, 0.608892, 0.63748, 0.59014, 0.585406, 0.618285, 0.58069, 0.622677, 0.538167, 0.618285, 0.521092, 0.525368, 0.509769, 0.529623, 0.59917, 0.529623, 0.490133, 0.486429, 0.483068, 0.444081, 0.458154, 0.444081, 0.422041, 0.390993, 0.401658, 0.408655, 0.264545, 0.295083, 0.264545, 0.229226, 0.225814, 0.311707, 0.374039, 0.390993, 0.284882, 0.25031, 0.275179, 0.298791, 0.209395, 0.209395, 0.129801, 0.137348, 0.196879, 0.232838, 0.139895, 0.142424, 0.127496, 0.222385, 0.129801, 0.132295, 0.132295, 0.147574, 0.147574, 0.147574, 0.120615, 0.206376, 0.17593, 0.137348, 0.142424, 0.164327, 0.17593, 0.271506, 0.25031, 0.271506, 0.25406, 0.352862, 0.318242, 0.247041, 0.239899, 0.349426, 0.349426, 0.450668, 0.440853, 0.418646, 0.444081, 0.41194, 0.332115, 0.42561, 0.450668, 0.458154, 0.509769, 0.390993, 0.366687, 0.288399, 0.275179, 0.275179, 0.288399, 0.328603, 0.414856, 0.342579, 0.359901, 0.352862, 0.243554, 0.257454, 0.18812, 0.182256, 0.247041, 0.342579, 0.271506, 0.342579, 0.328603, 0.328603, 0.377384, 0.374039, 0.377384, 0.377384, 0.390993, 0.264545, 0.243554, 0.225814, 0.301917, 0.209395, 0.147574, 0.219301, 0.206376, 0.179055, 0.17593, 0.10481, 0.102787, 0.139895, 0.086953, 0.096677, 0.094817, 0.127496, 0.078022, 0.122885, 0.074921, 0.069024, 0.085092, 0.073402, 0.073402, 0.073402, 0.116183, 0.200174, 0.222385, 0.15008, 0.257454, 0.200174, 0.281712, 0.284882, 0.318242, 0.41194, 0.394753, 0.370445, 0.384043, 0.41194, 0.422041, 0.529623, 0.541878, 0.608892, 0.545602, 0.549308, 0.472492, 0.394753, 0.36309, 0.332115, 0.4292, 0.414856, 0.483068, 0.486429, 0.394753, 0.359901, 0.275179, 0.284882, 0.324872, 0.328603, 0.41194, 0.324872, 0.232838, 0.155435, 0.191378, 0.275179, 0.284882, 0.275179, 0.318242, 0.209395, 0.236433, 0.222385, 0.155435, 0.155435, 0.109221, 0.106997, 0.090864, 0.137348, 0.081712, 0.078022, 0.042364, 0.046336, 0.079919, 0.078022, 0.125101, 0.116183, 0.074921, 0.0704, 0.118441, 0.15284, 0.179055, 0.120615, 0.129801, 0.209395, 0.194234, 0.264545, 0.335645, 0.335645, 0.229226, 0.25031, 0.239899, 0.328603, 0.332115, 0.324872, 0.332115, 0.328603, 0.328603, 0.394753, 0.321458, 0.318242, 0.275179, 0.281712, 0.284882, 0.247041, 0.137348, 0.147574, 0.15008, 0.15284, 0.120615, 0.206376, 0.298791, 0.200174, 0.122885, 0.11371, 0.0704, 0.109221, 0.120615, 0.122885, 0.06312, 0.083462, 0.102787, 0.085092, 0.127496, 0.216401, 0.25406, 0.356642, 0.346032, 0.257454, 0.26085, 0.30533, 0.301917, 0.281712, 0.324872, 0.40511, 0.440853, 0.521092, 0.525368, 0.5017, 0.494003, 0.63748, 0.59917, 0.575842, 0.657645, 0.657645, 0.534167, 0.51388, 0.436924, 0.366687, 0.366687, 0.335645, 0.384043, 0.31487, 0.275179, 0.335645, 0.342579, 0.209395, 0.209395, 0.182256, 0.179055, 0.139895, 0.074921, 0.116183, 0.064632, 0.066181, 0.0704, 0.096677, 0.111485, 0.125101, 0.137348, 0.196879, 0.222385, 0.216401, 0.321458, 0.352862, 0.257454, 0.191378, 0.30533, 0.225814, 0.26085, 0.278302, 0.335645, 0.436924, 0.444081, 0.468512, 0.486429, 0.472492, 0.472492, 0.458154, 0.483068, 0.570702, 0.490133, 0.490133, 0.447574, 0.359901, 0.359901, 0.458154, 0.570702, 0.557691, 0.680603, 0.694846, 0.58069, 0.585406, 0.5017, 0.40511, 0.433034, 0.42561, 0.352862, 0.335645, 0.257454, 0.291804, 0.278302, 0.31487, 0.243554, 0.288399, 0.342579, 0.366687, 0.374039, 0.356642, 0.342579, 0.25406, 0.25031, 0.318242, 0.30533, 0.374039, 0.486429, 0.517562, 0.51388, 0.541878, 0.618285, 0.745909, 0.754692, 0.716283, 0.622677, 0.73685, 0.632174, 0.517562, 0.490133, 0.486429, 0.394753, 0.40511, 0.384043, 0.384043, 0.380708, 0.390993, 0.418646, 0.318242, 0.318242, 0.30533, 0.288399, 0.257454, 0.17593, 0.164327, 0.164327, 0.25031, 0.209395, 0.278302, 0.291804, 0.295083, 0.284882, 0.394753, 0.352862, 0.472492, 0.387226, 0.387226, 0.418646, 0.359901, 0.444081, 0.450668, 0.42561, 0.494003, 0.483068, 0.486429, 0.486429, 0.51388, 0.517562, 0.553315, 0.56648, 0.56648, 0.58069, 0.505461, 0.444081, 0.454136, 0.4292, 0.42561, 0.4292, 0.356642, 0.384043, 0.394753, 0.31487, 0.31487, 0.346032, 0.352862, 0.349426, 0.374039, 0.374039, 0.30533, 0.30533, 0.222385, 0.291804, 0.25031, 0.308712, 0.30533, 0.346032, 0.359901, 0.387226, 0.387226, 0.436924, 0.4292, 0.4292, 0.497853, 0.458154, 0.4292, 0.349426, 0.339168, 0.328603, 0.301917, 0.370445, 0.380708, 0.36309, 0.281712, 0.236433, 0.239899, 0.271506, 0.271506, 0.264545, 0.31487, 0.216401, 0.219301, 0.182256, 0.161087, 0.137348, 0.185198, 0.116183, 0.17593, 0.158265, 0.127496, 0.125101, 0.102787, 0.073402, 0.109221, 0.173081, 0.232838, 0.196879, 0.15284, 0.098513], '')</t>
  </si>
  <si>
    <t>[29, 35, 36, 41, 42, 44, 48, 49, 158, 159, 160, 161, 162, 163, 164, 168, 169, 170, 171, 172, 173, 174, 175, 176, 182, 186, 187, 209, 210, 211, 214, 215, 216, 217, 218, 237, 238, 240, 241, 242, 243, 244, 245, 246, 247, 248, 249, 250, 251, 252, 253, 254, 319, 386, 387, 388, 389, 390, 490, 491, 492, 494, 495, 496, 497, 498, 499, 500, 544, 551, 552, 553, 554, 555, 556, 557, 580, 581, 582, 583, 584, 585, 586, 587, 588, 589, 590, 628, 629, 630, 631, 632, 633, 634]</t>
  </si>
  <si>
    <t xml:space="preserve">F5RYM8|F5RYM8_9ENTR Muramoyltetrapeptide carboxypeptidase OS=Enterobacter hormaechei ATCC 49162 </t>
  </si>
  <si>
    <t>([0.308712, 0.194234, 0.127496, 0.074921, 0.111485, 0.144935, 0.194234, 0.18812, 0.185198, 0.216401, 0.243554, 0.275179, 0.170161, 0.170161, 0.264545, 0.170161, 0.164327, 0.257454, 0.247041, 0.21291, 0.219301, 0.225814, 0.239899, 0.335645, 0.440853, 0.436924, 0.440853, 0.328603, 0.268042, 0.335645, 0.328603, 0.328603, 0.295083, 0.377384, 0.370445, 0.264545, 0.321458, 0.41194, 0.401658, 0.458154, 0.42561, 0.4292, 0.422041, 0.408655, 0.387226, 0.387226, 0.288399, 0.291804, 0.380708, 0.387226, 0.278302, 0.281712, 0.194234, 0.247041, 0.243554, 0.239899, 0.359901, 0.401658, 0.311707, 0.239899, 0.144935, 0.15008, 0.096677, 0.092881, 0.155435, 0.158265, 0.083462, 0.144935, 0.116183, 0.116183, 0.182256, 0.170161, 0.100716, 0.182256, 0.161087, 0.096677, 0.106997, 0.054297, 0.041405, 0.073402, 0.064632, 0.092881, 0.090864, 0.134866, 0.142424, 0.147574, 0.15284, 0.257454, 0.288399, 0.225814, 0.15008, 0.090864, 0.096677, 0.161087, 0.144935, 0.144935, 0.239899, 0.134866, 0.225814, 0.225814, 0.144935, 0.229226, 0.173081, 0.203355, 0.132295, 0.073402, 0.059222, 0.031287, 0.028107, 0.024826, 0.027463, 0.026338, 0.049374, 0.040537, 0.038858, 0.03976, 0.050641, 0.035586, 0.038042, 0.030003, 0.036378, 0.069024, 0.032017, 0.058088, 0.046336, 0.098513, 0.179055, 0.127496, 0.21291, 0.18812, 0.096677, 0.15008, 0.243554, 0.25031, 0.356642, 0.247041, 0.155435, 0.125101, 0.132295, 0.132295, 0.161087, 0.170161, 0.191378, 0.30533, 0.191378, 0.225814, 0.116183, 0.118441, 0.111485, 0.109221, 0.127496, 0.219301, 0.21291, 0.236433, 0.216401, 0.132295, 0.25406, 0.281712, 0.308712, 0.342579, 0.447574, 0.342579, 0.225814, 0.196879, 0.194234, 0.318242, 0.216401, 0.284882, 0.216401, 0.229226, 0.15284, 0.15008, 0.090864, 0.069024, 0.056825, 0.060549, 0.137348, 0.064632, 0.056825, 0.060549, 0.066181, 0.033407, 0.06312, 0.129801, 0.129801, 0.073402, 0.038858, 0.045352, 0.031287, 0.048328, 0.094817, 0.081712, 0.090864, 0.173081, 0.209395, 0.239899, 0.134866, 0.109221, 0.132295, 0.229226, 0.194234, 0.147574, 0.15008, 0.086953, 0.086953, 0.048328, 0.046336, 0.079919, 0.102787, 0.173081, 0.090864, 0.048328, 0.096677, 0.088832, 0.083462, 0.083462, 0.056825, 0.066181, 0.044297, 0.03976, 0.034884, 0.035586, 0.023534, 0.040537, 0.073402, 0.066181, 0.096677, 0.196879, 0.209395, 0.25031, 0.155435, 0.25031, 0.311707, 0.301917, 0.206376, 0.200174, 0.129801, 0.167087, 0.257454, 0.284882, 0.301917, 0.311707, 0.206376, 0.225814, 0.222385, 0.216401, 0.216401, 0.161087, 0.147574, 0.079919, 0.090864, 0.111485, 0.058088, 0.058088, 0.056825, 0.060549, 0.06312, 0.05306, 0.047319, 0.044297, 0.067594, 0.109221, 0.111485, 0.203355, 0.219301, 0.232838, 0.15284, 0.185198, 0.182256, 0.173081, 0.229226, 0.196879, 0.229226, 0.321458, 0.26085, 0.268042, 0.359901, 0.356642, 0.490133, 0.490133, 0.490133, 0.468512, 0.450668, 0.346032, 0.346032, 0.321458, 0.31487, 0.408655, 0.377384, 0.509769, 0.436924, 0.380708, 0.380708, 0.384043, 0.36309, 0.444081, 0.414856, 0.394753, 0.356642, 0.308712, 0.275179, 0.236433, 0.194234, 0.15284], '')</t>
  </si>
  <si>
    <t>[289]</t>
  </si>
  <si>
    <t xml:space="preserve">F5RYN2|F5RYN2_9ENTR Acetyl-CoA carboxylase biotin carboxyl carrier subunit OS=Enterobacter hormaechei ATCC 49162 </t>
  </si>
  <si>
    <t>([0.370445, 0.408655, 0.4292, 0.324872, 0.352862, 0.394753, 0.414856, 0.465241, 0.497853, 0.377384, 0.401658, 0.332115, 0.387226, 0.301917, 0.301917, 0.301917, 0.239899, 0.200174, 0.134866, 0.111485, 0.118441, 0.0704, 0.073402, 0.074921, 0.085092, 0.069024, 0.06184, 0.035586, 0.017447, 0.016257, 0.019401, 0.020165, 0.040537, 0.019401, 0.038042, 0.06184, 0.060549, 0.05306, 0.109221, 0.120615, 0.086953, 0.076542, 0.125101, 0.132295, 0.139895, 0.144935, 0.127496, 0.137348, 0.179055, 0.17593, 0.173081, 0.25031, 0.179055, 0.173081, 0.209395, 0.206376, 0.139895, 0.139895, 0.134866, 0.134866, 0.182256, 0.155435, 0.15284, 0.078022, 0.067594, 0.059222, 0.081712, 0.055536, 0.029376, 0.042364, 0.081712, 0.094817, 0.096677, 0.085092, 0.047319, 0.066181, 0.05306, 0.088832, 0.088832, 0.164327, 0.142424, 0.090864, 0.147574, 0.088832, 0.18812, 0.122885, 0.088832, 0.054297, 0.120615, 0.185198, 0.179055, 0.196879, 0.116183, 0.0704, 0.098513, 0.10481, 0.066181, 0.051831, 0.059222, 0.06184, 0.060549, 0.06312, 0.06312, 0.079919, 0.102787, 0.096677, 0.132295, 0.116183, 0.129801, 0.090864, 0.074921, 0.067594, 0.046336, 0.046336, 0.045352, 0.054297, 0.092881, 0.155435, 0.194234, 0.100716, 0.046336, 0.041405, 0.044297, 0.083462, 0.047319, 0.03976, 0.0198, 0.023963, 0.03976, 0.029376, 0.041405, 0.056825, 0.048328, 0.059222, 0.096677, 0.102787, 0.0704, 0.076542, 0.041405, 0.026338, 0.032017, 0.032017, 0.027463, 0.025316, 0.023087, 0.023087, 0.022667, 0.045352, 0.049374, 0.029376, 0.066181, 0.0704, 0.06312, 0.043307, 0.044297, 0.030003, 0.051831, 0.081712, 0.051831, 0.094817, 0.142424, 0.139895, 0.158265, 0.191378, 0.191378, 0.129801, 0.200174, 0.25031, 0.173081, 0.132295, 0.216401, 0.134866, 0.125101, 0.086953, 0.15284, 0.15008, 0.134866, 0.125101, 0.116183, 0.182256, 0.17593, 0.17593, 0.17593, 0.247041, 0.161087, 0.170161, 0.257454, 0.268042, 0.291804, 0.339168, 0.374039, 0.366687, 0.447574, 0.444081, 0.505461, 0.505461, 0.521092, 0.517562, 0.440853, 0.454136, 0.42561, 0.42561, 0.366687, 0.465241, 0.422041, 0.42561, 0.301917, 0.284882, 0.278302, 0.203355, 0.25406, 0.25406, 0.243554, 0.257454, 0.271506, 0.288399, 0.271506, 0.268042, 0.291804, 0.339168, 0.342579, 0.321458, 0.308712, 0.366687, 0.268042, 0.332115, 0.408655, 0.549308, 0.58069, 0.585406, 0.712013, 0.703578, 0.59917, 0.505461, 0.40511, 0.284882, 0.229226, 0.247041, 0.236433, 0.311707, 0.311707, 0.324872, 0.278302, 0.209395, 0.225814, 0.335645, 0.200174, 0.209395, 0.194234, 0.185198, 0.120615, 0.071867, 0.06312, 0.064632, 0.071867, 0.116183, 0.196879, 0.182256, 0.170161, 0.182256, 0.10481, 0.064632, 0.031287, 0.059222, 0.098513, 0.090864, 0.083462, 0.164327, 0.167087, 0.125101, 0.090864, 0.15008, 0.225814, 0.236433, 0.196879, 0.232838, 0.247041, 0.15284, 0.11371, 0.11371, 0.060549, 0.109221, 0.127496, 0.134866, 0.127496, 0.118441, 0.074921, 0.038042, 0.038858, 0.03976, 0.06184, 0.078022, 0.045352, 0.044297, 0.047319, 0.094817, 0.05306, 0.038042, 0.055536, 0.122885, 0.06184, 0.066181, 0.059222, 0.094817, 0.139895, 0.132295, 0.147574, 0.158265, 0.185198, 0.094817, 0.094817, 0.10481, 0.092881, 0.078022, 0.081712, 0.071867, 0.086953, 0.085092, 0.06312, 0.081712, 0.076542, 0.094817, 0.164327, 0.194234, 0.120615, 0.109221, 0.06184, 0.058088, 0.041405, 0.051831, 0.078022, 0.033407, 0.031287, 0.03976, 0.042364, 0.037156, 0.037156, 0.0198, 0.027463, 0.055536, 0.055536, 0.06312, 0.106997, 0.106997, 0.100716, 0.179055, 0.200174, 0.194234, 0.100716, 0.100716, 0.134866, 0.182256, 0.21291, 0.17593, 0.170161, 0.243554, 0.26085, 0.15284, 0.15008, 0.219301, 0.209395, 0.142424, 0.118441, 0.058088, 0.045352, 0.030611, 0.028107, 0.030003, 0.025762, 0.055536, 0.120615, 0.11371, 0.10481, 0.085092, 0.060549, 0.056825, 0.064632, 0.028107, 0.046336, 0.076542, 0.081712, 0.078022, 0.079919, 0.06312, 0.120615, 0.144935, 0.098513, 0.098513, 0.046336, 0.047319, 0.049374, 0.032017, 0.018106, 0.019401, 0.041405, 0.074921, 0.073402, 0.073402, 0.158265, 0.127496, 0.079919, 0.073402, 0.043307, 0.073402, 0.081712, 0.050641, 0.046336, 0.102787, 0.116183, 0.216401, 0.332115, 0.236433, 0.295083, 0.394753, 0.301917, 0.284882, 0.275179, 0.271506, 0.179055, 0.164327, 0.243554, 0.342579, 0.243554, 0.335645, 0.257454, 0.278302, 0.374039, 0.298791, 0.295083, 0.311707, 0.311707, 0.229226, 0.332115, 0.278302, 0.155435, 0.243554, 0.191378, 0.200174, 0.142424, 0.203355, 0.209395, 0.219301, 0.196879, 0.281712, 0.18812, 0.275179, 0.196879, 0.17593, 0.173081, 0.10481, 0.10481, 0.096677, 0.161087, 0.142424, 0.173081, 0.31487, 0.219301, 0.288399, 0.281712, 0.36309, 0.366687, 0.36309, 0.366687, 0.311707, 0.236433, 0.318242, 0.311707, 0.332115, 0.342579, 0.422041, 0.42561, 0.271506, 0.278302, 0.161087, 0.17593, 0.144935, 0.078022, 0.081712, 0.081712, 0.088832, 0.094817, 0.109221, 0.11371, 0.109221, 0.155435, 0.225814, 0.170161, 0.179055, 0.167087, 0.11371, 0.125101, 0.179055, 0.232838, 0.264545, 0.352862, 0.335645, 0.370445, 0.461924, 0.562014, 0.465241, 0.436924, 0.40511, 0.366687, 0.335645, 0.301917, 0.271506, 0.236433, 0.295083, 0.243554, 0.342579], '')</t>
  </si>
  <si>
    <t>[194, 195, 196, 197, 227, 228, 229, 230, 231, 232, 233, 498]</t>
  </si>
  <si>
    <t xml:space="preserve">F5RYN7|F5RYN7_9ENTR DNA-directed DNA polymerase III theta subunit OS=Enterobacter hormaechei ATCC 49162 </t>
  </si>
  <si>
    <t>([0.31487, 0.370445, 0.332115, 0.384043, 0.414856, 0.346032, 0.394753, 0.332115, 0.370445, 0.30533, 0.301917, 0.31487, 0.271506, 0.342579, 0.257454, 0.311707, 0.225814, 0.25406, 0.346032, 0.318242, 0.216401, 0.222385, 0.179055, 0.243554, 0.170161, 0.118441, 0.147574, 0.139895, 0.142424, 0.090864, 0.15284, 0.173081, 0.206376, 0.243554, 0.268042, 0.30533, 0.339168, 0.374039, 0.366687, 0.366687, 0.26085, 0.243554, 0.222385, 0.275179, 0.247041, 0.236433, 0.209395, 0.21291, 0.209395, 0.271506, 0.26085, 0.222385, 0.225814, 0.15284, 0.158265, 0.086953, 0.10481, 0.096677, 0.094817, 0.116183, 0.059222, 0.120615, 0.239899, 0.247041, 0.170161, 0.173081, 0.219301, 0.291804, 0.295083, 0.257454, 0.229226, 0.30533, 0.308712, 0.271506, 0.349426, 0.281712], '')</t>
  </si>
  <si>
    <t xml:space="preserve">F5RYN8|F5RYN8_9ENTR Uncharacterized protein OS=Enterobacter hormaechei ATCC 49162 </t>
  </si>
  <si>
    <t>([0.185198, 0.239899, 0.288399, 0.167087, 0.102787, 0.137348, 0.10481, 0.069024, 0.073402, 0.092881, 0.06312, 0.079919, 0.042364, 0.078022, 0.098513, 0.083462, 0.144935, 0.142424, 0.139895, 0.170161, 0.200174, 0.191378, 0.118441, 0.098513, 0.11371, 0.106997, 0.085092, 0.155435, 0.236433, 0.182256, 0.179055, 0.275179, 0.179055, 0.264545, 0.25406, 0.158265, 0.185198, 0.179055, 0.268042, 0.278302, 0.268042, 0.236433, 0.236433, 0.25406, 0.191378, 0.311707, 0.414856, 0.458154, 0.422041, 0.422041, 0.422041, 0.4292, 0.328603, 0.356642, 0.366687, 0.377384, 0.483068, 0.450668, 0.454136, 0.418646, 0.444081, 0.461924, 0.398279, 0.408655, 0.521092, 0.666105, 0.570702, 0.575842, 0.461924, 0.356642, 0.36309, 0.450668, 0.444081, 0.450668, 0.490133, 0.408655, 0.394753, 0.401658, 0.401658, 0.390993, 0.324872, 0.291804, 0.284882, 0.370445, 0.268042, 0.229226, 0.21291, 0.161087, 0.164327, 0.247041, 0.247041, 0.21291, 0.219301, 0.219301, 0.216401, 0.216401, 0.196879, 0.173081, 0.109221, 0.06184, 0.050641, 0.076542, 0.081712, 0.064632, 0.064632, 0.11371, 0.11371, 0.11371, 0.158265, 0.094817, 0.051831, 0.106997, 0.137348, 0.132295, 0.134866, 0.222385, 0.173081, 0.17593, 0.147574, 0.203355, 0.257454, 0.30533, 0.332115, 0.318242, 0.366687, 0.284882, 0.209395, 0.139895, 0.144935, 0.167087, 0.243554, 0.25406, 0.247041, 0.225814, 0.236433, 0.236433, 0.147574, 0.229226, 0.31487, 0.390993, 0.30533, 0.247041, 0.271506, 0.18812, 0.18812, 0.15008, 0.200174, 0.26085, 0.328603, 0.295083, 0.26085, 0.225814, 0.318242, 0.278302, 0.239899], '')</t>
  </si>
  <si>
    <t>[64, 65, 66, 67]</t>
  </si>
  <si>
    <t xml:space="preserve">F5RYN9|F5RYN9_9ENTR Exodeoxyribonuclease 10 OS=Enterobacter hormaechei ATCC 49162 </t>
  </si>
  <si>
    <t>([0.21291, 0.118441, 0.170161, 0.209395, 0.25031, 0.173081, 0.134866, 0.179055, 0.142424, 0.142424, 0.164327, 0.144935, 0.232838, 0.17593, 0.155435, 0.243554, 0.232838, 0.225814, 0.137348, 0.090864, 0.132295, 0.139895, 0.179055, 0.170161, 0.167087, 0.10481, 0.120615, 0.170161, 0.173081, 0.247041, 0.275179, 0.298791, 0.275179, 0.264545, 0.298791, 0.401658, 0.356642, 0.308712, 0.278302, 0.271506, 0.328603, 0.318242, 0.203355, 0.25406, 0.268042, 0.268042, 0.30533, 0.301917, 0.271506, 0.26085, 0.25031, 0.275179, 0.155435, 0.155435, 0.170161, 0.21291, 0.129801, 0.094817, 0.142424, 0.102787, 0.096677, 0.096677, 0.098513, 0.161087, 0.170161, 0.085092, 0.046336, 0.041405, 0.051831, 0.060549, 0.060549, 0.049374, 0.041405, 0.040537, 0.076542, 0.069024, 0.06184, 0.071867, 0.071867, 0.071867, 0.132295, 0.179055, 0.203355, 0.203355, 0.219301, 0.120615, 0.134866, 0.161087, 0.222385, 0.206376, 0.209395, 0.129801, 0.129801, 0.129801, 0.222385, 0.144935, 0.076542, 0.088832, 0.129801, 0.127496, 0.11371, 0.055536, 0.073402, 0.067594, 0.050641, 0.037156, 0.042364, 0.03976, 0.06184, 0.059222, 0.079919, 0.079919, 0.081712, 0.096677, 0.067594, 0.067594, 0.11371, 0.219301, 0.209395, 0.209395, 0.216401, 0.209395, 0.30533, 0.298791, 0.284882, 0.30533, 0.25031, 0.236433, 0.342579, 0.275179, 0.182256, 0.11371, 0.118441, 0.155435, 0.134866, 0.120615, 0.071867, 0.040537, 0.036378, 0.0198, 0.014315, 0.022306, 0.023534, 0.023534, 0.024393, 0.013016, 0.015344, 0.026892, 0.051831, 0.051831, 0.056825, 0.086953, 0.147574, 0.085092, 0.10481, 0.125101, 0.191378, 0.291804, 0.349426, 0.264545, 0.271506, 0.332115, 0.335645, 0.216401, 0.222385, 0.127496, 0.225814, 0.222385, 0.125101, 0.120615, 0.116183, 0.15284, 0.200174, 0.147574, 0.222385, 0.232838, 0.179055, 0.15284, 0.139895, 0.164327, 0.239899, 0.342579, 0.339168, 0.239899, 0.271506, 0.271506, 0.271506, 0.194234, 0.120615, 0.209395, 0.222385, 0.15008, 0.15284, 0.137348, 0.142424, 0.142424, 0.15008, 0.216401, 0.173081, 0.170161, 0.111485, 0.111485, 0.059222, 0.059222, 0.10481, 0.100716, 0.060549, 0.125101, 0.196879, 0.26085, 0.219301, 0.182256, 0.243554, 0.209395, 0.17593, 0.206376, 0.17593, 0.11371, 0.069024, 0.116183], '')</t>
  </si>
  <si>
    <t xml:space="preserve">F5RYP0|F5RYP0_9ENTR Oligopeptidase B OS=Enterobacter hormaechei ATCC 49162 </t>
  </si>
  <si>
    <t>([0.657645, 0.517562, 0.553315, 0.585406, 0.59508, 0.618285, 0.661982, 0.680603, 0.675549, 0.58069, 0.613573, 0.690604, 0.549308, 0.444081, 0.328603, 0.284882, 0.278302, 0.295083, 0.30533, 0.278302, 0.339168, 0.356642, 0.418646, 0.440853, 0.447574, 0.398279, 0.321458, 0.321458, 0.236433, 0.179055, 0.247041, 0.247041, 0.247041, 0.335645, 0.42561, 0.458154, 0.538167, 0.538167, 0.538167, 0.461924, 0.418646, 0.401658, 0.401658, 0.42561, 0.414856, 0.377384, 0.352862, 0.440853, 0.436924, 0.538167, 0.534167, 0.458154, 0.454136, 0.454136, 0.394753, 0.321458, 0.418646, 0.408655, 0.339168, 0.349426, 0.418646, 0.454136, 0.494003, 0.436924, 0.422041, 0.380708, 0.433034, 0.384043, 0.308712, 0.291804, 0.291804, 0.366687, 0.356642, 0.335645, 0.239899, 0.278302, 0.324872, 0.236433, 0.167087, 0.25406, 0.25031, 0.239899, 0.26085, 0.26085, 0.236433, 0.26085, 0.206376, 0.120615, 0.236433, 0.291804, 0.308712, 0.295083, 0.236433, 0.239899, 0.247041, 0.301917, 0.324872, 0.21291, 0.301917, 0.398279, 0.264545, 0.25406, 0.179055, 0.11371, 0.066181, 0.118441, 0.085092, 0.144935, 0.206376, 0.185198, 0.170161, 0.139895, 0.134866, 0.179055, 0.268042, 0.167087, 0.127496, 0.122885, 0.155435, 0.144935, 0.137348, 0.196879, 0.182256, 0.179055, 0.243554, 0.342579, 0.342579, 0.384043, 0.342579, 0.271506, 0.232838, 0.232838, 0.182256, 0.164327, 0.179055, 0.17593, 0.194234, 0.194234, 0.185198, 0.25031, 0.239899, 0.25031, 0.209395, 0.21291, 0.21291, 0.206376, 0.098513, 0.086953, 0.085092, 0.060549, 0.111485, 0.147574, 0.170161, 0.257454, 0.173081, 0.098513, 0.106997, 0.182256, 0.209395, 0.144935, 0.161087, 0.17593, 0.122885, 0.185198, 0.206376, 0.298791, 0.194234, 0.247041, 0.142424, 0.132295, 0.21291, 0.206376, 0.196879, 0.21291, 0.206376, 0.26085, 0.26085, 0.158265, 0.10481, 0.129801, 0.18812, 0.170161, 0.137348, 0.182256, 0.191378, 0.109221, 0.06184, 0.144935, 0.125101, 0.243554, 0.185198, 0.086953, 0.078022, 0.076542, 0.0704, 0.046336, 0.0704, 0.120615, 0.191378, 0.247041, 0.225814, 0.239899, 0.25406, 0.295083, 0.222385, 0.167087, 0.164327, 0.25406, 0.239899, 0.321458, 0.318242, 0.394753, 0.525368, 0.408655, 0.328603, 0.264545, 0.318242, 0.232838, 0.222385, 0.209395, 0.219301, 0.243554, 0.229226, 0.216401, 0.194234, 0.191378, 0.18812, 0.18812, 0.111485, 0.048328, 0.030003, 0.024393, 0.021816, 0.018415, 0.038042, 0.067594, 0.096677, 0.106997, 0.120615, 0.079919, 0.050641, 0.029376, 0.031287, 0.027463, 0.031287, 0.020165, 0.038858, 0.060549, 0.086953, 0.147574, 0.281712, 0.281712, 0.247041, 0.144935, 0.106997, 0.120615, 0.11371, 0.109221, 0.098513, 0.144935, 0.206376, 0.298791, 0.291804, 0.284882, 0.225814, 0.222385, 0.298791, 0.164327, 0.167087, 0.185198, 0.173081, 0.078022, 0.078022, 0.069024, 0.134866, 0.200174, 0.18812, 0.191378, 0.21291, 0.222385, 0.209395, 0.229226, 0.120615, 0.191378, 0.129801, 0.129801, 0.120615, 0.127496, 0.216401, 0.15284, 0.15284, 0.161087, 0.281712, 0.352862, 0.42561, 0.31487, 0.335645, 0.26085, 0.191378, 0.116183, 0.134866, 0.122885, 0.106997, 0.203355, 0.206376, 0.222385, 0.275179, 0.203355, 0.209395, 0.222385, 0.17593, 0.18812, 0.120615, 0.055536, 0.060549, 0.066181, 0.066181, 0.036378, 0.037156, 0.040537, 0.073402, 0.066181, 0.073402, 0.081712, 0.073402, 0.071867, 0.06312, 0.081712, 0.127496, 0.071867, 0.067594, 0.137348, 0.083462, 0.144935, 0.239899, 0.229226, 0.229226, 0.335645, 0.42561, 0.422041, 0.422041, 0.414856, 0.321458, 0.308712, 0.194234, 0.209395, 0.21291, 0.321458, 0.288399, 0.209395, 0.232838, 0.247041, 0.134866, 0.137348, 0.129801, 0.0704, 0.079919, 0.090864, 0.102787, 0.11371, 0.167087, 0.219301, 0.21291, 0.288399, 0.229226, 0.332115, 0.239899, 0.236433, 0.139895, 0.158265, 0.225814, 0.247041, 0.247041, 0.366687, 0.476583, 0.480142, 0.618285, 0.5017, 0.359901, 0.36309, 0.25406, 0.25031, 0.209395, 0.219301, 0.232838, 0.31487, 0.328603, 0.40511, 0.41194, 0.433034, 0.356642, 0.352862, 0.40511, 0.370445, 0.377384, 0.284882, 0.271506, 0.268042, 0.236433, 0.356642, 0.342579, 0.440853, 0.444081, 0.401658, 0.387226, 0.377384, 0.387226, 0.374039, 0.301917, 0.185198, 0.185198, 0.268042, 0.243554, 0.229226, 0.268042, 0.25406, 0.257454, 0.275179, 0.209395, 0.349426, 0.278302, 0.278302, 0.18812, 0.129801, 0.132295, 0.132295, 0.132295, 0.100716, 0.102787, 0.086953, 0.170161, 0.222385, 0.216401, 0.239899, 0.25406, 0.275179, 0.196879, 0.182256, 0.122885, 0.10481, 0.086953, 0.071867, 0.073402, 0.116183, 0.096677, 0.15284, 0.15284, 0.155435, 0.142424, 0.15284, 0.219301, 0.219301, 0.129801, 0.129801, 0.132295, 0.122885, 0.10481, 0.10481, 0.161087, 0.144935, 0.15284, 0.164327, 0.247041, 0.247041, 0.15008, 0.173081, 0.106997, 0.088832, 0.054297, 0.060549, 0.055536, 0.03976, 0.036378, 0.074921, 0.074921, 0.074921, 0.085092, 0.050641, 0.083462, 0.088832, 0.139895, 0.127496, 0.0704, 0.076542, 0.086953, 0.158265, 0.209395, 0.191378, 0.15008, 0.216401, 0.236433, 0.232838, 0.324872, 0.335645, 0.222385, 0.236433, 0.247041, 0.15008, 0.15284, 0.164327, 0.109221, 0.0704, 0.134866, 0.182256, 0.109221, 0.058088, 0.047319, 0.054297, 0.10481, 0.098513, 0.100716, 0.11371, 0.137348, 0.137348, 0.134866, 0.161087, 0.079919, 0.073402, 0.090864, 0.139895, 0.129801, 0.179055, 0.216401, 0.203355, 0.232838, 0.26085, 0.268042, 0.247041, 0.232838, 0.206376, 0.236433, 0.161087, 0.161087, 0.147574, 0.137348, 0.158265, 0.247041, 0.278302, 0.17593, 0.216401, 0.216401, 0.164327, 0.106997, 0.109221, 0.118441, 0.083462, 0.134866, 0.116183, 0.109221, 0.118441, 0.098513, 0.098513, 0.161087, 0.15284, 0.111485, 0.071867, 0.06312, 0.06312, 0.102787, 0.120615, 0.147574, 0.094817, 0.137348, 0.206376, 0.232838, 0.243554, 0.194234, 0.185198, 0.308712, 0.268042, 0.257454, 0.324872, 0.418646, 0.42561, 0.436924, 0.505461, 0.608892, 0.483068, 0.370445, 0.370445, 0.36309, 0.291804, 0.359901, 0.377384, 0.284882, 0.284882, 0.295083, 0.31487, 0.308712, 0.298791, 0.339168, 0.36309, 0.321458, 0.281712, 0.243554, 0.15008, 0.158265, 0.15284, 0.194234, 0.209395, 0.155435, 0.243554, 0.291804, 0.301917, 0.206376, 0.295083, 0.311707, 0.281712, 0.384043, 0.311707, 0.311707, 0.281712, 0.170161, 0.219301, 0.257454, 0.257454, 0.339168, 0.209395, 0.161087, 0.17593, 0.236433, 0.219301, 0.216401, 0.232838, 0.164327, 0.225814, 0.232838, 0.232838, 0.247041, 0.25031, 0.236433, 0.158265, 0.17593, 0.196879, 0.127496, 0.109221, 0.142424, 0.116183, 0.203355, 0.26085, 0.291804, 0.295083, 0.370445, 0.374039, 0.339168, 0.41194, 0.422041, 0.414856, 0.295083, 0.268042, 0.25406, 0.239899, 0.335645, 0.40511, 0.422041, 0.465241, 0.390993, 0.398279, 0.359901, 0.318242, 0.225814, 0.167087, 0.116183, 0.116183, 0.076542, 0.0704, 0.074921, 0.081712, 0.085092, 0.102787, 0.129801, 0.129801, 0.21291, 0.167087, 0.164327, 0.21291, 0.25031, 0.284882, 0.264545, 0.377384, 0.394753, 0.483068, 0.545602, 0.642678, 0.632174, 0.73685, 0.775545, 0.750527, 0.716283, 0.703578, 0.846163], '')</t>
  </si>
  <si>
    <t>[0, 1, 2, 3, 4, 5, 6, 7, 8, 9, 10, 11, 12, 36, 37, 38, 49, 50, 212, 376, 377, 575, 576, 682, 683, 684, 685, 686, 687, 688, 689, 690]</t>
  </si>
  <si>
    <t xml:space="preserve">F5RYP1|F5RYP1_9ENTR Inner membrane protein OS=Enterobacter hormaechei ATCC 49162 </t>
  </si>
  <si>
    <t>([0.179055, 0.111485, 0.142424, 0.18812, 0.225814, 0.257454, 0.284882, 0.308712, 0.328603, 0.346032, 0.380708, 0.422041, 0.422041, 0.342579, 0.440853, 0.472492, 0.377384, 0.298791, 0.31487, 0.349426, 0.349426, 0.401658, 0.401658, 0.401658, 0.394753, 0.31487, 0.291804, 0.291804, 0.219301, 0.155435, 0.111485, 0.085092, 0.088832, 0.090864, 0.144935, 0.144935, 0.144935, 0.21291, 0.21291, 0.200174, 0.173081, 0.17593, 0.129801, 0.194234, 0.203355, 0.203355, 0.25406, 0.203355, 0.142424, 0.182256, 0.25406, 0.31487, 0.346032, 0.308712, 0.219301, 0.196879, 0.196879, 0.194234, 0.139895, 0.142424, 0.129801, 0.134866, 0.132295, 0.132295, 0.132295, 0.139895, 0.139895, 0.111485, 0.167087, 0.247041, 0.243554, 0.257454, 0.264545, 0.278302, 0.318242, 0.447574, 0.480142, 0.390993, 0.387226, 0.461924, 0.557691, 0.59014, 0.570702, 0.626927, 0.632174, 0.657645, 0.525368, 0.525368, 0.622677, 0.648219, 0.626927, 0.562014, 0.450668, 0.36309, 0.318242, 0.222385, 0.134866, 0.071867, 0.102787, 0.086953, 0.081712, 0.078022, 0.129801, 0.129801, 0.11371, 0.109221, 0.109221, 0.144935, 0.147574, 0.155435, 0.142424, 0.120615, 0.158265, 0.155435, 0.243554, 0.278302, 0.36309, 0.398279, 0.5017, 0.553315, 0.553315, 0.557691, 0.480142, 0.476583, 0.497853, 0.486429, 0.59508, 0.56648, 0.570702, 0.480142, 0.390993, 0.366687, 0.40511, 0.40511, 0.41194, 0.41194, 0.41194, 0.444081, 0.394753, 0.41194, 0.433034, 0.472492, 0.468512, 0.458154, 0.414856, 0.40511, 0.398279, 0.328603, 0.324872, 0.366687, 0.465241, 0.557691, 0.613573, 0.570702, 0.509769, 0.63748, 0.517562, 0.4292, 0.298791, 0.301917, 0.288399, 0.185198, 0.161087, 0.144935, 0.144935, 0.182256, 0.11371, 0.127496, 0.196879, 0.127496, 0.102787, 0.10481, 0.090864, 0.083462, 0.060549, 0.060549, 0.059222, 0.081712, 0.079919, 0.137348, 0.222385, 0.194234, 0.182256, 0.194234, 0.139895, 0.247041, 0.232838, 0.335645, 0.239899, 0.219301, 0.328603, 0.352862, 0.247041, 0.275179, 0.278302, 0.374039, 0.374039, 0.366687, 0.401658, 0.494003, 0.483068, 0.468512, 0.505461, 0.509769, 0.494003, 0.608892, 0.541878, 0.521092, 0.480142, 0.562014, 0.557691, 0.505461, 0.483068, 0.63748, 0.570702, 0.529623], '')</t>
  </si>
  <si>
    <t>[80, 81, 82, 83, 84, 85, 86, 87, 88, 89, 90, 91, 118, 119, 120, 121, 126, 127, 128, 151, 152, 153, 154, 155, 156, 202, 203, 205, 206, 207, 209, 210, 211, 213, 214, 215]</t>
  </si>
  <si>
    <t xml:space="preserve">F5RYP3|F5RYP3_9ENTR Uncharacterized protein OS=Enterobacter hormaechei ATCC 49162 </t>
  </si>
  <si>
    <t>([0.023534, 0.034068, 0.013613, 0.010221, 0.009728, 0.01227, 0.012491, 0.009187, 0.007422, 0.006142, 0.005086, 0.006245, 0.006194, 0.006078, 0.006374, 0.006533, 0.009977, 0.018415, 0.035586, 0.058088, 0.033407, 0.038042, 0.023534, 0.043307, 0.051831, 0.038042, 0.024393, 0.015078, 0.015344, 0.014783, 0.017447, 0.018787, 0.01204, 0.008804, 0.007422, 0.007177, 0.006988, 0.004976, 0.004358, 0.00316, 0.003109, 0.003512, 0.00243, 0.003246, 0.002606, 0.003405, 0.004835, 0.006374, 0.010672, 0.017447, 0.020876, 0.035586, 0.055536, 0.049374, 0.038858, 0.023963, 0.014783, 0.016826, 0.030003, 0.023087, 0.023963, 0.013613, 0.019109, 0.019401, 0.013437, 0.013821, 0.008895, 0.008276, 0.00543, 0.003821, 0.00316, 0.002705, 0.001967, 0.002276, 0.002057, 0.00225, 0.002211, 0.002727, 0.002623, 0.00243, 0.003246, 0.003212, 0.004247, 0.00283, 0.003478, 0.004414, 0.006078, 0.00777, 0.007877, 0.007877, 0.007877, 0.009096, 0.015344, 0.030003, 0.031287, 0.078022, 0.076542, 0.170161, 0.098513, 0.092881, 0.094817, 0.043307, 0.067594, 0.067594, 0.129801, 0.170161, 0.122885, 0.094817, 0.051831, 0.041405, 0.074921, 0.073402, 0.090864, 0.090864, 0.043307, 0.044297, 0.046336, 0.048328, 0.049374, 0.096677, 0.11371, 0.11371, 0.118441, 0.15284, 0.120615, 0.069024, 0.060549, 0.043307, 0.060549, 0.111485, 0.147574, 0.092881, 0.185198, 0.116183, 0.098513, 0.191378, 0.179055, 0.167087, 0.281712, 0.191378, 0.182256, 0.096677, 0.125101, 0.127496, 0.129801, 0.179055, 0.268042, 0.164327, 0.268042, 0.257454, 0.268042, 0.247041, 0.359901, 0.352862, 0.454136, 0.450668, 0.311707, 0.219301, 0.209395, 0.116183, 0.106997, 0.090864, 0.17593, 0.137348, 0.18812, 0.191378, 0.17593, 0.11371, 0.200174, 0.191378, 0.194234, 0.196879, 0.127496, 0.127496, 0.0704, 0.034068, 0.048328, 0.081712, 0.098513, 0.067594, 0.06184, 0.071867, 0.086953, 0.073402, 0.094817, 0.11371, 0.11371, 0.116183, 0.132295, 0.085092, 0.092881, 0.094817, 0.054297, 0.092881, 0.092881, 0.15284, 0.17593, 0.17593, 0.200174, 0.185198, 0.247041, 0.288399, 0.366687, 0.380708, 0.349426, 0.346032, 0.356642, 0.275179, 0.268042, 0.243554, 0.342579, 0.328603, 0.311707, 0.349426, 0.370445, 0.30533, 0.321458, 0.418646, 0.311707, 0.284882, 0.281712, 0.216401, 0.281712, 0.271506, 0.161087, 0.15284, 0.164327, 0.102787, 0.15008, 0.164327, 0.164327, 0.144935, 0.125101, 0.137348, 0.179055, 0.161087, 0.15284, 0.081712, 0.044297, 0.045352, 0.036378, 0.067594, 0.06184, 0.06184, 0.066181, 0.139895, 0.167087, 0.155435, 0.243554, 0.243554, 0.222385, 0.308712, 0.268042, 0.31487, 0.311707, 0.264545, 0.200174, 0.243554, 0.216401, 0.216401, 0.219301, 0.288399, 0.275179, 0.352862, 0.264545, 0.185198, 0.17593, 0.194234, 0.21291, 0.194234, 0.191378, 0.18812, 0.216401, 0.196879, 0.11371, 0.06312, 0.044297, 0.071867, 0.102787, 0.15284, 0.219301, 0.31487, 0.247041, 0.25406, 0.264545, 0.288399, 0.374039, 0.384043, 0.359901, 0.298791, 0.271506, 0.191378, 0.122885, 0.064632, 0.073402, 0.10481, 0.161087, 0.239899, 0.17593, 0.096677, 0.127496, 0.147574, 0.134866, 0.194234, 0.125101, 0.06312, 0.050641, 0.046336, 0.03976, 0.024393, 0.030003, 0.037156, 0.034884, 0.071867, 0.116183, 0.081712, 0.116183, 0.067594, 0.049374, 0.078022, 0.102787, 0.058088, 0.054297, 0.06312, 0.058088, 0.078022, 0.085092, 0.144935, 0.106997, 0.122885, 0.191378, 0.122885, 0.132295, 0.132295, 0.127496, 0.102787, 0.173081, 0.090864, 0.147574, 0.161087, 0.15008, 0.179055, 0.225814, 0.209395, 0.109221, 0.11371, 0.073402, 0.0704, 0.055536, 0.041405, 0.028107, 0.013613, 0.017447, 0.013016, 0.023087, 0.017138, 0.013821, 0.014075, 0.012727, 0.010672, 0.013437, 0.013437, 0.015344, 0.020165, 0.01227, 0.014315, 0.011518, 0.011106, 0.017138, 0.023087, 0.041405, 0.059222, 0.127496, 0.074921, 0.064632, 0.030003, 0.040537, 0.051831, 0.026892, 0.05306, 0.067594, 0.06184, 0.06312, 0.056825, 0.038858, 0.037156, 0.071867, 0.090864, 0.170161, 0.098513, 0.054297, 0.026892, 0.017138, 0.018787, 0.021381, 0.034884, 0.064632, 0.073402, 0.048328, 0.044297, 0.054297, 0.042364, 0.041405, 0.028107, 0.021381, 0.021381, 0.021381, 0.009977, 0.009728, 0.007422, 0.007422, 0.009483, 0.009728, 0.008723, 0.007091, 0.006894, 0.006619, 0.004899, 0.004483, 0.004135, 0.006245, 0.005011, 0.006039, 0.006374, 0.008002, 0.010131, 0.013821, 0.018787, 0.021381, 0.013016, 0.015344, 0.014783, 0.011342, 0.015078, 0.024826, 0.017447, 0.016257, 0.00962, 0.017797, 0.009728, 0.01204, 0.007315, 0.005623, 0.00389, 0.003727, 0.003014, 0.002705, 0.001748, 0.001335, 0.001335, 0.001211, 0.000906, 0.001383, 0.001675, 0.002035, 0.002194, 0.002581, 0.003431, 0.003276, 0.003276, 0.004921, 0.005223, 0.007645, 0.007645, 0.009294, 0.00777, 0.008156, 0.006619, 0.008525, 0.013613, 0.021816, 0.054297, 0.116183, 0.090864], '')</t>
  </si>
  <si>
    <t xml:space="preserve">F5RYP4|F5RYP4_9ENTR UPF0260 protein HMPREF9086_2744 OS=Enterobacter hormaechei ATCC 49162 </t>
  </si>
  <si>
    <t>([0.044297, 0.074921, 0.096677, 0.116183, 0.144935, 0.10481, 0.134866, 0.167087, 0.164327, 0.185198, 0.216401, 0.222385, 0.232838, 0.206376, 0.295083, 0.318242, 0.243554, 0.120615, 0.179055, 0.155435, 0.129801, 0.203355, 0.206376, 0.11371, 0.058088, 0.037156, 0.054297, 0.049374, 0.030003, 0.030003, 0.031287, 0.033407, 0.040537, 0.034884, 0.066181, 0.066181, 0.043307, 0.03976, 0.050641, 0.049374, 0.050641, 0.086953, 0.078022, 0.033407, 0.0704, 0.15284, 0.15284, 0.170161, 0.122885, 0.17593, 0.203355, 0.10481, 0.102787, 0.046336, 0.045352, 0.045352, 0.023534, 0.038858, 0.066181, 0.111485, 0.060549, 0.064632, 0.049374, 0.06184, 0.147574, 0.155435, 0.0704, 0.073402, 0.067594, 0.066181, 0.069024, 0.064632, 0.144935, 0.139895, 0.182256, 0.209395, 0.206376, 0.200174, 0.200174, 0.129801, 0.090864, 0.179055, 0.155435, 0.239899, 0.122885, 0.096677, 0.05306, 0.106997, 0.106997, 0.071867, 0.098513, 0.106997, 0.11371, 0.098513, 0.098513, 0.100716, 0.100716, 0.100716, 0.10481, 0.090864, 0.173081, 0.17593, 0.109221, 0.118441, 0.116183, 0.21291, 0.225814, 0.295083, 0.284882, 0.332115, 0.390993, 0.41194, 0.408655, 0.401658, 0.339168, 0.328603, 0.349426, 0.318242, 0.311707, 0.335645, 0.328603, 0.25406, 0.318242, 0.394753, 0.390993, 0.401658, 0.356642, 0.359901, 0.384043, 0.301917, 0.335645, 0.352862, 0.349426, 0.271506, 0.25031, 0.324872, 0.321458, 0.390993, 0.408655, 0.41194, 0.465241, 0.472492, 0.521092, 0.509769, 0.476583, 0.465241, 0.42561, 0.483068, 0.472492, 0.433034], '')</t>
  </si>
  <si>
    <t xml:space="preserve">F5RYP5|F5RYP5_9ENTR Fumarylacetoacetate hydrolase OS=Enterobacter hormaechei ATCC 49162 </t>
  </si>
  <si>
    <t>([0.158265, 0.094817, 0.147574, 0.085092, 0.142424, 0.106997, 0.134866, 0.161087, 0.127496, 0.102787, 0.079919, 0.066181, 0.116183, 0.11371, 0.120615, 0.067594, 0.051831, 0.096677, 0.096677, 0.056825, 0.0704, 0.127496, 0.161087, 0.147574, 0.229226, 0.17593, 0.17593, 0.200174, 0.216401, 0.301917, 0.398279, 0.408655, 0.398279, 0.298791, 0.21291, 0.196879, 0.31487, 0.359901, 0.370445, 0.339168, 0.352862, 0.264545, 0.264545, 0.216401, 0.216401, 0.222385, 0.281712, 0.271506, 0.185198, 0.11371, 0.122885, 0.106997, 0.15284, 0.155435, 0.25031, 0.332115, 0.275179, 0.25406, 0.239899, 0.25406, 0.216401, 0.308712, 0.311707, 0.268042, 0.291804, 0.21291, 0.134866, 0.116183, 0.15008, 0.209395, 0.206376, 0.182256, 0.182256, 0.158265, 0.229226, 0.247041, 0.264545, 0.332115, 0.257454, 0.271506, 0.25031, 0.284882, 0.185198, 0.232838, 0.26085, 0.232838, 0.311707, 0.332115, 0.301917, 0.25406, 0.264545, 0.264545, 0.268042, 0.18812, 0.216401, 0.225814, 0.15008, 0.144935, 0.142424, 0.194234, 0.15008, 0.147574, 0.164327, 0.216401, 0.243554, 0.25031, 0.374039, 0.284882, 0.370445, 0.394753, 0.444081, 0.422041, 0.509769, 0.394753, 0.490133, 0.5017, 0.486429, 0.480142, 0.505461, 0.414856, 0.422041, 0.458154, 0.359901, 0.301917, 0.36309, 0.295083, 0.291804, 0.278302, 0.26085, 0.25031, 0.268042, 0.308712, 0.346032, 0.352862, 0.468512, 0.458154, 0.480142, 0.398279, 0.472492, 0.356642, 0.440853, 0.374039, 0.384043, 0.490133, 0.59014, 0.450668, 0.525368, 0.534167, 0.525368, 0.661982, 0.661982, 0.653063, 0.59508, 0.56648, 0.521092, 0.414856, 0.414856, 0.377384, 0.370445, 0.30533, 0.418646, 0.349426, 0.328603, 0.291804, 0.203355, 0.161087, 0.243554, 0.243554, 0.147574, 0.079919, 0.081712, 0.049374, 0.045352, 0.067594, 0.06312, 0.081712, 0.094817, 0.055536, 0.035586, 0.06312, 0.094817, 0.078022, 0.147574, 0.236433, 0.264545, 0.288399, 0.318242, 0.352862, 0.278302, 0.374039, 0.472492, 0.472492, 0.56648, 0.59917, 0.472492, 0.483068, 0.408655, 0.468512, 0.454136, 0.549308, 0.549308, 0.465241, 0.461924, 0.349426, 0.324872, 0.328603, 0.394753, 0.328603, 0.222385, 0.275179, 0.247041, 0.219301, 0.18812, 0.147574, 0.10481, 0.144935, 0.100716, 0.132295, 0.094817], '')</t>
  </si>
  <si>
    <t>[112, 115, 118, 144, 146, 147, 148, 149, 150, 151, 152, 153, 154, 192, 193, 199, 200]</t>
  </si>
  <si>
    <t xml:space="preserve">F5RYP6|F5RYP6_9ENTR YcgL domain-containing protein HMPREF9086_2746 OS=Enterobacter hormaechei ATCC 49162 </t>
  </si>
  <si>
    <t>([0.050641, 0.085092, 0.127496, 0.170161, 0.11371, 0.086953, 0.060549, 0.050641, 0.0704, 0.086953, 0.10481, 0.132295, 0.236433, 0.194234, 0.25406, 0.339168, 0.356642, 0.384043, 0.390993, 0.394753, 0.321458, 0.288399, 0.275179, 0.268042, 0.161087, 0.232838, 0.30533, 0.41194, 0.483068, 0.401658, 0.377384, 0.349426, 0.271506, 0.194234, 0.328603, 0.257454, 0.264545, 0.328603, 0.301917, 0.288399, 0.278302, 0.278302, 0.25031, 0.271506, 0.239899, 0.359901, 0.288399, 0.295083, 0.264545, 0.194234, 0.26085, 0.281712, 0.288399, 0.284882, 0.356642, 0.339168, 0.418646, 0.408655, 0.328603, 0.247041, 0.185198, 0.196879, 0.194234, 0.281712, 0.295083, 0.352862, 0.374039, 0.454136, 0.461924, 0.394753, 0.387226, 0.387226, 0.401658, 0.433034, 0.4292, 0.436924, 0.36309, 0.352862, 0.352862, 0.433034, 0.51388, 0.585406, 0.562014, 0.657645, 0.59917, 0.534167, 0.468512, 0.40511, 0.36309, 0.301917, 0.390993], '')</t>
  </si>
  <si>
    <t>[80, 81, 82, 83, 84, 85]</t>
  </si>
  <si>
    <t xml:space="preserve">F5RYQ0|F5RYQ0_9ENTR Uncharacterized protein OS=Enterobacter hormaechei ATCC 49162 </t>
  </si>
  <si>
    <t>([0.642678, 0.671169, 0.707965, 0.486429, 0.401658, 0.444081, 0.356642, 0.284882, 0.209395, 0.243554, 0.278302, 0.321458, 0.335645, 0.408655, 0.30533, 0.209395, 0.144935, 0.098513, 0.111485, 0.056825, 0.045352, 0.042364, 0.026338, 0.026338, 0.044297, 0.073402, 0.066181, 0.109221, 0.088832, 0.076542, 0.073402, 0.032677, 0.018106, 0.020522, 0.016528, 0.021816, 0.028695, 0.038042, 0.049374, 0.031287, 0.048328, 0.045352, 0.027463, 0.038858], '')</t>
  </si>
  <si>
    <t xml:space="preserve">F5RYQ1|F5RYQ1_9ENTR Slp family outer membrane lipoprotein OS=Enterobacter hormaechei ATCC 49162 </t>
  </si>
  <si>
    <t>([0.034884, 0.038042, 0.041405, 0.060549, 0.06312, 0.047319, 0.050641, 0.033407, 0.035586, 0.026892, 0.035586, 0.044297, 0.037156, 0.035586, 0.036378, 0.023534, 0.028695, 0.049374, 0.06312, 0.033407, 0.064632, 0.10481, 0.134866, 0.158265, 0.18812, 0.225814, 0.328603, 0.366687, 0.468512, 0.521092, 0.521092, 0.444081, 0.450668, 0.440853, 0.476583, 0.480142, 0.521092, 0.517562, 0.517562, 0.465241, 0.468512, 0.401658, 0.401658, 0.394753, 0.408655, 0.339168, 0.339168, 0.203355, 0.200174, 0.194234, 0.179055, 0.191378, 0.191378, 0.200174, 0.200174, 0.17593, 0.17593, 0.21291, 0.191378, 0.179055, 0.257454, 0.356642, 0.4292, 0.346032, 0.359901, 0.257454, 0.26085, 0.26085, 0.298791, 0.324872, 0.239899, 0.26085, 0.328603, 0.398279, 0.349426, 0.422041, 0.525368, 0.440853, 0.352862, 0.346032, 0.359901, 0.328603, 0.321458, 0.318242, 0.40511, 0.390993, 0.390993, 0.328603, 0.291804, 0.377384, 0.284882, 0.366687, 0.349426, 0.25031, 0.17593, 0.219301, 0.239899, 0.155435, 0.232838, 0.21291, 0.21291, 0.200174, 0.236433, 0.164327, 0.116183, 0.120615, 0.081712, 0.094817, 0.161087, 0.209395, 0.127496, 0.18812, 0.191378, 0.127496, 0.225814, 0.278302, 0.264545, 0.236433, 0.219301, 0.206376, 0.318242, 0.324872, 0.352862, 0.25406, 0.324872, 0.295083, 0.239899, 0.311707, 0.324872, 0.332115, 0.239899, 0.332115, 0.328603, 0.232838, 0.30533, 0.291804, 0.229226, 0.225814, 0.155435, 0.236433, 0.239899, 0.236433, 0.173081, 0.106997, 0.137348, 0.158265, 0.271506, 0.324872, 0.342579, 0.308712, 0.31487, 0.408655, 0.30533, 0.257454, 0.26085, 0.268042, 0.291804, 0.374039, 0.398279, 0.384043, 0.377384, 0.271506, 0.268042, 0.229226, 0.295083, 0.346032, 0.222385, 0.203355, 0.122885, 0.058088, 0.10481, 0.106997, 0.094817, 0.173081, 0.18812, 0.288399, 0.222385, 0.209395, 0.219301, 0.132295, 0.158265, 0.164327, 0.271506, 0.239899, 0.321458, 0.295083, 0.26085, 0.356642, 0.324872, 0.433034, 0.58069, 0.538167, 0.465241], '')</t>
  </si>
  <si>
    <t>[29, 30, 36, 37, 38, 76, 190, 191]</t>
  </si>
  <si>
    <t xml:space="preserve">F5RYQ2|F5RYQ2_9ENTR tRNA threonylcarbamoyladenosine biosynthesis protein TsaB OS=Enterobacter hormaechei ATCC 49162 </t>
  </si>
  <si>
    <t>([0.125101, 0.120615, 0.081712, 0.109221, 0.079919, 0.079919, 0.051831, 0.036378, 0.051831, 0.0704, 0.086953, 0.116183, 0.064632, 0.059222, 0.083462, 0.100716, 0.090864, 0.100716, 0.111485, 0.090864, 0.109221, 0.092881, 0.132295, 0.191378, 0.196879, 0.275179, 0.30533, 0.308712, 0.30533, 0.328603, 0.236433, 0.179055, 0.167087, 0.264545, 0.281712, 0.232838, 0.239899, 0.374039, 0.346032, 0.332115, 0.408655, 0.342579, 0.26085, 0.239899, 0.25406, 0.170161, 0.167087, 0.147574, 0.15008, 0.200174, 0.100716, 0.161087, 0.209395, 0.216401, 0.243554, 0.328603, 0.41194, 0.30533, 0.288399, 0.288399, 0.216401, 0.203355, 0.15284, 0.229226, 0.147574, 0.139895, 0.139895, 0.11371, 0.142424, 0.21291, 0.164327, 0.225814, 0.15284, 0.158265, 0.134866, 0.120615, 0.073402, 0.090864, 0.127496, 0.073402, 0.073402, 0.073402, 0.076542, 0.132295, 0.079919, 0.11371, 0.118441, 0.144935, 0.144935, 0.144935, 0.144935, 0.18812, 0.144935, 0.209395, 0.170161, 0.203355, 0.191378, 0.243554, 0.216401, 0.25406, 0.281712, 0.200174, 0.229226, 0.206376, 0.127496, 0.206376, 0.206376, 0.194234, 0.194234, 0.222385, 0.236433, 0.179055, 0.127496, 0.125101, 0.111485, 0.158265, 0.086953, 0.090864, 0.10481, 0.109221, 0.127496, 0.185198, 0.264545, 0.232838, 0.182256, 0.271506, 0.25406, 0.308712, 0.335645, 0.387226, 0.408655, 0.356642, 0.359901, 0.377384, 0.454136, 0.521092, 0.525368, 0.613573, 0.525368, 0.541878, 0.553315, 0.521092, 0.422041, 0.414856, 0.490133, 0.490133, 0.486429, 0.486429, 0.486429, 0.380708, 0.346032, 0.332115, 0.298791, 0.359901, 0.447574, 0.454136, 0.339168, 0.288399, 0.288399, 0.271506, 0.295083, 0.291804, 0.25406, 0.308712, 0.311707, 0.301917, 0.394753, 0.394753, 0.335645, 0.321458, 0.321458, 0.291804, 0.298791, 0.359901, 0.370445, 0.318242, 0.243554, 0.247041, 0.30533, 0.308712, 0.36309, 0.349426, 0.342579, 0.346032, 0.295083, 0.324872, 0.243554, 0.21291, 0.167087, 0.229226, 0.155435, 0.158265, 0.222385, 0.158265, 0.158265, 0.144935, 0.18812, 0.206376, 0.257454, 0.17593, 0.216401, 0.236433, 0.196879, 0.200174, 0.271506, 0.295083, 0.173081, 0.185198, 0.191378, 0.25031, 0.25031, 0.271506, 0.321458, 0.232838, 0.281712, 0.271506, 0.206376, 0.225814, 0.284882, 0.298791, 0.377384, 0.335645, 0.31487, 0.318242, 0.271506, 0.203355, 0.243554, 0.349426, 0.433034, 0.4292, 0.380708], '')</t>
  </si>
  <si>
    <t>[135, 136, 137, 138, 139, 140, 141]</t>
  </si>
  <si>
    <t xml:space="preserve">F5RYQ3|F5RYQ3_9ENTR ATP-dependent helicase OS=Enterobacter hormaechei ATCC 49162 </t>
  </si>
  <si>
    <t>([0.454136, 0.42561, 0.472492, 0.447574, 0.342579, 0.414856, 0.433034, 0.328603, 0.352862, 0.408655, 0.436924, 0.486429, 0.562014, 0.562014, 0.557691, 0.703578, 0.657645, 0.570702, 0.570702, 0.538167, 0.454136, 0.497853, 0.549308, 0.5017, 0.433034, 0.545602, 0.505461, 0.476583, 0.613573, 0.657645, 0.509769, 0.433034, 0.352862, 0.335645, 0.295083, 0.284882, 0.281712, 0.311707, 0.346032, 0.332115, 0.359901, 0.4292, 0.374039, 0.335645, 0.284882, 0.30533, 0.26085, 0.295083, 0.298791, 0.216401, 0.18812, 0.232838, 0.295083, 0.352862, 0.335645, 0.30533, 0.225814, 0.147574, 0.15008, 0.15008, 0.15008, 0.15008, 0.142424, 0.191378, 0.15284, 0.236433, 0.321458, 0.359901, 0.25406, 0.196879, 0.268042, 0.268042, 0.311707, 0.239899, 0.275179, 0.278302, 0.278302, 0.332115, 0.41194, 0.384043, 0.308712, 0.30533, 0.219301, 0.219301, 0.243554, 0.318242, 0.236433, 0.196879, 0.129801, 0.127496, 0.194234, 0.194234, 0.194234, 0.179055, 0.264545, 0.15284, 0.098513, 0.081712, 0.059222, 0.067594, 0.081712, 0.079919, 0.088832, 0.15284, 0.161087, 0.139895, 0.086953, 0.11371, 0.132295, 0.18812, 0.271506, 0.196879, 0.225814, 0.167087, 0.17593, 0.167087, 0.173081, 0.239899, 0.342579, 0.356642, 0.25031, 0.185198, 0.185198, 0.173081, 0.139895, 0.078022, 0.078022, 0.132295, 0.158265, 0.164327, 0.179055, 0.185198, 0.257454, 0.236433, 0.21291, 0.203355, 0.203355, 0.194234, 0.170161, 0.155435, 0.155435, 0.271506, 0.346032, 0.440853, 0.436924, 0.505461, 0.575842, 0.5017, 0.525368, 0.4292, 0.359901, 0.346032, 0.324872, 0.332115, 0.328603, 0.433034, 0.450668, 0.356642, 0.370445, 0.398279, 0.398279, 0.483068, 0.349426, 0.370445, 0.278302, 0.196879, 0.164327, 0.203355, 0.203355, 0.094817, 0.106997, 0.109221, 0.102787, 0.086953, 0.085092, 0.076542, 0.067594, 0.051831, 0.074921, 0.129801, 0.111485, 0.122885, 0.076542, 0.094817, 0.050641, 0.056825, 0.102787, 0.10481, 0.098513, 0.109221, 0.111485, 0.102787, 0.125101, 0.139895, 0.139895, 0.100716, 0.0704, 0.069024, 0.092881, 0.109221, 0.100716, 0.06184, 0.056825, 0.094817, 0.085092, 0.073402, 0.132295, 0.139895, 0.118441, 0.129801, 0.139895, 0.196879, 0.18812, 0.122885, 0.120615, 0.158265, 0.185198, 0.243554, 0.257454, 0.164327, 0.196879, 0.209395, 0.225814, 0.200174, 0.179055, 0.264545, 0.271506, 0.137348, 0.122885, 0.15008, 0.134866, 0.122885, 0.142424, 0.216401, 0.321458, 0.318242, 0.216401, 0.257454, 0.268042, 0.182256, 0.229226, 0.194234, 0.191378, 0.18812, 0.216401, 0.139895, 0.111485, 0.111485, 0.194234, 0.196879, 0.203355, 0.134866, 0.200174, 0.21291, 0.219301, 0.229226, 0.229226, 0.225814, 0.225814, 0.209395, 0.203355, 0.200174, 0.21291, 0.200174, 0.206376, 0.173081, 0.268042, 0.295083, 0.346032, 0.356642, 0.36309, 0.229226, 0.311707, 0.232838, 0.229226, 0.15008, 0.142424, 0.15008, 0.264545, 0.25406, 0.17593, 0.26085, 0.291804, 0.298791, 0.21291, 0.298791, 0.349426, 0.257454, 0.179055, 0.179055, 0.182256, 0.185198, 0.31487, 0.225814, 0.318242, 0.30533, 0.36309, 0.281712, 0.185198, 0.098513, 0.059222, 0.106997, 0.116183, 0.098513, 0.05306, 0.100716, 0.060549, 0.032677, 0.032677, 0.060549, 0.048328, 0.037156, 0.032677, 0.018787, 0.031287, 0.018415, 0.018787, 0.021816, 0.034884, 0.048328, 0.049374, 0.049374, 0.049374, 0.038042, 0.038042, 0.031287, 0.031287, 0.051831, 0.071867, 0.120615, 0.0704, 0.06312, 0.074921, 0.076542, 0.125101, 0.078022, 0.125101, 0.122885, 0.076542, 0.076542, 0.102787, 0.094817, 0.161087, 0.161087, 0.219301, 0.25031, 0.278302, 0.26085, 0.182256, 0.120615, 0.0704, 0.125101, 0.120615, 0.127496, 0.125101, 0.127496, 0.194234, 0.109221, 0.116183, 0.116183, 0.096677, 0.05306, 0.096677, 0.106997, 0.06184, 0.050641, 0.033407, 0.047319, 0.051831, 0.088832, 0.083462, 0.139895, 0.139895, 0.158265, 0.125101, 0.106997, 0.116183, 0.11371, 0.232838, 0.225814, 0.31487, 0.229226, 0.247041, 0.137348, 0.118441, 0.179055, 0.147574, 0.209395, 0.164327, 0.15284, 0.106997, 0.21291, 0.219301, 0.21291, 0.196879, 0.232838, 0.264545, 0.144935, 0.15008, 0.139895, 0.142424, 0.086953, 0.167087, 0.142424, 0.26085, 0.264545, 0.232838, 0.281712, 0.275179, 0.278302, 0.200174, 0.18812, 0.203355, 0.191378, 0.209395, 0.182256, 0.191378, 0.11371, 0.225814, 0.222385, 0.21291, 0.185198, 0.18812, 0.125101, 0.129801, 0.083462, 0.094817, 0.116183, 0.11371, 0.0704, 0.134866, 0.132295, 0.229226, 0.209395, 0.225814, 0.222385, 0.339168, 0.301917, 0.370445, 0.352862, 0.349426, 0.26085, 0.26085, 0.308712, 0.349426, 0.356642, 0.418646, 0.418646, 0.380708, 0.278302, 0.380708, 0.318242, 0.414856, 0.398279, 0.387226, 0.380708, 0.264545, 0.158265, 0.155435, 0.118441, 0.071867, 0.076542, 0.122885, 0.142424, 0.142424, 0.147574, 0.185198, 0.18812, 0.173081, 0.139895, 0.191378, 0.191378, 0.229226, 0.125101, 0.116183, 0.096677, 0.098513, 0.132295, 0.236433, 0.18812, 0.301917, 0.318242, 0.232838, 0.164327, 0.173081, 0.200174, 0.25031, 0.291804, 0.291804, 0.275179, 0.356642, 0.394753, 0.295083, 0.203355, 0.324872, 0.335645, 0.25406, 0.185198, 0.216401, 0.182256, 0.26085, 0.236433, 0.271506, 0.268042, 0.268042, 0.191378, 0.161087, 0.15284, 0.147574, 0.147574, 0.079919, 0.041405, 0.043307, 0.073402, 0.079919, 0.079919, 0.048328, 0.098513, 0.144935, 0.15284, 0.185198, 0.118441, 0.111485, 0.083462, 0.092881, 0.088832, 0.076542, 0.100716, 0.096677, 0.058088, 0.071867, 0.071867, 0.137348, 0.125101, 0.15008, 0.216401, 0.21291, 0.311707, 0.229226, 0.155435, 0.147574, 0.118441, 0.185198, 0.15284, 0.239899, 0.31487, 0.321458, 0.41194, 0.318242, 0.318242, 0.401658, 0.366687, 0.486429, 0.517562, 0.401658, 0.374039, 0.374039, 0.298791, 0.275179, 0.275179, 0.390993, 0.401658, 0.40511, 0.339168, 0.281712, 0.275179, 0.185198, 0.257454, 0.268042, 0.352862, 0.288399, 0.288399, 0.288399, 0.196879, 0.100716, 0.185198, 0.185198, 0.125101, 0.182256, 0.182256, 0.26085, 0.225814, 0.158265, 0.120615, 0.122885, 0.125101, 0.079919, 0.137348, 0.15008, 0.139895, 0.085092, 0.085092, 0.069024, 0.067594, 0.137348, 0.137348, 0.142424, 0.11371, 0.170161, 0.088832, 0.049374, 0.041405, 0.041405, 0.036378, 0.076542, 0.137348, 0.185198, 0.284882, 0.271506, 0.264545, 0.26085, 0.352862, 0.332115, 0.359901, 0.36309, 0.298791, 0.321458, 0.318242, 0.243554, 0.164327, 0.236433, 0.332115, 0.394753, 0.401658, 0.458154, 0.436924, 0.384043, 0.394753, 0.335645, 0.318242, 0.281712, 0.257454, 0.209395, 0.308712, 0.278302, 0.243554], '')</t>
  </si>
  <si>
    <t>[12, 13, 14, 15, 16, 17, 18, 19, 22, 23, 25, 26, 28, 29, 30, 145, 146, 147, 148, 553]</t>
  </si>
  <si>
    <t xml:space="preserve">F5RYQ4|F5RYQ4_9ENTR Endoribonuclease L-PSP family protein OS=Enterobacter hormaechei ATCC 49162 </t>
  </si>
  <si>
    <t>([0.264545, 0.170161, 0.206376, 0.26085, 0.200174, 0.155435, 0.102787, 0.129801, 0.164327, 0.200174, 0.225814, 0.185198, 0.109221, 0.102787, 0.102787, 0.102787, 0.116183, 0.129801, 0.127496, 0.125101, 0.086953, 0.092881, 0.122885, 0.132295, 0.102787, 0.079919, 0.132295, 0.216401, 0.216401, 0.173081, 0.17593, 0.17593, 0.17593, 0.236433, 0.346032, 0.25031, 0.264545, 0.298791, 0.203355, 0.155435, 0.161087, 0.239899, 0.239899, 0.271506, 0.257454, 0.301917, 0.40511, 0.384043, 0.370445, 0.281712, 0.225814, 0.222385, 0.191378, 0.281712, 0.222385, 0.125101, 0.127496, 0.100716, 0.129801, 0.17593, 0.275179, 0.264545, 0.164327, 0.132295, 0.11371, 0.086953, 0.088832, 0.088832, 0.073402, 0.043307, 0.081712, 0.11371, 0.066181, 0.05306, 0.034068, 0.049374, 0.096677, 0.158265, 0.155435, 0.173081, 0.122885, 0.116183, 0.076542, 0.147574, 0.120615, 0.15008, 0.161087, 0.15284, 0.094817, 0.086953, 0.137348, 0.15284, 0.196879, 0.182256, 0.239899, 0.236433, 0.288399, 0.200174, 0.194234, 0.144935, 0.0704, 0.088832, 0.073402, 0.067594, 0.05306, 0.066181, 0.046336, 0.044297, 0.032017, 0.049374, 0.05306, 0.038858, 0.018415, 0.010131], '')</t>
  </si>
  <si>
    <t xml:space="preserve">F5RYQ5|F5RYQ5_9ENTR UPF0181 protein HMPREF9086_2756 OS=Enterobacter hormaechei ATCC 49162 </t>
  </si>
  <si>
    <t>([0.517562, 0.557691, 0.604312, 0.648219, 0.642678, 0.626927, 0.545602, 0.59917, 0.604312, 0.529623, 0.553315, 0.59508, 0.608892, 0.608892, 0.604312, 0.707965, 0.661982, 0.632174, 0.728858, 0.728858, 0.716283, 0.699094, 0.671169, 0.56648, 0.557691, 0.585406, 0.529623, 0.585406, 0.58069, 0.613573, 0.613573, 0.59014, 0.545602, 0.648219, 0.685117, 0.694846, 0.694846, 0.712013, 0.724957, 0.632174, 0.549308, 0.525368, 0.509769, 0.436924, 0.525368, 0.545602, 0.553315, 0.661982, 0.707965, 0.707965, 0.671169, 0.759478, 0.76285, 0.779859, 0.759478, 0.724957, 0.699094, 0.666105, 0.59917, 0.585406], '')</t>
  </si>
  <si>
    <t>[0, 1, 2, 3, 4, 5, 6, 7, 8, 9, 10, 11, 12, 13, 14, 15, 16, 17, 18, 19, 20, 21, 22, 23, 24, 25, 26, 27, 28, 29, 30, 31, 32, 33, 34, 35, 36, 37, 38, 39, 40, 41, 42, 44, 45, 46, 47, 48, 49, 50, 51, 52, 53, 54, 55, 56, 57, 58, 59]</t>
  </si>
  <si>
    <t xml:space="preserve">F5RYQ6|F5RYQ6_9ENTR aminodeoxychorismate synthase OS=Enterobacter hormaechei ATCC 49162 </t>
  </si>
  <si>
    <t>([0.088832, 0.073402, 0.111485, 0.069024, 0.122885, 0.058088, 0.078022, 0.081712, 0.111485, 0.116183, 0.118441, 0.17593, 0.073402, 0.0704, 0.046336, 0.034884, 0.050641, 0.030003, 0.066181, 0.050641, 0.028695, 0.054297, 0.034068, 0.028107, 0.034068, 0.017447, 0.021381, 0.020165, 0.023534, 0.022306, 0.024826, 0.024826, 0.023087, 0.046336, 0.120615, 0.125101, 0.142424, 0.142424, 0.11371, 0.122885, 0.071867, 0.073402, 0.038858, 0.071867, 0.090864, 0.147574, 0.161087, 0.239899, 0.257454, 0.173081, 0.170161, 0.182256, 0.219301, 0.219301, 0.15008, 0.125101, 0.247041, 0.257454, 0.271506, 0.408655, 0.42561, 0.436924, 0.468512, 0.570702, 0.5017, 0.51388, 0.497853, 0.608892, 0.494003, 0.483068, 0.549308, 0.458154, 0.458154, 0.359901, 0.346032, 0.40511, 0.41194, 0.41194, 0.414856, 0.433034, 0.433034, 0.31487, 0.433034, 0.36309, 0.36309, 0.454136, 0.436924, 0.390993, 0.288399, 0.387226, 0.308712, 0.216401, 0.30533, 0.194234, 0.288399, 0.206376, 0.236433, 0.229226, 0.196879, 0.098513, 0.092881, 0.086953, 0.085092, 0.086953, 0.18812, 0.167087, 0.139895, 0.15008, 0.15008, 0.236433, 0.15008, 0.25406, 0.288399, 0.31487, 0.436924, 0.380708, 0.440853, 0.370445, 0.377384, 0.298791, 0.321458, 0.31487, 0.206376, 0.264545, 0.161087, 0.088832, 0.060549, 0.078022, 0.0704, 0.092881, 0.083462, 0.139895, 0.120615, 0.132295, 0.109221, 0.06184, 0.047319, 0.055536, 0.083462, 0.079919, 0.139895, 0.164327, 0.164327, 0.243554, 0.268042, 0.264545, 0.321458, 0.278302, 0.185198, 0.203355, 0.164327, 0.179055, 0.179055, 0.206376, 0.243554, 0.219301, 0.332115, 0.433034, 0.440853, 0.324872, 0.284882, 0.18812, 0.257454, 0.239899, 0.268042, 0.167087, 0.243554, 0.264545, 0.390993, 0.4292, 0.414856, 0.414856, 0.433034, 0.454136, 0.324872, 0.324872, 0.370445, 0.339168, 0.209395, 0.206376, 0.31487, 0.288399, 0.387226, 0.356642, 0.268042, 0.185198, 0.295083, 0.291804, 0.298791, 0.295083, 0.268042, 0.170161, 0.209395, 0.127496, 0.125101, 0.134866, 0.134866, 0.132295, 0.132295, 0.132295, 0.144935, 0.125101, 0.185198, 0.102787, 0.129801, 0.209395, 0.301917, 0.311707, 0.21291, 0.222385, 0.18812, 0.15008, 0.243554, 0.225814, 0.209395, 0.209395, 0.264545, 0.288399, 0.288399, 0.291804, 0.374039, 0.390993, 0.30533, 0.298791, 0.366687, 0.243554, 0.179055, 0.170161, 0.100716, 0.18812, 0.182256, 0.209395, 0.295083, 0.203355, 0.137348, 0.206376, 0.127496, 0.147574, 0.173081, 0.173081, 0.173081, 0.111485, 0.054297, 0.111485, 0.069024, 0.067594, 0.139895, 0.196879, 0.127496, 0.125101, 0.125101, 0.125101, 0.125101, 0.167087, 0.167087, 0.239899, 0.243554, 0.332115, 0.25406, 0.25406, 0.236433, 0.164327, 0.236433, 0.335645, 0.301917, 0.398279, 0.398279, 0.398279, 0.394753, 0.497853, 0.618285, 0.562014, 0.570702, 0.570702, 0.444081, 0.505461, 0.436924, 0.433034, 0.454136, 0.545602, 0.525368, 0.521092, 0.585406, 0.648219, 0.648219, 0.570702, 0.517562, 0.458154, 0.377384, 0.390993, 0.291804, 0.243554, 0.271506, 0.268042, 0.278302, 0.275179, 0.301917, 0.366687, 0.30533, 0.247041, 0.264545, 0.281712, 0.281712, 0.308712, 0.229226, 0.216401, 0.236433, 0.298791, 0.398279, 0.377384, 0.264545, 0.284882, 0.25406, 0.275179, 0.291804, 0.182256, 0.295083, 0.264545, 0.200174, 0.268042, 0.298791, 0.200174, 0.125101, 0.122885, 0.129801, 0.116183, 0.120615, 0.144935, 0.122885, 0.067594, 0.132295, 0.219301, 0.281712, 0.342579, 0.332115, 0.271506, 0.291804, 0.271506, 0.222385, 0.209395, 0.206376, 0.179055, 0.225814, 0.194234, 0.225814, 0.219301, 0.30533, 0.295083, 0.243554, 0.25031, 0.332115, 0.275179, 0.308712, 0.30533, 0.243554, 0.236433, 0.236433, 0.295083, 0.298791, 0.298791, 0.298791, 0.308712, 0.352862, 0.30533, 0.418646, 0.418646, 0.422041, 0.422041, 0.418646, 0.51388, 0.476583, 0.380708, 0.318242, 0.284882, 0.288399, 0.268042, 0.268042, 0.21291, 0.167087, 0.15008, 0.15008, 0.139895, 0.132295, 0.125101, 0.158265, 0.15284, 0.134866, 0.132295, 0.081712, 0.086953, 0.048328, 0.059222, 0.106997, 0.116183, 0.120615, 0.102787, 0.092881, 0.098513, 0.158265, 0.225814, 0.158265, 0.15284, 0.147574, 0.144935, 0.118441, 0.139895, 0.132295, 0.125101, 0.079919, 0.090864, 0.071867, 0.125101, 0.122885, 0.125101, 0.161087, 0.170161, 0.167087, 0.278302, 0.182256, 0.194234, 0.21291, 0.291804, 0.284882, 0.390993, 0.387226, 0.36309, 0.366687, 0.366687, 0.298791, 0.301917, 0.352862, 0.394753, 0.30533, 0.328603, 0.318242, 0.346032, 0.328603, 0.339168, 0.298791, 0.374039, 0.339168, 0.291804, 0.257454, 0.36309, 0.31487, 0.291804, 0.359901], '')</t>
  </si>
  <si>
    <t>[63, 64, 65, 67, 70, 270, 271, 272, 273, 275, 279, 280, 281, 282, 283, 284, 285, 286, 369]</t>
  </si>
  <si>
    <t xml:space="preserve">F5RYR0|F5RYR0_9ENTR TerC family membrane protein OS=Enterobacter hormaechei ATCC 49162 </t>
  </si>
  <si>
    <t>([0.004315, 0.005932, 0.004483, 0.00359, 0.004835, 0.003963, 0.003701, 0.003461, 0.002976, 0.00389, 0.003366, 0.003177, 0.002138, 0.003366, 0.003366, 0.00407, 0.004161, 0.002688, 0.002138, 0.002057, 0.002117, 0.002482, 0.001649, 0.001675, 0.002138, 0.002138, 0.003014, 0.002688, 0.003864, 0.005992, 0.005623, 0.008276, 0.011106, 0.020165, 0.020165, 0.031287, 0.029376, 0.014315, 0.013613, 0.021381, 0.024393, 0.050641, 0.031287, 0.051831, 0.051831, 0.031287, 0.021381, 0.020876, 0.021381, 0.017447, 0.008895, 0.006142, 0.005992, 0.004577, 0.003109, 0.003109, 0.002482, 0.002078, 0.00225, 0.003366, 0.002349, 0.003461, 0.003478, 0.005378, 0.004388, 0.003924, 0.005872, 0.005249, 0.004431, 0.006421, 0.004161, 0.006039, 0.005503, 0.005503, 0.007177, 0.011518, 0.01227, 0.012491, 0.009483, 0.01078, 0.007031, 0.007645, 0.007422, 0.007259, 0.004646, 0.004247, 0.004646, 0.003276, 0.002705, 0.003341, 0.002761, 0.004431, 0.004431, 0.007315, 0.005223, 0.00515, 0.005503, 0.005378, 0.005249, 0.008409, 0.010926, 0.019401, 0.034884, 0.034068, 0.037156, 0.081712, 0.182256, 0.291804, 0.401658, 0.56648, 0.557691, 0.476583, 0.414856, 0.401658, 0.229226, 0.225814, 0.147574, 0.074921, 0.040537, 0.041405, 0.038042, 0.016826, 0.010672, 0.007555, 0.00543, 0.00543, 0.004611, 0.00359, 0.002396, 0.002396, 0.001602, 0.001675, 0.002194, 0.001808, 0.001288, 0.002155, 0.002623, 0.002662, 0.003512, 0.003864, 0.004208, 0.004315, 0.006078, 0.005734, 0.008409, 0.009015, 0.007177, 0.006988, 0.008075, 0.011903, 0.008624, 0.009401, 0.006194, 0.006245, 0.006988, 0.009187, 0.006619, 0.006482, 0.006245, 0.004611, 0.004835, 0.006374, 0.006142, 0.006894, 0.007031, 0.006567, 0.009096, 0.007091, 0.006533, 0.008002, 0.009483, 0.014315, 0.027463, 0.06184, 0.047319, 0.040537, 0.031287, 0.028107, 0.026892, 0.027463, 0.054297, 0.031287, 0.017797, 0.010672, 0.008002, 0.00777, 0.007495, 0.00543, 0.008276, 0.007877, 0.005872, 0.005011, 0.005318, 0.004775, 0.003246, 0.00407, 0.003607, 0.004646, 0.004611, 0.006078, 0.008624, 0.008624, 0.009187, 0.009187, 0.009015, 0.009294, 0.012491, 0.008156, 0.011903, 0.007315, 0.010221, 0.009187, 0.007315, 0.004976, 0.005249, 0.005734, 0.003924, 0.005992, 0.005992, 0.005992, 0.004835, 0.004775, 0.004899, 0.007031, 0.006533, 0.006533, 0.007495, 0.008895, 0.014783, 0.015078, 0.034068, 0.036378, 0.088832, 0.090864, 0.173081, 0.129801, 0.219301, 0.359901, 0.30533, 0.31487, 0.387226, 0.324872, 0.225814, 0.225814, 0.129801, 0.196879, 0.298791, 0.295083, 0.288399, 0.278302, 0.284882, 0.194234, 0.200174, 0.11371, 0.196879, 0.161087, 0.209395, 0.219301, 0.222385, 0.275179, 0.257454, 0.308712, 0.440853, 0.458154, 0.486429, 0.509769, 0.59917, 0.626927, 0.626927, 0.58069, 0.450668, 0.366687, 0.465241, 0.468512, 0.58069, 0.570702, 0.5017, 0.447574, 0.332115, 0.328603, 0.31487, 0.239899, 0.144935, 0.125101, 0.116183, 0.079919, 0.127496, 0.10481, 0.094817, 0.054297, 0.066181, 0.129801, 0.118441, 0.085092, 0.083462, 0.090864, 0.090864, 0.15284, 0.196879, 0.203355, 0.191378, 0.111485, 0.11371, 0.196879, 0.170161, 0.268042, 0.209395, 0.21291, 0.147574, 0.161087, 0.26085, 0.170161, 0.167087, 0.264545, 0.30533, 0.209395, 0.116183, 0.118441, 0.120615, 0.132295, 0.225814, 0.225814, 0.243554, 0.219301, 0.236433, 0.200174, 0.139895, 0.209395, 0.21291, 0.30533, 0.206376, 0.209395, 0.324872, 0.236433, 0.147574, 0.144935, 0.158265, 0.170161, 0.161087, 0.137348, 0.111485, 0.118441, 0.096677, 0.096677, 0.118441, 0.083462, 0.076542, 0.122885, 0.139895, 0.139895, 0.083462, 0.147574, 0.090864, 0.090864, 0.134866, 0.15008, 0.129801, 0.161087, 0.196879, 0.203355, 0.268042, 0.239899, 0.137348, 0.111485, 0.118441, 0.200174, 0.247041, 0.342579, 0.232838, 0.229226, 0.26085, 0.232838, 0.232838, 0.21291, 0.122885, 0.142424, 0.137348, 0.096677, 0.109221, 0.120615, 0.100716, 0.078022, 0.094817, 0.161087, 0.132295, 0.134866, 0.060549, 0.033407, 0.033407, 0.064632, 0.066181, 0.026338, 0.050641, 0.029376, 0.032677, 0.060549, 0.060549, 0.054297, 0.059222, 0.067594, 0.086953, 0.060549, 0.071867, 0.044297, 0.024826, 0.058088, 0.074921, 0.074921, 0.098513, 0.092881, 0.098513, 0.042364, 0.10481, 0.116183, 0.144935, 0.225814, 0.239899, 0.25406, 0.377384, 0.480142, 0.366687, 0.26085, 0.321458, 0.321458, 0.398279, 0.509769, 0.486429, 0.4292, 0.440853, 0.394753, 0.384043, 0.36309, 0.490133, 0.468512, 0.468512, 0.41194, 0.398279, 0.346032, 0.247041, 0.216401, 0.200174, 0.308712, 0.295083, 0.324872, 0.236433, 0.26085, 0.25406, 0.18812, 0.200174, 0.295083, 0.387226, 0.414856, 0.440853, 0.444081, 0.332115, 0.284882, 0.384043, 0.308712, 0.308712, 0.398279, 0.308712, 0.236433, 0.139895, 0.191378, 0.132295, 0.203355, 0.182256, 0.179055, 0.155435, 0.257454, 0.232838, 0.132295, 0.120615, 0.116183, 0.067594, 0.073402, 0.100716, 0.054297, 0.10481, 0.15008, 0.090864, 0.155435, 0.137348, 0.229226, 0.167087, 0.170161, 0.182256, 0.158265, 0.161087, 0.268042, 0.158265, 0.158265, 0.182256, 0.196879, 0.155435, 0.161087, 0.225814, 0.129801, 0.147574, 0.11371, 0.106997, 0.173081, 0.167087, 0.229226, 0.222385, 0.335645, 0.4292, 0.4292, 0.483068, 0.454136, 0.414856, 0.494003, 0.494003, 0.58069, 0.529623, 0.56648, 0.690604, 0.707965, 0.882776], '')</t>
  </si>
  <si>
    <t>[109, 110, 265, 266, 267, 268, 269, 274, 275, 276, 425, 513, 514, 515, 516, 517, 518]</t>
  </si>
  <si>
    <t xml:space="preserve">F5RYR2|F5RYR2_9ENTR PTS family mannose porter, IIC component OS=Enterobacter hormaechei ATCC 49162 </t>
  </si>
  <si>
    <t>([0.005086, 0.003607, 0.002727, 0.002503, 0.002705, 0.002761, 0.002349, 0.002503, 0.00316, 0.003246, 0.004315, 0.004976, 0.003512, 0.003555, 0.00359, 0.003804, 0.003701, 0.003701, 0.003607, 0.004736, 0.006894, 0.010509, 0.011106, 0.013265, 0.016826, 0.015344, 0.022667, 0.023963, 0.016528, 0.016826, 0.018106, 0.010131, 0.006894, 0.009294, 0.017447, 0.011903, 0.010372, 0.020876, 0.019401, 0.020876, 0.011106, 0.007177, 0.006421, 0.009187, 0.013821, 0.009977, 0.015694, 0.011342, 0.010926, 0.015344, 0.009294, 0.01078, 0.01078, 0.014315, 0.015694, 0.008804, 0.010509, 0.009015, 0.007315, 0.005734, 0.007031, 0.01204, 0.024393, 0.019401, 0.015694, 0.009096, 0.01204, 0.010509, 0.008525, 0.008723, 0.010131, 0.019109, 0.01227, 0.010926, 0.00962, 0.006374, 0.008002, 0.008002, 0.009483, 0.011669, 0.018415, 0.012727, 0.010672, 0.008525, 0.009865, 0.007645, 0.00962, 0.007555, 0.006567, 0.006533, 0.01078, 0.007259, 0.006078, 0.006894, 0.008624, 0.011669, 0.022306, 0.017447, 0.010131, 0.010372, 0.006795, 0.004835, 0.005249, 0.005503, 0.006533, 0.004646, 0.006894, 0.006078, 0.007495, 0.005799, 0.008723, 0.00777, 0.009865, 0.009728, 0.013016, 0.016826, 0.013437, 0.010372, 0.018787, 0.03976, 0.035586, 0.079919, 0.079919, 0.144935, 0.102787, 0.046336, 0.096677, 0.050641, 0.040537, 0.056825, 0.071867, 0.067594, 0.066181, 0.042364, 0.025316, 0.012727, 0.013265, 0.013016, 0.011903, 0.01078, 0.006795, 0.005992, 0.00407, 0.006245, 0.005223, 0.004611, 0.004611, 0.00359, 0.00407, 0.004135, 0.003997, 0.004135, 0.003997, 0.004208, 0.005872, 0.009865, 0.010926, 0.011106, 0.013821, 0.014315, 0.008723, 0.015694, 0.015694, 0.016021, 0.016021, 0.024826, 0.024826, 0.030003, 0.058088, 0.078022, 0.15008, 0.079919, 0.144935, 0.076542, 0.05306, 0.050641, 0.040537, 0.047319, 0.022306, 0.014315, 0.012727, 0.014315, 0.013016, 0.00962, 0.013265, 0.008895, 0.006142, 0.005623, 0.007645, 0.006142, 0.005086, 0.005318, 0.006421, 0.006078, 0.006142, 0.00515, 0.004388, 0.004835, 0.003997, 0.00389, 0.003607, 0.003431, 0.004358, 0.003079, 0.003341, 0.00389, 0.004135, 0.004611, 0.004483, 0.004431, 0.00558, 0.004513, 0.004611, 0.00389, 0.00316, 0.003757, 0.003757, 0.004431, 0.003177, 0.003298, 0.004611, 0.00558, 0.005872, 0.004835, 0.006142, 0.00558, 0.00389, 0.003246, 0.002555, 0.00389, 0.002688, 0.002581, 0.004208, 0.003997, 0.00389, 0.00515, 0.006142, 0.006533, 0.005734, 0.007259, 0.009096, 0.010221, 0.010221, 0.016528, 0.018106, 0.018106, 0.034068, 0.073402, 0.155435, 0.288399, 0.179055, 0.301917, 0.318242, 0.318242, 0.209395, 0.349426, 0.31487, 0.281712, 0.359901, 0.401658, 0.394753, 0.444081, 0.380708, 0.436924, 0.394753, 0.465241], '')</t>
  </si>
  <si>
    <t xml:space="preserve">F5RYR3|F5RYR3_9ENTR PTS family mannose porter, IID component OS=Enterobacter hormaechei ATCC 49162 </t>
  </si>
  <si>
    <t>([0.613573, 0.626927, 0.480142, 0.51388, 0.585406, 0.59917, 0.626927, 0.509769, 0.529623, 0.545602, 0.483068, 0.418646, 0.398279, 0.390993, 0.4292, 0.433034, 0.349426, 0.239899, 0.247041, 0.239899, 0.222385, 0.142424, 0.15284, 0.132295, 0.139895, 0.120615, 0.092881, 0.096677, 0.129801, 0.076542, 0.076542, 0.058088, 0.073402, 0.064632, 0.06312, 0.047319, 0.028695, 0.059222, 0.090864, 0.046336, 0.045352, 0.046336, 0.046336, 0.022306, 0.05306, 0.05306, 0.056825, 0.079919, 0.083462, 0.079919, 0.134866, 0.137348, 0.243554, 0.268042, 0.275179, 0.275179, 0.321458, 0.390993, 0.264545, 0.31487, 0.291804, 0.179055, 0.18812, 0.284882, 0.394753, 0.390993, 0.268042, 0.182256, 0.142424, 0.102787, 0.147574, 0.096677, 0.05306, 0.048328, 0.037156, 0.073402, 0.040537, 0.032017, 0.023087, 0.046336, 0.046336, 0.10481, 0.196879, 0.155435, 0.155435, 0.155435, 0.106997, 0.203355, 0.179055, 0.222385, 0.271506, 0.236433, 0.275179, 0.264545, 0.278302, 0.349426, 0.239899, 0.332115, 0.291804, 0.342579, 0.225814, 0.161087, 0.147574, 0.170161, 0.120615, 0.088832, 0.088832, 0.067594, 0.059222, 0.116183, 0.129801, 0.064632, 0.030611, 0.021381, 0.038042, 0.037156, 0.023534, 0.045352, 0.055536, 0.056825, 0.026892, 0.038858, 0.043307, 0.024393, 0.020165, 0.028695, 0.036378, 0.020165, 0.025316, 0.019109, 0.018106, 0.015078, 0.026892, 0.031287, 0.032677, 0.032677, 0.038042, 0.034068, 0.019109, 0.009483, 0.008156, 0.008723, 0.007091, 0.005503, 0.007645, 0.006894, 0.006078, 0.006194, 0.006245, 0.005249, 0.006374, 0.006482, 0.004646, 0.003431, 0.004431, 0.004577, 0.004135, 0.002662, 0.003555, 0.003366, 0.004689, 0.006701, 0.009401, 0.009728, 0.018415, 0.009865, 0.008525, 0.011342, 0.011669, 0.014315, 0.023534, 0.021816, 0.020522, 0.018787, 0.019109, 0.020165, 0.032017, 0.021381, 0.044297, 0.05306, 0.102787, 0.076542, 0.074921, 0.036378, 0.030611, 0.027463, 0.028107, 0.021816, 0.013613, 0.009728, 0.01227, 0.010131, 0.006988, 0.00543, 0.008525, 0.013016, 0.008276, 0.008624, 0.013016, 0.008723, 0.008409, 0.005799, 0.007259, 0.005223, 0.005683, 0.006039, 0.006039, 0.008895, 0.009187, 0.013821, 0.018787, 0.019401, 0.026338, 0.05306, 0.094817, 0.092881, 0.094817, 0.102787, 0.102787, 0.111485, 0.111485, 0.10481, 0.209395, 0.090864, 0.090864, 0.158265, 0.243554, 0.144935, 0.096677, 0.216401, 0.200174, 0.11371, 0.064632, 0.073402, 0.036378, 0.018415, 0.010131, 0.010221, 0.008723, 0.007091, 0.005799, 0.006374, 0.004577, 0.003298, 0.003461, 0.004775, 0.004646, 0.004611, 0.004976, 0.006245, 0.006245, 0.004611, 0.004736, 0.004431, 0.002881, 0.003212, 0.004358, 0.004161, 0.002761, 0.003366, 0.002688, 0.003246, 0.002662, 0.003276, 0.004388, 0.004315, 0.003727, 0.002881, 0.00283, 0.002623, 0.001748, 0.001597, 0.00155, 0.001687, 0.001967, 0.002336, 0.002435, 0.001778, 0.002349, 0.002976, 0.003212, 0.004135, 0.00292], '')</t>
  </si>
  <si>
    <t>[0, 1, 3, 4, 5, 6, 7, 8, 9]</t>
  </si>
  <si>
    <t xml:space="preserve">F5RYR4|F5RYR4_9ENTR UPF0266 membrane protein HMPREF9086_2765 OS=Enterobacter hormaechei ATCC 49162 </t>
  </si>
  <si>
    <t>([0.002976, 0.002155, 0.001872, 0.002155, 0.001675, 0.001374, 0.001533, 0.001318, 0.001434, 0.001267, 0.001061, 0.001408, 0.00146, 0.001267, 0.000708, 0.000477, 0.00052, 0.000854, 0.001391, 0.001786, 0.002662, 0.004483, 0.006795, 0.006245, 0.005011, 0.007555, 0.007645, 0.010131, 0.010131, 0.008002, 0.012727, 0.023963, 0.022667, 0.020165, 0.028107, 0.064632, 0.073402, 0.024826, 0.013016, 0.007315, 0.006567, 0.006567, 0.004414, 0.003298, 0.00359, 0.003607, 0.002482, 0.002482, 0.00155, 0.00246, 0.003701, 0.002761, 0.002881, 0.002881, 0.00283, 0.003727, 0.003246, 0.002529, 0.002727, 0.004135, 0.006533, 0.005086, 0.003701, 0.003701, 0.004135, 0.004646, 0.004689, 0.005799, 0.005872, 0.006795, 0.005683, 0.003757, 0.00359, 0.00246, 0.00155, 0.00103, 0.000575, 0.000747, 0.001, 0.001687, 0.001649, 0.001069, 0.001112, 0.000958, 0.001499, 0.001778, 0.002078, 0.00292, 0.002194, 0.002014, 0.001533, 0.00152, 0.00243, 0.002529, 0.00246, 0.002529, 0.003924, 0.003997, 0.004247, 0.004835, 0.00316, 0.00316, 0.004577, 0.005503, 0.009187, 0.006194, 0.006142, 0.006567, 0.006701, 0.010926, 0.014315, 0.016826, 0.013613, 0.009728, 0.015694, 0.016826, 0.038042, 0.035586, 0.074921, 0.067594, 0.032017, 0.034068, 0.016528, 0.015078, 0.013016, 0.01204, 0.024393, 0.013016, 0.01227, 0.01204, 0.00777, 0.011342, 0.020165, 0.016826, 0.012491, 0.01227, 0.011669, 0.007177, 0.004899, 0.004921, 0.005086, 0.007315, 0.009187, 0.012727, 0.010131, 0.013016, 0.009728, 0.007091, 0.010221, 0.007555, 0.005683, 0.008276], '')</t>
  </si>
  <si>
    <t xml:space="preserve">F5RYR6|F5RYR6_9ENTR Ribosomal RNA large subunit methyltransferase A OS=Enterobacter hormaechei ATCC 49162 </t>
  </si>
  <si>
    <t>([0.064632, 0.042364, 0.066181, 0.094817, 0.096677, 0.142424, 0.170161, 0.203355, 0.132295, 0.098513, 0.064632, 0.098513, 0.106997, 0.182256, 0.185198, 0.301917, 0.170161, 0.25031, 0.36309, 0.328603, 0.356642, 0.342579, 0.414856, 0.318242, 0.257454, 0.298791, 0.203355, 0.139895, 0.161087, 0.196879, 0.284882, 0.390993, 0.356642, 0.349426, 0.349426, 0.349426, 0.346032, 0.486429, 0.468512, 0.476583, 0.505461, 0.472492, 0.472492, 0.436924, 0.494003, 0.58069, 0.525368, 0.632174, 0.73685, 0.657645, 0.59014, 0.483068, 0.490133, 0.458154, 0.450668, 0.458154, 0.356642, 0.359901, 0.359901, 0.281712, 0.278302, 0.291804, 0.291804, 0.21291, 0.191378, 0.196879, 0.122885, 0.094817, 0.094817, 0.090864, 0.109221, 0.129801, 0.196879, 0.200174, 0.229226, 0.203355, 0.196879, 0.26085, 0.209395, 0.125101, 0.196879, 0.125101, 0.116183, 0.078022, 0.111485, 0.167087, 0.194234, 0.179055, 0.164327, 0.167087, 0.144935, 0.15284, 0.127496, 0.10481, 0.100716, 0.069024, 0.0704, 0.059222, 0.079919, 0.098513, 0.15284, 0.122885, 0.203355, 0.21291, 0.216401, 0.219301, 0.134866, 0.147574, 0.170161, 0.257454, 0.247041, 0.216401, 0.182256, 0.203355, 0.232838, 0.194234, 0.222385, 0.219301, 0.247041, 0.232838, 0.15008, 0.15008, 0.147574, 0.092881, 0.092881, 0.081712, 0.049374, 0.054297, 0.040537, 0.06184, 0.06184, 0.066181, 0.098513, 0.071867, 0.144935, 0.073402, 0.100716, 0.134866, 0.132295, 0.132295, 0.102787, 0.182256, 0.15284, 0.127496, 0.127496, 0.122885, 0.137348, 0.122885, 0.147574, 0.200174, 0.125101, 0.122885, 0.098513, 0.109221, 0.18812, 0.100716, 0.158265, 0.139895, 0.085092, 0.069024, 0.067594, 0.10481, 0.096677, 0.116183, 0.100716, 0.102787, 0.059222, 0.109221, 0.132295, 0.161087, 0.158265, 0.239899, 0.271506, 0.301917, 0.281712, 0.182256, 0.182256, 0.232838, 0.155435, 0.209395, 0.275179, 0.196879, 0.111485, 0.060549, 0.067594, 0.127496, 0.127496, 0.196879, 0.125101, 0.17593, 0.147574, 0.147574, 0.15008, 0.125101, 0.139895, 0.144935, 0.144935, 0.191378, 0.17593, 0.15284, 0.134866, 0.083462, 0.129801, 0.203355, 0.271506, 0.264545, 0.239899, 0.239899, 0.21291, 0.194234, 0.206376, 0.196879, 0.179055, 0.11371, 0.120615, 0.109221, 0.102787, 0.17593, 0.17593, 0.125101, 0.191378, 0.144935, 0.147574, 0.15284, 0.122885, 0.15008, 0.167087, 0.092881, 0.118441, 0.079919, 0.142424, 0.11371, 0.137348, 0.155435, 0.25031, 0.182256, 0.11371, 0.129801, 0.120615, 0.086953, 0.109221, 0.111485, 0.17593, 0.26085, 0.271506, 0.200174, 0.127496, 0.066181, 0.132295, 0.155435, 0.257454, 0.158265, 0.179055, 0.116183, 0.098513, 0.050641, 0.042364, 0.078022, 0.067594, 0.074921, 0.125101, 0.122885, 0.120615, 0.096677, 0.071867, 0.046336, 0.086953, 0.137348, 0.21291, 0.164327, 0.116183], '')</t>
  </si>
  <si>
    <t>[40, 45, 46, 47, 48, 49, 50]</t>
  </si>
  <si>
    <t xml:space="preserve">F5RYR8|F5RYR8_9ENTR CspA family transcriptional regulator OS=Enterobacter hormaechei ATCC 49162 </t>
  </si>
  <si>
    <t>([0.079919, 0.129801, 0.191378, 0.219301, 0.247041, 0.281712, 0.185198, 0.216401, 0.147574, 0.111485, 0.134866, 0.191378, 0.18812, 0.203355, 0.284882, 0.284882, 0.278302, 0.281712, 0.281712, 0.196879, 0.18812, 0.295083, 0.18812, 0.170161, 0.15284, 0.102787, 0.109221, 0.185198, 0.196879, 0.291804, 0.271506, 0.26085, 0.232838, 0.182256, 0.147574, 0.161087, 0.164327, 0.17593, 0.17593, 0.173081, 0.278302, 0.243554, 0.247041, 0.268042, 0.278302, 0.31487, 0.394753, 0.394753, 0.387226, 0.374039, 0.408655, 0.480142, 0.458154, 0.380708, 0.480142, 0.433034, 0.422041, 0.394753, 0.308712, 0.275179, 0.324872, 0.284882, 0.384043, 0.339168, 0.42561, 0.387226, 0.342579, 0.308712, 0.247041], '')</t>
  </si>
  <si>
    <t xml:space="preserve">F5RYR9|F5RYR9_9ENTR Uncharacterized protein OS=Enterobacter hormaechei ATCC 49162 </t>
  </si>
  <si>
    <t>([0.014315, 0.010372, 0.013265, 0.009015, 0.01204, 0.014783, 0.024393, 0.013821, 0.013821, 0.010372, 0.01204, 0.008723, 0.007315, 0.006894, 0.006194, 0.005799, 0.004208, 0.003997, 0.003246, 0.003431, 0.004577, 0.003079, 0.002606, 0.002014, 0.00292, 0.002727, 0.001808, 0.001778, 0.002349, 0.002881, 0.003757, 0.003276, 0.003924, 0.004483, 0.003804, 0.004835, 0.006567, 0.007645, 0.012491, 0.019109, 0.010221], '')</t>
  </si>
  <si>
    <t xml:space="preserve">F5RYS0|F5RYS0_9ENTR Uncharacterized protein YebO OS=Enterobacter hormaechei ATCC 49162 </t>
  </si>
  <si>
    <t>([0.090864, 0.040537, 0.044297, 0.06312, 0.038858, 0.028695, 0.032017, 0.042364, 0.030003, 0.023963, 0.020165, 0.014586, 0.010221, 0.007495, 0.010221, 0.010221, 0.007495, 0.005799, 0.004358, 0.003997, 0.003757, 0.003053, 0.004315, 0.004513, 0.004161, 0.005378, 0.006619, 0.007031, 0.007315, 0.010672, 0.016528, 0.024826, 0.026338, 0.045352, 0.042364, 0.023963, 0.045352, 0.060549, 0.060549, 0.064632, 0.137348, 0.232838, 0.311707, 0.291804, 0.291804, 0.321458, 0.335645, 0.308712, 0.229226, 0.139895, 0.122885, 0.106997, 0.060549, 0.069024, 0.069024, 0.098513, 0.17593, 0.17593, 0.239899, 0.342579, 0.398279, 0.384043, 0.398279, 0.321458, 0.295083, 0.30533, 0.321458, 0.275179, 0.229226, 0.284882, 0.374039, 0.384043, 0.408655, 0.517562, 0.608892, 0.608892, 0.505461, 0.380708, 0.356642, 0.225814, 0.147574, 0.15008, 0.161087, 0.142424, 0.185198, 0.191378, 0.167087, 0.125101, 0.127496, 0.179055, 0.185198, 0.147574, 0.11371, 0.069024], '')</t>
  </si>
  <si>
    <t>[73, 74, 75, 76]</t>
  </si>
  <si>
    <t xml:space="preserve">F5RYS2|F5RYS2_9ENTR Uncharacterized protein YobH OS=Enterobacter hormaechei ATCC 49162 </t>
  </si>
  <si>
    <t>([0.56648, 0.40511, 0.288399, 0.173081, 0.219301, 0.25406, 0.196879, 0.127496, 0.100716, 0.067594, 0.066181, 0.046336, 0.028695, 0.016826, 0.010372, 0.009977, 0.007315, 0.005249, 0.004577, 0.004483, 0.004976, 0.003727, 0.004689, 0.004921, 0.005086, 0.004414, 0.004247, 0.00515, 0.006988, 0.009294, 0.014586, 0.014315, 0.019401, 0.027463, 0.026892, 0.049374, 0.026892, 0.048328, 0.054297, 0.096677, 0.054297, 0.031287, 0.059222, 0.047319, 0.073402, 0.120615, 0.102787, 0.106997, 0.111485, 0.085092, 0.076542, 0.038858, 0.026338, 0.035586, 0.036378, 0.0704, 0.071867, 0.127496, 0.083462, 0.0704, 0.066181, 0.066181, 0.120615, 0.125101, 0.10481, 0.125101, 0.086953, 0.078022, 0.083462, 0.081712, 0.102787, 0.102787, 0.118441, 0.139895, 0.090864, 0.096677, 0.098513, 0.096677, 0.081712, 0.10481, 0.164327, 0.144935, 0.219301, 0.185198, 0.139895, 0.196879, 0.118441, 0.179055], '')</t>
  </si>
  <si>
    <t xml:space="preserve">F5RYS3|F5RYS3_9ENTR Pectin degradation repressor protein KdgR OS=Enterobacter hormaechei ATCC 49162 </t>
  </si>
  <si>
    <t>([0.342579, 0.377384, 0.284882, 0.318242, 0.349426, 0.281712, 0.206376, 0.229226, 0.182256, 0.11371, 0.134866, 0.094817, 0.069024, 0.125101, 0.125101, 0.069024, 0.116183, 0.118441, 0.134866, 0.132295, 0.120615, 0.06312, 0.06312, 0.054297, 0.056825, 0.06184, 0.055536, 0.092881, 0.100716, 0.147574, 0.185198, 0.15284, 0.200174, 0.284882, 0.275179, 0.308712, 0.40511, 0.332115, 0.229226, 0.21291, 0.118441, 0.06312, 0.118441, 0.122885, 0.164327, 0.158265, 0.144935, 0.144935, 0.144935, 0.083462, 0.054297, 0.069024, 0.088832, 0.122885, 0.122885, 0.134866, 0.134866, 0.139895, 0.196879, 0.196879, 0.196879, 0.222385, 0.31487, 0.219301, 0.21291, 0.17593, 0.096677, 0.10481, 0.106997, 0.106997, 0.144935, 0.200174, 0.203355, 0.127496, 0.122885, 0.132295, 0.081712, 0.085092, 0.045352, 0.026338, 0.044297, 0.044297, 0.06312, 0.064632, 0.06312, 0.066181, 0.088832, 0.164327, 0.164327, 0.167087, 0.170161, 0.194234, 0.129801, 0.158265, 0.229226, 0.236433, 0.229226, 0.21291, 0.209395, 0.21291, 0.30533, 0.278302, 0.196879, 0.236433, 0.239899, 0.339168, 0.335645, 0.284882, 0.222385, 0.142424, 0.139895, 0.142424, 0.139895, 0.134866, 0.137348, 0.142424, 0.111485, 0.066181, 0.120615, 0.0704, 0.111485, 0.090864, 0.067594, 0.111485, 0.100716, 0.054297, 0.050641, 0.049374, 0.081712, 0.129801, 0.222385, 0.225814, 0.15284, 0.158265, 0.247041, 0.206376, 0.132295, 0.155435, 0.216401, 0.147574, 0.147574, 0.094817, 0.096677, 0.078022, 0.074921, 0.083462, 0.134866, 0.144935, 0.161087, 0.116183, 0.102787, 0.088832, 0.086953, 0.085092, 0.090864, 0.086953, 0.069024, 0.127496, 0.079919, 0.079919, 0.116183, 0.179055, 0.268042, 0.30533, 0.414856, 0.4292, 0.328603, 0.342579, 0.328603, 0.321458, 0.398279, 0.418646, 0.324872, 0.324872, 0.41194, 0.335645, 0.25031, 0.324872, 0.321458, 0.335645, 0.335645, 0.359901, 0.366687, 0.359901, 0.275179, 0.281712, 0.288399, 0.384043, 0.387226, 0.401658, 0.408655, 0.408655, 0.41194, 0.517562, 0.622677, 0.51388, 0.59014, 0.622677, 0.5017, 0.494003, 0.490133, 0.534167, 0.444081, 0.324872, 0.335645, 0.408655, 0.298791, 0.284882, 0.209395, 0.144935, 0.083462, 0.06312, 0.060549, 0.032017, 0.029376, 0.018106, 0.029376, 0.016826, 0.027463, 0.050641, 0.030003, 0.043307, 0.019401, 0.028107, 0.060549, 0.06184, 0.06184, 0.073402, 0.073402, 0.120615, 0.111485, 0.122885, 0.122885, 0.076542, 0.078022, 0.078022, 0.134866, 0.116183, 0.17593, 0.139895, 0.125101, 0.127496, 0.132295, 0.232838, 0.239899, 0.200174, 0.191378, 0.137348, 0.216401, 0.229226, 0.15008, 0.25031, 0.21291, 0.216401, 0.275179, 0.342579, 0.318242, 0.281712, 0.284882, 0.295083, 0.281712, 0.264545, 0.374039], '')</t>
  </si>
  <si>
    <t>[193, 194, 195, 196, 197, 198, 201]</t>
  </si>
  <si>
    <t xml:space="preserve">F5RYS4|F5RYS4_9ENTR Major facilitator transporter OS=Enterobacter hormaechei ATCC 49162 </t>
  </si>
  <si>
    <t>([0.120615, 0.203355, 0.25406, 0.298791, 0.17593, 0.200174, 0.173081, 0.098513, 0.088832, 0.11371, 0.066181, 0.056825, 0.026338, 0.025316, 0.013016, 0.0198, 0.015078, 0.011106, 0.008409, 0.008525, 0.008002, 0.011903, 0.008804, 0.005872, 0.004921, 0.007177, 0.005623, 0.005683, 0.005734, 0.007259, 0.007259, 0.007315, 0.008276, 0.013437, 0.014783, 0.015344, 0.017138, 0.017797, 0.022667, 0.045352, 0.067594, 0.060549, 0.06184, 0.03976, 0.042364, 0.028107, 0.016528, 0.028695, 0.028695, 0.028695, 0.025316, 0.013437, 0.019109, 0.013437, 0.009187, 0.006078, 0.008525, 0.005799, 0.004775, 0.004775, 0.003246, 0.003671, 0.002482, 0.001722, 0.002503, 0.00359, 0.004247, 0.003671, 0.003478, 0.0028, 0.003997, 0.003997, 0.004358, 0.00359, 0.005086, 0.005249, 0.007315, 0.005249, 0.005623, 0.005992, 0.003997, 0.005734, 0.004161, 0.006245, 0.008895, 0.006245, 0.00407, 0.00389, 0.004976, 0.003701, 0.005011, 0.00515, 0.004921, 0.004611, 0.006482, 0.006482, 0.005734, 0.005992, 0.006039, 0.006795, 0.009401, 0.010131, 0.008276, 0.013821, 0.013016, 0.007645, 0.011342, 0.021816, 0.024826, 0.024393, 0.023963, 0.017797, 0.015694, 0.010509, 0.0198, 0.020876, 0.015078, 0.015344, 0.008804, 0.014783, 0.010926, 0.007031, 0.007091, 0.009401, 0.009015, 0.009401, 0.017797, 0.010509, 0.010509, 0.013821, 0.017447, 0.023534, 0.032677, 0.017138, 0.030611, 0.026892, 0.01204, 0.009096, 0.009728, 0.013016, 0.008723, 0.013016, 0.023087, 0.034068, 0.020876, 0.020522, 0.023087, 0.024826, 0.023087, 0.017797, 0.013437, 0.010672, 0.008624, 0.005992, 0.008624, 0.006142, 0.005378, 0.008276, 0.008276, 0.01227, 0.009401, 0.008804, 0.005683, 0.004976, 0.004135, 0.004921, 0.003821, 0.003821, 0.002606, 0.003804, 0.003405, 0.003014, 0.003014, 0.003053, 0.002727, 0.001778, 0.002138, 0.001675, 0.001709, 0.001692, 0.001142, 0.001786, 0.0028, 0.004483, 0.00515, 0.008276, 0.008002, 0.01078, 0.008075, 0.009865, 0.011342, 0.018787, 0.014075, 0.0198, 0.020165, 0.058088, 0.132295, 0.132295, 0.15008, 0.106997, 0.216401, 0.284882, 0.147574, 0.137348, 0.05306, 0.05306, 0.021816, 0.011903, 0.007645, 0.009483, 0.009865, 0.006078, 0.005932, 0.009294, 0.005623, 0.006894, 0.006421, 0.006533, 0.00777, 0.010672, 0.008624, 0.008624, 0.006894, 0.006701, 0.005683, 0.007555, 0.008409, 0.008075, 0.008723, 0.011518, 0.008804, 0.006988, 0.01078, 0.007031, 0.007031, 0.006894, 0.00515, 0.003341, 0.002503, 0.001687, 0.001722, 0.002581, 0.001692, 0.002138, 0.002138, 0.002662, 0.002349, 0.002366, 0.00243, 0.002276, 0.0028, 0.002512, 0.003804, 0.002555, 0.002623, 0.002662, 0.0028, 0.004689, 0.005086, 0.004388, 0.005992, 0.004161, 0.003963, 0.003864, 0.003555, 0.005223, 0.004646, 0.004315, 0.003109, 0.004315, 0.00389, 0.0028, 0.003298, 0.003212, 0.003804, 0.003821, 0.003366, 0.003555, 0.002482, 0.003109, 0.003478, 0.003821, 0.003671, 0.002482, 0.002606, 0.003461, 0.003298, 0.002529, 0.002662, 0.003431, 0.003512, 0.005249, 0.007315, 0.006482, 0.006795, 0.008723, 0.013613, 0.010131, 0.010131, 0.009401, 0.011669, 0.024826, 0.011903, 0.030003, 0.034884, 0.05306, 0.05306, 0.038858, 0.038858, 0.056825, 0.041405, 0.050641, 0.026338, 0.017447, 0.028107, 0.012727, 0.008002, 0.00558, 0.008723, 0.014075, 0.016021, 0.014783, 0.010131, 0.017138, 0.009015, 0.009096, 0.010672, 0.008804, 0.007031, 0.009401, 0.00777, 0.006894, 0.004835, 0.005734, 0.005799, 0.004483, 0.006421, 0.006421, 0.006142, 0.004976, 0.003671, 0.004161, 0.00316, 0.002606, 0.002976, 0.003963, 0.00543, 0.006039, 0.006894, 0.010926, 0.007645, 0.01204, 0.010672, 0.009483, 0.008156, 0.009865, 0.011342, 0.007555, 0.00777, 0.009187, 0.010509, 0.014075, 0.017447, 0.015344, 0.026338, 0.013016, 0.008075, 0.008409, 0.007422, 0.008525, 0.008525, 0.013437, 0.013016, 0.024826, 0.024826, 0.023087, 0.023534, 0.031287, 0.048328, 0.11371, 0.18812, 0.194234, 0.243554, 0.247041, 0.370445, 0.370445, 0.433034, 0.570702, 0.557691, 0.5017, 0.366687, 0.352862, 0.349426, 0.301917, 0.301917, 0.318242, 0.335645, 0.321458, 0.335645, 0.377384, 0.349426, 0.339168, 0.295083, 0.247041, 0.196879, 0.134866, 0.109221, 0.076542, 0.056825, 0.026892, 0.03976, 0.038858, 0.030611, 0.028107, 0.038858, 0.03976, 0.056825, 0.111485, 0.118441, 0.069024, 0.054297, 0.028107, 0.018415, 0.024393, 0.024393, 0.032677, 0.056825, 0.038858, 0.056825, 0.081712, 0.096677, 0.0704, 0.100716, 0.0704, 0.037156, 0.034068, 0.031287, 0.023087, 0.023534, 0.015344, 0.023963, 0.033407, 0.078022, 0.125101, 0.098513, 0.134866, 0.11371, 0.088832, 0.134866, 0.142424, 0.111485, 0.17593, 0.191378, 0.206376, 0.328603, 0.476583, 0.454136], '')</t>
  </si>
  <si>
    <t>[387, 388, 389]</t>
  </si>
  <si>
    <t xml:space="preserve">F5RYS6|F5RYS6_9ENTR C-terminal processing peptidase OS=Enterobacter hormaechei ATCC 49162 </t>
  </si>
  <si>
    <t>([0.018787, 0.030003, 0.019401, 0.01078, 0.01227, 0.009483, 0.012727, 0.016826, 0.021816, 0.023534, 0.015078, 0.015694, 0.010372, 0.010372, 0.018787, 0.021816, 0.022667, 0.038858, 0.024393, 0.030003, 0.055536, 0.036378, 0.045352, 0.050641, 0.06184, 0.074921, 0.139895, 0.147574, 0.15008, 0.161087, 0.18812, 0.275179, 0.308712, 0.308712, 0.301917, 0.31487, 0.408655, 0.335645, 0.339168, 0.40511, 0.401658, 0.268042, 0.36309, 0.328603, 0.394753, 0.486429, 0.401658, 0.387226, 0.390993, 0.268042, 0.26085, 0.182256, 0.216401, 0.225814, 0.268042, 0.161087, 0.144935, 0.125101, 0.17593, 0.109221, 0.054297, 0.056825, 0.118441, 0.0704, 0.041405, 0.047319, 0.028107, 0.028695, 0.030003, 0.017138, 0.033407, 0.032017, 0.060549, 0.03976, 0.022667, 0.017138, 0.028695, 0.028695, 0.035586, 0.024826, 0.045352, 0.102787, 0.049374, 0.042364, 0.0704, 0.111485, 0.098513, 0.15284, 0.225814, 0.167087, 0.247041, 0.25031, 0.264545, 0.170161, 0.222385, 0.298791, 0.377384, 0.401658, 0.324872, 0.324872, 0.311707, 0.191378, 0.120615, 0.219301, 0.173081, 0.118441, 0.132295, 0.086953, 0.086953, 0.092881, 0.129801, 0.125101, 0.120615, 0.058088, 0.10481, 0.10481, 0.067594, 0.071867, 0.045352, 0.064632, 0.038858, 0.06312, 0.086953, 0.088832, 0.092881, 0.142424, 0.239899, 0.191378, 0.271506, 0.170161, 0.161087, 0.170161, 0.18812, 0.196879, 0.308712, 0.191378, 0.209395, 0.206376, 0.200174, 0.271506, 0.291804, 0.359901, 0.359901, 0.454136, 0.408655, 0.433034, 0.4292, 0.401658, 0.450668, 0.418646, 0.553315, 0.465241, 0.476583, 0.4292, 0.349426, 0.229226, 0.349426, 0.332115, 0.40511, 0.339168, 0.335645, 0.264545, 0.275179, 0.291804, 0.18812, 0.301917, 0.196879, 0.196879, 0.132295, 0.125101, 0.144935, 0.132295, 0.203355, 0.200174, 0.222385, 0.311707, 0.349426, 0.342579, 0.356642, 0.366687, 0.356642, 0.374039, 0.454136, 0.444081, 0.352862, 0.422041, 0.318242, 0.370445, 0.295083, 0.366687, 0.359901, 0.284882, 0.264545, 0.268042, 0.257454, 0.278302, 0.26085, 0.352862, 0.36309, 0.288399, 0.185198, 0.25031, 0.170161, 0.15008, 0.125101, 0.191378, 0.173081, 0.17593, 0.17593, 0.25406, 0.271506, 0.194234, 0.275179, 0.332115, 0.324872, 0.324872, 0.321458, 0.243554, 0.164327, 0.158265, 0.243554, 0.346032, 0.359901, 0.440853, 0.480142, 0.534167, 0.42561, 0.465241, 0.585406, 0.63748, 0.59014, 0.570702, 0.585406, 0.570702, 0.450668, 0.458154, 0.454136, 0.359901, 0.447574, 0.497853, 0.436924, 0.328603, 0.339168, 0.298791, 0.298791, 0.291804, 0.281712, 0.298791, 0.291804, 0.229226, 0.144935, 0.182256, 0.182256, 0.219301, 0.164327, 0.206376, 0.196879, 0.194234, 0.30533, 0.275179, 0.298791, 0.349426, 0.42561, 0.41194, 0.41194, 0.324872, 0.318242, 0.25406, 0.332115, 0.335645, 0.398279, 0.398279, 0.321458, 0.321458, 0.288399, 0.349426, 0.384043, 0.390993, 0.390993, 0.356642, 0.384043, 0.352862, 0.291804, 0.298791, 0.236433, 0.182256, 0.26085, 0.17593, 0.239899, 0.167087, 0.170161, 0.17593, 0.194234, 0.194234, 0.167087, 0.155435, 0.096677, 0.090864, 0.086953, 0.106997, 0.106997, 0.10481, 0.127496, 0.17593, 0.120615, 0.173081, 0.179055, 0.191378, 0.191378, 0.125101, 0.219301, 0.185198, 0.17593, 0.229226, 0.291804, 0.324872, 0.401658, 0.497853, 0.505461, 0.418646, 0.318242, 0.328603, 0.25406, 0.257454, 0.264545, 0.339168, 0.339168, 0.332115, 0.321458, 0.328603, 0.418646, 0.394753, 0.4292, 0.398279, 0.332115, 0.328603, 0.288399, 0.291804, 0.219301, 0.21291, 0.30533, 0.301917, 0.291804, 0.366687, 0.374039, 0.370445, 0.288399, 0.281712, 0.30533, 0.219301, 0.308712, 0.206376, 0.229226, 0.222385, 0.158265, 0.147574, 0.10481, 0.127496, 0.074921, 0.118441, 0.125101, 0.127496, 0.125101, 0.125101, 0.083462, 0.079919, 0.048328, 0.076542, 0.074921, 0.067594, 0.120615, 0.111485, 0.185198, 0.167087, 0.116183, 0.200174, 0.281712, 0.278302, 0.194234, 0.18812, 0.191378, 0.116183, 0.111485, 0.161087, 0.179055, 0.243554, 0.236433, 0.318242, 0.281712, 0.206376, 0.295083, 0.295083, 0.268042, 0.196879, 0.18812, 0.17593, 0.17593, 0.173081, 0.161087, 0.15284, 0.15284, 0.173081, 0.25406, 0.25031, 0.281712, 0.200174, 0.144935, 0.15008, 0.102787, 0.125101, 0.200174, 0.206376, 0.209395, 0.239899, 0.30533, 0.236433, 0.321458, 0.332115, 0.342579, 0.390993, 0.509769, 0.632174, 0.608892, 0.604312, 0.525368, 0.422041, 0.408655, 0.398279, 0.387226, 0.454136, 0.486429, 0.398279, 0.318242, 0.239899, 0.173081, 0.127496, 0.191378, 0.191378, 0.10481, 0.098513, 0.100716, 0.092881, 0.074921, 0.069024, 0.076542, 0.069024, 0.054297, 0.074921, 0.100716, 0.086953, 0.0704, 0.059222, 0.10481, 0.092881, 0.134866, 0.196879, 0.229226, 0.15284, 0.096677, 0.122885, 0.122885, 0.155435, 0.185198, 0.216401, 0.132295, 0.120615, 0.182256, 0.281712, 0.31487, 0.284882, 0.324872, 0.374039, 0.284882, 0.271506, 0.352862, 0.278302, 0.288399, 0.31487, 0.311707, 0.308712, 0.384043, 0.390993, 0.339168, 0.232838, 0.225814, 0.359901, 0.377384, 0.288399, 0.321458, 0.288399, 0.275179, 0.264545, 0.25031, 0.271506, 0.281712, 0.200174, 0.278302, 0.18812, 0.200174, 0.275179, 0.257454, 0.170161, 0.161087, 0.142424, 0.216401, 0.219301, 0.18812, 0.173081, 0.268042, 0.247041, 0.275179, 0.342579, 0.342579, 0.281712, 0.349426, 0.370445, 0.465241, 0.384043, 0.390993, 0.342579, 0.380708, 0.486429, 0.58069, 0.585406, 0.690604, 0.685117, 0.690604, 0.703578, 0.712013, 0.707965, 0.707965, 0.703578, 0.58069, 0.59508, 0.690604, 0.703578, 0.626927, 0.521092, 0.666105, 0.632174, 0.699094, 0.653063, 0.549308, 0.562014, 0.529623, 0.490133, 0.480142, 0.384043, 0.318242, 0.308712, 0.308712, 0.298791, 0.311707, 0.377384, 0.356642, 0.36309, 0.257454, 0.281712, 0.384043, 0.36309, 0.394753, 0.318242, 0.311707, 0.398279, 0.394753, 0.433034, 0.468512, 0.461924, 0.480142, 0.545602, 0.545602, 0.557691, 0.59508, 0.59917, 0.525368, 0.553315, 0.454136, 0.480142, 0.447574, 0.40511, 0.40511, 0.398279, 0.447574, 0.450668, 0.346032, 0.356642, 0.321458, 0.25031, 0.243554, 0.295083, 0.284882, 0.288399, 0.295083, 0.196879, 0.142424, 0.222385, 0.15284, 0.232838, 0.232838, 0.243554, 0.268042, 0.257454, 0.339168, 0.352862, 0.370445, 0.476583, 0.476583, 0.509769, 0.59917, 0.622677, 0.622677, 0.63748, 0.63748, 0.534167, 0.59917, 0.666105, 0.56648, 0.675549, 0.666105, 0.759478, 0.671169, 0.632174, 0.626927, 0.626927, 0.642678, 0.613573, 0.63748, 0.534167, 0.450668, 0.436924, 0.422041, 0.374039, 0.377384, 0.390993, 0.384043, 0.436924, 0.436924, 0.521092, 0.422041, 0.433034, 0.447574, 0.585406, 0.604312, 0.657645, 0.541878, 0.465241, 0.480142, 0.454136, 0.525368, 0.538167, 0.557691, 0.483068, 0.538167, 0.458154, 0.458154, 0.461924, 0.408655, 0.408655, 0.335645, 0.422041, 0.401658, 0.401658, 0.366687, 0.390993, 0.339168, 0.359901, 0.444081, 0.468512, 0.440853, 0.468512, 0.505461, 0.486429, 0.557691, 0.56648, 0.653063, 0.626927, 0.724957, 0.750527, 0.745909, 0.852992, 0.84206, 0.84206], '')</t>
  </si>
  <si>
    <t>[150, 225, 228, 229, 230, 231, 232, 233, 318, 420, 421, 422, 423, 424, 522, 523, 524, 525, 526, 527, 528, 529, 530, 531, 532, 533, 534, 535, 536, 537, 538, 539, 540, 541, 542, 543, 544, 569, 570, 571, 572, 573, 574, 575, 607, 608, 609, 610, 611, 612, 613, 614, 615, 616, 617, 618, 619, 620, 621, 622, 623, 624, 625, 626, 627, 637, 641, 642, 643, 644, 648, 649, 650, 652, 670, 672, 673, 674, 675, 676, 677, 678, 679, 680, 681]</t>
  </si>
  <si>
    <t xml:space="preserve">F5RYS8|F5RYS8_9ENTR GAF domain protein OS=Enterobacter hormaechei ATCC 49162 </t>
  </si>
  <si>
    <t>([0.129801, 0.167087, 0.222385, 0.106997, 0.132295, 0.125101, 0.083462, 0.079919, 0.078022, 0.094817, 0.127496, 0.164327, 0.15284, 0.079919, 0.043307, 0.030611, 0.066181, 0.066181, 0.064632, 0.066181, 0.118441, 0.106997, 0.086953, 0.045352, 0.056825, 0.026892, 0.038858, 0.066181, 0.047319, 0.059222, 0.06312, 0.035586, 0.036378, 0.021381, 0.034884, 0.06184, 0.036378, 0.020522, 0.021381, 0.016021, 0.016826, 0.016021, 0.017447, 0.021816, 0.022306, 0.024826, 0.030003, 0.025762, 0.032677, 0.026892, 0.028695, 0.026892, 0.040537, 0.021816, 0.030611, 0.023534, 0.016021, 0.030611, 0.029376, 0.064632, 0.071867, 0.06312, 0.06312, 0.058088, 0.034884, 0.036378, 0.055536, 0.100716, 0.081712, 0.041405, 0.071867, 0.071867, 0.071867, 0.078022, 0.088832, 0.11371, 0.173081, 0.173081, 0.194234, 0.298791, 0.191378, 0.264545, 0.229226, 0.129801, 0.137348, 0.196879, 0.278302, 0.185198, 0.15008, 0.118441, 0.182256, 0.182256, 0.170161, 0.170161, 0.173081, 0.232838, 0.247041, 0.158265, 0.158265, 0.083462, 0.098513, 0.086953, 0.055536, 0.043307, 0.088832, 0.090864, 0.094817, 0.051831, 0.051831, 0.06312, 0.067594, 0.034884, 0.047319, 0.025316, 0.028107, 0.025316, 0.027463, 0.016528, 0.014783, 0.020876, 0.035586, 0.014783, 0.025316, 0.031287, 0.056825, 0.06312, 0.066181, 0.066181, 0.118441, 0.120615, 0.118441, 0.144935, 0.147574, 0.11371, 0.164327, 0.164327, 0.100716, 0.106997, 0.170161, 0.209395, 0.139895, 0.120615, 0.236433, 0.236433, 0.288399, 0.182256, 0.179055, 0.158265, 0.081712, 0.041405, 0.06184, 0.06184, 0.048328, 0.0704, 0.086953, 0.088832, 0.064632, 0.098513, 0.067594, 0.045352, 0.06184, 0.098513, 0.100716, 0.059222, 0.034884], '')</t>
  </si>
  <si>
    <t xml:space="preserve">F5RYS9|F5RYS9_9ENTR Inner membrane protein YebS OS=Enterobacter hormaechei ATCC 49162 </t>
  </si>
  <si>
    <t>([0.25406, 0.094817, 0.06184, 0.111485, 0.142424, 0.100716, 0.134866, 0.120615, 0.147574, 0.086953, 0.10481, 0.15284, 0.243554, 0.21291, 0.222385, 0.173081, 0.167087, 0.096677, 0.109221, 0.102787, 0.05306, 0.05306, 0.094817, 0.100716, 0.064632, 0.037156, 0.06312, 0.03976, 0.026892, 0.014586, 0.015344, 0.011342, 0.012491, 0.007422, 0.006533, 0.004483, 0.006482, 0.006988, 0.011106, 0.007315, 0.005318, 0.007495, 0.006142, 0.004775, 0.004247, 0.003478, 0.004388, 0.003341, 0.003924, 0.003757, 0.005318, 0.006374, 0.008075, 0.00558, 0.005992, 0.006988, 0.010131, 0.006482, 0.004315, 0.003997, 0.004513, 0.006421, 0.006374, 0.009728, 0.017138, 0.034068, 0.081712, 0.040537, 0.074921, 0.056825, 0.092881, 0.058088, 0.044297, 0.020876, 0.016021, 0.020522, 0.012491, 0.009015, 0.015694, 0.023534, 0.026892, 0.020876, 0.013016, 0.008409, 0.005992, 0.005318, 0.004577, 0.003014, 0.003701, 0.002512, 0.002138, 0.001675, 0.001335, 0.001709, 0.002555, 0.002727, 0.002482, 0.003246, 0.003478, 0.003607, 0.003014, 0.002688, 0.00407, 0.00407, 0.004135, 0.003864, 0.003727, 0.003079, 0.004513, 0.00515, 0.005318, 0.007422, 0.01204, 0.013265, 0.009401, 0.007422, 0.007555, 0.011669, 0.007645, 0.006421, 0.004483, 0.004775, 0.004775, 0.003478, 0.004388, 0.004611, 0.005623, 0.006482, 0.006194, 0.005992, 0.004577, 0.006421, 0.006533, 0.004414, 0.00558, 0.004736, 0.004135, 0.005683, 0.005992, 0.008525, 0.008409, 0.012491, 0.010926, 0.006894, 0.008002, 0.005249, 0.004835, 0.00543, 0.003997, 0.004513, 0.003341, 0.00316, 0.003053, 0.002078, 0.002138, 0.002503, 0.002688, 0.002623, 0.002529, 0.001649, 0.001722, 0.001967, 0.002155, 0.003079, 0.003341, 0.002623, 0.004208, 0.005932, 0.003963, 0.00389, 0.005378, 0.007495, 0.010926, 0.012727, 0.017797, 0.035586, 0.033407, 0.078022, 0.161087, 0.182256, 0.298791, 0.17593, 0.257454, 0.158265, 0.096677, 0.092881, 0.173081, 0.098513, 0.092881, 0.109221, 0.206376, 0.179055, 0.079919, 0.094817, 0.085092, 0.116183, 0.109221, 0.106997, 0.092881, 0.048328, 0.051831, 0.047319, 0.056825, 0.054297, 0.045352, 0.090864, 0.090864, 0.094817, 0.078022, 0.083462, 0.155435, 0.158265, 0.170161, 0.298791, 0.164327, 0.161087, 0.161087, 0.096677, 0.047319, 0.034884, 0.047319, 0.020522, 0.011342, 0.014315, 0.014075, 0.014315, 0.008895, 0.008156, 0.005734, 0.005249, 0.005683, 0.004921, 0.004921, 0.004161, 0.003053, 0.004513, 0.003246, 0.00316, 0.003177, 0.003212, 0.002555, 0.00231, 0.003341, 0.004513, 0.004513, 0.004611, 0.006567, 0.009294, 0.018106, 0.037156, 0.044297, 0.019401, 0.023963, 0.022306, 0.016021, 0.016257, 0.013613, 0.014075, 0.011669, 0.017447, 0.032017, 0.071867, 0.071867, 0.066181, 0.038858, 0.038858, 0.029376, 0.015344, 0.009728, 0.006142, 0.004358, 0.005318, 0.007259, 0.005318, 0.00389, 0.004247, 0.006374, 0.004358, 0.006142, 0.007031, 0.005623, 0.004431, 0.003405, 0.003727, 0.00246, 0.003276, 0.002606, 0.002138, 0.002117, 0.002623, 0.002761, 0.003804, 0.0028, 0.002976, 0.003298, 0.004689, 0.006142, 0.005623, 0.005992, 0.005799, 0.005932, 0.007645, 0.006795, 0.006142, 0.005011, 0.005318, 0.005223, 0.004736, 0.005011, 0.007259, 0.005223, 0.005086, 0.00515, 0.008075, 0.005503, 0.006701, 0.005249, 0.00359, 0.003727, 0.003671, 0.002366, 0.001675, 0.001112, 0.001602, 0.001572, 0.001936, 0.002366, 0.002336, 0.00246, 0.00231, 0.002327, 0.003276, 0.004736, 0.004899, 0.003461, 0.003405, 0.003053, 0.002366, 0.003512, 0.0028, 0.00407, 0.006894, 0.008075, 0.010672, 0.006619, 0.006701, 0.005223, 0.006245, 0.006245, 0.007877, 0.008624, 0.00558, 0.003864, 0.003864, 0.002581, 0.002581, 0.003298, 0.0028, 0.004611, 0.003212, 0.002581, 0.002662, 0.002396, 0.002662, 0.002117, 0.002276, 0.002211, 0.003478, 0.003053, 0.00292, 0.003607, 0.004577, 0.006567, 0.010672, 0.008723, 0.014315, 0.012727, 0.012727, 0.021381, 0.014783, 0.023087, 0.042364, 0.030003, 0.023534, 0.017797, 0.037156, 0.090864, 0.216401, 0.167087], '')</t>
  </si>
  <si>
    <t xml:space="preserve">F5RYT0|F5RYT0_9ENTR Paraquat-inducible protein B OS=Enterobacter hormaechei ATCC 49162 </t>
  </si>
  <si>
    <t>([0.894241, 0.846163, 0.837511, 0.690604, 0.690604, 0.707965, 0.707965, 0.712013, 0.720929, 0.59917, 0.608892, 0.699094, 0.562014, 0.458154, 0.356642, 0.264545, 0.264545, 0.222385, 0.15008, 0.106997, 0.06184, 0.044297, 0.030611, 0.025316, 0.043307, 0.025762, 0.015694, 0.010672, 0.007877, 0.008075, 0.011342, 0.008075, 0.007555, 0.011669, 0.018106, 0.029376, 0.051831, 0.043307, 0.038042, 0.069024, 0.047319, 0.088832, 0.060549, 0.109221, 0.129801, 0.109221, 0.185198, 0.271506, 0.271506, 0.295083, 0.26085, 0.257454, 0.356642, 0.342579, 0.36309, 0.295083, 0.295083, 0.194234, 0.200174, 0.288399, 0.219301, 0.321458, 0.243554, 0.346032, 0.342579, 0.278302, 0.318242, 0.318242, 0.225814, 0.311707, 0.288399, 0.318242, 0.31487, 0.31487, 0.222385, 0.203355, 0.268042, 0.182256, 0.291804, 0.21291, 0.21291, 0.247041, 0.225814, 0.203355, 0.200174, 0.194234, 0.271506, 0.216401, 0.216401, 0.31487, 0.284882, 0.288399, 0.288399, 0.257454, 0.271506, 0.36309, 0.36309, 0.257454, 0.25031, 0.158265, 0.155435, 0.158265, 0.216401, 0.216401, 0.271506, 0.271506, 0.185198, 0.147574, 0.182256, 0.118441, 0.109221, 0.129801, 0.125101, 0.129801, 0.127496, 0.069024, 0.042364, 0.038858, 0.076542, 0.144935, 0.142424, 0.127496, 0.122885, 0.079919, 0.06312, 0.096677, 0.096677, 0.155435, 0.185198, 0.196879, 0.301917, 0.311707, 0.321458, 0.422041, 0.30533, 0.275179, 0.328603, 0.311707, 0.321458, 0.328603, 0.328603, 0.458154, 0.557691, 0.458154, 0.5017, 0.454136, 0.433034, 0.447574, 0.450668, 0.461924, 0.36309, 0.291804, 0.194234, 0.191378, 0.118441, 0.206376, 0.239899, 0.308712, 0.40511, 0.311707, 0.30533, 0.291804, 0.179055, 0.191378, 0.275179, 0.271506, 0.352862, 0.257454, 0.182256, 0.116183, 0.055536, 0.094817, 0.116183, 0.11371, 0.132295, 0.144935, 0.142424, 0.170161, 0.098513, 0.051831, 0.092881, 0.05306, 0.044297, 0.041405, 0.041405, 0.05306, 0.058088, 0.058088, 0.10481, 0.15008, 0.167087, 0.278302, 0.182256, 0.194234, 0.219301, 0.125101, 0.10481, 0.120615, 0.120615, 0.17593, 0.155435, 0.15284, 0.232838, 0.185198, 0.209395, 0.196879, 0.164327, 0.15008, 0.15008, 0.144935, 0.076542, 0.06312, 0.067594, 0.079919, 0.073402, 0.109221, 0.120615, 0.206376, 0.161087, 0.167087, 0.106997, 0.194234, 0.125101, 0.125101, 0.191378, 0.222385, 0.222385, 0.164327, 0.164327, 0.106997, 0.116183, 0.203355, 0.219301, 0.17593, 0.206376, 0.139895, 0.100716, 0.155435, 0.144935, 0.144935, 0.079919, 0.106997, 0.054297, 0.092881, 0.092881, 0.11371, 0.11371, 0.122885, 0.170161, 0.173081, 0.281712, 0.229226, 0.25031, 0.298791, 0.346032, 0.387226, 0.476583, 0.422041, 0.408655, 0.324872, 0.275179, 0.335645, 0.377384, 0.41194, 0.370445, 0.377384, 0.339168, 0.380708, 0.370445, 0.374039, 0.311707, 0.18812, 0.161087, 0.144935, 0.11371, 0.10481, 0.060549, 0.071867, 0.147574, 0.127496, 0.18812, 0.268042, 0.219301, 0.203355, 0.25406, 0.284882, 0.278302, 0.284882, 0.311707, 0.229226, 0.203355, 0.18812, 0.284882, 0.346032, 0.275179, 0.370445, 0.301917, 0.384043, 0.356642, 0.271506, 0.308712, 0.308712, 0.229226, 0.31487, 0.239899, 0.284882, 0.25406, 0.257454, 0.25031, 0.21291, 0.225814, 0.26085, 0.346032, 0.356642, 0.324872, 0.41194, 0.324872, 0.408655, 0.444081, 0.433034, 0.444081, 0.370445, 0.390993, 0.394753, 0.311707, 0.394753, 0.401658, 0.4292, 0.436924, 0.436924, 0.346032, 0.436924, 0.349426, 0.352862, 0.346032, 0.41194, 0.401658, 0.390993, 0.374039, 0.264545, 0.26085, 0.342579, 0.342579, 0.328603, 0.311707, 0.390993, 0.384043, 0.288399, 0.216401, 0.216401, 0.216401, 0.308712, 0.291804, 0.264545, 0.278302, 0.18812, 0.094817, 0.118441, 0.17593, 0.191378, 0.264545, 0.236433, 0.25406, 0.335645, 0.332115, 0.436924, 0.328603, 0.264545, 0.247041, 0.295083, 0.318242, 0.288399, 0.30533, 0.295083, 0.370445, 0.278302, 0.278302, 0.377384, 0.339168, 0.374039, 0.356642, 0.291804, 0.243554, 0.216401, 0.144935, 0.155435, 0.090864, 0.17593, 0.206376, 0.332115, 0.380708, 0.342579, 0.291804, 0.278302, 0.191378, 0.232838, 0.281712, 0.359901, 0.356642, 0.394753, 0.281712, 0.194234, 0.182256, 0.264545, 0.257454, 0.26085, 0.26085, 0.275179, 0.264545, 0.30533, 0.206376, 0.127496, 0.142424, 0.21291, 0.206376, 0.219301, 0.203355, 0.25031, 0.247041, 0.239899, 0.15008, 0.216401, 0.203355, 0.278302, 0.239899, 0.209395, 0.185198, 0.18812, 0.281712, 0.288399, 0.196879, 0.26085, 0.352862, 0.25031, 0.185198, 0.196879, 0.275179, 0.291804, 0.271506, 0.268042, 0.167087, 0.167087, 0.116183, 0.21291, 0.21291, 0.243554, 0.203355, 0.308712, 0.225814, 0.191378, 0.127496, 0.196879, 0.129801, 0.132295, 0.200174, 0.196879, 0.209395, 0.120615, 0.067594, 0.069024, 0.059222, 0.11371, 0.137348, 0.194234, 0.196879, 0.120615, 0.079919, 0.132295, 0.120615, 0.17593, 0.109221, 0.158265, 0.092881, 0.094817, 0.102787, 0.102787, 0.15008, 0.134866, 0.225814, 0.278302, 0.194234, 0.222385, 0.243554, 0.271506, 0.191378, 0.206376, 0.219301, 0.18812, 0.15008, 0.161087, 0.102787, 0.182256, 0.182256, 0.239899, 0.229226, 0.21291, 0.225814, 0.225814, 0.155435, 0.155435, 0.191378, 0.18812, 0.219301, 0.21291, 0.222385, 0.31487, 0.200174, 0.288399, 0.31487, 0.342579, 0.298791, 0.398279, 0.390993, 0.311707, 0.374039, 0.483068, 0.398279, 0.394753, 0.366687, 0.454136, 0.450668, 0.370445, 0.390993, 0.278302, 0.18812, 0.179055, 0.170161, 0.15008, 0.155435, 0.170161, 0.170161, 0.21291, 0.144935, 0.081712, 0.137348, 0.078022, 0.073402, 0.132295, 0.125101, 0.125101, 0.132295, 0.11371, 0.088832, 0.137348, 0.129801, 0.216401, 0.144935, 0.15008, 0.161087, 0.147574, 0.236433, 0.25406, 0.158265, 0.21291, 0.301917, 0.209395, 0.194234, 0.200174, 0.200174, 0.21291, 0.239899, 0.170161, 0.118441, 0.125101, 0.098513, 0.17593, 0.161087, 0.236433, 0.200174, 0.288399, 0.222385, 0.200174, 0.120615, 0.203355, 0.203355, 0.219301, 0.301917, 0.301917, 0.301917, 0.200174, 0.196879, 0.173081, 0.229226, 0.366687, 0.374039, 0.40511, 0.390993, 0.359901, 0.278302, 0.308712, 0.311707, 0.349426, 0.25031, 0.332115, 0.21291, 0.225814, 0.225814, 0.15008, 0.222385, 0.216401, 0.25406, 0.243554, 0.278302, 0.291804, 0.222385, 0.30533, 0.30533, 0.301917, 0.349426, 0.4292, 0.4292, 0.335645, 0.284882, 0.271506, 0.301917, 0.408655, 0.41194, 0.40511, 0.458154, 0.42561, 0.4292, 0.4292, 0.359901, 0.359901, 0.346032, 0.390993, 0.301917, 0.311707, 0.229226, 0.225814, 0.239899, 0.147574, 0.239899, 0.291804, 0.398279, 0.36309, 0.281712, 0.236433, 0.247041, 0.278302, 0.271506, 0.30533, 0.247041, 0.31487, 0.229226, 0.158265, 0.15008, 0.15008, 0.15284, 0.15008, 0.142424, 0.142424, 0.170161, 0.167087, 0.18812, 0.122885, 0.129801, 0.129801, 0.092881, 0.086953, 0.071867, 0.090864, 0.079919, 0.147574, 0.100716, 0.167087, 0.209395, 0.219301, 0.275179, 0.194234, 0.200174, 0.132295, 0.15284, 0.229226, 0.147574, 0.102787, 0.170161, 0.170161, 0.15284, 0.203355, 0.194234, 0.194234, 0.194234, 0.182256, 0.167087, 0.139895, 0.134866, 0.109221, 0.067594, 0.086953, 0.155435, 0.236433, 0.225814, 0.194234, 0.15008, 0.194234, 0.26085, 0.185198, 0.191378, 0.298791, 0.243554, 0.25406, 0.295083, 0.206376, 0.132295, 0.134866, 0.257454, 0.17593, 0.155435, 0.229226, 0.155435, 0.144935, 0.167087, 0.25031, 0.25031, 0.281712, 0.324872, 0.291804, 0.36309, 0.346032, 0.359901, 0.335645, 0.342579, 0.243554, 0.339168, 0.444081, 0.401658, 0.377384, 0.36309, 0.468512, 0.468512, 0.549308, 0.525368, 0.398279, 0.308712, 0.321458, 0.321458, 0.219301, 0.25406, 0.167087, 0.111485, 0.064632, 0.137348, 0.081712, 0.164327, 0.17593, 0.134866, 0.161087, 0.15284, 0.161087, 0.155435, 0.083462, 0.085092, 0.088832, 0.173081, 0.191378, 0.116183, 0.059222, 0.102787, 0.10481, 0.106997, 0.173081, 0.17593, 0.161087, 0.236433, 0.144935, 0.137348, 0.161087, 0.100716, 0.106997, 0.109221, 0.111485, 0.194234, 0.125101, 0.118441, 0.10481, 0.155435, 0.167087, 0.232838, 0.173081, 0.173081, 0.179055, 0.161087, 0.144935, 0.142424, 0.142424, 0.196879, 0.120615, 0.127496, 0.196879, 0.122885, 0.137348, 0.132295, 0.132295, 0.216401, 0.216401, 0.147574, 0.081712, 0.067594, 0.049374, 0.06312, 0.060549, 0.10481, 0.060549, 0.10481, 0.06312, 0.064632, 0.033407, 0.060549, 0.034068, 0.035586, 0.06184, 0.094817, 0.064632, 0.038858, 0.034884, 0.037156, 0.058088, 0.116183, 0.109221, 0.182256, 0.21291, 0.125101, 0.071867, 0.120615, 0.122885, 0.191378, 0.111485, 0.167087, 0.088832, 0.122885, 0.120615, 0.142424, 0.164327, 0.222385, 0.298791, 0.335645, 0.236433, 0.203355, 0.225814, 0.332115, 0.288399, 0.291804, 0.366687, 0.465241, 0.465241, 0.461924, 0.352862, 0.359901, 0.30533, 0.328603, 0.374039, 0.359901, 0.342579, 0.342579, 0.339168, 0.346032, 0.216401, 0.308712, 0.356642, 0.222385, 0.229226, 0.268042, 0.229226, 0.182256, 0.206376, 0.209395, 0.185198, 0.268042, 0.339168, 0.418646, 0.517562, 0.476583, 0.465241, 0.418646, 0.335645, 0.298791], '')</t>
  </si>
  <si>
    <t>[0, 1, 2, 3, 4, 5, 6, 7, 8, 9, 10, 11, 12, 142, 144, 731, 732, 871]</t>
  </si>
  <si>
    <t xml:space="preserve">F5RYT2|F5RYT2_9ENTR Uncharacterized protein OS=Enterobacter hormaechei ATCC 49162 </t>
  </si>
  <si>
    <t>([0.18812, 0.268042, 0.182256, 0.232838, 0.284882, 0.278302, 0.332115, 0.268042, 0.278302, 0.30533, 0.346032, 0.349426, 0.359901, 0.374039, 0.390993, 0.384043, 0.440853, 0.374039, 0.450668, 0.370445, 0.4292, 0.461924, 0.4292, 0.509769, 0.509769, 0.534167, 0.575842, 0.468512, 0.472492, 0.450668, 0.465241, 0.366687, 0.40511, 0.36309, 0.268042, 0.257454, 0.243554, 0.25031, 0.328603, 0.328603, 0.352862, 0.349426, 0.398279, 0.335645, 0.268042, 0.268042, 0.236433, 0.247041, 0.31487, 0.387226, 0.366687, 0.278302, 0.271506, 0.25031, 0.295083, 0.387226, 0.288399, 0.324872, 0.311707, 0.298791, 0.30533, 0.370445, 0.308712, 0.239899, 0.257454, 0.257454, 0.236433, 0.167087, 0.134866, 0.116183, 0.096677, 0.109221, 0.144935, 0.206376, 0.185198, 0.127496, 0.100716, 0.167087, 0.111485], '')</t>
  </si>
  <si>
    <t>[23, 24, 25, 26]</t>
  </si>
  <si>
    <t xml:space="preserve">F5RYT3|F5RYT3_9ENTR Serine/threonine protein phosphatase 1 OS=Enterobacter hormaechei ATCC 49162 </t>
  </si>
  <si>
    <t>([0.009977, 0.015078, 0.023087, 0.018787, 0.018106, 0.011903, 0.017447, 0.023087, 0.017138, 0.024393, 0.031287, 0.045352, 0.042364, 0.049374, 0.049374, 0.071867, 0.056825, 0.035586, 0.040537, 0.047319, 0.083462, 0.085092, 0.047319, 0.044297, 0.069024, 0.059222, 0.059222, 0.059222, 0.031287, 0.031287, 0.021816, 0.022667, 0.023534, 0.014783, 0.024826, 0.024826, 0.025316, 0.037156, 0.033407, 0.054297, 0.098513, 0.10481, 0.100716, 0.173081, 0.111485, 0.064632, 0.059222, 0.111485, 0.069024, 0.125101, 0.206376, 0.167087, 0.098513, 0.096677, 0.158265, 0.155435, 0.182256, 0.191378, 0.194234, 0.239899, 0.232838, 0.137348, 0.078022, 0.086953, 0.046336, 0.060549, 0.11371, 0.194234, 0.200174, 0.170161, 0.090864, 0.044297, 0.066181, 0.076542, 0.0704, 0.071867, 0.076542, 0.06312, 0.066181, 0.073402, 0.081712, 0.067594, 0.06312, 0.116183, 0.088832, 0.086953, 0.125101, 0.125101, 0.120615, 0.125101, 0.116183, 0.206376, 0.219301, 0.158265, 0.216401, 0.142424, 0.15284, 0.144935, 0.147574, 0.10481, 0.05306, 0.034884, 0.042364, 0.076542, 0.041405, 0.054297, 0.081712, 0.06312, 0.059222, 0.060549, 0.058088, 0.127496, 0.111485, 0.179055, 0.271506, 0.185198, 0.185198, 0.179055, 0.155435, 0.098513, 0.125101, 0.182256, 0.200174, 0.225814, 0.222385, 0.222385, 0.134866, 0.167087, 0.120615, 0.122885, 0.0704, 0.0704, 0.069024, 0.083462, 0.047319, 0.050641, 0.060549, 0.0704, 0.055536, 0.064632, 0.088832, 0.094817, 0.060549, 0.125101, 0.102787, 0.088832, 0.158265, 0.147574, 0.116183, 0.11371, 0.109221, 0.164327, 0.191378, 0.127496, 0.132295, 0.179055, 0.167087, 0.225814, 0.222385, 0.170161, 0.10481, 0.129801, 0.125101, 0.216401, 0.18812, 0.118441, 0.106997, 0.096677, 0.088832, 0.076542, 0.092881, 0.092881, 0.094817, 0.078022, 0.125101, 0.120615, 0.083462, 0.083462, 0.083462, 0.102787, 0.173081, 0.26085, 0.147574, 0.086953, 0.03976, 0.038858, 0.067594, 0.094817, 0.11371, 0.147574, 0.196879, 0.264545, 0.264545, 0.161087, 0.167087, 0.078022, 0.085092, 0.15284, 0.094817, 0.092881, 0.059222, 0.032017, 0.034068, 0.071867, 0.125101, 0.194234, 0.142424, 0.074921, 0.073402, 0.059222, 0.043307, 0.023963, 0.024393, 0.014783, 0.018787, 0.0198, 0.022306, 0.022667, 0.016528, 0.021816, 0.016826, 0.024826, 0.037156, 0.024826, 0.017138, 0.01204, 0.010372, 0.011669], '')</t>
  </si>
  <si>
    <t xml:space="preserve">F5RYT4|F5RYT4_9ENTR DUF535 domain-containing protein OS=Enterobacter hormaechei ATCC 49162 </t>
  </si>
  <si>
    <t>([0.139895, 0.073402, 0.134866, 0.170161, 0.206376, 0.243554, 0.295083, 0.21291, 0.15008, 0.173081, 0.206376, 0.167087, 0.122885, 0.109221, 0.179055, 0.18812, 0.278302, 0.194234, 0.206376, 0.206376, 0.298791, 0.298791, 0.26085, 0.232838, 0.239899, 0.239899, 0.243554, 0.142424, 0.225814, 0.225814, 0.236433, 0.127496, 0.127496, 0.111485, 0.116183, 0.11371, 0.064632, 0.038042, 0.028107, 0.012491, 0.01227, 0.010672, 0.017138, 0.037156, 0.036378, 0.027463, 0.017138, 0.018106, 0.026338, 0.016528, 0.026338, 0.025762, 0.054297, 0.094817, 0.155435, 0.078022, 0.083462, 0.137348, 0.134866, 0.158265, 0.247041, 0.243554, 0.26085, 0.173081, 0.173081, 0.109221, 0.161087, 0.232838, 0.222385, 0.25406, 0.335645, 0.339168, 0.349426, 0.26085, 0.17593, 0.142424, 0.243554, 0.239899, 0.161087, 0.243554, 0.321458, 0.352862, 0.359901, 0.349426, 0.41194, 0.41194, 0.468512, 0.352862, 0.295083, 0.288399, 0.291804, 0.203355, 0.209395, 0.109221, 0.111485, 0.17593, 0.206376, 0.137348, 0.137348, 0.222385, 0.222385, 0.200174, 0.132295, 0.111485, 0.111485, 0.111485, 0.066181, 0.079919, 0.129801, 0.203355, 0.216401, 0.18812, 0.18812, 0.209395, 0.264545, 0.26085, 0.26085, 0.155435, 0.243554, 0.209395, 0.200174, 0.209395, 0.236433, 0.328603, 0.264545, 0.17593, 0.203355, 0.219301, 0.219301, 0.194234, 0.164327, 0.15284, 0.15284, 0.229226, 0.203355, 0.232838, 0.335645, 0.335645, 0.465241, 0.454136, 0.497853, 0.490133, 0.480142, 0.394753, 0.271506, 0.278302, 0.374039, 0.374039, 0.458154, 0.458154, 0.505461, 0.51388, 0.4292, 0.374039, 0.342579, 0.335645, 0.281712, 0.275179, 0.164327, 0.100716, 0.067594, 0.05306, 0.054297, 0.054297, 0.098513, 0.182256, 0.264545, 0.26085, 0.194234, 0.116183, 0.076542, 0.040537, 0.03976, 0.069024, 0.067594, 0.085092, 0.086953, 0.164327, 0.161087, 0.268042, 0.346032, 0.346032, 0.366687, 0.366687, 0.374039, 0.295083, 0.209395, 0.209395, 0.21291, 0.25031, 0.339168, 0.401658, 0.461924, 0.384043, 0.387226, 0.480142, 0.380708, 0.271506, 0.271506, 0.271506, 0.271506, 0.200174, 0.182256, 0.158265, 0.167087, 0.109221, 0.096677, 0.083462, 0.086953, 0.047319, 0.047319, 0.044297, 0.044297, 0.051831, 0.092881, 0.051831, 0.049374, 0.071867, 0.085092, 0.035586, 0.030003, 0.020522, 0.029376, 0.051831, 0.067594, 0.06312, 0.098513, 0.111485, 0.11371, 0.109221, 0.15008, 0.109221, 0.111485, 0.066181, 0.067594, 0.034884, 0.059222, 0.06184, 0.073402, 0.120615, 0.21291, 0.139895, 0.200174, 0.17593, 0.170161, 0.100716, 0.100716, 0.098513, 0.074921, 0.076542, 0.078022, 0.092881, 0.088832, 0.098513, 0.161087, 0.164327, 0.247041, 0.167087, 0.161087, 0.185198, 0.102787, 0.06312, 0.066181, 0.066181, 0.045352, 0.056825, 0.056825, 0.058088, 0.031287, 0.066181, 0.125101, 0.125101, 0.106997, 0.109221, 0.100716, 0.102787, 0.059222, 0.048328, 0.083462, 0.086953, 0.074921, 0.142424, 0.17593, 0.281712, 0.182256, 0.271506, 0.243554, 0.335645, 0.21291, 0.275179, 0.182256, 0.111485, 0.111485, 0.132295, 0.129801, 0.109221, 0.088832, 0.139895, 0.109221, 0.116183, 0.094817, 0.092881, 0.051831, 0.066181, 0.06184, 0.116183, 0.074921, 0.048328, 0.050641, 0.10481, 0.125101, 0.196879, 0.298791, 0.301917, 0.301917, 0.30533, 0.31487, 0.324872, 0.308712, 0.370445, 0.339168, 0.356642, 0.328603, 0.447574, 0.41194, 0.390993], '')</t>
  </si>
  <si>
    <t>[150, 151]</t>
  </si>
  <si>
    <t xml:space="preserve">F5RYT5|F5RYT5_9ENTR DUF2511 domain-containing protein OS=Enterobacter hormaechei ATCC 49162 </t>
  </si>
  <si>
    <t>([0.021816, 0.037156, 0.022667, 0.025316, 0.035586, 0.049374, 0.051831, 0.038858, 0.041405, 0.043307, 0.067594, 0.083462, 0.056825, 0.032017, 0.031287, 0.033407, 0.054297, 0.058088, 0.047319, 0.083462, 0.086953, 0.134866, 0.132295, 0.222385, 0.264545, 0.182256, 0.158265, 0.10481, 0.170161, 0.203355, 0.25031, 0.236433, 0.170161, 0.200174, 0.209395, 0.21291, 0.191378, 0.200174, 0.219301, 0.324872, 0.318242, 0.352862, 0.278302, 0.191378, 0.127496, 0.069024, 0.125101, 0.170161, 0.268042, 0.264545, 0.182256, 0.120615, 0.11371, 0.098513, 0.137348, 0.134866, 0.139895, 0.216401, 0.15284, 0.111485, 0.122885, 0.120615, 0.147574, 0.155435, 0.206376, 0.268042, 0.356642, 0.342579, 0.308712, 0.324872, 0.318242, 0.401658, 0.497853, 0.422041, 0.51388, 0.414856, 0.40511, 0.398279, 0.332115, 0.414856, 0.461924, 0.476583, 0.436924, 0.444081, 0.549308, 0.585406, 0.59508, 0.59508, 0.59508, 0.59508, 0.486429, 0.454136, 0.483068, 0.342579, 0.321458, 0.295083, 0.36309, 0.422041, 0.433034, 0.5017, 0.40511, 0.298791, 0.247041, 0.25406, 0.21291, 0.15284, 0.127496, 0.096677, 0.071867, 0.050641, 0.034068, 0.054297], '')</t>
  </si>
  <si>
    <t>[74, 84, 85, 86, 87, 88, 89, 99]</t>
  </si>
  <si>
    <t xml:space="preserve">F5RYT7|F5RYT7_9ENTR Uncharacterized protein (Fragment) OS=Enterobacter hormaechei ATCC 49162 </t>
  </si>
  <si>
    <t>([0.011106, 0.008804, 0.009977, 0.009401, 0.009096, 0.009977, 0.013437, 0.018106, 0.014586, 0.020522, 0.022306, 0.029376, 0.033407, 0.066181, 0.129801, 0.203355, 0.264545, 0.236433, 0.25406, 0.167087, 0.194234, 0.132295, 0.21291, 0.25406, 0.308712, 0.366687, 0.298791, 0.216401, 0.229226, 0.229226, 0.21291, 0.239899, 0.155435, 0.144935, 0.076542, 0.073402, 0.073402, 0.073402, 0.06312, 0.056825, 0.054297, 0.05306, 0.109221, 0.10481, 0.094817, 0.106997, 0.109221, 0.122885, 0.179055, 0.161087, 0.25031, 0.182256, 0.155435, 0.236433, 0.25031, 0.225814, 0.127496, 0.127496, 0.073402, 0.06312, 0.111485, 0.18812, 0.194234, 0.102787, 0.071867, 0.0704, 0.074921, 0.071867, 0.111485, 0.111485, 0.06312, 0.034884, 0.047319, 0.034884, 0.042364, 0.022306, 0.023963, 0.044297, 0.046336, 0.051831, 0.102787, 0.100716, 0.10481, 0.05306, 0.100716, 0.098513, 0.100716, 0.085092, 0.094817, 0.051831, 0.055536, 0.098513, 0.155435, 0.109221, 0.182256, 0.161087, 0.25031, 0.346032, 0.318242, 0.30533, 0.318242, 0.311707, 0.335645, 0.335645, 0.440853, 0.454136, 0.538167, 0.570702, 0.59014, 0.58069, 0.712013, 0.724957, 0.699094, 0.724957, 0.724957, 0.575842, 0.585406, 0.59508, 0.521092, 0.476583, 0.468512, 0.509769, 0.5017, 0.454136, 0.433034, 0.422041, 0.384043, 0.332115, 0.26085, 0.200174], '')</t>
  </si>
  <si>
    <t>[106, 107, 108, 109, 110, 111, 112, 113, 114, 115, 116, 117, 118, 121, 122]</t>
  </si>
  <si>
    <t xml:space="preserve">F5RYT8|F5RYT8_9ENTR DUF3274 domain-containing protein OS=Enterobacter hormaechei ATCC 49162 </t>
  </si>
  <si>
    <t>([0.570702, 0.604312, 0.5017, 0.42561, 0.454136, 0.486429, 0.505461, 0.538167, 0.454136, 0.497853, 0.447574, 0.497853, 0.486429, 0.483068, 0.436924, 0.436924, 0.436924, 0.377384, 0.332115, 0.4292, 0.461924, 0.440853, 0.454136, 0.458154, 0.494003, 0.4292, 0.444081, 0.444081, 0.458154, 0.497853, 0.497853, 0.570702, 0.480142, 0.4292, 0.349426, 0.356642, 0.301917, 0.298791, 0.356642, 0.324872, 0.328603, 0.332115, 0.278302, 0.264545, 0.332115, 0.335645, 0.318242, 0.308712, 0.321458, 0.311707, 0.366687, 0.339168, 0.339168, 0.339168, 0.328603, 0.346032, 0.41194, 0.401658, 0.394753, 0.390993, 0.450668, 0.366687, 0.370445, 0.42561, 0.440853, 0.440853, 0.370445, 0.370445, 0.335645, 0.324872, 0.324872, 0.222385, 0.219301, 0.229226, 0.225814, 0.295083, 0.275179, 0.203355, 0.271506, 0.298791, 0.30533, 0.30533, 0.374039, 0.387226, 0.311707, 0.225814, 0.247041, 0.247041, 0.243554, 0.185198, 0.179055, 0.106997, 0.173081, 0.203355, 0.144935, 0.21291, 0.216401, 0.301917, 0.384043, 0.298791, 0.275179, 0.247041, 0.25406, 0.271506, 0.236433, 0.308712, 0.298791, 0.275179, 0.380708, 0.480142, 0.509769, 0.509769, 0.604312, 0.521092, 0.486429, 0.56648, 0.553315, 0.51388, 0.505461, 0.414856, 0.534167, 0.440853, 0.476583, 0.436924, 0.332115, 0.356642, 0.370445, 0.465241, 0.476583, 0.476583, 0.461924, 0.541878, 0.534167, 0.534167, 0.59014, 0.497853, 0.486429, 0.505461, 0.549308, 0.545602, 0.63748, 0.59508, 0.750527, 0.604312, 0.666105, 0.666105, 0.666105, 0.661982, 0.661982, 0.661982, 0.505461, 0.497853, 0.497853, 0.472492, 0.394753, 0.433034, 0.517562, 0.534167, 0.408655, 0.370445, 0.366687, 0.370445, 0.370445, 0.339168, 0.444081, 0.321458, 0.377384, 0.374039, 0.328603, 0.318242, 0.308712, 0.41194, 0.332115, 0.349426, 0.390993, 0.42561, 0.335645, 0.328603, 0.346032, 0.447574, 0.447574, 0.447574, 0.447574, 0.342579, 0.342579, 0.278302, 0.349426, 0.349426, 0.308712, 0.335645, 0.236433, 0.206376, 0.203355, 0.209395, 0.191378, 0.106997, 0.15008, 0.232838, 0.232838, 0.216401, 0.137348, 0.161087, 0.170161, 0.200174, 0.225814, 0.15284, 0.225814, 0.271506, 0.332115, 0.366687, 0.377384, 0.398279, 0.339168, 0.352862, 0.328603, 0.225814, 0.295083, 0.25406, 0.25406, 0.264545, 0.179055, 0.243554, 0.25406, 0.173081, 0.092881, 0.092881, 0.161087, 0.090864, 0.086953, 0.076542, 0.090864, 0.05306, 0.058088, 0.100716, 0.100716, 0.182256, 0.284882, 0.25031, 0.200174, 0.200174, 0.127496, 0.137348, 0.134866, 0.129801, 0.18812, 0.278302, 0.352862, 0.342579, 0.342579, 0.257454, 0.247041, 0.182256, 0.182256, 0.216401, 0.222385, 0.17593, 0.109221, 0.0704, 0.100716, 0.167087, 0.132295, 0.196879, 0.17593, 0.21291, 0.236433, 0.209395, 0.206376, 0.127496, 0.088832, 0.088832, 0.088832, 0.094817, 0.118441, 0.173081, 0.229226, 0.139895, 0.170161, 0.164327, 0.236433, 0.236433, 0.225814, 0.194234, 0.170161, 0.268042, 0.268042, 0.161087, 0.200174, 0.216401, 0.311707, 0.284882, 0.374039, 0.465241, 0.458154, 0.468512, 0.483068, 0.422041, 0.517562, 0.534167, 0.657645, 0.63748, 0.509769, 0.505461, 0.59917, 0.509769, 0.394753, 0.387226, 0.390993, 0.342579, 0.31487, 0.321458, 0.418646, 0.308712, 0.295083, 0.291804, 0.281712, 0.268042, 0.295083, 0.26085, 0.222385, 0.229226, 0.225814, 0.346032, 0.271506, 0.18812, 0.257454, 0.278302, 0.288399, 0.342579, 0.377384, 0.278302, 0.278302, 0.196879, 0.295083, 0.295083, 0.321458, 0.318242, 0.332115, 0.346032, 0.408655, 0.359901, 0.346032, 0.349426, 0.349426, 0.440853, 0.521092, 0.461924, 0.440853, 0.42561, 0.454136, 0.465241, 0.59508, 0.59014, 0.685117, 0.604312, 0.509769, 0.490133, 0.41194, 0.30533, 0.200174, 0.200174, 0.284882, 0.295083, 0.291804, 0.225814, 0.167087, 0.164327, 0.17593, 0.281712, 0.295083, 0.243554, 0.247041, 0.232838, 0.15284, 0.158265, 0.127496, 0.191378, 0.185198, 0.194234, 0.311707, 0.422041, 0.40511, 0.324872, 0.291804, 0.288399, 0.352862, 0.335645, 0.366687, 0.447574, 0.36309, 0.26085, 0.328603, 0.31487, 0.26085, 0.26085, 0.185198, 0.295083, 0.295083, 0.291804, 0.374039, 0.291804, 0.278302, 0.278302, 0.275179, 0.321458, 0.335645, 0.295083, 0.356642, 0.356642, 0.25031, 0.328603, 0.356642, 0.366687, 0.390993, 0.444081, 0.562014, 0.685117, 0.666105, 0.690604, 0.653063, 0.622677, 0.59508, 0.562014, 0.440853, 0.444081, 0.422041, 0.422041, 0.42561, 0.4292, 0.328603, 0.422041, 0.384043, 0.450668, 0.440853, 0.359901, 0.308712, 0.225814, 0.222385, 0.222385, 0.222385, 0.264545, 0.203355, 0.301917, 0.339168, 0.465241, 0.4292, 0.352862, 0.239899, 0.257454, 0.18812, 0.271506, 0.278302, 0.318242, 0.332115, 0.332115, 0.384043, 0.465241, 0.562014, 0.562014, 0.58069, 0.59508, 0.562014, 0.666105, 0.626927, 0.632174, 0.585406, 0.754692, 0.745909, 0.862302, 0.791621, 0.784345, 0.699094, 0.712013, 0.724957, 0.724957, 0.707965, 0.73685, 0.728858, 0.675549, 0.553315, 0.458154, 0.42561, 0.356642, 0.346032, 0.324872, 0.301917, 0.288399, 0.257454, 0.311707, 0.229226, 0.298791, 0.374039, 0.436924, 0.36309, 0.342579, 0.328603, 0.335645, 0.21291, 0.17593, 0.147574, 0.225814, 0.298791, 0.219301, 0.311707, 0.324872, 0.278302, 0.291804, 0.21291, 0.229226, 0.278302, 0.356642, 0.366687, 0.311707, 0.232838, 0.288399, 0.257454, 0.25031, 0.26085, 0.288399, 0.301917, 0.377384, 0.380708, 0.377384, 0.356642, 0.359901, 0.342579, 0.40511, 0.401658, 0.525368, 0.447574, 0.352862, 0.268042, 0.271506, 0.342579, 0.359901, 0.359901, 0.387226, 0.387226, 0.370445, 0.458154, 0.36309, 0.359901, 0.271506, 0.222385, 0.324872, 0.236433, 0.239899, 0.158265, 0.15284, 0.134866, 0.182256, 0.275179, 0.370445, 0.384043, 0.298791, 0.366687, 0.349426, 0.359901, 0.264545, 0.281712, 0.26085, 0.288399, 0.284882, 0.380708, 0.377384, 0.380708, 0.366687, 0.359901, 0.472492, 0.480142, 0.483068, 0.480142, 0.377384, 0.30533, 0.25406, 0.318242, 0.318242, 0.243554, 0.173081, 0.295083, 0.278302, 0.288399, 0.335645, 0.291804, 0.243554, 0.203355, 0.21291, 0.222385, 0.206376, 0.137348, 0.139895, 0.15284, 0.109221, 0.155435, 0.203355, 0.147574, 0.164327, 0.092881, 0.170161, 0.203355, 0.182256, 0.182256, 0.106997, 0.0704, 0.094817, 0.111485, 0.129801, 0.079919, 0.127496, 0.139895, 0.182256, 0.18812, 0.109221, 0.155435, 0.170161, 0.200174, 0.30533, 0.30533, 0.398279, 0.401658, 0.436924, 0.332115, 0.31487, 0.408655, 0.517562, 0.408655, 0.31487, 0.384043, 0.458154, 0.458154, 0.461924, 0.408655, 0.408655, 0.521092, 0.538167, 0.414856, 0.390993, 0.377384, 0.377384, 0.281712, 0.236433, 0.239899, 0.332115, 0.380708, 0.398279, 0.398279, 0.433034, 0.450668, 0.486429, 0.483068, 0.486429, 0.5017, 0.476583, 0.465241, 0.387226, 0.374039, 0.490133, 0.5017, 0.401658, 0.401658, 0.414856, 0.447574, 0.436924, 0.444081, 0.356642, 0.339168, 0.356642, 0.408655, 0.486429, 0.468512, 0.390993, 0.36309, 0.275179, 0.377384, 0.384043, 0.461924, 0.480142, 0.390993, 0.356642, 0.472492, 0.384043, 0.476583, 0.387226, 0.36309, 0.324872, 0.418646, 0.414856, 0.418646, 0.418646, 0.41194, 0.408655, 0.480142, 0.517562, 0.529623, 0.505461, 0.476583, 0.444081, 0.41194, 0.483068, 0.494003, 0.458154, 0.549308, 0.505461, 0.675549, 0.720929], '')</t>
  </si>
  <si>
    <t>[0, 1, 2, 6, 7, 31, 110, 111, 112, 113, 115, 116, 117, 118, 120, 131, 132, 133, 134, 137, 138, 139, 140, 141, 142, 143, 144, 145, 146, 147, 148, 149, 150, 156, 157, 296, 297, 298, 299, 300, 301, 302, 303, 344, 350, 351, 352, 353, 354, 414, 415, 416, 417, 418, 419, 420, 421, 456, 457, 458, 459, 460, 461, 462, 463, 464, 465, 466, 467, 468, 469, 470, 471, 472, 473, 474, 475, 476, 477, 478, 527, 623, 632, 633, 650, 656, 691, 692, 693, 700, 701, 702, 703]</t>
  </si>
  <si>
    <t xml:space="preserve">F5RYT9|F5RYT9_9ENTR Type VI secretion system Vgr family protein OS=Enterobacter hormaechei ATCC 49162 </t>
  </si>
  <si>
    <t>([0.703578, 0.733139, 0.754692, 0.59508, 0.63748, 0.648219, 0.525368, 0.444081, 0.370445, 0.30533, 0.222385, 0.284882, 0.281712, 0.275179, 0.271506, 0.288399, 0.216401, 0.164327, 0.185198, 0.182256, 0.129801, 0.122885, 0.116183, 0.056825, 0.098513, 0.090864, 0.092881, 0.158265, 0.15008, 0.147574, 0.232838, 0.352862, 0.352862, 0.271506, 0.275179, 0.191378, 0.185198, 0.164327, 0.239899, 0.142424, 0.139895, 0.191378, 0.219301, 0.229226, 0.349426, 0.356642, 0.271506, 0.243554, 0.167087, 0.257454, 0.346032, 0.268042, 0.17593, 0.164327, 0.25406, 0.25406, 0.278302, 0.288399, 0.264545, 0.185198, 0.21291, 0.206376, 0.182256, 0.182256, 0.18812, 0.118441, 0.118441, 0.161087, 0.182256, 0.137348, 0.129801, 0.127496, 0.17593, 0.26085, 0.243554, 0.127496, 0.078022, 0.134866, 0.085092, 0.155435, 0.239899, 0.229226, 0.243554, 0.275179, 0.25406, 0.158265, 0.239899, 0.236433, 0.158265, 0.158265, 0.268042, 0.185198, 0.15008, 0.147574, 0.139895, 0.142424, 0.26085, 0.352862, 0.295083, 0.275179, 0.191378, 0.196879, 0.219301, 0.147574, 0.088832, 0.092881, 0.147574, 0.15284, 0.086953, 0.142424, 0.088832, 0.05306, 0.092881, 0.125101, 0.137348, 0.083462, 0.079919, 0.074921, 0.059222, 0.046336, 0.046336, 0.06184, 0.06184, 0.0704, 0.088832, 0.102787, 0.111485, 0.122885, 0.069024, 0.078022, 0.096677, 0.15284, 0.15284, 0.116183, 0.106997, 0.10481, 0.167087, 0.173081, 0.173081, 0.111485, 0.170161, 0.25406, 0.206376, 0.206376, 0.170161, 0.200174, 0.155435, 0.142424, 0.139895, 0.139895, 0.191378, 0.185198, 0.185198, 0.182256, 0.25031, 0.25031, 0.239899, 0.257454, 0.21291, 0.142424, 0.185198, 0.182256, 0.094817, 0.15284, 0.15284, 0.236433, 0.239899, 0.275179, 0.268042, 0.158265, 0.161087, 0.161087, 0.164327, 0.109221, 0.11371, 0.081712, 0.090864, 0.055536, 0.050641, 0.040537, 0.031287, 0.023534, 0.022306, 0.023087, 0.025762, 0.025762, 0.024393, 0.025316, 0.041405, 0.028107, 0.054297, 0.092881, 0.102787, 0.106997, 0.120615, 0.134866, 0.100716, 0.045352, 0.076542, 0.079919, 0.127496, 0.206376, 0.31487, 0.311707, 0.339168, 0.339168, 0.21291, 0.216401, 0.209395, 0.209395, 0.281712, 0.239899, 0.26085, 0.167087, 0.118441, 0.164327, 0.216401, 0.295083, 0.40511, 0.359901, 0.356642, 0.359901, 0.30533, 0.321458, 0.335645, 0.342579, 0.25031, 0.366687, 0.374039, 0.288399, 0.30533, 0.308712, 0.370445, 0.342579, 0.4292, 0.414856, 0.339168, 0.36309, 0.359901, 0.356642, 0.339168, 0.26085, 0.200174, 0.281712, 0.271506, 0.17593, 0.264545, 0.257454, 0.25406, 0.25406, 0.359901, 0.356642, 0.339168, 0.352862, 0.366687, 0.370445, 0.461924, 0.549308, 0.486429, 0.408655, 0.42561, 0.494003, 0.585406, 0.694846, 0.58069, 0.613573, 0.642678, 0.622677, 0.626927, 0.632174, 0.618285, 0.585406, 0.56648, 0.570702, 0.447574, 0.433034, 0.342579, 0.298791, 0.308712, 0.335645, 0.332115, 0.243554, 0.247041, 0.247041, 0.232838, 0.324872, 0.196879, 0.26085, 0.26085, 0.356642, 0.370445, 0.339168, 0.359901, 0.36309, 0.332115, 0.387226, 0.284882, 0.284882, 0.284882, 0.281712, 0.206376, 0.295083, 0.288399, 0.301917, 0.30533, 0.229226, 0.15284, 0.25406, 0.25031, 0.268042, 0.25406, 0.179055, 0.142424, 0.129801, 0.10481, 0.127496, 0.155435, 0.25031, 0.342579, 0.398279, 0.408655, 0.40511, 0.41194, 0.534167, 0.509769, 0.414856, 0.450668, 0.418646, 0.328603, 0.356642, 0.311707, 0.30533, 0.394753, 0.40511, 0.433034, 0.472492, 0.465241, 0.349426, 0.346032, 0.332115, 0.308712, 0.182256, 0.196879, 0.120615, 0.106997, 0.086953, 0.106997, 0.142424, 0.158265, 0.232838, 0.206376, 0.236433, 0.239899, 0.182256, 0.26085, 0.232838, 0.144935, 0.147574, 0.209395, 0.155435, 0.100716, 0.098513, 0.179055, 0.158265, 0.264545, 0.18812, 0.144935, 0.182256, 0.17593, 0.167087, 0.167087, 0.086953, 0.088832, 0.10481, 0.139895, 0.073402, 0.042364, 0.076542, 0.074921, 0.111485, 0.111485, 0.109221, 0.092881, 0.092881, 0.158265, 0.094817, 0.164327, 0.209395, 0.21291, 0.155435, 0.200174, 0.170161, 0.194234, 0.194234, 0.173081, 0.161087, 0.247041, 0.339168, 0.25031, 0.219301, 0.194234, 0.179055, 0.268042, 0.271506, 0.206376, 0.200174, 0.264545, 0.15284, 0.182256, 0.129801, 0.182256, 0.129801, 0.161087, 0.147574, 0.15284, 0.096677, 0.096677, 0.106997, 0.100716, 0.164327, 0.137348, 0.137348, 0.118441, 0.122885, 0.144935, 0.170161, 0.109221, 0.073402, 0.125101, 0.078022, 0.116183, 0.118441, 0.137348, 0.081712, 0.129801, 0.122885, 0.191378, 0.191378, 0.100716, 0.102787, 0.06184, 0.096677, 0.049374, 0.118441, 0.067594, 0.041405, 0.054297, 0.090864, 0.137348, 0.144935, 0.158265, 0.137348, 0.096677, 0.15008, 0.132295, 0.164327, 0.164327, 0.161087, 0.158265, 0.288399, 0.291804, 0.374039, 0.401658, 0.40511, 0.298791, 0.349426, 0.433034, 0.36309, 0.324872, 0.328603, 0.321458, 0.384043, 0.41194, 0.486429, 0.525368, 0.675549, 0.553315, 0.486429, 0.494003, 0.5017, 0.468512, 0.476583, 0.483068, 0.454136, 0.56648, 0.690604, 0.642678, 0.525368, 0.604312, 0.657645, 0.613573, 0.56648, 0.480142, 0.490133, 0.480142, 0.359901, 0.352862, 0.352862, 0.4292, 0.4292, 0.414856, 0.414856, 0.401658, 0.408655, 0.418646, 0.4292, 0.339168, 0.394753, 0.394753, 0.398279, 0.398279, 0.440853, 0.384043, 0.461924, 0.447574, 0.450668, 0.557691, 0.486429, 0.58069, 0.490133, 0.483068, 0.497853, 0.422041, 0.36309, 0.359901, 0.321458, 0.324872, 0.40511, 0.408655, 0.486429, 0.490133, 0.483068, 0.486429, 0.585406, 0.51388, 0.538167, 0.509769, 0.497853, 0.575842, 0.585406, 0.685117, 0.56648, 0.521092, 0.58069, 0.56648, 0.557691, 0.562014, 0.51388, 0.51388, 0.517562, 0.458154, 0.4292, 0.349426, 0.335645, 0.339168, 0.414856, 0.370445, 0.408655, 0.444081, 0.444081, 0.408655, 0.394753, 0.483068, 0.51388, 0.549308, 0.549308, 0.557691, 0.549308, 0.585406, 0.553315, 0.525368, 0.494003, 0.497853, 0.604312, 0.509769, 0.521092, 0.5017, 0.497853, 0.408655, 0.370445, 0.291804, 0.288399, 0.257454, 0.264545, 0.18812, 0.18812, 0.264545, 0.25406, 0.257454, 0.182256, 0.206376, 0.203355, 0.284882, 0.281712, 0.275179, 0.359901, 0.281712, 0.301917, 0.328603, 0.418646, 0.422041, 0.51388, 0.557691, 0.562014, 0.472492, 0.575842, 0.575842, 0.56648, 0.480142, 0.509769, 0.626927, 0.529623, 0.529623, 0.553315, 0.648219, 0.642678, 0.517562, 0.521092, 0.472492, 0.374039, 0.359901, 0.349426, 0.342579, 0.328603, 0.275179, 0.321458, 0.324872, 0.25406, 0.25406, 0.366687, 0.377384, 0.36309, 0.359901, 0.398279, 0.301917, 0.26085, 0.232838, 0.311707, 0.370445, 0.408655, 0.422041, 0.339168, 0.311707, 0.311707, 0.284882, 0.359901, 0.387226, 0.380708, 0.41194, 0.41194, 0.30533, 0.30533, 0.271506, 0.284882, 0.275179, 0.346032, 0.25031, 0.281712, 0.209395, 0.182256, 0.122885, 0.179055, 0.284882, 0.311707, 0.232838, 0.264545, 0.194234, 0.118441, 0.092881, 0.118441, 0.116183, 0.106997, 0.100716, 0.071867, 0.111485, 0.092881, 0.055536, 0.083462, 0.083462, 0.109221, 0.127496, 0.18812, 0.125101, 0.111485, 0.116183, 0.185198, 0.158265, 0.236433, 0.342579, 0.374039, 0.380708, 0.349426, 0.440853, 0.41194, 0.422041, 0.408655, 0.458154, 0.56648, 0.622677, 0.497853, 0.538167, 0.454136, 0.447574, 0.534167, 0.534167, 0.541878, 0.525368, 0.557691, 0.505461, 0.505461, 0.509769, 0.486429, 0.490133, 0.486429, 0.517562, 0.608892, 0.56648, 0.56648, 0.444081, 0.374039, 0.40511, 0.401658, 0.480142, 0.476583, 0.476583, 0.387226, 0.384043, 0.30533, 0.308712, 0.377384, 0.366687, 0.366687, 0.295083, 0.264545, 0.257454, 0.185198, 0.111485, 0.134866, 0.15284, 0.243554, 0.301917, 0.291804, 0.308712, 0.236433, 0.232838, 0.206376, 0.321458, 0.311707, 0.318242, 0.31487, 0.191378, 0.196879, 0.196879, 0.239899, 0.321458, 0.318242, 0.335645, 0.433034, 0.374039, 0.374039, 0.374039, 0.41194, 0.494003, 0.374039, 0.468512, 0.468512, 0.5017, 0.436924, 0.342579, 0.41194, 0.346032, 0.444081, 0.346032, 0.339168, 0.298791, 0.288399, 0.26085, 0.321458, 0.335645, 0.408655, 0.40511, 0.42561, 0.401658, 0.332115, 0.366687, 0.318242, 0.335645, 0.328603, 0.349426, 0.346032, 0.356642, 0.356642, 0.352862, 0.440853, 0.450668, 0.521092, 0.517562, 0.56648, 0.5017, 0.433034, 0.440853, 0.40511, 0.328603, 0.31487, 0.398279, 0.465241, 0.461924, 0.450668, 0.461924, 0.465241, 0.622677, 0.525368, 0.525368, 0.534167, 0.5017, 0.51388, 0.529623, 0.447574, 0.444081, 0.5017, 0.472492, 0.440853, 0.408655, 0.486429, 0.401658, 0.359901, 0.380708, 0.390993, 0.370445, 0.342579, 0.318242, 0.25031, 0.31487, 0.387226, 0.342579, 0.356642, 0.298791], '')</t>
  </si>
  <si>
    <t>[0, 1, 2, 3, 4, 5, 6, 257, 262, 263, 264, 265, 266, 267, 268, 269, 270, 271, 272, 273, 323, 324, 474, 475, 476, 479, 484, 485, 486, 487, 488, 489, 490, 491, 516, 518, 533, 534, 535, 536, 538, 539, 540, 541, 542, 543, 544, 545, 546, 547, 548, 549, 563, 564, 565, 566, 567, 568, 569, 570, 573, 574, 575, 576, 601, 602, 603, 605, 606, 607, 609, 610, 611, 612, 613, 614, 615, 616, 617, 697, 698, 700, 703, 704, 705, 706, 707, 708, 709, 710, 714, 715, 716, 717, 766, 795, 796, 797, 798, 810, 811, 812, 813, 814, 815, 816, 819]</t>
  </si>
  <si>
    <t xml:space="preserve">F5RYU3|F5RYU3_9ENTR Transcriptional regulator HexR OS=Enterobacter hormaechei ATCC 49162 </t>
  </si>
  <si>
    <t>([0.100716, 0.137348, 0.078022, 0.120615, 0.059222, 0.086953, 0.06184, 0.090864, 0.120615, 0.088832, 0.106997, 0.127496, 0.127496, 0.196879, 0.275179, 0.352862, 0.284882, 0.284882, 0.291804, 0.26085, 0.25406, 0.161087, 0.142424, 0.191378, 0.21291, 0.295083, 0.295083, 0.346032, 0.236433, 0.236433, 0.31487, 0.311707, 0.222385, 0.196879, 0.15284, 0.094817, 0.079919, 0.122885, 0.161087, 0.142424, 0.196879, 0.216401, 0.291804, 0.335645, 0.401658, 0.370445, 0.332115, 0.335645, 0.370445, 0.342579, 0.264545, 0.271506, 0.271506, 0.275179, 0.31487, 0.352862, 0.440853, 0.472492, 0.335645, 0.352862, 0.36309, 0.243554, 0.311707, 0.225814, 0.21291, 0.116183, 0.092881, 0.144935, 0.132295, 0.078022, 0.127496, 0.194234, 0.18812, 0.196879, 0.31487, 0.209395, 0.144935, 0.15284, 0.155435, 0.281712, 0.179055, 0.179055, 0.31487, 0.321458, 0.422041, 0.41194, 0.4292, 0.476583, 0.4292, 0.339168, 0.433034, 0.433034, 0.418646, 0.328603, 0.209395, 0.194234, 0.284882, 0.321458, 0.278302, 0.243554, 0.236433, 0.219301, 0.222385, 0.21291, 0.144935, 0.139895, 0.15008, 0.206376, 0.129801, 0.164327, 0.21291, 0.206376, 0.236433, 0.17593, 0.275179, 0.390993, 0.342579, 0.278302, 0.318242, 0.268042, 0.216401, 0.21291, 0.311707, 0.268042, 0.257454, 0.324872, 0.236433, 0.200174, 0.11371, 0.096677, 0.090864, 0.067594, 0.069024, 0.069024, 0.102787, 0.078022, 0.06312, 0.05306, 0.066181, 0.06184, 0.111485, 0.147574, 0.118441, 0.118441, 0.137348, 0.071867, 0.033407, 0.059222, 0.034068, 0.073402, 0.096677, 0.120615, 0.132295, 0.076542, 0.043307, 0.043307, 0.056825, 0.071867, 0.059222, 0.047319, 0.027463, 0.028107, 0.034884, 0.034068, 0.031287, 0.021381, 0.033407, 0.078022, 0.049374, 0.102787, 0.106997, 0.161087, 0.137348, 0.137348, 0.158265, 0.182256, 0.120615, 0.066181, 0.06184, 0.111485, 0.161087, 0.236433, 0.225814, 0.225814, 0.264545, 0.264545, 0.342579, 0.31487, 0.318242, 0.298791, 0.268042, 0.26085, 0.173081, 0.139895, 0.196879, 0.268042, 0.346032, 0.433034, 0.490133, 0.454136, 0.384043, 0.288399, 0.257454, 0.17593, 0.17593, 0.182256, 0.155435, 0.147574, 0.209395, 0.225814, 0.225814, 0.225814, 0.216401, 0.318242, 0.318242, 0.318242, 0.225814, 0.182256, 0.106997, 0.132295, 0.098513, 0.147574, 0.167087, 0.225814, 0.324872, 0.328603, 0.328603, 0.366687, 0.332115, 0.239899, 0.17593, 0.291804, 0.288399, 0.219301, 0.203355, 0.236433, 0.158265, 0.206376, 0.25031, 0.26085, 0.26085, 0.281712, 0.185198, 0.257454, 0.164327, 0.094817, 0.074921, 0.074921, 0.0704, 0.044297, 0.079919, 0.059222, 0.047319, 0.059222, 0.088832, 0.074921, 0.071867, 0.06184, 0.074921, 0.073402, 0.129801, 0.079919, 0.118441, 0.18812, 0.132295, 0.182256, 0.281712, 0.284882, 0.200174, 0.200174, 0.324872, 0.321458, 0.40511, 0.295083, 0.301917, 0.301917, 0.346032, 0.275179, 0.311707, 0.225814, 0.216401, 0.203355, 0.288399, 0.225814, 0.264545, 0.30533, 0.288399, 0.239899, 0.247041, 0.31487, 0.295083, 0.232838, 0.194234, 0.155435, 0.301917], '')</t>
  </si>
  <si>
    <t xml:space="preserve">F5RYU6|F5RYU6_9ENTR M23 family peptidase OS=Enterobacter hormaechei ATCC 49162 </t>
  </si>
  <si>
    <t>([0.15008, 0.0704, 0.116183, 0.170161, 0.111485, 0.173081, 0.200174, 0.268042, 0.298791, 0.318242, 0.275179, 0.275179, 0.185198, 0.17593, 0.26085, 0.203355, 0.216401, 0.155435, 0.144935, 0.173081, 0.173081, 0.170161, 0.203355, 0.167087, 0.106997, 0.096677, 0.079919, 0.100716, 0.049374, 0.031287, 0.019401, 0.030003, 0.046336, 0.078022, 0.076542, 0.064632, 0.129801, 0.073402, 0.064632, 0.102787, 0.102787, 0.096677, 0.125101, 0.116183, 0.147574, 0.203355, 0.301917, 0.321458, 0.200174, 0.278302, 0.342579, 0.349426, 0.264545, 0.264545, 0.281712, 0.257454, 0.284882, 0.271506, 0.390993, 0.394753, 0.414856, 0.414856, 0.486429, 0.440853, 0.541878, 0.538167, 0.562014, 0.585406, 0.529623, 0.541878, 0.59014, 0.604312, 0.724957, 0.834292, 0.707965, 0.707965, 0.759478, 0.750527, 0.622677, 0.585406, 0.720929, 0.720929, 0.680603, 0.716283, 0.63748, 0.632174, 0.632174, 0.505461, 0.42561, 0.387226, 0.472492, 0.440853, 0.433034, 0.433034, 0.422041, 0.422041, 0.40511, 0.390993, 0.335645, 0.342579, 0.346032, 0.342579, 0.243554, 0.271506, 0.191378, 0.284882, 0.247041, 0.232838, 0.328603, 0.308712, 0.366687, 0.377384, 0.295083, 0.268042, 0.229226, 0.222385, 0.311707, 0.30533, 0.324872, 0.308712, 0.380708, 0.377384, 0.295083, 0.366687, 0.288399, 0.374039, 0.366687, 0.41194, 0.332115, 0.321458, 0.308712, 0.311707, 0.232838, 0.311707, 0.370445, 0.408655, 0.41194, 0.41194, 0.346032, 0.335645, 0.40511, 0.339168, 0.328603, 0.311707, 0.332115, 0.384043, 0.380708, 0.366687, 0.352862, 0.440853, 0.444081, 0.541878, 0.541878, 0.534167, 0.541878, 0.497853, 0.486429, 0.458154, 0.458154, 0.538167, 0.4292, 0.42561, 0.468512, 0.465241, 0.570702, 0.570702, 0.562014, 0.575842, 0.59508, 0.59917, 0.59014, 0.476583, 0.422041, 0.4292, 0.51388, 0.440853, 0.408655, 0.401658, 0.42561, 0.414856, 0.356642, 0.450668, 0.458154, 0.490133, 0.384043, 0.328603, 0.311707, 0.342579, 0.30533, 0.298791, 0.301917, 0.271506, 0.366687, 0.349426, 0.339168, 0.339168, 0.370445, 0.41194, 0.342579, 0.339168, 0.339168, 0.339168, 0.268042, 0.264545, 0.243554, 0.311707, 0.380708, 0.284882, 0.298791, 0.291804, 0.295083, 0.194234, 0.219301, 0.216401, 0.219301, 0.219301, 0.219301, 0.247041, 0.243554, 0.328603, 0.232838, 0.232838, 0.232838, 0.236433, 0.206376, 0.225814, 0.26085, 0.257454, 0.321458, 0.239899, 0.278302, 0.275179, 0.374039, 0.374039, 0.387226, 0.472492, 0.472492, 0.483068, 0.40511, 0.342579, 0.332115, 0.374039, 0.377384, 0.359901, 0.436924, 0.472492, 0.476583, 0.476583, 0.465241, 0.505461, 0.486429, 0.387226, 0.359901, 0.284882, 0.284882, 0.247041, 0.243554, 0.247041, 0.236433, 0.311707, 0.264545, 0.179055, 0.236433, 0.239899, 0.311707, 0.308712, 0.311707, 0.308712, 0.229226, 0.203355, 0.200174, 0.288399, 0.275179, 0.225814, 0.311707, 0.203355, 0.264545, 0.257454, 0.222385, 0.225814, 0.236433, 0.239899, 0.339168, 0.275179, 0.264545, 0.268042, 0.281712, 0.179055, 0.191378, 0.295083, 0.328603, 0.335645, 0.26085, 0.377384, 0.486429, 0.414856, 0.529623, 0.494003, 0.497853, 0.465241, 0.433034, 0.450668, 0.58069, 0.58069, 0.661982, 0.58069, 0.585406, 0.450668, 0.538167, 0.483068, 0.483068, 0.490133, 0.483068, 0.575842, 0.59917, 0.494003, 0.483068, 0.450668, 0.394753, 0.384043, 0.450668, 0.480142, 0.454136, 0.387226, 0.321458, 0.288399, 0.321458, 0.321458, 0.4292, 0.454136, 0.494003, 0.433034, 0.394753, 0.394753, 0.311707, 0.200174, 0.200174, 0.239899, 0.18812, 0.25031, 0.26085, 0.25406, 0.264545, 0.26085, 0.232838, 0.295083, 0.332115, 0.366687, 0.281712, 0.236433, 0.247041, 0.179055, 0.209395, 0.236433, 0.173081, 0.182256, 0.206376, 0.264545, 0.321458, 0.401658, 0.408655, 0.401658, 0.346032, 0.342579, 0.346032, 0.4292, 0.4292, 0.436924, 0.342579, 0.401658, 0.370445, 0.359901, 0.436924, 0.444081, 0.447574, 0.521092, 0.622677, 0.703578, 0.707965, 0.666105, 0.707965, 0.707965, 0.608892, 0.703578, 0.585406, 0.585406, 0.51388, 0.401658, 0.311707, 0.408655, 0.447574, 0.538167, 0.505461, 0.444081, 0.444081, 0.468512, 0.394753, 0.390993, 0.36309, 0.359901, 0.288399, 0.291804, 0.284882, 0.359901, 0.352862, 0.436924, 0.356642, 0.418646, 0.525368, 0.63748, 0.622677, 0.618285, 0.604312, 0.648219, 0.613573, 0.5017, 0.444081, 0.534167, 0.465241, 0.494003, 0.497853, 0.517562, 0.444081, 0.465241, 0.472492, 0.390993, 0.401658, 0.377384, 0.374039, 0.356642, 0.328603, 0.298791, 0.26085, 0.222385, 0.182256, 0.26085, 0.335645, 0.346032, 0.288399], '')</t>
  </si>
  <si>
    <t>[64, 65, 66, 67, 68, 69, 70, 71, 72, 73, 74, 75, 76, 77, 78, 79, 80, 81, 82, 83, 84, 85, 86, 87, 151, 152, 153, 154, 159, 164, 165, 166, 167, 168, 169, 170, 174, 249, 296, 302, 303, 304, 305, 306, 308, 313, 314, 375, 376, 377, 378, 379, 380, 381, 382, 383, 384, 385, 386, 391, 392, 408, 409, 410, 411, 412, 413, 414, 415, 417, 421]</t>
  </si>
  <si>
    <t xml:space="preserve">F5RYU8|F5RYU8_9ENTR Zinc ABC superfamily ATP binding cassette transporter, ABC protein OS=Enterobacter hormaechei ATCC 49162 </t>
  </si>
  <si>
    <t>([0.17593, 0.116183, 0.15284, 0.0704, 0.094817, 0.127496, 0.161087, 0.194234, 0.15284, 0.109221, 0.132295, 0.161087, 0.102787, 0.098513, 0.098513, 0.161087, 0.100716, 0.167087, 0.191378, 0.17593, 0.25031, 0.15284, 0.144935, 0.15008, 0.179055, 0.11371, 0.109221, 0.129801, 0.139895, 0.200174, 0.25031, 0.25031, 0.247041, 0.321458, 0.328603, 0.328603, 0.239899, 0.324872, 0.25031, 0.15284, 0.096677, 0.094817, 0.106997, 0.116183, 0.090864, 0.179055, 0.271506, 0.239899, 0.206376, 0.129801, 0.0704, 0.054297, 0.055536, 0.059222, 0.06312, 0.060549, 0.060549, 0.096677, 0.047319, 0.076542, 0.0704, 0.076542, 0.094817, 0.155435, 0.219301, 0.167087, 0.144935, 0.083462, 0.106997, 0.086953, 0.139895, 0.15284, 0.25406, 0.167087, 0.161087, 0.100716, 0.098513, 0.164327, 0.083462, 0.094817, 0.094817, 0.092881, 0.139895, 0.139895, 0.137348, 0.139895, 0.216401, 0.209395, 0.264545, 0.264545, 0.191378, 0.118441, 0.219301, 0.155435, 0.158265, 0.15284, 0.219301, 0.155435, 0.158265, 0.232838, 0.318242, 0.321458, 0.324872, 0.25406, 0.225814, 0.196879, 0.222385, 0.142424, 0.144935, 0.17593, 0.10481, 0.185198, 0.268042, 0.229226, 0.278302, 0.370445, 0.377384, 0.377384, 0.377384, 0.288399, 0.232838, 0.206376, 0.200174, 0.25406, 0.243554, 0.155435, 0.18812, 0.158265, 0.275179, 0.275179, 0.191378, 0.191378, 0.134866, 0.081712, 0.086953, 0.085092, 0.100716, 0.102787, 0.10481, 0.155435, 0.170161, 0.257454, 0.219301, 0.232838, 0.264545, 0.356642, 0.374039, 0.342579, 0.26085, 0.15008, 0.15008, 0.15284, 0.144935, 0.209395, 0.30533, 0.216401, 0.206376, 0.182256, 0.185198, 0.116183, 0.127496, 0.11371, 0.092881, 0.094817, 0.051831, 0.042364, 0.026338, 0.040537, 0.050641, 0.090864, 0.092881, 0.092881, 0.092881, 0.111485, 0.088832, 0.0704, 0.122885, 0.125101, 0.127496, 0.127496, 0.139895, 0.079919, 0.078022, 0.055536, 0.090864, 0.15008, 0.185198, 0.158265, 0.096677, 0.054297, 0.051831, 0.085092, 0.085092, 0.164327, 0.236433, 0.200174, 0.167087, 0.164327, 0.132295, 0.132295, 0.147574, 0.216401, 0.18812, 0.18812, 0.268042, 0.222385, 0.125101, 0.118441, 0.196879, 0.284882, 0.370445, 0.342579, 0.356642, 0.356642, 0.239899, 0.225814, 0.200174, 0.179055, 0.179055, 0.209395, 0.21291, 0.185198, 0.185198, 0.295083, 0.387226, 0.390993, 0.433034, 0.461924, 0.472492, 0.465241, 0.465241, 0.377384, 0.342579, 0.25031, 0.247041, 0.332115, 0.328603, 0.436924, 0.529623, 0.534167, 0.529623, 0.5017, 0.483068, 0.450668, 0.4292, 0.40511, 0.377384, 0.335645, 0.436924, 0.390993, 0.36309], '')</t>
  </si>
  <si>
    <t>[238, 239, 240, 241]</t>
  </si>
  <si>
    <t xml:space="preserve">F5RYU9|F5RYU9_9ENTR Zinc ABC superfamily ATP binding cassette transporter, membrane protein OS=Enterobacter hormaechei ATCC 49162 </t>
  </si>
  <si>
    <t>([0.002117, 0.003053, 0.002155, 0.002211, 0.001709, 0.001906, 0.002078, 0.00231, 0.00243, 0.002976, 0.003963, 0.003405, 0.004921, 0.004513, 0.004161, 0.004483, 0.004835, 0.00316, 0.003177, 0.004483, 0.00515, 0.005992, 0.004161, 0.003924, 0.004736, 0.007177, 0.009015, 0.007177, 0.007091, 0.008276, 0.007031, 0.006245, 0.006245, 0.004414, 0.004414, 0.005223, 0.005872, 0.004835, 0.006988, 0.004736, 0.003366, 0.0028, 0.003053, 0.003298, 0.005318, 0.006039, 0.003671, 0.00243, 0.003053, 0.002606, 0.001722, 0.001541, 0.001155, 0.001778, 0.001778, 0.001267, 0.001155, 0.001159, 0.001623, 0.001623, 0.001649, 0.001786, 0.001808, 0.001202, 0.001743, 0.001692, 0.001533, 0.002761, 0.003924, 0.003246, 0.003671, 0.003607, 0.004899, 0.006795, 0.004577, 0.004577, 0.006482, 0.006078, 0.005799, 0.005734, 0.005683, 0.008276, 0.009483, 0.009483, 0.016257, 0.008525, 0.008156, 0.00558, 0.003804, 0.00292, 0.003177, 0.003607, 0.003757, 0.003014, 0.0028, 0.004247, 0.00407, 0.004161, 0.004646, 0.005932, 0.004775, 0.004135, 0.003607, 0.00292, 0.003014, 0.001872, 0.002727, 0.002976, 0.003014, 0.002727, 0.003246, 0.003276, 0.003431, 0.005318, 0.007031, 0.007422, 0.004899, 0.004976, 0.004921, 0.004414, 0.003701, 0.003555, 0.004208, 0.003671, 0.004483, 0.004736, 0.005623, 0.003963, 0.003804, 0.003671, 0.003701, 0.003053, 0.00283, 0.0028, 0.001748, 0.001675, 0.001675, 0.001687, 0.001743, 0.00152, 0.001906, 0.002366, 0.002606, 0.002606, 0.003821, 0.004611, 0.004315, 0.004835, 0.004513, 0.003512, 0.005318, 0.007495, 0.008156, 0.013016, 0.007877, 0.012491, 0.012727, 0.008276, 0.013613, 0.013821, 0.010221, 0.008624, 0.006701, 0.006421, 0.004899, 0.004611, 0.003864, 0.00389, 0.004646, 0.004899, 0.006421, 0.004646, 0.004135, 0.004431, 0.004431, 0.004161, 0.00316, 0.003053, 0.003431, 0.00243, 0.002349, 0.002276, 0.003298, 0.003864, 0.003821, 0.00359, 0.002396, 0.001808, 0.002976, 0.00246, 0.003177, 0.003298, 0.003701, 0.004388, 0.005318, 0.003512, 0.004577, 0.006142, 0.006421, 0.008409, 0.015344, 0.032017, 0.048328, 0.032677, 0.032677, 0.031287, 0.048328, 0.060549, 0.06184, 0.023087, 0.030611, 0.029376, 0.014075, 0.014315, 0.009294, 0.009401, 0.017797, 0.022667, 0.011903, 0.011903, 0.006421, 0.005872, 0.004921, 0.003963, 0.003246, 0.003366, 0.004899, 0.006194, 0.007091, 0.010672, 0.023963, 0.023963, 0.020165, 0.024826, 0.017797, 0.021816, 0.016021, 0.012727, 0.009015, 0.009401, 0.005932, 0.006421, 0.004358, 0.004921, 0.006245, 0.00777, 0.007495, 0.007315, 0.006894, 0.006795, 0.007177, 0.005503, 0.004611, 0.005011, 0.00558, 0.006795, 0.006795, 0.006619, 0.006482, 0.00777, 0.011342], '')</t>
  </si>
  <si>
    <t xml:space="preserve">F5RYV3|F5RYV3_9ENTR Probable transcriptional regulatory protein HMPREF9086_2812 OS=Enterobacter hormaechei ATCC 49162 </t>
  </si>
  <si>
    <t>([0.525368, 0.58069, 0.613573, 0.632174, 0.604312, 0.575842, 0.622677, 0.63748, 0.613573, 0.626927, 0.648219, 0.685117, 0.720929, 0.632174, 0.509769, 0.51388, 0.51388, 0.525368, 0.480142, 0.476583, 0.486429, 0.418646, 0.356642, 0.356642, 0.328603, 0.324872, 0.356642, 0.275179, 0.271506, 0.291804, 0.284882, 0.281712, 0.31487, 0.288399, 0.356642, 0.450668, 0.483068, 0.486429, 0.486429, 0.570702, 0.529623, 0.486429, 0.497853, 0.562014, 0.553315, 0.553315, 0.505461, 0.497853, 0.59014, 0.608892, 0.570702, 0.58069, 0.585406, 0.549308, 0.59014, 0.5017, 0.5017, 0.468512, 0.436924, 0.4292, 0.398279, 0.42561, 0.447574, 0.447574, 0.440853, 0.436924, 0.468512, 0.56648, 0.570702, 0.525368, 0.525368, 0.521092, 0.534167, 0.534167, 0.447574, 0.370445, 0.352862, 0.36309, 0.356642, 0.298791, 0.366687, 0.4292, 0.422041, 0.422041, 0.483068, 0.458154, 0.408655, 0.366687, 0.298791, 0.308712, 0.275179, 0.196879, 0.232838, 0.222385, 0.229226, 0.301917, 0.384043, 0.472492, 0.458154, 0.40511, 0.465241, 0.490133, 0.398279, 0.398279, 0.41194, 0.380708, 0.31487, 0.374039, 0.401658, 0.461924, 0.436924, 0.5017, 0.59917, 0.505461, 0.494003, 0.490133, 0.5017, 0.486429, 0.490133, 0.4292, 0.458154, 0.401658, 0.311707, 0.275179, 0.278302, 0.257454, 0.275179, 0.36309, 0.308712, 0.239899, 0.236433, 0.155435, 0.179055, 0.161087, 0.222385, 0.239899, 0.257454, 0.257454, 0.232838, 0.161087, 0.173081, 0.219301, 0.275179, 0.311707, 0.335645, 0.359901, 0.339168, 0.346032, 0.321458, 0.398279, 0.490133, 0.4292, 0.468512, 0.450668, 0.374039, 0.390993, 0.394753, 0.366687, 0.324872, 0.278302, 0.366687, 0.349426, 0.243554, 0.278302, 0.275179, 0.268042, 0.271506, 0.324872, 0.288399, 0.311707, 0.257454, 0.191378, 0.236433, 0.30533, 0.271506, 0.278302, 0.291804, 0.25031, 0.222385, 0.25031, 0.257454, 0.229226, 0.25406, 0.349426, 0.352862, 0.352862, 0.458154, 0.370445, 0.346032, 0.349426, 0.275179, 0.342579, 0.401658, 0.41194, 0.384043, 0.387226, 0.476583, 0.408655, 0.450668, 0.450668, 0.483068, 0.570702, 0.549308, 0.63748, 0.59917, 0.497853, 0.450668, 0.414856, 0.401658, 0.321458, 0.374039, 0.41194, 0.298791, 0.324872, 0.335645, 0.291804, 0.339168, 0.342579, 0.318242, 0.318242, 0.380708, 0.291804, 0.203355, 0.232838, 0.203355, 0.216401, 0.321458, 0.311707, 0.321458, 0.41194, 0.534167, 0.450668, 0.465241, 0.521092, 0.494003, 0.401658, 0.444081, 0.40511, 0.366687, 0.422041, 0.380708, 0.311707, 0.374039, 0.486429, 0.458154, 0.41194], '')</t>
  </si>
  <si>
    <t>[0, 1, 2, 3, 4, 5, 6, 7, 8, 9, 10, 11, 12, 13, 14, 15, 16, 17, 39, 40, 43, 44, 45, 46, 48, 49, 50, 51, 52, 53, 54, 55, 56, 67, 68, 69, 70, 71, 72, 73, 111, 112, 113, 116, 201, 202, 203, 204, 230, 233]</t>
  </si>
  <si>
    <t xml:space="preserve">F5RYV4|F5RYV4_9ENTR dATP pyrophosphohydrolase OS=Enterobacter hormaechei ATCC 49162 </t>
  </si>
  <si>
    <t>([0.076542, 0.056825, 0.037156, 0.025316, 0.030003, 0.047319, 0.069024, 0.094817, 0.111485, 0.125101, 0.10481, 0.074921, 0.071867, 0.073402, 0.079919, 0.079919, 0.06184, 0.096677, 0.102787, 0.167087, 0.243554, 0.200174, 0.167087, 0.247041, 0.321458, 0.284882, 0.278302, 0.275179, 0.26085, 0.18812, 0.21291, 0.288399, 0.370445, 0.41194, 0.505461, 0.472492, 0.51388, 0.534167, 0.494003, 0.458154, 0.401658, 0.384043, 0.509769, 0.549308, 0.538167, 0.557691, 0.657645, 0.562014, 0.529623, 0.440853, 0.541878, 0.458154, 0.418646, 0.40511, 0.408655, 0.40511, 0.346032, 0.328603, 0.236433, 0.257454, 0.291804, 0.25406, 0.271506, 0.243554, 0.318242, 0.257454, 0.257454, 0.147574, 0.21291, 0.161087, 0.142424, 0.134866, 0.18812, 0.139895, 0.139895, 0.129801, 0.116183, 0.11371, 0.094817, 0.173081, 0.182256, 0.109221, 0.167087, 0.15284, 0.173081, 0.173081, 0.247041, 0.229226, 0.243554, 0.137348, 0.15008, 0.170161, 0.15284, 0.096677, 0.179055, 0.18812, 0.200174, 0.200174, 0.301917, 0.243554, 0.164327, 0.090864, 0.15008, 0.15008, 0.161087, 0.096677, 0.096677, 0.051831, 0.048328, 0.049374, 0.066181, 0.10481, 0.147574, 0.15008, 0.232838, 0.185198, 0.167087, 0.139895, 0.094817, 0.090864, 0.137348, 0.185198, 0.194234, 0.185198, 0.185198, 0.170161, 0.25031, 0.222385, 0.229226, 0.25406, 0.36309, 0.324872, 0.25406, 0.196879, 0.229226, 0.196879, 0.194234, 0.18812, 0.182256, 0.239899, 0.200174, 0.179055, 0.15284, 0.232838, 0.200174, 0.144935, 0.120615], '')</t>
  </si>
  <si>
    <t>[34, 36, 37, 42, 43, 44, 45, 46, 47, 48, 50]</t>
  </si>
  <si>
    <t xml:space="preserve">F5RYV6|F5RYV6_9ENTR Isochorismatase YecD OS=Enterobacter hormaechei ATCC 49162 </t>
  </si>
  <si>
    <t>([0.17593, 0.129801, 0.100716, 0.060549, 0.092881, 0.06184, 0.088832, 0.125101, 0.15284, 0.111485, 0.081712, 0.122885, 0.106997, 0.092881, 0.147574, 0.139895, 0.18812, 0.182256, 0.191378, 0.158265, 0.191378, 0.278302, 0.275179, 0.271506, 0.352862, 0.335645, 0.387226, 0.349426, 0.328603, 0.243554, 0.301917, 0.398279, 0.359901, 0.401658, 0.422041, 0.390993, 0.384043, 0.352862, 0.349426, 0.377384, 0.339168, 0.264545, 0.216401, 0.216401, 0.275179, 0.209395, 0.216401, 0.170161, 0.191378, 0.167087, 0.257454, 0.185198, 0.147574, 0.164327, 0.194234, 0.132295, 0.147574, 0.158265, 0.18812, 0.137348, 0.122885, 0.15008, 0.216401, 0.222385, 0.321458, 0.298791, 0.374039, 0.346032, 0.342579, 0.377384, 0.418646, 0.418646, 0.440853, 0.384043, 0.370445, 0.308712, 0.42561, 0.366687, 0.352862, 0.236433, 0.298791, 0.284882, 0.308712, 0.311707, 0.335645, 0.31487, 0.257454, 0.264545, 0.225814, 0.318242, 0.281712, 0.268042, 0.264545, 0.264545, 0.349426, 0.31487, 0.308712, 0.18812, 0.25031, 0.26085, 0.356642, 0.271506, 0.291804, 0.209395, 0.209395, 0.142424, 0.129801, 0.196879, 0.179055, 0.239899, 0.161087, 0.17593, 0.182256, 0.11371, 0.118441, 0.073402, 0.055536, 0.10481, 0.109221, 0.106997, 0.10481, 0.10481, 0.10481, 0.096677, 0.111485, 0.11371, 0.173081, 0.182256, 0.161087, 0.158265, 0.164327, 0.21291, 0.132295, 0.139895, 0.137348, 0.203355, 0.182256, 0.26085, 0.17593, 0.194234, 0.129801, 0.109221, 0.11371, 0.185198, 0.161087, 0.155435, 0.142424, 0.125101, 0.10481, 0.120615, 0.127496, 0.129801, 0.155435, 0.229226, 0.222385, 0.311707, 0.30533, 0.377384, 0.370445, 0.454136, 0.436924, 0.422041, 0.483068, 0.461924, 0.366687, 0.394753, 0.454136, 0.394753, 0.414856, 0.436924, 0.444081, 0.444081, 0.447574, 0.359901, 0.278302, 0.268042, 0.236433, 0.161087, 0.164327, 0.137348, 0.116183, 0.155435, 0.239899, 0.164327, 0.139895, 0.209395, 0.167087, 0.137348], '')</t>
  </si>
  <si>
    <t xml:space="preserve">F5RYV7|F5RYV7_9ENTR Virulence protein MsgA OS=Enterobacter hormaechei ATCC 49162 </t>
  </si>
  <si>
    <t>([0.076542, 0.055536, 0.088832, 0.122885, 0.085092, 0.069024, 0.092881, 0.096677, 0.118441, 0.15284, 0.11371, 0.085092, 0.100716, 0.125101, 0.122885, 0.122885, 0.17593, 0.25406, 0.239899, 0.182256, 0.191378, 0.18812, 0.173081, 0.092881, 0.111485, 0.173081, 0.206376, 0.216401, 0.179055, 0.179055, 0.118441, 0.179055, 0.288399, 0.328603, 0.36309, 0.324872, 0.414856, 0.384043, 0.308712, 0.328603, 0.394753, 0.40511, 0.370445, 0.454136, 0.56648, 0.529623, 0.534167, 0.557691, 0.562014, 0.648219, 0.549308, 0.657645, 0.653063, 0.562014, 0.509769, 0.51388, 0.557691, 0.505461, 0.422041, 0.51388, 0.51388, 0.51388, 0.505461, 0.5017, 0.398279, 0.324872, 0.332115, 0.324872, 0.339168, 0.324872, 0.359901, 0.447574, 0.370445, 0.370445, 0.41194, 0.42561, 0.414856, 0.321458, 0.332115, 0.422041, 0.390993, 0.356642, 0.328603, 0.284882, 0.295083, 0.418646, 0.529623, 0.486429], '')</t>
  </si>
  <si>
    <t>[44, 45, 46, 47, 48, 49, 50, 51, 52, 53, 54, 55, 56, 57, 59, 60, 61, 62, 63, 86]</t>
  </si>
  <si>
    <t xml:space="preserve">F5RYV8|F5RYV8_9ENTR Phage tail protein (Fragment) OS=Enterobacter hormaechei ATCC 49162 </t>
  </si>
  <si>
    <t>([0.570702, 0.618285, 0.604312, 0.694846, 0.671169, 0.712013, 0.642678, 0.707965, 0.694846, 0.716283, 0.724957, 0.712013, 0.626927, 0.626927, 0.545602, 0.529623, 0.447574, 0.534167, 0.557691, 0.613573, 0.608892, 0.648219, 0.63748, 0.570702, 0.450668, 0.483068, 0.450668, 0.490133, 0.476583, 0.483068, 0.494003, 0.490133, 0.575842, 0.685117, 0.63748, 0.690604, 0.618285, 0.728858, 0.724957, 0.788093, 0.728858, 0.724957, 0.694846, 0.685117, 0.76285, 0.856457, 0.84206, 0.856457, 0.871313, 0.846163, 0.859585, 0.823549], '')</t>
  </si>
  <si>
    <t>[0, 1, 2, 3, 4, 5, 6, 7, 8, 9, 10, 11, 12, 13, 14, 15, 17, 18, 19, 20, 21, 22, 23, 32, 33, 34, 35, 36, 37, 38, 39, 40, 41, 42, 43, 44, 45, 46, 47, 48, 49, 50, 51]</t>
  </si>
  <si>
    <t xml:space="preserve">F5RYV9|F5RYV9_9ENTR Uncharacterized protein OS=Enterobacter hormaechei ATCC 49162 </t>
  </si>
  <si>
    <t>([0.206376, 0.25031, 0.288399, 0.31487, 0.352862, 0.324872, 0.374039, 0.298791, 0.328603, 0.31487, 0.332115, 0.298791, 0.271506, 0.203355, 0.239899, 0.31487, 0.284882, 0.366687, 0.311707, 0.40511, 0.291804, 0.291804, 0.288399, 0.288399, 0.203355, 0.209395, 0.247041, 0.196879, 0.271506, 0.179055, 0.182256, 0.191378, 0.191378, 0.161087, 0.219301, 0.118441, 0.083462, 0.147574, 0.147574, 0.15008, 0.15008, 0.18812, 0.118441, 0.067594, 0.041405, 0.088832, 0.079919, 0.069024, 0.085092, 0.073402, 0.073402, 0.054297, 0.054297, 0.086953, 0.10481, 0.064632, 0.067594, 0.096677, 0.094817, 0.073402, 0.094817, 0.085092, 0.083462, 0.132295, 0.144935, 0.209395, 0.179055, 0.179055, 0.209395, 0.155435, 0.182256, 0.281712, 0.366687, 0.352862, 0.356642, 0.31487, 0.390993, 0.483068, 0.422041, 0.42561, 0.390993, 0.377384, 0.401658, 0.472492, 0.490133, 0.58069, 0.59014, 0.486429, 0.490133, 0.384043, 0.480142, 0.476583, 0.458154, 0.374039, 0.295083, 0.30533, 0.275179, 0.185198, 0.203355, 0.291804, 0.295083, 0.387226, 0.398279, 0.366687, 0.36309, 0.36309, 0.366687, 0.288399, 0.301917, 0.225814, 0.332115, 0.31487, 0.311707, 0.31487, 0.40511, 0.390993, 0.298791, 0.342579, 0.36309, 0.332115, 0.311707, 0.281712, 0.271506, 0.278302, 0.278302, 0.278302, 0.271506, 0.191378, 0.191378, 0.185198, 0.25031, 0.236433, 0.225814, 0.17593, 0.182256, 0.125101, 0.232838, 0.311707, 0.342579, 0.422041, 0.339168, 0.301917, 0.275179, 0.301917, 0.291804, 0.222385, 0.196879, 0.18812, 0.182256, 0.268042, 0.342579, 0.342579, 0.335645, 0.25031, 0.232838, 0.173081, 0.142424, 0.122885, 0.127496, 0.078022, 0.083462, 0.129801, 0.15284, 0.209395, 0.185198, 0.137348, 0.209395, 0.147574, 0.155435, 0.236433, 0.232838, 0.239899, 0.18812, 0.200174, 0.18812, 0.167087, 0.21291, 0.335645, 0.36309, 0.352862, 0.433034, 0.433034, 0.450668, 0.461924, 0.418646, 0.444081, 0.509769, 0.5017, 0.626927, 0.613573, 0.51388, 0.51388, 0.42561, 0.42561, 0.339168, 0.339168, 0.40511, 0.40511, 0.377384, 0.288399, 0.26085, 0.288399, 0.288399, 0.30533, 0.291804, 0.324872, 0.298791, 0.21291, 0.219301, 0.147574, 0.092881, 0.15284, 0.120615, 0.15284, 0.206376, 0.25031, 0.268042, 0.301917, 0.206376, 0.203355, 0.268042, 0.30533, 0.271506, 0.268042, 0.264545, 0.167087, 0.118441, 0.069024, 0.069024, 0.069024, 0.122885, 0.122885, 0.067594, 0.085092, 0.122885, 0.122885, 0.144935, 0.225814, 0.18812, 0.222385, 0.222385, 0.144935, 0.139895, 0.139895, 0.132295, 0.066181, 0.085092, 0.142424, 0.15008, 0.219301, 0.219301, 0.118441, 0.179055, 0.182256, 0.139895, 0.098513, 0.098513, 0.116183, 0.073402, 0.098513, 0.139895, 0.111485, 0.109221, 0.074921, 0.042364, 0.045352, 0.059222, 0.044297, 0.037156, 0.035586, 0.035586, 0.0198, 0.041405, 0.045352, 0.076542, 0.100716, 0.100716, 0.100716, 0.059222, 0.094817, 0.086953, 0.085092, 0.111485, 0.109221, 0.094817, 0.155435, 0.158265, 0.222385, 0.342579, 0.247041, 0.295083, 0.203355, 0.182256, 0.167087, 0.167087, 0.179055, 0.18812, 0.161087, 0.167087, 0.25406, 0.161087, 0.17593, 0.11371, 0.132295, 0.15284, 0.15284, 0.17593, 0.17593, 0.116183, 0.060549, 0.073402, 0.074921, 0.11371, 0.18812, 0.164327, 0.125101, 0.085092, 0.059222, 0.081712, 0.051831, 0.024393], '')</t>
  </si>
  <si>
    <t>[85, 86, 186, 187, 188, 189, 190, 191]</t>
  </si>
  <si>
    <t xml:space="preserve">F5RYW0|F5RYW0_9ENTR Phage host specificity protein OS=Enterobacter hormaechei ATCC 49162 </t>
  </si>
  <si>
    <t>([0.553315, 0.570702, 0.575842, 0.575842, 0.59917, 0.622677, 0.642678, 0.707965, 0.618285, 0.661982, 0.666105, 0.741537, 0.750527, 0.741537, 0.720929, 0.808535, 0.819762, 0.728858, 0.690604, 0.707965, 0.671169, 0.661982, 0.613573, 0.525368, 0.454136, 0.422041, 0.342579, 0.339168, 0.321458, 0.384043, 0.380708, 0.288399, 0.232838, 0.219301, 0.225814, 0.182256, 0.179055, 0.182256, 0.26085, 0.291804, 0.21291, 0.155435, 0.092881, 0.116183, 0.185198, 0.257454, 0.288399, 0.36309, 0.278302, 0.264545, 0.295083, 0.203355, 0.30533, 0.342579, 0.308712, 0.318242, 0.394753, 0.387226, 0.40511, 0.408655, 0.30533, 0.418646, 0.517562, 0.562014, 0.490133, 0.390993, 0.408655, 0.30533, 0.30533, 0.387226, 0.384043, 0.291804, 0.380708, 0.380708, 0.380708, 0.40511, 0.311707, 0.236433, 0.247041, 0.232838, 0.137348, 0.25406, 0.219301, 0.167087, 0.236433, 0.308712, 0.40511, 0.311707, 0.414856, 0.356642, 0.359901, 0.278302, 0.352862, 0.268042, 0.25406, 0.155435, 0.137348, 0.15284, 0.25406, 0.170161, 0.109221, 0.185198, 0.155435, 0.098513, 0.134866, 0.134866, 0.129801, 0.125101, 0.120615, 0.116183, 0.137348, 0.094817, 0.144935, 0.092881, 0.142424, 0.102787, 0.173081, 0.122885, 0.142424, 0.122885, 0.120615, 0.120615, 0.069024, 0.071867, 0.111485, 0.122885, 0.122885, 0.118441, 0.122885, 0.179055, 0.129801, 0.15284, 0.21291, 0.21291, 0.21291, 0.229226, 0.21291, 0.18812, 0.191378, 0.232838, 0.15284, 0.225814, 0.243554, 0.349426, 0.342579, 0.352862, 0.311707, 0.219301, 0.229226, 0.222385, 0.173081, 0.155435, 0.167087, 0.164327, 0.118441, 0.120615, 0.118441, 0.191378, 0.21291, 0.268042, 0.26085, 0.349426, 0.271506, 0.25406, 0.25406, 0.25031, 0.247041, 0.275179, 0.352862, 0.257454, 0.264545, 0.247041, 0.359901, 0.339168, 0.308712, 0.377384, 0.444081, 0.433034, 0.324872, 0.339168, 0.284882, 0.275179, 0.206376, 0.284882, 0.359901, 0.284882, 0.281712, 0.308712, 0.318242, 0.288399, 0.377384, 0.359901, 0.356642, 0.339168, 0.284882, 0.25031, 0.257454, 0.25406, 0.21291, 0.301917, 0.232838, 0.324872, 0.301917, 0.301917, 0.311707, 0.328603, 0.30533, 0.225814, 0.209395, 0.179055, 0.196879, 0.127496, 0.125101, 0.122885, 0.134866, 0.179055, 0.239899, 0.203355, 0.132295, 0.10481, 0.064632, 0.066181, 0.067594, 0.042364, 0.067594, 0.055536, 0.049374, 0.088832, 0.079919, 0.088832, 0.11371, 0.118441, 0.122885, 0.147574, 0.232838, 0.15284, 0.116183, 0.074921, 0.086953, 0.161087, 0.229226, 0.31487, 0.370445, 0.278302, 0.298791, 0.281712, 0.247041, 0.278302, 0.278302, 0.384043, 0.268042, 0.264545, 0.288399, 0.380708, 0.356642, 0.339168, 0.40511, 0.374039, 0.444081, 0.447574, 0.422041, 0.321458, 0.321458, 0.332115, 0.414856, 0.390993, 0.390993, 0.349426, 0.295083, 0.18812, 0.18812, 0.284882, 0.288399, 0.288399, 0.25031, 0.15008, 0.102787, 0.051831, 0.050641, 0.055536, 0.032017, 0.022306, 0.025316, 0.024393, 0.026338, 0.024826, 0.024826, 0.025316, 0.028695, 0.034068, 0.0704, 0.066181, 0.038042, 0.035586, 0.029376, 0.038858, 0.081712, 0.079919, 0.15284, 0.229226, 0.132295, 0.216401, 0.191378, 0.18812, 0.182256, 0.11371, 0.098513, 0.191378, 0.118441, 0.125101, 0.129801, 0.129801, 0.086953, 0.090864, 0.10481, 0.111485, 0.102787, 0.090864, 0.147574, 0.144935, 0.11371, 0.209395, 0.219301, 0.295083, 0.374039, 0.374039, 0.377384, 0.418646, 0.349426, 0.352862, 0.352862, 0.36309, 0.356642, 0.42561, 0.472492, 0.454136, 0.418646, 0.311707, 0.318242, 0.264545, 0.191378, 0.225814, 0.219301, 0.132295, 0.120615, 0.11371, 0.11371, 0.096677, 0.085092, 0.118441, 0.142424, 0.206376, 0.125101, 0.06312, 0.066181, 0.079919, 0.081712, 0.090864, 0.129801, 0.076542, 0.074921, 0.073402, 0.066181, 0.066181, 0.078022, 0.106997, 0.127496, 0.137348, 0.225814, 0.232838, 0.222385, 0.196879, 0.127496, 0.206376, 0.30533, 0.275179, 0.281712, 0.21291, 0.173081, 0.222385, 0.311707, 0.359901, 0.339168, 0.370445, 0.264545, 0.311707, 0.291804, 0.31487, 0.308712, 0.318242, 0.324872, 0.339168, 0.41194, 0.41194, 0.40511, 0.418646, 0.422041, 0.332115, 0.335645, 0.40511, 0.295083, 0.295083, 0.30533, 0.436924, 0.4292, 0.549308, 0.545602, 0.447574, 0.414856, 0.422041, 0.41194, 0.440853, 0.450668, 0.486429, 0.521092, 0.4292, 0.4292, 0.468512, 0.56648, 0.541878, 0.497853, 0.56648, 0.56648, 0.465241, 0.440853, 0.359901, 0.349426, 0.36309, 0.36309, 0.380708, 0.298791, 0.298791, 0.243554, 0.155435, 0.134866, 0.127496, 0.200174, 0.194234, 0.196879, 0.191378, 0.278302, 0.278302, 0.328603, 0.328603, 0.414856, 0.408655, 0.494003, 0.40511, 0.318242, 0.332115, 0.247041, 0.328603, 0.335645, 0.36309, 0.422041, 0.422041, 0.505461, 0.444081, 0.387226, 0.380708, 0.281712, 0.278302, 0.308712, 0.298791, 0.229226, 0.236433, 0.185198, 0.21291, 0.332115, 0.349426, 0.418646, 0.483068, 0.42561, 0.339168, 0.339168, 0.308712, 0.281712, 0.239899, 0.30533, 0.374039, 0.301917, 0.374039, 0.36309, 0.356642, 0.281712, 0.278302, 0.268042, 0.321458, 0.288399, 0.182256, 0.232838, 0.206376, 0.164327, 0.222385, 0.295083, 0.291804, 0.349426, 0.318242, 0.335645, 0.25406, 0.25031, 0.31487, 0.31487, 0.288399, 0.301917, 0.318242, 0.387226, 0.418646, 0.418646, 0.436924, 0.517562, 0.440853, 0.370445, 0.370445, 0.370445, 0.295083, 0.328603, 0.324872, 0.380708, 0.387226, 0.433034, 0.433034, 0.408655, 0.4292, 0.465241, 0.394753, 0.461924, 0.444081, 0.349426, 0.36309, 0.349426, 0.370445, 0.408655, 0.444081, 0.51388, 0.436924, 0.525368, 0.497853, 0.534167, 0.447574, 0.447574, 0.494003, 0.490133, 0.557691, 0.59014, 0.541878, 0.648219, 0.632174, 0.685117, 0.657645, 0.604312, 0.529623, 0.529623, 0.538167, 0.63748, 0.648219, 0.622677, 0.509769, 0.461924, 0.401658, 0.408655, 0.311707, 0.291804, 0.225814, 0.203355, 0.18812, 0.161087, 0.15008, 0.164327, 0.164327, 0.25031, 0.291804, 0.352862, 0.339168, 0.284882, 0.243554, 0.17593, 0.25406, 0.335645, 0.380708, 0.414856, 0.40511, 0.517562, 0.553315, 0.653063, 0.541878, 0.450668, 0.408655, 0.374039, 0.301917, 0.30533, 0.298791, 0.284882, 0.257454, 0.247041, 0.25406, 0.295083, 0.370445, 0.359901, 0.387226, 0.301917, 0.291804, 0.318242, 0.225814, 0.225814, 0.243554, 0.318242, 0.342579, 0.454136, 0.454136, 0.545602, 0.562014, 0.58069, 0.59508, 0.553315, 0.553315, 0.549308, 0.553315, 0.525368, 0.436924, 0.40511, 0.497853, 0.440853, 0.497853, 0.608892, 0.570702, 0.447574, 0.414856, 0.414856, 0.408655, 0.444081, 0.370445, 0.335645, 0.26085, 0.222385, 0.196879, 0.21291, 0.288399, 0.21291, 0.209395, 0.298791, 0.275179, 0.18812, 0.216401, 0.142424, 0.15008, 0.127496, 0.209395, 0.158265, 0.206376, 0.191378, 0.200174, 0.239899, 0.247041, 0.31487, 0.25406, 0.275179, 0.257454, 0.200174, 0.288399, 0.288399, 0.291804, 0.31487, 0.401658, 0.444081, 0.538167, 0.40511, 0.458154, 0.377384, 0.494003, 0.5017, 0.42561, 0.321458, 0.298791, 0.298791, 0.284882, 0.288399, 0.268042, 0.209395, 0.268042, 0.179055, 0.179055, 0.15008, 0.106997, 0.111485, 0.085092, 0.064632, 0.132295, 0.100716, 0.139895, 0.118441, 0.079919, 0.076542, 0.127496, 0.081712, 0.079919, 0.088832, 0.161087, 0.17593, 0.206376, 0.139895, 0.196879, 0.200174, 0.222385, 0.222385, 0.216401, 0.257454, 0.328603, 0.342579, 0.36309, 0.398279, 0.335645, 0.398279, 0.380708, 0.298791, 0.374039, 0.370445, 0.370445, 0.36309, 0.36309, 0.332115, 0.308712, 0.30533, 0.219301, 0.247041, 0.222385, 0.219301, 0.132295, 0.11371, 0.048328, 0.06312, 0.042364, 0.069024, 0.0704, 0.142424, 0.225814, 0.26085, 0.185198, 0.164327, 0.158265, 0.232838, 0.209395, 0.324872, 0.236433, 0.31487, 0.216401, 0.30533, 0.308712, 0.40511, 0.422041, 0.553315, 0.534167, 0.534167, 0.476583, 0.387226, 0.295083, 0.25031, 0.26085, 0.278302, 0.321458, 0.232838, 0.247041, 0.339168, 0.324872, 0.40511, 0.318242, 0.41194, 0.418646, 0.374039, 0.370445, 0.268042, 0.247041, 0.200174, 0.225814, 0.278302, 0.271506, 0.247041, 0.200174, 0.120615, 0.164327, 0.116183, 0.191378, 0.10481, 0.066181, 0.074921, 0.078022, 0.129801, 0.122885, 0.122885, 0.170161, 0.170161, 0.247041, 0.17593, 0.206376, 0.229226, 0.134866, 0.15008, 0.247041, 0.324872, 0.418646, 0.394753, 0.422041, 0.328603, 0.42561, 0.42561, 0.408655, 0.42561, 0.346032, 0.349426, 0.352862, 0.30533, 0.225814, 0.155435, 0.25406, 0.264545, 0.209395, 0.295083, 0.359901, 0.359901, 0.377384, 0.370445, 0.30533, 0.295083, 0.390993, 0.301917, 0.291804, 0.311707, 0.295083, 0.349426, 0.284882, 0.291804, 0.321458, 0.401658, 0.509769, 0.472492, 0.366687, 0.370445, 0.40511, 0.328603, 0.30533, 0.30533, 0.275179, 0.291804, 0.291804, 0.298791, 0.384043, 0.436924, 0.4292, 0.4292, 0.380708, 0.414856, 0.366687, 0.342579, 0.281712, 0.257454, 0.268042, 0.374039, 0.387226, 0.374039, 0.454136, 0.454136, 0.458154, 0.458154, 0.461924, 0.394753, 0.370445, 0.370445, 0.370445, 0.284882, 0.257454, 0.25406, 0.25406, 0.298791, 0.264545, 0.264545, 0.206376, 0.203355, 0.200174, 0.209395, 0.182256, 0.185198, 0.216401, 0.196879, 0.200174, 0.284882, 0.359901, 0.335645, 0.328603, 0.264545, 0.36309, 0.394753, 0.401658, 0.42561, 0.436924, 0.440853, 0.422041, 0.458154, 0.465241, 0.483068, 0.480142, 0.538167, 0.497853, 0.490133, 0.4292, 0.458154, 0.465241, 0.401658, 0.433034, 0.4292, 0.447574, 0.447574, 0.41194, 0.480142, 0.483068, 0.4292, 0.497853, 0.608892, 0.675549, 0.632174, 0.59917, 0.497853, 0.480142, 0.525368, 0.458154, 0.525368, 0.525368, 0.480142, 0.468512, 0.440853, 0.444081, 0.545602, 0.521092, 0.58069, 0.557691, 0.553315, 0.553315, 0.549308, 0.5017, 0.414856, 0.444081, 0.447574, 0.458154, 0.454136, 0.41194, 0.450668, 0.450668, 0.454136, 0.422041, 0.468512, 0.494003, 0.509769, 0.480142, 0.447574, 0.444081, 0.468512, 0.444081, 0.444081, 0.418646, 0.387226, 0.447574, 0.422041, 0.422041, 0.51388, 0.509769, 0.509769, 0.541878, 0.450668, 0.447574, 0.525368, 0.476583, 0.476583, 0.465241, 0.414856, 0.384043, 0.370445, 0.387226, 0.346032, 0.384043, 0.408655, 0.468512, 0.447574, 0.450668, 0.444081, 0.436924, 0.36309, 0.408655, 0.433034, 0.440853, 0.436924, 0.398279, 0.476583, 0.476583, 0.486429, 0.541878, 0.58069, 0.575842, 0.553315, 0.648219, 0.529623, 0.538167, 0.538167, 0.575842, 0.608892, 0.51388, 0.486429, 0.486429, 0.390993, 0.366687, 0.436924, 0.436924, 0.390993, 0.36309, 0.366687, 0.298791, 0.318242, 0.352862, 0.359901, 0.30533, 0.311707, 0.311707, 0.30533, 0.281712, 0.275179, 0.203355, 0.275179, 0.311707, 0.377384, 0.447574, 0.418646, 0.418646, 0.339168, 0.422041, 0.458154, 0.370445, 0.440853, 0.436924, 0.370445, 0.335645, 0.36309, 0.352862, 0.444081, 0.454136, 0.509769, 0.472492, 0.553315, 0.521092, 0.51388, 0.51388, 0.440853, 0.398279, 0.398279, 0.401658, 0.394753, 0.384043, 0.483068, 0.40511, 0.40511, 0.461924, 0.505461, 0.534167, 0.5017, 0.509769, 0.41194, 0.401658, 0.4292, 0.349426, 0.390993, 0.387226, 0.390993, 0.370445, 0.444081, 0.458154, 0.454136, 0.450668, 0.458154, 0.41194, 0.476583, 0.433034, 0.436924, 0.4292, 0.352862, 0.394753, 0.366687, 0.366687, 0.356642, 0.324872, 0.40511, 0.311707, 0.31487, 0.311707, 0.418646, 0.422041, 0.408655, 0.458154, 0.36309, 0.359901, 0.390993, 0.401658, 0.398279, 0.401658, 0.394753, 0.398279, 0.352862, 0.366687, 0.384043, 0.394753, 0.422041, 0.436924, 0.436924, 0.422041, 0.394753, 0.346032, 0.268042, 0.268042, 0.219301, 0.298791, 0.236433, 0.232838, 0.15284, 0.17593, 0.170161, 0.17593, 0.25031, 0.291804, 0.203355, 0.18812, 0.15284, 0.129801, 0.118441, 0.147574, 0.147574, 0.11371, 0.134866, 0.147574, 0.167087, 0.25031, 0.25406, 0.349426, 0.349426, 0.422041, 0.387226, 0.398279, 0.380708, 0.394753, 0.324872, 0.324872, 0.31487, 0.271506, 0.271506, 0.284882, 0.335645, 0.25406, 0.324872, 0.271506, 0.332115, 0.318242, 0.31487, 0.284882, 0.243554, 0.216401, 0.219301, 0.196879, 0.191378, 0.129801, 0.147574, 0.125101, 0.139895, 0.147574, 0.219301, 0.26085, 0.243554, 0.239899, 0.328603, 0.257454, 0.236433, 0.247041, 0.25031, 0.243554, 0.21291, 0.147574, 0.173081, 0.179055, 0.232838, 0.232838, 0.232838, 0.196879, 0.291804, 0.318242, 0.390993, 0.30533, 0.291804, 0.291804, 0.200174, 0.132295, 0.203355, 0.278302, 0.26085, 0.25406, 0.182256, 0.25031, 0.324872, 0.332115, 0.318242, 0.332115, 0.268042, 0.342579, 0.271506, 0.268042, 0.219301, 0.229226, 0.308712, 0.308712, 0.308712, 0.308712, 0.356642, 0.349426, 0.26085, 0.271506, 0.278302, 0.288399, 0.281712, 0.222385, 0.229226, 0.229226, 0.216401, 0.203355, 0.134866, 0.170161, 0.167087, 0.25031, 0.239899, 0.25406, 0.173081, 0.173081, 0.170161, 0.206376, 0.203355, 0.288399, 0.278302, 0.278302, 0.342579, 0.342579, 0.342579, 0.25406, 0.268042, 0.268042, 0.352862, 0.436924, 0.408655, 0.408655, 0.321458, 0.332115, 0.247041, 0.366687, 0.366687, 0.450668, 0.440853, 0.450668, 0.377384, 0.324872, 0.236433, 0.229226, 0.229226, 0.222385, 0.30533, 0.275179, 0.25406, 0.216401, 0.191378, 0.229226, 0.194234, 0.268042, 0.219301, 0.308712, 0.209395], '')</t>
  </si>
  <si>
    <t>[0, 1, 2, 3, 4, 5, 6, 7, 8, 9, 10, 11, 12, 13, 14, 15, 16, 17, 18, 19, 20, 21, 22, 23, 62, 63, 405, 406, 414, 418, 419, 421, 422, 456, 510, 534, 536, 538, 543, 544, 545, 546, 547, 548, 549, 550, 551, 552, 553, 554, 555, 556, 557, 582, 583, 584, 585, 610, 611, 612, 613, 614, 615, 616, 617, 618, 624, 625, 665, 670, 750, 751, 752, 833, 900, 916, 917, 918, 919, 922, 924, 925, 930, 931, 932, 933, 934, 935, 936, 937, 950, 962, 963, 964, 965, 968, 993, 994, 995, 996, 997, 998, 999, 1000, 1001, 1002, 1003, 1042, 1044, 1045, 1046, 1047, 1058, 1059, 1060, 1061]</t>
  </si>
  <si>
    <t xml:space="preserve">F5RYW1|F5RYW1_9ENTR Prophage LambdaSo protein OS=Enterobacter hormaechei ATCC 49162 </t>
  </si>
  <si>
    <t>([0.102787, 0.134866, 0.116183, 0.111485, 0.15284, 0.182256, 0.102787, 0.127496, 0.15008, 0.182256, 0.206376, 0.144935, 0.139895, 0.085092, 0.071867, 0.0704, 0.116183, 0.182256, 0.182256, 0.295083, 0.225814, 0.134866, 0.139895, 0.144935, 0.102787, 0.092881, 0.074921, 0.15008, 0.088832, 0.094817, 0.088832, 0.042364, 0.094817, 0.092881, 0.085092, 0.118441, 0.11371, 0.116183, 0.096677, 0.094817, 0.0704, 0.06184, 0.120615, 0.069024, 0.092881, 0.086953, 0.059222, 0.043307, 0.021381, 0.038042, 0.038042, 0.038858, 0.081712, 0.079919, 0.046336, 0.079919, 0.118441, 0.122885, 0.127496, 0.085092, 0.083462, 0.078022, 0.090864, 0.090864, 0.125101, 0.118441, 0.21291, 0.298791, 0.295083, 0.408655, 0.318242, 0.222385, 0.25406, 0.185198, 0.109221, 0.179055, 0.179055, 0.161087, 0.15284, 0.142424, 0.203355, 0.203355, 0.182256, 0.15284, 0.164327, 0.122885, 0.083462, 0.06312, 0.046336, 0.066181, 0.051831, 0.051831, 0.073402, 0.048328, 0.038042, 0.054297, 0.030611, 0.019109, 0.020165, 0.024393, 0.014783, 0.018106, 0.011669, 0.016257, 0.023963, 0.018787, 0.032677, 0.054297, 0.067594, 0.067594, 0.047319, 0.030611, 0.043307, 0.043307, 0.043307, 0.083462, 0.100716, 0.127496, 0.167087, 0.106997, 0.088832, 0.144935, 0.098513, 0.109221, 0.118441, 0.109221, 0.078022, 0.071867, 0.081712, 0.088832, 0.0704, 0.098513, 0.170161, 0.125101, 0.15284, 0.179055, 0.182256, 0.203355, 0.264545, 0.328603, 0.418646, 0.4292, 0.42561, 0.538167, 0.626927, 0.486429, 0.497853, 0.490133, 0.490133, 0.458154, 0.476583, 0.476583, 0.525368, 0.538167, 0.675549, 0.622677, 0.58069, 0.570702, 0.557691, 0.575842, 0.461924, 0.472492, 0.374039, 0.288399, 0.164327, 0.164327, 0.271506, 0.308712, 0.433034, 0.339168, 0.339168, 0.308712, 0.342579, 0.247041, 0.155435, 0.147574, 0.144935, 0.173081, 0.106997, 0.05306, 0.046336, 0.085092, 0.081712, 0.144935, 0.232838, 0.31487, 0.291804, 0.25406, 0.219301, 0.161087, 0.247041, 0.209395, 0.17593, 0.185198, 0.298791], '')</t>
  </si>
  <si>
    <t>[143, 144, 152, 153, 154, 155, 156, 157, 158, 159]</t>
  </si>
  <si>
    <t xml:space="preserve">F5RYW2|F5RYW2_9ENTR Gp18 family protein OS=Enterobacter hormaechei ATCC 49162 </t>
  </si>
  <si>
    <t>([0.191378, 0.232838, 0.236433, 0.30533, 0.335645, 0.332115, 0.247041, 0.30533, 0.328603, 0.374039, 0.311707, 0.264545, 0.271506, 0.203355, 0.164327, 0.109221, 0.173081, 0.167087, 0.191378, 0.25406, 0.268042, 0.311707, 0.308712, 0.236433, 0.15008, 0.173081, 0.118441, 0.206376, 0.18812, 0.185198, 0.147574, 0.194234, 0.278302, 0.298791, 0.374039, 0.440853, 0.534167, 0.41194, 0.440853, 0.359901, 0.339168, 0.422041, 0.418646, 0.436924, 0.436924, 0.490133, 0.440853, 0.517562, 0.51388, 0.521092, 0.521092, 0.553315, 0.59014, 0.517562, 0.4292, 0.40511, 0.335645, 0.268042, 0.359901, 0.332115, 0.398279, 0.450668, 0.42561, 0.418646, 0.408655, 0.483068, 0.509769, 0.545602, 0.59014, 0.59508, 0.575842, 0.608892, 0.509769, 0.521092, 0.538167, 0.51388, 0.497853, 0.454136, 0.534167, 0.51388, 0.525368, 0.562014, 0.468512, 0.494003, 0.387226, 0.328603, 0.281712, 0.25031, 0.243554, 0.15008, 0.15284, 0.170161, 0.155435, 0.239899, 0.155435, 0.182256, 0.26085, 0.222385, 0.275179, 0.284882, 0.301917, 0.298791, 0.295083, 0.349426, 0.349426, 0.359901, 0.422041, 0.5017, 0.525368, 0.538167, 0.525368, 0.433034, 0.335645, 0.335645, 0.31487, 0.366687, 0.390993, 0.301917, 0.275179, 0.324872, 0.222385, 0.158265, 0.122885, 0.122885, 0.071867, 0.031287, 0.050641, 0.050641, 0.056825, 0.056825, 0.054297, 0.060549, 0.090864, 0.088832, 0.10481, 0.116183, 0.074921, 0.067594, 0.076542, 0.158265, 0.15008, 0.21291, 0.182256, 0.132295, 0.134866, 0.225814, 0.332115, 0.356642, 0.359901, 0.26085, 0.173081, 0.134866, 0.21291, 0.219301, 0.191378, 0.096677, 0.098513, 0.11371, 0.116183, 0.086953, 0.073402, 0.086953, 0.045352, 0.090864, 0.167087, 0.158265, 0.170161, 0.158265, 0.164327, 0.155435, 0.239899, 0.271506, 0.257454, 0.167087, 0.118441, 0.216401, 0.25031, 0.247041, 0.321458, 0.342579, 0.387226, 0.366687, 0.356642, 0.454136, 0.42561, 0.42561, 0.349426, 0.243554, 0.17593, 0.170161, 0.170161, 0.170161, 0.179055, 0.161087, 0.161087, 0.200174, 0.182256, 0.191378, 0.109221, 0.111485, 0.100716, 0.088832, 0.10481, 0.102787, 0.109221, 0.085092, 0.098513, 0.078022, 0.127496, 0.194234, 0.102787, 0.055536, 0.029376, 0.044297, 0.073402, 0.127496, 0.078022, 0.081712, 0.066181, 0.079919, 0.078022, 0.069024, 0.122885, 0.134866, 0.078022, 0.056825, 0.0704, 0.045352, 0.071867, 0.054297, 0.038858, 0.069024, 0.122885, 0.191378, 0.134866, 0.100716], '')</t>
  </si>
  <si>
    <t>[36, 47, 48, 49, 50, 51, 52, 53, 66, 67, 68, 69, 70, 71, 72, 73, 74, 75, 78, 79, 80, 81, 107, 108, 109, 110]</t>
  </si>
  <si>
    <t xml:space="preserve">F5RYW3|F5RYW3_9ENTR Prophage LambdaSo protein OS=Enterobacter hormaechei ATCC 49162 </t>
  </si>
  <si>
    <t>([0.288399, 0.387226, 0.418646, 0.468512, 0.483068, 0.414856, 0.4292, 0.352862, 0.288399, 0.328603, 0.284882, 0.324872, 0.332115, 0.414856, 0.390993, 0.288399, 0.278302, 0.31487, 0.308712, 0.229226, 0.232838, 0.21291, 0.10481, 0.106997, 0.102787, 0.118441, 0.170161, 0.11371, 0.15008, 0.225814, 0.21291, 0.295083, 0.26085, 0.278302, 0.203355, 0.206376, 0.288399, 0.26085, 0.291804, 0.291804, 0.384043, 0.483068, 0.497853, 0.529623, 0.444081, 0.444081, 0.458154, 0.447574, 0.534167, 0.480142, 0.384043, 0.288399, 0.284882, 0.311707, 0.232838, 0.328603, 0.268042, 0.288399, 0.291804, 0.196879, 0.229226, 0.134866, 0.132295, 0.078022, 0.134866, 0.203355, 0.132295, 0.106997, 0.06184, 0.06184, 0.096677, 0.170161, 0.26085, 0.257454, 0.25031, 0.288399, 0.268042, 0.387226, 0.384043, 0.328603, 0.42561, 0.332115, 0.408655, 0.40511, 0.408655, 0.384043, 0.380708, 0.461924, 0.387226, 0.490133, 0.465241, 0.390993, 0.295083, 0.284882, 0.268042, 0.179055, 0.209395, 0.216401, 0.158265, 0.144935, 0.206376, 0.182256, 0.229226, 0.196879, 0.191378, 0.191378, 0.196879, 0.209395, 0.206376, 0.18812, 0.167087, 0.185198, 0.173081, 0.182256, 0.196879, 0.179055, 0.268042, 0.268042, 0.173081, 0.196879, 0.229226, 0.236433, 0.268042, 0.308712, 0.374039, 0.349426, 0.436924, 0.468512, 0.380708, 0.394753, 0.509769, 0.529623, 0.521092, 0.648219, 0.680603, 0.541878, 0.476583, 0.42561, 0.4292, 0.525368, 0.521092, 0.5017, 0.5017, 0.497853, 0.476583, 0.476583, 0.51388, 0.505461, 0.41194, 0.5017, 0.387226, 0.387226, 0.321458, 0.328603, 0.311707, 0.398279, 0.465241, 0.575842, 0.553315, 0.538167, 0.545602, 0.56648, 0.59014, 0.505461, 0.541878, 0.529623, 0.51388, 0.51388, 0.440853, 0.51388, 0.534167, 0.56648, 0.436924, 0.51388, 0.4292, 0.324872, 0.268042, 0.288399, 0.278302, 0.268042, 0.194234, 0.185198, 0.17593, 0.167087, 0.236433, 0.203355, 0.118441, 0.120615, 0.069024, 0.090864, 0.085092, 0.073402, 0.116183, 0.200174, 0.129801, 0.125101, 0.222385, 0.243554, 0.257454, 0.26085, 0.346032, 0.440853, 0.398279, 0.408655, 0.418646, 0.447574, 0.422041, 0.468512, 0.480142, 0.51388, 0.42561, 0.422041, 0.41194, 0.346032, 0.284882, 0.36309, 0.454136, 0.447574, 0.346032, 0.324872, 0.356642, 0.342579, 0.247041, 0.298791, 0.301917, 0.295083, 0.278302, 0.308712, 0.308712, 0.308712, 0.271506, 0.377384, 0.380708, 0.352862, 0.447574, 0.509769, 0.490133, 0.483068, 0.418646, 0.465241, 0.468512, 0.4292, 0.422041, 0.5017, 0.483068, 0.444081, 0.418646, 0.374039, 0.324872, 0.401658, 0.349426, 0.480142], '')</t>
  </si>
  <si>
    <t>[43, 48, 130, 131, 132, 133, 134, 135, 139, 140, 141, 142, 146, 147, 149, 157, 158, 159, 160, 161, 162, 163, 164, 165, 166, 167, 169, 170, 171, 173, 209, 235, 243]</t>
  </si>
  <si>
    <t xml:space="preserve">F5RYW4|F5RYW4_9ENTR Phage minor tail protein OS=Enterobacter hormaechei ATCC 49162 </t>
  </si>
  <si>
    <t>([0.127496, 0.096677, 0.137348, 0.142424, 0.18812, 0.209395, 0.25031, 0.281712, 0.298791, 0.216401, 0.243554, 0.281712, 0.30533, 0.352862, 0.31487, 0.321458, 0.321458, 0.324872, 0.4292, 0.505461, 0.377384, 0.352862, 0.422041, 0.359901, 0.377384, 0.370445, 0.387226, 0.384043, 0.311707, 0.328603, 0.458154, 0.458154, 0.458154, 0.486429, 0.505461, 0.433034, 0.433034, 0.476583, 0.465241, 0.356642, 0.349426, 0.450668, 0.472492, 0.476583, 0.541878, 0.447574, 0.374039, 0.291804, 0.301917, 0.301917, 0.284882, 0.232838, 0.144935, 0.094817, 0.088832, 0.083462, 0.139895, 0.11371, 0.161087, 0.098513, 0.164327, 0.158265, 0.086953, 0.096677, 0.047319, 0.045352, 0.096677, 0.164327, 0.161087, 0.161087, 0.219301, 0.225814, 0.257454, 0.278302, 0.26085, 0.243554, 0.232838, 0.257454, 0.275179, 0.200174, 0.30533, 0.239899, 0.182256, 0.278302, 0.264545, 0.36309, 0.342579, 0.321458, 0.216401, 0.203355, 0.191378, 0.132295, 0.127496, 0.122885, 0.185198, 0.179055, 0.182256, 0.196879, 0.164327, 0.100716, 0.15008, 0.167087, 0.203355, 0.25406, 0.222385, 0.200174, 0.164327, 0.161087, 0.122885, 0.182256, 0.295083, 0.25031], '')</t>
  </si>
  <si>
    <t>[19, 34, 44]</t>
  </si>
  <si>
    <t xml:space="preserve">F5RYW5|F5RYW5_9ENTR Tail length tape measure protein OS=Enterobacter hormaechei ATCC 49162 </t>
  </si>
  <si>
    <t>([0.585406, 0.613573, 0.618285, 0.657645, 0.517562, 0.562014, 0.570702, 0.608892, 0.575842, 0.58069, 0.553315, 0.517562, 0.494003, 0.497853, 0.497853, 0.390993, 0.387226, 0.387226, 0.328603, 0.332115, 0.278302, 0.311707, 0.284882, 0.264545, 0.25031, 0.30533, 0.26085, 0.206376, 0.170161, 0.173081, 0.173081, 0.17593, 0.203355, 0.206376, 0.137348, 0.139895, 0.144935, 0.094817, 0.094817, 0.129801, 0.132295, 0.17593, 0.209395, 0.243554, 0.18812, 0.191378, 0.232838, 0.26085, 0.332115, 0.36309, 0.324872, 0.298791, 0.321458, 0.346032, 0.268042, 0.352862, 0.318242, 0.390993, 0.472492, 0.490133, 0.51388, 0.4292, 0.352862, 0.31487, 0.232838, 0.328603, 0.229226, 0.18812, 0.158265, 0.164327, 0.158265, 0.191378, 0.216401, 0.164327, 0.164327, 0.236433, 0.243554, 0.31487, 0.291804, 0.26085, 0.26085, 0.164327, 0.147574, 0.209395, 0.25031, 0.236433, 0.222385, 0.335645, 0.359901, 0.301917, 0.281712, 0.295083, 0.295083, 0.232838, 0.216401, 0.232838, 0.229226, 0.216401, 0.203355, 0.247041, 0.247041, 0.17593, 0.268042, 0.335645, 0.25406, 0.257454, 0.308712, 0.225814, 0.21291, 0.144935, 0.216401, 0.18812, 0.191378, 0.21291, 0.191378, 0.268042, 0.247041, 0.25406, 0.26085, 0.30533, 0.298791, 0.321458, 0.401658, 0.30533, 0.25406, 0.308712, 0.203355, 0.229226, 0.332115, 0.30533, 0.30533, 0.30533, 0.332115, 0.25406, 0.257454, 0.342579, 0.359901, 0.335645, 0.332115, 0.324872, 0.194234, 0.185198, 0.118441, 0.067594, 0.122885, 0.185198, 0.139895, 0.216401, 0.232838, 0.229226, 0.17593, 0.25406, 0.25031, 0.17593, 0.158265, 0.196879, 0.127496, 0.060549, 0.079919, 0.086953, 0.096677, 0.173081, 0.18812, 0.275179, 0.271506, 0.25031, 0.25031, 0.225814, 0.144935, 0.144935, 0.142424, 0.18812, 0.18812, 0.203355, 0.200174, 0.281712, 0.179055, 0.225814, 0.374039, 0.370445, 0.324872, 0.308712, 0.295083, 0.182256, 0.196879, 0.291804, 0.216401, 0.144935, 0.239899, 0.268042, 0.268042, 0.275179, 0.225814, 0.137348, 0.134866, 0.219301, 0.139895, 0.209395, 0.209395, 0.182256, 0.120615, 0.142424, 0.142424, 0.088832, 0.15284, 0.083462, 0.085092, 0.078022, 0.106997, 0.106997, 0.15284, 0.088832, 0.064632, 0.10481, 0.129801, 0.132295, 0.074921, 0.129801, 0.127496, 0.094817, 0.096677, 0.142424, 0.139895, 0.086953, 0.139895, 0.15008, 0.173081, 0.155435, 0.25406, 0.194234, 0.129801, 0.134866, 0.216401, 0.284882, 0.284882, 0.288399, 0.194234, 0.288399, 0.288399, 0.194234, 0.247041, 0.232838, 0.158265, 0.111485, 0.17593, 0.185198, 0.106997, 0.132295, 0.134866, 0.078022, 0.11371, 0.173081, 0.10481, 0.083462, 0.054297, 0.054297, 0.069024, 0.096677, 0.090864, 0.100716, 0.137348, 0.161087, 0.161087, 0.161087, 0.194234, 0.139895, 0.11371, 0.182256, 0.206376, 0.222385, 0.30533, 0.301917, 0.278302, 0.335645, 0.288399, 0.31487, 0.318242, 0.359901, 0.324872, 0.339168, 0.295083, 0.318242, 0.335645, 0.25031, 0.342579, 0.380708, 0.356642, 0.401658, 0.418646, 0.42561, 0.324872, 0.342579, 0.288399, 0.243554, 0.278302, 0.359901, 0.374039, 0.298791, 0.284882, 0.346032, 0.335645, 0.377384, 0.377384, 0.268042, 0.275179, 0.26085, 0.26085, 0.349426, 0.352862, 0.332115, 0.236433, 0.229226, 0.209395, 0.216401, 0.219301, 0.216401, 0.21291, 0.200174, 0.288399, 0.301917, 0.301917, 0.236433, 0.219301, 0.225814, 0.25031, 0.328603, 0.346032, 0.356642, 0.284882, 0.264545, 0.264545, 0.288399, 0.301917, 0.31487, 0.401658, 0.480142, 0.494003, 0.490133, 0.414856, 0.401658, 0.384043, 0.394753, 0.450668, 0.468512, 0.440853, 0.458154, 0.472492, 0.384043, 0.40511, 0.525368, 0.538167, 0.541878, 0.648219, 0.720929, 0.707965, 0.703578, 0.666105, 0.699094, 0.671169, 0.76285, 0.767246, 0.661982, 0.618285, 0.538167, 0.521092, 0.486429, 0.570702, 0.570702, 0.59014, 0.553315, 0.505461, 0.497853, 0.538167, 0.534167, 0.494003, 0.5017, 0.476583, 0.5017, 0.433034, 0.450668, 0.444081, 0.377384, 0.480142, 0.5017, 0.557691, 0.461924, 0.517562, 0.476583, 0.465241, 0.545602, 0.538167, 0.538167, 0.465241, 0.359901, 0.359901, 0.42561, 0.342579, 0.342579, 0.281712, 0.232838, 0.25031, 0.26085, 0.328603, 0.318242, 0.311707, 0.324872, 0.414856, 0.401658, 0.436924, 0.380708, 0.370445, 0.374039, 0.384043, 0.461924, 0.525368, 0.454136, 0.454136, 0.444081, 0.472492, 0.461924, 0.517562, 0.517562, 0.509769, 0.5017, 0.436924, 0.454136, 0.461924, 0.390993, 0.4292, 0.394753, 0.454136, 0.458154, 0.447574, 0.447574, 0.436924, 0.380708, 0.458154, 0.458154, 0.480142, 0.450668, 0.538167, 0.58069, 0.505461, 0.517562, 0.521092, 0.521092, 0.525368, 0.5017, 0.51388, 0.486429, 0.5017, 0.472492, 0.480142, 0.494003, 0.497853, 0.51388, 0.509769, 0.486429, 0.418646, 0.458154, 0.494003, 0.418646, 0.349426, 0.384043, 0.387226, 0.321458, 0.390993, 0.370445, 0.408655, 0.476583, 0.461924, 0.483068, 0.509769, 0.472492, 0.436924, 0.42561, 0.346032, 0.42561, 0.408655, 0.480142, 0.42561, 0.359901, 0.42561, 0.458154, 0.480142, 0.436924, 0.505461, 0.509769, 0.505461, 0.497853, 0.480142, 0.517562, 0.494003, 0.461924, 0.483068, 0.525368, 0.517562, 0.517562, 0.476583, 0.444081, 0.450668, 0.529623, 0.618285, 0.509769, 0.553315, 0.575842, 0.604312, 0.59508, 0.549308, 0.575842, 0.490133, 0.505461, 0.418646, 0.414856, 0.374039, 0.30533, 0.295083, 0.298791, 0.377384, 0.321458, 0.370445, 0.366687, 0.377384, 0.359901, 0.461924, 0.374039, 0.370445, 0.374039, 0.30533, 0.332115, 0.318242, 0.401658, 0.318242, 0.401658, 0.40511, 0.450668, 0.538167, 0.5017, 0.521092, 0.5017, 0.5017, 0.505461, 0.505461, 0.414856, 0.433034, 0.414856, 0.41194, 0.318242, 0.335645, 0.422041, 0.339168, 0.352862, 0.349426, 0.349426, 0.346032, 0.321458, 0.36309, 0.268042, 0.236433, 0.222385, 0.222385, 0.271506, 0.271506, 0.271506, 0.349426, 0.257454, 0.232838, 0.321458, 0.31487, 0.247041, 0.25031, 0.339168, 0.298791, 0.291804, 0.374039, 0.278302, 0.30533, 0.288399, 0.387226, 0.414856, 0.380708, 0.380708, 0.380708, 0.342579, 0.342579, 0.342579, 0.387226, 0.374039, 0.359901, 0.447574, 0.418646, 0.41194, 0.390993, 0.433034, 0.349426, 0.278302, 0.374039, 0.332115, 0.257454, 0.257454, 0.301917, 0.342579, 0.366687, 0.36309, 0.398279, 0.301917, 0.31487, 0.359901, 0.308712, 0.311707, 0.25031, 0.328603, 0.264545, 0.194234, 0.179055, 0.25406, 0.229226, 0.229226, 0.278302, 0.295083, 0.209395, 0.147574, 0.144935, 0.100716, 0.100716, 0.06184, 0.086953, 0.086953, 0.064632, 0.076542, 0.076542, 0.109221, 0.066181, 0.094817, 0.142424, 0.094817, 0.050641, 0.083462, 0.03976, 0.037156, 0.044297, 0.073402, 0.085092, 0.079919, 0.102787, 0.120615, 0.18812, 0.25406, 0.239899, 0.271506, 0.324872, 0.236433, 0.206376, 0.288399, 0.257454, 0.229226, 0.278302, 0.377384, 0.318242, 0.422041, 0.346032, 0.390993, 0.352862, 0.384043, 0.384043, 0.384043, 0.328603, 0.232838, 0.219301, 0.219301, 0.191378, 0.21291, 0.225814, 0.257454, 0.257454, 0.194234, 0.222385, 0.264545, 0.26085, 0.239899, 0.185198, 0.271506, 0.257454, 0.324872, 0.332115, 0.301917, 0.206376, 0.232838, 0.229226, 0.179055, 0.179055, 0.206376, 0.164327, 0.232838, 0.164327, 0.137348, 0.219301, 0.243554, 0.203355, 0.203355, 0.321458, 0.40511, 0.36309, 0.281712, 0.209395, 0.239899, 0.196879, 0.301917, 0.339168, 0.40511, 0.401658, 0.422041, 0.418646, 0.450668, 0.370445, 0.450668, 0.422041, 0.433034, 0.380708, 0.332115, 0.349426, 0.311707, 0.288399, 0.335645, 0.418646, 0.472492, 0.433034, 0.517562, 0.509769, 0.422041, 0.454136, 0.42561, 0.408655, 0.328603, 0.328603, 0.42561, 0.346032, 0.422041, 0.318242, 0.36309, 0.440853, 0.440853, 0.447574, 0.465241, 0.465241, 0.505461, 0.461924, 0.461924, 0.476583, 0.476583, 0.468512, 0.440853, 0.505461, 0.476583, 0.534167, 0.534167, 0.521092, 0.642678, 0.529623, 0.661982, 0.671169, 0.63748, 0.517562, 0.433034, 0.422041, 0.414856, 0.31487, 0.356642, 0.374039, 0.380708, 0.321458, 0.401658, 0.440853, 0.480142, 0.51388, 0.553315, 0.608892, 0.509769, 0.422041, 0.509769, 0.476583, 0.377384, 0.40511, 0.486429, 0.497853, 0.476583, 0.454136, 0.51388, 0.483068, 0.440853, 0.387226, 0.454136, 0.4292, 0.390993, 0.284882], '')</t>
  </si>
  <si>
    <t>[0, 1, 2, 3, 4, 5, 6, 7, 8, 9, 10, 11, 60, 349, 350, 351, 352, 353, 354, 355, 356, 357, 358, 359, 360, 361, 362, 363, 364, 366, 367, 368, 369, 370, 372, 373, 375, 377, 383, 384, 386, 389, 390, 391, 414, 420, 421, 422, 423, 440, 441, 442, 443, 444, 445, 446, 447, 448, 450, 455, 456, 472, 486, 487, 488, 491, 495, 496, 497, 501, 502, 503, 504, 505, 506, 507, 508, 509, 511, 536, 537, 538, 539, 540, 541, 542, 727, 728, 745, 752, 754, 755, 756, 757, 758, 759, 760, 761, 762, 774, 775, 776, 777, 779, 787]</t>
  </si>
  <si>
    <t xml:space="preserve">F5RYW6|F5RYW6_9ENTR Uncharacterized protein OS=Enterobacter hormaechei ATCC 49162 </t>
  </si>
  <si>
    <t>([0.002606, 0.003727, 0.003366, 0.002727, 0.002349, 0.003079, 0.002503, 0.00231, 0.002503, 0.00225, 0.001936, 0.001936, 0.002035, 0.001434, 0.002366, 0.001748, 0.00292, 0.00359, 0.004899, 0.005011, 0.006988, 0.011342, 0.01227, 0.012491, 0.014075, 0.027463, 0.013437, 0.024826, 0.023963, 0.016826, 0.031287, 0.031287, 0.044297, 0.045352, 0.086953, 0.041405, 0.042364, 0.017797, 0.012491, 0.010509, 0.010131, 0.006567, 0.004689, 0.00316, 0.002976, 0.003804, 0.003607, 0.003997, 0.002976, 0.003246, 0.004388, 0.00389, 0.003963, 0.003963, 0.003821, 0.003671, 0.004921, 0.007091, 0.007877, 0.014586, 0.011903, 0.008723, 0.016257, 0.016257, 0.036378, 0.078022, 0.03976, 0.042364, 0.081712, 0.079919, 0.134866, 0.109221, 0.147574, 0.15284, 0.071867, 0.044297, 0.022306, 0.021816, 0.014586, 0.023534, 0.019109, 0.030611, 0.054297, 0.050641, 0.049374, 0.049374, 0.022306, 0.022667, 0.017447, 0.010131, 0.018415, 0.017447, 0.014075, 0.013613, 0.013265, 0.020165, 0.017797, 0.019109, 0.019109, 0.024393, 0.013821, 0.014075, 0.014075, 0.013613, 0.013613, 0.015344, 0.014586, 0.028695, 0.027463, 0.027463, 0.030611, 0.022667, 0.025316, 0.041405, 0.049374, 0.05306, 0.037156, 0.074921, 0.137348, 0.067594, 0.035586, 0.066181, 0.066181, 0.034068, 0.042364, 0.019401, 0.033407, 0.018787, 0.019109, 0.036378, 0.050641, 0.041405, 0.05306, 0.046336, 0.051831, 0.021816, 0.042364, 0.085092, 0.079919, 0.043307, 0.094817, 0.173081, 0.18812, 0.191378, 0.268042, 0.206376, 0.328603, 0.288399, 0.394753, 0.356642, 0.328603, 0.284882, 0.472492, 0.454136], '')</t>
  </si>
  <si>
    <t xml:space="preserve">F5RYW7|F5RYW7_9ENTR Phage tail protein OS=Enterobacter hormaechei ATCC 49162 </t>
  </si>
  <si>
    <t>([0.127496, 0.167087, 0.203355, 0.161087, 0.11371, 0.120615, 0.158265, 0.129801, 0.164327, 0.18812, 0.219301, 0.257454, 0.311707, 0.284882, 0.30533, 0.257454, 0.243554, 0.239899, 0.185198, 0.200174, 0.288399, 0.26085, 0.236433, 0.268042, 0.324872, 0.318242, 0.370445, 0.380708, 0.450668, 0.465241, 0.40511, 0.394753, 0.311707, 0.31487, 0.356642, 0.30533, 0.288399, 0.390993, 0.36309, 0.359901, 0.36309, 0.328603, 0.422041, 0.433034, 0.380708, 0.356642, 0.447574, 0.384043, 0.321458, 0.275179, 0.185198], '')</t>
  </si>
  <si>
    <t xml:space="preserve">F5RYW8|F5RYW8_9ENTR Lambda gpG analog OS=Enterobacter hormaechei ATCC 49162 </t>
  </si>
  <si>
    <t>([0.222385, 0.268042, 0.264545, 0.161087, 0.203355, 0.236433, 0.268042, 0.339168, 0.295083, 0.342579, 0.356642, 0.41194, 0.339168, 0.42561, 0.342579, 0.418646, 0.418646, 0.418646, 0.525368, 0.549308, 0.562014, 0.51388, 0.505461, 0.505461, 0.63748, 0.553315, 0.458154, 0.384043, 0.349426, 0.450668, 0.401658, 0.41194, 0.30533, 0.398279, 0.394753, 0.450668, 0.433034, 0.422041, 0.436924, 0.36309, 0.332115, 0.288399, 0.335645, 0.352862, 0.380708, 0.384043, 0.387226, 0.490133, 0.58069, 0.517562, 0.454136, 0.483068, 0.486429, 0.505461, 0.468512, 0.447574, 0.468512, 0.422041, 0.352862, 0.352862, 0.418646, 0.414856, 0.440853, 0.480142, 0.505461, 0.454136, 0.366687, 0.414856, 0.440853, 0.414856, 0.476583, 0.4292, 0.4292, 0.42561, 0.51388, 0.51388, 0.549308, 0.59917, 0.712013, 0.798249, 0.788093, 0.745909, 0.694846, 0.707965, 0.690604, 0.661982, 0.642678, 0.750527, 0.666105, 0.59014, 0.541878, 0.461924, 0.472492, 0.447574, 0.380708, 0.377384, 0.418646, 0.356642, 0.332115, 0.324872, 0.26085, 0.26085, 0.278302, 0.339168, 0.328603, 0.328603, 0.31487, 0.356642, 0.387226, 0.450668, 0.476583, 0.541878, 0.618285, 0.703578, 0.703578, 0.784345, 0.767246, 0.745909, 0.801317, 0.795062, 0.754692, 0.819762, 0.795062, 0.819762, 0.84206, 0.856457, 0.856457, 0.885302, 0.89662, 0.876521, 0.879233, 0.874069, 0.879233, 0.879233, 0.859585, 0.879233, 0.874069, 0.874069, 0.876521, 0.876521, 0.874069, 0.891961, 0.894241, 0.91684, 0.905695, 0.894241, 0.889439, 0.899122, 0.874069, 0.837511, 0.812494, 0.808535, 0.812494, 0.805026, 0.801317, 0.827927, 0.827927, 0.834292, 0.834292, 0.823549, 0.819762], '')</t>
  </si>
  <si>
    <t>[18, 19, 20, 21, 22, 23, 24, 25, 48, 49, 53, 64, 74, 75, 76, 77, 78, 79, 80, 81, 82, 83, 84, 85, 86, 87, 88, 89, 90, 111, 112, 113, 114, 115, 116, 117, 118, 119, 120, 121, 122, 123, 124, 125, 126, 127, 128, 129, 130, 131, 132, 133, 134, 135, 136, 137, 138, 139, 140, 141, 142, 143, 144, 145, 146, 147, 148, 149, 150, 151, 152, 153, 154, 155, 156, 157, 158, 159, 160]</t>
  </si>
  <si>
    <t xml:space="preserve">F5RYW9|F5RYW9_9ENTR Major tail subunit OS=Enterobacter hormaechei ATCC 49162 </t>
  </si>
  <si>
    <t>([0.25406, 0.18812, 0.139895, 0.142424, 0.18812, 0.219301, 0.219301, 0.191378, 0.21291, 0.271506, 0.239899, 0.298791, 0.219301, 0.196879, 0.264545, 0.236433, 0.139895, 0.137348, 0.164327, 0.15008, 0.203355, 0.288399, 0.387226, 0.422041, 0.465241, 0.468512, 0.387226, 0.440853, 0.509769, 0.517562, 0.40511, 0.380708, 0.349426, 0.458154, 0.534167, 0.541878, 0.59508, 0.720929, 0.728858, 0.562014, 0.549308, 0.557691, 0.545602, 0.42561, 0.458154, 0.444081, 0.465241, 0.553315, 0.494003, 0.447574, 0.440853, 0.440853, 0.525368, 0.447574, 0.4292, 0.408655, 0.414856, 0.433034, 0.42561, 0.433034, 0.494003, 0.497853, 0.497853, 0.414856, 0.458154, 0.380708, 0.291804, 0.268042, 0.191378, 0.21291, 0.170161, 0.167087, 0.25406, 0.264545, 0.36309, 0.324872, 0.366687, 0.366687, 0.346032, 0.281712, 0.271506, 0.200174, 0.179055, 0.118441, 0.179055, 0.139895, 0.200174, 0.301917, 0.291804, 0.390993, 0.366687, 0.418646, 0.458154, 0.447574, 0.401658, 0.349426, 0.352862, 0.332115, 0.318242, 0.308712, 0.377384, 0.377384, 0.454136, 0.42561, 0.529623, 0.529623, 0.538167, 0.51388, 0.422041, 0.454136, 0.444081, 0.468512, 0.497853, 0.465241, 0.384043, 0.311707, 0.291804, 0.222385, 0.219301, 0.222385, 0.144935, 0.11371, 0.106997, 0.134866, 0.102787, 0.116183, 0.060549, 0.102787, 0.06312, 0.085092, 0.058088, 0.056825, 0.060549, 0.042364, 0.030003, 0.047319, 0.088832, 0.116183, 0.164327, 0.164327, 0.102787, 0.182256, 0.232838, 0.229226, 0.219301, 0.31487, 0.25031, 0.298791, 0.206376, 0.247041, 0.308712, 0.328603, 0.288399, 0.278302, 0.301917, 0.335645, 0.321458, 0.295083, 0.278302, 0.288399, 0.268042, 0.356642, 0.295083, 0.25406, 0.222385], '')</t>
  </si>
  <si>
    <t>[28, 29, 34, 35, 36, 37, 38, 39, 40, 41, 42, 47, 52, 104, 105, 106, 107]</t>
  </si>
  <si>
    <t xml:space="preserve">F5RYX0|F5RYX0_9ENTR Gp11 family protein OS=Enterobacter hormaechei ATCC 49162 </t>
  </si>
  <si>
    <t>([0.013821, 0.021381, 0.043307, 0.083462, 0.06312, 0.049374, 0.05306, 0.037156, 0.026892, 0.036378, 0.047319, 0.071867, 0.129801, 0.094817, 0.076542, 0.078022, 0.088832, 0.10481, 0.078022, 0.116183, 0.144935, 0.179055, 0.196879, 0.18812, 0.173081, 0.173081, 0.173081, 0.127496, 0.222385, 0.222385, 0.164327, 0.11371, 0.055536, 0.056825, 0.10481, 0.071867, 0.125101, 0.194234, 0.167087, 0.301917, 0.321458, 0.321458, 0.225814, 0.137348, 0.132295, 0.129801, 0.179055, 0.268042, 0.370445, 0.308712, 0.414856, 0.480142, 0.4292, 0.545602, 0.440853, 0.436924, 0.440853, 0.450668, 0.418646, 0.332115, 0.275179, 0.275179, 0.268042, 0.288399, 0.390993, 0.394753, 0.318242, 0.239899, 0.185198, 0.120615, 0.120615, 0.090864, 0.076542, 0.090864, 0.083462, 0.15284, 0.120615, 0.106997, 0.106997, 0.147574, 0.216401, 0.216401, 0.129801, 0.073402, 0.116183, 0.102787, 0.048328, 0.074921, 0.125101, 0.155435, 0.232838, 0.257454, 0.30533, 0.36309, 0.468512, 0.480142, 0.450668, 0.476583, 0.483068, 0.454136, 0.346032, 0.352862, 0.275179, 0.377384, 0.401658, 0.41194, 0.311707, 0.328603, 0.268042, 0.257454, 0.236433, 0.191378, 0.173081, 0.129801, 0.086953, 0.058088, 0.038858, 0.028695, 0.020876, 0.031287, 0.021381], '')</t>
  </si>
  <si>
    <t xml:space="preserve">F5RYX1|F5RYX1_9ENTR HK97 family phage protein OS=Enterobacter hormaechei ATCC 49162 </t>
  </si>
  <si>
    <t>([0.064632, 0.047319, 0.078022, 0.083462, 0.054297, 0.038042, 0.051831, 0.0704, 0.050641, 0.064632, 0.081712, 0.069024, 0.081712, 0.083462, 0.086953, 0.076542, 0.076542, 0.139895, 0.139895, 0.21291, 0.301917, 0.30533, 0.339168, 0.30533, 0.25406, 0.339168, 0.422041, 0.394753, 0.390993, 0.490133, 0.42561, 0.339168, 0.339168, 0.352862, 0.349426, 0.318242, 0.401658, 0.370445, 0.380708, 0.352862, 0.321458, 0.321458, 0.236433, 0.268042, 0.298791, 0.408655, 0.324872, 0.332115, 0.359901, 0.36309, 0.349426, 0.328603, 0.384043, 0.422041, 0.422041, 0.356642, 0.356642, 0.324872, 0.356642, 0.257454, 0.298791, 0.328603, 0.328603, 0.339168, 0.236433, 0.232838, 0.21291, 0.301917, 0.295083, 0.308712, 0.225814, 0.225814, 0.21291, 0.239899, 0.185198, 0.173081, 0.17593, 0.132295, 0.170161, 0.167087, 0.219301, 0.15284, 0.098513, 0.098513, 0.15284, 0.25406, 0.284882, 0.278302, 0.191378, 0.191378, 0.191378, 0.281712, 0.25406, 0.384043, 0.390993, 0.51388, 0.529623, 0.505461, 0.608892, 0.497853, 0.41194, 0.447574, 0.41194, 0.494003, 0.5017, 0.505461, 0.509769, 0.414856, 0.41194, 0.468512, 0.486429, 0.505461, 0.394753, 0.394753, 0.36309, 0.387226, 0.328603, 0.291804, 0.384043, 0.377384, 0.458154, 0.480142, 0.472492, 0.59917, 0.521092, 0.450668, 0.454136, 0.380708, 0.346032, 0.318242, 0.352862, 0.346032, 0.222385, 0.328603, 0.359901, 0.332115, 0.222385, 0.257454, 0.284882, 0.25406, 0.17593, 0.17593, 0.236433, 0.21291, 0.182256, 0.239899, 0.301917, 0.288399, 0.288399, 0.408655, 0.461924, 0.436924, 0.408655, 0.5017, 0.468512, 0.447574, 0.458154, 0.570702, 0.538167, 0.505461, 0.534167], '')</t>
  </si>
  <si>
    <t>[95, 96, 97, 98, 104, 105, 106, 111, 123, 124, 153, 157, 158, 159, 160]</t>
  </si>
  <si>
    <t xml:space="preserve">F5RYX2|F5RYX2_9ENTR Head-tail adaptor OS=Enterobacter hormaechei ATCC 49162 </t>
  </si>
  <si>
    <t>([0.30533, 0.206376, 0.25031, 0.17593, 0.222385, 0.25031, 0.321458, 0.281712, 0.301917, 0.328603, 0.356642, 0.387226, 0.505461, 0.480142, 0.476583, 0.5017, 0.476583, 0.422041, 0.444081, 0.444081, 0.450668, 0.36309, 0.418646, 0.422041, 0.509769, 0.476583, 0.490133, 0.377384, 0.349426, 0.328603, 0.339168, 0.275179, 0.278302, 0.25031, 0.229226, 0.229226, 0.206376, 0.225814, 0.288399, 0.25406, 0.191378, 0.170161, 0.225814, 0.257454, 0.225814, 0.222385, 0.25406, 0.243554, 0.324872, 0.352862, 0.380708, 0.370445, 0.42561, 0.346032, 0.339168, 0.335645, 0.335645, 0.278302, 0.281712, 0.281712, 0.377384, 0.374039, 0.401658, 0.433034, 0.422041, 0.450668, 0.447574, 0.366687, 0.295083, 0.206376, 0.26085, 0.257454, 0.25406, 0.200174, 0.200174, 0.203355, 0.203355, 0.209395, 0.291804, 0.236433, 0.161087, 0.161087, 0.219301, 0.225814, 0.216401, 0.219301, 0.216401, 0.216401, 0.301917, 0.295083, 0.298791, 0.30533, 0.229226, 0.268042, 0.268042, 0.346032, 0.332115, 0.414856, 0.352862, 0.36309, 0.4292, 0.509769, 0.483068, 0.461924, 0.433034, 0.418646, 0.398279, 0.370445, 0.346032, 0.298791, 0.398279, 0.51388], '')</t>
  </si>
  <si>
    <t>[12, 15, 24, 101, 111]</t>
  </si>
  <si>
    <t xml:space="preserve">F5RYX3|F5RYX3_9ENTR Uncharacterized protein OS=Enterobacter hormaechei ATCC 49162 </t>
  </si>
  <si>
    <t>([0.529623, 0.505461, 0.472492, 0.458154, 0.444081, 0.472492, 0.505461, 0.490133, 0.480142, 0.458154, 0.490133, 0.534167, 0.447574, 0.394753, 0.41194, 0.40511, 0.483068, 0.494003, 0.461924, 0.458154, 0.538167, 0.497853, 0.465241, 0.418646, 0.359901, 0.390993, 0.387226, 0.342579, 0.311707, 0.278302, 0.335645, 0.342579, 0.342579, 0.4292, 0.42561, 0.42561, 0.352862, 0.374039, 0.352862, 0.394753, 0.472492, 0.377384, 0.339168, 0.398279, 0.476583, 0.570702, 0.613573, 0.613573, 0.661982, 0.728858, 0.798249, 0.76285, 0.720929, 0.707965, 0.653063, 0.694846, 0.626927, 0.76285, 0.671169], '')</t>
  </si>
  <si>
    <t>[0, 1, 6, 11, 20, 45, 46, 47, 48, 49, 50, 51, 52, 53, 54, 55, 56, 57, 58]</t>
  </si>
  <si>
    <t xml:space="preserve">F5RYX4|F5RYX4_9ENTR Phage protein OS=Enterobacter hormaechei ATCC 49162 </t>
  </si>
  <si>
    <t>([0.098513, 0.132295, 0.191378, 0.182256, 0.247041, 0.298791, 0.335645, 0.25406, 0.179055, 0.203355, 0.200174, 0.15284, 0.155435, 0.144935, 0.203355, 0.179055, 0.147574, 0.158265, 0.15008, 0.106997, 0.179055, 0.167087, 0.088832, 0.054297, 0.073402, 0.064632, 0.048328, 0.025762, 0.029376, 0.06312, 0.03976, 0.026892, 0.054297, 0.078022, 0.044297, 0.044297, 0.06184, 0.111485, 0.100716, 0.194234, 0.295083, 0.301917, 0.295083, 0.436924, 0.4292, 0.324872, 0.206376, 0.247041, 0.332115, 0.40511, 0.284882, 0.247041, 0.308712, 0.271506, 0.196879, 0.200174, 0.15008, 0.079919, 0.037156, 0.038042, 0.033407, 0.016021, 0.009015, 0.008409, 0.008075, 0.009977, 0.016826, 0.026892, 0.021816, 0.021816, 0.022667, 0.045352, 0.049374, 0.049374, 0.069024, 0.094817, 0.182256, 0.179055, 0.26085, 0.288399, 0.308712, 0.275179, 0.284882, 0.295083, 0.229226, 0.225814, 0.232838, 0.200174, 0.222385, 0.161087, 0.164327, 0.134866, 0.102787, 0.15008, 0.15284, 0.10481, 0.074921, 0.03976, 0.069024, 0.046336, 0.069024], '')</t>
  </si>
  <si>
    <t xml:space="preserve">F5RYX5|F5RYX5_9ENTR Sec-independent protein secretion pathway component OS=Enterobacter hormaechei ATCC 49162 </t>
  </si>
  <si>
    <t>([0.414856, 0.321458, 0.401658, 0.352862, 0.380708, 0.41194, 0.377384, 0.401658, 0.436924, 0.454136, 0.480142, 0.494003, 0.505461, 0.525368, 0.483068, 0.494003, 0.545602, 0.549308, 0.494003, 0.575842, 0.58069, 0.553315, 0.585406, 0.5017, 0.553315, 0.494003, 0.517562, 0.51388, 0.494003, 0.490133, 0.497853, 0.444081, 0.450668, 0.483068, 0.541878, 0.59014, 0.575842, 0.59508, 0.585406, 0.685117, 0.685117, 0.720929, 0.728858, 0.784345, 0.83125, 0.834292, 0.885302, 0.865454, 0.901269, 0.908098, 0.903857, 0.899122, 0.934618, 0.926919, 0.908098, 0.901269, 0.894241, 0.908098, 0.903857, 0.889439, 0.88723, 0.882776, 0.852992, 0.827927, 0.834292, 0.84206, 0.849326, 0.846163, 0.84206, 0.84206, 0.846163, 0.846163, 0.84206, 0.819762, 0.83125, 0.819762, 0.812494], '')</t>
  </si>
  <si>
    <t>[12, 13, 16, 17, 19, 20, 21, 22, 23, 24, 26, 27, 34, 35, 36, 37, 38, 39, 40, 41, 42, 43, 44, 45, 46, 47, 48, 49, 50, 51, 52, 53, 54, 55, 56, 57, 58, 59, 60, 61, 62, 63, 64, 65, 66, 67, 68, 69, 70, 71, 72, 73, 74, 75, 76]</t>
  </si>
  <si>
    <t xml:space="preserve">F5RYX6|F5RYX6_9ENTR HK97 family phage major capsid protein OS=Enterobacter hormaechei ATCC 49162 </t>
  </si>
  <si>
    <t>([0.311707, 0.366687, 0.394753, 0.418646, 0.454136, 0.465241, 0.497853, 0.447574, 0.458154, 0.480142, 0.433034, 0.374039, 0.380708, 0.384043, 0.447574, 0.447574, 0.490133, 0.553315, 0.468512, 0.490133, 0.517562, 0.613573, 0.608892, 0.618285, 0.529623, 0.538167, 0.538167, 0.521092, 0.505461, 0.521092, 0.525368, 0.613573, 0.613573, 0.604312, 0.585406, 0.553315, 0.562014, 0.585406, 0.59917, 0.604312, 0.58069, 0.575842, 0.575842, 0.570702, 0.58069, 0.675549, 0.56648, 0.480142, 0.494003, 0.490133, 0.497853, 0.494003, 0.480142, 0.476583, 0.450668, 0.458154, 0.494003, 0.465241, 0.494003, 0.494003, 0.58069, 0.59917, 0.59917, 0.570702, 0.562014, 0.545602, 0.454136, 0.525368, 0.648219, 0.632174, 0.653063, 0.632174, 0.642678, 0.661982, 0.666105, 0.59508, 0.585406, 0.585406, 0.51388, 0.486429, 0.480142, 0.483068, 0.476583, 0.447574, 0.447574, 0.433034, 0.4292, 0.458154, 0.461924, 0.447574, 0.36309, 0.4292, 0.42561, 0.394753, 0.318242, 0.380708, 0.454136, 0.465241, 0.42561, 0.486429, 0.472492, 0.450668, 0.440853, 0.414856, 0.370445, 0.31487, 0.346032, 0.384043, 0.450668, 0.454136, 0.394753, 0.525368, 0.509769, 0.433034, 0.384043, 0.458154, 0.494003, 0.494003, 0.422041, 0.444081, 0.468512, 0.398279, 0.422041, 0.36309, 0.387226, 0.468512, 0.454136, 0.377384, 0.31487, 0.318242, 0.308712, 0.370445, 0.25031, 0.257454, 0.332115, 0.41194, 0.384043, 0.278302, 0.295083, 0.281712, 0.222385, 0.222385, 0.308712, 0.318242, 0.295083, 0.200174, 0.194234, 0.275179, 0.318242, 0.31487, 0.281712, 0.318242, 0.257454, 0.311707, 0.324872, 0.324872, 0.284882, 0.236433, 0.301917, 0.321458, 0.422041, 0.480142, 0.490133, 0.384043, 0.377384, 0.356642, 0.458154, 0.447574, 0.458154, 0.490133, 0.486429, 0.529623, 0.422041, 0.483068, 0.517562, 0.40511, 0.377384, 0.41194, 0.398279, 0.36309, 0.339168, 0.257454, 0.257454, 0.247041, 0.346032, 0.25031, 0.308712, 0.31487, 0.335645, 0.281712, 0.311707, 0.308712, 0.216401, 0.291804, 0.295083, 0.200174, 0.200174, 0.239899, 0.229226, 0.318242, 0.31487, 0.26085, 0.232838, 0.232838, 0.155435, 0.122885, 0.129801, 0.11371, 0.118441, 0.122885, 0.155435, 0.137348, 0.129801, 0.127496, 0.127496, 0.125101, 0.206376, 0.295083, 0.288399, 0.284882, 0.298791, 0.352862, 0.311707, 0.31487, 0.31487, 0.311707, 0.352862, 0.401658, 0.401658, 0.377384, 0.359901, 0.36309, 0.25406, 0.321458, 0.41194, 0.366687, 0.284882, 0.281712, 0.25406, 0.26085, 0.264545, 0.264545, 0.264545, 0.346032, 0.398279, 0.414856, 0.41194, 0.318242, 0.318242, 0.387226, 0.359901, 0.264545, 0.161087, 0.264545, 0.179055, 0.173081, 0.129801, 0.200174, 0.209395, 0.144935, 0.15008, 0.127496, 0.125101, 0.116183, 0.067594, 0.046336, 0.024826, 0.045352, 0.096677, 0.116183, 0.122885, 0.085092, 0.144935, 0.225814, 0.134866, 0.158265, 0.100716, 0.098513, 0.098513, 0.094817, 0.142424, 0.134866, 0.155435, 0.155435, 0.092881, 0.092881, 0.096677, 0.15284, 0.139895, 0.139895, 0.15008, 0.116183, 0.10481, 0.083462, 0.083462, 0.139895, 0.116183, 0.118441, 0.11371, 0.11371, 0.060549, 0.094817, 0.058088, 0.038042, 0.034884, 0.067594, 0.120615, 0.158265, 0.173081, 0.15008, 0.102787, 0.092881, 0.11371, 0.11371, 0.139895, 0.098513, 0.098513, 0.120615, 0.102787, 0.167087, 0.10481, 0.139895, 0.11371, 0.173081, 0.170161, 0.106997, 0.111485, 0.106997, 0.098513, 0.098513, 0.098513, 0.122885, 0.0704, 0.081712, 0.088832, 0.085092, 0.132295, 0.144935, 0.182256, 0.291804, 0.30533, 0.408655, 0.328603, 0.26085, 0.247041, 0.321458, 0.366687, 0.257454, 0.264545, 0.216401, 0.129801, 0.111485, 0.120615, 0.216401, 0.196879, 0.200174, 0.17593, 0.102787, 0.076542, 0.071867, 0.037156, 0.034068, 0.03976, 0.066181, 0.081712, 0.046336, 0.028695, 0.03976, 0.071867, 0.067594, 0.088832, 0.15284, 0.147574, 0.129801, 0.111485, 0.109221, 0.147574, 0.15008, 0.209395, 0.219301, 0.18812, 0.284882, 0.25031, 0.170161, 0.182256, 0.191378, 0.31487], '')</t>
  </si>
  <si>
    <t>[17, 20, 21, 22, 23, 24, 25, 26, 27, 28, 29, 30, 31, 32, 33, 34, 35, 36, 37, 38, 39, 40, 41, 42, 43, 44, 45, 46, 60, 61, 62, 63, 64, 65, 67, 68, 69, 70, 71, 72, 73, 74, 75, 76, 77, 78, 111, 112, 171, 174]</t>
  </si>
  <si>
    <t xml:space="preserve">F5RYX7|F5RYX7_9ENTR Head maturation protease OS=Enterobacter hormaechei ATCC 49162 </t>
  </si>
  <si>
    <t>([0.408655, 0.301917, 0.295083, 0.179055, 0.225814, 0.281712, 0.31487, 0.366687, 0.298791, 0.31487, 0.232838, 0.278302, 0.278302, 0.31487, 0.352862, 0.394753, 0.352862, 0.346032, 0.4292, 0.321458, 0.349426, 0.346032, 0.328603, 0.328603, 0.4292, 0.359901, 0.236433, 0.247041, 0.232838, 0.318242, 0.332115, 0.436924, 0.444081, 0.444081, 0.444081, 0.359901, 0.281712, 0.206376, 0.239899, 0.232838, 0.308712, 0.182256, 0.155435, 0.243554, 0.206376, 0.15284, 0.179055, 0.288399, 0.291804, 0.278302, 0.278302, 0.26085, 0.200174, 0.164327, 0.132295, 0.067594, 0.058088, 0.100716, 0.155435, 0.142424, 0.144935, 0.17593, 0.247041, 0.196879, 0.229226, 0.225814, 0.291804, 0.31487, 0.219301, 0.21291, 0.18812, 0.15008, 0.155435, 0.232838, 0.271506, 0.335645, 0.436924, 0.549308, 0.450668, 0.346032, 0.268042, 0.268042, 0.26085, 0.308712, 0.30533, 0.275179, 0.374039, 0.374039, 0.295083, 0.380708, 0.288399, 0.288399, 0.349426, 0.356642, 0.25406, 0.239899, 0.191378, 0.170161, 0.139895, 0.219301, 0.324872, 0.387226, 0.390993, 0.324872, 0.332115, 0.414856, 0.374039, 0.339168, 0.275179, 0.356642, 0.25406, 0.332115, 0.298791, 0.278302, 0.30533, 0.394753, 0.41194, 0.346032, 0.374039, 0.342579, 0.328603, 0.332115, 0.339168, 0.332115, 0.31487, 0.21291, 0.127496, 0.15284, 0.164327, 0.147574, 0.144935, 0.155435, 0.098513, 0.142424, 0.158265, 0.078022, 0.073402, 0.045352, 0.054297, 0.058088, 0.044297, 0.055536, 0.044297, 0.046336, 0.051831, 0.051831, 0.071867, 0.132295, 0.094817, 0.090864, 0.125101, 0.102787, 0.167087, 0.243554, 0.161087, 0.15284, 0.232838, 0.161087, 0.216401, 0.278302, 0.191378, 0.295083, 0.271506, 0.271506, 0.278302, 0.229226, 0.229226, 0.182256, 0.182256, 0.25406, 0.247041, 0.21291, 0.25031, 0.17593, 0.182256, 0.264545, 0.219301, 0.239899, 0.288399, 0.301917, 0.271506, 0.257454, 0.17593, 0.142424, 0.167087, 0.106997, 0.125101, 0.191378, 0.232838, 0.232838, 0.222385, 0.222385, 0.30533, 0.301917, 0.380708, 0.374039, 0.370445, 0.41194, 0.311707, 0.352862, 0.308712, 0.257454, 0.324872, 0.418646, 0.454136, 0.36309, 0.433034, 0.436924, 0.332115, 0.332115, 0.301917, 0.308712, 0.225814, 0.206376, 0.219301, 0.191378, 0.167087, 0.144935, 0.11371, 0.158265, 0.122885, 0.125101, 0.18812, 0.196879, 0.139895, 0.100716], '')</t>
  </si>
  <si>
    <t xml:space="preserve">F5RYX8|F5RYX8_9ENTR HK97 family portal protein OS=Enterobacter hormaechei ATCC 49162 </t>
  </si>
  <si>
    <t>([0.229226, 0.278302, 0.31487, 0.342579, 0.418646, 0.30533, 0.209395, 0.209395, 0.236433, 0.225814, 0.225814, 0.25406, 0.203355, 0.134866, 0.134866, 0.129801, 0.203355, 0.206376, 0.206376, 0.15284, 0.216401, 0.247041, 0.25031, 0.26085, 0.264545, 0.225814, 0.342579, 0.401658, 0.401658, 0.401658, 0.440853, 0.468512, 0.436924, 0.521092, 0.613573, 0.618285, 0.538167, 0.538167, 0.557691, 0.657645, 0.657645, 0.575842, 0.538167, 0.538167, 0.549308, 0.549308, 0.56648, 0.505461, 0.545602, 0.483068, 0.480142, 0.483068, 0.422041, 0.342579, 0.311707, 0.247041, 0.164327, 0.216401, 0.15008, 0.083462, 0.085092, 0.125101, 0.122885, 0.127496, 0.102787, 0.090864, 0.054297, 0.06184, 0.047319, 0.050641, 0.059222, 0.029376, 0.031287, 0.047319, 0.054297, 0.069024, 0.109221, 0.185198, 0.185198, 0.25406, 0.335645, 0.275179, 0.275179, 0.346032, 0.346032, 0.390993, 0.422041, 0.418646, 0.352862, 0.433034, 0.342579, 0.321458, 0.436924, 0.30533, 0.301917, 0.418646, 0.422041, 0.4292, 0.301917, 0.26085, 0.268042, 0.236433, 0.216401, 0.225814, 0.122885, 0.120615, 0.125101, 0.085092, 0.109221, 0.137348, 0.109221, 0.182256, 0.182256, 0.122885, 0.191378, 0.118441, 0.098513, 0.098513, 0.074921, 0.086953, 0.092881, 0.090864, 0.066181, 0.120615, 0.11371, 0.21291, 0.209395, 0.139895, 0.164327, 0.206376, 0.144935, 0.11371, 0.10481, 0.132295, 0.125101, 0.173081, 0.182256, 0.120615, 0.109221, 0.109221, 0.18812, 0.182256, 0.185198, 0.200174, 0.185198, 0.118441, 0.11371, 0.11371, 0.164327, 0.17593, 0.118441, 0.102787, 0.098513, 0.098513, 0.0704, 0.116183, 0.096677, 0.161087, 0.229226, 0.247041, 0.191378, 0.127496, 0.164327, 0.085092, 0.125101, 0.147574, 0.219301, 0.225814, 0.15284, 0.083462, 0.079919, 0.073402, 0.122885, 0.196879, 0.11371, 0.185198, 0.10481, 0.11371, 0.106997, 0.066181, 0.038858, 0.0704, 0.06312, 0.059222, 0.137348, 0.083462, 0.056825, 0.028107, 0.025316, 0.034884, 0.069024, 0.066181, 0.090864, 0.090864, 0.059222, 0.094817, 0.055536, 0.088832, 0.06312, 0.0704, 0.120615, 0.185198, 0.194234, 0.278302, 0.295083, 0.167087, 0.15008, 0.15284, 0.268042, 0.271506, 0.271506, 0.271506, 0.268042, 0.332115, 0.342579, 0.321458, 0.275179, 0.321458, 0.359901, 0.414856, 0.401658, 0.387226, 0.30533, 0.21291, 0.216401, 0.200174, 0.318242, 0.433034, 0.461924, 0.450668, 0.461924, 0.401658, 0.418646, 0.433034, 0.414856, 0.298791, 0.380708, 0.480142, 0.4292, 0.394753, 0.384043, 0.387226, 0.422041, 0.422041, 0.505461, 0.490133, 0.490133, 0.390993, 0.281712, 0.200174, 0.129801, 0.132295, 0.203355, 0.194234, 0.102787, 0.098513, 0.185198, 0.196879, 0.216401, 0.21291, 0.243554, 0.161087, 0.158265, 0.158265, 0.229226, 0.243554, 0.222385, 0.236433, 0.281712, 0.298791, 0.398279, 0.454136, 0.440853, 0.436924, 0.332115, 0.447574, 0.374039, 0.342579, 0.346032, 0.232838, 0.295083, 0.288399, 0.275179, 0.194234, 0.170161, 0.11371, 0.129801, 0.179055, 0.17593, 0.144935, 0.161087, 0.15284, 0.18812, 0.137348, 0.15284, 0.243554, 0.243554, 0.31487, 0.342579, 0.232838, 0.31487, 0.339168, 0.349426, 0.366687, 0.468512, 0.476583, 0.557691, 0.534167, 0.418646, 0.418646, 0.40511, 0.398279, 0.401658, 0.308712, 0.377384, 0.291804, 0.291804, 0.318242, 0.232838, 0.167087, 0.271506, 0.264545, 0.17593, 0.182256, 0.182256, 0.173081, 0.109221, 0.111485, 0.100716, 0.088832, 0.055536, 0.067594, 0.100716, 0.10481, 0.161087, 0.164327, 0.243554, 0.25031, 0.21291, 0.216401, 0.291804, 0.257454, 0.275179, 0.370445, 0.370445, 0.377384, 0.387226, 0.472492, 0.384043, 0.31487, 0.40511, 0.483068, 0.56648, 0.570702, 0.529623, 0.534167, 0.51388, 0.483068, 0.454136, 0.366687, 0.408655, 0.414856, 0.447574, 0.401658, 0.342579, 0.342579, 0.42561, 0.414856, 0.332115, 0.398279, 0.480142, 0.422041, 0.433034, 0.433034, 0.374039, 0.390993, 0.387226, 0.318242, 0.352862, 0.384043, 0.408655, 0.472492, 0.497853, 0.418646, 0.486429, 0.557691, 0.545602, 0.549308, 0.486429, 0.557691, 0.570702, 0.553315, 0.648219, 0.626927, 0.622677, 0.716283, 0.653063, 0.707965, 0.703578, 0.694846, 0.694846, 0.694846, 0.653063, 0.613573, 0.724957, 0.680603, 0.690604, 0.728858, 0.712013, 0.784345, 0.812494, 0.812494, 0.798249, 0.784345, 0.779859, 0.76285, 0.73685, 0.812494, 0.750527, 0.868118, 0.859585, 0.84206, 0.934618], '')</t>
  </si>
  <si>
    <t>[33, 34, 35, 36, 37, 38, 39, 40, 41, 42, 43, 44, 45, 46, 47, 48, 244, 306, 307, 352, 353, 354, 355, 356, 385, 386, 387, 389, 390, 391, 392, 393, 394, 395, 396, 397, 398, 399, 400, 401, 402, 403, 404, 405, 406, 407, 408, 409, 410, 411, 412, 413, 414, 415, 416, 417, 418, 419, 420, 421, 422]</t>
  </si>
  <si>
    <t xml:space="preserve">F5RYX9|F5RYX9_9ENTR Phage terminase OS=Enterobacter hormaechei ATCC 49162 </t>
  </si>
  <si>
    <t>([0.480142, 0.529623, 0.40511, 0.31487, 0.203355, 0.15008, 0.194234, 0.232838, 0.275179, 0.206376, 0.173081, 0.129801, 0.179055, 0.185198, 0.179055, 0.17593, 0.158265, 0.109221, 0.102787, 0.132295, 0.144935, 0.086953, 0.081712, 0.10481, 0.134866, 0.232838, 0.196879, 0.15284, 0.147574, 0.144935, 0.225814, 0.185198, 0.275179, 0.21291, 0.132295, 0.071867, 0.073402, 0.144935, 0.203355, 0.209395, 0.194234, 0.17593, 0.26085, 0.264545, 0.268042, 0.216401, 0.132295, 0.222385, 0.271506, 0.264545, 0.264545, 0.257454, 0.380708, 0.339168, 0.377384, 0.468512, 0.51388, 0.521092, 0.517562, 0.480142, 0.433034, 0.356642, 0.311707, 0.225814, 0.15008, 0.109221, 0.11371, 0.129801, 0.129801, 0.144935, 0.161087, 0.132295, 0.111485, 0.120615, 0.155435, 0.15284, 0.158265, 0.147574, 0.079919, 0.076542, 0.076542, 0.079919, 0.132295, 0.161087, 0.239899, 0.328603, 0.436924, 0.486429, 0.521092, 0.433034, 0.328603, 0.209395, 0.25406, 0.203355, 0.15008, 0.139895, 0.139895, 0.102787, 0.10481, 0.173081, 0.142424, 0.179055, 0.236433, 0.173081, 0.11371, 0.088832, 0.090864, 0.047319, 0.038042, 0.037156, 0.036378, 0.059222, 0.122885, 0.11371, 0.15008, 0.17593, 0.196879, 0.127496, 0.164327, 0.167087, 0.194234, 0.25406, 0.170161, 0.144935, 0.200174, 0.191378, 0.147574, 0.137348, 0.18812, 0.17593, 0.203355, 0.257454, 0.278302, 0.232838, 0.239899, 0.278302, 0.247041, 0.15008, 0.225814, 0.129801, 0.18812, 0.18812, 0.170161, 0.147574, 0.102787, 0.083462, 0.144935, 0.236433, 0.257454, 0.206376, 0.284882, 0.301917, 0.268042, 0.25031, 0.284882, 0.308712, 0.301917, 0.352862, 0.472492, 0.390993, 0.40511, 0.4292, 0.36309, 0.281712, 0.41194, 0.486429, 0.490133, 0.494003, 0.447574, 0.394753, 0.494003, 0.509769, 0.509769, 0.63748, 0.517562, 0.517562, 0.414856, 0.324872, 0.219301, 0.191378, 0.278302, 0.380708, 0.332115, 0.394753, 0.494003, 0.444081, 0.433034, 0.483068, 0.394753, 0.346032, 0.374039, 0.284882, 0.196879, 0.118441, 0.106997, 0.18812, 0.191378, 0.179055, 0.271506, 0.359901, 0.335645, 0.342579, 0.36309, 0.387226, 0.36309, 0.284882, 0.25406, 0.25031, 0.161087, 0.247041, 0.332115, 0.30533, 0.414856, 0.517562, 0.648219, 0.51388, 0.51388, 0.549308, 0.517562, 0.505461, 0.436924, 0.486429, 0.440853, 0.321458, 0.321458, 0.236433, 0.275179, 0.349426, 0.387226, 0.440853, 0.321458, 0.328603, 0.295083, 0.167087, 0.127496, 0.125101, 0.206376, 0.18812, 0.17593, 0.216401, 0.15284, 0.219301, 0.173081, 0.17593, 0.232838, 0.236433, 0.291804, 0.311707, 0.291804, 0.182256, 0.236433, 0.339168, 0.31487, 0.390993, 0.472492, 0.525368, 0.401658, 0.408655, 0.42561, 0.324872, 0.324872, 0.321458, 0.318242, 0.346032, 0.36309, 0.321458, 0.339168, 0.339168, 0.339168, 0.346032, 0.458154, 0.31487, 0.25406, 0.257454, 0.257454, 0.284882, 0.203355, 0.21291, 0.194234, 0.15284, 0.236433, 0.295083, 0.390993, 0.390993, 0.433034, 0.440853, 0.521092, 0.41194, 0.41194, 0.418646, 0.390993, 0.366687, 0.408655, 0.370445, 0.377384, 0.366687, 0.278302, 0.349426, 0.359901, 0.356642, 0.387226, 0.308712, 0.311707, 0.301917, 0.200174, 0.179055, 0.155435, 0.088832, 0.088832, 0.06184, 0.066181, 0.083462, 0.083462, 0.120615, 0.203355, 0.209395, 0.147574, 0.219301, 0.155435, 0.225814, 0.132295, 0.073402, 0.064632, 0.079919, 0.081712, 0.144935, 0.142424, 0.102787, 0.139895, 0.219301, 0.301917, 0.26085, 0.243554, 0.25031, 0.26085, 0.25031, 0.179055, 0.275179, 0.185198, 0.25406, 0.173081, 0.182256, 0.25031, 0.332115, 0.311707, 0.301917, 0.18812, 0.120615, 0.200174, 0.232838, 0.232838, 0.268042, 0.295083, 0.298791, 0.26085, 0.170161, 0.18812, 0.161087, 0.118441, 0.109221, 0.060549, 0.088832, 0.155435, 0.194234, 0.129801, 0.120615, 0.116183, 0.142424, 0.125101, 0.122885, 0.069024, 0.040537, 0.036378, 0.023963, 0.023963, 0.019401, 0.0198, 0.015694, 0.014586, 0.017797, 0.032677, 0.030611, 0.038858, 0.031287, 0.028107, 0.023963, 0.015694, 0.015694, 0.026338, 0.051831, 0.029376, 0.029376, 0.049374, 0.038042, 0.058088, 0.028695, 0.045352, 0.086953, 0.085092, 0.170161, 0.100716, 0.11371, 0.185198, 0.094817, 0.079919, 0.090864, 0.086953, 0.142424, 0.155435, 0.129801, 0.067594, 0.076542, 0.125101, 0.094817, 0.109221, 0.129801, 0.196879, 0.120615, 0.109221, 0.142424, 0.076542, 0.139895, 0.106997, 0.106997, 0.125101, 0.111485, 0.100716, 0.158265, 0.173081, 0.098513, 0.096677, 0.17593, 0.236433, 0.25031, 0.291804, 0.324872, 0.206376, 0.155435, 0.25031, 0.21291, 0.139895, 0.185198, 0.170161, 0.209395, 0.182256, 0.271506, 0.288399, 0.200174, 0.239899, 0.232838, 0.349426, 0.318242, 0.318242, 0.328603, 0.31487, 0.31487, 0.173081, 0.18812, 0.271506, 0.257454, 0.298791, 0.366687, 0.398279, 0.398279, 0.387226, 0.328603, 0.328603, 0.398279, 0.450668, 0.370445, 0.332115, 0.216401, 0.219301, 0.185198, 0.173081, 0.106997, 0.109221, 0.173081, 0.25406, 0.257454, 0.257454, 0.271506, 0.281712, 0.21291, 0.232838, 0.243554, 0.370445, 0.359901, 0.374039, 0.346032, 0.42561, 0.472492, 0.450668, 0.398279, 0.346032, 0.359901, 0.346032, 0.268042, 0.301917, 0.216401, 0.194234, 0.167087, 0.132295, 0.100716, 0.132295, 0.088832, 0.059222, 0.028107, 0.018787, 0.01078], '')</t>
  </si>
  <si>
    <t>[1, 56, 57, 58, 88, 171, 172, 173, 174, 175, 213, 214, 215, 216, 217, 218, 219, 255, 286]</t>
  </si>
  <si>
    <t xml:space="preserve">F5RYY0|F5RYY0_9ENTR Uncharacterized protein OS=Enterobacter hormaechei ATCC 49162 </t>
  </si>
  <si>
    <t>([0.4292, 0.472492, 0.494003, 0.480142, 0.414856, 0.436924, 0.356642, 0.418646, 0.41194, 0.349426, 0.346032, 0.384043, 0.408655, 0.394753, 0.328603, 0.332115, 0.374039, 0.377384, 0.298791, 0.377384, 0.328603, 0.349426, 0.349426, 0.380708, 0.414856, 0.394753, 0.408655, 0.433034, 0.288399, 0.257454, 0.328603, 0.284882, 0.219301, 0.236433, 0.247041, 0.335645, 0.356642, 0.30533, 0.30533, 0.387226, 0.284882, 0.36309, 0.374039, 0.374039, 0.349426, 0.335645, 0.422041, 0.387226, 0.370445, 0.494003, 0.534167, 0.454136, 0.465241, 0.517562, 0.509769, 0.444081, 0.377384, 0.356642, 0.356642, 0.349426, 0.281712, 0.308712, 0.308712, 0.308712, 0.311707, 0.225814, 0.239899, 0.239899, 0.173081, 0.243554, 0.170161, 0.196879, 0.167087, 0.158265, 0.164327, 0.15284, 0.206376, 0.264545, 0.26085, 0.209395, 0.216401, 0.278302, 0.268042, 0.264545, 0.257454, 0.182256, 0.18812, 0.18812, 0.164327, 0.247041, 0.247041, 0.311707, 0.311707, 0.366687, 0.4292, 0.4292, 0.414856, 0.40511, 0.398279, 0.321458, 0.374039, 0.384043, 0.380708, 0.390993, 0.374039, 0.295083, 0.374039, 0.433034, 0.433034, 0.436924, 0.454136, 0.42561, 0.436924, 0.458154, 0.51388, 0.529623, 0.472492, 0.5017, 0.490133, 0.472492, 0.56648, 0.608892, 0.613573, 0.538167, 0.671169, 0.671169, 0.775545, 0.750527, 0.759478, 0.788093, 0.671169, 0.666105, 0.59508, 0.59508, 0.541878, 0.529623, 0.505461, 0.562014, 0.538167, 0.538167, 0.545602, 0.5017, 0.454136, 0.398279], '')</t>
  </si>
  <si>
    <t>[50, 53, 54, 114, 115, 117, 120, 121, 122, 123, 124, 125, 126, 127, 128, 129, 130, 131, 132, 133, 134, 135, 136, 137, 138, 139, 140, 141]</t>
  </si>
  <si>
    <t xml:space="preserve">F5RYY1|F5RYY1_9ENTR Serine acetyltransferase OS=Enterobacter hormaechei ATCC 49162 </t>
  </si>
  <si>
    <t>([0.301917, 0.335645, 0.236433, 0.288399, 0.342579, 0.26085, 0.295083, 0.219301, 0.26085, 0.288399, 0.243554, 0.264545, 0.161087, 0.161087, 0.239899, 0.185198, 0.278302, 0.232838, 0.232838, 0.236433, 0.137348, 0.142424, 0.144935, 0.236433, 0.167087, 0.15284, 0.243554, 0.25031, 0.25406, 0.275179, 0.281712, 0.281712, 0.291804, 0.308712, 0.301917, 0.209395, 0.311707, 0.216401, 0.247041, 0.264545, 0.264545, 0.374039, 0.366687, 0.284882, 0.203355, 0.301917, 0.332115, 0.318242, 0.278302, 0.36309, 0.328603, 0.342579, 0.422041, 0.335645, 0.414856, 0.332115, 0.332115, 0.318242, 0.401658, 0.377384, 0.433034, 0.41194, 0.377384, 0.349426, 0.433034, 0.51388, 0.433034, 0.349426, 0.308712], '')</t>
  </si>
  <si>
    <t xml:space="preserve">F5RYY2|F5RYY2_9ENTR HNH endonuclease OS=Enterobacter hormaechei ATCC 49162 </t>
  </si>
  <si>
    <t>([0.318242, 0.380708, 0.414856, 0.444081, 0.465241, 0.352862, 0.278302, 0.301917, 0.25406, 0.278302, 0.301917, 0.324872, 0.346032, 0.281712, 0.278302, 0.288399, 0.271506, 0.398279, 0.324872, 0.219301, 0.291804, 0.278302, 0.268042, 0.200174, 0.200174, 0.196879, 0.308712, 0.394753, 0.332115, 0.349426, 0.349426, 0.335645, 0.321458, 0.264545, 0.284882, 0.278302, 0.271506, 0.21291, 0.191378, 0.284882, 0.380708, 0.377384, 0.480142, 0.476583, 0.557691, 0.557691, 0.486429, 0.380708, 0.377384, 0.447574, 0.529623, 0.534167, 0.56648, 0.5017, 0.570702, 0.632174, 0.541878, 0.433034, 0.490133, 0.483068, 0.36309, 0.36309, 0.366687, 0.359901, 0.308712, 0.30533, 0.311707, 0.374039, 0.444081, 0.440853, 0.450668, 0.4292, 0.4292, 0.418646, 0.433034, 0.42561, 0.433034, 0.40511, 0.505461, 0.509769, 0.517562, 0.642678, 0.626927, 0.557691, 0.486429, 0.433034, 0.41194, 0.384043, 0.366687, 0.374039, 0.342579, 0.298791, 0.257454, 0.21291, 0.170161, 0.206376], '')</t>
  </si>
  <si>
    <t>[44, 45, 50, 51, 52, 53, 54, 55, 56, 78, 79, 80, 81, 82, 83]</t>
  </si>
  <si>
    <t xml:space="preserve">F5RYY3|F5RYY3_9ENTR DUF1983 domain-containing protein OS=Enterobacter hormaechei ATCC 49162 </t>
  </si>
  <si>
    <t>([0.30533, 0.346032, 0.271506, 0.311707, 0.236433, 0.196879, 0.247041, 0.284882, 0.318242, 0.352862, 0.370445, 0.370445, 0.298791, 0.209395, 0.275179, 0.271506, 0.374039, 0.332115, 0.318242, 0.346032, 0.346032, 0.4292, 0.346032, 0.422041, 0.346032, 0.422041, 0.480142, 0.468512, 0.465241, 0.461924, 0.450668, 0.390993, 0.42561, 0.505461, 0.5017, 0.545602, 0.557691, 0.433034, 0.366687, 0.398279, 0.394753, 0.436924, 0.352862, 0.436924, 0.374039, 0.444081, 0.454136, 0.422041, 0.418646, 0.418646, 0.41194, 0.418646, 0.483068, 0.480142, 0.483068, 0.509769, 0.490133, 0.436924, 0.525368, 0.653063, 0.604312, 0.626927, 0.521092, 0.613573, 0.575842, 0.541878, 0.545602, 0.553315, 0.613573, 0.608892, 0.604312, 0.538167, 0.534167, 0.490133, 0.490133, 0.4292, 0.486429, 0.472492, 0.4292, 0.444081, 0.476583, 0.51388, 0.468512, 0.56648, 0.58069, 0.608892, 0.622677, 0.545602, 0.538167, 0.545602, 0.461924, 0.384043, 0.436924, 0.436924, 0.401658, 0.433034, 0.5017, 0.505461, 0.505461, 0.56648, 0.444081, 0.408655, 0.387226, 0.339168, 0.25406, 0.25031, 0.271506, 0.346032, 0.321458, 0.321458, 0.225814, 0.301917, 0.387226, 0.324872, 0.321458, 0.401658, 0.311707, 0.30533, 0.222385, 0.232838, 0.264545, 0.335645, 0.346032, 0.239899, 0.236433, 0.31487, 0.31487, 0.219301, 0.15284, 0.225814, 0.229226, 0.311707, 0.321458, 0.342579, 0.41194, 0.335645, 0.301917, 0.356642, 0.352862, 0.468512, 0.468512, 0.461924, 0.5017, 0.505461, 0.626927, 0.699094, 0.680603, 0.626927, 0.703578, 0.690604, 0.690604, 0.557691, 0.549308, 0.538167, 0.505461, 0.51388, 0.622677, 0.690604, 0.653063, 0.653063, 0.521092, 0.444081, 0.454136, 0.384043, 0.339168, 0.335645, 0.328603, 0.335645, 0.301917, 0.298791, 0.318242, 0.335645, 0.433034, 0.440853, 0.450668, 0.454136, 0.465241, 0.384043, 0.390993, 0.31487, 0.311707, 0.342579, 0.418646, 0.408655, 0.366687, 0.366687, 0.301917, 0.25031, 0.25031, 0.284882, 0.281712, 0.268042, 0.247041, 0.236433, 0.158265, 0.144935, 0.134866, 0.106997, 0.096677, 0.090864, 0.137348, 0.120615, 0.158265, 0.102787, 0.098513, 0.17593, 0.203355, 0.18812, 0.271506, 0.284882, 0.324872, 0.321458, 0.401658, 0.42561, 0.394753, 0.414856, 0.339168, 0.352862, 0.356642, 0.352862, 0.342579, 0.394753, 0.422041, 0.414856, 0.414856, 0.321458, 0.31487, 0.288399, 0.288399, 0.301917, 0.264545, 0.247041, 0.295083, 0.30533, 0.257454, 0.295083, 0.328603, 0.414856, 0.374039, 0.321458, 0.339168, 0.342579, 0.324872, 0.335645, 0.332115, 0.366687, 0.377384, 0.398279, 0.436924, 0.486429, 0.444081, 0.468512, 0.486429, 0.444081, 0.339168, 0.366687, 0.370445, 0.366687, 0.281712, 0.30533, 0.422041, 0.490133, 0.486429, 0.394753, 0.30533, 0.206376, 0.236433, 0.366687, 0.324872, 0.291804, 0.298791, 0.308712, 0.278302, 0.222385, 0.229226, 0.328603, 0.288399, 0.219301], '')</t>
  </si>
  <si>
    <t>[33, 34, 35, 36, 55, 58, 59, 60, 61, 62, 63, 64, 65, 66, 67, 68, 69, 70, 71, 72, 81, 83, 84, 85, 86, 87, 88, 89, 96, 97, 98, 99, 142, 143, 144, 145, 146, 147, 148, 149, 150, 151, 152, 153, 154, 155, 156, 157, 158, 159, 160]</t>
  </si>
  <si>
    <t xml:space="preserve">F5RYY4|F5RYY4_9ENTR Uncharacterized protein OS=Enterobacter hormaechei ATCC 49162 </t>
  </si>
  <si>
    <t>([0.194234, 0.257454, 0.349426, 0.366687, 0.25031, 0.291804, 0.318242, 0.25406, 0.247041, 0.243554, 0.182256, 0.147574, 0.247041, 0.147574, 0.134866, 0.15008, 0.11371, 0.185198, 0.106997, 0.127496, 0.134866, 0.132295, 0.122885, 0.10481, 0.116183, 0.134866, 0.064632, 0.067594, 0.06184, 0.058088, 0.054297, 0.079919, 0.106997, 0.071867, 0.134866, 0.243554, 0.173081, 0.182256, 0.122885], '')</t>
  </si>
  <si>
    <t xml:space="preserve">F5RYY5|F5RYY5_9ENTR Clan AA aspartic protease OS=Enterobacter hormaechei ATCC 49162 </t>
  </si>
  <si>
    <t>([0.023534, 0.050641, 0.032017, 0.051831, 0.073402, 0.094817, 0.076542, 0.094817, 0.127496, 0.15284, 0.200174, 0.236433, 0.342579, 0.342579, 0.321458, 0.301917, 0.339168, 0.359901, 0.308712, 0.440853, 0.440853, 0.447574, 0.352862, 0.346032, 0.366687, 0.359901, 0.36309, 0.418646, 0.414856, 0.414856, 0.324872, 0.308712, 0.243554, 0.142424, 0.15008, 0.200174, 0.295083, 0.264545, 0.243554, 0.298791, 0.236433, 0.318242, 0.284882, 0.257454, 0.311707, 0.203355, 0.134866, 0.142424, 0.147574, 0.15284, 0.120615, 0.200174, 0.120615, 0.125101, 0.125101, 0.078022, 0.069024, 0.06184, 0.064632, 0.054297, 0.045352, 0.060549, 0.064632, 0.045352, 0.078022, 0.055536, 0.111485, 0.109221, 0.085092, 0.094817, 0.090864, 0.11371, 0.109221, 0.120615, 0.161087, 0.247041, 0.281712, 0.275179, 0.275179, 0.268042, 0.291804, 0.346032, 0.339168, 0.328603, 0.346032, 0.359901, 0.444081, 0.380708, 0.401658, 0.346032, 0.321458, 0.216401, 0.21291, 0.229226, 0.308712, 0.335645, 0.339168, 0.308712, 0.194234, 0.194234, 0.194234, 0.30533, 0.200174, 0.200174, 0.194234, 0.196879, 0.222385, 0.15284, 0.129801, 0.17593, 0.275179, 0.278302, 0.390993, 0.380708, 0.243554, 0.243554, 0.161087, 0.111485, 0.081712, 0.155435, 0.127496, 0.129801, 0.069024, 0.069024, 0.06312, 0.049374, 0.074921, 0.049374, 0.048328, 0.074921, 0.058088, 0.056825, 0.026338, 0.025762, 0.028695, 0.066181, 0.03976, 0.028695, 0.050641, 0.060549, 0.060549, 0.037156, 0.017797, 0.030611, 0.041405, 0.033407, 0.033407, 0.024826, 0.023534, 0.034068, 0.023087, 0.023087, 0.014075, 0.029376], '')</t>
  </si>
  <si>
    <t xml:space="preserve">F5RYY6|F5RYY6_9ENTR Gp79 family protein OS=Enterobacter hormaechei ATCC 49162 </t>
  </si>
  <si>
    <t>([0.03976, 0.028695, 0.046336, 0.078022, 0.10481, 0.109221, 0.083462, 0.058088, 0.06184, 0.078022, 0.096677, 0.081712, 0.06312, 0.10481, 0.161087, 0.161087, 0.243554, 0.278302, 0.21291, 0.216401, 0.219301, 0.225814, 0.21291, 0.21291, 0.196879, 0.125101, 0.147574, 0.206376, 0.295083, 0.247041, 0.25406, 0.264545, 0.225814, 0.264545, 0.271506, 0.200174, 0.203355, 0.120615, 0.10481, 0.125101, 0.194234, 0.216401, 0.18812, 0.275179, 0.278302, 0.284882, 0.370445, 0.374039, 0.332115, 0.339168, 0.418646, 0.418646, 0.418646, 0.440853, 0.41194, 0.332115, 0.318242, 0.324872, 0.440853, 0.444081, 0.490133, 0.494003, 0.465241, 0.497853, 0.408655, 0.318242, 0.318242, 0.232838, 0.203355, 0.239899, 0.247041, 0.264545, 0.264545, 0.191378, 0.209395, 0.236433, 0.324872, 0.301917, 0.284882, 0.275179, 0.268042, 0.182256, 0.127496, 0.073402, 0.122885, 0.10481, 0.092881, 0.092881, 0.125101, 0.15008, 0.147574, 0.118441, 0.066181, 0.05306, 0.078022, 0.116183, 0.111485, 0.085092, 0.155435, 0.158265, 0.173081, 0.170161, 0.216401, 0.281712, 0.291804, 0.288399, 0.30533, 0.408655, 0.433034, 0.436924, 0.440853, 0.444081, 0.450668, 0.454136, 0.480142, 0.490133, 0.5017, 0.505461, 0.553315, 0.521092, 0.529623, 0.517562, 0.51388, 0.557691, 0.472492, 0.534167, 0.557691, 0.694846, 0.707965, 0.534167, 0.575842, 0.59014, 0.59508, 0.59508, 0.703578, 0.604312, 0.497853, 0.505461, 0.505461, 0.418646, 0.422041, 0.335645, 0.335645, 0.30533, 0.298791, 0.352862, 0.352862, 0.321458, 0.21291, 0.206376, 0.239899, 0.25031, 0.243554, 0.243554, 0.18812, 0.185198, 0.26085, 0.335645, 0.328603, 0.356642, 0.352862, 0.377384, 0.454136, 0.36309, 0.31487, 0.31487, 0.366687, 0.398279, 0.408655, 0.433034, 0.447574, 0.447574, 0.359901, 0.356642, 0.352862, 0.356642, 0.370445, 0.370445, 0.346032, 0.352862, 0.328603, 0.346032, 0.247041, 0.17593, 0.26085, 0.308712, 0.30533, 0.173081, 0.173081, 0.094817, 0.15284, 0.155435, 0.209395, 0.288399, 0.291804, 0.229226, 0.232838, 0.219301, 0.222385, 0.219301, 0.127496, 0.132295, 0.182256, 0.288399, 0.370445, 0.370445, 0.41194, 0.440853, 0.476583, 0.398279, 0.505461, 0.505461, 0.505461, 0.517562, 0.509769, 0.418646, 0.461924, 0.517562, 0.505461, 0.483068, 0.497853, 0.622677, 0.585406, 0.56648, 0.525368, 0.486429, 0.461924, 0.408655], '')</t>
  </si>
  <si>
    <t>[116, 117, 118, 119, 120, 121, 122, 123, 125, 126, 127, 128, 129, 130, 131, 132, 133, 134, 135, 137, 138, 210, 211, 212, 213, 214, 217, 218, 221, 222, 223, 224]</t>
  </si>
  <si>
    <t xml:space="preserve">F5RYY7|F5RYY7_9ENTR Prophage PSPPH06 protein (Fragment) OS=Enterobacter hormaechei ATCC 49162 </t>
  </si>
  <si>
    <t>([0.486429, 0.509769, 0.418646, 0.440853, 0.468512, 0.454136, 0.497853, 0.51388, 0.538167, 0.575842, 0.59508, 0.604312, 0.604312, 0.575842, 0.549308, 0.472492, 0.538167, 0.497853, 0.562014, 0.5017, 0.483068, 0.509769, 0.525368, 0.529623, 0.534167, 0.534167, 0.534167, 0.509769, 0.509769, 0.497853, 0.41194, 0.414856, 0.414856, 0.377384, 0.40511, 0.436924, 0.5017, 0.450668, 0.476583, 0.480142, 0.562014, 0.538167, 0.534167, 0.529623, 0.529623, 0.534167, 0.461924, 0.461924, 0.444081, 0.444081, 0.370445, 0.476583, 0.461924, 0.41194, 0.51388, 0.505461, 0.472492, 0.465241, 0.517562, 0.517562, 0.51388, 0.51388, 0.486429, 0.494003, 0.490133, 0.534167, 0.521092, 0.570702, 0.653063, 0.699094, 0.618285, 0.712013, 0.712013, 0.716283, 0.745909, 0.707965, 0.716283, 0.759478, 0.671169, 0.557691, 0.562014, 0.58069, 0.59508, 0.661982, 0.657645, 0.562014, 0.56648, 0.562014, 0.562014, 0.521092, 0.505461, 0.549308, 0.483068, 0.450668, 0.447574, 0.444081, 0.454136, 0.450668, 0.366687, 0.377384, 0.454136, 0.465241, 0.472492, 0.387226, 0.328603, 0.324872, 0.370445, 0.374039, 0.356642, 0.359901, 0.332115, 0.30533, 0.308712, 0.377384, 0.332115, 0.298791], '')</t>
  </si>
  <si>
    <t>[1, 7, 8, 9, 10, 11, 12, 13, 14, 16, 18, 19, 21, 22, 23, 24, 25, 26, 27, 28, 36, 40, 41, 42, 43, 44, 45, 54, 55, 58, 59, 60, 61, 65, 66, 67, 68, 69, 70, 71, 72, 73, 74, 75, 76, 77, 78, 79, 80, 81, 82, 83, 84, 85, 86, 87, 88, 89, 90, 91]</t>
  </si>
  <si>
    <t xml:space="preserve">F5RYY8|F5RYY8_9ENTR Antitermination protein OS=Enterobacter hormaechei ATCC 49162 </t>
  </si>
  <si>
    <t>([0.167087, 0.275179, 0.328603, 0.356642, 0.335645, 0.374039, 0.291804, 0.311707, 0.342579, 0.370445, 0.328603, 0.359901, 0.339168, 0.42561, 0.401658, 0.472492, 0.480142, 0.59014, 0.497853, 0.486429, 0.618285, 0.622677, 0.585406, 0.497853, 0.465241, 0.468512, 0.42561, 0.4292, 0.4292, 0.422041, 0.418646, 0.480142, 0.476583, 0.486429, 0.450668, 0.465241, 0.321458, 0.31487, 0.222385, 0.271506, 0.239899, 0.15008, 0.081712, 0.076542, 0.109221, 0.129801, 0.15008, 0.116183, 0.173081, 0.173081, 0.173081, 0.179055, 0.196879, 0.209395, 0.139895, 0.139895, 0.094817, 0.179055, 0.15284, 0.155435, 0.155435, 0.18812, 0.194234, 0.264545, 0.191378, 0.206376, 0.209395, 0.182256, 0.288399, 0.288399, 0.298791, 0.219301, 0.216401, 0.196879, 0.139895, 0.15284, 0.17593, 0.203355, 0.203355, 0.164327, 0.232838, 0.264545, 0.15284, 0.21291, 0.173081, 0.191378, 0.120615, 0.102787, 0.129801, 0.059222, 0.050641, 0.026338, 0.035586, 0.034884, 0.020876, 0.028695, 0.043307, 0.043307, 0.043307, 0.033407, 0.054297, 0.054297, 0.038042, 0.078022, 0.042364, 0.071867, 0.100716, 0.078022, 0.045352, 0.041405, 0.079919, 0.092881, 0.090864, 0.067594, 0.064632, 0.109221, 0.116183, 0.118441, 0.122885, 0.10481, 0.079919, 0.078022, 0.083462, 0.137348, 0.132295, 0.167087, 0.090864, 0.094817, 0.15284, 0.26085, 0.26085, 0.225814, 0.239899, 0.281712, 0.295083, 0.268042, 0.301917, 0.291804, 0.206376, 0.200174, 0.264545, 0.349426, 0.275179, 0.209395, 0.185198, 0.191378, 0.206376, 0.191378, 0.196879, 0.225814, 0.122885, 0.125101, 0.144935, 0.137348, 0.185198, 0.18812, 0.15008, 0.083462, 0.0704, 0.116183, 0.054297, 0.05306, 0.023534, 0.036378, 0.051831, 0.051831, 0.049374, 0.076542, 0.111485, 0.067594, 0.067594, 0.139895, 0.139895, 0.122885, 0.125101, 0.122885, 0.179055, 0.25031, 0.321458, 0.321458, 0.342579, 0.41194, 0.308712, 0.4292, 0.436924, 0.311707, 0.324872, 0.332115, 0.196879, 0.247041, 0.318242, 0.321458, 0.31487, 0.222385, 0.247041, 0.222385, 0.164327, 0.15008, 0.144935, 0.129801, 0.15284, 0.098513, 0.134866, 0.222385, 0.200174, 0.144935, 0.191378, 0.179055, 0.17593, 0.225814, 0.257454, 0.26085, 0.185198, 0.191378, 0.291804, 0.295083, 0.31487, 0.308712, 0.308712, 0.31487, 0.349426, 0.271506, 0.321458, 0.346032, 0.25031, 0.194234, 0.26085, 0.311707, 0.25031, 0.200174, 0.271506, 0.25031, 0.182256, 0.25406, 0.25406, 0.243554, 0.247041, 0.25406, 0.328603, 0.308712, 0.284882, 0.225814, 0.30533, 0.21291, 0.191378, 0.281712, 0.342579, 0.339168, 0.359901, 0.342579, 0.377384, 0.356642, 0.328603, 0.390993, 0.366687, 0.335645, 0.311707, 0.275179, 0.232838, 0.185198], '')</t>
  </si>
  <si>
    <t>[17, 20, 21, 22]</t>
  </si>
  <si>
    <t xml:space="preserve">F5RYY9|F5RYY9_9ENTR Gp61 family protein OS=Enterobacter hormaechei ATCC 49162 </t>
  </si>
  <si>
    <t>([0.324872, 0.359901, 0.408655, 0.40511, 0.440853, 0.458154, 0.414856, 0.41194, 0.4292, 0.342579, 0.298791, 0.26085, 0.295083, 0.26085, 0.278302, 0.271506, 0.275179, 0.288399, 0.275179, 0.278302, 0.352862, 0.346032, 0.264545, 0.232838, 0.25031, 0.25406, 0.25406, 0.311707, 0.328603, 0.328603, 0.422041, 0.486429, 0.562014, 0.517562, 0.444081, 0.440853, 0.387226, 0.468512, 0.387226, 0.387226, 0.390993, 0.377384, 0.458154, 0.545602, 0.476583, 0.450668, 0.444081, 0.339168, 0.308712, 0.301917, 0.30533, 0.311707, 0.30533, 0.308712, 0.318242, 0.318242, 0.25031, 0.30533, 0.222385, 0.209395, 0.161087, 0.109221, 0.081712, 0.081712, 0.090864, 0.096677, 0.118441, 0.076542, 0.142424, 0.161087, 0.147574, 0.127496, 0.125101, 0.134866, 0.118441, 0.116183, 0.179055, 0.15284, 0.102787, 0.15284, 0.167087, 0.209395, 0.284882, 0.339168, 0.346032, 0.335645, 0.41194, 0.295083, 0.374039, 0.346032, 0.339168, 0.356642, 0.380708, 0.384043, 0.275179, 0.291804, 0.291804, 0.311707, 0.41194, 0.476583, 0.472492, 0.549308, 0.490133, 0.483068, 0.472492, 0.444081, 0.440853, 0.433034, 0.436924, 0.335645, 0.36309, 0.281712, 0.21291, 0.194234, 0.191378, 0.284882, 0.284882, 0.216401, 0.18812, 0.185198, 0.200174, 0.203355, 0.182256, 0.236433, 0.239899, 0.15008, 0.167087, 0.127496, 0.132295, 0.216401, 0.278302, 0.219301, 0.25031, 0.232838, 0.17593, 0.179055, 0.18812, 0.196879, 0.268042, 0.264545, 0.278302, 0.209395, 0.236433, 0.236433, 0.179055, 0.155435, 0.15008, 0.179055, 0.15284, 0.098513, 0.092881, 0.116183, 0.155435, 0.21291, 0.222385, 0.229226, 0.239899, 0.182256, 0.164327, 0.164327, 0.109221, 0.102787, 0.142424, 0.127496, 0.144935, 0.222385, 0.26085, 0.366687, 0.332115, 0.41194, 0.418646, 0.349426, 0.311707, 0.288399, 0.288399, 0.339168, 0.422041, 0.31487, 0.384043, 0.418646, 0.324872, 0.332115, 0.236433, 0.229226, 0.142424, 0.15284, 0.11371, 0.067594, 0.0704, 0.0704, 0.076542, 0.120615, 0.173081, 0.137348, 0.116183, 0.078022, 0.056825, 0.028695, 0.059222, 0.054297, 0.048328, 0.055536, 0.090864, 0.086953, 0.0704, 0.125101, 0.06312, 0.076542, 0.125101, 0.076542, 0.078022, 0.042364, 0.043307, 0.038042, 0.037156, 0.05306, 0.051831, 0.098513, 0.098513, 0.092881, 0.092881, 0.085092, 0.129801, 0.125101, 0.185198, 0.209395, 0.216401, 0.328603, 0.232838, 0.15284, 0.239899, 0.158265, 0.25406, 0.161087, 0.179055, 0.26085, 0.18812, 0.25406, 0.216401, 0.216401, 0.225814, 0.243554, 0.173081, 0.109221, 0.067594, 0.041405, 0.026338, 0.026338, 0.025762, 0.048328, 0.083462, 0.051831, 0.090864, 0.078022, 0.144935, 0.129801, 0.109221, 0.158265, 0.164327, 0.116183, 0.173081, 0.158265, 0.137348, 0.139895, 0.216401, 0.311707, 0.41194, 0.486429, 0.366687, 0.352862, 0.308712, 0.239899, 0.318242, 0.239899, 0.281712, 0.26085, 0.278302, 0.311707, 0.239899, 0.229226, 0.311707, 0.236433, 0.170161, 0.15008, 0.222385, 0.222385, 0.179055, 0.191378, 0.194234, 0.308712, 0.311707, 0.268042, 0.25031, 0.25031, 0.239899, 0.179055, 0.200174, 0.203355, 0.173081, 0.239899, 0.144935, 0.078022, 0.144935, 0.247041, 0.288399, 0.295083, 0.219301, 0.164327, 0.158265, 0.139895, 0.134866, 0.142424, 0.144935, 0.147574, 0.142424, 0.236433, 0.275179, 0.182256, 0.200174, 0.203355, 0.125101, 0.222385, 0.318242, 0.301917, 0.278302, 0.278302, 0.26085, 0.26085, 0.25031, 0.257454, 0.281712, 0.311707, 0.209395, 0.257454, 0.332115, 0.239899, 0.232838, 0.236433, 0.318242, 0.200174, 0.219301, 0.216401, 0.200174, 0.179055, 0.182256, 0.191378, 0.122885, 0.127496, 0.125101, 0.155435, 0.158265, 0.161087, 0.096677, 0.173081, 0.194234, 0.194234, 0.271506, 0.26085, 0.257454, 0.264545, 0.288399, 0.229226, 0.332115, 0.332115, 0.281712, 0.25406, 0.167087, 0.243554, 0.209395, 0.25406, 0.311707, 0.311707, 0.311707, 0.311707, 0.298791, 0.301917, 0.21291, 0.142424, 0.125101, 0.118441, 0.066181, 0.118441, 0.10481, 0.100716, 0.125101, 0.185198, 0.203355, 0.25031, 0.167087, 0.167087, 0.194234, 0.127496, 0.122885, 0.118441, 0.17593, 0.182256, 0.118441, 0.116183, 0.179055, 0.200174, 0.200174, 0.311707, 0.288399, 0.370445, 0.390993, 0.374039, 0.298791, 0.229226, 0.229226, 0.31487, 0.356642, 0.377384, 0.370445, 0.264545, 0.268042, 0.26085, 0.257454, 0.26085, 0.268042, 0.206376, 0.125101, 0.127496, 0.066181, 0.069024, 0.0704, 0.064632, 0.048328, 0.079919, 0.106997, 0.129801, 0.127496, 0.076542, 0.042364, 0.081712, 0.094817, 0.051831, 0.042364, 0.024826, 0.033407, 0.060549, 0.085092, 0.15284, 0.096677, 0.147574, 0.094817, 0.102787, 0.064632, 0.041405, 0.030003, 0.022667, 0.022667, 0.023963, 0.023963, 0.032677, 0.029376, 0.028695, 0.054297, 0.038858, 0.0704, 0.090864, 0.098513, 0.100716, 0.059222, 0.102787, 0.102787, 0.167087, 0.15284, 0.222385, 0.222385, 0.203355, 0.281712, 0.281712, 0.196879, 0.191378, 0.219301, 0.137348, 0.200174, 0.209395, 0.301917, 0.298791, 0.295083, 0.206376, 0.203355, 0.236433, 0.164327, 0.111485, 0.073402, 0.076542, 0.073402, 0.116183, 0.170161, 0.161087, 0.161087, 0.239899, 0.328603, 0.321458, 0.394753, 0.433034, 0.42561, 0.41194, 0.408655, 0.36309, 0.444081, 0.384043, 0.433034, 0.51388, 0.613573, 0.694846, 0.657645, 0.553315, 0.59014, 0.604312, 0.56648, 0.608892, 0.59917, 0.608892, 0.538167, 0.529623, 0.465241, 0.40511, 0.311707, 0.311707, 0.356642, 0.278302, 0.370445, 0.370445, 0.387226, 0.308712, 0.284882, 0.321458, 0.390993, 0.384043, 0.352862, 0.394753, 0.356642, 0.318242, 0.308712, 0.284882, 0.332115, 0.356642, 0.342579, 0.447574, 0.444081, 0.440853, 0.541878, 0.517562, 0.497853, 0.461924, 0.461924, 0.497853, 0.414856, 0.458154, 0.440853, 0.468512, 0.433034, 0.366687, 0.394753, 0.324872, 0.342579, 0.324872, 0.339168, 0.408655, 0.414856, 0.422041, 0.4292, 0.414856, 0.311707, 0.26085, 0.284882, 0.36309, 0.281712, 0.349426, 0.298791, 0.328603, 0.236433, 0.275179, 0.342579, 0.346032, 0.41194, 0.486429, 0.509769, 0.398279, 0.332115, 0.332115, 0.332115, 0.335645, 0.332115, 0.418646, 0.534167, 0.436924, 0.440853, 0.4292, 0.36309, 0.332115, 0.324872, 0.414856, 0.440853, 0.454136, 0.461924, 0.472492, 0.390993, 0.390993, 0.408655, 0.494003, 0.384043, 0.398279, 0.359901, 0.36309, 0.380708, 0.288399, 0.380708, 0.359901, 0.384043, 0.433034, 0.476583, 0.454136, 0.440853, 0.374039, 0.328603, 0.295083, 0.239899, 0.318242, 0.257454], '')</t>
  </si>
  <si>
    <t>[32, 33, 43, 101, 505, 506, 507, 508, 509, 510, 511, 512, 513, 514, 515, 516, 517, 544, 545, 580, 588]</t>
  </si>
  <si>
    <t xml:space="preserve">F5RYZ0|F5RYZ0_9ENTR Primosomal protein I OS=Enterobacter hormaechei ATCC 49162 </t>
  </si>
  <si>
    <t>([0.127496, 0.0704, 0.076542, 0.03976, 0.058088, 0.074921, 0.096677, 0.060549, 0.049374, 0.06184, 0.046336, 0.058088, 0.038858, 0.035586, 0.041405, 0.073402, 0.073402, 0.10481, 0.100716, 0.060549, 0.038858, 0.030611, 0.055536, 0.03976, 0.05306, 0.031287, 0.019109, 0.019401, 0.037156, 0.055536, 0.047319, 0.085092, 0.085092, 0.132295, 0.079919, 0.078022, 0.045352, 0.045352, 0.055536, 0.090864, 0.142424, 0.216401, 0.15284, 0.161087, 0.247041, 0.321458, 0.40511, 0.497853, 0.418646, 0.41194, 0.414856, 0.366687, 0.366687, 0.374039, 0.377384, 0.465241, 0.534167, 0.63748, 0.63748, 0.618285, 0.525368, 0.458154, 0.447574, 0.436924, 0.422041, 0.352862, 0.275179, 0.281712, 0.295083, 0.342579, 0.332115, 0.335645, 0.41194, 0.324872, 0.356642, 0.318242, 0.31487, 0.275179, 0.203355, 0.134866, 0.137348, 0.147574, 0.203355, 0.209395, 0.308712, 0.308712, 0.298791, 0.377384, 0.380708, 0.301917, 0.26085, 0.203355, 0.203355, 0.216401, 0.298791, 0.271506, 0.30533, 0.288399, 0.352862, 0.398279, 0.490133, 0.483068, 0.549308, 0.549308, 0.538167, 0.525368, 0.525368, 0.509769, 0.494003, 0.408655, 0.476583, 0.521092, 0.618285, 0.618285, 0.613573, 0.570702, 0.58069, 0.585406, 0.622677, 0.63748, 0.648219, 0.648219, 0.618285, 0.613573, 0.59014, 0.604312, 0.608892, 0.626927, 0.745909, 0.745909, 0.728858, 0.728858, 0.767246, 0.754692, 0.728858, 0.716283, 0.661982, 0.661982, 0.653063, 0.575842, 0.575842, 0.509769, 0.517562, 0.56648, 0.570702, 0.58069, 0.59014, 0.570702, 0.480142, 0.483068, 0.486429, 0.59917, 0.618285, 0.59508, 0.5017, 0.458154, 0.461924, 0.505461, 0.483068, 0.461924, 0.525368, 0.490133, 0.59917, 0.59014, 0.613573, 0.604312, 0.538167, 0.521092, 0.521092, 0.604312, 0.59014, 0.604312, 0.490133, 0.476583, 0.51388, 0.59014, 0.557691, 0.575842, 0.622677, 0.604312, 0.534167, 0.534167, 0.538167, 0.444081, 0.476583, 0.436924, 0.444081, 0.490133, 0.497853, 0.5017, 0.517562, 0.525368, 0.505461, 0.529623, 0.534167, 0.480142, 0.414856, 0.494003, 0.461924, 0.370445, 0.401658, 0.458154, 0.447574, 0.40511, 0.480142, 0.458154, 0.468512, 0.418646, 0.414856, 0.444081, 0.458154, 0.447574, 0.40511, 0.352862, 0.42561, 0.4292, 0.401658, 0.476583, 0.486429, 0.422041, 0.483068, 0.450668, 0.384043, 0.352862, 0.390993, 0.394753, 0.394753, 0.394753, 0.436924, 0.377384, 0.349426, 0.339168, 0.335645, 0.275179, 0.284882, 0.268042, 0.278302, 0.30533, 0.291804, 0.288399, 0.281712, 0.216401, 0.236433, 0.349426, 0.384043, 0.398279, 0.408655, 0.308712, 0.31487, 0.332115, 0.422041, 0.339168, 0.275179, 0.225814, 0.324872, 0.377384, 0.401658, 0.398279, 0.433034, 0.447574, 0.394753, 0.51388, 0.626927, 0.622677, 0.604312, 0.604312, 0.632174, 0.613573, 0.733139, 0.604312, 0.604312, 0.468512, 0.465241, 0.51388, 0.56648, 0.549308, 0.557691, 0.549308, 0.538167, 0.517562, 0.497853, 0.570702, 0.480142, 0.384043, 0.321458, 0.318242, 0.324872, 0.308712, 0.291804, 0.225814, 0.321458, 0.311707, 0.359901, 0.458154, 0.480142, 0.486429, 0.497853, 0.398279, 0.384043, 0.41194, 0.398279, 0.40511, 0.374039, 0.414856, 0.51388, 0.604312, 0.562014, 0.51388, 0.494003, 0.51388], '')</t>
  </si>
  <si>
    <t>[56, 57, 58, 59, 60, 102, 103, 104, 105, 106, 107, 111, 112, 113, 114, 115, 116, 117, 118, 119, 120, 121, 122, 123, 124, 125, 126, 127, 128, 129, 130, 131, 132, 133, 134, 135, 136, 137, 138, 139, 140, 141, 142, 143, 144, 145, 146, 147, 151, 152, 153, 154, 157, 160, 162, 163, 164, 165, 166, 167, 168, 169, 170, 171, 174, 175, 176, 177, 178, 179, 180, 181, 182, 189, 190, 191, 192, 193, 194, 261, 262, 263, 264, 265, 266, 267, 268, 269, 270, 273, 274, 275, 276, 277, 278, 279, 281, 304, 305, 306, 307, 309]</t>
  </si>
  <si>
    <t xml:space="preserve">F5RYZ1|F5RYZ1_9ENTR DUF4222 domain-containing protein OS=Enterobacter hormaechei ATCC 49162 </t>
  </si>
  <si>
    <t>([0.147574, 0.200174, 0.25031, 0.194234, 0.232838, 0.170161, 0.127496, 0.071867, 0.059222, 0.078022, 0.10481, 0.144935, 0.144935, 0.144935, 0.147574, 0.139895, 0.134866, 0.085092, 0.071867, 0.11371, 0.170161, 0.109221, 0.106997, 0.090864, 0.106997, 0.102787, 0.098513, 0.155435, 0.222385, 0.284882, 0.278302, 0.288399, 0.18812, 0.194234, 0.196879, 0.196879, 0.206376, 0.295083, 0.308712, 0.414856, 0.440853, 0.359901, 0.447574, 0.366687, 0.398279, 0.339168, 0.342579, 0.436924, 0.450668, 0.486429, 0.494003, 0.433034, 0.332115, 0.349426, 0.346032, 0.278302, 0.278302, 0.268042, 0.155435, 0.222385, 0.219301, 0.206376, 0.291804, 0.288399, 0.370445, 0.30533, 0.308712, 0.203355, 0.200174, 0.182256, 0.185198, 0.194234, 0.170161, 0.264545, 0.321458, 0.324872, 0.30533, 0.264545, 0.264545, 0.401658, 0.324872, 0.21291, 0.206376, 0.118441, 0.118441, 0.122885, 0.10481, 0.094817, 0.167087, 0.164327, 0.120615, 0.081712, 0.076542, 0.109221, 0.074921, 0.058088, 0.042364, 0.06312, 0.06312, 0.043307, 0.023087, 0.028107, 0.067594], '')</t>
  </si>
  <si>
    <t xml:space="preserve">F5RYZ2|F5RYZ2_9ENTR Transcriptional activator-regulatory protein OS=Enterobacter hormaechei ATCC 49162 </t>
  </si>
  <si>
    <t>([0.100716, 0.054297, 0.085092, 0.05306, 0.056825, 0.078022, 0.10481, 0.06312, 0.086953, 0.06184, 0.046336, 0.03976, 0.030611, 0.030003, 0.017797, 0.017447, 0.032677, 0.032017, 0.032017, 0.058088, 0.06184, 0.111485, 0.11371, 0.116183, 0.182256, 0.139895, 0.088832, 0.086953, 0.164327, 0.094817, 0.100716, 0.11371, 0.173081, 0.203355, 0.125101, 0.196879, 0.196879, 0.158265, 0.247041, 0.170161, 0.142424, 0.144935, 0.134866, 0.139895, 0.132295, 0.081712, 0.155435, 0.25406, 0.25406, 0.257454, 0.26085, 0.339168, 0.414856, 0.321458, 0.324872, 0.41194, 0.408655, 0.418646, 0.422041, 0.408655, 0.494003, 0.541878, 0.440853, 0.440853, 0.538167, 0.454136, 0.454136, 0.394753, 0.370445, 0.374039, 0.281712, 0.374039, 0.374039, 0.359901, 0.401658, 0.401658, 0.31487, 0.346032, 0.335645, 0.36309, 0.268042, 0.225814, 0.225814, 0.30533, 0.301917, 0.295083, 0.339168, 0.4292, 0.390993, 0.398279, 0.359901, 0.444081, 0.42561, 0.433034, 0.4292, 0.497853, 0.505461, 0.486429, 0.352862, 0.268042, 0.281712, 0.40511, 0.356642, 0.352862, 0.349426, 0.36309, 0.370445, 0.414856, 0.418646, 0.398279, 0.390993, 0.335645, 0.349426, 0.284882, 0.196879, 0.209395, 0.18812, 0.194234, 0.194234, 0.291804, 0.308712, 0.298791, 0.268042, 0.352862, 0.346032, 0.308712, 0.308712, 0.26085, 0.26085, 0.167087, 0.278302, 0.291804, 0.298791, 0.219301, 0.281712, 0.366687, 0.275179, 0.284882, 0.18812, 0.298791, 0.328603, 0.41194, 0.4292, 0.398279, 0.394753, 0.394753, 0.398279, 0.281712, 0.318242, 0.308712, 0.394753, 0.359901, 0.374039, 0.461924, 0.525368, 0.440853, 0.436924, 0.436924, 0.352862, 0.444081, 0.366687, 0.271506, 0.25406, 0.247041, 0.275179, 0.239899, 0.161087, 0.194234, 0.301917, 0.219301, 0.127496, 0.15008, 0.15284, 0.137348, 0.081712, 0.055536, 0.06312, 0.038042, 0.069024, 0.067594, 0.067594, 0.066181, 0.10481, 0.10481, 0.059222, 0.034884, 0.045352, 0.083462, 0.081712, 0.046336, 0.045352, 0.074921, 0.030611, 0.020876, 0.012491, 0.019401, 0.029376, 0.047319, 0.038858, 0.035586, 0.032017, 0.029376, 0.044297, 0.024393, 0.025316, 0.024826, 0.023963, 0.023087, 0.023534, 0.022667, 0.021816, 0.024393, 0.0198, 0.022306, 0.032677, 0.060549, 0.064632, 0.060549, 0.058088, 0.066181, 0.073402, 0.120615, 0.066181, 0.032677, 0.037156, 0.034884, 0.067594, 0.118441, 0.129801, 0.125101, 0.129801, 0.216401, 0.170161, 0.229226, 0.222385, 0.232838, 0.222385, 0.137348, 0.092881, 0.058088, 0.102787, 0.092881, 0.049374, 0.098513, 0.142424, 0.196879, 0.120615, 0.118441, 0.11371, 0.059222, 0.055536, 0.044297, 0.030611, 0.054297, 0.041405, 0.066181, 0.045352, 0.031287, 0.05306, 0.076542, 0.116183], '')</t>
  </si>
  <si>
    <t>[61, 64, 96, 154]</t>
  </si>
  <si>
    <t xml:space="preserve">F5RYZ3|F5RYZ3_9ENTR Uncharacterized protein OS=Enterobacter hormaechei ATCC 49162 </t>
  </si>
  <si>
    <t>([0.001434, 0.000936, 0.000893, 0.000743, 0.000708, 0.000485, 0.000412, 0.000313, 0.000271, 0.00021, 0.000198, 0.000348, 0.000322, 0.000142, 0.000146, 0.000386, 0.000661, 0.000631, 0.000567, 0.001061, 0.001069, 0.000773, 0.001434, 0.00155, 0.002211, 0.001709, 0.001743, 0.001722, 0.001872, 0.002327, 0.0028, 0.003341, 0.002435, 0.003079, 0.004414, 0.00543, 0.003963, 0.00316, 0.004835], '')</t>
  </si>
  <si>
    <t xml:space="preserve">F5RYZ4|F5RYZ4_9ENTR HTH cro/C1-type domain-containing protein OS=Enterobacter hormaechei ATCC 49162 </t>
  </si>
  <si>
    <t>([0.247041, 0.291804, 0.318242, 0.346032, 0.264545, 0.194234, 0.236433, 0.271506, 0.295083, 0.311707, 0.328603, 0.275179, 0.264545, 0.185198, 0.173081, 0.26085, 0.271506, 0.232838, 0.182256, 0.161087, 0.170161, 0.243554, 0.167087, 0.170161, 0.111485, 0.170161, 0.243554, 0.257454, 0.25031, 0.17593, 0.185198, 0.196879, 0.191378, 0.209395, 0.291804, 0.318242, 0.30533, 0.295083, 0.328603, 0.447574, 0.377384, 0.335645, 0.349426, 0.440853, 0.356642, 0.356642, 0.36309, 0.278302, 0.229226, 0.236433, 0.239899, 0.161087, 0.15284, 0.225814, 0.216401, 0.161087, 0.092881, 0.056825, 0.034068, 0.030611, 0.024393, 0.044297, 0.055536, 0.059222, 0.059222, 0.058088, 0.094817, 0.102787, 0.092881, 0.109221, 0.118441, 0.209395, 0.291804, 0.288399, 0.21291, 0.134866, 0.185198, 0.257454, 0.349426, 0.433034, 0.433034, 0.444081, 0.444081, 0.346032, 0.321458, 0.284882, 0.384043, 0.301917, 0.281712, 0.387226, 0.301917, 0.278302, 0.216401, 0.191378, 0.127496, 0.18812, 0.275179, 0.243554, 0.222385, 0.225814, 0.142424, 0.185198, 0.209395, 0.247041, 0.356642, 0.278302, 0.301917, 0.264545, 0.268042, 0.268042, 0.257454, 0.26085, 0.264545, 0.21291, 0.182256, 0.179055, 0.203355, 0.18812, 0.142424, 0.17593, 0.179055, 0.185198, 0.216401, 0.206376, 0.17593, 0.102787, 0.096677, 0.092881, 0.111485, 0.147574, 0.161087, 0.15008, 0.15284, 0.129801, 0.17593, 0.206376, 0.284882, 0.222385, 0.203355, 0.288399, 0.229226, 0.170161, 0.264545], '')</t>
  </si>
  <si>
    <t xml:space="preserve">F5RYZ5|F5RYZ5_9ENTR S24 family peptidase OS=Enterobacter hormaechei ATCC 49162 </t>
  </si>
  <si>
    <t>([0.366687, 0.450668, 0.377384, 0.394753, 0.422041, 0.483068, 0.51388, 0.483068, 0.414856, 0.332115, 0.349426, 0.387226, 0.40511, 0.454136, 0.36309, 0.36309, 0.377384, 0.339168, 0.366687, 0.436924, 0.433034, 0.359901, 0.339168, 0.398279, 0.311707, 0.31487, 0.25031, 0.25406, 0.284882, 0.366687, 0.465241, 0.4292, 0.436924, 0.454136, 0.450668, 0.447574, 0.454136, 0.472492, 0.483068, 0.5017, 0.42561, 0.356642, 0.394753, 0.281712, 0.219301, 0.318242, 0.225814, 0.26085, 0.243554, 0.25031, 0.21291, 0.144935, 0.179055, 0.170161, 0.144935, 0.090864, 0.086953, 0.05306, 0.025316, 0.046336, 0.032677, 0.05306, 0.064632, 0.040537, 0.076542, 0.11371, 0.127496, 0.127496, 0.079919, 0.043307, 0.025762, 0.030003, 0.051831, 0.030003, 0.032677, 0.03976, 0.03976, 0.058088, 0.090864, 0.147574, 0.142424, 0.11371, 0.10481, 0.078022, 0.090864, 0.090864, 0.094817, 0.083462, 0.142424, 0.209395, 0.219301, 0.311707, 0.318242, 0.21291, 0.298791, 0.200174, 0.185198, 0.268042, 0.30533, 0.311707, 0.321458, 0.318242, 0.414856, 0.339168, 0.41194, 0.41194, 0.408655, 0.394753, 0.384043, 0.321458, 0.257454, 0.318242, 0.301917, 0.21291, 0.284882, 0.216401, 0.298791, 0.288399, 0.182256, 0.125101, 0.094817, 0.071867, 0.056825, 0.037156, 0.05306, 0.03976, 0.059222, 0.041405, 0.028107, 0.018106], '')</t>
  </si>
  <si>
    <t>[6, 39]</t>
  </si>
  <si>
    <t xml:space="preserve">F5RYZ6|F5RYZ6_9ENTR Uncharacterized protein OS=Enterobacter hormaechei ATCC 49162 </t>
  </si>
  <si>
    <t>([0.10481, 0.071867, 0.11371, 0.069024, 0.086953, 0.090864, 0.129801, 0.161087, 0.116183, 0.120615, 0.142424, 0.10481, 0.10481, 0.167087, 0.25031, 0.182256, 0.11371, 0.120615, 0.069024, 0.120615, 0.125101, 0.170161, 0.15284, 0.15284, 0.236433, 0.15008, 0.17593, 0.100716, 0.092881, 0.155435, 0.109221, 0.076542, 0.127496, 0.078022, 0.050641, 0.028695, 0.051831, 0.058088, 0.045352, 0.076542, 0.081712, 0.043307, 0.047319, 0.086953, 0.041405, 0.041405, 0.090864, 0.083462, 0.15008, 0.170161, 0.179055, 0.182256, 0.17593, 0.15008, 0.222385, 0.203355, 0.301917, 0.30533, 0.408655, 0.40511, 0.394753, 0.366687, 0.468512, 0.465241, 0.436924, 0.549308, 0.529623, 0.490133, 0.483068, 0.436924, 0.390993, 0.339168, 0.454136, 0.562014], '')</t>
  </si>
  <si>
    <t>[65, 66, 73]</t>
  </si>
  <si>
    <t xml:space="preserve">F5RYZ7|F5RYZ7_9ENTR Fels-1 prophage-like protein OS=Enterobacter hormaechei ATCC 49162 </t>
  </si>
  <si>
    <t>([0.200174, 0.109221, 0.06312, 0.083462, 0.083462, 0.083462, 0.056825, 0.040537, 0.051831, 0.0704, 0.090864, 0.106997, 0.100716, 0.109221, 0.170161, 0.26085, 0.26085, 0.196879, 0.200174, 0.15008, 0.096677, 0.092881, 0.100716, 0.173081, 0.170161, 0.200174, 0.225814, 0.225814, 0.321458, 0.328603, 0.26085, 0.268042, 0.196879, 0.206376, 0.21291, 0.144935, 0.096677, 0.055536, 0.083462, 0.129801, 0.120615, 0.127496, 0.129801, 0.18812, 0.102787, 0.118441, 0.118441, 0.076542, 0.106997, 0.060549, 0.058088, 0.092881, 0.054297, 0.085092, 0.088832, 0.055536, 0.100716, 0.147574, 0.158265, 0.147574, 0.129801, 0.125101, 0.179055, 0.17593, 0.120615, 0.139895, 0.129801, 0.129801, 0.167087, 0.139895, 0.216401, 0.158265, 0.158265, 0.222385, 0.222385, 0.209395, 0.284882, 0.179055, 0.122885, 0.173081, 0.185198, 0.209395, 0.288399, 0.291804, 0.30533, 0.311707, 0.30533, 0.308712, 0.321458, 0.278302, 0.257454, 0.25031, 0.324872, 0.236433, 0.182256, 0.194234, 0.118441, 0.076542, 0.132295, 0.185198, 0.18812, 0.173081, 0.127496, 0.137348, 0.122885, 0.137348, 0.191378, 0.278302, 0.284882, 0.271506, 0.352862, 0.450668, 0.42561, 0.4292, 0.505461, 0.575842, 0.575842, 0.703578, 0.775545, 0.699094, 0.707965, 0.712013, 0.733139, 0.81615, 0.798249, 0.83125, 0.791621, 0.801317, 0.795062, 0.771762, 0.771762, 0.754692, 0.720929, 0.767246, 0.720929], '')</t>
  </si>
  <si>
    <t>[114, 115, 116, 117, 118, 119, 120, 121, 122, 123, 124, 125, 126, 127, 128, 129, 130, 131, 132, 133, 134]</t>
  </si>
  <si>
    <t xml:space="preserve">F5RYZ8|F5RYZ8_9ENTR Uncharacterized protein OS=Enterobacter hormaechei ATCC 49162 </t>
  </si>
  <si>
    <t>([0.339168, 0.390993, 0.422041, 0.444081, 0.31487, 0.342579, 0.298791, 0.257454, 0.284882, 0.30533, 0.321458, 0.346032, 0.41194, 0.414856, 0.422041, 0.30533, 0.295083, 0.318242, 0.291804, 0.352862, 0.349426, 0.387226, 0.380708, 0.298791, 0.311707, 0.414856, 0.418646, 0.490133, 0.549308, 0.545602, 0.538167, 0.529623, 0.51388, 0.490133, 0.465241, 0.42561, 0.59508, 0.575842, 0.642678, 0.694846], '')</t>
  </si>
  <si>
    <t>[28, 29, 30, 31, 32, 36, 37, 38, 39]</t>
  </si>
  <si>
    <t xml:space="preserve">F5RYZ9|F5RYZ9_9ENTR Uncharacterized protein OS=Enterobacter hormaechei ATCC 49162 </t>
  </si>
  <si>
    <t>([0.422041, 0.30533, 0.236433, 0.236433, 0.257454, 0.18812, 0.209395, 0.25406, 0.18812, 0.216401, 0.232838, 0.268042, 0.26085, 0.26085, 0.295083, 0.284882, 0.206376, 0.225814, 0.21291, 0.17593, 0.15284, 0.096677, 0.158265, 0.225814, 0.264545, 0.264545, 0.26085, 0.268042, 0.247041, 0.332115, 0.324872, 0.25031, 0.25406, 0.173081, 0.179055, 0.25406, 0.25406, 0.335645, 0.318242, 0.209395, 0.288399, 0.328603, 0.414856, 0.335645, 0.25406, 0.243554, 0.25031, 0.291804, 0.281712, 0.288399, 0.291804, 0.225814, 0.284882, 0.196879, 0.203355, 0.120615, 0.067594, 0.038042, 0.038858, 0.023534, 0.050641, 0.067594, 0.06312, 0.030611, 0.047319, 0.043307, 0.040537, 0.044297, 0.058088, 0.06312, 0.035586, 0.035586, 0.026892, 0.030611, 0.054297, 0.098513, 0.170161, 0.147574, 0.225814, 0.132295, 0.191378, 0.11371, 0.106997, 0.106997, 0.203355, 0.132295, 0.132295, 0.147574, 0.15008, 0.094817, 0.054297, 0.056825, 0.051831, 0.10481, 0.0704, 0.074921, 0.043307, 0.033407, 0.03976, 0.022667, 0.049374, 0.047319, 0.078022, 0.092881, 0.10481, 0.10481, 0.158265, 0.155435, 0.088832, 0.069024, 0.076542, 0.073402, 0.125101, 0.066181, 0.037156, 0.032017, 0.024393, 0.041405, 0.051831, 0.090864, 0.144935, 0.079919, 0.078022, 0.088832, 0.047319, 0.043307, 0.038042, 0.038858, 0.033407, 0.028107, 0.027463, 0.046336, 0.038858, 0.022306, 0.047319, 0.092881, 0.092881, 0.05306, 0.030611, 0.030003, 0.017797, 0.015694, 0.020522, 0.021816, 0.012491, 0.017138, 0.017797, 0.018106, 0.017797, 0.035586, 0.055536, 0.079919, 0.058088, 0.127496, 0.194234, 0.127496, 0.067594, 0.116183, 0.185198, 0.232838, 0.196879, 0.278302, 0.291804, 0.308712, 0.271506, 0.387226, 0.370445, 0.321458], '')</t>
  </si>
  <si>
    <t xml:space="preserve">F5RZ00|F5RZ00_9ENTR Phage antirepressor protein OS=Enterobacter hormaechei ATCC 49162 </t>
  </si>
  <si>
    <t>([0.321458, 0.247041, 0.243554, 0.236433, 0.275179, 0.31487, 0.243554, 0.284882, 0.222385, 0.167087, 0.206376, 0.158265, 0.158265, 0.18812, 0.225814, 0.26085, 0.200174, 0.170161, 0.164327, 0.239899, 0.281712, 0.26085, 0.243554, 0.243554, 0.239899, 0.239899, 0.15284, 0.222385, 0.185198, 0.268042, 0.36309, 0.356642, 0.41194, 0.324872, 0.332115, 0.335645, 0.349426, 0.30533, 0.380708, 0.377384, 0.387226, 0.366687, 0.349426, 0.4292, 0.356642, 0.321458, 0.339168, 0.4292, 0.422041, 0.461924, 0.366687, 0.25031, 0.236433, 0.196879, 0.278302, 0.275179, 0.26085, 0.25406, 0.298791, 0.301917, 0.222385, 0.142424, 0.144935, 0.158265, 0.158265, 0.158265, 0.21291, 0.196879, 0.132295, 0.144935, 0.085092, 0.139895, 0.225814, 0.225814, 0.278302, 0.278302, 0.284882, 0.206376, 0.203355, 0.191378, 0.102787, 0.164327, 0.25406, 0.257454, 0.243554, 0.216401, 0.288399, 0.30533, 0.308712, 0.356642, 0.342579, 0.346032, 0.268042, 0.284882, 0.295083, 0.332115, 0.339168, 0.332115, 0.311707, 0.321458, 0.301917, 0.308712, 0.308712, 0.298791, 0.264545, 0.236433, 0.281712, 0.209395, 0.127496, 0.067594, 0.083462, 0.083462, 0.132295, 0.17593, 0.158265, 0.100716, 0.083462, 0.081712, 0.098513, 0.15008, 0.139895, 0.257454, 0.271506, 0.268042, 0.18812, 0.216401, 0.236433, 0.219301, 0.332115, 0.346032, 0.42561, 0.342579, 0.311707, 0.264545, 0.21291, 0.229226, 0.284882, 0.321458, 0.328603, 0.298791, 0.298791, 0.308712, 0.25406, 0.30533, 0.278302, 0.278302, 0.295083, 0.301917, 0.30533, 0.291804, 0.288399, 0.30533, 0.352862, 0.390993, 0.387226, 0.480142, 0.461924, 0.40511, 0.408655, 0.390993, 0.394753, 0.31487, 0.30533, 0.324872, 0.352862, 0.335645, 0.414856, 0.324872, 0.352862, 0.332115, 0.229226, 0.30533, 0.30533, 0.308712, 0.229226, 0.301917, 0.288399, 0.239899, 0.328603, 0.239899, 0.257454, 0.25031, 0.31487, 0.278302, 0.185198, 0.106997, 0.116183, 0.111485, 0.182256, 0.155435, 0.17593, 0.173081, 0.134866, 0.076542, 0.096677, 0.155435, 0.158265, 0.15284, 0.203355, 0.216401, 0.30533, 0.288399, 0.301917, 0.36309, 0.398279, 0.398279, 0.5017, 0.468512, 0.450668, 0.4292, 0.342579, 0.318242, 0.422041, 0.486429, 0.604312, 0.476583, 0.390993, 0.380708, 0.398279, 0.398279, 0.384043, 0.370445, 0.387226, 0.308712, 0.284882, 0.311707, 0.41194, 0.414856, 0.468512, 0.5017, 0.480142, 0.472492, 0.497853, 0.494003, 0.387226, 0.390993, 0.51388, 0.538167, 0.461924, 0.380708, 0.387226, 0.370445, 0.370445, 0.298791, 0.374039, 0.370445, 0.278302, 0.18812, 0.196879, 0.144935, 0.081712, 0.074921, 0.129801, 0.129801, 0.139895, 0.161087, 0.179055, 0.125101, 0.161087, 0.216401, 0.284882, 0.17593, 0.191378, 0.191378, 0.257454, 0.167087, 0.164327, 0.222385, 0.318242, 0.301917, 0.349426, 0.377384, 0.321458, 0.321458, 0.342579, 0.342579, 0.390993, 0.36309, 0.387226, 0.374039, 0.352862, 0.328603, 0.433034, 0.390993, 0.36309, 0.318242, 0.450668, 0.4292], '')</t>
  </si>
  <si>
    <t>[206, 214, 229, 236, 237]</t>
  </si>
  <si>
    <t xml:space="preserve">F5RZ01|F5RZ01_9ENTR Lar family restriction alleviation protein OS=Enterobacter hormaechei ATCC 49162 </t>
  </si>
  <si>
    <t>([0.041405, 0.078022, 0.129801, 0.085092, 0.129801, 0.073402, 0.111485, 0.132295, 0.109221, 0.083462, 0.056825, 0.078022, 0.069024, 0.122885, 0.206376, 0.158265, 0.17593, 0.111485, 0.125101, 0.219301, 0.118441, 0.127496, 0.060549, 0.027463, 0.045352, 0.026338, 0.050641, 0.026892, 0.023534, 0.03976, 0.067594, 0.102787, 0.088832, 0.098513, 0.073402, 0.05306, 0.054297, 0.083462, 0.076542, 0.064632, 0.069024, 0.15008, 0.129801, 0.191378, 0.31487, 0.311707, 0.398279, 0.394753, 0.494003, 0.494003, 0.476583, 0.486429, 0.517562, 0.418646, 0.41194, 0.366687, 0.318242, 0.366687, 0.384043, 0.486429, 0.59014, 0.505461, 0.494003, 0.494003, 0.414856, 0.40511, 0.335645, 0.236433, 0.236433, 0.239899, 0.288399, 0.281712, 0.164327, 0.144935, 0.209395, 0.170161, 0.219301, 0.288399, 0.229226, 0.209395, 0.139895, 0.109221, 0.15284], '')</t>
  </si>
  <si>
    <t>[52, 60, 61]</t>
  </si>
  <si>
    <t xml:space="preserve">F5RZ02|F5RZ02_9ENTR Uncharacterized protein OS=Enterobacter hormaechei ATCC 49162 </t>
  </si>
  <si>
    <t>([0.298791, 0.17593, 0.236433, 0.144935, 0.139895, 0.161087, 0.191378, 0.236433, 0.225814, 0.164327, 0.194234, 0.167087, 0.109221, 0.060549, 0.060549, 0.086953, 0.096677, 0.051831, 0.021381, 0.024826, 0.015344, 0.011342, 0.017447, 0.010509, 0.016021, 0.019109, 0.019401, 0.022667, 0.015078, 0.010672, 0.016826, 0.015694, 0.026892, 0.021816, 0.035586, 0.035586, 0.024826, 0.047319, 0.046336, 0.102787, 0.116183, 0.191378, 0.222385, 0.147574, 0.243554, 0.247041, 0.144935, 0.088832, 0.078022, 0.111485, 0.111485, 0.066181, 0.056825, 0.054297, 0.10481, 0.10481, 0.049374, 0.085092, 0.06312, 0.118441, 0.111485, 0.100716, 0.096677, 0.096677, 0.155435, 0.079919, 0.046336, 0.094817, 0.118441, 0.067594, 0.0704, 0.076542, 0.078022, 0.096677, 0.049374, 0.034884, 0.034068, 0.0704, 0.0704, 0.102787, 0.078022, 0.081712, 0.038858, 0.026892, 0.034068, 0.018106, 0.032017, 0.058088, 0.038858, 0.06312, 0.090864, 0.049374, 0.092881, 0.173081, 0.167087, 0.257454, 0.219301, 0.225814, 0.129801, 0.100716, 0.102787, 0.100716, 0.058088, 0.056825, 0.081712, 0.078022, 0.090864, 0.090864, 0.092881, 0.100716, 0.056825, 0.074921, 0.125101, 0.056825, 0.047319, 0.047319, 0.022306, 0.041405, 0.045352, 0.06184, 0.056825, 0.043307, 0.059222, 0.081712, 0.164327, 0.167087, 0.17593, 0.200174, 0.206376, 0.173081, 0.196879, 0.239899, 0.196879, 0.173081, 0.298791, 0.268042, 0.232838, 0.408655, 0.352862], '')</t>
  </si>
  <si>
    <t xml:space="preserve">F5RZ03|F5RZ03_9ENTR Transposase OS=Enterobacter hormaechei ATCC 49162 </t>
  </si>
  <si>
    <t>([0.480142, 0.36309, 0.414856, 0.447574, 0.356642, 0.384043, 0.414856, 0.352862, 0.291804, 0.324872, 0.356642, 0.301917, 0.301917, 0.222385, 0.206376, 0.236433, 0.268042, 0.346032, 0.271506, 0.191378, 0.144935, 0.092881, 0.144935, 0.134866, 0.139895, 0.142424, 0.092881, 0.088832, 0.142424, 0.209395, 0.179055, 0.173081, 0.25406, 0.25031, 0.219301, 0.239899, 0.232838, 0.219301, 0.200174, 0.281712, 0.366687, 0.401658, 0.476583, 0.472492, 0.476583, 0.384043, 0.461924, 0.557691, 0.557691, 0.541878, 0.538167, 0.476583, 0.394753, 0.390993, 0.390993, 0.497853, 0.418646, 0.418646, 0.366687, 0.311707, 0.301917, 0.301917, 0.332115, 0.342579, 0.349426, 0.352862, 0.447574, 0.458154, 0.447574, 0.454136, 0.4292, 0.447574, 0.545602, 0.657645, 0.648219, 0.680603, 0.685117, 0.680603, 0.575842, 0.553315, 0.626927, 0.642678, 0.525368, 0.517562, 0.517562, 0.4292, 0.36309, 0.356642, 0.377384, 0.380708, 0.374039, 0.30533, 0.219301, 0.206376, 0.139895, 0.100716, 0.106997, 0.102787, 0.144935, 0.21291, 0.291804, 0.31487, 0.229226, 0.311707, 0.295083, 0.264545, 0.342579, 0.40511, 0.380708, 0.324872, 0.298791, 0.268042, 0.356642, 0.433034, 0.41194, 0.505461, 0.608892, 0.553315], '')</t>
  </si>
  <si>
    <t>[47, 48, 49, 50, 72, 73, 74, 75, 76, 77, 78, 79, 80, 81, 82, 83, 84, 115, 116, 117]</t>
  </si>
  <si>
    <t xml:space="preserve">F5RZ04|F5RZ04_9ENTR Uncharacterized protein OS=Enterobacter hormaechei ATCC 49162 </t>
  </si>
  <si>
    <t>([0.081712, 0.048328, 0.030611, 0.041405, 0.043307, 0.045352, 0.056825, 0.071867, 0.098513, 0.142424, 0.161087, 0.17593, 0.116183, 0.067594, 0.076542, 0.059222, 0.059222, 0.069024, 0.069024, 0.094817, 0.137348, 0.092881, 0.142424, 0.225814, 0.268042, 0.324872, 0.352862, 0.359901, 0.387226, 0.366687, 0.359901, 0.332115, 0.332115, 0.401658, 0.384043, 0.374039, 0.321458, 0.418646, 0.517562, 0.377384, 0.30533, 0.21291, 0.25031, 0.21291, 0.170161, 0.078022, 0.073402, 0.056825, 0.0704, 0.06312, 0.073402, 0.031287, 0.022667, 0.033407, 0.034884, 0.066181, 0.033407, 0.06312, 0.056825, 0.035586, 0.042364, 0.090864, 0.161087, 0.239899, 0.200174, 0.18812, 0.284882, 0.236433, 0.219301, 0.125101, 0.120615, 0.125101, 0.229226, 0.31487, 0.308712, 0.229226, 0.185198, 0.18812, 0.15008, 0.158265, 0.185198, 0.26085, 0.268042, 0.179055, 0.132295, 0.194234, 0.229226, 0.182256, 0.139895, 0.203355, 0.25031, 0.25031, 0.132295, 0.120615, 0.11371, 0.11371, 0.15008, 0.147574, 0.243554, 0.278302, 0.247041, 0.257454, 0.236433, 0.182256, 0.25406, 0.264545, 0.247041, 0.216401, 0.284882, 0.401658], '')</t>
  </si>
  <si>
    <t xml:space="preserve">F5RZ05|F5RZ05_9ENTR Excisionase OS=Enterobacter hormaechei ATCC 49162 </t>
  </si>
  <si>
    <t>([0.21291, 0.125101, 0.100716, 0.129801, 0.173081, 0.206376, 0.17593, 0.139895, 0.102787, 0.109221, 0.094817, 0.120615, 0.122885, 0.073402, 0.102787, 0.155435, 0.21291, 0.288399, 0.264545, 0.17593, 0.167087, 0.137348, 0.206376, 0.264545, 0.275179, 0.196879, 0.127496, 0.118441, 0.127496, 0.18812, 0.209395, 0.275179, 0.179055, 0.134866, 0.194234, 0.147574, 0.129801, 0.144935, 0.147574, 0.216401, 0.298791, 0.318242, 0.346032, 0.370445, 0.366687, 0.356642, 0.436924, 0.450668, 0.490133, 0.447574, 0.458154, 0.458154, 0.447574, 0.521092, 0.521092, 0.534167, 0.570702, 0.476583, 0.398279, 0.36309, 0.359901, 0.31487, 0.291804, 0.301917, 0.281712, 0.288399, 0.311707, 0.301917, 0.352862, 0.366687, 0.454136, 0.422041, 0.40511, 0.380708, 0.390993, 0.454136, 0.41194, 0.433034], '')</t>
  </si>
  <si>
    <t>[53, 54, 55, 56]</t>
  </si>
  <si>
    <t xml:space="preserve">F5RZ06|F5RZ06_9ENTR Integrase OS=Enterobacter hormaechei ATCC 49162 </t>
  </si>
  <si>
    <t>([0.384043, 0.433034, 0.461924, 0.483068, 0.497853, 0.525368, 0.444081, 0.461924, 0.390993, 0.318242, 0.247041, 0.288399, 0.191378, 0.194234, 0.25031, 0.243554, 0.332115, 0.247041, 0.247041, 0.25406, 0.321458, 0.239899, 0.229226, 0.173081, 0.196879, 0.200174, 0.200174, 0.247041, 0.239899, 0.324872, 0.41194, 0.509769, 0.41194, 0.486429, 0.486429, 0.497853, 0.418646, 0.422041, 0.486429, 0.483068, 0.41194, 0.332115, 0.308712, 0.284882, 0.264545, 0.243554, 0.247041, 0.239899, 0.271506, 0.179055, 0.17593, 0.11371, 0.098513, 0.15284, 0.182256, 0.106997, 0.118441, 0.179055, 0.173081, 0.194234, 0.203355, 0.18812, 0.25406, 0.356642, 0.278302, 0.352862, 0.291804, 0.284882, 0.284882, 0.278302, 0.387226, 0.298791, 0.387226, 0.352862, 0.352862, 0.356642, 0.380708, 0.324872, 0.335645, 0.335645, 0.216401, 0.142424, 0.209395, 0.144935, 0.139895, 0.236433, 0.200174, 0.271506, 0.194234, 0.137348, 0.118441, 0.120615, 0.161087, 0.10481, 0.155435, 0.161087, 0.092881, 0.15008, 0.173081, 0.118441, 0.100716, 0.170161, 0.25406, 0.21291, 0.225814, 0.257454, 0.25406, 0.21291, 0.203355, 0.281712, 0.36309, 0.398279, 0.308712, 0.278302, 0.349426, 0.311707, 0.247041, 0.339168, 0.324872, 0.342579, 0.414856, 0.366687, 0.288399, 0.191378, 0.15284, 0.209395, 0.185198, 0.185198, 0.18812, 0.127496, 0.132295, 0.120615, 0.118441, 0.185198, 0.203355, 0.229226, 0.219301, 0.275179, 0.271506, 0.268042, 0.194234, 0.209395, 0.25406, 0.324872, 0.41194, 0.497853, 0.490133, 0.4292, 0.36309, 0.447574, 0.461924, 0.472492, 0.380708, 0.295083, 0.25031, 0.291804, 0.268042, 0.222385, 0.203355, 0.203355, 0.173081, 0.139895, 0.127496, 0.083462, 0.071867, 0.074921, 0.076542, 0.079919, 0.11371, 0.096677, 0.058088, 0.092881, 0.071867, 0.129801, 0.229226, 0.167087, 0.167087, 0.161087, 0.158265, 0.182256, 0.209395, 0.170161, 0.268042, 0.257454, 0.328603, 0.359901, 0.324872, 0.332115, 0.356642, 0.36309, 0.483068, 0.483068, 0.472492, 0.509769, 0.5017, 0.483068, 0.490133, 0.398279, 0.401658, 0.41194, 0.328603, 0.30533, 0.359901, 0.298791, 0.301917, 0.335645, 0.342579, 0.380708, 0.374039, 0.342579, 0.349426, 0.243554, 0.219301, 0.216401, 0.144935, 0.122885, 0.079919, 0.088832, 0.144935, 0.142424, 0.155435, 0.229226, 0.229226, 0.25406, 0.328603, 0.25031, 0.247041, 0.236433, 0.158265, 0.134866, 0.074921, 0.074921, 0.122885, 0.137348, 0.142424, 0.139895, 0.170161, 0.200174, 0.281712, 0.281712, 0.196879, 0.264545, 0.182256, 0.179055, 0.179055, 0.179055, 0.170161, 0.170161, 0.170161, 0.167087, 0.18812, 0.298791, 0.185198, 0.182256, 0.182256, 0.203355, 0.281712, 0.271506, 0.311707, 0.284882, 0.278302, 0.36309, 0.374039, 0.458154, 0.394753, 0.318242, 0.308712, 0.318242, 0.236433, 0.247041, 0.356642, 0.332115, 0.239899, 0.342579, 0.278302, 0.281712, 0.25031, 0.264545, 0.271506, 0.232838, 0.271506, 0.239899, 0.239899, 0.229226, 0.155435, 0.206376, 0.281712, 0.278302, 0.356642, 0.444081, 0.349426, 0.324872, 0.291804, 0.377384, 0.295083, 0.356642, 0.450668, 0.356642, 0.342579, 0.339168, 0.366687, 0.366687, 0.398279, 0.401658, 0.41194, 0.418646, 0.422041, 0.31487, 0.257454, 0.155435, 0.161087, 0.264545, 0.268042, 0.247041, 0.179055, 0.264545, 0.268042, 0.179055, 0.278302, 0.291804, 0.225814, 0.222385, 0.139895, 0.090864, 0.048328, 0.045352, 0.049374, 0.051831, 0.098513, 0.086953, 0.155435, 0.155435, 0.081712, 0.041405, 0.073402, 0.092881, 0.074921, 0.058088, 0.094817, 0.092881, 0.073402, 0.106997, 0.064632, 0.109221, 0.173081, 0.268042, 0.271506, 0.30533, 0.203355, 0.21291, 0.291804, 0.298791, 0.295083, 0.380708, 0.387226, 0.349426, 0.298791, 0.225814, 0.26085, 0.17593, 0.170161, 0.170161, 0.170161, 0.216401, 0.225814, 0.247041, 0.236433, 0.139895, 0.102787, 0.15008, 0.139895, 0.15008, 0.116183, 0.111485, 0.11371, 0.161087, 0.182256, 0.229226, 0.339168, 0.301917, 0.324872, 0.219301, 0.26085, 0.196879, 0.139895, 0.132295, 0.092881, 0.050641, 0.076542, 0.10481, 0.132295, 0.132295, 0.122885, 0.15008, 0.161087, 0.164327, 0.125101, 0.10481, 0.098513, 0.055536, 0.074921, 0.118441, 0.21291, 0.127496, 0.15284, 0.25406, 0.147574, 0.144935, 0.264545, 0.311707, 0.298791, 0.31487, 0.328603, 0.328603, 0.247041, 0.236433, 0.222385, 0.301917, 0.298791, 0.346032, 0.366687, 0.271506, 0.17593, 0.173081, 0.25406, 0.222385, 0.206376, 0.298791, 0.311707, 0.257454, 0.21291, 0.239899, 0.173081, 0.127496, 0.100716, 0.170161, 0.120615], '')</t>
  </si>
  <si>
    <t>[5, 31, 193, 194]</t>
  </si>
  <si>
    <t xml:space="preserve">F5RZ07|F5RZ07_9ENTR Uncharacterized protein OS=Enterobacter hormaechei ATCC 49162 </t>
  </si>
  <si>
    <t>([0.25406, 0.278302, 0.359901, 0.41194, 0.318242, 0.264545, 0.31487, 0.332115, 0.236433, 0.257454, 0.298791, 0.356642, 0.349426, 0.352862, 0.346032, 0.346032, 0.225814, 0.30533, 0.295083, 0.247041, 0.219301, 0.191378, 0.111485, 0.11371, 0.088832, 0.147574, 0.132295, 0.118441, 0.118441, 0.216401, 0.196879, 0.164327, 0.096677, 0.088832, 0.092881, 0.056825, 0.056825, 0.118441, 0.074921, 0.15008, 0.216401, 0.335645, 0.232838, 0.239899, 0.209395, 0.229226, 0.191378, 0.268042, 0.298791, 0.222385, 0.191378, 0.225814, 0.247041, 0.247041, 0.257454, 0.257454, 0.239899, 0.139895, 0.085092, 0.147574, 0.088832, 0.106997, 0.085092, 0.161087, 0.158265, 0.164327, 0.191378, 0.222385, 0.236433, 0.142424, 0.239899, 0.236433, 0.15284, 0.085092, 0.15008, 0.076542, 0.041405, 0.078022, 0.125101, 0.122885, 0.132295, 0.194234, 0.17593, 0.111485, 0.111485, 0.118441, 0.120615, 0.069024, 0.076542, 0.047319, 0.078022, 0.064632, 0.088832, 0.147574, 0.144935, 0.069024, 0.116183, 0.17593, 0.173081, 0.203355, 0.26085, 0.247041, 0.25031, 0.219301, 0.247041, 0.25406, 0.349426, 0.349426, 0.324872, 0.311707, 0.390993, 0.394753, 0.390993, 0.295083, 0.298791, 0.408655, 0.450668, 0.387226, 0.301917, 0.308712, 0.298791, 0.321458, 0.335645, 0.271506, 0.295083, 0.377384, 0.339168, 0.25406, 0.278302, 0.366687, 0.36309, 0.36309, 0.339168, 0.278302, 0.281712, 0.281712, 0.257454, 0.335645, 0.42561, 0.517562, 0.5017, 0.541878, 0.541878, 0.436924, 0.538167, 0.461924, 0.465241, 0.465241, 0.461924, 0.36309, 0.366687, 0.346032, 0.339168, 0.384043, 0.480142, 0.51388, 0.422041, 0.447574, 0.321458, 0.232838, 0.239899, 0.239899, 0.225814, 0.243554, 0.275179, 0.170161, 0.247041, 0.26085, 0.301917, 0.408655, 0.444081, 0.321458, 0.324872, 0.247041, 0.142424, 0.074921, 0.102787, 0.155435, 0.100716, 0.164327, 0.247041, 0.15008, 0.167087, 0.158265, 0.15008, 0.191378, 0.278302, 0.295083, 0.18812, 0.11371, 0.055536, 0.042364, 0.088832, 0.106997, 0.179055, 0.291804, 0.284882, 0.25031, 0.25406, 0.311707, 0.36309, 0.377384, 0.398279, 0.31487, 0.324872, 0.295083, 0.206376, 0.120615, 0.106997, 0.161087, 0.158265, 0.264545, 0.349426, 0.318242, 0.243554, 0.243554, 0.222385, 0.239899, 0.271506, 0.288399, 0.288399, 0.284882, 0.268042, 0.257454, 0.352862, 0.342579, 0.377384, 0.454136, 0.56648, 0.461924, 0.377384, 0.444081, 0.414856, 0.380708, 0.387226, 0.458154, 0.394753, 0.370445, 0.454136, 0.414856, 0.328603], '')</t>
  </si>
  <si>
    <t>[139, 140, 141, 142, 144, 155, 228]</t>
  </si>
  <si>
    <t xml:space="preserve">F5RZ08|F5RZ08_9ENTR Inner membrane protein YecN OS=Enterobacter hormaechei ATCC 49162 </t>
  </si>
  <si>
    <t>([0.003276, 0.002512, 0.002057, 0.001675, 0.001383, 0.002014, 0.001434, 0.001967, 0.001481, 0.002035, 0.001872, 0.001748, 0.00243, 0.001623, 0.001872, 0.002194, 0.003212, 0.00246, 0.003177, 0.003366, 0.003366, 0.002581, 0.003607, 0.005086, 0.007091, 0.010672, 0.006142, 0.009977, 0.010926, 0.012727, 0.012727, 0.019401, 0.024393, 0.012491, 0.023087, 0.01204, 0.016528, 0.015694, 0.035586, 0.026892, 0.026892, 0.032017, 0.032017, 0.016257, 0.017797, 0.011518, 0.009728, 0.011342, 0.007422, 0.004899, 0.004921, 0.003461, 0.00246, 0.00231, 0.003512, 0.002761, 0.004161, 0.004315, 0.003757, 0.003821, 0.004513, 0.00389, 0.003014, 0.003405, 0.004611, 0.003341, 0.003555, 0.003997, 0.003963, 0.00407, 0.00407, 0.003963, 0.004835, 0.006795, 0.008804, 0.005623, 0.005623, 0.005249, 0.003701, 0.002881, 0.002662, 0.001572, 0.00243, 0.00283, 0.003701, 0.002688, 0.00246, 0.003014, 0.001936, 0.002761, 0.003924, 0.00543, 0.007877, 0.007177, 0.007091, 0.006194, 0.009483, 0.007422, 0.006245, 0.009483, 0.009865, 0.006795, 0.007645, 0.006482, 0.005223, 0.003804, 0.004689, 0.007031, 0.004976, 0.005086, 0.00359, 0.00292, 0.003276, 0.002138, 0.0028, 0.002035, 0.001778, 0.001061, 0.001692, 0.001335, 0.001288, 0.001434, 0.001623, 0.001872, 0.001855, 0.001936, 0.002349, 0.002057, 0.001305, 0.001541, 0.00231], '')</t>
  </si>
  <si>
    <t xml:space="preserve">F5RZ11|F5RZ11_9ENTR PF03932 family protein CutC OS=Enterobacter hormaechei ATCC 49162 </t>
  </si>
  <si>
    <t>([0.102787, 0.167087, 0.098513, 0.058088, 0.035586, 0.023087, 0.031287, 0.025762, 0.03976, 0.026892, 0.028107, 0.023534, 0.025316, 0.041405, 0.046336, 0.040537, 0.03976, 0.036378, 0.036378, 0.048328, 0.083462, 0.083462, 0.083462, 0.083462, 0.076542, 0.106997, 0.15008, 0.17593, 0.236433, 0.239899, 0.335645, 0.366687, 0.349426, 0.346032, 0.414856, 0.401658, 0.295083, 0.281712, 0.21291, 0.167087, 0.15008, 0.15008, 0.194234, 0.17593, 0.268042, 0.339168, 0.301917, 0.342579, 0.225814, 0.264545, 0.17593, 0.179055, 0.209395, 0.216401, 0.139895, 0.116183, 0.139895, 0.236433, 0.236433, 0.30533, 0.408655, 0.30533, 0.21291, 0.158265, 0.164327, 0.129801, 0.132295, 0.206376, 0.116183, 0.182256, 0.127496, 0.15284, 0.094817, 0.086953, 0.15008, 0.147574, 0.122885, 0.060549, 0.038042, 0.03976, 0.043307, 0.03976, 0.076542, 0.0704, 0.15008, 0.144935, 0.106997, 0.086953, 0.043307, 0.085092, 0.054297, 0.038858, 0.05306, 0.10481, 0.100716, 0.090864, 0.155435, 0.116183, 0.194234, 0.173081, 0.200174, 0.18812, 0.158265, 0.161087, 0.275179, 0.158265, 0.134866, 0.209395, 0.247041, 0.30533, 0.318242, 0.390993, 0.440853, 0.394753, 0.308712, 0.301917, 0.200174, 0.196879, 0.288399, 0.243554, 0.232838, 0.21291, 0.179055, 0.147574, 0.158265, 0.158265, 0.275179, 0.222385, 0.232838, 0.232838, 0.167087, 0.170161, 0.17593, 0.137348, 0.137348, 0.209395, 0.132295, 0.222385, 0.155435, 0.129801, 0.155435, 0.18812, 0.111485, 0.144935, 0.209395, 0.196879, 0.196879, 0.182256, 0.264545, 0.25031, 0.25031, 0.377384, 0.359901, 0.349426, 0.349426, 0.380708, 0.278302, 0.278302, 0.284882, 0.374039, 0.321458, 0.31487, 0.349426, 0.440853, 0.433034, 0.433034, 0.36309, 0.384043, 0.281712, 0.194234, 0.161087, 0.161087, 0.144935, 0.125101, 0.125101, 0.137348, 0.139895, 0.182256, 0.268042, 0.271506, 0.173081, 0.275179, 0.196879, 0.137348, 0.083462, 0.090864, 0.074921, 0.111485, 0.060549, 0.118441, 0.203355, 0.167087, 0.200174, 0.203355, 0.232838, 0.203355, 0.271506, 0.271506, 0.200174, 0.129801, 0.147574, 0.219301, 0.229226, 0.275179, 0.380708, 0.36309, 0.356642, 0.398279, 0.40511, 0.472492, 0.370445, 0.349426, 0.390993, 0.380708, 0.387226, 0.398279, 0.398279, 0.414856, 0.384043, 0.5017, 0.63748, 0.483068, 0.483068, 0.450668, 0.398279, 0.394753, 0.4292, 0.440853, 0.42561, 0.440853, 0.440853, 0.458154, 0.433034, 0.408655, 0.377384, 0.366687, 0.356642, 0.311707, 0.209395, 0.26085, 0.25031, 0.239899, 0.339168, 0.281712, 0.257454, 0.328603, 0.301917, 0.356642, 0.311707, 0.284882, 0.222385, 0.185198, 0.239899, 0.243554], '')</t>
  </si>
  <si>
    <t>[219, 220]</t>
  </si>
  <si>
    <t xml:space="preserve">F5RZ12|F5RZ12_9ENTR YecM like protein OS=Enterobacter hormaechei ATCC 49162 </t>
  </si>
  <si>
    <t>([0.17593, 0.239899, 0.155435, 0.18812, 0.196879, 0.239899, 0.167087, 0.225814, 0.239899, 0.158265, 0.191378, 0.232838, 0.239899, 0.139895, 0.232838, 0.25406, 0.182256, 0.239899, 0.243554, 0.216401, 0.216401, 0.225814, 0.142424, 0.229226, 0.155435, 0.155435, 0.173081, 0.173081, 0.161087, 0.155435, 0.268042, 0.25406, 0.164327, 0.17593, 0.191378, 0.173081, 0.102787, 0.161087, 0.18812, 0.18812, 0.179055, 0.268042, 0.239899, 0.342579, 0.318242, 0.30533, 0.318242, 0.281712, 0.370445, 0.257454, 0.298791, 0.298791, 0.222385, 0.31487, 0.335645, 0.342579, 0.278302, 0.352862, 0.374039, 0.374039, 0.281712, 0.222385, 0.225814, 0.257454, 0.229226, 0.268042, 0.284882, 0.216401, 0.155435, 0.086953, 0.15008, 0.085092, 0.078022, 0.134866, 0.15284, 0.098513, 0.158265, 0.170161, 0.155435, 0.142424, 0.076542, 0.132295, 0.118441, 0.116183, 0.076542, 0.055536, 0.051831, 0.051831, 0.098513, 0.088832, 0.179055, 0.18812, 0.284882, 0.281712, 0.25406, 0.147574, 0.229226, 0.219301, 0.298791, 0.324872, 0.229226, 0.339168, 0.328603, 0.349426, 0.356642, 0.335645, 0.335645, 0.243554, 0.349426, 0.324872, 0.440853, 0.440853, 0.450668, 0.440853, 0.366687, 0.387226, 0.454136, 0.414856, 0.398279, 0.301917, 0.278302, 0.295083, 0.203355, 0.200174, 0.295083, 0.291804, 0.380708, 0.36309, 0.440853, 0.418646, 0.440853, 0.4292, 0.321458, 0.21291, 0.155435, 0.219301, 0.219301, 0.239899, 0.243554, 0.291804, 0.36309, 0.390993, 0.447574, 0.521092, 0.541878, 0.517562, 0.418646, 0.436924, 0.534167, 0.56648, 0.56648, 0.454136, 0.42561, 0.444081, 0.557691, 0.661982, 0.675549, 0.680603, 0.59508, 0.613573, 0.5017, 0.505461, 0.394753, 0.414856, 0.450668, 0.339168, 0.359901, 0.352862, 0.346032, 0.346032, 0.243554, 0.179055, 0.236433, 0.257454, 0.335645, 0.30533, 0.268042, 0.232838, 0.191378, 0.232838, 0.18812, 0.239899, 0.209395, 0.324872, 0.288399, 0.196879], '')</t>
  </si>
  <si>
    <t>[143, 144, 145, 148, 149, 150, 154, 155, 156, 157, 158, 159, 160, 161]</t>
  </si>
  <si>
    <t xml:space="preserve">F5RZ14|F5RZ14_9ENTR RhiN protein OS=Enterobacter hormaechei ATCC 49162 </t>
  </si>
  <si>
    <t>([0.216401, 0.129801, 0.078022, 0.100716, 0.139895, 0.203355, 0.25031, 0.271506, 0.179055, 0.132295, 0.134866, 0.164327, 0.206376, 0.222385, 0.203355, 0.295083, 0.26085, 0.243554, 0.173081, 0.191378, 0.191378, 0.120615, 0.191378, 0.257454, 0.278302, 0.185198, 0.116183, 0.11371, 0.071867, 0.127496, 0.200174, 0.222385, 0.232838, 0.229226, 0.232838, 0.21291, 0.147574, 0.094817, 0.139895, 0.137348, 0.134866, 0.142424, 0.196879, 0.185198, 0.147574, 0.088832, 0.15008, 0.206376, 0.194234, 0.278302, 0.194234, 0.170161, 0.17593, 0.098513, 0.106997, 0.051831, 0.10481, 0.15284, 0.232838, 0.191378, 0.278302, 0.191378, 0.106997, 0.106997, 0.0704, 0.05306, 0.092881, 0.045352, 0.023087, 0.018106, 0.018787, 0.034884, 0.040537, 0.041405, 0.086953, 0.081712, 0.111485, 0.10481, 0.122885, 0.071867, 0.06184, 0.06312, 0.102787, 0.10481, 0.05306, 0.074921, 0.144935, 0.129801, 0.127496, 0.194234, 0.257454, 0.25031, 0.222385, 0.222385, 0.219301, 0.200174, 0.209395, 0.196879, 0.216401, 0.203355, 0.236433, 0.31487, 0.335645, 0.229226, 0.25031, 0.356642, 0.295083, 0.26085, 0.170161, 0.264545, 0.18812, 0.18812, 0.200174, 0.225814, 0.216401, 0.222385, 0.25406, 0.216401, 0.179055, 0.109221, 0.122885, 0.088832, 0.054297, 0.050641, 0.096677, 0.085092, 0.071867, 0.132295, 0.083462, 0.134866, 0.10481, 0.191378, 0.194234, 0.132295, 0.147574, 0.142424, 0.137348, 0.129801, 0.137348, 0.229226, 0.31487, 0.232838, 0.346032, 0.414856, 0.311707, 0.321458, 0.339168, 0.339168, 0.339168, 0.465241, 0.5017, 0.549308, 0.545602, 0.538167, 0.538167, 0.398279, 0.422041, 0.4292, 0.418646, 0.342579, 0.284882, 0.225814, 0.288399, 0.21291, 0.15008, 0.25406, 0.170161, 0.222385, 0.243554, 0.147574, 0.137348, 0.125101, 0.081712, 0.045352, 0.045352, 0.06312, 0.142424, 0.147574, 0.074921, 0.048328, 0.094817, 0.144935, 0.167087, 0.100716, 0.079919, 0.139895, 0.06312, 0.064632, 0.044297, 0.044297, 0.051831, 0.054297, 0.060549, 0.060549, 0.074921, 0.074921, 0.071867, 0.069024, 0.06312, 0.120615, 0.10481, 0.047319, 0.020522, 0.023087, 0.03976, 0.037156, 0.038042, 0.03976, 0.073402, 0.122885, 0.134866, 0.182256, 0.182256, 0.090864, 0.127496, 0.179055, 0.144935, 0.144935, 0.069024, 0.054297, 0.051831, 0.088832, 0.17593, 0.281712, 0.191378, 0.120615, 0.219301, 0.127496, 0.155435, 0.083462, 0.098513, 0.098513, 0.050641, 0.026892, 0.06312, 0.043307, 0.025762, 0.034068, 0.020876, 0.048328, 0.067594, 0.076542, 0.083462, 0.06184, 0.03976, 0.073402, 0.120615, 0.06312, 0.066181, 0.064632, 0.120615, 0.066181, 0.033407, 0.073402, 0.100716, 0.096677, 0.088832, 0.109221, 0.081712, 0.079919, 0.051831, 0.044297, 0.025762, 0.024826, 0.033407, 0.059222, 0.059222, 0.060549, 0.06312, 0.055536, 0.085092, 0.083462, 0.071867, 0.0704, 0.0704, 0.094817, 0.10481, 0.191378, 0.216401, 0.161087, 0.158265, 0.209395, 0.17593, 0.239899, 0.196879, 0.191378, 0.142424, 0.142424, 0.073402, 0.102787, 0.109221, 0.109221, 0.058088, 0.059222, 0.100716, 0.074921, 0.044297, 0.035586, 0.032017, 0.032677, 0.032017, 0.037156, 0.032017, 0.032017, 0.037156, 0.025762, 0.020165, 0.020165, 0.014075, 0.021381, 0.029376, 0.054297, 0.042364, 0.041405, 0.073402, 0.073402, 0.048328, 0.048328, 0.051831, 0.058088, 0.031287, 0.058088, 0.109221, 0.125101, 0.147574, 0.15008, 0.15284, 0.11371, 0.144935, 0.21291, 0.247041, 0.125101, 0.125101, 0.158265, 0.247041, 0.200174, 0.196879, 0.291804, 0.380708, 0.284882, 0.232838, 0.216401, 0.139895, 0.120615, 0.111485, 0.06184, 0.064632, 0.064632, 0.118441, 0.109221, 0.076542, 0.092881, 0.106997, 0.106997, 0.109221, 0.086953, 0.086953, 0.0704, 0.03976, 0.021381, 0.022667, 0.017447, 0.034884, 0.073402, 0.038858, 0.021816, 0.040537, 0.032017, 0.031287, 0.015694, 0.012491, 0.013016, 0.008804, 0.01078, 0.008723, 0.006533, 0.006078, 0.005932, 0.005318, 0.006421], '')</t>
  </si>
  <si>
    <t>[150, 151, 152, 153, 154]</t>
  </si>
  <si>
    <t xml:space="preserve">F5RZ15|F5RZ15_9ENTR Oligogalacturonide transporter OS=Enterobacter hormaechei ATCC 49162 </t>
  </si>
  <si>
    <t>([0.020876, 0.011106, 0.010926, 0.007177, 0.009096, 0.01078, 0.014075, 0.018787, 0.010509, 0.008156, 0.009483, 0.009977, 0.009865, 0.009865, 0.009865, 0.008409, 0.008075, 0.008276, 0.009977, 0.009728, 0.006245, 0.006482, 0.006421, 0.00515, 0.004835, 0.003461, 0.003607, 0.003727, 0.002396, 0.003053, 0.004208, 0.003109, 0.003671, 0.003963, 0.00283, 0.003079, 0.003109, 0.004414, 0.00283, 0.00246, 0.001786, 0.002366, 0.002881, 0.003512, 0.005011, 0.006142, 0.006482, 0.006533, 0.00558, 0.006701, 0.006482, 0.006374, 0.010131, 0.006894, 0.005086, 0.007091, 0.004358, 0.003607, 0.003671, 0.005683, 0.008276, 0.008156, 0.009483, 0.011903, 0.015344, 0.009096, 0.008276, 0.012491, 0.011903, 0.015344, 0.011342, 0.016826, 0.018106, 0.016021, 0.028695, 0.019109, 0.00962, 0.010926, 0.010926, 0.007177, 0.006988, 0.004736, 0.008156, 0.006482, 0.004921, 0.003212, 0.004388, 0.004161, 0.00407, 0.00292, 0.002349, 0.002503, 0.001872, 0.001808, 0.001808, 0.001481, 0.002336, 0.00231, 0.002211, 0.002117, 0.002014, 0.001391, 0.001391, 0.001305, 0.001061, 0.000923, 0.001103, 0.000567, 0.001061, 0.000704, 0.000799, 0.000614, 0.001103, 0.001202, 0.00076, 0.000442, 0.000412, 0.000477, 0.000537, 0.001061, 0.001649, 0.001722, 0.001906, 0.003014, 0.003177, 0.003804, 0.005378, 0.00777, 0.014783, 0.008002, 0.011903, 0.019109, 0.03976, 0.03976, 0.060549, 0.047319, 0.090864, 0.147574, 0.098513, 0.191378, 0.092881, 0.085092, 0.11371, 0.142424, 0.129801, 0.078022, 0.109221, 0.079919, 0.038042, 0.019109, 0.034068, 0.033407, 0.014315, 0.009015, 0.00962, 0.009728, 0.011342, 0.007877, 0.005623, 0.006482, 0.006194, 0.00558, 0.005683, 0.006795, 0.008075, 0.008156, 0.008723, 0.006142, 0.006894, 0.006078, 0.00543, 0.004388, 0.00389, 0.005799, 0.005734, 0.00407, 0.002606, 0.003555, 0.003804, 0.003804, 0.003109, 0.002761, 0.003177, 0.002555, 0.001748, 0.001748, 0.001, 0.000854, 0.000816, 0.000412, 0.000412, 0.000876, 0.000842, 0.001159, 0.001202, 0.001872, 0.002512, 0.004247, 0.004646, 0.004161, 0.005623, 0.007315, 0.007315, 0.009187, 0.008002, 0.008156, 0.006795, 0.013265, 0.023534, 0.060549, 0.144935, 0.278302, 0.271506, 0.288399, 0.271506, 0.167087, 0.144935, 0.15008, 0.127496, 0.055536, 0.132295, 0.139895, 0.06184, 0.033407, 0.025762, 0.060549, 0.059222, 0.074921, 0.06184, 0.056825, 0.023534, 0.024393, 0.013016, 0.013016, 0.01227, 0.006701, 0.009865, 0.010131, 0.009483, 0.006533, 0.009294, 0.007031, 0.004835, 0.004736, 0.007177, 0.00962, 0.006039, 0.005872, 0.005086, 0.005318, 0.005378, 0.005734, 0.003671, 0.00543, 0.004646, 0.00515, 0.005223, 0.005318, 0.003701, 0.002662, 0.00292, 0.002327, 0.001709, 0.001906, 0.001936, 0.00155, 0.001597, 0.002529, 0.003212, 0.003671, 0.00292, 0.002435, 0.003177, 0.005086, 0.003512, 0.00292, 0.003757, 0.006039, 0.004775, 0.005992, 0.005992, 0.00515, 0.006795, 0.007031, 0.006619, 0.008409, 0.007877, 0.005503, 0.005086, 0.004899, 0.003607, 0.004775, 0.00407, 0.003478, 0.002366, 0.003366, 0.00316, 0.003109, 0.003298, 0.003461, 0.004358, 0.006039, 0.006533, 0.006533, 0.008409, 0.009015, 0.007645, 0.007645, 0.007877, 0.005223, 0.006142, 0.006194, 0.004899, 0.006701, 0.005872, 0.008409, 0.005799, 0.007555, 0.005932, 0.003864, 0.003276, 0.002117, 0.001743, 0.002503, 0.001687, 0.002138, 0.002881, 0.00283, 0.002581, 0.003109, 0.003341, 0.002396, 0.002366, 0.001872, 0.001305, 0.001778, 0.001533, 0.001623, 0.001597, 0.002138, 0.002117, 0.002881, 0.004161, 0.004646, 0.004646, 0.004577, 0.004775, 0.003298, 0.003298, 0.004976, 0.004161, 0.006039, 0.009096, 0.009096, 0.015694, 0.016528, 0.009728, 0.009977, 0.016528, 0.013821, 0.015344, 0.034068, 0.021816, 0.011669, 0.012727, 0.013016, 0.025316, 0.024826, 0.054297, 0.111485, 0.090864, 0.096677, 0.038858, 0.027463, 0.055536, 0.025762, 0.037156, 0.083462, 0.059222, 0.058088, 0.102787, 0.094817, 0.06312, 0.10481, 0.196879, 0.15008, 0.15008, 0.116183, 0.0704, 0.046336, 0.021816, 0.014783, 0.026338, 0.030611, 0.025316, 0.018787, 0.038042, 0.038042, 0.035586, 0.067594, 0.028695, 0.018106, 0.018106, 0.022667, 0.023534, 0.023087, 0.019401, 0.020522, 0.032017, 0.040537, 0.066181, 0.076542, 0.120615, 0.127496, 0.222385, 0.203355, 0.17593, 0.129801, 0.102787, 0.060549, 0.06184, 0.086953, 0.132295, 0.139895, 0.081712, 0.046336, 0.030003, 0.028107, 0.014586, 0.00962, 0.011106, 0.007031, 0.006894, 0.005623, 0.005623, 0.004315, 0.005872, 0.00558, 0.006482, 0.006701, 0.009401, 0.007177, 0.009401, 0.009728, 0.009728, 0.015078, 0.024826, 0.022667, 0.040537, 0.092881, 0.147574, 0.155435, 0.222385, 0.30533, 0.328603, 0.339168, 0.444081, 0.436924, 0.553315, 0.562014, 0.632174, 0.557691, 0.716283, 0.724957, 0.671169, 0.622677, 0.632174, 0.666105, 0.784345, 0.733139, 0.720929, 0.653063, 0.653063, 0.604312, 0.626927, 0.626927, 0.517562, 0.465241, 0.461924, 0.422041, 0.447574, 0.377384, 0.436924, 0.40511, 0.308712, 0.236433, 0.268042, 0.271506, 0.257454, 0.26085, 0.203355, 0.194234, 0.142424, 0.086953, 0.139895, 0.132295, 0.17593, 0.25031, 0.311707, 0.284882, 0.295083, 0.291804, 0.390993, 0.298791, 0.301917, 0.390993, 0.505461, 0.476583, 0.401658, 0.311707, 0.311707, 0.401658, 0.41194, 0.408655, 0.505461, 0.497853, 0.486429, 0.458154, 0.436924, 0.384043, 0.401658, 0.418646, 0.356642, 0.328603, 0.418646, 0.384043, 0.328603], '')</t>
  </si>
  <si>
    <t>[458, 459, 460, 461, 462, 463, 464, 465, 466, 467, 468, 469, 470, 471, 472, 473, 474, 475, 476, 506, 514]</t>
  </si>
  <si>
    <t xml:space="preserve">F5RZ16|F5RZ16_9ENTR FlhE protein OS=Enterobacter hormaechei ATCC 49162 </t>
  </si>
  <si>
    <t>([0.006194, 0.005378, 0.005249, 0.006078, 0.008156, 0.009096, 0.010131, 0.013437, 0.019401, 0.025762, 0.028107, 0.020165, 0.021381, 0.018106, 0.030003, 0.049374, 0.048328, 0.086953, 0.085092, 0.147574, 0.158265, 0.144935, 0.219301, 0.278302, 0.308712, 0.318242, 0.318242, 0.25406, 0.247041, 0.225814, 0.219301, 0.278302, 0.281712, 0.271506, 0.271506, 0.243554, 0.264545, 0.387226, 0.31487, 0.401658, 0.394753, 0.394753, 0.346032, 0.356642, 0.275179, 0.206376, 0.167087, 0.118441, 0.194234, 0.118441, 0.127496, 0.076542, 0.069024, 0.118441, 0.142424, 0.173081, 0.225814, 0.185198, 0.161087, 0.147574, 0.147574, 0.100716, 0.158265, 0.122885, 0.074921, 0.125101, 0.109221, 0.137348, 0.21291, 0.15008, 0.209395, 0.216401, 0.209395, 0.21291, 0.21291, 0.194234, 0.182256, 0.158265, 0.194234, 0.200174, 0.291804, 0.268042, 0.225814, 0.239899, 0.328603, 0.332115, 0.332115, 0.390993, 0.384043, 0.40511, 0.509769, 0.444081, 0.42561, 0.414856, 0.30533, 0.21291, 0.222385, 0.167087, 0.194234, 0.185198, 0.179055, 0.17593, 0.200174, 0.229226, 0.147574, 0.170161, 0.206376, 0.144935, 0.167087, 0.118441, 0.111485, 0.092881, 0.161087, 0.179055, 0.222385, 0.239899, 0.271506, 0.264545, 0.239899, 0.209395, 0.185198, 0.155435, 0.129801, 0.10481, 0.144935, 0.209395, 0.139895, 0.134866, 0.206376, 0.164327], '')</t>
  </si>
  <si>
    <t>[90]</t>
  </si>
  <si>
    <t xml:space="preserve">F5RZ20|F5RZ20_9ENTR Chemotaxis response regulator CheY OS=Enterobacter hormaechei ATCC 49162 </t>
  </si>
  <si>
    <t>([0.024826, 0.044297, 0.073402, 0.034068, 0.049374, 0.071867, 0.066181, 0.085092, 0.10481, 0.0704, 0.056825, 0.073402, 0.096677, 0.05306, 0.030611, 0.026338, 0.051831, 0.030611, 0.06184, 0.050641, 0.083462, 0.137348, 0.085092, 0.088832, 0.185198, 0.155435, 0.167087, 0.21291, 0.21291, 0.15008, 0.247041, 0.281712, 0.196879, 0.196879, 0.278302, 0.275179, 0.291804, 0.236433, 0.321458, 0.321458, 0.321458, 0.30533, 0.182256, 0.18812, 0.100716, 0.088832, 0.116183, 0.059222, 0.060549, 0.047319, 0.092881, 0.094817, 0.088832, 0.15284, 0.142424, 0.088832, 0.161087, 0.092881, 0.069024, 0.067594, 0.071867, 0.079919, 0.081712, 0.129801, 0.191378, 0.25031, 0.25031, 0.196879, 0.25031, 0.236433, 0.194234, 0.194234, 0.127496, 0.100716, 0.073402, 0.047319, 0.086953, 0.060549, 0.116183, 0.15284, 0.15284, 0.142424, 0.25031, 0.264545, 0.203355, 0.120615, 0.120615, 0.100716, 0.106997, 0.137348, 0.11371, 0.179055, 0.122885, 0.179055, 0.257454, 0.200174, 0.200174, 0.134866, 0.158265, 0.170161, 0.11371, 0.122885, 0.10481, 0.073402, 0.071867, 0.076542, 0.147574, 0.194234, 0.222385, 0.173081, 0.161087, 0.18812, 0.116183, 0.073402, 0.085092, 0.083462, 0.092881, 0.137348, 0.158265, 0.139895, 0.092881, 0.15284, 0.120615, 0.125101, 0.127496, 0.090864, 0.147574, 0.090864, 0.048328], '')</t>
  </si>
  <si>
    <t xml:space="preserve">F5RZ24|F5RZ24_9ENTR Methyl-accepting chemotaxis protein II OS=Enterobacter hormaechei ATCC 49162 </t>
  </si>
  <si>
    <t>([0.028107, 0.028695, 0.029376, 0.023534, 0.017447, 0.015078, 0.011342, 0.008723, 0.009401, 0.008525, 0.007555, 0.009187, 0.009294, 0.006482, 0.006374, 0.008723, 0.008409, 0.008075, 0.007091, 0.005011, 0.005734, 0.007422, 0.006482, 0.007315, 0.009728, 0.015078, 0.023087, 0.043307, 0.088832, 0.051831, 0.0704, 0.096677, 0.086953, 0.15284, 0.247041, 0.170161, 0.17593, 0.139895, 0.219301, 0.339168, 0.447574, 0.472492, 0.384043, 0.476583, 0.476583, 0.468512, 0.339168, 0.342579, 0.25031, 0.206376, 0.236433, 0.284882, 0.321458, 0.332115, 0.222385, 0.225814, 0.225814, 0.219301, 0.275179, 0.26085, 0.247041, 0.21291, 0.203355, 0.243554, 0.196879, 0.15284, 0.158265, 0.298791, 0.298791, 0.398279, 0.458154, 0.56648, 0.549308, 0.541878, 0.494003, 0.613573, 0.59917, 0.741537, 0.632174, 0.517562, 0.517562, 0.538167, 0.541878, 0.538167, 0.553315, 0.618285, 0.56648, 0.509769, 0.483068, 0.4292, 0.380708, 0.366687, 0.36309, 0.26085, 0.278302, 0.275179, 0.161087, 0.158265, 0.142424, 0.129801, 0.167087, 0.196879, 0.191378, 0.257454, 0.21291, 0.196879, 0.164327, 0.25406, 0.25031, 0.232838, 0.236433, 0.284882, 0.191378, 0.196879, 0.318242, 0.308712, 0.243554, 0.374039, 0.339168, 0.243554, 0.232838, 0.236433, 0.200174, 0.125101, 0.10481, 0.142424, 0.118441, 0.098513, 0.100716, 0.06184, 0.037156, 0.05306, 0.05306, 0.094817, 0.096677, 0.06312, 0.067594, 0.102787, 0.05306, 0.032677, 0.049374, 0.10481, 0.15008, 0.155435, 0.243554, 0.236433, 0.173081, 0.264545, 0.346032, 0.301917, 0.328603, 0.41194, 0.359901, 0.311707, 0.225814, 0.209395, 0.275179, 0.173081, 0.173081, 0.264545, 0.339168, 0.370445, 0.356642, 0.342579, 0.25406, 0.158265, 0.167087, 0.209395, 0.170161, 0.085092, 0.10481, 0.17593, 0.17593, 0.216401, 0.264545, 0.359901, 0.268042, 0.25031, 0.232838, 0.232838, 0.229226, 0.170161, 0.179055, 0.142424, 0.10481, 0.118441, 0.122885, 0.094817, 0.056825, 0.056825, 0.066181, 0.042364, 0.022667, 0.016257, 0.010221, 0.007645, 0.006619, 0.007259, 0.005378, 0.005799, 0.006421, 0.004899, 0.006567, 0.006533, 0.005799, 0.004921, 0.004736, 0.006421, 0.008002, 0.008002, 0.008895, 0.012727, 0.012727, 0.012727, 0.015344, 0.025316, 0.022306, 0.026892, 0.045352, 0.046336, 0.081712, 0.083462, 0.139895, 0.15008, 0.090864, 0.155435, 0.229226, 0.318242, 0.225814, 0.203355, 0.222385, 0.225814, 0.222385, 0.291804, 0.394753, 0.447574, 0.349426, 0.447574, 0.465241, 0.370445, 0.433034, 0.440853, 0.440853, 0.377384, 0.377384, 0.472492, 0.4292, 0.440853, 0.436924, 0.521092, 0.422041, 0.401658, 0.41194, 0.418646, 0.352862, 0.308712, 0.301917, 0.324872, 0.321458, 0.321458, 0.401658, 0.398279, 0.40511, 0.374039, 0.349426, 0.25031, 0.243554, 0.278302, 0.275179, 0.271506, 0.288399, 0.278302, 0.332115, 0.284882, 0.278302, 0.356642, 0.398279, 0.398279, 0.374039, 0.370445, 0.352862, 0.356642, 0.390993, 0.401658, 0.440853, 0.545602, 0.613573, 0.608892, 0.570702, 0.472492, 0.490133, 0.490133, 0.608892, 0.613573, 0.622677, 0.626927, 0.56648, 0.575842, 0.575842, 0.59014, 0.59508, 0.557691, 0.56648, 0.490133, 0.465241, 0.468512, 0.472492, 0.476583, 0.486429, 0.538167, 0.608892, 0.585406, 0.575842, 0.534167, 0.570702, 0.622677, 0.529623, 0.534167, 0.538167, 0.525368, 0.59014, 0.58069, 0.63748, 0.63748, 0.685117, 0.699094, 0.690604, 0.671169, 0.703578, 0.690604, 0.59508, 0.557691, 0.570702, 0.557691, 0.521092, 0.454136, 0.440853, 0.525368, 0.525368, 0.525368, 0.538167, 0.480142, 0.450668, 0.454136, 0.447574, 0.480142, 0.465241, 0.454136, 0.377384, 0.349426, 0.359901, 0.339168, 0.321458, 0.308712, 0.25031, 0.232838, 0.308712, 0.311707, 0.229226, 0.229226, 0.137348, 0.134866, 0.203355, 0.239899, 0.155435, 0.102787, 0.088832, 0.058088, 0.064632, 0.088832, 0.090864, 0.056825, 0.10481, 0.137348, 0.120615, 0.164327, 0.209395, 0.194234, 0.21291, 0.295083, 0.318242, 0.408655, 0.398279, 0.301917, 0.264545, 0.281712, 0.291804, 0.291804, 0.36309, 0.370445, 0.335645, 0.36309, 0.436924, 0.335645, 0.335645, 0.359901, 0.36309, 0.387226, 0.359901, 0.352862, 0.318242, 0.291804, 0.288399, 0.308712, 0.311707, 0.335645, 0.366687, 0.352862, 0.298791, 0.31487, 0.308712, 0.374039, 0.308712, 0.295083, 0.374039, 0.339168, 0.349426, 0.356642, 0.352862, 0.380708, 0.30533, 0.257454, 0.222385, 0.243554, 0.225814, 0.281712, 0.284882, 0.332115, 0.414856, 0.472492, 0.465241, 0.465241, 0.380708, 0.380708, 0.394753, 0.36309, 0.36309, 0.356642, 0.352862, 0.295083, 0.301917, 0.377384, 0.374039, 0.41194, 0.390993, 0.408655, 0.356642, 0.328603, 0.308712, 0.275179, 0.301917, 0.30533, 0.311707, 0.401658, 0.465241, 0.450668, 0.483068, 0.461924, 0.468512, 0.476583, 0.480142, 0.444081, 0.356642, 0.414856, 0.380708, 0.380708, 0.380708, 0.436924, 0.483068, 0.483068, 0.454136, 0.461924, 0.454136, 0.444081, 0.447574, 0.42561, 0.401658, 0.332115, 0.356642, 0.349426, 0.359901, 0.418646, 0.418646, 0.468512, 0.468512, 0.505461, 0.480142, 0.436924, 0.390993, 0.394753, 0.408655, 0.476583, 0.440853, 0.433034, 0.42561, 0.342579, 0.359901, 0.359901, 0.40511, 0.40511, 0.398279, 0.356642, 0.268042, 0.291804, 0.243554, 0.275179, 0.298791, 0.31487, 0.342579, 0.418646, 0.414856, 0.40511, 0.342579, 0.366687, 0.366687, 0.366687, 0.436924, 0.422041, 0.366687, 0.390993, 0.468512, 0.41194, 0.440853, 0.59014, 0.557691, 0.707965, 0.626927, 0.59508, 0.613573, 0.604312, 0.604312, 0.585406, 0.549308, 0.59508, 0.525368, 0.529623, 0.534167, 0.541878, 0.59014, 0.720929, 0.73685, 0.608892, 0.716283, 0.716283, 0.545602, 0.562014, 0.497853, 0.553315, 0.570702, 0.549308, 0.529623, 0.5017, 0.480142, 0.497853, 0.517562], '')</t>
  </si>
  <si>
    <t>[71, 72, 73, 75, 76, 77, 78, 79, 80, 81, 82, 83, 84, 85, 86, 87, 249, 285, 286, 287, 288, 292, 293, 294, 295, 296, 297, 298, 299, 300, 301, 302, 309, 310, 311, 312, 313, 314, 315, 316, 317, 318, 319, 320, 321, 322, 323, 324, 325, 326, 327, 328, 329, 330, 331, 332, 333, 334, 337, 338, 339, 340, 485, 523, 524, 525, 526, 527, 528, 529, 530, 531, 532, 533, 534, 535, 536, 537, 538, 539, 540, 541, 542, 543, 544, 545, 547, 548, 549, 550, 551, 554]</t>
  </si>
  <si>
    <t xml:space="preserve">F5RZ25|F5RZ25_9ENTR Spore coat protein U domain-containing protein OS=Enterobacter hormaechei ATCC 49162 </t>
  </si>
  <si>
    <t>([0.18812, 0.247041, 0.288399, 0.236433, 0.170161, 0.209395, 0.155435, 0.11371, 0.139895, 0.170161, 0.200174, 0.232838, 0.161087, 0.161087, 0.102787, 0.111485, 0.066181, 0.10481, 0.134866, 0.144935, 0.137348, 0.164327, 0.086953, 0.067594, 0.100716, 0.147574, 0.147574, 0.182256, 0.25406, 0.21291, 0.196879, 0.196879, 0.203355, 0.271506, 0.278302, 0.321458, 0.278302, 0.278302, 0.275179, 0.288399, 0.271506, 0.194234, 0.281712, 0.387226, 0.433034, 0.349426, 0.247041, 0.232838, 0.236433, 0.229226, 0.264545, 0.170161, 0.158265, 0.15284, 0.15008, 0.142424, 0.191378, 0.17593, 0.264545, 0.182256, 0.170161, 0.216401, 0.264545, 0.158265, 0.158265, 0.094817, 0.142424, 0.232838, 0.247041, 0.281712, 0.21291, 0.155435, 0.247041, 0.185198, 0.132295, 0.122885, 0.122885, 0.11371, 0.161087, 0.098513, 0.164327, 0.106997, 0.132295, 0.10481, 0.106997, 0.058088, 0.10481, 0.109221, 0.079919, 0.059222, 0.056825, 0.090864, 0.144935, 0.109221, 0.164327, 0.196879, 0.194234, 0.229226, 0.147574, 0.144935, 0.167087, 0.109221, 0.11371, 0.096677, 0.081712, 0.127496, 0.139895, 0.137348, 0.085092, 0.125101, 0.111485, 0.06184, 0.048328, 0.028107, 0.038858, 0.030611, 0.027463, 0.027463, 0.019401, 0.017447, 0.011903, 0.015694, 0.026892, 0.045352, 0.045352, 0.083462, 0.086953, 0.116183, 0.111485, 0.17593, 0.164327, 0.15008, 0.17593, 0.144935, 0.219301, 0.191378, 0.222385, 0.222385, 0.229226, 0.271506, 0.380708, 0.352862, 0.346032, 0.318242, 0.271506, 0.271506, 0.278302, 0.30533, 0.346032, 0.291804, 0.298791, 0.203355, 0.288399, 0.352862, 0.390993, 0.414856, 0.380708, 0.324872, 0.387226, 0.394753, 0.288399, 0.30533, 0.41194, 0.359901, 0.352862, 0.401658, 0.394753, 0.335645, 0.275179, 0.209395, 0.264545, 0.173081, 0.268042, 0.25406, 0.257454, 0.284882, 0.257454, 0.247041, 0.301917, 0.21291, 0.200174, 0.219301, 0.203355, 0.209395, 0.26085, 0.232838, 0.236433, 0.209395, 0.196879, 0.236433, 0.30533, 0.247041, 0.349426, 0.356642, 0.318242, 0.271506, 0.271506, 0.264545, 0.342579, 0.349426, 0.332115, 0.295083, 0.370445, 0.278302, 0.278302, 0.209395, 0.167087, 0.155435, 0.203355, 0.239899, 0.232838, 0.216401, 0.281712, 0.281712, 0.194234, 0.229226, 0.281712, 0.281712, 0.284882, 0.284882, 0.298791, 0.408655, 0.36309, 0.342579, 0.422041, 0.380708, 0.450668, 0.534167, 0.534167, 0.517562, 0.494003, 0.490133, 0.497853, 0.497853, 0.483068, 0.5017, 0.436924, 0.447574, 0.454136, 0.377384, 0.390993, 0.288399, 0.278302, 0.328603, 0.352862, 0.311707, 0.275179, 0.281712, 0.278302, 0.295083, 0.25406, 0.30533, 0.339168, 0.366687, 0.324872, 0.324872, 0.390993, 0.377384, 0.370445, 0.377384, 0.461924, 0.384043, 0.394753, 0.346032, 0.384043, 0.339168, 0.359901, 0.332115, 0.308712, 0.295083, 0.257454, 0.268042, 0.236433, 0.167087, 0.10481, 0.10481, 0.074921, 0.049374], '')</t>
  </si>
  <si>
    <t>[227, 228, 229, 235]</t>
  </si>
  <si>
    <t xml:space="preserve">F5RZ26|F5RZ26_9ENTR Type 1 pili usher protein CsuD OS=Enterobacter hormaechei ATCC 49162 </t>
  </si>
  <si>
    <t>([0.295083, 0.271506, 0.247041, 0.15284, 0.10481, 0.071867, 0.056825, 0.045352, 0.060549, 0.081712, 0.098513, 0.10481, 0.06312, 0.094817, 0.096677, 0.122885, 0.122885, 0.125101, 0.203355, 0.206376, 0.11371, 0.161087, 0.222385, 0.295083, 0.422041, 0.525368, 0.59014, 0.680603, 0.771762, 0.728858, 0.733139, 0.741537, 0.798249, 0.882776, 0.852992, 0.703578, 0.707965, 0.59508, 0.538167, 0.433034, 0.374039, 0.377384, 0.356642, 0.324872, 0.203355, 0.18812, 0.179055, 0.206376, 0.142424, 0.096677, 0.085092, 0.094817, 0.06312, 0.058088, 0.074921, 0.111485, 0.216401, 0.206376, 0.257454, 0.185198, 0.158265, 0.139895, 0.203355, 0.191378, 0.164327, 0.264545, 0.17593, 0.111485, 0.111485, 0.142424, 0.194234, 0.179055, 0.17593, 0.264545, 0.225814, 0.216401, 0.158265, 0.167087, 0.142424, 0.167087, 0.288399, 0.335645, 0.436924, 0.36309, 0.356642, 0.390993, 0.301917, 0.374039, 0.450668, 0.387226, 0.418646, 0.387226, 0.490133, 0.366687, 0.352862, 0.377384, 0.374039, 0.408655, 0.387226, 0.414856, 0.339168, 0.247041, 0.232838, 0.222385, 0.239899, 0.275179, 0.268042, 0.356642, 0.26085, 0.206376, 0.243554, 0.216401, 0.239899, 0.170161, 0.257454, 0.275179, 0.179055, 0.17593, 0.222385, 0.219301, 0.216401, 0.268042, 0.349426, 0.418646, 0.408655, 0.5017, 0.468512, 0.384043, 0.370445, 0.472492, 0.538167, 0.534167, 0.472492, 0.394753, 0.468512, 0.377384, 0.356642, 0.401658, 0.321458, 0.30533, 0.308712, 0.308712, 0.328603, 0.335645, 0.335645, 0.346032, 0.318242, 0.321458, 0.418646, 0.387226, 0.387226, 0.328603, 0.25406, 0.332115, 0.4292, 0.308712, 0.387226, 0.288399, 0.236433, 0.335645, 0.349426, 0.349426, 0.271506, 0.271506, 0.15284, 0.15284, 0.144935, 0.144935, 0.147574, 0.085092, 0.086953, 0.088832, 0.132295, 0.229226, 0.139895, 0.127496, 0.222385, 0.219301, 0.301917, 0.414856, 0.414856, 0.40511, 0.41194, 0.505461, 0.422041, 0.476583, 0.480142, 0.398279, 0.408655, 0.398279, 0.486429, 0.40511, 0.332115, 0.243554, 0.232838, 0.352862, 0.366687, 0.384043, 0.401658, 0.380708, 0.380708, 0.370445, 0.257454, 0.239899, 0.209395, 0.295083, 0.359901, 0.308712, 0.311707, 0.295083, 0.311707, 0.281712, 0.311707, 0.377384, 0.349426, 0.342579, 0.332115, 0.30533, 0.229226, 0.219301, 0.203355, 0.203355, 0.200174, 0.222385, 0.21291, 0.164327, 0.161087, 0.15284, 0.209395, 0.182256, 0.182256, 0.11371, 0.132295, 0.222385, 0.236433, 0.264545, 0.21291, 0.21291, 0.129801, 0.203355, 0.137348, 0.200174, 0.173081, 0.096677, 0.147574, 0.15284, 0.247041, 0.21291, 0.18812, 0.129801, 0.25031, 0.26085, 0.332115, 0.275179, 0.25406, 0.170161, 0.147574, 0.129801, 0.134866, 0.225814, 0.129801, 0.191378, 0.158265, 0.185198, 0.281712, 0.288399, 0.288399, 0.191378, 0.229226, 0.295083, 0.356642, 0.359901, 0.25406, 0.264545, 0.243554, 0.236433, 0.324872, 0.349426, 0.468512, 0.370445, 0.284882, 0.377384, 0.380708, 0.349426, 0.349426, 0.366687, 0.328603, 0.275179, 0.271506, 0.203355, 0.17593, 0.179055, 0.161087, 0.225814, 0.15284, 0.225814, 0.219301, 0.222385, 0.243554, 0.203355, 0.291804, 0.384043, 0.291804, 0.324872, 0.257454, 0.17593, 0.122885, 0.147574, 0.194234, 0.281712, 0.264545, 0.18812, 0.17593, 0.17593, 0.203355, 0.203355, 0.200174, 0.21291, 0.200174, 0.229226, 0.179055, 0.179055, 0.118441, 0.182256, 0.15008, 0.173081, 0.25406, 0.311707, 0.318242, 0.239899, 0.229226, 0.222385, 0.318242, 0.335645, 0.222385, 0.236433, 0.229226, 0.232838, 0.25406, 0.225814, 0.225814, 0.284882, 0.278302, 0.349426, 0.346032, 0.275179, 0.349426, 0.271506, 0.271506, 0.203355, 0.291804, 0.301917, 0.288399, 0.200174, 0.191378, 0.219301, 0.225814, 0.308712, 0.308712, 0.247041, 0.295083, 0.321458, 0.295083, 0.31487, 0.31487, 0.247041, 0.298791, 0.222385, 0.301917, 0.301917, 0.324872, 0.321458, 0.311707, 0.356642, 0.352862, 0.339168, 0.339168, 0.318242, 0.318242, 0.219301, 0.247041, 0.17593, 0.132295, 0.164327, 0.15008, 0.15008, 0.129801, 0.15284, 0.225814, 0.219301, 0.219301, 0.206376, 0.206376, 0.203355, 0.268042, 0.335645, 0.342579, 0.418646, 0.4292, 0.433034, 0.553315, 0.444081, 0.497853, 0.472492, 0.472492, 0.387226, 0.401658, 0.505461, 0.497853, 0.509769, 0.408655, 0.408655, 0.394753, 0.374039, 0.377384, 0.377384, 0.380708, 0.380708, 0.377384, 0.366687, 0.374039, 0.359901, 0.465241, 0.36309, 0.447574, 0.447574, 0.450668, 0.414856, 0.339168, 0.26085, 0.257454, 0.36309, 0.401658, 0.461924, 0.433034, 0.349426, 0.349426, 0.374039, 0.380708, 0.398279, 0.41194, 0.436924, 0.387226, 0.36309, 0.458154, 0.380708, 0.366687, 0.436924, 0.476583, 0.562014, 0.690604, 0.690604, 0.56648, 0.521092, 0.444081, 0.5017, 0.486429, 0.486429, 0.394753, 0.384043, 0.390993, 0.295083, 0.264545, 0.324872, 0.278302, 0.284882, 0.335645, 0.318242, 0.225814, 0.155435, 0.155435, 0.109221, 0.11371, 0.170161, 0.102787, 0.161087, 0.15284, 0.25031, 0.236433, 0.308712, 0.321458, 0.236433, 0.25406, 0.26085, 0.185198, 0.25031, 0.161087, 0.179055, 0.194234, 0.298791, 0.301917, 0.206376, 0.257454, 0.236433, 0.239899, 0.328603, 0.247041, 0.17593, 0.116183, 0.102787, 0.088832, 0.078022, 0.116183, 0.179055, 0.179055, 0.25406, 0.25406, 0.349426, 0.366687, 0.278302, 0.271506, 0.284882, 0.352862, 0.278302, 0.278302, 0.209395, 0.229226, 0.243554, 0.359901, 0.352862, 0.377384, 0.418646, 0.418646, 0.440853, 0.418646, 0.384043, 0.346032, 0.295083, 0.298791, 0.18812, 0.298791, 0.30533, 0.36309, 0.418646, 0.509769, 0.486429, 0.575842, 0.549308, 0.626927, 0.59917, 0.694846, 0.585406, 0.575842, 0.476583, 0.468512, 0.472492, 0.494003, 0.480142, 0.58069, 0.570702, 0.724957, 0.699094, 0.685117, 0.545602, 0.505461, 0.398279, 0.433034, 0.387226, 0.366687, 0.271506, 0.232838, 0.247041, 0.335645, 0.321458, 0.408655, 0.394753, 0.390993, 0.408655, 0.359901, 0.339168, 0.356642, 0.31487, 0.318242, 0.247041, 0.346032, 0.25406, 0.342579, 0.342579, 0.398279, 0.436924, 0.476583, 0.521092, 0.433034, 0.433034, 0.440853, 0.444081, 0.450668, 0.370445, 0.356642, 0.468512, 0.454136, 0.440853, 0.42561, 0.380708, 0.461924, 0.359901, 0.356642, 0.359901, 0.366687, 0.328603, 0.281712, 0.335645, 0.318242, 0.339168, 0.275179, 0.200174, 0.164327, 0.173081, 0.25406, 0.271506, 0.185198, 0.111485, 0.096677, 0.10481, 0.142424, 0.137348, 0.15008, 0.25031, 0.264545, 0.222385, 0.158265, 0.15008, 0.111485, 0.0704, 0.096677, 0.134866, 0.206376, 0.25031, 0.239899, 0.268042, 0.264545, 0.281712, 0.408655, 0.377384, 0.401658, 0.301917, 0.321458, 0.41194, 0.41194, 0.42561, 0.390993, 0.490133, 0.549308, 0.626927, 0.745909, 0.76285, 0.750527, 0.733139, 0.618285, 0.517562, 0.40511, 0.332115, 0.387226, 0.356642, 0.352862, 0.352862, 0.414856, 0.31487, 0.219301, 0.236433, 0.185198, 0.239899, 0.164327, 0.164327, 0.100716, 0.102787, 0.098513, 0.06312, 0.069024, 0.073402, 0.134866, 0.173081, 0.239899, 0.25031, 0.25031, 0.236433, 0.232838, 0.278302, 0.366687, 0.472492, 0.440853, 0.468512, 0.408655, 0.468512, 0.384043, 0.468512, 0.454136, 0.450668, 0.545602, 0.529623, 0.521092, 0.41194, 0.380708, 0.380708, 0.271506, 0.295083, 0.332115, 0.349426, 0.342579, 0.352862, 0.335645, 0.275179, 0.247041, 0.301917, 0.268042, 0.268042, 0.196879, 0.200174, 0.209395, 0.173081, 0.179055, 0.257454, 0.342579, 0.374039, 0.278302, 0.40511, 0.318242, 0.356642, 0.339168, 0.335645, 0.26085, 0.257454, 0.318242, 0.318242, 0.318242, 0.380708, 0.465241, 0.545602, 0.51388, 0.440853, 0.41194, 0.40511, 0.328603, 0.324872, 0.352862, 0.366687, 0.31487, 0.278302, 0.209395, 0.219301, 0.225814, 0.21291, 0.222385, 0.232838, 0.203355, 0.216401, 0.243554, 0.170161, 0.182256, 0.15284, 0.134866, 0.185198, 0.209395, 0.298791, 0.288399, 0.288399, 0.359901, 0.295083, 0.398279, 0.447574, 0.444081, 0.356642, 0.440853, 0.370445, 0.359901, 0.394753, 0.394753, 0.398279, 0.486429, 0.480142, 0.545602, 0.553315, 0.557691, 0.534167, 0.433034, 0.433034, 0.465241, 0.390993, 0.490133, 0.387226, 0.41194, 0.414856, 0.5017, 0.525368, 0.525368, 0.525368, 0.447574, 0.408655, 0.408655, 0.374039, 0.342579, 0.264545, 0.243554, 0.158265, 0.15008, 0.229226, 0.164327, 0.139895, 0.203355, 0.134866, 0.142424, 0.142424, 0.139895, 0.081712, 0.069024, 0.102787, 0.055536, 0.066181, 0.055536, 0.026338, 0.032677, 0.037156, 0.06312, 0.073402, 0.088832, 0.088832, 0.071867, 0.120615, 0.118441, 0.120615, 0.173081, 0.25031, 0.247041, 0.239899, 0.328603, 0.339168, 0.328603, 0.4292, 0.476583, 0.529623, 0.642678, 0.648219, 0.549308, 0.534167, 0.618285, 0.694846, 0.685117, 0.716283, 0.690604, 0.685117, 0.666105, 0.657645, 0.642678], '')</t>
  </si>
  <si>
    <t>[25, 26, 27, 28, 29, 30, 31, 32, 33, 34, 35, 36, 37, 38, 125, 130, 131, 183, 400, 407, 409, 449, 450, 451, 452, 453, 455, 534, 536, 537, 538, 539, 540, 541, 542, 548, 549, 550, 551, 552, 553, 554, 581, 642, 643, 644, 645, 646, 647, 648, 649, 688, 689, 690, 727, 728, 770, 771, 772, 773, 782, 783, 784, 785, 829, 830, 831, 832, 833, 834, 835, 836, 837, 838, 839, 840, 841, 842]</t>
  </si>
  <si>
    <t xml:space="preserve">F5RZ27|F5RZ27_9ENTR Type 1 pili usher pathway chaperone CsuC OS=Enterobacter hormaechei ATCC 49162 </t>
  </si>
  <si>
    <t>([0.092881, 0.134866, 0.078022, 0.047319, 0.069024, 0.071867, 0.055536, 0.058088, 0.038858, 0.041405, 0.056825, 0.074921, 0.076542, 0.051831, 0.100716, 0.15008, 0.127496, 0.106997, 0.11371, 0.064632, 0.067594, 0.06184, 0.035586, 0.074921, 0.073402, 0.081712, 0.116183, 0.106997, 0.076542, 0.155435, 0.155435, 0.161087, 0.137348, 0.134866, 0.134866, 0.137348, 0.173081, 0.125101, 0.086953, 0.046336, 0.083462, 0.144935, 0.225814, 0.311707, 0.291804, 0.384043, 0.335645, 0.311707, 0.40511, 0.450668, 0.42561, 0.384043, 0.374039, 0.311707, 0.239899, 0.275179, 0.179055, 0.167087, 0.257454, 0.366687, 0.461924, 0.458154, 0.346032, 0.356642, 0.356642, 0.247041, 0.25406, 0.257454, 0.25406, 0.25406, 0.311707, 0.236433, 0.236433, 0.206376, 0.298791, 0.398279, 0.42561, 0.4292, 0.359901, 0.359901, 0.25406, 0.225814, 0.222385, 0.321458, 0.30533, 0.301917, 0.40511, 0.31487, 0.25406, 0.25031, 0.164327, 0.090864, 0.137348, 0.196879, 0.225814, 0.232838, 0.129801, 0.132295, 0.21291, 0.281712, 0.206376, 0.311707, 0.342579, 0.31487, 0.225814, 0.225814, 0.15008, 0.088832, 0.098513, 0.179055, 0.191378, 0.18812, 0.30533, 0.308712, 0.335645, 0.352862, 0.318242, 0.40511, 0.346032, 0.352862, 0.380708, 0.450668, 0.398279, 0.401658, 0.346032, 0.436924, 0.356642, 0.450668, 0.509769, 0.59508, 0.472492, 0.458154, 0.461924, 0.461924, 0.380708, 0.264545, 0.185198, 0.137348, 0.139895, 0.164327, 0.15284, 0.081712, 0.098513, 0.127496, 0.078022, 0.134866, 0.147574, 0.216401, 0.191378, 0.232838, 0.243554, 0.301917, 0.222385, 0.284882, 0.268042, 0.349426, 0.444081, 0.517562, 0.529623, 0.525368, 0.4292, 0.4292, 0.447574, 0.349426, 0.349426, 0.440853, 0.440853, 0.4292, 0.42561, 0.486429, 0.447574, 0.359901, 0.387226, 0.401658, 0.42561, 0.42561, 0.422041, 0.422041, 0.436924, 0.447574, 0.458154, 0.483068, 0.483068, 0.468512, 0.545602, 0.545602, 0.454136, 0.414856, 0.346032, 0.36309, 0.335645, 0.36309, 0.447574, 0.447574, 0.51388, 0.51388, 0.505461, 0.436924, 0.41194, 0.40511, 0.476583, 0.390993, 0.380708, 0.380708, 0.374039, 0.308712, 0.229226, 0.328603, 0.356642, 0.422041, 0.414856, 0.414856, 0.41194, 0.318242, 0.346032, 0.275179, 0.301917, 0.271506, 0.339168, 0.281712, 0.185198, 0.185198, 0.284882, 0.374039, 0.370445, 0.422041, 0.486429, 0.545602, 0.51388, 0.418646, 0.433034, 0.40511, 0.401658, 0.422041, 0.529623, 0.497853, 0.483068, 0.454136, 0.480142, 0.483068, 0.626927, 0.661982, 0.680603, 0.622677, 0.59014, 0.56648, 0.608892, 0.59014, 0.618285, 0.59014, 0.745909, 0.703578, 0.745909], '')</t>
  </si>
  <si>
    <t>[128, 129, 157, 158, 159, 184, 185, 194, 195, 196, 227, 228, 234, 240, 241, 242, 243, 244, 245, 246, 247, 248, 249, 250, 251, 252]</t>
  </si>
  <si>
    <t xml:space="preserve">F5RZ28|F5RZ28_9ENTR Type I pilus protein CsuB OS=Enterobacter hormaechei ATCC 49162 </t>
  </si>
  <si>
    <t>([0.018415, 0.0198, 0.037156, 0.05306, 0.042364, 0.035586, 0.048328, 0.081712, 0.050641, 0.032017, 0.034068, 0.026892, 0.017797, 0.016021, 0.024393, 0.027463, 0.036378, 0.054297, 0.086953, 0.098513, 0.083462, 0.058088, 0.073402, 0.050641, 0.034884, 0.05306, 0.076542, 0.079919, 0.064632, 0.06184, 0.122885, 0.10481, 0.15284, 0.191378, 0.257454, 0.196879, 0.21291, 0.281712, 0.31487, 0.229226, 0.196879, 0.147574, 0.196879, 0.206376, 0.236433, 0.30533, 0.295083, 0.295083, 0.298791, 0.194234, 0.295083, 0.247041, 0.225814, 0.243554, 0.173081, 0.164327, 0.225814, 0.298791, 0.275179, 0.275179, 0.301917, 0.318242, 0.374039, 0.384043, 0.408655, 0.346032, 0.335645, 0.346032, 0.346032, 0.225814, 0.271506, 0.236433, 0.291804, 0.370445, 0.318242, 0.349426, 0.346032, 0.25031, 0.206376, 0.127496, 0.134866, 0.216401, 0.200174, 0.15008, 0.118441, 0.059222, 0.085092, 0.067594, 0.067594, 0.038858, 0.085092, 0.122885, 0.147574, 0.142424, 0.15008, 0.111485, 0.170161, 0.170161, 0.191378, 0.232838, 0.328603, 0.281712, 0.257454, 0.268042, 0.324872, 0.36309, 0.444081, 0.458154, 0.529623, 0.454136, 0.483068, 0.468512, 0.377384, 0.390993, 0.30533, 0.209395, 0.298791, 0.298791, 0.298791, 0.359901, 0.275179, 0.229226, 0.239899, 0.243554, 0.229226, 0.257454, 0.179055, 0.179055, 0.127496, 0.116183, 0.170161, 0.194234, 0.127496, 0.232838, 0.147574, 0.219301, 0.222385, 0.229226, 0.243554, 0.243554, 0.257454, 0.342579, 0.295083, 0.295083, 0.206376, 0.247041, 0.15284, 0.134866, 0.134866, 0.134866, 0.10481, 0.06184, 0.046336, 0.079919, 0.064632, 0.058088, 0.054297, 0.056825, 0.067594, 0.06184, 0.066181, 0.035586, 0.032677, 0.060549, 0.078022, 0.076542, 0.06312, 0.069024, 0.134866, 0.081712, 0.116183, 0.079919, 0.10481, 0.142424, 0.116183, 0.092881, 0.158265, 0.132295, 0.194234, 0.120615, 0.090864, 0.058088], '')</t>
  </si>
  <si>
    <t>[108]</t>
  </si>
  <si>
    <t xml:space="preserve">F5RZ29|F5RZ29_9ENTR Spore coat protein U domain-containing protein OS=Enterobacter hormaechei ATCC 49162 </t>
  </si>
  <si>
    <t>([0.021816, 0.033407, 0.025316, 0.020522, 0.028695, 0.031287, 0.033407, 0.044297, 0.038858, 0.049374, 0.066181, 0.066181, 0.045352, 0.033407, 0.025316, 0.03976, 0.059222, 0.098513, 0.147574, 0.239899, 0.194234, 0.194234, 0.164327, 0.225814, 0.219301, 0.219301, 0.185198, 0.21291, 0.222385, 0.275179, 0.182256, 0.122885, 0.092881, 0.144935, 0.164327, 0.206376, 0.243554, 0.247041, 0.26085, 0.275179, 0.271506, 0.268042, 0.281712, 0.222385, 0.216401, 0.288399, 0.219301, 0.301917, 0.209395, 0.194234, 0.200174, 0.301917, 0.40511, 0.450668, 0.440853, 0.349426, 0.349426, 0.31487, 0.243554, 0.236433, 0.229226, 0.243554, 0.25406, 0.243554, 0.332115, 0.301917, 0.298791, 0.36309, 0.346032, 0.454136, 0.461924, 0.36309, 0.359901, 0.243554, 0.288399, 0.196879, 0.291804, 0.298791, 0.26085, 0.328603, 0.247041, 0.247041, 0.18812, 0.222385, 0.15008, 0.15284, 0.179055, 0.191378, 0.196879, 0.21291, 0.170161, 0.170161, 0.222385, 0.257454, 0.332115, 0.321458, 0.36309, 0.308712, 0.301917, 0.339168, 0.377384, 0.454136, 0.454136, 0.553315, 0.553315, 0.685117, 0.58069, 0.505461, 0.440853, 0.450668, 0.444081, 0.444081, 0.454136, 0.458154, 0.387226, 0.401658, 0.398279, 0.401658, 0.418646, 0.349426, 0.346032, 0.247041, 0.182256, 0.17593, 0.158265, 0.185198, 0.167087, 0.167087, 0.236433, 0.298791, 0.239899, 0.170161, 0.170161, 0.173081, 0.21291, 0.21291, 0.17593, 0.127496, 0.194234, 0.179055, 0.216401, 0.216401, 0.281712, 0.321458, 0.321458, 0.30533, 0.257454, 0.275179, 0.342579, 0.26085, 0.25031, 0.236433, 0.239899, 0.264545, 0.271506, 0.182256, 0.21291, 0.239899, 0.298791, 0.26085, 0.321458, 0.352862, 0.308712, 0.308712, 0.291804, 0.247041, 0.281712, 0.324872, 0.31487, 0.247041, 0.321458, 0.339168, 0.40511, 0.398279, 0.414856, 0.346032, 0.42561, 0.370445, 0.380708, 0.31487, 0.301917, 0.268042, 0.243554, 0.281712, 0.247041, 0.284882, 0.328603, 0.25031, 0.222385, 0.17593], '')</t>
  </si>
  <si>
    <t>[103, 104, 105, 106, 107]</t>
  </si>
  <si>
    <t xml:space="preserve">F5RZ30|F5RZ30_9ENTR DAACS family dicarboxylate/amino acid:cation symporter OS=Enterobacter hormaechei ATCC 49162 </t>
  </si>
  <si>
    <t>([0.00558, 0.004689, 0.003671, 0.002662, 0.00283, 0.002396, 0.002581, 0.003341, 0.002761, 0.00246, 0.003014, 0.003555, 0.003607, 0.003276, 0.002623, 0.002529, 0.002761, 0.002881, 0.00246, 0.003461, 0.004976, 0.007315, 0.008624, 0.008624, 0.016021, 0.016528, 0.017447, 0.022306, 0.025762, 0.059222, 0.058088, 0.06312, 0.032017, 0.021816, 0.029376, 0.067594, 0.033407, 0.013821, 0.014315, 0.018787, 0.011342, 0.007645, 0.007315, 0.007177, 0.008002, 0.005503, 0.00558, 0.008723, 0.006078, 0.004414, 0.002881, 0.003963, 0.003997, 0.003924, 0.005623, 0.004208, 0.003997, 0.003997, 0.004921, 0.006795, 0.004736, 0.006482, 0.010372, 0.010672, 0.013437, 0.021816, 0.021816, 0.027463, 0.023963, 0.027463, 0.045352, 0.102787, 0.10481, 0.074921, 0.106997, 0.059222, 0.055536, 0.024393, 0.024393, 0.033407, 0.032677, 0.064632, 0.038042, 0.017138, 0.016021, 0.00962, 0.006533, 0.007031, 0.007031, 0.004899, 0.004358, 0.00316, 0.00243, 0.002482, 0.002014, 0.002555, 0.003461, 0.004976, 0.007315, 0.01078, 0.010926, 0.007422, 0.007877, 0.007177, 0.010372, 0.007091, 0.01227, 0.022667, 0.046336, 0.034884, 0.040537, 0.102787, 0.196879, 0.281712, 0.167087, 0.229226, 0.129801, 0.120615, 0.098513, 0.0704, 0.0704, 0.034884, 0.071867, 0.048328, 0.041405, 0.021381, 0.041405, 0.033407, 0.033407, 0.014075, 0.021381, 0.038042, 0.033407, 0.015694, 0.01227, 0.020876, 0.020165, 0.023087, 0.017797, 0.019401, 0.029376, 0.036378, 0.034068, 0.017797, 0.023963, 0.025762, 0.030003, 0.018415, 0.009483, 0.009096, 0.011518, 0.006374, 0.004135, 0.004135, 0.004161, 0.004689, 0.004689, 0.004689, 0.005623, 0.004689, 0.004431, 0.004388, 0.003997, 0.003804, 0.005503, 0.004646, 0.007315, 0.006894, 0.006894, 0.009294, 0.008002, 0.006701, 0.011669, 0.014783, 0.009977, 0.017447, 0.018106, 0.010221, 0.009977, 0.007031, 0.010372, 0.007645, 0.00777, 0.007645, 0.008525, 0.006078, 0.006039, 0.003924, 0.004247, 0.004736, 0.006039, 0.005011, 0.006142, 0.004161, 0.003671, 0.004135, 0.003607, 0.002529, 0.003607, 0.004247, 0.004483, 0.003212, 0.003555, 0.003555, 0.003671, 0.004921, 0.004646, 0.005378, 0.005249, 0.004899, 0.004135, 0.00389, 0.003804, 0.003727, 0.005086, 0.004976, 0.00407, 0.004577, 0.006374, 0.004513, 0.003298, 0.003276, 0.00389, 0.003246, 0.002276, 0.001481, 0.00155, 0.001709, 0.001249, 0.001344, 0.001335, 0.001335, 0.001, 0.001155, 0.001335, 0.000854, 0.001202, 0.001318, 0.000854, 0.000876, 0.001391, 0.002276, 0.002035, 0.00146, 0.00231, 0.002276, 0.002396, 0.001936, 0.002035, 0.002035, 0.002662, 0.00389, 0.005992, 0.005378, 0.005086, 0.003997, 0.004835, 0.003821, 0.00515, 0.007555, 0.007422, 0.007259, 0.006567, 0.011106, 0.017797, 0.012727, 0.012491, 0.023534, 0.033407, 0.054297, 0.05306, 0.06312, 0.059222, 0.023963, 0.030003, 0.066181, 0.044297, 0.059222, 0.092881, 0.085092, 0.085092, 0.096677, 0.045352, 0.033407, 0.027463, 0.016528, 0.013821, 0.014075, 0.014075, 0.008525, 0.008002, 0.008002, 0.007177, 0.004577, 0.006701, 0.005683, 0.004315, 0.006482, 0.006533, 0.006795, 0.005378, 0.003757, 0.002881, 0.004135, 0.003246, 0.002761, 0.004247, 0.004646, 0.004388, 0.0028, 0.003555, 0.003727, 0.004513, 0.003341, 0.005249, 0.003607, 0.004921, 0.004689, 0.004736, 0.003276, 0.003963, 0.00558, 0.006039, 0.007877, 0.006142, 0.006894, 0.006795, 0.005011, 0.006194, 0.006988, 0.008624, 0.007177, 0.006078, 0.007031, 0.010372, 0.009728, 0.009977, 0.008624, 0.013016, 0.009294, 0.020876, 0.020522, 0.017797, 0.028107, 0.015344, 0.015694, 0.017797, 0.014075, 0.019401, 0.014586, 0.026892, 0.0198, 0.044297, 0.058088, 0.025762, 0.028107, 0.016021, 0.035586, 0.028695, 0.022667, 0.036378, 0.016528, 0.009977, 0.007177, 0.005378, 0.006142, 0.00777, 0.007031, 0.010509, 0.013016, 0.009096, 0.006245, 0.009483, 0.007031, 0.007031, 0.011518, 0.010672, 0.014315, 0.008002, 0.011106, 0.009483, 0.006701, 0.009483, 0.015694, 0.026338, 0.024393, 0.025316, 0.028107, 0.041405, 0.026338, 0.014783, 0.030003, 0.06184, 0.060549, 0.102787, 0.102787, 0.073402, 0.079919, 0.127496, 0.179055, 0.194234, 0.229226, 0.291804, 0.196879, 0.120615, 0.120615, 0.225814, 0.30533, 0.25031, 0.275179, 0.31487, 0.41194, 0.398279, 0.366687, 0.324872, 0.25406, 0.225814, 0.264545, 0.206376], '')</t>
  </si>
  <si>
    <t xml:space="preserve">F5RZ31|F5RZ31_9ENTR Chemotaxis protein CheW OS=Enterobacter hormaechei ATCC 49162 </t>
  </si>
  <si>
    <t>([0.236433, 0.275179, 0.339168, 0.422041, 0.444081, 0.461924, 0.480142, 0.517562, 0.40511, 0.328603, 0.278302, 0.21291, 0.21291, 0.137348, 0.170161, 0.182256, 0.185198, 0.278302, 0.18812, 0.196879, 0.191378, 0.236433, 0.15284, 0.083462, 0.06312, 0.038858, 0.040537, 0.046336, 0.022667, 0.043307, 0.074921, 0.069024, 0.142424, 0.137348, 0.147574, 0.155435, 0.142424, 0.071867, 0.050641, 0.090864, 0.096677, 0.196879, 0.15284, 0.142424, 0.132295, 0.134866, 0.194234, 0.129801, 0.120615, 0.21291, 0.134866, 0.134866, 0.203355, 0.127496, 0.069024, 0.0704, 0.081712, 0.043307, 0.050641, 0.0704, 0.035586, 0.033407, 0.017447, 0.020522, 0.020165, 0.036378, 0.038858, 0.038858, 0.0704, 0.03976, 0.042364, 0.043307, 0.048328, 0.054297, 0.094817, 0.173081, 0.173081, 0.094817, 0.094817, 0.096677, 0.048328, 0.094817, 0.054297, 0.086953, 0.092881, 0.170161, 0.11371, 0.069024, 0.0704, 0.033407, 0.033407, 0.019109, 0.034884, 0.031287, 0.018415, 0.017138, 0.017447, 0.017447, 0.015694, 0.027463, 0.024393, 0.046336, 0.033407, 0.067594, 0.069024, 0.034068, 0.033407, 0.067594, 0.085092, 0.106997, 0.200174, 0.164327, 0.200174, 0.122885, 0.132295, 0.118441, 0.120615, 0.116183, 0.194234, 0.200174, 0.120615, 0.206376, 0.194234, 0.144935, 0.129801, 0.10481, 0.11371, 0.11371, 0.10481, 0.129801, 0.081712, 0.03976, 0.043307, 0.030003, 0.030003, 0.030611, 0.028107, 0.032017, 0.029376, 0.015344, 0.014586, 0.026892, 0.025316, 0.028695, 0.060549, 0.047319, 0.047319, 0.046336, 0.025762, 0.025316, 0.013613, 0.014075, 0.018787, 0.038042, 0.0704, 0.0704, 0.050641, 0.081712, 0.056825, 0.043307, 0.069024, 0.11371, 0.076542, 0.056825, 0.031287, 0.017138, 0.016528], '')</t>
  </si>
  <si>
    <t xml:space="preserve">F5RZ33|F5RZ33_9ENTR Chemotaxis protein MotB OS=Enterobacter hormaechei ATCC 49162 </t>
  </si>
  <si>
    <t>([0.298791, 0.339168, 0.374039, 0.414856, 0.440853, 0.472492, 0.494003, 0.51388, 0.541878, 0.553315, 0.58069, 0.642678, 0.642678, 0.63748, 0.618285, 0.618285, 0.490133, 0.461924, 0.461924, 0.497853, 0.476583, 0.517562, 0.525368, 0.422041, 0.377384, 0.380708, 0.349426, 0.31487, 0.281712, 0.247041, 0.158265, 0.088832, 0.055536, 0.037156, 0.028695, 0.016528, 0.011342, 0.01227, 0.01227, 0.01204, 0.013613, 0.022306, 0.030611, 0.030003, 0.059222, 0.044297, 0.025762, 0.033407, 0.024393, 0.025762, 0.032017, 0.032677, 0.032017, 0.05306, 0.079919, 0.118441, 0.129801, 0.170161, 0.247041, 0.219301, 0.239899, 0.243554, 0.243554, 0.21291, 0.239899, 0.232838, 0.232838, 0.31487, 0.31487, 0.398279, 0.433034, 0.422041, 0.557691, 0.575842, 0.608892, 0.604312, 0.56648, 0.675549, 0.720929, 0.728858, 0.63748, 0.728858, 0.745909, 0.76285, 0.779859, 0.741537, 0.750527, 0.771762, 0.771762, 0.759478, 0.775545, 0.798249, 0.812494, 0.671169, 0.791621, 0.771762, 0.666105, 0.666105, 0.661982, 0.653063, 0.59014, 0.728858, 0.745909, 0.690604, 0.675549, 0.545602, 0.541878, 0.521092, 0.505461, 0.505461, 0.505461, 0.497853, 0.384043, 0.380708, 0.483068, 0.390993, 0.295083, 0.390993, 0.359901, 0.374039, 0.401658, 0.436924, 0.342579, 0.328603, 0.328603, 0.247041, 0.328603, 0.36309, 0.374039, 0.374039, 0.370445, 0.284882, 0.284882, 0.288399, 0.219301, 0.216401, 0.311707, 0.394753, 0.308712, 0.335645, 0.247041, 0.229226, 0.164327, 0.164327, 0.17593, 0.200174, 0.295083, 0.308712, 0.275179, 0.301917, 0.356642, 0.271506, 0.352862, 0.346032, 0.42561, 0.490133, 0.450668, 0.447574, 0.384043, 0.472492, 0.51388, 0.521092, 0.476583, 0.562014, 0.685117, 0.562014, 0.476583, 0.458154, 0.422041, 0.342579, 0.284882, 0.349426, 0.380708, 0.308712, 0.31487, 0.31487, 0.232838, 0.295083, 0.298791, 0.352862, 0.26085, 0.225814, 0.225814, 0.257454, 0.257454, 0.257454, 0.342579, 0.4292, 0.440853, 0.366687, 0.486429, 0.4292, 0.366687, 0.436924, 0.51388, 0.51388, 0.51388, 0.618285, 0.476583, 0.465241, 0.483068, 0.465241, 0.480142, 0.476583, 0.476583, 0.450668, 0.450668, 0.444081, 0.408655, 0.408655, 0.483068, 0.447574, 0.529623, 0.557691, 0.570702, 0.483068, 0.408655, 0.384043, 0.384043, 0.468512, 0.390993, 0.390993, 0.505461, 0.494003, 0.58069, 0.505461, 0.458154, 0.444081, 0.384043, 0.349426, 0.339168, 0.335645, 0.308712, 0.288399, 0.295083, 0.25031, 0.321458, 0.311707, 0.342579, 0.352862, 0.352862, 0.42561, 0.447574, 0.447574, 0.461924, 0.440853, 0.418646, 0.509769, 0.509769, 0.58069, 0.549308, 0.549308, 0.505461, 0.461924, 0.433034, 0.352862, 0.394753, 0.414856, 0.509769, 0.472492, 0.476583, 0.494003, 0.468512, 0.352862, 0.275179, 0.271506, 0.308712, 0.398279, 0.36309, 0.380708, 0.380708, 0.480142, 0.494003, 0.59508, 0.685117, 0.671169, 0.775545, 0.779859, 0.675549, 0.648219, 0.703578, 0.728858, 0.712013, 0.716283, 0.750527, 0.862302, 0.852992, 0.812494, 0.779859, 0.741537, 0.767246, 0.775545, 0.754692, 0.788093, 0.808535, 0.784345, 0.865454, 0.885302, 0.868118, 0.91684, 0.921076, 0.912647, 0.88723, 0.885302, 0.905695, 0.950334, 0.924947, 0.926919, 0.951925], '')</t>
  </si>
  <si>
    <t>[7, 8, 9, 10, 11, 12, 13, 14, 15, 21, 22, 72, 73, 74, 75, 76, 77, 78, 79, 80, 81, 82, 83, 84, 85, 86, 87, 88, 89, 90, 91, 92, 93, 94, 95, 96, 97, 98, 99, 100, 101, 102, 103, 104, 105, 106, 107, 108, 109, 110, 160, 161, 163, 164, 165, 194, 195, 196, 197, 212, 213, 214, 222, 224, 225, 247, 248, 249, 250, 251, 252, 258, 273, 274, 275, 276, 277, 278, 279, 280, 281, 282, 283, 284, 285, 286, 287, 288, 289, 290, 291, 292, 293, 294, 295, 296, 297, 298, 299, 300, 301, 302, 303, 304, 305, 306, 307, 308]</t>
  </si>
  <si>
    <t xml:space="preserve">F5RZ34|F5RZ34_9ENTR Chemotaxis MotA protein OS=Enterobacter hormaechei ATCC 49162 </t>
  </si>
  <si>
    <t>([0.000945, 0.001572, 0.002503, 0.002435, 0.001872, 0.002529, 0.003276, 0.0028, 0.003014, 0.003109, 0.003821, 0.004513, 0.006039, 0.008624, 0.008525, 0.011903, 0.010131, 0.010221, 0.00962, 0.014315, 0.026338, 0.035586, 0.043307, 0.021381, 0.020876, 0.022667, 0.012727, 0.012727, 0.021381, 0.022306, 0.030611, 0.018106, 0.018106, 0.014586, 0.008525, 0.008156, 0.006421, 0.007259, 0.01078, 0.020165, 0.018415, 0.015694, 0.020165, 0.010372, 0.017447, 0.026892, 0.059222, 0.064632, 0.066181, 0.05306, 0.036378, 0.047319, 0.043307, 0.025316, 0.016826, 0.035586, 0.074921, 0.122885, 0.125101, 0.06184, 0.06184, 0.06312, 0.06312, 0.044297, 0.047319, 0.033407, 0.038042, 0.0198, 0.020165, 0.016528, 0.012491, 0.013016, 0.007555, 0.01078, 0.010509, 0.014315, 0.011342, 0.011106, 0.011106, 0.011518, 0.020876, 0.021381, 0.020876, 0.015694, 0.010926, 0.018415, 0.014586, 0.015694, 0.027463, 0.056825, 0.036378, 0.081712, 0.15284, 0.284882, 0.278302, 0.40511, 0.465241, 0.545602, 0.433034, 0.308712, 0.268042, 0.25406, 0.144935, 0.17593, 0.229226, 0.25406, 0.164327, 0.21291, 0.200174, 0.158265, 0.111485, 0.15008, 0.071867, 0.073402, 0.026892, 0.015078, 0.009294, 0.009865, 0.006374, 0.006482, 0.009865, 0.008075, 0.005872, 0.005872, 0.005249, 0.00515, 0.007422, 0.008723, 0.010509, 0.010221, 0.00777, 0.010131, 0.008525, 0.014075, 0.01078, 0.012491, 0.016826, 0.028107, 0.029376, 0.067594, 0.064632, 0.073402, 0.137348, 0.229226, 0.359901, 0.359901, 0.390993, 0.374039, 0.454136, 0.356642, 0.380708, 0.465241, 0.454136, 0.570702, 0.440853, 0.444081, 0.444081, 0.418646, 0.401658, 0.394753, 0.370445, 0.380708, 0.387226, 0.339168, 0.21291, 0.191378, 0.111485, 0.060549, 0.047319, 0.032017, 0.032677, 0.020876, 0.025762, 0.016257, 0.011342, 0.018415, 0.018787, 0.019401, 0.024393, 0.024826, 0.018787, 0.020522, 0.036378, 0.036378, 0.037156, 0.067594, 0.079919, 0.086953, 0.137348, 0.139895, 0.106997, 0.094817, 0.102787, 0.10481, 0.129801, 0.155435, 0.100716, 0.122885, 0.200174, 0.132295, 0.079919, 0.098513, 0.048328, 0.028107, 0.014586, 0.014586, 0.010672, 0.009728, 0.008895, 0.006421, 0.007091, 0.010672, 0.010926, 0.010926, 0.010672, 0.009401, 0.008156, 0.010672, 0.011342, 0.010509, 0.018787, 0.025316, 0.030003, 0.059222, 0.106997, 0.170161, 0.167087, 0.219301, 0.232838, 0.284882, 0.308712, 0.30533, 0.182256, 0.278302, 0.229226, 0.158265, 0.222385, 0.318242, 0.236433, 0.239899, 0.243554, 0.158265, 0.161087, 0.167087, 0.185198, 0.10481, 0.086953, 0.0704, 0.102787, 0.045352, 0.069024, 0.109221, 0.111485, 0.194234, 0.116183, 0.10481, 0.161087, 0.161087, 0.170161, 0.25406, 0.268042, 0.268042, 0.247041, 0.185198, 0.17593, 0.090864, 0.17593, 0.225814, 0.308712, 0.21291, 0.335645, 0.30533, 0.229226, 0.229226, 0.236433, 0.356642, 0.468512, 0.483068, 0.497853, 0.480142, 0.483068, 0.458154, 0.480142, 0.63748, 0.724957, 0.690604, 0.801317, 0.771762, 0.73685, 0.716283, 0.823549, 0.812494, 0.868118, 0.948786, 0.956248], '')</t>
  </si>
  <si>
    <t>[97, 153, 283, 284, 285, 286, 287, 288, 289, 290, 291, 292, 293, 294]</t>
  </si>
  <si>
    <t xml:space="preserve">F5RZ37|F5RZ37_9ENTR Universal stress protein C OS=Enterobacter hormaechei ATCC 49162 </t>
  </si>
  <si>
    <t>([0.191378, 0.18812, 0.116183, 0.161087, 0.196879, 0.134866, 0.164327, 0.191378, 0.216401, 0.243554, 0.164327, 0.167087, 0.109221, 0.100716, 0.10481, 0.10481, 0.10481, 0.15284, 0.102787, 0.056825, 0.060549, 0.096677, 0.116183, 0.179055, 0.185198, 0.11371, 0.127496, 0.10481, 0.10481, 0.06184, 0.06184, 0.125101, 0.092881, 0.085092, 0.055536, 0.092881, 0.055536, 0.045352, 0.029376, 0.044297, 0.090864, 0.155435, 0.147574, 0.15008, 0.15284, 0.086953, 0.100716, 0.122885, 0.15008, 0.125101, 0.139895, 0.139895, 0.079919, 0.106997, 0.170161, 0.26085, 0.271506, 0.349426, 0.349426, 0.422041, 0.332115, 0.301917, 0.206376, 0.132295, 0.132295, 0.078022, 0.106997, 0.129801, 0.167087, 0.18812, 0.229226, 0.268042, 0.185198, 0.281712, 0.31487, 0.229226, 0.17593, 0.139895, 0.15284, 0.15284, 0.094817, 0.167087, 0.179055, 0.173081, 0.26085, 0.271506, 0.288399, 0.236433, 0.271506, 0.275179, 0.26085, 0.25031, 0.284882, 0.374039, 0.25031, 0.170161, 0.25406, 0.298791, 0.247041, 0.158265, 0.196879, 0.284882, 0.236433, 0.236433, 0.239899, 0.264545, 0.182256, 0.25406, 0.339168, 0.346032, 0.26085, 0.161087, 0.132295, 0.134866, 0.132295, 0.243554, 0.239899, 0.232838, 0.216401, 0.311707, 0.288399, 0.194234, 0.206376, 0.206376, 0.122885, 0.194234, 0.170161, 0.239899, 0.243554, 0.155435, 0.161087, 0.15008, 0.170161, 0.122885, 0.0704, 0.071867, 0.0704, 0.125101, 0.134866, 0.139895, 0.134866, 0.125101, 0.111485, 0.100716, 0.122885, 0.167087, 0.139895, 0.085092, 0.083462, 0.06312, 0.111485, 0.106997, 0.102787, 0.10481, 0.173081, 0.25031, 0.25031, 0.239899, 0.164327, 0.170161, 0.111485, 0.069024, 0.078022, 0.096677, 0.118441, 0.0704, 0.085092, 0.102787, 0.158265, 0.137348, 0.137348, 0.116183, 0.085092, 0.132295, 0.173081, 0.139895, 0.109221, 0.078022, 0.049374], '')</t>
  </si>
  <si>
    <t xml:space="preserve">F5RZ40|F5RZ40_9ENTR L-arabinose ABC superfamily ATP binding cassette transporter, permease protein OS=Enterobacter hormaechei ATCC 49162 </t>
  </si>
  <si>
    <t>([0.209395, 0.25031, 0.271506, 0.222385, 0.090864, 0.109221, 0.045352, 0.055536, 0.074921, 0.043307, 0.030003, 0.048328, 0.074921, 0.033407, 0.034068, 0.038858, 0.019109, 0.011903, 0.008804, 0.005734, 0.005734, 0.004483, 0.003276, 0.002211, 0.001936, 0.002555, 0.002057, 0.002688, 0.001906, 0.001202, 0.001318, 0.001936, 0.001906, 0.001172, 0.001541, 0.001602, 0.001271, 0.001249, 0.001675, 0.001748, 0.0028, 0.003276, 0.002662, 0.003701, 0.003924, 0.004388, 0.003671, 0.004513, 0.004414, 0.006078, 0.009401, 0.010372, 0.006894, 0.005799, 0.006988, 0.008156, 0.006482, 0.007091, 0.006701, 0.00515, 0.004483, 0.003864, 0.00389, 0.005318, 0.005683, 0.005249, 0.006421, 0.006421, 0.006421, 0.005992, 0.005223, 0.005223, 0.004775, 0.004431, 0.004431, 0.004414, 0.003821, 0.004513, 0.004775, 0.007422, 0.010131, 0.013265, 0.011106, 0.008276, 0.005872, 0.005799, 0.007259, 0.007091, 0.01204, 0.011903, 0.010672, 0.009096, 0.006374, 0.008156, 0.009096, 0.007259, 0.008156, 0.009483, 0.006619, 0.007259, 0.004976, 0.004775, 0.004358, 0.003963, 0.004976, 0.006988, 0.004775, 0.004483, 0.004483, 0.00407, 0.002761, 0.003053, 0.002761, 0.003431, 0.003512, 0.003246, 0.004431, 0.003607, 0.003757, 0.004513, 0.003864, 0.003804, 0.003963, 0.005318, 0.005378, 0.004689, 0.004921, 0.005872, 0.007877, 0.005249, 0.004208, 0.006374, 0.008276, 0.008409, 0.008624, 0.005799, 0.005932, 0.004208, 0.005932, 0.005992, 0.006795, 0.010131, 0.013821, 0.009294, 0.008804, 0.008804, 0.011669, 0.011903, 0.018415, 0.018415, 0.017447, 0.013821, 0.014075, 0.009015, 0.014075, 0.010372, 0.014315, 0.028695, 0.032677, 0.017797, 0.016257, 0.009865, 0.011342, 0.011342, 0.020522, 0.011669, 0.013265, 0.007645, 0.007645, 0.005378, 0.004611, 0.00558, 0.005872, 0.003997, 0.003997, 0.0028, 0.003864, 0.003109, 0.002138, 0.001967, 0.002881, 0.003014, 0.004315, 0.003997, 0.003212, 0.002761, 0.003997, 0.00543, 0.008002, 0.005378, 0.006078, 0.004899, 0.005932, 0.008276, 0.014075, 0.030003, 0.078022, 0.060549, 0.098513, 0.185198, 0.185198, 0.134866, 0.127496, 0.0704, 0.078022, 0.100716, 0.060549, 0.060549, 0.060549, 0.056825, 0.055536, 0.035586, 0.036378, 0.018106, 0.01204, 0.007645, 0.007031, 0.006421, 0.005318, 0.004775, 0.004646, 0.005683, 0.005734, 0.005011, 0.006533, 0.004247, 0.003963, 0.003757, 0.003276, 0.003109, 0.003177, 0.003757, 0.00543, 0.007645, 0.01204, 0.019109, 0.044297, 0.032677, 0.036378, 0.071867, 0.059222, 0.059222, 0.040537, 0.06184, 0.041405, 0.021816, 0.025316, 0.025316, 0.048328, 0.048328, 0.032017, 0.018787, 0.014075, 0.013016, 0.013016, 0.009187, 0.008895, 0.005683, 0.006619, 0.006374, 0.006245, 0.006194, 0.006194, 0.008895, 0.005734, 0.008002, 0.008156, 0.008075, 0.009015, 0.007645, 0.008895, 0.007495, 0.007031, 0.007031, 0.005223, 0.005223, 0.006988, 0.00543, 0.008276, 0.008624, 0.007495, 0.006533, 0.010131, 0.007177, 0.00515, 0.007645, 0.005503, 0.007495, 0.011669, 0.009865, 0.01204, 0.012727, 0.013613, 0.015344, 0.017447, 0.034068, 0.034068, 0.016826, 0.014586, 0.008525, 0.005734, 0.005683, 0.005623, 0.004161, 0.00407, 0.003804, 0.003804, 0.005503, 0.003997, 0.003727, 0.00543, 0.005503, 0.004611, 0.006245, 0.008624, 0.012491, 0.008624, 0.007315, 0.009096, 0.01227, 0.018415, 0.030611, 0.033407, 0.037156, 0.064632, 0.15008, 0.339168], '')</t>
  </si>
  <si>
    <t xml:space="preserve">F5RZ41|F5RZ41_9ENTR L-arabinose ABC superfamily ATP binding cassette transporter, ABC protein OS=Enterobacter hormaechei ATCC 49162 </t>
  </si>
  <si>
    <t>([0.257454, 0.291804, 0.182256, 0.216401, 0.243554, 0.281712, 0.182256, 0.247041, 0.271506, 0.219301, 0.257454, 0.268042, 0.17593, 0.173081, 0.18812, 0.10481, 0.085092, 0.076542, 0.137348, 0.090864, 0.100716, 0.078022, 0.078022, 0.139895, 0.096677, 0.100716, 0.078022, 0.092881, 0.058088, 0.058088, 0.102787, 0.10481, 0.127496, 0.164327, 0.155435, 0.139895, 0.222385, 0.229226, 0.25406, 0.161087, 0.225814, 0.219301, 0.179055, 0.179055, 0.170161, 0.247041, 0.155435, 0.191378, 0.30533, 0.352862, 0.359901, 0.332115, 0.324872, 0.239899, 0.243554, 0.155435, 0.164327, 0.161087, 0.17593, 0.281712, 0.291804, 0.264545, 0.25031, 0.298791, 0.311707, 0.321458, 0.31487, 0.374039, 0.335645, 0.216401, 0.222385, 0.18812, 0.18812, 0.127496, 0.167087, 0.122885, 0.125101, 0.0704, 0.076542, 0.074921, 0.037156, 0.060549, 0.044297, 0.048328, 0.074921, 0.076542, 0.056825, 0.056825, 0.044297, 0.044297, 0.085092, 0.086953, 0.059222, 0.034068, 0.030611, 0.037156, 0.071867, 0.073402, 0.147574, 0.144935, 0.127496, 0.194234, 0.18812, 0.196879, 0.216401, 0.196879, 0.182256, 0.219301, 0.137348, 0.122885, 0.161087, 0.085092, 0.086953, 0.125101, 0.194234, 0.191378, 0.200174, 0.120615, 0.18812, 0.167087, 0.098513, 0.100716, 0.058088, 0.064632, 0.06312, 0.106997, 0.118441, 0.122885, 0.129801, 0.232838, 0.236433, 0.219301, 0.222385, 0.132295, 0.158265, 0.092881, 0.155435, 0.15284, 0.137348, 0.147574, 0.111485, 0.122885, 0.137348, 0.132295, 0.10481, 0.15284, 0.120615, 0.058088, 0.045352, 0.042364, 0.038042, 0.055536, 0.055536, 0.05306, 0.050641, 0.041405, 0.038042, 0.041405, 0.043307, 0.106997, 0.106997, 0.137348, 0.200174, 0.116183, 0.18812, 0.191378, 0.191378, 0.236433, 0.229226, 0.275179, 0.291804, 0.191378, 0.127496, 0.127496, 0.144935, 0.147574, 0.170161, 0.291804, 0.194234, 0.179055, 0.15008, 0.155435, 0.155435, 0.155435, 0.15008, 0.088832, 0.06312, 0.036378, 0.021816, 0.03976, 0.037156, 0.033407, 0.045352, 0.098513, 0.106997, 0.094817, 0.085092, 0.071867, 0.037156, 0.066181, 0.0704, 0.059222, 0.029376, 0.031287, 0.020522, 0.018787, 0.032017, 0.058088, 0.098513, 0.147574, 0.088832, 0.055536, 0.055536, 0.074921, 0.034884, 0.033407, 0.064632, 0.100716, 0.127496, 0.206376, 0.144935, 0.147574, 0.179055, 0.278302, 0.278302, 0.264545, 0.301917, 0.311707, 0.271506, 0.232838, 0.167087, 0.25031, 0.321458, 0.332115, 0.236433, 0.346032, 0.346032, 0.25031, 0.196879, 0.200174, 0.11371, 0.167087, 0.182256, 0.179055, 0.179055, 0.109221, 0.17593, 0.275179, 0.278302, 0.308712, 0.26085, 0.332115, 0.243554, 0.25406, 0.257454, 0.275179, 0.275179, 0.232838, 0.352862, 0.444081, 0.36309, 0.465241, 0.472492, 0.472492, 0.384043, 0.370445, 0.370445, 0.370445, 0.268042, 0.25406, 0.25406, 0.339168, 0.349426, 0.352862, 0.278302, 0.264545, 0.25031, 0.158265, 0.182256, 0.096677, 0.064632, 0.100716, 0.083462, 0.079919, 0.066181, 0.11371, 0.120615, 0.122885, 0.100716, 0.147574, 0.15008, 0.092881, 0.050641, 0.047319, 0.079919, 0.122885, 0.125101, 0.127496, 0.216401, 0.229226, 0.311707, 0.390993, 0.324872, 0.26085, 0.196879, 0.203355, 0.203355, 0.194234, 0.278302, 0.247041, 0.257454, 0.17593, 0.264545, 0.366687, 0.398279, 0.374039, 0.377384, 0.346032, 0.346032, 0.352862, 0.31487, 0.31487, 0.219301, 0.25406, 0.264545, 0.264545, 0.288399, 0.301917, 0.308712, 0.308712, 0.374039, 0.335645, 0.433034, 0.422041, 0.332115, 0.216401, 0.271506, 0.196879, 0.229226, 0.311707, 0.236433, 0.268042, 0.278302, 0.370445, 0.311707, 0.408655, 0.384043, 0.349426, 0.308712, 0.301917, 0.301917, 0.301917, 0.225814, 0.139895, 0.142424, 0.185198, 0.268042, 0.17593, 0.158265, 0.090864, 0.096677, 0.147574, 0.142424, 0.079919, 0.081712, 0.116183, 0.109221, 0.185198, 0.155435, 0.191378, 0.196879, 0.203355, 0.127496, 0.209395, 0.298791, 0.209395, 0.25031, 0.167087, 0.225814, 0.321458, 0.450668, 0.436924, 0.394753, 0.41194, 0.517562, 0.41194, 0.356642, 0.321458, 0.321458, 0.268042, 0.26085, 0.25031, 0.239899, 0.346032, 0.356642, 0.36309, 0.454136, 0.41194, 0.414856, 0.328603, 0.318242, 0.288399, 0.203355, 0.155435, 0.144935, 0.15008, 0.239899, 0.295083, 0.328603, 0.247041, 0.247041, 0.167087, 0.10481, 0.11371, 0.118441, 0.134866, 0.134866, 0.132295, 0.15284, 0.15008, 0.239899, 0.17593, 0.173081, 0.225814, 0.308712, 0.318242, 0.318242, 0.216401, 0.167087, 0.17593, 0.17593, 0.173081, 0.170161, 0.268042, 0.167087, 0.132295, 0.111485, 0.102787, 0.102787, 0.069024, 0.100716, 0.060549, 0.054297, 0.028695, 0.028695, 0.028695, 0.026892, 0.026892, 0.026892, 0.059222, 0.060549, 0.060549, 0.06184, 0.10481, 0.06184, 0.090864, 0.118441, 0.116183, 0.066181, 0.043307, 0.044297, 0.042364, 0.064632, 0.122885, 0.203355, 0.25406, 0.161087, 0.139895, 0.129801, 0.219301, 0.120615, 0.06312, 0.106997, 0.18812, 0.194234, 0.229226, 0.271506, 0.275179, 0.284882, 0.384043, 0.422041, 0.401658, 0.440853, 0.349426, 0.298791, 0.26085, 0.278302, 0.374039, 0.324872, 0.328603, 0.31487, 0.374039, 0.384043, 0.342579, 0.301917, 0.271506, 0.284882, 0.239899, 0.185198, 0.144935, 0.106997, 0.106997, 0.182256, 0.134866], '')</t>
  </si>
  <si>
    <t>[384]</t>
  </si>
  <si>
    <t xml:space="preserve">F5RZ43|F5RZ43_9ENTR ThiJ/PfpI-family thiamine biogenesis protein OS=Enterobacter hormaechei ATCC 49162 </t>
  </si>
  <si>
    <t>([0.027463, 0.041405, 0.020165, 0.036378, 0.064632, 0.06312, 0.098513, 0.094817, 0.06312, 0.042364, 0.058088, 0.038858, 0.05306, 0.036378, 0.022306, 0.034884, 0.043307, 0.038042, 0.0704, 0.066181, 0.092881, 0.050641, 0.058088, 0.120615, 0.06312, 0.044297, 0.032017, 0.023087, 0.027463, 0.049374, 0.088832, 0.067594, 0.079919, 0.048328, 0.088832, 0.085092, 0.085092, 0.088832, 0.085092, 0.096677, 0.132295, 0.079919, 0.098513, 0.094817, 0.090864, 0.15284, 0.116183, 0.191378, 0.243554, 0.247041, 0.247041, 0.26085, 0.301917, 0.281712, 0.257454, 0.268042, 0.321458, 0.25406, 0.179055, 0.185198, 0.185198, 0.219301, 0.281712, 0.346032, 0.342579, 0.339168, 0.328603, 0.377384, 0.380708, 0.275179, 0.239899, 0.209395, 0.206376, 0.200174, 0.308712, 0.335645, 0.229226, 0.264545, 0.219301, 0.219301, 0.308712, 0.284882, 0.288399, 0.30533, 0.291804, 0.284882, 0.284882, 0.281712, 0.232838, 0.142424, 0.144935, 0.200174, 0.147574, 0.086953, 0.085092, 0.060549, 0.074921, 0.109221, 0.106997, 0.139895, 0.127496, 0.127496, 0.120615, 0.127496, 0.118441, 0.06184, 0.034884, 0.034884, 0.034884, 0.060549, 0.106997, 0.102787, 0.058088, 0.060549, 0.100716, 0.098513, 0.127496, 0.096677, 0.067594, 0.078022, 0.118441, 0.134866, 0.142424, 0.15284, 0.142424, 0.102787, 0.100716, 0.118441, 0.127496, 0.106997, 0.127496, 0.090864, 0.106997, 0.167087, 0.257454, 0.257454, 0.271506, 0.182256, 0.17593, 0.264545, 0.239899, 0.229226, 0.291804, 0.200174, 0.191378, 0.191378, 0.219301, 0.200174, 0.271506, 0.158265, 0.158265, 0.083462, 0.125101, 0.102787, 0.090864, 0.0704, 0.0704, 0.038858, 0.038042, 0.066181, 0.0704, 0.076542, 0.06312, 0.076542, 0.086953, 0.086953, 0.092881, 0.109221, 0.164327, 0.167087, 0.271506, 0.21291, 0.209395, 0.129801, 0.236433, 0.15008, 0.15284, 0.129801, 0.182256, 0.247041, 0.219301, 0.17593, 0.132295, 0.134866, 0.073402, 0.102787], '')</t>
  </si>
  <si>
    <t xml:space="preserve">F5RZ44|F5RZ44_9ENTR Ferritin 1 OS=Enterobacter hormaechei ATCC 49162 </t>
  </si>
  <si>
    <t>([0.494003, 0.377384, 0.4292, 0.408655, 0.440853, 0.41194, 0.447574, 0.374039, 0.41194, 0.318242, 0.247041, 0.257454, 0.25406, 0.308712, 0.225814, 0.229226, 0.15284, 0.155435, 0.125101, 0.15008, 0.125101, 0.066181, 0.066181, 0.060549, 0.073402, 0.069024, 0.085092, 0.048328, 0.086953, 0.078022, 0.142424, 0.196879, 0.225814, 0.139895, 0.071867, 0.118441, 0.116183, 0.182256, 0.155435, 0.229226, 0.229226, 0.271506, 0.31487, 0.390993, 0.401658, 0.366687, 0.339168, 0.342579, 0.359901, 0.243554, 0.257454, 0.161087, 0.125101, 0.122885, 0.182256, 0.200174, 0.196879, 0.173081, 0.17593, 0.236433, 0.229226, 0.173081, 0.161087, 0.236433, 0.164327, 0.170161, 0.200174, 0.155435, 0.167087, 0.225814, 0.342579, 0.239899, 0.339168, 0.414856, 0.339168, 0.380708, 0.483068, 0.40511, 0.328603, 0.324872, 0.288399, 0.288399, 0.271506, 0.288399, 0.288399, 0.278302, 0.278302, 0.284882, 0.366687, 0.271506, 0.239899, 0.225814, 0.236433, 0.236433, 0.164327, 0.164327, 0.132295, 0.125101, 0.196879, 0.271506, 0.26085, 0.236433, 0.243554, 0.324872, 0.31487, 0.219301, 0.225814, 0.21291, 0.137348, 0.132295, 0.118441, 0.086953, 0.088832, 0.142424, 0.122885, 0.194234, 0.268042, 0.308712, 0.308712, 0.301917, 0.335645, 0.342579, 0.370445, 0.339168, 0.257454, 0.179055, 0.25406, 0.339168, 0.26085, 0.31487, 0.324872, 0.444081, 0.440853, 0.436924, 0.447574, 0.450668, 0.436924, 0.433034, 0.390993, 0.387226, 0.295083, 0.216401, 0.142424, 0.155435, 0.182256, 0.257454, 0.342579, 0.342579, 0.346032, 0.346032, 0.295083, 0.298791, 0.203355, 0.26085, 0.268042, 0.194234, 0.222385, 0.236433, 0.247041, 0.247041, 0.219301, 0.288399, 0.349426, 0.4292, 0.384043, 0.346032, 0.308712, 0.257454, 0.222385], '')</t>
  </si>
  <si>
    <t xml:space="preserve">F5RZ46|F5RZ46_9ENTR DUF2766 domain-containing protein OS=Enterobacter hormaechei ATCC 49162 </t>
  </si>
  <si>
    <t>([0.41194, 0.308712, 0.346032, 0.401658, 0.318242, 0.25031, 0.247041, 0.206376, 0.243554, 0.179055, 0.144935, 0.100716, 0.098513, 0.098513, 0.050641, 0.05306, 0.058088, 0.044297, 0.022667, 0.024393, 0.014783, 0.014586, 0.018415, 0.022306, 0.013613, 0.022306, 0.021816, 0.025762, 0.042364, 0.03976, 0.058088, 0.090864, 0.158265, 0.167087, 0.098513, 0.161087, 0.25406, 0.15008, 0.232838, 0.216401, 0.206376, 0.295083, 0.398279, 0.461924, 0.394753, 0.444081, 0.394753, 0.486429, 0.525368, 0.418646, 0.4292, 0.366687, 0.370445, 0.332115, 0.232838, 0.328603, 0.328603, 0.284882, 0.288399, 0.243554, 0.264545, 0.170161, 0.17593, 0.100716, 0.083462, 0.050641, 0.06312, 0.094817, 0.086953, 0.0704, 0.125101, 0.120615, 0.200174, 0.17593, 0.17593, 0.25031, 0.21291, 0.18812, 0.191378, 0.288399, 0.295083, 0.40511, 0.56648], '')</t>
  </si>
  <si>
    <t>[48, 82]</t>
  </si>
  <si>
    <t xml:space="preserve">F5RZ47|F5RZ47_9ENTR Uncharacterized protein OS=Enterobacter hormaechei ATCC 49162 </t>
  </si>
  <si>
    <t>([0.339168, 0.374039, 0.422041, 0.458154, 0.483068, 0.472492, 0.401658, 0.454136, 0.468512, 0.517562, 0.525368, 0.56648, 0.575842, 0.745909, 0.767246, 0.84206, 0.862302, 0.862302, 0.868118, 0.779859, 0.798249, 0.812494, 0.837511, 0.771762, 0.648219, 0.529623, 0.476583, 0.575842, 0.545602, 0.549308, 0.525368, 0.56648, 0.480142, 0.472492, 0.461924, 0.374039, 0.349426, 0.408655, 0.377384, 0.332115, 0.401658, 0.335645, 0.291804, 0.219301, 0.264545, 0.384043], '')</t>
  </si>
  <si>
    <t>[9, 10, 11, 12, 13, 14, 15, 16, 17, 18, 19, 20, 21, 22, 23, 24, 25, 27, 28, 29, 30, 31]</t>
  </si>
  <si>
    <t xml:space="preserve">F5RZ48|F5RZ48_9ENTR Major facilitator transporter OS=Enterobacter hormaechei ATCC 49162 </t>
  </si>
  <si>
    <t>([0.490133, 0.505461, 0.335645, 0.356642, 0.4292, 0.384043, 0.401658, 0.295083, 0.200174, 0.147574, 0.132295, 0.173081, 0.142424, 0.054297, 0.022667, 0.030611, 0.038042, 0.017797, 0.010509, 0.009977, 0.009977, 0.010221, 0.00777, 0.00777, 0.006894, 0.006374, 0.006421, 0.004689, 0.007177, 0.010926, 0.012727, 0.013016, 0.013265, 0.016257, 0.016257, 0.034068, 0.028695, 0.025762, 0.045352, 0.05306, 0.05306, 0.027463, 0.028695, 0.023534, 0.046336, 0.029376, 0.027463, 0.027463, 0.025762, 0.01227, 0.007645, 0.009483, 0.007645, 0.006701, 0.005249, 0.005799, 0.004208, 0.005932, 0.004976, 0.005623, 0.007177, 0.00515, 0.005011, 0.004315, 0.006194, 0.006374, 0.005992, 0.006039, 0.006039, 0.008895, 0.013437, 0.015344, 0.008409, 0.010372, 0.008075, 0.009187, 0.008895, 0.011518, 0.006619, 0.005011, 0.005249, 0.003821, 0.004431, 0.006142, 0.005378, 0.003512, 0.00292, 0.004358, 0.003177, 0.003555, 0.003607, 0.003727, 0.003461, 0.005249, 0.006245, 0.005872, 0.00515, 0.006421, 0.006142, 0.009096, 0.01078, 0.007031, 0.010926, 0.013613, 0.010509, 0.016021, 0.034068, 0.036378, 0.018415, 0.023963, 0.015078, 0.017138, 0.010372, 0.017797, 0.016826, 0.009483, 0.014075, 0.014075, 0.010221, 0.013613, 0.014075, 0.023963, 0.060549, 0.055536, 0.054297, 0.083462, 0.041405, 0.020522, 0.028695, 0.044297, 0.031287, 0.040537, 0.035586, 0.030611, 0.032677, 0.017138, 0.040537, 0.03976, 0.033407, 0.038858, 0.028107, 0.032017, 0.015344, 0.008075, 0.008075, 0.009096, 0.009728, 0.00962, 0.016528, 0.016021, 0.010131, 0.010131, 0.013265, 0.01227, 0.011903, 0.009483, 0.016826, 0.008895, 0.010672, 0.01078, 0.009728, 0.007177, 0.004414, 0.004431, 0.006619, 0.00515, 0.00515, 0.003461, 0.004775, 0.003431, 0.00243, 0.003246, 0.003246, 0.002276, 0.001572, 0.002078, 0.001649, 0.001597, 0.001597, 0.001061, 0.001692, 0.002581, 0.002761, 0.004135, 0.006194, 0.006142, 0.008525, 0.007645, 0.011669, 0.013613, 0.01227, 0.024393, 0.016826, 0.040537, 0.081712, 0.067594, 0.051831, 0.059222, 0.06312, 0.129801, 0.134866, 0.086953, 0.055536, 0.06312, 0.064632, 0.027463, 0.016021, 0.008895, 0.007495, 0.006142, 0.006039, 0.006533, 0.005249, 0.007259, 0.006567, 0.007091, 0.013613, 0.01204, 0.019109, 0.019109, 0.018106, 0.017797, 0.023963, 0.026338, 0.049374, 0.024826, 0.020876, 0.017447, 0.020876, 0.026892, 0.022667, 0.012727, 0.017797, 0.013437, 0.013437, 0.008409, 0.006619, 0.004358, 0.006078, 0.005932, 0.003727, 0.003757, 0.005223, 0.004414, 0.00515, 0.003512, 0.005318, 0.006894, 0.006795, 0.009294, 0.006245, 0.008723, 0.010131, 0.009483, 0.016826, 0.01078, 0.022667, 0.032017, 0.025762, 0.025762, 0.016021, 0.03976, 0.019401, 0.010509, 0.013265, 0.01227, 0.023087, 0.01078, 0.007877, 0.013016, 0.010372, 0.017797, 0.009401, 0.010926, 0.011903, 0.008075, 0.013437, 0.006894, 0.004736, 0.005378, 0.005872, 0.005623, 0.004577, 0.004247, 0.006194, 0.004736, 0.004736, 0.003212, 0.004414, 0.005683, 0.005799, 0.005799, 0.003804, 0.00543, 0.005378, 0.006142, 0.005872, 0.003804, 0.004483, 0.004431, 0.005378, 0.003757, 0.003461, 0.00316, 0.004646, 0.004736, 0.004431, 0.004577, 0.004835, 0.004921, 0.006533, 0.005503, 0.006533, 0.011342, 0.013613, 0.008804, 0.005992, 0.008804, 0.013437, 0.011903, 0.020876, 0.012727, 0.020522, 0.051831, 0.044297, 0.022667, 0.011669, 0.011342, 0.011669, 0.021816, 0.016826, 0.008804, 0.011106, 0.00777, 0.005318, 0.004247, 0.004247, 0.004388, 0.003727, 0.00316, 0.003757, 0.002482, 0.002688, 0.002727, 0.003053, 0.004358, 0.006142, 0.009977, 0.011106, 0.007031, 0.005011, 0.00407, 0.004736, 0.003341, 0.003053, 0.003053, 0.002327, 0.002327, 0.003212, 0.00359, 0.003405, 0.002555, 0.003963, 0.00543, 0.003757, 0.003512, 0.002276, 0.00225, 0.001675, 0.001533, 0.002211, 0.003212, 0.003276, 0.003366, 0.003109, 0.003804, 0.005378, 0.006194, 0.010221, 0.010131, 0.008723, 0.013016, 0.0198, 0.018415, 0.010509, 0.014783, 0.015078, 0.035586, 0.017797, 0.011518, 0.020876, 0.022667, 0.016528, 0.032677, 0.047319, 0.056825, 0.056825, 0.030003, 0.051831, 0.021381, 0.021381, 0.014783, 0.014586, 0.011342, 0.011518, 0.016528, 0.011669, 0.01078, 0.007031, 0.010509, 0.011342, 0.011342, 0.012491, 0.016257, 0.010221, 0.00962, 0.017138, 0.017138, 0.020165, 0.020165, 0.020165, 0.016021, 0.032677, 0.022667, 0.055536, 0.055536, 0.051831, 0.102787, 0.045352, 0.100716, 0.047319, 0.074921, 0.032677, 0.017138, 0.013437, 0.011903, 0.009977, 0.006701, 0.005623, 0.005318, 0.003963, 0.004358, 0.004899, 0.004135, 0.003366, 0.00316, 0.003276, 0.002705, 0.00283, 0.003079, 0.003079, 0.004358, 0.005086, 0.006567, 0.008723, 0.009977, 0.013613, 0.011518, 0.019401, 0.036378, 0.058088, 0.111485, 0.15008, 0.129801, 0.15284, 0.268042, 0.222385, 0.185198, 0.311707, 0.268042, 0.42561, 0.387226], '')</t>
  </si>
  <si>
    <t xml:space="preserve">F5RZ49|F5RZ49_9ENTR Ribose 5-phosphate isomerase OS=Enterobacter hormaechei ATCC 49162 </t>
  </si>
  <si>
    <t>([0.086953, 0.078022, 0.071867, 0.096677, 0.134866, 0.196879, 0.125101, 0.076542, 0.050641, 0.0704, 0.100716, 0.079919, 0.079919, 0.116183, 0.096677, 0.129801, 0.182256, 0.26085, 0.232838, 0.216401, 0.118441, 0.129801, 0.106997, 0.0704, 0.076542, 0.043307, 0.034884, 0.046336, 0.083462, 0.15284, 0.164327, 0.15008, 0.25031, 0.155435, 0.194234, 0.179055, 0.222385, 0.127496, 0.06184, 0.06312, 0.037156, 0.079919, 0.036378, 0.044297, 0.0704, 0.066181, 0.059222, 0.036378, 0.029376, 0.032677, 0.023963, 0.020876, 0.016257, 0.01078, 0.0198, 0.011106, 0.012491, 0.009096, 0.014586, 0.023087, 0.014783, 0.023087, 0.024393, 0.042364, 0.06184, 0.074921, 0.060549, 0.06312, 0.079919, 0.132295, 0.073402, 0.098513, 0.055536, 0.071867, 0.129801, 0.118441, 0.147574, 0.127496, 0.120615, 0.11371, 0.066181, 0.066181, 0.037156, 0.038858, 0.048328, 0.035586, 0.040537, 0.040537, 0.034884, 0.028107, 0.015694, 0.020522, 0.020522, 0.020876, 0.021816, 0.0198, 0.0198, 0.031287, 0.046336, 0.044297, 0.044297, 0.046336, 0.094817, 0.085092, 0.06312, 0.050641, 0.06184, 0.028107, 0.034068, 0.038858, 0.066181, 0.100716, 0.137348, 0.076542, 0.137348, 0.085092, 0.079919, 0.047319, 0.025316, 0.016826, 0.030611, 0.030611, 0.042364, 0.018415, 0.036378, 0.044297, 0.046336, 0.050641, 0.098513, 0.11371, 0.17593, 0.109221, 0.155435, 0.167087, 0.268042, 0.26085, 0.324872, 0.342579, 0.461924, 0.570702, 0.622677, 0.59917, 0.613573, 0.613573, 0.759478, 0.632174, 0.525368, 0.534167, 0.529623, 0.458154, 0.433034, 0.401658, 0.465241, 0.36309, 0.264545, 0.239899, 0.25406, 0.268042, 0.164327, 0.086953, 0.090864, 0.144935, 0.086953, 0.083462, 0.085092, 0.049374, 0.092881, 0.17593, 0.182256, 0.111485, 0.109221, 0.111485, 0.139895, 0.139895, 0.139895, 0.194234, 0.196879, 0.18812, 0.179055, 0.167087, 0.25406, 0.247041, 0.167087, 0.158265, 0.088832, 0.116183, 0.196879, 0.125101, 0.109221, 0.109221, 0.170161, 0.247041, 0.173081, 0.17593, 0.179055, 0.158265, 0.11371, 0.11371, 0.109221, 0.067594, 0.085092, 0.079919, 0.060549, 0.081712, 0.127496, 0.200174, 0.155435, 0.11371, 0.167087, 0.125101, 0.079919, 0.055536], '')</t>
  </si>
  <si>
    <t>[139, 140, 141, 142, 143, 144, 145, 146, 147, 148]</t>
  </si>
  <si>
    <t xml:space="preserve">F5RZ50|F5RZ50_9ENTR Lipoprotein OS=Enterobacter hormaechei ATCC 49162 </t>
  </si>
  <si>
    <t>([0.027463, 0.019401, 0.014783, 0.016257, 0.021816, 0.013437, 0.017447, 0.014075, 0.019109, 0.025762, 0.034068, 0.034884, 0.041405, 0.026892, 0.038042, 0.06184, 0.100716, 0.134866, 0.116183, 0.134866, 0.203355, 0.271506, 0.264545, 0.284882, 0.328603, 0.257454, 0.387226, 0.30533, 0.377384, 0.374039, 0.332115, 0.288399, 0.247041, 0.229226, 0.295083, 0.264545, 0.18812, 0.182256, 0.182256, 0.232838, 0.132295, 0.081712, 0.088832, 0.144935, 0.185198, 0.17593, 0.21291, 0.200174, 0.284882, 0.25406, 0.147574, 0.182256, 0.225814, 0.26085, 0.25031, 0.164327, 0.164327, 0.243554, 0.209395, 0.191378, 0.15008, 0.15008, 0.209395, 0.209395, 0.229226, 0.161087, 0.158265, 0.191378, 0.10481, 0.106997, 0.083462, 0.102787, 0.096677, 0.088832, 0.111485, 0.071867, 0.060549, 0.045352, 0.047319, 0.069024, 0.069024, 0.059222, 0.100716, 0.06312, 0.064632, 0.030611, 0.050641, 0.024826, 0.025762, 0.050641, 0.029376, 0.038042, 0.043307, 0.044297, 0.045352, 0.045352, 0.071867, 0.142424, 0.216401, 0.239899, 0.15008, 0.098513, 0.118441, 0.096677, 0.134866, 0.106997, 0.161087, 0.134866, 0.25031, 0.206376, 0.179055, 0.288399], '')</t>
  </si>
  <si>
    <t xml:space="preserve">F5RZ52|F5RZ52_9ENTR Uncharacterized protein OS=Enterobacter hormaechei ATCC 49162 </t>
  </si>
  <si>
    <t>([0.038858, 0.035586, 0.059222, 0.030003, 0.041405, 0.025762, 0.018106, 0.027463, 0.038858, 0.030003, 0.022667, 0.015694, 0.010672, 0.011518, 0.011669, 0.010372, 0.012491, 0.011903, 0.020522, 0.017447, 0.030611, 0.014586, 0.019401, 0.020165, 0.036378, 0.018106, 0.022667, 0.041405, 0.026892, 0.030003, 0.038042, 0.054297, 0.094817, 0.173081, 0.134866, 0.219301, 0.194234, 0.167087, 0.118441, 0.073402], '')</t>
  </si>
  <si>
    <t xml:space="preserve">F5RZ54|F5RZ54_9ENTR YecA family protein OS=Enterobacter hormaechei ATCC 49162 </t>
  </si>
  <si>
    <t>([0.59014, 0.549308, 0.387226, 0.295083, 0.356642, 0.41194, 0.440853, 0.36309, 0.295083, 0.31487, 0.239899, 0.284882, 0.295083, 0.288399, 0.301917, 0.247041, 0.328603, 0.257454, 0.155435, 0.170161, 0.106997, 0.134866, 0.17593, 0.191378, 0.284882, 0.264545, 0.194234, 0.120615, 0.191378, 0.243554, 0.18812, 0.200174, 0.194234, 0.21291, 0.222385, 0.15284, 0.127496, 0.088832, 0.144935, 0.247041, 0.247041, 0.318242, 0.222385, 0.134866, 0.15284, 0.122885, 0.085092, 0.060549, 0.102787, 0.098513, 0.132295, 0.170161, 0.161087, 0.10481, 0.122885, 0.096677, 0.074921, 0.100716, 0.15008, 0.147574, 0.116183, 0.122885, 0.088832, 0.164327, 0.222385, 0.179055, 0.129801, 0.194234, 0.21291, 0.158265, 0.083462, 0.066181, 0.066181, 0.085092, 0.144935, 0.137348, 0.090864, 0.137348, 0.170161, 0.15008, 0.086953, 0.092881, 0.092881, 0.0704, 0.078022, 0.096677, 0.182256, 0.161087, 0.167087, 0.268042, 0.25406, 0.257454, 0.275179, 0.196879, 0.257454, 0.264545, 0.18812, 0.291804, 0.318242, 0.30533, 0.31487, 0.308712, 0.318242, 0.236433, 0.271506, 0.26085, 0.264545, 0.164327, 0.185198, 0.102787, 0.086953, 0.081712, 0.125101, 0.116183, 0.185198, 0.129801, 0.100716, 0.090864, 0.085092, 0.092881, 0.048328, 0.048328, 0.083462, 0.048328, 0.081712, 0.127496, 0.111485, 0.06184, 0.122885, 0.167087, 0.26085, 0.18812, 0.247041, 0.229226, 0.170161, 0.15008, 0.137348, 0.15008, 0.219301, 0.216401, 0.216401, 0.324872, 0.335645, 0.335645, 0.4292, 0.394753, 0.30533, 0.321458, 0.374039, 0.288399, 0.318242, 0.318242, 0.408655, 0.450668, 0.422041, 0.465241, 0.505461, 0.59508, 0.51388, 0.483068, 0.476583, 0.380708, 0.374039, 0.390993, 0.366687, 0.324872, 0.26085, 0.328603, 0.243554, 0.18812, 0.264545, 0.182256, 0.10481, 0.067594, 0.051831, 0.092881, 0.129801, 0.127496, 0.134866, 0.219301, 0.264545, 0.239899, 0.301917, 0.281712, 0.284882, 0.257454, 0.229226, 0.308712, 0.31487, 0.380708, 0.458154, 0.390993, 0.472492, 0.570702, 0.657645, 0.712013, 0.728858, 0.553315, 0.575842, 0.440853, 0.414856, 0.390993, 0.414856, 0.418646, 0.422041, 0.301917, 0.346032, 0.398279, 0.284882, 0.196879, 0.147574, 0.155435, 0.17593, 0.15284, 0.134866, 0.102787, 0.0704, 0.041405, 0.079919, 0.043307, 0.094817, 0.066181], '')</t>
  </si>
  <si>
    <t>[0, 1, 156, 157, 158, 193, 194, 195, 196, 197, 198]</t>
  </si>
  <si>
    <t xml:space="preserve">F5RZ55|F5RZ55_9ENTR Branched-chain amino acid ABC superfamily ATP binding cassette transporter, binding protein OS=Enterobacter hormaechei ATCC 49162 </t>
  </si>
  <si>
    <t>([0.203355, 0.127496, 0.096677, 0.064632, 0.066181, 0.086953, 0.055536, 0.041405, 0.034884, 0.046336, 0.048328, 0.031287, 0.031287, 0.043307, 0.047319, 0.073402, 0.079919, 0.049374, 0.033407, 0.017138, 0.026338, 0.019109, 0.024393, 0.034068, 0.069024, 0.045352, 0.046336, 0.081712, 0.15284, 0.21291, 0.182256, 0.216401, 0.225814, 0.225814, 0.275179, 0.275179, 0.219301, 0.144935, 0.222385, 0.278302, 0.328603, 0.335645, 0.408655, 0.41194, 0.384043, 0.374039, 0.490133, 0.40511, 0.414856, 0.352862, 0.311707, 0.342579, 0.335645, 0.349426, 0.36309, 0.346032, 0.356642, 0.444081, 0.4292, 0.418646, 0.342579, 0.308712, 0.318242, 0.30533, 0.349426, 0.390993, 0.339168, 0.236433, 0.339168, 0.36309, 0.390993, 0.433034, 0.40511, 0.346032, 0.394753, 0.324872, 0.298791, 0.284882, 0.295083, 0.301917, 0.243554, 0.335645, 0.41194, 0.41194, 0.408655, 0.335645, 0.31487, 0.31487, 0.342579, 0.26085, 0.222385, 0.232838, 0.137348, 0.100716, 0.142424, 0.167087, 0.222385, 0.257454, 0.209395, 0.239899, 0.284882, 0.346032, 0.352862, 0.284882, 0.18812, 0.191378, 0.264545, 0.236433, 0.268042, 0.25031, 0.239899, 0.243554, 0.164327, 0.26085, 0.380708, 0.377384, 0.377384, 0.380708, 0.387226, 0.458154, 0.349426, 0.30533, 0.308712, 0.308712, 0.374039, 0.461924, 0.42561, 0.414856, 0.458154, 0.4292, 0.408655, 0.490133, 0.454136, 0.450668, 0.447574, 0.414856, 0.433034, 0.444081, 0.454136, 0.454136, 0.418646, 0.505461, 0.521092, 0.490133, 0.468512, 0.476583, 0.380708, 0.335645, 0.26085, 0.26085, 0.288399, 0.308712, 0.311707, 0.318242, 0.394753, 0.401658, 0.335645, 0.26085, 0.179055, 0.111485, 0.111485, 0.120615, 0.109221, 0.164327, 0.191378, 0.120615, 0.109221, 0.191378, 0.264545, 0.264545, 0.222385, 0.236433, 0.281712, 0.275179, 0.298791, 0.275179, 0.243554, 0.229226, 0.26085, 0.328603, 0.41194, 0.401658, 0.324872, 0.324872, 0.321458, 0.257454, 0.311707, 0.225814, 0.232838, 0.232838, 0.232838, 0.264545, 0.257454, 0.284882, 0.301917, 0.298791, 0.339168, 0.271506, 0.352862, 0.352862, 0.281712, 0.21291, 0.219301, 0.275179, 0.200174, 0.18812, 0.216401, 0.264545, 0.346032, 0.36309, 0.374039, 0.387226, 0.324872, 0.222385, 0.139895, 0.125101, 0.127496, 0.074921, 0.142424, 0.158265, 0.200174, 0.247041, 0.30533, 0.332115, 0.26085, 0.278302, 0.288399, 0.332115, 0.278302, 0.291804, 0.275179, 0.275179, 0.335645, 0.335645, 0.444081, 0.517562, 0.51388, 0.408655, 0.387226, 0.377384, 0.339168, 0.332115, 0.295083, 0.216401, 0.134866, 0.21291, 0.288399, 0.298791, 0.247041, 0.225814, 0.219301, 0.17593, 0.142424, 0.142424, 0.191378, 0.155435, 0.191378, 0.122885, 0.203355, 0.31487, 0.311707, 0.239899, 0.15008, 0.17593, 0.25406, 0.21291, 0.200174, 0.179055, 0.17593, 0.243554, 0.308712, 0.232838, 0.191378, 0.247041, 0.26085, 0.26085, 0.284882, 0.243554, 0.275179, 0.200174, 0.203355, 0.196879, 0.17593, 0.26085, 0.271506, 0.268042, 0.36309, 0.264545, 0.284882, 0.30533, 0.288399, 0.284882, 0.264545, 0.342579, 0.239899, 0.147574, 0.129801, 0.076542, 0.076542, 0.109221, 0.118441, 0.116183, 0.102787, 0.120615, 0.098513, 0.100716, 0.085092, 0.047319, 0.085092, 0.064632, 0.054297, 0.047319, 0.047319, 0.085092, 0.090864, 0.137348, 0.18812, 0.206376, 0.271506, 0.298791, 0.31487, 0.301917, 0.219301, 0.239899, 0.284882, 0.324872, 0.384043, 0.352862, 0.465241, 0.476583, 0.444081, 0.394753, 0.398279, 0.390993, 0.380708, 0.335645, 0.26085, 0.301917, 0.30533, 0.321458, 0.321458, 0.31487, 0.31487, 0.380708, 0.328603, 0.359901, 0.356642, 0.236433, 0.239899, 0.179055, 0.109221, 0.164327, 0.137348, 0.147574, 0.161087, 0.164327, 0.191378, 0.257454, 0.161087, 0.158265, 0.179055, 0.134866, 0.147574, 0.18812, 0.170161, 0.203355, 0.17593, 0.137348, 0.21291, 0.257454, 0.308712, 0.433034, 0.374039], '')</t>
  </si>
  <si>
    <t>[141, 142, 235, 236]</t>
  </si>
  <si>
    <t xml:space="preserve">F5RZ56|F5RZ56_9ENTR Branched-chain amino acid ABC superfamily ATP binding cassette transporter, membrane protein OS=Enterobacter hormaechei ATCC 49162 </t>
  </si>
  <si>
    <t>([0.003607, 0.004775, 0.003555, 0.004899, 0.003757, 0.004611, 0.005683, 0.004899, 0.00407, 0.004775, 0.003963, 0.003478, 0.003053, 0.001936, 0.003079, 0.003341, 0.004835, 0.003864, 0.002881, 0.002976, 0.004315, 0.00283, 0.002014, 0.002881, 0.002327, 0.002349, 0.002503, 0.001597, 0.001855, 0.002662, 0.002688, 0.004247, 0.004646, 0.003963, 0.004736, 0.003431, 0.004736, 0.003963, 0.003512, 0.003341, 0.004577, 0.003963, 0.003997, 0.005683, 0.004135, 0.004358, 0.004414, 0.003014, 0.003864, 0.003014, 0.001936, 0.001967, 0.001232, 0.001602, 0.002336, 0.001743, 0.00283, 0.002035, 0.001597, 0.001541, 0.001533, 0.00152, 0.001808, 0.001808, 0.001391, 0.001305, 0.001541, 0.001675, 0.001778, 0.001572, 0.002529, 0.003821, 0.003014, 0.003053, 0.003053, 0.002117, 0.003366, 0.002138, 0.003298, 0.004646, 0.004736, 0.005932, 0.004315, 0.004208, 0.006533, 0.006078, 0.009977, 0.010131, 0.015694, 0.026892, 0.051831, 0.023963, 0.018787, 0.038858, 0.038858, 0.019401, 0.03976, 0.027463, 0.027463, 0.023087, 0.015694, 0.029376, 0.020165, 0.0198, 0.01078, 0.009865, 0.018415, 0.010131, 0.006988, 0.007177, 0.004899, 0.004736, 0.006795, 0.007877, 0.007877, 0.012727, 0.024826, 0.026338, 0.034884, 0.042364, 0.05306, 0.085092, 0.058088, 0.058088, 0.125101, 0.219301, 0.134866, 0.06184, 0.132295, 0.100716, 0.096677, 0.096677, 0.094817, 0.10481, 0.10481, 0.036378, 0.020165, 0.020165, 0.010672, 0.011342, 0.010372, 0.00962, 0.009294, 0.008624, 0.008075, 0.005378, 0.003924, 0.003701, 0.004483, 0.004388, 0.004414, 0.003864, 0.005378, 0.004611, 0.00316, 0.002435, 0.002581, 0.003555, 0.002512, 0.002555, 0.001709, 0.002606, 0.002581, 0.002623, 0.00359, 0.003821, 0.005318, 0.007645, 0.009294, 0.009015, 0.009294, 0.013437, 0.011106, 0.011903, 0.016528, 0.034068, 0.06312, 0.125101, 0.083462, 0.116183, 0.206376, 0.206376, 0.106997, 0.100716, 0.045352, 0.047319, 0.100716, 0.111485, 0.111485, 0.079919, 0.055536, 0.051831, 0.033407, 0.032677, 0.014783, 0.009483, 0.006245, 0.006039, 0.005223, 0.005378, 0.005223, 0.004577, 0.006374, 0.006245, 0.005503, 0.00777, 0.005683, 0.003924, 0.002688, 0.002688, 0.003276, 0.004689, 0.003431, 0.004646, 0.006245, 0.006194, 0.008723, 0.008156, 0.005734, 0.004976, 0.005683, 0.004483, 0.003924, 0.002761, 0.003864, 0.00316, 0.003212, 0.003555, 0.003298, 0.004689, 0.003924, 0.003997, 0.002976, 0.00292, 0.00292, 0.002727, 0.002881, 0.002688, 0.003997, 0.003963, 0.005799, 0.005734, 0.007495, 0.008276, 0.008276, 0.008276, 0.013265, 0.008156, 0.006567, 0.007091, 0.006795, 0.006039, 0.006039, 0.008804, 0.011106, 0.011903, 0.007422, 0.011518, 0.011518, 0.009294, 0.010221, 0.009483, 0.00962, 0.012727, 0.009977, 0.018106, 0.020165, 0.013016, 0.011669, 0.021381, 0.018787, 0.018787, 0.016528, 0.011903, 0.00777, 0.006374, 0.004388, 0.004577, 0.003246, 0.002155, 0.002581, 0.003804, 0.003727, 0.003701, 0.002482, 0.002482, 0.00243, 0.002366, 0.003461, 0.003804, 0.00283, 0.003671, 0.003701, 0.003864, 0.004513, 0.004976, 0.006078, 0.00777, 0.010372, 0.017138, 0.040537, 0.025762, 0.013016, 0.008624], '')</t>
  </si>
  <si>
    <t xml:space="preserve">F5RZ57|F5RZ57_9ENTR Branched-chain amino acid ABC superfamily ATP binding cassette transporter, permease protein OS=Enterobacter hormaechei ATCC 49162 </t>
  </si>
  <si>
    <t>([0.064632, 0.036378, 0.017797, 0.026892, 0.036378, 0.021381, 0.011518, 0.014586, 0.018787, 0.017138, 0.01227, 0.013016, 0.008002, 0.005799, 0.004135, 0.002688, 0.003963, 0.004388, 0.004388, 0.003757, 0.003701, 0.003478, 0.003212, 0.003177, 0.003177, 0.003212, 0.003079, 0.004483, 0.003014, 0.00316, 0.00243, 0.003461, 0.003864, 0.00558, 0.00777, 0.007495, 0.010221, 0.006988, 0.004483, 0.004775, 0.005503, 0.005734, 0.005623, 0.006482, 0.006421, 0.006078, 0.006194, 0.005799, 0.003821, 0.004135, 0.003864, 0.004976, 0.003212, 0.003212, 0.002581, 0.002623, 0.003276, 0.003246, 0.004414, 0.006374, 0.008723, 0.005992, 0.00558, 0.006245, 0.00777, 0.007031, 0.007877, 0.007555, 0.014315, 0.034884, 0.05306, 0.05306, 0.040537, 0.047319, 0.027463, 0.03976, 0.045352, 0.078022, 0.127496, 0.06312, 0.06184, 0.059222, 0.127496, 0.088832, 0.125101, 0.060549, 0.0704, 0.026892, 0.034068, 0.016257, 0.008804, 0.006894, 0.007259, 0.006619, 0.008409, 0.007315, 0.005872, 0.003461, 0.003461, 0.002014, 0.00225, 0.001778, 0.001936, 0.001906, 0.001602, 0.001159, 0.001155, 0.001748, 0.001967, 0.001481, 0.001434, 0.001434, 0.002194, 0.001391, 0.001391, 0.001103, 0.001288, 0.001061, 0.001211, 0.001048, 0.001211, 0.001597, 0.001335, 0.001335, 0.000816, 0.000923, 0.000936, 0.001481, 0.000906, 0.001142, 0.001344, 0.001408, 0.001434, 0.001533, 0.00155, 0.002349, 0.002349, 0.002366, 0.002881, 0.002662, 0.001872, 0.002396, 0.001602, 0.002366, 0.001872, 0.001936, 0.002529, 0.002396, 0.002078, 0.002138, 0.00246, 0.001687, 0.002529, 0.002529, 0.001692, 0.002482, 0.001709, 0.002503, 0.002155, 0.001675, 0.002581, 0.003014, 0.00243, 0.003757, 0.002662, 0.002623, 0.003276, 0.002327, 0.002529, 0.002512, 0.003014, 0.002976, 0.003555, 0.003366, 0.003963, 0.00389, 0.002727, 0.003821, 0.00246, 0.00407, 0.004388, 0.00316, 0.00389, 0.004388, 0.00389, 0.00543, 0.006567, 0.005318, 0.005318, 0.005734, 0.004577, 0.004135, 0.004358, 0.003607, 0.003607, 0.002688, 0.003804, 0.005872, 0.00407, 0.004414, 0.004135, 0.00389, 0.004315, 0.003053, 0.003924, 0.004315, 0.003079, 0.002078, 0.003014, 0.002705, 0.003366, 0.004736, 0.006194, 0.006533, 0.010372, 0.010372, 0.013821, 0.013821, 0.009865, 0.021816, 0.034068, 0.040537, 0.090864, 0.079919, 0.067594, 0.059222, 0.026338, 0.069024, 0.056825, 0.056825, 0.139895, 0.134866, 0.10481, 0.109221, 0.106997, 0.096677, 0.096677, 0.098513, 0.118441, 0.069024, 0.054297, 0.086953, 0.029376, 0.013016, 0.022667, 0.027463, 0.030611, 0.028695, 0.026892, 0.081712, 0.090864, 0.059222, 0.058088, 0.032017, 0.016826, 0.008276, 0.005872, 0.004161, 0.004646, 0.003405, 0.003727, 0.002503, 0.001602, 0.001936, 0.002336, 0.001872, 0.001872, 0.001383, 0.001434, 0.000893, 0.000498, 0.000468, 0.000648, 0.000661, 0.000747, 0.001271, 0.002014, 0.002396, 0.003727, 0.003053, 0.003864, 0.005318, 0.007031, 0.006894, 0.009977, 0.011903, 0.009728, 0.016528, 0.030611, 0.064632, 0.144935, 0.122885, 0.094817, 0.067594, 0.067594, 0.125101, 0.081712, 0.079919, 0.056825, 0.051831, 0.102787, 0.060549, 0.029376, 0.023534, 0.048328, 0.021381, 0.026892, 0.040537, 0.017447, 0.016528, 0.00962, 0.008895, 0.011669, 0.014315, 0.021381, 0.016257, 0.016826, 0.012727, 0.010372, 0.018106, 0.01078, 0.006795, 0.005799, 0.006988, 0.009728, 0.006533, 0.00962, 0.009728, 0.007031, 0.008409, 0.008525, 0.014783, 0.016021, 0.0198, 0.009977, 0.009977, 0.007091, 0.004611, 0.006894, 0.007877, 0.006701, 0.006245, 0.006619, 0.007259, 0.007259, 0.004835, 0.005318, 0.003963, 0.00283, 0.004358, 0.00558, 0.003701, 0.003405, 0.003246, 0.003405, 0.00389, 0.003757, 0.004388, 0.00515, 0.003512, 0.00316, 0.003177, 0.002881, 0.003246, 0.003276, 0.003864, 0.004247, 0.005683, 0.008276, 0.014315, 0.009187, 0.006482, 0.009977, 0.009977, 0.006482, 0.00543, 0.007645, 0.005378, 0.007091, 0.007177, 0.007259, 0.006039, 0.004577, 0.006894, 0.007555, 0.007555, 0.006142, 0.006194, 0.004577, 0.003607, 0.002881, 0.002727, 0.002727, 0.002761, 0.00316, 0.004689, 0.005318, 0.003607, 0.003607, 0.003671, 0.003298, 0.004646, 0.006533, 0.010221, 0.010221, 0.007422, 0.009187, 0.008075, 0.011342, 0.017797, 0.023963, 0.019401, 0.028695, 0.069024, 0.051831, 0.032677, 0.023534, 0.018415, 0.030611, 0.064632, 0.043307, 0.106997, 0.066181, 0.040537], '')</t>
  </si>
  <si>
    <t xml:space="preserve">F5RZ58|F5RZ58_9ENTR Branched-chain amino acid ABC superfamily ATP binding cassette transporter, ABC protein OS=Enterobacter hormaechei ATCC 49162 </t>
  </si>
  <si>
    <t>([0.086953, 0.078022, 0.0704, 0.10481, 0.05306, 0.0704, 0.090864, 0.059222, 0.078022, 0.078022, 0.055536, 0.081712, 0.076542, 0.060549, 0.064632, 0.064632, 0.118441, 0.071867, 0.116183, 0.111485, 0.10481, 0.167087, 0.125101, 0.164327, 0.132295, 0.147574, 0.086953, 0.086953, 0.17593, 0.185198, 0.21291, 0.268042, 0.25031, 0.257454, 0.335645, 0.328603, 0.349426, 0.219301, 0.308712, 0.225814, 0.142424, 0.15008, 0.15008, 0.137348, 0.074921, 0.098513, 0.134866, 0.21291, 0.21291, 0.182256, 0.182256, 0.111485, 0.081712, 0.040537, 0.043307, 0.032677, 0.032017, 0.05306, 0.111485, 0.10481, 0.161087, 0.26085, 0.185198, 0.111485, 0.209395, 0.232838, 0.144935, 0.170161, 0.179055, 0.185198, 0.098513, 0.094817, 0.18812, 0.275179, 0.390993, 0.268042, 0.21291, 0.21291, 0.243554, 0.203355, 0.203355, 0.125101, 0.11371, 0.173081, 0.271506, 0.179055, 0.144935, 0.139895, 0.147574, 0.109221, 0.05306, 0.106997, 0.100716, 0.086953, 0.086953, 0.047319, 0.06184, 0.11371, 0.111485, 0.074921, 0.090864, 0.049374, 0.071867, 0.073402, 0.073402, 0.035586, 0.066181, 0.137348, 0.139895, 0.139895, 0.11371, 0.116183, 0.120615, 0.132295, 0.100716, 0.096677, 0.109221, 0.109221, 0.111485, 0.118441, 0.086953, 0.051831, 0.059222, 0.059222, 0.06184, 0.060549, 0.092881, 0.088832, 0.05306, 0.102787, 0.100716, 0.170161, 0.18812, 0.118441, 0.088832, 0.11371, 0.074921, 0.064632, 0.106997, 0.102787, 0.116183, 0.155435, 0.147574, 0.203355, 0.232838, 0.194234, 0.206376, 0.247041, 0.25406, 0.291804, 0.191378, 0.196879, 0.185198, 0.236433, 0.21291, 0.158265, 0.086953, 0.078022, 0.142424, 0.088832, 0.054297, 0.047319, 0.032017, 0.038042, 0.040537, 0.025762, 0.025762, 0.025316, 0.025316, 0.015078, 0.015078, 0.024393, 0.025316, 0.0198, 0.023963, 0.026338, 0.046336, 0.098513, 0.170161, 0.155435, 0.216401, 0.196879, 0.203355, 0.200174, 0.236433, 0.225814, 0.268042, 0.25406, 0.173081, 0.182256, 0.264545, 0.328603, 0.349426, 0.291804, 0.239899, 0.173081, 0.179055, 0.191378, 0.194234, 0.21291, 0.18812, 0.161087, 0.243554, 0.147574, 0.243554, 0.308712, 0.243554, 0.295083, 0.346032, 0.422041, 0.41194, 0.324872, 0.295083, 0.298791, 0.243554, 0.247041, 0.31487, 0.291804, 0.200174, 0.182256, 0.164327, 0.194234, 0.225814, 0.239899, 0.236433, 0.232838, 0.144935, 0.134866, 0.073402, 0.038858, 0.043307, 0.044297, 0.085092, 0.064632, 0.056825, 0.078022, 0.092881, 0.074921, 0.142424, 0.139895, 0.142424, 0.142424, 0.15008, 0.088832, 0.047319, 0.056825, 0.030611, 0.050641, 0.086953, 0.137348, 0.225814, 0.147574, 0.088832, 0.067594, 0.083462, 0.083462, 0.102787, 0.17593, 0.182256, 0.203355, 0.203355, 0.21291, 0.206376, 0.203355, 0.311707, 0.398279, 0.398279, 0.401658, 0.359901, 0.332115, 0.247041, 0.161087, 0.219301, 0.318242, 0.36309, 0.390993, 0.398279, 0.42561, 0.324872, 0.366687, 0.257454, 0.324872, 0.288399, 0.26085, 0.219301, 0.164327, 0.134866, 0.17593, 0.264545, 0.271506, 0.281712], '')</t>
  </si>
  <si>
    <t xml:space="preserve">F5RZ59|F5RZ59_9ENTR High-affinity branched-chain amino acid transport ATP-binding protein OS=Enterobacter hormaechei ATCC 49162 </t>
  </si>
  <si>
    <t>([0.264545, 0.328603, 0.25031, 0.147574, 0.090864, 0.118441, 0.088832, 0.06184, 0.083462, 0.085092, 0.06312, 0.078022, 0.083462, 0.046336, 0.038042, 0.028107, 0.055536, 0.032677, 0.0704, 0.066181, 0.060549, 0.10481, 0.100716, 0.100716, 0.147574, 0.158265, 0.100716, 0.147574, 0.194234, 0.196879, 0.225814, 0.281712, 0.288399, 0.275179, 0.349426, 0.356642, 0.36309, 0.26085, 0.298791, 0.288399, 0.222385, 0.134866, 0.122885, 0.122885, 0.209395, 0.239899, 0.236433, 0.321458, 0.335645, 0.366687, 0.352862, 0.264545, 0.21291, 0.127496, 0.090864, 0.088832, 0.094817, 0.161087, 0.15008, 0.182256, 0.18812, 0.25406, 0.356642, 0.366687, 0.366687, 0.236433, 0.167087, 0.21291, 0.216401, 0.206376, 0.206376, 0.129801, 0.17593, 0.257454, 0.328603, 0.4292, 0.444081, 0.42561, 0.414856, 0.517562, 0.414856, 0.301917, 0.335645, 0.346032, 0.301917, 0.291804, 0.311707, 0.40511, 0.454136, 0.458154, 0.374039, 0.288399, 0.342579, 0.374039, 0.374039, 0.311707, 0.311707, 0.222385, 0.222385, 0.229226, 0.236433, 0.335645, 0.41194, 0.346032, 0.349426, 0.398279, 0.301917, 0.384043, 0.366687, 0.31487, 0.200174, 0.295083, 0.298791, 0.229226, 0.264545, 0.26085, 0.275179, 0.239899, 0.332115, 0.335645, 0.324872, 0.332115, 0.335645, 0.370445, 0.374039, 0.318242, 0.318242, 0.328603, 0.321458, 0.321458, 0.356642, 0.480142, 0.480142, 0.585406, 0.680603, 0.525368, 0.486429, 0.476583, 0.440853, 0.42561, 0.390993, 0.30533, 0.257454, 0.247041, 0.247041, 0.311707, 0.349426, 0.26085, 0.264545, 0.185198, 0.120615, 0.127496, 0.129801, 0.147574, 0.139895, 0.109221, 0.173081, 0.132295, 0.182256, 0.243554, 0.164327, 0.134866, 0.144935, 0.173081, 0.182256, 0.109221, 0.045352, 0.047319, 0.085092, 0.083462, 0.137348, 0.222385, 0.142424, 0.109221, 0.090864, 0.096677, 0.15284, 0.125101, 0.200174, 0.142424, 0.060549, 0.060549, 0.060549, 0.102787, 0.106997, 0.109221, 0.155435, 0.264545, 0.264545, 0.219301, 0.216401, 0.219301, 0.132295, 0.203355, 0.243554, 0.243554, 0.229226, 0.147574, 0.122885, 0.094817, 0.109221, 0.206376, 0.288399, 0.366687, 0.25031, 0.243554, 0.15008, 0.179055, 0.167087, 0.161087, 0.18812, 0.281712, 0.243554, 0.247041, 0.170161, 0.164327, 0.170161, 0.200174, 0.30533, 0.301917, 0.339168, 0.418646, 0.366687, 0.275179, 0.182256, 0.275179, 0.271506, 0.281712, 0.257454, 0.229226, 0.200174, 0.173081, 0.132295, 0.132295, 0.196879, 0.281712, 0.232838, 0.170161], '')</t>
  </si>
  <si>
    <t>[79, 133, 134, 135]</t>
  </si>
  <si>
    <t xml:space="preserve">F5RZ60|F5RZ60_9ENTR Uncharacterized protein OS=Enterobacter hormaechei ATCC 49162 </t>
  </si>
  <si>
    <t>([0.454136, 0.42561, 0.328603, 0.194234, 0.257454, 0.18812, 0.173081, 0.200174, 0.142424, 0.100716, 0.120615, 0.17593, 0.170161, 0.179055, 0.17593, 0.18812, 0.139895, 0.11371, 0.155435, 0.081712, 0.10481, 0.098513, 0.094817, 0.092881, 0.106997, 0.078022, 0.127496, 0.158265, 0.170161, 0.25406, 0.335645, 0.352862, 0.291804, 0.21291, 0.134866, 0.158265, 0.074921, 0.125101, 0.161087, 0.155435, 0.191378, 0.142424, 0.11371, 0.088832, 0.134866, 0.15008, 0.15008, 0.15008, 0.147574, 0.147574, 0.173081, 0.173081, 0.161087, 0.161087, 0.200174, 0.25031, 0.147574, 0.17593, 0.17593, 0.158265, 0.106997, 0.167087, 0.284882, 0.346032, 0.390993, 0.394753, 0.458154, 0.525368, 0.433034, 0.468512, 0.374039, 0.264545, 0.278302, 0.173081, 0.200174, 0.229226, 0.158265, 0.26085, 0.352862, 0.291804, 0.301917, 0.275179, 0.222385, 0.200174, 0.17593, 0.206376, 0.229226, 0.158265, 0.147574, 0.222385, 0.222385, 0.324872, 0.401658, 0.41194, 0.562014, 0.454136, 0.342579, 0.458154, 0.422041, 0.31487, 0.377384, 0.366687, 0.4292, 0.4292, 0.4292, 0.352862, 0.275179, 0.257454, 0.30533, 0.257454, 0.173081, 0.090864, 0.086953, 0.073402, 0.071867, 0.069024, 0.134866, 0.229226, 0.243554, 0.25031, 0.370445, 0.342579, 0.236433, 0.185198, 0.142424, 0.092881, 0.158265, 0.225814, 0.167087, 0.132295, 0.167087, 0.173081, 0.268042, 0.25031, 0.25031, 0.161087, 0.170161, 0.173081, 0.179055, 0.100716, 0.096677, 0.079919, 0.076542, 0.125101, 0.209395, 0.206376, 0.278302, 0.179055, 0.17593, 0.206376, 0.264545, 0.219301, 0.288399, 0.236433, 0.209395, 0.219301, 0.301917, 0.219301, 0.144935], '')</t>
  </si>
  <si>
    <t>[67, 94]</t>
  </si>
  <si>
    <t xml:space="preserve">F5RZ61|F5RZ61_9ENTR LysR family transcriptional regulator OS=Enterobacter hormaechei ATCC 49162 </t>
  </si>
  <si>
    <t>([0.060549, 0.023963, 0.040537, 0.031287, 0.034884, 0.038858, 0.051831, 0.035586, 0.051831, 0.064632, 0.038858, 0.045352, 0.045352, 0.066181, 0.046336, 0.040537, 0.074921, 0.078022, 0.100716, 0.098513, 0.106997, 0.147574, 0.26085, 0.225814, 0.222385, 0.247041, 0.268042, 0.271506, 0.288399, 0.268042, 0.281712, 0.308712, 0.324872, 0.243554, 0.167087, 0.100716, 0.098513, 0.058088, 0.109221, 0.059222, 0.050641, 0.047319, 0.037156, 0.038858, 0.046336, 0.086953, 0.085092, 0.059222, 0.066181, 0.066181, 0.071867, 0.074921, 0.106997, 0.100716, 0.155435, 0.191378, 0.219301, 0.185198, 0.264545, 0.257454, 0.25406, 0.384043, 0.401658, 0.401658, 0.275179, 0.281712, 0.243554, 0.167087, 0.239899, 0.132295, 0.164327, 0.100716, 0.088832, 0.088832, 0.042364, 0.042364, 0.064632, 0.120615, 0.147574, 0.142424, 0.083462, 0.086953, 0.076542, 0.040537, 0.041405, 0.073402, 0.083462, 0.085092, 0.15008, 0.083462, 0.164327, 0.161087, 0.225814, 0.139895, 0.100716, 0.118441, 0.127496, 0.090864, 0.048328, 0.042364, 0.042364, 0.035586, 0.058088, 0.059222, 0.10481, 0.102787, 0.102787, 0.085092, 0.10481, 0.106997, 0.120615, 0.125101, 0.090864, 0.083462, 0.15008, 0.167087, 0.15284, 0.125101, 0.182256, 0.182256, 0.200174, 0.209395, 0.257454, 0.275179, 0.17593, 0.17593, 0.116183, 0.142424, 0.170161, 0.081712, 0.081712, 0.073402, 0.058088, 0.056825, 0.038042, 0.023087, 0.034884, 0.073402, 0.090864, 0.083462, 0.0704, 0.069024, 0.0704, 0.109221, 0.109221, 0.206376, 0.194234, 0.291804, 0.191378, 0.102787, 0.096677, 0.098513, 0.170161, 0.106997, 0.106997, 0.10481, 0.194234, 0.134866, 0.079919, 0.081712, 0.100716, 0.179055, 0.109221, 0.059222, 0.06184, 0.071867, 0.054297, 0.05306, 0.05306, 0.088832, 0.086953, 0.191378, 0.191378, 0.120615, 0.222385, 0.219301, 0.219301, 0.185198, 0.281712, 0.356642, 0.380708, 0.359901, 0.359901, 0.444081, 0.557691, 0.418646, 0.384043, 0.40511, 0.301917, 0.200174, 0.200174, 0.278302, 0.25406, 0.243554, 0.229226, 0.120615, 0.219301, 0.311707, 0.229226, 0.209395, 0.17593, 0.147574, 0.137348, 0.144935, 0.118441, 0.074921, 0.073402, 0.081712, 0.088832, 0.100716, 0.182256, 0.200174, 0.209395, 0.200174, 0.122885, 0.167087, 0.247041, 0.17593, 0.185198, 0.271506, 0.25031, 0.295083, 0.206376, 0.182256, 0.109221, 0.116183, 0.17593, 0.200174, 0.179055, 0.106997, 0.182256, 0.100716, 0.098513, 0.081712, 0.048328, 0.085092, 0.100716, 0.122885, 0.094817, 0.050641, 0.050641, 0.031287, 0.037156, 0.032677, 0.037156, 0.076542, 0.076542, 0.038042, 0.055536, 0.06184, 0.109221, 0.11371, 0.185198, 0.102787, 0.069024, 0.069024, 0.047319, 0.023087, 0.027463, 0.047319, 0.088832, 0.085092, 0.085092, 0.0704, 0.134866, 0.15284, 0.137348, 0.094817, 0.173081, 0.194234, 0.118441, 0.069024, 0.05306, 0.024393, 0.025762, 0.05306, 0.096677, 0.134866, 0.243554, 0.243554, 0.182256, 0.120615, 0.144935, 0.191378, 0.118441, 0.129801, 0.06184, 0.067594, 0.064632, 0.032017, 0.038858, 0.035586, 0.067594, 0.088832, 0.170161, 0.25031, 0.167087, 0.090864, 0.076542, 0.058088, 0.034068, 0.041405, 0.05306, 0.028107, 0.025762, 0.044297, 0.025762, 0.05306], '')</t>
  </si>
  <si>
    <t>[184]</t>
  </si>
  <si>
    <t xml:space="preserve">F5RZ64|F5RZ64_9ENTR Response regulator OS=Enterobacter hormaechei ATCC 49162 </t>
  </si>
  <si>
    <t>([0.067594, 0.038858, 0.029376, 0.044297, 0.046336, 0.060549, 0.038858, 0.05306, 0.0704, 0.047319, 0.034884, 0.051831, 0.098513, 0.051831, 0.079919, 0.127496, 0.120615, 0.173081, 0.111485, 0.085092, 0.078022, 0.078022, 0.106997, 0.109221, 0.071867, 0.086953, 0.100716, 0.17593, 0.144935, 0.096677, 0.161087, 0.161087, 0.098513, 0.094817, 0.132295, 0.139895, 0.144935, 0.196879, 0.209395, 0.21291, 0.182256, 0.122885, 0.088832, 0.118441, 0.137348, 0.196879, 0.170161, 0.182256, 0.170161, 0.125101, 0.179055, 0.179055, 0.17593, 0.264545, 0.225814, 0.268042, 0.26085, 0.257454, 0.203355, 0.164327, 0.229226, 0.257454, 0.243554, 0.209395, 0.21291, 0.257454, 0.247041, 0.216401, 0.118441, 0.098513, 0.102787, 0.109221, 0.073402, 0.129801, 0.122885, 0.161087, 0.164327, 0.18812, 0.122885, 0.222385, 0.219301, 0.222385, 0.194234, 0.25406, 0.328603, 0.281712, 0.271506, 0.239899, 0.278302, 0.36309, 0.30533, 0.30533, 0.298791, 0.366687, 0.356642, 0.31487, 0.268042, 0.288399, 0.268042, 0.366687, 0.271506, 0.236433, 0.243554, 0.281712, 0.232838, 0.229226, 0.271506, 0.206376, 0.147574, 0.147574, 0.147574, 0.236433, 0.324872, 0.229226, 0.155435, 0.134866, 0.158265, 0.194234, 0.10481, 0.083462, 0.078022, 0.122885, 0.144935, 0.116183, 0.086953, 0.142424, 0.147574, 0.085092, 0.137348, 0.25406, 0.30533, 0.308712, 0.308712, 0.321458, 0.414856, 0.541878, 0.461924, 0.4292, 0.418646, 0.422041, 0.454136, 0.465241, 0.468512, 0.529623, 0.472492, 0.575842, 0.476583, 0.4292, 0.436924, 0.384043, 0.268042, 0.257454, 0.257454, 0.247041, 0.236433, 0.236433, 0.147574, 0.25406, 0.301917, 0.21291, 0.295083, 0.311707, 0.298791, 0.209395, 0.206376, 0.206376, 0.196879, 0.31487, 0.349426, 0.440853, 0.40511, 0.51388, 0.505461, 0.414856, 0.418646, 0.324872, 0.328603, 0.366687, 0.25031, 0.232838, 0.321458, 0.239899, 0.232838, 0.15008, 0.232838, 0.219301, 0.31487, 0.243554, 0.229226, 0.155435, 0.155435, 0.225814, 0.144935, 0.125101, 0.125101, 0.122885, 0.203355, 0.196879, 0.155435, 0.18812, 0.200174, 0.173081, 0.268042, 0.25031, 0.257454, 0.167087, 0.170161, 0.161087, 0.200174, 0.158265, 0.21291, 0.17593, 0.134866, 0.191378, 0.191378, 0.281712, 0.236433, 0.17593], '')</t>
  </si>
  <si>
    <t>[135, 143, 145, 171, 172]</t>
  </si>
  <si>
    <t xml:space="preserve">F5RZ65|F5RZ65_9ENTR Uncharacterized protein OS=Enterobacter hormaechei ATCC 49162 </t>
  </si>
  <si>
    <t>([0.100716, 0.15284, 0.125101, 0.0704, 0.064632, 0.060549, 0.034884, 0.047319, 0.038042, 0.026338, 0.032677, 0.054297, 0.044297, 0.049374, 0.034068, 0.032017, 0.036378, 0.018787, 0.014075, 0.00962, 0.015694, 0.016257, 0.016021, 0.021816, 0.036378, 0.027463, 0.018415, 0.016826, 0.017447, 0.019401, 0.026892, 0.021381, 0.013437, 0.016528, 0.011342, 0.017797, 0.012727, 0.018415, 0.031287], '')</t>
  </si>
  <si>
    <t xml:space="preserve">F5RZ66|F5RZ66_9ENTR Uncharacterized protein OS=Enterobacter hormaechei ATCC 49162 </t>
  </si>
  <si>
    <t>([0.002155, 0.003461, 0.003431, 0.004247, 0.004315, 0.005249, 0.005086, 0.006142, 0.005734, 0.006701, 0.006701, 0.006795, 0.011518, 0.007495, 0.01227, 0.018106, 0.035586, 0.028107, 0.042364, 0.071867, 0.071867, 0.030611, 0.025316, 0.036378, 0.018787, 0.013016, 0.009096, 0.007645, 0.005249, 0.006421, 0.005503, 0.004577, 0.004577, 0.00359, 0.004431, 0.003607, 0.00283, 0.00231, 0.00283, 0.002211, 0.001481, 0.000876], '')</t>
  </si>
  <si>
    <t xml:space="preserve">F5RZ67|F5RZ67_9ENTR DUF2594 family protein OS=Enterobacter hormaechei ATCC 49162 </t>
  </si>
  <si>
    <t>([0.642678, 0.690604, 0.707965, 0.750527, 0.618285, 0.585406, 0.59917, 0.648219, 0.553315, 0.59014, 0.521092, 0.472492, 0.468512, 0.465241, 0.352862, 0.26085, 0.356642, 0.308712, 0.278302, 0.229226, 0.216401, 0.179055, 0.142424, 0.139895, 0.127496, 0.161087, 0.203355, 0.17593, 0.158265, 0.225814, 0.15284, 0.142424, 0.137348, 0.137348, 0.11371, 0.185198, 0.25406, 0.25031, 0.243554, 0.247041, 0.321458, 0.288399, 0.332115, 0.377384, 0.380708, 0.349426, 0.398279, 0.380708, 0.380708, 0.318242, 0.225814, 0.264545, 0.352862, 0.440853, 0.374039, 0.401658, 0.384043, 0.30533, 0.298791, 0.380708, 0.380708, 0.291804, 0.328603, 0.311707, 0.271506, 0.247041, 0.25031, 0.200174, 0.167087, 0.167087, 0.216401, 0.31487, 0.324872, 0.26085], '')</t>
  </si>
  <si>
    <t>[0, 1, 2, 3, 4, 5, 6, 7, 8, 9, 10]</t>
  </si>
  <si>
    <t xml:space="preserve">F5RZ68|F5RZ68_9ENTR Regulatory protein SdiA OS=Enterobacter hormaechei ATCC 49162 </t>
  </si>
  <si>
    <t>([0.030611, 0.059222, 0.035586, 0.019401, 0.014783, 0.019109, 0.012491, 0.017797, 0.025316, 0.025316, 0.034068, 0.025316, 0.023087, 0.023087, 0.040537, 0.024393, 0.026338, 0.058088, 0.06184, 0.073402, 0.083462, 0.083462, 0.079919, 0.134866, 0.236433, 0.291804, 0.216401, 0.342579, 0.219301, 0.219301, 0.170161, 0.098513, 0.144935, 0.10481, 0.054297, 0.032017, 0.046336, 0.081712, 0.092881, 0.055536, 0.11371, 0.05306, 0.058088, 0.05306, 0.06184, 0.056825, 0.069024, 0.11371, 0.067594, 0.129801, 0.118441, 0.191378, 0.191378, 0.243554, 0.332115, 0.433034, 0.384043, 0.349426, 0.328603, 0.30533, 0.275179, 0.25406, 0.359901, 0.374039, 0.394753, 0.268042, 0.170161, 0.144935, 0.090864, 0.144935, 0.17593, 0.125101, 0.078022, 0.134866, 0.134866, 0.142424, 0.147574, 0.15008, 0.118441, 0.144935, 0.142424, 0.222385, 0.144935, 0.173081, 0.083462, 0.079919, 0.147574, 0.26085, 0.209395, 0.18812, 0.155435, 0.142424, 0.173081, 0.257454, 0.268042, 0.161087, 0.078022, 0.078022, 0.15284, 0.203355, 0.191378, 0.200174, 0.203355, 0.291804, 0.182256, 0.291804, 0.281712, 0.275179, 0.179055, 0.26085, 0.377384, 0.324872, 0.232838, 0.225814, 0.15008, 0.167087, 0.26085, 0.377384, 0.339168, 0.25406, 0.284882, 0.185198, 0.11371, 0.111485, 0.071867, 0.116183, 0.118441, 0.129801, 0.125101, 0.125101, 0.127496, 0.10481, 0.170161, 0.216401, 0.173081, 0.247041, 0.21291, 0.216401, 0.229226, 0.18812, 0.284882, 0.196879, 0.301917, 0.301917, 0.31487, 0.342579, 0.268042, 0.200174, 0.196879, 0.167087, 0.216401, 0.137348, 0.161087, 0.155435, 0.11371, 0.11371, 0.116183, 0.060549, 0.060549, 0.056825, 0.094817, 0.088832, 0.096677, 0.076542, 0.147574, 0.167087, 0.21291, 0.26085, 0.324872, 0.21291, 0.247041, 0.275179, 0.359901, 0.374039, 0.370445, 0.472492, 0.468512, 0.384043, 0.494003, 0.374039, 0.374039, 0.328603, 0.339168, 0.408655, 0.447574, 0.418646, 0.387226, 0.339168, 0.390993, 0.30533, 0.380708, 0.298791, 0.216401, 0.144935, 0.129801, 0.074921, 0.067594, 0.122885, 0.203355, 0.206376, 0.236433, 0.247041, 0.173081, 0.167087, 0.170161, 0.173081, 0.179055, 0.15008, 0.182256, 0.167087, 0.25031, 0.173081, 0.268042, 0.318242, 0.433034, 0.447574, 0.545602, 0.450668, 0.440853, 0.339168, 0.30533, 0.311707, 0.209395, 0.288399, 0.25031, 0.216401, 0.222385, 0.209395, 0.170161, 0.10481, 0.085092, 0.067594, 0.11371, 0.079919, 0.078022, 0.044297, 0.027463, 0.018415, 0.028695, 0.017138], '')</t>
  </si>
  <si>
    <t xml:space="preserve">F5RZ69|F5RZ69_9ENTR Glutamine ABC superfamily ATP binding cassette transporter, ABC protein OS=Enterobacter hormaechei ATCC 49162 </t>
  </si>
  <si>
    <t>([0.098513, 0.134866, 0.066181, 0.102787, 0.132295, 0.170161, 0.209395, 0.161087, 0.116183, 0.147574, 0.173081, 0.127496, 0.134866, 0.096677, 0.170161, 0.11371, 0.179055, 0.185198, 0.17593, 0.271506, 0.275179, 0.206376, 0.185198, 0.200174, 0.118441, 0.118441, 0.139895, 0.134866, 0.194234, 0.278302, 0.268042, 0.264545, 0.359901, 0.359901, 0.36309, 0.268042, 0.339168, 0.328603, 0.236433, 0.25031, 0.164327, 0.155435, 0.229226, 0.26085, 0.384043, 0.486429, 0.486429, 0.450668, 0.458154, 0.366687, 0.370445, 0.301917, 0.30533, 0.30533, 0.209395, 0.301917, 0.291804, 0.298791, 0.30533, 0.394753, 0.380708, 0.461924, 0.454136, 0.458154, 0.458154, 0.433034, 0.418646, 0.418646, 0.335645, 0.243554, 0.332115, 0.328603, 0.31487, 0.31487, 0.311707, 0.41194, 0.332115, 0.42561, 0.318242, 0.239899, 0.15008, 0.155435, 0.155435, 0.147574, 0.147574, 0.090864, 0.047319, 0.060549, 0.064632, 0.10481, 0.17593, 0.122885, 0.074921, 0.129801, 0.139895, 0.081712, 0.043307, 0.073402, 0.073402, 0.158265, 0.158265, 0.170161, 0.116183, 0.111485, 0.18812, 0.18812, 0.301917, 0.394753, 0.374039, 0.374039, 0.346032, 0.346032, 0.387226, 0.472492, 0.4292, 0.414856, 0.525368, 0.529623, 0.4292, 0.401658, 0.36309, 0.36309, 0.450668, 0.436924, 0.41194, 0.41194, 0.398279, 0.377384, 0.387226, 0.374039, 0.281712, 0.346032, 0.335645, 0.366687, 0.284882, 0.311707, 0.31487, 0.30533, 0.398279, 0.490133, 0.529623, 0.529623, 0.534167, 0.5017, 0.5017, 0.5017, 0.497853, 0.472492, 0.374039, 0.339168, 0.308712, 0.390993, 0.387226, 0.398279, 0.324872, 0.324872, 0.243554, 0.15008, 0.158265, 0.158265, 0.182256, 0.182256, 0.185198, 0.222385, 0.170161, 0.26085, 0.318242, 0.328603, 0.275179, 0.284882, 0.31487, 0.352862, 0.281712, 0.170161, 0.173081, 0.25031, 0.243554, 0.324872, 0.433034, 0.339168, 0.30533, 0.278302, 0.281712, 0.281712, 0.30533, 0.398279, 0.359901, 0.26085, 0.170161, 0.185198, 0.264545, 0.271506, 0.275179, 0.318242, 0.40511, 0.291804, 0.25406, 0.346032, 0.359901, 0.281712, 0.335645, 0.377384, 0.370445, 0.332115, 0.25031, 0.164327, 0.134866, 0.167087, 0.232838, 0.318242, 0.390993, 0.295083, 0.21291, 0.209395, 0.247041, 0.247041, 0.380708, 0.377384, 0.377384, 0.335645, 0.324872, 0.25406, 0.216401, 0.229226, 0.291804, 0.380708, 0.490133, 0.562014, 0.549308, 0.549308, 0.545602, 0.553315, 0.538167, 0.525368, 0.529623, 0.517562, 0.41194, 0.291804, 0.291804, 0.298791, 0.301917, 0.36309, 0.458154, 0.472492, 0.4292, 0.356642, 0.311707, 0.264545, 0.164327, 0.120615], '')</t>
  </si>
  <si>
    <t>[116, 117, 140, 141, 142, 143, 144, 145, 227, 228, 229, 230, 231, 232, 233, 234, 235]</t>
  </si>
  <si>
    <t xml:space="preserve">F5RZ70|F5RZ70_9ENTR Amino acid ABC superfamily ATP binding cassette transporter, membrane protein OS=Enterobacter hormaechei ATCC 49162 </t>
  </si>
  <si>
    <t>([0.017138, 0.009187, 0.016826, 0.008723, 0.006421, 0.004976, 0.006245, 0.007645, 0.00777, 0.006795, 0.005318, 0.006795, 0.004646, 0.004431, 0.003246, 0.004513, 0.003177, 0.004431, 0.005872, 0.007031, 0.004483, 0.00316, 0.004431, 0.00292, 0.003478, 0.003512, 0.004921, 0.003366, 0.002555, 0.002138, 0.00246, 0.002623, 0.002155, 0.003109, 0.002482, 0.003478, 0.003701, 0.003727, 0.002606, 0.00292, 0.002688, 0.00407, 0.004315, 0.00316, 0.003804, 0.004899, 0.004611, 0.003341, 0.003512, 0.004431, 0.004775, 0.003701, 0.00515, 0.006194, 0.006421, 0.008723, 0.006142, 0.004247, 0.005223, 0.007645, 0.004976, 0.004431, 0.003757, 0.003757, 0.003727, 0.003053, 0.003014, 0.003246, 0.004921, 0.007177, 0.004899, 0.006421, 0.006701, 0.007177, 0.00515, 0.005249, 0.005318, 0.005249, 0.008276, 0.008276, 0.006894, 0.008156, 0.008804, 0.010672, 0.01078, 0.018787, 0.019109, 0.020522, 0.043307, 0.026338, 0.0198, 0.021381, 0.022667, 0.043307, 0.043307, 0.092881, 0.040537, 0.034068, 0.051831, 0.032017, 0.020876, 0.025762, 0.034884, 0.034068, 0.037156, 0.076542, 0.078022, 0.158265, 0.073402, 0.079919, 0.079919, 0.081712, 0.129801, 0.118441, 0.06312, 0.054297, 0.035586, 0.078022, 0.092881, 0.059222, 0.083462, 0.167087, 0.098513, 0.102787, 0.194234, 0.147574, 0.079919, 0.041405, 0.047319, 0.106997, 0.073402, 0.074921, 0.096677, 0.076542, 0.06312, 0.067594, 0.079919, 0.132295, 0.069024, 0.055536, 0.125101, 0.116183, 0.051831, 0.051831, 0.049374, 0.026338, 0.021381, 0.03976, 0.085092, 0.074921, 0.0704, 0.048328, 0.049374, 0.038042, 0.067594, 0.043307, 0.088832, 0.044297, 0.045352, 0.100716, 0.056825, 0.024393, 0.025316, 0.059222, 0.088832, 0.096677, 0.102787, 0.090864, 0.096677, 0.085092, 0.079919, 0.086953, 0.088832, 0.125101, 0.102787, 0.048328, 0.096677, 0.071867, 0.06312, 0.028695, 0.020876, 0.030003, 0.06184, 0.034068, 0.018787, 0.014075, 0.008804, 0.009401, 0.011669, 0.009865, 0.010221, 0.008002, 0.005932, 0.00777, 0.006533, 0.006142, 0.009096, 0.009294, 0.007555, 0.007177, 0.010509, 0.013437, 0.016528, 0.010672, 0.017797, 0.030611, 0.058088, 0.122885, 0.179055, 0.232838, 0.298791, 0.291804, 0.346032, 0.42561, 0.41194, 0.433034, 0.545602, 0.521092, 0.476583, 0.653063, 0.874069, 0.846163], '')</t>
  </si>
  <si>
    <t>[216, 217, 219, 220, 221]</t>
  </si>
  <si>
    <t xml:space="preserve">F5RZ72|F5RZ72_9ENTR Amino acid ABC superfamily ATP binding cassette transporter, binding protein OS=Enterobacter hormaechei ATCC 49162 </t>
  </si>
  <si>
    <t>([0.034068, 0.033407, 0.050641, 0.049374, 0.049374, 0.05306, 0.040537, 0.043307, 0.032017, 0.026892, 0.028695, 0.037156, 0.029376, 0.049374, 0.03976, 0.067594, 0.116183, 0.058088, 0.046336, 0.034884, 0.049374, 0.092881, 0.071867, 0.042364, 0.060549, 0.074921, 0.059222, 0.088832, 0.120615, 0.18812, 0.25031, 0.288399, 0.209395, 0.17593, 0.125101, 0.17593, 0.116183, 0.125101, 0.216401, 0.25031, 0.194234, 0.209395, 0.229226, 0.206376, 0.288399, 0.167087, 0.17593, 0.236433, 0.247041, 0.236433, 0.225814, 0.225814, 0.15008, 0.225814, 0.301917, 0.257454, 0.275179, 0.288399, 0.288399, 0.18812, 0.158265, 0.25031, 0.229226, 0.129801, 0.196879, 0.194234, 0.308712, 0.222385, 0.222385, 0.161087, 0.15008, 0.132295, 0.132295, 0.134866, 0.129801, 0.158265, 0.264545, 0.247041, 0.222385, 0.216401, 0.318242, 0.31487, 0.229226, 0.18812, 0.264545, 0.216401, 0.225814, 0.219301, 0.295083, 0.298791, 0.271506, 0.284882, 0.247041, 0.18812, 0.17593, 0.191378, 0.167087, 0.118441, 0.122885, 0.122885, 0.116183, 0.122885, 0.161087, 0.232838, 0.257454, 0.25406, 0.328603, 0.239899, 0.247041, 0.155435, 0.15284, 0.236433, 0.264545, 0.25031, 0.318242, 0.346032, 0.332115, 0.321458, 0.298791, 0.30533, 0.366687, 0.295083, 0.225814, 0.206376, 0.200174, 0.203355, 0.222385, 0.239899, 0.318242, 0.311707, 0.332115, 0.324872, 0.324872, 0.26085, 0.308712, 0.31487, 0.298791, 0.295083, 0.295083, 0.377384, 0.36309, 0.328603, 0.401658, 0.401658, 0.40511, 0.332115, 0.332115, 0.318242, 0.318242, 0.239899, 0.25406, 0.349426, 0.275179, 0.200174, 0.229226, 0.264545, 0.271506, 0.288399, 0.301917, 0.301917, 0.247041, 0.257454, 0.236433, 0.239899, 0.301917, 0.222385, 0.30533, 0.311707, 0.31487, 0.339168, 0.422041, 0.40511, 0.31487, 0.40511, 0.490133, 0.41194, 0.401658, 0.328603, 0.387226, 0.380708, 0.298791, 0.36309, 0.328603, 0.332115, 0.257454, 0.196879, 0.284882, 0.281712, 0.200174, 0.170161, 0.122885, 0.076542, 0.081712, 0.083462, 0.055536, 0.050641, 0.079919, 0.079919, 0.125101, 0.134866, 0.134866, 0.142424, 0.120615, 0.100716, 0.134866, 0.194234, 0.257454, 0.222385, 0.137348, 0.200174, 0.225814, 0.264545, 0.311707, 0.30533, 0.377384, 0.374039, 0.352862, 0.298791, 0.295083, 0.278302, 0.26085, 0.275179, 0.359901, 0.390993, 0.377384, 0.328603, 0.324872, 0.295083, 0.236433, 0.339168, 0.339168, 0.311707, 0.216401, 0.219301, 0.229226, 0.200174, 0.268042, 0.291804, 0.359901, 0.356642, 0.359901, 0.284882, 0.264545, 0.225814, 0.15284, 0.216401, 0.30533, 0.30533, 0.25031, 0.232838, 0.225814, 0.203355, 0.236433, 0.257454, 0.284882, 0.271506, 0.281712, 0.247041, 0.222385, 0.18812, 0.158265, 0.129801, 0.191378, 0.161087, 0.161087, 0.247041], '')</t>
  </si>
  <si>
    <t xml:space="preserve">F5RZ73|F5RZ73_9ENTR Flagellar biosynthesis protein FliZ OS=Enterobacter hormaechei ATCC 49162 </t>
  </si>
  <si>
    <t>([0.447574, 0.461924, 0.476583, 0.352862, 0.26085, 0.288399, 0.31487, 0.209395, 0.232838, 0.257454, 0.275179, 0.30533, 0.30533, 0.374039, 0.268042, 0.236433, 0.239899, 0.155435, 0.158265, 0.161087, 0.085092, 0.085092, 0.088832, 0.090864, 0.094817, 0.15284, 0.096677, 0.064632, 0.125101, 0.122885, 0.125101, 0.132295, 0.079919, 0.05306, 0.056825, 0.102787, 0.073402, 0.06312, 0.069024, 0.067594, 0.066181, 0.067594, 0.116183, 0.116183, 0.071867, 0.098513, 0.098513, 0.164327, 0.196879, 0.17593, 0.098513, 0.059222, 0.059222, 0.102787, 0.15008, 0.139895, 0.15008, 0.127496, 0.102787, 0.139895, 0.088832, 0.051831, 0.086953, 0.042364, 0.023963, 0.040537, 0.049374, 0.029376, 0.028695, 0.020165, 0.023087, 0.048328, 0.085092, 0.079919, 0.078022, 0.038042, 0.020165, 0.0198, 0.023087, 0.020876, 0.024393, 0.020876, 0.035586, 0.037156, 0.037156, 0.03976, 0.020522, 0.021381, 0.035586, 0.035586, 0.066181, 0.054297, 0.049374, 0.048328, 0.049374, 0.048328, 0.06312, 0.120615, 0.125101, 0.122885, 0.134866, 0.092881, 0.170161, 0.106997, 0.102787, 0.182256, 0.179055, 0.281712, 0.275179, 0.268042, 0.185198, 0.179055, 0.15284, 0.158265, 0.167087, 0.10481, 0.102787, 0.142424, 0.147574, 0.085092, 0.085092, 0.127496, 0.179055, 0.182256, 0.179055, 0.116183, 0.120615, 0.196879, 0.209395, 0.134866, 0.144935, 0.25031, 0.15008, 0.137348, 0.155435, 0.125101, 0.196879, 0.196879, 0.203355, 0.209395, 0.308712, 0.308712, 0.298791, 0.209395, 0.185198, 0.18812, 0.268042, 0.25406, 0.161087, 0.129801, 0.203355, 0.122885, 0.100716, 0.125101, 0.196879, 0.139895, 0.18812, 0.185198, 0.134866, 0.079919, 0.073402, 0.069024, 0.118441, 0.079919, 0.132295, 0.129801, 0.200174, 0.206376, 0.216401, 0.301917, 0.339168, 0.25031, 0.25406, 0.236433, 0.281712, 0.25031, 0.275179, 0.206376, 0.179055, 0.232838, 0.328603, 0.301917, 0.25031], '')</t>
  </si>
  <si>
    <t xml:space="preserve">F5RZ76|F5RZ76_9ENTR Uncharacterized protein OS=Enterobacter hormaechei ATCC 49162 </t>
  </si>
  <si>
    <t>([0.074921, 0.050641, 0.078022, 0.038858, 0.054297, 0.031287, 0.022667, 0.024393, 0.025762, 0.035586, 0.026338, 0.032677, 0.028107, 0.027463, 0.030611, 0.05306, 0.048328, 0.028695, 0.028107, 0.019401, 0.030003, 0.029376, 0.043307, 0.045352, 0.090864, 0.074921, 0.086953, 0.085092, 0.100716, 0.120615, 0.071867, 0.074921, 0.043307, 0.076542, 0.090864, 0.043307, 0.042364, 0.05306, 0.092881, 0.096677, 0.15008, 0.179055, 0.102787, 0.106997, 0.100716, 0.098513, 0.127496, 0.161087, 0.25031, 0.25406, 0.17593, 0.25031, 0.359901, 0.440853, 0.436924, 0.505461, 0.680603, 0.703578, 0.549308, 0.534167, 0.517562, 0.490133, 0.472492, 0.622677, 0.604312, 0.59508, 0.570702, 0.529623, 0.59014], '')</t>
  </si>
  <si>
    <t>[55, 56, 57, 58, 59, 60, 63, 64, 65, 66, 67, 68]</t>
  </si>
  <si>
    <t xml:space="preserve">F5RZ78|F5RZ78_9ENTR Flagellar secretion chaperone FliS OS=Enterobacter hormaechei ATCC 49162 </t>
  </si>
  <si>
    <t>([0.102787, 0.137348, 0.066181, 0.111485, 0.073402, 0.111485, 0.137348, 0.129801, 0.094817, 0.088832, 0.106997, 0.111485, 0.182256, 0.194234, 0.243554, 0.25031, 0.170161, 0.109221, 0.056825, 0.055536, 0.055536, 0.034884, 0.038858, 0.073402, 0.051831, 0.047319, 0.041405, 0.032677, 0.023963, 0.024393, 0.031287, 0.024826, 0.031287, 0.018787, 0.010509, 0.007422, 0.006421, 0.009187, 0.01204, 0.022306, 0.015694, 0.026892, 0.042364, 0.038042, 0.038042, 0.026892, 0.038042, 0.021816, 0.026892, 0.047319, 0.060549, 0.031287, 0.044297, 0.023087, 0.021816, 0.048328, 0.094817, 0.11371, 0.058088, 0.059222, 0.032677, 0.06312, 0.032677, 0.046336, 0.05306, 0.06312, 0.111485, 0.134866, 0.229226, 0.25031, 0.164327, 0.203355, 0.311707, 0.311707, 0.324872, 0.324872, 0.271506, 0.170161, 0.106997, 0.147574, 0.088832, 0.111485, 0.071867, 0.125101, 0.116183, 0.058088, 0.028107, 0.029376, 0.023963, 0.023534, 0.013016, 0.020876, 0.021816, 0.022667, 0.017138, 0.028695, 0.043307, 0.028107, 0.056825, 0.11371, 0.086953, 0.161087, 0.209395, 0.194234, 0.118441, 0.116183, 0.203355, 0.18812, 0.15008, 0.196879, 0.179055, 0.17593, 0.17593, 0.179055, 0.137348, 0.134866, 0.132295, 0.085092, 0.191378, 0.182256, 0.096677, 0.100716, 0.094817, 0.092881, 0.129801, 0.144935, 0.125101, 0.092881, 0.15284, 0.161087, 0.120615, 0.098513, 0.170161, 0.134866, 0.081712, 0.086953], '')</t>
  </si>
  <si>
    <t xml:space="preserve">F5RZ79|F5RZ79_9ENTR Flagellar protein FliT OS=Enterobacter hormaechei ATCC 49162 </t>
  </si>
  <si>
    <t>([0.102787, 0.142424, 0.182256, 0.120615, 0.078022, 0.116183, 0.142424, 0.173081, 0.200174, 0.15008, 0.15008, 0.116183, 0.116183, 0.064632, 0.066181, 0.050641, 0.051831, 0.086953, 0.088832, 0.05306, 0.098513, 0.170161, 0.111485, 0.064632, 0.059222, 0.066181, 0.066181, 0.069024, 0.078022, 0.047319, 0.050641, 0.066181, 0.092881, 0.060549, 0.102787, 0.122885, 0.074921, 0.06312, 0.06312, 0.06312, 0.125101, 0.11371, 0.111485, 0.170161, 0.271506, 0.40511, 0.476583, 0.422041, 0.414856, 0.301917, 0.384043, 0.472492, 0.458154, 0.401658, 0.476583, 0.505461, 0.51388, 0.509769, 0.545602, 0.468512, 0.458154, 0.370445, 0.390993, 0.387226, 0.40511, 0.387226, 0.349426, 0.281712, 0.311707, 0.31487, 0.332115, 0.25031, 0.232838, 0.206376, 0.284882, 0.25406, 0.232838, 0.243554, 0.247041, 0.216401, 0.284882, 0.295083, 0.30533, 0.284882, 0.271506, 0.25406, 0.25406, 0.167087, 0.229226, 0.229226, 0.229226, 0.239899, 0.239899, 0.239899, 0.278302, 0.200174, 0.229226, 0.225814, 0.209395, 0.291804, 0.318242, 0.328603, 0.342579, 0.332115, 0.268042, 0.30533, 0.30533, 0.30533, 0.41194, 0.414856, 0.433034, 0.335645, 0.418646, 0.486429, 0.472492, 0.447574, 0.534167, 0.51388, 0.472492, 0.454136, 0.4292, 0.398279, 0.346032], '')</t>
  </si>
  <si>
    <t>[55, 56, 57, 58, 116, 117]</t>
  </si>
  <si>
    <t xml:space="preserve">F5RZ81|F5RZ81_9ENTR Lipoprotein YedD OS=Enterobacter hormaechei ATCC 49162 </t>
  </si>
  <si>
    <t>([0.032677, 0.021816, 0.034884, 0.023963, 0.026338, 0.036378, 0.029376, 0.024826, 0.035586, 0.030003, 0.043307, 0.06312, 0.046336, 0.048328, 0.055536, 0.056825, 0.038858, 0.067594, 0.098513, 0.137348, 0.11371, 0.167087, 0.243554, 0.243554, 0.25031, 0.25031, 0.25031, 0.232838, 0.203355, 0.203355, 0.268042, 0.247041, 0.232838, 0.349426, 0.349426, 0.332115, 0.36309, 0.408655, 0.352862, 0.356642, 0.356642, 0.436924, 0.377384, 0.291804, 0.25406, 0.335645, 0.291804, 0.232838, 0.257454, 0.356642, 0.377384, 0.390993, 0.394753, 0.414856, 0.394753, 0.308712, 0.324872, 0.281712, 0.321458, 0.394753, 0.295083, 0.275179, 0.26085, 0.229226, 0.229226, 0.229226, 0.167087, 0.264545, 0.321458, 0.380708, 0.288399, 0.219301, 0.139895, 0.142424, 0.129801, 0.137348, 0.216401, 0.127496, 0.120615, 0.127496, 0.083462, 0.15284, 0.144935, 0.142424, 0.129801, 0.216401, 0.18812, 0.164327, 0.164327, 0.109221, 0.125101, 0.196879, 0.25406, 0.328603, 0.298791, 0.268042, 0.179055, 0.179055, 0.182256, 0.284882, 0.275179, 0.298791, 0.308712, 0.236433, 0.170161, 0.232838, 0.164327, 0.239899, 0.324872, 0.321458, 0.40511, 0.328603, 0.346032, 0.257454, 0.232838, 0.281712, 0.229226, 0.236433, 0.219301, 0.298791, 0.291804, 0.318242, 0.288399, 0.288399, 0.359901, 0.4292, 0.366687, 0.450668, 0.414856, 0.401658, 0.349426, 0.318242, 0.370445, 0.321458, 0.398279, 0.41194, 0.352862, 0.476583], '')</t>
  </si>
  <si>
    <t xml:space="preserve">F5RZ88|F5RZ88_9ENTR Flagellar hook-length control protein OS=Enterobacter hormaechei ATCC 49162 </t>
  </si>
  <si>
    <t>([0.225814, 0.268042, 0.321458, 0.42561, 0.447574, 0.465241, 0.483068, 0.497853, 0.436924, 0.454136, 0.468512, 0.480142, 0.575842, 0.545602, 0.666105, 0.653063, 0.604312, 0.703578, 0.795062, 0.716283, 0.642678, 0.622677, 0.553315, 0.480142, 0.408655, 0.41194, 0.390993, 0.332115, 0.332115, 0.42561, 0.42561, 0.42561, 0.436924, 0.42561, 0.454136, 0.418646, 0.433034, 0.433034, 0.468512, 0.394753, 0.483068, 0.480142, 0.458154, 0.534167, 0.529623, 0.541878, 0.51388, 0.51388, 0.59014, 0.59014, 0.545602, 0.476583, 0.476583, 0.480142, 0.465241, 0.444081, 0.444081, 0.461924, 0.476583, 0.444081, 0.509769, 0.529623, 0.608892, 0.63748, 0.541878, 0.63748, 0.618285, 0.63748, 0.562014, 0.534167, 0.56648, 0.509769, 0.51388, 0.51388, 0.517562, 0.557691, 0.622677, 0.63748, 0.525368, 0.534167, 0.521092, 0.553315, 0.553315, 0.553315, 0.525368, 0.538167, 0.5017, 0.468512, 0.490133, 0.58069, 0.538167, 0.454136, 0.521092, 0.59508, 0.525368, 0.509769, 0.549308, 0.494003, 0.472492, 0.557691, 0.557691, 0.575842, 0.521092, 0.444081, 0.436924, 0.436924, 0.4292, 0.450668, 0.525368, 0.562014, 0.585406, 0.632174, 0.690604, 0.661982, 0.675549, 0.745909, 0.788093, 0.73685, 0.76285, 0.788093, 0.801317, 0.827927, 0.834292, 0.876521, 0.876521, 0.868118, 0.88723, 0.88723, 0.88723, 0.862302, 0.759478, 0.716283, 0.716283, 0.703578, 0.653063, 0.690604, 0.712013, 0.694846, 0.707965, 0.707965, 0.712013, 0.680603, 0.699094, 0.59508, 0.538167, 0.58069, 0.618285, 0.671169, 0.716283, 0.716283, 0.741537, 0.808535, 0.856457, 0.798249, 0.795062, 0.889439, 0.862302, 0.823549, 0.791621, 0.707965, 0.750527, 0.745909, 0.720929, 0.585406, 0.661982, 0.703578, 0.733139, 0.750527, 0.720929, 0.754692, 0.767246, 0.771762, 0.808535, 0.823549, 0.84206, 0.862302, 0.84206, 0.812494, 0.767246, 0.795062, 0.862302, 0.83125, 0.859585, 0.871313, 0.901269, 0.921076, 0.879233, 0.882776, 0.882776, 0.876521, 0.889439, 0.88723, 0.879233, 0.779859, 0.779859, 0.823549, 0.827927, 0.791621, 0.812494, 0.856457, 0.795062, 0.795062, 0.827927, 0.779859, 0.716283, 0.720929, 0.648219, 0.648219, 0.608892, 0.613573, 0.59917, 0.58069, 0.604312, 0.534167, 0.541878, 0.497853, 0.525368, 0.497853, 0.521092, 0.521092, 0.476583, 0.51388, 0.509769, 0.509769, 0.538167, 0.575842, 0.608892, 0.541878, 0.585406, 0.661982, 0.521092, 0.461924, 0.454136, 0.447574, 0.436924, 0.476583, 0.51388, 0.509769, 0.538167, 0.585406, 0.557691, 0.608892, 0.642678, 0.557691, 0.494003, 0.494003, 0.494003, 0.529623, 0.541878, 0.490133, 0.450668, 0.545602, 0.675549, 0.58069, 0.56648, 0.666105, 0.716283, 0.694846, 0.575842, 0.575842, 0.538167, 0.58069, 0.525368, 0.521092, 0.604312, 0.661982, 0.549308, 0.58069, 0.461924, 0.436924, 0.509769, 0.517562, 0.517562, 0.483068, 0.56648, 0.56648, 0.56648, 0.521092, 0.521092, 0.545602, 0.545602, 0.465241, 0.468512, 0.59014, 0.618285, 0.648219, 0.534167, 0.642678, 0.648219, 0.653063, 0.771762, 0.666105, 0.657645, 0.553315, 0.541878, 0.458154, 0.476583, 0.494003, 0.534167, 0.517562, 0.56648, 0.56648, 0.562014, 0.545602, 0.480142, 0.394753, 0.370445, 0.480142, 0.490133, 0.483068, 0.570702, 0.490133, 0.59014, 0.562014, 0.632174, 0.545602, 0.666105, 0.608892, 0.553315, 0.458154, 0.494003, 0.433034, 0.359901, 0.436924, 0.436924, 0.461924, 0.450668, 0.433034, 0.41194, 0.408655, 0.418646, 0.321458, 0.390993, 0.318242, 0.335645, 0.36309, 0.433034, 0.41194, 0.366687, 0.387226, 0.458154, 0.436924, 0.525368, 0.5017, 0.5017, 0.5017, 0.5017, 0.59508, 0.626927, 0.59917, 0.58069, 0.570702, 0.690604, 0.685117, 0.779859, 0.784345, 0.798249, 0.779859, 0.775545, 0.846163, 0.846163, 0.852992, 0.837511, 0.874069, 0.936162, 0.936162, 0.874069, 0.882776, 0.891961, 0.901269, 0.901269, 0.912647, 0.924947, 0.874069, 0.801317, 0.84206, 0.84206, 0.868118, 0.865454, 0.849326, 0.771762, 0.784345, 0.775545, 0.745909, 0.666105, 0.661982, 0.661982, 0.775545, 0.759478, 0.707965, 0.59917, 0.626927, 0.51388, 0.40511, 0.454136, 0.51388, 0.447574, 0.418646, 0.346032, 0.342579, 0.339168, 0.408655, 0.366687, 0.328603, 0.324872], '')</t>
  </si>
  <si>
    <t>[12, 13, 14, 15, 16, 17, 18, 19, 20, 21, 22, 43, 44, 45, 46, 47, 48, 49, 50, 60, 61, 62, 63, 64, 65, 66, 67, 68, 69, 70, 71, 72, 73, 74, 75, 76, 77, 78, 79, 80, 81, 82, 83, 84, 85, 86, 89, 90, 92, 93, 94, 95, 96, 99, 100, 101, 102,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216, 218, 219, 221, 222, 223, 224, 225, 226, 227, 228, 229, 230, 236, 237, 238, 239, 240, 241, 242, 243, 247, 248, 251, 252, 253, 254, 255, 256, 257, 258, 259, 260, 261, 262, 263, 264, 265, 266, 267, 270, 271, 272, 274, 275, 276, 277, 278, 279, 280, 283, 284, 285, 286, 287, 288, 289, 290, 291, 292, 293, 294, 298, 299, 300, 301, 302, 303, 310, 312, 313, 314, 315, 316, 317, 318, 342, 343, 344, 345, 346, 347, 348, 349, 350, 351, 352, 353, 354, 355, 356, 357, 358, 359, 360, 361, 362, 363, 364, 365, 366, 367, 368, 369, 370, 371, 372, 373, 374, 375, 376, 377, 378, 379, 380, 381, 382, 383, 384, 385, 386, 387, 388, 389, 390, 391, 392, 395]</t>
  </si>
  <si>
    <t xml:space="preserve">F5RZ97|F5RZ97_9ENTR Protein DsrB OS=Enterobacter hormaechei ATCC 49162 </t>
  </si>
  <si>
    <t>([0.308712, 0.366687, 0.401658, 0.4292, 0.494003, 0.497853, 0.5017, 0.553315, 0.570702, 0.5017, 0.450668, 0.414856, 0.401658, 0.384043, 0.394753, 0.401658, 0.298791, 0.377384, 0.387226, 0.461924, 0.483068, 0.4292, 0.332115, 0.25031, 0.18812, 0.164327, 0.111485, 0.129801, 0.120615, 0.067594, 0.120615, 0.10481, 0.164327, 0.120615, 0.11371, 0.054297, 0.024826, 0.054297, 0.056825, 0.029376, 0.029376, 0.026338, 0.03976, 0.073402, 0.120615, 0.106997, 0.056825, 0.064632, 0.064632, 0.064632, 0.094817, 0.088832, 0.120615, 0.096677, 0.137348, 0.206376, 0.298791, 0.414856, 0.374039, 0.308712, 0.418646, 0.384043], '')</t>
  </si>
  <si>
    <t>[6, 7, 8, 9]</t>
  </si>
  <si>
    <t xml:space="preserve">F5RZ98|F5RZ98_9ENTR Cytoplasmic protein OS=Enterobacter hormaechei ATCC 49162 </t>
  </si>
  <si>
    <t>([0.018415, 0.011106, 0.015078, 0.020165, 0.016257, 0.024393, 0.038042, 0.058088, 0.090864, 0.096677, 0.098513, 0.109221, 0.129801, 0.222385, 0.284882, 0.356642, 0.30533, 0.359901, 0.440853, 0.440853, 0.370445, 0.433034, 0.529623, 0.562014, 0.509769, 0.622677, 0.534167, 0.525368, 0.447574, 0.422041, 0.422041, 0.380708, 0.321458, 0.291804, 0.26085, 0.196879, 0.194234, 0.281712, 0.203355, 0.196879, 0.203355, 0.278302, 0.30533, 0.26085, 0.243554, 0.288399, 0.247041, 0.318242, 0.318242, 0.387226, 0.380708, 0.41194, 0.472492, 0.490133, 0.458154, 0.422041, 0.517562, 0.505461, 0.476583, 0.575842, 0.486429, 0.476583, 0.483068, 0.390993, 0.436924, 0.454136, 0.394753, 0.394753, 0.394753, 0.36309, 0.247041, 0.264545, 0.185198, 0.200174, 0.182256, 0.232838, 0.295083, 0.182256, 0.182256, 0.144935, 0.137348, 0.21291, 0.216401, 0.222385, 0.281712, 0.271506, 0.229226, 0.284882, 0.288399, 0.239899, 0.236433, 0.356642, 0.30533, 0.398279, 0.352862], '')</t>
  </si>
  <si>
    <t>[22, 23, 24, 25, 26, 27, 56, 57, 59]</t>
  </si>
  <si>
    <t xml:space="preserve">F5RZ99|F5RZ99_9ENTR GntR family transcriptional regulator OS=Enterobacter hormaechei ATCC 49162 </t>
  </si>
  <si>
    <t>([0.05306, 0.083462, 0.129801, 0.076542, 0.11371, 0.144935, 0.17593, 0.120615, 0.083462, 0.111485, 0.069024, 0.085092, 0.0704, 0.040537, 0.078022, 0.037156, 0.034884, 0.043307, 0.064632, 0.094817, 0.167087, 0.182256, 0.11371, 0.090864, 0.147574, 0.081712, 0.076542, 0.081712, 0.134866, 0.219301, 0.132295, 0.264545, 0.206376, 0.132295, 0.137348, 0.092881, 0.155435, 0.144935, 0.118441, 0.139895, 0.161087, 0.116183, 0.194234, 0.243554, 0.278302, 0.291804, 0.346032, 0.366687, 0.36309, 0.384043, 0.288399, 0.380708, 0.257454, 0.328603, 0.422041, 0.418646, 0.517562, 0.418646, 0.335645, 0.31487, 0.324872, 0.335645, 0.366687, 0.335645, 0.30533, 0.206376, 0.209395, 0.278302, 0.275179, 0.196879, 0.17593, 0.167087, 0.17593, 0.271506, 0.239899, 0.209395, 0.288399, 0.15008, 0.155435, 0.232838, 0.229226, 0.21291, 0.196879, 0.191378, 0.219301, 0.295083, 0.295083, 0.18812, 0.167087, 0.083462, 0.074921, 0.066181, 0.125101, 0.076542, 0.067594, 0.083462, 0.100716, 0.060549, 0.116183, 0.116183, 0.116183, 0.0704, 0.073402, 0.076542, 0.038858, 0.038858, 0.038858, 0.045352, 0.090864, 0.090864, 0.164327, 0.185198, 0.15284, 0.127496, 0.194234, 0.127496, 0.125101, 0.122885, 0.122885, 0.122885, 0.191378, 0.225814, 0.328603, 0.321458, 0.25406, 0.278302, 0.243554, 0.225814, 0.288399, 0.281712, 0.284882, 0.268042, 0.328603, 0.324872, 0.356642, 0.26085, 0.268042, 0.17593, 0.170161, 0.26085, 0.26085, 0.278302, 0.257454, 0.275179, 0.239899, 0.301917, 0.380708, 0.298791, 0.284882, 0.264545, 0.275179, 0.182256, 0.185198, 0.179055, 0.25031, 0.247041, 0.243554, 0.321458, 0.380708, 0.321458, 0.321458, 0.328603, 0.295083, 0.271506, 0.158265, 0.118441, 0.118441, 0.074921, 0.086953, 0.10481, 0.102787, 0.098513, 0.106997, 0.125101, 0.129801, 0.127496, 0.085092, 0.122885, 0.086953, 0.106997, 0.088832, 0.050641, 0.033407, 0.042364, 0.048328, 0.05306, 0.090864, 0.054297, 0.088832, 0.15284, 0.15008, 0.092881, 0.098513, 0.170161, 0.173081, 0.179055, 0.11371, 0.161087, 0.118441, 0.167087, 0.17593, 0.268042, 0.377384, 0.454136, 0.447574, 0.41194, 0.549308, 0.472492, 0.476583, 0.486429, 0.468512, 0.40511, 0.521092, 0.398279, 0.339168, 0.278302, 0.216401, 0.236433, 0.229226, 0.311707, 0.203355, 0.209395, 0.200174, 0.185198, 0.17593, 0.122885, 0.137348, 0.0704, 0.125101, 0.196879, 0.200174, 0.209395, 0.301917, 0.275179, 0.370445, 0.328603, 0.295083, 0.342579, 0.41194, 0.422041, 0.418646, 0.541878, 0.525368, 0.570702, 0.562014, 0.557691, 0.517562, 0.433034, 0.538167, 0.521092, 0.422041, 0.422041, 0.321458, 0.191378, 0.147574, 0.161087, 0.191378, 0.26085, 0.243554, 0.206376, 0.164327, 0.137348, 0.100716, 0.073402, 0.034884, 0.020522], '')</t>
  </si>
  <si>
    <t>[56, 206, 212, 241, 242, 243, 244, 245, 246, 248, 249]</t>
  </si>
  <si>
    <t xml:space="preserve">F5RZA1|F5RZA1_9ENTR Cytoplasmic protein OS=Enterobacter hormaechei ATCC 49162 </t>
  </si>
  <si>
    <t>([0.232838, 0.271506, 0.324872, 0.356642, 0.384043, 0.444081, 0.465241, 0.447574, 0.398279, 0.366687, 0.390993, 0.418646, 0.380708, 0.461924, 0.525368, 0.604312, 0.562014, 0.497853, 0.497853, 0.490133, 0.5017, 0.387226, 0.401658, 0.398279, 0.398279, 0.31487, 0.291804, 0.229226, 0.25031, 0.308712, 0.366687, 0.342579, 0.257454, 0.342579, 0.349426, 0.349426, 0.356642, 0.318242, 0.384043, 0.401658, 0.436924, 0.444081, 0.525368, 0.509769, 0.521092, 0.51388, 0.622677, 0.632174, 0.716283, 0.694846, 0.685117, 0.661982, 0.685117, 0.801317, 0.795062, 0.779859, 0.767246, 0.750527, 0.865454, 0.84206], '')</t>
  </si>
  <si>
    <t>[14, 15, 16, 20, 42, 43, 44, 45, 46, 47, 48, 49, 50, 51, 52, 53, 54, 55, 56, 57, 58, 59]</t>
  </si>
  <si>
    <t xml:space="preserve">F5RZA2|F5RZA2_9ENTR Inner membrane protein YedI OS=Enterobacter hormaechei ATCC 49162 </t>
  </si>
  <si>
    <t>([0.017138, 0.027463, 0.043307, 0.020165, 0.034068, 0.018787, 0.01227, 0.012727, 0.016257, 0.020522, 0.025762, 0.018106, 0.0198, 0.020165, 0.011342, 0.011669, 0.011903, 0.021816, 0.021816, 0.017447, 0.018106, 0.010509, 0.007259, 0.007315, 0.011903, 0.007259, 0.010926, 0.012727, 0.012491, 0.012727, 0.013265, 0.008895, 0.011669, 0.016826, 0.016257, 0.030611, 0.064632, 0.047319, 0.045352, 0.058088, 0.040537, 0.038858, 0.079919, 0.155435, 0.085092, 0.079919, 0.088832, 0.098513, 0.127496, 0.170161, 0.182256, 0.118441, 0.196879, 0.232838, 0.194234, 0.196879, 0.161087, 0.167087, 0.203355, 0.222385, 0.203355, 0.335645, 0.26085, 0.17593, 0.098513, 0.167087, 0.109221, 0.15284, 0.142424, 0.167087, 0.158265, 0.074921, 0.06312, 0.069024, 0.069024, 0.069024, 0.034068, 0.023963, 0.014586, 0.017138, 0.009728, 0.012727, 0.007555, 0.007091, 0.006482, 0.008895, 0.007877, 0.006795, 0.005503, 0.006078, 0.004513, 0.004135, 0.004208, 0.005872, 0.006194, 0.004577, 0.004315, 0.005086, 0.004899, 0.006142, 0.005503, 0.006533, 0.005011, 0.004976, 0.005683, 0.005318, 0.005734, 0.006374, 0.008276, 0.014075, 0.011669, 0.012491, 0.009483, 0.016021, 0.01227, 0.007315, 0.009096, 0.011669, 0.014315, 0.025762, 0.027463, 0.028107, 0.038858, 0.090864, 0.191378, 0.264545, 0.342579, 0.324872, 0.332115, 0.380708, 0.36309, 0.257454, 0.359901, 0.42561, 0.31487, 0.318242, 0.384043, 0.4292, 0.483068, 0.517562, 0.517562, 0.521092, 0.387226, 0.394753, 0.387226, 0.366687, 0.352862, 0.308712, 0.308712, 0.298791, 0.25031, 0.142424, 0.239899, 0.229226, 0.281712, 0.257454, 0.185198, 0.127496, 0.122885, 0.088832, 0.081712, 0.038042, 0.021381, 0.034884, 0.016021, 0.016528, 0.009401, 0.009187, 0.008409, 0.006245, 0.006245, 0.007645, 0.009865, 0.011106, 0.007177, 0.005992, 0.009401, 0.016528, 0.018787, 0.011106, 0.008624, 0.005683, 0.008156, 0.011106, 0.008525, 0.011106, 0.007177, 0.007259, 0.005623, 0.008409, 0.007495, 0.007495, 0.005378, 0.004388, 0.003924, 0.003924, 0.003555, 0.003405, 0.002396, 0.002194, 0.002327, 0.003276, 0.003246, 0.003366, 0.003478, 0.003478, 0.003864, 0.003727, 0.003821, 0.003607, 0.003727, 0.005318, 0.00543, 0.007031, 0.010372, 0.009096, 0.008895, 0.010509, 0.010926, 0.018787, 0.018787, 0.030611, 0.030611, 0.06184, 0.028107, 0.014586, 0.017138, 0.010131, 0.014783, 0.031287, 0.032677, 0.015344, 0.011669, 0.011669, 0.01227, 0.007877, 0.009096, 0.009865, 0.008276, 0.008075, 0.008409, 0.008525, 0.007259, 0.006142, 0.00407, 0.003963, 0.004208, 0.005318, 0.007315, 0.008525, 0.004976, 0.004577, 0.004835, 0.005734, 0.00558, 0.003997, 0.004835, 0.004835, 0.004483, 0.005932, 0.006078, 0.004921, 0.004689, 0.005799, 0.006894, 0.006795, 0.008624, 0.01227, 0.01204, 0.012727, 0.012491, 0.019401, 0.020522, 0.020522, 0.015694, 0.012491, 0.012727, 0.009294, 0.010509, 0.020522, 0.01078, 0.007031, 0.009015, 0.009401, 0.006421, 0.004431, 0.006567, 0.004921, 0.003461, 0.002623, 0.002581, 0.001786, 0.001417, 0.001541, 0.00155, 0.001572, 0.001391, 0.001408, 0.002155, 0.001335, 0.000893, 0.001499, 0.002327, 0.001597, 0.002435, 0.003246, 0.004611, 0.004611, 0.007315, 0.00962, 0.011518, 0.009483, 0.013437, 0.023963, 0.036378, 0.060549, 0.069024, 0.125101, 0.229226], '')</t>
  </si>
  <si>
    <t>[139, 140, 141]</t>
  </si>
  <si>
    <t xml:space="preserve">F5RZA3|F5RZA3_9ENTR Carboxylate/amino acid/amine transporter OS=Enterobacter hormaechei ATCC 49162 </t>
  </si>
  <si>
    <t>([0.004646, 0.004921, 0.003757, 0.002555, 0.003461, 0.002727, 0.002276, 0.001748, 0.001434, 0.001249, 0.001572, 0.001906, 0.002035, 0.00225, 0.001344, 0.000945, 0.000906, 0.001434, 0.00076, 0.001271, 0.001408, 0.00152, 0.001722, 0.001692, 0.003053, 0.003366, 0.003298, 0.003924, 0.004775, 0.006142, 0.009294, 0.006142, 0.006245, 0.003924, 0.003963, 0.006374, 0.007177, 0.011342, 0.008075, 0.008624, 0.005932, 0.006533, 0.005318, 0.00359, 0.003701, 0.002396, 0.001434, 0.00225, 0.002623, 0.003177, 0.003701, 0.002555, 0.004208, 0.004483, 0.004775, 0.006894, 0.007177, 0.005872, 0.004161, 0.005683, 0.006988, 0.008804, 0.007177, 0.005683, 0.008895, 0.008895, 0.009015, 0.009187, 0.006194, 0.005503, 0.004315, 0.004208, 0.006194, 0.005683, 0.004513, 0.004921, 0.005086, 0.003607, 0.004431, 0.006795, 0.006482, 0.00777, 0.009483, 0.010372, 0.022667, 0.022667, 0.045352, 0.041405, 0.06312, 0.096677, 0.073402, 0.073402, 0.042364, 0.028695, 0.032017, 0.024393, 0.051831, 0.023534, 0.018106, 0.025316, 0.01227, 0.009728, 0.006039, 0.005734, 0.007645, 0.004976, 0.003431, 0.003431, 0.003461, 0.003963, 0.004736, 0.006374, 0.008624, 0.007877, 0.010221, 0.006795, 0.006374, 0.005734, 0.00558, 0.007259, 0.004775, 0.006567, 0.005623, 0.006482, 0.006482, 0.004388, 0.004208, 0.00515, 0.003757, 0.005623, 0.005503, 0.005223, 0.005011, 0.005223, 0.005223, 0.004736, 0.006482, 0.009865, 0.011342, 0.01204, 0.011903, 0.017447, 0.011518, 0.011669, 0.010131, 0.008409, 0.009483, 0.016826, 0.023087, 0.031287, 0.028107, 0.016257, 0.013016, 0.00777, 0.007259, 0.010672, 0.007877, 0.00558, 0.005249, 0.004689, 0.006619, 0.005318, 0.006701, 0.006194, 0.009865, 0.017447, 0.023963, 0.026892, 0.019401, 0.015344, 0.020876, 0.016257, 0.014586, 0.022306, 0.033407, 0.017797, 0.014075, 0.017138, 0.032017, 0.016528, 0.01078, 0.007091, 0.007315, 0.004611, 0.00558, 0.004976, 0.004388, 0.003212, 0.003924, 0.004646, 0.005932, 0.005992, 0.004921, 0.007422, 0.005932, 0.005932, 0.009294, 0.01204, 0.009401, 0.008156, 0.013016, 0.010372, 0.010672, 0.014315, 0.017447, 0.022667, 0.01227, 0.009728, 0.013265, 0.008075, 0.00543, 0.004899, 0.004835, 0.004689, 0.003212, 0.003212, 0.002623, 0.002529, 0.002078, 0.002057, 0.001936, 0.001344, 0.00146, 0.001417, 0.001687, 0.002396, 0.001778, 0.002581, 0.00389, 0.00389, 0.004208, 0.005378, 0.005734, 0.005734, 0.005799, 0.007177, 0.005872, 0.006482, 0.006533, 0.008409, 0.009294, 0.008525, 0.010672, 0.011669, 0.012491, 0.008002, 0.007495, 0.010672, 0.010509, 0.006039, 0.006039, 0.007645, 0.010131, 0.007091, 0.005223, 0.007422, 0.009187, 0.009096, 0.015078, 0.009096, 0.005932, 0.006567, 0.006194, 0.007091, 0.007091, 0.006795, 0.007177, 0.004775, 0.003963, 0.00316, 0.003607, 0.003053, 0.002336, 0.00225, 0.002035, 0.002727, 0.002727, 0.001786, 0.001936, 0.001232, 0.001786, 0.00225, 0.002529, 0.003821, 0.002688, 0.002688, 0.00407, 0.005734, 0.007177, 0.009483, 0.009483, 0.016257, 0.030003, 0.064632, 0.046336, 0.081712, 0.067594, 0.05306, 0.102787, 0.18812, 0.318242, 0.247041, 0.301917, 0.275179], '')</t>
  </si>
  <si>
    <t xml:space="preserve">F5RZA4|F5RZA4_9ENTR Very short patch repair endonuclease OS=Enterobacter hormaechei ATCC 49162 </t>
  </si>
  <si>
    <t>([0.433034, 0.461924, 0.5017, 0.450668, 0.468512, 0.444081, 0.356642, 0.377384, 0.398279, 0.41194, 0.4292, 0.468512, 0.468512, 0.384043, 0.458154, 0.465241, 0.447574, 0.36309, 0.36309, 0.36309, 0.275179, 0.194234, 0.194234, 0.161087, 0.144935, 0.144935, 0.090864, 0.15284, 0.081712, 0.078022, 0.05306, 0.055536, 0.055536, 0.055536, 0.094817, 0.051831, 0.042364, 0.043307, 0.071867, 0.102787, 0.10481, 0.094817, 0.111485, 0.067594, 0.081712, 0.102787, 0.056825, 0.118441, 0.066181, 0.079919, 0.050641, 0.03976, 0.038042, 0.037156, 0.045352, 0.025762, 0.023963, 0.017138, 0.017138, 0.017447, 0.014783, 0.014783, 0.016257, 0.013613, 0.013437, 0.008723, 0.009483, 0.01078, 0.011903, 0.016257, 0.025316, 0.040537, 0.079919, 0.079919, 0.042364, 0.024393, 0.024826, 0.051831, 0.088832, 0.054297, 0.055536, 0.055536, 0.058088, 0.067594, 0.129801, 0.196879, 0.301917, 0.301917, 0.359901, 0.342579, 0.30533, 0.298791, 0.311707, 0.222385, 0.137348, 0.200174, 0.295083, 0.380708, 0.278302, 0.275179, 0.291804, 0.206376, 0.142424, 0.092881, 0.078022, 0.078022, 0.044297, 0.036378, 0.021381, 0.020876, 0.020165, 0.027463, 0.022306, 0.020522, 0.0198, 0.037156, 0.045352, 0.032677, 0.035586, 0.035586, 0.037156, 0.060549, 0.100716, 0.092881, 0.144935, 0.236433, 0.139895, 0.15008, 0.100716, 0.167087, 0.173081, 0.173081, 0.185198, 0.196879, 0.17593, 0.271506, 0.185198, 0.185198, 0.229226, 0.222385, 0.31487, 0.229226, 0.206376, 0.236433, 0.247041, 0.236433, 0.167087, 0.25031, 0.352862, 0.480142, 0.468512, 0.472492, 0.447574, 0.422041, 0.436924, 0.454136, 0.42561, 0.517562, 0.490133, 0.465241, 0.433034, 0.40511, 0.541878], '')</t>
  </si>
  <si>
    <t>[2, 157, 162]</t>
  </si>
  <si>
    <t xml:space="preserve">F5RZA6|F5RZA6_9ENTR HD domain protein OS=Enterobacter hormaechei ATCC 49162 </t>
  </si>
  <si>
    <t>([0.209395, 0.288399, 0.15284, 0.098513, 0.137348, 0.18812, 0.239899, 0.271506, 0.203355, 0.236433, 0.271506, 0.318242, 0.281712, 0.342579, 0.366687, 0.359901, 0.390993, 0.352862, 0.335645, 0.232838, 0.342579, 0.318242, 0.239899, 0.243554, 0.295083, 0.291804, 0.25031, 0.25031, 0.247041, 0.243554, 0.203355, 0.173081, 0.179055, 0.203355, 0.229226, 0.164327, 0.164327, 0.271506, 0.206376, 0.144935, 0.182256, 0.118441, 0.125101, 0.15284, 0.185198, 0.134866, 0.066181, 0.078022, 0.076542, 0.044297, 0.050641, 0.06184, 0.042364, 0.032017, 0.030611, 0.032017, 0.050641, 0.059222, 0.055536, 0.092881, 0.132295, 0.18812, 0.275179, 0.264545, 0.288399, 0.264545, 0.335645, 0.422041, 0.414856, 0.401658, 0.497853, 0.570702, 0.604312, 0.59917, 0.525368, 0.525368, 0.505461, 0.51388, 0.356642, 0.374039, 0.384043, 0.275179, 0.30533, 0.346032, 0.356642, 0.359901, 0.349426, 0.349426, 0.352862, 0.291804, 0.311707, 0.311707, 0.288399, 0.182256, 0.284882, 0.342579, 0.349426, 0.352862, 0.222385, 0.335645, 0.275179, 0.268042, 0.291804, 0.225814, 0.229226, 0.239899, 0.239899, 0.247041, 0.291804, 0.288399, 0.349426, 0.264545, 0.196879, 0.236433, 0.332115, 0.284882, 0.321458, 0.318242, 0.232838, 0.366687, 0.339168, 0.281712, 0.281712, 0.342579, 0.281712, 0.247041, 0.15284, 0.132295, 0.203355, 0.132295, 0.079919, 0.067594, 0.067594, 0.100716, 0.090864, 0.073402, 0.051831, 0.049374, 0.040537, 0.058088, 0.030611, 0.018787, 0.032017, 0.026338, 0.033407, 0.06184, 0.076542, 0.064632, 0.066181, 0.066181, 0.102787, 0.191378, 0.216401, 0.203355, 0.21291, 0.219301, 0.247041, 0.30533, 0.194234, 0.196879, 0.15008, 0.232838, 0.352862, 0.232838, 0.281712, 0.278302, 0.271506, 0.155435, 0.179055, 0.203355, 0.129801, 0.155435, 0.161087, 0.167087, 0.206376, 0.216401, 0.21291, 0.185198, 0.209395, 0.321458, 0.352862, 0.461924, 0.36309, 0.321458, 0.440853, 0.4292, 0.436924, 0.40511, 0.505461, 0.472492, 0.384043, 0.380708, 0.356642, 0.229226, 0.194234, 0.196879, 0.179055, 0.109221, 0.127496, 0.106997, 0.118441, 0.069024, 0.066181, 0.111485, 0.137348, 0.079919, 0.043307, 0.03976, 0.050641, 0.049374, 0.098513, 0.173081, 0.170161, 0.096677, 0.185198, 0.222385, 0.147574, 0.15008, 0.229226, 0.229226, 0.191378, 0.17593, 0.257454, 0.216401, 0.18812, 0.15284, 0.225814, 0.308712, 0.278302, 0.236433, 0.18812, 0.15284, 0.094817], '')</t>
  </si>
  <si>
    <t>[71, 72, 73, 74, 75, 76, 77, 188]</t>
  </si>
  <si>
    <t xml:space="preserve">F5RZA8|F5RZA8_9ENTR N-acetylmuramic acid 6-phosphate etherase OS=Enterobacter hormaechei ATCC 49162 </t>
  </si>
  <si>
    <t>([0.10481, 0.139895, 0.18812, 0.088832, 0.050641, 0.071867, 0.120615, 0.098513, 0.125101, 0.161087, 0.191378, 0.236433, 0.137348, 0.092881, 0.090864, 0.05306, 0.054297, 0.094817, 0.158265, 0.194234, 0.122885, 0.069024, 0.071867, 0.071867, 0.085092, 0.086953, 0.083462, 0.044297, 0.032677, 0.021816, 0.012727, 0.008723, 0.006245, 0.009294, 0.012491, 0.013437, 0.01204, 0.015344, 0.015344, 0.010131, 0.010131, 0.010131, 0.016021, 0.015694, 0.015694, 0.020522, 0.038042, 0.043307, 0.069024, 0.134866, 0.194234, 0.243554, 0.335645, 0.4292, 0.380708, 0.387226, 0.284882, 0.401658, 0.447574, 0.359901, 0.454136, 0.454136, 0.454136, 0.458154, 0.414856, 0.321458, 0.370445, 0.298791, 0.191378, 0.111485, 0.116183, 0.116183, 0.144935, 0.120615, 0.129801, 0.096677, 0.088832, 0.15008, 0.120615, 0.069024, 0.118441, 0.142424, 0.142424, 0.142424, 0.134866, 0.132295, 0.132295, 0.102787, 0.15284, 0.173081, 0.196879, 0.191378, 0.196879, 0.164327, 0.164327, 0.129801, 0.209395, 0.137348, 0.137348, 0.164327, 0.247041, 0.243554, 0.21291, 0.134866, 0.15284, 0.094817, 0.127496, 0.196879, 0.196879, 0.194234, 0.278302, 0.342579, 0.335645, 0.324872, 0.291804, 0.291804, 0.346032, 0.356642, 0.41194, 0.380708, 0.342579, 0.342579, 0.232838, 0.196879, 0.318242, 0.380708, 0.472492, 0.476583, 0.51388, 0.480142, 0.387226, 0.332115, 0.271506, 0.278302, 0.243554, 0.308712, 0.356642, 0.342579, 0.298791, 0.328603, 0.36309, 0.295083, 0.268042, 0.384043, 0.414856, 0.318242, 0.288399, 0.301917, 0.209395, 0.191378, 0.257454, 0.25406, 0.284882, 0.239899, 0.232838, 0.288399, 0.298791, 0.298791, 0.243554, 0.229226, 0.155435, 0.132295, 0.144935, 0.170161, 0.116183, 0.116183, 0.161087, 0.18812, 0.185198, 0.298791, 0.203355, 0.144935, 0.155435, 0.15284, 0.222385, 0.185198, 0.167087, 0.170161, 0.134866, 0.109221, 0.142424, 0.142424, 0.164327, 0.209395, 0.21291, 0.216401, 0.18812, 0.122885, 0.085092, 0.085092, 0.0704, 0.125101, 0.147574, 0.229226, 0.229226, 0.281712, 0.295083, 0.257454, 0.257454, 0.206376, 0.257454, 0.25406, 0.295083, 0.232838, 0.182256, 0.15284, 0.236433, 0.288399, 0.291804, 0.349426, 0.311707, 0.318242, 0.243554, 0.21291, 0.17593, 0.17593, 0.086953, 0.11371, 0.142424, 0.139895, 0.209395, 0.209395, 0.206376, 0.167087, 0.194234, 0.288399, 0.31487, 0.239899, 0.139895, 0.170161, 0.179055, 0.167087, 0.111485, 0.161087, 0.219301, 0.25031, 0.173081, 0.239899, 0.170161, 0.164327, 0.164327, 0.158265, 0.18812, 0.137348, 0.127496, 0.147574, 0.15008, 0.094817, 0.122885, 0.142424, 0.18812, 0.11371, 0.161087, 0.18812, 0.182256, 0.18812, 0.194234, 0.281712, 0.229226, 0.26085, 0.281712, 0.278302, 0.288399, 0.196879, 0.229226, 0.247041, 0.18812, 0.144935, 0.236433, 0.203355, 0.264545, 0.25031, 0.26085, 0.247041, 0.281712, 0.25031, 0.243554, 0.206376, 0.203355, 0.25406, 0.25406, 0.158265, 0.173081, 0.167087, 0.17593, 0.21291, 0.311707, 0.377384, 0.339168, 0.318242, 0.356642, 0.328603, 0.271506, 0.268042, 0.222385, 0.161087, 0.122885, 0.125101, 0.144935, 0.088832, 0.116183, 0.116183, 0.11371, 0.100716, 0.083462, 0.139895, 0.144935, 0.085092, 0.049374, 0.069024, 0.0704, 0.071867, 0.094817, 0.132295, 0.118441, 0.102787, 0.15008, 0.15284, 0.127496, 0.081712, 0.137348, 0.139895, 0.142424, 0.247041, 0.219301, 0.229226, 0.191378, 0.144935, 0.203355, 0.278302, 0.291804, 0.247041, 0.191378, 0.132295], '')</t>
  </si>
  <si>
    <t xml:space="preserve">F5RZB2|F5RZB2_9ENTR Fumarate reductase subunit C OS=Enterobacter hormaechei ATCC 49162 </t>
  </si>
  <si>
    <t>([0.257454, 0.301917, 0.203355, 0.284882, 0.324872, 0.342579, 0.370445, 0.418646, 0.339168, 0.352862, 0.380708, 0.42561, 0.349426, 0.268042, 0.222385, 0.167087, 0.18812, 0.229226, 0.318242, 0.324872, 0.21291, 0.324872, 0.318242, 0.31487, 0.194234, 0.196879, 0.200174, 0.203355, 0.132295, 0.206376, 0.21291, 0.229226, 0.155435, 0.170161, 0.268042, 0.219301, 0.170161, 0.15008, 0.155435, 0.15284, 0.125101, 0.18812, 0.182256, 0.120615, 0.18812, 0.281712, 0.191378, 0.127496, 0.085092, 0.139895, 0.090864, 0.059222, 0.027463, 0.030003, 0.047319, 0.044297, 0.047319, 0.081712, 0.047319, 0.048328, 0.024826, 0.038042, 0.038042, 0.030611, 0.030611, 0.030611, 0.018106, 0.031287, 0.056825, 0.088832, 0.090864, 0.129801, 0.120615, 0.167087, 0.222385, 0.142424, 0.109221, 0.164327, 0.106997, 0.139895, 0.179055, 0.239899, 0.139895, 0.137348, 0.164327, 0.236433, 0.236433, 0.321458, 0.30533, 0.264545, 0.182256, 0.106997, 0.120615, 0.122885, 0.090864, 0.094817, 0.147574, 0.173081, 0.179055, 0.219301, 0.191378, 0.18812, 0.25031, 0.324872, 0.25406, 0.179055, 0.182256, 0.179055, 0.182256, 0.191378, 0.25406, 0.264545, 0.335645, 0.352862, 0.436924, 0.490133, 0.418646, 0.387226, 0.352862, 0.384043, 0.42561, 0.505461, 0.490133, 0.422041, 0.394753, 0.483068, 0.622677, 0.541878, 0.505461, 0.41194, 0.414856, 0.349426, 0.436924, 0.458154, 0.356642, 0.377384, 0.41194, 0.436924, 0.384043, 0.418646, 0.380708, 0.275179, 0.26085, 0.281712, 0.281712, 0.247041, 0.239899, 0.206376, 0.239899, 0.191378, 0.288399, 0.247041, 0.281712, 0.161087, 0.155435, 0.216401, 0.139895, 0.155435, 0.120615, 0.194234, 0.194234, 0.173081, 0.284882, 0.295083, 0.191378, 0.15008, 0.139895, 0.15284, 0.167087, 0.116183, 0.116183, 0.10481, 0.15008, 0.164327, 0.264545, 0.264545, 0.281712, 0.352862, 0.346032, 0.447574, 0.461924, 0.359901, 0.390993, 0.380708, 0.374039, 0.465241, 0.575842, 0.707965, 0.685117, 0.618285, 0.750527, 0.728858, 0.767246, 0.622677, 0.562014, 0.490133, 0.394753, 0.394753, 0.30533, 0.301917, 0.295083, 0.271506, 0.328603, 0.264545, 0.264545, 0.278302, 0.191378, 0.155435, 0.155435, 0.170161, 0.170161, 0.096677, 0.109221, 0.05306, 0.086953, 0.060549, 0.088832, 0.073402, 0.067594, 0.137348, 0.144935, 0.155435, 0.102787, 0.142424, 0.142424, 0.167087, 0.155435, 0.15284, 0.173081, 0.088832, 0.090864, 0.118441, 0.209395, 0.25031, 0.247041, 0.167087, 0.170161, 0.191378, 0.288399, 0.206376, 0.15008, 0.116183, 0.098513, 0.158265, 0.098513, 0.15284, 0.078022, 0.046336, 0.081712, 0.041405, 0.081712, 0.047319, 0.044297, 0.034884, 0.048328, 0.049374, 0.081712, 0.158265, 0.139895, 0.088832, 0.098513, 0.125101, 0.15284, 0.170161, 0.179055, 0.275179, 0.268042, 0.384043, 0.384043, 0.301917, 0.4292, 0.422041, 0.398279, 0.390993, 0.394753, 0.342579, 0.422041, 0.4292, 0.414856, 0.422041, 0.4292, 0.465241, 0.468512, 0.394753, 0.41194, 0.332115, 0.257454, 0.25406, 0.158265, 0.236433, 0.321458, 0.232838, 0.17593, 0.275179, 0.25031, 0.278302, 0.332115, 0.271506, 0.284882, 0.278302, 0.243554, 0.239899, 0.284882, 0.264545, 0.332115, 0.21291, 0.295083, 0.257454, 0.173081, 0.209395, 0.15008, 0.15008, 0.203355, 0.239899, 0.232838, 0.182256, 0.158265, 0.090864, 0.158265, 0.161087, 0.083462, 0.106997, 0.179055, 0.161087, 0.100716, 0.083462, 0.120615, 0.111485, 0.191378, 0.275179, 0.222385, 0.311707, 0.225814, 0.139895, 0.134866, 0.137348, 0.21291, 0.247041, 0.321458, 0.284882, 0.295083, 0.418646, 0.328603, 0.31487, 0.239899, 0.36309, 0.41194, 0.476583, 0.394753, 0.284882, 0.284882, 0.26085, 0.239899, 0.247041, 0.291804, 0.349426, 0.311707, 0.281712, 0.194234, 0.196879, 0.216401, 0.167087, 0.147574, 0.18812, 0.191378, 0.291804, 0.257454, 0.229226, 0.116183, 0.167087, 0.284882, 0.288399, 0.398279, 0.295083, 0.377384, 0.461924, 0.433034, 0.398279, 0.440853, 0.545602, 0.56648, 0.480142, 0.529623, 0.553315, 0.5017, 0.436924, 0.332115, 0.346032, 0.291804, 0.394753, 0.321458, 0.311707, 0.31487, 0.324872, 0.422041, 0.332115, 0.288399, 0.308712, 0.288399, 0.298791, 0.206376, 0.170161, 0.225814, 0.216401, 0.229226, 0.30533, 0.384043, 0.483068, 0.408655, 0.444081, 0.346032, 0.366687, 0.352862, 0.346032, 0.232838, 0.257454, 0.359901, 0.30533, 0.288399, 0.380708, 0.352862, 0.356642, 0.311707, 0.324872, 0.295083, 0.275179, 0.281712, 0.295083, 0.291804, 0.291804, 0.328603, 0.401658, 0.384043, 0.384043, 0.384043, 0.461924, 0.447574, 0.422041, 0.521092, 0.521092, 0.538167, 0.509769, 0.529623, 0.613573, 0.585406, 0.585406, 0.497853, 0.490133, 0.447574, 0.408655, 0.447574, 0.36309, 0.380708, 0.461924, 0.454136, 0.447574, 0.444081, 0.366687, 0.342579, 0.308712, 0.324872, 0.321458, 0.349426, 0.387226, 0.408655, 0.454136, 0.494003, 0.585406, 0.59508, 0.604312, 0.642678, 0.59508, 0.707965, 0.632174, 0.553315, 0.483068, 0.4292, 0.454136, 0.534167, 0.562014, 0.59508, 0.538167, 0.517562, 0.436924, 0.436924, 0.394753, 0.332115, 0.243554, 0.239899, 0.206376, 0.219301, 0.232838, 0.308712, 0.298791, 0.332115, 0.394753, 0.398279, 0.390993, 0.31487, 0.26085, 0.281712, 0.278302, 0.275179, 0.308712, 0.387226, 0.335645, 0.36309, 0.387226, 0.480142, 0.472492, 0.418646, 0.401658, 0.36309, 0.346032, 0.321458, 0.346032, 0.31487, 0.384043, 0.42561, 0.476583, 0.557691, 0.538167, 0.549308, 0.480142, 0.458154, 0.458154, 0.480142, 0.476583, 0.476583, 0.380708, 0.387226, 0.480142, 0.483068, 0.505461, 0.517562, 0.468512, 0.377384, 0.324872, 0.324872, 0.366687, 0.394753, 0.30533, 0.295083, 0.288399, 0.377384, 0.36309, 0.370445, 0.42561, 0.436924, 0.450668, 0.585406, 0.59014, 0.494003, 0.418646, 0.422041, 0.41194, 0.394753, 0.42561, 0.534167, 0.534167, 0.486429, 0.521092, 0.626927, 0.59917, 0.5017, 0.525368, 0.440853, 0.356642, 0.332115, 0.328603, 0.321458, 0.284882, 0.18812, 0.222385, 0.219301, 0.229226, 0.236433, 0.247041, 0.311707, 0.298791, 0.295083, 0.318242, 0.284882, 0.243554, 0.268042, 0.268042, 0.26085, 0.342579, 0.422041, 0.461924, 0.458154, 0.490133, 0.486429, 0.59508, 0.63748, 0.73685, 0.690604, 0.59508, 0.703578, 0.690604, 0.575842, 0.486429, 0.408655, 0.408655, 0.440853, 0.366687, 0.387226, 0.380708, 0.387226, 0.321458, 0.321458, 0.31487, 0.281712, 0.298791, 0.21291, 0.229226, 0.17593, 0.17593, 0.164327, 0.173081, 0.179055, 0.25406, 0.264545, 0.339168, 0.346032, 0.271506, 0.275179, 0.239899, 0.257454, 0.25406, 0.311707, 0.318242, 0.264545, 0.268042, 0.257454, 0.275179, 0.26085, 0.243554, 0.281712, 0.359901, 0.366687, 0.377384, 0.387226, 0.468512, 0.476583, 0.40511, 0.494003, 0.509769, 0.585406, 0.570702, 0.549308, 0.553315, 0.465241, 0.447574, 0.380708, 0.349426, 0.418646, 0.414856, 0.490133, 0.387226, 0.380708, 0.335645, 0.328603, 0.318242, 0.308712, 0.264545, 0.26085, 0.191378, 0.243554, 0.194234, 0.191378, 0.222385, 0.232838, 0.216401, 0.311707, 0.370445, 0.30533, 0.239899, 0.243554, 0.25031, 0.356642, 0.36309, 0.387226, 0.374039, 0.342579, 0.342579, 0.377384, 0.440853, 0.5017, 0.422041, 0.472492, 0.390993, 0.281712, 0.288399, 0.370445, 0.271506, 0.268042, 0.328603, 0.387226, 0.387226, 0.31487, 0.31487, 0.271506, 0.275179, 0.295083, 0.239899, 0.239899, 0.167087, 0.179055, 0.209395, 0.295083, 0.26085, 0.356642, 0.444081, 0.418646, 0.418646, 0.505461, 0.422041, 0.377384, 0.301917, 0.295083, 0.377384, 0.366687, 0.321458, 0.324872, 0.308712, 0.390993, 0.380708, 0.436924, 0.349426, 0.243554, 0.179055, 0.25406, 0.243554, 0.247041, 0.25031, 0.243554, 0.25031, 0.236433, 0.229226, 0.321458, 0.342579, 0.284882, 0.284882, 0.370445, 0.374039, 0.387226, 0.384043, 0.318242, 0.346032, 0.394753, 0.483068, 0.461924, 0.36309, 0.324872, 0.236433, 0.268042, 0.291804, 0.281712, 0.295083, 0.346032, 0.25031, 0.158265, 0.142424, 0.079919, 0.081712, 0.088832, 0.086953, 0.060549, 0.094817, 0.079919, 0.092881, 0.092881, 0.144935, 0.18812, 0.185198, 0.271506, 0.26085, 0.161087, 0.106997, 0.144935, 0.164327, 0.239899, 0.219301, 0.216401, 0.321458, 0.311707, 0.26085, 0.25406, 0.31487, 0.342579, 0.366687, 0.342579, 0.25406, 0.225814, 0.278302, 0.278302, 0.191378, 0.170161, 0.209395, 0.301917, 0.339168, 0.349426, 0.366687, 0.36309, 0.346032, 0.308712, 0.31487, 0.26085, 0.284882, 0.291804, 0.173081, 0.18812, 0.209395, 0.18812, 0.158265, 0.158265, 0.185198, 0.275179, 0.288399, 0.339168, 0.335645, 0.339168, 0.225814, 0.21291, 0.321458, 0.41194, 0.447574, 0.41194, 0.41194, 0.398279, 0.356642, 0.483068, 0.387226, 0.401658, 0.534167, 0.613573, 0.626927, 0.497853, 0.390993, 0.349426, 0.257454, 0.264545, 0.17593, 0.243554, 0.278302, 0.268042, 0.196879, 0.200174, 0.239899, 0.324872, 0.275179, 0.30533, 0.271506, 0.288399, 0.281712, 0.179055, 0.194234, 0.170161, 0.278302, 0.374039, 0.328603, 0.349426, 0.25406, 0.346032, 0.377384, 0.356642, 0.370445, 0.450668, 0.380708, 0.291804, 0.318242, 0.359901, 0.332115, 0.236433, 0.271506, 0.236433, 0.318242, 0.324872, 0.26085, 0.191378, 0.185198, 0.25406, 0.232838, 0.321458, 0.311707, 0.311707, 0.311707, 0.308712, 0.21291, 0.275179, 0.349426, 0.328603, 0.301917, 0.268042, 0.339168, 0.377384, 0.324872, 0.25031, 0.158265, 0.132295, 0.179055, 0.185198, 0.120615, 0.161087, 0.15008, 0.158265, 0.173081, 0.139895, 0.11371, 0.144935, 0.15284, 0.155435, 0.144935, 0.173081, 0.239899, 0.243554, 0.209395, 0.275179, 0.339168, 0.418646, 0.541878, 0.525368, 0.494003, 0.648219, 0.707965], '')</t>
  </si>
  <si>
    <t>[121, 126, 127, 128, 186, 187, 188, 189, 190, 191, 192, 193, 194, 379, 380, 382, 383, 384, 438, 439, 440, 441, 442, 443, 444, 445, 467, 468, 469, 470, 471, 472, 473, 474, 478, 479, 480, 481, 482, 520, 521, 522, 533, 534, 550, 551, 558, 559, 561, 562, 563, 564, 565, 593, 594, 595, 596, 597, 598, 599, 600, 647, 648, 649, 650, 651, 688, 716, 835, 836, 837, 921, 922, 924, 925]</t>
  </si>
  <si>
    <t xml:space="preserve">F5RZB3|F5RZB3_9ENTR Uncharacterized protein OS=Enterobacter hormaechei ATCC 49162 </t>
  </si>
  <si>
    <t>([0.001048, 0.001623, 0.001249, 0.000799, 0.000614, 0.000412, 0.000249, 0.000163, 0.000275, 0.000206, 0.000142, 9.4e-05, 0.000137, 0.000236, 0.000198, 8.6e-05, 9e-05, 4.7e-05, 2.6e-05, 2.6e-05, 1.7e-05, 3e-05, 1.7e-05, 2.6e-05, 2.6e-05, 2.6e-05, 4.7e-05, 4.7e-05, 9e-05, 3.9e-05, 3e-05, 7.3e-05, 7.3e-05, 3.9e-05, 2.6e-05, 3e-05, 4.3e-05, 4.7e-05, 5.2e-05, 6.9e-05, 7.3e-05, 0.000103, 4.7e-05, 6.9e-05], '')</t>
  </si>
  <si>
    <t xml:space="preserve">F5RZB4|F5RZB4_9ENTR DASS family divalent anion:sodium (Na+) symporter OS=Enterobacter hormaechei ATCC 49162 </t>
  </si>
  <si>
    <t>([0.465241, 0.40511, 0.454136, 0.308712, 0.271506, 0.291804, 0.335645, 0.356642, 0.387226, 0.356642, 0.374039, 0.440853, 0.311707, 0.191378, 0.139895, 0.092881, 0.092881, 0.078022, 0.086953, 0.041405, 0.017797, 0.014315, 0.014075, 0.009187, 0.009187, 0.007422, 0.00543, 0.003512, 0.002688, 0.0028, 0.002503, 0.002688, 0.00283, 0.003924, 0.00389, 0.004976, 0.006533, 0.005086, 0.006245, 0.004315, 0.005503, 0.00543, 0.004646, 0.004646, 0.004315, 0.00389, 0.004161, 0.005683, 0.006567, 0.005992, 0.004315, 0.005503, 0.003701, 0.002435, 0.001533, 0.00243, 0.00243, 0.001499, 0.002482, 0.0028, 0.003366, 0.002555, 0.002606, 0.003924, 0.003298, 0.004689, 0.007091, 0.007177, 0.005623, 0.006374, 0.006421, 0.007259, 0.005318, 0.006078, 0.008723, 0.017138, 0.009483, 0.006533, 0.006619, 0.004161, 0.00407, 0.005011, 0.006795, 0.010672, 0.007422, 0.009187, 0.009401, 0.010372, 0.015694, 0.01204, 0.015078, 0.016257, 0.016257, 0.029376, 0.033407, 0.033407, 0.014783, 0.026338, 0.023087, 0.032677, 0.045352, 0.045352, 0.038042, 0.015694, 0.014586, 0.028107, 0.036378, 0.035586, 0.018106, 0.010672, 0.011903, 0.007645, 0.006795, 0.00777, 0.006701, 0.005011, 0.004358, 0.004247, 0.003701, 0.004414, 0.004976, 0.004483, 0.004736, 0.004775, 0.007555, 0.007645, 0.004775, 0.004899, 0.004775, 0.006374, 0.006374, 0.00777, 0.008002, 0.008895, 0.006245, 0.005623, 0.008804, 0.007177, 0.008002, 0.009294, 0.011342, 0.011669, 0.020522, 0.01078, 0.011106, 0.007259, 0.007091, 0.007555, 0.006567, 0.004646, 0.004646, 0.004315, 0.004315, 0.006039, 0.006078, 0.006078, 0.005683, 0.004899, 0.007645, 0.007031, 0.007177, 0.00777, 0.007422, 0.008075, 0.012727, 0.009977, 0.017138, 0.016528, 0.032017, 0.042364, 0.090864, 0.042364, 0.047319, 0.074921, 0.034068, 0.033407, 0.050641, 0.106997, 0.073402, 0.073402, 0.185198, 0.102787, 0.040537, 0.043307, 0.038042, 0.036378, 0.059222, 0.06312, 0.071867, 0.085092, 0.081712, 0.059222, 0.118441, 0.216401, 0.10481, 0.18812, 0.291804, 0.219301, 0.118441, 0.15284, 0.067594, 0.034068, 0.049374, 0.049374, 0.051831, 0.041405, 0.030611, 0.017447, 0.009401, 0.009401, 0.008276, 0.008276, 0.007645, 0.005011, 0.003701, 0.004976, 0.004414, 0.003298, 0.003997, 0.005992, 0.007422, 0.007495, 0.006795, 0.006795, 0.006988, 0.005932, 0.004775, 0.004358, 0.005318, 0.007495, 0.007495, 0.005932, 0.006039, 0.005011, 0.008075, 0.007645, 0.00777, 0.006245, 0.008895, 0.01078, 0.006701, 0.004388, 0.004388, 0.005318, 0.00407, 0.004135, 0.005011, 0.005011, 0.006482, 0.004577, 0.003431, 0.002396, 0.002194, 0.00152, 0.002349, 0.001778, 0.00283, 0.002117, 0.002138, 0.001786, 0.001202, 0.001249, 0.001249, 0.001159, 0.00146, 0.002482, 0.003701, 0.002623, 0.003727, 0.002881, 0.004247, 0.006039, 0.009294, 0.010509, 0.020876, 0.011106, 0.009483, 0.007495, 0.011669, 0.0198, 0.029376, 0.031287, 0.0704, 0.15284, 0.161087, 0.139895, 0.120615, 0.050641, 0.081712, 0.078022, 0.137348, 0.147574, 0.066181, 0.026338, 0.021381, 0.010131, 0.011342, 0.009401, 0.008075, 0.006482, 0.005503, 0.004431, 0.004388, 0.0028, 0.002349, 0.002366, 0.00155, 0.000906, 0.001249, 0.001061, 0.000893, 0.000485, 0.000232, 0.000477, 0.000945, 0.001318, 0.001541, 0.001743, 0.002482, 0.002336, 0.001855, 0.00152, 0.001335, 0.001967, 0.002014, 0.001967, 0.001906, 0.002078, 0.003341, 0.003757, 0.003366, 0.002662, 0.004135, 0.004315, 0.004135, 0.00389, 0.003109, 0.003864, 0.004414, 0.005223, 0.007422, 0.009401, 0.013265, 0.011518, 0.012491, 0.024393, 0.016257, 0.018787, 0.018787, 0.009294, 0.008002, 0.011342, 0.011903, 0.00777, 0.009865, 0.006533, 0.005503, 0.008723, 0.008276, 0.005872, 0.005503, 0.005378, 0.006421, 0.007422, 0.006988, 0.004689, 0.004483, 0.004976, 0.004646, 0.006482, 0.010372, 0.014783, 0.013821, 0.024826, 0.020876, 0.014586, 0.018415, 0.022306, 0.020165, 0.011106, 0.018787, 0.022667, 0.023087, 0.013821, 0.010926, 0.022667, 0.021816, 0.011903, 0.011518, 0.010926, 0.007315, 0.006245, 0.003727, 0.002503, 0.001692, 0.001675, 0.002336, 0.001786, 0.001318, 0.000743, 0.000983, 0.000983, 0.000906, 0.000945, 0.001155, 0.001305, 0.001305, 0.001967, 0.002503, 0.002512, 0.002529, 0.00389, 0.003924, 0.004835, 0.005223, 0.007555, 0.007495, 0.006795, 0.010672, 0.0198, 0.022667, 0.036378, 0.037156, 0.022306, 0.023087, 0.0198, 0.023534, 0.014586, 0.008002, 0.007177, 0.007259, 0.007315, 0.005378, 0.004835, 0.006194, 0.008804, 0.005992, 0.008804, 0.00777, 0.006194, 0.006039, 0.006078, 0.00389, 0.003997, 0.005503, 0.003607, 0.004483, 0.004414, 0.00558, 0.009401, 0.013016, 0.027463, 0.025762, 0.019109, 0.015078, 0.014315, 0.014586, 0.026338, 0.013437, 0.011669, 0.0198, 0.020876, 0.044297, 0.102787, 0.043307, 0.017447, 0.03976, 0.020522, 0.019401, 0.020522, 0.009977, 0.006245, 0.005683, 0.006988, 0.007031, 0.006619, 0.004835, 0.004247, 0.003671, 0.003804, 0.003821, 0.002512, 0.001649, 0.001623, 0.000936, 0.001675, 0.001597, 0.001172, 0.001649, 0.001305, 0.000893, 0.000816, 0.001048, 0.000721, 0.000575, 0.000743, 0.001, 0.001202, 0.000983, 0.000833, 0.000983, 0.001249], '')</t>
  </si>
  <si>
    <t xml:space="preserve">F5RZB6|F5RZB6_9ENTR LysR family transcriptional regulator OS=Enterobacter hormaechei ATCC 49162 </t>
  </si>
  <si>
    <t>([0.414856, 0.444081, 0.465241, 0.346032, 0.243554, 0.275179, 0.301917, 0.288399, 0.219301, 0.144935, 0.170161, 0.196879, 0.144935, 0.167087, 0.155435, 0.15284, 0.243554, 0.173081, 0.209395, 0.225814, 0.225814, 0.200174, 0.139895, 0.120615, 0.191378, 0.196879, 0.125101, 0.073402, 0.088832, 0.074921, 0.120615, 0.127496, 0.074921, 0.142424, 0.096677, 0.047319, 0.050641, 0.037156, 0.035586, 0.044297, 0.045352, 0.042364, 0.040537, 0.06184, 0.043307, 0.034884, 0.059222, 0.083462, 0.118441, 0.118441, 0.203355, 0.15284, 0.144935, 0.219301, 0.216401, 0.247041, 0.366687, 0.366687, 0.311707, 0.387226, 0.4292, 0.324872, 0.229226, 0.236433, 0.142424, 0.144935, 0.191378, 0.200174, 0.232838, 0.182256, 0.185198, 0.11371, 0.155435, 0.098513, 0.049374, 0.027463, 0.027463, 0.029376, 0.028107, 0.049374, 0.048328, 0.026338, 0.046336, 0.048328, 0.047319, 0.116183, 0.196879, 0.182256, 0.185198, 0.194234, 0.196879, 0.206376, 0.295083, 0.335645, 0.387226, 0.505461, 0.505461, 0.41194, 0.359901, 0.359901, 0.370445, 0.301917, 0.384043, 0.349426, 0.321458, 0.332115, 0.264545, 0.147574, 0.125101, 0.11371, 0.109221, 0.120615, 0.139895, 0.147574, 0.137348, 0.137348, 0.137348, 0.219301, 0.324872, 0.264545, 0.229226, 0.142424, 0.139895, 0.079919, 0.10481, 0.225814, 0.116183, 0.144935, 0.281712, 0.311707, 0.281712, 0.170161, 0.158265, 0.139895, 0.109221, 0.066181, 0.046336, 0.035586, 0.035586, 0.019109, 0.027463, 0.028107, 0.048328, 0.085092, 0.086953, 0.079919, 0.037156, 0.076542, 0.042364, 0.034884, 0.034884, 0.034884, 0.0704, 0.116183, 0.116183, 0.15284, 0.196879, 0.308712, 0.30533, 0.26085, 0.257454, 0.25406, 0.298791, 0.298791, 0.295083, 0.359901, 0.370445, 0.387226, 0.387226, 0.377384, 0.298791, 0.308712, 0.308712, 0.308712, 0.324872, 0.311707, 0.291804, 0.257454, 0.236433, 0.284882, 0.342579, 0.398279, 0.450668, 0.335645, 0.335645, 0.298791, 0.243554, 0.232838, 0.278302, 0.185198, 0.298791, 0.332115, 0.335645, 0.25406, 0.164327, 0.129801, 0.109221, 0.116183, 0.173081, 0.109221, 0.051831, 0.037156, 0.047319, 0.034068, 0.06312, 0.06184, 0.092881, 0.102787, 0.100716, 0.071867, 0.076542, 0.073402, 0.054297, 0.049374, 0.058088, 0.071867, 0.10481, 0.129801, 0.071867, 0.037156, 0.050641, 0.098513, 0.098513, 0.083462, 0.098513, 0.106997, 0.120615, 0.120615, 0.120615, 0.102787, 0.161087, 0.236433, 0.147574, 0.232838, 0.15008, 0.222385, 0.291804, 0.26085, 0.26085, 0.271506, 0.26085, 0.30533, 0.311707, 0.36309, 0.308712, 0.328603, 0.281712, 0.185198, 0.15284, 0.21291, 0.167087, 0.106997, 0.120615, 0.122885, 0.118441, 0.134866, 0.139895, 0.078022, 0.076542, 0.037156, 0.036378, 0.088832, 0.088832, 0.083462, 0.042364, 0.073402, 0.054297, 0.0704, 0.122885, 0.067594, 0.0704, 0.122885, 0.134866, 0.120615, 0.185198, 0.116183, 0.194234, 0.196879, 0.31487, 0.247041, 0.356642, 0.440853, 0.41194, 0.408655, 0.311707, 0.394753, 0.401658, 0.436924, 0.390993, 0.31487, 0.422041, 0.318242, 0.200174, 0.268042, 0.298791, 0.30533, 0.387226, 0.366687, 0.359901, 0.339168, 0.41194, 0.342579, 0.257454, 0.26085, 0.278302, 0.380708, 0.298791, 0.284882, 0.196879, 0.155435, 0.247041, 0.216401, 0.229226, 0.232838, 0.236433, 0.203355, 0.196879, 0.179055, 0.109221, 0.088832, 0.0704, 0.05306, 0.066181, 0.10481, 0.0704, 0.042364, 0.026892, 0.044297, 0.028695], '')</t>
  </si>
  <si>
    <t xml:space="preserve">F5RZB7|F5RZB7_9ENTR Beta-lactamase OS=Enterobacter hormaechei ATCC 49162 </t>
  </si>
  <si>
    <t>([0.203355, 0.200174, 0.134866, 0.109221, 0.085092, 0.109221, 0.134866, 0.098513, 0.073402, 0.090864, 0.129801, 0.137348, 0.098513, 0.086953, 0.071867, 0.056825, 0.030611, 0.033407, 0.032017, 0.05306, 0.086953, 0.064632, 0.079919, 0.125101, 0.109221, 0.179055, 0.15284, 0.179055, 0.15008, 0.222385, 0.196879, 0.17593, 0.139895, 0.216401, 0.328603, 0.328603, 0.366687, 0.450668, 0.390993, 0.318242, 0.318242, 0.21291, 0.284882, 0.291804, 0.25406, 0.342579, 0.31487, 0.291804, 0.203355, 0.308712, 0.191378, 0.229226, 0.236433, 0.318242, 0.203355, 0.203355, 0.247041, 0.164327, 0.139895, 0.167087, 0.247041, 0.185198, 0.179055, 0.185198, 0.179055, 0.206376, 0.21291, 0.179055, 0.236433, 0.324872, 0.25406, 0.288399, 0.311707, 0.264545, 0.275179, 0.359901, 0.384043, 0.291804, 0.380708, 0.418646, 0.390993, 0.387226, 0.36309, 0.483068, 0.414856, 0.41194, 0.41194, 0.394753, 0.339168, 0.25031, 0.232838, 0.232838, 0.318242, 0.298791, 0.247041, 0.161087, 0.158265, 0.137348, 0.21291, 0.222385, 0.164327, 0.18812, 0.185198, 0.229226, 0.155435, 0.161087, 0.109221, 0.106997, 0.116183, 0.185198, 0.26085, 0.196879, 0.247041, 0.161087, 0.15008, 0.15284, 0.158265, 0.161087, 0.170161, 0.161087, 0.161087, 0.216401, 0.225814, 0.222385, 0.264545, 0.268042, 0.225814, 0.301917, 0.301917, 0.291804, 0.288399, 0.239899, 0.295083, 0.318242, 0.394753, 0.349426, 0.377384, 0.444081, 0.418646, 0.332115, 0.278302, 0.264545, 0.209395, 0.179055, 0.118441, 0.116183, 0.179055, 0.268042, 0.26085, 0.185198, 0.18812, 0.18812, 0.170161, 0.179055, 0.191378, 0.132295, 0.111485, 0.15008, 0.161087, 0.118441, 0.18812, 0.268042, 0.278302, 0.257454, 0.278302, 0.356642, 0.36309, 0.321458, 0.229226, 0.243554, 0.321458, 0.264545, 0.268042, 0.264545, 0.25031, 0.25031, 0.247041, 0.247041, 0.247041, 0.236433, 0.321458, 0.301917, 0.271506, 0.209395, 0.25406, 0.173081, 0.170161, 0.185198, 0.216401, 0.222385, 0.216401, 0.229226, 0.31487, 0.321458, 0.394753, 0.408655, 0.298791, 0.346032, 0.42561, 0.349426, 0.349426, 0.366687, 0.301917, 0.321458, 0.349426, 0.370445, 0.497853, 0.497853, 0.483068, 0.380708, 0.480142, 0.40511, 0.339168, 0.30533, 0.298791, 0.225814, 0.173081, 0.26085, 0.291804, 0.216401, 0.288399, 0.284882, 0.284882, 0.349426, 0.36309, 0.366687, 0.374039, 0.36309, 0.374039, 0.288399, 0.374039, 0.275179, 0.339168, 0.390993, 0.398279, 0.398279, 0.450668, 0.418646, 0.352862, 0.275179, 0.352862, 0.366687, 0.318242, 0.225814, 0.25031, 0.216401, 0.216401, 0.216401, 0.200174, 0.15284, 0.232838, 0.167087, 0.232838, 0.216401, 0.139895, 0.090864, 0.100716, 0.111485, 0.179055, 0.179055, 0.170161, 0.17593, 0.194234, 0.158265, 0.225814, 0.173081, 0.161087, 0.17593, 0.185198, 0.185198, 0.179055, 0.111485, 0.161087, 0.161087, 0.109221, 0.173081, 0.236433, 0.219301, 0.236433, 0.229226, 0.31487, 0.342579, 0.335645, 0.284882, 0.370445, 0.370445, 0.308712, 0.339168, 0.321458, 0.31487, 0.232838, 0.301917, 0.401658, 0.318242, 0.342579, 0.433034, 0.332115, 0.339168, 0.352862, 0.243554, 0.17593, 0.109221, 0.142424, 0.15008, 0.173081, 0.179055, 0.116183, 0.219301, 0.222385, 0.25031, 0.243554, 0.349426, 0.25031, 0.164327, 0.275179, 0.284882, 0.295083, 0.308712, 0.247041, 0.225814, 0.339168, 0.41194, 0.483068, 0.497853, 0.390993, 0.394753, 0.401658, 0.458154, 0.42561, 0.414856, 0.40511, 0.346032, 0.311707, 0.370445, 0.42561, 0.390993, 0.40511, 0.398279, 0.497853, 0.472492, 0.366687, 0.359901, 0.26085, 0.278302, 0.18812, 0.18812, 0.194234, 0.194234, 0.239899, 0.182256, 0.203355, 0.15284, 0.21291, 0.194234, 0.222385, 0.247041, 0.191378, 0.182256, 0.209395, 0.209395, 0.229226, 0.352862, 0.36309, 0.465241, 0.366687, 0.458154, 0.58069, 0.553315, 0.450668, 0.342579, 0.384043, 0.271506, 0.339168, 0.25406, 0.179055, 0.179055, 0.191378, 0.209395, 0.127496, 0.085092, 0.055536, 0.088832, 0.083462, 0.076542, 0.088832, 0.15284, 0.096677, 0.060549, 0.036378, 0.041405, 0.076542, 0.050641, 0.083462, 0.083462, 0.081712, 0.170161, 0.173081, 0.142424, 0.194234, 0.301917, 0.335645, 0.295083, 0.281712, 0.247041, 0.25406, 0.26085, 0.170161, 0.268042, 0.301917, 0.380708, 0.356642, 0.30533, 0.284882, 0.284882, 0.257454, 0.26085, 0.209395, 0.216401, 0.216401, 0.132295, 0.111485, 0.094817, 0.147574, 0.127496, 0.120615, 0.090864, 0.05306, 0.083462, 0.049374, 0.042364, 0.028107], '')</t>
  </si>
  <si>
    <t>[366, 367]</t>
  </si>
  <si>
    <t xml:space="preserve">F5RZB8|F5RZB8_9ENTR Major facilitator superfamily proline/betaine transporter OS=Enterobacter hormaechei ATCC 49162 </t>
  </si>
  <si>
    <t>([0.196879, 0.15284, 0.18812, 0.15284, 0.182256, 0.15284, 0.085092, 0.037156, 0.051831, 0.034884, 0.046336, 0.067594, 0.11371, 0.129801, 0.056825, 0.025762, 0.032017, 0.028107, 0.016826, 0.017138, 0.013265, 0.007315, 0.006078, 0.00407, 0.004646, 0.00316, 0.002512, 0.003079, 0.004736, 0.003298, 0.003109, 0.002529, 0.002555, 0.002662, 0.001602, 0.001623, 0.002606, 0.002117, 0.001936, 0.003053, 0.003212, 0.003246, 0.004208, 0.005734, 0.006245, 0.005249, 0.006619, 0.010372, 0.007555, 0.006374, 0.007091, 0.006619, 0.007877, 0.006894, 0.006567, 0.006701, 0.007495, 0.005683, 0.006701, 0.007555, 0.00558, 0.005086, 0.006619, 0.00558, 0.004414, 0.004414, 0.005223, 0.005503, 0.003757, 0.003997, 0.004775, 0.006142, 0.007091, 0.007091, 0.008525, 0.008804, 0.015694, 0.028107, 0.021381, 0.011669, 0.007555, 0.011903, 0.007877, 0.009096, 0.009015, 0.009728, 0.013016, 0.010509, 0.013265, 0.025762, 0.022667, 0.011903, 0.007877, 0.007877, 0.00558, 0.003864, 0.004161, 0.00407, 0.0028, 0.003963, 0.005318, 0.004835, 0.004689, 0.004646, 0.003461, 0.004135, 0.005378, 0.004388, 0.00359, 0.002727, 0.001808, 0.002976, 0.00407, 0.005683, 0.005223, 0.00515, 0.007555, 0.006894, 0.004611, 0.006533, 0.005503, 0.005683, 0.006988, 0.007495, 0.007555, 0.011342, 0.014315, 0.008804, 0.013821, 0.015694, 0.013437, 0.013437, 0.010372, 0.011518, 0.007555, 0.00962, 0.017797, 0.019401, 0.019401, 0.046336, 0.048328, 0.066181, 0.027463, 0.018106, 0.016826, 0.031287, 0.016826, 0.017447, 0.027463, 0.028695, 0.048328, 0.106997, 0.203355, 0.164327, 0.11371, 0.11371, 0.10481, 0.048328, 0.030003, 0.023534, 0.018106, 0.013265, 0.013265, 0.013016, 0.0198, 0.010672, 0.011669, 0.013265, 0.008276, 0.005932, 0.006374, 0.006894, 0.006567, 0.005683, 0.005223, 0.006039, 0.009401, 0.00777, 0.011669, 0.009015, 0.010509, 0.008156, 0.011342, 0.006988, 0.007495, 0.005623, 0.007877, 0.006194, 0.005734, 0.005683, 0.006078, 0.006194, 0.003864, 0.0028, 0.002194, 0.002057, 0.001417, 0.001335, 0.001872, 0.001906, 0.001936, 0.002117, 0.003212, 0.003053, 0.004775, 0.007177, 0.007177, 0.005992, 0.006374, 0.009187, 0.015078, 0.023534, 0.019401, 0.023087, 0.034884, 0.056825, 0.129801, 0.229226, 0.15284, 0.069024, 0.066181, 0.137348, 0.06312, 0.027463, 0.020165, 0.019401, 0.009977, 0.020522, 0.018415, 0.014783, 0.008156, 0.006988, 0.007091, 0.006039, 0.005992, 0.005623, 0.00515, 0.004483, 0.003671, 0.004736, 0.007422, 0.00777, 0.006482, 0.005799, 0.00543, 0.004431, 0.003053, 0.004358, 0.003298, 0.00283, 0.003246, 0.005249, 0.006194, 0.003963, 0.004736, 0.006619, 0.008276, 0.008156, 0.006567, 0.006567, 0.004611, 0.004414, 0.003727, 0.004208, 0.006619, 0.009977, 0.009977, 0.010372, 0.007422, 0.010509, 0.011342, 0.009015, 0.006142, 0.00515, 0.006194, 0.006078, 0.006374, 0.00407, 0.003727, 0.003607, 0.003177, 0.004689, 0.003727, 0.004247, 0.004358, 0.003607, 0.002662, 0.003671, 0.005223, 0.006894, 0.004388, 0.006039, 0.008804, 0.01227, 0.018415, 0.019109, 0.011669, 0.007315, 0.010509, 0.013613, 0.027463, 0.028695, 0.013821, 0.017447, 0.010372, 0.008895, 0.01078, 0.018106, 0.010131, 0.01078, 0.008895, 0.009977, 0.010372, 0.007877, 0.005683, 0.004483, 0.004899, 0.005734, 0.009015, 0.010221, 0.00777, 0.007315, 0.008409, 0.009401, 0.007645, 0.011903, 0.010131, 0.006894, 0.00515, 0.005249, 0.00359, 0.00407, 0.003701, 0.002623, 0.002327, 0.003177, 0.002623, 0.002194, 0.002606, 0.00243, 0.002138, 0.002662, 0.001855, 0.002529, 0.002688, 0.002688, 0.002688, 0.003804, 0.003671, 0.004135, 0.006374, 0.009187, 0.010372, 0.013613, 0.024393, 0.030611, 0.023534, 0.044297, 0.037156, 0.032677, 0.018106, 0.018415, 0.014075, 0.025762, 0.012727, 0.012727, 0.023534, 0.017138, 0.010131, 0.009401, 0.01204, 0.010372, 0.006245, 0.005932, 0.008525, 0.006421, 0.005872, 0.006567, 0.006894, 0.009483, 0.006988, 0.006795, 0.008804, 0.008804, 0.009187, 0.014315, 0.0198, 0.018787, 0.018787, 0.028695, 0.083462, 0.083462, 0.040537, 0.047319, 0.028695, 0.023534, 0.016826, 0.023963, 0.019109, 0.01204, 0.010926, 0.014075, 0.015078, 0.008723, 0.011106, 0.011106, 0.007877, 0.005249, 0.003924, 0.003246, 0.003341, 0.003109, 0.003177, 0.004513, 0.004689, 0.005932, 0.004431, 0.006988, 0.008525, 0.008525, 0.008525, 0.01227, 0.018106, 0.025316, 0.038042, 0.041405, 0.029376, 0.048328, 0.098513, 0.17593, 0.321458, 0.284882, 0.239899], '')</t>
  </si>
  <si>
    <t xml:space="preserve">F5RZB9|F5RZB9_9ENTR ABC superfamily ATP binding cassette transporter, binding protein OS=Enterobacter hormaechei ATCC 49162 </t>
  </si>
  <si>
    <t>([0.017447, 0.029376, 0.016257, 0.018106, 0.028107, 0.020522, 0.028107, 0.030003, 0.040537, 0.042364, 0.032677, 0.032677, 0.06184, 0.064632, 0.081712, 0.081712, 0.050641, 0.06312, 0.060549, 0.074921, 0.092881, 0.147574, 0.074921, 0.142424, 0.142424, 0.11371, 0.116183, 0.127496, 0.15284, 0.096677, 0.096677, 0.182256, 0.222385, 0.129801, 0.134866, 0.161087, 0.155435, 0.216401, 0.25406, 0.359901, 0.366687, 0.275179, 0.21291, 0.239899, 0.158265, 0.185198, 0.216401, 0.328603, 0.311707, 0.271506, 0.352862, 0.387226, 0.359901, 0.380708, 0.497853, 0.440853, 0.384043, 0.418646, 0.384043, 0.390993, 0.298791, 0.26085, 0.352862, 0.418646, 0.525368, 0.642678, 0.59917, 0.618285, 0.494003, 0.42561, 0.374039, 0.339168, 0.275179, 0.268042, 0.247041, 0.203355, 0.161087, 0.21291, 0.182256, 0.139895, 0.15008, 0.229226, 0.275179, 0.275179, 0.278302, 0.268042, 0.236433, 0.301917, 0.288399, 0.356642, 0.42561, 0.447574, 0.5017, 0.483068, 0.450668, 0.454136, 0.486429, 0.626927, 0.58069, 0.585406, 0.653063, 0.541878, 0.454136, 0.447574, 0.41194, 0.408655, 0.370445, 0.436924, 0.335645, 0.366687, 0.380708, 0.288399, 0.359901, 0.349426, 0.366687, 0.433034, 0.387226, 0.311707, 0.281712, 0.359901, 0.366687, 0.328603, 0.318242, 0.384043, 0.352862, 0.394753, 0.394753, 0.390993, 0.332115, 0.311707, 0.281712, 0.281712, 0.374039, 0.342579, 0.335645, 0.418646, 0.390993, 0.332115, 0.342579, 0.356642, 0.346032, 0.356642, 0.352862, 0.324872, 0.332115, 0.356642, 0.271506, 0.271506, 0.219301, 0.26085, 0.349426, 0.356642, 0.278302, 0.288399, 0.332115, 0.328603, 0.284882, 0.291804, 0.384043, 0.384043, 0.384043, 0.387226, 0.284882, 0.394753, 0.436924, 0.401658, 0.40511, 0.5017, 0.433034, 0.494003, 0.476583, 0.476583, 0.461924, 0.436924, 0.440853, 0.349426, 0.352862, 0.278302, 0.278302, 0.288399, 0.288399, 0.271506, 0.284882, 0.298791, 0.191378, 0.284882, 0.25031, 0.281712, 0.268042, 0.264545, 0.298791, 0.196879, 0.142424, 0.144935, 0.216401, 0.139895, 0.232838, 0.243554, 0.36309, 0.31487, 0.31487, 0.288399, 0.203355, 0.191378, 0.268042, 0.236433, 0.179055, 0.243554, 0.185198, 0.132295, 0.18812, 0.191378, 0.291804, 0.328603, 0.339168, 0.352862, 0.465241, 0.450668, 0.447574, 0.433034, 0.465241, 0.42561, 0.436924, 0.450668, 0.418646, 0.308712, 0.339168, 0.366687, 0.36309, 0.42561, 0.505461, 0.472492, 0.433034, 0.436924, 0.401658, 0.301917, 0.298791, 0.268042, 0.257454, 0.25031, 0.17593, 0.15284, 0.206376, 0.216401, 0.288399, 0.288399, 0.394753, 0.480142, 0.497853, 0.5017, 0.436924, 0.436924, 0.450668, 0.461924, 0.444081, 0.509769, 0.626927, 0.59917, 0.570702, 0.541878, 0.509769, 0.671169], '')</t>
  </si>
  <si>
    <t>[64, 65, 66, 67, 92, 97, 98, 99, 100, 101, 167, 230, 249, 255, 256, 257, 258, 259, 260, 261]</t>
  </si>
  <si>
    <t xml:space="preserve">F5RZC0|F5RZC0_9ENTR LysR family transcriptional regulator OS=Enterobacter hormaechei ATCC 49162 </t>
  </si>
  <si>
    <t>([0.047319, 0.049374, 0.021816, 0.031287, 0.032017, 0.022306, 0.016528, 0.024393, 0.018106, 0.023534, 0.032677, 0.0198, 0.016257, 0.014586, 0.011669, 0.017447, 0.017797, 0.028695, 0.015694, 0.010372, 0.010221, 0.015344, 0.019401, 0.038858, 0.031287, 0.023087, 0.038858, 0.067594, 0.060549, 0.059222, 0.066181, 0.060549, 0.071867, 0.079919, 0.109221, 0.109221, 0.079919, 0.073402, 0.059222, 0.10481, 0.100716, 0.085092, 0.092881, 0.086953, 0.092881, 0.118441, 0.185198, 0.18812, 0.132295, 0.137348, 0.139895, 0.132295, 0.078022, 0.078022, 0.071867, 0.094817, 0.120615, 0.100716, 0.081712, 0.109221, 0.111485, 0.11371, 0.206376, 0.203355, 0.129801, 0.073402, 0.056825, 0.060549, 0.038042, 0.067594, 0.06312, 0.088832, 0.049374, 0.085092, 0.15008, 0.088832, 0.090864, 0.083462, 0.134866, 0.161087, 0.164327, 0.179055, 0.257454, 0.264545, 0.257454, 0.257454, 0.25406, 0.295083, 0.21291, 0.25031, 0.239899, 0.17593, 0.239899, 0.324872, 0.295083, 0.25031, 0.25406, 0.167087, 0.090864, 0.090864, 0.11371, 0.109221, 0.066181, 0.038042, 0.036378, 0.036378, 0.032017, 0.060549, 0.056825, 0.088832, 0.066181, 0.078022, 0.120615, 0.066181, 0.067594, 0.049374, 0.060549, 0.06184, 0.06312, 0.132295, 0.155435, 0.129801, 0.10481, 0.15284, 0.243554, 0.185198, 0.122885, 0.225814, 0.18812, 0.137348, 0.142424, 0.21291, 0.182256, 0.191378, 0.222385, 0.232838, 0.209395, 0.21291, 0.21291, 0.209395, 0.118441, 0.100716, 0.106997, 0.127496, 0.078022, 0.076542, 0.134866, 0.21291, 0.129801, 0.167087, 0.134866, 0.090864, 0.109221, 0.066181, 0.042364, 0.058088, 0.059222, 0.076542, 0.044297, 0.051831, 0.073402, 0.116183, 0.088832, 0.085092, 0.085092, 0.144935, 0.139895, 0.139895, 0.081712, 0.116183, 0.102787, 0.185198, 0.243554, 0.21291, 0.21291, 0.284882, 0.173081, 0.170161, 0.200174, 0.18812, 0.167087, 0.200174, 0.236433, 0.324872, 0.236433, 0.158265, 0.15008, 0.094817, 0.085092, 0.134866, 0.164327, 0.164327, 0.167087, 0.179055, 0.179055, 0.268042, 0.182256, 0.196879, 0.196879, 0.232838, 0.332115, 0.352862, 0.346032, 0.342579, 0.25031, 0.335645, 0.454136, 0.465241, 0.557691, 0.58069, 0.585406, 0.472492, 0.398279, 0.41194, 0.408655, 0.40511, 0.398279, 0.414856, 0.51388, 0.51388, 0.468512, 0.387226, 0.458154, 0.42561, 0.352862, 0.454136, 0.422041, 0.398279, 0.298791, 0.301917, 0.191378, 0.170161, 0.219301, 0.229226, 0.243554, 0.209395, 0.182256, 0.17593, 0.206376, 0.225814, 0.216401, 0.219301, 0.31487, 0.318242, 0.349426, 0.339168, 0.247041, 0.284882, 0.284882, 0.30533, 0.332115, 0.335645, 0.370445, 0.41194, 0.509769, 0.490133, 0.458154, 0.490133, 0.494003, 0.538167, 0.444081, 0.447574, 0.401658, 0.308712, 0.30533, 0.301917, 0.380708, 0.461924, 0.454136, 0.370445, 0.440853, 0.414856, 0.41194, 0.321458, 0.284882, 0.232838, 0.232838, 0.216401, 0.229226, 0.239899, 0.167087, 0.15008, 0.158265, 0.236433, 0.324872, 0.243554, 0.247041, 0.26085, 0.18812, 0.196879, 0.25406, 0.219301, 0.18812, 0.25406, 0.324872, 0.332115, 0.339168, 0.284882, 0.380708, 0.318242], '')</t>
  </si>
  <si>
    <t>[208, 209, 210, 218, 219, 254, 259]</t>
  </si>
  <si>
    <t xml:space="preserve">F5RZC2|F5RZC2_9ENTR Major facilitator superfamily transporter permease protein ShiF OS=Enterobacter hormaechei ATCC 49162 </t>
  </si>
  <si>
    <t>([0.308712, 0.206376, 0.179055, 0.264545, 0.301917, 0.271506, 0.311707, 0.21291, 0.278302, 0.18812, 0.173081, 0.137348, 0.134866, 0.134866, 0.132295, 0.066181, 0.029376, 0.026338, 0.023963, 0.021816, 0.020876, 0.036378, 0.059222, 0.03976, 0.017797, 0.011518, 0.010509, 0.007031, 0.011518, 0.010221, 0.010372, 0.009015, 0.013821, 0.009015, 0.01078, 0.01078, 0.01078, 0.018106, 0.010926, 0.020165, 0.013437, 0.008624, 0.007091, 0.007091, 0.007177, 0.007177, 0.007645, 0.006142, 0.008624, 0.007495, 0.006142, 0.006194, 0.005378, 0.00407, 0.006142, 0.005223, 0.00515, 0.008002, 0.005872, 0.005872, 0.005872, 0.007495, 0.011342, 0.013613, 0.015694, 0.028107, 0.05306, 0.076542, 0.11371, 0.120615, 0.078022, 0.069024, 0.090864, 0.106997, 0.147574, 0.122885, 0.085092, 0.086953, 0.069024, 0.059222, 0.059222, 0.046336, 0.044297, 0.018787, 0.012727, 0.008409, 0.006701, 0.005992, 0.004414, 0.004208, 0.003276, 0.003014, 0.003341, 0.003298, 0.003864, 0.004513, 0.004577, 0.005503, 0.00407, 0.004247, 0.00543, 0.004899, 0.00407, 0.004135, 0.005086, 0.005799, 0.007315, 0.006421, 0.005734, 0.005734, 0.007259, 0.009728, 0.011903, 0.009294, 0.007315, 0.008525, 0.005799, 0.006039, 0.005249, 0.007177, 0.006795, 0.005683, 0.006533, 0.010509, 0.009015, 0.009401, 0.011518, 0.01227, 0.011669, 0.014075, 0.012491, 0.013265, 0.013265, 0.014075, 0.024826, 0.028107, 0.031287, 0.066181, 0.06184, 0.073402, 0.056825, 0.044297, 0.044297, 0.059222, 0.051831, 0.031287, 0.040537, 0.037156, 0.034068, 0.037156, 0.048328, 0.0704, 0.067594, 0.067594, 0.046336, 0.024393, 0.047319, 0.051831, 0.060549, 0.030003, 0.033407, 0.033407, 0.023087, 0.030611, 0.020876, 0.019109, 0.023534, 0.023534, 0.029376, 0.017447, 0.023963, 0.030003, 0.023963, 0.012727, 0.008156, 0.00962, 0.012491, 0.008895, 0.006795, 0.006894, 0.006078, 0.004646, 0.004646, 0.004611, 0.003997, 0.003963, 0.003177, 0.002976, 0.003079, 0.003014, 0.003461, 0.003478, 0.003341, 0.004976, 0.008075, 0.008075, 0.011342, 0.016826, 0.016528, 0.016528, 0.014075, 0.033407, 0.076542, 0.106997, 0.196879, 0.194234, 0.308712, 0.349426, 0.458154, 0.394753, 0.257454, 0.335645, 0.232838, 0.127496, 0.059222, 0.024393, 0.035586, 0.016021, 0.008723, 0.008156, 0.008156, 0.007031, 0.004921, 0.003864, 0.003701, 0.002581, 0.003109, 0.00316, 0.002555, 0.002555, 0.00225, 0.003079, 0.003109, 0.004736, 0.004775, 0.006374, 0.010131, 0.008276, 0.007177, 0.011106, 0.018787, 0.026892, 0.026892, 0.030003, 0.056825, 0.025316, 0.049374, 0.071867, 0.069024, 0.076542, 0.059222, 0.059222, 0.030611, 0.014075, 0.013613, 0.013437, 0.010672, 0.008002, 0.008002, 0.011342, 0.011106, 0.007555, 0.006245, 0.006194, 0.008525, 0.00515, 0.005623, 0.004388, 0.003366, 0.003405, 0.004775, 0.005623, 0.007877, 0.006795, 0.00962, 0.011106, 0.0198, 0.025316, 0.017797, 0.017447, 0.012727, 0.007877, 0.009728, 0.00962, 0.008409, 0.005872, 0.007645, 0.008276, 0.011903, 0.018787, 0.01078, 0.009401, 0.006894, 0.005799, 0.007259, 0.005318, 0.004247, 0.004135, 0.003053, 0.003671, 0.003701, 0.003405, 0.003341, 0.003341, 0.003727, 0.003366, 0.003512, 0.003053, 0.003963, 0.003804, 0.002727, 0.003727, 0.003298, 0.003671, 0.003671, 0.00389, 0.005503, 0.006988, 0.006988, 0.006701, 0.008002, 0.008075, 0.009187, 0.009483, 0.01227, 0.013437, 0.028107, 0.025316, 0.05306, 0.05306, 0.054297, 0.111485, 0.111485, 0.111485, 0.142424, 0.125101, 0.079919, 0.056825, 0.047319, 0.047319, 0.098513, 0.098513, 0.096677, 0.170161, 0.158265, 0.142424, 0.102787, 0.094817, 0.132295, 0.066181, 0.032017, 0.019401, 0.023087, 0.014783, 0.01227, 0.013016, 0.020522, 0.018787, 0.013265, 0.01227, 0.014315, 0.014783, 0.008075, 0.008276, 0.005799, 0.008723, 0.007495, 0.007495, 0.005378, 0.006142, 0.007091, 0.008804, 0.008276, 0.005378, 0.004646, 0.003997, 0.003461, 0.002606, 0.003864, 0.004315, 0.003177, 0.00231, 0.00231, 0.003405, 0.004611, 0.006795, 0.006701, 0.008002, 0.010509, 0.014315, 0.016826, 0.022667, 0.023087, 0.034068, 0.055536, 0.116183, 0.229226, 0.264545, 0.356642, 0.339168, 0.458154, 0.685117], '')</t>
  </si>
  <si>
    <t>[401]</t>
  </si>
  <si>
    <t xml:space="preserve">F5RZC3|F5RZC3_9ENTR Aerobactin siderophore biosynthesis protein IucA OS=Enterobacter hormaechei ATCC 49162 </t>
  </si>
  <si>
    <t>([0.608892, 0.486429, 0.468512, 0.447574, 0.490133, 0.414856, 0.301917, 0.232838, 0.278302, 0.278302, 0.219301, 0.182256, 0.182256, 0.194234, 0.278302, 0.247041, 0.25406, 0.155435, 0.182256, 0.111485, 0.066181, 0.076542, 0.098513, 0.11371, 0.132295, 0.106997, 0.161087, 0.278302, 0.278302, 0.257454, 0.295083, 0.291804, 0.370445, 0.284882, 0.298791, 0.216401, 0.21291, 0.236433, 0.349426, 0.356642, 0.422041, 0.418646, 0.384043, 0.342579, 0.377384, 0.311707, 0.335645, 0.236433, 0.129801, 0.194234, 0.225814, 0.216401, 0.31487, 0.318242, 0.40511, 0.384043, 0.374039, 0.384043, 0.239899, 0.271506, 0.236433, 0.264545, 0.275179, 0.194234, 0.271506, 0.21291, 0.288399, 0.284882, 0.387226, 0.509769, 0.517562, 0.490133, 0.465241, 0.384043, 0.387226, 0.271506, 0.257454, 0.366687, 0.278302, 0.30533, 0.278302, 0.191378, 0.122885, 0.118441, 0.196879, 0.182256, 0.219301, 0.206376, 0.155435, 0.147574, 0.147574, 0.144935, 0.085092, 0.102787, 0.129801, 0.132295, 0.232838, 0.155435, 0.125101, 0.18812, 0.158265, 0.15008, 0.268042, 0.346032, 0.36309, 0.264545, 0.281712, 0.257454, 0.264545, 0.335645, 0.335645, 0.335645, 0.216401, 0.31487, 0.284882, 0.219301, 0.219301, 0.142424, 0.209395, 0.236433, 0.257454, 0.257454, 0.236433, 0.239899, 0.161087, 0.219301, 0.311707, 0.301917, 0.339168, 0.247041, 0.247041, 0.139895, 0.120615, 0.225814, 0.18812, 0.222385, 0.324872, 0.295083, 0.295083, 0.21291, 0.155435, 0.147574, 0.25031, 0.25031, 0.134866, 0.203355, 0.239899, 0.206376, 0.232838, 0.203355, 0.284882, 0.278302, 0.41194, 0.472492, 0.342579, 0.384043, 0.384043, 0.346032, 0.387226, 0.450668, 0.534167, 0.608892, 0.480142, 0.394753, 0.454136, 0.59917, 0.465241, 0.408655, 0.4292, 0.384043, 0.271506, 0.308712, 0.222385, 0.200174, 0.088832, 0.088832, 0.0704, 0.042364, 0.054297, 0.047319, 0.056825, 0.035586, 0.022306, 0.034884, 0.06312, 0.05306, 0.048328, 0.059222, 0.073402, 0.051831, 0.05306, 0.066181, 0.050641, 0.094817, 0.096677, 0.118441, 0.142424, 0.15284, 0.118441, 0.094817, 0.083462, 0.086953, 0.137348, 0.18812, 0.236433, 0.243554, 0.164327, 0.109221, 0.17593, 0.161087, 0.122885, 0.129801, 0.203355, 0.216401, 0.196879, 0.111485, 0.11371, 0.11371, 0.139895, 0.203355, 0.225814, 0.281712, 0.158265, 0.17593, 0.17593, 0.155435, 0.083462, 0.083462, 0.083462, 0.086953, 0.094817, 0.182256, 0.094817, 0.06184, 0.064632, 0.06312, 0.079919, 0.111485, 0.182256, 0.158265, 0.194234, 0.173081, 0.094817, 0.173081, 0.167087, 0.125101, 0.125101, 0.21291, 0.268042, 0.352862, 0.31487, 0.30533, 0.18812, 0.216401, 0.311707, 0.30533, 0.311707, 0.387226, 0.40511, 0.384043, 0.380708, 0.291804, 0.219301, 0.295083, 0.31487, 0.311707, 0.408655, 0.398279, 0.394753, 0.387226, 0.291804, 0.31487, 0.206376, 0.31487, 0.31487, 0.278302, 0.209395, 0.206376, 0.142424, 0.15008, 0.170161, 0.170161, 0.18812, 0.275179, 0.284882, 0.194234, 0.18812, 0.125101, 0.127496, 0.132295, 0.11371, 0.182256, 0.17593, 0.284882, 0.25406, 0.328603, 0.25031, 0.288399, 0.288399, 0.288399, 0.257454, 0.243554, 0.25031, 0.288399, 0.284882, 0.17593, 0.257454, 0.275179, 0.25406, 0.26085, 0.219301, 0.275179, 0.185198, 0.222385, 0.222385, 0.219301, 0.219301, 0.236433, 0.222385, 0.236433, 0.328603, 0.366687, 0.366687, 0.25406, 0.25031, 0.257454, 0.281712, 0.268042, 0.264545, 0.359901, 0.366687, 0.394753, 0.335645, 0.36309, 0.335645, 0.346032, 0.398279, 0.401658, 0.384043, 0.384043, 0.346032, 0.25031, 0.232838, 0.173081, 0.288399, 0.232838, 0.158265, 0.137348, 0.15008, 0.147574, 0.164327, 0.129801, 0.134866, 0.194234, 0.26085, 0.268042, 0.18812, 0.11371, 0.076542, 0.122885, 0.092881, 0.116183, 0.185198, 0.164327, 0.196879, 0.216401, 0.311707, 0.394753, 0.509769, 0.509769, 0.5017, 0.377384, 0.324872, 0.291804, 0.25406, 0.219301, 0.15008, 0.200174, 0.275179, 0.25406, 0.25406, 0.342579, 0.328603, 0.236433, 0.281712, 0.222385, 0.219301, 0.134866, 0.11371, 0.118441, 0.090864, 0.074921, 0.118441, 0.120615, 0.076542, 0.05306, 0.0704, 0.086953, 0.049374, 0.031287, 0.060549, 0.058088, 0.036378, 0.022667, 0.022306, 0.025316, 0.025762, 0.011518, 0.017797, 0.017797, 0.019109, 0.019109, 0.024826, 0.015344, 0.023534, 0.025762, 0.029376, 0.016528, 0.012727, 0.017447, 0.026338, 0.024826, 0.026892, 0.045352, 0.042364, 0.043307, 0.022306, 0.043307, 0.069024, 0.073402, 0.092881, 0.088832, 0.051831, 0.059222, 0.069024, 0.069024, 0.069024, 0.058088, 0.054297, 0.090864, 0.118441, 0.064632, 0.064632, 0.060549, 0.054297, 0.079919, 0.0704, 0.111485, 0.079919, 0.102787, 0.079919, 0.083462, 0.060549, 0.069024, 0.031287, 0.055536, 0.06312, 0.086953, 0.147574, 0.25406, 0.264545, 0.247041, 0.278302, 0.291804, 0.30533, 0.30533, 0.216401, 0.318242, 0.324872, 0.349426, 0.359901, 0.30533, 0.206376, 0.232838, 0.239899, 0.203355, 0.216401, 0.122885, 0.086953, 0.050641, 0.025762, 0.015694, 0.016826, 0.023534, 0.021381, 0.012491, 0.010926, 0.014315, 0.014783, 0.011669, 0.010221, 0.007315, 0.008895, 0.01078, 0.00962, 0.014315, 0.014315, 0.013016, 0.020522, 0.040537, 0.079919, 0.137348, 0.137348, 0.098513, 0.098513, 0.092881, 0.10481, 0.125101, 0.18812, 0.155435, 0.120615, 0.120615, 0.209395, 0.164327, 0.191378, 0.216401, 0.222385, 0.308712, 0.288399, 0.308712, 0.291804, 0.264545, 0.170161, 0.17593, 0.225814, 0.15008, 0.111485, 0.102787, 0.11371, 0.100716, 0.142424, 0.219301, 0.158265, 0.15284, 0.144935, 0.142424, 0.147574, 0.15284, 0.098513, 0.051831, 0.026338, 0.015694, 0.010926, 0.016826, 0.028107, 0.025316, 0.048328, 0.081712, 0.139895, 0.134866, 0.085092, 0.058088, 0.059222, 0.129801, 0.100716, 0.122885, 0.078022, 0.046336, 0.021816, 0.045352, 0.041405, 0.074921, 0.137348, 0.229226, 0.132295, 0.073402, 0.073402, 0.078022, 0.066181, 0.048328, 0.036378, 0.051831, 0.049374, 0.035586, 0.020876, 0.019401, 0.022306, 0.032677, 0.054297, 0.134866], '')</t>
  </si>
  <si>
    <t>[0, 69, 70, 160, 161, 165, 368, 369, 370]</t>
  </si>
  <si>
    <t xml:space="preserve">F5RZC4|F5RZC4_9ENTR Aerobactin siderophore biosynthesis protein IucB OS=Enterobacter hormaechei ATCC 49162 </t>
  </si>
  <si>
    <t>([0.014315, 0.022667, 0.011669, 0.010509, 0.009865, 0.013821, 0.018106, 0.025316, 0.03976, 0.055536, 0.074921, 0.056825, 0.086953, 0.092881, 0.118441, 0.06312, 0.122885, 0.109221, 0.127496, 0.134866, 0.129801, 0.196879, 0.137348, 0.164327, 0.194234, 0.25031, 0.161087, 0.142424, 0.142424, 0.073402, 0.083462, 0.085092, 0.15284, 0.067594, 0.071867, 0.043307, 0.086953, 0.0704, 0.071867, 0.0704, 0.073402, 0.042364, 0.025316, 0.025316, 0.036378, 0.036378, 0.047319, 0.069024, 0.046336, 0.047319, 0.086953, 0.038858, 0.036378, 0.021381, 0.049374, 0.043307, 0.056825, 0.042364, 0.026338, 0.050641, 0.049374, 0.051831, 0.109221, 0.209395, 0.25031, 0.291804, 0.291804, 0.179055, 0.116183, 0.182256, 0.111485, 0.073402, 0.125101, 0.122885, 0.206376, 0.10481, 0.118441, 0.118441, 0.134866, 0.239899, 0.170161, 0.085092, 0.038858, 0.034068, 0.019401, 0.026892, 0.016021, 0.010926, 0.010926, 0.018787, 0.019401, 0.035586, 0.05306, 0.066181, 0.069024, 0.051831, 0.092881, 0.15284, 0.191378, 0.155435, 0.15008, 0.116183, 0.216401, 0.339168, 0.321458, 0.401658, 0.380708, 0.380708, 0.387226, 0.359901, 0.394753, 0.321458, 0.291804, 0.328603, 0.288399, 0.268042, 0.328603, 0.342579, 0.346032, 0.346032, 0.321458, 0.21291, 0.318242, 0.291804, 0.179055, 0.194234, 0.229226, 0.232838, 0.232838, 0.324872, 0.42561, 0.401658, 0.384043, 0.390993, 0.247041, 0.247041, 0.194234, 0.147574, 0.147574, 0.098513, 0.078022, 0.069024, 0.134866, 0.147574, 0.167087, 0.25031, 0.137348, 0.122885, 0.106997, 0.088832, 0.067594, 0.079919, 0.079919, 0.15284, 0.147574, 0.18812, 0.209395, 0.25031, 0.173081, 0.081712, 0.129801, 0.11371, 0.158265, 0.15284, 0.170161, 0.170161, 0.155435, 0.271506, 0.278302, 0.298791, 0.4292, 0.384043, 0.288399, 0.271506, 0.232838, 0.257454, 0.236433, 0.232838, 0.257454, 0.374039, 0.401658, 0.321458, 0.278302, 0.332115, 0.264545, 0.167087, 0.161087, 0.129801, 0.064632, 0.06312, 0.06184, 0.06184, 0.127496, 0.109221, 0.120615, 0.074921, 0.034068, 0.06184, 0.034068, 0.020522, 0.010509, 0.014315, 0.018106, 0.032017, 0.027463, 0.038858, 0.038042, 0.038042, 0.055536, 0.102787, 0.055536, 0.049374, 0.020876, 0.0198, 0.045352, 0.021816, 0.038858, 0.073402, 0.071867, 0.0704, 0.116183, 0.179055, 0.129801, 0.102787, 0.100716, 0.102787, 0.116183, 0.18812, 0.092881, 0.092881, 0.100716, 0.144935, 0.161087, 0.18812, 0.11371, 0.090864, 0.167087, 0.079919, 0.049374, 0.045352, 0.079919, 0.048328, 0.064632, 0.102787, 0.083462, 0.047319, 0.024393, 0.014586, 0.014075, 0.029376, 0.036378, 0.033407, 0.041405, 0.032017, 0.054297, 0.054297, 0.038858, 0.033407, 0.078022, 0.147574, 0.147574, 0.073402, 0.127496, 0.139895, 0.158265, 0.236433, 0.232838, 0.21291, 0.288399, 0.271506, 0.17593, 0.132295, 0.137348, 0.111485, 0.132295, 0.069024, 0.116183, 0.170161, 0.137348, 0.129801, 0.118441, 0.059222, 0.125101, 0.056825, 0.06184, 0.051831, 0.055536, 0.086953, 0.164327, 0.164327, 0.109221, 0.11371, 0.102787, 0.102787, 0.125101, 0.116183, 0.206376, 0.191378, 0.098513, 0.073402, 0.073402, 0.071867, 0.102787, 0.102787, 0.125101, 0.086953, 0.074921, 0.059222, 0.049374, 0.037156, 0.029376, 0.045352, 0.071867, 0.081712, 0.058088], '')</t>
  </si>
  <si>
    <t xml:space="preserve">F5RZC5|F5RZC5_9ENTR Aerobactin siderophore biosynthesis protein IucC OS=Enterobacter hormaechei ATCC 49162 </t>
  </si>
  <si>
    <t>([0.25031, 0.216401, 0.167087, 0.170161, 0.196879, 0.132295, 0.094817, 0.100716, 0.142424, 0.10481, 0.142424, 0.102787, 0.111485, 0.122885, 0.18812, 0.194234, 0.179055, 0.161087, 0.236433, 0.264545, 0.21291, 0.191378, 0.206376, 0.278302, 0.301917, 0.209395, 0.288399, 0.278302, 0.301917, 0.239899, 0.321458, 0.311707, 0.387226, 0.366687, 0.278302, 0.284882, 0.264545, 0.21291, 0.21291, 0.194234, 0.15284, 0.209395, 0.137348, 0.090864, 0.083462, 0.044297, 0.049374, 0.051831, 0.051831, 0.055536, 0.088832, 0.092881, 0.090864, 0.06312, 0.064632, 0.120615, 0.118441, 0.196879, 0.26085, 0.26085, 0.229226, 0.182256, 0.194234, 0.25406, 0.366687, 0.380708, 0.454136, 0.450668, 0.366687, 0.465241, 0.370445, 0.308712, 0.30533, 0.236433, 0.236433, 0.247041, 0.200174, 0.191378, 0.200174, 0.173081, 0.206376, 0.236433, 0.271506, 0.275179, 0.298791, 0.239899, 0.243554, 0.278302, 0.281712, 0.268042, 0.232838, 0.321458, 0.264545, 0.247041, 0.311707, 0.401658, 0.346032, 0.401658, 0.321458, 0.232838, 0.271506, 0.232838, 0.219301, 0.264545, 0.25031, 0.173081, 0.219301, 0.182256, 0.182256, 0.236433, 0.25406, 0.196879, 0.185198, 0.18812, 0.203355, 0.232838, 0.236433, 0.291804, 0.196879, 0.291804, 0.30533, 0.206376, 0.191378, 0.191378, 0.179055, 0.167087, 0.281712, 0.271506, 0.18812, 0.11371, 0.067594, 0.118441, 0.182256, 0.191378, 0.26085, 0.243554, 0.21291, 0.118441, 0.109221, 0.109221, 0.106997, 0.137348, 0.134866, 0.158265, 0.179055, 0.102787, 0.094817, 0.094817, 0.106997, 0.118441, 0.17593, 0.284882, 0.264545, 0.161087, 0.15008, 0.100716, 0.106997, 0.054297, 0.0704, 0.059222, 0.067594, 0.06312, 0.069024, 0.100716, 0.106997, 0.058088, 0.071867, 0.03976, 0.031287, 0.027463, 0.054297, 0.049374, 0.050641, 0.034068, 0.073402, 0.045352, 0.074921, 0.076542, 0.088832, 0.078022, 0.090864, 0.129801, 0.111485, 0.092881, 0.11371, 0.120615, 0.164327, 0.236433, 0.346032, 0.36309, 0.356642, 0.236433, 0.275179, 0.236433, 0.30533, 0.185198, 0.281712, 0.288399, 0.196879, 0.288399, 0.284882, 0.298791, 0.308712, 0.332115, 0.268042, 0.173081, 0.194234, 0.161087, 0.17593, 0.111485, 0.098513, 0.125101, 0.127496, 0.127496, 0.079919, 0.090864, 0.179055, 0.167087, 0.102787, 0.144935, 0.081712, 0.134866, 0.066181, 0.036378, 0.031287, 0.069024, 0.069024, 0.046336, 0.069024, 0.056825, 0.109221, 0.085092, 0.046336, 0.100716, 0.054297, 0.106997, 0.109221, 0.049374, 0.049374, 0.094817, 0.122885, 0.116183, 0.069024, 0.111485, 0.18812, 0.225814, 0.209395, 0.209395, 0.232838, 0.243554, 0.161087, 0.15284, 0.203355, 0.236433, 0.219301, 0.298791, 0.291804, 0.243554, 0.390993, 0.288399, 0.291804, 0.18812, 0.281712, 0.284882, 0.342579, 0.243554, 0.236433, 0.161087, 0.155435, 0.170161, 0.170161, 0.25031, 0.173081, 0.094817, 0.109221, 0.11371, 0.067594, 0.085092, 0.102787, 0.085092, 0.086953, 0.044297, 0.067594, 0.056825, 0.098513, 0.096677, 0.096677, 0.078022, 0.129801, 0.203355, 0.111485, 0.06312, 0.069024, 0.118441, 0.203355, 0.118441, 0.098513, 0.158265, 0.147574, 0.122885, 0.127496, 0.132295, 0.17593, 0.200174, 0.222385, 0.219301, 0.161087, 0.25031, 0.209395, 0.137348, 0.139895, 0.247041, 0.36309, 0.31487, 0.271506, 0.257454, 0.271506, 0.21291, 0.21291, 0.196879, 0.257454, 0.247041, 0.236433, 0.236433, 0.203355, 0.137348, 0.158265, 0.18812, 0.147574, 0.236433, 0.229226, 0.232838, 0.132295, 0.118441, 0.158265, 0.144935, 0.090864, 0.15284, 0.170161, 0.102787, 0.051831, 0.043307, 0.049374, 0.098513, 0.142424, 0.170161, 0.17593, 0.086953, 0.051831, 0.069024, 0.06312, 0.11371, 0.127496, 0.216401, 0.17593, 0.111485, 0.088832, 0.111485, 0.092881, 0.11371, 0.118441, 0.164327, 0.179055, 0.167087, 0.173081, 0.158265, 0.167087, 0.239899, 0.332115, 0.450668, 0.349426, 0.239899, 0.257454, 0.206376, 0.11371, 0.076542, 0.116183, 0.182256, 0.225814, 0.257454, 0.203355, 0.301917, 0.31487, 0.31487, 0.275179, 0.155435, 0.085092, 0.088832, 0.090864, 0.051831, 0.020522, 0.03976, 0.058088, 0.054297, 0.042364, 0.047319, 0.10481, 0.051831, 0.028695, 0.029376, 0.017447, 0.017797, 0.011342, 0.013437, 0.008525, 0.009483, 0.010672, 0.013821, 0.008895, 0.006421, 0.007495, 0.011669, 0.010672, 0.013016, 0.013613, 0.013265, 0.022306, 0.011518, 0.014315, 0.018106, 0.017797, 0.032017, 0.030611, 0.029376, 0.036378, 0.0704, 0.0704, 0.060549, 0.041405, 0.03976, 0.074921, 0.102787, 0.046336, 0.048328, 0.045352, 0.044297, 0.054297, 0.050641, 0.048328, 0.047319, 0.0704, 0.078022, 0.078022, 0.066181, 0.127496, 0.111485, 0.085092, 0.090864, 0.158265, 0.155435, 0.278302, 0.298791, 0.291804, 0.339168, 0.332115, 0.298791, 0.206376, 0.26085, 0.225814, 0.321458, 0.308712, 0.291804, 0.239899, 0.243554, 0.271506, 0.147574, 0.078022, 0.096677, 0.098513, 0.054297, 0.102787, 0.086953, 0.078022, 0.081712, 0.060549, 0.036378, 0.048328, 0.048328, 0.025316, 0.031287, 0.015344, 0.014783, 0.014586, 0.017797, 0.010131, 0.016826, 0.017138, 0.032017, 0.032017, 0.030003, 0.032677, 0.031287, 0.033407, 0.026338, 0.023963, 0.023963, 0.022306, 0.022306, 0.0198, 0.0198, 0.016528, 0.034068, 0.040537, 0.023087, 0.024393, 0.045352, 0.024393, 0.034884, 0.026892, 0.022667, 0.023087, 0.046336, 0.051831, 0.025762, 0.026338, 0.028695, 0.066181, 0.054297, 0.031287, 0.060549, 0.049374, 0.069024, 0.038042, 0.028695, 0.051831, 0.06184, 0.064632, 0.06184, 0.042364, 0.051831, 0.03976, 0.022306, 0.011518, 0.011669, 0.022667, 0.017797, 0.016257, 0.010221, 0.019401, 0.015344, 0.015344, 0.034068, 0.031287, 0.06184, 0.129801, 0.132295, 0.106997, 0.102787, 0.142424, 0.142424, 0.170161, 0.257454, 0.257454, 0.268042, 0.185198, 0.167087, 0.15008, 0.161087, 0.264545, 0.288399, 0.311707, 0.191378, 0.10481, 0.06312, 0.056825, 0.058088, 0.064632, 0.064632, 0.050641, 0.069024, 0.100716, 0.066181, 0.045352, 0.0704, 0.102787, 0.134866, 0.094817, 0.173081, 0.120615, 0.0704], '')</t>
  </si>
  <si>
    <t xml:space="preserve">F5RZC6|F5RZC6_9ENTR L-lysine 6-monooxygenase OS=Enterobacter hormaechei ATCC 49162 </t>
  </si>
  <si>
    <t>([0.01227, 0.019109, 0.038042, 0.017447, 0.027463, 0.019109, 0.024826, 0.018106, 0.019401, 0.020876, 0.016528, 0.018106, 0.0198, 0.019401, 0.021381, 0.021816, 0.047319, 0.038858, 0.037156, 0.064632, 0.036378, 0.030003, 0.018106, 0.017138, 0.035586, 0.032017, 0.0704, 0.071867, 0.059222, 0.0704, 0.041405, 0.073402, 0.106997, 0.098513, 0.076542, 0.10481, 0.06312, 0.074921, 0.155435, 0.102787, 0.10481, 0.134866, 0.247041, 0.342579, 0.318242, 0.203355, 0.132295, 0.109221, 0.118441, 0.139895, 0.096677, 0.173081, 0.15008, 0.085092, 0.092881, 0.137348, 0.173081, 0.25031, 0.219301, 0.209395, 0.284882, 0.17593, 0.139895, 0.142424, 0.078022, 0.047319, 0.066181, 0.118441, 0.120615, 0.111485, 0.179055, 0.142424, 0.083462, 0.102787, 0.076542, 0.040537, 0.034068, 0.034068, 0.034884, 0.037156, 0.038858, 0.041405, 0.056825, 0.094817, 0.088832, 0.167087, 0.264545, 0.216401, 0.179055, 0.185198, 0.11371, 0.069024, 0.078022, 0.073402, 0.060549, 0.102787, 0.173081, 0.179055, 0.109221, 0.102787, 0.106997, 0.06312, 0.050641, 0.037156, 0.037156, 0.038858, 0.036378, 0.022667, 0.048328, 0.06184, 0.038858, 0.071867, 0.060549, 0.11371, 0.206376, 0.243554, 0.288399, 0.281712, 0.191378, 0.167087, 0.17593, 0.116183, 0.129801, 0.155435, 0.271506, 0.275179, 0.278302, 0.268042, 0.222385, 0.144935, 0.118441, 0.167087, 0.164327, 0.206376, 0.125101, 0.078022, 0.074921, 0.041405, 0.040537, 0.067594, 0.134866, 0.076542, 0.122885, 0.109221, 0.129801, 0.129801, 0.078022, 0.048328, 0.050641, 0.086953, 0.142424, 0.173081, 0.182256, 0.18812, 0.170161, 0.161087, 0.216401, 0.191378, 0.268042, 0.281712, 0.247041, 0.206376, 0.206376, 0.194234, 0.278302, 0.278302, 0.281712, 0.288399, 0.321458, 0.318242, 0.339168, 0.328603, 0.257454, 0.25406, 0.18812, 0.209395, 0.31487, 0.318242, 0.346032, 0.359901, 0.342579, 0.380708, 0.387226, 0.483068, 0.401658, 0.291804, 0.182256, 0.182256, 0.179055, 0.116183, 0.116183, 0.120615, 0.132295, 0.109221, 0.106997, 0.158265, 0.247041, 0.170161, 0.167087, 0.109221, 0.11371, 0.060549, 0.03976, 0.047319, 0.044297, 0.073402, 0.147574, 0.229226, 0.144935, 0.229226, 0.31487, 0.239899, 0.247041, 0.247041, 0.324872, 0.298791, 0.18812, 0.137348, 0.216401, 0.232838, 0.225814, 0.127496, 0.219301, 0.31487, 0.332115, 0.247041, 0.18812, 0.185198, 0.170161, 0.15284, 0.142424, 0.167087, 0.164327, 0.158265, 0.15284, 0.182256, 0.182256, 0.281712, 0.30533, 0.30533, 0.25406, 0.264545, 0.370445, 0.384043, 0.36309, 0.346032, 0.398279, 0.465241, 0.454136, 0.465241, 0.59508, 0.497853, 0.497853, 0.604312, 0.622677, 0.608892, 0.5017, 0.447574, 0.422041, 0.342579, 0.243554, 0.275179, 0.324872, 0.291804, 0.18812, 0.179055, 0.17593, 0.120615, 0.127496, 0.090864, 0.051831, 0.049374, 0.094817, 0.088832, 0.10481, 0.047319, 0.040537, 0.067594, 0.066181, 0.060549, 0.120615, 0.18812, 0.18812, 0.206376, 0.179055, 0.271506, 0.243554, 0.173081, 0.284882, 0.26085, 0.335645, 0.433034, 0.444081, 0.4292, 0.433034, 0.394753, 0.42561, 0.450668, 0.36309, 0.465241, 0.505461, 0.468512, 0.390993, 0.40511, 0.41194, 0.483068, 0.472492, 0.521092, 0.653063, 0.534167, 0.562014, 0.541878, 0.534167, 0.458154, 0.390993, 0.308712, 0.209395, 0.268042, 0.275179, 0.366687, 0.257454, 0.25406, 0.229226, 0.25031, 0.257454, 0.284882, 0.257454, 0.164327, 0.094817, 0.074921, 0.144935, 0.083462, 0.083462, 0.079919, 0.11371, 0.102787, 0.155435, 0.179055, 0.206376, 0.216401, 0.219301, 0.324872, 0.308712, 0.225814, 0.222385, 0.137348, 0.125101, 0.15284, 0.257454, 0.225814, 0.257454, 0.15008, 0.236433, 0.137348, 0.142424, 0.147574, 0.247041, 0.264545, 0.342579, 0.346032, 0.324872, 0.239899, 0.132295, 0.132295, 0.167087, 0.239899, 0.301917, 0.295083, 0.25031, 0.243554, 0.346032, 0.26085, 0.352862, 0.25406, 0.346032, 0.352862, 0.380708, 0.366687, 0.271506, 0.275179, 0.182256, 0.161087, 0.21291, 0.21291, 0.229226, 0.271506, 0.232838, 0.25031, 0.170161, 0.129801, 0.139895, 0.137348, 0.182256, 0.17593, 0.229226, 0.26085, 0.264545, 0.264545, 0.15008, 0.236433, 0.164327, 0.21291, 0.25031, 0.281712, 0.418646, 0.42561, 0.384043, 0.321458, 0.328603, 0.30533, 0.380708, 0.36309, 0.377384, 0.41194, 0.40511, 0.461924, 0.468512, 0.447574, 0.408655, 0.545602, 0.458154, 0.433034, 0.444081, 0.414856, 0.387226, 0.324872, 0.291804, 0.349426, 0.450668, 0.422041, 0.59508, 0.585406], '')</t>
  </si>
  <si>
    <t>[250, 253, 254, 255, 256, 300, 307, 308, 309, 310, 311, 312, 419, 430, 431]</t>
  </si>
  <si>
    <t xml:space="preserve">F5RZC7|F5RZC7_9ENTR Outer membrane ferric siderophore receptor OS=Enterobacter hormaechei ATCC 49162 </t>
  </si>
  <si>
    <t>([0.200174, 0.164327, 0.111485, 0.076542, 0.086953, 0.090864, 0.066181, 0.086953, 0.116183, 0.139895, 0.144935, 0.102787, 0.088832, 0.098513, 0.10481, 0.106997, 0.161087, 0.264545, 0.335645, 0.42561, 0.335645, 0.243554, 0.229226, 0.30533, 0.352862, 0.377384, 0.401658, 0.450668, 0.454136, 0.444081, 0.444081, 0.40511, 0.480142, 0.525368, 0.476583, 0.433034, 0.433034, 0.440853, 0.433034, 0.324872, 0.25406, 0.25406, 0.324872, 0.387226, 0.359901, 0.398279, 0.318242, 0.335645, 0.370445, 0.374039, 0.31487, 0.321458, 0.384043, 0.41194, 0.394753, 0.440853, 0.390993, 0.380708, 0.384043, 0.318242, 0.339168, 0.377384, 0.468512, 0.377384, 0.30533, 0.366687, 0.352862, 0.408655, 0.40511, 0.339168, 0.332115, 0.394753, 0.394753, 0.394753, 0.394753, 0.401658, 0.398279, 0.394753, 0.398279, 0.359901, 0.4292, 0.4292, 0.454136, 0.450668, 0.525368, 0.622677, 0.541878, 0.509769, 0.480142, 0.440853, 0.440853, 0.454136, 0.454136, 0.387226, 0.384043, 0.311707, 0.31487, 0.308712, 0.387226, 0.384043, 0.41194, 0.414856, 0.490133, 0.490133, 0.497853, 0.42561, 0.440853, 0.468512, 0.42561, 0.497853, 0.570702, 0.534167, 0.529623, 0.454136, 0.534167, 0.534167, 0.538167, 0.545602, 0.483068, 0.41194, 0.41194, 0.41194, 0.374039, 0.380708, 0.380708, 0.30533, 0.301917, 0.288399, 0.288399, 0.356642, 0.342579, 0.311707, 0.398279, 0.387226, 0.387226, 0.318242, 0.328603, 0.328603, 0.26085, 0.31487, 0.380708, 0.370445, 0.370445, 0.40511, 0.440853, 0.454136, 0.534167, 0.653063, 0.58069, 0.604312, 0.494003, 0.505461, 0.5017, 0.5017, 0.5017, 0.575842, 0.653063, 0.63748, 0.604312, 0.694846, 0.690604, 0.707965, 0.728858, 0.741537, 0.741537, 0.707965, 0.712013, 0.720929, 0.626927, 0.703578, 0.642678, 0.728858, 0.648219, 0.648219, 0.642678, 0.63748, 0.661982, 0.675549, 0.694846, 0.775545, 0.767246, 0.76285, 0.759478, 0.661982, 0.642678, 0.562014, 0.549308, 0.454136, 0.458154, 0.51388, 0.444081, 0.468512, 0.494003, 0.450668, 0.387226, 0.401658, 0.401658, 0.401658, 0.390993, 0.390993, 0.436924, 0.380708, 0.31487, 0.239899, 0.318242, 0.328603, 0.380708, 0.390993, 0.461924, 0.447574, 0.374039, 0.450668, 0.380708, 0.380708, 0.486429, 0.562014, 0.465241, 0.480142, 0.414856, 0.377384, 0.36309, 0.342579, 0.394753, 0.465241, 0.465241, 0.461924, 0.380708, 0.390993, 0.390993, 0.394753, 0.40511, 0.490133, 0.408655, 0.490133, 0.418646, 0.40511, 0.40511, 0.490133, 0.408655, 0.394753, 0.422041, 0.422041, 0.444081, 0.444081, 0.458154, 0.534167, 0.509769, 0.59917, 0.58069, 0.486429, 0.41194, 0.335645, 0.321458, 0.408655, 0.408655, 0.380708, 0.356642, 0.332115, 0.271506, 0.335645, 0.398279, 0.418646, 0.394753, 0.36309, 0.342579, 0.26085, 0.271506, 0.275179, 0.284882, 0.298791, 0.288399, 0.370445, 0.433034, 0.447574, 0.42561, 0.339168, 0.472492, 0.497853, 0.521092, 0.618285, 0.618285, 0.618285, 0.51388, 0.461924, 0.483068, 0.433034, 0.525368, 0.4292, 0.436924, 0.436924, 0.422041, 0.51388, 0.398279, 0.301917, 0.288399, 0.301917, 0.387226, 0.281712, 0.225814, 0.203355, 0.194234, 0.129801, 0.085092, 0.081712, 0.129801, 0.129801, 0.209395, 0.194234, 0.194234, 0.194234, 0.122885, 0.076542, 0.088832, 0.085092, 0.179055, 0.179055, 0.111485, 0.102787, 0.144935, 0.18812, 0.21291, 0.15008, 0.216401, 0.291804, 0.288399, 0.281712, 0.239899, 0.21291, 0.229226, 0.318242, 0.308712, 0.387226, 0.480142, 0.335645, 0.36309, 0.324872, 0.324872, 0.390993, 0.31487, 0.324872, 0.25031, 0.264545, 0.321458, 0.311707, 0.349426, 0.384043, 0.398279, 0.444081, 0.366687, 0.352862, 0.26085, 0.271506, 0.182256, 0.170161, 0.209395, 0.301917, 0.271506, 0.288399, 0.298791, 0.398279, 0.394753, 0.366687, 0.366687, 0.335645, 0.359901, 0.339168, 0.401658, 0.284882, 0.17593, 0.26085, 0.185198, 0.25406, 0.247041, 0.308712, 0.278302, 0.30533, 0.288399, 0.318242, 0.301917, 0.25406, 0.25406, 0.17593, 0.291804, 0.291804, 0.291804, 0.194234, 0.194234, 0.129801, 0.216401, 0.318242, 0.219301, 0.332115, 0.335645, 0.257454, 0.284882, 0.232838, 0.264545, 0.281712, 0.203355, 0.17593, 0.25406, 0.137348, 0.139895, 0.139895, 0.106997, 0.125101, 0.125101, 0.127496, 0.111485, 0.122885, 0.100716, 0.102787, 0.083462, 0.050641, 0.085092, 0.086953, 0.139895, 0.098513, 0.092881, 0.090864, 0.120615, 0.059222, 0.11371, 0.191378, 0.194234, 0.216401, 0.164327, 0.25406, 0.257454, 0.232838, 0.164327, 0.191378, 0.191378, 0.161087, 0.243554, 0.26085, 0.278302, 0.247041, 0.222385, 0.191378, 0.271506, 0.257454, 0.332115, 0.298791, 0.278302, 0.26085, 0.232838, 0.311707, 0.26085, 0.18812, 0.324872, 0.384043, 0.384043, 0.461924, 0.497853, 0.497853, 0.398279, 0.401658, 0.447574, 0.422041, 0.374039, 0.264545, 0.281712, 0.25406, 0.284882, 0.200174, 0.134866, 0.158265, 0.15008, 0.118441, 0.167087, 0.15284, 0.164327, 0.179055, 0.194234, 0.129801, 0.066181, 0.058088, 0.058088, 0.026338, 0.050641, 0.088832, 0.161087, 0.079919, 0.111485, 0.067594, 0.134866, 0.21291, 0.144935, 0.120615, 0.17593, 0.11371, 0.06184, 0.056825, 0.050641, 0.046336, 0.076542, 0.085092, 0.161087, 0.096677, 0.127496, 0.137348, 0.127496, 0.129801, 0.15284, 0.137348, 0.142424, 0.125101, 0.127496, 0.18812, 0.164327, 0.185198, 0.203355, 0.295083, 0.308712, 0.308712, 0.311707, 0.232838, 0.324872, 0.311707, 0.318242, 0.370445, 0.301917, 0.31487, 0.288399, 0.284882, 0.30533, 0.30533, 0.295083, 0.196879, 0.200174, 0.164327, 0.15284, 0.203355, 0.203355, 0.203355, 0.142424, 0.139895, 0.203355, 0.206376, 0.158265, 0.203355, 0.18812, 0.167087, 0.100716, 0.11371, 0.116183, 0.102787, 0.164327, 0.158265, 0.236433, 0.167087, 0.264545, 0.18812, 0.200174, 0.182256, 0.167087, 0.247041, 0.206376, 0.206376, 0.129801, 0.185198, 0.139895, 0.17593, 0.26085, 0.352862, 0.349426, 0.422041, 0.422041, 0.335645, 0.264545, 0.264545, 0.284882, 0.301917, 0.377384, 0.377384, 0.328603, 0.342579, 0.257454, 0.196879, 0.116183, 0.17593, 0.173081, 0.243554, 0.232838, 0.144935, 0.134866, 0.139895, 0.142424, 0.125101, 0.200174, 0.17593, 0.18812, 0.216401, 0.137348, 0.132295, 0.120615, 0.179055, 0.170161, 0.239899, 0.359901, 0.480142, 0.480142, 0.461924, 0.374039, 0.384043, 0.468512, 0.398279, 0.398279, 0.346032, 0.380708, 0.359901, 0.440853, 0.422041, 0.480142, 0.557691, 0.557691, 0.529623, 0.505461, 0.472492, 0.377384, 0.30533, 0.30533, 0.209395, 0.191378, 0.311707, 0.295083, 0.308712, 0.288399, 0.26085, 0.239899, 0.229226, 0.185198, 0.222385, 0.222385, 0.194234, 0.209395, 0.219301, 0.15008, 0.164327, 0.142424, 0.219301, 0.281712, 0.239899, 0.342579, 0.374039, 0.332115, 0.321458, 0.239899, 0.342579, 0.370445, 0.36309, 0.377384, 0.4292, 0.36309, 0.377384, 0.275179, 0.18812, 0.191378, 0.288399, 0.196879, 0.222385, 0.161087, 0.182256, 0.158265, 0.15284, 0.147574, 0.11371, 0.116183, 0.096677, 0.086953, 0.06184, 0.116183, 0.116183, 0.073402, 0.06312, 0.064632, 0.11371, 0.17593, 0.109221, 0.11371, 0.17593, 0.17593, 0.164327, 0.139895, 0.196879, 0.194234, 0.17593, 0.257454, 0.264545, 0.298791, 0.219301, 0.268042, 0.278302, 0.268042, 0.257454, 0.332115, 0.295083, 0.332115, 0.324872, 0.339168, 0.25031, 0.25031, 0.18812, 0.271506, 0.268042, 0.257454, 0.257454, 0.284882, 0.257454, 0.15284, 0.219301, 0.225814, 0.247041, 0.137348, 0.132295, 0.15284, 0.098513, 0.058088, 0.037156, 0.028107, 0.036378, 0.054297, 0.038858, 0.06312, 0.047319, 0.032677, 0.021381, 0.013613], '')</t>
  </si>
  <si>
    <t>[33, 84, 85, 86, 87, 110, 111, 112, 114, 115, 116, 117, 146, 147, 148, 149, 151, 152, 153, 154, 155, 156, 157, 158, 159, 160, 161, 162, 163, 164, 165, 166, 167, 168, 169, 170, 171, 172, 173, 174, 175, 176, 177, 178, 179, 180, 181, 182, 183, 184, 185, 186, 189, 215, 245, 246, 247, 248, 278, 279, 280, 281, 282, 286, 291, 615, 616, 617, 618]</t>
  </si>
  <si>
    <t xml:space="preserve">F5RZC8|F5RZC8_9ENTR Cytoplasmic protein OS=Enterobacter hormaechei ATCC 49162 </t>
  </si>
  <si>
    <t>([0.020522, 0.011903, 0.017138, 0.008156, 0.01078, 0.015344, 0.012727, 0.016528, 0.013821, 0.0198, 0.017138, 0.020522, 0.017797, 0.025762, 0.041405, 0.044297, 0.03976, 0.03976, 0.022306, 0.069024, 0.074921, 0.043307, 0.085092, 0.05306, 0.137348, 0.073402, 0.079919, 0.10481, 0.067594, 0.100716, 0.035586, 0.058088, 0.048328, 0.023963, 0.024393, 0.028107, 0.016021, 0.030003, 0.033407, 0.036378, 0.018106, 0.018106, 0.033407, 0.034068, 0.059222, 0.030003, 0.060549, 0.058088, 0.038042, 0.037156, 0.032017, 0.067594, 0.06184, 0.046336, 0.111485, 0.094817, 0.056825, 0.083462, 0.074921, 0.0704, 0.120615, 0.203355, 0.122885, 0.060549, 0.025316, 0.027463, 0.059222, 0.024826, 0.014586, 0.023534, 0.040537, 0.048328, 0.037156, 0.025316, 0.019401, 0.012491, 0.014586, 0.014586, 0.018106, 0.0198, 0.0198, 0.019109, 0.019401, 0.034884, 0.069024, 0.106997, 0.100716, 0.043307, 0.100716, 0.142424, 0.071867, 0.069024, 0.069024, 0.074921, 0.06184, 0.134866, 0.232838, 0.229226, 0.318242, 0.321458, 0.30533, 0.295083, 0.295083, 0.284882, 0.203355, 0.15008, 0.225814, 0.239899, 0.374039, 0.374039, 0.324872, 0.458154, 0.461924, 0.387226, 0.444081, 0.468512, 0.387226, 0.30533, 0.332115, 0.225814, 0.225814, 0.222385, 0.222385, 0.129801, 0.11371, 0.179055, 0.243554, 0.219301, 0.129801, 0.073402, 0.048328, 0.047319, 0.027463, 0.026338, 0.022306, 0.023963, 0.032677, 0.055536, 0.081712, 0.071867, 0.129801, 0.085092, 0.049374, 0.051831, 0.06184, 0.071867, 0.0704, 0.0704, 0.034884, 0.06184, 0.120615, 0.170161, 0.216401, 0.288399, 0.291804, 0.40511, 0.401658, 0.346032, 0.339168, 0.247041, 0.25031, 0.155435, 0.216401, 0.298791, 0.298791, 0.298791, 0.308712, 0.328603, 0.321458, 0.346032, 0.339168, 0.318242, 0.31487, 0.349426, 0.278302, 0.21291, 0.216401, 0.209395, 0.229226, 0.232838, 0.291804, 0.284882, 0.401658, 0.366687, 0.377384, 0.268042, 0.264545, 0.25406, 0.222385, 0.21291, 0.311707, 0.203355, 0.209395, 0.222385, 0.144935, 0.222385, 0.191378, 0.18812, 0.185198, 0.225814, 0.200174, 0.147574, 0.15008, 0.137348, 0.173081, 0.144935, 0.232838, 0.328603, 0.30533, 0.229226, 0.15284, 0.139895, 0.264545, 0.194234, 0.120615, 0.182256, 0.15284, 0.239899, 0.236433, 0.239899, 0.164327, 0.179055, 0.203355, 0.127496, 0.142424, 0.083462, 0.056825, 0.029376, 0.033407, 0.041405, 0.046336, 0.085092, 0.090864, 0.074921, 0.076542, 0.076542, 0.076542, 0.088832, 0.094817, 0.058088, 0.029376, 0.033407, 0.033407, 0.051831, 0.079919, 0.06312, 0.064632, 0.11371, 0.179055, 0.083462, 0.069024, 0.102787, 0.059222, 0.028107, 0.028107, 0.043307, 0.0704, 0.071867, 0.073402, 0.073402, 0.067594, 0.066181, 0.058088, 0.034884, 0.036378, 0.044297, 0.054297, 0.05306, 0.050641, 0.06312, 0.10481, 0.127496, 0.122885, 0.203355, 0.225814, 0.26085, 0.15284, 0.161087, 0.088832, 0.050641, 0.047319, 0.085092, 0.161087, 0.268042, 0.349426, 0.342579, 0.225814, 0.127496, 0.203355, 0.206376, 0.203355, 0.137348, 0.134866, 0.083462, 0.040537, 0.0704, 0.060549, 0.118441, 0.118441, 0.21291, 0.298791, 0.298791, 0.257454, 0.194234, 0.125101, 0.120615, 0.069024, 0.132295, 0.225814, 0.222385, 0.222385, 0.216401, 0.318242, 0.321458, 0.384043, 0.494003, 0.408655, 0.31487, 0.30533, 0.21291, 0.203355, 0.185198, 0.179055, 0.206376, 0.278302, 0.25406, 0.182256, 0.268042, 0.173081, 0.111485, 0.060549, 0.058088, 0.059222, 0.05306, 0.05306, 0.032677, 0.030611, 0.049374, 0.079919, 0.085092, 0.139895, 0.086953, 0.094817, 0.088832, 0.092881, 0.083462, 0.11371, 0.144935, 0.147574, 0.167087, 0.170161, 0.18812, 0.182256, 0.116183, 0.120615, 0.120615, 0.209395, 0.134866, 0.147574, 0.147574, 0.155435, 0.098513, 0.158265, 0.167087, 0.18812, 0.125101, 0.125101, 0.170161, 0.196879, 0.18812, 0.257454, 0.335645, 0.398279, 0.387226, 0.461924, 0.465241, 0.433034, 0.398279, 0.521092, 0.486429, 0.476583, 0.4292], '')</t>
  </si>
  <si>
    <t>[378]</t>
  </si>
  <si>
    <t xml:space="preserve">F5RZC9|F5RZC9_9ENTR 5'-nucleotidase domain protein OS=Enterobacter hormaechei ATCC 49162 </t>
  </si>
  <si>
    <t>([0.011342, 0.008723, 0.00962, 0.007645, 0.011669, 0.008409, 0.008156, 0.00777, 0.009483, 0.010221, 0.012491, 0.017138, 0.011342, 0.018106, 0.010509, 0.008895, 0.008409, 0.008624, 0.011903, 0.012491, 0.01204, 0.020876, 0.028695, 0.034884, 0.03976, 0.038858, 0.094817, 0.071867, 0.10481, 0.067594, 0.098513, 0.059222, 0.032017, 0.040537, 0.045352, 0.092881, 0.144935, 0.239899, 0.25031, 0.173081, 0.167087, 0.25406, 0.170161, 0.170161, 0.185198, 0.170161, 0.15284, 0.134866, 0.142424, 0.098513, 0.142424, 0.132295, 0.222385, 0.30533, 0.359901, 0.339168, 0.332115, 0.332115, 0.295083, 0.288399, 0.268042, 0.158265, 0.081712, 0.147574, 0.147574, 0.137348, 0.219301, 0.132295, 0.066181, 0.116183, 0.167087, 0.196879, 0.109221, 0.055536, 0.054297, 0.046336, 0.026338, 0.027463, 0.027463, 0.034884, 0.032677, 0.047319, 0.056825, 0.067594, 0.066181, 0.046336, 0.034068, 0.034884, 0.069024, 0.102787, 0.120615, 0.060549, 0.05306, 0.081712, 0.090864, 0.094817, 0.055536, 0.100716, 0.106997, 0.106997, 0.118441, 0.059222, 0.078022, 0.127496, 0.200174, 0.122885, 0.200174, 0.264545, 0.25406, 0.170161, 0.139895, 0.127496, 0.147574, 0.139895, 0.17593, 0.21291, 0.206376, 0.194234, 0.222385, 0.155435, 0.11371, 0.111485, 0.203355, 0.209395, 0.142424, 0.078022, 0.076542, 0.078022, 0.078022, 0.076542, 0.125101, 0.191378, 0.116183, 0.10481, 0.06312, 0.06184, 0.071867, 0.092881, 0.102787, 0.085092, 0.074921, 0.064632, 0.067594, 0.064632, 0.06184, 0.10481, 0.132295, 0.203355, 0.125101, 0.116183, 0.081712, 0.048328, 0.050641, 0.050641, 0.096677, 0.158265, 0.10481, 0.055536, 0.037156, 0.033407, 0.034884, 0.06312, 0.109221, 0.066181, 0.067594, 0.05306, 0.043307, 0.067594, 0.0704, 0.078022, 0.078022, 0.066181, 0.122885, 0.102787, 0.164327, 0.173081, 0.18812, 0.170161, 0.268042, 0.206376, 0.229226, 0.232838, 0.225814, 0.144935, 0.132295, 0.137348, 0.17593, 0.132295, 0.127496, 0.125101, 0.173081, 0.120615, 0.200174, 0.118441, 0.139895, 0.096677, 0.054297, 0.028695, 0.034068, 0.035586, 0.069024, 0.116183, 0.111485, 0.132295, 0.182256, 0.26085, 0.26085, 0.243554, 0.324872, 0.298791, 0.298791, 0.30533, 0.374039, 0.374039, 0.398279, 0.394753, 0.461924, 0.521092, 0.521092, 0.613573, 0.604312, 0.59508, 0.494003, 0.5017, 0.468512, 0.468512, 0.468512, 0.468512, 0.408655, 0.40511, 0.444081, 0.359901, 0.366687, 0.288399, 0.203355, 0.191378, 0.191378, 0.194234, 0.222385, 0.278302, 0.278302, 0.219301, 0.21291, 0.298791, 0.328603, 0.342579, 0.40511, 0.318242, 0.30533, 0.30533, 0.311707, 0.324872, 0.40511, 0.321458, 0.321458, 0.321458, 0.401658, 0.401658, 0.41194, 0.40511, 0.433034, 0.42561, 0.40511, 0.414856, 0.352862, 0.318242, 0.295083, 0.191378, 0.219301, 0.158265, 0.222385, 0.15284, 0.142424, 0.137348, 0.236433, 0.324872, 0.408655, 0.31487, 0.31487, 0.247041, 0.239899, 0.232838, 0.147574, 0.236433, 0.161087, 0.206376, 0.209395, 0.144935, 0.139895, 0.164327, 0.243554, 0.25406, 0.25031, 0.243554, 0.284882, 0.257454, 0.288399, 0.288399, 0.387226, 0.380708, 0.433034, 0.384043, 0.311707, 0.418646, 0.401658, 0.390993, 0.41194, 0.401658, 0.480142, 0.486429, 0.529623, 0.538167, 0.534167, 0.562014, 0.585406, 0.549308, 0.541878, 0.436924, 0.398279, 0.40511, 0.41194, 0.454136, 0.450668, 0.557691, 0.465241, 0.465241, 0.56648, 0.521092, 0.440853, 0.444081, 0.545602, 0.534167, 0.483068, 0.461924, 0.447574, 0.436924, 0.440853, 0.366687, 0.401658, 0.40511, 0.40511, 0.380708, 0.278302, 0.268042, 0.222385, 0.271506, 0.239899, 0.236433, 0.257454, 0.352862, 0.352862, 0.346032, 0.271506, 0.271506, 0.196879, 0.271506, 0.284882, 0.271506, 0.342579, 0.366687, 0.308712, 0.298791, 0.339168, 0.42561, 0.414856, 0.476583, 0.5017, 0.534167, 0.575842, 0.490133, 0.480142, 0.444081, 0.433034, 0.51388, 0.483068, 0.480142, 0.476583, 0.465241, 0.370445, 0.40511, 0.308712, 0.42561, 0.436924, 0.444081, 0.349426, 0.40511, 0.374039, 0.335645, 0.349426, 0.243554, 0.324872, 0.321458, 0.349426, 0.356642, 0.284882, 0.346032, 0.42561, 0.356642, 0.318242, 0.433034, 0.40511, 0.476583, 0.408655, 0.398279, 0.301917, 0.374039, 0.414856, 0.41194, 0.387226, 0.301917, 0.387226, 0.321458, 0.321458, 0.324872, 0.311707, 0.308712, 0.324872, 0.284882, 0.349426, 0.301917, 0.291804, 0.281712, 0.308712, 0.332115, 0.366687, 0.359901, 0.356642, 0.359901, 0.366687, 0.366687, 0.377384, 0.387226, 0.349426, 0.352862, 0.281712, 0.295083, 0.366687, 0.339168, 0.414856, 0.339168, 0.444081, 0.444081, 0.41194, 0.418646, 0.36309, 0.247041, 0.335645, 0.26085, 0.219301, 0.216401, 0.288399, 0.346032, 0.229226, 0.26085, 0.225814, 0.311707, 0.298791, 0.298791, 0.31487, 0.278302, 0.26085, 0.239899, 0.232838, 0.170161, 0.170161, 0.243554, 0.324872, 0.311707, 0.356642, 0.390993, 0.401658, 0.390993, 0.398279, 0.494003, 0.58069, 0.509769, 0.41194, 0.356642, 0.356642, 0.359901, 0.332115, 0.374039, 0.295083, 0.298791, 0.31487, 0.216401, 0.194234, 0.167087, 0.170161, 0.209395, 0.206376, 0.129801, 0.129801, 0.129801, 0.144935, 0.155435, 0.164327, 0.247041, 0.301917, 0.264545, 0.26085, 0.229226, 0.25406, 0.339168, 0.271506, 0.346032, 0.436924, 0.42561, 0.440853, 0.42561, 0.387226, 0.36309, 0.450668, 0.422041, 0.384043, 0.324872, 0.26085], '')</t>
  </si>
  <si>
    <t>[217, 218, 219, 220, 221, 223, 310, 311, 312, 313, 314, 315, 316, 323, 326, 327, 330, 331, 366, 367, 368, 373, 474, 475]</t>
  </si>
  <si>
    <t xml:space="preserve">F5RZD0|F5RZD0_9ENTR Cys regulon transcriptional regulator Cbl OS=Enterobacter hormaechei ATCC 49162 </t>
  </si>
  <si>
    <t>([0.11371, 0.11371, 0.11371, 0.147574, 0.182256, 0.222385, 0.158265, 0.200174, 0.142424, 0.17593, 0.21291, 0.17593, 0.139895, 0.243554, 0.203355, 0.125101, 0.127496, 0.134866, 0.209395, 0.30533, 0.30533, 0.291804, 0.25031, 0.281712, 0.278302, 0.288399, 0.191378, 0.271506, 0.271506, 0.271506, 0.275179, 0.278302, 0.359901, 0.30533, 0.291804, 0.229226, 0.332115, 0.321458, 0.21291, 0.134866, 0.127496, 0.125101, 0.125101, 0.179055, 0.17593, 0.11371, 0.064632, 0.11371, 0.096677, 0.094817, 0.167087, 0.185198, 0.173081, 0.158265, 0.209395, 0.132295, 0.134866, 0.132295, 0.132295, 0.18812, 0.291804, 0.291804, 0.200174, 0.127496, 0.139895, 0.15284, 0.200174, 0.281712, 0.295083, 0.257454, 0.243554, 0.222385, 0.120615, 0.102787, 0.109221, 0.076542, 0.069024, 0.125101, 0.127496, 0.21291, 0.21291, 0.200174, 0.206376, 0.225814, 0.225814, 0.222385, 0.127496, 0.129801, 0.137348, 0.134866, 0.196879, 0.209395, 0.219301, 0.281712, 0.30533, 0.206376, 0.295083, 0.311707, 0.332115, 0.311707, 0.232838, 0.17593, 0.17593, 0.15008, 0.122885, 0.194234, 0.196879, 0.200174, 0.137348, 0.15284, 0.15008, 0.098513, 0.090864, 0.049374, 0.064632, 0.038042, 0.037156, 0.040537, 0.073402, 0.064632, 0.081712, 0.129801, 0.219301, 0.139895, 0.173081, 0.206376, 0.134866, 0.073402, 0.127496, 0.232838, 0.203355, 0.196879, 0.236433, 0.25031, 0.243554, 0.229226, 0.222385, 0.281712, 0.271506, 0.281712, 0.271506, 0.158265, 0.15008, 0.15008, 0.243554, 0.264545, 0.247041, 0.25031, 0.268042, 0.239899, 0.132295, 0.155435, 0.083462, 0.050641, 0.046336, 0.043307, 0.043307, 0.081712, 0.096677, 0.056825, 0.029376, 0.018106, 0.036378, 0.030003, 0.029376, 0.027463, 0.028107, 0.027463, 0.051831, 0.085092, 0.066181, 0.125101, 0.125101, 0.134866, 0.239899, 0.158265, 0.275179, 0.288399, 0.191378, 0.134866, 0.206376, 0.185198, 0.30533, 0.182256, 0.129801, 0.127496, 0.073402, 0.056825, 0.10481, 0.096677, 0.049374, 0.081712, 0.083462, 0.064632, 0.111485, 0.100716, 0.098513, 0.096677, 0.094817, 0.139895, 0.111485, 0.111485, 0.185198, 0.15284, 0.239899, 0.243554, 0.247041, 0.366687, 0.387226, 0.308712, 0.236433, 0.243554, 0.232838, 0.203355, 0.216401, 0.229226, 0.236433, 0.346032, 0.268042, 0.164327, 0.185198, 0.30533, 0.219301, 0.164327, 0.182256, 0.109221, 0.179055, 0.10481, 0.088832, 0.044297, 0.0704, 0.06184, 0.0704, 0.059222, 0.078022, 0.078022, 0.0704, 0.073402, 0.067594, 0.11371, 0.116183, 0.127496, 0.100716, 0.167087, 0.247041, 0.15008, 0.167087, 0.155435, 0.155435, 0.164327, 0.26085, 0.247041, 0.335645, 0.318242, 0.239899, 0.236433, 0.203355, 0.216401, 0.222385, 0.158265, 0.081712, 0.085092, 0.078022, 0.054297, 0.050641, 0.044297, 0.079919, 0.125101, 0.076542, 0.134866, 0.120615, 0.122885, 0.078022, 0.051831, 0.048328, 0.090864, 0.043307, 0.029376, 0.028695, 0.016826, 0.018106, 0.034884, 0.049374, 0.048328, 0.048328, 0.050641, 0.034068, 0.036378, 0.038858, 0.038042, 0.035586, 0.035586, 0.034068, 0.037156, 0.046336, 0.092881, 0.120615, 0.216401, 0.321458, 0.239899, 0.298791, 0.26085, 0.26085, 0.209395, 0.21291, 0.203355, 0.179055, 0.222385, 0.185198, 0.144935, 0.216401, 0.194234, 0.170161, 0.129801, 0.185198, 0.200174], '')</t>
  </si>
  <si>
    <t xml:space="preserve">F5RZD1|F5RZD1_9ENTR Nitrogen assimilation regulatory protein OS=Enterobacter hormaechei ATCC 49162 </t>
  </si>
  <si>
    <t>([0.048328, 0.026338, 0.020522, 0.034884, 0.021816, 0.030003, 0.042364, 0.030003, 0.042364, 0.056825, 0.059222, 0.059222, 0.059222, 0.064632, 0.034884, 0.036378, 0.033407, 0.027463, 0.047319, 0.109221, 0.134866, 0.081712, 0.142424, 0.203355, 0.191378, 0.216401, 0.191378, 0.194234, 0.196879, 0.206376, 0.200174, 0.247041, 0.243554, 0.239899, 0.31487, 0.40511, 0.308712, 0.321458, 0.25406, 0.257454, 0.229226, 0.264545, 0.349426, 0.349426, 0.275179, 0.278302, 0.384043, 0.422041, 0.433034, 0.490133, 0.468512, 0.472492, 0.352862, 0.308712, 0.209395, 0.21291, 0.219301, 0.271506, 0.356642, 0.468512, 0.359901, 0.271506, 0.275179, 0.275179, 0.200174, 0.291804, 0.284882, 0.219301, 0.216401, 0.129801, 0.132295, 0.086953, 0.092881, 0.173081, 0.182256, 0.26085, 0.257454, 0.25406, 0.203355, 0.200174, 0.194234, 0.298791, 0.308712, 0.308712, 0.206376, 0.278302, 0.179055, 0.15008, 0.206376, 0.203355, 0.291804, 0.288399, 0.324872, 0.318242, 0.30533, 0.301917, 0.311707, 0.271506, 0.298791, 0.301917, 0.219301, 0.222385, 0.18812, 0.191378, 0.191378, 0.257454, 0.278302, 0.278302, 0.346032, 0.328603, 0.264545, 0.17593, 0.147574, 0.111485, 0.066181, 0.0704, 0.120615, 0.125101, 0.15284, 0.127496, 0.194234, 0.206376, 0.132295, 0.167087, 0.247041, 0.239899, 0.191378, 0.11371, 0.18812, 0.155435, 0.144935, 0.134866, 0.216401, 0.25031, 0.301917, 0.318242, 0.225814, 0.134866, 0.134866, 0.134866, 0.134866, 0.161087, 0.164327, 0.206376, 0.191378, 0.106997, 0.11371, 0.17593, 0.26085, 0.281712, 0.196879, 0.125101, 0.191378, 0.196879, 0.243554, 0.194234, 0.17593, 0.17593, 0.191378, 0.179055, 0.182256, 0.185198, 0.170161, 0.161087, 0.222385, 0.222385, 0.324872, 0.318242, 0.222385, 0.229226, 0.132295, 0.209395, 0.257454, 0.194234, 0.147574, 0.15284, 0.194234, 0.295083, 0.295083, 0.25031, 0.173081, 0.194234, 0.194234, 0.194234, 0.179055, 0.15008, 0.127496, 0.081712, 0.083462, 0.100716, 0.092881, 0.100716, 0.106997, 0.142424, 0.170161, 0.109221, 0.096677, 0.071867, 0.067594, 0.111485, 0.129801, 0.206376, 0.15008, 0.147574, 0.076542, 0.074921, 0.074921, 0.10481, 0.086953, 0.092881, 0.134866, 0.074921, 0.111485, 0.106997, 0.056825, 0.073402, 0.120615, 0.098513, 0.092881, 0.074921, 0.073402, 0.122885, 0.094817, 0.116183, 0.076542, 0.142424, 0.164327, 0.10481, 0.11371, 0.206376, 0.194234, 0.164327, 0.222385, 0.225814, 0.216401, 0.216401, 0.15008, 0.17593, 0.17593, 0.232838, 0.278302, 0.281712, 0.185198, 0.18812, 0.158265, 0.219301, 0.134866, 0.196879, 0.288399, 0.284882, 0.264545, 0.229226, 0.264545, 0.21291, 0.243554, 0.164327, 0.239899, 0.222385, 0.236433, 0.236433, 0.268042, 0.222385, 0.225814, 0.324872, 0.356642, 0.30533, 0.298791, 0.42561, 0.42561, 0.384043, 0.359901, 0.328603, 0.295083, 0.298791, 0.401658, 0.278302, 0.281712, 0.25031, 0.332115, 0.236433, 0.203355, 0.203355, 0.239899, 0.268042, 0.268042, 0.18812, 0.288399, 0.301917, 0.275179, 0.284882, 0.236433, 0.239899, 0.194234, 0.196879, 0.191378, 0.15008, 0.21291, 0.278302, 0.288399, 0.264545, 0.349426, 0.418646, 0.394753, 0.36309, 0.268042], '')</t>
  </si>
  <si>
    <t xml:space="preserve">F5RZD3|F5RZD3_9ENTR MFS family major facilitator transporter OS=Enterobacter hormaechei ATCC 49162 </t>
  </si>
  <si>
    <t>([0.182256, 0.26085, 0.332115, 0.374039, 0.447574, 0.458154, 0.335645, 0.374039, 0.394753, 0.36309, 0.384043, 0.440853, 0.390993, 0.352862, 0.232838, 0.335645, 0.433034, 0.301917, 0.298791, 0.298791, 0.25406, 0.167087, 0.092881, 0.085092, 0.03976, 0.016257, 0.017138, 0.015078, 0.008895, 0.006142, 0.004835, 0.004835, 0.003512, 0.004135, 0.00407, 0.004921, 0.003607, 0.002881, 0.002881, 0.003431, 0.003431, 0.004161, 0.00359, 0.00316, 0.003366, 0.004775, 0.004976, 0.004775, 0.008002, 0.010221, 0.013016, 0.024826, 0.026338, 0.026892, 0.020165, 0.020522, 0.013016, 0.018415, 0.031287, 0.031287, 0.029376, 0.018415, 0.016257, 0.016257, 0.019109, 0.009015, 0.008624, 0.015694, 0.009865, 0.008804, 0.010131, 0.009294, 0.006482, 0.004315, 0.005799, 0.006482, 0.004899, 0.007259, 0.008723, 0.008525, 0.009294, 0.009294, 0.013265, 0.013016, 0.025762, 0.034884, 0.041405, 0.028695, 0.013613, 0.024826, 0.016257, 0.009977, 0.011106, 0.014315, 0.030003, 0.016257, 0.013437, 0.028695, 0.022667, 0.01204, 0.00777, 0.011518, 0.007495, 0.005249, 0.005799, 0.005683, 0.004414, 0.005223, 0.006039, 0.005872, 0.005683, 0.005249, 0.005249, 0.005378, 0.006988, 0.005318, 0.005249, 0.004315, 0.003246, 0.003727, 0.003701, 0.005011, 0.004483, 0.004513, 0.006533, 0.005992, 0.004161, 0.00558, 0.004899, 0.005011, 0.007259, 0.00777, 0.007877, 0.011669, 0.014783, 0.010509, 0.013265, 0.013821, 0.014586, 0.022667, 0.013821, 0.028695, 0.028107, 0.028695, 0.0704, 0.069024, 0.073402, 0.161087, 0.196879, 0.239899, 0.127496, 0.06184, 0.05306, 0.094817, 0.094817, 0.054297, 0.073402, 0.054297, 0.10481, 0.096677, 0.100716, 0.098513, 0.086953, 0.044297, 0.028695, 0.013437, 0.013016, 0.012727, 0.012727, 0.008276, 0.007177, 0.011106, 0.011669, 0.008002, 0.008002, 0.008075, 0.007495, 0.007645, 0.01078, 0.011518, 0.023534, 0.023963, 0.019109, 0.010926, 0.018787, 0.019109, 0.035586, 0.0198, 0.018787, 0.010672, 0.021381, 0.016528, 0.009977, 0.009294, 0.014586, 0.009096, 0.006701, 0.006701, 0.005011, 0.003804, 0.00283, 0.002396, 0.001649, 0.001786, 0.001778, 0.001778, 0.002623, 0.002623, 0.003177, 0.003341, 0.004775, 0.004358, 0.005623, 0.008525, 0.008409, 0.009096, 0.015078, 0.023963, 0.048328, 0.081712, 0.15008, 0.225814, 0.295083, 0.318242, 0.377384, 0.490133, 0.490133, 0.476583, 0.366687, 0.447574, 0.346032, 0.281712, 0.30533, 0.30533, 0.182256, 0.225814, 0.209395, 0.200174, 0.222385, 0.219301, 0.182256, 0.076542, 0.038042, 0.031287, 0.025762, 0.017447, 0.014075, 0.008804, 0.008804, 0.008525, 0.006142, 0.008624, 0.006894, 0.004646, 0.00543, 0.006374, 0.005799, 0.004135, 0.003276, 0.003109, 0.002662, 0.002014, 0.002623, 0.002606, 0.002688, 0.002623, 0.003671, 0.004315, 0.006039, 0.006245, 0.006374, 0.007877, 0.00515, 0.008075, 0.012491, 0.013265, 0.010131, 0.009483, 0.00962, 0.015344, 0.008895, 0.010372, 0.011518, 0.00962, 0.010672, 0.009977, 0.017797, 0.010509, 0.009977, 0.007495, 0.005086, 0.007495, 0.005249, 0.008276, 0.005932, 0.003963, 0.003341, 0.003405, 0.003671, 0.004414, 0.004431, 0.006245, 0.004247, 0.005932, 0.00777, 0.01078, 0.010926, 0.008156, 0.008002, 0.005799, 0.007495, 0.011106, 0.009015, 0.009187, 0.005799, 0.007259, 0.012727, 0.009483, 0.014586, 0.0198, 0.014315, 0.015344, 0.008409, 0.008075, 0.006567, 0.005683, 0.003997, 0.004315, 0.004736, 0.006894, 0.009728, 0.006988, 0.004577, 0.003821, 0.003757, 0.00407, 0.002662, 0.001649, 0.002057, 0.001417, 0.001344, 0.001318, 0.000936, 0.001649, 0.001748, 0.001808, 0.002138, 0.00316, 0.002396, 0.002138, 0.001541, 0.001232, 0.001232, 0.001967, 0.002761, 0.004315, 0.004577, 0.004513, 0.007091, 0.009187, 0.009294, 0.007177, 0.010672, 0.010672, 0.009977, 0.009728, 0.01227, 0.008002, 0.007422, 0.009096, 0.010509, 0.015694, 0.015344, 0.024393, 0.01204, 0.01204, 0.00777, 0.008156, 0.014075, 0.009294, 0.006421, 0.009187, 0.017138, 0.017138, 0.010672, 0.011518, 0.024826, 0.011518, 0.01227, 0.010221, 0.008804, 0.008895, 0.006142, 0.006194, 0.006421, 0.006039, 0.005799, 0.007555, 0.008895, 0.00962, 0.009096, 0.012727, 0.012491, 0.009015, 0.007645, 0.008525, 0.00558, 0.003701, 0.003997, 0.004358, 0.004899, 0.004513, 0.003757, 0.003727, 0.004646, 0.003963, 0.005249, 0.00558, 0.004835, 0.003512, 0.00243, 0.002662, 0.002688, 0.003079, 0.003997, 0.00359, 0.004899, 0.006988, 0.008723, 0.011106, 0.014075, 0.010926, 0.013016, 0.021381, 0.041405, 0.031287, 0.034884, 0.03976], '')</t>
  </si>
  <si>
    <t xml:space="preserve">F5RZD5|F5RZD5_9ENTR Multidrug efflux protein OS=Enterobacter hormaechei ATCC 49162 </t>
  </si>
  <si>
    <t>([0.167087, 0.060549, 0.088832, 0.054297, 0.028107, 0.013821, 0.00962, 0.012727, 0.018787, 0.012491, 0.016826, 0.025762, 0.014075, 0.010926, 0.007259, 0.011903, 0.01204, 0.008276, 0.005872, 0.006194, 0.006482, 0.006701, 0.008624, 0.006482, 0.006078, 0.006142, 0.008002, 0.01204, 0.008624, 0.005734, 0.008075, 0.008156, 0.004899, 0.004976, 0.004483, 0.005734, 0.003804, 0.00389, 0.005872, 0.008276, 0.008276, 0.006795, 0.00558, 0.005683, 0.007177, 0.007645, 0.011106, 0.009187, 0.007877, 0.011106, 0.018787, 0.009728, 0.009977, 0.014075, 0.016021, 0.016021, 0.01204, 0.020876, 0.018106, 0.009865, 0.008525, 0.006795, 0.00558, 0.006894, 0.005734, 0.005734, 0.007555, 0.008002, 0.008804, 0.00777, 0.005872, 0.00515, 0.005249, 0.004976, 0.004388, 0.005503, 0.007031, 0.006039, 0.006374, 0.010926, 0.021381, 0.028107, 0.027463, 0.058088, 0.06312, 0.090864, 0.069024, 0.066181, 0.066181, 0.10481, 0.086953, 0.100716, 0.064632, 0.098513, 0.106997, 0.10481, 0.046336, 0.045352, 0.042364, 0.0198, 0.009977, 0.008525, 0.007091, 0.006245, 0.004388, 0.003997, 0.003341, 0.002662, 0.002606, 0.002529, 0.0028, 0.002705, 0.002336, 0.003405, 0.002662, 0.002014, 0.00243, 0.003512, 0.003864, 0.004646, 0.006795, 0.009865, 0.013821, 0.011342, 0.017797, 0.042364, 0.021816, 0.032677, 0.032677, 0.035586, 0.018415, 0.009483, 0.019109, 0.026338, 0.025762, 0.034884, 0.030003, 0.040537, 0.020876, 0.021381, 0.021381, 0.015344, 0.01227, 0.007091, 0.008156, 0.005683, 0.003727, 0.005011, 0.005799, 0.008156, 0.006619, 0.006619, 0.009865, 0.008895, 0.009294, 0.008804, 0.013265, 0.025316, 0.025762, 0.025316, 0.025316, 0.018106, 0.013265, 0.009865, 0.018415, 0.023534, 0.046336, 0.066181, 0.073402, 0.036378, 0.019401, 0.027463, 0.027463, 0.014315, 0.009015, 0.010672, 0.01078, 0.006894, 0.004775, 0.003478, 0.003512, 0.003177, 0.003405, 0.003212, 0.004414, 0.00316, 0.003341, 0.003341, 0.002727, 0.002581, 0.002482, 0.002606, 0.002503, 0.003053, 0.004161, 0.004135, 0.00407, 0.00292, 0.004247, 0.004135, 0.005734, 0.008409, 0.005992, 0.00558, 0.008276, 0.007031, 0.008624, 0.006988, 0.005011, 0.00515, 0.00515, 0.005992, 0.005623, 0.004835, 0.004921, 0.004921, 0.005011, 0.005318, 0.008525, 0.008075, 0.008409, 0.008723, 0.005932, 0.008804, 0.008895, 0.009096, 0.010672, 0.008624, 0.006567, 0.009865, 0.020165, 0.011518, 0.018787, 0.017447, 0.018415, 0.013016, 0.008525, 0.009015, 0.009483, 0.006421, 0.00543, 0.007495, 0.00515, 0.007177, 0.004921, 0.007645, 0.006567, 0.006567, 0.006567, 0.011106, 0.010509, 0.007031, 0.007177, 0.004775, 0.007259, 0.008525, 0.013265, 0.023963, 0.021816, 0.010509, 0.016826, 0.024393, 0.018106, 0.017138, 0.011342, 0.016021, 0.013265, 0.01227, 0.01227, 0.023534, 0.021816, 0.014075, 0.01204, 0.016826, 0.033407, 0.033407, 0.016257, 0.009728, 0.008409, 0.007877, 0.011903, 0.007495, 0.006421, 0.007555, 0.008002, 0.007315, 0.009096, 0.006374, 0.008624, 0.008624, 0.008723, 0.007177, 0.006619, 0.00962, 0.011342, 0.00962, 0.009096, 0.017138, 0.017447, 0.012727, 0.026338, 0.026892, 0.055536, 0.074921, 0.038858, 0.076542, 0.147574, 0.134866, 0.243554, 0.122885, 0.122885, 0.120615, 0.120615, 0.232838, 0.239899, 0.257454, 0.194234, 0.200174, 0.18812, 0.21291, 0.194234, 0.11371, 0.059222, 0.055536, 0.058088, 0.058088, 0.058088, 0.027463, 0.029376, 0.021816, 0.021816, 0.017447, 0.010509, 0.012727, 0.011903, 0.009728, 0.010372, 0.00962, 0.008156, 0.008276, 0.007422, 0.009401, 0.011342, 0.019401, 0.010372, 0.006482, 0.00962, 0.009401, 0.017138, 0.017447, 0.022667, 0.026892, 0.036378, 0.073402, 0.046336, 0.026338, 0.035586, 0.019109, 0.022306, 0.016021, 0.010372, 0.010672, 0.015344, 0.015694, 0.013265, 0.013821, 0.0198, 0.021816, 0.013437, 0.008525, 0.007091, 0.006194, 0.007877, 0.005799, 0.004388, 0.003997, 0.00543, 0.004775, 0.006078, 0.006078, 0.008624, 0.01227, 0.017447, 0.016257, 0.020876, 0.021381, 0.044297, 0.029376, 0.020522, 0.026338, 0.026338, 0.021816, 0.025762, 0.019109, 0.018106, 0.027463, 0.036378, 0.017797, 0.022306, 0.017138, 0.030003, 0.019401, 0.013265, 0.013265, 0.013437, 0.007645, 0.009015, 0.006421, 0.009728, 0.008409, 0.008276, 0.007877, 0.010221, 0.008156, 0.010221, 0.011518, 0.008624, 0.010672, 0.011518, 0.008075, 0.006567, 0.006701, 0.006795, 0.005799, 0.004646, 0.004775, 0.005378, 0.004646, 0.005086, 0.004976, 0.006245, 0.006894, 0.006988, 0.004689, 0.00389, 0.002976, 0.003671, 0.003701, 0.002976, 0.003671, 0.004736, 0.006482, 0.004835, 0.004431, 0.004835, 0.006701, 0.004414, 0.006245, 0.006795, 0.008895, 0.009187, 0.009865, 0.01227, 0.021816, 0.05306, 0.074921, 0.125101, 0.139895, 0.209395, 0.243554, 0.26085, 0.222385, 0.206376, 0.284882, 0.380708, 0.483068, 0.461924, 0.680603, 0.622677, 0.632174, 0.608892, 0.585406], '')</t>
  </si>
  <si>
    <t>[467, 468, 469, 470, 471]</t>
  </si>
  <si>
    <t xml:space="preserve">F5RZD6|F5RZD6_9ENTR Uncharacterized protein OS=Enterobacter hormaechei ATCC 49162 </t>
  </si>
  <si>
    <t>([0.009401, 0.006988, 0.008895, 0.01227, 0.009187, 0.007645, 0.006482, 0.007645, 0.00962, 0.011342, 0.014075, 0.009187, 0.009187, 0.00777, 0.007877, 0.007645, 0.010372, 0.011903, 0.008525, 0.005992, 0.004315, 0.005378, 0.006988, 0.007259, 0.006795, 0.00962, 0.008409, 0.010221, 0.011106, 0.011106, 0.011669, 0.007877, 0.014075, 0.023534, 0.029376, 0.048328, 0.03976, 0.019109, 0.023087, 0.028107, 0.030611, 0.048328, 0.036378, 0.030003, 0.022306, 0.018787, 0.013437, 0.026338, 0.025762, 0.015694, 0.010131], '')</t>
  </si>
  <si>
    <t xml:space="preserve">F5RZD7|F5RZD7_9ENTR UPF0265 protein HMPREF9086_2996 OS=Enterobacter hormaechei ATCC 49162 </t>
  </si>
  <si>
    <t>([0.51388, 0.398279, 0.433034, 0.311707, 0.257454, 0.284882, 0.222385, 0.15284, 0.179055, 0.203355, 0.222385, 0.264545, 0.257454, 0.182256, 0.185198, 0.18812, 0.164327, 0.10481, 0.18812, 0.182256, 0.129801, 0.182256, 0.25031, 0.243554, 0.26085, 0.318242, 0.324872, 0.41194, 0.525368, 0.521092, 0.521092, 0.458154, 0.370445, 0.301917, 0.30533, 0.298791, 0.311707, 0.232838, 0.311707, 0.308712, 0.232838, 0.219301, 0.209395, 0.247041, 0.25031, 0.30533, 0.30533, 0.239899, 0.229226, 0.196879, 0.137348, 0.144935, 0.196879, 0.194234, 0.191378, 0.236433, 0.236433, 0.196879, 0.268042, 0.268042, 0.268042, 0.268042, 0.346032, 0.356642, 0.321458, 0.26085, 0.288399, 0.288399, 0.281712, 0.203355, 0.158265, 0.222385, 0.225814, 0.203355, 0.281712, 0.281712, 0.308712, 0.301917, 0.332115, 0.335645, 0.335645, 0.335645, 0.328603, 0.328603, 0.321458, 0.31487, 0.30533, 0.295083, 0.229226, 0.278302, 0.352862, 0.433034, 0.356642, 0.339168, 0.380708, 0.308712, 0.387226, 0.356642, 0.359901, 0.349426, 0.352862, 0.332115, 0.30533, 0.370445, 0.346032, 0.324872, 0.301917, 0.384043, 0.359901, 0.436924, 0.454136], '')</t>
  </si>
  <si>
    <t>[0, 28, 29, 30]</t>
  </si>
  <si>
    <t xml:space="preserve">F5RZD8|F5RZD8_9ENTR Inner membrane protein YeeA OS=Enterobacter hormaechei ATCC 49162 </t>
  </si>
  <si>
    <t>([0.007495, 0.010131, 0.017797, 0.027463, 0.03976, 0.051831, 0.026338, 0.038858, 0.059222, 0.027463, 0.03976, 0.025316, 0.049374, 0.055536, 0.031287, 0.055536, 0.045352, 0.042364, 0.037156, 0.020165, 0.012491, 0.018787, 0.018787, 0.011669, 0.011106, 0.007177, 0.006374, 0.006421, 0.005378, 0.003341, 0.003864, 0.002555, 0.003864, 0.002529, 0.002761, 0.002881, 0.00225, 0.002327, 0.002529, 0.001748, 0.002482, 0.00231, 0.002512, 0.002688, 0.003366, 0.003478, 0.003671, 0.004483, 0.004513, 0.003671, 0.005799, 0.005378, 0.005992, 0.004431, 0.005223, 0.005683, 0.008156, 0.013016, 0.008002, 0.010672, 0.00962, 0.006482, 0.009728, 0.009294, 0.006482, 0.004976, 0.005223, 0.007177, 0.005799, 0.005249, 0.008156, 0.00777, 0.007555, 0.010372, 0.015694, 0.026892, 0.023087, 0.011106, 0.009977, 0.017447, 0.014315, 0.016257, 0.029376, 0.015694, 0.008895, 0.010372, 0.009294, 0.008624, 0.005992, 0.007259, 0.008002, 0.005223, 0.00515, 0.004899, 0.005318, 0.003804, 0.003109, 0.002881, 0.003212, 0.002327, 0.001808, 0.001855, 0.002117, 0.001778, 0.002211, 0.002078, 0.001602, 0.001872, 0.001855, 0.001906, 0.001267, 0.001541, 0.00155, 0.001572, 0.002512, 0.002396, 0.003671, 0.003053, 0.004247, 0.00515, 0.00515, 0.004513, 0.003671, 0.004646, 0.003804, 0.004611, 0.004921, 0.006194, 0.005932, 0.004577, 0.004921, 0.006988, 0.007031, 0.011669, 0.009977, 0.009728, 0.010131, 0.007555, 0.012491, 0.013016, 0.013265, 0.013613, 0.014315, 0.027463, 0.026892, 0.056825, 0.056825, 0.067594, 0.042364, 0.036378, 0.06312, 0.10481, 0.05306, 0.034884, 0.023087, 0.021816, 0.012491, 0.007422, 0.009187, 0.008895, 0.006039, 0.004899, 0.007422, 0.010926, 0.010926, 0.00962, 0.006374, 0.004483, 0.005799, 0.005932, 0.008525, 0.005992, 0.006194, 0.007315, 0.009401, 0.011518, 0.009096, 0.009977, 0.019109, 0.014783, 0.008804, 0.014783, 0.027463, 0.015078, 0.008895, 0.009015, 0.009096, 0.015694, 0.014075, 0.014075, 0.030003, 0.032017, 0.034884, 0.018106, 0.026892, 0.035586, 0.03976, 0.085092, 0.078022, 0.083462, 0.106997, 0.21291, 0.125101, 0.127496, 0.196879, 0.21291, 0.129801, 0.173081, 0.185198, 0.232838, 0.170161, 0.15008, 0.109221, 0.18812, 0.288399, 0.185198, 0.106997, 0.094817, 0.11371, 0.161087, 0.147574, 0.147574, 0.158265, 0.25031, 0.25406, 0.161087, 0.264545, 0.359901, 0.31487, 0.21291, 0.182256, 0.271506, 0.236433, 0.191378, 0.194234, 0.200174, 0.219301, 0.31487, 0.308712, 0.291804, 0.236433, 0.170161, 0.118441, 0.085092, 0.045352, 0.048328, 0.049374, 0.048328, 0.025316, 0.033407, 0.050641, 0.10481, 0.046336, 0.045352, 0.081712, 0.078022, 0.090864, 0.134866, 0.142424, 0.085092, 0.045352, 0.064632, 0.059222, 0.096677, 0.102787, 0.17593, 0.167087, 0.173081, 0.173081, 0.278302, 0.271506, 0.308712, 0.30533, 0.384043, 0.422041, 0.4292, 0.433034, 0.408655, 0.328603, 0.236433, 0.332115, 0.324872, 0.335645, 0.433034, 0.390993, 0.335645, 0.239899, 0.243554, 0.332115, 0.342579, 0.359901, 0.356642, 0.384043, 0.284882, 0.321458, 0.288399, 0.298791, 0.295083, 0.301917, 0.387226, 0.384043, 0.390993, 0.5017, 0.433034, 0.356642, 0.352862, 0.450668, 0.458154, 0.447574, 0.450668, 0.349426, 0.288399, 0.301917, 0.284882, 0.377384, 0.380708, 0.408655, 0.40511, 0.418646, 0.335645, 0.308712, 0.40511, 0.398279, 0.414856, 0.414856, 0.494003, 0.525368, 0.41194, 0.42561, 0.311707, 0.225814, 0.308712, 0.30533, 0.30533, 0.209395, 0.185198, 0.182256, 0.185198, 0.111485, 0.111485, 0.102787, 0.074921, 0.067594, 0.067594, 0.033407, 0.034068, 0.021816, 0.021816, 0.032017, 0.030611, 0.06312, 0.10481, 0.085092, 0.085092, 0.060549, 0.085092, 0.078022, 0.059222, 0.03976, 0.06184, 0.034068, 0.056825], '')</t>
  </si>
  <si>
    <t>[302, 326]</t>
  </si>
  <si>
    <t xml:space="preserve">F5RZE2|F5RZE2_9ENTR APC family amino acid-polyamine-organocation transporter OS=Enterobacter hormaechei ATCC 49162 </t>
  </si>
  <si>
    <t>([0.707965, 0.529623, 0.604312, 0.440853, 0.476583, 0.494003, 0.521092, 0.408655, 0.433034, 0.339168, 0.247041, 0.335645, 0.257454, 0.182256, 0.118441, 0.102787, 0.098513, 0.042364, 0.029376, 0.014783, 0.010926, 0.010926, 0.018787, 0.011342, 0.0198, 0.010926, 0.006619, 0.006795, 0.009865, 0.005992, 0.008075, 0.008002, 0.005623, 0.007031, 0.009187, 0.007877, 0.010221, 0.010926, 0.018106, 0.022306, 0.026338, 0.029376, 0.028695, 0.019109, 0.014586, 0.011342, 0.009728, 0.015078, 0.009015, 0.006567, 0.009187, 0.006374, 0.006533, 0.005503, 0.005734, 0.004976, 0.004921, 0.004736, 0.003276, 0.003276, 0.003341, 0.003079, 0.002662, 0.002688, 0.003276, 0.003014, 0.003701, 0.00543, 0.005378, 0.007259, 0.009483, 0.009483, 0.009401, 0.016021, 0.018106, 0.013437, 0.018106, 0.034068, 0.034884, 0.035586, 0.034884, 0.041405, 0.06184, 0.06312, 0.058088, 0.023087, 0.038042, 0.0198, 0.0198, 0.014315, 0.014315, 0.014315, 0.01078, 0.011342, 0.011518, 0.011518, 0.009187, 0.005799, 0.004689, 0.00515, 0.006039, 0.004358, 0.004161, 0.003405, 0.00316, 0.002276, 0.002881, 0.003512, 0.003212, 0.00225, 0.002014, 0.002276, 0.001872, 0.001808, 0.002014, 0.002117, 0.00292, 0.00316, 0.004976, 0.005992, 0.003997, 0.003555, 0.003366, 0.002482, 0.002688, 0.003366, 0.003366, 0.003079, 0.002606, 0.002482, 0.003014, 0.004611, 0.003079, 0.003478, 0.004976, 0.004646, 0.004414, 0.004414, 0.003997, 0.003727, 0.003864, 0.00407, 0.004835, 0.007645, 0.006374, 0.008804, 0.010672, 0.010509, 0.009294, 0.008002, 0.008804, 0.007177, 0.007177, 0.008723, 0.008804, 0.005872, 0.006245, 0.005318, 0.004208, 0.004315, 0.003366, 0.003276, 0.003079, 0.002529, 0.001692, 0.001872, 0.001778, 0.001335, 0.001872, 0.002662, 0.003512, 0.005249, 0.007422, 0.006245, 0.007555, 0.007877, 0.007877, 0.011342, 0.013821, 0.023087, 0.046336, 0.096677, 0.03976, 0.03976, 0.076542, 0.164327, 0.271506, 0.222385, 0.301917, 0.219301, 0.147574, 0.173081, 0.10481, 0.051831, 0.074921, 0.074921, 0.051831, 0.11371, 0.05306, 0.026892, 0.018787, 0.00962, 0.008624, 0.008723, 0.008624, 0.008804, 0.005223, 0.005503, 0.006245, 0.004646, 0.006039, 0.007877, 0.005086, 0.006078, 0.00962, 0.010221, 0.010672, 0.013265, 0.013437, 0.019109, 0.043307, 0.066181, 0.090864, 0.047319, 0.132295, 0.229226, 0.191378, 0.222385, 0.106997, 0.056825, 0.118441, 0.094817, 0.049374, 0.051831, 0.054297, 0.045352, 0.020522, 0.011342, 0.007091, 0.004899, 0.005683, 0.004577, 0.004431, 0.00407, 0.003757, 0.002482, 0.002555, 0.002117, 0.002035, 0.001967, 0.003014, 0.003079, 0.002482, 0.003366, 0.004577, 0.00316, 0.003109, 0.004388, 0.006482, 0.010509, 0.014315, 0.013821, 0.018415, 0.022306, 0.05306, 0.06312, 0.088832, 0.042364, 0.041405, 0.050641, 0.088832, 0.074921, 0.069024, 0.137348, 0.06184, 0.064632, 0.076542, 0.078022, 0.042364, 0.018787, 0.010509, 0.007495, 0.007495, 0.007091, 0.005011, 0.004775, 0.005086, 0.004388, 0.005249, 0.007259, 0.00962, 0.009096, 0.00777, 0.006701, 0.006482, 0.008804, 0.008409, 0.009015, 0.008804, 0.01227, 0.01204, 0.015694, 0.017447, 0.011669, 0.009483, 0.013821, 0.013437, 0.022306, 0.043307, 0.033407, 0.016257, 0.018787, 0.027463, 0.036378, 0.021381, 0.01078, 0.013613, 0.008409, 0.008409, 0.008409, 0.009096, 0.014783, 0.011518, 0.020876, 0.036378, 0.064632, 0.046336, 0.023087, 0.023534, 0.014783, 0.012727, 0.014075, 0.008723, 0.008409, 0.007091, 0.007645, 0.010672, 0.007259, 0.007422, 0.008804, 0.006194, 0.005734, 0.003804, 0.005378, 0.00389, 0.003014, 0.002761, 0.00283, 0.00407, 0.003478, 0.003341, 0.003366, 0.004835, 0.004208, 0.004247, 0.004247, 0.004388, 0.00389, 0.004736, 0.004414, 0.00515, 0.004736, 0.003727, 0.005872, 0.00407, 0.005503, 0.00543, 0.003804, 0.004208, 0.004161, 0.003177, 0.003212, 0.003177, 0.003053, 0.004736, 0.004775, 0.00543, 0.007877, 0.010672, 0.013613, 0.015694, 0.015078, 0.034884, 0.058088, 0.025316, 0.056825, 0.028107, 0.024393, 0.030003, 0.016826, 0.018787, 0.025316, 0.032017, 0.066181, 0.049374, 0.021816, 0.022667, 0.014315, 0.013265, 0.010672, 0.007031, 0.007091, 0.004976, 0.005011, 0.003727, 0.00543, 0.005503, 0.007645, 0.010926, 0.01227, 0.013821, 0.007877, 0.010509, 0.009015, 0.006142, 0.005086, 0.007031, 0.006039, 0.00543, 0.00543, 0.004431, 0.004414, 0.004358, 0.004358, 0.003671, 0.004161, 0.003079, 0.002976, 0.003053, 0.003079, 0.002366, 0.003079, 0.004388, 0.004736, 0.005086, 0.008002, 0.01204, 0.008002, 0.009865, 0.018106, 0.011669, 0.016528, 0.024826, 0.041405, 0.073402, 0.081712, 0.109221, 0.173081, 0.132295, 0.10481, 0.081712, 0.247041], '')</t>
  </si>
  <si>
    <t>[0, 1, 2, 6]</t>
  </si>
  <si>
    <t xml:space="preserve">F5RZE3|F5RZE3_9ENTR Uncharacterized protein OS=Enterobacter hormaechei ATCC 49162 </t>
  </si>
  <si>
    <t>([0.002512, 0.002211, 0.001855, 0.001649, 0.002349, 0.003246, 0.004358, 0.005503, 0.006482, 0.005992, 0.006894, 0.008804, 0.016257, 0.009977, 0.016528, 0.020165, 0.016826, 0.013016, 0.008409, 0.014075, 0.022306, 0.043307, 0.086953, 0.161087, 0.158265, 0.155435, 0.155435, 0.06312, 0.058088, 0.060549, 0.054297, 0.029376, 0.025316, 0.025316, 0.049374, 0.042364, 0.051831, 0.116183, 0.139895, 0.139895, 0.076542, 0.030611, 0.028107, 0.012727, 0.008804, 0.013265, 0.008895, 0.007177, 0.012491, 0.012727, 0.012727, 0.012491, 0.021816, 0.023534, 0.018787, 0.00962, 0.006988, 0.004736, 0.003804, 0.005249, 0.00515, 0.006482, 0.006482, 0.00515, 0.006078, 0.007645, 0.007645, 0.010926, 0.009187, 0.006421, 0.006988, 0.005086, 0.006894, 0.007031, 0.004976, 0.005683, 0.009015, 0.014315, 0.014315, 0.012727, 0.013437, 0.023087, 0.026892, 0.048328, 0.076542, 0.122885, 0.055536, 0.029376, 0.017447, 0.017447, 0.031287, 0.026338, 0.03976, 0.032017, 0.023087, 0.036378, 0.026892, 0.018787, 0.01227, 0.019401, 0.036378, 0.019401], '')</t>
  </si>
  <si>
    <t xml:space="preserve">F5RZE4|F5RZE4_9ENTR LysR family transcriptional regulator OS=Enterobacter hormaechei ATCC 49162 </t>
  </si>
  <si>
    <t>([0.209395, 0.127496, 0.092881, 0.054297, 0.036378, 0.054297, 0.058088, 0.040537, 0.060549, 0.074921, 0.102787, 0.125101, 0.125101, 0.074921, 0.06312, 0.064632, 0.054297, 0.042364, 0.058088, 0.094817, 0.051831, 0.045352, 0.074921, 0.116183, 0.216401, 0.295083, 0.257454, 0.200174, 0.281712, 0.17593, 0.182256, 0.11371, 0.118441, 0.116183, 0.134866, 0.170161, 0.191378, 0.225814, 0.147574, 0.18812, 0.111485, 0.185198, 0.182256, 0.11371, 0.116183, 0.092881, 0.096677, 0.118441, 0.191378, 0.191378, 0.25031, 0.243554, 0.200174, 0.200174, 0.200174, 0.295083, 0.281712, 0.291804, 0.247041, 0.247041, 0.15284, 0.257454, 0.25031, 0.346032, 0.436924, 0.436924, 0.36309, 0.264545, 0.268042, 0.271506, 0.200174, 0.229226, 0.25031, 0.275179, 0.284882, 0.284882, 0.288399, 0.257454, 0.179055, 0.21291, 0.21291, 0.308712, 0.298791, 0.301917, 0.196879, 0.21291, 0.219301, 0.308712, 0.31487, 0.239899, 0.147574, 0.21291, 0.15008, 0.142424, 0.232838, 0.225814, 0.129801, 0.147574, 0.090864, 0.137348, 0.083462, 0.085092, 0.086953, 0.100716, 0.059222, 0.066181, 0.066181, 0.049374, 0.023087, 0.023087, 0.037156, 0.067594, 0.069024, 0.109221, 0.066181, 0.064632, 0.060549, 0.073402, 0.038042, 0.03976, 0.022667, 0.042364, 0.074921, 0.046336, 0.022306, 0.038042, 0.069024, 0.06184, 0.038042, 0.083462, 0.118441, 0.066181, 0.0704, 0.0704, 0.073402, 0.109221, 0.086953, 0.094817, 0.088832, 0.078022, 0.096677, 0.164327, 0.129801, 0.074921, 0.116183, 0.194234, 0.219301, 0.25031, 0.257454, 0.271506, 0.25406, 0.295083, 0.271506, 0.264545, 0.15284, 0.127496, 0.127496, 0.088832, 0.085092, 0.094817, 0.096677, 0.158265, 0.158265, 0.111485, 0.096677, 0.079919, 0.045352, 0.030003, 0.030003, 0.028695, 0.051831, 0.064632, 0.032677, 0.056825, 0.060549, 0.132295, 0.182256, 0.200174, 0.318242, 0.243554, 0.324872, 0.40511, 0.380708, 0.301917, 0.301917, 0.408655, 0.450668, 0.433034, 0.454136, 0.390993, 0.298791, 0.222385, 0.132295, 0.209395, 0.257454, 0.236433, 0.216401, 0.182256, 0.194234, 0.182256, 0.185198, 0.182256, 0.118441, 0.120615, 0.173081, 0.268042, 0.191378, 0.111485, 0.196879, 0.219301, 0.257454, 0.366687, 0.41194, 0.394753, 0.401658, 0.31487, 0.216401, 0.236433, 0.144935, 0.120615, 0.11371, 0.161087, 0.096677, 0.17593, 0.11371, 0.120615, 0.069024, 0.11371, 0.185198, 0.109221, 0.100716, 0.06312, 0.058088, 0.03976, 0.040537, 0.047319, 0.0704, 0.079919, 0.041405, 0.069024, 0.073402, 0.067594, 0.035586, 0.035586, 0.035586, 0.060549, 0.059222, 0.085092, 0.050641, 0.032677, 0.06312, 0.059222, 0.096677, 0.06184, 0.06312, 0.090864, 0.076542, 0.076542, 0.127496, 0.209395, 0.25406, 0.243554, 0.185198, 0.200174, 0.222385, 0.209395, 0.137348, 0.144935, 0.182256, 0.268042, 0.339168, 0.295083, 0.301917, 0.216401, 0.25406, 0.332115, 0.332115, 0.243554, 0.167087, 0.167087, 0.167087, 0.164327, 0.106997, 0.094817, 0.132295, 0.191378, 0.185198, 0.239899, 0.15284, 0.120615, 0.118441, 0.078022, 0.054297, 0.055536, 0.094817, 0.092881, 0.10481, 0.132295, 0.206376, 0.278302, 0.275179, 0.264545, 0.243554, 0.308712, 0.377384, 0.394753, 0.359901, 0.346032, 0.359901, 0.461924, 0.486429, 0.458154, 0.56648], '')</t>
  </si>
  <si>
    <t>[312]</t>
  </si>
  <si>
    <t xml:space="preserve">F5RZE5|F5RZE5_9ENTR YeeZ like protein OS=Enterobacter hormaechei ATCC 49162 </t>
  </si>
  <si>
    <t>([0.021381, 0.014586, 0.022306, 0.023087, 0.045352, 0.030003, 0.032017, 0.032677, 0.043307, 0.031287, 0.033407, 0.034884, 0.034884, 0.035586, 0.031287, 0.03976, 0.047319, 0.074921, 0.074921, 0.127496, 0.125101, 0.203355, 0.295083, 0.295083, 0.342579, 0.311707, 0.339168, 0.390993, 0.401658, 0.370445, 0.458154, 0.454136, 0.422041, 0.4292, 0.346032, 0.447574, 0.436924, 0.440853, 0.454136, 0.370445, 0.366687, 0.295083, 0.30533, 0.332115, 0.352862, 0.26085, 0.179055, 0.179055, 0.170161, 0.203355, 0.243554, 0.264545, 0.216401, 0.291804, 0.308712, 0.311707, 0.271506, 0.278302, 0.278302, 0.271506, 0.324872, 0.25031, 0.268042, 0.167087, 0.144935, 0.081712, 0.155435, 0.206376, 0.264545, 0.25031, 0.243554, 0.232838, 0.247041, 0.332115, 0.339168, 0.328603, 0.308712, 0.25406, 0.170161, 0.239899, 0.203355, 0.173081, 0.257454, 0.339168, 0.339168, 0.268042, 0.359901, 0.328603, 0.328603, 0.25031, 0.225814, 0.229226, 0.229226, 0.125101, 0.15008, 0.132295, 0.074921, 0.081712, 0.076542, 0.127496, 0.120615, 0.139895, 0.196879, 0.18812, 0.122885, 0.125101, 0.173081, 0.17593, 0.111485, 0.137348, 0.209395, 0.247041, 0.216401, 0.209395, 0.321458, 0.298791, 0.308712, 0.418646, 0.509769, 0.63748, 0.671169, 0.585406, 0.59508, 0.545602, 0.549308, 0.632174, 0.745909, 0.661982, 0.538167, 0.642678, 0.657645, 0.541878, 0.557691, 0.613573, 0.494003, 0.394753, 0.387226, 0.394753, 0.291804, 0.324872, 0.328603, 0.30533, 0.384043, 0.311707, 0.352862, 0.268042, 0.18812, 0.191378, 0.179055, 0.229226, 0.236433, 0.147574, 0.158265, 0.144935, 0.155435, 0.25031, 0.324872, 0.324872, 0.342579, 0.42561, 0.398279, 0.291804, 0.185198, 0.15008, 0.209395, 0.194234, 0.281712, 0.332115, 0.359901, 0.454136, 0.483068, 0.497853, 0.59917, 0.694846, 0.59917, 0.575842, 0.480142, 0.41194, 0.41194, 0.30533, 0.318242, 0.332115, 0.370445, 0.387226, 0.418646, 0.387226, 0.30533, 0.321458, 0.275179, 0.173081, 0.106997, 0.116183, 0.090864, 0.10481, 0.102787, 0.15008, 0.142424, 0.21291, 0.196879, 0.125101, 0.196879, 0.118441, 0.067594, 0.085092, 0.161087, 0.161087, 0.18812, 0.298791, 0.311707, 0.387226, 0.468512, 0.570702, 0.440853, 0.380708, 0.380708, 0.30533, 0.268042, 0.239899, 0.239899, 0.335645, 0.342579, 0.332115, 0.335645, 0.387226, 0.444081, 0.444081, 0.374039, 0.264545, 0.236433, 0.222385, 0.196879, 0.209395, 0.203355, 0.318242, 0.41194, 0.380708, 0.461924, 0.497853, 0.433034, 0.346032, 0.346032, 0.4292, 0.440853, 0.529623, 0.461924, 0.346032, 0.321458, 0.408655, 0.436924, 0.436924, 0.311707, 0.359901, 0.247041, 0.264545, 0.158265, 0.17593, 0.191378, 0.209395, 0.142424, 0.161087, 0.200174, 0.209395, 0.170161, 0.17593, 0.147574, 0.206376, 0.271506, 0.232838, 0.182256, 0.25031, 0.209395, 0.332115, 0.264545, 0.401658], '')</t>
  </si>
  <si>
    <t>[118, 119, 120, 121, 122, 123, 124, 125, 126, 127, 128, 129, 130, 131, 132, 133, 172, 173, 174, 175, 211, 243]</t>
  </si>
  <si>
    <t xml:space="preserve">F5RZE6|F5RZE6_9ENTR Uncharacterized protein OS=Enterobacter hormaechei ATCC 49162 </t>
  </si>
  <si>
    <t>([0.003727, 0.005623, 0.004208, 0.003109, 0.003366, 0.002623, 0.00359, 0.004646, 0.00558, 0.004611, 0.003701, 0.003341, 0.003366, 0.00283, 0.003079, 0.004315, 0.003461, 0.003478, 0.003727, 0.003701, 0.005086, 0.003963, 0.003997, 0.004577, 0.005932, 0.004414, 0.006245, 0.006374, 0.00515, 0.00515, 0.005503, 0.007177, 0.006988, 0.008723, 0.011518, 0.008804, 0.007177, 0.011106, 0.008723, 0.014075, 0.009483, 0.007422, 0.008624], '')</t>
  </si>
  <si>
    <t xml:space="preserve">F5RZF5|F5RZF5_9ENTR Chain length determinant protein OS=Enterobacter hormaechei ATCC 49162 </t>
  </si>
  <si>
    <t>([0.450668, 0.468512, 0.51388, 0.562014, 0.642678, 0.699094, 0.720929, 0.570702, 0.608892, 0.497853, 0.408655, 0.483068, 0.380708, 0.321458, 0.216401, 0.216401, 0.127496, 0.071867, 0.129801, 0.191378, 0.185198, 0.111485, 0.074921, 0.036378, 0.033407, 0.022306, 0.011342, 0.008409, 0.010509, 0.008804, 0.009015, 0.009096, 0.006795, 0.006988, 0.007177, 0.009977, 0.007495, 0.007495, 0.007259, 0.007259, 0.005932, 0.005318, 0.007031, 0.00962, 0.014783, 0.009865, 0.011669, 0.020165, 0.030003, 0.030611, 0.021816, 0.021381, 0.030611, 0.048328, 0.10481, 0.139895, 0.118441, 0.144935, 0.236433, 0.236433, 0.203355, 0.278302, 0.222385, 0.222385, 0.216401, 0.18812, 0.194234, 0.200174, 0.127496, 0.078022, 0.056825, 0.098513, 0.164327, 0.164327, 0.137348, 0.139895, 0.125101, 0.122885, 0.120615, 0.129801, 0.129801, 0.158265, 0.167087, 0.25031, 0.222385, 0.134866, 0.158265, 0.239899, 0.137348, 0.232838, 0.318242, 0.40511, 0.30533, 0.30533, 0.30533, 0.25406, 0.18812, 0.194234, 0.200174, 0.155435, 0.155435, 0.25406, 0.25406, 0.257454, 0.225814, 0.295083, 0.401658, 0.398279, 0.311707, 0.321458, 0.216401, 0.232838, 0.271506, 0.374039, 0.301917, 0.324872, 0.41194, 0.447574, 0.440853, 0.387226, 0.517562, 0.408655, 0.394753, 0.318242, 0.301917, 0.25031, 0.21291, 0.194234, 0.216401, 0.301917, 0.36309, 0.476583, 0.4292, 0.36309, 0.36309, 0.4292, 0.440853, 0.36309, 0.335645, 0.342579, 0.346032, 0.229226, 0.318242, 0.321458, 0.328603, 0.349426, 0.454136, 0.458154, 0.461924, 0.414856, 0.408655, 0.461924, 0.366687, 0.394753, 0.346032, 0.36309, 0.295083, 0.295083, 0.387226, 0.4292, 0.349426, 0.422041, 0.51388, 0.51388, 0.414856, 0.486429, 0.468512, 0.370445, 0.380708, 0.398279, 0.42561, 0.352862, 0.339168, 0.4292, 0.433034, 0.534167, 0.505461, 0.51388, 0.483068, 0.465241, 0.468512, 0.557691, 0.557691, 0.575842, 0.483068, 0.585406, 0.483068, 0.476583, 0.570702, 0.454136, 0.436924, 0.450668, 0.5017, 0.414856, 0.394753, 0.408655, 0.36309, 0.384043, 0.422041, 0.418646, 0.41194, 0.30533, 0.301917, 0.308712, 0.324872, 0.401658, 0.318242, 0.40511, 0.41194, 0.41194, 0.5017, 0.521092, 0.4292, 0.461924, 0.549308, 0.575842, 0.553315, 0.549308, 0.422041, 0.374039, 0.321458, 0.324872, 0.418646, 0.349426, 0.31487, 0.203355, 0.196879, 0.278302, 0.243554, 0.17593, 0.185198, 0.196879, 0.196879, 0.232838, 0.229226, 0.232838, 0.25406, 0.17593, 0.129801, 0.127496, 0.222385, 0.301917, 0.301917, 0.222385, 0.216401, 0.25031, 0.332115, 0.335645, 0.332115, 0.380708, 0.370445, 0.271506, 0.268042, 0.167087, 0.196879, 0.21291, 0.137348, 0.122885, 0.116183, 0.11371, 0.222385, 0.203355, 0.206376, 0.129801, 0.200174, 0.209395, 0.134866, 0.137348, 0.086953, 0.056825, 0.040537, 0.067594, 0.132295, 0.134866, 0.142424, 0.161087, 0.085092, 0.085092, 0.079919, 0.147574, 0.229226, 0.225814, 0.21291, 0.209395, 0.268042, 0.164327, 0.232838, 0.225814, 0.139895, 0.134866, 0.164327, 0.134866, 0.083462, 0.038858, 0.034884, 0.059222, 0.025762, 0.025316, 0.042364, 0.03976, 0.029376, 0.019109, 0.011518, 0.008276, 0.008276, 0.009483, 0.016257, 0.013016, 0.012727, 0.021816, 0.03976, 0.027463, 0.044297, 0.088832, 0.15284, 0.122885, 0.102787, 0.155435, 0.225814, 0.203355, 0.173081, 0.182256, 0.247041, 0.321458, 0.440853, 0.414856], '')</t>
  </si>
  <si>
    <t>[2, 3, 4, 5, 6, 7, 8, 120, 162, 163, 175, 176, 177, 181, 182, 183, 185, 188, 192, 210, 211, 214, 215, 216, 217]</t>
  </si>
  <si>
    <t xml:space="preserve">F5RZF6|F5RZF6_9ENTR UDP-glucuronate 5'-epimerase OS=Enterobacter hormaechei ATCC 49162 </t>
  </si>
  <si>
    <t>([0.458154, 0.40511, 0.436924, 0.490133, 0.41194, 0.370445, 0.390993, 0.275179, 0.209395, 0.170161, 0.200174, 0.239899, 0.179055, 0.144935, 0.144935, 0.127496, 0.066181, 0.064632, 0.058088, 0.056825, 0.035586, 0.06312, 0.083462, 0.083462, 0.043307, 0.03976, 0.056825, 0.045352, 0.092881, 0.15284, 0.229226, 0.161087, 0.116183, 0.137348, 0.094817, 0.100716, 0.206376, 0.216401, 0.236433, 0.243554, 0.155435, 0.137348, 0.142424, 0.167087, 0.179055, 0.17593, 0.25406, 0.173081, 0.173081, 0.182256, 0.11371, 0.11371, 0.10481, 0.096677, 0.098513, 0.167087, 0.17593, 0.164327, 0.137348, 0.10481, 0.048328, 0.088832, 0.15008, 0.092881, 0.079919, 0.044297, 0.06184, 0.064632, 0.109221, 0.144935, 0.139895, 0.167087, 0.129801, 0.209395, 0.209395, 0.11371, 0.096677, 0.096677, 0.109221, 0.203355, 0.129801, 0.239899, 0.236433, 0.179055, 0.167087, 0.164327, 0.164327, 0.164327, 0.132295, 0.139895, 0.10481, 0.10481, 0.094817, 0.116183, 0.060549, 0.096677, 0.120615, 0.158265, 0.155435, 0.164327, 0.164327, 0.243554, 0.15284, 0.122885, 0.17593, 0.229226, 0.239899, 0.239899, 0.206376, 0.236433, 0.225814, 0.179055, 0.194234, 0.194234, 0.125101, 0.216401, 0.21291, 0.219301, 0.206376, 0.194234, 0.182256, 0.182256, 0.155435, 0.257454, 0.288399, 0.203355, 0.164327, 0.090864, 0.122885, 0.170161, 0.170161, 0.164327, 0.236433, 0.164327, 0.142424, 0.209395, 0.125101, 0.139895, 0.203355, 0.196879, 0.15284, 0.161087, 0.081712, 0.118441, 0.109221, 0.11371, 0.182256, 0.25406, 0.278302, 0.318242, 0.321458, 0.352862, 0.291804, 0.291804, 0.278302, 0.278302, 0.25031, 0.301917, 0.288399, 0.284882, 0.284882, 0.30533, 0.291804, 0.433034, 0.352862, 0.298791, 0.288399, 0.281712, 0.288399, 0.264545, 0.25406, 0.25406, 0.15284, 0.134866, 0.147574, 0.147574, 0.25406, 0.288399, 0.324872, 0.318242, 0.239899, 0.243554, 0.167087, 0.081712, 0.073402, 0.083462, 0.066181, 0.066181, 0.078022, 0.037156, 0.064632, 0.067594, 0.079919, 0.134866, 0.164327, 0.129801, 0.134866, 0.059222, 0.056825, 0.026892, 0.028107, 0.046336, 0.037156, 0.056825, 0.067594, 0.076542, 0.109221, 0.18812, 0.18812, 0.10481, 0.196879, 0.15008, 0.088832, 0.081712, 0.043307, 0.060549, 0.0704, 0.083462, 0.15008, 0.155435, 0.275179, 0.164327, 0.170161, 0.125101, 0.102787, 0.17593, 0.167087, 0.109221, 0.083462, 0.096677, 0.129801, 0.074921, 0.064632, 0.11371, 0.064632, 0.122885, 0.132295, 0.096677, 0.079919, 0.096677, 0.102787, 0.076542, 0.155435, 0.129801, 0.21291, 0.194234, 0.185198, 0.125101, 0.209395, 0.243554, 0.222385, 0.25031, 0.356642, 0.40511, 0.40511, 0.483068, 0.465241, 0.418646, 0.509769, 0.497853, 0.472492, 0.390993, 0.332115, 0.332115, 0.281712, 0.268042, 0.384043, 0.380708, 0.440853, 0.444081, 0.377384, 0.398279, 0.318242, 0.239899, 0.284882, 0.194234, 0.127496, 0.132295, 0.132295, 0.069024, 0.132295, 0.147574, 0.170161, 0.179055, 0.167087, 0.239899, 0.26085, 0.216401, 0.164327, 0.158265, 0.147574, 0.158265, 0.106997, 0.194234, 0.167087, 0.164327, 0.278302, 0.359901, 0.370445, 0.339168, 0.346032, 0.346032, 0.328603, 0.36309, 0.41194, 0.4292, 0.444081, 0.41194, 0.41194, 0.394753, 0.318242, 0.321458, 0.308712, 0.278302, 0.25031, 0.229226, 0.222385, 0.222385, 0.239899, 0.229226, 0.291804, 0.30533, 0.271506, 0.291804, 0.291804, 0.264545, 0.236433, 0.243554, 0.158265, 0.137348, 0.222385, 0.216401, 0.134866, 0.182256, 0.275179, 0.179055, 0.196879, 0.206376, 0.132295, 0.10481, 0.079919, 0.06312, 0.079919, 0.066181, 0.038858, 0.026338, 0.032677, 0.023534, 0.013437], '')</t>
  </si>
  <si>
    <t>[258]</t>
  </si>
  <si>
    <t xml:space="preserve">F5RZG2|F5RZG2_9ENTR Uncharacterized protein (Fragment) OS=Enterobacter hormaechei ATCC 49162 </t>
  </si>
  <si>
    <t>([0.31487, 0.209395, 0.25031, 0.301917, 0.346032, 0.335645, 0.335645, 0.356642, 0.291804, 0.257454, 0.284882, 0.36309, 0.436924, 0.534167, 0.468512, 0.384043, 0.42561, 0.42561, 0.422041, 0.332115, 0.339168, 0.339168, 0.398279, 0.401658, 0.390993, 0.301917, 0.247041, 0.271506, 0.271506, 0.275179, 0.25406, 0.26085, 0.268042, 0.239899, 0.200174, 0.232838, 0.30533, 0.26085, 0.232838, 0.18812, 0.278302, 0.222385, 0.167087], '')</t>
  </si>
  <si>
    <t>[13]</t>
  </si>
  <si>
    <t xml:space="preserve">F5RZG3|F5RZG3_9ENTR Galactosyltransferase WbgM (Fragment) OS=Enterobacter hormaechei ATCC 49162 </t>
  </si>
  <si>
    <t>([0.058088, 0.035586, 0.055536, 0.031287, 0.0198, 0.034884, 0.022667, 0.015694, 0.020165, 0.025316, 0.020522, 0.025316, 0.026338, 0.025762, 0.025762, 0.014783, 0.015344, 0.028695, 0.014315, 0.014783, 0.013613, 0.009015, 0.013437, 0.012727, 0.022306, 0.042364, 0.020165, 0.038858, 0.073402, 0.03976, 0.022667, 0.020522, 0.013613, 0.013265, 0.021381, 0.024826, 0.046336, 0.046336, 0.023087, 0.051831, 0.092881, 0.167087, 0.25031, 0.247041, 0.25031, 0.164327, 0.15284, 0.164327, 0.155435, 0.098513, 0.083462, 0.085092, 0.098513, 0.142424, 0.137348, 0.071867, 0.037156, 0.03976, 0.041405, 0.042364, 0.038858, 0.046336, 0.0198, 0.020876, 0.020165, 0.010672, 0.016021, 0.015694, 0.012491, 0.008624, 0.01227, 0.014315, 0.01204, 0.017447, 0.011106, 0.007315, 0.010221, 0.015344, 0.009483, 0.009096, 0.011518, 0.01227, 0.007645, 0.009187, 0.009096, 0.009096, 0.016257, 0.016021, 0.013613, 0.026338, 0.049374, 0.045352, 0.051831, 0.06184, 0.06312, 0.116183, 0.134866, 0.111485, 0.085092, 0.15008, 0.086953, 0.086953, 0.083462, 0.092881, 0.164327, 0.094817, 0.058088, 0.031287, 0.032017, 0.041405, 0.026338, 0.025316, 0.025316, 0.019401, 0.032677, 0.016257, 0.017138, 0.028107, 0.036378, 0.049374, 0.055536, 0.098513, 0.100716, 0.056825, 0.088832, 0.042364, 0.048328, 0.043307, 0.079919, 0.036378, 0.023087, 0.03976, 0.022667, 0.015344, 0.030003, 0.024393, 0.024826, 0.01204, 0.01204, 0.01227, 0.011669, 0.007877, 0.005872, 0.005011, 0.004976, 0.005011, 0.006701, 0.009015, 0.013613, 0.013613, 0.028107, 0.044297, 0.025762, 0.024826, 0.043307, 0.024826, 0.018106, 0.037156, 0.049374, 0.06312, 0.06184, 0.066181, 0.118441, 0.116183, 0.122885, 0.122885, 0.067594, 0.078022, 0.079919, 0.074921, 0.046336, 0.043307, 0.023534, 0.03976, 0.073402, 0.037156, 0.0704, 0.144935, 0.092881, 0.155435, 0.144935, 0.079919, 0.076542, 0.076542, 0.134866, 0.106997, 0.106997, 0.182256, 0.15284, 0.15008, 0.073402, 0.127496, 0.066181, 0.127496, 0.132295, 0.106997, 0.170161, 0.096677, 0.043307, 0.033407, 0.031287, 0.022667, 0.025762, 0.024393, 0.024393, 0.014315, 0.015694, 0.028695, 0.030003, 0.030611, 0.031287, 0.081712, 0.040537, 0.042364, 0.022306, 0.014075, 0.017797, 0.015078, 0.020876, 0.03976, 0.085092, 0.045352, 0.031287, 0.050641, 0.049374, 0.05306, 0.096677, 0.111485, 0.102787, 0.102787, 0.111485, 0.056825, 0.023087, 0.023087, 0.020876, 0.023534, 0.036378, 0.036378, 0.045352, 0.06184, 0.031287, 0.031287, 0.056825, 0.111485, 0.060549, 0.0704, 0.064632, 0.035586, 0.046336, 0.038042, 0.035586, 0.036378, 0.035586, 0.073402, 0.106997, 0.196879, 0.268042, 0.17593, 0.096677, 0.054297, 0.026892, 0.049374, 0.026892, 0.027463, 0.027463, 0.056825, 0.026892, 0.022306, 0.044297, 0.029376, 0.020522, 0.020165, 0.011106, 0.018106, 0.0198, 0.016021, 0.009401, 0.006795, 0.006701, 0.01078, 0.016826, 0.028695, 0.016528, 0.032017, 0.032017, 0.023534, 0.026892, 0.026892, 0.026338, 0.013821, 0.013821, 0.025762, 0.021381, 0.041405, 0.033407, 0.030003, 0.048328, 0.051831, 0.120615, 0.15008, 0.066181, 0.054297, 0.05306, 0.109221, 0.050641, 0.040537, 0.05306, 0.045352, 0.085092, 0.102787, 0.10481, 0.102787, 0.090864, 0.125101, 0.125101, 0.086953, 0.094817, 0.094817, 0.098513, 0.042364, 0.029376, 0.06184, 0.081712, 0.090864, 0.081712, 0.094817, 0.127496, 0.125101, 0.06184, 0.032017, 0.025316, 0.038042, 0.06184, 0.047319, 0.030611, 0.020165, 0.034068, 0.021381, 0.014315, 0.024826], '')</t>
  </si>
  <si>
    <t xml:space="preserve">F5RZG4|F5RZG4_9ENTR WbnD protein OS=Enterobacter hormaechei ATCC 49162 </t>
  </si>
  <si>
    <t>([0.029376, 0.048328, 0.022667, 0.013265, 0.018106, 0.013821, 0.01227, 0.010221, 0.008002, 0.007031, 0.008409, 0.009096, 0.009294, 0.006619, 0.006988, 0.007259, 0.008804, 0.011106, 0.016826, 0.016528, 0.025762, 0.025762, 0.025762, 0.05306, 0.102787, 0.10481, 0.17593, 0.229226, 0.229226, 0.26085, 0.349426, 0.349426, 0.236433, 0.26085, 0.36309, 0.356642, 0.349426, 0.291804, 0.288399, 0.170161, 0.26085, 0.275179, 0.281712, 0.295083, 0.203355, 0.222385, 0.232838, 0.158265, 0.158265, 0.132295, 0.142424, 0.144935, 0.098513, 0.185198, 0.158265, 0.085092, 0.092881, 0.073402, 0.127496, 0.127496, 0.243554, 0.243554, 0.15008, 0.155435, 0.096677, 0.094817, 0.088832, 0.05306, 0.038858, 0.038858, 0.081712, 0.071867, 0.073402, 0.122885, 0.120615, 0.069024, 0.132295, 0.058088, 0.0704, 0.047319, 0.050641, 0.025316, 0.024826, 0.024826, 0.014075, 0.020522, 0.034068, 0.020165, 0.034068, 0.086953, 0.096677, 0.098513, 0.10481, 0.10481, 0.058088, 0.035586, 0.06312, 0.054297, 0.064632, 0.073402, 0.102787, 0.096677, 0.096677, 0.090864, 0.158265, 0.25031, 0.167087, 0.10481, 0.102787, 0.092881, 0.047319, 0.041405, 0.026338, 0.042364, 0.023963, 0.038042, 0.06312, 0.040537, 0.042364, 0.085092, 0.085092, 0.058088, 0.034068, 0.060549, 0.067594, 0.036378, 0.038042, 0.067594, 0.0704, 0.122885, 0.083462, 0.064632, 0.036378, 0.026892, 0.026892, 0.046336, 0.026892, 0.027463, 0.048328, 0.047319, 0.023963, 0.026338, 0.03976, 0.0704, 0.044297, 0.023087, 0.043307, 0.031287, 0.018106, 0.030611, 0.023534, 0.035586, 0.041405, 0.045352, 0.06184, 0.033407, 0.034884, 0.06312, 0.076542, 0.043307, 0.045352, 0.079919, 0.034884, 0.034068, 0.035586, 0.030611, 0.030611, 0.016826, 0.016257, 0.028107, 0.026338, 0.019401, 0.019401, 0.016528, 0.015078, 0.014586, 0.024393, 0.023963, 0.014586, 0.013016, 0.020522, 0.010672, 0.011106, 0.018787, 0.010509, 0.010372, 0.011518, 0.020165, 0.034068, 0.024393, 0.023534, 0.013821, 0.014783, 0.015694, 0.030003, 0.06184, 0.098513, 0.106997, 0.058088, 0.102787, 0.054297, 0.038042, 0.083462, 0.088832, 0.067594, 0.067594, 0.033407, 0.060549, 0.05306, 0.055536, 0.046336, 0.048328, 0.098513, 0.158265, 0.15284, 0.098513, 0.055536, 0.058088, 0.054297, 0.046336, 0.025762, 0.046336, 0.031287, 0.017797, 0.017797, 0.021816, 0.025316, 0.025762, 0.023087, 0.023087, 0.018415, 0.030003, 0.022667, 0.015694, 0.011518, 0.009187, 0.010926, 0.013437, 0.009294, 0.006701, 0.010509], '')</t>
  </si>
  <si>
    <t xml:space="preserve">F5RZG5|F5RZG5_9ENTR Galactoside O-acetyltransferase OS=Enterobacter hormaechei ATCC 49162 </t>
  </si>
  <si>
    <t>([0.019401, 0.013265, 0.009483, 0.014075, 0.020522, 0.021381, 0.016257, 0.013265, 0.017138, 0.021816, 0.016528, 0.013016, 0.021816, 0.038858, 0.022306, 0.017447, 0.020165, 0.020876, 0.023963, 0.026892, 0.025762, 0.023963, 0.041405, 0.038042, 0.018787, 0.017797, 0.014783, 0.014586, 0.023087, 0.014075, 0.015078, 0.026338, 0.048328, 0.046336, 0.047319, 0.054297, 0.054297, 0.059222, 0.059222, 0.051831, 0.050641, 0.025316, 0.026892, 0.021381, 0.042364, 0.088832, 0.086953, 0.10481, 0.102787, 0.058088, 0.106997, 0.058088, 0.054297, 0.049374, 0.049374, 0.047319, 0.041405, 0.071867, 0.064632, 0.058088, 0.058088, 0.102787, 0.127496, 0.064632, 0.041405, 0.042364, 0.043307, 0.048328, 0.038858, 0.071867, 0.071867, 0.071867, 0.073402, 0.076542, 0.081712, 0.083462, 0.051831, 0.090864, 0.050641, 0.086953, 0.092881, 0.096677, 0.06312, 0.054297, 0.060549, 0.11371, 0.11371, 0.111485, 0.067594, 0.10481, 0.059222, 0.06184, 0.059222, 0.10481, 0.102787, 0.100716, 0.106997, 0.100716, 0.106997, 0.173081, 0.173081, 0.17593, 0.102787, 0.164327, 0.25031, 0.346032, 0.359901, 0.346032, 0.236433, 0.222385, 0.144935, 0.219301, 0.332115, 0.25406, 0.247041, 0.161087, 0.155435, 0.15284, 0.236433, 0.167087, 0.106997, 0.066181, 0.060549, 0.10481, 0.100716, 0.066181, 0.035586, 0.021381, 0.013613, 0.024393, 0.040537, 0.046336, 0.048328, 0.024393, 0.036378, 0.038858, 0.071867, 0.03976, 0.023534, 0.016021, 0.022667, 0.030003, 0.049374, 0.049374, 0.030003, 0.0198, 0.030003, 0.05306, 0.085092, 0.086953, 0.100716, 0.100716, 0.155435, 0.158265, 0.158265, 0.100716, 0.056825, 0.055536, 0.100716, 0.161087, 0.144935, 0.144935, 0.18812, 0.127496, 0.127496, 0.200174, 0.182256, 0.179055, 0.109221, 0.064632, 0.088832, 0.059222, 0.047319, 0.033407, 0.022667, 0.032017, 0.05306, 0.086953, 0.058088, 0.038042], '')</t>
  </si>
  <si>
    <t xml:space="preserve">F5RZG6|F5RZG6_9ENTR WbnB protein OS=Enterobacter hormaechei ATCC 49162 </t>
  </si>
  <si>
    <t>([0.045352, 0.021381, 0.034068, 0.023963, 0.033407, 0.045352, 0.028107, 0.042364, 0.056825, 0.032677, 0.026338, 0.024826, 0.027463, 0.021381, 0.013016, 0.021381, 0.022667, 0.023963, 0.023087, 0.040537, 0.045352, 0.046336, 0.090864, 0.092881, 0.083462, 0.086953, 0.041405, 0.042364, 0.022306, 0.013265, 0.023534, 0.020165, 0.028107, 0.020522, 0.025316, 0.048328, 0.047319, 0.086953, 0.044297, 0.051831, 0.054297, 0.054297, 0.027463, 0.027463, 0.014586, 0.028107, 0.016528, 0.032017, 0.058088, 0.058088, 0.049374, 0.023963, 0.047319, 0.045352, 0.056825, 0.06312, 0.059222, 0.030003, 0.030611, 0.055536, 0.092881, 0.045352, 0.040537, 0.073402, 0.033407, 0.036378, 0.031287, 0.032017, 0.019109, 0.0198, 0.034884, 0.042364, 0.096677, 0.109221, 0.120615, 0.081712, 0.043307, 0.044297, 0.038858, 0.038042, 0.045352, 0.043307, 0.044297, 0.045352, 0.045352, 0.094817, 0.098513, 0.056825, 0.056825, 0.064632, 0.034068, 0.026892, 0.047319, 0.024393, 0.011903, 0.010926, 0.015694, 0.026892, 0.016021, 0.030611, 0.018787, 0.011518, 0.011518, 0.017797, 0.017797, 0.017797, 0.018787, 0.031287, 0.056825, 0.098513, 0.088832, 0.158265, 0.098513, 0.098513, 0.100716, 0.182256, 0.182256, 0.111485, 0.106997, 0.173081, 0.11371, 0.11371, 0.102787, 0.111485, 0.067594, 0.051831, 0.05306, 0.023963, 0.013016, 0.009015, 0.009096, 0.013821, 0.008525, 0.013437, 0.014075, 0.014075, 0.014783, 0.010131, 0.013265, 0.009401, 0.009401, 0.013016, 0.022306, 0.030611, 0.028107, 0.051831, 0.066181, 0.036378, 0.036378, 0.079919, 0.132295, 0.137348, 0.076542, 0.076542, 0.044297, 0.043307, 0.074921, 0.044297, 0.076542, 0.060549, 0.109221, 0.122885, 0.139895, 0.129801, 0.15284, 0.090864, 0.048328, 0.058088, 0.111485, 0.219301, 0.229226, 0.243554, 0.247041, 0.328603, 0.458154, 0.575842, 0.575842, 0.56648, 0.671169, 0.549308, 0.648219, 0.497853, 0.390993, 0.366687, 0.278302, 0.278302, 0.374039, 0.476583, 0.447574, 0.447574, 0.394753, 0.374039, 0.370445, 0.271506, 0.301917, 0.179055, 0.10481, 0.060549, 0.049374, 0.029376, 0.041405, 0.046336, 0.079919, 0.078022, 0.044297, 0.086953, 0.090864, 0.096677, 0.096677, 0.056825, 0.055536, 0.032677, 0.019401, 0.011518, 0.011106, 0.009977, 0.014315, 0.022306, 0.021816, 0.029376, 0.049374, 0.034068, 0.030611, 0.030611, 0.060549, 0.086953, 0.050641, 0.047319, 0.043307, 0.044297, 0.045352, 0.046336, 0.10481, 0.10481, 0.185198, 0.164327, 0.18812, 0.219301, 0.125101, 0.142424, 0.142424, 0.15284, 0.26085, 0.26085, 0.179055, 0.179055, 0.134866, 0.122885, 0.073402, 0.079919, 0.059222, 0.109221, 0.059222, 0.026338, 0.026338, 0.015344, 0.034068, 0.028695, 0.017797, 0.018415, 0.029376, 0.026338, 0.015078, 0.015078, 0.010131, 0.014783, 0.009977, 0.01078, 0.018106, 0.023963, 0.023963, 0.028695, 0.016528, 0.026892, 0.030003, 0.06184, 0.060549, 0.028695, 0.019401, 0.031287, 0.060549, 0.059222, 0.037156, 0.069024, 0.066181, 0.127496, 0.076542, 0.127496, 0.106997, 0.094817, 0.066181, 0.047319, 0.046336, 0.036378, 0.020165, 0.034884, 0.017447, 0.030003, 0.033407, 0.051831, 0.033407, 0.018106, 0.016528, 0.019109, 0.015078, 0.009294, 0.006421, 0.008409, 0.005992, 0.008075, 0.008723, 0.008723, 0.010221, 0.008156, 0.014315, 0.025762, 0.016021, 0.030003, 0.016257, 0.025316, 0.028695, 0.032677, 0.066181, 0.030611, 0.041405, 0.028107, 0.055536, 0.109221, 0.116183, 0.144935, 0.144935, 0.076542, 0.064632, 0.058088, 0.088832, 0.044297, 0.023087, 0.03976, 0.0198, 0.034068, 0.018787, 0.01204, 0.016528, 0.013265, 0.020522, 0.016021, 0.022667, 0.015344, 0.010372, 0.007555, 0.007645, 0.005872, 0.007177], '')</t>
  </si>
  <si>
    <t>[175, 176, 177, 178, 179, 180]</t>
  </si>
  <si>
    <t xml:space="preserve">F5RZG7|F5RZG7_9ENTR EpsG family protein (Fragment) OS=Enterobacter hormaechei ATCC 49162 </t>
  </si>
  <si>
    <t>([0.001048, 0.000893, 0.001391, 0.002035, 0.001499, 0.001344, 0.001778, 0.001649, 0.001344, 0.001748, 0.001533, 0.000906, 0.001623, 0.001597, 0.001687, 0.001481, 0.002276, 0.00316, 0.00246, 0.003014, 0.002327, 0.002155, 0.003212, 0.002366, 0.001597, 0.002529, 0.003478, 0.00243, 0.002336, 0.003431, 0.002327, 0.002349, 0.00243, 0.00155, 0.001602, 0.002482, 0.003607, 0.002529, 0.002581, 0.003727, 0.003727, 0.004835, 0.007422, 0.004315, 0.006078, 0.005872, 0.005932, 0.006078, 0.009096, 0.008723, 0.007259, 0.011518, 0.00962, 0.009483, 0.015694, 0.016021, 0.008525, 0.009096, 0.008156, 0.005011, 0.003298, 0.003298, 0.0028, 0.001572, 0.001872, 0.001202, 0.001211, 0.000648, 0.000575, 0.000631, 0.001112, 0.001344, 0.001408, 0.001541, 0.001533, 0.000833, 0.000447, 0.000859, 0.000575, 0.000704, 0.000773, 0.000893, 0.000893, 0.000983, 0.001159, 0.001541, 0.001572, 0.001597, 0.002482, 0.001533, 0.00146, 0.000773, 0.000412, 0.000232, 0.000232, 0.000412, 0.000958, 0.00155, 0.000983, 0.001271, 0.001305, 0.001408, 0.00225, 0.001499, 0.001267, 0.001936, 0.002078, 0.003177, 0.0028, 0.001906, 0.002138, 0.001374, 0.00225, 0.003341, 0.004736, 0.006619, 0.007091, 0.00407, 0.002688, 0.002581, 0.002727, 0.00389, 0.005318, 0.003512, 0.003478, 0.003276, 0.002138, 0.001434, 0.000859, 0.000859, 0.001061, 0.001061, 0.001687, 0.001288, 0.000773, 0.000421, 0.000468, 0.000326, 0.000386, 0.000532, 0.000468, 0.000232, 0.000236, 9e-05, 0.000189, 0.000202, 0.000313, 0.000309, 0.000271, 0.000575, 0.001155, 0.000833, 0.001155, 0.000498, 0.000447, 0.000833, 0.000721, 0.000773, 0.000447, 0.000451, 0.000262, 0.000412, 0.000322, 0.000163, 0.000412, 0.000421, 0.000399, 0.00055, 0.00055, 0.000945, 0.000859, 0.000477, 0.000485, 0.000674, 0.000876, 0.001112, 0.000743, 0.000906, 0.000485, 0.000854, 0.001202, 0.001808, 0.001748, 0.003079, 0.004247], '')</t>
  </si>
  <si>
    <t xml:space="preserve">F5RZG8|F5RZG8_9ENTR Glycosyl transferase domain protein (Fragment) OS=Enterobacter hormaechei ATCC 49162 </t>
  </si>
  <si>
    <t>([0.100716, 0.056825, 0.109221, 0.078022, 0.054297, 0.081712, 0.06184, 0.090864, 0.116183, 0.142424, 0.100716, 0.118441, 0.137348, 0.132295, 0.078022, 0.081712, 0.134866, 0.090864, 0.081712, 0.064632, 0.100716, 0.155435, 0.239899, 0.132295, 0.200174, 0.170161, 0.173081, 0.173081, 0.096677, 0.054297, 0.032677, 0.06312, 0.071867, 0.073402, 0.069024, 0.122885, 0.125101, 0.127496, 0.179055, 0.222385, 0.278302, 0.182256, 0.10481, 0.100716, 0.164327, 0.098513, 0.191378, 0.18812, 0.216401, 0.308712, 0.301917, 0.377384, 0.284882, 0.167087, 0.109221, 0.116183, 0.125101, 0.125101, 0.120615, 0.120615, 0.086953, 0.076542, 0.129801, 0.173081, 0.100716, 0.111485, 0.109221, 0.096677, 0.049374, 0.06312, 0.066181, 0.11371, 0.118441, 0.147574, 0.268042, 0.232838, 0.144935, 0.106997, 0.098513, 0.056825, 0.06184, 0.106997, 0.116183, 0.127496, 0.102787, 0.139895, 0.073402, 0.139895, 0.15008, 0.236433, 0.15284, 0.142424, 0.094817, 0.092881, 0.0704, 0.0704, 0.079919, 0.078022, 0.096677, 0.096677, 0.170161, 0.096677, 0.098513, 0.058088, 0.033407, 0.029376, 0.024393, 0.043307, 0.038042, 0.027463, 0.018106, 0.033407, 0.020522, 0.018415, 0.018787, 0.030611, 0.028695, 0.050641, 0.058088, 0.033407, 0.019401, 0.018106, 0.030611, 0.032017, 0.024393, 0.046336, 0.048328, 0.042364, 0.021381, 0.024393, 0.016021, 0.023534, 0.017797, 0.028107, 0.055536, 0.028695, 0.017138, 0.010221, 0.01078, 0.016528, 0.029376, 0.028107, 0.017447, 0.014075, 0.013437, 0.029376, 0.024393, 0.025762, 0.033407, 0.032017, 0.027463, 0.056825, 0.06312, 0.043307, 0.022306, 0.012491, 0.020165, 0.026892, 0.048328, 0.043307, 0.023087, 0.024826, 0.049374, 0.098513, 0.067594, 0.067594, 0.055536, 0.030611, 0.030611, 0.047319, 0.106997, 0.058088, 0.032017, 0.016826, 0.015344, 0.030611, 0.056825, 0.041405, 0.028695, 0.029376, 0.015078, 0.024393, 0.020876, 0.014586, 0.008804, 0.014075, 0.009187, 0.009187, 0.015078, 0.022306, 0.011669, 0.011518, 0.014586, 0.019401, 0.028107, 0.050641, 0.034884, 0.024393, 0.026892, 0.049374, 0.033407, 0.092881], '')</t>
  </si>
  <si>
    <t xml:space="preserve">F5RZG9|F5RZG9_9ENTR Capsular polysaccharide repeat unit transporter OS=Enterobacter hormaechei ATCC 49162 </t>
  </si>
  <si>
    <t>([0.044297, 0.0704, 0.092881, 0.125101, 0.058088, 0.078022, 0.069024, 0.086953, 0.040537, 0.051831, 0.031287, 0.042364, 0.076542, 0.036378, 0.040537, 0.042364, 0.021381, 0.022306, 0.046336, 0.047319, 0.018415, 0.014075, 0.014075, 0.008895, 0.005992, 0.006482, 0.004513, 0.003701, 0.002761, 0.003053, 0.002581, 0.003727, 0.002688, 0.002211, 0.003053, 0.003177, 0.003109, 0.003701, 0.003701, 0.00359, 0.002503, 0.00283, 0.003298, 0.002727, 0.002727, 0.003924, 0.003727, 0.003512, 0.00359, 0.004135, 0.004388, 0.004899, 0.004775, 0.006894, 0.006795, 0.005223, 0.004899, 0.004736, 0.005378, 0.004921, 0.004899, 0.006795, 0.007877, 0.005503, 0.004577, 0.006619, 0.006619, 0.010221, 0.022306, 0.048328, 0.067594, 0.120615, 0.127496, 0.127496, 0.06312, 0.122885, 0.203355, 0.109221, 0.048328, 0.025316, 0.025316, 0.028695, 0.014075, 0.017447, 0.036378, 0.055536, 0.024393, 0.011342, 0.007031, 0.004835, 0.00316, 0.002336, 0.00155, 0.000923, 0.000477, 0.000575, 0.000477, 0.000485, 0.000854, 0.000906, 0.001344, 0.002194, 0.001288, 0.001271, 0.001335, 0.001383, 0.001722, 0.002581, 0.002688, 0.00407, 0.005932, 0.006245, 0.005799, 0.008276, 0.00962, 0.010131, 0.013821, 0.009977, 0.006894, 0.004835, 0.004775, 0.003512, 0.003607, 0.004689, 0.005011, 0.003864, 0.002555, 0.001709, 0.001675, 0.002503, 0.002435, 0.002349, 0.002327, 0.003366, 0.002366, 0.002276, 0.00231, 0.002349, 0.002194, 0.002881, 0.003924, 0.005683, 0.008002, 0.007645, 0.006245, 0.009015, 0.007177, 0.007177, 0.009483, 0.007177, 0.005011, 0.00359, 0.003461, 0.004835, 0.003701, 0.005086, 0.006894, 0.007091, 0.005249, 0.005872, 0.005011, 0.003727, 0.003821, 0.003924, 0.003821, 0.005318, 0.004247, 0.004577, 0.006374, 0.004646, 0.004646, 0.004358, 0.006245, 0.006701, 0.004835, 0.006142, 0.00407, 0.00407, 0.003924, 0.003671, 0.004899, 0.005734, 0.005872, 0.004736, 0.00359, 0.00243, 0.001709, 0.002349, 0.002581, 0.002662, 0.002662, 0.002688, 0.004483, 0.004414, 0.003079, 0.003366, 0.002336, 0.003701, 0.00389, 0.005683, 0.005378, 0.003727, 0.002662, 0.003298, 0.00389, 0.005086, 0.00777, 0.006894, 0.006619, 0.008525, 0.008895, 0.008804, 0.007877, 0.00558, 0.004646, 0.006374, 0.005799, 0.006078, 0.006078, 0.006078, 0.003924, 0.003924, 0.006078, 0.009015, 0.007259, 0.00515, 0.005378, 0.003864, 0.004513, 0.003431, 0.003461, 0.003298, 0.003079, 0.00316, 0.004247, 0.004921, 0.004414, 0.006245, 0.006795, 0.006421, 0.004161, 0.00407, 0.006194, 0.006142, 0.004976, 0.006894, 0.010372, 0.006894, 0.010372, 0.009401, 0.009187, 0.010131, 0.010372, 0.023534, 0.047319, 0.022306, 0.020522, 0.020522, 0.011342, 0.010372, 0.010672, 0.022667, 0.031287, 0.031287, 0.016528, 0.022667, 0.013016, 0.006988, 0.009977, 0.010372, 0.010372, 0.018106, 0.017447, 0.018415, 0.017447, 0.009865, 0.016021, 0.009728, 0.013016, 0.025762, 0.05306, 0.025316, 0.027463, 0.054297, 0.054297, 0.060549, 0.058088, 0.056825, 0.10481, 0.116183, 0.060549, 0.060549, 0.024393, 0.010672, 0.010926, 0.008525, 0.008525, 0.00543, 0.007555, 0.005011, 0.004161, 0.002662, 0.002435, 0.002276, 0.00231, 0.002349, 0.002194, 0.001602, 0.00231, 0.001778, 0.001232, 0.001103, 0.00155, 0.002503, 0.004135, 0.002623, 0.002327, 0.003276, 0.004976, 0.004921, 0.007091, 0.005992, 0.006533, 0.006482, 0.005011, 0.003405, 0.002512, 0.002327, 0.002366, 0.001675, 0.001855, 0.001687, 0.001722, 0.001906, 0.001335, 0.001202, 0.001499, 0.001499, 0.001417, 0.000876, 0.000945, 0.000631, 0.00061, 0.001069, 0.001335, 0.001267, 0.001748, 0.002366, 0.003555, 0.004577, 0.004414, 0.003607, 0.003864, 0.005378, 0.003478, 0.00515, 0.00407, 0.003053, 0.004315, 0.004388, 0.004414, 0.003014, 0.002688, 0.003924, 0.002606, 0.00243, 0.002662, 0.002078, 0.001687, 0.001748, 0.001172, 0.001709, 0.001692, 0.002503, 0.001649, 0.002662, 0.001649, 0.001748, 0.00225, 0.001434, 0.001417, 0.001383, 0.00152, 0.001481, 0.000906, 0.001408, 0.001533, 0.001318, 0.001434, 0.001743, 0.001159, 0.001159, 0.001211, 0.001906, 0.001335, 0.001335, 0.001267, 0.001967, 0.00246, 0.002014, 0.002057, 0.002138, 0.003177, 0.004208, 0.003864, 0.003821, 0.003963, 0.003607, 0.003607, 0.004135, 0.0028, 0.0028, 0.003924, 0.003997, 0.003555, 0.003246, 0.003246, 0.002211, 0.002035, 0.001344, 0.001481, 0.002211, 0.001288, 0.000648, 0.000468, 0.000906, 0.001374, 0.000842, 0.000859, 0.000859, 0.000945, 0.00155, 0.001541, 0.00155, 0.001541, 0.002014, 0.002327, 0.00231, 0.003298, 0.002336, 0.003341, 0.004611, 0.003366, 0.003701, 0.00407, 0.004689, 0.003997, 0.003512, 0.003864, 0.003864, 0.003555, 0.002366, 0.00152, 0.001541, 0.001048, 0.000743, 0.00061, 0.001048, 0.001597, 0.001649, 0.002512, 0.001906, 0.001967, 0.00292, 0.00292, 0.003014, 0.001906, 0.001597, 0.00155, 0.002138, 0.00316, 0.004899, 0.006894, 0.010372, 0.014783, 0.023534, 0.028695, 0.024826, 0.018415, 0.013613, 0.009401, 0.007091, 0.009096, 0.006701], '')</t>
  </si>
  <si>
    <t xml:space="preserve">F5RZH1|F5RZH1_9ENTR Colanic acid biosynthesis protein WcaM OS=Enterobacter hormaechei ATCC 49162 </t>
  </si>
  <si>
    <t>([0.106997, 0.142424, 0.179055, 0.118441, 0.147574, 0.144935, 0.102787, 0.10481, 0.10481, 0.10481, 0.15008, 0.116183, 0.120615, 0.118441, 0.139895, 0.222385, 0.18812, 0.132295, 0.132295, 0.106997, 0.155435, 0.216401, 0.216401, 0.216401, 0.30533, 0.239899, 0.268042, 0.284882, 0.318242, 0.352862, 0.295083, 0.271506, 0.359901, 0.447574, 0.454136, 0.339168, 0.25031, 0.25031, 0.281712, 0.182256, 0.209395, 0.25031, 0.21291, 0.132295, 0.134866, 0.139895, 0.191378, 0.196879, 0.264545, 0.196879, 0.137348, 0.158265, 0.179055, 0.144935, 0.137348, 0.081712, 0.137348, 0.142424, 0.17593, 0.216401, 0.225814, 0.236433, 0.232838, 0.26085, 0.275179, 0.173081, 0.100716, 0.122885, 0.122885, 0.118441, 0.167087, 0.232838, 0.21291, 0.120615, 0.088832, 0.094817, 0.147574, 0.120615, 0.116183, 0.109221, 0.100716, 0.17593, 0.164327, 0.164327, 0.164327, 0.25406, 0.25406, 0.278302, 0.167087, 0.170161, 0.185198, 0.182256, 0.116183, 0.182256, 0.200174, 0.200174, 0.191378, 0.206376, 0.232838, 0.332115, 0.324872, 0.332115, 0.328603, 0.335645, 0.339168, 0.25406, 0.25406, 0.268042, 0.339168, 0.359901, 0.352862, 0.335645, 0.339168, 0.422041, 0.335645, 0.335645, 0.339168, 0.342579, 0.321458, 0.239899, 0.196879, 0.167087, 0.161087, 0.15284, 0.085092, 0.076542, 0.15284, 0.102787, 0.170161, 0.173081, 0.155435, 0.096677, 0.059222, 0.058088, 0.054297, 0.090864, 0.127496, 0.225814, 0.229226, 0.173081, 0.219301, 0.25406, 0.298791, 0.216401, 0.147574, 0.161087, 0.173081, 0.15284, 0.139895, 0.142424, 0.092881, 0.147574, 0.229226, 0.278302, 0.288399, 0.21291, 0.18812, 0.127496, 0.06312, 0.06312, 0.100716, 0.120615, 0.066181, 0.064632, 0.116183, 0.185198, 0.200174, 0.200174, 0.18812, 0.236433, 0.236433, 0.216401, 0.222385, 0.222385, 0.25406, 0.247041, 0.236433, 0.264545, 0.352862, 0.352862, 0.356642, 0.342579, 0.352862, 0.422041, 0.332115, 0.339168, 0.25031, 0.324872, 0.25406, 0.229226, 0.182256, 0.185198, 0.275179, 0.275179, 0.275179, 0.196879, 0.127496, 0.139895, 0.137348, 0.137348, 0.21291, 0.147574, 0.094817, 0.094817, 0.120615, 0.116183, 0.11371, 0.111485, 0.106997, 0.158265, 0.179055, 0.257454, 0.167087, 0.167087, 0.102787, 0.092881, 0.090864, 0.139895, 0.134866, 0.132295, 0.073402, 0.056825, 0.081712, 0.132295, 0.129801, 0.073402, 0.129801, 0.129801, 0.209395, 0.134866, 0.15008, 0.167087, 0.17593, 0.275179, 0.268042, 0.281712, 0.291804, 0.387226, 0.288399, 0.311707, 0.25031, 0.30533, 0.352862, 0.268042, 0.271506, 0.26085, 0.342579, 0.342579, 0.25406, 0.25031, 0.346032, 0.229226, 0.155435, 0.15008, 0.096677, 0.102787, 0.158265, 0.15284, 0.144935, 0.243554, 0.206376, 0.209395, 0.164327, 0.161087, 0.257454, 0.170161, 0.17593, 0.15008, 0.139895, 0.219301, 0.137348, 0.129801, 0.232838, 0.30533, 0.200174, 0.264545, 0.247041, 0.236433, 0.209395, 0.206376, 0.127496, 0.219301, 0.295083, 0.346032, 0.342579, 0.264545, 0.318242, 0.229226, 0.185198, 0.182256, 0.111485, 0.185198, 0.194234, 0.094817, 0.060549, 0.066181, 0.0704, 0.074921, 0.049374, 0.064632, 0.050641, 0.059222, 0.060549, 0.056825, 0.056825, 0.05306, 0.06312, 0.045352, 0.046336, 0.076542, 0.045352, 0.073402, 0.045352, 0.024826, 0.047319, 0.069024, 0.125101, 0.0704, 0.038042, 0.058088, 0.030611, 0.049374, 0.081712, 0.081712, 0.042364, 0.05306, 0.032017, 0.046336, 0.081712, 0.079919, 0.088832, 0.090864, 0.098513, 0.15284, 0.239899, 0.206376, 0.139895, 0.111485, 0.111485, 0.179055, 0.11371, 0.191378, 0.161087, 0.092881, 0.090864, 0.100716, 0.100716, 0.158265, 0.142424, 0.15008, 0.196879, 0.194234, 0.275179, 0.167087, 0.109221, 0.085092, 0.060549, 0.10481, 0.137348, 0.15008, 0.158265, 0.200174, 0.203355, 0.216401, 0.271506, 0.264545, 0.268042, 0.284882, 0.203355, 0.216401, 0.216401, 0.25031, 0.278302, 0.291804, 0.408655, 0.390993, 0.31487, 0.321458, 0.324872, 0.321458, 0.298791, 0.298791, 0.271506, 0.216401, 0.219301, 0.268042, 0.229226, 0.281712, 0.271506, 0.352862, 0.377384, 0.332115, 0.243554, 0.216401, 0.170161, 0.173081, 0.15284, 0.257454, 0.257454, 0.257454, 0.25031, 0.349426, 0.268042, 0.342579, 0.384043, 0.377384, 0.25406, 0.25406, 0.257454, 0.25406, 0.278302, 0.25406, 0.291804, 0.295083, 0.21291, 0.25406, 0.164327, 0.236433, 0.247041, 0.243554, 0.25031, 0.219301, 0.155435, 0.232838, 0.236433, 0.247041, 0.239899, 0.359901, 0.398279, 0.4292, 0.359901, 0.346032, 0.247041, 0.247041, 0.335645, 0.349426, 0.352862, 0.447574, 0.490133, 0.408655, 0.433034, 0.436924, 0.468512, 0.557691, 0.549308, 0.450668, 0.461924, 0.359901, 0.324872, 0.247041, 0.281712, 0.359901, 0.36309, 0.436924, 0.41194, 0.384043, 0.444081, 0.418646, 0.380708, 0.328603, 0.398279, 0.483068, 0.422041], '')</t>
  </si>
  <si>
    <t>[443, 444]</t>
  </si>
  <si>
    <t xml:space="preserve">F5RZH2|F5RZH2_9ENTR Colanic acid glycosyltransferase OS=Enterobacter hormaechei ATCC 49162 </t>
  </si>
  <si>
    <t>([0.010672, 0.008624, 0.011669, 0.016528, 0.026338, 0.038042, 0.023087, 0.020522, 0.016528, 0.023087, 0.032017, 0.024393, 0.024393, 0.029376, 0.016021, 0.017797, 0.033407, 0.042364, 0.071867, 0.038042, 0.081712, 0.042364, 0.083462, 0.048328, 0.028695, 0.021816, 0.013613, 0.025762, 0.038042, 0.064632, 0.06184, 0.059222, 0.109221, 0.116183, 0.142424, 0.243554, 0.298791, 0.26085, 0.209395, 0.21291, 0.321458, 0.216401, 0.284882, 0.182256, 0.281712, 0.332115, 0.36309, 0.458154, 0.450668, 0.346032, 0.257454, 0.26085, 0.264545, 0.268042, 0.284882, 0.278302, 0.271506, 0.308712, 0.295083, 0.40511, 0.401658, 0.301917, 0.401658, 0.408655, 0.505461, 0.454136, 0.486429, 0.497853, 0.5017, 0.401658, 0.51388, 0.626927, 0.5017, 0.497853, 0.483068, 0.418646, 0.418646, 0.42561, 0.311707, 0.359901, 0.311707, 0.222385, 0.328603, 0.278302, 0.271506, 0.271506, 0.209395, 0.209395, 0.170161, 0.182256, 0.232838, 0.229226, 0.243554, 0.247041, 0.164327, 0.102787, 0.122885, 0.10481, 0.060549, 0.078022, 0.076542, 0.100716, 0.167087, 0.134866, 0.179055, 0.209395, 0.129801, 0.21291, 0.18812, 0.225814, 0.155435, 0.109221, 0.066181, 0.050641, 0.090864, 0.081712, 0.134866, 0.158265, 0.161087, 0.236433, 0.243554, 0.25031, 0.209395, 0.182256, 0.209395, 0.137348, 0.118441, 0.203355, 0.137348, 0.158265, 0.109221, 0.098513, 0.179055, 0.25406, 0.284882, 0.200174, 0.271506, 0.275179, 0.170161, 0.116183, 0.120615, 0.170161, 0.10481, 0.127496, 0.090864, 0.090864, 0.139895, 0.139895, 0.137348, 0.147574, 0.090864, 0.139895, 0.216401, 0.125101, 0.129801, 0.15008, 0.229226, 0.170161, 0.173081, 0.264545, 0.278302, 0.167087, 0.170161, 0.25031, 0.243554, 0.335645, 0.298791, 0.26085, 0.17593, 0.191378, 0.170161, 0.247041, 0.243554, 0.155435, 0.15008, 0.122885, 0.102787, 0.098513, 0.102787, 0.096677, 0.096677, 0.125101, 0.21291, 0.15008, 0.170161, 0.173081, 0.179055, 0.209395, 0.164327, 0.25406, 0.161087, 0.243554, 0.243554, 0.196879, 0.284882, 0.31487, 0.356642, 0.318242, 0.332115, 0.422041, 0.311707, 0.311707, 0.359901, 0.359901, 0.465241, 0.36309, 0.36309, 0.281712, 0.308712, 0.401658, 0.390993, 0.494003, 0.40511, 0.414856, 0.370445, 0.281712, 0.352862, 0.275179, 0.281712, 0.268042, 0.185198, 0.298791, 0.30533, 0.291804, 0.291804, 0.26085, 0.247041, 0.25031, 0.25031, 0.191378, 0.120615, 0.132295, 0.094817, 0.109221, 0.102787, 0.17593, 0.179055, 0.17593, 0.209395, 0.239899, 0.243554, 0.26085, 0.264545, 0.15008, 0.155435, 0.092881, 0.090864, 0.088832, 0.05306, 0.083462, 0.056825, 0.100716, 0.109221, 0.069024, 0.111485, 0.111485, 0.102787, 0.102787, 0.102787, 0.127496, 0.076542, 0.043307, 0.074921, 0.073402, 0.078022, 0.081712, 0.086953, 0.098513, 0.170161, 0.179055, 0.125101, 0.21291, 0.179055, 0.182256, 0.281712, 0.164327, 0.164327, 0.194234, 0.278302, 0.284882, 0.291804, 0.308712, 0.394753, 0.349426, 0.30533, 0.318242, 0.321458, 0.422041, 0.374039, 0.377384, 0.374039, 0.339168, 0.236433, 0.18812, 0.191378, 0.191378, 0.222385, 0.232838, 0.206376, 0.179055, 0.18812, 0.173081, 0.25406, 0.222385, 0.268042, 0.301917, 0.288399, 0.308712, 0.219301, 0.219301, 0.132295, 0.158265, 0.275179, 0.328603, 0.380708, 0.31487, 0.243554, 0.318242, 0.21291, 0.243554, 0.200174, 0.129801, 0.127496, 0.122885, 0.088832, 0.083462, 0.081712, 0.144935, 0.067594, 0.127496, 0.167087, 0.167087, 0.122885, 0.116183, 0.139895, 0.185198, 0.216401, 0.288399, 0.288399, 0.284882, 0.167087, 0.167087, 0.268042, 0.288399, 0.295083, 0.398279, 0.36309, 0.275179, 0.247041, 0.257454, 0.196879, 0.196879, 0.278302, 0.288399, 0.25031, 0.222385, 0.11371, 0.11371, 0.127496, 0.069024, 0.142424, 0.225814, 0.311707, 0.284882, 0.182256, 0.100716, 0.116183, 0.088832, 0.090864, 0.11371, 0.191378, 0.18812, 0.170161, 0.185198, 0.264545, 0.216401, 0.268042, 0.349426, 0.370445, 0.236433, 0.349426, 0.339168, 0.339168, 0.257454, 0.155435, 0.243554, 0.335645, 0.308712, 0.288399, 0.342579, 0.332115, 0.229226, 0.179055, 0.185198, 0.185198, 0.120615, 0.15284, 0.111485, 0.109221, 0.071867, 0.132295, 0.092881, 0.06184, 0.038042, 0.055536, 0.118441], '')</t>
  </si>
  <si>
    <t>[64, 68, 70, 71, 72]</t>
  </si>
  <si>
    <t xml:space="preserve">F5RZH3|F5RZH3_9ENTR Colanic acid biosynthesis protein WcaK OS=Enterobacter hormaechei ATCC 49162 </t>
  </si>
  <si>
    <t>([0.083462, 0.118441, 0.173081, 0.219301, 0.25031, 0.288399, 0.31487, 0.30533, 0.229226, 0.17593, 0.206376, 0.236433, 0.15284, 0.147574, 0.216401, 0.271506, 0.25406, 0.268042, 0.26085, 0.167087, 0.164327, 0.257454, 0.268042, 0.26085, 0.264545, 0.200174, 0.203355, 0.142424, 0.132295, 0.206376, 0.291804, 0.194234, 0.225814, 0.239899, 0.321458, 0.31487, 0.346032, 0.328603, 0.229226, 0.147574, 0.239899, 0.243554, 0.239899, 0.164327, 0.125101, 0.11371, 0.170161, 0.191378, 0.17593, 0.132295, 0.132295, 0.134866, 0.170161, 0.147574, 0.216401, 0.219301, 0.232838, 0.247041, 0.321458, 0.374039, 0.461924, 0.374039, 0.321458, 0.288399, 0.366687, 0.339168, 0.346032, 0.342579, 0.243554, 0.243554, 0.346032, 0.352862, 0.352862, 0.298791, 0.30533, 0.295083, 0.30533, 0.219301, 0.132295, 0.096677, 0.116183, 0.120615, 0.120615, 0.158265, 0.167087, 0.167087, 0.232838, 0.229226, 0.15008, 0.216401, 0.318242, 0.219301, 0.185198, 0.109221, 0.155435, 0.155435, 0.155435, 0.076542, 0.120615, 0.200174, 0.17593, 0.122885, 0.122885, 0.111485, 0.064632, 0.060549, 0.058088, 0.031287, 0.033407, 0.047319, 0.025762, 0.014783, 0.025762, 0.020876, 0.036378, 0.045352, 0.041405, 0.020522, 0.020522, 0.013821, 0.013821, 0.016257, 0.013821, 0.013613, 0.014783, 0.028107, 0.030003, 0.015344, 0.028107, 0.026892, 0.026892, 0.026892, 0.030003, 0.028695, 0.021816, 0.017138, 0.014315, 0.014586, 0.027463, 0.071867, 0.064632, 0.028107, 0.037156, 0.038858, 0.038858, 0.06184, 0.049374, 0.030003, 0.064632, 0.071867, 0.034068, 0.044297, 0.081712, 0.147574, 0.15008, 0.15008, 0.200174, 0.239899, 0.155435, 0.129801, 0.118441, 0.111485, 0.144935, 0.092881, 0.155435, 0.155435, 0.102787, 0.111485, 0.134866, 0.079919, 0.035586, 0.042364, 0.040537, 0.044297, 0.034884, 0.021381, 0.043307, 0.022306, 0.022667, 0.030003, 0.028107, 0.024393, 0.045352, 0.069024, 0.155435, 0.092881, 0.096677, 0.147574, 0.142424, 0.167087, 0.185198, 0.291804, 0.380708, 0.377384, 0.284882, 0.301917, 0.377384, 0.346032, 0.335645, 0.239899, 0.21291, 0.268042, 0.271506, 0.281712, 0.295083, 0.288399, 0.377384, 0.247041, 0.25406, 0.219301, 0.219301, 0.200174, 0.158265, 0.111485, 0.118441, 0.173081, 0.092881, 0.05306, 0.0704, 0.088832, 0.122885, 0.15008, 0.139895, 0.15008, 0.139895, 0.134866, 0.086953, 0.073402, 0.088832, 0.083462, 0.060549, 0.06184, 0.122885, 0.090864, 0.111485, 0.127496, 0.06312, 0.125101, 0.191378, 0.185198, 0.167087, 0.194234, 0.225814, 0.232838, 0.232838, 0.206376, 0.179055, 0.158265, 0.200174, 0.288399, 0.25406, 0.225814, 0.196879, 0.18812, 0.203355, 0.17593, 0.155435, 0.268042, 0.194234, 0.129801, 0.137348, 0.206376, 0.206376, 0.129801, 0.134866, 0.088832, 0.064632, 0.064632, 0.066181, 0.058088, 0.060549, 0.048328, 0.100716, 0.118441, 0.064632, 0.102787, 0.147574, 0.079919, 0.086953, 0.125101, 0.200174, 0.200174, 0.203355, 0.167087, 0.191378, 0.155435, 0.139895, 0.222385, 0.173081, 0.25406, 0.268042, 0.182256, 0.185198, 0.194234, 0.206376, 0.328603, 0.318242, 0.321458, 0.321458, 0.31487, 0.25406, 0.182256, 0.139895, 0.147574, 0.200174, 0.182256, 0.222385, 0.31487, 0.216401, 0.318242, 0.275179, 0.257454, 0.342579, 0.324872, 0.229226, 0.219301, 0.158265, 0.111485, 0.116183, 0.122885, 0.122885, 0.122885, 0.170161, 0.21291, 0.203355, 0.120615, 0.194234, 0.185198, 0.147574, 0.142424, 0.074921, 0.098513, 0.078022, 0.085092, 0.071867, 0.116183, 0.118441, 0.170161, 0.200174, 0.120615, 0.155435, 0.090864, 0.139895, 0.085092, 0.092881, 0.094817, 0.147574, 0.144935, 0.120615, 0.139895, 0.137348, 0.179055, 0.18812, 0.236433, 0.15284, 0.247041, 0.21291, 0.239899, 0.222385, 0.216401, 0.278302, 0.243554, 0.346032, 0.239899, 0.332115, 0.321458, 0.232838, 0.164327, 0.170161, 0.194234, 0.200174, 0.216401, 0.25406, 0.209395, 0.164327, 0.182256, 0.182256, 0.229226, 0.203355, 0.122885, 0.15008, 0.18812, 0.173081, 0.194234, 0.25406, 0.161087, 0.167087, 0.26085, 0.342579, 0.25406, 0.229226, 0.164327, 0.209395, 0.155435, 0.182256, 0.18812, 0.271506, 0.281712, 0.295083, 0.288399, 0.36309, 0.275179, 0.257454, 0.30533, 0.203355, 0.236433, 0.332115, 0.25406, 0.158265, 0.164327, 0.247041, 0.209395, 0.281712, 0.332115, 0.394753, 0.394753, 0.41194, 0.370445, 0.342579, 0.291804, 0.26085, 0.232838, 0.335645, 0.311707, 0.339168, 0.4292], '')</t>
  </si>
  <si>
    <t xml:space="preserve">F5RZH4|F5RZH4_9ENTR Lipopolysaccharide biosynthesis protein WzxC OS=Enterobacter hormaechei ATCC 49162 </t>
  </si>
  <si>
    <t>([0.098513, 0.134866, 0.058088, 0.078022, 0.069024, 0.056825, 0.051831, 0.071867, 0.038042, 0.022306, 0.014315, 0.010509, 0.010672, 0.01078, 0.010509, 0.006421, 0.004775, 0.004775, 0.005992, 0.006194, 0.004689, 0.003864, 0.003405, 0.004689, 0.003366, 0.002623, 0.003298, 0.00389, 0.003804, 0.005503, 0.005223, 0.007495, 0.00777, 0.00543, 0.008276, 0.006194, 0.009096, 0.008409, 0.006142, 0.00515, 0.00359, 0.004161, 0.004208, 0.004208, 0.004315, 0.006374, 0.006482, 0.006142, 0.006078, 0.00407, 0.003963, 0.004247, 0.003757, 0.005503, 0.00777, 0.005223, 0.004835, 0.004976, 0.007177, 0.009865, 0.019401, 0.019109, 0.023534, 0.047319, 0.030003, 0.032677, 0.016021, 0.032017, 0.034884, 0.016826, 0.019109, 0.010926, 0.011106, 0.015078, 0.009294, 0.009401, 0.009401, 0.016021, 0.009096, 0.005683, 0.004358, 0.002606, 0.002881, 0.002057, 0.00152, 0.001417, 0.000833, 0.000842, 0.000773, 0.000773, 0.001061, 0.001048, 0.001335, 0.001906, 0.001374, 0.001267, 0.001267, 0.001906, 0.002155, 0.003246, 0.003461, 0.003864, 0.006482, 0.005992, 0.007031, 0.009728, 0.0198, 0.019401, 0.037156, 0.016528, 0.012491, 0.008624, 0.009401, 0.008075, 0.00558, 0.008156, 0.012727, 0.013016, 0.012491, 0.011342, 0.006567, 0.009865, 0.009977, 0.006078, 0.007315, 0.009294, 0.009294, 0.009728, 0.009865, 0.011106, 0.010926, 0.014783, 0.034068, 0.027463, 0.048328, 0.071867, 0.027463, 0.032677, 0.034884, 0.032017, 0.022667, 0.032017, 0.016826, 0.016826, 0.032017, 0.019401, 0.019401, 0.009728, 0.009294, 0.010221, 0.007031, 0.011669, 0.009187, 0.009096, 0.008525, 0.005872, 0.007645, 0.007877, 0.006374, 0.00515, 0.00543, 0.00543, 0.004899, 0.004899, 0.005623, 0.003997, 0.004414, 0.003341, 0.005249, 0.004976, 0.005734, 0.005683, 0.005932, 0.006988, 0.005011, 0.00558, 0.00515, 0.004689, 0.004358, 0.003298, 0.003864, 0.003821, 0.004414, 0.004431, 0.004431, 0.004577, 0.007091, 0.010372, 0.00962, 0.009187, 0.005992, 0.006701, 0.006374, 0.005503, 0.005223, 0.00558, 0.007645, 0.013265, 0.014315, 0.017138, 0.041405, 0.018106, 0.017447, 0.013437, 0.013437, 0.013437, 0.013613, 0.009728, 0.010221, 0.016528, 0.00962, 0.010372, 0.011342, 0.011106, 0.009401, 0.010221, 0.016257, 0.018415, 0.010672, 0.009728, 0.017138, 0.009728, 0.01227, 0.008075, 0.008075, 0.013016, 0.012491, 0.00777, 0.009015, 0.007315, 0.007315, 0.008156, 0.010372, 0.00962, 0.016021, 0.013821, 0.013821, 0.008409, 0.006701, 0.006619, 0.007177, 0.005249, 0.006421, 0.006421, 0.006894, 0.008895, 0.009483, 0.01227, 0.022667, 0.012727, 0.017797, 0.021381, 0.017797, 0.01204, 0.013016, 0.013613, 0.015344, 0.008804, 0.007877, 0.010221, 0.013613, 0.007315, 0.008409, 0.009977, 0.008895, 0.013265, 0.01204, 0.010926, 0.015694, 0.017138, 0.033407, 0.016021, 0.014315, 0.016826, 0.037156, 0.015694, 0.009187, 0.013821, 0.013821, 0.016021, 0.013613, 0.010926, 0.014315, 0.018106, 0.009865, 0.009977, 0.010221, 0.006194, 0.006533, 0.004775, 0.003298, 0.002327, 0.003212, 0.002194, 0.00243, 0.001675, 0.001967, 0.00243, 0.002366, 0.003478, 0.003212, 0.002435, 0.003478, 0.003276, 0.002482, 0.002349, 0.003341, 0.003405, 0.00515, 0.003431, 0.004611, 0.006482, 0.006194, 0.004358, 0.006567, 0.005378, 0.004976, 0.006619, 0.00543, 0.00389, 0.003177, 0.00359, 0.003555, 0.003276, 0.003246, 0.003014, 0.004611, 0.004577, 0.003298, 0.003246, 0.004646, 0.004775, 0.003366, 0.004736, 0.006894, 0.004483, 0.004611, 0.005378, 0.004577, 0.006533, 0.008156, 0.010372, 0.010221, 0.017797, 0.00962, 0.016257, 0.013821, 0.013613, 0.007645, 0.011669, 0.008156, 0.004835, 0.004577, 0.006988, 0.004483, 0.003246, 0.002881, 0.002705, 0.003607, 0.003607, 0.00243, 0.001786, 0.001318, 0.001743, 0.001649, 0.002512, 0.002623, 0.003555, 0.003461, 0.004577, 0.002976, 0.003864, 0.004483, 0.004611, 0.003177, 0.004736, 0.004414, 0.004899, 0.005086, 0.003555, 0.004208, 0.004208, 0.004646, 0.006533, 0.006894, 0.005249, 0.003804, 0.00359, 0.003014, 0.001872, 0.001649, 0.002155, 0.001417, 0.002014, 0.002138, 0.002336, 0.001597, 0.002529, 0.00359, 0.004921, 0.004646, 0.004689, 0.007031, 0.006567, 0.004388, 0.003053, 0.00389, 0.003924, 0.002881, 0.002881, 0.004775, 0.004161, 0.003555, 0.003701, 0.00359, 0.002336, 0.003366, 0.004775, 0.003512, 0.003109, 0.002366, 0.003366, 0.002336, 0.002276, 0.00231, 0.003276, 0.003478, 0.002623, 0.002662, 0.00389, 0.00543, 0.004921, 0.005378, 0.008624, 0.008624, 0.007259, 0.009187, 0.005734, 0.003963, 0.004775, 0.004247, 0.005683, 0.004358, 0.005223, 0.004513, 0.006245, 0.005503, 0.005086, 0.005799, 0.005223, 0.004835, 0.003757, 0.003177, 0.003079, 0.002117, 0.002117, 0.002435, 0.002881, 0.004247, 0.005086, 0.004315, 0.004358, 0.003298, 0.004577, 0.004431, 0.005249, 0.00543, 0.006421, 0.005799, 0.005623, 0.009187, 0.009977, 0.017447, 0.025316, 0.037156, 0.0704, 0.15008, 0.079919, 0.037156, 0.035586, 0.035586, 0.0704, 0.102787, 0.147574, 0.109221, 0.137348, 0.109221, 0.079919, 0.058088, 0.170161, 0.232838, 0.182256], '')</t>
  </si>
  <si>
    <t xml:space="preserve">F5RZH5|F5RZH5_9ENTR Capsular polysaccharide biosynthesis protein OS=Enterobacter hormaechei ATCC 49162 </t>
  </si>
  <si>
    <t>([0.394753, 0.4292, 0.476583, 0.422041, 0.433034, 0.30533, 0.191378, 0.209395, 0.167087, 0.122885, 0.147574, 0.203355, 0.090864, 0.079919, 0.155435, 0.078022, 0.078022, 0.037156, 0.022667, 0.014075, 0.017447, 0.016826, 0.009728, 0.006194, 0.006142, 0.004899, 0.005503, 0.005318, 0.004315, 0.005011, 0.006374, 0.006374, 0.006194, 0.006374, 0.004646, 0.003298, 0.003821, 0.003671, 0.003701, 0.003246, 0.003431, 0.003079, 0.00225, 0.002276, 0.0028, 0.002366, 0.002396, 0.002349, 0.002276, 0.002881, 0.00246, 0.001692, 0.001675, 0.001687, 0.00225, 0.00316, 0.004483, 0.00359, 0.002606, 0.003607, 0.004899, 0.004161, 0.004689, 0.006482, 0.007031, 0.008156, 0.00962, 0.014075, 0.022306, 0.059222, 0.028695, 0.028695, 0.030003, 0.017138, 0.010221, 0.014075, 0.014586, 0.008723, 0.016528, 0.017447, 0.017138, 0.010509, 0.013016, 0.007645, 0.007555, 0.008895, 0.008723, 0.007495, 0.005799, 0.005011, 0.003298, 0.004414, 0.005086, 0.007177, 0.006567, 0.009728, 0.009865, 0.009401, 0.009728, 0.007177, 0.01078, 0.007259, 0.007177, 0.007422, 0.007877, 0.005623, 0.004611, 0.003431, 0.004689, 0.005872, 0.004736, 0.007031, 0.005992, 0.004835, 0.003804, 0.004577, 0.004483, 0.004315, 0.003212, 0.003212, 0.003963, 0.002606, 0.003727, 0.004513, 0.00543, 0.005503, 0.005734, 0.007877, 0.012491, 0.01204, 0.01204, 0.011903, 0.012727, 0.017447, 0.026892, 0.0198, 0.018415, 0.015344, 0.010672, 0.014586, 0.025316, 0.026892, 0.032677, 0.03976, 0.032017, 0.032017, 0.0704, 0.085092, 0.045352, 0.023534, 0.024393, 0.024393, 0.022667, 0.020522, 0.020876, 0.023087, 0.06312, 0.051831, 0.035586, 0.058088, 0.033407, 0.038042, 0.023087, 0.027463, 0.023087, 0.020165, 0.01204, 0.011342, 0.017138, 0.023963, 0.043307, 0.049374, 0.050641, 0.109221, 0.0704, 0.085092, 0.073402, 0.066181, 0.064632, 0.092881, 0.092881, 0.194234, 0.10481, 0.173081, 0.247041, 0.158265, 0.155435, 0.257454, 0.271506, 0.222385, 0.257454, 0.219301, 0.191378, 0.191378, 0.111485, 0.161087, 0.147574, 0.098513, 0.049374, 0.051831, 0.05306, 0.038858, 0.037156, 0.05306, 0.047319, 0.048328, 0.100716, 0.17593, 0.167087, 0.090864, 0.116183, 0.116183, 0.081712, 0.06312, 0.06312, 0.132295, 0.076542, 0.056825, 0.096677, 0.17593, 0.288399, 0.26085, 0.30533, 0.225814, 0.179055, 0.111485, 0.056825, 0.06184, 0.067594, 0.041405, 0.037156, 0.038858, 0.019401, 0.037156, 0.026892, 0.016257, 0.015078, 0.025316, 0.032017, 0.017447, 0.018106, 0.018787, 0.018106, 0.019401, 0.030003, 0.034884, 0.074921, 0.086953, 0.047319, 0.05306, 0.047319, 0.055536, 0.056825, 0.122885, 0.132295, 0.137348, 0.216401, 0.216401, 0.137348, 0.144935, 0.232838, 0.155435, 0.085092, 0.129801, 0.122885, 0.079919, 0.134866, 0.122885, 0.109221, 0.109221, 0.054297, 0.094817, 0.158265, 0.092881, 0.049374, 0.023963, 0.024393, 0.015078, 0.009865, 0.015344, 0.016826, 0.011518, 0.010672, 0.01227, 0.009483, 0.006894, 0.00777, 0.005683, 0.004921, 0.005249, 0.006533, 0.006482, 0.006482, 0.006482, 0.009401, 0.014075, 0.025762, 0.024826, 0.024393, 0.021816, 0.022306, 0.020165, 0.032017, 0.056825, 0.046336, 0.0704, 0.098513, 0.125101, 0.196879, 0.229226, 0.328603, 0.232838, 0.284882, 0.216401, 0.129801, 0.111485, 0.056825, 0.048328, 0.086953, 0.120615, 0.21291, 0.147574, 0.11371, 0.118441, 0.122885, 0.206376, 0.206376, 0.182256, 0.120615, 0.125101, 0.129801, 0.094817, 0.167087, 0.206376, 0.288399, 0.401658, 0.42561, 0.545602, 0.465241, 0.476583, 0.517562, 0.440853, 0.51388, 0.58069, 0.433034, 0.324872, 0.31487, 0.31487, 0.390993, 0.461924, 0.352862, 0.352862, 0.394753, 0.288399, 0.308712, 0.301917, 0.182256, 0.094817, 0.102787, 0.102787, 0.046336, 0.049374, 0.078022, 0.078022, 0.054297, 0.109221, 0.109221, 0.0704, 0.0704, 0.079919, 0.079919, 0.158265, 0.15008, 0.118441, 0.134866, 0.096677, 0.088832, 0.179055, 0.281712, 0.278302, 0.25031, 0.36309, 0.36309, 0.275179, 0.191378, 0.247041, 0.25406, 0.247041, 0.278302, 0.191378, 0.170161, 0.167087, 0.144935, 0.102787, 0.125101, 0.203355, 0.236433, 0.164327, 0.158265, 0.15008, 0.078022, 0.122885, 0.129801, 0.076542, 0.137348, 0.21291, 0.120615, 0.118441, 0.196879, 0.247041, 0.342579, 0.346032, 0.356642, 0.268042, 0.346032, 0.346032, 0.275179, 0.281712, 0.366687, 0.356642, 0.271506, 0.387226, 0.308712, 0.301917, 0.298791, 0.295083, 0.200174, 0.216401, 0.21291, 0.222385, 0.127496, 0.122885, 0.0704, 0.034884, 0.030611, 0.029376, 0.018106, 0.022667, 0.013437, 0.009977, 0.006894, 0.006619, 0.006567, 0.006988, 0.004835, 0.006245, 0.006078, 0.005799, 0.006078, 0.006374, 0.006039, 0.007495, 0.006894, 0.006533, 0.007555, 0.009294, 0.007422, 0.008624, 0.006894, 0.008002, 0.008624, 0.01227, 0.018415, 0.011106], '')</t>
  </si>
  <si>
    <t>[337, 340, 342, 343]</t>
  </si>
  <si>
    <t xml:space="preserve">F5RZH6|F5RZH6_9ENTR Phosphomannomutase OS=Enterobacter hormaechei ATCC 49162 </t>
  </si>
  <si>
    <t>([0.225814, 0.281712, 0.216401, 0.118441, 0.139895, 0.134866, 0.086953, 0.118441, 0.078022, 0.096677, 0.11371, 0.139895, 0.069024, 0.059222, 0.071867, 0.081712, 0.074921, 0.134866, 0.182256, 0.170161, 0.11371, 0.15284, 0.085092, 0.122885, 0.137348, 0.142424, 0.167087, 0.219301, 0.139895, 0.216401, 0.236433, 0.161087, 0.106997, 0.164327, 0.196879, 0.191378, 0.182256, 0.179055, 0.122885, 0.069024, 0.064632, 0.109221, 0.137348, 0.164327, 0.161087, 0.170161, 0.179055, 0.182256, 0.225814, 0.311707, 0.236433, 0.21291, 0.219301, 0.271506, 0.200174, 0.147574, 0.134866, 0.127496, 0.132295, 0.191378, 0.275179, 0.243554, 0.243554, 0.173081, 0.239899, 0.179055, 0.179055, 0.182256, 0.11371, 0.100716, 0.060549, 0.098513, 0.098513, 0.158265, 0.196879, 0.291804, 0.229226, 0.161087, 0.092881, 0.122885, 0.120615, 0.060549, 0.076542, 0.047319, 0.0704, 0.042364, 0.069024, 0.111485, 0.102787, 0.100716, 0.11371, 0.122885, 0.127496, 0.109221, 0.10481, 0.098513, 0.096677, 0.18812, 0.225814, 0.335645, 0.284882, 0.288399, 0.390993, 0.339168, 0.418646, 0.339168, 0.342579, 0.328603, 0.332115, 0.332115, 0.394753, 0.377384, 0.480142, 0.380708, 0.414856, 0.41194, 0.418646, 0.414856, 0.380708, 0.339168, 0.332115, 0.4292, 0.352862, 0.370445, 0.414856, 0.339168, 0.390993, 0.480142, 0.447574, 0.465241, 0.480142, 0.40511, 0.436924, 0.440853, 0.468512, 0.480142, 0.5017, 0.458154, 0.450668, 0.458154, 0.545602, 0.541878, 0.436924, 0.505461, 0.505461, 0.41194, 0.505461, 0.454136, 0.454136, 0.483068, 0.486429, 0.387226, 0.401658, 0.380708, 0.349426, 0.335645, 0.247041, 0.225814, 0.179055, 0.111485, 0.118441, 0.081712, 0.066181, 0.118441, 0.073402, 0.064632, 0.132295, 0.074921, 0.116183, 0.064632, 0.042364, 0.022306, 0.040537, 0.0704, 0.064632, 0.069024, 0.109221, 0.139895, 0.118441, 0.182256, 0.295083, 0.216401, 0.216401, 0.26085, 0.219301, 0.219301, 0.243554, 0.185198, 0.264545, 0.170161, 0.243554, 0.281712, 0.288399, 0.288399, 0.225814, 0.257454, 0.182256, 0.191378, 0.132295, 0.109221, 0.109221, 0.059222, 0.092881, 0.142424, 0.139895, 0.18812, 0.278302, 0.26085, 0.301917, 0.196879, 0.328603, 0.346032, 0.374039, 0.366687, 0.384043, 0.461924, 0.461924, 0.447574, 0.359901, 0.497853, 0.59917, 0.509769, 0.59014, 0.59917, 0.59917, 0.59917, 0.562014, 0.562014, 0.525368, 0.444081, 0.465241, 0.450668, 0.444081, 0.440853, 0.5017, 0.480142, 0.418646, 0.384043, 0.377384, 0.42561, 0.288399, 0.281712, 0.352862, 0.36309, 0.239899, 0.239899, 0.229226, 0.158265, 0.078022, 0.055536, 0.040537, 0.074921, 0.074921, 0.071867, 0.071867, 0.094817, 0.043307, 0.033407, 0.038042, 0.064632, 0.043307, 0.047319, 0.025316, 0.017797, 0.016826, 0.019401, 0.01204, 0.010372, 0.016826, 0.025762, 0.022306, 0.026338, 0.028107, 0.023963, 0.025762, 0.032017, 0.028695, 0.047319, 0.081712, 0.041405, 0.024393, 0.044297, 0.086953, 0.167087, 0.222385, 0.15008, 0.222385, 0.21291, 0.25406, 0.243554, 0.209395, 0.328603, 0.349426, 0.264545, 0.264545, 0.222385, 0.170161, 0.170161, 0.196879, 0.222385, 0.335645, 0.356642, 0.318242, 0.30533, 0.271506, 0.281712, 0.36309, 0.36309, 0.42561, 0.30533, 0.21291, 0.275179, 0.284882, 0.346032, 0.366687, 0.366687, 0.418646, 0.468512, 0.480142, 0.447574, 0.342579, 0.21291, 0.281712, 0.321458, 0.342579, 0.30533, 0.295083, 0.26085, 0.26085, 0.291804, 0.301917, 0.275179, 0.275179, 0.264545, 0.161087, 0.173081, 0.102787, 0.056825, 0.05306, 0.049374, 0.060549, 0.078022, 0.085092, 0.102787, 0.054297, 0.028107, 0.022306, 0.016021, 0.019401, 0.021816, 0.013821, 0.015078, 0.019109, 0.012491, 0.011669, 0.020876, 0.026892, 0.050641, 0.046336, 0.043307, 0.050641, 0.029376, 0.024826, 0.042364, 0.037156, 0.0704, 0.092881, 0.129801, 0.161087, 0.083462, 0.090864, 0.127496, 0.194234, 0.26085, 0.366687, 0.281712, 0.295083, 0.278302, 0.281712, 0.281712, 0.25406, 0.25031, 0.366687, 0.40511, 0.422041, 0.384043, 0.301917, 0.311707, 0.335645, 0.298791, 0.42561, 0.398279, 0.433034, 0.321458, 0.295083, 0.194234, 0.281712, 0.239899, 0.164327, 0.182256, 0.179055, 0.21291, 0.196879, 0.17593, 0.209395, 0.196879, 0.144935, 0.216401, 0.206376, 0.182256, 0.144935, 0.155435, 0.164327, 0.086953, 0.155435, 0.098513, 0.167087, 0.100716, 0.118441, 0.179055, 0.161087, 0.25406, 0.25406, 0.275179, 0.298791, 0.219301, 0.158265, 0.236433, 0.158265, 0.203355, 0.167087, 0.288399, 0.25406, 0.236433, 0.311707, 0.324872, 0.447574, 0.408655, 0.41194, 0.380708, 0.398279, 0.370445, 0.352862, 0.356642, 0.339168, 0.318242, 0.298791, 0.284882, 0.264545, 0.271506, 0.179055, 0.26085, 0.257454, 0.232838, 0.21291, 0.219301, 0.179055, 0.139895, 0.139895, 0.209395, 0.222385, 0.155435, 0.158265], '')</t>
  </si>
  <si>
    <t>[136, 140, 141, 143, 144, 146, 220, 221, 222, 223, 224, 225, 226, 227, 228, 234]</t>
  </si>
  <si>
    <t xml:space="preserve">F5RZH8|F5RZH8_9ENTR Glycosyl transferase OS=Enterobacter hormaechei ATCC 49162 </t>
  </si>
  <si>
    <t>([0.010221, 0.018415, 0.030611, 0.020522, 0.031287, 0.045352, 0.030003, 0.041405, 0.054297, 0.034884, 0.047319, 0.067594, 0.073402, 0.088832, 0.098513, 0.15008, 0.139895, 0.10481, 0.139895, 0.127496, 0.222385, 0.225814, 0.203355, 0.203355, 0.222385, 0.216401, 0.155435, 0.155435, 0.158265, 0.134866, 0.243554, 0.257454, 0.161087, 0.086953, 0.132295, 0.196879, 0.098513, 0.182256, 0.167087, 0.196879, 0.21291, 0.203355, 0.120615, 0.122885, 0.116183, 0.088832, 0.090864, 0.071867, 0.125101, 0.120615, 0.155435, 0.15008, 0.132295, 0.18812, 0.25031, 0.236433, 0.164327, 0.170161, 0.173081, 0.17593, 0.196879, 0.118441, 0.06312, 0.079919, 0.094817, 0.096677, 0.185198, 0.203355, 0.301917, 0.308712, 0.219301, 0.206376, 0.196879, 0.129801, 0.094817, 0.11371, 0.066181, 0.098513, 0.17593, 0.094817, 0.116183, 0.060549, 0.100716, 0.173081, 0.139895, 0.06312, 0.073402, 0.040537, 0.026338, 0.022306, 0.022667, 0.038858, 0.03976, 0.020876, 0.034068, 0.0704, 0.074921, 0.125101, 0.076542, 0.045352, 0.092881, 0.076542, 0.085092, 0.100716, 0.10481, 0.122885, 0.122885, 0.071867, 0.122885, 0.179055, 0.209395, 0.161087, 0.158265, 0.098513, 0.11371, 0.116183, 0.102787, 0.058088, 0.056825, 0.096677, 0.134866, 0.132295, 0.191378, 0.173081, 0.094817, 0.092881, 0.086953, 0.170161, 0.236433, 0.142424, 0.134866, 0.090864, 0.122885, 0.102787, 0.132295, 0.129801, 0.129801, 0.078022, 0.127496, 0.10481, 0.085092, 0.102787, 0.102787, 0.098513, 0.158265, 0.236433, 0.232838, 0.324872, 0.247041, 0.206376, 0.308712, 0.209395, 0.243554, 0.232838, 0.232838, 0.161087, 0.25406, 0.25406, 0.335645, 0.335645, 0.284882, 0.321458, 0.335645, 0.264545, 0.271506, 0.17593, 0.120615, 0.120615, 0.125101, 0.106997, 0.127496, 0.127496, 0.196879, 0.191378, 0.158265, 0.196879, 0.311707, 0.268042, 0.275179, 0.291804, 0.295083, 0.380708, 0.30533, 0.324872, 0.36309, 0.366687, 0.472492, 0.472492, 0.384043, 0.271506, 0.257454, 0.291804, 0.301917, 0.206376, 0.247041, 0.301917, 0.219301, 0.18812, 0.222385, 0.118441, 0.111485, 0.118441, 0.076542, 0.122885, 0.111485, 0.137348, 0.134866, 0.111485, 0.173081, 0.222385, 0.243554, 0.352862, 0.288399, 0.288399, 0.298791, 0.298791, 0.200174, 0.301917, 0.301917, 0.308712, 0.433034, 0.4292, 0.321458, 0.301917, 0.21291, 0.120615, 0.116183, 0.106997, 0.139895, 0.074921, 0.088832, 0.161087, 0.158265, 0.194234, 0.182256, 0.182256, 0.200174, 0.281712, 0.182256, 0.134866, 0.134866, 0.106997, 0.088832, 0.094817, 0.167087, 0.164327, 0.25406, 0.271506, 0.281712, 0.298791, 0.30533, 0.271506, 0.15284, 0.106997, 0.056825, 0.037156, 0.06312, 0.060549, 0.060549, 0.090864, 0.15008, 0.139895, 0.139895, 0.164327, 0.161087, 0.170161, 0.247041, 0.21291, 0.170161, 0.161087, 0.15008, 0.232838, 0.268042, 0.291804, 0.366687, 0.472492, 0.444081, 0.447574, 0.332115, 0.229226, 0.264545, 0.182256, 0.191378, 0.219301, 0.139895, 0.225814, 0.182256, 0.116183, 0.167087, 0.167087, 0.109221, 0.058088, 0.055536, 0.044297, 0.06312, 0.066181, 0.037156, 0.071867, 0.042364, 0.05306, 0.067594, 0.058088, 0.094817, 0.090864, 0.090864, 0.129801, 0.096677, 0.127496, 0.170161, 0.096677, 0.069024, 0.134866, 0.203355, 0.203355, 0.158265, 0.194234, 0.191378, 0.17593, 0.106997, 0.142424, 0.139895, 0.194234, 0.185198, 0.200174, 0.170161, 0.120615, 0.085092, 0.109221, 0.081712, 0.111485, 0.137348, 0.182256, 0.161087, 0.179055, 0.116183, 0.179055, 0.179055, 0.106997, 0.116183, 0.18812, 0.219301, 0.196879, 0.229226, 0.229226, 0.139895, 0.139895, 0.139895, 0.147574, 0.094817, 0.127496, 0.137348, 0.179055, 0.206376, 0.139895, 0.147574, 0.194234, 0.132295, 0.086953, 0.147574, 0.21291, 0.125101, 0.139895, 0.225814, 0.167087, 0.111485, 0.15284, 0.15008, 0.239899, 0.318242, 0.408655, 0.401658, 0.380708, 0.291804, 0.257454, 0.324872, 0.31487, 0.257454, 0.301917, 0.387226, 0.380708, 0.394753, 0.40511, 0.408655, 0.398279, 0.454136, 0.557691, 0.51388, 0.465241, 0.433034, 0.440853, 0.31487, 0.216401, 0.179055, 0.264545, 0.206376, 0.203355, 0.182256, 0.247041, 0.257454, 0.203355, 0.173081, 0.134866, 0.196879, 0.137348, 0.109221, 0.060549, 0.034068], '')</t>
  </si>
  <si>
    <t>[385, 386]</t>
  </si>
  <si>
    <t xml:space="preserve">F5RZI2|F5RZI2_9ENTR Colanic acid O-acetyltransferase I OS=Enterobacter hormaechei ATCC 49162 </t>
  </si>
  <si>
    <t>([0.111485, 0.144935, 0.055536, 0.076542, 0.100716, 0.125101, 0.142424, 0.170161, 0.109221, 0.129801, 0.098513, 0.142424, 0.076542, 0.038858, 0.040537, 0.029376, 0.019109, 0.043307, 0.035586, 0.060549, 0.026892, 0.014075, 0.011669, 0.013821, 0.013437, 0.015078, 0.015694, 0.010221, 0.007177, 0.006988, 0.006988, 0.006567, 0.006482, 0.008002, 0.007259, 0.007177, 0.005992, 0.007495, 0.00543, 0.004247, 0.004208, 0.004976, 0.007177, 0.005992, 0.008075, 0.008156, 0.00777, 0.006078, 0.006533, 0.006619, 0.009728, 0.01078, 0.016257, 0.011106, 0.013437, 0.015078, 0.026892, 0.025762, 0.030611, 0.033407, 0.073402, 0.038858, 0.051831, 0.028107, 0.05306, 0.056825, 0.029376, 0.022306, 0.020876, 0.020876, 0.037156, 0.03976, 0.035586, 0.030003, 0.030611, 0.018415, 0.017797, 0.018106, 0.019109, 0.016528, 0.028695, 0.017138, 0.030611, 0.017447, 0.030611, 0.024826, 0.024826, 0.046336, 0.036378, 0.040537, 0.06184, 0.064632, 0.059222, 0.034068, 0.022667, 0.0198, 0.021816, 0.042364, 0.040537, 0.071867, 0.069024, 0.067594, 0.058088, 0.041405, 0.073402, 0.073402, 0.088832, 0.038042, 0.042364, 0.035586, 0.058088, 0.048328, 0.044297, 0.05306, 0.047319, 0.058088, 0.058088, 0.092881, 0.098513, 0.098513, 0.06184, 0.036378, 0.0198, 0.032677, 0.045352, 0.050641, 0.031287, 0.016826, 0.022667, 0.017797, 0.036378, 0.034068, 0.028107, 0.028695, 0.016826, 0.028107, 0.046336, 0.083462, 0.086953, 0.051831, 0.034884, 0.058088, 0.081712, 0.142424, 0.167087, 0.158265, 0.10481, 0.081712, 0.15284, 0.209395, 0.164327, 0.164327, 0.139895, 0.206376, 0.21291, 0.216401, 0.142424, 0.134866, 0.134866, 0.137348, 0.219301, 0.247041, 0.191378, 0.167087, 0.10481, 0.106997, 0.125101, 0.17593, 0.219301, 0.243554, 0.25406, 0.356642, 0.324872, 0.278302, 0.247041, 0.216401, 0.264545, 0.349426, 0.328603, 0.30533, 0.264545, 0.185198, 0.196879, 0.268042], '')</t>
  </si>
  <si>
    <t xml:space="preserve">F5RZI3|F5RZI3_9ENTR Colanic acid glycosyltransferase OS=Enterobacter hormaechei ATCC 49162 </t>
  </si>
  <si>
    <t>([0.006039, 0.009096, 0.007177, 0.010372, 0.014315, 0.01227, 0.01078, 0.013821, 0.019109, 0.013821, 0.017447, 0.022306, 0.024826, 0.043307, 0.048328, 0.041405, 0.060549, 0.056825, 0.092881, 0.137348, 0.236433, 0.155435, 0.15008, 0.132295, 0.132295, 0.074921, 0.067594, 0.067594, 0.044297, 0.044297, 0.083462, 0.083462, 0.083462, 0.155435, 0.164327, 0.15284, 0.239899, 0.239899, 0.26085, 0.147574, 0.0704, 0.079919, 0.134866, 0.074921, 0.158265, 0.144935, 0.25031, 0.219301, 0.298791, 0.278302, 0.275179, 0.179055, 0.111485, 0.111485, 0.11371, 0.109221, 0.116183, 0.109221, 0.132295, 0.0704, 0.079919, 0.142424, 0.106997, 0.078022, 0.147574, 0.134866, 0.134866, 0.0704, 0.15284, 0.106997, 0.144935, 0.155435, 0.247041, 0.339168, 0.243554, 0.194234, 0.122885, 0.055536, 0.031287, 0.034884, 0.060549, 0.109221, 0.109221, 0.086953, 0.056825, 0.050641, 0.056825, 0.060549, 0.0704, 0.050641, 0.03976, 0.023963, 0.018106, 0.018787, 0.020165, 0.021381, 0.021381, 0.037156, 0.086953, 0.144935, 0.147574, 0.155435, 0.132295, 0.098513, 0.074921, 0.092881, 0.092881, 0.086953, 0.069024, 0.06312, 0.045352, 0.085092, 0.086953, 0.106997, 0.116183, 0.10481, 0.167087, 0.194234, 0.137348, 0.074921, 0.076542, 0.069024, 0.051831, 0.06312, 0.100716, 0.182256, 0.167087, 0.102787, 0.055536, 0.038042, 0.067594, 0.111485, 0.06184, 0.147574, 0.120615, 0.109221, 0.111485, 0.120615, 0.098513, 0.085092, 0.071867, 0.033407, 0.040537, 0.037156, 0.037156, 0.030003, 0.018415, 0.034884, 0.06184, 0.116183, 0.21291, 0.129801, 0.137348, 0.137348, 0.120615, 0.083462, 0.086953, 0.055536, 0.049374, 0.060549, 0.111485, 0.122885, 0.18812, 0.100716, 0.109221, 0.090864, 0.088832, 0.088832, 0.047319, 0.048328, 0.042364, 0.034884, 0.034884, 0.03976, 0.031287, 0.031287, 0.060549, 0.032677, 0.051831, 0.051831, 0.030611, 0.0198, 0.034068, 0.046336, 0.037156, 0.045352, 0.042364, 0.042364, 0.074921, 0.088832, 0.085092, 0.088832, 0.086953, 0.167087, 0.15284, 0.18812, 0.191378, 0.120615, 0.137348, 0.147574, 0.15284, 0.194234, 0.264545, 0.284882, 0.203355, 0.335645, 0.349426, 0.398279, 0.308712, 0.225814, 0.30533, 0.243554, 0.264545, 0.264545, 0.142424, 0.066181, 0.090864, 0.088832, 0.086953, 0.127496, 0.066181, 0.030003, 0.023087, 0.024393, 0.014075, 0.020522, 0.019401, 0.019109, 0.018787, 0.032017, 0.043307, 0.041405, 0.050641, 0.025762, 0.016021, 0.034068, 0.071867, 0.071867, 0.05306, 0.076542, 0.06184, 0.098513, 0.182256, 0.257454, 0.209395, 0.308712, 0.271506, 0.222385], '')</t>
  </si>
  <si>
    <t xml:space="preserve">F5RZI4|F5RZI4_9ENTR Membrane protein OS=Enterobacter hormaechei ATCC 49162 </t>
  </si>
  <si>
    <t>([0.004611, 0.003366, 0.002512, 0.003821, 0.002976, 0.002336, 0.001906, 0.00155, 0.001335, 0.001232, 0.001649, 0.00152, 0.00155, 0.000906, 0.000747, 0.001335, 0.00076, 0.001305, 0.001623, 0.001623, 0.001417, 0.002349, 0.002276, 0.003366, 0.002057, 0.00225, 0.003366, 0.002976, 0.00292, 0.004513, 0.004513, 0.003014, 0.002727, 0.001808, 0.001872, 0.001541, 0.001103, 0.001743, 0.001786, 0.001112, 0.001211, 0.001344, 0.001267, 0.001967, 0.001267, 0.001533, 0.001391, 0.001103, 0.001267, 0.001786, 0.001112, 0.00152, 0.001383, 0.002035, 0.002014, 0.003079, 0.003671, 0.00316, 0.003212, 0.002211, 0.00225, 0.001288, 0.001855, 0.001872, 0.001808, 0.001855, 0.00246, 0.003079, 0.003555, 0.00515, 0.003757, 0.00407, 0.004315, 0.006619, 0.007031, 0.008624, 0.00558, 0.004208, 0.004899, 0.003341, 0.003212, 0.003478, 0.003701, 0.002555, 0.001649, 0.001649, 0.002014, 0.001391, 0.001061, 0.001061, 0.000575, 0.001048, 0.000842, 0.000833, 0.000859, 0.000447, 0.000614, 0.001211, 0.001936, 0.002761, 0.002727, 0.004208, 0.005623, 0.005683, 0.005734, 0.009015, 0.005683, 0.004513, 0.004315, 0.004414, 0.003431, 0.003727, 0.00359, 0.003864, 0.002623, 0.001872, 0.002336, 0.001541, 0.001211, 0.000958, 0.000661, 0.001249, 0.000859, 0.000674, 0.001202, 0.001172, 0.000661, 0.000743, 0.001374, 0.001967, 0.0028, 0.003701, 0.004736, 0.003431, 0.003924, 0.006078, 0.005683, 0.004835, 0.006988, 0.008525, 0.006701, 0.005872, 0.003804, 0.003341, 0.003821, 0.00389, 0.00558, 0.00558, 0.006039, 0.00407, 0.004358, 0.002761, 0.001936, 0.002014, 0.001748, 0.00231, 0.002078, 0.003053, 0.004414, 0.004577, 0.004646, 0.005734, 0.005734, 0.005799, 0.00543, 0.005992, 0.006142, 0.005378, 0.004976, 0.004358, 0.005378, 0.00359, 0.004736, 0.004736, 0.003405, 0.00515, 0.003671, 0.002529, 0.001687, 0.001602, 0.00103, 0.000958, 0.001288, 0.001172, 0.001692, 0.001855, 0.001709, 0.001623, 0.002155, 0.003366, 0.005249, 0.006421, 0.008075, 0.007645, 0.007877, 0.008002, 0.006894, 0.010372, 0.010509, 0.01204, 0.007877, 0.01227, 0.011903, 0.011106, 0.010926, 0.01078, 0.019401, 0.011903, 0.008804, 0.008276, 0.005249, 0.003671, 0.002503, 0.001855, 0.001602, 0.001623, 0.001675, 0.002211, 0.001481, 0.001808, 0.001572, 0.002435, 0.001692, 0.001202, 0.001288, 0.002078, 0.002336, 0.001967, 0.001778, 0.002327, 0.002211, 0.003366, 0.003298, 0.004899, 0.005223, 0.006194, 0.006039, 0.005932, 0.005249, 0.005223, 0.006194, 0.007177, 0.004414, 0.004358, 0.004611, 0.004388, 0.003366, 0.002155, 0.001533, 0.001872, 0.001172, 0.001318, 0.000833, 0.000833, 0.000713, 0.001318, 0.00155, 0.001572, 0.002349, 0.002503, 0.002482, 0.00243, 0.003298, 0.005503, 0.007877, 0.010672, 0.010509, 0.016021, 0.016021, 0.019109, 0.025762, 0.030611, 0.013613, 0.024826, 0.06312, 0.030611, 0.015694, 0.01078, 0.01227, 0.012491, 0.007555, 0.011669, 0.007495, 0.007555, 0.006619, 0.004646, 0.004921, 0.005011, 0.00389, 0.004247, 0.006078, 0.003804, 0.005318, 0.007495, 0.005223, 0.003461, 0.005223, 0.004835, 0.004483, 0.005011, 0.004921, 0.004431, 0.004513, 0.004513, 0.002761, 0.003109, 0.004358, 0.00359, 0.003727, 0.003701, 0.004775, 0.004689, 0.007877, 0.00543, 0.005799, 0.009096, 0.015078, 0.008276, 0.008409, 0.007645, 0.006245, 0.004513, 0.005011, 0.003701, 0.003431, 0.005249, 0.003478, 0.002276, 0.00231, 0.001572, 0.001481, 0.000936, 0.000983, 0.000537, 0.000532, 0.000292, 0.000142, 6e-05, 0.000133, 0.000137, 0.000116, 0.000202, 0.000262, 0.000318, 0.000309, 0.000713, 0.000558, 0.000485, 0.000958, 0.001288, 0.001778, 0.002705, 0.004135, 0.002555, 0.003727, 0.004161, 0.005992, 0.006039, 0.006795, 0.004775, 0.004135, 0.006567, 0.007177, 0.006619, 0.008156, 0.008075, 0.004775, 0.00359, 0.005734, 0.005683, 0.005318, 0.00359, 0.002194, 0.002014, 0.003431, 0.003607, 0.003341, 0.002688, 0.00246, 0.002396, 0.002396, 0.002761, 0.002276, 0.00231, 0.001778, 0.001288, 0.001271, 0.002138, 0.003405, 0.002727, 0.001808, 0.002057, 0.002035, 0.003366, 0.003478, 0.002662, 0.002014, 0.002396, 0.00231, 0.003109, 0.003804, 0.004775, 0.005683, 0.005932, 0.003864, 0.006619], '')</t>
  </si>
  <si>
    <t xml:space="preserve">F5RZI5|F5RZI5_9ENTR Colanic acid glycosyltransferase OS=Enterobacter hormaechei ATCC 49162 </t>
  </si>
  <si>
    <t>([0.022667, 0.040537, 0.059222, 0.081712, 0.081712, 0.079919, 0.100716, 0.076542, 0.076542, 0.05306, 0.069024, 0.050641, 0.046336, 0.088832, 0.15008, 0.120615, 0.144935, 0.139895, 0.203355, 0.194234, 0.194234, 0.232838, 0.216401, 0.225814, 0.125101, 0.10481, 0.071867, 0.073402, 0.06312, 0.078022, 0.137348, 0.132295, 0.206376, 0.206376, 0.203355, 0.191378, 0.161087, 0.232838, 0.222385, 0.219301, 0.236433, 0.229226, 0.25031, 0.264545, 0.196879, 0.232838, 0.301917, 0.401658, 0.40511, 0.534167, 0.541878, 0.444081, 0.444081, 0.440853, 0.346032, 0.311707, 0.332115, 0.401658, 0.377384, 0.298791, 0.185198, 0.17593, 0.191378, 0.088832, 0.090864, 0.134866, 0.206376, 0.137348, 0.067594, 0.067594, 0.060549, 0.035586, 0.066181, 0.071867, 0.044297, 0.043307, 0.054297, 0.049374, 0.033407, 0.03976, 0.069024, 0.134866, 0.127496, 0.191378, 0.328603, 0.25406, 0.191378, 0.122885, 0.185198, 0.185198, 0.185198, 0.125101, 0.125101, 0.116183, 0.10481, 0.098513, 0.094817, 0.055536, 0.060549, 0.05306, 0.054297, 0.056825, 0.038042, 0.026892, 0.023087, 0.011106, 0.009401, 0.011903, 0.018415, 0.013437, 0.024393, 0.020876, 0.029376, 0.049374, 0.059222, 0.06184, 0.109221, 0.18812, 0.158265, 0.106997, 0.096677, 0.094817, 0.05306, 0.074921, 0.111485, 0.129801, 0.142424, 0.232838, 0.17593, 0.17593, 0.229226, 0.232838, 0.161087, 0.142424, 0.073402, 0.06312, 0.06312, 0.06312, 0.031287, 0.069024, 0.098513, 0.098513, 0.098513, 0.161087, 0.173081, 0.094817, 0.102787, 0.170161, 0.098513, 0.161087, 0.161087, 0.102787, 0.096677, 0.182256, 0.129801, 0.25406, 0.281712, 0.21291, 0.21291, 0.229226, 0.219301, 0.225814, 0.291804, 0.288399, 0.291804, 0.200174, 0.239899, 0.243554, 0.243554, 0.346032, 0.321458, 0.328603, 0.332115, 0.225814, 0.216401, 0.31487, 0.25406, 0.15008, 0.203355, 0.134866, 0.206376, 0.120615, 0.120615, 0.073402, 0.044297, 0.040537, 0.081712, 0.116183, 0.111485, 0.111485, 0.078022, 0.064632, 0.06312, 0.088832, 0.090864, 0.094817, 0.088832, 0.069024, 0.064632, 0.066181, 0.092881, 0.092881, 0.167087, 0.092881, 0.182256, 0.18812, 0.127496, 0.116183, 0.127496, 0.120615, 0.074921, 0.111485, 0.092881, 0.074921, 0.090864, 0.179055, 0.144935, 0.092881, 0.090864, 0.129801, 0.142424, 0.10481, 0.106997, 0.125101, 0.15284, 0.122885, 0.132295, 0.203355, 0.139895, 0.129801, 0.127496, 0.222385, 0.21291, 0.191378, 0.191378, 0.134866, 0.086953, 0.085092, 0.142424, 0.222385, 0.17593, 0.167087, 0.158265, 0.164327, 0.139895, 0.191378, 0.225814, 0.301917, 0.308712, 0.387226, 0.30533, 0.239899, 0.21291, 0.229226, 0.278302, 0.275179, 0.30533, 0.284882, 0.31487, 0.321458, 0.31487, 0.30533, 0.318242, 0.321458, 0.318242, 0.328603, 0.216401, 0.209395, 0.196879, 0.102787, 0.094817, 0.179055, 0.139895, 0.15008, 0.142424, 0.144935, 0.182256, 0.15284, 0.167087, 0.179055, 0.173081, 0.170161, 0.155435, 0.155435, 0.239899, 0.247041, 0.236433, 0.349426, 0.349426, 0.271506, 0.342579, 0.342579, 0.278302, 0.308712, 0.30533, 0.301917, 0.295083, 0.295083, 0.332115, 0.31487, 0.236433, 0.137348, 0.137348, 0.232838, 0.216401, 0.15008, 0.147574, 0.161087, 0.098513, 0.122885, 0.122885, 0.090864, 0.055536, 0.044297, 0.085092, 0.064632, 0.038042, 0.048328, 0.025316, 0.031287, 0.034068, 0.064632, 0.083462, 0.047319, 0.03976, 0.040537, 0.067594, 0.06184, 0.060549, 0.086953, 0.058088, 0.096677, 0.173081, 0.185198, 0.173081, 0.173081, 0.196879, 0.278302, 0.278302, 0.370445, 0.366687, 0.444081, 0.298791, 0.335645, 0.444081, 0.490133, 0.5017, 0.422041, 0.342579, 0.36309, 0.311707, 0.275179, 0.284882, 0.18812, 0.284882, 0.36309, 0.311707, 0.324872, 0.239899, 0.209395, 0.219301, 0.191378, 0.132295, 0.129801, 0.15008, 0.144935, 0.142424, 0.079919, 0.132295, 0.196879, 0.090864, 0.144935, 0.216401, 0.203355, 0.284882, 0.25031, 0.25031, 0.25031, 0.161087, 0.239899, 0.271506, 0.271506, 0.311707, 0.342579, 0.374039, 0.390993, 0.401658, 0.298791, 0.308712, 0.291804, 0.182256, 0.206376, 0.21291, 0.21291, 0.142424, 0.120615, 0.098513, 0.081712, 0.079919, 0.120615, 0.094817, 0.0704, 0.044297, 0.026338, 0.024393], '')</t>
  </si>
  <si>
    <t>[49, 50, 346]</t>
  </si>
  <si>
    <t xml:space="preserve">F5RZI7|F5RZI7_9ENTR Colanic acid gylcosyltransferase OS=Enterobacter hormaechei ATCC 49162 </t>
  </si>
  <si>
    <t>([0.122885, 0.116183, 0.194234, 0.232838, 0.137348, 0.182256, 0.209395, 0.25031, 0.284882, 0.216401, 0.21291, 0.170161, 0.170161, 0.144935, 0.083462, 0.083462, 0.067594, 0.074921, 0.073402, 0.073402, 0.125101, 0.203355, 0.158265, 0.144935, 0.15284, 0.15284, 0.155435, 0.098513, 0.055536, 0.030003, 0.034884, 0.046336, 0.088832, 0.05306, 0.06312, 0.106997, 0.106997, 0.064632, 0.10481, 0.17593, 0.11371, 0.116183, 0.10481, 0.090864, 0.055536, 0.056825, 0.116183, 0.06184, 0.11371, 0.18812, 0.295083, 0.36309, 0.281712, 0.200174, 0.196879, 0.200174, 0.196879, 0.21291, 0.268042, 0.170161, 0.173081, 0.247041, 0.236433, 0.206376, 0.232838, 0.264545, 0.18812, 0.173081, 0.268042, 0.26085, 0.216401, 0.122885, 0.092881, 0.142424, 0.167087, 0.247041, 0.243554, 0.25406, 0.158265, 0.116183, 0.185198, 0.173081, 0.109221, 0.118441, 0.15008, 0.239899, 0.281712, 0.36309, 0.25406, 0.247041, 0.264545, 0.308712, 0.390993, 0.346032, 0.332115, 0.278302, 0.170161, 0.10481, 0.096677, 0.155435, 0.232838, 0.200174, 0.206376, 0.209395, 0.142424, 0.134866, 0.122885, 0.094817, 0.042364, 0.049374, 0.028107, 0.020165, 0.020522, 0.022306, 0.022667, 0.016257, 0.016528, 0.033407, 0.059222, 0.067594, 0.046336, 0.026892, 0.031287, 0.032017, 0.066181, 0.081712, 0.078022, 0.045352, 0.066181, 0.078022, 0.076542, 0.15008, 0.173081, 0.155435, 0.167087, 0.167087, 0.219301, 0.30533, 0.298791, 0.21291, 0.109221, 0.094817, 0.155435, 0.161087, 0.164327, 0.090864, 0.066181, 0.069024, 0.125101, 0.116183, 0.129801, 0.111485, 0.096677, 0.046336, 0.03976, 0.017138, 0.028695, 0.015694, 0.015344, 0.016528, 0.016826, 0.0198, 0.017447, 0.018106, 0.018106, 0.017447, 0.017138, 0.026892, 0.022667, 0.017797, 0.017447, 0.025316, 0.029376, 0.030003, 0.036378, 0.022306, 0.026338, 0.025762, 0.040537, 0.026892, 0.017447, 0.028695, 0.027463, 0.058088, 0.059222, 0.069024, 0.029376, 0.051831, 0.033407, 0.042364, 0.054297, 0.041405, 0.040537, 0.078022, 0.043307, 0.043307, 0.086953, 0.086953, 0.094817, 0.122885, 0.173081, 0.239899, 0.185198, 0.284882, 0.196879, 0.191378, 0.164327, 0.275179, 0.298791, 0.366687, 0.359901, 0.236433, 0.264545, 0.26085, 0.167087, 0.147574, 0.222385, 0.129801, 0.127496, 0.118441, 0.120615, 0.118441, 0.11371, 0.15008, 0.144935, 0.125101, 0.122885, 0.127496, 0.111485, 0.092881, 0.092881, 0.094817, 0.106997, 0.118441, 0.069024, 0.059222, 0.118441, 0.0704, 0.078022, 0.139895, 0.085092, 0.085092, 0.094817, 0.094817, 0.092881, 0.069024, 0.15008, 0.076542, 0.076542, 0.092881, 0.055536, 0.031287, 0.031287, 0.032677, 0.019109, 0.030611, 0.042364, 0.042364, 0.083462, 0.142424, 0.137348, 0.21291, 0.139895, 0.111485, 0.111485, 0.111485, 0.088832, 0.083462, 0.161087, 0.164327, 0.139895, 0.194234, 0.264545, 0.232838, 0.31487, 0.40511, 0.387226, 0.468512, 0.444081, 0.384043], '')</t>
  </si>
  <si>
    <t xml:space="preserve">F5RZJ1|F5RZJ1_9ENTR CBS domain protein OS=Enterobacter hormaechei ATCC 49162 </t>
  </si>
  <si>
    <t>([0.006482, 0.009015, 0.006374, 0.00543, 0.007259, 0.005734, 0.00515, 0.004689, 0.00389, 0.005011, 0.004388, 0.00407, 0.002727, 0.00407, 0.004247, 0.004976, 0.005011, 0.003366, 0.002623, 0.002606, 0.002688, 0.002761, 0.001906, 0.001967, 0.002349, 0.002349, 0.003341, 0.003079, 0.004358, 0.006894, 0.006374, 0.009294, 0.013016, 0.024393, 0.023534, 0.038042, 0.034068, 0.018787, 0.038042, 0.064632, 0.074921, 0.078022, 0.049374, 0.079919, 0.116183, 0.086953, 0.058088, 0.056825, 0.058088, 0.023087, 0.010926, 0.007422, 0.006421, 0.006421, 0.004315, 0.004358, 0.003555, 0.002529, 0.002512, 0.002529, 0.001709, 0.002555, 0.003607, 0.005503, 0.004414, 0.003405, 0.004358, 0.003512, 0.00359, 0.004899, 0.004835, 0.006619, 0.006142, 0.006894, 0.006142, 0.009187, 0.009728, 0.00962, 0.009294, 0.010672, 0.006988, 0.006421, 0.006194, 0.006142, 0.003924, 0.003671, 0.00389, 0.002761, 0.002606, 0.002581, 0.002336, 0.003366, 0.002529, 0.004161, 0.002976, 0.003512, 0.003757, 0.003671, 0.00359, 0.005503, 0.006374, 0.009294, 0.019109, 0.018787, 0.021381, 0.048328, 0.139895, 0.25406, 0.377384, 0.534167, 0.538167, 0.59508, 0.517562, 0.648219, 0.440853, 0.440853, 0.458154, 0.339168, 0.243554, 0.31487, 0.301917, 0.182256, 0.109221, 0.059222, 0.029376, 0.026892, 0.018787, 0.010221, 0.006142, 0.005932, 0.004135, 0.004208, 0.004161, 0.003671, 0.002503, 0.003924, 0.004835, 0.003405, 0.004414, 0.004899, 0.004315, 0.004315, 0.006142, 0.005799, 0.006567, 0.007091, 0.005872, 0.005799, 0.006567, 0.009187, 0.006988, 0.007031, 0.004835, 0.004388, 0.00407, 0.006078, 0.004315, 0.004247, 0.004358, 0.003246, 0.003366, 0.004358, 0.004247, 0.003757, 0.003821, 0.004483, 0.005932, 0.004611, 0.004247, 0.005011, 0.005799, 0.007555, 0.013821, 0.026892, 0.018415, 0.021816, 0.011903, 0.01227, 0.011669, 0.01078, 0.018106, 0.011669, 0.008156, 0.005932, 0.005932, 0.005932, 0.005799, 0.00389, 0.005872, 0.005623, 0.004247, 0.003864, 0.003963, 0.00359, 0.00243, 0.003366, 0.00292, 0.004135, 0.004135, 0.005378, 0.007422, 0.007495, 0.008276, 0.008276, 0.008276, 0.008525, 0.010926, 0.007495, 0.01204, 0.007422, 0.010509, 0.010372, 0.008276, 0.005734, 0.006078, 0.006078, 0.004513, 0.006894, 0.006988, 0.007031, 0.005683, 0.004135, 0.0028, 0.003997, 0.00543, 0.007555, 0.008804, 0.006567, 0.006701, 0.006701, 0.009294, 0.009865, 0.015078, 0.027463, 0.029376, 0.026338, 0.064632, 0.120615, 0.116183, 0.088832, 0.167087, 0.209395, 0.236433, 0.324872, 0.311707, 0.21291, 0.127496, 0.125101, 0.232838, 0.332115, 0.332115, 0.387226, 0.384043, 0.342579, 0.349426, 0.352862, 0.36309, 0.321458, 0.335645, 0.324872, 0.332115, 0.291804, 0.25031, 0.236433, 0.247041, 0.257454, 0.359901, 0.458154, 0.472492, 0.476583, 0.483068, 0.380708, 0.247041, 0.25406, 0.321458, 0.311707, 0.422041, 0.41194, 0.440853, 0.387226, 0.291804, 0.339168, 0.366687, 0.324872, 0.332115, 0.377384, 0.281712, 0.291804, 0.301917, 0.288399, 0.288399, 0.206376, 0.30533, 0.422041, 0.311707, 0.243554, 0.247041, 0.229226, 0.229226, 0.239899, 0.288399, 0.291804, 0.288399, 0.301917, 0.301917, 0.401658, 0.298791, 0.398279, 0.352862, 0.384043, 0.401658, 0.418646, 0.5017, 0.40511, 0.401658, 0.476583, 0.42561, 0.335645, 0.346032, 0.349426, 0.356642, 0.352862, 0.461924, 0.458154, 0.440853, 0.450668, 0.370445, 0.390993, 0.390993, 0.422041, 0.387226, 0.390993, 0.390993, 0.401658, 0.517562, 0.541878, 0.483068, 0.486429, 0.585406, 0.494003, 0.4292, 0.42561, 0.352862, 0.257454, 0.26085, 0.191378, 0.182256, 0.25406, 0.332115, 0.332115, 0.25031, 0.25406, 0.239899, 0.243554, 0.264545, 0.170161, 0.170161, 0.167087, 0.232838, 0.206376, 0.194234, 0.191378, 0.17593, 0.247041, 0.366687, 0.275179, 0.284882, 0.257454, 0.281712, 0.288399, 0.25406, 0.25031, 0.278302, 0.196879, 0.118441, 0.096677, 0.134866, 0.074921, 0.134866, 0.144935, 0.088832, 0.134866, 0.203355, 0.18812, 0.173081, 0.15284, 0.229226, 0.194234, 0.275179, 0.142424, 0.088832, 0.066181, 0.120615, 0.111485, 0.092881, 0.15008, 0.15008, 0.118441, 0.196879, 0.185198, 0.116183, 0.142424, 0.155435, 0.090864, 0.106997, 0.122885, 0.073402, 0.058088, 0.122885, 0.147574, 0.158265, 0.196879, 0.268042, 0.268042, 0.170161, 0.308712, 0.318242, 0.335645, 0.335645, 0.332115, 0.346032, 0.332115, 0.422041, 0.384043, 0.458154, 0.461924, 0.461924, 0.440853, 0.480142, 0.454136, 0.458154, 0.529623, 0.585406, 0.585406, 0.56648, 0.529623, 0.5017, 0.458154, 0.454136, 0.538167, 0.521092, 0.461924, 0.618285, 0.490133, 0.541878, 0.575842, 0.480142, 0.387226, 0.494003, 0.374039, 0.311707, 0.328603, 0.275179, 0.288399, 0.203355, 0.216401, 0.346032, 0.328603, 0.346032, 0.349426, 0.26085, 0.26085, 0.30533, 0.182256, 0.239899, 0.222385, 0.139895, 0.139895, 0.167087, 0.179055, 0.196879, 0.18812, 0.167087, 0.232838, 0.129801, 0.229226, 0.222385, 0.236433, 0.247041, 0.275179, 0.275179, 0.295083, 0.301917, 0.222385, 0.318242, 0.359901, 0.271506, 0.318242, 0.311707, 0.335645, 0.324872, 0.335645, 0.4292, 0.352862, 0.380708, 0.476583, 0.444081, 0.42561, 0.324872, 0.332115, 0.30533, 0.222385, 0.298791, 0.216401, 0.203355, 0.232838, 0.15008, 0.216401, 0.25406, 0.359901, 0.387226, 0.394753, 0.440853, 0.450668, 0.414856, 0.414856, 0.346032, 0.321458, 0.308712, 0.356642, 0.321458, 0.30533, 0.36309, 0.318242, 0.401658, 0.517562, 0.422041], '')</t>
  </si>
  <si>
    <t>[109, 110, 111, 112, 113, 312, 334, 335, 338, 431, 432, 433, 434, 435, 436, 439, 440, 442, 444, 445, 525]</t>
  </si>
  <si>
    <t xml:space="preserve">F5RZJ2|F5RZJ2_9ENTR AsmA suppressor of OmpF assembly mutants OS=Enterobacter hormaechei ATCC 49162 </t>
  </si>
  <si>
    <t>([0.009401, 0.007091, 0.006245, 0.005623, 0.004775, 0.004483, 0.004899, 0.006142, 0.005378, 0.006533, 0.006988, 0.006142, 0.004835, 0.003727, 0.00359, 0.003804, 0.003864, 0.004135, 0.005872, 0.007091, 0.007031, 0.009865, 0.013265, 0.01227, 0.015078, 0.016826, 0.026338, 0.034884, 0.021816, 0.044297, 0.036378, 0.045352, 0.083462, 0.134866, 0.129801, 0.225814, 0.21291, 0.200174, 0.102787, 0.102787, 0.092881, 0.21291, 0.134866, 0.161087, 0.155435, 0.194234, 0.194234, 0.109221, 0.129801, 0.194234, 0.109221, 0.132295, 0.0704, 0.03976, 0.038858, 0.076542, 0.066181, 0.090864, 0.090864, 0.090864, 0.086953, 0.0704, 0.0704, 0.125101, 0.102787, 0.158265, 0.158265, 0.26085, 0.281712, 0.179055, 0.182256, 0.239899, 0.257454, 0.377384, 0.4292, 0.42561, 0.335645, 0.352862, 0.324872, 0.295083, 0.301917, 0.194234, 0.26085, 0.147574, 0.090864, 0.109221, 0.134866, 0.137348, 0.067594, 0.120615, 0.122885, 0.127496, 0.155435, 0.096677, 0.069024, 0.05306, 0.054297, 0.092881, 0.071867, 0.073402, 0.048328, 0.086953, 0.098513, 0.083462, 0.164327, 0.25406, 0.26085, 0.275179, 0.239899, 0.264545, 0.25406, 0.335645, 0.295083, 0.301917, 0.349426, 0.422041, 0.444081, 0.418646, 0.458154, 0.483068, 0.59014, 0.73685, 0.733139, 0.741537, 0.775545, 0.750527, 0.657645, 0.699094, 0.675549, 0.728858, 0.812494, 0.81615, 0.690604, 0.724957, 0.56648, 0.622677, 0.472492, 0.545602, 0.59508, 0.465241, 0.465241, 0.384043, 0.349426, 0.356642, 0.436924, 0.339168, 0.25031, 0.25031, 0.134866, 0.139895, 0.134866, 0.142424, 0.15284, 0.257454, 0.275179, 0.384043, 0.281712, 0.377384, 0.311707, 0.295083, 0.387226, 0.301917, 0.380708, 0.328603, 0.311707, 0.281712, 0.359901, 0.444081, 0.525368, 0.622677, 0.632174, 0.632174, 0.618285, 0.56648, 0.553315, 0.497853, 0.505461, 0.490133, 0.486429, 0.562014, 0.557691, 0.447574, 0.557691, 0.538167, 0.657645, 0.666105, 0.699094, 0.699094, 0.59014, 0.59014, 0.525368, 0.509769, 0.468512, 0.476583, 0.480142, 0.486429, 0.458154, 0.458154, 0.545602, 0.545602, 0.562014, 0.480142, 0.632174, 0.622677, 0.642678, 0.534167, 0.529623, 0.517562, 0.517562, 0.538167, 0.529623, 0.63748, 0.549308, 0.604312, 0.480142, 0.509769, 0.422041, 0.486429, 0.476583, 0.480142, 0.494003, 0.408655, 0.529623, 0.490133, 0.476583, 0.472492, 0.461924, 0.401658, 0.422041, 0.414856, 0.476583, 0.468512, 0.4292, 0.505461, 0.468512, 0.505461, 0.398279, 0.480142, 0.490133, 0.5017, 0.521092, 0.5017, 0.59508, 0.465241, 0.476583, 0.40511, 0.414856, 0.476583, 0.461924, 0.472492, 0.390993, 0.398279, 0.377384, 0.418646, 0.422041, 0.444081, 0.509769, 0.534167, 0.521092, 0.505461, 0.497853, 0.480142, 0.480142, 0.41194, 0.486429, 0.398279, 0.486429, 0.486429, 0.505461, 0.648219, 0.626927, 0.59014, 0.509769, 0.454136, 0.454136, 0.366687, 0.374039, 0.275179, 0.359901, 0.359901, 0.284882, 0.288399, 0.236433, 0.25406, 0.324872, 0.25031, 0.25031, 0.278302, 0.298791, 0.308712, 0.308712, 0.247041, 0.352862, 0.387226, 0.465241, 0.465241, 0.56648, 0.557691, 0.694846, 0.675549, 0.690604, 0.703578, 0.690604, 0.788093, 0.767246, 0.754692, 0.834292, 0.901269, 0.876521, 0.837511, 0.827927, 0.827927, 0.823549, 0.707965, 0.733139, 0.728858, 0.724957, 0.59917, 0.618285, 0.622677, 0.666105, 0.675549, 0.648219, 0.661982, 0.653063, 0.549308, 0.541878, 0.538167, 0.42561, 0.422041, 0.398279, 0.414856, 0.288399, 0.275179, 0.284882, 0.281712, 0.257454, 0.257454, 0.332115, 0.25406, 0.247041, 0.134866, 0.125101, 0.191378, 0.11371, 0.122885, 0.106997, 0.109221, 0.118441, 0.142424, 0.137348, 0.158265, 0.155435, 0.206376, 0.185198, 0.271506, 0.278302, 0.318242, 0.308712, 0.229226, 0.216401, 0.161087, 0.164327, 0.161087, 0.17593, 0.182256, 0.167087, 0.268042, 0.26085, 0.216401, 0.281712, 0.257454, 0.26085, 0.26085, 0.216401, 0.311707, 0.222385, 0.25406, 0.243554, 0.247041, 0.25031, 0.339168, 0.339168, 0.4292, 0.42561, 0.422041, 0.444081, 0.418646, 0.414856, 0.390993, 0.394753, 0.291804, 0.328603, 0.366687, 0.352862, 0.352862, 0.370445, 0.461924, 0.356642, 0.374039, 0.284882, 0.359901, 0.349426, 0.328603, 0.25406, 0.25406, 0.21291, 0.173081, 0.206376, 0.137348, 0.191378, 0.139895, 0.200174, 0.127496, 0.102787, 0.102787, 0.167087, 0.096677, 0.088832, 0.079919, 0.059222, 0.100716, 0.106997, 0.05306, 0.086953, 0.137348, 0.142424, 0.158265, 0.173081, 0.170161, 0.219301, 0.191378, 0.247041, 0.173081, 0.247041, 0.243554, 0.239899, 0.147574, 0.225814, 0.229226, 0.318242, 0.318242, 0.328603, 0.25406, 0.377384, 0.301917, 0.295083, 0.30533, 0.30533, 0.390993, 0.352862, 0.401658, 0.390993, 0.342579, 0.461924, 0.356642, 0.366687, 0.377384, 0.390993, 0.318242, 0.324872, 0.324872, 0.324872, 0.257454, 0.339168, 0.31487, 0.394753, 0.394753, 0.380708, 0.318242, 0.31487, 0.31487, 0.311707, 0.328603, 0.422041, 0.324872, 0.444081, 0.4292, 0.394753, 0.483068, 0.549308, 0.454136, 0.458154, 0.483068, 0.444081, 0.4292, 0.4292, 0.447574, 0.370445, 0.349426, 0.335645, 0.352862, 0.394753, 0.384043, 0.374039, 0.284882, 0.36309, 0.278302, 0.288399, 0.328603, 0.298791, 0.308712, 0.387226, 0.380708, 0.380708, 0.483068, 0.401658, 0.332115, 0.295083, 0.298791, 0.324872, 0.40511, 0.398279, 0.384043, 0.36309, 0.284882, 0.370445, 0.298791, 0.31487, 0.301917, 0.301917, 0.328603, 0.301917, 0.308712, 0.308712, 0.30533, 0.209395, 0.298791, 0.311707, 0.324872, 0.342579, 0.335645, 0.311707, 0.311707, 0.21291, 0.243554, 0.318242, 0.318242, 0.394753, 0.458154, 0.390993, 0.321458, 0.328603, 0.25406, 0.182256, 0.17593, 0.191378, 0.288399, 0.311707, 0.291804, 0.335645, 0.321458, 0.321458, 0.284882, 0.209395, 0.308712, 0.295083, 0.196879, 0.194234, 0.200174, 0.137348, 0.209395, 0.194234, 0.185198, 0.209395, 0.284882, 0.236433, 0.229226, 0.232838, 0.132295, 0.139895, 0.106997, 0.15284, 0.161087, 0.15008, 0.219301, 0.222385, 0.236433, 0.311707, 0.298791, 0.278302, 0.339168, 0.25406, 0.339168, 0.349426, 0.321458, 0.291804, 0.356642, 0.339168, 0.349426, 0.42561, 0.505461, 0.51388, 0.529623, 0.521092, 0.618285, 0.59917, 0.604312, 0.517562, 0.538167, 0.538167, 0.468512, 0.40511, 0.486429, 0.465241, 0.380708, 0.465241, 0.476583, 0.447574, 0.440853, 0.398279, 0.380708, 0.339168, 0.311707, 0.264545, 0.222385], '')</t>
  </si>
  <si>
    <t>[120, 121, 122, 123, 124, 125, 126, 127, 128, 129, 130, 131, 132, 133, 134, 135, 137, 138, 168, 169, 170, 171, 172, 173, 174, 176, 179, 180, 182, 183, 184, 185, 186, 187, 188, 189, 190, 191, 198, 199, 200, 202, 203, 204, 205, 206, 207, 208, 209, 210, 211, 212, 213, 215, 222, 233, 235, 239, 240, 241, 242, 256, 257, 258, 259, 268, 269, 270, 271, 272, 296, 297, 298, 299, 300, 301, 302, 303, 304, 305, 306, 307, 308, 309, 310, 311, 312, 313, 314, 315, 316, 317, 318, 319, 320, 321, 322, 323, 324, 325, 326, 327, 480, 591, 592, 593, 594, 595, 596, 597, 598, 599, 600]</t>
  </si>
  <si>
    <t>101)</t>
  </si>
  <si>
    <t xml:space="preserve">F5RZJ5|F5RZJ5_9ENTR Sensor protein OS=Enterobacter hormaechei ATCC 49162 </t>
  </si>
  <si>
    <t>([0.022667, 0.038042, 0.071867, 0.083462, 0.129801, 0.064632, 0.033407, 0.044297, 0.025316, 0.019401, 0.016826, 0.013265, 0.01227, 0.007877, 0.005932, 0.009187, 0.005683, 0.003963, 0.003431, 0.004899, 0.004513, 0.00292, 0.002761, 0.001722, 0.002035, 0.001288, 0.001906, 0.002705, 0.001709, 0.002512, 0.003405, 0.00292, 0.002976, 0.002555, 0.00389, 0.003555, 0.002435, 0.002435, 0.003727, 0.005872, 0.00558, 0.00543, 0.006988, 0.005992, 0.006567, 0.00543, 0.004976, 0.003431, 0.003431, 0.004899, 0.004358, 0.004247, 0.005992, 0.007031, 0.005623, 0.005623, 0.008075, 0.008002, 0.011669, 0.006988, 0.005932, 0.004976, 0.007031, 0.00543, 0.006482, 0.009096, 0.006795, 0.006701, 0.008804, 0.008624, 0.006078, 0.004921, 0.003555, 0.00231, 0.002623, 0.002581, 0.002482, 0.002194, 0.002194, 0.002435, 0.002435, 0.002881, 0.002435, 0.002529, 0.004135, 0.0028, 0.0028, 0.0028, 0.003079, 0.003701, 0.003341, 0.004689, 0.004577, 0.006482, 0.009096, 0.006894, 0.007091, 0.004775, 0.00543, 0.008002, 0.005683, 0.005623, 0.005872, 0.005799, 0.003864, 0.00389, 0.006078, 0.00407, 0.005992, 0.009294, 0.005872, 0.006988, 0.007177, 0.007259, 0.00543, 0.006142, 0.005623, 0.006988, 0.006701, 0.006795, 0.006533, 0.008409, 0.008525, 0.005249, 0.008409, 0.016021, 0.008895, 0.006078, 0.009096, 0.008895, 0.006374, 0.006374, 0.004611, 0.004315, 0.003924, 0.003607, 0.002761, 0.004358, 0.004775, 0.006078, 0.006482, 0.007177, 0.005683, 0.008156, 0.014586, 0.007259, 0.004611, 0.004315, 0.00389, 0.003053, 0.002117, 0.002662, 0.004161, 0.005318, 0.003864, 0.006039, 0.007645, 0.007031, 0.005734, 0.004161, 0.003671, 0.003701, 0.00243, 0.003478, 0.00246, 0.001572, 0.001572, 0.002435, 0.003997, 0.005503, 0.004835, 0.004775, 0.003512, 0.003298, 0.003246, 0.004611, 0.004835, 0.005992, 0.009015, 0.007031, 0.007091, 0.006533, 0.006533, 0.010221, 0.006894, 0.007495, 0.012491, 0.014783, 0.009728, 0.006039, 0.006567, 0.006988, 0.00777, 0.007877, 0.00777, 0.00543, 0.005683, 0.004736, 0.003212, 0.003276, 0.003109, 0.003177, 0.004689, 0.003014, 0.00316, 0.0028, 0.003864, 0.003246, 0.003212, 0.002881, 0.003276, 0.002276, 0.002276, 0.00243, 0.002327, 0.002327, 0.003053, 0.00225, 0.002512, 0.002555, 0.002662, 0.003963, 0.004513, 0.004513, 0.005932, 0.003607, 0.003963, 0.003014, 0.00231, 0.002366, 0.002211, 0.002976, 0.002881, 0.003405, 0.003431, 0.003821, 0.003821, 0.003212, 0.003461, 0.00283, 0.003512, 0.003298, 0.003431, 0.004414, 0.003671, 0.00407, 0.005086, 0.007315, 0.010926, 0.022306, 0.041405, 0.071867, 0.032677, 0.040537, 0.064632, 0.040537, 0.076542, 0.06184, 0.139895, 0.098513, 0.076542, 0.116183, 0.051831, 0.025316, 0.016257, 0.014783, 0.009728, 0.008723, 0.009187, 0.007315, 0.007877, 0.005734, 0.005799, 0.008525, 0.009187, 0.006894, 0.009015, 0.005932, 0.005992, 0.003727, 0.005249, 0.006421, 0.006374, 0.00962, 0.015078, 0.019401, 0.015078, 0.026892, 0.059222, 0.047319, 0.0704, 0.074921, 0.139895, 0.092881, 0.086953, 0.132295, 0.161087, 0.155435, 0.288399, 0.206376, 0.332115, 0.298791, 0.236433, 0.21291, 0.164327, 0.137348, 0.083462, 0.100716, 0.094817, 0.042364, 0.051831, 0.044297, 0.040537, 0.020522, 0.024826, 0.026892, 0.020522, 0.027463, 0.040537, 0.028695, 0.034068, 0.024826, 0.034068, 0.030611, 0.018106, 0.024826, 0.017138, 0.028695, 0.050641, 0.049374, 0.109221, 0.054297, 0.058088, 0.044297, 0.05306, 0.098513, 0.045352, 0.060549, 0.059222, 0.034068, 0.044297, 0.040537, 0.069024, 0.071867, 0.158265, 0.158265, 0.170161, 0.281712, 0.295083, 0.196879, 0.216401, 0.203355, 0.239899, 0.25031, 0.291804, 0.291804, 0.21291, 0.339168, 0.332115, 0.339168, 0.335645, 0.339168, 0.458154, 0.324872, 0.301917, 0.196879, 0.308712, 0.291804, 0.271506, 0.164327, 0.158265, 0.15008, 0.134866, 0.173081, 0.158265, 0.167087, 0.191378, 0.194234, 0.106997, 0.090864, 0.047319, 0.049374, 0.03976, 0.024826, 0.046336, 0.031287, 0.036378, 0.030003, 0.030003, 0.026892, 0.056825, 0.106997, 0.10481, 0.132295, 0.079919, 0.043307, 0.020165, 0.017797, 0.021816, 0.042364, 0.028107, 0.05306, 0.098513, 0.064632, 0.10481, 0.11371, 0.098513, 0.139895, 0.144935, 0.155435, 0.191378, 0.098513, 0.064632, 0.066181, 0.054297, 0.088832, 0.092881, 0.139895, 0.229226, 0.243554, 0.158265, 0.247041, 0.15284, 0.127496, 0.21291, 0.21291, 0.179055, 0.271506, 0.284882, 0.200174, 0.200174, 0.118441, 0.118441, 0.182256, 0.092881, 0.100716, 0.06312, 0.118441, 0.167087, 0.164327, 0.122885, 0.125101, 0.120615, 0.106997, 0.129801, 0.118441, 0.100716, 0.094817, 0.046336, 0.048328, 0.049374, 0.026892, 0.050641, 0.058088, 0.06312, 0.142424, 0.134866, 0.134866, 0.122885, 0.120615, 0.120615, 0.092881, 0.15284, 0.092881, 0.092881, 0.086953, 0.092881, 0.086953, 0.06184, 0.079919, 0.088832, 0.155435, 0.247041, 0.222385, 0.321458, 0.291804, 0.236433, 0.25031, 0.349426, 0.288399, 0.17593, 0.161087, 0.278302, 0.278302, 0.281712, 0.398279, 0.374039, 0.356642, 0.346032, 0.465241, 0.4292, 0.394753, 0.295083, 0.298791, 0.203355, 0.185198, 0.118441, 0.132295, 0.081712, 0.074921, 0.118441, 0.191378, 0.129801, 0.11371, 0.11371, 0.11371, 0.100716, 0.116183, 0.073402, 0.079919, 0.071867, 0.127496, 0.088832, 0.090864, 0.088832, 0.161087, 0.179055, 0.268042, 0.295083, 0.295083, 0.31487, 0.298791, 0.21291, 0.21291, 0.225814, 0.15284, 0.239899, 0.216401, 0.225814, 0.278302, 0.308712, 0.311707, 0.257454, 0.318242, 0.414856, 0.321458, 0.335645, 0.339168, 0.311707, 0.216401, 0.179055, 0.17593, 0.196879, 0.278302, 0.377384, 0.370445, 0.374039, 0.36309, 0.31487, 0.311707, 0.264545, 0.268042, 0.25406, 0.232838, 0.239899, 0.243554, 0.298791, 0.222385, 0.139895, 0.11371, 0.179055, 0.291804, 0.196879, 0.191378, 0.164327, 0.161087, 0.102787, 0.167087, 0.094817, 0.129801, 0.132295, 0.232838, 0.164327, 0.142424, 0.232838, 0.229226, 0.185198, 0.206376, 0.271506, 0.243554, 0.30533, 0.308712, 0.298791, 0.398279, 0.359901, 0.311707, 0.298791, 0.390993, 0.418646, 0.454136, 0.401658, 0.387226, 0.291804, 0.275179, 0.30533, 0.206376, 0.21291, 0.15008, 0.15008, 0.161087, 0.278302, 0.278302, 0.301917, 0.222385, 0.182256, 0.222385, 0.31487, 0.229226, 0.225814, 0.196879, 0.257454, 0.349426, 0.318242, 0.380708, 0.465241, 0.461924, 0.570702, 0.465241, 0.613573, 0.622677, 0.613573, 0.51388, 0.447574, 0.332115, 0.422041, 0.380708, 0.366687, 0.366687, 0.454136, 0.447574, 0.447574, 0.36309, 0.359901, 0.30533, 0.311707, 0.229226, 0.222385, 0.137348, 0.216401, 0.232838, 0.15008, 0.144935, 0.203355, 0.185198, 0.271506, 0.257454, 0.339168, 0.349426, 0.247041, 0.247041, 0.247041, 0.185198, 0.191378, 0.132295, 0.129801, 0.134866, 0.21291, 0.155435, 0.239899, 0.257454, 0.219301, 0.301917, 0.301917, 0.26085, 0.264545, 0.25406, 0.268042, 0.179055, 0.167087, 0.170161, 0.170161, 0.147574, 0.200174, 0.284882, 0.356642, 0.414856, 0.321458, 0.318242, 0.387226, 0.301917, 0.25031, 0.264545, 0.264545, 0.200174, 0.232838, 0.200174, 0.219301, 0.219301, 0.301917, 0.216401, 0.30533, 0.301917, 0.247041, 0.170161, 0.17593, 0.173081, 0.144935, 0.229226, 0.239899, 0.243554, 0.328603, 0.370445, 0.356642, 0.359901, 0.394753, 0.311707, 0.36309, 0.232838, 0.142424, 0.144935, 0.144935, 0.15284, 0.15284, 0.132295, 0.200174, 0.161087, 0.109221, 0.164327, 0.161087, 0.15008, 0.120615, 0.116183, 0.111485, 0.090864, 0.073402, 0.086953, 0.147574, 0.173081, 0.194234, 0.196879, 0.194234, 0.295083, 0.200174, 0.200174, 0.308712, 0.222385, 0.219301, 0.200174, 0.194234, 0.155435, 0.094817, 0.116183, 0.116183, 0.11371, 0.142424, 0.120615, 0.073402, 0.058088, 0.071867, 0.071867, 0.120615, 0.118441, 0.111485, 0.194234, 0.109221, 0.109221, 0.111485, 0.085092, 0.086953, 0.102787, 0.132295, 0.139895, 0.15008, 0.10481, 0.118441, 0.111485, 0.134866, 0.206376, 0.15284, 0.092881, 0.127496, 0.127496, 0.129801, 0.074921, 0.038042, 0.081712, 0.069024, 0.066181, 0.116183, 0.191378, 0.096677, 0.094817, 0.074921, 0.067594, 0.049374, 0.049374, 0.049374, 0.060549, 0.033407, 0.060549, 0.10481, 0.071867, 0.071867, 0.059222, 0.098513, 0.137348, 0.132295, 0.094817, 0.158265, 0.090864, 0.047319, 0.088832, 0.092881, 0.179055, 0.18812, 0.203355, 0.200174, 0.173081, 0.147574, 0.247041, 0.182256, 0.15008, 0.225814, 0.239899, 0.239899, 0.25406, 0.191378, 0.167087, 0.185198, 0.106997, 0.147574, 0.222385, 0.21291, 0.216401, 0.206376, 0.196879, 0.284882, 0.275179, 0.236433, 0.200174, 0.18812, 0.18812, 0.139895, 0.155435, 0.170161, 0.206376, 0.209395, 0.318242, 0.346032, 0.321458, 0.418646, 0.447574, 0.458154, 0.454136, 0.440853, 0.401658, 0.359901, 0.36309, 0.271506, 0.349426, 0.440853, 0.444081, 0.401658, 0.505461, 0.444081, 0.31487, 0.30533, 0.30533, 0.298791, 0.301917, 0.30533, 0.21291, 0.179055, 0.10481, 0.088832, 0.088832, 0.11371, 0.094817, 0.079919, 0.132295, 0.147574, 0.132295, 0.069024, 0.155435, 0.170161, 0.206376, 0.298791, 0.295083, 0.173081, 0.086953, 0.049374, 0.048328, 0.083462, 0.06184, 0.106997, 0.076542, 0.038858, 0.042364, 0.066181, 0.085092, 0.086953, 0.079919, 0.05306, 0.056825, 0.051831, 0.050641, 0.05306, 0.044297, 0.022306, 0.044297, 0.074921, 0.127496, 0.132295, 0.111485, 0.194234, 0.170161, 0.264545, 0.284882, 0.191378, 0.196879, 0.164327, 0.100716, 0.096677, 0.139895, 0.216401, 0.122885, 0.054297, 0.051831, 0.069024, 0.069024, 0.033407, 0.03976, 0.041405, 0.03976, 0.03976, 0.035586, 0.045352, 0.026338, 0.037156, 0.054297, 0.05306, 0.064632, 0.088832, 0.083462, 0.054297, 0.045352, 0.046336, 0.118441, 0.069024, 0.06184, 0.137348, 0.209395, 0.209395, 0.127496, 0.17593, 0.200174, 0.142424, 0.142424, 0.127496, 0.098513, 0.125101, 0.137348, 0.078022, 0.055536, 0.058088, 0.049374, 0.031287, 0.059222, 0.047319, 0.085092, 0.10481, 0.05306, 0.079919, 0.064632, 0.116183, 0.081712, 0.046336, 0.076542, 0.040537, 0.060549, 0.050641, 0.038042, 0.022306, 0.041405, 0.046336, 0.024393, 0.043307, 0.088832, 0.085092, 0.088832, 0.100716, 0.088832, 0.100716, 0.085092, 0.111485, 0.109221, 0.109221, 0.185198, 0.179055, 0.179055, 0.206376, 0.311707, 0.308712, 0.380708, 0.298791, 0.374039, 0.390993, 0.318242, 0.21291, 0.219301, 0.209395, 0.129801, 0.118441, 0.179055, 0.179055, 0.137348, 0.147574, 0.161087, 0.076542, 0.076542, 0.139895, 0.081712, 0.078022, 0.078022, 0.079919, 0.127496, 0.100716, 0.164327, 0.147574, 0.147574, 0.085092, 0.047319, 0.083462, 0.067594, 0.071867, 0.041405, 0.034884, 0.033407, 0.058088, 0.076542, 0.079919, 0.073402, 0.137348, 0.079919, 0.076542, 0.081712, 0.090864, 0.086953, 0.06312, 0.071867, 0.127496, 0.118441, 0.109221, 0.106997, 0.129801, 0.122885, 0.147574, 0.222385, 0.219301, 0.129801, 0.18812, 0.10481, 0.109221, 0.102787, 0.098513, 0.102787, 0.094817, 0.102787, 0.083462, 0.111485, 0.173081, 0.170161, 0.173081, 0.225814, 0.179055, 0.191378, 0.194234, 0.147574, 0.142424, 0.137348, 0.132295, 0.132295, 0.155435, 0.164327, 0.085092, 0.088832, 0.06312, 0.06312, 0.054297, 0.088832, 0.046336, 0.042364, 0.048328, 0.073402, 0.100716, 0.155435, 0.085092, 0.088832, 0.088832, 0.049374, 0.028695, 0.056825, 0.060549, 0.094817, 0.047319, 0.046336, 0.066181, 0.06312, 0.069024, 0.050641, 0.037156, 0.058088, 0.045352, 0.026892, 0.025762, 0.017138, 0.009401, 0.012727, 0.008156], '')</t>
  </si>
  <si>
    <t>[616, 618, 619, 620, 621, 853]</t>
  </si>
  <si>
    <t xml:space="preserve">F5RZJ6|F5RZJ6_9ENTR DNA-3-methyladenine glycosylase II OS=Enterobacter hormaechei ATCC 49162 </t>
  </si>
  <si>
    <t>([0.098513, 0.042364, 0.06184, 0.030611, 0.028107, 0.016257, 0.022306, 0.014075, 0.011518, 0.012491, 0.013437, 0.016826, 0.023963, 0.016257, 0.021816, 0.020522, 0.025762, 0.026892, 0.023963, 0.013821, 0.025316, 0.026892, 0.058088, 0.030003, 0.030611, 0.048328, 0.100716, 0.098513, 0.096677, 0.15284, 0.10481, 0.102787, 0.10481, 0.122885, 0.173081, 0.203355, 0.144935, 0.109221, 0.094817, 0.058088, 0.094817, 0.109221, 0.102787, 0.092881, 0.137348, 0.236433, 0.243554, 0.25406, 0.170161, 0.25406, 0.18812, 0.284882, 0.232838, 0.232838, 0.268042, 0.271506, 0.185198, 0.161087, 0.301917, 0.236433, 0.268042, 0.278302, 0.155435, 0.088832, 0.051831, 0.073402, 0.069024, 0.030611, 0.023534, 0.03976, 0.028695, 0.021816, 0.023963, 0.023963, 0.026892, 0.014586, 0.016021, 0.031287, 0.032017, 0.026338, 0.022306, 0.022306, 0.020165, 0.038858, 0.037156, 0.067594, 0.066181, 0.037156, 0.071867, 0.071867, 0.058088, 0.098513, 0.21291, 0.196879, 0.200174, 0.182256, 0.179055, 0.18812, 0.164327, 0.21291, 0.17593, 0.288399, 0.288399, 0.191378, 0.203355, 0.308712, 0.308712, 0.219301, 0.308712, 0.275179, 0.216401, 0.173081, 0.17593, 0.161087, 0.100716, 0.11371, 0.116183, 0.127496, 0.088832, 0.067594, 0.069024, 0.073402, 0.066181, 0.046336, 0.071867, 0.06184, 0.055536, 0.035586, 0.035586, 0.028695, 0.020876, 0.022667, 0.037156, 0.042364, 0.048328, 0.043307, 0.076542, 0.085092, 0.10481, 0.15284, 0.18812, 0.132295, 0.096677, 0.059222, 0.049374, 0.076542, 0.092881, 0.11371, 0.182256, 0.182256, 0.137348, 0.182256, 0.225814, 0.194234, 0.191378, 0.18812, 0.200174, 0.15284, 0.081712, 0.102787, 0.067594, 0.037156, 0.071867, 0.092881, 0.173081, 0.191378, 0.161087, 0.134866, 0.090864, 0.090864, 0.137348, 0.137348, 0.096677, 0.116183, 0.083462, 0.06184, 0.056825, 0.098513, 0.078022, 0.088832, 0.098513, 0.120615, 0.21291, 0.120615, 0.182256, 0.094817, 0.083462, 0.102787, 0.125101, 0.125101, 0.120615, 0.069024, 0.129801, 0.179055, 0.182256, 0.219301, 0.25031, 0.203355, 0.129801, 0.200174, 0.281712, 0.26085, 0.288399, 0.271506, 0.284882, 0.257454, 0.342579, 0.356642, 0.335645, 0.275179, 0.318242, 0.200174, 0.206376, 0.161087, 0.118441, 0.116183, 0.15284, 0.085092, 0.11371, 0.155435, 0.144935, 0.15008, 0.10481, 0.044297, 0.024826, 0.054297, 0.060549, 0.069024, 0.067594, 0.035586, 0.024826, 0.023087, 0.049374, 0.083462, 0.050641, 0.074921, 0.079919, 0.058088, 0.111485, 0.120615, 0.120615, 0.132295, 0.066181, 0.098513, 0.17593, 0.161087, 0.120615, 0.120615, 0.10481, 0.106997, 0.182256, 0.301917, 0.200174, 0.185198, 0.18812, 0.191378, 0.191378, 0.116183, 0.090864, 0.085092, 0.03976, 0.025316, 0.013613, 0.023963, 0.026892, 0.028107, 0.028107, 0.033407, 0.035586, 0.035586, 0.043307, 0.044297, 0.037156, 0.079919, 0.046336, 0.038858, 0.079919, 0.055536, 0.10481, 0.185198, 0.164327, 0.225814, 0.318242, 0.422041, 0.390993, 0.342579, 0.308712, 0.447574, 0.42561, 0.342579], '')</t>
  </si>
  <si>
    <t xml:space="preserve">F5RZJ7|F5RZJ7_9ENTR Putative chaperone OS=Enterobacter hormaechei ATCC 49162 </t>
  </si>
  <si>
    <t>([0.509769, 0.575842, 0.626927, 0.657645, 0.661982, 0.690604, 0.570702, 0.483068, 0.541878, 0.549308, 0.521092, 0.468512, 0.384043, 0.346032, 0.370445, 0.370445, 0.342579, 0.356642, 0.401658, 0.40511, 0.408655, 0.458154, 0.339168, 0.25031, 0.15284, 0.155435, 0.15284, 0.225814, 0.308712, 0.209395, 0.239899, 0.247041, 0.332115, 0.380708, 0.380708, 0.366687, 0.366687, 0.370445, 0.324872, 0.275179, 0.264545, 0.268042, 0.25031, 0.321458, 0.328603, 0.433034, 0.328603, 0.335645, 0.332115, 0.346032, 0.436924, 0.42561, 0.366687, 0.377384, 0.335645, 0.370445, 0.387226, 0.380708, 0.374039, 0.332115, 0.418646, 0.394753, 0.394753, 0.311707, 0.339168, 0.40511, 0.324872, 0.4292, 0.422041, 0.328603, 0.222385, 0.222385, 0.219301, 0.339168, 0.339168, 0.42561, 0.346032, 0.222385, 0.134866, 0.090864, 0.132295, 0.125101, 0.243554, 0.236433, 0.31487, 0.216401, 0.147574, 0.219301, 0.191378, 0.185198, 0.275179, 0.281712, 0.257454, 0.275179, 0.243554, 0.232838, 0.155435, 0.191378, 0.247041, 0.247041, 0.335645, 0.356642, 0.275179, 0.17593, 0.118441, 0.100716, 0.147574, 0.18812, 0.120615, 0.144935, 0.088832, 0.086953, 0.147574, 0.155435, 0.11371, 0.11371, 0.109221, 0.164327, 0.132295, 0.185198, 0.26085, 0.216401, 0.132295, 0.206376, 0.281712, 0.332115, 0.298791, 0.25031, 0.284882, 0.36309, 0.390993, 0.394753, 0.408655, 0.291804, 0.291804, 0.31487, 0.225814, 0.229226, 0.222385, 0.30533, 0.288399, 0.284882, 0.321458, 0.414856, 0.414856, 0.377384, 0.41194, 0.480142, 0.476583, 0.394753, 0.414856, 0.380708, 0.436924, 0.394753, 0.509769, 0.5017, 0.465241, 0.557691, 0.440853, 0.440853, 0.440853, 0.352862, 0.311707, 0.196879, 0.196879, 0.111485, 0.147574, 0.167087, 0.11371, 0.15284, 0.196879, 0.179055, 0.11371, 0.147574, 0.094817, 0.102787, 0.083462, 0.10481, 0.06184, 0.122885, 0.134866, 0.139895, 0.196879, 0.264545, 0.301917, 0.206376, 0.236433, 0.155435, 0.142424, 0.127496, 0.147574, 0.173081, 0.173081, 0.257454, 0.25031, 0.374039, 0.278302, 0.308712, 0.216401, 0.26085, 0.17593, 0.129801, 0.116183, 0.139895, 0.144935, 0.129801, 0.203355, 0.278302, 0.342579, 0.324872, 0.433034, 0.4292, 0.447574, 0.461924, 0.450668, 0.356642, 0.257454, 0.335645, 0.339168, 0.42561, 0.465241, 0.483068, 0.521092, 0.450668, 0.414856, 0.40511, 0.517562, 0.521092, 0.4292, 0.444081, 0.352862, 0.311707, 0.232838, 0.191378, 0.100716, 0.100716, 0.158265, 0.158265, 0.132295, 0.155435, 0.098513, 0.058088, 0.088832, 0.071867, 0.109221, 0.109221, 0.116183, 0.11371, 0.118441, 0.179055, 0.170161, 0.167087, 0.167087, 0.161087, 0.216401, 0.232838, 0.158265, 0.18812, 0.173081, 0.122885, 0.109221, 0.147574, 0.139895, 0.120615, 0.086953, 0.092881, 0.100716, 0.060549, 0.073402, 0.054297, 0.059222, 0.058088, 0.109221, 0.069024, 0.067594, 0.054297, 0.100716, 0.139895, 0.122885, 0.203355, 0.298791, 0.185198, 0.139895, 0.229226, 0.271506, 0.281712, 0.203355, 0.18812, 0.268042, 0.203355, 0.243554, 0.247041, 0.219301, 0.222385, 0.324872, 0.349426, 0.318242, 0.229226, 0.179055, 0.102787, 0.102787, 0.069024, 0.071867, 0.118441, 0.118441, 0.106997, 0.106997, 0.15284, 0.094817, 0.085092, 0.067594, 0.040537, 0.037156, 0.046336, 0.034068, 0.038858, 0.067594, 0.078022, 0.127496, 0.118441, 0.164327, 0.100716, 0.144935, 0.25031, 0.247041, 0.275179, 0.295083, 0.380708, 0.349426, 0.36309, 0.366687, 0.342579, 0.447574, 0.339168, 0.232838, 0.264545, 0.26085, 0.26085, 0.179055, 0.155435, 0.25031, 0.25031, 0.243554, 0.25406, 0.247041, 0.268042, 0.232838, 0.137348, 0.147574, 0.15008, 0.185198, 0.116183, 0.129801, 0.111485, 0.232838, 0.236433, 0.247041, 0.225814, 0.132295, 0.132295, 0.170161, 0.170161, 0.137348, 0.229226, 0.144935, 0.120615, 0.064632, 0.0704, 0.132295, 0.120615, 0.139895, 0.179055, 0.26085, 0.370445, 0.374039, 0.271506, 0.268042, 0.179055, 0.118441, 0.200174, 0.288399, 0.271506, 0.26085, 0.301917, 0.288399, 0.374039, 0.436924, 0.436924, 0.335645, 0.31487, 0.308712, 0.281712, 0.182256, 0.158265, 0.142424, 0.137348, 0.122885, 0.232838, 0.318242, 0.308712, 0.335645, 0.239899, 0.209395, 0.216401, 0.247041, 0.271506, 0.291804, 0.155435, 0.236433, 0.318242, 0.25031, 0.264545, 0.268042, 0.356642, 0.30533, 0.26085, 0.25406, 0.25406, 0.191378, 0.196879, 0.219301, 0.129801, 0.125101, 0.144935, 0.120615, 0.096677, 0.067594, 0.044297, 0.076542, 0.055536, 0.038858, 0.055536, 0.032677, 0.028107], '')</t>
  </si>
  <si>
    <t>[0, 1, 2, 3, 4, 5, 6, 8, 9, 10, 154, 155, 157, 222, 226, 227]</t>
  </si>
  <si>
    <t xml:space="preserve">F5RZK3|F5RZK3_9ENTR DNA-binding response regulator OS=Enterobacter hormaechei ATCC 49162 </t>
  </si>
  <si>
    <t>([0.622677, 0.626927, 0.450668, 0.342579, 0.239899, 0.185198, 0.239899, 0.288399, 0.335645, 0.390993, 0.398279, 0.346032, 0.339168, 0.324872, 0.332115, 0.209395, 0.216401, 0.21291, 0.127496, 0.0704, 0.066181, 0.043307, 0.037156, 0.0704, 0.071867, 0.10481, 0.179055, 0.167087, 0.094817, 0.045352, 0.038042, 0.038858, 0.0704, 0.076542, 0.074921, 0.085092, 0.085092, 0.17593, 0.10481, 0.11371, 0.17593, 0.18812, 0.225814, 0.288399, 0.31487, 0.41194, 0.359901, 0.239899, 0.155435, 0.155435, 0.257454, 0.173081, 0.15008, 0.090864, 0.100716, 0.096677, 0.15008, 0.239899, 0.209395, 0.203355, 0.275179, 0.196879, 0.132295, 0.120615, 0.111485, 0.051831, 0.044297, 0.073402, 0.064632, 0.109221, 0.182256, 0.118441, 0.21291, 0.158265, 0.17593, 0.127496, 0.083462, 0.083462, 0.06312, 0.060549, 0.056825, 0.06312, 0.118441, 0.100716, 0.11371, 0.098513, 0.10481, 0.066181, 0.069024, 0.081712, 0.088832, 0.045352, 0.071867, 0.048328, 0.094817, 0.147574, 0.111485, 0.096677, 0.059222, 0.0704, 0.086953, 0.096677, 0.086953, 0.096677, 0.158265, 0.158265, 0.11371, 0.125101, 0.167087, 0.161087, 0.173081, 0.158265, 0.25406, 0.161087, 0.120615, 0.109221, 0.098513, 0.10481, 0.170161, 0.268042, 0.278302, 0.243554, 0.335645, 0.25031, 0.225814, 0.173081, 0.100716, 0.15284, 0.182256, 0.219301, 0.222385, 0.321458, 0.239899, 0.173081, 0.194234, 0.288399, 0.301917, 0.30533, 0.370445, 0.26085, 0.236433, 0.200174, 0.203355, 0.10481, 0.161087, 0.15284, 0.206376, 0.206376, 0.127496, 0.155435, 0.088832, 0.094817, 0.092881, 0.129801, 0.18812, 0.15284, 0.139895, 0.079919, 0.046336, 0.048328, 0.102787, 0.056825, 0.067594, 0.067594, 0.139895, 0.167087, 0.170161, 0.170161, 0.18812, 0.167087, 0.161087, 0.232838, 0.236433, 0.21291, 0.167087, 0.100716, 0.194234, 0.200174, 0.203355, 0.209395, 0.219301, 0.219301, 0.225814, 0.219301, 0.164327, 0.109221, 0.096677, 0.098513, 0.096677, 0.144935, 0.167087, 0.170161, 0.17593, 0.167087, 0.100716, 0.155435, 0.247041, 0.158265, 0.15284, 0.222385, 0.298791, 0.209395, 0.206376, 0.26085, 0.18812, 0.25406, 0.288399, 0.288399, 0.288399, 0.291804, 0.179055, 0.179055, 0.167087, 0.147574, 0.10481, 0.109221, 0.11371, 0.0704, 0.118441, 0.076542, 0.074921, 0.036378, 0.066181, 0.05306, 0.064632, 0.090864, 0.060549, 0.069024, 0.038042, 0.031287, 0.024393, 0.038858, 0.055536, 0.043307, 0.03976, 0.048328, 0.071867, 0.048328, 0.064632, 0.03976], '')</t>
  </si>
  <si>
    <t xml:space="preserve">F5RZK4|F5RZK4_9ENTR U32 family peptidase OS=Enterobacter hormaechei ATCC 49162 </t>
  </si>
  <si>
    <t>([0.18812, 0.247041, 0.155435, 0.219301, 0.278302, 0.236433, 0.275179, 0.18812, 0.182256, 0.111485, 0.111485, 0.083462, 0.158265, 0.129801, 0.120615, 0.088832, 0.096677, 0.088832, 0.071867, 0.059222, 0.081712, 0.096677, 0.094817, 0.083462, 0.074921, 0.038042, 0.055536, 0.034068, 0.066181, 0.088832, 0.185198, 0.229226, 0.206376, 0.222385, 0.26085, 0.264545, 0.31487, 0.298791, 0.408655, 0.352862, 0.356642, 0.243554, 0.229226, 0.243554, 0.311707, 0.318242, 0.374039, 0.281712, 0.352862, 0.349426, 0.332115, 0.206376, 0.116183, 0.15008, 0.090864, 0.056825, 0.055536, 0.027463, 0.038858, 0.042364, 0.076542, 0.083462, 0.122885, 0.111485, 0.058088, 0.071867, 0.073402, 0.042364, 0.03976, 0.040537, 0.043307, 0.024393, 0.049374, 0.106997, 0.106997, 0.106997, 0.170161, 0.120615, 0.194234, 0.25406, 0.236433, 0.203355, 0.122885, 0.086953, 0.066181, 0.11371, 0.120615, 0.132295, 0.229226, 0.243554, 0.158265, 0.118441, 0.122885, 0.081712, 0.069024, 0.118441, 0.185198, 0.096677, 0.147574, 0.161087, 0.109221, 0.109221, 0.078022, 0.129801, 0.132295, 0.167087, 0.118441, 0.118441, 0.085092, 0.092881, 0.127496, 0.144935, 0.191378, 0.179055, 0.21291, 0.222385, 0.147574, 0.139895, 0.144935, 0.069024, 0.06184, 0.086953, 0.064632, 0.109221, 0.066181, 0.116183, 0.116183, 0.120615, 0.067594, 0.049374, 0.045352, 0.055536, 0.092881, 0.051831, 0.096677, 0.069024, 0.071867, 0.120615, 0.071867, 0.142424, 0.247041, 0.170161, 0.158265, 0.200174, 0.21291, 0.229226, 0.247041, 0.26085, 0.284882, 0.384043, 0.380708, 0.401658, 0.318242, 0.200174, 0.219301, 0.219301, 0.301917, 0.26085, 0.170161, 0.179055, 0.134866, 0.10481, 0.102787, 0.102787, 0.098513, 0.090864, 0.085092, 0.043307, 0.024826, 0.032017, 0.028695, 0.027463, 0.016021, 0.026338, 0.048328, 0.0704, 0.076542, 0.090864, 0.11371, 0.179055, 0.25031, 0.298791, 0.25031, 0.349426, 0.356642, 0.332115, 0.257454, 0.328603, 0.311707, 0.408655, 0.31487, 0.324872, 0.356642, 0.447574, 0.454136, 0.458154, 0.454136, 0.458154, 0.444081, 0.444081, 0.352862, 0.352862, 0.352862, 0.352862, 0.284882, 0.278302, 0.298791, 0.374039, 0.394753, 0.525368, 0.42561, 0.549308, 0.472492, 0.545602, 0.545602, 0.461924, 0.483068, 0.517562, 0.505461, 0.414856, 0.40511, 0.40511, 0.40511, 0.366687, 0.472492, 0.545602, 0.557691, 0.56648, 0.497853, 0.380708, 0.321458, 0.324872, 0.31487, 0.394753, 0.36309, 0.346032, 0.401658, 0.41194, 0.384043, 0.398279, 0.394753, 0.356642, 0.436924, 0.41194, 0.342579, 0.335645, 0.339168, 0.346032, 0.346032, 0.401658, 0.505461, 0.458154, 0.458154, 0.401658, 0.394753, 0.418646, 0.422041, 0.433034, 0.335645, 0.339168, 0.298791, 0.324872, 0.339168, 0.335645, 0.311707, 0.42561, 0.408655, 0.332115, 0.31487, 0.328603, 0.295083, 0.291804, 0.318242, 0.394753, 0.433034, 0.356642, 0.349426, 0.288399, 0.295083, 0.36309, 0.36309, 0.394753, 0.436924, 0.461924, 0.380708, 0.352862, 0.26085, 0.194234, 0.236433, 0.236433, 0.225814, 0.236433, 0.25406, 0.25406, 0.173081, 0.173081, 0.229226, 0.21291, 0.209395, 0.200174, 0.209395, 0.18812, 0.164327, 0.15008, 0.15008, 0.21291, 0.321458, 0.301917, 0.380708, 0.408655, 0.408655, 0.339168, 0.295083, 0.298791, 0.356642, 0.366687, 0.380708, 0.387226, 0.342579, 0.390993, 0.387226, 0.380708, 0.40511, 0.346032, 0.377384, 0.394753, 0.398279, 0.268042, 0.291804, 0.281712, 0.275179, 0.278302, 0.349426, 0.422041, 0.414856, 0.418646, 0.40511, 0.401658, 0.414856, 0.401658, 0.444081, 0.444081, 0.447574, 0.366687, 0.447574, 0.366687, 0.349426, 0.366687, 0.472492, 0.56648, 0.59014, 0.472492, 0.408655, 0.40511, 0.40511, 0.298791, 0.295083, 0.377384, 0.380708, 0.366687, 0.444081, 0.4292, 0.454136, 0.384043, 0.444081, 0.418646, 0.440853, 0.414856, 0.346032, 0.339168, 0.339168, 0.321458, 0.321458, 0.384043, 0.377384, 0.370445, 0.483068, 0.476583, 0.40511, 0.40511, 0.339168, 0.308712, 0.31487, 0.31487, 0.394753, 0.418646, 0.454136, 0.483068, 0.521092, 0.480142, 0.480142, 0.398279, 0.418646, 0.534167, 0.450668, 0.476583, 0.490133, 0.472492, 0.468512, 0.545602, 0.549308, 0.613573, 0.557691, 0.570702, 0.476583, 0.444081, 0.472492, 0.461924, 0.505461, 0.490133, 0.618285, 0.549308, 0.56648, 0.436924, 0.36309, 0.465241, 0.394753, 0.408655, 0.4292, 0.450668, 0.394753, 0.390993, 0.346032, 0.433034, 0.321458, 0.36309, 0.318242, 0.222385, 0.194234, 0.185198, 0.194234, 0.116183, 0.167087, 0.219301, 0.335645, 0.414856, 0.390993, 0.444081, 0.42561, 0.444081, 0.440853, 0.494003, 0.476583, 0.538167, 0.5017, 0.622677, 0.632174, 0.728858, 0.823549, 0.865454, 0.871313, 0.852992, 0.96342], '')</t>
  </si>
  <si>
    <t>[209, 211, 213, 214, 217, 218, 225, 226, 227, 250, 349, 350, 388, 393, 399, 400, 401, 402, 403, 408, 410, 411, 412, 443, 444, 445, 446, 447, 448, 449, 450, 451, 452]</t>
  </si>
  <si>
    <t xml:space="preserve">F5RZK6|F5RZK6_9ENTR Fructose-bisphosphate aldolase class I OS=Enterobacter hormaechei ATCC 49162 </t>
  </si>
  <si>
    <t>([0.222385, 0.209395, 0.275179, 0.308712, 0.229226, 0.164327, 0.209395, 0.236433, 0.268042, 0.196879, 0.179055, 0.225814, 0.139895, 0.15008, 0.200174, 0.243554, 0.239899, 0.236433, 0.225814, 0.155435, 0.182256, 0.164327, 0.194234, 0.191378, 0.120615, 0.129801, 0.206376, 0.200174, 0.144935, 0.111485, 0.129801, 0.179055, 0.185198, 0.288399, 0.26085, 0.324872, 0.342579, 0.298791, 0.31487, 0.321458, 0.41194, 0.394753, 0.352862, 0.36309, 0.352862, 0.366687, 0.346032, 0.346032, 0.346032, 0.40511, 0.458154, 0.440853, 0.422041, 0.40511, 0.398279, 0.387226, 0.271506, 0.167087, 0.196879, 0.167087, 0.164327, 0.18812, 0.122885, 0.173081, 0.170161, 0.164327, 0.173081, 0.278302, 0.264545, 0.257454, 0.229226, 0.219301, 0.268042, 0.271506, 0.170161, 0.137348, 0.116183, 0.196879, 0.30533, 0.222385, 0.232838, 0.206376, 0.194234, 0.288399, 0.268042, 0.271506, 0.18812, 0.18812, 0.18812, 0.120615, 0.098513, 0.069024, 0.079919, 0.078022, 0.078022, 0.090864, 0.122885, 0.090864, 0.055536, 0.037156, 0.06184, 0.106997, 0.122885, 0.111485, 0.06184, 0.036378, 0.027463, 0.047319, 0.047319, 0.040537, 0.0704, 0.088832, 0.092881, 0.066181, 0.083462, 0.086953, 0.081712, 0.088832, 0.073402, 0.067594, 0.055536, 0.055536, 0.030611, 0.059222, 0.06184, 0.100716, 0.17593, 0.21291, 0.142424, 0.196879, 0.127496, 0.147574, 0.15008, 0.247041, 0.194234, 0.203355, 0.209395, 0.308712, 0.196879, 0.222385, 0.268042, 0.328603, 0.264545, 0.366687, 0.36309, 0.324872, 0.200174, 0.194234, 0.147574, 0.219301, 0.18812, 0.206376, 0.15008, 0.100716, 0.086953, 0.120615, 0.11371, 0.06312, 0.034884, 0.029376, 0.049374, 0.060549, 0.0704, 0.11371, 0.098513, 0.094817, 0.118441, 0.219301, 0.132295, 0.18812, 0.209395, 0.158265, 0.216401, 0.21291, 0.243554, 0.144935, 0.191378, 0.191378, 0.239899, 0.328603, 0.461924, 0.377384, 0.374039, 0.308712, 0.232838, 0.239899, 0.17593, 0.11371, 0.059222, 0.083462, 0.043307, 0.023087, 0.041405, 0.046336, 0.046336, 0.058088, 0.059222, 0.050641, 0.048328, 0.066181, 0.06312, 0.037156, 0.067594, 0.041405, 0.059222, 0.059222, 0.058088, 0.069024, 0.120615, 0.129801, 0.161087, 0.232838, 0.321458, 0.284882, 0.288399, 0.328603, 0.25031, 0.324872, 0.295083, 0.301917, 0.206376, 0.206376, 0.236433, 0.236433, 0.232838, 0.170161, 0.222385, 0.236433, 0.268042, 0.209395, 0.257454, 0.271506, 0.288399, 0.288399, 0.318242, 0.298791, 0.203355, 0.281712, 0.278302, 0.247041, 0.257454, 0.232838, 0.232838, 0.182256, 0.17593, 0.264545, 0.335645, 0.346032, 0.271506, 0.18812, 0.232838, 0.264545, 0.167087, 0.158265, 0.147574, 0.161087, 0.17593, 0.295083, 0.206376, 0.25031, 0.236433, 0.170161, 0.278302, 0.196879, 0.298791, 0.21291, 0.173081, 0.17593, 0.120615, 0.10481, 0.134866, 0.129801, 0.137348, 0.17593, 0.164327, 0.106997, 0.059222, 0.059222, 0.047319, 0.078022, 0.071867, 0.092881, 0.109221, 0.100716, 0.155435, 0.158265, 0.236433, 0.278302, 0.185198, 0.25031, 0.342579, 0.352862, 0.301917, 0.301917, 0.339168, 0.311707, 0.332115, 0.335645, 0.335645, 0.332115, 0.349426, 0.321458, 0.349426, 0.377384, 0.342579, 0.342579, 0.25031, 0.167087, 0.106997, 0.158265, 0.167087, 0.158265, 0.158265, 0.127496, 0.118441, 0.118441, 0.142424, 0.15284, 0.194234, 0.191378, 0.185198, 0.127496, 0.15284, 0.10481, 0.064632, 0.090864, 0.076542, 0.085092, 0.15008, 0.222385, 0.17593, 0.109221, 0.067594, 0.086953, 0.155435, 0.155435, 0.109221, 0.111485, 0.083462, 0.083462, 0.064632, 0.054297, 0.064632, 0.049374, 0.069024, 0.106997, 0.073402, 0.073402, 0.096677, 0.056825], '')</t>
  </si>
  <si>
    <t xml:space="preserve">F5RZK7|F5RZK7_9ENTR Nucleoside transporter YegT OS=Enterobacter hormaechei ATCC 49162 </t>
  </si>
  <si>
    <t>([0.006245, 0.003757, 0.003341, 0.004921, 0.003963, 0.0028, 0.002349, 0.001967, 0.002529, 0.002662, 0.002396, 0.001855, 0.001408, 0.001499, 0.000945, 0.000906, 0.000507, 0.000567, 0.000335, 0.000708, 0.000936, 0.001267, 0.002078, 0.001687, 0.001572, 0.001967, 0.003177, 0.004775, 0.004736, 0.004736, 0.00407, 0.00543, 0.005683, 0.006482, 0.004921, 0.007259, 0.008895, 0.009015, 0.011106, 0.016021, 0.009865, 0.006619, 0.006701, 0.007315, 0.008409, 0.005683, 0.004976, 0.004976, 0.004513, 0.004513, 0.004577, 0.006567, 0.006894, 0.006701, 0.005086, 0.005318, 0.004577, 0.00543, 0.007645, 0.006795, 0.00558, 0.006795, 0.007495, 0.005503, 0.004161, 0.003804, 0.004611, 0.006039, 0.005223, 0.003821, 0.003821, 0.00316, 0.001967, 0.001232, 0.001649, 0.002327, 0.002688, 0.003276, 0.003246, 0.003366, 0.0028, 0.003864, 0.004483, 0.003821, 0.00359, 0.004689, 0.00515, 0.004358, 0.003177, 0.003212, 0.003053, 0.004161, 0.003671, 0.00543, 0.005683, 0.005378, 0.006701, 0.006619, 0.004513, 0.00389, 0.002662, 0.004161, 0.004414, 0.004247, 0.004513, 0.005992, 0.00359, 0.004358, 0.006194, 0.006567, 0.008002, 0.014075, 0.009865, 0.0198, 0.014586, 0.032677, 0.020165, 0.020165, 0.020165, 0.020165, 0.026892, 0.031287, 0.020165, 0.018415, 0.020165, 0.0198, 0.025316, 0.030003, 0.0198, 0.014075, 0.021816, 0.0198, 0.010672, 0.012727, 0.008409, 0.009728, 0.005872, 0.006482, 0.006482, 0.006567, 0.00777, 0.006142, 0.008156, 0.006701, 0.006619, 0.006795, 0.006894, 0.006795, 0.010672, 0.0198, 0.029376, 0.016021, 0.019109, 0.019109, 0.013613, 0.014075, 0.014783, 0.024826, 0.036378, 0.028695, 0.025316, 0.019401, 0.015344, 0.009401, 0.016528, 0.010926, 0.006374, 0.007877, 0.005734, 0.00359, 0.002503, 0.002606, 0.00389, 0.003671, 0.00558, 0.008895, 0.011518, 0.010672, 0.014075, 0.018106, 0.018787, 0.010926, 0.020165, 0.016528, 0.030611, 0.018415, 0.020522, 0.024826, 0.032677, 0.032677, 0.088832, 0.127496, 0.05306, 0.023534, 0.012727, 0.007259, 0.006619, 0.006988, 0.007091, 0.007259, 0.004646, 0.003405, 0.003671, 0.00231, 0.002327, 0.001391, 0.00146, 0.001748, 0.001572, 0.001069, 0.000906, 0.000704, 0.000614, 0.001155, 0.001112, 0.001374, 0.001202, 0.000687, 0.000335, 0.000189, 6.9e-05, 0.000137, 0.000253, 0.000391, 0.000447, 0.000485, 0.001048, 0.001481, 0.001112, 0.001778, 0.002078, 0.003298, 0.003963, 0.004247, 0.003963, 0.00558, 0.004431, 0.005683, 0.008624, 0.008895, 0.014315, 0.037156, 0.020522, 0.018106, 0.021381, 0.021381, 0.017797, 0.008804, 0.006374, 0.005932, 0.005011, 0.004483, 0.004899, 0.003014, 0.00225, 0.00225, 0.002276, 0.003405, 0.002606, 0.002512, 0.002482, 0.002503, 0.002435, 0.00292, 0.002155, 0.001344, 0.001391, 0.002276, 0.002512, 0.00225, 0.003246, 0.003276, 0.00389, 0.002512, 0.00407, 0.004431, 0.004315, 0.002688, 0.001623, 0.002035, 0.001344, 0.001936, 0.001906, 0.001572, 0.002366, 0.003405, 0.003212, 0.002727, 0.002881, 0.002688, 0.003276, 0.002211, 0.001709, 0.001249, 0.001232, 0.001159, 0.001211, 0.000747, 0.000859, 0.001434, 0.001906, 0.002194, 0.002155, 0.001417, 0.001722, 0.000923, 0.000485, 0.000507, 0.000721, 0.000721, 0.00103, 0.000773, 0.000833, 0.000833, 0.001103, 0.001687, 0.001692, 0.002482, 0.003079, 0.004646, 0.003821, 0.003804, 0.00407, 0.004247, 0.006482, 0.00543, 0.007422, 0.01227, 0.023087, 0.020876, 0.011342, 0.015078, 0.016021, 0.020876, 0.030003, 0.055536, 0.050641, 0.020876, 0.020876, 0.026892, 0.012491, 0.011106, 0.011342, 0.009401, 0.009401, 0.006142, 0.006988, 0.008075, 0.005932, 0.004899, 0.005503, 0.008525, 0.008156, 0.009401, 0.007177, 0.007422, 0.005086, 0.005086, 0.008895, 0.009977, 0.007422, 0.01204, 0.020876, 0.011903, 0.023534, 0.010926, 0.021381, 0.01204, 0.009977, 0.014586, 0.014586, 0.011669, 0.010926, 0.006701, 0.008409, 0.011903, 0.009294, 0.010926, 0.007495, 0.00543, 0.003924, 0.003727, 0.003177, 0.002503, 0.002529, 0.001597, 0.002057, 0.001383, 0.001305, 0.000906, 0.000936, 0.001383, 0.001967, 0.002014, 0.003109, 0.003405, 0.0028, 0.003963, 0.004358, 0.004414, 0.006039, 0.006078, 0.006567, 0.008002, 0.010372, 0.018415, 0.043307, 0.05306, 0.054297, 0.129801, 0.25406, 0.247041, 0.243554, 0.173081, 0.164327, 0.144935, 0.10481, 0.173081, 0.139895, 0.158265, 0.257454, 0.194234, 0.281712, 0.387226, 0.339168], '')</t>
  </si>
  <si>
    <t xml:space="preserve">F5RZK8|F5RZK8_9ENTR ADP-ribosylglycohydrolase family protein OS=Enterobacter hormaechei ATCC 49162 </t>
  </si>
  <si>
    <t>([0.044297, 0.067594, 0.11371, 0.111485, 0.067594, 0.088832, 0.120615, 0.120615, 0.111485, 0.132295, 0.122885, 0.185198, 0.18812, 0.18812, 0.116183, 0.071867, 0.142424, 0.21291, 0.206376, 0.232838, 0.257454, 0.356642, 0.328603, 0.311707, 0.239899, 0.324872, 0.247041, 0.161087, 0.200174, 0.243554, 0.15008, 0.125101, 0.125101, 0.125101, 0.132295, 0.173081, 0.275179, 0.25031, 0.26085, 0.236433, 0.209395, 0.18812, 0.11371, 0.071867, 0.071867, 0.144935, 0.122885, 0.206376, 0.182256, 0.17593, 0.18812, 0.298791, 0.384043, 0.349426, 0.31487, 0.25406, 0.209395, 0.120615, 0.0704, 0.055536, 0.071867, 0.071867, 0.073402, 0.078022, 0.161087, 0.100716, 0.098513, 0.118441, 0.118441, 0.129801, 0.132295, 0.147574, 0.144935, 0.098513, 0.056825, 0.071867, 0.085092, 0.134866, 0.134866, 0.132295, 0.164327, 0.098513, 0.098513, 0.096677, 0.170161, 0.081712, 0.144935, 0.11371, 0.059222, 0.055536, 0.096677, 0.096677, 0.05306, 0.028695, 0.042364, 0.092881, 0.096677, 0.096677, 0.094817, 0.094817, 0.129801, 0.073402, 0.129801, 0.129801, 0.129801, 0.120615, 0.219301, 0.209395, 0.236433, 0.377384, 0.301917, 0.298791, 0.308712, 0.288399, 0.394753, 0.40511, 0.384043, 0.377384, 0.31487, 0.321458, 0.418646, 0.450668, 0.505461, 0.465241, 0.458154, 0.553315, 0.517562, 0.497853, 0.538167, 0.450668, 0.414856, 0.398279, 0.318242, 0.219301, 0.339168, 0.288399, 0.281712, 0.271506, 0.191378, 0.222385, 0.222385, 0.127496, 0.088832, 0.122885, 0.15284, 0.132295, 0.11371, 0.083462, 0.0704, 0.055536, 0.090864, 0.111485, 0.182256, 0.268042, 0.346032, 0.308712, 0.356642, 0.268042, 0.239899, 0.236433, 0.239899, 0.232838, 0.30533, 0.30533, 0.219301, 0.137348, 0.161087, 0.127496, 0.167087, 0.139895, 0.139895, 0.142424, 0.100716, 0.055536, 0.056825, 0.058088, 0.069024, 0.06312, 0.066181, 0.085092, 0.15008, 0.106997, 0.090864, 0.118441, 0.139895, 0.125101, 0.225814, 0.25406, 0.243554, 0.243554, 0.311707, 0.281712, 0.25031, 0.291804, 0.40511, 0.359901, 0.370445, 0.356642, 0.359901, 0.444081, 0.332115, 0.318242, 0.377384, 0.408655, 0.311707, 0.342579, 0.394753, 0.359901, 0.275179, 0.384043, 0.332115, 0.298791, 0.25031, 0.278302, 0.275179, 0.18812, 0.219301, 0.232838, 0.194234, 0.194234, 0.185198, 0.288399, 0.311707, 0.339168, 0.308712, 0.387226, 0.41194, 0.450668, 0.384043, 0.380708, 0.36309, 0.36309, 0.30533, 0.384043, 0.356642, 0.346032, 0.418646, 0.41194, 0.394753, 0.342579, 0.356642, 0.356642, 0.284882, 0.298791, 0.271506, 0.271506, 0.18812, 0.142424, 0.116183, 0.116183, 0.209395, 0.132295, 0.173081, 0.257454, 0.264545, 0.311707, 0.349426, 0.349426, 0.349426, 0.257454, 0.308712, 0.222385, 0.15284, 0.137348, 0.092881, 0.118441, 0.086953, 0.142424, 0.164327, 0.206376, 0.275179, 0.264545, 0.352862, 0.301917, 0.301917, 0.264545, 0.219301, 0.161087, 0.158265, 0.137348, 0.137348, 0.094817, 0.134866, 0.17593, 0.185198, 0.219301, 0.209395, 0.225814, 0.236433, 0.209395, 0.129801, 0.132295, 0.15008, 0.122885, 0.127496, 0.125101, 0.15284, 0.196879, 0.155435, 0.161087, 0.158265, 0.179055, 0.278302, 0.281712, 0.232838, 0.321458, 0.21291, 0.21291, 0.196879, 0.125101, 0.081712, 0.15284, 0.137348, 0.071867, 0.054297, 0.090864, 0.051831, 0.049374, 0.050641, 0.086953, 0.079919, 0.116183, 0.158265, 0.10481, 0.086953, 0.118441, 0.086953, 0.139895, 0.116183, 0.167087, 0.243554, 0.370445, 0.295083, 0.268042], '')</t>
  </si>
  <si>
    <t>[122, 125, 126, 128]</t>
  </si>
  <si>
    <t xml:space="preserve">F5RZK9|F5RZK9_9ENTR Sugar kinase OS=Enterobacter hormaechei ATCC 49162 </t>
  </si>
  <si>
    <t>([0.067594, 0.102787, 0.098513, 0.139895, 0.167087, 0.243554, 0.18812, 0.225814, 0.179055, 0.127496, 0.147574, 0.15284, 0.129801, 0.106997, 0.11371, 0.144935, 0.100716, 0.056825, 0.085092, 0.081712, 0.064632, 0.06312, 0.050641, 0.034884, 0.041405, 0.025762, 0.020876, 0.031287, 0.019401, 0.031287, 0.030611, 0.035586, 0.024393, 0.030003, 0.049374, 0.094817, 0.086953, 0.085092, 0.15008, 0.106997, 0.096677, 0.116183, 0.132295, 0.132295, 0.132295, 0.11371, 0.10481, 0.088832, 0.049374, 0.066181, 0.033407, 0.060549, 0.051831, 0.051831, 0.051831, 0.026338, 0.020876, 0.017797, 0.027463, 0.027463, 0.041405, 0.023534, 0.028695, 0.030003, 0.036378, 0.064632, 0.060549, 0.0704, 0.048328, 0.071867, 0.094817, 0.092881, 0.050641, 0.050641, 0.096677, 0.079919, 0.111485, 0.109221, 0.129801, 0.129801, 0.134866, 0.094817, 0.158265, 0.129801, 0.158265, 0.106997, 0.122885, 0.100716, 0.167087, 0.257454, 0.291804, 0.291804, 0.398279, 0.497853, 0.41194, 0.321458, 0.264545, 0.275179, 0.216401, 0.155435, 0.164327, 0.179055, 0.288399, 0.288399, 0.311707, 0.339168, 0.418646, 0.288399, 0.281712, 0.257454, 0.15008, 0.147574, 0.137348, 0.085092, 0.096677, 0.164327, 0.243554, 0.25406, 0.295083, 0.394753, 0.461924, 0.352862, 0.229226, 0.229226, 0.229226, 0.132295, 0.134866, 0.073402, 0.170161, 0.179055, 0.182256, 0.284882, 0.196879, 0.122885, 0.17593, 0.094817, 0.086953, 0.083462, 0.074921, 0.076542, 0.040537, 0.034884, 0.058088, 0.125101, 0.111485, 0.11371, 0.203355, 0.129801, 0.132295, 0.111485, 0.11371, 0.067594, 0.038858, 0.079919, 0.144935, 0.088832, 0.161087, 0.179055, 0.125101, 0.216401, 0.134866, 0.125101, 0.088832, 0.100716, 0.041405, 0.043307, 0.05306, 0.044297, 0.045352, 0.067594, 0.071867, 0.048328, 0.102787, 0.182256, 0.191378, 0.116183, 0.15284, 0.122885, 0.106997, 0.092881, 0.0704, 0.100716, 0.125101, 0.191378, 0.206376, 0.219301, 0.158265, 0.129801, 0.079919, 0.142424, 0.158265, 0.15284, 0.257454, 0.194234, 0.196879, 0.102787, 0.144935, 0.15284, 0.194234, 0.134866, 0.137348, 0.170161, 0.137348, 0.203355, 0.15008, 0.139895, 0.229226, 0.206376, 0.21291, 0.308712, 0.311707, 0.232838, 0.236433, 0.222385, 0.247041, 0.132295, 0.206376, 0.206376, 0.206376, 0.116183, 0.109221, 0.120615, 0.116183, 0.167087, 0.173081, 0.232838, 0.229226, 0.219301, 0.281712, 0.18812, 0.118441, 0.060549, 0.111485, 0.10481, 0.109221, 0.094817, 0.170161, 0.170161, 0.194234, 0.161087, 0.278302, 0.342579, 0.30533, 0.342579, 0.311707, 0.301917, 0.236433, 0.158265, 0.170161, 0.203355, 0.203355, 0.284882, 0.356642, 0.342579, 0.356642, 0.335645, 0.370445, 0.342579, 0.342579, 0.342579, 0.418646, 0.295083, 0.295083, 0.40511, 0.284882, 0.284882, 0.25031, 0.318242, 0.311707, 0.298791, 0.203355, 0.332115, 0.349426, 0.352862, 0.284882, 0.281712, 0.200174, 0.196879, 0.236433, 0.209395, 0.15284, 0.127496, 0.179055, 0.139895, 0.096677, 0.111485, 0.127496, 0.15008, 0.144935, 0.21291, 0.21291, 0.31487, 0.219301, 0.17593, 0.232838, 0.30533, 0.288399, 0.398279, 0.374039, 0.278302, 0.222385, 0.203355, 0.203355, 0.232838, 0.30533, 0.384043, 0.384043, 0.366687, 0.342579, 0.328603, 0.301917, 0.271506, 0.216401, 0.278302, 0.284882, 0.185198, 0.134866], '')</t>
  </si>
  <si>
    <t xml:space="preserve">F5RZL0|F5RZL0_9ENTR GntR family regulatory protein OS=Enterobacter hormaechei ATCC 49162 </t>
  </si>
  <si>
    <t>([0.370445, 0.264545, 0.30533, 0.359901, 0.394753, 0.301917, 0.295083, 0.288399, 0.349426, 0.377384, 0.41194, 0.454136, 0.476583, 0.384043, 0.335645, 0.243554, 0.232838, 0.144935, 0.18812, 0.278302, 0.31487, 0.243554, 0.321458, 0.335645, 0.295083, 0.222385, 0.311707, 0.339168, 0.370445, 0.275179, 0.191378, 0.15284, 0.155435, 0.132295, 0.209395, 0.203355, 0.200174, 0.229226, 0.324872, 0.36309, 0.356642, 0.356642, 0.342579, 0.339168, 0.332115, 0.278302, 0.31487, 0.311707, 0.247041, 0.243554, 0.30533, 0.295083, 0.328603, 0.25031, 0.25031, 0.232838, 0.295083, 0.342579, 0.318242, 0.291804, 0.203355, 0.209395, 0.21291, 0.268042, 0.268042, 0.194234, 0.209395, 0.243554, 0.243554, 0.278302, 0.278302, 0.278302, 0.284882, 0.278302, 0.352862, 0.36309, 0.275179, 0.31487, 0.36309, 0.268042, 0.194234, 0.281712, 0.191378, 0.182256, 0.137348, 0.134866, 0.200174, 0.236433, 0.225814, 0.229226, 0.164327, 0.164327, 0.173081, 0.26085, 0.196879, 0.137348, 0.081712, 0.137348, 0.127496, 0.116183, 0.191378, 0.324872, 0.328603, 0.418646, 0.335645, 0.318242, 0.25406, 0.257454, 0.284882, 0.284882, 0.216401, 0.25406, 0.25406, 0.18812, 0.206376, 0.281712, 0.352862, 0.349426, 0.324872, 0.321458, 0.328603, 0.239899, 0.209395, 0.129801, 0.106997, 0.18812, 0.298791, 0.36309, 0.359901, 0.295083, 0.194234, 0.182256, 0.167087, 0.164327, 0.216401, 0.118441, 0.111485, 0.064632, 0.071867, 0.090864, 0.096677, 0.098513, 0.134866, 0.090864, 0.144935, 0.102787, 0.092881, 0.090864, 0.090864, 0.043307, 0.042364, 0.098513, 0.106997, 0.167087, 0.109221, 0.066181, 0.129801, 0.142424, 0.236433, 0.31487, 0.31487, 0.219301, 0.209395, 0.17593, 0.236433, 0.161087, 0.167087, 0.167087, 0.102787, 0.051831, 0.098513, 0.142424, 0.127496, 0.194234, 0.122885, 0.10481, 0.18812, 0.170161, 0.155435, 0.139895, 0.127496, 0.118441, 0.179055, 0.125101, 0.17593, 0.155435, 0.225814, 0.271506, 0.288399, 0.377384, 0.490133, 0.505461, 0.387226, 0.387226, 0.384043, 0.465241, 0.494003, 0.461924, 0.418646, 0.436924, 0.444081, 0.444081, 0.356642, 0.387226, 0.384043, 0.301917, 0.264545, 0.18812, 0.21291, 0.200174, 0.132295, 0.116183, 0.06312, 0.137348, 0.139895, 0.142424, 0.139895, 0.209395, 0.239899, 0.18812, 0.191378, 0.11371, 0.116183, 0.116183, 0.098513, 0.092881, 0.10481, 0.144935, 0.216401, 0.236433, 0.144935, 0.137348, 0.111485, 0.098513, 0.059222, 0.035586, 0.036378, 0.041405, 0.033407, 0.021381, 0.028695, 0.019401, 0.025762, 0.018787, 0.026892, 0.018787, 0.026338, 0.034884], '')</t>
  </si>
  <si>
    <t>[191]</t>
  </si>
  <si>
    <t xml:space="preserve">F5RZL1|F5RZL1_9ENTR Phosphomethylpyrimidine kinase OS=Enterobacter hormaechei ATCC 49162 </t>
  </si>
  <si>
    <t>([0.076542, 0.116183, 0.164327, 0.25406, 0.284882, 0.308712, 0.328603, 0.308712, 0.328603, 0.247041, 0.281712, 0.281712, 0.291804, 0.196879, 0.288399, 0.281712, 0.206376, 0.295083, 0.25406, 0.26085, 0.295083, 0.268042, 0.17593, 0.164327, 0.096677, 0.096677, 0.064632, 0.034884, 0.046336, 0.037156, 0.03976, 0.024393, 0.024393, 0.024393, 0.046336, 0.049374, 0.049374, 0.096677, 0.06184, 0.083462, 0.139895, 0.094817, 0.067594, 0.118441, 0.066181, 0.109221, 0.134866, 0.206376, 0.196879, 0.137348, 0.139895, 0.185198, 0.264545, 0.216401, 0.219301, 0.206376, 0.144935, 0.074921, 0.078022, 0.129801, 0.079919, 0.083462, 0.071867, 0.132295, 0.134866, 0.225814, 0.203355, 0.102787, 0.092881, 0.137348, 0.125101, 0.125101, 0.167087, 0.132295, 0.21291, 0.125101, 0.085092, 0.142424, 0.206376, 0.147574, 0.11371, 0.185198, 0.182256, 0.194234, 0.179055, 0.182256, 0.106997, 0.109221, 0.111485, 0.111485, 0.147574, 0.161087, 0.137348, 0.074921, 0.100716, 0.094817, 0.111485, 0.134866, 0.073402, 0.074921, 0.111485, 0.134866, 0.118441, 0.122885, 0.222385, 0.155435, 0.096677, 0.158265, 0.132295, 0.209395, 0.185198, 0.10481, 0.161087, 0.222385, 0.225814, 0.216401, 0.209395, 0.275179, 0.225814, 0.225814, 0.288399, 0.30533, 0.239899, 0.216401, 0.139895, 0.067594, 0.111485, 0.203355, 0.216401, 0.173081, 0.203355, 0.25031, 0.31487, 0.278302, 0.247041, 0.25031, 0.173081, 0.182256, 0.158265, 0.268042, 0.356642, 0.291804, 0.295083, 0.370445, 0.418646, 0.5017, 0.63748, 0.585406, 0.538167, 0.545602, 0.671169, 0.622677, 0.618285, 0.622677, 0.553315, 0.490133, 0.553315, 0.608892, 0.59917, 0.545602, 0.5017, 0.468512, 0.433034, 0.342579, 0.295083, 0.275179, 0.275179, 0.257454, 0.298791, 0.219301, 0.209395, 0.206376, 0.182256, 0.185198, 0.209395, 0.318242, 0.408655, 0.342579, 0.301917, 0.196879, 0.268042, 0.271506, 0.30533, 0.366687, 0.422041, 0.472492, 0.472492, 0.36309, 0.366687, 0.335645, 0.450668, 0.440853, 0.370445, 0.41194, 0.398279, 0.401658, 0.384043, 0.380708, 0.480142, 0.570702, 0.720929, 0.720929, 0.613573, 0.608892, 0.509769, 0.538167, 0.494003, 0.468512, 0.5017, 0.472492, 0.476583, 0.36309, 0.36309, 0.458154, 0.440853, 0.440853, 0.414856, 0.401658, 0.308712, 0.281712, 0.298791, 0.298791, 0.236433, 0.328603, 0.342579, 0.401658, 0.40511, 0.346032, 0.288399, 0.291804, 0.308712, 0.332115, 0.390993, 0.31487, 0.26085, 0.264545, 0.236433, 0.268042, 0.268042, 0.281712, 0.318242, 0.247041, 0.243554, 0.30533, 0.291804, 0.194234, 0.216401, 0.247041, 0.271506, 0.352862, 0.4292, 0.324872, 0.324872, 0.321458, 0.308712, 0.247041, 0.219301, 0.21291, 0.17593, 0.15008, 0.203355, 0.15008, 0.182256, 0.139895, 0.100716, 0.066181], '')</t>
  </si>
  <si>
    <t>[145, 146, 147, 148, 149, 150, 151, 152, 153, 154, 156, 157, 158, 159, 160, 199, 200, 201, 202, 203, 204, 205, 208]</t>
  </si>
  <si>
    <t xml:space="preserve">F5RZL3|F5RZL3_9ENTR DNA protection during starvation protein OS=Enterobacter hormaechei ATCC 49162 </t>
  </si>
  <si>
    <t>([0.06312, 0.102787, 0.049374, 0.030611, 0.019109, 0.011903, 0.008804, 0.007555, 0.009728, 0.007877, 0.006533, 0.005623, 0.005992, 0.003997, 0.003963, 0.003997, 0.00283, 0.001872, 0.002881, 0.002705, 0.003997, 0.004577, 0.004388, 0.004414, 0.005683, 0.005378, 0.007555, 0.008804, 0.012727, 0.011669, 0.022667, 0.0198, 0.020165, 0.009401, 0.009401, 0.008723, 0.015078, 0.029376, 0.045352, 0.050641, 0.06312, 0.030003, 0.016257, 0.009977, 0.012727, 0.010131, 0.014315, 0.010926, 0.012491, 0.009294, 0.007315, 0.00515, 0.00777, 0.01204], '')</t>
  </si>
  <si>
    <t xml:space="preserve">F5RZL4|F5RZL4_9ENTR Surface protein OS=Enterobacter hormaechei ATCC 49162 </t>
  </si>
  <si>
    <t>([0.109221, 0.191378, 0.225814, 0.206376, 0.144935, 0.137348, 0.109221, 0.127496, 0.120615, 0.142424, 0.116183, 0.158265, 0.191378, 0.200174, 0.236433, 0.25031, 0.200174, 0.164327, 0.129801, 0.216401, 0.15284, 0.158265, 0.071867, 0.071867, 0.098513, 0.167087, 0.206376, 0.225814, 0.239899, 0.291804, 0.239899, 0.298791, 0.25031, 0.31487, 0.239899, 0.239899, 0.15008, 0.196879, 0.225814, 0.257454, 0.155435, 0.18812, 0.164327, 0.25031, 0.225814, 0.179055, 0.132295, 0.094817, 0.102787, 0.067594, 0.038858], '')</t>
  </si>
  <si>
    <t xml:space="preserve">F5RZL5|F5RZL5_9ENTR Lipoprotein OS=Enterobacter hormaechei ATCC 49162 </t>
  </si>
  <si>
    <t>([0.132295, 0.137348, 0.111485, 0.079919, 0.085092, 0.109221, 0.067594, 0.056825, 0.071867, 0.109221, 0.109221, 0.132295, 0.111485, 0.0704, 0.111485, 0.106997, 0.127496, 0.116183, 0.158265, 0.196879, 0.21291, 0.144935, 0.185198, 0.243554, 0.30533, 0.328603, 0.243554, 0.342579, 0.414856, 0.342579, 0.311707, 0.31487, 0.301917, 0.339168, 0.414856, 0.40511, 0.346032, 0.342579, 0.352862, 0.342579, 0.374039, 0.36309, 0.440853, 0.394753, 0.401658, 0.418646, 0.390993, 0.454136, 0.465241, 0.461924, 0.562014, 0.608892, 0.608892, 0.63748, 0.618285, 0.549308, 0.56648, 0.699094, 0.728858, 0.733139, 0.745909, 0.767246, 0.728858, 0.724957, 0.626927, 0.604312, 0.585406, 0.632174, 0.675549, 0.58069, 0.58069, 0.525368, 0.494003, 0.447574, 0.42561, 0.444081, 0.497853, 0.387226, 0.281712, 0.247041, 0.295083, 0.288399, 0.21291, 0.25406, 0.25406, 0.349426, 0.352862, 0.328603, 0.318242, 0.26085, 0.31487, 0.311707, 0.268042, 0.275179, 0.321458, 0.335645, 0.229226, 0.158265, 0.264545, 0.288399, 0.301917, 0.328603, 0.335645, 0.394753, 0.291804, 0.247041, 0.182256, 0.179055, 0.147574, 0.147574, 0.139895, 0.144935, 0.15008, 0.225814, 0.216401, 0.179055, 0.170161, 0.271506, 0.328603, 0.308712, 0.30533, 0.301917, 0.301917, 0.271506, 0.268042, 0.356642, 0.41194, 0.497853, 0.517562, 0.59917, 0.541878, 0.545602, 0.549308, 0.476583, 0.461924, 0.476583, 0.549308, 0.534167, 0.509769, 0.521092, 0.509769, 0.618285, 0.58069, 0.570702, 0.59508, 0.585406, 0.562014], '')</t>
  </si>
  <si>
    <t>[50, 51, 52, 53, 54, 55, 56, 57, 58, 59, 60, 61, 62, 63, 64, 65, 66, 67, 68, 69, 70, 71, 128, 129, 130, 131, 132, 136, 137, 138, 139, 140, 141, 142, 143, 144, 145, 146]</t>
  </si>
  <si>
    <t xml:space="preserve">F5RZL6|F5RZL6_9ENTR 2,4-diaminobutyrate 4-transaminase OS=Enterobacter hormaechei ATCC 49162 </t>
  </si>
  <si>
    <t>([0.281712, 0.332115, 0.31487, 0.346032, 0.366687, 0.390993, 0.4292, 0.472492, 0.490133, 0.414856, 0.356642, 0.356642, 0.390993, 0.398279, 0.359901, 0.384043, 0.332115, 0.349426, 0.436924, 0.440853, 0.377384, 0.440853, 0.4292, 0.377384, 0.408655, 0.414856, 0.408655, 0.318242, 0.332115, 0.25406, 0.308712, 0.295083, 0.324872, 0.318242, 0.281712, 0.328603, 0.308712, 0.356642, 0.239899, 0.161087, 0.15284, 0.21291, 0.185198, 0.194234, 0.288399, 0.25031, 0.271506, 0.191378, 0.194234, 0.173081, 0.170161, 0.132295, 0.179055, 0.17593, 0.15284, 0.17593, 0.164327, 0.109221, 0.129801, 0.144935, 0.219301, 0.219301, 0.222385, 0.26085, 0.284882, 0.281712, 0.225814, 0.144935, 0.216401, 0.291804, 0.196879, 0.288399, 0.377384, 0.346032, 0.264545, 0.298791, 0.298791, 0.295083, 0.298791, 0.356642, 0.359901, 0.36309, 0.36309, 0.278302, 0.284882, 0.182256, 0.179055, 0.236433, 0.339168, 0.271506, 0.268042, 0.36309, 0.321458, 0.209395, 0.264545, 0.370445, 0.281712, 0.209395, 0.147574, 0.209395, 0.122885, 0.122885, 0.139895, 0.134866, 0.206376, 0.194234, 0.26085, 0.278302, 0.18812, 0.100716, 0.098513, 0.109221, 0.051831, 0.064632, 0.118441, 0.139895, 0.125101, 0.191378, 0.229226, 0.31487, 0.284882, 0.295083, 0.390993, 0.328603, 0.301917, 0.209395, 0.206376, 0.144935, 0.106997, 0.167087, 0.239899, 0.25406, 0.247041, 0.352862, 0.346032, 0.349426, 0.318242, 0.229226, 0.15284, 0.182256, 0.094817, 0.116183, 0.161087, 0.142424, 0.10481, 0.129801, 0.191378, 0.161087, 0.239899, 0.278302, 0.281712, 0.25406, 0.239899, 0.232838, 0.173081, 0.179055, 0.179055, 0.191378, 0.200174, 0.288399, 0.318242, 0.418646, 0.440853, 0.41194, 0.346032, 0.450668, 0.444081, 0.40511, 0.40511, 0.4292, 0.444081, 0.377384, 0.422041, 0.390993, 0.349426, 0.450668, 0.349426, 0.380708, 0.370445, 0.476583, 0.377384, 0.349426, 0.278302, 0.288399, 0.236433, 0.301917, 0.200174, 0.200174, 0.236433, 0.298791, 0.232838, 0.209395, 0.206376, 0.194234, 0.264545, 0.219301, 0.200174, 0.196879, 0.100716, 0.050641, 0.049374, 0.098513, 0.058088, 0.051831, 0.046336, 0.085092, 0.055536, 0.109221, 0.109221, 0.111485, 0.06312, 0.079919, 0.078022, 0.142424, 0.125101, 0.127496, 0.139895, 0.079919, 0.085092, 0.164327, 0.232838, 0.15284, 0.15284, 0.225814, 0.332115, 0.321458, 0.30533, 0.30533, 0.295083, 0.328603, 0.295083, 0.398279, 0.324872, 0.349426, 0.229226, 0.182256, 0.219301, 0.291804, 0.288399, 0.377384, 0.352862, 0.318242, 0.394753, 0.394753, 0.414856, 0.401658, 0.40511, 0.311707, 0.301917, 0.209395, 0.11371, 0.083462, 0.074921, 0.125101, 0.073402, 0.132295, 0.173081, 0.164327, 0.088832, 0.127496, 0.125101, 0.132295, 0.18812, 0.179055, 0.096677, 0.043307, 0.034068, 0.018415, 0.034884, 0.060549, 0.083462, 0.137348, 0.129801, 0.132295, 0.139895, 0.209395, 0.125101, 0.086953, 0.055536, 0.083462, 0.100716, 0.098513, 0.076542, 0.048328, 0.048328, 0.092881, 0.164327, 0.120615, 0.239899, 0.144935, 0.118441, 0.094817, 0.055536, 0.100716, 0.049374, 0.040537, 0.037156, 0.0704, 0.064632, 0.109221, 0.116183, 0.071867, 0.059222, 0.086953, 0.132295, 0.139895, 0.147574, 0.155435, 0.232838, 0.209395, 0.194234, 0.225814, 0.295083, 0.394753, 0.40511, 0.41194, 0.380708, 0.342579, 0.301917, 0.414856, 0.40511, 0.342579, 0.433034, 0.476583, 0.349426, 0.349426, 0.247041, 0.158265, 0.15008, 0.161087, 0.161087, 0.271506, 0.173081, 0.147574, 0.137348, 0.132295, 0.142424, 0.139895, 0.144935, 0.179055, 0.170161, 0.18812, 0.185198, 0.109221, 0.102787, 0.167087, 0.17593, 0.17593, 0.257454, 0.278302, 0.225814, 0.185198, 0.173081, 0.271506, 0.196879, 0.232838, 0.167087, 0.15008, 0.173081, 0.209395, 0.139895, 0.142424, 0.127496, 0.125101, 0.200174, 0.167087, 0.137348, 0.073402, 0.127496, 0.071867, 0.0704, 0.049374, 0.038042, 0.038858, 0.047319, 0.096677, 0.086953, 0.111485, 0.155435, 0.164327, 0.167087, 0.196879, 0.194234, 0.137348, 0.125101, 0.15284, 0.185198, 0.229226, 0.321458, 0.339168, 0.349426, 0.328603, 0.394753, 0.384043, 0.291804, 0.268042, 0.26085, 0.243554, 0.206376, 0.142424, 0.147574, 0.118441, 0.144935, 0.088832, 0.090864, 0.102787, 0.092881, 0.096677, 0.088832, 0.088832, 0.079919, 0.144935, 0.142424, 0.098513, 0.10481, 0.106997, 0.100716, 0.058088, 0.032677, 0.064632, 0.122885, 0.064632, 0.045352, 0.024826, 0.042364, 0.0704, 0.129801, 0.127496, 0.073402, 0.074921, 0.040537, 0.020876, 0.01227, 0.013437, 0.022306, 0.018106, 0.033407, 0.034884, 0.050641, 0.050641, 0.023087, 0.019401, 0.026338, 0.045352, 0.051831, 0.051831, 0.059222, 0.042364, 0.029376, 0.041405, 0.031287, 0.049374, 0.088832, 0.142424, 0.098513, 0.071867, 0.158265, 0.098513], '')</t>
  </si>
  <si>
    <t xml:space="preserve">F5RZL7|F5RZL7_9ENTR Diaminobutyrate decarboxylase OS=Enterobacter hormaechei ATCC 49162 </t>
  </si>
  <si>
    <t>([0.295083, 0.284882, 0.332115, 0.356642, 0.268042, 0.318242, 0.31487, 0.232838, 0.271506, 0.30533, 0.301917, 0.25031, 0.271506, 0.26085, 0.26085, 0.25406, 0.229226, 0.284882, 0.295083, 0.366687, 0.374039, 0.281712, 0.225814, 0.216401, 0.225814, 0.339168, 0.339168, 0.332115, 0.332115, 0.328603, 0.321458, 0.342579, 0.433034, 0.342579, 0.308712, 0.328603, 0.239899, 0.232838, 0.278302, 0.346032, 0.295083, 0.284882, 0.298791, 0.398279, 0.298791, 0.30533, 0.30533, 0.288399, 0.318242, 0.328603, 0.321458, 0.332115, 0.356642, 0.321458, 0.359901, 0.301917, 0.301917, 0.387226, 0.359901, 0.275179, 0.291804, 0.271506, 0.17593, 0.173081, 0.158265, 0.271506, 0.257454, 0.15008, 0.15008, 0.102787, 0.167087, 0.170161, 0.18812, 0.179055, 0.144935, 0.116183, 0.158265, 0.147574, 0.090864, 0.111485, 0.10481, 0.116183, 0.196879, 0.216401, 0.229226, 0.170161, 0.15284, 0.161087, 0.209395, 0.18812, 0.268042, 0.196879, 0.125101, 0.060549, 0.06312, 0.081712, 0.125101, 0.155435, 0.155435, 0.229226, 0.18812, 0.278302, 0.243554, 0.158265, 0.247041, 0.318242, 0.384043, 0.422041, 0.41194, 0.41194, 0.447574, 0.342579, 0.321458, 0.422041, 0.418646, 0.40511, 0.352862, 0.257454, 0.26085, 0.167087, 0.106997, 0.132295, 0.125101, 0.127496, 0.147574, 0.137348, 0.078022, 0.081712, 0.055536, 0.055536, 0.0704, 0.056825, 0.096677, 0.106997, 0.049374, 0.088832, 0.086953, 0.139895, 0.21291, 0.203355, 0.30533, 0.384043, 0.394753, 0.308712, 0.271506, 0.335645, 0.25406, 0.308712, 0.219301, 0.216401, 0.219301, 0.222385, 0.222385, 0.129801, 0.10481, 0.161087, 0.158265, 0.164327, 0.164327, 0.173081, 0.164327, 0.109221, 0.116183, 0.11371, 0.18812, 0.216401, 0.144935, 0.155435, 0.185198, 0.278302, 0.222385, 0.222385, 0.206376, 0.15284, 0.25406, 0.291804, 0.236433, 0.164327, 0.158265, 0.17593, 0.182256, 0.155435, 0.222385, 0.125101, 0.120615, 0.073402, 0.078022, 0.127496, 0.191378, 0.158265, 0.122885, 0.122885, 0.094817, 0.094817, 0.098513, 0.096677, 0.081712, 0.142424, 0.203355, 0.147574, 0.086953, 0.085092, 0.067594, 0.06312, 0.125101, 0.134866, 0.209395, 0.111485, 0.111485, 0.10481, 0.102787, 0.129801, 0.127496, 0.161087, 0.170161, 0.167087, 0.142424, 0.194234, 0.185198, 0.11371, 0.182256, 0.257454, 0.173081, 0.25406, 0.219301, 0.225814, 0.21291, 0.21291, 0.335645, 0.243554, 0.161087, 0.170161, 0.096677, 0.111485, 0.088832, 0.085092, 0.120615, 0.142424, 0.173081, 0.179055, 0.284882, 0.229226, 0.219301, 0.264545, 0.161087, 0.203355, 0.225814, 0.15008, 0.134866, 0.106997, 0.109221, 0.147574, 0.191378, 0.194234, 0.229226, 0.232838, 0.225814, 0.268042, 0.281712, 0.185198, 0.106997, 0.06312, 0.079919, 0.051831, 0.069024, 0.100716, 0.076542, 0.032017, 0.055536, 0.054297, 0.054297, 0.054297, 0.037156, 0.024826, 0.042364, 0.060549, 0.078022, 0.042364, 0.03976, 0.038042, 0.037156, 0.03976, 0.069024, 0.066181, 0.055536, 0.059222, 0.041405, 0.032017, 0.067594, 0.067594, 0.042364, 0.055536, 0.054297, 0.10481, 0.067594, 0.0704, 0.059222, 0.058088, 0.051831, 0.025316, 0.025316, 0.048328, 0.046336, 0.041405, 0.026892, 0.049374, 0.034884, 0.029376, 0.025762, 0.014586, 0.014586, 0.024393, 0.0198, 0.033407, 0.031287, 0.034884, 0.03976, 0.023087, 0.017447, 0.033407, 0.037156, 0.037156, 0.029376, 0.044297, 0.024393, 0.021381, 0.023534, 0.028107, 0.069024, 0.056825, 0.109221, 0.127496, 0.127496, 0.127496, 0.127496, 0.079919, 0.170161, 0.164327, 0.167087, 0.142424, 0.142424, 0.225814, 0.219301, 0.167087, 0.203355, 0.30533, 0.40511, 0.390993, 0.390993, 0.25031, 0.384043, 0.335645, 0.219301, 0.196879, 0.15008, 0.083462, 0.102787, 0.079919, 0.040537, 0.081712, 0.106997, 0.06184, 0.06184, 0.064632, 0.127496, 0.127496, 0.069024, 0.05306, 0.043307, 0.023534, 0.026338, 0.026338, 0.033407, 0.060549, 0.037156, 0.0704, 0.076542, 0.079919, 0.083462, 0.144935, 0.083462, 0.083462, 0.118441, 0.069024, 0.041405, 0.035586, 0.038858, 0.071867, 0.086953, 0.088832, 0.094817, 0.182256, 0.10481, 0.064632, 0.050641, 0.083462, 0.098513, 0.164327, 0.122885, 0.098513, 0.096677, 0.096677, 0.0704, 0.041405, 0.073402, 0.056825, 0.058088, 0.064632, 0.064632, 0.05306, 0.066181, 0.092881, 0.090864, 0.161087, 0.196879, 0.232838, 0.142424, 0.096677, 0.056825, 0.058088, 0.078022, 0.079919, 0.122885, 0.111485, 0.200174, 0.216401, 0.301917, 0.219301, 0.120615, 0.129801, 0.155435, 0.15284, 0.185198, 0.144935, 0.144935, 0.11371, 0.116183, 0.132295, 0.161087, 0.257454, 0.352862, 0.352862, 0.349426, 0.247041, 0.356642, 0.295083, 0.191378, 0.216401, 0.209395, 0.301917, 0.196879, 0.122885, 0.134866, 0.167087, 0.200174, 0.125101, 0.194234, 0.122885, 0.200174, 0.209395, 0.129801, 0.120615, 0.0704, 0.040537, 0.046336, 0.044297, 0.037156, 0.040537, 0.047319, 0.085092, 0.086953, 0.120615, 0.191378, 0.194234, 0.106997, 0.060549, 0.079919, 0.076542, 0.106997, 0.076542, 0.051831, 0.071867, 0.054297, 0.076542, 0.120615, 0.194234, 0.15284, 0.26085], '')</t>
  </si>
  <si>
    <t xml:space="preserve">F5RZM1|F5RZM1_9ENTR Nickel/cobalt homeostasis protein RcnB OS=Enterobacter hormaechei ATCC 49162 </t>
  </si>
  <si>
    <t>([0.377384, 0.275179, 0.18812, 0.125101, 0.15284, 0.120615, 0.085092, 0.06184, 0.078022, 0.058088, 0.059222, 0.078022, 0.06184, 0.050641, 0.043307, 0.036378, 0.03976, 0.059222, 0.067594, 0.051831, 0.054297, 0.088832, 0.11371, 0.200174, 0.275179, 0.275179, 0.25031, 0.321458, 0.366687, 0.275179, 0.377384, 0.436924, 0.454136, 0.517562, 0.440853, 0.349426, 0.349426, 0.398279, 0.26085, 0.25031, 0.281712, 0.179055, 0.173081, 0.132295, 0.109221, 0.120615, 0.122885, 0.161087, 0.194234, 0.191378, 0.298791, 0.185198, 0.179055, 0.167087, 0.173081, 0.295083, 0.284882, 0.321458, 0.219301, 0.321458, 0.335645, 0.247041, 0.370445, 0.295083, 0.387226, 0.40511, 0.311707, 0.335645, 0.335645, 0.335645, 0.384043, 0.332115, 0.42561, 0.41194, 0.414856, 0.284882, 0.268042, 0.271506, 0.216401, 0.301917, 0.328603, 0.328603, 0.328603, 0.25031, 0.25406, 0.167087, 0.15284, 0.239899, 0.179055, 0.222385, 0.191378, 0.17593, 0.134866, 0.079919, 0.078022, 0.059222, 0.06312, 0.069024, 0.118441, 0.167087, 0.102787, 0.046336, 0.024393, 0.044297, 0.069024, 0.088832, 0.125101, 0.102787, 0.073402, 0.073402, 0.048328, 0.034884, 0.024393, 0.03976, 0.074921], '')</t>
  </si>
  <si>
    <t xml:space="preserve">F5RZM2|F5RZM2_9ENTR GNAT family acetyltransferase OS=Enterobacter hormaechei ATCC 49162 </t>
  </si>
  <si>
    <t>([0.111485, 0.059222, 0.094817, 0.147574, 0.203355, 0.134866, 0.074921, 0.059222, 0.06312, 0.090864, 0.116183, 0.15008, 0.243554, 0.225814, 0.30533, 0.200174, 0.191378, 0.191378, 0.158265, 0.179055, 0.144935, 0.073402, 0.129801, 0.132295, 0.125101, 0.120615, 0.10481, 0.120615, 0.164327, 0.200174, 0.116183, 0.055536, 0.034068, 0.035586, 0.045352, 0.051831, 0.048328, 0.050641, 0.100716, 0.069024, 0.071867, 0.071867, 0.139895, 0.132295, 0.071867, 0.03976, 0.021381, 0.049374, 0.090864, 0.06184, 0.060549, 0.100716, 0.18812, 0.144935, 0.139895, 0.116183, 0.11371, 0.191378, 0.161087, 0.100716, 0.158265, 0.109221, 0.096677, 0.064632, 0.064632, 0.118441, 0.203355, 0.281712, 0.232838, 0.147574, 0.182256, 0.092881, 0.05306, 0.054297, 0.10481, 0.098513, 0.100716, 0.049374, 0.047319, 0.031287, 0.06312, 0.054297, 0.085092, 0.142424, 0.206376, 0.209395, 0.225814, 0.225814, 0.232838, 0.281712, 0.271506, 0.203355, 0.232838, 0.284882, 0.271506, 0.18812, 0.191378, 0.122885, 0.21291, 0.194234, 0.26085, 0.21291, 0.216401, 0.182256, 0.147574, 0.106997, 0.083462, 0.03976, 0.020165], '')</t>
  </si>
  <si>
    <t xml:space="preserve">F5RZM5|F5RZM5_9ENTR DUF1456 family protein OS=Enterobacter hormaechei ATCC 49162 </t>
  </si>
  <si>
    <t>([0.098513, 0.055536, 0.083462, 0.05306, 0.0704, 0.073402, 0.102787, 0.137348, 0.17593, 0.206376, 0.196879, 0.173081, 0.243554, 0.167087, 0.102787, 0.083462, 0.088832, 0.139895, 0.147574, 0.122885, 0.200174, 0.203355, 0.291804, 0.288399, 0.342579, 0.342579, 0.271506, 0.268042, 0.26085, 0.15284, 0.122885, 0.15284, 0.203355, 0.219301, 0.308712, 0.398279, 0.440853, 0.525368, 0.41194, 0.346032, 0.384043, 0.301917, 0.332115, 0.328603, 0.247041, 0.200174, 0.139895, 0.229226, 0.222385, 0.129801, 0.15284, 0.194234, 0.18812, 0.129801, 0.074921, 0.043307, 0.040537, 0.037156, 0.037156, 0.073402, 0.10481, 0.106997, 0.164327, 0.137348, 0.118441, 0.209395, 0.298791, 0.298791, 0.271506, 0.196879, 0.311707, 0.387226, 0.374039, 0.318242, 0.40511, 0.497853, 0.618285, 0.622677, 0.545602, 0.465241, 0.465241, 0.461924, 0.380708, 0.370445, 0.291804, 0.291804, 0.164327, 0.15284, 0.15284, 0.17593, 0.25031, 0.239899, 0.239899, 0.167087, 0.170161, 0.139895, 0.081712, 0.06184, 0.06184, 0.094817, 0.155435, 0.155435, 0.098513, 0.15008, 0.109221, 0.170161, 0.144935, 0.268042, 0.281712, 0.298791, 0.30533, 0.275179, 0.239899, 0.209395, 0.284882, 0.31487, 0.374039, 0.458154, 0.494003, 0.483068, 0.483068, 0.384043, 0.387226, 0.486429, 0.41194, 0.472492, 0.472492, 0.549308, 0.408655, 0.321458, 0.384043, 0.390993, 0.318242, 0.278302, 0.308712, 0.308712, 0.257454, 0.232838, 0.232838, 0.236433, 0.182256, 0.179055, 0.271506, 0.275179, 0.268042, 0.335645, 0.31487, 0.291804, 0.25406, 0.342579, 0.414856, 0.390993, 0.346032, 0.476583, 0.59917, 0.575842], '')</t>
  </si>
  <si>
    <t>[37, 76, 77, 78, 127, 154, 155]</t>
  </si>
  <si>
    <t xml:space="preserve">F5RZM6|F5RZM6_9ENTR DNA-binding response regulator OS=Enterobacter hormaechei ATCC 49162 </t>
  </si>
  <si>
    <t>([0.045352, 0.024826, 0.027463, 0.037156, 0.064632, 0.096677, 0.06184, 0.073402, 0.055536, 0.03976, 0.029376, 0.040537, 0.083462, 0.092881, 0.147574, 0.243554, 0.239899, 0.335645, 0.247041, 0.164327, 0.15008, 0.139895, 0.170161, 0.173081, 0.194234, 0.15284, 0.079919, 0.15008, 0.161087, 0.142424, 0.222385, 0.281712, 0.203355, 0.18812, 0.17593, 0.109221, 0.096677, 0.196879, 0.194234, 0.191378, 0.182256, 0.096677, 0.050641, 0.079919, 0.050641, 0.048328, 0.045352, 0.102787, 0.088832, 0.047319, 0.086953, 0.086953, 0.058088, 0.102787, 0.079919, 0.051831, 0.090864, 0.074921, 0.034884, 0.034884, 0.0704, 0.129801, 0.225814, 0.30533, 0.324872, 0.335645, 0.236433, 0.203355, 0.092881, 0.056825, 0.111485, 0.092881, 0.043307, 0.083462, 0.085092, 0.06312, 0.085092, 0.05306, 0.064632, 0.094817, 0.041405, 0.038042, 0.038042, 0.037156, 0.032677, 0.014315, 0.023963, 0.025316, 0.023534, 0.027463, 0.046336, 0.054297, 0.035586, 0.081712, 0.083462, 0.073402, 0.118441, 0.085092, 0.142424, 0.144935, 0.17593, 0.203355, 0.196879, 0.17593, 0.11371, 0.129801, 0.232838, 0.236433, 0.318242, 0.40511, 0.418646, 0.4292, 0.408655, 0.433034, 0.42561, 0.324872, 0.247041, 0.284882, 0.384043, 0.366687, 0.380708, 0.377384, 0.494003, 0.398279, 0.401658, 0.370445, 0.284882, 0.308712, 0.222385, 0.236433, 0.239899, 0.311707, 0.30533, 0.291804, 0.271506, 0.179055, 0.182256, 0.182256, 0.161087, 0.122885, 0.127496, 0.129801, 0.083462, 0.058088, 0.048328, 0.032017, 0.066181, 0.116183, 0.094817, 0.086953, 0.081712, 0.081712, 0.051831, 0.030611, 0.020876, 0.038858, 0.066181, 0.090864, 0.155435, 0.15284, 0.196879, 0.200174, 0.194234, 0.15284, 0.185198, 0.30533, 0.288399, 0.295083, 0.21291, 0.21291, 0.301917, 0.222385, 0.232838, 0.301917, 0.380708, 0.458154, 0.483068, 0.401658, 0.342579, 0.328603, 0.25406, 0.243554, 0.229226, 0.232838, 0.271506, 0.18812, 0.127496, 0.209395, 0.182256, 0.232838, 0.243554, 0.167087, 0.239899, 0.239899, 0.158265, 0.161087, 0.100716, 0.088832, 0.144935, 0.236433, 0.239899, 0.31487, 0.281712, 0.295083, 0.209395, 0.222385, 0.222385, 0.288399, 0.243554, 0.268042, 0.295083, 0.295083, 0.30533, 0.335645, 0.257454, 0.346032, 0.346032, 0.42561, 0.332115, 0.247041, 0.229226, 0.225814, 0.15008, 0.173081, 0.173081, 0.216401, 0.191378, 0.264545, 0.18812, 0.191378, 0.164327, 0.134866, 0.10481, 0.137348, 0.081712, 0.111485, 0.083462, 0.056825, 0.036378], '')</t>
  </si>
  <si>
    <t xml:space="preserve">F5RZM8|F5RZM8_9ENTR DNA-binding transcriptional regulator OS=Enterobacter hormaechei ATCC 49162 </t>
  </si>
  <si>
    <t>([0.139895, 0.079919, 0.11371, 0.122885, 0.15284, 0.15284, 0.158265, 0.111485, 0.076542, 0.098513, 0.0704, 0.086953, 0.088832, 0.100716, 0.083462, 0.085092, 0.050641, 0.0704, 0.073402, 0.044297, 0.056825, 0.073402, 0.083462, 0.083462, 0.056825, 0.054297, 0.056825, 0.032677, 0.059222, 0.098513, 0.092881, 0.092881, 0.094817, 0.05306, 0.045352, 0.05306, 0.109221, 0.173081, 0.219301, 0.216401, 0.308712, 0.298791, 0.264545, 0.328603, 0.321458, 0.321458, 0.222385, 0.264545, 0.377384, 0.346032, 0.359901, 0.271506, 0.366687, 0.359901, 0.349426, 0.433034, 0.440853, 0.308712, 0.30533, 0.308712, 0.200174, 0.118441, 0.120615, 0.127496, 0.127496, 0.088832, 0.147574, 0.17593, 0.164327, 0.158265, 0.127496, 0.125101, 0.200174, 0.120615, 0.073402, 0.125101, 0.129801, 0.127496, 0.21291, 0.247041, 0.25406, 0.366687, 0.465241, 0.458154, 0.356642, 0.25031, 0.31487, 0.318242, 0.390993, 0.394753, 0.401658, 0.476583, 0.380708, 0.295083, 0.377384, 0.377384, 0.288399, 0.288399, 0.278302, 0.275179, 0.25031, 0.179055, 0.179055, 0.173081, 0.10481, 0.164327, 0.264545, 0.167087, 0.094817, 0.092881, 0.094817, 0.092881, 0.090864, 0.144935, 0.232838, 0.158265, 0.275179, 0.339168, 0.339168, 0.346032, 0.257454, 0.161087, 0.225814, 0.222385, 0.15008, 0.139895, 0.085092, 0.10481, 0.118441, 0.185198, 0.17593, 0.161087, 0.098513, 0.098513, 0.067594, 0.064632, 0.111485, 0.092881, 0.109221, 0.06312, 0.06184, 0.092881, 0.094817, 0.05306, 0.05306, 0.074921, 0.081712, 0.144935, 0.122885, 0.137348, 0.086953, 0.051831, 0.059222, 0.059222, 0.032017, 0.049374, 0.031287, 0.020522, 0.012727, 0.011106, 0.016826, 0.014783, 0.016021, 0.028107, 0.049374, 0.055536, 0.066181, 0.116183, 0.116183, 0.098513, 0.086953, 0.100716, 0.098513, 0.092881, 0.083462, 0.15008, 0.106997, 0.15284, 0.229226, 0.321458, 0.349426, 0.346032, 0.284882, 0.185198, 0.109221, 0.11371, 0.088832, 0.046336, 0.025762, 0.020522, 0.024393, 0.041405, 0.06312, 0.111485, 0.056825, 0.106997, 0.064632, 0.10481, 0.069024, 0.036378, 0.029376, 0.027463, 0.028107, 0.028107, 0.046336, 0.081712, 0.043307, 0.048328, 0.116183, 0.196879, 0.147574, 0.073402, 0.079919, 0.079919, 0.079919, 0.15284, 0.094817, 0.083462, 0.049374, 0.038042, 0.03976, 0.047319, 0.05306, 0.034884, 0.074921, 0.085092, 0.071867, 0.120615, 0.125101, 0.10481, 0.096677, 0.15284, 0.170161, 0.129801, 0.139895, 0.076542, 0.071867, 0.134866, 0.206376, 0.275179, 0.284882, 0.398279, 0.324872, 0.21291, 0.278302, 0.161087, 0.170161, 0.219301, 0.236433, 0.206376, 0.200174, 0.17593, 0.158265, 0.222385, 0.239899, 0.191378, 0.291804, 0.268042, 0.203355, 0.173081, 0.129801], '')</t>
  </si>
  <si>
    <t xml:space="preserve">F5RZM9|F5RZM9_9ENTR Glycine betaine/carnitine/choline ABC superfamily ATP binding cassette transporter, membrane protein OS=Enterobacter hormaechei ATCC 49162 </t>
  </si>
  <si>
    <t>([0.00543, 0.008075, 0.011106, 0.008002, 0.005623, 0.004431, 0.004775, 0.004135, 0.003512, 0.003014, 0.002581, 0.002581, 0.002761, 0.003864, 0.004921, 0.004358, 0.003607, 0.002396, 0.002211, 0.003212, 0.003804, 0.003757, 0.002482, 0.002662, 0.003757, 0.003924, 0.006039, 0.006894, 0.011106, 0.01204, 0.011903, 0.022667, 0.034068, 0.033407, 0.033407, 0.016021, 0.012491, 0.017138, 0.016826, 0.041405, 0.019109, 0.019109, 0.037156, 0.034884, 0.016826, 0.009865, 0.010926, 0.008525, 0.006194, 0.005683, 0.007495, 0.008409, 0.00558, 0.004689, 0.003109, 0.002396, 0.002529, 0.003405, 0.00246, 0.003478, 0.00292, 0.00407, 0.003276, 0.0028, 0.003246, 0.004483, 0.006245, 0.009294, 0.009294, 0.013613, 0.014075, 0.016528, 0.013265, 0.025316, 0.03976, 0.041405, 0.041405, 0.098513, 0.109221, 0.088832, 0.067594, 0.067594, 0.073402, 0.15284, 0.196879, 0.301917, 0.161087, 0.185198, 0.185198, 0.15008, 0.118441, 0.067594, 0.028107, 0.049374, 0.023087, 0.015694, 0.017447, 0.035586, 0.023087, 0.011518, 0.021381, 0.013613, 0.017138, 0.016528, 0.019109, 0.021816, 0.015694, 0.016826, 0.008804, 0.006795, 0.006482, 0.005223, 0.004899, 0.004899, 0.00558, 0.006078, 0.004921, 0.007177, 0.004577, 0.003804, 0.005503, 0.005503, 0.008723, 0.006078, 0.005223, 0.004736, 0.00316, 0.003109, 0.003804, 0.004135, 0.005086, 0.006142, 0.008895, 0.009483, 0.009483, 0.009483, 0.009483, 0.012727, 0.012491, 0.023087, 0.032677, 0.030611, 0.023087, 0.020876, 0.030611, 0.023963, 0.024826, 0.054297, 0.036378, 0.028107, 0.050641, 0.023963, 0.037156, 0.019401, 0.040537, 0.041405, 0.032017, 0.042364, 0.0704, 0.034884, 0.018415, 0.013437, 0.010926, 0.014075, 0.00962, 0.011903, 0.020165, 0.0198, 0.01204, 0.011903, 0.010509, 0.011106, 0.009977, 0.009096, 0.015694, 0.010672, 0.019401, 0.013437, 0.013437, 0.011342, 0.018787, 0.020876, 0.040537, 0.03976, 0.044297, 0.083462, 0.038858, 0.034884, 0.038042, 0.081712, 0.078022, 0.076542, 0.032677, 0.067594, 0.033407, 0.030611, 0.03976, 0.017797, 0.038042, 0.055536, 0.041405, 0.020522, 0.017797, 0.010221, 0.013016, 0.011669, 0.009187, 0.009977, 0.006988, 0.005086, 0.004135, 0.004247, 0.005249, 0.006567, 0.004736, 0.00515, 0.003997, 0.004358, 0.006374, 0.004483, 0.003109, 0.003804, 0.005249, 0.005378, 0.006701, 0.006567, 0.004899, 0.004161, 0.005378, 0.007555, 0.010672, 0.013613, 0.025316, 0.038858, 0.05306, 0.086953, 0.122885, 0.173081, 0.129801, 0.098513, 0.173081, 0.301917, 0.229226, 0.179055, 0.332115], '')</t>
  </si>
  <si>
    <t xml:space="preserve">F5RZN0|F5RZN0_9ENTR ABC superfamily ATP binding cassette transporter, ABC protein OS=Enterobacter hormaechei ATCC 49162 </t>
  </si>
  <si>
    <t>([0.066181, 0.071867, 0.102787, 0.137348, 0.209395, 0.203355, 0.200174, 0.225814, 0.26085, 0.191378, 0.229226, 0.179055, 0.278302, 0.15284, 0.225814, 0.239899, 0.232838, 0.275179, 0.170161, 0.167087, 0.109221, 0.127496, 0.088832, 0.088832, 0.092881, 0.074921, 0.090864, 0.106997, 0.109221, 0.106997, 0.173081, 0.167087, 0.264545, 0.173081, 0.284882, 0.281712, 0.179055, 0.191378, 0.219301, 0.247041, 0.182256, 0.26085, 0.356642, 0.461924, 0.458154, 0.450668, 0.461924, 0.36309, 0.366687, 0.25406, 0.225814, 0.229226, 0.236433, 0.243554, 0.236433, 0.236433, 0.271506, 0.271506, 0.291804, 0.222385, 0.225814, 0.308712, 0.209395, 0.200174, 0.194234, 0.194234, 0.161087, 0.155435, 0.158265, 0.134866, 0.15008, 0.182256, 0.182256, 0.100716, 0.092881, 0.098513, 0.049374, 0.06184, 0.11371, 0.046336, 0.076542, 0.083462, 0.06312, 0.11371, 0.122885, 0.069024, 0.058088, 0.076542, 0.048328, 0.050641, 0.064632, 0.066181, 0.069024, 0.069024, 0.06312, 0.06312, 0.106997, 0.161087, 0.137348, 0.073402, 0.15008, 0.155435, 0.216401, 0.179055, 0.179055, 0.179055, 0.185198, 0.179055, 0.15008, 0.137348, 0.137348, 0.129801, 0.129801, 0.127496, 0.10481, 0.18812, 0.120615, 0.120615, 0.15008, 0.147574, 0.15284, 0.173081, 0.164327, 0.173081, 0.158265, 0.15284, 0.142424, 0.219301, 0.264545, 0.301917, 0.401658, 0.486429, 0.408655, 0.505461, 0.414856, 0.414856, 0.408655, 0.468512, 0.377384, 0.339168, 0.308712, 0.414856, 0.414856, 0.414856, 0.335645, 0.332115, 0.243554, 0.206376, 0.216401, 0.219301, 0.247041, 0.139895, 0.144935, 0.182256, 0.11371, 0.179055, 0.239899, 0.17593, 0.21291, 0.298791, 0.328603, 0.328603, 0.225814, 0.200174, 0.170161, 0.25031, 0.301917, 0.390993, 0.422041, 0.311707, 0.30533, 0.264545, 0.278302, 0.191378, 0.219301, 0.30533, 0.301917, 0.173081, 0.17593, 0.10481, 0.0704, 0.073402, 0.092881, 0.161087, 0.088832, 0.116183, 0.116183, 0.122885, 0.073402, 0.073402, 0.081712, 0.066181, 0.073402, 0.129801, 0.132295, 0.086953, 0.05306, 0.040537, 0.081712, 0.127496, 0.196879, 0.284882, 0.206376, 0.139895, 0.137348, 0.229226, 0.219301, 0.21291, 0.278302, 0.278302, 0.298791, 0.301917, 0.247041, 0.247041, 0.219301, 0.342579, 0.384043, 0.483068, 0.538167, 0.408655, 0.332115, 0.328603, 0.328603, 0.295083, 0.257454, 0.25031, 0.236433, 0.236433, 0.247041, 0.137348, 0.209395, 0.134866, 0.196879, 0.196879, 0.122885, 0.144935, 0.0704, 0.081712, 0.079919, 0.046336, 0.088832, 0.142424, 0.086953, 0.06312, 0.116183, 0.236433, 0.243554, 0.268042, 0.236433, 0.225814, 0.219301, 0.219301, 0.291804, 0.311707, 0.433034, 0.433034, 0.436924, 0.541878, 0.51388, 0.468512, 0.549308, 0.461924, 0.440853, 0.549308, 0.553315, 0.468512, 0.4292, 0.390993, 0.264545, 0.225814, 0.191378, 0.275179, 0.278302, 0.206376, 0.206376, 0.122885, 0.122885, 0.147574, 0.094817, 0.094817, 0.120615, 0.120615, 0.196879, 0.203355, 0.200174, 0.268042, 0.278302, 0.278302, 0.31487, 0.332115, 0.40511, 0.324872, 0.328603, 0.335645, 0.328603, 0.232838, 0.275179, 0.359901, 0.339168, 0.342579, 0.380708, 0.366687, 0.384043, 0.308712, 0.308712, 0.308712, 0.247041, 0.298791, 0.271506, 0.229226, 0.31487, 0.278302, 0.40511, 0.384043, 0.324872, 0.436924], '')</t>
  </si>
  <si>
    <t>[133, 218, 257, 258, 260, 263, 264]</t>
  </si>
  <si>
    <t xml:space="preserve">F5RZN1|F5RZN1_9ENTR ABC superfamily ATP binding cassette transporter, membrane protein OS=Enterobacter hormaechei ATCC 49162 </t>
  </si>
  <si>
    <t>([0.013016, 0.008409, 0.006142, 0.006567, 0.006245, 0.00558, 0.005932, 0.004611, 0.004899, 0.00515, 0.004736, 0.004899, 0.003246, 0.004976, 0.003276, 0.003109, 0.003246, 0.002366, 0.002078, 0.00292, 0.004208, 0.005683, 0.00558, 0.006039, 0.006567, 0.008276, 0.012491, 0.017797, 0.034884, 0.034884, 0.023087, 0.021381, 0.028107, 0.026892, 0.013437, 0.027463, 0.0198, 0.0198, 0.038858, 0.024393, 0.011342, 0.007091, 0.007177, 0.009187, 0.010672, 0.007259, 0.006374, 0.005872, 0.004689, 0.003757, 0.003341, 0.003276, 0.003864, 0.002482, 0.002555, 0.003821, 0.00389, 0.005932, 0.004976, 0.004135, 0.005932, 0.006078, 0.006142, 0.006374, 0.005086, 0.004161, 0.004208, 0.004611, 0.005011, 0.005011, 0.004689, 0.003997, 0.003924, 0.003512, 0.003804, 0.003478, 0.002327, 0.002276, 0.001967, 0.002327, 0.002606, 0.002327, 0.002727, 0.00407, 0.003963, 0.004689, 0.005872, 0.008156, 0.006374, 0.006374, 0.007031, 0.011669, 0.013265, 0.0198, 0.032017, 0.071867, 0.155435, 0.142424, 0.15008, 0.17593, 0.17593, 0.092881, 0.060549, 0.038858, 0.019109, 0.010509, 0.011342, 0.008723, 0.007031, 0.006533, 0.004414, 0.003512, 0.002606, 0.003671, 0.004358, 0.00389, 0.002606, 0.002623, 0.003821, 0.002688, 0.002881, 0.003177, 0.003727, 0.005623, 0.006039, 0.005932, 0.008409, 0.006567, 0.006533, 0.005683, 0.008525, 0.01078, 0.017138, 0.011518, 0.00777, 0.005683, 0.004388, 0.006894, 0.004921, 0.00359, 0.003478, 0.002396, 0.001374, 0.001597, 0.001434, 0.002057, 0.002057, 0.002194, 0.003014, 0.003014, 0.004135, 0.002761, 0.00231, 0.00231, 0.003757, 0.003701, 0.003671, 0.00558, 0.004976, 0.007259, 0.01227, 0.014586, 0.012491, 0.029376, 0.034068, 0.025762, 0.013016, 0.018415, 0.017447, 0.017797, 0.017797, 0.0198, 0.018787, 0.019109, 0.00962, 0.008895, 0.016021, 0.014315, 0.008156, 0.009187, 0.00777, 0.00515, 0.004835, 0.00543, 0.00515, 0.003821, 0.004775, 0.004835, 0.00558, 0.004646, 0.003461, 0.003821, 0.002555, 0.003757, 0.005011, 0.008723, 0.008525, 0.008156, 0.012727, 0.024393, 0.016257, 0.012727, 0.01078, 0.0198, 0.022306, 0.01227, 0.020876, 0.011342, 0.010509, 0.01078, 0.014783, 0.013821, 0.025316, 0.05306, 0.030003, 0.024393, 0.011669, 0.007177, 0.007177, 0.005011, 0.003701, 0.002881, 0.003341, 0.00558, 0.003804, 0.004358, 0.006039, 0.004135, 0.00407, 0.006039, 0.005872, 0.003727, 0.005992, 0.004689, 0.003461, 0.003864, 0.003821, 0.004611, 0.006988, 0.004736, 0.005799, 0.008075, 0.014315, 0.017797, 0.009294, 0.016528, 0.025762, 0.020165, 0.020522, 0.016826, 0.013016, 0.008409, 0.009977, 0.006194, 0.005011, 0.006194, 0.005011, 0.004208, 0.005318, 0.003821, 0.004247, 0.004899, 0.004899, 0.00359, 0.002688, 0.003298, 0.003177, 0.001936, 0.002276, 0.003212, 0.003478, 0.003461, 0.005223, 0.007259, 0.007645, 0.007645, 0.009865, 0.016528, 0.023087, 0.019401, 0.028107, 0.035586, 0.033407, 0.023963, 0.042364, 0.058088, 0.081712, 0.085092, 0.116183, 0.048328, 0.024393, 0.046336, 0.026892, 0.023087, 0.011518, 0.023087, 0.022667, 0.015078, 0.009187, 0.013265, 0.008156, 0.006533, 0.005799, 0.005992, 0.006988, 0.004921, 0.005799, 0.004358, 0.003246, 0.00407, 0.004646, 0.006482, 0.006619, 0.007495, 0.007259, 0.008895, 0.006619, 0.007091, 0.00543, 0.006619, 0.00515, 0.005223, 0.004921, 0.006567, 0.005623, 0.005623, 0.008002, 0.004921, 0.006533, 0.007555, 0.00515, 0.005223, 0.003405, 0.003298, 0.004315, 0.003109, 0.002555, 0.003014, 0.00389, 0.005011, 0.004161, 0.005011, 0.004976, 0.005683, 0.00407, 0.003366, 0.003366, 0.002512, 0.00292, 0.003341, 0.003963, 0.003727, 0.004247, 0.004577, 0.003924, 0.003079, 0.003298, 0.003298, 0.003478, 0.003079, 0.002503, 0.002349, 0.001855, 0.001872, 0.001808, 0.001855, 0.002396, 0.001649, 0.00155, 0.002211, 0.001906, 0.001808, 0.002482, 0.003053, 0.004414, 0.004247, 0.004646, 0.005223, 0.006421, 0.004775, 0.004577, 0.005799, 0.008895, 0.008723, 0.014315], '')</t>
  </si>
  <si>
    <t xml:space="preserve">F5RZN2|F5RZN2_9ENTR Glycine betaine/carnitine/choline ABC superfamily ATP binding cassette transporter OS=Enterobacter hormaechei ATCC 49162 </t>
  </si>
  <si>
    <t>([0.185198, 0.132295, 0.083462, 0.055536, 0.058088, 0.06184, 0.044297, 0.059222, 0.042364, 0.069024, 0.050641, 0.069024, 0.054297, 0.056825, 0.111485, 0.137348, 0.094817, 0.155435, 0.129801, 0.132295, 0.129801, 0.125101, 0.106997, 0.173081, 0.25031, 0.298791, 0.324872, 0.374039, 0.295083, 0.298791, 0.264545, 0.359901, 0.268042, 0.21291, 0.170161, 0.164327, 0.098513, 0.090864, 0.102787, 0.144935, 0.15284, 0.15284, 0.111485, 0.179055, 0.170161, 0.118441, 0.118441, 0.116183, 0.096677, 0.158265, 0.158265, 0.158265, 0.15008, 0.229226, 0.349426, 0.36309, 0.291804, 0.356642, 0.433034, 0.387226, 0.301917, 0.298791, 0.295083, 0.356642, 0.377384, 0.295083, 0.366687, 0.264545, 0.182256, 0.275179, 0.278302, 0.264545, 0.271506, 0.268042, 0.278302, 0.243554, 0.275179, 0.232838, 0.139895, 0.078022, 0.090864, 0.155435, 0.167087, 0.182256, 0.191378, 0.206376, 0.25406, 0.167087, 0.243554, 0.346032, 0.281712, 0.26085, 0.318242, 0.311707, 0.225814, 0.229226, 0.225814, 0.194234, 0.288399, 0.384043, 0.408655, 0.42561, 0.384043, 0.384043, 0.36309, 0.370445, 0.332115, 0.284882, 0.308712, 0.236433, 0.155435, 0.185198, 0.222385, 0.225814, 0.26085, 0.318242, 0.31487, 0.332115, 0.401658, 0.328603, 0.339168, 0.332115, 0.291804, 0.26085, 0.247041, 0.243554, 0.239899, 0.167087, 0.206376, 0.288399, 0.359901, 0.436924, 0.42561, 0.31487, 0.346032, 0.308712, 0.268042, 0.264545, 0.26085, 0.18812, 0.26085, 0.26085, 0.26085, 0.216401, 0.275179, 0.291804, 0.291804, 0.281712, 0.387226, 0.31487, 0.288399, 0.219301, 0.194234, 0.17593, 0.243554, 0.21291, 0.232838, 0.203355, 0.122885, 0.129801, 0.18812, 0.164327, 0.173081, 0.225814, 0.222385, 0.264545, 0.21291, 0.132295, 0.144935, 0.127496, 0.18812, 0.122885, 0.191378, 0.129801, 0.144935, 0.094817, 0.120615, 0.116183, 0.173081, 0.268042, 0.17593, 0.120615, 0.137348, 0.081712, 0.081712, 0.129801, 0.106997, 0.134866, 0.225814, 0.182256, 0.134866, 0.155435, 0.155435, 0.139895, 0.203355, 0.182256, 0.229226, 0.225814, 0.225814, 0.257454, 0.243554, 0.31487, 0.324872, 0.342579, 0.387226, 0.387226, 0.349426, 0.321458, 0.216401, 0.21291, 0.247041, 0.328603, 0.324872, 0.458154, 0.394753, 0.390993, 0.390993, 0.339168, 0.328603, 0.232838, 0.243554, 0.247041, 0.170161, 0.236433, 0.236433, 0.30533, 0.324872, 0.36309, 0.324872, 0.42561, 0.468512, 0.366687, 0.26085, 0.229226, 0.232838, 0.301917, 0.370445, 0.332115, 0.342579, 0.349426, 0.454136, 0.41194, 0.335645, 0.335645, 0.342579, 0.298791, 0.170161, 0.21291, 0.229226, 0.200174, 0.209395, 0.147574, 0.161087, 0.167087, 0.191378, 0.191378, 0.132295, 0.05306, 0.094817, 0.137348, 0.083462, 0.081712, 0.081712, 0.120615, 0.18812, 0.116183, 0.144935, 0.236433, 0.132295, 0.132295, 0.185198, 0.167087, 0.120615, 0.15284, 0.164327, 0.18812, 0.155435, 0.144935, 0.264545, 0.209395, 0.209395, 0.288399, 0.200174, 0.203355, 0.179055, 0.194234, 0.179055, 0.111485, 0.102787, 0.167087, 0.161087, 0.18812, 0.125101, 0.144935, 0.167087, 0.206376, 0.161087, 0.134866, 0.18812, 0.137348, 0.142424, 0.116183, 0.090864, 0.127496, 0.129801], '')</t>
  </si>
  <si>
    <t xml:space="preserve">F5RZN3|F5RZN3_9ENTR Periplasmic beta-glucosidase OS=Enterobacter hormaechei ATCC 49162 </t>
  </si>
  <si>
    <t>([0.31487, 0.356642, 0.275179, 0.311707, 0.243554, 0.236433, 0.185198, 0.21291, 0.155435, 0.155435, 0.116183, 0.144935, 0.170161, 0.134866, 0.076542, 0.058088, 0.059222, 0.076542, 0.045352, 0.03976, 0.066181, 0.102787, 0.102787, 0.179055, 0.111485, 0.170161, 0.225814, 0.311707, 0.278302, 0.366687, 0.408655, 0.465241, 0.342579, 0.236433, 0.271506, 0.36309, 0.308712, 0.209395, 0.196879, 0.281712, 0.349426, 0.356642, 0.268042, 0.275179, 0.257454, 0.346032, 0.243554, 0.209395, 0.206376, 0.158265, 0.158265, 0.092881, 0.06312, 0.122885, 0.125101, 0.120615, 0.134866, 0.219301, 0.318242, 0.352862, 0.352862, 0.408655, 0.374039, 0.352862, 0.342579, 0.342579, 0.30533, 0.308712, 0.308712, 0.311707, 0.398279, 0.408655, 0.42561, 0.529623, 0.497853, 0.476583, 0.366687, 0.346032, 0.339168, 0.26085, 0.229226, 0.229226, 0.225814, 0.264545, 0.268042, 0.268042, 0.219301, 0.219301, 0.318242, 0.328603, 0.332115, 0.268042, 0.216401, 0.295083, 0.21291, 0.239899, 0.328603, 0.356642, 0.339168, 0.243554, 0.346032, 0.26085, 0.161087, 0.083462, 0.066181, 0.06312, 0.067594, 0.054297, 0.046336, 0.044297, 0.041405, 0.042364, 0.064632, 0.085092, 0.05306, 0.045352, 0.056825, 0.032677, 0.055536, 0.034884, 0.06184, 0.030003, 0.041405, 0.083462, 0.15284, 0.098513, 0.179055, 0.111485, 0.167087, 0.196879, 0.142424, 0.137348, 0.132295, 0.090864, 0.088832, 0.129801, 0.161087, 0.134866, 0.182256, 0.109221, 0.182256, 0.155435, 0.196879, 0.236433, 0.247041, 0.247041, 0.271506, 0.271506, 0.301917, 0.298791, 0.229226, 0.264545, 0.298791, 0.247041, 0.25031, 0.26085, 0.196879, 0.26085, 0.264545, 0.30533, 0.4292, 0.418646, 0.349426, 0.380708, 0.370445, 0.328603, 0.328603, 0.42561, 0.41194, 0.346032, 0.342579, 0.461924, 0.505461, 0.476583, 0.408655, 0.390993, 0.384043, 0.414856, 0.418646, 0.366687, 0.352862, 0.318242, 0.318242, 0.366687, 0.30533, 0.321458, 0.321458, 0.275179, 0.271506, 0.271506, 0.380708, 0.377384, 0.390993, 0.346032, 0.352862, 0.468512, 0.447574, 0.444081, 0.41194, 0.359901, 0.41194, 0.41194, 0.352862, 0.346032, 0.394753, 0.349426, 0.30533, 0.308712, 0.264545, 0.25031, 0.219301, 0.173081, 0.191378, 0.164327, 0.191378, 0.182256, 0.196879, 0.200174, 0.21291, 0.275179, 0.264545, 0.271506, 0.225814, 0.284882, 0.318242, 0.335645, 0.444081, 0.398279, 0.321458, 0.4292, 0.436924, 0.374039, 0.384043, 0.398279, 0.4292, 0.335645, 0.332115, 0.284882, 0.377384, 0.295083, 0.30533, 0.328603, 0.318242, 0.366687, 0.366687, 0.308712, 0.239899, 0.194234, 0.209395, 0.284882, 0.203355, 0.203355, 0.295083, 0.268042, 0.247041, 0.216401, 0.311707, 0.346032, 0.346032, 0.349426, 0.422041, 0.418646, 0.447574, 0.346032, 0.278302, 0.209395, 0.232838, 0.298791, 0.288399, 0.275179, 0.30533, 0.387226, 0.394753, 0.295083, 0.36309, 0.247041, 0.247041, 0.243554, 0.144935, 0.170161, 0.127496, 0.127496, 0.127496, 0.132295, 0.216401, 0.257454, 0.25031, 0.25406, 0.26085, 0.25031, 0.239899, 0.232838, 0.225814, 0.206376, 0.308712, 0.281712, 0.387226, 0.398279, 0.4292, 0.538167, 0.541878, 0.575842, 0.509769, 0.497853, 0.436924, 0.408655, 0.366687, 0.444081, 0.444081, 0.42561, 0.408655, 0.505461, 0.468512, 0.465241, 0.42561, 0.422041, 0.461924, 0.480142, 0.384043, 0.268042, 0.25031, 0.239899, 0.185198, 0.173081, 0.200174, 0.25406, 0.209395, 0.222385, 0.222385, 0.222385, 0.222385, 0.30533, 0.232838, 0.275179, 0.239899, 0.25031, 0.268042, 0.18812, 0.182256, 0.271506, 0.328603, 0.301917, 0.30533, 0.394753, 0.41194, 0.30533, 0.318242, 0.332115, 0.384043, 0.30533, 0.311707, 0.281712, 0.281712, 0.264545, 0.164327, 0.209395, 0.239899, 0.257454, 0.247041, 0.236433, 0.236433, 0.194234, 0.216401, 0.247041, 0.236433, 0.301917, 0.374039, 0.366687, 0.458154, 0.461924, 0.56648, 0.557691, 0.622677, 0.58069, 0.703578, 0.823549, 0.812494, 0.720929, 0.690604, 0.795062, 0.791621, 0.801317, 0.849326, 0.856457, 0.837511, 0.784345, 0.741537, 0.745909, 0.759478, 0.720929, 0.626927, 0.545602, 0.472492, 0.387226, 0.41194, 0.41194, 0.41194, 0.342579, 0.422041, 0.418646, 0.342579, 0.380708, 0.295083, 0.31487, 0.308712, 0.295083, 0.346032, 0.374039, 0.288399, 0.247041, 0.191378, 0.203355, 0.25031, 0.349426, 0.346032, 0.324872, 0.321458, 0.321458, 0.384043, 0.377384, 0.384043, 0.398279, 0.335645, 0.408655, 0.41194, 0.335645, 0.339168, 0.31487, 0.291804, 0.374039, 0.342579, 0.377384, 0.444081, 0.458154, 0.42561, 0.440853, 0.468512, 0.401658, 0.332115, 0.339168, 0.335645, 0.243554, 0.295083, 0.328603, 0.30533, 0.243554, 0.321458, 0.332115, 0.370445, 0.366687, 0.36309, 0.359901, 0.328603, 0.236433, 0.203355, 0.196879, 0.25406, 0.225814, 0.298791, 0.308712, 0.308712, 0.321458, 0.414856, 0.414856, 0.4292, 0.370445, 0.370445, 0.374039, 0.264545, 0.179055, 0.216401, 0.225814, 0.200174, 0.275179, 0.366687, 0.36309, 0.30533, 0.301917, 0.264545, 0.26085, 0.352862, 0.349426, 0.342579, 0.36309, 0.36309, 0.366687, 0.418646, 0.387226, 0.394753, 0.517562, 0.570702, 0.480142, 0.486429, 0.549308, 0.497853, 0.476583, 0.517562, 0.59508, 0.622677, 0.622677, 0.525368, 0.418646, 0.390993, 0.321458, 0.222385, 0.225814, 0.229226, 0.232838, 0.332115, 0.31487, 0.26085, 0.26085, 0.335645, 0.339168, 0.339168, 0.366687, 0.374039, 0.366687, 0.370445, 0.370445, 0.349426, 0.414856, 0.394753, 0.454136, 0.538167, 0.618285, 0.632174, 0.613573, 0.680603, 0.56648, 0.472492, 0.483068, 0.483068, 0.398279, 0.374039, 0.374039, 0.380708, 0.377384, 0.370445, 0.394753, 0.30533, 0.328603, 0.25406, 0.278302, 0.17593, 0.134866, 0.144935, 0.137348, 0.134866, 0.144935, 0.144935, 0.18812, 0.15008, 0.125101, 0.179055, 0.200174, 0.243554, 0.25406, 0.268042, 0.243554, 0.225814, 0.275179, 0.25406, 0.25406, 0.335645, 0.41194, 0.36309, 0.247041, 0.219301, 0.216401, 0.194234, 0.284882, 0.31487, 0.387226, 0.465241, 0.444081, 0.342579, 0.298791, 0.301917, 0.229226, 0.196879, 0.109221, 0.127496, 0.206376, 0.191378, 0.185198, 0.209395, 0.301917, 0.401658, 0.42561, 0.349426, 0.377384, 0.31487, 0.31487, 0.21291, 0.229226, 0.264545, 0.342579, 0.308712, 0.295083, 0.359901, 0.346032, 0.480142, 0.418646, 0.318242, 0.318242, 0.30533, 0.281712, 0.209395, 0.225814, 0.232838, 0.308712, 0.284882, 0.356642, 0.275179, 0.390993, 0.328603, 0.335645, 0.332115, 0.422041, 0.436924, 0.418646, 0.418646, 0.390993, 0.450668, 0.549308, 0.549308, 0.436924, 0.444081, 0.538167, 0.486429, 0.497853, 0.497853, 0.525368, 0.414856, 0.41194, 0.42561, 0.349426, 0.339168, 0.257454, 0.229226, 0.15284, 0.15284, 0.15284, 0.15284, 0.155435, 0.085092, 0.139895, 0.17593, 0.164327, 0.161087, 0.139895, 0.125101, 0.096677, 0.079919, 0.10481, 0.191378, 0.167087, 0.222385, 0.216401, 0.30533, 0.318242, 0.390993, 0.387226, 0.414856, 0.414856, 0.380708, 0.483068, 0.418646, 0.494003, 0.436924, 0.42561, 0.505461, 0.509769, 0.562014, 0.557691, 0.604312, 0.59014, 0.585406, 0.604312, 0.618285, 0.538167, 0.444081, 0.458154, 0.418646, 0.394753, 0.335645, 0.377384, 0.390993, 0.390993, 0.380708, 0.41194, 0.40511, 0.349426, 0.349426, 0.356642, 0.387226, 0.321458, 0.301917, 0.311707, 0.271506, 0.275179, 0.332115, 0.301917, 0.301917, 0.339168, 0.36309, 0.436924, 0.352862, 0.339168, 0.42561, 0.422041, 0.465241, 0.468512, 0.521092, 0.525368, 0.454136, 0.42561, 0.380708, 0.414856, 0.324872, 0.40511, 0.335645, 0.349426, 0.4292, 0.339168, 0.339168, 0.291804, 0.191378, 0.271506, 0.288399, 0.268042, 0.229226, 0.21291, 0.134866, 0.137348, 0.116183, 0.170161, 0.196879, 0.298791, 0.268042, 0.239899, 0.247041, 0.25031, 0.15008, 0.118441, 0.173081, 0.132295, 0.229226, 0.31487, 0.278302, 0.275179, 0.206376, 0.26085, 0.26085, 0.321458, 0.321458, 0.25406, 0.25031, 0.155435, 0.161087, 0.142424, 0.209395, 0.167087, 0.200174, 0.288399, 0.359901, 0.328603, 0.390993, 0.342579, 0.30533], '')</t>
  </si>
  <si>
    <t>[73, 172, 299, 300, 301, 302, 311, 370, 371, 372, 373, 374, 375, 376, 377, 378, 379, 380, 381, 382, 383, 384, 385, 386, 387, 388, 389, 390, 391, 489, 490, 493, 496, 497, 498, 499, 500, 524, 525, 526, 527, 528, 529, 625, 626, 629, 633, 672, 673, 674, 675, 676, 677, 678, 679, 680, 681, 714, 715]</t>
  </si>
  <si>
    <t xml:space="preserve">F5RZN4|F5RZN4_9ENTR Uncharacterized protein OS=Enterobacter hormaechei ATCC 49162 </t>
  </si>
  <si>
    <t>([0.079919, 0.125101, 0.167087, 0.243554, 0.232838, 0.281712, 0.342579, 0.281712, 0.318242, 0.349426, 0.380708, 0.40511, 0.41194, 0.509769, 0.653063, 0.648219, 0.63748, 0.76285, 0.754692, 0.63748, 0.63748, 0.642678, 0.509769, 0.505461, 0.40511, 0.356642, 0.247041, 0.155435, 0.196879, 0.200174, 0.196879, 0.196879, 0.225814, 0.21291, 0.200174, 0.191378, 0.167087, 0.216401, 0.17593, 0.139895, 0.194234, 0.144935, 0.11371, 0.191378, 0.15284, 0.222385], '')</t>
  </si>
  <si>
    <t>[13, 14, 15, 16, 17, 18, 19, 20, 21, 22, 23]</t>
  </si>
  <si>
    <t xml:space="preserve">F5RZN6|F5RZN6_9ENTR Phosphinothricin acetyltransferase OS=Enterobacter hormaechei ATCC 49162 </t>
  </si>
  <si>
    <t>([0.433034, 0.31487, 0.173081, 0.247041, 0.30533, 0.346032, 0.390993, 0.308712, 0.349426, 0.301917, 0.318242, 0.380708, 0.352862, 0.268042, 0.291804, 0.291804, 0.295083, 0.311707, 0.308712, 0.308712, 0.284882, 0.264545, 0.31487, 0.342579, 0.225814, 0.179055, 0.094817, 0.083462, 0.094817, 0.049374, 0.073402, 0.074921, 0.067594, 0.069024, 0.118441, 0.051831, 0.054297, 0.055536, 0.045352, 0.055536, 0.081712, 0.139895, 0.096677, 0.125101, 0.206376, 0.25406, 0.284882, 0.41194, 0.41194, 0.436924, 0.525368, 0.525368, 0.454136, 0.468512, 0.517562, 0.51388, 0.657645, 0.521092, 0.534167, 0.490133, 0.380708, 0.291804, 0.25406, 0.239899, 0.147574, 0.132295, 0.167087, 0.109221, 0.066181, 0.045352, 0.060549, 0.034884, 0.023963, 0.020876, 0.017138, 0.016528, 0.010131, 0.007315, 0.00962, 0.009728, 0.015344, 0.025316, 0.031287, 0.021381, 0.034068, 0.033407, 0.036378, 0.022306, 0.03976, 0.066181, 0.096677, 0.058088, 0.058088, 0.059222, 0.111485, 0.109221, 0.10481, 0.191378, 0.288399, 0.295083, 0.26085, 0.264545, 0.155435, 0.179055, 0.268042, 0.209395, 0.222385, 0.144935, 0.225814, 0.185198, 0.11371, 0.069024, 0.094817, 0.15284, 0.15008, 0.15008, 0.182256, 0.182256, 0.200174, 0.109221, 0.106997, 0.116183, 0.086953, 0.100716, 0.085092, 0.059222, 0.059222, 0.098513, 0.161087, 0.15284, 0.185198, 0.271506, 0.366687, 0.422041, 0.42561, 0.497853, 0.40511, 0.390993, 0.311707, 0.281712, 0.387226, 0.384043, 0.374039, 0.418646, 0.394753, 0.433034, 0.450668, 0.447574, 0.444081, 0.444081, 0.356642, 0.346032, 0.332115, 0.257454, 0.229226, 0.147574, 0.144935, 0.209395, 0.209395, 0.298791, 0.196879, 0.200174, 0.21291, 0.222385, 0.167087, 0.191378, 0.147574, 0.191378, 0.247041, 0.278302, 0.194234, 0.284882, 0.298791, 0.301917, 0.374039, 0.271506, 0.366687, 0.295083, 0.328603, 0.342579, 0.311707, 0.408655, 0.387226, 0.352862, 0.321458, 0.377384, 0.468512, 0.525368, 0.490133, 0.468512], '')</t>
  </si>
  <si>
    <t>[50, 51, 54, 55, 56, 57, 58, 187]</t>
  </si>
  <si>
    <t xml:space="preserve">F5RZN8|F5RZN8_9ENTR Inner membrane protein YohC OS=Enterobacter hormaechei ATCC 49162 </t>
  </si>
  <si>
    <t>([0.394753, 0.414856, 0.311707, 0.17593, 0.206376, 0.127496, 0.06184, 0.078022, 0.094817, 0.134866, 0.164327, 0.232838, 0.243554, 0.182256, 0.18812, 0.120615, 0.06184, 0.064632, 0.0704, 0.127496, 0.191378, 0.196879, 0.209395, 0.206376, 0.278302, 0.275179, 0.36309, 0.370445, 0.26085, 0.257454, 0.219301, 0.139895, 0.071867, 0.031287, 0.031287, 0.023087, 0.028107, 0.032017, 0.036378, 0.020165, 0.011669, 0.008276, 0.006619, 0.004358, 0.00389, 0.004388, 0.004513, 0.004736, 0.006988, 0.006795, 0.006894, 0.004921, 0.006567, 0.005932, 0.008156, 0.01078, 0.013016, 0.016826, 0.016528, 0.009977, 0.015078, 0.013437, 0.0198, 0.013437, 0.013437, 0.025762, 0.025762, 0.014075, 0.008409, 0.005872, 0.007259, 0.005249, 0.005503, 0.003555, 0.003821, 0.003821, 0.002623, 0.00225, 0.001499, 0.001687, 0.00225, 0.001602, 0.002035, 0.001533, 0.001748, 0.002705, 0.002662, 0.002117, 0.002014, 0.002761, 0.002688, 0.002512, 0.003109, 0.004208, 0.006533, 0.006482, 0.007031, 0.010372, 0.014315, 0.029376, 0.037156, 0.019109, 0.023534, 0.028107, 0.029376, 0.028695, 0.017797, 0.009096, 0.010221, 0.018106, 0.010372, 0.011518, 0.012491, 0.016826, 0.018787, 0.009865, 0.009015, 0.005734, 0.005503, 0.005378, 0.003461, 0.002623, 0.003276, 0.002581, 0.001748, 0.002503, 0.002155, 0.002117, 0.00231, 0.001743, 0.001391, 0.001709, 0.001541, 0.001211, 0.001142, 0.001061, 0.001172, 0.001597, 0.001572, 0.000906, 0.000532, 0.001, 0.001391, 0.001069, 0.001069, 0.001142, 0.000558, 0.000674, 0.000945, 0.001103, 0.001748, 0.002396, 0.001692, 0.001687, 0.002662, 0.001748, 0.001778, 0.002482, 0.003177, 0.004775, 0.007422, 0.007422, 0.006988, 0.004414, 0.006194, 0.009015, 0.014315, 0.030003, 0.024826, 0.019109, 0.015344, 0.013016, 0.008624, 0.009728, 0.010926, 0.006894, 0.01227, 0.009294, 0.006245, 0.004135, 0.003298, 0.002349, 0.003512, 0.002705, 0.003079, 0.00225, 0.00146, 0.00146, 0.000893, 0.001408, 0.001112, 0.001722, 0.001249, 0.000945, 0.001155, 0.001202, 0.001391, 0.000842, 0.000708, 0.000854, 0.001061, 0.000859, 0.001142, 0.000485], '')</t>
  </si>
  <si>
    <t xml:space="preserve">F5RZN9|F5RZN9_9ENTR Inner membrane protein YohD OS=Enterobacter hormaechei ATCC 49162 </t>
  </si>
  <si>
    <t>([0.024826, 0.013265, 0.013265, 0.013437, 0.009096, 0.007555, 0.006039, 0.007259, 0.009015, 0.00777, 0.008002, 0.010221, 0.009728, 0.018787, 0.018106, 0.010221, 0.018415, 0.018787, 0.009865, 0.009483, 0.015344, 0.010131, 0.013437, 0.013265, 0.016826, 0.034068, 0.059222, 0.058088, 0.028107, 0.028695, 0.022306, 0.035586, 0.016257, 0.010509, 0.007091, 0.005992, 0.007422, 0.005378, 0.006533, 0.006482, 0.006482, 0.006482, 0.007177, 0.005734, 0.006533, 0.006701, 0.006795, 0.004835, 0.004921, 0.005011, 0.003461, 0.003701, 0.003366, 0.003366, 0.004431, 0.003924, 0.004483, 0.005683, 0.00777, 0.006194, 0.006194, 0.006482, 0.006533, 0.005223, 0.006533, 0.006619, 0.006421, 0.006374, 0.009401, 0.016021, 0.014783, 0.030611, 0.064632, 0.048328, 0.10481, 0.102787, 0.116183, 0.056825, 0.049374, 0.046336, 0.096677, 0.21291, 0.11371, 0.055536, 0.058088, 0.044297, 0.021381, 0.021381, 0.021816, 0.021381, 0.01078, 0.015078, 0.009187, 0.009096, 0.006701, 0.006567, 0.004611, 0.004611, 0.006533, 0.006988, 0.004835, 0.003555, 0.00231, 0.003212, 0.00389, 0.005683, 0.007422, 0.007495, 0.008409, 0.009015, 0.009096, 0.00962, 0.007315, 0.007315, 0.008156, 0.008624, 0.009015, 0.009015, 0.008895, 0.009015, 0.007031, 0.007031, 0.009015, 0.008895, 0.007645, 0.006078, 0.004388, 0.002881, 0.004208, 0.003924, 0.002512, 0.002503, 0.002503, 0.002761, 0.003924, 0.003607, 0.005318, 0.00389, 0.003924, 0.005623, 0.006078, 0.004736, 0.004775, 0.005378, 0.008276, 0.006482, 0.00962, 0.017447, 0.038042, 0.017797, 0.017447, 0.034884, 0.017138, 0.026892, 0.022667, 0.012491, 0.008276, 0.00558, 0.005683, 0.006142, 0.005503, 0.004513, 0.004976, 0.005086, 0.00515, 0.003821, 0.005378, 0.003804, 0.002606, 0.001778, 0.002606, 0.002512, 0.002503, 0.003757, 0.004315, 0.006039, 0.008895, 0.013821, 0.026338, 0.050641, 0.0704, 0.073402, 0.074921, 0.109221, 0.194234, 0.161087, 0.247041, 0.209395, 0.374039, 0.58069], '')</t>
  </si>
  <si>
    <t>[189]</t>
  </si>
  <si>
    <t xml:space="preserve">F5RZP0|F5RZP0_9ENTR Short chain dehydrogenase/reductase family oxidoreductase OS=Enterobacter hormaechei ATCC 49162 </t>
  </si>
  <si>
    <t>([0.18812, 0.229226, 0.268042, 0.17593, 0.209395, 0.236433, 0.275179, 0.308712, 0.295083, 0.225814, 0.21291, 0.164327, 0.134866, 0.15284, 0.206376, 0.229226, 0.203355, 0.275179, 0.182256, 0.209395, 0.15284, 0.15284, 0.098513, 0.100716, 0.161087, 0.167087, 0.18812, 0.182256, 0.17593, 0.17593, 0.17593, 0.182256, 0.275179, 0.236433, 0.216401, 0.239899, 0.158265, 0.281712, 0.247041, 0.335645, 0.335645, 0.418646, 0.41194, 0.465241, 0.480142, 0.450668, 0.356642, 0.346032, 0.264545, 0.271506, 0.216401, 0.30533, 0.346032, 0.25406, 0.359901, 0.377384, 0.356642, 0.414856, 0.394753, 0.394753, 0.308712, 0.31487, 0.308712, 0.225814, 0.17593, 0.134866, 0.161087, 0.139895, 0.134866, 0.209395, 0.129801, 0.206376, 0.15008, 0.088832, 0.098513, 0.086953, 0.081712, 0.067594, 0.081712, 0.067594, 0.064632, 0.109221, 0.102787, 0.083462, 0.164327, 0.147574, 0.111485, 0.122885, 0.142424, 0.142424, 0.076542, 0.134866, 0.137348, 0.122885, 0.194234, 0.264545, 0.173081, 0.090864, 0.11371, 0.078022, 0.100716, 0.086953, 0.092881, 0.094817, 0.096677, 0.040537, 0.048328, 0.05306, 0.046336, 0.086953, 0.050641, 0.081712, 0.064632, 0.06184, 0.11371, 0.088832, 0.058088, 0.096677, 0.182256, 0.179055, 0.257454, 0.247041, 0.308712, 0.301917, 0.219301, 0.18812, 0.298791, 0.288399, 0.36309, 0.359901, 0.281712, 0.374039, 0.422041, 0.458154, 0.461924, 0.483068, 0.433034, 0.538167, 0.553315, 0.497853, 0.497853, 0.447574, 0.346032, 0.352862, 0.318242, 0.374039, 0.433034, 0.422041, 0.483068, 0.394753, 0.394753, 0.461924, 0.374039, 0.356642, 0.349426, 0.342579, 0.268042, 0.321458, 0.206376, 0.219301, 0.170161, 0.122885, 0.142424, 0.232838, 0.222385, 0.173081, 0.134866, 0.096677, 0.100716, 0.100716, 0.111485, 0.094817, 0.11371, 0.17593, 0.147574, 0.092881, 0.079919, 0.10481, 0.147574, 0.182256, 0.173081, 0.264545, 0.288399, 0.30533, 0.31487, 0.31487, 0.42561, 0.440853, 0.505461, 0.521092, 0.553315, 0.63748, 0.626927, 0.626927, 0.622677, 0.549308, 0.703578, 0.63748, 0.59508, 0.562014, 0.661982, 0.642678, 0.632174, 0.694846, 0.675549, 0.690604, 0.58069, 0.517562, 0.59917, 0.51388, 0.42561, 0.398279, 0.31487, 0.284882, 0.191378, 0.206376, 0.288399, 0.271506, 0.321458, 0.349426, 0.247041, 0.222385, 0.229226, 0.222385, 0.232838, 0.236433, 0.129801, 0.129801, 0.111485, 0.120615, 0.179055, 0.232838, 0.164327, 0.206376, 0.203355, 0.239899, 0.236433, 0.268042, 0.271506, 0.194234, 0.191378, 0.31487, 0.335645, 0.328603, 0.30533, 0.264545, 0.236433, 0.328603, 0.40511, 0.461924, 0.414856, 0.387226, 0.352862, 0.517562], '')</t>
  </si>
  <si>
    <t>[137, 138, 188, 189, 190, 191, 192, 193, 194, 195, 196, 197, 198, 199, 200, 201, 202, 203, 204, 205, 206, 207, 208, 209, 253]</t>
  </si>
  <si>
    <t xml:space="preserve">F5RZP1|F5RZP1_9ENTR Multidrug resistance outer membrane protein MdtQ OS=Enterobacter hormaechei ATCC 49162 </t>
  </si>
  <si>
    <t>([0.398279, 0.321458, 0.356642, 0.436924, 0.377384, 0.398279, 0.422041, 0.465241, 0.414856, 0.436924, 0.4292, 0.440853, 0.494003, 0.461924, 0.497853, 0.575842, 0.626927, 0.494003, 0.509769, 0.505461, 0.505461, 0.521092, 0.505461, 0.545602, 0.5017, 0.56648, 0.604312, 0.509769, 0.41194, 0.468512, 0.483068, 0.398279, 0.42561, 0.465241, 0.562014, 0.570702, 0.476583, 0.472492, 0.525368, 0.41194, 0.349426, 0.349426, 0.328603, 0.380708, 0.268042, 0.247041, 0.268042, 0.216401, 0.321458, 0.408655, 0.374039, 0.374039, 0.398279, 0.370445, 0.356642, 0.335645, 0.318242, 0.31487, 0.30533, 0.25406, 0.30533, 0.380708, 0.380708, 0.394753, 0.394753, 0.472492, 0.472492, 0.433034, 0.377384, 0.321458, 0.281712, 0.335645, 0.321458, 0.436924, 0.472492, 0.390993, 0.394753, 0.295083, 0.374039, 0.346032, 0.436924, 0.398279, 0.398279, 0.422041, 0.418646, 0.440853, 0.40511, 0.42561, 0.422041, 0.529623, 0.557691, 0.497853, 0.444081, 0.444081, 0.444081, 0.335645, 0.390993, 0.298791, 0.401658, 0.418646, 0.480142, 0.440853, 0.480142, 0.461924, 0.468512, 0.461924, 0.468512, 0.549308, 0.468512, 0.398279, 0.384043, 0.394753, 0.476583, 0.521092, 0.418646, 0.387226, 0.40511, 0.4292, 0.490133, 0.490133, 0.394753, 0.374039, 0.318242, 0.356642, 0.278302, 0.196879, 0.196879, 0.18812, 0.167087, 0.232838, 0.301917, 0.30533, 0.21291, 0.229226, 0.200174, 0.291804, 0.203355, 0.281712, 0.275179, 0.236433, 0.243554, 0.298791, 0.295083, 0.366687, 0.328603, 0.42561, 0.42561, 0.444081, 0.461924, 0.454136, 0.454136, 0.490133, 0.401658, 0.41194, 0.370445, 0.394753, 0.394753, 0.422041, 0.394753, 0.398279, 0.384043, 0.291804, 0.232838, 0.236433, 0.161087, 0.194234, 0.179055, 0.271506, 0.229226, 0.196879, 0.144935, 0.15008, 0.15284, 0.167087, 0.167087, 0.167087, 0.17593, 0.11371, 0.15284, 0.167087, 0.185198, 0.268042, 0.370445, 0.468512, 0.370445, 0.374039, 0.366687, 0.335645, 0.328603, 0.349426, 0.390993, 0.370445, 0.281712, 0.281712, 0.339168, 0.414856, 0.356642, 0.349426, 0.4292, 0.433034, 0.377384, 0.377384, 0.366687, 0.288399, 0.295083, 0.380708, 0.476583, 0.384043, 0.422041, 0.380708, 0.384043, 0.359901, 0.444081, 0.553315, 0.562014, 0.570702, 0.476583, 0.541878, 0.553315, 0.483068, 0.490133, 0.562014, 0.534167, 0.494003, 0.557691, 0.505461, 0.41194, 0.414856, 0.480142, 0.461924, 0.40511, 0.418646, 0.398279, 0.311707, 0.30533, 0.301917, 0.298791, 0.414856, 0.440853, 0.342579, 0.41194, 0.324872, 0.328603, 0.328603, 0.370445, 0.346032, 0.291804, 0.414856, 0.41194, 0.370445, 0.398279, 0.450668, 0.433034, 0.377384, 0.497853, 0.490133, 0.480142, 0.390993, 0.352862, 0.268042, 0.370445, 0.284882, 0.288399, 0.25406, 0.257454, 0.25031, 0.31487, 0.41194, 0.295083, 0.291804, 0.377384, 0.328603, 0.366687, 0.275179, 0.278302, 0.161087, 0.179055, 0.15284, 0.225814, 0.194234, 0.278302, 0.271506, 0.288399, 0.390993, 0.390993, 0.366687, 0.366687, 0.30533, 0.264545, 0.243554, 0.161087, 0.17593, 0.21291, 0.147574, 0.25031, 0.25406, 0.308712, 0.26085, 0.18812, 0.127496, 0.161087, 0.170161, 0.167087, 0.196879, 0.118441, 0.147574, 0.109221, 0.109221, 0.137348, 0.100716, 0.098513, 0.155435, 0.125101, 0.116183, 0.139895, 0.134866, 0.209395, 0.206376, 0.229226, 0.264545, 0.346032, 0.308712, 0.298791, 0.200174, 0.236433, 0.229226, 0.25406, 0.239899, 0.144935, 0.144935, 0.209395, 0.311707, 0.311707, 0.229226, 0.247041, 0.243554, 0.25031, 0.164327, 0.206376, 0.127496, 0.155435, 0.155435, 0.155435, 0.161087, 0.25406, 0.26085, 0.26085, 0.222385, 0.247041, 0.324872, 0.324872, 0.236433, 0.25406, 0.25031, 0.301917, 0.219301, 0.182256, 0.182256, 0.229226, 0.15284, 0.257454, 0.298791, 0.219301, 0.219301, 0.216401, 0.206376, 0.164327, 0.239899, 0.26085, 0.26085, 0.311707, 0.301917, 0.301917, 0.291804, 0.298791, 0.328603, 0.414856, 0.494003, 0.494003, 0.541878, 0.648219, 0.63748, 0.5017, 0.613573, 0.657645, 0.671169, 0.618285, 0.618285, 0.626927, 0.51388, 0.517562, 0.461924, 0.370445, 0.42561, 0.4292, 0.387226, 0.394753, 0.275179, 0.264545, 0.219301, 0.209395, 0.127496, 0.0704, 0.106997, 0.092881, 0.090864, 0.086953, 0.0704, 0.085092, 0.090864, 0.11371, 0.167087, 0.120615, 0.222385, 0.222385, 0.147574, 0.17593, 0.185198, 0.298791, 0.206376, 0.232838, 0.232838, 0.243554, 0.257454, 0.206376, 0.209395, 0.209395, 0.206376, 0.196879, 0.144935, 0.142424, 0.142424, 0.144935, 0.15284, 0.127496, 0.096677, 0.15284, 0.15284, 0.118441, 0.069024, 0.120615, 0.118441, 0.118441, 0.120615, 0.203355, 0.301917, 0.301917, 0.281712, 0.25031, 0.311707, 0.366687, 0.324872, 0.339168, 0.301917, 0.398279, 0.356642, 0.480142], '')</t>
  </si>
  <si>
    <t>[15, 16, 18, 19, 20, 21, 22, 23, 24, 25, 26, 27, 34, 35, 38, 89, 90, 107, 113, 213, 214, 215, 217, 218, 221, 222, 224, 225, 379, 380, 381, 382, 383, 384, 385, 386, 387, 388, 389, 390]</t>
  </si>
  <si>
    <t xml:space="preserve">F5RZP4|F5RZP4_9ENTR Effector of murein hydrolase LrgB OS=Enterobacter hormaechei ATCC 49162 </t>
  </si>
  <si>
    <t>([0.002366, 0.003607, 0.002688, 0.002155, 0.001906, 0.001408, 0.00103, 0.001232, 0.001374, 0.001778, 0.002366, 0.001967, 0.002117, 0.001748, 0.001692, 0.001623, 0.002512, 0.003079, 0.003405, 0.003461, 0.00231, 0.003461, 0.003607, 0.003701, 0.003727, 0.003757, 0.004976, 0.006482, 0.005734, 0.005011, 0.003512, 0.002396, 0.003727, 0.0028, 0.002688, 0.001808, 0.002078, 0.002138, 0.002555, 0.001572, 0.002512, 0.002435, 0.002503, 0.002396, 0.002336, 0.002155, 0.002435, 0.002727, 0.003341, 0.004388, 0.003924, 0.003963, 0.005992, 0.005734, 0.006078, 0.005992, 0.008895, 0.016826, 0.01204, 0.008525, 0.009401, 0.007259, 0.007422, 0.005992, 0.003821, 0.005992, 0.006421, 0.005086, 0.00558, 0.005799, 0.00407, 0.005872, 0.008895, 0.005683, 0.005623, 0.006894, 0.01078, 0.007259, 0.006795, 0.008002, 0.007259, 0.006619, 0.008156, 0.008075, 0.007495, 0.007645, 0.005378, 0.007555, 0.01204, 0.007315, 0.005503, 0.006795, 0.005734, 0.003924, 0.005872, 0.005683, 0.006701, 0.006421, 0.006795, 0.005799, 0.004247, 0.004388, 0.005249, 0.004976, 0.006194, 0.007645, 0.015078, 0.025316, 0.013613, 0.011106, 0.015078, 0.023963, 0.016257, 0.01227, 0.026892, 0.025316, 0.025316, 0.014783, 0.016021, 0.027463, 0.045352, 0.043307, 0.06312, 0.06312, 0.047319, 0.036378, 0.036378, 0.029376, 0.026892, 0.026892, 0.035586, 0.046336, 0.023534, 0.059222, 0.086953, 0.034884, 0.033407, 0.025762, 0.026338, 0.016021, 0.010131, 0.006245, 0.006142, 0.005503, 0.006421, 0.005318, 0.004976, 0.004976, 0.004431, 0.003512, 0.003405, 0.003405, 0.003461, 0.004921, 0.003298, 0.002688, 0.003924, 0.0028, 0.002761, 0.003607, 0.003341, 0.004388, 0.006245, 0.00962, 0.011106, 0.009401, 0.016826, 0.030003, 0.016528, 0.016826, 0.0198, 0.042364, 0.046336, 0.033407, 0.030611, 0.06184, 0.090864, 0.042364, 0.083462, 0.122885, 0.088832, 0.179055, 0.106997, 0.073402, 0.086953, 0.059222, 0.086953, 0.038042, 0.041405, 0.100716, 0.127496, 0.132295, 0.064632, 0.060549, 0.079919, 0.041405, 0.030611, 0.021816, 0.025316, 0.014315, 0.009483, 0.011518, 0.007315, 0.006894, 0.008409, 0.007495, 0.007555, 0.00558, 0.006795, 0.007259, 0.004513, 0.003405, 0.002623, 0.004208, 0.003341, 0.00243, 0.00243, 0.002396, 0.002529, 0.002727, 0.003804, 0.003997, 0.003366, 0.003821, 0.004513, 0.003478, 0.002623, 0.003212, 0.003478, 0.003246, 0.001748], '')</t>
  </si>
  <si>
    <t xml:space="preserve">F5RZP6|F5RZP6_9ENTR Membrane protein SanA OS=Enterobacter hormaechei ATCC 49162 </t>
  </si>
  <si>
    <t>([0.005011, 0.004161, 0.003864, 0.004921, 0.00407, 0.003555, 0.003177, 0.0028, 0.00246, 0.002435, 0.00225, 0.002606, 0.002606, 0.002705, 0.002727, 0.00243, 0.00292, 0.003821, 0.002623, 0.003607, 0.003727, 0.00407, 0.005992, 0.005734, 0.004247, 0.003924, 0.00543, 0.007555, 0.007555, 0.011669, 0.018415, 0.018106, 0.022306, 0.023534, 0.021816, 0.022306, 0.028695, 0.042364, 0.025762, 0.034884, 0.019401, 0.018415, 0.024393, 0.016257, 0.026892, 0.029376, 0.036378, 0.034068, 0.033407, 0.060549, 0.034884, 0.017447, 0.034884, 0.030003, 0.029376, 0.016826, 0.016528, 0.014783, 0.010509, 0.009401, 0.013437, 0.022306, 0.018106, 0.010672, 0.014075, 0.011518, 0.011342, 0.020165, 0.0198, 0.018787, 0.019109, 0.019109, 0.040537, 0.020522, 0.011903, 0.011669, 0.011518, 0.011342, 0.018106, 0.029376, 0.066181, 0.047319, 0.025762, 0.035586, 0.067594, 0.032017, 0.046336, 0.096677, 0.10481, 0.066181, 0.0704, 0.048328, 0.081712, 0.073402, 0.139895, 0.137348, 0.134866, 0.182256, 0.15008, 0.15008, 0.090864, 0.088832, 0.134866, 0.185198, 0.185198, 0.111485, 0.127496, 0.067594, 0.064632, 0.029376, 0.038858, 0.037156, 0.024826, 0.025316, 0.026338, 0.015078, 0.028107, 0.055536, 0.03976, 0.032677, 0.034068, 0.060549, 0.058088, 0.046336, 0.038042, 0.018106, 0.035586, 0.060549, 0.118441, 0.120615, 0.106997, 0.074921, 0.042364, 0.049374, 0.051831, 0.05306, 0.096677, 0.042364, 0.043307, 0.048328, 0.085092, 0.086953, 0.066181, 0.037156, 0.019401, 0.017447, 0.027463, 0.015694, 0.015078, 0.010926, 0.010372, 0.011342, 0.019401, 0.026892, 0.05306, 0.030611, 0.017138, 0.014075, 0.017797, 0.020876, 0.033407, 0.036378, 0.034884, 0.048328, 0.06312, 0.074921, 0.132295, 0.106997, 0.173081, 0.118441, 0.155435, 0.173081, 0.15284, 0.144935, 0.147574, 0.139895, 0.11371, 0.18812, 0.191378, 0.179055, 0.127496, 0.137348, 0.069024, 0.038042, 0.020876, 0.014315, 0.022667, 0.022667, 0.03976, 0.047319, 0.076542, 0.035586, 0.019109, 0.038858, 0.046336, 0.032017, 0.020522, 0.050641, 0.027463, 0.040537, 0.073402, 0.069024, 0.06312, 0.120615, 0.132295, 0.229226, 0.359901, 0.374039, 0.339168, 0.332115, 0.30533, 0.206376, 0.352862, 0.41194, 0.335645, 0.311707, 0.433034, 0.534167, 0.51388, 0.521092, 0.398279, 0.40511, 0.40511, 0.418646, 0.398279, 0.476583, 0.4292, 0.394753, 0.36309, 0.384043, 0.346032, 0.31487, 0.436924, 0.36309, 0.387226, 0.5017], '')</t>
  </si>
  <si>
    <t>[217, 218, 219, 235]</t>
  </si>
  <si>
    <t xml:space="preserve">F5RZP7|F5RZP7_9ENTR Galactoside ABC superfamily ATP binding cassette transporter, membrane protein OS=Enterobacter hormaechei ATCC 49162 </t>
  </si>
  <si>
    <t>([0.028695, 0.014586, 0.008895, 0.01204, 0.020876, 0.026892, 0.034884, 0.019109, 0.013016, 0.010221, 0.008723, 0.006988, 0.004899, 0.004358, 0.004208, 0.002761, 0.002396, 0.001541, 0.000983, 0.001, 0.000893, 0.000876, 0.001408, 0.002336, 0.002366, 0.001383, 0.000876, 0.000893, 0.000906, 0.000876, 0.001344, 0.001249, 0.001748, 0.002688, 0.00246, 0.002435, 0.00359, 0.004208, 0.006078, 0.009096, 0.010131, 0.021381, 0.01078, 0.006619, 0.004161, 0.003461, 0.003607, 0.004921, 0.003804, 0.004577, 0.006421, 0.004358, 0.004315, 0.003298, 0.003276, 0.004736, 0.006619, 0.006619, 0.006988, 0.004899, 0.004899, 0.005623, 0.005318, 0.008276, 0.014315, 0.016826, 0.021816, 0.022306, 0.017447, 0.022306, 0.017797, 0.010221, 0.014075, 0.020165, 0.038042, 0.017797, 0.009865, 0.010372, 0.009728, 0.007315, 0.013016, 0.014315, 0.014075, 0.015694, 0.014783, 0.009401, 0.007877, 0.009015, 0.017447, 0.016257, 0.016021, 0.028107, 0.03976, 0.067594, 0.043307, 0.017447, 0.0198, 0.022306, 0.011342, 0.007422, 0.006194, 0.004315, 0.003478, 0.003478, 0.002336, 0.00231, 0.002555, 0.003014, 0.001778, 0.001623, 0.001383, 0.001069, 0.001103, 0.001383, 0.00076, 0.000773, 0.000876, 0.001061, 0.000983, 0.001, 0.001623, 0.001778, 0.002555, 0.003405, 0.002581, 0.002606, 0.002727, 0.003405, 0.003177, 0.004431, 0.004611, 0.00543, 0.005503, 0.003757, 0.002881, 0.00292, 0.003997, 0.003963, 0.004736, 0.006567, 0.006533, 0.004431, 0.004135, 0.004208, 0.002529, 0.002976, 0.004135, 0.003461, 0.003298, 0.005011, 0.003701, 0.003512, 0.004208, 0.003924, 0.005932, 0.007645, 0.011518, 0.007091, 0.010672, 0.010672, 0.006701, 0.010509, 0.0198, 0.038042, 0.015694, 0.0198, 0.024393, 0.013437, 0.016826, 0.016826, 0.008075, 0.013437, 0.008525, 0.008525, 0.009096, 0.005992, 0.006245, 0.004315, 0.004513, 0.003924, 0.002688, 0.00292, 0.00243, 0.001709, 0.001481, 0.00146, 0.00146, 0.001288, 0.001288, 0.000816, 0.000498, 0.00103, 0.000958, 0.001541, 0.001602, 0.001481, 0.002138, 0.002035, 0.003212, 0.003177, 0.002435, 0.00292, 0.002881, 0.003366, 0.004247, 0.00515, 0.008804, 0.014586, 0.018106, 0.025762, 0.054297, 0.055536, 0.049374, 0.048328, 0.024826, 0.025316, 0.034884, 0.026338, 0.014075, 0.014315, 0.014315, 0.016021, 0.014586, 0.014586, 0.009187, 0.007877, 0.005249, 0.004736, 0.004358, 0.00389, 0.003079, 0.002211, 0.002482, 0.001597, 0.001597, 0.002155, 0.001602, 0.001499, 0.001936, 0.00243, 0.002327, 0.003341, 0.003366, 0.003997, 0.00558, 0.006619, 0.008156, 0.013613, 0.015078, 0.009294, 0.013265, 0.013265, 0.016528, 0.01204, 0.030003, 0.016021, 0.017797, 0.019401, 0.019401, 0.013016, 0.013016, 0.009977, 0.007091, 0.007645, 0.007645, 0.007645, 0.006701, 0.006482, 0.004135, 0.00389, 0.005318, 0.005318, 0.006142, 0.007315, 0.011518, 0.007495, 0.007555, 0.007091, 0.006374, 0.006894, 0.008624, 0.009977, 0.009187, 0.008525, 0.00777, 0.005318, 0.005623, 0.005734, 0.004161, 0.006533, 0.004736, 0.004736, 0.00359, 0.004736, 0.00359, 0.002482, 0.003212, 0.003461, 0.003671, 0.00515, 0.004835, 0.003671, 0.003821, 0.003607, 0.003607, 0.003607, 0.005249, 0.004976, 0.005503, 0.005378, 0.003701, 0.003607, 0.00246, 0.00292, 0.002155, 0.002512, 0.002503, 0.002623, 0.003461, 0.002349, 0.002138, 0.002078, 0.002336, 0.002336, 0.003177, 0.004358, 0.005086, 0.004315, 0.003607, 0.003512, 0.004315, 0.005378, 0.007091, 0.011669, 0.012727, 0.0198], '')</t>
  </si>
  <si>
    <t xml:space="preserve">F5RZQ0|F5RZQ0_9ENTR Transcriptional regulator GalS OS=Enterobacter hormaechei ATCC 49162 </t>
  </si>
  <si>
    <t>([0.055536, 0.088832, 0.122885, 0.118441, 0.144935, 0.10481, 0.132295, 0.100716, 0.098513, 0.127496, 0.100716, 0.127496, 0.191378, 0.120615, 0.092881, 0.170161, 0.179055, 0.271506, 0.225814, 0.139895, 0.137348, 0.164327, 0.18812, 0.200174, 0.239899, 0.25031, 0.339168, 0.346032, 0.346032, 0.339168, 0.332115, 0.370445, 0.298791, 0.301917, 0.377384, 0.377384, 0.359901, 0.25406, 0.257454, 0.321458, 0.42561, 0.461924, 0.476583, 0.40511, 0.394753, 0.349426, 0.257454, 0.206376, 0.206376, 0.281712, 0.247041, 0.25031, 0.298791, 0.380708, 0.275179, 0.264545, 0.281712, 0.21291, 0.229226, 0.185198, 0.170161, 0.10481, 0.129801, 0.129801, 0.129801, 0.064632, 0.03976, 0.067594, 0.067594, 0.036378, 0.023087, 0.037156, 0.029376, 0.018106, 0.018415, 0.020876, 0.014783, 0.017797, 0.027463, 0.045352, 0.064632, 0.060549, 0.096677, 0.054297, 0.032017, 0.023534, 0.026338, 0.051831, 0.058088, 0.073402, 0.0704, 0.116183, 0.127496, 0.127496, 0.200174, 0.191378, 0.281712, 0.356642, 0.301917, 0.264545, 0.173081, 0.179055, 0.120615, 0.071867, 0.071867, 0.11371, 0.185198, 0.278302, 0.21291, 0.21291, 0.182256, 0.194234, 0.116183, 0.069024, 0.090864, 0.081712, 0.079919, 0.059222, 0.034068, 0.06184, 0.081712, 0.155435, 0.158265, 0.144935, 0.191378, 0.275179, 0.173081, 0.132295, 0.144935, 0.209395, 0.122885, 0.173081, 0.247041, 0.291804, 0.288399, 0.196879, 0.120615, 0.129801, 0.15284, 0.147574, 0.098513, 0.109221, 0.094817, 0.045352, 0.06312, 0.079919, 0.081712, 0.102787, 0.086953, 0.074921, 0.040537, 0.079919, 0.0704, 0.038858, 0.051831, 0.078022, 0.106997, 0.139895, 0.100716, 0.081712, 0.144935, 0.206376, 0.139895, 0.086953, 0.086953, 0.106997, 0.111485, 0.106997, 0.164327, 0.236433, 0.243554, 0.239899, 0.222385, 0.132295, 0.137348, 0.116183, 0.118441, 0.144935, 0.18812, 0.229226, 0.173081, 0.185198, 0.196879, 0.25406, 0.298791, 0.346032, 0.346032, 0.339168, 0.36309, 0.356642, 0.239899, 0.25406, 0.356642, 0.324872, 0.335645, 0.422041, 0.480142, 0.490133, 0.486429, 0.384043, 0.352862, 0.480142, 0.366687, 0.377384, 0.36309, 0.311707, 0.288399, 0.284882, 0.291804, 0.264545, 0.268042, 0.408655, 0.408655, 0.349426, 0.398279, 0.486429, 0.483068, 0.486429, 0.436924, 0.408655, 0.458154, 0.42561, 0.414856, 0.418646, 0.311707, 0.308712, 0.41194, 0.494003, 0.408655, 0.414856, 0.332115, 0.339168, 0.271506, 0.194234, 0.144935, 0.11371, 0.06312, 0.069024, 0.064632, 0.079919, 0.073402, 0.079919, 0.100716, 0.085092, 0.118441, 0.120615, 0.125101, 0.102787, 0.058088, 0.098513, 0.098513, 0.167087, 0.161087, 0.118441, 0.144935, 0.179055, 0.239899, 0.349426, 0.342579, 0.25031, 0.25031, 0.216401, 0.164327, 0.191378, 0.111485, 0.142424, 0.225814, 0.142424, 0.200174, 0.194234, 0.167087, 0.155435, 0.083462, 0.086953, 0.158265, 0.216401, 0.291804, 0.182256, 0.17593, 0.17593, 0.191378, 0.191378, 0.17593, 0.295083, 0.206376, 0.278302, 0.264545, 0.209395, 0.268042, 0.229226, 0.236433, 0.236433, 0.239899, 0.359901, 0.271506, 0.225814, 0.127496, 0.127496, 0.191378, 0.155435, 0.127496, 0.179055, 0.116183, 0.125101, 0.111485, 0.21291, 0.25406, 0.222385, 0.268042, 0.30533, 0.239899, 0.216401, 0.203355, 0.229226, 0.21291, 0.209395, 0.17593, 0.257454, 0.25406, 0.257454, 0.288399, 0.25031, 0.25031, 0.26085, 0.349426, 0.346032, 0.318242, 0.232838, 0.232838, 0.26085, 0.161087, 0.225814, 0.349426, 0.374039, 0.31487, 0.284882, 0.359901, 0.42561, 0.394753, 0.359901, 0.321458, 0.288399, 0.380708], '')</t>
  </si>
  <si>
    <t xml:space="preserve">F5RZQ1|F5RZQ1_9ENTR Conserved inner membrane protein OS=Enterobacter hormaechei ATCC 49162 </t>
  </si>
  <si>
    <t>([0.014075, 0.020876, 0.013016, 0.012727, 0.008002, 0.005872, 0.007091, 0.005378, 0.004315, 0.003512, 0.00283, 0.003607, 0.00231, 0.002276, 0.001748, 0.001499, 0.001434, 0.001434, 0.001572, 0.002581, 0.003014, 0.002606, 0.001748, 0.001602, 0.002035, 0.003366, 0.004208, 0.003053, 0.00316, 0.004483, 0.006619, 0.006619, 0.006533, 0.010221, 0.010221, 0.013265, 0.022306, 0.011903, 0.024393, 0.01078, 0.009015, 0.006701, 0.005318, 0.008002, 0.008002, 0.004775, 0.003757, 0.004414, 0.004689, 0.006795, 0.004431, 0.003053, 0.004577, 0.00316, 0.002035, 0.001722, 0.001159, 0.000859, 0.000773, 0.000743, 0.001, 0.001249, 0.001288, 0.001967, 0.001305, 0.001335, 0.001434, 0.001687, 0.001623, 0.00225, 0.00231, 0.003512, 0.003607, 0.002435, 0.00359, 0.004736, 0.00543, 0.005503, 0.008276, 0.009096, 0.006245, 0.005623, 0.003963, 0.00407, 0.003924, 0.003727, 0.003701, 0.005086, 0.004976, 0.003607, 0.002581, 0.001602, 0.001142, 0.001687, 0.002512, 0.002512, 0.002014, 0.001374, 0.001383, 0.001142, 0.001103, 0.001597, 0.001434, 0.001597, 0.002349, 0.001572, 0.001675, 0.002078, 0.00146, 0.001481, 0.001481, 0.00146, 0.002327, 0.003341, 0.002761, 0.003177, 0.003053, 0.003431, 0.004775, 0.006701, 0.005503, 0.005318, 0.005623, 0.008409, 0.011518, 0.008624, 0.010221, 0.01078, 0.008804, 0.00962, 0.00777, 0.011903, 0.01204, 0.009401, 0.006795, 0.00558, 0.00359, 0.002529, 0.002349, 0.002327, 0.001855, 0.001748, 0.002435, 0.002336, 0.00225, 0.001906, 0.002555, 0.003109, 0.004315, 0.006078, 0.005503, 0.004611, 0.00515, 0.007495, 0.008002, 0.009187, 0.016257, 0.016257, 0.032677, 0.030611, 0.036378, 0.056825, 0.05306, 0.034884, 0.036378, 0.019109, 0.025316, 0.023963, 0.023963, 0.017138, 0.0198, 0.030003, 0.030611, 0.024393, 0.024826, 0.032677, 0.032677, 0.032677, 0.044297, 0.020876, 0.043307, 0.041405, 0.042364, 0.049374, 0.050641, 0.037156, 0.037156, 0.035586, 0.027463, 0.029376, 0.020522, 0.018106, 0.012727, 0.025316, 0.014075, 0.01078, 0.010672, 0.009977, 0.007555, 0.006619, 0.008002, 0.008002, 0.006567, 0.005623, 0.005683, 0.006533, 0.007422, 0.011669, 0.011518, 0.009015, 0.006142, 0.009401, 0.009401, 0.017447, 0.009096, 0.014315, 0.010509, 0.010672, 0.013821, 0.010372, 0.017797, 0.025316, 0.026892, 0.034884, 0.034068, 0.067594, 0.049374, 0.028695, 0.014783, 0.009187, 0.014586, 0.016257, 0.009401, 0.006482, 0.006245, 0.006567, 0.007315, 0.009187, 0.006988, 0.005086, 0.005734, 0.005872, 0.004247, 0.003963, 0.00283, 0.003366, 0.002396, 0.003478, 0.003079, 0.004208, 0.004161, 0.003461, 0.003864, 0.003607, 0.003607, 0.00246, 0.003555, 0.002482, 0.003109, 0.003864, 0.005734, 0.00515, 0.004899, 0.006039, 0.006701, 0.006194, 0.006194, 0.009401, 0.006142, 0.009294, 0.006245, 0.008002, 0.008723, 0.006795, 0.007422, 0.007259, 0.010926, 0.006567, 0.006039, 0.006039, 0.006194, 0.004161, 0.005734, 0.005872, 0.004646, 0.003079, 0.003341, 0.002503, 0.002366, 0.002976, 0.002327, 0.00292, 0.002688, 0.002396, 0.003366, 0.004611, 0.005503, 0.004775, 0.00515, 0.007177, 0.006894, 0.004736, 0.004775, 0.003478, 0.003555, 0.005086, 0.005086, 0.005086, 0.005378, 0.005734, 0.006619, 0.006078, 0.004513, 0.003864, 0.004921, 0.003276, 0.003298, 0.002727, 0.002035, 0.002035, 0.002138, 0.001267, 0.001906, 0.002688, 0.002623, 0.002688, 0.001722, 0.001709, 0.00225, 0.001687, 0.001249, 0.000713, 0.001288, 0.001499, 0.001499, 0.000983, 0.001271, 0.001335, 0.001434, 0.001709, 0.001572, 0.00152, 0.001786, 0.001335, 0.000842, 0.000859, 0.000816, 0.000833, 0.00076, 0.000893, 0.001533, 0.002057, 0.003246, 0.002057, 0.002761, 0.002727, 0.003478, 0.003212, 0.003053, 0.003924, 0.003555, 0.005623, 0.004976, 0.006482, 0.007315, 0.010672, 0.019401, 0.012491, 0.022306, 0.024826, 0.024826, 0.026892, 0.028695, 0.023087, 0.048328, 0.034884, 0.06312, 0.069024, 0.132295, 0.111485, 0.086953, 0.185198, 0.142424, 0.173081, 0.139895], '')</t>
  </si>
  <si>
    <t xml:space="preserve">F5RZQ3|F5RZQ3_9ENTR MFS family major facilitator superfamily transporter OS=Enterobacter hormaechei ATCC 49162 </t>
  </si>
  <si>
    <t>([0.002976, 0.002606, 0.002138, 0.001967, 0.001786, 0.002078, 0.002138, 0.002662, 0.00231, 0.002761, 0.003478, 0.002761, 0.0028, 0.002606, 0.002662, 0.004315, 0.004976, 0.005503, 0.006142, 0.004483, 0.005734, 0.00515, 0.005872, 0.007177, 0.00962, 0.014783, 0.010926, 0.016528, 0.009977, 0.019401, 0.019401, 0.015078, 0.032017, 0.022306, 0.030003, 0.021816, 0.014315, 0.010221, 0.016528, 0.008276, 0.008276, 0.010131, 0.009865, 0.008002, 0.006988, 0.006988, 0.005932, 0.006078, 0.006142, 0.007422, 0.005932, 0.006039, 0.006039, 0.006078, 0.008804, 0.007422, 0.006533, 0.008276, 0.01078, 0.010372, 0.010926, 0.011903, 0.00777, 0.01227, 0.011342, 0.018415, 0.018415, 0.018106, 0.019109, 0.013613, 0.009977, 0.014075, 0.008723, 0.006988, 0.006795, 0.005872, 0.007555, 0.008804, 0.008723, 0.008804, 0.007315, 0.008075, 0.008409, 0.013437, 0.013613, 0.014783, 0.008895, 0.009187, 0.006894, 0.007031, 0.005623, 0.008002, 0.006245, 0.007422, 0.010926, 0.010926, 0.009015, 0.010509, 0.009977, 0.006894, 0.004775, 0.003864, 0.004388, 0.004899, 0.003607, 0.003757, 0.00543, 0.008276, 0.008276, 0.009096, 0.012727, 0.025316, 0.014586, 0.0198, 0.028695, 0.035586, 0.035586, 0.034884, 0.034884, 0.038042, 0.049374, 0.058088, 0.05306, 0.05306, 0.069024, 0.15284, 0.142424, 0.100716, 0.085092, 0.038042, 0.058088, 0.028695, 0.026338, 0.051831, 0.025762, 0.014075, 0.009865, 0.007422, 0.007177, 0.005011, 0.005992, 0.005932, 0.00777, 0.012727, 0.009483, 0.009401, 0.007177, 0.007259, 0.007259, 0.006421, 0.006619, 0.007877, 0.007645, 0.00543, 0.00543, 0.005932, 0.005932, 0.005932, 0.005503, 0.006078, 0.006245, 0.004358, 0.003821, 0.002688, 0.002155, 0.002606, 0.002662, 0.002194, 0.001481, 0.001906, 0.00231, 0.002688, 0.002581, 0.003821, 0.003864, 0.00389, 0.004976, 0.007645, 0.008895, 0.015078, 0.018415, 0.043307, 0.10481, 0.196879, 0.194234, 0.170161, 0.118441, 0.122885, 0.179055, 0.30533, 0.167087, 0.167087, 0.209395, 0.120615, 0.067594, 0.071867, 0.0704, 0.032017, 0.025316, 0.014075, 0.010509, 0.013016, 0.006894, 0.006421, 0.004135, 0.003997, 0.00407, 0.006245, 0.005249, 0.006245, 0.003997, 0.00407, 0.003924, 0.003997, 0.004689, 0.005318, 0.006245, 0.004899, 0.007091, 0.004736, 0.007422, 0.008624, 0.008624, 0.009401, 0.006078, 0.007495, 0.01227, 0.010672, 0.007031, 0.005799, 0.006194, 0.006421, 0.005932, 0.005932, 0.004976, 0.005223, 0.005932, 0.005223, 0.005249, 0.005223, 0.005503, 0.004414, 0.003298, 0.003298, 0.003177, 0.004135, 0.003461, 0.003431, 0.005011, 0.006795, 0.00962, 0.008525, 0.011342, 0.024826, 0.025762, 0.034884, 0.023963, 0.019401, 0.016021, 0.016021, 0.009728, 0.010221, 0.008276, 0.013265, 0.013437, 0.016257, 0.020165, 0.023534, 0.013613, 0.011342, 0.009294, 0.006619, 0.004976, 0.004247, 0.004431, 0.004431, 0.003177, 0.004358, 0.004835, 0.005086, 0.004775, 0.006894, 0.009728, 0.016021, 0.009401, 0.006567, 0.006533, 0.006533, 0.008525, 0.012727, 0.008723, 0.006988, 0.007645, 0.009483, 0.010131, 0.009187, 0.006421, 0.009294, 0.006482, 0.004689, 0.00515, 0.007091, 0.006988, 0.007495, 0.00543, 0.006619, 0.010926, 0.018106, 0.018106, 0.019401, 0.0198, 0.022306, 0.031287, 0.038042, 0.050641, 0.043307, 0.021816, 0.046336, 0.051831, 0.100716, 0.098513, 0.118441, 0.058088, 0.056825, 0.049374, 0.049374, 0.038042, 0.030003, 0.034068, 0.020876, 0.020876, 0.020522, 0.031287, 0.022667, 0.028107, 0.030003, 0.032017, 0.032677, 0.032017, 0.030611, 0.030611, 0.032677, 0.048328, 0.125101, 0.102787, 0.05306, 0.102787, 0.092881, 0.074921, 0.059222, 0.047319, 0.034884, 0.019401, 0.013016, 0.014586, 0.01204, 0.011342, 0.015078, 0.015078, 0.009865, 0.007031, 0.007259, 0.010509, 0.009728, 0.007422, 0.009187, 0.014315, 0.014586, 0.025762, 0.033407, 0.018787, 0.038042, 0.038042, 0.060549, 0.111485, 0.155435, 0.173081, 0.144935, 0.161087, 0.278302, 0.384043, 0.557691], '')</t>
  </si>
  <si>
    <t>[381]</t>
  </si>
  <si>
    <t xml:space="preserve">F5RZQ5|F5RZQ5_9ENTR Outer membrane receptor OS=Enterobacter hormaechei ATCC 49162 </t>
  </si>
  <si>
    <t>([0.045352, 0.049374, 0.038858, 0.056825, 0.060549, 0.064632, 0.086953, 0.071867, 0.090864, 0.111485, 0.076542, 0.066181, 0.069024, 0.098513, 0.067594, 0.0704, 0.122885, 0.134866, 0.209395, 0.225814, 0.200174, 0.200174, 0.232838, 0.268042, 0.275179, 0.30533, 0.236433, 0.25031, 0.318242, 0.31487, 0.236433, 0.335645, 0.408655, 0.370445, 0.4292, 0.4292, 0.414856, 0.328603, 0.311707, 0.247041, 0.229226, 0.288399, 0.346032, 0.349426, 0.387226, 0.298791, 0.31487, 0.42561, 0.408655, 0.370445, 0.291804, 0.377384, 0.380708, 0.308712, 0.342579, 0.324872, 0.324872, 0.247041, 0.335645, 0.346032, 0.346032, 0.461924, 0.461924, 0.40511, 0.335645, 0.264545, 0.352862, 0.335645, 0.321458, 0.324872, 0.356642, 0.436924, 0.4292, 0.4292, 0.41194, 0.408655, 0.31487, 0.349426, 0.4292, 0.390993, 0.349426, 0.41194, 0.387226, 0.30533, 0.366687, 0.349426, 0.31487, 0.236433, 0.182256, 0.191378, 0.18812, 0.185198, 0.191378, 0.139895, 0.129801, 0.196879, 0.203355, 0.278302, 0.278302, 0.281712, 0.346032, 0.384043, 0.384043, 0.387226, 0.483068, 0.480142, 0.570702, 0.59014, 0.720929, 0.801317, 0.791621, 0.690604, 0.59508, 0.63748, 0.76285, 0.671169, 0.690604, 0.680603, 0.58069, 0.59508, 0.59917, 0.465241, 0.472492, 0.414856, 0.324872, 0.318242, 0.321458, 0.356642, 0.40511, 0.387226, 0.377384, 0.30533, 0.311707, 0.387226, 0.349426, 0.324872, 0.374039, 0.328603, 0.328603, 0.40511, 0.335645, 0.257454, 0.346032, 0.275179, 0.257454, 0.335645, 0.328603, 0.321458, 0.232838, 0.264545, 0.275179, 0.278302, 0.346032, 0.398279, 0.308712, 0.311707, 0.30533, 0.328603, 0.295083, 0.298791, 0.298791, 0.36309, 0.41194, 0.401658, 0.370445, 0.461924, 0.472492, 0.486429, 0.497853, 0.570702, 0.570702, 0.557691, 0.562014, 0.494003, 0.4292, 0.541878, 0.538167, 0.549308, 0.525368, 0.517562, 0.486429, 0.486429, 0.476583, 0.541878, 0.468512, 0.490133, 0.483068, 0.468512, 0.398279, 0.335645, 0.328603, 0.311707, 0.301917, 0.25031, 0.311707, 0.398279, 0.324872, 0.268042, 0.25406, 0.278302, 0.349426, 0.349426, 0.370445, 0.377384, 0.339168, 0.339168, 0.356642, 0.359901, 0.36309, 0.349426, 0.418646, 0.436924, 0.472492, 0.472492, 0.490133, 0.490133, 0.5017, 0.570702, 0.653063, 0.570702, 0.56648, 0.497853, 0.534167, 0.422041, 0.41194, 0.454136, 0.529623, 0.608892, 0.585406, 0.59917, 0.703578, 0.575842, 0.557691, 0.476583, 0.490133, 0.433034, 0.41194, 0.40511, 0.422041, 0.36309, 0.440853, 0.444081, 0.51388, 0.51388, 0.618285, 0.618285, 0.618285, 0.613573, 0.549308, 0.557691, 0.534167, 0.5017, 0.604312, 0.622677, 0.699094, 0.575842, 0.694846, 0.720929, 0.712013, 0.690604, 0.657645, 0.63748, 0.680603, 0.675549, 0.657645, 0.648219, 0.648219, 0.604312, 0.59917, 0.63748, 0.545602, 0.575842, 0.604312, 0.604312, 0.58069, 0.497853, 0.59917, 0.521092, 0.521092, 0.521092, 0.517562, 0.622677, 0.538167, 0.42561, 0.4292, 0.433034, 0.359901, 0.374039, 0.366687, 0.366687, 0.366687, 0.370445, 0.298791, 0.311707, 0.324872, 0.342579, 0.4292, 0.4292, 0.5017, 0.51388, 0.553315, 0.562014, 0.553315, 0.671169, 0.716283, 0.703578, 0.694846, 0.707965, 0.707965, 0.707965, 0.707965, 0.59508, 0.703578, 0.784345, 0.784345, 0.779859, 0.775545, 0.707965, 0.59508, 0.509769, 0.5017, 0.472492, 0.468512, 0.468512, 0.394753, 0.42561, 0.374039, 0.380708, 0.454136, 0.458154, 0.380708, 0.380708, 0.387226, 0.394753, 0.377384, 0.30533, 0.295083, 0.288399, 0.335645, 0.422041, 0.490133, 0.5017, 0.433034, 0.454136, 0.436924, 0.476583, 0.486429, 0.553315, 0.483068, 0.490133, 0.468512, 0.483068, 0.486429, 0.570702, 0.447574, 0.450668, 0.408655, 0.390993, 0.321458, 0.225814, 0.206376, 0.21291, 0.209395, 0.284882, 0.173081, 0.185198, 0.170161, 0.164327, 0.17593, 0.229226, 0.137348, 0.144935, 0.139895, 0.142424, 0.144935, 0.229226, 0.170161, 0.257454, 0.236433, 0.308712, 0.387226, 0.414856, 0.408655, 0.41194, 0.318242, 0.418646, 0.42561, 0.476583, 0.380708, 0.366687, 0.40511, 0.494003, 0.494003, 0.483068, 0.483068, 0.433034, 0.346032, 0.41194, 0.352862, 0.370445, 0.377384, 0.394753, 0.295083, 0.284882, 0.203355, 0.275179, 0.275179, 0.275179, 0.21291, 0.298791, 0.275179, 0.239899, 0.173081, 0.164327, 0.21291, 0.243554, 0.298791, 0.311707, 0.30533, 0.384043, 0.401658, 0.380708, 0.346032, 0.436924, 0.346032, 0.418646, 0.436924, 0.384043, 0.387226, 0.440853, 0.447574, 0.468512, 0.458154, 0.468512, 0.483068, 0.509769, 0.398279, 0.318242, 0.346032, 0.352862, 0.349426, 0.387226, 0.394753, 0.346032, 0.342579, 0.465241, 0.480142, 0.461924, 0.505461, 0.4292, 0.422041, 0.436924, 0.447574, 0.384043, 0.436924, 0.36309, 0.295083, 0.281712, 0.359901, 0.418646, 0.42561, 0.422041, 0.401658, 0.324872, 0.408655, 0.394753, 0.36309, 0.301917, 0.308712, 0.247041, 0.225814, 0.243554, 0.229226, 0.222385, 0.200174, 0.216401, 0.288399, 0.352862, 0.366687, 0.359901, 0.36309, 0.30533, 0.295083, 0.284882, 0.281712, 0.281712, 0.298791, 0.291804, 0.318242, 0.321458, 0.418646, 0.490133, 0.408655, 0.408655, 0.332115, 0.4292, 0.436924, 0.4292, 0.42561, 0.414856, 0.422041, 0.318242, 0.318242, 0.318242, 0.328603, 0.398279, 0.339168, 0.356642, 0.311707, 0.342579, 0.332115, 0.281712, 0.311707, 0.352862, 0.349426, 0.422041, 0.374039, 0.384043, 0.377384, 0.380708, 0.366687, 0.359901, 0.359901, 0.40511, 0.332115, 0.328603, 0.328603, 0.380708, 0.301917, 0.36309, 0.264545, 0.268042, 0.264545, 0.264545, 0.216401, 0.216401, 0.147574, 0.18812, 0.18812, 0.18812, 0.203355, 0.308712, 0.30533, 0.390993, 0.394753, 0.480142, 0.377384, 0.374039, 0.36309, 0.4292, 0.447574, 0.472492, 0.483068, 0.5017, 0.447574, 0.56648, 0.562014, 0.661982, 0.608892, 0.472492, 0.486429, 0.472492, 0.458154, 0.390993, 0.398279, 0.301917, 0.301917, 0.374039, 0.374039, 0.374039, 0.380708, 0.30533, 0.374039, 0.264545, 0.173081, 0.209395, 0.185198, 0.15008, 0.161087, 0.139895, 0.229226, 0.216401, 0.21291, 0.21291, 0.278302, 0.288399, 0.308712, 0.229226, 0.25031, 0.257454, 0.26085, 0.25031, 0.25406, 0.25031, 0.359901, 0.458154, 0.461924, 0.486429, 0.541878, 0.440853, 0.509769, 0.517562, 0.465241, 0.472492, 0.422041, 0.42561, 0.366687, 0.450668, 0.436924, 0.454136, 0.422041, 0.436924, 0.436924, 0.497853, 0.433034, 0.352862, 0.30533, 0.30533, 0.25031, 0.25031, 0.281712, 0.203355, 0.206376, 0.206376, 0.147574, 0.194234, 0.191378, 0.243554, 0.173081, 0.25406, 0.167087, 0.194234, 0.182256, 0.125101, 0.118441, 0.170161, 0.185198, 0.170161, 0.179055, 0.200174, 0.209395, 0.264545, 0.264545, 0.247041, 0.243554, 0.308712, 0.25406, 0.257454, 0.167087, 0.236433, 0.137348, 0.182256, 0.15008, 0.127496, 0.173081, 0.137348, 0.111485, 0.127496, 0.170161, 0.125101, 0.090864], '')</t>
  </si>
  <si>
    <t>[106, 107, 108, 109, 110, 111, 112, 113, 114, 115, 116, 117, 118, 119, 120, 169, 170, 171, 172, 175, 176, 177, 178, 179, 183, 216, 217, 218, 219, 220, 222, 226, 227, 228, 229, 230, 231, 232, 242, 243, 244, 245, 246, 247, 248, 249, 250, 251, 252, 253, 254, 255, 256, 257, 258, 259, 260, 261, 262, 263, 264, 265, 266, 267, 268, 269, 270, 271, 272, 273, 274, 276, 277, 278, 279, 280, 281, 282, 298, 299, 300, 301, 302, 303, 304, 305, 306, 307, 308, 309, 310, 311, 312, 313, 314, 315, 316, 317, 318, 319, 320, 341, 347, 353, 435, 448, 553, 555, 556, 557, 558, 598, 600, 601]</t>
  </si>
  <si>
    <t xml:space="preserve">F5RZQ6|F5RZQ6_9ENTR (Lysine) APC family amino acid-polyamine-organocation transporter OS=Enterobacter hormaechei ATCC 49162 </t>
  </si>
  <si>
    <t>([0.570702, 0.490133, 0.339168, 0.374039, 0.40511, 0.36309, 0.257454, 0.278302, 0.247041, 0.275179, 0.291804, 0.247041, 0.332115, 0.268042, 0.142424, 0.106997, 0.055536, 0.051831, 0.048328, 0.038858, 0.026892, 0.023087, 0.031287, 0.059222, 0.029376, 0.014075, 0.01227, 0.016528, 0.016021, 0.020165, 0.015694, 0.016528, 0.015694, 0.014315, 0.016257, 0.022667, 0.028695, 0.066181, 0.066181, 0.066181, 0.050641, 0.049374, 0.021381, 0.0198, 0.010672, 0.010372, 0.011342, 0.009977, 0.011903, 0.008075, 0.006421, 0.005734, 0.003864, 0.003607, 0.002623, 0.002482, 0.00292, 0.00283, 0.001786, 0.001786, 0.002035, 0.001572, 0.001967, 0.002581, 0.001743, 0.002155, 0.003246, 0.003405, 0.004483, 0.004483, 0.006078, 0.004899, 0.006142, 0.009483, 0.009728, 0.016257, 0.024826, 0.023534, 0.012491, 0.014315, 0.016826, 0.016826, 0.032017, 0.019109, 0.024393, 0.022667, 0.025762, 0.01227, 0.019401, 0.01204, 0.013016, 0.008156, 0.009728, 0.006533, 0.006567, 0.007259, 0.006245, 0.004689, 0.004899, 0.005011, 0.005683, 0.003997, 0.00389, 0.002705, 0.003246, 0.002727, 0.00359, 0.004208, 0.004135, 0.003246, 0.003431, 0.003405, 0.003701, 0.003671, 0.003478, 0.003607, 0.005011, 0.005992, 0.008624, 0.008276, 0.008895, 0.007031, 0.006988, 0.006482, 0.008156, 0.007422, 0.005734, 0.004689, 0.003997, 0.004431, 0.004208, 0.00359, 0.00246, 0.002349, 0.003246, 0.003366, 0.00225, 0.002035, 0.001434, 0.001335, 0.001335, 0.001112, 0.001602, 0.002435, 0.002155, 0.002623, 0.002529, 0.00283, 0.002581, 0.00292, 0.002581, 0.002555, 0.003804, 0.003997, 0.004899, 0.004899, 0.005503, 0.00543, 0.003997, 0.003512, 0.002512, 0.001855, 0.00231, 0.002327, 0.001541, 0.00155, 0.001155, 0.001232, 0.001271, 0.002035, 0.001434, 0.001374, 0.001936, 0.002014, 0.002349, 0.002881, 0.003014, 0.003431, 0.004689, 0.004899, 0.007259, 0.011518, 0.010926, 0.018415, 0.010372, 0.016021, 0.022306, 0.024826, 0.059222, 0.042364, 0.031287, 0.064632, 0.147574, 0.066181, 0.06312, 0.06184, 0.034884, 0.015344, 0.0198, 0.01204, 0.016021, 0.01204, 0.007422, 0.007555, 0.007315, 0.006894, 0.006701, 0.004247, 0.004976, 0.004611, 0.007422, 0.009483, 0.006421, 0.004513, 0.006988, 0.004976, 0.004976, 0.005249, 0.007495, 0.008276, 0.011342, 0.016528, 0.025316, 0.06312, 0.129801, 0.127496, 0.264545, 0.164327, 0.324872, 0.318242, 0.275179, 0.179055, 0.161087, 0.284882, 0.31487, 0.191378, 0.209395, 0.26085, 0.203355, 0.120615, 0.051831, 0.024393, 0.011903, 0.008276, 0.005011, 0.004135, 0.003053, 0.002078, 0.002138, 0.001344, 0.001335, 0.001048, 0.000936, 0.000558, 0.000614, 0.00052, 0.001, 0.001499, 0.001597, 0.00231, 0.002327, 0.002336, 0.003478, 0.004921, 0.006567, 0.007645, 0.009015, 0.015344, 0.015694, 0.027463, 0.033407, 0.033407, 0.081712, 0.071867, 0.142424, 0.064632, 0.081712, 0.034068, 0.033407, 0.026338, 0.020876, 0.038858, 0.038858, 0.0198, 0.018106, 0.013265, 0.016021, 0.012727, 0.008723, 0.010131, 0.010926, 0.012727, 0.009294, 0.005992, 0.006421, 0.006421, 0.007645, 0.007555, 0.008409, 0.007877, 0.007031, 0.008075, 0.008624, 0.013016, 0.022306, 0.017138, 0.012727, 0.013016, 0.015694, 0.025762, 0.038858, 0.025316, 0.018415, 0.016021, 0.030611, 0.030611, 0.022667, 0.018787, 0.031287, 0.060549, 0.06312, 0.06184, 0.074921, 0.071867, 0.035586, 0.016528, 0.021381, 0.040537, 0.026338, 0.026338, 0.025762, 0.024393, 0.033407, 0.037156, 0.088832, 0.086953, 0.170161, 0.164327, 0.139895, 0.067594, 0.050641, 0.05306, 0.073402, 0.037156, 0.018787, 0.026892, 0.06312, 0.033407, 0.020522, 0.018415, 0.011106, 0.011342, 0.011106, 0.009015, 0.007555, 0.006894, 0.007031, 0.006988, 0.008409, 0.009187, 0.009187, 0.007495, 0.005318, 0.003821, 0.00359, 0.005011, 0.005992, 0.005932, 0.008075, 0.008525, 0.015344, 0.026338, 0.01227, 0.008276, 0.008804, 0.009401, 0.006619, 0.006374, 0.004483, 0.003864, 0.003607, 0.004899, 0.006533, 0.006421, 0.009294, 0.008525, 0.008276, 0.008276, 0.008409, 0.005992, 0.005734, 0.00558, 0.005872, 0.008895, 0.013437, 0.017447, 0.018415, 0.037156, 0.040537, 0.041405, 0.066181, 0.06312, 0.069024, 0.069024, 0.132295, 0.056825, 0.058088, 0.066181, 0.032017, 0.032017, 0.076542, 0.066181, 0.028695, 0.020876, 0.010926, 0.008624, 0.005992, 0.006421, 0.004513, 0.003298, 0.003298, 0.003109, 0.003109, 0.003053, 0.003212, 0.003366, 0.003512, 0.005503, 0.004431, 0.004135, 0.003079, 0.00246, 0.003431, 0.005086, 0.004247, 0.006374, 0.005623, 0.007555, 0.008624, 0.009187, 0.014586, 0.0198, 0.019401, 0.018787, 0.010926, 0.010509, 0.006988, 0.011342, 0.007091, 0.005378, 0.005799, 0.005932, 0.004921, 0.003461, 0.002276, 0.003109, 0.002155, 0.003109, 0.002211, 0.002555, 0.003341, 0.003276, 0.003804, 0.003727, 0.00359, 0.003821, 0.003864, 0.003804, 0.003461, 0.004976, 0.006142, 0.009015, 0.00777, 0.013016, 0.027463, 0.066181, 0.027463, 0.056825, 0.06184, 0.10481, 0.083462, 0.067594, 0.051831, 0.036378, 0.025762, 0.06312, 0.102787, 0.073402, 0.182256], '')</t>
  </si>
  <si>
    <t xml:space="preserve">F5RZQ7|F5RZQ7_9ENTR LysR family transcriptional regulator OS=Enterobacter hormaechei ATCC 49162 </t>
  </si>
  <si>
    <t>([0.023087, 0.024826, 0.045352, 0.031287, 0.020522, 0.028107, 0.038858, 0.051831, 0.067594, 0.092881, 0.120615, 0.147574, 0.11371, 0.196879, 0.191378, 0.243554, 0.164327, 0.137348, 0.142424, 0.127496, 0.194234, 0.308712, 0.311707, 0.219301, 0.295083, 0.352862, 0.321458, 0.229226, 0.239899, 0.257454, 0.158265, 0.164327, 0.158265, 0.194234, 0.118441, 0.116183, 0.090864, 0.155435, 0.111485, 0.096677, 0.10481, 0.102787, 0.06312, 0.078022, 0.120615, 0.118441, 0.083462, 0.064632, 0.071867, 0.071867, 0.074921, 0.132295, 0.120615, 0.118441, 0.064632, 0.064632, 0.036378, 0.074921, 0.0704, 0.100716, 0.11371, 0.083462, 0.047319, 0.042364, 0.048328, 0.050641, 0.042364, 0.03976, 0.071867, 0.06184, 0.06312, 0.058088, 0.031287, 0.016257, 0.016528, 0.031287, 0.06312, 0.118441, 0.096677, 0.081712, 0.05306, 0.090864, 0.069024, 0.0704, 0.102787, 0.090864, 0.086953, 0.11371, 0.116183, 0.102787, 0.194234, 0.109221, 0.067594, 0.067594, 0.161087, 0.182256, 0.106997, 0.051831, 0.038042, 0.036378, 0.025762, 0.047319, 0.047319, 0.086953, 0.073402, 0.111485, 0.120615, 0.067594, 0.079919, 0.081712, 0.090864, 0.066181, 0.111485, 0.109221, 0.182256, 0.161087, 0.147574, 0.219301, 0.335645, 0.295083, 0.200174, 0.301917, 0.275179, 0.203355, 0.109221, 0.216401, 0.096677, 0.086953, 0.096677, 0.085092, 0.081712, 0.071867, 0.050641, 0.026892, 0.048328, 0.048328, 0.055536, 0.035586, 0.035586, 0.034884, 0.034884, 0.073402, 0.034884, 0.023534, 0.030611, 0.066181, 0.071867, 0.076542, 0.044297, 0.081712, 0.081712, 0.161087, 0.096677, 0.106997, 0.122885, 0.055536, 0.044297, 0.035586, 0.067594, 0.05306, 0.048328, 0.078022, 0.038858, 0.040537, 0.079919, 0.098513, 0.096677, 0.049374, 0.10481, 0.102787, 0.076542, 0.067594, 0.032677, 0.048328, 0.081712, 0.106997, 0.200174, 0.134866, 0.076542, 0.034884, 0.041405, 0.047319, 0.048328, 0.088832, 0.147574, 0.144935, 0.15284, 0.134866, 0.21291, 0.122885, 0.137348, 0.173081, 0.106997, 0.106997, 0.074921, 0.03976, 0.048328, 0.047319, 0.05306, 0.116183, 0.194234, 0.106997, 0.100716, 0.054297, 0.054297, 0.044297, 0.048328, 0.025316, 0.025762, 0.025316, 0.046336, 0.083462, 0.06184, 0.060549, 0.10481, 0.173081, 0.229226, 0.161087, 0.155435, 0.239899, 0.21291, 0.127496, 0.229226, 0.137348, 0.21291, 0.139895, 0.098513, 0.088832, 0.147574, 0.142424, 0.085092, 0.047319, 0.034884, 0.047319, 0.090864, 0.050641, 0.055536, 0.071867, 0.116183, 0.118441, 0.067594, 0.041405, 0.083462, 0.043307, 0.100716, 0.06312, 0.127496, 0.127496, 0.15284, 0.158265, 0.098513, 0.098513, 0.167087, 0.200174, 0.116183, 0.055536, 0.058088, 0.028107, 0.026892, 0.027463, 0.027463, 0.050641, 0.081712, 0.076542, 0.081712, 0.066181, 0.10481, 0.071867, 0.073402, 0.060549, 0.059222, 0.051831, 0.047319, 0.047319, 0.024393, 0.025316, 0.056825, 0.079919, 0.120615, 0.094817, 0.073402, 0.058088, 0.041405, 0.029376, 0.0198, 0.030611, 0.020522, 0.013437], '')</t>
  </si>
  <si>
    <t xml:space="preserve">F5RZQ8|F5RZQ8_9ENTR PSE family sulfate exporter OS=Enterobacter hormaechei ATCC 49162 </t>
  </si>
  <si>
    <t>([0.21291, 0.122885, 0.059222, 0.081712, 0.032677, 0.022667, 0.03976, 0.050641, 0.029376, 0.028107, 0.018106, 0.023963, 0.019109, 0.011106, 0.012727, 0.012727, 0.023087, 0.013613, 0.011106, 0.007495, 0.005503, 0.005249, 0.006795, 0.009294, 0.006374, 0.011342, 0.013821, 0.008525, 0.007315, 0.010926, 0.010926, 0.0198, 0.010372, 0.01227, 0.015344, 0.013437, 0.013437, 0.008525, 0.009865, 0.00777, 0.007877, 0.007555, 0.007555, 0.006482, 0.005086, 0.005683, 0.005086, 0.006039, 0.008156, 0.007091, 0.005086, 0.006421, 0.006421, 0.006894, 0.005378, 0.006142, 0.008804, 0.006619, 0.010221, 0.01227, 0.021816, 0.025316, 0.025316, 0.013016, 0.013437, 0.021381, 0.036378, 0.036378, 0.017447, 0.009865, 0.014783, 0.014783, 0.012491, 0.008075, 0.008002, 0.007422, 0.00515, 0.005223, 0.004388, 0.004315, 0.003109, 0.003212, 0.002662, 0.003701, 0.005503, 0.004483, 0.003864, 0.003963, 0.00316, 0.004358, 0.004611, 0.004483, 0.006194, 0.004431, 0.005503, 0.005503, 0.008075, 0.009015, 0.006374, 0.010221, 0.006795, 0.009865, 0.009401, 0.018787, 0.009977, 0.006701, 0.006795, 0.006795, 0.005223, 0.004513, 0.003341, 0.004208, 0.004388, 0.004414, 0.004431, 0.003478, 0.004736, 0.003341, 0.004431, 0.006142, 0.006142, 0.009187, 0.009294, 0.006988, 0.004899, 0.005249, 0.007177, 0.009015, 0.010509, 0.014586, 0.029376, 0.028695, 0.019401, 0.018415, 0.014315, 0.020165, 0.033407, 0.020165, 0.020165, 0.014586, 0.015078, 0.016826, 0.018415, 0.01204, 0.012491, 0.022306, 0.033407, 0.03976, 0.040537, 0.040537, 0.041405, 0.025316, 0.056825, 0.051831, 0.040537, 0.032017, 0.032677, 0.046336, 0.046336, 0.054297, 0.035586, 0.015344, 0.013437, 0.01204, 0.010672, 0.012727, 0.008075, 0.006078, 0.003997, 0.003298, 0.00359, 0.00316, 0.003366, 0.002327, 0.003246, 0.002581, 0.002555, 0.002555, 0.002512, 0.002482, 0.002155, 0.003014, 0.004775, 0.005223, 0.005223, 0.00515, 0.005932, 0.005872, 0.006142, 0.006078, 0.008895, 0.008002, 0.009728, 0.00962, 0.016826, 0.016826, 0.019109, 0.023963, 0.032677, 0.0198, 0.020522, 0.034884, 0.026892, 0.022667, 0.0198, 0.014783, 0.015078, 0.016528, 0.038042, 0.096677, 0.144935, 0.167087, 0.18812, 0.142424, 0.155435, 0.096677, 0.038858, 0.051831, 0.0704, 0.045352, 0.038858, 0.071867, 0.054297, 0.048328, 0.032677, 0.017447, 0.017138, 0.03976, 0.016257, 0.008895, 0.00558, 0.004208, 0.002761, 0.002349, 0.002336, 0.002688, 0.002623, 0.003804, 0.004431, 0.003212, 0.003366, 0.004921, 0.004208, 0.00543, 0.006482, 0.008409, 0.015078, 0.0198, 0.016826, 0.038858, 0.034884, 0.081712, 0.086953, 0.18812, 0.137348, 0.076542, 0.054297, 0.043307, 0.020876, 0.009865, 0.009401, 0.008075, 0.00558, 0.00558, 0.00389, 0.002529, 0.002529, 0.002349, 0.001417, 0.00146, 0.000936, 0.001, 0.001103, 0.001692, 0.001344, 0.001417, 0.001687, 0.002211, 0.002606, 0.002623, 0.00316, 0.004646, 0.004388, 0.005992, 0.007091, 0.008002, 0.009015, 0.005872, 0.00515, 0.006567, 0.005683, 0.006567, 0.008276, 0.006482, 0.004513, 0.005086, 0.004976, 0.006894, 0.006567, 0.008276, 0.008895, 0.012491, 0.009728, 0.00962, 0.009401, 0.009187, 0.01078, 0.018787, 0.026892, 0.037156, 0.067594, 0.041405, 0.028695, 0.025316, 0.024826, 0.023963, 0.014586, 0.013016, 0.006988, 0.004483, 0.003246, 0.003014, 0.002014, 0.001675, 0.002435, 0.002366, 0.00231, 0.00231, 0.001434, 0.001778, 0.001202, 0.000854, 0.000923, 0.001499, 0.001786, 0.001481, 0.001499, 0.001743, 0.002078, 0.002623, 0.003405, 0.003924, 0.004835, 0.006567, 0.008156, 0.006374, 0.004835, 0.00359], '')</t>
  </si>
  <si>
    <t xml:space="preserve">F5RZR2|F5RZR2_9ENTR Multiphosphoryl transfer protein OS=Enterobacter hormaechei ATCC 49162 </t>
  </si>
  <si>
    <t>([0.196879, 0.239899, 0.31487, 0.352862, 0.339168, 0.366687, 0.408655, 0.42561, 0.468512, 0.509769, 0.494003, 0.440853, 0.562014, 0.562014, 0.58069, 0.541878, 0.59508, 0.553315, 0.440853, 0.461924, 0.454136, 0.384043, 0.387226, 0.380708, 0.30533, 0.308712, 0.324872, 0.311707, 0.229226, 0.147574, 0.142424, 0.164327, 0.21291, 0.137348, 0.11371, 0.167087, 0.21291, 0.247041, 0.278302, 0.36309, 0.436924, 0.436924, 0.366687, 0.291804, 0.278302, 0.359901, 0.387226, 0.281712, 0.25406, 0.25031, 0.359901, 0.359901, 0.356642, 0.398279, 0.486429, 0.541878, 0.545602, 0.517562, 0.534167, 0.529623, 0.450668, 0.366687, 0.352862, 0.461924, 0.545602, 0.465241, 0.458154, 0.387226, 0.390993, 0.422041, 0.408655, 0.408655, 0.398279, 0.398279, 0.321458, 0.236433, 0.144935, 0.139895, 0.158265, 0.142424, 0.142424, 0.142424, 0.18812, 0.125101, 0.081712, 0.069024, 0.059222, 0.056825, 0.048328, 0.0704, 0.056825, 0.109221, 0.083462, 0.090864, 0.102787, 0.161087, 0.161087, 0.236433, 0.167087, 0.096677, 0.096677, 0.096677, 0.088832, 0.109221, 0.182256, 0.182256, 0.139895, 0.219301, 0.232838, 0.339168, 0.339168, 0.298791, 0.268042, 0.288399, 0.278302, 0.179055, 0.164327, 0.236433, 0.206376, 0.291804, 0.374039, 0.346032, 0.359901, 0.465241, 0.374039, 0.359901, 0.394753, 0.394753, 0.31487, 0.264545, 0.25031, 0.301917, 0.36309, 0.401658, 0.380708, 0.394753, 0.454136, 0.374039, 0.370445, 0.318242, 0.324872, 0.332115, 0.384043, 0.366687, 0.264545, 0.352862, 0.271506, 0.311707, 0.328603, 0.342579, 0.349426, 0.349426, 0.339168, 0.264545, 0.194234, 0.196879, 0.116183, 0.139895, 0.182256, 0.120615, 0.196879, 0.158265, 0.125101, 0.109221, 0.06184, 0.100716, 0.111485, 0.120615, 0.109221, 0.134866, 0.161087, 0.194234, 0.167087, 0.155435, 0.132295, 0.132295, 0.127496, 0.191378, 0.191378, 0.132295, 0.216401, 0.21291, 0.239899, 0.31487, 0.232838, 0.335645, 0.257454, 0.232838, 0.311707, 0.311707, 0.243554, 0.185198, 0.116183, 0.147574, 0.158265, 0.264545, 0.298791, 0.321458, 0.321458, 0.332115, 0.356642, 0.339168, 0.324872, 0.301917, 0.167087, 0.216401, 0.147574, 0.219301, 0.216401, 0.182256, 0.158265, 0.18812, 0.25031, 0.222385, 0.225814, 0.222385, 0.232838, 0.26085, 0.264545, 0.264545, 0.219301, 0.271506, 0.243554, 0.173081, 0.144935, 0.232838, 0.200174, 0.232838, 0.203355, 0.21291, 0.25406, 0.291804, 0.36309, 0.433034, 0.480142, 0.458154, 0.387226, 0.298791, 0.298791, 0.275179, 0.200174, 0.222385, 0.26085, 0.209395, 0.209395, 0.194234, 0.203355, 0.281712, 0.308712, 0.308712, 0.321458, 0.311707, 0.222385, 0.144935, 0.127496, 0.15284, 0.161087, 0.18812, 0.232838, 0.243554, 0.185198, 0.185198, 0.161087, 0.100716, 0.100716, 0.161087, 0.232838, 0.225814, 0.222385, 0.196879, 0.155435, 0.144935, 0.15284, 0.229226, 0.232838, 0.15008, 0.17593, 0.142424, 0.185198, 0.137348, 0.094817, 0.094817, 0.147574, 0.185198, 0.278302, 0.370445, 0.359901, 0.281712, 0.284882, 0.243554, 0.275179, 0.394753, 0.384043, 0.380708, 0.339168, 0.342579, 0.356642, 0.370445, 0.40511, 0.291804, 0.377384, 0.450668, 0.40511, 0.422041, 0.41194, 0.41194, 0.301917, 0.311707, 0.324872, 0.318242, 0.36309, 0.284882, 0.25406, 0.25406, 0.25031, 0.278302, 0.352862, 0.458154, 0.41194, 0.422041, 0.521092, 0.525368, 0.51388, 0.549308, 0.486429, 0.483068, 0.398279, 0.433034, 0.398279, 0.387226, 0.380708, 0.301917, 0.380708, 0.370445, 0.366687, 0.380708, 0.387226, 0.308712, 0.271506, 0.200174, 0.191378, 0.167087, 0.17593, 0.173081, 0.21291, 0.25406, 0.225814, 0.308712, 0.384043, 0.380708, 0.380708, 0.380708, 0.414856, 0.324872, 0.321458, 0.335645, 0.291804, 0.203355, 0.25031, 0.219301, 0.318242, 0.236433, 0.268042, 0.275179, 0.275179, 0.278302, 0.247041, 0.25406, 0.203355, 0.161087, 0.161087, 0.219301, 0.18812, 0.191378, 0.301917, 0.268042], '')</t>
  </si>
  <si>
    <t>[9, 12, 13, 14, 15, 16, 17, 55, 56, 57, 58, 59, 64, 320, 321, 322, 323]</t>
  </si>
  <si>
    <t xml:space="preserve">F5RZR3|F5RZR3_9ENTR MFS family major facilitator transporter, sugar:cation symporter OS=Enterobacter hormaechei ATCC 49162 </t>
  </si>
  <si>
    <t>([0.476583, 0.557691, 0.321458, 0.359901, 0.219301, 0.26085, 0.271506, 0.30533, 0.271506, 0.15284, 0.096677, 0.067594, 0.040537, 0.028695, 0.012727, 0.007495, 0.009015, 0.010509, 0.008409, 0.007315, 0.006619, 0.005872, 0.003864, 0.006142, 0.006142, 0.009977, 0.009977, 0.007177, 0.006894, 0.005872, 0.006039, 0.006142, 0.009015, 0.013613, 0.019109, 0.026338, 0.049374, 0.035586, 0.038042, 0.092881, 0.094817, 0.0704, 0.055536, 0.109221, 0.043307, 0.018415, 0.008723, 0.008804, 0.013613, 0.013613, 0.018415, 0.021381, 0.020876, 0.0198, 0.01078, 0.006245, 0.006245, 0.006194, 0.007422, 0.004775, 0.003276, 0.003246, 0.003701, 0.004736, 0.004646, 0.007177, 0.01204, 0.025316, 0.023963, 0.025316, 0.028107, 0.036378, 0.069024, 0.067594, 0.033407, 0.038042, 0.037156, 0.038042, 0.024393, 0.012727, 0.014783, 0.025762, 0.020165, 0.009977, 0.008409, 0.006482, 0.004513, 0.003276, 0.002117, 0.001748, 0.001232, 0.001267, 0.001271, 0.001374, 0.001305, 0.001159, 0.001048, 0.001211, 0.001069, 0.000833, 0.000906, 0.001391, 0.001, 0.000833, 0.000936, 0.001142, 0.001434, 0.001335, 0.001855, 0.002881, 0.003431, 0.00407, 0.00407, 0.004388, 0.004358, 0.005249, 0.005318, 0.006421, 0.006421, 0.00777, 0.013821, 0.024393, 0.023534, 0.030003, 0.076542, 0.144935, 0.158265, 0.164327, 0.301917, 0.321458, 0.284882, 0.191378, 0.179055, 0.074921, 0.059222, 0.05306, 0.036378, 0.043307, 0.059222, 0.086953, 0.120615, 0.069024, 0.058088, 0.029376, 0.029376, 0.015078, 0.009865, 0.006567, 0.006567, 0.007091, 0.007259, 0.005992, 0.006701, 0.00558, 0.007422, 0.005503, 0.004899, 0.005799, 0.008156, 0.005223, 0.006039, 0.003864, 0.00515, 0.004161, 0.004775, 0.003864, 0.00389, 0.004899, 0.005992, 0.005223, 0.003757, 0.003053, 0.002705, 0.002435, 0.002662, 0.00243, 0.003341, 0.003298, 0.003246, 0.002482, 0.002662, 0.001709, 0.001709, 0.001172, 0.001675, 0.002035, 0.00243, 0.003405, 0.003478, 0.004315, 0.005318, 0.006988, 0.006194, 0.008525, 0.01227, 0.019109, 0.033407, 0.018106, 0.026892, 0.030003, 0.06312, 0.132295, 0.26085, 0.414856, 0.541878, 0.517562, 0.541878, 0.56648, 0.444081, 0.332115, 0.203355, 0.081712, 0.038042, 0.031287, 0.027463, 0.028107, 0.015344, 0.010509, 0.010131, 0.009096, 0.011342, 0.010672, 0.010221, 0.006795, 0.004483, 0.00316, 0.002117, 0.002138, 0.001936, 0.002976, 0.002881, 0.002581, 0.002705, 0.002688, 0.003963, 0.005223, 0.003671, 0.004921, 0.004388, 0.006795, 0.007495, 0.007315, 0.004976, 0.004414, 0.006039, 0.006142, 0.007177, 0.008624, 0.008002, 0.010672, 0.008075, 0.009977, 0.019401, 0.020165, 0.050641, 0.022306, 0.022306, 0.047319, 0.031287, 0.031287, 0.013821, 0.009865, 0.00962, 0.009187, 0.007031, 0.006194, 0.009294, 0.012491, 0.009401, 0.009401, 0.009096, 0.011106, 0.008156, 0.005872, 0.006567, 0.006194, 0.006894, 0.00543, 0.004577, 0.004414, 0.005249, 0.007422, 0.006142, 0.004513, 0.004431, 0.004577, 0.004135, 0.003997, 0.003341, 0.00359, 0.003727, 0.00283, 0.002727, 0.004315, 0.006482, 0.006894, 0.004835, 0.004483, 0.003727, 0.003701, 0.003431, 0.003963, 0.002881, 0.002761, 0.003963, 0.004976, 0.004899, 0.004358, 0.003079, 0.003607, 0.003478, 0.002396, 0.002606, 0.002606, 0.001709, 0.001533, 0.001417, 0.001417, 0.001383, 0.001288, 0.00152, 0.002336, 0.001533, 0.001722, 0.002727, 0.002606, 0.003177, 0.00389, 0.00558, 0.006988, 0.006078, 0.009401, 0.016528, 0.01204, 0.007877, 0.013437, 0.014586, 0.022667, 0.049374, 0.109221, 0.144935, 0.132295, 0.06312, 0.060549, 0.044297, 0.026338, 0.026338, 0.024393, 0.017447, 0.013613, 0.017138, 0.014075, 0.009187, 0.007422, 0.012491, 0.01227, 0.007645, 0.007645, 0.005011, 0.004775, 0.004775, 0.004775, 0.003298, 0.003298, 0.003276, 0.003963, 0.003341, 0.002555, 0.002138, 0.00243, 0.002155, 0.00146, 0.002057, 0.001778, 0.002194, 0.001541, 0.001572, 0.002396, 0.002336, 0.002327, 0.002349, 0.002396, 0.002366, 0.002976, 0.003461, 0.004208, 0.003997, 0.004899, 0.005623, 0.005992, 0.006421, 0.00777, 0.013016], '')</t>
  </si>
  <si>
    <t>[1, 204, 205, 206, 207]</t>
  </si>
  <si>
    <t xml:space="preserve">F5RZR4|F5RZR4_9ENTR Proteinase inhibitor OS=Enterobacter hormaechei ATCC 49162 </t>
  </si>
  <si>
    <t>([0.59917, 0.505461, 0.541878, 0.458154, 0.476583, 0.521092, 0.538167, 0.557691, 0.494003, 0.366687, 0.366687, 0.318242, 0.209395, 0.191378, 0.191378, 0.222385, 0.142424, 0.170161, 0.191378, 0.182256, 0.134866, 0.134866, 0.17593, 0.170161, 0.170161, 0.17593, 0.185198, 0.18812, 0.161087, 0.232838, 0.342579, 0.229226, 0.295083, 0.374039, 0.380708, 0.387226, 0.366687, 0.436924, 0.40511, 0.30533, 0.31487, 0.284882, 0.359901, 0.301917, 0.321458, 0.387226, 0.401658, 0.349426, 0.284882, 0.31487, 0.271506, 0.321458, 0.436924, 0.418646, 0.401658, 0.377384, 0.346032, 0.308712, 0.268042, 0.271506, 0.349426, 0.301917], '')</t>
  </si>
  <si>
    <t>[0, 1, 2, 5, 6, 7]</t>
  </si>
  <si>
    <t xml:space="preserve">F5RZR5|F5RZR5_9ENTR Elongation factor P-like protein OS=Enterobacter hormaechei ATCC 49162 </t>
  </si>
  <si>
    <t>([0.394753, 0.308712, 0.21291, 0.268042, 0.182256, 0.232838, 0.26085, 0.275179, 0.209395, 0.161087, 0.120615, 0.109221, 0.086953, 0.092881, 0.066181, 0.064632, 0.032017, 0.06184, 0.05306, 0.069024, 0.069024, 0.074921, 0.109221, 0.167087, 0.132295, 0.17593, 0.170161, 0.106997, 0.066181, 0.102787, 0.122885, 0.182256, 0.144935, 0.15284, 0.15284, 0.170161, 0.158265, 0.25031, 0.236433, 0.191378, 0.155435, 0.106997, 0.142424, 0.161087, 0.161087, 0.106997, 0.122885, 0.118441, 0.196879, 0.291804, 0.219301, 0.203355, 0.219301, 0.335645, 0.268042, 0.26085, 0.247041, 0.257454, 0.25031, 0.247041, 0.247041, 0.191378, 0.271506, 0.15284, 0.139895, 0.085092, 0.096677, 0.109221, 0.109221, 0.111485, 0.116183, 0.118441, 0.116183, 0.058088, 0.042364, 0.0704, 0.064632, 0.120615, 0.122885, 0.074921, 0.079919, 0.155435, 0.142424, 0.079919, 0.081712, 0.083462, 0.132295, 0.216401, 0.216401, 0.139895, 0.144935, 0.142424, 0.232838, 0.219301, 0.243554, 0.182256, 0.106997, 0.132295, 0.134866, 0.125101, 0.194234, 0.15284, 0.15284, 0.236433, 0.281712, 0.398279, 0.321458, 0.25031, 0.243554, 0.142424, 0.229226, 0.21291, 0.142424, 0.081712, 0.083462, 0.11371, 0.129801, 0.219301, 0.125101, 0.134866, 0.142424, 0.147574, 0.132295, 0.118441, 0.067594, 0.098513, 0.054297, 0.054297, 0.102787, 0.102787, 0.15284, 0.170161, 0.170161, 0.15284, 0.209395, 0.291804, 0.288399, 0.370445, 0.321458, 0.40511, 0.342579, 0.324872, 0.328603, 0.384043, 0.40511, 0.454136, 0.440853, 0.444081, 0.521092, 0.509769, 0.5017, 0.450668, 0.352862, 0.284882, 0.380708, 0.324872, 0.356642, 0.408655, 0.321458, 0.271506, 0.271506, 0.268042, 0.278302, 0.291804, 0.291804, 0.17593, 0.200174, 0.125101, 0.191378, 0.116183, 0.127496, 0.144935, 0.203355, 0.26085, 0.239899, 0.196879, 0.268042, 0.229226, 0.182256, 0.281712, 0.342579, 0.318242, 0.332115, 0.30533, 0.247041, 0.229226, 0.324872, 0.301917, 0.414856, 0.384043], '')</t>
  </si>
  <si>
    <t>[148, 149, 150]</t>
  </si>
  <si>
    <t xml:space="preserve">F5RZR7|F5RZR7_9ENTR Fructuronate reductase OS=Enterobacter hormaechei ATCC 49162 </t>
  </si>
  <si>
    <t>([0.219301, 0.275179, 0.191378, 0.247041, 0.155435, 0.225814, 0.26085, 0.173081, 0.209395, 0.239899, 0.225814, 0.298791, 0.200174, 0.196879, 0.284882, 0.318242, 0.222385, 0.15284, 0.185198, 0.167087, 0.137348, 0.086953, 0.081712, 0.10481, 0.047319, 0.088832, 0.074921, 0.058088, 0.111485, 0.111485, 0.086953, 0.06184, 0.028695, 0.054297, 0.056825, 0.059222, 0.037156, 0.038858, 0.067594, 0.051831, 0.10481, 0.10481, 0.191378, 0.203355, 0.15008, 0.25031, 0.164327, 0.096677, 0.132295, 0.076542, 0.071867, 0.05306, 0.047319, 0.083462, 0.081712, 0.081712, 0.051831, 0.046336, 0.066181, 0.06184, 0.083462, 0.047319, 0.049374, 0.041405, 0.042364, 0.083462, 0.086953, 0.092881, 0.083462, 0.078022, 0.090864, 0.05306, 0.100716, 0.179055, 0.179055, 0.155435, 0.158265, 0.219301, 0.31487, 0.36309, 0.394753, 0.295083, 0.295083, 0.206376, 0.232838, 0.196879, 0.132295, 0.129801, 0.21291, 0.225814, 0.144935, 0.21291, 0.268042, 0.25406, 0.170161, 0.179055, 0.206376, 0.125101, 0.106997, 0.083462, 0.044297, 0.021381, 0.03976, 0.0704, 0.06184, 0.034884, 0.046336, 0.085092, 0.090864, 0.054297, 0.079919, 0.078022, 0.048328, 0.058088, 0.032677, 0.059222, 0.031287, 0.032677, 0.06312, 0.074921, 0.088832, 0.086953, 0.086953, 0.044297, 0.047319, 0.111485, 0.155435, 0.147574, 0.125101, 0.116183, 0.10481, 0.132295, 0.17593, 0.25031, 0.26085, 0.346032, 0.335645, 0.342579, 0.25406, 0.239899, 0.25406, 0.17593, 0.288399, 0.377384, 0.5017, 0.486429, 0.476583, 0.541878, 0.538167, 0.538167, 0.505461, 0.653063, 0.63748, 0.56648, 0.465241, 0.387226, 0.408655, 0.380708, 0.384043, 0.468512, 0.461924, 0.447574, 0.534167, 0.534167, 0.525368, 0.494003, 0.408655, 0.418646, 0.359901, 0.257454, 0.268042, 0.232838, 0.137348, 0.137348, 0.132295, 0.21291, 0.288399, 0.185198, 0.239899, 0.335645, 0.342579, 0.346032, 0.349426, 0.288399, 0.206376, 0.203355, 0.21291, 0.268042, 0.182256, 0.139895, 0.229226, 0.191378, 0.225814, 0.30533, 0.301917, 0.384043, 0.366687, 0.328603, 0.433034, 0.321458, 0.278302, 0.271506, 0.179055, 0.11371, 0.17593, 0.243554, 0.25031, 0.179055, 0.203355, 0.161087, 0.264545, 0.26085, 0.301917, 0.291804, 0.225814, 0.247041, 0.247041, 0.173081, 0.147574, 0.15284, 0.203355, 0.203355, 0.21291, 0.318242, 0.380708, 0.36309, 0.275179, 0.25031, 0.332115, 0.247041, 0.366687, 0.332115, 0.349426, 0.26085, 0.301917, 0.298791, 0.30533, 0.321458, 0.433034, 0.414856, 0.359901, 0.301917, 0.328603, 0.239899, 0.247041, 0.301917, 0.194234, 0.185198, 0.219301, 0.122885, 0.137348, 0.088832, 0.102787, 0.098513, 0.164327, 0.086953, 0.088832, 0.066181, 0.06184, 0.048328, 0.096677, 0.125101, 0.120615, 0.134866, 0.144935, 0.111485, 0.092881, 0.120615, 0.200174, 0.155435, 0.182256, 0.264545, 0.342579, 0.26085, 0.170161, 0.18812, 0.200174, 0.281712, 0.318242, 0.275179, 0.278302, 0.170161, 0.15008, 0.194234, 0.111485, 0.167087, 0.194234, 0.194234, 0.25406, 0.239899, 0.17593, 0.158265, 0.122885, 0.06184, 0.05306, 0.090864, 0.038858, 0.040537, 0.030003, 0.028107, 0.0198, 0.017138, 0.026892, 0.016826, 0.022306, 0.042364, 0.025316, 0.0198, 0.020876, 0.023087, 0.025316, 0.050641, 0.042364, 0.049374, 0.10481, 0.144935, 0.122885, 0.196879, 0.278302, 0.222385, 0.182256, 0.200174, 0.236433, 0.264545, 0.36309, 0.321458, 0.332115, 0.41194, 0.374039, 0.352862, 0.25031, 0.243554, 0.257454, 0.298791, 0.321458, 0.21291, 0.25031, 0.25031, 0.164327, 0.147574, 0.236433, 0.275179, 0.275179, 0.179055, 0.17593, 0.161087, 0.102787, 0.0704, 0.073402, 0.147574, 0.132295, 0.134866, 0.137348, 0.129801, 0.17593, 0.173081, 0.155435, 0.161087, 0.116183, 0.167087, 0.155435, 0.155435, 0.158265, 0.236433, 0.332115, 0.318242, 0.239899, 0.387226, 0.42561, 0.408655, 0.332115, 0.275179, 0.374039, 0.359901, 0.268042, 0.271506, 0.219301, 0.239899, 0.15008, 0.25031, 0.278302, 0.332115, 0.324872, 0.295083, 0.18812, 0.209395, 0.137348, 0.137348, 0.094817, 0.050641, 0.05306, 0.044297, 0.06312, 0.058088, 0.029376, 0.041405, 0.041405, 0.030003, 0.034068, 0.059222, 0.051831, 0.055536, 0.055536, 0.059222, 0.078022, 0.147574, 0.132295, 0.179055, 0.173081, 0.21291, 0.232838, 0.229226, 0.311707, 0.380708, 0.291804, 0.398279, 0.458154, 0.461924, 0.444081, 0.525368, 0.494003, 0.398279, 0.321458, 0.281712, 0.271506, 0.257454, 0.257454, 0.25406, 0.25031, 0.36309, 0.346032, 0.346032, 0.346032, 0.30533, 0.185198, 0.185198, 0.191378, 0.109221, 0.118441, 0.222385, 0.134866, 0.085092, 0.144935, 0.216401, 0.26085, 0.170161, 0.200174, 0.209395, 0.209395, 0.278302, 0.229226, 0.142424, 0.142424, 0.155435, 0.155435, 0.15008, 0.229226, 0.239899, 0.298791, 0.194234, 0.18812, 0.271506, 0.295083, 0.222385, 0.203355, 0.120615, 0.191378, 0.137348, 0.125101, 0.120615, 0.079919, 0.06184, 0.066181, 0.111485, 0.106997, 0.073402, 0.125101, 0.069024, 0.048328, 0.046336, 0.069024, 0.047319, 0.036378, 0.055536, 0.074921, 0.055536, 0.098513, 0.066181], '')</t>
  </si>
  <si>
    <t>[144, 147, 148, 149, 150, 151, 152, 153, 162, 163, 164, 419]</t>
  </si>
  <si>
    <t xml:space="preserve">F5RZR8|F5RZR8_9ENTR CobW/HypB/UreG nucleotide-binding domain-containing protein OS=Enterobacter hormaechei ATCC 49162 </t>
  </si>
  <si>
    <t>([0.088832, 0.120615, 0.155435, 0.18812, 0.219301, 0.26085, 0.298791, 0.321458, 0.239899, 0.185198, 0.209395, 0.167087, 0.102787, 0.085092, 0.085092, 0.079919, 0.134866, 0.247041, 0.209395, 0.232838, 0.332115, 0.31487, 0.288399, 0.222385, 0.155435, 0.111485, 0.111485, 0.120615, 0.06312, 0.109221, 0.185198, 0.134866, 0.200174, 0.18812, 0.229226, 0.219301, 0.194234, 0.122885, 0.060549, 0.06184, 0.058088, 0.059222, 0.102787, 0.102787, 0.125101, 0.134866, 0.18812, 0.196879, 0.106997, 0.222385, 0.222385, 0.203355, 0.182256, 0.155435, 0.170161, 0.102787, 0.0704, 0.090864, 0.142424, 0.142424, 0.196879, 0.158265, 0.167087, 0.120615, 0.142424, 0.109221, 0.164327, 0.170161, 0.096677, 0.106997, 0.085092, 0.090864, 0.090864, 0.144935, 0.203355, 0.295083, 0.374039, 0.359901, 0.275179, 0.18812, 0.288399, 0.291804, 0.328603, 0.318242, 0.30533, 0.30533, 0.387226, 0.414856, 0.40511, 0.497853, 0.490133, 0.41194, 0.418646, 0.339168, 0.264545, 0.232838, 0.194234, 0.229226, 0.247041, 0.236433, 0.342579, 0.359901, 0.236433, 0.164327, 0.182256, 0.185198, 0.182256, 0.158265, 0.134866, 0.086953, 0.048328, 0.051831, 0.05306, 0.05306, 0.109221, 0.164327, 0.170161, 0.132295, 0.066181, 0.106997, 0.18812, 0.170161, 0.122885, 0.122885, 0.194234, 0.18812, 0.278302, 0.291804, 0.222385, 0.216401, 0.308712, 0.408655, 0.408655, 0.465241, 0.447574, 0.384043, 0.40511, 0.308712, 0.30533, 0.324872, 0.288399, 0.281712, 0.281712, 0.30533, 0.40511, 0.390993, 0.356642, 0.342579, 0.308712, 0.422041, 0.418646, 0.41194, 0.377384, 0.433034, 0.352862, 0.374039, 0.394753, 0.288399, 0.275179, 0.366687, 0.436924, 0.436924, 0.4292, 0.433034, 0.440853, 0.418646, 0.433034, 0.370445, 0.30533, 0.342579, 0.328603, 0.339168, 0.339168, 0.370445, 0.40511, 0.422041, 0.418646, 0.433034, 0.509769, 0.525368, 0.4292, 0.433034, 0.374039, 0.408655, 0.398279, 0.311707, 0.328603, 0.328603, 0.422041, 0.497853, 0.401658, 0.433034, 0.40511, 0.394753, 0.366687, 0.370445, 0.458154, 0.444081, 0.433034, 0.454136, 0.549308, 0.661982, 0.613573, 0.720929, 0.685117, 0.699094, 0.703578, 0.657645, 0.613573, 0.505461, 0.490133, 0.490133, 0.494003, 0.534167, 0.545602, 0.585406, 0.557691, 0.458154, 0.454136, 0.447574, 0.461924, 0.374039, 0.380708, 0.401658, 0.408655, 0.408655, 0.408655, 0.494003, 0.529623, 0.529623, 0.545602, 0.553315, 0.545602, 0.414856, 0.308712, 0.31487, 0.281712, 0.298791, 0.390993, 0.335645, 0.247041, 0.25031, 0.335645, 0.243554, 0.25031, 0.173081, 0.10481, 0.11371, 0.06312, 0.051831, 0.058088, 0.051831, 0.043307, 0.096677, 0.106997, 0.191378, 0.17593, 0.142424, 0.134866, 0.132295, 0.116183, 0.164327, 0.15008, 0.15008, 0.26085, 0.264545, 0.349426, 0.346032, 0.271506, 0.356642, 0.295083, 0.311707, 0.387226, 0.422041, 0.387226, 0.468512, 0.465241, 0.366687, 0.332115, 0.247041, 0.257454, 0.346032, 0.384043, 0.401658, 0.332115, 0.275179, 0.298791, 0.328603, 0.418646, 0.483068, 0.480142, 0.480142, 0.483068, 0.401658, 0.308712, 0.301917, 0.264545, 0.191378, 0.298791, 0.40511, 0.505461, 0.394753, 0.398279, 0.36309, 0.264545, 0.335645, 0.352862, 0.321458, 0.200174, 0.122885, 0.122885, 0.074921, 0.118441, 0.064632, 0.10481, 0.100716, 0.102787, 0.120615, 0.142424, 0.111485, 0.085092, 0.060549, 0.094817, 0.06312, 0.056825, 0.094817, 0.059222, 0.038858], '')</t>
  </si>
  <si>
    <t>[178, 179, 200, 201, 202, 203, 204, 205, 206, 207, 208, 209, 213, 214, 215, 216, 228, 229, 230, 231, 232, 300]</t>
  </si>
  <si>
    <t xml:space="preserve">F5RZS0|F5RZS0_9ENTR Uncharacterized protein OS=Enterobacter hormaechei ATCC 49162 </t>
  </si>
  <si>
    <t>([0.016021, 0.024393, 0.042364, 0.066181, 0.094817, 0.055536, 0.027463, 0.038858, 0.037156, 0.050641, 0.034068, 0.024826, 0.013821, 0.013613, 0.016257, 0.031287, 0.03976, 0.078022, 0.074921, 0.030611, 0.055536, 0.03976, 0.044297, 0.044297, 0.022667, 0.022667, 0.040537, 0.05306, 0.026892, 0.038858, 0.028695, 0.056825, 0.106997, 0.179055, 0.118441, 0.096677, 0.054297, 0.042364, 0.028107, 0.020876, 0.040537, 0.029376, 0.044297, 0.026338, 0.016257, 0.028695, 0.016826], '')</t>
  </si>
  <si>
    <t xml:space="preserve">F5RZS1|F5RZS1_9ENTR Lipoprotein spr OS=Enterobacter hormaechei ATCC 49162 </t>
  </si>
  <si>
    <t>([0.085092, 0.05306, 0.079919, 0.109221, 0.071867, 0.122885, 0.122885, 0.090864, 0.094817, 0.079919, 0.083462, 0.071867, 0.066181, 0.041405, 0.042364, 0.033407, 0.019109, 0.029376, 0.049374, 0.049374, 0.090864, 0.144935, 0.18812, 0.182256, 0.194234, 0.239899, 0.216401, 0.278302, 0.36309, 0.394753, 0.458154, 0.42561, 0.42561, 0.5017, 0.549308, 0.562014, 0.608892, 0.699094, 0.699094, 0.694846, 0.58069, 0.575842, 0.534167, 0.56648, 0.58069, 0.575842, 0.632174, 0.494003, 0.472492, 0.472492, 0.436924, 0.370445, 0.436924, 0.51388, 0.4292, 0.468512, 0.394753, 0.387226, 0.387226, 0.390993, 0.31487, 0.36309, 0.36309, 0.401658, 0.31487, 0.281712, 0.281712, 0.173081, 0.271506, 0.26085, 0.191378, 0.225814, 0.203355, 0.203355, 0.132295, 0.194234, 0.18812, 0.247041, 0.25031, 0.25406, 0.247041, 0.324872, 0.281712, 0.278302, 0.203355, 0.284882, 0.288399, 0.185198, 0.225814, 0.236433, 0.239899, 0.301917, 0.200174, 0.284882, 0.291804, 0.377384, 0.275179, 0.275179, 0.203355, 0.206376, 0.142424, 0.167087, 0.170161, 0.239899, 0.236433, 0.222385, 0.232838, 0.271506, 0.380708, 0.447574, 0.408655, 0.40511, 0.398279, 0.5017, 0.42561, 0.414856, 0.408655, 0.517562, 0.517562, 0.525368, 0.521092, 0.622677, 0.58069, 0.58069, 0.5017, 0.444081, 0.458154, 0.349426, 0.342579, 0.308712, 0.301917, 0.328603, 0.328603, 0.332115, 0.335645, 0.40511, 0.352862, 0.349426, 0.278302, 0.203355, 0.203355, 0.200174, 0.209395, 0.209395, 0.21291, 0.18812, 0.185198, 0.25406, 0.321458, 0.318242, 0.346032, 0.342579, 0.342579, 0.339168, 0.281712, 0.281712, 0.206376, 0.257454, 0.25406, 0.291804, 0.377384, 0.458154, 0.486429, 0.398279, 0.291804, 0.281712, 0.377384, 0.436924, 0.352862, 0.394753, 0.401658, 0.370445, 0.377384, 0.384043, 0.328603, 0.318242, 0.311707, 0.387226, 0.387226, 0.374039, 0.390993, 0.356642, 0.321458, 0.257454, 0.324872, 0.454136, 0.4292, 0.40511, 0.370445], '')</t>
  </si>
  <si>
    <t>[33, 34, 35, 36, 37, 38, 39, 40, 41, 42, 43, 44, 45, 46, 53, 113, 117, 118, 119, 120, 121, 122, 123, 124]</t>
  </si>
  <si>
    <t xml:space="preserve">F5RZS3|F5RZS3_9ENTR Oligopeptide/dipeptide ABC superfamily ATP binding cassette transporter, binding protein OS=Enterobacter hormaechei ATCC 49162 </t>
  </si>
  <si>
    <t>([0.007422, 0.006421, 0.006078, 0.007877, 0.006701, 0.008525, 0.010509, 0.014783, 0.015694, 0.021816, 0.028695, 0.022306, 0.038858, 0.06312, 0.059222, 0.094817, 0.11371, 0.092881, 0.071867, 0.081712, 0.076542, 0.094817, 0.170161, 0.26085, 0.26085, 0.26085, 0.229226, 0.173081, 0.17593, 0.11371, 0.116183, 0.111485, 0.111485, 0.120615, 0.059222, 0.03976, 0.041405, 0.06312, 0.10481, 0.10481, 0.173081, 0.257454, 0.257454, 0.236433, 0.222385, 0.161087, 0.25031, 0.200174, 0.232838, 0.185198, 0.308712, 0.295083, 0.298791, 0.271506, 0.271506, 0.384043, 0.328603, 0.332115, 0.30533, 0.219301, 0.219301, 0.122885, 0.127496, 0.127496, 0.085092, 0.06312, 0.079919, 0.06184, 0.106997, 0.134866, 0.179055, 0.173081, 0.111485, 0.060549, 0.132295, 0.129801, 0.071867, 0.073402, 0.042364, 0.043307, 0.090864, 0.120615, 0.200174, 0.216401, 0.243554, 0.311707, 0.339168, 0.278302, 0.216401, 0.239899, 0.158265, 0.098513, 0.083462, 0.15008, 0.25031, 0.179055, 0.173081, 0.167087, 0.247041, 0.328603, 0.332115, 0.225814, 0.209395, 0.118441, 0.086953, 0.083462, 0.049374, 0.042364, 0.045352, 0.092881, 0.090864, 0.147574, 0.179055, 0.209395, 0.10481, 0.094817, 0.144935, 0.144935, 0.232838, 0.26085, 0.18812, 0.173081, 0.25031, 0.257454, 0.370445, 0.335645, 0.288399, 0.25406, 0.288399, 0.257454, 0.239899, 0.209395, 0.118441, 0.106997, 0.109221, 0.21291, 0.219301, 0.15284, 0.173081, 0.182256, 0.100716, 0.139895, 0.088832, 0.073402, 0.03976, 0.036378, 0.055536, 0.0704, 0.142424, 0.094817, 0.17593, 0.15284, 0.094817, 0.15008, 0.21291, 0.134866, 0.127496, 0.085092, 0.120615, 0.059222, 0.060549, 0.071867, 0.085092, 0.15008, 0.225814, 0.335645, 0.335645, 0.349426, 0.359901, 0.301917, 0.281712, 0.281712, 0.225814, 0.196879, 0.222385, 0.129801, 0.222385, 0.161087, 0.173081, 0.194234, 0.298791, 0.275179, 0.243554, 0.127496, 0.11371, 0.106997, 0.094817, 0.094817, 0.048328, 0.042364, 0.06184, 0.120615, 0.073402, 0.120615, 0.219301, 0.25031, 0.359901, 0.25406, 0.288399, 0.342579, 0.321458, 0.328603, 0.236433, 0.349426, 0.377384, 0.384043, 0.377384, 0.278302, 0.281712, 0.321458, 0.328603, 0.339168, 0.219301, 0.243554, 0.170161, 0.100716, 0.083462, 0.071867, 0.079919, 0.094817, 0.096677, 0.05306, 0.023534, 0.034884, 0.029376, 0.041405, 0.023534, 0.025762, 0.032677, 0.036378, 0.048328, 0.047319, 0.042364, 0.038858, 0.064632, 0.050641, 0.096677, 0.102787, 0.059222, 0.086953, 0.047319, 0.047319, 0.046336, 0.049374, 0.034884, 0.043307, 0.055536, 0.10481, 0.060549, 0.074921, 0.032677, 0.036378, 0.029376, 0.015694, 0.028107, 0.021381, 0.044297, 0.034884, 0.017447, 0.030003, 0.018787, 0.032677, 0.018787, 0.036378, 0.066181, 0.106997, 0.083462, 0.078022, 0.079919, 0.056825, 0.056825, 0.118441, 0.106997, 0.071867, 0.085092, 0.088832, 0.10481, 0.11371, 0.066181, 0.111485, 0.102787, 0.164327, 0.100716, 0.102787, 0.064632, 0.066181, 0.071867, 0.096677, 0.094817, 0.083462, 0.173081, 0.216401, 0.206376, 0.182256, 0.291804, 0.387226, 0.390993, 0.390993, 0.268042, 0.298791, 0.298791, 0.18812, 0.200174, 0.206376, 0.30533, 0.359901, 0.390993, 0.318242, 0.18812, 0.191378, 0.200174, 0.185198, 0.167087, 0.120615, 0.139895, 0.137348, 0.111485, 0.064632, 0.067594, 0.079919, 0.111485, 0.067594, 0.142424, 0.066181, 0.120615, 0.058088, 0.045352, 0.042364, 0.06312, 0.106997, 0.067594, 0.031287, 0.019401, 0.020165, 0.024826, 0.015694, 0.014315, 0.016257, 0.021381, 0.023087, 0.036378, 0.024826, 0.024826, 0.025762, 0.059222, 0.055536, 0.116183, 0.086953, 0.066181, 0.055536, 0.066181, 0.116183, 0.127496, 0.229226, 0.232838, 0.232838, 0.328603, 0.346032, 0.271506, 0.236433, 0.147574, 0.098513, 0.139895, 0.271506, 0.179055, 0.164327, 0.139895, 0.137348, 0.144935, 0.196879, 0.257454, 0.271506, 0.200174, 0.185198, 0.161087, 0.158265, 0.132295, 0.064632, 0.064632, 0.129801, 0.209395, 0.291804, 0.366687, 0.40511, 0.377384, 0.480142, 0.483068, 0.401658, 0.401658, 0.483068, 0.465241, 0.447574, 0.352862, 0.332115, 0.444081, 0.408655, 0.40511, 0.472492, 0.497853, 0.398279, 0.377384, 0.356642, 0.328603, 0.335645, 0.219301, 0.161087, 0.094817, 0.090864, 0.182256, 0.182256, 0.200174, 0.185198, 0.120615, 0.200174, 0.25031, 0.264545, 0.298791, 0.30533, 0.30533, 0.418646, 0.418646, 0.40511, 0.281712, 0.324872, 0.243554, 0.268042, 0.239899, 0.295083, 0.291804, 0.278302, 0.232838, 0.236433, 0.25406, 0.332115, 0.216401, 0.18812, 0.11371, 0.132295, 0.069024, 0.0704, 0.056825, 0.10481, 0.064632, 0.109221, 0.098513, 0.096677, 0.15284, 0.170161, 0.200174, 0.132295, 0.142424, 0.100716, 0.088832, 0.088832, 0.054297, 0.109221, 0.120615, 0.158265, 0.142424, 0.161087, 0.167087, 0.179055, 0.164327, 0.239899, 0.264545, 0.26085, 0.342579, 0.352862, 0.318242, 0.324872, 0.366687, 0.308712, 0.41194, 0.422041, 0.321458, 0.288399, 0.247041, 0.26085, 0.301917, 0.318242, 0.301917, 0.328603, 0.308712, 0.308712, 0.318242, 0.232838, 0.247041, 0.161087, 0.129801, 0.125101, 0.098513, 0.125101, 0.158265, 0.083462, 0.044297, 0.081712, 0.142424, 0.161087, 0.109221, 0.111485, 0.076542, 0.161087, 0.137348, 0.096677, 0.100716, 0.092881, 0.179055, 0.118441, 0.120615, 0.15008, 0.216401, 0.164327, 0.100716, 0.083462, 0.15008, 0.15008, 0.098513, 0.083462, 0.0704, 0.139895, 0.129801, 0.161087, 0.139895, 0.15008, 0.209395, 0.132295, 0.079919, 0.079919, 0.069024, 0.120615, 0.109221, 0.109221, 0.106997, 0.18812, 0.209395, 0.15284, 0.155435, 0.219301, 0.15008, 0.18812, 0.100716, 0.05306, 0.035586, 0.020522, 0.022306, 0.016528, 0.015078, 0.014315, 0.009977, 0.015078, 0.016257, 0.017447, 0.020165, 0.020165, 0.016257, 0.016257, 0.013265, 0.022306, 0.021816, 0.020522, 0.018787, 0.020165, 0.043307, 0.049374, 0.058088, 0.046336, 0.076542, 0.098513, 0.090864, 0.127496, 0.071867, 0.067594, 0.028695, 0.032017, 0.058088, 0.035586, 0.020165, 0.020522, 0.020522, 0.014315, 0.029376, 0.029376, 0.041405, 0.028695, 0.034884, 0.028107, 0.034068, 0.023534, 0.038042, 0.074921, 0.071867, 0.10481, 0.083462, 0.15008, 0.111485, 0.083462, 0.15008, 0.25031, 0.384043, 0.332115, 0.422041], '')</t>
  </si>
  <si>
    <t xml:space="preserve">F5RZS4|F5RZS4_9ENTR Oligopeptide/dipeptide ABC superfamily ATP binding cassette transporter, permease protein OS=Enterobacter hormaechei ATCC 49162 </t>
  </si>
  <si>
    <t>([0.006039, 0.005683, 0.004775, 0.007177, 0.009865, 0.008075, 0.006567, 0.007091, 0.006245, 0.005623, 0.006988, 0.006078, 0.006245, 0.004921, 0.004775, 0.004736, 0.004976, 0.005223, 0.003864, 0.004577, 0.006567, 0.009015, 0.011903, 0.022667, 0.013016, 0.013016, 0.023534, 0.034884, 0.023963, 0.033407, 0.048328, 0.024393, 0.050641, 0.022667, 0.045352, 0.088832, 0.122885, 0.179055, 0.161087, 0.194234, 0.26085, 0.229226, 0.229226, 0.229226, 0.200174, 0.298791, 0.284882, 0.21291, 0.25031, 0.30533, 0.339168, 0.374039, 0.433034, 0.41194, 0.549308, 0.549308, 0.465241, 0.505461, 0.521092, 0.41194, 0.468512, 0.461924, 0.458154, 0.454136, 0.342579, 0.346032, 0.318242, 0.318242, 0.377384, 0.377384, 0.308712, 0.321458, 0.352862, 0.414856, 0.328603, 0.216401, 0.17593, 0.275179, 0.170161, 0.170161, 0.26085, 0.264545, 0.139895, 0.142424, 0.066181, 0.137348, 0.134866, 0.155435, 0.083462, 0.078022, 0.092881, 0.170161, 0.085092, 0.030003, 0.028107, 0.032677, 0.030611, 0.020522, 0.019401, 0.019109, 0.011669, 0.01204, 0.007315, 0.011903, 0.007259, 0.011903, 0.011903, 0.011518, 0.007031, 0.006567, 0.006795, 0.006194, 0.00543, 0.007495, 0.009096, 0.006078, 0.007495, 0.007645, 0.008002, 0.007495, 0.01227, 0.018415, 0.010672, 0.023963, 0.014586, 0.028695, 0.016021, 0.015694, 0.00962, 0.016021, 0.017797, 0.010131, 0.010221, 0.013016, 0.008624, 0.007877, 0.008002, 0.005503, 0.005503, 0.005872, 0.005799, 0.003963, 0.004414, 0.004388, 0.003997, 0.003727, 0.003804, 0.005086, 0.004414, 0.004689, 0.003461, 0.004899, 0.006988, 0.006701, 0.006567, 0.005992, 0.008723, 0.008525, 0.008156, 0.011903, 0.017447, 0.018787, 0.016021, 0.008723, 0.008804, 0.006078, 0.008723, 0.006039, 0.005318, 0.004388, 0.006039, 0.007315, 0.004577, 0.003298, 0.002194, 0.001808, 0.00225, 0.001434, 0.001417, 0.001434, 0.001103, 0.000575, 0.000275, 0.000447, 0.000747, 0.001202, 0.001649, 0.001103, 0.000906, 0.001159, 0.001142, 0.000485, 0.000713, 0.00076, 0.001271, 0.002035, 0.001541, 0.001533, 0.00225, 0.002662, 0.003864, 0.003276, 0.004736, 0.007555, 0.005992, 0.006533, 0.004611, 0.003341, 0.004775, 0.007555, 0.005086, 0.007555, 0.014315, 0.007877, 0.007259, 0.005086, 0.004921, 0.004976, 0.006701, 0.004835, 0.006142, 0.004513, 0.004921, 0.004414, 0.004414, 0.004775, 0.00316, 0.004388, 0.006194, 0.003864, 0.003366, 0.004135, 0.002727, 0.002727, 0.003246, 0.003431, 0.004899, 0.005011, 0.007555, 0.006374, 0.005872, 0.003757, 0.005011, 0.007877, 0.006245, 0.006194, 0.008276, 0.014315, 0.008723, 0.006482, 0.007645, 0.009483, 0.009483, 0.016826, 0.012491, 0.017797, 0.036378, 0.0198, 0.0198, 0.020876, 0.027463, 0.076542, 0.076542, 0.046336, 0.019109, 0.038042, 0.034884, 0.020522, 0.009483, 0.016826, 0.031287, 0.041405, 0.025762, 0.017797, 0.010131, 0.008895, 0.006142, 0.005318, 0.007091, 0.004611, 0.004646, 0.004135, 0.00407, 0.003821, 0.003405, 0.004689, 0.003963, 0.002688, 0.002366, 0.003757, 0.003727, 0.003478, 0.00292, 0.002555, 0.002581, 0.003924, 0.003963, 0.004611, 0.00359, 0.003555, 0.003864, 0.003727, 0.004315, 0.003014, 0.004483, 0.004483, 0.003341, 0.003924, 0.004315, 0.006988, 0.005932, 0.006039, 0.004689, 0.006482, 0.009401, 0.016257, 0.008895, 0.014783, 0.013016, 0.019401, 0.010131, 0.017138, 0.016528, 0.009865, 0.009977, 0.006795, 0.006374, 0.009401, 0.006567, 0.006567, 0.006142, 0.005086, 0.003671, 0.003461, 0.003671, 0.002555, 0.001722, 0.002503, 0.002349, 0.002155, 0.002529, 0.002727, 0.002881, 0.001967, 0.002155, 0.003109, 0.004611, 0.007091, 0.004775, 0.006894, 0.006374, 0.006894, 0.009865, 0.016528, 0.023963, 0.017138, 0.026892, 0.047319, 0.036378, 0.024393, 0.049374, 0.035586, 0.081712, 0.049374], '')</t>
  </si>
  <si>
    <t>[54, 55, 57, 58]</t>
  </si>
  <si>
    <t xml:space="preserve">F5RZS5|F5RZS5_9ENTR Oligopeptide/dipeptide ABC superfamily ATP binding cassette transporter, membrane protein OS=Enterobacter hormaechei ATCC 49162 </t>
  </si>
  <si>
    <t>([0.264545, 0.127496, 0.125101, 0.15008, 0.069024, 0.086953, 0.100716, 0.134866, 0.155435, 0.17593, 0.206376, 0.158265, 0.092881, 0.092881, 0.096677, 0.05306, 0.026892, 0.021381, 0.017447, 0.011669, 0.009401, 0.006567, 0.008804, 0.007091, 0.007091, 0.009096, 0.007495, 0.007645, 0.00777, 0.005992, 0.004646, 0.004208, 0.006078, 0.008895, 0.009187, 0.015344, 0.016257, 0.015344, 0.019401, 0.021381, 0.015694, 0.024826, 0.055536, 0.064632, 0.056825, 0.029376, 0.025762, 0.045352, 0.030003, 0.016021, 0.027463, 0.049374, 0.028695, 0.025316, 0.026338, 0.024826, 0.023534, 0.019401, 0.034884, 0.054297, 0.069024, 0.067594, 0.054297, 0.051831, 0.06184, 0.098513, 0.194234, 0.158265, 0.147574, 0.219301, 0.342579, 0.229226, 0.137348, 0.232838, 0.257454, 0.25406, 0.170161, 0.134866, 0.257454, 0.239899, 0.243554, 0.125101, 0.196879, 0.142424, 0.0704, 0.047319, 0.0704, 0.032677, 0.066181, 0.026892, 0.025762, 0.018106, 0.036378, 0.064632, 0.034884, 0.033407, 0.014783, 0.020522, 0.025762, 0.023087, 0.025316, 0.029376, 0.025316, 0.037156, 0.066181, 0.147574, 0.200174, 0.167087, 0.222385, 0.236433, 0.374039, 0.264545, 0.191378, 0.182256, 0.196879, 0.311707, 0.257454, 0.401658, 0.440853, 0.433034, 0.458154, 0.366687, 0.239899, 0.335645, 0.301917, 0.209395, 0.106997, 0.045352, 0.048328, 0.066181, 0.06184, 0.028695, 0.055536, 0.056825, 0.029376, 0.013821, 0.013016, 0.009728, 0.007555, 0.00543, 0.00558, 0.00389, 0.003431, 0.004483, 0.004899, 0.003963, 0.004513, 0.006142, 0.006795, 0.005318, 0.004611, 0.004689, 0.005799, 0.004611, 0.006533, 0.009187, 0.009483, 0.006421, 0.009096, 0.011518, 0.0198, 0.010926, 0.0198, 0.022306, 0.013016, 0.013437, 0.021381, 0.029376, 0.018106, 0.015344, 0.026892, 0.020522, 0.011669, 0.013613, 0.020522, 0.014075, 0.016257, 0.033407, 0.034884, 0.016021, 0.009483, 0.006567, 0.006533, 0.004513, 0.004513, 0.006078, 0.005992, 0.004483, 0.003555, 0.004611, 0.007031, 0.006567, 0.005734, 0.005683, 0.004161, 0.003079, 0.002623, 0.002435, 0.001602, 0.002435, 0.002761, 0.0028, 0.002606, 0.003671, 0.003607, 0.004208, 0.003757, 0.002705, 0.002688, 0.003478, 0.002555, 0.001722, 0.001722, 0.002349, 0.003478, 0.003177, 0.003053, 0.004135, 0.004247, 0.005932, 0.005992, 0.005318, 0.007645, 0.008075, 0.00543, 0.007645, 0.007877, 0.00777, 0.01227, 0.015078, 0.009096, 0.013265, 0.013016, 0.012491, 0.017138, 0.015078, 0.025762, 0.025316, 0.013265, 0.007259, 0.007259, 0.006795, 0.008409, 0.005623, 0.009096, 0.017138, 0.013613, 0.011106, 0.009483, 0.008002, 0.00962, 0.009728, 0.010131, 0.008624, 0.006039, 0.006374, 0.004208, 0.003405, 0.003461, 0.004161, 0.006194, 0.006078, 0.004358, 0.005318, 0.007877, 0.004921, 0.004921, 0.00558, 0.005011, 0.006894, 0.00515, 0.003555, 0.004921, 0.003212, 0.004736, 0.004689, 0.004689, 0.005011, 0.007259, 0.010509, 0.016257, 0.016257, 0.009728, 0.017447, 0.018415, 0.009977, 0.010221, 0.006619, 0.007031, 0.010509, 0.010131, 0.022306, 0.050641, 0.023963, 0.064632, 0.047319, 0.122885, 0.050641, 0.054297, 0.054297, 0.026338, 0.017138, 0.014075, 0.013016, 0.008409, 0.007555, 0.008409, 0.010672, 0.01204, 0.007877, 0.005683, 0.00558, 0.003864, 0.002688, 0.002705, 0.001692, 0.001383, 0.001232, 0.001872, 0.002366, 0.001743, 0.002623, 0.003212, 0.003177, 0.003177, 0.004483, 0.005011, 0.006894, 0.008002, 0.009187, 0.009728, 0.012727, 0.010221, 0.014075, 0.020876, 0.037156, 0.088832, 0.185198, 0.15008, 0.090864, 0.106997], '')</t>
  </si>
  <si>
    <t xml:space="preserve">F5RZS6|F5RZS6_9ENTR Oligopeptide/dipeptide ABC superfamily ATP binding cassette transporter, ABC protein OS=Enterobacter hormaechei ATCC 49162 </t>
  </si>
  <si>
    <t>([0.203355, 0.247041, 0.144935, 0.147574, 0.079919, 0.10481, 0.139895, 0.179055, 0.206376, 0.25406, 0.278302, 0.30533, 0.30533, 0.232838, 0.142424, 0.21291, 0.308712, 0.229226, 0.324872, 0.222385, 0.219301, 0.209395, 0.185198, 0.278302, 0.308712, 0.433034, 0.444081, 0.349426, 0.311707, 0.229226, 0.15284, 0.155435, 0.170161, 0.161087, 0.222385, 0.291804, 0.295083, 0.281712, 0.359901, 0.295083, 0.374039, 0.335645, 0.349426, 0.377384, 0.311707, 0.232838, 0.216401, 0.142424, 0.144935, 0.196879, 0.278302, 0.377384, 0.41194, 0.328603, 0.328603, 0.247041, 0.281712, 0.288399, 0.288399, 0.301917, 0.278302, 0.203355, 0.139895, 0.216401, 0.216401, 0.291804, 0.370445, 0.288399, 0.284882, 0.377384, 0.311707, 0.324872, 0.308712, 0.308712, 0.380708, 0.301917, 0.384043, 0.352862, 0.25031, 0.25031, 0.239899, 0.342579, 0.422041, 0.433034, 0.394753, 0.36309, 0.264545, 0.164327, 0.243554, 0.339168, 0.36309, 0.36309, 0.284882, 0.268042, 0.158265, 0.161087, 0.271506, 0.191378, 0.196879, 0.298791, 0.216401, 0.229226, 0.216401, 0.225814, 0.236433, 0.185198, 0.225814, 0.25031, 0.275179, 0.268042, 0.170161, 0.15008, 0.173081, 0.236433, 0.203355, 0.284882, 0.271506, 0.25031, 0.301917, 0.26085, 0.25406, 0.335645, 0.332115, 0.239899, 0.155435, 0.243554, 0.257454, 0.161087, 0.239899, 0.321458, 0.332115, 0.414856, 0.311707, 0.31487, 0.328603, 0.332115, 0.301917, 0.301917, 0.288399, 0.232838, 0.281712, 0.295083, 0.206376, 0.225814, 0.328603, 0.418646, 0.324872, 0.398279, 0.486429, 0.468512, 0.486429, 0.476583, 0.486429, 0.59917, 0.517562, 0.468512, 0.408655, 0.41194, 0.380708, 0.352862, 0.356642, 0.264545, 0.26085, 0.346032, 0.349426, 0.356642, 0.271506, 0.275179, 0.18812, 0.164327, 0.173081, 0.173081, 0.203355, 0.203355, 0.21291, 0.25031, 0.200174, 0.301917, 0.26085, 0.298791, 0.257454, 0.346032, 0.394753, 0.394753, 0.301917, 0.18812, 0.182256, 0.179055, 0.179055, 0.264545, 0.30533, 0.21291, 0.196879, 0.17593, 0.182256, 0.11371, 0.142424, 0.185198, 0.17593, 0.167087, 0.102787, 0.081712, 0.043307, 0.055536, 0.055536, 0.109221, 0.109221, 0.10481, 0.096677, 0.102787, 0.102787, 0.094817, 0.096677, 0.083462, 0.083462, 0.081712, 0.088832, 0.069024, 0.055536, 0.046336, 0.081712, 0.139895, 0.232838, 0.321458, 0.243554, 0.173081, 0.173081, 0.257454, 0.271506, 0.36309, 0.401658, 0.401658, 0.401658, 0.398279, 0.342579, 0.332115, 0.295083, 0.394753, 0.4292, 0.505461, 0.58069, 0.468512, 0.465241, 0.472492, 0.476583, 0.465241, 0.450668, 0.447574, 0.440853, 0.440853, 0.476583, 0.505461, 0.505461, 0.517562, 0.671169, 0.685117, 0.728858, 0.657645, 0.626927, 0.575842, 0.585406, 0.538167, 0.613573, 0.653063, 0.534167, 0.444081, 0.534167, 0.553315, 0.553315, 0.557691, 0.450668, 0.414856, 0.346032, 0.346032, 0.222385, 0.222385, 0.196879, 0.167087, 0.25031, 0.236433, 0.17593, 0.10481, 0.10481, 0.125101, 0.067594, 0.073402, 0.127496, 0.129801, 0.196879, 0.194234, 0.137348, 0.139895, 0.142424, 0.21291, 0.185198, 0.298791, 0.164327, 0.257454, 0.185198, 0.185198, 0.21291, 0.311707, 0.40511, 0.40511, 0.324872, 0.401658, 0.394753, 0.318242, 0.31487, 0.311707, 0.30533, 0.374039, 0.458154, 0.458154, 0.447574, 0.480142, 0.486429, 0.632174, 0.632174, 0.648219, 0.613573, 0.486429, 0.41194, 0.401658, 0.328603, 0.321458, 0.295083, 0.374039, 0.447574, 0.450668, 0.440853, 0.349426, 0.281712, 0.182256, 0.191378, 0.191378, 0.167087, 0.185198, 0.116183, 0.118441, 0.185198, 0.139895, 0.209395, 0.278302, 0.278302, 0.321458, 0.380708, 0.324872, 0.356642, 0.281712, 0.278302, 0.308712, 0.394753, 0.433034, 0.553315, 0.461924, 0.387226, 0.308712, 0.284882, 0.374039, 0.398279, 0.398279, 0.480142, 0.468512, 0.384043, 0.398279, 0.461924, 0.486429, 0.483068, 0.450668, 0.444081, 0.356642, 0.332115, 0.239899, 0.179055, 0.179055, 0.25406, 0.324872, 0.346032, 0.339168, 0.257454, 0.232838, 0.222385, 0.25406, 0.26085, 0.311707, 0.308712, 0.243554, 0.247041, 0.335645, 0.335645, 0.418646, 0.517562, 0.521092, 0.541878, 0.666105, 0.653063, 0.541878, 0.509769, 0.575842, 0.59014, 0.59014, 0.58069, 0.472492, 0.450668, 0.476583, 0.521092, 0.521092, 0.557691, 0.562014, 0.557691, 0.461924, 0.483068, 0.444081, 0.444081, 0.408655, 0.41194, 0.41194, 0.490133, 0.521092, 0.553315, 0.541878, 0.63748, 0.51388, 0.59014, 0.465241, 0.40511, 0.394753, 0.356642, 0.275179, 0.182256, 0.116183, 0.182256, 0.182256, 0.216401, 0.139895, 0.155435, 0.10481, 0.06312, 0.067594, 0.0704, 0.086953, 0.090864, 0.092881, 0.158265, 0.116183, 0.200174, 0.222385, 0.232838, 0.191378, 0.271506, 0.332115, 0.414856, 0.324872, 0.209395, 0.17593, 0.17593, 0.182256, 0.247041, 0.328603, 0.232838, 0.225814, 0.203355, 0.194234, 0.200174, 0.194234, 0.194234, 0.158265, 0.10481, 0.056825, 0.046336, 0.026338, 0.031287, 0.033407, 0.064632, 0.064632, 0.076542, 0.081712, 0.086953, 0.086953, 0.073402, 0.073402, 0.047319, 0.046336, 0.047319, 0.028107, 0.019401, 0.020522, 0.015344, 0.023087, 0.038858, 0.074921, 0.137348, 0.088832, 0.051831, 0.050641, 0.083462, 0.083462, 0.134866, 0.129801, 0.132295, 0.15008, 0.155435, 0.127496, 0.125101, 0.10481, 0.185198, 0.257454, 0.324872, 0.422041, 0.339168, 0.346032, 0.342579, 0.328603, 0.311707, 0.291804, 0.281712, 0.247041, 0.26085, 0.222385, 0.278302, 0.25031, 0.222385, 0.284882, 0.40511, 0.366687, 0.384043, 0.291804, 0.236433], '')</t>
  </si>
  <si>
    <t>[153, 154, 239, 240, 251, 252, 253, 254, 255, 256, 257, 258, 259, 260, 261, 262, 263, 264, 266, 267, 268, 269, 317, 318, 319, 320, 354, 392, 393, 394, 395, 396, 397, 398, 399, 400, 401, 402, 406, 407, 408, 409, 410, 419, 420, 421, 422, 423, 424]</t>
  </si>
  <si>
    <t xml:space="preserve">F5RZS7|F5RZS7_9ENTR Cytoplasmic protein OS=Enterobacter hormaechei ATCC 49162 </t>
  </si>
  <si>
    <t>([0.139895, 0.085092, 0.15008, 0.194234, 0.219301, 0.144935, 0.170161, 0.11371, 0.134866, 0.164327, 0.191378, 0.125101, 0.102787, 0.098513, 0.15008, 0.139895, 0.15008, 0.170161, 0.275179, 0.25406, 0.284882, 0.298791, 0.370445, 0.278302, 0.243554, 0.25406, 0.36309, 0.384043, 0.490133, 0.394753, 0.308712, 0.243554, 0.321458, 0.271506, 0.26085, 0.191378, 0.134866, 0.182256, 0.191378, 0.161087, 0.25406, 0.247041, 0.25031, 0.225814, 0.200174, 0.257454, 0.191378, 0.15008, 0.15284, 0.139895, 0.15284, 0.216401, 0.284882, 0.284882, 0.284882, 0.301917, 0.398279, 0.390993, 0.418646, 0.321458, 0.346032, 0.321458, 0.298791, 0.225814, 0.182256, 0.288399, 0.167087, 0.243554, 0.278302, 0.275179, 0.308712, 0.291804, 0.219301, 0.127496, 0.10481, 0.170161, 0.155435, 0.147574, 0.236433, 0.236433, 0.196879, 0.158265, 0.139895, 0.15008, 0.125101, 0.185198, 0.109221, 0.17593, 0.167087, 0.088832, 0.081712, 0.044297, 0.0704, 0.067594, 0.106997, 0.167087, 0.182256, 0.106997, 0.098513, 0.090864, 0.085092, 0.094817, 0.129801, 0.083462, 0.06312, 0.096677, 0.078022, 0.111485, 0.092881, 0.064632, 0.125101, 0.092881, 0.127496, 0.122885], '')</t>
  </si>
  <si>
    <t xml:space="preserve">F5RZT0|F5RZT0_9ENTR Helicase OS=Enterobacter hormaechei ATCC 49162 </t>
  </si>
  <si>
    <t>([0.229226, 0.216401, 0.147574, 0.191378, 0.179055, 0.222385, 0.147574, 0.144935, 0.090864, 0.050641, 0.064632, 0.083462, 0.083462, 0.164327, 0.167087, 0.284882, 0.25031, 0.191378, 0.196879, 0.132295, 0.074921, 0.086953, 0.109221, 0.164327, 0.134866, 0.161087, 0.155435, 0.236433, 0.185198, 0.216401, 0.243554, 0.21291, 0.222385, 0.139895, 0.120615, 0.111485, 0.05306, 0.05306, 0.064632, 0.111485, 0.161087, 0.179055, 0.092881, 0.058088, 0.033407, 0.033407, 0.034884, 0.022667, 0.023087, 0.043307, 0.038042, 0.043307, 0.043307, 0.041405, 0.079919, 0.098513, 0.081712, 0.139895, 0.094817, 0.060549, 0.049374, 0.028107, 0.043307, 0.042364, 0.071867, 0.100716, 0.125101, 0.066181, 0.049374, 0.03976, 0.030611, 0.054297, 0.047319, 0.058088, 0.054297, 0.049374, 0.05306, 0.06312, 0.06312, 0.11371, 0.170161, 0.137348, 0.15008, 0.074921, 0.127496, 0.118441, 0.092881, 0.092881, 0.158265, 0.200174, 0.196879, 0.225814, 0.243554, 0.243554, 0.257454, 0.26085, 0.147574, 0.142424, 0.142424, 0.15008, 0.074921, 0.073402, 0.066181, 0.058088, 0.069024, 0.043307, 0.046336, 0.079919, 0.045352, 0.047319, 0.074921, 0.049374, 0.049374, 0.047319, 0.090864, 0.088832, 0.092881, 0.179055, 0.182256, 0.11371, 0.111485, 0.216401, 0.137348, 0.139895, 0.222385, 0.324872, 0.308712, 0.301917, 0.301917, 0.311707, 0.321458, 0.349426, 0.454136, 0.366687, 0.359901, 0.26085, 0.170161, 0.161087, 0.100716, 0.098513, 0.139895, 0.137348, 0.15284, 0.137348, 0.21291, 0.134866, 0.129801, 0.203355, 0.203355, 0.102787, 0.092881, 0.047319, 0.041405, 0.020165, 0.034884, 0.020165, 0.034884, 0.060549, 0.047319, 0.054297, 0.051831, 0.06312, 0.064632, 0.058088, 0.118441, 0.098513, 0.098513, 0.048328, 0.049374, 0.051831, 0.069024, 0.069024, 0.0704, 0.073402, 0.086953, 0.102787, 0.106997, 0.10481, 0.060549, 0.06312, 0.056825, 0.055536, 0.055536, 0.054297, 0.028695, 0.018106, 0.021816, 0.044297, 0.109221, 0.118441, 0.111485, 0.10481, 0.179055, 0.222385, 0.239899, 0.257454, 0.161087, 0.25031, 0.170161, 0.26085, 0.185198, 0.268042, 0.268042, 0.185198, 0.191378, 0.247041, 0.342579, 0.335645, 0.318242, 0.291804, 0.194234, 0.109221, 0.173081, 0.179055, 0.185198, 0.167087, 0.15008, 0.225814, 0.219301, 0.321458, 0.225814, 0.335645, 0.335645, 0.346032, 0.433034, 0.422041, 0.356642, 0.349426, 0.380708, 0.366687, 0.275179, 0.264545, 0.374039, 0.384043, 0.275179, 0.318242, 0.324872, 0.30533, 0.257454, 0.268042, 0.257454, 0.342579, 0.342579, 0.346032, 0.264545, 0.222385, 0.144935, 0.129801, 0.10481, 0.071867, 0.073402, 0.083462, 0.158265, 0.158265, 0.127496, 0.206376, 0.209395, 0.120615, 0.219301, 0.25031, 0.164327, 0.100716, 0.120615, 0.10481, 0.111485, 0.173081, 0.185198, 0.243554, 0.278302, 0.222385, 0.26085, 0.25406, 0.342579, 0.332115, 0.359901, 0.394753, 0.42561, 0.422041, 0.525368, 0.534167, 0.534167, 0.541878, 0.538167, 0.521092, 0.521092, 0.398279, 0.380708, 0.380708, 0.422041, 0.517562, 0.497853, 0.490133, 0.398279, 0.298791, 0.225814, 0.209395, 0.15008, 0.127496, 0.076542, 0.045352, 0.042364, 0.043307, 0.071867, 0.064632, 0.06184, 0.06184, 0.139895, 0.142424, 0.118441, 0.118441, 0.069024, 0.079919, 0.069024, 0.073402, 0.074921, 0.109221, 0.122885, 0.17593, 0.194234, 0.25406, 0.268042, 0.26085, 0.179055, 0.111485, 0.203355, 0.200174, 0.158265, 0.094817, 0.094817, 0.134866, 0.127496, 0.127496, 0.18812, 0.142424, 0.185198, 0.288399, 0.291804, 0.25406, 0.25406, 0.247041, 0.144935, 0.137348, 0.092881, 0.094817, 0.161087, 0.094817, 0.074921, 0.120615, 0.173081, 0.196879, 0.196879, 0.206376, 0.209395, 0.139895, 0.203355, 0.26085, 0.247041, 0.18812, 0.194234, 0.191378, 0.21291, 0.318242, 0.394753, 0.461924, 0.541878, 0.541878, 0.666105, 0.618285, 0.661982, 0.570702, 0.545602, 0.483068, 0.366687, 0.318242, 0.436924, 0.408655, 0.257454, 0.239899, 0.196879, 0.173081, 0.179055, 0.15284, 0.088832, 0.05306, 0.054297, 0.05306, 0.051831, 0.049374, 0.060549, 0.051831, 0.074921, 0.0704, 0.06312, 0.073402, 0.161087, 0.132295, 0.086953, 0.170161, 0.164327, 0.257454, 0.170161, 0.173081, 0.170161, 0.18812, 0.17593, 0.191378, 0.203355, 0.206376, 0.219301, 0.247041, 0.232838, 0.229226, 0.243554, 0.324872, 0.284882, 0.278302, 0.191378, 0.284882, 0.18812, 0.191378, 0.118441, 0.209395, 0.206376, 0.111485, 0.200174, 0.308712, 0.182256, 0.182256, 0.155435, 0.15284, 0.161087, 0.170161, 0.120615, 0.096677, 0.078022, 0.15008, 0.139895, 0.125101, 0.125101, 0.219301, 0.125101, 0.209395, 0.222385, 0.164327, 0.206376, 0.134866, 0.132295, 0.264545, 0.26085, 0.291804, 0.25406, 0.179055, 0.167087, 0.209395, 0.209395, 0.167087, 0.167087, 0.11371, 0.203355, 0.21291, 0.179055, 0.216401, 0.158265, 0.100716, 0.132295, 0.106997, 0.142424, 0.139895, 0.100716, 0.083462, 0.048328, 0.034884, 0.067594, 0.0704, 0.0704, 0.081712, 0.132295, 0.134866, 0.200174, 0.21291, 0.132295, 0.098513, 0.147574, 0.134866, 0.203355, 0.139895, 0.158265, 0.164327, 0.167087, 0.196879, 0.219301, 0.278302, 0.359901, 0.271506, 0.264545, 0.295083, 0.281712, 0.179055, 0.17593, 0.127496, 0.129801, 0.206376, 0.311707, 0.295083, 0.377384, 0.36309, 0.454136, 0.521092, 0.41194, 0.41194, 0.414856, 0.335645, 0.257454, 0.182256, 0.229226, 0.264545, 0.257454, 0.271506, 0.36309, 0.380708, 0.472492, 0.461924, 0.394753, 0.394753, 0.339168, 0.324872, 0.239899, 0.161087, 0.185198, 0.219301, 0.194234, 0.18812, 0.185198, 0.219301, 0.288399, 0.30533, 0.284882, 0.26085, 0.179055, 0.120615, 0.11371, 0.094817, 0.11371, 0.164327, 0.073402, 0.081712, 0.056825, 0.086953, 0.134866, 0.129801, 0.179055, 0.203355, 0.206376, 0.185198, 0.15008, 0.164327, 0.111485, 0.100716, 0.122885, 0.182256, 0.196879, 0.120615, 0.122885, 0.059222, 0.058088, 0.116183, 0.158265, 0.127496, 0.139895, 0.137348, 0.125101, 0.137348, 0.137348, 0.081712, 0.142424, 0.239899, 0.206376, 0.25031, 0.229226, 0.191378, 0.161087, 0.206376, 0.324872, 0.281712, 0.398279, 0.356642], '')</t>
  </si>
  <si>
    <t>[278, 279, 280, 281, 282, 283, 284, 289, 364, 365, 366, 367, 368, 369, 370, 507]</t>
  </si>
  <si>
    <t xml:space="preserve">F5RZT2|F5RZT2_9ENTR Nucleoid-associated protein HMPREF9086_3141 OS=Enterobacter hormaechei ATCC 49162 </t>
  </si>
  <si>
    <t>([0.083462, 0.127496, 0.076542, 0.044297, 0.058088, 0.074921, 0.10481, 0.144935, 0.179055, 0.21291, 0.155435, 0.196879, 0.137348, 0.144935, 0.078022, 0.132295, 0.132295, 0.122885, 0.127496, 0.092881, 0.161087, 0.18812, 0.18812, 0.30533, 0.40511, 0.339168, 0.278302, 0.281712, 0.225814, 0.185198, 0.147574, 0.247041, 0.15008, 0.216401, 0.281712, 0.298791, 0.219301, 0.206376, 0.179055, 0.257454, 0.356642, 0.335645, 0.271506, 0.182256, 0.15284, 0.088832, 0.066181, 0.102787, 0.102787, 0.139895, 0.170161, 0.219301, 0.132295, 0.179055, 0.185198, 0.191378, 0.179055, 0.25031, 0.170161, 0.206376, 0.206376, 0.196879, 0.203355, 0.25031, 0.352862, 0.36309, 0.335645, 0.370445, 0.339168, 0.206376, 0.18812, 0.185198, 0.142424, 0.185198, 0.219301, 0.209395, 0.203355, 0.203355, 0.203355, 0.298791, 0.308712, 0.225814, 0.191378, 0.185198, 0.106997, 0.118441, 0.054297, 0.090864, 0.15284, 0.17593, 0.288399, 0.196879, 0.142424, 0.106997, 0.064632, 0.040537, 0.041405, 0.024826, 0.042364, 0.025316, 0.015344, 0.014586, 0.016257, 0.020876, 0.014075, 0.014315, 0.008804, 0.010509, 0.012491, 0.009187, 0.007031, 0.007315, 0.01078, 0.010221, 0.015078, 0.028107, 0.033407, 0.032017, 0.035586, 0.040537, 0.076542, 0.132295, 0.079919, 0.125101, 0.066181, 0.106997, 0.164327, 0.247041, 0.31487, 0.229226, 0.21291, 0.30533, 0.203355, 0.203355, 0.284882, 0.25406, 0.268042, 0.219301, 0.164327, 0.196879, 0.179055, 0.100716, 0.102787, 0.102787, 0.100716, 0.179055, 0.100716, 0.11371, 0.11371, 0.120615, 0.219301, 0.31487, 0.301917, 0.398279, 0.377384, 0.298791, 0.247041, 0.243554, 0.219301, 0.206376, 0.225814, 0.229226, 0.311707, 0.232838, 0.31487, 0.301917, 0.275179, 0.318242, 0.271506, 0.275179, 0.161087, 0.0704, 0.050641, 0.055536, 0.026892, 0.018106, 0.028107, 0.038858, 0.036378, 0.081712, 0.129801, 0.086953, 0.094817, 0.081712, 0.116183, 0.096677, 0.102787, 0.118441, 0.158265, 0.185198, 0.11371, 0.129801, 0.225814, 0.229226, 0.158265, 0.271506, 0.36309, 0.25406, 0.288399, 0.264545, 0.264545, 0.236433, 0.324872, 0.232838, 0.275179, 0.275179, 0.301917, 0.31487, 0.298791, 0.318242, 0.321458, 0.342579, 0.422041, 0.42561, 0.468512, 0.472492, 0.380708, 0.370445, 0.401658, 0.328603, 0.374039, 0.374039, 0.41194, 0.328603, 0.418646, 0.384043, 0.398279, 0.418646, 0.414856, 0.342579, 0.349426, 0.271506, 0.349426, 0.352862, 0.271506, 0.26085, 0.308712, 0.40511, 0.335645, 0.390993, 0.461924, 0.387226, 0.366687, 0.374039, 0.387226, 0.377384, 0.30533, 0.311707, 0.311707, 0.200174, 0.281712, 0.239899, 0.328603, 0.301917, 0.308712, 0.301917, 0.318242, 0.257454, 0.257454, 0.342579, 0.36309, 0.268042, 0.366687, 0.346032, 0.339168, 0.394753, 0.394753, 0.497853, 0.414856, 0.394753, 0.5017, 0.422041, 0.454136, 0.42561, 0.342579, 0.318242, 0.401658, 0.384043, 0.461924, 0.450668, 0.436924, 0.370445, 0.472492, 0.356642, 0.394753, 0.291804, 0.308712, 0.291804, 0.268042, 0.271506, 0.209395, 0.206376, 0.295083, 0.284882, 0.225814, 0.229226, 0.167087, 0.17593, 0.21291, 0.18812, 0.191378, 0.200174, 0.271506, 0.200174, 0.278302, 0.196879, 0.275179, 0.264545, 0.291804, 0.346032, 0.454136, 0.541878, 0.461924, 0.436924, 0.458154, 0.541878, 0.562014, 0.699094, 0.671169, 0.604312, 0.642678, 0.632174, 0.622677, 0.622677, 0.699094, 0.685117, 0.775545, 0.788093, 0.779859, 0.767246, 0.699094, 0.608892, 0.56648, 0.707965, 0.712013], '')</t>
  </si>
  <si>
    <t>[270, 311, 315, 316, 317, 318, 319, 320, 321, 322, 323, 324, 325, 326, 327, 328, 329, 330, 331, 332, 333, 334]</t>
  </si>
  <si>
    <t xml:space="preserve">F5RZT3|F5RZT3_9ENTR UPF0352 protein HMPREF9086_3142 OS=Enterobacter hormaechei ATCC 49162 </t>
  </si>
  <si>
    <t>([0.846163, 0.720929, 0.771762, 0.791621, 0.675549, 0.562014, 0.58069, 0.626927, 0.538167, 0.480142, 0.51388, 0.476583, 0.366687, 0.380708, 0.370445, 0.380708, 0.377384, 0.468512, 0.505461, 0.494003, 0.490133, 0.401658, 0.468512, 0.374039, 0.342579, 0.352862, 0.349426, 0.352862, 0.352862, 0.398279, 0.398279, 0.384043, 0.465241, 0.465241, 0.359901, 0.377384, 0.370445, 0.370445, 0.301917, 0.243554, 0.275179, 0.232838, 0.311707, 0.318242, 0.398279, 0.398279, 0.374039, 0.422041, 0.422041, 0.40511, 0.324872, 0.366687, 0.370445, 0.328603, 0.328603, 0.418646, 0.401658, 0.398279, 0.335645, 0.398279, 0.436924, 0.414856, 0.447574, 0.414856, 0.422041, 0.398279, 0.401658, 0.483068, 0.490133, 0.472492, 0.447574, 0.59917, 0.626927, 0.59014, 0.622677], '')</t>
  </si>
  <si>
    <t>[0, 1, 2, 3, 4, 5, 6, 7, 8, 10, 18, 71, 72, 73, 74]</t>
  </si>
  <si>
    <t xml:space="preserve">F5RZT4|F5RZT4_9ENTR Inner membrane protein YejM OS=Enterobacter hormaechei ATCC 49162 </t>
  </si>
  <si>
    <t>([0.225814, 0.122885, 0.142424, 0.185198, 0.132295, 0.079919, 0.096677, 0.041405, 0.05306, 0.060549, 0.031287, 0.019109, 0.024826, 0.012727, 0.006619, 0.007031, 0.004775, 0.003461, 0.003671, 0.003246, 0.002482, 0.001786, 0.001692, 0.001748, 0.00146, 0.001786, 0.001649, 0.001202, 0.001159, 0.000816, 0.000721, 0.001318, 0.001408, 0.001743, 0.002662, 0.004414, 0.002976, 0.004358, 0.006078, 0.008804, 0.007422, 0.006078, 0.00777, 0.007259, 0.005932, 0.006701, 0.004689, 0.005223, 0.007422, 0.01204, 0.009294, 0.010509, 0.006194, 0.006533, 0.004646, 0.002976, 0.002512, 0.003727, 0.002503, 0.001692, 0.001202, 0.001103, 0.001172, 0.000631, 0.001271, 0.00103, 0.001112, 0.000945, 0.000859, 0.000567, 0.000464, 0.000893, 0.000923, 0.001597, 0.001597, 0.001709, 0.002705, 0.001936, 0.001305, 0.001855, 0.002396, 0.002366, 0.002336, 0.00283, 0.004483, 0.003671, 0.00515, 0.004161, 0.006567, 0.006567, 0.006039, 0.00515, 0.003804, 0.003804, 0.003727, 0.00558, 0.00515, 0.003366, 0.005318, 0.007555, 0.004899, 0.005318, 0.005318, 0.007259, 0.005734, 0.005932, 0.007259, 0.00558, 0.005223, 0.003431, 0.005011, 0.005011, 0.00558, 0.00543, 0.005683, 0.006245, 0.006039, 0.008276, 0.017138, 0.018415, 0.019401, 0.037156, 0.041405, 0.092881, 0.042364, 0.096677, 0.043307, 0.025316, 0.019109, 0.017138, 0.037156, 0.020165, 0.048328, 0.041405, 0.045352, 0.021381, 0.01078, 0.007091, 0.007315, 0.005872, 0.003963, 0.002529, 0.002555, 0.002623, 0.001675, 0.002555, 0.001597, 0.00243, 0.00292, 0.003276, 0.004431, 0.004483, 0.004208, 0.003963, 0.005503, 0.007645, 0.011342, 0.019109, 0.019401, 0.014586, 0.020165, 0.038042, 0.056825, 0.058088, 0.043307, 0.055536, 0.025762, 0.026892, 0.020876, 0.020165, 0.018415, 0.010926, 0.011342, 0.019109, 0.018106, 0.010926, 0.009096, 0.006533, 0.004899, 0.004646, 0.004689, 0.004775, 0.004414, 0.005872, 0.004513, 0.003757, 0.004921, 0.008075, 0.008895, 0.010372, 0.008804, 0.016021, 0.028107, 0.023087, 0.025762, 0.015694, 0.032677, 0.024826, 0.046336, 0.046336, 0.120615, 0.109221, 0.106997, 0.106997, 0.096677, 0.191378, 0.173081, 0.10481, 0.100716, 0.173081, 0.164327, 0.209395, 0.125101, 0.071867, 0.094817, 0.069024, 0.129801, 0.122885, 0.118441, 0.127496, 0.216401, 0.191378, 0.155435, 0.098513, 0.132295, 0.142424, 0.142424, 0.268042, 0.390993, 0.390993, 0.352862, 0.281712, 0.278302, 0.295083, 0.398279, 0.284882, 0.352862, 0.247041, 0.225814, 0.342579, 0.236433, 0.236433, 0.147574, 0.236433, 0.324872, 0.257454, 0.243554, 0.25031, 0.232838, 0.216401, 0.21291, 0.182256, 0.170161, 0.106997, 0.096677, 0.092881, 0.109221, 0.098513, 0.164327, 0.100716, 0.102787, 0.100716, 0.098513, 0.170161, 0.100716, 0.106997, 0.139895, 0.15284, 0.11371, 0.137348, 0.10481, 0.056825, 0.071867, 0.137348, 0.120615, 0.164327, 0.17593, 0.264545, 0.264545, 0.179055, 0.203355, 0.106997, 0.185198, 0.196879, 0.194234, 0.239899, 0.216401, 0.21291, 0.203355, 0.268042, 0.229226, 0.271506, 0.370445, 0.374039, 0.352862, 0.377384, 0.301917, 0.281712, 0.18812, 0.096677, 0.098513, 0.142424, 0.161087, 0.15284, 0.173081, 0.170161, 0.137348, 0.111485, 0.122885, 0.122885, 0.074921, 0.045352, 0.043307, 0.032017, 0.038858, 0.023087, 0.050641, 0.083462, 0.069024, 0.069024, 0.078022, 0.132295, 0.132295, 0.132295, 0.147574, 0.129801, 0.142424, 0.216401, 0.173081, 0.170161, 0.106997, 0.15284, 0.15284, 0.083462, 0.083462, 0.081712, 0.144935, 0.118441, 0.073402, 0.094817, 0.147574, 0.219301, 0.142424, 0.083462, 0.137348, 0.137348, 0.106997, 0.058088, 0.034068, 0.058088, 0.059222, 0.049374, 0.049374, 0.048328, 0.118441, 0.118441, 0.102787, 0.102787, 0.100716, 0.194234, 0.179055, 0.194234, 0.209395, 0.308712, 0.401658, 0.374039, 0.374039, 0.418646, 0.408655, 0.40511, 0.422041, 0.31487, 0.339168, 0.342579, 0.4292, 0.298791, 0.301917, 0.346032, 0.349426, 0.366687, 0.366687, 0.374039, 0.264545, 0.155435, 0.144935, 0.079919, 0.066181, 0.050641, 0.023963, 0.048328, 0.083462, 0.078022, 0.139895, 0.137348, 0.15008, 0.158265, 0.239899, 0.281712, 0.281712, 0.26085, 0.25031, 0.142424, 0.122885, 0.200174, 0.30533, 0.216401, 0.311707, 0.370445, 0.370445, 0.454136, 0.444081, 0.454136, 0.387226, 0.394753, 0.458154, 0.461924, 0.36309, 0.370445, 0.352862, 0.281712, 0.203355, 0.203355, 0.284882, 0.232838, 0.232838, 0.243554, 0.308712, 0.31487, 0.31487, 0.26085, 0.30533, 0.31487, 0.30533, 0.311707, 0.247041, 0.194234, 0.118441, 0.185198, 0.161087, 0.164327, 0.219301, 0.30533, 0.243554, 0.301917, 0.30533, 0.308712, 0.30533, 0.346032, 0.346032, 0.346032, 0.42561, 0.370445, 0.366687, 0.271506, 0.324872, 0.380708, 0.5017, 0.622677, 0.525368, 0.557691, 0.490133, 0.529623, 0.444081, 0.444081, 0.324872, 0.408655, 0.30533, 0.328603, 0.31487, 0.31487, 0.349426, 0.328603, 0.377384, 0.366687, 0.377384, 0.394753, 0.359901, 0.25031, 0.239899, 0.321458, 0.321458, 0.377384, 0.349426, 0.366687, 0.387226, 0.476583, 0.476583, 0.5017, 0.433034, 0.440853, 0.440853, 0.332115, 0.284882, 0.281712, 0.222385, 0.308712, 0.298791, 0.366687, 0.418646, 0.324872, 0.335645, 0.247041, 0.247041, 0.247041, 0.308712, 0.349426, 0.356642, 0.278302, 0.25031, 0.284882, 0.25031, 0.25406, 0.328603, 0.40511, 0.401658, 0.480142, 0.374039, 0.308712, 0.278302, 0.278302, 0.342579, 0.328603, 0.414856, 0.433034, 0.42561, 0.352862, 0.288399, 0.219301, 0.298791, 0.401658, 0.436924, 0.465241, 0.384043, 0.380708, 0.301917, 0.239899, 0.161087, 0.271506, 0.332115, 0.342579, 0.370445, 0.41194, 0.321458, 0.332115, 0.318242, 0.229226, 0.318242, 0.301917, 0.377384, 0.374039, 0.387226, 0.356642, 0.278302, 0.356642, 0.36309, 0.447574, 0.509769, 0.648219, 0.632174, 0.534167, 0.51388, 0.433034, 0.342579, 0.352862, 0.352862, 0.295083, 0.308712, 0.295083, 0.377384, 0.377384, 0.377384, 0.36309, 0.26085, 0.25031, 0.222385, 0.229226, 0.196879, 0.170161, 0.116183, 0.086953, 0.120615, 0.092881, 0.132295, 0.18812, 0.264545, 0.203355], '')</t>
  </si>
  <si>
    <t>[456, 457, 458, 459, 461, 487, 556, 557, 558, 559, 560]</t>
  </si>
  <si>
    <t xml:space="preserve">F5RZT5|F5RZT5_9ENTR Inner membrane protein OS=Enterobacter hormaechei ATCC 49162 </t>
  </si>
  <si>
    <t>([0.339168, 0.377384, 0.401658, 0.206376, 0.106997, 0.05306, 0.047319, 0.026338, 0.016528, 0.012727, 0.010372, 0.00777, 0.008895, 0.005872, 0.004689, 0.00407, 0.004976, 0.004247, 0.00316, 0.0028, 0.002662, 0.002349, 0.00243, 0.001572, 0.001855, 0.002662, 0.00283, 0.002327, 0.003461, 0.004835, 0.004414, 0.006039, 0.006421, 0.008525, 0.008525, 0.009865, 0.009865, 0.007645, 0.009728, 0.016257, 0.016021, 0.011518, 0.008276, 0.005932, 0.006039, 0.008156, 0.008156, 0.009483, 0.01227, 0.007259, 0.004646, 0.00515, 0.003461, 0.004835, 0.003246, 0.003478, 0.002327, 0.002705, 0.002976, 0.001967, 0.001318, 0.001142, 0.000854, 0.001597, 0.00146, 0.002155, 0.001408, 0.000842, 0.000532, 0.000412, 0.000743, 0.001318, 0.001748, 0.00283, 0.00292, 0.003997, 0.004414, 0.005799, 0.004577, 0.00515, 0.006482, 0.008624, 0.008409, 0.013437, 0.008075, 0.013613], '')</t>
  </si>
  <si>
    <t xml:space="preserve">F5RZT8|F5RZT8_9ENTR Uncharacterized protein OS=Enterobacter hormaechei ATCC 49162 </t>
  </si>
  <si>
    <t>([0.209395, 0.243554, 0.147574, 0.086953, 0.122885, 0.059222, 0.079919, 0.116183, 0.0704, 0.100716, 0.134866, 0.088832, 0.05306, 0.067594, 0.049374, 0.088832, 0.083462, 0.042364, 0.023087, 0.045352, 0.027463, 0.017447, 0.018415, 0.0198, 0.036378, 0.038042, 0.086953, 0.096677, 0.054297, 0.098513, 0.096677, 0.055536, 0.067594, 0.100716, 0.100716, 0.194234, 0.196879, 0.164327, 0.182256, 0.15008, 0.161087, 0.200174, 0.25031, 0.219301, 0.281712, 0.232838, 0.185198, 0.139895, 0.088832, 0.134866, 0.102787], '')</t>
  </si>
  <si>
    <t xml:space="preserve">F5RZT9|F5RZT9_9ENTR SulP family sulfate permease OS=Enterobacter hormaechei ATCC 49162 </t>
  </si>
  <si>
    <t>([0.034068, 0.016257, 0.016021, 0.009977, 0.006988, 0.010372, 0.016257, 0.01204, 0.008624, 0.010221, 0.007422, 0.009096, 0.006374, 0.004414, 0.003671, 0.004976, 0.004358, 0.004577, 0.006567, 0.010221, 0.006988, 0.008156, 0.008075, 0.006374, 0.007645, 0.01204, 0.007422, 0.005086, 0.004736, 0.005932, 0.003821, 0.005011, 0.003555, 0.004646, 0.004388, 0.003512, 0.003512, 0.004611, 0.004483, 0.004483, 0.003804, 0.004161, 0.003177, 0.004577, 0.005683, 0.005683, 0.004899, 0.006533, 0.008895, 0.009483, 0.009728, 0.010672, 0.009015, 0.008723, 0.008723, 0.016826, 0.023087, 0.013613, 0.013613, 0.013437, 0.011518, 0.014586, 0.01227, 0.021381, 0.010509, 0.008002, 0.006374, 0.008156, 0.006894, 0.005223, 0.005249, 0.005086, 0.006374, 0.008804, 0.009977, 0.006567, 0.006142, 0.005086, 0.004921, 0.003341, 0.003298, 0.00283, 0.002035, 0.002705, 0.00231, 0.00283, 0.004315, 0.004358, 0.003405, 0.003963, 0.003512, 0.003246, 0.004208, 0.004835, 0.004835, 0.004775, 0.005932, 0.006039, 0.009015, 0.008156, 0.009483, 0.010131, 0.009977, 0.009977, 0.009977, 0.007877, 0.006374, 0.004315, 0.003924, 0.003109, 0.002581, 0.003997, 0.004388, 0.004388, 0.004247, 0.0028, 0.002662, 0.003246, 0.00316, 0.003109, 0.005086, 0.004775, 0.003212, 0.002705, 0.00389, 0.002761, 0.002623, 0.00283, 0.003014, 0.004689, 0.00515, 0.004388, 0.003053, 0.003109, 0.002014, 0.001417, 0.001675, 0.002623, 0.002688, 0.001808, 0.001271, 0.001155, 0.001675, 0.001855, 0.002761, 0.002727, 0.004315, 0.004611, 0.004247, 0.00515, 0.003512, 0.003757, 0.003727, 0.003804, 0.005011, 0.005011, 0.004646, 0.006374, 0.004414, 0.004431, 0.006194, 0.009187, 0.009294, 0.006374, 0.005992, 0.005992, 0.006194, 0.004388, 0.006078, 0.009483, 0.012727, 0.023963, 0.040537, 0.059222, 0.116183, 0.106997, 0.194234, 0.216401, 0.236433, 0.324872, 0.185198, 0.196879, 0.203355, 0.11371, 0.120615, 0.137348, 0.139895, 0.067594, 0.122885, 0.06312, 0.064632, 0.059222, 0.029376, 0.030003, 0.020522, 0.011518, 0.007877, 0.008804, 0.010509, 0.008002, 0.005734, 0.008624, 0.005683, 0.004835, 0.004513, 0.004775, 0.006194, 0.00407, 0.004135, 0.004247, 0.005872, 0.00407, 0.0028, 0.00407, 0.00359, 0.005011, 0.005223, 0.005503, 0.005223, 0.006795, 0.005683, 0.008276, 0.006374, 0.009728, 0.013821, 0.028107, 0.048328, 0.048328, 0.100716, 0.18812, 0.18812, 0.191378, 0.185198, 0.291804, 0.182256, 0.222385, 0.15008, 0.247041, 0.342579, 0.216401, 0.155435, 0.21291, 0.203355, 0.170161, 0.088832, 0.073402, 0.073402, 0.036378, 0.027463, 0.026338, 0.018106, 0.012727, 0.010372, 0.010509, 0.010509, 0.017797, 0.019109, 0.016257, 0.010926, 0.010926, 0.012727, 0.018415, 0.017447, 0.017447, 0.035586, 0.069024, 0.073402, 0.073402, 0.147574, 0.100716, 0.102787, 0.15284, 0.111485, 0.116183, 0.167087, 0.167087, 0.086953, 0.049374, 0.054297, 0.048328, 0.027463, 0.024826, 0.014075, 0.019109, 0.015694, 0.009865, 0.009977, 0.010509, 0.008075, 0.006701, 0.008525, 0.008624, 0.005872, 0.008895, 0.008723, 0.008804, 0.006795, 0.007091, 0.008075, 0.011518, 0.010926, 0.013016, 0.017138, 0.015078, 0.009977, 0.010131, 0.009865, 0.009977, 0.009483, 0.008525, 0.009977, 0.008624, 0.009015, 0.014315, 0.009015, 0.010926, 0.015694, 0.023087, 0.044297, 0.032017, 0.033407, 0.071867, 0.073402, 0.11371, 0.132295, 0.161087, 0.216401, 0.332115, 0.25031, 0.167087, 0.225814, 0.139895, 0.139895, 0.139895, 0.086953, 0.085092, 0.06312, 0.055536, 0.033407, 0.032017, 0.06184, 0.059222, 0.059222, 0.040537, 0.025762, 0.021816, 0.026892, 0.015694, 0.00962, 0.013437, 0.0198, 0.014315, 0.016021, 0.019401, 0.014586, 0.01227, 0.01078, 0.008895, 0.009483, 0.011106, 0.011903, 0.007877, 0.008156, 0.008002, 0.011669, 0.011669, 0.01227, 0.010372, 0.016021, 0.031287, 0.037156, 0.03976, 0.078022, 0.125101, 0.185198, 0.15008, 0.26085, 0.366687, 0.468512, 0.422041, 0.450668, 0.422041, 0.534167, 0.51388, 0.490133, 0.465241, 0.517562, 0.720929, 0.808535], '')</t>
  </si>
  <si>
    <t>[382, 383, 386, 387, 388]</t>
  </si>
  <si>
    <t xml:space="preserve">F5RZU1|F5RZU1_9ENTR ABC superfamily ATP binding cassette transporter ABC protein YojI OS=Enterobacter hormaechei ATCC 49162 </t>
  </si>
  <si>
    <t>([0.001288, 0.002035, 0.00146, 0.002581, 0.001786, 0.001434, 0.001649, 0.001541, 0.001687, 0.001855, 0.001602, 0.001906, 0.001288, 0.001623, 0.002396, 0.003014, 0.003701, 0.003461, 0.005086, 0.003478, 0.003461, 0.003478, 0.002366, 0.003079, 0.001687, 0.001748, 0.00283, 0.002435, 0.003276, 0.002606, 0.002035, 0.003177, 0.002662, 0.00292, 0.003478, 0.003671, 0.004135, 0.003341, 0.004611, 0.003478, 0.00359, 0.003963, 0.006078, 0.005799, 0.004611, 0.007091, 0.007315, 0.004775, 0.004483, 0.003177, 0.00316, 0.003821, 0.00316, 0.002705, 0.003804, 0.002503, 0.00243, 0.002396, 0.003478, 0.00243, 0.002727, 0.002705, 0.002529, 0.002057, 0.002211, 0.003177, 0.003109, 0.004388, 0.003997, 0.004388, 0.003997, 0.005799, 0.004736, 0.005503, 0.007177, 0.007495, 0.006988, 0.004736, 0.004899, 0.004775, 0.004775, 0.003924, 0.005932, 0.005932, 0.006894, 0.007645, 0.008409, 0.008525, 0.005734, 0.009977, 0.016021, 0.019109, 0.019109, 0.038042, 0.029376, 0.029376, 0.014075, 0.017138, 0.027463, 0.026892, 0.014783, 0.032017, 0.067594, 0.066181, 0.034884, 0.033407, 0.046336, 0.019401, 0.020876, 0.021816, 0.015694, 0.008723, 0.00962, 0.00962, 0.006701, 0.008804, 0.009483, 0.00962, 0.010509, 0.013437, 0.013437, 0.013437, 0.008075, 0.005932, 0.005932, 0.005086, 0.00515, 0.005799, 0.007422, 0.006421, 0.006701, 0.005623, 0.007495, 0.006567, 0.004835, 0.006619, 0.005992, 0.005683, 0.006701, 0.006245, 0.00543, 0.004315, 0.006142, 0.007645, 0.007645, 0.005086, 0.00543, 0.004358, 0.003177, 0.003607, 0.002881, 0.002705, 0.003727, 0.004208, 0.004161, 0.004161, 0.00316, 0.002482, 0.002435, 0.0028, 0.00316, 0.002512, 0.003298, 0.003177, 0.003053, 0.003727, 0.004247, 0.004358, 0.00543, 0.008276, 0.008276, 0.014075, 0.028107, 0.028695, 0.016021, 0.018106, 0.036378, 0.074921, 0.06312, 0.067594, 0.071867, 0.071867, 0.073402, 0.083462, 0.085092, 0.118441, 0.144935, 0.236433, 0.236433, 0.247041, 0.134866, 0.139895, 0.127496, 0.137348, 0.137348, 0.191378, 0.31487, 0.295083, 0.179055, 0.155435, 0.161087, 0.15284, 0.132295, 0.127496, 0.056825, 0.069024, 0.073402, 0.056825, 0.047319, 0.10481, 0.049374, 0.096677, 0.083462, 0.081712, 0.035586, 0.018787, 0.023534, 0.016826, 0.018106, 0.036378, 0.036378, 0.032017, 0.018415, 0.032017, 0.051831, 0.066181, 0.06184, 0.026892, 0.033407, 0.038858, 0.018415, 0.025316, 0.019109, 0.011903, 0.01204, 0.017797, 0.018106, 0.018415, 0.013613, 0.009483, 0.006142, 0.006421, 0.005623, 0.006795, 0.007315, 0.008156, 0.007495, 0.007091, 0.007091, 0.006533, 0.006374, 0.009294, 0.01227, 0.011342, 0.015694, 0.013265, 0.016528, 0.016826, 0.016257, 0.016826, 0.026338, 0.032677, 0.038858, 0.025316, 0.018787, 0.017138, 0.018415, 0.03976, 0.023087, 0.027463, 0.033407, 0.025762, 0.016528, 0.015344, 0.018787, 0.013821, 0.019401, 0.019401, 0.020165, 0.012727, 0.020165, 0.016257, 0.029376, 0.033407, 0.059222, 0.048328, 0.054297, 0.051831, 0.023534, 0.041405, 0.073402, 0.034068, 0.045352, 0.03976, 0.031287, 0.048328, 0.038042, 0.031287, 0.023963, 0.049374, 0.038858, 0.048328, 0.060549, 0.067594, 0.11371, 0.111485, 0.109221, 0.120615, 0.129801, 0.118441, 0.125101, 0.129801, 0.15008, 0.161087, 0.158265, 0.18812, 0.173081, 0.222385, 0.229226, 0.147574, 0.132295, 0.147574, 0.132295, 0.139895, 0.129801, 0.098513, 0.056825, 0.118441, 0.06184, 0.055536, 0.134866, 0.067594, 0.071867, 0.071867, 0.066181, 0.06312, 0.06312, 0.056825, 0.090864, 0.098513, 0.120615, 0.071867, 0.067594, 0.036378, 0.019109, 0.017797, 0.021381, 0.051831, 0.054297, 0.085092, 0.085092, 0.069024, 0.125101, 0.118441, 0.120615, 0.094817, 0.139895, 0.083462, 0.048328, 0.050641, 0.045352, 0.045352, 0.042364, 0.094817, 0.185198, 0.288399, 0.284882, 0.284882, 0.284882, 0.185198, 0.120615, 0.069024, 0.074921, 0.078022, 0.074921, 0.109221, 0.078022, 0.096677, 0.134866, 0.225814, 0.219301, 0.25406, 0.359901, 0.468512, 0.359901, 0.321458, 0.308712, 0.225814, 0.125101, 0.111485, 0.164327, 0.17593, 0.15284, 0.15008, 0.158265, 0.10481, 0.064632, 0.064632, 0.031287, 0.041405, 0.036378, 0.021816, 0.011342, 0.010672, 0.01204, 0.021816, 0.022667, 0.024393, 0.045352, 0.078022, 0.085092, 0.125101, 0.155435, 0.17593, 0.11371, 0.118441, 0.17593, 0.170161, 0.167087, 0.247041, 0.236433, 0.155435, 0.25031, 0.298791, 0.295083, 0.26085, 0.239899, 0.158265, 0.164327, 0.092881, 0.122885, 0.122885, 0.098513, 0.118441, 0.116183, 0.106997, 0.10481, 0.058088, 0.116183, 0.118441, 0.139895, 0.137348, 0.216401, 0.216401, 0.25406, 0.25406, 0.247041, 0.185198, 0.243554, 0.15008, 0.15284, 0.086953, 0.069024, 0.038858, 0.032677, 0.067594, 0.127496, 0.11371, 0.200174, 0.125101, 0.122885, 0.074921, 0.043307, 0.046336, 0.047319, 0.023963, 0.020876, 0.018415, 0.028695, 0.037156, 0.067594, 0.139895, 0.216401, 0.139895, 0.209395, 0.232838, 0.232838, 0.120615, 0.0704, 0.071867, 0.083462, 0.086953, 0.085092, 0.170161, 0.096677, 0.069024, 0.144935, 0.142424, 0.134866, 0.132295, 0.122885, 0.120615, 0.05306, 0.025316, 0.044297, 0.025316, 0.026338, 0.024826, 0.054297, 0.102787, 0.098513, 0.085092, 0.074921, 0.074921, 0.06184, 0.092881, 0.120615, 0.109221, 0.078022, 0.056825, 0.06184, 0.048328, 0.045352, 0.085092, 0.164327, 0.18812, 0.191378, 0.191378, 0.200174, 0.122885, 0.120615, 0.11371, 0.191378, 0.31487, 0.401658, 0.401658, 0.398279, 0.359901, 0.366687, 0.450668, 0.553315, 0.5017, 0.472492, 0.444081, 0.433034, 0.436924, 0.408655, 0.486429, 0.472492, 0.436924, 0.538167, 0.51388, 0.494003, 0.465241, 0.414856, 0.390993, 0.346032], '')</t>
  </si>
  <si>
    <t>[530, 531, 540, 541]</t>
  </si>
  <si>
    <t xml:space="preserve">F5RZU2|F5RZU2_9ENTR Alkylated DNA repair protein OS=Enterobacter hormaechei ATCC 49162 </t>
  </si>
  <si>
    <t>([0.081712, 0.144935, 0.222385, 0.301917, 0.222385, 0.216401, 0.284882, 0.311707, 0.298791, 0.328603, 0.268042, 0.236433, 0.311707, 0.295083, 0.26085, 0.335645, 0.284882, 0.268042, 0.298791, 0.236433, 0.182256, 0.239899, 0.15008, 0.069024, 0.06312, 0.102787, 0.073402, 0.067594, 0.055536, 0.046336, 0.046336, 0.064632, 0.10481, 0.10481, 0.125101, 0.125101, 0.144935, 0.209395, 0.173081, 0.125101, 0.155435, 0.206376, 0.239899, 0.318242, 0.321458, 0.31487, 0.268042, 0.349426, 0.271506, 0.268042, 0.281712, 0.281712, 0.324872, 0.247041, 0.25031, 0.243554, 0.275179, 0.278302, 0.185198, 0.196879, 0.264545, 0.271506, 0.264545, 0.26085, 0.26085, 0.264545, 0.194234, 0.147574, 0.127496, 0.18812, 0.18812, 0.243554, 0.268042, 0.17593, 0.26085, 0.271506, 0.247041, 0.359901, 0.25406, 0.387226, 0.450668, 0.394753, 0.41194, 0.408655, 0.380708, 0.264545, 0.384043, 0.418646, 0.444081, 0.394753, 0.384043, 0.4292, 0.387226, 0.328603, 0.346032, 0.311707, 0.268042, 0.275179, 0.15284, 0.275179, 0.25406, 0.129801, 0.167087, 0.167087, 0.158265, 0.158265, 0.185198, 0.109221, 0.076542, 0.132295, 0.196879, 0.118441, 0.090864, 0.073402, 0.088832, 0.106997, 0.125101, 0.092881, 0.090864, 0.102787, 0.085092, 0.088832, 0.17593, 0.173081, 0.161087, 0.167087, 0.219301, 0.311707, 0.31487, 0.40511, 0.36309, 0.390993, 0.40511, 0.374039, 0.436924, 0.374039, 0.401658, 0.324872, 0.408655, 0.328603, 0.436924, 0.41194, 0.332115, 0.209395, 0.225814, 0.120615, 0.109221, 0.094817, 0.05306, 0.085092, 0.083462, 0.106997, 0.098513, 0.182256, 0.164327, 0.164327, 0.219301, 0.147574, 0.179055, 0.116183, 0.191378, 0.167087, 0.194234, 0.268042, 0.311707, 0.229226, 0.278302, 0.173081, 0.17593, 0.25406, 0.271506, 0.275179, 0.26085, 0.170161, 0.078022, 0.071867, 0.071867, 0.074921, 0.069024, 0.100716, 0.182256, 0.102787, 0.10481, 0.122885, 0.11371, 0.173081, 0.232838, 0.328603, 0.366687, 0.332115, 0.332115, 0.284882, 0.173081, 0.17593, 0.161087, 0.278302, 0.288399, 0.298791, 0.182256, 0.271506, 0.271506, 0.209395, 0.268042, 0.239899, 0.185198, 0.158265, 0.120615, 0.092881, 0.051831, 0.0704, 0.067594, 0.044297, 0.03976], '')</t>
  </si>
  <si>
    <t xml:space="preserve">F5RZV3|F5RZV3_9ENTR Nucleoside permease OS=Enterobacter hormaechei ATCC 49162 </t>
  </si>
  <si>
    <t>([0.001499, 0.001335, 0.001159, 0.000983, 0.001597, 0.001748, 0.001434, 0.001597, 0.001344, 0.001142, 0.00103, 0.001288, 0.001318, 0.001335, 0.001808, 0.002727, 0.00283, 0.003109, 0.004161, 0.00407, 0.004736, 0.004775, 0.004775, 0.004775, 0.006619, 0.004431, 0.003607, 0.00389, 0.00316, 0.004736, 0.005086, 0.004899, 0.003512, 0.002881, 0.001936, 0.001172, 0.00061, 0.000313, 0.000704, 0.000661, 0.001267, 0.000833, 0.001318, 0.001232, 0.001649, 0.000936, 0.001061, 0.001623, 0.00231, 0.002117, 0.001936, 0.002761, 0.003431, 0.003177, 0.003821, 0.005503, 0.006078, 0.006701, 0.009977, 0.005872, 0.00515, 0.00515, 0.007422, 0.007315, 0.01227, 0.013613, 0.013821, 0.014586, 0.007877, 0.007877, 0.014315, 0.010926, 0.010926, 0.015078, 0.036378, 0.031287, 0.016021, 0.023534, 0.020165, 0.010131, 0.010372, 0.008409, 0.008002, 0.005683, 0.004135, 0.003405, 0.003512, 0.003804, 0.003804, 0.003804, 0.002623, 0.002623, 0.002705, 0.001778, 0.001202, 0.001155, 0.000704, 0.000704, 0.000859, 0.001481, 0.001572, 0.002555, 0.002688, 0.001855, 0.002705, 0.002976, 0.002623, 0.001623, 0.002503, 0.0028, 0.00316, 0.004414, 0.002976, 0.002482, 0.002503, 0.003555, 0.003607, 0.003924, 0.005799, 0.005683, 0.004689, 0.006701, 0.006619, 0.006374, 0.009977, 0.008895, 0.007495, 0.010926, 0.015694, 0.009977, 0.01204, 0.021816, 0.012727, 0.014586, 0.014783, 0.026892, 0.029376, 0.028107, 0.059222, 0.059222, 0.025316, 0.019109, 0.015344, 0.009187, 0.014783, 0.014075, 0.009015, 0.009977, 0.009401, 0.011342, 0.012727, 0.012727, 0.013613, 0.025762, 0.055536, 0.073402, 0.034884, 0.035586, 0.024393, 0.016528, 0.011903, 0.025762, 0.038042, 0.033407, 0.069024, 0.073402, 0.036378, 0.071867, 0.092881, 0.092881, 0.043307, 0.035586, 0.034884, 0.024393, 0.01204, 0.009015, 0.01204, 0.015344, 0.008723, 0.012491, 0.018415, 0.024826, 0.01227, 0.010131, 0.009187, 0.007645, 0.006374, 0.005932, 0.004513, 0.003924, 0.004161, 0.004775, 0.004247, 0.004315, 0.00515, 0.004835, 0.004208, 0.00316, 0.002688, 0.003864, 0.002529, 0.001597, 0.001649, 0.002662, 0.002503, 0.003461, 0.003109, 0.003727, 0.004513, 0.005992, 0.009483, 0.010131, 0.014783, 0.016826, 0.017797, 0.011903, 0.024393, 0.056825, 0.050641, 0.102787, 0.122885, 0.21291, 0.339168, 0.321458, 0.164327, 0.15284, 0.167087, 0.191378, 0.096677, 0.125101, 0.15008, 0.06184, 0.024393, 0.012727, 0.018106, 0.016528, 0.011518, 0.011669, 0.008002, 0.009728, 0.006567, 0.004315, 0.003405, 0.002761, 0.002435, 0.002976, 0.003212, 0.002035, 0.00246, 0.00231, 0.001541, 0.001211, 0.001249, 0.001267, 0.001499, 0.001499, 0.00103, 0.001722, 0.001481, 0.001383, 0.000983, 0.001318, 0.001602, 0.001597, 0.001318, 0.00152, 0.001288, 0.001778, 0.001675, 0.001722, 0.002662, 0.002623, 0.00225, 0.003079, 0.003079, 0.00246, 0.001786, 0.001778, 0.001906, 0.001533, 0.001855, 0.002078, 0.001722, 0.001687, 0.00231, 0.002396, 0.002623, 0.003298, 0.003341, 0.00543, 0.004577, 0.003341, 0.004736, 0.004976, 0.004976, 0.007031, 0.006988, 0.009187, 0.011903, 0.010926, 0.020165, 0.014315, 0.015344, 0.025316, 0.040537, 0.050641, 0.038042, 0.018415, 0.018415, 0.013613, 0.009294, 0.01227, 0.01227, 0.01227, 0.020165, 0.01078, 0.009187, 0.015344, 0.022667, 0.015344, 0.013821, 0.016528, 0.032677, 0.041405, 0.051831, 0.045352, 0.017797, 0.019401, 0.032677, 0.024393, 0.015344, 0.011342, 0.007315, 0.011106, 0.006567, 0.005623, 0.008723, 0.006421, 0.006421, 0.006078, 0.005992, 0.005992, 0.003757, 0.002512, 0.002529, 0.002349, 0.002014, 0.002035, 0.002976, 0.002976, 0.002727, 0.004414, 0.006894, 0.010509, 0.011106, 0.023087, 0.034884, 0.018787, 0.024826, 0.024826, 0.026892, 0.025316, 0.025316, 0.027463, 0.060549, 0.041405, 0.024826, 0.017797, 0.036378, 0.034884, 0.038858, 0.040537, 0.021816, 0.018415, 0.010509, 0.007031, 0.007031, 0.005932, 0.00777, 0.007177, 0.006421, 0.00558, 0.006142, 0.004835, 0.005011, 0.004247, 0.004899, 0.00543, 0.006619, 0.00543, 0.004388, 0.003177, 0.003864, 0.004414, 0.003246], '')</t>
  </si>
  <si>
    <t xml:space="preserve">F5RZV4|F5RZV4_9ENTR Diguanylate cyclase/phosphodiesterase OS=Enterobacter hormaechei ATCC 49162 </t>
  </si>
  <si>
    <t>([0.016528, 0.007555, 0.007315, 0.005223, 0.005378, 0.004315, 0.004431, 0.003701, 0.004414, 0.003727, 0.00316, 0.003276, 0.002138, 0.00231, 0.001374, 0.002014, 0.002976, 0.001906, 0.001211, 0.001602, 0.001692, 0.002606, 0.003512, 0.00283, 0.003212, 0.003607, 0.005318, 0.006482, 0.009977, 0.007315, 0.007177, 0.007177, 0.007091, 0.007091, 0.004513, 0.007645, 0.005318, 0.00515, 0.006374, 0.007555, 0.005318, 0.004315, 0.00292, 0.002529, 0.002581, 0.00243, 0.001499, 0.001391, 0.001344, 0.001335, 0.001533, 0.00152, 0.001499, 0.001936, 0.001967, 0.002035, 0.001267, 0.001572, 0.000923, 0.001159, 0.00103, 0.001623, 0.002057, 0.002057, 0.001808, 0.00283, 0.0028, 0.004577, 0.003276, 0.002662, 0.0028, 0.00231, 0.003405, 0.004689, 0.003366, 0.003607, 0.00359, 0.00359, 0.003431, 0.004315, 0.004483, 0.006142, 0.003804, 0.003607, 0.003924, 0.003607, 0.003014, 0.003701, 0.0028, 0.003997, 0.003607, 0.002688, 0.003997, 0.002705, 0.002138, 0.001906, 0.002555, 0.003757, 0.005503, 0.004611, 0.005872, 0.00543, 0.005086, 0.005623, 0.006078, 0.008624, 0.016826, 0.011669, 0.009015, 0.011903, 0.007555, 0.01078, 0.008895, 0.005378, 0.005249, 0.004835, 0.006894, 0.004414, 0.003555, 0.002606, 0.00407, 0.003053, 0.003109, 0.002194, 0.003212, 0.002035, 0.001855, 0.00146, 0.001434, 0.001417, 0.001211, 0.001743, 0.001142, 0.001142, 0.001112, 0.001743, 0.001572, 0.001709, 0.002078, 0.002606, 0.002396, 0.002211, 0.0028, 0.001906, 0.001722, 0.001687, 0.002662, 0.002688, 0.003298, 0.003997, 0.003997, 0.003298, 0.003461, 0.003804, 0.003757, 0.006078, 0.00407, 0.006567, 0.006039, 0.005623, 0.003804, 0.004315, 0.003727, 0.003276, 0.003298, 0.00359, 0.00231, 0.002211, 0.001692, 0.001391, 0.000923, 0.000906, 0.000906, 0.000923, 0.000842, 0.001391, 0.001, 0.001267, 0.000743, 0.000816, 0.001417, 0.002211, 0.001808, 0.001855, 0.002336, 0.003461, 0.003177, 0.003405, 0.003366, 0.004247, 0.00515, 0.006142, 0.009483, 0.0198, 0.00962, 0.008723, 0.006567, 0.008723, 0.011518, 0.022306, 0.015078, 0.008075, 0.004835, 0.004921, 0.004414, 0.003276, 0.002078, 0.00231, 0.002623, 0.001709, 0.001103, 0.00076, 0.001103, 0.000773, 0.000386, 0.000537, 0.000674, 0.000507, 0.000348, 0.000266, 0.000301, 0.000176, 0.000391, 0.000816, 0.001374, 0.001142, 0.001, 0.001391, 0.002138, 0.001748, 0.001786, 0.002276, 0.003246, 0.002336, 0.00225, 0.002057, 0.001649, 0.001675, 0.001541, 0.002078, 0.001623, 0.00152, 0.001687, 0.001541, 0.001597, 0.00103, 0.001692, 0.001687, 0.001692, 0.001202, 0.001211, 0.001709, 0.001481, 0.00076, 0.000721, 0.000876, 0.001318, 0.001808, 0.002336, 0.002512, 0.002014, 0.002035, 0.001391, 0.002155, 0.001417, 0.001481, 0.001434, 0.001541, 0.001434, 0.001159, 0.001748, 0.002581, 0.002057, 0.00316, 0.004646, 0.006988, 0.007877, 0.009187, 0.006482, 0.007422, 0.006894, 0.005992, 0.006039, 0.008624, 0.006245, 0.006533, 0.004431, 0.006245, 0.003963, 0.005378, 0.005249, 0.00389, 0.0028, 0.002581, 0.001687, 0.001434, 0.001434, 0.001481, 0.000958, 0.000945, 0.00103, 0.001692, 0.002435, 0.003671, 0.002529, 0.002396, 0.003366, 0.004736, 0.004775, 0.004976, 0.005872, 0.009294, 0.013821, 0.020165, 0.020876, 0.044297, 0.069024, 0.085092, 0.043307, 0.098513, 0.182256, 0.100716, 0.118441, 0.132295, 0.059222, 0.127496, 0.185198, 0.10481, 0.11371, 0.0704, 0.0704, 0.034884, 0.031287, 0.029376, 0.037156, 0.088832, 0.094817, 0.0704, 0.060549, 0.071867, 0.042364, 0.026892, 0.028107, 0.023534, 0.013265, 0.025316, 0.028107, 0.020165, 0.042364, 0.017797, 0.016528, 0.034068, 0.066181, 0.060549, 0.033407, 0.035586, 0.017138, 0.010131, 0.009977, 0.009865, 0.009977, 0.014075, 0.013265, 0.022306, 0.022306, 0.032017, 0.017138, 0.016528, 0.023963, 0.021381, 0.026338, 0.049374, 0.06312, 0.037156, 0.022667, 0.043307, 0.043307, 0.086953, 0.161087, 0.196879, 0.127496, 0.098513, 0.102787, 0.102787, 0.125101, 0.125101, 0.15008, 0.25406, 0.167087, 0.137348, 0.096677, 0.111485, 0.064632, 0.030611, 0.054297, 0.11371, 0.111485, 0.116183, 0.092881, 0.090864, 0.090864, 0.094817, 0.18812, 0.11371, 0.15284, 0.088832, 0.094817, 0.098513, 0.051831, 0.098513, 0.142424, 0.196879, 0.26085, 0.25031, 0.243554, 0.142424, 0.127496, 0.127496, 0.127496, 0.161087, 0.090864, 0.098513, 0.092881, 0.098513, 0.085092, 0.102787, 0.127496, 0.120615, 0.059222, 0.100716, 0.10481, 0.069024, 0.085092, 0.090864, 0.155435, 0.257454, 0.366687, 0.264545, 0.264545, 0.257454, 0.247041, 0.243554, 0.232838, 0.335645, 0.232838, 0.346032, 0.229226, 0.17593, 0.173081, 0.301917, 0.308712, 0.291804, 0.291804, 0.232838, 0.222385, 0.222385, 0.219301, 0.161087, 0.164327, 0.144935, 0.090864, 0.090864, 0.161087, 0.158265, 0.092881, 0.161087, 0.173081, 0.21291, 0.301917, 0.308712, 0.301917, 0.298791, 0.308712, 0.387226, 0.414856, 0.346032, 0.26085, 0.209395, 0.194234, 0.247041, 0.271506, 0.26085, 0.25031, 0.232838, 0.206376, 0.203355, 0.203355, 0.118441, 0.170161, 0.173081, 0.10481, 0.098513, 0.054297, 0.028695, 0.022667, 0.024826, 0.046336, 0.043307, 0.055536, 0.102787, 0.100716, 0.100716, 0.170161, 0.191378, 0.196879, 0.144935, 0.129801, 0.137348, 0.142424, 0.085092, 0.083462, 0.134866, 0.079919, 0.15008, 0.229226, 0.271506, 0.26085, 0.25031, 0.25406, 0.170161, 0.167087, 0.222385, 0.243554, 0.236433, 0.125101, 0.0704, 0.147574, 0.164327, 0.088832, 0.125101, 0.206376, 0.118441, 0.132295, 0.129801, 0.116183, 0.116183, 0.10481, 0.050641, 0.048328, 0.047319, 0.090864, 0.054297, 0.028107, 0.029376, 0.029376, 0.033407, 0.032677, 0.021381, 0.019109, 0.025762, 0.030003, 0.027463, 0.055536, 0.064632, 0.111485, 0.125101, 0.122885, 0.102787, 0.18812, 0.182256, 0.268042, 0.15008, 0.21291, 0.21291, 0.203355, 0.127496, 0.167087, 0.288399, 0.225814, 0.346032, 0.288399, 0.25031, 0.264545, 0.275179, 0.26085, 0.173081, 0.129801, 0.106997, 0.144935, 0.086953, 0.047319, 0.038858, 0.043307, 0.021816, 0.038858, 0.035586, 0.035586, 0.037156, 0.0198, 0.034068, 0.03976, 0.083462, 0.11371, 0.06184, 0.037156, 0.019401, 0.038042, 0.026892, 0.034884, 0.034884, 0.0704, 0.127496, 0.127496, 0.11371, 0.200174, 0.191378, 0.191378, 0.281712, 0.311707, 0.384043, 0.295083, 0.275179, 0.264545, 0.167087, 0.257454, 0.339168, 0.332115, 0.308712, 0.41194, 0.308712, 0.288399, 0.158265, 0.147574, 0.106997, 0.164327, 0.098513, 0.098513, 0.109221, 0.05306, 0.05306, 0.056825, 0.098513, 0.051831, 0.038858, 0.074921, 0.033407, 0.035586, 0.064632, 0.036378, 0.032017, 0.058088, 0.032017, 0.076542, 0.06184, 0.118441, 0.085092, 0.086953, 0.078022, 0.040537, 0.092881, 0.092881, 0.05306, 0.026892, 0.030611, 0.035586, 0.037156, 0.042364, 0.022667, 0.023963, 0.046336, 0.048328, 0.037156, 0.073402, 0.050641, 0.048328, 0.025316, 0.028107, 0.051831, 0.05306, 0.05306, 0.028695, 0.030611, 0.03976, 0.06312, 0.090864, 0.100716, 0.086953, 0.144935, 0.134866, 0.078022, 0.045352, 0.028695, 0.030003, 0.031287, 0.023534, 0.0198, 0.038858, 0.06184, 0.046336, 0.054297, 0.100716, 0.155435, 0.164327, 0.164327, 0.125101, 0.078022, 0.073402, 0.038858, 0.038858, 0.044297, 0.081712, 0.073402, 0.066181, 0.086953, 0.074921, 0.073402, 0.066181, 0.032677, 0.032017, 0.038042, 0.040537, 0.021816, 0.026338, 0.014075, 0.017797, 0.023087, 0.022667, 0.025316, 0.051831, 0.041405, 0.05306, 0.037156, 0.056825, 0.088832, 0.06184, 0.046336, 0.078022, 0.139895, 0.243554], '')</t>
  </si>
  <si>
    <t xml:space="preserve">F5RZV5|F5RZV5_9ENTR Negative regulator OS=Enterobacter hormaechei ATCC 49162 </t>
  </si>
  <si>
    <t>([0.553315, 0.538167, 0.444081, 0.36309, 0.401658, 0.4292, 0.346032, 0.374039, 0.390993, 0.418646, 0.444081, 0.387226, 0.480142, 0.480142, 0.359901, 0.301917, 0.324872, 0.318242, 0.298791, 0.291804, 0.179055, 0.170161, 0.194234, 0.26085, 0.359901, 0.352862, 0.380708, 0.468512, 0.408655, 0.418646, 0.414856, 0.41194, 0.490133, 0.454136, 0.454136, 0.494003, 0.494003, 0.509769, 0.450668, 0.454136, 0.461924, 0.58069, 0.608892, 0.59508, 0.604312, 0.461924, 0.384043, 0.349426, 0.349426, 0.384043, 0.374039, 0.370445, 0.346032, 0.352862, 0.380708, 0.387226, 0.490133, 0.56648, 0.521092, 0.642678, 0.632174, 0.618285, 0.59014, 0.562014, 0.570702, 0.570702, 0.699094, 0.795062, 0.712013, 0.724957, 0.724957, 0.63748, 0.553315, 0.497853, 0.497853, 0.414856, 0.394753, 0.374039, 0.377384, 0.377384, 0.349426, 0.374039, 0.384043, 0.41194, 0.505461, 0.494003, 0.494003, 0.465241, 0.468512, 0.549308, 0.461924, 0.414856, 0.418646, 0.483068, 0.575842, 0.570702, 0.557691, 0.59508, 0.58069, 0.486429, 0.440853, 0.440853, 0.40511, 0.328603, 0.321458, 0.239899, 0.239899, 0.239899, 0.271506, 0.26085, 0.232838, 0.278302, 0.328603, 0.380708, 0.359901, 0.318242, 0.281712, 0.366687, 0.321458, 0.275179], '')</t>
  </si>
  <si>
    <t>[0, 1, 37, 41, 42, 43, 44, 57, 58, 59, 60, 61, 62, 63, 64, 65, 66, 67, 68, 69, 70, 71, 72, 84, 89, 94, 95, 96, 97, 98]</t>
  </si>
  <si>
    <t xml:space="preserve">F5RZV6|F5RZV6_9ENTR HTH crp-type domain-containing protein OS=Enterobacter hormaechei ATCC 49162 </t>
  </si>
  <si>
    <t>([0.454136, 0.374039, 0.36309, 0.387226, 0.422041, 0.454136, 0.394753, 0.42561, 0.444081, 0.356642, 0.295083, 0.31487, 0.311707, 0.30533, 0.295083, 0.18812, 0.264545, 0.295083, 0.298791, 0.298791, 0.295083, 0.30533, 0.36309, 0.324872, 0.328603, 0.321458, 0.31487, 0.377384, 0.339168, 0.335645, 0.374039, 0.374039, 0.318242, 0.229226, 0.236433, 0.209395, 0.318242, 0.257454, 0.247041, 0.25031, 0.257454, 0.26085, 0.170161, 0.170161, 0.155435, 0.182256, 0.158265, 0.100716, 0.100716, 0.125101, 0.125101, 0.170161, 0.219301, 0.219301, 0.222385, 0.225814, 0.191378, 0.194234, 0.264545, 0.264545, 0.284882, 0.275179, 0.366687, 0.366687, 0.370445, 0.387226, 0.332115, 0.366687, 0.450668, 0.454136, 0.444081, 0.366687, 0.288399, 0.346032, 0.41194, 0.408655, 0.318242, 0.387226, 0.377384, 0.284882, 0.295083, 0.275179, 0.25031, 0.247041, 0.335645, 0.271506, 0.346032, 0.377384, 0.380708, 0.377384, 0.295083, 0.291804, 0.380708, 0.377384, 0.268042, 0.236433, 0.31487, 0.408655, 0.401658, 0.31487, 0.40511, 0.390993, 0.288399, 0.232838, 0.232838, 0.222385, 0.203355, 0.194234, 0.122885, 0.096677, 0.10481, 0.139895, 0.118441, 0.088832, 0.125101, 0.17593, 0.17593, 0.142424, 0.098513, 0.069024, 0.120615], '')</t>
  </si>
  <si>
    <t xml:space="preserve">F5RZV8|F5RZV8_9ENTR Uncharacterized protein OS=Enterobacter hormaechei ATCC 49162 </t>
  </si>
  <si>
    <t>([0.046336, 0.078022, 0.050641, 0.030003, 0.040537, 0.054297, 0.071867, 0.098513, 0.056825, 0.055536, 0.042364, 0.027463, 0.018787, 0.028695, 0.011518, 0.019401, 0.034068, 0.020522, 0.028107, 0.031287, 0.01204, 0.01204, 0.011106, 0.010221, 0.009728, 0.010672, 0.008409, 0.008525, 0.008409, 0.007259, 0.00515, 0.004577, 0.003821, 0.00389, 0.004247, 0.00558, 0.004921, 0.004646, 0.00558, 0.00515, 0.005223, 0.006194, 0.003727, 0.00389, 0.005086, 0.004921, 0.004736, 0.004899, 0.003997, 0.003212, 0.004315, 0.006039, 0.00777, 0.016528, 0.026338, 0.016528, 0.023534], '')</t>
  </si>
  <si>
    <t xml:space="preserve">F5RZV9|F5RZV9_9ENTR FlxA protein OS=Enterobacter hormaechei ATCC 49162 </t>
  </si>
  <si>
    <t>([0.398279, 0.31487, 0.342579, 0.339168, 0.377384, 0.408655, 0.349426, 0.370445, 0.436924, 0.387226, 0.41194, 0.370445, 0.332115, 0.390993, 0.328603, 0.408655, 0.408655, 0.490133, 0.490133, 0.40511, 0.4292, 0.422041, 0.494003, 0.505461, 0.529623, 0.525368, 0.538167, 0.653063, 0.553315, 0.483068, 0.553315, 0.553315, 0.538167, 0.549308, 0.58069, 0.525368, 0.509769, 0.604312, 0.608892, 0.505461, 0.59014, 0.553315, 0.465241, 0.468512, 0.468512, 0.472492, 0.398279, 0.380708, 0.377384, 0.390993, 0.390993, 0.366687, 0.36309, 0.465241, 0.42561, 0.42561, 0.472492, 0.486429, 0.509769, 0.5017, 0.604312, 0.59014, 0.604312, 0.699094, 0.716283, 0.618285, 0.525368, 0.63748, 0.648219, 0.626927, 0.618285, 0.618285, 0.622677, 0.529623, 0.509769, 0.509769, 0.509769, 0.461924, 0.422041, 0.408655, 0.342579, 0.342579, 0.352862, 0.352862, 0.352862, 0.311707, 0.394753, 0.483068, 0.440853, 0.414856, 0.450668, 0.517562, 0.545602, 0.59917, 0.685117, 0.680603, 0.716283, 0.685117, 0.694846, 0.699094, 0.712013, 0.798249, 0.716283, 0.728858, 0.716283, 0.76285, 0.795062, 0.750527, 0.750527, 0.805026, 0.83125, 0.699094, 0.733139, 0.632174, 0.521092, 0.450668, 0.433034, 0.41194, 0.414856, 0.468512, 0.476583, 0.4292, 0.40511, 0.480142, 0.42561, 0.40511], '')</t>
  </si>
  <si>
    <t>[23, 24, 25, 26, 27, 28, 30, 31, 32, 33, 34, 35, 36, 37, 38, 39, 40, 41, 58, 59, 60, 61, 62, 63, 64, 65, 66, 67, 68, 69, 70, 71, 72, 73, 74, 75, 76, 91, 92, 93, 94, 95, 96, 97, 98, 99, 100, 101, 102, 103, 104, 105, 106, 107, 108, 109, 110, 111, 112, 113, 114]</t>
  </si>
  <si>
    <t xml:space="preserve">F5RZW0|F5RZW0_9ENTR LysR family transcriptional regulator OS=Enterobacter hormaechei ATCC 49162 </t>
  </si>
  <si>
    <t>([0.064632, 0.046336, 0.073402, 0.054297, 0.060549, 0.079919, 0.085092, 0.109221, 0.132295, 0.086953, 0.106997, 0.120615, 0.092881, 0.144935, 0.15284, 0.196879, 0.125101, 0.127496, 0.127496, 0.127496, 0.179055, 0.275179, 0.318242, 0.243554, 0.311707, 0.349426, 0.349426, 0.308712, 0.308712, 0.318242, 0.339168, 0.349426, 0.356642, 0.384043, 0.390993, 0.380708, 0.339168, 0.42561, 0.339168, 0.335645, 0.349426, 0.342579, 0.349426, 0.384043, 0.447574, 0.465241, 0.384043, 0.318242, 0.30533, 0.311707, 0.311707, 0.366687, 0.356642, 0.352862, 0.352862, 0.264545, 0.232838, 0.308712, 0.30533, 0.30533, 0.401658, 0.384043, 0.30533, 0.21291, 0.216401, 0.232838, 0.144935, 0.216401, 0.278302, 0.370445, 0.278302, 0.26085, 0.301917, 0.229226, 0.232838, 0.222385, 0.222385, 0.25031, 0.243554, 0.25406, 0.25406, 0.236433, 0.243554, 0.335645, 0.349426, 0.328603, 0.247041, 0.30533, 0.264545, 0.26085, 0.257454, 0.346032, 0.26085, 0.243554, 0.284882, 0.288399, 0.209395, 0.203355, 0.236433, 0.239899, 0.167087, 0.161087, 0.139895, 0.15008, 0.144935, 0.216401, 0.225814, 0.291804, 0.236433, 0.30533, 0.321458, 0.225814, 0.236433, 0.222385, 0.164327, 0.120615, 0.122885, 0.203355, 0.288399, 0.288399, 0.288399, 0.370445, 0.36309, 0.321458, 0.222385, 0.239899, 0.225814, 0.139895, 0.139895, 0.21291, 0.179055, 0.182256, 0.200174, 0.200174, 0.194234, 0.264545, 0.247041, 0.173081, 0.090864, 0.10481, 0.10481, 0.102787, 0.085092, 0.096677, 0.142424, 0.236433, 0.139895, 0.155435, 0.170161, 0.194234, 0.129801, 0.083462, 0.042364, 0.067594, 0.067594, 0.155435, 0.083462, 0.088832, 0.079919, 0.085092, 0.045352, 0.034884, 0.038858, 0.05306, 0.092881, 0.11371, 0.058088, 0.085092, 0.073402, 0.067594, 0.073402, 0.120615, 0.118441, 0.196879, 0.120615, 0.111485, 0.074921, 0.085092, 0.144935, 0.222385, 0.281712, 0.374039, 0.284882, 0.196879, 0.111485, 0.102787, 0.092881, 0.088832, 0.088832, 0.088832, 0.147574, 0.122885, 0.116183, 0.200174, 0.120615, 0.120615, 0.127496, 0.127496, 0.17593, 0.106997, 0.0704, 0.071867, 0.069024, 0.120615, 0.122885, 0.194234, 0.164327, 0.155435, 0.158265, 0.127496, 0.134866, 0.144935, 0.083462, 0.086953, 0.071867, 0.147574, 0.203355, 0.196879, 0.15008, 0.094817, 0.182256, 0.216401, 0.17593, 0.185198, 0.155435, 0.219301, 0.137348, 0.161087, 0.090864, 0.15284, 0.15284, 0.090864, 0.098513, 0.142424, 0.085092, 0.0704, 0.032677, 0.048328, 0.026338, 0.055536, 0.11371, 0.092881, 0.11371, 0.164327, 0.092881, 0.118441, 0.076542, 0.134866, 0.134866, 0.122885, 0.081712, 0.15008, 0.15008, 0.083462, 0.111485, 0.179055, 0.21291, 0.21291, 0.158265, 0.161087, 0.092881, 0.090864, 0.090864, 0.094817, 0.102787, 0.167087, 0.158265, 0.147574, 0.147574, 0.147574, 0.219301, 0.26085, 0.232838, 0.288399, 0.275179, 0.167087, 0.179055, 0.118441, 0.129801, 0.158265, 0.196879, 0.268042, 0.232838, 0.236433, 0.158265, 0.094817, 0.074921, 0.081712, 0.111485, 0.116183, 0.122885, 0.147574, 0.182256, 0.203355, 0.155435, 0.137348, 0.232838, 0.232838, 0.311707, 0.394753, 0.401658, 0.447574, 0.408655, 0.42561, 0.401658, 0.483068, 0.58069, 0.626927, 0.59014, 0.63748, 0.613573, 0.570702, 0.538167], '')</t>
  </si>
  <si>
    <t>[306, 307, 308, 309, 310, 311, 312]</t>
  </si>
  <si>
    <t xml:space="preserve">F5RZW1|F5RZW1_9ENTR Bile acid:sodium symporter OS=Enterobacter hormaechei ATCC 49162 </t>
  </si>
  <si>
    <t>([0.003405, 0.002435, 0.003607, 0.002727, 0.002211, 0.002881, 0.002581, 0.00243, 0.002014, 0.001649, 0.001778, 0.00225, 0.001335, 0.001232, 0.002276, 0.001872, 0.0028, 0.004135, 0.003963, 0.002396, 0.002881, 0.003079, 0.003431, 0.002327, 0.00359, 0.005086, 0.003607, 0.004835, 0.006619, 0.008624, 0.011106, 0.008624, 0.007422, 0.008276, 0.009294, 0.005318, 0.003963, 0.003341, 0.003246, 0.003246, 0.004315, 0.005683, 0.003671, 0.004611, 0.006795, 0.006795, 0.005932, 0.005872, 0.003924, 0.003366, 0.003821, 0.004414, 0.006142, 0.007031, 0.007315, 0.011518, 0.013437, 0.029376, 0.021381, 0.013265, 0.009096, 0.008804, 0.006567, 0.009728, 0.010509, 0.006245, 0.003963, 0.003341, 0.003109, 0.004775, 0.004247, 0.003079, 0.003079, 0.002396, 0.001675, 0.00146, 0.001267, 0.001288, 0.000842, 0.001142, 0.001722, 0.001722, 0.00231, 0.00225, 0.002366, 0.002482, 0.003405, 0.003478, 0.003366, 0.005249, 0.004775, 0.004161, 0.004247, 0.002976, 0.002727, 0.003109, 0.003341, 0.002688, 0.00407, 0.004899, 0.005872, 0.004135, 0.005503, 0.005086, 0.005872, 0.003997, 0.003276, 0.002435, 0.003512, 0.004921, 0.003512, 0.003109, 0.004611, 0.006482, 0.010221, 0.011518, 0.013821, 0.020522, 0.031287, 0.016257, 0.013613, 0.012727, 0.015694, 0.014586, 0.01204, 0.014586, 0.026338, 0.017797, 0.020876, 0.019401, 0.01078, 0.00962, 0.008156, 0.008002, 0.008804, 0.005799, 0.005249, 0.004611, 0.00515, 0.004208, 0.003804, 0.00407, 0.004358, 0.004208, 0.004208, 0.004689, 0.004247, 0.004577, 0.006374, 0.009728, 0.006619, 0.010926, 0.023963, 0.023963, 0.024393, 0.021381, 0.020522, 0.023534, 0.020165, 0.020522, 0.020876, 0.021816, 0.016021, 0.017138, 0.011106, 0.008409, 0.005872, 0.006619, 0.006194, 0.004513, 0.004315, 0.006078, 0.006194, 0.004646, 0.006245, 0.006194, 0.00543, 0.005223, 0.005318, 0.006567, 0.006567, 0.00962, 0.016257, 0.031287, 0.015694, 0.017797, 0.028107, 0.060549, 0.066181, 0.071867, 0.142424, 0.144935, 0.137348, 0.056825, 0.050641, 0.023963, 0.015078, 0.01227, 0.013437, 0.022306, 0.021816, 0.010672, 0.010672, 0.011518, 0.009401, 0.009728, 0.010926, 0.011903, 0.011518, 0.007259, 0.005249, 0.005223, 0.005503, 0.004358, 0.006039, 0.007422, 0.01078, 0.016257, 0.014586, 0.015694, 0.008624, 0.006894, 0.008276, 0.006374, 0.004611, 0.005249, 0.004835, 0.004835, 0.003461, 0.002512, 0.003177, 0.003014, 0.002336, 0.001541, 0.001748, 0.001383, 0.001649, 0.001305, 0.000773, 0.000859, 0.001142, 0.001748, 0.002581, 0.002623, 0.003431, 0.003014, 0.003177, 0.004431, 0.004976, 0.007177, 0.011106, 0.008624, 0.014075, 0.01227, 0.014075, 0.009401, 0.00962, 0.009096, 0.012727, 0.025316, 0.044297, 0.056825, 0.026892, 0.020522, 0.035586, 0.035586, 0.040537, 0.044297, 0.031287, 0.031287, 0.032017, 0.016021, 0.016528, 0.009015, 0.016826, 0.028107, 0.064632, 0.051831, 0.025762, 0.026338, 0.019401, 0.014586, 0.010131, 0.009977, 0.013613, 0.008276, 0.007031, 0.007031, 0.004388, 0.005086, 0.005872, 0.003924, 0.00543, 0.005318, 0.006619, 0.004689, 0.003727, 0.003298, 0.003512, 0.003555, 0.00316, 0.003701, 0.004388, 0.003963, 0.005623, 0.004513, 0.006374, 0.007555, 0.012491, 0.026338, 0.014075, 0.011106, 0.020522, 0.022667, 0.051831, 0.076542, 0.139895, 0.158265, 0.158265, 0.239899, 0.26085, 0.284882, 0.25406, 0.219301, 0.335645, 0.30533, 0.346032, 0.31487, 0.271506, 0.206376, 0.155435], '')</t>
  </si>
  <si>
    <t xml:space="preserve">F5RZW2|F5RZW2_9ENTR Cytoplasmic protein OS=Enterobacter hormaechei ATCC 49162 </t>
  </si>
  <si>
    <t>([0.284882, 0.342579, 0.394753, 0.36309, 0.436924, 0.311707, 0.342579, 0.356642, 0.275179, 0.291804, 0.31487, 0.346032, 0.321458, 0.247041, 0.15008, 0.15008, 0.147574, 0.239899, 0.239899, 0.346032, 0.281712, 0.18812, 0.120615, 0.056825, 0.037156, 0.025762, 0.048328, 0.045352, 0.050641, 0.100716, 0.05306, 0.06312, 0.055536, 0.058088, 0.090864, 0.096677, 0.090864, 0.158265, 0.083462, 0.06184, 0.047319, 0.047319, 0.083462, 0.081712, 0.100716, 0.106997, 0.122885, 0.137348, 0.15008, 0.144935, 0.081712, 0.161087, 0.144935, 0.109221, 0.0704, 0.078022, 0.15008, 0.090864, 0.079919, 0.125101, 0.17593, 0.17593, 0.243554, 0.203355, 0.271506, 0.339168, 0.444081, 0.4292, 0.384043, 0.328603, 0.288399], '')</t>
  </si>
  <si>
    <t xml:space="preserve">F5RZW5|F5RZW5_9ENTR Uncharacterized protein OS=Enterobacter hormaechei ATCC 49162 </t>
  </si>
  <si>
    <t>([0.288399, 0.268042, 0.194234, 0.125101, 0.083462, 0.03976, 0.055536, 0.076542, 0.116183, 0.088832, 0.118441, 0.092881, 0.11371, 0.088832, 0.048328, 0.025316, 0.019401, 0.033407, 0.020165, 0.009865, 0.015694, 0.016826, 0.021381, 0.032677, 0.025316, 0.041405, 0.100716, 0.06184, 0.064632, 0.054297, 0.086953, 0.079919, 0.137348, 0.118441, 0.144935, 0.239899, 0.25031, 0.281712, 0.281712, 0.278302, 0.298791, 0.268042, 0.179055, 0.18812, 0.155435, 0.18812, 0.196879, 0.179055, 0.167087, 0.134866, 0.079919, 0.083462, 0.05306, 0.059222, 0.056825, 0.056825, 0.028695, 0.048328, 0.060549, 0.045352, 0.064632, 0.100716, 0.100716, 0.137348, 0.088832, 0.090864, 0.15284, 0.106997], '')</t>
  </si>
  <si>
    <t xml:space="preserve">F5RZW8|F5RZW8_9ENTR Transcriptional regulator OS=Enterobacter hormaechei ATCC 49162 </t>
  </si>
  <si>
    <t>([0.194234, 0.122885, 0.067594, 0.029376, 0.024826, 0.037156, 0.023963, 0.016826, 0.023087, 0.030611, 0.018106, 0.023963, 0.05306, 0.060549, 0.059222, 0.031287, 0.025316, 0.023534, 0.034068, 0.030611, 0.035586, 0.021381, 0.018415, 0.016257, 0.018106, 0.027463, 0.026892, 0.051831, 0.05306, 0.023963, 0.018415, 0.032017, 0.023534, 0.015078, 0.009865, 0.007555, 0.009728, 0.008804, 0.006988, 0.004414], '')</t>
  </si>
  <si>
    <t xml:space="preserve">F5RZW9|F5RZW9_9ENTR PTS family porter, phosphocarrier protein HPR OS=Enterobacter hormaechei ATCC 49162 </t>
  </si>
  <si>
    <t>([0.359901, 0.418646, 0.450668, 0.366687, 0.414856, 0.444081, 0.468512, 0.534167, 0.517562, 0.505461, 0.521092, 0.444081, 0.476583, 0.465241, 0.483068, 0.436924, 0.494003, 0.494003, 0.476583, 0.476583, 0.5017, 0.483068, 0.384043, 0.384043, 0.390993, 0.380708, 0.374039, 0.384043, 0.349426, 0.366687, 0.387226, 0.359901, 0.454136, 0.490133, 0.490133, 0.468512, 0.422041, 0.339168, 0.328603, 0.352862, 0.352862, 0.359901, 0.271506, 0.352862, 0.278302, 0.346032, 0.346032, 0.349426, 0.335645, 0.275179, 0.219301, 0.225814, 0.173081, 0.17593, 0.173081, 0.196879, 0.200174, 0.284882, 0.387226, 0.41194, 0.490133, 0.476583, 0.450668, 0.458154, 0.476583, 0.575842, 0.490133, 0.42561, 0.414856, 0.339168, 0.380708, 0.418646, 0.436924, 0.444081, 0.465241, 0.476583, 0.440853, 0.418646, 0.377384, 0.339168, 0.284882, 0.247041, 0.219301, 0.216401, 0.284882], '')</t>
  </si>
  <si>
    <t>[7, 8, 9, 10, 20, 65]</t>
  </si>
  <si>
    <t xml:space="preserve">F5RZX1|F5RZX1_9ENTR PTS family glucose porter, IIA component OS=Enterobacter hormaechei ATCC 49162 </t>
  </si>
  <si>
    <t>([0.022306, 0.035586, 0.060549, 0.094817, 0.11371, 0.132295, 0.170161, 0.200174, 0.229226, 0.26085, 0.200174, 0.25406, 0.173081, 0.185198, 0.257454, 0.281712, 0.203355, 0.295083, 0.30533, 0.324872, 0.328603, 0.324872, 0.339168, 0.239899, 0.25031, 0.271506, 0.21291, 0.232838, 0.243554, 0.179055, 0.120615, 0.109221, 0.079919, 0.147574, 0.196879, 0.15008, 0.083462, 0.142424, 0.15008, 0.15008, 0.081712, 0.116183, 0.10481, 0.090864, 0.17593, 0.164327, 0.155435, 0.229226, 0.18812, 0.15284, 0.15284, 0.18812, 0.321458, 0.281712, 0.271506, 0.284882, 0.377384, 0.356642, 0.356642, 0.335645, 0.247041, 0.229226, 0.278302, 0.374039, 0.394753, 0.366687, 0.328603, 0.225814, 0.216401, 0.15008, 0.191378, 0.257454, 0.298791, 0.264545, 0.335645, 0.236433, 0.25406, 0.167087, 0.155435, 0.106997, 0.118441, 0.106997, 0.185198, 0.10481, 0.109221, 0.106997, 0.067594, 0.090864, 0.100716, 0.092881, 0.15284, 0.15284, 0.15284, 0.079919, 0.074921, 0.071867, 0.073402, 0.054297, 0.102787, 0.194234, 0.264545, 0.268042, 0.366687, 0.295083, 0.370445, 0.288399, 0.284882, 0.366687, 0.380708, 0.394753, 0.31487, 0.332115, 0.21291, 0.225814, 0.239899, 0.284882, 0.200174, 0.203355, 0.247041, 0.247041, 0.219301, 0.191378, 0.173081, 0.17593, 0.25031, 0.179055, 0.25406, 0.281712, 0.200174, 0.120615, 0.111485, 0.179055, 0.173081, 0.243554, 0.239899, 0.342579, 0.225814, 0.30533, 0.408655, 0.308712, 0.206376, 0.206376, 0.161087, 0.170161, 0.173081, 0.164327, 0.179055, 0.179055, 0.102787, 0.15284, 0.229226, 0.321458, 0.352862, 0.275179, 0.219301, 0.206376, 0.122885, 0.179055, 0.179055, 0.139895, 0.18812, 0.25031, 0.232838, 0.308712, 0.278302, 0.239899, 0.203355, 0.278302, 0.219301], '')</t>
  </si>
  <si>
    <t xml:space="preserve">F5RZX2|F5RZX2_9ENTR pyridoxal kinase OS=Enterobacter hormaechei ATCC 49162 </t>
  </si>
  <si>
    <t>([0.144935, 0.134866, 0.182256, 0.225814, 0.271506, 0.31487, 0.225814, 0.17593, 0.173081, 0.134866, 0.161087, 0.196879, 0.185198, 0.161087, 0.17593, 0.170161, 0.278302, 0.271506, 0.185198, 0.173081, 0.179055, 0.179055, 0.129801, 0.102787, 0.06312, 0.073402, 0.073402, 0.071867, 0.109221, 0.137348, 0.196879, 0.191378, 0.120615, 0.127496, 0.127496, 0.191378, 0.25031, 0.179055, 0.206376, 0.291804, 0.216401, 0.129801, 0.064632, 0.118441, 0.15284, 0.225814, 0.225814, 0.21291, 0.222385, 0.236433, 0.239899, 0.137348, 0.081712, 0.139895, 0.129801, 0.129801, 0.069024, 0.100716, 0.164327, 0.155435, 0.081712, 0.064632, 0.111485, 0.203355, 0.129801, 0.0704, 0.066181, 0.043307, 0.024826, 0.050641, 0.051831, 0.049374, 0.116183, 0.111485, 0.064632, 0.064632, 0.116183, 0.122885, 0.100716, 0.074921, 0.041405, 0.085092, 0.170161, 0.170161, 0.102787, 0.134866, 0.206376, 0.209395, 0.209395, 0.295083, 0.284882, 0.173081, 0.118441, 0.06184, 0.066181, 0.094817, 0.098513, 0.047319, 0.047319, 0.047319, 0.047319, 0.040537, 0.037156, 0.023087, 0.023963, 0.042364, 0.066181, 0.073402, 0.042364, 0.030003, 0.020522, 0.012727, 0.014315, 0.022667, 0.045352, 0.051831, 0.034068, 0.032677, 0.067594, 0.064632, 0.073402, 0.088832, 0.155435, 0.129801, 0.118441, 0.076542, 0.073402, 0.073402, 0.071867, 0.069024, 0.137348, 0.21291, 0.264545, 0.243554, 0.225814, 0.219301, 0.288399, 0.298791, 0.209395, 0.222385, 0.229226, 0.185198, 0.194234, 0.194234, 0.144935, 0.229226, 0.328603, 0.346032, 0.247041, 0.137348, 0.239899, 0.134866, 0.134866, 0.109221, 0.111485, 0.11371, 0.100716, 0.096677, 0.182256, 0.200174, 0.173081, 0.26085, 0.324872, 0.339168, 0.335645, 0.401658, 0.298791, 0.236433, 0.196879, 0.232838, 0.349426, 0.328603, 0.332115, 0.225814, 0.295083, 0.398279, 0.401658, 0.311707, 0.311707, 0.191378, 0.18812, 0.164327, 0.092881, 0.079919, 0.0704, 0.056825, 0.085092, 0.098513, 0.098513, 0.129801, 0.167087, 0.18812, 0.194234, 0.291804, 0.281712, 0.284882, 0.200174, 0.144935, 0.147574, 0.106997, 0.173081, 0.26085, 0.31487, 0.41194, 0.335645, 0.342579, 0.308712, 0.278302, 0.31487, 0.346032, 0.36309, 0.342579, 0.247041, 0.26085, 0.257454, 0.370445, 0.288399, 0.346032, 0.41194, 0.505461, 0.59014, 0.613573, 0.490133, 0.359901, 0.288399, 0.356642, 0.370445, 0.359901, 0.295083, 0.324872, 0.324872, 0.206376, 0.15284, 0.209395, 0.191378, 0.179055, 0.167087, 0.182256, 0.161087, 0.17593, 0.144935, 0.088832, 0.078022, 0.10481, 0.155435, 0.219301, 0.232838, 0.21291, 0.225814, 0.295083, 0.311707, 0.247041, 0.30533, 0.284882, 0.200174, 0.203355, 0.219301, 0.21291, 0.271506, 0.301917, 0.200174, 0.243554, 0.352862, 0.275179, 0.219301, 0.170161, 0.200174, 0.158265, 0.134866, 0.167087, 0.134866, 0.096677, 0.122885, 0.122885, 0.18812, 0.278302, 0.229226, 0.170161], '')</t>
  </si>
  <si>
    <t xml:space="preserve">F5RZX4|F5RZX4_9ENTR Sulfate ABC superfamily ATP binding cassette transporter, ABC protein OS=Enterobacter hormaechei ATCC 49162 </t>
  </si>
  <si>
    <t>([0.15008, 0.06312, 0.092881, 0.132295, 0.173081, 0.222385, 0.173081, 0.120615, 0.158265, 0.185198, 0.129801, 0.161087, 0.100716, 0.173081, 0.094817, 0.191378, 0.219301, 0.203355, 0.30533, 0.264545, 0.191378, 0.164327, 0.182256, 0.11371, 0.109221, 0.127496, 0.116183, 0.167087, 0.25031, 0.232838, 0.236433, 0.339168, 0.342579, 0.346032, 0.257454, 0.359901, 0.232838, 0.15284, 0.129801, 0.122885, 0.090864, 0.144935, 0.182256, 0.278302, 0.374039, 0.374039, 0.339168, 0.352862, 0.25406, 0.264545, 0.155435, 0.161087, 0.158265, 0.158265, 0.247041, 0.257454, 0.247041, 0.346032, 0.349426, 0.390993, 0.356642, 0.454136, 0.450668, 0.444081, 0.436924, 0.352862, 0.352862, 0.239899, 0.164327, 0.15008, 0.15284, 0.271506, 0.167087, 0.144935, 0.083462, 0.038858, 0.064632, 0.069024, 0.05306, 0.098513, 0.058088, 0.034068, 0.034068, 0.036378, 0.0198, 0.016826, 0.013613, 0.013613, 0.015344, 0.023534, 0.030003, 0.017447, 0.0198, 0.034884, 0.042364, 0.081712, 0.155435, 0.185198, 0.191378, 0.196879, 0.167087, 0.239899, 0.26085, 0.257454, 0.21291, 0.311707, 0.264545, 0.387226, 0.387226, 0.390993, 0.298791, 0.384043, 0.444081, 0.332115, 0.339168, 0.25031, 0.21291, 0.219301, 0.120615, 0.092881, 0.116183, 0.134866, 0.066181, 0.142424, 0.122885, 0.15008, 0.090864, 0.139895, 0.134866, 0.137348, 0.216401, 0.30533, 0.298791, 0.324872, 0.321458, 0.291804, 0.288399, 0.288399, 0.278302, 0.335645, 0.278302, 0.247041, 0.179055, 0.298791, 0.298791, 0.332115, 0.232838, 0.236433, 0.155435, 0.094817, 0.096677, 0.098513, 0.122885, 0.058088, 0.06184, 0.083462, 0.056825, 0.102787, 0.102787, 0.109221, 0.081712, 0.132295, 0.15008, 0.222385, 0.137348, 0.109221, 0.10481, 0.094817, 0.092881, 0.147574, 0.229226, 0.144935, 0.139895, 0.125101, 0.229226, 0.15008, 0.17593, 0.158265, 0.158265, 0.182256, 0.120615, 0.098513, 0.067594, 0.071867, 0.069024, 0.127496, 0.134866, 0.144935, 0.25406, 0.318242, 0.298791, 0.301917, 0.321458, 0.295083, 0.298791, 0.281712, 0.298791, 0.222385, 0.264545, 0.222385, 0.222385, 0.298791, 0.41194, 0.5017, 0.394753, 0.398279, 0.390993, 0.31487, 0.318242, 0.321458, 0.377384, 0.418646, 0.41194, 0.398279, 0.311707, 0.291804, 0.311707, 0.41194, 0.461924, 0.549308, 0.58069, 0.458154, 0.384043, 0.301917, 0.298791, 0.284882, 0.239899, 0.243554, 0.328603, 0.243554, 0.247041, 0.203355, 0.125101, 0.125101, 0.200174, 0.31487, 0.229226, 0.209395, 0.185198, 0.21291, 0.206376, 0.125101, 0.216401, 0.216401, 0.301917, 0.268042, 0.374039, 0.394753, 0.278302, 0.298791, 0.288399, 0.281712, 0.203355, 0.295083, 0.291804, 0.264545, 0.25406, 0.352862, 0.370445, 0.390993, 0.318242, 0.324872, 0.356642, 0.25406, 0.243554, 0.225814, 0.278302, 0.173081, 0.194234, 0.236433, 0.219301, 0.232838, 0.225814, 0.30533, 0.284882, 0.295083, 0.31487, 0.232838, 0.243554, 0.236433, 0.236433, 0.222385, 0.239899, 0.257454, 0.366687, 0.384043, 0.318242, 0.301917, 0.387226, 0.374039, 0.472492, 0.454136, 0.534167, 0.534167, 0.450668, 0.472492, 0.468512, 0.390993, 0.40511, 0.328603, 0.335645, 0.335645, 0.335645, 0.31487, 0.268042, 0.179055, 0.247041, 0.335645, 0.352862, 0.295083, 0.30533, 0.209395, 0.158265, 0.125101, 0.120615, 0.196879, 0.200174, 0.137348, 0.232838, 0.321458, 0.384043, 0.370445, 0.346032, 0.440853, 0.42561, 0.461924, 0.444081, 0.370445, 0.366687, 0.257454, 0.346032, 0.335645, 0.377384, 0.436924, 0.390993, 0.311707, 0.301917, 0.295083, 0.377384, 0.359901, 0.324872, 0.236433, 0.257454, 0.26085, 0.239899, 0.26085, 0.349426, 0.36309, 0.40511, 0.324872, 0.380708, 0.384043, 0.384043, 0.387226, 0.374039, 0.444081, 0.534167, 0.51388, 0.486429, 0.440853, 0.394753, 0.374039, 0.497853, 0.444081], '')</t>
  </si>
  <si>
    <t>[203, 219, 220, 292, 293, 356, 357]</t>
  </si>
  <si>
    <t xml:space="preserve">F5RZX5|F5RZX5_9ENTR Sulfate ABC superfamily ATP binding cassette transporter, permease protein OS=Enterobacter hormaechei ATCC 49162 </t>
  </si>
  <si>
    <t>([0.045352, 0.03976, 0.078022, 0.10481, 0.043307, 0.067594, 0.034068, 0.045352, 0.060549, 0.034068, 0.018106, 0.014075, 0.009483, 0.008804, 0.013613, 0.012727, 0.008624, 0.008624, 0.006245, 0.006194, 0.009865, 0.006482, 0.005086, 0.003405, 0.002529, 0.002881, 0.003014, 0.004388, 0.003405, 0.002349, 0.002327, 0.002327, 0.002482, 0.003555, 0.00316, 0.001855, 0.001808, 0.002688, 0.003821, 0.00359, 0.002976, 0.00316, 0.003821, 0.00389, 0.005799, 0.008075, 0.007315, 0.005872, 0.005932, 0.008624, 0.015078, 0.020522, 0.023534, 0.037156, 0.030611, 0.019109, 0.023087, 0.012727, 0.011903, 0.008409, 0.009977, 0.008156, 0.006482, 0.005249, 0.00515, 0.005086, 0.003727, 0.005734, 0.005011, 0.005011, 0.003431, 0.002503, 0.001936, 0.0028, 0.00231, 0.001778, 0.001872, 0.002435, 0.00246, 0.001623, 0.001649, 0.002194, 0.003177, 0.002349, 0.003431, 0.003246, 0.003405, 0.004414, 0.003997, 0.005318, 0.003671, 0.003701, 0.003461, 0.00543, 0.00389, 0.003671, 0.005223, 0.004976, 0.006194, 0.00558, 0.006795, 0.006795, 0.006482, 0.007091, 0.008624, 0.006078, 0.008525, 0.007645, 0.005378, 0.004161, 0.00283, 0.0028, 0.0028, 0.002529, 0.001675, 0.002435, 0.003405, 0.003431, 0.004835, 0.004899, 0.00543, 0.006142, 0.008276, 0.005872, 0.00389, 0.005318, 0.007495, 0.008525, 0.009015, 0.009096, 0.013821, 0.013821, 0.018415, 0.016257, 0.028695, 0.029376, 0.036378, 0.037156, 0.023963, 0.015078, 0.008525, 0.009294, 0.009728, 0.007177, 0.006701, 0.007259, 0.007177, 0.005623, 0.006374, 0.003997, 0.004358, 0.003298, 0.004611, 0.005932, 0.006374, 0.005503, 0.008804, 0.005932, 0.004921, 0.004247, 0.005378, 0.007495, 0.010131, 0.009483, 0.013437, 0.032017, 0.06184, 0.064632, 0.071867, 0.044297, 0.06312, 0.055536, 0.049374, 0.050641, 0.033407, 0.067594, 0.118441, 0.048328, 0.086953, 0.092881, 0.085092, 0.086953, 0.083462, 0.049374, 0.055536, 0.030611, 0.033407, 0.033407, 0.015694, 0.019401, 0.013437, 0.017447, 0.018106, 0.019109, 0.011106, 0.013613, 0.009728, 0.007315, 0.007645, 0.008002, 0.009865, 0.015078, 0.015078, 0.013016, 0.011342, 0.01078, 0.020165, 0.009401, 0.009015, 0.01227, 0.009096, 0.014315, 0.011903, 0.013265, 0.022306, 0.042364, 0.041405, 0.035586, 0.058088, 0.106997, 0.11371, 0.109221, 0.074921, 0.074921, 0.050641, 0.120615, 0.066181, 0.059222, 0.067594, 0.074921, 0.050641, 0.044297, 0.046336, 0.076542, 0.132295, 0.071867, 0.078022, 0.085092, 0.083462, 0.086953, 0.085092, 0.034884, 0.034884, 0.05306, 0.044297, 0.069024, 0.030611, 0.032017, 0.033407, 0.036378, 0.025316, 0.038858, 0.038858, 0.022306, 0.023534, 0.013437, 0.013016, 0.008409, 0.008156, 0.01204, 0.009015, 0.007091, 0.011106, 0.007259, 0.008156, 0.006567, 0.007645, 0.011518, 0.018415, 0.019109, 0.034068, 0.042364, 0.051831, 0.098513, 0.164327, 0.167087, 0.257454, 0.384043, 0.483068, 0.5017, 0.509769, 0.59014, 0.690604, 0.675549, 0.827927, 0.83125, 0.932927, 0.924947, 0.91684, 0.921076, 0.908098], '')</t>
  </si>
  <si>
    <t>[279, 280, 281, 282, 283, 284, 285, 286, 287, 288, 289, 290]</t>
  </si>
  <si>
    <t xml:space="preserve">F5RZX7|F5RZX7_9ENTR Sulfate ABC superfamily ATP binding cassette transporter, sulfate-binding protein OS=Enterobacter hormaechei ATCC 49162 </t>
  </si>
  <si>
    <t>([0.111485, 0.116183, 0.0704, 0.076542, 0.102787, 0.0704, 0.049374, 0.036378, 0.030611, 0.033407, 0.044297, 0.045352, 0.047319, 0.06184, 0.06184, 0.10481, 0.10481, 0.064632, 0.071867, 0.071867, 0.071867, 0.069024, 0.088832, 0.096677, 0.111485, 0.116183, 0.18812, 0.18812, 0.167087, 0.200174, 0.200174, 0.129801, 0.167087, 0.191378, 0.194234, 0.109221, 0.106997, 0.17593, 0.26085, 0.155435, 0.137348, 0.139895, 0.229226, 0.236433, 0.318242, 0.321458, 0.328603, 0.31487, 0.311707, 0.422041, 0.356642, 0.387226, 0.480142, 0.458154, 0.4292, 0.42561, 0.545602, 0.521092, 0.509769, 0.497853, 0.632174, 0.632174, 0.529623, 0.480142, 0.374039, 0.281712, 0.295083, 0.281712, 0.203355, 0.281712, 0.25031, 0.352862, 0.291804, 0.219301, 0.225814, 0.142424, 0.179055, 0.18812, 0.139895, 0.144935, 0.15284, 0.100716, 0.127496, 0.120615, 0.090864, 0.155435, 0.232838, 0.222385, 0.222385, 0.298791, 0.222385, 0.173081, 0.194234, 0.225814, 0.295083, 0.206376, 0.308712, 0.288399, 0.281712, 0.264545, 0.298791, 0.30533, 0.380708, 0.366687, 0.454136, 0.58069, 0.454136, 0.359901, 0.356642, 0.359901, 0.324872, 0.401658, 0.387226, 0.278302, 0.25031, 0.243554, 0.324872, 0.31487, 0.335645, 0.366687, 0.440853, 0.418646, 0.324872, 0.318242, 0.332115, 0.25031, 0.225814, 0.339168, 0.349426, 0.295083, 0.295083, 0.324872, 0.332115, 0.374039, 0.444081, 0.42561, 0.346032, 0.25406, 0.284882, 0.284882, 0.281712, 0.281712, 0.271506, 0.346032, 0.339168, 0.342579, 0.401658, 0.390993, 0.295083, 0.374039, 0.346032, 0.271506, 0.247041, 0.21291, 0.191378, 0.194234, 0.239899, 0.288399, 0.398279, 0.359901, 0.31487, 0.291804, 0.295083, 0.308712, 0.318242, 0.31487, 0.275179, 0.298791, 0.295083, 0.394753, 0.40511, 0.384043, 0.418646, 0.447574, 0.486429, 0.461924, 0.384043, 0.408655, 0.450668, 0.380708, 0.398279, 0.370445, 0.257454, 0.268042, 0.257454, 0.247041, 0.247041, 0.278302, 0.281712, 0.25031, 0.239899, 0.232838, 0.335645, 0.278302, 0.247041, 0.25031, 0.356642, 0.433034, 0.36309, 0.349426, 0.414856, 0.342579, 0.328603, 0.352862, 0.339168, 0.229226, 0.247041, 0.243554, 0.25406, 0.196879, 0.236433, 0.25031, 0.170161, 0.170161, 0.26085, 0.301917, 0.203355, 0.21291, 0.18812, 0.271506, 0.271506, 0.164327, 0.232838, 0.243554, 0.264545, 0.191378, 0.321458, 0.301917, 0.308712, 0.311707, 0.291804, 0.206376, 0.167087, 0.257454, 0.158265, 0.18812, 0.129801, 0.17593, 0.100716, 0.083462, 0.081712, 0.078022, 0.155435, 0.102787, 0.137348, 0.161087, 0.25031, 0.219301, 0.225814, 0.239899, 0.219301, 0.271506, 0.31487, 0.335645, 0.295083, 0.31487, 0.21291, 0.288399, 0.232838, 0.247041, 0.219301, 0.209395, 0.247041, 0.239899, 0.275179, 0.288399, 0.321458, 0.243554, 0.170161, 0.170161, 0.164327, 0.10481, 0.073402, 0.050641, 0.05306, 0.041405, 0.078022, 0.132295, 0.142424, 0.222385, 0.232838, 0.275179, 0.291804, 0.25406, 0.173081, 0.194234, 0.194234, 0.18812, 0.15008, 0.25031, 0.25406, 0.25031, 0.349426, 0.359901, 0.339168, 0.335645, 0.335645, 0.335645, 0.332115, 0.308712, 0.191378, 0.25031, 0.264545, 0.158265, 0.18812, 0.275179, 0.219301, 0.170161, 0.170161, 0.278302, 0.257454, 0.15008, 0.125101, 0.11371, 0.173081, 0.275179, 0.288399, 0.275179, 0.271506, 0.257454, 0.179055, 0.206376, 0.182256, 0.185198, 0.275179, 0.25031, 0.232838, 0.275179, 0.295083, 0.278302, 0.243554, 0.203355, 0.31487, 0.328603, 0.301917, 0.268042, 0.225814], '')</t>
  </si>
  <si>
    <t>[56, 57, 58, 60, 61, 62, 105]</t>
  </si>
  <si>
    <t xml:space="preserve">F5RZX8|F5RZX8_9ENTR Dyp-type peroxidase OS=Enterobacter hormaechei ATCC 49162 </t>
  </si>
  <si>
    <t>([0.284882, 0.335645, 0.26085, 0.298791, 0.281712, 0.268042, 0.182256, 0.125101, 0.081712, 0.116183, 0.111485, 0.15284, 0.102787, 0.094817, 0.142424, 0.147574, 0.098513, 0.106997, 0.15284, 0.15284, 0.127496, 0.096677, 0.076542, 0.111485, 0.106997, 0.085092, 0.051831, 0.060549, 0.111485, 0.182256, 0.098513, 0.102787, 0.098513, 0.076542, 0.081712, 0.069024, 0.060549, 0.046336, 0.05306, 0.073402, 0.106997, 0.109221, 0.079919, 0.098513, 0.085092, 0.058088, 0.060549, 0.102787, 0.081712, 0.076542, 0.085092, 0.15008, 0.122885, 0.0704, 0.137348, 0.137348, 0.100716, 0.10481, 0.191378, 0.164327, 0.164327, 0.191378, 0.161087, 0.257454, 0.271506, 0.21291, 0.271506, 0.352862, 0.268042, 0.291804, 0.321458, 0.219301, 0.21291, 0.275179, 0.359901, 0.281712, 0.243554, 0.36309, 0.335645, 0.342579, 0.349426, 0.239899, 0.25031, 0.21291, 0.129801, 0.0704, 0.122885, 0.078022, 0.041405, 0.083462, 0.085092, 0.067594, 0.120615, 0.127496, 0.088832, 0.096677, 0.085092, 0.098513, 0.054297, 0.055536, 0.056825, 0.045352, 0.069024, 0.050641, 0.086953, 0.122885, 0.109221, 0.106997, 0.179055, 0.257454, 0.182256, 0.275179, 0.216401, 0.222385, 0.225814, 0.311707, 0.236433, 0.346032, 0.349426, 0.311707, 0.328603, 0.232838, 0.196879, 0.232838, 0.284882, 0.264545, 0.301917, 0.328603, 0.324872, 0.318242, 0.216401, 0.236433, 0.236433, 0.301917, 0.298791, 0.298791, 0.295083, 0.390993, 0.359901, 0.359901, 0.486429, 0.509769, 0.626927, 0.707965, 0.680603, 0.685117, 0.604312, 0.557691, 0.58069, 0.486429, 0.476583, 0.613573, 0.699094, 0.59917, 0.608892, 0.562014, 0.545602, 0.529623, 0.490133, 0.4292, 0.366687, 0.25031, 0.179055, 0.182256, 0.185198, 0.11371, 0.11371, 0.158265, 0.191378, 0.173081, 0.243554, 0.26085, 0.17593, 0.18812, 0.239899, 0.196879, 0.222385, 0.167087, 0.167087, 0.17593, 0.264545, 0.339168, 0.401658, 0.4292, 0.335645, 0.339168, 0.436924, 0.422041, 0.414856, 0.41194, 0.465241, 0.486429, 0.490133, 0.604312, 0.490133, 0.505461, 0.545602, 0.557691, 0.604312, 0.59508, 0.626927, 0.538167, 0.525368, 0.570702, 0.618285, 0.622677, 0.632174, 0.626927, 0.545602, 0.562014, 0.465241, 0.486429, 0.490133, 0.480142, 0.465241, 0.545602, 0.538167, 0.454136, 0.436924, 0.384043, 0.332115, 0.295083, 0.366687, 0.359901, 0.288399, 0.318242, 0.31487, 0.308712, 0.318242, 0.349426, 0.339168, 0.414856, 0.42561, 0.414856, 0.40511, 0.332115, 0.257454, 0.164327, 0.167087, 0.15008, 0.144935, 0.134866, 0.118441, 0.111485, 0.069024, 0.06312, 0.055536, 0.054297, 0.059222, 0.06312, 0.079919, 0.049374, 0.031287, 0.030003, 0.023087, 0.013437, 0.019109, 0.031287, 0.060549, 0.098513, 0.116183, 0.17593, 0.243554, 0.278302, 0.25031, 0.288399, 0.301917, 0.295083, 0.275179, 0.26085, 0.247041, 0.268042, 0.281712, 0.359901, 0.359901, 0.398279, 0.418646, 0.339168, 0.229226, 0.196879, 0.222385, 0.222385, 0.170161, 0.185198, 0.182256, 0.144935, 0.120615, 0.15008, 0.096677, 0.147574, 0.122885, 0.100716, 0.060549, 0.073402, 0.05306, 0.038042, 0.025762, 0.040537, 0.069024], '')</t>
  </si>
  <si>
    <t>[141, 142, 143, 144, 145, 146, 147, 148, 151, 152, 153, 154, 155, 156, 157, 193, 195, 196, 197, 198, 199, 200, 201, 202, 203, 204, 205, 206, 207, 208, 209, 215, 216]</t>
  </si>
  <si>
    <t xml:space="preserve">F5RZX9|F5RZX9_9ENTR Lipoprotein OS=Enterobacter hormaechei ATCC 49162 </t>
  </si>
  <si>
    <t>([0.009865, 0.020165, 0.014586, 0.016826, 0.013016, 0.018415, 0.024393, 0.020522, 0.026892, 0.036378, 0.028107, 0.035586, 0.036378, 0.022667, 0.03976, 0.023963, 0.038858, 0.05306, 0.073402, 0.066181, 0.098513, 0.098513, 0.086953, 0.085092, 0.055536, 0.090864, 0.086953, 0.086953, 0.129801, 0.147574, 0.102787, 0.164327, 0.182256, 0.194234, 0.275179, 0.206376, 0.284882, 0.281712, 0.229226, 0.26085, 0.321458, 0.257454, 0.342579, 0.301917, 0.308712, 0.422041, 0.436924, 0.450668, 0.422041, 0.339168, 0.328603, 0.401658, 0.366687, 0.268042, 0.25406, 0.25031, 0.321458, 0.232838, 0.239899, 0.243554, 0.239899, 0.268042, 0.298791, 0.25406, 0.278302, 0.359901, 0.370445, 0.366687, 0.356642, 0.394753, 0.394753, 0.332115, 0.318242, 0.26085, 0.239899, 0.26085, 0.239899, 0.155435, 0.232838, 0.243554, 0.332115, 0.328603, 0.275179, 0.25031, 0.25031, 0.203355, 0.134866, 0.125101, 0.118441, 0.127496, 0.127496, 0.18812, 0.243554, 0.18812, 0.281712, 0.380708, 0.284882, 0.288399, 0.311707, 0.281712, 0.281712, 0.288399, 0.311707, 0.295083, 0.352862, 0.390993, 0.444081, 0.529623, 0.521092, 0.461924, 0.444081, 0.377384, 0.380708, 0.380708, 0.472492, 0.36309, 0.36309, 0.461924, 0.41194, 0.380708, 0.4292, 0.41194, 0.366687, 0.25406, 0.328603, 0.30533, 0.236433, 0.216401, 0.216401, 0.167087, 0.247041, 0.25406, 0.321458, 0.332115, 0.328603, 0.243554, 0.31487, 0.257454, 0.26085, 0.264545, 0.346032, 0.308712, 0.324872, 0.349426, 0.444081, 0.458154, 0.454136, 0.447574, 0.468512, 0.384043, 0.387226, 0.26085, 0.26085, 0.247041, 0.236433, 0.167087, 0.225814, 0.25031, 0.335645, 0.332115, 0.401658, 0.335645, 0.324872, 0.342579, 0.342579, 0.352862, 0.352862, 0.352862, 0.349426, 0.346032, 0.422041, 0.401658, 0.490133, 0.433034, 0.4292, 0.422041, 0.4292, 0.349426, 0.284882, 0.247041, 0.243554, 0.219301, 0.271506, 0.284882, 0.222385, 0.196879, 0.15284, 0.109221, 0.078022, 0.122885, 0.094817], '')</t>
  </si>
  <si>
    <t>[107, 108]</t>
  </si>
  <si>
    <t xml:space="preserve">F5RZY0|F5RZY0_9ENTR Inner membrane protein YfeZ OS=Enterobacter hormaechei ATCC 49162 </t>
  </si>
  <si>
    <t>([0.15284, 0.206376, 0.120615, 0.129801, 0.161087, 0.179055, 0.098513, 0.11371, 0.06312, 0.094817, 0.045352, 0.032677, 0.014075, 0.008723, 0.006619, 0.004835, 0.00543, 0.00407, 0.002606, 0.002623, 0.002327, 0.003298, 0.003341, 0.003014, 0.00243, 0.001597, 0.000958, 0.001112, 0.000893, 0.001232, 0.001103, 0.00155, 0.00225, 0.003341, 0.004736, 0.005992, 0.007877, 0.013016, 0.024826, 0.025316, 0.013437, 0.018106, 0.01078, 0.006421, 0.006482, 0.00962, 0.017797, 0.038858, 0.073402, 0.083462, 0.043307, 0.020876, 0.014315, 0.015078, 0.009483, 0.006482, 0.007031, 0.007031, 0.005223, 0.00558, 0.006894, 0.007555, 0.005086, 0.006421, 0.006421, 0.006533, 0.004775, 0.004577, 0.004775, 0.004513, 0.004899, 0.00777, 0.010221, 0.010131, 0.011342, 0.019401, 0.016528, 0.008723, 0.008409, 0.009865, 0.006078, 0.006701, 0.006078, 0.006142, 0.004899, 0.005318, 0.005318, 0.005872, 0.006078, 0.004689, 0.003804, 0.002761, 0.001906, 0.001623, 0.001602, 0.001481, 0.001687, 0.002057, 0.002078, 0.001434, 0.001103, 0.001048, 0.001103, 0.001692, 0.002662, 0.002581, 0.00359, 0.004921, 0.003821, 0.003804, 0.003366, 0.003757, 0.003701, 0.003924, 0.00389, 0.004899, 0.005011, 0.003246, 0.003246, 0.003997, 0.00407, 0.004135, 0.004315, 0.003053, 0.002211, 0.002078, 0.003177, 0.003555, 0.003461, 0.003607, 0.003478, 0.004483, 0.004208, 0.00389, 0.005249, 0.006988, 0.008624, 0.007877, 0.013821, 0.017138, 0.016826, 0.026338, 0.047319, 0.088832, 0.173081, 0.264545, 0.21291, 0.155435, 0.081712], '')</t>
  </si>
  <si>
    <t xml:space="preserve">F5RZY1|F5RZY1_9ENTR Acetyltransferase HMPREF9086_3294 OS=Enterobacter hormaechei ATCC 49162 </t>
  </si>
  <si>
    <t>([0.069024, 0.11371, 0.164327, 0.122885, 0.074921, 0.109221, 0.073402, 0.042364, 0.06312, 0.074921, 0.06184, 0.085092, 0.046336, 0.048328, 0.048328, 0.086953, 0.085092, 0.096677, 0.096677, 0.106997, 0.109221, 0.15284, 0.15284, 0.085092, 0.132295, 0.200174, 0.185198, 0.200174, 0.31487, 0.301917, 0.318242, 0.31487, 0.308712, 0.311707, 0.288399, 0.216401, 0.137348, 0.203355, 0.206376, 0.142424, 0.129801, 0.118441, 0.164327, 0.109221, 0.125101, 0.116183, 0.127496, 0.088832, 0.10481, 0.096677, 0.096677, 0.054297, 0.086953, 0.085092, 0.134866, 0.216401, 0.295083, 0.36309, 0.36309, 0.268042, 0.25031, 0.161087, 0.161087, 0.10481, 0.147574, 0.232838, 0.247041, 0.158265, 0.206376, 0.219301, 0.209395, 0.209395, 0.203355, 0.170161, 0.182256, 0.158265, 0.109221, 0.066181, 0.0704, 0.078022, 0.076542, 0.137348, 0.200174, 0.196879, 0.182256, 0.116183, 0.081712, 0.0704, 0.118441, 0.085092, 0.122885, 0.125101, 0.073402, 0.132295, 0.092881, 0.067594, 0.054297, 0.085092, 0.15008, 0.147574, 0.167087, 0.257454, 0.182256, 0.134866, 0.086953, 0.137348, 0.173081, 0.132295, 0.15284, 0.147574, 0.134866, 0.11371, 0.071867, 0.132295, 0.127496, 0.173081, 0.219301, 0.219301, 0.158265, 0.155435, 0.092881, 0.083462, 0.076542, 0.109221, 0.098513, 0.092881, 0.102787, 0.137348, 0.219301, 0.222385, 0.15284, 0.200174, 0.17593, 0.239899, 0.194234, 0.161087, 0.164327, 0.120615, 0.161087, 0.243554, 0.179055], '')</t>
  </si>
  <si>
    <t xml:space="preserve">F5RZY7|F5RZY7_9ENTR DUF1176 domain-containing protein OS=Enterobacter hormaechei ATCC 49162 </t>
  </si>
  <si>
    <t>([0.001335, 0.001211, 0.001344, 0.001335, 0.00225, 0.002606, 0.003821, 0.003607, 0.003701, 0.003405, 0.003804, 0.003864, 0.004208, 0.005223, 0.007259, 0.009401, 0.015078, 0.013265, 0.0198, 0.040537, 0.046336, 0.088832, 0.109221, 0.155435, 0.15008, 0.137348, 0.170161, 0.15284, 0.236433, 0.194234, 0.196879, 0.164327, 0.167087, 0.142424, 0.17593, 0.170161, 0.164327, 0.185198, 0.288399, 0.295083, 0.284882, 0.291804, 0.216401, 0.247041, 0.243554, 0.25031, 0.229226, 0.222385, 0.209395, 0.173081, 0.278302, 0.339168, 0.401658, 0.433034, 0.440853, 0.398279, 0.390993, 0.30533, 0.288399, 0.203355, 0.209395, 0.137348, 0.21291, 0.281712, 0.232838, 0.225814, 0.284882, 0.324872, 0.356642, 0.298791, 0.328603, 0.342579, 0.40511, 0.414856, 0.324872, 0.288399, 0.349426, 0.356642, 0.36309, 0.281712, 0.291804, 0.295083, 0.390993, 0.359901, 0.390993, 0.394753, 0.398279, 0.346032, 0.318242, 0.281712, 0.352862, 0.356642, 0.25406, 0.232838, 0.15284, 0.232838, 0.295083, 0.182256, 0.182256, 0.18812, 0.268042, 0.349426, 0.349426, 0.349426, 0.380708, 0.352862, 0.440853, 0.356642, 0.436924, 0.436924, 0.346032, 0.271506, 0.271506, 0.359901, 0.271506, 0.36309, 0.374039, 0.342579, 0.440853, 0.418646, 0.42561, 0.4292, 0.356642, 0.346032, 0.339168, 0.339168, 0.335645, 0.346032, 0.433034, 0.346032, 0.342579, 0.366687, 0.41194, 0.414856, 0.342579, 0.422041, 0.387226, 0.349426, 0.275179, 0.196879, 0.134866, 0.122885, 0.129801, 0.161087, 0.170161, 0.179055, 0.173081, 0.173081, 0.120615, 0.120615, 0.185198, 0.200174, 0.271506, 0.268042, 0.179055, 0.164327, 0.164327, 0.185198, 0.206376, 0.284882, 0.352862, 0.483068, 0.626927, 0.521092, 0.545602, 0.468512, 0.490133, 0.529623, 0.497853, 0.608892, 0.575842, 0.490133, 0.476583, 0.472492, 0.436924, 0.509769, 0.545602, 0.480142, 0.494003, 0.529623, 0.521092, 0.562014, 0.525368, 0.525368, 0.529623, 0.534167, 0.608892, 0.585406, 0.562014, 0.505461, 0.483068, 0.517562, 0.517562, 0.444081, 0.450668, 0.418646, 0.447574, 0.509769, 0.472492, 0.461924, 0.401658, 0.41194, 0.380708, 0.377384, 0.356642, 0.352862, 0.349426, 0.271506, 0.264545, 0.281712, 0.366687, 0.352862, 0.349426, 0.433034, 0.447574, 0.440853, 0.468512, 0.472492, 0.444081, 0.461924, 0.461924, 0.497853, 0.494003, 0.490133, 0.468512, 0.384043, 0.433034, 0.356642, 0.352862, 0.342579, 0.232838, 0.232838, 0.209395, 0.209395, 0.179055, 0.15284, 0.161087, 0.216401, 0.164327, 0.191378, 0.194234, 0.173081, 0.100716, 0.06312, 0.045352, 0.051831, 0.079919, 0.092881, 0.142424, 0.236433, 0.15284, 0.203355, 0.173081, 0.18812, 0.182256, 0.158265, 0.236433, 0.161087, 0.155435, 0.142424, 0.158265, 0.137348, 0.155435, 0.268042, 0.332115, 0.377384, 0.394753, 0.394753, 0.394753, 0.401658, 0.339168, 0.450668, 0.398279, 0.387226, 0.401658, 0.384043, 0.433034, 0.339168, 0.41194, 0.4292, 0.5017, 0.476583, 0.585406, 0.59508, 0.472492, 0.480142, 0.486429, 0.398279, 0.377384, 0.30533, 0.301917, 0.324872, 0.318242, 0.31487, 0.349426, 0.342579, 0.284882, 0.291804, 0.31487, 0.321458, 0.311707, 0.308712, 0.21291, 0.21291, 0.122885, 0.18812, 0.18812, 0.194234, 0.26085, 0.185198, 0.25031, 0.17593, 0.139895, 0.132295, 0.118441, 0.100716, 0.10481, 0.173081, 0.194234, 0.26085, 0.17593, 0.179055, 0.191378, 0.18812, 0.200174, 0.301917, 0.318242, 0.318242, 0.284882, 0.196879, 0.321458, 0.335645, 0.335645, 0.295083, 0.229226, 0.328603, 0.342579, 0.311707, 0.275179, 0.21291, 0.191378, 0.25406, 0.21291, 0.170161, 0.275179, 0.219301, 0.173081], '')</t>
  </si>
  <si>
    <t>[162, 163, 164, 167, 169, 170, 175, 176, 179, 180, 181, 182, 183, 184, 185, 186, 187, 188, 189, 191, 192, 197, 280, 282, 283]</t>
  </si>
  <si>
    <t xml:space="preserve">F5RZY8|F5RZY8_9ENTR ADP-ribose diphosphatase OS=Enterobacter hormaechei ATCC 49162 </t>
  </si>
  <si>
    <t>([0.106997, 0.060549, 0.036378, 0.05306, 0.079919, 0.11371, 0.081712, 0.049374, 0.040537, 0.029376, 0.037156, 0.049374, 0.028107, 0.051831, 0.029376, 0.05306, 0.029376, 0.046336, 0.076542, 0.074921, 0.078022, 0.079919, 0.134866, 0.144935, 0.086953, 0.079919, 0.073402, 0.109221, 0.182256, 0.26085, 0.278302, 0.206376, 0.200174, 0.284882, 0.275179, 0.366687, 0.356642, 0.41194, 0.41194, 0.335645, 0.26085, 0.173081, 0.118441, 0.120615, 0.170161, 0.268042, 0.268042, 0.275179, 0.284882, 0.222385, 0.15284, 0.142424, 0.139895, 0.129801, 0.137348, 0.073402, 0.066181, 0.038858, 0.038858, 0.03976, 0.036378, 0.03976, 0.071867, 0.11371, 0.11371, 0.098513, 0.094817, 0.098513, 0.090864, 0.054297, 0.047319, 0.078022, 0.127496, 0.142424, 0.125101, 0.118441, 0.134866, 0.085092, 0.147574, 0.179055, 0.179055, 0.288399, 0.387226, 0.390993, 0.321458, 0.247041, 0.18812, 0.179055, 0.173081, 0.194234, 0.243554, 0.239899, 0.239899, 0.257454, 0.324872, 0.356642, 0.25031, 0.349426, 0.366687, 0.356642, 0.31487, 0.236433, 0.229226, 0.191378, 0.125101, 0.100716, 0.158265, 0.164327, 0.109221, 0.090864, 0.083462, 0.122885, 0.191378, 0.179055, 0.11371, 0.116183, 0.127496, 0.147574, 0.092881, 0.139895, 0.078022, 0.049374, 0.050641, 0.03976, 0.046336, 0.040537, 0.085092, 0.083462, 0.116183, 0.182256, 0.206376, 0.216401, 0.18812, 0.185198, 0.182256, 0.247041, 0.236433, 0.155435, 0.243554, 0.324872, 0.335645, 0.454136, 0.468512, 0.56648, 0.521092, 0.41194, 0.521092, 0.472492, 0.494003, 0.414856, 0.377384, 0.390993, 0.349426, 0.278302, 0.298791, 0.264545, 0.196879, 0.18812, 0.25031, 0.236433, 0.243554, 0.147574, 0.132295, 0.222385, 0.203355, 0.26085, 0.31487, 0.229226, 0.185198, 0.100716, 0.118441, 0.144935, 0.083462, 0.06184, 0.098513, 0.096677, 0.122885, 0.173081, 0.120615, 0.102787, 0.111485, 0.081712, 0.11371, 0.098513, 0.056825, 0.046336, 0.038858, 0.036378, 0.045352, 0.064632, 0.092881, 0.137348, 0.100716, 0.164327, 0.25406, 0.194234], '')</t>
  </si>
  <si>
    <t>[143, 144, 146]</t>
  </si>
  <si>
    <t xml:space="preserve">F5RZY9|F5RZY9_9ENTR Glutamate synthase beta subunit OS=Enterobacter hormaechei ATCC 49162 </t>
  </si>
  <si>
    <t>([0.291804, 0.06312, 0.046336, 0.064632, 0.017797, 0.026338, 0.030003, 0.01204, 0.017138, 0.016528, 0.018787, 0.008525, 0.007177, 0.006567, 0.008075, 0.010131, 0.010926, 0.01204, 0.013016, 0.014783, 0.014783, 0.011518, 0.022667, 0.032017, 0.035586, 0.122885, 0.116183, 0.078022, 0.216401, 0.222385, 0.281712, 0.239899, 0.436924, 0.436924, 0.387226, 0.41194, 0.408655, 0.401658, 0.342579, 0.339168, 0.335645, 0.328603, 0.401658, 0.414856, 0.422041, 0.219301, 0.21291, 0.216401, 0.134866, 0.139895, 0.127496, 0.106997, 0.173081, 0.059222, 0.059222, 0.090864, 0.090864, 0.030003, 0.036378, 0.056825, 0.05306, 0.045352, 0.030611, 0.026892, 0.038042, 0.038042, 0.120615, 0.127496, 0.122885, 0.239899, 0.232838, 0.182256, 0.209395, 0.191378, 0.374039, 0.4292, 0.257454, 0.196879, 0.374039, 0.185198, 0.185198, 0.170161, 0.076542, 0.085092, 0.06312, 0.054297, 0.0198, 0.023534, 0.014075, 0.014075, 0.018787, 0.017138, 0.024393, 0.022306, 0.016021, 0.012491, 0.012491, 0.037156, 0.059222, 0.06312, 0.170161, 0.179055, 0.196879, 0.311707, 0.359901, 0.387226, 0.40511, 0.562014, 0.541878, 0.657645, 0.472492, 0.483068, 0.433034, 0.278302, 0.232838, 0.298791, 0.349426, 0.374039, 0.352862, 0.349426, 0.36309, 0.339168, 0.17593, 0.139895, 0.18812, 0.194234, 0.088832, 0.10481, 0.10481, 0.106997, 0.081712, 0.139895, 0.129801, 0.129801, 0.239899, 0.298791, 0.311707, 0.291804, 0.219301, 0.164327, 0.17593, 0.158265, 0.127496, 0.25031, 0.295083, 0.291804, 0.284882, 0.447574, 0.42561, 0.447574, 0.433034, 0.461924, 0.529623, 0.458154, 0.538167, 0.538167, 0.468512, 0.472492, 0.414856, 0.468512, 0.529623, 0.525368, 0.497853, 0.570702, 0.604312, 0.604312, 0.534167, 0.562014, 0.557691, 0.557691, 0.562014, 0.562014, 0.585406, 0.59508, 0.685117, 0.648219, 0.680603, 0.76285, 0.733139, 0.84206, 0.81615, 0.81615, 0.805026, 0.837511, 0.862302, 0.868118, 0.868118, 0.859585, 0.827927, 0.862302, 0.868118, 0.846163, 0.846163, 0.827927, 0.653063, 0.653063, 0.562014, 0.562014, 0.570702, 0.494003, 0.387226, 0.342579, 0.374039, 0.288399, 0.275179, 0.275179, 0.275179, 0.284882, 0.324872, 0.332115, 0.301917, 0.30533, 0.301917, 0.30533, 0.318242, 0.332115, 0.264545, 0.342579, 0.209395, 0.203355, 0.275179, 0.356642, 0.414856, 0.321458, 0.284882, 0.301917, 0.196879, 0.194234, 0.100716, 0.132295, 0.085092, 0.090864, 0.086953, 0.100716, 0.066181, 0.079919, 0.170161, 0.158265, 0.109221, 0.219301, 0.216401, 0.161087, 0.155435, 0.142424, 0.200174, 0.332115, 0.25031, 0.335645, 0.332115, 0.42561, 0.374039, 0.458154, 0.380708, 0.374039, 0.370445, 0.447574, 0.42561, 0.42561, 0.384043, 0.384043, 0.398279, 0.41194, 0.390993, 0.398279, 0.422041, 0.418646, 0.349426, 0.298791, 0.321458, 0.324872, 0.356642, 0.377384, 0.291804, 0.239899, 0.25406, 0.25406, 0.219301, 0.118441, 0.118441, 0.144935, 0.203355, 0.18812, 0.15284, 0.21291, 0.206376, 0.179055, 0.132295, 0.182256, 0.216401, 0.191378, 0.18812, 0.118441, 0.127496, 0.182256, 0.206376, 0.129801, 0.127496, 0.155435, 0.26085, 0.225814, 0.222385, 0.200174, 0.167087, 0.18812, 0.125101, 0.129801, 0.173081, 0.239899, 0.173081, 0.247041, 0.243554, 0.182256, 0.26085, 0.275179, 0.216401, 0.301917, 0.380708, 0.380708, 0.308712, 0.278302, 0.247041, 0.243554, 0.268042, 0.264545, 0.264545, 0.377384, 0.339168, 0.308712, 0.216401, 0.25031, 0.167087, 0.142424, 0.206376, 0.144935, 0.076542, 0.074921, 0.076542, 0.076542, 0.076542, 0.074921, 0.088832, 0.086953, 0.147574, 0.102787, 0.071867, 0.078022, 0.066181, 0.079919, 0.098513, 0.173081, 0.127496, 0.200174, 0.229226, 0.147574, 0.134866, 0.21291, 0.17593, 0.173081, 0.109221, 0.132295, 0.155435, 0.085092, 0.122885, 0.0704, 0.111485, 0.179055, 0.167087, 0.106997, 0.06312, 0.041405, 0.036378, 0.064632, 0.066181, 0.076542, 0.071867, 0.060549, 0.058088, 0.090864, 0.0704, 0.118441, 0.055536, 0.0704, 0.069024, 0.079919, 0.079919, 0.078022, 0.048328, 0.055536, 0.060549, 0.098513, 0.120615, 0.127496, 0.086953, 0.085092, 0.056825, 0.081712, 0.161087, 0.10481, 0.137348, 0.179055, 0.191378, 0.18812, 0.196879, 0.275179, 0.179055, 0.164327, 0.096677, 0.15008, 0.092881, 0.134866, 0.142424, 0.085092, 0.079919, 0.120615, 0.094817, 0.120615, 0.120615, 0.109221, 0.10481, 0.118441, 0.11371, 0.118441, 0.203355, 0.167087, 0.222385, 0.301917, 0.339168, 0.335645, 0.349426, 0.380708, 0.30533, 0.332115, 0.318242, 0.239899, 0.179055, 0.18812, 0.200174, 0.239899, 0.243554, 0.346032, 0.25031, 0.209395, 0.191378, 0.120615, 0.155435, 0.158265, 0.137348, 0.167087, 0.26085, 0.268042, 0.332115, 0.311707, 0.196879, 0.308712, 0.394753, 0.476583, 0.509769, 0.418646, 0.414856, 0.349426, 0.281712, 0.284882, 0.247041, 0.25031, 0.324872, 0.308712, 0.284882, 0.324872, 0.324872, 0.278302, 0.275179, 0.170161, 0.203355, 0.288399, 0.284882, 0.247041, 0.167087, 0.170161, 0.243554, 0.239899, 0.275179, 0.30533, 0.36309, 0.374039, 0.384043, 0.308712, 0.281712, 0.182256, 0.17593, 0.203355, 0.25406, 0.26085, 0.308712, 0.384043, 0.342579, 0.366687, 0.398279, 0.476583, 0.468512, 0.461924, 0.483068, 0.447574, 0.476583, 0.490133, 0.529623, 0.517562, 0.63748, 0.699094, 0.808535, 0.779859, 0.745909, 0.59917, 0.59917, 0.51388, 0.51388, 0.490133, 0.472492, 0.509769, 0.422041, 0.444081, 0.374039, 0.36309, 0.349426, 0.366687, 0.328603, 0.366687, 0.370445, 0.349426, 0.275179, 0.284882, 0.308712, 0.257454, 0.352862, 0.301917, 0.324872, 0.318242, 0.384043, 0.370445, 0.264545, 0.342579, 0.342579, 0.450668, 0.454136, 0.509769, 0.509769, 0.545602, 0.529623, 0.534167, 0.538167, 0.661982, 0.562014, 0.604312, 0.632174, 0.59917, 0.653063, 0.745909, 0.76285, 0.626927, 0.549308, 0.59508, 0.642678, 0.58069, 0.553315, 0.509769, 0.480142, 0.387226, 0.349426, 0.328603, 0.232838, 0.232838, 0.125101, 0.179055, 0.179055, 0.243554, 0.243554, 0.206376, 0.236433, 0.147574, 0.167087, 0.236433, 0.247041, 0.232838, 0.26085, 0.191378, 0.225814, 0.291804, 0.377384, 0.4292, 0.36309, 0.465241, 0.461924, 0.483068, 0.472492, 0.414856, 0.408655, 0.370445, 0.42561, 0.394753, 0.480142, 0.454136, 0.436924, 0.359901, 0.36309, 0.370445, 0.433034, 0.433034, 0.454136, 0.458154, 0.359901, 0.349426, 0.321458, 0.324872, 0.40511, 0.418646, 0.418646, 0.352862, 0.414856, 0.401658, 0.374039, 0.387226, 0.408655, 0.352862, 0.390993, 0.384043, 0.346032, 0.30533, 0.268042, 0.25031, 0.236433, 0.318242, 0.422041, 0.422041, 0.394753, 0.408655, 0.398279, 0.346032, 0.366687, 0.384043, 0.291804, 0.243554, 0.232838, 0.25031, 0.339168, 0.4292, 0.422041, 0.447574, 0.444081, 0.472492, 0.440853, 0.414856, 0.398279, 0.370445, 0.377384, 0.384043, 0.328603, 0.288399, 0.380708, 0.42561], '')</t>
  </si>
  <si>
    <t>[107, 108, 109, 152, 154, 155, 160, 161, 163, 164, 165, 166, 167, 168, 169, 170, 171, 172, 173, 174, 175, 176, 177, 178, 179, 180, 181, 182, 183, 184, 185, 186, 187, 188, 189, 190, 191, 192, 193, 194, 195, 196, 197, 198, 456, 504, 505, 506, 507, 508, 509, 510, 511, 512, 513, 514, 517, 543, 544, 545, 546, 547, 548, 549, 550, 551, 552, 553, 554, 555, 556, 557, 558, 559, 560, 561, 562, 563]</t>
  </si>
  <si>
    <t xml:space="preserve">F5RZZ2|F5RZZ2_9ENTR ArsC family protein OS=Enterobacter hormaechei ATCC 49162 </t>
  </si>
  <si>
    <t>([0.035586, 0.059222, 0.033407, 0.049374, 0.067594, 0.069024, 0.086953, 0.106997, 0.06312, 0.044297, 0.06312, 0.066181, 0.090864, 0.137348, 0.100716, 0.17593, 0.102787, 0.164327, 0.085092, 0.076542, 0.120615, 0.06312, 0.059222, 0.083462, 0.086953, 0.086953, 0.06184, 0.064632, 0.079919, 0.127496, 0.109221, 0.058088, 0.069024, 0.0704, 0.05306, 0.054297, 0.056825, 0.116183, 0.0704, 0.137348, 0.071867, 0.076542, 0.118441, 0.071867, 0.050641, 0.05306, 0.055536, 0.092881, 0.090864, 0.078022, 0.098513, 0.098513, 0.155435, 0.158265, 0.098513, 0.122885, 0.21291, 0.196879, 0.116183, 0.179055, 0.15284, 0.264545, 0.161087, 0.200174, 0.288399, 0.342579, 0.335645, 0.328603, 0.301917, 0.271506, 0.26085, 0.173081, 0.232838, 0.158265, 0.173081, 0.209395, 0.232838, 0.18812, 0.120615, 0.118441, 0.118441, 0.137348, 0.155435, 0.161087, 0.092881, 0.059222, 0.071867, 0.083462, 0.085092, 0.111485, 0.155435, 0.125101, 0.127496, 0.100716, 0.164327, 0.079919, 0.10481, 0.096677, 0.118441, 0.122885, 0.120615, 0.118441, 0.125101, 0.06312, 0.054297, 0.06312, 0.106997, 0.073402, 0.047319, 0.037156, 0.024826, 0.015344, 0.015078, 0.020165, 0.028695, 0.019401, 0.03976, 0.025762], '')</t>
  </si>
  <si>
    <t xml:space="preserve">F5RZZ4|F5RZZ4_9ENTR UPF0370 protein HMPREF9086_3307 OS=Enterobacter hormaechei ATCC 49162 </t>
  </si>
  <si>
    <t>([0.00407, 0.004208, 0.003804, 0.003924, 0.003212, 0.003014, 0.003109, 0.003963, 0.00407, 0.003804, 0.003555, 0.004247, 0.00359, 0.003701, 0.004689, 0.004775, 0.003701, 0.004899, 0.006245, 0.007031, 0.009401, 0.012491, 0.016528, 0.026338, 0.018415, 0.022306, 0.032677, 0.05306, 0.050641, 0.088832, 0.142424, 0.139895, 0.147574, 0.225814, 0.301917, 0.284882, 0.284882, 0.25031, 0.271506, 0.284882, 0.349426, 0.247041, 0.26085, 0.26085, 0.264545, 0.380708, 0.468512, 0.380708, 0.394753, 0.394753, 0.366687, 0.370445, 0.483068, 0.450668, 0.418646, 0.422041, 0.418646, 0.401658, 0.549308, 0.509769, 0.494003, 0.472492, 0.661982, 0.653063, 0.642678], '')</t>
  </si>
  <si>
    <t>[58, 59, 62, 63, 64]</t>
  </si>
  <si>
    <t xml:space="preserve">F5RZZ5|F5RZZ5_9ENTR Esterase YpfH OS=Enterobacter hormaechei ATCC 49162 </t>
  </si>
  <si>
    <t>([0.324872, 0.394753, 0.433034, 0.509769, 0.483068, 0.497853, 0.529623, 0.433034, 0.352862, 0.284882, 0.219301, 0.164327, 0.170161, 0.173081, 0.10481, 0.10481, 0.200174, 0.281712, 0.321458, 0.239899, 0.25406, 0.185198, 0.173081, 0.173081, 0.086953, 0.106997, 0.106997, 0.060549, 0.05306, 0.074921, 0.147574, 0.158265, 0.155435, 0.182256, 0.185198, 0.222385, 0.144935, 0.079919, 0.048328, 0.056825, 0.051831, 0.048328, 0.064632, 0.03976, 0.043307, 0.094817, 0.06184, 0.064632, 0.129801, 0.232838, 0.268042, 0.236433, 0.31487, 0.339168, 0.203355, 0.194234, 0.158265, 0.25406, 0.339168, 0.339168, 0.346032, 0.458154, 0.472492, 0.483068, 0.570702, 0.557691, 0.483068, 0.562014, 0.458154, 0.440853, 0.398279, 0.324872, 0.288399, 0.311707, 0.370445, 0.370445, 0.284882, 0.370445, 0.359901, 0.284882, 0.356642, 0.257454, 0.158265, 0.15284, 0.15008, 0.155435, 0.15008, 0.17593, 0.120615, 0.194234, 0.15284, 0.191378, 0.229226, 0.275179, 0.209395, 0.158265, 0.170161, 0.257454, 0.144935, 0.139895, 0.206376, 0.209395, 0.301917, 0.295083, 0.243554, 0.229226, 0.142424, 0.158265, 0.155435, 0.155435, 0.15008, 0.15008, 0.144935, 0.200174, 0.194234, 0.147574, 0.167087, 0.25031, 0.243554, 0.281712, 0.200174, 0.167087, 0.090864, 0.098513, 0.164327, 0.196879, 0.116183, 0.161087, 0.15008, 0.092881, 0.167087, 0.179055, 0.206376, 0.173081, 0.147574, 0.15008, 0.236433, 0.311707, 0.318242, 0.236433, 0.308712, 0.311707, 0.26085, 0.366687, 0.359901, 0.359901, 0.380708, 0.509769, 0.541878, 0.461924, 0.461924, 0.447574, 0.346032, 0.346032, 0.380708, 0.346032, 0.271506, 0.232838, 0.200174, 0.206376, 0.301917, 0.268042, 0.264545, 0.26085, 0.257454, 0.278302, 0.278302, 0.26085, 0.257454, 0.194234, 0.26085, 0.257454, 0.25031, 0.25031, 0.185198, 0.194234, 0.232838, 0.21291, 0.243554, 0.275179, 0.232838, 0.144935, 0.179055, 0.275179, 0.359901, 0.359901, 0.298791, 0.311707, 0.203355, 0.164327, 0.15284, 0.158265, 0.243554, 0.15284, 0.229226, 0.209395, 0.203355, 0.134866, 0.243554, 0.236433, 0.236433, 0.185198, 0.167087, 0.164327, 0.173081, 0.147574, 0.092881, 0.116183, 0.109221, 0.194234, 0.216401, 0.342579, 0.342579, 0.349426, 0.447574, 0.458154, 0.461924, 0.390993, 0.486429, 0.335645, 0.30533, 0.278302, 0.346032, 0.450668, 0.414856, 0.36309, 0.377384, 0.480142, 0.454136, 0.422041, 0.387226], '')</t>
  </si>
  <si>
    <t>[3, 6, 64, 65, 67, 147, 148]</t>
  </si>
  <si>
    <t xml:space="preserve">F5RZZ7|F5RZZ7_9ENTR Protein of hypothetical function, zinc metallopeptidase OS=Enterobacter hormaechei ATCC 49162 </t>
  </si>
  <si>
    <t>([0.374039, 0.436924, 0.480142, 0.41194, 0.458154, 0.5017, 0.521092, 0.541878, 0.557691, 0.570702, 0.59014, 0.632174, 0.754692, 0.791621, 0.827927, 0.903857, 0.871313, 0.871313, 0.874069, 0.89662, 0.885302, 0.801317, 0.788093, 0.694846, 0.805026, 0.788093, 0.771762, 0.759478, 0.759478, 0.759478, 0.671169, 0.58069, 0.5017, 0.4292, 0.374039, 0.284882, 0.232838, 0.200174, 0.15008, 0.127496, 0.106997, 0.06312, 0.06312, 0.06184, 0.064632, 0.056825, 0.036378, 0.036378, 0.038042, 0.024826, 0.0198, 0.029376, 0.044297, 0.074921, 0.111485, 0.15008, 0.206376, 0.271506, 0.346032, 0.414856, 0.352862, 0.352862, 0.450668, 0.549308, 0.545602, 0.525368, 0.51388, 0.648219, 0.657645, 0.680603, 0.784345, 0.84206, 0.808535, 0.775545, 0.745909, 0.613573, 0.618285, 0.604312, 0.517562, 0.42561, 0.342579, 0.40511, 0.41194, 0.40511, 0.418646, 0.433034, 0.517562, 0.418646, 0.387226, 0.387226, 0.377384, 0.271506, 0.268042, 0.295083, 0.288399, 0.295083, 0.394753, 0.394753, 0.311707, 0.380708, 0.490133, 0.618285, 0.653063, 0.545602, 0.476583, 0.418646, 0.31487, 0.31487, 0.408655, 0.377384, 0.370445, 0.366687, 0.468512, 0.450668, 0.374039, 0.408655, 0.41194, 0.40511, 0.40511, 0.490133, 0.414856, 0.342579, 0.30533, 0.346032, 0.318242, 0.295083, 0.25031, 0.374039, 0.339168, 0.356642, 0.384043, 0.384043, 0.31487, 0.225814, 0.158265, 0.247041, 0.17593, 0.173081, 0.10481, 0.06184, 0.069024, 0.11371, 0.118441, 0.11371, 0.094817, 0.158265, 0.170161, 0.247041, 0.191378, 0.236433, 0.219301, 0.239899, 0.15284, 0.191378, 0.278302, 0.359901, 0.26085, 0.281712, 0.209395, 0.278302, 0.366687, 0.366687, 0.288399, 0.324872, 0.335645, 0.339168, 0.288399, 0.366687, 0.356642, 0.308712, 0.219301, 0.222385, 0.142424, 0.236433, 0.295083, 0.281712, 0.222385, 0.30533, 0.366687, 0.40511, 0.436924, 0.440853, 0.433034, 0.468512, 0.465241, 0.468512, 0.440853, 0.521092, 0.447574, 0.465241, 0.549308, 0.549308, 0.545602, 0.56648, 0.549308, 0.472492, 0.494003, 0.480142, 0.486429, 0.454136, 0.505461, 0.40511, 0.298791, 0.264545, 0.288399, 0.229226, 0.144935, 0.167087, 0.155435, 0.206376, 0.167087, 0.173081, 0.247041, 0.25406, 0.311707, 0.25031, 0.21291, 0.21291, 0.288399, 0.278302, 0.318242, 0.229226, 0.339168, 0.450668, 0.450668, 0.377384, 0.447574, 0.517562, 0.490133, 0.494003, 0.472492, 0.42561, 0.418646, 0.42561, 0.433034, 0.436924, 0.422041, 0.509769, 0.497853, 0.505461, 0.505461, 0.497853, 0.59014, 0.570702, 0.483068, 0.447574, 0.570702, 0.58069, 0.613573, 0.525368, 0.521092, 0.562014, 0.666105, 0.671169, 0.653063, 0.653063, 0.657645, 0.750527, 0.626927, 0.618285, 0.505461, 0.414856, 0.40511, 0.40511, 0.408655, 0.377384, 0.458154, 0.414856, 0.401658, 0.414856, 0.557691, 0.549308, 0.545602, 0.454136, 0.465241, 0.468512, 0.36309, 0.36309, 0.359901, 0.42561, 0.40511, 0.476583, 0.56648, 0.553315, 0.534167, 0.51388, 0.648219, 0.59917, 0.58069, 0.549308, 0.5017], '')</t>
  </si>
  <si>
    <t>[5, 6, 7, 8, 9, 10, 11, 12, 13, 14, 15, 16, 17, 18, 19, 20, 21, 22, 23, 24, 25, 26, 27, 28, 29, 30, 31, 32, 63, 64, 65, 66, 67, 68, 69, 70, 71, 72, 73, 74, 75, 76, 77, 78, 86, 101, 102, 103, 187, 190, 191, 192, 193, 194, 200, 227, 237, 239, 240, 242, 243, 246, 247, 248, 249, 250, 251, 252, 253, 254, 255, 256, 257, 258, 259, 260, 270, 271, 272, 282, 283, 284, 285, 286, 287, 288, 289, 290]</t>
  </si>
  <si>
    <t xml:space="preserve">F5S001|F5S001_9ENTR Glycine cleavage system transcriptional repressor OS=Enterobacter hormaechei ATCC 49162 </t>
  </si>
  <si>
    <t>([0.096677, 0.144935, 0.142424, 0.086953, 0.118441, 0.116183, 0.15284, 0.179055, 0.239899, 0.268042, 0.200174, 0.17593, 0.179055, 0.179055, 0.109221, 0.116183, 0.111485, 0.109221, 0.129801, 0.196879, 0.25406, 0.278302, 0.275179, 0.239899, 0.339168, 0.247041, 0.301917, 0.301917, 0.301917, 0.275179, 0.191378, 0.25031, 0.278302, 0.185198, 0.182256, 0.291804, 0.308712, 0.203355, 0.209395, 0.17593, 0.111485, 0.092881, 0.083462, 0.048328, 0.073402, 0.069024, 0.122885, 0.058088, 0.058088, 0.049374, 0.028695, 0.050641, 0.035586, 0.025762, 0.051831, 0.049374, 0.045352, 0.023087, 0.055536, 0.031287, 0.060549, 0.10481, 0.109221, 0.191378, 0.18812, 0.200174, 0.129801, 0.076542, 0.083462, 0.051831, 0.049374, 0.083462, 0.079919, 0.134866, 0.21291, 0.167087, 0.170161, 0.194234, 0.278302, 0.278302, 0.335645, 0.257454, 0.284882, 0.284882, 0.271506, 0.288399, 0.182256, 0.200174, 0.291804, 0.311707, 0.401658, 0.370445, 0.40511, 0.418646, 0.41194, 0.440853, 0.468512, 0.384043, 0.264545, 0.288399, 0.257454, 0.185198, 0.271506, 0.21291, 0.167087, 0.090864, 0.144935, 0.225814, 0.295083, 0.291804, 0.324872, 0.311707, 0.295083, 0.236433, 0.243554, 0.170161, 0.100716, 0.098513, 0.15284, 0.236433, 0.222385, 0.25406, 0.359901, 0.370445, 0.422041, 0.521092, 0.618285, 0.490133, 0.534167, 0.538167, 0.436924, 0.36309, 0.264545, 0.359901, 0.298791, 0.284882, 0.335645, 0.40511, 0.40511, 0.440853, 0.408655, 0.398279, 0.374039, 0.387226, 0.349426, 0.321458, 0.324872, 0.264545, 0.374039, 0.352862, 0.318242, 0.30533, 0.40511, 0.472492, 0.384043, 0.40511, 0.40511, 0.458154, 0.374039, 0.384043, 0.328603, 0.366687, 0.374039, 0.36309, 0.264545, 0.288399, 0.225814, 0.155435, 0.25406, 0.15284, 0.144935, 0.173081, 0.278302, 0.30533, 0.339168, 0.436924, 0.51388, 0.436924, 0.440853, 0.509769, 0.486429, 0.5017, 0.468512, 0.444081, 0.422041, 0.534167, 0.509769, 0.626927, 0.767246], '')</t>
  </si>
  <si>
    <t>[125, 126, 128, 129, 176, 179, 181, 185, 186, 187, 188]</t>
  </si>
  <si>
    <t xml:space="preserve">F5S002|F5S002_9ENTR Thioredoxin peroxidase OS=Enterobacter hormaechei ATCC 49162 </t>
  </si>
  <si>
    <t>([0.480142, 0.486429, 0.339168, 0.366687, 0.291804, 0.36309, 0.398279, 0.42561, 0.458154, 0.472492, 0.505461, 0.545602, 0.465241, 0.440853, 0.433034, 0.447574, 0.486429, 0.377384, 0.370445, 0.450668, 0.486429, 0.450668, 0.394753, 0.42561, 0.36309, 0.346032, 0.21291, 0.132295, 0.15284, 0.137348, 0.118441, 0.088832, 0.083462, 0.144935, 0.137348, 0.134866, 0.132295, 0.086953, 0.167087, 0.139895, 0.088832, 0.083462, 0.051831, 0.074921, 0.122885, 0.182256, 0.229226, 0.342579, 0.444081, 0.328603, 0.332115, 0.352862, 0.321458, 0.321458, 0.225814, 0.239899, 0.26085, 0.185198, 0.247041, 0.161087, 0.182256, 0.26085, 0.268042, 0.339168, 0.374039, 0.380708, 0.36309, 0.318242, 0.308712, 0.291804, 0.26085, 0.243554, 0.268042, 0.324872, 0.339168, 0.324872, 0.232838, 0.30533, 0.275179, 0.275179, 0.281712, 0.206376, 0.203355, 0.200174, 0.222385, 0.200174, 0.182256, 0.200174, 0.21291, 0.144935, 0.161087, 0.271506, 0.191378, 0.17593, 0.132295, 0.0704, 0.111485, 0.182256, 0.164327, 0.264545, 0.161087, 0.200174, 0.278302, 0.271506, 0.268042, 0.170161, 0.170161, 0.170161, 0.102787, 0.144935, 0.209395, 0.127496, 0.118441, 0.118441, 0.073402, 0.066181, 0.11371, 0.096677, 0.090864, 0.094817, 0.092881, 0.118441, 0.15284, 0.147574, 0.111485, 0.055536, 0.098513, 0.096677, 0.049374, 0.079919, 0.081712, 0.083462, 0.142424, 0.142424, 0.236433, 0.31487, 0.335645, 0.275179, 0.222385, 0.229226, 0.15008, 0.100716, 0.139895, 0.137348, 0.15008, 0.182256, 0.264545, 0.232838, 0.200174, 0.298791, 0.278302, 0.243554, 0.21291, 0.164327, 0.129801, 0.096677], '')</t>
  </si>
  <si>
    <t>[10, 11]</t>
  </si>
  <si>
    <t xml:space="preserve">F5S003|F5S003_9ENTR PerM family permease OS=Enterobacter hormaechei ATCC 49162 </t>
  </si>
  <si>
    <t>([0.003109, 0.004247, 0.002606, 0.003512, 0.004736, 0.006701, 0.009294, 0.009294, 0.006795, 0.006988, 0.005623, 0.004775, 0.00543, 0.003512, 0.003053, 0.003405, 0.003607, 0.003555, 0.003366, 0.004899, 0.003431, 0.00243, 0.001499, 0.001541, 0.000906, 0.000859, 0.00076, 0.000386, 0.000266, 0.000412, 0.00061, 0.000614, 0.000614, 0.000631, 0.000906, 0.000906, 0.000923, 0.000708, 0.00055, 0.000648, 0.000365, 0.000391, 0.000799, 0.000854, 0.001649, 0.002727, 0.002435, 0.002435, 0.00246, 0.003757, 0.004208, 0.002606, 0.003757, 0.004577, 0.005992, 0.006894, 0.010509, 0.009096, 0.011669, 0.016021, 0.032017, 0.029376, 0.034068, 0.014783, 0.017797, 0.009015, 0.005249, 0.004577, 0.004513, 0.004414, 0.002881, 0.002078, 0.002155, 0.001687, 0.002014, 0.001249, 0.000833, 0.00052, 0.000558, 0.000842, 0.000485, 0.000399, 0.000399, 0.000661, 0.001159, 0.00155, 0.001533, 0.001687, 0.001597, 0.001048, 0.001649, 0.002512, 0.003014, 0.004577, 0.005623, 0.004646, 0.005223, 0.007259, 0.010221, 0.010372, 0.009294, 0.015078, 0.009728, 0.014586, 0.010926, 0.011342, 0.007422, 0.014075, 0.027463, 0.058088, 0.060549, 0.073402, 0.049374, 0.036378, 0.020876, 0.022667, 0.024826, 0.050641, 0.021381, 0.011106, 0.021381, 0.016826, 0.011342, 0.018787, 0.026892, 0.040537, 0.024826, 0.051831, 0.032017, 0.032017, 0.015694, 0.020876, 0.019109, 0.017447, 0.032677, 0.05306, 0.048328, 0.036378, 0.021816, 0.048328, 0.050641, 0.045352, 0.030003, 0.033407, 0.045352, 0.0198, 0.011518, 0.015694, 0.009294, 0.007315, 0.007555, 0.00777, 0.008156, 0.005932, 0.004976, 0.003607, 0.002606, 0.001786, 0.001748, 0.002606, 0.001743, 0.002117, 0.00152, 0.001374, 0.000906, 0.000537, 0.000614, 0.000906, 0.001, 0.001541, 0.002435, 0.002396, 0.002727, 0.00231, 0.003177, 0.003821, 0.00407, 0.005378, 0.00777, 0.007877, 0.005011, 0.008002, 0.010221, 0.017797, 0.042364, 0.102787, 0.102787, 0.132295, 0.127496, 0.120615, 0.066181, 0.027463, 0.027463, 0.048328, 0.066181, 0.067594, 0.092881, 0.161087, 0.076542, 0.081712, 0.15008, 0.15008, 0.059222, 0.059222, 0.051831, 0.051831, 0.028695, 0.028107, 0.044297, 0.029376, 0.014075, 0.013613, 0.014783, 0.014075, 0.008624, 0.009015, 0.009015, 0.006078, 0.00407, 0.005872, 0.00359, 0.002512, 0.002435, 0.00231, 0.00225, 0.00146, 0.001533, 0.001408, 0.002057, 0.001267, 0.000958, 0.000958, 0.001202, 0.001172, 0.000704, 0.000687, 0.000842, 0.000378, 0.000614, 0.000721, 0.000391, 0.000442, 0.000799, 0.000833, 0.000893, 0.000893, 0.001249, 0.000575, 0.000674, 0.000412, 0.000833, 0.000799, 0.001434, 0.001232, 0.001249, 0.001808, 0.001808, 0.001597, 0.001748, 0.001142, 0.001572, 0.00146, 0.002327, 0.001383, 0.002057, 0.003246, 0.003461, 0.002555, 0.003014, 0.003924, 0.004513, 0.0028, 0.003671, 0.002503, 0.002366, 0.002211, 0.001434, 0.001335, 0.001533, 0.002327, 0.002435, 0.002529, 0.003963, 0.004208, 0.004135, 0.0028, 0.001967, 0.002035, 0.002336, 0.002155, 0.001318, 0.001499, 0.002606, 0.002555, 0.002512, 0.003804, 0.003701, 0.005086, 0.008276, 0.00543, 0.003997, 0.00389, 0.002482, 0.001597, 0.001481, 0.001572, 0.001687, 0.00152, 0.000721, 0.001112, 0.001692, 0.001778, 0.001335, 0.001211, 0.000747, 0.000743, 0.000704, 0.00076, 0.000386, 0.000142, 0.000215, 0.00018, 0.000412, 0.000412, 0.000614, 0.000708, 0.000614, 0.000507, 0.000958, 0.00146, 0.001, 0.000631, 0.001069, 0.001335, 0.000859, 0.001709, 0.002581, 0.001808, 0.0028, 0.00389, 0.004611, 0.005872, 0.010221, 0.009187, 0.016257, 0.011106, 0.008804, 0.012491, 0.022306, 0.017138, 0.018787, 0.031287, 0.060549, 0.050641, 0.06312, 0.144935], '')</t>
  </si>
  <si>
    <t xml:space="preserve">F5S005|F5S005_9ENTR Arsenate reductase OS=Enterobacter hormaechei ATCC 49162 </t>
  </si>
  <si>
    <t>([0.374039, 0.408655, 0.339168, 0.377384, 0.401658, 0.4292, 0.450668, 0.486429, 0.509769, 0.444081, 0.472492, 0.433034, 0.356642, 0.346032, 0.374039, 0.447574, 0.447574, 0.447574, 0.541878, 0.570702, 0.56648, 0.454136, 0.394753, 0.384043, 0.30533, 0.236433, 0.247041, 0.25031, 0.268042, 0.295083, 0.374039, 0.366687, 0.447574, 0.534167, 0.440853, 0.436924, 0.433034, 0.36309, 0.380708, 0.366687, 0.308712, 0.225814, 0.308712, 0.335645, 0.40511, 0.486429, 0.538167, 0.525368, 0.529623, 0.418646, 0.359901, 0.352862, 0.356642, 0.342579, 0.349426, 0.447574, 0.374039, 0.288399, 0.356642, 0.4292, 0.359901, 0.401658, 0.401658, 0.401658, 0.440853, 0.447574, 0.450668, 0.401658, 0.408655, 0.408655, 0.490133, 0.525368, 0.450668, 0.356642, 0.366687, 0.328603, 0.291804, 0.30533, 0.387226, 0.401658, 0.433034, 0.505461, 0.418646, 0.40511, 0.40511, 0.398279, 0.422041, 0.332115, 0.346032, 0.284882, 0.247041, 0.25406, 0.25031, 0.318242, 0.377384, 0.366687, 0.30533, 0.332115, 0.390993, 0.414856, 0.436924, 0.414856, 0.422041, 0.433034, 0.447574, 0.433034, 0.339168, 0.247041, 0.308712, 0.349426, 0.390993, 0.401658, 0.359901, 0.332115, 0.301917, 0.308712, 0.271506, 0.390993], '')</t>
  </si>
  <si>
    <t>[8, 18, 19, 20, 33, 46, 47, 48, 71, 81]</t>
  </si>
  <si>
    <t xml:space="preserve">F5S006|F5S006_9ENTR XRE family transcriptional regulator OS=Enterobacter hormaechei ATCC 49162 </t>
  </si>
  <si>
    <t>([0.398279, 0.440853, 0.529623, 0.553315, 0.436924, 0.461924, 0.483068, 0.408655, 0.346032, 0.377384, 0.40511, 0.4292, 0.42561, 0.525368, 0.525368, 0.632174, 0.622677, 0.675549, 0.549308, 0.549308, 0.458154, 0.461924, 0.377384, 0.339168, 0.247041, 0.335645, 0.268042, 0.271506, 0.349426, 0.359901, 0.356642, 0.352862, 0.247041, 0.247041, 0.26085, 0.264545, 0.268042, 0.271506, 0.200174, 0.278302, 0.308712, 0.401658, 0.408655, 0.494003, 0.497853, 0.661982, 0.666105, 0.671169, 0.545602, 0.553315, 0.648219, 0.608892, 0.5017, 0.63748, 0.642678, 0.632174, 0.63748, 0.59508, 0.545602, 0.525368, 0.42561, 0.436924, 0.394753, 0.298791, 0.298791, 0.301917, 0.17593, 0.17593, 0.232838, 0.295083, 0.31487, 0.232838, 0.26085, 0.349426, 0.271506, 0.185198, 0.116183, 0.069024, 0.054297, 0.0704, 0.118441, 0.191378, 0.116183, 0.134866, 0.125101, 0.106997, 0.0704, 0.120615, 0.118441, 0.100716, 0.120615, 0.060549, 0.106997, 0.102787, 0.056825, 0.056825, 0.092881, 0.173081, 0.219301, 0.278302, 0.236433, 0.232838, 0.239899, 0.321458, 0.321458, 0.387226, 0.41194, 0.390993, 0.401658, 0.401658, 0.433034, 0.4292, 0.486429, 0.387226, 0.390993, 0.450668, 0.541878, 0.436924, 0.332115, 0.390993, 0.401658, 0.433034, 0.346032, 0.232838, 0.155435, 0.161087, 0.191378, 0.127496, 0.222385, 0.144935, 0.144935, 0.088832, 0.092881, 0.090864, 0.155435, 0.164327, 0.18812, 0.18812, 0.295083, 0.370445, 0.342579, 0.25406, 0.173081, 0.158265, 0.225814, 0.311707, 0.31487, 0.339168, 0.349426, 0.31487, 0.394753, 0.295083, 0.291804, 0.196879, 0.200174, 0.18812, 0.111485, 0.06312, 0.05306, 0.047319, 0.028695, 0.027463, 0.056825, 0.098513, 0.111485, 0.081712, 0.083462, 0.081712, 0.034884, 0.058088, 0.064632, 0.0704, 0.086953, 0.088832, 0.158265, 0.158265, 0.098513, 0.182256, 0.243554, 0.288399, 0.196879, 0.271506, 0.271506, 0.179055, 0.182256, 0.268042, 0.239899, 0.232838, 0.155435, 0.219301, 0.155435, 0.15008, 0.086953, 0.15284, 0.225814, 0.219301, 0.25031, 0.268042, 0.232838, 0.196879, 0.185198, 0.209395, 0.209395, 0.239899, 0.31487, 0.308712, 0.31487, 0.342579, 0.31487, 0.328603, 0.359901, 0.359901, 0.324872, 0.436924, 0.436924, 0.352862, 0.342579, 0.356642, 0.332115, 0.243554, 0.339168, 0.335645, 0.318242, 0.324872, 0.295083, 0.301917, 0.324872, 0.284882, 0.370445, 0.41194, 0.398279, 0.31487, 0.298791, 0.332115, 0.222385, 0.125101, 0.203355, 0.122885, 0.064632, 0.122885, 0.191378, 0.167087, 0.167087, 0.216401, 0.209395, 0.209395, 0.191378, 0.106997, 0.125101, 0.134866, 0.120615, 0.18812, 0.288399, 0.377384, 0.346032, 0.321458, 0.335645, 0.335645, 0.414856, 0.4292, 0.414856, 0.418646, 0.4292, 0.450668, 0.465241, 0.440853, 0.42561, 0.41194, 0.497853, 0.476583, 0.433034, 0.41194, 0.370445, 0.281712], '')</t>
  </si>
  <si>
    <t>[2, 3, 13, 14, 15, 16, 17, 18, 19, 45, 46, 47, 48, 49, 50, 51, 52, 53, 54, 55, 56, 57, 58, 59, 116]</t>
  </si>
  <si>
    <t xml:space="preserve">F5S008|F5S008_9ENTR N(4)-(Beta-N-acetylglucosaminyl)-L-asparaginase OS=Enterobacter hormaechei ATCC 49162 </t>
  </si>
  <si>
    <t>([0.013016, 0.009483, 0.016826, 0.023963, 0.0198, 0.029376, 0.049374, 0.064632, 0.064632, 0.081712, 0.081712, 0.064632, 0.090864, 0.074921, 0.134866, 0.21291, 0.281712, 0.206376, 0.257454, 0.264545, 0.284882, 0.25406, 0.278302, 0.268042, 0.236433, 0.239899, 0.203355, 0.15284, 0.111485, 0.147574, 0.158265, 0.10481, 0.200174, 0.158265, 0.11371, 0.11371, 0.116183, 0.06312, 0.096677, 0.066181, 0.06184, 0.076542, 0.069024, 0.122885, 0.118441, 0.158265, 0.225814, 0.257454, 0.308712, 0.308712, 0.311707, 0.216401, 0.339168, 0.275179, 0.324872, 0.328603, 0.288399, 0.301917, 0.36309, 0.377384, 0.476583, 0.394753, 0.366687, 0.339168, 0.30533, 0.268042, 0.18812, 0.17593, 0.18812, 0.111485, 0.11371, 0.106997, 0.10481, 0.079919, 0.10481, 0.15008, 0.17593, 0.216401, 0.15008, 0.127496, 0.120615, 0.096677, 0.096677, 0.116183, 0.203355, 0.216401, 0.25031, 0.216401, 0.229226, 0.216401, 0.216401, 0.203355, 0.144935, 0.216401, 0.257454, 0.243554, 0.182256, 0.243554, 0.264545, 0.239899, 0.239899, 0.173081, 0.200174, 0.291804, 0.288399, 0.18812, 0.15284, 0.158265, 0.239899, 0.236433, 0.196879, 0.200174, 0.281712, 0.349426, 0.356642, 0.31487, 0.278302, 0.318242, 0.321458, 0.21291, 0.301917, 0.324872, 0.401658, 0.321458, 0.31487, 0.339168, 0.447574, 0.401658, 0.40511, 0.401658, 0.398279, 0.36309, 0.440853, 0.472492, 0.374039, 0.377384, 0.408655, 0.450668, 0.450668, 0.450668, 0.483068, 0.476583, 0.40511, 0.321458, 0.401658, 0.321458, 0.311707, 0.30533, 0.390993, 0.374039, 0.380708, 0.342579, 0.418646, 0.359901, 0.291804, 0.380708, 0.370445, 0.377384, 0.374039, 0.359901, 0.281712, 0.239899, 0.206376, 0.281712, 0.352862, 0.359901, 0.433034, 0.4292, 0.356642, 0.342579, 0.352862, 0.352862, 0.42561, 0.349426, 0.332115, 0.359901, 0.356642, 0.356642, 0.25406, 0.17593, 0.116183, 0.17593, 0.268042, 0.318242, 0.321458, 0.324872, 0.291804, 0.268042, 0.264545, 0.308712, 0.311707, 0.30533, 0.25406, 0.216401, 0.308712, 0.387226, 0.318242, 0.284882, 0.281712, 0.377384, 0.380708, 0.468512, 0.461924, 0.374039, 0.374039, 0.301917, 0.25031, 0.281712, 0.311707, 0.275179, 0.278302, 0.288399, 0.288399, 0.308712, 0.308712, 0.321458, 0.328603, 0.41194, 0.422041, 0.398279, 0.40511, 0.490133, 0.433034, 0.377384, 0.370445, 0.370445, 0.370445, 0.444081, 0.447574, 0.440853, 0.401658, 0.390993, 0.377384, 0.380708, 0.31487, 0.31487, 0.288399, 0.247041, 0.232838, 0.268042, 0.222385, 0.21291, 0.164327, 0.161087, 0.142424, 0.194234, 0.18812, 0.268042, 0.243554, 0.232838, 0.25406, 0.225814, 0.26085, 0.236433, 0.206376, 0.30533, 0.31487, 0.239899, 0.264545, 0.271506, 0.167087, 0.236433, 0.15008, 0.155435, 0.155435, 0.200174, 0.236433, 0.236433, 0.229226, 0.243554, 0.278302, 0.18812, 0.288399, 0.232838, 0.17593, 0.200174, 0.200174, 0.209395, 0.281712, 0.216401, 0.21291, 0.332115, 0.324872, 0.4292, 0.490133, 0.458154, 0.490133, 0.458154, 0.387226, 0.394753, 0.394753, 0.377384, 0.356642, 0.318242, 0.387226, 0.450668, 0.359901, 0.332115, 0.284882, 0.284882, 0.281712, 0.278302, 0.232838, 0.268042, 0.18812, 0.194234, 0.291804, 0.288399, 0.291804, 0.332115, 0.298791, 0.26085, 0.209395, 0.30533, 0.324872, 0.278302, 0.284882, 0.41194], '')</t>
  </si>
  <si>
    <t xml:space="preserve">F5S009|F5S009_9ENTR Leucyl aminopeptidase OS=Enterobacter hormaechei ATCC 49162 </t>
  </si>
  <si>
    <t>([0.006533, 0.008804, 0.013437, 0.014586, 0.0198, 0.037156, 0.055536, 0.038858, 0.050641, 0.027463, 0.019401, 0.0198, 0.023963, 0.036378, 0.034068, 0.03976, 0.038042, 0.047319, 0.051831, 0.060549, 0.088832, 0.155435, 0.132295, 0.071867, 0.058088, 0.047319, 0.043307, 0.030611, 0.051831, 0.041405, 0.090864, 0.170161, 0.200174, 0.122885, 0.122885, 0.132295, 0.206376, 0.200174, 0.170161, 0.257454, 0.139895, 0.100716, 0.122885, 0.073402, 0.127496, 0.182256, 0.132295, 0.120615, 0.088832, 0.050641, 0.079919, 0.086953, 0.066181, 0.037156, 0.038042, 0.048328, 0.048328, 0.038042, 0.022667, 0.049374, 0.056825, 0.102787, 0.073402, 0.033407, 0.074921, 0.060549, 0.034884, 0.066181, 0.081712, 0.083462, 0.085092, 0.056825, 0.054297, 0.083462, 0.144935, 0.229226, 0.194234, 0.203355, 0.158265, 0.161087, 0.096677, 0.090864, 0.058088, 0.102787, 0.173081, 0.100716, 0.127496, 0.209395, 0.15008, 0.083462, 0.083462, 0.092881, 0.116183, 0.074921, 0.034068, 0.032677, 0.017447, 0.013437, 0.007877, 0.011342, 0.018106, 0.024393, 0.023087, 0.035586, 0.020522, 0.019109, 0.036378, 0.020165, 0.018787, 0.017138, 0.023963, 0.03976, 0.064632, 0.067594, 0.116183, 0.155435, 0.106997, 0.191378, 0.18812, 0.30533, 0.194234, 0.11371, 0.139895, 0.120615, 0.073402, 0.066181, 0.03976, 0.046336, 0.088832, 0.096677, 0.161087, 0.139895, 0.139895, 0.081712, 0.085092, 0.078022, 0.05306, 0.040537, 0.040537, 0.073402, 0.073402, 0.137348, 0.191378, 0.129801, 0.129801, 0.200174, 0.298791, 0.352862, 0.247041, 0.200174, 0.167087, 0.161087, 0.185198, 0.122885, 0.164327, 0.158265, 0.158265, 0.278302, 0.390993, 0.401658, 0.398279, 0.281712, 0.281712, 0.346032, 0.418646, 0.335645, 0.271506, 0.203355, 0.25406, 0.339168, 0.335645, 0.374039, 0.370445, 0.288399, 0.264545, 0.264545, 0.219301, 0.120615, 0.120615, 0.098513, 0.054297, 0.054297, 0.055536, 0.058088, 0.029376, 0.017797, 0.036378, 0.06184, 0.098513, 0.088832, 0.043307, 0.034884, 0.038042, 0.040537, 0.069024, 0.079919, 0.094817, 0.071867, 0.088832, 0.073402, 0.074921, 0.085092, 0.083462, 0.15008, 0.137348, 0.170161, 0.25406, 0.142424, 0.155435, 0.17593, 0.17593, 0.191378, 0.185198, 0.142424, 0.083462, 0.088832, 0.081712, 0.094817, 0.144935, 0.185198, 0.182256, 0.225814, 0.288399, 0.324872, 0.26085, 0.268042, 0.200174, 0.118441, 0.155435, 0.127496, 0.10481, 0.100716, 0.094817, 0.15008, 0.100716, 0.17593, 0.179055, 0.264545, 0.239899, 0.170161, 0.134866, 0.083462, 0.074921, 0.088832, 0.0704, 0.086953, 0.083462, 0.118441, 0.118441, 0.173081, 0.142424, 0.139895, 0.081712, 0.144935, 0.111485, 0.111485, 0.098513, 0.076542, 0.06312, 0.067594, 0.073402, 0.071867, 0.11371, 0.069024, 0.045352, 0.026892, 0.034884, 0.023963, 0.024826, 0.05306, 0.029376, 0.038042, 0.023087, 0.051831, 0.031287, 0.042364, 0.045352, 0.035586, 0.043307, 0.036378, 0.021381, 0.025316, 0.025762, 0.022306, 0.042364, 0.060549, 0.083462, 0.044297, 0.066181, 0.100716, 0.100716, 0.134866, 0.106997, 0.17593, 0.17593, 0.232838, 0.236433, 0.264545, 0.275179, 0.284882, 0.31487, 0.308712, 0.352862, 0.4292, 0.468512, 0.447574, 0.377384, 0.433034, 0.436924, 0.450668, 0.42561, 0.408655, 0.458154, 0.468512, 0.483068, 0.444081, 0.450668, 0.366687, 0.370445, 0.321458, 0.284882, 0.328603, 0.384043, 0.284882, 0.257454, 0.173081, 0.142424, 0.191378, 0.167087, 0.25406, 0.247041, 0.271506, 0.278302, 0.229226, 0.268042, 0.15008, 0.092881, 0.051831, 0.092881, 0.100716, 0.132295, 0.161087, 0.096677, 0.120615, 0.18812, 0.191378, 0.21291, 0.18812, 0.18812, 0.164327, 0.10481, 0.102787, 0.045352, 0.034884, 0.025316, 0.024826, 0.046336, 0.049374, 0.0704, 0.067594, 0.094817, 0.125101, 0.137348, 0.236433, 0.155435, 0.158265, 0.161087, 0.18812, 0.170161, 0.179055, 0.216401, 0.268042, 0.271506, 0.366687, 0.41194, 0.494003, 0.494003, 0.51388, 0.648219, 0.618285, 0.5017, 0.490133, 0.394753, 0.40511, 0.291804, 0.387226, 0.359901, 0.387226, 0.339168, 0.418646, 0.41194, 0.41194, 0.447574, 0.461924, 0.458154, 0.414856, 0.328603, 0.301917, 0.301917, 0.196879, 0.182256, 0.275179, 0.281712, 0.390993, 0.36309, 0.458154, 0.454136, 0.454136, 0.42561, 0.414856, 0.41194, 0.384043, 0.370445, 0.335645, 0.295083, 0.206376, 0.155435, 0.158265, 0.185198, 0.17593, 0.155435, 0.161087, 0.179055, 0.203355, 0.17593, 0.10481, 0.120615, 0.06184, 0.06184, 0.074921, 0.078022, 0.086953, 0.058088, 0.058088, 0.069024, 0.085092, 0.122885, 0.125101, 0.125101, 0.125101, 0.139895, 0.243554, 0.318242, 0.284882, 0.247041, 0.185198, 0.247041, 0.209395, 0.308712, 0.332115, 0.36309, 0.356642, 0.377384, 0.394753, 0.318242, 0.264545, 0.281712, 0.308712, 0.31487, 0.324872, 0.328603, 0.318242, 0.225814, 0.200174, 0.17593, 0.15284, 0.18812, 0.18812, 0.161087, 0.125101, 0.096677, 0.046336, 0.086953], '')</t>
  </si>
  <si>
    <t>[377, 378, 379, 380]</t>
  </si>
  <si>
    <t xml:space="preserve">F5S010|F5S010_9ENTR DnaA regulatory inactivator Hda OS=Enterobacter hormaechei ATCC 49162 </t>
  </si>
  <si>
    <t>([0.059222, 0.032677, 0.017447, 0.025316, 0.034068, 0.055536, 0.073402, 0.076542, 0.096677, 0.109221, 0.129801, 0.158265, 0.158265, 0.102787, 0.092881, 0.069024, 0.059222, 0.036378, 0.030003, 0.060549, 0.060549, 0.10481, 0.147574, 0.236433, 0.236433, 0.257454, 0.209395, 0.15284, 0.179055, 0.109221, 0.078022, 0.096677, 0.058088, 0.109221, 0.173081, 0.170161, 0.206376, 0.137348, 0.116183, 0.092881, 0.102787, 0.179055, 0.127496, 0.092881, 0.106997, 0.109221, 0.079919, 0.10481, 0.147574, 0.088832, 0.147574, 0.132295, 0.074921, 0.081712, 0.040537, 0.044297, 0.050641, 0.026338, 0.059222, 0.073402, 0.073402, 0.049374, 0.045352, 0.073402, 0.132295, 0.147574, 0.074921, 0.102787, 0.074921, 0.064632, 0.06312, 0.031287, 0.059222, 0.051831, 0.048328, 0.094817, 0.083462, 0.043307, 0.045352, 0.045352, 0.073402, 0.111485, 0.127496, 0.132295, 0.120615, 0.064632, 0.030003, 0.034884, 0.033407, 0.042364, 0.054297, 0.090864, 0.196879, 0.216401, 0.295083, 0.394753, 0.291804, 0.311707, 0.311707, 0.401658, 0.298791, 0.332115, 0.339168, 0.25406, 0.219301, 0.225814, 0.30533, 0.30533, 0.40511, 0.284882, 0.284882, 0.284882, 0.196879, 0.102787, 0.081712, 0.049374, 0.049374, 0.106997, 0.058088, 0.100716, 0.10481, 0.179055, 0.158265, 0.15008, 0.147574, 0.179055, 0.155435, 0.098513, 0.170161, 0.098513, 0.17593, 0.15008, 0.134866, 0.142424, 0.209395, 0.216401, 0.191378, 0.194234, 0.098513, 0.194234, 0.206376, 0.206376, 0.134866, 0.129801, 0.127496, 0.11371, 0.06312, 0.043307, 0.074921, 0.066181, 0.066181, 0.073402, 0.083462, 0.096677, 0.134866, 0.134866, 0.137348, 0.158265, 0.079919, 0.139895, 0.120615, 0.064632, 0.064632, 0.106997, 0.06184, 0.069024, 0.127496, 0.170161, 0.25406, 0.161087, 0.17593, 0.232838, 0.236433, 0.236433, 0.222385, 0.173081, 0.18812, 0.106997, 0.209395, 0.21291, 0.147574, 0.142424, 0.222385, 0.134866, 0.076542, 0.129801, 0.073402, 0.06184, 0.059222, 0.045352, 0.073402, 0.051831, 0.048328, 0.030611, 0.022306, 0.014783, 0.021816], '')</t>
  </si>
  <si>
    <t xml:space="preserve">F5S011|F5S011_9ENTR NCS2 family nucleobase:cation symporter-2, uracil permease OS=Enterobacter hormaechei ATCC 49162 </t>
  </si>
  <si>
    <t>([0.132295, 0.21291, 0.295083, 0.15284, 0.073402, 0.100716, 0.132295, 0.064632, 0.098513, 0.054297, 0.064632, 0.044297, 0.043307, 0.038858, 0.018787, 0.011669, 0.017797, 0.013265, 0.010509, 0.010672, 0.008075, 0.008156, 0.00558, 0.003671, 0.003864, 0.005992, 0.003963, 0.002727, 0.002581, 0.002396, 0.002349, 0.00246, 0.003804, 0.003212, 0.003431, 0.003607, 0.003924, 0.003298, 0.002529, 0.004135, 0.004135, 0.003341, 0.003212, 0.004388, 0.004431, 0.004247, 0.002705, 0.002881, 0.002688, 0.00292, 0.002366, 0.003512, 0.003366, 0.003109, 0.002503, 0.002606, 0.003053, 0.003014, 0.003014, 0.004513, 0.004358, 0.004358, 0.004161, 0.003671, 0.002336, 0.00225, 0.003079, 0.004689, 0.004921, 0.005318, 0.00543, 0.004899, 0.003478, 0.003821, 0.002662, 0.003821, 0.002435, 0.003079, 0.003341, 0.003924, 0.002761, 0.002761, 0.002761, 0.002727, 0.002211, 0.002727, 0.003276, 0.003276, 0.00225, 0.002057, 0.001786, 0.002117, 0.002078, 0.00225, 0.001967, 0.001748, 0.001211, 0.001335, 0.001211, 0.001623, 0.001602, 0.002396, 0.002482, 0.002482, 0.002727, 0.0028, 0.00359, 0.003366, 0.002727, 0.002366, 0.003607, 0.006039, 0.006421, 0.007877, 0.008723, 0.008723, 0.012491, 0.012491, 0.012491, 0.009977, 0.007177, 0.005734, 0.005734, 0.003864, 0.004315, 0.004135, 0.004921, 0.004646, 0.004646, 0.004835, 0.006482, 0.006194, 0.004646, 0.004646, 0.005378, 0.004577, 0.003276, 0.004135, 0.005011, 0.007091, 0.008409, 0.012491, 0.023534, 0.028107, 0.069024, 0.054297, 0.11371, 0.164327, 0.083462, 0.071867, 0.046336, 0.06312, 0.027463, 0.023963, 0.035586, 0.018415, 0.037156, 0.045352, 0.040537, 0.032017, 0.013265, 0.013437, 0.012491, 0.008895, 0.005683, 0.00359, 0.003701, 0.003701, 0.002336, 0.002727, 0.003461, 0.003478, 0.002482, 0.003821, 0.003607, 0.002503, 0.002512, 0.002512, 0.002555, 0.001709, 0.002057, 0.003177, 0.00225, 0.001906, 0.001748, 0.002555, 0.002606, 0.002014, 0.001623, 0.002581, 0.002435, 0.002194, 0.003276, 0.004646, 0.004431, 0.006795, 0.006795, 0.008723, 0.009483, 0.011342, 0.0198, 0.015078, 0.008723, 0.011518, 0.008895, 0.016826, 0.018106, 0.018106, 0.015344, 0.022306, 0.026338, 0.047319, 0.034884, 0.038042, 0.020165, 0.009977, 0.007645, 0.007555, 0.005799, 0.005503, 0.004431, 0.003276, 0.004611, 0.005992, 0.005992, 0.006039, 0.004315, 0.003276, 0.003461, 0.004247, 0.004431, 0.003997, 0.003079, 0.004483, 0.00407, 0.003821, 0.004414, 0.003864, 0.005623, 0.007259, 0.007315, 0.007259, 0.007877, 0.007091, 0.008624, 0.010509, 0.010221, 0.009187, 0.013437, 0.026338, 0.042364, 0.034068, 0.018106, 0.028695, 0.030611, 0.030611, 0.043307, 0.031287, 0.040537, 0.041405, 0.055536, 0.021816, 0.043307, 0.081712, 0.038858, 0.018787, 0.017138, 0.032677, 0.029376, 0.013821, 0.012727, 0.010926, 0.011669, 0.024826, 0.027463, 0.028107, 0.031287, 0.023087, 0.05306, 0.083462, 0.083462, 0.041405, 0.096677, 0.058088, 0.037156, 0.060549, 0.06184, 0.067594, 0.071867, 0.096677, 0.111485, 0.111485, 0.120615, 0.06312, 0.030611, 0.014783, 0.013821, 0.013016, 0.018106, 0.014315, 0.008002, 0.005318, 0.006482, 0.004611, 0.004358, 0.003701, 0.004161, 0.004899, 0.003671, 0.003555, 0.004513, 0.004483, 0.003963, 0.003405, 0.00389, 0.00359, 0.005086, 0.003727, 0.002662, 0.003431, 0.003079, 0.004646, 0.00515, 0.005086, 0.007177, 0.010509, 0.011903, 0.01204, 0.009728, 0.009294, 0.006567, 0.004835, 0.006795, 0.006078, 0.005011, 0.005734, 0.007091, 0.006894, 0.009977, 0.010131, 0.009294, 0.009401, 0.006039, 0.005623, 0.007031, 0.007091, 0.007177, 0.007177, 0.007495, 0.007555, 0.010926, 0.018415, 0.025316, 0.026892, 0.048328, 0.049374, 0.025316, 0.017797, 0.019109, 0.019109, 0.022306, 0.011903, 0.010672, 0.010372, 0.010221, 0.009187, 0.006988, 0.006894, 0.009015, 0.007259, 0.010509, 0.00777, 0.008002, 0.006421, 0.006142, 0.00515, 0.006142, 0.00962, 0.009401, 0.009096, 0.009015, 0.009977, 0.013437, 0.013016, 0.017797, 0.037156, 0.018787, 0.018415, 0.018106, 0.011669, 0.014315, 0.008804, 0.01227, 0.007645, 0.007555, 0.005249, 0.006078, 0.004976, 0.003341, 0.004577, 0.003512, 0.002503, 0.003014, 0.003757, 0.005683, 0.007031, 0.005223, 0.005799, 0.00543, 0.005872, 0.006619, 0.007177, 0.011669, 0.011903, 0.024826, 0.05306, 0.088832, 0.106997, 0.203355, 0.301917, 0.281712, 0.366687, 0.5017, 0.476583, 0.414856, 0.359901, 0.295083, 0.414856, 0.56648], '')</t>
  </si>
  <si>
    <t>[422, 428]</t>
  </si>
  <si>
    <t xml:space="preserve">F5S013|F5S013_9ENTR 6-phospho-beta-glucosidase OS=Enterobacter hormaechei ATCC 49162 </t>
  </si>
  <si>
    <t>([0.032677, 0.051831, 0.056825, 0.043307, 0.047319, 0.051831, 0.066181, 0.094817, 0.067594, 0.094817, 0.11371, 0.144935, 0.090864, 0.086953, 0.170161, 0.173081, 0.196879, 0.191378, 0.288399, 0.301917, 0.380708, 0.318242, 0.288399, 0.324872, 0.321458, 0.308712, 0.342579, 0.318242, 0.301917, 0.356642, 0.332115, 0.335645, 0.271506, 0.387226, 0.387226, 0.390993, 0.308712, 0.31487, 0.332115, 0.332115, 0.332115, 0.25406, 0.332115, 0.36309, 0.349426, 0.42561, 0.36309, 0.387226, 0.4292, 0.422041, 0.468512, 0.440853, 0.352862, 0.42561, 0.281712, 0.18812, 0.167087, 0.236433, 0.142424, 0.129801, 0.139895, 0.196879, 0.196879, 0.17593, 0.109221, 0.055536, 0.042364, 0.090864, 0.055536, 0.051831, 0.025316, 0.023087, 0.018415, 0.015694, 0.014783, 0.028695, 0.054297, 0.032017, 0.027463, 0.028107, 0.029376, 0.026338, 0.016528, 0.014315, 0.016826, 0.026338, 0.055536, 0.069024, 0.0704, 0.055536, 0.06184, 0.142424, 0.155435, 0.232838, 0.321458, 0.324872, 0.236433, 0.236433, 0.209395, 0.15008, 0.247041, 0.25031, 0.173081, 0.15008, 0.26085, 0.25031, 0.185198, 0.120615, 0.11371, 0.100716, 0.161087, 0.092881, 0.086953, 0.094817, 0.056825, 0.03976, 0.040537, 0.040537, 0.040537, 0.081712, 0.073402, 0.078022, 0.055536, 0.106997, 0.10481, 0.098513, 0.05306, 0.054297, 0.094817, 0.109221, 0.060549, 0.060549, 0.102787, 0.046336, 0.03976, 0.064632, 0.106997, 0.100716, 0.098513, 0.060549, 0.064632, 0.06312, 0.027463, 0.024393, 0.021381, 0.020522, 0.017447, 0.027463, 0.026892, 0.017797, 0.009401, 0.016257, 0.016257, 0.009865, 0.017797, 0.016826, 0.015694, 0.011106, 0.011106, 0.010221, 0.009483, 0.007645, 0.01227, 0.011903, 0.017797, 0.0198, 0.023963, 0.031287, 0.034884, 0.060549, 0.074921, 0.161087, 0.071867, 0.067594, 0.142424, 0.137348, 0.071867, 0.059222, 0.10481, 0.050641, 0.102787, 0.194234, 0.243554, 0.236433, 0.275179, 0.257454, 0.147574, 0.194234, 0.203355, 0.194234, 0.196879, 0.236433, 0.225814, 0.366687, 0.398279, 0.311707, 0.25031, 0.247041, 0.295083, 0.236433, 0.324872, 0.311707, 0.191378, 0.21291, 0.137348, 0.15008, 0.125101, 0.206376, 0.203355, 0.11371, 0.092881, 0.05306, 0.049374, 0.038858, 0.034068, 0.030003, 0.05306, 0.042364, 0.100716, 0.10481, 0.125101, 0.092881, 0.106997, 0.122885, 0.109221, 0.111485, 0.120615, 0.090864, 0.074921, 0.066181, 0.067594, 0.096677, 0.088832, 0.048328, 0.0704, 0.041405, 0.041405, 0.022306, 0.030003, 0.032017, 0.030003, 0.032677, 0.03976, 0.025762, 0.031287, 0.025762, 0.031287, 0.048328, 0.067594, 0.058088, 0.078022, 0.132295, 0.11371, 0.102787, 0.100716, 0.040537, 0.071867, 0.076542, 0.086953, 0.098513, 0.058088, 0.054297, 0.049374, 0.069024, 0.050641, 0.083462, 0.111485, 0.142424, 0.081712, 0.058088, 0.086953, 0.048328, 0.023087, 0.025762, 0.049374, 0.094817, 0.179055, 0.092881, 0.0704, 0.06184, 0.071867, 0.06312, 0.064632, 0.073402, 0.086953, 0.164327, 0.139895, 0.106997, 0.092881, 0.090864, 0.15284, 0.155435, 0.247041, 0.284882, 0.196879, 0.209395, 0.127496, 0.074921, 0.147574, 0.088832, 0.142424, 0.074921, 0.069024, 0.048328, 0.041405, 0.018106, 0.014075, 0.014783, 0.017447, 0.017138, 0.028107, 0.022667, 0.022667, 0.023963, 0.046336, 0.073402, 0.038042, 0.079919, 0.073402, 0.079919, 0.17593, 0.17593, 0.264545, 0.356642, 0.324872, 0.264545, 0.377384, 0.422041, 0.447574, 0.352862, 0.324872, 0.335645, 0.36309, 0.346032, 0.346032, 0.21291, 0.209395, 0.191378, 0.194234, 0.209395, 0.206376, 0.21291, 0.158265, 0.164327, 0.10481, 0.164327, 0.142424, 0.139895, 0.081712, 0.074921, 0.071867, 0.051831, 0.024826, 0.026892, 0.025762, 0.015078, 0.030003, 0.018787, 0.042364, 0.023087, 0.0198, 0.012491, 0.008804, 0.01204, 0.012727, 0.0198, 0.011518, 0.018106, 0.015694, 0.015694, 0.015694, 0.019401, 0.040537, 0.088832, 0.081712, 0.092881, 0.15008, 0.142424, 0.158265, 0.144935, 0.229226, 0.349426, 0.342579, 0.398279, 0.301917, 0.298791, 0.209395, 0.239899, 0.236433, 0.232838, 0.30533, 0.216401, 0.275179, 0.278302, 0.209395, 0.209395, 0.191378, 0.167087, 0.120615, 0.120615, 0.125101, 0.125101, 0.118441, 0.137348, 0.147574, 0.147574, 0.109221, 0.179055, 0.17593, 0.182256, 0.239899, 0.158265, 0.236433, 0.182256, 0.106997, 0.15284, 0.098513, 0.071867, 0.085092, 0.102787, 0.144935, 0.134866, 0.127496, 0.134866, 0.144935, 0.129801, 0.191378, 0.225814, 0.144935, 0.219301, 0.127496, 0.066181, 0.06184, 0.041405, 0.064632, 0.10481, 0.102787, 0.173081, 0.243554, 0.247041, 0.284882, 0.284882, 0.284882, 0.200174, 0.196879, 0.239899, 0.243554, 0.243554, 0.243554, 0.324872, 0.321458, 0.321458, 0.41194, 0.4292, 0.408655, 0.390993, 0.408655, 0.335645, 0.25031, 0.206376, 0.206376, 0.206376, 0.203355, 0.216401, 0.31487, 0.225814, 0.209395, 0.18812, 0.170161, 0.15008, 0.129801, 0.10481, 0.191378, 0.142424, 0.236433, 0.346032], '')</t>
  </si>
  <si>
    <t xml:space="preserve">F5S014|F5S014_9ENTR Uncharacterized protein OS=Enterobacter hormaechei ATCC 49162 </t>
  </si>
  <si>
    <t>([0.15008, 0.106997, 0.111485, 0.142424, 0.173081, 0.194234, 0.129801, 0.10481, 0.071867, 0.066181, 0.083462, 0.092881, 0.073402, 0.167087, 0.100716, 0.078022, 0.078022, 0.051831, 0.047319, 0.116183, 0.116183, 0.106997, 0.155435, 0.179055, 0.179055, 0.17593, 0.206376, 0.301917, 0.328603, 0.418646, 0.472492, 0.476583, 0.398279, 0.42561, 0.42561, 0.465241, 0.374039, 0.308712, 0.377384, 0.243554, 0.216401, 0.191378, 0.167087, 0.137348, 0.11371, 0.085092, 0.067594, 0.035586, 0.022667, 0.0198], '')</t>
  </si>
  <si>
    <t xml:space="preserve">F5S019|F5S019_9ENTR Inner membrane protein YfgF OS=Enterobacter hormaechei ATCC 49162 </t>
  </si>
  <si>
    <t>([0.012727, 0.019109, 0.010131, 0.014586, 0.020522, 0.019401, 0.024826, 0.020522, 0.030003, 0.017447, 0.020522, 0.028107, 0.010926, 0.009865, 0.020876, 0.020165, 0.046336, 0.040537, 0.090864, 0.081712, 0.05306, 0.021816, 0.017138, 0.018415, 0.020522, 0.011669, 0.009015, 0.006421, 0.008804, 0.006245, 0.007259, 0.005503, 0.004135, 0.007031, 0.007645, 0.00543, 0.005223, 0.004358, 0.003727, 0.003757, 0.003821, 0.00407, 0.006374, 0.007495, 0.008723, 0.007877, 0.012491, 0.023534, 0.021381, 0.011669, 0.014315, 0.01227, 0.011342, 0.010672, 0.006533, 0.009483, 0.009294, 0.009187, 0.006533, 0.005378, 0.003701, 0.003701, 0.003671, 0.002881, 0.001967, 0.001533, 0.000893, 0.000842, 0.000537, 0.001061, 0.001271, 0.000945, 0.001597, 0.002396, 0.002606, 0.00283, 0.002035, 0.0028, 0.002057, 0.002117, 0.002117, 0.002976, 0.002014, 0.001967, 0.002623, 0.003671, 0.004358, 0.006567, 0.004775, 0.00407, 0.00407, 0.004835, 0.004775, 0.003864, 0.003864, 0.003512, 0.003298, 0.004135, 0.002688, 0.002606, 0.00316, 0.004646, 0.003341, 0.00359, 0.00359, 0.003298, 0.002211, 0.0028, 0.00283, 0.002761, 0.004358, 0.00316, 0.001872, 0.002366, 0.002976, 0.003053, 0.004388, 0.006421, 0.00543, 0.009015, 0.01204, 0.01078, 0.00962, 0.017797, 0.029376, 0.06184, 0.030003, 0.048328, 0.048328, 0.049374, 0.10481, 0.046336, 0.032677, 0.035586, 0.049374, 0.023087, 0.010672, 0.008525, 0.008895, 0.009294, 0.009294, 0.007315, 0.006533, 0.004646, 0.003431, 0.002435, 0.00146, 0.00225, 0.001623, 0.001408, 0.000945, 0.00055, 0.000575, 0.001142, 0.001159, 0.000687, 0.001142, 0.001748, 0.00231, 0.002117, 0.00243, 0.00155, 0.001967, 0.00316, 0.003109, 0.004315, 0.006533, 0.007259, 0.007495, 0.008276, 0.010131, 0.016826, 0.016826, 0.016257, 0.018106, 0.019109, 0.038858, 0.033407, 0.017797, 0.010131, 0.007177, 0.007177, 0.01078, 0.008525, 0.008895, 0.014586, 0.009096, 0.009096, 0.008895, 0.008276, 0.008525, 0.005734, 0.00389, 0.003757, 0.005503, 0.003727, 0.003671, 0.003607, 0.003555, 0.005378, 0.00777, 0.007091, 0.004921, 0.005011, 0.007091, 0.004835, 0.003997, 0.005223, 0.004899, 0.004921, 0.005086, 0.006374, 0.009483, 0.009294, 0.017797, 0.017797, 0.036378, 0.044297, 0.046336, 0.035586, 0.017797, 0.019401, 0.016257, 0.019109, 0.011518, 0.007031, 0.006374, 0.00543, 0.004736, 0.003341, 0.004577, 0.004431, 0.003671, 0.002512, 0.002761, 0.002211, 0.00146, 0.000923, 0.000859, 0.000906, 0.000859, 0.001344, 0.00103, 0.001786, 0.002482, 0.003276, 0.003461, 0.003478, 0.004835, 0.003924, 0.005932, 0.004315, 0.004483, 0.004577, 0.006482, 0.006142, 0.00543, 0.006374, 0.010221, 0.011669, 0.008409, 0.007259, 0.004513, 0.005223, 0.004388, 0.003671, 0.003757, 0.003512, 0.005318, 0.003821, 0.005623, 0.003864, 0.004431, 0.004315, 0.004315, 0.003079, 0.002761, 0.003963, 0.00515, 0.003701, 0.003478, 0.003053, 0.003276, 0.004736, 0.003431, 0.003821, 0.003079, 0.001906, 0.002194, 0.002155, 0.002155, 0.001408, 0.002276, 0.002057, 0.002155, 0.003177, 0.004431, 0.004736, 0.004577, 0.003053, 0.003924, 0.003963, 0.004775, 0.004431, 0.004611, 0.006533, 0.006567, 0.010672, 0.01227, 0.012727, 0.009096, 0.008409, 0.013613, 0.007091, 0.007259, 0.005503, 0.005378, 0.00389, 0.004513, 0.004483, 0.005249, 0.003804, 0.004577, 0.005378, 0.007645, 0.007555, 0.00777, 0.006894, 0.004976, 0.007422, 0.007315, 0.009865, 0.019109, 0.0198, 0.047319, 0.083462, 0.109221, 0.045352, 0.048328, 0.078022, 0.094817, 0.085092, 0.100716, 0.125101, 0.083462, 0.096677, 0.102787, 0.05306, 0.069024, 0.109221, 0.05306, 0.102787, 0.102787, 0.116183, 0.06184, 0.047319, 0.044297, 0.06312, 0.158265, 0.137348, 0.127496, 0.086953, 0.078022, 0.083462, 0.046336, 0.035586, 0.030611, 0.017447, 0.036378, 0.040537, 0.026892, 0.058088, 0.034884, 0.019109, 0.017447, 0.031287, 0.044297, 0.024393, 0.022667, 0.013016, 0.019401, 0.011903, 0.014315, 0.014315, 0.021381, 0.021816, 0.040537, 0.041405, 0.071867, 0.034884, 0.025316, 0.049374, 0.021381, 0.019109, 0.038042, 0.038858, 0.041405, 0.021381, 0.03976, 0.048328, 0.088832, 0.132295, 0.216401, 0.15008, 0.155435, 0.155435, 0.161087, 0.167087, 0.164327, 0.094817, 0.167087, 0.161087, 0.134866, 0.17593, 0.271506, 0.173081, 0.185198, 0.15008, 0.247041, 0.243554, 0.219301, 0.209395, 0.200174, 0.196879, 0.179055, 0.278302, 0.284882, 0.288399, 0.291804, 0.30533, 0.401658, 0.295083, 0.339168, 0.374039, 0.328603, 0.257454, 0.225814, 0.120615, 0.069024, 0.069024, 0.0704, 0.051831, 0.06184, 0.038858, 0.03976, 0.088832, 0.085092, 0.050641, 0.088832, 0.043307, 0.040537, 0.022667, 0.025316, 0.015344, 0.010509, 0.018415, 0.027463, 0.0704, 0.090864, 0.191378, 0.182256, 0.11371, 0.085092, 0.03976, 0.038858, 0.022306, 0.019109, 0.020165, 0.018415, 0.018415, 0.018415, 0.012727, 0.017138, 0.028695, 0.028695, 0.045352, 0.025762, 0.025762, 0.022667, 0.03976, 0.036378, 0.044297, 0.085092, 0.155435, 0.155435, 0.222385, 0.31487, 0.311707, 0.298791, 0.359901, 0.284882, 0.387226, 0.370445, 0.40511, 0.390993, 0.483068, 0.390993, 0.486429, 0.505461, 0.497853, 0.401658, 0.370445, 0.298791, 0.243554, 0.225814, 0.311707, 0.216401, 0.219301, 0.229226, 0.196879, 0.144935, 0.222385, 0.222385, 0.328603, 0.295083, 0.179055, 0.18812, 0.185198, 0.11371, 0.066181, 0.067594, 0.127496, 0.094817, 0.118441, 0.147574, 0.086953, 0.085092, 0.144935, 0.15284, 0.096677, 0.064632, 0.111485, 0.11371, 0.069024, 0.033407, 0.023087, 0.048328, 0.034068, 0.060549, 0.116183, 0.185198, 0.196879, 0.170161, 0.209395, 0.137348, 0.076542, 0.06312, 0.079919, 0.085092, 0.081712, 0.059222, 0.060549, 0.074921, 0.041405, 0.055536, 0.10481, 0.185198, 0.098513, 0.125101, 0.071867, 0.064632, 0.059222, 0.051831, 0.032017, 0.041405, 0.041405, 0.038042, 0.051831, 0.023963, 0.023963, 0.023534, 0.051831, 0.05306, 0.041405, 0.032017, 0.022667, 0.018415, 0.017797, 0.036378, 0.036378, 0.069024, 0.0704, 0.038858, 0.049374, 0.079919, 0.078022, 0.132295, 0.127496, 0.155435, 0.147574, 0.147574, 0.085092, 0.066181, 0.111485, 0.111485, 0.21291, 0.222385, 0.164327, 0.155435, 0.125101, 0.129801, 0.058088, 0.071867, 0.0704, 0.06184, 0.037156, 0.034884, 0.034884, 0.040537, 0.026892, 0.03976, 0.036378, 0.035586, 0.035586, 0.022667, 0.024826, 0.019401, 0.016021, 0.028107, 0.016826, 0.01227, 0.007422, 0.012727, 0.008156, 0.01227, 0.012491, 0.018415, 0.018415, 0.014783, 0.013016, 0.021381, 0.026338, 0.021381, 0.040537, 0.026892, 0.034884, 0.024826, 0.030611, 0.067594, 0.033407, 0.060549, 0.109221, 0.122885, 0.116183, 0.173081, 0.129801, 0.118441, 0.06312, 0.06312, 0.041405, 0.073402, 0.038042, 0.040537, 0.058088, 0.024393, 0.046336, 0.06184, 0.078022, 0.044297, 0.032677, 0.06184, 0.034884, 0.028107, 0.05306, 0.026892, 0.027463, 0.036378, 0.022667, 0.046336, 0.036378, 0.078022, 0.051831, 0.054297, 0.048328, 0.023534, 0.055536, 0.055536, 0.051831, 0.024393, 0.023087, 0.028695, 0.032677, 0.030611, 0.023963, 0.023534, 0.048328, 0.048328, 0.025762, 0.046336, 0.023963, 0.031287, 0.016257, 0.018787, 0.025316, 0.025316, 0.025316, 0.016826, 0.017447, 0.01078, 0.016021, 0.028107, 0.020876, 0.019109, 0.033407, 0.040537, 0.022667, 0.014075, 0.009977, 0.013016, 0.013437, 0.013437, 0.009294, 0.016528, 0.026338, 0.038858, 0.045352, 0.045352, 0.067594, 0.064632, 0.092881, 0.074921, 0.040537, 0.044297, 0.024826, 0.025316, 0.018787, 0.036378, 0.032677, 0.032677, 0.045352, 0.038042, 0.03976, 0.035586, 0.017138, 0.016257, 0.009401, 0.009728, 0.01078, 0.011903, 0.008156, 0.009865, 0.014315, 0.014075, 0.010509, 0.018415, 0.014783, 0.026892, 0.030003, 0.054297, 0.092881, 0.100716, 0.102787, 0.134866, 0.194234, 0.275179, 0.257454, 0.352862, 0.284882, 0.36309, 0.308712, 0.440853, 0.387226, 0.346032], '')</t>
  </si>
  <si>
    <t>[498]</t>
  </si>
  <si>
    <t xml:space="preserve">F5S020|F5S020_9ENTR Inner membrane protein OS=Enterobacter hormaechei ATCC 49162 </t>
  </si>
  <si>
    <t>([0.001936, 0.001434, 0.001103, 0.000773, 0.001305, 0.001786, 0.001434, 0.001408, 0.001267, 0.001597, 0.002035, 0.001687, 0.001687, 0.001434, 0.001344, 0.001335, 0.001786, 0.002503, 0.003461, 0.00359, 0.005318, 0.005318, 0.008156, 0.013016, 0.028107, 0.029376, 0.030003, 0.073402, 0.060549, 0.071867, 0.041405, 0.046336, 0.069024, 0.06312, 0.094817, 0.194234, 0.275179, 0.26085, 0.25031, 0.219301, 0.182256, 0.15284, 0.264545, 0.219301, 0.196879, 0.144935], '')</t>
  </si>
  <si>
    <t xml:space="preserve">F5S021|F5S021_9ENTR 3-oxoacyl-[acyl-carrier-protein] reductase OS=Enterobacter hormaechei ATCC 49162 </t>
  </si>
  <si>
    <t>([0.291804, 0.346032, 0.41194, 0.433034, 0.352862, 0.332115, 0.243554, 0.164327, 0.098513, 0.118441, 0.137348, 0.144935, 0.142424, 0.222385, 0.225814, 0.21291, 0.182256, 0.137348, 0.069024, 0.051831, 0.043307, 0.041405, 0.021816, 0.015694, 0.016021, 0.026338, 0.032017, 0.031287, 0.058088, 0.073402, 0.060549, 0.038858, 0.051831, 0.030003, 0.020165, 0.036378, 0.037156, 0.060549, 0.081712, 0.147574, 0.147574, 0.219301, 0.155435, 0.161087, 0.134866, 0.134866, 0.120615, 0.069024, 0.127496, 0.134866, 0.164327, 0.191378, 0.257454, 0.257454, 0.308712, 0.291804, 0.25406, 0.161087, 0.142424, 0.109221, 0.116183, 0.142424, 0.109221, 0.170161, 0.219301, 0.219301, 0.182256, 0.106997, 0.18812, 0.147574, 0.11371, 0.092881, 0.102787, 0.083462, 0.083462, 0.055536, 0.078022, 0.10481, 0.106997, 0.096677, 0.125101, 0.067594, 0.071867, 0.059222, 0.043307, 0.034884, 0.034884, 0.048328, 0.073402, 0.067594, 0.055536, 0.03976, 0.066181, 0.034884, 0.042364, 0.042364, 0.045352, 0.067594, 0.067594, 0.066181, 0.0704, 0.038042, 0.079919, 0.079919, 0.0704, 0.096677, 0.116183, 0.17593, 0.100716, 0.127496, 0.085092, 0.139895, 0.15284, 0.15284, 0.229226, 0.170161, 0.088832, 0.088832, 0.078022, 0.038042, 0.074921, 0.058088, 0.083462, 0.047319, 0.042364, 0.078022, 0.05306, 0.043307, 0.048328, 0.083462, 0.081712, 0.125101, 0.078022, 0.067594, 0.067594, 0.038042, 0.058088, 0.11371, 0.191378, 0.196879, 0.26085, 0.182256, 0.216401, 0.257454, 0.321458, 0.335645, 0.298791, 0.339168, 0.408655, 0.387226, 0.318242, 0.225814, 0.18812, 0.209395, 0.30533, 0.295083, 0.352862, 0.318242, 0.25031, 0.203355, 0.164327, 0.158265, 0.158265, 0.161087, 0.167087, 0.10481, 0.078022, 0.056825, 0.064632, 0.036378, 0.028695, 0.056825, 0.100716, 0.127496, 0.092881, 0.098513, 0.054297, 0.073402, 0.098513, 0.083462, 0.109221, 0.161087, 0.196879, 0.301917, 0.219301, 0.17593, 0.271506, 0.321458, 0.370445, 0.359901, 0.414856, 0.450668, 0.370445, 0.335645, 0.359901, 0.472492, 0.36309, 0.472492, 0.422041, 0.418646, 0.422041, 0.450668, 0.328603, 0.342579, 0.31487, 0.291804, 0.324872, 0.324872, 0.342579, 0.401658, 0.418646, 0.359901, 0.328603, 0.374039, 0.318242, 0.26085, 0.21291, 0.229226, 0.15008, 0.15284, 0.142424, 0.25031, 0.243554, 0.328603, 0.318242, 0.21291, 0.264545, 0.275179, 0.264545, 0.196879, 0.185198, 0.102787, 0.17593, 0.129801, 0.142424, 0.216401, 0.25031, 0.18812, 0.203355, 0.203355, 0.21291, 0.18812, 0.137348, 0.092881, 0.0704, 0.051831, 0.090864, 0.098513, 0.06312, 0.041405], '')</t>
  </si>
  <si>
    <t xml:space="preserve">F5S022|F5S022_9ENTR Uncharacterized protein OS=Enterobacter hormaechei ATCC 49162 </t>
  </si>
  <si>
    <t>([0.36309, 0.243554, 0.15284, 0.096677, 0.071867, 0.090864, 0.134866, 0.088832, 0.118441, 0.092881, 0.085092, 0.066181, 0.083462, 0.088832, 0.088832, 0.094817, 0.098513, 0.096677, 0.044297, 0.049374, 0.032017, 0.030611, 0.054297, 0.05306, 0.042364, 0.054297, 0.031287, 0.027463, 0.051831, 0.023534, 0.021381, 0.015694, 0.025316, 0.025316, 0.016528, 0.010372, 0.010509, 0.008804, 0.007877, 0.012727, 0.013437, 0.020165, 0.013016, 0.013265, 0.021381, 0.020876, 0.015694, 0.026892, 0.025762, 0.020522, 0.027463, 0.046336, 0.090864, 0.066181, 0.037156, 0.046336, 0.038042, 0.020522, 0.015078, 0.019109, 0.015694, 0.024393, 0.026338, 0.054297, 0.051831, 0.03976, 0.081712, 0.134866, 0.067594, 0.069024, 0.085092, 0.127496, 0.069024, 0.0704, 0.096677, 0.132295, 0.134866, 0.222385, 0.301917, 0.408655, 0.374039, 0.398279, 0.384043, 0.31487, 0.239899, 0.200174], '')</t>
  </si>
  <si>
    <t xml:space="preserve">F5S023|F5S023_9ENTR Uncharacterized protein OS=Enterobacter hormaechei ATCC 49162 </t>
  </si>
  <si>
    <t>([0.013016, 0.015344, 0.016528, 0.026892, 0.038858, 0.060549, 0.046336, 0.038042, 0.041405, 0.044297, 0.066181, 0.049374, 0.092881, 0.094817, 0.054297, 0.05306, 0.086953, 0.116183, 0.196879, 0.118441, 0.196879, 0.278302, 0.332115, 0.342579, 0.301917, 0.232838, 0.194234, 0.291804, 0.268042, 0.318242, 0.349426, 0.349426, 0.454136, 0.480142, 0.5017, 0.570702, 0.575842, 0.51388, 0.450668, 0.36309, 0.454136, 0.461924, 0.486429, 0.374039, 0.374039, 0.408655, 0.505461, 0.447574, 0.418646, 0.51388, 0.494003, 0.465241, 0.370445, 0.243554, 0.137348, 0.132295, 0.083462, 0.086953, 0.118441, 0.209395, 0.291804, 0.194234, 0.179055, 0.090864, 0.164327, 0.209395, 0.147574, 0.066181, 0.11371, 0.129801, 0.137348, 0.116183, 0.081712, 0.122885, 0.155435, 0.25031, 0.257454, 0.366687, 0.268042, 0.298791, 0.284882, 0.17593, 0.264545, 0.191378, 0.219301, 0.142424, 0.137348, 0.206376, 0.288399, 0.308712, 0.194234, 0.18812, 0.134866, 0.179055, 0.196879, 0.275179, 0.264545, 0.243554, 0.26085, 0.380708, 0.311707, 0.219301, 0.236433, 0.173081, 0.243554, 0.229226, 0.318242, 0.278302, 0.271506, 0.298791, 0.281712, 0.377384, 0.301917, 0.40511, 0.339168, 0.232838, 0.155435, 0.137348, 0.147574, 0.147574, 0.137348, 0.194234, 0.281712, 0.380708, 0.352862, 0.36309, 0.450668, 0.4292, 0.465241, 0.390993, 0.408655, 0.291804, 0.298791, 0.298791, 0.311707, 0.42561, 0.521092, 0.585406, 0.585406, 0.486429, 0.465241, 0.461924, 0.342579, 0.318242, 0.271506, 0.349426, 0.30533, 0.271506, 0.236433, 0.18812, 0.247041, 0.17593, 0.328603], '')</t>
  </si>
  <si>
    <t>[34, 35, 36, 37, 46, 49, 136, 137, 138]</t>
  </si>
  <si>
    <t xml:space="preserve">F5S024|F5S024_9ENTR Secreted protein OS=Enterobacter hormaechei ATCC 49162 </t>
  </si>
  <si>
    <t>([0.0198, 0.013016, 0.014783, 0.010221, 0.013821, 0.0198, 0.026338, 0.028695, 0.021381, 0.023087, 0.033407, 0.043307, 0.043307, 0.054297, 0.090864, 0.06184, 0.06184, 0.074921, 0.048328, 0.064632, 0.078022, 0.11371, 0.100716, 0.100716, 0.185198, 0.18812, 0.179055, 0.179055, 0.137348, 0.225814, 0.26085, 0.182256, 0.106997, 0.106997, 0.109221, 0.067594, 0.109221, 0.15284, 0.239899, 0.318242, 0.311707, 0.332115, 0.301917, 0.318242, 0.318242, 0.243554, 0.25406, 0.179055, 0.209395, 0.209395, 0.200174, 0.196879, 0.182256, 0.271506, 0.281712, 0.288399, 0.308712, 0.264545, 0.232838, 0.225814, 0.225814, 0.229226, 0.182256, 0.158265, 0.21291, 0.25031, 0.284882, 0.284882, 0.366687, 0.349426, 0.366687, 0.298791, 0.222385, 0.243554, 0.243554, 0.243554, 0.225814, 0.209395, 0.239899, 0.275179, 0.271506, 0.200174, 0.122885, 0.142424, 0.243554, 0.243554, 0.236433, 0.284882, 0.288399, 0.257454, 0.25031, 0.25406, 0.31487, 0.390993, 0.374039, 0.31487, 0.209395, 0.161087, 0.209395, 0.185198, 0.10481, 0.086953, 0.147574, 0.236433, 0.236433, 0.219301, 0.264545, 0.26085, 0.25031, 0.209395, 0.216401, 0.144935, 0.17593, 0.18812, 0.18812, 0.179055, 0.264545, 0.328603, 0.422041, 0.480142, 0.509769, 0.648219, 0.648219, 0.604312, 0.497853, 0.476583, 0.476583, 0.465241, 0.440853, 0.454136, 0.483068, 0.418646, 0.418646, 0.359901, 0.271506, 0.30533, 0.394753, 0.36309, 0.366687, 0.278302, 0.25031, 0.271506, 0.284882, 0.21291, 0.191378, 0.291804, 0.332115, 0.275179, 0.268042, 0.308712, 0.268042, 0.284882, 0.380708, 0.468512, 0.5017, 0.497853, 0.440853, 0.41194, 0.418646, 0.461924, 0.525368, 0.557691, 0.447574, 0.4292, 0.509769, 0.557691, 0.494003, 0.374039, 0.433034, 0.458154, 0.440853, 0.408655, 0.390993, 0.398279, 0.359901, 0.390993, 0.394753, 0.433034, 0.480142, 0.472492, 0.486429, 0.486429, 0.377384, 0.374039, 0.321458, 0.295083, 0.278302, 0.298791, 0.414856, 0.433034, 0.418646, 0.380708, 0.359901, 0.370445, 0.387226, 0.436924, 0.387226, 0.490133, 0.483068, 0.440853, 0.408655, 0.356642, 0.356642, 0.4292, 0.436924, 0.51388, 0.549308, 0.56648, 0.575842, 0.562014, 0.56648, 0.494003, 0.51388, 0.58069, 0.562014, 0.541878, 0.458154, 0.534167, 0.472492, 0.408655, 0.433034, 0.480142, 0.538167, 0.557691, 0.476583, 0.497853, 0.486429, 0.525368, 0.51388, 0.4292, 0.440853, 0.433034, 0.468512, 0.418646, 0.444081, 0.447574, 0.450668, 0.525368, 0.509769, 0.538167, 0.59917, 0.585406, 0.549308, 0.486429, 0.447574, 0.553315, 0.657645, 0.626927], '')</t>
  </si>
  <si>
    <t>[120, 121, 122, 123, 154, 160, 161, 164, 165, 205, 206, 207, 208, 209, 210, 212, 213, 214, 215, 217, 222, 223, 227, 228, 237, 238, 239, 240, 241, 242, 245, 246, 247]</t>
  </si>
  <si>
    <t xml:space="preserve">F5S025|F5S025_9ENTR Uncharacterized protein OS=Enterobacter hormaechei ATCC 49162 </t>
  </si>
  <si>
    <t>([0.59917, 0.671169, 0.712013, 0.733139, 0.73685, 0.754692, 0.720929, 0.73685, 0.750527, 0.699094, 0.675549, 0.557691, 0.575842, 0.490133, 0.380708, 0.387226, 0.5017, 0.384043, 0.281712, 0.328603, 0.308712, 0.275179, 0.161087, 0.098513, 0.096677, 0.060549, 0.034884, 0.044297, 0.044297, 0.032677, 0.032677, 0.028695, 0.055536, 0.032017, 0.038858, 0.058088, 0.036378, 0.019109, 0.036378], '')</t>
  </si>
  <si>
    <t>[0, 1, 2, 3, 4, 5, 6, 7, 8, 9, 10, 11, 12, 16]</t>
  </si>
  <si>
    <t xml:space="preserve">F5S026|F5S026_9ENTR MltA-interacting MipA OS=Enterobacter hormaechei ATCC 49162 </t>
  </si>
  <si>
    <t>([0.073402, 0.047319, 0.032677, 0.034884, 0.036378, 0.0704, 0.0704, 0.051831, 0.05306, 0.054297, 0.076542, 0.111485, 0.134866, 0.147574, 0.219301, 0.308712, 0.21291, 0.147574, 0.182256, 0.164327, 0.229226, 0.26085, 0.328603, 0.339168, 0.387226, 0.356642, 0.284882, 0.356642, 0.436924, 0.384043, 0.418646, 0.394753, 0.380708, 0.359901, 0.342579, 0.346032, 0.339168, 0.339168, 0.418646, 0.380708, 0.4292, 0.447574, 0.387226, 0.324872, 0.40511, 0.30533, 0.339168, 0.332115, 0.264545, 0.271506, 0.356642, 0.25406, 0.161087, 0.116183, 0.10481, 0.111485, 0.116183, 0.116183, 0.161087, 0.096677, 0.116183, 0.085092, 0.076542, 0.120615, 0.167087, 0.083462, 0.137348, 0.161087, 0.129801, 0.167087, 0.096677, 0.10481, 0.155435, 0.219301, 0.203355, 0.200174, 0.125101, 0.125101, 0.098513, 0.096677, 0.164327, 0.164327, 0.26085, 0.271506, 0.275179, 0.21291, 0.31487, 0.31487, 0.332115, 0.408655, 0.30533, 0.390993, 0.377384, 0.408655, 0.440853, 0.541878, 0.557691, 0.56648, 0.570702, 0.613573, 0.557691, 0.545602, 0.56648, 0.450668, 0.440853, 0.422041, 0.483068, 0.450668, 0.370445, 0.298791, 0.243554, 0.366687, 0.36309, 0.288399, 0.288399, 0.206376, 0.196879, 0.137348, 0.206376, 0.21291, 0.134866, 0.111485, 0.116183, 0.073402, 0.132295, 0.085092, 0.092881, 0.076542, 0.10481, 0.120615, 0.191378, 0.191378, 0.158265, 0.179055, 0.257454, 0.275179, 0.370445, 0.36309, 0.444081, 0.408655, 0.335645, 0.436924, 0.408655, 0.40511, 0.380708, 0.335645, 0.41194, 0.4292, 0.384043, 0.281712, 0.342579, 0.30533, 0.394753, 0.394753, 0.387226, 0.349426, 0.26085, 0.25031, 0.179055, 0.137348, 0.106997, 0.15008, 0.144935, 0.236433, 0.15284, 0.225814, 0.25406, 0.25406, 0.219301, 0.21291, 0.239899, 0.247041, 0.257454, 0.15008, 0.096677, 0.088832, 0.074921, 0.129801, 0.106997, 0.139895, 0.173081, 0.243554, 0.209395, 0.185198, 0.185198, 0.278302, 0.17593, 0.15284, 0.158265, 0.164327, 0.25406, 0.281712, 0.268042, 0.26085, 0.342579, 0.339168, 0.25406, 0.278302, 0.182256, 0.203355, 0.158265, 0.158265, 0.10481, 0.132295, 0.090864, 0.096677, 0.098513, 0.170161, 0.129801, 0.129801, 0.125101, 0.118441, 0.079919, 0.078022, 0.048328, 0.030003, 0.043307, 0.06312, 0.06312, 0.109221, 0.078022, 0.129801, 0.125101, 0.127496, 0.120615, 0.196879, 0.209395, 0.182256, 0.185198, 0.275179, 0.264545, 0.301917, 0.21291, 0.25406, 0.271506, 0.356642, 0.433034, 0.465241, 0.486429, 0.557691, 0.486429, 0.553315, 0.541878, 0.440853, 0.525368, 0.458154, 0.458154, 0.346032, 0.370445, 0.26085, 0.222385, 0.203355, 0.147574, 0.206376, 0.243554, 0.196879, 0.15284, 0.122885, 0.088832, 0.066181], '')</t>
  </si>
  <si>
    <t>[95, 96, 97, 98, 99, 100, 101, 102, 239, 241, 242, 244]</t>
  </si>
  <si>
    <t xml:space="preserve">F5S027|F5S027_9ENTR Two component response regulator OS=Enterobacter hormaechei ATCC 49162 </t>
  </si>
  <si>
    <t>([0.018415, 0.011342, 0.016528, 0.026892, 0.038858, 0.026892, 0.035586, 0.021381, 0.022667, 0.016528, 0.017447, 0.022306, 0.023963, 0.045352, 0.038042, 0.074921, 0.090864, 0.040537, 0.019401, 0.01227, 0.0198, 0.017797, 0.030611, 0.034884, 0.034068, 0.027463, 0.024826, 0.025762, 0.055536, 0.037156, 0.076542, 0.05306, 0.032677, 0.0198, 0.024826, 0.059222, 0.030611, 0.025762, 0.028107, 0.031287, 0.054297, 0.031287, 0.033407, 0.019401, 0.021381, 0.021381, 0.025762, 0.051831, 0.051831, 0.038042, 0.071867, 0.034884, 0.051831, 0.081712, 0.125101, 0.055536, 0.047319, 0.090864, 0.170161, 0.167087, 0.257454, 0.247041, 0.268042, 0.30533, 0.324872, 0.18812, 0.102787, 0.058088, 0.059222, 0.046336, 0.056825, 0.056825, 0.106997, 0.076542, 0.074921, 0.083462, 0.139895, 0.085092, 0.054297, 0.050641, 0.051831, 0.054297, 0.043307, 0.0704, 0.044297, 0.074921, 0.142424, 0.155435, 0.158265, 0.100716, 0.122885, 0.158265, 0.081712, 0.048328, 0.049374, 0.038858, 0.040537, 0.023963, 0.024393, 0.030003, 0.028695, 0.033407, 0.030611, 0.030611, 0.018415, 0.018415, 0.017138, 0.016021, 0.025762, 0.026338, 0.042364, 0.020876, 0.018106, 0.03976, 0.067594, 0.096677, 0.06312, 0.06312, 0.058088, 0.100716, 0.120615, 0.073402, 0.11371, 0.069024, 0.086953, 0.081712, 0.125101, 0.134866, 0.137348, 0.134866, 0.144935, 0.15284, 0.191378, 0.182256, 0.142424, 0.129801, 0.158265, 0.185198, 0.185198, 0.196879, 0.209395, 0.182256, 0.268042, 0.278302, 0.281712, 0.243554, 0.26085, 0.15008, 0.15008, 0.161087, 0.100716, 0.125101, 0.069024, 0.106997, 0.086953, 0.109221, 0.111485, 0.0704, 0.06312, 0.06184, 0.10481, 0.096677, 0.071867, 0.03976, 0.03976, 0.073402, 0.088832, 0.083462, 0.0704, 0.066181, 0.066181, 0.11371, 0.147574, 0.239899, 0.158265, 0.18812, 0.196879, 0.170161, 0.155435, 0.239899, 0.164327, 0.173081, 0.142424, 0.21291, 0.318242, 0.219301, 0.206376, 0.206376, 0.301917, 0.31487, 0.31487, 0.308712, 0.308712, 0.185198, 0.120615, 0.18812, 0.200174, 0.129801, 0.155435, 0.232838, 0.167087, 0.232838, 0.15284, 0.134866, 0.079919, 0.073402, 0.132295, 0.090864, 0.111485, 0.073402, 0.137348, 0.139895, 0.116183, 0.098513, 0.179055, 0.219301, 0.194234, 0.158265, 0.200174, 0.173081, 0.142424, 0.18812, 0.15284, 0.232838, 0.308712], '')</t>
  </si>
  <si>
    <t xml:space="preserve">F5S028|F5S028_9ENTR histidine kinase OS=Enterobacter hormaechei ATCC 49162 </t>
  </si>
  <si>
    <t>([0.025762, 0.045352, 0.026338, 0.020522, 0.028107, 0.038042, 0.037156, 0.026338, 0.022667, 0.023963, 0.033407, 0.034068, 0.021381, 0.012491, 0.014783, 0.032017, 0.0198, 0.013265, 0.011669, 0.009294, 0.00962, 0.006039, 0.004577, 0.006142, 0.005378, 0.004247, 0.003405, 0.003431, 0.004611, 0.005734, 0.004899, 0.004689, 0.005249, 0.007555, 0.011903, 0.011903, 0.008409, 0.01204, 0.019109, 0.038858, 0.064632, 0.111485, 0.122885, 0.206376, 0.206376, 0.236433, 0.216401, 0.295083, 0.247041, 0.173081, 0.182256, 0.257454, 0.219301, 0.229226, 0.203355, 0.173081, 0.288399, 0.377384, 0.339168, 0.332115, 0.349426, 0.301917, 0.229226, 0.236433, 0.225814, 0.225814, 0.18812, 0.295083, 0.295083, 0.346032, 0.318242, 0.298791, 0.324872, 0.366687, 0.257454, 0.25031, 0.257454, 0.225814, 0.232838, 0.275179, 0.301917, 0.308712, 0.243554, 0.30533, 0.291804, 0.298791, 0.200174, 0.222385, 0.161087, 0.161087, 0.18812, 0.291804, 0.30533, 0.301917, 0.203355, 0.209395, 0.111485, 0.106997, 0.10481, 0.098513, 0.096677, 0.066181, 0.0704, 0.129801, 0.134866, 0.155435, 0.142424, 0.236433, 0.328603, 0.398279, 0.311707, 0.31487, 0.232838, 0.185198, 0.179055, 0.264545, 0.295083, 0.4292, 0.4292, 0.454136, 0.454136, 0.447574, 0.490133, 0.346032, 0.346032, 0.342579, 0.41194, 0.422041, 0.324872, 0.328603, 0.328603, 0.394753, 0.387226, 0.454136, 0.509769, 0.4292, 0.454136, 0.458154, 0.450668, 0.374039, 0.243554, 0.243554, 0.278302, 0.239899, 0.356642, 0.346032, 0.239899, 0.257454, 0.15008, 0.132295, 0.081712, 0.046336, 0.032677, 0.035586, 0.036378, 0.033407, 0.051831, 0.025762, 0.022306, 0.014783, 0.018787, 0.042364, 0.023534, 0.016257, 0.01204, 0.009401, 0.007031, 0.011518, 0.007422, 0.008075, 0.008723, 0.007877, 0.012491, 0.016528, 0.009483, 0.007091, 0.007091, 0.005318, 0.007031, 0.007091, 0.008075, 0.008075, 0.007259, 0.010926, 0.008525, 0.012727, 0.017138, 0.019109, 0.011669, 0.021381, 0.038858, 0.037156, 0.073402, 0.034068, 0.040537, 0.085092, 0.164327, 0.173081, 0.271506, 0.18812, 0.271506, 0.328603, 0.275179, 0.281712, 0.222385, 0.239899, 0.257454, 0.25031, 0.318242, 0.387226, 0.394753, 0.288399, 0.380708, 0.394753, 0.497853, 0.42561, 0.4292, 0.370445, 0.264545, 0.268042, 0.370445, 0.25406, 0.144935, 0.194234, 0.191378, 0.15284, 0.236433, 0.225814, 0.225814, 0.196879, 0.21291, 0.196879, 0.30533, 0.301917, 0.25031, 0.134866, 0.116183, 0.090864, 0.116183, 0.161087, 0.125101, 0.116183, 0.229226, 0.222385, 0.25031, 0.264545, 0.36309, 0.268042, 0.216401, 0.18812, 0.179055, 0.161087, 0.092881, 0.090864, 0.058088, 0.083462, 0.137348, 0.139895, 0.17593, 0.164327, 0.10481, 0.083462, 0.044297, 0.03976, 0.081712, 0.085092, 0.085092, 0.078022, 0.15008, 0.109221, 0.078022, 0.085092, 0.090864, 0.094817, 0.056825, 0.088832, 0.079919, 0.106997, 0.182256, 0.167087, 0.147574, 0.225814, 0.295083, 0.308712, 0.239899, 0.236433, 0.25031, 0.161087, 0.092881, 0.049374, 0.074921, 0.111485, 0.139895, 0.137348, 0.229226, 0.275179, 0.291804, 0.200174, 0.18812, 0.196879, 0.142424, 0.139895, 0.161087, 0.196879, 0.206376, 0.308712, 0.209395, 0.209395, 0.308712, 0.308712, 0.301917, 0.339168, 0.380708, 0.366687, 0.335645, 0.295083, 0.291804, 0.194234, 0.301917, 0.332115, 0.232838, 0.275179, 0.30533, 0.308712, 0.271506, 0.339168, 0.216401, 0.318242, 0.203355, 0.203355, 0.18812, 0.185198, 0.15284, 0.15284, 0.167087, 0.206376, 0.15284, 0.185198, 0.185198, 0.15008, 0.127496, 0.125101, 0.144935, 0.158265, 0.15284, 0.098513, 0.064632, 0.11371, 0.06184, 0.067594, 0.067594, 0.134866, 0.139895, 0.098513, 0.100716, 0.100716, 0.076542, 0.086953, 0.079919, 0.081712, 0.096677, 0.116183, 0.200174, 0.206376, 0.194234, 0.194234, 0.18812, 0.275179, 0.203355, 0.295083, 0.301917, 0.295083, 0.284882, 0.370445, 0.476583, 0.458154, 0.444081, 0.444081, 0.534167, 0.444081, 0.538167, 0.461924, 0.42561, 0.422041, 0.390993, 0.390993, 0.42561, 0.525368, 0.414856, 0.529623, 0.444081, 0.553315, 0.450668, 0.450668, 0.468512, 0.454136, 0.384043, 0.284882, 0.324872, 0.31487, 0.298791, 0.203355, 0.271506, 0.284882, 0.30533, 0.346032, 0.352862, 0.328603, 0.339168, 0.42561, 0.394753, 0.465241, 0.450668, 0.450668, 0.454136, 0.352862, 0.328603, 0.311707, 0.346032, 0.324872, 0.301917, 0.332115, 0.440853, 0.454136, 0.450668, 0.422041, 0.422041, 0.414856, 0.401658, 0.321458, 0.335645, 0.25031, 0.25406, 0.26085, 0.342579, 0.311707, 0.408655, 0.436924, 0.529623, 0.517562, 0.497853, 0.454136, 0.541878, 0.458154, 0.461924, 0.349426, 0.377384, 0.380708, 0.41194, 0.390993, 0.370445, 0.332115, 0.398279, 0.374039, 0.342579, 0.31487, 0.321458, 0.275179, 0.236433, 0.194234, 0.278302, 0.275179], '')</t>
  </si>
  <si>
    <t>[134, 378, 380, 387, 389, 391, 438, 439, 442]</t>
  </si>
  <si>
    <t xml:space="preserve">F5S029|F5S029_9ENTR Transcriptional regulator superfamily protein OS=Enterobacter hormaechei ATCC 49162 </t>
  </si>
  <si>
    <t>([0.06184, 0.058088, 0.041405, 0.025762, 0.036378, 0.028695, 0.030611, 0.030611, 0.032677, 0.048328, 0.066181, 0.081712, 0.134866, 0.139895, 0.222385, 0.216401, 0.339168, 0.30533, 0.264545, 0.206376, 0.209395, 0.173081, 0.129801, 0.185198, 0.185198, 0.203355, 0.232838, 0.281712, 0.349426, 0.380708, 0.25031, 0.155435, 0.158265, 0.155435, 0.086953, 0.0704, 0.047319, 0.054297, 0.032677, 0.033407, 0.059222, 0.109221, 0.132295, 0.137348, 0.085092, 0.098513, 0.086953, 0.111485, 0.06312, 0.05306, 0.05306, 0.11371, 0.185198, 0.182256, 0.118441, 0.18812, 0.15008, 0.206376, 0.179055, 0.288399, 0.288399, 0.30533, 0.308712, 0.222385, 0.31487, 0.318242, 0.384043, 0.398279, 0.308712, 0.298791, 0.219301, 0.216401, 0.15284, 0.158265, 0.173081, 0.268042, 0.26085, 0.335645, 0.257454, 0.170161, 0.125101, 0.144935, 0.134866, 0.142424, 0.225814, 0.164327, 0.268042, 0.236433, 0.222385, 0.222385, 0.25406, 0.271506, 0.271506, 0.301917, 0.308712, 0.26085, 0.170161, 0.106997, 0.064632, 0.055536, 0.096677, 0.11371, 0.0704, 0.059222, 0.05306, 0.054297, 0.067594, 0.06184, 0.079919, 0.067594, 0.109221, 0.100716, 0.122885, 0.088832, 0.066181, 0.051831, 0.06184, 0.106997, 0.17593, 0.196879, 0.271506, 0.268042, 0.243554, 0.25031, 0.291804, 0.295083, 0.219301, 0.247041, 0.225814, 0.191378, 0.225814, 0.232838, 0.308712, 0.335645, 0.301917, 0.387226, 0.447574, 0.387226, 0.414856, 0.422041, 0.40511, 0.339168, 0.339168, 0.374039, 0.454136, 0.436924, 0.414856, 0.483068, 0.480142, 0.468512, 0.486429, 0.461924, 0.436924, 0.422041, 0.398279, 0.517562, 0.480142, 0.408655, 0.486429], '')</t>
  </si>
  <si>
    <t>[155]</t>
  </si>
  <si>
    <t xml:space="preserve">F5S031|F5S031_9ENTR RND family efflux transporter MFP subunit OS=Enterobacter hormaechei ATCC 49162 </t>
  </si>
  <si>
    <t>([0.366687, 0.398279, 0.366687, 0.342579, 0.36309, 0.4292, 0.40511, 0.384043, 0.401658, 0.342579, 0.394753, 0.398279, 0.398279, 0.494003, 0.401658, 0.401658, 0.490133, 0.36309, 0.342579, 0.25406, 0.219301, 0.219301, 0.147574, 0.182256, 0.209395, 0.219301, 0.122885, 0.144935, 0.106997, 0.055536, 0.092881, 0.044297, 0.054297, 0.069024, 0.051831, 0.092881, 0.059222, 0.038858, 0.042364, 0.026338, 0.046336, 0.038042, 0.023963, 0.024393, 0.016528, 0.016826, 0.011518, 0.019401, 0.021381, 0.035586, 0.046336, 0.036378, 0.064632, 0.071867, 0.056825, 0.059222, 0.073402, 0.11371, 0.137348, 0.236433, 0.25406, 0.196879, 0.257454, 0.308712, 0.359901, 0.440853, 0.377384, 0.390993, 0.311707, 0.295083, 0.295083, 0.275179, 0.301917, 0.301917, 0.206376, 0.25406, 0.281712, 0.155435, 0.161087, 0.191378, 0.161087, 0.147574, 0.21291, 0.191378, 0.161087, 0.200174, 0.185198, 0.185198, 0.25031, 0.232838, 0.239899, 0.278302, 0.36309, 0.301917, 0.295083, 0.377384, 0.281712, 0.200174, 0.31487, 0.298791, 0.236433, 0.247041, 0.243554, 0.236433, 0.278302, 0.339168, 0.328603, 0.342579, 0.342579, 0.332115, 0.408655, 0.40511, 0.384043, 0.318242, 0.30533, 0.206376, 0.209395, 0.206376, 0.301917, 0.298791, 0.301917, 0.370445, 0.275179, 0.359901, 0.328603, 0.288399, 0.209395, 0.219301, 0.209395, 0.243554, 0.25031, 0.225814, 0.239899, 0.155435, 0.18812, 0.264545, 0.335645, 0.328603, 0.422041, 0.41194, 0.370445, 0.366687, 0.288399, 0.342579, 0.339168, 0.366687, 0.408655, 0.465241, 0.444081, 0.440853, 0.476583, 0.486429, 0.51388, 0.418646, 0.433034, 0.480142, 0.483068, 0.534167, 0.468512, 0.401658, 0.394753, 0.42561, 0.444081, 0.541878, 0.476583, 0.490133, 0.497853, 0.483068, 0.51388, 0.51388, 0.483068, 0.450668, 0.440853, 0.450668, 0.505461, 0.585406, 0.534167, 0.541878, 0.440853, 0.505461, 0.545602, 0.517562, 0.521092, 0.480142, 0.440853, 0.468512, 0.465241, 0.436924, 0.408655, 0.414856, 0.346032, 0.384043, 0.339168, 0.349426, 0.25031, 0.278302, 0.268042, 0.236433, 0.225814, 0.281712, 0.318242, 0.268042, 0.301917, 0.298791, 0.324872, 0.324872, 0.380708, 0.370445, 0.370445, 0.328603, 0.243554, 0.31487, 0.301917, 0.374039, 0.374039, 0.398279, 0.339168, 0.346032, 0.380708, 0.377384, 0.414856, 0.374039, 0.4292, 0.414856, 0.356642, 0.284882, 0.31487, 0.318242, 0.247041, 0.216401, 0.281712, 0.370445, 0.36309, 0.366687, 0.308712, 0.219301, 0.232838, 0.216401, 0.129801, 0.158265, 0.116183, 0.116183, 0.127496, 0.144935, 0.147574, 0.137348, 0.134866, 0.139895, 0.086953, 0.139895, 0.200174, 0.139895, 0.11371, 0.118441, 0.11371, 0.155435, 0.229226, 0.288399, 0.339168, 0.436924, 0.422041, 0.5017, 0.5017, 0.486429, 0.458154, 0.380708, 0.497853, 0.51388, 0.521092, 0.509769, 0.5017, 0.40511, 0.483068, 0.51388, 0.534167, 0.553315, 0.553315, 0.458154, 0.497853, 0.541878, 0.549308, 0.553315, 0.529623, 0.450668, 0.458154, 0.380708, 0.380708, 0.352862, 0.4292, 0.418646, 0.42561, 0.4292, 0.553315, 0.553315, 0.557691, 0.538167, 0.521092, 0.4292, 0.517562, 0.436924, 0.433034, 0.394753, 0.318242, 0.25031, 0.321458, 0.328603, 0.401658, 0.486429, 0.480142, 0.476583, 0.359901, 0.440853, 0.476583, 0.436924, 0.36309, 0.257454, 0.229226, 0.229226, 0.25406, 0.25406, 0.216401, 0.247041, 0.275179, 0.346032, 0.390993, 0.398279, 0.278302, 0.30533, 0.268042, 0.268042, 0.18812, 0.225814, 0.232838, 0.209395, 0.209395, 0.25406, 0.295083, 0.25031, 0.25031, 0.324872, 0.328603, 0.418646, 0.387226, 0.387226, 0.30533, 0.275179, 0.182256, 0.222385, 0.170161, 0.206376, 0.203355, 0.288399, 0.349426, 0.335645, 0.298791, 0.31487, 0.346032, 0.414856, 0.505461, 0.41194, 0.401658, 0.4292, 0.418646, 0.414856, 0.342579, 0.398279, 0.472492, 0.562014, 0.545602, 0.632174, 0.509769, 0.447574, 0.447574, 0.461924, 0.461924, 0.41194, 0.414856, 0.447574, 0.444081, 0.440853, 0.534167, 0.458154, 0.332115, 0.271506, 0.275179, 0.349426, 0.301917, 0.301917, 0.301917, 0.31487, 0.209395, 0.26085, 0.359901, 0.342579, 0.295083, 0.332115, 0.342579, 0.342579, 0.275179, 0.275179, 0.268042, 0.203355, 0.236433, 0.288399, 0.356642, 0.318242, 0.318242, 0.366687, 0.324872, 0.247041, 0.324872, 0.408655, 0.42561, 0.359901, 0.339168, 0.359901, 0.278302, 0.342579, 0.284882, 0.298791, 0.25406], '')</t>
  </si>
  <si>
    <t>[152, 157, 163, 168, 169, 174, 175, 176, 177, 179, 180, 181, 182, 261, 262, 267, 268, 269, 270, 273, 274, 275, 276, 279, 280, 281, 282, 292, 293, 294, 295, 296, 298, 358, 367, 368, 369, 370, 380]</t>
  </si>
  <si>
    <t xml:space="preserve">F5S032|F5S032_9ENTR Multiple antibiotic resistance protein MarA OS=Enterobacter hormaechei ATCC 49162 </t>
  </si>
  <si>
    <t>([0.090864, 0.137348, 0.067594, 0.045352, 0.067594, 0.100716, 0.137348, 0.096677, 0.125101, 0.147574, 0.170161, 0.132295, 0.125101, 0.078022, 0.079919, 0.094817, 0.118441, 0.179055, 0.173081, 0.164327, 0.216401, 0.30533, 0.21291, 0.311707, 0.390993, 0.281712, 0.278302, 0.185198, 0.278302, 0.268042, 0.196879, 0.120615, 0.18812, 0.18812, 0.268042, 0.264545, 0.264545, 0.321458, 0.359901, 0.278302, 0.257454, 0.288399, 0.200174, 0.209395, 0.209395, 0.185198, 0.298791, 0.291804, 0.291804, 0.291804, 0.295083, 0.366687, 0.401658, 0.408655, 0.401658, 0.311707, 0.284882, 0.295083, 0.295083, 0.268042, 0.356642, 0.414856, 0.332115, 0.339168, 0.42561, 0.366687, 0.366687, 0.281712, 0.257454, 0.257454, 0.25031, 0.155435, 0.164327, 0.219301, 0.219301, 0.232838, 0.311707, 0.236433, 0.236433, 0.239899, 0.229226, 0.137348, 0.11371, 0.170161, 0.25406, 0.164327, 0.222385, 0.257454, 0.30533, 0.359901, 0.447574, 0.418646, 0.414856, 0.40511, 0.408655, 0.390993, 0.301917, 0.311707, 0.346032, 0.332115, 0.335645, 0.335645, 0.433034, 0.440853, 0.418646, 0.40511, 0.505461, 0.486429, 0.458154, 0.472492, 0.41194, 0.387226, 0.398279, 0.534167, 0.51388, 0.494003, 0.476583], '')</t>
  </si>
  <si>
    <t>[106, 113, 114]</t>
  </si>
  <si>
    <t xml:space="preserve">F5S033|F5S033_9ENTR Uncharacterized protein OS=Enterobacter hormaechei ATCC 49162 </t>
  </si>
  <si>
    <t>([0.158265, 0.203355, 0.26085, 0.142424, 0.173081, 0.203355, 0.239899, 0.30533, 0.203355, 0.225814, 0.25031, 0.209395, 0.321458, 0.288399, 0.284882, 0.268042, 0.26085, 0.380708, 0.284882, 0.25406, 0.342579, 0.25031, 0.247041, 0.232838, 0.356642, 0.275179, 0.191378, 0.161087, 0.090864, 0.182256, 0.209395, 0.155435, 0.134866, 0.092881, 0.111485, 0.122885, 0.10481, 0.10481, 0.050641, 0.083462, 0.118441, 0.066181, 0.067594, 0.033407, 0.037156, 0.021381, 0.022306, 0.03976, 0.048328, 0.071867, 0.081712, 0.0704, 0.06312, 0.137348, 0.158265, 0.134866, 0.064632, 0.078022, 0.085092, 0.139895, 0.15008, 0.173081, 0.25031, 0.284882, 0.394753, 0.394753, 0.444081, 0.494003, 0.366687, 0.335645, 0.352862, 0.232838, 0.25406, 0.25406, 0.206376, 0.222385, 0.17593, 0.31487, 0.318242, 0.271506, 0.275179, 0.200174, 0.137348, 0.147574, 0.200174, 0.127496, 0.0704, 0.050641, 0.060549, 0.129801, 0.179055, 0.17593, 0.26085, 0.222385, 0.318242, 0.239899, 0.225814, 0.324872, 0.308712, 0.321458, 0.359901, 0.278302, 0.257454, 0.257454, 0.173081, 0.167087, 0.26085, 0.281712, 0.281712, 0.209395, 0.132295, 0.076542, 0.079919, 0.064632, 0.067594, 0.049374, 0.100716, 0.111485, 0.067594, 0.034068, 0.031287, 0.020876, 0.023087, 0.031287, 0.058088, 0.06312, 0.058088, 0.034884, 0.056825, 0.092881, 0.147574, 0.144935, 0.144935, 0.139895, 0.142424, 0.142424, 0.167087, 0.086953, 0.074921, 0.116183, 0.120615, 0.122885, 0.200174, 0.264545, 0.318242, 0.301917, 0.370445, 0.311707, 0.398279, 0.401658, 0.370445, 0.366687, 0.36309, 0.346032, 0.356642, 0.401658, 0.370445, 0.342579, 0.447574, 0.41194, 0.374039, 0.476583, 0.387226, 0.275179, 0.271506, 0.268042, 0.203355, 0.132295, 0.118441, 0.116183, 0.086953, 0.086953, 0.067594, 0.100716, 0.144935, 0.098513, 0.064632, 0.06184, 0.059222, 0.042364], '')</t>
  </si>
  <si>
    <t xml:space="preserve">F5S034|F5S034_9ENTR Uncharacterized protein OS=Enterobacter hormaechei ATCC 49162 </t>
  </si>
  <si>
    <t>([0.521092, 0.541878, 0.505461, 0.394753, 0.377384, 0.408655, 0.339168, 0.278302, 0.301917, 0.339168, 0.31487, 0.380708, 0.447574, 0.356642, 0.374039, 0.374039, 0.422041, 0.352862, 0.332115, 0.335645, 0.26085, 0.182256, 0.132295, 0.15284, 0.185198, 0.243554, 0.275179, 0.349426, 0.440853, 0.36309, 0.271506, 0.311707, 0.194234, 0.122885, 0.116183, 0.116183, 0.116183, 0.118441, 0.120615, 0.092881, 0.079919, 0.129801, 0.161087, 0.216401, 0.229226, 0.288399, 0.170161, 0.142424, 0.134866, 0.139895, 0.203355, 0.295083, 0.295083, 0.40511, 0.517562, 0.666105, 0.699094, 0.724957, 0.733139, 0.798249, 0.798249, 0.720929, 0.728858, 0.805026, 0.819762, 0.823549, 0.675549, 0.694846, 0.59508, 0.557691, 0.4292, 0.36309, 0.36309, 0.335645, 0.257454, 0.167087, 0.132295, 0.137348, 0.125101, 0.096677, 0.073402, 0.116183, 0.139895, 0.142424, 0.096677, 0.102787, 0.047319, 0.100716, 0.170161, 0.209395, 0.167087, 0.179055, 0.21291, 0.219301, 0.17593, 0.142424, 0.225814, 0.182256, 0.179055, 0.170161, 0.194234, 0.15008, 0.127496, 0.125101, 0.125101, 0.158265, 0.144935, 0.21291, 0.137348, 0.071867, 0.046336, 0.049374, 0.085092, 0.06184, 0.030003, 0.038042, 0.060549, 0.03976, 0.054297, 0.03976, 0.027463, 0.019401, 0.027463, 0.018106, 0.016021], '')</t>
  </si>
  <si>
    <t>[0, 1, 2, 54, 55, 56, 57, 58, 59, 60, 61, 62, 63, 64, 65, 66, 67, 68, 69]</t>
  </si>
  <si>
    <t xml:space="preserve">F5S035|F5S035_9ENTR Tlde1 domain-containing protein OS=Enterobacter hormaechei ATCC 49162 </t>
  </si>
  <si>
    <t>([0.038042, 0.038858, 0.06184, 0.032677, 0.045352, 0.076542, 0.048328, 0.049374, 0.028695, 0.03976, 0.050641, 0.042364, 0.041405, 0.049374, 0.025762, 0.0198, 0.016826, 0.017447, 0.026338, 0.045352, 0.044297, 0.042364, 0.044297, 0.023534, 0.045352, 0.049374, 0.041405, 0.073402, 0.074921, 0.092881, 0.088832, 0.05306, 0.054297, 0.064632, 0.102787, 0.134866, 0.17593, 0.232838, 0.26085, 0.291804, 0.291804, 0.278302, 0.275179, 0.219301, 0.225814, 0.15008, 0.100716, 0.106997, 0.109221, 0.15284, 0.219301, 0.216401, 0.295083, 0.295083, 0.232838, 0.232838, 0.298791, 0.191378, 0.170161, 0.216401, 0.11371, 0.11371, 0.078022, 0.083462, 0.142424, 0.142424, 0.206376, 0.264545, 0.182256, 0.100716, 0.083462, 0.048328, 0.048328, 0.032677, 0.058088, 0.0704, 0.064632, 0.0704, 0.074921, 0.038042, 0.038042, 0.042364, 0.022667, 0.033407, 0.033407, 0.034884, 0.060549, 0.066181, 0.045352, 0.078022, 0.15008, 0.155435, 0.239899, 0.147574, 0.129801, 0.137348, 0.137348, 0.088832, 0.064632, 0.118441, 0.200174, 0.229226, 0.206376, 0.31487, 0.229226, 0.219301, 0.236433, 0.236433, 0.243554, 0.247041, 0.236433, 0.239899, 0.236433, 0.158265, 0.182256, 0.268042, 0.17593, 0.203355, 0.278302, 0.324872, 0.318242, 0.328603, 0.247041, 0.36309, 0.36309, 0.366687, 0.370445, 0.352862, 0.324872, 0.229226, 0.209395, 0.21291, 0.203355, 0.200174, 0.275179, 0.366687, 0.359901, 0.36309, 0.332115, 0.335645, 0.243554, 0.25406, 0.170161, 0.26085, 0.25031, 0.173081, 0.25031, 0.25031, 0.173081, 0.21291, 0.232838, 0.239899, 0.173081, 0.170161, 0.17593, 0.118441, 0.116183, 0.11371, 0.173081, 0.120615, 0.142424, 0.185198, 0.15284, 0.209395, 0.170161, 0.139895, 0.200174, 0.164327, 0.129801, 0.194234, 0.132295], '')</t>
  </si>
  <si>
    <t xml:space="preserve">F5S036|F5S036_9ENTR Hcp1 family type VI secretion system effector OS=Enterobacter hormaechei ATCC 49162 </t>
  </si>
  <si>
    <t>([0.132295, 0.194234, 0.229226, 0.268042, 0.257454, 0.30533, 0.232838, 0.25406, 0.278302, 0.301917, 0.26085, 0.311707, 0.222385, 0.308712, 0.291804, 0.268042, 0.374039, 0.444081, 0.538167, 0.534167, 0.562014, 0.483068, 0.390993, 0.390993, 0.356642, 0.384043, 0.374039, 0.450668, 0.398279, 0.41194, 0.339168, 0.4292, 0.356642, 0.4292, 0.422041, 0.377384, 0.384043, 0.359901, 0.356642, 0.281712, 0.36309, 0.342579, 0.401658, 0.483068, 0.494003, 0.541878, 0.541878, 0.534167, 0.4292, 0.497853, 0.384043, 0.480142, 0.444081, 0.525368, 0.447574, 0.458154, 0.486429, 0.476583, 0.476583, 0.51388, 0.505461, 0.42561, 0.346032, 0.335645, 0.30533, 0.268042, 0.236433, 0.243554, 0.243554, 0.352862, 0.346032, 0.370445, 0.346032, 0.349426, 0.301917, 0.377384, 0.288399, 0.284882, 0.191378, 0.127496, 0.109221, 0.11371, 0.179055, 0.268042, 0.247041, 0.271506, 0.308712, 0.356642, 0.295083, 0.225814, 0.144935, 0.090864, 0.139895, 0.096677, 0.06184, 0.058088, 0.056825, 0.096677, 0.071867, 0.122885, 0.127496, 0.127496, 0.18812, 0.132295, 0.132295, 0.102787, 0.102787, 0.067594, 0.071867, 0.109221, 0.118441, 0.17593, 0.182256, 0.17593, 0.243554, 0.328603, 0.377384, 0.356642, 0.271506, 0.335645, 0.346032, 0.377384, 0.390993, 0.390993, 0.390993, 0.377384, 0.408655, 0.418646, 0.390993, 0.380708, 0.36309, 0.349426, 0.356642, 0.339168, 0.349426, 0.278302, 0.21291, 0.209395, 0.21291, 0.298791, 0.216401, 0.219301, 0.167087, 0.15008, 0.161087, 0.206376, 0.132295, 0.10481, 0.111485, 0.173081, 0.164327, 0.170161, 0.206376, 0.182256, 0.25031, 0.21291, 0.271506, 0.31487, 0.275179, 0.243554, 0.191378, 0.271506, 0.21291], '')</t>
  </si>
  <si>
    <t>[18, 19, 20, 45, 46, 47, 53, 59, 60]</t>
  </si>
  <si>
    <t xml:space="preserve">F5S041|F5S041_9ENTR Uncharacterized protein OS=Enterobacter hormaechei ATCC 49162 </t>
  </si>
  <si>
    <t>([0.480142, 0.380708, 0.436924, 0.339168, 0.332115, 0.352862, 0.398279, 0.422041, 0.447574, 0.390993, 0.384043, 0.318242, 0.232838, 0.335645, 0.295083, 0.196879, 0.278302, 0.271506, 0.25031, 0.219301, 0.25406, 0.239899, 0.284882, 0.191378, 0.271506, 0.295083, 0.219301, 0.21291, 0.222385, 0.196879, 0.264545, 0.281712, 0.377384, 0.454136, 0.335645, 0.278302, 0.356642, 0.278302, 0.196879, 0.209395, 0.219301, 0.18812, 0.179055, 0.229226, 0.30533, 0.308712, 0.308712, 0.42561, 0.450668, 0.436924, 0.465241, 0.436924, 0.444081, 0.440853, 0.480142, 0.575842, 0.671169, 0.675549, 0.801317, 0.882776, 0.862302, 0.771762, 0.690604, 0.795062, 0.648219, 0.661982, 0.549308, 0.458154, 0.335645, 0.311707, 0.311707, 0.311707, 0.349426, 0.349426, 0.324872, 0.298791, 0.21291, 0.191378, 0.209395, 0.125101, 0.076542, 0.05306, 0.054297, 0.06312, 0.081712, 0.142424, 0.142424, 0.225814, 0.281712, 0.401658, 0.40511, 0.401658, 0.318242, 0.243554, 0.257454, 0.203355, 0.129801, 0.200174, 0.216401, 0.196879, 0.291804, 0.374039, 0.36309, 0.370445, 0.359901, 0.349426, 0.311707, 0.284882, 0.239899, 0.239899, 0.167087, 0.120615, 0.092881, 0.139895, 0.194234, 0.127496], '')</t>
  </si>
  <si>
    <t>[55, 56, 57, 58, 59, 60, 61, 62, 63, 64, 65, 66]</t>
  </si>
  <si>
    <t xml:space="preserve">F5S042|F5S042_9ENTR Zinc ribbon domain-containing protein OS=Enterobacter hormaechei ATCC 49162 </t>
  </si>
  <si>
    <t>([0.032677, 0.023963, 0.042364, 0.076542, 0.055536, 0.073402, 0.090864, 0.078022, 0.081712, 0.096677, 0.035586, 0.044297, 0.044297, 0.021816, 0.021381, 0.069024, 0.064632, 0.037156, 0.125101, 0.079919, 0.102787, 0.074921, 0.078022, 0.021381, 0.021816, 0.036378, 0.012491, 0.012491, 0.016528, 0.021816, 0.015344, 0.048328, 0.032017, 0.020876, 0.066181, 0.054297, 0.017797, 0.016257, 0.020522, 0.015344, 0.023534, 0.014075, 0.010509, 0.006894, 0.014783, 0.013265, 0.011669, 0.032017, 0.031287, 0.021381, 0.013437, 0.018787, 0.017447, 0.022306, 0.033407, 0.024826, 0.032017, 0.06184, 0.045352, 0.055536, 0.064632, 0.066181, 0.10481, 0.147574, 0.318242, 0.291804, 0.264545, 0.243554, 0.222385, 0.196879, 0.26085, 0.339168, 0.311707], '')</t>
  </si>
  <si>
    <t xml:space="preserve">F5S043|F5S043_9ENTR Oxidoreductase OS=Enterobacter hormaechei ATCC 49162 </t>
  </si>
  <si>
    <t>([0.011903, 0.00962, 0.016528, 0.026338, 0.027463, 0.017797, 0.013016, 0.020876, 0.021816, 0.016257, 0.020876, 0.028695, 0.016257, 0.014075, 0.014075, 0.027463, 0.056825, 0.033407, 0.06312, 0.038858, 0.023087, 0.037156, 0.028107, 0.026892, 0.016528, 0.01227, 0.024393, 0.047319, 0.038858, 0.050641, 0.111485, 0.122885, 0.111485, 0.10481, 0.206376, 0.209395, 0.147574, 0.102787, 0.155435, 0.090864, 0.11371, 0.182256, 0.111485, 0.132295, 0.100716, 0.161087, 0.281712, 0.164327, 0.170161, 0.179055, 0.106997, 0.042364, 0.0198, 0.020876, 0.043307, 0.032677, 0.031287, 0.028107, 0.037156, 0.038858, 0.03976, 0.058088, 0.044297, 0.045352, 0.094817, 0.122885, 0.096677, 0.043307, 0.064632, 0.058088, 0.066181, 0.073402, 0.173081, 0.271506, 0.170161, 0.109221, 0.073402, 0.085092, 0.144935, 0.161087, 0.088832, 0.098513, 0.0704, 0.118441, 0.116183, 0.122885, 0.120615, 0.079919, 0.158265, 0.185198, 0.116183, 0.10481, 0.132295, 0.066181, 0.036378, 0.056825, 0.092881, 0.191378, 0.173081, 0.118441, 0.079919, 0.144935, 0.206376, 0.17593, 0.102787, 0.144935, 0.073402, 0.074921, 0.142424, 0.067594, 0.054297, 0.079919, 0.073402, 0.049374, 0.096677, 0.164327, 0.137348, 0.127496, 0.11371, 0.11371, 0.106997, 0.086953, 0.086953, 0.090864, 0.081712, 0.137348, 0.173081, 0.167087, 0.134866, 0.129801, 0.134866, 0.182256, 0.209395, 0.122885, 0.129801, 0.122885, 0.132295, 0.222385, 0.225814, 0.216401, 0.139895, 0.225814, 0.264545, 0.232838, 0.225814, 0.335645, 0.370445, 0.264545, 0.328603, 0.275179, 0.288399, 0.278302, 0.225814, 0.232838, 0.342579, 0.447574, 0.472492, 0.461924, 0.436924, 0.436924, 0.444081, 0.450668, 0.436924, 0.476583, 0.549308, 0.562014, 0.538167, 0.4292, 0.436924, 0.380708, 0.480142, 0.370445, 0.480142, 0.525368, 0.525368, 0.454136, 0.352862, 0.291804, 0.247041, 0.161087, 0.158265, 0.167087, 0.25031, 0.191378, 0.179055, 0.094817, 0.051831, 0.051831, 0.078022, 0.137348, 0.21291, 0.21291, 0.268042, 0.239899, 0.155435, 0.161087, 0.164327, 0.179055, 0.209395, 0.216401, 0.295083, 0.30533, 0.288399, 0.196879, 0.26085, 0.257454, 0.349426, 0.349426, 0.324872, 0.318242, 0.31487, 0.311707, 0.225814, 0.268042, 0.301917, 0.359901, 0.359901, 0.42561, 0.509769, 0.472492, 0.509769, 0.42561, 0.433034, 0.436924, 0.525368, 0.433034, 0.440853, 0.433034, 0.454136, 0.521092, 0.458154, 0.465241, 0.370445, 0.447574, 0.36309, 0.370445, 0.390993, 0.301917, 0.278302, 0.264545, 0.324872, 0.295083, 0.374039, 0.36309, 0.374039, 0.377384, 0.468512, 0.380708, 0.377384, 0.36309, 0.25031, 0.236433, 0.222385, 0.31487, 0.318242, 0.394753, 0.295083, 0.216401, 0.295083, 0.328603, 0.332115, 0.295083, 0.31487, 0.31487, 0.288399, 0.288399, 0.295083, 0.225814, 0.225814, 0.243554, 0.239899, 0.232838, 0.321458, 0.324872, 0.321458, 0.324872, 0.243554, 0.339168, 0.418646, 0.308712, 0.311707, 0.222385, 0.264545, 0.268042, 0.275179, 0.216401, 0.139895, 0.144935, 0.206376, 0.225814, 0.147574, 0.194234, 0.281712, 0.281712, 0.200174, 0.137348, 0.134866, 0.185198, 0.17593, 0.179055, 0.209395, 0.125101, 0.200174, 0.164327, 0.170161, 0.194234, 0.284882, 0.370445, 0.298791, 0.291804, 0.346032, 0.433034, 0.465241, 0.454136, 0.440853, 0.521092, 0.51388, 0.521092, 0.557691, 0.486429, 0.490133, 0.483068, 0.497853, 0.40511, 0.414856, 0.324872, 0.30533, 0.308712, 0.308712, 0.288399, 0.281712, 0.288399, 0.311707, 0.311707, 0.295083, 0.275179, 0.25406, 0.324872, 0.284882, 0.239899, 0.298791, 0.25031, 0.349426, 0.461924], '')</t>
  </si>
  <si>
    <t>[164, 165, 166, 173, 174, 218, 220, 224, 229, 315, 316, 317, 318]</t>
  </si>
  <si>
    <t xml:space="preserve">F5S044|F5S044_9ENTR Di-/tripeptide transporter OS=Enterobacter hormaechei ATCC 49162 </t>
  </si>
  <si>
    <t>([0.521092, 0.562014, 0.346032, 0.179055, 0.209395, 0.229226, 0.298791, 0.179055, 0.239899, 0.15284, 0.173081, 0.229226, 0.125101, 0.056825, 0.024826, 0.044297, 0.048328, 0.028695, 0.014783, 0.014783, 0.015694, 0.008525, 0.008075, 0.007877, 0.008075, 0.008075, 0.005799, 0.005249, 0.008624, 0.005378, 0.00543, 0.003924, 0.00292, 0.002623, 0.003298, 0.004247, 0.00359, 0.003431, 0.003276, 0.003246, 0.003053, 0.003014, 0.004431, 0.003757, 0.00558, 0.005872, 0.00515, 0.007315, 0.008002, 0.007422, 0.009401, 0.015078, 0.020876, 0.021381, 0.029376, 0.044297, 0.030003, 0.018106, 0.013613, 0.020876, 0.046336, 0.028695, 0.014783, 0.009294, 0.009865, 0.008525, 0.008276, 0.01078, 0.010509, 0.009483, 0.006245, 0.005223, 0.004611, 0.00543, 0.007877, 0.007091, 0.00515, 0.007091, 0.012491, 0.017138, 0.017797, 0.013437, 0.01227, 0.013265, 0.01204, 0.014783, 0.018415, 0.018787, 0.009483, 0.006619, 0.005872, 0.005799, 0.008156, 0.009096, 0.005992, 0.005683, 0.005683, 0.006795, 0.004775, 0.004513, 0.003757, 0.002606, 0.002435, 0.003109, 0.004388, 0.006533, 0.004646, 0.003212, 0.00292, 0.002881, 0.003963, 0.003246, 0.003701, 0.00246, 0.001743, 0.002035, 0.001408, 0.002035, 0.002336, 0.003298, 0.002366, 0.001743, 0.002581, 0.003366, 0.00283, 0.001906, 0.001778, 0.002035, 0.002512, 0.002976, 0.00407, 0.004247, 0.004315, 0.003607, 0.00543, 0.007645, 0.010221, 0.018787, 0.014783, 0.015694, 0.016257, 0.033407, 0.076542, 0.073402, 0.028695, 0.03976, 0.038858, 0.018415, 0.014783, 0.015078, 0.023534, 0.012727, 0.013016, 0.016257, 0.032677, 0.031287, 0.014075, 0.008723, 0.007031, 0.009187, 0.006142, 0.004247, 0.003997, 0.003997, 0.003079, 0.003276, 0.00231, 0.003298, 0.004921, 0.006988, 0.008624, 0.006142, 0.009015, 0.006078, 0.007422, 0.004736, 0.004736, 0.004921, 0.007031, 0.008156, 0.005011, 0.007091, 0.008525, 0.005799, 0.004431, 0.005011, 0.004976, 0.004921, 0.003431, 0.002138, 0.00225, 0.001623, 0.001417, 0.001249, 0.001271, 0.001408, 0.001906, 0.001541, 0.002366, 0.00243, 0.001597, 0.002482, 0.00246, 0.003276, 0.003555, 0.004577, 0.003701, 0.00543, 0.00777, 0.013437, 0.016528, 0.017447, 0.028107, 0.085092, 0.067594, 0.069024, 0.059222, 0.085092, 0.139895, 0.134866, 0.076542, 0.158265, 0.116183, 0.064632, 0.026338, 0.023087, 0.018415, 0.019109, 0.014075, 0.00962, 0.009294, 0.009728, 0.007877, 0.005683, 0.003727, 0.003727, 0.004976, 0.003478, 0.00243, 0.001936, 0.002057, 0.002662, 0.002035, 0.00155, 0.001597, 0.00155, 0.002435, 0.003053, 0.003246, 0.003246, 0.003212, 0.002705, 0.003512, 0.003079, 0.002976, 0.003177, 0.002761, 0.002057, 0.002057, 0.002555, 0.002555, 0.00246, 0.001786, 0.002211, 0.002211, 0.002014, 0.001808, 0.001211, 0.000614, 0.000532, 0.000326, 0.000301, 0.000176, 0.000142, 0.000236, 0.000236, 0.000412, 0.00076, 0.001155, 0.001786, 0.002211, 0.002194, 0.002276, 0.002035, 0.001541, 0.001692, 0.002138, 0.002117, 0.002117, 0.002138, 0.002194, 0.002529, 0.003607, 0.004736, 0.004775, 0.003276, 0.00316, 0.00225, 0.002155, 0.001748, 0.000983, 0.001103, 0.001344, 0.001344, 0.00225, 0.003341, 0.004315, 0.003366, 0.005318, 0.005249, 0.004835, 0.005992, 0.008409, 0.009015, 0.006894, 0.008409, 0.016257, 0.037156, 0.046336, 0.022306, 0.028695, 0.079919, 0.026338, 0.029376, 0.014075, 0.014315, 0.010509, 0.00777, 0.009096, 0.00543, 0.008156, 0.014586, 0.010221, 0.010221, 0.008276, 0.008525, 0.005223, 0.003555, 0.00246, 0.002117, 0.002194, 0.001808, 0.001906, 0.002366, 0.001344, 0.002035, 0.001318, 0.001335, 0.001271, 0.001936, 0.00316, 0.002138, 0.001786, 0.002606, 0.002529, 0.003109, 0.003109, 0.004689, 0.007422, 0.010926, 0.019109, 0.019401, 0.026892, 0.023963, 0.018415, 0.025316, 0.014315, 0.025316, 0.017797, 0.017447, 0.010131, 0.008723, 0.011518, 0.011669, 0.01204, 0.007259, 0.006894, 0.007091, 0.005992, 0.004611, 0.003431, 0.003079, 0.003727, 0.003727, 0.003804, 0.004414, 0.003997, 0.00558, 0.005734, 0.008156, 0.012491, 0.015078, 0.018787, 0.014783, 0.018106, 0.021816, 0.022306, 0.013613, 0.013821, 0.01204, 0.016021, 0.029376, 0.020165, 0.014783, 0.010926, 0.007259, 0.010221, 0.010372, 0.010672, 0.011342, 0.007645, 0.005992, 0.004976, 0.004921, 0.007031, 0.005086, 0.004611, 0.004921, 0.005799, 0.008409, 0.009187, 0.00962, 0.006701, 0.006795, 0.008276, 0.011342, 0.022667, 0.022306, 0.030003, 0.032017, 0.026892, 0.056825, 0.069024, 0.096677, 0.096677, 0.040537, 0.046336, 0.021381, 0.023963, 0.024393, 0.022667, 0.023963, 0.013265, 0.023087, 0.047319, 0.033407, 0.021381, 0.014783, 0.014075, 0.011518, 0.007422, 0.007422, 0.007031, 0.008525, 0.007645, 0.008002, 0.009865, 0.016528, 0.036378, 0.032677, 0.047319, 0.034884, 0.023963, 0.056825, 0.06312, 0.030611, 0.026338, 0.025762, 0.035586, 0.020522, 0.036378, 0.035586, 0.028107, 0.016826, 0.010372, 0.009187, 0.006701, 0.006795, 0.005734, 0.004414, 0.004483, 0.003177, 0.00292, 0.003053, 0.001906, 0.001408, 0.002276, 0.002555, 0.003014, 0.003014, 0.003431, 0.002512, 0.003821, 0.004483, 0.005249, 0.007259, 0.011518, 0.018787, 0.029376, 0.028695, 0.035586, 0.071867, 0.106997, 0.161087, 0.225814, 0.324872, 0.394753, 0.335645, 0.414856, 0.390993, 0.359901, 0.418646, 0.59917, 0.521092], '')</t>
  </si>
  <si>
    <t>[0, 1, 512, 513]</t>
  </si>
  <si>
    <t xml:space="preserve">F5S045|F5S045_9ENTR Uncharacterized protein OS=Enterobacter hormaechei ATCC 49162 </t>
  </si>
  <si>
    <t>([0.060549, 0.090864, 0.125101, 0.090864, 0.067594, 0.071867, 0.046336, 0.06312, 0.064632, 0.078022, 0.116183, 0.120615, 0.074921, 0.059222, 0.06184, 0.094817, 0.116183, 0.134866, 0.098513, 0.155435, 0.155435, 0.191378, 0.132295, 0.144935, 0.216401, 0.281712, 0.301917, 0.31487, 0.324872, 0.318242, 0.321458, 0.30533, 0.352862, 0.433034, 0.458154, 0.538167, 0.450668, 0.490133, 0.414856, 0.51388, 0.497853, 0.497853, 0.490133, 0.541878, 0.538167, 0.534167, 0.557691, 0.525368, 0.585406, 0.562014, 0.5017, 0.497853, 0.494003, 0.483068, 0.483068, 0.4292, 0.433034, 0.545602, 0.541878, 0.63748, 0.642678, 0.604312, 0.608892, 0.505461, 0.538167, 0.51388, 0.414856, 0.401658, 0.4292, 0.468512, 0.387226, 0.4292, 0.398279, 0.401658, 0.398279, 0.4292, 0.497853, 0.490133, 0.480142, 0.486429, 0.42561, 0.387226, 0.4292, 0.349426, 0.433034, 0.359901, 0.359901, 0.414856, 0.40511, 0.41194, 0.349426, 0.444081, 0.422041, 0.422041, 0.41194, 0.401658, 0.370445, 0.308712, 0.308712, 0.264545, 0.257454, 0.26085, 0.288399, 0.275179, 0.352862, 0.311707, 0.321458, 0.264545, 0.229226, 0.243554, 0.239899, 0.291804, 0.281712, 0.356642, 0.318242, 0.321458, 0.25406, 0.21291, 0.206376, 0.147574, 0.196879, 0.203355, 0.25031, 0.25031, 0.25406, 0.170161, 0.137348, 0.203355, 0.271506, 0.335645, 0.332115, 0.332115, 0.332115, 0.346032, 0.352862, 0.414856, 0.444081, 0.447574, 0.509769, 0.59508, 0.622677, 0.494003, 0.394753, 0.380708, 0.36309, 0.342579, 0.422041, 0.505461, 0.465241, 0.436924, 0.408655, 0.370445, 0.335645], '')</t>
  </si>
  <si>
    <t>[35, 39, 43, 44, 45, 46, 47, 48, 49, 50, 57, 58, 59, 60, 61, 62, 63, 64, 65, 138, 139, 140, 147]</t>
  </si>
  <si>
    <t xml:space="preserve">F5S046|F5S046_9ENTR Outer membrane porin protein OmpD OS=Enterobacter hormaechei ATCC 49162 </t>
  </si>
  <si>
    <t>([0.026892, 0.030611, 0.021816, 0.030611, 0.021381, 0.030003, 0.040537, 0.042364, 0.031287, 0.032677, 0.034068, 0.051831, 0.032677, 0.020876, 0.022306, 0.030003, 0.047319, 0.055536, 0.098513, 0.111485, 0.098513, 0.158265, 0.122885, 0.120615, 0.120615, 0.17593, 0.127496, 0.122885, 0.120615, 0.158265, 0.185198, 0.21291, 0.122885, 0.18812, 0.278302, 0.26085, 0.295083, 0.291804, 0.291804, 0.291804, 0.295083, 0.380708, 0.288399, 0.332115, 0.414856, 0.342579, 0.349426, 0.30533, 0.318242, 0.346032, 0.40511, 0.40511, 0.422041, 0.4292, 0.447574, 0.447574, 0.440853, 0.335645, 0.328603, 0.328603, 0.236433, 0.236433, 0.247041, 0.222385, 0.278302, 0.275179, 0.36309, 0.264545, 0.384043, 0.349426, 0.321458, 0.31487, 0.281712, 0.288399, 0.370445, 0.324872, 0.328603, 0.349426, 0.4292, 0.366687, 0.366687, 0.454136, 0.461924, 0.374039, 0.447574, 0.318242, 0.291804, 0.275179, 0.30533, 0.30533, 0.232838, 0.278302, 0.268042, 0.311707, 0.209395, 0.21291, 0.147574, 0.147574, 0.086953, 0.086953, 0.125101, 0.134866, 0.085092, 0.081712, 0.090864, 0.092881, 0.109221, 0.139895, 0.102787, 0.155435, 0.125101, 0.142424, 0.134866, 0.139895, 0.096677, 0.102787, 0.102787, 0.200174, 0.111485, 0.170161, 0.173081, 0.182256, 0.167087, 0.167087, 0.18812, 0.239899, 0.271506, 0.359901, 0.342579, 0.30533, 0.232838, 0.264545, 0.339168, 0.339168, 0.295083, 0.346032, 0.41194, 0.356642, 0.30533, 0.401658, 0.328603, 0.332115, 0.321458, 0.321458, 0.418646, 0.36309, 0.268042, 0.264545, 0.182256, 0.161087, 0.26085, 0.332115, 0.275179, 0.291804, 0.191378, 0.191378, 0.167087, 0.182256, 0.158265, 0.196879, 0.194234, 0.281712, 0.291804, 0.301917, 0.308712, 0.308712, 0.335645, 0.447574, 0.490133, 0.534167, 0.557691, 0.562014, 0.56648, 0.642678, 0.622677, 0.754692, 0.690604, 0.724957, 0.562014, 0.671169, 0.541878, 0.545602, 0.436924, 0.436924, 0.342579, 0.30533, 0.30533, 0.311707, 0.295083, 0.200174, 0.229226, 0.203355, 0.125101, 0.100716, 0.085092, 0.050641, 0.049374, 0.085092, 0.085092, 0.132295, 0.081712, 0.132295, 0.109221, 0.182256, 0.182256, 0.25031, 0.288399, 0.271506, 0.26085, 0.179055, 0.247041, 0.247041, 0.271506, 0.366687, 0.366687, 0.42561, 0.398279, 0.31487, 0.30533, 0.311707, 0.342579, 0.346032, 0.335645, 0.288399, 0.288399, 0.239899, 0.26085, 0.264545, 0.206376, 0.139895, 0.161087, 0.127496, 0.132295, 0.083462, 0.045352, 0.055536, 0.054297, 0.102787, 0.170161, 0.185198, 0.120615, 0.076542, 0.132295, 0.147574, 0.18812, 0.18812, 0.243554, 0.194234, 0.185198, 0.247041, 0.222385, 0.30533, 0.30533, 0.216401, 0.268042, 0.318242, 0.243554, 0.167087, 0.092881, 0.098513, 0.06184, 0.098513, 0.098513, 0.092881, 0.102787, 0.137348, 0.088832, 0.06184, 0.045352, 0.031287, 0.030611, 0.048328, 0.042364, 0.056825, 0.10481, 0.102787, 0.134866, 0.200174, 0.271506, 0.284882, 0.209395, 0.291804, 0.21291, 0.229226, 0.194234, 0.102787, 0.090864, 0.127496, 0.164327, 0.161087, 0.144935, 0.073402, 0.102787, 0.096677, 0.098513, 0.05306, 0.045352, 0.033407, 0.035586, 0.022306, 0.037156, 0.033407, 0.027463, 0.026338, 0.042364, 0.030611, 0.041405, 0.046336, 0.045352, 0.040537, 0.074921, 0.134866, 0.239899, 0.147574, 0.10481, 0.074921, 0.120615, 0.100716, 0.127496, 0.073402, 0.118441, 0.056825, 0.076542, 0.064632, 0.096677, 0.0704, 0.106997, 0.11371, 0.078022, 0.059222, 0.042364, 0.023963], '')</t>
  </si>
  <si>
    <t>[169, 170, 171, 172, 173, 174, 175, 176, 177, 178, 179, 180, 181]</t>
  </si>
  <si>
    <t xml:space="preserve">F5S047|F5S047_9ENTR Trimeric autotransporter adhesin YadA-like C-terminal membrane anchor domain-containing protein OS=Enterobacter hormaechei ATCC 49162 </t>
  </si>
  <si>
    <t>([0.056825, 0.040537, 0.060549, 0.064632, 0.043307, 0.066181, 0.069024, 0.088832, 0.111485, 0.111485, 0.069024, 0.073402, 0.051831, 0.060549, 0.06184, 0.058088, 0.06312, 0.092881, 0.109221, 0.120615, 0.185198, 0.25031, 0.206376, 0.236433, 0.236433, 0.288399, 0.203355, 0.257454, 0.281712, 0.191378, 0.219301, 0.339168, 0.342579, 0.356642, 0.352862, 0.374039, 0.398279, 0.497853, 0.538167, 0.5017, 0.5017, 0.377384, 0.349426, 0.472492, 0.41194, 0.458154, 0.51388, 0.525368, 0.472492, 0.41194, 0.521092, 0.534167, 0.440853, 0.476583, 0.480142, 0.480142, 0.352862, 0.342579, 0.349426, 0.318242, 0.370445, 0.291804, 0.298791, 0.264545, 0.25406, 0.257454, 0.182256, 0.170161, 0.232838, 0.264545, 0.298791, 0.311707, 0.236433, 0.311707, 0.321458, 0.298791, 0.288399, 0.41194, 0.422041, 0.374039, 0.335645, 0.346032, 0.440853, 0.517562, 0.63748, 0.648219, 0.553315, 0.557691, 0.51388, 0.549308, 0.472492, 0.447574, 0.356642, 0.454136, 0.472492, 0.4292, 0.545602, 0.575842, 0.562014, 0.5017, 0.461924, 0.570702, 0.468512, 0.414856, 0.380708, 0.380708, 0.40511, 0.480142, 0.483068, 0.447574, 0.414856, 0.458154, 0.517562, 0.608892, 0.497853, 0.497853, 0.562014, 0.570702, 0.509769, 0.509769, 0.570702, 0.632174, 0.51388, 0.626927, 0.58069, 0.63748, 0.622677, 0.618285, 0.622677, 0.59508, 0.699094, 0.703578, 0.648219, 0.648219, 0.553315, 0.63748, 0.632174, 0.632174, 0.626927, 0.626927, 0.626927, 0.626927, 0.626927, 0.632174, 0.632174, 0.728858, 0.728858, 0.728858, 0.728858, 0.754692, 0.76285, 0.671169, 0.680603, 0.73685, 0.73685, 0.812494, 0.81615, 0.81615, 0.767246, 0.771762, 0.771762, 0.771762, 0.771762, 0.812494, 0.81615, 0.805026, 0.724957, 0.759478, 0.767246, 0.716283, 0.59917, 0.724957, 0.791621, 0.767246, 0.812494, 0.791621, 0.716283, 0.716283, 0.728858, 0.771762, 0.733139, 0.76285, 0.784345, 0.754692, 0.653063, 0.759478, 0.661982, 0.73685, 0.767246, 0.716283, 0.661982, 0.791621, 0.771762, 0.754692, 0.801317, 0.779859, 0.703578, 0.788093, 0.81615, 0.805026, 0.771762, 0.791621, 0.81615, 0.791621, 0.720929, 0.819762, 0.808535, 0.856457, 0.852992, 0.856457, 0.882776, 0.862302, 0.859585, 0.859585, 0.81615, 0.819762, 0.819762, 0.819762, 0.823549, 0.827927, 0.827927, 0.827927, 0.805026, 0.808535, 0.805026, 0.808535, 0.690604, 0.59508, 0.618285, 0.657645, 0.59508, 0.509769, 0.626927, 0.613573, 0.613573, 0.733139, 0.699094, 0.618285, 0.720929, 0.73685, 0.716283, 0.680603, 0.724957, 0.784345, 0.724957, 0.741537, 0.837511, 0.908098, 0.947281, 0.947281, 0.947281, 0.947281, 0.938133, 0.941505, 0.910643, 0.926919, 0.899122, 0.88723, 0.922952, 0.903857, 0.901269, 0.882776, 0.894241, 0.882776, 0.767246, 0.805026, 0.812494, 0.76285, 0.745909, 0.754692, 0.754692, 0.613573, 0.632174, 0.733139, 0.608892, 0.707965, 0.690604, 0.712013, 0.657645, 0.680603, 0.716283, 0.604312, 0.529623, 0.51388, 0.51388, 0.632174, 0.585406, 0.59014, 0.626927, 0.657645, 0.657645, 0.694846, 0.791621, 0.690604, 0.690604, 0.76285, 0.648219, 0.549308, 0.549308, 0.653063, 0.553315, 0.538167, 0.59014, 0.707965, 0.73685, 0.754692, 0.76285, 0.759478, 0.745909, 0.745909, 0.741537, 0.690604, 0.570702, 0.58069, 0.613573, 0.59014, 0.608892, 0.745909, 0.823549, 0.834292, 0.750527, 0.798249, 0.795062, 0.750527, 0.771762, 0.791621, 0.703578, 0.690604, 0.724957, 0.690604, 0.712013, 0.712013, 0.661982, 0.76285, 0.788093, 0.859585, 0.894241, 0.89662, 0.874069, 0.84206, 0.83125, 0.903857, 0.876521, 0.81615, 0.856457, 0.83125, 0.795062, 0.856457, 0.876521, 0.868118, 0.808535, 0.791621, 0.771762, 0.812494, 0.823549, 0.724957, 0.707965, 0.685117, 0.653063, 0.671169, 0.666105, 0.666105, 0.666105, 0.712013, 0.707965, 0.767246, 0.775545, 0.750527, 0.750527, 0.750527, 0.771762, 0.767246, 0.76285, 0.76285, 0.716283, 0.720929, 0.805026, 0.733139, 0.741537, 0.801317, 0.801317, 0.798249, 0.798249, 0.801317, 0.801317, 0.849326, 0.849326, 0.84206, 0.798249, 0.808535, 0.699094, 0.604312, 0.707965, 0.699094, 0.724957, 0.812494, 0.788093, 0.791621, 0.852992, 0.837511, 0.784345, 0.741537, 0.788093, 0.819762, 0.720929, 0.626927, 0.661982, 0.613573, 0.613573, 0.622677, 0.613573, 0.618285, 0.733139, 0.754692, 0.771762, 0.750527, 0.750527, 0.716283, 0.707965, 0.716283, 0.608892, 0.653063, 0.604312, 0.59917, 0.534167, 0.59917, 0.694846, 0.733139, 0.666105, 0.56648, 0.618285, 0.585406, 0.661982, 0.608892, 0.59014, 0.541878, 0.480142, 0.408655, 0.349426, 0.332115, 0.30533, 0.359901, 0.36309, 0.366687, 0.349426, 0.370445, 0.370445, 0.366687, 0.335645, 0.384043, 0.494003, 0.51388, 0.468512, 0.505461, 0.490133, 0.433034, 0.450668, 0.483068, 0.585406, 0.694846, 0.716283, 0.741537, 0.671169, 0.545602, 0.632174, 0.549308, 0.541878, 0.553315, 0.59508, 0.608892, 0.618285, 0.494003, 0.509769, 0.59917, 0.570702, 0.613573, 0.657645, 0.626927, 0.570702, 0.505461, 0.51388, 0.494003, 0.440853, 0.497853, 0.59014, 0.570702, 0.657645, 0.562014, 0.549308, 0.509769, 0.517562, 0.483068, 0.534167, 0.534167, 0.509769, 0.472492, 0.472492, 0.486429, 0.509769, 0.557691, 0.509769, 0.497853, 0.517562, 0.570702, 0.521092, 0.534167, 0.480142, 0.480142, 0.570702, 0.490133, 0.538167, 0.51388, 0.56648, 0.608892, 0.59508, 0.626927, 0.671169, 0.671169, 0.570702, 0.59508, 0.538167, 0.59014, 0.59917, 0.557691, 0.585406, 0.675549, 0.675549, 0.73685, 0.73685, 0.661982, 0.728858, 0.63748, 0.657645, 0.626927, 0.604312, 0.59014, 0.557691, 0.521092, 0.458154, 0.549308, 0.549308, 0.63748, 0.657645, 0.59508, 0.557691, 0.562014, 0.570702, 0.585406, 0.534167, 0.545602, 0.538167, 0.58069, 0.653063, 0.618285, 0.604312, 0.541878, 0.549308, 0.56648, 0.529623, 0.575842, 0.505461, 0.490133, 0.486429, 0.472492, 0.525368, 0.608892, 0.58069, 0.575842, 0.497853, 0.538167, 0.521092, 0.618285, 0.570702, 0.570702, 0.59014, 0.585406, 0.648219, 0.653063, 0.59508, 0.685117, 0.685117, 0.754692, 0.767246, 0.798249, 0.808535, 0.805026, 0.716283, 0.716283, 0.707965, 0.707965, 0.733139, 0.754692, 0.716283, 0.791621, 0.784345, 0.827927, 0.859585, 0.865454, 0.865454, 0.88723, 0.879233, 0.889439, 0.88723, 0.882776, 0.868118, 0.865454, 0.865454, 0.905695, 0.868118, 0.879233, 0.910643, 0.894241, 0.891961, 0.901269, 0.856457, 0.862302, 0.81615, 0.846163, 0.823549, 0.823549, 0.827927, 0.827927, 0.827927, 0.823549, 0.819762, 0.819762, 0.775545, 0.779859, 0.779859, 0.837511, 0.837511, 0.837511, 0.837511, 0.834292, 0.834292, 0.834292, 0.834292, 0.834292, 0.834292, 0.834292, 0.834292, 0.852992, 0.852992, 0.852992, 0.852992, 0.852992, 0.852992, 0.852992, 0.852992, 0.852992, 0.852992, 0.852992, 0.852992, 0.852992, 0.852992, 0.852992, 0.862302, 0.871313, 0.834292, 0.795062, 0.856457, 0.846163, 0.795062, 0.775545, 0.771762, 0.795062, 0.741537, 0.728858, 0.784345, 0.784345, 0.784345, 0.784345, 0.754692, 0.685117, 0.699094, 0.685117, 0.703578, 0.716283, 0.690604, 0.771762, 0.745909, 0.712013, 0.724957, 0.707965, 0.707965, 0.712013, 0.690604, 0.754692, 0.707965, 0.707965, 0.613573, 0.618285, 0.618285, 0.570702, 0.632174, 0.570702, 0.59917, 0.59917, 0.622677, 0.666105, 0.653063, 0.59014, 0.549308, 0.549308, 0.632174, 0.671169, 0.707965, 0.690604, 0.59014, 0.657645, 0.675549, 0.76285, 0.745909, 0.76285, 0.827927, 0.76285, 0.805026, 0.771762, 0.685117, 0.666105, 0.642678, 0.59508, 0.613573, 0.626927, 0.648219, 0.604312, 0.59917, 0.575842, 0.59508, 0.671169, 0.671169, 0.562014, 0.525368, 0.575842, 0.538167, 0.529623, 0.534167, 0.549308, 0.58069, 0.626927, 0.632174, 0.632174, 0.690604, 0.657645, 0.63748, 0.59014, 0.63748, 0.63748, 0.632174, 0.608892, 0.529623, 0.505461, 0.604312, 0.626927, 0.613573, 0.642678, 0.63748, 0.657645, 0.613573, 0.613573, 0.661982, 0.642678, 0.642678, 0.608892, 0.613573, 0.608892, 0.657645, 0.671169, 0.675549, 0.632174, 0.671169, 0.657645, 0.694846, 0.694846, 0.604312, 0.604312, 0.604312, 0.608892, 0.703578, 0.73685, 0.724957, 0.720929, 0.608892, 0.626927, 0.626927, 0.622677, 0.661982, 0.63748, 0.618285, 0.604312, 0.657645, 0.648219, 0.759478, 0.759478, 0.745909, 0.84206, 0.728858, 0.741537, 0.699094, 0.675549, 0.59014, 0.562014, 0.541878, 0.626927, 0.538167, 0.51388, 0.51388, 0.509769, 0.517562, 0.433034, 0.468512, 0.461924, 0.40511, 0.401658, 0.366687, 0.377384, 0.370445, 0.454136, 0.444081, 0.465241, 0.377384, 0.433034, 0.4292, 0.408655, 0.377384, 0.4292, 0.454136, 0.436924, 0.447574, 0.436924, 0.529623, 0.497853, 0.465241, 0.447574, 0.414856, 0.418646, 0.408655, 0.342579, 0.342579, 0.342579, 0.352862, 0.366687, 0.366687, 0.390993, 0.387226, 0.387226, 0.390993, 0.332115, 0.418646, 0.401658, 0.40511, 0.321458, 0.308712, 0.271506, 0.352862, 0.377384, 0.408655, 0.408655, 0.476583, 0.418646, 0.418646, 0.387226, 0.458154, 0.436924, 0.436924, 0.401658, 0.454136, 0.390993, 0.447574, 0.387226, 0.370445, 0.349426, 0.40511, 0.384043, 0.444081, 0.401658, 0.370445, 0.328603, 0.291804, 0.225814], '')</t>
  </si>
  <si>
    <t>[38, 39, 40, 46, 47, 50, 51, 83, 84, 85, 86, 87, 88, 89, 96, 97, 98, 99, 101, 112, 113,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451, 453, 458, 459, 460, 461, 462, 463, 464, 465, 466, 467, 468, 469, 470, 472, 473, 474, 475, 476, 477, 478, 479, 480, 484, 485, 486, 487, 488, 489, 490, 492, 493, 494, 498, 499, 500, 502, 503, 504, 505, 508, 510, 511, 512, 513, 514, 515, 516, 517, 518, 519, 520, 521, 522, 523, 524, 525, 526, 527, 528, 529, 530, 531, 532, 533, 534, 535, 536, 537, 539, 540, 541, 542, 543, 544, 545, 546, 547, 548, 549, 550, 551, 552, 553, 554, 555, 556, 557, 558, 559, 560, 564, 565, 566, 567, 569, 570, 571, 572, 573, 574, 575, 576, 577, 578, 579, 580, 581, 582, 583, 584, 585, 586, 587, 588, 589, 590, 591, 592, 593, 594, 595, 596, 597, 598, 599, 600, 601,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658, 659, 660, 661, 662, 663, 664, 665, 666, 667, 668, 669, 670, 671, 672, 673, 674, 675, 676, 677, 678, 679, 680, 681, 682, 683, 684, 685, 686, 687, 688, 689, 690, 691, 692, 693, 694, 695, 696, 697, 698, 699, 700, 701, 702, 703, 704, 705, 706, 707, 708, 709, 710, 711, 712, 713, 714, 715, 716, 717, 718, 719, 720, 721, 722, 723, 724, 725, 726, 727, 728, 729, 730, 731, 732, 733, 734, 735, 736, 737, 738, 739, 740, 741, 742, 743, 744, 745, 746, 747, 748, 749, 750, 751, 752, 753, 754, 755, 756, 757, 758, 759, 760, 761, 762, 763, 764, 765, 766, 767, 768, 769, 770, 771, 772, 773, 774, 775, 776, 777, 778, 779, 780, 781, 782, 783, 784, 785, 786, 787, 788, 789, 790, 791, 792, 793, 794, 795, 796, 797, 798, 799, 800, 801, 802, 803, 804, 805, 806, 807, 808, 830]</t>
  </si>
  <si>
    <t>(319</t>
  </si>
  <si>
    <t>340)</t>
  </si>
  <si>
    <t xml:space="preserve">F5S048|F5S048_9ENTR Uncharacterized protein OS=Enterobacter hormaechei ATCC 49162 </t>
  </si>
  <si>
    <t>([0.298791, 0.352862, 0.387226, 0.281712, 0.209395, 0.25406, 0.288399, 0.324872, 0.352862, 0.284882, 0.225814, 0.25031, 0.247041, 0.21291, 0.281712, 0.311707, 0.236433, 0.324872, 0.356642, 0.387226, 0.394753, 0.318242, 0.222385, 0.222385, 0.284882, 0.275179, 0.268042, 0.179055, 0.170161, 0.170161, 0.247041, 0.264545, 0.196879, 0.206376, 0.236433, 0.243554, 0.236433, 0.318242, 0.31487, 0.225814, 0.219301, 0.216401, 0.209395, 0.21291, 0.21291, 0.247041, 0.30533, 0.219301, 0.311707, 0.229226, 0.139895, 0.139895, 0.170161, 0.232838, 0.147574, 0.15008, 0.088832, 0.10481, 0.059222, 0.048328, 0.086953, 0.085092, 0.083462, 0.083462, 0.083462, 0.083462, 0.06312, 0.060549, 0.085092, 0.06184, 0.090864, 0.15284, 0.120615, 0.118441, 0.083462, 0.15008], '')</t>
  </si>
  <si>
    <t xml:space="preserve">F5S051|F5S051_9ENTR Ancillary SecYEG translocon subunit OS=Enterobacter hormaechei ATCC 49162 </t>
  </si>
  <si>
    <t>([0.017797, 0.020165, 0.030003, 0.051831, 0.0704, 0.102787, 0.071867, 0.058088, 0.081712, 0.059222, 0.042364, 0.060549, 0.076542, 0.134866, 0.139895, 0.15008, 0.15284, 0.164327, 0.200174, 0.25031, 0.271506, 0.349426, 0.380708, 0.278302, 0.167087, 0.120615, 0.125101, 0.200174, 0.257454, 0.239899, 0.295083, 0.30533, 0.229226, 0.158265, 0.144935, 0.098513, 0.05306, 0.030611, 0.044297, 0.028107, 0.032677, 0.03976, 0.024826, 0.017447, 0.030611, 0.034884, 0.05306, 0.028107, 0.016528, 0.018415, 0.020165, 0.025316, 0.042364, 0.051831, 0.081712, 0.083462, 0.100716, 0.161087, 0.229226, 0.232838, 0.295083, 0.219301, 0.264545, 0.26085, 0.339168, 0.359901, 0.447574, 0.377384, 0.461924, 0.51388, 0.401658, 0.387226, 0.346032, 0.352862, 0.387226, 0.41194, 0.422041, 0.458154, 0.374039, 0.380708, 0.352862, 0.324872, 0.418646, 0.40511, 0.384043, 0.339168, 0.295083, 0.301917, 0.384043, 0.380708, 0.42561, 0.529623, 0.436924, 0.465241, 0.42561, 0.339168, 0.275179, 0.239899, 0.164327, 0.257454, 0.191378, 0.194234, 0.232838, 0.225814, 0.15284, 0.18812, 0.225814, 0.25406, 0.26085, 0.264545, 0.191378, 0.18812, 0.185198, 0.239899, 0.21291, 0.21291, 0.298791, 0.247041, 0.281712, 0.366687, 0.349426, 0.332115, 0.328603, 0.291804, 0.25406, 0.335645, 0.41194, 0.414856, 0.433034, 0.335645, 0.321458, 0.370445, 0.295083, 0.206376, 0.25031, 0.200174, 0.232838, 0.158265, 0.203355, 0.203355, 0.125101, 0.137348, 0.15284, 0.18812, 0.225814, 0.25406, 0.257454, 0.216401, 0.21291, 0.209395, 0.264545, 0.194234, 0.219301, 0.284882, 0.301917, 0.298791, 0.380708, 0.291804, 0.366687, 0.390993, 0.40511, 0.490133, 0.377384, 0.41194, 0.374039, 0.275179, 0.216401, 0.18812, 0.225814, 0.147574, 0.142424, 0.161087, 0.243554, 0.216401, 0.15008, 0.15008, 0.139895, 0.137348, 0.206376, 0.219301, 0.222385, 0.179055, 0.179055, 0.239899, 0.275179, 0.298791, 0.352862, 0.339168, 0.380708, 0.335645, 0.408655, 0.335645, 0.352862, 0.335645, 0.36309, 0.408655, 0.483068, 0.534167, 0.5017, 0.42561, 0.414856, 0.4292, 0.433034, 0.408655, 0.450668, 0.414856, 0.414856, 0.356642, 0.447574, 0.450668, 0.401658, 0.40511, 0.408655, 0.377384, 0.356642, 0.332115, 0.346032, 0.321458, 0.232838, 0.239899, 0.321458, 0.288399, 0.216401], '')</t>
  </si>
  <si>
    <t>[69, 91, 197, 198]</t>
  </si>
  <si>
    <t xml:space="preserve">F5S056|F5S056_9ENTR Polyferredoxin OS=Enterobacter hormaechei ATCC 49162 </t>
  </si>
  <si>
    <t>([0.17593, 0.125101, 0.164327, 0.185198, 0.17593, 0.0704, 0.055536, 0.071867, 0.086953, 0.10481, 0.06312, 0.073402, 0.067594, 0.040537, 0.066181, 0.028107, 0.024393, 0.024393, 0.010509, 0.010509, 0.012491, 0.010509, 0.008075, 0.008804, 0.007259, 0.008525, 0.013821, 0.01078, 0.010672, 0.007177, 0.007315, 0.011518, 0.011342, 0.011903, 0.013016, 0.013016, 0.018106, 0.040537, 0.056825, 0.127496, 0.15008, 0.069024, 0.048328, 0.122885, 0.048328, 0.073402, 0.071867, 0.03976, 0.046336, 0.024393, 0.033407, 0.016257, 0.017797, 0.019401, 0.020876, 0.025316, 0.016528, 0.024826, 0.023963, 0.013821, 0.01227, 0.014075, 0.028107, 0.048328, 0.043307, 0.047319, 0.027463, 0.026338, 0.058088, 0.10481, 0.196879, 0.17593, 0.229226, 0.203355, 0.219301, 0.116183, 0.144935, 0.232838, 0.222385, 0.194234, 0.301917, 0.332115, 0.243554, 0.25406, 0.268042, 0.18812, 0.209395, 0.209395, 0.139895, 0.134866, 0.106997, 0.106997, 0.100716, 0.139895, 0.096677, 0.081712, 0.083462, 0.047319, 0.041405, 0.025316, 0.032017, 0.022667, 0.024393, 0.038042, 0.020522, 0.021816, 0.038042, 0.038042, 0.038042, 0.038042, 0.032677, 0.024393, 0.019401, 0.033407, 0.021381, 0.031287, 0.0198, 0.031287, 0.030611, 0.030611, 0.049374, 0.045352, 0.054297, 0.055536, 0.043307, 0.066181, 0.033407, 0.026338, 0.023534, 0.038858, 0.066181, 0.047319, 0.092881, 0.076542, 0.081712, 0.144935, 0.102787, 0.167087, 0.127496, 0.170161, 0.173081, 0.173081, 0.155435, 0.098513, 0.074921, 0.090864, 0.073402, 0.137348, 0.158265, 0.271506, 0.284882, 0.225814, 0.301917, 0.247041, 0.18812, 0.182256, 0.120615, 0.120615, 0.134866, 0.196879, 0.232838, 0.232838, 0.25031, 0.196879, 0.271506, 0.301917, 0.275179, 0.232838, 0.200174, 0.179055, 0.090864, 0.083462, 0.129801, 0.111485, 0.142424, 0.17593, 0.185198, 0.167087, 0.229226, 0.179055, 0.18812, 0.17593, 0.078022, 0.049374, 0.049374, 0.020165, 0.020165, 0.0198, 0.015344, 0.010672, 0.011903, 0.020165, 0.009865, 0.00962, 0.011342, 0.01078, 0.015344, 0.010372, 0.015078, 0.009294, 0.01078, 0.010672, 0.009728, 0.021816, 0.019401, 0.022667, 0.034884, 0.038042, 0.047319, 0.118441, 0.182256, 0.071867, 0.078022, 0.182256, 0.067594, 0.06184, 0.059222, 0.021381, 0.036378, 0.031287, 0.042364, 0.014586, 0.014586, 0.016528, 0.013437, 0.017797, 0.016528, 0.024826, 0.017447, 0.017447, 0.017797, 0.018415, 0.054297, 0.050641, 0.05306, 0.122885, 0.122885, 0.125101, 0.222385, 0.167087, 0.137348, 0.200174, 0.342579, 0.25031, 0.268042, 0.268042, 0.243554, 0.132295, 0.088832, 0.125101, 0.034884, 0.032677, 0.031287, 0.027463, 0.016826, 0.011903, 0.013265, 0.009015, 0.008804, 0.010131, 0.013016, 0.019401, 0.016826, 0.019401, 0.01078, 0.011342, 0.009401, 0.005683, 0.007645, 0.009401, 0.008895, 0.022667, 0.014315, 0.014075, 0.013437, 0.021816, 0.030611, 0.036378, 0.055536, 0.016257, 0.007091, 0.005872, 0.004611, 0.003864, 0.003079, 0.00515, 0.003727, 0.00389, 0.008002, 0.010372, 0.008075], '')</t>
  </si>
  <si>
    <t xml:space="preserve">F5S057|F5S057_9ENTR Anaerobic reductase component OS=Enterobacter hormaechei ATCC 49162 </t>
  </si>
  <si>
    <t>([0.003276, 0.002078, 0.001649, 0.002503, 0.003366, 0.004161, 0.003727, 0.004577, 0.004135, 0.00515, 0.004388, 0.003671, 0.002581, 0.002117, 0.001778, 0.001602, 0.002336, 0.003366, 0.004921, 0.008075, 0.007495, 0.009483, 0.01078, 0.01078, 0.011903, 0.009865, 0.008723, 0.01227, 0.010131, 0.008276, 0.005992, 0.005992, 0.007495, 0.010926, 0.008624, 0.016528, 0.009728, 0.006701, 0.005623, 0.005378, 0.004611, 0.003405, 0.003804, 0.004414, 0.006078, 0.003821, 0.004775, 0.003924, 0.004161, 0.004208, 0.004689, 0.006421, 0.008075, 0.006533, 0.006795, 0.010131, 0.007422, 0.011106, 0.019401, 0.024826, 0.014075, 0.010372, 0.017797, 0.018787, 0.031287, 0.015344, 0.015078, 0.007259, 0.009187, 0.008624, 0.006795, 0.006567, 0.004431, 0.004431, 0.005378, 0.003757, 0.003727, 0.003478, 0.003079, 0.003246, 0.002336, 0.002336, 0.002688, 0.001709, 0.001288, 0.001211, 0.001808, 0.003109, 0.004689, 0.00389, 0.003997, 0.006194, 0.006421, 0.006482, 0.005734, 0.005011, 0.006245, 0.006245, 0.006374, 0.005683, 0.00543, 0.00558, 0.005992, 0.007495, 0.009294, 0.007645, 0.006078, 0.004976, 0.003997, 0.004135, 0.003963, 0.002705, 0.002117, 0.00292, 0.00359, 0.004513, 0.004577, 0.004135, 0.004247, 0.004315, 0.00558, 0.00558, 0.005932, 0.008156, 0.008075, 0.007422, 0.009096, 0.007877, 0.006039, 0.004736, 0.004611, 0.006567, 0.007422, 0.008895, 0.005992, 0.004689, 0.004689, 0.006039, 0.006795, 0.005249, 0.006142, 0.005318, 0.004161, 0.005249, 0.005223, 0.00515, 0.007031, 0.009483, 0.016528, 0.040537, 0.050641, 0.054297, 0.040537, 0.05306, 0.030611, 0.038042, 0.038042, 0.018787, 0.020165, 0.013821, 0.011342, 0.010131, 0.007877, 0.00777, 0.008075, 0.005378, 0.00407, 0.003461, 0.003461, 0.003671, 0.002662, 0.002555, 0.001722, 0.001722, 0.002155, 0.001872, 0.002555, 0.003298, 0.003924, 0.003924, 0.005799, 0.008723, 0.008804, 0.009483, 0.015078, 0.008156, 0.015078, 0.023963, 0.025762, 0.031287, 0.013821, 0.022667, 0.029376, 0.028695, 0.045352, 0.042364, 0.045352, 0.044297, 0.064632, 0.05306, 0.047319, 0.021816, 0.011518, 0.017797, 0.016257, 0.010372, 0.013437, 0.011342, 0.008409, 0.008409, 0.007495, 0.009096, 0.006374, 0.006078, 0.005734, 0.004611, 0.00407, 0.005683, 0.005503, 0.003821, 0.005011, 0.004431, 0.00543, 0.007877, 0.006701, 0.009977, 0.011106, 0.010131, 0.006988, 0.009187, 0.01078, 0.009187, 0.007645, 0.00777, 0.006619, 0.008002, 0.009187, 0.01204, 0.008075, 0.006795, 0.006894, 0.006894, 0.005223, 0.004646, 0.003109, 0.002349, 0.002276, 0.001722, 0.002512, 0.002881, 0.002349, 0.001748, 0.001572, 0.001786, 0.002155, 0.002606, 0.00283, 0.002035, 0.001069], '')</t>
  </si>
  <si>
    <t xml:space="preserve">F5S058|F5S058_9ENTR Anaerobic dimethyl sulfoxide reductase subunit B OS=Enterobacter hormaechei ATCC 49162 </t>
  </si>
  <si>
    <t>([0.243554, 0.291804, 0.321458, 0.36309, 0.295083, 0.311707, 0.222385, 0.167087, 0.134866, 0.164327, 0.179055, 0.196879, 0.209395, 0.073402, 0.122885, 0.118441, 0.038858, 0.06312, 0.06184, 0.018415, 0.024826, 0.0198, 0.016528, 0.008002, 0.007645, 0.009977, 0.010131, 0.015694, 0.023963, 0.023534, 0.024393, 0.019401, 0.019401, 0.019109, 0.06184, 0.035586, 0.03976, 0.125101, 0.096677, 0.0704, 0.200174, 0.15284, 0.191378, 0.209395, 0.377384, 0.380708, 0.281712, 0.222385, 0.243554, 0.243554, 0.301917, 0.295083, 0.332115, 0.332115, 0.278302, 0.26085, 0.356642, 0.346032, 0.288399, 0.247041, 0.301917, 0.206376, 0.25406, 0.18812, 0.18812, 0.142424, 0.137348, 0.081712, 0.116183, 0.098513, 0.032677, 0.028695, 0.029376, 0.035586, 0.024826, 0.012727, 0.013265, 0.012727, 0.013016, 0.008002, 0.01227, 0.014075, 0.021816, 0.018787, 0.023534, 0.023963, 0.034068, 0.036378, 0.129801, 0.122885, 0.134866, 0.291804, 0.257454, 0.200174, 0.185198, 0.200174, 0.384043, 0.384043, 0.401658, 0.394753, 0.398279, 0.324872, 0.318242, 0.158265, 0.179055, 0.134866, 0.049374, 0.042364, 0.028107, 0.024393, 0.010372, 0.011106, 0.008525, 0.010372, 0.011342, 0.01227, 0.016257, 0.011342, 0.011342, 0.011518, 0.01204, 0.030003, 0.03976, 0.042364, 0.106997, 0.109221, 0.167087, 0.179055, 0.21291, 0.185198, 0.079919, 0.161087, 0.147574, 0.161087, 0.173081, 0.173081, 0.15008, 0.139895, 0.209395, 0.21291, 0.225814, 0.173081, 0.067594, 0.051831, 0.041405, 0.048328, 0.018106, 0.020876, 0.036378, 0.037156, 0.055536, 0.098513, 0.127496, 0.071867, 0.102787, 0.111485, 0.090864, 0.098513, 0.111485, 0.069024, 0.069024, 0.049374, 0.064632, 0.106997, 0.134866, 0.137348, 0.106997, 0.098513, 0.090864, 0.100716, 0.088832, 0.100716, 0.102787, 0.120615, 0.200174, 0.203355, 0.182256, 0.185198, 0.17593, 0.158265, 0.243554, 0.239899, 0.203355, 0.167087, 0.18812, 0.185198, 0.185198, 0.222385, 0.41194, 0.394753, 0.41194, 0.433034, 0.433034, 0.509769, 0.480142, 0.458154, 0.465241, 0.465241, 0.5017, 0.486429, 0.483068, 0.436924, 0.41194, 0.480142, 0.534167, 0.63748, 0.63748, 0.690604, 0.680603], '')</t>
  </si>
  <si>
    <t>[193, 198, 204, 205, 206, 207, 208]</t>
  </si>
  <si>
    <t xml:space="preserve">F5S064|F5S064_9ENTR Sulfurtransferase OS=Enterobacter hormaechei ATCC 49162 </t>
  </si>
  <si>
    <t>([0.041405, 0.026892, 0.018787, 0.034068, 0.047319, 0.069024, 0.100716, 0.137348, 0.18812, 0.236433, 0.196879, 0.26085, 0.17593, 0.102787, 0.111485, 0.161087, 0.257454, 0.271506, 0.268042, 0.321458, 0.332115, 0.450668, 0.562014, 0.703578, 0.671169, 0.666105, 0.680603, 0.570702, 0.59508, 0.575842, 0.575842, 0.529623, 0.497853, 0.570702, 0.703578, 0.680603, 0.604312, 0.657645, 0.724957, 0.724957, 0.604312, 0.444081, 0.324872, 0.321458, 0.216401, 0.236433, 0.219301, 0.137348, 0.191378, 0.17593, 0.161087, 0.15284, 0.243554, 0.281712, 0.219301, 0.247041, 0.247041, 0.291804, 0.182256, 0.203355, 0.219301, 0.31487, 0.444081, 0.538167, 0.398279, 0.490133, 0.401658, 0.40511, 0.447574, 0.444081, 0.447574, 0.366687, 0.36309, 0.278302, 0.247041, 0.328603, 0.311707, 0.308712, 0.349426, 0.352862, 0.26085, 0.206376, 0.109221, 0.10481, 0.134866, 0.236433, 0.25031, 0.239899, 0.164327, 0.200174, 0.185198, 0.194234, 0.268042, 0.239899, 0.225814, 0.144935, 0.122885, 0.069024, 0.0704, 0.076542, 0.06312, 0.096677, 0.096677, 0.179055, 0.164327, 0.106997, 0.102787, 0.056825, 0.058088, 0.098513, 0.100716, 0.120615, 0.06184, 0.055536, 0.067594, 0.066181, 0.116183, 0.134866, 0.21291, 0.232838, 0.15008, 0.278302, 0.194234, 0.275179, 0.271506, 0.281712, 0.352862, 0.288399, 0.377384, 0.370445, 0.422041, 0.433034, 0.433034, 0.538167, 0.440853, 0.444081, 0.525368, 0.538167, 0.422041, 0.422041, 0.377384, 0.458154, 0.356642, 0.370445, 0.349426, 0.324872, 0.236433, 0.232838, 0.311707, 0.236433, 0.236433, 0.15284, 0.096677, 0.092881, 0.083462, 0.170161, 0.158265, 0.18812, 0.155435, 0.275179, 0.17593, 0.144935, 0.15284, 0.185198, 0.236433, 0.275179, 0.25031, 0.366687, 0.346032, 0.225814, 0.301917, 0.356642, 0.436924, 0.476583, 0.490133, 0.505461, 0.521092, 0.517562, 0.541878, 0.58069, 0.468512, 0.562014, 0.63748, 0.626927, 0.666105, 0.553315, 0.553315, 0.59508, 0.521092, 0.444081, 0.58069, 0.490133, 0.562014, 0.450668, 0.480142, 0.483068, 0.384043, 0.291804, 0.196879, 0.185198, 0.185198, 0.284882, 0.21291, 0.216401, 0.219301, 0.229226, 0.332115, 0.318242, 0.236433, 0.25031, 0.311707, 0.216401, 0.179055, 0.167087, 0.232838, 0.209395, 0.203355, 0.219301, 0.295083, 0.318242, 0.30533, 0.291804, 0.308712, 0.328603, 0.25406, 0.219301, 0.209395, 0.142424, 0.132295, 0.196879, 0.206376, 0.173081, 0.26085, 0.339168, 0.25031, 0.200174, 0.170161, 0.10481, 0.094817, 0.074921, 0.074921, 0.06312, 0.0704, 0.034068, 0.051831, 0.073402, 0.092881, 0.098513, 0.102787, 0.106997, 0.066181, 0.036378, 0.059222, 0.056825, 0.058088, 0.054297, 0.078022, 0.125101, 0.127496, 0.194234, 0.191378, 0.257454, 0.298791, 0.301917, 0.301917, 0.328603, 0.295083, 0.301917, 0.318242, 0.352862, 0.335645, 0.398279, 0.483068, 0.450668, 0.42561, 0.436924, 0.538167, 0.517562, 0.465241, 0.604312, 0.575842], '')</t>
  </si>
  <si>
    <t>[22, 23, 24, 25, 26, 27, 28, 29, 30, 31, 33, 34, 35, 36, 37, 38, 39, 40, 63, 133, 136, 137, 175, 176, 177, 178, 179, 181, 182, 183, 184, 185, 186, 187, 188, 190, 192, 276, 277, 279, 280]</t>
  </si>
  <si>
    <t xml:space="preserve">F5S065|F5S065_9ENTR RpiR-family transcriptional regulator OS=Enterobacter hormaechei ATCC 49162 </t>
  </si>
  <si>
    <t>([0.179055, 0.225814, 0.257454, 0.284882, 0.194234, 0.229226, 0.26085, 0.25406, 0.298791, 0.216401, 0.243554, 0.206376, 0.127496, 0.100716, 0.100716, 0.100716, 0.120615, 0.129801, 0.203355, 0.324872, 0.232838, 0.15284, 0.100716, 0.10481, 0.118441, 0.116183, 0.116183, 0.071867, 0.086953, 0.088832, 0.090864, 0.071867, 0.11371, 0.15008, 0.17593, 0.088832, 0.094817, 0.088832, 0.083462, 0.067594, 0.055536, 0.05306, 0.071867, 0.11371, 0.06184, 0.033407, 0.06312, 0.060549, 0.054297, 0.054297, 0.023087, 0.038858, 0.048328, 0.023087, 0.026892, 0.029376, 0.029376, 0.026338, 0.014783, 0.014783, 0.011903, 0.011669, 0.019401, 0.014783, 0.00962, 0.014315, 0.022667, 0.022667, 0.027463, 0.050641, 0.026892, 0.059222, 0.038042, 0.038858, 0.100716, 0.116183, 0.106997, 0.206376, 0.301917, 0.4292, 0.335645, 0.447574, 0.414856, 0.318242, 0.295083, 0.352862, 0.36309, 0.239899, 0.15284, 0.10481, 0.116183, 0.116183, 0.116183, 0.17593, 0.173081, 0.073402, 0.067594, 0.032677, 0.020522, 0.020522, 0.019401, 0.034884, 0.028107, 0.035586, 0.066181, 0.134866, 0.081712, 0.064632, 0.127496, 0.125101, 0.086953, 0.081712, 0.144935, 0.142424, 0.155435, 0.147574, 0.147574, 0.071867, 0.079919, 0.067594, 0.066181, 0.050641, 0.048328, 0.023087, 0.021816, 0.012491, 0.008624, 0.008525, 0.008525, 0.009187, 0.009015, 0.009015, 0.009015, 0.008723, 0.008723, 0.005992, 0.006194, 0.007031, 0.007555, 0.010509, 0.017138, 0.017447, 0.017447, 0.00962, 0.010509, 0.010509, 0.017138, 0.035586, 0.076542, 0.100716, 0.086953, 0.155435, 0.257454, 0.161087, 0.081712, 0.046336, 0.081712, 0.086953, 0.109221, 0.15284, 0.155435, 0.090864, 0.092881, 0.071867, 0.073402, 0.073402, 0.06184, 0.038042, 0.029376, 0.030003, 0.026892, 0.028107, 0.031287, 0.029376, 0.06312, 0.137348, 0.15008, 0.088832, 0.086953, 0.10481, 0.102787, 0.102787, 0.098513, 0.073402, 0.116183, 0.229226, 0.247041, 0.281712, 0.308712, 0.318242, 0.216401, 0.15284, 0.125101, 0.050641, 0.050641, 0.045352, 0.033407, 0.05306, 0.074921, 0.078022, 0.083462, 0.058088, 0.043307, 0.083462, 0.078022, 0.06184, 0.058088, 0.058088, 0.060549, 0.036378, 0.026892, 0.027463, 0.023963, 0.032017, 0.083462, 0.060549, 0.035586, 0.047319, 0.022306, 0.022306, 0.016257, 0.017797, 0.023534, 0.023534, 0.023534, 0.0198, 0.026338, 0.024393, 0.019401, 0.021381, 0.046336, 0.066181, 0.067594, 0.081712, 0.043307, 0.021381, 0.020876, 0.036378, 0.020522, 0.025316, 0.019401, 0.014783, 0.014783, 0.015078, 0.0198, 0.0198, 0.023963, 0.017797, 0.013821, 0.023087, 0.014586, 0.01078, 0.007645, 0.009483, 0.010926, 0.016257], '')</t>
  </si>
  <si>
    <t xml:space="preserve">F5S066|F5S066_9ENTR Enhanced serine sensitivity protein SseB OS=Enterobacter hormaechei ATCC 49162 </t>
  </si>
  <si>
    <t>([0.59014, 0.454136, 0.444081, 0.476583, 0.461924, 0.450668, 0.480142, 0.525368, 0.59014, 0.570702, 0.58069, 0.608892, 0.661982, 0.59508, 0.461924, 0.370445, 0.346032, 0.328603, 0.339168, 0.243554, 0.26085, 0.335645, 0.418646, 0.377384, 0.275179, 0.236433, 0.295083, 0.295083, 0.281712, 0.225814, 0.229226, 0.25406, 0.271506, 0.26085, 0.291804, 0.332115, 0.374039, 0.408655, 0.418646, 0.490133, 0.575842, 0.465241, 0.486429, 0.40511, 0.394753, 0.497853, 0.465241, 0.458154, 0.436924, 0.444081, 0.483068, 0.51388, 0.497853, 0.490133, 0.398279, 0.308712, 0.40511, 0.366687, 0.239899, 0.232838, 0.232838, 0.164327, 0.25406, 0.21291, 0.206376, 0.284882, 0.30533, 0.377384, 0.284882, 0.318242, 0.31487, 0.321458, 0.321458, 0.291804, 0.194234, 0.194234, 0.21291, 0.155435, 0.284882, 0.318242, 0.301917, 0.311707, 0.311707, 0.18812, 0.232838, 0.281712, 0.281712, 0.185198, 0.21291, 0.284882, 0.271506, 0.182256, 0.092881, 0.054297, 0.067594, 0.106997, 0.142424, 0.129801, 0.179055, 0.155435, 0.219301, 0.216401, 0.232838, 0.206376, 0.31487, 0.324872, 0.346032, 0.36309, 0.352862, 0.346032, 0.335645, 0.247041, 0.298791, 0.401658, 0.509769, 0.521092, 0.557691, 0.59014, 0.745909, 0.59508, 0.58069, 0.585406, 0.613573, 0.608892, 0.661982, 0.545602, 0.534167, 0.549308, 0.525368, 0.671169, 0.685117, 0.575842, 0.58069, 0.517562, 0.509769, 0.509769, 0.414856, 0.384043, 0.398279, 0.394753, 0.51388, 0.483068, 0.483068, 0.447574, 0.339168, 0.418646, 0.494003, 0.387226, 0.390993, 0.390993, 0.288399, 0.182256, 0.247041, 0.328603, 0.321458, 0.311707, 0.321458, 0.318242, 0.332115, 0.301917, 0.243554, 0.127496, 0.094817, 0.060549, 0.071867, 0.071867, 0.06184, 0.0704, 0.116183, 0.094817, 0.096677, 0.170161, 0.275179, 0.31487, 0.239899, 0.247041, 0.185198, 0.100716, 0.15008, 0.102787, 0.118441, 0.118441, 0.206376, 0.288399, 0.366687, 0.284882, 0.387226, 0.418646, 0.31487, 0.236433, 0.275179, 0.236433, 0.191378, 0.18812, 0.158265, 0.164327, 0.21291, 0.295083, 0.390993, 0.394753, 0.398279, 0.408655, 0.440853, 0.440853, 0.458154, 0.480142, 0.480142, 0.476583, 0.370445, 0.380708, 0.476583, 0.398279, 0.41194, 0.422041, 0.422041, 0.444081, 0.5017, 0.534167, 0.433034, 0.418646, 0.41194, 0.394753, 0.281712, 0.284882, 0.291804, 0.271506, 0.164327, 0.243554, 0.26085, 0.243554, 0.222385, 0.232838, 0.295083, 0.30533, 0.232838, 0.232838, 0.216401, 0.142424, 0.086953, 0.137348, 0.147574, 0.086953, 0.142424, 0.216401, 0.219301, 0.194234, 0.129801, 0.132295, 0.106997, 0.069024, 0.109221, 0.155435, 0.111485, 0.086953, 0.066181, 0.10481, 0.073402, 0.046336], '')</t>
  </si>
  <si>
    <t>[0, 7, 8, 9, 10, 11, 12, 13, 40, 51, 114, 115, 116, 117, 118, 119, 120, 121, 122, 123, 124, 125, 126, 127, 128, 129, 130, 131, 132, 133, 134, 135, 140, 216, 217]</t>
  </si>
  <si>
    <t xml:space="preserve">F5S068|F5S068_9ENTR Protein IscX OS=Enterobacter hormaechei ATCC 49162 </t>
  </si>
  <si>
    <t>([0.206376, 0.26085, 0.335645, 0.335645, 0.257454, 0.173081, 0.219301, 0.222385, 0.257454, 0.318242, 0.352862, 0.30533, 0.311707, 0.4292, 0.4292, 0.534167, 0.465241, 0.4292, 0.324872, 0.352862, 0.339168, 0.384043, 0.36309, 0.356642, 0.284882, 0.284882, 0.321458, 0.324872, 0.264545, 0.281712, 0.257454, 0.15284, 0.236433, 0.236433, 0.21291, 0.264545, 0.271506, 0.30533, 0.324872, 0.440853, 0.465241, 0.436924, 0.394753, 0.335645, 0.339168, 0.414856, 0.418646, 0.394753, 0.308712, 0.335645, 0.222385, 0.144935, 0.25031, 0.26085, 0.225814, 0.236433, 0.179055, 0.147574, 0.139895, 0.116183, 0.085092, 0.050641, 0.040537, 0.059222, 0.090864, 0.045352], '')</t>
  </si>
  <si>
    <t xml:space="preserve">F5S079|F5S079_9ENTR ABC superfamily ATP binding cassette transporter membrane protein OS=Enterobacter hormaechei ATCC 49162 </t>
  </si>
  <si>
    <t>([0.047319, 0.021381, 0.015344, 0.017447, 0.015344, 0.010221, 0.013821, 0.009728, 0.012727, 0.014075, 0.013016, 0.014075, 0.013437, 0.025762, 0.038858, 0.038858, 0.018106, 0.011669, 0.013437, 0.01204, 0.014075, 0.022667, 0.050641, 0.049374, 0.038858, 0.059222, 0.125101, 0.125101, 0.222385, 0.232838, 0.179055, 0.232838, 0.268042, 0.185198, 0.155435, 0.120615, 0.127496, 0.134866, 0.216401, 0.173081, 0.264545, 0.288399, 0.194234, 0.17593, 0.25406, 0.291804, 0.298791, 0.206376, 0.134866, 0.073402, 0.073402, 0.102787, 0.106997, 0.116183, 0.155435, 0.161087, 0.232838, 0.229226, 0.346032, 0.36309, 0.324872, 0.209395, 0.18812, 0.275179, 0.191378, 0.167087, 0.170161, 0.179055, 0.196879, 0.232838, 0.308712, 0.311707, 0.278302, 0.196879, 0.182256, 0.222385, 0.219301, 0.116183, 0.056825, 0.054297, 0.054297, 0.046336, 0.048328, 0.049374, 0.055536, 0.094817, 0.122885, 0.139895, 0.085092, 0.120615, 0.079919, 0.059222, 0.059222, 0.090864, 0.170161, 0.170161, 0.179055, 0.109221, 0.185198, 0.257454, 0.257454, 0.236433, 0.36309, 0.468512, 0.468512, 0.465241, 0.436924, 0.36309, 0.298791, 0.36309, 0.264545, 0.298791, 0.30533, 0.321458, 0.247041, 0.194234, 0.191378, 0.196879, 0.301917, 0.332115, 0.301917, 0.275179, 0.278302, 0.278302, 0.268042, 0.182256, 0.17593, 0.116183, 0.158265, 0.225814, 0.132295, 0.236433, 0.342579, 0.414856, 0.291804, 0.278302, 0.243554, 0.26085, 0.191378, 0.182256, 0.096677, 0.127496, 0.161087, 0.170161, 0.158265, 0.179055, 0.206376, 0.21291, 0.243554, 0.275179, 0.291804, 0.321458, 0.236433, 0.219301, 0.21291, 0.30533, 0.31487, 0.370445, 0.275179, 0.291804, 0.225814, 0.311707, 0.339168, 0.349426, 0.335645, 0.370445, 0.349426, 0.433034, 0.444081, 0.525368, 0.418646, 0.41194, 0.384043, 0.4292, 0.359901, 0.36309, 0.295083, 0.390993, 0.387226, 0.494003, 0.541878, 0.59014, 0.632174, 0.671169, 0.661982, 0.680603, 0.59508, 0.626927, 0.509769, 0.490133, 0.480142, 0.575842, 0.447574, 0.541878, 0.58069, 0.699094, 0.618285, 0.720929, 0.604312, 0.632174, 0.497853, 0.494003, 0.505461, 0.458154, 0.401658, 0.356642, 0.30533, 0.321458, 0.26085, 0.335645, 0.291804, 0.268042], '')</t>
  </si>
  <si>
    <t>[169, 180, 181, 182, 183, 184, 185, 186, 187, 188, 191, 193, 194, 195, 196, 197, 198, 199, 202]</t>
  </si>
  <si>
    <t xml:space="preserve">F5S080|F5S080_9ENTR Stationary phase-inducible protein CsiE OS=Enterobacter hormaechei ATCC 49162 </t>
  </si>
  <si>
    <t>([0.088832, 0.122885, 0.158265, 0.194234, 0.236433, 0.271506, 0.301917, 0.216401, 0.25406, 0.206376, 0.15284, 0.11371, 0.116183, 0.064632, 0.034068, 0.034884, 0.038858, 0.076542, 0.050641, 0.041405, 0.035586, 0.066181, 0.05306, 0.056825, 0.056825, 0.030003, 0.017447, 0.014315, 0.0198, 0.020522, 0.030003, 0.033407, 0.06184, 0.079919, 0.088832, 0.125101, 0.170161, 0.144935, 0.142424, 0.17593, 0.127496, 0.17593, 0.182256, 0.216401, 0.209395, 0.219301, 0.324872, 0.321458, 0.359901, 0.394753, 0.288399, 0.291804, 0.36309, 0.26085, 0.26085, 0.236433, 0.200174, 0.232838, 0.232838, 0.225814, 0.229226, 0.321458, 0.25031, 0.15284, 0.15008, 0.086953, 0.088832, 0.081712, 0.142424, 0.118441, 0.067594, 0.129801, 0.132295, 0.132295, 0.134866, 0.071867, 0.074921, 0.067594, 0.067594, 0.032017, 0.019109, 0.018415, 0.018415, 0.028107, 0.028695, 0.028107, 0.029376, 0.016021, 0.018787, 0.019401, 0.012727, 0.014315, 0.011518, 0.011518, 0.011903, 0.010672, 0.018106, 0.036378, 0.054297, 0.030003, 0.064632, 0.11371, 0.094817, 0.054297, 0.066181, 0.118441, 0.118441, 0.18812, 0.191378, 0.139895, 0.137348, 0.268042, 0.247041, 0.185198, 0.18812, 0.191378, 0.271506, 0.284882, 0.167087, 0.194234, 0.25406, 0.170161, 0.10481, 0.134866, 0.120615, 0.067594, 0.056825, 0.055536, 0.058088, 0.060549, 0.076542, 0.076542, 0.066181, 0.056825, 0.10481, 0.102787, 0.096677, 0.118441, 0.071867, 0.127496, 0.064632, 0.044297, 0.079919, 0.078022, 0.03976, 0.046336, 0.086953, 0.058088, 0.032017, 0.018787, 0.018787, 0.018787, 0.019109, 0.018415, 0.020876, 0.020522, 0.021816, 0.022306, 0.025762, 0.041405, 0.0198, 0.038042, 0.081712, 0.049374, 0.088832, 0.15008, 0.225814, 0.118441, 0.194234, 0.291804, 0.374039, 0.465241, 0.461924, 0.468512, 0.370445, 0.346032, 0.346032, 0.30533, 0.308712, 0.284882, 0.191378, 0.232838, 0.236433, 0.206376, 0.161087, 0.158265, 0.158265, 0.161087, 0.206376, 0.236433, 0.239899, 0.243554, 0.25031, 0.25031, 0.239899, 0.342579, 0.468512, 0.476583, 0.414856, 0.295083, 0.200174, 0.264545, 0.247041, 0.167087, 0.086953, 0.144935, 0.120615, 0.0704, 0.069024, 0.109221, 0.109221, 0.111485, 0.132295, 0.083462, 0.046336, 0.049374, 0.047319, 0.044297, 0.043307, 0.078022, 0.155435, 0.239899, 0.26085, 0.257454, 0.339168, 0.447574, 0.454136, 0.398279, 0.414856, 0.41194, 0.370445, 0.243554, 0.209395, 0.173081, 0.137348, 0.209395, 0.17593, 0.182256, 0.18812, 0.185198, 0.147574, 0.15284, 0.078022, 0.079919, 0.142424, 0.158265, 0.167087, 0.194234, 0.196879, 0.275179, 0.291804, 0.335645, 0.342579, 0.281712, 0.196879, 0.31487, 0.232838, 0.236433, 0.236433, 0.203355, 0.127496, 0.164327, 0.144935, 0.247041, 0.167087, 0.083462, 0.079919, 0.042364, 0.042364, 0.03976, 0.040537, 0.041405, 0.03976, 0.038042, 0.085092, 0.155435, 0.164327, 0.155435, 0.182256, 0.167087, 0.120615, 0.118441, 0.134866, 0.134866, 0.081712, 0.083462, 0.15008, 0.15008, 0.247041, 0.239899, 0.352862, 0.311707, 0.209395, 0.116183, 0.203355, 0.102787, 0.10481, 0.078022, 0.15284, 0.074921, 0.079919, 0.079919, 0.132295, 0.051831, 0.055536, 0.096677, 0.173081, 0.194234, 0.158265, 0.129801, 0.079919, 0.044297, 0.045352, 0.049374, 0.056825, 0.024826, 0.045352, 0.033407, 0.020522, 0.011903, 0.018415, 0.018787, 0.035586, 0.038858, 0.088832, 0.050641, 0.049374, 0.050641, 0.043307, 0.056825, 0.041405, 0.045352, 0.041405, 0.028695, 0.048328, 0.090864, 0.18812, 0.196879, 0.219301, 0.30533, 0.328603, 0.384043, 0.398279, 0.295083, 0.18812, 0.194234, 0.291804, 0.295083, 0.185198, 0.185198, 0.196879, 0.182256, 0.264545, 0.257454, 0.257454, 0.278302, 0.18812, 0.182256, 0.098513, 0.096677, 0.066181, 0.058088, 0.049374, 0.024826, 0.048328, 0.074921, 0.032017, 0.029376, 0.026892, 0.054297, 0.059222, 0.042364, 0.092881, 0.081712, 0.15284, 0.206376, 0.15284, 0.15284, 0.094817, 0.094817, 0.106997, 0.203355, 0.196879, 0.232838, 0.332115, 0.281712, 0.225814, 0.370445, 0.295083, 0.191378, 0.170161, 0.196879, 0.257454, 0.147574, 0.088832, 0.079919, 0.079919, 0.059222, 0.116183, 0.179055, 0.18812, 0.191378, 0.173081, 0.268042, 0.236433, 0.229226, 0.281712, 0.370445, 0.232838, 0.311707, 0.349426, 0.318242, 0.200174, 0.18812, 0.275179, 0.352862, 0.328603, 0.339168, 0.41194, 0.359901, 0.318242, 0.422041, 0.370445, 0.318242, 0.271506], '')</t>
  </si>
  <si>
    <t xml:space="preserve">F5S081|F5S081_9ENTR MFS family major facilitator transporter OS=Enterobacter hormaechei ATCC 49162 </t>
  </si>
  <si>
    <t>([0.002349, 0.003212, 0.00225, 0.001383, 0.002117, 0.00155, 0.001069, 0.000713, 0.001, 0.000816, 0.001159, 0.000893, 0.000704, 0.000713, 0.000876, 0.000447, 0.000228, 0.000206, 0.000253, 0.000262, 0.00018, 0.000378, 0.000399, 0.000412, 0.000906, 0.000477, 0.000936, 0.001808, 0.003366, 0.003555, 0.003607, 0.003607, 0.003671, 0.00407, 0.00407, 0.003757, 0.00515, 0.007495, 0.005249, 0.005318, 0.006567, 0.010131, 0.005992, 0.004135, 0.006039, 0.005799, 0.005872, 0.003924, 0.002503, 0.002014, 0.002138, 0.003177, 0.002349, 0.003341, 0.004835, 0.00777, 0.007495, 0.005992, 0.004135, 0.00407, 0.005378, 0.005318, 0.003997, 0.006421, 0.006245, 0.004388, 0.003864, 0.003864, 0.003821, 0.005734, 0.004577, 0.003276, 0.002035, 0.002366, 0.002078, 0.001649, 0.000859, 0.000485, 0.000575, 0.000983, 0.001533, 0.001541, 0.001112, 0.001335, 0.000833, 0.000859, 0.001142, 0.000936, 0.001142, 0.001391, 0.000923, 0.001499, 0.001271, 0.00225, 0.001722, 0.001305, 0.000893, 0.00152, 0.002503, 0.002349, 0.001722, 0.002035, 0.001335, 0.002276, 0.002662, 0.003405, 0.003405, 0.00359, 0.004775, 0.006482, 0.005623, 0.007495, 0.007555, 0.014315, 0.008156, 0.013613, 0.021381, 0.058088, 0.027463, 0.023087, 0.048328, 0.049374, 0.041405, 0.043307, 0.020522, 0.019109, 0.023534, 0.023534, 0.023534, 0.010509, 0.007422, 0.007259, 0.007031, 0.006795, 0.005799, 0.005932, 0.004431, 0.005249, 0.00515, 0.005318, 0.004161, 0.00407, 0.003727, 0.002529, 0.003757, 0.003607, 0.003671, 0.003276, 0.003276, 0.002606, 0.003555, 0.003276, 0.003341, 0.003431, 0.00246, 0.002761, 0.002705, 0.00316, 0.003079, 0.00246, 0.00246, 0.00225, 0.00231, 0.002606, 0.002688, 0.001743, 0.002623, 0.002881, 0.003276, 0.003555, 0.004135, 0.005011, 0.007259, 0.010926, 0.011518, 0.020165, 0.020165, 0.038858, 0.054297, 0.066181, 0.094817, 0.142424, 0.247041, 0.147574, 0.232838, 0.30533, 0.311707, 0.311707, 0.275179, 0.17593, 0.179055, 0.196879, 0.17593, 0.167087, 0.092881, 0.081712, 0.035586, 0.019109, 0.016257, 0.010672, 0.007315, 0.005932, 0.004775, 0.003512, 0.004899, 0.004483, 0.004483, 0.006078, 0.005318, 0.004775, 0.004689, 0.004247, 0.004736, 0.003177, 0.003212, 0.003804, 0.002688, 0.002881, 0.002881, 0.003366, 0.004208, 0.004646, 0.005932, 0.005683, 0.007877, 0.006619, 0.006567, 0.006567, 0.005249, 0.005932, 0.004689, 0.004835, 0.005011, 0.005011, 0.00543, 0.00543, 0.004835, 0.005318, 0.006567, 0.010221, 0.007495, 0.005378, 0.004414, 0.003014, 0.003757, 0.002705, 0.00316, 0.003276, 0.003727, 0.003461, 0.002327, 0.003341, 0.004513, 0.004135, 0.004161, 0.005011, 0.005086, 0.006894, 0.006245, 0.00515, 0.003478, 0.003246, 0.004388, 0.005378, 0.006245, 0.005623, 0.007877, 0.006194, 0.005318, 0.005318, 0.005503, 0.008525, 0.005932, 0.004899, 0.007422, 0.005503, 0.006482, 0.006567, 0.006701, 0.006567, 0.010672, 0.011342, 0.011106, 0.007495, 0.006533, 0.007315, 0.009865, 0.006619, 0.006039, 0.006701, 0.00515, 0.006894, 0.007177, 0.006482, 0.008156, 0.006142, 0.006482, 0.006142, 0.004247, 0.003478, 0.004247, 0.003246, 0.004358, 0.004208, 0.004208, 0.004689, 0.004646, 0.004646, 0.007177, 0.010509, 0.010672, 0.017138, 0.011342, 0.007177, 0.012491, 0.007645, 0.010672, 0.013016, 0.009187, 0.009015, 0.010509, 0.010509, 0.009865, 0.008276, 0.010221, 0.017797, 0.022667, 0.028695, 0.014586, 0.010372, 0.00777, 0.006482, 0.006421, 0.006421, 0.006039, 0.00515, 0.007315, 0.004736, 0.00389, 0.003478, 0.005011, 0.005011, 0.004161, 0.005318, 0.006039, 0.007259, 0.005683, 0.003864, 0.00292, 0.003276, 0.00316, 0.003555, 0.003079, 0.002327, 0.002581, 0.002761, 0.003512, 0.003109, 0.003341, 0.003607, 0.003727, 0.003727, 0.00407, 0.005872, 0.004577, 0.00407, 0.003607, 0.004646, 0.007259, 0.008723, 0.009865, 0.010509, 0.010221, 0.015694, 0.020876, 0.021816, 0.045352, 0.023087, 0.024393], '')</t>
  </si>
  <si>
    <t xml:space="preserve">F5S082|F5S082_9ENTR Inner membrane protein YphA OS=Enterobacter hormaechei ATCC 49162 </t>
  </si>
  <si>
    <t>([0.006142, 0.008276, 0.011903, 0.016528, 0.009865, 0.007091, 0.005623, 0.004513, 0.003727, 0.003821, 0.004736, 0.004161, 0.003431, 0.00243, 0.002606, 0.001855, 0.001906, 0.001906, 0.001232, 0.001335, 0.000743, 0.000743, 0.000412, 0.000447, 0.000451, 0.000451, 0.000842, 0.001335, 0.001211, 0.001722, 0.002117, 0.002117, 0.002336, 0.002761, 0.002761, 0.003053, 0.004161, 0.005932, 0.006421, 0.00962, 0.013265, 0.036378, 0.023534, 0.06312, 0.032677, 0.016528, 0.024393, 0.017138, 0.009865, 0.01078, 0.009096, 0.006701, 0.004899, 0.005249, 0.005503, 0.005992, 0.008156, 0.006567, 0.005683, 0.005683, 0.00407, 0.003405, 0.002349, 0.002035, 0.001778, 0.001417, 0.001335, 0.001602, 0.002014, 0.003177, 0.003212, 0.003177, 0.003212, 0.002881, 0.002349, 0.00155, 0.001344, 0.000743, 0.000945, 0.000721, 0.001202, 0.001778, 0.002327, 0.00231, 0.00231, 0.00231, 0.003431, 0.005086, 0.003478, 0.002366, 0.00231, 0.002606, 0.003212, 0.004135, 0.006142, 0.008156, 0.008075, 0.00962, 0.0198, 0.020165, 0.026338, 0.013821, 0.014075, 0.009294, 0.008409, 0.013821, 0.015344, 0.009977, 0.010131, 0.010131, 0.013613, 0.012491, 0.013821, 0.007422, 0.005249, 0.003607, 0.003053, 0.003461, 0.003276, 0.003109, 0.002881, 0.003864, 0.00558, 0.004577, 0.004976, 0.007315, 0.00515, 0.00515, 0.007177, 0.007495, 0.009728, 0.009865, 0.008276, 0.008276, 0.013613, 0.023534, 0.046336, 0.10481, 0.129801, 0.288399], '')</t>
  </si>
  <si>
    <t xml:space="preserve">F5S084|F5S084_9ENTR Uncharacterized protein OS=Enterobacter hormaechei ATCC 49162 </t>
  </si>
  <si>
    <t>([0.054297, 0.079919, 0.079919, 0.116183, 0.147574, 0.182256, 0.206376, 0.158265, 0.191378, 0.229226, 0.25031, 0.284882, 0.349426, 0.321458, 0.324872, 0.278302, 0.349426, 0.352862, 0.25406, 0.308712, 0.209395, 0.209395, 0.206376, 0.236433, 0.229226, 0.225814, 0.147574, 0.15284, 0.216401, 0.132295, 0.081712, 0.046336, 0.044297, 0.047319, 0.056825, 0.059222, 0.0704, 0.0704, 0.073402, 0.071867, 0.086953, 0.102787, 0.056825, 0.034068, 0.020876, 0.024826, 0.016826, 0.018787, 0.018787, 0.018787, 0.034068, 0.028695, 0.030611, 0.016257, 0.016021, 0.030003, 0.05306, 0.029376, 0.018106, 0.011106, 0.011518, 0.010131, 0.014315, 0.022667, 0.036378, 0.066181, 0.043307, 0.0704, 0.0704, 0.069024, 0.055536, 0.041405, 0.06184, 0.088832, 0.15284, 0.125101, 0.074921, 0.054297, 0.096677, 0.164327, 0.264545], '')</t>
  </si>
  <si>
    <t xml:space="preserve">F5S086|F5S086_9ENTR Nitrogen regulatory protein P-II OS=Enterobacter hormaechei ATCC 49162 </t>
  </si>
  <si>
    <t>([0.041405, 0.056825, 0.032017, 0.049374, 0.071867, 0.05306, 0.0704, 0.102787, 0.100716, 0.069024, 0.0704, 0.098513, 0.067594, 0.0704, 0.071867, 0.071867, 0.086953, 0.116183, 0.182256, 0.132295, 0.111485, 0.206376, 0.15284, 0.225814, 0.219301, 0.127496, 0.182256, 0.182256, 0.173081, 0.194234, 0.281712, 0.31487, 0.30533, 0.390993, 0.301917, 0.301917, 0.295083, 0.295083, 0.298791, 0.308712, 0.298791, 0.26085, 0.179055, 0.25031, 0.164327, 0.102787, 0.209395, 0.203355, 0.142424, 0.129801, 0.083462, 0.092881, 0.05306, 0.033407, 0.020165, 0.034884, 0.06312, 0.066181, 0.038858, 0.030611, 0.028695, 0.051831, 0.047319, 0.046336, 0.046336, 0.092881, 0.094817, 0.045352, 0.047319, 0.076542, 0.066181, 0.118441, 0.111485, 0.173081, 0.225814, 0.209395, 0.206376, 0.206376, 0.200174, 0.275179, 0.26085, 0.158265, 0.106997, 0.076542, 0.122885, 0.076542, 0.060549, 0.102787, 0.111485, 0.067594, 0.064632, 0.046336, 0.043307, 0.043307, 0.043307, 0.050641, 0.096677, 0.100716, 0.100716, 0.085092, 0.074921, 0.074921, 0.116183, 0.144935, 0.219301, 0.185198, 0.239899, 0.25406, 0.219301, 0.295083, 0.40511, 0.377384], '')</t>
  </si>
  <si>
    <t xml:space="preserve">F5S087|F5S087_9ENTR DNA-binding response regulator HsfA OS=Enterobacter hormaechei ATCC 49162 </t>
  </si>
  <si>
    <t>([0.26085, 0.185198, 0.25031, 0.308712, 0.356642, 0.433034, 0.454136, 0.370445, 0.298791, 0.31487, 0.25406, 0.203355, 0.196879, 0.164327, 0.164327, 0.106997, 0.054297, 0.067594, 0.074921, 0.125101, 0.118441, 0.182256, 0.182256, 0.120615, 0.11371, 0.086953, 0.079919, 0.079919, 0.132295, 0.21291, 0.236433, 0.321458, 0.324872, 0.318242, 0.291804, 0.209395, 0.295083, 0.36309, 0.384043, 0.359901, 0.264545, 0.366687, 0.281712, 0.281712, 0.25406, 0.25031, 0.295083, 0.194234, 0.191378, 0.158265, 0.161087, 0.161087, 0.132295, 0.21291, 0.219301, 0.200174, 0.291804, 0.209395, 0.120615, 0.109221, 0.125101, 0.125101, 0.122885, 0.185198, 0.26085, 0.36309, 0.401658, 0.384043, 0.433034, 0.476583, 0.440853, 0.332115, 0.219301, 0.179055, 0.173081, 0.147574, 0.229226, 0.219301, 0.30533, 0.318242, 0.349426, 0.342579, 0.408655, 0.328603, 0.301917, 0.26085, 0.257454, 0.232838, 0.243554, 0.278302, 0.17593, 0.144935, 0.225814, 0.209395, 0.209395, 0.209395, 0.236433, 0.264545, 0.191378, 0.206376, 0.298791, 0.278302, 0.232838, 0.182256, 0.161087, 0.185198, 0.185198, 0.109221, 0.111485, 0.102787, 0.085092, 0.078022, 0.161087, 0.167087, 0.239899, 0.291804, 0.321458, 0.321458, 0.288399, 0.377384, 0.377384, 0.349426, 0.243554, 0.278302, 0.384043, 0.476583, 0.387226, 0.349426, 0.450668, 0.436924, 0.433034, 0.505461, 0.570702, 0.505461, 0.408655, 0.440853, 0.384043, 0.264545, 0.288399, 0.298791, 0.25031, 0.155435, 0.15284, 0.167087, 0.139895, 0.132295, 0.132295, 0.222385, 0.219301, 0.21291, 0.15284, 0.096677, 0.043307, 0.058088, 0.071867, 0.127496, 0.125101, 0.194234, 0.284882, 0.264545, 0.25031, 0.301917, 0.298791, 0.247041, 0.288399, 0.328603, 0.288399, 0.200174, 0.194234, 0.275179, 0.243554, 0.311707, 0.433034, 0.534167, 0.51388, 0.51388, 0.517562, 0.483068, 0.377384, 0.278302, 0.25031, 0.167087, 0.164327, 0.185198, 0.268042, 0.271506, 0.179055, 0.239899, 0.349426, 0.349426, 0.25406, 0.200174, 0.216401, 0.182256, 0.196879, 0.129801, 0.069024, 0.06312, 0.079919, 0.125101, 0.194234, 0.219301, 0.281712, 0.164327, 0.232838, 0.229226, 0.229226, 0.243554, 0.209395, 0.194234, 0.185198, 0.281712, 0.366687, 0.268042, 0.167087, 0.164327, 0.209395, 0.284882, 0.301917, 0.291804, 0.321458, 0.335645, 0.25031, 0.179055, 0.196879, 0.200174, 0.209395, 0.15284, 0.21291, 0.225814, 0.194234, 0.225814, 0.182256, 0.21291, 0.209395, 0.328603, 0.247041, 0.278302, 0.222385, 0.137348, 0.137348, 0.092881, 0.051831, 0.096677, 0.185198, 0.268042, 0.257454, 0.179055, 0.271506, 0.30533, 0.206376, 0.239899, 0.206376, 0.25031, 0.216401, 0.31487, 0.209395, 0.288399, 0.194234, 0.291804, 0.30533, 0.30533, 0.278302, 0.268042, 0.25406, 0.209395, 0.219301, 0.222385, 0.295083, 0.30533, 0.18812, 0.30533, 0.30533, 0.232838, 0.191378, 0.164327, 0.15284, 0.25031, 0.257454, 0.239899, 0.225814, 0.311707, 0.321458, 0.335645, 0.339168, 0.25406, 0.281712, 0.191378, 0.196879, 0.139895, 0.086953, 0.15284, 0.078022, 0.078022, 0.067594, 0.100716, 0.102787, 0.06184, 0.046336, 0.046336, 0.092881, 0.076542, 0.074921, 0.074921, 0.069024, 0.142424, 0.147574, 0.092881, 0.127496, 0.127496, 0.191378, 0.179055, 0.10481, 0.167087, 0.17593, 0.236433, 0.179055, 0.21291, 0.298791, 0.332115, 0.321458, 0.356642, 0.275179, 0.196879, 0.18812, 0.25031, 0.127496, 0.196879, 0.288399, 0.321458, 0.278302, 0.239899, 0.324872, 0.408655, 0.324872, 0.284882, 0.321458, 0.321458, 0.311707, 0.203355, 0.225814, 0.225814, 0.209395, 0.257454, 0.321458, 0.332115, 0.281712, 0.324872, 0.339168, 0.264545, 0.173081, 0.206376, 0.25031, 0.185198, 0.132295, 0.17593, 0.134866, 0.134866, 0.15284, 0.15284, 0.288399, 0.191378, 0.120615, 0.109221, 0.161087, 0.139895, 0.083462, 0.092881, 0.142424, 0.139895, 0.167087, 0.17593, 0.17593, 0.164327, 0.236433, 0.318242, 0.356642, 0.41194, 0.321458, 0.352862, 0.36309, 0.222385, 0.257454, 0.359901, 0.332115, 0.324872, 0.366687, 0.454136, 0.41194, 0.41194, 0.318242, 0.36309, 0.356642, 0.268042, 0.268042, 0.25406, 0.167087, 0.10481, 0.129801, 0.125101, 0.109221, 0.10481, 0.191378, 0.232838, 0.161087, 0.194234, 0.203355, 0.167087, 0.137348, 0.232838, 0.191378, 0.243554, 0.229226, 0.318242, 0.41194, 0.41194, 0.418646, 0.51388, 0.483068, 0.384043, 0.472492, 0.384043, 0.30533, 0.301917, 0.284882, 0.359901, 0.366687, 0.281712, 0.318242, 0.318242, 0.332115, 0.370445, 0.295083, 0.291804, 0.308712, 0.271506, 0.243554, 0.209395, 0.167087, 0.26085, 0.346032, 0.318242, 0.408655, 0.521092, 0.505461], '')</t>
  </si>
  <si>
    <t>[131, 132, 133, 173, 174, 175, 176, 417, 443, 444]</t>
  </si>
  <si>
    <t xml:space="preserve">F5S088|F5S088_9ENTR Lipoprotein OS=Enterobacter hormaechei ATCC 49162 </t>
  </si>
  <si>
    <t>([0.247041, 0.118441, 0.054297, 0.073402, 0.078022, 0.050641, 0.067594, 0.0704, 0.059222, 0.035586, 0.044297, 0.050641, 0.048328, 0.048328, 0.030003, 0.050641, 0.043307, 0.043307, 0.030611, 0.038858, 0.023534, 0.020522, 0.023963, 0.028107, 0.024393, 0.029376, 0.029376, 0.020522, 0.024393, 0.035586, 0.06184, 0.076542, 0.079919, 0.078022, 0.06184, 0.05306, 0.051831, 0.098513, 0.102787, 0.173081, 0.155435, 0.247041, 0.332115, 0.321458, 0.436924, 0.472492, 0.472492, 0.585406, 0.553315, 0.517562, 0.529623, 0.444081, 0.328603, 0.321458, 0.332115, 0.390993, 0.401658, 0.414856, 0.414856, 0.328603, 0.222385, 0.206376, 0.127496, 0.122885, 0.203355, 0.17593, 0.17593, 0.122885, 0.125101, 0.191378, 0.229226, 0.247041, 0.275179, 0.25406, 0.164327, 0.102787, 0.083462, 0.134866, 0.076542, 0.076542, 0.079919, 0.122885, 0.129801, 0.196879, 0.132295, 0.11371, 0.137348, 0.11371, 0.170161, 0.142424, 0.142424, 0.116183, 0.098513, 0.139895, 0.206376, 0.281712, 0.284882, 0.225814, 0.232838, 0.332115, 0.324872, 0.30533, 0.335645, 0.339168, 0.321458, 0.30533, 0.324872, 0.288399, 0.318242, 0.232838, 0.200174, 0.18812, 0.191378, 0.196879, 0.200174, 0.216401, 0.167087, 0.243554, 0.342579, 0.275179, 0.275179, 0.264545, 0.356642, 0.332115, 0.332115, 0.301917, 0.401658, 0.401658, 0.339168, 0.349426, 0.4292, 0.41194, 0.380708, 0.332115, 0.332115, 0.284882, 0.328603, 0.447574, 0.454136, 0.36309, 0.414856, 0.444081, 0.394753, 0.324872, 0.356642, 0.278302, 0.239899, 0.232838, 0.25406, 0.324872, 0.321458, 0.321458, 0.328603, 0.390993, 0.398279, 0.394753, 0.398279, 0.359901, 0.332115, 0.335645, 0.384043, 0.30533, 0.264545, 0.247041, 0.321458, 0.308712, 0.308712, 0.408655, 0.42561, 0.41194, 0.40511, 0.41194, 0.408655, 0.486429, 0.408655, 0.490133, 0.465241, 0.468512, 0.465241, 0.461924, 0.461924, 0.476583, 0.59508, 0.604312, 0.613573, 0.608892, 0.632174, 0.733139, 0.63748, 0.642678, 0.648219, 0.653063, 0.63748, 0.626927, 0.604312, 0.608892, 0.604312, 0.648219, 0.653063, 0.661982, 0.671169, 0.56648, 0.56648, 0.549308, 0.557691, 0.557691, 0.56648, 0.557691, 0.541878, 0.613573, 0.653063, 0.626927, 0.632174, 0.632174, 0.56648, 0.509769, 0.63748, 0.642678, 0.632174, 0.716283, 0.703578, 0.699094, 0.798249, 0.771762, 0.76285, 0.754692, 0.823549, 0.862302, 0.871313, 0.876521, 0.891961, 0.868118, 0.905695, 0.894241, 0.899122, 0.936162, 0.967676, 0.93079, 0.91684, 0.936162, 0.938133, 0.947281, 0.945666, 0.939629, 0.951925, 0.96342, 0.9657, 0.968436, 0.950334, 0.94331], '')</t>
  </si>
  <si>
    <t>[47, 48, 49, 50,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249]</t>
  </si>
  <si>
    <t xml:space="preserve">F5S093|F5S093_9ENTR Phosphoserine phosphatase OS=Enterobacter hormaechei ATCC 49162 </t>
  </si>
  <si>
    <t>([0.020165, 0.034068, 0.019109, 0.030003, 0.043307, 0.06312, 0.036378, 0.046336, 0.064632, 0.086953, 0.111485, 0.111485, 0.06184, 0.064632, 0.060549, 0.023963, 0.018415, 0.018106, 0.015694, 0.014075, 0.016528, 0.034068, 0.031287, 0.064632, 0.074921, 0.038042, 0.03976, 0.06312, 0.035586, 0.018787, 0.011903, 0.007877, 0.010509, 0.01204, 0.008156, 0.008895, 0.010672, 0.008804, 0.009015, 0.009096, 0.011669, 0.011903, 0.008276, 0.006482, 0.006374, 0.005799, 0.007877, 0.006619, 0.006567, 0.009096, 0.008624, 0.013437, 0.017447, 0.014315, 0.014586, 0.014586, 0.008525, 0.007422, 0.01078, 0.008525, 0.013613, 0.009096, 0.013821, 0.023087, 0.035586, 0.038858, 0.031287, 0.031287, 0.021381, 0.026338, 0.028107, 0.030611, 0.027463, 0.03976, 0.044297, 0.037156, 0.056825, 0.102787, 0.102787, 0.047319, 0.071867, 0.069024, 0.142424, 0.090864, 0.076542, 0.06312, 0.025762, 0.038858, 0.024826, 0.029376, 0.030003, 0.023534, 0.043307, 0.021816, 0.021816, 0.020165, 0.022667, 0.016021, 0.017447, 0.026892, 0.064632, 0.0704, 0.056825, 0.06312, 0.05306, 0.031287, 0.022306, 0.025316, 0.022306, 0.034884, 0.054297, 0.06312, 0.079919, 0.085092, 0.086953, 0.051831, 0.058088, 0.11371, 0.127496, 0.066181, 0.038042, 0.037156, 0.036378, 0.055536, 0.025316, 0.026338, 0.066181, 0.11371, 0.132295, 0.137348, 0.076542, 0.042364, 0.028695, 0.029376, 0.028695, 0.028695, 0.038042, 0.033407, 0.032677, 0.028107, 0.054297, 0.116183, 0.054297, 0.033407, 0.016826, 0.032677, 0.034068, 0.026892, 0.018106, 0.016528, 0.015694, 0.025316, 0.051831, 0.06184, 0.038042, 0.023963, 0.045352, 0.031287, 0.035586, 0.034884, 0.06312, 0.034068, 0.034068, 0.071867, 0.129801, 0.129801, 0.120615, 0.122885, 0.073402, 0.11371, 0.18812, 0.11371, 0.116183, 0.11371, 0.111485, 0.161087, 0.225814, 0.232838, 0.339168, 0.352862, 0.268042, 0.18812, 0.194234, 0.10481, 0.064632, 0.054297, 0.090864, 0.092881, 0.081712, 0.137348, 0.094817, 0.096677, 0.18812, 0.120615, 0.11371, 0.127496, 0.074921, 0.074921, 0.071867, 0.037156, 0.033407, 0.046336, 0.066181, 0.096677, 0.167087, 0.222385, 0.185198, 0.164327, 0.134866, 0.26085, 0.225814], '')</t>
  </si>
  <si>
    <t xml:space="preserve">F5S096|F5S096_9ENTR DNA-binding transcriptional regulator OS=Enterobacter hormaechei ATCC 49162 </t>
  </si>
  <si>
    <t>([0.078022, 0.083462, 0.116183, 0.059222, 0.064632, 0.094817, 0.120615, 0.158265, 0.191378, 0.219301, 0.173081, 0.173081, 0.170161, 0.144935, 0.147574, 0.15284, 0.147574, 0.232838, 0.257454, 0.26085, 0.257454, 0.318242, 0.352862, 0.370445, 0.394753, 0.42561, 0.414856, 0.42561, 0.422041, 0.335645, 0.30533, 0.380708, 0.418646, 0.377384, 0.480142, 0.483068, 0.575842, 0.585406, 0.575842, 0.534167, 0.444081, 0.370445, 0.401658, 0.288399, 0.243554, 0.332115, 0.335645, 0.243554, 0.229226, 0.142424, 0.216401, 0.239899, 0.144935, 0.161087, 0.161087, 0.100716, 0.15008, 0.094817, 0.074921, 0.040537, 0.040537, 0.069024, 0.086953, 0.049374, 0.06312, 0.074921, 0.078022, 0.094817, 0.170161, 0.200174, 0.298791, 0.295083, 0.26085, 0.40511, 0.301917, 0.342579, 0.444081, 0.450668, 0.436924, 0.472492, 0.575842, 0.59508, 0.59014, 0.680603, 0.741537, 0.823549, 0.728858, 0.618285, 0.56648, 0.570702, 0.529623, 0.4292, 0.339168, 0.377384, 0.359901, 0.447574, 0.366687, 0.321458, 0.281712, 0.342579, 0.349426, 0.318242, 0.311707, 0.219301, 0.196879, 0.170161, 0.179055, 0.268042, 0.352862, 0.370445, 0.356642, 0.271506, 0.271506, 0.380708, 0.380708, 0.295083, 0.25406, 0.288399, 0.232838, 0.268042, 0.318242, 0.275179, 0.308712, 0.30533, 0.298791, 0.219301, 0.206376, 0.200174, 0.194234, 0.109221, 0.096677, 0.078022, 0.127496, 0.194234, 0.116183, 0.076542, 0.094817, 0.116183, 0.15008, 0.132295, 0.127496, 0.064632, 0.079919, 0.045352, 0.046336, 0.083462, 0.0704, 0.11371, 0.060549, 0.066181, 0.096677, 0.054297, 0.043307, 0.049374, 0.05306, 0.096677, 0.11371, 0.142424, 0.118441, 0.066181, 0.078022, 0.066181, 0.125101, 0.085092, 0.144935, 0.120615, 0.098513, 0.17593, 0.209395, 0.31487, 0.311707, 0.26085, 0.271506, 0.257454, 0.206376, 0.125101, 0.116183, 0.085092, 0.079919, 0.096677, 0.167087, 0.239899, 0.271506, 0.284882, 0.25406, 0.25406, 0.243554, 0.25031, 0.243554, 0.219301, 0.225814, 0.185198, 0.182256, 0.264545, 0.278302, 0.30533, 0.394753, 0.394753, 0.390993, 0.30533, 0.275179, 0.167087, 0.173081, 0.170161, 0.083462, 0.144935, 0.164327, 0.206376, 0.206376, 0.127496, 0.127496, 0.120615, 0.144935, 0.18812, 0.194234, 0.26085, 0.203355, 0.132295, 0.076542, 0.139895, 0.132295, 0.129801, 0.229226, 0.239899, 0.25031, 0.324872, 0.332115, 0.295083, 0.281712, 0.281712, 0.339168, 0.236433, 0.225814, 0.225814, 0.268042, 0.26085, 0.225814, 0.298791, 0.346032, 0.40511, 0.311707, 0.41194, 0.458154, 0.356642, 0.25406, 0.15008, 0.15008, 0.122885, 0.074921, 0.048328, 0.064632, 0.083462, 0.15284, 0.096677, 0.109221, 0.111485, 0.090864, 0.134866, 0.144935, 0.17593, 0.132295, 0.203355, 0.203355, 0.194234, 0.295083, 0.398279, 0.422041, 0.390993, 0.418646, 0.5017, 0.486429, 0.40511, 0.377384, 0.342579, 0.414856, 0.366687, 0.332115, 0.349426, 0.268042, 0.194234, 0.15284, 0.268042], '')</t>
  </si>
  <si>
    <t>[36, 37, 38, 39, 80, 81, 82, 83, 84, 85, 86, 87, 88, 89, 90, 269]</t>
  </si>
  <si>
    <t xml:space="preserve">F5S097|F5S097_9ENTR Ferredoxin OS=Enterobacter hormaechei ATCC 49162 </t>
  </si>
  <si>
    <t>([0.018106, 0.007555, 0.011106, 0.013265, 0.007091, 0.009865, 0.014783, 0.022306, 0.011106, 0.016257, 0.020522, 0.024826, 0.024393, 0.024826, 0.036378, 0.046336, 0.045352, 0.051831, 0.05306, 0.098513, 0.086953, 0.096677, 0.161087, 0.15284, 0.170161, 0.342579, 0.321458, 0.15008, 0.134866, 0.301917, 0.132295, 0.090864, 0.083462, 0.090864, 0.079919, 0.090864, 0.10481, 0.120615, 0.11371, 0.042364, 0.069024, 0.109221, 0.071867, 0.038858, 0.044297, 0.030003, 0.031287, 0.031287, 0.088832, 0.059222, 0.034068, 0.090864, 0.142424, 0.161087, 0.147574, 0.21291, 0.15284, 0.170161, 0.15284, 0.164327, 0.335645, 0.335645, 0.278302, 0.257454, 0.433034, 0.401658, 0.380708, 0.311707, 0.243554, 0.182256, 0.229226, 0.284882, 0.264545, 0.264545, 0.236433, 0.200174, 0.18812, 0.216401, 0.170161, 0.142424, 0.106997, 0.0704, 0.045352, 0.06312, 0.096677, 0.056825], '')</t>
  </si>
  <si>
    <t xml:space="preserve">F5S0A4|F5S0A4_9ENTR Uncharacterized protein OS=Enterobacter hormaechei ATCC 49162 </t>
  </si>
  <si>
    <t>([0.182256, 0.120615, 0.051831, 0.081712, 0.040537, 0.054297, 0.074921, 0.102787, 0.06312, 0.06312, 0.079919, 0.060549, 0.054297, 0.055536, 0.032017, 0.025316, 0.017447, 0.014315, 0.0198, 0.032677, 0.054297, 0.081712, 0.144935, 0.216401, 0.129801, 0.25406, 0.25031, 0.209395, 0.173081, 0.194234, 0.25406, 0.243554, 0.31487, 0.339168, 0.232838, 0.236433, 0.182256, 0.281712, 0.291804, 0.264545, 0.222385, 0.185198, 0.167087, 0.111485, 0.11371, 0.185198, 0.11371, 0.088832], '')</t>
  </si>
  <si>
    <t xml:space="preserve">F5S0A5|F5S0A5_9ENTR Transposase OS=Enterobacter hormaechei ATCC 49162 </t>
  </si>
  <si>
    <t>([0.011106, 0.018106, 0.036378, 0.060549, 0.083462, 0.106997, 0.139895, 0.098513, 0.11371, 0.137348, 0.085092, 0.06312, 0.092881, 0.047319, 0.03976, 0.038042, 0.045352, 0.054297, 0.055536, 0.055536, 0.060549, 0.058088, 0.06184, 0.050641, 0.047319, 0.027463, 0.023534, 0.014586, 0.014586, 0.016528, 0.016257, 0.033407, 0.032017, 0.038858, 0.074921, 0.088832, 0.088832, 0.092881, 0.079919, 0.046336, 0.094817, 0.083462, 0.085092, 0.081712, 0.048328, 0.03976, 0.066181, 0.078022, 0.079919, 0.088832, 0.081712, 0.042364, 0.038858, 0.074921, 0.074921, 0.079919, 0.076542, 0.044297, 0.042364, 0.046336, 0.046336, 0.046336, 0.081712, 0.11371, 0.127496, 0.191378, 0.225814, 0.161087, 0.100716, 0.164327, 0.232838, 0.225814, 0.247041, 0.247041, 0.239899, 0.161087, 0.164327, 0.173081, 0.225814, 0.137348, 0.225814, 0.321458, 0.21291, 0.120615, 0.144935, 0.125101, 0.129801, 0.120615, 0.18812, 0.185198, 0.203355, 0.196879, 0.118441, 0.179055, 0.17593, 0.170161, 0.25031, 0.243554, 0.247041, 0.281712, 0.384043, 0.281712, 0.268042, 0.298791, 0.436924, 0.356642, 0.36309, 0.36309, 0.308712, 0.30533, 0.328603, 0.301917, 0.308712, 0.418646, 0.422041, 0.42561, 0.352862, 0.295083, 0.291804, 0.21291, 0.232838, 0.239899, 0.288399, 0.284882, 0.271506, 0.18812, 0.264545, 0.185198, 0.185198, 0.243554, 0.236433, 0.30533, 0.301917, 0.222385, 0.158265, 0.158265, 0.158265, 0.158265, 0.209395, 0.225814, 0.281712, 0.25406, 0.182256, 0.232838, 0.167087, 0.271506, 0.335645, 0.335645, 0.414856, 0.324872, 0.25031, 0.18812, 0.182256, 0.111485, 0.17593, 0.239899, 0.239899, 0.247041, 0.318242, 0.264545, 0.278302, 0.298791, 0.324872, 0.324872, 0.339168, 0.444081, 0.42561, 0.414856, 0.339168, 0.342579, 0.42561, 0.5017, 0.497853, 0.450668, 0.472492, 0.472492, 0.490133, 0.433034, 0.422041, 0.422041, 0.422041, 0.40511, 0.335645, 0.30533, 0.377384, 0.36309, 0.335645, 0.335645, 0.339168, 0.41194, 0.422041, 0.422041, 0.346032, 0.42561, 0.454136, 0.534167, 0.521092, 0.505461, 0.570702, 0.58069, 0.494003, 0.472492, 0.465241, 0.461924, 0.480142, 0.483068, 0.486429, 0.408655, 0.41194, 0.414856, 0.418646, 0.40511, 0.40511, 0.497853, 0.486429, 0.521092, 0.538167, 0.433034, 0.359901, 0.359901, 0.359901, 0.433034, 0.51388, 0.509769, 0.509769, 0.494003, 0.497853, 0.440853, 0.521092, 0.517562, 0.51388, 0.486429, 0.461924, 0.465241, 0.377384, 0.384043, 0.30533, 0.291804, 0.398279, 0.398279, 0.40511, 0.40511, 0.380708, 0.380708, 0.380708, 0.436924, 0.36309, 0.295083, 0.352862, 0.36309, 0.377384, 0.352862, 0.324872, 0.295083, 0.295083, 0.321458, 0.264545, 0.349426, 0.281712, 0.243554, 0.318242, 0.308712, 0.25406, 0.275179, 0.275179, 0.278302, 0.308712, 0.380708, 0.458154, 0.458154, 0.370445, 0.359901, 0.356642, 0.41194, 0.387226, 0.384043, 0.342579, 0.346032, 0.335645, 0.41194, 0.366687, 0.298791, 0.225814, 0.281712, 0.291804, 0.291804, 0.200174, 0.132295, 0.132295, 0.120615, 0.118441, 0.132295, 0.085092, 0.102787, 0.102787, 0.15008, 0.15008, 0.236433, 0.31487, 0.236433, 0.203355, 0.247041, 0.301917, 0.36309, 0.332115, 0.295083, 0.264545, 0.370445, 0.458154, 0.433034], '')</t>
  </si>
  <si>
    <t>[171, 195, 196, 197, 198, 199, 215, 216, 222, 223, 224, 228, 229, 230]</t>
  </si>
  <si>
    <t xml:space="preserve">F5S0A7|F5S0A7_9ENTR Integrase OS=Enterobacter hormaechei ATCC 49162 </t>
  </si>
  <si>
    <t>([0.56648, 0.36309, 0.387226, 0.366687, 0.268042, 0.295083, 0.182256, 0.225814, 0.161087, 0.182256, 0.206376, 0.158265, 0.179055, 0.179055, 0.179055, 0.094817, 0.079919, 0.137348, 0.081712, 0.034068, 0.019109, 0.018106, 0.021816, 0.01227, 0.014075, 0.014315, 0.014586, 0.022667, 0.022306, 0.038042, 0.038042, 0.038858, 0.046336, 0.027463, 0.028695, 0.017138, 0.033407, 0.023534, 0.022667, 0.038042, 0.043307, 0.079919, 0.078022, 0.129801, 0.191378, 0.125101, 0.200174, 0.125101, 0.127496, 0.120615, 0.122885, 0.147574, 0.144935, 0.111485, 0.18812, 0.209395, 0.301917, 0.301917, 0.301917, 0.308712, 0.219301, 0.324872, 0.229226, 0.15284, 0.092881, 0.11371, 0.179055, 0.111485, 0.111485, 0.11371, 0.066181, 0.064632, 0.055536, 0.055536, 0.078022, 0.079919, 0.079919, 0.076542, 0.076542, 0.076542, 0.042364, 0.049374, 0.023087, 0.042364, 0.0704, 0.120615, 0.120615, 0.127496, 0.200174, 0.219301, 0.25406, 0.342579, 0.25406, 0.219301, 0.219301, 0.30533, 0.219301, 0.200174, 0.144935, 0.086953, 0.120615, 0.158265, 0.225814, 0.349426, 0.30533, 0.222385, 0.219301, 0.232838, 0.18812, 0.182256, 0.25031, 0.164327, 0.116183, 0.18812, 0.219301, 0.219301, 0.206376, 0.185198, 0.185198, 0.209395, 0.301917, 0.332115, 0.339168, 0.243554, 0.236433, 0.209395, 0.21291, 0.206376, 0.203355, 0.25406, 0.232838, 0.200174, 0.275179, 0.324872, 0.295083, 0.26085, 0.222385, 0.164327, 0.275179, 0.222385], '')</t>
  </si>
  <si>
    <t xml:space="preserve">F5S0A8|F5S0A8_9ENTR Resolvase family site-specific recombinase OS=Enterobacter hormaechei ATCC 49162 </t>
  </si>
  <si>
    <t>([0.086953, 0.127496, 0.173081, 0.229226, 0.275179, 0.311707, 0.236433, 0.275179, 0.298791, 0.324872, 0.318242, 0.26085, 0.342579, 0.42561, 0.394753, 0.483068, 0.490133, 0.505461, 0.59917, 0.517562, 0.401658, 0.398279, 0.40511, 0.398279, 0.356642, 0.349426, 0.346032, 0.436924, 0.36309, 0.339168, 0.346032, 0.374039, 0.494003, 0.454136, 0.377384, 0.408655, 0.40511, 0.384043, 0.295083, 0.284882, 0.356642, 0.384043, 0.374039, 0.370445, 0.374039, 0.40511, 0.414856, 0.335645, 0.268042, 0.271506, 0.194234, 0.185198, 0.125101, 0.10481, 0.120615, 0.120615, 0.120615, 0.118441, 0.179055, 0.222385, 0.222385, 0.225814, 0.222385, 0.164327, 0.100716, 0.060549, 0.038858, 0.038042, 0.066181, 0.058088, 0.085092, 0.158265, 0.158265, 0.225814, 0.144935, 0.15284, 0.134866, 0.134866, 0.137348, 0.083462, 0.106997, 0.111485, 0.102787, 0.098513, 0.144935, 0.222385, 0.301917, 0.366687, 0.398279, 0.356642, 0.440853, 0.440853, 0.328603, 0.247041, 0.155435, 0.243554, 0.158265, 0.225814, 0.225814, 0.200174, 0.203355, 0.173081, 0.17593, 0.15008, 0.236433, 0.232838, 0.232838, 0.158265, 0.100716, 0.054297, 0.0704, 0.0704, 0.073402, 0.132295, 0.17593, 0.271506, 0.182256, 0.232838, 0.232838, 0.203355, 0.229226, 0.318242, 0.349426, 0.342579, 0.374039, 0.275179, 0.275179, 0.264545, 0.346032, 0.4292, 0.538167, 0.529623, 0.436924, 0.433034, 0.468512, 0.509769, 0.521092, 0.490133, 0.486429, 0.529623, 0.529623, 0.529623, 0.517562, 0.422041, 0.332115, 0.301917, 0.408655, 0.408655, 0.370445, 0.374039, 0.374039, 0.342579, 0.352862, 0.374039, 0.339168, 0.219301, 0.142424, 0.076542, 0.15008, 0.122885, 0.096677, 0.076542, 0.05306, 0.056825, 0.056825, 0.054297, 0.067594, 0.06184, 0.032677, 0.049374, 0.03976, 0.040537, 0.030611, 0.021816, 0.024826, 0.022667, 0.031287, 0.046336, 0.078022, 0.05306, 0.074921, 0.0704], '')</t>
  </si>
  <si>
    <t>[17, 18, 19, 130, 131, 135, 136, 139, 140, 141, 142]</t>
  </si>
  <si>
    <t xml:space="preserve">F5S0A9|F5S0A9_9ENTR Uncharacterized protein OS=Enterobacter hormaechei ATCC 49162 </t>
  </si>
  <si>
    <t>([0.10481, 0.139895, 0.21291, 0.257454, 0.203355, 0.139895, 0.074921, 0.100716, 0.127496, 0.147574, 0.164327, 0.185198, 0.142424, 0.086953, 0.132295, 0.109221, 0.11371, 0.086953, 0.11371, 0.127496, 0.239899, 0.318242, 0.257454, 0.236433, 0.247041, 0.324872, 0.318242, 0.4292, 0.433034, 0.30533, 0.324872, 0.335645, 0.328603, 0.394753, 0.458154, 0.465241, 0.490133, 0.4292, 0.394753, 0.4292, 0.418646, 0.387226, 0.374039, 0.433034, 0.408655, 0.366687, 0.31487, 0.42561, 0.408655, 0.36309], '')</t>
  </si>
  <si>
    <t xml:space="preserve">F5S0B0|F5S0B0_9ENTR Phage tail protein (Fragment) OS=Enterobacter hormaechei ATCC 49162 </t>
  </si>
  <si>
    <t>([0.42561, 0.468512, 0.483068, 0.517562, 0.562014, 0.486429, 0.525368, 0.56648, 0.505461, 0.517562, 0.433034, 0.472492, 0.418646, 0.359901, 0.440853, 0.440853, 0.450668, 0.458154, 0.42561, 0.42561, 0.380708, 0.394753, 0.359901, 0.384043, 0.377384, 0.288399, 0.335645, 0.247041, 0.229226, 0.284882, 0.209395, 0.318242, 0.25406, 0.332115, 0.342579, 0.25406, 0.243554, 0.17593, 0.17593, 0.200174, 0.194234, 0.232838, 0.216401, 0.17593, 0.139895, 0.142424, 0.222385, 0.232838, 0.225814, 0.236433, 0.17593, 0.17593, 0.194234, 0.284882, 0.25031, 0.321458, 0.440853, 0.517562, 0.608892, 0.557691, 0.557691, 0.58069, 0.476583, 0.476583, 0.476583, 0.444081, 0.461924, 0.414856, 0.433034, 0.534167, 0.490133, 0.604312, 0.703578, 0.657645, 0.608892, 0.553315, 0.545602, 0.4292, 0.422041, 0.349426, 0.291804, 0.284882, 0.257454, 0.321458, 0.236433, 0.278302, 0.264545, 0.247041, 0.284882, 0.284882, 0.275179, 0.318242, 0.225814, 0.173081, 0.164327, 0.170161, 0.225814, 0.222385, 0.31487, 0.356642, 0.394753, 0.5017, 0.450668, 0.494003, 0.440853, 0.541878, 0.58069, 0.570702, 0.476583, 0.480142, 0.398279, 0.390993, 0.298791, 0.387226, 0.408655, 0.454136, 0.461924, 0.490133, 0.494003, 0.447574, 0.31487, 0.359901, 0.356642, 0.408655, 0.335645, 0.40511, 0.414856, 0.394753, 0.465241, 0.549308, 0.51388, 0.59014, 0.585406, 0.720929, 0.675549, 0.73685, 0.642678], '')</t>
  </si>
  <si>
    <t>[3, 4, 6, 7, 8, 9, 57, 58, 59, 60, 61, 69, 71, 72, 73, 74, 75, 76, 101, 105, 106, 107, 129, 130, 131, 132, 133, 134, 135, 136]</t>
  </si>
  <si>
    <t xml:space="preserve">F5S0B2|F5S0B2_9ENTR Iron-sulfur cluster binding protein OS=Enterobacter hormaechei ATCC 49162 </t>
  </si>
  <si>
    <t>([0.225814, 0.298791, 0.232838, 0.161087, 0.05306, 0.069024, 0.102787, 0.139895, 0.155435, 0.203355, 0.219301, 0.170161, 0.118441, 0.088832, 0.109221, 0.064632, 0.116183, 0.096677, 0.142424, 0.142424, 0.102787, 0.109221, 0.067594, 0.106997, 0.100716, 0.225814, 0.098513, 0.083462, 0.085092, 0.088832, 0.044297, 0.017447, 0.026338, 0.040537, 0.021816, 0.024393, 0.015344, 0.013437, 0.01078, 0.009096, 0.008409, 0.010221, 0.009401, 0.009401, 0.009401, 0.00962, 0.007495, 0.014783, 0.017138, 0.017797, 0.01204, 0.016257, 0.022667, 0.015078, 0.015078, 0.042364, 0.044297, 0.132295, 0.090864, 0.092881, 0.147574, 0.074921, 0.033407, 0.015078, 0.019401, 0.015078, 0.022306, 0.034068, 0.035586, 0.020165, 0.019401, 0.019109, 0.024393, 0.03976, 0.051831, 0.041405, 0.027463, 0.021381, 0.014315, 0.017797, 0.023087, 0.013016, 0.033407, 0.102787], '')</t>
  </si>
  <si>
    <t xml:space="preserve">F5S0B3|F5S0B3_9ENTR Glycerophosphodiester phosphodiesterase OS=Enterobacter hormaechei ATCC 49162 </t>
  </si>
  <si>
    <t>([0.060549, 0.034884, 0.037156, 0.05306, 0.034068, 0.032017, 0.045352, 0.059222, 0.076542, 0.078022, 0.056825, 0.064632, 0.05306, 0.096677, 0.085092, 0.042364, 0.048328, 0.033407, 0.026338, 0.027463, 0.047319, 0.079919, 0.109221, 0.132295, 0.132295, 0.129801, 0.106997, 0.127496, 0.142424, 0.147574, 0.179055, 0.17593, 0.236433, 0.239899, 0.225814, 0.196879, 0.247041, 0.281712, 0.284882, 0.284882, 0.295083, 0.291804, 0.264545, 0.30533, 0.21291, 0.142424, 0.243554, 0.339168, 0.311707, 0.21291, 0.15008, 0.116183, 0.185198, 0.15284, 0.191378, 0.203355, 0.247041, 0.209395, 0.179055, 0.200174, 0.155435, 0.147574, 0.155435, 0.18812, 0.111485, 0.116183, 0.18812, 0.173081, 0.111485, 0.109221, 0.179055, 0.179055, 0.191378, 0.203355, 0.209395, 0.111485, 0.127496, 0.125101, 0.194234, 0.225814, 0.295083, 0.374039, 0.380708, 0.370445, 0.366687, 0.370445, 0.36309, 0.321458, 0.232838, 0.311707, 0.196879, 0.191378, 0.17593, 0.17593, 0.173081, 0.106997, 0.194234, 0.164327, 0.098513, 0.092881, 0.056825, 0.056825, 0.064632, 0.060549, 0.030003, 0.032677, 0.034068, 0.066181, 0.086953, 0.144935, 0.132295, 0.225814, 0.164327, 0.25406, 0.222385, 0.134866, 0.236433, 0.236433, 0.236433, 0.21291, 0.247041, 0.31487, 0.311707, 0.291804, 0.291804, 0.408655, 0.284882, 0.366687, 0.271506, 0.257454, 0.257454, 0.164327, 0.179055, 0.25406, 0.25406, 0.236433, 0.335645, 0.203355, 0.15008, 0.158265, 0.26085, 0.158265, 0.209395, 0.206376, 0.21291, 0.216401, 0.209395, 0.308712, 0.324872, 0.324872, 0.324872, 0.247041, 0.268042, 0.284882, 0.284882, 0.191378, 0.264545, 0.219301, 0.352862, 0.31487, 0.200174, 0.200174, 0.278302, 0.275179, 0.291804, 0.295083, 0.284882, 0.291804, 0.222385, 0.185198, 0.232838, 0.225814, 0.30533, 0.311707, 0.298791, 0.222385, 0.225814, 0.225814, 0.268042, 0.155435, 0.25031, 0.264545, 0.264545, 0.264545, 0.243554, 0.222385, 0.236433, 0.236433, 0.170161, 0.158265, 0.122885, 0.15008, 0.111485, 0.059222, 0.102787, 0.079919, 0.098513, 0.164327, 0.11371, 0.102787, 0.170161, 0.11371, 0.179055, 0.179055, 0.194234, 0.137348, 0.155435, 0.167087, 0.170161, 0.185198, 0.275179, 0.30533, 0.30533, 0.295083, 0.408655, 0.324872, 0.291804, 0.328603, 0.239899, 0.236433, 0.216401, 0.137348, 0.203355, 0.219301, 0.132295, 0.132295, 0.209395, 0.196879, 0.182256, 0.203355, 0.239899, 0.25031, 0.321458, 0.321458, 0.398279, 0.377384, 0.352862, 0.349426, 0.352862, 0.339168, 0.433034, 0.366687, 0.468512, 0.366687, 0.308712, 0.30533, 0.284882, 0.295083, 0.291804, 0.25406, 0.18812, 0.18812, 0.18812, 0.106997, 0.083462, 0.090864, 0.05306, 0.083462, 0.127496, 0.118441, 0.122885, 0.11371, 0.209395, 0.209395, 0.219301, 0.268042, 0.324872, 0.257454, 0.173081, 0.15008, 0.18812, 0.229226, 0.236433, 0.225814, 0.335645, 0.359901, 0.346032, 0.377384, 0.398279, 0.311707, 0.311707, 0.366687, 0.321458, 0.232838, 0.216401, 0.321458, 0.291804, 0.339168, 0.384043, 0.444081, 0.476583, 0.408655, 0.422041, 0.36309, 0.36309, 0.36309, 0.278302, 0.278302, 0.278302, 0.284882, 0.332115, 0.346032, 0.387226, 0.359901, 0.454136, 0.480142, 0.366687, 0.370445, 0.370445, 0.414856, 0.352862, 0.370445, 0.433034, 0.342579, 0.31487, 0.332115, 0.243554, 0.26085, 0.173081, 0.243554, 0.257454, 0.257454, 0.257454, 0.18812, 0.275179, 0.247041, 0.164327, 0.15284, 0.17593, 0.18812, 0.096677, 0.158265, 0.158265, 0.144935, 0.182256, 0.206376, 0.191378, 0.147574, 0.144935, 0.222385, 0.222385, 0.203355, 0.232838, 0.194234, 0.225814, 0.185198, 0.155435, 0.200174, 0.308712, 0.275179, 0.21291, 0.359901, 0.268042], '')</t>
  </si>
  <si>
    <t xml:space="preserve">F5S0B4|F5S0B4_9ENTR MFS family major facilitator transporter, glycerol-3-phosphate:cation symporter OS=Enterobacter hormaechei ATCC 49162 </t>
  </si>
  <si>
    <t>([0.034068, 0.030003, 0.047319, 0.023087, 0.040537, 0.066181, 0.058088, 0.086953, 0.048328, 0.067594, 0.096677, 0.0704, 0.06312, 0.067594, 0.134866, 0.15008, 0.15284, 0.060549, 0.090864, 0.036378, 0.016021, 0.009187, 0.011106, 0.007091, 0.006482, 0.003864, 0.003671, 0.0028, 0.002336, 0.002761, 0.001743, 0.00103, 0.001048, 0.001211, 0.001211, 0.001202, 0.001778, 0.001069, 0.001434, 0.000893, 0.001232, 0.00155, 0.002482, 0.001623, 0.001675, 0.002078, 0.003461, 0.003607, 0.005318, 0.00407, 0.004513, 0.006701, 0.010509, 0.0198, 0.017447, 0.017138, 0.009015, 0.007422, 0.008409, 0.00962, 0.016257, 0.011903, 0.016257, 0.009015, 0.013016, 0.011903, 0.018415, 0.008895, 0.008276, 0.008409, 0.008409, 0.006039, 0.004921, 0.004921, 0.004646, 0.005011, 0.004921, 0.007877, 0.009187, 0.014315, 0.015694, 0.017797, 0.033407, 0.020876, 0.017447, 0.01227, 0.028107, 0.021381, 0.051831, 0.025762, 0.014075, 0.016021, 0.022667, 0.025762, 0.020165, 0.013437, 0.014315, 0.009096, 0.005503, 0.004483, 0.004577, 0.00292, 0.002078, 0.00231, 0.002057, 0.002705, 0.00389, 0.00359, 0.003963, 0.0028, 0.003478, 0.003478, 0.00389, 0.002976, 0.002606, 0.002155, 0.001967, 0.001541, 0.001572, 0.001936, 0.00246, 0.001692, 0.001709, 0.002435, 0.002276, 0.002529, 0.002976, 0.002057, 0.002327, 0.002512, 0.002761, 0.003276, 0.004483, 0.005683, 0.007177, 0.007315, 0.010509, 0.01078, 0.012491, 0.021816, 0.038858, 0.038858, 0.092881, 0.194234, 0.182256, 0.182256, 0.15284, 0.100716, 0.17593, 0.098513, 0.042364, 0.076542, 0.046336, 0.035586, 0.030611, 0.048328, 0.047319, 0.050641, 0.098513, 0.173081, 0.098513, 0.102787, 0.116183, 0.050641, 0.025762, 0.012491, 0.008276, 0.008156, 0.01078, 0.008723, 0.009865, 0.009728, 0.006039, 0.007877, 0.00962, 0.006988, 0.006421, 0.007259, 0.006482, 0.004689, 0.003341, 0.003757, 0.003757, 0.00316, 0.0028, 0.003864, 0.005011, 0.004976, 0.004976, 0.003963, 0.004315, 0.003555, 0.00359, 0.004689, 0.003079, 0.002555, 0.002581, 0.00225, 0.00246, 0.002881, 0.003997, 0.006142, 0.007877, 0.007091, 0.006245, 0.009977, 0.007031, 0.008723, 0.015078, 0.015344, 0.026338, 0.038858, 0.035586, 0.0704, 0.096677, 0.21291, 0.144935, 0.264545, 0.346032, 0.359901, 0.225814, 0.21291, 0.216401, 0.203355, 0.196879, 0.298791, 0.318242, 0.447574, 0.324872, 0.311707, 0.374039, 0.352862, 0.346032, 0.36309, 0.232838, 0.164327, 0.15284, 0.155435, 0.090864, 0.046336, 0.049374, 0.11371, 0.116183, 0.055536, 0.030003, 0.017797, 0.009401, 0.006245, 0.005223, 0.00558, 0.004775, 0.005623, 0.004483, 0.002976, 0.003212, 0.003341, 0.002976, 0.002194, 0.003109, 0.002623, 0.003555, 0.002396, 0.001602, 0.001692, 0.001597, 0.002211, 0.003276, 0.004577, 0.004431, 0.003727, 0.004611, 0.005683, 0.004358, 0.005378, 0.007877, 0.006619, 0.008525, 0.008624, 0.013821, 0.013613, 0.025316, 0.024826, 0.024826, 0.036378, 0.017797, 0.016826, 0.010672, 0.006701, 0.007091, 0.007177, 0.008895, 0.008804, 0.005799, 0.008002, 0.008002, 0.008525, 0.009483, 0.00777, 0.008525, 0.008002, 0.008156, 0.006619, 0.006567, 0.009977, 0.011903, 0.014075, 0.013821, 0.022667, 0.043307, 0.040537, 0.083462, 0.10481, 0.079919, 0.15284, 0.129801, 0.083462, 0.034068, 0.026338, 0.032017, 0.055536, 0.028107, 0.017447, 0.025762, 0.014315, 0.010672, 0.011106, 0.010672, 0.013437, 0.008276, 0.006039, 0.004208, 0.004358, 0.004646, 0.005799, 0.00558, 0.005932, 0.008156, 0.013613, 0.017447, 0.027463, 0.018106, 0.024826, 0.027463, 0.017797, 0.018106, 0.015078, 0.008895, 0.01227, 0.009865, 0.010372, 0.010221, 0.009977, 0.009294, 0.009401, 0.006533, 0.00543, 0.003864, 0.002581, 0.002581, 0.00246, 0.002349, 0.002503, 0.002117, 0.002727, 0.002503, 0.003109, 0.004247, 0.005992, 0.006039, 0.008075, 0.009865, 0.016528, 0.034068, 0.026338, 0.017447, 0.026892, 0.018415, 0.036378, 0.0704, 0.037156, 0.031287, 0.031287, 0.020165, 0.020165, 0.017138, 0.030003, 0.038858, 0.020165, 0.016021, 0.012491, 0.015694, 0.015694, 0.009728, 0.007091, 0.008276, 0.006482, 0.006701, 0.008002, 0.008075, 0.00543, 0.005011, 0.007422, 0.005623, 0.008723, 0.013016, 0.013265, 0.007877, 0.006482, 0.006421, 0.006039, 0.004899, 0.004835, 0.00543, 0.007555, 0.007422, 0.005318, 0.006619, 0.004921, 0.004646, 0.003341, 0.003512, 0.003701, 0.00292, 0.003079, 0.002396, 0.001649, 0.001649, 0.002727, 0.003431, 0.004414, 0.005318, 0.007555, 0.006567, 0.007315, 0.005683, 0.005318, 0.006421, 0.007645, 0.010672, 0.019401, 0.028695, 0.046336, 0.083462, 0.122885, 0.182256, 0.236433, 0.377384, 0.36309, 0.284882, 0.243554], '')</t>
  </si>
  <si>
    <t xml:space="preserve">F5S0B7|F5S0B7_9ENTR Anaerobic glycerol-3-phosphate dehydrogenase subunit C OS=Enterobacter hormaechei ATCC 49162 </t>
  </si>
  <si>
    <t>([0.164327, 0.051831, 0.076542, 0.066181, 0.025762, 0.037156, 0.051831, 0.046336, 0.023087, 0.036378, 0.033407, 0.037156, 0.036378, 0.024826, 0.025762, 0.030003, 0.054297, 0.030611, 0.036378, 0.088832, 0.15008, 0.15008, 0.291804, 0.26085, 0.308712, 0.480142, 0.483068, 0.476583, 0.549308, 0.741537, 0.613573, 0.694846, 0.604312, 0.608892, 0.690604, 0.675549, 0.604312, 0.51388, 0.51388, 0.486429, 0.5017, 0.444081, 0.377384, 0.366687, 0.311707, 0.196879, 0.118441, 0.122885, 0.060549, 0.055536, 0.054297, 0.03976, 0.040537, 0.044297, 0.037156, 0.018106, 0.020876, 0.023963, 0.038042, 0.044297, 0.043307, 0.025316, 0.029376, 0.048328, 0.030003, 0.031287, 0.071867, 0.116183, 0.090864, 0.182256, 0.158265, 0.158265, 0.18812, 0.17593, 0.222385, 0.257454, 0.374039, 0.374039, 0.380708, 0.298791, 0.36309, 0.370445, 0.418646, 0.342579, 0.264545, 0.335645, 0.41194, 0.40511, 0.40511, 0.36309, 0.324872, 0.349426, 0.342579, 0.352862, 0.352862, 0.356642, 0.374039, 0.268042, 0.21291, 0.236433, 0.25031, 0.18812, 0.191378, 0.191378, 0.236433, 0.311707, 0.284882, 0.209395, 0.209395, 0.229226, 0.243554, 0.281712, 0.291804, 0.222385, 0.222385, 0.232838, 0.203355, 0.185198, 0.21291, 0.247041, 0.147574, 0.203355, 0.268042, 0.264545, 0.298791, 0.324872, 0.243554, 0.301917, 0.377384, 0.288399, 0.257454, 0.321458, 0.311707, 0.30533, 0.271506, 0.352862, 0.352862, 0.291804, 0.203355, 0.278302, 0.271506, 0.295083, 0.257454, 0.219301, 0.222385, 0.225814, 0.196879, 0.284882, 0.155435, 0.132295, 0.216401, 0.229226, 0.170161, 0.147574, 0.079919, 0.081712, 0.081712, 0.076542, 0.079919, 0.079919, 0.054297, 0.060549, 0.051831, 0.069024, 0.085092, 0.096677, 0.096677, 0.071867, 0.069024, 0.132295, 0.158265, 0.096677, 0.055536, 0.081712, 0.067594, 0.079919, 0.158265, 0.129801, 0.109221, 0.173081, 0.257454, 0.318242, 0.239899, 0.335645, 0.243554, 0.167087, 0.139895, 0.132295, 0.21291, 0.21291, 0.137348, 0.078022, 0.125101, 0.134866, 0.155435, 0.142424, 0.137348, 0.106997, 0.137348, 0.161087, 0.085092, 0.085092, 0.086953, 0.127496, 0.102787, 0.161087, 0.232838, 0.243554, 0.21291, 0.203355, 0.196879, 0.298791, 0.321458, 0.324872, 0.384043, 0.275179, 0.352862, 0.454136, 0.454136, 0.349426, 0.288399, 0.401658, 0.398279, 0.390993, 0.298791, 0.356642, 0.291804, 0.209395, 0.173081, 0.203355, 0.194234, 0.194234, 0.185198, 0.15008, 0.15008, 0.081712, 0.134866, 0.081712, 0.076542, 0.096677, 0.170161, 0.144935, 0.173081, 0.170161, 0.11371, 0.118441, 0.10481, 0.102787, 0.167087, 0.206376, 0.206376, 0.209395, 0.142424, 0.142424, 0.25031, 0.247041, 0.271506, 0.281712, 0.284882, 0.25031, 0.247041, 0.232838, 0.219301, 0.129801, 0.074921, 0.122885, 0.182256, 0.116183, 0.170161, 0.158265, 0.15008, 0.15008, 0.155435, 0.155435, 0.179055, 0.109221, 0.109221, 0.173081, 0.10481, 0.185198, 0.144935, 0.139895, 0.098513, 0.129801, 0.120615, 0.191378, 0.194234, 0.225814, 0.194234, 0.18812, 0.164327, 0.179055, 0.170161, 0.142424, 0.206376, 0.106997, 0.161087, 0.106997, 0.06312, 0.102787, 0.05306, 0.094817, 0.060549, 0.054297, 0.078022, 0.083462, 0.050641, 0.060549, 0.049374, 0.060549, 0.069024, 0.050641, 0.046336, 0.032677, 0.024393, 0.025316, 0.046336, 0.046336, 0.040537, 0.038042, 0.037156, 0.035586, 0.026892, 0.044297, 0.073402, 0.040537, 0.066181, 0.056825, 0.045352, 0.044297, 0.083462, 0.078022, 0.071867, 0.083462, 0.122885, 0.182256, 0.182256, 0.161087, 0.102787, 0.173081, 0.236433, 0.264545, 0.271506, 0.194234, 0.191378, 0.194234, 0.200174, 0.216401, 0.339168, 0.339168, 0.342579, 0.295083, 0.291804, 0.352862, 0.264545, 0.200174, 0.206376, 0.206376, 0.139895, 0.225814, 0.229226, 0.158265, 0.134866, 0.120615, 0.21291, 0.142424, 0.15008, 0.194234, 0.17593, 0.164327, 0.164327, 0.161087, 0.18812, 0.096677, 0.129801, 0.170161, 0.25031, 0.167087, 0.164327, 0.191378, 0.118441, 0.096677, 0.167087, 0.147574, 0.164327, 0.137348, 0.185198, 0.144935, 0.15284, 0.129801, 0.100716, 0.079919, 0.06184, 0.043307, 0.102787, 0.056825], '')</t>
  </si>
  <si>
    <t>[28, 29, 30, 31, 32, 33, 34, 35, 36, 37, 38, 40]</t>
  </si>
  <si>
    <t xml:space="preserve">F5S0B8|F5S0B8_9ENTR CinA-like protein OS=Enterobacter hormaechei ATCC 49162 </t>
  </si>
  <si>
    <t>([0.243554, 0.321458, 0.25031, 0.167087, 0.203355, 0.239899, 0.281712, 0.206376, 0.147574, 0.182256, 0.216401, 0.26085, 0.328603, 0.291804, 0.271506, 0.173081, 0.182256, 0.278302, 0.200174, 0.11371, 0.060549, 0.064632, 0.06184, 0.092881, 0.094817, 0.116183, 0.0704, 0.069024, 0.11371, 0.179055, 0.17593, 0.17593, 0.116183, 0.134866, 0.167087, 0.264545, 0.257454, 0.30533, 0.288399, 0.284882, 0.318242, 0.4292, 0.342579, 0.25031, 0.243554, 0.346032, 0.308712, 0.384043, 0.394753, 0.40511, 0.332115, 0.335645, 0.26085, 0.243554, 0.164327, 0.10481, 0.106997, 0.167087, 0.15284, 0.096677, 0.15284, 0.247041, 0.247041, 0.308712, 0.40511, 0.418646, 0.31487, 0.31487, 0.291804, 0.191378, 0.167087, 0.209395, 0.170161, 0.243554, 0.295083, 0.377384, 0.447574, 0.458154, 0.458154, 0.374039, 0.390993, 0.308712, 0.275179, 0.284882, 0.257454, 0.155435, 0.092881, 0.127496, 0.134866, 0.132295, 0.219301, 0.243554, 0.170161, 0.111485, 0.10481, 0.137348, 0.137348, 0.137348, 0.120615, 0.081712, 0.111485, 0.137348, 0.236433, 0.232838, 0.225814, 0.25406, 0.346032, 0.440853, 0.440853, 0.447574, 0.387226, 0.401658, 0.377384, 0.483068, 0.575842, 0.604312, 0.486429, 0.401658, 0.41194, 0.42561, 0.534167, 0.497853, 0.529623, 0.505461, 0.476583, 0.380708, 0.387226, 0.284882, 0.247041, 0.21291, 0.206376, 0.216401, 0.194234, 0.219301, 0.15008, 0.116183, 0.086953, 0.073402, 0.06312, 0.06312, 0.0704, 0.058088, 0.056825, 0.069024, 0.064632, 0.086953, 0.073402, 0.0704, 0.088832, 0.086953, 0.085092, 0.090864, 0.15008, 0.15008, 0.092881, 0.092881, 0.173081, 0.196879, 0.222385, 0.328603, 0.291804, 0.26085, 0.155435, 0.225814, 0.129801, 0.155435, 0.155435, 0.284882, 0.321458, 0.308712, 0.264545, 0.25031, 0.229226, 0.144935, 0.144935, 0.232838, 0.203355, 0.179055, 0.179055, 0.25031, 0.271506, 0.298791, 0.31487, 0.339168, 0.301917, 0.390993, 0.356642, 0.257454, 0.239899, 0.21291, 0.21291, 0.298791, 0.298791, 0.328603, 0.447574, 0.440853, 0.356642, 0.468512, 0.433034, 0.440853, 0.342579, 0.324872, 0.321458, 0.30533, 0.359901, 0.422041, 0.321458, 0.232838, 0.332115, 0.232838, 0.225814, 0.225814, 0.225814, 0.311707, 0.311707, 0.247041, 0.239899, 0.332115, 0.332115, 0.328603, 0.295083, 0.359901, 0.278302, 0.25031, 0.173081, 0.116183, 0.116183, 0.203355, 0.219301, 0.209395, 0.291804, 0.219301, 0.275179, 0.271506, 0.284882, 0.25031, 0.200174, 0.127496, 0.059222, 0.067594, 0.083462, 0.106997, 0.139895, 0.216401, 0.167087, 0.281712, 0.356642, 0.332115, 0.219301, 0.264545, 0.229226, 0.239899, 0.229226, 0.268042, 0.26085, 0.239899, 0.25031, 0.247041, 0.339168, 0.380708, 0.370445, 0.281712, 0.271506, 0.271506, 0.275179, 0.247041, 0.222385, 0.25406, 0.247041, 0.257454, 0.203355, 0.203355, 0.129801, 0.203355, 0.127496, 0.137348, 0.137348, 0.11371, 0.179055, 0.155435, 0.25031, 0.164327, 0.161087, 0.142424, 0.125101, 0.132295, 0.164327, 0.10481, 0.125101, 0.06184, 0.106997, 0.173081, 0.216401, 0.295083, 0.203355, 0.25406, 0.25031, 0.26085, 0.284882, 0.281712, 0.206376, 0.15008, 0.222385, 0.324872, 0.352862, 0.349426, 0.257454, 0.328603, 0.408655, 0.26085, 0.346032, 0.342579, 0.25031, 0.206376, 0.134866, 0.118441, 0.090864, 0.090864, 0.085092, 0.049374, 0.054297, 0.11371, 0.144935, 0.15284, 0.083462, 0.092881, 0.046336, 0.06184, 0.035586, 0.028107, 0.06184, 0.092881, 0.100716, 0.164327, 0.196879, 0.288399, 0.370445, 0.352862, 0.346032, 0.275179, 0.36309, 0.318242, 0.298791, 0.185198, 0.18812, 0.271506, 0.264545, 0.374039, 0.311707, 0.374039, 0.328603, 0.31487, 0.284882, 0.281712, 0.209395, 0.144935, 0.120615, 0.118441, 0.158265, 0.137348, 0.125101, 0.134866, 0.134866, 0.081712, 0.142424, 0.134866, 0.074921, 0.040537, 0.045352, 0.081712, 0.098513, 0.158265, 0.109221, 0.090864, 0.081712, 0.134866, 0.191378, 0.219301, 0.155435, 0.111485, 0.139895, 0.15284, 0.096677, 0.127496, 0.196879, 0.129801, 0.066181, 0.081712, 0.147574, 0.11371, 0.092881, 0.0704, 0.047319, 0.06184, 0.058088, 0.041405, 0.024393, 0.015344, 0.009977], '')</t>
  </si>
  <si>
    <t>[114, 115, 120, 122, 123]</t>
  </si>
  <si>
    <t xml:space="preserve">F5S0B9|F5S0B9_9ENTR YfaZ family protein OS=Enterobacter hormaechei ATCC 49162 </t>
  </si>
  <si>
    <t>([0.025762, 0.023534, 0.013613, 0.01227, 0.017138, 0.018415, 0.019401, 0.0198, 0.028107, 0.028695, 0.021816, 0.029376, 0.016528, 0.017797, 0.023963, 0.028695, 0.038042, 0.051831, 0.064632, 0.116183, 0.064632, 0.109221, 0.142424, 0.161087, 0.21291, 0.125101, 0.15008, 0.118441, 0.142424, 0.139895, 0.182256, 0.264545, 0.229226, 0.339168, 0.247041, 0.216401, 0.170161, 0.206376, 0.209395, 0.17593, 0.100716, 0.179055, 0.173081, 0.182256, 0.275179, 0.291804, 0.414856, 0.414856, 0.51388, 0.480142, 0.436924, 0.418646, 0.339168, 0.370445, 0.295083, 0.374039, 0.301917, 0.366687, 0.301917, 0.339168, 0.264545, 0.346032, 0.377384, 0.278302, 0.194234, 0.15008, 0.142424, 0.079919, 0.079919, 0.071867, 0.085092, 0.10481, 0.06184, 0.056825, 0.060549, 0.10481, 0.132295, 0.229226, 0.236433, 0.291804, 0.268042, 0.377384, 0.377384, 0.247041, 0.31487, 0.359901, 0.356642, 0.291804, 0.374039, 0.374039, 0.374039, 0.298791, 0.324872, 0.321458, 0.41194, 0.318242, 0.30533, 0.284882, 0.275179, 0.161087, 0.161087, 0.096677, 0.042364, 0.042364, 0.094817, 0.067594, 0.047319, 0.033407, 0.049374, 0.06312, 0.071867, 0.071867, 0.073402, 0.064632, 0.109221, 0.111485, 0.116183, 0.127496, 0.116183, 0.069024, 0.142424, 0.170161, 0.209395, 0.318242, 0.288399, 0.257454, 0.311707, 0.40511, 0.41194, 0.418646, 0.301917, 0.232838, 0.236433, 0.349426, 0.268042, 0.275179, 0.196879, 0.301917, 0.25406, 0.25406, 0.25406, 0.232838, 0.134866, 0.10481, 0.10481, 0.079919, 0.064632, 0.078022, 0.073402, 0.132295, 0.127496, 0.200174, 0.25406, 0.275179, 0.247041, 0.295083, 0.209395, 0.25406, 0.247041, 0.275179, 0.308712, 0.311707, 0.25031, 0.332115, 0.349426, 0.339168, 0.384043, 0.414856, 0.321458, 0.308712, 0.268042, 0.247041, 0.206376, 0.17593, 0.127496, 0.088832, 0.092881, 0.15008, 0.161087], '')</t>
  </si>
  <si>
    <t>[48]</t>
  </si>
  <si>
    <t xml:space="preserve">F5S0C1|F5S0C1_9ENTR DNA-binding response regulator OS=Enterobacter hormaechei ATCC 49162 </t>
  </si>
  <si>
    <t>([0.222385, 0.134866, 0.134866, 0.179055, 0.100716, 0.064632, 0.096677, 0.120615, 0.122885, 0.088832, 0.071867, 0.100716, 0.111485, 0.17593, 0.15284, 0.203355, 0.170161, 0.164327, 0.109221, 0.067594, 0.076542, 0.071867, 0.120615, 0.134866, 0.111485, 0.170161, 0.26085, 0.25031, 0.17593, 0.137348, 0.216401, 0.284882, 0.284882, 0.284882, 0.203355, 0.288399, 0.247041, 0.288399, 0.18812, 0.17593, 0.247041, 0.15008, 0.144935, 0.122885, 0.158265, 0.182256, 0.116183, 0.116183, 0.111485, 0.109221, 0.182256, 0.120615, 0.079919, 0.076542, 0.064632, 0.066181, 0.071867, 0.106997, 0.118441, 0.191378, 0.281712, 0.281712, 0.295083, 0.332115, 0.295083, 0.182256, 0.100716, 0.120615, 0.122885, 0.102787, 0.155435, 0.144935, 0.216401, 0.216401, 0.18812, 0.206376, 0.278302, 0.219301, 0.219301, 0.232838, 0.158265, 0.161087, 0.132295, 0.200174, 0.144935, 0.209395, 0.295083, 0.321458, 0.321458, 0.349426, 0.377384, 0.42561, 0.311707, 0.30533, 0.295083, 0.328603, 0.332115, 0.257454, 0.332115, 0.30533, 0.295083, 0.295083, 0.271506, 0.271506, 0.18812, 0.142424, 0.132295, 0.122885, 0.185198, 0.275179, 0.239899, 0.232838, 0.203355, 0.324872, 0.324872, 0.401658, 0.401658, 0.380708, 0.384043, 0.377384, 0.414856, 0.342579, 0.436924, 0.36309, 0.398279, 0.494003, 0.608892, 0.618285, 0.490133, 0.377384, 0.288399, 0.206376, 0.209395, 0.206376, 0.206376, 0.229226, 0.161087, 0.155435, 0.102787, 0.167087, 0.200174, 0.182256, 0.271506, 0.185198, 0.26085, 0.179055, 0.11371, 0.10481, 0.069024, 0.083462, 0.137348, 0.206376, 0.278302, 0.278302, 0.281712, 0.26085, 0.26085, 0.281712, 0.278302, 0.352862, 0.349426, 0.321458, 0.25031, 0.144935, 0.219301, 0.225814, 0.243554, 0.216401, 0.222385, 0.209395, 0.301917, 0.332115, 0.332115, 0.278302, 0.284882, 0.31487, 0.332115, 0.295083, 0.271506, 0.278302, 0.209395, 0.142424, 0.079919, 0.127496, 0.206376, 0.137348, 0.120615, 0.164327, 0.26085, 0.182256, 0.268042, 0.257454, 0.25031, 0.247041, 0.247041, 0.232838, 0.125101, 0.069024, 0.073402, 0.076542, 0.069024, 0.11371, 0.106997, 0.17593, 0.120615, 0.088832, 0.090864, 0.102787, 0.073402, 0.078022, 0.129801, 0.127496, 0.083462, 0.085092, 0.066181, 0.081712, 0.0704, 0.10481, 0.158265, 0.118441, 0.17593, 0.15008, 0.111485, 0.179055], '')</t>
  </si>
  <si>
    <t xml:space="preserve">F5S0C2|F5S0C2_9ENTR Tricarboxylic transport OS=Enterobacter hormaechei ATCC 49162 </t>
  </si>
  <si>
    <t>([0.109221, 0.144935, 0.102787, 0.067594, 0.045352, 0.032017, 0.043307, 0.043307, 0.056825, 0.045352, 0.037156, 0.049374, 0.03976, 0.041405, 0.043307, 0.058088, 0.116183, 0.116183, 0.116183, 0.182256, 0.232838, 0.196879, 0.120615, 0.144935, 0.243554, 0.288399, 0.366687, 0.398279, 0.433034, 0.433034, 0.5017, 0.454136, 0.465241, 0.414856, 0.414856, 0.328603, 0.36309, 0.25031, 0.167087, 0.170161, 0.116183, 0.102787, 0.098513, 0.109221, 0.147574, 0.127496, 0.15284, 0.127496, 0.060549, 0.069024, 0.0704, 0.086953, 0.132295, 0.127496, 0.139895, 0.139895, 0.122885, 0.098513, 0.182256, 0.268042, 0.257454, 0.25406, 0.25406, 0.298791, 0.311707, 0.26085, 0.164327, 0.17593, 0.17593, 0.179055, 0.11371, 0.094817, 0.081712, 0.109221, 0.125101, 0.15008, 0.161087, 0.216401, 0.25031, 0.222385, 0.167087, 0.118441, 0.144935, 0.078022, 0.096677, 0.139895, 0.164327, 0.25406, 0.167087, 0.129801, 0.219301, 0.203355, 0.232838, 0.232838, 0.225814, 0.194234, 0.132295, 0.118441, 0.147574, 0.085092, 0.090864, 0.092881, 0.142424, 0.182256, 0.222385, 0.229226, 0.158265, 0.10481, 0.086953, 0.144935, 0.158265, 0.147574, 0.222385, 0.239899, 0.147574, 0.147574, 0.118441, 0.129801, 0.109221, 0.0704, 0.129801, 0.098513, 0.15284, 0.142424, 0.155435, 0.139895, 0.134866, 0.200174, 0.196879, 0.222385, 0.232838, 0.216401, 0.144935, 0.147574, 0.11371, 0.15008, 0.170161, 0.206376, 0.311707, 0.377384, 0.458154, 0.454136, 0.422041, 0.342579, 0.25406, 0.219301, 0.275179, 0.275179, 0.243554, 0.324872, 0.232838, 0.216401, 0.298791, 0.390993, 0.398279, 0.342579, 0.339168, 0.318242, 0.288399, 0.239899, 0.137348, 0.076542, 0.06312, 0.100716, 0.15008, 0.200174, 0.196879, 0.167087, 0.179055, 0.239899, 0.243554, 0.332115, 0.288399, 0.288399, 0.182256, 0.120615, 0.164327, 0.116183, 0.127496, 0.15284, 0.182256, 0.26085, 0.36309, 0.4292, 0.349426, 0.346032, 0.349426, 0.268042, 0.291804, 0.278302, 0.26085, 0.26085, 0.200174, 0.25406, 0.225814, 0.257454, 0.321458, 0.352862, 0.480142, 0.377384, 0.374039, 0.387226, 0.342579, 0.26085, 0.26085, 0.232838, 0.155435, 0.179055, 0.26085, 0.318242, 0.311707, 0.21291, 0.21291, 0.209395, 0.134866, 0.134866, 0.134866, 0.073402, 0.071867, 0.071867, 0.129801, 0.129801, 0.073402, 0.116183, 0.164327, 0.144935, 0.155435, 0.203355, 0.216401, 0.155435, 0.173081, 0.179055, 0.232838, 0.232838, 0.311707, 0.40511, 0.433034, 0.40511, 0.538167, 0.447574, 0.366687, 0.26085, 0.295083, 0.288399, 0.17593, 0.173081, 0.167087, 0.144935, 0.094817, 0.056825, 0.086953, 0.086953, 0.083462, 0.064632, 0.067594, 0.067594, 0.05306, 0.056825, 0.056825, 0.05306, 0.048328, 0.041405, 0.047319, 0.041405, 0.076542, 0.066181, 0.056825, 0.054297, 0.064632, 0.127496, 0.18812, 0.191378, 0.173081, 0.18812, 0.15284, 0.142424, 0.129801, 0.155435, 0.144935, 0.236433, 0.155435, 0.239899, 0.335645, 0.321458, 0.200174, 0.206376, 0.203355, 0.243554, 0.170161, 0.264545, 0.257454, 0.243554, 0.239899, 0.15284, 0.15284, 0.264545, 0.185198, 0.134866, 0.125101, 0.122885, 0.118441, 0.125101, 0.139895, 0.144935, 0.139895, 0.232838, 0.229226, 0.346032, 0.301917, 0.380708, 0.335645, 0.225814, 0.232838, 0.15284, 0.203355, 0.18812, 0.155435, 0.21291, 0.26085, 0.243554, 0.219301, 0.179055, 0.239899, 0.179055, 0.127496, 0.219301], '')</t>
  </si>
  <si>
    <t>[30, 238]</t>
  </si>
  <si>
    <t xml:space="preserve">F5S0C3|F5S0C3_9ENTR Tricarboxylate transport protein TctB OS=Enterobacter hormaechei ATCC 49162 </t>
  </si>
  <si>
    <t>([0.003053, 0.002349, 0.001778, 0.001936, 0.001533, 0.002194, 0.00283, 0.002881, 0.00231, 0.002138, 0.002336, 0.001936, 0.002057, 0.001288, 0.001232, 0.001748, 0.003109, 0.002349, 0.002327, 0.00225, 0.003461, 0.005223, 0.00558, 0.008002, 0.010926, 0.020165, 0.023087, 0.010672, 0.016826, 0.021816, 0.037156, 0.022667, 0.026338, 0.025316, 0.026338, 0.0198, 0.010926, 0.006567, 0.008624, 0.008624, 0.009865, 0.007645, 0.004899, 0.004577, 0.003246, 0.00292, 0.002761, 0.002761, 0.004513, 0.004388, 0.004388, 0.004646, 0.004736, 0.006795, 0.007315, 0.011342, 0.015344, 0.032677, 0.032677, 0.049374, 0.049374, 0.041405, 0.025762, 0.031287, 0.043307, 0.05306, 0.024826, 0.016826, 0.008804, 0.005683, 0.004483, 0.003997, 0.003298, 0.003298, 0.003053, 0.001692, 0.001872, 0.001318, 0.00076, 0.001271, 0.000631, 0.000747, 0.000721, 0.000983, 0.001434, 0.00155, 0.001417, 0.001434, 0.002057, 0.00243, 0.002581, 0.002211, 0.003276, 0.002512, 0.002529, 0.00155, 0.002623, 0.002138, 0.003053, 0.003014, 0.003276, 0.004388, 0.003555, 0.005086, 0.003997, 0.003821, 0.004414, 0.004775, 0.005249, 0.003607, 0.004431, 0.003997, 0.004208, 0.003014, 0.003079, 0.003079, 0.004161, 0.002555, 0.003177, 0.003177, 0.003246, 0.002057, 0.002503, 0.002155, 0.002276, 0.00231, 0.002503, 0.001623, 0.00225, 0.002503, 0.00246, 0.00146, 0.002349, 0.002606, 0.003109, 0.003727, 0.004577, 0.004315, 0.006194, 0.004483, 0.003461, 0.004483, 0.006245], '')</t>
  </si>
  <si>
    <t xml:space="preserve">F5S0C4|F5S0C4_9ENTR Tricarboxylate transport protein TctA OS=Enterobacter hormaechei ATCC 49162 </t>
  </si>
  <si>
    <t>([0.006795, 0.007031, 0.006039, 0.006245, 0.006142, 0.008156, 0.01204, 0.0198, 0.027463, 0.018415, 0.014586, 0.011342, 0.008723, 0.005932, 0.005683, 0.008156, 0.009483, 0.008804, 0.006567, 0.006374, 0.006619, 0.006795, 0.006039, 0.007645, 0.006245, 0.005318, 0.005683, 0.005011, 0.003341, 0.003177, 0.004689, 0.004247, 0.006194, 0.007031, 0.007422, 0.009401, 0.006421, 0.005734, 0.006039, 0.008804, 0.006142, 0.005086, 0.004835, 0.005503, 0.003963, 0.00543, 0.005378, 0.005378, 0.004646, 0.007259, 0.007259, 0.005623, 0.005799, 0.00389, 0.0028, 0.002623, 0.002606, 0.003864, 0.004135, 0.003924, 0.002512, 0.003555, 0.003298, 0.005318, 0.004315, 0.005992, 0.005932, 0.008895, 0.00543, 0.006245, 0.005623, 0.003963, 0.003366, 0.003366, 0.004899, 0.005223, 0.008276, 0.00962, 0.009977, 0.011669, 0.017138, 0.024826, 0.013437, 0.014586, 0.013016, 0.019109, 0.011106, 0.012491, 0.011669, 0.011903, 0.014315, 0.01078, 0.015344, 0.030611, 0.069024, 0.06184, 0.116183, 0.092881, 0.092881, 0.046336, 0.046336, 0.030611, 0.041405, 0.041405, 0.060549, 0.040537, 0.030611, 0.06184, 0.05306, 0.022667, 0.020522, 0.016826, 0.023087, 0.021381, 0.01078, 0.008723, 0.005932, 0.005734, 0.005734, 0.00407, 0.003757, 0.003212, 0.002976, 0.002555, 0.00407, 0.00359, 0.003053, 0.003461, 0.003607, 0.002662, 0.003997, 0.004388, 0.003864, 0.002581, 0.00316, 0.004899, 0.004899, 0.00777, 0.00558, 0.003804, 0.004689, 0.004835, 0.005734, 0.006701, 0.005249, 0.004208, 0.003478, 0.004208, 0.003864, 0.002705, 0.003701, 0.003701, 0.004358, 0.004247, 0.00558, 0.005799, 0.005378, 0.006894, 0.004577, 0.006421, 0.009865, 0.007422, 0.007495, 0.009015, 0.010221, 0.011342, 0.009015, 0.014075, 0.010509, 0.014783, 0.014586, 0.011903, 0.012727, 0.010926, 0.014075, 0.011903, 0.01227, 0.00962, 0.009015, 0.014783, 0.014586, 0.010221, 0.01078, 0.019401, 0.010372, 0.013437, 0.011903, 0.023087, 0.022667, 0.026338, 0.027463, 0.028107, 0.036378, 0.038042, 0.064632, 0.038858, 0.071867, 0.028695, 0.020522, 0.012727, 0.008895, 0.006894, 0.006482, 0.009294, 0.006482, 0.006533, 0.006245, 0.007259, 0.006795, 0.007495, 0.007031, 0.005223, 0.005249, 0.004611, 0.003341, 0.00359, 0.004577, 0.004513, 0.006533, 0.009096, 0.012491, 0.020165, 0.033407, 0.035586, 0.023087, 0.045352, 0.098513, 0.106997, 0.164327, 0.179055, 0.118441, 0.125101, 0.111485, 0.196879, 0.206376, 0.30533, 0.308712, 0.301917, 0.25031, 0.268042, 0.196879, 0.120615, 0.111485, 0.083462, 0.15008, 0.139895, 0.139895, 0.139895, 0.132295, 0.088832, 0.045352, 0.06312, 0.054297, 0.058088, 0.033407, 0.043307, 0.023963, 0.012491, 0.015078, 0.018787, 0.014075, 0.020876, 0.029376, 0.031287, 0.021816, 0.016826, 0.027463, 0.020522, 0.01227, 0.013016, 0.010926, 0.013613, 0.014315, 0.032017, 0.066181, 0.100716, 0.056825, 0.102787, 0.170161, 0.15008, 0.15008, 0.196879, 0.196879, 0.129801, 0.122885, 0.206376, 0.243554, 0.26085, 0.194234, 0.30533, 0.291804, 0.318242, 0.324872, 0.275179, 0.278302, 0.30533, 0.264545, 0.31487, 0.328603, 0.342579, 0.288399, 0.288399, 0.232838, 0.173081, 0.291804, 0.288399, 0.173081, 0.098513, 0.109221, 0.147574, 0.078022, 0.083462, 0.074921, 0.094817, 0.076542, 0.076542, 0.06312, 0.081712, 0.10481, 0.102787, 0.102787, 0.100716, 0.06312, 0.056825, 0.060549, 0.060549, 0.045352, 0.051831, 0.106997, 0.045352, 0.030003, 0.06184, 0.028107, 0.056825, 0.069024, 0.109221, 0.106997, 0.083462, 0.058088, 0.025762, 0.025762, 0.030003, 0.042364, 0.085092, 0.129801, 0.092881, 0.056825, 0.038042, 0.071867, 0.034068, 0.032677, 0.05306, 0.036378, 0.03976, 0.020522, 0.010131, 0.008895, 0.008276, 0.007422, 0.007422, 0.008276, 0.005872, 0.004247, 0.003461, 0.003298, 0.00225, 0.003461, 0.003276, 0.003212, 0.003212, 0.003212, 0.003053, 0.00359, 0.004161, 0.004611, 0.004513, 0.006533, 0.005249, 0.00558, 0.005086, 0.004414, 0.003997, 0.00389, 0.003821, 0.004921, 0.004208, 0.004135, 0.003341, 0.00389, 0.004315, 0.004315, 0.005086, 0.005872, 0.005623, 0.004315, 0.003607, 0.004388, 0.003298, 0.004513, 0.004161, 0.005932, 0.008804, 0.008723, 0.014586, 0.013016, 0.008156, 0.006567, 0.008002, 0.006894, 0.005683, 0.005249, 0.005249, 0.004611, 0.004358, 0.004358, 0.003864, 0.00389, 0.003246, 0.004208, 0.004315, 0.003555, 0.003431, 0.002155, 0.003512, 0.002705, 0.003804, 0.005249, 0.005223, 0.004414, 0.00407, 0.005623, 0.005086, 0.003963, 0.003701, 0.005011, 0.00543, 0.006482, 0.006533, 0.010221, 0.010221, 0.010672, 0.008895, 0.009096, 0.017447, 0.011903, 0.009483, 0.009483, 0.005683, 0.008156, 0.014315, 0.026338, 0.029376, 0.046336, 0.081712, 0.074921, 0.036378, 0.015694, 0.024826, 0.051831, 0.045352, 0.023963, 0.023963, 0.05306, 0.023963, 0.013265, 0.009865, 0.014075, 0.010509, 0.016257, 0.009401, 0.007259, 0.005623, 0.003757, 0.003555, 0.002688, 0.004358, 0.006482, 0.007259, 0.004835, 0.004921, 0.003512, 0.003555, 0.003478, 0.003461, 0.004921, 0.007091, 0.010509, 0.013265, 0.020876, 0.028107, 0.071867, 0.111485, 0.090864, 0.17593, 0.236433, 0.308712, 0.25406, 0.196879, 0.278302, 0.40511, 0.374039, 0.557691, 0.745909, 0.728858], '')</t>
  </si>
  <si>
    <t>[501, 502, 503]</t>
  </si>
  <si>
    <t xml:space="preserve">F5S0C5|F5S0C5_9ENTR O-succinylbenzoic acid--CoA ligase OS=Enterobacter hormaechei ATCC 49162 </t>
  </si>
  <si>
    <t>([0.173081, 0.206376, 0.257454, 0.25406, 0.295083, 0.291804, 0.203355, 0.206376, 0.191378, 0.216401, 0.139895, 0.179055, 0.209395, 0.200174, 0.222385, 0.132295, 0.200174, 0.219301, 0.179055, 0.147574, 0.158265, 0.158265, 0.161087, 0.134866, 0.164327, 0.164327, 0.216401, 0.284882, 0.216401, 0.25031, 0.170161, 0.291804, 0.295083, 0.18812, 0.308712, 0.185198, 0.291804, 0.191378, 0.191378, 0.308712, 0.225814, 0.222385, 0.243554, 0.239899, 0.173081, 0.173081, 0.164327, 0.081712, 0.083462, 0.120615, 0.127496, 0.116183, 0.11371, 0.10481, 0.18812, 0.185198, 0.206376, 0.21291, 0.328603, 0.335645, 0.335645, 0.42561, 0.356642, 0.30533, 0.225814, 0.239899, 0.203355, 0.209395, 0.308712, 0.335645, 0.394753, 0.401658, 0.529623, 0.42561, 0.339168, 0.301917, 0.196879, 0.179055, 0.15008, 0.086953, 0.049374, 0.050641, 0.032017, 0.048328, 0.051831, 0.086953, 0.079919, 0.055536, 0.069024, 0.041405, 0.044297, 0.044297, 0.044297, 0.024826, 0.05306, 0.088832, 0.127496, 0.137348, 0.137348, 0.167087, 0.182256, 0.179055, 0.102787, 0.179055, 0.185198, 0.173081, 0.182256, 0.18812, 0.264545, 0.132295, 0.161087, 0.092881, 0.050641, 0.026892, 0.050641, 0.041405, 0.046336, 0.020165, 0.036378, 0.064632, 0.034068, 0.067594, 0.116183, 0.118441, 0.064632, 0.034884, 0.045352, 0.049374, 0.086953, 0.100716, 0.185198, 0.216401, 0.30533, 0.370445, 0.387226, 0.384043, 0.278302, 0.26085, 0.328603, 0.335645, 0.332115, 0.335645, 0.271506, 0.268042, 0.311707, 0.387226, 0.384043, 0.394753, 0.374039, 0.374039, 0.352862, 0.359901, 0.352862, 0.264545, 0.298791, 0.370445, 0.332115, 0.40511, 0.335645, 0.370445, 0.359901, 0.281712, 0.335645, 0.332115, 0.335645, 0.291804, 0.25406, 0.339168, 0.301917, 0.308712, 0.308712, 0.239899, 0.15284, 0.129801, 0.129801, 0.083462, 0.100716, 0.066181, 0.079919, 0.120615, 0.118441, 0.122885, 0.196879, 0.137348, 0.102787, 0.059222, 0.100716, 0.071867, 0.088832, 0.06312, 0.031287, 0.031287, 0.032017, 0.055536, 0.067594, 0.118441, 0.147574, 0.069024, 0.076542, 0.042364, 0.042364, 0.024393, 0.014783, 0.014315, 0.024393, 0.040537, 0.0704, 0.0704, 0.071867, 0.06184, 0.069024, 0.129801, 0.142424, 0.196879, 0.203355, 0.236433, 0.155435, 0.173081, 0.268042, 0.321458, 0.332115, 0.339168, 0.433034, 0.4292, 0.4292, 0.433034, 0.40511, 0.401658, 0.321458, 0.339168, 0.366687, 0.440853, 0.447574, 0.346032, 0.257454, 0.25031, 0.144935, 0.142424, 0.137348, 0.129801, 0.15284, 0.222385, 0.25031, 0.18812, 0.239899, 0.158265, 0.155435, 0.155435, 0.11371, 0.11371, 0.100716, 0.083462, 0.079919, 0.064632, 0.118441, 0.11371, 0.137348, 0.15284, 0.200174, 0.122885, 0.132295, 0.142424, 0.147574, 0.10481, 0.144935, 0.182256, 0.271506, 0.275179, 0.209395, 0.264545, 0.352862, 0.328603, 0.25406, 0.257454, 0.191378, 0.179055, 0.185198, 0.161087, 0.236433, 0.164327, 0.219301, 0.209395, 0.203355, 0.139895, 0.106997, 0.096677, 0.085092, 0.088832, 0.074921, 0.139895, 0.147574, 0.122885, 0.243554, 0.332115, 0.264545, 0.36309, 0.359901, 0.422041, 0.328603, 0.346032, 0.454136, 0.476583, 0.494003, 0.418646, 0.497853, 0.509769, 0.468512, 0.483068, 0.468512, 0.517562, 0.433034, 0.346032, 0.288399, 0.247041, 0.206376, 0.291804, 0.288399, 0.25406, 0.25406, 0.311707, 0.281712, 0.191378, 0.127496, 0.11371, 0.173081, 0.170161, 0.203355, 0.18812, 0.116183, 0.134866, 0.074921, 0.074921, 0.129801, 0.216401, 0.229226, 0.26085, 0.161087, 0.090864, 0.096677, 0.118441, 0.129801, 0.142424, 0.21291, 0.295083, 0.321458, 0.222385, 0.219301, 0.264545, 0.349426, 0.422041, 0.308712, 0.398279, 0.380708, 0.291804, 0.278302, 0.257454, 0.222385, 0.324872, 0.440853, 0.380708, 0.275179, 0.18812, 0.170161, 0.179055, 0.182256, 0.179055, 0.26085, 0.17593, 0.167087, 0.191378, 0.216401, 0.271506, 0.182256, 0.278302, 0.349426, 0.281712, 0.206376, 0.216401, 0.209395, 0.200174, 0.31487, 0.418646, 0.454136, 0.454136, 0.458154, 0.433034, 0.31487, 0.25031, 0.271506, 0.295083, 0.182256, 0.182256, 0.222385, 0.281712, 0.278302, 0.194234, 0.26085, 0.352862, 0.366687, 0.387226, 0.318242, 0.264545, 0.191378, 0.18812, 0.203355, 0.147574, 0.179055, 0.30533, 0.374039, 0.454136, 0.433034, 0.4292, 0.422041, 0.321458, 0.26085, 0.281712, 0.390993, 0.291804, 0.216401, 0.236433, 0.209395, 0.264545, 0.203355, 0.247041, 0.30533, 0.18812, 0.257454, 0.25031, 0.25031, 0.182256, 0.17593, 0.100716, 0.10481, 0.086953, 0.086953, 0.167087, 0.139895, 0.137348, 0.144935, 0.200174, 0.203355, 0.206376, 0.222385, 0.219301, 0.236433, 0.164327, 0.26085, 0.236433, 0.236433, 0.182256, 0.164327, 0.161087, 0.247041, 0.236433, 0.18812, 0.284882, 0.225814, 0.155435, 0.088832, 0.137348, 0.144935, 0.11371, 0.088832, 0.067594, 0.100716, 0.079919, 0.127496, 0.098513, 0.076542, 0.049374, 0.042364], '')</t>
  </si>
  <si>
    <t>[72, 305, 309]</t>
  </si>
  <si>
    <t xml:space="preserve">F5S0C8|F5S0C8_9ENTR 2-succinyl-6-hydroxy-2, 4-cyclohexadiene-1-carboxylate synthase OS=Enterobacter hormaechei ATCC 49162 </t>
  </si>
  <si>
    <t>([0.275179, 0.335645, 0.377384, 0.30533, 0.216401, 0.167087, 0.216401, 0.25031, 0.284882, 0.308712, 0.366687, 0.398279, 0.41194, 0.422041, 0.461924, 0.497853, 0.490133, 0.454136, 0.41194, 0.454136, 0.418646, 0.5017, 0.401658, 0.311707, 0.377384, 0.480142, 0.549308, 0.529623, 0.41194, 0.380708, 0.377384, 0.339168, 0.225814, 0.311707, 0.291804, 0.298791, 0.36309, 0.268042, 0.31487, 0.295083, 0.219301, 0.15284, 0.137348, 0.219301, 0.203355, 0.129801, 0.134866, 0.15284, 0.185198, 0.219301, 0.15008, 0.132295, 0.132295, 0.15284, 0.161087, 0.170161, 0.164327, 0.15284, 0.222385, 0.203355, 0.203355, 0.185198, 0.203355, 0.203355, 0.127496, 0.209395, 0.298791, 0.278302, 0.275179, 0.25406, 0.321458, 0.465241, 0.490133, 0.40511, 0.461924, 0.472492, 0.422041, 0.332115, 0.328603, 0.30533, 0.311707, 0.339168, 0.335645, 0.394753, 0.356642, 0.461924, 0.497853, 0.509769, 0.42561, 0.408655, 0.4292, 0.398279, 0.284882, 0.206376, 0.26085, 0.284882, 0.281712, 0.209395, 0.291804, 0.17593, 0.209395, 0.129801, 0.081712, 0.078022, 0.094817, 0.147574, 0.132295, 0.116183, 0.111485, 0.17593, 0.098513, 0.069024, 0.069024, 0.066181, 0.094817, 0.092881, 0.102787, 0.056825, 0.118441, 0.100716, 0.185198, 0.173081, 0.26085, 0.311707, 0.31487, 0.346032, 0.335645, 0.308712, 0.301917, 0.30533, 0.321458, 0.398279, 0.4292, 0.454136, 0.562014, 0.608892, 0.694846, 0.699094, 0.767246, 0.661982, 0.661982, 0.613573, 0.618285, 0.509769, 0.509769, 0.642678, 0.490133, 0.40511, 0.433034, 0.342579, 0.335645, 0.324872, 0.356642, 0.359901, 0.370445, 0.278302, 0.247041, 0.185198, 0.142424, 0.139895, 0.179055, 0.179055, 0.179055, 0.142424, 0.219301, 0.222385], '')</t>
  </si>
  <si>
    <t>[21, 26, 27, 87, 134, 135, 136, 137, 138, 139, 140, 141, 142, 143, 144, 145]</t>
  </si>
  <si>
    <t xml:space="preserve">F5S0D1|F5S0D1_9ENTR ElaB protein OS=Enterobacter hormaechei ATCC 49162 </t>
  </si>
  <si>
    <t>([0.281712, 0.328603, 0.352862, 0.291804, 0.335645, 0.374039, 0.41194, 0.339168, 0.366687, 0.30533, 0.25031, 0.291804, 0.288399, 0.298791, 0.206376, 0.257454, 0.271506, 0.318242, 0.232838, 0.225814, 0.335645, 0.321458, 0.31487, 0.332115, 0.42561, 0.387226, 0.387226, 0.387226, 0.461924, 0.377384, 0.366687, 0.458154, 0.377384, 0.359901, 0.328603, 0.401658, 0.359901, 0.359901, 0.4292, 0.480142, 0.408655, 0.41194, 0.42561, 0.36309, 0.349426, 0.332115, 0.352862, 0.284882, 0.275179, 0.295083, 0.342579, 0.4292, 0.4292, 0.529623, 0.447574, 0.394753, 0.321458, 0.346032, 0.30533, 0.291804, 0.324872, 0.377384, 0.311707, 0.222385, 0.278302, 0.25406, 0.25031, 0.264545, 0.247041, 0.191378, 0.179055, 0.219301, 0.216401, 0.239899, 0.132295, 0.206376, 0.284882, 0.275179, 0.281712, 0.247041, 0.25031, 0.216401, 0.216401, 0.216401, 0.291804, 0.222385, 0.196879, 0.127496, 0.120615, 0.122885, 0.11371, 0.069024, 0.05306, 0.05306, 0.03976, 0.06312, 0.045352, 0.034068, 0.049374, 0.036378, 0.043307, 0.030003, 0.025762, 0.022306, 0.025762], '')</t>
  </si>
  <si>
    <t xml:space="preserve">F5S0D2|F5S0D2_9ENTR GNAT family acetyltransferase OS=Enterobacter hormaechei ATCC 49162 </t>
  </si>
  <si>
    <t>([0.541878, 0.36309, 0.401658, 0.440853, 0.339168, 0.36309, 0.380708, 0.401658, 0.433034, 0.356642, 0.380708, 0.324872, 0.321458, 0.291804, 0.21291, 0.139895, 0.11371, 0.069024, 0.03976, 0.049374, 0.049374, 0.046336, 0.054297, 0.056825, 0.034884, 0.030003, 0.020522, 0.014586, 0.016021, 0.015694, 0.025316, 0.016021, 0.032017, 0.018106, 0.019109, 0.032677, 0.032677, 0.041405, 0.0704, 0.125101, 0.134866, 0.137348, 0.094817, 0.15008, 0.15284, 0.222385, 0.328603, 0.394753, 0.377384, 0.278302, 0.271506, 0.167087, 0.243554, 0.222385, 0.324872, 0.335645, 0.239899, 0.264545, 0.225814, 0.147574, 0.118441, 0.109221, 0.111485, 0.100716, 0.098513, 0.088832, 0.090864, 0.100716, 0.109221, 0.094817, 0.132295, 0.155435, 0.18812, 0.134866, 0.076542, 0.0704, 0.06312, 0.0704, 0.06312, 0.043307, 0.076542, 0.090864, 0.090864, 0.125101, 0.18812, 0.191378, 0.206376, 0.191378, 0.11371, 0.106997, 0.118441, 0.144935, 0.073402, 0.086953, 0.137348, 0.206376, 0.209395, 0.137348, 0.203355, 0.25406, 0.26085, 0.271506, 0.264545, 0.275179, 0.200174, 0.236433, 0.25031, 0.225814, 0.200174, 0.196879, 0.125101, 0.127496, 0.120615, 0.158265, 0.200174, 0.158265, 0.161087, 0.096677, 0.167087, 0.155435, 0.102787, 0.100716, 0.094817, 0.098513, 0.047319, 0.090864, 0.038042, 0.036378, 0.047319, 0.038042, 0.069024, 0.125101, 0.129801, 0.076542, 0.100716, 0.106997, 0.137348, 0.137348, 0.139895, 0.158265, 0.161087, 0.17593, 0.257454, 0.216401, 0.18812, 0.291804, 0.308712, 0.380708, 0.374039, 0.349426, 0.384043, 0.394753, 0.359901, 0.436924, 0.525368, 0.494003, 0.454136, 0.414856, 0.390993, 0.509769, 0.42561, 0.390993], '')</t>
  </si>
  <si>
    <t>[0, 154, 159]</t>
  </si>
  <si>
    <t xml:space="preserve">F5S0D4|F5S0D4_9ENTR Chemotaxis protein CheV OS=Enterobacter hormaechei ATCC 49162 </t>
  </si>
  <si>
    <t>([0.380708, 0.346032, 0.398279, 0.284882, 0.328603, 0.232838, 0.264545, 0.30533, 0.328603, 0.229226, 0.271506, 0.222385, 0.139895, 0.076542, 0.078022, 0.073402, 0.040537, 0.038042, 0.074921, 0.0704, 0.037156, 0.03976, 0.056825, 0.056825, 0.098513, 0.092881, 0.170161, 0.10481, 0.048328, 0.046336, 0.05306, 0.051831, 0.058088, 0.049374, 0.085092, 0.098513, 0.098513, 0.179055, 0.109221, 0.069024, 0.085092, 0.116183, 0.129801, 0.120615, 0.055536, 0.058088, 0.058088, 0.06312, 0.088832, 0.167087, 0.134866, 0.21291, 0.200174, 0.30533, 0.324872, 0.288399, 0.374039, 0.332115, 0.243554, 0.346032, 0.318242, 0.288399, 0.335645, 0.31487, 0.239899, 0.26085, 0.288399, 0.222385, 0.120615, 0.15008, 0.092881, 0.098513, 0.083462, 0.055536, 0.036378, 0.064632, 0.054297, 0.054297, 0.085092, 0.106997, 0.102787, 0.173081, 0.106997, 0.109221, 0.058088, 0.051831, 0.055536, 0.025316, 0.03976, 0.081712, 0.042364, 0.060549, 0.073402, 0.088832, 0.090864, 0.116183, 0.096677, 0.073402, 0.06184, 0.032017, 0.045352, 0.043307, 0.028107, 0.055536, 0.055536, 0.054297, 0.071867, 0.120615, 0.125101, 0.127496, 0.064632, 0.111485, 0.139895, 0.094817, 0.098513, 0.122885, 0.094817, 0.129801, 0.229226, 0.229226, 0.229226, 0.209395, 0.209395, 0.284882, 0.173081, 0.096677, 0.170161, 0.203355, 0.127496, 0.173081, 0.116183, 0.122885, 0.134866, 0.142424, 0.200174, 0.200174, 0.243554, 0.281712, 0.275179, 0.284882, 0.229226, 0.271506, 0.232838, 0.173081, 0.106997, 0.194234, 0.216401, 0.232838, 0.243554, 0.243554, 0.194234, 0.167087, 0.257454, 0.158265, 0.147574, 0.17593, 0.144935, 0.144935, 0.144935, 0.144935, 0.081712, 0.137348, 0.137348, 0.170161, 0.239899, 0.236433, 0.243554, 0.31487, 0.298791, 0.281712, 0.264545, 0.359901, 0.36309, 0.346032, 0.472492, 0.468512, 0.433034, 0.398279, 0.359901, 0.264545, 0.191378, 0.243554, 0.26085, 0.301917, 0.298791, 0.284882, 0.308712, 0.26085, 0.257454, 0.25031, 0.219301, 0.25031, 0.257454, 0.342579, 0.346032, 0.232838, 0.247041, 0.219301, 0.25031, 0.298791, 0.298791, 0.394753, 0.398279, 0.387226, 0.295083, 0.301917, 0.219301, 0.288399, 0.31487, 0.308712, 0.318242, 0.328603, 0.318242, 0.318242, 0.318242, 0.232838, 0.318242, 0.318242, 0.268042, 0.275179, 0.225814, 0.321458, 0.264545, 0.301917, 0.26085, 0.359901, 0.352862, 0.377384, 0.408655, 0.346032, 0.352862, 0.356642, 0.377384, 0.380708, 0.335645, 0.264545, 0.284882, 0.203355, 0.196879, 0.288399, 0.232838, 0.278302, 0.236433, 0.298791, 0.30533, 0.301917, 0.295083, 0.295083, 0.257454, 0.225814, 0.21291, 0.21291, 0.203355, 0.203355, 0.206376, 0.225814, 0.308712, 0.384043, 0.5017, 0.42561, 0.335645, 0.414856, 0.408655, 0.352862, 0.352862, 0.271506, 0.239899, 0.15284, 0.161087, 0.257454, 0.25406, 0.25406, 0.25031, 0.25031, 0.271506, 0.324872, 0.342579, 0.352862, 0.356642, 0.335645, 0.311707, 0.390993, 0.387226, 0.311707, 0.394753, 0.332115, 0.41194, 0.480142, 0.476583, 0.398279, 0.370445, 0.36309, 0.342579, 0.356642, 0.275179, 0.275179, 0.318242, 0.222385, 0.209395, 0.200174, 0.137348, 0.137348, 0.15008, 0.167087, 0.167087, 0.111485, 0.137348, 0.129801, 0.129801, 0.173081, 0.225814, 0.25031, 0.170161, 0.281712, 0.264545, 0.377384, 0.288399, 0.18812, 0.268042, 0.264545, 0.257454, 0.332115, 0.339168, 0.298791, 0.26085, 0.30533, 0.370445, 0.332115, 0.308712, 0.278302, 0.288399, 0.26085, 0.229226, 0.349426], '')</t>
  </si>
  <si>
    <t xml:space="preserve">F5S0D7|F5S0D7_9ENTR NADH-quinone oxidoreductase subunit L OS=Enterobacter hormaechei ATCC 49162 </t>
  </si>
  <si>
    <t>([0.003053, 0.00243, 0.001906, 0.002662, 0.002014, 0.001906, 0.001623, 0.001434, 0.001602, 0.001305, 0.001623, 0.002078, 0.001936, 0.002482, 0.00246, 0.002705, 0.004208, 0.004247, 0.004315, 0.005932, 0.00777, 0.007315, 0.007877, 0.011903, 0.009015, 0.016528, 0.024393, 0.027463, 0.055536, 0.034884, 0.06312, 0.047319, 0.023087, 0.014586, 0.015078, 0.021816, 0.011669, 0.008804, 0.008276, 0.008075, 0.008723, 0.006245, 0.00389, 0.005249, 0.005503, 0.006701, 0.006795, 0.007177, 0.008156, 0.005623, 0.007877, 0.006894, 0.009015, 0.009096, 0.008156, 0.008156, 0.006482, 0.007555, 0.008804, 0.006619, 0.009865, 0.009865, 0.009865, 0.022306, 0.011106, 0.010221, 0.006421, 0.006567, 0.004611, 0.004208, 0.004358, 0.004577, 0.005872, 0.003821, 0.005223, 0.005249, 0.005223, 0.006039, 0.005249, 0.005249, 0.005223, 0.00407, 0.003997, 0.006194, 0.004513, 0.006421, 0.004161, 0.004577, 0.00316, 0.004161, 0.004358, 0.003864, 0.003276, 0.003276, 0.003246, 0.002327, 0.002606, 0.002529, 0.003212, 0.004775, 0.005318, 0.006894, 0.006374, 0.006039, 0.006142, 0.005223, 0.003478, 0.004689, 0.004611, 0.006795, 0.007422, 0.006619, 0.006701, 0.00558, 0.004899, 0.006894, 0.008002, 0.007555, 0.005872, 0.004315, 0.00316, 0.002078, 0.001743, 0.002662, 0.00283, 0.002057, 0.002327, 0.002512, 0.002366, 0.002349, 0.00155, 0.00146, 0.001417, 0.002503, 0.003512, 0.003177, 0.003212, 0.00283, 0.003109, 0.003864, 0.003727, 0.003478, 0.003512, 0.00283, 0.002688, 0.001623, 0.001572, 0.001499, 0.002276, 0.002881, 0.004513, 0.006245, 0.006619, 0.009728, 0.007495, 0.006567, 0.007422, 0.005992, 0.008525, 0.009015, 0.005799, 0.006482, 0.006988, 0.010372, 0.018787, 0.01204, 0.025316, 0.060549, 0.078022, 0.029376, 0.015078, 0.010509, 0.006421, 0.005378, 0.003963, 0.003014, 0.002435, 0.002014, 0.001675, 0.001722, 0.00231, 0.002503, 0.003212, 0.004208, 0.00292, 0.003079, 0.002512, 0.002555, 0.002688, 0.002761, 0.003366, 0.004921, 0.004161, 0.005503, 0.006988, 0.008624, 0.015694, 0.013613, 0.028695, 0.047319, 0.041405, 0.038042, 0.086953, 0.058088, 0.026892, 0.026338, 0.013437, 0.022667, 0.023534, 0.011342, 0.011518, 0.010372, 0.006482, 0.009096, 0.010509, 0.008002, 0.007031, 0.007031, 0.011903, 0.010221, 0.010372, 0.010926, 0.007031, 0.007422, 0.006482, 0.00962, 0.017138, 0.017138, 0.012727, 0.009977, 0.018106, 0.020522, 0.025762, 0.038858, 0.03976, 0.049374, 0.071867, 0.144935, 0.088832, 0.086953, 0.066181, 0.044297, 0.020165, 0.038858, 0.023963, 0.035586, 0.034884, 0.022306, 0.025762, 0.055536, 0.055536, 0.050641, 0.038858, 0.026892, 0.018787, 0.010672, 0.008075, 0.008075, 0.007422, 0.009977, 0.010131, 0.008156, 0.007315, 0.007645, 0.006374, 0.007495, 0.009977, 0.010672, 0.008804, 0.008002, 0.007555, 0.006194, 0.004775, 0.006194, 0.006374, 0.006795, 0.009977, 0.009977, 0.007259, 0.007259, 0.005249, 0.004161, 0.004208, 0.005503, 0.007555, 0.005992, 0.005011, 0.003997, 0.002662, 0.003053, 0.004358, 0.004431, 0.006421, 0.005872, 0.005992, 0.009015, 0.009015, 0.006245, 0.006245, 0.00558, 0.005318, 0.007555, 0.008156, 0.01204, 0.016257, 0.009401, 0.017797, 0.011903, 0.010926, 0.009728, 0.009015, 0.007315, 0.005086, 0.004835, 0.005378, 0.005503, 0.004646, 0.004388, 0.006245, 0.006194, 0.008002, 0.00558, 0.00359, 0.004358, 0.00316, 0.00246, 0.003671, 0.003671, 0.004483, 0.003555, 0.003512, 0.004835, 0.004835, 0.004775, 0.003512, 0.003014, 0.002035, 0.002349, 0.003212, 0.003053, 0.003461, 0.003053, 0.003079, 0.003366, 0.002881, 0.003341, 0.003997, 0.00389, 0.004315, 0.005086, 0.008525, 0.009015, 0.005503, 0.006533, 0.007555, 0.011342, 0.023087, 0.022667, 0.024826, 0.026338, 0.026338, 0.013613, 0.026338, 0.026338, 0.030003, 0.019109, 0.017138, 0.011903, 0.006988, 0.004513, 0.003405, 0.003212, 0.004483, 0.006039, 0.00515, 0.004483, 0.003924, 0.003512, 0.003555, 0.003757, 0.002623, 0.001808, 0.0028, 0.00231, 0.003212, 0.002705, 0.002606, 0.003461, 0.004358, 0.006894, 0.011518, 0.010372, 0.007177, 0.006245, 0.007177, 0.007259, 0.008723, 0.008624, 0.010672, 0.018415, 0.015694, 0.014783, 0.031287, 0.015344, 0.014315, 0.00962, 0.014783, 0.031287, 0.016528, 0.010509, 0.009865, 0.007645, 0.007091, 0.008624, 0.010372, 0.010372, 0.008156, 0.006701, 0.008075, 0.004976, 0.005223, 0.004414, 0.004431, 0.00283, 0.00283, 0.002623, 0.002349, 0.002662, 0.002662, 0.003821, 0.005378, 0.005623, 0.004483, 0.006701, 0.007031, 0.006701, 0.006039, 0.008624, 0.014586, 0.013613, 0.015344, 0.015344, 0.020165, 0.03976, 0.046336, 0.116183, 0.098513, 0.111485, 0.064632, 0.032017, 0.016257, 0.00962, 0.006374, 0.009294, 0.009728, 0.007031, 0.00558, 0.006245, 0.00558, 0.004513, 0.003276, 0.003555, 0.003757, 0.004161, 0.003014, 0.004315, 0.003924, 0.004247, 0.004247, 0.006039, 0.007495, 0.011903, 0.0198, 0.045352, 0.023087, 0.024826, 0.058088, 0.098513, 0.100716, 0.079919, 0.058088, 0.127496, 0.111485, 0.106997, 0.042364, 0.094817, 0.085092, 0.085092, 0.086953, 0.10481, 0.067594, 0.041405, 0.030003, 0.027463, 0.013016, 0.013265, 0.007495, 0.006567, 0.005872, 0.004161, 0.003804, 0.003757, 0.002581, 0.003607, 0.003461, 0.004775, 0.004835, 0.003512, 0.002688, 0.00359, 0.003997, 0.003555, 0.004388, 0.00515, 0.005086, 0.006374, 0.010131, 0.017797, 0.022667, 0.015344, 0.015078, 0.028695, 0.06312, 0.064632, 0.032017, 0.015694, 0.016826, 0.013016, 0.013265, 0.020522, 0.009865, 0.012727, 0.011106, 0.008723, 0.00558, 0.005872, 0.00558, 0.003555, 0.002366, 0.001722, 0.002555, 0.003924, 0.002555, 0.001692, 0.002482, 0.002366, 0.002976, 0.002014, 0.001541, 0.001533, 0.001541, 0.00246, 0.002435, 0.003701, 0.003671, 0.005503, 0.005223, 0.004483, 0.005318, 0.008804, 0.007645, 0.008409, 0.006567, 0.007091, 0.007177, 0.007031, 0.010672, 0.007555, 0.00962, 0.016528, 0.032677, 0.031287, 0.016528, 0.009294, 0.005378, 0.007495, 0.007555, 0.008156, 0.012727, 0.00962, 0.006142, 0.009096, 0.005799, 0.004483, 0.004921, 0.006039, 0.006039, 0.004835, 0.007259, 0.00558, 0.00558, 0.004736, 0.003727, 0.00407, 0.004431, 0.004689, 0.004247, 0.0028, 0.001808, 0.001481, 0.001692, 0.001722, 0.001722, 0.002014, 0.00243, 0.002529, 0.002366, 0.001748, 0.001748, 0.001318, 0.001687, 0.001112, 0.000833], '')</t>
  </si>
  <si>
    <t xml:space="preserve">F5S0E8|F5S0E8_9ENTR LysR family transcriptional regulator OS=Enterobacter hormaechei ATCC 49162 </t>
  </si>
  <si>
    <t>([0.022667, 0.017138, 0.018415, 0.014586, 0.015694, 0.023087, 0.016528, 0.023963, 0.033407, 0.020165, 0.020876, 0.020876, 0.016021, 0.020876, 0.016528, 0.021816, 0.014075, 0.014783, 0.024393, 0.024826, 0.024826, 0.05306, 0.066181, 0.050641, 0.079919, 0.10481, 0.10481, 0.139895, 0.134866, 0.132295, 0.155435, 0.203355, 0.247041, 0.194234, 0.161087, 0.191378, 0.225814, 0.318242, 0.308712, 0.18812, 0.15284, 0.15008, 0.155435, 0.18812, 0.26085, 0.278302, 0.271506, 0.179055, 0.139895, 0.139895, 0.15008, 0.236433, 0.219301, 0.129801, 0.209395, 0.200174, 0.129801, 0.129801, 0.064632, 0.092881, 0.179055, 0.206376, 0.125101, 0.071867, 0.073402, 0.033407, 0.033407, 0.035586, 0.0704, 0.098513, 0.055536, 0.038042, 0.036378, 0.021816, 0.030611, 0.015078, 0.023963, 0.044297, 0.025762, 0.049374, 0.06184, 0.038858, 0.023087, 0.044297, 0.044297, 0.043307, 0.076542, 0.069024, 0.069024, 0.0704, 0.085092, 0.116183, 0.15284, 0.161087, 0.15284, 0.118441, 0.25031, 0.142424, 0.079919, 0.079919, 0.081712, 0.083462, 0.069024, 0.116183, 0.109221, 0.120615, 0.069024, 0.102787, 0.10481, 0.056825, 0.040537, 0.024393, 0.032017, 0.0198, 0.018787, 0.022306, 0.037156, 0.030003, 0.071867, 0.098513, 0.083462, 0.060549, 0.038042, 0.079919, 0.06312, 0.037156, 0.058088, 0.118441, 0.106997, 0.118441, 0.129801, 0.164327, 0.164327, 0.10481, 0.106997, 0.11371, 0.173081, 0.173081, 0.173081, 0.18812, 0.216401, 0.346032, 0.264545, 0.349426, 0.257454, 0.21291, 0.308712, 0.219301, 0.203355, 0.196879, 0.179055, 0.275179, 0.275179, 0.359901, 0.318242, 0.295083, 0.206376, 0.170161, 0.142424, 0.158265, 0.076542, 0.050641, 0.027463, 0.06312, 0.056825, 0.090864, 0.164327, 0.182256, 0.173081, 0.200174, 0.125101, 0.086953, 0.043307, 0.024826, 0.026892, 0.059222, 0.125101, 0.18812, 0.247041, 0.167087, 0.15008, 0.25406, 0.278302, 0.298791, 0.209395, 0.18812, 0.161087, 0.092881, 0.083462, 0.164327, 0.120615, 0.182256, 0.155435, 0.257454, 0.232838, 0.216401, 0.134866, 0.098513, 0.056825, 0.031287, 0.055536, 0.055536, 0.05306, 0.041405, 0.073402, 0.098513, 0.079919, 0.094817, 0.127496, 0.098513, 0.059222, 0.069024, 0.059222, 0.106997, 0.055536, 0.109221, 0.074921, 0.127496, 0.127496, 0.200174, 0.288399, 0.257454, 0.281712, 0.229226, 0.268042, 0.239899, 0.298791, 0.377384, 0.30533, 0.328603, 0.295083, 0.281712, 0.288399, 0.31487, 0.311707, 0.41194, 0.41194, 0.394753, 0.414856, 0.440853, 0.366687, 0.36309, 0.447574, 0.433034, 0.497853, 0.444081, 0.366687, 0.264545, 0.179055, 0.25031, 0.268042, 0.298791, 0.346032, 0.342579, 0.359901, 0.374039, 0.377384, 0.295083, 0.342579, 0.311707, 0.25031, 0.268042, 0.139895, 0.144935, 0.118441, 0.079919, 0.158265, 0.239899, 0.219301, 0.295083, 0.308712, 0.324872, 0.25406, 0.298791, 0.209395, 0.173081, 0.139895, 0.085092, 0.142424, 0.191378, 0.216401, 0.281712, 0.346032, 0.476583, 0.472492, 0.5017, 0.468512, 0.356642, 0.284882, 0.40511, 0.40511, 0.41194, 0.268042, 0.394753, 0.359901, 0.444081, 0.458154, 0.476583, 0.549308, 0.51388, 0.447574, 0.387226, 0.356642, 0.318242], '')</t>
  </si>
  <si>
    <t>[285, 298, 299]</t>
  </si>
  <si>
    <t xml:space="preserve">F5S0E9|F5S0E9_9ENTR Uncharacterized protein OS=Enterobacter hormaechei ATCC 49162 </t>
  </si>
  <si>
    <t>([0.054297, 0.076542, 0.046336, 0.023534, 0.022667, 0.016528, 0.021381, 0.015344, 0.0198, 0.014586, 0.020165, 0.028695, 0.028107, 0.014783, 0.014315, 0.013821, 0.019109, 0.021816, 0.023963, 0.023534, 0.040537, 0.055536, 0.031287, 0.031287, 0.064632, 0.098513, 0.155435, 0.083462, 0.100716, 0.118441, 0.122885, 0.111485, 0.11371, 0.098513, 0.167087, 0.229226, 0.209395, 0.18812, 0.243554, 0.196879, 0.173081, 0.147574, 0.106997, 0.191378, 0.298791], '')</t>
  </si>
  <si>
    <t xml:space="preserve">F5S0F0|F5S0F0_9ENTR Aspartate aminotransferase OS=Enterobacter hormaechei ATCC 49162 </t>
  </si>
  <si>
    <t>([0.476583, 0.521092, 0.4292, 0.342579, 0.25406, 0.301917, 0.219301, 0.25031, 0.275179, 0.328603, 0.284882, 0.247041, 0.239899, 0.229226, 0.281712, 0.26085, 0.268042, 0.191378, 0.206376, 0.229226, 0.324872, 0.308712, 0.308712, 0.370445, 0.377384, 0.384043, 0.36309, 0.370445, 0.380708, 0.295083, 0.264545, 0.339168, 0.444081, 0.414856, 0.42561, 0.352862, 0.352862, 0.243554, 0.339168, 0.288399, 0.298791, 0.295083, 0.31487, 0.219301, 0.155435, 0.155435, 0.243554, 0.18812, 0.182256, 0.170161, 0.264545, 0.18812, 0.203355, 0.182256, 0.185198, 0.170161, 0.271506, 0.18812, 0.219301, 0.216401, 0.25031, 0.216401, 0.200174, 0.122885, 0.120615, 0.182256, 0.209395, 0.194234, 0.25031, 0.30533, 0.225814, 0.182256, 0.271506, 0.243554, 0.161087, 0.200174, 0.161087, 0.161087, 0.239899, 0.275179, 0.26085, 0.278302, 0.219301, 0.225814, 0.239899, 0.346032, 0.36309, 0.30533, 0.222385, 0.15284, 0.17593, 0.268042, 0.301917, 0.222385, 0.219301, 0.321458, 0.225814, 0.17593, 0.122885, 0.132295, 0.137348, 0.109221, 0.10481, 0.125101, 0.071867, 0.06312, 0.060549, 0.055536, 0.092881, 0.161087, 0.26085, 0.219301, 0.137348, 0.092881, 0.158265, 0.132295, 0.139895, 0.225814, 0.222385, 0.318242, 0.219301, 0.158265, 0.200174, 0.161087, 0.158265, 0.173081, 0.25031, 0.155435, 0.155435, 0.155435, 0.142424, 0.125101, 0.132295, 0.142424, 0.200174, 0.10481, 0.074921, 0.03976, 0.03976, 0.079919, 0.066181, 0.11371, 0.203355, 0.11371, 0.0704, 0.102787, 0.164327, 0.100716, 0.17593, 0.18812, 0.116183, 0.120615, 0.100716, 0.122885, 0.106997, 0.109221, 0.203355, 0.295083, 0.366687, 0.352862, 0.328603, 0.236433, 0.173081, 0.096677, 0.102787, 0.203355, 0.203355, 0.200174, 0.301917, 0.318242, 0.311707, 0.401658, 0.366687, 0.332115, 0.236433, 0.328603, 0.324872, 0.318242, 0.225814, 0.144935, 0.109221, 0.125101, 0.125101, 0.122885, 0.219301, 0.219301, 0.173081, 0.15008, 0.15008, 0.142424, 0.129801, 0.073402, 0.040537, 0.027463, 0.021381, 0.030611, 0.033407, 0.038858, 0.019401, 0.018787, 0.034068, 0.046336, 0.023087, 0.023963, 0.020876, 0.0198, 0.028695, 0.028695, 0.030611, 0.028695, 0.028107, 0.025762, 0.025316, 0.037156, 0.055536, 0.064632, 0.064632, 0.069024, 0.066181, 0.069024, 0.071867, 0.067594, 0.043307, 0.081712, 0.069024, 0.129801, 0.120615, 0.085092, 0.102787, 0.094817, 0.098513, 0.055536, 0.056825, 0.066181, 0.064632, 0.078022, 0.069024, 0.085092, 0.079919, 0.073402, 0.067594, 0.088832, 0.054297, 0.047319, 0.049374, 0.100716, 0.111485, 0.111485, 0.182256, 0.185198, 0.155435, 0.15284, 0.236433, 0.147574, 0.127496, 0.167087, 0.167087, 0.182256, 0.196879, 0.142424, 0.083462, 0.122885, 0.155435, 0.173081, 0.26085, 0.161087, 0.111485, 0.076542, 0.083462, 0.051831, 0.060549, 0.060549, 0.064632, 0.064632, 0.094817, 0.096677, 0.092881, 0.098513, 0.137348, 0.071867, 0.096677, 0.161087, 0.11371, 0.125101, 0.161087, 0.092881, 0.15284, 0.229226, 0.155435, 0.083462, 0.083462, 0.085092, 0.10481, 0.098513, 0.098513, 0.0704, 0.069024, 0.0704, 0.073402, 0.090864, 0.164327, 0.167087, 0.142424, 0.134866, 0.139895, 0.085092, 0.086953, 0.094817, 0.092881, 0.106997, 0.203355, 0.275179, 0.179055, 0.179055, 0.122885, 0.079919, 0.137348, 0.25031, 0.25031, 0.236433, 0.203355, 0.122885, 0.066181, 0.06184, 0.060549, 0.064632, 0.11371, 0.111485, 0.109221, 0.085092, 0.147574, 0.125101, 0.06312, 0.106997, 0.06184, 0.094817, 0.15008, 0.158265, 0.144935, 0.137348, 0.10481, 0.083462, 0.083462, 0.155435, 0.109221, 0.127496, 0.06312, 0.067594, 0.129801, 0.122885, 0.096677, 0.055536, 0.031287, 0.040537, 0.040537, 0.073402, 0.076542, 0.059222, 0.026338, 0.026338, 0.014783, 0.022306, 0.018106, 0.036378, 0.036378, 0.071867, 0.078022, 0.129801, 0.0704, 0.03976, 0.041405, 0.035586, 0.076542, 0.129801, 0.203355, 0.200174, 0.21291, 0.127496, 0.161087, 0.222385, 0.185198, 0.200174, 0.170161, 0.268042, 0.134866, 0.127496, 0.127496, 0.098513, 0.056825, 0.098513, 0.15008, 0.081712, 0.137348, 0.125101, 0.106997, 0.076542, 0.055536, 0.037156, 0.059222, 0.038042, 0.040537, 0.036378, 0.066181, 0.043307], '')</t>
  </si>
  <si>
    <t xml:space="preserve">F5S0F2|F5S0F2_9ENTR DASS family divalent anion:sodium (Na+) symporter OS=Enterobacter hormaechei ATCC 49162 </t>
  </si>
  <si>
    <t>([0.003212, 0.002435, 0.001872, 0.001481, 0.001675, 0.001374, 0.001112, 0.000906, 0.000674, 0.000799, 0.001202, 0.001434, 0.001391, 0.000958, 0.000893, 0.001142, 0.001778, 0.002194, 0.002194, 0.002662, 0.001808, 0.001687, 0.001786, 0.001748, 0.002014, 0.002014, 0.001855, 0.002138, 0.002138, 0.003298, 0.003804, 0.003804, 0.002662, 0.002623, 0.002482, 0.002662, 0.00359, 0.002976, 0.00225, 0.002976, 0.003431, 0.003177, 0.004736, 0.006533, 0.011342, 0.019401, 0.015694, 0.017797, 0.016021, 0.015344, 0.01227, 0.009977, 0.006533, 0.006142, 0.004388, 0.004315, 0.003864, 0.003757, 0.004358, 0.004736, 0.003701, 0.003804, 0.006078, 0.006142, 0.004483, 0.003555, 0.003555, 0.003864, 0.004611, 0.006482, 0.00962, 0.007877, 0.006482, 0.006894, 0.011518, 0.013437, 0.019401, 0.0198, 0.017797, 0.017797, 0.041405, 0.079919, 0.078022, 0.047319, 0.023087, 0.019109, 0.013265, 0.00777, 0.007645, 0.006421, 0.006619, 0.005086, 0.006039, 0.008723, 0.007877, 0.007645, 0.009015, 0.006567, 0.00558, 0.005623, 0.005623, 0.005318, 0.005011, 0.00389, 0.003671, 0.004513, 0.004646, 0.004483, 0.004577, 0.006078, 0.006701, 0.004976, 0.004835, 0.005623, 0.004414, 0.005318, 0.004513, 0.005318, 0.006988, 0.008804, 0.006142, 0.006142, 0.006482, 0.006482, 0.008895, 0.008409, 0.008276, 0.010372, 0.024393, 0.025762, 0.021816, 0.017138, 0.021816, 0.041405, 0.023087, 0.020522, 0.028107, 0.03976, 0.028107, 0.029376, 0.029376, 0.032017, 0.020522, 0.014315, 0.015344, 0.017447, 0.038858, 0.059222, 0.043307, 0.022306, 0.024826, 0.026892, 0.06184, 0.090864, 0.049374, 0.048328, 0.096677, 0.109221, 0.109221, 0.081712, 0.120615, 0.11371, 0.098513, 0.15284, 0.094817, 0.040537, 0.033407, 0.017797, 0.017797, 0.038042, 0.032017, 0.05306, 0.026338, 0.017447, 0.010926, 0.010926, 0.012491, 0.008409, 0.007877, 0.005734, 0.005623, 0.003963, 0.003512, 0.003757, 0.002761, 0.004208, 0.006078, 0.004208, 0.004736, 0.003478, 0.003276, 0.004388, 0.004513, 0.006142, 0.008002, 0.01078, 0.017797, 0.021816, 0.03976, 0.043307, 0.085092, 0.078022, 0.147574, 0.185198, 0.278302, 0.380708, 0.243554, 0.239899, 0.374039, 0.318242, 0.318242, 0.318242, 0.332115, 0.222385, 0.219301, 0.134866, 0.137348, 0.137348, 0.164327, 0.134866, 0.122885, 0.122885, 0.139895, 0.11371, 0.06312, 0.06184, 0.076542, 0.155435, 0.155435, 0.17593, 0.225814, 0.25031, 0.247041, 0.243554, 0.335645, 0.243554, 0.342579, 0.339168, 0.247041, 0.247041, 0.194234, 0.191378, 0.203355, 0.291804, 0.236433, 0.335645, 0.308712, 0.291804, 0.216401, 0.134866, 0.11371, 0.092881, 0.147574, 0.144935, 0.0704, 0.0704, 0.118441, 0.055536, 0.050641, 0.086953, 0.055536, 0.054297, 0.035586, 0.035586, 0.023534, 0.044297, 0.043307, 0.034068, 0.031287, 0.054297, 0.046336, 0.044297, 0.056825, 0.050641, 0.055536, 0.0704, 0.041405, 0.024393, 0.027463, 0.029376, 0.024393, 0.038858, 0.076542, 0.098513, 0.094817, 0.096677, 0.092881, 0.05306, 0.079919, 0.083462, 0.038858, 0.060549, 0.06312, 0.081712, 0.090864, 0.049374, 0.044297, 0.083462, 0.167087, 0.222385, 0.15284, 0.116183, 0.111485, 0.10481, 0.132295, 0.078022, 0.060549, 0.058088, 0.106997, 0.118441, 0.094817, 0.106997, 0.15284, 0.100716, 0.096677, 0.074921, 0.106997, 0.185198, 0.118441, 0.098513, 0.069024, 0.058088, 0.122885, 0.137348, 0.137348, 0.139895, 0.134866, 0.15008, 0.15008, 0.139895, 0.142424, 0.111485, 0.170161, 0.17593, 0.15008, 0.147574, 0.092881, 0.106997, 0.106997, 0.155435, 0.088832, 0.15008, 0.15008, 0.134866, 0.078022, 0.047319, 0.042364, 0.040537, 0.0704, 0.067594, 0.074921, 0.069024, 0.069024, 0.056825, 0.027463, 0.059222, 0.058088, 0.098513, 0.06312, 0.035586, 0.040537, 0.085092, 0.102787, 0.098513, 0.050641, 0.044297, 0.071867, 0.079919, 0.076542, 0.035586, 0.020522, 0.012727, 0.009096, 0.01227, 0.015694, 0.015078, 0.013613, 0.009096, 0.007177, 0.009294, 0.013437, 0.008525, 0.00777, 0.007177, 0.010221, 0.016021, 0.026892, 0.030611, 0.014075, 0.016021, 0.020165, 0.020165, 0.034884, 0.042364, 0.05306, 0.024393, 0.055536, 0.066181, 0.118441, 0.216401, 0.179055, 0.170161, 0.295083, 0.25406, 0.239899, 0.243554, 0.25406, 0.21291, 0.225814, 0.346032, 0.384043, 0.349426, 0.321458, 0.229226, 0.179055, 0.096677, 0.100716, 0.06184, 0.031287, 0.024393, 0.013016, 0.01204, 0.008156, 0.007555, 0.009294, 0.010221, 0.006988, 0.007422, 0.008895, 0.008895, 0.006701, 0.006701, 0.008409, 0.008895, 0.007877, 0.00962, 0.00962, 0.00962, 0.008075, 0.008804, 0.009865, 0.016257, 0.010926, 0.019109, 0.01204, 0.007422, 0.007259, 0.009096, 0.009096, 0.008804, 0.006701, 0.005932, 0.006795, 0.006701, 0.006701, 0.009728, 0.008075, 0.01227, 0.020876, 0.0198, 0.015344, 0.009865, 0.006701, 0.007877, 0.007555, 0.008075, 0.00962, 0.009977, 0.007422, 0.005932, 0.004414, 0.004414, 0.004736, 0.004921, 0.005799, 0.008624, 0.008525, 0.01204, 0.008002, 0.008525, 0.008895, 0.009015, 0.00962, 0.016257, 0.024826, 0.014783, 0.014586, 0.022306, 0.014783, 0.030003, 0.038042, 0.0704, 0.040537, 0.074921, 0.079919, 0.034068, 0.017797, 0.013016, 0.009865, 0.00962, 0.006701, 0.006533, 0.005932, 0.005799, 0.004646, 0.003671, 0.004247, 0.005249, 0.003512, 0.003924, 0.002881, 0.001808, 0.001288, 0.001906, 0.002057, 0.001936, 0.002482, 0.003478, 0.003607, 0.003431, 0.003246, 0.003431, 0.003963, 0.006482, 0.005932, 0.006245, 0.005932, 0.005932, 0.004611, 0.005734, 0.005872, 0.008156, 0.010672, 0.018787, 0.01204, 0.011106, 0.011903, 0.008723, 0.009187, 0.006701, 0.007555, 0.008723, 0.008624, 0.007555, 0.005992, 0.006894, 0.006894, 0.008276, 0.009865, 0.010509, 0.010509, 0.006374, 0.00515, 0.006619, 0.007315, 0.007315, 0.007315, 0.006701, 0.01204, 0.00777, 0.014586, 0.020522, 0.016826, 0.015344, 0.014075, 0.017797, 0.031287, 0.041405, 0.06312, 0.027463, 0.038858, 0.022306, 0.054297, 0.096677, 0.036378, 0.018787, 0.032017, 0.017447, 0.017138, 0.009865, 0.017138, 0.008525, 0.008525, 0.009015, 0.008525, 0.009015, 0.007091, 0.004775, 0.003804, 0.00283, 0.003298, 0.002482, 0.002727, 0.001872, 0.001906, 0.002336, 0.002155, 0.001305, 0.002014, 0.001249, 0.001271, 0.000773, 0.001069, 0.000648, 0.000648, 0.000721, 0.000721, 0.000661, 0.00076, 0.00076], '')</t>
  </si>
  <si>
    <t xml:space="preserve">F5S0F3|F5S0F3_9ENTR Phosphatase YfbT OS=Enterobacter hormaechei ATCC 49162 </t>
  </si>
  <si>
    <t>([0.028695, 0.047319, 0.074921, 0.044297, 0.034884, 0.05306, 0.0704, 0.047319, 0.078022, 0.06312, 0.05306, 0.073402, 0.066181, 0.102787, 0.058088, 0.034884, 0.071867, 0.066181, 0.106997, 0.106997, 0.170161, 0.161087, 0.161087, 0.096677, 0.167087, 0.229226, 0.229226, 0.239899, 0.264545, 0.158265, 0.225814, 0.194234, 0.116183, 0.120615, 0.125101, 0.200174, 0.288399, 0.26085, 0.271506, 0.30533, 0.291804, 0.21291, 0.206376, 0.203355, 0.18812, 0.116183, 0.098513, 0.094817, 0.086953, 0.125101, 0.206376, 0.206376, 0.324872, 0.318242, 0.328603, 0.295083, 0.318242, 0.200174, 0.216401, 0.203355, 0.127496, 0.144935, 0.229226, 0.15284, 0.170161, 0.239899, 0.328603, 0.366687, 0.370445, 0.398279, 0.401658, 0.291804, 0.288399, 0.239899, 0.239899, 0.26085, 0.288399, 0.239899, 0.346032, 0.374039, 0.384043, 0.384043, 0.384043, 0.377384, 0.380708, 0.374039, 0.422041, 0.384043, 0.384043, 0.284882, 0.295083, 0.209395, 0.271506, 0.17593, 0.144935, 0.229226, 0.196879, 0.196879, 0.222385, 0.144935, 0.155435, 0.170161, 0.222385, 0.206376, 0.179055, 0.257454, 0.25031, 0.225814, 0.225814, 0.18812, 0.281712, 0.167087, 0.281712, 0.318242, 0.444081, 0.534167, 0.450668, 0.342579, 0.25031, 0.26085, 0.321458, 0.311707, 0.377384, 0.335645, 0.324872, 0.352862, 0.356642, 0.349426, 0.387226, 0.436924, 0.5017, 0.517562, 0.585406, 0.4292, 0.339168, 0.225814, 0.21291, 0.25031, 0.377384, 0.387226, 0.295083, 0.324872, 0.219301, 0.222385, 0.324872, 0.298791, 0.271506, 0.200174, 0.147574, 0.083462, 0.047319, 0.044297, 0.045352, 0.044297, 0.071867, 0.098513, 0.155435, 0.106997, 0.078022, 0.056825, 0.094817, 0.094817, 0.100716, 0.134866, 0.134866, 0.071867, 0.092881, 0.073402, 0.06312, 0.078022, 0.076542, 0.122885, 0.0704, 0.078022, 0.078022, 0.102787, 0.122885, 0.144935, 0.203355, 0.200174, 0.243554, 0.264545, 0.311707, 0.31487, 0.236433, 0.17593, 0.167087, 0.167087, 0.236433, 0.247041, 0.284882, 0.321458, 0.222385, 0.308712, 0.206376, 0.239899, 0.219301, 0.191378, 0.161087, 0.173081, 0.25406, 0.15008, 0.090864, 0.116183, 0.0704, 0.134866, 0.122885, 0.185198, 0.144935, 0.116183, 0.161087, 0.127496, 0.129801, 0.18812, 0.139895, 0.18812, 0.15284, 0.118441, 0.120615], '')</t>
  </si>
  <si>
    <t>[115, 130, 131, 132]</t>
  </si>
  <si>
    <t xml:space="preserve">F5S0F4|F5S0F4_9ENTR UPF0304 protein HMPREF9086_3204 OS=Enterobacter hormaechei ATCC 49162 </t>
  </si>
  <si>
    <t>([0.125101, 0.167087, 0.225814, 0.281712, 0.185198, 0.21291, 0.18812, 0.170161, 0.203355, 0.182256, 0.137348, 0.17593, 0.18812, 0.232838, 0.243554, 0.216401, 0.216401, 0.206376, 0.129801, 0.200174, 0.278302, 0.281712, 0.295083, 0.284882, 0.200174, 0.229226, 0.25406, 0.298791, 0.342579, 0.229226, 0.278302, 0.278302, 0.288399, 0.206376, 0.200174, 0.203355, 0.158265, 0.18812, 0.191378, 0.298791, 0.191378, 0.191378, 0.284882, 0.194234, 0.18812, 0.281712, 0.356642, 0.342579, 0.275179, 0.275179, 0.30533, 0.243554, 0.243554, 0.236433, 0.209395, 0.170161, 0.167087, 0.200174, 0.120615, 0.118441, 0.090864, 0.109221, 0.106997, 0.066181, 0.109221, 0.051831, 0.047319, 0.046336, 0.026892, 0.041405, 0.044297, 0.078022, 0.120615, 0.185198, 0.118441, 0.185198, 0.247041, 0.229226, 0.275179, 0.30533, 0.308712, 0.232838, 0.232838, 0.232838, 0.191378, 0.196879, 0.288399, 0.257454, 0.247041, 0.346032, 0.318242, 0.308712, 0.203355, 0.127496, 0.125101, 0.116183, 0.076542, 0.067594, 0.034068, 0.025316, 0.025762, 0.026892, 0.054297, 0.098513, 0.098513, 0.17593, 0.100716, 0.120615, 0.139895, 0.073402, 0.069024, 0.0704, 0.0704, 0.127496, 0.191378, 0.191378, 0.179055, 0.25031, 0.222385, 0.339168, 0.390993, 0.483068, 0.42561, 0.311707, 0.301917, 0.298791, 0.206376, 0.311707, 0.30533, 0.26085, 0.284882, 0.275179, 0.275179, 0.167087, 0.161087, 0.142424, 0.092881, 0.194234, 0.182256, 0.216401, 0.127496, 0.122885, 0.06184, 0.078022, 0.147574, 0.15008, 0.167087, 0.179055, 0.179055, 0.194234, 0.161087, 0.164327, 0.179055, 0.17593, 0.264545, 0.239899, 0.243554, 0.30533, 0.239899, 0.209395, 0.164327, 0.268042, 0.232838, 0.346032], '')</t>
  </si>
  <si>
    <t xml:space="preserve">F5S0F5|F5S0F5_9ENTR UPF0208 membrane protein HMPREF9086_3205 OS=Enterobacter hormaechei ATCC 49162 </t>
  </si>
  <si>
    <t>([0.196879, 0.079919, 0.10481, 0.058088, 0.026892, 0.038042, 0.051831, 0.0704, 0.096677, 0.11371, 0.066181, 0.086953, 0.092881, 0.092881, 0.03976, 0.042364, 0.059222, 0.058088, 0.060549, 0.098513, 0.050641, 0.088832, 0.196879, 0.158265, 0.142424, 0.164327, 0.179055, 0.191378, 0.18812, 0.185198, 0.118441, 0.21291, 0.18812, 0.194234, 0.185198, 0.185198, 0.139895, 0.109221, 0.098513, 0.046336, 0.034884, 0.074921, 0.106997, 0.051831, 0.058088, 0.076542, 0.066181, 0.06184, 0.031287, 0.021816, 0.011669, 0.020522, 0.012491, 0.012491, 0.008525, 0.008723, 0.013821, 0.017447, 0.017797, 0.018106, 0.042364, 0.046336, 0.024826, 0.018106, 0.032677, 0.032017, 0.028695, 0.028695, 0.023087, 0.023087, 0.032677, 0.037156, 0.040537, 0.054297, 0.071867, 0.127496, 0.071867, 0.034884, 0.017447, 0.017447, 0.017447, 0.015078, 0.017797, 0.025762, 0.020522, 0.020165, 0.028695, 0.028107, 0.0704, 0.100716, 0.161087, 0.098513, 0.100716, 0.083462, 0.056825, 0.024826, 0.013437, 0.023534, 0.028695, 0.056825, 0.102787, 0.098513, 0.055536, 0.06184, 0.0704, 0.090864, 0.088832, 0.079919, 0.116183, 0.056825, 0.038042, 0.047319, 0.05306, 0.10481, 0.109221, 0.191378, 0.335645, 0.461924, 0.328603, 0.418646, 0.384043, 0.284882, 0.25031, 0.356642, 0.349426, 0.236433, 0.268042, 0.26085, 0.216401, 0.137348, 0.216401, 0.257454, 0.144935, 0.219301, 0.203355, 0.206376, 0.111485, 0.050641, 0.051831, 0.116183, 0.060549, 0.060549, 0.090864, 0.090864, 0.064632, 0.045352, 0.076542, 0.056825, 0.03976, 0.038042, 0.102787], '')</t>
  </si>
  <si>
    <t xml:space="preserve">F5S0F6|F5S0F6_9ENTR Uncharacterized protein OS=Enterobacter hormaechei ATCC 49162 </t>
  </si>
  <si>
    <t>([0.051831, 0.10481, 0.147574, 0.229226, 0.25031, 0.281712, 0.308712, 0.335645, 0.30533, 0.356642, 0.40511, 0.366687, 0.483068, 0.433034, 0.339168, 0.25031, 0.352862, 0.384043, 0.356642, 0.380708, 0.450668, 0.390993, 0.36309, 0.366687, 0.346032, 0.356642, 0.284882, 0.209395, 0.155435, 0.206376, 0.18812, 0.100716, 0.161087, 0.139895, 0.15008, 0.18812, 0.243554, 0.21291, 0.191378, 0.298791, 0.219301, 0.191378, 0.318242, 0.278302], '')</t>
  </si>
  <si>
    <t xml:space="preserve">F5S0F9|F5S0F9_9ENTR Transketolase OS=Enterobacter hormaechei ATCC 49162 </t>
  </si>
  <si>
    <t>([0.370445, 0.335645, 0.25031, 0.31487, 0.275179, 0.311707, 0.335645, 0.278302, 0.191378, 0.182256, 0.203355, 0.147574, 0.167087, 0.139895, 0.200174, 0.247041, 0.142424, 0.15284, 0.129801, 0.118441, 0.118441, 0.125101, 0.094817, 0.090864, 0.064632, 0.050641, 0.055536, 0.044297, 0.074921, 0.081712, 0.076542, 0.078022, 0.15008, 0.167087, 0.167087, 0.132295, 0.129801, 0.196879, 0.127496, 0.127496, 0.134866, 0.144935, 0.069024, 0.137348, 0.216401, 0.25406, 0.271506, 0.167087, 0.209395, 0.137348, 0.206376, 0.167087, 0.132295, 0.147574, 0.155435, 0.194234, 0.173081, 0.098513, 0.098513, 0.15008, 0.15008, 0.118441, 0.106997, 0.116183, 0.096677, 0.050641, 0.051831, 0.078022, 0.134866, 0.125101, 0.21291, 0.120615, 0.134866, 0.17593, 0.161087, 0.10481, 0.100716, 0.125101, 0.109221, 0.090864, 0.086953, 0.111485, 0.139895, 0.094817, 0.081712, 0.086953, 0.15284, 0.092881, 0.046336, 0.034068, 0.034068, 0.017138, 0.035586, 0.030003, 0.031287, 0.030611, 0.069024, 0.071867, 0.056825, 0.11371, 0.090864, 0.051831, 0.03976, 0.038042, 0.064632, 0.10481, 0.096677, 0.058088, 0.102787, 0.155435, 0.134866, 0.137348, 0.222385, 0.209395, 0.308712, 0.30533, 0.30533, 0.25031, 0.236433, 0.196879, 0.222385, 0.301917, 0.346032, 0.380708, 0.291804, 0.21291, 0.25031, 0.25406, 0.236433, 0.196879, 0.232838, 0.30533, 0.229226, 0.158265, 0.096677, 0.111485, 0.069024, 0.0704, 0.096677, 0.078022, 0.102787, 0.069024, 0.031287, 0.047319, 0.050641, 0.059222, 0.051831, 0.051831, 0.055536, 0.056825, 0.03976, 0.041405, 0.024393, 0.042364, 0.064632, 0.056825, 0.027463, 0.024393, 0.016257, 0.015694, 0.019401, 0.017447, 0.022306, 0.043307, 0.03976, 0.030611, 0.059222, 0.100716, 0.064632, 0.033407, 0.047319, 0.098513, 0.092881, 0.15008, 0.142424, 0.074921, 0.147574, 0.15008, 0.229226, 0.295083, 0.291804, 0.295083, 0.318242, 0.232838, 0.239899, 0.25031, 0.281712, 0.26085, 0.275179, 0.25406, 0.356642, 0.30533, 0.194234, 0.167087, 0.179055, 0.170161, 0.191378, 0.15284, 0.170161, 0.147574, 0.164327, 0.139895, 0.081712, 0.134866, 0.17593, 0.15008, 0.134866, 0.142424, 0.083462, 0.086953, 0.147574, 0.158265, 0.229226, 0.247041, 0.278302, 0.232838, 0.206376, 0.222385, 0.173081, 0.247041, 0.243554, 0.129801, 0.161087, 0.158265, 0.139895, 0.194234, 0.142424, 0.15008, 0.144935, 0.185198, 0.106997, 0.067594, 0.058088, 0.06312, 0.055536, 0.045352, 0.06312, 0.074921, 0.120615, 0.191378, 0.179055, 0.137348, 0.170161, 0.170161, 0.18812, 0.206376, 0.18812, 0.284882, 0.275179, 0.185198, 0.229226, 0.324872, 0.394753, 0.31487, 0.301917, 0.390993, 0.390993, 0.308712, 0.281712, 0.288399, 0.225814, 0.155435, 0.17593, 0.26085, 0.25406, 0.25031, 0.264545, 0.18812, 0.21291, 0.179055, 0.268042, 0.26085, 0.18812, 0.185198, 0.200174, 0.196879, 0.216401, 0.247041, 0.229226, 0.257454, 0.247041, 0.243554, 0.318242, 0.394753, 0.380708, 0.394753, 0.359901, 0.247041, 0.321458, 0.284882, 0.339168, 0.25031, 0.247041, 0.232838, 0.243554, 0.281712, 0.295083, 0.288399, 0.200174, 0.219301, 0.225814, 0.191378, 0.229226, 0.232838, 0.236433, 0.161087, 0.098513, 0.15008, 0.196879, 0.167087, 0.142424, 0.098513, 0.155435, 0.125101, 0.191378, 0.137348, 0.142424], '')</t>
  </si>
  <si>
    <t xml:space="preserve">F5S0G0|F5S0G0_9ENTR Transketolase OS=Enterobacter hormaechei ATCC 49162 </t>
  </si>
  <si>
    <t>([0.51388, 0.570702, 0.436924, 0.461924, 0.380708, 0.4292, 0.458154, 0.387226, 0.401658, 0.418646, 0.36309, 0.41194, 0.408655, 0.311707, 0.298791, 0.182256, 0.264545, 0.264545, 0.164327, 0.232838, 0.26085, 0.26085, 0.206376, 0.288399, 0.229226, 0.243554, 0.243554, 0.243554, 0.243554, 0.222385, 0.170161, 0.170161, 0.102787, 0.094817, 0.122885, 0.086953, 0.125101, 0.120615, 0.0704, 0.125101, 0.15008, 0.127496, 0.134866, 0.194234, 0.203355, 0.170161, 0.257454, 0.257454, 0.25406, 0.335645, 0.275179, 0.232838, 0.243554, 0.25406, 0.25406, 0.281712, 0.339168, 0.377384, 0.352862, 0.440853, 0.461924, 0.398279, 0.349426, 0.25031, 0.216401, 0.209395, 0.225814, 0.173081, 0.096677, 0.094817, 0.086953, 0.088832, 0.086953, 0.147574, 0.219301, 0.239899, 0.26085, 0.185198, 0.179055, 0.21291, 0.142424, 0.127496, 0.155435, 0.239899, 0.328603, 0.335645, 0.328603, 0.324872, 0.387226, 0.468512, 0.472492, 0.509769, 0.632174, 0.76285, 0.608892, 0.59508, 0.575842, 0.549308, 0.657645, 0.56648, 0.570702, 0.642678, 0.632174, 0.626927, 0.608892, 0.604312, 0.494003, 0.497853, 0.613573, 0.56648, 0.468512, 0.465241, 0.342579, 0.301917, 0.30533, 0.390993, 0.356642, 0.321458, 0.239899, 0.239899, 0.30533, 0.288399, 0.236433, 0.200174, 0.196879, 0.194234, 0.229226, 0.324872, 0.321458, 0.247041, 0.15008, 0.164327, 0.10481, 0.120615, 0.142424, 0.15008, 0.15284, 0.203355, 0.155435, 0.239899, 0.26085, 0.264545, 0.284882, 0.291804, 0.225814, 0.243554, 0.216401, 0.106997, 0.106997, 0.055536, 0.048328, 0.079919, 0.125101, 0.196879, 0.26085, 0.182256, 0.182256, 0.191378, 0.11371, 0.182256, 0.122885, 0.058088, 0.038042, 0.037156, 0.033407, 0.067594, 0.058088, 0.074921, 0.15008, 0.088832, 0.173081, 0.25406, 0.301917, 0.219301, 0.225814, 0.243554, 0.239899, 0.15008, 0.139895, 0.18812, 0.106997, 0.161087, 0.179055, 0.257454, 0.247041, 0.339168, 0.222385, 0.222385, 0.18812, 0.102787, 0.158265, 0.083462, 0.086953, 0.051831, 0.055536, 0.054297, 0.031287, 0.051831, 0.088832, 0.096677, 0.118441, 0.127496, 0.144935, 0.18812, 0.111485, 0.064632, 0.073402, 0.090864, 0.096677, 0.094817, 0.196879, 0.122885, 0.239899, 0.203355, 0.243554, 0.321458, 0.288399, 0.346032, 0.387226, 0.380708, 0.298791, 0.219301, 0.222385, 0.122885, 0.15284, 0.225814, 0.222385, 0.200174, 0.271506, 0.271506, 0.301917, 0.200174, 0.324872, 0.206376, 0.158265, 0.196879, 0.196879, 0.147574, 0.15008, 0.134866, 0.137348, 0.194234, 0.26085, 0.257454, 0.335645, 0.236433, 0.247041, 0.352862, 0.377384, 0.374039, 0.359901, 0.332115, 0.377384, 0.257454, 0.356642, 0.461924, 0.450668, 0.346032, 0.42561, 0.440853, 0.339168, 0.359901, 0.332115, 0.332115, 0.4292, 0.450668, 0.538167, 0.51388, 0.476583, 0.436924, 0.418646, 0.401658, 0.414856, 0.42561, 0.557691, 0.5017], '')</t>
  </si>
  <si>
    <t>[0, 1, 91, 92, 93, 94, 95, 96, 97, 98, 99, 100, 101, 102, 103, 104, 105, 108, 109, 266, 267, 274, 275]</t>
  </si>
  <si>
    <t xml:space="preserve">F5S0G1|F5S0G1_9ENTR PTS family porter component IIC OS=Enterobacter hormaechei ATCC 49162 </t>
  </si>
  <si>
    <t>([0.002211, 0.003461, 0.002581, 0.002117, 0.002881, 0.002529, 0.003757, 0.004611, 0.004161, 0.003555, 0.003276, 0.003701, 0.003821, 0.003804, 0.004513, 0.003014, 0.002014, 0.002761, 0.001808, 0.002194, 0.002435, 0.003341, 0.003212, 0.004577, 0.00558, 0.003701, 0.004775, 0.004513, 0.003478, 0.003478, 0.004775, 0.006245, 0.006533, 0.006482, 0.009728, 0.012727, 0.012491, 0.012727, 0.012727, 0.011342, 0.009977, 0.008723, 0.005799, 0.005623, 0.005503, 0.006245, 0.008409, 0.008723, 0.006142, 0.005799, 0.005734, 0.005623, 0.005683, 0.003821, 0.005734, 0.006245, 0.004247, 0.005932, 0.008409, 0.006988, 0.006894, 0.011669, 0.018787, 0.026892, 0.013265, 0.014586, 0.008804, 0.010926, 0.010221, 0.009401, 0.009294, 0.016826, 0.018787, 0.020165, 0.050641, 0.033407, 0.014315, 0.016826, 0.017138, 0.009865, 0.010372, 0.011518, 0.011518, 0.011669, 0.009096, 0.016826, 0.01204, 0.022667, 0.022667, 0.017797, 0.018415, 0.018415, 0.011518, 0.009015, 0.005623, 0.005086, 0.004921, 0.00543, 0.006194, 0.006482, 0.006619, 0.00558, 0.006142, 0.004899, 0.004976, 0.004835, 0.005086, 0.006142, 0.004483, 0.004414, 0.003671, 0.003727, 0.003671, 0.003246, 0.003804, 0.005503, 0.005623, 0.006795, 0.009401, 0.007259, 0.005011, 0.005992, 0.007315, 0.008002, 0.007645, 0.005318, 0.00777, 0.005872, 0.004135, 0.004135, 0.004208, 0.004513, 0.00543, 0.008002, 0.007315, 0.00777, 0.00777, 0.005932, 0.005872, 0.004135, 0.004646, 0.004414, 0.005318, 0.006039, 0.007177, 0.006245, 0.006374, 0.004689, 0.005992, 0.006039, 0.006078, 0.004921, 0.00558, 0.004414, 0.003079, 0.004835, 0.00389, 0.002881, 0.003276, 0.003431, 0.004736, 0.004388, 0.005249, 0.005086, 0.005318, 0.003864, 0.005378, 0.007259, 0.010926, 0.011903, 0.023534, 0.022667, 0.024393, 0.015078, 0.029376, 0.066181, 0.023534, 0.030003, 0.06312, 0.041405, 0.037156, 0.017447, 0.020165, 0.015344, 0.015078, 0.013821, 0.013821, 0.008525, 0.008525, 0.008002, 0.007645, 0.005378, 0.007422, 0.008895, 0.015694, 0.016021, 0.016826, 0.036378, 0.040537, 0.044297, 0.109221, 0.076542, 0.161087, 0.142424, 0.275179, 0.278302, 0.295083, 0.298791, 0.408655, 0.281712, 0.179055, 0.18812, 0.288399, 0.291804, 0.284882, 0.182256, 0.182256, 0.092881, 0.092881, 0.042364, 0.038858, 0.023087, 0.023087, 0.01204, 0.011903, 0.007031, 0.005011, 0.003512, 0.003997, 0.003555, 0.003997, 0.00543, 0.004577, 0.004388, 0.004431, 0.004835, 0.004775, 0.003757, 0.005623, 0.004899, 0.007091, 0.004577, 0.00543, 0.006482, 0.009294, 0.016257, 0.033407, 0.032677, 0.032677, 0.027463, 0.019109, 0.023963, 0.013821, 0.010372, 0.008624, 0.007177, 0.004736, 0.007031, 0.006194, 0.004976, 0.005086, 0.004899, 0.005734, 0.003963, 0.002976, 0.002194, 0.00146, 0.00146, 0.002155, 0.002336, 0.003109, 0.003177, 0.002555, 0.002555, 0.00316, 0.003963, 0.003341, 0.003512, 0.003727, 0.004646, 0.00359, 0.004247, 0.004247, 0.003607, 0.00515, 0.00777, 0.011669, 0.011342, 0.007877, 0.008804, 0.013265, 0.010131, 0.018106, 0.040537, 0.060549, 0.03976, 0.037156, 0.048328, 0.100716, 0.047319, 0.036378, 0.040537, 0.045352, 0.022306, 0.037156, 0.046336, 0.042364, 0.030611, 0.034068, 0.028695, 0.012727, 0.011669, 0.008276, 0.005623, 0.003431, 0.003864, 0.00359, 0.002396, 0.00292, 0.002606, 0.002396, 0.002366, 0.003366, 0.002138, 0.001936, 0.001533, 0.001069, 0.000983, 0.001288, 0.001048, 0.001533, 0.001602, 0.001232, 0.001335, 0.001288, 0.001374, 0.001533, 0.00243, 0.002529, 0.001872, 0.002194, 0.003109, 0.002623, 0.001692, 0.002606, 0.003924, 0.004835, 0.006374, 0.005503, 0.005249, 0.006142, 0.004161, 0.00558, 0.007877, 0.009977, 0.019401, 0.038858, 0.032017, 0.034068, 0.067594, 0.118441, 0.073402, 0.051831, 0.060549, 0.139895, 0.098513, 0.043307, 0.045352, 0.045352, 0.06312, 0.032017, 0.029376, 0.033407, 0.037156, 0.016021, 0.011903, 0.013265, 0.009187, 0.006533, 0.004646, 0.003405, 0.003727, 0.003366, 0.00283, 0.003997, 0.00359, 0.002881, 0.004247, 0.003298, 0.002688, 0.00283, 0.004135, 0.005872, 0.00543, 0.00515, 0.008156, 0.009977, 0.009401, 0.007877, 0.011342, 0.015078, 0.016257, 0.013613, 0.011518, 0.012727, 0.008276, 0.009483, 0.017797, 0.010221, 0.015694, 0.020876, 0.009977, 0.006533, 0.006194, 0.011106, 0.007645, 0.006374, 0.00515, 0.005086, 0.00777, 0.005623, 0.005011, 0.005086, 0.003997, 0.004247, 0.003757, 0.004577, 0.003461, 0.002435, 0.002623, 0.002688, 0.001786, 0.002976, 0.003246, 0.002276, 0.001709, 0.002482, 0.003053, 0.004315, 0.004577, 0.00407, 0.005872, 0.007495, 0.01078, 0.013016, 0.024393, 0.066181, 0.094817, 0.200174, 0.295083, 0.335645, 0.380708, 0.497853, 0.468512, 0.557691, 0.745909, 0.808535, 0.808535, 0.788093, 0.788093, 0.716283, 0.805026, 0.775545], '')</t>
  </si>
  <si>
    <t>[454, 455, 456, 457, 458, 459, 460, 461, 462]</t>
  </si>
  <si>
    <t xml:space="preserve">F5S0G2|F5S0G2_9ENTR PTS family porter component IIB OS=Enterobacter hormaechei ATCC 49162 </t>
  </si>
  <si>
    <t>([0.030611, 0.047319, 0.069024, 0.094817, 0.047319, 0.048328, 0.036378, 0.056825, 0.055536, 0.076542, 0.051831, 0.064632, 0.064632, 0.073402, 0.051831, 0.06184, 0.106997, 0.083462, 0.096677, 0.05306, 0.06184, 0.086953, 0.100716, 0.06312, 0.073402, 0.144935, 0.170161, 0.257454, 0.15008, 0.182256, 0.173081, 0.229226, 0.239899, 0.278302, 0.346032, 0.40511, 0.374039, 0.394753, 0.398279, 0.268042, 0.295083, 0.236433, 0.239899, 0.216401, 0.308712, 0.194234, 0.158265, 0.134866, 0.122885, 0.167087, 0.167087, 0.111485, 0.161087, 0.170161, 0.142424, 0.15284, 0.111485, 0.090864, 0.051831, 0.050641, 0.106997, 0.167087, 0.122885, 0.086953, 0.096677, 0.047319, 0.092881, 0.127496, 0.090864, 0.102787, 0.102787, 0.109221, 0.098513, 0.079919, 0.056825, 0.032677, 0.016528, 0.031287, 0.049374, 0.081712, 0.120615, 0.092881, 0.067594, 0.10481, 0.164327, 0.118441, 0.196879, 0.144935, 0.088832, 0.170161], '')</t>
  </si>
  <si>
    <t xml:space="preserve">F5S0G3|F5S0G3_9ENTR PTS family sugar porter component IIA OS=Enterobacter hormaechei ATCC 49162 </t>
  </si>
  <si>
    <t>([0.014783, 0.024826, 0.016528, 0.026338, 0.044297, 0.06184, 0.046336, 0.035586, 0.05306, 0.033407, 0.05306, 0.074921, 0.106997, 0.06184, 0.073402, 0.081712, 0.102787, 0.15284, 0.134866, 0.15284, 0.088832, 0.096677, 0.102787, 0.102787, 0.10481, 0.06184, 0.033407, 0.043307, 0.083462, 0.088832, 0.092881, 0.049374, 0.048328, 0.049374, 0.047319, 0.022667, 0.045352, 0.073402, 0.090864, 0.092881, 0.081712, 0.079919, 0.134866, 0.144935, 0.137348, 0.0704, 0.069024, 0.073402, 0.073402, 0.073402, 0.06312, 0.069024, 0.086953, 0.06312, 0.092881, 0.158265, 0.216401, 0.191378, 0.209395, 0.229226, 0.25406, 0.247041, 0.30533, 0.298791, 0.271506, 0.370445, 0.472492, 0.454136, 0.549308, 0.486429, 0.36309, 0.359901, 0.359901, 0.384043, 0.444081, 0.41194, 0.339168, 0.370445, 0.257454, 0.225814, 0.17593, 0.158265, 0.17593, 0.111485, 0.122885, 0.144935, 0.096677, 0.10481, 0.116183, 0.064632, 0.071867, 0.096677, 0.058088, 0.083462, 0.0704, 0.079919, 0.086953, 0.129801, 0.129801, 0.232838, 0.232838, 0.173081, 0.194234, 0.139895, 0.155435, 0.144935, 0.102787, 0.096677, 0.071867, 0.127496, 0.134866, 0.10481, 0.134866, 0.209395, 0.25406, 0.308712, 0.295083, 0.236433, 0.209395, 0.232838, 0.15284, 0.155435, 0.243554, 0.191378, 0.243554, 0.352862, 0.264545, 0.321458, 0.433034, 0.370445, 0.342579, 0.436924, 0.486429, 0.390993, 0.40511, 0.390993, 0.25406, 0.21291, 0.229226, 0.236433, 0.179055, 0.257454, 0.216401, 0.182256, 0.18812, 0.127496, 0.081712], '')</t>
  </si>
  <si>
    <t>[68]</t>
  </si>
  <si>
    <t xml:space="preserve">F5S0G4|F5S0G4_9ENTR Purine operon repressor OS=Enterobacter hormaechei ATCC 49162 </t>
  </si>
  <si>
    <t>([0.618285, 0.642678, 0.517562, 0.553315, 0.450668, 0.433034, 0.476583, 0.414856, 0.401658, 0.422041, 0.36309, 0.370445, 0.374039, 0.384043, 0.377384, 0.380708, 0.349426, 0.352862, 0.281712, 0.281712, 0.278302, 0.247041, 0.170161, 0.232838, 0.232838, 0.342579, 0.390993, 0.380708, 0.377384, 0.40511, 0.414856, 0.490133, 0.436924, 0.440853, 0.534167, 0.534167, 0.42561, 0.476583, 0.436924, 0.476583, 0.408655, 0.41194, 0.465241, 0.465241, 0.461924, 0.359901, 0.291804, 0.30533, 0.31487, 0.301917, 0.275179, 0.225814, 0.229226, 0.281712, 0.200174, 0.158265, 0.158265, 0.21291, 0.196879, 0.225814, 0.167087, 0.232838, 0.147574, 0.11371, 0.142424, 0.098513, 0.116183, 0.164327, 0.147574, 0.086953, 0.137348, 0.179055, 0.17593, 0.17593, 0.15008, 0.222385, 0.271506, 0.229226, 0.164327, 0.137348, 0.137348, 0.144935, 0.144935, 0.232838, 0.196879, 0.158265, 0.222385, 0.321458, 0.257454, 0.243554, 0.225814, 0.232838, 0.132295, 0.127496, 0.078022, 0.092881, 0.10481, 0.090864, 0.118441, 0.206376, 0.236433, 0.158265, 0.257454, 0.25406, 0.268042, 0.359901, 0.444081, 0.346032, 0.225814, 0.281712, 0.288399, 0.301917, 0.209395, 0.271506, 0.311707, 0.408655, 0.342579, 0.291804, 0.26085, 0.225814, 0.139895, 0.085092, 0.086953, 0.074921, 0.046336, 0.046336, 0.041405, 0.044297, 0.086953, 0.147574, 0.086953, 0.083462, 0.142424, 0.129801, 0.092881, 0.092881, 0.092881, 0.132295, 0.15284, 0.10481, 0.147574, 0.164327, 0.194234, 0.301917, 0.25406, 0.321458, 0.264545, 0.21291, 0.203355, 0.158265, 0.164327, 0.26085, 0.167087, 0.179055, 0.225814, 0.328603, 0.229226, 0.216401, 0.158265, 0.17593, 0.281712, 0.179055, 0.216401, 0.232838, 0.170161, 0.132295, 0.147574, 0.109221, 0.147574, 0.164327, 0.158265, 0.094817, 0.042364, 0.083462, 0.073402, 0.096677, 0.047319, 0.092881, 0.100716, 0.100716, 0.088832, 0.047319, 0.043307, 0.030611, 0.031287, 0.043307, 0.086953, 0.086953, 0.15008, 0.079919, 0.038858, 0.025316, 0.041405, 0.081712, 0.078022, 0.046336, 0.048328, 0.092881, 0.047319, 0.023963, 0.042364, 0.035586, 0.048328, 0.048328, 0.081712, 0.100716, 0.092881, 0.050641, 0.043307, 0.050641, 0.100716, 0.167087, 0.206376, 0.125101, 0.127496, 0.10481, 0.144935, 0.109221, 0.11371, 0.219301, 0.318242, 0.209395, 0.239899, 0.288399, 0.374039, 0.346032, 0.318242, 0.328603, 0.335645, 0.36309, 0.349426, 0.232838, 0.158265, 0.144935, 0.196879, 0.11371, 0.155435, 0.196879, 0.161087, 0.167087, 0.120615, 0.073402, 0.096677, 0.051831, 0.032677, 0.032017, 0.041405, 0.056825, 0.030611, 0.043307, 0.0198, 0.018106, 0.027463, 0.027463, 0.025316, 0.034068, 0.032017, 0.028107, 0.024393, 0.040537, 0.036378, 0.025316, 0.042364, 0.041405, 0.094817, 0.147574, 0.158265, 0.090864, 0.069024, 0.078022, 0.06312, 0.118441, 0.060549, 0.073402, 0.129801, 0.206376, 0.203355, 0.243554, 0.229226, 0.229226, 0.173081, 0.094817, 0.164327, 0.18812, 0.281712, 0.17593, 0.170161, 0.164327, 0.209395, 0.209395, 0.209395, 0.30533, 0.301917, 0.408655, 0.408655, 0.308712, 0.311707, 0.21291, 0.291804, 0.268042, 0.271506, 0.335645, 0.422041, 0.335645, 0.229226, 0.216401, 0.298791, 0.21291, 0.21291, 0.257454, 0.284882, 0.359901, 0.243554, 0.243554, 0.26085, 0.257454, 0.339168, 0.366687, 0.370445, 0.328603, 0.356642, 0.349426, 0.275179, 0.185198, 0.182256, 0.25031, 0.247041, 0.247041, 0.209395, 0.179055, 0.142424, 0.120615, 0.086953, 0.129801, 0.10481, 0.069024, 0.050641, 0.035586, 0.016528], '')</t>
  </si>
  <si>
    <t>[0, 1, 2, 3, 34, 35]</t>
  </si>
  <si>
    <t xml:space="preserve">F5S0G5|F5S0G5_9ENTR Uncharacterized Nudix hydrolase YfcD OS=Enterobacter hormaechei ATCC 49162 </t>
  </si>
  <si>
    <t>([0.570702, 0.40511, 0.328603, 0.380708, 0.298791, 0.247041, 0.278302, 0.321458, 0.366687, 0.398279, 0.433034, 0.398279, 0.380708, 0.339168, 0.335645, 0.301917, 0.288399, 0.356642, 0.398279, 0.40511, 0.356642, 0.328603, 0.401658, 0.486429, 0.461924, 0.458154, 0.51388, 0.51388, 0.483068, 0.440853, 0.436924, 0.328603, 0.31487, 0.332115, 0.295083, 0.288399, 0.324872, 0.328603, 0.308712, 0.295083, 0.278302, 0.236433, 0.17593, 0.144935, 0.137348, 0.134866, 0.18812, 0.206376, 0.219301, 0.239899, 0.25406, 0.257454, 0.247041, 0.247041, 0.339168, 0.40511, 0.374039, 0.278302, 0.288399, 0.295083, 0.298791, 0.284882, 0.36309, 0.440853, 0.444081, 0.377384, 0.398279, 0.390993, 0.394753, 0.394753, 0.328603, 0.268042, 0.185198, 0.295083, 0.370445, 0.318242, 0.30533, 0.321458, 0.418646, 0.387226, 0.4292, 0.436924, 0.480142, 0.401658, 0.40511, 0.390993, 0.433034, 0.4292, 0.390993, 0.41194, 0.301917, 0.339168, 0.4292, 0.505461, 0.497853, 0.509769, 0.4292, 0.359901, 0.278302, 0.278302, 0.308712, 0.308712, 0.295083, 0.203355, 0.26085, 0.200174, 0.18812, 0.209395, 0.209395, 0.196879, 0.102787, 0.173081, 0.125101, 0.079919, 0.078022, 0.078022, 0.074921, 0.155435, 0.144935, 0.209395, 0.137348, 0.134866, 0.134866, 0.144935, 0.229226, 0.185198, 0.236433, 0.339168, 0.281712, 0.194234, 0.182256, 0.243554, 0.25031, 0.36309, 0.440853, 0.458154, 0.384043, 0.390993, 0.339168, 0.418646, 0.352862, 0.436924, 0.444081, 0.332115, 0.321458, 0.339168, 0.408655, 0.40511, 0.318242, 0.359901, 0.4292, 0.444081, 0.450668, 0.377384, 0.275179, 0.232838, 0.222385, 0.275179, 0.275179, 0.275179, 0.275179, 0.366687, 0.370445, 0.349426, 0.422041, 0.398279, 0.398279, 0.40511, 0.41194, 0.465241, 0.461924, 0.5017, 0.56648, 0.618285, 0.724957, 0.827927, 0.834292, 0.84206, 0.862302, 0.856457, 0.876521, 0.894241, 0.891961, 0.876521, 0.882776, 0.905695, 0.928747, 0.903857], '')</t>
  </si>
  <si>
    <t>[0, 26, 27, 93, 95, 171, 172, 173, 174, 175, 176, 177, 178, 179, 180, 181, 182, 183, 184, 185, 186, 187]</t>
  </si>
  <si>
    <t xml:space="preserve">F5S0G6|F5S0G6_9ENTR Phosphoesterase OS=Enterobacter hormaechei ATCC 49162 </t>
  </si>
  <si>
    <t>([0.056825, 0.083462, 0.046336, 0.090864, 0.092881, 0.127496, 0.182256, 0.21291, 0.167087, 0.120615, 0.142424, 0.111485, 0.05306, 0.076542, 0.10481, 0.191378, 0.219301, 0.194234, 0.194234, 0.18812, 0.118441, 0.076542, 0.041405, 0.042364, 0.034884, 0.047319, 0.028107, 0.015344, 0.016528, 0.024393, 0.041405, 0.051831, 0.090864, 0.18812, 0.191378, 0.111485, 0.132295, 0.147574, 0.17593, 0.092881, 0.144935, 0.25031, 0.288399, 0.40511, 0.422041, 0.387226, 0.394753, 0.472492, 0.476583, 0.476583, 0.505461, 0.380708, 0.321458, 0.31487, 0.30533, 0.243554, 0.236433, 0.182256, 0.111485, 0.11371, 0.194234, 0.236433, 0.147574, 0.18812, 0.170161, 0.257454, 0.216401, 0.21291, 0.222385, 0.26085, 0.164327, 0.086953, 0.170161, 0.106997, 0.129801, 0.074921, 0.137348, 0.185198, 0.243554, 0.209395, 0.219301, 0.236433, 0.158265, 0.147574, 0.102787, 0.118441, 0.11371, 0.164327, 0.155435, 0.088832, 0.058088, 0.059222, 0.106997, 0.106997, 0.194234, 0.173081, 0.17593, 0.090864, 0.111485, 0.109221, 0.206376, 0.206376, 0.122885, 0.203355, 0.288399, 0.247041, 0.196879, 0.155435, 0.158265, 0.170161, 0.182256, 0.206376, 0.222385, 0.132295, 0.132295, 0.132295, 0.137348, 0.21291, 0.225814, 0.257454, 0.161087, 0.125101, 0.129801, 0.203355, 0.182256, 0.185198, 0.236433, 0.167087, 0.120615, 0.125101, 0.058088, 0.098513, 0.182256, 0.25031, 0.342579, 0.275179, 0.268042, 0.170161, 0.194234, 0.288399, 0.257454, 0.328603, 0.377384, 0.384043, 0.349426, 0.342579, 0.247041, 0.278302, 0.339168, 0.335645, 0.349426, 0.480142, 0.461924, 0.440853, 0.352862, 0.352862, 0.352862, 0.264545, 0.328603, 0.216401, 0.229226, 0.247041, 0.26085, 0.264545, 0.173081, 0.125101, 0.10481, 0.191378, 0.11371, 0.122885, 0.122885, 0.118441, 0.125101, 0.10481, 0.079919, 0.116183, 0.092881, 0.122885, 0.18812, 0.191378, 0.278302, 0.21291, 0.142424], '')</t>
  </si>
  <si>
    <t>[50]</t>
  </si>
  <si>
    <t xml:space="preserve">F5S0G7|F5S0G7_9ENTR Glutathione S-transferase domain protein OS=Enterobacter hormaechei ATCC 49162 </t>
  </si>
  <si>
    <t>([0.618285, 0.490133, 0.444081, 0.461924, 0.5017, 0.56648, 0.486429, 0.401658, 0.4292, 0.356642, 0.264545, 0.301917, 0.398279, 0.377384, 0.370445, 0.243554, 0.15284, 0.15284, 0.203355, 0.118441, 0.0704, 0.050641, 0.074921, 0.064632, 0.038042, 0.023534, 0.017797, 0.016021, 0.021816, 0.023087, 0.036378, 0.078022, 0.046336, 0.035586, 0.021816, 0.0198, 0.023087, 0.044297, 0.048328, 0.026338, 0.050641, 0.045352, 0.06312, 0.06312, 0.096677, 0.170161, 0.225814, 0.173081, 0.247041, 0.30533, 0.298791, 0.196879, 0.203355, 0.291804, 0.229226, 0.31487, 0.232838, 0.324872, 0.321458, 0.308712, 0.308712, 0.324872, 0.342579, 0.247041, 0.268042, 0.179055, 0.179055, 0.182256, 0.155435, 0.17593, 0.094817, 0.085092, 0.173081, 0.158265, 0.15284, 0.203355, 0.15008, 0.236433, 0.243554, 0.167087, 0.109221, 0.170161, 0.15284, 0.203355, 0.17593, 0.139895, 0.247041, 0.264545, 0.278302, 0.284882, 0.288399, 0.36309, 0.275179, 0.173081, 0.206376, 0.206376, 0.25031, 0.25031, 0.247041, 0.222385, 0.30533, 0.359901, 0.335645, 0.291804, 0.291804, 0.41194, 0.346032, 0.321458, 0.257454, 0.142424, 0.155435, 0.137348, 0.139895, 0.229226, 0.229226, 0.139895, 0.167087, 0.090864, 0.144935, 0.142424, 0.158265, 0.161087, 0.185198, 0.196879, 0.239899, 0.185198, 0.125101, 0.11371, 0.092881, 0.11371, 0.142424, 0.216401, 0.219301, 0.257454, 0.216401, 0.222385, 0.288399, 0.271506, 0.377384, 0.387226, 0.298791, 0.278302, 0.284882, 0.26085, 0.243554, 0.225814, 0.209395, 0.18812, 0.308712, 0.342579, 0.311707, 0.374039, 0.377384, 0.291804, 0.179055, 0.17593, 0.268042, 0.271506, 0.271506, 0.291804, 0.301917, 0.301917, 0.194234, 0.200174, 0.239899, 0.15284, 0.109221, 0.106997, 0.15008, 0.15008, 0.15008, 0.185198, 0.120615, 0.10481, 0.10481, 0.139895, 0.100716, 0.102787, 0.096677, 0.051831, 0.023963, 0.014315, 0.024393, 0.049374, 0.051831, 0.03976, 0.050641, 0.092881, 0.161087, 0.116183, 0.064632, 0.03976, 0.038858, 0.037156, 0.037156, 0.067594, 0.040537, 0.074921, 0.035586, 0.03976, 0.066181, 0.094817, 0.147574, 0.090864, 0.094817, 0.085092, 0.056825, 0.049374, 0.032677, 0.018415, 0.030003, 0.041405, 0.06312, 0.058088, 0.081712, 0.098513, 0.076542, 0.127496, 0.098513, 0.158265, 0.122885, 0.098513, 0.098513, 0.074921, 0.109221, 0.069024], '')</t>
  </si>
  <si>
    <t>[0, 4, 5]</t>
  </si>
  <si>
    <t xml:space="preserve">F5S0G8|F5S0G8_9ENTR Glutathione S-transferase OS=Enterobacter hormaechei ATCC 49162 </t>
  </si>
  <si>
    <t>([0.100716, 0.142424, 0.173081, 0.203355, 0.125101, 0.161087, 0.109221, 0.06184, 0.042364, 0.06312, 0.088832, 0.092881, 0.17593, 0.11371, 0.196879, 0.194234, 0.284882, 0.222385, 0.120615, 0.116183, 0.06312, 0.06184, 0.033407, 0.034068, 0.034068, 0.064632, 0.067594, 0.122885, 0.122885, 0.191378, 0.196879, 0.125101, 0.079919, 0.040537, 0.051831, 0.026338, 0.048328, 0.058088, 0.11371, 0.196879, 0.194234, 0.17593, 0.18812, 0.25031, 0.167087, 0.102787, 0.109221, 0.111485, 0.059222, 0.137348, 0.134866, 0.125101, 0.182256, 0.291804, 0.377384, 0.433034, 0.436924, 0.436924, 0.318242, 0.194234, 0.194234, 0.194234, 0.288399, 0.278302, 0.219301, 0.222385, 0.229226, 0.137348, 0.076542, 0.109221, 0.102787, 0.102787, 0.098513, 0.100716, 0.096677, 0.056825, 0.027463, 0.048328, 0.049374, 0.096677, 0.109221, 0.096677, 0.109221, 0.106997, 0.092881, 0.15008, 0.232838, 0.229226, 0.335645, 0.308712, 0.25406, 0.142424, 0.073402, 0.076542, 0.073402, 0.073402, 0.127496, 0.129801, 0.134866, 0.15284, 0.111485, 0.11371, 0.118441, 0.11371, 0.125101, 0.127496, 0.129801, 0.064632, 0.116183, 0.092881, 0.106997, 0.147574, 0.271506, 0.398279, 0.390993, 0.30533, 0.335645, 0.239899, 0.298791, 0.209395, 0.200174, 0.236433, 0.229226, 0.239899, 0.170161, 0.170161, 0.179055, 0.191378, 0.295083, 0.200174, 0.144935, 0.225814, 0.191378, 0.106997, 0.106997, 0.100716, 0.161087, 0.086953, 0.158265, 0.182256, 0.26085, 0.271506, 0.164327, 0.173081, 0.167087, 0.229226, 0.225814, 0.219301, 0.129801, 0.129801, 0.132295, 0.18812, 0.191378, 0.173081, 0.229226, 0.158265, 0.079919, 0.096677, 0.076542, 0.040537, 0.044297, 0.047319, 0.03976, 0.088832, 0.139895, 0.134866, 0.129801, 0.073402, 0.076542, 0.083462, 0.074921, 0.120615, 0.079919, 0.086953, 0.125101, 0.100716, 0.155435, 0.284882, 0.15284, 0.167087, 0.257454, 0.239899, 0.158265, 0.158265, 0.15284, 0.15284, 0.173081, 0.155435, 0.236433, 0.239899, 0.318242, 0.31487, 0.275179, 0.380708, 0.359901, 0.30533, 0.36309, 0.36309, 0.271506, 0.370445, 0.465241, 0.433034, 0.418646, 0.509769, 0.494003, 0.468512, 0.450668, 0.387226, 0.401658], '')</t>
  </si>
  <si>
    <t xml:space="preserve">F5S0G9|F5S0G9_9ENTR Dihydroneopterin aldolase OS=Enterobacter hormaechei ATCC 49162 </t>
  </si>
  <si>
    <t>([0.182256, 0.222385, 0.308712, 0.295083, 0.271506, 0.301917, 0.339168, 0.370445, 0.398279, 0.384043, 0.332115, 0.278302, 0.349426, 0.25406, 0.239899, 0.288399, 0.196879, 0.281712, 0.281712, 0.271506, 0.281712, 0.17593, 0.111485, 0.092881, 0.064632, 0.081712, 0.086953, 0.088832, 0.090864, 0.049374, 0.049374, 0.085092, 0.139895, 0.15008, 0.236433, 0.155435, 0.100716, 0.11371, 0.125101, 0.142424, 0.098513, 0.054297, 0.11371, 0.118441, 0.139895, 0.191378, 0.196879, 0.185198, 0.15008, 0.139895, 0.18812, 0.216401, 0.21291, 0.219301, 0.134866, 0.142424, 0.225814, 0.264545, 0.239899, 0.239899, 0.225814, 0.288399, 0.380708, 0.284882, 0.370445, 0.342579, 0.374039, 0.278302, 0.191378, 0.225814, 0.155435, 0.127496, 0.134866, 0.139895, 0.147574, 0.222385, 0.120615, 0.098513, 0.069024, 0.069024, 0.067594, 0.111485, 0.066181, 0.066181, 0.120615, 0.120615, 0.079919, 0.045352, 0.083462, 0.083462, 0.064632, 0.106997, 0.164327, 0.161087, 0.155435, 0.076542, 0.049374, 0.102787, 0.073402, 0.106997, 0.182256, 0.118441, 0.127496, 0.125101, 0.127496, 0.120615, 0.066181, 0.102787, 0.142424, 0.079919, 0.129801, 0.096677, 0.081712, 0.079919, 0.074921, 0.045352, 0.088832, 0.106997, 0.10481, 0.098513, 0.116183, 0.055536, 0.090864, 0.079919, 0.144935, 0.118441, 0.098513, 0.142424, 0.11371, 0.11371, 0.179055, 0.15008, 0.219301, 0.225814, 0.17593, 0.137348], '')</t>
  </si>
  <si>
    <t xml:space="preserve">F5S0H0|F5S0H0_9ENTR NAD-dependent epimerase/dehydratase OS=Enterobacter hormaechei ATCC 49162 </t>
  </si>
  <si>
    <t>([0.158265, 0.092881, 0.129801, 0.161087, 0.203355, 0.147574, 0.102787, 0.155435, 0.182256, 0.137348, 0.167087, 0.170161, 0.111485, 0.17593, 0.25406, 0.342579, 0.247041, 0.25031, 0.18812, 0.132295, 0.137348, 0.196879, 0.278302, 0.308712, 0.328603, 0.31487, 0.370445, 0.447574, 0.42561, 0.366687, 0.374039, 0.366687, 0.370445, 0.454136, 0.387226, 0.394753, 0.30533, 0.301917, 0.288399, 0.352862, 0.335645, 0.30533, 0.324872, 0.321458, 0.295083, 0.288399, 0.219301, 0.25031, 0.257454, 0.161087, 0.222385, 0.275179, 0.21291, 0.164327, 0.170161, 0.155435, 0.127496, 0.194234, 0.295083, 0.324872, 0.243554, 0.298791, 0.328603, 0.311707, 0.31487, 0.222385, 0.219301, 0.30533, 0.308712, 0.311707, 0.40511, 0.401658, 0.422041, 0.401658, 0.401658, 0.401658, 0.483068, 0.505461, 0.414856, 0.41194, 0.352862, 0.444081, 0.480142, 0.468512, 0.394753, 0.335645, 0.436924, 0.349426, 0.25406, 0.239899, 0.243554, 0.243554, 0.25406, 0.26085, 0.370445, 0.480142, 0.468512, 0.408655, 0.328603, 0.332115, 0.321458, 0.349426, 0.342579, 0.30533, 0.311707, 0.387226, 0.359901, 0.257454, 0.335645, 0.433034, 0.352862, 0.342579, 0.356642, 0.284882, 0.216401, 0.139895, 0.122885, 0.132295, 0.194234, 0.281712, 0.394753, 0.42561, 0.42561, 0.436924, 0.476583, 0.366687, 0.374039, 0.465241, 0.56648, 0.472492, 0.377384, 0.433034, 0.444081, 0.332115, 0.408655, 0.468512, 0.440853, 0.408655, 0.311707, 0.275179, 0.236433, 0.219301, 0.191378, 0.200174, 0.191378, 0.185198, 0.281712, 0.209395, 0.139895, 0.088832, 0.090864, 0.142424, 0.170161, 0.161087, 0.191378, 0.127496, 0.081712, 0.116183, 0.15284, 0.225814, 0.25406, 0.281712, 0.185198, 0.122885, 0.118441, 0.120615, 0.092881, 0.056825, 0.100716, 0.182256, 0.158265, 0.232838, 0.194234, 0.18812, 0.120615, 0.167087, 0.225814, 0.332115, 0.264545, 0.236433, 0.247041, 0.247041, 0.247041, 0.342579, 0.324872, 0.239899, 0.206376, 0.15008, 0.139895, 0.120615, 0.056825, 0.118441, 0.125101, 0.122885, 0.081712, 0.142424, 0.142424, 0.081712, 0.03976, 0.038042, 0.023087, 0.013613, 0.014586, 0.015694, 0.015694, 0.016528, 0.025762, 0.031287, 0.073402, 0.064632, 0.069024, 0.096677, 0.056825, 0.051831, 0.081712, 0.067594, 0.074921, 0.048328, 0.088832, 0.15284, 0.26085, 0.352862, 0.321458, 0.278302, 0.264545, 0.219301, 0.216401, 0.216401, 0.216401, 0.161087, 0.179055, 0.167087, 0.203355, 0.301917, 0.268042, 0.173081, 0.179055, 0.155435, 0.15284, 0.179055, 0.142424, 0.139895, 0.106997, 0.116183, 0.139895, 0.081712, 0.056825, 0.073402, 0.073402, 0.081712, 0.100716, 0.167087, 0.111485, 0.064632, 0.032677, 0.023087, 0.035586, 0.064632, 0.071867, 0.111485, 0.074921, 0.050641, 0.058088, 0.073402, 0.132295, 0.076542, 0.144935, 0.196879, 0.21291, 0.21291, 0.10481, 0.111485, 0.051831, 0.083462, 0.073402, 0.06184, 0.118441, 0.066181, 0.073402, 0.073402, 0.060549, 0.03976, 0.073402, 0.066181, 0.03976, 0.024826, 0.048328, 0.033407, 0.032017, 0.030003, 0.022306, 0.041405, 0.026338, 0.055536, 0.038858, 0.085092, 0.173081], '')</t>
  </si>
  <si>
    <t>[77, 128]</t>
  </si>
  <si>
    <t xml:space="preserve">F5S0H1|F5S0H1_9ENTR GNAT family acetyltransferase OS=Enterobacter hormaechei ATCC 49162 </t>
  </si>
  <si>
    <t>([0.268042, 0.321458, 0.401658, 0.268042, 0.324872, 0.390993, 0.41194, 0.444081, 0.349426, 0.339168, 0.257454, 0.191378, 0.216401, 0.203355, 0.200174, 0.191378, 0.200174, 0.182256, 0.209395, 0.298791, 0.21291, 0.25406, 0.247041, 0.137348, 0.191378, 0.15008, 0.109221, 0.064632, 0.06312, 0.137348, 0.17593, 0.271506, 0.390993, 0.401658, 0.401658, 0.494003, 0.422041, 0.295083, 0.257454, 0.196879, 0.191378, 0.18812, 0.191378, 0.164327, 0.271506, 0.311707, 0.275179, 0.200174, 0.219301, 0.139895, 0.116183, 0.05306, 0.05306, 0.049374, 0.050641, 0.055536, 0.058088, 0.10481, 0.116183, 0.137348, 0.170161, 0.106997, 0.170161, 0.134866, 0.167087, 0.094817, 0.090864, 0.155435, 0.219301, 0.295083, 0.377384, 0.398279, 0.534167, 0.497853, 0.497853, 0.398279, 0.384043, 0.284882, 0.264545, 0.284882, 0.216401, 0.236433, 0.291804, 0.26085, 0.356642, 0.346032, 0.4292, 0.433034, 0.31487, 0.31487, 0.301917, 0.321458, 0.275179, 0.17593, 0.200174, 0.164327, 0.182256, 0.127496, 0.216401, 0.129801, 0.155435, 0.125101, 0.11371, 0.142424, 0.142424, 0.132295, 0.088832, 0.088832, 0.073402, 0.071867, 0.092881, 0.076542, 0.038858, 0.031287, 0.031287, 0.026338, 0.034068, 0.056825, 0.086953, 0.078022, 0.134866, 0.109221, 0.191378, 0.127496, 0.0704, 0.094817, 0.092881, 0.11371, 0.116183, 0.074921, 0.085092, 0.078022, 0.100716, 0.173081, 0.170161, 0.164327, 0.209395, 0.194234, 0.155435, 0.094817, 0.10481, 0.060549, 0.098513, 0.098513, 0.096677, 0.15284, 0.085092, 0.094817, 0.125101, 0.076542, 0.139895, 0.127496, 0.127496, 0.071867, 0.076542, 0.073402, 0.122885, 0.090864, 0.060549, 0.060549, 0.086953, 0.06184, 0.094817, 0.067594, 0.050641, 0.067594, 0.049374, 0.086953, 0.049374], '')</t>
  </si>
  <si>
    <t>[72]</t>
  </si>
  <si>
    <t xml:space="preserve">F5S0H2|F5S0H2_9ENTR Histidine ABC superfamily ATP binding cassette transporter, ABC protein OS=Enterobacter hormaechei ATCC 49162 </t>
  </si>
  <si>
    <t>([0.21291, 0.127496, 0.17593, 0.21291, 0.25406, 0.170161, 0.200174, 0.243554, 0.278302, 0.31487, 0.271506, 0.21291, 0.243554, 0.271506, 0.194234, 0.182256, 0.116183, 0.191378, 0.155435, 0.222385, 0.281712, 0.278302, 0.370445, 0.295083, 0.206376, 0.203355, 0.203355, 0.132295, 0.120615, 0.116183, 0.106997, 0.15284, 0.225814, 0.222385, 0.225814, 0.295083, 0.30533, 0.284882, 0.194234, 0.222385, 0.158265, 0.11371, 0.122885, 0.06184, 0.055536, 0.102787, 0.10481, 0.200174, 0.288399, 0.301917, 0.301917, 0.301917, 0.216401, 0.158265, 0.111485, 0.111485, 0.109221, 0.106997, 0.200174, 0.191378, 0.200174, 0.229226, 0.25406, 0.243554, 0.359901, 0.447574, 0.447574, 0.444081, 0.414856, 0.328603, 0.321458, 0.25406, 0.225814, 0.321458, 0.390993, 0.476583, 0.483068, 0.398279, 0.398279, 0.301917, 0.311707, 0.298791, 0.339168, 0.408655, 0.318242, 0.31487, 0.281712, 0.203355, 0.118441, 0.118441, 0.194234, 0.111485, 0.173081, 0.129801, 0.067594, 0.069024, 0.067594, 0.05306, 0.092881, 0.059222, 0.059222, 0.10481, 0.11371, 0.071867, 0.058088, 0.106997, 0.085092, 0.125101, 0.109221, 0.196879, 0.134866, 0.078022, 0.144935, 0.083462, 0.134866, 0.216401, 0.219301, 0.222385, 0.225814, 0.219301, 0.30533, 0.387226, 0.346032, 0.26085, 0.328603, 0.275179, 0.182256, 0.185198, 0.155435, 0.17593, 0.173081, 0.155435, 0.239899, 0.25406, 0.339168, 0.342579, 0.349426, 0.25406, 0.243554, 0.191378, 0.219301, 0.144935, 0.15284, 0.116183, 0.173081, 0.17593, 0.26085, 0.346032, 0.377384, 0.384043, 0.454136, 0.380708, 0.476583, 0.370445, 0.335645, 0.335645, 0.30533, 0.222385, 0.288399, 0.25406, 0.352862, 0.352862, 0.436924, 0.352862, 0.356642, 0.275179, 0.173081, 0.182256, 0.18812, 0.21291, 0.216401, 0.219301, 0.264545, 0.185198, 0.284882, 0.342579, 0.352862, 0.295083, 0.30533, 0.328603, 0.377384, 0.295083, 0.182256, 0.173081, 0.155435, 0.194234, 0.275179, 0.380708, 0.284882, 0.25031, 0.229226, 0.232838, 0.236433, 0.26085, 0.349426, 0.308712, 0.209395, 0.139895, 0.147574, 0.219301, 0.232838, 0.232838, 0.275179, 0.359901, 0.257454, 0.324872, 0.359901, 0.370445, 0.298791, 0.384043, 0.42561, 0.42561, 0.342579, 0.257454, 0.167087, 0.10481, 0.134866, 0.196879, 0.268042, 0.335645, 0.236433, 0.232838, 0.232838, 0.268042, 0.268042, 0.380708, 0.440853, 0.458154, 0.454136, 0.458154, 0.377384, 0.339168, 0.339168, 0.444081, 0.541878, 0.675549, 0.805026, 0.791621, 0.694846, 0.699094, 0.707965, 0.694846, 0.570702, 0.553315, 0.553315, 0.553315, 0.454136, 0.414856, 0.380708, 0.346032, 0.40511, 0.476583, 0.490133, 0.444081, 0.370445, 0.328603, 0.288399, 0.185198], '')</t>
  </si>
  <si>
    <t>[234, 235, 236, 237, 238, 239, 240, 241, 242, 243, 244, 245]</t>
  </si>
  <si>
    <t xml:space="preserve">F5S0H3|F5S0H3_9ENTR Histidine transport system permease HisM OS=Enterobacter hormaechei ATCC 49162 </t>
  </si>
  <si>
    <t>([0.004921, 0.003607, 0.002727, 0.00225, 0.003109, 0.004135, 0.005011, 0.004135, 0.004976, 0.003821, 0.004689, 0.005799, 0.006421, 0.00515, 0.00515, 0.007555, 0.005249, 0.003555, 0.00359, 0.003701, 0.002606, 0.002623, 0.003727, 0.00407, 0.004483, 0.003607, 0.003512, 0.003512, 0.00359, 0.002555, 0.003461, 0.002581, 0.001692, 0.001572, 0.001597, 0.001623, 0.001572, 0.002349, 0.002512, 0.003512, 0.004976, 0.007315, 0.007495, 0.004976, 0.004646, 0.006078, 0.004835, 0.005249, 0.003821, 0.003757, 0.003757, 0.002881, 0.003804, 0.00407, 0.004414, 0.003405, 0.004689, 0.004689, 0.004775, 0.006619, 0.004835, 0.003405, 0.002503, 0.002555, 0.002761, 0.002761, 0.002155, 0.002155, 0.001374, 0.001906, 0.002705, 0.003212, 0.003461, 0.003461, 0.003461, 0.004689, 0.005011, 0.00389, 0.003924, 0.003804, 0.003671, 0.00543, 0.006374, 0.005932, 0.006039, 0.007315, 0.006795, 0.005932, 0.009294, 0.014783, 0.015344, 0.009401, 0.013265, 0.016021, 0.016021, 0.018787, 0.009865, 0.013437, 0.011669, 0.01227, 0.008075, 0.008276, 0.00777, 0.007495, 0.009294, 0.006194, 0.007315, 0.013016, 0.031287, 0.015694, 0.008723, 0.007315, 0.010672, 0.008525, 0.007259, 0.007177, 0.009401, 0.010131, 0.014075, 0.024826, 0.023534, 0.054297, 0.023963, 0.025762, 0.030611, 0.031287, 0.066181, 0.045352, 0.022306, 0.019109, 0.017447, 0.038858, 0.051831, 0.031287, 0.043307, 0.046336, 0.023534, 0.025316, 0.026892, 0.013016, 0.008624, 0.006142, 0.006194, 0.008895, 0.007031, 0.005872, 0.006894, 0.004835, 0.004835, 0.004899, 0.005318, 0.007031, 0.005223, 0.005249, 0.007091, 0.007645, 0.008525, 0.008525, 0.005992, 0.006421, 0.006482, 0.009096, 0.014075, 0.013016, 0.01078, 0.008804, 0.011106, 0.006795, 0.010221, 0.010221, 0.018106, 0.010672, 0.015078, 0.028107, 0.016528, 0.00962, 0.009015, 0.008156, 0.010131, 0.017447, 0.024826, 0.024393, 0.026892, 0.026892, 0.020165, 0.027463, 0.026892, 0.038042, 0.102787, 0.042364, 0.059222, 0.042364, 0.031287, 0.025762, 0.013821, 0.018787, 0.025762, 0.016826, 0.017138, 0.012491, 0.008156, 0.005799, 0.005799, 0.005503, 0.004135, 0.003727, 0.002623, 0.002623, 0.002529, 0.001649, 0.001649, 0.001649, 0.001936, 0.002529, 0.002705, 0.003821, 0.004483, 0.003607, 0.003366, 0.004646, 0.006374, 0.006078, 0.008624, 0.014783, 0.014783, 0.027463, 0.045352, 0.0704, 0.118441, 0.100716, 0.170161, 0.30533, 0.268042, 0.232838, 0.268042, 0.196879, 0.15284], '')</t>
  </si>
  <si>
    <t xml:space="preserve">F5S0H4|F5S0H4_9ENTR Histidine transport system permease HisQ OS=Enterobacter hormaechei ATCC 49162 </t>
  </si>
  <si>
    <t>([0.00225, 0.003177, 0.003366, 0.002606, 0.002366, 0.003298, 0.002623, 0.003804, 0.003212, 0.003341, 0.002705, 0.003341, 0.004646, 0.004921, 0.003864, 0.004208, 0.003607, 0.0028, 0.002688, 0.002727, 0.003864, 0.002662, 0.002366, 0.002688, 0.003341, 0.004315, 0.00359, 0.004976, 0.003341, 0.004611, 0.004646, 0.007091, 0.007259, 0.008276, 0.007645, 0.008895, 0.009015, 0.007259, 0.006374, 0.010131, 0.018106, 0.010372, 0.0198, 0.028107, 0.016021, 0.011518, 0.01227, 0.015694, 0.010372, 0.021816, 0.023963, 0.017138, 0.010509, 0.006988, 0.00515, 0.005223, 0.004414, 0.004358, 0.004135, 0.004414, 0.003924, 0.002881, 0.004208, 0.00283, 0.00243, 0.002396, 0.003512, 0.003405, 0.002606, 0.003555, 0.003405, 0.002727, 0.002688, 0.003478, 0.003963, 0.005011, 0.007259, 0.007031, 0.011342, 0.01204, 0.023963, 0.030003, 0.040537, 0.022667, 0.034884, 0.046336, 0.044297, 0.020165, 0.021816, 0.019401, 0.018106, 0.009015, 0.007091, 0.007259, 0.007259, 0.007645, 0.00515, 0.003431, 0.004899, 0.005086, 0.007422, 0.004689, 0.004414, 0.005223, 0.005872, 0.004835, 0.004135, 0.004976, 0.005503, 0.005872, 0.008276, 0.008276, 0.014315, 0.014315, 0.030611, 0.023963, 0.023963, 0.050641, 0.088832, 0.042364, 0.034068, 0.015344, 0.034884, 0.033407, 0.033407, 0.048328, 0.102787, 0.066181, 0.090864, 0.15284, 0.066181, 0.045352, 0.020522, 0.024826, 0.038042, 0.022306, 0.020522, 0.027463, 0.014315, 0.014315, 0.014586, 0.017447, 0.036378, 0.017797, 0.017797, 0.019401, 0.020165, 0.010926, 0.023087, 0.014315, 0.008804, 0.009015, 0.011106, 0.017138, 0.015344, 0.015344, 0.012491, 0.011518, 0.010926, 0.011342, 0.009187, 0.014315, 0.008276, 0.009096, 0.016021, 0.010926, 0.007877, 0.007315, 0.009187, 0.009187, 0.013613, 0.014075, 0.0198, 0.0198, 0.025316, 0.023534, 0.033407, 0.032677, 0.06312, 0.076542, 0.064632, 0.06312, 0.027463, 0.03976, 0.021381, 0.013265, 0.014315, 0.021381, 0.014315, 0.010672, 0.007091, 0.005086, 0.00558, 0.004358, 0.004431, 0.004611, 0.003701, 0.00359, 0.005086, 0.004689, 0.003512, 0.003821, 0.003963, 0.004414, 0.003757, 0.005011, 0.006533, 0.008156, 0.005932, 0.007315, 0.008075, 0.01204, 0.013265, 0.019401, 0.043307, 0.030611, 0.031287, 0.026892, 0.021816, 0.015694, 0.01204, 0.014586, 0.020876, 0.033407, 0.058088, 0.111485, 0.066181, 0.03976], '')</t>
  </si>
  <si>
    <t xml:space="preserve">F5S0H5|F5S0H5_9ENTR Histidine ABC superfamily ATP binding cassette transporter, binding protein OS=Enterobacter hormaechei ATCC 49162 </t>
  </si>
  <si>
    <t>([0.011342, 0.008804, 0.00962, 0.007031, 0.009015, 0.011518, 0.01227, 0.016528, 0.017447, 0.018415, 0.012727, 0.012491, 0.01078, 0.007877, 0.01227, 0.018787, 0.030611, 0.018106, 0.030611, 0.018415, 0.030611, 0.048328, 0.090864, 0.132295, 0.232838, 0.155435, 0.132295, 0.191378, 0.100716, 0.137348, 0.161087, 0.268042, 0.31487, 0.318242, 0.408655, 0.377384, 0.384043, 0.30533, 0.332115, 0.324872, 0.311707, 0.324872, 0.232838, 0.232838, 0.134866, 0.11371, 0.194234, 0.239899, 0.139895, 0.17593, 0.158265, 0.167087, 0.10481, 0.092881, 0.094817, 0.100716, 0.066181, 0.06184, 0.060549, 0.060549, 0.067594, 0.137348, 0.155435, 0.158265, 0.161087, 0.203355, 0.158265, 0.090864, 0.100716, 0.155435, 0.144935, 0.144935, 0.118441, 0.182256, 0.182256, 0.134866, 0.139895, 0.142424, 0.085092, 0.116183, 0.164327, 0.147574, 0.085092, 0.069024, 0.067594, 0.06312, 0.086953, 0.134866, 0.209395, 0.18812, 0.200174, 0.298791, 0.216401, 0.219301, 0.134866, 0.142424, 0.232838, 0.216401, 0.203355, 0.206376, 0.209395, 0.185198, 0.200174, 0.278302, 0.284882, 0.295083, 0.229226, 0.155435, 0.137348, 0.129801, 0.122885, 0.118441, 0.11371, 0.120615, 0.15008, 0.278302, 0.278302, 0.18812, 0.209395, 0.288399, 0.295083, 0.31487, 0.346032, 0.324872, 0.328603, 0.264545, 0.339168, 0.339168, 0.328603, 0.366687, 0.374039, 0.380708, 0.384043, 0.384043, 0.480142, 0.476583, 0.359901, 0.356642, 0.444081, 0.447574, 0.458154, 0.444081, 0.422041, 0.458154, 0.461924, 0.458154, 0.440853, 0.458154, 0.436924, 0.454136, 0.444081, 0.359901, 0.366687, 0.36309, 0.36309, 0.36309, 0.374039, 0.374039, 0.295083, 0.25406, 0.25031, 0.170161, 0.25031, 0.25031, 0.216401, 0.225814, 0.15284, 0.236433, 0.194234, 0.243554, 0.206376, 0.219301, 0.308712, 0.31487, 0.25406, 0.216401, 0.17593, 0.164327, 0.25406, 0.332115, 0.264545, 0.185198, 0.247041, 0.257454, 0.318242, 0.26085, 0.26085, 0.332115, 0.332115, 0.281712, 0.301917, 0.298791, 0.288399, 0.278302, 0.295083, 0.356642, 0.30533, 0.324872, 0.339168, 0.339168, 0.332115, 0.356642, 0.335645, 0.342579, 0.275179, 0.236433, 0.298791, 0.298791, 0.275179, 0.26085, 0.271506, 0.278302, 0.370445, 0.387226, 0.401658, 0.377384, 0.394753, 0.401658, 0.41194, 0.414856, 0.370445, 0.308712, 0.390993, 0.476583, 0.450668, 0.41194, 0.387226, 0.401658, 0.359901, 0.394753, 0.366687, 0.447574, 0.447574, 0.461924, 0.356642, 0.356642, 0.335645, 0.243554, 0.288399, 0.278302, 0.25031, 0.196879, 0.173081, 0.173081, 0.10481, 0.132295, 0.155435, 0.116183, 0.10481, 0.129801, 0.109221, 0.106997, 0.078022, 0.06184, 0.043307, 0.066181, 0.042364, 0.031287, 0.045352, 0.03976], '')</t>
  </si>
  <si>
    <t xml:space="preserve">F5S0H6|F5S0H6_9ENTR Lysine/arginine/ornithine ABC superfamily ATP binding cassette transporter, binding protein OS=Enterobacter hormaechei ATCC 49162 </t>
  </si>
  <si>
    <t>([0.017447, 0.014315, 0.020522, 0.014586, 0.020165, 0.021381, 0.022306, 0.023087, 0.030003, 0.038042, 0.026338, 0.026338, 0.022667, 0.014586, 0.017138, 0.026338, 0.046336, 0.037156, 0.066181, 0.038858, 0.067594, 0.11371, 0.173081, 0.144935, 0.222385, 0.144935, 0.144935, 0.206376, 0.142424, 0.142424, 0.144935, 0.225814, 0.271506, 0.275179, 0.356642, 0.321458, 0.321458, 0.21291, 0.219301, 0.21291, 0.194234, 0.206376, 0.132295, 0.134866, 0.102787, 0.100716, 0.179055, 0.225814, 0.164327, 0.203355, 0.200174, 0.206376, 0.17593, 0.182256, 0.155435, 0.155435, 0.106997, 0.102787, 0.116183, 0.116183, 0.116183, 0.196879, 0.196879, 0.179055, 0.179055, 0.225814, 0.15284, 0.086953, 0.096677, 0.118441, 0.106997, 0.106997, 0.085092, 0.10481, 0.090864, 0.078022, 0.086953, 0.109221, 0.06312, 0.06312, 0.092881, 0.092881, 0.055536, 0.049374, 0.056825, 0.054297, 0.074921, 0.120615, 0.191378, 0.170161, 0.182256, 0.284882, 0.200174, 0.203355, 0.120615, 0.120615, 0.209395, 0.194234, 0.15284, 0.15284, 0.200174, 0.17593, 0.191378, 0.268042, 0.275179, 0.284882, 0.203355, 0.161087, 0.139895, 0.132295, 0.125101, 0.116183, 0.125101, 0.132295, 0.167087, 0.30533, 0.308712, 0.209395, 0.222385, 0.301917, 0.311707, 0.335645, 0.366687, 0.346032, 0.352862, 0.288399, 0.366687, 0.384043, 0.332115, 0.377384, 0.384043, 0.384043, 0.387226, 0.366687, 0.465241, 0.450668, 0.328603, 0.298791, 0.390993, 0.349426, 0.366687, 0.36309, 0.374039, 0.390993, 0.394753, 0.384043, 0.387226, 0.398279, 0.394753, 0.414856, 0.370445, 0.288399, 0.30533, 0.31487, 0.31487, 0.308712, 0.232838, 0.236433, 0.185198, 0.173081, 0.209395, 0.132295, 0.173081, 0.144935, 0.129801, 0.137348, 0.088832, 0.134866, 0.106997, 0.129801, 0.102787, 0.129801, 0.206376, 0.209395, 0.144935, 0.11371, 0.090864, 0.139895, 0.222385, 0.30533, 0.206376, 0.134866, 0.194234, 0.236433, 0.301917, 0.275179, 0.271506, 0.342579, 0.349426, 0.298791, 0.301917, 0.298791, 0.257454, 0.243554, 0.264545, 0.324872, 0.295083, 0.31487, 0.328603, 0.30533, 0.301917, 0.321458, 0.298791, 0.301917, 0.298791, 0.26085, 0.291804, 0.288399, 0.219301, 0.203355, 0.209395, 0.239899, 0.332115, 0.374039, 0.387226, 0.349426, 0.366687, 0.352862, 0.349426, 0.308712, 0.288399, 0.196879, 0.281712, 0.374039, 0.346032, 0.232838, 0.25031, 0.264545, 0.194234, 0.271506, 0.26085, 0.342579, 0.335645, 0.346032, 0.25406, 0.25406, 0.243554, 0.158265, 0.200174, 0.196879, 0.216401, 0.167087, 0.167087, 0.164327, 0.094817, 0.122885, 0.15284, 0.088832, 0.078022, 0.127496, 0.106997, 0.094817, 0.069024, 0.054297, 0.03976, 0.059222, 0.038042, 0.028107, 0.041405, 0.037156], '')</t>
  </si>
  <si>
    <t xml:space="preserve">F5S0H9|F5S0H9_9ENTR Colicin V production protein OS=Enterobacter hormaechei ATCC 49162 </t>
  </si>
  <si>
    <t>([0.000713, 0.000498, 0.000923, 0.000575, 0.000958, 0.00103, 0.000799, 0.000743, 0.001048, 0.000833, 0.000687, 0.000893, 0.001305, 0.001061, 0.001172, 0.001142, 0.001778, 0.001778, 0.001722, 0.002503, 0.001967, 0.001967, 0.003014, 0.002276, 0.003478, 0.00283, 0.003109, 0.002976, 0.002555, 0.002014, 0.002555, 0.003701, 0.003555, 0.002512, 0.0028, 0.003864, 0.002688, 0.001649, 0.001906, 0.002194, 0.001541, 0.001434, 0.002035, 0.001936, 0.001649, 0.001778, 0.002396, 0.002976, 0.00316, 0.003607, 0.004646, 0.005623, 0.005799, 0.004247, 0.005223, 0.005223, 0.004414, 0.004736, 0.004775, 0.003276, 0.003109, 0.003607, 0.005872, 0.00389, 0.002761, 0.003366, 0.00316, 0.002581, 0.001649, 0.001808, 0.002581, 0.001748, 0.001288, 0.000816, 0.001305, 0.00152, 0.001481, 0.001288, 0.001855, 0.002705, 0.004388, 0.006142, 0.004835, 0.004577, 0.006619, 0.010131, 0.016826, 0.016528, 0.013265, 0.012727, 0.020522, 0.010672, 0.013437, 0.010221, 0.018106, 0.014075, 0.008276, 0.013613, 0.022667, 0.01227, 0.00777, 0.005378, 0.004161, 0.005223, 0.004646, 0.003431, 0.002336, 0.001391, 0.000816, 0.000721, 0.001288, 0.001335, 0.001202, 0.001541, 0.002503, 0.00155, 0.001748, 0.002606, 0.002529, 0.002705, 0.003727, 0.003821, 0.00543, 0.007031, 0.008002, 0.009483, 0.009294, 0.009483, 0.022306, 0.06184, 0.05306, 0.047319, 0.018787, 0.023087, 0.01204, 0.01204, 0.014783, 0.008624, 0.005683, 0.006039, 0.00407, 0.002727, 0.00389, 0.003757, 0.003727, 0.003757, 0.003607, 0.003461, 0.003366, 0.003405, 0.003177, 0.004161, 0.003555, 0.004577, 0.005503, 0.006701, 0.005503, 0.006701, 0.010372, 0.022306, 0.013613, 0.028107], '')</t>
  </si>
  <si>
    <t xml:space="preserve">F5S0I3|F5S0I3_9ENTR DedA family membrane protein OS=Enterobacter hormaechei ATCC 49162 </t>
  </si>
  <si>
    <t>([0.000648, 0.000468, 0.000876, 0.000631, 0.001172, 0.001069, 0.00146, 0.001267, 0.001391, 0.002014, 0.001687, 0.00155, 0.001305, 0.001808, 0.002014, 0.001967, 0.002435, 0.00243, 0.002662, 0.001748, 0.002529, 0.002555, 0.002623, 0.001692, 0.001748, 0.001172, 0.001069, 0.000567, 0.000799, 0.001069, 0.001, 0.001541, 0.001417, 0.001267, 0.000816, 0.001335, 0.00146, 0.001232, 0.001267, 0.001786, 0.002581, 0.003109, 0.004358, 0.004358, 0.004689, 0.004388, 0.004689, 0.005872, 0.009294, 0.00962, 0.006078, 0.005872, 0.005086, 0.005086, 0.007315, 0.010672, 0.010926, 0.010131, 0.011342, 0.022667, 0.011903, 0.011518, 0.007177, 0.005932, 0.006374, 0.006701, 0.007315, 0.00777, 0.006142, 0.004358, 0.004315, 0.005223, 0.003701, 0.00292, 0.004135, 0.003864, 0.003298, 0.002366, 0.00243, 0.00243, 0.002396, 0.002194, 0.002211, 0.003246, 0.002976, 0.002482, 0.003246, 0.004899, 0.006142, 0.006142, 0.005623, 0.006421, 0.008002, 0.014783, 0.032017, 0.031287, 0.029376, 0.018787, 0.013821, 0.013016, 0.024826, 0.023087, 0.024393, 0.013437, 0.013821, 0.023534, 0.066181, 0.066181, 0.041405, 0.017447, 0.018106, 0.051831, 0.055536, 0.048328, 0.03976, 0.036378, 0.038858, 0.041405, 0.042364, 0.05306, 0.024826, 0.018787, 0.0198, 0.017138, 0.020165, 0.022306, 0.011669, 0.008075, 0.008409, 0.010372, 0.010509, 0.014586, 0.015078, 0.008156, 0.006245, 0.00558, 0.00558, 0.004577, 0.004414, 0.006374, 0.007555, 0.011342, 0.008895, 0.009015, 0.017138, 0.013265, 0.00962, 0.01204, 0.010926, 0.011518, 0.008002, 0.00962, 0.011342, 0.008723, 0.00962, 0.008895, 0.006894, 0.005318, 0.004577, 0.003366, 0.002194, 0.002688, 0.001872, 0.002396, 0.002336, 0.001572, 0.001709, 0.001305, 0.001533, 0.002327, 0.001481, 0.002194, 0.002211, 0.001649, 0.002014, 0.003014, 0.004358, 0.004431, 0.005872, 0.005932, 0.006039, 0.006567, 0.004921, 0.006142, 0.005011, 0.003701, 0.003963, 0.003997, 0.006039, 0.004646, 0.003341, 0.004921, 0.004513, 0.004513, 0.004161, 0.004208, 0.002761, 0.001778, 0.002623, 0.002581, 0.003701, 0.00515, 0.006194, 0.006988, 0.006894, 0.010372, 0.018787, 0.022667, 0.046336, 0.037156, 0.05306, 0.092881, 0.060549, 0.046336, 0.073402, 0.15284, 0.10481, 0.232838, 0.418646], '')</t>
  </si>
  <si>
    <t xml:space="preserve">F5S0I5|F5S0I5_9ENTR Aspartate-semialdehyde dehydrogenase OS=Enterobacter hormaechei ATCC 49162 </t>
  </si>
  <si>
    <t>([0.048328, 0.049374, 0.079919, 0.109221, 0.106997, 0.076542, 0.098513, 0.147574, 0.139895, 0.096677, 0.067594, 0.10481, 0.116183, 0.055536, 0.044297, 0.090864, 0.081712, 0.15008, 0.092881, 0.185198, 0.200174, 0.200174, 0.26085, 0.161087, 0.094817, 0.094817, 0.085092, 0.069024, 0.055536, 0.074921, 0.139895, 0.216401, 0.161087, 0.15284, 0.26085, 0.298791, 0.182256, 0.182256, 0.092881, 0.17593, 0.147574, 0.206376, 0.203355, 0.122885, 0.167087, 0.18812, 0.225814, 0.332115, 0.332115, 0.301917, 0.257454, 0.134866, 0.15284, 0.111485, 0.118441, 0.109221, 0.086953, 0.15284, 0.096677, 0.15008, 0.079919, 0.038858, 0.032017, 0.026338, 0.041405, 0.043307, 0.079919, 0.060549, 0.056825, 0.056825, 0.069024, 0.047319, 0.05306, 0.055536, 0.11371, 0.086953, 0.085092, 0.11371, 0.10481, 0.170161, 0.144935, 0.164327, 0.203355, 0.15008, 0.194234, 0.122885, 0.147574, 0.127496, 0.094817, 0.043307, 0.05306, 0.030611, 0.066181, 0.144935, 0.139895, 0.079919, 0.122885, 0.069024, 0.040537, 0.026338, 0.033407, 0.056825, 0.06312, 0.10481, 0.209395, 0.109221, 0.120615, 0.074921, 0.060549, 0.116183, 0.134866, 0.134866, 0.222385, 0.196879, 0.17593, 0.111485, 0.100716, 0.066181, 0.073402, 0.137348, 0.209395, 0.17593, 0.098513, 0.15284, 0.142424, 0.125101, 0.144935, 0.132295, 0.21291, 0.21291, 0.127496, 0.196879, 0.232838, 0.144935, 0.085092, 0.085092, 0.139895, 0.222385, 0.25406, 0.236433, 0.196879, 0.185198, 0.109221, 0.173081, 0.111485, 0.120615, 0.109221, 0.109221, 0.106997, 0.100716, 0.098513, 0.158265, 0.137348, 0.120615, 0.191378, 0.281712, 0.26085, 0.209395, 0.147574, 0.161087, 0.209395, 0.139895, 0.118441, 0.196879, 0.209395, 0.284882, 0.243554, 0.239899, 0.243554, 0.247041, 0.264545, 0.301917, 0.229226, 0.301917, 0.194234, 0.209395, 0.232838, 0.25406, 0.30533, 0.268042, 0.15008, 0.179055, 0.257454, 0.30533, 0.219301, 0.182256, 0.100716, 0.129801, 0.11371, 0.116183, 0.21291, 0.134866, 0.083462, 0.15284, 0.137348, 0.216401, 0.219301, 0.203355, 0.18812, 0.120615, 0.209395, 0.339168, 0.356642, 0.356642, 0.339168, 0.332115, 0.295083, 0.422041, 0.42561, 0.4292, 0.51388, 0.468512, 0.461924, 0.458154, 0.433034, 0.433034, 0.450668, 0.4292, 0.346032, 0.31487, 0.291804, 0.295083, 0.247041, 0.225814, 0.167087, 0.116183, 0.196879, 0.26085, 0.281712, 0.196879, 0.132295, 0.079919, 0.081712, 0.142424, 0.182256, 0.182256, 0.139895, 0.085092, 0.085092, 0.0704, 0.096677, 0.134866, 0.083462, 0.096677, 0.120615, 0.111485, 0.137348, 0.109221, 0.122885, 0.109221, 0.137348, 0.225814, 0.328603, 0.298791, 0.18812, 0.219301, 0.203355, 0.236433, 0.324872, 0.342579, 0.366687, 0.278302, 0.225814, 0.308712, 0.332115, 0.31487, 0.398279, 0.447574, 0.36309, 0.380708, 0.374039, 0.414856, 0.349426, 0.335645, 0.380708, 0.461924, 0.472492, 0.480142, 0.480142, 0.42561, 0.41194, 0.418646, 0.494003, 0.505461, 0.505461, 0.422041, 0.332115, 0.324872, 0.321458, 0.454136, 0.328603, 0.318242, 0.275179, 0.377384, 0.394753, 0.384043, 0.346032, 0.342579, 0.232838, 0.15008, 0.17593, 0.120615, 0.158265, 0.173081, 0.25031, 0.179055, 0.229226, 0.191378, 0.196879, 0.185198, 0.144935, 0.144935, 0.11371, 0.116183, 0.06184, 0.051831, 0.027463, 0.034068, 0.038042, 0.071867, 0.076542, 0.048328, 0.079919, 0.109221, 0.055536, 0.030003, 0.026892, 0.021381, 0.033407, 0.024826, 0.018787, 0.017138, 0.023087, 0.022667, 0.020522, 0.026338, 0.018415], '')</t>
  </si>
  <si>
    <t>[210, 283, 284]</t>
  </si>
  <si>
    <t xml:space="preserve">F5S0I8|F5S0I8_9ENTR Uncharacterized MFS-type transporter HMPREF9086_3238 OS=Enterobacter hormaechei ATCC 49162 </t>
  </si>
  <si>
    <t>([0.328603, 0.352862, 0.374039, 0.422041, 0.291804, 0.311707, 0.206376, 0.109221, 0.137348, 0.079919, 0.073402, 0.044297, 0.032677, 0.025316, 0.016021, 0.009401, 0.008804, 0.00558, 0.004611, 0.006701, 0.005932, 0.005249, 0.003924, 0.004414, 0.00316, 0.004646, 0.003701, 0.00359, 0.005872, 0.004161, 0.003997, 0.003607, 0.005318, 0.006245, 0.009096, 0.010131, 0.016528, 0.009187, 0.015078, 0.022306, 0.022306, 0.026338, 0.017138, 0.030611, 0.013613, 0.019109, 0.010672, 0.015694, 0.016021, 0.014075, 0.012491, 0.014315, 0.017797, 0.018787, 0.011669, 0.007315, 0.010926, 0.011518, 0.020522, 0.011342, 0.009096, 0.008723, 0.010926, 0.010131, 0.008723, 0.014783, 0.0198, 0.032017, 0.032017, 0.049374, 0.046336, 0.109221, 0.182256, 0.182256, 0.098513, 0.167087, 0.257454, 0.18812, 0.088832, 0.069024, 0.094817, 0.122885, 0.066181, 0.046336, 0.086953, 0.111485, 0.078022, 0.038042, 0.020522, 0.01227, 0.012491, 0.010131, 0.006988, 0.00515, 0.006482, 0.006245, 0.006533, 0.005799, 0.006078, 0.006245, 0.007259, 0.006039, 0.005318, 0.005318, 0.004483, 0.00359, 0.003246, 0.003607, 0.004899, 0.004835, 0.004736, 0.003997, 0.004513, 0.004208, 0.005683, 0.005503, 0.00777, 0.007422, 0.006194, 0.005223, 0.00777, 0.007555, 0.013437, 0.010131, 0.017797, 0.018787, 0.029376, 0.026892, 0.026892, 0.014783, 0.016826, 0.030611, 0.073402, 0.056825, 0.127496, 0.127496, 0.109221, 0.11371, 0.064632, 0.083462, 0.144935, 0.078022, 0.086953, 0.079919, 0.102787, 0.074921, 0.067594, 0.030611, 0.043307, 0.034068, 0.034068, 0.043307, 0.034068, 0.026892, 0.026892, 0.032017, 0.018106, 0.018106, 0.010509, 0.00962, 0.008002, 0.008075, 0.011106, 0.010926, 0.006988, 0.008624, 0.006374, 0.008002, 0.010509, 0.007315, 0.007259, 0.010372, 0.013437, 0.017447, 0.012727, 0.010509, 0.006482, 0.010221, 0.007091, 0.007031, 0.008723, 0.009187, 0.008002, 0.005249, 0.005318, 0.008002, 0.00777, 0.009187, 0.01078, 0.013437, 0.014783, 0.022667, 0.017797, 0.016528, 0.016021, 0.022306, 0.043307, 0.088832, 0.088832, 0.161087, 0.161087, 0.122885, 0.194234, 0.161087, 0.209395, 0.194234, 0.203355, 0.118441, 0.11371, 0.118441, 0.137348, 0.209395, 0.100716, 0.129801, 0.0704, 0.05306, 0.026892, 0.024393, 0.023534, 0.012727, 0.013265, 0.011518, 0.015078, 0.010509, 0.009401, 0.013265, 0.014315, 0.008075, 0.009015, 0.013016, 0.008276, 0.005011, 0.003512, 0.003997, 0.003924, 0.005503, 0.006142, 0.006482, 0.005503, 0.004646, 0.005223, 0.005223, 0.00515, 0.006078, 0.005623, 0.008276, 0.007177, 0.004611, 0.006795, 0.008895, 0.00777, 0.007091, 0.008156, 0.008895, 0.009015, 0.009187, 0.00777, 0.005683, 0.004976, 0.005683, 0.005086, 0.004899, 0.00543, 0.008804, 0.008723, 0.007877, 0.007495, 0.008723, 0.010372, 0.010509, 0.007877, 0.007877, 0.009294, 0.010672, 0.017447, 0.013437, 0.009187, 0.007177, 0.011518, 0.024393, 0.015344, 0.025316, 0.019401, 0.01078, 0.007091, 0.005086, 0.005932, 0.005992, 0.005249, 0.007495, 0.007259, 0.008409, 0.009483, 0.009401, 0.009401, 0.006619, 0.006619, 0.008804, 0.011342, 0.008723, 0.005872, 0.007877, 0.007877, 0.009015, 0.012491, 0.014783, 0.025316, 0.022306, 0.011903, 0.008409, 0.008409, 0.007177, 0.005932, 0.005932, 0.005872, 0.007177, 0.007645, 0.008276, 0.008409, 0.009977, 0.008723, 0.01078, 0.011903, 0.01227, 0.011342, 0.011669, 0.016257, 0.017797, 0.024826, 0.025762, 0.06184, 0.048328, 0.030611, 0.047319, 0.035586, 0.026892, 0.023963, 0.045352, 0.037156, 0.035586, 0.017447, 0.028107, 0.022667, 0.020165, 0.019109, 0.038858, 0.0198, 0.015694, 0.014586, 0.01078, 0.010926, 0.009294, 0.009865, 0.017138, 0.010926, 0.013437, 0.015078, 0.017447, 0.015694, 0.019109, 0.010221, 0.010926, 0.009401, 0.013437, 0.010221, 0.007645, 0.006795, 0.008409, 0.007315, 0.005734, 0.007877, 0.007555, 0.006701, 0.004976, 0.005249, 0.005734, 0.004513, 0.005503, 0.003431, 0.003555, 0.004483, 0.006701, 0.007877, 0.007645, 0.006482, 0.006245, 0.007091, 0.005799, 0.005503, 0.006374, 0.007422, 0.005623], '')</t>
  </si>
  <si>
    <t xml:space="preserve">F5S0I9|F5S0I9_9ENTR 3-oxoacyl-[acyl-carrier-protein] synthase I OS=Enterobacter hormaechei ATCC 49162 </t>
  </si>
  <si>
    <t>([0.085092, 0.06312, 0.090864, 0.120615, 0.078022, 0.102787, 0.137348, 0.17593, 0.21291, 0.25406, 0.291804, 0.268042, 0.196879, 0.170161, 0.196879, 0.182256, 0.268042, 0.278302, 0.278302, 0.359901, 0.36309, 0.444081, 0.418646, 0.422041, 0.321458, 0.40511, 0.422041, 0.42561, 0.311707, 0.301917, 0.301917, 0.288399, 0.346032, 0.384043, 0.418646, 0.418646, 0.51388, 0.440853, 0.332115, 0.332115, 0.339168, 0.275179, 0.275179, 0.278302, 0.284882, 0.390993, 0.398279, 0.377384, 0.284882, 0.301917, 0.311707, 0.308712, 0.308712, 0.25031, 0.225814, 0.225814, 0.137348, 0.106997, 0.158265, 0.25031, 0.219301, 0.206376, 0.18812, 0.118441, 0.155435, 0.088832, 0.051831, 0.048328, 0.038858, 0.069024, 0.125101, 0.096677, 0.054297, 0.054297, 0.086953, 0.122885, 0.11371, 0.129801, 0.155435, 0.161087, 0.161087, 0.139895, 0.083462, 0.142424, 0.229226, 0.268042, 0.387226, 0.480142, 0.414856, 0.450668, 0.356642, 0.26085, 0.26085, 0.339168, 0.339168, 0.321458, 0.321458, 0.321458, 0.401658, 0.401658, 0.349426, 0.349426, 0.352862, 0.342579, 0.328603, 0.291804, 0.295083, 0.232838, 0.191378, 0.257454, 0.257454, 0.370445, 0.458154, 0.486429, 0.41194, 0.41194, 0.384043, 0.328603, 0.328603, 0.36309, 0.275179, 0.25031, 0.182256, 0.243554, 0.339168, 0.308712, 0.298791, 0.284882, 0.311707, 0.31487, 0.25031, 0.25406, 0.191378, 0.122885, 0.078022, 0.100716, 0.106997, 0.15008, 0.116183, 0.116183, 0.058088, 0.106997, 0.144935, 0.142424, 0.144935, 0.086953, 0.10481, 0.079919, 0.081712, 0.081712, 0.079919, 0.069024, 0.055536, 0.0704, 0.116183, 0.144935, 0.179055, 0.109221, 0.054297, 0.100716, 0.106997, 0.142424, 0.094817, 0.11371, 0.170161, 0.10481, 0.185198, 0.125101, 0.191378, 0.18812, 0.200174, 0.247041, 0.25406, 0.232838, 0.139895, 0.118441, 0.139895, 0.129801, 0.196879, 0.301917, 0.332115, 0.247041, 0.275179, 0.26085, 0.26085, 0.203355, 0.25031, 0.155435, 0.247041, 0.155435, 0.173081, 0.137348, 0.100716, 0.15284, 0.173081, 0.194234, 0.225814, 0.236433, 0.236433, 0.15284, 0.142424, 0.142424, 0.21291, 0.25031, 0.339168, 0.311707, 0.321458, 0.356642, 0.454136, 0.436924, 0.444081, 0.444081, 0.444081, 0.490133, 0.5017, 0.557691, 0.653063, 0.521092, 0.454136, 0.377384, 0.444081, 0.433034, 0.401658, 0.394753, 0.359901, 0.301917, 0.25031, 0.225814, 0.17593, 0.194234, 0.209395, 0.229226, 0.239899, 0.278302, 0.243554, 0.167087, 0.132295, 0.139895, 0.222385, 0.247041, 0.328603, 0.281712, 0.194234, 0.170161, 0.196879, 0.132295, 0.120615, 0.161087, 0.132295, 0.173081, 0.127496, 0.116183, 0.173081, 0.164327, 0.158265, 0.158265, 0.243554, 0.232838, 0.173081, 0.15008, 0.209395, 0.203355, 0.281712, 0.401658, 0.433034, 0.374039, 0.394753, 0.458154, 0.387226, 0.440853, 0.436924, 0.42561, 0.387226, 0.346032, 0.332115, 0.335645, 0.308712, 0.308712, 0.359901, 0.454136, 0.40511, 0.384043, 0.288399, 0.219301, 0.200174, 0.203355, 0.239899, 0.295083, 0.301917, 0.374039, 0.42561, 0.468512, 0.454136, 0.480142, 0.541878, 0.472492, 0.468512, 0.56648, 0.465241, 0.454136, 0.390993, 0.390993, 0.380708, 0.505461, 0.525368, 0.408655, 0.40511, 0.41194, 0.42561, 0.418646, 0.454136, 0.414856, 0.295083, 0.356642, 0.324872, 0.321458, 0.374039, 0.349426, 0.278302, 0.359901, 0.359901, 0.394753, 0.480142, 0.398279, 0.366687, 0.394753, 0.465241, 0.465241, 0.390993, 0.394753, 0.422041, 0.356642, 0.308712, 0.298791, 0.298791, 0.25406, 0.179055, 0.147574, 0.118441, 0.173081, 0.17593, 0.17593, 0.098513, 0.060549, 0.079919, 0.100716, 0.120615, 0.090864, 0.098513, 0.086953, 0.085092, 0.085092, 0.081712, 0.139895, 0.247041, 0.26085, 0.30533, 0.346032, 0.387226, 0.390993, 0.370445, 0.281712, 0.225814, 0.332115, 0.436924, 0.472492, 0.444081, 0.468512, 0.570702, 0.59508, 0.59917, 0.59508, 0.56648, 0.541878, 0.486429, 0.458154, 0.450668, 0.483068, 0.414856, 0.414856, 0.387226, 0.377384, 0.454136, 0.525368, 0.529623, 0.468512, 0.472492, 0.387226, 0.301917, 0.257454, 0.232838, 0.298791, 0.21291, 0.200174, 0.225814, 0.239899, 0.21291, 0.173081, 0.144935, 0.222385, 0.191378, 0.298791, 0.264545, 0.229226, 0.173081], '')</t>
  </si>
  <si>
    <t>[36, 214, 215, 216, 217, 294, 297, 303, 304, 368, 369, 370, 371, 372, 373, 383, 384]</t>
  </si>
  <si>
    <t xml:space="preserve">F5S0J1|F5S0J1_9ENTR YfcL protein OS=Enterobacter hormaechei ATCC 49162 </t>
  </si>
  <si>
    <t>([0.041405, 0.025316, 0.016528, 0.027463, 0.045352, 0.046336, 0.036378, 0.059222, 0.079919, 0.081712, 0.100716, 0.134866, 0.225814, 0.278302, 0.173081, 0.179055, 0.134866, 0.134866, 0.142424, 0.142424, 0.139895, 0.155435, 0.229226, 0.328603, 0.225814, 0.219301, 0.173081, 0.21291, 0.132295, 0.111485, 0.11371, 0.066181, 0.0704, 0.054297, 0.046336, 0.086953, 0.17593, 0.206376, 0.206376, 0.17593, 0.278302, 0.335645, 0.275179, 0.281712, 0.243554, 0.356642, 0.278302, 0.374039, 0.390993, 0.461924, 0.398279, 0.454136, 0.56648, 0.505461, 0.436924, 0.450668, 0.408655, 0.394753, 0.41194, 0.324872, 0.352862, 0.380708, 0.401658, 0.486429, 0.497853, 0.534167, 0.414856, 0.418646, 0.324872, 0.335645, 0.301917, 0.288399, 0.278302, 0.278302, 0.219301, 0.200174, 0.200174, 0.247041, 0.216401, 0.18812, 0.264545, 0.239899, 0.173081, 0.15284, 0.11371, 0.078022, 0.058088, 0.090864, 0.122885, 0.200174, 0.15284], '')</t>
  </si>
  <si>
    <t>[52, 53, 65]</t>
  </si>
  <si>
    <t xml:space="preserve">F5S0J2|F5S0J2_9ENTR Transporting ATPase OS=Enterobacter hormaechei ATCC 49162 </t>
  </si>
  <si>
    <t>([0.18812, 0.264545, 0.17593, 0.083462, 0.120615, 0.142424, 0.088832, 0.047319, 0.049374, 0.071867, 0.096677, 0.060549, 0.060549, 0.06312, 0.058088, 0.035586, 0.023534, 0.038858, 0.034068, 0.034068, 0.066181, 0.120615, 0.125101, 0.125101, 0.139895, 0.076542, 0.094817, 0.137348, 0.25406, 0.295083, 0.295083, 0.21291, 0.356642, 0.25406, 0.26085, 0.26085, 0.264545, 0.264545, 0.170161, 0.144935, 0.127496, 0.118441, 0.05306, 0.025316, 0.034884, 0.06184, 0.109221, 0.05306, 0.06184, 0.064632, 0.034884, 0.030611, 0.045352, 0.020522, 0.020522, 0.012727, 0.011518, 0.017447, 0.025762, 0.043307, 0.049374, 0.051831, 0.058088, 0.069024, 0.079919, 0.102787, 0.05306, 0.05306, 0.051831, 0.030003, 0.016257, 0.015078, 0.017447, 0.019401, 0.035586, 0.06312, 0.11371, 0.11371, 0.094817, 0.10481, 0.134866, 0.142424, 0.158265, 0.073402, 0.137348, 0.206376, 0.137348, 0.257454, 0.191378, 0.268042, 0.387226, 0.497853, 0.58069, 0.450668, 0.454136, 0.352862, 0.278302, 0.158265, 0.109221, 0.086953, 0.069024, 0.051831, 0.051831, 0.023963, 0.056825, 0.024393, 0.023963, 0.023963, 0.020876, 0.018106, 0.020876, 0.019109, 0.011669, 0.014586, 0.023963, 0.023534, 0.021816, 0.041405, 0.096677, 0.182256, 0.236433, 0.185198, 0.155435, 0.079919, 0.164327, 0.134866, 0.222385, 0.15284, 0.203355, 0.179055, 0.281712, 0.196879, 0.15008, 0.243554, 0.139895, 0.081712, 0.083462, 0.15008, 0.137348, 0.074921, 0.078022, 0.092881, 0.139895, 0.216401, 0.301917, 0.278302, 0.206376, 0.147574, 0.209395, 0.196879, 0.15008, 0.15008, 0.216401, 0.170161, 0.092881, 0.15284, 0.243554, 0.25031, 0.275179, 0.191378, 0.281712, 0.229226, 0.229226, 0.15284, 0.0704, 0.098513, 0.059222, 0.116183, 0.191378, 0.203355, 0.158265, 0.209395, 0.17593, 0.142424, 0.216401, 0.30533, 0.288399, 0.243554, 0.167087, 0.111485, 0.185198], '')</t>
  </si>
  <si>
    <t>[92]</t>
  </si>
  <si>
    <t xml:space="preserve">F5S0J3|F5S0J3_9ENTR Probable membrane transporter protein OS=Enterobacter hormaechei ATCC 49162 </t>
  </si>
  <si>
    <t>([0.005683, 0.009865, 0.007091, 0.005623, 0.004513, 0.004775, 0.004358, 0.003671, 0.002881, 0.002336, 0.002194, 0.002276, 0.001722, 0.001155, 0.001533, 0.002035, 0.001202, 0.001061, 0.001743, 0.001748, 0.001649, 0.001417, 0.001249, 0.001692, 0.00243, 0.003298, 0.002688, 0.002555, 0.003701, 0.004247, 0.007177, 0.008409, 0.006894, 0.005932, 0.007259, 0.007422, 0.007422, 0.010372, 0.019401, 0.022306, 0.022667, 0.048328, 0.048328, 0.025316, 0.0198, 0.021381, 0.023963, 0.047319, 0.046336, 0.046336, 0.060549, 0.028107, 0.036378, 0.0704, 0.132295, 0.090864, 0.116183, 0.116183, 0.15284, 0.083462, 0.031287, 0.018415, 0.009865, 0.01227, 0.022667, 0.030611, 0.017138, 0.010372, 0.01078, 0.01078, 0.008804, 0.010926, 0.017447, 0.018106, 0.010672, 0.011518, 0.010926, 0.007555, 0.006421, 0.006619, 0.006078, 0.006039, 0.009401, 0.016021, 0.016257, 0.01227, 0.01204, 0.015078, 0.013821, 0.008525, 0.009187, 0.011518, 0.01078, 0.007495, 0.00777, 0.011518, 0.011342, 0.011106, 0.011106, 0.015344, 0.015344, 0.017138, 0.017797, 0.022306, 0.012727, 0.008075, 0.007031, 0.004976, 0.004513, 0.004388, 0.005932, 0.00558, 0.003864, 0.002606, 0.002512, 0.001722, 0.001481, 0.001602, 0.002435, 0.00246, 0.002366, 0.002482, 0.003757, 0.005378, 0.004976, 0.007091, 0.01078, 0.017797, 0.019109, 0.031287, 0.064632, 0.034068, 0.083462, 0.074921, 0.127496, 0.127496, 0.122885, 0.127496, 0.100716, 0.096677, 0.11371, 0.069024, 0.058088, 0.021816, 0.011518, 0.011518, 0.01078, 0.006567, 0.004315, 0.005799, 0.006245, 0.006245, 0.007555, 0.006619, 0.010221, 0.007422, 0.007259, 0.009187, 0.007315, 0.006482, 0.004414, 0.004358, 0.005734, 0.004247, 0.005503, 0.007645, 0.004899, 0.005223, 0.005623, 0.007315, 0.007555, 0.006701, 0.007031, 0.007031, 0.007091, 0.006245, 0.009865, 0.010926, 0.008723, 0.014586, 0.014586, 0.032677, 0.055536, 0.058088, 0.066181, 0.083462, 0.083462, 0.098513, 0.046336, 0.046336, 0.026892, 0.014075, 0.008895, 0.008525, 0.009728, 0.009865, 0.008723, 0.005932, 0.005503, 0.006567, 0.006533, 0.007422, 0.004775, 0.003804, 0.003109, 0.003405, 0.003014, 0.002976, 0.004208, 0.00389, 0.003924, 0.005734, 0.007031, 0.01078, 0.009401, 0.009401, 0.009187, 0.013821, 0.014783, 0.017447, 0.013265, 0.01227, 0.013016, 0.025762, 0.047319, 0.0704, 0.051831, 0.033407, 0.037156, 0.042364, 0.067594, 0.06312, 0.038042, 0.030003, 0.017797, 0.021816, 0.017138, 0.011518, 0.008895, 0.013265, 0.015344, 0.027463, 0.015694, 0.009483, 0.006533, 0.006482, 0.006245, 0.009015, 0.014315, 0.014075, 0.013437, 0.010509, 0.01078, 0.017138, 0.015694, 0.013821, 0.013821, 0.013265, 0.022306, 0.024826, 0.0198, 0.020522, 0.015078, 0.023534, 0.040537, 0.088832, 0.059222, 0.043307, 0.026892], '')</t>
  </si>
  <si>
    <t xml:space="preserve">F5S0J7|F5S0J7_9ENTR UPF0115 protein HMPREF9086_3247 OS=Enterobacter hormaechei ATCC 49162 </t>
  </si>
  <si>
    <t>([0.671169, 0.699094, 0.671169, 0.549308, 0.41194, 0.436924, 0.465241, 0.398279, 0.390993, 0.41194, 0.433034, 0.458154, 0.461924, 0.472492, 0.390993, 0.387226, 0.398279, 0.476583, 0.476583, 0.387226, 0.318242, 0.321458, 0.318242, 0.370445, 0.440853, 0.553315, 0.553315, 0.545602, 0.557691, 0.59014, 0.59508, 0.51388, 0.549308, 0.476583, 0.468512, 0.56648, 0.476583, 0.387226, 0.387226, 0.394753, 0.483068, 0.483068, 0.480142, 0.497853, 0.461924, 0.465241, 0.374039, 0.268042, 0.268042, 0.335645, 0.342579, 0.229226, 0.298791, 0.295083, 0.284882, 0.21291, 0.225814, 0.30533, 0.384043, 0.380708, 0.349426, 0.278302, 0.342579, 0.247041, 0.170161, 0.173081, 0.173081, 0.264545, 0.30533, 0.30533, 0.308712, 0.194234, 0.311707, 0.225814, 0.196879, 0.271506, 0.268042, 0.25031, 0.25031, 0.243554, 0.25406, 0.18812, 0.25406, 0.281712, 0.384043, 0.374039, 0.268042, 0.185198, 0.185198, 0.17593, 0.182256, 0.179055, 0.206376, 0.200174, 0.281712, 0.25031, 0.257454, 0.311707, 0.308712, 0.31487, 0.324872, 0.232838, 0.328603, 0.30533, 0.200174, 0.122885, 0.164327, 0.239899, 0.229226, 0.219301, 0.298791, 0.301917, 0.30533, 0.31487, 0.203355, 0.127496, 0.134866, 0.079919, 0.059222, 0.048328, 0.048328, 0.046336, 0.079919, 0.079919, 0.090864, 0.144935, 0.139895, 0.102787, 0.116183, 0.185198, 0.191378, 0.196879, 0.21291, 0.137348, 0.109221, 0.127496, 0.173081, 0.196879, 0.284882, 0.380708, 0.414856, 0.339168, 0.301917, 0.271506, 0.161087, 0.161087, 0.164327, 0.219301, 0.328603, 0.328603, 0.335645, 0.229226, 0.222385, 0.196879, 0.288399, 0.374039, 0.4292, 0.374039, 0.284882, 0.216401, 0.125101, 0.071867, 0.118441, 0.096677, 0.122885, 0.232838, 0.134866, 0.137348, 0.179055, 0.179055, 0.194234, 0.11371, 0.219301, 0.191378, 0.164327, 0.127496, 0.122885, 0.116183, 0.167087, 0.239899, 0.30533, 0.408655, 0.562014], '')</t>
  </si>
  <si>
    <t>[0, 1, 2, 3, 25, 26, 27, 28, 29, 30, 31, 32, 35, 182]</t>
  </si>
  <si>
    <t xml:space="preserve">F5S0J8|F5S0J8_9ENTR Phosphohistidine phosphatase SixA OS=Enterobacter hormaechei ATCC 49162 </t>
  </si>
  <si>
    <t>([0.102787, 0.102787, 0.060549, 0.098513, 0.094817, 0.092881, 0.116183, 0.155435, 0.182256, 0.142424, 0.164327, 0.219301, 0.142424, 0.200174, 0.239899, 0.219301, 0.25406, 0.158265, 0.17593, 0.196879, 0.182256, 0.209395, 0.243554, 0.295083, 0.243554, 0.288399, 0.232838, 0.161087, 0.142424, 0.144935, 0.209395, 0.203355, 0.125101, 0.209395, 0.127496, 0.203355, 0.308712, 0.243554, 0.275179, 0.191378, 0.170161, 0.200174, 0.11371, 0.069024, 0.085092, 0.085092, 0.092881, 0.155435, 0.236433, 0.167087, 0.182256, 0.127496, 0.090864, 0.132295, 0.134866, 0.125101, 0.088832, 0.092881, 0.083462, 0.155435, 0.209395, 0.209395, 0.129801, 0.239899, 0.25406, 0.179055, 0.236433, 0.236433, 0.155435, 0.155435, 0.257454, 0.147574, 0.203355, 0.281712, 0.216401, 0.196879, 0.219301, 0.194234, 0.185198, 0.232838, 0.125101, 0.078022, 0.081712, 0.100716, 0.055536, 0.042364, 0.076542, 0.071867, 0.06184, 0.069024, 0.054297, 0.043307, 0.0704, 0.042364, 0.025762, 0.023087, 0.022667, 0.036378, 0.033407, 0.040537, 0.030003, 0.037156, 0.06184, 0.032677, 0.024826, 0.028107, 0.05306, 0.058088, 0.030003, 0.016257, 0.026892, 0.032677, 0.038042, 0.048328, 0.094817, 0.155435, 0.203355, 0.118441, 0.125101, 0.196879, 0.167087, 0.209395, 0.182256, 0.155435, 0.247041, 0.257454, 0.324872, 0.247041, 0.243554, 0.346032, 0.468512, 0.436924, 0.433034, 0.408655, 0.335645, 0.196879, 0.179055, 0.132295, 0.232838, 0.18812, 0.17593, 0.206376, 0.139895, 0.229226, 0.18812, 0.173081, 0.200174, 0.164327, 0.232838, 0.182256, 0.098513, 0.074921, 0.060549, 0.048328, 0.037156, 0.046336, 0.090864, 0.06184, 0.106997, 0.073402, 0.076542], '')</t>
  </si>
  <si>
    <t xml:space="preserve">F5S0K1|F5S0K1_9ENTR DNA mismatch repair protein OS=Enterobacter hormaechei ATCC 49162 </t>
  </si>
  <si>
    <t>([0.342579, 0.161087, 0.074921, 0.031287, 0.037156, 0.056825, 0.048328, 0.06312, 0.081712, 0.066181, 0.071867, 0.088832, 0.092881, 0.10481, 0.225814, 0.11371, 0.137348, 0.109221, 0.094817, 0.055536, 0.043307, 0.059222, 0.092881, 0.100716, 0.225814, 0.25031, 0.229226, 0.25406, 0.278302, 0.243554, 0.332115, 0.374039, 0.36309, 0.291804, 0.26085, 0.219301, 0.288399, 0.278302, 0.311707, 0.308712, 0.36309, 0.359901, 0.390993, 0.390993, 0.51388, 0.472492, 0.483068, 0.529623, 0.41194, 0.41194, 0.374039, 0.335645, 0.311707, 0.311707, 0.284882, 0.31487, 0.36309, 0.377384, 0.394753, 0.387226, 0.394753, 0.370445, 0.384043, 0.288399, 0.356642, 0.264545, 0.284882, 0.182256, 0.118441, 0.15008, 0.116183, 0.074921, 0.094817, 0.081712, 0.090864, 0.161087, 0.109221, 0.064632, 0.049374, 0.047319, 0.030611, 0.030611, 0.027463, 0.025316, 0.030611, 0.022306, 0.025762, 0.018106, 0.025762, 0.027463, 0.045352, 0.040537, 0.120615, 0.066181], '')</t>
  </si>
  <si>
    <t>[44, 47]</t>
  </si>
  <si>
    <t xml:space="preserve">F5S0K3|F5S0K3_9ENTR Lipoprotein VacJ OS=Enterobacter hormaechei ATCC 49162 </t>
  </si>
  <si>
    <t>([0.027463, 0.020876, 0.034884, 0.030611, 0.021381, 0.017797, 0.023963, 0.020165, 0.020876, 0.026892, 0.034884, 0.047319, 0.054297, 0.100716, 0.10481, 0.161087, 0.167087, 0.196879, 0.295083, 0.359901, 0.36309, 0.384043, 0.454136, 0.324872, 0.394753, 0.486429, 0.56648, 0.509769, 0.483068, 0.525368, 0.401658, 0.418646, 0.321458, 0.31487, 0.232838, 0.15284, 0.167087, 0.18812, 0.116183, 0.064632, 0.034068, 0.060549, 0.064632, 0.041405, 0.0704, 0.041405, 0.032017, 0.016257, 0.021816, 0.042364, 0.023534, 0.032017, 0.034884, 0.071867, 0.078022, 0.094817, 0.15284, 0.15284, 0.129801, 0.142424, 0.206376, 0.291804, 0.170161, 0.15284, 0.21291, 0.26085, 0.243554, 0.301917, 0.444081, 0.465241, 0.414856, 0.444081, 0.458154, 0.356642, 0.356642, 0.225814, 0.15284, 0.092881, 0.092881, 0.092881, 0.158265, 0.182256, 0.098513, 0.200174, 0.194234, 0.147574, 0.092881, 0.147574, 0.064632, 0.059222, 0.049374, 0.029376, 0.022306, 0.018787, 0.030003, 0.027463, 0.030611, 0.038858, 0.066181, 0.043307, 0.044297, 0.040537, 0.020876, 0.022306, 0.022667, 0.016021, 0.017797, 0.025762, 0.020165, 0.033407, 0.034884, 0.041405, 0.086953, 0.10481, 0.179055, 0.167087, 0.18812, 0.281712, 0.390993, 0.384043, 0.436924, 0.31487, 0.31487, 0.394753, 0.494003, 0.394753, 0.461924, 0.490133, 0.390993, 0.447574, 0.408655, 0.394753, 0.275179, 0.278302, 0.394753, 0.288399, 0.222385, 0.196879, 0.120615, 0.122885, 0.066181, 0.036378, 0.079919, 0.078022, 0.03976, 0.038858, 0.044297, 0.043307, 0.050641, 0.098513, 0.098513, 0.147574, 0.158265, 0.196879, 0.142424, 0.132295, 0.216401, 0.200174, 0.129801, 0.225814, 0.144935, 0.170161, 0.25406, 0.15008, 0.096677, 0.185198, 0.096677, 0.164327, 0.10481, 0.096677, 0.049374, 0.049374, 0.047319, 0.021816, 0.029376, 0.029376, 0.030611, 0.029376, 0.028695, 0.058088, 0.049374, 0.073402, 0.098513, 0.109221, 0.129801, 0.127496, 0.129801, 0.225814, 0.206376, 0.288399, 0.209395, 0.219301, 0.216401, 0.236433, 0.349426, 0.342579, 0.422041, 0.433034, 0.346032, 0.349426, 0.288399, 0.219301, 0.219301, 0.271506, 0.229226, 0.225814, 0.206376, 0.21291, 0.225814, 0.21291, 0.222385, 0.203355, 0.203355, 0.185198, 0.182256, 0.185198, 0.18812, 0.170161, 0.092881, 0.144935, 0.243554, 0.308712, 0.380708, 0.398279, 0.40511, 0.444081, 0.5017, 0.618285, 0.557691, 0.450668, 0.476583, 0.472492, 0.622677, 0.622677, 0.648219, 0.648219, 0.529623, 0.541878, 0.549308, 0.685117, 0.685117, 0.632174, 0.585406, 0.549308, 0.517562, 0.454136, 0.41194, 0.433034, 0.422041, 0.447574], '')</t>
  </si>
  <si>
    <t>[26, 27, 29, 226, 227, 228, 232, 233, 234, 235, 236, 237, 238, 239, 240, 241, 242, 243, 244]</t>
  </si>
  <si>
    <t xml:space="preserve">F5S0K6|F5S0K6_9ENTR Penicillin-binding protein 2 OS=Enterobacter hormaechei ATCC 49162 </t>
  </si>
  <si>
    <t>([0.440853, 0.465241, 0.374039, 0.414856, 0.440853, 0.359901, 0.418646, 0.472492, 0.394753, 0.352862, 0.278302, 0.318242, 0.268042, 0.264545, 0.328603, 0.342579, 0.239899, 0.222385, 0.194234, 0.17593, 0.236433, 0.225814, 0.229226, 0.298791, 0.291804, 0.308712, 0.394753, 0.291804, 0.191378, 0.284882, 0.239899, 0.335645, 0.284882, 0.36309, 0.366687, 0.418646, 0.414856, 0.497853, 0.529623, 0.58069, 0.653063, 0.716283, 0.720929, 0.613573, 0.534167, 0.549308, 0.529623, 0.4292, 0.444081, 0.538167, 0.454136, 0.534167, 0.549308, 0.59917, 0.632174, 0.626927, 0.608892, 0.59508, 0.59508, 0.465241, 0.458154, 0.440853, 0.414856, 0.41194, 0.497853, 0.476583, 0.483068, 0.486429, 0.486429, 0.557691, 0.545602, 0.59508, 0.525368, 0.509769, 0.51388, 0.377384, 0.278302, 0.284882, 0.295083, 0.291804, 0.288399, 0.30533, 0.229226, 0.239899, 0.167087, 0.17593, 0.275179, 0.268042, 0.268042, 0.36309, 0.335645, 0.25406, 0.216401, 0.30533, 0.219301, 0.222385, 0.328603, 0.41194, 0.41194, 0.398279, 0.31487, 0.374039, 0.356642, 0.339168, 0.284882, 0.281712, 0.236433, 0.219301, 0.134866, 0.144935, 0.129801, 0.15284, 0.236433, 0.311707, 0.236433, 0.236433, 0.173081, 0.194234, 0.209395, 0.216401, 0.216401, 0.209395, 0.264545, 0.182256, 0.26085, 0.21291, 0.206376, 0.236433, 0.200174, 0.216401, 0.129801, 0.109221, 0.111485, 0.085092, 0.086953, 0.085092, 0.137348, 0.191378, 0.116183, 0.122885, 0.06184, 0.03976, 0.078022, 0.066181, 0.073402, 0.079919, 0.066181, 0.055536, 0.060549, 0.081712, 0.0704, 0.132295, 0.155435, 0.129801, 0.088832, 0.083462, 0.137348, 0.134866, 0.076542, 0.134866, 0.116183, 0.206376, 0.271506, 0.203355, 0.158265, 0.139895, 0.076542, 0.147574, 0.142424, 0.15284, 0.137348, 0.225814, 0.232838, 0.239899, 0.236433, 0.342579, 0.278302, 0.185198, 0.206376, 0.209395, 0.206376, 0.111485, 0.044297, 0.051831, 0.0704, 0.060549, 0.069024, 0.096677, 0.054297, 0.090864, 0.076542, 0.078022, 0.037156, 0.034884, 0.021381, 0.016021, 0.010509, 0.010131, 0.014315, 0.013821, 0.013613, 0.010372, 0.011342, 0.017447, 0.016528, 0.010372, 0.010372, 0.009483, 0.011669, 0.018787, 0.013437, 0.013437, 0.010926, 0.020876, 0.019109, 0.016826, 0.020876, 0.034068, 0.034068, 0.03976, 0.035586, 0.050641, 0.066181, 0.129801, 0.10481, 0.076542, 0.088832, 0.147574, 0.129801, 0.056825, 0.060549, 0.066181, 0.066181, 0.081712, 0.069024, 0.035586, 0.073402, 0.071867, 0.05306, 0.085092, 0.037156, 0.038042, 0.026338, 0.025762, 0.012491, 0.014075, 0.011669, 0.016826, 0.016528, 0.032677, 0.074921, 0.03976, 0.045352, 0.044297, 0.035586, 0.020876, 0.031287, 0.029376, 0.022667, 0.027463, 0.027463, 0.026892, 0.026338, 0.05306, 0.026892, 0.059222, 0.085092, 0.06184, 0.064632, 0.0704, 0.038858, 0.03976, 0.045352, 0.056825, 0.045352, 0.031287, 0.043307, 0.043307, 0.023963, 0.048328, 0.048328, 0.05306, 0.109221, 0.116183, 0.073402, 0.090864, 0.050641, 0.05306, 0.06312, 0.048328, 0.032017, 0.06184, 0.030003, 0.047319, 0.06184, 0.079919, 0.142424, 0.182256, 0.155435, 0.158265, 0.098513, 0.100716, 0.092881, 0.049374, 0.047319, 0.078022, 0.100716, 0.167087, 0.092881, 0.125101, 0.10481, 0.142424, 0.100716, 0.206376, 0.206376, 0.173081, 0.167087, 0.129801, 0.067594, 0.067594, 0.064632, 0.081712, 0.081712, 0.045352, 0.096677, 0.10481, 0.11371, 0.076542, 0.06184, 0.088832, 0.088832, 0.132295, 0.118441, 0.094817, 0.086953, 0.042364, 0.042364, 0.043307, 0.056825, 0.06184, 0.054297, 0.10481, 0.137348, 0.11371, 0.185198, 0.109221, 0.064632, 0.034068, 0.066181, 0.096677, 0.118441, 0.088832, 0.090864, 0.044297, 0.076542, 0.074921, 0.083462, 0.100716, 0.109221, 0.11371, 0.185198, 0.203355, 0.194234, 0.102787, 0.10481, 0.06312, 0.055536, 0.094817, 0.15008, 0.15008, 0.137348, 0.142424, 0.142424, 0.144935, 0.257454, 0.225814, 0.155435, 0.247041, 0.247041, 0.155435, 0.15008, 0.147574, 0.173081, 0.092881, 0.170161, 0.170161, 0.26085, 0.346032, 0.247041, 0.161087, 0.137348, 0.127496, 0.127496, 0.200174, 0.144935, 0.116183, 0.15008, 0.219301, 0.247041, 0.264545, 0.349426, 0.332115, 0.308712, 0.332115, 0.447574, 0.42561, 0.450668, 0.414856, 0.387226, 0.509769, 0.685117], '')</t>
  </si>
  <si>
    <t>[38, 39, 40, 41, 42, 43, 44, 45, 46, 49, 51, 52, 53, 54, 55, 56, 57, 58, 69, 70, 71, 72, 73, 74, 409, 410]</t>
  </si>
  <si>
    <t xml:space="preserve">F5S0K8|F5S0K8_9ENTR Two component response regulator OS=Enterobacter hormaechei ATCC 49162 </t>
  </si>
  <si>
    <t>([0.007495, 0.008409, 0.01204, 0.018415, 0.031287, 0.018415, 0.024393, 0.016257, 0.011669, 0.009294, 0.010926, 0.014586, 0.014783, 0.023087, 0.045352, 0.066181, 0.125101, 0.059222, 0.032017, 0.029376, 0.03976, 0.034884, 0.050641, 0.054297, 0.051831, 0.024393, 0.054297, 0.032677, 0.034068, 0.066181, 0.059222, 0.032017, 0.032017, 0.032677, 0.037156, 0.034884, 0.027463, 0.026892, 0.041405, 0.038042, 0.018787, 0.015078, 0.033407, 0.016826, 0.016826, 0.010221, 0.019401, 0.017797, 0.016021, 0.030003, 0.031287, 0.041405, 0.041405, 0.022306, 0.018787, 0.018106, 0.020165, 0.018415, 0.018415, 0.023087, 0.020165, 0.033407, 0.06184, 0.054297, 0.120615, 0.051831, 0.054297, 0.027463, 0.014586, 0.016528, 0.015694, 0.013265, 0.011342, 0.018106, 0.035586, 0.042364, 0.033407, 0.019401, 0.038858, 0.028695, 0.014315, 0.031287, 0.020876, 0.023534, 0.020522, 0.009865, 0.018415, 0.018106, 0.016528, 0.018787, 0.028107, 0.032017, 0.021816, 0.044297, 0.051831, 0.043307, 0.043307, 0.030003, 0.026892, 0.023534, 0.022306, 0.025316, 0.022306, 0.03976, 0.0198, 0.026338, 0.059222, 0.043307, 0.040537, 0.078022, 0.147574, 0.158265, 0.142424, 0.142424, 0.158265, 0.118441, 0.118441, 0.098513, 0.161087, 0.271506, 0.203355, 0.21291, 0.30533, 0.324872, 0.346032, 0.450668, 0.440853, 0.339168, 0.387226, 0.40511, 0.321458, 0.308712, 0.308712, 0.318242, 0.41194, 0.295083, 0.236433, 0.173081, 0.209395, 0.239899, 0.147574, 0.222385, 0.264545, 0.179055, 0.096677, 0.047319, 0.037156, 0.038858, 0.058088, 0.051831, 0.100716, 0.15284, 0.120615, 0.118441, 0.051831, 0.033407, 0.032677, 0.06184, 0.096677, 0.090864, 0.085092, 0.129801, 0.069024, 0.041405, 0.056825, 0.085092, 0.116183, 0.15008, 0.083462, 0.10481, 0.116183, 0.050641, 0.032017, 0.046336, 0.044297, 0.05306, 0.096677, 0.139895, 0.11371, 0.111485, 0.055536, 0.024393, 0.024826, 0.028107, 0.043307, 0.058088, 0.069024, 0.043307, 0.024826, 0.028107, 0.029376, 0.016826, 0.036378, 0.058088, 0.030611, 0.031287, 0.059222, 0.029376, 0.038042, 0.055536, 0.026892, 0.027463, 0.06184, 0.069024, 0.11371, 0.066181, 0.03976, 0.023963, 0.049374, 0.046336, 0.071867, 0.067594, 0.067594, 0.064632, 0.030003, 0.056825, 0.036378, 0.038858, 0.044297, 0.03976, 0.033407, 0.069024, 0.132295, 0.081712, 0.074921, 0.076542, 0.06184, 0.100716, 0.170161, 0.102787, 0.129801, 0.125101, 0.0704, 0.098513, 0.076542, 0.137348, 0.102787, 0.134866, 0.088832, 0.122885, 0.094817, 0.069024, 0.047319], '')</t>
  </si>
  <si>
    <t xml:space="preserve">F5S0L2|F5S0L2_9ENTR Uncharacterized protein OS=Enterobacter hormaechei ATCC 49162 </t>
  </si>
  <si>
    <t>([0.318242, 0.401658, 0.288399, 0.26085, 0.30533, 0.370445, 0.284882, 0.268042, 0.200174, 0.243554, 0.278302, 0.321458, 0.232838, 0.232838, 0.158265, 0.086953, 0.118441, 0.098513, 0.092881, 0.127496, 0.0704, 0.066181, 0.054297, 0.0704, 0.086953, 0.045352, 0.030003, 0.055536, 0.041405, 0.035586, 0.031287, 0.022667, 0.017447, 0.024393, 0.018787, 0.022306, 0.034068, 0.043307, 0.079919, 0.05306, 0.028695], '')</t>
  </si>
  <si>
    <t xml:space="preserve">F5S0L3|F5S0L3_9ENTR Aldo/keto reductase family oxidoreductase OS=Enterobacter hormaechei ATCC 49162 </t>
  </si>
  <si>
    <t>([0.476583, 0.509769, 0.450668, 0.5017, 0.384043, 0.401658, 0.418646, 0.356642, 0.380708, 0.414856, 0.4292, 0.472492, 0.387226, 0.483068, 0.380708, 0.380708, 0.342579, 0.264545, 0.25031, 0.17593, 0.268042, 0.17593, 0.090864, 0.116183, 0.111485, 0.100716, 0.102787, 0.111485, 0.137348, 0.137348, 0.078022, 0.048328, 0.05306, 0.094817, 0.096677, 0.147574, 0.137348, 0.10481, 0.106997, 0.120615, 0.179055, 0.155435, 0.137348, 0.25031, 0.182256, 0.173081, 0.196879, 0.203355, 0.191378, 0.129801, 0.134866, 0.137348, 0.182256, 0.179055, 0.182256, 0.11371, 0.116183, 0.125101, 0.216401, 0.321458, 0.30533, 0.308712, 0.30533, 0.42561, 0.414856, 0.509769, 0.394753, 0.483068, 0.476583, 0.394753, 0.418646, 0.42561, 0.525368, 0.56648, 0.433034, 0.339168, 0.461924, 0.339168, 0.308712, 0.288399, 0.275179, 0.196879, 0.129801, 0.092881, 0.085092, 0.088832, 0.079919, 0.127496, 0.127496, 0.074921, 0.127496, 0.155435, 0.071867, 0.0704, 0.066181, 0.147574, 0.139895, 0.120615, 0.229226, 0.127496, 0.120615, 0.109221, 0.164327, 0.236433, 0.232838, 0.161087, 0.096677, 0.096677, 0.11371, 0.067594, 0.125101, 0.129801, 0.161087, 0.191378, 0.179055, 0.173081, 0.116183, 0.18812, 0.120615, 0.125101, 0.144935, 0.100716, 0.109221, 0.067594, 0.034884, 0.034884, 0.058088, 0.096677, 0.094817, 0.11371, 0.191378, 0.206376, 0.209395, 0.216401, 0.332115, 0.25406, 0.257454, 0.318242, 0.321458, 0.366687, 0.342579, 0.40511, 0.390993, 0.390993, 0.480142, 0.529623, 0.557691, 0.557691, 0.585406, 0.59508, 0.549308, 0.5017, 0.390993, 0.291804, 0.206376, 0.182256, 0.185198, 0.18812, 0.182256, 0.111485, 0.164327, 0.144935, 0.179055, 0.196879, 0.158265, 0.158265, 0.209395, 0.243554, 0.170161, 0.167087, 0.10481, 0.067594, 0.086953, 0.144935, 0.144935, 0.216401, 0.219301, 0.324872, 0.25406, 0.170161, 0.170161, 0.147574, 0.182256, 0.194234, 0.25406, 0.194234, 0.196879, 0.167087, 0.109221, 0.182256, 0.170161, 0.219301, 0.328603, 0.324872, 0.328603, 0.41194, 0.332115, 0.247041, 0.229226, 0.232838, 0.232838, 0.332115, 0.342579, 0.328603, 0.298791, 0.232838, 0.321458, 0.247041, 0.200174, 0.335645, 0.219301, 0.219301, 0.281712, 0.173081, 0.139895, 0.129801, 0.129801, 0.203355, 0.200174, 0.196879, 0.271506, 0.352862, 0.25406, 0.167087, 0.179055, 0.182256, 0.164327, 0.194234, 0.239899, 0.339168, 0.308712, 0.41194, 0.380708, 0.318242, 0.398279, 0.42561, 0.42561, 0.422041, 0.308712, 0.308712, 0.311707, 0.335645, 0.349426, 0.447574, 0.436924, 0.4292, 0.444081, 0.534167, 0.490133, 0.436924, 0.440853, 0.436924, 0.370445, 0.398279, 0.422041, 0.342579, 0.356642, 0.328603, 0.25406, 0.324872, 0.422041, 0.408655, 0.374039, 0.356642, 0.356642, 0.444081, 0.356642, 0.339168, 0.352862, 0.328603, 0.384043, 0.288399, 0.264545, 0.239899, 0.164327, 0.111485, 0.173081, 0.170161, 0.206376, 0.257454, 0.222385, 0.209395, 0.209395, 0.158265, 0.10481, 0.058088, 0.059222, 0.081712, 0.081712, 0.074921, 0.086953, 0.102787, 0.167087, 0.122885, 0.203355, 0.298791, 0.342579, 0.311707, 0.301917, 0.264545, 0.21291, 0.291804, 0.298791, 0.225814, 0.291804, 0.264545, 0.346032, 0.31487, 0.359901, 0.377384, 0.301917, 0.301917, 0.275179, 0.182256, 0.275179, 0.236433, 0.15284, 0.120615, 0.139895, 0.139895, 0.155435, 0.236433, 0.196879, 0.158265, 0.206376, 0.17593, 0.268042, 0.239899, 0.247041, 0.18812, 0.127496, 0.206376], '')</t>
  </si>
  <si>
    <t>[1, 3, 65, 72, 73, 145, 146, 147, 148, 149, 150, 151, 247]</t>
  </si>
  <si>
    <t xml:space="preserve">F5S0L4|F5S0L4_9ENTR DUF2502 domain-containing protein OS=Enterobacter hormaechei ATCC 49162 </t>
  </si>
  <si>
    <t>([0.010372, 0.008895, 0.010926, 0.015694, 0.019401, 0.034068, 0.025762, 0.025316, 0.030611, 0.043307, 0.049374, 0.0704, 0.129801, 0.094817, 0.100716, 0.102787, 0.098513, 0.17593, 0.191378, 0.147574, 0.191378, 0.18812, 0.288399, 0.232838, 0.236433, 0.25406, 0.216401, 0.291804, 0.332115, 0.26085, 0.25031, 0.257454, 0.173081, 0.090864, 0.134866, 0.134866, 0.200174, 0.194234, 0.090864, 0.085092, 0.129801, 0.118441, 0.17593, 0.096677, 0.074921, 0.071867, 0.067594, 0.0704, 0.03976, 0.041405, 0.035586, 0.032677, 0.035586, 0.060549, 0.116183, 0.058088, 0.054297, 0.048328, 0.079919, 0.15008, 0.170161, 0.173081, 0.120615, 0.118441, 0.173081, 0.281712, 0.17593, 0.120615, 0.127496, 0.21291, 0.219301, 0.318242, 0.239899, 0.239899, 0.232838, 0.243554, 0.271506, 0.268042, 0.284882, 0.295083, 0.182256, 0.182256, 0.179055, 0.239899, 0.247041, 0.257454, 0.243554, 0.346032, 0.433034, 0.4292, 0.301917, 0.291804, 0.301917, 0.394753, 0.394753, 0.408655, 0.390993, 0.486429, 0.5017, 0.490133, 0.490133, 0.626927, 0.618285, 0.59917, 0.604312, 0.59508, 0.585406, 0.59014, 0.59508, 0.575842, 0.553315, 0.771762, 0.76285, 0.771762, 0.759478], '')</t>
  </si>
  <si>
    <t>[98, 101, 102, 103, 104, 105, 106, 107, 108, 109, 110, 111, 112, 113, 114]</t>
  </si>
  <si>
    <t xml:space="preserve">F5S0L5|F5S0L5_9ENTR Terminase small subunit (Fragment) OS=Enterobacter hormaechei ATCC 49162 </t>
  </si>
  <si>
    <t>([0.529623, 0.562014, 0.42561, 0.349426, 0.374039, 0.414856, 0.454136, 0.444081, 0.436924, 0.450668, 0.468512, 0.433034, 0.454136, 0.494003, 0.458154, 0.458154, 0.458154, 0.384043, 0.384043, 0.4292, 0.42561, 0.414856, 0.342579, 0.444081, 0.4292, 0.408655, 0.398279, 0.356642, 0.387226, 0.414856, 0.335645, 0.264545, 0.321458, 0.321458, 0.284882, 0.284882, 0.25031, 0.332115, 0.401658, 0.4292, 0.4292, 0.4292, 0.42561, 0.497853, 0.422041, 0.51388, 0.458154, 0.436924, 0.465241, 0.458154, 0.461924, 0.557691, 0.657645, 0.622677, 0.648219, 0.661982, 0.56648, 0.56648, 0.58069, 0.59917, 0.570702, 0.604312, 0.509769, 0.51388, 0.490133, 0.56648, 0.562014, 0.671169, 0.608892, 0.5017, 0.440853, 0.40511, 0.41194, 0.332115, 0.288399, 0.271506, 0.275179, 0.342579, 0.384043, 0.346032, 0.332115, 0.321458, 0.298791, 0.346032, 0.275179, 0.30533, 0.275179, 0.271506, 0.18812, 0.25031, 0.332115, 0.387226, 0.408655, 0.374039, 0.468512, 0.545602, 0.465241, 0.450668, 0.370445, 0.359901, 0.31487, 0.247041, 0.247041, 0.268042, 0.291804, 0.36309, 0.298791, 0.295083, 0.298791, 0.352862, 0.281712, 0.26085, 0.268042, 0.271506, 0.298791, 0.284882, 0.278302, 0.352862, 0.278302, 0.332115, 0.308712, 0.36309, 0.42561, 0.398279, 0.377384, 0.349426, 0.318242, 0.384043, 0.398279], '')</t>
  </si>
  <si>
    <t>[0, 1, 45, 51, 52, 53, 54, 55, 56, 57, 58, 59, 60, 61, 62, 63, 65, 66, 67, 68, 69, 95]</t>
  </si>
  <si>
    <t xml:space="preserve">F5S0L6|F5S0L6_9ENTR Uncharacterized protein OS=Enterobacter hormaechei ATCC 49162 </t>
  </si>
  <si>
    <t>([0.009015, 0.017138, 0.016257, 0.022306, 0.013437, 0.009401, 0.011669, 0.008723, 0.010509, 0.013265, 0.010221, 0.013016, 0.016257, 0.014783, 0.014783, 0.014783, 0.015694, 0.018106, 0.014075, 0.01078, 0.010926, 0.010672, 0.010221, 0.009015, 0.009096, 0.01078, 0.01078, 0.011518, 0.013437, 0.009401, 0.006619, 0.006078, 0.004161, 0.004161, 0.004358, 0.003997, 0.003963, 0.00515, 0.006988, 0.010372, 0.012491, 0.011342, 0.009187, 0.006039, 0.005734, 0.004483, 0.004646, 0.005623, 0.005623, 0.007259, 0.006894, 0.007422, 0.011903, 0.023534, 0.023087, 0.024393, 0.028107, 0.027463, 0.032017, 0.024826, 0.013437, 0.014315, 0.011669, 0.009294, 0.009187, 0.014075, 0.017447, 0.017797, 0.018415, 0.013265, 0.009977, 0.013613, 0.018787, 0.013613, 0.009728, 0.007259], '')</t>
  </si>
  <si>
    <t xml:space="preserve">F5S0L7|F5S0L7_9ENTR Uncharacterized protein OS=Enterobacter hormaechei ATCC 49162 </t>
  </si>
  <si>
    <t>([0.078022, 0.045352, 0.06312, 0.100716, 0.125101, 0.15008, 0.185198, 0.170161, 0.185198, 0.134866, 0.085092, 0.116183, 0.074921, 0.127496, 0.185198, 0.15284, 0.247041, 0.25031, 0.229226, 0.328603, 0.229226, 0.173081, 0.219301, 0.155435, 0.076542, 0.085092, 0.083462, 0.049374, 0.032677, 0.028107, 0.054297, 0.100716, 0.096677, 0.164327, 0.144935, 0.125101, 0.085092, 0.051831, 0.05306, 0.054297, 0.030003, 0.034068, 0.030611, 0.025316, 0.041405, 0.088832, 0.048328, 0.048328, 0.083462, 0.147574, 0.185198, 0.125101, 0.127496, 0.127496, 0.11371, 0.06184, 0.046336, 0.05306, 0.046336, 0.040537, 0.045352, 0.074921, 0.074921, 0.127496, 0.185198, 0.15284, 0.15008, 0.219301, 0.155435, 0.090864, 0.090864, 0.056825, 0.078022, 0.076542, 0.0704, 0.06184, 0.073402, 0.096677, 0.134866, 0.185198, 0.167087, 0.122885, 0.10481, 0.164327, 0.116183, 0.073402, 0.073402], '')</t>
  </si>
  <si>
    <t xml:space="preserve">F5S0L8|F5S0L8_9ENTR Uncharacterized protein OS=Enterobacter hormaechei ATCC 49162 </t>
  </si>
  <si>
    <t>([4.7e-05, 6e-05, 6e-05, 4.7e-05, 4.7e-05, 3.4e-05, 3.4e-05, 6.9e-05, 9e-05, 0.000163, 0.000137, 0.000245, 0.000206, 0.000348, 0.000339, 0.000262, 0.000301, 0.000326, 0.000386, 0.000309, 0.000614, 0.000614, 0.000614, 0.000477, 0.000893, 0.001572, 0.001541, 0.00231, 0.002211, 0.002057, 0.001417, 0.001855, 0.001417, 0.000893, 0.001155, 0.001271, 0.001967, 0.002138, 0.001906, 0.002482, 0.003963, 0.003963, 0.003963, 0.003671, 0.005872, 0.004161, 0.004315, 0.004577, 0.004577, 0.003079, 0.002761, 0.0028, 0.002117, 0.001602, 0.001748, 0.001159, 0.001318, 0.001305, 0.001597, 0.001597, 0.001271, 0.001172, 0.001112, 0.001855, 0.002155, 0.001649, 0.001936, 0.001305, 0.001499, 0.001048, 0.001434, 0.001692, 0.002117, 0.003478], '')</t>
  </si>
  <si>
    <t xml:space="preserve">F5S0L9|F5S0L9_9ENTR Prophage PSPPH01 protein OS=Enterobacter hormaechei ATCC 49162 </t>
  </si>
  <si>
    <t>([0.144935, 0.079919, 0.125101, 0.161087, 0.200174, 0.247041, 0.164327, 0.161087, 0.155435, 0.17593, 0.196879, 0.200174, 0.170161, 0.15008, 0.076542, 0.076542, 0.094817, 0.088832, 0.085092, 0.069024, 0.042364, 0.042364, 0.042364, 0.03976, 0.038042, 0.036378, 0.034068, 0.032017, 0.042364, 0.05306, 0.034884, 0.037156, 0.026338, 0.020165, 0.022306, 0.049374, 0.083462, 0.100716, 0.100716, 0.111485, 0.111485, 0.094817, 0.155435, 0.236433, 0.229226, 0.229226, 0.203355, 0.129801, 0.120615, 0.120615, 0.0704, 0.088832, 0.085092, 0.139895, 0.15284, 0.161087, 0.10481, 0.088832, 0.071867, 0.058088, 0.038858, 0.028695, 0.045352, 0.030611, 0.020522, 0.014075, 0.009728], '')</t>
  </si>
  <si>
    <t xml:space="preserve">F5S0M0|F5S0M0_9ENTR Phage holin OS=Enterobacter hormaechei ATCC 49162 </t>
  </si>
  <si>
    <t>([0.122885, 0.194234, 0.074921, 0.035586, 0.046336, 0.064632, 0.034884, 0.034068, 0.019109, 0.013613, 0.010221, 0.013821, 0.018415, 0.038042, 0.018787, 0.018106, 0.014586, 0.009977, 0.011106, 0.007422, 0.006701, 0.004775, 0.003341, 0.003997, 0.005623, 0.004161, 0.002976, 0.004388, 0.004736, 0.006894, 0.00962, 0.009015, 0.007495, 0.010221, 0.006795, 0.008804, 0.00777, 0.009401, 0.008525, 0.005683, 0.005249, 0.004358, 0.005872, 0.006482, 0.00558, 0.004431, 0.005503, 0.006078, 0.005932, 0.006039, 0.006421, 0.00515, 0.006619, 0.00777, 0.005378, 0.005992, 0.006795, 0.007645, 0.00515, 0.007259, 0.010221, 0.015694, 0.023087, 0.018415, 0.023087, 0.03976, 0.056825, 0.059222, 0.092881, 0.059222, 0.03976], '')</t>
  </si>
  <si>
    <t xml:space="preserve">F5S0M1|F5S0M1_9ENTR Prophage membrane protein OS=Enterobacter hormaechei ATCC 49162 </t>
  </si>
  <si>
    <t>([0.081712, 0.106997, 0.048328, 0.041405, 0.022306, 0.032017, 0.040537, 0.036378, 0.044297, 0.032017, 0.021381, 0.030003, 0.017138, 0.009728, 0.008895, 0.016257, 0.017447, 0.019401, 0.010926, 0.011106, 0.012727, 0.011106, 0.007177, 0.010221, 0.010372, 0.00962, 0.008002, 0.008075, 0.008156, 0.006482, 0.005734, 0.005872, 0.004315, 0.005011, 0.007091, 0.006039, 0.005318, 0.005378, 0.003821, 0.00515, 0.004161, 0.003864, 0.004921, 0.007495, 0.005623, 0.005623, 0.006078, 0.004775, 0.003431, 0.003109, 0.003821, 0.00407, 0.003963, 0.004388, 0.004921, 0.003555, 0.003053, 0.00283, 0.002688, 0.003671, 0.002688, 0.002512, 0.003431, 0.00283, 0.002727, 0.002705, 0.003276, 0.004315, 0.004646, 0.006988, 0.008895, 0.006421, 0.009187, 0.017138, 0.026338, 0.034068, 0.034884, 0.071867, 0.081712, 0.041405, 0.041405, 0.059222, 0.0704, 0.035586, 0.035586, 0.035586, 0.051831, 0.025762, 0.020165, 0.022306, 0.022667, 0.013265, 0.013265, 0.013265, 0.007177, 0.005249, 0.004899, 0.006619, 0.006533, 0.007877, 0.00777, 0.007645, 0.008895, 0.008075, 0.008895, 0.008895, 0.006421, 0.005249, 0.007315, 0.008804, 0.01227, 0.011518, 0.019401, 0.034068, 0.031287, 0.069024, 0.134866, 0.122885, 0.106997, 0.085092, 0.06312, 0.118441, 0.100716, 0.081712, 0.155435, 0.239899, 0.288399, 0.454136], '')</t>
  </si>
  <si>
    <t xml:space="preserve">F5S0M2|F5S0M2_9ENTR Bacteriophage Mx8 p63 C-terminal domain-containing protein OS=Enterobacter hormaechei ATCC 49162 </t>
  </si>
  <si>
    <t>([0.805026, 0.754692, 0.759478, 0.759478, 0.759478, 0.675549, 0.63748, 0.666105, 0.632174, 0.642678, 0.648219, 0.59508, 0.59508, 0.59917, 0.618285, 0.642678, 0.657645, 0.653063, 0.608892, 0.517562, 0.494003, 0.494003, 0.525368, 0.494003, 0.472492, 0.447574, 0.472492, 0.51388, 0.42561, 0.465241, 0.468512, 0.472492, 0.465241, 0.480142, 0.480142, 0.436924, 0.418646, 0.42561, 0.394753, 0.387226, 0.472492, 0.398279, 0.398279, 0.401658, 0.440853, 0.36309, 0.387226, 0.335645, 0.332115, 0.377384, 0.377384, 0.308712, 0.222385, 0.243554, 0.164327, 0.164327, 0.194234, 0.203355, 0.191378, 0.219301, 0.225814, 0.18812, 0.225814, 0.17593, 0.173081, 0.161087, 0.225814, 0.225814, 0.229226, 0.200174, 0.236433, 0.158265, 0.15008, 0.222385, 0.200174, 0.268042, 0.281712, 0.182256, 0.147574, 0.155435, 0.161087, 0.116183, 0.142424, 0.18812, 0.173081, 0.116183, 0.116183, 0.11371, 0.11371, 0.10481, 0.102787, 0.096677, 0.155435, 0.134866, 0.134866, 0.200174, 0.232838, 0.219301, 0.239899, 0.268042, 0.225814, 0.216401, 0.194234, 0.200174, 0.21291, 0.318242, 0.31487, 0.328603, 0.25406, 0.271506, 0.271506, 0.301917, 0.301917, 0.301917, 0.401658, 0.398279, 0.414856, 0.295083, 0.311707, 0.40511, 0.374039, 0.41194, 0.41194, 0.387226, 0.384043, 0.288399, 0.264545, 0.281712, 0.191378, 0.225814, 0.222385, 0.222385, 0.222385, 0.219301, 0.179055, 0.118441, 0.073402, 0.073402, 0.100716, 0.090864, 0.081712, 0.081712, 0.083462, 0.069024, 0.079919, 0.090864, 0.170161, 0.158265, 0.216401, 0.209395, 0.30533, 0.26085, 0.311707, 0.324872, 0.339168, 0.335645, 0.433034, 0.517562, 0.418646, 0.366687, 0.387226, 0.356642, 0.390993, 0.349426, 0.377384, 0.465241, 0.433034, 0.31487, 0.31487, 0.311707, 0.332115, 0.275179, 0.222385, 0.225814, 0.144935, 0.118441, 0.142424, 0.079919, 0.081712, 0.155435, 0.243554, 0.170161, 0.209395, 0.222385, 0.18812, 0.122885, 0.132295, 0.111485, 0.100716, 0.102787, 0.085092, 0.069024, 0.055536, 0.094817, 0.120615, 0.196879, 0.196879, 0.200174, 0.295083, 0.209395, 0.196879, 0.182256, 0.26085, 0.155435, 0.170161, 0.243554, 0.342579, 0.25031, 0.200174, 0.311707, 0.324872, 0.264545, 0.284882, 0.352862, 0.268042, 0.17593, 0.164327, 0.125101, 0.132295, 0.122885, 0.216401, 0.216401, 0.216401, 0.200174, 0.298791, 0.298791, 0.200174, 0.18812, 0.170161, 0.247041, 0.247041, 0.161087, 0.25406, 0.349426, 0.31487, 0.408655, 0.40511, 0.324872, 0.342579, 0.359901, 0.281712, 0.222385, 0.206376, 0.209395, 0.206376, 0.209395, 0.179055, 0.182256, 0.120615, 0.21291, 0.222385, 0.139895, 0.206376, 0.173081, 0.161087, 0.191378, 0.18812, 0.281712, 0.374039, 0.440853, 0.408655, 0.497853, 0.529623, 0.549308, 0.545602, 0.458154, 0.465241, 0.387226, 0.370445, 0.370445, 0.359901, 0.359901, 0.359901, 0.36309, 0.321458, 0.318242, 0.291804, 0.203355, 0.191378, 0.185198, 0.194234, 0.129801, 0.122885, 0.120615, 0.069024, 0.042364, 0.073402, 0.044297, 0.06312, 0.100716, 0.132295, 0.132295, 0.132295, 0.216401, 0.209395, 0.288399, 0.301917, 0.247041, 0.335645, 0.311707, 0.30533, 0.21291, 0.30533, 0.301917, 0.243554, 0.225814, 0.30533, 0.301917, 0.281712, 0.308712, 0.36309, 0.401658, 0.321458, 0.288399, 0.247041, 0.225814, 0.185198, 0.147574, 0.209395, 0.164327, 0.161087, 0.122885, 0.206376], '')</t>
  </si>
  <si>
    <t>[0, 1, 2, 3, 4, 5, 6, 7, 8, 9, 10, 11, 12, 13, 14, 15, 16, 17, 18, 19, 22, 27, 157, 262, 263, 264]</t>
  </si>
  <si>
    <t xml:space="preserve">F5S0M3|F5S0M3_9ENTR Lipoprotein OS=Enterobacter hormaechei ATCC 49162 </t>
  </si>
  <si>
    <t>([0.046336, 0.028695, 0.019401, 0.020876, 0.015078, 0.020165, 0.026338, 0.019401, 0.030003, 0.030003, 0.021816, 0.028107, 0.021816, 0.023087, 0.023087, 0.023087, 0.024393, 0.03976, 0.027463, 0.017447, 0.01204, 0.013437, 0.020522, 0.035586, 0.045352, 0.083462, 0.092881, 0.047319, 0.086953, 0.037156, 0.026338, 0.046336, 0.045352, 0.067594, 0.069024, 0.066181, 0.067594, 0.064632, 0.074921, 0.139895, 0.21291, 0.31487, 0.311707, 0.318242, 0.301917, 0.216401, 0.134866, 0.076542, 0.158265, 0.164327, 0.203355, 0.321458, 0.239899, 0.232838, 0.21291, 0.21291, 0.21291, 0.295083, 0.25406, 0.232838, 0.147574, 0.092881, 0.05306, 0.088832, 0.085092, 0.043307, 0.076542, 0.074921, 0.142424, 0.127496, 0.11371, 0.132295, 0.071867, 0.120615, 0.132295, 0.147574, 0.071867, 0.071867, 0.081712, 0.060549, 0.06184, 0.079919, 0.074921, 0.144935, 0.11371, 0.106997, 0.18812, 0.185198, 0.203355, 0.15008, 0.15008, 0.15008, 0.111485, 0.17593, 0.106997, 0.067594, 0.058088, 0.11371, 0.11371, 0.096677, 0.15284, 0.125101, 0.129801, 0.17593, 0.098513, 0.083462, 0.069024, 0.076542, 0.046336, 0.047319, 0.036378, 0.037156, 0.03976, 0.058088, 0.042364, 0.066181, 0.083462, 0.067594, 0.051831, 0.038858, 0.028107, 0.020165, 0.019109], '')</t>
  </si>
  <si>
    <t xml:space="preserve">F5S0M4|F5S0M4_9ENTR Antitermination protein Q OS=Enterobacter hormaechei ATCC 49162 </t>
  </si>
  <si>
    <t>([0.11371, 0.209395, 0.271506, 0.298791, 0.278302, 0.321458, 0.243554, 0.264545, 0.311707, 0.339168, 0.298791, 0.332115, 0.324872, 0.408655, 0.384043, 0.450668, 0.490133, 0.604312, 0.51388, 0.497853, 0.626927, 0.632174, 0.59014, 0.505461, 0.476583, 0.483068, 0.440853, 0.447574, 0.450668, 0.4292, 0.422041, 0.483068, 0.476583, 0.494003, 0.461924, 0.476583, 0.339168, 0.332115, 0.247041, 0.291804, 0.264545, 0.173081, 0.102787, 0.096677, 0.134866, 0.134866, 0.158265, 0.125101, 0.179055, 0.179055, 0.182256, 0.185198, 0.203355, 0.219301, 0.144935, 0.15008, 0.10481, 0.18812, 0.167087, 0.167087, 0.167087, 0.200174, 0.194234, 0.264545, 0.194234, 0.194234, 0.225814, 0.200174, 0.301917, 0.30533, 0.311707, 0.257454, 0.25406, 0.236433, 0.200174, 0.243554, 0.268042, 0.328603, 0.31487, 0.271506, 0.342579, 0.342579, 0.219301, 0.295083, 0.247041, 0.321458, 0.25406, 0.219301, 0.25406, 0.142424, 0.125101, 0.069024, 0.081712, 0.085092, 0.048328, 0.056825, 0.032017, 0.031287, 0.025316, 0.022667, 0.034884, 0.034068, 0.029376, 0.051831, 0.028695, 0.045352, 0.043307, 0.033407, 0.0198, 0.018787, 0.032677, 0.038042, 0.0704, 0.083462, 0.078022, 0.132295, 0.144935, 0.25406, 0.203355, 0.229226, 0.26085, 0.25406, 0.203355, 0.247041, 0.182256, 0.324872, 0.25406, 0.257454, 0.366687, 0.454136, 0.483068, 0.390993, 0.321458, 0.291804, 0.281712, 0.281712, 0.278302, 0.264545, 0.232838, 0.232838, 0.232838, 0.25406, 0.25031, 0.311707, 0.247041, 0.349426, 0.247041, 0.243554, 0.25031, 0.26085, 0.232838, 0.209395, 0.308712, 0.321458, 0.295083, 0.324872, 0.298791, 0.25031, 0.139895, 0.167087, 0.167087, 0.083462, 0.074921, 0.078022, 0.073402, 0.111485, 0.106997, 0.111485, 0.158265, 0.134866, 0.127496, 0.083462, 0.081712, 0.034884, 0.049374, 0.0704, 0.038858, 0.045352, 0.069024, 0.106997, 0.074921, 0.106997, 0.200174, 0.18812, 0.167087, 0.173081, 0.170161, 0.17593, 0.236433, 0.243554, 0.219301, 0.243554, 0.321458, 0.229226, 0.352862, 0.352862, 0.229226, 0.30533, 0.301917, 0.179055, 0.219301, 0.275179, 0.203355, 0.206376, 0.132295, 0.147574, 0.129801, 0.092881, 0.083462, 0.083462, 0.071867, 0.100716, 0.064632, 0.049374, 0.086953, 0.064632, 0.041405, 0.058088, 0.054297, 0.051831, 0.069024, 0.079919, 0.083462, 0.078022, 0.073402, 0.129801, 0.127496, 0.139895, 0.134866, 0.134866, 0.132295, 0.15284, 0.098513, 0.129801, 0.222385, 0.161087, 0.127496, 0.185198, 0.236433, 0.170161, 0.134866, 0.203355, 0.191378, 0.122885, 0.17593, 0.17593, 0.118441, 0.129801, 0.066181, 0.10481, 0.092881, 0.083462, 0.056825, 0.092881, 0.050641, 0.046336, 0.071867, 0.109221, 0.106997, 0.125101, 0.161087, 0.185198, 0.15284, 0.125101, 0.17593, 0.155435, 0.134866, 0.191378, 0.142424, 0.298791], '')</t>
  </si>
  <si>
    <t>[17, 18, 20, 21, 22, 23]</t>
  </si>
  <si>
    <t xml:space="preserve">F5S0M5|F5S0M5_9ENTR YlcG family protein OS=Enterobacter hormaechei ATCC 49162 </t>
  </si>
  <si>
    <t>([0.15008, 0.191378, 0.06312, 0.092881, 0.116183, 0.071867, 0.090864, 0.06184, 0.046336, 0.058088, 0.043307, 0.055536, 0.05306, 0.046336, 0.032017, 0.018415, 0.021381, 0.022306, 0.020165, 0.033407, 0.020876, 0.014315, 0.014075, 0.034884, 0.021381, 0.014075, 0.022667, 0.014075, 0.021381, 0.033407, 0.035586, 0.06184, 0.06184, 0.06184, 0.066181, 0.079919, 0.11371, 0.142424, 0.120615, 0.173081, 0.147574, 0.219301, 0.349426, 0.324872, 0.257454], '')</t>
  </si>
  <si>
    <t xml:space="preserve">F5S0M6|F5S0M6_9ENTR Crossover junction endodeoxyribonuclease RusA superfamily protein OS=Enterobacter hormaechei ATCC 49162 </t>
  </si>
  <si>
    <t>([0.161087, 0.247041, 0.284882, 0.257454, 0.295083, 0.339168, 0.359901, 0.394753, 0.414856, 0.339168, 0.36309, 0.398279, 0.394753, 0.497853, 0.58069, 0.575842, 0.653063, 0.622677, 0.483068, 0.468512, 0.440853, 0.349426, 0.321458, 0.335645, 0.387226, 0.328603, 0.31487, 0.239899, 0.161087, 0.167087, 0.179055, 0.173081, 0.116183, 0.134866, 0.125101, 0.125101, 0.125101, 0.083462, 0.094817, 0.11371, 0.185198, 0.125101, 0.15284, 0.102787, 0.111485, 0.081712, 0.134866, 0.132295, 0.196879, 0.182256, 0.179055, 0.247041, 0.225814, 0.301917, 0.275179, 0.278302, 0.311707, 0.21291, 0.247041, 0.25031, 0.318242, 0.339168, 0.436924, 0.509769, 0.618285, 0.575842, 0.666105, 0.642678, 0.648219, 0.657645, 0.791621, 0.694846, 0.712013, 0.73685, 0.716283, 0.613573, 0.505461, 0.5017, 0.59014, 0.59508, 0.476583, 0.476583, 0.458154, 0.465241, 0.454136, 0.444081, 0.384043, 0.268042, 0.268042, 0.275179, 0.26085, 0.191378, 0.271506, 0.257454, 0.191378, 0.132295, 0.200174, 0.281712, 0.275179, 0.298791, 0.366687, 0.387226, 0.308712, 0.225814, 0.222385, 0.232838, 0.209395, 0.271506, 0.342579, 0.311707, 0.281712, 0.257454, 0.301917, 0.268042, 0.232838, 0.311707, 0.4292, 0.390993], '')</t>
  </si>
  <si>
    <t>[14, 15, 16, 17, 63, 64, 65, 66, 67, 68, 69, 70, 71, 72, 73, 74, 75, 76, 77, 78, 79]</t>
  </si>
  <si>
    <t xml:space="preserve">F5S0M7|F5S0M7_9ENTR DUF1364 family protein OS=Enterobacter hormaechei ATCC 49162 </t>
  </si>
  <si>
    <t>([0.120615, 0.161087, 0.109221, 0.071867, 0.073402, 0.076542, 0.06312, 0.076542, 0.098513, 0.0704, 0.092881, 0.11371, 0.056825, 0.056825, 0.034884, 0.020522, 0.023534, 0.031287, 0.034884, 0.033407, 0.034884, 0.035586, 0.024393, 0.031287, 0.051831, 0.06312, 0.078022, 0.116183, 0.116183, 0.116183, 0.173081, 0.139895, 0.134866, 0.164327, 0.216401, 0.301917, 0.42561, 0.436924, 0.349426, 0.394753, 0.40511, 0.370445, 0.335645, 0.31487, 0.225814, 0.170161, 0.094817, 0.048328, 0.046336, 0.050641, 0.049374, 0.030611, 0.038042, 0.041405, 0.066181, 0.067594, 0.066181, 0.037156, 0.037156, 0.079919, 0.102787, 0.106997, 0.127496, 0.15008, 0.222385, 0.264545, 0.291804, 0.40511, 0.517562, 0.480142, 0.390993, 0.335645, 0.339168, 0.339168, 0.278302, 0.203355, 0.209395, 0.155435, 0.200174, 0.196879, 0.196879, 0.182256, 0.11371, 0.079919, 0.055536, 0.064632, 0.088832, 0.086953, 0.066181, 0.050641, 0.048328, 0.069024, 0.083462, 0.125101, 0.090864, 0.118441, 0.194234], '')</t>
  </si>
  <si>
    <t xml:space="preserve">F5S0M8|F5S0M8_9ENTR Phage protein OS=Enterobacter hormaechei ATCC 49162 </t>
  </si>
  <si>
    <t>([0.247041, 0.298791, 0.335645, 0.291804, 0.332115, 0.36309, 0.40511, 0.440853, 0.444081, 0.461924, 0.480142, 0.440853, 0.440853, 0.418646, 0.454136, 0.356642, 0.356642, 0.346032, 0.447574, 0.541878, 0.490133, 0.497853, 0.447574, 0.450668, 0.5017, 0.494003, 0.418646, 0.414856, 0.401658, 0.414856, 0.321458, 0.26085, 0.332115, 0.257454, 0.275179, 0.225814, 0.321458, 0.311707, 0.311707, 0.25031, 0.268042, 0.311707, 0.311707, 0.366687, 0.366687, 0.394753, 0.418646, 0.483068, 0.41194, 0.422041, 0.418646, 0.51388, 0.465241, 0.472492, 0.613573, 0.59917, 0.58069, 0.458154, 0.480142, 0.468512, 0.534167, 0.490133, 0.468512, 0.444081, 0.40511, 0.374039, 0.30533, 0.225814, 0.191378], '')</t>
  </si>
  <si>
    <t>[19, 24, 51, 54, 55, 56, 60]</t>
  </si>
  <si>
    <t xml:space="preserve">F5S0M9|F5S0M9_9ENTR Phage D3 protein OS=Enterobacter hormaechei ATCC 49162 </t>
  </si>
  <si>
    <t>([0.281712, 0.335645, 0.222385, 0.132295, 0.164327, 0.209395, 0.236433, 0.26085, 0.284882, 0.209395, 0.158265, 0.118441, 0.139895, 0.111485, 0.116183, 0.196879, 0.196879, 0.196879, 0.232838, 0.278302, 0.185198, 0.185198, 0.185198, 0.264545, 0.359901, 0.264545, 0.25406, 0.170161, 0.170161, 0.144935, 0.164327, 0.158265, 0.182256, 0.125101, 0.161087, 0.078022, 0.064632, 0.06312, 0.038042, 0.040537, 0.041405, 0.088832, 0.122885, 0.058088, 0.06184, 0.06312, 0.118441, 0.059222, 0.05306, 0.043307, 0.030611, 0.027463, 0.05306, 0.047319, 0.059222, 0.026892, 0.06312, 0.034884, 0.018106, 0.029376, 0.034884, 0.033407, 0.026892, 0.033407, 0.055536, 0.029376, 0.028107, 0.026338, 0.059222, 0.129801, 0.155435, 0.236433, 0.229226, 0.15284, 0.236433, 0.236433, 0.25406, 0.203355, 0.295083, 0.281712, 0.179055, 0.127496, 0.120615, 0.067594, 0.067594, 0.083462, 0.15284, 0.170161, 0.170161, 0.132295, 0.0704, 0.038858, 0.041405, 0.060549, 0.076542, 0.083462, 0.085092, 0.085092, 0.059222, 0.037156, 0.083462, 0.094817, 0.094817, 0.092881, 0.161087, 0.161087, 0.109221, 0.102787, 0.100716, 0.10481, 0.0704, 0.118441, 0.118441, 0.071867, 0.088832, 0.10481, 0.044297, 0.046336, 0.0704, 0.066181, 0.102787, 0.078022, 0.064632, 0.049374, 0.05306, 0.028695, 0.030611, 0.038858, 0.037156, 0.034068, 0.019109, 0.034884, 0.029376, 0.029376, 0.044297, 0.024826, 0.031287, 0.0704, 0.066181, 0.085092, 0.088832, 0.096677, 0.116183, 0.196879, 0.298791, 0.291804, 0.384043, 0.275179, 0.30533, 0.191378, 0.161087, 0.268042, 0.21291, 0.257454, 0.366687, 0.278302, 0.387226, 0.243554, 0.243554, 0.257454, 0.170161, 0.167087, 0.155435, 0.132295, 0.111485, 0.051831, 0.056825, 0.038042, 0.03976, 0.022667, 0.047319, 0.031287, 0.017138, 0.013613, 0.012491, 0.011342, 0.014783, 0.008525, 0.013437, 0.013437, 0.013437, 0.020876, 0.041405, 0.033407, 0.046336, 0.06312, 0.090864, 0.0704, 0.086953, 0.15284, 0.155435, 0.120615, 0.196879, 0.17593, 0.229226, 0.236433, 0.21291, 0.222385, 0.332115, 0.308712, 0.268042, 0.222385, 0.191378, 0.132295, 0.139895, 0.081712], '')</t>
  </si>
  <si>
    <t xml:space="preserve">F5S0N0|F5S0N0_9ENTR Uncharacterized protein OS=Enterobacter hormaechei ATCC 49162 </t>
  </si>
  <si>
    <t>([0.134866, 0.142424, 0.18812, 0.239899, 0.271506, 0.196879, 0.158265, 0.127496, 0.15284, 0.182256, 0.206376, 0.229226, 0.229226, 0.229226, 0.158265, 0.225814, 0.301917, 0.291804, 0.384043, 0.311707, 0.384043, 0.380708, 0.40511, 0.398279, 0.387226, 0.31487, 0.281712, 0.346032, 0.41194, 0.418646, 0.414856, 0.349426, 0.321458, 0.328603, 0.26085, 0.281712, 0.278302, 0.281712, 0.26085, 0.243554, 0.318242, 0.31487, 0.328603, 0.308712, 0.284882, 0.26085, 0.324872, 0.447574, 0.422041, 0.401658, 0.36309, 0.324872, 0.414856], '')</t>
  </si>
  <si>
    <t xml:space="preserve">F5S0N1|F5S0N1_9ENTR DNA-damage-inducible protein I OS=Enterobacter hormaechei ATCC 49162 </t>
  </si>
  <si>
    <t>([0.288399, 0.311707, 0.222385, 0.311707, 0.346032, 0.370445, 0.366687, 0.356642, 0.41194, 0.40511, 0.349426, 0.387226, 0.390993, 0.461924, 0.380708, 0.384043, 0.370445, 0.440853, 0.359901, 0.359901, 0.366687, 0.384043, 0.291804, 0.374039, 0.349426, 0.291804, 0.288399, 0.243554, 0.216401, 0.139895, 0.15284, 0.206376, 0.173081, 0.182256, 0.170161, 0.239899, 0.311707, 0.247041, 0.257454, 0.275179, 0.200174, 0.194234, 0.18812, 0.26085, 0.243554, 0.247041, 0.278302, 0.268042, 0.328603, 0.384043, 0.384043, 0.401658, 0.41194, 0.359901, 0.291804, 0.301917, 0.308712, 0.311707, 0.291804, 0.30533, 0.359901, 0.418646, 0.422041, 0.42561, 0.36309, 0.278302, 0.18812, 0.18812, 0.170161, 0.15284, 0.122885, 0.147574, 0.109221, 0.081712, 0.120615, 0.170161, 0.118441], '')</t>
  </si>
  <si>
    <t xml:space="preserve">F5S0N2|F5S0N2_9ENTR Lipoprotein OS=Enterobacter hormaechei ATCC 49162 </t>
  </si>
  <si>
    <t>([0.008276, 0.014586, 0.012727, 0.010221, 0.014075, 0.018787, 0.015078, 0.013613, 0.011106, 0.014075, 0.020165, 0.028107, 0.029376, 0.032017, 0.034068, 0.038042, 0.071867, 0.11371, 0.134866, 0.120615, 0.139895, 0.21291, 0.196879, 0.179055, 0.264545, 0.278302, 0.30533, 0.342579, 0.401658, 0.447574, 0.408655, 0.390993, 0.374039, 0.366687, 0.268042, 0.356642, 0.335645, 0.318242, 0.328603, 0.209395, 0.271506, 0.328603, 0.284882, 0.271506, 0.271506, 0.275179, 0.26085, 0.247041, 0.281712, 0.311707, 0.346032, 0.380708, 0.377384, 0.318242, 0.239899, 0.243554, 0.257454, 0.247041, 0.236433, 0.236433, 0.346032, 0.239899, 0.229226, 0.18812, 0.15008, 0.129801, 0.137348, 0.147574, 0.073402, 0.071867, 0.066181, 0.066181, 0.076542, 0.050641, 0.038042, 0.064632, 0.10481, 0.11371, 0.122885, 0.078022, 0.078022, 0.043307, 0.067594, 0.06184, 0.118441, 0.161087, 0.21291, 0.127496, 0.073402, 0.137348, 0.081712, 0.074921, 0.074921, 0.06312, 0.0704, 0.102787, 0.059222, 0.059222, 0.049374, 0.079919, 0.081712, 0.073402, 0.118441, 0.11371, 0.092881, 0.078022, 0.038858, 0.031287, 0.051831, 0.086953, 0.051831, 0.100716, 0.10481, 0.122885, 0.122885, 0.155435, 0.116183, 0.191378, 0.196879, 0.137348, 0.079919, 0.139895, 0.088832, 0.051831, 0.055536, 0.055536, 0.044297, 0.071867, 0.106997, 0.086953, 0.06312, 0.106997, 0.069024, 0.044297], '')</t>
  </si>
  <si>
    <t xml:space="preserve">F5S0N3|F5S0N3_9ENTR Lipoprotein OS=Enterobacter hormaechei ATCC 49162 </t>
  </si>
  <si>
    <t>([0.137348, 0.127496, 0.081712, 0.038042, 0.032017, 0.032677, 0.042364, 0.035586, 0.035586, 0.022667, 0.023087, 0.035586, 0.034068, 0.036378, 0.037156, 0.040537, 0.030611, 0.022667, 0.040537, 0.028695, 0.059222, 0.06184, 0.060549, 0.102787, 0.191378, 0.243554, 0.222385, 0.134866, 0.179055, 0.179055, 0.281712, 0.284882, 0.257454, 0.257454, 0.170161, 0.182256, 0.182256, 0.196879, 0.25031, 0.222385, 0.291804, 0.284882, 0.281712, 0.281712, 0.203355, 0.111485, 0.090864, 0.074921, 0.15008, 0.15284, 0.179055, 0.194234, 0.219301, 0.219301, 0.167087, 0.271506, 0.17593, 0.100716, 0.137348, 0.100716, 0.102787, 0.060549, 0.059222, 0.064632, 0.06312, 0.10481, 0.125101, 0.161087, 0.239899, 0.219301, 0.142424, 0.142424, 0.147574, 0.098513, 0.098513, 0.088832, 0.040537, 0.041405, 0.056825, 0.06184, 0.086953, 0.085092, 0.086953, 0.071867, 0.034068, 0.041405, 0.038042, 0.066181, 0.034884, 0.025316, 0.021381, 0.040537, 0.040537, 0.038858, 0.06312, 0.044297, 0.069024, 0.106997, 0.164327, 0.137348, 0.127496, 0.137348, 0.074921, 0.090864, 0.0704, 0.111485, 0.083462, 0.088832, 0.083462, 0.118441, 0.134866, 0.170161, 0.15284, 0.170161, 0.15284, 0.164327, 0.194234, 0.17593, 0.18812, 0.167087, 0.232838, 0.209395, 0.167087, 0.295083, 0.339168, 0.458154], '')</t>
  </si>
  <si>
    <t xml:space="preserve">F5S0N4|F5S0N4_9ENTR Eaa protein OS=Enterobacter hormaechei ATCC 49162 </t>
  </si>
  <si>
    <t>([0.534167, 0.370445, 0.414856, 0.335645, 0.374039, 0.384043, 0.284882, 0.298791, 0.311707, 0.321458, 0.349426, 0.30533, 0.298791, 0.291804, 0.264545, 0.264545, 0.370445, 0.298791, 0.342579, 0.342579, 0.414856, 0.447574, 0.575842, 0.497853, 0.632174, 0.671169, 0.694846, 0.819762, 0.846163, 0.808535, 0.834292, 0.83125, 0.885302, 0.882776, 0.876521, 0.882776, 0.882776, 0.837511, 0.901269, 0.908098, 0.905695], '')</t>
  </si>
  <si>
    <t>[0, 22, 24, 25, 26, 27, 28, 29, 30, 31, 32, 33, 34, 35, 36, 37, 38, 39, 40]</t>
  </si>
  <si>
    <t xml:space="preserve">F5S0N5|F5S0N5_9ENTR Uncharacterized protein OS=Enterobacter hormaechei ATCC 49162 </t>
  </si>
  <si>
    <t>([0.158265, 0.219301, 0.079919, 0.040537, 0.060549, 0.05306, 0.064632, 0.056825, 0.074921, 0.047319, 0.025316, 0.020876, 0.014586, 0.023534, 0.015078, 0.020165, 0.022306, 0.016257, 0.009728, 0.008804, 0.006421, 0.005011, 0.003341, 0.004921, 0.004775, 0.004736, 0.005799, 0.005992, 0.004899, 0.005086, 0.007315, 0.008075, 0.006795, 0.006533, 0.005378, 0.005249, 0.004247, 0.003366, 0.003405, 0.003924, 0.003607, 0.004388, 0.006142, 0.010131], '')</t>
  </si>
  <si>
    <t xml:space="preserve">F5S0N6|F5S0N6_9ENTR Phage protein OS=Enterobacter hormaechei ATCC 49162 </t>
  </si>
  <si>
    <t>([0.069024, 0.111485, 0.064632, 0.088832, 0.048328, 0.067594, 0.03976, 0.06184, 0.079919, 0.098513, 0.120615, 0.137348, 0.200174, 0.173081, 0.161087, 0.164327, 0.100716, 0.10481, 0.096677, 0.161087, 0.173081, 0.25406, 0.236433, 0.318242, 0.247041, 0.321458, 0.339168, 0.444081, 0.440853, 0.41194, 0.408655, 0.335645, 0.308712, 0.284882, 0.243554, 0.209395, 0.185198, 0.281712, 0.275179, 0.318242, 0.318242, 0.318242, 0.31487, 0.318242, 0.264545, 0.374039, 0.370445, 0.359901, 0.370445, 0.352862, 0.398279, 0.40511, 0.450668, 0.40511, 0.359901, 0.408655, 0.359901, 0.398279, 0.352862, 0.243554, 0.281712, 0.284882, 0.359901, 0.36309, 0.366687, 0.394753, 0.359901, 0.422041, 0.42561, 0.356642, 0.356642, 0.268042, 0.278302, 0.318242, 0.36309, 0.356642, 0.394753, 0.408655, 0.339168, 0.339168, 0.454136, 0.444081, 0.440853, 0.458154, 0.465241, 0.505461, 0.505461, 0.51388, 0.483068, 0.480142, 0.440853, 0.370445, 0.414856, 0.418646, 0.346032, 0.374039, 0.422041, 0.422041, 0.454136, 0.454136, 0.5017, 0.465241, 0.36309, 0.339168, 0.318242, 0.332115, 0.268042, 0.31487, 0.284882, 0.284882, 0.200174, 0.298791, 0.366687, 0.40511, 0.398279, 0.433034, 0.433034, 0.483068, 0.370445, 0.374039, 0.40511, 0.40511, 0.356642, 0.458154, 0.480142, 0.483068, 0.440853, 0.440853, 0.422041, 0.433034, 0.40511, 0.483068, 0.465241, 0.447574, 0.408655, 0.370445, 0.384043, 0.349426, 0.275179], '')</t>
  </si>
  <si>
    <t>[85, 86, 87, 100]</t>
  </si>
  <si>
    <t xml:space="preserve">F5S0N7|F5S0N7_9ENTR Gifsy-2 prophage protein OS=Enterobacter hormaechei ATCC 49162 </t>
  </si>
  <si>
    <t>([0.680603, 0.505461, 0.390993, 0.291804, 0.339168, 0.370445, 0.291804, 0.219301, 0.25031, 0.18812, 0.155435, 0.185198, 0.219301, 0.225814, 0.222385, 0.222385, 0.142424, 0.15008, 0.147574, 0.15284, 0.144935, 0.120615, 0.134866, 0.17593, 0.225814, 0.127496, 0.122885, 0.120615, 0.196879, 0.194234, 0.284882, 0.352862, 0.318242, 0.30533, 0.298791, 0.219301, 0.142424, 0.219301, 0.158265, 0.132295, 0.083462, 0.088832, 0.137348, 0.18812, 0.209395, 0.161087, 0.194234, 0.200174, 0.295083, 0.281712, 0.281712, 0.216401, 0.21291, 0.164327, 0.096677, 0.096677, 0.15008, 0.15008, 0.15008, 0.179055, 0.206376, 0.18812, 0.179055, 0.094817, 0.094817, 0.055536, 0.094817, 0.139895, 0.074921, 0.0704, 0.076542, 0.081712, 0.118441, 0.100716, 0.137348, 0.196879, 0.170161, 0.147574, 0.206376, 0.173081, 0.17593, 0.139895, 0.21291, 0.182256, 0.311707, 0.281712], '')</t>
  </si>
  <si>
    <t xml:space="preserve">F5S0N8|F5S0N8_9ENTR DUF1627 domain-containing protein OS=Enterobacter hormaechei ATCC 49162 </t>
  </si>
  <si>
    <t>([0.374039, 0.414856, 0.440853, 0.433034, 0.468512, 0.377384, 0.401658, 0.440853, 0.394753, 0.390993, 0.387226, 0.408655, 0.324872, 0.335645, 0.311707, 0.401658, 0.4292, 0.384043, 0.465241, 0.4292, 0.366687, 0.398279, 0.370445, 0.30533, 0.328603, 0.332115, 0.422041, 0.422041, 0.418646, 0.486429, 0.509769, 0.458154, 0.401658, 0.483068, 0.374039, 0.458154, 0.454136, 0.422041, 0.486429, 0.387226, 0.321458, 0.324872, 0.318242, 0.349426, 0.356642, 0.352862, 0.342579, 0.346032, 0.349426, 0.342579, 0.346032, 0.346032, 0.42561, 0.525368, 0.505461, 0.59508, 0.63748, 0.541878, 0.553315, 0.59508, 0.675549, 0.819762, 0.882776, 0.812494, 0.798249, 0.865454, 0.876521, 0.885302, 0.903857, 0.910643, 0.924947, 0.882776, 0.891961, 0.908098, 0.89662, 0.856457, 0.812494, 0.775545, 0.846163, 0.837511, 0.724957, 0.745909, 0.720929, 0.733139, 0.81615, 0.798249, 0.771762, 0.767246, 0.76285, 0.648219, 0.632174, 0.505461, 0.553315, 0.509769, 0.454136, 0.380708, 0.450668, 0.509769, 0.529623, 0.497853, 0.486429, 0.570702, 0.549308, 0.468512, 0.465241, 0.401658, 0.356642, 0.374039, 0.346032, 0.268042, 0.335645, 0.328603, 0.398279, 0.422041, 0.384043, 0.346032, 0.346032, 0.328603, 0.346032, 0.339168, 0.356642, 0.366687, 0.356642, 0.380708, 0.384043, 0.390993, 0.370445, 0.440853, 0.380708, 0.380708, 0.390993, 0.324872, 0.339168, 0.339168, 0.366687, 0.359901, 0.414856, 0.480142, 0.490133, 0.509769, 0.440853, 0.480142, 0.480142, 0.465241, 0.490133, 0.538167, 0.509769, 0.648219, 0.653063, 0.745909, 0.745909, 0.808535, 0.889439, 0.83125, 0.827927, 0.798249, 0.788093, 0.720929, 0.720929, 0.720929, 0.575842, 0.699094, 0.661982, 0.538167, 0.570702, 0.541878, 0.56648, 0.521092, 0.5017, 0.472492, 0.40511, 0.42561, 0.408655, 0.318242, 0.408655, 0.380708, 0.31487, 0.387226, 0.461924, 0.374039, 0.370445, 0.447574, 0.422041, 0.335645, 0.422041, 0.408655, 0.41194, 0.401658, 0.476583, 0.458154, 0.40511, 0.472492, 0.468512, 0.414856, 0.494003, 0.458154, 0.408655, 0.468512, 0.483068, 0.450668, 0.468512, 0.461924, 0.401658, 0.318242, 0.40511, 0.398279, 0.414856, 0.398279, 0.414856, 0.335645, 0.281712, 0.356642, 0.352862, 0.284882, 0.36309, 0.356642, 0.352862, 0.4292, 0.41194, 0.380708, 0.380708, 0.4292, 0.414856, 0.476583, 0.585406, 0.553315, 0.545602, 0.483068], '')</t>
  </si>
  <si>
    <t>[30, 53, 54, 55, 56, 57, 58, 59, 60, 61, 62, 63, 64, 65, 66, 67, 68, 69, 70, 71, 72, 73, 74, 75, 76, 77, 78, 79, 80, 81, 82, 83, 84, 85, 86, 87, 88, 89, 90, 91, 92, 93, 97, 98, 101, 102, 139, 145, 146, 147, 148, 149, 150, 151, 152, 153, 154, 155, 156, 157, 158, 159, 160, 161, 162, 163, 164, 165, 166, 167, 168, 224, 225, 226]</t>
  </si>
  <si>
    <t xml:space="preserve">F5S0N9|F5S0N9_9ENTR DNA replication protein DnaC OS=Enterobacter hormaechei ATCC 49162 </t>
  </si>
  <si>
    <t>([0.374039, 0.42561, 0.465241, 0.374039, 0.398279, 0.418646, 0.359901, 0.308712, 0.366687, 0.359901, 0.374039, 0.346032, 0.356642, 0.377384, 0.40511, 0.377384, 0.380708, 0.374039, 0.311707, 0.328603, 0.36309, 0.352862, 0.356642, 0.321458, 0.308712, 0.321458, 0.335645, 0.40511, 0.483068, 0.450668, 0.483068, 0.486429, 0.562014, 0.545602, 0.509769, 0.521092, 0.538167, 0.541878, 0.545602, 0.575842, 0.575842, 0.575842, 0.699094, 0.642678, 0.685117, 0.788093, 0.791621, 0.775545, 0.675549, 0.529623, 0.529623, 0.525368, 0.494003, 0.486429, 0.41194, 0.422041, 0.380708, 0.384043, 0.384043, 0.384043, 0.414856, 0.321458, 0.311707, 0.206376, 0.206376, 0.209395, 0.137348, 0.137348, 0.094817, 0.144935, 0.225814, 0.26085, 0.271506, 0.308712, 0.308712, 0.394753, 0.356642, 0.298791, 0.370445, 0.332115, 0.301917, 0.301917, 0.380708, 0.298791, 0.370445, 0.408655, 0.408655, 0.394753, 0.380708, 0.444081, 0.444081, 0.444081, 0.311707, 0.271506, 0.26085, 0.164327, 0.11371, 0.073402, 0.122885, 0.122885, 0.125101, 0.173081, 0.173081, 0.182256, 0.26085, 0.288399, 0.291804, 0.288399, 0.311707, 0.284882, 0.257454, 0.232838, 0.161087, 0.25031, 0.291804, 0.298791, 0.318242, 0.30533, 0.401658, 0.374039, 0.374039, 0.408655, 0.377384, 0.311707, 0.225814, 0.170161, 0.122885, 0.120615, 0.069024, 0.132295, 0.158265, 0.120615, 0.11371, 0.11371, 0.11371, 0.071867, 0.0704, 0.120615, 0.120615, 0.071867, 0.088832, 0.094817, 0.090864, 0.096677, 0.137348, 0.216401, 0.275179, 0.335645, 0.243554, 0.247041, 0.222385, 0.225814, 0.222385, 0.182256, 0.271506, 0.206376, 0.281712, 0.196879, 0.120615, 0.132295, 0.134866, 0.137348, 0.139895, 0.098513, 0.090864, 0.051831, 0.050641, 0.051831, 0.051831, 0.086953, 0.139895, 0.129801, 0.134866, 0.206376, 0.219301, 0.132295, 0.11371, 0.116183, 0.18812, 0.200174, 0.17593, 0.264545, 0.25406, 0.236433, 0.219301, 0.219301, 0.308712, 0.26085, 0.257454, 0.295083, 0.225814, 0.225814, 0.144935, 0.081712, 0.085092, 0.132295, 0.137348, 0.225814, 0.219301, 0.206376, 0.284882, 0.295083, 0.219301, 0.229226, 0.236433, 0.236433, 0.236433, 0.206376, 0.239899, 0.179055, 0.125101, 0.185198, 0.185198, 0.191378, 0.281712, 0.236433, 0.232838, 0.318242, 0.30533, 0.209395, 0.122885, 0.076542, 0.132295, 0.102787, 0.100716, 0.048328, 0.090864, 0.092881, 0.067594, 0.066181, 0.098513, 0.129801, 0.083462, 0.085092, 0.139895, 0.083462, 0.100716, 0.116183, 0.079919, 0.079919, 0.116183, 0.182256, 0.222385, 0.182256, 0.291804, 0.247041, 0.374039, 0.324872, 0.288399, 0.401658], '')</t>
  </si>
  <si>
    <t>[32, 33, 34, 35, 36, 37, 38, 39, 40, 41, 42, 43, 44, 45, 46, 47, 48, 49, 50, 51]</t>
  </si>
  <si>
    <t xml:space="preserve">F5S0P0|F5S0P0_9ENTR Uncharacterized protein OS=Enterobacter hormaechei ATCC 49162 </t>
  </si>
  <si>
    <t>([0.147574, 0.067594, 0.041405, 0.058088, 0.083462, 0.111485, 0.102787, 0.125101, 0.147574, 0.125101, 0.144935, 0.185198, 0.194234, 0.164327, 0.25406, 0.17593, 0.116183, 0.142424, 0.094817, 0.050641, 0.030611, 0.036378, 0.073402, 0.120615, 0.134866, 0.127496, 0.129801, 0.170161, 0.139895, 0.090864, 0.129801, 0.094817, 0.046336, 0.044297, 0.031287, 0.038042, 0.066181, 0.109221, 0.071867, 0.081712, 0.139895, 0.219301, 0.311707, 0.225814, 0.236433, 0.134866, 0.137348, 0.132295, 0.134866, 0.164327, 0.182256, 0.179055, 0.229226, 0.342579, 0.247041, 0.339168, 0.324872, 0.243554, 0.243554, 0.332115, 0.40511, 0.414856, 0.30533, 0.278302, 0.36309, 0.346032, 0.461924, 0.390993, 0.398279, 0.390993, 0.390993, 0.356642, 0.301917, 0.239899, 0.170161, 0.257454, 0.257454, 0.158265, 0.203355, 0.203355, 0.129801, 0.129801, 0.15284, 0.18812, 0.222385, 0.229226, 0.268042, 0.264545, 0.352862, 0.352862, 0.278302, 0.264545, 0.339168, 0.36309, 0.42561, 0.4292, 0.342579, 0.328603, 0.436924, 0.408655, 0.440853, 0.557691, 0.538167, 0.5017, 0.562014, 0.483068, 0.465241, 0.465241, 0.468512, 0.387226, 0.36309, 0.4292, 0.377384, 0.370445, 0.41194, 0.433034, 0.483068, 0.51388, 0.494003, 0.486429, 0.454136, 0.42561, 0.418646, 0.40511, 0.398279, 0.335645, 0.384043, 0.394753, 0.356642, 0.356642, 0.418646, 0.387226, 0.328603, 0.408655, 0.468512, 0.370445, 0.295083, 0.324872, 0.40511, 0.433034, 0.440853, 0.545602, 0.553315, 0.562014, 0.604312, 0.626927, 0.728858, 0.750527, 0.759478, 0.775545, 0.771762, 0.791621, 0.859585, 0.915074, 0.91684, 0.84206, 0.862302, 0.910643, 0.910643, 0.905695, 0.89662, 0.874069, 0.865454, 0.882776, 0.894241, 0.889439, 0.882776, 0.885302, 0.885302, 0.876521, 0.865454, 0.868118, 0.862302, 0.795062, 0.788093, 0.771762, 0.852992, 0.89662, 0.889439, 0.891961, 0.910643, 0.856457, 0.89662, 0.903857, 0.894241, 0.791621, 0.798249, 0.81615, 0.779859, 0.661982, 0.63748, 0.557691, 0.458154, 0.486429, 0.538167, 0.529623, 0.529623, 0.521092, 0.534167, 0.557691, 0.545602, 0.497853, 0.56648, 0.545602, 0.509769, 0.422041, 0.497853, 0.468512, 0.374039, 0.384043, 0.447574, 0.465241, 0.480142, 0.553315, 0.521092, 0.534167, 0.517562, 0.525368, 0.468512, 0.476583, 0.476583, 0.422041, 0.377384, 0.408655, 0.401658, 0.422041, 0.486429, 0.490133, 0.436924, 0.505461, 0.529623, 0.465241, 0.422041, 0.468512, 0.461924, 0.461924, 0.461924, 0.468512, 0.41194, 0.472492, 0.461924, 0.461924, 0.444081, 0.454136, 0.4292, 0.436924, 0.414856, 0.40511, 0.41194, 0.401658, 0.342579, 0.332115, 0.436924, 0.480142, 0.476583, 0.497853, 0.414856, 0.422041, 0.444081, 0.476583, 0.384043, 0.394753, 0.335645, 0.408655, 0.4292, 0.468512, 0.450668, 0.468512, 0.454136, 0.454136, 0.549308, 0.562014, 0.575842, 0.517562, 0.450668, 0.454136, 0.450668, 0.562014, 0.557691, 0.538167, 0.557691, 0.570702, 0.59014, 0.690604, 0.685117, 0.642678, 0.608892, 0.608892, 0.59508, 0.622677, 0.608892, 0.575842, 0.671169, 0.632174, 0.657645, 0.771762, 0.771762, 0.76285], '')</t>
  </si>
  <si>
    <t>[101, 102, 103, 104, 117, 141, 142, 143, 144, 145, 146, 147, 148, 149, 150, 151, 152, 153, 154, 155, 156, 157, 158, 159, 160, 161, 162, 163, 164, 165, 166, 167, 168, 169, 170, 171, 172, 173, 174, 175, 176, 177, 178, 179, 180, 181, 182, 183, 184, 185, 186, 187, 188, 189, 190, 191, 194, 195, 196, 197, 198, 199, 200, 202, 203, 204, 213, 214, 215, 216, 217, 229, 230, 270, 271, 272, 273, 277, 278, 279, 280, 281, 282, 283, 284, 285, 286, 287, 288, 289, 290, 291, 292, 293, 294, 295, 296, 297]</t>
  </si>
  <si>
    <t xml:space="preserve">F5S0P1|F5S0P1_9ENTR Uncharacterized protein OS=Enterobacter hormaechei ATCC 49162 </t>
  </si>
  <si>
    <t>([0.268042, 0.335645, 0.25031, 0.284882, 0.318242, 0.356642, 0.349426, 0.370445, 0.433034, 0.461924, 0.401658, 0.42561, 0.436924, 0.4292, 0.505461, 0.59917, 0.557691, 0.450668, 0.461924, 0.545602, 0.5017, 0.494003, 0.454136, 0.444081, 0.454136, 0.458154, 0.422041, 0.447574, 0.461924, 0.401658, 0.387226, 0.468512, 0.480142, 0.472492, 0.472492, 0.394753, 0.295083, 0.318242, 0.414856, 0.342579, 0.295083, 0.36309, 0.380708, 0.374039, 0.472492, 0.390993, 0.281712, 0.281712, 0.284882, 0.281712, 0.318242, 0.321458, 0.25406, 0.284882, 0.257454, 0.247041, 0.328603, 0.328603, 0.324872, 0.324872, 0.390993, 0.472492, 0.387226, 0.380708, 0.41194, 0.408655, 0.490133, 0.632174, 0.685117, 0.690604, 0.58069, 0.454136, 0.436924, 0.486429, 0.4292, 0.440853, 0.418646, 0.380708, 0.509769, 0.490133, 0.468512, 0.42561], '')</t>
  </si>
  <si>
    <t>[14, 15, 16, 19, 20, 67, 68, 69, 70, 78]</t>
  </si>
  <si>
    <t xml:space="preserve">F5S0P2|F5S0P2_9ENTR Bacteriophage regulatory protein CII OS=Enterobacter hormaechei ATCC 49162 </t>
  </si>
  <si>
    <t>([0.444081, 0.321458, 0.370445, 0.447574, 0.377384, 0.370445, 0.356642, 0.284882, 0.321458, 0.339168, 0.370445, 0.41194, 0.436924, 0.461924, 0.525368, 0.494003, 0.622677, 0.59917, 0.59014, 0.59508, 0.59917, 0.494003, 0.59014, 0.59508, 0.521092, 0.525368, 0.545602, 0.545602, 0.534167, 0.486429, 0.465241, 0.454136, 0.359901, 0.342579, 0.352862, 0.390993, 0.4292, 0.349426, 0.288399, 0.257454, 0.247041, 0.161087, 0.161087, 0.116183, 0.116183, 0.142424, 0.120615, 0.132295, 0.15008, 0.243554, 0.271506, 0.298791, 0.275179, 0.356642, 0.26085, 0.26085, 0.158265, 0.17593, 0.247041, 0.328603, 0.268042, 0.268042, 0.342579, 0.422041, 0.486429, 0.480142, 0.465241, 0.480142, 0.359901, 0.36309, 0.26085, 0.179055, 0.191378, 0.216401, 0.225814, 0.321458, 0.321458, 0.332115, 0.271506, 0.257454, 0.239899, 0.339168, 0.247041, 0.25406, 0.26085, 0.185198, 0.179055, 0.209395, 0.264545, 0.278302, 0.191378, 0.257454, 0.271506, 0.17593, 0.203355, 0.122885, 0.125101, 0.060549, 0.10481, 0.125101, 0.122885, 0.074921, 0.043307, 0.096677, 0.098513, 0.102787, 0.120615, 0.064632, 0.042364, 0.054297, 0.092881, 0.090864, 0.088832, 0.116183, 0.15008, 0.137348, 0.206376, 0.206376, 0.21291, 0.219301, 0.229226, 0.206376, 0.288399, 0.349426, 0.284882, 0.206376, 0.120615, 0.100716, 0.167087, 0.167087, 0.18812, 0.196879, 0.291804, 0.324872, 0.264545, 0.225814, 0.209395, 0.225814, 0.147574, 0.225814, 0.236433, 0.225814, 0.167087, 0.179055, 0.194234, 0.147574, 0.137348, 0.191378, 0.194234, 0.129801, 0.179055, 0.15284, 0.158265, 0.132295, 0.081712, 0.088832, 0.144935, 0.096677, 0.050641, 0.083462, 0.085092, 0.044297, 0.036378, 0.041405, 0.030003, 0.028695, 0.059222, 0.100716, 0.073402, 0.098513, 0.134866, 0.090864, 0.0704, 0.048328, 0.045352, 0.06312, 0.088832, 0.058088, 0.085092, 0.15284], '')</t>
  </si>
  <si>
    <t>[14, 16, 17, 18, 19, 20, 22, 23, 24, 25, 26, 27, 28]</t>
  </si>
  <si>
    <t xml:space="preserve">F5S0P3|F5S0P3_9ENTR Conserved hypothetical prophage protein probable Cro analog OS=Enterobacter hormaechei ATCC 49162 </t>
  </si>
  <si>
    <t>([0.754692, 0.712013, 0.680603, 0.690604, 0.712013, 0.680603, 0.690604, 0.585406, 0.604312, 0.613573, 0.63748, 0.562014, 0.553315, 0.472492, 0.458154, 0.458154, 0.454136, 0.418646, 0.36309, 0.440853, 0.440853, 0.349426, 0.301917, 0.236433, 0.239899, 0.243554, 0.271506, 0.200174, 0.295083, 0.301917, 0.301917, 0.298791, 0.311707, 0.236433, 0.335645, 0.264545, 0.200174, 0.200174, 0.158265, 0.15008, 0.15008, 0.094817, 0.109221, 0.118441, 0.185198, 0.209395, 0.206376, 0.216401, 0.21291, 0.206376, 0.219301, 0.229226, 0.206376, 0.191378, 0.284882, 0.271506, 0.366687, 0.436924, 0.440853, 0.517562, 0.51388, 0.541878, 0.648219, 0.733139, 0.812494, 0.808535, 0.779859, 0.76285, 0.741537, 0.837511, 0.81615, 0.779859, 0.754692, 0.791621, 0.91684, 0.889439], '')</t>
  </si>
  <si>
    <t>[0, 1, 2, 3, 4, 5, 6, 7, 8, 9, 10, 11, 12, 59, 60, 61, 62, 63, 64, 65, 66, 67, 68, 69, 70, 71, 72, 73, 74, 75]</t>
  </si>
  <si>
    <t xml:space="preserve">F5S0P4|F5S0P4_9ENTR Gifsy-1 prophage protein OS=Enterobacter hormaechei ATCC 49162 </t>
  </si>
  <si>
    <t>([0.161087, 0.196879, 0.122885, 0.170161, 0.216401, 0.17593, 0.173081, 0.209395, 0.25031, 0.291804, 0.31487, 0.243554, 0.243554, 0.229226, 0.308712, 0.301917, 0.31487, 0.257454, 0.318242, 0.418646, 0.377384, 0.346032, 0.271506, 0.356642, 0.352862, 0.349426, 0.387226, 0.356642, 0.359901, 0.36309, 0.243554, 0.219301, 0.321458, 0.308712, 0.308712, 0.324872, 0.25406, 0.311707, 0.332115, 0.335645, 0.349426, 0.41194, 0.36309, 0.440853, 0.440853, 0.352862, 0.324872, 0.324872, 0.36309, 0.359901, 0.346032, 0.450668, 0.509769, 0.525368, 0.534167, 0.42561, 0.308712, 0.271506, 0.219301, 0.25406, 0.170161, 0.167087, 0.179055, 0.170161, 0.17593, 0.179055, 0.25031, 0.284882, 0.30533, 0.324872, 0.328603, 0.324872, 0.339168, 0.229226, 0.222385, 0.225814, 0.332115, 0.444081, 0.468512, 0.483068, 0.418646, 0.433034, 0.418646, 0.332115, 0.318242, 0.324872, 0.335645, 0.26085, 0.281712, 0.295083, 0.271506, 0.271506, 0.275179, 0.18812, 0.257454, 0.179055, 0.109221, 0.066181, 0.066181, 0.109221, 0.15284, 0.179055, 0.194234, 0.134866, 0.209395, 0.318242, 0.229226, 0.229226, 0.232838, 0.139895, 0.132295, 0.164327, 0.158265, 0.11371, 0.111485, 0.116183, 0.116183, 0.111485, 0.182256, 0.18812, 0.196879, 0.203355, 0.196879, 0.229226, 0.284882, 0.239899, 0.206376, 0.268042, 0.219301, 0.295083, 0.377384, 0.349426, 0.281712], '')</t>
  </si>
  <si>
    <t>[52, 53, 54]</t>
  </si>
  <si>
    <t xml:space="preserve">F5S0P5|F5S0P5_9ENTR Prophage Kil protein OS=Enterobacter hormaechei ATCC 49162 </t>
  </si>
  <si>
    <t>([0.680603, 0.720929, 0.724957, 0.575842, 0.465241, 0.4292, 0.380708, 0.414856, 0.444081, 0.472492, 0.398279, 0.436924, 0.549308, 0.549308, 0.541878, 0.447574, 0.465241, 0.468512, 0.461924, 0.440853, 0.377384, 0.324872, 0.346032, 0.346032, 0.380708, 0.390993, 0.377384, 0.436924, 0.436924, 0.433034, 0.42561, 0.521092, 0.529623, 0.408655, 0.401658, 0.370445, 0.433034, 0.390993, 0.398279, 0.374039, 0.408655, 0.461924, 0.517562, 0.41194, 0.328603, 0.301917, 0.380708, 0.444081, 0.436924, 0.374039, 0.380708, 0.387226, 0.387226, 0.295083, 0.408655, 0.41194, 0.444081, 0.370445, 0.328603, 0.26085, 0.298791, 0.232838, 0.158265, 0.102787, 0.164327, 0.236433, 0.25031, 0.239899, 0.247041, 0.247041, 0.232838, 0.222385, 0.222385, 0.191378, 0.257454, 0.222385, 0.185198, 0.15008, 0.196879, 0.25406, 0.301917, 0.243554, 0.298791], '')</t>
  </si>
  <si>
    <t>[0, 1, 2, 3, 12, 13, 14, 31, 32, 42]</t>
  </si>
  <si>
    <t xml:space="preserve">F5S0P6|F5S0P6_9ENTR DNA breaking-rejoining protein OS=Enterobacter hormaechei ATCC 49162 </t>
  </si>
  <si>
    <t>([0.0704, 0.132295, 0.098513, 0.129801, 0.164327, 0.18812, 0.219301, 0.25406, 0.219301, 0.243554, 0.271506, 0.288399, 0.222385, 0.170161, 0.109221, 0.078022, 0.179055, 0.18812, 0.26085, 0.401658, 0.332115, 0.332115, 0.311707, 0.377384, 0.380708, 0.384043, 0.394753, 0.311707, 0.179055, 0.225814, 0.179055, 0.179055, 0.083462, 0.10481, 0.142424, 0.137348, 0.18812, 0.179055, 0.173081, 0.155435, 0.158265, 0.216401, 0.194234, 0.164327, 0.137348, 0.111485, 0.085092, 0.06184, 0.092881, 0.209395, 0.17593, 0.216401, 0.164327], '')</t>
  </si>
  <si>
    <t xml:space="preserve">F5S0P7|F5S0P7_9ENTR Exodeoxyribonuclease VIII OS=Enterobacter hormaechei ATCC 49162 </t>
  </si>
  <si>
    <t>([0.088832, 0.111485, 0.144935, 0.185198, 0.203355, 0.222385, 0.268042, 0.268042, 0.239899, 0.196879, 0.15284, 0.109221, 0.102787, 0.15284, 0.225814, 0.222385, 0.275179, 0.321458, 0.324872, 0.324872, 0.342579, 0.26085, 0.284882, 0.219301, 0.222385, 0.185198, 0.179055, 0.116183, 0.142424, 0.196879, 0.239899, 0.321458, 0.346032, 0.359901, 0.398279, 0.41194, 0.414856, 0.4292, 0.454136, 0.450668, 0.483068, 0.387226, 0.436924, 0.41194, 0.521092, 0.433034, 0.486429, 0.509769, 0.613573, 0.476583, 0.494003, 0.461924, 0.380708, 0.465241, 0.458154, 0.374039, 0.40511, 0.418646, 0.444081, 0.440853, 0.454136, 0.387226, 0.480142, 0.418646, 0.433034, 0.311707, 0.311707, 0.335645, 0.328603, 0.239899, 0.31487, 0.21291, 0.275179, 0.36309, 0.36309, 0.356642, 0.414856, 0.387226, 0.281712, 0.196879, 0.225814, 0.21291, 0.247041, 0.182256, 0.236433, 0.25031, 0.335645, 0.41194, 0.390993, 0.42561, 0.450668, 0.483068, 0.58069, 0.570702, 0.553315, 0.51388, 0.549308, 0.58069, 0.58069, 0.707965, 0.720929, 0.666105, 0.59917, 0.661982, 0.73685, 0.661982, 0.657645, 0.685117, 0.680603, 0.604312, 0.562014, 0.545602, 0.553315, 0.553315, 0.538167, 0.549308, 0.622677, 0.549308, 0.468512, 0.454136, 0.352862, 0.387226, 0.30533, 0.36309, 0.275179, 0.278302, 0.291804, 0.288399, 0.26085, 0.18812, 0.25406, 0.25406, 0.324872, 0.232838, 0.219301, 0.216401, 0.229226, 0.206376, 0.232838, 0.222385, 0.216401, 0.291804, 0.308712, 0.422041, 0.390993, 0.458154, 0.384043, 0.465241, 0.468512, 0.486429, 0.59508, 0.585406, 0.490133, 0.418646, 0.505461, 0.521092, 0.458154, 0.374039, 0.298791, 0.271506, 0.324872, 0.356642, 0.387226, 0.394753, 0.41194, 0.458154, 0.40511, 0.458154, 0.461924, 0.374039, 0.366687, 0.288399, 0.281712, 0.339168, 0.42561, 0.324872, 0.30533, 0.301917, 0.31487, 0.390993, 0.390993, 0.328603, 0.308712, 0.30533, 0.25031, 0.134866, 0.111485, 0.179055, 0.203355, 0.203355, 0.288399, 0.295083, 0.380708, 0.324872, 0.335645, 0.25031, 0.271506, 0.26085, 0.308712, 0.268042, 0.232838, 0.232838, 0.31487, 0.229226, 0.155435, 0.194234, 0.232838, 0.26085, 0.206376, 0.200174, 0.194234, 0.173081, 0.182256, 0.182256, 0.182256, 0.142424, 0.194234, 0.278302, 0.200174, 0.209395, 0.318242, 0.346032, 0.352862, 0.275179, 0.374039, 0.377384, 0.31487, 0.359901, 0.349426, 0.390993, 0.377384, 0.370445, 0.377384, 0.374039, 0.335645, 0.394753, 0.394753, 0.418646, 0.40511, 0.517562, 0.538167, 0.525368, 0.444081, 0.433034, 0.42561, 0.433034, 0.51388, 0.604312, 0.517562, 0.525368, 0.418646, 0.433034, 0.444081, 0.444081, 0.444081, 0.472492, 0.483068, 0.56648, 0.549308, 0.529623, 0.433034, 0.458154, 0.398279, 0.41194, 0.418646, 0.465241, 0.490133, 0.374039, 0.359901, 0.433034, 0.433034, 0.436924, 0.356642, 0.339168, 0.346032, 0.236433, 0.232838, 0.222385, 0.216401, 0.225814, 0.206376, 0.275179, 0.239899, 0.298791, 0.30533, 0.318242, 0.339168, 0.321458, 0.440853, 0.374039, 0.398279, 0.366687, 0.374039, 0.450668, 0.454136, 0.370445, 0.486429, 0.454136, 0.454136, 0.450668, 0.444081, 0.490133, 0.5017, 0.42561, 0.377384, 0.447574, 0.454136, 0.398279, 0.31487, 0.236433, 0.295083, 0.264545, 0.298791, 0.384043, 0.311707, 0.324872, 0.414856, 0.349426, 0.370445, 0.366687, 0.288399, 0.291804, 0.281712, 0.275179, 0.352862, 0.332115, 0.222385, 0.206376, 0.196879, 0.268042, 0.339168, 0.335645, 0.284882, 0.26085, 0.243554, 0.26085, 0.158265, 0.147574, 0.203355, 0.225814, 0.216401, 0.284882, 0.278302, 0.291804, 0.229226, 0.203355, 0.203355, 0.247041, 0.185198, 0.25031, 0.155435, 0.15284, 0.167087, 0.167087, 0.100716, 0.106997, 0.15284, 0.243554, 0.25031, 0.161087, 0.096677, 0.10481, 0.10481, 0.106997, 0.06184, 0.060549, 0.059222, 0.086953, 0.127496, 0.109221, 0.100716, 0.15008, 0.15008, 0.164327, 0.222385, 0.243554, 0.239899, 0.225814, 0.170161, 0.17593, 0.247041, 0.328603, 0.328603, 0.332115, 0.332115, 0.41194, 0.505461, 0.5017, 0.517562, 0.5017, 0.632174, 0.666105, 0.618285, 0.622677, 0.613573, 0.618285, 0.724957, 0.745909, 0.745909, 0.788093, 0.775545, 0.788093, 0.788093, 0.680603, 0.690604, 0.685117, 0.570702, 0.562014, 0.5017, 0.509769, 0.42561, 0.40511, 0.335645, 0.370445, 0.295083, 0.21291, 0.247041, 0.216401, 0.209395, 0.127496, 0.15284, 0.17593, 0.179055, 0.185198, 0.185198, 0.206376, 0.21291, 0.288399, 0.225814, 0.225814, 0.21291, 0.284882, 0.284882, 0.349426, 0.387226, 0.384043, 0.40511, 0.352862, 0.384043, 0.374039, 0.490133, 0.494003, 0.494003, 0.394753, 0.380708, 0.461924, 0.339168, 0.335645, 0.335645, 0.324872, 0.328603, 0.328603, 0.342579, 0.380708, 0.41194, 0.401658, 0.4292, 0.414856, 0.418646, 0.366687, 0.380708, 0.36309, 0.356642, 0.308712, 0.328603, 0.25031, 0.26085, 0.288399, 0.239899, 0.236433, 0.239899, 0.295083, 0.328603, 0.332115, 0.328603, 0.232838, 0.239899, 0.288399, 0.36309, 0.41194, 0.450668, 0.422041, 0.436924, 0.36309, 0.394753, 0.380708, 0.414856, 0.414856, 0.480142, 0.541878, 0.517562, 0.613573, 0.648219, 0.622677, 0.497853, 0.494003, 0.575842, 0.570702, 0.59014, 0.59917, 0.480142, 0.476583, 0.525368, 0.440853, 0.545602, 0.529623, 0.613573, 0.661982, 0.685117, 0.694846, 0.59014, 0.618285, 0.608892, 0.618285, 0.618285, 0.671169, 0.661982, 0.657645, 0.661982, 0.56648, 0.534167, 0.59917, 0.653063, 0.604312, 0.707965, 0.685117, 0.58069, 0.545602, 0.585406, 0.553315, 0.480142, 0.562014, 0.58069, 0.622677, 0.613573, 0.613573, 0.724957, 0.707965, 0.613573, 0.618285, 0.680603, 0.707965, 0.73685, 0.720929, 0.657645, 0.626927, 0.622677, 0.733139, 0.801317, 0.801317, 0.81615, 0.889439, 0.89662, 0.837511, 0.81615, 0.805026, 0.712013, 0.671169, 0.707965, 0.81615, 0.805026, 0.805026, 0.798249, 0.784345, 0.784345, 0.819762, 0.856457, 0.865454, 0.846163, 0.827927, 0.819762, 0.812494, 0.83125, 0.805026, 0.805026, 0.801317, 0.805026, 0.862302, 0.868118, 0.862302, 0.849326, 0.788093, 0.724957, 0.733139, 0.661982, 0.690604, 0.699094, 0.608892, 0.525368, 0.553315, 0.58069, 0.59014, 0.562014, 0.525368, 0.549308, 0.661982, 0.63748, 0.666105, 0.666105, 0.671169, 0.680603, 0.690604, 0.750527, 0.812494, 0.83125, 0.889439, 0.882776, 0.891961, 0.934618, 0.934618, 0.934618, 0.922952, 0.926919, 0.936162, 0.939629, 0.938133, 0.945666, 0.957673, 0.941505, 0.922952, 0.93079, 0.926919, 0.924947, 0.941505, 0.960642, 0.93079, 0.932927, 0.94331, 0.945666, 0.945666, 0.966441, 0.959312, 0.970265, 0.960642, 0.936162, 0.94331, 0.941505, 0.928747, 0.910643, 0.88723, 0.922952, 0.876521, 0.856457, 0.874069, 0.805026, 0.791621, 0.779859, 0.703578, 0.642678, 0.613573, 0.56648, 0.541878, 0.59508, 0.56648, 0.517562, 0.553315, 0.541878, 0.545602, 0.557691, 0.585406, 0.626927, 0.622677, 0.716283, 0.754692, 0.724957, 0.771762, 0.759478, 0.846163, 0.889439, 0.88723, 0.837511, 0.84206, 0.874069, 0.865454, 0.889439, 0.936162, 0.959312, 0.945666, 0.94331, 0.934618, 0.939629, 0.962114, 0.967676, 0.962114, 0.947281, 0.947281, 0.957673, 0.964893, 0.966441, 0.971713, 0.962114, 0.980097, 0.984159, 0.984159, 0.984159, 0.984159, 0.980097, 0.959312, 0.971713, 0.939629, 0.953422, 0.932927, 0.862302, 0.745909, 0.771762, 0.819762, 0.81615, 0.795062, 0.671169, 0.661982, 0.63748, 0.618285, 0.642678, 0.648219, 0.648219, 0.538167, 0.422041, 0.433034, 0.465241, 0.418646, 0.509769, 0.480142, 0.414856, 0.490133, 0.59508, 0.575842, 0.549308, 0.476583, 0.468512, 0.585406, 0.525368, 0.51388, 0.51388, 0.480142, 0.394753, 0.342579, 0.324872, 0.30533, 0.308712, 0.30533, 0.321458, 0.318242, 0.25031, 0.356642, 0.346032, 0.352862, 0.264545, 0.191378, 0.243554, 0.278302, 0.25031, 0.275179, 0.257454, 0.26085, 0.194234, 0.284882, 0.281712, 0.36309, 0.480142, 0.394753, 0.359901, 0.374039, 0.339168, 0.335645, 0.288399, 0.225814, 0.229226, 0.339168, 0.422041, 0.444081, 0.346032, 0.370445, 0.346032, 0.390993, 0.352862, 0.418646, 0.311707, 0.36309, 0.387226, 0.311707, 0.298791, 0.387226, 0.401658, 0.42561, 0.465241, 0.384043, 0.461924, 0.458154, 0.436924, 0.444081, 0.440853, 0.4292, 0.408655, 0.40511, 0.278302, 0.288399, 0.30533, 0.408655, 0.298791, 0.284882, 0.31487, 0.394753, 0.288399, 0.298791, 0.268042, 0.219301, 0.25031, 0.239899, 0.203355, 0.21291, 0.203355, 0.125101, 0.179055, 0.129801, 0.100716, 0.118441, 0.206376, 0.209395, 0.120615, 0.203355, 0.164327, 0.194234, 0.132295, 0.225814, 0.170161, 0.203355, 0.209395, 0.318242, 0.239899, 0.271506, 0.222385, 0.206376, 0.216401, 0.243554, 0.328603, 0.40511, 0.454136, 0.440853, 0.433034, 0.436924, 0.390993, 0.42561, 0.342579, 0.458154, 0.394753, 0.440853, 0.324872, 0.401658, 0.366687, 0.356642, 0.374039, 0.374039, 0.394753, 0.483068, 0.450668, 0.440853, 0.440853, 0.440853, 0.436924, 0.394753, 0.450668, 0.472492, 0.440853, 0.447574, 0.321458, 0.342579, 0.349426, 0.370445, 0.374039, 0.346032, 0.440853, 0.346032, 0.408655, 0.394753, 0.418646, 0.36309, 0.346032, 0.346032, 0.374039, 0.370445, 0.398279, 0.433034, 0.458154, 0.458154, 0.447574, 0.461924, 0.490133, 0.480142, 0.490133, 0.447574, 0.387226, 0.291804, 0.384043, 0.384043, 0.394753, 0.328603, 0.328603, 0.308712, 0.311707, 0.332115, 0.30533, 0.311707, 0.30533, 0.321458, 0.359901, 0.472492, 0.472492, 0.444081, 0.370445, 0.447574, 0.476583, 0.585406, 0.699094, 0.642678, 0.613573, 0.505461, 0.450668, 0.529623, 0.529623, 0.450668, 0.42561, 0.458154, 0.384043, 0.384043, 0.384043, 0.390993, 0.328603, 0.342579, 0.25406, 0.291804, 0.30533, 0.318242, 0.239899, 0.17593, 0.21291, 0.173081, 0.158265, 0.236433, 0.239899, 0.281712, 0.377384, 0.398279, 0.394753, 0.458154, 0.398279, 0.284882, 0.209395, 0.236433, 0.298791, 0.40511, 0.440853, 0.349426, 0.332115, 0.41194, 0.461924, 0.366687, 0.40511, 0.40511, 0.414856, 0.398279, 0.352862, 0.236433, 0.15008, 0.127496, 0.132295, 0.21291, 0.295083, 0.328603, 0.328603, 0.295083, 0.200174, 0.122885, 0.18812, 0.191378, 0.216401, 0.243554, 0.31487, 0.275179, 0.291804, 0.301917, 0.232838, 0.26085, 0.25031, 0.216401, 0.247041, 0.139895, 0.125101, 0.132295, 0.167087, 0.170161, 0.203355, 0.200174, 0.301917, 0.225814, 0.216401, 0.129801, 0.127496, 0.155435, 0.18812, 0.173081, 0.173081, 0.15284, 0.164327, 0.167087, 0.284882, 0.284882, 0.324872, 0.308712, 0.196879, 0.182256, 0.15008, 0.158265, 0.155435, 0.137348, 0.200174, 0.127496, 0.179055, 0.147574, 0.066181, 0.067594, 0.074921, 0.064632, 0.122885, 0.129801, 0.200174, 0.118441, 0.111485, 0.137348, 0.134866, 0.137348, 0.132295, 0.147574, 0.155435, 0.155435, 0.096677, 0.10481, 0.167087, 0.17593, 0.137348, 0.222385, 0.134866, 0.191378, 0.170161, 0.132295, 0.092881, 0.051831, 0.066181, 0.079919, 0.100716, 0.088832, 0.125101, 0.073402, 0.083462, 0.079919, 0.069024, 0.059222, 0.025762, 0.016528, 0.009401, 0.010131, 0.010672, 0.016257, 0.017138, 0.022667, 0.029376, 0.021816, 0.037156, 0.026338, 0.014315, 0.011903, 0.009401, 0.007555, 0.011518, 0.009728, 0.009294, 0.013265, 0.025316, 0.028107, 0.027463, 0.064632, 0.054297, 0.050641, 0.038858, 0.020522, 0.020522, 0.011669, 0.017797, 0.017138, 0.026892, 0.035586, 0.038858, 0.058088, 0.056825, 0.040537, 0.051831, 0.05306, 0.031287, 0.031287, 0.059222, 0.106997, 0.106997, 0.098513, 0.118441, 0.125101, 0.236433, 0.137348, 0.137348, 0.155435, 0.170161, 0.118441, 0.088832, 0.100716, 0.134866, 0.129801, 0.164327, 0.167087, 0.085092, 0.170161, 0.094817, 0.083462, 0.076542, 0.036378, 0.085092, 0.055536, 0.036378, 0.027463, 0.051831, 0.102787, 0.078022, 0.060549, 0.092881, 0.139895, 0.109221, 0.073402, 0.125101, 0.086953, 0.056825, 0.134866, 0.088832], '')</t>
  </si>
  <si>
    <t>[44, 47, 48, 92, 93, 94, 95, 96, 97, 98, 99, 100, 101, 102, 103, 104, 105, 106, 107, 108, 109, 110, 111, 112, 113, 114, 115, 116, 117, 150, 151, 154, 155, 239, 240, 241, 246, 247, 248, 249, 257, 258, 259, 302, 386, 387, 388, 389, 390, 391, 392, 393, 394, 395, 396, 397, 398, 399, 400, 401, 402, 403, 404, 405, 406, 407, 408, 409, 489, 490, 491, 492, 493, 496, 497, 498, 499, 502, 504, 505, 506, 507, 508, 509, 510, 511, 512, 513, 514, 515, 516, 517, 518, 519, 520, 521, 522, 523, 524, 525, 526, 527, 528, 529, 531, 532, 533, 534, 535, 536, 537, 538, 539, 540, 541, 542, 543, 544, 545, 546, 547, 548, 549, 550, 551, 552, 553, 554, 555, 556, 557, 558, 559, 560, 561, 562, 563, 564, 565, 566, 567, 568, 569, 570, 571, 572, 573, 574, 575, 576, 577, 578, 579, 580, 581, 582, 583, 584, 585, 586, 587, 588, 589, 590, 591, 592, 593, 594, 595, 596, 597, 598, 599, 600, 601,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658, 659, 660, 661, 662, 663, 664, 665, 666, 667, 668, 669, 670, 671, 672, 673, 674, 675, 676, 677, 678, 679, 680, 681, 682, 683, 684, 685, 686, 687, 688, 689, 690, 691, 692, 693, 694, 695, 696, 697, 698, 699, 700, 701, 702, 703, 704, 705, 706, 707, 708, 709, 710, 711, 712, 713, 714, 715, 720, 724, 725, 726, 729, 730, 731, 732, 911, 912, 913, 914, 915, 917, 918]</t>
  </si>
  <si>
    <t>(184</t>
  </si>
  <si>
    <t>288)</t>
  </si>
  <si>
    <t xml:space="preserve">F5S0P8|F5S0P8_9ENTR Recombination protein T OS=Enterobacter hormaechei ATCC 49162 </t>
  </si>
  <si>
    <t>([0.118441, 0.196879, 0.25406, 0.301917, 0.281712, 0.349426, 0.390993, 0.418646, 0.332115, 0.352862, 0.339168, 0.387226, 0.450668, 0.5017, 0.384043, 0.268042, 0.332115, 0.25406, 0.352862, 0.394753, 0.308712, 0.342579, 0.324872, 0.239899, 0.239899, 0.243554, 0.132295, 0.102787, 0.096677, 0.10481, 0.079919, 0.081712, 0.086953, 0.079919, 0.054297, 0.064632, 0.122885, 0.079919, 0.139895, 0.116183, 0.142424, 0.147574, 0.129801, 0.122885, 0.182256, 0.203355, 0.203355, 0.31487, 0.275179, 0.232838, 0.281712, 0.243554, 0.216401, 0.170161, 0.173081, 0.203355, 0.219301, 0.222385, 0.196879, 0.170161, 0.155435, 0.158265, 0.257454, 0.191378, 0.170161, 0.122885, 0.086953, 0.106997, 0.096677, 0.15008, 0.194234, 0.15284, 0.170161, 0.236433, 0.281712, 0.281712, 0.229226, 0.271506, 0.17593, 0.275179, 0.25031, 0.298791, 0.21291, 0.134866, 0.225814, 0.225814, 0.225814, 0.17593, 0.17593, 0.17593, 0.170161, 0.164327, 0.206376, 0.18812, 0.182256, 0.182256, 0.17593, 0.155435, 0.158265, 0.161087, 0.147574, 0.102787, 0.098513, 0.147574, 0.21291, 0.125101, 0.158265, 0.21291, 0.222385, 0.222385, 0.219301, 0.222385, 0.222385, 0.268042, 0.284882, 0.284882, 0.284882, 0.301917, 0.401658, 0.352862, 0.447574, 0.440853, 0.557691, 0.557691, 0.557691, 0.440853, 0.549308, 0.465241, 0.436924, 0.534167, 0.525368, 0.465241, 0.458154, 0.476583, 0.36309, 0.436924, 0.447574, 0.461924, 0.458154, 0.476583, 0.541878, 0.541878, 0.465241, 0.370445, 0.311707, 0.321458, 0.356642, 0.352862, 0.387226, 0.339168, 0.25031, 0.25031, 0.308712, 0.324872, 0.308712, 0.414856, 0.332115, 0.324872, 0.219301, 0.219301, 0.200174, 0.21291, 0.15008, 0.147574, 0.155435, 0.206376, 0.206376, 0.209395, 0.158265, 0.185198, 0.25031, 0.335645, 0.339168, 0.366687, 0.281712, 0.194234, 0.137348, 0.200174, 0.18812, 0.308712, 0.30533, 0.318242, 0.298791, 0.298791, 0.352862, 0.349426, 0.278302, 0.275179, 0.278302, 0.321458, 0.243554, 0.170161, 0.142424, 0.137348, 0.076542, 0.074921, 0.088832, 0.144935, 0.147574, 0.116183, 0.06184, 0.036378, 0.035586, 0.023963, 0.023963, 0.027463, 0.05306, 0.088832, 0.094817, 0.081712, 0.092881, 0.147574, 0.25406, 0.281712, 0.298791, 0.366687, 0.454136, 0.436924, 0.422041, 0.447574, 0.480142, 0.604312, 0.622677, 0.632174, 0.694846, 0.750527, 0.741537, 0.608892, 0.562014, 0.570702, 0.56648, 0.541878, 0.538167, 0.521092, 0.534167, 0.454136, 0.394753, 0.394753, 0.486429, 0.480142, 0.465241, 0.525368, 0.5017, 0.59014, 0.618285, 0.632174, 0.59508, 0.613573, 0.604312, 0.657645, 0.642678, 0.653063, 0.632174, 0.642678, 0.642678, 0.497853, 0.562014, 0.666105, 0.642678, 0.529623, 0.538167, 0.490133, 0.436924, 0.436924, 0.440853, 0.349426, 0.36309, 0.42561, 0.387226, 0.461924, 0.422041, 0.356642, 0.42561, 0.422041, 0.4292, 0.335645, 0.450668, 0.461924, 0.422041, 0.414856, 0.476583, 0.465241, 0.414856, 0.444081, 0.433034, 0.390993, 0.384043, 0.275179, 0.278302, 0.318242, 0.257454, 0.271506, 0.342579, 0.339168, 0.339168, 0.268042, 0.339168, 0.318242, 0.239899, 0.196879, 0.147574, 0.125101, 0.132295, 0.17593, 0.170161, 0.182256, 0.194234, 0.206376, 0.318242, 0.291804, 0.257454, 0.257454, 0.281712, 0.268042, 0.209395, 0.268042, 0.321458, 0.366687, 0.387226, 0.480142, 0.608892, 0.716283, 0.754692, 0.741537, 0.788093, 0.788093, 0.648219, 0.632174, 0.728858, 0.675549, 0.724957, 0.741537, 0.76285, 0.661982, 0.632174, 0.720929, 0.675549, 0.661982, 0.604312, 0.59917, 0.494003, 0.461924, 0.458154, 0.5017, 0.422041, 0.414856, 0.4292, 0.549308, 0.458154, 0.444081, 0.384043, 0.374039, 0.30533, 0.335645, 0.41194, 0.40511, 0.394753, 0.4292, 0.454136, 0.384043, 0.31487, 0.394753, 0.374039, 0.339168, 0.295083, 0.356642, 0.31487, 0.275179, 0.216401, 0.335645, 0.298791, 0.408655], '')</t>
  </si>
  <si>
    <t>[13, 122, 123, 124, 126, 129, 130, 140, 141, 221, 222, 223, 224, 225, 226, 227, 228, 229, 230, 231, 232, 233, 234, 241, 242, 243, 244, 245, 246, 247, 248, 249, 250, 251, 252, 253, 254, 256, 257, 258, 259, 260, 320, 321, 322, 323, 324, 325, 326, 327, 328, 329, 330, 331, 332, 333, 334, 335, 336, 337, 338, 339, 343, 347]</t>
  </si>
  <si>
    <t xml:space="preserve">F5S0P9|F5S0P9_9ENTR Morphogenetic protein OS=Enterobacter hormaechei ATCC 49162 </t>
  </si>
  <si>
    <t>([0.102787, 0.155435, 0.194234, 0.247041, 0.229226, 0.194234, 0.219301, 0.222385, 0.179055, 0.137348, 0.164327, 0.200174, 0.18812, 0.18812, 0.264545, 0.352862, 0.349426, 0.346032, 0.335645, 0.398279, 0.41194, 0.505461, 0.398279, 0.4292, 0.346032, 0.30533, 0.36309, 0.36309, 0.394753, 0.387226, 0.468512, 0.408655, 0.418646, 0.346032, 0.324872, 0.318242, 0.311707, 0.318242, 0.247041, 0.232838, 0.209395, 0.281712, 0.203355, 0.295083, 0.243554, 0.318242, 0.401658, 0.30533, 0.236433, 0.232838, 0.311707, 0.284882, 0.247041, 0.232838, 0.308712, 0.359901, 0.356642, 0.356642, 0.335645, 0.346032, 0.281712, 0.222385, 0.206376, 0.298791, 0.30533, 0.236433, 0.209395, 0.196879, 0.194234, 0.278302, 0.196879, 0.206376, 0.247041, 0.342579, 0.339168, 0.339168, 0.318242, 0.247041, 0.21291, 0.139895, 0.191378, 0.25406, 0.311707, 0.321458, 0.332115, 0.301917, 0.401658, 0.332115, 0.366687, 0.476583, 0.480142, 0.570702, 0.549308, 0.433034, 0.414856, 0.447574, 0.447574, 0.36309, 0.433034, 0.414856, 0.545602, 0.545602, 0.472492, 0.444081, 0.433034, 0.398279, 0.349426, 0.346032, 0.359901, 0.349426, 0.268042, 0.257454, 0.257454, 0.216401, 0.295083, 0.229226, 0.219301, 0.21291, 0.206376, 0.216401, 0.257454, 0.164327, 0.167087, 0.268042, 0.268042, 0.278302, 0.268042, 0.352862, 0.324872, 0.422041, 0.408655, 0.408655, 0.414856, 0.370445, 0.433034, 0.422041, 0.414856, 0.377384, 0.398279, 0.476583, 0.486429, 0.494003, 0.505461, 0.41194, 0.401658, 0.36309, 0.288399, 0.288399, 0.278302, 0.291804, 0.278302, 0.236433, 0.308712, 0.30533, 0.328603, 0.346032, 0.370445, 0.4292, 0.458154, 0.450668, 0.436924, 0.324872, 0.308712, 0.278302, 0.295083, 0.200174, 0.281712, 0.346032, 0.301917, 0.206376, 0.219301, 0.21291, 0.264545, 0.257454, 0.173081, 0.173081, 0.134866, 0.137348, 0.17593, 0.109221, 0.078022, 0.05306, 0.0704, 0.048328, 0.096677, 0.086953, 0.134866, 0.111485, 0.074921, 0.122885, 0.200174, 0.203355, 0.206376, 0.18812, 0.167087, 0.25031, 0.271506, 0.271506, 0.239899, 0.185198, 0.25406, 0.284882, 0.366687, 0.41194, 0.494003, 0.436924, 0.613573], '')</t>
  </si>
  <si>
    <t>[21, 91, 92, 100, 101, 142, 206]</t>
  </si>
  <si>
    <t xml:space="preserve">F5S0Q0|F5S0Q0_9ENTR Bacteriophage protein OS=Enterobacter hormaechei ATCC 49162 </t>
  </si>
  <si>
    <t>([0.366687, 0.408655, 0.440853, 0.509769, 0.418646, 0.40511, 0.436924, 0.458154, 0.444081, 0.394753, 0.418646, 0.374039, 0.377384, 0.342579, 0.308712, 0.349426, 0.440853, 0.4292, 0.42561, 0.436924, 0.335645, 0.328603, 0.332115, 0.239899, 0.209395, 0.291804, 0.321458, 0.318242, 0.278302, 0.311707, 0.377384, 0.377384, 0.370445, 0.401658, 0.414856, 0.450668, 0.418646, 0.41194, 0.40511, 0.339168, 0.335645, 0.366687, 0.268042, 0.203355, 0.295083, 0.239899, 0.179055, 0.18812, 0.18812, 0.232838, 0.232838, 0.229226, 0.147574, 0.173081, 0.144935, 0.200174, 0.170161, 0.18812, 0.18812, 0.191378, 0.209395, 0.209395, 0.278302, 0.30533, 0.374039, 0.339168, 0.324872, 0.41194, 0.390993, 0.390993, 0.324872, 0.318242, 0.295083, 0.366687, 0.41194, 0.42561, 0.394753, 0.408655, 0.440853, 0.40511, 0.380708, 0.422041], '')</t>
  </si>
  <si>
    <t xml:space="preserve">F5S0Q1|F5S0Q1_9ENTR Gifsy-1 prophage Int protein OS=Enterobacter hormaechei ATCC 49162 </t>
  </si>
  <si>
    <t>([0.071867, 0.041405, 0.06184, 0.083462, 0.118441, 0.144935, 0.17593, 0.203355, 0.167087, 0.196879, 0.225814, 0.257454, 0.257454, 0.339168, 0.339168, 0.342579, 0.349426, 0.356642, 0.339168, 0.275179, 0.275179, 0.25031, 0.328603, 0.324872, 0.328603, 0.321458, 0.295083, 0.225814, 0.232838, 0.18812, 0.102787, 0.056825, 0.056825, 0.033407, 0.032677, 0.017447, 0.011106, 0.011342, 0.016826, 0.031287, 0.048328, 0.049374, 0.066181, 0.069024, 0.040537, 0.041405, 0.040537, 0.026338, 0.048328, 0.049374, 0.048328, 0.094817, 0.098513, 0.098513, 0.158265, 0.134866, 0.229226, 0.318242, 0.321458, 0.257454, 0.222385, 0.216401, 0.127496, 0.134866, 0.111485, 0.116183, 0.069024, 0.059222, 0.102787, 0.086953, 0.085092, 0.173081, 0.196879, 0.278302, 0.194234, 0.219301, 0.257454, 0.25406, 0.170161, 0.167087, 0.225814, 0.225814, 0.229226, 0.25031, 0.295083, 0.31487, 0.408655, 0.401658, 0.433034, 0.324872, 0.332115, 0.332115, 0.239899, 0.125101, 0.125101, 0.200174, 0.118441, 0.116183, 0.118441, 0.158265, 0.109221, 0.073402, 0.051831, 0.054297, 0.092881, 0.088832, 0.088832, 0.071867, 0.125101, 0.127496, 0.161087, 0.096677, 0.090864, 0.142424, 0.139895, 0.144935, 0.083462, 0.155435, 0.10481, 0.05306, 0.078022, 0.11371, 0.100716, 0.158265, 0.15284, 0.090864, 0.10481, 0.086953, 0.102787, 0.10481, 0.058088, 0.088832, 0.086953, 0.090864, 0.100716, 0.102787, 0.058088, 0.10481, 0.069024, 0.060549, 0.122885, 0.102787, 0.058088, 0.085092, 0.086953, 0.086953, 0.088832, 0.073402, 0.092881, 0.05306, 0.054297, 0.090864, 0.081712, 0.094817, 0.054297, 0.049374, 0.102787, 0.167087, 0.15284, 0.216401, 0.236433, 0.147574, 0.15008, 0.137348, 0.139895, 0.092881, 0.092881, 0.15008, 0.158265, 0.092881, 0.094817, 0.094817, 0.066181, 0.074921, 0.129801, 0.129801, 0.129801, 0.125101, 0.100716, 0.10481, 0.102787, 0.144935, 0.232838, 0.139895, 0.232838, 0.17593, 0.243554, 0.239899, 0.25406, 0.21291, 0.301917, 0.394753, 0.384043, 0.458154, 0.356642, 0.335645, 0.418646, 0.422041, 0.42561, 0.370445, 0.349426, 0.26085, 0.203355, 0.111485, 0.194234, 0.170161, 0.170161, 0.170161, 0.17593, 0.170161, 0.196879, 0.125101, 0.0704, 0.076542, 0.071867, 0.132295, 0.129801, 0.079919, 0.045352, 0.023963, 0.041405, 0.028107, 0.047319, 0.042364, 0.048328, 0.024826, 0.024826, 0.028695, 0.026892, 0.017797, 0.018106, 0.019401, 0.019109, 0.031287, 0.031287, 0.026338, 0.025762, 0.017797, 0.024826, 0.042364, 0.03976, 0.041405, 0.036378, 0.038858, 0.071867, 0.120615, 0.142424, 0.090864, 0.134866, 0.092881, 0.158265, 0.083462, 0.085092, 0.15008, 0.155435, 0.147574, 0.179055, 0.17593, 0.232838, 0.26085, 0.268042, 0.370445, 0.366687, 0.5017, 0.40511, 0.311707, 0.30533, 0.414856, 0.436924, 0.342579, 0.436924, 0.422041, 0.497853, 0.398279, 0.408655, 0.321458, 0.239899, 0.229226, 0.222385, 0.203355, 0.132295, 0.132295, 0.078022, 0.066181, 0.064632, 0.111485, 0.170161, 0.092881, 0.05306, 0.044297, 0.074921, 0.064632, 0.031287, 0.042364, 0.076542, 0.066181, 0.125101, 0.15284, 0.15284, 0.164327, 0.191378, 0.164327, 0.155435, 0.194234, 0.216401, 0.125101, 0.122885, 0.125101, 0.229226, 0.206376, 0.25031, 0.25031, 0.15008, 0.200174, 0.120615, 0.116183, 0.098513, 0.045352, 0.066181, 0.071867, 0.073402, 0.046336, 0.109221, 0.106997, 0.071867, 0.076542, 0.078022, 0.078022, 0.083462, 0.044297, 0.076542, 0.11371, 0.120615, 0.18812, 0.225814, 0.321458, 0.335645, 0.25031, 0.352862, 0.352862, 0.25406, 0.25031, 0.328603, 0.328603, 0.328603, 0.356642, 0.321458, 0.418646, 0.335645, 0.284882, 0.288399, 0.295083, 0.298791, 0.291804, 0.232838, 0.257454, 0.25031, 0.173081, 0.170161, 0.170161, 0.109221, 0.098513, 0.100716, 0.092881, 0.079919, 0.086953, 0.076542, 0.058088, 0.059222, 0.109221, 0.10481, 0.164327, 0.109221, 0.092881, 0.048328, 0.085092, 0.074921, 0.034068, 0.024393, 0.042364, 0.042364, 0.038042, 0.055536, 0.050641, 0.030003, 0.020876, 0.021381, 0.046336, 0.074921, 0.03976, 0.022306, 0.032677, 0.017138, 0.025762, 0.035586, 0.067594, 0.071867, 0.047319, 0.102787, 0.170161, 0.173081, 0.147574, 0.206376, 0.236433, 0.206376, 0.291804, 0.359901, 0.301917, 0.222385], '')</t>
  </si>
  <si>
    <t xml:space="preserve">F5S0Q2|F5S0Q2_9ENTR Sigma-E factor regulatory protein RseC OS=Enterobacter hormaechei ATCC 49162 </t>
  </si>
  <si>
    <t>([0.028107, 0.046336, 0.078022, 0.100716, 0.071867, 0.0704, 0.046336, 0.035586, 0.045352, 0.029376, 0.042364, 0.034068, 0.06184, 0.048328, 0.040537, 0.035586, 0.044297, 0.041405, 0.034068, 0.041405, 0.041405, 0.0704, 0.054297, 0.047319, 0.026892, 0.041405, 0.050641, 0.088832, 0.088832, 0.051831, 0.102787, 0.092881, 0.081712, 0.079919, 0.122885, 0.129801, 0.219301, 0.219301, 0.225814, 0.332115, 0.271506, 0.239899, 0.170161, 0.236433, 0.232838, 0.346032, 0.352862, 0.390993, 0.298791, 0.298791, 0.356642, 0.346032, 0.352862, 0.447574, 0.377384, 0.366687, 0.275179, 0.264545, 0.17593, 0.144935, 0.155435, 0.247041, 0.278302, 0.26085, 0.147574, 0.158265, 0.142424, 0.116183, 0.074921, 0.076542, 0.076542, 0.048328, 0.028107, 0.026338, 0.032677, 0.028695, 0.020876, 0.035586, 0.021381, 0.019401, 0.016257, 0.01204, 0.01204, 0.01227, 0.013613, 0.011903, 0.011669, 0.010131, 0.008409, 0.006533, 0.008723, 0.011518, 0.021816, 0.021816, 0.018415, 0.013016, 0.017138, 0.012491, 0.012491, 0.016528, 0.025316, 0.023087, 0.028107, 0.028107, 0.019109, 0.027463, 0.056825, 0.026892, 0.020876, 0.021381, 0.034884, 0.035586, 0.033407, 0.0198, 0.032677, 0.050641, 0.066181, 0.047319, 0.069024, 0.055536, 0.071867, 0.102787, 0.134866, 0.081712, 0.085092, 0.158265, 0.106997, 0.058088, 0.067594, 0.106997, 0.11371, 0.11371, 0.064632, 0.051831, 0.100716, 0.116183, 0.098513, 0.05306, 0.092881, 0.0704, 0.102787, 0.106997, 0.050641, 0.064632, 0.109221, 0.122885, 0.076542, 0.120615, 0.179055, 0.247041, 0.222385, 0.284882, 0.30533, 0.40511, 0.436924, 0.356642, 0.291804, 0.239899], '')</t>
  </si>
  <si>
    <t xml:space="preserve">F5S0Q3|F5S0Q3_9ENTR Sigma-E factor regulatory protein RseB OS=Enterobacter hormaechei ATCC 49162 </t>
  </si>
  <si>
    <t>([0.011106, 0.013016, 0.019401, 0.027463, 0.019401, 0.01204, 0.008723, 0.01078, 0.011518, 0.016257, 0.017447, 0.021381, 0.017447, 0.018106, 0.018787, 0.035586, 0.071867, 0.088832, 0.092881, 0.05306, 0.051831, 0.073402, 0.098513, 0.071867, 0.079919, 0.078022, 0.125101, 0.219301, 0.232838, 0.268042, 0.164327, 0.209395, 0.132295, 0.17593, 0.096677, 0.122885, 0.059222, 0.032017, 0.031287, 0.021816, 0.041405, 0.073402, 0.071867, 0.066181, 0.056825, 0.058088, 0.100716, 0.0704, 0.071867, 0.035586, 0.036378, 0.064632, 0.045352, 0.083462, 0.040537, 0.079919, 0.106997, 0.209395, 0.339168, 0.25031, 0.311707, 0.308712, 0.216401, 0.129801, 0.137348, 0.158265, 0.15284, 0.155435, 0.275179, 0.271506, 0.36309, 0.384043, 0.31487, 0.281712, 0.295083, 0.384043, 0.370445, 0.370445, 0.377384, 0.25031, 0.339168, 0.288399, 0.164327, 0.268042, 0.394753, 0.380708, 0.339168, 0.342579, 0.377384, 0.225814, 0.236433, 0.155435, 0.15284, 0.216401, 0.301917, 0.203355, 0.129801, 0.086953, 0.086953, 0.076542, 0.081712, 0.100716, 0.164327, 0.191378, 0.106997, 0.051831, 0.055536, 0.106997, 0.047319, 0.038042, 0.079919, 0.044297, 0.064632, 0.071867, 0.042364, 0.023087, 0.043307, 0.038042, 0.032677, 0.030003, 0.0198, 0.034068, 0.026892, 0.028695, 0.048328, 0.048328, 0.069024, 0.071867, 0.06312, 0.074921, 0.051831, 0.056825, 0.064632, 0.044297, 0.034884, 0.038858, 0.044297, 0.033407, 0.067594, 0.129801, 0.132295, 0.200174, 0.194234, 0.129801, 0.122885, 0.078022, 0.081712, 0.066181, 0.028695, 0.017797, 0.031287, 0.038042, 0.038042, 0.06312, 0.106997, 0.064632, 0.116183, 0.137348, 0.155435, 0.109221, 0.109221, 0.06312, 0.034884, 0.03976, 0.064632, 0.071867, 0.118441, 0.200174, 0.275179, 0.30533, 0.408655, 0.40511, 0.321458, 0.30533, 0.229226, 0.158265, 0.232838, 0.118441, 0.15284, 0.111485, 0.173081, 0.158265, 0.243554, 0.264545, 0.25406, 0.271506, 0.25406, 0.21291, 0.209395, 0.21291, 0.21291, 0.17593, 0.161087, 0.239899, 0.239899, 0.222385, 0.332115, 0.366687, 0.398279, 0.30533, 0.366687, 0.291804, 0.324872, 0.284882, 0.352862, 0.359901, 0.342579, 0.284882, 0.332115, 0.219301, 0.219301, 0.203355, 0.173081, 0.203355, 0.229226, 0.144935, 0.144935, 0.147574, 0.132295, 0.200174, 0.182256, 0.185198, 0.257454, 0.170161, 0.194234, 0.191378, 0.179055, 0.179055, 0.236433, 0.232838, 0.257454, 0.275179, 0.384043, 0.366687, 0.349426, 0.359901, 0.494003, 0.517562, 0.5017, 0.486429, 0.483068, 0.509769, 0.42561, 0.41194, 0.486429, 0.497853, 0.418646, 0.324872, 0.324872, 0.232838, 0.222385, 0.243554, 0.225814, 0.15008, 0.236433, 0.222385, 0.194234, 0.173081, 0.206376, 0.206376, 0.206376, 0.206376, 0.295083, 0.387226, 0.366687, 0.281712, 0.278302, 0.359901, 0.465241, 0.468512, 0.585406, 0.59508, 0.59508, 0.570702, 0.690604, 0.680603, 0.604312, 0.63748, 0.653063, 0.699094, 0.653063, 0.671169, 0.570702, 0.562014, 0.468512, 0.433034, 0.517562, 0.534167, 0.444081, 0.468512, 0.497853, 0.529623, 0.529623, 0.575842, 0.575842, 0.56648, 0.472492, 0.534167, 0.545602, 0.521092, 0.433034, 0.450668, 0.346032, 0.422041, 0.394753, 0.447574, 0.517562, 0.494003, 0.465241, 0.541878, 0.486429, 0.42561, 0.36309, 0.321458, 0.324872, 0.295083, 0.25406], '')</t>
  </si>
  <si>
    <t>[237, 238, 241, 270, 271, 272, 273, 274, 275, 276, 277, 278, 279, 280, 281, 282, 283, 286, 287, 291, 292, 293, 294, 295, 297, 298, 299, 306, 309]</t>
  </si>
  <si>
    <t xml:space="preserve">F5S0Q5|F5S0Q5_9ENTR RNA polymerase sigma factor OS=Enterobacter hormaechei ATCC 49162 </t>
  </si>
  <si>
    <t>([0.182256, 0.25031, 0.291804, 0.222385, 0.268042, 0.295083, 0.318242, 0.359901, 0.387226, 0.401658, 0.390993, 0.318242, 0.339168, 0.247041, 0.167087, 0.185198, 0.127496, 0.116183, 0.069024, 0.106997, 0.170161, 0.225814, 0.15284, 0.129801, 0.182256, 0.11371, 0.076542, 0.076542, 0.069024, 0.038858, 0.026338, 0.038858, 0.078022, 0.071867, 0.127496, 0.132295, 0.21291, 0.291804, 0.225814, 0.236433, 0.239899, 0.247041, 0.25406, 0.21291, 0.158265, 0.155435, 0.200174, 0.191378, 0.18812, 0.164327, 0.161087, 0.236433, 0.203355, 0.116183, 0.111485, 0.102787, 0.164327, 0.137348, 0.106997, 0.083462, 0.076542, 0.078022, 0.035586, 0.021816, 0.025762, 0.044297, 0.025762, 0.025762, 0.026892, 0.030611, 0.03976, 0.055536, 0.048328, 0.05306, 0.064632, 0.03976, 0.025762, 0.020165, 0.020876, 0.024826, 0.048328, 0.079919, 0.090864, 0.194234, 0.275179, 0.356642, 0.374039, 0.394753, 0.436924, 0.476583, 0.370445, 0.374039, 0.374039, 0.394753, 0.394753, 0.36309, 0.461924, 0.534167, 0.570702, 0.562014, 0.525368, 0.440853, 0.440853, 0.422041, 0.298791, 0.298791, 0.311707, 0.328603, 0.414856, 0.414856, 0.356642, 0.408655, 0.308712, 0.339168, 0.339168, 0.339168, 0.36309, 0.349426, 0.359901, 0.275179, 0.209395, 0.142424, 0.209395, 0.222385, 0.134866, 0.222385, 0.222385, 0.139895, 0.139895, 0.139895, 0.139895, 0.142424, 0.167087, 0.21291, 0.18812, 0.109221, 0.106997, 0.106997, 0.106997, 0.109221, 0.109221, 0.164327, 0.268042, 0.18812, 0.179055, 0.182256, 0.182256, 0.196879, 0.194234, 0.144935, 0.11371, 0.06312, 0.086953, 0.096677, 0.085092, 0.122885, 0.137348, 0.129801, 0.21291, 0.155435, 0.139895, 0.21291, 0.196879, 0.127496, 0.120615, 0.118441, 0.158265, 0.142424, 0.142424, 0.194234, 0.147574, 0.185198, 0.278302, 0.30533, 0.225814, 0.295083, 0.295083, 0.288399, 0.209395, 0.191378, 0.25031, 0.232838, 0.206376, 0.185198, 0.25406, 0.352862, 0.332115, 0.346032, 0.324872, 0.26085, 0.268042], '')</t>
  </si>
  <si>
    <t>[97, 98, 99, 100]</t>
  </si>
  <si>
    <t xml:space="preserve">F5S0Q6|F5S0Q6_9ENTR Uncharacterized protein OS=Enterobacter hormaechei ATCC 49162 </t>
  </si>
  <si>
    <t>([0.045352, 0.050641, 0.0704, 0.10481, 0.079919, 0.069024, 0.086953, 0.05306, 0.0704, 0.044297, 0.032677, 0.040537, 0.042364, 0.028695, 0.032677, 0.06184, 0.040537, 0.026892, 0.051831, 0.031287, 0.049374, 0.085092, 0.102787, 0.109221, 0.100716, 0.10481, 0.142424, 0.147574, 0.232838, 0.15284, 0.257454, 0.335645, 0.308712, 0.30533, 0.346032, 0.271506, 0.25031, 0.308712, 0.387226, 0.380708, 0.380708, 0.398279, 0.408655, 0.408655, 0.398279, 0.384043, 0.4292, 0.408655, 0.387226, 0.370445, 0.472492, 0.433034, 0.418646, 0.447574, 0.42561], '')</t>
  </si>
  <si>
    <t xml:space="preserve">F5S0R0|F5S0R0_9ENTR Autonomous glycyl radical cofactor OS=Enterobacter hormaechei ATCC 49162 </t>
  </si>
  <si>
    <t>([0.158265, 0.222385, 0.288399, 0.346032, 0.268042, 0.200174, 0.247041, 0.281712, 0.200174, 0.142424, 0.111485, 0.083462, 0.144935, 0.139895, 0.15008, 0.219301, 0.225814, 0.328603, 0.291804, 0.291804, 0.26085, 0.222385, 0.15284, 0.125101, 0.109221, 0.144935, 0.209395, 0.120615, 0.100716, 0.185198, 0.284882, 0.374039, 0.366687, 0.291804, 0.318242, 0.239899, 0.257454, 0.236433, 0.15284, 0.17593, 0.196879, 0.173081, 0.247041, 0.229226, 0.25031, 0.271506, 0.21291, 0.243554, 0.311707, 0.349426, 0.271506, 0.264545, 0.278302, 0.377384, 0.374039, 0.335645, 0.335645, 0.339168, 0.349426, 0.4292, 0.433034, 0.422041, 0.4292, 0.4292, 0.444081, 0.461924, 0.380708, 0.387226, 0.349426, 0.374039, 0.377384, 0.454136, 0.366687, 0.308712, 0.308712, 0.349426, 0.291804, 0.370445, 0.36309, 0.390993, 0.40511, 0.394753, 0.308712, 0.418646, 0.41194, 0.398279, 0.394753, 0.377384, 0.447574, 0.387226, 0.394753, 0.380708, 0.295083, 0.349426, 0.31487, 0.295083, 0.219301, 0.298791, 0.284882, 0.203355, 0.185198, 0.200174, 0.216401, 0.301917, 0.275179, 0.26085, 0.352862, 0.281712, 0.284882, 0.271506, 0.328603, 0.339168, 0.247041, 0.332115, 0.366687, 0.436924, 0.370445, 0.458154, 0.42561, 0.408655, 0.483068, 0.450668, 0.384043, 0.339168, 0.298791, 0.25031, 0.219301], '')</t>
  </si>
  <si>
    <t xml:space="preserve">F5S0R2|F5S0R2_9ENTR RNA methyltransferase OS=Enterobacter hormaechei ATCC 49162 </t>
  </si>
  <si>
    <t>([0.905695, 0.874069, 0.871313, 0.84206, 0.846163, 0.779859, 0.750527, 0.754692, 0.771762, 0.775545, 0.775545, 0.771762, 0.767246, 0.771762, 0.775545, 0.775545, 0.779859, 0.795062, 0.805026, 0.834292, 0.823549, 0.827927, 0.856457, 0.856457, 0.876521, 0.879233, 0.91684, 0.928747, 0.948786, 0.941505, 0.947281, 0.950334, 0.948786, 0.941505, 0.941505, 0.94331, 0.948786, 0.945666, 0.928747, 0.941505, 0.915074, 0.915074, 0.915074, 0.912647, 0.910643, 0.915074, 0.91684, 0.910643, 0.91684, 0.891961, 0.89662, 0.88723, 0.882776, 0.882776, 0.88723, 0.889439, 0.882776, 0.876521, 0.879233, 0.882776, 0.852992, 0.859585, 0.862302, 0.856457, 0.856457, 0.859585, 0.808535, 0.759478, 0.759478, 0.754692, 0.754692, 0.759478, 0.767246, 0.808535, 0.720929, 0.716283, 0.716283, 0.675549, 0.680603, 0.680603, 0.661982, 0.707965, 0.712013, 0.716283, 0.720929, 0.703578, 0.685117, 0.733139, 0.779859, 0.767246, 0.767246, 0.775545, 0.775545, 0.775545, 0.666105, 0.767246, 0.775545, 0.771762, 0.812494, 0.720929, 0.653063, 0.671169, 0.675549, 0.671169, 0.613573, 0.541878, 0.549308, 0.557691, 0.575842, 0.56648, 0.56648, 0.570702, 0.557691, 0.557691, 0.545602, 0.562014, 0.480142, 0.480142, 0.486429, 0.494003, 0.562014, 0.534167, 0.549308, 0.494003, 0.4292, 0.387226, 0.461924, 0.465241, 0.465241, 0.483068, 0.497853, 0.418646, 0.356642, 0.30533, 0.298791, 0.284882, 0.243554, 0.225814, 0.164327, 0.173081, 0.164327, 0.134866, 0.203355, 0.219301, 0.229226, 0.196879, 0.275179, 0.268042, 0.247041, 0.185198, 0.15284, 0.096677, 0.137348, 0.170161, 0.194234, 0.206376, 0.219301, 0.295083, 0.359901, 0.339168, 0.335645, 0.278302, 0.275179, 0.281712, 0.257454, 0.236433, 0.342579, 0.268042, 0.264545, 0.281712, 0.324872, 0.324872, 0.40511, 0.433034, 0.468512, 0.497853, 0.494003, 0.497853, 0.5017, 0.461924, 0.454136, 0.346032, 0.328603, 0.308712, 0.295083, 0.281712, 0.301917, 0.298791, 0.374039, 0.374039, 0.380708, 0.342579, 0.352862, 0.359901, 0.271506, 0.196879, 0.18812, 0.18812, 0.164327, 0.170161, 0.200174, 0.295083, 0.401658, 0.384043, 0.398279, 0.324872, 0.30533, 0.225814, 0.229226, 0.239899, 0.17593, 0.173081, 0.239899, 0.264545, 0.264545, 0.356642, 0.339168, 0.339168, 0.30533, 0.301917, 0.26085, 0.288399, 0.278302, 0.18812, 0.247041, 0.31487, 0.288399, 0.311707, 0.328603, 0.311707, 0.301917, 0.301917, 0.222385, 0.144935, 0.127496, 0.129801, 0.10481, 0.139895, 0.090864, 0.067594, 0.090864, 0.109221, 0.109221, 0.092881, 0.127496, 0.090864, 0.086953, 0.158265, 0.137348, 0.203355, 0.203355, 0.203355, 0.236433, 0.332115, 0.422041, 0.352862, 0.349426, 0.414856, 0.356642, 0.436924, 0.517562, 0.505461, 0.505461, 0.444081, 0.394753, 0.436924, 0.497853, 0.418646, 0.433034, 0.468512, 0.346032, 0.346032, 0.346032, 0.346032, 0.324872, 0.225814, 0.291804, 0.196879, 0.118441, 0.191378, 0.191378, 0.191378, 0.179055, 0.179055, 0.209395, 0.257454, 0.25031, 0.318242, 0.31487, 0.196879, 0.185198, 0.257454, 0.264545, 0.18812, 0.25031, 0.25031, 0.335645, 0.298791, 0.324872, 0.311707, 0.247041, 0.167087, 0.167087, 0.17593, 0.196879, 0.222385, 0.264545, 0.257454, 0.15008, 0.216401, 0.332115, 0.308712, 0.308712, 0.222385, 0.301917, 0.264545, 0.232838, 0.25031, 0.200174, 0.257454, 0.271506, 0.328603, 0.31487, 0.328603, 0.321458, 0.30533, 0.30533, 0.30533, 0.239899, 0.339168, 0.335645, 0.243554, 0.284882, 0.25031, 0.328603, 0.268042, 0.239899, 0.278302, 0.268042, 0.291804, 0.219301, 0.209395, 0.185198, 0.295083, 0.200174, 0.132295, 0.127496, 0.132295, 0.132295, 0.179055, 0.142424, 0.120615, 0.164327, 0.127496, 0.158265, 0.132295, 0.167087, 0.167087, 0.125101, 0.088832, 0.120615],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</si>
  <si>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120, 121, 122, 178, 260, 261, 262]</t>
  </si>
  <si>
    <t>(115</t>
  </si>
  <si>
    <t>115)</t>
  </si>
  <si>
    <t xml:space="preserve">F5S0R3|F5S0R3_9ENTR Thioredoxin 2 OS=Enterobacter hormaechei ATCC 49162 </t>
  </si>
  <si>
    <t>([0.054297, 0.085092, 0.111485, 0.073402, 0.125101, 0.158265, 0.194234, 0.216401, 0.209395, 0.243554, 0.271506, 0.295083, 0.26085, 0.25406, 0.203355, 0.318242, 0.339168, 0.229226, 0.339168, 0.321458, 0.359901, 0.359901, 0.25406, 0.268042, 0.342579, 0.321458, 0.26085, 0.185198, 0.194234, 0.196879, 0.196879, 0.191378, 0.170161, 0.200174, 0.137348, 0.236433, 0.232838, 0.164327, 0.18812, 0.185198, 0.194234, 0.18812, 0.185198, 0.311707, 0.247041, 0.191378, 0.137348, 0.191378, 0.167087, 0.106997, 0.106997, 0.122885, 0.074921, 0.047319, 0.045352, 0.090864, 0.045352, 0.045352, 0.076542, 0.066181, 0.058088, 0.066181, 0.043307, 0.037156, 0.034068, 0.051831, 0.050641, 0.06312, 0.064632, 0.129801, 0.191378, 0.21291, 0.185198, 0.257454, 0.324872, 0.318242, 0.191378, 0.229226, 0.229226, 0.170161, 0.275179, 0.30533, 0.291804, 0.321458, 0.440853, 0.418646, 0.4292, 0.408655, 0.433034, 0.390993, 0.366687, 0.271506, 0.268042, 0.191378, 0.191378, 0.216401, 0.15284, 0.278302, 0.339168, 0.268042, 0.295083, 0.216401, 0.125101, 0.111485, 0.134866, 0.127496, 0.139895, 0.090864, 0.090864, 0.096677, 0.094817, 0.058088, 0.116183, 0.120615, 0.158265, 0.118441, 0.139895, 0.200174, 0.15008, 0.167087, 0.139895, 0.173081, 0.239899, 0.26085, 0.185198, 0.18812, 0.196879, 0.182256, 0.161087, 0.209395, 0.17593, 0.182256, 0.247041, 0.206376, 0.173081, 0.173081, 0.229226, 0.147574, 0.118441], '')</t>
  </si>
  <si>
    <t xml:space="preserve">F5S0R4|F5S0R4_9ENTR tRNA-uridine aminocarboxypropyltransferase OS=Enterobacter hormaechei ATCC 49162 </t>
  </si>
  <si>
    <t>([0.264545, 0.328603, 0.36309, 0.275179, 0.264545, 0.295083, 0.284882, 0.318242, 0.339168, 0.390993, 0.30533, 0.25406, 0.219301, 0.209395, 0.203355, 0.239899, 0.298791, 0.288399, 0.278302, 0.356642, 0.257454, 0.298791, 0.284882, 0.18812, 0.18812, 0.15008, 0.173081, 0.134866, 0.129801, 0.090864, 0.040537, 0.048328, 0.042364, 0.055536, 0.059222, 0.035586, 0.028107, 0.033407, 0.056825, 0.060549, 0.050641, 0.094817, 0.086953, 0.086953, 0.083462, 0.074921, 0.076542, 0.043307, 0.058088, 0.029376, 0.047319, 0.090864, 0.15284, 0.268042, 0.219301, 0.209395, 0.311707, 0.339168, 0.321458, 0.332115, 0.321458, 0.349426, 0.275179, 0.194234, 0.167087, 0.278302, 0.284882, 0.284882, 0.374039, 0.418646, 0.541878, 0.494003, 0.454136, 0.332115, 0.31487, 0.243554, 0.243554, 0.216401, 0.222385, 0.225814, 0.247041, 0.275179, 0.284882, 0.328603, 0.335645, 0.288399, 0.288399, 0.295083, 0.308712, 0.25031, 0.25031, 0.271506, 0.31487, 0.247041, 0.366687, 0.384043, 0.454136, 0.390993, 0.328603, 0.21291, 0.225814, 0.173081, 0.144935, 0.078022, 0.078022, 0.125101, 0.203355, 0.203355, 0.281712, 0.352862, 0.321458, 0.229226, 0.206376, 0.139895, 0.25031, 0.268042, 0.236433, 0.271506, 0.328603, 0.422041, 0.58069, 0.458154, 0.374039, 0.291804, 0.352862, 0.30533, 0.318242, 0.30533, 0.298791, 0.203355, 0.196879, 0.278302, 0.328603, 0.321458, 0.380708, 0.31487, 0.182256, 0.18812, 0.182256, 0.182256, 0.185198, 0.094817, 0.094817, 0.185198, 0.239899, 0.196879, 0.30533, 0.229226, 0.15284, 0.147574, 0.17593, 0.185198, 0.111485, 0.129801, 0.129801, 0.092881, 0.116183, 0.17593, 0.106997, 0.109221, 0.067594, 0.056825, 0.11371, 0.147574, 0.137348, 0.137348, 0.216401, 0.191378, 0.264545, 0.25406, 0.185198, 0.25031, 0.206376, 0.301917, 0.239899, 0.209395, 0.191378, 0.167087, 0.129801, 0.142424, 0.15284, 0.155435, 0.129801, 0.116183, 0.147574, 0.15284, 0.18812, 0.147574, 0.125101, 0.116183, 0.161087, 0.158265, 0.15284, 0.17593, 0.164327, 0.127496, 0.147574, 0.15284, 0.096677, 0.15008, 0.239899, 0.225814, 0.216401, 0.173081, 0.15008, 0.139895, 0.132295, 0.127496, 0.106997, 0.129801, 0.125101, 0.147574, 0.209395, 0.155435, 0.161087, 0.132295, 0.232838, 0.25406, 0.295083, 0.42561, 0.418646, 0.332115, 0.308712, 0.384043, 0.454136, 0.476583, 0.458154, 0.440853, 0.41194, 0.490133, 0.465241, 0.447574], '')</t>
  </si>
  <si>
    <t>[70, 120]</t>
  </si>
  <si>
    <t xml:space="preserve">F5S0R5|F5S0R5_9ENTR GNAT family acetyltransferase OS=Enterobacter hormaechei ATCC 49162 </t>
  </si>
  <si>
    <t>([0.225814, 0.321458, 0.359901, 0.384043, 0.278302, 0.268042, 0.21291, 0.144935, 0.170161, 0.167087, 0.191378, 0.191378, 0.196879, 0.21291, 0.222385, 0.229226, 0.278302, 0.26085, 0.194234, 0.18812, 0.225814, 0.18812, 0.164327, 0.173081, 0.111485, 0.120615, 0.120615, 0.170161, 0.25406, 0.15284, 0.191378, 0.191378, 0.257454, 0.18812, 0.132295, 0.139895, 0.090864, 0.116183, 0.137348, 0.191378, 0.173081, 0.209395, 0.21291, 0.15008, 0.147574, 0.219301, 0.229226, 0.185198, 0.155435, 0.088832, 0.194234, 0.196879, 0.139895, 0.127496, 0.185198, 0.144935, 0.144935, 0.116183, 0.071867, 0.073402, 0.098513, 0.109221, 0.088832, 0.0704, 0.066181, 0.034884, 0.037156, 0.059222, 0.079919, 0.098513, 0.17593, 0.161087, 0.088832, 0.147574, 0.085092, 0.047319, 0.092881, 0.076542, 0.086953, 0.132295, 0.118441, 0.106997, 0.170161, 0.129801, 0.185198, 0.275179, 0.278302, 0.17593, 0.102787, 0.074921, 0.073402, 0.069024, 0.078022, 0.155435, 0.155435, 0.243554, 0.342579, 0.352862, 0.377384, 0.374039, 0.284882, 0.239899, 0.164327, 0.134866, 0.200174, 0.200174, 0.11371, 0.185198, 0.239899, 0.335645, 0.324872, 0.239899, 0.243554, 0.239899, 0.222385, 0.200174, 0.120615, 0.11371, 0.054297, 0.027463, 0.038858, 0.083462, 0.054297, 0.096677, 0.118441, 0.0704, 0.074921, 0.11371, 0.10481, 0.067594, 0.064632, 0.137348, 0.15008, 0.17593, 0.086953, 0.079919, 0.083462, 0.139895, 0.142424, 0.142424, 0.18812, 0.122885, 0.058088, 0.106997, 0.106997, 0.10481, 0.144935, 0.116183, 0.092881, 0.092881, 0.18812, 0.196879, 0.102787, 0.092881, 0.083462, 0.078022, 0.06312, 0.067594, 0.071867, 0.071867, 0.132295, 0.132295, 0.232838, 0.21291, 0.21291, 0.129801, 0.069024, 0.046336, 0.046336, 0.041405, 0.043307, 0.043307, 0.040537, 0.042364, 0.079919, 0.040537, 0.088832, 0.0704, 0.071867, 0.073402, 0.042364, 0.022667, 0.029376, 0.015694, 0.018106, 0.015694, 0.025762, 0.056825, 0.098513, 0.120615, 0.196879, 0.194234, 0.155435, 0.094817, 0.094817, 0.050641, 0.049374, 0.025316, 0.043307, 0.041405, 0.021816, 0.035586, 0.066181, 0.049374, 0.100716, 0.164327, 0.102787, 0.066181, 0.059222, 0.049374, 0.047319, 0.044297, 0.044297, 0.043307, 0.078022, 0.127496, 0.21291, 0.311707, 0.436924, 0.324872, 0.232838, 0.26085, 0.17593, 0.167087, 0.191378, 0.194234, 0.194234, 0.30533, 0.41194, 0.384043, 0.387226, 0.40511, 0.40511, 0.321458, 0.268042, 0.278302, 0.278302, 0.26085, 0.257454, 0.222385, 0.284882, 0.380708, 0.486429, 0.562014, 0.436924, 0.450668, 0.418646, 0.390993, 0.298791, 0.278302, 0.301917, 0.301917, 0.291804, 0.206376, 0.206376, 0.288399, 0.216401, 0.232838, 0.247041, 0.25406, 0.257454, 0.308712, 0.21291, 0.094817, 0.111485, 0.173081, 0.11371, 0.147574, 0.179055, 0.18812, 0.17593, 0.185198, 0.182256, 0.179055, 0.298791, 0.298791, 0.301917, 0.370445, 0.370445, 0.36309, 0.275179, 0.239899, 0.142424, 0.161087, 0.271506, 0.288399, 0.321458, 0.36309, 0.31487, 0.342579, 0.398279, 0.370445, 0.284882, 0.288399, 0.209395, 0.185198, 0.278302, 0.203355, 0.118441, 0.066181, 0.064632, 0.118441, 0.142424, 0.222385, 0.209395, 0.185198, 0.179055, 0.116183, 0.134866, 0.170161, 0.15284, 0.182256, 0.139895, 0.21291, 0.236433, 0.239899, 0.229226, 0.225814, 0.278302, 0.301917, 0.414856, 0.418646, 0.40511, 0.342579, 0.281712, 0.394753, 0.4292, 0.436924, 0.562014, 0.468512, 0.465241, 0.370445, 0.359901, 0.450668, 0.458154, 0.433034, 0.517562, 0.521092, 0.521092, 0.549308, 0.538167, 0.41194, 0.40511, 0.380708, 0.352862, 0.418646, 0.298791, 0.216401, 0.137348, 0.120615, 0.185198, 0.18812, 0.275179, 0.17593, 0.17593, 0.147574, 0.11371, 0.096677, 0.067594, 0.035586, 0.038042, 0.066181, 0.134866, 0.134866, 0.134866, 0.155435, 0.132295, 0.236433, 0.311707, 0.387226, 0.394753, 0.394753, 0.356642, 0.342579, 0.42561, 0.339168, 0.281712, 0.374039, 0.377384, 0.374039, 0.461924, 0.468512, 0.476583, 0.476583, 0.476583, 0.505461, 0.575842, 0.505461, 0.408655, 0.41194, 0.335645, 0.243554, 0.25031, 0.291804, 0.191378, 0.155435, 0.222385, 0.324872, 0.209395, 0.232838, 0.295083, 0.311707, 0.31487, 0.284882, 0.25031, 0.25031, 0.179055, 0.106997, 0.167087, 0.243554, 0.209395, 0.288399, 0.284882, 0.308712, 0.30533, 0.324872, 0.387226, 0.390993, 0.40511, 0.534167, 0.538167, 0.545602, 0.440853, 0.42561, 0.4292, 0.332115, 0.301917, 0.380708, 0.447574, 0.384043, 0.384043, 0.321458, 0.318242, 0.398279, 0.380708, 0.384043, 0.468512, 0.480142, 0.390993, 0.36309, 0.36309, 0.366687, 0.390993, 0.447574, 0.359901, 0.418646, 0.525368, 0.58069, 0.483068, 0.529623, 0.570702, 0.56648, 0.685117, 0.59917, 0.618285, 0.521092, 0.517562, 0.521092, 0.4292, 0.433034, 0.444081, 0.433034, 0.401658, 0.284882, 0.328603, 0.42561, 0.398279, 0.370445, 0.36309, 0.440853, 0.356642, 0.398279, 0.390993, 0.398279, 0.483068, 0.401658, 0.472492, 0.497853, 0.41194, 0.408655, 0.490133, 0.480142, 0.380708, 0.408655, 0.458154, 0.447574, 0.436924, 0.352862, 0.408655, 0.41194, 0.30533, 0.298791, 0.26085, 0.25406, 0.264545, 0.247041, 0.284882, 0.295083, 0.236433, 0.257454, 0.342579, 0.25406, 0.229226, 0.335645, 0.339168, 0.291804, 0.288399, 0.191378, 0.301917, 0.206376, 0.17593, 0.196879, 0.281712, 0.229226, 0.225814, 0.21291, 0.243554, 0.288399, 0.179055, 0.232838, 0.30533, 0.295083, 0.384043, 0.42561, 0.335645, 0.335645, 0.42561, 0.352862, 0.40511, 0.291804, 0.268042, 0.209395, 0.288399, 0.301917, 0.349426, 0.359901, 0.374039, 0.271506, 0.264545, 0.36309, 0.30533, 0.268042, 0.288399, 0.25406, 0.15284, 0.134866, 0.139895, 0.139895, 0.134866, 0.164327, 0.203355, 0.298791, 0.278302, 0.308712, 0.308712, 0.301917, 0.295083, 0.182256, 0.257454, 0.247041, 0.155435, 0.11371, 0.086953, 0.081712, 0.096677, 0.132295, 0.185198, 0.179055, 0.179055, 0.216401, 0.216401, 0.225814, 0.222385, 0.342579, 0.216401, 0.209395, 0.173081, 0.116183, 0.132295, 0.137348, 0.142424, 0.236433, 0.356642, 0.352862, 0.232838, 0.232838, 0.301917, 0.239899, 0.139895, 0.111485, 0.076542, 0.076542, 0.102787, 0.098513, 0.088832, 0.098513, 0.109221, 0.092881, 0.142424, 0.236433, 0.232838, 0.243554, 0.236433, 0.17593, 0.17593, 0.209395, 0.182256, 0.090864, 0.182256, 0.308712, 0.257454, 0.36309, 0.324872, 0.321458, 0.232838, 0.203355, 0.275179, 0.167087, 0.179055, 0.10481, 0.046336, 0.044297, 0.032677, 0.017447, 0.020522, 0.032677, 0.051831, 0.06312, 0.060549, 0.047319, 0.038858, 0.069024, 0.06312, 0.066181, 0.033407, 0.056825, 0.083462, 0.047319, 0.094817, 0.088832, 0.132295, 0.216401, 0.132295, 0.155435, 0.257454, 0.15008, 0.088832, 0.055536, 0.055536, 0.066181, 0.067594, 0.073402, 0.041405, 0.023087, 0.018106, 0.033407, 0.023963, 0.016826, 0.031287, 0.016257, 0.030003, 0.034884, 0.020165, 0.038042, 0.021381, 0.020165, 0.049374, 0.049374, 0.045352, 0.037156, 0.06184, 0.06184, 0.06184, 0.120615, 0.106997, 0.170161, 0.134866, 0.111485, 0.144935, 0.085092, 0.161087, 0.092881, 0.10481, 0.100716, 0.074921, 0.155435, 0.081712, 0.042364, 0.074921, 0.137348, 0.155435, 0.173081, 0.170161, 0.15008, 0.081712, 0.137348, 0.073402, 0.086953, 0.173081, 0.098513, 0.17593, 0.100716, 0.167087, 0.090864, 0.173081, 0.219301, 0.10481, 0.129801, 0.206376, 0.170161, 0.15284, 0.170161, 0.155435, 0.170161, 0.173081, 0.222385, 0.167087, 0.15008, 0.15008, 0.15008, 0.144935, 0.0704, 0.147574, 0.158265, 0.25406, 0.25406, 0.268042, 0.291804, 0.278302, 0.25031, 0.26085, 0.158265, 0.085092, 0.085092, 0.081712, 0.054297, 0.071867, 0.118441, 0.232838, 0.25031, 0.142424, 0.15284, 0.155435, 0.125101, 0.069024, 0.032017, 0.029376, 0.026338, 0.025762, 0.049374, 0.059222, 0.035586, 0.078022, 0.137348, 0.144935, 0.142424, 0.132295, 0.10481, 0.118441, 0.083462, 0.083462, 0.15008, 0.142424, 0.222385, 0.155435, 0.239899, 0.346032, 0.36309, 0.308712, 0.370445, 0.264545, 0.185198, 0.26085, 0.18812, 0.179055, 0.164327, 0.134866, 0.206376, 0.25406, 0.239899, 0.298791, 0.30533, 0.200174, 0.21291, 0.203355, 0.222385, 0.222385, 0.219301, 0.179055, 0.137348, 0.161087, 0.257454, 0.356642, 0.394753, 0.480142, 0.418646, 0.436924, 0.436924, 0.454136, 0.324872, 0.298791, 0.216401, 0.132295, 0.15008, 0.21291, 0.21291, 0.288399, 0.196879, 0.200174, 0.225814, 0.232838, 0.232838, 0.15008, 0.125101, 0.116183, 0.102787, 0.092881, 0.051831, 0.0704, 0.060549, 0.0704, 0.048328, 0.073402, 0.074921, 0.116183, 0.118441, 0.125101, 0.120615, 0.182256, 0.122885, 0.122885, 0.182256, 0.118441, 0.194234, 0.194234, 0.127496, 0.134866, 0.173081, 0.288399, 0.284882, 0.301917, 0.380708, 0.468512, 0.436924, 0.447574, 0.447574, 0.374039, 0.335645, 0.328603, 0.321458, 0.324872, 0.324872, 0.229226, 0.318242, 0.243554, 0.25031, 0.247041, 0.25406, 0.209395, 0.182256, 0.185198, 0.173081, 0.109221, 0.074921, 0.092881, 0.085092, 0.081712, 0.081712, 0.096677, 0.060549, 0.066181, 0.111485, 0.116183, 0.209395, 0.200174, 0.275179, 0.281712, 0.356642, 0.321458, 0.394753, 0.36309, 0.318242, 0.288399, 0.390993, 0.468512, 0.436924, 0.58069], '')</t>
  </si>
  <si>
    <t>[243, 328, 336, 337, 338, 339, 340, 385, 386, 387, 419, 420, 421, 446, 447, 449, 450, 451, 452, 453, 454, 455, 456, 457, 886]</t>
  </si>
  <si>
    <t xml:space="preserve">F5S0R6|F5S0R6_9ENTR CDP-diacylglycerol-serine O-phosphatidyltransferase OS=Enterobacter hormaechei ATCC 49162 </t>
  </si>
  <si>
    <t>([0.384043, 0.433034, 0.468512, 0.359901, 0.349426, 0.387226, 0.308712, 0.366687, 0.390993, 0.318242, 0.339168, 0.380708, 0.468512, 0.401658, 0.40511, 0.529623, 0.454136, 0.465241, 0.346032, 0.247041, 0.167087, 0.139895, 0.155435, 0.127496, 0.203355, 0.139895, 0.132295, 0.209395, 0.18812, 0.122885, 0.122885, 0.129801, 0.125101, 0.073402, 0.092881, 0.086953, 0.069024, 0.106997, 0.098513, 0.173081, 0.182256, 0.185198, 0.134866, 0.076542, 0.076542, 0.041405, 0.046336, 0.026892, 0.027463, 0.027463, 0.049374, 0.090864, 0.083462, 0.083462, 0.137348, 0.134866, 0.081712, 0.056825, 0.060549, 0.049374, 0.028695, 0.030003, 0.051831, 0.073402, 0.111485, 0.129801, 0.209395, 0.295083, 0.41194, 0.408655, 0.311707, 0.311707, 0.232838, 0.232838, 0.170161, 0.106997, 0.085092, 0.147574, 0.129801, 0.122885, 0.142424, 0.18812, 0.281712, 0.268042, 0.298791, 0.298791, 0.209395, 0.200174, 0.173081, 0.127496, 0.098513, 0.158265, 0.164327, 0.232838, 0.25031, 0.288399, 0.384043, 0.342579, 0.25031, 0.291804, 0.284882, 0.295083, 0.295083, 0.298791, 0.311707, 0.328603, 0.356642, 0.450668, 0.36309, 0.401658, 0.346032, 0.40511, 0.342579, 0.243554, 0.239899, 0.164327, 0.21291, 0.15008, 0.264545, 0.356642, 0.42561, 0.440853, 0.40511, 0.349426, 0.335645, 0.264545, 0.173081, 0.15284, 0.083462, 0.139895, 0.132295, 0.120615, 0.060549, 0.051831, 0.092881, 0.098513, 0.142424, 0.085092, 0.076542, 0.042364, 0.040537, 0.040537, 0.032017, 0.038042, 0.038858, 0.043307, 0.069024, 0.076542, 0.045352, 0.054297, 0.055536, 0.060549, 0.069024, 0.120615, 0.191378, 0.118441, 0.111485, 0.067594, 0.102787, 0.161087, 0.158265, 0.158265, 0.10481, 0.073402, 0.073402, 0.129801, 0.137348, 0.142424, 0.155435, 0.200174, 0.288399, 0.196879, 0.15008, 0.127496, 0.132295, 0.066181, 0.074921, 0.079919, 0.132295, 0.137348, 0.085092, 0.094817, 0.094817, 0.144935, 0.219301, 0.216401, 0.147574, 0.127496, 0.118441, 0.092881, 0.11371, 0.11371, 0.206376, 0.247041, 0.356642, 0.370445, 0.483068, 0.557691, 0.58069, 0.59508, 0.468512, 0.562014, 0.671169, 0.680603, 0.59014, 0.59014, 0.59014, 0.529623, 0.529623, 0.541878, 0.675549, 0.545602, 0.538167, 0.517562, 0.480142, 0.408655, 0.291804, 0.295083, 0.182256, 0.170161, 0.158265, 0.247041, 0.21291, 0.21291, 0.219301, 0.301917, 0.311707, 0.219301, 0.332115, 0.26085, 0.25406, 0.268042, 0.264545, 0.196879, 0.18812, 0.139895, 0.200174, 0.284882, 0.284882, 0.401658, 0.298791, 0.21291, 0.222385, 0.257454, 0.247041, 0.147574, 0.0704, 0.064632, 0.066181, 0.051831, 0.096677, 0.060549, 0.041405, 0.078022, 0.116183, 0.116183, 0.118441, 0.120615, 0.069024, 0.045352, 0.047319, 0.098513, 0.098513, 0.043307, 0.047319, 0.026338, 0.056825, 0.098513, 0.064632, 0.066181, 0.056825, 0.045352, 0.078022, 0.05306, 0.027463, 0.030003, 0.018787, 0.019109, 0.018106, 0.032677, 0.050641, 0.048328, 0.03976, 0.045352, 0.100716, 0.051831, 0.049374, 0.026892, 0.032677, 0.05306, 0.090864, 0.137348, 0.120615, 0.120615, 0.203355, 0.182256, 0.092881, 0.086953, 0.164327, 0.179055, 0.17593, 0.185198, 0.21291, 0.118441, 0.167087, 0.092881, 0.090864, 0.15284, 0.182256, 0.11371, 0.127496, 0.074921, 0.040537, 0.028107, 0.027463, 0.015344, 0.031287, 0.036378, 0.066181, 0.05306, 0.023534, 0.014315, 0.013437, 0.011342, 0.013016, 0.013613, 0.013821, 0.014315, 0.010221, 0.012491, 0.020522, 0.017797, 0.031287, 0.030611, 0.034068, 0.020522, 0.036378, 0.019109, 0.016021, 0.016528, 0.017138, 0.035586, 0.06312, 0.071867, 0.071867, 0.071867, 0.067594, 0.064632, 0.11371, 0.167087, 0.125101, 0.056825, 0.034068, 0.032677, 0.060549, 0.098513, 0.0704, 0.055536, 0.054297, 0.064632, 0.066181, 0.064632, 0.069024, 0.074921, 0.036378, 0.040537, 0.088832, 0.085092, 0.125101, 0.056825, 0.055536, 0.038042, 0.085092, 0.073402, 0.074921, 0.081712, 0.064632, 0.078022, 0.058088, 0.058088, 0.10481, 0.102787, 0.120615, 0.116183, 0.102787, 0.15008, 0.078022, 0.054297, 0.046336, 0.058088, 0.120615, 0.127496, 0.203355, 0.206376, 0.206376, 0.206376, 0.116183, 0.076542, 0.129801, 0.209395, 0.30533, 0.311707, 0.318242, 0.219301, 0.147574, 0.144935, 0.167087, 0.17593, 0.194234, 0.225814, 0.139895, 0.15284, 0.15008, 0.088832, 0.071867, 0.127496, 0.074921, 0.155435, 0.182256, 0.194234, 0.132295, 0.127496, 0.125101, 0.069024, 0.059222, 0.088832, 0.086953, 0.049374, 0.081712, 0.079919, 0.043307, 0.074921, 0.037156, 0.037156, 0.066181, 0.044297, 0.025316, 0.043307, 0.033407, 0.028695, 0.017138, 0.019401, 0.016021, 0.011669, 0.015078, 0.020876, 0.016257, 0.01204, 0.017138, 0.01227, 0.009096], '')</t>
  </si>
  <si>
    <t>[15, 197, 198, 199, 201, 202, 203, 204, 205, 206, 207, 208, 209, 210, 211, 212, 213]</t>
  </si>
  <si>
    <t xml:space="preserve">F5S0R7|F5S0R7_9ENTR Lipoprotein OS=Enterobacter hormaechei ATCC 49162 </t>
  </si>
  <si>
    <t>([0.012727, 0.00962, 0.014075, 0.020876, 0.018106, 0.023534, 0.030003, 0.027463, 0.029376, 0.041405, 0.056825, 0.083462, 0.044297, 0.042364, 0.034884, 0.081712, 0.139895, 0.18812, 0.236433, 0.222385, 0.301917, 0.301917, 0.301917, 0.271506, 0.26085, 0.295083, 0.247041, 0.173081, 0.216401, 0.216401, 0.179055, 0.170161, 0.170161, 0.291804, 0.185198, 0.158265, 0.088832, 0.079919, 0.086953, 0.106997, 0.046336, 0.046336, 0.096677, 0.164327, 0.191378, 0.191378, 0.18812, 0.239899, 0.239899, 0.25031, 0.196879, 0.17593, 0.092881, 0.081712, 0.040537, 0.081712, 0.055536, 0.096677, 0.085092, 0.073402, 0.073402, 0.161087, 0.106997, 0.056825, 0.056825, 0.05306, 0.055536, 0.081712, 0.076542, 0.129801, 0.122885, 0.194234, 0.15008, 0.25031, 0.161087, 0.243554, 0.264545, 0.232838, 0.203355, 0.142424, 0.155435, 0.111485, 0.079919, 0.134866, 0.191378, 0.185198, 0.194234, 0.196879, 0.090864, 0.079919, 0.054297, 0.030003, 0.033407, 0.045352, 0.038042, 0.0704, 0.033407, 0.024393, 0.040537, 0.038042, 0.06312, 0.043307, 0.05306, 0.049374, 0.033407, 0.030003, 0.018787], '')</t>
  </si>
  <si>
    <t xml:space="preserve">F5S0R8|F5S0R8_9ENTR Dicarboxylate MFS family major facilitator transporter OS=Enterobacter hormaechei ATCC 49162 </t>
  </si>
  <si>
    <t>([0.387226, 0.433034, 0.461924, 0.468512, 0.346032, 0.31487, 0.332115, 0.352862, 0.380708, 0.398279, 0.418646, 0.472492, 0.476583, 0.384043, 0.284882, 0.31487, 0.264545, 0.206376, 0.239899, 0.196879, 0.18812, 0.17593, 0.164327, 0.170161, 0.102787, 0.118441, 0.164327, 0.098513, 0.044297, 0.044297, 0.020165, 0.011342, 0.008624, 0.005932, 0.007091, 0.006482, 0.005683, 0.007259, 0.006567, 0.004775, 0.003804, 0.003461, 0.003461, 0.002581, 0.001692, 0.001572, 0.002276, 0.002057, 0.002688, 0.00407, 0.003997, 0.005992, 0.008723, 0.011903, 0.013016, 0.009096, 0.016528, 0.027463, 0.022306, 0.03976, 0.050641, 0.049374, 0.049374, 0.040537, 0.073402, 0.071867, 0.085092, 0.049374, 0.05306, 0.066181, 0.032677, 0.030611, 0.028695, 0.016021, 0.009728, 0.008624, 0.01204, 0.011669, 0.007877, 0.00777, 0.008156, 0.010672, 0.019401, 0.023963, 0.030611, 0.030611, 0.0704, 0.120615, 0.120615, 0.064632, 0.027463, 0.050641, 0.031287, 0.020165, 0.025762, 0.034068, 0.046336, 0.029376, 0.028107, 0.051831, 0.034884, 0.020522, 0.011518, 0.009865, 0.007555, 0.005378, 0.005992, 0.005799, 0.004208, 0.005011, 0.007031, 0.006701, 0.006795, 0.009096, 0.008276, 0.008624, 0.011903, 0.014315, 0.012491, 0.008409, 0.006078, 0.006078, 0.006701, 0.00962, 0.00777, 0.006533, 0.009483, 0.008624, 0.006142, 0.008895, 0.006533, 0.006245, 0.009096, 0.009728, 0.006533, 0.009294, 0.011342, 0.009865, 0.009977, 0.017138, 0.016528, 0.021816, 0.040537, 0.06184, 0.037156, 0.058088, 0.081712, 0.088832, 0.088832, 0.161087, 0.167087, 0.243554, 0.132295, 0.069024, 0.046336, 0.090864, 0.040537, 0.03976, 0.020522, 0.016528, 0.016528, 0.017447, 0.013265, 0.013265, 0.011669, 0.018106, 0.013265, 0.011903, 0.009294, 0.006701, 0.004921, 0.003963, 0.003276, 0.003757, 0.003821, 0.003298, 0.003405, 0.004921, 0.003607, 0.003804, 0.004689, 0.004736, 0.006894, 0.010372, 0.007315, 0.007495, 0.006421, 0.006194, 0.008525, 0.006701, 0.009483, 0.009096, 0.014315, 0.01078, 0.012727, 0.016021, 0.026892, 0.020522, 0.016021, 0.016021, 0.021381, 0.014315, 0.009483, 0.007645, 0.005503, 0.005378, 0.003924, 0.004513, 0.006421, 0.006567, 0.006619, 0.006795, 0.010926, 0.009977, 0.018787, 0.024393, 0.036378, 0.043307, 0.033407, 0.044297, 0.066181, 0.045352, 0.076542, 0.139895, 0.137348, 0.222385, 0.328603, 0.374039, 0.374039, 0.370445, 0.264545, 0.26085, 0.257454, 0.25031, 0.247041, 0.25031, 0.206376, 0.098513, 0.045352, 0.05306, 0.030003, 0.020876, 0.038042, 0.017138, 0.016021, 0.015694, 0.012491, 0.012491, 0.016257, 0.009728, 0.00962, 0.008525, 0.008156, 0.008156, 0.005011, 0.005086, 0.005223, 0.004247, 0.00515, 0.007177, 0.008895, 0.007877, 0.007877, 0.006078, 0.009977, 0.009977, 0.012727, 0.016021, 0.011903, 0.01204, 0.016826, 0.018787, 0.024826, 0.03976, 0.036378, 0.05306, 0.029376, 0.0198, 0.041405, 0.036378, 0.026892, 0.015078, 0.016257, 0.018787, 0.014586, 0.010131, 0.006795, 0.004689, 0.004835, 0.006421, 0.004577, 0.004135, 0.003864, 0.004388, 0.003701, 0.003671, 0.004775, 0.006194, 0.005249, 0.005086, 0.006619, 0.007877, 0.011903, 0.0198, 0.022306, 0.026338, 0.020165, 0.017447, 0.032677, 0.030611, 0.017797, 0.018787, 0.031287, 0.017447, 0.021816, 0.042364, 0.025316, 0.028695, 0.015344, 0.016021, 0.016826, 0.012727, 0.008156, 0.008156, 0.008276, 0.010509, 0.018106, 0.032677, 0.092881, 0.043307, 0.032677, 0.035586, 0.028695, 0.020522, 0.020522, 0.011518, 0.008624, 0.008624, 0.006533, 0.006533, 0.006374, 0.004414, 0.003607, 0.004835, 0.003177, 0.00225, 0.00225, 0.001778, 0.001271, 0.001112, 0.001623, 0.001335, 0.001048, 0.001692, 0.001692, 0.002606, 0.003109, 0.002482, 0.003555, 0.003555, 0.004921, 0.005378, 0.008002, 0.010131, 0.007031, 0.011518, 0.013437, 0.012491, 0.009483, 0.016257, 0.009401, 0.008075, 0.008895, 0.010926, 0.011669, 0.011669, 0.007031, 0.005623, 0.008723, 0.007645, 0.008895, 0.007259, 0.01078, 0.006795, 0.006078, 0.007315, 0.005249, 0.006795, 0.004899, 0.006988, 0.006988, 0.007177, 0.008409, 0.011518, 0.016826, 0.016257, 0.022306, 0.019401, 0.020165, 0.011518, 0.007495, 0.005872, 0.007031, 0.004921, 0.005799, 0.007495, 0.007422, 0.007422, 0.006482, 0.005932, 0.004161, 0.003298, 0.004431, 0.003276, 0.002688, 0.001709, 0.001675, 0.001649, 0.002581, 0.003864, 0.005378, 0.007645, 0.006894, 0.006894, 0.006421, 0.006619, 0.005683, 0.00558, 0.006701, 0.006567, 0.009977, 0.016257, 0.023963, 0.017447, 0.038042], '')</t>
  </si>
  <si>
    <t xml:space="preserve">F5S0R9|F5S0R9_9ENTR Cytoplasmic protein OS=Enterobacter hormaechei ATCC 49162 </t>
  </si>
  <si>
    <t>([0.281712, 0.278302, 0.342579, 0.264545, 0.321458, 0.219301, 0.25406, 0.291804, 0.321458, 0.374039, 0.401658, 0.450668, 0.356642, 0.374039, 0.291804, 0.390993, 0.384043, 0.472492, 0.461924, 0.461924, 0.458154, 0.497853, 0.447574, 0.387226, 0.401658, 0.390993, 0.525368, 0.4292, 0.418646, 0.41194, 0.394753, 0.31487, 0.243554, 0.352862, 0.342579, 0.295083, 0.295083, 0.209395, 0.209395, 0.216401, 0.182256, 0.185198, 0.18812, 0.232838, 0.257454, 0.311707, 0.30533, 0.25406, 0.346032, 0.352862, 0.284882, 0.194234, 0.243554, 0.243554, 0.134866, 0.132295, 0.229226, 0.15284, 0.222385, 0.222385, 0.222385, 0.26085, 0.26085, 0.222385, 0.18812, 0.209395, 0.17593, 0.182256, 0.164327, 0.142424, 0.134866, 0.191378, 0.182256, 0.139895, 0.21291, 0.268042, 0.264545, 0.17593, 0.264545, 0.264545, 0.243554, 0.222385, 0.206376, 0.129801, 0.191378, 0.26085, 0.264545, 0.30533, 0.298791, 0.342579, 0.36309, 0.366687, 0.281712, 0.387226, 0.465241, 0.450668, 0.490133, 0.5017, 0.538167, 0.534167, 0.56648, 0.505461, 0.51388, 0.525368, 0.648219, 0.707965, 0.613573, 0.604312, 0.575842, 0.58069, 0.549308, 0.525368, 0.497853, 0.534167, 0.422041, 0.414856, 0.422041, 0.321458, 0.206376, 0.271506, 0.271506, 0.17593, 0.239899, 0.21291, 0.206376, 0.206376, 0.185198, 0.158265, 0.106997, 0.132295, 0.125101, 0.142424, 0.161087, 0.161087, 0.21291, 0.324872, 0.342579, 0.31487, 0.318242, 0.422041, 0.398279, 0.377384, 0.447574, 0.433034, 0.444081, 0.414856, 0.384043, 0.352862, 0.476583, 0.608892], '')</t>
  </si>
  <si>
    <t>[26, 97, 98, 99, 100, 101, 102, 103, 104, 105, 106, 107, 108, 109, 110, 111, 113, 149]</t>
  </si>
  <si>
    <t xml:space="preserve">F5S0S0|F5S0S0_9ENTR Uncharacterized protein OS=Enterobacter hormaechei ATCC 49162 </t>
  </si>
  <si>
    <t>([0.060549, 0.024826, 0.03976, 0.06184, 0.088832, 0.086953, 0.11371, 0.071867, 0.098513, 0.074921, 0.048328, 0.064632, 0.050641, 0.027463, 0.016528, 0.01204, 0.015078, 0.023534, 0.025316, 0.027463, 0.054297, 0.056825, 0.120615, 0.125101, 0.058088, 0.058088, 0.034068, 0.032017, 0.032017, 0.024393, 0.038042, 0.0704, 0.0704, 0.048328, 0.048328, 0.102787, 0.10481, 0.079919, 0.085092, 0.042364, 0.041405, 0.034068, 0.044297, 0.030611, 0.021381, 0.03976, 0.026338, 0.055536, 0.040537, 0.074921, 0.073402], '')</t>
  </si>
  <si>
    <t xml:space="preserve">F5S0S5|F5S0S5_9ENTR Ribosome-associated inhibitor A OS=Enterobacter hormaechei ATCC 49162 </t>
  </si>
  <si>
    <t>([0.557691, 0.4292, 0.461924, 0.541878, 0.529623, 0.440853, 0.465241, 0.497853, 0.534167, 0.480142, 0.476583, 0.517562, 0.521092, 0.476583, 0.440853, 0.521092, 0.444081, 0.454136, 0.450668, 0.342579, 0.387226, 0.377384, 0.472492, 0.398279, 0.295083, 0.328603, 0.436924, 0.447574, 0.36309, 0.278302, 0.268042, 0.288399, 0.278302, 0.291804, 0.390993, 0.422041, 0.42561, 0.408655, 0.342579, 0.324872, 0.42561, 0.390993, 0.390993, 0.301917, 0.384043, 0.461924, 0.480142, 0.461924, 0.447574, 0.541878, 0.545602, 0.562014, 0.538167, 0.538167, 0.497853, 0.461924, 0.465241, 0.476583, 0.59508, 0.632174, 0.553315, 0.545602, 0.549308, 0.461924, 0.56648, 0.557691, 0.476583, 0.370445, 0.366687, 0.36309, 0.278302, 0.36309, 0.422041, 0.454136, 0.380708, 0.414856, 0.418646, 0.346032, 0.346032, 0.349426, 0.374039, 0.458154, 0.468512, 0.465241, 0.553315, 0.538167, 0.505461, 0.59508, 0.699094, 0.680603, 0.604312, 0.703578, 0.694846, 0.661982, 0.642678, 0.618285, 0.575842, 0.59508, 0.694846, 0.59508, 0.59508, 0.618285, 0.632174, 0.59917, 0.613573, 0.59508, 0.575842, 0.59014, 0.56648, 0.541878, 0.517562, 0.613573, 0.59508], '')</t>
  </si>
  <si>
    <t>[0, 3, 4, 8, 11, 12, 15, 49, 50, 51, 52, 53, 58, 59, 60, 61, 62, 64, 65, 84, 85, 86, 87, 88, 89, 90, 91, 92, 93, 94, 95, 96, 97, 98, 99, 100, 101, 102, 103, 104, 105, 106, 107, 108, 109, 110, 111, 112]</t>
  </si>
  <si>
    <t xml:space="preserve">F5S0S7|F5S0S7_9ENTR SMP-30/Gluconolaconase/LRE domain protein OS=Enterobacter hormaechei ATCC 49162 </t>
  </si>
  <si>
    <t>([0.009483, 0.007315, 0.009977, 0.010926, 0.014783, 0.01078, 0.011903, 0.015694, 0.010509, 0.008156, 0.00962, 0.007877, 0.00543, 0.006701, 0.00777, 0.006374, 0.005318, 0.006482, 0.008276, 0.01078, 0.020522, 0.022306, 0.023534, 0.014783, 0.018787, 0.011342, 0.019401, 0.023087, 0.022667, 0.026892, 0.069024, 0.079919, 0.098513, 0.206376, 0.21291, 0.120615, 0.170161, 0.18812, 0.222385, 0.225814, 0.200174, 0.161087, 0.161087, 0.144935, 0.129801, 0.100716, 0.185198, 0.11371, 0.067594, 0.079919, 0.134866, 0.129801, 0.067594, 0.106997, 0.088832, 0.044297, 0.083462, 0.049374, 0.071867, 0.0704, 0.050641, 0.059222, 0.067594, 0.111485, 0.142424, 0.161087, 0.185198, 0.111485, 0.173081, 0.275179, 0.275179, 0.21291, 0.191378, 0.196879, 0.111485, 0.096677, 0.109221, 0.111485, 0.196879, 0.173081, 0.167087, 0.196879, 0.096677, 0.060549, 0.041405, 0.051831, 0.064632, 0.066181, 0.118441, 0.10481, 0.054297, 0.024826, 0.022306, 0.022667, 0.040537, 0.083462, 0.094817, 0.15284, 0.098513, 0.05306, 0.059222, 0.058088, 0.056825, 0.078022, 0.078022, 0.118441, 0.147574, 0.216401, 0.21291, 0.21291, 0.271506, 0.370445, 0.401658, 0.465241, 0.454136, 0.342579, 0.356642, 0.374039, 0.377384, 0.461924, 0.557691, 0.549308, 0.549308, 0.575842, 0.661982, 0.76285, 0.622677, 0.497853, 0.447574, 0.450668, 0.447574, 0.321458, 0.21291, 0.288399, 0.339168, 0.346032, 0.458154, 0.352862, 0.349426, 0.349426, 0.321458, 0.281712, 0.194234, 0.170161, 0.147574, 0.096677, 0.106997, 0.18812, 0.284882, 0.232838, 0.236433, 0.26085, 0.352862, 0.390993, 0.318242, 0.308712, 0.21291, 0.21291, 0.236433, 0.219301, 0.219301, 0.232838, 0.278302, 0.359901, 0.321458, 0.308712, 0.281712, 0.271506, 0.291804, 0.288399, 0.352862, 0.342579, 0.225814, 0.200174, 0.164327, 0.232838, 0.216401, 0.318242, 0.311707, 0.414856, 0.4292, 0.4292, 0.384043, 0.308712, 0.216401, 0.284882, 0.311707, 0.440853, 0.374039, 0.352862, 0.36309, 0.387226, 0.394753, 0.505461, 0.585406, 0.716283, 0.699094, 0.694846, 0.703578, 0.720929, 0.553315, 0.541878, 0.534167, 0.486429, 0.562014, 0.707965, 0.720929, 0.73685, 0.703578, 0.703578, 0.728858, 0.716283, 0.699094, 0.661982, 0.604312, 0.517562, 0.525368, 0.557691, 0.59014, 0.56648, 0.458154, 0.461924, 0.370445, 0.374039, 0.444081, 0.370445, 0.257454, 0.264545, 0.25031, 0.161087, 0.219301, 0.134866, 0.111485, 0.106997, 0.0704, 0.079919, 0.120615, 0.122885, 0.11371, 0.111485, 0.120615, 0.125101, 0.21291, 0.318242, 0.229226, 0.25031, 0.25031, 0.374039, 0.308712, 0.298791, 0.308712, 0.342579, 0.418646, 0.408655, 0.356642, 0.366687, 0.275179, 0.25031, 0.239899, 0.247041, 0.239899, 0.191378, 0.25406, 0.243554, 0.164327, 0.161087, 0.118441, 0.182256, 0.164327, 0.222385, 0.219301, 0.318242, 0.298791, 0.257454, 0.308712, 0.339168, 0.440853, 0.562014, 0.476583, 0.447574, 0.42561, 0.324872, 0.387226, 0.324872, 0.31487, 0.390993, 0.461924, 0.461924, 0.359901, 0.36309, 0.281712, 0.318242, 0.243554, 0.243554, 0.216401, 0.179055, 0.203355, 0.158265, 0.137348, 0.185198, 0.203355, 0.203355, 0.196879, 0.116183, 0.18812, 0.185198, 0.155435, 0.15008, 0.185198, 0.26085, 0.219301, 0.284882, 0.209395, 0.26085, 0.206376, 0.268042], '')</t>
  </si>
  <si>
    <t>[120, 121, 122, 123, 124, 125, 126, 193, 194, 195, 196, 197, 198, 199, 200, 201, 202, 204, 205, 206, 207, 208, 209, 210, 211, 212, 213, 214, 215, 216, 217, 218, 219, 277]</t>
  </si>
  <si>
    <t xml:space="preserve">F5S0T0|F5S0T0_9ENTR YfiR family protein OS=Enterobacter hormaechei ATCC 49162 </t>
  </si>
  <si>
    <t>([0.009865, 0.00777, 0.013016, 0.009865, 0.01078, 0.009015, 0.009401, 0.008156, 0.006567, 0.005932, 0.005503, 0.005011, 0.00515, 0.00543, 0.00543, 0.007495, 0.009015, 0.013437, 0.016021, 0.013821, 0.023087, 0.025316, 0.046336, 0.045352, 0.078022, 0.096677, 0.106997, 0.137348, 0.206376, 0.225814, 0.247041, 0.324872, 0.394753, 0.291804, 0.194234, 0.225814, 0.137348, 0.173081, 0.17593, 0.098513, 0.209395, 0.170161, 0.090864, 0.083462, 0.073402, 0.078022, 0.094817, 0.139895, 0.079919, 0.045352, 0.045352, 0.038858, 0.032017, 0.032017, 0.058088, 0.092881, 0.05306, 0.094817, 0.096677, 0.074921, 0.083462, 0.067594, 0.083462, 0.158265, 0.17593, 0.10481, 0.100716, 0.092881, 0.111485, 0.11371, 0.209395, 0.21291, 0.301917, 0.366687, 0.298791, 0.209395, 0.147574, 0.232838, 0.229226, 0.239899, 0.278302, 0.390993, 0.359901, 0.275179, 0.25031, 0.200174, 0.301917, 0.209395, 0.21291, 0.158265, 0.158265, 0.081712, 0.0704, 0.071867, 0.059222, 0.102787, 0.196879, 0.295083, 0.257454, 0.26085, 0.25031, 0.257454, 0.257454, 0.200174, 0.200174, 0.216401, 0.26085, 0.173081, 0.264545, 0.25031, 0.291804, 0.349426, 0.36309, 0.401658, 0.324872, 0.295083, 0.275179, 0.264545, 0.243554, 0.288399, 0.318242, 0.324872, 0.219301, 0.147574, 0.15008, 0.229226, 0.216401, 0.182256, 0.161087, 0.090864, 0.055536, 0.030611, 0.021816, 0.038042, 0.064632, 0.116183, 0.144935, 0.102787, 0.094817, 0.045352, 0.041405, 0.023534, 0.022667, 0.024393, 0.041405, 0.059222, 0.035586, 0.030003, 0.036378, 0.071867, 0.127496, 0.137348, 0.209395, 0.229226, 0.225814, 0.25031, 0.25406, 0.179055, 0.170161, 0.144935, 0.167087, 0.147574, 0.203355, 0.203355, 0.284882, 0.264545, 0.298791, 0.394753, 0.41194, 0.390993, 0.374039, 0.352862, 0.414856, 0.390993, 0.468512, 0.422041, 0.346032, 0.275179], '')</t>
  </si>
  <si>
    <t xml:space="preserve">F5S0T1|F5S0T1_9ENTR Inner membrane protein YfiN OS=Enterobacter hormaechei ATCC 49162 </t>
  </si>
  <si>
    <t>([0.003727, 0.003246, 0.002727, 0.00246, 0.002211, 0.002327, 0.001808, 0.002211, 0.002705, 0.002662, 0.002623, 0.003177, 0.003212, 0.003298, 0.004161, 0.003997, 0.004921, 0.004976, 0.005932, 0.006078, 0.006533, 0.009977, 0.009728, 0.015694, 0.026892, 0.03976, 0.06184, 0.096677, 0.11371, 0.11371, 0.164327, 0.139895, 0.15008, 0.206376, 0.196879, 0.109221, 0.129801, 0.073402, 0.074921, 0.078022, 0.056825, 0.064632, 0.044297, 0.066181, 0.069024, 0.078022, 0.100716, 0.049374, 0.054297, 0.059222, 0.030611, 0.032677, 0.064632, 0.059222, 0.074921, 0.083462, 0.0704, 0.090864, 0.125101, 0.092881, 0.100716, 0.078022, 0.067594, 0.092881, 0.094817, 0.085092, 0.071867, 0.0704, 0.132295, 0.078022, 0.060549, 0.06312, 0.033407, 0.031287, 0.016826, 0.018415, 0.020522, 0.036378, 0.048328, 0.086953, 0.11371, 0.10481, 0.167087, 0.170161, 0.158265, 0.164327, 0.096677, 0.06184, 0.067594, 0.067594, 0.079919, 0.054297, 0.047319, 0.109221, 0.060549, 0.137348, 0.081712, 0.055536, 0.073402, 0.085092, 0.042364, 0.022667, 0.021816, 0.022667, 0.042364, 0.046336, 0.036378, 0.038042, 0.06312, 0.064632, 0.034884, 0.066181, 0.069024, 0.147574, 0.10481, 0.179055, 0.158265, 0.219301, 0.167087, 0.096677, 0.076542, 0.139895, 0.125101, 0.073402, 0.034884, 0.020522, 0.018415, 0.014586, 0.020876, 0.014315, 0.009015, 0.013821, 0.014315, 0.016257, 0.010131, 0.008156, 0.005799, 0.00515, 0.00515, 0.006194, 0.006619, 0.006245, 0.004689, 0.006795, 0.006701, 0.009728, 0.014586, 0.014315, 0.016528, 0.019401, 0.028695, 0.05306, 0.038858, 0.024826, 0.030611, 0.06312, 0.06184, 0.132295, 0.167087, 0.100716, 0.122885, 0.182256, 0.147574, 0.167087, 0.161087, 0.25031, 0.182256, 0.179055, 0.18812, 0.288399, 0.281712, 0.291804, 0.179055, 0.209395, 0.278302, 0.30533, 0.216401, 0.31487, 0.321458, 0.30533, 0.401658, 0.298791, 0.308712, 0.398279, 0.346032, 0.349426, 0.356642, 0.308712, 0.311707, 0.321458, 0.31487, 0.203355, 0.206376, 0.318242, 0.232838, 0.155435, 0.161087, 0.239899, 0.196879, 0.196879, 0.21291, 0.127496, 0.222385, 0.129801, 0.116183, 0.134866, 0.142424, 0.111485, 0.203355, 0.216401, 0.173081, 0.179055, 0.203355, 0.120615, 0.120615, 0.196879, 0.25406, 0.206376, 0.191378, 0.232838, 0.25031, 0.15008, 0.247041, 0.232838, 0.232838, 0.206376, 0.308712, 0.295083, 0.298791, 0.268042, 0.15008, 0.17593, 0.17593, 0.275179, 0.275179, 0.247041, 0.216401, 0.170161, 0.173081, 0.185198, 0.185198, 0.134866, 0.209395, 0.182256, 0.182256, 0.275179, 0.318242, 0.30533, 0.278302, 0.225814, 0.17593, 0.182256, 0.116183, 0.11371, 0.10481, 0.17593, 0.21291, 0.139895, 0.209395, 0.147574, 0.083462, 0.086953, 0.106997, 0.11371, 0.0704, 0.0704, 0.069024, 0.051831, 0.044297, 0.05306, 0.094817, 0.098513, 0.125101, 0.127496, 0.071867, 0.081712, 0.064632, 0.048328, 0.098513, 0.096677, 0.144935, 0.158265, 0.164327, 0.081712, 0.078022, 0.161087, 0.161087, 0.155435, 0.185198, 0.222385, 0.219301, 0.129801, 0.191378, 0.173081, 0.25031, 0.332115, 0.321458, 0.374039, 0.288399, 0.26085, 0.219301, 0.17593, 0.161087, 0.081712, 0.155435, 0.109221, 0.100716, 0.102787, 0.085092, 0.085092, 0.088832, 0.060549, 0.125101, 0.067594, 0.067594, 0.040537, 0.033407, 0.026338, 0.014783, 0.026892, 0.035586, 0.051831, 0.043307, 0.042364, 0.079919, 0.098513, 0.073402, 0.073402, 0.040537, 0.050641, 0.05306, 0.045352, 0.071867, 0.064632, 0.096677, 0.155435, 0.182256, 0.206376, 0.158265, 0.232838, 0.155435, 0.142424, 0.066181, 0.109221, 0.111485, 0.090864, 0.037156, 0.088832, 0.090864, 0.125101, 0.120615, 0.073402, 0.085092, 0.069024, 0.038042, 0.027463, 0.031287, 0.045352, 0.038042, 0.0704, 0.073402, 0.132295, 0.106997, 0.120615, 0.086953, 0.098513, 0.118441, 0.21291, 0.203355, 0.194234, 0.222385, 0.225814, 0.30533, 0.194234, 0.222385, 0.288399, 0.359901, 0.318242, 0.281712, 0.295083, 0.25031, 0.216401, 0.164327, 0.185198, 0.31487], '')</t>
  </si>
  <si>
    <t xml:space="preserve">F5S0T2|F5S0T2_9ENTR OmpA family protein OS=Enterobacter hormaechei ATCC 49162 </t>
  </si>
  <si>
    <t>([0.019401, 0.023087, 0.034884, 0.025762, 0.023534, 0.018106, 0.023963, 0.032677, 0.026892, 0.03976, 0.05306, 0.066181, 0.122885, 0.139895, 0.139895, 0.21291, 0.209395, 0.239899, 0.239899, 0.328603, 0.414856, 0.40511, 0.40511, 0.380708, 0.418646, 0.476583, 0.562014, 0.468512, 0.468512, 0.436924, 0.4292, 0.444081, 0.374039, 0.352862, 0.335645, 0.346032, 0.25031, 0.349426, 0.275179, 0.243554, 0.164327, 0.15008, 0.225814, 0.25406, 0.206376, 0.179055, 0.106997, 0.116183, 0.182256, 0.194234, 0.301917, 0.264545, 0.25031, 0.25406, 0.243554, 0.278302, 0.281712, 0.377384, 0.390993, 0.468512, 0.483068, 0.472492, 0.490133, 0.486429, 0.454136, 0.505461, 0.585406, 0.720929, 0.613573, 0.575842, 0.529623, 0.525368, 0.557691, 0.472492, 0.56648, 0.570702, 0.5017, 0.490133, 0.458154, 0.454136, 0.447574, 0.444081, 0.534167, 0.525368, 0.538167, 0.480142, 0.505461, 0.525368, 0.538167, 0.626927, 0.549308, 0.59917, 0.613573, 0.575842, 0.58069, 0.562014, 0.472492, 0.5017, 0.497853, 0.509769, 0.51388, 0.461924, 0.401658, 0.374039, 0.374039, 0.339168, 0.335645, 0.31487, 0.298791, 0.284882, 0.268042, 0.36309, 0.281712, 0.298791, 0.328603, 0.394753, 0.41194, 0.414856, 0.422041, 0.422041, 0.450668, 0.440853, 0.422041, 0.476583, 0.497853, 0.490133, 0.436924, 0.570702, 0.538167, 0.538167, 0.538167, 0.58069, 0.58069, 0.685117, 0.608892, 0.626927, 0.626927, 0.618285, 0.675549, 0.685117, 0.699094, 0.699094, 0.707965, 0.728858, 0.707965, 0.648219, 0.59014, 0.604312, 0.557691, 0.632174, 0.680603, 0.671169, 0.642678, 0.608892, 0.585406, 0.604312, 0.562014, 0.541878, 0.51388, 0.534167, 0.483068], '')</t>
  </si>
  <si>
    <t>[26, 65, 66, 67, 68, 69, 70, 71, 72, 74, 75, 76, 82, 83, 84, 86, 87, 88, 89, 90, 91, 92, 93, 94, 95, 97, 99, 100, 127, 128, 129, 130, 131, 132, 133, 134, 135, 136, 137, 138, 139, 140, 141, 142, 143, 144, 145, 146, 147, 148, 149, 150, 151, 152, 153, 154, 155, 156, 157, 158, 159]</t>
  </si>
  <si>
    <t xml:space="preserve">F5S0T3|F5S0T3_9ENTR Iron-regulated membrane protein OS=Enterobacter hormaechei ATCC 49162 </t>
  </si>
  <si>
    <t>([0.31487, 0.377384, 0.268042, 0.17593, 0.216401, 0.25406, 0.179055, 0.21291, 0.129801, 0.158265, 0.109221, 0.142424, 0.083462, 0.038858, 0.03976, 0.038042, 0.038042, 0.018787, 0.013821, 0.00962, 0.009483, 0.008624, 0.007315, 0.007259, 0.010131, 0.010131, 0.010372, 0.010372, 0.007177, 0.008624, 0.007495, 0.010926, 0.012491, 0.020876, 0.023963, 0.042364, 0.046336, 0.030611, 0.037156, 0.034884, 0.071867, 0.139895, 0.137348, 0.100716, 0.164327, 0.164327, 0.173081, 0.137348, 0.170161, 0.264545, 0.356642, 0.352862, 0.356642, 0.356642, 0.25406, 0.30533, 0.30533, 0.30533, 0.236433, 0.288399, 0.318242, 0.281712, 0.30533, 0.352862, 0.401658, 0.328603, 0.318242, 0.30533, 0.301917, 0.257454, 0.257454, 0.15008, 0.179055, 0.139895, 0.076542, 0.129801, 0.182256, 0.161087, 0.088832, 0.17593, 0.206376, 0.275179, 0.328603, 0.311707, 0.308712, 0.342579, 0.346032, 0.298791, 0.185198, 0.18812, 0.284882, 0.311707, 0.41194, 0.318242, 0.352862, 0.458154, 0.450668, 0.440853, 0.440853, 0.538167, 0.476583, 0.394753, 0.271506, 0.155435, 0.15284, 0.173081, 0.142424, 0.196879, 0.155435, 0.288399, 0.247041, 0.236433, 0.209395, 0.209395, 0.25406, 0.26085, 0.164327, 0.092881, 0.083462, 0.088832, 0.086953, 0.109221, 0.094817, 0.116183, 0.229226, 0.144935, 0.122885, 0.158265, 0.167087, 0.167087, 0.158265, 0.137348, 0.083462, 0.085092, 0.083462, 0.11371, 0.06312, 0.073402, 0.083462, 0.083462, 0.086953, 0.051831, 0.051831, 0.094817, 0.098513, 0.042364, 0.073402, 0.083462, 0.046336, 0.037156, 0.058088, 0.054297, 0.05306, 0.069024, 0.034068, 0.022667, 0.0198, 0.027463, 0.022667, 0.038858, 0.038858, 0.020876, 0.030003, 0.018415, 0.01078, 0.009728, 0.00962, 0.009977, 0.009294, 0.015694, 0.018106, 0.020876, 0.020522, 0.022667, 0.032017, 0.069024, 0.100716, 0.059222, 0.076542, 0.134866, 0.132295, 0.129801, 0.200174, 0.15008, 0.222385, 0.268042, 0.288399, 0.308712, 0.30533, 0.196879, 0.179055, 0.11371, 0.069024, 0.059222, 0.10481, 0.073402, 0.03976, 0.023963, 0.024393, 0.022667, 0.018106, 0.019109, 0.019401, 0.012727, 0.020522, 0.011903, 0.016528, 0.028695, 0.024826, 0.021381, 0.042364, 0.040537, 0.074921, 0.085092, 0.10481, 0.106997, 0.083462, 0.132295, 0.179055, 0.298791, 0.257454, 0.298791, 0.185198, 0.118441, 0.191378, 0.21291, 0.332115, 0.271506, 0.271506, 0.384043, 0.42561, 0.339168, 0.332115, 0.324872, 0.359901, 0.384043, 0.394753, 0.436924, 0.394753, 0.4292, 0.4292, 0.472492, 0.433034, 0.56648, 0.675549, 0.661982, 0.622677, 0.59917, 0.685117, 0.671169, 0.666105, 0.585406, 0.707965, 0.653063, 0.690604, 0.741537, 0.63748, 0.666105, 0.632174, 0.712013, 0.58069, 0.557691, 0.465241, 0.374039, 0.366687, 0.366687, 0.30533, 0.21291, 0.225814, 0.203355, 0.17593, 0.167087, 0.219301, 0.209395, 0.257454, 0.142424, 0.134866, 0.147574, 0.132295, 0.18812, 0.122885, 0.209395, 0.132295, 0.200174, 0.342579, 0.335645, 0.335645, 0.40511, 0.468512, 0.468512, 0.509769, 0.509769, 0.408655, 0.40511, 0.339168, 0.342579, 0.458154, 0.356642, 0.398279, 0.380708, 0.374039, 0.346032, 0.359901, 0.465241, 0.480142, 0.380708, 0.387226, 0.36309, 0.295083, 0.295083, 0.21291, 0.21291, 0.271506, 0.36309, 0.356642, 0.328603, 0.324872, 0.236433, 0.236433, 0.239899, 0.239899, 0.25406, 0.342579, 0.191378, 0.18812, 0.18812, 0.142424, 0.158265, 0.106997, 0.118441, 0.11371, 0.167087, 0.088832, 0.078022, 0.078022, 0.040537, 0.074921, 0.045352, 0.074921, 0.060549, 0.05306, 0.038858, 0.037156, 0.020522, 0.023087, 0.011669, 0.011106, 0.01227, 0.009294, 0.015078, 0.020876, 0.014315, 0.009096, 0.009015, 0.006142, 0.005623, 0.005223, 0.00515, 0.005086, 0.004431, 0.004689, 0.00407, 0.003757, 0.002688, 0.002688, 0.002606, 0.00283, 0.00283, 0.002688, 0.002976, 0.002435, 0.001692, 0.001709, 0.002078, 0.002727, 0.003727, 0.004483, 0.005932, 0.006039, 0.007495, 0.007422, 0.009483, 0.012727, 0.022306, 0.025762, 0.05306, 0.106997, 0.100716, 0.0704, 0.147574, 0.144935, 0.109221, 0.100716, 0.142424, 0.100716, 0.122885, 0.064632, 0.026892, 0.034068, 0.031287, 0.032677, 0.024393, 0.032017, 0.013613, 0.007645, 0.006701, 0.006421, 0.004835, 0.004775, 0.003997, 0.003924, 0.00283, 0.003461, 0.003405, 0.004135, 0.004414, 0.003405, 0.004611, 0.004899, 0.004736, 0.003461, 0.003053, 0.003014, 0.001786, 0.001967, 0.002155, 0.002117, 0.002276, 0.002057, 0.002014, 0.0028, 0.002057, 0.00283, 0.0028, 0.003555, 0.003177, 0.004208, 0.004135, 0.003963, 0.00359, 0.003246, 0.004483, 0.005249, 0.006567, 0.007877, 0.013016, 0.016021, 0.025762, 0.018787, 0.030003, 0.060549, 0.045352, 0.088832, 0.069024, 0.078022, 0.090864], '')</t>
  </si>
  <si>
    <t>[99, 243, 244, 245, 246, 247, 248, 249, 250, 251, 252, 253, 254, 255, 256, 257, 258, 259, 260, 261, 290, 291]</t>
  </si>
  <si>
    <t xml:space="preserve">F5S0T4|F5S0T4_9ENTR DUF2946 domain-containing protein OS=Enterobacter hormaechei ATCC 49162 </t>
  </si>
  <si>
    <t>([0.203355, 0.268042, 0.25031, 0.236433, 0.225814, 0.144935, 0.185198, 0.179055, 0.120615, 0.06184, 0.06312, 0.047319, 0.024393, 0.014075, 0.01227, 0.013821, 0.009865, 0.008525, 0.009096, 0.006619, 0.007177, 0.006988, 0.00543, 0.005992, 0.004976, 0.005872, 0.008156, 0.008276, 0.010131, 0.011903, 0.024393, 0.024393, 0.033407, 0.069024, 0.120615, 0.155435, 0.216401, 0.288399, 0.332115, 0.25406, 0.339168, 0.387226, 0.332115, 0.40511, 0.349426, 0.454136, 0.458154, 0.447574, 0.433034, 0.408655, 0.486429, 0.4292, 0.461924, 0.521092, 0.490133, 0.4292, 0.517562, 0.440853, 0.454136, 0.440853, 0.461924, 0.483068, 0.505461, 0.486429, 0.494003, 0.422041, 0.339168, 0.247041, 0.164327, 0.100716, 0.083462, 0.071867, 0.064632, 0.076542, 0.078022, 0.049374, 0.050641, 0.024393, 0.031287, 0.017447, 0.010672, 0.009294, 0.006482, 0.00543, 0.006619, 0.006039, 0.007031, 0.006567, 0.008895, 0.013437, 0.013265, 0.016021, 0.011106, 0.017138, 0.017138, 0.019109, 0.030003, 0.047319, 0.069024, 0.051831, 0.090864, 0.161087, 0.120615, 0.191378, 0.155435, 0.073402, 0.102787, 0.071867, 0.073402, 0.029376, 0.032677, 0.064632, 0.066181, 0.109221, 0.085092, 0.083462, 0.083462, 0.083462, 0.078022, 0.096677, 0.127496, 0.060549, 0.06184, 0.081712, 0.064632, 0.122885, 0.219301, 0.164327, 0.291804, 0.384043, 0.557691, 0.494003, 0.444081, 0.394753], '')</t>
  </si>
  <si>
    <t>[53, 56, 62, 130]</t>
  </si>
  <si>
    <t xml:space="preserve">F5S0U0|F5S0U0_9ENTR ABC superfamily ATP binding cassette transporter, membrane protein OS=Enterobacter hormaechei ATCC 49162 </t>
  </si>
  <si>
    <t>([0.203355, 0.081712, 0.036378, 0.019401, 0.011903, 0.00777, 0.006194, 0.004835, 0.006078, 0.007555, 0.009483, 0.008409, 0.008723, 0.007177, 0.007259, 0.005734, 0.006194, 0.00543, 0.003607, 0.003109, 0.002057, 0.001748, 0.002327, 0.00225, 0.002336, 0.002727, 0.00292, 0.003963, 0.004388, 0.004247, 0.00283, 0.00243, 0.002276, 0.001417, 0.001069, 0.001722, 0.002117, 0.001318, 0.001249, 0.002035, 0.002396, 0.00359, 0.005086, 0.005872, 0.005872, 0.008075, 0.009728, 0.012491, 0.010221, 0.009187, 0.006421, 0.009294, 0.009294, 0.010131, 0.009977, 0.014315, 0.007877, 0.005992, 0.008409, 0.013265, 0.010131, 0.006142, 0.004976, 0.003607, 0.003924, 0.005503, 0.00543, 0.003701, 0.003053, 0.003757, 0.005318, 0.008002, 0.008002, 0.009294, 0.009187, 0.017138, 0.024393, 0.023963, 0.041405, 0.024393, 0.013437, 0.018787, 0.025316, 0.034068, 0.0704, 0.028695, 0.017797, 0.016826, 0.018106, 0.026338, 0.011669, 0.009401, 0.009294, 0.006894, 0.005799, 0.008075, 0.005318, 0.00389, 0.004736, 0.004736, 0.006374, 0.009865, 0.009483, 0.014075, 0.008624, 0.006039, 0.006039, 0.005683, 0.006194, 0.006078, 0.00558, 0.005623, 0.005872, 0.003701, 0.004161, 0.003607, 0.00243, 0.003671, 0.003431, 0.003431, 0.00246, 0.002078, 0.002035, 0.001267, 0.000958, 0.001675, 0.002529, 0.003821, 0.003555, 0.00231, 0.003405, 0.004358, 0.004414, 0.00543, 0.007259, 0.008895, 0.016528, 0.033407, 0.020522, 0.020522, 0.016528, 0.030611, 0.019401, 0.018106, 0.020522, 0.028107, 0.013016, 0.006988, 0.006421, 0.006701, 0.008804, 0.008804, 0.006078, 0.005992, 0.003864, 0.00389, 0.003366, 0.002194, 0.00146, 0.00155, 0.001786, 0.002512, 0.001722, 0.002336, 0.00155, 0.001541, 0.001602, 0.001572, 0.002581, 0.001778, 0.002688, 0.003298, 0.003246, 0.004513, 0.004513, 0.005683, 0.004208, 0.004976, 0.006795, 0.011342, 0.010221, 0.016021, 0.017447, 0.017138, 0.015078, 0.017447, 0.017447, 0.018787, 0.03976, 0.038858, 0.051831, 0.020876, 0.018415, 0.009977, 0.010131, 0.018787, 0.014783, 0.034068, 0.018415, 0.01204, 0.007177, 0.006142, 0.005872, 0.003804, 0.00558, 0.004689, 0.00515, 0.00777, 0.007091, 0.004899, 0.003212, 0.002662, 0.003431, 0.003512, 0.005249, 0.003671, 0.002336, 0.003014, 0.002327, 0.003276, 0.004414, 0.004414, 0.006482, 0.006374, 0.008156, 0.005992, 0.006039, 0.007091, 0.004775, 0.003461, 0.004315, 0.004577, 0.004358, 0.00407, 0.002761, 0.001778, 0.002014, 0.002194, 0.001481, 0.001335, 0.001232, 0.001103, 0.001061, 0.000958, 0.001048, 0.001267, 0.001069, 0.001623, 0.001623, 0.00246, 0.003512, 0.003109, 0.003405, 0.003671, 0.003109, 0.004611, 0.005011, 0.005799, 0.008409, 0.010926, 0.020522, 0.011669, 0.00777, 0.013265, 0.008525, 0.006894, 0.004899, 0.004646, 0.004577, 0.004513, 0.004513, 0.003014, 0.002705, 0.003701, 0.005318, 0.005249, 0.004431, 0.005799, 0.00558, 0.004646, 0.004414, 0.00359, 0.004388, 0.005503, 0.004135, 0.005378, 0.004921, 0.006988], '')</t>
  </si>
  <si>
    <t xml:space="preserve">F5S0U1|F5S0U1_9ENTR HlyC/CorC family transporter OS=Enterobacter hormaechei ATCC 49162 </t>
  </si>
  <si>
    <t>([0.008156, 0.013016, 0.021381, 0.030003, 0.026892, 0.024826, 0.038042, 0.023963, 0.035586, 0.049374, 0.032017, 0.046336, 0.03976, 0.069024, 0.137348, 0.144935, 0.142424, 0.232838, 0.359901, 0.356642, 0.377384, 0.384043, 0.324872, 0.268042, 0.278302, 0.335645, 0.301917, 0.308712, 0.418646, 0.298791, 0.18812, 0.295083, 0.295083, 0.42561, 0.42561, 0.4292, 0.318242, 0.243554, 0.236433, 0.137348, 0.088832, 0.041405, 0.0198, 0.024826, 0.036378, 0.038858, 0.020165, 0.020522, 0.020165, 0.01078, 0.010926, 0.014586, 0.014075, 0.010926, 0.006988, 0.006619, 0.006701, 0.006533, 0.007422, 0.007315, 0.008804, 0.012491, 0.012727, 0.013821, 0.014075, 0.014075, 0.010672, 0.017447, 0.017797, 0.013265, 0.013437, 0.018106, 0.024393, 0.023963, 0.0198, 0.020165, 0.022306, 0.01078, 0.013016, 0.013016, 0.008895, 0.008156, 0.005378, 0.006421, 0.009401, 0.007259, 0.005086, 0.006421, 0.006533, 0.008895, 0.006988, 0.009015, 0.009015, 0.006245, 0.004736, 0.006619, 0.009865, 0.00962, 0.011903, 0.014586, 0.013437, 0.026338, 0.043307, 0.098513, 0.059222, 0.028695, 0.025316, 0.037156, 0.037156, 0.0198, 0.011518, 0.011903, 0.009401, 0.009294, 0.011518, 0.022306, 0.011342, 0.008002, 0.005503, 0.00515, 0.004315, 0.005992, 0.004689, 0.003727, 0.003821, 0.005503, 0.005799, 0.005734, 0.00558, 0.005011, 0.005872, 0.006142, 0.008624, 0.008075, 0.009483, 0.009483, 0.008895, 0.009483, 0.013821, 0.013821, 0.023534, 0.044297, 0.031287, 0.023087, 0.038042, 0.035586, 0.038042, 0.071867, 0.073402, 0.098513, 0.10481, 0.073402, 0.074921, 0.083462, 0.17593, 0.173081, 0.209395, 0.200174, 0.291804, 0.179055, 0.288399, 0.288399, 0.284882, 0.339168, 0.447574, 0.461924, 0.408655, 0.30533, 0.194234, 0.291804, 0.21291, 0.127496, 0.229226, 0.209395, 0.209395, 0.194234, 0.132295, 0.134866, 0.086953, 0.086953, 0.167087, 0.096677, 0.074921, 0.047319, 0.05306, 0.049374, 0.050641, 0.074921, 0.073402, 0.085092, 0.085092, 0.073402, 0.134866, 0.0704, 0.134866, 0.132295, 0.139895, 0.111485, 0.109221, 0.137348, 0.071867, 0.043307, 0.079919, 0.106997, 0.094817, 0.083462, 0.085092, 0.078022, 0.086953, 0.15284, 0.216401, 0.216401, 0.222385, 0.15284, 0.167087, 0.096677, 0.088832, 0.088832, 0.173081, 0.11371, 0.142424, 0.243554, 0.288399, 0.206376, 0.200174, 0.26085, 0.17593, 0.170161, 0.120615, 0.096677, 0.106997, 0.090864, 0.058088, 0.100716, 0.092881, 0.127496, 0.200174, 0.219301, 0.203355, 0.216401, 0.311707, 0.200174, 0.196879, 0.216401, 0.318242, 0.25406, 0.257454, 0.26085, 0.257454, 0.298791, 0.275179, 0.271506, 0.311707, 0.30533, 0.232838, 0.232838, 0.200174, 0.225814, 0.229226, 0.236433, 0.229226, 0.25031, 0.271506, 0.268042, 0.281712, 0.278302, 0.257454, 0.222385, 0.295083, 0.200174, 0.232838, 0.25406, 0.25406, 0.229226, 0.30533, 0.374039, 0.387226, 0.458154, 0.339168, 0.257454, 0.194234, 0.196879, 0.185198, 0.18812, 0.18812, 0.191378, 0.116183, 0.185198, 0.25031, 0.179055, 0.21291, 0.209395, 0.161087, 0.164327, 0.182256, 0.122885, 0.079919, 0.127496, 0.139895, 0.137348, 0.134866, 0.18812, 0.191378, 0.100716, 0.161087, 0.167087, 0.158265, 0.203355, 0.196879, 0.225814, 0.308712, 0.295083, 0.257454, 0.342579, 0.342579, 0.264545, 0.356642, 0.472492, 0.465241, 0.461924, 0.575842, 0.671169, 0.671169, 0.562014, 0.59508, 0.483068, 0.490133, 0.486429, 0.529623, 0.497853, 0.476583, 0.384043, 0.465241, 0.517562, 0.408655, 0.401658, 0.458154, 0.422041, 0.291804, 0.295083, 0.194234, 0.185198, 0.120615, 0.142424, 0.216401, 0.308712, 0.414856, 0.370445, 0.36309, 0.370445, 0.36309, 0.36309, 0.450668, 0.42561, 0.321458, 0.328603, 0.335645, 0.321458, 0.268042, 0.384043, 0.390993, 0.398279, 0.42561, 0.483068, 0.422041, 0.40511, 0.394753, 0.370445, 0.328603, 0.328603, 0.236433, 0.288399, 0.284882, 0.203355, 0.25406, 0.247041, 0.346032, 0.243554, 0.18812, 0.284882, 0.200174, 0.194234, 0.295083, 0.271506, 0.271506, 0.21291, 0.200174, 0.203355, 0.15008, 0.200174, 0.15008, 0.155435, 0.167087, 0.100716, 0.15008, 0.161087, 0.167087, 0.147574, 0.243554, 0.328603, 0.229226, 0.271506, 0.281712, 0.239899, 0.200174, 0.203355, 0.275179, 0.257454, 0.209395, 0.268042, 0.247041, 0.318242, 0.433034], '')</t>
  </si>
  <si>
    <t>[320, 321, 322, 323, 324, 328, 333]</t>
  </si>
  <si>
    <t xml:space="preserve">F5S0U6|F5S0U6_9ENTR UPF0125 protein HMPREF9086_3506 OS=Enterobacter hormaechei ATCC 49162 </t>
  </si>
  <si>
    <t>([0.05306, 0.059222, 0.037156, 0.073402, 0.106997, 0.134866, 0.170161, 0.125101, 0.090864, 0.118441, 0.137348, 0.11371, 0.092881, 0.051831, 0.055536, 0.10481, 0.122885, 0.15008, 0.15008, 0.147574, 0.21291, 0.26085, 0.26085, 0.25406, 0.15284, 0.122885, 0.127496, 0.120615, 0.11371, 0.11371, 0.11371, 0.0704, 0.106997, 0.127496, 0.203355, 0.120615, 0.122885, 0.076542, 0.076542, 0.0704, 0.118441, 0.109221, 0.086953, 0.102787, 0.100716, 0.100716, 0.122885, 0.118441, 0.142424, 0.158265, 0.225814, 0.147574, 0.216401, 0.229226, 0.164327, 0.098513, 0.164327, 0.164327, 0.236433, 0.278302, 0.281712, 0.196879, 0.209395, 0.18812, 0.127496, 0.200174, 0.30533, 0.222385, 0.147574, 0.10481, 0.161087, 0.191378, 0.271506, 0.281712, 0.191378, 0.25406, 0.332115, 0.342579, 0.328603, 0.298791, 0.298791, 0.295083, 0.370445, 0.359901, 0.450668, 0.521092, 0.509769, 0.458154, 0.549308, 0.690604, 0.733139, 0.707965, 0.626927, 0.613573, 0.56648], '')</t>
  </si>
  <si>
    <t>[85, 86, 88, 89, 90, 91, 92, 93, 94]</t>
  </si>
  <si>
    <t xml:space="preserve">F5S0U7|F5S0U7_9ENTR Aromatic rich family protein OS=Enterobacter hormaechei ATCC 49162 </t>
  </si>
  <si>
    <t>([0.009015, 0.014315, 0.016257, 0.017138, 0.030611, 0.045352, 0.032017, 0.041405, 0.058088, 0.074921, 0.074921, 0.059222, 0.06184, 0.116183, 0.116183, 0.158265, 0.194234, 0.288399, 0.359901, 0.31487, 0.26085, 0.247041, 0.161087, 0.134866, 0.173081, 0.158265, 0.10481, 0.173081, 0.173081, 0.094817, 0.111485, 0.147574, 0.122885, 0.106997, 0.106997, 0.182256, 0.116183, 0.142424, 0.127496, 0.118441, 0.15008, 0.17593, 0.109221, 0.185198, 0.243554, 0.232838, 0.25031, 0.321458, 0.321458, 0.284882, 0.390993, 0.324872, 0.271506, 0.318242, 0.414856, 0.31487, 0.311707, 0.398279, 0.356642, 0.356642, 0.275179, 0.264545, 0.324872, 0.414856, 0.278302, 0.288399, 0.291804, 0.271506, 0.278302, 0.275179, 0.232838, 0.232838, 0.26085, 0.308712, 0.384043, 0.366687, 0.349426, 0.275179, 0.236433, 0.268042, 0.18812, 0.206376, 0.219301, 0.222385, 0.247041, 0.247041, 0.239899, 0.229226, 0.15008, 0.11371, 0.109221, 0.173081, 0.098513, 0.098513, 0.045352, 0.044297, 0.055536, 0.056825, 0.092881, 0.098513, 0.106997, 0.142424, 0.137348, 0.134866, 0.083462, 0.078022, 0.079919, 0.083462, 0.050641, 0.092881, 0.058088, 0.066181, 0.032017, 0.06184, 0.069024, 0.129801, 0.079919, 0.038858, 0.073402, 0.044297, 0.044297, 0.020876, 0.025316, 0.041405, 0.023963, 0.020876, 0.018415, 0.040537, 0.023963, 0.032677, 0.029376, 0.066181, 0.046336, 0.06312, 0.066181, 0.050641, 0.025762, 0.043307, 0.074921, 0.069024, 0.094817, 0.111485, 0.216401, 0.158265, 0.086953, 0.134866, 0.170161, 0.144935, 0.111485, 0.15284, 0.155435, 0.134866, 0.098513, 0.102787, 0.134866, 0.092881, 0.092881, 0.206376], '')</t>
  </si>
  <si>
    <t xml:space="preserve">F5S0U9|F5S0U9_9ENTR Uncharacterized protein OS=Enterobacter hormaechei ATCC 49162 </t>
  </si>
  <si>
    <t>([0.088832, 0.137348, 0.0704, 0.073402, 0.038858, 0.06184, 0.081712, 0.083462, 0.069024, 0.085092, 0.10481, 0.11371, 0.109221, 0.122885, 0.122885, 0.100716, 0.06184, 0.06312, 0.083462, 0.100716, 0.129801, 0.127496, 0.125101, 0.206376, 0.232838, 0.370445, 0.275179, 0.271506, 0.301917, 0.359901, 0.298791, 0.25406, 0.225814, 0.173081, 0.15008, 0.15284, 0.081712, 0.102787, 0.064632, 0.038042, 0.037156, 0.025316, 0.058088, 0.032017, 0.034068, 0.021381, 0.01204, 0.014783, 0.016021, 0.00962, 0.009483, 0.013437, 0.016528, 0.023087, 0.034068, 0.067594, 0.064632, 0.125101, 0.185198, 0.25406, 0.25406, 0.271506, 0.31487, 0.298791, 0.298791, 0.288399, 0.366687, 0.444081, 0.51388, 0.483068, 0.618285, 0.608892, 0.570702, 0.562014, 0.541878, 0.521092, 0.5017, 0.486429, 0.461924], '')</t>
  </si>
  <si>
    <t>[68, 70, 71, 72, 73, 74, 75, 76]</t>
  </si>
  <si>
    <t xml:space="preserve">F5S0V1|F5S0V1_9ENTR 3-hexulose-6-phosphate isomerase OS=Enterobacter hormaechei ATCC 49162 </t>
  </si>
  <si>
    <t>([0.155435, 0.109221, 0.142424, 0.196879, 0.11371, 0.15008, 0.18812, 0.173081, 0.15284, 0.142424, 0.173081, 0.122885, 0.173081, 0.147574, 0.11371, 0.085092, 0.046336, 0.059222, 0.079919, 0.044297, 0.085092, 0.11371, 0.127496, 0.066181, 0.046336, 0.094817, 0.069024, 0.071867, 0.071867, 0.060549, 0.036378, 0.022306, 0.021381, 0.019401, 0.016257, 0.0198, 0.025762, 0.047319, 0.034884, 0.019401, 0.026892, 0.014315, 0.013821, 0.014075, 0.013613, 0.013821, 0.010509, 0.013265, 0.008624, 0.008525, 0.011669, 0.01227, 0.017797, 0.020522, 0.020876, 0.016826, 0.010372, 0.00777, 0.006078, 0.008002, 0.011903, 0.010221, 0.01078, 0.011342, 0.016528, 0.025316, 0.018787, 0.024826, 0.024393, 0.041405, 0.06184, 0.032017, 0.035586, 0.020876, 0.020876, 0.017138, 0.026338, 0.03976, 0.064632, 0.102787, 0.120615, 0.116183, 0.142424, 0.206376, 0.125101, 0.06312, 0.088832, 0.096677, 0.090864, 0.046336, 0.047319, 0.034068, 0.060549, 0.11371, 0.111485, 0.179055, 0.209395, 0.216401, 0.216401, 0.182256, 0.11371, 0.055536, 0.055536, 0.034884, 0.017138, 0.036378, 0.069024, 0.06312, 0.106997, 0.059222, 0.11371, 0.111485, 0.079919, 0.06312, 0.069024, 0.074921, 0.047319, 0.030003, 0.029376, 0.019401, 0.030003, 0.041405, 0.038858, 0.038858, 0.085092, 0.170161, 0.081712, 0.085092, 0.092881, 0.085092, 0.17593, 0.200174, 0.216401, 0.232838, 0.275179, 0.247041, 0.216401, 0.203355, 0.31487, 0.30533, 0.41194, 0.377384, 0.324872, 0.311707, 0.324872, 0.335645, 0.298791, 0.318242, 0.243554, 0.164327, 0.102787, 0.081712, 0.078022, 0.056825, 0.0704, 0.036378, 0.023963, 0.051831, 0.054297, 0.034068, 0.037156, 0.038042, 0.040537, 0.0704, 0.083462, 0.076542, 0.034068, 0.046336, 0.071867, 0.092881, 0.071867, 0.098513, 0.059222, 0.056825, 0.056825, 0.079919, 0.090864, 0.155435, 0.122885, 0.170161, 0.179055, 0.142424, 0.116183, 0.083462, 0.06184, 0.111485, 0.0704, 0.15284], '')</t>
  </si>
  <si>
    <t xml:space="preserve">F5S0V4|F5S0V4_9ENTR Dipeptide/oligopeptide/nickel ABC superfamily ATP binding cassette transporter binding protein OS=Enterobacter hormaechei ATCC 49162 </t>
  </si>
  <si>
    <t>([0.032677, 0.05306, 0.058088, 0.079919, 0.047319, 0.066181, 0.051831, 0.069024, 0.092881, 0.116183, 0.139895, 0.167087, 0.109221, 0.17593, 0.25031, 0.25406, 0.284882, 0.196879, 0.281712, 0.257454, 0.179055, 0.161087, 0.161087, 0.127496, 0.127496, 0.147574, 0.147574, 0.219301, 0.155435, 0.147574, 0.088832, 0.074921, 0.043307, 0.076542, 0.076542, 0.076542, 0.073402, 0.076542, 0.127496, 0.15284, 0.086953, 0.086953, 0.164327, 0.079919, 0.127496, 0.15008, 0.21291, 0.21291, 0.196879, 0.268042, 0.271506, 0.359901, 0.384043, 0.465241, 0.458154, 0.366687, 0.40511, 0.318242, 0.225814, 0.229226, 0.222385, 0.374039, 0.461924, 0.465241, 0.51388, 0.390993, 0.359901, 0.36309, 0.380708, 0.31487, 0.332115, 0.335645, 0.247041, 0.170161, 0.17593, 0.179055, 0.268042, 0.264545, 0.257454, 0.342579, 0.352862, 0.291804, 0.182256, 0.17593, 0.092881, 0.090864, 0.170161, 0.182256, 0.17593, 0.167087, 0.147574, 0.083462, 0.048328, 0.083462, 0.134866, 0.079919, 0.076542, 0.042364, 0.020876, 0.034884, 0.018106, 0.016826, 0.017138, 0.028695, 0.030003, 0.06184, 0.100716, 0.098513, 0.092881, 0.092881, 0.088832, 0.102787, 0.158265, 0.158265, 0.179055, 0.116183, 0.111485, 0.111485, 0.185198, 0.21291, 0.219301, 0.356642, 0.275179, 0.346032, 0.366687, 0.281712, 0.216401, 0.247041, 0.173081, 0.164327, 0.158265, 0.164327, 0.229226, 0.229226, 0.31487, 0.203355, 0.209395, 0.295083, 0.308712, 0.219301, 0.219301, 0.21291, 0.191378, 0.191378, 0.185198, 0.155435, 0.15284, 0.209395, 0.161087, 0.179055, 0.194234, 0.200174, 0.194234, 0.118441, 0.081712, 0.098513, 0.158265, 0.15284, 0.137348, 0.125101, 0.116183, 0.092881, 0.096677, 0.090864, 0.158265, 0.158265, 0.164327, 0.142424, 0.139895, 0.161087, 0.116183, 0.11371, 0.054297, 0.025316, 0.025762, 0.03976, 0.032017, 0.032017, 0.047319, 0.055536, 0.026892, 0.040537, 0.088832, 0.088832, 0.088832, 0.086953, 0.049374, 0.049374, 0.088832, 0.083462, 0.071867, 0.10481, 0.10481, 0.194234, 0.232838, 0.229226, 0.15284, 0.137348, 0.118441, 0.134866, 0.132295, 0.229226, 0.281712, 0.291804, 0.17593, 0.158265, 0.173081, 0.170161, 0.088832, 0.100716, 0.120615, 0.085092, 0.125101, 0.118441, 0.071867, 0.122885, 0.170161, 0.257454, 0.257454, 0.308712, 0.196879, 0.200174, 0.132295, 0.079919, 0.043307, 0.098513, 0.118441, 0.096677, 0.15008, 0.284882, 0.225814, 0.194234, 0.275179, 0.191378, 0.191378, 0.182256, 0.11371, 0.078022, 0.064632, 0.076542, 0.0704, 0.161087, 0.170161, 0.209395, 0.18812, 0.161087, 0.158265, 0.088832, 0.086953, 0.086953, 0.074921, 0.106997, 0.066181, 0.066181, 0.064632, 0.06312, 0.116183, 0.161087, 0.139895, 0.092881, 0.05306, 0.045352, 0.041405, 0.038042, 0.047319, 0.085092, 0.170161, 0.085092, 0.127496, 0.090864, 0.055536, 0.051831, 0.05306, 0.094817, 0.106997, 0.173081, 0.090864, 0.085092, 0.106997, 0.170161, 0.257454, 0.374039, 0.387226, 0.291804, 0.308712, 0.332115, 0.236433, 0.229226, 0.26085, 0.185198, 0.25406, 0.225814, 0.206376, 0.236433, 0.243554, 0.225814, 0.15284, 0.25406, 0.219301, 0.203355, 0.132295, 0.083462, 0.081712, 0.046336, 0.045352, 0.040537, 0.038042, 0.074921, 0.079919, 0.116183, 0.216401, 0.219301, 0.349426, 0.370445, 0.370445, 0.268042, 0.271506, 0.374039, 0.370445, 0.408655, 0.321458, 0.450668, 0.557691, 0.529623, 0.541878, 0.553315, 0.436924, 0.359901, 0.257454, 0.268042, 0.30533, 0.291804, 0.291804, 0.281712, 0.219301, 0.10481, 0.147574, 0.155435, 0.155435, 0.167087, 0.173081, 0.25031, 0.229226, 0.125101, 0.073402, 0.125101, 0.11371, 0.127496, 0.11371, 0.191378, 0.191378, 0.127496, 0.139895, 0.078022, 0.043307, 0.066181, 0.139895, 0.167087, 0.167087, 0.092881, 0.106997, 0.111485, 0.127496, 0.073402, 0.122885, 0.179055, 0.102787, 0.106997, 0.167087, 0.182256, 0.147574, 0.134866, 0.200174, 0.15284, 0.15008, 0.26085, 0.275179, 0.158265, 0.161087, 0.147574, 0.216401, 0.216401, 0.139895, 0.139895, 0.127496, 0.15284, 0.164327, 0.179055, 0.278302, 0.25031, 0.352862, 0.264545, 0.268042, 0.17593, 0.200174, 0.301917, 0.30533, 0.219301, 0.239899, 0.147574, 0.147574, 0.164327, 0.071867, 0.120615, 0.118441, 0.243554, 0.25406, 0.164327, 0.167087, 0.173081, 0.125101, 0.088832, 0.17593, 0.139895, 0.137348, 0.137348, 0.125101, 0.058088, 0.049374, 0.100716, 0.158265, 0.086953, 0.078022, 0.086953, 0.076542, 0.059222, 0.054297, 0.025762, 0.043307, 0.037156, 0.035586, 0.05306, 0.029376, 0.030611, 0.035586, 0.030003, 0.034884, 0.035586, 0.069024, 0.142424, 0.088832, 0.111485, 0.229226, 0.203355, 0.31487, 0.225814, 0.15008, 0.076542, 0.132295, 0.147574, 0.129801, 0.094817, 0.06184, 0.137348, 0.132295, 0.078022, 0.15008, 0.090864, 0.111485, 0.088832, 0.034068, 0.027463, 0.025762, 0.011903, 0.009187, 0.008002, 0.010926, 0.020522, 0.031287, 0.018787, 0.009728, 0.018106, 0.020876, 0.020876, 0.022667, 0.023963, 0.036378, 0.041405, 0.06184, 0.048328, 0.06312, 0.071867, 0.137348, 0.10481, 0.116183, 0.116183, 0.155435, 0.167087, 0.094817, 0.060549, 0.118441, 0.209395, 0.21291, 0.232838, 0.349426, 0.332115, 0.284882, 0.191378, 0.155435, 0.158265, 0.098513, 0.076542, 0.144935, 0.064632, 0.035586, 0.06184, 0.125101, 0.058088, 0.058088, 0.094817, 0.17593, 0.15284, 0.085092, 0.050641, 0.026338, 0.028107, 0.015078, 0.01078, 0.018415, 0.0198, 0.011518, 0.014586, 0.018787, 0.009728, 0.014783, 0.030003, 0.038042, 0.032677, 0.058088, 0.024826, 0.027463, 0.013613, 0.013821, 0.026338, 0.023087, 0.044297, 0.038042, 0.038858, 0.076542, 0.03976, 0.051831, 0.11371, 0.067594, 0.056825, 0.129801, 0.085092, 0.038042, 0.018787, 0.021381, 0.017447, 0.029376, 0.021381, 0.037156, 0.029376, 0.019109, 0.030003, 0.018106, 0.011518, 0.018415], '')</t>
  </si>
  <si>
    <t>[64, 322, 323, 324, 325]</t>
  </si>
  <si>
    <t xml:space="preserve">F5S0V5|F5S0V5_9ENTR Protein of hypothetical function DUF1272 OS=Enterobacter hormaechei ATCC 49162 </t>
  </si>
  <si>
    <t>([0.005011, 0.007259, 0.009728, 0.014586, 0.013016, 0.020522, 0.033407, 0.046336, 0.058088, 0.071867, 0.092881, 0.081712, 0.0704, 0.046336, 0.020165, 0.020165, 0.011518, 0.011669, 0.011669, 0.011669, 0.018787, 0.017138, 0.013016, 0.013613, 0.006194, 0.006533, 0.006194, 0.005932, 0.005734, 0.004835, 0.004835, 0.004736, 0.004976, 0.003607, 0.004513, 0.008525, 0.004611, 0.006039, 0.005872, 0.01204, 0.009187, 0.01078, 0.031287, 0.041405, 0.044297, 0.109221, 0.139895, 0.094817, 0.096677, 0.083462, 0.118441, 0.083462, 0.059222, 0.058088, 0.17593, 0.17593, 0.15284, 0.339168, 0.335645, 0.342579, 0.332115, 0.384043, 0.349426, 0.349426, 0.359901, 0.318242, 0.36309, 0.349426, 0.40511, 0.377384, 0.387226, 0.370445, 0.440853, 0.529623, 0.517562], '')</t>
  </si>
  <si>
    <t xml:space="preserve">F5S0V6|F5S0V6_9ENTR Uncharacterized protein OS=Enterobacter hormaechei ATCC 49162 </t>
  </si>
  <si>
    <t>([0.00407, 0.00543, 0.007555, 0.00777, 0.006533, 0.008804, 0.006194, 0.00558, 0.006567, 0.008276, 0.006194, 0.007177, 0.004646, 0.003366, 0.004921, 0.00558, 0.005734, 0.00777, 0.011106, 0.013265, 0.021381, 0.036378, 0.021816, 0.016021, 0.015694, 0.024826, 0.013265, 0.016257, 0.016021, 0.016021, 0.015078, 0.016021, 0.009294, 0.009865, 0.016826, 0.009015, 0.009294, 0.005992, 0.004736, 0.003997, 0.003821, 0.003177, 0.00243, 0.002606, 0.002366, 0.002194, 0.001434, 0.001709], '')</t>
  </si>
  <si>
    <t xml:space="preserve">F5S0V8|F5S0V8_9ENTR ABC superfamily ATP binding cassette transporter, membrane protein OS=Enterobacter hormaechei ATCC 49162 </t>
  </si>
  <si>
    <t>([0.422041, 0.301917, 0.173081, 0.229226, 0.278302, 0.25031, 0.295083, 0.335645, 0.225814, 0.271506, 0.278302, 0.356642, 0.36309, 0.408655, 0.398279, 0.384043, 0.370445, 0.311707, 0.264545, 0.25031, 0.196879, 0.196879, 0.291804, 0.398279, 0.271506, 0.264545, 0.308712, 0.179055, 0.085092, 0.179055, 0.078022, 0.03976, 0.023963, 0.016021, 0.01227, 0.012491, 0.013821, 0.013613, 0.01227, 0.009187, 0.006142, 0.004775, 0.003276, 0.00231, 0.001481, 0.002117, 0.001383, 0.000854, 0.001434, 0.00146, 0.000876, 0.001533, 0.002366, 0.00283, 0.002503, 0.002503, 0.002366, 0.002396, 0.002435, 0.002211, 0.003109, 0.003246, 0.003461, 0.005378, 0.008075, 0.013821, 0.009096, 0.009294, 0.010221, 0.009728, 0.011669, 0.023087, 0.011342, 0.006894, 0.006039, 0.008895, 0.006988, 0.008895, 0.008156, 0.00777, 0.013613, 0.009294, 0.008624, 0.008409, 0.008075, 0.005932, 0.004135, 0.005872, 0.008895, 0.013265, 0.009294, 0.008156, 0.005683, 0.008276, 0.011518, 0.010372, 0.010131, 0.009977, 0.008624, 0.005683, 0.004135, 0.002555, 0.003555, 0.003963, 0.005992, 0.004161, 0.003821, 0.003997, 0.003478, 0.002349, 0.001533, 0.001383, 0.002035, 0.003014, 0.00231, 0.002512, 0.003079, 0.002976, 0.004161, 0.003924, 0.005872, 0.008276, 0.008276, 0.005872, 0.008002, 0.007259, 0.007877, 0.00777, 0.006795, 0.00543, 0.008409, 0.01227, 0.011903, 0.007259, 0.006619, 0.006194, 0.004775, 0.003757, 0.002705, 0.002396, 0.003431, 0.002435, 0.002138, 0.002336, 0.002606, 0.002606, 0.001786, 0.00243, 0.003607, 0.003997, 0.006078, 0.005734, 0.005249, 0.005872, 0.009015, 0.009728, 0.009728, 0.009096, 0.013265, 0.023534, 0.020876, 0.021816, 0.021381, 0.030003, 0.073402, 0.047319, 0.05306, 0.047319, 0.032677, 0.030003, 0.059222, 0.051831, 0.050641, 0.066181, 0.056825, 0.051831, 0.023534, 0.027463, 0.026892, 0.017138, 0.009401, 0.013016, 0.014586, 0.019401, 0.010509, 0.00962, 0.015694, 0.011106, 0.022306, 0.017138, 0.017797, 0.016021, 0.009728, 0.006619, 0.004835, 0.004835, 0.004315, 0.00515, 0.004775, 0.004736, 0.005378, 0.005734, 0.005872, 0.005932, 0.007315, 0.007259, 0.00515, 0.005623, 0.005623, 0.004921, 0.007422, 0.005932, 0.006194, 0.009015, 0.011669, 0.020876, 0.041405, 0.028107, 0.038042, 0.076542, 0.079919, 0.054297, 0.10481, 0.048328, 0.042364, 0.020165, 0.048328, 0.074921, 0.032677, 0.044297, 0.0704, 0.06312, 0.047319, 0.033407, 0.034884, 0.023534, 0.01227, 0.008075, 0.008075, 0.008409, 0.006482, 0.009187, 0.009187, 0.006245, 0.006421, 0.006194, 0.009294, 0.008409, 0.006421, 0.009483, 0.009728, 0.006701, 0.004577, 0.006533, 0.006142, 0.006142, 0.009187, 0.016826, 0.019401, 0.022667, 0.022667, 0.036378, 0.03976, 0.03976, 0.090864, 0.090864, 0.047319, 0.046336, 0.048328, 0.05306, 0.029376, 0.014586, 0.021816, 0.032017, 0.029376, 0.021816, 0.020522, 0.020165, 0.018787, 0.034068, 0.025316, 0.023087, 0.013265, 0.010221, 0.018106, 0.013613, 0.019109, 0.035586, 0.017797, 0.009483, 0.016021, 0.023963, 0.028695, 0.016021, 0.021816, 0.016257, 0.016826, 0.010221, 0.007031, 0.005623, 0.003864, 0.004921, 0.004921, 0.007091, 0.006374, 0.006142, 0.006894, 0.008002, 0.005799, 0.008276, 0.013821, 0.013821, 0.014075, 0.014075, 0.014783, 0.011903, 0.012491, 0.017797, 0.026892, 0.045352, 0.066181, 0.125101, 0.137348, 0.109221, 0.066181], '')</t>
  </si>
  <si>
    <t xml:space="preserve">F5S0V9|F5S0V9_9ENTR ABC superfamily ATP binding cassette transporter, membrane protein OS=Enterobacter hormaechei ATCC 49162 </t>
  </si>
  <si>
    <t>([0.182256, 0.225814, 0.098513, 0.147574, 0.071867, 0.045352, 0.024826, 0.014783, 0.010372, 0.012727, 0.010372, 0.008409, 0.006894, 0.007091, 0.005011, 0.00389, 0.003014, 0.00231, 0.002327, 0.001383, 0.002276, 0.002327, 0.001499, 0.00152, 0.001499, 0.001481, 0.001434, 0.001778, 0.001748, 0.002555, 0.001602, 0.002211, 0.003109, 0.003924, 0.004835, 0.007259, 0.007177, 0.010926, 0.018787, 0.012727, 0.023087, 0.022667, 0.010509, 0.020876, 0.0198, 0.009865, 0.0198, 0.035586, 0.047319, 0.038858, 0.038858, 0.044297, 0.048328, 0.026338, 0.011518, 0.014586, 0.008156, 0.007422, 0.004646, 0.004646, 0.005932, 0.006421, 0.00558, 0.005992, 0.003997, 0.005799, 0.008723, 0.004921, 0.004899, 0.00515, 0.007091, 0.006078, 0.006194, 0.004161, 0.005799, 0.006421, 0.004775, 0.006988, 0.011518, 0.013265, 0.007555, 0.007555, 0.005318, 0.004646, 0.003963, 0.005992, 0.004577, 0.003276, 0.00359, 0.00316, 0.002035, 0.002057, 0.001649, 0.002138, 0.003177, 0.003053, 0.00389, 0.003607, 0.003864, 0.003727, 0.004775, 0.007031, 0.004611, 0.004315, 0.00359, 0.004513, 0.002727, 0.002727, 0.002688, 0.00246, 0.002976, 0.002881, 0.002503, 0.00231, 0.002761, 0.003014, 0.003053, 0.002117, 0.002117, 0.002117, 0.002211, 0.001374, 0.000859, 0.000958, 0.001267, 0.002078, 0.002512, 0.002761, 0.003727, 0.003804, 0.004208, 0.004247, 0.006142, 0.005683, 0.006245, 0.005734, 0.003997, 0.002761, 0.00283, 0.00283, 0.002555, 0.002194, 0.002529, 0.002366, 0.002688, 0.002336, 0.001541, 0.00103, 0.001048, 0.00061, 0.00061, 0.000704, 0.000614, 0.000348, 0.000309, 0.000614, 0.000713, 0.000614, 0.001202, 0.001855, 0.002976, 0.002138, 0.001649, 0.00243, 0.003298, 0.003298, 0.004921, 0.004921, 0.007259, 0.011106, 0.016257, 0.034068, 0.071867, 0.028695, 0.06312, 0.161087, 0.071867, 0.028695, 0.028695, 0.014783, 0.008156, 0.006142, 0.009728, 0.010672, 0.008409, 0.009865, 0.011669, 0.010372, 0.010372, 0.008525, 0.006795, 0.005503, 0.005378, 0.003607, 0.003701, 0.002529, 0.002014, 0.00225, 0.002276, 0.003177, 0.002881, 0.004388, 0.005734, 0.003478, 0.003014, 0.003431, 0.003014, 0.002482, 0.001855, 0.001855, 0.001499, 0.001967, 0.003014, 0.00316, 0.004513, 0.006795, 0.006894, 0.009401, 0.008723, 0.014586, 0.010221, 0.011669, 0.007315, 0.006795, 0.011903, 0.01204, 0.008723, 0.007495, 0.010372, 0.016021, 0.034068, 0.0704, 0.030611, 0.021816, 0.013437, 0.008804, 0.008804, 0.00962, 0.00962, 0.016021, 0.010926, 0.016826, 0.030003, 0.028695, 0.030611, 0.032017, 0.059222, 0.098513, 0.170161, 0.079919, 0.079919, 0.035586, 0.035586, 0.058088, 0.03976, 0.059222, 0.079919, 0.079919, 0.096677, 0.041405, 0.045352, 0.034884, 0.038042, 0.018415, 0.028107, 0.031287, 0.016021, 0.011669, 0.009977, 0.006619, 0.006533, 0.007091, 0.007091, 0.00515, 0.004315, 0.005932, 0.003997, 0.003079, 0.003177, 0.003757, 0.005086, 0.005086, 0.005872, 0.005623, 0.00777, 0.00777, 0.005503, 0.007555, 0.011106, 0.01078, 0.014783, 0.023534, 0.015078, 0.023534, 0.042364, 0.081712, 0.055536, 0.155435, 0.356642], '')</t>
  </si>
  <si>
    <t xml:space="preserve">F5S0W0|F5S0W0_9ENTR Uncharacterized protein OS=Enterobacter hormaechei ATCC 49162 </t>
  </si>
  <si>
    <t>([0.017138, 0.026338, 0.016826, 0.011903, 0.009294, 0.008723, 0.011518, 0.016021, 0.017138, 0.013265, 0.014075, 0.019109, 0.022306, 0.018415, 0.019401, 0.018787, 0.035586, 0.019109, 0.015694, 0.030003, 0.036378, 0.059222, 0.032677, 0.032677, 0.060549, 0.11371, 0.170161, 0.161087, 0.17593, 0.21291, 0.232838, 0.232838, 0.21291, 0.109221, 0.161087, 0.15284, 0.15284, 0.173081, 0.271506, 0.308712, 0.196879, 0.167087, 0.155435, 0.247041, 0.339168, 0.328603, 0.335645, 0.225814, 0.225814, 0.127496, 0.132295, 0.116183, 0.092881, 0.100716, 0.102787, 0.102787, 0.10481, 0.17593, 0.158265, 0.090864, 0.111485, 0.191378, 0.158265, 0.094817, 0.098513, 0.06312, 0.049374, 0.025316, 0.026338, 0.026338, 0.048328, 0.044297, 0.044297, 0.085092, 0.085092, 0.086953, 0.047319, 0.026892, 0.014783, 0.015694, 0.025762, 0.025762, 0.025762, 0.042364, 0.074921, 0.054297, 0.054297, 0.079919, 0.139895, 0.219301, 0.139895, 0.081712, 0.088832, 0.164327, 0.073402, 0.067594, 0.142424, 0.137348, 0.132295, 0.200174, 0.194234, 0.203355, 0.196879, 0.120615, 0.067594, 0.067594, 0.098513, 0.125101, 0.064632, 0.048328, 0.038042, 0.058088, 0.090864, 0.060549, 0.03976, 0.074921, 0.055536, 0.025316, 0.05306], '')</t>
  </si>
  <si>
    <t xml:space="preserve">F5S0W1|F5S0W1_9ENTR ABC superfamily ATP binding cassette transporter, binding protein OS=Enterobacter hormaechei ATCC 49162 </t>
  </si>
  <si>
    <t>([0.232838, 0.116183, 0.144935, 0.15008, 0.17593, 0.25406, 0.271506, 0.298791, 0.232838, 0.232838, 0.275179, 0.225814, 0.247041, 0.247041, 0.155435, 0.081712, 0.158265, 0.203355, 0.127496, 0.129801, 0.11371, 0.11371, 0.206376, 0.137348, 0.167087, 0.173081, 0.15284, 0.161087, 0.15284, 0.225814, 0.264545, 0.243554, 0.232838, 0.291804, 0.21291, 0.295083, 0.394753, 0.401658, 0.422041, 0.517562, 0.436924, 0.465241, 0.476583, 0.384043, 0.486429, 0.480142, 0.374039, 0.324872, 0.339168, 0.377384, 0.352862, 0.243554, 0.25031, 0.271506, 0.268042, 0.321458, 0.321458, 0.232838, 0.15008, 0.15008, 0.15284, 0.232838, 0.247041, 0.236433, 0.308712, 0.222385, 0.15284, 0.26085, 0.271506, 0.271506, 0.167087, 0.185198, 0.31487, 0.324872, 0.422041, 0.42561, 0.447574, 0.440853, 0.461924, 0.562014, 0.454136, 0.352862, 0.342579, 0.328603, 0.25031, 0.173081, 0.25406, 0.324872, 0.31487, 0.268042, 0.182256, 0.25406, 0.25406, 0.236433, 0.144935, 0.081712, 0.083462, 0.085092, 0.096677, 0.083462, 0.085092, 0.100716, 0.158265, 0.17593, 0.18812, 0.281712, 0.271506, 0.173081, 0.182256, 0.182256, 0.243554, 0.26085, 0.264545, 0.209395, 0.147574, 0.225814, 0.25031, 0.247041, 0.243554, 0.26085, 0.359901, 0.352862, 0.366687, 0.377384, 0.298791, 0.196879, 0.191378, 0.308712, 0.390993, 0.349426, 0.346032, 0.366687, 0.346032, 0.346032, 0.433034, 0.505461, 0.483068, 0.549308, 0.468512, 0.472492, 0.36309, 0.288399, 0.288399, 0.374039, 0.401658, 0.480142, 0.59014, 0.608892, 0.549308, 0.557691, 0.608892, 0.613573, 0.5017, 0.56648, 0.538167, 0.505461, 0.509769, 0.465241, 0.461924, 0.494003, 0.509769, 0.608892, 0.716283, 0.703578, 0.521092, 0.461924, 0.398279, 0.390993, 0.359901, 0.308712, 0.301917, 0.301917, 0.298791, 0.366687, 0.387226, 0.433034, 0.36309, 0.301917, 0.284882, 0.206376, 0.173081, 0.170161, 0.090864, 0.055536, 0.044297, 0.085092, 0.120615, 0.167087, 0.170161, 0.182256, 0.21291, 0.173081, 0.194234, 0.206376, 0.167087, 0.173081, 0.085092, 0.134866, 0.185198, 0.268042, 0.346032, 0.328603, 0.25406, 0.36309, 0.458154, 0.490133, 0.509769, 0.483068, 0.380708, 0.377384, 0.301917, 0.349426, 0.422041, 0.401658, 0.308712, 0.370445, 0.339168, 0.352862, 0.236433, 0.25031, 0.25031, 0.15284, 0.167087, 0.239899, 0.209395, 0.170161, 0.182256, 0.098513, 0.094817, 0.173081, 0.200174, 0.200174, 0.216401, 0.116183, 0.118441, 0.182256, 0.194234, 0.194234, 0.236433, 0.25406, 0.229226, 0.137348, 0.158265, 0.247041, 0.243554, 0.264545, 0.308712, 0.298791, 0.291804, 0.18812, 0.164327, 0.120615, 0.17593, 0.170161, 0.232838, 0.134866, 0.083462, 0.034884, 0.049374, 0.055536, 0.088832, 0.043307, 0.069024, 0.092881, 0.0704, 0.038042, 0.042364, 0.037156, 0.037156, 0.0704, 0.129801, 0.079919, 0.049374, 0.050641, 0.050641, 0.032017, 0.05306, 0.043307, 0.096677, 0.041405, 0.033407, 0.033407, 0.069024, 0.081712, 0.081712, 0.094817, 0.081712, 0.083462, 0.085092, 0.044297, 0.049374, 0.056825, 0.049374, 0.064632, 0.056825, 0.042364, 0.042364, 0.051831, 0.083462, 0.06312, 0.125101, 0.173081, 0.191378, 0.164327, 0.125101, 0.144935, 0.161087, 0.161087, 0.125101, 0.137348, 0.236433, 0.222385, 0.132295, 0.216401, 0.257454, 0.239899, 0.247041, 0.339168, 0.318242, 0.335645, 0.352862, 0.318242, 0.281712, 0.21291], '')</t>
  </si>
  <si>
    <t>[39, 79, 135, 137, 146, 147, 148, 149, 150, 151, 152, 153, 154, 155, 156, 160, 161, 162, 163, 164, 206]</t>
  </si>
  <si>
    <t xml:space="preserve">F5S0W2|F5S0W2_9ENTR ADP-ribosylglycohydrolase superfamily protein OS=Enterobacter hormaechei ATCC 49162 </t>
  </si>
  <si>
    <t>([0.219301, 0.275179, 0.311707, 0.335645, 0.25031, 0.182256, 0.216401, 0.200174, 0.15008, 0.102787, 0.127496, 0.116183, 0.096677, 0.073402, 0.071867, 0.069024, 0.056825, 0.03976, 0.038858, 0.067594, 0.079919, 0.102787, 0.106997, 0.106997, 0.064632, 0.10481, 0.139895, 0.129801, 0.170161, 0.167087, 0.225814, 0.232838, 0.291804, 0.216401, 0.324872, 0.31487, 0.243554, 0.275179, 0.356642, 0.271506, 0.264545, 0.247041, 0.301917, 0.18812, 0.18812, 0.264545, 0.225814, 0.26085, 0.281712, 0.298791, 0.384043, 0.380708, 0.36309, 0.356642, 0.468512, 0.476583, 0.480142, 0.480142, 0.468512, 0.468512, 0.58069, 0.585406, 0.472492, 0.390993, 0.509769, 0.521092, 0.541878, 0.608892, 0.494003, 0.436924, 0.414856, 0.328603, 0.281712, 0.203355, 0.167087, 0.173081, 0.116183, 0.066181, 0.098513, 0.111485, 0.066181, 0.06184, 0.06184, 0.102787, 0.116183, 0.118441, 0.092881, 0.047319, 0.048328, 0.06312, 0.081712, 0.086953, 0.139895, 0.120615, 0.134866, 0.167087, 0.15284, 0.134866, 0.18812, 0.116183, 0.116183, 0.203355, 0.203355, 0.129801, 0.086953, 0.147574, 0.15284, 0.111485, 0.196879, 0.185198, 0.243554, 0.21291, 0.127496, 0.088832, 0.098513, 0.155435, 0.158265, 0.100716, 0.092881, 0.06312, 0.129801, 0.129801, 0.111485, 0.064632, 0.069024, 0.055536, 0.046336, 0.040537, 0.040537, 0.03976, 0.023963, 0.018415, 0.018415, 0.018415, 0.028107, 0.058088, 0.051831, 0.055536, 0.094817, 0.161087, 0.18812, 0.161087, 0.155435, 0.125101, 0.139895, 0.222385, 0.239899, 0.236433, 0.206376, 0.26085, 0.206376, 0.196879, 0.194234, 0.191378, 0.301917, 0.200174, 0.173081, 0.147574, 0.081712, 0.086953, 0.071867, 0.06312, 0.067594, 0.076542, 0.116183, 0.139895, 0.109221, 0.096677, 0.10481, 0.142424, 0.139895, 0.109221, 0.191378, 0.127496, 0.158265, 0.144935, 0.225814, 0.225814, 0.275179, 0.380708, 0.366687, 0.298791, 0.384043, 0.284882, 0.275179, 0.219301, 0.222385, 0.25406, 0.291804, 0.17593, 0.132295, 0.132295, 0.134866, 0.083462, 0.129801, 0.102787, 0.078022, 0.038858, 0.022306, 0.024393, 0.022667, 0.013821, 0.025316, 0.017138, 0.032677, 0.030003, 0.021381, 0.026892, 0.030003, 0.025762, 0.040537, 0.028695, 0.034884, 0.035586, 0.045352, 0.055536, 0.076542, 0.092881, 0.17593, 0.264545, 0.25031, 0.216401, 0.222385, 0.182256, 0.216401, 0.200174, 0.125101, 0.219301, 0.15008, 0.11371, 0.185198, 0.219301, 0.209395, 0.216401, 0.298791, 0.298791, 0.268042, 0.173081, 0.191378, 0.106997, 0.116183, 0.116183, 0.094817, 0.10481, 0.142424, 0.142424, 0.083462, 0.139895, 0.144935, 0.173081, 0.132295, 0.078022, 0.096677, 0.092881, 0.090864, 0.11371, 0.109221, 0.129801, 0.21291, 0.21291, 0.229226, 0.179055, 0.170161, 0.232838, 0.339168, 0.342579, 0.377384, 0.4292, 0.422041, 0.324872, 0.394753, 0.494003, 0.545602, 0.468512, 0.480142, 0.494003, 0.494003, 0.541878, 0.545602, 0.4292, 0.366687, 0.454136, 0.394753, 0.41194, 0.440853, 0.311707, 0.321458, 0.284882, 0.284882, 0.196879, 0.236433, 0.116183, 0.071867, 0.055536, 0.03976, 0.073402, 0.078022, 0.06312, 0.073402, 0.038042, 0.067594, 0.088832, 0.073402, 0.088832, 0.088832, 0.083462, 0.142424, 0.067594, 0.094817, 0.118441, 0.185198, 0.216401, 0.339168, 0.418646, 0.525368, 0.642678, 0.521092, 0.494003, 0.42561, 0.359901, 0.472492, 0.472492, 0.440853, 0.380708, 0.366687, 0.342579, 0.301917, 0.216401, 0.31487, 0.301917, 0.321458, 0.295083, 0.206376, 0.120615, 0.129801, 0.144935, 0.164327, 0.185198, 0.120615, 0.147574, 0.182256, 0.111485, 0.122885, 0.144935, 0.196879, 0.288399, 0.284882, 0.232838, 0.332115, 0.247041, 0.243554, 0.232838, 0.232838, 0.295083, 0.30533, 0.281712, 0.15284, 0.134866, 0.21291, 0.295083, 0.295083, 0.298791, 0.390993, 0.288399, 0.196879, 0.243554, 0.243554, 0.257454, 0.25406, 0.206376, 0.26085, 0.225814, 0.18812, 0.142424, 0.098513, 0.15284, 0.164327, 0.268042, 0.196879, 0.147574, 0.17593, 0.132295, 0.074921, 0.083462, 0.167087, 0.247041, 0.239899, 0.239899, 0.194234, 0.275179, 0.301917, 0.332115, 0.384043, 0.401658, 0.476583, 0.585406, 0.575842, 0.534167, 0.505461, 0.613573, 0.671169, 0.56648, 0.76285], '')</t>
  </si>
  <si>
    <t>[60, 61, 64, 65, 66, 67, 272, 277, 278, 314, 315, 316, 395, 396, 397, 398, 399, 400, 401, 402]</t>
  </si>
  <si>
    <t xml:space="preserve">F5S0W3|F5S0W3_9ENTR ABC superfamily ATP binding cassette transporter, ABC protein OS=Enterobacter hormaechei ATCC 49162 </t>
  </si>
  <si>
    <t>([0.078022, 0.111485, 0.055536, 0.076542, 0.11371, 0.081712, 0.10481, 0.066181, 0.042364, 0.055536, 0.069024, 0.049374, 0.049374, 0.026338, 0.049374, 0.041405, 0.078022, 0.081712, 0.073402, 0.142424, 0.073402, 0.038042, 0.024826, 0.026892, 0.018415, 0.017138, 0.030611, 0.030611, 0.056825, 0.0704, 0.069024, 0.071867, 0.129801, 0.137348, 0.139895, 0.085092, 0.155435, 0.120615, 0.059222, 0.048328, 0.042364, 0.051831, 0.10481, 0.161087, 0.15284, 0.225814, 0.229226, 0.196879, 0.21291, 0.139895, 0.122885, 0.098513, 0.102787, 0.100716, 0.10481, 0.116183, 0.125101, 0.129801, 0.170161, 0.179055, 0.239899, 0.209395, 0.301917, 0.288399, 0.284882, 0.390993, 0.288399, 0.25406, 0.222385, 0.147574, 0.129801, 0.209395, 0.25031, 0.155435, 0.134866, 0.074921, 0.066181, 0.122885, 0.120615, 0.090864, 0.15284, 0.085092, 0.109221, 0.111485, 0.118441, 0.092881, 0.088832, 0.081712, 0.083462, 0.06184, 0.096677, 0.116183, 0.088832, 0.088832, 0.10481, 0.127496, 0.196879, 0.257454, 0.239899, 0.236433, 0.236433, 0.200174, 0.275179, 0.200174, 0.209395, 0.209395, 0.216401, 0.18812, 0.308712, 0.25031, 0.25406, 0.25031, 0.25031, 0.291804, 0.298791, 0.288399, 0.209395, 0.21291, 0.247041, 0.158265, 0.182256, 0.222385, 0.26085, 0.179055, 0.247041, 0.232838, 0.216401, 0.264545, 0.295083, 0.295083, 0.384043, 0.398279, 0.370445, 0.414856, 0.408655, 0.401658, 0.450668, 0.447574, 0.374039, 0.374039, 0.465241, 0.465241, 0.461924, 0.42561, 0.401658, 0.321458, 0.216401, 0.222385, 0.225814, 0.25406, 0.167087, 0.167087, 0.239899, 0.191378, 0.232838, 0.206376, 0.206376, 0.161087, 0.236433, 0.308712, 0.308712, 0.26085, 0.229226, 0.229226, 0.271506, 0.288399, 0.366687, 0.476583, 0.377384, 0.370445, 0.349426, 0.436924, 0.390993, 0.377384, 0.461924, 0.461924, 0.5017, 0.41194, 0.401658, 0.332115, 0.335645, 0.342579, 0.390993, 0.401658, 0.41194, 0.41194, 0.476583, 0.433034, 0.444081, 0.497853, 0.461924, 0.458154, 0.454136, 0.41194, 0.346032, 0.281712, 0.196879, 0.200174, 0.25406, 0.346032, 0.414856, 0.321458, 0.332115, 0.335645, 0.257454, 0.247041, 0.239899, 0.301917, 0.356642, 0.36309, 0.31487, 0.257454, 0.247041, 0.257454, 0.370445, 0.444081, 0.525368, 0.525368, 0.41194, 0.370445, 0.342579, 0.335645, 0.318242, 0.219301, 0.206376, 0.281712, 0.311707, 0.318242, 0.200174, 0.196879, 0.191378, 0.185198, 0.264545, 0.264545, 0.191378, 0.100716, 0.102787, 0.096677, 0.15284, 0.25406, 0.236433, 0.196879, 0.127496, 0.222385, 0.318242, 0.318242, 0.222385, 0.194234, 0.10481, 0.194234, 0.129801, 0.147574, 0.15008, 0.15284, 0.132295, 0.194234, 0.194234, 0.196879, 0.194234, 0.161087, 0.164327, 0.164327, 0.15008, 0.164327, 0.132295, 0.129801, 0.129801, 0.229226, 0.232838, 0.25031, 0.144935, 0.200174, 0.106997, 0.170161, 0.179055, 0.203355, 0.200174, 0.243554, 0.257454, 0.225814, 0.284882, 0.182256, 0.196879, 0.194234, 0.17593, 0.219301, 0.17593, 0.185198, 0.158265, 0.170161, 0.25031, 0.342579, 0.359901, 0.356642, 0.352862, 0.271506, 0.268042, 0.182256, 0.222385, 0.203355, 0.243554, 0.243554, 0.239899, 0.225814, 0.239899, 0.257454, 0.239899, 0.281712, 0.291804, 0.284882, 0.179055, 0.18812, 0.111485, 0.106997, 0.118441, 0.118441, 0.182256, 0.191378, 0.203355, 0.118441, 0.06312, 0.06312, 0.034068, 0.064632, 0.11371, 0.142424, 0.196879, 0.125101, 0.067594, 0.034068, 0.019109, 0.035586, 0.026892, 0.047319, 0.047319, 0.074921, 0.074921, 0.0704, 0.036378, 0.058088, 0.109221, 0.15284, 0.122885, 0.161087, 0.125101, 0.092881, 0.090864, 0.069024, 0.116183, 0.216401, 0.332115], '')</t>
  </si>
  <si>
    <t>[176, 216, 217]</t>
  </si>
  <si>
    <t xml:space="preserve">F5S0W4|F5S0W4_9ENTR Glu-tRNAGln amidotransferase A subunit OS=Enterobacter hormaechei ATCC 49162 </t>
  </si>
  <si>
    <t>([0.335645, 0.398279, 0.454136, 0.324872, 0.30533, 0.339168, 0.370445, 0.288399, 0.328603, 0.31487, 0.239899, 0.281712, 0.318242, 0.324872, 0.414856, 0.483068, 0.359901, 0.366687, 0.318242, 0.21291, 0.21291, 0.179055, 0.11371, 0.109221, 0.21291, 0.264545, 0.225814, 0.147574, 0.225814, 0.139895, 0.142424, 0.225814, 0.225814, 0.137348, 0.137348, 0.142424, 0.109221, 0.144935, 0.142424, 0.17593, 0.26085, 0.278302, 0.291804, 0.271506, 0.257454, 0.257454, 0.164327, 0.203355, 0.281712, 0.216401, 0.332115, 0.301917, 0.21291, 0.147574, 0.232838, 0.236433, 0.236433, 0.229226, 0.229226, 0.134866, 0.10481, 0.129801, 0.155435, 0.17593, 0.200174, 0.209395, 0.116183, 0.179055, 0.094817, 0.102787, 0.122885, 0.060549, 0.073402, 0.125101, 0.11371, 0.090864, 0.067594, 0.067594, 0.116183, 0.15008, 0.209395, 0.247041, 0.158265, 0.134866, 0.118441, 0.173081, 0.109221, 0.17593, 0.17593, 0.239899, 0.232838, 0.236433, 0.229226, 0.179055, 0.120615, 0.158265, 0.191378, 0.194234, 0.194234, 0.167087, 0.15284, 0.200174, 0.11371, 0.134866, 0.106997, 0.109221, 0.0704, 0.120615, 0.116183, 0.122885, 0.144935, 0.147574, 0.11371, 0.17593, 0.257454, 0.349426, 0.31487, 0.275179, 0.31487, 0.339168, 0.291804, 0.200174, 0.21291, 0.31487, 0.284882, 0.398279, 0.346032, 0.41194, 0.401658, 0.401658, 0.390993, 0.387226, 0.387226, 0.374039, 0.346032, 0.31487, 0.268042, 0.268042, 0.271506, 0.225814, 0.194234, 0.236433, 0.298791, 0.281712, 0.278302, 0.311707, 0.222385, 0.257454, 0.268042, 0.284882, 0.295083, 0.291804, 0.295083, 0.295083, 0.321458, 0.359901, 0.298791, 0.366687, 0.339168, 0.370445, 0.308712, 0.318242, 0.352862, 0.30533, 0.222385, 0.222385, 0.179055, 0.257454, 0.295083, 0.295083, 0.17593, 0.170161, 0.173081, 0.147574, 0.155435, 0.142424, 0.15008, 0.232838, 0.142424, 0.191378, 0.222385, 0.232838, 0.222385, 0.26085, 0.339168, 0.401658, 0.418646, 0.51388, 0.440853, 0.401658, 0.42561, 0.505461, 0.433034, 0.436924, 0.468512, 0.394753, 0.497853, 0.497853, 0.465241, 0.505461, 0.454136, 0.339168, 0.4292, 0.398279, 0.298791, 0.209395, 0.216401, 0.203355, 0.129801, 0.21291, 0.247041, 0.155435, 0.155435, 0.144935, 0.167087, 0.142424, 0.196879, 0.17593, 0.10481, 0.122885, 0.144935, 0.155435, 0.225814, 0.127496, 0.15284, 0.15008, 0.170161, 0.173081, 0.144935, 0.144935, 0.125101, 0.102787, 0.167087, 0.206376, 0.30533, 0.203355, 0.243554, 0.161087, 0.179055, 0.191378, 0.116183, 0.122885, 0.170161, 0.144935, 0.167087, 0.17593, 0.247041, 0.229226, 0.219301, 0.25031, 0.30533, 0.298791, 0.264545, 0.25406, 0.161087, 0.098513, 0.122885, 0.074921, 0.125101, 0.066181, 0.122885, 0.111485, 0.06184, 0.069024, 0.092881, 0.100716, 0.090864, 0.090864, 0.125101, 0.134866, 0.086953, 0.06184, 0.060549, 0.043307, 0.022667, 0.043307, 0.032677, 0.038858, 0.038858, 0.032677, 0.031287, 0.027463, 0.059222, 0.054297, 0.028107, 0.025316, 0.03976, 0.041405, 0.048328, 0.059222, 0.045352, 0.088832, 0.142424, 0.144935, 0.139895, 0.236433, 0.232838, 0.247041, 0.179055, 0.216401, 0.243554, 0.342579, 0.295083, 0.182256, 0.191378, 0.308712, 0.324872, 0.216401, 0.179055, 0.182256, 0.096677, 0.069024, 0.055536, 0.058088, 0.046336, 0.046336, 0.046336, 0.024826, 0.051831, 0.086953, 0.06184, 0.060549, 0.064632, 0.096677, 0.11371, 0.109221, 0.05306, 0.038858, 0.079919, 0.094817, 0.074921, 0.074921, 0.129801, 0.127496, 0.073402, 0.05306, 0.090864, 0.086953, 0.15008, 0.081712, 0.076542, 0.127496, 0.085092, 0.064632, 0.058088, 0.079919, 0.144935, 0.216401, 0.158265, 0.170161, 0.173081, 0.096677, 0.111485, 0.058088, 0.073402, 0.129801, 0.142424, 0.15008, 0.142424, 0.081712, 0.161087, 0.17593, 0.173081, 0.161087, 0.164327, 0.147574, 0.147574, 0.167087, 0.196879, 0.291804, 0.182256, 0.15284, 0.288399, 0.394753, 0.408655, 0.342579, 0.301917, 0.281712, 0.271506, 0.275179, 0.278302, 0.278302, 0.232838, 0.15008, 0.236433, 0.18812, 0.222385, 0.167087, 0.142424, 0.078022, 0.078022, 0.137348, 0.096677, 0.079919, 0.040537, 0.086953, 0.067594, 0.081712, 0.116183, 0.129801, 0.106997, 0.106997, 0.086953, 0.069024, 0.127496, 0.132295, 0.21291, 0.196879, 0.301917, 0.229226, 0.219301, 0.191378, 0.200174, 0.216401, 0.18812, 0.191378, 0.139895, 0.118441, 0.129801, 0.155435, 0.120615, 0.090864, 0.147574, 0.147574, 0.225814, 0.134866, 0.125101, 0.066181, 0.046336, 0.033407, 0.041405, 0.058088, 0.055536, 0.036378, 0.055536, 0.051831, 0.085092, 0.081712], '')</t>
  </si>
  <si>
    <t>[187, 191, 199]</t>
  </si>
  <si>
    <t xml:space="preserve">F5S0W6|F5S0W6_9ENTR Ester cyclase OS=Enterobacter hormaechei ATCC 49162 </t>
  </si>
  <si>
    <t>([0.741537, 0.690604, 0.562014, 0.63748, 0.671169, 0.675549, 0.685117, 0.690604, 0.604312, 0.608892, 0.585406, 0.534167, 0.529623, 0.545602, 0.549308, 0.570702, 0.529623, 0.444081, 0.436924, 0.384043, 0.422041, 0.390993, 0.41194, 0.486429, 0.352862, 0.284882, 0.298791, 0.219301, 0.167087, 0.25031, 0.264545, 0.284882, 0.356642, 0.387226, 0.374039, 0.308712, 0.288399, 0.346032, 0.346032, 0.339168, 0.401658, 0.284882, 0.295083, 0.308712, 0.219301, 0.247041, 0.311707, 0.308712, 0.311707, 0.31487, 0.295083, 0.209395, 0.15008, 0.11371, 0.096677, 0.060549, 0.088832, 0.085092, 0.083462, 0.083462, 0.043307, 0.045352, 0.092881, 0.088832, 0.088832, 0.102787, 0.155435, 0.100716, 0.06184, 0.060549, 0.085092, 0.081712, 0.079919, 0.127496, 0.167087, 0.179055, 0.179055, 0.132295, 0.085092, 0.05306, 0.092881, 0.144935, 0.090864, 0.085092, 0.086953, 0.05306, 0.045352, 0.049374, 0.078022, 0.129801, 0.200174, 0.15284, 0.111485, 0.17593, 0.179055, 0.182256, 0.11371, 0.182256, 0.229226, 0.225814, 0.229226, 0.194234, 0.127496, 0.21291, 0.222385, 0.219301, 0.291804, 0.370445, 0.318242, 0.295083, 0.284882, 0.284882, 0.281712, 0.26085, 0.155435, 0.158265, 0.155435, 0.236433, 0.236433, 0.179055, 0.257454, 0.335645, 0.257454, 0.278302, 0.25406, 0.239899, 0.236433, 0.167087, 0.125101, 0.15284, 0.173081, 0.170161, 0.161087, 0.21291, 0.288399, 0.394753, 0.390993, 0.384043, 0.370445, 0.359901, 0.339168, 0.332115, 0.328603, 0.461924, 0.557691, 0.56648, 0.56648, 0.575842, 0.541878, 0.541878, 0.541878, 0.541878, 0.545602, 0.480142, 0.454136, 0.465241, 0.377384, 0.328603, 0.257454, 0.257454, 0.275179, 0.366687, 0.366687, 0.295083, 0.179055, 0.182256, 0.185198, 0.10481, 0.071867, 0.094817, 0.132295, 0.137348, 0.144935, 0.11371, 0.155435, 0.120615, 0.090864, 0.142424, 0.185198, 0.18812, 0.191378, 0.118441, 0.118441, 0.122885, 0.191378, 0.288399, 0.209395, 0.17593, 0.182256, 0.25031, 0.264545, 0.239899, 0.232838, 0.239899, 0.291804, 0.194234, 0.278302, 0.318242, 0.318242, 0.209395, 0.288399, 0.229226, 0.268042, 0.264545, 0.18812, 0.182256, 0.18812, 0.271506, 0.295083, 0.394753, 0.342579, 0.30533, 0.328603, 0.339168, 0.229226, 0.243554, 0.374039, 0.380708, 0.339168, 0.356642, 0.370445, 0.377384, 0.374039, 0.41194, 0.324872, 0.377384, 0.377384, 0.36309, 0.36309, 0.370445, 0.384043, 0.444081, 0.541878, 0.447574, 0.359901, 0.458154, 0.332115, 0.225814, 0.209395, 0.268042, 0.17593, 0.167087, 0.167087, 0.219301, 0.219301, 0.25031, 0.17593, 0.173081, 0.167087, 0.100716, 0.096677, 0.098513, 0.060549, 0.029376, 0.042364, 0.081712, 0.085092, 0.102787, 0.164327, 0.094817, 0.085092, 0.134866, 0.243554, 0.155435, 0.118441, 0.118441, 0.164327, 0.182256, 0.106997, 0.109221, 0.173081, 0.15284, 0.118441, 0.116183, 0.200174, 0.225814, 0.209395, 0.206376, 0.191378, 0.155435, 0.173081, 0.122885, 0.125101, 0.079919, 0.081712, 0.127496, 0.137348, 0.122885, 0.164327, 0.167087, 0.106997, 0.120615, 0.147574, 0.167087, 0.15008, 0.092881, 0.094817, 0.094817, 0.106997, 0.109221, 0.137348, 0.225814, 0.288399, 0.288399, 0.271506, 0.352862, 0.264545, 0.222385, 0.167087, 0.191378, 0.18812, 0.185198, 0.100716, 0.106997, 0.106997, 0.167087, 0.239899, 0.158265, 0.15008, 0.0704, 0.11371, 0.118441, 0.060549, 0.060549, 0.060549, 0.10481, 0.111485, 0.155435, 0.194234, 0.257454, 0.17593, 0.164327, 0.182256, 0.21291, 0.194234, 0.147574, 0.15008, 0.15284, 0.139895, 0.139895, 0.147574, 0.100716, 0.096677, 0.158265, 0.161087, 0.094817, 0.051831, 0.055536, 0.06312, 0.030003, 0.020522, 0.023087, 0.023534, 0.038858, 0.054297, 0.031287, 0.036378, 0.021816, 0.013613, 0.020165, 0.021381, 0.020876, 0.031287, 0.017138, 0.017138, 0.017797, 0.022306, 0.038042, 0.038042, 0.027463, 0.03976, 0.048328, 0.060549, 0.10481, 0.073402, 0.054297, 0.086953, 0.083462, 0.147574, 0.25031], '')</t>
  </si>
  <si>
    <t>[0, 1, 2, 3, 4, 5, 6, 7, 8, 9, 10, 11, 12, 13, 14, 15, 16, 144, 145, 146, 147, 148, 149, 150, 151, 152, 232]</t>
  </si>
  <si>
    <t xml:space="preserve">F5S0W7|F5S0W7_9ENTR SnoaL-like domain-containing protein OS=Enterobacter hormaechei ATCC 49162 </t>
  </si>
  <si>
    <t>([0.182256, 0.25406, 0.288399, 0.196879, 0.243554, 0.284882, 0.182256, 0.132295, 0.094817, 0.118441, 0.085092, 0.111485, 0.106997, 0.0704, 0.078022, 0.040537, 0.043307, 0.094817, 0.092881, 0.081712, 0.045352, 0.094817, 0.088832, 0.051831, 0.074921, 0.076542, 0.037156, 0.040537, 0.058088, 0.076542, 0.092881, 0.100716, 0.064632, 0.032677, 0.051831, 0.083462, 0.179055, 0.179055, 0.167087, 0.17593, 0.102787, 0.158265, 0.167087, 0.098513, 0.155435, 0.182256, 0.092881, 0.137348, 0.21291, 0.155435, 0.191378, 0.100716, 0.161087, 0.196879, 0.264545, 0.257454, 0.25031, 0.125101, 0.137348, 0.142424, 0.134866, 0.185198, 0.129801, 0.069024, 0.125101, 0.137348, 0.144935, 0.164327, 0.127496, 0.088832, 0.147574, 0.147574, 0.239899, 0.257454, 0.291804, 0.342579, 0.359901, 0.268042, 0.284882, 0.222385, 0.196879, 0.206376, 0.225814, 0.30533, 0.321458, 0.291804, 0.268042, 0.170161, 0.257454, 0.346032, 0.414856, 0.422041, 0.433034, 0.422041, 0.281712, 0.17593, 0.164327, 0.182256, 0.308712, 0.41194, 0.440853, 0.461924, 0.468512, 0.401658, 0.301917, 0.301917, 0.321458, 0.335645, 0.332115, 0.301917, 0.318242, 0.308712, 0.216401, 0.142424, 0.096677, 0.18812, 0.291804, 0.26085, 0.167087, 0.134866, 0.134866, 0.147574, 0.092881, 0.051831, 0.047319, 0.090864, 0.144935, 0.147574, 0.122885, 0.173081, 0.129801, 0.081712, 0.0704, 0.125101, 0.118441, 0.167087, 0.098513, 0.109221, 0.086953, 0.125101, 0.142424, 0.074921, 0.056825, 0.066181, 0.11371, 0.11371, 0.090864, 0.086953, 0.0704, 0.079919, 0.100716, 0.167087, 0.15284, 0.179055, 0.122885, 0.203355, 0.170161, 0.185198, 0.170161, 0.203355, 0.222385, 0.209395, 0.229226, 0.271506, 0.308712, 0.291804, 0.284882, 0.288399, 0.281712, 0.321458, 0.356642, 0.366687, 0.356642, 0.450668, 0.465241, 0.465241, 0.461924, 0.505461, 0.549308, 0.458154, 0.458154, 0.444081, 0.374039, 0.394753, 0.398279, 0.422041, 0.332115, 0.339168, 0.370445, 0.332115, 0.243554, 0.185198, 0.173081, 0.173081, 0.170161, 0.158265, 0.21291, 0.144935, 0.100716, 0.139895, 0.209395, 0.155435, 0.088832, 0.127496, 0.203355, 0.161087, 0.142424, 0.229226, 0.225814, 0.139895, 0.144935, 0.25406, 0.281712, 0.278302, 0.209395, 0.125101, 0.085092, 0.088832, 0.127496, 0.196879, 0.17593, 0.18812, 0.182256, 0.275179, 0.247041, 0.222385, 0.170161, 0.194234, 0.18812, 0.182256, 0.268042, 0.268042, 0.232838, 0.139895, 0.118441, 0.182256, 0.268042, 0.356642, 0.356642, 0.366687, 0.26085, 0.247041, 0.232838, 0.243554, 0.164327, 0.137348, 0.125101, 0.194234, 0.206376, 0.236433, 0.328603, 0.356642, 0.418646, 0.328603, 0.433034, 0.374039, 0.359901, 0.275179, 0.25031, 0.15284, 0.144935, 0.144935, 0.088832, 0.094817, 0.086953, 0.139895, 0.206376, 0.21291, 0.137348, 0.127496, 0.10481, 0.054297, 0.047319, 0.032017, 0.067594, 0.073402, 0.118441, 0.118441, 0.21291, 0.137348, 0.216401, 0.139895, 0.219301, 0.30533, 0.209395, 0.30533, 0.318242, 0.21291, 0.229226, 0.232838, 0.229226, 0.247041, 0.356642, 0.268042, 0.21291, 0.10481, 0.100716, 0.116183, 0.066181, 0.031287, 0.056825, 0.032677, 0.06184, 0.067594, 0.037156, 0.055536, 0.032017, 0.016257, 0.026338, 0.024826, 0.025762, 0.018415, 0.018106, 0.013821, 0.017447, 0.022667, 0.036378, 0.026892, 0.016528, 0.024393, 0.038858, 0.024826, 0.044297], '')</t>
  </si>
  <si>
    <t>[177, 178]</t>
  </si>
  <si>
    <t xml:space="preserve">F5S0W8|F5S0W8_9ENTR LacI family transcriptional regulator OS=Enterobacter hormaechei ATCC 49162 </t>
  </si>
  <si>
    <t>([0.384043, 0.278302, 0.268042, 0.31487, 0.301917, 0.328603, 0.356642, 0.390993, 0.321458, 0.346032, 0.366687, 0.394753, 0.295083, 0.281712, 0.301917, 0.374039, 0.370445, 0.476583, 0.468512, 0.465241, 0.387226, 0.321458, 0.401658, 0.436924, 0.433034, 0.465241, 0.356642, 0.324872, 0.284882, 0.298791, 0.30533, 0.295083, 0.30533, 0.408655, 0.342579, 0.374039, 0.374039, 0.288399, 0.247041, 0.25031, 0.185198, 0.243554, 0.288399, 0.284882, 0.247041, 0.182256, 0.17593, 0.284882, 0.318242, 0.236433, 0.30533, 0.332115, 0.332115, 0.291804, 0.281712, 0.25406, 0.281712, 0.30533, 0.352862, 0.390993, 0.394753, 0.476583, 0.480142, 0.401658, 0.318242, 0.349426, 0.380708, 0.349426, 0.349426, 0.359901, 0.380708, 0.374039, 0.25406, 0.257454, 0.321458, 0.335645, 0.398279, 0.308712, 0.247041, 0.281712, 0.271506, 0.18812, 0.18812, 0.191378, 0.225814, 0.311707, 0.308712, 0.346032, 0.291804, 0.200174, 0.185198, 0.206376, 0.15284, 0.155435, 0.15008, 0.076542, 0.035586, 0.047319, 0.090864, 0.132295, 0.067594, 0.03976, 0.067594, 0.066181, 0.040537, 0.028695, 0.031287, 0.025762, 0.016021, 0.021381, 0.038042, 0.037156, 0.032677, 0.05306, 0.098513, 0.058088, 0.106997, 0.122885, 0.120615, 0.064632, 0.030003, 0.034884, 0.030611, 0.020165, 0.019401, 0.031287, 0.055536, 0.056825, 0.069024, 0.127496, 0.100716, 0.106997, 0.109221, 0.10481, 0.047319, 0.049374, 0.088832, 0.045352, 0.06184, 0.060549, 0.06184, 0.10481, 0.11371, 0.21291, 0.284882, 0.194234, 0.125101, 0.073402, 0.05306, 0.051831, 0.030611, 0.051831, 0.026338, 0.026338, 0.026892, 0.06184, 0.031287, 0.030003, 0.060549, 0.085092, 0.051831, 0.050641, 0.040537, 0.050641, 0.046336, 0.025762, 0.058088, 0.055536, 0.06184, 0.042364, 0.021381, 0.034884, 0.033407, 0.058088, 0.066181, 0.127496, 0.11371, 0.182256, 0.147574, 0.111485, 0.098513, 0.144935, 0.155435, 0.196879, 0.229226, 0.247041, 0.356642, 0.342579, 0.380708, 0.418646, 0.472492, 0.613573, 0.604312, 0.486429, 0.450668, 0.450668, 0.311707, 0.225814, 0.15008, 0.158265, 0.18812, 0.209395, 0.216401, 0.298791, 0.281712, 0.170161, 0.134866, 0.073402, 0.040537, 0.051831, 0.066181, 0.05306, 0.042364, 0.045352, 0.081712, 0.122885, 0.0704, 0.15284, 0.147574, 0.194234, 0.222385, 0.236433, 0.21291, 0.209395, 0.11371, 0.067594, 0.134866, 0.167087, 0.170161, 0.257454, 0.281712, 0.284882, 0.356642, 0.295083, 0.288399, 0.311707, 0.209395, 0.281712, 0.200174, 0.222385, 0.26085, 0.264545, 0.268042, 0.182256, 0.200174, 0.239899, 0.339168, 0.349426, 0.349426, 0.447574, 0.422041, 0.370445, 0.335645, 0.25031, 0.311707, 0.222385, 0.120615, 0.17593, 0.15008, 0.209395, 0.308712, 0.275179, 0.30533, 0.308712, 0.370445, 0.284882, 0.25406, 0.182256, 0.15008, 0.15284, 0.158265, 0.167087, 0.164327, 0.164327, 0.185198, 0.219301, 0.236433, 0.30533, 0.321458, 0.284882, 0.257454, 0.229226, 0.179055, 0.167087, 0.085092, 0.102787, 0.092881, 0.164327, 0.161087, 0.216401, 0.219301, 0.222385, 0.155435, 0.185198, 0.15284, 0.15284, 0.147574, 0.132295, 0.173081, 0.173081, 0.158265, 0.185198, 0.209395, 0.295083, 0.278302, 0.288399, 0.31487, 0.398279, 0.31487, 0.356642, 0.247041, 0.236433, 0.219301, 0.26085, 0.26085, 0.335645, 0.433034, 0.36309, 0.454136, 0.41194, 0.359901, 0.380708, 0.390993, 0.332115, 0.339168, 0.275179, 0.390993, 0.284882, 0.206376, 0.25406, 0.275179, 0.36309, 0.271506, 0.284882, 0.311707, 0.31487, 0.311707, 0.200174, 0.281712, 0.308712, 0.356642, 0.401658, 0.380708, 0.374039, 0.339168, 0.359901, 0.4292, 0.414856, 0.414856, 0.4292, 0.380708, 0.387226, 0.380708, 0.468512, 0.422041, 0.418646, 0.418646, 0.440853, 0.534167, 0.509769, 0.483068, 0.398279, 0.30533, 0.408655, 0.408655, 0.490133, 0.461924, 0.380708, 0.380708, 0.384043, 0.346032, 0.444081, 0.444081, 0.440853, 0.461924, 0.490133, 0.483068, 0.468512, 0.418646, 0.398279, 0.374039, 0.346032, 0.40511, 0.509769, 0.454136, 0.41194, 0.352862], '')</t>
  </si>
  <si>
    <t>[191, 192, 358, 359, 383]</t>
  </si>
  <si>
    <t xml:space="preserve">F5S0W9|F5S0W9_9ENTR Major facilitator superfamily (MFS) profile domain-containing protein OS=Enterobacter hormaechei ATCC 49162 </t>
  </si>
  <si>
    <t>([0.00962, 0.014586, 0.008276, 0.00558, 0.003963, 0.003212, 0.002529, 0.003246, 0.002606, 0.002211, 0.001709, 0.001335, 0.001408, 0.001202, 0.000859, 0.001383, 0.002138, 0.001383, 0.001408, 0.001172, 0.000537, 0.000391, 0.000301, 0.000648, 0.000893, 0.001211, 0.001202, 0.001855, 0.002014, 0.00292, 0.00292, 0.004689, 0.008002, 0.014315, 0.010131, 0.013437, 0.014075, 0.008525, 0.008624, 0.006619, 0.00777, 0.010672, 0.019401, 0.025316, 0.011342, 0.011903, 0.017797, 0.017447, 0.009096, 0.005799, 0.005932, 0.005623, 0.005683, 0.003555, 0.003405, 0.003405, 0.002761, 0.002705, 0.004161, 0.004483, 0.00407, 0.004135, 0.004689, 0.004775, 0.004899, 0.004899, 0.003727, 0.00246, 0.003727, 0.003701, 0.005249, 0.00359, 0.003757, 0.002366, 0.003757, 0.002581, 0.002581, 0.003298, 0.002366, 0.00246, 0.002327, 0.002606, 0.001778, 0.001249, 0.001335, 0.001434, 0.002327, 0.003109, 0.003109, 0.003109, 0.003177, 0.002211, 0.002276, 0.0028, 0.004208, 0.003405, 0.004208, 0.006374, 0.007315, 0.008002, 0.007422, 0.00962, 0.009728, 0.017447, 0.019109, 0.010672, 0.006421, 0.004315, 0.005086, 0.005223, 0.00359, 0.003461, 0.004135, 0.005992, 0.004835, 0.003276, 0.00389, 0.004577, 0.004388, 0.004689, 0.00543, 0.005799, 0.005799, 0.005932, 0.004414, 0.005223, 0.004835, 0.004921, 0.006245, 0.004315, 0.005318, 0.007555, 0.015078, 0.011106, 0.01078, 0.012491, 0.012491, 0.007495, 0.007315, 0.007877, 0.005799, 0.004646, 0.004247, 0.004247, 0.003727, 0.003461, 0.002705, 0.003821, 0.003821, 0.00292, 0.00359, 0.004315, 0.004483, 0.0028, 0.003555, 0.002366, 0.002035, 0.002349, 0.003276, 0.002555, 0.001623, 0.002057, 0.002529, 0.001743, 0.001533, 0.001709, 0.001709, 0.001623, 0.001142, 0.001692, 0.002705, 0.003246, 0.002117, 0.002014, 0.003109, 0.002688, 0.003997, 0.006374, 0.009401, 0.007031, 0.009483, 0.013016, 0.015694, 0.021381, 0.021816, 0.038042, 0.038042, 0.047319, 0.05306, 0.11371, 0.10481, 0.071867, 0.073402, 0.155435, 0.158265, 0.074921, 0.096677, 0.106997, 0.100716, 0.081712, 0.079919, 0.038858, 0.025316, 0.011342, 0.010672, 0.010221, 0.006795, 0.006795, 0.009294, 0.010221, 0.007259, 0.005086, 0.004247, 0.003212, 0.003431, 0.002194, 0.002623, 0.003212, 0.00316, 0.003246, 0.003405, 0.003177, 0.004388, 0.006795, 0.007495, 0.005378, 0.006701, 0.011106, 0.014783, 0.008804, 0.012491, 0.015694, 0.032017, 0.049374, 0.085092, 0.033407, 0.041405, 0.041405, 0.023087, 0.01204, 0.011106, 0.011342, 0.011342, 0.01078, 0.006533, 0.006142, 0.005799, 0.004689, 0.004358, 0.003109, 0.003757, 0.002688, 0.002705, 0.001855, 0.001687, 0.001687, 0.00246, 0.002623, 0.002057, 0.001808, 0.002688, 0.00283, 0.001906, 0.002705, 0.001967, 0.002194, 0.003079, 0.004646, 0.005734, 0.004513, 0.004513, 0.00515, 0.005086, 0.005086, 0.00515, 0.006701, 0.005249, 0.003821, 0.004775, 0.007422, 0.006894, 0.006619, 0.004577, 0.007031, 0.004646, 0.006619, 0.008723, 0.009096, 0.007177, 0.005872, 0.005799, 0.005683, 0.00407, 0.004161, 0.003478, 0.004835, 0.004135, 0.003821, 0.004611, 0.004611, 0.003014, 0.004431, 0.003053, 0.004208, 0.003212, 0.004161, 0.002662, 0.002396, 0.001936, 0.00152, 0.001748, 0.002366, 0.002435, 0.003431, 0.003671, 0.003924, 0.003997, 0.004736, 0.006795, 0.006795, 0.007259, 0.014075, 0.015078, 0.032017, 0.034884, 0.056825, 0.050641, 0.11371, 0.079919, 0.044297, 0.111485, 0.164327, 0.088832, 0.081712, 0.081712, 0.086953, 0.137348, 0.085092, 0.034068, 0.023963, 0.031287, 0.034068, 0.017447, 0.01204, 0.009401, 0.009015, 0.006533, 0.006533, 0.005503, 0.007877, 0.013613, 0.008409, 0.008624, 0.008895, 0.014586, 0.014586, 0.020876, 0.011669, 0.009977, 0.011669, 0.009294, 0.008075, 0.006374, 0.006039, 0.007259, 0.006894, 0.005503, 0.006194, 0.006533, 0.005734, 0.004835, 0.004921, 0.007645, 0.005318, 0.007259, 0.006421, 0.006795, 0.004976, 0.005249, 0.004976, 0.005932, 0.008723, 0.010221, 0.010221, 0.018106, 0.019109, 0.030003, 0.048328, 0.0704, 0.049374, 0.051831, 0.071867, 0.074921, 0.060549, 0.090864, 0.044297, 0.045352, 0.031287, 0.046336, 0.109221, 0.216401, 0.275179, 0.239899, 0.21291, 0.239899, 0.200174, 0.164327, 0.142424, 0.116183, 0.078022, 0.158265, 0.291804], '')</t>
  </si>
  <si>
    <t xml:space="preserve">F5S0X1|F5S0X1_9ENTR Sorbitol utilization protein SOU2 OS=Enterobacter hormaechei ATCC 49162 </t>
  </si>
  <si>
    <t>([0.086953, 0.132295, 0.173081, 0.206376, 0.239899, 0.225814, 0.15284, 0.11371, 0.144935, 0.170161, 0.194234, 0.229226, 0.222385, 0.31487, 0.301917, 0.291804, 0.164327, 0.111485, 0.090864, 0.147574, 0.090864, 0.127496, 0.069024, 0.055536, 0.060549, 0.048328, 0.060549, 0.086953, 0.15008, 0.094817, 0.051831, 0.026892, 0.023087, 0.019109, 0.019109, 0.038858, 0.038858, 0.092881, 0.092881, 0.064632, 0.086953, 0.134866, 0.134866, 0.15008, 0.15284, 0.086953, 0.088832, 0.073402, 0.073402, 0.067594, 0.11371, 0.116183, 0.196879, 0.147574, 0.182256, 0.21291, 0.144935, 0.094817, 0.049374, 0.066181, 0.06312, 0.06312, 0.034884, 0.045352, 0.078022, 0.100716, 0.111485, 0.147574, 0.17593, 0.144935, 0.083462, 0.06312, 0.116183, 0.066181, 0.142424, 0.15008, 0.060549, 0.102787, 0.086953, 0.088832, 0.05306, 0.106997, 0.100716, 0.139895, 0.132295, 0.073402, 0.055536, 0.088832, 0.079919, 0.083462, 0.155435, 0.134866, 0.098513, 0.106997, 0.120615, 0.096677, 0.096677, 0.200174, 0.200174, 0.185198, 0.278302, 0.31487, 0.232838, 0.196879, 0.196879, 0.122885, 0.206376, 0.155435, 0.155435, 0.125101, 0.125101, 0.049374, 0.049374, 0.047319, 0.040537, 0.0704, 0.0704, 0.038858, 0.028107, 0.025762, 0.059222, 0.042364, 0.051831, 0.066181, 0.085092, 0.10481, 0.170161, 0.17593, 0.264545, 0.26085, 0.200174, 0.116183, 0.21291, 0.229226, 0.324872, 0.324872, 0.324872, 0.288399, 0.356642, 0.390993, 0.321458, 0.308712, 0.346032, 0.384043, 0.440853, 0.440853, 0.440853, 0.370445, 0.25406, 0.18812, 0.161087, 0.25031, 0.342579, 0.222385, 0.288399, 0.200174, 0.222385, 0.209395, 0.167087, 0.173081, 0.170161, 0.243554, 0.206376, 0.179055, 0.090864, 0.090864, 0.051831, 0.051831, 0.085092, 0.122885, 0.17593, 0.127496, 0.129801, 0.088832, 0.17593, 0.21291, 0.21291, 0.134866, 0.161087, 0.25031, 0.144935, 0.088832, 0.094817, 0.125101, 0.155435, 0.155435, 0.144935, 0.222385, 0.191378, 0.182256, 0.139895, 0.116183, 0.194234, 0.225814, 0.26085, 0.15284, 0.147574, 0.225814, 0.200174, 0.118441, 0.067594, 0.134866, 0.219301, 0.125101, 0.118441, 0.066181, 0.116183, 0.111485, 0.134866, 0.158265, 0.164327, 0.164327, 0.209395, 0.209395, 0.116183, 0.11371, 0.196879, 0.225814, 0.170161, 0.203355, 0.173081, 0.17593, 0.144935, 0.134866, 0.219301, 0.191378, 0.243554, 0.239899, 0.158265, 0.078022, 0.083462, 0.078022, 0.129801, 0.096677, 0.055536, 0.074921, 0.06312, 0.066181, 0.05306, 0.076542, 0.06184, 0.120615, 0.15284, 0.185198, 0.161087, 0.129801, 0.134866, 0.137348, 0.111485, 0.167087, 0.25406, 0.206376, 0.167087, 0.129801], '')</t>
  </si>
  <si>
    <t xml:space="preserve">F5S0X2|F5S0X2_9ENTR Hydrolase OS=Enterobacter hormaechei ATCC 49162 </t>
  </si>
  <si>
    <t>([0.17593, 0.278302, 0.173081, 0.122885, 0.076542, 0.048328, 0.066181, 0.085092, 0.116183, 0.079919, 0.06184, 0.086953, 0.060549, 0.111485, 0.051831, 0.048328, 0.090864, 0.098513, 0.058088, 0.026892, 0.026892, 0.047319, 0.021816, 0.040537, 0.03976, 0.069024, 0.094817, 0.060549, 0.033407, 0.020522, 0.018787, 0.030611, 0.016528, 0.021381, 0.021816, 0.030003, 0.064632, 0.060549, 0.038042, 0.074921, 0.147574, 0.106997, 0.106997, 0.182256, 0.170161, 0.15284, 0.092881, 0.111485, 0.134866, 0.132295, 0.222385, 0.36309, 0.346032, 0.324872, 0.225814, 0.144935, 0.147574, 0.132295, 0.069024, 0.083462, 0.038042, 0.037156, 0.038042, 0.021381, 0.014315, 0.01227, 0.012491, 0.020876, 0.012727, 0.013016, 0.017797, 0.016257, 0.011518, 0.013821, 0.028695, 0.049374, 0.055536, 0.073402, 0.073402, 0.085092, 0.092881, 0.092881, 0.048328, 0.059222, 0.069024, 0.11371, 0.161087, 0.161087, 0.182256, 0.209395, 0.209395, 0.275179, 0.275179, 0.318242, 0.196879, 0.15008, 0.15008, 0.216401, 0.203355, 0.222385, 0.281712, 0.203355, 0.291804, 0.401658, 0.370445, 0.454136, 0.408655, 0.377384, 0.468512, 0.346032, 0.387226, 0.433034, 0.30533, 0.203355, 0.137348, 0.21291, 0.243554, 0.167087, 0.100716, 0.10481, 0.092881, 0.06312, 0.06312, 0.05306, 0.06184, 0.073402, 0.0704, 0.048328, 0.047319, 0.05306, 0.090864, 0.056825, 0.030003, 0.059222, 0.11371, 0.100716, 0.058088, 0.032017, 0.054297, 0.079919, 0.06184, 0.066181, 0.100716, 0.083462, 0.102787, 0.046336, 0.05306, 0.056825, 0.048328, 0.041405, 0.042364, 0.045352, 0.092881, 0.167087, 0.132295, 0.100716, 0.100716, 0.167087, 0.257454, 0.264545, 0.311707, 0.352862, 0.342579, 0.342579, 0.414856, 0.308712, 0.414856, 0.366687, 0.278302, 0.36309, 0.291804, 0.301917, 0.298791, 0.209395, 0.125101, 0.094817, 0.120615, 0.191378, 0.167087, 0.173081, 0.179055, 0.118441, 0.067594, 0.034068, 0.042364, 0.06184, 0.116183, 0.109221, 0.125101, 0.194234, 0.161087, 0.17593, 0.132295, 0.111485, 0.173081, 0.26085, 0.318242, 0.31487, 0.25031, 0.281712, 0.191378, 0.182256, 0.247041, 0.264545, 0.390993, 0.387226, 0.359901, 0.359901, 0.356642, 0.25031, 0.170161, 0.25406, 0.247041, 0.291804, 0.321458, 0.346032, 0.346032, 0.394753, 0.321458, 0.359901, 0.380708, 0.384043, 0.301917, 0.298791, 0.370445, 0.264545, 0.182256, 0.185198, 0.206376, 0.109221, 0.125101, 0.200174, 0.085092, 0.127496, 0.0704, 0.0704, 0.059222, 0.042364, 0.028695, 0.033407, 0.030003, 0.018106, 0.023963, 0.034884, 0.023534, 0.014586, 0.021381], '')</t>
  </si>
  <si>
    <t xml:space="preserve">F5S0X3|F5S0X3_9ENTR 2,4-dihydroxyhept-2-ene-1,7-dioic acid aldolase OS=Enterobacter hormaechei ATCC 49162 </t>
  </si>
  <si>
    <t>([0.349426, 0.42561, 0.468512, 0.5017, 0.570702, 0.447574, 0.384043, 0.414856, 0.4292, 0.342579, 0.281712, 0.295083, 0.203355, 0.219301, 0.209395, 0.200174, 0.185198, 0.185198, 0.147574, 0.196879, 0.191378, 0.144935, 0.122885, 0.118441, 0.122885, 0.102787, 0.098513, 0.15284, 0.120615, 0.083462, 0.15008, 0.144935, 0.185198, 0.18812, 0.179055, 0.182256, 0.179055, 0.229226, 0.15008, 0.194234, 0.096677, 0.134866, 0.173081, 0.147574, 0.092881, 0.088832, 0.067594, 0.073402, 0.073402, 0.073402, 0.066181, 0.06184, 0.088832, 0.085092, 0.164327, 0.125101, 0.085092, 0.10481, 0.083462, 0.096677, 0.088832, 0.11371, 0.11371, 0.125101, 0.158265, 0.25031, 0.271506, 0.284882, 0.366687, 0.26085, 0.247041, 0.335645, 0.271506, 0.219301, 0.229226, 0.167087, 0.196879, 0.225814, 0.122885, 0.191378, 0.194234, 0.120615, 0.111485, 0.161087, 0.116183, 0.06312, 0.058088, 0.047319, 0.047319, 0.056825, 0.116183, 0.125101, 0.122885, 0.17593, 0.155435, 0.098513, 0.100716, 0.083462, 0.060549, 0.109221, 0.06184, 0.111485, 0.206376, 0.196879, 0.167087, 0.129801, 0.206376, 0.203355, 0.116183, 0.137348, 0.142424, 0.100716, 0.125101, 0.122885, 0.073402, 0.083462, 0.067594, 0.081712, 0.098513, 0.155435, 0.170161, 0.167087, 0.167087, 0.15008, 0.232838, 0.200174, 0.30533, 0.318242, 0.284882, 0.301917, 0.216401, 0.194234, 0.15008, 0.122885, 0.100716, 0.096677, 0.17593, 0.278302, 0.281712, 0.308712, 0.308712, 0.206376, 0.324872, 0.301917, 0.203355, 0.216401, 0.216401, 0.132295, 0.073402, 0.100716, 0.17593, 0.275179, 0.264545, 0.268042, 0.318242, 0.352862, 0.377384, 0.25406, 0.164327, 0.158265, 0.167087, 0.17593, 0.275179, 0.173081, 0.161087, 0.164327, 0.158265, 0.118441, 0.196879, 0.275179, 0.257454, 0.21291, 0.196879, 0.167087, 0.268042, 0.25031, 0.264545, 0.335645, 0.476583, 0.608892, 0.562014, 0.450668, 0.40511, 0.356642, 0.356642, 0.377384, 0.472492, 0.394753, 0.398279, 0.321458, 0.328603, 0.247041, 0.284882, 0.298791, 0.349426, 0.339168, 0.339168, 0.239899, 0.203355, 0.173081, 0.094817, 0.064632, 0.060549, 0.078022, 0.096677, 0.15284, 0.11371, 0.090864, 0.111485, 0.147574, 0.17593, 0.17593, 0.173081, 0.142424, 0.142424, 0.129801, 0.066181, 0.073402, 0.069024, 0.056825, 0.059222, 0.125101, 0.17593, 0.257454, 0.264545, 0.200174, 0.173081, 0.209395, 0.161087, 0.18812, 0.222385, 0.219301, 0.216401, 0.308712, 0.366687, 0.321458, 0.243554, 0.311707, 0.216401, 0.281712, 0.349426, 0.342579, 0.311707, 0.311707, 0.216401, 0.236433, 0.30533, 0.342579, 0.332115, 0.387226, 0.387226, 0.384043, 0.321458, 0.301917, 0.275179, 0.219301, 0.225814, 0.301917, 0.311707, 0.40511, 0.4292, 0.398279, 0.366687], '')</t>
  </si>
  <si>
    <t>[3, 4, 179, 180]</t>
  </si>
  <si>
    <t xml:space="preserve">F5S0X4|F5S0X4_9ENTR Cupin 2 protein OS=Enterobacter hormaechei ATCC 49162 </t>
  </si>
  <si>
    <t>([0.30533, 0.298791, 0.339168, 0.377384, 0.408655, 0.324872, 0.25031, 0.247041, 0.301917, 0.346032, 0.377384, 0.377384, 0.349426, 0.342579, 0.295083, 0.390993, 0.298791, 0.352862, 0.239899, 0.15008, 0.161087, 0.098513, 0.116183, 0.067594, 0.076542, 0.074921, 0.118441, 0.182256, 0.134866, 0.11371, 0.109221, 0.109221, 0.071867, 0.106997, 0.055536, 0.054297, 0.049374, 0.102787, 0.120615, 0.15284, 0.232838, 0.236433, 0.308712, 0.308712, 0.414856, 0.40511, 0.335645, 0.278302, 0.288399, 0.288399, 0.31487, 0.321458, 0.339168, 0.447574, 0.450668, 0.450668, 0.553315, 0.454136, 0.42561, 0.394753, 0.4292, 0.394753, 0.335645, 0.366687, 0.36309, 0.342579, 0.26085, 0.328603, 0.40511, 0.40511, 0.40511, 0.377384, 0.271506, 0.243554, 0.15008, 0.15284, 0.225814, 0.236433, 0.26085, 0.161087, 0.122885, 0.090864, 0.106997, 0.155435, 0.137348, 0.142424, 0.081712, 0.122885, 0.06184, 0.059222, 0.030003, 0.05306, 0.044297, 0.074921, 0.074921, 0.158265, 0.15008, 0.194234, 0.15008, 0.225814, 0.225814, 0.30533, 0.356642, 0.387226, 0.335645, 0.25031, 0.167087, 0.25406, 0.17593, 0.308712, 0.311707, 0.311707, 0.229226, 0.161087, 0.161087, 0.164327, 0.078022, 0.083462, 0.076542, 0.06184, 0.05306, 0.100716, 0.116183, 0.144935, 0.132295, 0.106997, 0.173081, 0.206376, 0.155435, 0.139895, 0.127496, 0.083462, 0.090864, 0.147574, 0.243554, 0.26085, 0.268042, 0.384043, 0.380708, 0.374039, 0.356642, 0.278302, 0.194234, 0.173081, 0.18812, 0.179055, 0.182256, 0.116183, 0.125101, 0.15008, 0.216401, 0.206376, 0.291804, 0.275179, 0.275179, 0.229226, 0.132295, 0.074921, 0.0704, 0.067594, 0.071867, 0.122885, 0.15008, 0.158265, 0.100716, 0.0704, 0.078022, 0.129801, 0.142424, 0.164327, 0.209395, 0.264545, 0.271506, 0.278302, 0.390993, 0.414856, 0.4292, 0.545602, 0.541878, 0.447574, 0.458154, 0.476583, 0.377384, 0.414856, 0.525368, 0.666105, 0.56648, 0.454136, 0.40511, 0.472492, 0.384043, 0.356642, 0.342579, 0.239899, 0.21291, 0.144935, 0.139895, 0.179055, 0.139895, 0.209395, 0.308712, 0.298791, 0.239899, 0.239899, 0.25031, 0.229226, 0.222385, 0.339168, 0.422041, 0.447574, 0.352862, 0.436924, 0.41194, 0.408655, 0.509769, 0.422041, 0.40511, 0.398279, 0.377384, 0.356642, 0.278302, 0.295083, 0.301917, 0.328603, 0.418646, 0.41194, 0.4292, 0.324872, 0.281712, 0.31487, 0.25406, 0.26085, 0.264545, 0.196879, 0.18812, 0.120615, 0.185198, 0.275179, 0.275179, 0.271506, 0.342579, 0.42561, 0.370445, 0.398279, 0.370445, 0.284882, 0.295083, 0.247041, 0.36309, 0.390993, 0.36309, 0.324872, 0.41194, 0.346032, 0.461924, 0.359901, 0.36309, 0.356642, 0.264545, 0.225814, 0.247041, 0.247041, 0.247041, 0.191378, 0.120615, 0.142424, 0.206376, 0.196879, 0.15008, 0.088832, 0.10481, 0.111485, 0.125101, 0.134866, 0.137348, 0.076542, 0.11371, 0.125101, 0.073402, 0.116183, 0.134866, 0.134866, 0.076542, 0.083462, 0.094817, 0.142424, 0.079919, 0.090864, 0.098513, 0.137348, 0.191378, 0.164327, 0.164327, 0.182256, 0.164327, 0.147574, 0.15008, 0.158265, 0.239899, 0.352862, 0.352862, 0.349426, 0.275179, 0.278302, 0.264545, 0.243554, 0.264545, 0.332115, 0.332115, 0.318242, 0.25406, 0.247041, 0.25031, 0.155435, 0.203355, 0.185198, 0.200174, 0.288399, 0.31487, 0.298791, 0.219301, 0.239899, 0.15284, 0.137348, 0.137348, 0.144935, 0.222385, 0.191378, 0.216401, 0.216401, 0.225814, 0.308712, 0.308712, 0.30533, 0.308712, 0.232838, 0.17593, 0.243554, 0.243554, 0.25031, 0.164327, 0.15008, 0.139895, 0.236433, 0.288399, 0.36309, 0.366687, 0.271506, 0.288399, 0.278302, 0.203355, 0.125101, 0.134866, 0.158265, 0.170161, 0.247041, 0.247041, 0.278302, 0.239899, 0.236433, 0.203355, 0.291804, 0.295083, 0.21291, 0.225814, 0.225814, 0.239899, 0.203355, 0.281712, 0.26085, 0.243554, 0.311707, 0.408655, 0.394753, 0.288399, 0.291804, 0.288399, 0.311707, 0.398279, 0.401658, 0.370445, 0.408655, 0.380708, 0.450668, 0.538167, 0.483068, 0.5017, 0.472492, 0.494003, 0.486429, 0.480142, 0.505461], '')</t>
  </si>
  <si>
    <t>[56, 177, 178, 184, 185, 186, 214, 384, 386, 391]</t>
  </si>
  <si>
    <t xml:space="preserve">F5S0X5|F5S0X5_9ENTR Uncharacterized protein OS=Enterobacter hormaechei ATCC 49162 </t>
  </si>
  <si>
    <t>([0.009483, 0.014783, 0.024826, 0.040537, 0.021381, 0.036378, 0.047319, 0.027463, 0.034884, 0.022667, 0.021816, 0.030611, 0.038042, 0.037156, 0.086953, 0.054297, 0.079919, 0.037156, 0.076542, 0.137348, 0.239899, 0.239899, 0.137348, 0.132295, 0.094817, 0.179055, 0.086953, 0.045352, 0.046336, 0.024826, 0.051831, 0.067594, 0.069024, 0.056825, 0.046336, 0.020522, 0.014315, 0.008723, 0.009015, 0.006194, 0.006533, 0.004611, 0.003512, 0.004976, 0.00359, 0.003053, 0.002138, 0.002327, 0.002688, 0.003671, 0.00359, 0.003607, 0.002662, 0.001709, 0.001786, 0.00246, 0.003512, 0.00515, 0.007315, 0.007091, 0.008895, 0.005992, 0.009294, 0.008409, 0.006701, 0.008075, 0.010131, 0.014315, 0.018415, 0.018787, 0.014075, 0.025316, 0.015344, 0.029376], '')</t>
  </si>
  <si>
    <t xml:space="preserve">F5S0X6|F5S0X6_9ENTR BapA prefix-like domain-containing protein OS=Enterobacter hormaechei ATCC 49162 </t>
  </si>
  <si>
    <t>([0.096677, 0.134866, 0.102787, 0.164327, 0.200174, 0.236433, 0.271506, 0.324872, 0.349426, 0.370445, 0.398279, 0.346032, 0.352862, 0.26085, 0.359901, 0.359901, 0.414856, 0.5017, 0.41194, 0.36309, 0.436924, 0.349426, 0.356642, 0.349426, 0.339168, 0.335645, 0.301917, 0.311707, 0.196879, 0.194234, 0.206376, 0.125101, 0.191378, 0.18812, 0.264545, 0.25031, 0.26085, 0.281712, 0.203355, 0.236433, 0.216401, 0.229226, 0.236433, 0.229226, 0.291804, 0.278302, 0.308712, 0.288399, 0.196879, 0.288399, 0.219301, 0.196879, 0.291804, 0.209395, 0.144935, 0.111485, 0.11371, 0.120615, 0.096677, 0.164327, 0.216401, 0.247041, 0.243554, 0.339168, 0.268042, 0.219301, 0.161087, 0.161087, 0.236433, 0.31487, 0.328603, 0.40511, 0.394753, 0.318242, 0.342579, 0.356642, 0.335645, 0.359901, 0.359901, 0.422041, 0.408655, 0.408655, 0.436924, 0.414856, 0.40511, 0.394753, 0.472492, 0.549308, 0.440853, 0.390993, 0.390993, 0.374039, 0.390993, 0.390993, 0.394753, 0.398279, 0.444081, 0.497853, 0.465241, 0.450668, 0.41194, 0.42561, 0.42561, 0.450668, 0.476583, 0.450668, 0.51388, 0.458154, 0.394753, 0.51388, 0.468512, 0.422041, 0.356642, 0.339168, 0.36309, 0.36309, 0.40511, 0.380708, 0.380708, 0.380708, 0.380708, 0.311707, 0.278302, 0.206376, 0.18812, 0.167087, 0.18812, 0.209395, 0.232838, 0.298791, 0.26085, 0.324872, 0.377384, 0.444081, 0.458154, 0.476583, 0.570702, 0.608892, 0.685117, 0.716283, 0.76285, 0.771762, 0.882776, 0.89662, 0.941505, 0.967676, 0.973328, 0.974374, 0.981594, 0.980739, 0.980739, 0.987032, 0.988505, 0.988695, 0.988695, 0.990286, 0.991497, 0.991569, 0.990286, 0.99183, 0.992044, 0.990547, 0.984871, 0.982235, 0.975134, 0.973328, 0.973328, 0.976962, 0.976226, 0.962114, 0.96342, 0.945666, 0.924947, 0.91684, 0.915074, 0.903857, 0.89662, 0.89662, 0.885302, 0.899122, 0.868118, 0.808535, 0.801317, 0.805026, 0.767246, 0.83125, 0.812494, 0.791621, 0.771762, 0.775545, 0.791621, 0.720929, 0.767246, 0.767246, 0.767246, 0.750527, 0.750527, 0.716283, 0.671169, 0.694846, 0.694846, 0.675549, 0.675549, 0.675549, 0.661982, 0.703578, 0.618285, 0.642678, 0.618285, 0.675549, 0.604312, 0.604312, 0.694846, 0.694846, 0.733139, 0.754692, 0.712013, 0.728858, 0.712013, 0.699094, 0.661982, 0.657645, 0.699094, 0.81615, 0.819762, 0.879233, 0.871313, 0.903857, 0.903857, 0.919029, 0.89662, 0.926919, 0.939629, 0.919029, 0.91684, 0.889439, 0.901269, 0.941505, 0.921076, 0.928747, 0.922952, 0.950334, 0.957673, 0.945666, 0.94331, 0.936162, 0.938133, 0.910643, 0.928747, 0.908098, 0.894241, 0.91684, 0.922952, 0.912647, 0.921076, 0.921076, 0.905695, 0.876521, 0.865454, 0.894241, 0.885302, 0.910643, 0.910643, 0.903857, 0.912647, 0.885302, 0.865454, 0.856457, 0.852992, 0.805026, 0.852992, 0.834292, 0.805026, 0.795062, 0.798249, 0.812494, 0.754692, 0.795062, 0.795062, 0.795062, 0.779859, 0.775545, 0.759478, 0.707965, 0.720929, 0.724957, 0.703578, 0.666105, 0.666105, 0.657645, 0.699094, 0.613573, 0.642678, 0.618285, 0.666105, 0.59014, 0.59014, 0.675549, 0.675549, 0.716283, 0.733139, 0.685117, 0.703578, 0.666105, 0.661982, 0.622677, 0.618285, 0.657645, 0.784345, 0.788093, 0.846163, 0.84206, 0.882776, 0.879233, 0.908098, 0.885302, 0.894241, 0.908098, 0.879233, 0.871313, 0.83125, 0.852992, 0.905695, 0.905695, 0.915074, 0.915074, 0.94331, 0.950334, 0.934618, 0.934618, 0.948786, 0.91684, 0.88723, 0.88723, 0.856457, 0.823549, 0.834292, 0.876521, 0.81615, 0.856457, 0.859585, 0.891961, 0.859585, 0.849326, 0.882776, 0.837511, 0.837511, 0.805026, 0.795062, 0.83125, 0.795062, 0.76285, 0.837511, 0.882776, 0.868118, 0.899122, 0.919029, 0.908098, 0.846163, 0.882776, 0.882776, 0.83125, 0.801317, 0.83125, 0.808535, 0.771762, 0.827927, 0.791621, 0.712013, 0.707965, 0.59508, 0.505461, 0.521092, 0.517562, 0.505461, 0.509769, 0.549308, 0.444081, 0.450668, 0.525368, 0.525368, 0.521092, 0.562014, 0.58069, 0.521092, 0.545602, 0.541878, 0.529623, 0.505461, 0.570702, 0.490133, 0.56648, 0.707965, 0.685117, 0.675549, 0.680603, 0.622677, 0.570702, 0.685117, 0.685117, 0.699094, 0.703578, 0.675549, 0.622677, 0.604312, 0.632174, 0.632174, 0.604312, 0.622677, 0.720929, 0.694846, 0.759478, 0.76285, 0.728858, 0.733139, 0.728858, 0.76285, 0.801317, 0.798249, 0.767246, 0.741537, 0.675549, 0.671169, 0.59508, 0.618285, 0.557691, 0.575842, 0.575842, 0.545602, 0.517562, 0.541878, 0.56648, 0.562014, 0.604312, 0.562014, 0.490133, 0.447574, 0.408655, 0.366687, 0.377384, 0.390993, 0.42561, 0.418646, 0.394753, 0.509769, 0.557691, 0.618285, 0.59917, 0.59917, 0.570702, 0.608892, 0.570702, 0.570702, 0.59917, 0.545602, 0.575842, 0.675549, 0.745909, 0.791621, 0.862302, 0.885302, 0.885302, 0.808535, 0.856457, 0.879233, 0.849326, 0.819762, 0.849326, 0.819762, 0.819762, 0.879233, 0.876521, 0.823549, 0.823549, 0.754692, 0.661982, 0.680603, 0.680603, 0.666105, 0.529623, 0.497853, 0.390993, 0.380708, 0.450668, 0.422041, 0.374039, 0.324872, 0.352862, 0.321458, 0.356642, 0.356642, 0.356642, 0.295083, 0.339168, 0.257454, 0.324872, 0.436924, 0.422041, 0.359901, 0.366687, 0.370445, 0.387226, 0.486429, 0.486429, 0.483068, 0.51388, 0.59014, 0.56648, 0.56648, 0.509769, 0.505461, 0.480142, 0.483068, 0.570702, 0.51388, 0.58069, 0.58069, 0.549308, 0.557691, 0.626927, 0.661982, 0.716283, 0.716283, 0.724957, 0.657645, 0.549308, 0.545602, 0.476583, 0.553315, 0.494003, 0.56648, 0.5017, 0.534167, 0.5017, 0.521092, 0.59917, 0.63748, 0.685117, 0.63748, 0.63748, 0.529623, 0.418646, 0.377384, 0.387226, 0.36309, 0.422041, 0.509769, 0.509769, 0.51388, 0.444081, 0.490133, 0.476583, 0.509769, 0.436924, 0.465241, 0.408655, 0.401658, 0.408655, 0.295083, 0.321458, 0.332115, 0.390993, 0.458154, 0.553315, 0.585406, 0.58069, 0.490133, 0.494003, 0.494003, 0.553315, 0.648219, 0.680603, 0.716283, 0.745909, 0.819762, 0.819762, 0.771762, 0.771762, 0.699094, 0.699094, 0.712013, 0.707965, 0.741537, 0.720929, 0.63748, 0.51388, 0.51388, 0.59508, 0.59508, 0.59508, 0.534167, 0.468512, 0.480142, 0.458154, 0.461924, 0.468512, 0.387226, 0.454136, 0.384043, 0.436924, 0.557691, 0.545602, 0.534167, 0.562014, 0.521092, 0.549308, 0.661982, 0.661982, 0.626927, 0.632174, 0.626927, 0.59917, 0.685117, 0.56648, 0.56648, 0.585406, 0.585406, 0.703578, 0.680603, 0.73685, 0.707965, 0.671169, 0.680603, 0.653063, 0.58069, 0.549308, 0.509769, 0.486429, 0.490133, 0.509769, 0.505461, 0.447574, 0.549308, 0.545602, 0.541878, 0.472492, 0.461924, 0.465241, 0.468512, 0.494003, 0.42561, 0.454136, 0.458154, 0.458154, 0.486429, 0.509769, 0.618285, 0.728858, 0.745909, 0.716283, 0.750527, 0.759478, 0.819762, 0.81615, 0.779859, 0.868118, 0.924947, 0.919029, 0.919029, 0.899122, 0.885302, 0.945666, 0.941505, 0.936162, 0.932927, 0.941505, 0.945666, 0.936162, 0.936162, 0.932927, 0.88723, 0.865454, 0.856457, 0.837511, 0.834292, 0.879233, 0.798249, 0.795062, 0.801317, 0.775545, 0.795062, 0.795062, 0.779859, 0.771762, 0.767246, 0.798249, 0.771762, 0.76285, 0.771762, 0.728858, 0.707965, 0.83125, 0.83125, 0.834292, 0.862302, 0.81615, 0.791621], '')</t>
  </si>
  <si>
    <t>[17, 87, 106, 109,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379, 380, 381, 382, 383, 384, 385, 386, 387, 388, 389, 391, 392, 393, 394, 395, 396, 397, 398, 399, 400, 401, 402, 403, 404, 405, 406, 407, 408, 409, 410, 411, 412, 413, 414, 415, 416, 417, 418, 419, 420, 421, 422, 423, 424, 425, 426, 427, 428, 429, 430, 431, 432, 433, 434, 444, 445, 446, 447, 448, 449, 450, 451, 452, 453, 454, 455, 456, 457, 458, 459, 460, 461, 462, 463, 464, 465, 466, 467, 468, 469, 470, 471, 472, 473, 474, 475, 476, 477, 478, 479, 505, 506, 507, 508, 509, 510, 513, 514, 515, 516, 517, 518, 519, 520, 521, 522, 523, 524, 525, 526, 528, 530, 531, 532, 533, 534, 535, 536, 537, 538, 539, 540, 546, 547, 548, 552, 563, 564, 565, 569, 570, 571, 572, 573, 574, 575, 576, 577, 578, 579, 580, 581, 582, 583, 584, 585, 586, 587, 588, 589, 590, 600, 601, 602, 603, 604, 605, 606, 607, 608, 609, 610, 611, 612, 613, 614, 615, 616, 617, 618, 619, 620, 621, 622, 623, 624, 625, 626, 629, 630, 632, 633, 634, 645, 646, 647, 648, 649, 650, 651, 652, 653, 654, 655, 656, 657, 658, 659, 660, 661, 662, 663, 664, 665, 666, 667, 668, 669, 670, 671, 672, 673, 674, 675, 676, 677, 678, 679, 680, 681, 682, 683, 684, 685, 686, 687, 688, 689, 690, 691, 692, 693, 694, 695, 696]</t>
  </si>
  <si>
    <t>(240</t>
  </si>
  <si>
    <t>244)</t>
  </si>
  <si>
    <t xml:space="preserve">F5S0X7|F5S0X7_9ENTR VCBS repeat-containing protein OS=Enterobacter hormaechei ATCC 49162 </t>
  </si>
  <si>
    <t>([0.680603, 0.699094, 0.784345, 0.750527, 0.661982, 0.59014, 0.622677, 0.59917, 0.58069, 0.632174, 0.553315, 0.59014, 0.707965, 0.779859, 0.754692, 0.694846, 0.767246, 0.798249, 0.801317, 0.724957, 0.63748, 0.575842, 0.545602, 0.534167, 0.59014, 0.671169, 0.703578, 0.694846, 0.661982, 0.694846, 0.666105, 0.759478, 0.724957, 0.716283, 0.716283, 0.754692, 0.784345, 0.745909, 0.657645, 0.557691, 0.549308, 0.59014, 0.618285, 0.699094, 0.694846, 0.666105, 0.666105, 0.604312, 0.517562, 0.58069, 0.604312, 0.632174, 0.632174, 0.632174, 0.59508, 0.59508, 0.613573, 0.618285, 0.618285, 0.59917, 0.694846, 0.690604, 0.754692, 0.694846, 0.648219, 0.666105, 0.632174, 0.653063, 0.745909, 0.83125, 0.83125, 0.846163, 0.798249, 0.724957, 0.791621, 0.728858, 0.690604, 0.626927, 0.632174, 0.657645, 0.759478, 0.754692, 0.834292, 0.805026, 0.876521, 0.876521, 0.876521, 0.891961, 0.882776, 0.805026, 0.771762, 0.795062, 0.728858, 0.798249, 0.876521, 0.849326, 0.891961, 0.912647, 0.945666, 0.910643, 0.882776, 0.903857, 0.922952, 0.926919, 0.891961, 0.852992, 0.784345, 0.73685, 0.712013, 0.73685, 0.827927, 0.852992, 0.834292, 0.808535, 0.771762, 0.750527, 0.750527, 0.720929, 0.716283, 0.716283, 0.791621, 0.812494, 0.775545, 0.685117, 0.675549, 0.657645, 0.720929, 0.834292, 0.84206, 0.865454, 0.798249, 0.775545, 0.716283, 0.716283, 0.808535, 0.784345, 0.724957, 0.699094, 0.745909, 0.733139, 0.707965, 0.707965, 0.716283, 0.622677, 0.685117, 0.622677, 0.728858, 0.653063, 0.534167, 0.570702, 0.618285, 0.653063, 0.648219, 0.716283, 0.716283, 0.716283, 0.720929, 0.707965, 0.733139, 0.685117, 0.685117, 0.63748, 0.632174, 0.648219, 0.73685, 0.712013, 0.771762, 0.754692, 0.81615, 0.876521, 0.876521, 0.84206, 0.84206, 0.889439, 0.81615, 0.83125, 0.779859, 0.837511, 0.89662, 0.84206, 0.862302, 0.823549, 0.823549, 0.837511, 0.81615, 0.856457, 0.83125, 0.754692, 0.745909, 0.750527, 0.694846, 0.58069, 0.604312, 0.657645, 0.575842, 0.720929, 0.720929, 0.685117, 0.63748, 0.618285, 0.750527, 0.690604, 0.716283, 0.754692, 0.745909, 0.745909, 0.622677, 0.680603, 0.771762, 0.788093, 0.784345, 0.827927, 0.89662, 0.885302, 0.808535, 0.837511, 0.805026, 0.788093, 0.837511, 0.865454, 0.894241, 0.865454, 0.901269, 0.901269, 0.834292, 0.827927, 0.767246, 0.754692, 0.754692, 0.750527, 0.728858, 0.728858, 0.767246, 0.632174, 0.63748, 0.720929, 0.716283, 0.712013, 0.657645, 0.657645, 0.666105, 0.63748, 0.63748, 0.657645, 0.575842, 0.666105, 0.575842, 0.653063, 0.666105, 0.666105, 0.666105, 0.63748, 0.562014, 0.570702, 0.680603, 0.680603, 0.685117, 0.685117, 0.626927, 0.613573, 0.604312, 0.534167, 0.51388, 0.490133, 0.433034, 0.509769, 0.486429, 0.570702, 0.58069, 0.671169, 0.59014, 0.585406, 0.613573, 0.694846, 0.63748, 0.626927, 0.622677, 0.545602, 0.541878, 0.509769, 0.570702, 0.517562, 0.557691, 0.557691, 0.553315, 0.575842, 0.608892, 0.63748, 0.59917, 0.63748, 0.59917, 0.59014, 0.59508, 0.608892, 0.553315, 0.480142, 0.486429, 0.497853, 0.51388, 0.557691, 0.657645, 0.661982, 0.720929, 0.703578, 0.675549, 0.626927, 0.675549, 0.622677, 0.632174, 0.703578, 0.653063, 0.680603, 0.771762, 0.788093, 0.771762, 0.750527, 0.862302, 0.849326, 0.771762, 0.827927, 0.791621, 0.788093, 0.788093, 0.819762, 0.856457, 0.876521, 0.915074, 0.905695, 0.876521, 0.868118, 0.76285, 0.767246, 0.690604, 0.699094, 0.685117, 0.703578, 0.81615, 0.720929, 0.724957, 0.795062, 0.76285, 0.680603, 0.618285, 0.626927, 0.58069, 0.538167, 0.538167, 0.51388, 0.444081, 0.490133, 0.408655, 0.476583, 0.517562, 0.59014, 0.570702, 0.618285, 0.525368, 0.433034, 0.490133, 0.490133, 0.525368, 0.549308, 0.626927, 0.585406, 0.570702, 0.521092, 0.472492, 0.450668, 0.401658, 0.483068, 0.461924, 0.529623, 0.534167, 0.5017, 0.480142, 0.476583, 0.414856, 0.480142, 0.529623, 0.494003, 0.494003, 0.384043, 0.380708, 0.324872, 0.40511, 0.359901, 0.418646, 0.461924, 0.483068, 0.613573, 0.648219, 0.728858, 0.728858, 0.699094, 0.685117, 0.618285, 0.63748, 0.666105, 0.608892, 0.604312, 0.653063, 0.661982, 0.675549, 0.685117, 0.798249, 0.750527, 0.819762, 0.73685, 0.779859, 0.712013, 0.671169, 0.613573, 0.570702, 0.618285, 0.648219, 0.653063, 0.759478, 0.76285, 0.76285, 0.750527, 0.795062, 0.795062, 0.716283, 0.81615, 0.81615, 0.775545, 0.801317, 0.823549, 0.889439, 0.865454, 0.905695, 0.901269, 0.849326, 0.84206, 0.754692, 0.657645, 0.675549, 0.661982, 0.642678, 0.63748, 0.642678, 0.521092, 0.509769, 0.575842, 0.534167, 0.483068, 0.42561, 0.461924, 0.4292, 0.422041, 0.422041, 0.4292, 0.36309, 0.4292, 0.356642, 0.418646, 0.541878, 0.525368, 0.517562, 0.562014, 0.497853, 0.557691, 0.657645, 0.657645, 0.707965, 0.724957, 0.775545, 0.775545, 0.759478, 0.707965, 0.690604, 0.657645, 0.653063, 0.754692, 0.767246, 0.827927, 0.834292, 0.805026, 0.805026, 0.805026, 0.685117, 0.754692, 0.801317, 0.823549, 0.73685, 0.733139, 0.675549, 0.657645, 0.648219, 0.675549, 0.724957, 0.728858, 0.728858, 0.775545, 0.733139, 0.724957, 0.788093, 0.798249, 0.716283, 0.76285, 0.801317, 0.805026, 0.801317, 0.716283, 0.675549, 0.805026, 0.791621, 0.849326, 0.868118, 0.910643, 0.921076, 0.924947, 0.924947, 0.924947, 0.868118, 0.88723, 0.912647, 0.891961, 0.903857, 0.938133, 0.91684, 0.89662, 0.941505, 0.941505, 0.959312, 0.968436, 0.954657, 0.921076, 0.915074, 0.915074, 0.91684, 0.89662, 0.891961, 0.91684, 0.928747, 0.960642, 0.957673, 0.921076, 0.921076, 0.859585, 0.788093, 0.808535, 0.81615, 0.784345, 0.784345, 0.76285, 0.648219, 0.657645, 0.76285, 0.745909, 0.759478, 0.716283, 0.716283, 0.754692, 0.733139, 0.73685, 0.716283, 0.632174, 0.685117, 0.585406, 0.661982, 0.791621, 0.805026, 0.81615, 0.865454, 0.81615, 0.868118, 0.921076, 0.919029, 0.901269, 0.862302, 0.862302, 0.852992, 0.84206, 0.759478, 0.733139, 0.675549, 0.675549, 0.767246, 0.784345, 0.868118, 0.868118, 0.819762, 0.798249, 0.784345, 0.775545, 0.83125, 0.779859, 0.795062, 0.788093, 0.788093, 0.885302, 0.837511, 0.882776, 0.834292, 0.879233, 0.83125, 0.882776, 0.882776, 0.891961, 0.871313, 0.882776, 0.871313, 0.891961, 0.910643, 0.908098, 0.889439, 0.912647, 0.921076, 0.874069, 0.874069, 0.88723, 0.859585, 0.859585, 0.856457, 0.908098, 0.868118, 0.905695, 0.89662, 0.91684, 0.879233, 0.846163, 0.83125, 0.849326, 0.862302, 0.827927, 0.823549, 0.827927, 0.812494, 0.849326, 0.876521, 0.901269, 0.859585, 0.808535, 0.846163, 0.852992, 0.837511, 0.88723, 0.889439, 0.908098, 0.889439, 0.924947, 0.932927, 0.88723, 0.885302, 0.805026, 0.728858, 0.750527, 0.759478, 0.690604, 0.648219, 0.657645, 0.613573, 0.703578, 0.801317, 0.812494, 0.791621, 0.741537, 0.741537, 0.741537, 0.642678, 0.63748, 0.553315, 0.626927, 0.703578, 0.712013, 0.784345, 0.859585, 0.775545, 0.759478, 0.728858, 0.724957, 0.76285, 0.788093, 0.754692, 0.724957, 0.626927, 0.657645, 0.741537, 0.741537, 0.745909, 0.798249, 0.823549, 0.795062, 0.779859, 0.750527, 0.745909, 0.716283, 0.712013, 0.805026, 0.834292, 0.874069, 0.876521, 0.852992, 0.852992, 0.852992, 0.798249, 0.885302, 0.882776, 0.862302, 0.862302, 0.795062, 0.795062, 0.680603, 0.771762, 0.712013, 0.754692, 0.759478, 0.707965, 0.675549, 0.699094, 0.690604, 0.716283, 0.754692, 0.750527, 0.626927, 0.626927, 0.666105, 0.534167, 0.538167, 0.538167, 0.509769, 0.59917, 0.604312, 0.694846, 0.694846, 0.750527, 0.728858, 0.73685, 0.83125, 0.852992, 0.823549, 0.837511, 0.834292, 0.720929, 0.720929, 0.798249, 0.775545, 0.801317, 0.871313, 0.871313, 0.868118, 0.903857, 0.899122, 0.856457, 0.784345, 0.703578, 0.613573, 0.618285, 0.618285, 0.585406, 0.525368, 0.549308, 0.461924, 0.436924, 0.5017, 0.447574, 0.465241, 0.436924, 0.384043, 0.387226, 0.387226, 0.41194, 0.324872, 0.318242, 0.295083, 0.36309, 0.36309, 0.465241, 0.461924, 0.458154, 0.461924, 0.534167, 0.505461, 0.608892, 0.553315, 0.56648, 0.545602, 0.525368, 0.525368, 0.557691, 0.521092, 0.465241, 0.458154, 0.553315, 0.529623, 0.626927, 0.632174, 0.653063, 0.608892, 0.613573, 0.538167, 0.529623, 0.545602, 0.486429, 0.370445, 0.436924, 0.377384, 0.472492, 0.414856, 0.486429, 0.51388, 0.545602, 0.58069, 0.59917, 0.56648, 0.534167, 0.570702, 0.56648, 0.541878, 0.570702, 0.534167, 0.534167, 0.534167, 0.517562, 0.575842, 0.699094, 0.604312, 0.680603, 0.657645, 0.724957, 0.632174, 0.545602, 0.458154, 0.486429, 0.454136, 0.468512, 0.529623, 0.494003, 0.525368, 0.618285, 0.509769, 0.541878, 0.608892, 0.517562, 0.5017, 0.534167, 0.56648, 0.657645, 0.648219, 0.632174, 0.562014, 0.63748, 0.648219, 0.741537, 0.666105, 0.694846, 0.671169, 0.59917, 0.562014, 0.521092, 0.557691, 0.575842, 0.509769, 0.454136, 0.56648, 0.5017, 0.483068, 0.483068, 0.490133, 0.497853, 0.5017, 0.490133, 0.483068, 0.472492, 0.476583, 0.505461, 0.497853, 0.538167, 0.56648, 0.517562, 0.521092, 0.517562, 0.58069, 0.703578, 0.771762, 0.741537, 0.694846, 0.680603, 0.56648, 0.553315, 0.521092, 0.517562, 0.622677, 0.59508, 0.653063, 0.653063, 0.699094, 0.690604, 0.63748, 0.63748, 0.716283, 0.712013, 0.680603, 0.703578, 0.562014, 0.553315, 0.494003, 0.604312, 0.541878, 0.632174, 0.632174, 0.575842, 0.626927, 0.653063, 0.653063, 0.685117, 0.724957, 0.716283, 0.733139, 0.63748, 0.642678, 0.545602, 0.521092, 0.494003, 0.5017, 0.585406, 0.59014, 0.707965, 0.622677, 0.694846, 0.675549, 0.671169, 0.728858, 0.703578, 0.675549, 0.716283, 0.712013, 0.666105, 0.604312, 0.58069, 0.613573, 0.653063, 0.771762, 0.767246, 0.805026, 0.775545, 0.784345, 0.724957, 0.575842, 0.666105, 0.666105, 0.666105, 0.59508, 0.59508, 0.575842, 0.557691, 0.557691, 0.553315, 0.450668, 0.497853, 0.418646, 0.444081, 0.374039, 0.352862, 0.41194, 0.377384, 0.390993, 0.318242, 0.380708, 0.494003, 0.465241, 0.461924, 0.394753, 0.447574, 0.408655, 0.408655, 0.380708, 0.380708, 0.398279, 0.465241, 0.444081, 0.529623, 0.56648, 0.622677, 0.622677, 0.622677, 0.657645, 0.63748, 0.720929, 0.58069, 0.486429, 0.461924, 0.5017, 0.59917, 0.59508, 0.724957, 0.63748, 0.694846, 0.604312, 0.626927, 0.626927, 0.59508, 0.63748, 0.557691, 0.494003, 0.497853, 0.436924, 0.359901, 0.370445, 0.387226, 0.494003, 0.517562, 0.59917, 0.59917, 0.51388, 0.517562, 0.480142, 0.570702, 0.490133, 0.549308, 0.529623, 0.541878, 0.608892, 0.557691, 0.642678, 0.76285, 0.767246, 0.795062, 0.899122, 0.891961, 0.81615, 0.798249, 0.827927, 0.808535, 0.741537, 0.83125, 0.865454, 0.865454, 0.849326, 0.852992, 0.791621, 0.741537, 0.661982, 0.553315, 0.570702, 0.58069, 0.562014, 0.5017, 0.436924, 0.349426, 0.387226, 0.387226, 0.387226, 0.394753, 0.346032, 0.321458, 0.268042, 0.25031, 0.200174, 0.21291, 0.264545, 0.349426, 0.30533, 0.380708, 0.380708, 0.366687, 0.387226, 0.418646, 0.40511, 0.505461, 0.490133, 0.454136, 0.557691, 0.562014, 0.59014, 0.657645, 0.724957, 0.648219, 0.59014, 0.59508, 0.58069, 0.549308, 0.538167, 0.648219, 0.545602, 0.675549, 0.671169, 0.626927, 0.549308, 0.632174, 0.59014, 0.680603, 0.699094, 0.657645, 0.703578, 0.557691, 0.534167, 0.534167, 0.58069, 0.613573, 0.613573, 0.63748, 0.585406, 0.585406, 0.534167, 0.680603, 0.653063, 0.622677, 0.666105, 0.671169, 0.575842, 0.58069, 0.549308, 0.480142, 0.480142, 0.461924, 0.557691, 0.529623, 0.534167, 0.632174, 0.541878, 0.59917, 0.58069, 0.707965, 0.613573, 0.613573, 0.59014, 0.59014, 0.642678, 0.59014, 0.622677, 0.724957, 0.741537, 0.779859, 0.83125, 0.865454, 0.849326, 0.771762, 0.819762, 0.819762, 0.784345, 0.859585, 0.859585, 0.837511, 0.805026, 0.88723, 0.903857, 0.834292, 0.83125, 0.775545, 0.685117, 0.699094, 0.699094, 0.680603, 0.63748, 0.675549, 0.557691, 0.562014, 0.642678, 0.585406, 0.534167, 0.486429, 0.486429, 0.525368, 0.549308, 0.549308, 0.529623, 0.468512, 0.541878, 0.461924, 0.5017, 0.63748, 0.675549, 0.632174, 0.553315, 0.59917, 0.575842, 0.657645, 0.648219, 0.653063, 0.703578, 0.685117, 0.733139, 0.675549, 0.626927, 0.59917, 0.59508, 0.613573, 0.73685, 0.712013, 0.801317, 0.812494, 0.808535, 0.767246, 0.791621, 0.882776, 0.868118, 0.852992, 0.856457, 0.791621, 0.791621, 0.716283, 0.73685, 0.685117, 0.759478, 0.759478, 0.733139, 0.728858, 0.712013, 0.666105, 0.73685, 0.680603, 0.585406, 0.541878, 0.541878, 0.494003, 0.458154, 0.476583, 0.486429, 0.461924, 0.534167, 0.545602, 0.59917, 0.626927, 0.685117, 0.707965, 0.653063, 0.754692, 0.750527, 0.759478, 0.775545, 0.775545, 0.81615, 0.885302, 0.89662, 0.89662, 0.922952, 0.941505, 0.932927, 0.891961, 0.905695, 0.905695, 0.899122, 0.899122, 0.928747, 0.947281, 0.932927, 0.953422, 0.912647, 0.885302, 0.868118, 0.788093, 0.653063, 0.675549, 0.671169, 0.622677, 0.622677, 0.63748, 0.51388, 0.517562, 0.59014, 0.538167, 0.509769, 0.490133, 0.529623, 0.5017, 0.465241, 0.461924, 0.444081, 0.42561, 0.468512, 0.41194, 0.476583, 0.608892, 0.626927, 0.618285, 0.618285, 0.545602, 0.538167, 0.661982, 0.661982, 0.661982, 0.716283, 0.759478, 0.690604, 0.671169, 0.604312, 0.608892, 0.575842, 0.604312, 0.703578, 0.745909, 0.837511, 0.84206, 0.812494, 0.699094, 0.699094, 0.733139, 0.837511, 0.83125, 0.801317, 0.745909, 0.675549, 0.671169, 0.557691, 0.671169, 0.58069, 0.661982, 0.575842, 0.604312, 0.575842, 0.604312, 0.570702, 0.505461, 0.545602, 0.534167, 0.538167, 0.557691, 0.545602, 0.454136, 0.454136, 0.468512, 0.525368, 0.541878, 0.585406, 0.680603, 0.671169, 0.699094, 0.680603, 0.759478, 0.798249, 0.750527, 0.707965, 0.661982, 0.724957, 0.690604, 0.622677, 0.712013, 0.703578, 0.720929, 0.779859, 0.784345, 0.801317, 0.795062, 0.775545, 0.728858, 0.728858, 0.720929, 0.784345, 0.795062, 0.767246, 0.724957, 0.798249, 0.798249, 0.745909, 0.745909, 0.671169, 0.657645, 0.666105, 0.671169, 0.653063, 0.585406, 0.622677, 0.494003, 0.494003, 0.570702, 0.575842, 0.575842, 0.517562, 0.529623, 0.517562, 0.541878, 0.541878, 0.553315, 0.486429, 0.562014, 0.468512, 0.517562, 0.642678, 0.653063, 0.685117, 0.613573, 0.59014, 0.557691, 0.671169, 0.666105, 0.666105, 0.562014, 0.570702, 0.553315, 0.541878, 0.483068, 0.494003, 0.468512, 0.454136, 0.534167, 0.549308, 0.59014, 0.59014, 0.557691, 0.486429, 0.447574, 0.472492, 0.553315, 0.549308, 0.58069, 0.521092, 0.433034, 0.490133, 0.401658, 0.468512, 0.414856, 0.480142, 0.472492, 0.497853, 0.5017, 0.529623, 0.486429, 0.517562, 0.557691, 0.497853, 0.5017, 0.505461, 0.534167, 0.472492, 0.40511, 0.380708, 0.440853, 0.472492, 0.497853, 0.63748, 0.642678, 0.703578, 0.690604, 0.690604, 0.59508, 0.562014, 0.517562, 0.549308, 0.585406, 0.509769, 0.56648, 0.63748, 0.657645, 0.657645, 0.720929, 0.84206, 0.827927, 0.716283, 0.784345, 0.784345, 0.745909, 0.745909, 0.779859, 0.716283, 0.720929, 0.775545, 0.801317, 0.750527, 0.741537, 0.680603, 0.618285, 0.553315, 0.557691, 0.557691, 0.5017, 0.529623, 0.418646, 0.418646, 0.509769, 0.476583, 0.422041, 0.374039, 0.380708, 0.328603, 0.390993, 0.387226, 0.41194, 0.352862, 0.398279, 0.311707, 0.359901, 0.461924, 0.51388, 0.5017, 0.461924, 0.444081, 0.41194, 0.51388, 0.51388, 0.553315, 0.585406, 0.653063, 0.618285, 0.608892, 0.529623, 0.525368, 0.497853, 0.497853, 0.58069, 0.553315, 0.63748, 0.63748, 0.604312, 0.59917, 0.59917, 0.653063, 0.73685, 0.733139, 0.745909, 0.788093, 0.63748, 0.642678, 0.562014, 0.657645, 0.59508, 0.724957, 0.716283, 0.741537, 0.680603, 0.707965, 0.680603, 0.680603, 0.720929, 0.648219, 0.538167, 0.534167, 0.562014, 0.534167, 0.538167, 0.51388, 0.483068, 0.521092, 0.51388, 0.585406, 0.525368, 0.505461, 0.494003, 0.534167, 0.483068, 0.509769, 0.465241, 0.517562, 0.557691, 0.51388, 0.56648, 0.703578, 0.720929, 0.675549, 0.707965, 0.750527, 0.733139, 0.632174, 0.712013, 0.712013, 0.712013, 0.741537, 0.791621, 0.759478, 0.728858, 0.759478, 0.788093, 0.703578, 0.699094, 0.585406, 0.494003, 0.525368, 0.521092, 0.505461, 0.517562, 0.534167, 0.440853, 0.444081, 0.51388, 0.476583, 0.42561, 0.401658, 0.440853, 0.440853, 0.476583, 0.468512, 0.444081, 0.384043, 0.454136, 0.370445, 0.444081, 0.534167, 0.5017, 0.490133, 0.422041, 0.387226, 0.384043, 0.436924, 0.4292, 0.4292, 0.454136, 0.447574, 0.472492, 0.433034, 0.458154, 0.422041, 0.418646, 0.483068, 0.521092, 0.497853, 0.604312, 0.613573, 0.549308, 0.541878, 0.59014, 0.642678, 0.671169, 0.707965, 0.703578, 0.59508, 0.59508, 0.517562, 0.529623, 0.480142, 0.521092, 0.521092, 0.549308, 0.494003, 0.517562, 0.517562, 0.517562, 0.562014, 0.497853, 0.476583, 0.480142, 0.454136, 0.454136, 0.384043, 0.359901, 0.374039, 0.408655, 0.41194, 0.472492, 0.454136, 0.5017, 0.486429, 0.465241, 0.394753, 0.444081, 0.401658, 0.4292, 0.465241, 0.42561, 0.472492, 0.562014, 0.58069, 0.613573, 0.557691, 0.707965, 0.694846, 0.585406, 0.585406, 0.585406, 0.585406, 0.671169, 0.712013, 0.754692, 0.703578, 0.76285, 0.759478, 0.707965, 0.716283, 0.59917, 0.5017, 0.538167, 0.529623, 0.51388, 0.472492, 0.476583, 0.390993, 0.387226, 0.454136, 0.505461, 0.505461, 0.480142, 0.494003, 0.436924, 0.408655, 0.476583, 0.51388, 0.450668, 0.5017, 0.440853, 0.534167, 0.538167, 0.5017, 0.450668, 0.486429, 0.422041, 0.5017, 0.557691, 0.557691, 0.553315, 0.553315, 0.557691, 0.486429, 0.476583, 0.476583, 0.497853, 0.472492, 0.461924, 0.541878, 0.557691, 0.59014, 0.575842, 0.694846, 0.694846, 0.754692, 0.675549, 0.801317, 0.784345, 0.788093, 0.798249, 0.703578, 0.699094, 0.608892, 0.724957, 0.622677, 0.680603, 0.63748, 0.671169, 0.720929, 0.750527, 0.703578, 0.653063, 0.699094, 0.622677, 0.538167, 0.538167, 0.562014, 0.440853, 0.444081, 0.458154, 0.454136, 0.490133, 0.494003, 0.58069, 0.549308, 0.613573, 0.59508, 0.648219, 0.575842, 0.5017, 0.472492, 0.497853, 0.575842, 0.458154, 0.509769, 0.59917, 0.618285, 0.585406, 0.694846, 0.741537, 0.720929, 0.618285, 0.685117, 0.685117, 0.675549, 0.675549, 0.745909, 0.716283, 0.671169, 0.703578, 0.733139, 0.661982, 0.661982, 0.562014, 0.545602, 0.562014, 0.562014, 0.549308, 0.525368, 0.541878, 0.42561, 0.4292, 0.490133, 0.465241, 0.418646, 0.394753, 0.418646, 0.390993, 0.414856, 0.387226, 0.352862, 0.352862, 0.31487, 0.318242, 0.422041, 0.5017, 0.486429, 0.517562, 0.450668, 0.472492, 0.468512, 0.549308, 0.59508, 0.59917, 0.648219, 0.626927, 0.657645, 0.553315, 0.549308, 0.521092, 0.549308, 0.642678, 0.613573, 0.661982, 0.666105, 0.626927, 0.59917, 0.59508, 0.517562, 0.613573, 0.648219, 0.626927, 0.626927, 0.486429, 0.480142, 0.401658, 0.472492, 0.42561, 0.525368, 0.497853, 0.525368, 0.497853, 0.521092, 0.497853, 0.521092, 0.562014, 0.521092, 0.472492, 0.476583, 0.497853, 0.41194, 0.370445, 0.384043, 0.394753, 0.4292, 0.4292, 0.5017, 0.444081, 0.490133, 0.476583, 0.545602, 0.490133, 0.521092, 0.483068, 0.534167, 0.575842, 0.570702, 0.604312, 0.712013, 0.728858, 0.733139, 0.819762, 0.891961, 0.882776, 0.808535, 0.862302, 0.862302, 0.862302, 0.882776, 0.901269, 0.885302, 0.862302, 0.879233, 0.879233, 0.837511, 0.846163, 0.759478, 0.608892, 0.626927, 0.618285, 0.59508, 0.59508, 0.51388, 0.4292, 0.433034, 0.497853, 0.440853, 0.440853, 0.414856, 0.454136, 0.398279, 0.433034, 0.42561, 0.461924, 0.40511, 0.450668, 0.384043, 0.494003, 0.604312, 0.585406, 0.58069, 0.585406, 0.585406, 0.58069, 0.63748, 0.680603, 0.680603, 0.707965, 0.716283, 0.754692, 0.63748, 0.671169, 0.622677, 0.618285, 0.570702, 0.653063, 0.671169, 0.712013, 0.626927, 0.613573, 0.622677, 0.626927, 0.622677, 0.59014, 0.716283, 0.716283, 0.720929, 0.622677, 0.562014, 0.553315, 0.465241, 0.562014, 0.505461, 0.549308, 0.480142, 0.509769, 0.549308, 0.575842, 0.661982, 0.661982, 0.707965, 0.694846, 0.699094, 0.618285, 0.622677, 0.521092, 0.454136, 0.418646, 0.5017, 0.585406, 0.585406, 0.699094, 0.626927, 0.694846, 0.675549, 0.754692, 0.724957, 0.716283, 0.63748, 0.59014, 0.622677, 0.570702, 0.517562, 0.51388, 0.5017, 0.525368, 0.575842, 0.661982, 0.661982, 0.653063, 0.648219, 0.585406, 0.497853, 0.545602, 0.545602, 0.517562, 0.468512, 0.465241, 0.447574, 0.472492, 0.468512, 0.472492, 0.480142, 0.450668, 0.447574, 0.494003, 0.494003, 0.436924, 0.436924, 0.476583, 0.51388, 0.525368, 0.58069, 0.666105, 0.666105, 0.712013, 0.73685, 0.724957, 0.671169, 0.59014, 0.497853, 0.476583, 0.476583, 0.480142, 0.549308, 0.525368, 0.553315, 0.56648, 0.613573, 0.618285, 0.490133, 0.454136, 0.444081, 0.440853, 0.394753, 0.328603, 0.275179, 0.311707, 0.298791, 0.36309, 0.408655, 0.414856, 0.476583, 0.483068, 0.444081, 0.490133, 0.468512, 0.394753, 0.384043, 0.408655, 0.335645, 0.418646, 0.433034, 0.440853, 0.398279, 0.444081, 0.51388, 0.490133, 0.454136, 0.529623, 0.538167, 0.468512, 0.545602, 0.517562, 0.509769, 0.521092, 0.483068, 0.538167, 0.642678, 0.661982, 0.666105, 0.750527, 0.779859, 0.76285, 0.671169, 0.724957, 0.724957, 0.720929, 0.745909, 0.759478, 0.798249, 0.798249, 0.837511, 0.837511, 0.750527, 0.750527, 0.690604, 0.585406, 0.59917, 0.59508, 0.575842, 0.525368, 0.517562, 0.447574, 0.450668, 0.51388, 0.468512, 0.465241, 0.444081, 0.480142, 0.440853, 0.401658, 0.394753, 0.4292, 0.366687, 0.4292, 0.352862, 0.408655, 0.483068, 0.51388, 0.458154, 0.394753, 0.436924, 0.472492, 0.505461, 0.545602, 0.549308, 0.575842, 0.483068, 0.509769, 0.472492, 0.494003, 0.476583, 0.468512, 0.468512, 0.541878, 0.541878, 0.648219, 0.653063, 0.648219, 0.642678, 0.608892, 0.685117, 0.694846, 0.648219, 0.648219, 0.59917, 0.538167, 0.486429, 0.529623, 0.545602, 0.505461, 0.505461, 0.505461, 0.553315, 0.541878, 0.509769, 0.557691, 0.557691, 0.557691, 0.562014, 0.433034, 0.517562, 0.494003, 0.505461, 0.51388, 0.505461, 0.454136, 0.440853, 0.51388, 0.562014, 0.541878, 0.585406, 0.622677, 0.622677, 0.570702, 0.56648, 0.59917, 0.490133, 0.494003, 0.41194, 0.422041, 0.440853, 0.401658, 0.440853, 0.440853, 0.433034, 0.440853, 0.4292, 0.494003, 0.461924, 0.465241, 0.440853, 0.480142, 0.444081, 0.483068, 0.480142, 0.480142, 0.408655, 0.454136, 0.370445, 0.450668, 0.349426, 0.346032, 0.384043, 0.359901, 0.356642, 0.36309, 0.394753, 0.447574, 0.454136, 0.486429, 0.41194, 0.450668, 0.349426, 0.359901, 0.31487, 0.318242, 0.339168, 0.377384, 0.352862, 0.433034, 0.444081, 0.483068, 0.549308, 0.461924, 0.51388, 0.5017, 0.490133, 0.4292, 0.359901, 0.318242, 0.356642, 0.374039, 0.308712, 0.433034, 0.359901, 0.384043, 0.352862, 0.332115, 0.36309, 0.408655, 0.349426, 0.366687, 0.450668, 0.380708, 0.422041, 0.308712, 0.311707, 0.318242, 0.352862, 0.390993, 0.42561, 0.324872, 0.384043, 0.450668, 0.40511, 0.486429, 0.40511, 0.4292, 0.450668, 0.366687, 0.349426, 0.30533, 0.203355, 0.120615, 0.129801, 0.15008, 0.18812, 0.137348, 0.132295, 0.139895, 0.118441, 0.073402, 0.106997, 0.066181, 0.037156, 0.038042, 0.03976, 0.073402, 0.076542, 0.056825, 0.096677, 0.066181, 0.122885, 0.100716, 0.155435, 0.155435, 0.15284, 0.17593, 0.229226, 0.225814, 0.209395, 0.236433, 0.328603, 0.232838, 0.278302, 0.291804, 0.308712, 0.26085, 0.26085, 0.222385, 0.26085, 0.25406, 0.281712, 0.222385, 0.25406, 0.25031, 0.232838, 0.167087, 0.182256, 0.18812, 0.129801, 0.15284, 0.122885, 0.079919, 0.096677, 0.120615, 0.173081, 0.088832, 0.118441, 0.090864, 0.090864, 0.096677, 0.106997, 0.129801, 0.120615, 0.182256, 0.18812, 0.203355, 0.219301, 0.222385, 0.219301, 0.295083, 0.271506, 0.384043, 0.447574, 0.408655, 0.370445, 0.380708, 0.414856, 0.324872, 0.359901, 0.321458, 0.30533, 0.26085, 0.257454, 0.328603, 0.271506, 0.264545, 0.247041, 0.31487, 0.229226, 0.225814, 0.225814, 0.158265, 0.106997, 0.11371, 0.185198, 0.216401, 0.139895, 0.206376, 0.219301, 0.15284, 0.21291, 0.15284, 0.191378, 0.191378, 0.203355, 0.191378, 0.137348, 0.173081, 0.161087, 0.225814, 0.222385, 0.161087, 0.225814, 0.257454, 0.179055, 0.191378, 0.144935, 0.182256, 0.134866, 0.170161, 0.268042, 0.271506, 0.339168, 0.298791, 0.295083, 0.281712, 0.298791, 0.36309, 0.390993, 0.418646, 0.422041, 0.436924, 0.458154, 0.401658, 0.40511, 0.490133, 0.422041, 0.394753, 0.42561, 0.494003, 0.447574, 0.4292, 0.468512, 0.472492, 0.472492, 0.476583, 0.468512, 0.545602, 0.562014, 0.534167, 0.545602, 0.486429, 0.472492, 0.529623, 0.59508, 0.534167, 0.517562, 0.545602, 0.59014, 0.585406, 0.585406, 0.661982, 0.653063, 0.59508, 0.59508, 0.63748, 0.642678, 0.642678, 0.553315, 0.541878, 0.541878, 0.505461, 0.56648, 0.56648, 0.505461, 0.422041, 0.483068, 0.480142, 0.517562, 0.494003, 0.490133, 0.480142, 0.41194, 0.40511, 0.324872, 0.335645, 0.268042, 0.278302, 0.278302, 0.324872, 0.257454, 0.288399, 0.209395, 0.222385, 0.161087, 0.206376, 0.295083, 0.291804, 0.291804, 0.257454, 0.298791, 0.25031, 0.179055, 0.243554, 0.247041, 0.328603, 0.349426, 0.414856, 0.31487, 0.318242, 0.25406, 0.324872, 0.243554, 0.31487, 0.308712, 0.390993, 0.387226, 0.377384, 0.374039, 0.346032, 0.374039, 0.366687, 0.4292, 0.433034, 0.380708, 0.301917, 0.298791, 0.200174, 0.200174, 0.31487, 0.311707, 0.380708, 0.377384, 0.454136, 0.447574, 0.440853, 0.349426, 0.298791, 0.268042, 0.21291, 0.257454, 0.271506, 0.30533, 0.264545, 0.332115, 0.311707, 0.384043, 0.291804, 0.374039, 0.380708, 0.352862, 0.298791, 0.324872, 0.295083, 0.21291, 0.225814, 0.239899, 0.318242, 0.374039, 0.401658, 0.454136, 0.447574, 0.433034, 0.42561, 0.352862, 0.359901, 0.352862, 0.291804, 0.384043, 0.281712, 0.288399, 0.206376, 0.26085, 0.243554, 0.281712, 0.281712, 0.268042, 0.179055, 0.191378, 0.122885, 0.076542, 0.085092, 0.086953, 0.05306, 0.043307, 0.090864, 0.111485, 0.102787, 0.085092, 0.050641, 0.086953, 0.054297, 0.106997, 0.127496, 0.116183, 0.118441, 0.185198, 0.191378, 0.275179, 0.219301, 0.30533, 0.321458, 0.318242, 0.271506, 0.349426, 0.318242, 0.30533, 0.268042, 0.295083, 0.352862, 0.352862, 0.324872, 0.387226, 0.295083, 0.164327, 0.182256, 0.116183, 0.067594, 0.035586, 0.021381, 0.025762, 0.013821, 0.020522, 0.021381, 0.020876, 0.022306, 0.034068, 0.035586, 0.019401, 0.033407, 0.043307, 0.055536, 0.0704, 0.046336, 0.083462, 0.18812, 0.170161, 0.164327, 0.164327, 0.257454, 0.30533, 0.349426, 0.380708, 0.284882, 0.271506, 0.301917, 0.301917, 0.291804, 0.284882, 0.398279, 0.284882, 0.284882, 0.247041, 0.257454, 0.239899, 0.247041, 0.179055, 0.179055, 0.291804, 0.291804, 0.209395, 0.147574, 0.073402, 0.071867, 0.127496, 0.132295, 0.111485, 0.085092, 0.086953, 0.048328, 0.048328, 0.064632, 0.037156, 0.066181, 0.048328, 0.049374, 0.03976, 0.030003, 0.033407, 0.019401, 0.0198, 0.034068, 0.074921, 0.122885, 0.139895, 0.079919, 0.076542, 0.066181, 0.067594, 0.067594, 0.083462, 0.079919, 0.118441, 0.179055, 0.179055, 0.21291, 0.291804, 0.301917, 0.321458, 0.232838, 0.264545, 0.356642, 0.36309, 0.26085, 0.225814, 0.321458, 0.370445, 0.370445, 0.436924, 0.41194, 0.356642, 0.41194, 0.4292, 0.342579, 0.356642, 0.352862, 0.295083, 0.268042, 0.200174, 0.271506, 0.346032, 0.377384, 0.359901, 0.275179, 0.36309, 0.42561, 0.308712, 0.346032, 0.346032, 0.374039, 0.349426, 0.408655, 0.41194, 0.328603, 0.387226, 0.291804, 0.30533, 0.332115, 0.328603, 0.384043, 0.401658, 0.324872, 0.328603, 0.25031, 0.321458, 0.25031, 0.232838, 0.311707, 0.308712, 0.257454, 0.225814, 0.275179, 0.288399, 0.288399, 0.275179, 0.268042, 0.349426, 0.374039, 0.418646, 0.450668, 0.342579, 0.257454, 0.257454, 0.257454, 0.25031, 0.25031, 0.291804, 0.31487, 0.328603, 0.328603, 0.380708, 0.374039, 0.414856, 0.40511, 0.370445, 0.454136, 0.384043, 0.394753, 0.281712, 0.268042, 0.30533, 0.41194, 0.436924, 0.529623, 0.570702, 0.63748, 0.653063, 0.657645, 0.538167, 0.538167, 0.553315, 0.497853, 0.505461, 0.494003, 0.461924, 0.454136, 0.468512, 0.486429, 0.476583, 0.56648, 0.5017, 0.465241, 0.465241, 0.497853, 0.486429, 0.450668, 0.40511, 0.394753, 0.436924, 0.490133, 0.476583, 0.408655, 0.461924, 0.465241, 0.433034, 0.458154, 0.408655, 0.398279, 0.454136, 0.422041, 0.352862, 0.335645, 0.332115, 0.328603, 0.328603, 0.346032, 0.342579, 0.422041, 0.418646, 0.40511, 0.401658, 0.40511, 0.356642, 0.30533, 0.25031, 0.291804, 0.268042, 0.36309, 0.359901, 0.332115, 0.291804, 0.359901, 0.444081, 0.414856, 0.414856, 0.339168, 0.328603, 0.229226, 0.243554, 0.196879, 0.17593, 0.173081, 0.118441, 0.139895, 0.158265, 0.144935, 0.137348, 0.161087, 0.102787, 0.102787, 0.088832, 0.139895, 0.088832, 0.081712, 0.059222, 0.060549, 0.100716, 0.100716, 0.173081, 0.173081, 0.173081, 0.134866, 0.142424, 0.196879, 0.268042, 0.291804, 0.26085, 0.25406, 0.25406, 0.324872, 0.321458, 0.30533, 0.219301, 0.30533, 0.30533, 0.380708, 0.301917, 0.298791, 0.247041, 0.284882, 0.200174, 0.25031, 0.328603, 0.247041, 0.26085, 0.18812, 0.200174, 0.271506, 0.271506, 0.271506, 0.18812, 0.191378, 0.18812, 0.268042, 0.170161, 0.170161, 0.170161, 0.239899, 0.182256, 0.268042, 0.225814, 0.222385, 0.219301, 0.170161, 0.232838, 0.236433, 0.225814, 0.216401, 0.167087, 0.170161, 0.203355, 0.281712, 0.222385, 0.311707, 0.298791, 0.401658, 0.40511, 0.321458, 0.321458, 0.301917, 0.257454, 0.271506, 0.243554, 0.257454, 0.281712, 0.284882, 0.271506, 0.356642, 0.352862, 0.440853, 0.380708, 0.352862, 0.356642, 0.422041, 0.328603, 0.225814, 0.236433, 0.232838, 0.31487, 0.318242, 0.394753, 0.36309, 0.349426, 0.42561, 0.374039, 0.418646, 0.433034, 0.359901, 0.359901, 0.356642, 0.301917, 0.366687, 0.359901, 0.370445, 0.30533, 0.384043, 0.408655, 0.398279, 0.398279, 0.295083, 0.308712, 0.311707, 0.291804, 0.21291, 0.243554, 0.284882, 0.200174, 0.200174, 0.308712, 0.232838, 0.236433, 0.288399, 0.275179, 0.275179, 0.222385, 0.275179, 0.288399, 0.291804, 0.291804, 0.291804, 0.390993, 0.301917, 0.30533, 0.356642, 0.366687, 0.335645, 0.264545, 0.308712, 0.268042, 0.239899, 0.31487, 0.311707, 0.236433, 0.239899, 0.167087, 0.200174, 0.142424, 0.142424, 0.243554, 0.243554, 0.173081, 0.170161, 0.173081, 0.173081, 0.173081, 0.167087, 0.191378, 0.257454, 0.278302, 0.339168, 0.278302, 0.185198, 0.196879, 0.200174, 0.196879, 0.206376, 0.203355, 0.288399, 0.247041, 0.222385, 0.222385, 0.247041, 0.239899, 0.321458, 0.324872, 0.298791, 0.370445, 0.301917, 0.301917, 0.236433, 0.216401, 0.225814, 0.291804, 0.318242, 0.387226, 0.295083, 0.31487, 0.311707, 0.298791, 0.356642, 0.346032, 0.359901, 0.422041, 0.380708, 0.295083, 0.291804, 0.318242, 0.318242, 0.359901, 0.291804, 0.36309, 0.36309, 0.40511, 0.359901, 0.247041, 0.185198, 0.288399, 0.288399, 0.219301, 0.232838, 0.216401, 0.21291, 0.17593, 0.164327, 0.222385, 0.268042, 0.271506, 0.243554, 0.239899, 0.281712, 0.352862, 0.352862, 0.339168, 0.349426, 0.4292, 0.418646, 0.497853, 0.497853, 0.450668, 0.525368, 0.433034, 0.418646, 0.433034, 0.461924, 0.476583, 0.454136, 0.40511, 0.418646, 0.370445, 0.370445, 0.366687, 0.301917, 0.229226, 0.185198, 0.173081, 0.109221, 0.182256, 0.182256, 0.170161, 0.232838, 0.229226, 0.30533, 0.232838, 0.219301, 0.236433, 0.158265, 0.127496, 0.18812, 0.134866, 0.196879, 0.209395, 0.196879, 0.264545, 0.346032, 0.408655, 0.408655, 0.444081, 0.356642, 0.356642, 0.281712, 0.321458, 0.332115, 0.346032, 0.414856, 0.418646, 0.40511, 0.450668, 0.476583, 0.40511, 0.458154, 0.454136, 0.440853, 0.444081, 0.374039, 0.308712, 0.298791, 0.225814, 0.288399, 0.374039, 0.324872, 0.41194, 0.398279, 0.390993, 0.308712, 0.318242, 0.346032, 0.278302, 0.25406, 0.291804, 0.370445, 0.380708, 0.390993, 0.31487, 0.236433, 0.308712, 0.339168, 0.321458, 0.380708, 0.346032, 0.308712, 0.349426, 0.308712, 0.278302, 0.239899, 0.332115], '')</t>
  </si>
  <si>
    <t>[0, 1, 2, 3,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265, 267, 268, 269, 270, 271, 272, 273, 274, 275, 276, 277, 278, 279, 280, 281, 282, 283, 284, 285, 286, 287, 288, 289, 290, 291, 292, 293, 294, 298, 299, 300, 301, 302, 303, 304, 305, 306, 307, 308, 309, 310, 311, 312, 313, 314, 315, 316, 317, 318, 319, 320, 321, 322, 323, 324, 325, 326, 327, 328, 329, 330, 331, 332, 333, 334, 335, 336, 337, 338, 339, 340, 341, 342, 343, 344, 345, 346, 347, 352, 353, 354, 355, 356, 360, 361, 362, 363, 364, 365, 371, 372, 373, 378,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456, 457, 458, 459, 461, 462, 463, 464, 465, 466, 467, 468, 469, 470, 471, 472, 473, 474, 475, 476, 477, 478, 479, 480, 481, 482, 483, 484, 485, 486, 487, 488, 489, 490, 491, 492, 493, 494, 495, 496, 497, 498, 499, 500, 501, 502, 503, 504, 505, 506, 507, 508, 509, 510, 511, 512, 513, 514, 515, 516, 517, 518, 519, 520, 521, 522, 523, 524, 525, 526, 527, 528, 529, 530, 531, 532, 533, 534, 535, 536, 537, 538, 539, 540, 541, 542, 543, 544, 545, 546, 547, 548, 549, 550, 551, 552, 553, 554, 555, 556, 557, 558, 559, 560, 561, 562, 563, 564, 565, 566, 567, 568, 569, 570, 571, 572, 573, 574, 575, 576, 577, 578, 579, 580, 581, 582, 583, 584, 585, 586, 587, 588, 589, 590, 591, 592, 593, 594, 595, 596, 597, 598, 599, 600, 601, 602, 603, 604, 605, 606, 607, 608, 609, 610, 611, 612, 613, 614, 615, 616, 617, 618, 619, 620, 621, 622, 623, 624, 625, 626, 627, 628, 629, 630, 631, 632, 633, 634, 635, 636, 637, 638, 639, 640, 641, 642, 643, 644, 645, 646, 647, 648, 649, 650, 651, 652, 653, 654, 655, 656, 657, 658, 659, 660, 661, 662, 663, 664, 665, 666, 667, 668, 669, 670, 671, 672, 673, 674, 675, 676, 677, 678, 679, 680, 681, 682, 683, 684, 685, 686, 687, 688, 689, 690, 691, 692, 693, 694, 695, 696, 697, 698, 699, 700, 701, 702, 703, 704, 705, 706, 707, 708, 709, 710, 711, 712, 713, 714, 715, 716, 717, 718, 719, 720, 721, 722, 723, 724, 725, 726, 727, 728, 729, 730, 731, 732, 733, 734, 735, 736, 737, 738, 739, 740, 741, 742, 743, 744, 745, 746, 747, 748, 749, 750, 751, 752, 755, 772, 773, 774, 775, 776, 777, 778, 779, 780, 781, 784, 785, 786, 787, 788, 789, 790, 791, 792, 793, 801, 802, 803, 804, 805, 806, 807, 808, 809, 810, 811, 812, 813, 814, 815, 816, 817, 818, 819, 820, 821, 822, 827, 829, 830, 831, 832, 833, 834, 835, 836, 837, 838, 839, 840, 841, 842, 843, 844, 845, 846, 847, 848, 849, 850, 851, 852, 853, 855, 856, 861, 866, 868, 869, 870, 871, 872, 873, 874, 875, 876, 877, 878, 879, 880, 881, 882, 883, 884, 885, 886, 887, 888, 889, 890, 891, 892, 893, 894, 895, 896, 898, 899, 900, 901, 902, 903, 904, 905, 906, 907, 908, 909, 910, 911, 912, 913, 915, 916, 917, 918, 919, 920, 921, 922, 923, 924, 925, 926, 927, 928, 929, 930, 931, 932, 933, 934, 935, 936, 937, 938, 939, 940, 941, 942, 943, 944, 945, 946, 947, 948, 972, 973, 974, 975, 976, 977, 978, 979, 980, 983, 984, 985, 986, 987, 988, 989, 990, 991, 992, 993, 994, 1002, 1003, 1004, 1005, 1006, 1008, 1010, 1011, 1012, 1013, 1014, 1015, 1016, 1017, 1018, 1019, 1020, 1021, 1022, 1023, 1024, 1025, 1026, 1027, 1028, 1029, 1030, 1031, 1032, 1033, 1034, 1035, 1036, 1037, 1038, 1060, 1063, 1064, 1065, 1066, 1067, 1068, 1069, 1070, 1071, 1072, 1073, 1074, 1075, 1076, 1077, 1078, 1079, 1080, 1081, 1082, 1083, 1084, 1085, 1086, 1087, 1088, 1089, 1090, 1091, 1092, 1093, 1094, 1095, 1096, 1097, 1098, 1099, 1100, 1101, 1102, 1103, 1107, 1108, 1109, 1110, 1111, 1112, 1113, 1114, 1115, 1116, 1117, 1118, 1119, 1120, 1121, 1122, 1123, 1124, 1125, 1126, 1127, 1128, 1129, 1130, 1131, 1132, 1133, 1134, 1135, 1136, 1137, 1138, 1139, 1140, 1141, 1142, 1143, 1144, 1145, 1146, 1147, 1148, 1149, 1150, 1151, 1154, 1155, 1156, 1157, 1159, 1161, 1162, 1163, 1164, 1165, 1166, 1167, 1168, 1169, 1170, 1171, 1172, 1173, 1174, 1175, 1176, 1177, 1178, 1179, 1180, 1181, 1182, 1183, 1184, 1185, 1186, 1187, 1188, 1189, 1190, 1191, 1192, 1193, 1194, 1195, 1196, 1197, 1198, 1199, 1200, 1201, 1202, 1203, 1204, 1205, 1211, 1212, 1213, 1214, 1215, 1216, 1217, 1218, 1219, 1220, 1221, 1222, 1223, 1224, 1225, 1226, 1227, 1228, 1229, 1230, 1231, 1232, 1233, 1234, 1235, 1236, 1237, 1238, 1239, 1240, 1241, 1242, 1243, 1244, 1245, 1246, 1247, 1248, 1249, 1250, 1251, 1252, 1253, 1255, 1256, 1264, 1265, 1266, 1267, 1268, 1269, 1270, 1271, 1272, 1273, 1274, 1275, 1276, 1277, 1278, 1279, 1280, 1281, 1282, 1283, 1284, 1285, 1286, 1287, 1288, 1289, 1290, 1291, 1292, 1293, 1294, 1295, 1296, 1297, 1298, 1299, 1300, 1301, 1302, 1303, 1304, 1305, 1306, 1307, 1308, 1309, 1313, 1314, 1315, 1316, 1317, 1318, 1319, 1320, 1321, 1322, 1323, 1324, 1325, 1326, 1327, 1328, 1329, 1330, 1331, 1332, 1333, 1334, 1335, 1336, 1337, 1338, 1339, 1340, 1341, 1342, 1343, 1344, 1345, 1346, 1347, 1348, 1349, 1350, 1351, 1352, 1353, 1356, 1357, 1358, 1359, 1360, 1361, 1362, 1363, 1364, 1366, 1368, 1369, 1370, 1371, 1372, 1373, 1374, 1375, 1376, 1377, 1378, 1379, 1380, 1381, 1386, 1387, 1388, 1389, 1390, 1394, 1395, 1396, 1397, 1406, 1407, 1409, 1410, 1412, 1413, 1414, 1421, 1422, 1423, 1424, 1425, 1426, 1427, 1428, 1429, 1430, 1431, 1432, 1433, 1434, 1435, 1436, 1437, 1438, 1439, 1440, 1441, 1442, 1443, 1444, 1445, 1446, 1447, 1448, 1449, 1450, 1451, 1452, 1453, 1454, 1455, 1456, 1457, 1460, 1474, 1475, 1479, 1480, 1481, 1482, 1483, 1484, 1485, 1486, 1487, 1490, 1491, 1492, 1493, 1494, 1495, 1496, 1497, 1498, 1499, 1500, 1501, 1502, 1503, 1504, 1505, 1506, 1507, 1508, 1509, 1510, 1511, 1512, 1513, 1514, 1515, 1516, 1517, 1518, 1519, 1520, 1521, 1523, 1524, 1525, 1526, 1527, 1529, 1531, 1533, 1534, 1535, 1536, 1537, 1538, 1539, 1540, 1541, 1542, 1543, 1544, 1545, 1546, 1547, 1548, 1549, 1550, 1551, 1552, 1553, 1554, 1555, 1557, 1558, 1559, 1560, 1561, 1564, 1577, 1578, 1594, 1596, 1597, 1598, 1599, 1600, 1601, 1602, 1603, 1604, 1605, 1606, 1607, 1608, 1610, 1611, 1612, 1614, 1615, 1616, 1617, 1630, 1640, 1641, 1642, 1643, 1644, 1645, 1646, 1647, 1648, 1649, 1650, 1651, 1652, 1653, 1654, 1655, 1656, 1657, 1658, 1659, 1660, 1661, 1662, 1668, 1669, 1675, 1677, 1679, 1680, 1681, 1685, 1686, 1687, 1688, 1689, 1690, 1697, 1698, 1699, 1700, 1701, 1702, 1703, 1704, 1705, 1706, 1707, 1708, 1709, 1710, 1711, 1712, 1713, 1714, 1715, 1716, 1717, 1718, 1719, 1720, 1721, 1722, 1723, 1724, 1725, 1732, 1733, 1734, 1735, 1736, 1737, 1738, 1741, 1743, 1744, 1745, 1746, 1747, 1748, 1749, 1750, 1751, 1752, 1753, 1754, 1755, 1756, 1757, 1758, 1759, 1760, 1761, 1762, 1763, 1764, 1765, 1766, 1767, 1768, 1784, 1786, 1790, 1791, 1792, 1793, 1794, 1795, 1796, 1797, 1798, 1799, 1800, 1801, 1802, 1803, 1804, 1805, 1806, 1807, 1808, 1809, 1810, 1811, 1817, 1819, 1821, 1823, 1824, 1825, 1835, 1839, 1841, 1843, 1844, 1845, 1846, 1847, 1848, 1849, 1850, 1851, 1852, 1853, 1854, 1855, 1856, 1857, 1858, 1859, 1860, 1861, 1862, 1863, 1864, 1865, 1866, 1867, 1868, 1869, 1870, 1871, 1887, 1888, 1889, 1890, 1891, 1892, 1893, 1894, 1895, 1896, 1897, 1898, 1899, 1900, 1901, 1902, 1903, 1904, 1905, 1906, 1907, 1908, 1909, 1910, 1911, 1912, 1913, 1914, 1915, 1916, 1917, 1918, 1920, 1921, 1922, 1924, 1925, 1926, 1927, 1928, 1929, 1930, 1931, 1932, 1933, 1934, 1937, 1938, 1939, 1940, 1941, 1942, 1943, 1944, 1945, 1946, 1947, 1948, 1949, 1950, 1951, 1952, 1953, 1954, 1955, 1956, 1957, 1958, 1959, 1960, 1962, 1963, 1964, 1979, 1980, 1981, 1982, 1983, 1984, 1985, 1986, 1987, 1988, 1993, 1994, 1995, 1996, 1997, 1998, 2025, 2028, 2029, 2031, 2032, 2033, 2034, 2036, 2037, 2038, 2039, 2040, 2041, 2042, 2043, 2044, 2045, 2046, 2047, 2048, 2049, 2050, 2051, 2052, 2053, 2054, 2055, 2056, 2057, 2058, 2059, 2060, 2061, 2064, 2078, 2083, 2084, 2085, 2086, 2088, 2094, 2095, 2096, 2097, 2098, 2099, 2100, 2101, 2102, 2103, 2104, 2105, 2106, 2108, 2109, 2110, 2111, 2112, 2113, 2114, 2115, 2116, 2117, 2118, 2119, 2121, 2123, 2124, 2125, 2128, 2129, 2130, 2131, 2132, 2133, 2134, 2135, 2136, 2183, 2185, 2186, 2370, 2371, 2372, 2373, 2376, 2377, 2378, 2379, 2380, 2381, 2382, 2383, 2384, 2385, 2386, 2387, 2388, 2389, 2390, 2391, 2392, 2393, 2394, 2395, 2396, 2397, 2401, 2706, 2707, 2708, 2709, 2710, 2711, 2712, 2713, 2715, 2722, 2723, 3012]</t>
  </si>
  <si>
    <t>(291</t>
  </si>
  <si>
    <t>708)</t>
  </si>
  <si>
    <t xml:space="preserve">F5S0X8|F5S0X8_9ENTR TolC family type I secretion outer membrane protein OS=Enterobacter hormaechei ATCC 49162 </t>
  </si>
  <si>
    <t>([0.0704, 0.049374, 0.037156, 0.028695, 0.021381, 0.029376, 0.026338, 0.044297, 0.048328, 0.036378, 0.03976, 0.043307, 0.047319, 0.055536, 0.046336, 0.051831, 0.033407, 0.035586, 0.06312, 0.109221, 0.158265, 0.170161, 0.164327, 0.219301, 0.308712, 0.390993, 0.40511, 0.486429, 0.380708, 0.433034, 0.517562, 0.461924, 0.505461, 0.494003, 0.468512, 0.436924, 0.433034, 0.509769, 0.538167, 0.490133, 0.483068, 0.483068, 0.440853, 0.486429, 0.521092, 0.497853, 0.497853, 0.40511, 0.40511, 0.401658, 0.387226, 0.41194, 0.458154, 0.384043, 0.398279, 0.398279, 0.42561, 0.394753, 0.370445, 0.346032, 0.384043, 0.414856, 0.387226, 0.328603, 0.359901, 0.349426, 0.321458, 0.25406, 0.328603, 0.308712, 0.308712, 0.203355, 0.194234, 0.225814, 0.288399, 0.295083, 0.30533, 0.271506, 0.352862, 0.284882, 0.339168, 0.328603, 0.295083, 0.321458, 0.318242, 0.229226, 0.239899, 0.278302, 0.257454, 0.271506, 0.243554, 0.318242, 0.377384, 0.387226, 0.394753, 0.394753, 0.288399, 0.271506, 0.346032, 0.346032, 0.408655, 0.461924, 0.483068, 0.5017, 0.505461, 0.5017, 0.622677, 0.626927, 0.622677, 0.642678, 0.545602, 0.497853, 0.497853, 0.461924, 0.444081, 0.436924, 0.401658, 0.418646, 0.342579, 0.352862, 0.236433, 0.239899, 0.216401, 0.147574, 0.120615, 0.120615, 0.200174, 0.144935, 0.122885, 0.10481, 0.170161, 0.236433, 0.281712, 0.281712, 0.291804, 0.264545, 0.264545, 0.30533, 0.384043, 0.436924, 0.4292, 0.465241, 0.387226, 0.332115, 0.390993, 0.328603, 0.346032, 0.342579, 0.321458, 0.291804, 0.324872, 0.321458, 0.311707, 0.311707, 0.229226, 0.268042, 0.257454, 0.194234, 0.194234, 0.139895, 0.167087, 0.158265, 0.137348, 0.206376, 0.271506, 0.239899, 0.26085, 0.264545, 0.264545, 0.318242, 0.342579, 0.352862, 0.342579, 0.264545, 0.311707, 0.36309, 0.311707, 0.349426, 0.408655, 0.311707, 0.374039, 0.366687, 0.284882, 0.377384, 0.366687, 0.366687, 0.401658, 0.480142, 0.480142, 0.5017, 0.534167, 0.505461, 0.486429, 0.476583, 0.480142, 0.458154, 0.505461, 0.525368, 0.454136, 0.465241, 0.56648, 0.59508, 0.553315, 0.661982, 0.538167, 0.570702, 0.557691, 0.525368, 0.509769, 0.461924, 0.444081, 0.366687, 0.359901, 0.36309, 0.284882, 0.366687, 0.342579, 0.321458, 0.308712, 0.387226, 0.377384, 0.374039, 0.356642, 0.356642, 0.359901, 0.374039, 0.321458, 0.318242, 0.275179, 0.203355, 0.229226, 0.144935, 0.222385, 0.257454, 0.179055, 0.271506, 0.239899, 0.209395, 0.209395, 0.298791, 0.298791, 0.200174, 0.236433, 0.243554, 0.271506, 0.196879, 0.243554, 0.278302, 0.278302, 0.284882, 0.374039, 0.295083, 0.36309, 0.36309, 0.398279, 0.494003, 0.494003, 0.525368, 0.509769, 0.450668, 0.476583, 0.458154, 0.505461, 0.398279, 0.366687, 0.342579, 0.318242, 0.318242, 0.328603, 0.301917, 0.384043, 0.311707, 0.36309, 0.394753, 0.352862, 0.328603, 0.243554, 0.239899, 0.170161, 0.21291, 0.281712, 0.219301, 0.225814, 0.25406, 0.324872, 0.387226, 0.414856, 0.454136, 0.480142, 0.398279, 0.436924, 0.461924, 0.541878, 0.497853, 0.490133, 0.529623, 0.433034, 0.4292, 0.4292, 0.534167, 0.557691, 0.454136, 0.480142, 0.472492, 0.521092, 0.534167, 0.497853, 0.490133, 0.58069, 0.58069, 0.685117, 0.675549, 0.521092, 0.5017, 0.545602, 0.42561, 0.356642, 0.433034, 0.447574, 0.436924, 0.387226, 0.42561, 0.433034, 0.352862, 0.356642, 0.342579, 0.332115, 0.328603, 0.25406, 0.243554, 0.219301, 0.21291, 0.206376, 0.301917, 0.278302, 0.278302, 0.387226, 0.461924, 0.436924, 0.436924, 0.444081, 0.476583, 0.41194, 0.490133, 0.585406, 0.59014, 0.486429, 0.486429, 0.483068, 0.58069, 0.570702, 0.509769, 0.529623, 0.461924, 0.444081, 0.472492, 0.497853, 0.418646, 0.335645, 0.370445, 0.408655, 0.398279, 0.398279, 0.422041, 0.359901, 0.328603, 0.321458, 0.335645, 0.30533, 0.308712, 0.308712, 0.236433, 0.311707, 0.216401, 0.281712, 0.281712, 0.281712, 0.281712, 0.366687, 0.418646, 0.335645, 0.359901, 0.339168, 0.339168, 0.342579, 0.40511, 0.447574, 0.374039, 0.374039, 0.40511, 0.40511, 0.398279, 0.401658, 0.324872, 0.422041, 0.346032, 0.346032, 0.346032, 0.346032, 0.374039, 0.321458, 0.321458, 0.332115, 0.295083, 0.222385, 0.232838, 0.209395, 0.206376, 0.278302, 0.356642, 0.291804, 0.21291, 0.209395, 0.25406, 0.328603, 0.219301, 0.298791, 0.295083, 0.295083, 0.291804, 0.26085, 0.308712, 0.380708, 0.36309, 0.352862, 0.444081, 0.42561, 0.374039, 0.36309, 0.288399, 0.298791, 0.291804, 0.295083, 0.225814, 0.268042, 0.271506, 0.370445, 0.36309, 0.288399, 0.288399, 0.301917, 0.275179, 0.203355, 0.219301, 0.15284, 0.225814, 0.225814, 0.225814, 0.308712, 0.219301, 0.291804, 0.278302, 0.281712, 0.36309, 0.346032, 0.324872, 0.359901, 0.335645, 0.31487, 0.377384, 0.356642, 0.31487, 0.31487, 0.42561, 0.374039, 0.480142, 0.4292], '')</t>
  </si>
  <si>
    <t>[30, 32, 37, 38, 44, 103, 104, 105, 106, 107, 108, 109, 110, 189, 190, 191, 196, 197, 200, 201, 202, 203, 204, 205, 206, 207, 208, 257, 258, 262, 292, 295, 299, 300, 304, 305, 308, 309, 310, 311, 312, 313, 314, 344, 345, 349, 350, 351, 352]</t>
  </si>
  <si>
    <t xml:space="preserve">F5S0X9|F5S0X9_9ENTR Type I secretion system ATPase family protein OS=Enterobacter hormaechei ATCC 49162 </t>
  </si>
  <si>
    <t>([0.750527, 0.671169, 0.699094, 0.73685, 0.775545, 0.73685, 0.613573, 0.657645, 0.685117, 0.557691, 0.541878, 0.604312, 0.575842, 0.447574, 0.454136, 0.342579, 0.366687, 0.30533, 0.30533, 0.301917, 0.191378, 0.179055, 0.158265, 0.132295, 0.085092, 0.074921, 0.106997, 0.164327, 0.147574, 0.086953, 0.102787, 0.100716, 0.096677, 0.094817, 0.196879, 0.118441, 0.127496, 0.17593, 0.200174, 0.194234, 0.225814, 0.281712, 0.216401, 0.311707, 0.311707, 0.291804, 0.298791, 0.278302, 0.194234, 0.170161, 0.247041, 0.328603, 0.324872, 0.324872, 0.268042, 0.239899, 0.222385, 0.31487, 0.232838, 0.155435, 0.161087, 0.116183, 0.155435, 0.222385, 0.191378, 0.216401, 0.203355, 0.209395, 0.196879, 0.17593, 0.200174, 0.127496, 0.134866, 0.109221, 0.071867, 0.078022, 0.083462, 0.094817, 0.094817, 0.158265, 0.236433, 0.229226, 0.167087, 0.155435, 0.098513, 0.054297, 0.059222, 0.116183, 0.049374, 0.054297, 0.106997, 0.118441, 0.200174, 0.182256, 0.161087, 0.239899, 0.236433, 0.216401, 0.18812, 0.086953, 0.088832, 0.094817, 0.102787, 0.185198, 0.179055, 0.25406, 0.366687, 0.352862, 0.239899, 0.352862, 0.284882, 0.278302, 0.222385, 0.158265, 0.085092, 0.167087, 0.122885, 0.100716, 0.102787, 0.194234, 0.236433, 0.132295, 0.096677, 0.046336, 0.044297, 0.055536, 0.028107, 0.020522, 0.016826, 0.016528, 0.017447, 0.024826, 0.024826, 0.032017, 0.028107, 0.056825, 0.036378, 0.024826, 0.024826, 0.024393, 0.025316, 0.022306, 0.042364, 0.067594, 0.127496, 0.059222, 0.025762, 0.025762, 0.032677, 0.022667, 0.025762, 0.019109, 0.018415, 0.019401, 0.011342, 0.017138, 0.019109, 0.013821, 0.023534, 0.020876, 0.014315, 0.010926, 0.011106, 0.00962, 0.007645, 0.005503, 0.00543, 0.005378, 0.007645, 0.006039, 0.006039, 0.007555, 0.006482, 0.006482, 0.006245, 0.006245, 0.004976, 0.003177, 0.004208, 0.003671, 0.005503, 0.00543, 0.004646, 0.006421, 0.007177, 0.006245, 0.006142, 0.010509, 0.014075, 0.013821, 0.020165, 0.0198, 0.023534, 0.046336, 0.023534, 0.013437, 0.014783, 0.01227, 0.025762, 0.013821, 0.018106, 0.010926, 0.009728, 0.009294, 0.00777, 0.008075, 0.007177, 0.006482, 0.005872, 0.004388, 0.003298, 0.002349, 0.003246, 0.00225, 0.001786, 0.002606, 0.00359, 0.004513, 0.004388, 0.003607, 0.005223, 0.003727, 0.003461, 0.004689, 0.006619, 0.00777, 0.007315, 0.011669, 0.013613, 0.013821, 0.018415, 0.030003, 0.067594, 0.067594, 0.069024, 0.037156, 0.036378, 0.036378, 0.028107, 0.030003, 0.043307, 0.020522, 0.041405, 0.085092, 0.083462, 0.06184, 0.028695, 0.035586, 0.033407, 0.067594, 0.071867, 0.122885, 0.122885, 0.049374, 0.023534, 0.03976, 0.100716, 0.049374, 0.051831, 0.076542, 0.076542, 0.085092, 0.164327, 0.085092, 0.086953, 0.098513, 0.096677, 0.116183, 0.102787, 0.100716, 0.100716, 0.100716, 0.049374, 0.049374, 0.122885, 0.127496, 0.078022, 0.081712, 0.086953, 0.10481, 0.042364, 0.038858, 0.018415, 0.01078, 0.010509, 0.00777, 0.005249, 0.004736, 0.004577, 0.003963, 0.00292, 0.002117, 0.001743, 0.0028, 0.00283, 0.001967, 0.002503, 0.002327, 0.00152, 0.001855, 0.001855, 0.002194, 0.002761, 0.003478, 0.003671, 0.003821, 0.004315, 0.004611, 0.004388, 0.006533, 0.007315, 0.007555, 0.007877, 0.006482, 0.005932, 0.005932, 0.008409, 0.006701, 0.008804, 0.015344, 0.011106, 0.008723, 0.01204, 0.015078, 0.018106, 0.023534, 0.047319, 0.0704, 0.116183, 0.206376, 0.102787, 0.102787, 0.191378, 0.247041, 0.268042, 0.167087, 0.10481, 0.118441, 0.196879, 0.158265, 0.144935, 0.232838, 0.173081, 0.191378, 0.200174, 0.116183, 0.142424, 0.076542, 0.051831, 0.051831, 0.038042, 0.083462, 0.088832, 0.083462, 0.049374, 0.044297, 0.086953, 0.139895, 0.069024, 0.076542, 0.125101, 0.067594, 0.034068, 0.067594, 0.030003, 0.028695, 0.045352, 0.051831, 0.096677, 0.125101, 0.069024, 0.088832, 0.081712, 0.076542, 0.086953, 0.096677, 0.17593, 0.17593, 0.18812, 0.18812, 0.098513, 0.098513, 0.098513, 0.17593, 0.139895, 0.239899, 0.142424, 0.17593, 0.158265, 0.096677, 0.06184, 0.06184, 0.050641, 0.048328, 0.030003, 0.015694, 0.018415, 0.011903, 0.011903, 0.009865, 0.018787, 0.026892, 0.018415, 0.019109, 0.020876, 0.026892, 0.026892, 0.029376, 0.030611, 0.032017, 0.056825, 0.090864, 0.109221, 0.086953, 0.071867, 0.094817, 0.164327, 0.196879, 0.18812, 0.161087, 0.191378, 0.164327, 0.164327, 0.15008, 0.206376, 0.225814, 0.191378, 0.155435, 0.243554, 0.158265, 0.109221, 0.109221, 0.071867, 0.064632, 0.081712, 0.098513, 0.064632, 0.067594, 0.086953, 0.094817, 0.11371, 0.094817, 0.076542, 0.096677, 0.17593, 0.200174, 0.106997, 0.142424, 0.170161, 0.098513, 0.127496, 0.182256, 0.116183, 0.196879, 0.288399, 0.339168, 0.349426, 0.458154, 0.450668, 0.465241, 0.562014, 0.575842, 0.666105, 0.58069, 0.58069, 0.56648, 0.585406, 0.608892, 0.490133, 0.490133, 0.59917, 0.666105, 0.529623, 0.534167, 0.384043, 0.398279, 0.387226, 0.342579, 0.346032, 0.236433, 0.219301, 0.125101, 0.125101, 0.125101, 0.216401, 0.225814, 0.25406, 0.243554, 0.268042, 0.321458, 0.236433, 0.239899, 0.15008, 0.247041, 0.328603, 0.352862, 0.352862, 0.25406, 0.284882, 0.243554, 0.349426, 0.366687, 0.465241, 0.390993, 0.324872, 0.219301, 0.139895, 0.116183, 0.116183, 0.15284, 0.179055, 0.229226, 0.225814, 0.318242, 0.308712, 0.31487, 0.321458, 0.225814, 0.328603, 0.298791, 0.295083, 0.264545, 0.247041, 0.247041, 0.278302, 0.318242, 0.324872, 0.374039, 0.374039, 0.374039, 0.377384, 0.298791, 0.324872, 0.247041, 0.26085, 0.271506, 0.185198, 0.264545, 0.264545, 0.288399, 0.324872, 0.281712, 0.321458, 0.26085, 0.232838, 0.281712, 0.203355, 0.281712, 0.308712, 0.321458, 0.257454, 0.243554, 0.225814, 0.194234, 0.284882, 0.284882, 0.284882, 0.335645, 0.328603, 0.328603, 0.194234, 0.116183, 0.17593, 0.173081, 0.158265, 0.182256, 0.18812, 0.264545, 0.17593, 0.18812, 0.11371, 0.161087, 0.129801, 0.25031, 0.278302, 0.239899, 0.236433, 0.232838, 0.278302, 0.298791, 0.284882, 0.278302, 0.380708, 0.311707, 0.219301, 0.318242, 0.281712, 0.206376, 0.191378, 0.25031, 0.209395, 0.295083, 0.18812, 0.164327, 0.142424, 0.144935, 0.106997, 0.122885, 0.116183, 0.10481, 0.056825, 0.109221, 0.120615, 0.134866, 0.116183, 0.147574, 0.147574, 0.194234, 0.25031, 0.18812, 0.216401, 0.173081, 0.173081, 0.278302, 0.346032, 0.342579, 0.342579, 0.436924, 0.401658, 0.311707, 0.236433, 0.243554, 0.206376, 0.295083, 0.222385, 0.243554, 0.203355, 0.185198, 0.185198, 0.216401, 0.298791, 0.209395, 0.225814, 0.15284, 0.127496, 0.137348, 0.142424, 0.173081, 0.17593, 0.15008, 0.232838, 0.229226, 0.318242, 0.359901, 0.370445, 0.414856, 0.51388, 0.608892, 0.63748, 0.494003, 0.36309, 0.356642, 0.447574, 0.433034, 0.517562, 0.525368, 0.40511, 0.31487, 0.281712, 0.284882, 0.30533, 0.311707, 0.318242, 0.243554, 0.170161, 0.142424, 0.144935, 0.139895, 0.137348, 0.085092, 0.182256, 0.203355, 0.134866, 0.147574, 0.147574, 0.102787, 0.129801, 0.209395, 0.219301, 0.161087, 0.102787, 0.066181, 0.06184, 0.109221, 0.15284, 0.182256, 0.142424, 0.092881, 0.073402, 0.081712, 0.10481, 0.10481, 0.15008, 0.196879, 0.18812, 0.239899, 0.229226, 0.229226, 0.247041, 0.318242, 0.380708, 0.414856, 0.5017, 0.509769, 0.497853, 0.505461, 0.545602, 0.618285, 0.716283, 0.759478, 0.73685, 0.784345, 0.604312, 0.604312, 0.661982, 0.666105, 0.720929, 0.812494, 0.798249, 0.759478, 0.745909, 0.745909, 0.788093, 0.775545, 0.759478, 0.745909, 0.724957, 0.707965, 0.741537, 0.712013], '')</t>
  </si>
  <si>
    <t>[0, 1, 2, 3, 4, 5, 6, 7, 8, 9, 10, 11, 12, 460, 461, 462, 463, 464, 465, 466, 467, 470, 471, 472, 473, 646, 647, 648, 654, 655, 702, 703, 705, 706, 707, 708, 709, 710, 711, 712, 713, 714, 715, 716, 717, 718, 719, 720, 721, 722, 723, 724, 725, 726, 727, 728, 729]</t>
  </si>
  <si>
    <t xml:space="preserve">F5S0Y0|F5S0Y0_9ENTR HlyD family type I secretion membrane fusion protein OS=Enterobacter hormaechei ATCC 49162 </t>
  </si>
  <si>
    <t>([0.147574, 0.219301, 0.281712, 0.18812, 0.243554, 0.291804, 0.281712, 0.206376, 0.25031, 0.275179, 0.31487, 0.349426, 0.356642, 0.366687, 0.377384, 0.374039, 0.346032, 0.324872, 0.390993, 0.324872, 0.288399, 0.247041, 0.134866, 0.122885, 0.125101, 0.0704, 0.05306, 0.031287, 0.034884, 0.021816, 0.014075, 0.013016, 0.009728, 0.006988, 0.008409, 0.005992, 0.004315, 0.004689, 0.003924, 0.003212, 0.004358, 0.005503, 0.006194, 0.008804, 0.009096, 0.013016, 0.020876, 0.025316, 0.049374, 0.050641, 0.043307, 0.092881, 0.090864, 0.132295, 0.209395, 0.257454, 0.36309, 0.41194, 0.328603, 0.40511, 0.486429, 0.390993, 0.384043, 0.454136, 0.461924, 0.36309, 0.281712, 0.281712, 0.295083, 0.216401, 0.295083, 0.318242, 0.288399, 0.308712, 0.311707, 0.328603, 0.318242, 0.243554, 0.31487, 0.366687, 0.359901, 0.370445, 0.390993, 0.298791, 0.268042, 0.26085, 0.264545, 0.356642, 0.387226, 0.377384, 0.458154, 0.440853, 0.525368, 0.517562, 0.517562, 0.447574, 0.436924, 0.444081, 0.509769, 0.472492, 0.476583, 0.465241, 0.377384, 0.436924, 0.490133, 0.521092, 0.436924, 0.494003, 0.480142, 0.440853, 0.40511, 0.40511, 0.321458, 0.229226, 0.203355, 0.200174, 0.200174, 0.21291, 0.209395, 0.142424, 0.194234, 0.147574, 0.15284, 0.129801, 0.164327, 0.222385, 0.222385, 0.225814, 0.229226, 0.229226, 0.142424, 0.170161, 0.185198, 0.191378, 0.275179, 0.281712, 0.243554, 0.321458, 0.311707, 0.298791, 0.311707, 0.209395, 0.30533, 0.308712, 0.418646, 0.377384, 0.31487, 0.321458, 0.328603, 0.366687, 0.377384, 0.490133, 0.486429, 0.472492, 0.570702, 0.480142, 0.505461, 0.505461, 0.465241, 0.380708, 0.394753, 0.390993, 0.436924, 0.433034, 0.433034, 0.447574, 0.374039, 0.374039, 0.281712, 0.36309, 0.359901, 0.349426, 0.271506, 0.206376, 0.206376, 0.203355, 0.278302, 0.25031, 0.25031, 0.278302, 0.36309, 0.291804, 0.377384, 0.339168, 0.25406, 0.25406, 0.170161, 0.247041, 0.271506, 0.36309, 0.356642, 0.349426, 0.359901, 0.356642, 0.4292, 0.349426, 0.339168, 0.26085, 0.295083, 0.328603, 0.264545, 0.25031, 0.311707, 0.308712, 0.291804, 0.284882, 0.219301, 0.301917, 0.264545, 0.264545, 0.271506, 0.239899, 0.167087, 0.158265, 0.225814, 0.18812, 0.281712, 0.25031, 0.342579, 0.271506, 0.271506, 0.30533, 0.239899, 0.239899, 0.206376, 0.196879, 0.196879, 0.26085, 0.25406, 0.281712, 0.288399, 0.284882, 0.31487, 0.328603, 0.335645, 0.335645, 0.281712, 0.275179, 0.232838, 0.216401, 0.284882, 0.30533, 0.271506, 0.335645, 0.335645, 0.271506, 0.288399, 0.36309, 0.384043, 0.291804, 0.288399, 0.21291, 0.209395, 0.216401, 0.18812, 0.182256, 0.182256, 0.194234, 0.116183, 0.194234, 0.222385, 0.239899, 0.206376, 0.288399, 0.200174, 0.167087, 0.268042, 0.247041, 0.185198, 0.196879, 0.216401, 0.229226, 0.311707, 0.311707, 0.219301, 0.232838, 0.15008, 0.164327, 0.232838, 0.328603, 0.21291, 0.185198, 0.196879, 0.200174, 0.196879, 0.194234, 0.200174, 0.106997, 0.106997, 0.164327, 0.161087, 0.239899, 0.236433, 0.239899, 0.200174, 0.200174, 0.216401, 0.301917, 0.200174, 0.200174, 0.170161, 0.173081, 0.182256, 0.098513, 0.079919, 0.042364, 0.044297, 0.054297, 0.102787, 0.10481, 0.10481, 0.088832, 0.051831, 0.032017, 0.032017, 0.040537, 0.03976, 0.06184, 0.074921, 0.134866, 0.134866, 0.096677, 0.161087, 0.158265, 0.25031, 0.247041, 0.332115, 0.444081, 0.458154, 0.390993, 0.370445, 0.281712, 0.200174, 0.271506, 0.268042, 0.155435, 0.088832, 0.15284, 0.155435, 0.137348, 0.137348, 0.139895, 0.144935, 0.083462, 0.049374, 0.049374, 0.059222, 0.049374, 0.041405, 0.038042, 0.059222, 0.058088, 0.096677, 0.094817, 0.060549, 0.106997, 0.18812, 0.232838, 0.15008, 0.120615, 0.125101, 0.076542, 0.076542, 0.073402, 0.120615, 0.182256, 0.167087, 0.18812, 0.216401, 0.222385, 0.158265, 0.096677, 0.182256, 0.116183, 0.147574, 0.134866, 0.111485, 0.129801, 0.086953, 0.158265, 0.185198, 0.15008, 0.209395, 0.21291, 0.271506, 0.18812, 0.185198, 0.203355, 0.191378, 0.170161, 0.139895, 0.179055, 0.25031, 0.206376, 0.288399, 0.321458, 0.433034, 0.418646, 0.335645], '')</t>
  </si>
  <si>
    <t>[92, 93, 94, 98, 105, 154, 156, 157]</t>
  </si>
  <si>
    <t xml:space="preserve">F5S0Y1|F5S0Y1_9ENTR Aminotransferase OS=Enterobacter hormaechei ATCC 49162 </t>
  </si>
  <si>
    <t>([0.398279, 0.422041, 0.308712, 0.356642, 0.380708, 0.40511, 0.387226, 0.308712, 0.335645, 0.377384, 0.311707, 0.26085, 0.257454, 0.298791, 0.288399, 0.288399, 0.339168, 0.335645, 0.335645, 0.268042, 0.209395, 0.203355, 0.132295, 0.203355, 0.194234, 0.191378, 0.118441, 0.170161, 0.26085, 0.291804, 0.288399, 0.288399, 0.264545, 0.284882, 0.284882, 0.30533, 0.308712, 0.25406, 0.281712, 0.194234, 0.229226, 0.288399, 0.301917, 0.356642, 0.291804, 0.21291, 0.216401, 0.31487, 0.288399, 0.17593, 0.144935, 0.147574, 0.194234, 0.194234, 0.185198, 0.111485, 0.096677, 0.058088, 0.102787, 0.118441, 0.185198, 0.15284, 0.21291, 0.194234, 0.15008, 0.209395, 0.311707, 0.332115, 0.232838, 0.232838, 0.339168, 0.25031, 0.161087, 0.209395, 0.308712, 0.301917, 0.390993, 0.301917, 0.356642, 0.278302, 0.25031, 0.222385, 0.30533, 0.284882, 0.219301, 0.236433, 0.15284, 0.142424, 0.127496, 0.200174, 0.191378, 0.194234, 0.291804, 0.366687, 0.26085, 0.278302, 0.206376, 0.139895, 0.185198, 0.21291, 0.25406, 0.179055, 0.134866, 0.132295, 0.144935, 0.200174, 0.281712, 0.377384, 0.301917, 0.232838, 0.170161, 0.18812, 0.182256, 0.206376, 0.21291, 0.21291, 0.129801, 0.155435, 0.200174, 0.155435, 0.164327, 0.137348, 0.122885, 0.191378, 0.118441, 0.079919, 0.085092, 0.06312, 0.064632, 0.050641, 0.088832, 0.132295, 0.076542, 0.076542, 0.066181, 0.069024, 0.11371, 0.191378, 0.219301, 0.21291, 0.284882, 0.206376, 0.288399, 0.408655, 0.324872, 0.42561, 0.42561, 0.332115, 0.298791, 0.25406, 0.370445, 0.339168, 0.349426, 0.324872, 0.318242, 0.281712, 0.200174, 0.134866, 0.074921, 0.049374, 0.076542, 0.085092, 0.067594, 0.06184, 0.059222, 0.120615, 0.109221, 0.129801, 0.142424, 0.203355, 0.155435, 0.147574, 0.170161, 0.137348, 0.216401, 0.222385, 0.247041, 0.318242, 0.31487, 0.335645, 0.422041, 0.30533, 0.298791, 0.398279, 0.398279, 0.298791, 0.278302, 0.17593, 0.125101, 0.109221, 0.060549, 0.111485, 0.120615, 0.116183, 0.161087, 0.102787, 0.102787, 0.120615, 0.066181, 0.120615, 0.106997, 0.100716, 0.167087, 0.185198, 0.137348, 0.071867, 0.118441, 0.132295, 0.15008, 0.134866, 0.182256, 0.271506, 0.222385, 0.206376, 0.206376, 0.109221, 0.170161, 0.185198, 0.18812, 0.284882, 0.284882, 0.301917, 0.229226, 0.142424, 0.134866, 0.185198, 0.295083, 0.191378, 0.164327, 0.232838, 0.236433, 0.194234, 0.167087, 0.222385, 0.229226, 0.222385, 0.311707, 0.25031, 0.232838, 0.129801, 0.085092, 0.047319, 0.047319, 0.085092, 0.155435, 0.085092, 0.051831, 0.048328, 0.094817, 0.079919, 0.055536, 0.06184, 0.106997, 0.076542, 0.06184, 0.066181, 0.066181, 0.067594, 0.10481, 0.064632, 0.120615, 0.170161, 0.243554, 0.308712, 0.203355, 0.185198, 0.291804, 0.295083, 0.257454, 0.26085, 0.203355, 0.281712, 0.26085, 0.173081, 0.247041, 0.257454, 0.25031, 0.243554, 0.164327, 0.137348, 0.216401, 0.225814, 0.147574, 0.144935, 0.111485, 0.109221, 0.111485, 0.116183, 0.15284, 0.118441, 0.116183, 0.191378, 0.173081, 0.170161, 0.25406, 0.26085, 0.158265, 0.134866, 0.139895, 0.219301, 0.173081, 0.173081, 0.142424, 0.229226, 0.161087, 0.200174, 0.288399, 0.225814, 0.173081, 0.196879, 0.179055, 0.182256, 0.170161, 0.200174, 0.284882, 0.275179, 0.275179, 0.342579, 0.264545, 0.185198, 0.098513, 0.132295, 0.118441, 0.111485, 0.111485, 0.185198, 0.185198, 0.11371, 0.173081, 0.21291, 0.219301, 0.324872, 0.219301, 0.158265, 0.144935, 0.147574, 0.15008, 0.094817, 0.116183, 0.216401, 0.291804, 0.335645, 0.308712, 0.209395, 0.191378, 0.206376, 0.191378, 0.203355, 0.185198, 0.098513, 0.056825, 0.036378, 0.040537, 0.086953, 0.158265, 0.15008, 0.15008, 0.15008, 0.222385, 0.158265, 0.147574, 0.118441, 0.161087, 0.125101, 0.155435, 0.209395, 0.209395, 0.21291, 0.206376, 0.321458, 0.436924, 0.447574, 0.509769, 0.505461, 0.461924, 0.370445, 0.366687, 0.370445, 0.288399, 0.281712, 0.278302, 0.275179, 0.236433, 0.216401, 0.30533, 0.352862, 0.324872, 0.264545, 0.225814, 0.18812, 0.134866, 0.090864, 0.147574], '')</t>
  </si>
  <si>
    <t>[372, 373]</t>
  </si>
  <si>
    <t xml:space="preserve">F5S0Y2|F5S0Y2_9ENTR LysR family transcriptional regulator OS=Enterobacter hormaechei ATCC 49162 </t>
  </si>
  <si>
    <t>([0.173081, 0.170161, 0.122885, 0.090864, 0.134866, 0.164327, 0.194234, 0.222385, 0.142424, 0.179055, 0.203355, 0.200174, 0.164327, 0.142424, 0.206376, 0.137348, 0.15008, 0.147574, 0.137348, 0.109221, 0.134866, 0.179055, 0.147574, 0.203355, 0.268042, 0.170161, 0.10481, 0.088832, 0.05306, 0.06312, 0.064632, 0.064632, 0.081712, 0.059222, 0.071867, 0.078022, 0.125101, 0.069024, 0.050641, 0.055536, 0.066181, 0.106997, 0.137348, 0.18812, 0.185198, 0.191378, 0.275179, 0.278302, 0.318242, 0.408655, 0.458154, 0.440853, 0.436924, 0.359901, 0.356642, 0.247041, 0.25031, 0.271506, 0.321458, 0.401658, 0.384043, 0.31487, 0.216401, 0.222385, 0.232838, 0.17593, 0.170161, 0.102787, 0.137348, 0.142424, 0.134866, 0.134866, 0.092881, 0.10481, 0.15284, 0.155435, 0.25406, 0.206376, 0.200174, 0.268042, 0.236433, 0.239899, 0.318242, 0.321458, 0.301917, 0.225814, 0.30533, 0.271506, 0.394753, 0.440853, 0.418646, 0.311707, 0.342579, 0.41194, 0.31487, 0.25031, 0.243554, 0.216401, 0.281712, 0.18812, 0.170161, 0.173081, 0.182256, 0.098513, 0.100716, 0.106997, 0.15008, 0.086953, 0.125101, 0.11371, 0.073402, 0.0704, 0.078022, 0.085092, 0.050641, 0.088832, 0.079919, 0.142424, 0.17593, 0.144935, 0.18812, 0.127496, 0.158265, 0.094817, 0.122885, 0.196879, 0.203355, 0.206376, 0.229226, 0.209395, 0.132295, 0.161087, 0.102787, 0.161087, 0.090864, 0.144935, 0.147574, 0.139895, 0.127496, 0.120615, 0.134866, 0.170161, 0.155435, 0.10481, 0.139895, 0.18812, 0.111485, 0.060549, 0.035586, 0.066181, 0.034884, 0.06184, 0.059222, 0.069024, 0.03976, 0.041405, 0.034884, 0.026892, 0.058088, 0.064632, 0.035586, 0.020165, 0.016257, 0.024393, 0.035586, 0.043307, 0.047319, 0.098513, 0.164327, 0.25406, 0.25031, 0.311707, 0.308712, 0.264545, 0.264545, 0.366687, 0.450668, 0.390993, 0.335645, 0.219301, 0.209395, 0.298791, 0.390993, 0.349426, 0.25031, 0.26085, 0.229226, 0.21291, 0.196879, 0.203355, 0.109221, 0.088832, 0.060549, 0.067594, 0.111485, 0.106997, 0.109221, 0.111485, 0.18812, 0.200174, 0.278302, 0.173081, 0.173081, 0.158265, 0.229226, 0.308712, 0.232838, 0.179055, 0.179055, 0.109221, 0.109221, 0.203355, 0.209395, 0.203355, 0.182256, 0.11371, 0.158265, 0.118441, 0.100716, 0.076542, 0.111485, 0.096677, 0.179055, 0.15284, 0.161087, 0.094817, 0.066181, 0.058088, 0.10481, 0.129801, 0.203355, 0.134866, 0.076542, 0.050641, 0.074921, 0.081712, 0.147574, 0.092881, 0.098513, 0.116183, 0.137348, 0.139895, 0.100716, 0.054297, 0.064632, 0.041405, 0.041405, 0.078022, 0.15284, 0.074921, 0.067594, 0.073402, 0.094817, 0.179055, 0.232838, 0.291804, 0.21291, 0.196879, 0.203355, 0.155435, 0.083462, 0.079919, 0.088832, 0.15008, 0.161087, 0.158265, 0.247041, 0.247041, 0.26085, 0.236433, 0.26085, 0.26085, 0.243554, 0.161087, 0.078022, 0.069024, 0.056825, 0.045352, 0.026338, 0.025316, 0.040537, 0.046336, 0.049374, 0.050641, 0.025316, 0.034068, 0.027463, 0.017138, 0.023087, 0.013613, 0.009977, 0.013016, 0.008804, 0.006078, 0.008723], '')</t>
  </si>
  <si>
    <t xml:space="preserve">F5S0Y3|F5S0Y3_9ENTR Short chain dehydrogenase/reductase family oxidoreductase OS=Enterobacter hormaechei ATCC 49162 </t>
  </si>
  <si>
    <t>([0.079919, 0.054297, 0.078022, 0.109221, 0.109221, 0.079919, 0.109221, 0.15008, 0.194234, 0.142424, 0.167087, 0.196879, 0.203355, 0.301917, 0.387226, 0.401658, 0.398279, 0.401658, 0.36309, 0.359901, 0.366687, 0.366687, 0.444081, 0.444081, 0.454136, 0.401658, 0.480142, 0.398279, 0.394753, 0.284882, 0.380708, 0.377384, 0.377384, 0.342579, 0.332115, 0.243554, 0.31487, 0.374039, 0.281712, 0.25406, 0.275179, 0.268042, 0.173081, 0.167087, 0.200174, 0.127496, 0.209395, 0.17593, 0.161087, 0.102787, 0.170161, 0.137348, 0.137348, 0.132295, 0.158265, 0.106997, 0.164327, 0.088832, 0.106997, 0.200174, 0.209395, 0.164327, 0.173081, 0.222385, 0.236433, 0.216401, 0.284882, 0.291804, 0.219301, 0.321458, 0.398279, 0.394753, 0.339168, 0.346032, 0.36309, 0.359901, 0.342579, 0.247041, 0.352862, 0.359901, 0.25406, 0.342579, 0.291804, 0.25406, 0.203355, 0.203355, 0.18812, 0.194234, 0.17593, 0.194234, 0.118441, 0.122885, 0.137348, 0.209395, 0.203355, 0.18812, 0.122885, 0.196879, 0.200174, 0.129801, 0.125101, 0.182256, 0.111485, 0.122885, 0.122885, 0.196879, 0.206376, 0.239899, 0.155435, 0.127496, 0.203355, 0.284882, 0.203355, 0.196879, 0.170161, 0.17593, 0.185198, 0.200174, 0.203355, 0.25031, 0.30533, 0.219301, 0.239899, 0.324872, 0.288399, 0.247041, 0.243554, 0.191378, 0.134866, 0.179055, 0.147574, 0.161087, 0.098513, 0.17593, 0.167087, 0.194234, 0.116183, 0.111485, 0.096677, 0.096677, 0.071867, 0.049374, 0.083462, 0.090864, 0.096677, 0.120615, 0.111485, 0.11371, 0.15284, 0.182256, 0.15284, 0.229226, 0.179055, 0.179055, 0.164327, 0.161087, 0.088832, 0.083462, 0.100716, 0.167087, 0.085092, 0.15284, 0.232838, 0.167087, 0.167087, 0.134866, 0.161087, 0.25031, 0.173081, 0.127496, 0.132295, 0.158265, 0.090864, 0.111485, 0.179055, 0.164327, 0.111485, 0.209395, 0.311707, 0.206376, 0.21291, 0.318242, 0.295083, 0.298791, 0.301917, 0.185198, 0.21291, 0.179055, 0.170161, 0.158265, 0.164327, 0.137348, 0.142424, 0.200174, 0.167087, 0.134866, 0.10481, 0.15284, 0.096677, 0.069024], '')</t>
  </si>
  <si>
    <t xml:space="preserve">F5S0Y4|F5S0Y4_9ENTR N-acyl-D-amino-acid deacylase OS=Enterobacter hormaechei ATCC 49162 </t>
  </si>
  <si>
    <t>([0.741537, 0.76285, 0.784345, 0.819762, 0.657645, 0.545602, 0.557691, 0.59508, 0.604312, 0.613573, 0.618285, 0.613573, 0.549308, 0.529623, 0.494003, 0.422041, 0.4292, 0.36309, 0.247041, 0.232838, 0.21291, 0.21291, 0.203355, 0.196879, 0.137348, 0.191378, 0.17593, 0.155435, 0.122885, 0.127496, 0.129801, 0.11371, 0.137348, 0.155435, 0.158265, 0.120615, 0.196879, 0.219301, 0.281712, 0.380708, 0.414856, 0.408655, 0.418646, 0.346032, 0.349426, 0.374039, 0.398279, 0.5017, 0.433034, 0.370445, 0.298791, 0.301917, 0.342579, 0.291804, 0.25031, 0.185198, 0.275179, 0.229226, 0.229226, 0.147574, 0.158265, 0.098513, 0.125101, 0.116183, 0.173081, 0.129801, 0.132295, 0.134866, 0.129801, 0.203355, 0.298791, 0.366687, 0.380708, 0.298791, 0.349426, 0.418646, 0.414856, 0.414856, 0.36309, 0.36309, 0.468512, 0.454136, 0.509769, 0.42561, 0.374039, 0.346032, 0.332115, 0.36309, 0.370445, 0.380708, 0.390993, 0.387226, 0.390993, 0.349426, 0.42561, 0.401658, 0.401658, 0.398279, 0.414856, 0.505461, 0.40511, 0.40511, 0.377384, 0.377384, 0.454136, 0.509769, 0.458154, 0.497853, 0.414856, 0.440853, 0.398279, 0.349426, 0.356642, 0.356642, 0.349426, 0.349426, 0.295083, 0.298791, 0.295083, 0.271506, 0.264545, 0.36309, 0.26085, 0.203355, 0.203355, 0.203355, 0.236433, 0.21291, 0.247041, 0.321458, 0.216401, 0.257454, 0.298791, 0.324872, 0.291804, 0.324872, 0.321458, 0.41194, 0.318242, 0.408655, 0.408655, 0.374039, 0.284882, 0.387226, 0.398279, 0.414856, 0.4292, 0.398279, 0.418646, 0.339168, 0.374039, 0.465241, 0.377384, 0.387226, 0.390993, 0.328603, 0.332115, 0.342579, 0.356642, 0.447574, 0.408655, 0.414856, 0.450668, 0.465241, 0.377384, 0.465241, 0.370445, 0.278302, 0.291804, 0.370445, 0.444081, 0.408655, 0.394753, 0.476583, 0.374039, 0.31487, 0.40511, 0.401658, 0.394753, 0.30533, 0.31487, 0.25406, 0.25406, 0.288399, 0.301917, 0.384043, 0.374039, 0.374039, 0.454136, 0.454136, 0.374039, 0.394753, 0.408655, 0.332115, 0.342579, 0.398279, 0.36309, 0.288399, 0.257454, 0.25406, 0.328603, 0.311707, 0.433034, 0.41194, 0.275179, 0.346032, 0.275179, 0.295083, 0.281712, 0.219301, 0.182256, 0.158265, 0.170161, 0.167087, 0.243554, 0.229226, 0.185198, 0.173081, 0.170161, 0.194234, 0.203355, 0.17593, 0.194234, 0.164327, 0.109221, 0.161087, 0.155435, 0.236433, 0.191378, 0.243554, 0.31487, 0.31487, 0.418646, 0.356642, 0.356642, 0.264545, 0.200174, 0.275179, 0.349426, 0.346032, 0.359901, 0.380708, 0.414856, 0.394753, 0.332115, 0.422041, 0.454136, 0.422041, 0.370445, 0.418646, 0.450668, 0.440853, 0.387226, 0.401658, 0.436924, 0.390993, 0.374039, 0.450668, 0.36309, 0.332115, 0.332115, 0.328603, 0.203355, 0.209395, 0.206376, 0.275179, 0.194234, 0.206376, 0.155435, 0.191378, 0.11371, 0.120615, 0.134866, 0.206376, 0.194234, 0.219301, 0.225814, 0.324872, 0.25031, 0.308712, 0.308712, 0.318242, 0.321458, 0.321458, 0.268042, 0.203355, 0.225814, 0.295083, 0.216401, 0.328603, 0.318242, 0.401658, 0.4292, 0.374039, 0.288399, 0.284882, 0.25031, 0.278302, 0.200174, 0.271506, 0.209395, 0.239899, 0.311707, 0.268042, 0.25031, 0.264545, 0.25031, 0.200174, 0.200174, 0.18812, 0.179055, 0.203355, 0.209395, 0.18812, 0.161087, 0.247041, 0.271506, 0.18812, 0.167087, 0.243554, 0.243554, 0.291804, 0.26085, 0.225814, 0.271506, 0.390993, 0.356642, 0.444081, 0.380708, 0.346032, 0.42561, 0.414856, 0.328603, 0.349426, 0.25031, 0.311707, 0.301917, 0.203355, 0.295083, 0.284882, 0.31487, 0.232838, 0.271506, 0.311707, 0.26085, 0.25406, 0.26085, 0.321458, 0.318242, 0.342579, 0.268042, 0.206376, 0.164327, 0.225814, 0.194234, 0.288399, 0.298791, 0.295083, 0.308712, 0.216401, 0.268042, 0.239899, 0.229226, 0.232838, 0.257454, 0.243554, 0.239899, 0.147574, 0.15008, 0.161087, 0.182256, 0.206376, 0.291804, 0.328603, 0.295083, 0.308712, 0.222385, 0.134866, 0.11371, 0.167087, 0.17593, 0.100716, 0.055536, 0.098513, 0.118441, 0.106997, 0.191378, 0.196879, 0.281712, 0.203355, 0.191378, 0.225814, 0.278302, 0.179055, 0.182256, 0.134866, 0.106997, 0.167087, 0.25406, 0.295083, 0.222385, 0.222385, 0.346032, 0.349426, 0.359901, 0.342579, 0.324872, 0.308712, 0.318242, 0.31487, 0.332115, 0.247041, 0.278302, 0.30533, 0.356642, 0.366687, 0.468512, 0.509769, 0.476583, 0.472492, 0.352862, 0.356642, 0.359901, 0.264545, 0.359901, 0.31487, 0.301917, 0.243554, 0.239899, 0.194234, 0.209395, 0.243554, 0.268042, 0.206376, 0.209395, 0.158265, 0.147574, 0.164327, 0.155435, 0.182256, 0.158265, 0.26085, 0.216401, 0.295083, 0.352862, 0.342579, 0.384043, 0.301917, 0.30533, 0.21291, 0.243554, 0.229226, 0.200174, 0.26085, 0.268042, 0.239899, 0.31487, 0.291804, 0.222385, 0.191378, 0.15008, 0.147574, 0.106997, 0.219301], '')</t>
  </si>
  <si>
    <t>[0, 1, 2, 3, 4, 5, 6, 7, 8, 9, 10, 11, 12, 13, 47, 82, 99, 105, 417]</t>
  </si>
  <si>
    <t xml:space="preserve">F5S0Y5|F5S0Y5_9ENTR Carbamate kinase OS=Enterobacter hormaechei ATCC 49162 </t>
  </si>
  <si>
    <t>([0.076542, 0.125101, 0.167087, 0.100716, 0.060549, 0.081712, 0.120615, 0.158265, 0.158265, 0.18812, 0.216401, 0.25406, 0.191378, 0.18812, 0.281712, 0.318242, 0.356642, 0.433034, 0.433034, 0.461924, 0.461924, 0.436924, 0.359901, 0.328603, 0.444081, 0.545602, 0.472492, 0.374039, 0.380708, 0.377384, 0.301917, 0.271506, 0.271506, 0.352862, 0.25031, 0.25406, 0.167087, 0.139895, 0.086953, 0.106997, 0.164327, 0.167087, 0.200174, 0.264545, 0.324872, 0.31487, 0.25031, 0.31487, 0.31487, 0.31487, 0.268042, 0.342579, 0.370445, 0.342579, 0.342579, 0.339168, 0.298791, 0.394753, 0.480142, 0.570702, 0.58069, 0.56648, 0.480142, 0.5017, 0.418646, 0.390993, 0.418646, 0.40511, 0.380708, 0.476583, 0.390993, 0.401658, 0.377384, 0.394753, 0.4292, 0.418646, 0.509769, 0.541878, 0.436924, 0.418646, 0.332115, 0.236433, 0.158265, 0.236433, 0.21291, 0.264545, 0.179055, 0.161087, 0.243554, 0.268042, 0.179055, 0.216401, 0.25406, 0.278302, 0.264545, 0.271506, 0.271506, 0.268042, 0.239899, 0.264545, 0.268042, 0.288399, 0.301917, 0.394753, 0.394753, 0.321458, 0.36309, 0.380708, 0.384043, 0.366687, 0.377384, 0.476583, 0.545602, 0.58069, 0.465241, 0.472492, 0.465241, 0.494003, 0.509769, 0.534167, 0.666105, 0.538167, 0.622677, 0.675549, 0.534167, 0.414856, 0.486429, 0.486429, 0.529623, 0.517562, 0.521092, 0.521092, 0.521092, 0.398279, 0.40511, 0.42561, 0.390993, 0.387226, 0.387226, 0.390993, 0.318242, 0.295083, 0.288399, 0.222385, 0.268042, 0.377384, 0.480142, 0.480142, 0.458154, 0.490133, 0.394753, 0.398279, 0.384043, 0.301917, 0.318242, 0.284882, 0.36309, 0.42561, 0.422041, 0.422041, 0.408655, 0.494003, 0.390993, 0.422041, 0.509769, 0.461924, 0.465241, 0.433034, 0.349426, 0.346032, 0.318242, 0.318242, 0.324872, 0.332115, 0.394753, 0.461924, 0.384043, 0.31487, 0.216401, 0.137348, 0.11371, 0.098513, 0.098513, 0.155435, 0.21291, 0.200174, 0.15008, 0.164327, 0.134866, 0.147574, 0.15284, 0.179055, 0.271506, 0.271506, 0.264545, 0.284882, 0.196879, 0.30533, 0.374039, 0.374039, 0.472492, 0.444081, 0.40511, 0.321458, 0.332115, 0.328603, 0.339168, 0.346032, 0.31487, 0.387226, 0.42561, 0.346032, 0.264545, 0.222385, 0.216401, 0.229226, 0.144935, 0.222385, 0.18812, 0.196879, 0.196879, 0.120615, 0.096677, 0.085092, 0.142424, 0.139895, 0.142424, 0.090864, 0.155435, 0.15284, 0.100716, 0.076542, 0.073402, 0.125101, 0.081712, 0.079919, 0.0704, 0.139895, 0.147574, 0.179055, 0.17593, 0.209395, 0.209395, 0.288399, 0.380708, 0.30533, 0.308712, 0.243554, 0.278302, 0.268042, 0.232838, 0.308712, 0.384043, 0.384043, 0.339168, 0.458154, 0.476583, 0.476583, 0.454136, 0.339168, 0.36309, 0.321458, 0.349426, 0.433034, 0.384043, 0.291804, 0.390993, 0.377384, 0.356642, 0.318242, 0.281712, 0.318242, 0.225814, 0.239899, 0.225814, 0.182256, 0.17593, 0.167087, 0.167087, 0.155435, 0.243554, 0.21291, 0.185198, 0.122885, 0.071867, 0.094817, 0.127496, 0.127496, 0.137348, 0.147574, 0.137348, 0.191378, 0.164327, 0.209395, 0.127496, 0.216401, 0.291804, 0.30533, 0.308712, 0.308712, 0.318242, 0.328603, 0.239899, 0.236433, 0.332115, 0.436924, 0.42561, 0.465241, 0.41194, 0.380708, 0.450668, 0.538167, 0.472492, 0.494003, 0.525368, 0.671169, 0.653063, 0.642678], '')</t>
  </si>
  <si>
    <t>[25, 59, 60, 61, 63, 76, 77, 112, 113, 118, 119, 120, 121, 122, 123, 124, 128, 129, 130, 131, 132, 164, 311, 314, 315, 316, 317]</t>
  </si>
  <si>
    <t xml:space="preserve">F5S0Y6|F5S0Y6_9ENTR Xanthine permease OS=Enterobacter hormaechei ATCC 49162 </t>
  </si>
  <si>
    <t>([0.142424, 0.200174, 0.102787, 0.090864, 0.083462, 0.040537, 0.020876, 0.026892, 0.018415, 0.016257, 0.021381, 0.034068, 0.036378, 0.018106, 0.027463, 0.030003, 0.029376, 0.014075, 0.025762, 0.018415, 0.012727, 0.012727, 0.008002, 0.008002, 0.006482, 0.004921, 0.00558, 0.006374, 0.006374, 0.006194, 0.008525, 0.008276, 0.008723, 0.005932, 0.006421, 0.004388, 0.004208, 0.005799, 0.005734, 0.004899, 0.006482, 0.006894, 0.004689, 0.006421, 0.006421, 0.007877, 0.009294, 0.008624, 0.008525, 0.007315, 0.010509, 0.007091, 0.005734, 0.003727, 0.004431, 0.004135, 0.003963, 0.003963, 0.002881, 0.00407, 0.003864, 0.003177, 0.003607, 0.004611, 0.004775, 0.006482, 0.007495, 0.010372, 0.018787, 0.018106, 0.024393, 0.019401, 0.016826, 0.029376, 0.06184, 0.079919, 0.173081, 0.295083, 0.25031, 0.387226, 0.370445, 0.31487, 0.222385, 0.225814, 0.18812, 0.18812, 0.090864, 0.044297, 0.024393, 0.012727, 0.014315, 0.016021, 0.013016, 0.011903, 0.01078, 0.011518, 0.01227, 0.010509, 0.011518, 0.011342, 0.010672, 0.006619, 0.008276, 0.008804, 0.008723, 0.007645, 0.007315, 0.008002, 0.008525, 0.007877, 0.009015, 0.006988, 0.004835, 0.006894, 0.009015, 0.007177, 0.004835, 0.003431, 0.003014, 0.00283, 0.003341, 0.00316, 0.003177, 0.002581, 0.003757, 0.003924, 0.005932, 0.004247, 0.005992, 0.007877, 0.009401, 0.008156, 0.016826, 0.028107, 0.025316, 0.020522, 0.016021, 0.016826, 0.031287, 0.026892, 0.015078, 0.014586, 0.015078, 0.017447, 0.033407, 0.018106, 0.00962, 0.006533, 0.006619, 0.005872, 0.004921, 0.006078, 0.009728, 0.007177, 0.005086, 0.005086, 0.005872, 0.005378, 0.008276, 0.007259, 0.010509, 0.019109, 0.012727, 0.01227, 0.011106, 0.007422, 0.008075, 0.008156, 0.008276, 0.008276, 0.006619, 0.005318, 0.003701, 0.003555, 0.003053, 0.002761, 0.002688, 0.003109, 0.004513, 0.004577, 0.003727, 0.00231, 0.001855, 0.002503, 0.001722, 0.00292, 0.004208, 0.005318, 0.005318, 0.005318, 0.005318, 0.005503, 0.005872, 0.007177, 0.006894, 0.010372, 0.011903, 0.008002, 0.006894, 0.004921, 0.003298, 0.004483, 0.006701, 0.005623, 0.005734, 0.008156, 0.008075, 0.008624, 0.007422, 0.007259, 0.010509, 0.013821, 0.023534, 0.032677, 0.041405, 0.040537, 0.017797, 0.032017, 0.027463, 0.03976, 0.094817, 0.203355, 0.236433, 0.161087, 0.257454, 0.167087, 0.185198, 0.158265, 0.06184, 0.055536, 0.120615, 0.118441, 0.081712, 0.098513, 0.134866, 0.10481, 0.055536, 0.144935, 0.0704, 0.081712, 0.056825, 0.046336, 0.028695, 0.015344, 0.028107, 0.015694, 0.024393, 0.012491, 0.010372, 0.021816, 0.015344, 0.008804, 0.005734, 0.008525, 0.005503, 0.006078, 0.007315, 0.007091, 0.007091, 0.01078, 0.014586, 0.018106, 0.014586, 0.014783, 0.023534, 0.022306, 0.051831, 0.024393, 0.056825, 0.081712, 0.078022, 0.161087, 0.18812, 0.26085, 0.147574, 0.203355, 0.18812, 0.17593, 0.185198, 0.127496, 0.127496, 0.116183, 0.06184, 0.081712, 0.071867, 0.037156, 0.022667, 0.019401, 0.043307, 0.043307, 0.018415, 0.020522, 0.013437, 0.022306, 0.0198, 0.018415, 0.015078, 0.013821, 0.013821, 0.028107, 0.036378, 0.020522, 0.030003, 0.044297, 0.030611, 0.047319, 0.0704, 0.100716, 0.051831, 0.047319, 0.0198, 0.046336, 0.021816, 0.026892, 0.024826, 0.040537, 0.05306, 0.092881, 0.06312, 0.028695, 0.014075, 0.009865, 0.018106, 0.010926, 0.008002, 0.00962, 0.006894, 0.00777, 0.006701, 0.006374, 0.005249, 0.00558, 0.004646, 0.004513, 0.003701, 0.003963, 0.003341, 0.004358, 0.003671, 0.003212, 0.003607, 0.005318, 0.004835, 0.003366, 0.003555, 0.003555, 0.002555, 0.003461, 0.002705, 0.00246, 0.003727, 0.00389, 0.005503, 0.006482, 0.007091, 0.007877, 0.007495, 0.010509, 0.010509, 0.014783, 0.027463, 0.026892, 0.027463, 0.032677, 0.073402, 0.071867, 0.079919, 0.069024, 0.034068, 0.036378, 0.030611, 0.013613, 0.020165, 0.011669, 0.007259, 0.008075, 0.011342, 0.007645, 0.006039, 0.004247, 0.003997, 0.003298, 0.003431, 0.003246, 0.00407, 0.00292, 0.003053, 0.004161, 0.005249, 0.006421, 0.007877, 0.012491, 0.024826, 0.016528, 0.021381, 0.043307, 0.028695, 0.025762, 0.051831, 0.078022, 0.090864, 0.041405, 0.064632, 0.098513, 0.092881, 0.092881, 0.078022, 0.054297, 0.024393, 0.03976, 0.05306, 0.026892, 0.017797, 0.018106, 0.013016, 0.016257, 0.017138, 0.032677, 0.024826, 0.027463, 0.013613, 0.016826, 0.030611, 0.020876, 0.01204, 0.008409, 0.008409, 0.009977, 0.010509, 0.016021, 0.008624, 0.005683, 0.006894, 0.006039, 0.004358, 0.006194, 0.006374, 0.006567, 0.004835, 0.005799, 0.005249, 0.006421, 0.005734, 0.005086, 0.00543, 0.006567, 0.008895, 0.008895, 0.009483, 0.009977, 0.008276, 0.010672, 0.012491, 0.008895, 0.013821, 0.016528, 0.009483, 0.009401, 0.007259, 0.01204, 0.008525, 0.006567, 0.007422, 0.006374, 0.006245, 0.008002, 0.009096, 0.009096, 0.009096, 0.007315, 0.008409, 0.007495, 0.006701, 0.009728, 0.014315, 0.008723, 0.008075, 0.009401, 0.007555, 0.008804, 0.007877, 0.008525, 0.007177, 0.005872, 0.006988, 0.008156, 0.007495, 0.005223, 0.003924, 0.004161, 0.005623, 0.007031, 0.013016, 0.015078, 0.011342, 0.014075, 0.021381, 0.028695, 0.032017, 0.058088, 0.034068, 0.034884, 0.06312, 0.102787, 0.134866, 0.179055, 0.15284, 0.122885, 0.232838, 0.342579, 0.295083, 0.268042, 0.209395, 0.125101], '')</t>
  </si>
  <si>
    <t xml:space="preserve">F5S0Y7|F5S0Y7_9ENTR Cytoplasmic protein OS=Enterobacter hormaechei ATCC 49162 </t>
  </si>
  <si>
    <t>([0.209395, 0.120615, 0.17593, 0.127496, 0.161087, 0.10481, 0.109221, 0.10481, 0.067594, 0.085092, 0.118441, 0.161087, 0.096677, 0.090864, 0.142424, 0.236433, 0.225814, 0.158265, 0.158265, 0.170161, 0.164327, 0.232838, 0.239899, 0.247041, 0.232838, 0.239899, 0.36309, 0.42561, 0.465241, 0.59014, 0.585406, 0.58069, 0.505461, 0.626927, 0.538167, 0.465241, 0.483068, 0.447574, 0.436924, 0.418646, 0.505461, 0.41194, 0.374039, 0.483068, 0.461924, 0.59508, 0.490133, 0.422041, 0.41194, 0.41194, 0.311707, 0.284882, 0.243554, 0.257454, 0.257454, 0.335645, 0.31487, 0.26085, 0.209395, 0.31487, 0.301917, 0.206376, 0.200174, 0.236433, 0.21291, 0.219301, 0.219301, 0.236433, 0.18812, 0.118441, 0.120615, 0.111485, 0.142424, 0.173081, 0.173081, 0.102787, 0.102787, 0.118441, 0.094817, 0.179055, 0.155435, 0.120615, 0.194234, 0.284882, 0.281712, 0.288399, 0.200174, 0.11371, 0.164327, 0.206376, 0.271506, 0.301917, 0.436924, 0.356642, 0.349426, 0.295083, 0.40511, 0.40511, 0.42561, 0.414856, 0.384043, 0.356642, 0.356642, 0.349426, 0.342579, 0.308712, 0.239899, 0.332115, 0.408655, 0.374039, 0.324872, 0.268042, 0.142424, 0.134866, 0.18812, 0.120615, 0.161087, 0.15008, 0.15284, 0.122885, 0.200174, 0.21291, 0.21291, 0.222385, 0.225814, 0.15284, 0.15008, 0.179055, 0.17593, 0.173081, 0.209395, 0.196879, 0.264545, 0.26085, 0.239899, 0.275179, 0.275179, 0.308712, 0.324872, 0.31487, 0.41194, 0.308712, 0.229226, 0.257454, 0.288399, 0.239899, 0.291804, 0.318242, 0.284882, 0.288399, 0.295083, 0.247041, 0.339168, 0.288399, 0.288399, 0.243554, 0.21291, 0.203355, 0.144935, 0.144935, 0.147574, 0.139895, 0.21291, 0.182256, 0.182256, 0.191378, 0.236433, 0.232838, 0.142424, 0.203355, 0.206376, 0.134866, 0.161087, 0.179055, 0.236433, 0.295083, 0.308712, 0.301917, 0.308712, 0.291804, 0.271506, 0.216401, 0.21291, 0.17593, 0.281712, 0.295083, 0.298791, 0.295083, 0.264545, 0.284882, 0.291804, 0.281712, 0.281712, 0.291804, 0.179055, 0.129801, 0.167087, 0.203355, 0.15008, 0.15284, 0.219301, 0.25031, 0.25031, 0.173081, 0.206376, 0.209395, 0.170161, 0.122885, 0.129801, 0.111485, 0.111485, 0.100716, 0.11371, 0.111485, 0.11371, 0.120615, 0.155435, 0.096677, 0.067594, 0.060549, 0.083462, 0.092881, 0.060549, 0.048328, 0.081712, 0.059222, 0.054297, 0.073402, 0.111485, 0.064632, 0.109221, 0.185198, 0.191378, 0.179055, 0.271506, 0.229226, 0.308712, 0.311707, 0.401658, 0.366687, 0.366687, 0.311707, 0.311707, 0.311707, 0.311707, 0.31487, 0.398279, 0.398279, 0.301917, 0.194234, 0.288399, 0.257454, 0.243554, 0.15008, 0.170161, 0.11371, 0.111485, 0.122885, 0.127496, 0.125101, 0.216401, 0.229226, 0.21291, 0.222385, 0.158265, 0.173081, 0.139895, 0.118441, 0.118441, 0.196879, 0.182256, 0.092881, 0.11371, 0.11371, 0.222385, 0.196879, 0.17593, 0.161087, 0.125101, 0.085092, 0.054297, 0.045352, 0.055536, 0.086953, 0.042364, 0.092881, 0.111485, 0.111485, 0.111485, 0.122885, 0.064632, 0.139895, 0.142424, 0.142424, 0.15008, 0.083462, 0.05306, 0.098513, 0.134866, 0.125101, 0.137348, 0.196879, 0.209395, 0.243554, 0.179055, 0.288399, 0.170161, 0.196879, 0.15284, 0.155435, 0.096677, 0.158265, 0.137348, 0.147574, 0.17593, 0.167087, 0.243554, 0.219301, 0.125101, 0.125101, 0.161087, 0.219301, 0.185198, 0.18812, 0.200174, 0.232838, 0.134866, 0.225814, 0.257454, 0.298791, 0.194234, 0.225814, 0.225814, 0.139895, 0.209395, 0.209395, 0.236433, 0.243554, 0.328603, 0.436924, 0.335645, 0.352862, 0.232838, 0.268042, 0.271506, 0.257454, 0.288399, 0.284882, 0.295083, 0.291804, 0.346032, 0.342579, 0.377384, 0.288399, 0.387226, 0.394753, 0.25406, 0.191378, 0.137348, 0.111485, 0.118441, 0.155435, 0.164327, 0.21291, 0.137348, 0.081712, 0.064632, 0.046336, 0.051831, 0.049374, 0.040537, 0.040537, 0.050641, 0.060549, 0.122885, 0.098513, 0.055536, 0.120615, 0.076542, 0.102787, 0.127496, 0.134866, 0.125101, 0.109221, 0.155435, 0.15284, 0.222385, 0.173081, 0.257454, 0.356642, 0.366687, 0.398279, 0.401658, 0.398279, 0.377384, 0.257454, 0.324872, 0.324872, 0.219301, 0.328603, 0.222385, 0.17593, 0.164327, 0.129801, 0.15008, 0.134866, 0.179055, 0.10481, 0.185198, 0.11371, 0.102787, 0.098513, 0.050641, 0.038042, 0.060549, 0.056825, 0.102787, 0.047319, 0.046336, 0.100716, 0.064632, 0.0704, 0.100716, 0.10481, 0.142424, 0.069024, 0.050641, 0.06312, 0.106997, 0.106997, 0.142424, 0.134866, 0.076542, 0.118441, 0.11371, 0.06312, 0.064632, 0.049374, 0.086953, 0.085092, 0.043307, 0.069024, 0.142424, 0.158265, 0.079919, 0.100716, 0.122885, 0.078022, 0.094817, 0.096677, 0.069024, 0.046336, 0.025316, 0.048328, 0.023534, 0.032677, 0.064632, 0.067594, 0.044297, 0.022667, 0.022667, 0.028107, 0.021816, 0.013613, 0.009015, 0.012491, 0.009401, 0.009865, 0.015694, 0.008895, 0.006533], '')</t>
  </si>
  <si>
    <t>[29, 30, 31, 32, 33, 34, 40, 45]</t>
  </si>
  <si>
    <t xml:space="preserve">F5S0Y8|F5S0Y8_9ENTR FdrA family protein OS=Enterobacter hormaechei ATCC 49162 </t>
  </si>
  <si>
    <t>([0.332115, 0.209395, 0.116183, 0.158265, 0.191378, 0.15284, 0.182256, 0.137348, 0.132295, 0.155435, 0.129801, 0.158265, 0.137348, 0.132295, 0.11371, 0.194234, 0.247041, 0.26085, 0.291804, 0.291804, 0.216401, 0.225814, 0.328603, 0.401658, 0.291804, 0.232838, 0.268042, 0.232838, 0.278302, 0.318242, 0.339168, 0.36309, 0.377384, 0.370445, 0.370445, 0.339168, 0.25031, 0.25031, 0.339168, 0.229226, 0.232838, 0.219301, 0.137348, 0.132295, 0.185198, 0.298791, 0.281712, 0.281712, 0.321458, 0.321458, 0.31487, 0.311707, 0.346032, 0.342579, 0.264545, 0.229226, 0.203355, 0.219301, 0.142424, 0.129801, 0.191378, 0.200174, 0.243554, 0.288399, 0.295083, 0.281712, 0.284882, 0.366687, 0.318242, 0.278302, 0.278302, 0.18812, 0.194234, 0.167087, 0.10481, 0.086953, 0.11371, 0.18812, 0.243554, 0.352862, 0.359901, 0.332115, 0.318242, 0.349426, 0.390993, 0.398279, 0.342579, 0.328603, 0.229226, 0.278302, 0.31487, 0.268042, 0.328603, 0.30533, 0.30533, 0.384043, 0.458154, 0.465241, 0.465241, 0.5017, 0.490133, 0.483068, 0.534167, 0.450668, 0.422041, 0.346032, 0.236433, 0.271506, 0.200174, 0.301917, 0.332115, 0.332115, 0.311707, 0.311707, 0.281712, 0.318242, 0.342579, 0.342579, 0.332115, 0.342579, 0.278302, 0.18812, 0.209395, 0.209395, 0.298791, 0.247041, 0.321458, 0.346032, 0.311707, 0.298791, 0.18812, 0.194234, 0.196879, 0.30533, 0.268042, 0.301917, 0.216401, 0.206376, 0.25031, 0.271506, 0.179055, 0.179055, 0.17593, 0.155435, 0.158265, 0.094817, 0.125101, 0.125101, 0.196879, 0.229226, 0.30533, 0.321458, 0.239899, 0.196879, 0.158265, 0.216401, 0.25031, 0.346032, 0.26085, 0.247041, 0.232838, 0.284882, 0.225814, 0.222385, 0.236433, 0.219301, 0.271506, 0.298791, 0.206376, 0.120615, 0.06312, 0.05306, 0.092881, 0.122885, 0.102787, 0.127496, 0.132295, 0.10481, 0.120615, 0.109221, 0.109221, 0.060549, 0.049374, 0.085092, 0.118441, 0.111485, 0.111485, 0.139895, 0.139895, 0.209395, 0.308712, 0.433034, 0.387226, 0.377384, 0.342579, 0.41194, 0.318242, 0.324872, 0.346032, 0.209395, 0.291804, 0.291804, 0.374039, 0.370445, 0.370445, 0.414856, 0.332115, 0.247041, 0.236433, 0.247041, 0.243554, 0.225814, 0.209395, 0.301917, 0.219301, 0.284882, 0.30533, 0.390993, 0.291804, 0.268042, 0.370445, 0.291804, 0.264545, 0.232838, 0.219301, 0.232838, 0.194234, 0.185198, 0.281712, 0.25406, 0.170161, 0.18812, 0.164327, 0.173081, 0.173081, 0.216401, 0.225814, 0.216401, 0.158265, 0.161087, 0.137348, 0.086953, 0.083462, 0.100716, 0.120615, 0.216401, 0.236433, 0.232838, 0.359901, 0.311707, 0.278302, 0.324872, 0.328603, 0.366687, 0.284882, 0.194234, 0.191378, 0.185198, 0.144935, 0.203355, 0.257454, 0.203355, 0.281712, 0.366687, 0.401658, 0.335645, 0.236433, 0.147574, 0.109221, 0.047319, 0.034884, 0.05306, 0.066181, 0.06184, 0.066181, 0.122885, 0.219301, 0.219301, 0.232838, 0.284882, 0.298791, 0.332115, 0.339168, 0.352862, 0.25406, 0.191378, 0.25406, 0.318242, 0.390993, 0.476583, 0.622677, 0.694846, 0.657645, 0.549308, 0.534167, 0.483068, 0.380708, 0.271506, 0.222385, 0.216401, 0.200174, 0.122885, 0.120615, 0.179055, 0.185198, 0.284882, 0.236433, 0.25031, 0.17593, 0.173081, 0.209395, 0.129801, 0.161087, 0.11371, 0.206376, 0.142424, 0.102787, 0.161087, 0.25031, 0.26085, 0.25406, 0.222385, 0.30533, 0.225814, 0.236433, 0.25406, 0.268042, 0.359901, 0.346032, 0.332115, 0.243554, 0.206376, 0.288399, 0.196879, 0.185198, 0.100716, 0.155435, 0.236433, 0.225814, 0.137348, 0.127496, 0.139895, 0.17593, 0.15284, 0.200174, 0.111485, 0.078022, 0.059222, 0.032677, 0.037156, 0.064632, 0.056825, 0.06184, 0.066181, 0.071867, 0.078022, 0.125101, 0.132295, 0.078022, 0.081712, 0.155435, 0.239899, 0.26085, 0.216401, 0.239899, 0.268042, 0.288399, 0.311707, 0.352862, 0.346032, 0.328603, 0.268042, 0.374039, 0.374039, 0.335645, 0.40511, 0.505461, 0.394753, 0.301917, 0.40511, 0.284882, 0.25031, 0.25406, 0.232838, 0.278302, 0.17593, 0.182256, 0.275179, 0.281712, 0.26085, 0.384043, 0.384043, 0.490133, 0.450668, 0.346032, 0.387226, 0.422041, 0.422041, 0.549308, 0.653063, 0.521092, 0.661982, 0.657645, 0.529623, 0.42561, 0.42561, 0.56648, 0.525368, 0.509769, 0.521092, 0.570702, 0.541878, 0.465241, 0.4292, 0.398279, 0.40511, 0.324872, 0.257454, 0.268042, 0.158265, 0.11371, 0.116183, 0.118441, 0.06312, 0.10481, 0.139895, 0.129801, 0.127496, 0.158265, 0.191378, 0.125101, 0.102787, 0.064632, 0.078022, 0.045352, 0.078022, 0.111485, 0.098513, 0.116183, 0.120615, 0.179055, 0.25406, 0.308712, 0.219301, 0.298791, 0.291804, 0.295083, 0.308712, 0.30533, 0.291804, 0.295083, 0.278302, 0.298791, 0.281712, 0.232838, 0.321458, 0.21291, 0.182256, 0.185198, 0.194234, 0.179055, 0.219301, 0.137348, 0.170161, 0.284882, 0.324872, 0.332115, 0.278302, 0.236433, 0.236433, 0.25031, 0.15284, 0.239899, 0.147574, 0.15008, 0.225814, 0.236433, 0.295083, 0.359901, 0.377384, 0.288399, 0.200174, 0.164327, 0.239899, 0.229226, 0.194234, 0.191378, 0.200174, 0.288399, 0.318242, 0.222385, 0.139895, 0.173081, 0.158265, 0.25406, 0.232838, 0.164327, 0.102787, 0.118441, 0.116183, 0.182256, 0.26085, 0.311707, 0.318242, 0.295083, 0.268042, 0.239899, 0.196879, 0.15284, 0.11371, 0.083462, 0.137348, 0.225814], '')</t>
  </si>
  <si>
    <t>[99, 102, 290, 291, 292, 293, 294, 376, 398, 399, 400, 401, 402, 403, 406, 407, 408, 409, 410, 411]</t>
  </si>
  <si>
    <t xml:space="preserve">F5S0Y9|F5S0Y9_9ENTR Ankyrin OS=Enterobacter hormaechei ATCC 49162 </t>
  </si>
  <si>
    <t>([0.029376, 0.018106, 0.019401, 0.020522, 0.034884, 0.058088, 0.073402, 0.100716, 0.066181, 0.086953, 0.086953, 0.06184, 0.06184, 0.06184, 0.033407, 0.024393, 0.048328, 0.073402, 0.0704, 0.03976, 0.085092, 0.081712, 0.144935, 0.147574, 0.182256, 0.173081, 0.155435, 0.167087, 0.15284, 0.236433, 0.232838, 0.236433, 0.236433, 0.155435, 0.116183, 0.161087, 0.239899, 0.142424, 0.142424, 0.139895, 0.200174, 0.122885, 0.170161, 0.098513, 0.079919, 0.088832, 0.042364, 0.024826, 0.014783, 0.013016, 0.011106, 0.01078, 0.010672, 0.017797, 0.017138, 0.030611, 0.036378, 0.038858, 0.073402, 0.079919, 0.085092, 0.049374, 0.043307, 0.058088, 0.122885, 0.098513, 0.051831, 0.056825, 0.094817, 0.096677, 0.0704, 0.088832, 0.096677, 0.125101, 0.0704, 0.129801, 0.074921, 0.046336, 0.044297, 0.023963, 0.016257, 0.010509, 0.019109, 0.029376, 0.029376, 0.029376, 0.06184, 0.059222, 0.111485, 0.111485, 0.111485, 0.179055, 0.17593, 0.090864, 0.083462, 0.134866, 0.088832, 0.139895, 0.132295, 0.134866, 0.243554, 0.278302, 0.359901, 0.346032, 0.374039, 0.359901, 0.328603, 0.25406, 0.359901, 0.257454, 0.191378, 0.278302, 0.291804, 0.209395, 0.232838, 0.25406, 0.25406, 0.328603, 0.339168, 0.339168, 0.346032, 0.243554, 0.288399, 0.295083, 0.278302, 0.295083, 0.194234, 0.132295, 0.185198, 0.102787, 0.173081, 0.271506, 0.182256, 0.102787, 0.182256, 0.232838, 0.134866, 0.092881, 0.05306, 0.054297, 0.10481, 0.096677, 0.139895, 0.111485, 0.111485, 0.116183, 0.118441, 0.222385, 0.200174, 0.147574, 0.225814, 0.15008, 0.078022, 0.081712, 0.142424, 0.129801, 0.15284, 0.209395, 0.288399, 0.408655, 0.398279, 0.352862, 0.36309, 0.374039, 0.40511, 0.308712, 0.295083, 0.281712, 0.264545, 0.394753, 0.377384, 0.401658, 0.401658, 0.454136, 0.545602, 0.562014, 0.553315, 0.557691, 0.472492, 0.476583, 0.41194, 0.318242, 0.328603, 0.332115, 0.247041, 0.17593, 0.18812, 0.164327, 0.147574, 0.142424, 0.098513, 0.132295, 0.096677, 0.134866, 0.132295, 0.106997, 0.067594, 0.048328, 0.032677, 0.066181, 0.035586], '')</t>
  </si>
  <si>
    <t>[174, 175, 176, 177]</t>
  </si>
  <si>
    <t xml:space="preserve">F5S0Z0|F5S0Z0_9ENTR LysR family transcriptional regulator OS=Enterobacter hormaechei ATCC 49162 </t>
  </si>
  <si>
    <t>([0.332115, 0.173081, 0.219301, 0.278302, 0.332115, 0.374039, 0.284882, 0.209395, 0.203355, 0.129801, 0.155435, 0.194234, 0.196879, 0.196879, 0.196879, 0.10481, 0.102787, 0.092881, 0.059222, 0.054297, 0.055536, 0.076542, 0.120615, 0.096677, 0.094817, 0.048328, 0.044297, 0.050641, 0.088832, 0.111485, 0.194234, 0.158265, 0.096677, 0.116183, 0.083462, 0.083462, 0.098513, 0.096677, 0.100716, 0.15008, 0.164327, 0.167087, 0.196879, 0.15008, 0.182256, 0.118441, 0.134866, 0.081712, 0.064632, 0.040537, 0.040537, 0.045352, 0.058088, 0.100716, 0.100716, 0.100716, 0.109221, 0.109221, 0.11371, 0.122885, 0.15008, 0.139895, 0.073402, 0.042364, 0.038858, 0.022667, 0.034068, 0.051831, 0.071867, 0.137348, 0.200174, 0.122885, 0.064632, 0.067594, 0.069024, 0.034884, 0.06184, 0.044297, 0.044297, 0.042364, 0.038858, 0.038858, 0.022667, 0.045352, 0.081712, 0.086953, 0.142424, 0.147574, 0.15008, 0.111485, 0.122885, 0.122885, 0.196879, 0.216401, 0.209395, 0.129801, 0.158265, 0.094817, 0.122885, 0.203355, 0.129801, 0.074921, 0.043307, 0.078022, 0.090864, 0.090864, 0.15008, 0.155435, 0.122885, 0.125101, 0.127496, 0.066181, 0.067594, 0.042364, 0.037156, 0.035586, 0.06184, 0.100716, 0.090864, 0.102787, 0.100716, 0.116183, 0.191378, 0.18812, 0.18812, 0.111485, 0.111485, 0.116183, 0.125101, 0.102787, 0.056825, 0.106997, 0.173081, 0.111485, 0.094817, 0.167087, 0.167087, 0.10481, 0.058088, 0.120615, 0.106997, 0.109221, 0.132295, 0.134866, 0.134866, 0.109221, 0.096677, 0.094817, 0.074921, 0.079919, 0.127496, 0.206376, 0.125101, 0.073402, 0.120615, 0.196879, 0.18812, 0.191378, 0.191378, 0.288399, 0.191378, 0.185198, 0.194234, 0.147574, 0.139895, 0.191378, 0.144935, 0.225814, 0.144935, 0.120615, 0.054297, 0.041405, 0.023534, 0.033407, 0.071867, 0.069024, 0.0704, 0.086953, 0.049374, 0.073402, 0.036378, 0.054297, 0.064632, 0.059222, 0.122885, 0.071867, 0.086953, 0.155435, 0.15284, 0.243554, 0.222385, 0.324872, 0.271506, 0.271506, 0.332115, 0.311707, 0.219301, 0.185198, 0.109221, 0.191378, 0.229226, 0.332115, 0.332115, 0.301917, 0.30533, 0.18812, 0.284882, 0.284882, 0.264545, 0.196879, 0.194234, 0.18812, 0.120615, 0.120615, 0.191378, 0.164327, 0.161087, 0.26085, 0.268042, 0.25031, 0.155435, 0.100716, 0.116183, 0.147574, 0.081712, 0.085092, 0.144935, 0.134866, 0.092881, 0.100716, 0.102787, 0.106997, 0.111485, 0.109221, 0.17593, 0.194234, 0.194234, 0.118441, 0.106997, 0.069024, 0.069024, 0.137348, 0.209395, 0.111485, 0.081712, 0.15284, 0.142424, 0.15284, 0.132295, 0.134866, 0.139895, 0.206376, 0.200174, 0.200174, 0.203355, 0.144935, 0.134866, 0.132295, 0.206376, 0.129801, 0.225814, 0.324872, 0.321458, 0.301917, 0.401658, 0.454136, 0.444081, 0.444081, 0.384043, 0.328603, 0.31487, 0.271506, 0.264545, 0.271506, 0.356642, 0.414856, 0.458154, 0.461924, 0.465241, 0.476583, 0.497853, 0.490133, 0.476583, 0.346032, 0.264545, 0.25406, 0.247041, 0.25406, 0.161087, 0.196879, 0.308712, 0.40511, 0.433034, 0.359901, 0.271506, 0.278302, 0.298791, 0.243554, 0.155435, 0.15284, 0.155435, 0.142424, 0.086953, 0.048328, 0.088832, 0.147574, 0.127496, 0.102787, 0.078022, 0.129801, 0.102787, 0.059222, 0.036378, 0.024393, 0.030611, 0.049374], '')</t>
  </si>
  <si>
    <t xml:space="preserve">F5S0Z1|F5S0Z1_9ENTR YqaE family protein OS=Enterobacter hormaechei ATCC 49162 </t>
  </si>
  <si>
    <t>([0.000631, 0.000412, 0.001, 0.001748, 0.001335, 0.001808, 0.001623, 0.001335, 0.00103, 0.001408, 0.001786, 0.002366, 0.001434, 0.00243, 0.002349, 0.001967, 0.001649, 0.001481, 0.001572, 0.001602, 0.001602, 0.001602, 0.001597, 0.00152, 0.000833, 0.000854, 0.000854, 0.000721, 0.000661, 0.001318, 0.001305, 0.000743, 0.000386, 0.000674, 0.000498, 0.000451, 0.000313, 0.000412, 0.000833, 0.001434, 0.001391, 0.002138, 0.002529, 0.003246, 0.002482, 0.003177, 0.004135, 0.003212, 0.004414, 0.006988, 0.004611, 0.003366], '')</t>
  </si>
  <si>
    <t xml:space="preserve">F5S0Z2|F5S0Z2_9ENTR Rhodanese domain protein OS=Enterobacter hormaechei ATCC 49162 </t>
  </si>
  <si>
    <t>([0.398279, 0.468512, 0.450668, 0.359901, 0.271506, 0.268042, 0.324872, 0.352862, 0.346032, 0.366687, 0.30533, 0.25031, 0.271506, 0.257454, 0.225814, 0.321458, 0.440853, 0.461924, 0.447574, 0.332115, 0.281712, 0.311707, 0.311707, 0.346032, 0.324872, 0.444081, 0.436924, 0.380708, 0.380708, 0.408655, 0.308712, 0.422041, 0.418646, 0.418646, 0.51388, 0.414856, 0.4292, 0.394753, 0.374039, 0.257454, 0.36309, 0.356642, 0.318242, 0.328603, 0.318242, 0.440853, 0.41194, 0.366687, 0.30533, 0.18812, 0.194234, 0.206376, 0.185198, 0.271506, 0.247041, 0.21291, 0.30533, 0.281712, 0.278302, 0.288399, 0.394753, 0.398279, 0.398279, 0.436924, 0.308712, 0.275179, 0.264545, 0.219301, 0.257454, 0.352862, 0.505461, 0.461924, 0.557691, 0.505461, 0.387226, 0.318242, 0.281712, 0.301917, 0.291804, 0.291804, 0.185198, 0.185198, 0.170161, 0.125101, 0.122885, 0.206376, 0.206376, 0.194234, 0.147574, 0.109221, 0.116183, 0.054297, 0.076542, 0.083462, 0.10481, 0.18812, 0.268042, 0.377384, 0.26085, 0.295083, 0.206376, 0.264545, 0.25406, 0.264545, 0.288399, 0.298791, 0.194234, 0.194234, 0.164327, 0.247041, 0.247041, 0.155435, 0.155435, 0.083462, 0.043307, 0.042364, 0.027463, 0.017447, 0.009728, 0.014783, 0.008276, 0.011518, 0.009977, 0.009728, 0.009187, 0.01227, 0.007555, 0.007177, 0.006078, 0.005086, 0.005011, 0.006533, 0.006039, 0.006421, 0.008525, 0.009977, 0.009865, 0.009187, 0.009096, 0.008276, 0.007259, 0.010509, 0.008075, 0.01078, 0.01078, 0.007177, 0.00558, 0.007877, 0.009977, 0.012491, 0.020522, 0.013016, 0.008895, 0.014783, 0.014315, 0.011669, 0.016826, 0.010672, 0.018106, 0.027463, 0.059222, 0.079919, 0.064632, 0.086953, 0.064632, 0.049374, 0.098513, 0.15284, 0.125101, 0.139895, 0.155435, 0.109221], '')</t>
  </si>
  <si>
    <t>[34, 70, 72, 73]</t>
  </si>
  <si>
    <t xml:space="preserve">F5S0Z3|F5S0Z3_9ENTR Uncharacterized protein OS=Enterobacter hormaechei ATCC 49162 </t>
  </si>
  <si>
    <t>([0.196879, 0.243554, 0.278302, 0.30533, 0.377384, 0.387226, 0.31487, 0.328603, 0.281712, 0.225814, 0.268042, 0.232838, 0.342579, 0.335645, 0.418646, 0.436924, 0.335645, 0.349426, 0.387226, 0.318242, 0.291804, 0.264545, 0.264545, 0.281712, 0.301917, 0.271506, 0.278302, 0.370445, 0.370445, 0.359901, 0.444081, 0.349426, 0.408655, 0.366687, 0.342579, 0.346032, 0.268042, 0.288399, 0.281712, 0.232838, 0.298791, 0.308712, 0.356642, 0.349426, 0.356642, 0.239899, 0.232838, 0.17593, 0.109221, 0.094817, 0.125101, 0.094817, 0.127496, 0.109221, 0.106997, 0.106997, 0.06312, 0.086953, 0.120615], '')</t>
  </si>
  <si>
    <t xml:space="preserve">F5S0Z6|F5S0Z6_9ENTR DUF2002 family protein OS=Enterobacter hormaechei ATCC 49162 </t>
  </si>
  <si>
    <t>([0.194234, 0.125101, 0.185198, 0.219301, 0.278302, 0.308712, 0.196879, 0.236433, 0.21291, 0.247041, 0.288399, 0.268042, 0.352862, 0.42561, 0.418646, 0.36309, 0.275179, 0.26085, 0.232838, 0.264545, 0.264545, 0.321458, 0.41194, 0.41194, 0.328603, 0.25031, 0.173081, 0.216401, 0.222385, 0.271506, 0.278302, 0.232838, 0.295083, 0.243554, 0.243554, 0.247041, 0.281712, 0.339168, 0.264545, 0.275179, 0.196879, 0.196879, 0.222385, 0.21291, 0.137348, 0.203355, 0.271506, 0.356642, 0.418646, 0.328603, 0.328603, 0.203355, 0.206376, 0.219301, 0.291804, 0.26085, 0.26085, 0.264545, 0.209395, 0.281712, 0.36309, 0.374039, 0.380708, 0.356642, 0.264545, 0.356642, 0.377384, 0.257454, 0.284882, 0.206376, 0.200174, 0.137348, 0.232838, 0.26085, 0.26085, 0.239899, 0.271506, 0.288399, 0.281712, 0.278302, 0.281712, 0.194234, 0.291804, 0.281712, 0.281712, 0.257454, 0.239899, 0.225814, 0.335645, 0.264545, 0.311707, 0.318242, 0.41194, 0.41194, 0.30533, 0.219301, 0.206376, 0.206376, 0.132295, 0.0704, 0.116183, 0.120615, 0.134866, 0.127496, 0.106997, 0.085092, 0.142424, 0.116183, 0.090864, 0.069024, 0.074921, 0.0704, 0.109221, 0.06184], '')</t>
  </si>
  <si>
    <t xml:space="preserve">F5S0Z7|F5S0Z7_9ENTR DUF883 domain-containing protein OS=Enterobacter hormaechei ATCC 49162 </t>
  </si>
  <si>
    <t>([0.712013, 0.745909, 0.754692, 0.720929, 0.745909, 0.759478, 0.767246, 0.771762, 0.791621, 0.795062, 0.712013, 0.733139, 0.733139, 0.733139, 0.666105, 0.694846, 0.808535, 0.724957, 0.699094, 0.648219, 0.63748, 0.549308, 0.553315, 0.525368, 0.494003, 0.418646, 0.414856, 0.41194, 0.324872, 0.311707, 0.308712, 0.384043, 0.359901, 0.349426, 0.349426, 0.408655, 0.387226, 0.374039, 0.414856, 0.414856, 0.41194, 0.408655, 0.476583, 0.440853, 0.476583, 0.525368, 0.525368, 0.461924, 0.461924, 0.570702, 0.570702, 0.570702, 0.541878, 0.570702, 0.545602, 0.553315, 0.538167, 0.56648, 0.562014, 0.59508, 0.622677, 0.632174, 0.653063, 0.622677, 0.626927, 0.505461, 0.509769, 0.557691, 0.613573, 0.613573, 0.497853, 0.472492, 0.476583, 0.5017, 0.408655, 0.384043, 0.377384, 0.390993, 0.390993, 0.4292, 0.36309, 0.281712, 0.281712, 0.203355, 0.222385, 0.247041, 0.281712, 0.257454, 0.25406, 0.229226, 0.225814, 0.239899, 0.179055, 0.139895, 0.137348, 0.194234, 0.179055, 0.129801, 0.118441, 0.079919, 0.06312, 0.092881, 0.122885, 0.100716, 0.125101, 0.100716, 0.076542, 0.085092, 0.076542, 0.066181, 0.074921, 0.049374], '')</t>
  </si>
  <si>
    <t>[0, 1, 2, 3, 4, 5, 6, 7, 8, 9, 10, 11, 12, 13, 14, 15, 16, 17, 18, 19, 20, 21, 22, 23, 45, 46, 49, 50, 51, 52, 53, 54, 55, 56, 57, 58, 59, 60, 61, 62, 63, 64, 65, 66, 67, 68, 69, 73]</t>
  </si>
  <si>
    <t xml:space="preserve">F5S0Z8|F5S0Z8_9ENTR Glutaredoxin-like protein NrdH OS=Enterobacter hormaechei ATCC 49162 </t>
  </si>
  <si>
    <t>([0.008624, 0.013437, 0.020522, 0.032677, 0.05306, 0.03976, 0.032017, 0.047319, 0.038858, 0.051831, 0.05306, 0.073402, 0.067594, 0.116183, 0.094817, 0.122885, 0.164327, 0.164327, 0.247041, 0.324872, 0.339168, 0.41194, 0.295083, 0.308712, 0.257454, 0.182256, 0.257454, 0.236433, 0.236433, 0.308712, 0.232838, 0.295083, 0.298791, 0.264545, 0.229226, 0.275179, 0.225814, 0.137348, 0.139895, 0.11371, 0.122885, 0.173081, 0.116183, 0.200174, 0.196879, 0.155435, 0.247041, 0.173081, 0.191378, 0.127496, 0.10481, 0.15284, 0.142424, 0.142424, 0.170161, 0.122885, 0.116183, 0.182256, 0.164327, 0.164327, 0.222385, 0.222385, 0.185198, 0.206376, 0.21291, 0.203355, 0.206376, 0.15284, 0.182256, 0.257454, 0.321458, 0.284882, 0.288399, 0.236433, 0.206376, 0.179055, 0.25031, 0.219301, 0.191378, 0.301917, 0.268042, 0.18812, 0.134866, 0.147574], '')</t>
  </si>
  <si>
    <t xml:space="preserve">F5S102|F5S102_9ENTR Ribonucleotide-diphosphate reductase subunit beta OS=Enterobacter hormaechei ATCC 49162 </t>
  </si>
  <si>
    <t>([0.798249, 0.63748, 0.618285, 0.63748, 0.458154, 0.440853, 0.36309, 0.40511, 0.342579, 0.288399, 0.264545, 0.332115, 0.232838, 0.158265, 0.229226, 0.243554, 0.243554, 0.15008, 0.158265, 0.098513, 0.086953, 0.086953, 0.15284, 0.111485, 0.064632, 0.106997, 0.125101, 0.18812, 0.173081, 0.147574, 0.236433, 0.308712, 0.308712, 0.318242, 0.398279, 0.349426, 0.229226, 0.144935, 0.15284, 0.092881, 0.164327, 0.134866, 0.125101, 0.098513, 0.127496, 0.139895, 0.127496, 0.134866, 0.083462, 0.083462, 0.090864, 0.090864, 0.06312, 0.036378, 0.026892, 0.035586, 0.05306, 0.120615, 0.137348, 0.164327, 0.278302, 0.206376, 0.247041, 0.264545, 0.25031, 0.200174, 0.203355, 0.219301, 0.182256, 0.185198, 0.179055, 0.298791, 0.284882, 0.284882, 0.370445, 0.51388, 0.490133, 0.450668, 0.440853, 0.377384, 0.298791, 0.271506, 0.332115, 0.31487, 0.284882, 0.311707, 0.387226, 0.366687, 0.335645, 0.318242, 0.394753, 0.380708, 0.321458, 0.25031, 0.308712, 0.298791, 0.288399, 0.291804, 0.324872, 0.324872, 0.328603, 0.458154, 0.339168, 0.321458, 0.301917, 0.278302, 0.25406, 0.225814, 0.321458, 0.380708, 0.42561, 0.398279, 0.394753], '')</t>
  </si>
  <si>
    <t>[0, 1, 2, 3, 75]</t>
  </si>
  <si>
    <t xml:space="preserve">F5S103|F5S103_9ENTR Glycine betaine/L-proline ABC superfamily ATP binding cassette transporter, ABC protein OS=Enterobacter hormaechei ATCC 49162 </t>
  </si>
  <si>
    <t>([0.020876, 0.032677, 0.019401, 0.01204, 0.016826, 0.025316, 0.038042, 0.064632, 0.086953, 0.109221, 0.106997, 0.066181, 0.079919, 0.079919, 0.044297, 0.086953, 0.081712, 0.122885, 0.071867, 0.0704, 0.120615, 0.206376, 0.216401, 0.21291, 0.232838, 0.25031, 0.236433, 0.236433, 0.203355, 0.127496, 0.127496, 0.092881, 0.173081, 0.116183, 0.191378, 0.295083, 0.247041, 0.25031, 0.170161, 0.225814, 0.139895, 0.15008, 0.15008, 0.142424, 0.239899, 0.239899, 0.132295, 0.088832, 0.046336, 0.037156, 0.066181, 0.037156, 0.066181, 0.066181, 0.102787, 0.10481, 0.096677, 0.118441, 0.122885, 0.161087, 0.129801, 0.209395, 0.127496, 0.0704, 0.078022, 0.071867, 0.076542, 0.083462, 0.137348, 0.25031, 0.295083, 0.298791, 0.384043, 0.394753, 0.321458, 0.236433, 0.15284, 0.164327, 0.161087, 0.102787, 0.137348, 0.118441, 0.096677, 0.155435, 0.144935, 0.137348, 0.142424, 0.185198, 0.291804, 0.18812, 0.161087, 0.167087, 0.11371, 0.11371, 0.106997, 0.15284, 0.225814, 0.225814, 0.18812, 0.158265, 0.158265, 0.081712, 0.15008, 0.179055, 0.100716, 0.147574, 0.092881, 0.0704, 0.109221, 0.102787, 0.137348, 0.142424, 0.085092, 0.078022, 0.085092, 0.092881, 0.100716, 0.085092, 0.076542, 0.092881, 0.094817, 0.155435, 0.173081, 0.139895, 0.137348, 0.236433, 0.301917, 0.352862, 0.401658, 0.380708, 0.374039, 0.422041, 0.436924, 0.509769, 0.58069, 0.461924, 0.461924, 0.422041, 0.36309, 0.472492, 0.486429, 0.450668, 0.4292, 0.4292, 0.483068, 0.497853, 0.390993, 0.324872, 0.366687, 0.324872, 0.219301, 0.257454, 0.257454, 0.25406, 0.173081, 0.203355, 0.291804, 0.281712, 0.275179, 0.359901, 0.370445, 0.359901, 0.356642, 0.359901, 0.359901, 0.311707, 0.295083, 0.359901, 0.30533, 0.268042, 0.203355, 0.30533, 0.30533, 0.30533, 0.200174, 0.200174, 0.129801, 0.102787, 0.109221, 0.147574, 0.129801, 0.064632, 0.066181, 0.086953, 0.050641, 0.092881, 0.134866, 0.085092, 0.059222, 0.102787, 0.125101, 0.216401, 0.167087, 0.147574, 0.147574, 0.247041, 0.247041, 0.26085, 0.298791, 0.206376, 0.203355, 0.203355, 0.30533, 0.308712, 0.349426, 0.433034, 0.433034, 0.311707, 0.328603, 0.31487, 0.225814, 0.219301, 0.21291, 0.264545, 0.173081, 0.17593, 0.173081, 0.222385, 0.25406, 0.25406, 0.25031, 0.236433, 0.278302, 0.281712, 0.191378, 0.155435, 0.096677, 0.074921, 0.132295, 0.196879, 0.295083, 0.398279, 0.324872, 0.25031, 0.25406, 0.264545, 0.25406, 0.243554, 0.308712, 0.356642, 0.374039, 0.370445, 0.288399, 0.288399, 0.301917, 0.42561, 0.422041, 0.529623, 0.585406, 0.472492, 0.387226, 0.384043, 0.377384, 0.339168, 0.301917, 0.288399, 0.356642, 0.288399, 0.291804, 0.170161, 0.161087, 0.15284, 0.170161, 0.15008, 0.142424, 0.111485, 0.086953, 0.116183, 0.06184, 0.046336, 0.078022, 0.118441, 0.125101, 0.142424, 0.25031, 0.356642, 0.268042, 0.182256, 0.247041, 0.229226, 0.328603, 0.36309, 0.356642, 0.321458, 0.4292, 0.465241, 0.494003, 0.5017, 0.454136, 0.465241, 0.490133, 0.41194, 0.332115, 0.332115, 0.311707, 0.31487, 0.324872, 0.414856, 0.529623, 0.444081, 0.447574, 0.359901, 0.243554, 0.182256, 0.301917, 0.298791, 0.264545, 0.278302, 0.271506, 0.200174, 0.216401, 0.219301, 0.236433, 0.25031, 0.243554, 0.15284, 0.15284, 0.142424, 0.088832, 0.078022, 0.134866, 0.11371, 0.11371, 0.17593, 0.25406, 0.25031, 0.26085, 0.26085, 0.167087, 0.185198, 0.25406, 0.291804, 0.21291, 0.194234, 0.271506, 0.239899, 0.359901, 0.268042, 0.236433, 0.25406, 0.271506, 0.229226, 0.275179, 0.359901, 0.394753, 0.295083, 0.281712, 0.288399, 0.206376, 0.21291, 0.196879, 0.232838, 0.194234, 0.271506, 0.366687, 0.321458, 0.387226, 0.288399, 0.339168, 0.301917, 0.401658, 0.321458, 0.291804, 0.275179, 0.281712, 0.268042, 0.356642, 0.366687, 0.275179, 0.291804, 0.374039, 0.288399, 0.194234, 0.26085, 0.25406, 0.243554, 0.243554, 0.142424, 0.134866, 0.164327, 0.196879, 0.109221, 0.170161, 0.229226, 0.25031, 0.229226, 0.222385, 0.225814, 0.229226, 0.30533, 0.349426, 0.324872, 0.401658, 0.490133, 0.472492, 0.461924, 0.444081, 0.468512, 0.59917, 0.76285], '')</t>
  </si>
  <si>
    <t>[133, 134, 247, 248, 287, 298, 398, 399]</t>
  </si>
  <si>
    <t xml:space="preserve">F5S104|F5S104_9ENTR Glycine betaine/L-proline ABC superfamily ATP binding cassette transporter, permease protein OS=Enterobacter hormaechei ATCC 49162 </t>
  </si>
  <si>
    <t>([0.716283, 0.788093, 0.73685, 0.690604, 0.73685, 0.73685, 0.699094, 0.661982, 0.699094, 0.699094, 0.666105, 0.750527, 0.741537, 0.59917, 0.58069, 0.575842, 0.570702, 0.570702, 0.642678, 0.671169, 0.618285, 0.63748, 0.604312, 0.648219, 0.694846, 0.618285, 0.575842, 0.648219, 0.570702, 0.440853, 0.458154, 0.483068, 0.42561, 0.486429, 0.545602, 0.575842, 0.538167, 0.56648, 0.56648, 0.59917, 0.4292, 0.476583, 0.352862, 0.291804, 0.30533, 0.332115, 0.243554, 0.271506, 0.247041, 0.335645, 0.328603, 0.216401, 0.25031, 0.182256, 0.173081, 0.196879, 0.106997, 0.081712, 0.0704, 0.0704, 0.073402, 0.078022, 0.081712, 0.086953, 0.076542, 0.041405, 0.035586, 0.073402, 0.034884, 0.035586, 0.041405, 0.048328, 0.043307, 0.038858, 0.076542, 0.034884, 0.035586, 0.032017, 0.064632, 0.037156, 0.034884, 0.017138, 0.017447, 0.009728, 0.015344, 0.023534, 0.018415, 0.019109, 0.021381, 0.023534, 0.017138, 0.009187, 0.012727, 0.017447, 0.018787, 0.015078, 0.032017, 0.019401, 0.028107, 0.013437, 0.011518, 0.007259, 0.007091, 0.009865, 0.00962, 0.006421, 0.005623, 0.006078, 0.006039, 0.003864, 0.005249, 0.006142, 0.007422, 0.007422, 0.007315, 0.006619, 0.005799, 0.004611, 0.006142, 0.004835, 0.004646, 0.006421, 0.006142, 0.006374, 0.005623, 0.005378, 0.007555, 0.007495, 0.006988, 0.006619, 0.008895, 0.006245, 0.006245, 0.007422, 0.006421, 0.006421, 0.004483, 0.006039, 0.004835, 0.004135, 0.00407, 0.004414, 0.00316, 0.004513, 0.005623, 0.004483, 0.004483, 0.003079, 0.003014, 0.003246, 0.00243, 0.001808, 0.002581, 0.001743, 0.001855, 0.001743, 0.002211, 0.002194, 0.001481, 0.001481, 0.00146, 0.002276, 0.00292, 0.004513, 0.004483, 0.004431, 0.005503, 0.008075, 0.008409, 0.006533, 0.009294, 0.016257, 0.016528, 0.009483, 0.018415, 0.01227, 0.01204, 0.012727, 0.026338, 0.055536, 0.134866, 0.132295, 0.056825, 0.030611, 0.013016, 0.00777, 0.006619, 0.008804, 0.005734, 0.006245, 0.007555, 0.00515, 0.003246, 0.004483, 0.004414, 0.004135, 0.004921, 0.004513, 0.004775, 0.004577, 0.003405, 0.002336, 0.002035, 0.003212, 0.00292, 0.002976, 0.0028, 0.003298, 0.002078, 0.003366, 0.004835, 0.00407, 0.003924, 0.006039, 0.004315, 0.006482, 0.004483, 0.003079, 0.003997, 0.002503, 0.002606, 0.00359, 0.00359, 0.005223, 0.004388, 0.006619, 0.006988, 0.007259, 0.009294, 0.012491, 0.01078, 0.009728, 0.018106, 0.018106, 0.017138, 0.025316, 0.023963, 0.066181, 0.137348, 0.147574, 0.209395, 0.11371, 0.049374, 0.092881, 0.043307, 0.06312, 0.028107, 0.0704, 0.076542, 0.050641, 0.048328, 0.060549, 0.06184, 0.030003, 0.048328, 0.038042, 0.050641, 0.029376, 0.026338, 0.026338, 0.027463, 0.020876, 0.029376, 0.033407, 0.024826, 0.022667, 0.021816, 0.030003, 0.015694, 0.017797, 0.01227, 0.013265, 0.011342, 0.008804, 0.008895, 0.009187, 0.007877, 0.007877, 0.010672, 0.006988, 0.006701, 0.006567, 0.007645, 0.006894, 0.006894, 0.008156, 0.01204, 0.00777, 0.009294, 0.014075, 0.012727, 0.024826, 0.023963, 0.023534, 0.017797, 0.026338, 0.037156, 0.038042, 0.038042, 0.038042, 0.044297, 0.044297, 0.021816, 0.018787, 0.016826, 0.017447, 0.013613, 0.008804, 0.009096, 0.006567, 0.006619, 0.009865, 0.006701, 0.008276, 0.008624, 0.010672, 0.009294, 0.008895, 0.013016, 0.014075, 0.014315, 0.023534, 0.023963, 0.050641, 0.081712, 0.164327, 0.268042, 0.31487, 0.321458, 0.321458, 0.433034, 0.4292, 0.418646, 0.570702, 0.465241, 0.454136, 0.398279, 0.380708, 0.394753, 0.390993, 0.414856, 0.291804, 0.295083, 0.301917, 0.271506, 0.25031, 0.206376, 0.170161, 0.129801, 0.21291, 0.335645, 0.288399, 0.229226, 0.194234], '')</t>
  </si>
  <si>
    <t>[0, 1, 2, 3, 4, 5, 6, 7, 8, 9, 10, 11, 12, 13, 14, 15, 16, 17, 18, 19, 20, 21, 22, 23, 24, 25, 26, 27, 28, 34, 35, 36, 37, 38, 39, 333]</t>
  </si>
  <si>
    <t xml:space="preserve">F5S105|F5S105_9ENTR Glycine betaine/L-proline ABC superfamily ATP binding cassette transporter, binding protein OS=Enterobacter hormaechei ATCC 49162 </t>
  </si>
  <si>
    <t>([0.040537, 0.044297, 0.067594, 0.044297, 0.036378, 0.049374, 0.067594, 0.085092, 0.085092, 0.069024, 0.0704, 0.074921, 0.078022, 0.045352, 0.051831, 0.076542, 0.11371, 0.194234, 0.147574, 0.147574, 0.125101, 0.222385, 0.288399, 0.222385, 0.311707, 0.370445, 0.374039, 0.288399, 0.288399, 0.346032, 0.433034, 0.461924, 0.387226, 0.387226, 0.468512, 0.447574, 0.36309, 0.311707, 0.311707, 0.401658, 0.370445, 0.356642, 0.366687, 0.328603, 0.311707, 0.301917, 0.216401, 0.216401, 0.239899, 0.25406, 0.232838, 0.185198, 0.182256, 0.308712, 0.239899, 0.25031, 0.155435, 0.239899, 0.239899, 0.243554, 0.158265, 0.182256, 0.25406, 0.161087, 0.142424, 0.206376, 0.203355, 0.301917, 0.271506, 0.328603, 0.216401, 0.216401, 0.216401, 0.167087, 0.158265, 0.142424, 0.142424, 0.25406, 0.173081, 0.229226, 0.243554, 0.339168, 0.298791, 0.21291, 0.264545, 0.26085, 0.232838, 0.232838, 0.222385, 0.264545, 0.257454, 0.352862, 0.25406, 0.196879, 0.26085, 0.271506, 0.346032, 0.335645, 0.203355, 0.219301, 0.21291, 0.203355, 0.167087, 0.17593, 0.271506, 0.298791, 0.239899, 0.196879, 0.137348, 0.147574, 0.134866, 0.132295, 0.137348, 0.194234, 0.291804, 0.278302, 0.170161, 0.173081, 0.11371, 0.194234, 0.26085, 0.185198, 0.206376, 0.247041, 0.200174, 0.182256, 0.194234, 0.308712, 0.377384, 0.377384, 0.335645, 0.335645, 0.268042, 0.170161, 0.206376, 0.194234, 0.21291, 0.301917, 0.308712, 0.387226, 0.380708, 0.339168, 0.4292, 0.359901, 0.298791, 0.374039, 0.308712, 0.295083, 0.295083, 0.301917, 0.291804, 0.318242, 0.257454, 0.352862, 0.42561, 0.356642, 0.281712, 0.281712, 0.278302, 0.284882, 0.298791, 0.301917, 0.30533, 0.194234, 0.25031, 0.225814, 0.200174, 0.268042, 0.268042, 0.185198, 0.194234, 0.222385, 0.219301, 0.291804, 0.271506, 0.311707, 0.268042, 0.342579, 0.301917, 0.257454, 0.196879, 0.161087, 0.173081, 0.196879, 0.219301, 0.182256, 0.26085, 0.18812, 0.191378, 0.206376, 0.264545, 0.25406, 0.339168, 0.284882, 0.206376, 0.127496, 0.066181, 0.120615, 0.074921, 0.090864, 0.139895, 0.10481, 0.076542, 0.050641, 0.049374, 0.086953, 0.073402, 0.043307, 0.083462, 0.100716, 0.088832, 0.090864, 0.096677, 0.058088, 0.058088, 0.056825, 0.064632, 0.129801, 0.092881, 0.170161, 0.096677, 0.079919, 0.139895, 0.142424, 0.216401, 0.216401, 0.222385, 0.298791, 0.374039, 0.384043, 0.278302, 0.288399, 0.291804, 0.278302, 0.26085, 0.342579, 0.436924, 0.521092, 0.450668, 0.529623, 0.384043, 0.494003, 0.384043, 0.41194, 0.4292, 0.414856, 0.418646, 0.352862, 0.339168, 0.257454, 0.18812, 0.239899, 0.243554, 0.243554, 0.216401, 0.206376, 0.158265, 0.161087, 0.164327, 0.219301, 0.236433, 0.311707, 0.288399, 0.366687, 0.339168, 0.321458, 0.203355, 0.200174, 0.191378, 0.144935, 0.216401, 0.196879, 0.247041, 0.161087, 0.139895, 0.170161, 0.170161, 0.209395, 0.170161, 0.179055, 0.179055, 0.137348, 0.125101, 0.111485, 0.132295, 0.116183, 0.17593, 0.278302, 0.278302, 0.335645, 0.401658, 0.374039, 0.472492, 0.352862, 0.436924, 0.480142, 0.468512, 0.497853, 0.494003, 0.529623, 0.42561, 0.324872, 0.352862, 0.374039, 0.4292, 0.444081, 0.486429, 0.505461, 0.398279, 0.414856, 0.418646, 0.324872, 0.288399, 0.281712, 0.384043, 0.359901, 0.271506, 0.247041, 0.284882, 0.291804, 0.295083, 0.356642, 0.4292, 0.408655, 0.418646, 0.387226, 0.339168, 0.284882, 0.222385, 0.356642, 0.291804], '')</t>
  </si>
  <si>
    <t>[237, 239, 299, 307]</t>
  </si>
  <si>
    <t xml:space="preserve">F5S106|F5S106_9ENTR MFS family major facilitator transporter OS=Enterobacter hormaechei ATCC 49162 </t>
  </si>
  <si>
    <t>([0.440853, 0.284882, 0.144935, 0.074921, 0.040537, 0.032677, 0.043307, 0.030003, 0.028107, 0.038858, 0.048328, 0.035586, 0.024826, 0.015344, 0.011518, 0.01078, 0.010926, 0.007315, 0.007031, 0.006142, 0.005623, 0.007259, 0.007259, 0.007555, 0.011903, 0.021381, 0.015694, 0.012727, 0.020876, 0.021381, 0.010672, 0.011669, 0.011903, 0.015078, 0.018415, 0.023963, 0.024393, 0.017138, 0.033407, 0.030003, 0.0198, 0.01227, 0.010672, 0.013821, 0.018106, 0.017447, 0.009977, 0.017138, 0.01204, 0.009483, 0.009401, 0.016826, 0.009483, 0.009483, 0.006245, 0.005318, 0.004208, 0.004646, 0.003924, 0.003924, 0.006142, 0.007315, 0.006245, 0.006619, 0.008075, 0.009865, 0.007645, 0.007645, 0.005378, 0.005872, 0.006619, 0.006421, 0.006619, 0.006533, 0.006482, 0.008409, 0.010131, 0.014586, 0.011903, 0.015078, 0.00962, 0.006142, 0.007555, 0.010372, 0.009187, 0.008895, 0.008895, 0.010926, 0.010926, 0.021816, 0.025316, 0.018787, 0.013821, 0.008075, 0.01204, 0.022667, 0.022667, 0.016021, 0.017447, 0.017447, 0.013437, 0.011342, 0.020876, 0.012727, 0.010672, 0.009096, 0.009401, 0.006142, 0.004513, 0.004775, 0.00515, 0.004431, 0.004577, 0.005734, 0.008804, 0.006194, 0.005223, 0.005992, 0.00962, 0.010131, 0.010372, 0.018106, 0.040537, 0.042364, 0.042364, 0.042364, 0.055536, 0.056825, 0.055536, 0.073402, 0.118441, 0.094817, 0.094817, 0.06312, 0.042364, 0.038858, 0.035586, 0.024393, 0.013821, 0.00962, 0.009015, 0.009187, 0.006701, 0.005932, 0.005799, 0.005378, 0.004976, 0.004414, 0.004247, 0.004388, 0.00515, 0.00515, 0.003757, 0.005249, 0.007555, 0.008276, 0.005734, 0.005992, 0.006421, 0.007877, 0.009187, 0.006795, 0.004775, 0.005318, 0.004736, 0.003461, 0.003997, 0.004835, 0.004161, 0.003727, 0.003821, 0.00283, 0.003014, 0.004135, 0.003014, 0.003246, 0.004161, 0.004611, 0.006482, 0.008804, 0.011342, 0.012491, 0.019109, 0.019109, 0.028107, 0.022667, 0.058088, 0.086953, 0.059222, 0.058088, 0.056825, 0.102787, 0.116183, 0.046336, 0.045352, 0.044297, 0.016021, 0.016257, 0.026338, 0.027463, 0.026892, 0.013016, 0.008002, 0.008075, 0.012727, 0.01204, 0.017797, 0.008804, 0.006039, 0.008409, 0.009728, 0.007877, 0.008276, 0.006988, 0.009483, 0.010221, 0.009294, 0.017138, 0.009401, 0.006482, 0.004513, 0.004577, 0.006245, 0.007315, 0.006374, 0.004161, 0.003053, 0.002482, 0.003177, 0.003804, 0.004208, 0.00558, 0.005011, 0.00515, 0.005503, 0.006142, 0.006245, 0.009728, 0.007495, 0.007555, 0.011106, 0.011342, 0.006701, 0.006795, 0.005872, 0.005872, 0.009015, 0.011518, 0.015694, 0.019401, 0.0198, 0.009977, 0.008895, 0.013265, 0.01227, 0.026892, 0.021816, 0.019109, 0.019109, 0.016826, 0.025316, 0.027463, 0.055536, 0.122885, 0.129801, 0.21291, 0.257454, 0.206376, 0.257454, 0.308712, 0.30533, 0.30533, 0.408655, 0.30533, 0.271506, 0.167087, 0.076542, 0.051831, 0.026892, 0.026338, 0.026338, 0.026338, 0.019401, 0.01078, 0.007645, 0.005318, 0.005378, 0.005318, 0.004921, 0.004689, 0.003701, 0.002688, 0.002688, 0.001936, 0.001936, 0.001906, 0.002623, 0.002606, 0.002606, 0.00283, 0.002117, 0.003014, 0.002435, 0.0028, 0.003177, 0.004358, 0.005992, 0.004689, 0.004689, 0.004358, 0.004483, 0.005932, 0.008723, 0.010372, 0.011669, 0.011669, 0.009865, 0.010131, 0.011518, 0.020165, 0.038858, 0.090864, 0.064632, 0.127496, 0.132295, 0.200174, 0.109221, 0.118441, 0.147574, 0.147574, 0.147574, 0.102787, 0.100716, 0.092881, 0.042364, 0.032677, 0.032677, 0.067594, 0.064632, 0.081712, 0.06184, 0.049374, 0.040537, 0.028107, 0.014783, 0.013821, 0.010926, 0.018787, 0.014315, 0.010926, 0.011518, 0.020522, 0.022667, 0.020876, 0.012727, 0.023963, 0.050641, 0.06184, 0.043307, 0.034884, 0.023087, 0.028695, 0.023087, 0.013265, 0.015078, 0.021381, 0.017797, 0.011903, 0.013016, 0.009483, 0.008895, 0.006567, 0.004835, 0.003997, 0.004135, 0.005378, 0.003757, 0.003757, 0.004689, 0.005683, 0.006795, 0.008624, 0.006039, 0.006701, 0.008156, 0.009096, 0.008804, 0.008409, 0.011518, 0.008409, 0.01204, 0.021381, 0.032677, 0.071867], '')</t>
  </si>
  <si>
    <t xml:space="preserve">F5S107|F5S107_9ENTR Uncharacterized protein OS=Enterobacter hormaechei ATCC 49162 </t>
  </si>
  <si>
    <t>([0.219301, 0.257454, 0.311707, 0.390993, 0.311707, 0.384043, 0.394753, 0.301917, 0.359901, 0.377384, 0.275179, 0.324872, 0.324872, 0.31487, 0.401658, 0.562014, 0.557691, 0.454136, 0.450668, 0.433034, 0.328603, 0.335645, 0.335645, 0.321458, 0.298791, 0.278302, 0.155435, 0.191378, 0.247041, 0.139895, 0.139895, 0.257454, 0.25406, 0.268042, 0.173081, 0.18812, 0.098513, 0.078022, 0.142424, 0.081712, 0.122885, 0.161087, 0.17593, 0.10481, 0.060549, 0.055536, 0.056825, 0.098513, 0.044297, 0.032017, 0.055536, 0.032017, 0.028695, 0.017797, 0.01078, 0.010926, 0.011518, 0.011518, 0.01078, 0.008409, 0.009977, 0.008002, 0.007315, 0.005378, 0.006194, 0.007422, 0.005734, 0.006795], '')</t>
  </si>
  <si>
    <t>[15, 16]</t>
  </si>
  <si>
    <t xml:space="preserve">F5S108|F5S108_9ENTR Transcriptional repressor MprA OS=Enterobacter hormaechei ATCC 49162 </t>
  </si>
  <si>
    <t>([0.486429, 0.541878, 0.59014, 0.562014, 0.468512, 0.486429, 0.384043, 0.40511, 0.398279, 0.414856, 0.433034, 0.461924, 0.440853, 0.447574, 0.380708, 0.408655, 0.321458, 0.332115, 0.440853, 0.36309, 0.264545, 0.268042, 0.257454, 0.243554, 0.196879, 0.185198, 0.167087, 0.26085, 0.239899, 0.275179, 0.278302, 0.281712, 0.206376, 0.137348, 0.142424, 0.236433, 0.200174, 0.295083, 0.281712, 0.25031, 0.25031, 0.31487, 0.366687, 0.370445, 0.377384, 0.374039, 0.468512, 0.505461, 0.505461, 0.454136, 0.346032, 0.324872, 0.30533, 0.308712, 0.301917, 0.295083, 0.21291, 0.225814, 0.216401, 0.225814, 0.26085, 0.342579, 0.346032, 0.366687, 0.278302, 0.284882, 0.394753, 0.380708, 0.380708, 0.301917, 0.370445, 0.384043, 0.384043, 0.332115, 0.40511, 0.483068, 0.476583, 0.553315, 0.545602, 0.562014, 0.525368, 0.517562, 0.497853, 0.41194, 0.390993, 0.476583, 0.480142, 0.370445, 0.384043, 0.370445, 0.440853, 0.444081, 0.408655, 0.349426, 0.436924, 0.42561, 0.418646, 0.433034, 0.440853, 0.440853, 0.440853, 0.468512, 0.454136, 0.454136, 0.447574, 0.390993, 0.390993, 0.30533, 0.387226, 0.301917, 0.308712, 0.324872, 0.321458, 0.440853, 0.529623, 0.529623, 0.4292, 0.36309, 0.346032, 0.356642, 0.295083, 0.209395, 0.239899, 0.281712, 0.295083, 0.387226, 0.476583, 0.387226, 0.387226, 0.387226, 0.468512, 0.394753, 0.271506, 0.275179, 0.25406, 0.185198, 0.173081, 0.271506, 0.321458, 0.342579, 0.321458, 0.387226, 0.468512, 0.356642, 0.332115, 0.328603, 0.25031, 0.243554, 0.311707, 0.377384, 0.298791, 0.222385, 0.298791, 0.394753, 0.324872, 0.346032, 0.42561, 0.414856, 0.414856, 0.447574, 0.436924, 0.450668, 0.390993, 0.31487, 0.318242, 0.31487, 0.298791, 0.30533, 0.284882, 0.275179, 0.25031, 0.30533, 0.36309, 0.332115, 0.318242, 0.390993, 0.352862, 0.308712, 0.281712], '')</t>
  </si>
  <si>
    <t>[1, 2, 3, 47, 48, 77, 78, 79, 80, 81, 114, 115]</t>
  </si>
  <si>
    <t xml:space="preserve">F5S109|F5S109_9ENTR Uncharacterized protein OS=Enterobacter hormaechei ATCC 49162 </t>
  </si>
  <si>
    <t>([0.000412, 0.000747, 0.001391, 0.001112, 0.000721, 0.000648, 0.000412, 0.000713, 0.000983, 0.001142, 0.001597, 0.002078, 0.003405, 0.002529, 0.002194, 0.003512, 0.003924, 0.00558, 0.007555, 0.01078, 0.008624, 0.013016, 0.009294, 0.006039, 0.007555, 0.008002, 0.011903, 0.01204, 0.007031, 0.004689, 0.004646, 0.00359, 0.002581, 0.001967, 0.00231, 0.002606, 0.001786, 0.001305, 0.000747, 0.000313], '')</t>
  </si>
  <si>
    <t xml:space="preserve">F5S110|F5S110_9ENTR Multidrug resistance protein A OS=Enterobacter hormaechei ATCC 49162 </t>
  </si>
  <si>
    <t>([0.83125, 0.837511, 0.885302, 0.771762, 0.798249, 0.795062, 0.791621, 0.795062, 0.791621, 0.795062, 0.795062, 0.84206, 0.812494, 0.754692, 0.613573, 0.549308, 0.436924, 0.422041, 0.332115, 0.216401, 0.10481, 0.058088, 0.031287, 0.015694, 0.0198, 0.012727, 0.011106, 0.008156, 0.008156, 0.006142, 0.004689, 0.003757, 0.002727, 0.002396, 0.002503, 0.002529, 0.003366, 0.004414, 0.00359, 0.004736, 0.006421, 0.009187, 0.014315, 0.025316, 0.036378, 0.025762, 0.025762, 0.025762, 0.045352, 0.050641, 0.092881, 0.102787, 0.164327, 0.17593, 0.222385, 0.26085, 0.349426, 0.275179, 0.264545, 0.332115, 0.318242, 0.232838, 0.236433, 0.222385, 0.147574, 0.109221, 0.15008, 0.222385, 0.271506, 0.275179, 0.275179, 0.173081, 0.173081, 0.167087, 0.25406, 0.284882, 0.328603, 0.25406, 0.239899, 0.17593, 0.179055, 0.116183, 0.182256, 0.21291, 0.216401, 0.301917, 0.356642, 0.390993, 0.380708, 0.335645, 0.229226, 0.229226, 0.332115, 0.374039, 0.377384, 0.380708, 0.352862, 0.257454, 0.298791, 0.380708, 0.450668, 0.374039, 0.461924, 0.447574, 0.41194, 0.41194, 0.398279, 0.335645, 0.298791, 0.196879, 0.239899, 0.342579, 0.324872, 0.324872, 0.268042, 0.264545, 0.229226, 0.275179, 0.26085, 0.30533, 0.232838, 0.236433, 0.308712, 0.311707, 0.281712, 0.200174, 0.17593, 0.17593, 0.232838, 0.271506, 0.366687, 0.366687, 0.291804, 0.311707, 0.31487, 0.41194, 0.346032, 0.418646, 0.324872, 0.422041, 0.41194, 0.458154, 0.472492, 0.394753, 0.30533, 0.332115, 0.418646, 0.465241, 0.480142, 0.42561, 0.42561, 0.444081, 0.401658, 0.486429, 0.486429, 0.458154, 0.387226, 0.42561, 0.387226, 0.436924, 0.440853, 0.41194, 0.440853, 0.349426, 0.440853, 0.465241, 0.440853, 0.346032, 0.335645, 0.324872, 0.318242, 0.332115, 0.288399, 0.332115, 0.328603, 0.288399, 0.281712, 0.281712, 0.229226, 0.229226, 0.257454, 0.257454, 0.206376, 0.219301, 0.308712, 0.298791, 0.398279, 0.394753, 0.414856, 0.414856, 0.414856, 0.472492, 0.42561, 0.458154, 0.458154, 0.387226, 0.422041, 0.468512, 0.505461, 0.497853, 0.418646, 0.387226, 0.311707, 0.390993, 0.380708, 0.370445, 0.366687, 0.243554, 0.203355, 0.268042, 0.301917, 0.264545, 0.295083, 0.324872, 0.232838, 0.158265, 0.216401, 0.216401, 0.203355, 0.232838, 0.25031, 0.328603, 0.390993, 0.472492, 0.436924, 0.436924, 0.339168, 0.339168, 0.436924, 0.51388, 0.521092, 0.517562, 0.468512, 0.42561, 0.398279, 0.418646, 0.418646, 0.458154, 0.422041, 0.433034, 0.447574, 0.433034, 0.342579, 0.239899, 0.257454, 0.257454, 0.268042, 0.25406, 0.25406, 0.264545, 0.264545, 0.264545, 0.155435, 0.203355, 0.247041, 0.236433, 0.308712, 0.284882, 0.25031, 0.281712, 0.275179, 0.229226, 0.311707, 0.332115, 0.335645, 0.321458, 0.36309, 0.264545, 0.281712, 0.281712, 0.278302, 0.288399, 0.219301, 0.298791, 0.239899, 0.232838, 0.275179, 0.268042, 0.291804, 0.229226, 0.225814, 0.15284, 0.18812, 0.155435, 0.21291, 0.281712, 0.281712, 0.264545, 0.321458, 0.30533, 0.30533, 0.21291, 0.134866, 0.216401, 0.191378, 0.281712, 0.288399, 0.26085, 0.264545, 0.328603, 0.40511, 0.31487, 0.30533, 0.288399, 0.26085, 0.200174, 0.203355, 0.206376, 0.139895, 0.191378, 0.225814, 0.229226, 0.219301, 0.31487, 0.203355, 0.243554, 0.271506, 0.268042, 0.30533, 0.219301, 0.194234, 0.194234, 0.288399, 0.41194, 0.332115, 0.398279, 0.370445, 0.359901, 0.278302, 0.356642, 0.324872, 0.308712, 0.239899, 0.332115, 0.25031, 0.342579, 0.332115, 0.271506, 0.278302, 0.268042, 0.359901, 0.387226, 0.380708, 0.288399, 0.179055, 0.229226, 0.225814, 0.324872, 0.264545, 0.342579, 0.346032, 0.342579, 0.465241, 0.5017, 0.414856, 0.5017, 0.486429, 0.494003, 0.494003, 0.483068, 0.5017, 0.390993, 0.394753, 0.301917, 0.40511, 0.521092, 0.483068, 0.494003, 0.483068, 0.468512, 0.377384, 0.390993, 0.398279, 0.275179, 0.239899, 0.318242, 0.271506, 0.284882, 0.243554, 0.275179, 0.247041, 0.200174, 0.275179, 0.247041, 0.321458, 0.275179, 0.18812, 0.243554, 0.182256, 0.142424], '')</t>
  </si>
  <si>
    <t>[0, 1, 2, 3, 4, 5, 6, 7, 8, 9, 10, 11, 12, 13, 14, 15, 198, 229, 230, 231, 353, 355, 360, 365]</t>
  </si>
  <si>
    <t xml:space="preserve">F5S111|F5S111_9ENTR EmrB/QacA family drug resistance transporter OS=Enterobacter hormaechei ATCC 49162 </t>
  </si>
  <si>
    <t>([0.642678, 0.657645, 0.570702, 0.59014, 0.42561, 0.335645, 0.225814, 0.194234, 0.225814, 0.144935, 0.137348, 0.096677, 0.090864, 0.043307, 0.032677, 0.034068, 0.014075, 0.010926, 0.011106, 0.007259, 0.007259, 0.007091, 0.006988, 0.008276, 0.005734, 0.007031, 0.009728, 0.010509, 0.011106, 0.007315, 0.012491, 0.016021, 0.016021, 0.013265, 0.023963, 0.033407, 0.017138, 0.034884, 0.046336, 0.043307, 0.037156, 0.071867, 0.067594, 0.069024, 0.0704, 0.076542, 0.059222, 0.026892, 0.048328, 0.060549, 0.05306, 0.043307, 0.024393, 0.037156, 0.051831, 0.03976, 0.018787, 0.034884, 0.018106, 0.021816, 0.012491, 0.023087, 0.023963, 0.013821, 0.008723, 0.007259, 0.010221, 0.015344, 0.017447, 0.016826, 0.019401, 0.024393, 0.024826, 0.021381, 0.013613, 0.008276, 0.006795, 0.009728, 0.010221, 0.010131, 0.006421, 0.006039, 0.004577, 0.003366, 0.00389, 0.005318, 0.004483, 0.003924, 0.003298, 0.004247, 0.003607, 0.003366, 0.004208, 0.004135, 0.004161, 0.006194, 0.007422, 0.007177, 0.005223, 0.003555, 0.003431, 0.004689, 0.005378, 0.004835, 0.006988, 0.008002, 0.005683, 0.005992, 0.005932, 0.007031, 0.007645, 0.006421, 0.004611, 0.005086, 0.003727, 0.005011, 0.004976, 0.005799, 0.005734, 0.005734, 0.006039, 0.009401, 0.00962, 0.008804, 0.016528, 0.018787, 0.015078, 0.028695, 0.048328, 0.06312, 0.030611, 0.020165, 0.020165, 0.030611, 0.013821, 0.014783, 0.014783, 0.01078, 0.011669, 0.013265, 0.012727, 0.014075, 0.01078, 0.011669, 0.011518, 0.008409, 0.007495, 0.00962, 0.006482, 0.004577, 0.004646, 0.006533, 0.005223, 0.00515, 0.005799, 0.008723, 0.013821, 0.008804, 0.010221, 0.006894, 0.009294, 0.009483, 0.008723, 0.006482, 0.003963, 0.003997, 0.004835, 0.003757, 0.003804, 0.003757, 0.005249, 0.004611, 0.003298, 0.003555, 0.003864, 0.002727, 0.00225, 0.00225, 0.002211, 0.002327, 0.00316, 0.002194, 0.003014, 0.004161, 0.006194, 0.010509, 0.0198, 0.018415, 0.032677, 0.032017, 0.069024, 0.069024, 0.092881, 0.088832, 0.161087, 0.239899, 0.236433, 0.291804, 0.170161, 0.236433, 0.132295, 0.069024, 0.085092, 0.048328, 0.049374, 0.023534, 0.020165, 0.018787, 0.010509, 0.010372, 0.006482, 0.005318, 0.003821, 0.003997, 0.005734, 0.00543, 0.005503, 0.008804, 0.006039, 0.009294, 0.007495, 0.007031, 0.008895, 0.01227, 0.020522, 0.023963, 0.023963, 0.013016, 0.009187, 0.009096, 0.009187, 0.010221, 0.009187, 0.01204, 0.008075, 0.006142, 0.005378, 0.003804, 0.003478, 0.003298, 0.002211, 0.002138, 0.002435, 0.001936, 0.002155, 0.001391, 0.001335, 0.002057, 0.003053, 0.003997, 0.006194, 0.004315, 0.004315, 0.005734, 0.004611, 0.005992, 0.005503, 0.004161, 0.005932, 0.005872, 0.009096, 0.016257, 0.014075, 0.024393, 0.023963, 0.020876, 0.028695, 0.014315, 0.009977, 0.006533, 0.006142, 0.003997, 0.004899, 0.004513, 0.003727, 0.003727, 0.002662, 0.002512, 0.003821, 0.003405, 0.00246, 0.001855, 0.001267, 0.001374, 0.001434, 0.002211, 0.001499, 0.001305, 0.001906, 0.002555, 0.002761, 0.001936, 0.002761, 0.002276, 0.003298, 0.003405, 0.004775, 0.004835, 0.006374, 0.006374, 0.00515, 0.006245, 0.008075, 0.010221, 0.020522, 0.011518, 0.010926, 0.011106, 0.011342, 0.012491, 0.008156, 0.007555, 0.007877, 0.007645, 0.014075, 0.008624, 0.007031, 0.006795, 0.009977, 0.007315, 0.006421, 0.009015, 0.010509, 0.007315, 0.009096, 0.006701, 0.009096, 0.009187, 0.009294, 0.010372, 0.00962, 0.008075, 0.011903, 0.010672, 0.007645, 0.005992, 0.005872, 0.007259, 0.005734, 0.004483, 0.004611, 0.003821, 0.002881, 0.002976, 0.003671, 0.002503, 0.003109, 0.002078, 0.002276, 0.003366, 0.004247, 0.003512, 0.005503, 0.003864, 0.005734, 0.006988, 0.008156, 0.010672, 0.008409, 0.013016, 0.020522, 0.021381, 0.023087, 0.048328, 0.047319, 0.027463, 0.044297, 0.026338, 0.046336, 0.025316, 0.011669, 0.007495, 0.007495, 0.008002, 0.008804, 0.009015, 0.010672, 0.00777, 0.009187, 0.009483, 0.008525, 0.008276, 0.009015, 0.015694, 0.017447, 0.020165, 0.043307, 0.038858, 0.050641, 0.050641, 0.06184, 0.122885, 0.216401, 0.179055, 0.147574, 0.247041, 0.132295, 0.132295, 0.219301, 0.219301, 0.219301, 0.191378, 0.191378, 0.281712, 0.164327, 0.142424, 0.127496, 0.120615, 0.096677, 0.125101, 0.161087, 0.200174, 0.127496, 0.074921, 0.139895, 0.15284, 0.15008, 0.288399, 0.275179, 0.216401, 0.203355, 0.295083, 0.295083, 0.30533, 0.216401, 0.318242, 0.342579, 0.298791, 0.229226, 0.335645, 0.356642, 0.232838, 0.236433, 0.36309, 0.472492, 0.4292, 0.4292, 0.436924, 0.359901, 0.25406, 0.301917, 0.318242, 0.236433, 0.298791, 0.291804, 0.339168, 0.335645, 0.264545, 0.308712, 0.41194, 0.414856, 0.398279, 0.486429, 0.468512, 0.440853, 0.342579, 0.291804, 0.247041, 0.247041, 0.308712, 0.332115, 0.346032, 0.342579, 0.447574, 0.422041, 0.328603, 0.291804, 0.203355, 0.243554, 0.206376, 0.191378, 0.206376, 0.125101, 0.085092, 0.051831, 0.029376, 0.050641, 0.073402, 0.092881, 0.050641, 0.025316, 0.026338, 0.018106, 0.011342, 0.008002, 0.008075, 0.008075, 0.008723, 0.008804, 0.006421, 0.006482, 0.006245, 0.006421, 0.009483, 0.009401, 0.013821, 0.018415, 0.019109, 0.022306, 0.021816, 0.037156, 0.0704, 0.118441, 0.142424, 0.21291, 0.275179, 0.247041, 0.318242, 0.377384, 0.465241, 0.613573, 0.657645, 0.648219, 0.549308, 0.454136], '')</t>
  </si>
  <si>
    <t>[0, 1, 2, 3, 510, 511, 512, 513]</t>
  </si>
  <si>
    <t xml:space="preserve">F5S113|F5S113_9ENTR AraC family transcriptional regulator OS=Enterobacter hormaechei ATCC 49162 </t>
  </si>
  <si>
    <t>([0.465241, 0.352862, 0.324872, 0.359901, 0.394753, 0.422041, 0.450668, 0.472492, 0.36309, 0.384043, 0.291804, 0.335645, 0.301917, 0.298791, 0.349426, 0.271506, 0.288399, 0.311707, 0.196879, 0.170161, 0.164327, 0.25031, 0.229226, 0.203355, 0.194234, 0.194234, 0.200174, 0.194234, 0.209395, 0.349426, 0.25031, 0.352862, 0.359901, 0.359901, 0.374039, 0.26085, 0.318242, 0.390993, 0.278302, 0.308712, 0.308712, 0.308712, 0.21291, 0.318242, 0.387226, 0.328603, 0.26085, 0.247041, 0.18812, 0.179055, 0.161087, 0.225814, 0.229226, 0.222385, 0.158265, 0.078022, 0.086953, 0.0704, 0.078022, 0.147574, 0.222385, 0.225814, 0.232838, 0.25031, 0.144935, 0.090864, 0.15008, 0.185198, 0.18812, 0.26085, 0.257454, 0.243554, 0.247041, 0.173081, 0.167087, 0.158265, 0.271506, 0.339168, 0.414856, 0.321458, 0.271506, 0.239899, 0.239899, 0.239899, 0.225814, 0.232838, 0.225814, 0.21291, 0.268042, 0.185198, 0.158265, 0.147574, 0.132295, 0.161087, 0.161087, 0.191378, 0.25031, 0.25031, 0.170161, 0.167087, 0.147574, 0.122885, 0.147574, 0.092881, 0.086953, 0.161087, 0.182256, 0.185198, 0.170161, 0.158265, 0.155435, 0.11371, 0.0704, 0.086953, 0.079919, 0.078022, 0.069024, 0.047319, 0.054297, 0.098513, 0.092881, 0.090864, 0.11371, 0.127496, 0.200174, 0.200174, 0.170161, 0.26085, 0.356642, 0.356642, 0.275179, 0.264545, 0.36309, 0.359901, 0.26085, 0.179055, 0.275179, 0.281712, 0.268042, 0.232838, 0.144935, 0.120615, 0.219301, 0.182256, 0.096677, 0.111485, 0.056825, 0.060549, 0.031287, 0.034884, 0.03976, 0.073402, 0.137348, 0.125101, 0.206376, 0.268042, 0.268042, 0.25031, 0.229226, 0.243554, 0.182256, 0.275179, 0.31487, 0.194234, 0.257454, 0.359901, 0.26085, 0.401658, 0.40511, 0.509769, 0.476583, 0.339168, 0.308712, 0.291804, 0.30533, 0.298791, 0.298791, 0.352862, 0.359901, 0.271506, 0.288399, 0.359901, 0.31487, 0.30533, 0.414856, 0.414856, 0.408655, 0.394753, 0.374039, 0.366687, 0.352862, 0.243554, 0.370445, 0.380708, 0.387226, 0.387226, 0.384043, 0.342579, 0.374039, 0.281712, 0.377384, 0.465241, 0.335645, 0.301917, 0.298791, 0.275179, 0.25031, 0.232838, 0.236433, 0.15008, 0.167087, 0.142424, 0.167087, 0.11371, 0.10481, 0.06184, 0.048328, 0.050641, 0.079919, 0.085092, 0.167087, 0.11371, 0.06312, 0.129801, 0.129801, 0.118441, 0.073402, 0.096677, 0.059222, 0.100716, 0.094817, 0.088832, 0.10481, 0.161087, 0.219301, 0.200174, 0.17593, 0.209395, 0.17593, 0.147574, 0.073402, 0.060549, 0.088832, 0.096677, 0.083462, 0.127496, 0.090864, 0.144935, 0.161087, 0.239899, 0.247041, 0.25406, 0.15284, 0.15284, 0.161087, 0.170161, 0.167087, 0.25031, 0.209395, 0.209395, 0.216401, 0.332115, 0.30533, 0.278302, 0.352862, 0.374039], '')</t>
  </si>
  <si>
    <t xml:space="preserve">F5S116|F5S116_9ENTR Inner membrane protein YqaA OS=Enterobacter hormaechei ATCC 49162 </t>
  </si>
  <si>
    <t>([0.006619, 0.005872, 0.007422, 0.009483, 0.006374, 0.00515, 0.006245, 0.007422, 0.009483, 0.007555, 0.006245, 0.008156, 0.008409, 0.008409, 0.009401, 0.016826, 0.011342, 0.012727, 0.009483, 0.007259, 0.009015, 0.01227, 0.010509, 0.007259, 0.007177, 0.011903, 0.013265, 0.013265, 0.013821, 0.015344, 0.014783, 0.015078, 0.008276, 0.006374, 0.004414, 0.003212, 0.002606, 0.003478, 0.003727, 0.005086, 0.006894, 0.007645, 0.006421, 0.009294, 0.015694, 0.00962, 0.009977, 0.016021, 0.010926, 0.007091, 0.004611, 0.006533, 0.009294, 0.008276, 0.006701, 0.010926, 0.011342, 0.013613, 0.014315, 0.020522, 0.019401, 0.017797, 0.010372, 0.018787, 0.020876, 0.021381, 0.032677, 0.019109, 0.017797, 0.014783, 0.015694, 0.030003, 0.028695, 0.014586, 0.032677, 0.06312, 0.03976, 0.086953, 0.043307, 0.019401, 0.01078, 0.01078, 0.007259, 0.008895, 0.009728, 0.006795, 0.004646, 0.005249, 0.007031, 0.004976, 0.005011, 0.005992, 0.004208, 0.003109, 0.003924, 0.003924, 0.003212, 0.003053, 0.00283, 0.002727, 0.003757, 0.003727, 0.003804, 0.005799, 0.005378, 0.00359, 0.003079, 0.00292, 0.002078, 0.001623, 0.001623, 0.002396, 0.002881, 0.00359, 0.003555, 0.00389, 0.002581, 0.002881, 0.002435, 0.001687, 0.00231, 0.00155, 0.001709, 0.001748, 0.001112, 0.001481, 0.002155, 0.002662, 0.004135, 0.00407, 0.003478, 0.004577, 0.003821, 0.003109, 0.002761, 0.003405, 0.002662, 0.003555, 0.003864, 0.004921, 0.006619, 0.006194], '')</t>
  </si>
  <si>
    <t xml:space="preserve">F5S117|F5S117_9ENTR Phosphatase YqaB OS=Enterobacter hormaechei ATCC 49162 </t>
  </si>
  <si>
    <t>([0.016021, 0.016021, 0.027463, 0.041405, 0.06184, 0.040537, 0.028695, 0.043307, 0.060549, 0.088832, 0.132295, 0.173081, 0.264545, 0.288399, 0.18812, 0.26085, 0.147574, 0.15008, 0.239899, 0.264545, 0.284882, 0.239899, 0.284882, 0.173081, 0.173081, 0.129801, 0.200174, 0.170161, 0.167087, 0.098513, 0.094817, 0.06312, 0.045352, 0.025316, 0.022306, 0.022667, 0.029376, 0.060549, 0.058088, 0.066181, 0.102787, 0.090864, 0.109221, 0.06184, 0.094817, 0.102787, 0.116183, 0.078022, 0.088832, 0.094817, 0.096677, 0.096677, 0.122885, 0.132295, 0.222385, 0.167087, 0.257454, 0.275179, 0.271506, 0.284882, 0.170161, 0.139895, 0.236433, 0.26085, 0.356642, 0.390993, 0.387226, 0.387226, 0.387226, 0.483068, 0.4292, 0.422041, 0.321458, 0.222385, 0.268042, 0.26085, 0.278302, 0.281712, 0.281712, 0.194234, 0.21291, 0.21291, 0.15284, 0.164327, 0.098513, 0.064632, 0.06184, 0.066181, 0.041405, 0.066181, 0.067594, 0.079919, 0.137348, 0.243554, 0.284882, 0.275179, 0.196879, 0.268042, 0.26085, 0.225814, 0.31487, 0.301917, 0.390993, 0.461924, 0.349426, 0.390993, 0.483068, 0.454136, 0.342579, 0.356642, 0.366687, 0.374039, 0.284882, 0.284882, 0.164327, 0.203355, 0.209395, 0.182256, 0.096677, 0.092881, 0.076542, 0.048328, 0.027463, 0.023087, 0.022667, 0.044297, 0.056825, 0.031287, 0.038042, 0.067594, 0.120615, 0.111485, 0.129801, 0.179055, 0.206376, 0.311707, 0.318242, 0.203355, 0.219301, 0.25031, 0.182256, 0.182256, 0.268042, 0.25031, 0.243554, 0.275179, 0.191378, 0.196879, 0.301917, 0.275179, 0.268042, 0.18812, 0.132295, 0.073402, 0.042364, 0.038858, 0.038042, 0.030003, 0.066181, 0.05306, 0.090864, 0.076542, 0.100716, 0.073402, 0.102787, 0.129801, 0.137348, 0.167087, 0.155435, 0.102787, 0.100716, 0.083462, 0.085092, 0.134866, 0.132295, 0.236433, 0.142424, 0.079919, 0.078022, 0.058088, 0.10481, 0.083462, 0.134866, 0.096677, 0.094817, 0.094817, 0.064632, 0.035586], '')</t>
  </si>
  <si>
    <t xml:space="preserve">F5S120|F5S120_9ENTR Regulatory protein RecX OS=Enterobacter hormaechei ATCC 49162 </t>
  </si>
  <si>
    <t>([0.056825, 0.076542, 0.118441, 0.161087, 0.196879, 0.236433, 0.284882, 0.318242, 0.26085, 0.275179, 0.288399, 0.311707, 0.311707, 0.308712, 0.295083, 0.346032, 0.346032, 0.284882, 0.359901, 0.4292, 0.465241, 0.529623, 0.575842, 0.570702, 0.56648, 0.476583, 0.476583, 0.440853, 0.440853, 0.490133, 0.505461, 0.525368, 0.440853, 0.525368, 0.51388, 0.472492, 0.377384, 0.408655, 0.366687, 0.301917, 0.222385, 0.216401, 0.216401, 0.191378, 0.122885, 0.073402, 0.122885, 0.122885, 0.139895, 0.127496, 0.081712, 0.067594, 0.055536, 0.086953, 0.044297, 0.028107, 0.035586, 0.05306, 0.058088, 0.116183, 0.15284, 0.222385, 0.219301, 0.147574, 0.147574, 0.247041, 0.301917, 0.284882, 0.203355, 0.191378, 0.209395, 0.318242, 0.26085, 0.298791, 0.318242, 0.418646, 0.5017, 0.461924, 0.436924, 0.436924, 0.444081, 0.454136, 0.377384, 0.384043, 0.465241, 0.436924, 0.374039, 0.390993, 0.408655, 0.490133, 0.509769, 0.41194, 0.41194, 0.384043, 0.30533, 0.301917, 0.225814, 0.200174, 0.25031, 0.284882, 0.30533, 0.275179, 0.216401, 0.284882, 0.271506, 0.194234, 0.219301, 0.257454, 0.295083, 0.209395, 0.236433, 0.219301, 0.308712, 0.203355, 0.308712, 0.384043, 0.370445, 0.387226, 0.40511, 0.342579, 0.346032, 0.321458, 0.243554, 0.225814, 0.161087, 0.10481, 0.15284, 0.15284, 0.081712, 0.040537, 0.054297, 0.046336, 0.051831, 0.029376, 0.059222, 0.060549, 0.034884, 0.019109, 0.025316, 0.028107, 0.023963, 0.023534, 0.025762, 0.037156, 0.049374, 0.067594, 0.098513, 0.083462, 0.060549, 0.111485, 0.170161, 0.182256, 0.132295], '')</t>
  </si>
  <si>
    <t>[21, 22, 23, 24, 30, 31, 33, 34, 76, 90]</t>
  </si>
  <si>
    <t xml:space="preserve">F5S122|F5S122_9ENTR Competence/damage-inducible protein CinA OS=Enterobacter hormaechei ATCC 49162 </t>
  </si>
  <si>
    <t>([0.433034, 0.349426, 0.281712, 0.311707, 0.225814, 0.222385, 0.161087, 0.182256, 0.219301, 0.243554, 0.268042, 0.278302, 0.275179, 0.179055, 0.179055, 0.164327, 0.21291, 0.275179, 0.264545, 0.291804, 0.298791, 0.275179, 0.335645, 0.324872, 0.264545, 0.318242, 0.335645, 0.387226, 0.318242, 0.31487, 0.324872, 0.25031, 0.25406, 0.247041, 0.328603, 0.321458, 0.288399, 0.247041, 0.142424, 0.161087, 0.209395, 0.203355, 0.127496, 0.090864, 0.139895, 0.120615, 0.139895, 0.15284, 0.194234, 0.239899, 0.225814, 0.18812, 0.268042, 0.26085, 0.18812, 0.191378, 0.139895, 0.161087, 0.247041, 0.311707, 0.298791, 0.216401, 0.236433, 0.335645, 0.398279, 0.394753, 0.458154, 0.398279, 0.387226, 0.387226, 0.450668, 0.394753, 0.36309, 0.281712, 0.332115, 0.377384, 0.349426, 0.332115, 0.335645, 0.291804, 0.239899, 0.225814, 0.324872, 0.278302, 0.271506, 0.239899, 0.25031, 0.18812, 0.219301, 0.155435, 0.139895, 0.071867, 0.102787, 0.142424, 0.142424, 0.109221, 0.132295, 0.182256, 0.264545, 0.264545, 0.291804, 0.366687, 0.384043, 0.30533, 0.324872, 0.359901, 0.328603, 0.31487, 0.41194, 0.380708, 0.387226, 0.298791, 0.377384, 0.284882, 0.257454, 0.339168, 0.36309, 0.352862, 0.321458, 0.328603, 0.328603, 0.25031, 0.26085, 0.247041, 0.308712, 0.332115, 0.243554, 0.206376, 0.203355, 0.200174, 0.271506, 0.339168, 0.450668, 0.447574, 0.483068, 0.509769, 0.497853, 0.509769, 0.490133, 0.494003, 0.494003, 0.401658, 0.454136, 0.370445, 0.366687, 0.377384, 0.281712, 0.271506, 0.374039, 0.384043, 0.291804, 0.203355, 0.209395, 0.203355, 0.21291, 0.25031, 0.229226, 0.206376, 0.170161, 0.170161, 0.132295, 0.088832, 0.144935, 0.142424, 0.219301], '')</t>
  </si>
  <si>
    <t>[135, 137]</t>
  </si>
  <si>
    <t xml:space="preserve">F5S123|F5S123_9ENTR Metal cation ABC superfamily ATP binding cassette transporter, binding protein OS=Enterobacter hormaechei ATCC 49162 </t>
  </si>
  <si>
    <t>([0.116183, 0.069024, 0.096677, 0.098513, 0.098513, 0.132295, 0.170161, 0.196879, 0.164327, 0.118441, 0.120615, 0.144935, 0.15008, 0.094817, 0.100716, 0.0704, 0.081712, 0.100716, 0.144935, 0.096677, 0.15008, 0.111485, 0.116183, 0.116183, 0.144935, 0.10481, 0.102787, 0.10481, 0.111485, 0.111485, 0.17593, 0.200174, 0.21291, 0.216401, 0.229226, 0.21291, 0.209395, 0.271506, 0.275179, 0.200174, 0.239899, 0.239899, 0.359901, 0.447574, 0.447574, 0.447574, 0.59508, 0.604312, 0.59508, 0.461924, 0.549308, 0.59917, 0.59917, 0.63748, 0.622677, 0.724957, 0.728858, 0.771762, 0.733139, 0.622677, 0.724957, 0.791621, 0.759478, 0.724957, 0.632174, 0.549308, 0.472492, 0.370445, 0.374039, 0.370445, 0.398279, 0.380708, 0.268042, 0.284882, 0.247041, 0.17593, 0.109221, 0.116183, 0.139895, 0.106997, 0.118441, 0.118441, 0.102787, 0.120615, 0.11371, 0.085092, 0.120615, 0.164327, 0.229226, 0.15008, 0.106997, 0.118441, 0.098513, 0.15008, 0.144935, 0.144935, 0.158265, 0.222385, 0.216401, 0.216401, 0.295083, 0.275179, 0.295083, 0.342579, 0.352862, 0.356642, 0.461924, 0.465241, 0.40511, 0.394753, 0.486429, 0.604312, 0.699094, 0.699094, 0.59508, 0.59917, 0.59508, 0.648219, 0.613573, 0.626927, 0.618285, 0.58069, 0.585406, 0.465241, 0.422041, 0.422041, 0.436924, 0.356642, 0.281712, 0.339168, 0.339168, 0.25406, 0.164327, 0.155435, 0.155435, 0.239899, 0.26085, 0.281712, 0.321458, 0.346032, 0.30533, 0.281712, 0.229226, 0.321458, 0.380708, 0.401658, 0.390993, 0.374039, 0.494003, 0.480142, 0.394753, 0.366687, 0.454136, 0.436924, 0.436924, 0.476583, 0.380708, 0.36309, 0.346032, 0.247041, 0.222385, 0.247041, 0.264545, 0.342579, 0.219301, 0.243554, 0.26085, 0.179055, 0.21291, 0.191378, 0.25031, 0.324872, 0.356642, 0.339168, 0.356642, 0.281712, 0.275179, 0.349426, 0.349426, 0.359901, 0.414856, 0.342579, 0.346032, 0.264545, 0.170161, 0.264545, 0.271506, 0.232838, 0.229226, 0.196879, 0.137348, 0.161087, 0.094817, 0.076542, 0.067594, 0.118441, 0.18812, 0.185198, 0.127496, 0.118441, 0.109221, 0.139895, 0.222385, 0.243554, 0.301917, 0.398279, 0.374039, 0.339168, 0.380708, 0.408655, 0.377384, 0.458154, 0.370445, 0.384043, 0.433034, 0.476583, 0.352862, 0.339168, 0.308712, 0.398279, 0.398279, 0.335645, 0.328603, 0.332115, 0.232838, 0.167087, 0.139895, 0.17593, 0.21291, 0.21291, 0.200174, 0.239899, 0.25406, 0.342579, 0.352862, 0.278302, 0.264545, 0.359901, 0.281712, 0.281712, 0.271506, 0.243554, 0.311707, 0.301917, 0.268042, 0.36309, 0.497853, 0.541878, 0.521092, 0.521092, 0.422041, 0.408655, 0.4292, 0.41194, 0.377384, 0.374039, 0.433034, 0.408655, 0.394753, 0.480142, 0.509769, 0.440853, 0.440853, 0.450668, 0.454136, 0.390993, 0.318242, 0.284882, 0.257454, 0.161087, 0.155435, 0.236433, 0.342579, 0.243554, 0.225814, 0.257454, 0.26085, 0.232838, 0.275179, 0.275179, 0.229226, 0.222385, 0.264545, 0.268042, 0.225814, 0.191378, 0.275179, 0.328603, 0.301917, 0.311707, 0.454136, 0.41194], '')</t>
  </si>
  <si>
    <t>[46, 47, 48, 50, 51, 52, 53, 54, 55, 56, 57, 58, 59, 60, 61, 62, 63, 64, 65, 111, 112, 113, 114, 115, 116, 117, 118, 119, 120, 121, 122, 247, 248, 249, 260]</t>
  </si>
  <si>
    <t xml:space="preserve">F5S124|F5S124_9ENTR Cation ABC superfamily ATP binding cassette transporter, membrane protein OS=Enterobacter hormaechei ATCC 49162 </t>
  </si>
  <si>
    <t>([0.000816, 0.001649, 0.001288, 0.001808, 0.001335, 0.001408, 0.002014, 0.002623, 0.0028, 0.00246, 0.002349, 0.002155, 0.002555, 0.002581, 0.00231, 0.00231, 0.003461, 0.00407, 0.00389, 0.003701, 0.005932, 0.007495, 0.004835, 0.007031, 0.00543, 0.00543, 0.004646, 0.004689, 0.003341, 0.00389, 0.00558, 0.005992, 0.00777, 0.006533, 0.007645, 0.009015, 0.015694, 0.01227, 0.010926, 0.010926, 0.010131, 0.008156, 0.006374, 0.006374, 0.007177, 0.00962, 0.01204, 0.016826, 0.010131, 0.017447, 0.009483, 0.006421, 0.005378, 0.005378, 0.007555, 0.007495, 0.007422, 0.005011, 0.004208, 0.005011, 0.004315, 0.004483, 0.003924, 0.005683, 0.008075, 0.004513, 0.003246, 0.003671, 0.004208, 0.003804, 0.003366, 0.003701, 0.004431, 0.004483, 0.003555, 0.00316, 0.003701, 0.002623, 0.00283, 0.003924, 0.004611, 0.005623, 0.005623, 0.008409, 0.005872, 0.005992, 0.01078, 0.021816, 0.021381, 0.021381, 0.018106, 0.018106, 0.029376, 0.016528, 0.016021, 0.013821, 0.017447, 0.017447, 0.017447, 0.021816, 0.01227, 0.011669, 0.008156, 0.008156, 0.00515, 0.005623, 0.00543, 0.003607, 0.003555, 0.003997, 0.00407, 0.006619, 0.005932, 0.006194, 0.006988, 0.007091, 0.010672, 0.007259, 0.005249, 0.004736, 0.00543, 0.007645, 0.005223, 0.004835, 0.00407, 0.004388, 0.005992, 0.005992, 0.007177, 0.006988, 0.006078, 0.004414, 0.002688, 0.002688, 0.002688, 0.003757, 0.003963, 0.003276, 0.003727, 0.003341, 0.005249, 0.003804, 0.002662, 0.004135, 0.004135, 0.004135, 0.003671, 0.002276, 0.001499, 0.001743, 0.001743, 0.001434, 0.001541, 0.002482, 0.003555, 0.002976, 0.001786, 0.002555, 0.003366, 0.003478, 0.00389, 0.002606, 0.003821, 0.004161, 0.004161, 0.004976, 0.005932, 0.006194, 0.006795, 0.01227, 0.01204, 0.00962, 0.00962, 0.013821, 0.014075, 0.007877, 0.005799, 0.006482, 0.005378, 0.003727, 0.00316, 0.003341, 0.003366, 0.003431, 0.003212, 0.002336, 0.002336, 0.002327, 0.001967, 0.002881, 0.001936, 0.001335, 0.001572, 0.00243, 0.001649, 0.001383, 0.001687, 0.002078, 0.00292, 0.002366, 0.002727, 0.003298, 0.003014, 0.004611, 0.003821, 0.004161, 0.004646, 0.004646, 0.004689, 0.006039, 0.004161, 0.004161, 0.005932, 0.006142, 0.004135, 0.006482, 0.00777, 0.006194, 0.005734, 0.003997, 0.004736, 0.004899, 0.005799, 0.005623, 0.004899, 0.005683, 0.005011, 0.003757, 0.003512, 0.003053, 0.002623, 0.002606, 0.003478, 0.00243, 0.002327, 0.002327, 0.002014, 0.001374, 0.001692, 0.001855, 0.002662, 0.00225, 0.00283, 0.002482, 0.003671, 0.004161, 0.00407, 0.00407, 0.004899, 0.004358, 0.005223, 0.006421, 0.009294, 0.008002, 0.008075, 0.005223, 0.004736, 0.003366, 0.004611, 0.004135, 0.003804, 0.002482, 0.00359, 0.003405, 0.00389, 0.003821, 0.003512, 0.002482, 0.003177, 0.004208, 0.005872, 0.00389, 0.004513, 0.004775, 0.003864, 0.003461, 0.004431, 0.005992, 0.007877, 0.006619, 0.00777, 0.010926, 0.024826, 0.018106, 0.010926, 0.007877], '')</t>
  </si>
  <si>
    <t xml:space="preserve">F5S125|F5S125_9ENTR Manganese/zinc/iron ABC superfamily ATP binding cassette transporter, ABC protein OS=Enterobacter hormaechei ATCC 49162 </t>
  </si>
  <si>
    <t>([0.016021, 0.027463, 0.043307, 0.067594, 0.118441, 0.086953, 0.118441, 0.144935, 0.142424, 0.098513, 0.118441, 0.147574, 0.167087, 0.147574, 0.196879, 0.191378, 0.182256, 0.264545, 0.288399, 0.324872, 0.291804, 0.308712, 0.232838, 0.229226, 0.191378, 0.173081, 0.239899, 0.173081, 0.17593, 0.203355, 0.291804, 0.301917, 0.209395, 0.18812, 0.278302, 0.271506, 0.179055, 0.15008, 0.155435, 0.10481, 0.055536, 0.083462, 0.167087, 0.158265, 0.158265, 0.18812, 0.185198, 0.098513, 0.142424, 0.079919, 0.085092, 0.086953, 0.081712, 0.139895, 0.25031, 0.182256, 0.120615, 0.194234, 0.142424, 0.083462, 0.134866, 0.222385, 0.191378, 0.158265, 0.194234, 0.122885, 0.134866, 0.10481, 0.200174, 0.109221, 0.21291, 0.129801, 0.134866, 0.086953, 0.092881, 0.081712, 0.079919, 0.078022, 0.078022, 0.10481, 0.173081, 0.142424, 0.074921, 0.092881, 0.106997, 0.073402, 0.127496, 0.066181, 0.03976, 0.030611, 0.064632, 0.024826, 0.043307, 0.041405, 0.071867, 0.071867, 0.067594, 0.081712, 0.125101, 0.073402, 0.079919, 0.085092, 0.109221, 0.116183, 0.106997, 0.094817, 0.109221, 0.111485, 0.111485, 0.173081, 0.200174, 0.164327, 0.243554, 0.142424, 0.139895, 0.137348, 0.074921, 0.081712, 0.116183, 0.067594, 0.116183, 0.139895, 0.132295, 0.164327, 0.142424, 0.134866, 0.132295, 0.155435, 0.092881, 0.079919, 0.079919, 0.078022, 0.064632, 0.037156, 0.049374, 0.05306, 0.054297, 0.079919, 0.092881, 0.046336, 0.046336, 0.036378, 0.020522, 0.021816, 0.022667, 0.058088, 0.025316, 0.027463, 0.036378, 0.040537, 0.090864, 0.120615, 0.100716, 0.161087, 0.206376, 0.291804, 0.209395, 0.125101, 0.116183, 0.102787, 0.102787, 0.134866, 0.134866, 0.229226, 0.179055, 0.092881, 0.058088, 0.125101, 0.122885, 0.127496, 0.191378, 0.11371, 0.059222, 0.059222, 0.034884, 0.029376, 0.026338, 0.044297, 0.079919, 0.118441, 0.109221, 0.120615, 0.127496, 0.158265, 0.142424, 0.092881, 0.196879, 0.236433, 0.236433, 0.15284, 0.144935, 0.081712, 0.144935, 0.194234, 0.232838, 0.209395, 0.335645, 0.352862, 0.225814, 0.225814, 0.216401, 0.219301, 0.291804, 0.247041, 0.25031, 0.179055, 0.264545, 0.200174, 0.17593, 0.142424, 0.206376, 0.17593, 0.26085, 0.21291, 0.219301, 0.164327, 0.288399], '')</t>
  </si>
  <si>
    <t xml:space="preserve">F5S126|F5S126_9ENTR Lytic murein transglycosylase B OS=Enterobacter hormaechei ATCC 49162 </t>
  </si>
  <si>
    <t>([0.079919, 0.086953, 0.058088, 0.037156, 0.028107, 0.021816, 0.030003, 0.033407, 0.027463, 0.036378, 0.047319, 0.06184, 0.142424, 0.142424, 0.139895, 0.142424, 0.203355, 0.170161, 0.206376, 0.291804, 0.370445, 0.308712, 0.335645, 0.384043, 0.5017, 0.59014, 0.699094, 0.699094, 0.59014, 0.585406, 0.490133, 0.505461, 0.538167, 0.509769, 0.51388, 0.525368, 0.461924, 0.444081, 0.525368, 0.461924, 0.450668, 0.447574, 0.494003, 0.380708, 0.380708, 0.36309, 0.377384, 0.408655, 0.377384, 0.454136, 0.553315, 0.675549, 0.517562, 0.390993, 0.394753, 0.390993, 0.328603, 0.30533, 0.346032, 0.335645, 0.384043, 0.384043, 0.275179, 0.275179, 0.384043, 0.422041, 0.418646, 0.318242, 0.291804, 0.295083, 0.232838, 0.144935, 0.137348, 0.239899, 0.295083, 0.281712, 0.284882, 0.243554, 0.324872, 0.225814, 0.164327, 0.100716, 0.102787, 0.116183, 0.081712, 0.086953, 0.081712, 0.081712, 0.111485, 0.129801, 0.155435, 0.206376, 0.301917, 0.232838, 0.25406, 0.291804, 0.291804, 0.318242, 0.418646, 0.408655, 0.483068, 0.447574, 0.450668, 0.447574, 0.440853, 0.483068, 0.468512, 0.480142, 0.36309, 0.311707, 0.288399, 0.311707, 0.359901, 0.36309, 0.36309, 0.346032, 0.352862, 0.352862, 0.257454, 0.179055, 0.100716, 0.06312, 0.125101, 0.203355, 0.122885, 0.216401, 0.229226, 0.200174, 0.122885, 0.219301, 0.301917, 0.268042, 0.142424, 0.142424, 0.088832, 0.073402, 0.069024, 0.040537, 0.049374, 0.092881, 0.147574, 0.161087, 0.179055, 0.116183, 0.109221, 0.116183, 0.06184, 0.056825, 0.044297, 0.085092, 0.079919, 0.079919, 0.048328, 0.094817, 0.085092, 0.076542, 0.102787, 0.102787, 0.147574, 0.127496, 0.10481, 0.054297, 0.054297, 0.100716, 0.125101, 0.074921, 0.10481, 0.173081, 0.106997, 0.155435, 0.074921, 0.079919, 0.043307, 0.102787, 0.100716, 0.100716, 0.137348, 0.194234, 0.118441, 0.06184, 0.059222, 0.059222, 0.111485, 0.111485, 0.116183, 0.139895, 0.125101, 0.092881, 0.05306, 0.066181, 0.055536, 0.106997, 0.109221, 0.200174, 0.182256, 0.196879, 0.216401, 0.275179, 0.17593, 0.281712, 0.301917, 0.298791, 0.301917, 0.281712, 0.25406, 0.206376, 0.200174, 0.275179, 0.308712, 0.390993, 0.346032, 0.377384, 0.390993, 0.264545, 0.194234, 0.209395, 0.194234, 0.17593, 0.086953, 0.137348, 0.134866, 0.127496, 0.109221, 0.071867, 0.079919, 0.078022, 0.102787, 0.102787, 0.132295, 0.170161, 0.167087, 0.170161, 0.179055, 0.106997, 0.111485, 0.161087, 0.158265, 0.182256, 0.196879, 0.257454, 0.17593, 0.164327, 0.25031, 0.216401, 0.25031, 0.25031, 0.264545, 0.15008, 0.147574, 0.11371, 0.111485, 0.11371, 0.10481, 0.098513, 0.185198, 0.284882, 0.271506, 0.25406, 0.173081, 0.134866, 0.111485, 0.194234, 0.164327, 0.182256, 0.247041, 0.301917, 0.257454, 0.236433, 0.349426, 0.271506, 0.328603, 0.346032, 0.346032, 0.335645, 0.328603, 0.301917, 0.298791, 0.203355, 0.185198, 0.185198, 0.185198, 0.264545, 0.173081, 0.173081, 0.137348, 0.11371, 0.100716, 0.073402, 0.144935, 0.173081, 0.247041, 0.236433, 0.25406, 0.17593, 0.284882, 0.301917, 0.229226, 0.25031, 0.359901, 0.298791, 0.359901, 0.308712, 0.21291, 0.301917, 0.247041, 0.298791, 0.264545, 0.264545, 0.349426, 0.346032, 0.216401, 0.232838, 0.137348, 0.064632, 0.05306, 0.05306, 0.028107, 0.051831, 0.051831, 0.023963, 0.020165, 0.021381, 0.020165, 0.034068, 0.033407, 0.030611, 0.030003, 0.046336, 0.045352, 0.045352, 0.046336, 0.046336, 0.034884, 0.046336, 0.0704, 0.092881, 0.050641, 0.092881, 0.044297, 0.040537, 0.047319, 0.071867, 0.044297, 0.076542, 0.078022, 0.06184, 0.118441, 0.071867, 0.086953, 0.073402, 0.058088, 0.055536, 0.120615, 0.073402, 0.098513, 0.125101, 0.15008, 0.216401, 0.179055, 0.247041, 0.219301, 0.30533, 0.321458, 0.401658, 0.380708, 0.332115], '')</t>
  </si>
  <si>
    <t>[24, 25, 26, 27, 28, 29, 31, 32, 33, 34, 35, 38, 50, 51, 52]</t>
  </si>
  <si>
    <t xml:space="preserve">F5S133|F5S133_9ENTR Electron transporter HydN OS=Enterobacter hormaechei ATCC 49162 </t>
  </si>
  <si>
    <t>([0.374039, 0.346032, 0.390993, 0.366687, 0.384043, 0.401658, 0.194234, 0.147574, 0.167087, 0.064632, 0.083462, 0.096677, 0.026892, 0.026892, 0.0198, 0.016826, 0.008624, 0.007091, 0.005872, 0.007645, 0.00962, 0.010372, 0.010372, 0.010372, 0.01204, 0.013016, 0.006701, 0.011903, 0.016528, 0.011903, 0.032677, 0.034884, 0.035586, 0.11371, 0.059222, 0.055536, 0.076542, 0.206376, 0.194234, 0.25031, 0.200174, 0.142424, 0.142424, 0.161087, 0.11371, 0.111485, 0.069024, 0.185198, 0.216401, 0.191378, 0.232838, 0.167087, 0.048328, 0.047319, 0.046336, 0.025762, 0.043307, 0.040537, 0.032017, 0.058088, 0.019109, 0.021816, 0.032677, 0.023963, 0.010131, 0.014315, 0.014315, 0.020165, 0.017447, 0.01227, 0.014075, 0.017138, 0.026892, 0.088832, 0.081712, 0.043307, 0.100716, 0.094817, 0.06312, 0.067594, 0.060549, 0.185198, 0.216401, 0.085092, 0.076542, 0.200174, 0.067594, 0.066181, 0.0704, 0.028107, 0.030611, 0.022667, 0.018787, 0.008156, 0.008895, 0.006701, 0.009096, 0.009728, 0.009096, 0.011669, 0.010221, 0.008525, 0.006795, 0.006701, 0.014315, 0.015694, 0.01227, 0.032677, 0.032677, 0.031287, 0.090864, 0.081712, 0.106997, 0.083462, 0.209395, 0.142424, 0.225814, 0.203355, 0.243554, 0.268042, 0.225814, 0.288399, 0.311707, 0.366687, 0.359901, 0.17593, 0.229226, 0.21291, 0.088832, 0.050641, 0.051831, 0.055536, 0.090864, 0.078022, 0.116183, 0.132295, 0.15284, 0.054297, 0.056825, 0.055536, 0.046336, 0.019401, 0.020876, 0.025316, 0.024826, 0.021381, 0.038858, 0.026892, 0.015078, 0.026892, 0.049374, 0.050641, 0.05306, 0.049374, 0.038858, 0.043307, 0.03976, 0.041405, 0.116183, 0.111485, 0.111485, 0.132295, 0.291804, 0.271506, 0.271506, 0.243554, 0.243554, 0.21291, 0.271506, 0.454136, 0.509769, 0.497853, 0.494003, 0.408655, 0.342579, 0.308712, 0.278302, 0.247041, 0.247041, 0.222385, 0.232838, 0.191378, 0.155435, 0.120615, 0.085092, 0.055536], '')</t>
  </si>
  <si>
    <t>[170]</t>
  </si>
  <si>
    <t xml:space="preserve">F5S134|F5S134_9ENTR HTH-type transcriptional regulator AscG OS=Enterobacter hormaechei ATCC 49162 </t>
  </si>
  <si>
    <t>([0.311707, 0.346032, 0.275179, 0.308712, 0.332115, 0.318242, 0.352862, 0.301917, 0.324872, 0.349426, 0.30533, 0.264545, 0.26085, 0.25031, 0.298791, 0.366687, 0.271506, 0.264545, 0.291804, 0.298791, 0.311707, 0.346032, 0.346032, 0.414856, 0.414856, 0.356642, 0.275179, 0.275179, 0.30533, 0.216401, 0.229226, 0.301917, 0.377384, 0.377384, 0.298791, 0.281712, 0.31487, 0.408655, 0.398279, 0.318242, 0.281712, 0.268042, 0.271506, 0.200174, 0.164327, 0.173081, 0.229226, 0.339168, 0.342579, 0.377384, 0.476583, 0.380708, 0.366687, 0.291804, 0.229226, 0.25406, 0.26085, 0.239899, 0.236433, 0.236433, 0.236433, 0.275179, 0.275179, 0.200174, 0.200174, 0.137348, 0.129801, 0.139895, 0.090864, 0.054297, 0.026892, 0.028107, 0.038858, 0.032677, 0.05306, 0.06312, 0.096677, 0.100716, 0.098513, 0.094817, 0.144935, 0.21291, 0.209395, 0.147574, 0.132295, 0.134866, 0.196879, 0.206376, 0.194234, 0.268042, 0.349426, 0.454136, 0.408655, 0.450668, 0.494003, 0.509769, 0.549308, 0.553315, 0.509769, 0.40511, 0.414856, 0.335645, 0.257454, 0.179055, 0.257454, 0.308712, 0.384043, 0.332115, 0.335645, 0.308712, 0.247041, 0.161087, 0.102787, 0.074921, 0.083462, 0.076542, 0.036378, 0.022667, 0.022667, 0.018415, 0.032677, 0.034068, 0.033407, 0.059222, 0.079919, 0.044297, 0.035586, 0.03976, 0.066181, 0.037156, 0.049374, 0.078022, 0.15284, 0.147574, 0.18812, 0.11371, 0.069024, 0.139895, 0.203355, 0.191378, 0.17593, 0.161087, 0.15008, 0.232838, 0.222385, 0.25031, 0.339168, 0.40511, 0.321458, 0.225814, 0.301917, 0.298791, 0.298791, 0.264545, 0.321458, 0.352862, 0.342579, 0.436924, 0.444081, 0.414856, 0.349426, 0.433034, 0.444081, 0.359901, 0.26085, 0.232838, 0.232838, 0.225814, 0.232838, 0.301917, 0.418646, 0.332115, 0.291804, 0.185198, 0.118441, 0.144935, 0.144935, 0.21291, 0.129801, 0.127496, 0.15008, 0.236433, 0.247041, 0.236433, 0.25031, 0.356642, 0.387226, 0.30533, 0.301917, 0.295083, 0.206376, 0.18812, 0.288399, 0.288399, 0.301917, 0.359901, 0.359901, 0.36309, 0.36309, 0.352862, 0.30533, 0.236433, 0.206376, 0.21291, 0.182256, 0.164327, 0.088832, 0.058088, 0.109221, 0.109221, 0.109221, 0.106997, 0.11371, 0.125101, 0.125101, 0.194234, 0.222385, 0.185198, 0.155435, 0.132295, 0.15284, 0.18812, 0.268042, 0.182256, 0.10481, 0.106997, 0.173081, 0.26085, 0.346032, 0.359901, 0.25406, 0.264545, 0.324872, 0.225814, 0.139895, 0.139895, 0.139895, 0.15008, 0.18812, 0.229226, 0.225814, 0.264545, 0.173081, 0.167087, 0.216401, 0.21291, 0.243554, 0.25031, 0.167087, 0.155435, 0.147574, 0.243554, 0.236433, 0.196879, 0.25031, 0.328603, 0.390993, 0.394753, 0.346032, 0.26085, 0.247041, 0.209395, 0.155435, 0.236433, 0.137348, 0.17593, 0.278302, 0.206376, 0.167087, 0.167087, 0.134866, 0.144935, 0.083462, 0.046336, 0.046336, 0.071867, 0.069024, 0.031287, 0.031287, 0.038042, 0.038858, 0.038858, 0.033407, 0.076542, 0.047319, 0.098513, 0.073402, 0.050641, 0.043307, 0.058088, 0.118441, 0.15008, 0.069024, 0.122885, 0.196879, 0.179055, 0.088832, 0.044297, 0.060549, 0.032677, 0.036378, 0.059222, 0.059222, 0.122885, 0.048328, 0.076542, 0.038858, 0.05306, 0.074921, 0.137348, 0.066181, 0.056825, 0.054297, 0.116183, 0.066181, 0.035586, 0.035586, 0.066181, 0.142424, 0.17593, 0.191378, 0.106997, 0.116183, 0.116183, 0.122885, 0.219301, 0.222385, 0.301917, 0.264545, 0.219301, 0.182256, 0.291804, 0.26085, 0.225814, 0.155435, 0.257454, 0.390993], '')</t>
  </si>
  <si>
    <t>[95, 96, 97, 98]</t>
  </si>
  <si>
    <t xml:space="preserve">F5S136|F5S136_9ENTR 6-phospho-beta-glucosidase OS=Enterobacter hormaechei ATCC 49162 </t>
  </si>
  <si>
    <t>([0.030611, 0.049374, 0.055536, 0.035586, 0.03976, 0.042364, 0.064632, 0.094817, 0.116183, 0.15284, 0.17593, 0.196879, 0.120615, 0.167087, 0.288399, 0.257454, 0.239899, 0.232838, 0.339168, 0.328603, 0.440853, 0.447574, 0.377384, 0.414856, 0.450668, 0.394753, 0.454136, 0.436924, 0.418646, 0.390993, 0.384043, 0.380708, 0.324872, 0.394753, 0.328603, 0.30533, 0.236433, 0.239899, 0.239899, 0.257454, 0.335645, 0.324872, 0.206376, 0.268042, 0.182256, 0.222385, 0.311707, 0.295083, 0.31487, 0.200174, 0.144935, 0.15284, 0.15284, 0.219301, 0.264545, 0.298791, 0.222385, 0.298791, 0.185198, 0.11371, 0.098513, 0.098513, 0.054297, 0.10481, 0.116183, 0.185198, 0.120615, 0.094817, 0.05306, 0.034068, 0.058088, 0.116183, 0.073402, 0.074921, 0.035586, 0.034068, 0.026892, 0.022306, 0.020876, 0.043307, 0.078022, 0.047319, 0.038858, 0.035586, 0.035586, 0.032017, 0.018415, 0.016826, 0.023087, 0.042364, 0.058088, 0.074921, 0.076542, 0.120615, 0.073402, 0.167087, 0.170161, 0.247041, 0.380708, 0.384043, 0.295083, 0.271506, 0.243554, 0.185198, 0.291804, 0.264545, 0.203355, 0.182256, 0.295083, 0.288399, 0.196879, 0.194234, 0.182256, 0.098513, 0.090864, 0.090864, 0.085092, 0.092881, 0.049374, 0.029376, 0.030611, 0.030611, 0.023087, 0.045352, 0.038858, 0.042364, 0.033407, 0.059222, 0.088832, 0.078022, 0.041405, 0.044297, 0.048328, 0.056825, 0.055536, 0.051831, 0.085092, 0.038042, 0.032017, 0.059222, 0.088832, 0.079919, 0.098513, 0.10481, 0.11371, 0.11371, 0.051831, 0.064632, 0.05306, 0.038042, 0.032017, 0.05306, 0.085092, 0.045352, 0.0198, 0.03976, 0.045352, 0.022306, 0.046336, 0.046336, 0.025316, 0.018106, 0.018106, 0.014315, 0.011903, 0.008276, 0.013821, 0.013613, 0.016826, 0.019109, 0.020522, 0.026338, 0.016826, 0.012727, 0.013265, 0.023963, 0.020876, 0.021381, 0.021816, 0.0198, 0.0198, 0.026892, 0.040537, 0.025316, 0.030611, 0.028695, 0.055536, 0.059222, 0.120615, 0.125101, 0.120615, 0.203355, 0.203355, 0.298791, 0.278302, 0.352862, 0.268042, 0.281712, 0.225814, 0.308712, 0.30533, 0.298791, 0.346032, 0.26085, 0.278302, 0.308712, 0.418646, 0.366687, 0.268042, 0.236433, 0.222385, 0.206376, 0.122885, 0.094817, 0.086953, 0.142424, 0.102787, 0.182256, 0.196879, 0.247041, 0.291804, 0.311707, 0.25406, 0.236433, 0.236433, 0.257454, 0.209395, 0.18812, 0.216401, 0.295083, 0.342579, 0.222385, 0.147574, 0.25031, 0.191378, 0.194234, 0.11371, 0.158265, 0.170161, 0.161087, 0.155435, 0.102787, 0.051831, 0.059222, 0.049374, 0.049374, 0.073402, 0.118441, 0.15008, 0.15008, 0.167087, 0.167087, 0.194234, 0.17593, 0.081712, 0.085092, 0.096677, 0.106997, 0.118441, 0.083462, 0.074921, 0.069024, 0.100716, 0.102787, 0.15284, 0.15284, 0.147574, 0.132295, 0.11371, 0.10481, 0.071867, 0.031287, 0.028695, 0.055536, 0.109221, 0.194234, 0.21291, 0.147574, 0.137348, 0.088832, 0.10481, 0.116183, 0.134866, 0.137348, 0.229226, 0.216401, 0.264545, 0.281712, 0.206376, 0.229226, 0.243554, 0.31487, 0.359901, 0.374039, 0.243554, 0.18812, 0.18812, 0.15008, 0.203355, 0.194234, 0.170161, 0.15008, 0.139895, 0.118441, 0.076542, 0.056825, 0.051831, 0.037156, 0.067594, 0.079919, 0.088832, 0.067594, 0.06312, 0.100716, 0.096677, 0.173081, 0.200174, 0.170161, 0.284882, 0.200174, 0.225814, 0.308712, 0.339168, 0.257454, 0.25406, 0.339168, 0.401658, 0.394753, 0.342579, 0.346032, 0.328603, 0.31487, 0.366687, 0.268042, 0.25406, 0.15284, 0.15284, 0.116183, 0.147574, 0.164327, 0.161087, 0.216401, 0.147574, 0.147574, 0.147574, 0.15284, 0.116183, 0.10481, 0.083462, 0.106997, 0.056825, 0.088832, 0.088832, 0.045352, 0.094817, 0.094817, 0.18812, 0.125101, 0.111485, 0.064632, 0.036378, 0.069024, 0.074921, 0.122885, 0.076542, 0.122885, 0.100716, 0.125101, 0.122885, 0.11371, 0.090864, 0.155435, 0.161087, 0.170161, 0.25406, 0.25406, 0.179055, 0.164327, 0.247041, 0.359901, 0.352862, 0.408655, 0.311707, 0.298791, 0.21291, 0.216401, 0.21291, 0.26085, 0.26085, 0.17593, 0.229226, 0.278302, 0.222385, 0.206376, 0.203355, 0.179055, 0.106997, 0.182256, 0.179055, 0.170161, 0.120615, 0.21291, 0.15008, 0.15008, 0.15008, 0.15008, 0.225814, 0.232838, 0.134866, 0.134866, 0.15284, 0.098513, 0.122885, 0.102787, 0.073402, 0.069024, 0.0704, 0.11371, 0.106997, 0.100716, 0.111485, 0.118441, 0.098513, 0.147574, 0.209395, 0.134866, 0.209395, 0.120615, 0.083462, 0.088832, 0.06184, 0.092881, 0.142424, 0.142424, 0.219301, 0.247041, 0.247041, 0.284882, 0.284882, 0.284882, 0.203355, 0.196879, 0.236433, 0.232838, 0.229226, 0.229226, 0.311707, 0.311707, 0.31487, 0.271506, 0.26085, 0.243554, 0.225814, 0.225814, 0.170161, 0.10481, 0.106997, 0.106997, 0.106997, 0.106997, 0.111485, 0.179055, 0.11371, 0.127496, 0.111485, 0.094817, 0.079919, 0.064632, 0.048328, 0.086953, 0.155435, 0.257454, 0.352862, 0.332115], '')</t>
  </si>
  <si>
    <t xml:space="preserve">F5S137|F5S137_9ENTR Hydrogenase 3 maturation protease OS=Enterobacter hormaechei ATCC 49162 </t>
  </si>
  <si>
    <t>([0.120615, 0.102787, 0.090864, 0.120615, 0.173081, 0.229226, 0.26085, 0.25406, 0.278302, 0.339168, 0.275179, 0.236433, 0.196879, 0.206376, 0.21291, 0.219301, 0.31487, 0.346032, 0.418646, 0.450668, 0.476583, 0.472492, 0.534167, 0.480142, 0.41194, 0.324872, 0.21291, 0.232838, 0.264545, 0.264545, 0.232838, 0.284882, 0.398279, 0.461924, 0.440853, 0.517562, 0.521092, 0.42561, 0.42561, 0.324872, 0.288399, 0.284882, 0.203355, 0.18812, 0.311707, 0.398279, 0.461924, 0.476583, 0.374039, 0.284882, 0.219301, 0.236433, 0.236433, 0.216401, 0.209395, 0.155435, 0.142424, 0.129801, 0.191378, 0.25031, 0.342579, 0.374039, 0.25406, 0.332115, 0.257454, 0.147574, 0.147574, 0.173081, 0.271506, 0.370445, 0.366687, 0.401658, 0.41194, 0.390993, 0.275179, 0.206376, 0.206376, 0.216401, 0.308712, 0.291804, 0.271506, 0.219301, 0.222385, 0.232838, 0.243554, 0.225814, 0.236433, 0.158265, 0.15008, 0.15008, 0.076542, 0.127496, 0.170161, 0.164327, 0.15008, 0.247041, 0.324872, 0.308712, 0.222385, 0.125101, 0.081712, 0.078022, 0.060549, 0.056825, 0.11371, 0.122885, 0.127496, 0.137348, 0.191378, 0.096677, 0.046336, 0.045352, 0.058088, 0.036378, 0.034068, 0.06312, 0.076542, 0.040537, 0.059222, 0.079919, 0.122885, 0.129801, 0.15008, 0.167087, 0.102787, 0.046336, 0.041405, 0.073402, 0.064632, 0.073402, 0.139895, 0.132295, 0.134866, 0.11371, 0.161087, 0.155435, 0.132295, 0.054297, 0.098513, 0.122885, 0.086953, 0.111485, 0.191378, 0.139895, 0.127496, 0.185198, 0.308712, 0.281712, 0.264545, 0.335645, 0.284882, 0.25406, 0.370445, 0.490133, 0.465241, 0.414856, 0.380708], '')</t>
  </si>
  <si>
    <t>[22, 35, 36]</t>
  </si>
  <si>
    <t xml:space="preserve">F5S138|F5S138_9ENTR Formate hydrogenlyase maturation protein HycH OS=Enterobacter hormaechei ATCC 49162 </t>
  </si>
  <si>
    <t>([0.116183, 0.15284, 0.182256, 0.094817, 0.058088, 0.088832, 0.132295, 0.170161, 0.209395, 0.206376, 0.232838, 0.308712, 0.328603, 0.275179, 0.243554, 0.318242, 0.390993, 0.433034, 0.370445, 0.257454, 0.243554, 0.247041, 0.167087, 0.147574, 0.161087, 0.239899, 0.225814, 0.203355, 0.122885, 0.11371, 0.092881, 0.050641, 0.046336, 0.026892, 0.019401, 0.025762, 0.024826, 0.0198, 0.017797, 0.024826, 0.030003, 0.0704, 0.036378, 0.076542, 0.106997, 0.102787, 0.059222, 0.049374, 0.025316, 0.025316, 0.021381, 0.032017, 0.032677, 0.034068, 0.060549, 0.10481, 0.090864, 0.090864, 0.090864, 0.147574, 0.147574, 0.203355, 0.137348, 0.25031, 0.219301, 0.142424, 0.26085, 0.342579, 0.275179, 0.380708, 0.494003, 0.433034, 0.36309, 0.359901, 0.352862, 0.301917, 0.311707, 0.31487, 0.219301, 0.25406, 0.21291, 0.142424, 0.122885, 0.167087, 0.127496, 0.064632, 0.106997, 0.071867, 0.060549, 0.064632, 0.064632, 0.055536, 0.102787, 0.15008, 0.26085, 0.216401, 0.26085, 0.257454, 0.225814, 0.21291, 0.209395, 0.25031, 0.342579, 0.284882, 0.18812, 0.216401, 0.284882, 0.18812, 0.216401, 0.26085, 0.25406, 0.257454, 0.268042, 0.278302, 0.271506, 0.209395, 0.155435, 0.081712, 0.042364, 0.038858, 0.049374, 0.048328, 0.048328, 0.026892, 0.046336, 0.085092, 0.069024, 0.073402, 0.106997, 0.083462, 0.056825, 0.092881, 0.0704, 0.044297, 0.023087, 0.015344], '')</t>
  </si>
  <si>
    <t xml:space="preserve">F5S139|F5S139_9ENTR Hydrogenase-4 component I OS=Enterobacter hormaechei ATCC 49162 </t>
  </si>
  <si>
    <t>([0.4292, 0.454136, 0.332115, 0.401658, 0.328603, 0.387226, 0.30533, 0.335645, 0.288399, 0.324872, 0.36309, 0.394753, 0.295083, 0.25406, 0.328603, 0.374039, 0.370445, 0.30533, 0.298791, 0.200174, 0.155435, 0.147574, 0.144935, 0.147574, 0.125101, 0.179055, 0.155435, 0.196879, 0.116183, 0.116183, 0.056825, 0.051831, 0.034884, 0.064632, 0.038858, 0.038858, 0.049374, 0.025316, 0.033407, 0.034068, 0.028695, 0.056825, 0.032677, 0.038042, 0.038042, 0.020165, 0.016528, 0.017447, 0.013437, 0.021816, 0.037156, 0.03976, 0.020165, 0.032677, 0.023963, 0.055536, 0.058088, 0.028107, 0.056825, 0.030611, 0.030003, 0.03976, 0.023963, 0.047319, 0.041405, 0.083462, 0.155435, 0.185198, 0.15008, 0.239899, 0.167087, 0.092881, 0.094817, 0.096677, 0.094817, 0.116183, 0.085092, 0.054297, 0.11371, 0.118441, 0.158265, 0.129801, 0.185198, 0.247041, 0.247041, 0.216401, 0.127496, 0.127496, 0.106997, 0.076542, 0.076542, 0.125101, 0.164327, 0.264545, 0.384043, 0.401658, 0.401658, 0.346032, 0.311707, 0.216401, 0.21291, 0.158265, 0.191378, 0.161087, 0.092881, 0.078022, 0.102787, 0.158265, 0.155435, 0.182256, 0.182256, 0.092881, 0.094817, 0.122885, 0.06312, 0.032017, 0.015694, 0.011342, 0.010926, 0.017797, 0.028695, 0.030003, 0.06184, 0.06184, 0.043307, 0.055536, 0.066181, 0.040537, 0.045352, 0.030611, 0.018415, 0.018787, 0.042364, 0.042364, 0.021381, 0.042364, 0.092881, 0.167087, 0.257454, 0.321458, 0.291804, 0.301917, 0.21291, 0.125101, 0.127496, 0.111485, 0.134866, 0.092881, 0.11371, 0.06312, 0.094817, 0.098513, 0.100716, 0.094817, 0.102787, 0.179055, 0.094817, 0.079919, 0.06312, 0.05306, 0.071867, 0.10481, 0.098513, 0.173081, 0.179055, 0.18812, 0.30533, 0.349426, 0.418646, 0.414856, 0.472492, 0.380708, 0.384043, 0.472492, 0.486429, 0.486429, 0.444081, 0.472492, 0.483068, 0.549308, 0.458154, 0.440853, 0.346032, 0.346032, 0.264545, 0.370445, 0.352862, 0.349426, 0.30533, 0.275179, 0.301917, 0.25031, 0.308712, 0.387226, 0.298791, 0.271506, 0.173081, 0.206376, 0.268042, 0.264545, 0.158265, 0.203355, 0.216401, 0.295083, 0.209395, 0.194234, 0.179055, 0.118441, 0.067594, 0.083462, 0.090864, 0.092881, 0.158265, 0.18812, 0.200174, 0.222385, 0.196879, 0.281712, 0.191378, 0.129801, 0.129801, 0.179055, 0.219301, 0.219301, 0.222385, 0.339168, 0.422041, 0.339168, 0.440853, 0.549308, 0.450668, 0.374039, 0.349426, 0.349426, 0.268042, 0.271506, 0.339168, 0.278302, 0.21291, 0.321458, 0.414856, 0.370445, 0.394753, 0.288399, 0.268042, 0.225814, 0.173081, 0.147574, 0.203355, 0.155435, 0.111485, 0.173081, 0.222385, 0.222385, 0.155435], '')</t>
  </si>
  <si>
    <t>[179, 229]</t>
  </si>
  <si>
    <t xml:space="preserve">F5S140|F5S140_9ENTR Formate hydrogenlyase subunit 6 OS=Enterobacter hormaechei ATCC 49162 </t>
  </si>
  <si>
    <t>([0.034884, 0.054297, 0.058088, 0.083462, 0.111485, 0.132295, 0.15008, 0.098513, 0.139895, 0.102787, 0.129801, 0.164327, 0.185198, 0.200174, 0.232838, 0.311707, 0.31487, 0.324872, 0.284882, 0.356642, 0.359901, 0.349426, 0.374039, 0.41194, 0.401658, 0.401658, 0.433034, 0.440853, 0.545602, 0.359901, 0.359901, 0.349426, 0.182256, 0.219301, 0.17593, 0.109221, 0.0704, 0.074921, 0.06184, 0.045352, 0.05306, 0.051831, 0.056825, 0.041405, 0.023963, 0.025316, 0.018106, 0.017138, 0.017447, 0.017797, 0.027463, 0.043307, 0.045352, 0.11371, 0.139895, 0.109221, 0.206376, 0.191378, 0.191378, 0.132295, 0.268042, 0.17593, 0.179055, 0.173081, 0.083462, 0.086953, 0.046336, 0.025762, 0.023963, 0.023534, 0.010372, 0.015694, 0.016528, 0.01227, 0.007091, 0.007422, 0.00962, 0.008804, 0.010509, 0.008156, 0.011669, 0.008804, 0.011342, 0.012727, 0.013437, 0.019109, 0.030003, 0.034884, 0.079919, 0.056825, 0.034068, 0.086953, 0.079919, 0.079919, 0.118441, 0.164327, 0.098513, 0.100716, 0.139895, 0.155435, 0.216401, 0.134866, 0.17593, 0.127496, 0.040537, 0.040537, 0.025316, 0.023534, 0.026338, 0.012491, 0.016257, 0.024826, 0.028695, 0.017447, 0.014783, 0.010926, 0.018106, 0.025762, 0.025762, 0.017447, 0.018787, 0.01204, 0.017447, 0.013821, 0.017447, 0.028695, 0.018415, 0.046336, 0.045352, 0.064632, 0.164327, 0.170161, 0.129801, 0.111485, 0.161087, 0.185198, 0.229226, 0.219301, 0.216401, 0.216401, 0.278302, 0.17593, 0.264545, 0.288399, 0.209395, 0.257454, 0.335645, 0.257454, 0.257454, 0.257454, 0.26085, 0.26085, 0.120615, 0.106997, 0.069024, 0.094817, 0.086953, 0.090864, 0.092881, 0.06184, 0.059222, 0.038042, 0.073402, 0.067594, 0.06312, 0.139895, 0.118441, 0.118441, 0.225814, 0.225814, 0.209395, 0.182256, 0.158265, 0.311707, 0.384043, 0.472492, 0.418646, 0.40511, 0.374039, 0.349426], '')</t>
  </si>
  <si>
    <t xml:space="preserve">F5S142|F5S142_9ENTR Hydrogenase-4 component C OS=Enterobacter hormaechei ATCC 49162 </t>
  </si>
  <si>
    <t>([0.002078, 0.001786, 0.001499, 0.001048, 0.001288, 0.001434, 0.001623, 0.002503, 0.002194, 0.001855, 0.002396, 0.002727, 0.001808, 0.002688, 0.003804, 0.003963, 0.003963, 0.005872, 0.007091, 0.007031, 0.005799, 0.008409, 0.012727, 0.023963, 0.06312, 0.083462, 0.134866, 0.173081, 0.086953, 0.090864, 0.179055, 0.203355, 0.109221, 0.21291, 0.216401, 0.120615, 0.088832, 0.118441, 0.056825, 0.037156, 0.035586, 0.073402, 0.076542, 0.067594, 0.037156, 0.026892, 0.033407, 0.029376, 0.022667, 0.028695, 0.058088, 0.026338, 0.014315, 0.013016, 0.013016, 0.00777, 0.012727, 0.033407, 0.014783, 0.017138, 0.023534, 0.014783, 0.014586, 0.009483, 0.008002, 0.007422, 0.009096, 0.005503, 0.004611, 0.005503, 0.005503, 0.003924, 0.006078, 0.006039, 0.007031, 0.007177, 0.00777, 0.007422, 0.006533, 0.01227, 0.01078, 0.016528, 0.016528, 0.009728, 0.014315, 0.020522, 0.020522, 0.010509, 0.020876, 0.014586, 0.008525, 0.006619, 0.006701, 0.00407, 0.004646, 0.004358, 0.003701, 0.004775, 0.003298, 0.002276, 0.001318, 0.001649, 0.000983, 0.001232, 0.001722, 0.001271, 0.001288, 0.001872, 0.002761, 0.002623, 0.00407, 0.003864, 0.005683, 0.008002, 0.008804, 0.010221, 0.014586, 0.017447, 0.017447, 0.045352, 0.079919, 0.127496, 0.086953, 0.164327, 0.127496, 0.066181, 0.073402, 0.078022, 0.088832, 0.041405, 0.021816, 0.010672, 0.011669, 0.011106, 0.007422, 0.007555, 0.005734, 0.005734, 0.005011, 0.005223, 0.003757, 0.003727, 0.004388, 0.005872, 0.006039, 0.007645, 0.007422, 0.009728, 0.005623, 0.003607, 0.005249, 0.007645, 0.01227, 0.013613, 0.008156, 0.01227, 0.01227, 0.023087, 0.017447, 0.021381, 0.020522, 0.033407, 0.021381, 0.025316, 0.013821, 0.007495, 0.00543, 0.006701, 0.004835, 0.006142, 0.00777, 0.006078, 0.004976, 0.003212, 0.003607, 0.005378, 0.00359, 0.003461, 0.003405, 0.003727, 0.003804, 0.003757, 0.002688, 0.004208, 0.002503, 0.003701, 0.003924, 0.004775, 0.005992, 0.007259, 0.010131, 0.012727, 0.020522, 0.014075, 0.033407, 0.05306, 0.049374, 0.142424, 0.144935, 0.132295, 0.203355, 0.106997, 0.102787, 0.194234, 0.083462, 0.185198, 0.076542, 0.118441, 0.090864, 0.037156, 0.050641, 0.021816, 0.020522, 0.009977, 0.016826, 0.009483, 0.008723, 0.008804, 0.00543, 0.005932, 0.004358, 0.002761, 0.004135, 0.003512, 0.002276, 0.00246, 0.00246, 0.00283, 0.002078, 0.001687, 0.002688, 0.001906, 0.002688, 0.002705, 0.003341, 0.003341, 0.004513, 0.002976, 0.0028, 0.003512, 0.004577, 0.006078, 0.006142, 0.004358, 0.003671, 0.004899, 0.004899, 0.003757, 0.003757, 0.005011, 0.006894, 0.004414, 0.006078, 0.004358, 0.003053, 0.002512, 0.002555, 0.001936, 0.002194, 0.001602, 0.001271, 0.001048, 0.000614, 0.000485, 0.000945, 0.00155, 0.001743, 0.001967, 0.002327, 0.003079, 0.002435, 0.002727, 0.002512, 0.001808, 0.00292, 0.004315, 0.005992, 0.005992, 0.00543, 0.008156, 0.007645, 0.009977, 0.012491, 0.010672, 0.023534, 0.009728, 0.007877, 0.005086, 0.004358, 0.004388, 0.002761, 0.003014, 0.00292, 0.003212, 0.00292, 0.001967, 0.001572, 0.001271, 0.000893, 0.001103, 0.000661, 0.00076, 0.000575, 0.000301, 0.000477, 0.000228, 0.000386], '')</t>
  </si>
  <si>
    <t xml:space="preserve">F5S143|F5S143_9ENTR Formate hydrogenlyase subunit 3 OS=Enterobacter hormaechei ATCC 49162 </t>
  </si>
  <si>
    <t>([0.016021, 0.016528, 0.01078, 0.006988, 0.007315, 0.007645, 0.008002, 0.008276, 0.007315, 0.006078, 0.006374, 0.008624, 0.006701, 0.005932, 0.008409, 0.006988, 0.008804, 0.011106, 0.011106, 0.007555, 0.007495, 0.009865, 0.008156, 0.007495, 0.010221, 0.01204, 0.008895, 0.010221, 0.01204, 0.014586, 0.016528, 0.020165, 0.016826, 0.013016, 0.014315, 0.015344, 0.017138, 0.012727, 0.010131, 0.009483, 0.015694, 0.010672, 0.008156, 0.007645, 0.00777, 0.009401, 0.009401, 0.016826, 0.016826, 0.011106, 0.014783, 0.024826, 0.013613, 0.008525, 0.016021, 0.01227, 0.007495, 0.011106, 0.013437, 0.013437, 0.009401, 0.010672, 0.009401, 0.013821, 0.030003, 0.030003, 0.030003, 0.023534, 0.011903, 0.008624, 0.007645, 0.005734, 0.005734, 0.005318, 0.007495, 0.004775, 0.005223, 0.007422, 0.005378, 0.003671, 0.002976, 0.003727, 0.00246, 0.002336, 0.002336, 0.001391, 0.002155, 0.00152, 0.001709, 0.002555, 0.003341, 0.005011, 0.006421, 0.006421, 0.010509, 0.007877, 0.013016, 0.019401, 0.010926, 0.01078, 0.013821, 0.028107, 0.015344, 0.014783, 0.022667, 0.016826, 0.025762, 0.019109, 0.019401, 0.013016, 0.013613, 0.009728, 0.005932, 0.005318, 0.005011, 0.00515, 0.004736, 0.004577, 0.004135, 0.004135, 0.004513, 0.004577, 0.003757, 0.004611, 0.007091, 0.005872, 0.005623, 0.005683, 0.004577, 0.004577, 0.005872, 0.004414, 0.003757, 0.003804, 0.004414, 0.004431, 0.003405, 0.004577, 0.00407, 0.004513, 0.006245, 0.008409, 0.007555, 0.006701, 0.005086, 0.004208, 0.004315, 0.005011, 0.005799, 0.005734, 0.007315, 0.007645, 0.006988, 0.007495, 0.007495, 0.006421, 0.004577, 0.00515, 0.004135, 0.003555, 0.002555, 0.001967, 0.001417, 0.002138, 0.0028, 0.002727, 0.003109, 0.004414, 0.003212, 0.003298, 0.003053, 0.002623, 0.00231, 0.00231, 0.003341, 0.004577, 0.005318, 0.006194, 0.004976, 0.006421, 0.009096, 0.016021, 0.016257, 0.016021, 0.009401, 0.006421, 0.010221, 0.00777, 0.005799, 0.008276, 0.005086, 0.00777, 0.006245, 0.005086, 0.006245, 0.005992, 0.004161, 0.002761, 0.003757, 0.003757, 0.003727, 0.003555, 0.002529, 0.002512, 0.003727, 0.005249, 0.006421, 0.006421, 0.007177, 0.009977, 0.008723, 0.015344, 0.01227, 0.027463, 0.041405, 0.041405, 0.032017, 0.034884, 0.032677, 0.025316, 0.058088, 0.033407, 0.020522, 0.024826, 0.044297, 0.020876, 0.0198, 0.014075, 0.008156, 0.009483, 0.006078, 0.004976, 0.005223, 0.004208, 0.00389, 0.003246, 0.003804, 0.004358, 0.005992, 0.009728, 0.011342, 0.012727, 0.011342, 0.010509, 0.009096, 0.008895, 0.009015, 0.00777, 0.007877, 0.008804, 0.006039, 0.00777, 0.011903, 0.008895, 0.009096, 0.009096, 0.01227, 0.007177, 0.005623, 0.005623, 0.00543, 0.003555, 0.00225, 0.002705, 0.002688, 0.003109, 0.003405, 0.004388, 0.00515, 0.004976, 0.007259, 0.011518, 0.009015, 0.006374, 0.006701, 0.006619, 0.006482, 0.007645, 0.008276, 0.013265, 0.014315, 0.008723, 0.013437, 0.013613, 0.00962, 0.00962, 0.008276, 0.007315, 0.006078, 0.005799, 0.007259, 0.006988, 0.005223, 0.007495, 0.010926, 0.008624, 0.011669, 0.007645, 0.00777, 0.012491, 0.012727, 0.009865, 0.010372, 0.006988, 0.009096, 0.01227, 0.021381, 0.018787, 0.010372, 0.013821, 0.013821, 0.010131, 0.006701, 0.009015, 0.006039, 0.004646, 0.006619, 0.007555, 0.011342, 0.007177, 0.004611, 0.004247, 0.004775, 0.006894, 0.007031, 0.005318, 0.004388, 0.004388, 0.005623, 0.008075, 0.008156, 0.006194, 0.006421, 0.006194, 0.006374, 0.00962, 0.014075, 0.013265, 0.013821, 0.015078, 0.014586, 0.037156, 0.037156, 0.019401, 0.017797, 0.032677, 0.036378, 0.071867, 0.076542, 0.10481, 0.073402, 0.090864, 0.092881, 0.085092, 0.173081, 0.092881, 0.064632, 0.045352, 0.023534, 0.014586, 0.013016, 0.013821, 0.009483, 0.008002, 0.009483, 0.008276, 0.007259, 0.007495, 0.008624, 0.009401, 0.006533, 0.008276, 0.007259, 0.006194, 0.00777, 0.007645, 0.013265, 0.010509, 0.009483, 0.009187, 0.008002, 0.008525, 0.013016, 0.009401, 0.007031, 0.007315, 0.006142, 0.006988, 0.010372, 0.009187, 0.009096, 0.011518, 0.006894, 0.004921, 0.007259, 0.008804, 0.006374, 0.004315, 0.005623, 0.008002, 0.008276, 0.008723, 0.007177, 0.00558, 0.008409, 0.009015, 0.009015, 0.008409, 0.008895, 0.008525, 0.007259, 0.004835, 0.004835, 0.005623, 0.006701, 0.00515, 0.004358, 0.005086, 0.007177, 0.005623, 0.003555, 0.004775, 0.00515, 0.006142, 0.005318, 0.003963, 0.005378, 0.00543, 0.008804, 0.008624, 0.009096, 0.010926, 0.021816, 0.021816, 0.042364, 0.066181, 0.090864, 0.071867, 0.05306, 0.038858, 0.079919, 0.10481, 0.056825, 0.066181, 0.032677, 0.059222, 0.109221, 0.067594, 0.05306, 0.032677, 0.017447, 0.013265, 0.008409, 0.005734, 0.004921, 0.003298, 0.002727, 0.003177, 0.00407, 0.004161, 0.004208, 0.003431, 0.004646, 0.004736, 0.004208, 0.004161, 0.005086, 0.003821, 0.003607, 0.004513, 0.005086, 0.006194, 0.004976, 0.007495, 0.007259, 0.011106, 0.011669, 0.011903, 0.012727, 0.010509, 0.015694, 0.020876, 0.017138, 0.009977, 0.015344, 0.028107, 0.066181, 0.038858, 0.05306, 0.076542, 0.03976, 0.021381, 0.015078, 0.014783, 0.010509, 0.014315, 0.014315, 0.014075, 0.010509, 0.011106, 0.008002, 0.006194, 0.004388, 0.004736, 0.004483, 0.003109, 0.001967, 0.001778, 0.00225, 0.002705, 0.003212, 0.003212, 0.003821, 0.00515, 0.007422, 0.008525, 0.009977, 0.009096, 0.011669, 0.016021, 0.009096, 0.013613, 0.013016, 0.022667, 0.015344, 0.030611, 0.071867, 0.173081, 0.179055, 0.170161, 0.118441, 0.0704, 0.064632, 0.090864, 0.071867, 0.069024, 0.0704, 0.027463, 0.022306, 0.020165, 0.030003, 0.032677, 0.045352, 0.092881, 0.102787, 0.092881, 0.06312, 0.048328, 0.024826, 0.013265, 0.014075, 0.010672, 0.016257, 0.031287, 0.016021, 0.011518, 0.012727, 0.014783, 0.0198, 0.025316, 0.018415, 0.010509, 0.018787, 0.018106, 0.009401, 0.009294, 0.018106, 0.018106, 0.018415, 0.018787, 0.042364, 0.023963, 0.024393, 0.011903, 0.01204, 0.020876, 0.020876, 0.015694, 0.008804, 0.007877, 0.008276, 0.008409, 0.009865, 0.006701, 0.004835, 0.005318, 0.003997, 0.0028, 0.00246, 0.001855, 0.00246, 0.002276, 0.00292, 0.003555, 0.004414, 0.00359, 0.0028, 0.003341, 0.002976, 0.003478, 0.004358, 0.003014, 0.003727, 0.003276], '')</t>
  </si>
  <si>
    <t xml:space="preserve">F5S144|F5S144_9ENTR Hydrogenase-4 component A OS=Enterobacter hormaechei ATCC 49162 </t>
  </si>
  <si>
    <t>([0.155435, 0.026892, 0.020876, 0.029376, 0.010131, 0.014315, 0.020165, 0.009294, 0.012491, 0.014075, 0.015694, 0.008002, 0.008002, 0.008409, 0.01227, 0.016021, 0.023534, 0.019401, 0.018787, 0.018787, 0.013265, 0.018415, 0.056825, 0.078022, 0.090864, 0.243554, 0.17593, 0.173081, 0.301917, 0.264545, 0.295083, 0.324872, 0.529623, 0.534167, 0.534167, 0.521092, 0.486429, 0.5017, 0.59508, 0.505461, 0.328603, 0.394753, 0.384043, 0.219301, 0.25406, 0.247041, 0.21291, 0.30533, 0.132295, 0.15284, 0.167087, 0.125101, 0.03976, 0.041405, 0.029376, 0.026892, 0.023534, 0.018415, 0.017138, 0.016528, 0.018106, 0.055536, 0.054297, 0.045352, 0.094817, 0.090864, 0.05306, 0.064632, 0.060549, 0.170161, 0.134866, 0.050641, 0.049374, 0.144935, 0.047319, 0.067594, 0.042364, 0.019109, 0.028695, 0.018415, 0.016021, 0.009728, 0.010221, 0.007422, 0.008075, 0.008895, 0.006619, 0.008895, 0.006482, 0.006142, 0.006142, 0.007555, 0.015078, 0.023087, 0.016021, 0.041405, 0.025762, 0.047319, 0.109221, 0.11371, 0.144935, 0.167087, 0.324872, 0.328603, 0.42561, 0.401658, 0.458154, 0.570702, 0.525368, 0.685117, 0.724957, 0.694846, 0.733139, 0.699094, 0.671169, 0.690604, 0.685117, 0.788093, 0.666105, 0.604312, 0.618285, 0.557691, 0.490133, 0.51388, 0.483068, 0.40511, 0.433034, 0.380708, 0.278302, 0.278302, 0.200174, 0.17593, 0.086953, 0.081712, 0.060549, 0.022667, 0.031287, 0.018106, 0.018787, 0.030611, 0.050641, 0.045352, 0.083462, 0.098513, 0.034884, 0.024393, 0.040537, 0.041405, 0.020876, 0.038858, 0.047319, 0.067594, 0.056825, 0.092881, 0.059222, 0.059222, 0.106997, 0.111485, 0.122885, 0.116183, 0.116183, 0.067594, 0.056825, 0.048328, 0.06184, 0.137348, 0.185198, 0.182256, 0.173081, 0.31487, 0.301917, 0.219301, 0.222385, 0.17593, 0.25406, 0.318242, 0.40511, 0.40511, 0.398279, 0.497853, 0.414856, 0.401658, 0.41194, 0.366687, 0.380708, 0.349426, 0.281712, 0.295083, 0.30533, 0.308712, 0.281712, 0.268042, 0.324872, 0.298791, 0.366687, 0.335645, 0.301917, 0.257454, 0.308712, 0.275179, 0.216401, 0.308712], '')</t>
  </si>
  <si>
    <t>[32, 33, 34, 35, 37, 38, 39, 107, 108, 109, 110, 111, 112, 113, 114, 115, 116, 117, 118, 119, 120, 121, 123]</t>
  </si>
  <si>
    <t xml:space="preserve">F5S145|F5S145_9ENTR Formate hydrogenlyase regulatory protein HycA OS=Enterobacter hormaechei ATCC 49162 </t>
  </si>
  <si>
    <t>([0.335645, 0.30533, 0.342579, 0.374039, 0.40511, 0.4292, 0.450668, 0.465241, 0.480142, 0.497853, 0.509769, 0.51388, 0.613573, 0.497853, 0.497853, 0.497853, 0.505461, 0.575842, 0.461924, 0.497853, 0.585406, 0.570702, 0.517562, 0.51388, 0.525368, 0.40511, 0.40511, 0.418646, 0.339168, 0.25406, 0.173081, 0.17593, 0.17593, 0.15284, 0.243554, 0.236433, 0.158265, 0.158265, 0.158265, 0.161087, 0.17593, 0.092881, 0.0704, 0.118441, 0.071867, 0.033407, 0.074921, 0.043307, 0.038858, 0.071867, 0.122885, 0.164327, 0.167087, 0.120615, 0.090864, 0.071867, 0.078022, 0.125101, 0.120615, 0.125101, 0.203355, 0.11371, 0.206376, 0.264545, 0.275179, 0.247041, 0.356642, 0.257454, 0.25031, 0.170161, 0.170161, 0.164327, 0.122885, 0.071867, 0.132295, 0.194234, 0.144935, 0.139895, 0.085092, 0.085092, 0.079919, 0.06312, 0.106997, 0.059222, 0.055536, 0.05306, 0.088832, 0.066181, 0.109221, 0.11371, 0.155435, 0.125101, 0.134866, 0.203355, 0.291804, 0.239899, 0.243554, 0.222385, 0.164327, 0.164327, 0.090864, 0.088832, 0.109221, 0.054297, 0.092881, 0.054297, 0.029376, 0.023963, 0.031287, 0.019109, 0.025762, 0.034068, 0.040537, 0.019401, 0.021381, 0.020165, 0.025762, 0.025762, 0.028695, 0.047319, 0.043307, 0.047319, 0.031287, 0.034068, 0.069024, 0.069024, 0.127496, 0.196879, 0.271506, 0.271506, 0.264545, 0.209395, 0.125101, 0.102787, 0.191378, 0.15008, 0.161087, 0.096677, 0.071867, 0.100716, 0.098513, 0.161087, 0.203355, 0.203355, 0.196879, 0.194234, 0.196879, 0.127496, 0.127496, 0.129801, 0.132295, 0.222385, 0.311707, 0.408655, 0.450668, 0.380708, 0.328603, 0.335645, 0.4292, 0.384043, 0.332115, 0.339168, 0.342579, 0.298791, 0.332115, 0.349426, 0.284882, 0.191378, 0.26085, 0.257454, 0.167087, 0.098513, 0.074921, 0.059222, 0.036378, 0.03976, 0.06184, 0.109221, 0.102787, 0.118441, 0.134866, 0.222385, 0.132295, 0.132295, 0.219301, 0.17593, 0.092881, 0.144935, 0.219301, 0.21291, 0.216401, 0.301917, 0.359901, 0.408655, 0.370445, 0.40511, 0.366687, 0.339168, 0.308712, 0.275179, 0.206376, 0.264545, 0.206376, 0.301917, 0.268042, 0.203355], '')</t>
  </si>
  <si>
    <t>[10, 11, 12, 16, 17, 20, 21, 22, 23, 24]</t>
  </si>
  <si>
    <t xml:space="preserve">F5S147|F5S147_9ENTR Hydrogenase isoenzymes nickel incorporation protein HypB OS=Enterobacter hormaechei ATCC 49162 </t>
  </si>
  <si>
    <t>([0.158265, 0.109221, 0.067594, 0.047319, 0.076542, 0.100716, 0.139895, 0.185198, 0.222385, 0.25406, 0.308712, 0.346032, 0.450668, 0.42561, 0.321458, 0.4292, 0.42561, 0.505461, 0.575842, 0.450668, 0.450668, 0.472492, 0.51388, 0.661982, 0.76285, 0.779859, 0.750527, 0.703578, 0.648219, 0.545602, 0.545602, 0.509769, 0.422041, 0.4292, 0.359901, 0.4292, 0.458154, 0.472492, 0.5017, 0.468512, 0.585406, 0.557691, 0.521092, 0.56648, 0.458154, 0.465241, 0.352862, 0.380708, 0.324872, 0.349426, 0.433034, 0.401658, 0.401658, 0.483068, 0.490133, 0.56648, 0.642678, 0.59917, 0.494003, 0.490133, 0.505461, 0.497853, 0.541878, 0.51388, 0.4292, 0.517562, 0.447574, 0.549308, 0.465241, 0.56648, 0.5017, 0.418646, 0.458154, 0.458154, 0.461924, 0.461924, 0.5017, 0.394753, 0.370445, 0.418646, 0.422041, 0.422041, 0.418646, 0.380708, 0.41194, 0.384043, 0.342579, 0.370445, 0.359901, 0.433034, 0.436924, 0.418646, 0.4292, 0.346032, 0.356642, 0.275179, 0.209395, 0.196879, 0.264545, 0.321458, 0.349426, 0.342579, 0.335645, 0.328603, 0.36309, 0.366687, 0.387226, 0.346032, 0.377384, 0.387226, 0.398279, 0.311707, 0.380708, 0.444081, 0.440853, 0.444081, 0.517562, 0.59508, 0.521092, 0.521092, 0.394753, 0.370445, 0.308712, 0.222385, 0.239899, 0.229226, 0.232838, 0.31487, 0.394753, 0.394753, 0.31487, 0.321458, 0.40511, 0.377384, 0.342579, 0.418646, 0.318242, 0.321458, 0.332115, 0.398279, 0.394753, 0.486429, 0.553315, 0.59508, 0.585406, 0.575842, 0.5017, 0.505461, 0.497853, 0.483068, 0.476583, 0.545602, 0.436924, 0.436924, 0.384043, 0.42561, 0.387226, 0.486429, 0.450668, 0.339168, 0.30533, 0.318242, 0.281712, 0.216401, 0.281712, 0.374039, 0.281712, 0.380708, 0.288399, 0.25031, 0.26085, 0.275179, 0.275179, 0.271506, 0.185198, 0.164327, 0.092881, 0.122885, 0.125101, 0.10481, 0.170161, 0.206376, 0.132295, 0.109221, 0.076542, 0.076542, 0.06184, 0.100716, 0.041405, 0.074921, 0.054297, 0.050641, 0.051831, 0.05306, 0.092881, 0.139895, 0.173081, 0.229226, 0.161087, 0.098513, 0.139895, 0.100716, 0.096677, 0.164327, 0.219301, 0.324872, 0.30533, 0.328603, 0.36309, 0.390993, 0.374039, 0.36309, 0.401658, 0.384043, 0.349426, 0.239899, 0.216401, 0.247041, 0.243554, 0.301917, 0.295083, 0.26085, 0.243554, 0.161087, 0.155435, 0.155435, 0.098513, 0.098513, 0.060549, 0.029376, 0.060549, 0.034068, 0.035586, 0.030611, 0.016257, 0.020876, 0.025762, 0.034068, 0.040537, 0.027463, 0.017447, 0.023087, 0.016826, 0.021381, 0.034068, 0.036378, 0.024826, 0.03976, 0.044297, 0.079919, 0.071867, 0.067594, 0.064632, 0.06312, 0.034068, 0.045352, 0.041405, 0.050641, 0.049374, 0.048328, 0.083462, 0.144935, 0.170161, 0.216401, 0.26085, 0.26085, 0.147574, 0.132295, 0.132295, 0.060549, 0.032677, 0.069024, 0.059222, 0.122885, 0.182256, 0.185198, 0.216401, 0.194234, 0.203355, 0.170161, 0.147574, 0.122885, 0.086953, 0.066181, 0.071867, 0.042364, 0.028107], '')</t>
  </si>
  <si>
    <t>[17, 18, 22, 23, 24, 25, 26, 27, 28, 29, 30, 31, 38, 40, 41, 42, 43, 55, 56, 57, 60, 62, 63, 65, 67, 69, 70, 76, 116, 117, 118, 119, 142, 143, 144, 145, 146, 147, 151]</t>
  </si>
  <si>
    <t xml:space="preserve">F5S148|F5S148_9ENTR Hydrogenase isoenzymes formation protein HypC OS=Enterobacter hormaechei ATCC 49162 </t>
  </si>
  <si>
    <t>([0.158265, 0.086953, 0.137348, 0.173081, 0.216401, 0.257454, 0.247041, 0.264545, 0.216401, 0.264545, 0.219301, 0.18812, 0.257454, 0.26085, 0.185198, 0.239899, 0.219301, 0.161087, 0.170161, 0.173081, 0.182256, 0.118441, 0.134866, 0.122885, 0.122885, 0.125101, 0.132295, 0.173081, 0.18812, 0.25406, 0.203355, 0.271506, 0.332115, 0.247041, 0.332115, 0.418646, 0.342579, 0.26085, 0.247041, 0.170161, 0.25031, 0.179055, 0.257454, 0.216401, 0.194234, 0.161087, 0.155435, 0.098513, 0.050641, 0.050641, 0.058088, 0.079919, 0.090864, 0.079919, 0.125101, 0.139895, 0.139895, 0.139895, 0.209395, 0.26085, 0.243554, 0.25031, 0.324872, 0.295083, 0.295083, 0.339168, 0.30533, 0.324872, 0.4292, 0.541878, 0.454136, 0.433034, 0.380708, 0.278302, 0.229226, 0.158265, 0.144935, 0.15284, 0.25406, 0.229226, 0.236433, 0.298791, 0.268042, 0.229226, 0.239899, 0.349426, 0.298791, 0.370445, 0.301917, 0.194234], '')</t>
  </si>
  <si>
    <t>[69]</t>
  </si>
  <si>
    <t xml:space="preserve">F5S149|F5S149_9ENTR Hydrogenase maturation factor OS=Enterobacter hormaechei ATCC 49162 </t>
  </si>
  <si>
    <t>([0.225814, 0.284882, 0.21291, 0.137348, 0.182256, 0.125101, 0.083462, 0.118441, 0.142424, 0.102787, 0.122885, 0.158265, 0.161087, 0.216401, 0.284882, 0.194234, 0.116183, 0.200174, 0.122885, 0.15284, 0.142424, 0.142424, 0.134866, 0.216401, 0.216401, 0.206376, 0.200174, 0.25031, 0.247041, 0.182256, 0.173081, 0.173081, 0.164327, 0.161087, 0.200174, 0.196879, 0.247041, 0.239899, 0.132295, 0.209395, 0.11371, 0.106997, 0.055536, 0.060549, 0.054297, 0.054297, 0.031287, 0.066181, 0.094817, 0.090864, 0.078022, 0.15008, 0.081712, 0.047319, 0.048328, 0.045352, 0.055536, 0.069024, 0.067594, 0.155435, 0.106997, 0.120615, 0.079919, 0.078022, 0.086953, 0.06184, 0.10481, 0.167087, 0.085092, 0.081712, 0.074921, 0.071867, 0.036378, 0.078022, 0.076542, 0.060549, 0.060549, 0.051831, 0.06184, 0.106997, 0.058088, 0.051831, 0.046336, 0.03976, 0.071867, 0.028695, 0.037156, 0.040537, 0.032017, 0.043307, 0.041405, 0.026892, 0.060549, 0.102787, 0.094817, 0.167087, 0.196879, 0.196879, 0.125101, 0.06184, 0.066181, 0.081712, 0.134866, 0.196879, 0.295083, 0.284882, 0.36309, 0.374039, 0.291804, 0.332115, 0.284882, 0.209395, 0.185198, 0.158265, 0.182256, 0.147574, 0.147574, 0.122885, 0.071867, 0.127496, 0.125101, 0.096677, 0.090864, 0.100716, 0.132295, 0.15008, 0.170161, 0.206376, 0.194234, 0.191378, 0.127496, 0.109221, 0.083462, 0.147574, 0.086953, 0.073402, 0.045352, 0.048328, 0.064632, 0.116183, 0.085092, 0.167087, 0.164327, 0.21291, 0.167087, 0.092881, 0.081712, 0.038858, 0.03976, 0.044297, 0.056825, 0.086953, 0.137348, 0.243554, 0.257454, 0.278302, 0.288399, 0.418646, 0.284882, 0.185198, 0.096677, 0.06312, 0.032017, 0.044297, 0.042364, 0.029376, 0.056825, 0.030611, 0.031287, 0.035586, 0.034884, 0.025316, 0.026338, 0.032677, 0.019109, 0.011518, 0.018415, 0.014586, 0.016257, 0.033407, 0.067594, 0.129801, 0.142424, 0.222385, 0.179055, 0.096677, 0.102787, 0.079919, 0.161087, 0.247041, 0.219301, 0.147574, 0.225814, 0.182256, 0.127496, 0.122885, 0.194234, 0.182256, 0.236433, 0.17593, 0.096677, 0.088832, 0.044297, 0.045352, 0.033407, 0.047319, 0.102787, 0.096677, 0.127496, 0.106997, 0.127496, 0.074921, 0.076542, 0.049374, 0.054297, 0.086953, 0.078022, 0.088832, 0.102787, 0.05306, 0.071867, 0.078022, 0.045352, 0.098513, 0.164327, 0.137348, 0.102787, 0.076542, 0.081712, 0.047319, 0.054297, 0.047319, 0.078022, 0.071867, 0.090864, 0.092881, 0.055536, 0.109221, 0.100716, 0.054297, 0.102787, 0.100716, 0.170161, 0.158265, 0.15284, 0.15284, 0.155435, 0.127496, 0.182256, 0.278302, 0.31487, 0.295083, 0.295083, 0.301917, 0.387226, 0.384043, 0.422041, 0.517562, 0.486429, 0.390993, 0.4292, 0.42561, 0.349426, 0.236433, 0.328603, 0.26085, 0.278302, 0.342579, 0.4292, 0.394753, 0.401658, 0.346032, 0.346032, 0.335645, 0.257454, 0.25406, 0.21291, 0.137348, 0.134866, 0.158265, 0.232838, 0.26085, 0.185198, 0.247041, 0.271506, 0.278302, 0.374039, 0.324872, 0.236433, 0.219301, 0.194234, 0.102787, 0.179055, 0.15284, 0.167087, 0.209395, 0.21291, 0.191378, 0.268042, 0.288399, 0.298791, 0.328603, 0.335645, 0.41194, 0.349426, 0.308712, 0.318242, 0.30533, 0.36309, 0.454136, 0.42561, 0.454136, 0.436924, 0.418646, 0.468512, 0.390993, 0.346032, 0.349426, 0.450668, 0.450668, 0.295083, 0.288399, 0.288399, 0.284882, 0.281712, 0.216401, 0.36309, 0.278302, 0.17593, 0.15008, 0.158265, 0.161087, 0.078022, 0.161087, 0.185198, 0.179055, 0.239899, 0.288399, 0.194234, 0.194234, 0.179055, 0.229226, 0.206376, 0.137348, 0.132295, 0.127496, 0.247041, 0.216401, 0.264545, 0.219301, 0.196879, 0.170161, 0.132295, 0.164327, 0.164327, 0.083462, 0.078022, 0.078022, 0.094817, 0.173081, 0.074921, 0.094817, 0.120615, 0.118441, 0.134866, 0.11371, 0.092881, 0.06184, 0.045352, 0.038858, 0.10481, 0.096677, 0.086953], '')</t>
  </si>
  <si>
    <t>[257]</t>
  </si>
  <si>
    <t xml:space="preserve">F5S150|F5S150_9ENTR Hydrogenase expression/formation protein HypE OS=Enterobacter hormaechei ATCC 49162 </t>
  </si>
  <si>
    <t>([0.436924, 0.461924, 0.509769, 0.472492, 0.42561, 0.465241, 0.5017, 0.414856, 0.335645, 0.366687, 0.387226, 0.349426, 0.232838, 0.191378, 0.275179, 0.21291, 0.158265, 0.200174, 0.21291, 0.25031, 0.170161, 0.111485, 0.090864, 0.098513, 0.129801, 0.185198, 0.185198, 0.182256, 0.225814, 0.31487, 0.219301, 0.18812, 0.18812, 0.288399, 0.335645, 0.236433, 0.275179, 0.349426, 0.335645, 0.321458, 0.301917, 0.390993, 0.387226, 0.387226, 0.257454, 0.243554, 0.225814, 0.225814, 0.21291, 0.15284, 0.106997, 0.10481, 0.134866, 0.239899, 0.161087, 0.088832, 0.078022, 0.094817, 0.11371, 0.111485, 0.122885, 0.064632, 0.06184, 0.102787, 0.073402, 0.11371, 0.074921, 0.041405, 0.037156, 0.038858, 0.059222, 0.094817, 0.167087, 0.106997, 0.069024, 0.076542, 0.139895, 0.225814, 0.164327, 0.102787, 0.127496, 0.120615, 0.116183, 0.069024, 0.0704, 0.071867, 0.086953, 0.069024, 0.067594, 0.03976, 0.044297, 0.066181, 0.060549, 0.031287, 0.06184, 0.059222, 0.10481, 0.111485, 0.064632, 0.083462, 0.11371, 0.059222, 0.037156, 0.074921, 0.125101, 0.098513, 0.129801, 0.132295, 0.229226, 0.281712, 0.366687, 0.366687, 0.308712, 0.308712, 0.30533, 0.232838, 0.18812, 0.118441, 0.118441, 0.185198, 0.191378, 0.229226, 0.295083, 0.298791, 0.222385, 0.236433, 0.278302, 0.308712, 0.275179, 0.229226, 0.278302, 0.275179, 0.170161, 0.116183, 0.067594, 0.122885, 0.15008, 0.200174, 0.26085, 0.216401, 0.216401, 0.173081, 0.098513, 0.125101, 0.147574, 0.200174, 0.118441, 0.120615, 0.076542, 0.094817, 0.094817, 0.092881, 0.098513, 0.098513, 0.102787, 0.142424, 0.132295, 0.137348, 0.116183, 0.071867, 0.049374, 0.033407, 0.041405, 0.073402, 0.06184, 0.045352, 0.045352, 0.042364, 0.043307, 0.069024, 0.056825, 0.074921, 0.038858, 0.022306, 0.038858, 0.043307, 0.055536, 0.064632, 0.058088, 0.051831, 0.085092, 0.086953, 0.139895, 0.137348, 0.155435, 0.092881, 0.15008, 0.15284, 0.257454, 0.170161, 0.147574, 0.125101, 0.0704, 0.129801, 0.236433, 0.15284, 0.144935, 0.15008, 0.111485, 0.067594, 0.116183, 0.127496, 0.170161, 0.191378, 0.191378, 0.120615, 0.18812, 0.158265, 0.098513, 0.090864, 0.161087, 0.158265, 0.225814, 0.311707, 0.298791, 0.257454, 0.275179, 0.377384, 0.339168, 0.30533, 0.321458, 0.328603, 0.335645, 0.26085, 0.194234, 0.170161, 0.232838, 0.232838, 0.264545, 0.25406, 0.25031, 0.15008, 0.194234, 0.120615, 0.125101, 0.142424, 0.144935, 0.200174, 0.125101, 0.17593, 0.17593, 0.236433, 0.26085, 0.21291, 0.25031, 0.281712, 0.308712, 0.225814, 0.139895, 0.155435, 0.167087, 0.109221, 0.179055, 0.102787, 0.17593, 0.196879, 0.116183, 0.122885, 0.064632, 0.090864, 0.078022, 0.127496, 0.127496, 0.102787, 0.076542, 0.078022, 0.043307, 0.043307, 0.048328, 0.100716, 0.090864, 0.147574, 0.18812, 0.164327, 0.257454, 0.216401, 0.132295, 0.137348, 0.109221, 0.200174, 0.155435, 0.147574, 0.11371, 0.122885, 0.147574, 0.144935, 0.196879, 0.291804, 0.30533, 0.339168, 0.291804, 0.200174, 0.122885, 0.142424, 0.179055, 0.116183, 0.092881, 0.147574, 0.216401, 0.247041, 0.236433, 0.25031, 0.25406, 0.203355, 0.206376, 0.17593, 0.179055, 0.11371, 0.11371, 0.0704, 0.085092, 0.100716, 0.182256, 0.194234, 0.206376, 0.127496, 0.209395, 0.281712, 0.232838, 0.247041, 0.281712, 0.200174, 0.295083, 0.295083, 0.278302, 0.179055, 0.158265, 0.206376, 0.278302, 0.25031, 0.308712, 0.281712, 0.25031, 0.194234, 0.291804, 0.225814], '')</t>
  </si>
  <si>
    <t>[2, 6]</t>
  </si>
  <si>
    <t xml:space="preserve">F5S151|F5S151_9ENTR Formate hydrogenlyase transcriptional activator OS=Enterobacter hormaechei ATCC 49162 </t>
  </si>
  <si>
    <t>([0.472492, 0.529623, 0.557691, 0.440853, 0.308712, 0.349426, 0.268042, 0.298791, 0.321458, 0.346032, 0.288399, 0.247041, 0.225814, 0.328603, 0.352862, 0.332115, 0.284882, 0.295083, 0.257454, 0.257454, 0.25031, 0.247041, 0.239899, 0.158265, 0.232838, 0.342579, 0.247041, 0.268042, 0.26085, 0.278302, 0.268042, 0.318242, 0.318242, 0.275179, 0.268042, 0.232838, 0.196879, 0.25406, 0.173081, 0.144935, 0.147574, 0.078022, 0.071867, 0.067594, 0.096677, 0.096677, 0.094817, 0.147574, 0.179055, 0.17593, 0.100716, 0.051831, 0.060549, 0.10481, 0.120615, 0.122885, 0.134866, 0.158265, 0.179055, 0.17593, 0.134866, 0.219301, 0.239899, 0.26085, 0.278302, 0.321458, 0.321458, 0.216401, 0.15008, 0.15008, 0.15008, 0.232838, 0.374039, 0.311707, 0.301917, 0.301917, 0.206376, 0.127496, 0.122885, 0.122885, 0.219301, 0.346032, 0.298791, 0.30533, 0.288399, 0.203355, 0.200174, 0.125101, 0.225814, 0.31487, 0.229226, 0.229226, 0.236433, 0.179055, 0.139895, 0.170161, 0.170161, 0.167087, 0.21291, 0.232838, 0.232838, 0.216401, 0.129801, 0.094817, 0.147574, 0.173081, 0.139895, 0.129801, 0.203355, 0.125101, 0.116183, 0.173081, 0.109221, 0.122885, 0.086953, 0.139895, 0.076542, 0.086953, 0.142424, 0.17593, 0.100716, 0.049374, 0.046336, 0.079919, 0.086953, 0.098513, 0.038858, 0.046336, 0.044297, 0.048328, 0.086953, 0.092881, 0.122885, 0.219301, 0.102787, 0.164327, 0.203355, 0.243554, 0.239899, 0.161087, 0.164327, 0.243554, 0.275179, 0.275179, 0.278302, 0.239899, 0.232838, 0.359901, 0.366687, 0.30533, 0.264545, 0.196879, 0.137348, 0.11371, 0.10481, 0.203355, 0.137348, 0.132295, 0.155435, 0.139895, 0.155435, 0.147574, 0.161087, 0.25406, 0.185198, 0.18812, 0.21291, 0.216401, 0.134866, 0.134866, 0.185198, 0.206376, 0.284882, 0.342579, 0.380708, 0.380708, 0.257454, 0.339168, 0.243554, 0.170161, 0.122885, 0.15284, 0.088832, 0.085092, 0.085092, 0.106997, 0.067594, 0.067594, 0.06312, 0.100716, 0.100716, 0.106997, 0.088832, 0.085092, 0.096677, 0.05306, 0.031287, 0.06312, 0.071867, 0.079919, 0.127496, 0.17593, 0.219301, 0.216401, 0.209395, 0.196879, 0.15008, 0.116183, 0.179055, 0.111485, 0.120615, 0.161087, 0.092881, 0.11371, 0.06184, 0.045352, 0.045352, 0.069024, 0.069024, 0.067594, 0.098513, 0.096677, 0.098513, 0.085092, 0.088832, 0.096677, 0.054297, 0.055536, 0.109221, 0.116183, 0.191378, 0.116183, 0.083462, 0.147574, 0.161087, 0.21291, 0.257454, 0.374039, 0.346032, 0.349426, 0.352862, 0.36309, 0.366687, 0.384043, 0.318242, 0.41194, 0.414856, 0.476583, 0.56648, 0.58069, 0.468512, 0.461924, 0.575842, 0.690604, 0.585406, 0.436924, 0.468512, 0.454136, 0.414856, 0.468512, 0.366687, 0.268042, 0.179055, 0.116183, 0.11371, 0.10481, 0.098513, 0.098513, 0.125101, 0.132295, 0.15008, 0.167087, 0.142424, 0.155435, 0.100716, 0.161087, 0.26085, 0.225814, 0.15284, 0.081712, 0.079919, 0.144935, 0.125101, 0.191378, 0.288399, 0.268042, 0.26085, 0.271506, 0.26085, 0.173081, 0.11371, 0.055536, 0.050641, 0.076542, 0.036378, 0.049374, 0.043307, 0.044297, 0.060549, 0.106997, 0.164327, 0.094817, 0.090864, 0.116183, 0.071867, 0.06312, 0.038042, 0.056825, 0.056825, 0.034884, 0.064632, 0.109221, 0.144935, 0.158265, 0.0704, 0.122885, 0.155435, 0.132295, 0.144935, 0.083462, 0.078022, 0.059222, 0.06184, 0.060549, 0.096677, 0.092881, 0.079919, 0.142424, 0.167087, 0.098513, 0.144935, 0.079919, 0.059222, 0.043307, 0.071867, 0.144935, 0.118441, 0.069024, 0.0704, 0.037156, 0.064632, 0.073402, 0.067594, 0.11371, 0.11371, 0.066181, 0.11371, 0.147574, 0.134866, 0.083462, 0.096677, 0.102787, 0.182256, 0.219301, 0.216401, 0.17593, 0.10481, 0.129801, 0.21291, 0.247041, 0.247041, 0.25406, 0.247041, 0.275179, 0.278302, 0.281712, 0.380708, 0.275179, 0.25031, 0.271506, 0.26085, 0.236433, 0.222385, 0.206376, 0.191378, 0.284882, 0.281712, 0.332115, 0.236433, 0.216401, 0.15008, 0.155435, 0.144935, 0.142424, 0.139895, 0.144935, 0.122885, 0.073402, 0.116183, 0.122885, 0.111485, 0.191378, 0.284882, 0.295083, 0.225814, 0.155435, 0.090864, 0.067594, 0.081712, 0.15008, 0.158265, 0.216401, 0.30533, 0.308712, 0.298791, 0.380708, 0.284882, 0.225814, 0.268042, 0.295083, 0.26085, 0.173081, 0.173081, 0.185198, 0.11371, 0.164327, 0.25406, 0.339168, 0.433034, 0.436924, 0.414856, 0.40511, 0.377384, 0.301917, 0.301917, 0.275179, 0.275179, 0.295083, 0.356642, 0.356642, 0.328603, 0.398279, 0.461924, 0.450668, 0.356642, 0.359901, 0.374039, 0.359901, 0.370445, 0.275179, 0.173081, 0.17593, 0.185198, 0.222385, 0.288399, 0.291804, 0.291804, 0.17593, 0.243554, 0.271506, 0.275179, 0.30533, 0.268042, 0.30533, 0.301917, 0.301917, 0.380708, 0.36309, 0.257454, 0.26085, 0.26085, 0.335645, 0.346032, 0.339168, 0.321458, 0.324872, 0.247041, 0.173081, 0.194234, 0.191378, 0.203355, 0.170161, 0.170161, 0.17593, 0.142424, 0.173081, 0.173081, 0.182256, 0.120615, 0.219301, 0.239899, 0.321458, 0.275179, 0.18812, 0.18812, 0.134866, 0.085092, 0.144935, 0.25406, 0.346032, 0.352862, 0.232838, 0.311707, 0.311707, 0.219301, 0.25406, 0.219301, 0.31487, 0.301917, 0.30533, 0.206376, 0.18812, 0.196879, 0.281712, 0.295083, 0.291804, 0.275179, 0.264545, 0.225814, 0.18812, 0.185198, 0.185198, 0.284882, 0.281712, 0.203355, 0.284882, 0.281712, 0.25406, 0.179055, 0.155435, 0.232838, 0.318242, 0.321458, 0.203355, 0.194234, 0.257454, 0.271506, 0.271506, 0.275179, 0.21291, 0.236433, 0.15284, 0.155435, 0.109221, 0.05306, 0.109221, 0.06312, 0.042364, 0.030611, 0.059222, 0.086953, 0.048328, 0.048328, 0.047319, 0.092881, 0.116183, 0.125101, 0.122885, 0.116183, 0.21291, 0.222385, 0.158265, 0.170161, 0.155435, 0.191378, 0.191378, 0.170161, 0.229226, 0.284882, 0.275179, 0.21291, 0.17593, 0.247041, 0.225814, 0.216401, 0.216401, 0.196879, 0.11371, 0.11371, 0.18812, 0.096677, 0.17593, 0.222385, 0.298791, 0.311707, 0.26085, 0.36309, 0.36309, 0.311707, 0.31487, 0.380708, 0.380708, 0.394753, 0.291804, 0.352862, 0.352862, 0.374039, 0.291804, 0.380708, 0.384043, 0.301917, 0.401658, 0.384043, 0.346032, 0.243554, 0.243554, 0.321458, 0.298791, 0.219301, 0.222385, 0.15008, 0.182256, 0.203355, 0.196879, 0.31487, 0.219301, 0.15008, 0.144935, 0.137348, 0.139895, 0.085092, 0.158265, 0.158265, 0.102787, 0.125101, 0.134866, 0.15008, 0.161087, 0.196879, 0.291804, 0.30533, 0.356642, 0.31487, 0.332115, 0.301917, 0.209395, 0.247041, 0.324872, 0.324872, 0.40511, 0.414856, 0.505461, 0.483068, 0.384043, 0.461924, 0.486429, 0.476583, 0.414856, 0.401658, 0.328603, 0.222385, 0.288399, 0.328603, 0.366687, 0.370445, 0.401658, 0.414856, 0.380708, 0.352862, 0.339168, 0.374039, 0.36309, 0.352862, 0.31487, 0.377384, 0.374039, 0.377384, 0.394753, 0.418646, 0.346032, 0.408655, 0.480142, 0.494003, 0.494003, 0.408655, 0.318242, 0.321458, 0.380708, 0.418646, 0.444081, 0.440853, 0.332115, 0.332115, 0.239899, 0.278302, 0.30533, 0.308712, 0.311707, 0.31487, 0.243554, 0.295083, 0.271506, 0.25031, 0.203355, 0.161087, 0.21291, 0.284882, 0.243554, 0.209395, 0.206376], '')</t>
  </si>
  <si>
    <t>[1, 2, 248, 249, 252, 253, 254, 631]</t>
  </si>
  <si>
    <t xml:space="preserve">F5S152|F5S152_9ENTR Iron ABC superfamily ATP binding cassette transporter, binding protein OS=Enterobacter hormaechei ATCC 49162 </t>
  </si>
  <si>
    <t>([0.016528, 0.013265, 0.014586, 0.020522, 0.021816, 0.029376, 0.042364, 0.044297, 0.032677, 0.034068, 0.046336, 0.060549, 0.034884, 0.044297, 0.041405, 0.073402, 0.06184, 0.085092, 0.15008, 0.102787, 0.161087, 0.118441, 0.167087, 0.216401, 0.225814, 0.158265, 0.170161, 0.158265, 0.158265, 0.26085, 0.31487, 0.31487, 0.239899, 0.268042, 0.206376, 0.209395, 0.200174, 0.30533, 0.298791, 0.288399, 0.291804, 0.311707, 0.311707, 0.239899, 0.15284, 0.096677, 0.118441, 0.111485, 0.071867, 0.098513, 0.090864, 0.076542, 0.048328, 0.071867, 0.086953, 0.10481, 0.134866, 0.0704, 0.038042, 0.042364, 0.042364, 0.06312, 0.035586, 0.038042, 0.074921, 0.120615, 0.118441, 0.15008, 0.167087, 0.247041, 0.239899, 0.194234, 0.191378, 0.167087, 0.167087, 0.200174, 0.134866, 0.164327, 0.200174, 0.308712, 0.18812, 0.21291, 0.222385, 0.206376, 0.30533, 0.275179, 0.182256, 0.182256, 0.185198, 0.173081, 0.179055, 0.194234, 0.239899, 0.147574, 0.170161, 0.203355, 0.170161, 0.25406, 0.173081, 0.264545, 0.170161, 0.182256, 0.100716, 0.098513, 0.179055, 0.179055, 0.179055, 0.26085, 0.271506, 0.275179, 0.26085, 0.247041, 0.232838, 0.232838, 0.26085, 0.298791, 0.271506, 0.239899, 0.232838, 0.25031, 0.232838, 0.311707, 0.298791, 0.298791, 0.291804, 0.295083, 0.278302, 0.243554, 0.18812, 0.219301, 0.257454, 0.26085, 0.257454, 0.209395, 0.170161, 0.247041, 0.288399, 0.25031, 0.222385, 0.222385, 0.288399, 0.271506, 0.284882, 0.346032, 0.346032, 0.268042, 0.247041, 0.209395, 0.25406, 0.225814, 0.182256, 0.106997, 0.106997, 0.120615, 0.086953, 0.116183, 0.125101, 0.059222, 0.06184, 0.10481, 0.06184, 0.032677, 0.035586, 0.022667, 0.030003, 0.041405, 0.0704, 0.066181, 0.088832, 0.071867, 0.086953, 0.085092, 0.125101, 0.137348, 0.064632, 0.106997, 0.092881, 0.083462, 0.170161, 0.170161, 0.185198, 0.18812, 0.291804, 0.291804, 0.374039, 0.243554, 0.275179, 0.275179, 0.284882, 0.268042, 0.295083, 0.366687, 0.366687, 0.394753, 0.271506, 0.318242, 0.219301, 0.15008, 0.081712, 0.071867, 0.085092, 0.076542, 0.120615, 0.144935, 0.132295, 0.100716, 0.191378, 0.164327, 0.102787, 0.064632, 0.066181, 0.067594, 0.060549, 0.109221, 0.109221, 0.167087, 0.219301, 0.324872, 0.30533, 0.328603, 0.30533, 0.318242, 0.26085, 0.18812, 0.161087, 0.164327, 0.194234, 0.194234, 0.196879, 0.203355, 0.271506, 0.264545, 0.281712, 0.281712, 0.284882, 0.203355, 0.264545, 0.275179, 0.209395, 0.31487, 0.308712, 0.352862, 0.335645, 0.31487, 0.311707, 0.284882, 0.25406, 0.264545, 0.284882, 0.321458, 0.339168, 0.25406, 0.196879, 0.132295, 0.132295, 0.120615, 0.122885, 0.109221, 0.10481, 0.161087, 0.161087, 0.167087, 0.134866, 0.086953, 0.15008, 0.236433, 0.236433, 0.281712, 0.281712, 0.25031, 0.161087, 0.216401, 0.196879, 0.185198, 0.243554, 0.243554, 0.257454, 0.374039, 0.335645, 0.275179, 0.257454, 0.268042, 0.268042, 0.30533, 0.359901, 0.284882, 0.271506, 0.295083, 0.281712, 0.271506, 0.191378, 0.21291, 0.158265, 0.216401, 0.308712, 0.311707, 0.324872, 0.291804, 0.225814, 0.264545, 0.359901, 0.370445, 0.275179, 0.352862, 0.349426, 0.295083, 0.271506, 0.275179, 0.25031, 0.264545, 0.271506, 0.295083, 0.356642, 0.436924, 0.486429, 0.387226, 0.384043, 0.370445, 0.311707, 0.346032, 0.25406, 0.232838, 0.203355, 0.268042, 0.239899, 0.203355, 0.275179, 0.36309, 0.335645, 0.349426, 0.288399, 0.222385], '')</t>
  </si>
  <si>
    <t xml:space="preserve">F5S153|F5S153_9ENTR Heme ABC superfamily ATP binding cassette transporter, membrane protein OS=Enterobacter hormaechei ATCC 49162 </t>
  </si>
  <si>
    <t>([0.040537, 0.018787, 0.009187, 0.006795, 0.009294, 0.013016, 0.016826, 0.016257, 0.011342, 0.009015, 0.009015, 0.008002, 0.005872, 0.004899, 0.004135, 0.00359, 0.003671, 0.002761, 0.002327, 0.001906, 0.001344, 0.001344, 0.001434, 0.002276, 0.002396, 0.00231, 0.002366, 0.001649, 0.001906, 0.001778, 0.00283, 0.002366, 0.003053, 0.003997, 0.004315, 0.00389, 0.004247, 0.004921, 0.004414, 0.006194, 0.007555, 0.011342, 0.007645, 0.010131, 0.007031, 0.009865, 0.01078, 0.007259, 0.012727, 0.008409, 0.014783, 0.013016, 0.01227, 0.008276, 0.008624, 0.011903, 0.015344, 0.014783, 0.01204, 0.025762, 0.013265, 0.012727, 0.008276, 0.012491, 0.013437, 0.018415, 0.010221, 0.007259, 0.008276, 0.006245, 0.006988, 0.005318, 0.00515, 0.006421, 0.009015, 0.005872, 0.00515, 0.004689, 0.005249, 0.006701, 0.005623, 0.006533, 0.004646, 0.006567, 0.006567, 0.004689, 0.003924, 0.00543, 0.007315, 0.007422, 0.006194, 0.006701, 0.009401, 0.011106, 0.008895, 0.006795, 0.006894, 0.007877, 0.008895, 0.011903, 0.009865, 0.011903, 0.014075, 0.023963, 0.024826, 0.024826, 0.035586, 0.040537, 0.038858, 0.021381, 0.017447, 0.019401, 0.014075, 0.011903, 0.006795, 0.00962, 0.014783, 0.025316, 0.020165, 0.020165, 0.020165, 0.014783, 0.014586, 0.014586, 0.014783, 0.011106, 0.007091, 0.007091, 0.009401, 0.008276, 0.007031, 0.008075, 0.009294, 0.008624, 0.007422, 0.007031, 0.005683, 0.004736, 0.003341, 0.002761, 0.003701, 0.003864, 0.005223, 0.004646, 0.005378, 0.00543, 0.006142, 0.009977, 0.013821, 0.014586, 0.019401, 0.021381, 0.015694, 0.015344, 0.032017, 0.025316, 0.044297, 0.054297, 0.069024, 0.155435, 0.15284, 0.067594, 0.066181, 0.050641, 0.032677, 0.034068, 0.025762, 0.014075, 0.014075, 0.007877, 0.007555, 0.007555, 0.011106, 0.015078, 0.018787, 0.014783, 0.023963, 0.034068, 0.034068, 0.037156, 0.038858, 0.045352, 0.073402, 0.028695, 0.021816, 0.022667, 0.01227, 0.015344, 0.028107, 0.012491, 0.022306, 0.022667, 0.013613, 0.014586, 0.011669, 0.014315, 0.021816, 0.010221, 0.010372, 0.008276, 0.006894, 0.004689, 0.004689, 0.004358, 0.004921, 0.004689, 0.005623, 0.00777, 0.005503, 0.004835, 0.005683, 0.004736, 0.003478, 0.003177, 0.002138, 0.002727, 0.002512, 0.002014, 0.002211, 0.002276, 0.002662, 0.002035, 0.002976, 0.002482, 0.003246, 0.004315, 0.006245, 0.006245, 0.00543, 0.006567, 0.007495, 0.006894, 0.008624, 0.008276, 0.01078, 0.012491, 0.015344, 0.009401, 0.008156, 0.013265, 0.008075, 0.008075, 0.009096, 0.005623, 0.009187, 0.00962, 0.009483, 0.007645, 0.006245, 0.005011, 0.006078, 0.005318, 0.007877, 0.00543, 0.005992, 0.006701, 0.007315, 0.005734, 0.007877, 0.010509, 0.006701, 0.00962, 0.006988, 0.007422, 0.012491, 0.007645, 0.005623, 0.004208, 0.005249, 0.007422, 0.007495, 0.006039, 0.007091, 0.004431, 0.004513, 0.003821, 0.00389, 0.005086, 0.004135, 0.00407, 0.004208, 0.006245, 0.004414, 0.004689, 0.004315, 0.003701, 0.005011, 0.005734, 0.005249, 0.004161, 0.004161, 0.004976, 0.004161, 0.002881, 0.003727, 0.003924, 0.004315, 0.003727, 0.003512, 0.003431, 0.002976, 0.002881, 0.00283, 0.003405, 0.003431, 0.003431, 0.003431, 0.003804, 0.004483, 0.006245, 0.005086, 0.005683, 0.004921, 0.007259, 0.008002, 0.007259, 0.010509, 0.014586, 0.010672, 0.007422, 0.01204, 0.010131, 0.011903, 0.006894, 0.005503, 0.006701, 0.007495, 0.005992, 0.003757, 0.002503, 0.002606, 0.003701, 0.003478, 0.004736, 0.004899, 0.005378, 0.006039, 0.004736, 0.004577, 0.005683, 0.006533, 0.00515, 0.006078, 0.003864, 0.006039], '')</t>
  </si>
  <si>
    <t xml:space="preserve">F5S154|F5S154_9ENTR Iron(III) ABC superfamily ATP binding cassette transporter, ABC protein OS=Enterobacter hormaechei ATCC 49162 </t>
  </si>
  <si>
    <t>([0.076542, 0.056825, 0.079919, 0.116183, 0.15008, 0.122885, 0.085092, 0.071867, 0.096677, 0.125101, 0.106997, 0.125101, 0.078022, 0.134866, 0.15008, 0.15284, 0.15284, 0.142424, 0.229226, 0.225814, 0.25031, 0.243554, 0.229226, 0.161087, 0.155435, 0.179055, 0.247041, 0.324872, 0.311707, 0.301917, 0.295083, 0.352862, 0.352862, 0.359901, 0.281712, 0.342579, 0.291804, 0.21291, 0.194234, 0.18812, 0.122885, 0.170161, 0.173081, 0.281712, 0.36309, 0.339168, 0.308712, 0.222385, 0.167087, 0.243554, 0.170161, 0.173081, 0.173081, 0.179055, 0.257454, 0.25406, 0.229226, 0.308712, 0.301917, 0.301917, 0.30533, 0.384043, 0.390993, 0.31487, 0.257454, 0.25406, 0.281712, 0.219301, 0.271506, 0.232838, 0.173081, 0.26085, 0.26085, 0.271506, 0.264545, 0.229226, 0.31487, 0.349426, 0.321458, 0.418646, 0.41194, 0.41194, 0.346032, 0.339168, 0.42561, 0.384043, 0.321458, 0.321458, 0.301917, 0.324872, 0.42561, 0.398279, 0.422041, 0.422041, 0.422041, 0.418646, 0.486429, 0.370445, 0.36309, 0.401658, 0.295083, 0.324872, 0.298791, 0.370445, 0.377384, 0.380708, 0.458154, 0.534167, 0.458154, 0.557691, 0.525368, 0.497853, 0.5017, 0.476583, 0.468512, 0.394753, 0.40511, 0.342579, 0.366687, 0.377384, 0.36309, 0.461924, 0.476583, 0.51388, 0.509769, 0.394753, 0.390993, 0.377384, 0.288399, 0.352862, 0.349426, 0.377384, 0.418646, 0.5017, 0.5017, 0.5017, 0.497853, 0.494003, 0.436924, 0.497853, 0.483068, 0.458154, 0.374039, 0.332115, 0.332115, 0.335645, 0.468512, 0.465241, 0.483068, 0.480142, 0.390993, 0.301917, 0.311707, 0.308712, 0.342579, 0.339168, 0.352862, 0.4292, 0.332115, 0.4292, 0.36309, 0.370445, 0.401658, 0.497853, 0.486429, 0.486429, 0.390993, 0.321458, 0.328603, 0.225814, 0.229226, 0.31487, 0.418646, 0.318242, 0.339168, 0.236433, 0.236433, 0.222385, 0.139895, 0.155435, 0.129801, 0.129801, 0.129801, 0.134866, 0.074921, 0.102787, 0.098513, 0.139895, 0.167087, 0.134866, 0.120615, 0.134866, 0.144935, 0.132295, 0.132295, 0.066181, 0.066181, 0.050641, 0.05306, 0.096677, 0.142424, 0.167087, 0.167087, 0.111485, 0.088832, 0.15008, 0.142424, 0.144935, 0.191378, 0.196879, 0.247041, 0.264545, 0.232838, 0.219301, 0.239899, 0.298791, 0.295083, 0.275179, 0.200174, 0.203355, 0.137348, 0.0704, 0.069024, 0.074921, 0.11371, 0.134866, 0.132295, 0.073402, 0.079919, 0.035586, 0.034068, 0.037156, 0.035586, 0.066181, 0.066181, 0.060549, 0.071867, 0.122885, 0.116183, 0.206376, 0.106997, 0.092881, 0.111485, 0.090864, 0.120615, 0.094817, 0.0704, 0.050641, 0.085092, 0.051831, 0.092881, 0.064632, 0.028107], '')</t>
  </si>
  <si>
    <t>[107, 109, 110, 112, 123, 124, 133, 134, 135]</t>
  </si>
  <si>
    <t xml:space="preserve">F5S155|F5S155_9ENTR Permease protein OS=Enterobacter hormaechei ATCC 49162 </t>
  </si>
  <si>
    <t>([0.037156, 0.083462, 0.043307, 0.020522, 0.011669, 0.015694, 0.0198, 0.027463, 0.014586, 0.011518, 0.008075, 0.010509, 0.006142, 0.009187, 0.005734, 0.003671, 0.003701, 0.003298, 0.00243, 0.003804, 0.003512, 0.00231, 0.001692, 0.001597, 0.00152, 0.00155, 0.001602, 0.001709, 0.001743, 0.002435, 0.002336, 0.002529, 0.00243, 0.003512, 0.003555, 0.003864, 0.003924, 0.004513, 0.004315, 0.004388, 0.0028, 0.004247, 0.004247, 0.004835, 0.007177, 0.007091, 0.010131, 0.010221, 0.009977, 0.009401, 0.009294, 0.008624, 0.008276, 0.006421, 0.006374, 0.006374, 0.00777, 0.008002, 0.00777, 0.012727, 0.020522, 0.017797, 0.017797, 0.025316, 0.025316, 0.023087, 0.030611, 0.016528, 0.009483, 0.009096, 0.009096, 0.008409, 0.008804, 0.00962, 0.014315, 0.00962, 0.008156, 0.009483, 0.009096, 0.006374, 0.004358, 0.003079, 0.00389, 0.002555, 0.002976, 0.003053, 0.003053, 0.002727, 0.00292, 0.004483, 0.003276, 0.002327, 0.002035, 0.002881, 0.003341, 0.002529, 0.002396, 0.00283, 0.00283, 0.003177, 0.004388, 0.006078, 0.007555, 0.006142, 0.006194, 0.006142, 0.006567, 0.006567, 0.006421, 0.00962, 0.007177, 0.007259, 0.007315, 0.009187, 0.009401, 0.009294, 0.013016, 0.025316, 0.024826, 0.024393, 0.049374, 0.036378, 0.037156, 0.049374, 0.102787, 0.216401, 0.21291, 0.185198, 0.15284, 0.288399, 0.170161, 0.10481, 0.155435, 0.158265, 0.098513, 0.073402, 0.058088, 0.034068, 0.032017, 0.034884, 0.019109, 0.016826, 0.017138, 0.011106, 0.007555, 0.007495, 0.008276, 0.006421, 0.00543, 0.006194, 0.005011, 0.004835, 0.005223, 0.006142, 0.008804, 0.009401, 0.011106, 0.009187, 0.013016, 0.013613, 0.008624, 0.01078, 0.007259, 0.007259, 0.00962, 0.012727, 0.012727, 0.007091, 0.006142, 0.005011, 0.00389, 0.003924, 0.003924, 0.003864, 0.002881, 0.002078, 0.001855, 0.001211, 0.001481, 0.000936, 0.001061, 0.001271, 0.001271, 0.001748, 0.002117, 0.002057, 0.002482, 0.002503, 0.00389, 0.004208, 0.005992, 0.00543, 0.004483, 0.006988, 0.007315, 0.007091, 0.011106, 0.024393, 0.024393, 0.03976, 0.086953, 0.086953, 0.116183, 0.066181, 0.038042, 0.029376, 0.014315, 0.008276, 0.005623, 0.004483, 0.004414, 0.004315, 0.006039, 0.006078, 0.003997, 0.00389, 0.00515, 0.003478, 0.003512, 0.005378, 0.003864, 0.002606, 0.001649, 0.001417, 0.001533, 0.002327, 0.001906, 0.003212, 0.003109, 0.004483, 0.005086, 0.006421, 0.006482, 0.006567, 0.009977, 0.019109, 0.038042, 0.044297, 0.047319, 0.042364, 0.049374, 0.049374, 0.043307, 0.06184, 0.040537, 0.064632, 0.050641, 0.051831, 0.022306, 0.023087, 0.011518, 0.008276, 0.006619, 0.006894, 0.004835, 0.005086, 0.003431, 0.002976, 0.0028, 0.002555, 0.00231, 0.002057, 0.00292, 0.003431, 0.003963, 0.004835, 0.004315, 0.004388, 0.003963, 0.003963, 0.006374, 0.007091, 0.00962, 0.008804, 0.006039, 0.006142, 0.003997, 0.00558, 0.005623, 0.004835, 0.004921, 0.004921, 0.005086, 0.003924, 0.004513, 0.003341, 0.002482, 0.00283, 0.00246, 0.003701, 0.004431, 0.004414, 0.006245, 0.006795, 0.010926, 0.010672, 0.010672, 0.018787, 0.010926, 0.008723, 0.011518, 0.023087, 0.022306, 0.020165, 0.017797, 0.014075, 0.026892, 0.032677, 0.022667, 0.032017, 0.016257, 0.020522, 0.018106, 0.011669, 0.007259, 0.005249, 0.005734, 0.009096, 0.008895, 0.011342, 0.020165, 0.018787, 0.011106, 0.008525, 0.009728, 0.009865, 0.008525, 0.006988, 0.011106, 0.022306, 0.020165, 0.042364, 0.022306, 0.020876, 0.021816, 0.041405, 0.038858, 0.067594, 0.03976, 0.020876, 0.026338, 0.027463, 0.019109, 0.035586, 0.076542, 0.034884, 0.051831, 0.069024, 0.045352, 0.029376, 0.024826, 0.028107, 0.014586, 0.020522, 0.011903, 0.014783, 0.014783, 0.015694, 0.009728, 0.012727, 0.023534, 0.018787, 0.010509, 0.009187, 0.010372, 0.010221, 0.016826, 0.022667, 0.029376, 0.026338, 0.018106, 0.022306, 0.011669, 0.011903, 0.009401, 0.009483, 0.008156, 0.006374, 0.005872, 0.009187, 0.006142, 0.004835, 0.005503, 0.006567, 0.005932, 0.004689, 0.00359, 0.003431, 0.002606, 0.002117, 0.002435, 0.003461, 0.003461, 0.003478, 0.004689, 0.006421, 0.007495, 0.007177, 0.008002, 0.011669, 0.007877, 0.010131, 0.01227, 0.009294, 0.008895, 0.016021], '')</t>
  </si>
  <si>
    <t xml:space="preserve">F5S156|F5S156_9ENTR Nitrous oxide-stimulated promoter family protein OS=Enterobacter hormaechei ATCC 49162 </t>
  </si>
  <si>
    <t>([0.120615, 0.161087, 0.206376, 0.243554, 0.179055, 0.132295, 0.161087, 0.196879, 0.229226, 0.26085, 0.291804, 0.25406, 0.229226, 0.324872, 0.366687, 0.352862, 0.335645, 0.26085, 0.170161, 0.225814, 0.271506, 0.275179, 0.182256, 0.196879, 0.209395, 0.257454, 0.26085, 0.264545, 0.26085, 0.26085, 0.257454, 0.25406, 0.232838, 0.278302, 0.25406, 0.21291, 0.295083, 0.295083, 0.275179, 0.342579, 0.346032, 0.339168, 0.339168, 0.36309, 0.349426, 0.339168, 0.268042, 0.284882, 0.18812, 0.185198, 0.185198, 0.18812, 0.18812, 0.295083, 0.25406, 0.185198, 0.257454, 0.26085, 0.18812, 0.295083, 0.264545, 0.26085, 0.170161, 0.102787, 0.161087, 0.173081, 0.15008, 0.236433, 0.295083, 0.390993, 0.394753, 0.359901, 0.356642, 0.366687, 0.295083, 0.284882, 0.384043, 0.278302, 0.236433, 0.332115, 0.332115, 0.387226, 0.352862, 0.377384, 0.370445, 0.356642, 0.342579, 0.384043, 0.31487, 0.243554, 0.243554, 0.17593, 0.203355, 0.203355, 0.137348, 0.129801, 0.158265, 0.161087, 0.26085, 0.284882, 0.301917, 0.229226, 0.247041, 0.278302, 0.278302, 0.394753, 0.394753, 0.394753, 0.284882, 0.356642, 0.444081, 0.440853, 0.521092, 0.505461, 0.486429, 0.557691, 0.653063, 0.626927, 0.604312, 0.58069, 0.557691, 0.5017, 0.59508], '')</t>
  </si>
  <si>
    <t>[112, 113, 115, 116, 117, 118, 119, 120, 121, 122]</t>
  </si>
  <si>
    <t xml:space="preserve">F5S157|F5S157_9ENTR Toxin SymE-like domain-containing protein OS=Enterobacter hormaechei ATCC 49162 </t>
  </si>
  <si>
    <t>([0.216401, 0.281712, 0.191378, 0.232838, 0.182256, 0.216401, 0.15008, 0.094817, 0.120615, 0.144935, 0.170161, 0.21291, 0.206376, 0.203355, 0.288399, 0.31487, 0.398279, 0.4292, 0.342579, 0.342579, 0.433034, 0.433034, 0.328603, 0.41194, 0.346032, 0.422041, 0.394753, 0.458154, 0.480142, 0.476583, 0.390993, 0.390993, 0.377384, 0.374039, 0.271506, 0.18812, 0.194234, 0.191378, 0.167087, 0.243554, 0.127496, 0.129801, 0.129801, 0.219301, 0.219301, 0.295083, 0.222385, 0.25406, 0.216401, 0.295083, 0.232838, 0.318242, 0.328603, 0.328603, 0.328603, 0.352862, 0.356642, 0.268042, 0.271506, 0.216401, 0.18812, 0.26085, 0.26085, 0.257454, 0.216401, 0.216401, 0.179055, 0.21291, 0.179055, 0.219301, 0.18812, 0.236433, 0.191378, 0.139895, 0.10481, 0.0704], '')</t>
  </si>
  <si>
    <t xml:space="preserve">F5S159|F5S159_9ENTR 4-hydroxybenzoate decarboxylase, subunit D OS=Enterobacter hormaechei ATCC 49162 </t>
  </si>
  <si>
    <t>([0.098513, 0.155435, 0.129801, 0.132295, 0.144935, 0.182256, 0.209395, 0.26085, 0.229226, 0.25031, 0.281712, 0.257454, 0.222385, 0.332115, 0.264545, 0.182256, 0.295083, 0.209395, 0.206376, 0.185198, 0.11371, 0.116183, 0.060549, 0.085092, 0.055536, 0.06184, 0.066181, 0.069024, 0.066181, 0.102787, 0.0704, 0.066181, 0.086953, 0.155435, 0.15284, 0.191378, 0.295083, 0.275179, 0.291804, 0.301917, 0.324872, 0.41194, 0.384043, 0.468512, 0.433034, 0.541878, 0.553315, 0.529623, 0.541878, 0.454136, 0.447574, 0.538167, 0.517562, 0.545602, 0.549308, 0.490133, 0.517562, 0.5017, 0.444081, 0.56648, 0.562014, 0.472492, 0.42561, 0.509769, 0.5017, 0.529623, 0.505461, 0.476583, 0.465241, 0.418646, 0.505461, 0.461924, 0.408655], '')</t>
  </si>
  <si>
    <t>[45, 46, 47, 48, 51, 52, 53, 54, 56, 57, 59, 60, 63, 64, 65, 66, 70]</t>
  </si>
  <si>
    <t xml:space="preserve">F5S162|F5S162_9ENTR Transcriptional regulator HosA OS=Enterobacter hormaechei ATCC 49162 </t>
  </si>
  <si>
    <t>([0.15284, 0.191378, 0.247041, 0.17593, 0.100716, 0.137348, 0.17593, 0.219301, 0.26085, 0.26085, 0.295083, 0.216401, 0.21291, 0.301917, 0.281712, 0.200174, 0.222385, 0.257454, 0.275179, 0.271506, 0.342579, 0.454136, 0.468512, 0.366687, 0.422041, 0.458154, 0.418646, 0.408655, 0.398279, 0.301917, 0.301917, 0.30533, 0.433034, 0.461924, 0.450668, 0.387226, 0.476583, 0.450668, 0.370445, 0.4292, 0.339168, 0.349426, 0.328603, 0.25406, 0.321458, 0.278302, 0.346032, 0.384043, 0.387226, 0.36309, 0.458154, 0.401658, 0.366687, 0.36309, 0.298791, 0.219301, 0.30533, 0.288399, 0.25031, 0.328603, 0.324872, 0.398279, 0.394753, 0.30533, 0.30533, 0.321458, 0.387226, 0.398279, 0.401658, 0.41194, 0.472492, 0.436924, 0.534167, 0.557691, 0.541878, 0.56648, 0.671169, 0.534167, 0.468512, 0.398279, 0.308712, 0.342579, 0.321458, 0.332115, 0.41194, 0.494003, 0.472492, 0.398279, 0.308712, 0.308712, 0.295083, 0.26085, 0.284882, 0.308712, 0.225814, 0.236433, 0.257454, 0.271506, 0.30533, 0.380708, 0.494003, 0.557691, 0.440853, 0.390993, 0.380708, 0.374039, 0.288399, 0.324872, 0.40511, 0.458154, 0.458154, 0.461924, 0.476583, 0.486429, 0.349426, 0.440853, 0.41194, 0.324872, 0.232838, 0.295083, 0.281712, 0.243554, 0.239899, 0.346032, 0.42561, 0.40511, 0.387226, 0.454136, 0.414856, 0.387226, 0.394753, 0.346032, 0.318242, 0.257454, 0.191378], '')</t>
  </si>
  <si>
    <t>[72, 73, 74, 75, 76, 77, 101]</t>
  </si>
  <si>
    <t xml:space="preserve">F5S163|F5S163_9ENTR LysR family transcriptional regulator OS=Enterobacter hormaechei ATCC 49162 </t>
  </si>
  <si>
    <t>([0.064632, 0.0704, 0.049374, 0.05306, 0.079919, 0.111485, 0.139895, 0.167087, 0.100716, 0.127496, 0.129801, 0.127496, 0.170161, 0.182256, 0.232838, 0.196879, 0.203355, 0.127496, 0.122885, 0.142424, 0.21291, 0.239899, 0.203355, 0.271506, 0.18812, 0.191378, 0.109221, 0.106997, 0.111485, 0.129801, 0.134866, 0.173081, 0.21291, 0.161087, 0.15008, 0.118441, 0.144935, 0.086953, 0.085092, 0.047319, 0.046336, 0.059222, 0.094817, 0.137348, 0.134866, 0.158265, 0.155435, 0.164327, 0.173081, 0.182256, 0.232838, 0.216401, 0.200174, 0.116183, 0.098513, 0.100716, 0.155435, 0.147574, 0.222385, 0.239899, 0.257454, 0.17593, 0.10481, 0.098513, 0.10481, 0.086953, 0.161087, 0.15284, 0.155435, 0.155435, 0.147574, 0.179055, 0.122885, 0.122885, 0.167087, 0.295083, 0.295083, 0.257454, 0.26085, 0.17593, 0.247041, 0.318242, 0.42561, 0.42561, 0.422041, 0.31487, 0.356642, 0.342579, 0.352862, 0.480142, 0.486429, 0.384043, 0.380708, 0.450668, 0.461924, 0.422041, 0.339168, 0.264545, 0.328603, 0.239899, 0.243554, 0.209395, 0.222385, 0.11371, 0.182256, 0.191378, 0.203355, 0.200174, 0.225814, 0.222385, 0.120615, 0.106997, 0.122885, 0.118441, 0.120615, 0.076542, 0.11371, 0.164327, 0.222385, 0.120615, 0.194234, 0.25031, 0.284882, 0.185198, 0.203355, 0.179055, 0.185198, 0.264545, 0.15284, 0.132295, 0.085092, 0.120615, 0.067594, 0.100716, 0.059222, 0.059222, 0.094817, 0.054297, 0.045352, 0.048328, 0.083462, 0.078022, 0.051831, 0.050641, 0.073402, 0.109221, 0.074921, 0.05306, 0.058088, 0.118441, 0.051831, 0.085092, 0.054297, 0.056825, 0.071867, 0.079919, 0.066181, 0.066181, 0.137348, 0.161087, 0.079919, 0.045352, 0.038042, 0.078022, 0.076542, 0.111485, 0.085092, 0.15284, 0.182256, 0.106997, 0.116183, 0.225814, 0.139895, 0.196879, 0.308712, 0.243554, 0.324872, 0.243554, 0.144935, 0.066181, 0.064632, 0.139895, 0.216401, 0.161087, 0.15284, 0.15008, 0.15008, 0.132295, 0.122885, 0.06184, 0.116183, 0.067594, 0.06184, 0.109221, 0.083462, 0.079919, 0.096677, 0.086953, 0.191378, 0.21291, 0.311707, 0.18812, 0.185198, 0.109221, 0.182256, 0.17593, 0.15008, 0.15008, 0.232838, 0.147574, 0.158265, 0.122885, 0.194234, 0.191378, 0.158265, 0.239899, 0.196879, 0.120615, 0.090864, 0.060549, 0.043307, 0.035586, 0.043307, 0.030611, 0.060549, 0.040537, 0.040537, 0.031287, 0.021381, 0.013265, 0.013265, 0.026892, 0.037156, 0.018106, 0.011518, 0.009865, 0.009401, 0.011518, 0.015694, 0.012491, 0.015694, 0.025762, 0.032017, 0.067594, 0.045352, 0.028107, 0.040537, 0.022306, 0.0198, 0.028107, 0.041405, 0.03976, 0.034884, 0.015344, 0.023534, 0.045352, 0.078022, 0.079919, 0.038042, 0.024393, 0.035586, 0.021381, 0.014783, 0.017138, 0.016826, 0.023087, 0.035586, 0.035586, 0.03976, 0.088832, 0.059222, 0.073402, 0.086953, 0.079919, 0.170161, 0.102787, 0.049374, 0.049374, 0.022306, 0.030611, 0.059222, 0.044297, 0.071867, 0.083462, 0.073402, 0.05306, 0.05306, 0.041405, 0.031287, 0.042364, 0.023534, 0.021816, 0.014783, 0.0198, 0.013265], '')</t>
  </si>
  <si>
    <t xml:space="preserve">F5S164|F5S164_9ENTR Major facilitator family transporter OS=Enterobacter hormaechei ATCC 49162 </t>
  </si>
  <si>
    <t>([0.004611, 0.003478, 0.002688, 0.003671, 0.002606, 0.001967, 0.001649, 0.002366, 0.002035, 0.001687, 0.002336, 0.002349, 0.001408, 0.001434, 0.001232, 0.001232, 0.000833, 0.001159, 0.000799, 0.001305, 0.001481, 0.002014, 0.002512, 0.003671, 0.003246, 0.003276, 0.005086, 0.007495, 0.007495, 0.013437, 0.024393, 0.017447, 0.013265, 0.021816, 0.023087, 0.018106, 0.018415, 0.033407, 0.044297, 0.050641, 0.020522, 0.020522, 0.027463, 0.018787, 0.019401, 0.013821, 0.018106, 0.00962, 0.010221, 0.006194, 0.00558, 0.00558, 0.004483, 0.004431, 0.005223, 0.007422, 0.010221, 0.006988, 0.006619, 0.007259, 0.011342, 0.021381, 0.016826, 0.009728, 0.00962, 0.006374, 0.008804, 0.008002, 0.008075, 0.005086, 0.005011, 0.004976, 0.004483, 0.00558, 0.007645, 0.005683, 0.004899, 0.004247, 0.006039, 0.004358, 0.003864, 0.003727, 0.003607, 0.003405, 0.005011, 0.006988, 0.007091, 0.00515, 0.006421, 0.006567, 0.009865, 0.012727, 0.009294, 0.011518, 0.014586, 0.01204, 0.019109, 0.024826, 0.032677, 0.017447, 0.017447, 0.010221, 0.01204, 0.008895, 0.014315, 0.013437, 0.011342, 0.011342, 0.021816, 0.015694, 0.029376, 0.030003, 0.022306, 0.038042, 0.043307, 0.041405, 0.064632, 0.066181, 0.049374, 0.050641, 0.051831, 0.100716, 0.182256, 0.125101, 0.127496, 0.094817, 0.047319, 0.037156, 0.058088, 0.027463, 0.027463, 0.020522, 0.023534, 0.041405, 0.025762, 0.021816, 0.025762, 0.018106, 0.011518, 0.014315, 0.014075, 0.018787, 0.011342, 0.008624, 0.010131, 0.011903, 0.008723, 0.013016, 0.011518, 0.014586, 0.014315, 0.013821, 0.009401, 0.005683, 0.005683, 0.007259, 0.005318, 0.005318, 0.004775, 0.00543, 0.00389, 0.003109, 0.003727, 0.003461, 0.003821, 0.002727, 0.002727, 0.003341, 0.002976, 0.003014, 0.002155, 0.003014, 0.004315, 0.006701, 0.011903, 0.014315, 0.015694, 0.015078, 0.013821, 0.022667, 0.030611, 0.064632, 0.11371, 0.06312, 0.15008, 0.10481, 0.179055, 0.129801, 0.111485, 0.15008, 0.257454, 0.387226, 0.278302, 0.170161, 0.155435, 0.071867, 0.071867, 0.040537, 0.044297, 0.020522, 0.010509, 0.007555, 0.005799, 0.004414, 0.006142, 0.005932, 0.005799, 0.003963, 0.003924, 0.005318, 0.00407, 0.003997, 0.00292, 0.004135, 0.00558, 0.004611, 0.004431, 0.003212, 0.002761, 0.00389, 0.005378, 0.008723, 0.009728, 0.015078, 0.017138, 0.015344, 0.018106, 0.026338, 0.046336, 0.098513, 0.098513, 0.116183, 0.058088, 0.067594, 0.032677, 0.040537, 0.029376, 0.060549, 0.076542, 0.106997, 0.098513, 0.043307, 0.0198, 0.0198, 0.010672, 0.014783, 0.011342, 0.010509, 0.012727, 0.016257, 0.009096, 0.005992, 0.007315, 0.010672, 0.008723, 0.013016, 0.013016, 0.023534, 0.028695, 0.025316, 0.020522, 0.014075, 0.015694, 0.026892, 0.022306, 0.023534, 0.013016, 0.017138, 0.013265, 0.013821, 0.013437, 0.013821, 0.016257, 0.009483, 0.006567, 0.006533, 0.006795, 0.004835, 0.004689, 0.004736, 0.005623, 0.005932, 0.00543, 0.005503, 0.006078, 0.006619, 0.007031, 0.008624, 0.005318, 0.005318, 0.003804, 0.003212, 0.004414, 0.00515, 0.006988, 0.009728, 0.016826, 0.009483, 0.009728, 0.009728, 0.008723, 0.010509, 0.011518, 0.020522, 0.038858, 0.030611, 0.031287, 0.023534, 0.017138, 0.040537, 0.036378, 0.074921, 0.132295, 0.155435, 0.21291, 0.161087, 0.191378, 0.21291, 0.278302, 0.349426, 0.311707, 0.216401, 0.116183, 0.161087, 0.083462, 0.094817, 0.098513, 0.134866, 0.155435, 0.247041, 0.120615, 0.074921, 0.055536, 0.044297, 0.028107, 0.014075, 0.011342, 0.006988, 0.005734, 0.006619, 0.005932, 0.004835, 0.006533, 0.006078, 0.004835, 0.006894, 0.006988, 0.004736, 0.003461, 0.004135, 0.004611, 0.004976, 0.006619, 0.006619, 0.004736, 0.005503, 0.005378, 0.006194, 0.005683, 0.004921, 0.003276, 0.003276, 0.00389, 0.003109, 0.003246, 0.00389, 0.002727, 0.001855, 0.003079, 0.003276, 0.002662, 0.001602, 0.001709, 0.001344, 0.00155, 0.001597, 0.001675, 0.002529, 0.003177, 0.004835, 0.004611, 0.005086, 0.00515, 0.006078, 0.005799, 0.008804, 0.008804, 0.016021, 0.030003, 0.019401, 0.024826, 0.038858, 0.073402, 0.111485, 0.209395, 0.17593, 0.291804, 0.232838, 0.170161, 0.118441], '')</t>
  </si>
  <si>
    <t xml:space="preserve">F5S165|F5S165_9ENTR DUF4440 domain-containing protein OS=Enterobacter hormaechei ATCC 49162 </t>
  </si>
  <si>
    <t>([0.155435, 0.203355, 0.15284, 0.164327, 0.111485, 0.161087, 0.206376, 0.132295, 0.094817, 0.120615, 0.127496, 0.161087, 0.170161, 0.173081, 0.284882, 0.278302, 0.275179, 0.232838, 0.239899, 0.243554, 0.209395, 0.291804, 0.191378, 0.247041, 0.301917, 0.394753, 0.275179, 0.185198, 0.25031, 0.247041, 0.278302, 0.335645, 0.328603, 0.31487, 0.324872, 0.349426, 0.257454, 0.257454, 0.278302, 0.356642, 0.41194, 0.352862, 0.339168, 0.444081, 0.349426, 0.236433, 0.144935, 0.21291, 0.30533, 0.335645, 0.42561, 0.398279, 0.356642, 0.390993, 0.390993, 0.295083, 0.25406, 0.25031, 0.243554, 0.164327, 0.17593, 0.17593, 0.173081, 0.200174, 0.206376, 0.222385, 0.31487, 0.41194, 0.324872, 0.321458, 0.346032, 0.346032, 0.318242, 0.264545, 0.158265, 0.155435, 0.144935, 0.144935, 0.239899, 0.243554, 0.342579, 0.339168, 0.352862, 0.468512, 0.468512, 0.476583, 0.613573, 0.517562, 0.525368, 0.58069, 0.557691, 0.42561, 0.422041, 0.450668, 0.490133, 0.51388, 0.42561, 0.541878, 0.56648, 0.562014, 0.562014, 0.557691, 0.56648, 0.476583, 0.447574, 0.339168, 0.324872, 0.21291, 0.203355, 0.194234, 0.271506, 0.281712, 0.366687, 0.380708, 0.408655, 0.408655, 0.458154, 0.545602, 0.509769, 0.468512, 0.422041, 0.390993, 0.342579, 0.281712, 0.401658], '')</t>
  </si>
  <si>
    <t>[86, 87, 88, 89, 90, 95, 97, 98, 99, 100, 101, 102, 117, 118]</t>
  </si>
  <si>
    <t xml:space="preserve">F5S167|F5S167_9ENTR Lipoprotein NlpD OS=Enterobacter hormaechei ATCC 49162 </t>
  </si>
  <si>
    <t>([0.852992, 0.716283, 0.733139, 0.798249, 0.712013, 0.728858, 0.754692, 0.801317, 0.733139, 0.745909, 0.754692, 0.827927, 0.827927, 0.827927, 0.750527, 0.750527, 0.81615, 0.750527, 0.767246, 0.771762, 0.771762, 0.703578, 0.791621, 0.788093, 0.771762, 0.846163, 0.84206, 0.846163, 0.733139, 0.73685, 0.642678, 0.657645, 0.626927, 0.618285, 0.525368, 0.613573, 0.626927, 0.5017, 0.608892, 0.570702, 0.570702, 0.534167, 0.517562, 0.509769, 0.51388, 0.497853, 0.483068, 0.483068, 0.401658, 0.472492, 0.468512, 0.538167, 0.534167, 0.525368, 0.553315, 0.648219, 0.56648, 0.468512, 0.472492, 0.370445, 0.356642, 0.281712, 0.216401, 0.281712, 0.284882, 0.295083, 0.311707, 0.232838, 0.243554, 0.332115, 0.275179, 0.30533, 0.31487, 0.31487, 0.328603, 0.321458, 0.275179, 0.332115, 0.387226, 0.486429, 0.486429, 0.486429, 0.505461, 0.608892, 0.545602, 0.545602, 0.534167, 0.51388, 0.538167, 0.529623, 0.458154, 0.521092, 0.562014, 0.534167, 0.521092, 0.509769, 0.494003, 0.59014, 0.509769, 0.534167, 0.529623, 0.622677, 0.666105, 0.741537, 0.653063, 0.716283, 0.685117, 0.648219, 0.666105, 0.680603, 0.671169, 0.703578, 0.707965, 0.707965, 0.745909, 0.741537, 0.675549, 0.675549, 0.675549, 0.720929, 0.728858, 0.685117, 0.680603, 0.661982, 0.661982, 0.661982, 0.59508, 0.585406, 0.613573, 0.59917, 0.707965, 0.642678, 0.58069, 0.570702, 0.468512, 0.454136, 0.476583, 0.545602, 0.541878, 0.505461, 0.549308, 0.545602, 0.549308, 0.521092, 0.534167, 0.525368, 0.541878, 0.517562, 0.59014, 0.608892, 0.613573, 0.562014, 0.626927, 0.720929, 0.685117, 0.779859, 0.720929, 0.622677, 0.604312, 0.570702, 0.618285, 0.59917, 0.59508, 0.562014, 0.648219, 0.562014, 0.509769, 0.545602, 0.63748, 0.59508, 0.517562, 0.541878, 0.553315, 0.525368, 0.521092, 0.553315, 0.562014, 0.653063, 0.690604, 0.685117, 0.720929, 0.675549, 0.575842, 0.575842, 0.608892, 0.486429, 0.557691, 0.538167, 0.58069, 0.58069, 0.59917, 0.666105, 0.613573, 0.525368, 0.480142, 0.497853, 0.51388, 0.414856, 0.380708, 0.40511, 0.40511, 0.42561, 0.42561, 0.497853, 0.509769, 0.505461, 0.585406, 0.486429, 0.585406, 0.461924, 0.436924, 0.422041, 0.422041, 0.422041, 0.494003, 0.585406, 0.529623, 0.444081, 0.458154, 0.458154, 0.458154, 0.4292, 0.422041, 0.422041, 0.433034, 0.366687, 0.318242, 0.243554, 0.291804, 0.278302, 0.359901, 0.356642, 0.291804, 0.301917, 0.301917, 0.225814, 0.216401, 0.25406, 0.257454, 0.257454, 0.21291, 0.147574, 0.167087, 0.167087, 0.179055, 0.179055, 0.236433, 0.209395, 0.219301, 0.239899, 0.216401, 0.139895, 0.137348, 0.203355, 0.203355, 0.216401, 0.295083, 0.26085, 0.182256, 0.191378, 0.268042, 0.356642, 0.440853, 0.454136, 0.461924, 0.390993, 0.377384, 0.339168, 0.418646, 0.5017, 0.5017, 0.450668, 0.505461, 0.538167, 0.483068, 0.468512, 0.458154, 0.458154, 0.490133, 0.570702, 0.648219, 0.632174, 0.608892, 0.59917, 0.490133, 0.486429, 0.450668, 0.468512, 0.414856, 0.42561, 0.335645, 0.335645, 0.40511, 0.4292, 0.4292, 0.40511, 0.418646, 0.454136, 0.377384, 0.390993, 0.311707, 0.239899, 0.271506, 0.281712, 0.284882, 0.342579, 0.308712, 0.390993, 0.349426, 0.4292, 0.390993, 0.486429, 0.468512, 0.450668, 0.42561], '')</t>
  </si>
  <si>
    <t>[0, 1, 2, 3, 4, 5, 6, 7, 8, 9, 10, 11, 12, 13, 14, 15, 16, 17, 18, 19, 20, 21, 22, 23, 24, 25, 26, 27, 28, 29, 30, 31, 32, 33, 34, 35, 36, 37, 38, 39, 40, 41, 42, 43, 44, 51, 52, 53, 54, 55, 56, 82, 83, 84, 85, 86, 87, 88, 89, 91, 92, 93, 94, 95, 97, 98, 99, 100, 101, 102, 103, 104, 105, 106, 107, 108, 109, 110, 111, 112, 113, 114, 115, 116, 117, 118, 119, 120, 121, 122, 123, 124, 125, 126, 127, 128, 129, 130, 131, 132, 133, 137, 138, 139, 140, 141, 142, 143, 144, 145, 146, 147, 148, 149, 150, 151, 152, 153, 154, 155, 156, 157, 158, 159, 160, 161, 162, 163, 164, 165, 166, 167, 168, 169, 170, 171, 172, 173, 174, 175, 176, 177, 178, 179, 180, 181, 182, 183, 184, 186, 187, 188, 189, 190, 191, 192, 193, 196, 204, 205, 206, 208, 215, 216, 269, 270, 272, 273, 279, 280, 281, 282, 283]</t>
  </si>
  <si>
    <t>148)</t>
  </si>
  <si>
    <t xml:space="preserve">F5S168|F5S168_9ENTR Uncharacterized protein OS=Enterobacter hormaechei ATCC 49162 </t>
  </si>
  <si>
    <t>([0.032017, 0.071867, 0.041405, 0.078022, 0.055536, 0.037156, 0.064632, 0.10481, 0.15284, 0.111485, 0.086953, 0.134866, 0.066181, 0.129801, 0.225814, 0.147574, 0.155435, 0.155435, 0.185198, 0.284882, 0.239899, 0.26085, 0.137348, 0.239899, 0.122885, 0.125101, 0.206376, 0.206376, 0.147574, 0.125101, 0.206376, 0.278302, 0.278302, 0.380708, 0.366687, 0.36309, 0.461924, 0.408655, 0.370445, 0.422041, 0.422041, 0.374039, 0.41194, 0.447574, 0.42561, 0.422041, 0.497853, 0.394753, 0.394753, 0.394753, 0.31487, 0.206376, 0.122885, 0.122885, 0.134866, 0.134866, 0.088832, 0.054297, 0.054297, 0.05306, 0.036378, 0.026338, 0.037156, 0.038042, 0.05306, 0.032017, 0.071867, 0.046336], '')</t>
  </si>
  <si>
    <t xml:space="preserve">F5S175|F5S175_9ENTR Inner membrane protein YgbE OS=Enterobacter hormaechei ATCC 49162 </t>
  </si>
  <si>
    <t>([0.092881, 0.122885, 0.142424, 0.216401, 0.284882, 0.155435, 0.194234, 0.232838, 0.268042, 0.298791, 0.346032, 0.4292, 0.440853, 0.301917, 0.301917, 0.132295, 0.142424, 0.257454, 0.278302, 0.281712, 0.182256, 0.173081, 0.073402, 0.043307, 0.033407, 0.014586, 0.014783, 0.008624, 0.007031, 0.004689, 0.004577, 0.002881, 0.003109, 0.001786, 0.001855, 0.001305, 0.001408, 0.001305, 0.001305, 0.001572, 0.00246, 0.00231, 0.001383, 0.001408, 0.001155, 0.000721, 0.000704, 0.001211, 0.001172, 0.00152, 0.001383, 0.00076, 0.000799, 0.000532, 0.000648, 0.000773, 0.001408, 0.001572, 0.001344, 0.000923, 0.000575, 0.000348, 0.000648, 0.000842, 0.001271, 0.001383, 0.001855, 0.002705, 0.001778, 0.001649, 0.00155, 0.002555, 0.003924, 0.003924, 0.003246, 0.003177, 0.003804, 0.00359, 0.003366, 0.002623, 0.00359, 0.003276, 0.003671, 0.003757, 0.003757, 0.003366, 0.003671, 0.002662, 0.001687, 0.002503, 0.002727, 0.001778, 0.001103, 0.000661, 0.000661, 0.000648, 0.000833, 0.000854, 0.00052, 0.000631, 0.00076, 0.000447, 0.000532, 0.000412, 0.000189, 0.00018, 0.000163, 0.000146], '')</t>
  </si>
  <si>
    <t xml:space="preserve">F5S180|F5S180_9ENTR Alkaline phosphatase isozyme conversion protein OS=Enterobacter hormaechei ATCC 49162 </t>
  </si>
  <si>
    <t>([0.043307, 0.025762, 0.028695, 0.019109, 0.026338, 0.021816, 0.018415, 0.012491, 0.010672, 0.009187, 0.013016, 0.013821, 0.027463, 0.022667, 0.028107, 0.042364, 0.043307, 0.043307, 0.021381, 0.040537, 0.0704, 0.050641, 0.0704, 0.086953, 0.106997, 0.120615, 0.144935, 0.21291, 0.324872, 0.324872, 0.380708, 0.352862, 0.324872, 0.206376, 0.275179, 0.268042, 0.264545, 0.200174, 0.200174, 0.298791, 0.301917, 0.31487, 0.36309, 0.418646, 0.366687, 0.335645, 0.318242, 0.318242, 0.318242, 0.216401, 0.21291, 0.25406, 0.268042, 0.346032, 0.342579, 0.278302, 0.291804, 0.232838, 0.281712, 0.185198, 0.18812, 0.185198, 0.164327, 0.122885, 0.11371, 0.125101, 0.111485, 0.116183, 0.139895, 0.137348, 0.137348, 0.142424, 0.078022, 0.071867, 0.064632, 0.129801, 0.164327, 0.155435, 0.203355, 0.219301, 0.328603, 0.229226, 0.239899, 0.239899, 0.247041, 0.243554, 0.275179, 0.377384, 0.377384, 0.31487, 0.222385, 0.288399, 0.339168, 0.444081, 0.458154, 0.458154, 0.447574, 0.401658, 0.370445, 0.384043, 0.384043, 0.284882, 0.298791, 0.206376, 0.158265, 0.203355, 0.206376, 0.139895, 0.147574, 0.147574, 0.132295, 0.206376, 0.271506, 0.26085, 0.25406, 0.243554, 0.216401, 0.225814, 0.200174, 0.239899, 0.232838, 0.232838, 0.243554, 0.328603, 0.41194, 0.377384, 0.414856, 0.328603, 0.42561, 0.41194, 0.332115, 0.42561, 0.4292, 0.408655, 0.418646, 0.390993, 0.380708, 0.335645, 0.321458, 0.324872, 0.281712, 0.194234, 0.200174, 0.203355, 0.179055, 0.196879, 0.278302, 0.200174, 0.275179, 0.271506, 0.196879, 0.30533, 0.298791, 0.288399, 0.196879, 0.222385, 0.179055, 0.185198, 0.167087, 0.127496, 0.15008, 0.185198, 0.25406, 0.232838, 0.321458, 0.370445, 0.370445, 0.359901, 0.4292, 0.359901, 0.346032, 0.398279, 0.384043, 0.390993, 0.324872, 0.335645, 0.332115, 0.41194, 0.370445, 0.468512, 0.494003, 0.545602, 0.56648, 0.562014, 0.557691, 0.549308, 0.534167, 0.436924, 0.370445, 0.321458, 0.311707, 0.328603, 0.288399, 0.278302, 0.278302, 0.281712, 0.275179, 0.225814, 0.219301, 0.268042, 0.264545, 0.222385, 0.139895, 0.071867, 0.079919, 0.083462, 0.076542, 0.081712, 0.122885, 0.179055, 0.264545, 0.342579, 0.328603, 0.346032, 0.335645, 0.321458, 0.321458, 0.40511, 0.461924, 0.472492, 0.465241, 0.444081, 0.447574, 0.5017, 0.534167, 0.490133, 0.494003, 0.5017, 0.497853, 0.494003, 0.436924, 0.321458, 0.301917, 0.275179, 0.332115, 0.346032, 0.380708, 0.447574, 0.444081, 0.454136, 0.480142, 0.483068, 0.42561, 0.534167, 0.562014, 0.657645, 0.694846, 0.690604, 0.59014, 0.494003, 0.51388, 0.59014, 0.694846, 0.733139, 0.699094, 0.56648, 0.557691, 0.521092, 0.494003, 0.497853, 0.40511, 0.40511, 0.349426, 0.36309, 0.257454, 0.206376, 0.216401, 0.191378, 0.194234, 0.271506, 0.25031, 0.239899, 0.173081, 0.173081, 0.164327, 0.21291, 0.311707, 0.301917, 0.225814, 0.26085, 0.275179, 0.352862, 0.318242, 0.370445, 0.433034, 0.51388, 0.545602, 0.4292, 0.486429, 0.490133, 0.476583, 0.58069, 0.58069, 0.557691, 0.570702, 0.59014, 0.525368, 0.525368, 0.458154, 0.549308, 0.553315, 0.553315, 0.56648, 0.58069, 0.494003, 0.505461, 0.505461, 0.51388, 0.553315, 0.553315, 0.562014, 0.570702, 0.483068, 0.490133, 0.604312, 0.59508, 0.575842, 0.657645, 0.657645, 0.675549, 0.59917, 0.58069, 0.5017, 0.458154, 0.384043, 0.486429, 0.414856, 0.36309, 0.384043, 0.458154, 0.36309, 0.332115, 0.324872, 0.380708, 0.374039, 0.36309, 0.339168, 0.318242, 0.288399, 0.25406, 0.284882, 0.321458, 0.291804, 0.335645, 0.346032, 0.42561, 0.339168], '')</t>
  </si>
  <si>
    <t>[181, 182, 183, 184, 185, 186, 223, 224, 227, 243, 244, 245, 246, 247, 248, 250, 251, 252, 253, 254, 255, 256, 257, 285, 286, 291, 292, 293, 294, 295, 296, 297, 299, 300, 301, 302, 303, 305, 306, 307, 308, 309, 310, 311, 314, 315, 316, 317, 318, 319, 320, 321, 322]</t>
  </si>
  <si>
    <t xml:space="preserve">F5S185|F5S185_9ENTR AraC family helix-turn-helix domain protein OS=Enterobacter hormaechei ATCC 49162 </t>
  </si>
  <si>
    <t>([0.167087, 0.094817, 0.134866, 0.179055, 0.116183, 0.127496, 0.147574, 0.109221, 0.086953, 0.116183, 0.142424, 0.182256, 0.203355, 0.206376, 0.229226, 0.147574, 0.144935, 0.079919, 0.086953, 0.079919, 0.090864, 0.046336, 0.086953, 0.085092, 0.074921, 0.125101, 0.147574, 0.092881, 0.15008, 0.216401, 0.209395, 0.144935, 0.134866, 0.122885, 0.122885, 0.067594, 0.067594, 0.0704, 0.100716, 0.173081, 0.268042, 0.239899, 0.301917, 0.196879, 0.120615, 0.139895, 0.129801, 0.116183, 0.17593, 0.158265, 0.079919, 0.078022, 0.060549, 0.06312, 0.067594, 0.069024, 0.127496, 0.179055, 0.179055, 0.144935, 0.142424, 0.085092, 0.137348, 0.106997, 0.185198, 0.18812, 0.173081, 0.18812, 0.185198, 0.109221, 0.078022, 0.102787, 0.102787, 0.116183, 0.073402, 0.079919, 0.078022, 0.036378, 0.022306, 0.018106, 0.026338, 0.025762, 0.026892, 0.024393, 0.024393, 0.028107, 0.041405, 0.045352, 0.037156, 0.03976, 0.083462, 0.081712, 0.060549, 0.0704, 0.127496, 0.127496, 0.122885, 0.098513, 0.109221, 0.185198, 0.219301, 0.139895, 0.078022, 0.125101, 0.15008, 0.132295, 0.06312, 0.048328, 0.028695, 0.036378, 0.020876, 0.012491, 0.019109, 0.038858, 0.038858, 0.037156, 0.055536, 0.029376, 0.034068, 0.034068, 0.038858, 0.030611, 0.031287, 0.055536, 0.059222, 0.031287, 0.055536, 0.10481, 0.088832, 0.078022, 0.040537, 0.040537, 0.040537, 0.03976, 0.037156, 0.030003, 0.015344, 0.016528, 0.029376, 0.037156, 0.054297, 0.049374, 0.047319, 0.046336, 0.046336, 0.045352, 0.086953, 0.050641, 0.046336, 0.083462, 0.118441, 0.194234, 0.281712, 0.380708, 0.370445, 0.281712, 0.25406, 0.370445, 0.295083, 0.196879, 0.179055, 0.206376, 0.132295, 0.17593, 0.236433, 0.236433, 0.155435, 0.147574, 0.225814, 0.225814, 0.15008, 0.185198, 0.118441, 0.102787, 0.10481, 0.06184, 0.094817, 0.096677, 0.096677, 0.15008, 0.15284, 0.100716, 0.100716, 0.173081, 0.137348, 0.079919, 0.047319, 0.083462, 0.083462, 0.049374, 0.025316, 0.043307, 0.042364, 0.076542, 0.059222, 0.058088, 0.056825, 0.067594, 0.03976, 0.032017, 0.032677, 0.032677, 0.028107, 0.030611, 0.030611, 0.022306, 0.047319, 0.047319, 0.050641, 0.05306, 0.078022, 0.129801, 0.137348, 0.116183, 0.067594, 0.102787, 0.060549, 0.111485, 0.122885, 0.216401, 0.278302, 0.18812, 0.284882, 0.384043, 0.288399, 0.25406, 0.257454, 0.264545, 0.356642, 0.352862, 0.243554, 0.243554, 0.268042, 0.271506, 0.295083, 0.349426, 0.321458, 0.408655, 0.40511, 0.398279, 0.291804, 0.257454, 0.339168, 0.264545, 0.264545, 0.366687, 0.36309, 0.450668, 0.476583, 0.468512, 0.472492, 0.472492, 0.494003, 0.497853, 0.5017, 0.497853, 0.521092, 0.56648, 0.575842, 0.613573, 0.608892, 0.724957, 0.694846, 0.690604, 0.690604, 0.666105, 0.661982, 0.707965, 0.703578, 0.653063, 0.661982, 0.671169, 0.795062, 0.661982, 0.703578, 0.59508, 0.56648, 0.494003, 0.494003, 0.486429, 0.370445, 0.25406, 0.278302, 0.219301, 0.15008, 0.222385, 0.239899, 0.26085, 0.18812, 0.170161, 0.170161, 0.164327, 0.078022, 0.083462, 0.134866, 0.11371, 0.191378, 0.139895, 0.125101, 0.081712, 0.081712, 0.155435, 0.268042, 0.278302, 0.374039, 0.468512, 0.458154, 0.359901, 0.335645, 0.321458, 0.356642, 0.374039, 0.284882, 0.422041, 0.450668, 0.390993, 0.390993, 0.356642, 0.440853, 0.444081, 0.505461, 0.494003, 0.4292, 0.41194, 0.332115, 0.257454, 0.167087, 0.173081, 0.173081, 0.161087, 0.247041, 0.161087, 0.158265, 0.239899, 0.15008, 0.076542, 0.120615, 0.129801, 0.134866, 0.092881, 0.142424, 0.144935, 0.15008, 0.11371, 0.125101, 0.158265, 0.142424, 0.229226, 0.232838, 0.295083, 0.21291, 0.232838, 0.229226, 0.232838, 0.232838, 0.229226, 0.321458, 0.239899, 0.209395, 0.21291, 0.308712, 0.206376, 0.132295, 0.129801, 0.194234, 0.179055, 0.125101, 0.106997, 0.085092, 0.067594, 0.079919, 0.067594, 0.058088, 0.106997, 0.118441, 0.118441, 0.15284, 0.125101, 0.203355, 0.137348, 0.111485, 0.06312, 0.064632, 0.060549, 0.067594, 0.038858, 0.03976, 0.073402, 0.083462, 0.047319, 0.058088, 0.026892, 0.031287, 0.025316, 0.023963, 0.020165, 0.020165, 0.013613, 0.016021, 0.010926, 0.011518, 0.008895, 0.010926, 0.019401, 0.035586, 0.021381, 0.038042, 0.03976, 0.036378, 0.06184, 0.129801, 0.073402, 0.081712, 0.142424, 0.155435, 0.079919, 0.045352, 0.046336, 0.100716, 0.094817, 0.094817, 0.167087, 0.247041, 0.144935, 0.137348, 0.155435, 0.239899, 0.15284, 0.15284, 0.137348, 0.147574, 0.073402, 0.125101, 0.109221, 0.0704, 0.056825, 0.11371, 0.10481, 0.094817, 0.092881, 0.100716, 0.125101, 0.11371, 0.127496, 0.247041, 0.25406, 0.219301, 0.219301, 0.318242, 0.243554, 0.170161, 0.098513, 0.15284, 0.161087, 0.278302, 0.346032, 0.359901, 0.271506, 0.370445, 0.380708, 0.268042, 0.173081, 0.225814, 0.239899, 0.194234, 0.179055, 0.090864, 0.094817, 0.047319, 0.023963, 0.034884, 0.066181, 0.056825, 0.056825, 0.064632, 0.038858, 0.037156, 0.037156, 0.06312, 0.041405, 0.038042, 0.083462, 0.147574, 0.127496, 0.071867, 0.03976, 0.037156, 0.074921, 0.06184, 0.060549, 0.064632, 0.051831, 0.055536, 0.096677, 0.120615, 0.049374, 0.043307, 0.038042, 0.030003, 0.030003, 0.038858, 0.044297, 0.033407, 0.034884, 0.038042, 0.038858, 0.047319, 0.054297, 0.0704, 0.069024, 0.127496, 0.164327, 0.216401, 0.185198, 0.216401, 0.239899, 0.268042, 0.349426, 0.370445, 0.444081, 0.472492, 0.517562, 0.390993, 0.450668, 0.339168, 0.278302, 0.366687, 0.384043, 0.366687, 0.342579, 0.278302, 0.182256, 0.194234, 0.15284, 0.109221, 0.100716, 0.046336, 0.078022, 0.081712, 0.055536, 0.051831, 0.025762, 0.028695, 0.037156, 0.016528, 0.016826, 0.013437, 0.013016, 0.010672, 0.011669, 0.011669, 0.011669, 0.019109, 0.022667, 0.029376, 0.055536, 0.055536, 0.078022, 0.086953, 0.094817, 0.137348, 0.073402, 0.060549, 0.023087, 0.033407, 0.067594, 0.096677, 0.096677, 0.055536, 0.083462, 0.078022, 0.081712, 0.083462, 0.043307, 0.044297, 0.022667, 0.020876, 0.023534, 0.029376, 0.018787, 0.009865, 0.007177, 0.009401, 0.016528, 0.016528, 0.009865, 0.007091, 0.008409, 0.011669, 0.019109, 0.014586, 0.014586, 0.013613, 0.023963, 0.034884, 0.033407, 0.050641, 0.058088, 0.058088, 0.058088, 0.047319, 0.10481, 0.179055, 0.203355, 0.200174, 0.225814, 0.311707, 0.311707, 0.30533, 0.206376, 0.222385, 0.311707, 0.308712, 0.21291, 0.232838, 0.26085, 0.295083, 0.257454, 0.15284, 0.0704, 0.042364, 0.045352, 0.020876, 0.01227, 0.008075, 0.008409, 0.011518, 0.009015, 0.013016, 0.012727, 0.022667, 0.014586, 0.009728, 0.007645, 0.011518, 0.010221, 0.010672, 0.009294, 0.009401, 0.00962, 0.010672, 0.015694, 0.024393, 0.049374, 0.049374, 0.11371, 0.111485, 0.064632, 0.120615, 0.073402, 0.041405, 0.022667, 0.032677, 0.066181, 0.064632, 0.038042, 0.024393, 0.012491, 0.014075, 0.023534, 0.023087, 0.023087, 0.021381, 0.022306, 0.024393, 0.047319, 0.036378, 0.018106, 0.018106, 0.018106, 0.027463, 0.023534, 0.038042, 0.041405, 0.03976, 0.034068, 0.05306, 0.047319, 0.098513, 0.051831, 0.043307, 0.081712, 0.111485, 0.109221, 0.11371, 0.109221, 0.047319, 0.05306, 0.06312, 0.116183, 0.076542, 0.081712, 0.100716, 0.05306, 0.054297, 0.054297, 0.094817, 0.10481, 0.173081, 0.155435, 0.155435, 0.094817, 0.109221, 0.081712, 0.050641, 0.051831, 0.05306, 0.074921, 0.081712, 0.137348, 0.142424, 0.191378, 0.194234, 0.301917, 0.422041, 0.422041, 0.422041, 0.387226, 0.247041, 0.232838, 0.142424, 0.139895, 0.194234, 0.170161, 0.25031, 0.31487, 0.295083, 0.318242, 0.398279, 0.311707, 0.311707, 0.236433, 0.232838, 0.236433, 0.222385, 0.206376, 0.132295, 0.074921, 0.100716, 0.200174, 0.109221, 0.216401, 0.225814, 0.26085, 0.275179, 0.271506, 0.21291, 0.232838, 0.203355, 0.206376, 0.268042, 0.194234, 0.200174, 0.142424, 0.079919, 0.079919, 0.042364, 0.076542, 0.15008, 0.092881, 0.06184, 0.15284, 0.137348, 0.219301, 0.191378, 0.191378, 0.200174, 0.291804, 0.291804, 0.216401, 0.200174, 0.219301, 0.324872, 0.374039, 0.436924, 0.525368, 0.494003, 0.642678, 0.613573, 0.549308, 0.685117, 0.791621, 0.728858, 0.745909], '')</t>
  </si>
  <si>
    <t>[254, 256, 257, 258, 259, 260, 261, 262, 263, 264, 265, 266, 267, 268, 269, 270, 271, 272, 273, 274, 275, 276, 320, 521, 775, 777, 778, 779, 780, 781, 782, 783]</t>
  </si>
  <si>
    <t xml:space="preserve">F5S186|F5S186_9ENTR Hippurate hydrolase OS=Enterobacter hormaechei ATCC 49162 </t>
  </si>
  <si>
    <t>([0.509769, 0.557691, 0.59917, 0.618285, 0.63748, 0.608892, 0.476583, 0.494003, 0.509769, 0.525368, 0.541878, 0.486429, 0.4292, 0.332115, 0.321458, 0.318242, 0.30533, 0.232838, 0.257454, 0.247041, 0.155435, 0.222385, 0.185198, 0.179055, 0.179055, 0.118441, 0.137348, 0.222385, 0.191378, 0.194234, 0.203355, 0.232838, 0.257454, 0.247041, 0.339168, 0.311707, 0.243554, 0.247041, 0.31487, 0.328603, 0.41194, 0.486429, 0.497853, 0.42561, 0.4292, 0.444081, 0.447574, 0.447574, 0.450668, 0.394753, 0.295083, 0.295083, 0.271506, 0.332115, 0.436924, 0.440853, 0.380708, 0.450668, 0.342579, 0.356642, 0.356642, 0.352862, 0.387226, 0.380708, 0.483068, 0.483068, 0.472492, 0.486429, 0.458154, 0.42561, 0.440853, 0.465241, 0.468512, 0.472492, 0.356642, 0.321458, 0.219301, 0.31487, 0.25406, 0.359901, 0.346032, 0.332115, 0.247041, 0.209395, 0.203355, 0.209395, 0.203355, 0.147574, 0.144935, 0.164327, 0.191378, 0.185198, 0.25406, 0.182256, 0.170161, 0.281712, 0.281712, 0.377384, 0.359901, 0.422041, 0.335645, 0.335645, 0.257454, 0.335645, 0.332115, 0.339168, 0.295083, 0.301917, 0.335645, 0.318242, 0.352862, 0.30533, 0.398279, 0.418646, 0.497853, 0.51388, 0.497853, 0.497853, 0.461924, 0.352862, 0.352862, 0.433034, 0.436924, 0.458154, 0.476583, 0.505461, 0.497853, 0.4292, 0.4292, 0.458154, 0.461924, 0.42561, 0.476583, 0.468512, 0.450668, 0.440853, 0.433034, 0.440853, 0.401658, 0.352862, 0.387226, 0.295083, 0.268042, 0.232838, 0.31487, 0.203355, 0.137348, 0.118441, 0.203355, 0.206376, 0.206376, 0.295083, 0.18812, 0.196879, 0.18812, 0.191378, 0.125101, 0.122885, 0.073402, 0.055536, 0.045352, 0.079919, 0.161087, 0.158265, 0.200174, 0.200174, 0.21291, 0.209395, 0.15008, 0.147574, 0.142424, 0.144935, 0.094817, 0.137348, 0.081712, 0.092881, 0.094817, 0.147574, 0.092881, 0.079919, 0.137348, 0.155435, 0.078022, 0.079919, 0.056825, 0.05306, 0.048328, 0.045352, 0.038042, 0.0704, 0.042364, 0.043307, 0.046336, 0.05306, 0.085092, 0.134866, 0.129801, 0.144935, 0.102787, 0.158265, 0.25406, 0.161087, 0.232838, 0.257454, 0.229226, 0.321458, 0.311707, 0.278302, 0.328603, 0.394753, 0.366687, 0.450668, 0.447574, 0.444081, 0.494003, 0.374039, 0.377384, 0.275179, 0.26085, 0.26085, 0.275179, 0.271506, 0.295083, 0.295083, 0.374039, 0.374039, 0.359901, 0.328603, 0.291804, 0.36309, 0.42561, 0.461924, 0.468512, 0.401658, 0.401658, 0.36309, 0.458154, 0.366687, 0.387226, 0.335645, 0.328603, 0.324872, 0.232838, 0.308712, 0.225814, 0.196879, 0.125101, 0.132295, 0.158265, 0.139895, 0.076542, 0.067594, 0.067594, 0.0704, 0.059222, 0.058088, 0.086953, 0.041405, 0.076542, 0.137348, 0.137348, 0.144935, 0.092881, 0.161087, 0.10481, 0.167087, 0.194234, 0.18812, 0.18812, 0.161087, 0.243554, 0.321458, 0.291804, 0.318242, 0.318242, 0.321458, 0.225814, 0.206376, 0.328603, 0.318242, 0.219301, 0.173081, 0.196879, 0.264545, 0.179055, 0.25406, 0.191378, 0.196879, 0.295083, 0.203355, 0.247041, 0.268042, 0.271506, 0.236433, 0.21291, 0.209395, 0.30533, 0.332115, 0.239899, 0.239899, 0.243554, 0.222385, 0.311707, 0.36309, 0.278302, 0.328603, 0.257454, 0.291804, 0.298791, 0.26085, 0.359901, 0.346032, 0.219301, 0.219301, 0.25406, 0.25406, 0.21291, 0.21291, 0.18812, 0.268042, 0.26085, 0.170161, 0.268042, 0.257454, 0.243554, 0.359901, 0.321458, 0.30533, 0.332115, 0.335645, 0.377384, 0.387226, 0.398279, 0.476583, 0.476583, 0.534167, 0.476583, 0.436924, 0.433034, 0.545602, 0.465241, 0.4292, 0.4292, 0.42561, 0.346032, 0.239899, 0.206376, 0.284882, 0.380708, 0.349426, 0.275179, 0.229226, 0.219301, 0.15008, 0.191378, 0.15284, 0.073402, 0.074921, 0.111485, 0.109221, 0.11371, 0.173081, 0.116183, 0.161087, 0.083462, 0.106997, 0.122885, 0.139895, 0.132295, 0.132295, 0.182256, 0.257454, 0.284882, 0.191378, 0.173081, 0.086953, 0.109221, 0.125101, 0.155435, 0.134866, 0.132295, 0.125101, 0.132295, 0.25406, 0.295083, 0.401658, 0.359901, 0.398279, 0.31487, 0.318242, 0.31487, 0.31487, 0.301917, 0.209395, 0.298791, 0.278302, 0.398279, 0.40511, 0.494003, 0.41194, 0.36309, 0.284882, 0.288399, 0.264545, 0.200174, 0.164327, 0.109221, 0.102787, 0.109221, 0.132295, 0.081712, 0.079919, 0.074921, 0.076542, 0.076542, 0.043307, 0.086953, 0.064632, 0.045352, 0.032017, 0.043307, 0.060549, 0.090864, 0.059222, 0.041405, 0.038042, 0.034068], '')</t>
  </si>
  <si>
    <t>[0, 1, 2, 3, 4, 5, 8, 9, 10, 115, 125, 335, 339]</t>
  </si>
  <si>
    <t xml:space="preserve">F5S187|F5S187_9ENTR MFS family major facilitator transporter OS=Enterobacter hormaechei ATCC 49162 </t>
  </si>
  <si>
    <t>([0.056825, 0.021816, 0.020165, 0.028107, 0.044297, 0.067594, 0.088832, 0.047319, 0.027463, 0.025316, 0.032017, 0.022306, 0.014315, 0.010509, 0.015694, 0.010509, 0.010509, 0.010509, 0.006567, 0.005683, 0.004208, 0.003276, 0.003963, 0.004646, 0.004611, 0.003478, 0.002349, 0.002396, 0.002581, 0.0028, 0.003607, 0.003212, 0.003821, 0.005011, 0.006194, 0.006194, 0.005734, 0.008624, 0.005734, 0.007555, 0.007259, 0.01204, 0.026338, 0.018415, 0.018415, 0.01078, 0.013265, 0.015694, 0.014075, 0.01227, 0.018415, 0.01204, 0.009401, 0.007177, 0.006894, 0.006567, 0.00543, 0.00515, 0.00389, 0.004358, 0.004358, 0.004921, 0.004611, 0.004431, 0.004208, 0.00359, 0.00515, 0.005992, 0.005011, 0.005086, 0.007259, 0.006194, 0.007177, 0.007031, 0.011903, 0.00962, 0.006533, 0.008075, 0.008624, 0.007555, 0.006795, 0.007645, 0.006567, 0.004646, 0.004646, 0.006894, 0.008002, 0.005378, 0.003864, 0.003924, 0.0028, 0.002727, 0.002482, 0.002606, 0.004135, 0.003177, 0.002623, 0.002555, 0.001778, 0.001786, 0.002623, 0.003757, 0.003405, 0.003431, 0.004835, 0.004835, 0.003512, 0.003478, 0.004208, 0.005011, 0.006078, 0.005932, 0.005086, 0.007555, 0.006078, 0.005683, 0.005086, 0.006194, 0.006533, 0.006421, 0.009483, 0.009865, 0.007031, 0.00558, 0.008723, 0.008409, 0.008624, 0.011106, 0.011669, 0.015344, 0.019401, 0.022667, 0.023087, 0.030611, 0.01204, 0.00962, 0.006894, 0.006894, 0.008002, 0.011903, 0.012491, 0.01204, 0.011518, 0.018106, 0.035586, 0.016021, 0.015344, 0.014315, 0.009401, 0.007091, 0.006894, 0.006795, 0.006795, 0.006795, 0.006142, 0.009977, 0.017138, 0.014315, 0.026892, 0.015694, 0.016826, 0.017138, 0.009977, 0.006421, 0.005086, 0.003701, 0.005086, 0.004431, 0.00359, 0.004208, 0.004646, 0.003405, 0.002976, 0.002976, 0.00292, 0.002366, 0.001541, 0.000983, 0.001533, 0.001335, 0.001906, 0.002117, 0.003109, 0.004161, 0.006245, 0.008002, 0.014315, 0.015694, 0.016528, 0.017138, 0.027463, 0.034068, 0.074921, 0.049374, 0.0704, 0.0704, 0.134866, 0.236433, 0.239899, 0.167087, 0.203355, 0.094817, 0.048328, 0.021381, 0.016826, 0.009977, 0.00777, 0.005086, 0.003405, 0.003963, 0.003607, 0.00243, 0.001692, 0.001623, 0.002435, 0.002366, 0.003276, 0.003276, 0.002366, 0.003298, 0.003053, 0.003053, 0.004388, 0.005378, 0.005378, 0.006194, 0.006194, 0.005683, 0.006142, 0.006619, 0.005223, 0.007259, 0.009977, 0.011342, 0.007645, 0.006567, 0.004775, 0.004208, 0.003461, 0.003246, 0.002512, 0.003014, 0.00316, 0.003177, 0.003298, 0.004577, 0.004689, 0.006533, 0.00962, 0.010926, 0.015344, 0.013016, 0.008409, 0.009977, 0.008156, 0.010372, 0.008276, 0.007315, 0.009096, 0.013265, 0.028107, 0.034884, 0.023534, 0.021816, 0.017447, 0.016257, 0.010509, 0.006482, 0.006421, 0.006482, 0.004899, 0.004135, 0.004135, 0.005932, 0.005734, 0.006567, 0.005378, 0.007422, 0.013265, 0.010131, 0.008075, 0.005683, 0.005683, 0.008156, 0.005872, 0.004835, 0.003701, 0.004775, 0.007495, 0.007495, 0.007091, 0.011342, 0.011518, 0.019401, 0.021381, 0.012491, 0.020876, 0.043307, 0.042364, 0.028695, 0.027463, 0.03976, 0.041405, 0.05306, 0.026338, 0.028107, 0.034068, 0.069024, 0.03976, 0.020876, 0.017138, 0.013437, 0.008804, 0.014315, 0.010372, 0.009096, 0.016528, 0.016021, 0.009728, 0.007031, 0.008895, 0.011518, 0.007315, 0.010221, 0.008895, 0.015694, 0.015344, 0.028107, 0.019401, 0.021381, 0.040537, 0.051831, 0.088832, 0.092881, 0.046336, 0.078022, 0.06184, 0.054297, 0.050641, 0.048328, 0.096677, 0.049374, 0.023963, 0.048328, 0.029376, 0.041405, 0.018106, 0.018106, 0.015078, 0.020876, 0.035586, 0.021381, 0.01227, 0.007315, 0.008002, 0.011669, 0.008624, 0.006619, 0.004921, 0.004921, 0.007091, 0.005011, 0.005086, 0.004775, 0.004775, 0.004611, 0.004431, 0.004835, 0.006482, 0.00515, 0.003701, 0.003014, 0.003804, 0.005799, 0.008075, 0.01078, 0.011106, 0.016826, 0.026338, 0.029376, 0.021816, 0.021816, 0.031287, 0.0704, 0.167087, 0.182256, 0.278302, 0.209395, 0.301917, 0.232838, 0.275179, 0.384043, 0.422041, 0.308712, 0.173081, 0.17593, 0.125101, 0.111485, 0.10481, 0.132295, 0.116183, 0.15284, 0.139895, 0.137348, 0.083462, 0.067594, 0.031287, 0.023963, 0.023534, 0.025316, 0.030003, 0.038858, 0.022306, 0.013265, 0.018106, 0.020522, 0.012491, 0.010672, 0.012491, 0.009977, 0.009865, 0.016021, 0.013016, 0.013265, 0.013265, 0.014075, 0.015078, 0.014586, 0.014586, 0.013437, 0.009015, 0.006894, 0.007177, 0.00962, 0.012491, 0.00962, 0.009728, 0.00962, 0.014075, 0.011669, 0.012491, 0.009401, 0.007177, 0.008624, 0.006421, 0.006421, 0.00558, 0.004135, 0.006194, 0.007091, 0.009977, 0.015344, 0.023087, 0.025316, 0.028695, 0.030003, 0.047319, 0.069024, 0.111485, 0.092881, 0.076542, 0.086953, 0.129801, 0.194234, 0.144935], '')</t>
  </si>
  <si>
    <t xml:space="preserve">F5S191|F5S191_9ENTR Transcriptional regulator OS=Enterobacter hormaechei ATCC 49162 </t>
  </si>
  <si>
    <t>([0.25406, 0.291804, 0.335645, 0.390993, 0.377384, 0.401658, 0.42561, 0.356642, 0.377384, 0.440853, 0.461924, 0.494003, 0.5017, 0.480142, 0.394753, 0.377384, 0.384043, 0.352862, 0.359901, 0.356642, 0.377384, 0.468512, 0.51388, 0.505461, 0.486429, 0.447574, 0.370445, 0.291804, 0.288399, 0.291804, 0.167087, 0.167087, 0.179055, 0.11371, 0.098513, 0.147574, 0.164327, 0.147574, 0.247041, 0.311707, 0.387226, 0.390993, 0.342579, 0.30533, 0.236433, 0.243554, 0.30533, 0.301917, 0.301917, 0.377384, 0.377384, 0.387226, 0.384043, 0.284882, 0.36309, 0.390993, 0.30533, 0.301917, 0.321458, 0.203355, 0.196879, 0.170161, 0.134866, 0.102787, 0.086953, 0.081712, 0.085092, 0.046336, 0.079919, 0.132295, 0.132295, 0.079919, 0.155435, 0.173081, 0.25031, 0.257454, 0.229226, 0.311707, 0.308712, 0.26085, 0.275179, 0.288399, 0.335645, 0.298791, 0.308712, 0.349426, 0.447574, 0.433034, 0.461924, 0.461924, 0.42561, 0.346032, 0.4292, 0.40511, 0.387226, 0.352862, 0.346032, 0.298791, 0.219301, 0.219301, 0.25406, 0.31487, 0.308712, 0.216401, 0.298791, 0.370445, 0.328603, 0.31487, 0.236433, 0.275179, 0.18812, 0.225814, 0.311707, 0.275179, 0.271506, 0.264545, 0.229226, 0.236433, 0.219301, 0.216401, 0.203355, 0.144935, 0.144935, 0.118441, 0.17593, 0.137348, 0.076542, 0.056825, 0.054297, 0.098513, 0.0704, 0.0704, 0.071867, 0.03976, 0.049374, 0.028695, 0.018415, 0.027463, 0.016826, 0.028107, 0.048328, 0.06184, 0.074921, 0.092881, 0.067594, 0.032677, 0.03976, 0.078022, 0.102787, 0.111485, 0.102787, 0.139895, 0.17593, 0.134866, 0.225814, 0.191378, 0.278302, 0.36309, 0.275179, 0.352862, 0.359901, 0.380708, 0.346032, 0.298791, 0.219301, 0.232838, 0.31487, 0.21291, 0.200174, 0.236433, 0.222385, 0.216401, 0.25031, 0.288399, 0.332115, 0.328603, 0.278302, 0.18812, 0.194234, 0.206376, 0.144935, 0.144935, 0.076542, 0.060549, 0.10481, 0.155435, 0.225814, 0.257454, 0.288399, 0.288399, 0.216401, 0.142424, 0.120615, 0.071867, 0.069024, 0.073402, 0.069024, 0.142424, 0.222385, 0.209395, 0.318242, 0.301917, 0.264545, 0.349426, 0.295083, 0.288399, 0.298791, 0.203355, 0.21291, 0.200174, 0.137348, 0.167087, 0.209395, 0.247041, 0.370445, 0.390993, 0.370445, 0.398279, 0.271506, 0.26085, 0.225814, 0.191378, 0.239899, 0.191378, 0.209395, 0.26085, 0.264545, 0.185198, 0.268042, 0.194234, 0.243554, 0.229226, 0.18812, 0.161087, 0.173081, 0.088832, 0.047319, 0.050641, 0.041405, 0.073402, 0.044297, 0.029376, 0.024826, 0.016826, 0.028695, 0.025762, 0.035586, 0.020165, 0.030003, 0.032677, 0.032677, 0.040537, 0.073402, 0.125101, 0.185198, 0.139895, 0.209395, 0.25406, 0.257454, 0.167087, 0.200174, 0.196879, 0.21291, 0.164327, 0.239899, 0.203355, 0.179055, 0.137348, 0.206376, 0.17593, 0.129801, 0.179055, 0.144935, 0.096677], '')</t>
  </si>
  <si>
    <t>[12, 22, 23]</t>
  </si>
  <si>
    <t xml:space="preserve">F5S194|F5S194_9ENTR MazG family protein OS=Enterobacter hormaechei ATCC 49162 </t>
  </si>
  <si>
    <t>([0.10481, 0.127496, 0.15008, 0.096677, 0.116183, 0.155435, 0.225814, 0.278302, 0.311707, 0.339168, 0.291804, 0.36309, 0.257454, 0.25406, 0.324872, 0.321458, 0.346032, 0.436924, 0.414856, 0.387226, 0.476583, 0.4292, 0.418646, 0.468512, 0.465241, 0.483068, 0.387226, 0.374039, 0.370445, 0.366687, 0.278302, 0.36309, 0.264545, 0.284882, 0.284882, 0.271506, 0.17593, 0.164327, 0.15284, 0.26085, 0.295083, 0.191378, 0.275179, 0.311707, 0.194234, 0.271506, 0.268042, 0.36309, 0.264545, 0.25031, 0.25406, 0.257454, 0.167087, 0.137348, 0.216401, 0.15008, 0.122885, 0.109221, 0.064632, 0.058088, 0.055536, 0.042364, 0.069024, 0.0704, 0.073402, 0.129801, 0.137348, 0.129801, 0.06312, 0.111485, 0.058088, 0.059222, 0.10481, 0.10481, 0.122885, 0.100716, 0.125101, 0.11371, 0.194234, 0.291804, 0.308712, 0.216401, 0.264545, 0.281712, 0.257454, 0.239899, 0.26085, 0.257454, 0.191378, 0.191378, 0.182256, 0.295083, 0.257454, 0.243554, 0.301917, 0.377384, 0.41194, 0.433034, 0.494003, 0.51388, 0.433034, 0.36309, 0.418646, 0.390993, 0.308712, 0.339168, 0.349426, 0.232838, 0.222385, 0.301917, 0.380708, 0.394753, 0.374039, 0.374039, 0.390993, 0.408655, 0.40511, 0.40511, 0.408655, 0.433034, 0.387226, 0.370445, 0.461924, 0.497853, 0.418646, 0.557691, 0.444081, 0.444081, 0.444081, 0.486429, 0.461924, 0.40511, 0.356642, 0.356642, 0.359901, 0.346032, 0.349426, 0.268042, 0.268042, 0.257454, 0.25031, 0.209395, 0.288399, 0.25406, 0.179055, 0.264545, 0.137348, 0.216401, 0.127496, 0.203355, 0.170161, 0.127496, 0.196879, 0.257454, 0.203355, 0.155435, 0.161087, 0.164327, 0.182256, 0.179055, 0.196879, 0.219301, 0.206376, 0.216401, 0.25406, 0.257454, 0.229226, 0.346032, 0.346032, 0.422041, 0.42561, 0.436924, 0.5017, 0.433034, 0.335645, 0.41194, 0.505461, 0.468512, 0.472492, 0.458154, 0.458154, 0.458154, 0.458154, 0.517562, 0.509769, 0.505461, 0.490133, 0.436924, 0.324872, 0.295083, 0.324872, 0.25031, 0.25406, 0.196879, 0.26085, 0.311707, 0.311707, 0.219301, 0.243554, 0.18812, 0.257454, 0.222385, 0.222385, 0.219301, 0.222385, 0.15284, 0.15008, 0.21291, 0.268042, 0.384043, 0.318242, 0.308712, 0.268042, 0.271506, 0.339168, 0.328603, 0.232838, 0.216401, 0.308712, 0.239899, 0.318242, 0.311707, 0.25031, 0.179055, 0.15284, 0.170161, 0.229226, 0.222385, 0.155435, 0.185198, 0.15008, 0.222385, 0.229226, 0.25031, 0.247041, 0.182256, 0.196879, 0.278302, 0.264545, 0.26085, 0.339168, 0.26085, 0.179055, 0.264545, 0.342579, 0.298791, 0.288399, 0.281712, 0.284882, 0.380708, 0.380708, 0.418646, 0.342579, 0.318242, 0.384043, 0.352862, 0.42561, 0.390993, 0.394753, 0.40511, 0.356642, 0.301917, 0.384043], '')</t>
  </si>
  <si>
    <t>[99, 125, 172, 176, 183, 184, 185]</t>
  </si>
  <si>
    <t xml:space="preserve">F5S198|F5S198_9ENTR Glycerate kinase OS=Enterobacter hormaechei ATCC 49162 </t>
  </si>
  <si>
    <t>([0.066181, 0.125101, 0.161087, 0.100716, 0.129801, 0.129801, 0.088832, 0.129801, 0.102787, 0.102787, 0.132295, 0.139895, 0.085092, 0.167087, 0.164327, 0.25031, 0.17593, 0.15284, 0.15008, 0.088832, 0.081712, 0.102787, 0.086953, 0.0704, 0.127496, 0.0704, 0.055536, 0.090864, 0.044297, 0.083462, 0.067594, 0.050641, 0.067594, 0.118441, 0.102787, 0.170161, 0.167087, 0.281712, 0.209395, 0.219301, 0.281712, 0.349426, 0.25031, 0.216401, 0.216401, 0.21291, 0.318242, 0.387226, 0.398279, 0.401658, 0.298791, 0.377384, 0.339168, 0.359901, 0.291804, 0.301917, 0.278302, 0.311707, 0.219301, 0.288399, 0.288399, 0.324872, 0.298791, 0.390993, 0.42561, 0.352862, 0.239899, 0.229226, 0.155435, 0.15284, 0.225814, 0.311707, 0.298791, 0.366687, 0.332115, 0.370445, 0.25406, 0.167087, 0.158265, 0.196879, 0.170161, 0.125101, 0.100716, 0.147574, 0.127496, 0.078022, 0.164327, 0.182256, 0.127496, 0.170161, 0.200174, 0.170161, 0.15284, 0.155435, 0.167087, 0.196879, 0.155435, 0.167087, 0.264545, 0.25031, 0.288399, 0.247041, 0.278302, 0.321458, 0.318242, 0.346032, 0.349426, 0.239899, 0.324872, 0.401658, 0.40511, 0.288399, 0.335645, 0.311707, 0.311707, 0.236433, 0.196879, 0.284882, 0.288399, 0.194234, 0.116183, 0.11371, 0.10481, 0.10481, 0.096677, 0.098513, 0.0704, 0.120615, 0.196879, 0.209395, 0.200174, 0.225814, 0.278302, 0.26085, 0.25406, 0.191378, 0.268042, 0.239899, 0.158265, 0.236433, 0.257454, 0.342579, 0.264545, 0.271506, 0.288399, 0.257454, 0.25406, 0.25031, 0.257454, 0.284882, 0.203355, 0.200174, 0.236433, 0.264545, 0.26085, 0.295083, 0.384043, 0.284882, 0.281712, 0.359901, 0.278302, 0.308712, 0.318242, 0.30533, 0.401658, 0.298791, 0.332115, 0.328603, 0.278302, 0.278302, 0.236433, 0.308712, 0.225814, 0.161087, 0.179055, 0.120615, 0.125101, 0.059222, 0.116183, 0.096677, 0.079919, 0.083462, 0.11371, 0.071867, 0.129801, 0.127496, 0.236433, 0.158265, 0.098513, 0.155435, 0.164327, 0.173081, 0.167087, 0.21291, 0.25031, 0.203355, 0.216401, 0.129801, 0.206376, 0.219301, 0.298791, 0.328603, 0.40511, 0.356642, 0.4292, 0.465241, 0.476583, 0.398279, 0.414856, 0.517562, 0.529623, 0.408655, 0.418646, 0.436924, 0.436924, 0.346032, 0.346032, 0.422041, 0.433034, 0.401658, 0.359901, 0.257454, 0.173081, 0.147574, 0.179055, 0.18812, 0.096677, 0.092881, 0.066181, 0.10481, 0.067594, 0.037156, 0.0704, 0.036378, 0.026892, 0.032017, 0.054297, 0.066181, 0.048328, 0.069024, 0.083462, 0.081712, 0.11371, 0.182256, 0.179055, 0.147574, 0.083462, 0.079919, 0.059222, 0.055536, 0.030003, 0.045352, 0.06312, 0.06184, 0.06184, 0.078022, 0.085092, 0.083462, 0.047319, 0.069024, 0.046336, 0.031287, 0.033407, 0.046336, 0.038042, 0.027463, 0.036378, 0.035586, 0.069024, 0.096677, 0.179055, 0.194234, 0.167087, 0.209395, 0.170161, 0.268042, 0.182256, 0.120615, 0.0704, 0.129801, 0.111485, 0.203355, 0.268042, 0.268042, 0.164327, 0.209395, 0.298791, 0.298791, 0.394753, 0.284882, 0.275179, 0.26085, 0.328603, 0.291804, 0.31487, 0.278302, 0.257454, 0.275179, 0.308712, 0.408655, 0.328603, 0.298791, 0.275179, 0.281712, 0.185198, 0.288399, 0.271506, 0.308712, 0.225814, 0.134866, 0.209395, 0.118441, 0.098513, 0.096677, 0.144935, 0.067594, 0.109221, 0.088832, 0.147574, 0.118441, 0.111485, 0.109221, 0.086953, 0.094817, 0.10481, 0.185198, 0.170161, 0.10481, 0.092881, 0.11371, 0.132295, 0.073402, 0.134866, 0.111485, 0.066181, 0.035586, 0.069024, 0.035586, 0.028107, 0.026338, 0.023963, 0.028107, 0.049374, 0.06312, 0.032677, 0.032017, 0.032017, 0.026892, 0.049374, 0.046336, 0.06312, 0.06312, 0.122885, 0.098513, 0.122885, 0.170161, 0.26085, 0.264545, 0.268042, 0.308712, 0.275179, 0.298791, 0.18812, 0.173081, 0.170161, 0.25406, 0.239899, 0.225814, 0.222385, 0.219301, 0.219301, 0.185198, 0.232838, 0.200174, 0.209395, 0.219301, 0.229226, 0.18812, 0.137348, 0.236433, 0.25031], '')</t>
  </si>
  <si>
    <t xml:space="preserve">F5S1A1|F5S1A1_9ENTR D-glucarate permease OS=Enterobacter hormaechei ATCC 49162 </t>
  </si>
  <si>
    <t>([0.064632, 0.118441, 0.147574, 0.182256, 0.219301, 0.264545, 0.229226, 0.257454, 0.15008, 0.090864, 0.056825, 0.050641, 0.030611, 0.0198, 0.019109, 0.009865, 0.007177, 0.006245, 0.007315, 0.007315, 0.004899, 0.005872, 0.003757, 0.003804, 0.00389, 0.003821, 0.003298, 0.003821, 0.002688, 0.003821, 0.003821, 0.004577, 0.005992, 0.007495, 0.010372, 0.013437, 0.022667, 0.044297, 0.083462, 0.040537, 0.043307, 0.05306, 0.051831, 0.134866, 0.079919, 0.074921, 0.049374, 0.067594, 0.029376, 0.036378, 0.017138, 0.030003, 0.030611, 0.014075, 0.014315, 0.008276, 0.008895, 0.006894, 0.005249, 0.003757, 0.005086, 0.005249, 0.005378, 0.005623, 0.005223, 0.006701, 0.004899, 0.004247, 0.003053, 0.004431, 0.005734, 0.005683, 0.005872, 0.006482, 0.010221, 0.010672, 0.011669, 0.008624, 0.008075, 0.007495, 0.010672, 0.007259, 0.004577, 0.004577, 0.00316, 0.003053, 0.002435, 0.002194, 0.003177, 0.003109, 0.002057, 0.002138, 0.003276, 0.002117, 0.001597, 0.001675, 0.001172, 0.000906, 0.001434, 0.002336, 0.002078, 0.002155, 0.002155, 0.002396, 0.002396, 0.002881, 0.002057, 0.001597, 0.002606, 0.001692, 0.002529, 0.002435, 0.001572, 0.001202, 0.001872, 0.001692, 0.001434, 0.002276, 0.003053, 0.003366, 0.003276, 0.003366, 0.00359, 0.004921, 0.007091, 0.010131, 0.01227, 0.013265, 0.017447, 0.013437, 0.020522, 0.01227, 0.012727, 0.027463, 0.037156, 0.03976, 0.094817, 0.125101, 0.109221, 0.147574, 0.098513, 0.060549, 0.109221, 0.047319, 0.020165, 0.020165, 0.020165, 0.016021, 0.030611, 0.024393, 0.014586, 0.014586, 0.026338, 0.034884, 0.016257, 0.010372, 0.008723, 0.008804, 0.006142, 0.005011, 0.004921, 0.004161, 0.003804, 0.004388, 0.005734, 0.009483, 0.006619, 0.006894, 0.005683, 0.005378, 0.007555, 0.008895, 0.006482, 0.004247, 0.003701, 0.004161, 0.006142, 0.007031, 0.004513, 0.006194, 0.00543, 0.004161, 0.004135, 0.005683, 0.003727, 0.002761, 0.001872, 0.001743, 0.001743, 0.001855, 0.001374, 0.001391, 0.002035, 0.003341, 0.005011, 0.007877, 0.009728, 0.010672, 0.010672, 0.01227, 0.013016, 0.023087, 0.040537, 0.092881, 0.047319, 0.120615, 0.111485, 0.109221, 0.161087, 0.179055, 0.264545, 0.374039, 0.339168, 0.209395, 0.109221, 0.109221, 0.073402, 0.081712, 0.073402, 0.074921, 0.134866, 0.132295, 0.132295, 0.079919, 0.071867, 0.085092, 0.092881, 0.086953, 0.15284, 0.196879, 0.182256, 0.10481, 0.081712, 0.109221, 0.109221, 0.18812, 0.182256, 0.139895, 0.079919, 0.074921, 0.076542, 0.074921, 0.047319, 0.031287, 0.026892, 0.025762, 0.023087, 0.010509, 0.011342, 0.011518, 0.011518, 0.007177, 0.008075, 0.006533, 0.006567, 0.008075, 0.005683, 0.005683, 0.005378, 0.004689, 0.003298, 0.002336, 0.002349, 0.002138, 0.001675, 0.002555, 0.002014, 0.001855, 0.001967, 0.002211, 0.00231, 0.001872, 0.002881, 0.003478, 0.003963, 0.003804, 0.003246, 0.003298, 0.003246, 0.00407, 0.005872, 0.005932, 0.006421, 0.005503, 0.007315, 0.008723, 0.008804, 0.010131, 0.011106, 0.013613, 0.020522, 0.010672, 0.009401, 0.009096, 0.009096, 0.008624, 0.006142, 0.008409, 0.012491, 0.008895, 0.007177, 0.007177, 0.01204, 0.011518, 0.009015, 0.007259, 0.009865, 0.009294, 0.011342, 0.018415, 0.026338, 0.014586, 0.030611, 0.025316, 0.0198, 0.021816, 0.035586, 0.073402, 0.090864, 0.046336, 0.045352, 0.042364, 0.042364, 0.024826, 0.022306, 0.020876, 0.030003, 0.018787, 0.018787, 0.012491, 0.009015, 0.005872, 0.006619, 0.006619, 0.006374, 0.005623, 0.005623, 0.004736, 0.005011, 0.003478, 0.003924, 0.003607, 0.003607, 0.00359, 0.002976, 0.003431, 0.004135, 0.003431, 0.003671, 0.00243, 0.001936, 0.002512, 0.003804, 0.004513, 0.003177, 0.004431, 0.004921, 0.003478, 0.003963, 0.002727, 0.003276, 0.003079, 0.003555, 0.004358, 0.004577, 0.007091, 0.007495, 0.009865, 0.013613, 0.020165, 0.022667, 0.051831, 0.051831, 0.025316, 0.025762, 0.051831, 0.051831, 0.034884, 0.032017, 0.034884, 0.044297, 0.025762, 0.043307, 0.0704, 0.046336, 0.041405, 0.037156, 0.025316, 0.013821, 0.014315, 0.014586, 0.014586, 0.011669, 0.007877, 0.011669, 0.007555, 0.00558, 0.004414, 0.006039, 0.009483, 0.009483, 0.01204, 0.023963, 0.012491, 0.012491, 0.021816, 0.017138, 0.010509, 0.010509, 0.009294, 0.006701, 0.006039, 0.006533, 0.007422, 0.009294, 0.006533, 0.007259, 0.009015, 0.008895, 0.006194, 0.005992, 0.003963, 0.002976, 0.002327, 0.002435, 0.001743, 0.001743, 0.002194, 0.002138, 0.002976, 0.004247, 0.00389, 0.004315, 0.003963, 0.003997, 0.005011, 0.00543, 0.005378, 0.006795, 0.009401, 0.015344, 0.01227, 0.019109, 0.030003, 0.042364, 0.079919, 0.125101, 0.10481, 0.069024, 0.158265, 0.122885], '')</t>
  </si>
  <si>
    <t xml:space="preserve">F5S1A2|F5S1A2_9ENTR Transposase OS=Enterobacter hormaechei ATCC 49162 </t>
  </si>
  <si>
    <t>([0.444081, 0.36309, 0.301917, 0.185198, 0.134866, 0.167087, 0.196879, 0.236433, 0.281712, 0.30533, 0.239899, 0.281712, 0.257454, 0.15284, 0.102787, 0.059222, 0.06184, 0.051831, 0.056825, 0.049374, 0.055536, 0.051831, 0.076542, 0.090864, 0.155435, 0.219301, 0.229226, 0.232838, 0.225814, 0.21291, 0.216401, 0.301917, 0.301917, 0.301917, 0.332115, 0.335645, 0.352862, 0.387226, 0.390993, 0.301917, 0.308712, 0.342579, 0.268042, 0.179055, 0.216401, 0.182256, 0.196879, 0.194234, 0.167087, 0.167087, 0.142424, 0.116183, 0.060549, 0.064632, 0.069024, 0.06184, 0.096677, 0.15284, 0.225814, 0.142424, 0.147574, 0.139895, 0.209395, 0.291804, 0.384043, 0.380708, 0.4292, 0.42561, 0.401658, 0.414856, 0.390993, 0.40511, 0.4292, 0.570702, 0.538167, 0.497853, 0.671169, 0.648219], '')</t>
  </si>
  <si>
    <t>[73, 74, 76, 77]</t>
  </si>
  <si>
    <t xml:space="preserve">F5S1A3|F5S1A3_9ENTR Flavodoxin OS=Enterobacter hormaechei ATCC 49162 </t>
  </si>
  <si>
    <t>([0.034068, 0.020876, 0.030611, 0.051831, 0.0704, 0.047319, 0.033407, 0.027463, 0.028695, 0.044297, 0.066181, 0.073402, 0.106997, 0.073402, 0.064632, 0.038858, 0.043307, 0.090864, 0.139895, 0.139895, 0.137348, 0.167087, 0.216401, 0.225814, 0.155435, 0.096677, 0.17593, 0.275179, 0.374039, 0.436924, 0.332115, 0.278302, 0.335645, 0.222385, 0.281712, 0.36309, 0.356642, 0.418646, 0.4292, 0.41194, 0.324872, 0.239899, 0.179055, 0.15284, 0.102787, 0.155435, 0.229226, 0.21291, 0.200174, 0.170161, 0.155435, 0.229226, 0.278302, 0.179055, 0.298791, 0.291804, 0.298791, 0.301917, 0.284882, 0.295083, 0.225814, 0.209395, 0.301917, 0.380708, 0.356642, 0.41194, 0.42561, 0.436924, 0.349426, 0.342579, 0.25406, 0.25406, 0.288399, 0.284882, 0.301917, 0.271506, 0.167087, 0.170161, 0.170161, 0.127496, 0.088832, 0.088832, 0.158265, 0.167087, 0.167087, 0.247041, 0.17593, 0.134866, 0.137348, 0.120615, 0.081712, 0.137348, 0.132295, 0.111485, 0.092881, 0.142424, 0.076542, 0.144935, 0.125101, 0.132295, 0.137348, 0.167087, 0.264545, 0.275179, 0.25031, 0.225814, 0.236433, 0.31487, 0.281712, 0.275179, 0.401658, 0.4292, 0.349426, 0.275179, 0.196879, 0.225814, 0.194234, 0.298791, 0.298791, 0.324872, 0.433034, 0.541878, 0.570702, 0.56648, 0.553315, 0.585406, 0.622677, 0.622677, 0.680603, 0.642678, 0.553315, 0.553315, 0.618285, 0.59508, 0.661982, 0.771762, 0.648219, 0.575842, 0.557691, 0.517562, 0.505461, 0.450668, 0.40511, 0.339168, 0.281712, 0.25031, 0.179055, 0.142424, 0.090864], '')</t>
  </si>
  <si>
    <t>[121, 122, 123, 124, 125, 126, 127, 128, 129, 130, 131, 132, 133, 134, 135, 136, 137, 138, 139, 140]</t>
  </si>
  <si>
    <t xml:space="preserve">F5S1A4|F5S1A4_9ENTR tRNA pseudouridine synthase C OS=Enterobacter hormaechei ATCC 49162 </t>
  </si>
  <si>
    <t>([0.024393, 0.016021, 0.013437, 0.016021, 0.013613, 0.021381, 0.028695, 0.050641, 0.066181, 0.085092, 0.05306, 0.03976, 0.025316, 0.046336, 0.040537, 0.074921, 0.067594, 0.073402, 0.076542, 0.0704, 0.069024, 0.142424, 0.219301, 0.222385, 0.185198, 0.191378, 0.147574, 0.155435, 0.132295, 0.090864, 0.086953, 0.170161, 0.257454, 0.232838, 0.236433, 0.25406, 0.25406, 0.295083, 0.275179, 0.264545, 0.247041, 0.236433, 0.219301, 0.147574, 0.216401, 0.275179, 0.370445, 0.41194, 0.40511, 0.40511, 0.408655, 0.335645, 0.247041, 0.206376, 0.298791, 0.21291, 0.206376, 0.206376, 0.278302, 0.359901, 0.359901, 0.384043, 0.30533, 0.229226, 0.288399, 0.288399, 0.301917, 0.167087, 0.173081, 0.182256, 0.182256, 0.25031, 0.239899, 0.328603, 0.36309, 0.356642, 0.349426, 0.356642, 0.332115, 0.239899, 0.203355, 0.200174, 0.206376, 0.17593, 0.17593, 0.200174, 0.200174, 0.170161, 0.25406, 0.243554, 0.164327, 0.164327, 0.096677, 0.182256, 0.11371, 0.079919, 0.086953, 0.15008, 0.094817, 0.111485, 0.17593, 0.155435, 0.139895, 0.142424, 0.243554, 0.219301, 0.194234, 0.191378, 0.222385, 0.25031, 0.25031, 0.332115, 0.359901, 0.465241, 0.465241, 0.529623, 0.529623, 0.521092, 0.517562, 0.505461, 0.5017, 0.497853, 0.557691, 0.557691, 0.557691, 0.557691, 0.716283, 0.63748, 0.685117, 0.58069, 0.541878, 0.545602, 0.541878, 0.505461, 0.380708, 0.380708, 0.408655, 0.480142, 0.472492, 0.374039, 0.465241, 0.384043, 0.321458, 0.370445, 0.31487, 0.236433, 0.264545, 0.25031, 0.335645, 0.30533, 0.366687, 0.390993, 0.390993, 0.40511, 0.324872, 0.433034, 0.394753, 0.398279, 0.318242, 0.298791, 0.398279, 0.321458, 0.398279, 0.465241, 0.486429, 0.483068, 0.480142, 0.450668, 0.461924, 0.454136, 0.450668, 0.458154, 0.461924, 0.465241, 0.377384, 0.450668, 0.465241, 0.483068, 0.472492, 0.557691, 0.557691, 0.525368, 0.59508, 0.604312, 0.476583, 0.444081, 0.454136, 0.562014, 0.553315, 0.465241, 0.436924, 0.366687, 0.366687, 0.342579, 0.335645, 0.42561, 0.356642, 0.349426, 0.264545, 0.271506, 0.278302, 0.332115, 0.257454, 0.284882, 0.284882, 0.398279, 0.42561, 0.42561, 0.384043, 0.308712, 0.380708, 0.387226, 0.465241, 0.384043, 0.41194, 0.4292, 0.352862, 0.31487, 0.281712, 0.36309, 0.339168, 0.26085, 0.225814, 0.332115, 0.225814, 0.225814, 0.122885, 0.064632, 0.102787, 0.125101, 0.127496, 0.15284, 0.179055, 0.18812, 0.271506, 0.264545, 0.191378, 0.26085, 0.268042, 0.278302, 0.247041, 0.271506, 0.356642, 0.298791, 0.298791, 0.408655, 0.414856, 0.549308, 0.666105, 0.666105, 0.671169, 0.76285, 0.707965, 0.680603, 0.642678, 0.604312, 0.585406, 0.690604, 0.648219, 0.846163, 0.879233], '')</t>
  </si>
  <si>
    <t>[115, 116, 117, 118, 119, 120, 122, 123, 124, 125, 126, 127, 128, 129, 130, 131, 132, 133, 179, 180, 181, 182, 183, 187, 188, 247, 248, 249, 250, 251, 252, 253, 254, 255, 256, 257, 258, 259, 260]</t>
  </si>
  <si>
    <t xml:space="preserve">F5S1A5|F5S1A5_9ENTR YqcC-like domain-containing protein OS=Enterobacter hormaechei ATCC 49162 </t>
  </si>
  <si>
    <t>([0.349426, 0.380708, 0.36309, 0.247041, 0.31487, 0.308712, 0.225814, 0.200174, 0.222385, 0.268042, 0.288399, 0.352862, 0.271506, 0.164327, 0.179055, 0.179055, 0.196879, 0.236433, 0.275179, 0.318242, 0.332115, 0.447574, 0.418646, 0.324872, 0.394753, 0.366687, 0.40511, 0.51388, 0.618285, 0.472492, 0.387226, 0.301917, 0.30533, 0.398279, 0.42561, 0.380708, 0.394753, 0.25406, 0.308712, 0.170161, 0.096677, 0.090864, 0.036378, 0.028107, 0.035586, 0.023534, 0.028695, 0.026338, 0.018106, 0.015344, 0.025762, 0.023087, 0.023087, 0.023963, 0.023534, 0.041405, 0.049374, 0.033407, 0.042364, 0.043307, 0.074921, 0.125101, 0.05306, 0.092881, 0.090864, 0.144935, 0.264545, 0.129801, 0.067594, 0.106997, 0.079919, 0.079919, 0.078022, 0.15008, 0.111485, 0.11371, 0.111485, 0.134866, 0.132295, 0.203355, 0.15284, 0.137348, 0.106997, 0.129801, 0.102787, 0.173081, 0.109221, 0.10481, 0.194234, 0.222385, 0.21291, 0.236433, 0.182256, 0.155435, 0.116183, 0.137348, 0.144935, 0.161087, 0.116183, 0.11371, 0.094817, 0.092881, 0.100716, 0.11371, 0.170161, 0.225814, 0.15284, 0.247041, 0.158265], '')</t>
  </si>
  <si>
    <t>[27, 28]</t>
  </si>
  <si>
    <t xml:space="preserve">F5S1A6|F5S1A6_9ENTR Protein Syd OS=Enterobacter hormaechei ATCC 49162 </t>
  </si>
  <si>
    <t>([0.346032, 0.200174, 0.243554, 0.281712, 0.30533, 0.21291, 0.15284, 0.196879, 0.196879, 0.139895, 0.158265, 0.216401, 0.196879, 0.268042, 0.25031, 0.25406, 0.191378, 0.209395, 0.239899, 0.31487, 0.31487, 0.332115, 0.356642, 0.264545, 0.264545, 0.209395, 0.332115, 0.408655, 0.42561, 0.370445, 0.377384, 0.30533, 0.257454, 0.26085, 0.271506, 0.281712, 0.291804, 0.291804, 0.200174, 0.127496, 0.074921, 0.076542, 0.085092, 0.129801, 0.236433, 0.139895, 0.194234, 0.167087, 0.191378, 0.167087, 0.25031, 0.268042, 0.359901, 0.359901, 0.301917, 0.31487, 0.298791, 0.257454, 0.31487, 0.390993, 0.390993, 0.42561, 0.356642, 0.332115, 0.370445, 0.311707, 0.335645, 0.328603, 0.301917, 0.182256, 0.109221, 0.10481, 0.15284, 0.147574, 0.092881, 0.11371, 0.102787, 0.11371, 0.109221, 0.132295, 0.106997, 0.106997, 0.079919, 0.100716, 0.092881, 0.079919, 0.11371, 0.11371, 0.118441, 0.085092, 0.098513, 0.164327, 0.164327, 0.094817, 0.088832, 0.179055, 0.216401, 0.225814, 0.142424, 0.173081, 0.167087, 0.137348, 0.209395, 0.335645, 0.377384, 0.298791, 0.206376, 0.182256, 0.257454, 0.17593, 0.191378, 0.275179, 0.271506, 0.26085, 0.352862, 0.271506, 0.247041, 0.155435, 0.144935, 0.25031, 0.25031, 0.173081, 0.137348, 0.076542, 0.056825, 0.055536, 0.05306, 0.100716, 0.096677, 0.111485, 0.106997, 0.164327, 0.111485, 0.060549, 0.06312, 0.040537, 0.044297, 0.051831, 0.050641, 0.050641, 0.041405, 0.045352, 0.050641, 0.056825, 0.098513, 0.129801, 0.129801, 0.129801, 0.120615, 0.127496, 0.111485, 0.191378, 0.17593, 0.25406, 0.275179, 0.191378, 0.229226, 0.339168, 0.318242, 0.318242, 0.291804, 0.298791, 0.173081, 0.158265, 0.247041, 0.257454, 0.155435, 0.170161, 0.288399, 0.200174, 0.127496, 0.109221, 0.081712, 0.066181, 0.044297, 0.059222, 0.090864, 0.088832, 0.043307, 0.029376, 0.051831], '')</t>
  </si>
  <si>
    <t xml:space="preserve">F5S1A9|F5S1A9_9ENTR HAAAP family serine/threonine permease OS=Enterobacter hormaechei ATCC 49162 </t>
  </si>
  <si>
    <t>([0.021381, 0.044297, 0.025316, 0.040537, 0.036378, 0.06184, 0.085092, 0.11371, 0.144935, 0.173081, 0.194234, 0.247041, 0.167087, 0.134866, 0.125101, 0.120615, 0.134866, 0.209395, 0.268042, 0.374039, 0.468512, 0.346032, 0.324872, 0.414856, 0.414856, 0.480142, 0.461924, 0.394753, 0.284882, 0.222385, 0.125101, 0.127496, 0.064632, 0.05306, 0.067594, 0.073402, 0.106997, 0.046336, 0.047319, 0.035586, 0.036378, 0.023087, 0.024393, 0.012727, 0.008723, 0.009294, 0.006374, 0.006482, 0.006701, 0.009401, 0.008624, 0.013016, 0.013016, 0.013265, 0.013613, 0.016021, 0.009483, 0.007645, 0.007555, 0.006421, 0.006374, 0.004646, 0.004358, 0.005086, 0.004976, 0.007422, 0.005683, 0.008075, 0.005249, 0.004161, 0.003671, 0.004577, 0.004689, 0.004646, 0.004611, 0.006533, 0.006078, 0.005683, 0.006039, 0.006039, 0.007091, 0.008156, 0.01204, 0.022667, 0.034068, 0.074921, 0.073402, 0.11371, 0.05306, 0.120615, 0.25031, 0.206376, 0.137348, 0.15284, 0.179055, 0.275179, 0.142424, 0.137348, 0.167087, 0.247041, 0.308712, 0.311707, 0.311707, 0.206376, 0.106997, 0.096677, 0.049374, 0.021816, 0.010926, 0.010372, 0.006421, 0.005086, 0.004689, 0.004315, 0.004358, 0.002761, 0.002035, 0.002211, 0.001602, 0.001434, 0.001434, 0.001249, 0.001, 0.000567, 0.000983, 0.00155, 0.00155, 0.001623, 0.002529, 0.00359, 0.003478, 0.004247, 0.003963, 0.005503, 0.008409, 0.005249, 0.00777, 0.009096, 0.015694, 0.030003, 0.079919, 0.096677, 0.167087, 0.167087, 0.173081, 0.086953, 0.078022, 0.035586, 0.031287, 0.014586, 0.009015, 0.010926, 0.015078, 0.015344, 0.011669, 0.011903, 0.011903, 0.008156, 0.010672, 0.006421, 0.005872, 0.005872, 0.005503, 0.004513, 0.003757, 0.004135, 0.005799, 0.005011, 0.005872, 0.008409, 0.009015, 0.009187, 0.009187, 0.005932, 0.007645, 0.006039, 0.004431, 0.00543, 0.006194, 0.004414, 0.00558, 0.004358, 0.00292, 0.00246, 0.002138, 0.002057, 0.001872, 0.001305, 0.001602, 0.002057, 0.001408, 0.001967, 0.002705, 0.003109, 0.003997, 0.002623, 0.004388, 0.005872, 0.004736, 0.005378, 0.005318, 0.006194, 0.008075, 0.009865, 0.011669, 0.016021, 0.033407, 0.066181, 0.144935, 0.122885, 0.059222, 0.06184, 0.026892, 0.030003, 0.020522, 0.014586, 0.014586, 0.010221, 0.006619, 0.01078, 0.008075, 0.00962, 0.007259, 0.004835, 0.005623, 0.003757, 0.004483, 0.004358, 0.004358, 0.004431, 0.003246, 0.003177, 0.004315, 0.005932, 0.003804, 0.004577, 0.004899, 0.005992, 0.006988, 0.01078, 0.01078, 0.019109, 0.013613, 0.021381, 0.054297, 0.054297, 0.098513, 0.10481, 0.109221, 0.116183, 0.066181, 0.129801, 0.225814, 0.132295, 0.071867, 0.125101, 0.167087, 0.206376, 0.25406, 0.144935, 0.100716, 0.060549, 0.029376, 0.032677, 0.035586, 0.019401, 0.014783, 0.009865, 0.005872, 0.004483, 0.003014, 0.003555, 0.00292, 0.002336, 0.002349, 0.003212, 0.002606, 0.002503, 0.003177, 0.002705, 0.003924, 0.003461, 0.00359, 0.003997, 0.004899, 0.004775, 0.006619, 0.008525, 0.016257, 0.018415, 0.028695, 0.033407, 0.018787, 0.026338, 0.021816, 0.021816, 0.017797, 0.035586, 0.037156, 0.014783, 0.020165, 0.014783, 0.031287, 0.021381, 0.014783, 0.014783, 0.009096, 0.006795, 0.005734, 0.005992, 0.005932, 0.004388, 0.005249, 0.005249, 0.003864, 0.004775, 0.004736, 0.005623, 0.005503, 0.005503, 0.00543, 0.003821, 0.004358, 0.003997, 0.00389, 0.003924, 0.004431, 0.005318, 0.006567, 0.008276, 0.007422, 0.006894, 0.010509, 0.012727, 0.016021, 0.018106, 0.012727, 0.023534, 0.021816, 0.011903, 0.012727, 0.024826, 0.050641, 0.050641, 0.051831, 0.10481, 0.098513, 0.118441, 0.076542, 0.076542, 0.0704, 0.034884, 0.090864, 0.086953, 0.041405, 0.066181, 0.081712, 0.079919, 0.032017, 0.021816, 0.021381, 0.012491, 0.013613, 0.013821, 0.008804, 0.007259, 0.005623, 0.006795, 0.006533, 0.006567, 0.006567, 0.006894, 0.010131, 0.006533, 0.004577, 0.006533, 0.005223, 0.004358, 0.006533, 0.010926, 0.009187, 0.014783, 0.023534, 0.025762, 0.013265, 0.013016, 0.013265, 0.014783, 0.010672, 0.006988, 0.006533, 0.004431, 0.003405, 0.003671, 0.004247, 0.00407, 0.00359, 0.003109, 0.004483, 0.004247, 0.003177, 0.004689, 0.004161, 0.003461, 0.003341, 0.004689, 0.004513, 0.005223, 0.006245, 0.009187, 0.009977, 0.018787, 0.040537, 0.036378, 0.014783, 0.013613, 0.016528, 0.013613, 0.018106, 0.016257, 0.009483, 0.008895, 0.006988, 0.005734, 0.007031, 0.005872, 0.004161, 0.004135, 0.00292, 0.002976, 0.002117, 0.001748, 0.001778, 0.001344, 0.001383, 0.001687, 0.001722, 0.001778, 0.001872, 0.001778, 0.001271, 0.001481, 0.001808], '')</t>
  </si>
  <si>
    <t xml:space="preserve">F5S1B3|F5S1B3_9ENTR Membrane protein OS=Enterobacter hormaechei ATCC 49162 </t>
  </si>
  <si>
    <t>([0.001855, 0.001623, 0.002336, 0.003177, 0.002117, 0.001649, 0.001172, 0.001069, 0.001232, 0.000945, 0.001335, 0.001417, 0.000721, 0.00076, 0.000567, 0.001142, 0.000983, 0.000958, 0.00146, 0.002503, 0.0028, 0.00231, 0.003053, 0.002366, 0.001692, 0.003109, 0.003607, 0.005799, 0.00543, 0.004414, 0.006567, 0.006894, 0.008156, 0.009187, 0.009977, 0.007422, 0.007877, 0.009294, 0.008525, 0.008525, 0.008624, 0.005932, 0.007495, 0.00515, 0.004358, 0.005734, 0.003701, 0.00389, 0.003014, 0.003671, 0.004315, 0.004315, 0.004208, 0.004247, 0.004315, 0.003864, 0.003997, 0.002761, 0.002057, 0.00225, 0.001541, 0.00146, 0.002194, 0.001808, 0.001675, 0.001808, 0.001572, 0.001572, 0.001808, 0.002581, 0.00231, 0.001855, 0.001103, 0.001048, 0.00103, 0.001541, 0.001, 0.000958, 0.001267, 0.001374, 0.001743, 0.001692, 0.001692, 0.001687, 0.001533, 0.002529, 0.002529, 0.002078, 0.002581, 0.001597, 0.001142, 0.001597, 0.002581, 0.00316, 0.003212, 0.003212, 0.002435, 0.003461, 0.003276, 0.002606, 0.003366, 0.003821, 0.003924, 0.003109, 0.002194, 0.002606, 0.001572, 0.001597, 0.002366, 0.002366, 0.002581, 0.003478, 0.002349, 0.002194, 0.00292, 0.002976, 0.003014, 0.003079, 0.002396, 0.003671, 0.00558, 0.005378, 0.004483, 0.005503, 0.006245, 0.008624, 0.009187, 0.018787, 0.041405, 0.028107, 0.031287], '')</t>
  </si>
  <si>
    <t xml:space="preserve">F5S1B4|F5S1B4_9ENTR Glycine cleavage system transcriptional activator OS=Enterobacter hormaechei ATCC 49162 </t>
  </si>
  <si>
    <t>([0.281712, 0.321458, 0.232838, 0.11371, 0.15008, 0.147574, 0.144935, 0.142424, 0.167087, 0.200174, 0.144935, 0.164327, 0.083462, 0.086953, 0.086953, 0.120615, 0.079919, 0.066181, 0.122885, 0.06312, 0.037156, 0.041405, 0.043307, 0.073402, 0.125101, 0.102787, 0.079919, 0.094817, 0.118441, 0.125101, 0.069024, 0.118441, 0.118441, 0.139895, 0.144935, 0.15284, 0.092881, 0.064632, 0.06312, 0.032677, 0.058088, 0.069024, 0.05306, 0.049374, 0.046336, 0.056825, 0.074921, 0.11371, 0.116183, 0.064632, 0.034068, 0.034884, 0.036378, 0.040537, 0.078022, 0.071867, 0.073402, 0.142424, 0.144935, 0.0704, 0.127496, 0.134866, 0.127496, 0.225814, 0.239899, 0.15284, 0.076542, 0.067594, 0.073402, 0.041405, 0.076542, 0.137348, 0.185198, 0.185198, 0.173081, 0.161087, 0.096677, 0.096677, 0.081712, 0.137348, 0.236433, 0.196879, 0.191378, 0.288399, 0.257454, 0.164327, 0.26085, 0.308712, 0.308712, 0.21291, 0.216401, 0.247041, 0.229226, 0.15284, 0.127496, 0.073402, 0.078022, 0.069024, 0.037156, 0.029376, 0.037156, 0.037156, 0.026338, 0.025762, 0.024826, 0.015694, 0.028107, 0.026892, 0.043307, 0.025316, 0.055536, 0.096677, 0.043307, 0.047319, 0.064632, 0.076542, 0.074921, 0.074921, 0.122885, 0.132295, 0.200174, 0.167087, 0.17593, 0.275179, 0.291804, 0.295083, 0.321458, 0.275179, 0.288399, 0.295083, 0.311707, 0.284882, 0.21291, 0.275179, 0.17593, 0.139895, 0.085092, 0.147574, 0.142424, 0.170161, 0.25031, 0.144935, 0.173081, 0.167087, 0.096677, 0.088832, 0.058088, 0.111485, 0.129801, 0.071867, 0.038042, 0.049374, 0.051831, 0.046336, 0.032677, 0.034068, 0.086953, 0.096677, 0.059222, 0.059222, 0.071867, 0.036378, 0.041405, 0.0198, 0.020165, 0.033407, 0.036378, 0.058088, 0.042364, 0.024826, 0.042364, 0.078022, 0.11371, 0.085092, 0.15008, 0.147574, 0.194234, 0.170161, 0.239899, 0.318242, 0.229226, 0.125101, 0.200174, 0.298791, 0.352862, 0.342579, 0.342579, 0.328603, 0.342579, 0.271506, 0.366687, 0.374039, 0.271506, 0.243554, 0.278302, 0.271506, 0.271506, 0.30533, 0.209395, 0.219301, 0.219301, 0.216401, 0.321458, 0.25031, 0.243554, 0.288399, 0.288399, 0.321458, 0.229226, 0.122885, 0.203355, 0.200174, 0.191378, 0.25406, 0.209395, 0.15008, 0.086953, 0.15008, 0.127496, 0.17593, 0.096677, 0.096677, 0.161087, 0.155435, 0.216401, 0.147574, 0.118441, 0.069024, 0.045352, 0.090864, 0.182256, 0.127496, 0.096677, 0.079919, 0.100716, 0.122885, 0.191378, 0.185198, 0.191378, 0.191378, 0.216401, 0.311707, 0.219301, 0.155435, 0.092881, 0.11371, 0.085092, 0.11371, 0.194234, 0.158265, 0.088832, 0.051831, 0.079919, 0.10481, 0.137348, 0.111485, 0.059222, 0.029376, 0.031287, 0.019401, 0.014783, 0.016021, 0.016826, 0.026338, 0.043307, 0.06312, 0.056825, 0.067594, 0.06184, 0.058088, 0.051831, 0.074921, 0.098513, 0.049374, 0.049374, 0.046336, 0.030003, 0.034884, 0.035586, 0.050641, 0.079919, 0.109221, 0.085092, 0.076542, 0.085092, 0.083462, 0.109221, 0.102787, 0.086953, 0.088832, 0.042364, 0.078022, 0.049374, 0.064632, 0.132295, 0.109221, 0.085092, 0.132295, 0.191378, 0.271506, 0.281712, 0.247041, 0.257454, 0.268042, 0.232838], '')</t>
  </si>
  <si>
    <t xml:space="preserve">F5S1B5|F5S1B5_9ENTR Lipoprotein OS=Enterobacter hormaechei ATCC 49162 </t>
  </si>
  <si>
    <t>([0.179055, 0.18812, 0.144935, 0.179055, 0.122885, 0.132295, 0.109221, 0.134866, 0.139895, 0.102787, 0.125101, 0.142424, 0.15008, 0.158265, 0.10481, 0.094817, 0.092881, 0.137348, 0.182256, 0.18812, 0.21291, 0.288399, 0.321458, 0.380708, 0.324872, 0.36309, 0.384043, 0.461924, 0.454136, 0.476583, 0.613573, 0.608892, 0.613573, 0.608892, 0.613573, 0.724957, 0.771762, 0.795062, 0.754692, 0.680603, 0.671169, 0.557691, 0.562014, 0.553315, 0.525368, 0.608892, 0.661982, 0.671169, 0.642678, 0.671169, 0.699094, 0.570702, 0.585406, 0.604312, 0.59508, 0.59014, 0.525368, 0.525368, 0.553315, 0.549308, 0.622677, 0.648219, 0.671169, 0.694846, 0.703578, 0.728858, 0.712013, 0.712013, 0.694846, 0.694846, 0.653063, 0.604312, 0.720929, 0.694846, 0.648219], '')</t>
  </si>
  <si>
    <t>[30, 31, 32, 33, 34, 35, 36, 37, 38, 39, 40, 41, 42, 43, 44, 45, 46, 47, 48, 49, 50, 51, 52, 53, 54, 55, 56, 57, 58, 59, 60, 61, 62, 63, 64, 65, 66, 67, 68, 69, 70, 71, 72, 73, 74]</t>
  </si>
  <si>
    <t xml:space="preserve">F5S1B7|F5S1B7_9ENTR Cysteine desulfurase CsdAE OS=Enterobacter hormaechei ATCC 49162 </t>
  </si>
  <si>
    <t>([0.288399, 0.328603, 0.374039, 0.295083, 0.194234, 0.232838, 0.288399, 0.332115, 0.36309, 0.288399, 0.30533, 0.339168, 0.339168, 0.229226, 0.170161, 0.229226, 0.222385, 0.26085, 0.264545, 0.167087, 0.15284, 0.264545, 0.26085, 0.167087, 0.225814, 0.324872, 0.236433, 0.137348, 0.074921, 0.041405, 0.073402, 0.073402, 0.074921, 0.040537, 0.10481, 0.161087, 0.078022, 0.129801, 0.132295, 0.142424, 0.15284, 0.137348, 0.125101, 0.132295, 0.182256, 0.182256, 0.194234, 0.182256, 0.243554, 0.328603, 0.349426, 0.366687, 0.384043, 0.377384, 0.394753, 0.26085, 0.173081, 0.257454, 0.191378, 0.17593, 0.109221, 0.173081, 0.17593, 0.194234, 0.18812, 0.142424, 0.15008, 0.071867, 0.066181, 0.079919, 0.085092, 0.125101, 0.125101, 0.116183, 0.116183, 0.098513, 0.11371, 0.17593, 0.17593, 0.164327, 0.10481, 0.132295, 0.090864, 0.05306, 0.027463, 0.028695, 0.041405, 0.025316, 0.056825, 0.111485, 0.109221, 0.098513, 0.085092, 0.06184, 0.069024, 0.040537, 0.043307, 0.056825, 0.059222, 0.058088, 0.125101, 0.122885, 0.122885, 0.111485, 0.096677, 0.164327, 0.173081, 0.127496, 0.185198, 0.102787, 0.100716, 0.083462, 0.088832, 0.060549, 0.071867, 0.05306, 0.088832, 0.142424, 0.164327, 0.164327, 0.164327, 0.079919, 0.073402, 0.071867, 0.0704, 0.144935, 0.144935, 0.111485, 0.122885, 0.071867, 0.132295, 0.11371, 0.116183, 0.109221, 0.185198, 0.158265, 0.18812, 0.164327, 0.144935, 0.122885, 0.096677, 0.076542, 0.116183, 0.194234, 0.200174, 0.30533, 0.243554, 0.179055], '')</t>
  </si>
  <si>
    <t xml:space="preserve">F5S1B8|F5S1B8_9ENTR ThiF domain protein OS=Enterobacter hormaechei ATCC 49162 </t>
  </si>
  <si>
    <t>([0.078022, 0.109221, 0.049374, 0.067594, 0.088832, 0.120615, 0.116183, 0.139895, 0.094817, 0.06312, 0.076542, 0.106997, 0.106997, 0.127496, 0.111485, 0.18812, 0.116183, 0.056825, 0.055536, 0.098513, 0.078022, 0.074921, 0.049374, 0.06184, 0.040537, 0.027463, 0.025316, 0.018415, 0.018415, 0.030003, 0.034884, 0.034068, 0.030003, 0.018415, 0.018106, 0.024393, 0.025316, 0.035586, 0.03976, 0.03976, 0.037156, 0.048328, 0.047319, 0.040537, 0.06312, 0.076542, 0.066181, 0.0704, 0.071867, 0.040537, 0.045352, 0.054297, 0.060549, 0.064632, 0.073402, 0.055536, 0.045352, 0.042364, 0.058088, 0.106997, 0.139895, 0.142424, 0.142424, 0.086953, 0.15008, 0.127496, 0.094817, 0.158265, 0.164327, 0.26085, 0.281712, 0.268042, 0.222385, 0.182256, 0.170161, 0.232838, 0.328603, 0.332115, 0.288399, 0.239899, 0.25406, 0.247041, 0.158265, 0.155435, 0.158265, 0.094817, 0.125101, 0.225814, 0.239899, 0.158265, 0.15284, 0.15284, 0.161087, 0.179055, 0.134866, 0.144935, 0.15284, 0.074921, 0.074921, 0.098513, 0.098513, 0.094817, 0.100716, 0.116183, 0.092881, 0.164327, 0.167087, 0.129801, 0.106997, 0.096677, 0.144935, 0.085092, 0.127496, 0.073402, 0.073402, 0.073402, 0.074921, 0.056825, 0.064632, 0.102787, 0.100716, 0.083462, 0.081712, 0.092881, 0.132295, 0.134866, 0.102787, 0.106997, 0.081712, 0.067594, 0.03976, 0.023534, 0.041405, 0.043307, 0.043307, 0.064632, 0.076542, 0.086953, 0.066181, 0.076542, 0.073402, 0.074921, 0.106997, 0.102787, 0.069024, 0.069024, 0.081712, 0.10481, 0.100716, 0.167087, 0.222385, 0.311707, 0.41194, 0.321458, 0.324872, 0.352862, 0.324872, 0.394753, 0.284882, 0.332115, 0.394753, 0.394753, 0.30533, 0.318242, 0.332115, 0.398279, 0.321458, 0.295083, 0.25406, 0.335645, 0.247041, 0.225814, 0.239899, 0.239899, 0.243554, 0.232838, 0.291804, 0.335645, 0.219301, 0.308712, 0.278302, 0.216401, 0.209395, 0.30533, 0.295083, 0.281712, 0.247041, 0.321458, 0.278302, 0.30533, 0.243554, 0.335645, 0.239899, 0.167087, 0.086953, 0.137348, 0.139895, 0.15284, 0.120615, 0.144935, 0.096677, 0.079919, 0.137348, 0.147574, 0.116183, 0.122885, 0.120615, 0.122885, 0.086953, 0.081712, 0.069024, 0.079919, 0.073402, 0.122885, 0.173081, 0.239899, 0.257454, 0.25031, 0.268042, 0.298791, 0.387226, 0.41194, 0.521092, 0.390993, 0.349426, 0.380708, 0.366687, 0.268042, 0.264545, 0.295083, 0.352862, 0.390993, 0.398279, 0.339168, 0.342579, 0.308712, 0.342579, 0.225814, 0.229226, 0.120615, 0.086953, 0.069024, 0.058088, 0.054297, 0.10481, 0.106997, 0.069024, 0.0704, 0.129801, 0.11371, 0.116183, 0.116183, 0.11371, 0.111485, 0.167087, 0.179055, 0.216401, 0.18812, 0.26085, 0.239899, 0.324872, 0.370445, 0.384043, 0.444081, 0.42561, 0.380708, 0.40511, 0.521092], '')</t>
  </si>
  <si>
    <t>[222, 267]</t>
  </si>
  <si>
    <t xml:space="preserve">F5S1C6|F5S1C6_9ENTR Prepilin peptidase-dependent protein C OS=Enterobacter hormaechei ATCC 49162 </t>
  </si>
  <si>
    <t>([0.006701, 0.006421, 0.006988, 0.006567, 0.006245, 0.008156, 0.009015, 0.00777, 0.009401, 0.011903, 0.009401, 0.010926, 0.016257, 0.012727, 0.011518, 0.015078, 0.023534, 0.029376, 0.019109, 0.0198, 0.027463, 0.026892, 0.040537, 0.05306, 0.040537, 0.066181, 0.064632, 0.044297, 0.03976, 0.041405, 0.040537, 0.066181, 0.031287, 0.032677, 0.03976, 0.069024, 0.085092, 0.046336, 0.043307, 0.094817, 0.073402, 0.092881, 0.090864, 0.111485, 0.129801, 0.222385, 0.120615, 0.120615, 0.134866, 0.225814, 0.229226, 0.229226, 0.264545, 0.384043, 0.377384, 0.377384, 0.377384, 0.380708, 0.40511, 0.335645, 0.328603, 0.301917, 0.301917, 0.321458, 0.298791, 0.185198, 0.111485, 0.196879, 0.222385, 0.25031, 0.25406, 0.25406, 0.25406, 0.25031, 0.21291, 0.132295, 0.134866, 0.142424, 0.083462, 0.132295, 0.129801, 0.155435, 0.179055, 0.170161, 0.243554, 0.21291, 0.281712, 0.370445, 0.352862, 0.288399, 0.318242, 0.288399, 0.243554, 0.200174, 0.164327], '')</t>
  </si>
  <si>
    <t xml:space="preserve">F5S1C7|F5S1C7_9ENTR DUF2509 family protein OS=Enterobacter hormaechei ATCC 49162 </t>
  </si>
  <si>
    <t>([0.004135, 0.00389, 0.003431, 0.004611, 0.006142, 0.005318, 0.004611, 0.004161, 0.005223, 0.006374, 0.005683, 0.006421, 0.006374, 0.006245, 0.006374, 0.006795, 0.00962, 0.008525, 0.011903, 0.0198, 0.0198, 0.022306, 0.033407, 0.06184, 0.066181, 0.06184, 0.106997, 0.17593, 0.191378, 0.179055, 0.17593, 0.26085, 0.219301, 0.194234, 0.134866, 0.21291, 0.21291, 0.179055, 0.196879, 0.21291, 0.125101, 0.203355, 0.271506, 0.200174, 0.196879, 0.185198, 0.11371, 0.096677, 0.056825, 0.086953, 0.11371, 0.127496, 0.083462, 0.098513, 0.067594, 0.106997, 0.106997, 0.116183, 0.132295, 0.206376, 0.118441, 0.191378, 0.129801, 0.078022, 0.078022, 0.078022, 0.042364, 0.076542, 0.092881, 0.170161, 0.170161, 0.090864, 0.046336, 0.042364, 0.023534, 0.033407, 0.034068, 0.037156, 0.03976, 0.045352, 0.025762, 0.026338, 0.016528, 0.015078, 0.023963, 0.038858, 0.040537, 0.081712, 0.044297, 0.035586, 0.035586, 0.037156, 0.058088, 0.05306, 0.090864, 0.083462, 0.096677, 0.079919, 0.074921, 0.069024, 0.034884, 0.06184, 0.120615, 0.11371, 0.11371, 0.142424, 0.086953, 0.085092, 0.083462, 0.144935, 0.15284, 0.086953, 0.047319, 0.048328, 0.054297, 0.071867, 0.118441, 0.098513, 0.098513, 0.078022, 0.059222, 0.092881, 0.071867, 0.042364, 0.086953, 0.167087], '')</t>
  </si>
  <si>
    <t xml:space="preserve">F5S1C8|F5S1C8_9ENTR Prepilin peptidase-dependent protein B OS=Enterobacter hormaechei ATCC 49162 </t>
  </si>
  <si>
    <t>([0.106997, 0.161087, 0.11371, 0.069024, 0.044297, 0.048328, 0.051831, 0.0704, 0.048328, 0.06184, 0.074921, 0.05306, 0.024826, 0.023534, 0.014315, 0.014315, 0.014783, 0.014315, 0.024393, 0.014783, 0.015344, 0.030611, 0.028107, 0.025762, 0.044297, 0.074921, 0.088832, 0.073402, 0.042364, 0.044297, 0.046336, 0.046336, 0.079919, 0.132295, 0.206376, 0.295083, 0.21291, 0.219301, 0.232838, 0.247041, 0.278302, 0.275179, 0.239899, 0.239899, 0.239899, 0.15008, 0.134866, 0.083462, 0.120615, 0.179055, 0.26085, 0.17593, 0.182256, 0.182256, 0.15284, 0.15284, 0.088832, 0.092881, 0.071867, 0.067594, 0.06312, 0.056825, 0.102787, 0.100716, 0.10481, 0.164327, 0.17593, 0.132295, 0.134866, 0.134866, 0.134866, 0.134866, 0.206376, 0.203355, 0.134866, 0.111485, 0.066181, 0.078022, 0.129801, 0.090864, 0.094817, 0.078022, 0.134866, 0.127496, 0.134866, 0.132295, 0.134866, 0.129801, 0.203355, 0.281712, 0.275179, 0.25031, 0.239899, 0.25406, 0.264545, 0.356642, 0.422041, 0.51388, 0.59508, 0.468512, 0.570702, 0.465241, 0.509769, 0.494003, 0.497853, 0.461924, 0.377384, 0.384043, 0.483068, 0.390993, 0.390993, 0.398279, 0.401658, 0.408655, 0.390993, 0.295083, 0.298791, 0.301917, 0.295083, 0.295083, 0.311707, 0.324872, 0.40511, 0.311707, 0.321458, 0.328603, 0.390993, 0.483068, 0.468512, 0.387226, 0.398279, 0.328603, 0.339168, 0.370445, 0.275179, 0.25406, 0.284882, 0.275179, 0.271506, 0.278302, 0.284882, 0.370445, 0.332115, 0.339168, 0.321458, 0.295083, 0.321458, 0.229226, 0.173081, 0.173081, 0.173081, 0.25031, 0.247041, 0.232838, 0.203355, 0.295083, 0.239899, 0.295083, 0.295083, 0.308712, 0.229226, 0.225814, 0.222385, 0.281712, 0.191378, 0.281712, 0.281712, 0.243554, 0.298791, 0.356642, 0.308712, 0.384043, 0.374039, 0.352862, 0.36309, 0.31487, 0.295083, 0.356642, 0.339168, 0.311707, 0.271506, 0.342579, 0.308712, 0.281712, 0.182256, 0.301917], '')</t>
  </si>
  <si>
    <t>[97, 98, 100, 102]</t>
  </si>
  <si>
    <t xml:space="preserve">F5S1C9|F5S1C9_9ENTR Prepilin peptidase-dependent protein A OS=Enterobacter hormaechei ATCC 49162 </t>
  </si>
  <si>
    <t>([0.200174, 0.25031, 0.155435, 0.094817, 0.096677, 0.06184, 0.078022, 0.05306, 0.044297, 0.038042, 0.028695, 0.021816, 0.020876, 0.017138, 0.016257, 0.016528, 0.01078, 0.011342, 0.011106, 0.010672, 0.017138, 0.015344, 0.009865, 0.015344, 0.025762, 0.030003, 0.055536, 0.055536, 0.054297, 0.044297, 0.0704, 0.120615, 0.161087, 0.111485, 0.137348, 0.094817, 0.092881, 0.158265, 0.155435, 0.092881, 0.11371, 0.056825, 0.032677, 0.058088, 0.058088, 0.058088, 0.048328, 0.048328, 0.048328, 0.083462, 0.144935, 0.132295, 0.139895, 0.158265, 0.225814, 0.142424, 0.170161, 0.106997, 0.098513, 0.179055, 0.271506, 0.328603, 0.454136, 0.553315, 0.570702, 0.458154, 0.356642, 0.324872, 0.311707, 0.308712, 0.284882, 0.247041, 0.25031, 0.232838, 0.155435, 0.164327, 0.236433, 0.264545, 0.352862, 0.387226, 0.275179, 0.203355, 0.170161, 0.155435, 0.182256, 0.106997, 0.111485, 0.206376, 0.264545, 0.206376, 0.216401, 0.164327, 0.185198, 0.200174, 0.127496, 0.206376, 0.225814, 0.200174, 0.127496, 0.127496, 0.055536, 0.059222, 0.086953, 0.06312, 0.06184, 0.054297, 0.098513, 0.134866, 0.069024, 0.058088, 0.086953, 0.081712, 0.085092, 0.086953, 0.058088, 0.10481, 0.098513, 0.079919, 0.083462, 0.142424, 0.125101, 0.144935, 0.158265, 0.118441, 0.129801, 0.094817, 0.086953, 0.088832, 0.10481, 0.161087, 0.185198, 0.122885, 0.125101, 0.122885, 0.0704, 0.10481, 0.085092, 0.073402, 0.074921, 0.096677, 0.094817, 0.078022, 0.069024, 0.120615, 0.139895, 0.182256, 0.216401, 0.194234, 0.155435, 0.129801, 0.100716, 0.074921, 0.122885, 0.088832], '')</t>
  </si>
  <si>
    <t>[63, 64]</t>
  </si>
  <si>
    <t xml:space="preserve">F5S1D0|F5S1D0_9ENTR Uncharacterized protein OS=Enterobacter hormaechei ATCC 49162 </t>
  </si>
  <si>
    <t>([0.008525, 0.005249, 0.003997, 0.002976, 0.003821, 0.004736, 0.004161, 0.003276, 0.004414, 0.005503, 0.00558, 0.00558, 0.00777, 0.013437, 0.009401, 0.009483, 0.009294, 0.017797, 0.041405, 0.048328, 0.025762, 0.011106, 0.023534, 0.05306, 0.094817, 0.098513, 0.11371, 0.122885, 0.15284, 0.081712, 0.06184, 0.071867, 0.083462, 0.059222, 0.043307, 0.067594, 0.071867, 0.049374, 0.032017, 0.018415], '')</t>
  </si>
  <si>
    <t xml:space="preserve">F5S1D6|F5S1D6_9ENTR Lipoprotein OS=Enterobacter hormaechei ATCC 49162 </t>
  </si>
  <si>
    <t>([0.034068, 0.054297, 0.035586, 0.040537, 0.025316, 0.029376, 0.025762, 0.035586, 0.047319, 0.044297, 0.058088, 0.073402, 0.081712, 0.050641, 0.06312, 0.060549, 0.085092, 0.132295, 0.185198, 0.194234, 0.219301, 0.275179, 0.239899, 0.247041, 0.200174, 0.295083, 0.332115, 0.387226, 0.380708, 0.414856, 0.480142, 0.414856, 0.422041, 0.422041, 0.525368, 0.59917, 0.648219, 0.541878, 0.472492, 0.483068, 0.384043, 0.384043, 0.401658, 0.433034, 0.529623, 0.622677, 0.626927, 0.626927, 0.58069, 0.604312, 0.472492, 0.465241, 0.529623, 0.529623, 0.538167, 0.458154, 0.458154, 0.468512, 0.472492, 0.454136, 0.472492, 0.56648, 0.553315, 0.525368, 0.509769, 0.472492, 0.454136, 0.422041, 0.384043, 0.414856, 0.366687, 0.480142], '')</t>
  </si>
  <si>
    <t>[34, 35, 36, 37, 44, 45, 46, 47, 48, 49, 52, 53, 54, 61, 62, 63, 64]</t>
  </si>
  <si>
    <t xml:space="preserve">F5S1D7|F5S1D7_9ENTR Aldo-keto reductase Tas OS=Enterobacter hormaechei ATCC 49162 </t>
  </si>
  <si>
    <t>([0.359901, 0.422041, 0.318242, 0.352862, 0.40511, 0.332115, 0.359901, 0.295083, 0.321458, 0.352862, 0.339168, 0.380708, 0.275179, 0.352862, 0.359901, 0.370445, 0.465241, 0.433034, 0.440853, 0.408655, 0.447574, 0.490133, 0.483068, 0.545602, 0.557691, 0.454136, 0.553315, 0.461924, 0.517562, 0.454136, 0.447574, 0.494003, 0.486429, 0.497853, 0.51388, 0.418646, 0.324872, 0.321458, 0.26085, 0.222385, 0.26085, 0.21291, 0.167087, 0.18812, 0.158265, 0.173081, 0.275179, 0.26085, 0.370445, 0.408655, 0.472492, 0.483068, 0.472492, 0.394753, 0.483068, 0.486429, 0.575842, 0.575842, 0.494003, 0.562014, 0.613573, 0.476583, 0.436924, 0.494003, 0.458154, 0.521092, 0.486429, 0.468512, 0.468512, 0.454136, 0.436924, 0.356642, 0.288399, 0.209395, 0.257454, 0.25031, 0.232838, 0.173081, 0.247041, 0.30533, 0.332115, 0.318242, 0.418646, 0.505461, 0.549308, 0.56648, 0.538167, 0.538167, 0.4292, 0.4292, 0.444081, 0.461924, 0.553315, 0.521092, 0.525368, 0.570702, 0.575842, 0.575842, 0.675549, 0.557691, 0.557691, 0.494003, 0.465241, 0.387226, 0.387226, 0.342579, 0.332115, 0.281712, 0.281712, 0.36309, 0.288399, 0.264545, 0.257454, 0.26085, 0.268042, 0.268042, 0.268042, 0.194234, 0.132295, 0.127496, 0.144935, 0.15008, 0.096677, 0.132295, 0.200174, 0.185198, 0.216401, 0.222385, 0.31487, 0.236433, 0.144935, 0.209395, 0.196879, 0.127496, 0.116183, 0.11371, 0.17593, 0.090864, 0.15008, 0.232838, 0.222385, 0.25406, 0.275179, 0.352862, 0.264545, 0.257454, 0.18812, 0.122885, 0.127496, 0.122885, 0.122885, 0.216401, 0.191378, 0.129801, 0.196879, 0.209395, 0.206376, 0.209395, 0.31487, 0.271506, 0.25406, 0.25406, 0.200174, 0.17593, 0.137348, 0.120615, 0.118441, 0.125101, 0.182256, 0.182256, 0.191378, 0.271506, 0.225814, 0.161087, 0.229226, 0.167087, 0.129801, 0.196879, 0.127496, 0.079919, 0.100716, 0.06184, 0.051831, 0.094817, 0.090864, 0.144935, 0.229226, 0.155435, 0.239899, 0.247041, 0.15008, 0.096677, 0.096677, 0.066181, 0.129801, 0.142424, 0.222385, 0.179055, 0.173081, 0.170161, 0.167087, 0.17593, 0.25031, 0.278302, 0.182256, 0.200174, 0.142424, 0.132295, 0.134866, 0.092881, 0.102787, 0.118441, 0.170161, 0.173081, 0.17593, 0.185198, 0.18812, 0.111485, 0.194234, 0.129801, 0.132295, 0.173081, 0.100716, 0.096677, 0.059222, 0.06184, 0.054297, 0.040537, 0.03976, 0.0704, 0.050641, 0.047319, 0.0704, 0.066181, 0.036378, 0.038858, 0.038042, 0.034068, 0.041405, 0.036378, 0.073402, 0.096677, 0.116183, 0.15284, 0.155435, 0.247041, 0.335645, 0.257454, 0.26085, 0.26085, 0.257454, 0.229226, 0.229226, 0.232838, 0.161087, 0.236433, 0.31487, 0.318242, 0.328603, 0.370445, 0.384043, 0.349426, 0.349426, 0.281712, 0.281712, 0.247041, 0.155435, 0.102787, 0.170161, 0.185198, 0.158265, 0.15284, 0.26085, 0.257454, 0.25031, 0.25406, 0.271506, 0.301917, 0.25031, 0.247041, 0.200174, 0.164327, 0.109221, 0.111485, 0.086953, 0.0704, 0.088832, 0.144935, 0.209395, 0.225814, 0.206376, 0.179055, 0.15284, 0.147574, 0.15008, 0.098513, 0.100716, 0.092881, 0.06184, 0.079919, 0.079919, 0.079919, 0.10481, 0.167087, 0.129801, 0.216401, 0.291804, 0.30533, 0.206376, 0.222385, 0.191378, 0.194234, 0.264545, 0.216401, 0.232838, 0.155435, 0.222385, 0.321458, 0.342579, 0.311707, 0.222385, 0.185198, 0.243554, 0.15008, 0.161087, 0.206376, 0.15284, 0.15284, 0.15008, 0.17593, 0.096677, 0.100716, 0.116183, 0.132295, 0.173081, 0.18812, 0.239899, 0.219301, 0.170161, 0.125101, 0.161087, 0.229226, 0.243554, 0.17593, 0.284882, 0.206376], '')</t>
  </si>
  <si>
    <t>[23, 24, 26, 28, 34, 56, 57, 59, 60, 65, 83, 84, 85, 86, 87, 92, 93, 94, 95, 96, 97, 98, 99, 100]</t>
  </si>
  <si>
    <t xml:space="preserve">F5S1E0|F5S1E0_9ENTR Transcriptional regulator GalR OS=Enterobacter hormaechei ATCC 49162 </t>
  </si>
  <si>
    <t>([0.161087, 0.203355, 0.15008, 0.18812, 0.147574, 0.147574, 0.185198, 0.15008, 0.17593, 0.209395, 0.17593, 0.137348, 0.173081, 0.179055, 0.26085, 0.291804, 0.281712, 0.311707, 0.342579, 0.349426, 0.390993, 0.422041, 0.4292, 0.509769, 0.476583, 0.472492, 0.51388, 0.517562, 0.562014, 0.51388, 0.525368, 0.632174, 0.63748, 0.632174, 0.497853, 0.51388, 0.51388, 0.525368, 0.525368, 0.541878, 0.486429, 0.529623, 0.494003, 0.398279, 0.359901, 0.398279, 0.480142, 0.468512, 0.465241, 0.51388, 0.570702, 0.447574, 0.4292, 0.4292, 0.346032, 0.370445, 0.352862, 0.332115, 0.25031, 0.281712, 0.278302, 0.342579, 0.225814, 0.161087, 0.232838, 0.232838, 0.18812, 0.125101, 0.127496, 0.102787, 0.060549, 0.06312, 0.118441, 0.078022, 0.129801, 0.111485, 0.170161, 0.179055, 0.167087, 0.243554, 0.147574, 0.085092, 0.042364, 0.048328, 0.092881, 0.100716, 0.120615, 0.088832, 0.139895, 0.144935, 0.185198, 0.26085, 0.247041, 0.25406, 0.328603, 0.339168, 0.401658, 0.301917, 0.311707, 0.324872, 0.229226, 0.25031, 0.335645, 0.42561, 0.521092, 0.4292, 0.387226, 0.359901, 0.370445, 0.295083, 0.219301, 0.209395, 0.173081, 0.170161, 0.127496, 0.074921, 0.086953, 0.11371, 0.155435, 0.158265, 0.096677, 0.092881, 0.155435, 0.096677, 0.071867, 0.0704, 0.127496, 0.120615, 0.164327, 0.236433, 0.26085, 0.26085, 0.173081, 0.127496, 0.137348, 0.167087, 0.167087, 0.086953, 0.096677, 0.11371, 0.051831, 0.096677, 0.161087, 0.155435, 0.15284, 0.132295, 0.11371, 0.06312, 0.088832, 0.079919, 0.081712, 0.059222, 0.086953, 0.118441, 0.111485, 0.06312, 0.050641, 0.090864, 0.147574, 0.127496, 0.079919, 0.088832, 0.085092, 0.088832, 0.085092, 0.144935, 0.206376, 0.236433, 0.232838, 0.216401, 0.129801, 0.078022, 0.081712, 0.085092, 0.109221, 0.18812, 0.295083, 0.236433, 0.229226, 0.243554, 0.206376, 0.30533, 0.40511, 0.394753, 0.298791, 0.31487, 0.308712, 0.21291, 0.137348, 0.222385, 0.196879, 0.200174, 0.284882, 0.390993, 0.352862, 0.339168, 0.25031, 0.25031, 0.257454, 0.268042, 0.268042, 0.301917, 0.203355, 0.139895, 0.116183, 0.111485, 0.102787, 0.116183, 0.21291, 0.31487, 0.321458, 0.356642, 0.440853, 0.440853, 0.440853, 0.490133, 0.461924, 0.51388, 0.486429, 0.613573, 0.494003, 0.398279, 0.394753, 0.480142, 0.553315, 0.59508, 0.733139, 0.59508, 0.575842, 0.505461, 0.42561, 0.374039, 0.374039, 0.291804, 0.301917, 0.295083, 0.281712, 0.275179, 0.288399, 0.25406, 0.232838, 0.288399, 0.332115, 0.332115, 0.275179, 0.200174, 0.21291, 0.216401, 0.332115, 0.321458, 0.268042, 0.346032, 0.31487, 0.346032, 0.401658, 0.408655, 0.311707, 0.311707, 0.278302, 0.222385, 0.25031, 0.158265, 0.196879, 0.247041, 0.191378, 0.179055, 0.194234, 0.185198, 0.170161, 0.102787, 0.0704, 0.116183, 0.127496, 0.17593, 0.098513, 0.125101, 0.118441, 0.134866, 0.132295, 0.125101, 0.222385, 0.15008, 0.182256, 0.179055, 0.134866, 0.158265, 0.232838, 0.308712, 0.278302, 0.25031, 0.352862, 0.339168, 0.31487, 0.21291, 0.18812, 0.18812, 0.155435, 0.164327, 0.219301, 0.219301, 0.335645, 0.332115, 0.450668, 0.541878, 0.436924, 0.486429, 0.534167, 0.440853, 0.324872, 0.359901, 0.418646, 0.41194, 0.408655, 0.370445, 0.447574, 0.476583, 0.56648, 0.608892, 0.5017, 0.433034, 0.436924, 0.433034, 0.366687, 0.352862, 0.301917, 0.356642, 0.346032, 0.356642, 0.444081, 0.553315, 0.538167, 0.483068, 0.454136, 0.538167, 0.626927, 0.613573, 0.59014, 0.557691, 0.534167, 0.666105], '')</t>
  </si>
  <si>
    <t>[23, 26, 27, 28, 29, 30, 31, 32, 33, 35, 36, 37, 38, 39, 41, 49, 50, 104, 217, 219, 224, 225, 226, 227, 228, 229, 303, 306, 316, 317, 318, 329, 330, 333, 334, 335, 336, 337, 338, 339]</t>
  </si>
  <si>
    <t xml:space="preserve">F5S1E1|F5S1E1_9ENTR GnaT-family acetyltransferase OS=Enterobacter hormaechei ATCC 49162 </t>
  </si>
  <si>
    <t>([0.142424, 0.056825, 0.088832, 0.132295, 0.17593, 0.129801, 0.076542, 0.109221, 0.066181, 0.043307, 0.028107, 0.042364, 0.031287, 0.027463, 0.051831, 0.046336, 0.086953, 0.048328, 0.0704, 0.079919, 0.054297, 0.023963, 0.023534, 0.023963, 0.021816, 0.01227, 0.01227, 0.023087, 0.020165, 0.036378, 0.037156, 0.076542, 0.079919, 0.098513, 0.161087, 0.092881, 0.098513, 0.05306, 0.102787, 0.03976, 0.023087, 0.023087, 0.030611, 0.074921, 0.076542, 0.085092, 0.155435, 0.142424, 0.073402, 0.078022, 0.085092, 0.098513, 0.096677, 0.045352, 0.023087, 0.026892, 0.029376, 0.026338, 0.027463, 0.016021, 0.030611, 0.054297, 0.071867, 0.118441, 0.059222, 0.051831, 0.059222, 0.027463, 0.027463, 0.040537, 0.033407, 0.018787, 0.016021, 0.011342, 0.019109, 0.040537, 0.034068, 0.048328, 0.042364, 0.074921, 0.139895, 0.144935, 0.090864, 0.0704, 0.064632, 0.111485, 0.066181, 0.059222, 0.129801, 0.196879, 0.161087, 0.185198, 0.275179, 0.275179, 0.31487, 0.295083, 0.268042, 0.268042, 0.298791, 0.209395, 0.203355, 0.206376, 0.129801, 0.200174, 0.147574, 0.078022, 0.078022, 0.11371, 0.06312, 0.05306, 0.059222, 0.044297, 0.024826, 0.027463, 0.050641, 0.033407, 0.034884, 0.018787, 0.021816, 0.013437, 0.013613, 0.014075, 0.013613, 0.018787, 0.012491, 0.022306, 0.023963, 0.029376, 0.037156, 0.06312, 0.069024, 0.042364, 0.085092, 0.090864, 0.043307, 0.043307, 0.044297, 0.043307, 0.051831, 0.043307, 0.064632, 0.111485, 0.092881, 0.086953, 0.11371, 0.182256, 0.170161, 0.275179, 0.219301, 0.18812, 0.164327, 0.132295, 0.167087, 0.142424, 0.216401, 0.328603, 0.311707, 0.450668], '')</t>
  </si>
  <si>
    <t xml:space="preserve">F5S1E2|F5S1E2_9ENTR Uxu operon transcriptional regulator OS=Enterobacter hormaechei ATCC 49162 </t>
  </si>
  <si>
    <t>([0.324872, 0.374039, 0.275179, 0.321458, 0.374039, 0.284882, 0.31487, 0.359901, 0.401658, 0.332115, 0.349426, 0.352862, 0.339168, 0.264545, 0.203355, 0.278302, 0.359901, 0.450668, 0.339168, 0.356642, 0.291804, 0.301917, 0.298791, 0.370445, 0.281712, 0.298791, 0.418646, 0.433034, 0.41194, 0.408655, 0.40511, 0.384043, 0.42561, 0.4292, 0.436924, 0.534167, 0.447574, 0.450668, 0.436924, 0.534167, 0.41194, 0.414856, 0.408655, 0.422041, 0.401658, 0.401658, 0.288399, 0.225814, 0.142424, 0.158265, 0.092881, 0.155435, 0.179055, 0.17593, 0.11371, 0.185198, 0.116183, 0.161087, 0.164327, 0.170161, 0.164327, 0.239899, 0.236433, 0.164327, 0.10481, 0.100716, 0.15284, 0.15008, 0.206376, 0.301917, 0.301917, 0.390993, 0.398279, 0.41194, 0.418646, 0.509769, 0.509769, 0.618285, 0.497853, 0.40511, 0.418646, 0.418646, 0.433034, 0.4292, 0.521092, 0.657645, 0.557691, 0.585406, 0.585406, 0.450668, 0.444081, 0.401658, 0.384043, 0.377384, 0.278302, 0.182256, 0.182256, 0.167087, 0.182256, 0.194234, 0.247041, 0.209395, 0.125101, 0.100716, 0.129801, 0.127496, 0.085092, 0.134866, 0.129801, 0.194234, 0.247041, 0.25031, 0.18812, 0.203355, 0.209395, 0.209395, 0.288399, 0.268042, 0.185198, 0.106997, 0.182256, 0.21291, 0.25031, 0.359901, 0.377384, 0.377384, 0.291804, 0.301917, 0.301917, 0.30533, 0.318242, 0.339168, 0.324872, 0.42561, 0.42561, 0.42561, 0.534167, 0.534167, 0.497853, 0.476583, 0.585406, 0.465241, 0.387226, 0.284882, 0.25031, 0.26085, 0.257454, 0.352862, 0.387226, 0.42561, 0.42561, 0.377384, 0.298791, 0.21291, 0.182256, 0.179055, 0.11371, 0.116183, 0.116183, 0.094817, 0.096677, 0.096677, 0.158265, 0.185198, 0.278302, 0.301917, 0.298791, 0.359901, 0.268042, 0.161087, 0.158265, 0.161087, 0.106997, 0.182256, 0.268042, 0.295083, 0.196879, 0.239899, 0.219301, 0.216401, 0.257454, 0.26085, 0.25031, 0.161087, 0.196879, 0.106997, 0.060549, 0.06312, 0.05306, 0.088832, 0.167087, 0.161087, 0.090864, 0.10481, 0.081712, 0.067594, 0.037156, 0.066181, 0.076542, 0.074921, 0.083462, 0.06312, 0.094817, 0.098513, 0.144935, 0.076542, 0.15008, 0.209395, 0.173081, 0.088832, 0.096677, 0.090864, 0.049374, 0.096677, 0.170161, 0.134866, 0.155435, 0.236433, 0.239899, 0.161087, 0.102787, 0.106997, 0.094817, 0.118441, 0.120615, 0.147574, 0.25406, 0.216401, 0.278302, 0.321458, 0.31487, 0.311707, 0.31487, 0.298791, 0.196879, 0.096677, 0.15284, 0.147574, 0.096677, 0.120615, 0.118441, 0.094817, 0.092881, 0.155435, 0.158265, 0.092881, 0.055536, 0.040537, 0.036378, 0.021381, 0.015078, 0.025316, 0.016826, 0.011518, 0.018415, 0.027463, 0.071867], '')</t>
  </si>
  <si>
    <t>[35, 39, 75, 76, 77, 84, 85, 86, 87, 88, 136, 137, 140]</t>
  </si>
  <si>
    <t xml:space="preserve">F5S1E3|F5S1E3_9ENTR 6-phospho-beta-glucosidase OS=Enterobacter hormaechei ATCC 49162 </t>
  </si>
  <si>
    <t>([0.418646, 0.25406, 0.206376, 0.134866, 0.170161, 0.173081, 0.17593, 0.17593, 0.200174, 0.200174, 0.137348, 0.191378, 0.196879, 0.21291, 0.219301, 0.120615, 0.17593, 0.196879, 0.271506, 0.236433, 0.247041, 0.239899, 0.359901, 0.42561, 0.51388, 0.398279, 0.339168, 0.377384, 0.318242, 0.222385, 0.158265, 0.247041, 0.243554, 0.25406, 0.225814, 0.216401, 0.26085, 0.164327, 0.158265, 0.173081, 0.179055, 0.088832, 0.088832, 0.094817, 0.073402, 0.050641, 0.081712, 0.134866, 0.134866, 0.11371, 0.125101, 0.216401, 0.216401, 0.11371, 0.102787, 0.118441, 0.129801, 0.127496, 0.191378, 0.125101, 0.085092, 0.081712, 0.155435, 0.132295, 0.116183, 0.081712, 0.122885, 0.137348, 0.073402, 0.066181, 0.134866, 0.200174, 0.120615, 0.134866, 0.137348, 0.139895, 0.120615, 0.056825, 0.047319, 0.059222, 0.106997, 0.081712, 0.094817, 0.094817, 0.094817, 0.096677, 0.111485, 0.11371, 0.129801, 0.229226, 0.147574, 0.125101, 0.111485, 0.102787, 0.049374, 0.102787, 0.090864, 0.055536, 0.056825, 0.102787, 0.109221, 0.071867, 0.125101, 0.106997, 0.10481, 0.125101, 0.073402, 0.118441, 0.125101, 0.083462, 0.044297, 0.058088, 0.038858, 0.049374, 0.088832, 0.090864, 0.092881, 0.06312, 0.122885, 0.219301, 0.155435, 0.086953, 0.071867, 0.083462, 0.090864, 0.046336, 0.046336, 0.078022, 0.034884, 0.025316, 0.034068, 0.056825, 0.079919, 0.092881, 0.058088, 0.067594, 0.073402, 0.032677, 0.038042, 0.032017, 0.018415, 0.022306, 0.041405, 0.0704, 0.042364, 0.0198, 0.038042, 0.037156, 0.018106, 0.033407, 0.040537, 0.045352, 0.030611, 0.033407, 0.048328, 0.033407, 0.015694, 0.025316, 0.024393, 0.03976, 0.045352, 0.094817, 0.064632, 0.038042, 0.025762, 0.041405, 0.094817, 0.083462, 0.055536, 0.066181, 0.03976, 0.041405, 0.031287, 0.027463, 0.025316, 0.013613, 0.030003, 0.034884, 0.037156, 0.085092, 0.085092, 0.081712, 0.069024, 0.125101, 0.092881, 0.100716, 0.100716, 0.045352, 0.051831, 0.076542, 0.127496, 0.196879, 0.129801, 0.092881, 0.129801, 0.139895, 0.216401, 0.191378, 0.216401, 0.142424, 0.134866, 0.073402, 0.032677, 0.032677, 0.034068, 0.071867, 0.100716, 0.05306, 0.120615, 0.111485, 0.11371, 0.079919, 0.085092, 0.086953, 0.085092, 0.060549, 0.064632, 0.088832, 0.098513, 0.098513, 0.15008, 0.086953, 0.161087, 0.271506, 0.271506, 0.25031, 0.222385, 0.243554, 0.332115, 0.324872, 0.26085, 0.26085, 0.298791, 0.268042, 0.346032, 0.387226, 0.380708, 0.374039, 0.268042, 0.147574, 0.127496, 0.134866, 0.21291, 0.139895, 0.071867, 0.042364, 0.046336, 0.06312, 0.032017, 0.022667, 0.020876, 0.030611, 0.030611, 0.020876, 0.027463, 0.027463, 0.032017, 0.034068, 0.016528, 0.027463, 0.033407, 0.035586, 0.026338, 0.029376, 0.042364, 0.096677, 0.111485, 0.116183, 0.048328, 0.088832, 0.071867, 0.079919, 0.066181, 0.071867, 0.137348, 0.074921, 0.058088, 0.041405, 0.042364, 0.074921, 0.076542, 0.137348, 0.216401, 0.185198, 0.182256, 0.203355, 0.122885, 0.173081, 0.098513, 0.203355, 0.122885, 0.127496, 0.0704, 0.098513, 0.088832, 0.078022, 0.086953, 0.098513, 0.132295, 0.222385, 0.247041, 0.229226, 0.18812, 0.092881, 0.129801, 0.139895, 0.142424, 0.222385, 0.247041, 0.216401, 0.191378, 0.298791, 0.356642, 0.356642, 0.236433, 0.158265, 0.179055, 0.264545, 0.158265, 0.203355, 0.116183, 0.132295, 0.137348, 0.155435, 0.264545, 0.21291, 0.203355, 0.194234, 0.185198, 0.158265, 0.268042, 0.158265, 0.155435, 0.11371, 0.098513, 0.185198, 0.271506, 0.167087, 0.090864, 0.10481, 0.098513, 0.120615, 0.088832, 0.06312, 0.06312, 0.037156, 0.054297, 0.054297, 0.054297, 0.030003, 0.030003, 0.032677, 0.043307, 0.040537, 0.033407, 0.034884, 0.020876, 0.018415, 0.033407, 0.058088, 0.10481, 0.071867, 0.102787, 0.083462, 0.125101, 0.139895, 0.225814, 0.200174, 0.206376, 0.111485, 0.17593, 0.194234, 0.173081, 0.26085, 0.25031, 0.308712, 0.339168, 0.408655, 0.447574, 0.440853, 0.349426, 0.339168, 0.311707, 0.31487, 0.268042, 0.179055, 0.164327, 0.161087, 0.182256, 0.10481, 0.118441, 0.0704, 0.069024, 0.042364, 0.024393, 0.020876, 0.028695, 0.051831, 0.054297, 0.05306, 0.042364, 0.081712, 0.060549, 0.094817, 0.092881, 0.10481, 0.125101, 0.076542, 0.033407, 0.028695, 0.024393, 0.045352, 0.085092, 0.086953, 0.086953, 0.137348, 0.182256, 0.147574, 0.147574, 0.120615, 0.060549, 0.071867, 0.0704, 0.094817, 0.055536, 0.055536, 0.056825, 0.045352, 0.083462, 0.10481, 0.125101, 0.137348, 0.142424, 0.147574, 0.132295, 0.18812, 0.164327, 0.137348, 0.164327, 0.132295, 0.15008, 0.247041, 0.243554, 0.206376, 0.21291, 0.196879, 0.11371, 0.167087, 0.257454, 0.167087, 0.232838, 0.232838, 0.335645, 0.311707, 0.243554, 0.170161, 0.185198, 0.142424, 0.142424, 0.106997, 0.127496, 0.132295, 0.139895, 0.071867, 0.083462, 0.067594, 0.111485, 0.179055, 0.161087, 0.120615, 0.182256, 0.161087, 0.122885, 0.078022, 0.059222], '')</t>
  </si>
  <si>
    <t xml:space="preserve">F5S1E5|F5S1E5_9ENTR HTH-type transcriptional regulator AscG OS=Enterobacter hormaechei ATCC 49162 </t>
  </si>
  <si>
    <t>([0.022667, 0.036378, 0.055536, 0.086953, 0.045352, 0.066181, 0.069024, 0.073402, 0.094817, 0.098513, 0.076542, 0.096677, 0.100716, 0.142424, 0.134866, 0.137348, 0.179055, 0.17593, 0.122885, 0.194234, 0.18812, 0.26085, 0.264545, 0.203355, 0.191378, 0.298791, 0.229226, 0.185198, 0.222385, 0.219301, 0.25031, 0.321458, 0.318242, 0.318242, 0.31487, 0.40511, 0.401658, 0.433034, 0.433034, 0.5017, 0.505461, 0.440853, 0.359901, 0.359901, 0.394753, 0.36309, 0.374039, 0.450668, 0.447574, 0.436924, 0.346032, 0.346032, 0.380708, 0.390993, 0.349426, 0.275179, 0.232838, 0.236433, 0.229226, 0.155435, 0.132295, 0.139895, 0.194234, 0.298791, 0.295083, 0.335645, 0.366687, 0.271506, 0.257454, 0.257454, 0.194234, 0.209395, 0.206376, 0.179055, 0.092881, 0.173081, 0.247041, 0.173081, 0.106997, 0.055536, 0.090864, 0.109221, 0.060549, 0.035586, 0.034884, 0.036378, 0.027463, 0.027463, 0.047319, 0.047319, 0.081712, 0.129801, 0.18812, 0.194234, 0.191378, 0.295083, 0.288399, 0.206376, 0.232838, 0.25406, 0.36309, 0.377384, 0.374039, 0.465241, 0.570702, 0.534167, 0.570702, 0.632174, 0.642678, 0.657645, 0.675549, 0.675549, 0.618285, 0.525368, 0.525368, 0.490133, 0.408655, 0.377384, 0.468512, 0.56648, 0.657645, 0.545602, 0.541878, 0.509769, 0.414856, 0.339168, 0.291804, 0.179055, 0.173081, 0.170161, 0.102787, 0.078022, 0.074921, 0.098513, 0.139895, 0.139895, 0.106997, 0.106997, 0.122885, 0.0704, 0.040537, 0.044297, 0.073402, 0.045352, 0.056825, 0.096677, 0.164327, 0.161087, 0.17593, 0.109221, 0.064632, 0.11371, 0.137348, 0.15008, 0.094817, 0.094817, 0.096677, 0.127496, 0.167087, 0.17593, 0.257454, 0.25031, 0.17593, 0.100716, 0.079919, 0.083462, 0.085092, 0.073402, 0.127496, 0.15008, 0.196879, 0.179055, 0.164327, 0.137348, 0.085092, 0.134866, 0.079919, 0.045352, 0.032677, 0.03976, 0.03976, 0.038042, 0.0704, 0.106997, 0.200174, 0.222385, 0.182256, 0.109221, 0.06312, 0.060549, 0.049374, 0.073402, 0.081712, 0.086953, 0.106997, 0.179055, 0.17593, 0.257454, 0.332115, 0.384043, 0.387226, 0.295083, 0.26085, 0.25031, 0.161087, 0.15008, 0.216401, 0.209395, 0.209395, 0.311707, 0.30533, 0.374039, 0.335645, 0.328603, 0.324872, 0.232838, 0.209395, 0.222385, 0.229226, 0.236433, 0.182256, 0.179055, 0.167087, 0.200174, 0.21291, 0.271506, 0.268042, 0.232838, 0.271506, 0.359901, 0.339168, 0.25031, 0.264545, 0.182256, 0.194234, 0.18812, 0.295083, 0.200174, 0.118441, 0.094817, 0.10481, 0.170161, 0.17593, 0.298791, 0.194234, 0.182256, 0.185198, 0.118441, 0.079919, 0.064632, 0.037156, 0.040537, 0.079919, 0.078022, 0.106997, 0.142424, 0.088832, 0.079919, 0.111485, 0.17593, 0.200174, 0.155435, 0.100716, 0.098513, 0.088832, 0.137348, 0.139895, 0.10481, 0.164327, 0.182256, 0.239899, 0.335645, 0.332115, 0.236433, 0.219301, 0.182256, 0.122885, 0.18812, 0.109221, 0.137348, 0.15008, 0.129801, 0.179055, 0.25406, 0.222385, 0.206376, 0.15284, 0.098513, 0.173081, 0.200174, 0.257454, 0.155435, 0.144935, 0.134866, 0.15284, 0.092881, 0.092881, 0.194234, 0.122885, 0.219301, 0.206376, 0.161087, 0.122885, 0.0704, 0.073402, 0.074921, 0.044297, 0.085092, 0.147574, 0.111485, 0.055536, 0.067594, 0.066181, 0.055536, 0.054297, 0.085092, 0.155435, 0.257454, 0.167087, 0.271506, 0.225814, 0.15284, 0.216401, 0.332115, 0.284882, 0.284882, 0.31487, 0.40511, 0.308712, 0.229226, 0.182256, 0.264545, 0.278302, 0.352862, 0.318242, 0.328603, 0.321458, 0.308712, 0.311707, 0.291804, 0.167087, 0.206376, 0.30533, 0.278302, 0.239899, 0.342579, 0.352862, 0.318242, 0.308712, 0.387226, 0.450668, 0.529623, 0.51388, 0.476583, 0.465241, 0.545602, 0.521092, 0.494003, 0.468512, 0.387226, 0.525368], '')</t>
  </si>
  <si>
    <t>[39, 40, 104, 105, 106, 107, 108, 109, 110, 111, 112, 113, 114, 119, 120, 121, 122, 123, 351, 352, 355, 356, 360]</t>
  </si>
  <si>
    <t xml:space="preserve">F5S1E7|F5S1E7_9ENTR Transcriptional activator LysR OS=Enterobacter hormaechei ATCC 49162 </t>
  </si>
  <si>
    <t>([0.111485, 0.043307, 0.067594, 0.0704, 0.049374, 0.051831, 0.076542, 0.106997, 0.132295, 0.173081, 0.122885, 0.15284, 0.139895, 0.137348, 0.170161, 0.158265, 0.206376, 0.129801, 0.129801, 0.219301, 0.206376, 0.30533, 0.450668, 0.461924, 0.41194, 0.486429, 0.521092, 0.525368, 0.414856, 0.380708, 0.359901, 0.328603, 0.332115, 0.321458, 0.278302, 0.219301, 0.225814, 0.17593, 0.26085, 0.17593, 0.086953, 0.096677, 0.092881, 0.081712, 0.073402, 0.120615, 0.120615, 0.073402, 0.067594, 0.137348, 0.170161, 0.120615, 0.225814, 0.216401, 0.142424, 0.200174, 0.203355, 0.109221, 0.191378, 0.206376, 0.222385, 0.342579, 0.318242, 0.321458, 0.196879, 0.127496, 0.129801, 0.079919, 0.142424, 0.137348, 0.064632, 0.038858, 0.060549, 0.048328, 0.03976, 0.074921, 0.076542, 0.076542, 0.144935, 0.147574, 0.067594, 0.100716, 0.102787, 0.109221, 0.122885, 0.144935, 0.219301, 0.134866, 0.144935, 0.090864, 0.055536, 0.118441, 0.120615, 0.060549, 0.0704, 0.086953, 0.076542, 0.037156, 0.037156, 0.047319, 0.026892, 0.034068, 0.021381, 0.021381, 0.024826, 0.012491, 0.012727, 0.011342, 0.017797, 0.016257, 0.029376, 0.054297, 0.028695, 0.043307, 0.05306, 0.058088, 0.030611, 0.020876, 0.051831, 0.088832, 0.079919, 0.120615, 0.21291, 0.209395, 0.132295, 0.120615, 0.229226, 0.194234, 0.144935, 0.147574, 0.194234, 0.170161, 0.15284, 0.216401, 0.229226, 0.225814, 0.222385, 0.229226, 0.30533, 0.291804, 0.298791, 0.200174, 0.144935, 0.127496, 0.225814, 0.281712, 0.271506, 0.264545, 0.398279, 0.483068, 0.497853, 0.553315, 0.450668, 0.366687, 0.36309, 0.26085, 0.36309, 0.377384, 0.390993, 0.30533, 0.216401, 0.132295, 0.229226, 0.264545, 0.25406, 0.222385, 0.281712, 0.194234, 0.158265, 0.144935, 0.144935, 0.116183, 0.067594, 0.069024, 0.122885, 0.147574, 0.194234, 0.194234, 0.090864, 0.137348, 0.203355, 0.295083, 0.401658, 0.275179, 0.209395, 0.209395, 0.134866, 0.111485, 0.182256, 0.222385, 0.232838, 0.232838, 0.17593, 0.243554, 0.335645, 0.239899, 0.139895, 0.179055, 0.167087, 0.200174, 0.106997, 0.086953, 0.086953, 0.081712, 0.147574, 0.173081, 0.17593, 0.26085, 0.264545, 0.222385, 0.15284, 0.096677, 0.109221, 0.18812, 0.194234, 0.185198, 0.239899, 0.298791, 0.281712, 0.185198, 0.194234, 0.284882, 0.278302, 0.194234, 0.191378, 0.155435, 0.219301, 0.158265, 0.161087, 0.094817, 0.11371, 0.11371, 0.11371, 0.111485, 0.127496, 0.073402, 0.078022, 0.078022, 0.074921, 0.081712, 0.083462, 0.106997, 0.125101, 0.15008, 0.21291, 0.15008, 0.122885, 0.071867, 0.111485, 0.11371, 0.094817, 0.094817, 0.090864, 0.134866, 0.079919, 0.078022, 0.06184, 0.06184, 0.047319, 0.058088, 0.030611, 0.029376, 0.037156, 0.045352, 0.026338, 0.027463, 0.044297, 0.083462, 0.11371, 0.109221, 0.088832, 0.109221, 0.0704, 0.118441, 0.098513, 0.071867, 0.059222, 0.139895, 0.137348, 0.127496, 0.071867, 0.098513, 0.17593, 0.139895, 0.122885, 0.203355, 0.134866, 0.109221, 0.051831, 0.067594, 0.037156, 0.055536, 0.102787, 0.090864, 0.088832, 0.111485, 0.239899, 0.155435, 0.122885, 0.094817, 0.137348, 0.209395, 0.219301, 0.179055, 0.194234, 0.147574, 0.102787, 0.158265], '')</t>
  </si>
  <si>
    <t>[26, 27, 151]</t>
  </si>
  <si>
    <t xml:space="preserve">F5S1E8|F5S1E8_9ENTR Aspartate racemase OS=Enterobacter hormaechei ATCC 49162 </t>
  </si>
  <si>
    <t>([0.106997, 0.051831, 0.092881, 0.122885, 0.158265, 0.102787, 0.161087, 0.100716, 0.06312, 0.081712, 0.059222, 0.043307, 0.046336, 0.050641, 0.090864, 0.06184, 0.10481, 0.17593, 0.182256, 0.118441, 0.142424, 0.142424, 0.15284, 0.137348, 0.137348, 0.111485, 0.179055, 0.092881, 0.10481, 0.116183, 0.116183, 0.179055, 0.200174, 0.196879, 0.100716, 0.102787, 0.164327, 0.098513, 0.10481, 0.085092, 0.086953, 0.096677, 0.096677, 0.15284, 0.15008, 0.170161, 0.116183, 0.122885, 0.18812, 0.236433, 0.318242, 0.324872, 0.288399, 0.268042, 0.225814, 0.342579, 0.308712, 0.257454, 0.26085, 0.236433, 0.185198, 0.284882, 0.271506, 0.239899, 0.239899, 0.209395, 0.200174, 0.301917, 0.206376, 0.134866, 0.098513, 0.060549, 0.058088, 0.078022, 0.134866, 0.127496, 0.122885, 0.142424, 0.118441, 0.158265, 0.158265, 0.239899, 0.142424, 0.158265, 0.194234, 0.194234, 0.147574, 0.137348, 0.081712, 0.161087, 0.144935, 0.144935, 0.216401, 0.134866, 0.10481, 0.109221, 0.11371, 0.118441, 0.118441, 0.167087, 0.167087, 0.10481, 0.102787, 0.139895, 0.129801, 0.122885, 0.100716, 0.167087, 0.167087, 0.185198, 0.134866, 0.147574, 0.15008, 0.15008, 0.236433, 0.268042, 0.167087, 0.200174, 0.164327, 0.185198, 0.196879, 0.236433, 0.21291, 0.134866, 0.158265, 0.15284, 0.15008, 0.111485, 0.106997, 0.106997, 0.164327, 0.106997, 0.170161, 0.170161, 0.191378, 0.185198, 0.118441, 0.122885, 0.144935, 0.185198, 0.185198, 0.147574, 0.147574, 0.247041, 0.308712, 0.308712, 0.219301, 0.232838, 0.332115, 0.247041, 0.167087, 0.085092, 0.167087, 0.18812, 0.182256, 0.102787, 0.059222, 0.100716, 0.167087, 0.073402, 0.067594, 0.067594, 0.085092, 0.078022, 0.078022, 0.076542, 0.042364, 0.041405, 0.025316, 0.023534, 0.026338, 0.026892, 0.06312, 0.056825, 0.026892, 0.038858, 0.071867, 0.132295, 0.132295, 0.10481, 0.209395, 0.21291, 0.134866, 0.078022, 0.038858, 0.03976, 0.030003, 0.058088, 0.118441, 0.10481, 0.109221, 0.094817, 0.090864, 0.050641, 0.064632, 0.118441, 0.15284, 0.15008, 0.139895, 0.164327, 0.122885, 0.132295, 0.086953, 0.067594, 0.125101, 0.222385, 0.191378, 0.232838, 0.144935, 0.125101, 0.167087, 0.137348, 0.232838, 0.288399, 0.284882, 0.275179, 0.161087, 0.125101, 0.067594, 0.067594, 0.042364, 0.06184, 0.036378, 0.046336, 0.085092, 0.055536, 0.036378, 0.034884, 0.032677, 0.060549], '')</t>
  </si>
  <si>
    <t xml:space="preserve">F5S1E9|F5S1E9_9ENTR Pectin degradation protein KdgF OS=Enterobacter hormaechei ATCC 49162 </t>
  </si>
  <si>
    <t>([0.10481, 0.15008, 0.096677, 0.129801, 0.17593, 0.21291, 0.170161, 0.203355, 0.232838, 0.26085, 0.206376, 0.173081, 0.247041, 0.321458, 0.433034, 0.436924, 0.444081, 0.380708, 0.335645, 0.30533, 0.321458, 0.321458, 0.25406, 0.342579, 0.232838, 0.239899, 0.25406, 0.318242, 0.284882, 0.203355, 0.203355, 0.311707, 0.346032, 0.370445, 0.384043, 0.377384, 0.40511, 0.40511, 0.465241, 0.521092, 0.465241, 0.541878, 0.41194, 0.414856, 0.324872, 0.440853, 0.414856, 0.42561, 0.311707, 0.359901, 0.332115, 0.335645, 0.222385, 0.264545, 0.288399, 0.298791, 0.295083, 0.264545, 0.203355, 0.132295, 0.127496, 0.167087, 0.161087, 0.257454, 0.324872, 0.324872, 0.229226, 0.222385, 0.179055, 0.31487, 0.291804, 0.339168, 0.295083, 0.377384, 0.377384, 0.278302, 0.194234, 0.132295, 0.085092, 0.120615, 0.194234, 0.18812, 0.219301, 0.15008, 0.094817, 0.094817, 0.15008, 0.139895, 0.147574, 0.196879, 0.109221, 0.111485, 0.17593, 0.216401, 0.132295, 0.086953, 0.132295, 0.161087, 0.209395, 0.271506, 0.247041, 0.182256, 0.147574, 0.111485, 0.164327, 0.243554, 0.18812], '')</t>
  </si>
  <si>
    <t>[39, 41]</t>
  </si>
  <si>
    <t xml:space="preserve">F5S1F0|F5S1F0_9ENTR Ferric enterobactin transporter FepE OS=Enterobacter hormaechei ATCC 49162 </t>
  </si>
  <si>
    <t>([0.096677, 0.032677, 0.050641, 0.036378, 0.020876, 0.014075, 0.019109, 0.026338, 0.036378, 0.048328, 0.037156, 0.036378, 0.069024, 0.083462, 0.122885, 0.127496, 0.058088, 0.056825, 0.059222, 0.055536, 0.073402, 0.067594, 0.078022, 0.085092, 0.056825, 0.129801, 0.216401, 0.122885, 0.094817, 0.109221, 0.127496, 0.158265, 0.132295, 0.132295, 0.132295, 0.170161, 0.179055, 0.203355, 0.209395, 0.127496, 0.071867, 0.069024, 0.034884, 0.036378, 0.035586, 0.049374, 0.022667, 0.013437, 0.0198, 0.0198, 0.016528, 0.014075, 0.017797, 0.016021, 0.009977, 0.01204, 0.008156, 0.006039, 0.005623, 0.004899, 0.004513, 0.00543, 0.004161, 0.004414, 0.005932, 0.004315, 0.004775, 0.004736, 0.005734, 0.004431, 0.003804, 0.00283, 0.003212, 0.003246, 0.004315, 0.004358, 0.004358, 0.005799, 0.007315, 0.010131, 0.008895, 0.009728, 0.011518, 0.022306, 0.028107, 0.032017, 0.06312, 0.081712, 0.15284, 0.106997, 0.200174, 0.288399, 0.295083, 0.268042, 0.271506, 0.229226, 0.291804, 0.21291, 0.185198, 0.11371, 0.147574, 0.144935, 0.15008, 0.158265, 0.086953, 0.116183, 0.064632, 0.06184, 0.031287, 0.030611, 0.059222, 0.048328, 0.054297, 0.060549, 0.027463, 0.028695, 0.021381, 0.014315, 0.012727, 0.014783, 0.023963, 0.01204, 0.018415, 0.030611, 0.029376, 0.047319, 0.024826, 0.022306, 0.024393, 0.051831, 0.027463, 0.021816, 0.025762, 0.023534, 0.037156, 0.098513, 0.049374, 0.054297, 0.086953, 0.127496, 0.132295, 0.076542, 0.164327, 0.158265, 0.134866, 0.142424, 0.092881, 0.167087, 0.288399, 0.182256, 0.182256, 0.185198, 0.225814, 0.232838, 0.203355, 0.142424, 0.074921, 0.144935, 0.132295, 0.139895, 0.182256, 0.179055, 0.229226, 0.216401, 0.191378, 0.139895, 0.139895, 0.219301, 0.21291, 0.185198, 0.291804, 0.275179, 0.384043, 0.349426, 0.36309, 0.390993, 0.440853, 0.562014, 0.454136, 0.468512, 0.505461, 0.384043, 0.387226, 0.346032, 0.349426, 0.275179, 0.370445, 0.324872, 0.346032, 0.346032, 0.311707, 0.311707, 0.324872, 0.278302, 0.311707, 0.295083, 0.229226, 0.182256, 0.164327, 0.239899, 0.239899, 0.158265, 0.257454, 0.182256, 0.17593, 0.17593, 0.278302, 0.18812, 0.158265, 0.144935, 0.144935, 0.185198, 0.173081, 0.134866, 0.161087, 0.173081, 0.109221, 0.158265, 0.25031, 0.236433, 0.170161, 0.161087, 0.173081, 0.170161, 0.243554, 0.328603, 0.332115, 0.264545, 0.359901, 0.433034, 0.42561, 0.339168, 0.339168, 0.26085, 0.311707, 0.308712, 0.225814, 0.311707, 0.232838, 0.222385, 0.232838, 0.222385, 0.318242, 0.41194, 0.414856, 0.42561, 0.356642, 0.359901, 0.4292, 0.342579, 0.352862, 0.271506, 0.346032, 0.25406, 0.346032, 0.264545, 0.232838, 0.31487, 0.284882, 0.332115, 0.324872, 0.219301, 0.301917, 0.284882, 0.30533, 0.232838, 0.147574, 0.21291, 0.219301, 0.21291, 0.291804, 0.243554, 0.25031, 0.247041, 0.339168, 0.339168, 0.440853, 0.483068, 0.384043, 0.41194, 0.374039, 0.342579, 0.352862, 0.356642, 0.332115, 0.311707, 0.380708, 0.366687, 0.339168, 0.328603, 0.328603, 0.243554, 0.281712, 0.257454, 0.278302, 0.257454, 0.26085, 0.155435, 0.142424, 0.229226, 0.167087, 0.229226, 0.275179, 0.275179, 0.291804, 0.291804, 0.291804, 0.194234, 0.284882, 0.328603, 0.324872, 0.346032, 0.346032, 0.264545, 0.281712, 0.236433, 0.247041, 0.161087, 0.239899, 0.239899, 0.15284, 0.21291, 0.127496, 0.127496, 0.203355, 0.134866, 0.158265, 0.092881, 0.179055, 0.203355, 0.109221, 0.10481, 0.058088, 0.100716, 0.100716, 0.15284, 0.206376, 0.200174, 0.239899, 0.268042, 0.203355, 0.278302, 0.275179, 0.398279, 0.380708, 0.398279, 0.465241, 0.458154, 0.509769, 0.41194, 0.288399, 0.332115, 0.26085, 0.264545, 0.225814, 0.222385, 0.144935, 0.078022, 0.079919, 0.096677, 0.049374, 0.038858, 0.033407, 0.021381, 0.019401, 0.019401, 0.011903, 0.009015, 0.007031, 0.007877, 0.010926, 0.014586, 0.017447, 0.025762, 0.043307, 0.051831, 0.092881, 0.182256, 0.173081, 0.203355, 0.219301, 0.301917, 0.324872, 0.387226, 0.486429, 0.521092, 0.447574, 0.525368, 0.642678, 0.73685, 0.733139, 0.699094, 0.741537, 0.788093, 0.788093, 0.771762, 0.771762, 0.73685, 0.648219], '')</t>
  </si>
  <si>
    <t>[177, 180, 348, 385, 387, 388, 389, 390, 391, 392, 393, 394, 395, 396, 397, 398]</t>
  </si>
  <si>
    <t xml:space="preserve">F5S1F1|F5S1F1_9ENTR ABC superfamily ATP binding cassette transporter, permease protein OS=Enterobacter hormaechei ATCC 49162 </t>
  </si>
  <si>
    <t>([0.006988, 0.004835, 0.006078, 0.009015, 0.006374, 0.004921, 0.003963, 0.004835, 0.003963, 0.003366, 0.0028, 0.00225, 0.002194, 0.001649, 0.000859, 0.000958, 0.000842, 0.000923, 0.000893, 0.001383, 0.000906, 0.000859, 0.000854, 0.000859, 0.000339, 0.000704, 0.001202, 0.001155, 0.001202, 0.001159, 0.001344, 0.001906, 0.003405, 0.00359, 0.003177, 0.003212, 0.003109, 0.004835, 0.004513, 0.005011, 0.00543, 0.005992, 0.009865, 0.009728, 0.007877, 0.008075, 0.008075, 0.008624, 0.015694, 0.016021, 0.016257, 0.010926, 0.007315, 0.006619, 0.005992, 0.006421, 0.011106, 0.007422, 0.007645, 0.006894, 0.00543, 0.00359, 0.003924, 0.002482, 0.002482, 0.003212, 0.003478, 0.003701, 0.002349, 0.002276, 0.001434, 0.001786, 0.001786, 0.002366, 0.001572, 0.001649, 0.001408, 0.001211, 0.000923, 0.000575, 0.000713, 0.000923, 0.000859, 0.001288, 0.001417, 0.002194, 0.002117, 0.002155, 0.001936, 0.001743, 0.001069, 0.001623, 0.002035, 0.002727, 0.002211, 0.002155, 0.001434, 0.002349, 0.002606, 0.00292, 0.002623, 0.003821, 0.003555, 0.005378, 0.00407, 0.004921, 0.003512, 0.003053, 0.003298, 0.002327, 0.002512, 0.003963, 0.003478, 0.002366, 0.001687, 0.00231, 0.002366, 0.003512, 0.003298, 0.002366, 0.002396, 0.003607, 0.003512, 0.002396, 0.001687, 0.002366, 0.002078, 0.001906, 0.002327, 0.001906, 0.002976, 0.004483, 0.003431, 0.004135, 0.004135, 0.004513, 0.00515, 0.008075, 0.008525, 0.008156, 0.008156, 0.010372, 0.006567, 0.00543, 0.008156, 0.008804, 0.009015, 0.008156, 0.008895, 0.009015, 0.01078, 0.006795, 0.006482, 0.00543, 0.00515, 0.007177, 0.009015, 0.006988, 0.004775, 0.003177, 0.002035, 0.002014, 0.001967, 0.002435, 0.002117, 0.002276, 0.00316, 0.00231, 0.003512, 0.005011, 0.004775, 0.006533, 0.006374, 0.006619, 0.009187, 0.00777, 0.006245, 0.00515, 0.006701, 0.009187, 0.01227, 0.025762, 0.055536, 0.037156, 0.055536, 0.074921, 0.028107, 0.017138, 0.029376, 0.015078, 0.014783, 0.010221, 0.010926, 0.011669, 0.007031, 0.008624, 0.011669, 0.010926, 0.011342, 0.006533, 0.004358, 0.005223, 0.003512, 0.002512, 0.00283, 0.0028, 0.003607, 0.005623, 0.007259, 0.006374, 0.005378, 0.00543, 0.00777, 0.004611, 0.006567, 0.00962, 0.010372, 0.006245, 0.006374, 0.006374, 0.010509, 0.021816, 0.0198, 0.047319, 0.11371, 0.17593, 0.081712, 0.074921, 0.074921, 0.032017, 0.022667, 0.023087, 0.020876, 0.010509, 0.011669, 0.007555, 0.005249, 0.005086, 0.007495, 0.008624, 0.007555, 0.007315, 0.005086, 0.003431, 0.00359, 0.002606, 0.002529, 0.002529, 0.002581, 0.002276, 0.002761, 0.002705, 0.003607, 0.002662, 0.002881, 0.003053, 0.002705, 0.002881, 0.002138, 0.001541, 0.00155, 0.001906, 0.001267, 0.001572, 0.002503, 0.001692, 0.001872, 0.001211, 0.001743, 0.001709, 0.001967, 0.00231, 0.002211, 0.001778, 0.001967, 0.001623, 0.001541, 0.002366, 0.002761, 0.003757, 0.004689, 0.005378, 0.006795, 0.010672, 0.014315, 0.014075, 0.019401, 0.0198, 0.038858, 0.030611, 0.024393, 0.019109, 0.014315, 0.028107, 0.059222, 0.106997], '')</t>
  </si>
  <si>
    <t xml:space="preserve">F5S1F2|F5S1F2_9ENTR ABC superfamily ATP binding cassette transporter, membrane protein OS=Enterobacter hormaechei ATCC 49162 </t>
  </si>
  <si>
    <t>([0.132295, 0.161087, 0.10481, 0.096677, 0.142424, 0.17593, 0.229226, 0.170161, 0.155435, 0.182256, 0.209395, 0.170161, 0.203355, 0.200174, 0.321458, 0.311707, 0.200174, 0.31487, 0.281712, 0.281712, 0.239899, 0.236433, 0.139895, 0.137348, 0.096677, 0.044297, 0.022667, 0.013437, 0.013265, 0.016528, 0.009865, 0.006795, 0.007877, 0.005623, 0.003963, 0.003963, 0.00292, 0.003177, 0.002078, 0.001906, 0.001232, 0.001533, 0.001344, 0.001906, 0.001572, 0.00225, 0.003298, 0.004611, 0.005623, 0.007555, 0.00543, 0.004921, 0.006988, 0.008804, 0.008723, 0.013613, 0.008156, 0.007555, 0.010926, 0.016021, 0.020165, 0.035586, 0.038858, 0.023087, 0.025316, 0.060549, 0.024826, 0.014075, 0.014075, 0.014783, 0.008002, 0.01204, 0.025762, 0.024826, 0.024826, 0.056825, 0.026338, 0.054297, 0.049374, 0.042364, 0.05306, 0.026338, 0.023534, 0.012727, 0.027463, 0.027463, 0.013016, 0.027463, 0.022306, 0.013437, 0.008624, 0.017138, 0.016826, 0.01078, 0.007422, 0.005249, 0.005011, 0.005249, 0.003727, 0.00558, 0.00543, 0.005799, 0.005932, 0.00558, 0.006701, 0.004431, 0.004388, 0.004315, 0.003757, 0.005318, 0.004431, 0.006533, 0.004315, 0.004577, 0.003997, 0.005503, 0.007555, 0.004689, 0.004483, 0.003963, 0.003555, 0.003701, 0.002512, 0.002503, 0.003341, 0.003821, 0.004414, 0.003177, 0.003431, 0.004161, 0.003963, 0.006245, 0.004513, 0.004513, 0.003079, 0.003212, 0.003431, 0.003512, 0.003727, 0.003821, 0.004775, 0.003607, 0.00359, 0.00543, 0.006142, 0.006039, 0.004689, 0.004208, 0.006142, 0.008804, 0.005503, 0.004577, 0.004736, 0.004431, 0.004315, 0.004315, 0.006374, 0.004315, 0.003607, 0.003478, 0.004247, 0.005378, 0.008804, 0.008723, 0.005086, 0.004161, 0.003246, 0.002581, 0.003014, 0.002014, 0.001391, 0.002211, 0.001687, 0.00103, 0.00155, 0.002366, 0.002482, 0.002482, 0.003555, 0.004247, 0.005086, 0.006374, 0.006619, 0.00558, 0.004775, 0.007555, 0.008276, 0.012491, 0.026338, 0.030003, 0.069024, 0.132295, 0.050641, 0.132295, 0.15008, 0.074921, 0.035586, 0.029376, 0.015344, 0.009865, 0.006795, 0.009483, 0.005992, 0.00389, 0.004513, 0.005683, 0.004736, 0.004775, 0.003298, 0.003276, 0.0028, 0.002366, 0.001602, 0.001623, 0.001623, 0.001383, 0.001602, 0.001572, 0.002366, 0.002512, 0.003478, 0.004775, 0.00292, 0.00292, 0.004135, 0.004431, 0.002976, 0.00243, 0.002366, 0.002512, 0.001692, 0.002349, 0.001967, 0.003053, 0.004611, 0.003177, 0.00515, 0.004483, 0.005623, 0.003997, 0.004358, 0.00292, 0.002705, 0.003461, 0.004736, 0.003431, 0.003366, 0.003555, 0.00515, 0.008156, 0.011518, 0.016826, 0.0198, 0.017797, 0.017447, 0.0198, 0.020876, 0.010221, 0.014075, 0.013016, 0.018787, 0.023534, 0.023534, 0.023087, 0.018106, 0.010221, 0.020876, 0.018415, 0.016826, 0.009483, 0.006533, 0.004414, 0.003478, 0.002327, 0.0028, 0.002727, 0.002555, 0.002555, 0.00246, 0.002194, 0.002688, 0.00316, 0.002396, 0.003478, 0.003478, 0.004736, 0.006701, 0.004414, 0.004431, 0.006194, 0.007422, 0.008525, 0.01227, 0.021816, 0.038042, 0.040537, 0.026338, 0.018415, 0.03976, 0.125101], '')</t>
  </si>
  <si>
    <t xml:space="preserve">F5S1F3|F5S1F3_9ENTR Sugar ABC superfamily ATP binding cassette transporter, ABC protein OS=Enterobacter hormaechei ATCC 49162 </t>
  </si>
  <si>
    <t>([0.048328, 0.032677, 0.019109, 0.028107, 0.045352, 0.060549, 0.033407, 0.044297, 0.045352, 0.036378, 0.050641, 0.054297, 0.038042, 0.036378, 0.032677, 0.059222, 0.067594, 0.049374, 0.055536, 0.094817, 0.094817, 0.046336, 0.059222, 0.0704, 0.038042, 0.022667, 0.023087, 0.055536, 0.056825, 0.069024, 0.073402, 0.056825, 0.0704, 0.125101, 0.122885, 0.203355, 0.134866, 0.219301, 0.216401, 0.129801, 0.111485, 0.098513, 0.11371, 0.15008, 0.222385, 0.219301, 0.291804, 0.291804, 0.257454, 0.275179, 0.203355, 0.268042, 0.203355, 0.203355, 0.21291, 0.203355, 0.118441, 0.127496, 0.137348, 0.17593, 0.179055, 0.179055, 0.209395, 0.295083, 0.298791, 0.291804, 0.384043, 0.288399, 0.26085, 0.225814, 0.15008, 0.122885, 0.127496, 0.222385, 0.144935, 0.11371, 0.069024, 0.0704, 0.132295, 0.132295, 0.100716, 0.167087, 0.137348, 0.118441, 0.127496, 0.127496, 0.074921, 0.06312, 0.058088, 0.0704, 0.051831, 0.081712, 0.096677, 0.092881, 0.083462, 0.088832, 0.129801, 0.200174, 0.298791, 0.275179, 0.17593, 0.219301, 0.21291, 0.295083, 0.219301, 0.219301, 0.219301, 0.275179, 0.275179, 0.384043, 0.295083, 0.298791, 0.31487, 0.31487, 0.332115, 0.346032, 0.349426, 0.236433, 0.247041, 0.247041, 0.164327, 0.278302, 0.271506, 0.281712, 0.196879, 0.264545, 0.25031, 0.236433, 0.278302, 0.278302, 0.288399, 0.384043, 0.398279, 0.356642, 0.370445, 0.352862, 0.346032, 0.394753, 0.387226, 0.311707, 0.30533, 0.387226, 0.387226, 0.387226, 0.311707, 0.288399, 0.209395, 0.125101, 0.132295, 0.134866, 0.185198, 0.11371, 0.111485, 0.170161, 0.129801, 0.191378, 0.167087, 0.164327, 0.125101, 0.203355, 0.236433, 0.236433, 0.200174, 0.179055, 0.10481, 0.155435, 0.167087, 0.239899, 0.352862, 0.268042, 0.264545, 0.232838, 0.328603, 0.247041, 0.232838, 0.31487, 0.308712, 0.339168, 0.335645, 0.450668, 0.41194, 0.450668, 0.454136, 0.42561, 0.328603, 0.349426, 0.349426, 0.454136, 0.465241, 0.461924, 0.557691, 0.562014, 0.529623, 0.480142, 0.58069, 0.538167, 0.538167, 0.549308, 0.553315, 0.461924, 0.356642, 0.318242, 0.278302, 0.271506, 0.26085, 0.349426, 0.4292, 0.335645, 0.288399, 0.291804, 0.216401, 0.219301, 0.21291, 0.271506, 0.31487, 0.321458, 0.278302, 0.185198, 0.182256, 0.179055, 0.288399, 0.356642, 0.436924, 0.4292, 0.324872, 0.335645, 0.308712, 0.295083, 0.275179, 0.225814, 0.21291, 0.25031, 0.268042, 0.275179, 0.203355, 0.206376, 0.125101, 0.194234, 0.291804, 0.281712, 0.219301, 0.132295, 0.090864, 0.094817, 0.118441, 0.17593, 0.232838, 0.278302, 0.203355, 0.31487, 0.318242, 0.288399, 0.236433, 0.209395, 0.191378, 0.247041, 0.239899, 0.281712, 0.301917, 0.219301, 0.229226, 0.264545, 0.352862, 0.414856, 0.41194, 0.4292, 0.458154, 0.394753, 0.352862, 0.401658, 0.301917, 0.356642, 0.380708, 0.480142, 0.497853, 0.414856, 0.298791, 0.200174, 0.239899, 0.155435, 0.229226, 0.243554, 0.291804, 0.173081, 0.125101, 0.116183, 0.066181, 0.066181, 0.10481, 0.132295, 0.17593, 0.161087, 0.209395, 0.222385, 0.209395, 0.191378, 0.194234, 0.295083, 0.387226, 0.40511, 0.42561, 0.352862, 0.328603, 0.243554, 0.370445, 0.447574, 0.401658, 0.483068, 0.483068, 0.490133, 0.370445, 0.239899, 0.284882, 0.167087, 0.102787, 0.100716, 0.067594, 0.090864, 0.096677, 0.05306, 0.05306, 0.041405, 0.067594, 0.05306, 0.081712, 0.042364, 0.046336, 0.06184, 0.066181, 0.071867, 0.05306, 0.100716, 0.200174, 0.222385, 0.232838, 0.324872, 0.324872, 0.394753, 0.346032, 0.335645, 0.436924, 0.408655, 0.42561, 0.328603, 0.257454, 0.26085, 0.236433, 0.229226, 0.18812, 0.18812, 0.167087, 0.129801, 0.137348, 0.073402, 0.048328, 0.088832, 0.067594, 0.067594, 0.0704, 0.125101, 0.129801, 0.139895, 0.092881, 0.132295, 0.139895, 0.209395, 0.17593, 0.264545, 0.216401, 0.236433, 0.191378, 0.164327, 0.236433, 0.191378, 0.284882], '')</t>
  </si>
  <si>
    <t>[190, 191, 192, 194, 195, 196, 197, 198]</t>
  </si>
  <si>
    <t xml:space="preserve">F5S1F4|F5S1F4_9ENTR Oligopeptide ABC superfamily ATP binding cassette transporter, binding protein OS=Enterobacter hormaechei ATCC 49162 </t>
  </si>
  <si>
    <t>([0.071867, 0.079919, 0.111485, 0.071867, 0.098513, 0.067594, 0.088832, 0.094817, 0.069024, 0.106997, 0.127496, 0.125101, 0.111485, 0.120615, 0.173081, 0.18812, 0.271506, 0.200174, 0.222385, 0.206376, 0.284882, 0.200174, 0.144935, 0.144935, 0.216401, 0.229226, 0.311707, 0.311707, 0.335645, 0.42561, 0.332115, 0.339168, 0.301917, 0.321458, 0.284882, 0.194234, 0.268042, 0.275179, 0.25031, 0.247041, 0.281712, 0.295083, 0.398279, 0.525368, 0.534167, 0.440853, 0.440853, 0.377384, 0.374039, 0.346032, 0.349426, 0.311707, 0.311707, 0.390993, 0.301917, 0.335645, 0.418646, 0.398279, 0.301917, 0.401658, 0.40511, 0.328603, 0.318242, 0.308712, 0.288399, 0.200174, 0.257454, 0.247041, 0.308712, 0.311707, 0.352862, 0.366687, 0.476583, 0.41194, 0.366687, 0.468512, 0.461924, 0.476583, 0.384043, 0.476583, 0.387226, 0.308712, 0.418646, 0.332115, 0.229226, 0.21291, 0.291804, 0.31487, 0.31487, 0.321458, 0.321458, 0.200174, 0.10481, 0.106997, 0.094817, 0.132295, 0.120615, 0.090864, 0.081712, 0.147574, 0.098513, 0.10481, 0.167087, 0.090864, 0.144935, 0.247041, 0.155435, 0.167087, 0.191378, 0.185198, 0.191378, 0.129801, 0.225814, 0.321458, 0.311707, 0.394753, 0.318242, 0.339168, 0.387226, 0.384043, 0.295083, 0.366687, 0.450668, 0.359901, 0.468512, 0.41194, 0.394753, 0.440853, 0.4292, 0.374039, 0.377384, 0.30533, 0.275179, 0.182256, 0.102787, 0.111485, 0.116183, 0.173081, 0.158265, 0.090864, 0.090864, 0.137348, 0.106997, 0.106997, 0.106997, 0.074921, 0.06184, 0.073402, 0.102787, 0.102787, 0.064632, 0.069024, 0.106997, 0.125101, 0.15284, 0.222385, 0.182256, 0.17593, 0.158265, 0.158265, 0.15008, 0.170161, 0.173081, 0.191378, 0.127496, 0.191378, 0.206376, 0.311707, 0.194234, 0.122885, 0.142424, 0.17593, 0.111485, 0.06184, 0.111485, 0.139895, 0.170161, 0.203355, 0.200174, 0.142424, 0.120615, 0.142424, 0.083462, 0.094817, 0.096677, 0.088832, 0.066181, 0.041405, 0.041405, 0.073402, 0.071867, 0.069024, 0.059222, 0.109221, 0.142424, 0.092881, 0.102787, 0.106997, 0.098513, 0.100716, 0.15008, 0.167087, 0.142424, 0.203355, 0.116183, 0.118441, 0.18812, 0.25031, 0.342579, 0.229226, 0.182256, 0.291804, 0.17593, 0.155435, 0.147574, 0.173081, 0.139895, 0.129801, 0.11371, 0.073402, 0.043307, 0.047319, 0.047319, 0.092881, 0.066181, 0.085092, 0.098513, 0.106997, 0.096677, 0.086953, 0.088832, 0.0704, 0.051831, 0.096677, 0.096677, 0.088832, 0.085092, 0.147574, 0.161087, 0.127496, 0.118441, 0.196879, 0.144935, 0.144935, 0.167087, 0.134866, 0.11371, 0.10481, 0.098513, 0.111485, 0.060549, 0.109221, 0.182256, 0.209395, 0.137348, 0.191378, 0.11371, 0.127496, 0.127496, 0.118441, 0.096677, 0.17593, 0.155435, 0.127496, 0.129801, 0.120615, 0.219301, 0.225814, 0.209395, 0.236433, 0.247041, 0.318242, 0.31487, 0.243554, 0.26085, 0.275179, 0.318242, 0.414856, 0.308712, 0.339168, 0.291804, 0.301917, 0.311707, 0.318242, 0.380708, 0.384043, 0.384043, 0.339168, 0.418646, 0.349426, 0.216401, 0.111485, 0.125101, 0.15008, 0.18812, 0.182256, 0.209395, 0.147574, 0.147574, 0.15284, 0.134866, 0.164327, 0.236433, 0.21291, 0.206376, 0.25031, 0.278302, 0.284882, 0.284882, 0.25406, 0.298791, 0.394753, 0.42561, 0.349426, 0.335645, 0.264545, 0.185198, 0.158265, 0.239899, 0.243554, 0.321458, 0.339168, 0.349426, 0.284882, 0.298791, 0.308712, 0.222385, 0.194234, 0.120615, 0.155435, 0.182256, 0.209395, 0.161087, 0.26085, 0.268042, 0.25406, 0.349426, 0.36309, 0.408655, 0.332115, 0.346032, 0.264545, 0.17593, 0.179055, 0.25406, 0.25406, 0.25031, 0.328603, 0.243554, 0.311707, 0.311707, 0.324872, 0.335645, 0.433034, 0.398279, 0.41194, 0.384043, 0.390993, 0.377384, 0.41194, 0.398279, 0.356642, 0.458154, 0.541878, 0.454136, 0.472492, 0.42561, 0.422041, 0.339168, 0.433034, 0.370445, 0.349426, 0.374039, 0.278302, 0.15284, 0.167087, 0.236433, 0.298791, 0.308712, 0.298791, 0.229226, 0.275179, 0.311707, 0.200174, 0.200174, 0.278302, 0.243554, 0.196879, 0.209395, 0.203355, 0.127496, 0.194234, 0.129801, 0.10481, 0.173081, 0.264545, 0.25406, 0.179055, 0.161087, 0.167087, 0.25031, 0.288399, 0.291804, 0.295083, 0.295083, 0.301917, 0.295083, 0.30533, 0.349426, 0.359901, 0.444081, 0.444081, 0.349426, 0.4292, 0.42561, 0.387226, 0.36309, 0.356642, 0.40511, 0.370445, 0.328603, 0.298791, 0.30533, 0.31487, 0.26085, 0.387226, 0.342579, 0.308712], '')</t>
  </si>
  <si>
    <t>[43, 44, 363]</t>
  </si>
  <si>
    <t xml:space="preserve">F5S1F5|F5S1F5_9ENTR MFS family major facilitator transporter, D-xylose-proton symporter OS=Enterobacter hormaechei ATCC 49162 </t>
  </si>
  <si>
    <t>([0.191378, 0.161087, 0.139895, 0.069024, 0.096677, 0.132295, 0.170161, 0.200174, 0.232838, 0.196879, 0.232838, 0.301917, 0.161087, 0.10481, 0.18812, 0.111485, 0.078022, 0.060549, 0.042364, 0.048328, 0.051831, 0.040537, 0.026892, 0.019109, 0.016257, 0.015344, 0.009015, 0.009096, 0.006039, 0.005932, 0.005503, 0.003757, 0.003246, 0.004689, 0.005318, 0.003924, 0.005623, 0.004388, 0.00359, 0.004208, 0.005623, 0.006482, 0.004414, 0.006245, 0.006245, 0.009728, 0.010372, 0.018787, 0.010372, 0.0198, 0.023534, 0.0198, 0.023534, 0.018787, 0.018787, 0.023534, 0.030611, 0.018106, 0.020522, 0.040537, 0.027463, 0.0198, 0.01078, 0.020876, 0.015344, 0.015344, 0.008723, 0.008723, 0.008409, 0.008075, 0.005623, 0.005086, 0.004689, 0.006142, 0.005799, 0.005734, 0.005932, 0.007091, 0.005992, 0.008276, 0.005932, 0.005683, 0.004976, 0.007031, 0.006142, 0.004899, 0.004775, 0.004689, 0.003555, 0.00316, 0.004358, 0.005799, 0.00407, 0.006078, 0.005932, 0.007091, 0.004646, 0.003997, 0.004135, 0.006078, 0.004736, 0.007091, 0.006567, 0.006142, 0.004483, 0.003757, 0.005318, 0.007495, 0.009096, 0.008409, 0.006701, 0.006701, 0.005223, 0.006567, 0.005086, 0.00515, 0.004161, 0.00558, 0.006374, 0.004388, 0.004358, 0.004899, 0.004976, 0.004736, 0.004689, 0.004736, 0.006567, 0.007177, 0.005992, 0.006894, 0.009977, 0.019109, 0.021381, 0.022306, 0.028695, 0.050641, 0.051831, 0.079919, 0.051831, 0.051831, 0.076542, 0.035586, 0.049374, 0.021816, 0.030003, 0.036378, 0.078022, 0.041405, 0.035586, 0.024826, 0.020165, 0.011903, 0.009294, 0.005734, 0.005378, 0.005318, 0.00558, 0.005734, 0.004835, 0.004611, 0.004611, 0.00389, 0.005318, 0.00515, 0.007422, 0.006039, 0.00777, 0.006533, 0.007555, 0.00558, 0.00777, 0.00777, 0.007877, 0.007877, 0.008804, 0.015694, 0.012727, 0.008804, 0.006039, 0.006142, 0.006533, 0.00515, 0.005318, 0.004247, 0.00316, 0.002014, 0.002155, 0.002349, 0.002727, 0.003298, 0.004835, 0.004921, 0.004483, 0.004577, 0.004577, 0.006374, 0.005872, 0.006567, 0.008804, 0.013613, 0.014783, 0.030611, 0.038858, 0.083462, 0.15008, 0.170161, 0.194234, 0.295083, 0.206376, 0.11371, 0.118441, 0.10481, 0.106997, 0.196879, 0.311707, 0.356642, 0.308712, 0.311707, 0.335645, 0.349426, 0.25031, 0.349426, 0.349426, 0.284882, 0.271506, 0.271506, 0.349426, 0.352862, 0.352862, 0.308712, 0.41194, 0.414856, 0.401658, 0.387226, 0.271506, 0.25031, 0.15008, 0.088832, 0.086953, 0.059222, 0.058088, 0.111485, 0.109221, 0.058088, 0.118441, 0.116183, 0.081712, 0.049374, 0.040537, 0.021816, 0.03976, 0.028107, 0.015694, 0.009865, 0.010372, 0.015078, 0.011518, 0.020522, 0.048328, 0.021816, 0.029376, 0.026338, 0.018787, 0.018787, 0.016528, 0.009865, 0.008156, 0.006421, 0.005734, 0.007495, 0.01227, 0.012727, 0.010131, 0.009187, 0.014075, 0.010509, 0.010509, 0.013437, 0.007877, 0.007877, 0.013613, 0.013437, 0.015078, 0.020876, 0.020522, 0.028107, 0.030003, 0.032677, 0.071867, 0.083462, 0.067594, 0.034884, 0.033407, 0.036378, 0.083462, 0.038858, 0.040537, 0.025316, 0.020522, 0.046336, 0.021381, 0.012491, 0.010131, 0.007315, 0.004921, 0.004899, 0.004513, 0.006142, 0.006894, 0.005992, 0.007877, 0.010372, 0.014586, 0.017447, 0.023087, 0.013265, 0.024393, 0.018106, 0.034884, 0.020522, 0.019401, 0.023963, 0.029376, 0.028695, 0.023963, 0.049374, 0.048328, 0.03976, 0.020522, 0.011669, 0.014075, 0.008525, 0.006421, 0.004611, 0.003512, 0.003997, 0.003607, 0.003727, 0.00515, 0.005086, 0.007645, 0.006701, 0.008624, 0.010372, 0.01227, 0.01204, 0.011903, 0.008156, 0.008156, 0.011669, 0.013265, 0.013437, 0.018415, 0.030003, 0.040537, 0.042364, 0.024826, 0.030003, 0.022306, 0.020165, 0.011342, 0.009294, 0.008895, 0.008895, 0.00777, 0.006795, 0.010926, 0.008525, 0.009096, 0.009483, 0.006988, 0.006482, 0.00515, 0.006078, 0.006533, 0.005734, 0.006988, 0.010131, 0.009977, 0.011903, 0.008804, 0.015078, 0.020165, 0.014075, 0.014315, 0.010509, 0.013437, 0.008624, 0.011106, 0.016826, 0.028695, 0.056825, 0.11371, 0.10481, 0.067594, 0.054297, 0.109221, 0.074921, 0.032677, 0.033407, 0.032677, 0.041405, 0.041405, 0.018787, 0.022306, 0.023534, 0.023963, 0.013821, 0.022306, 0.018415, 0.01078, 0.010372, 0.008804, 0.007315, 0.009865, 0.014586, 0.008804, 0.006421, 0.00558, 0.005249, 0.007259, 0.005872, 0.004899, 0.004899, 0.005683, 0.006795, 0.004611, 0.004611, 0.006142, 0.004775, 0.00558, 0.005223, 0.004135, 0.003512, 0.003053, 0.003341, 0.003512, 0.005086, 0.006619, 0.009187, 0.010926, 0.010926, 0.009728, 0.017797, 0.016021, 0.013821, 0.019401, 0.040537, 0.076542, 0.040537, 0.045352, 0.042364, 0.088832, 0.167087, 0.25406, 0.243554, 0.216401, 0.200174, 0.116183, 0.116183, 0.074921, 0.098513, 0.078022, 0.127496, 0.088832, 0.076542, 0.139895, 0.088832, 0.064632, 0.047319, 0.10481], '')</t>
  </si>
  <si>
    <t xml:space="preserve">F5S1F6|F5S1F6_9ENTR Gluconate 5-dehydrogenase OS=Enterobacter hormaechei ATCC 49162 </t>
  </si>
  <si>
    <t>([0.026892, 0.0198, 0.021816, 0.017447, 0.014315, 0.0198, 0.026338, 0.022667, 0.032677, 0.044297, 0.056825, 0.037156, 0.069024, 0.127496, 0.118441, 0.118441, 0.173081, 0.102787, 0.170161, 0.094817, 0.076542, 0.092881, 0.11371, 0.137348, 0.139895, 0.209395, 0.129801, 0.085092, 0.125101, 0.064632, 0.064632, 0.035586, 0.041405, 0.048328, 0.058088, 0.060549, 0.088832, 0.11371, 0.11371, 0.129801, 0.209395, 0.173081, 0.161087, 0.161087, 0.094817, 0.134866, 0.129801, 0.209395, 0.17593, 0.10481, 0.17593, 0.098513, 0.173081, 0.206376, 0.196879, 0.096677, 0.092881, 0.079919, 0.041405, 0.083462, 0.058088, 0.030611, 0.06312, 0.069024, 0.047319, 0.048328, 0.05306, 0.05306, 0.042364, 0.054297, 0.078022, 0.090864, 0.081712, 0.076542, 0.100716, 0.050641, 0.098513, 0.054297, 0.030611, 0.034884, 0.034884, 0.047319, 0.0704, 0.055536, 0.026338, 0.026892, 0.050641, 0.048328, 0.055536, 0.074921, 0.094817, 0.066181, 0.06184, 0.064632, 0.066181, 0.071867, 0.134866, 0.134866, 0.144935, 0.239899, 0.324872, 0.243554, 0.196879, 0.243554, 0.161087, 0.257454, 0.264545, 0.257454, 0.25406, 0.167087, 0.088832, 0.059222, 0.083462, 0.076542, 0.15284, 0.129801, 0.096677, 0.074921, 0.069024, 0.118441, 0.058088, 0.030003, 0.038042, 0.05306, 0.049374, 0.086953, 0.081712, 0.137348, 0.139895, 0.081712, 0.071867, 0.139895, 0.15008, 0.155435, 0.155435, 0.11371, 0.079919, 0.096677, 0.059222, 0.066181, 0.06312, 0.120615, 0.118441, 0.142424, 0.086953, 0.106997, 0.10481, 0.056825, 0.059222, 0.047319, 0.085092, 0.142424, 0.132295, 0.179055, 0.147574, 0.116183, 0.144935, 0.161087, 0.170161, 0.275179, 0.173081, 0.106997, 0.088832, 0.161087, 0.179055, 0.161087, 0.111485, 0.122885, 0.206376, 0.209395, 0.161087, 0.173081, 0.118441, 0.127496, 0.127496, 0.111485, 0.120615, 0.142424, 0.203355, 0.118441, 0.088832, 0.127496, 0.206376, 0.25031, 0.25031, 0.236433, 0.346032, 0.398279, 0.291804, 0.291804, 0.247041, 0.352862, 0.359901, 0.454136, 0.447574, 0.480142, 0.545602, 0.545602, 0.414856, 0.324872, 0.447574, 0.5017, 0.440853, 0.461924, 0.41194, 0.398279, 0.401658, 0.295083, 0.275179, 0.275179, 0.298791, 0.332115, 0.335645, 0.225814, 0.164327, 0.158265, 0.18812, 0.139895, 0.118441, 0.111485, 0.11371, 0.081712, 0.076542, 0.158265, 0.111485, 0.134866, 0.147574, 0.079919, 0.079919, 0.086953, 0.144935, 0.069024, 0.073402, 0.044297, 0.06312, 0.056825, 0.06312, 0.051831, 0.090864, 0.078022, 0.088832, 0.122885, 0.147574, 0.127496, 0.085092, 0.085092, 0.067594, 0.043307, 0.074921, 0.125101, 0.083462, 0.058088, 0.120615], '')</t>
  </si>
  <si>
    <t>[196, 197, 201]</t>
  </si>
  <si>
    <t xml:space="preserve">F5S1F8|F5S1F8_9ENTR Oligogalacturonate lyase OS=Enterobacter hormaechei ATCC 49162 </t>
  </si>
  <si>
    <t>([0.100716, 0.161087, 0.120615, 0.15008, 0.179055, 0.219301, 0.288399, 0.321458, 0.349426, 0.366687, 0.321458, 0.384043, 0.356642, 0.366687, 0.36309, 0.332115, 0.339168, 0.4292, 0.468512, 0.58069, 0.490133, 0.59917, 0.486429, 0.545602, 0.541878, 0.557691, 0.458154, 0.318242, 0.229226, 0.236433, 0.225814, 0.206376, 0.106997, 0.078022, 0.081712, 0.090864, 0.139895, 0.132295, 0.106997, 0.055536, 0.030611, 0.023534, 0.019401, 0.030003, 0.034884, 0.019109, 0.018787, 0.029376, 0.055536, 0.047319, 0.048328, 0.029376, 0.028695, 0.034068, 0.041405, 0.03976, 0.023534, 0.022667, 0.024393, 0.022306, 0.038042, 0.051831, 0.0704, 0.088832, 0.05306, 0.049374, 0.106997, 0.102787, 0.071867, 0.074921, 0.142424, 0.142424, 0.222385, 0.196879, 0.278302, 0.359901, 0.243554, 0.247041, 0.25031, 0.268042, 0.298791, 0.288399, 0.308712, 0.366687, 0.275179, 0.268042, 0.182256, 0.125101, 0.120615, 0.17593, 0.179055, 0.167087, 0.161087, 0.102787, 0.122885, 0.132295, 0.092881, 0.173081, 0.170161, 0.185198, 0.167087, 0.106997, 0.088832, 0.102787, 0.100716, 0.170161, 0.194234, 0.194234, 0.243554, 0.191378, 0.203355, 0.21291, 0.236433, 0.139895, 0.139895, 0.209395, 0.125101, 0.170161, 0.170161, 0.15008, 0.100716, 0.083462, 0.139895, 0.155435, 0.147574, 0.096677, 0.088832, 0.120615, 0.125101, 0.094817, 0.134866, 0.071867, 0.071867, 0.038858, 0.067594, 0.102787, 0.094817, 0.161087, 0.090864, 0.090864, 0.18812, 0.170161, 0.203355, 0.196879, 0.122885, 0.11371, 0.116183, 0.058088, 0.056825, 0.098513, 0.071867, 0.035586, 0.056825, 0.048328, 0.081712, 0.111485, 0.116183, 0.076542, 0.0704, 0.079919, 0.047319, 0.038042, 0.044297, 0.043307, 0.025316, 0.045352, 0.049374, 0.083462, 0.167087, 0.173081, 0.170161, 0.278302, 0.311707, 0.311707, 0.332115, 0.342579, 0.311707, 0.239899, 0.222385, 0.161087, 0.236433, 0.30533, 0.339168, 0.318242, 0.222385, 0.295083, 0.328603, 0.219301, 0.222385, 0.216401, 0.229226, 0.229226, 0.17593, 0.225814, 0.144935, 0.083462, 0.073402, 0.083462, 0.132295, 0.239899, 0.308712, 0.31487, 0.25031, 0.17593, 0.257454, 0.321458, 0.321458, 0.26085, 0.278302, 0.203355, 0.15284, 0.15284, 0.161087, 0.216401, 0.239899, 0.339168, 0.433034, 0.384043, 0.36309, 0.356642, 0.278302, 0.278302, 0.247041, 0.311707, 0.335645, 0.346032, 0.370445, 0.390993, 0.4292, 0.433034, 0.51388, 0.56648, 0.575842, 0.436924, 0.335645, 0.281712, 0.311707, 0.308712, 0.36309, 0.36309, 0.346032, 0.324872, 0.278302, 0.216401, 0.173081, 0.196879, 0.11371, 0.073402, 0.066181, 0.067594, 0.120615, 0.132295, 0.137348, 0.127496, 0.216401, 0.236433, 0.288399, 0.264545, 0.161087, 0.170161, 0.196879, 0.225814, 0.301917, 0.356642, 0.398279, 0.465241, 0.486429, 0.562014, 0.59014, 0.541878, 0.553315, 0.486429, 0.497853, 0.472492, 0.390993, 0.384043, 0.461924, 0.390993, 0.349426, 0.454136, 0.454136, 0.374039, 0.377384, 0.374039, 0.377384, 0.387226, 0.308712, 0.239899, 0.264545, 0.324872, 0.366687, 0.352862, 0.394753, 0.374039, 0.422041, 0.450668, 0.465241, 0.41194, 0.483068, 0.545602, 0.549308, 0.534167, 0.604312, 0.483068, 0.486429, 0.40511, 0.458154, 0.545602, 0.626927, 0.666105, 0.541878, 0.468512, 0.384043, 0.359901, 0.257454, 0.243554, 0.243554, 0.206376, 0.25406, 0.25031, 0.216401, 0.139895, 0.078022, 0.078022, 0.085092, 0.071867, 0.116183, 0.109221, 0.109221, 0.102787, 0.086953, 0.078022, 0.098513, 0.158265, 0.134866, 0.194234, 0.196879, 0.247041, 0.278302, 0.301917, 0.25031, 0.278302, 0.36309, 0.497853, 0.497853, 0.626927, 0.661982, 0.529623, 0.529623, 0.549308, 0.562014, 0.59014, 0.720929, 0.724957, 0.657645, 0.642678, 0.562014, 0.545602, 0.545602, 0.553315, 0.529623, 0.618285, 0.613573, 0.604312, 0.604312, 0.56648, 0.458154, 0.366687, 0.390993, 0.36309, 0.332115, 0.25406, 0.257454, 0.281712, 0.324872, 0.40511, 0.494003, 0.541878, 0.468512, 0.468512, 0.4292, 0.414856, 0.380708, 0.359901, 0.342579, 0.278302, 0.281712, 0.346032, 0.458154, 0.58069, 0.622677], '')</t>
  </si>
  <si>
    <t>[19, 21, 23, 24, 25, 230, 231, 232, 267, 268, 269, 270, 299, 300, 301, 302, 307, 308, 309, 310, 345, 346, 347, 348, 349, 350, 351, 352, 353, 354, 355, 356, 357, 358, 359, 360, 361, 362, 363, 364, 365, 377, 389, 390]</t>
  </si>
  <si>
    <t xml:space="preserve">F5S1F9|F5S1F9_9ENTR Oligogalacturonate-specific porin KdgM OS=Enterobacter hormaechei ATCC 49162 </t>
  </si>
  <si>
    <t>([0.014783, 0.011518, 0.016528, 0.019109, 0.025762, 0.016021, 0.018106, 0.020165, 0.025762, 0.028107, 0.024826, 0.031287, 0.041405, 0.045352, 0.026892, 0.028107, 0.047319, 0.086953, 0.081712, 0.058088, 0.06184, 0.098513, 0.15284, 0.15008, 0.185198, 0.164327, 0.275179, 0.30533, 0.271506, 0.247041, 0.216401, 0.271506, 0.271506, 0.332115, 0.21291, 0.308712, 0.321458, 0.321458, 0.200174, 0.291804, 0.264545, 0.25031, 0.200174, 0.21291, 0.194234, 0.179055, 0.125101, 0.116183, 0.111485, 0.155435, 0.182256, 0.243554, 0.243554, 0.219301, 0.222385, 0.352862, 0.374039, 0.243554, 0.21291, 0.328603, 0.275179, 0.324872, 0.332115, 0.40511, 0.390993, 0.414856, 0.436924, 0.549308, 0.575842, 0.490133, 0.483068, 0.380708, 0.374039, 0.281712, 0.30533, 0.271506, 0.257454, 0.236433, 0.366687, 0.31487, 0.284882, 0.264545, 0.318242, 0.346032, 0.30533, 0.196879, 0.200174, 0.125101, 0.129801, 0.11371, 0.173081, 0.185198, 0.271506, 0.268042, 0.366687, 0.295083, 0.239899, 0.232838, 0.25406, 0.25031, 0.25406, 0.278302, 0.30533, 0.318242, 0.216401, 0.236433, 0.247041, 0.25406, 0.346032, 0.332115, 0.239899, 0.170161, 0.125101, 0.116183, 0.102787, 0.098513, 0.098513, 0.15008, 0.098513, 0.090864, 0.050641, 0.083462, 0.081712, 0.069024, 0.073402, 0.11371, 0.11371, 0.18812, 0.191378, 0.17593, 0.179055, 0.281712, 0.36309, 0.408655, 0.377384, 0.414856, 0.414856, 0.497853, 0.509769, 0.575842, 0.454136, 0.486429, 0.483068, 0.390993, 0.422041, 0.324872, 0.328603, 0.342579, 0.25406, 0.236433, 0.243554, 0.247041, 0.170161, 0.179055, 0.122885, 0.122885, 0.071867, 0.06312, 0.060549, 0.056825, 0.064632, 0.120615, 0.155435, 0.120615, 0.173081, 0.209395, 0.295083, 0.308712, 0.31487, 0.40511, 0.41194, 0.332115, 0.31487, 0.40511, 0.401658, 0.401658, 0.468512, 0.521092, 0.545602, 0.468512, 0.447574, 0.377384, 0.359901, 0.25406, 0.311707, 0.328603, 0.349426, 0.229226, 0.191378, 0.200174, 0.142424, 0.10481, 0.167087, 0.132295, 0.120615, 0.122885, 0.139895, 0.129801, 0.11371, 0.11371, 0.17593, 0.200174, 0.281712, 0.295083, 0.394753, 0.401658, 0.41194, 0.387226, 0.390993, 0.41194, 0.31487, 0.387226, 0.387226, 0.359901, 0.339168, 0.339168, 0.222385, 0.25031, 0.229226, 0.26085, 0.236433, 0.196879, 0.164327, 0.125101, 0.086953, 0.064632, 0.035586], '')</t>
  </si>
  <si>
    <t>[67, 68, 138, 139, 177, 178]</t>
  </si>
  <si>
    <t xml:space="preserve">F5S1G0|F5S1G0_9ENTR Acetyl-CoA acetyltransferase OS=Enterobacter hormaechei ATCC 49162 </t>
  </si>
  <si>
    <t>([0.079919, 0.051831, 0.036378, 0.022306, 0.017797, 0.023534, 0.024826, 0.018106, 0.024393, 0.034068, 0.034068, 0.023534, 0.022667, 0.024826, 0.022667, 0.021816, 0.018787, 0.023087, 0.021381, 0.021381, 0.021816, 0.021816, 0.033407, 0.042364, 0.049374, 0.085092, 0.050641, 0.06312, 0.109221, 0.0704, 0.043307, 0.035586, 0.0704, 0.059222, 0.06312, 0.079919, 0.090864, 0.096677, 0.120615, 0.185198, 0.137348, 0.111485, 0.083462, 0.090864, 0.125101, 0.109221, 0.109221, 0.191378, 0.139895, 0.081712, 0.073402, 0.106997, 0.161087, 0.109221, 0.078022, 0.132295, 0.158265, 0.139895, 0.111485, 0.109221, 0.116183, 0.200174, 0.268042, 0.268042, 0.26085, 0.243554, 0.308712, 0.26085, 0.161087, 0.219301, 0.308712, 0.390993, 0.308712, 0.339168, 0.418646, 0.517562, 0.440853, 0.472492, 0.444081, 0.380708, 0.390993, 0.291804, 0.295083, 0.271506, 0.236433, 0.155435, 0.147574, 0.17593, 0.200174, 0.203355, 0.200174, 0.17593, 0.11371, 0.191378, 0.100716, 0.078022, 0.078022, 0.122885, 0.102787, 0.071867, 0.132295, 0.079919, 0.137348, 0.142424, 0.111485, 0.170161, 0.191378, 0.139895, 0.085092, 0.071867, 0.118441, 0.118441, 0.147574, 0.243554, 0.243554, 0.298791, 0.328603, 0.321458, 0.284882, 0.356642, 0.461924, 0.387226, 0.390993, 0.398279, 0.398279, 0.4292, 0.414856, 0.490133, 0.56648, 0.648219, 0.703578, 0.59917, 0.604312, 0.608892, 0.58069, 0.58069, 0.525368, 0.440853, 0.458154, 0.486429, 0.370445, 0.295083, 0.370445, 0.468512, 0.461924, 0.366687, 0.284882, 0.301917, 0.268042, 0.17593, 0.21291, 0.219301, 0.216401, 0.229226, 0.191378, 0.18812, 0.132295, 0.200174, 0.247041, 0.25406, 0.264545, 0.268042, 0.301917, 0.291804, 0.298791, 0.216401, 0.291804, 0.288399, 0.271506, 0.301917, 0.418646, 0.332115, 0.328603, 0.422041, 0.384043, 0.328603, 0.301917, 0.281712, 0.275179, 0.301917, 0.291804, 0.295083, 0.36309, 0.36309, 0.359901, 0.308712, 0.36309, 0.278302, 0.377384, 0.377384, 0.377384, 0.352862, 0.324872, 0.31487, 0.31487, 0.366687, 0.366687, 0.332115, 0.450668, 0.387226, 0.387226, 0.291804, 0.203355, 0.206376, 0.239899, 0.25406, 0.281712, 0.332115, 0.390993, 0.298791, 0.216401, 0.161087, 0.173081, 0.281712, 0.295083, 0.298791, 0.288399, 0.408655, 0.472492, 0.440853, 0.525368, 0.490133, 0.59014, 0.653063, 0.685117, 0.671169, 0.545602, 0.509769, 0.483068, 0.42561, 0.521092, 0.680603, 0.720929, 0.553315, 0.570702, 0.562014, 0.444081, 0.4292, 0.390993, 0.324872, 0.324872, 0.281712, 0.311707, 0.321458, 0.321458, 0.298791, 0.298791, 0.291804, 0.335645, 0.352862, 0.436924, 0.390993, 0.321458, 0.321458, 0.366687, 0.311707, 0.268042, 0.318242, 0.318242, 0.339168, 0.40511, 0.394753, 0.390993, 0.40511, 0.41194, 0.359901, 0.328603, 0.247041, 0.370445, 0.291804, 0.196879, 0.170161, 0.196879, 0.147574, 0.170161, 0.200174, 0.142424, 0.144935, 0.173081, 0.122885, 0.106997, 0.071867, 0.078022, 0.116183, 0.088832, 0.045352, 0.06184, 0.074921, 0.0704, 0.046336, 0.086953, 0.094817, 0.06312, 0.050641, 0.096677, 0.096677, 0.118441, 0.139895, 0.102787, 0.116183, 0.167087, 0.142424, 0.194234, 0.120615, 0.106997, 0.078022, 0.134866, 0.17593, 0.125101, 0.21291, 0.167087, 0.081712, 0.137348, 0.158265, 0.194234, 0.203355, 0.173081, 0.096677, 0.122885, 0.158265, 0.15008, 0.125101, 0.085092, 0.086953, 0.090864, 0.083462, 0.137348, 0.102787, 0.054297, 0.094817, 0.051831, 0.096677, 0.18812, 0.102787, 0.15284, 0.096677, 0.090864, 0.071867, 0.139895, 0.164327, 0.18812, 0.15008, 0.106997, 0.15008, 0.088832, 0.132295, 0.142424, 0.167087, 0.122885, 0.18812, 0.139895, 0.206376, 0.191378, 0.106997, 0.179055, 0.102787, 0.092881, 0.055536, 0.086953, 0.045352, 0.030003, 0.032677, 0.045352, 0.064632, 0.079919, 0.137348, 0.142424, 0.142424, 0.096677, 0.167087, 0.173081, 0.200174, 0.122885, 0.100716, 0.161087, 0.094817, 0.10481, 0.098513, 0.144935, 0.139895, 0.216401, 0.295083, 0.281712, 0.196879, 0.200174, 0.125101, 0.102787, 0.056825, 0.058088, 0.074921, 0.059222, 0.045352, 0.034884, 0.055536, 0.055536, 0.036378, 0.060549, 0.096677, 0.179055, 0.144935], '')</t>
  </si>
  <si>
    <t>[75, 128, 129, 130, 131, 132, 133, 134, 135, 136, 220, 222, 223, 224, 225, 226, 227, 230, 231, 232, 233, 234, 235]</t>
  </si>
  <si>
    <t xml:space="preserve">F5S1G1|F5S1G1_9ENTR LysR family transcriptional regulator OS=Enterobacter hormaechei ATCC 49162 </t>
  </si>
  <si>
    <t>([0.127496, 0.085092, 0.142424, 0.18812, 0.137348, 0.134866, 0.132295, 0.161087, 0.185198, 0.11371, 0.132295, 0.134866, 0.116183, 0.158265, 0.164327, 0.132295, 0.071867, 0.086953, 0.137348, 0.129801, 0.158265, 0.26085, 0.339168, 0.229226, 0.219301, 0.298791, 0.324872, 0.268042, 0.236433, 0.25406, 0.25406, 0.281712, 0.281712, 0.321458, 0.268042, 0.275179, 0.167087, 0.268042, 0.191378, 0.111485, 0.125101, 0.116183, 0.116183, 0.092881, 0.147574, 0.15284, 0.179055, 0.127496, 0.132295, 0.161087, 0.129801, 0.236433, 0.216401, 0.271506, 0.268042, 0.284882, 0.203355, 0.318242, 0.21291, 0.229226, 0.349426, 0.332115, 0.25031, 0.179055, 0.179055, 0.158265, 0.15284, 0.10481, 0.15284, 0.15008, 0.155435, 0.200174, 0.127496, 0.106997, 0.06184, 0.058088, 0.05306, 0.090864, 0.074921, 0.132295, 0.194234, 0.203355, 0.182256, 0.26085, 0.236433, 0.275179, 0.200174, 0.147574, 0.111485, 0.111485, 0.185198, 0.179055, 0.102787, 0.173081, 0.232838, 0.275179, 0.209395, 0.209395, 0.222385, 0.271506, 0.232838, 0.196879, 0.179055, 0.209395, 0.125101, 0.225814, 0.229226, 0.328603, 0.288399, 0.40511, 0.41194, 0.40511, 0.418646, 0.390993, 0.398279, 0.295083, 0.243554, 0.219301, 0.30533, 0.30533, 0.308712, 0.359901, 0.401658, 0.335645, 0.236433, 0.359901, 0.26085, 0.173081, 0.185198, 0.281712, 0.268042, 0.25406, 0.216401, 0.206376, 0.219301, 0.203355, 0.185198, 0.271506, 0.377384, 0.342579, 0.31487, 0.308712, 0.284882, 0.182256, 0.281712, 0.377384, 0.380708, 0.370445, 0.458154, 0.418646, 0.436924, 0.40511, 0.324872, 0.387226, 0.342579, 0.444081, 0.447574, 0.529623, 0.480142, 0.42561, 0.366687, 0.278302, 0.196879, 0.196879, 0.26085, 0.229226, 0.219301, 0.232838, 0.243554, 0.21291, 0.247041, 0.243554, 0.247041, 0.352862, 0.328603, 0.374039, 0.339168, 0.346032, 0.374039, 0.328603, 0.352862, 0.447574, 0.440853, 0.5017, 0.529623, 0.465241, 0.454136, 0.370445, 0.335645, 0.4292, 0.36309, 0.275179, 0.288399, 0.284882, 0.284882, 0.25031, 0.25031, 0.21291, 0.17593, 0.15284, 0.229226, 0.264545, 0.200174, 0.200174, 0.203355, 0.164327, 0.271506, 0.291804, 0.278302, 0.200174, 0.127496, 0.137348, 0.134866, 0.120615, 0.100716, 0.074921, 0.059222, 0.060549, 0.090864, 0.055536, 0.059222, 0.030003, 0.017138, 0.020876, 0.022667, 0.027463, 0.021381, 0.016021, 0.010221, 0.011903, 0.019109, 0.034068, 0.028695, 0.040537, 0.034884, 0.043307, 0.051831, 0.076542, 0.042364, 0.028107, 0.060549, 0.034068, 0.071867, 0.071867, 0.102787, 0.164327, 0.076542, 0.134866, 0.15284, 0.219301, 0.191378, 0.155435, 0.081712, 0.164327, 0.120615, 0.096677, 0.051831, 0.056825, 0.058088, 0.092881, 0.137348, 0.15008, 0.25406, 0.243554, 0.243554, 0.194234, 0.194234, 0.291804, 0.170161, 0.109221, 0.10481, 0.179055, 0.120615, 0.125101, 0.118441, 0.200174, 0.229226, 0.321458, 0.288399, 0.264545, 0.247041, 0.209395, 0.147574, 0.094817, 0.067594, 0.090864, 0.083462, 0.054297], '')</t>
  </si>
  <si>
    <t>[157, 183, 184]</t>
  </si>
  <si>
    <t xml:space="preserve">F5S1G2|F5S1G2_9ENTR Outer membrane protein OS=Enterobacter hormaechei ATCC 49162 </t>
  </si>
  <si>
    <t>([0.144935, 0.236433, 0.30533, 0.339168, 0.206376, 0.098513, 0.120615, 0.111485, 0.074921, 0.059222, 0.030611, 0.048328, 0.047319, 0.023087, 0.017797, 0.017797, 0.017447, 0.017447, 0.009728, 0.008276, 0.009096, 0.015694, 0.010672, 0.008409, 0.005872, 0.005799, 0.006988, 0.007177, 0.008276, 0.010926, 0.010131, 0.01227, 0.01227, 0.009483, 0.016257, 0.020522, 0.01078, 0.014075, 0.014315, 0.014783, 0.01078, 0.008409, 0.008409, 0.010131, 0.010221, 0.013437, 0.013613, 0.010926, 0.011518, 0.007645, 0.005683, 0.00515, 0.007091, 0.004483, 0.005378, 0.003607, 0.003727, 0.005223, 0.003461, 0.003461, 0.00515, 0.00558, 0.006482, 0.006245, 0.004689, 0.005318, 0.006374, 0.009294, 0.01227, 0.011518, 0.013016, 0.023087, 0.036378, 0.017447, 0.037156, 0.028695, 0.033407, 0.032017, 0.014783, 0.034884, 0.046336, 0.038042, 0.028107, 0.015078, 0.010131, 0.009294, 0.009294, 0.006894, 0.006894, 0.005623, 0.004358, 0.004899, 0.004388, 0.003821, 0.003821, 0.003864, 0.003405, 0.004736, 0.003461, 0.003671, 0.003555, 0.003757, 0.002482, 0.003804, 0.003701, 0.004921, 0.004835, 0.004835, 0.004208, 0.002705, 0.002688, 0.002366, 0.001709, 0.001374, 0.002035, 0.001936, 0.002035, 0.002276, 0.001383, 0.001344, 0.002078, 0.001383, 0.001383, 0.001434, 0.001434, 0.001786, 0.001202, 0.001709, 0.001808, 0.00283, 0.003079, 0.003053, 0.004431, 0.006567, 0.009728, 0.009015, 0.015694, 0.014783, 0.020165, 0.034884, 0.035586, 0.024393, 0.047319, 0.069024, 0.122885, 0.098513, 0.109221, 0.191378, 0.164327, 0.118441, 0.090864, 0.194234, 0.349426, 0.321458], '')</t>
  </si>
  <si>
    <t xml:space="preserve">F5S1G3|F5S1G3_9ENTR HAAAP family hydroxy/aromatic amino acid permease OS=Enterobacter hormaechei ATCC 49162 </t>
  </si>
  <si>
    <t>([0.059222, 0.025762, 0.035586, 0.015078, 0.014783, 0.009865, 0.007495, 0.009096, 0.011669, 0.011518, 0.009865, 0.013016, 0.01078, 0.010672, 0.0198, 0.020165, 0.010926, 0.007495, 0.007555, 0.004921, 0.004921, 0.004976, 0.006894, 0.006894, 0.009294, 0.010926, 0.015078, 0.014586, 0.010131, 0.006795, 0.005683, 0.005086, 0.005249, 0.005223, 0.003821, 0.00292, 0.003478, 0.003607, 0.005318, 0.003512, 0.004976, 0.003512, 0.003512, 0.003864, 0.003864, 0.004431, 0.00389, 0.003246, 0.00389, 0.005011, 0.004577, 0.004431, 0.004483, 0.004358, 0.004835, 0.006894, 0.009483, 0.011518, 0.020165, 0.019109, 0.044297, 0.040537, 0.037156, 0.079919, 0.064632, 0.047319, 0.026338, 0.034884, 0.069024, 0.044297, 0.020522, 0.048328, 0.102787, 0.191378, 0.102787, 0.10481, 0.11371, 0.05306, 0.024393, 0.026338, 0.024826, 0.011903, 0.007877, 0.007422, 0.00558, 0.004835, 0.003727, 0.003246, 0.002503, 0.001906, 0.002155, 0.002211, 0.001481, 0.000923, 0.00076, 0.000876, 0.000721, 0.000365, 0.000339, 0.000708, 0.000648, 0.000335, 0.000631, 0.001202, 0.001936, 0.001722, 0.001709, 0.002727, 0.004388, 0.004611, 0.006194, 0.006142, 0.009294, 0.016826, 0.033407, 0.029376, 0.056825, 0.050641, 0.05306, 0.066181, 0.058088, 0.024393, 0.050641, 0.027463, 0.014783, 0.009015, 0.009096, 0.007259, 0.007645, 0.005249, 0.004577, 0.002976, 0.002727, 0.00225, 0.002138, 0.00225, 0.002606, 0.001722, 0.002276, 0.00225, 0.002881, 0.002276, 0.0028, 0.002761, 0.002366, 0.002155, 0.002327, 0.002078, 0.003177, 0.002117, 0.002078, 0.002512, 0.002705, 0.002482, 0.002155, 0.001344, 0.000906, 0.000906, 0.000906, 0.000498, 0.000498, 0.00052, 0.000816, 0.00103, 0.00061, 0.001202, 0.001855, 0.002482, 0.002662, 0.001687, 0.002529, 0.003555, 0.004161, 0.004775, 0.006421, 0.005734, 0.009483, 0.014586, 0.014315, 0.028695, 0.028107, 0.055536, 0.055536, 0.030611, 0.016257, 0.016257, 0.015344, 0.008409, 0.009294, 0.010221, 0.013265, 0.008804, 0.005623, 0.004775, 0.003821, 0.004388, 0.006567, 0.006533, 0.006988, 0.005011, 0.003555, 0.004921, 0.005223, 0.003431, 0.00389, 0.004247, 0.006245, 0.006533, 0.010131, 0.010221, 0.016021, 0.011903, 0.018787, 0.051831, 0.081712, 0.142424, 0.10481, 0.106997, 0.10481, 0.058088, 0.118441, 0.21291, 0.125101, 0.083462, 0.185198, 0.15008, 0.18812, 0.092881, 0.043307, 0.020876, 0.010509, 0.008156, 0.008525, 0.008409, 0.005872, 0.003924, 0.003079, 0.00243, 0.001786, 0.001155, 0.001408, 0.001048, 0.000631, 0.000648, 0.000833, 0.000468, 0.000833, 0.001103, 0.001597, 0.00155, 0.001572, 0.001709, 0.001808, 0.002349, 0.002396, 0.003341, 0.004835, 0.007315, 0.008895, 0.013016, 0.015344, 0.00962, 0.013437, 0.018787, 0.018787, 0.019109, 0.025762, 0.017138, 0.017138, 0.017138, 0.032017, 0.073402, 0.092881, 0.064632, 0.042364, 0.041405, 0.018787, 0.016257, 0.016021, 0.014075, 0.008723, 0.009401, 0.011903, 0.008075, 0.006567, 0.008002, 0.006795, 0.008002, 0.00962, 0.008723, 0.005799, 0.004247, 0.00389, 0.004611, 0.004483, 0.004247, 0.004208, 0.004483, 0.003298, 0.003555, 0.004736, 0.005683, 0.007495, 0.00962, 0.009483, 0.010221, 0.013016, 0.016826, 0.016826, 0.009728, 0.010372, 0.020876, 0.023534, 0.023534, 0.013821, 0.025316, 0.059222, 0.059222, 0.106997, 0.15008, 0.055536, 0.06184, 0.090864, 0.060549, 0.029376, 0.058088, 0.046336, 0.022306, 0.022306, 0.014075, 0.024826, 0.013016, 0.008002, 0.011518, 0.007091, 0.008075, 0.006039, 0.004835, 0.003997, 0.002727, 0.003405, 0.00543, 0.00543, 0.004513, 0.003821, 0.004921, 0.004358, 0.004388, 0.004431, 0.00389, 0.003671, 0.003701, 0.004976, 0.00777, 0.005378, 0.005872, 0.005872, 0.006482, 0.005683, 0.004976, 0.004689, 0.003341, 0.002555, 0.002662, 0.003246, 0.003246, 0.003246, 0.00389, 0.003864, 0.003864, 0.003246, 0.004775, 0.004736, 0.003461, 0.003246, 0.004736, 0.004689, 0.005734, 0.006619, 0.006567, 0.009294, 0.018415, 0.018415, 0.013821, 0.013016, 0.008002, 0.008075, 0.006194, 0.005932, 0.006421, 0.006421, 0.007091, 0.005011, 0.005011, 0.00558, 0.004689, 0.003053, 0.003298, 0.003109, 0.002512, 0.003014, 0.002435, 0.001722, 0.002078, 0.002482, 0.001675, 0.002035, 0.002503, 0.002705], '')</t>
  </si>
  <si>
    <t xml:space="preserve">F5S1G4|F5S1G4_9ENTR GNAT family acetyltransferase OS=Enterobacter hormaechei ATCC 49162 </t>
  </si>
  <si>
    <t>([0.161087, 0.118441, 0.173081, 0.225814, 0.225814, 0.278302, 0.30533, 0.346032, 0.380708, 0.335645, 0.332115, 0.374039, 0.288399, 0.30533, 0.284882, 0.21291, 0.243554, 0.243554, 0.229226, 0.25031, 0.352862, 0.352862, 0.418646, 0.328603, 0.243554, 0.284882, 0.278302, 0.284882, 0.281712, 0.206376, 0.275179, 0.328603, 0.318242, 0.318242, 0.370445, 0.465241, 0.545602, 0.509769, 0.436924, 0.436924, 0.414856, 0.422041, 0.422041, 0.359901, 0.41194, 0.486429, 0.408655, 0.339168, 0.346032, 0.328603, 0.36309, 0.349426, 0.321458, 0.332115, 0.422041, 0.42561, 0.418646, 0.332115, 0.25406, 0.346032, 0.271506, 0.216401, 0.232838, 0.21291, 0.247041, 0.264545, 0.278302, 0.352862, 0.31487, 0.311707, 0.328603, 0.366687, 0.370445, 0.387226, 0.288399, 0.288399, 0.298791, 0.225814, 0.301917, 0.352862, 0.301917, 0.36309, 0.41194, 0.352862, 0.458154, 0.468512, 0.458154, 0.42561, 0.370445, 0.534167], '')</t>
  </si>
  <si>
    <t>[36, 37, 89]</t>
  </si>
  <si>
    <t xml:space="preserve">F5S1G5|F5S1G5_9ENTR Divergent 4Fe-4S mono-cluster domain-containing protein OS=Enterobacter hormaechei ATCC 49162 </t>
  </si>
  <si>
    <t>([0.225814, 0.219301, 0.139895, 0.179055, 0.206376, 0.257454, 0.275179, 0.21291, 0.247041, 0.21291, 0.167087, 0.120615, 0.120615, 0.116183, 0.10481, 0.10481, 0.090864, 0.083462, 0.098513, 0.096677, 0.15008, 0.161087, 0.11371, 0.129801, 0.129801, 0.129801, 0.118441, 0.102787, 0.134866, 0.085092, 0.067594, 0.111485, 0.125101, 0.11371, 0.111485, 0.106997, 0.18812, 0.196879, 0.142424, 0.125101, 0.147574, 0.15284, 0.155435, 0.18812, 0.247041, 0.25031, 0.264545, 0.268042, 0.243554, 0.200174, 0.271506, 0.311707, 0.232838, 0.31487, 0.324872, 0.236433, 0.275179, 0.239899, 0.321458, 0.366687, 0.318242, 0.284882, 0.200174, 0.18812, 0.25031, 0.236433, 0.21291, 0.17593, 0.15008, 0.17593, 0.229226, 0.200174, 0.239899, 0.318242, 0.275179, 0.229226], '')</t>
  </si>
  <si>
    <t xml:space="preserve">F5S1G6|F5S1G6_9ENTR Stress-induced acidophilic repeat motif-containing protein OS=Enterobacter hormaechei ATCC 49162 </t>
  </si>
  <si>
    <t>([0.969315, 0.932927, 0.928747, 0.928747, 0.928747, 0.936162, 0.938133, 0.938133, 0.932927, 0.932927, 0.932927, 0.93079, 0.932927, 0.936162, 0.922952, 0.905695, 0.899122, 0.915074, 0.93079, 0.93079, 0.93079, 0.926919, 0.953422, 0.932927, 0.93079, 0.932927, 0.926919, 0.945666, 0.954657, 0.960642, 0.957673, 0.957673, 0.960642, 0.957673, 0.954657, 0.956248, 0.954657, 0.954657, 0.945666, 0.941505, 0.94331, 0.945666, 0.957673, 0.954657, 0.970265, 0.971072, 0.971072, 0.970265, 0.957673, 0.950334, 0.948786, 0.953422, 0.953422, 0.954657, 0.959312, 0.960642, 0.96342, 0.966441, 0.968436, 0.971072, 0.962114, 0.962114], '')</t>
  </si>
  <si>
    <t>[0, 1, 2, 3, 4, 5, 6, 7, 8, 9, 10, 11, 12, 13, 14, 15, 16, 17, 18, 19, 20, 21, 22, 23, 24, 25, 26, 27, 28, 29, 30, 31, 32, 33, 34, 35, 36, 37, 38, 39, 40, 41, 42, 43, 44, 45, 46, 47, 48, 49, 50, 51, 52, 53, 54, 55, 56, 57, 58, 59, 60, 61]</t>
  </si>
  <si>
    <t xml:space="preserve">F5S1G7|F5S1G7_9ENTR YciF like protein OS=Enterobacter hormaechei ATCC 49162 </t>
  </si>
  <si>
    <t>([0.161087, 0.232838, 0.158265, 0.106997, 0.137348, 0.182256, 0.222385, 0.161087, 0.191378, 0.18812, 0.232838, 0.247041, 0.239899, 0.18812, 0.200174, 0.196879, 0.232838, 0.147574, 0.137348, 0.182256, 0.194234, 0.243554, 0.225814, 0.271506, 0.318242, 0.318242, 0.30533, 0.31487, 0.390993, 0.311707, 0.339168, 0.291804, 0.271506, 0.170161, 0.25031, 0.216401, 0.232838, 0.18812, 0.281712, 0.301917, 0.31487, 0.398279, 0.42561, 0.433034, 0.374039, 0.422041, 0.422041, 0.335645, 0.324872, 0.335645, 0.335645, 0.25031, 0.298791, 0.328603, 0.447574, 0.440853, 0.468512, 0.366687, 0.436924, 0.342579, 0.31487, 0.308712, 0.275179, 0.271506, 0.203355, 0.225814, 0.182256, 0.161087, 0.26085, 0.247041, 0.173081, 0.17593, 0.271506, 0.271506, 0.239899, 0.232838, 0.25031, 0.194234, 0.194234, 0.219301, 0.295083, 0.308712, 0.328603, 0.346032, 0.366687, 0.450668, 0.450668, 0.476583, 0.517562, 0.468512, 0.444081, 0.447574, 0.447574, 0.401658, 0.356642, 0.359901, 0.349426, 0.321458, 0.318242, 0.422041, 0.422041, 0.346032, 0.356642, 0.257454, 0.239899, 0.225814, 0.144935, 0.196879, 0.203355, 0.134866, 0.134866, 0.161087, 0.158265, 0.209395, 0.25031, 0.281712, 0.232838, 0.229226, 0.167087, 0.219301, 0.191378, 0.155435, 0.167087, 0.142424, 0.15008, 0.118441, 0.100716, 0.167087, 0.173081, 0.11371, 0.182256, 0.222385, 0.236433, 0.298791, 0.342579, 0.332115, 0.342579, 0.346032, 0.332115, 0.335645, 0.352862, 0.377384, 0.328603, 0.36309, 0.311707, 0.380708, 0.465241, 0.40511, 0.398279, 0.394753, 0.461924, 0.414856, 0.398279, 0.366687, 0.374039, 0.335645, 0.30533, 0.264545, 0.324872, 0.318242, 0.390993, 0.356642, 0.301917, 0.394753, 0.41194], '')</t>
  </si>
  <si>
    <t xml:space="preserve">F5S1G8|F5S1G8_9ENTR Protein of hypothetical function DUF892 OS=Enterobacter hormaechei ATCC 49162 </t>
  </si>
  <si>
    <t>([0.185198, 0.229226, 0.291804, 0.281712, 0.31487, 0.308712, 0.284882, 0.335645, 0.352862, 0.387226, 0.377384, 0.433034, 0.422041, 0.377384, 0.356642, 0.359901, 0.349426, 0.401658, 0.366687, 0.352862, 0.461924, 0.458154, 0.472492, 0.472492, 0.408655, 0.436924, 0.480142, 0.440853, 0.414856, 0.390993, 0.374039, 0.324872, 0.324872, 0.339168, 0.380708, 0.394753, 0.387226, 0.408655, 0.454136, 0.480142, 0.483068, 0.497853, 0.497853, 0.490133, 0.41194, 0.418646, 0.408655, 0.414856, 0.418646, 0.339168, 0.380708, 0.380708, 0.472492, 0.465241, 0.370445, 0.366687, 0.4292, 0.418646, 0.332115, 0.25031, 0.25031, 0.26085, 0.247041, 0.291804, 0.284882, 0.342579, 0.390993, 0.346032, 0.301917, 0.301917, 0.384043, 0.380708, 0.384043, 0.295083, 0.281712, 0.36309, 0.328603, 0.232838, 0.264545, 0.328603, 0.418646, 0.447574, 0.349426, 0.288399, 0.318242, 0.318242, 0.324872, 0.281712, 0.30533, 0.332115, 0.324872, 0.26085, 0.155435, 0.173081, 0.26085, 0.161087, 0.179055, 0.139895, 0.203355, 0.129801, 0.078022, 0.074921, 0.066181, 0.066181, 0.059222, 0.051831, 0.042364, 0.035586, 0.064632, 0.060549, 0.049374, 0.088832, 0.137348, 0.229226, 0.185198, 0.173081, 0.191378, 0.203355, 0.25406, 0.200174, 0.275179, 0.359901, 0.278302, 0.196879, 0.291804, 0.390993, 0.440853, 0.465241, 0.5017, 0.458154, 0.436924, 0.483068, 0.390993, 0.295083, 0.209395, 0.247041, 0.25406, 0.25031, 0.25031, 0.288399, 0.374039, 0.359901, 0.380708, 0.472492, 0.450668, 0.346032, 0.243554, 0.219301, 0.219301, 0.225814, 0.225814, 0.268042, 0.25406, 0.271506, 0.374039, 0.418646, 0.401658, 0.387226, 0.458154, 0.401658, 0.370445, 0.342579, 0.308712, 0.247041, 0.200174, 0.318242, 0.4292, 0.575842], '')</t>
  </si>
  <si>
    <t>[128, 167]</t>
  </si>
  <si>
    <t xml:space="preserve">F5S1G9|F5S1G9_9ENTR Catalase OS=Enterobacter hormaechei ATCC 49162 </t>
  </si>
  <si>
    <t>([0.155435, 0.116183, 0.15008, 0.116183, 0.120615, 0.173081, 0.25031, 0.288399, 0.356642, 0.374039, 0.321458, 0.328603, 0.440853, 0.374039, 0.301917, 0.298791, 0.328603, 0.328603, 0.301917, 0.288399, 0.370445, 0.398279, 0.468512, 0.472492, 0.56648, 0.517562, 0.461924, 0.398279, 0.359901, 0.25406, 0.25406, 0.239899, 0.179055, 0.173081, 0.25031, 0.31487, 0.31487, 0.291804, 0.295083, 0.408655, 0.422041, 0.461924, 0.422041, 0.408655, 0.40511, 0.394753, 0.4292, 0.384043, 0.374039, 0.414856, 0.398279, 0.370445, 0.465241, 0.604312, 0.622677, 0.51388, 0.51388, 0.608892, 0.51388, 0.525368, 0.418646, 0.321458, 0.284882, 0.295083, 0.222385, 0.17593, 0.161087, 0.158265, 0.158265, 0.200174, 0.182256, 0.26085, 0.26085, 0.243554, 0.222385, 0.222385, 0.222385, 0.194234, 0.209395, 0.281712, 0.200174, 0.301917, 0.398279, 0.422041, 0.384043, 0.483068, 0.465241, 0.380708, 0.418646, 0.497853, 0.447574, 0.461924, 0.486429, 0.534167, 0.541878, 0.557691, 0.545602, 0.648219, 0.699094, 0.549308, 0.562014, 0.648219, 0.525368, 0.436924, 0.328603, 0.359901, 0.335645, 0.41194, 0.509769, 0.549308, 0.465241, 0.51388, 0.521092, 0.494003, 0.454136, 0.454136, 0.384043, 0.401658, 0.308712, 0.308712, 0.366687, 0.332115, 0.25031, 0.268042, 0.349426, 0.440853, 0.359901, 0.359901, 0.384043, 0.408655, 0.380708, 0.4292, 0.436924, 0.356642, 0.352862, 0.380708, 0.394753, 0.377384, 0.318242, 0.387226, 0.401658, 0.401658, 0.42561, 0.483068, 0.538167, 0.440853, 0.356642, 0.356642, 0.380708, 0.356642, 0.257454, 0.179055, 0.21291, 0.15284, 0.219301, 0.236433, 0.247041, 0.268042, 0.339168, 0.308712, 0.324872, 0.318242, 0.318242, 0.257454, 0.26085, 0.185198, 0.200174, 0.239899, 0.324872, 0.301917, 0.324872, 0.370445, 0.422041, 0.414856, 0.490133, 0.414856, 0.401658, 0.298791, 0.291804, 0.284882, 0.31487, 0.26085, 0.264545, 0.288399, 0.281712, 0.30533, 0.40511, 0.480142, 0.422041, 0.450668, 0.483068, 0.461924, 0.480142, 0.436924, 0.465241, 0.480142, 0.472492, 0.490133, 0.626927, 0.497853, 0.51388, 0.553315, 0.622677, 0.5017, 0.418646, 0.505461, 0.472492, 0.458154, 0.465241, 0.56648, 0.529623, 0.517562, 0.461924, 0.468512, 0.541878, 0.505461, 0.387226, 0.476583, 0.454136, 0.447574, 0.529623, 0.534167, 0.42561, 0.447574, 0.450668, 0.480142, 0.486429, 0.525368, 0.562014, 0.557691, 0.59917, 0.56648, 0.483068, 0.557691, 0.557691, 0.553315, 0.570702, 0.685117, 0.671169, 0.642678, 0.622677, 0.562014, 0.557691, 0.59014, 0.58069, 0.690604, 0.775545, 0.775545, 0.750527, 0.716283, 0.613573, 0.517562, 0.538167, 0.575842, 0.525368, 0.450668, 0.4292, 0.418646, 0.422041, 0.414856, 0.436924, 0.450668, 0.541878, 0.549308, 0.604312, 0.618285, 0.653063, 0.557691, 0.541878, 0.570702, 0.541878, 0.642678, 0.632174, 0.648219, 0.648219, 0.690604, 0.767246, 0.779859, 0.767246, 0.795062, 0.801317, 0.798249, 0.779859, 0.728858, 0.703578, 0.728858, 0.699094, 0.618285, 0.724957, 0.703578], '')</t>
  </si>
  <si>
    <t>[24, 25, 53, 54, 55, 56, 57, 58, 59, 93, 94, 95, 96, 97, 98, 99, 100, 101, 102, 108, 109, 111, 112, 144, 198, 200, 201, 202, 203, 205, 209, 210, 211, 214, 215, 220, 221, 227, 228, 229, 230, 231, 233, 234, 235, 236, 237, 238, 239, 240, 241, 242, 243, 244, 245, 246, 247, 248, 249, 250, 251, 252, 253, 254, 262, 263, 264, 265, 266, 267, 268, 269, 270, 271, 272, 273, 274, 275, 276, 277, 278, 279, 280, 281, 282, 283, 284, 285, 286, 287, 288, 289]</t>
  </si>
  <si>
    <t xml:space="preserve">F5S1H1|F5S1H1_9ENTR Cytochrome d ubiquinol oxidase subunit II OS=Enterobacter hormaechei ATCC 49162 </t>
  </si>
  <si>
    <t>([0.002435, 0.001808, 0.001499, 0.001408, 0.000958, 0.001211, 0.001709, 0.001434, 0.001481, 0.001267, 0.001103, 0.000906, 0.000704, 0.001142, 0.001048, 0.000936, 0.000893, 0.000799, 0.001318, 0.001249, 0.001967, 0.001786, 0.001778, 0.001623, 0.00225, 0.00225, 0.001872, 0.001786, 0.002761, 0.003053, 0.004388, 0.006701, 0.009977, 0.014783, 0.009401, 0.007422, 0.009096, 0.009096, 0.015344, 0.009977, 0.013613, 0.016257, 0.014586, 0.016021, 0.03976, 0.040537, 0.109221, 0.203355, 0.21291, 0.120615, 0.079919, 0.046336, 0.018787, 0.018787, 0.017447, 0.022306, 0.033407, 0.027463, 0.01204, 0.01227, 0.015344, 0.009728, 0.009728, 0.008804, 0.010672, 0.006619, 0.005799, 0.004358, 0.0028, 0.001872, 0.002662, 0.003341, 0.003053, 0.004388, 0.00316, 0.003461, 0.002727, 0.0028, 0.003512, 0.004414, 0.003212, 0.002581, 0.003963, 0.002555, 0.002623, 0.002014, 0.00292, 0.003405, 0.003431, 0.004161, 0.003864, 0.00407, 0.003109, 0.004358, 0.002727, 0.003864, 0.003109, 0.004483, 0.004775, 0.00543, 0.006421, 0.009294, 0.015344, 0.008525, 0.008723, 0.014586, 0.015694, 0.015344, 0.008525, 0.009865, 0.011903, 0.024826, 0.020876, 0.024826, 0.013613, 0.023534, 0.024826, 0.015078, 0.014075, 0.012491, 0.013265, 0.008624, 0.006533, 0.005011, 0.007877, 0.009865, 0.00777, 0.008075, 0.008723, 0.016021, 0.009977, 0.010372, 0.007555, 0.008525, 0.013437, 0.023963, 0.030003, 0.012727, 0.016528, 0.017138, 0.015344, 0.014586, 0.014075, 0.023087, 0.020165, 0.010926, 0.014075, 0.022306, 0.018415, 0.018787, 0.010221, 0.010221, 0.008075, 0.011342, 0.006894, 0.006894, 0.004899, 0.003555, 0.004161, 0.004736, 0.003298, 0.003478, 0.002482, 0.002503, 0.002138, 0.003109, 0.004483, 0.003109, 0.001936, 0.002194, 0.001675, 0.002482, 0.003727, 0.004611, 0.004611, 0.005872, 0.004135, 0.005992, 0.008276, 0.011342, 0.010509, 0.019401, 0.020165, 0.020522, 0.045352, 0.058088, 0.048328, 0.026338, 0.026892, 0.028107, 0.046336, 0.033407, 0.017138, 0.014783, 0.009401, 0.006374, 0.006421, 0.007091, 0.005318, 0.00543, 0.00389, 0.003341, 0.003478, 0.003555, 0.003512, 0.003461, 0.00246, 0.002529, 0.002138, 0.002327, 0.002761, 0.003405, 0.004611, 0.004513, 0.003341, 0.004388, 0.004247, 0.005011, 0.006795, 0.005734, 0.003821, 0.003821, 0.00359, 0.002435, 0.00243, 0.002623, 0.00283, 0.003177, 0.002276, 0.002623, 0.003109, 0.002662, 0.00155, 0.001541, 0.001541, 0.001675, 0.001069, 0.001061, 0.000923, 0.000485, 0.00103, 0.001649, 0.002529, 0.004208, 0.006142, 0.005503, 0.006795, 0.00558, 0.007091, 0.011903, 0.009294, 0.007091, 0.006421, 0.01078, 0.007259, 0.011342, 0.011518, 0.011669, 0.010509, 0.007091, 0.011106, 0.006482, 0.006421, 0.006194, 0.00407, 0.003997, 0.00292, 0.003053, 0.00243, 0.001602, 0.001602, 0.002503, 0.002503, 0.002503, 0.002555, 0.003963, 0.004161, 0.004135, 0.006078, 0.006533, 0.006374, 0.006619, 0.009401, 0.009401, 0.007877, 0.014075, 0.015078, 0.022667, 0.022306, 0.049374, 0.049374, 0.017447, 0.013613, 0.013437, 0.013437, 0.01227, 0.011518, 0.007031, 0.007091, 0.004775, 0.004835, 0.007555, 0.005503, 0.004414, 0.003276, 0.0028, 0.001709, 0.001687, 0.001687, 0.001159, 0.001061, 0.001048, 0.001155, 0.001048, 0.000906, 0.001434, 0.001417, 0.001383, 0.00152, 0.002211, 0.003276, 0.004689, 0.004736, 0.006245, 0.006142, 0.008723, 0.009865, 0.014783, 0.01078, 0.010509, 0.017797, 0.014075, 0.027463, 0.0704, 0.125101, 0.339168], '')</t>
  </si>
  <si>
    <t xml:space="preserve">F5S1H2|F5S1H2_9ENTR Putative maltose alpha-D-glucosyltransferase OS=Enterobacter hormaechei ATCC 49162 </t>
  </si>
  <si>
    <t>([0.008895, 0.014586, 0.009728, 0.014783, 0.021816, 0.023087, 0.015344, 0.010509, 0.008624, 0.010926, 0.009096, 0.01204, 0.015078, 0.016528, 0.031287, 0.022667, 0.022306, 0.023963, 0.017797, 0.025316, 0.047319, 0.05306, 0.038858, 0.060549, 0.054297, 0.028107, 0.034068, 0.034884, 0.040537, 0.074921, 0.067594, 0.090864, 0.085092, 0.069024, 0.066181, 0.041405, 0.034884, 0.018415, 0.011106, 0.018415, 0.026338, 0.014315, 0.013821, 0.010509, 0.012491, 0.015078, 0.013821, 0.009401, 0.015694, 0.029376, 0.030611, 0.017797, 0.025762, 0.017447, 0.020522, 0.021816, 0.030003, 0.029376, 0.067594, 0.076542, 0.081712, 0.079919, 0.147574, 0.134866, 0.216401, 0.206376, 0.109221, 0.209395, 0.31487, 0.21291, 0.125101, 0.102787, 0.094817, 0.050641, 0.088832, 0.049374, 0.036378, 0.038042, 0.079919, 0.038042, 0.059222, 0.038042, 0.034884, 0.023963, 0.027463, 0.016528, 0.019109, 0.018787, 0.01078, 0.007495, 0.01078, 0.015344, 0.018415, 0.035586, 0.067594, 0.047319, 0.081712, 0.118441, 0.06312, 0.025762, 0.054297, 0.059222, 0.069024, 0.060549, 0.088832, 0.158265, 0.275179, 0.268042, 0.36309, 0.490133, 0.483068, 0.458154, 0.483068, 0.377384, 0.284882, 0.182256, 0.120615, 0.127496, 0.11371, 0.209395, 0.335645, 0.328603, 0.324872, 0.366687, 0.380708, 0.414856, 0.433034, 0.356642, 0.225814, 0.26085, 0.236433, 0.264545, 0.291804, 0.275179, 0.374039, 0.380708, 0.359901, 0.480142, 0.36309, 0.366687, 0.374039, 0.380708, 0.342579, 0.335645, 0.339168, 0.243554, 0.139895, 0.111485, 0.139895, 0.200174, 0.092881, 0.050641, 0.074921, 0.064632, 0.073402, 0.088832, 0.158265, 0.17593, 0.182256, 0.203355, 0.167087, 0.111485, 0.120615, 0.118441, 0.076542, 0.038858, 0.067594, 0.127496, 0.090864, 0.102787, 0.142424, 0.158265, 0.158265, 0.100716, 0.05306, 0.023534, 0.012491, 0.011903, 0.01204, 0.011518, 0.013016, 0.014783, 0.020522, 0.010131, 0.010926, 0.010221, 0.016826, 0.014783, 0.011903, 0.016826, 0.014783, 0.009483, 0.014586, 0.023087, 0.043307, 0.076542, 0.15008, 0.216401, 0.222385, 0.318242, 0.328603, 0.394753, 0.387226, 0.387226, 0.418646, 0.318242, 0.321458, 0.225814, 0.268042, 0.284882, 0.203355, 0.203355, 0.275179, 0.18812, 0.120615, 0.120615, 0.15008, 0.139895, 0.158265, 0.182256, 0.182256, 0.144935, 0.090864, 0.056825, 0.032017, 0.054297, 0.116183, 0.127496, 0.200174, 0.132295, 0.147574, 0.164327, 0.182256, 0.164327, 0.158265, 0.239899, 0.232838, 0.139895, 0.076542, 0.0704, 0.064632, 0.066181, 0.081712, 0.132295, 0.129801, 0.21291, 0.137348, 0.086953, 0.074921, 0.078022, 0.056825, 0.026338, 0.023534, 0.023963, 0.028107, 0.028107, 0.015078, 0.009483, 0.010221, 0.017447, 0.011106, 0.009401, 0.009401, 0.009187, 0.009187, 0.011518, 0.010672, 0.019401, 0.017138, 0.027463, 0.027463, 0.047319, 0.060549, 0.10481, 0.096677, 0.074921, 0.074921, 0.102787, 0.200174, 0.298791, 0.308712, 0.398279, 0.36309, 0.288399, 0.182256, 0.158265, 0.196879, 0.118441, 0.060549, 0.102787, 0.11371, 0.106997, 0.134866, 0.200174, 0.132295, 0.142424, 0.11371, 0.158265, 0.216401, 0.118441, 0.100716, 0.094817, 0.094817, 0.144935, 0.196879, 0.318242, 0.356642, 0.278302, 0.298791, 0.390993, 0.36309, 0.243554, 0.21291, 0.232838, 0.232838, 0.328603, 0.335645, 0.370445, 0.398279, 0.332115, 0.328603, 0.342579, 0.342579, 0.342579, 0.243554, 0.247041, 0.229226, 0.219301, 0.200174, 0.25406, 0.271506, 0.25406, 0.278302, 0.321458, 0.291804, 0.288399, 0.275179, 0.257454, 0.301917, 0.219301, 0.257454, 0.239899, 0.15284, 0.155435, 0.132295, 0.15008, 0.094817, 0.048328, 0.048328, 0.047319, 0.069024, 0.058088, 0.050641, 0.102787, 0.064632, 0.049374, 0.046336, 0.026338, 0.026338, 0.028695, 0.05306, 0.036378, 0.073402, 0.092881, 0.094817, 0.120615, 0.179055, 0.182256, 0.257454, 0.17593, 0.278302, 0.268042, 0.268042, 0.239899, 0.185198, 0.182256, 0.219301, 0.225814, 0.346032, 0.30533, 0.308712, 0.191378, 0.239899, 0.239899, 0.281712, 0.298791, 0.288399, 0.278302, 0.359901, 0.284882, 0.370445, 0.36309, 0.311707, 0.321458, 0.444081, 0.497853, 0.585406, 0.480142, 0.408655, 0.346032, 0.418646, 0.359901, 0.380708, 0.42561, 0.42561, 0.42561, 0.436924, 0.342579, 0.339168, 0.247041, 0.370445, 0.366687, 0.271506, 0.311707, 0.236433, 0.179055, 0.173081, 0.164327, 0.170161, 0.15008, 0.173081, 0.147574, 0.194234, 0.275179, 0.179055, 0.11371, 0.109221, 0.055536, 0.056825, 0.032677, 0.06184, 0.032017, 0.026338, 0.048328, 0.047319, 0.069024, 0.083462, 0.086953, 0.042364, 0.086953, 0.155435, 0.098513, 0.098513, 0.05306, 0.043307, 0.090864, 0.076542, 0.078022, 0.076542, 0.078022, 0.137348, 0.079919, 0.139895, 0.164327, 0.161087, 0.132295, 0.094817, 0.058088, 0.050641, 0.06312, 0.029376, 0.016021, 0.028695, 0.029376, 0.054297, 0.069024, 0.056825, 0.109221, 0.067594, 0.066181, 0.11371, 0.054297, 0.06184, 0.06312, 0.031287, 0.029376, 0.037156, 0.054297, 0.109221, 0.073402, 0.127496, 0.111485, 0.185198, 0.142424, 0.137348, 0.129801, 0.076542, 0.076542, 0.073402, 0.098513, 0.161087, 0.085092, 0.161087, 0.185198, 0.11371, 0.127496, 0.106997, 0.10481, 0.10481, 0.085092, 0.071867, 0.064632, 0.129801, 0.086953, 0.060549, 0.067594, 0.03976, 0.069024, 0.069024, 0.073402, 0.060549, 0.047319, 0.051831, 0.054297, 0.036378, 0.058088, 0.100716, 0.0704, 0.069024, 0.038042, 0.03976, 0.036378, 0.019401, 0.011106, 0.015344, 0.025762, 0.023534, 0.03976, 0.032017, 0.018787, 0.018106, 0.020522, 0.019401, 0.027463, 0.019401, 0.028695, 0.021816, 0.015694, 0.023534, 0.016021, 0.026892], '')</t>
  </si>
  <si>
    <t>[396]</t>
  </si>
  <si>
    <t xml:space="preserve">F5S1H3|F5S1H3_9ENTR Short-chain dehydrogenase/reductase SDR OS=Enterobacter hormaechei ATCC 49162 </t>
  </si>
  <si>
    <t>([0.069024, 0.098513, 0.0704, 0.092881, 0.116183, 0.11371, 0.147574, 0.144935, 0.102787, 0.132295, 0.085092, 0.088832, 0.10481, 0.122885, 0.185198, 0.158265, 0.247041, 0.17593, 0.17593, 0.116183, 0.066181, 0.067594, 0.069024, 0.109221, 0.125101, 0.137348, 0.164327, 0.100716, 0.120615, 0.18812, 0.18812, 0.308712, 0.359901, 0.387226, 0.335645, 0.339168, 0.436924, 0.318242, 0.380708, 0.295083, 0.387226, 0.436924, 0.398279, 0.36309, 0.288399, 0.278302, 0.232838, 0.243554, 0.26085, 0.222385, 0.232838, 0.222385, 0.200174, 0.15284, 0.094817, 0.158265, 0.167087, 0.137348, 0.194234, 0.206376, 0.31487, 0.219301, 0.275179, 0.25031, 0.288399, 0.271506, 0.257454, 0.26085, 0.167087, 0.239899, 0.209395, 0.125101, 0.085092, 0.094817, 0.125101, 0.147574, 0.11371, 0.10481, 0.125101, 0.120615, 0.069024, 0.049374, 0.10481, 0.048328, 0.086953, 0.090864, 0.11371, 0.116183, 0.164327, 0.26085, 0.271506, 0.232838, 0.321458, 0.390993, 0.31487, 0.311707, 0.36309, 0.342579, 0.352862, 0.26085, 0.222385, 0.30533, 0.243554, 0.155435, 0.264545, 0.26085, 0.264545, 0.30533, 0.275179, 0.21291, 0.127496, 0.127496, 0.144935, 0.11371, 0.118441, 0.194234, 0.185198, 0.182256, 0.243554, 0.236433, 0.342579, 0.339168, 0.25406, 0.359901, 0.359901, 0.349426, 0.346032, 0.308712, 0.225814, 0.229226, 0.170161, 0.247041, 0.229226, 0.219301, 0.291804, 0.196879, 0.179055, 0.17593, 0.139895, 0.078022, 0.050641, 0.048328, 0.066181, 0.109221, 0.085092, 0.10481, 0.059222, 0.060549, 0.073402, 0.060549, 0.078022, 0.147574, 0.125101, 0.083462, 0.139895, 0.127496, 0.21291, 0.132295, 0.10481, 0.125101, 0.222385, 0.301917, 0.298791, 0.332115, 0.268042, 0.308712, 0.25406, 0.31487, 0.271506, 0.203355, 0.321458, 0.268042, 0.284882, 0.318242, 0.30533, 0.318242, 0.318242, 0.328603, 0.4292, 0.36309, 0.377384, 0.264545, 0.222385, 0.225814, 0.239899, 0.308712, 0.194234, 0.25031, 0.18812, 0.200174, 0.225814, 0.219301, 0.295083, 0.200174, 0.225814, 0.342579, 0.264545, 0.155435, 0.142424, 0.158265, 0.275179, 0.194234, 0.264545, 0.264545, 0.26085, 0.219301, 0.144935, 0.144935, 0.167087, 0.191378, 0.191378, 0.236433, 0.236433, 0.236433, 0.232838, 0.206376, 0.194234, 0.17593, 0.185198, 0.122885, 0.10481, 0.094817, 0.134866, 0.164327, 0.132295, 0.139895, 0.158265, 0.155435, 0.18812, 0.18812, 0.264545, 0.18812, 0.116183, 0.059222, 0.059222, 0.090864, 0.044297, 0.024393, 0.044297, 0.081712, 0.074921, 0.058088, 0.038042, 0.038858, 0.038042, 0.049374, 0.025316, 0.027463, 0.049374, 0.081712, 0.06312, 0.06312, 0.129801, 0.203355, 0.225814, 0.21291, 0.185198, 0.301917, 0.398279, 0.390993, 0.394753, 0.494003, 0.42561, 0.408655, 0.418646, 0.42561, 0.486429, 0.517562, 0.517562, 0.529623, 0.42561, 0.472492, 0.465241, 0.359901, 0.356642, 0.444081, 0.433034, 0.346032, 0.342579, 0.346032, 0.356642, 0.31487, 0.308712, 0.384043, 0.476583, 0.4292, 0.4292, 0.398279, 0.398279, 0.387226, 0.377384, 0.465241, 0.42561, 0.458154, 0.562014, 0.557691, 0.476583, 0.384043, 0.40511, 0.401658, 0.384043, 0.284882, 0.284882, 0.21291, 0.243554, 0.243554, 0.243554, 0.155435, 0.111485, 0.11371, 0.111485, 0.067594, 0.038858, 0.029376, 0.020522, 0.020165, 0.020165, 0.031287, 0.041405, 0.059222, 0.044297, 0.033407, 0.049374, 0.045352, 0.060549, 0.03976, 0.025316, 0.021816], '')</t>
  </si>
  <si>
    <t>[267, 268, 269, 294, 295]</t>
  </si>
  <si>
    <t xml:space="preserve">F5S1H4|F5S1H4_9ENTR Competence/damage-inducible protein CinA OS=Enterobacter hormaechei ATCC 49162 </t>
  </si>
  <si>
    <t>([0.472492, 0.346032, 0.370445, 0.433034, 0.342579, 0.377384, 0.384043, 0.390993, 0.324872, 0.31487, 0.342579, 0.377384, 0.30533, 0.301917, 0.390993, 0.468512, 0.461924, 0.374039, 0.36309, 0.278302, 0.284882, 0.284882, 0.339168, 0.366687, 0.339168, 0.324872, 0.324872, 0.332115, 0.342579, 0.422041, 0.377384, 0.342579, 0.275179, 0.318242, 0.239899, 0.147574, 0.127496, 0.144935, 0.232838, 0.239899, 0.321458, 0.288399, 0.30533, 0.239899, 0.144935, 0.15284, 0.179055, 0.173081, 0.15008, 0.111485, 0.076542, 0.067594, 0.078022, 0.118441, 0.116183, 0.147574, 0.216401, 0.268042, 0.243554, 0.15008, 0.094817, 0.090864, 0.074921, 0.03976, 0.071867, 0.134866, 0.129801, 0.116183, 0.132295, 0.15284, 0.120615, 0.167087, 0.225814, 0.17593, 0.164327, 0.209395, 0.247041, 0.264545, 0.182256, 0.18812, 0.284882, 0.332115, 0.30533, 0.332115, 0.401658, 0.318242, 0.209395, 0.225814, 0.225814, 0.179055, 0.200174, 0.268042, 0.271506, 0.219301, 0.278302, 0.222385, 0.17593, 0.111485, 0.106997, 0.147574, 0.088832, 0.064632, 0.076542, 0.11371, 0.15008, 0.155435, 0.225814, 0.324872, 0.31487, 0.390993, 0.4292, 0.374039, 0.374039, 0.359901, 0.447574, 0.387226, 0.352862, 0.278302, 0.356642, 0.291804, 0.298791, 0.298791, 0.321458, 0.321458, 0.275179, 0.26085, 0.200174, 0.209395, 0.194234, 0.18812, 0.137348, 0.081712, 0.051831, 0.06312, 0.06312, 0.069024, 0.064632, 0.116183, 0.209395, 0.155435, 0.158265, 0.164327, 0.225814, 0.203355, 0.15008, 0.155435, 0.088832, 0.129801, 0.073402, 0.074921, 0.083462, 0.074921, 0.076542, 0.155435, 0.102787, 0.06312, 0.054297, 0.085092, 0.051831, 0.05306, 0.081712, 0.083462, 0.06184, 0.05306, 0.051831, 0.064632, 0.050641, 0.081712, 0.06184, 0.102787, 0.076542, 0.03976], '')</t>
  </si>
  <si>
    <t xml:space="preserve">F5S1H5|F5S1H5_9ENTR Conserved hypothetical membrane-anchored protein OS=Enterobacter hormaechei ATCC 49162 </t>
  </si>
  <si>
    <t>([0.002336, 0.001778, 0.001318, 0.001103, 0.00103, 0.000833, 0.000816, 0.000575, 0.000893, 0.000876, 0.00103, 0.001288, 0.001249, 0.001499, 0.001743, 0.002014, 0.001374, 0.001602, 0.002057, 0.002435, 0.003512, 0.003276, 0.004611, 0.004976, 0.004921, 0.004689, 0.004835, 0.004646, 0.005011, 0.003701, 0.004736, 0.005872, 0.00515, 0.005249, 0.005318, 0.006245, 0.007645, 0.00777, 0.00558, 0.006374, 0.006567, 0.006894, 0.007031, 0.006701, 0.007259, 0.011518, 0.0198, 0.028695, 0.042364, 0.042364, 0.092881, 0.045352, 0.041405, 0.059222, 0.028107, 0.016826, 0.01078, 0.009187, 0.015694, 0.015078, 0.009294, 0.005734, 0.005503, 0.005872, 0.004315, 0.00543, 0.005249, 0.003963, 0.00316, 0.00359, 0.005011, 0.003821, 0.005799, 0.005932, 0.004135, 0.004135, 0.00543, 0.006988, 0.00962, 0.010509, 0.011903, 0.011903, 0.013437, 0.009401, 0.017138, 0.034884, 0.034884, 0.021381, 0.047319, 0.054297, 0.041405, 0.042364, 0.071867, 0.030611, 0.027463, 0.054297, 0.06184, 0.06184, 0.036378, 0.034068, 0.020165, 0.035586, 0.078022, 0.078022, 0.0704, 0.036378, 0.032677, 0.026338, 0.046336, 0.038042, 0.083462, 0.111485, 0.102787, 0.05306, 0.111485, 0.129801, 0.073402, 0.120615, 0.129801, 0.116183, 0.11371, 0.092881, 0.069024, 0.033407, 0.035586, 0.078022, 0.127496, 0.137348, 0.167087, 0.170161, 0.096677, 0.088832, 0.047319, 0.026338, 0.064632, 0.066181, 0.064632, 0.129801, 0.11371, 0.079919, 0.132295, 0.11371, 0.173081, 0.185198, 0.301917, 0.4292, 0.36309, 0.332115], '')</t>
  </si>
  <si>
    <t xml:space="preserve">F5S1H6|F5S1H6_9ENTR Uncharacterized protein OS=Enterobacter hormaechei ATCC 49162 </t>
  </si>
  <si>
    <t>([0.59508, 0.59508, 0.657645, 0.661982, 0.517562, 0.534167, 0.447574, 0.377384, 0.40511, 0.308712, 0.349426, 0.301917, 0.25406, 0.129801, 0.134866, 0.134866, 0.081712, 0.086953, 0.066181, 0.032677, 0.022306, 0.023534, 0.016528, 0.012727, 0.009187, 0.009294, 0.007177, 0.008276, 0.009483, 0.006894, 0.008895, 0.008409, 0.008624, 0.006533, 0.009294, 0.009187, 0.009015, 0.008525, 0.006894, 0.009728, 0.014586, 0.021816, 0.037156, 0.059222, 0.073402, 0.129801, 0.191378, 0.236433, 0.281712, 0.311707, 0.318242, 0.352862, 0.271506, 0.36309, 0.384043, 0.40511, 0.41194, 0.295083, 0.377384, 0.440853, 0.444081, 0.447574, 0.433034, 0.433034, 0.433034, 0.42561, 0.370445, 0.346032, 0.291804, 0.284882, 0.179055, 0.284882, 0.21291, 0.298791, 0.278302, 0.384043, 0.370445, 0.36309, 0.387226, 0.390993, 0.308712, 0.30533, 0.21291, 0.21291, 0.191378, 0.21291, 0.219301, 0.25406, 0.295083, 0.380708, 0.288399, 0.414856, 0.414856, 0.486429, 0.472492, 0.408655, 0.281712, 0.30533, 0.318242, 0.436924, 0.440853, 0.521092, 0.480142, 0.476583, 0.461924, 0.465241, 0.450668, 0.461924, 0.472492, 0.374039, 0.257454, 0.264545, 0.185198, 0.100716, 0.10481, 0.109221, 0.096677, 0.173081, 0.158265, 0.155435, 0.142424, 0.132295, 0.071867, 0.094817, 0.11371, 0.074921, 0.048328, 0.025316, 0.015694, 0.015694, 0.029376, 0.056825, 0.090864, 0.116183, 0.191378, 0.17593, 0.096677, 0.155435, 0.17593, 0.161087, 0.106997, 0.100716, 0.074921, 0.15284, 0.161087, 0.229226, 0.328603, 0.408655, 0.433034, 0.509769, 0.398279, 0.257454, 0.275179, 0.185198, 0.144935, 0.088832, 0.109221, 0.170161, 0.142424, 0.109221, 0.088832, 0.120615, 0.094817, 0.11371, 0.073402, 0.042364, 0.023087], '')</t>
  </si>
  <si>
    <t>[0, 1, 2, 3, 4, 5, 101, 149]</t>
  </si>
  <si>
    <t xml:space="preserve">F5S1H7|F5S1H7_9ENTR Bacterial OB-fold domain-containing protein OS=Enterobacter hormaechei ATCC 49162 </t>
  </si>
  <si>
    <t>([0.016826, 0.013265, 0.010372, 0.008895, 0.015078, 0.021381, 0.023963, 0.018106, 0.020165, 0.028695, 0.040537, 0.056825, 0.058088, 0.096677, 0.059222, 0.096677, 0.147574, 0.147574, 0.185198, 0.232838, 0.342579, 0.454136, 0.58069, 0.733139, 0.834292, 0.767246, 0.666105, 0.720929, 0.823549, 0.856457, 0.745909, 0.73685, 0.724957, 0.728858, 0.741537, 0.84206, 0.791621, 0.801317, 0.703578, 0.632174, 0.680603, 0.525368, 0.490133, 0.476583, 0.41194, 0.40511, 0.450668, 0.497853, 0.490133, 0.505461, 0.5017, 0.575842, 0.570702, 0.476583, 0.472492, 0.380708, 0.374039, 0.40511, 0.41194, 0.414856, 0.366687, 0.377384, 0.461924, 0.472492, 0.454136, 0.497853, 0.497853, 0.387226, 0.36309, 0.26085, 0.264545, 0.278302, 0.301917, 0.30533, 0.387226, 0.384043, 0.377384, 0.390993, 0.328603, 0.239899, 0.236433, 0.346032, 0.332115, 0.30533, 0.236433, 0.15008, 0.15008, 0.161087, 0.243554, 0.30533, 0.339168, 0.339168, 0.359901, 0.374039, 0.380708, 0.349426, 0.275179, 0.359901, 0.264545, 0.321458, 0.40511, 0.490133, 0.384043, 0.401658, 0.42561, 0.483068, 0.59917, 0.59014, 0.618285, 0.661982, 0.585406, 0.59917, 0.585406, 0.483068, 0.476583, 0.472492, 0.436924, 0.545602, 0.538167, 0.632174, 0.613573, 0.59917, 0.575842, 0.685117, 0.648219, 0.63748, 0.626927, 0.59917, 0.570702], '')</t>
  </si>
  <si>
    <t>[22, 23, 24, 25, 26, 27, 28, 29, 30, 31, 32, 33, 34, 35, 36, 37, 38, 39, 40, 41, 49, 50, 51, 52, 106, 107, 108, 109, 110, 111, 112, 117, 118, 119, 120, 121, 122, 123, 124, 125, 126, 127, 128]</t>
  </si>
  <si>
    <t xml:space="preserve">F5S1H8|F5S1H8_9ENTR Dehydrogenase OS=Enterobacter hormaechei ATCC 49162 </t>
  </si>
  <si>
    <t>([0.812494, 0.871313, 0.882776, 0.912647, 0.936162, 0.859585, 0.889439, 0.903857, 0.912647, 0.928747, 0.934618, 0.953422, 0.964893, 0.967676, 0.964893, 0.924947, 0.899122, 0.901269, 0.908098, 0.879233, 0.908098, 0.96342, 0.919029, 0.93079, 0.924947, 0.912647, 0.954657, 0.950334, 0.936162, 0.928747, 0.852992, 0.83125, 0.819762, 0.801317, 0.76285, 0.759478, 0.759478, 0.759478, 0.754692, 0.716283, 0.73685, 0.685117, 0.557691, 0.541878, 0.517562, 0.494003, 0.483068, 0.505461, 0.483068, 0.494003, 0.41194, 0.494003, 0.497853, 0.472492, 0.401658, 0.380708, 0.308712, 0.346032, 0.295083, 0.268042, 0.275179, 0.30533, 0.328603, 0.36309, 0.454136, 0.387226, 0.359901, 0.284882, 0.278302, 0.196879, 0.139895, 0.229226, 0.25031, 0.271506, 0.31487, 0.390993, 0.4292, 0.480142, 0.476583, 0.59014, 0.545602, 0.468512, 0.422041, 0.352862, 0.301917, 0.278302, 0.308712, 0.352862, 0.42561, 0.414856, 0.509769, 0.562014, 0.461924, 0.414856, 0.324872, 0.335645, 0.31487, 0.31487, 0.278302, 0.301917, 0.298791, 0.374039, 0.454136, 0.377384, 0.370445, 0.454136, 0.476583, 0.422041, 0.342579, 0.359901, 0.370445, 0.324872, 0.288399, 0.342579, 0.359901, 0.352862, 0.318242, 0.31487, 0.219301, 0.295083, 0.209395, 0.132295, 0.079919, 0.083462, 0.155435, 0.191378, 0.179055, 0.170161, 0.247041, 0.31487, 0.209395, 0.203355, 0.25031, 0.311707, 0.232838, 0.25406, 0.352862, 0.275179, 0.281712, 0.366687, 0.370445, 0.476583, 0.447574, 0.534167, 0.486429, 0.483068, 0.41194, 0.408655, 0.414856, 0.418646, 0.346032, 0.349426, 0.318242, 0.328603, 0.232838, 0.232838, 0.142424, 0.134866, 0.196879, 0.167087, 0.139895, 0.081712, 0.074921, 0.142424, 0.106997, 0.122885, 0.100716, 0.200174, 0.179055, 0.170161, 0.100716, 0.090864, 0.158265, 0.18812, 0.158265, 0.247041, 0.26085, 0.352862, 0.31487, 0.26085, 0.281712, 0.339168, 0.414856, 0.384043, 0.31487, 0.275179, 0.209395, 0.25406, 0.147574, 0.147574, 0.15284, 0.232838, 0.308712, 0.268042, 0.179055, 0.122885, 0.106997, 0.109221, 0.056825, 0.0704, 0.098513, 0.085092, 0.043307, 0.037156, 0.042364, 0.066181, 0.064632, 0.100716, 0.109221, 0.170161, 0.194234, 0.120615, 0.120615, 0.086953, 0.109221, 0.15008, 0.161087, 0.161087, 0.243554, 0.342579, 0.366687, 0.288399, 0.236433, 0.31487, 0.284882, 0.219301, 0.219301, 0.321458, 0.318242, 0.291804, 0.298791, 0.30533, 0.414856, 0.418646, 0.505461, 0.486429, 0.450668, 0.509769, 0.545602, 0.40511, 0.40511, 0.394753, 0.476583, 0.570702, 0.604312, 0.575842, 0.675549, 0.680603, 0.675549, 0.680603, 0.685117, 0.720929, 0.622677, 0.608892, 0.497853, 0.447574, 0.480142, 0.468512, 0.384043, 0.318242, 0.42561, 0.352862, 0.308712, 0.308712, 0.324872, 0.318242, 0.30533, 0.30533, 0.209395, 0.191378, 0.18812, 0.182256, 0.164327, 0.170161, 0.102787, 0.096677, 0.11371, 0.109221, 0.161087, 0.243554, 0.324872, 0.318242, 0.335645, 0.281712, 0.26085, 0.21291, 0.170161, 0.239899, 0.21291, 0.298791, 0.26085, 0.225814, 0.18812, 0.137348], '')</t>
  </si>
  <si>
    <t>[0, 1, 2, 3, 4, 5, 6, 7, 8, 9, 10, 11, 12, 13, 14, 15, 16, 17, 18, 19, 20, 21, 22, 23, 24, 25, 26, 27, 28, 29, 30, 31, 32, 33, 34, 35, 36, 37, 38, 39, 40, 41, 42, 43, 44, 47, 79, 80, 90, 91, 143, 234, 237, 238, 243, 244, 245, 246, 247, 248, 249, 250, 251, 252, 253]</t>
  </si>
  <si>
    <t xml:space="preserve">F5S1I0|F5S1I0_9ENTR Lipoprotein OS=Enterobacter hormaechei ATCC 49162 </t>
  </si>
  <si>
    <t>([0.010672, 0.017138, 0.013265, 0.018787, 0.028107, 0.020876, 0.030003, 0.032677, 0.026892, 0.035586, 0.045352, 0.067594, 0.085092, 0.100716, 0.170161, 0.158265, 0.18812, 0.30533, 0.408655, 0.339168, 0.422041, 0.517562, 0.422041, 0.517562, 0.418646, 0.447574, 0.444081, 0.370445, 0.311707, 0.414856, 0.418646, 0.440853, 0.40511, 0.401658, 0.401658, 0.390993, 0.342579, 0.422041, 0.308712, 0.30533, 0.408655, 0.298791, 0.264545, 0.342579, 0.25406, 0.264545, 0.239899, 0.339168, 0.4292, 0.51388, 0.486429, 0.494003, 0.377384, 0.398279, 0.380708, 0.264545, 0.264545, 0.301917, 0.291804, 0.311707, 0.311707, 0.301917, 0.401658, 0.349426, 0.268042, 0.356642, 0.461924, 0.458154, 0.436924, 0.387226, 0.408655, 0.418646, 0.318242, 0.30533, 0.196879, 0.158265, 0.25406, 0.247041, 0.209395, 0.15008, 0.219301, 0.225814, 0.164327, 0.100716, 0.137348, 0.206376, 0.129801, 0.122885, 0.118441, 0.071867, 0.096677, 0.090864, 0.047319, 0.096677, 0.144935, 0.161087, 0.200174, 0.18812, 0.196879, 0.155435, 0.15008, 0.144935, 0.158265, 0.236433, 0.335645, 0.295083, 0.301917, 0.387226, 0.30533, 0.31487, 0.414856, 0.308712, 0.31487, 0.311707, 0.203355, 0.161087, 0.243554, 0.26085, 0.17593, 0.098513, 0.129801, 0.194234, 0.170161, 0.127496, 0.092881, 0.064632, 0.083462, 0.059222, 0.041405, 0.06184, 0.038042, 0.0198], '')</t>
  </si>
  <si>
    <t>[21, 23, 49]</t>
  </si>
  <si>
    <t xml:space="preserve">F5S1I2|F5S1I2_9ENTR IprA winged helix-turn-helix domain-containing protein OS=Enterobacter hormaechei ATCC 49162 </t>
  </si>
  <si>
    <t>([0.40511, 0.436924, 0.295083, 0.349426, 0.370445, 0.275179, 0.31487, 0.30533, 0.222385, 0.158265, 0.196879, 0.257454, 0.158265, 0.216401, 0.318242, 0.284882, 0.182256, 0.264545, 0.191378, 0.106997, 0.118441, 0.11371, 0.111485, 0.185198, 0.102787, 0.11371, 0.098513, 0.050641, 0.059222, 0.106997, 0.179055, 0.164327, 0.144935, 0.239899, 0.229226, 0.137348, 0.079919, 0.06312, 0.033407, 0.059222, 0.096677, 0.086953, 0.049374, 0.050641, 0.028695, 0.029376, 0.026892, 0.045352, 0.081712, 0.090864, 0.092881, 0.051831, 0.032677, 0.020165, 0.013265, 0.017138, 0.018415, 0.018415, 0.03976, 0.086953, 0.081712, 0.045352, 0.020522, 0.036378, 0.020165, 0.028695, 0.056825, 0.045352, 0.028695, 0.030003, 0.034068, 0.035586, 0.064632, 0.102787, 0.161087, 0.127496, 0.069024, 0.109221, 0.15008, 0.15008, 0.125101, 0.134866, 0.209395, 0.335645, 0.232838, 0.243554, 0.271506, 0.170161, 0.21291, 0.278302, 0.284882, 0.25406, 0.209395, 0.17593, 0.147574, 0.086953, 0.086953, 0.142424, 0.120615, 0.155435, 0.144935, 0.094817, 0.038858, 0.042364, 0.042364, 0.048328, 0.0704, 0.058088, 0.058088, 0.030003, 0.036378, 0.020165, 0.020876, 0.026338, 0.026338, 0.019109, 0.018787, 0.023963, 0.012727, 0.014783, 0.014315, 0.01204, 0.018415, 0.023963, 0.013437, 0.013265, 0.020165, 0.023963, 0.030611, 0.031287, 0.056825, 0.034068, 0.031287, 0.029376, 0.031287, 0.038042, 0.036378, 0.067594, 0.118441, 0.182256, 0.109221, 0.058088, 0.038858, 0.047319, 0.085092, 0.158265, 0.164327, 0.155435, 0.094817, 0.086953, 0.15284, 0.161087, 0.142424, 0.15008, 0.170161, 0.094817, 0.050641, 0.096677, 0.098513, 0.086953, 0.116183, 0.120615, 0.120615, 0.194234, 0.161087, 0.147574, 0.134866, 0.0704, 0.040537, 0.083462, 0.054297, 0.028107, 0.025762, 0.03976, 0.03976, 0.034884, 0.06312, 0.116183, 0.122885, 0.069024, 0.036378, 0.036378, 0.030003, 0.054297, 0.051831, 0.054297, 0.054297, 0.031287, 0.032677, 0.032017, 0.032017, 0.030611, 0.05306, 0.054297, 0.035586, 0.079919, 0.088832, 0.085092, 0.038858, 0.027463, 0.037156, 0.059222, 0.041405, 0.085092, 0.066181, 0.049374, 0.034068, 0.022306, 0.036378], '')</t>
  </si>
  <si>
    <t xml:space="preserve">F5S1I4|F5S1I4_9ENTR Uncharacterized protein OS=Enterobacter hormaechei ATCC 49162 </t>
  </si>
  <si>
    <t>([0.798249, 0.812494, 0.879233, 0.889439, 0.89662, 0.903857, 0.865454, 0.882776, 0.856457, 0.823549, 0.791621, 0.791621, 0.798249, 0.741537, 0.741537, 0.720929, 0.771762, 0.812494, 0.81615, 0.81615, 0.812494, 0.812494, 0.745909, 0.648219, 0.648219, 0.642678, 0.642678, 0.661982, 0.657645, 0.707965, 0.724957, 0.775545, 0.771762, 0.808535, 0.795062, 0.798249, 0.846163, 0.834292, 0.819762, 0.805026, 0.788093, 0.81615, 0.795062, 0.868118, 0.910643, 0.903857, 0.899122], '')</t>
  </si>
  <si>
    <t>[0, 1, 2, 3, 4, 5, 6, 7, 8, 9, 10, 11, 12, 13, 14, 15, 16, 17, 18, 19, 20, 21, 22, 23, 24, 25, 26, 27, 28, 29, 30, 31, 32, 33, 34, 35, 36, 37, 38, 39, 40, 41, 42, 43, 44, 45, 46]</t>
  </si>
  <si>
    <t xml:space="preserve">F5S1I5|F5S1I5_9ENTR Pyocin large subunit OS=Enterobacter hormaechei ATCC 49162 </t>
  </si>
  <si>
    <t>([0.088832, 0.120615, 0.158265, 0.161087, 0.073402, 0.096677, 0.122885, 0.15284, 0.125101, 0.10481, 0.139895, 0.164327, 0.096677, 0.15284, 0.161087, 0.158265, 0.239899, 0.21291, 0.216401, 0.216401, 0.209395, 0.21291, 0.194234, 0.173081, 0.100716, 0.21291, 0.209395, 0.203355, 0.191378, 0.200174, 0.26085, 0.134866, 0.134866, 0.229226, 0.196879, 0.216401, 0.219301, 0.15008, 0.155435, 0.239899, 0.17593, 0.116183, 0.111485, 0.127496, 0.096677, 0.196879, 0.17593, 0.185198, 0.191378, 0.142424, 0.179055, 0.179055, 0.288399, 0.288399, 0.243554, 0.225814, 0.200174, 0.200174, 0.209395, 0.288399, 0.281712, 0.349426, 0.433034, 0.4292, 0.311707, 0.41194, 0.291804, 0.301917, 0.291804, 0.291804, 0.26085, 0.200174, 0.225814, 0.232838, 0.164327, 0.219301, 0.257454, 0.26085, 0.179055, 0.271506, 0.182256, 0.185198, 0.185198, 0.206376, 0.182256, 0.31487, 0.278302, 0.36309, 0.36309, 0.370445, 0.339168, 0.454136, 0.529623, 0.490133, 0.440853, 0.458154, 0.468512, 0.356642, 0.384043, 0.398279, 0.30533, 0.433034, 0.433034, 0.461924, 0.370445, 0.408655, 0.394753, 0.4292, 0.480142, 0.483068, 0.490133, 0.521092, 0.394753, 0.374039, 0.387226, 0.444081, 0.398279, 0.370445, 0.505461, 0.497853, 0.59014, 0.703578, 0.56648, 0.486429, 0.384043, 0.468512, 0.461924, 0.398279, 0.295083, 0.206376, 0.118441, 0.11371, 0.127496, 0.15008, 0.17593, 0.17593, 0.15284, 0.239899, 0.247041, 0.194234, 0.106997, 0.074921, 0.069024, 0.078022, 0.116183, 0.185198, 0.182256, 0.191378, 0.239899, 0.25031, 0.247041, 0.278302, 0.206376, 0.191378, 0.18812, 0.18812, 0.17593, 0.137348, 0.137348, 0.137348, 0.158265, 0.247041, 0.328603, 0.328603, 0.390993, 0.324872, 0.311707, 0.30533, 0.30533, 0.308712, 0.30533, 0.308712, 0.387226, 0.36309, 0.295083, 0.380708, 0.387226, 0.414856, 0.5017, 0.476583, 0.472492, 0.418646, 0.342579, 0.239899, 0.232838, 0.200174, 0.291804, 0.216401, 0.15008, 0.139895, 0.11371, 0.167087, 0.203355, 0.18812, 0.25406, 0.225814, 0.209395, 0.139895, 0.132295, 0.132295, 0.129801, 0.142424, 0.21291, 0.288399, 0.349426, 0.356642, 0.374039, 0.366687, 0.342579, 0.321458, 0.346032, 0.390993, 0.31487, 0.239899, 0.257454, 0.271506, 0.366687, 0.390993, 0.465241, 0.4292, 0.349426, 0.370445, 0.366687, 0.26085, 0.278302, 0.247041, 0.236433, 0.26085, 0.25031, 0.346032, 0.458154, 0.436924, 0.4292, 0.505461, 0.632174, 0.618285, 0.541878, 0.549308, 0.549308, 0.465241, 0.497853, 0.521092, 0.525368, 0.525368, 0.63748, 0.626927, 0.59508, 0.608892, 0.59014, 0.585406, 0.58069, 0.5017, 0.525368, 0.525368, 0.454136, 0.444081, 0.349426, 0.394753, 0.390993, 0.370445, 0.450668, 0.390993, 0.349426, 0.366687, 0.366687, 0.366687, 0.281712, 0.349426, 0.278302, 0.278302, 0.281712, 0.284882, 0.349426, 0.264545, 0.295083, 0.295083, 0.324872, 0.414856, 0.458154, 0.476583, 0.486429, 0.387226, 0.440853, 0.468512, 0.483068, 0.4292, 0.414856, 0.42561, 0.436924, 0.509769, 0.4292, 0.36309, 0.377384, 0.36309, 0.418646, 0.398279, 0.461924, 0.454136, 0.366687, 0.346032, 0.324872, 0.288399, 0.384043, 0.332115, 0.349426, 0.335645, 0.356642, 0.356642, 0.42561, 0.433034, 0.342579, 0.40511, 0.458154, 0.408655, 0.342579, 0.387226, 0.387226, 0.377384, 0.377384, 0.480142, 0.414856, 0.414856, 0.450668, 0.377384, 0.436924, 0.486429, 0.465241, 0.538167, 0.521092, 0.521092, 0.42561, 0.465241, 0.490133, 0.505461, 0.465241, 0.509769, 0.447574, 0.458154, 0.444081, 0.40511, 0.366687, 0.433034, 0.436924, 0.447574, 0.517562, 0.436924, 0.433034, 0.447574, 0.335645, 0.346032, 0.342579, 0.41194, 0.468512, 0.352862, 0.356642, 0.422041, 0.394753, 0.356642, 0.335645, 0.36309, 0.387226, 0.339168, 0.352862, 0.298791, 0.301917, 0.324872, 0.374039, 0.356642, 0.321458, 0.390993, 0.374039, 0.349426, 0.321458, 0.284882, 0.418646, 0.387226], '')</t>
  </si>
  <si>
    <t>[92, 111, 118, 120, 121, 122, 178, 233, 234, 235, 236, 237, 238, 241, 242, 243, 244, 245, 246, 247, 248, 249, 250, 251, 252, 253, 289, 327, 328, 329, 333, 335, 344]</t>
  </si>
  <si>
    <t xml:space="preserve">F5S1I6|F5S1I6_9ENTR DNA-directed RNA polymerase subunit omega OS=Enterobacter hormaechei ATCC 49162 </t>
  </si>
  <si>
    <t>([0.005992, 0.006482, 0.009865, 0.006701, 0.006421, 0.006795, 0.006482, 0.005734, 0.007422, 0.009096, 0.011106, 0.009294, 0.009294, 0.009096, 0.008276, 0.006142, 0.005799, 0.006142, 0.008895, 0.006619, 0.006533, 0.008723, 0.010131, 0.009096, 0.015344, 0.017797, 0.023087, 0.020165, 0.020522, 0.018415, 0.020522, 0.012491, 0.016257, 0.025316, 0.024826, 0.030611, 0.025316, 0.021381, 0.03976, 0.042364, 0.074921, 0.078022, 0.083462, 0.083462, 0.088832, 0.092881, 0.092881, 0.090864, 0.081712, 0.147574, 0.144935, 0.085092, 0.155435, 0.106997, 0.11371, 0.066181, 0.11371, 0.219301, 0.342579, 0.26085, 0.155435, 0.15008, 0.086953, 0.081712, 0.078022, 0.076542, 0.040537, 0.058088, 0.05306, 0.059222, 0.036378, 0.020876, 0.019401, 0.010131, 0.013437, 0.010372, 0.013437, 0.010509, 0.008002, 0.006245, 0.006701, 0.009015, 0.006988, 0.009015], '')</t>
  </si>
  <si>
    <t xml:space="preserve">F5S1I7|F5S1I7_9ENTR YgeR protein OS=Enterobacter hormaechei ATCC 49162 </t>
  </si>
  <si>
    <t>([0.25031, 0.167087, 0.164327, 0.137348, 0.081712, 0.058088, 0.044297, 0.060549, 0.047319, 0.06184, 0.050641, 0.038858, 0.045352, 0.046336, 0.047319, 0.028695, 0.043307, 0.043307, 0.038042, 0.035586, 0.028695, 0.044297, 0.074921, 0.073402, 0.100716, 0.161087, 0.15284, 0.209395, 0.206376, 0.243554, 0.194234, 0.179055, 0.247041, 0.264545, 0.291804, 0.301917, 0.384043, 0.398279, 0.401658, 0.335645, 0.25031, 0.268042, 0.196879, 0.185198, 0.225814, 0.196879, 0.206376, 0.288399, 0.298791, 0.295083, 0.268042, 0.318242, 0.418646, 0.342579, 0.36309, 0.377384, 0.295083, 0.30533, 0.30533, 0.222385, 0.291804, 0.401658, 0.414856, 0.408655, 0.414856, 0.324872, 0.370445, 0.308712, 0.308712, 0.311707, 0.318242, 0.298791, 0.298791, 0.225814, 0.308712, 0.335645, 0.321458, 0.390993, 0.377384, 0.36309, 0.440853, 0.444081, 0.418646, 0.387226, 0.472492, 0.472492, 0.58069, 0.562014, 0.648219, 0.604312, 0.59508, 0.521092, 0.622677, 0.657645, 0.733139, 0.608892, 0.622677, 0.553315, 0.59508, 0.59917, 0.59917, 0.604312, 0.5017, 0.534167, 0.570702, 0.51388, 0.505461, 0.505461, 0.521092, 0.436924, 0.387226, 0.311707, 0.288399, 0.31487, 0.26085, 0.26085, 0.342579, 0.332115, 0.335645, 0.26085, 0.232838, 0.26085, 0.185198, 0.264545, 0.173081, 0.15008, 0.206376, 0.206376, 0.196879, 0.196879, 0.271506, 0.349426, 0.349426, 0.440853, 0.339168, 0.342579, 0.31487, 0.291804, 0.30533, 0.352862, 0.408655, 0.465241, 0.380708, 0.384043, 0.356642, 0.42561, 0.42561, 0.387226, 0.387226, 0.390993, 0.324872, 0.275179, 0.196879, 0.216401, 0.203355, 0.288399, 0.324872, 0.284882, 0.324872, 0.311707, 0.232838, 0.229226, 0.216401, 0.200174, 0.209395, 0.200174, 0.142424, 0.144935, 0.17593, 0.17593, 0.182256, 0.243554, 0.21291, 0.222385, 0.275179, 0.25031, 0.164327, 0.134866, 0.196879, 0.194234, 0.206376, 0.288399, 0.25031, 0.17593, 0.18812, 0.268042, 0.31487, 0.384043, 0.394753, 0.394753, 0.339168, 0.328603, 0.288399, 0.366687, 0.450668, 0.450668, 0.398279, 0.454136, 0.483068, 0.4292, 0.41194, 0.398279, 0.401658, 0.436924, 0.51388, 0.59508, 0.58069, 0.494003, 0.497853, 0.408655, 0.40511, 0.366687, 0.380708, 0.328603, 0.349426, 0.257454, 0.257454, 0.298791, 0.332115, 0.298791, 0.26085, 0.278302, 0.30533, 0.31487, 0.335645, 0.25406, 0.173081, 0.200174, 0.222385, 0.232838, 0.30533, 0.295083, 0.390993, 0.408655, 0.494003, 0.398279, 0.468512, 0.454136, 0.476583, 0.458154, 0.483068, 0.59508, 0.553315, 0.483068, 0.440853, 0.380708], '')</t>
  </si>
  <si>
    <t>[86, 87, 88, 89, 90, 91, 92, 93, 94, 95, 96, 97, 98, 99, 100, 101, 102, 103, 104, 105, 106, 107, 108, 204, 205, 206, 241, 242]</t>
  </si>
  <si>
    <t xml:space="preserve">F5S1J1|F5S1J1_9ENTR Uncharacterized protein OS=Enterobacter hormaechei ATCC 49162 </t>
  </si>
  <si>
    <t>([0.015078, 0.023534, 0.038858, 0.0198, 0.010131, 0.014586, 0.020522, 0.026892, 0.016826, 0.020876, 0.020522, 0.013016, 0.023087, 0.010672, 0.00777, 0.013821, 0.025762, 0.014586, 0.014315, 0.017138, 0.008624, 0.008723, 0.005932, 0.005872, 0.006142, 0.006795, 0.004431, 0.00292, 0.00316, 0.004431, 0.003298, 0.002503, 0.002705, 0.002761, 0.003109, 0.00316, 0.002138, 0.002035, 0.0028, 0.00292, 0.004483, 0.005734, 0.004611, 0.005623, 0.004483, 0.005086, 0.006142, 0.009015, 0.016826, 0.009977, 0.006894], '')</t>
  </si>
  <si>
    <t xml:space="preserve">F5S1J2|F5S1J2_9ENTR Single-stranded-DNA-specific exonuclease RecJ OS=Enterobacter hormaechei ATCC 49162 </t>
  </si>
  <si>
    <t>([0.352862, 0.328603, 0.359901, 0.41194, 0.444081, 0.418646, 0.450668, 0.370445, 0.4292, 0.454136, 0.476583, 0.42561, 0.468512, 0.418646, 0.30533, 0.318242, 0.318242, 0.398279, 0.321458, 0.239899, 0.21291, 0.206376, 0.236433, 0.236433, 0.164327, 0.158265, 0.191378, 0.158265, 0.232838, 0.209395, 0.134866, 0.144935, 0.21291, 0.182256, 0.196879, 0.271506, 0.346032, 0.31487, 0.239899, 0.352862, 0.339168, 0.380708, 0.352862, 0.275179, 0.278302, 0.339168, 0.247041, 0.26085, 0.291804, 0.257454, 0.25406, 0.352862, 0.295083, 0.216401, 0.139895, 0.200174, 0.179055, 0.098513, 0.122885, 0.203355, 0.173081, 0.275179, 0.26085, 0.200174, 0.216401, 0.161087, 0.116183, 0.18812, 0.182256, 0.102787, 0.132295, 0.106997, 0.102787, 0.127496, 0.167087, 0.257454, 0.247041, 0.281712, 0.36309, 0.284882, 0.264545, 0.203355, 0.132295, 0.132295, 0.139895, 0.194234, 0.222385, 0.203355, 0.203355, 0.134866, 0.239899, 0.239899, 0.206376, 0.167087, 0.102787, 0.073402, 0.046336, 0.058088, 0.060549, 0.071867, 0.056825, 0.066181, 0.102787, 0.155435, 0.092881, 0.144935, 0.086953, 0.10481, 0.191378, 0.209395, 0.216401, 0.144935, 0.144935, 0.209395, 0.206376, 0.298791, 0.346032, 0.41194, 0.374039, 0.324872, 0.339168, 0.41194, 0.295083, 0.239899, 0.247041, 0.275179, 0.284882, 0.384043, 0.384043, 0.25031, 0.229226, 0.295083, 0.36309, 0.318242, 0.301917, 0.268042, 0.281712, 0.31487, 0.281712, 0.281712, 0.281712, 0.185198, 0.222385, 0.219301, 0.295083, 0.219301, 0.200174, 0.134866, 0.129801, 0.139895, 0.225814, 0.229226, 0.15008, 0.179055, 0.206376, 0.225814, 0.301917, 0.200174, 0.232838, 0.232838, 0.200174, 0.25406, 0.308712, 0.21291, 0.21291, 0.194234, 0.291804, 0.390993, 0.374039, 0.36309, 0.366687, 0.284882, 0.298791, 0.271506, 0.271506, 0.271506, 0.25406, 0.243554, 0.243554, 0.179055, 0.209395, 0.179055, 0.158265, 0.132295, 0.185198, 0.173081, 0.096677, 0.045352, 0.032677, 0.032677, 0.026892, 0.015694, 0.023963, 0.023534, 0.027463, 0.014315, 0.014586, 0.015344, 0.015694, 0.025316, 0.017797, 0.010221, 0.016021, 0.016021, 0.023087, 0.027463, 0.029376, 0.043307, 0.048328, 0.078022, 0.137348, 0.098513, 0.134866, 0.15008, 0.079919, 0.079919, 0.139895, 0.083462, 0.049374, 0.03976, 0.023534, 0.042364, 0.092881, 0.05306, 0.042364, 0.046336, 0.030003, 0.037156, 0.058088, 0.050641, 0.044297, 0.043307, 0.083462, 0.109221, 0.094817, 0.092881, 0.094817, 0.092881, 0.088832, 0.139895, 0.164327, 0.164327, 0.167087, 0.155435, 0.132295, 0.15284, 0.122885, 0.173081, 0.232838, 0.132295, 0.200174, 0.222385, 0.21291, 0.122885, 0.111485, 0.094817, 0.10481, 0.10481, 0.111485, 0.111485, 0.085092, 0.092881, 0.147574, 0.158265, 0.191378, 0.203355, 0.203355, 0.155435, 0.132295, 0.111485, 0.173081, 0.185198, 0.094817, 0.094817, 0.086953, 0.071867, 0.050641, 0.085092, 0.167087, 0.147574, 0.155435, 0.194234, 0.155435, 0.132295, 0.125101, 0.098513, 0.098513, 0.106997, 0.179055, 0.179055, 0.206376, 0.15008, 0.142424, 0.161087, 0.139895, 0.161087, 0.125101, 0.129801, 0.083462, 0.073402, 0.079919, 0.078022, 0.071867, 0.098513, 0.098513, 0.098513, 0.067594, 0.0704, 0.054297, 0.050641, 0.0704, 0.041405, 0.069024, 0.056825, 0.050641, 0.066181, 0.118441, 0.191378, 0.271506, 0.346032, 0.352862, 0.25031, 0.36309, 0.377384, 0.359901, 0.356642, 0.374039, 0.408655, 0.51388, 0.517562, 0.4292, 0.418646, 0.422041, 0.332115, 0.380708, 0.468512, 0.370445, 0.377384, 0.366687, 0.366687, 0.366687, 0.366687, 0.468512, 0.366687, 0.387226, 0.390993, 0.422041, 0.324872, 0.328603, 0.278302, 0.21291, 0.298791, 0.328603, 0.433034, 0.408655, 0.398279, 0.41194, 0.497853, 0.408655, 0.342579, 0.342579, 0.25406, 0.164327, 0.134866, 0.203355, 0.167087, 0.100716, 0.100716, 0.179055, 0.200174, 0.137348, 0.222385, 0.21291, 0.21291, 0.137348, 0.144935, 0.120615, 0.060549, 0.050641, 0.096677, 0.122885, 0.122885, 0.209395, 0.291804, 0.324872, 0.247041, 0.247041, 0.339168, 0.346032, 0.324872, 0.321458, 0.4292, 0.335645, 0.352862, 0.318242, 0.30533, 0.398279, 0.387226, 0.490133, 0.538167, 0.468512, 0.41194, 0.4292, 0.41194, 0.328603, 0.332115, 0.42561, 0.346032, 0.349426, 0.387226, 0.398279, 0.321458, 0.288399, 0.288399, 0.275179, 0.173081, 0.25406, 0.257454, 0.295083, 0.275179, 0.222385, 0.222385, 0.281712, 0.264545, 0.18812, 0.268042, 0.173081, 0.182256, 0.281712, 0.247041, 0.209395, 0.111485, 0.185198, 0.232838, 0.21291, 0.232838, 0.328603, 0.243554, 0.144935, 0.144935, 0.185198, 0.142424, 0.11371, 0.137348, 0.15008, 0.134866, 0.078022, 0.139895, 0.15008, 0.116183, 0.081712, 0.047319, 0.102787, 0.098513, 0.096677, 0.120615, 0.071867, 0.074921, 0.129801, 0.222385, 0.236433, 0.139895, 0.21291, 0.318242, 0.278302, 0.275179, 0.339168, 0.440853, 0.387226, 0.366687, 0.321458, 0.380708, 0.483068, 0.422041, 0.328603, 0.30533, 0.387226, 0.433034, 0.433034, 0.458154, 0.349426, 0.335645, 0.440853, 0.398279, 0.25406, 0.318242, 0.318242, 0.394753, 0.295083, 0.225814, 0.229226, 0.30533, 0.321458, 0.200174, 0.229226, 0.229226, 0.155435, 0.155435, 0.191378, 0.179055, 0.086953, 0.10481, 0.10481, 0.109221, 0.129801, 0.216401, 0.11371, 0.098513, 0.049374, 0.067594, 0.083462, 0.085092, 0.102787, 0.060549, 0.122885, 0.132295, 0.21291, 0.335645, 0.229226, 0.137348, 0.158265, 0.25031, 0.229226, 0.200174, 0.098513, 0.111485, 0.071867, 0.137348, 0.15008, 0.216401, 0.170161, 0.147574, 0.158265, 0.144935, 0.239899, 0.239899, 0.167087, 0.155435, 0.144935, 0.158265, 0.264545, 0.161087, 0.137348, 0.134866, 0.15008, 0.164327, 0.170161, 0.155435, 0.15008, 0.155435, 0.085092, 0.137348, 0.229226, 0.206376, 0.185198, 0.17593, 0.102787, 0.170161, 0.111485, 0.056825, 0.050641, 0.049374, 0.094817, 0.06312, 0.06184, 0.078022, 0.078022, 0.055536, 0.081712, 0.058088, 0.037156, 0.066181, 0.051831, 0.034884, 0.020876, 0.015344, 0.009865], '')</t>
  </si>
  <si>
    <t>[328, 329, 399]</t>
  </si>
  <si>
    <t xml:space="preserve">F5S1J5|F5S1J5_9ENTR Flavodoxin OS=Enterobacter hormaechei ATCC 49162 </t>
  </si>
  <si>
    <t>([0.021816, 0.0198, 0.011669, 0.017447, 0.031287, 0.026338, 0.027463, 0.028107, 0.046336, 0.055536, 0.037156, 0.051831, 0.054297, 0.055536, 0.031287, 0.058088, 0.139895, 0.26085, 0.173081, 0.120615, 0.125101, 0.067594, 0.085092, 0.164327, 0.094817, 0.073402, 0.118441, 0.155435, 0.158265, 0.088832, 0.074921, 0.074921, 0.055536, 0.059222, 0.116183, 0.106997, 0.118441, 0.06312, 0.028695, 0.029376, 0.025762, 0.024826, 0.025316, 0.034068, 0.033407, 0.032677, 0.038858, 0.017797, 0.016257, 0.023087, 0.020522, 0.026892, 0.060549, 0.096677, 0.042364, 0.047319, 0.074921, 0.038042, 0.032017, 0.064632, 0.120615, 0.120615, 0.132295, 0.209395, 0.122885, 0.125101, 0.118441, 0.118441, 0.209395, 0.200174, 0.106997, 0.109221, 0.083462, 0.051831, 0.024826, 0.046336, 0.027463, 0.034068, 0.069024, 0.129801, 0.067594, 0.06312, 0.060549, 0.054297, 0.067594, 0.056825, 0.026338, 0.030003, 0.030003, 0.024826, 0.016021, 0.026338, 0.033407, 0.023087, 0.028695, 0.06184, 0.055536, 0.043307, 0.035586, 0.03976, 0.034068, 0.06312, 0.050641, 0.098513, 0.049374, 0.023534, 0.043307, 0.047319, 0.046336, 0.05306, 0.067594, 0.137348, 0.139895, 0.10481, 0.196879, 0.118441, 0.109221, 0.116183, 0.194234, 0.209395, 0.21291, 0.147574, 0.086953, 0.088832, 0.096677, 0.17593, 0.275179, 0.182256, 0.170161, 0.191378, 0.161087, 0.092881, 0.064632, 0.034884, 0.076542, 0.074921, 0.15008, 0.15284, 0.164327, 0.085092, 0.10481, 0.046336, 0.079919, 0.147574, 0.196879, 0.170161, 0.100716, 0.102787, 0.173081, 0.18812, 0.196879, 0.222385, 0.328603, 0.275179, 0.278302, 0.26085, 0.26085, 0.203355, 0.167087, 0.182256, 0.295083, 0.170161, 0.25406, 0.236433, 0.191378, 0.139895, 0.127496, 0.194234, 0.15008, 0.11371, 0.200174, 0.257454, 0.167087], '')</t>
  </si>
  <si>
    <t xml:space="preserve">F5S1J6|F5S1J6_9ENTR Inner membrane protein OS=Enterobacter hormaechei ATCC 49162 </t>
  </si>
  <si>
    <t>([0.010131, 0.007645, 0.007091, 0.005932, 0.005011, 0.004835, 0.006894, 0.005318, 0.007259, 0.006421, 0.007555, 0.006374, 0.006567, 0.010221, 0.010221, 0.009187, 0.007031, 0.005249, 0.005318, 0.004921, 0.005318, 0.00407, 0.004414, 0.004431, 0.004161, 0.005623, 0.006988, 0.005011, 0.007259, 0.006533, 0.009187, 0.008804, 0.013016, 0.008276, 0.00777, 0.009865, 0.016826, 0.028695, 0.054297, 0.100716, 0.094817, 0.098513, 0.11371, 0.098513, 0.116183, 0.219301, 0.209395, 0.200174, 0.179055, 0.182256, 0.090864, 0.090864, 0.100716, 0.11371, 0.203355, 0.094817, 0.118441, 0.098513, 0.100716, 0.100716, 0.100716, 0.206376, 0.102787, 0.137348, 0.134866, 0.182256, 0.185198, 0.194234, 0.167087, 0.21291, 0.142424, 0.247041, 0.15284, 0.139895, 0.125101, 0.076542, 0.170161, 0.167087, 0.222385, 0.200174, 0.185198, 0.185198, 0.15008, 0.182256, 0.116183, 0.118441, 0.092881, 0.073402, 0.074921, 0.094817, 0.092881, 0.164327, 0.203355, 0.268042, 0.291804, 0.182256, 0.239899, 0.239899, 0.147574, 0.127496, 0.125101, 0.079919, 0.041405, 0.029376, 0.056825, 0.129801, 0.232838, 0.268042, 0.30533, 0.30533, 0.284882, 0.311707, 0.278302, 0.21291, 0.21291, 0.170161, 0.308712, 0.295083, 0.243554, 0.374039], '')</t>
  </si>
  <si>
    <t xml:space="preserve">F5S1J7|F5S1J7_9ENTR FAD assembly factor SdhE OS=Enterobacter hormaechei ATCC 49162 </t>
  </si>
  <si>
    <t>([0.147574, 0.155435, 0.127496, 0.15008, 0.173081, 0.209395, 0.196879, 0.216401, 0.26085, 0.200174, 0.232838, 0.191378, 0.185198, 0.18812, 0.144935, 0.164327, 0.094817, 0.058088, 0.067594, 0.06184, 0.069024, 0.078022, 0.094817, 0.129801, 0.085092, 0.090864, 0.092881, 0.120615, 0.132295, 0.120615, 0.17593, 0.111485, 0.100716, 0.069024, 0.106997, 0.081712, 0.03976, 0.081712, 0.147574, 0.142424, 0.229226, 0.25031, 0.349426, 0.264545, 0.164327, 0.25406, 0.147574, 0.090864, 0.069024, 0.0704, 0.069024, 0.074921, 0.118441, 0.229226, 0.264545, 0.281712, 0.366687, 0.461924, 0.36309, 0.384043, 0.36309, 0.321458, 0.229226, 0.239899, 0.243554, 0.268042, 0.275179, 0.394753, 0.465241, 0.517562, 0.525368, 0.549308, 0.538167, 0.541878, 0.541878, 0.5017, 0.468512, 0.380708, 0.349426, 0.418646, 0.377384, 0.370445, 0.394753, 0.458154, 0.40511, 0.51388, 0.661982, 0.59508], '')</t>
  </si>
  <si>
    <t>[69, 70, 71, 72, 73, 74, 75, 85, 86, 87]</t>
  </si>
  <si>
    <t xml:space="preserve">F5S1J9|F5S1J9_9ENTR Hemolysin III OS=Enterobacter hormaechei ATCC 49162 </t>
  </si>
  <si>
    <t>([0.01227, 0.017797, 0.010372, 0.010372, 0.017447, 0.029376, 0.020522, 0.0198, 0.028107, 0.035586, 0.020876, 0.029376, 0.050641, 0.050641, 0.021816, 0.018106, 0.017797, 0.020876, 0.012727, 0.011903, 0.007495, 0.008075, 0.008075, 0.00777, 0.006795, 0.004483, 0.002976, 0.002662, 0.002396, 0.002349, 0.002035, 0.002276, 0.002366, 0.002435, 0.002581, 0.003298, 0.003276, 0.00389, 0.004208, 0.005623, 0.00389, 0.005872, 0.007495, 0.005318, 0.007495, 0.006795, 0.006619, 0.009728, 0.016257, 0.025762, 0.017138, 0.011518, 0.010221, 0.006567, 0.004135, 0.002727, 0.002727, 0.002727, 0.003366, 0.0028, 0.002336, 0.003405, 0.002761, 0.001855, 0.003053, 0.003053, 0.004388, 0.006374, 0.005503, 0.005683, 0.00389, 0.003341, 0.003431, 0.004835, 0.007031, 0.006894, 0.010926, 0.013821, 0.010221, 0.008276, 0.008002, 0.008002, 0.00558, 0.004577, 0.004611, 0.003671, 0.003607, 0.003701, 0.002512, 0.003079, 0.003298, 0.003109, 0.00316, 0.00316, 0.002349, 0.002276, 0.002482, 0.002482, 0.00246, 0.003298, 0.002606, 0.003821, 0.00543, 0.007645, 0.007495, 0.009187, 0.006988, 0.005378, 0.003555, 0.003461, 0.003341, 0.002078, 0.002727, 0.002705, 0.002662, 0.003461, 0.002366, 0.002349, 0.001335, 0.001383, 0.000747, 0.001288, 0.00076, 0.00055, 0.000537, 0.000983, 0.000704, 0.001249, 0.001267, 0.001305, 0.001872, 0.001318, 0.001434, 0.001722, 0.001743, 0.001748, 0.001855, 0.002336, 0.003276, 0.003512, 0.002396, 0.003431, 0.00231, 0.002327, 0.002014, 0.001499, 0.000906, 0.001623, 0.001048, 0.001232, 0.001335, 0.001374, 0.001335, 0.001722, 0.001267, 0.001778, 0.002623, 0.001872, 0.002503, 0.001687, 0.001709, 0.00225, 0.001623, 0.00243, 0.003512, 0.003512, 0.003512, 0.003512, 0.003405, 0.003405, 0.003821, 0.003821, 0.002512, 0.002336, 0.001572, 0.00155, 0.001249, 0.001305, 0.001743, 0.001061, 0.001748, 0.001748, 0.00231, 0.00292, 0.002503, 0.001623, 0.001481, 0.001967, 0.0028, 0.001709, 0.001906, 0.001305, 0.001692, 0.002581, 0.00407, 0.004358, 0.004689, 0.005872, 0.003607, 0.00243, 0.00316, 0.001808, 0.001808, 0.001142, 0.000704, 0.000532, 0.000945, 0.001533, 0.001142, 0.000833, 0.001172, 0.001271, 0.001541, 0.001159, 0.00076, 0.000421, 0.000464, 0.000391, 0.000172], '')</t>
  </si>
  <si>
    <t xml:space="preserve">F5S1K0|F5S1K0_9ENTR Uncharacterized protein OS=Enterobacter hormaechei ATCC 49162 </t>
  </si>
  <si>
    <t>([0.025316, 0.015694, 0.024393, 0.016528, 0.022306, 0.026892, 0.021381, 0.030003, 0.044297, 0.030003, 0.022306, 0.019401, 0.034884, 0.0198, 0.016021, 0.01204, 0.013437, 0.008804, 0.006194, 0.008723, 0.011518, 0.011903, 0.01227, 0.008525, 0.008723, 0.008723, 0.009483, 0.012491, 0.013265, 0.009865, 0.01227, 0.015694, 0.020165, 0.014783, 0.021381, 0.022667, 0.030003, 0.018787, 0.034884], '')</t>
  </si>
  <si>
    <t xml:space="preserve">F5S1K1|F5S1K1_9ENTR RpiR family phosphosugar-binding transcriptional regulator OS=Enterobacter hormaechei ATCC 49162 </t>
  </si>
  <si>
    <t>([0.038858, 0.067594, 0.037156, 0.06312, 0.058088, 0.054297, 0.03976, 0.025762, 0.038042, 0.025762, 0.021816, 0.017138, 0.032677, 0.036378, 0.036378, 0.040537, 0.049374, 0.055536, 0.05306, 0.031287, 0.042364, 0.040537, 0.021381, 0.038042, 0.038858, 0.028107, 0.028695, 0.048328, 0.069024, 0.048328, 0.086953, 0.086953, 0.142424, 0.15008, 0.144935, 0.147574, 0.083462, 0.047319, 0.078022, 0.047319, 0.051831, 0.0704, 0.066181, 0.067594, 0.0704, 0.03976, 0.081712, 0.100716, 0.054297, 0.067594, 0.096677, 0.046336, 0.076542, 0.049374, 0.049374, 0.022306, 0.020876, 0.020876, 0.020876, 0.012727, 0.026892, 0.047319, 0.049374, 0.058088, 0.120615, 0.120615, 0.18812, 0.142424, 0.15284, 0.132295, 0.134866, 0.096677, 0.185198, 0.196879, 0.182256, 0.109221, 0.200174, 0.109221, 0.090864, 0.15284, 0.225814, 0.144935, 0.144935, 0.147574, 0.144935, 0.137348, 0.06184, 0.060549, 0.06184, 0.032017, 0.038858, 0.041405, 0.051831, 0.042364, 0.024393, 0.044297, 0.044297, 0.025762, 0.031287, 0.066181, 0.064632, 0.074921, 0.118441, 0.064632, 0.033407, 0.015344, 0.010221, 0.018415, 0.014586, 0.017797, 0.030611, 0.051831, 0.049374, 0.048328, 0.034068, 0.043307, 0.040537, 0.040537, 0.071867, 0.100716, 0.10481, 0.051831, 0.022667, 0.021381, 0.03976, 0.038858, 0.081712, 0.122885, 0.059222, 0.071867, 0.078022, 0.076542, 0.044297, 0.046336, 0.050641, 0.10481, 0.074921, 0.036378, 0.078022, 0.049374, 0.064632, 0.0704, 0.147574, 0.216401, 0.18812, 0.173081, 0.275179, 0.239899, 0.158265, 0.236433, 0.158265, 0.098513, 0.055536, 0.094817, 0.058088, 0.05306, 0.043307, 0.086953, 0.173081, 0.164327, 0.25031, 0.161087, 0.090864, 0.086953, 0.05306, 0.05306, 0.051831, 0.050641, 0.029376, 0.051831, 0.034068, 0.06312, 0.098513, 0.118441, 0.118441, 0.120615, 0.0704, 0.067594, 0.032677, 0.032677, 0.028107, 0.025316, 0.050641, 0.090864, 0.086953, 0.170161, 0.122885, 0.10481, 0.096677, 0.11371, 0.094817, 0.167087, 0.083462, 0.090864, 0.074921, 0.073402, 0.059222, 0.109221, 0.071867, 0.147574, 0.15284, 0.161087, 0.164327, 0.086953, 0.085092, 0.088832, 0.056825, 0.058088, 0.074921, 0.042364, 0.079919, 0.102787, 0.10481, 0.122885, 0.134866, 0.15284, 0.096677, 0.10481, 0.059222, 0.05306, 0.048328, 0.043307, 0.023963, 0.023534, 0.043307, 0.042364, 0.024393, 0.030611, 0.055536, 0.05306, 0.05306, 0.05306, 0.058088, 0.041405, 0.06184, 0.038858, 0.049374, 0.076542, 0.122885, 0.194234, 0.298791, 0.232838, 0.200174], '')</t>
  </si>
  <si>
    <t xml:space="preserve">F5S1K2|F5S1K2_9ENTR 6-phospho-beta-glucosidase OS=Enterobacter hormaechei ATCC 49162 </t>
  </si>
  <si>
    <t>([0.109221, 0.06184, 0.088832, 0.120615, 0.125101, 0.100716, 0.106997, 0.111485, 0.129801, 0.164327, 0.139895, 0.18812, 0.196879, 0.203355, 0.18812, 0.196879, 0.26085, 0.236433, 0.243554, 0.222385, 0.318242, 0.414856, 0.5017, 0.418646, 0.342579, 0.377384, 0.374039, 0.318242, 0.349426, 0.356642, 0.342579, 0.374039, 0.349426, 0.349426, 0.284882, 0.401658, 0.387226, 0.418646, 0.335645, 0.339168, 0.359901, 0.377384, 0.291804, 0.216401, 0.308712, 0.384043, 0.36309, 0.328603, 0.311707, 0.332115, 0.342579, 0.335645, 0.380708, 0.356642, 0.291804, 0.36309, 0.225814, 0.144935, 0.127496, 0.18812, 0.111485, 0.098513, 0.096677, 0.142424, 0.142424, 0.122885, 0.073402, 0.038042, 0.058088, 0.116183, 0.073402, 0.067594, 0.034884, 0.030003, 0.023963, 0.018787, 0.017447, 0.034884, 0.06184, 0.037156, 0.032017, 0.030611, 0.032677, 0.029376, 0.017797, 0.015344, 0.018106, 0.027463, 0.056825, 0.0704, 0.0704, 0.098513, 0.102787, 0.209395, 0.225814, 0.308712, 0.436924, 0.440853, 0.349426, 0.346032, 0.318242, 0.257454, 0.370445, 0.374039, 0.332115, 0.301917, 0.422041, 0.414856, 0.339168, 0.26085, 0.247041, 0.15008, 0.155435, 0.092881, 0.088832, 0.094817, 0.058088, 0.031287, 0.032677, 0.032017, 0.032677, 0.06312, 0.054297, 0.055536, 0.038042, 0.059222, 0.0704, 0.036378, 0.020522, 0.022306, 0.038858, 0.045352, 0.044297, 0.040537, 0.069024, 0.030003, 0.027463, 0.044297, 0.073402, 0.067594, 0.076542, 0.050641, 0.056825, 0.055536, 0.023963, 0.021816, 0.019109, 0.015694, 0.024826, 0.045352, 0.045352, 0.027463, 0.013437, 0.024393, 0.023963, 0.014075, 0.025316, 0.026338, 0.023534, 0.016528, 0.016528, 0.014315, 0.011669, 0.009187, 0.016021, 0.015694, 0.023963, 0.026338, 0.033407, 0.037156, 0.036378, 0.059222, 0.088832, 0.185198, 0.090864, 0.088832, 0.132295, 0.15284, 0.086953, 0.042364, 0.066181, 0.036378, 0.043307, 0.054297, 0.073402, 0.0704, 0.098513, 0.06184, 0.030611, 0.055536, 0.056825, 0.049374, 0.050641, 0.055536, 0.059222, 0.129801, 0.142424, 0.173081, 0.116183, 0.109221, 0.209395, 0.15008, 0.161087, 0.216401, 0.278302, 0.288399, 0.173081, 0.170161, 0.196879, 0.284882, 0.239899, 0.15008, 0.129801, 0.081712, 0.073402, 0.050641, 0.037156, 0.033407, 0.032017, 0.026338, 0.051831, 0.056825, 0.094817, 0.11371, 0.116183, 0.085092, 0.079919, 0.098513, 0.106997, 0.081712, 0.069024, 0.06184, 0.0704, 0.071867, 0.066181, 0.037156, 0.054297, 0.037156, 0.036378, 0.021816, 0.035586, 0.038042, 0.036378, 0.035586, 0.034068, 0.025762, 0.0198, 0.017138, 0.029376, 0.03976, 0.066181, 0.056825, 0.079919, 0.127496, 0.15008, 0.139895, 0.167087, 0.078022, 0.139895, 0.155435, 0.17593, 0.18812, 0.109221, 0.098513, 0.090864, 0.074921, 0.059222, 0.132295, 0.15284, 0.086953, 0.059222, 0.036378, 0.054297, 0.06184, 0.028107, 0.032017, 0.058088, 0.081712, 0.15284, 0.076542, 0.069024, 0.060549, 0.054297, 0.066181, 0.074921, 0.06184, 0.106997, 0.18812, 0.185198, 0.200174, 0.209395, 0.196879, 0.275179, 0.281712, 0.26085, 0.377384, 0.275179, 0.291804, 0.203355, 0.137348, 0.232838, 0.134866, 0.203355, 0.132295, 0.106997, 0.069024, 0.088832, 0.096677, 0.0704, 0.041405, 0.036378, 0.048328, 0.090864, 0.090864, 0.078022, 0.083462, 0.078022, 0.134866, 0.102787, 0.109221, 0.170161, 0.167087, 0.170161, 0.18812, 0.275179, 0.36309, 0.352862, 0.370445, 0.366687, 0.42561, 0.401658, 0.346032, 0.370445, 0.31487, 0.31487, 0.332115, 0.219301, 0.219301, 0.120615, 0.15284, 0.155435, 0.170161, 0.194234, 0.247041, 0.222385, 0.15284, 0.15284, 0.134866, 0.116183, 0.069024, 0.035586, 0.0704, 0.06312, 0.03976, 0.055536, 0.055536, 0.028695, 0.060549, 0.058088, 0.127496, 0.073402, 0.06184, 0.035586, 0.021816, 0.034884, 0.037156, 0.06184, 0.032677, 0.056825, 0.046336, 0.044297, 0.078022, 0.073402, 0.085092, 0.15284, 0.15284, 0.164327, 0.243554, 0.229226, 0.170161, 0.155435, 0.239899, 0.356642, 0.342579, 0.394753, 0.298791, 0.301917, 0.219301, 0.247041, 0.243554, 0.239899, 0.31487, 0.247041, 0.26085, 0.335645, 0.264545, 0.196879, 0.179055, 0.15284, 0.11371, 0.173081, 0.096677, 0.096677, 0.088832, 0.106997, 0.118441, 0.116183, 0.081712, 0.134866, 0.127496, 0.132295, 0.182256, 0.116183, 0.155435, 0.090864, 0.050641, 0.074921, 0.064632, 0.048328, 0.058088, 0.041405, 0.042364, 0.079919, 0.073402, 0.081712, 0.067594, 0.060549, 0.090864, 0.116183, 0.069024, 0.11371, 0.058088, 0.030611, 0.032677, 0.023534, 0.038858, 0.059222, 0.050641, 0.085092, 0.127496, 0.127496, 0.219301, 0.21291, 0.216401, 0.170161, 0.158265, 0.229226, 0.229226, 0.232838, 0.229226, 0.30533, 0.30533, 0.30533, 0.394753, 0.384043, 0.359901, 0.339168, 0.352862, 0.31487, 0.236433, 0.196879, 0.196879, 0.203355, 0.203355, 0.216401, 0.264545, 0.196879, 0.179055, 0.158265, 0.139895, 0.125101, 0.109221, 0.086953, 0.161087, 0.109221, 0.200174, 0.308712], '')</t>
  </si>
  <si>
    <t>[22]</t>
  </si>
  <si>
    <t xml:space="preserve">F5S1K3|F5S1K3_9ENTR Copper-sensitivity suppressor protein A, membrane protein OS=Enterobacter hormaechei ATCC 49162 </t>
  </si>
  <si>
    <t>([0.045352, 0.030611, 0.032677, 0.020876, 0.022667, 0.015078, 0.011518, 0.010131, 0.009294, 0.008156, 0.006894, 0.005683, 0.008156, 0.007091, 0.007091, 0.007091, 0.006245, 0.00543, 0.006039, 0.007422, 0.010131, 0.012727, 0.011903, 0.009977, 0.012727, 0.016257, 0.018106, 0.033407, 0.042364, 0.055536, 0.094817, 0.170161, 0.264545, 0.179055, 0.216401, 0.216401, 0.21291, 0.247041, 0.298791, 0.295083, 0.295083, 0.30533, 0.301917, 0.422041, 0.418646, 0.465241, 0.483068, 0.458154, 0.461924, 0.401658, 0.436924, 0.401658, 0.40511, 0.40511, 0.390993, 0.352862, 0.346032, 0.271506, 0.298791, 0.311707, 0.236433, 0.18812, 0.090864, 0.122885, 0.102787, 0.132295, 0.071867, 0.031287, 0.047319, 0.026892, 0.051831, 0.029376, 0.021816, 0.013265, 0.011106, 0.011106, 0.009096, 0.008156, 0.009401, 0.006194, 0.006194, 0.008723, 0.012491, 0.023963, 0.024393, 0.025316, 0.032017, 0.029376, 0.067594, 0.098513, 0.155435, 0.094817, 0.088832, 0.144935, 0.25406, 0.31487, 0.408655, 0.40511, 0.444081, 0.398279, 0.505461, 0.384043, 0.356642, 0.264545, 0.161087, 0.098513, 0.046336, 0.047319, 0.098513, 0.067594, 0.042364, 0.031287, 0.040537, 0.0704, 0.05306, 0.028107, 0.015078, 0.010131, 0.014783], '')</t>
  </si>
  <si>
    <t>[100]</t>
  </si>
  <si>
    <t xml:space="preserve">F5S1K4|F5S1K4_9ENTR Suppressor for copper-sensitivity B, membrane protein OS=Enterobacter hormaechei ATCC 49162 </t>
  </si>
  <si>
    <t>([0.006533, 0.00558, 0.004899, 0.004315, 0.00389, 0.003478, 0.003246, 0.004431, 0.004135, 0.004899, 0.006039, 0.006374, 0.008525, 0.008624, 0.010509, 0.018787, 0.01204, 0.008804, 0.01204, 0.016257, 0.0198, 0.028695, 0.054297, 0.096677, 0.155435, 0.209395, 0.298791, 0.318242, 0.284882, 0.284882, 0.281712, 0.243554, 0.275179, 0.324872, 0.324872, 0.324872, 0.311707, 0.41194, 0.521092, 0.538167, 0.562014, 0.486429, 0.384043, 0.284882, 0.288399, 0.229226, 0.229226, 0.15284, 0.219301, 0.222385, 0.318242, 0.225814, 0.25406, 0.25031, 0.137348, 0.071867, 0.073402, 0.073402, 0.086953, 0.081712, 0.086953, 0.090864, 0.15284, 0.173081, 0.225814, 0.243554, 0.281712, 0.216401, 0.30533, 0.200174, 0.196879, 0.203355, 0.328603, 0.268042, 0.278302, 0.349426, 0.458154, 0.36309, 0.370445, 0.243554, 0.275179, 0.194234, 0.219301, 0.225814, 0.291804, 0.206376, 0.191378, 0.161087, 0.219301, 0.222385, 0.229226, 0.239899, 0.236433, 0.219301, 0.284882, 0.173081, 0.196879, 0.18812, 0.295083, 0.236433, 0.324872, 0.18812, 0.281712, 0.173081, 0.167087, 0.109221, 0.196879, 0.191378, 0.264545, 0.232838, 0.264545, 0.352862, 0.268042, 0.18812, 0.17593, 0.17593, 0.21291, 0.15008, 0.15008, 0.088832, 0.125101, 0.132295, 0.164327, 0.137348, 0.219301, 0.164327, 0.173081, 0.111485, 0.069024, 0.064632, 0.102787, 0.045352, 0.058088, 0.050641, 0.079919, 0.049374, 0.05306, 0.045352, 0.076542, 0.06184, 0.098513, 0.083462, 0.083462, 0.10481, 0.109221, 0.05306, 0.083462, 0.071867, 0.127496, 0.109221, 0.10481, 0.094817, 0.137348, 0.092881, 0.167087, 0.173081, 0.17593, 0.196879, 0.200174, 0.194234, 0.222385, 0.232838, 0.185198, 0.18812, 0.209395, 0.209395, 0.232838, 0.229226, 0.295083, 0.284882, 0.291804, 0.268042, 0.301917, 0.332115, 0.36309, 0.275179, 0.275179, 0.288399, 0.257454, 0.298791, 0.31487, 0.31487, 0.328603, 0.374039, 0.366687, 0.284882, 0.291804, 0.335645, 0.359901, 0.387226, 0.298791, 0.281712, 0.216401, 0.196879, 0.194234, 0.161087, 0.25406, 0.264545, 0.26085, 0.275179, 0.194234, 0.182256, 0.17593, 0.194234, 0.232838, 0.155435, 0.203355, 0.139895, 0.170161, 0.142424, 0.155435, 0.229226, 0.257454, 0.284882, 0.232838, 0.239899, 0.216401, 0.236433, 0.161087, 0.225814, 0.225814, 0.339168, 0.247041, 0.25031, 0.236433, 0.196879, 0.239899, 0.311707, 0.390993, 0.298791, 0.295083, 0.278302, 0.281712, 0.377384, 0.352862, 0.387226, 0.291804, 0.291804, 0.170161, 0.196879, 0.206376, 0.191378, 0.194234, 0.291804, 0.257454, 0.239899, 0.30533, 0.339168, 0.301917, 0.216401, 0.321458, 0.219301, 0.229226, 0.268042, 0.257454, 0.346032, 0.311707, 0.36309, 0.472492, 0.529623, 0.436924, 0.418646, 0.321458, 0.321458, 0.219301, 0.182256, 0.100716, 0.047319, 0.034884, 0.026892, 0.023534, 0.017447, 0.032017, 0.030003, 0.014075, 0.009015, 0.006533, 0.007555, 0.006619, 0.005086, 0.006421, 0.00777, 0.006078, 0.006039, 0.006701, 0.007091, 0.006619, 0.008075, 0.009483, 0.011669, 0.009096, 0.013821, 0.017797, 0.01078, 0.009015, 0.014075, 0.026338, 0.049374, 0.023963, 0.041405, 0.044297, 0.034884, 0.051831, 0.088832, 0.100716, 0.081712, 0.132295, 0.222385, 0.144935, 0.111485, 0.085092, 0.15008, 0.094817, 0.069024, 0.125101, 0.086953, 0.049374, 0.023087, 0.022667, 0.019401, 0.011106, 0.011106, 0.007555, 0.006619, 0.004736, 0.005223, 0.004414, 0.004483, 0.003461, 0.003607, 0.004899, 0.003963, 0.003997, 0.005318, 0.006142, 0.005378, 0.005378, 0.006795, 0.007031, 0.007091, 0.007259, 0.010672, 0.007495, 0.011106, 0.014586, 0.032017, 0.023534, 0.014783, 0.008525, 0.011518, 0.016021, 0.011342, 0.020876, 0.011903, 0.008075, 0.006482, 0.005734, 0.005683, 0.003821, 0.005011, 0.004431, 0.006194, 0.004388, 0.004689, 0.004577, 0.003246, 0.001808, 0.002727, 0.00283, 0.004208, 0.003053, 0.003804, 0.004483, 0.004358, 0.005249, 0.006701, 0.008624, 0.007177, 0.007177, 0.009865, 0.010509, 0.013265, 0.013613, 0.024393, 0.054297, 0.054297, 0.054297, 0.098513, 0.085092, 0.167087, 0.073402, 0.073402, 0.06312, 0.064632, 0.049374, 0.026892, 0.021816, 0.021816, 0.024393, 0.023534, 0.023534, 0.023534, 0.028107, 0.020165, 0.021816, 0.015694, 0.018415, 0.015344, 0.010672, 0.010509, 0.011342, 0.018106, 0.0198, 0.018415, 0.011518, 0.011518, 0.012727, 0.012727, 0.009728, 0.020165, 0.0198, 0.031287, 0.015078, 0.008156, 0.006795, 0.006533, 0.005086, 0.003109, 0.003405, 0.004208, 0.003512, 0.003431, 0.002623, 0.003512, 0.002976, 0.003804, 0.003109, 0.004736, 0.003963, 0.003341, 0.002138, 0.002366, 0.001786, 0.002366, 0.002396, 0.003671, 0.003671, 0.003821, 0.005086, 0.007259, 0.008723, 0.007315, 0.008156, 0.013613, 0.016257, 0.023087, 0.023963, 0.024826, 0.015694, 0.031287, 0.038042, 0.046336, 0.079919, 0.05306, 0.042364, 0.043307, 0.035586, 0.019109, 0.026892, 0.025762, 0.014586, 0.014315, 0.024826, 0.020165, 0.011669, 0.007177, 0.005249, 0.003821, 0.00515, 0.004483, 0.003212, 0.004161, 0.004161, 0.00407, 0.003924, 0.004921, 0.006701, 0.004835, 0.007315, 0.006701, 0.00558, 0.007877, 0.005683, 0.005799, 0.004646, 0.004646, 0.004646, 0.004513, 0.004577, 0.004208, 0.004208, 0.004208, 0.003053, 0.003431, 0.00359, 0.004483, 0.003366, 0.003405, 0.003341, 0.003014, 0.002727, 0.003963, 0.003963, 0.004899, 0.003671, 0.004483, 0.005503, 0.007495, 0.009865, 0.009096, 0.009187, 0.010221, 0.011518, 0.013265, 0.013437, 0.013016, 0.013265, 0.015344, 0.015078, 0.014586, 0.010372, 0.016826, 0.016257, 0.015078, 0.018415, 0.034068, 0.038858, 0.047319, 0.046336, 0.058088, 0.125101, 0.161087, 0.225814, 0.196879, 0.271506, 0.203355, 0.209395, 0.278302, 0.257454, 0.257454, 0.398279, 0.483068, 0.450668, 0.342579, 0.356642, 0.352862, 0.31487, 0.206376, 0.179055, 0.196879, 0.21291, 0.216401, 0.203355, 0.144935, 0.132295, 0.088832, 0.167087, 0.109221, 0.094817, 0.134866, 0.147574, 0.076542, 0.047319, 0.037156, 0.076542, 0.047319, 0.048328, 0.048328, 0.098513, 0.120615, 0.060549, 0.060549, 0.038858, 0.023087, 0.020522, 0.043307, 0.073402, 0.073402, 0.074921, 0.074921, 0.098513, 0.076542, 0.081712, 0.120615, 0.15008, 0.170161, 0.243554, 0.182256, 0.155435, 0.125101, 0.074921, 0.129801, 0.122885, 0.185198, 0.18812, 0.271506, 0.271506, 0.291804, 0.275179, 0.356642, 0.356642, 0.257454, 0.288399, 0.387226, 0.284882, 0.236433, 0.209395, 0.206376, 0.271506, 0.335645, 0.36309, 0.422041, 0.398279, 0.335645, 0.359901, 0.342579, 0.359901, 0.370445, 0.257454, 0.185198, 0.17593, 0.200174, 0.291804, 0.216401, 0.239899, 0.356642, 0.444081, 0.440853, 0.374039, 0.295083, 0.324872, 0.30533, 0.25406, 0.200174, 0.25406, 0.219301, 0.339168, 0.298791, 0.229226, 0.232838, 0.311707, 0.31487, 0.200174, 0.196879, 0.281712, 0.219301, 0.206376, 0.206376, 0.216401, 0.25031, 0.308712, 0.247041, 0.25031, 0.321458, 0.40511, 0.384043, 0.359901, 0.298791, 0.311707], '')</t>
  </si>
  <si>
    <t>[38, 39, 40, 259]</t>
  </si>
  <si>
    <t xml:space="preserve">F5S1K5|F5S1K5_9ENTR Suppressor for copper-sensitivity C, secreted protein OS=Enterobacter hormaechei ATCC 49162 </t>
  </si>
  <si>
    <t>([0.301917, 0.284882, 0.194234, 0.132295, 0.092881, 0.064632, 0.081712, 0.056825, 0.074921, 0.094817, 0.056825, 0.069024, 0.032677, 0.028107, 0.020876, 0.020165, 0.019109, 0.025316, 0.024826, 0.026338, 0.044297, 0.081712, 0.102787, 0.170161, 0.167087, 0.209395, 0.257454, 0.185198, 0.18812, 0.102787, 0.111485, 0.21291, 0.247041, 0.328603, 0.352862, 0.418646, 0.4292, 0.4292, 0.41194, 0.380708, 0.370445, 0.398279, 0.422041, 0.408655, 0.318242, 0.398279, 0.346032, 0.31487, 0.390993, 0.36309, 0.476583, 0.468512, 0.359901, 0.342579, 0.301917, 0.342579, 0.216401, 0.15008, 0.147574, 0.155435, 0.098513, 0.10481, 0.132295, 0.086953, 0.055536, 0.100716, 0.100716, 0.096677, 0.094817, 0.10481, 0.203355, 0.216401, 0.243554, 0.349426, 0.271506, 0.356642, 0.239899, 0.25031, 0.257454, 0.25406, 0.170161, 0.196879, 0.219301, 0.106997, 0.127496, 0.191378, 0.182256, 0.185198, 0.264545, 0.26085, 0.26085, 0.21291, 0.173081, 0.139895, 0.090864, 0.111485, 0.06312, 0.102787, 0.161087, 0.142424, 0.15284, 0.236433, 0.288399, 0.288399, 0.408655, 0.408655, 0.30533, 0.209395, 0.185198, 0.127496, 0.182256, 0.182256, 0.21291, 0.173081, 0.15008, 0.173081, 0.196879, 0.271506, 0.275179, 0.185198, 0.281712, 0.281712, 0.284882, 0.284882, 0.247041, 0.155435, 0.161087, 0.225814, 0.284882, 0.324872, 0.339168, 0.332115, 0.321458, 0.31487, 0.390993, 0.436924, 0.472492, 0.390993, 0.390993, 0.390993, 0.497853, 0.505461, 0.490133, 0.476583, 0.461924, 0.480142, 0.575842, 0.483068, 0.509769, 0.497853, 0.497853, 0.480142, 0.398279, 0.321458, 0.295083, 0.30533, 0.229226, 0.158265, 0.25031, 0.173081, 0.182256, 0.170161, 0.158265, 0.194234, 0.170161, 0.206376, 0.122885, 0.073402, 0.118441, 0.129801, 0.170161, 0.129801, 0.139895, 0.185198, 0.25406, 0.25406, 0.161087, 0.257454, 0.239899, 0.236433, 0.335645, 0.247041, 0.264545, 0.264545, 0.158265, 0.134866, 0.134866, 0.229226, 0.332115, 0.25406, 0.21291, 0.219301, 0.225814, 0.301917, 0.328603, 0.324872, 0.335645, 0.41194, 0.349426, 0.444081, 0.41194, 0.370445, 0.465241, 0.408655, 0.380708, 0.494003], '')</t>
  </si>
  <si>
    <t>[141, 146, 148]</t>
  </si>
  <si>
    <t xml:space="preserve">F5S1K6|F5S1K6_9ENTR Suppressor for copper-sensitivity D, secreted protein OS=Enterobacter hormaechei ATCC 49162 </t>
  </si>
  <si>
    <t>([0.054297, 0.030003, 0.048328, 0.036378, 0.021816, 0.016528, 0.013265, 0.010131, 0.012727, 0.011669, 0.012727, 0.011669, 0.013821, 0.009728, 0.008804, 0.00962, 0.009015, 0.006533, 0.006245, 0.008276, 0.011342, 0.01204, 0.016021, 0.010372, 0.016528, 0.029376, 0.054297, 0.043307, 0.079919, 0.066181, 0.100716, 0.122885, 0.106997, 0.109221, 0.17593, 0.132295, 0.194234, 0.185198, 0.301917, 0.408655, 0.349426, 0.352862, 0.239899, 0.243554, 0.295083, 0.222385, 0.21291, 0.219301, 0.335645, 0.335645, 0.398279, 0.308712, 0.225814, 0.247041, 0.155435, 0.106997, 0.098513, 0.076542, 0.079919, 0.038042, 0.024393, 0.036378, 0.023087, 0.025316, 0.029376, 0.019401, 0.025316, 0.026892, 0.028695, 0.028107, 0.0198, 0.014586, 0.019401, 0.019109, 0.023087, 0.035586, 0.056825, 0.102787, 0.122885, 0.127496, 0.15284, 0.173081, 0.167087, 0.167087, 0.203355, 0.132295, 0.219301, 0.209395, 0.203355, 0.185198, 0.200174, 0.232838, 0.219301, 0.167087, 0.264545, 0.295083, 0.232838, 0.147574, 0.142424, 0.142424, 0.132295, 0.182256, 0.167087, 0.17593, 0.191378, 0.247041, 0.339168, 0.281712, 0.298791, 0.308712, 0.271506, 0.25406, 0.284882, 0.342579, 0.349426, 0.30533, 0.30533, 0.40511, 0.401658, 0.414856, 0.359901, 0.370445, 0.31487, 0.380708, 0.40511, 0.458154, 0.346032, 0.284882, 0.295083, 0.196879, 0.185198, 0.206376, 0.209395, 0.225814, 0.158265, 0.229226, 0.25406, 0.173081, 0.170161, 0.26085, 0.25406, 0.222385, 0.219301, 0.271506, 0.264545, 0.155435, 0.15284, 0.185198, 0.232838, 0.200174, 0.284882, 0.203355, 0.139895, 0.088832, 0.067594, 0.092881, 0.076542, 0.06184, 0.090864, 0.069024, 0.049374, 0.035586, 0.056825, 0.037156, 0.025316, 0.017138], '')</t>
  </si>
  <si>
    <t xml:space="preserve">F5S1K7|F5S1K7_9ENTR 3-oxoacyl-[acyl-carrier-protein] reductase OS=Enterobacter hormaechei ATCC 49162 </t>
  </si>
  <si>
    <t>([0.074921, 0.10481, 0.058088, 0.079919, 0.102787, 0.100716, 0.132295, 0.127496, 0.086953, 0.11371, 0.079919, 0.083462, 0.100716, 0.182256, 0.209395, 0.203355, 0.278302, 0.200174, 0.17593, 0.147574, 0.155435, 0.085092, 0.092881, 0.164327, 0.17593, 0.111485, 0.134866, 0.106997, 0.109221, 0.182256, 0.182256, 0.200174, 0.155435, 0.167087, 0.161087, 0.102787, 0.120615, 0.129801, 0.15284, 0.179055, 0.236433, 0.225814, 0.298791, 0.185198, 0.15008, 0.098513, 0.164327, 0.137348, 0.173081, 0.129801, 0.122885, 0.125101, 0.194234, 0.243554, 0.243554, 0.173081, 0.216401, 0.247041, 0.194234, 0.134866, 0.144935, 0.147574, 0.088832, 0.116183, 0.203355, 0.257454, 0.318242, 0.332115, 0.401658, 0.308712, 0.401658, 0.370445, 0.278302, 0.194234, 0.236433, 0.236433, 0.268042, 0.301917, 0.243554, 0.200174, 0.200174, 0.209395, 0.219301, 0.308712, 0.301917, 0.206376, 0.203355, 0.219301, 0.129801, 0.106997, 0.142424, 0.15284, 0.18812, 0.182256, 0.257454, 0.25031, 0.182256, 0.144935, 0.15284, 0.239899, 0.335645, 0.377384, 0.36309, 0.349426, 0.268042, 0.167087, 0.17593, 0.106997, 0.06312, 0.109221, 0.122885, 0.127496, 0.078022, 0.073402, 0.127496, 0.096677, 0.094817, 0.142424, 0.206376, 0.209395, 0.200174, 0.18812, 0.25031, 0.239899, 0.239899, 0.295083, 0.311707, 0.328603, 0.41194, 0.422041, 0.418646, 0.398279, 0.398279, 0.4292, 0.4292, 0.4292, 0.384043, 0.384043, 0.342579, 0.377384, 0.36309, 0.384043, 0.298791, 0.239899, 0.25406, 0.17593, 0.17593, 0.225814, 0.288399, 0.271506, 0.332115, 0.30533, 0.243554, 0.284882, 0.31487, 0.239899, 0.243554, 0.328603, 0.328603, 0.284882, 0.222385, 0.158265, 0.155435, 0.179055, 0.209395, 0.170161, 0.257454, 0.284882, 0.229226, 0.232838, 0.179055, 0.191378, 0.147574, 0.147574, 0.142424, 0.167087, 0.236433, 0.158265, 0.096677, 0.058088, 0.098513, 0.125101, 0.120615, 0.11371, 0.134866, 0.155435, 0.179055, 0.170161, 0.185198, 0.298791, 0.291804, 0.356642, 0.284882, 0.380708, 0.447574, 0.384043, 0.349426, 0.352862, 0.394753, 0.401658, 0.521092, 0.472492, 0.472492, 0.570702, 0.553315, 0.59014, 0.604312, 0.653063, 0.680603, 0.680603, 0.557691, 0.529623, 0.538167, 0.575842, 0.465241, 0.468512, 0.447574, 0.377384, 0.30533, 0.339168, 0.433034, 0.398279, 0.40511, 0.394753, 0.301917, 0.243554, 0.25406, 0.243554, 0.21291, 0.120615, 0.0704, 0.11371, 0.085092, 0.066181, 0.078022, 0.127496, 0.118441, 0.155435, 0.196879, 0.25031, 0.219301, 0.170161, 0.142424, 0.144935, 0.111485, 0.185198, 0.25031], '')</t>
  </si>
  <si>
    <t>[200, 203, 204, 205, 206, 207, 208, 209, 210, 211, 212, 213]</t>
  </si>
  <si>
    <t xml:space="preserve">F5S1L1|F5S1L1_9ENTR 2-octaprenyl-3-methyl-6-methoxy-1,4-benzoquinol hydroxylase OS=Enterobacter hormaechei ATCC 49162 </t>
  </si>
  <si>
    <t>([0.118441, 0.155435, 0.137348, 0.096677, 0.125101, 0.079919, 0.081712, 0.054297, 0.056825, 0.043307, 0.055536, 0.041405, 0.041405, 0.038858, 0.060549, 0.05306, 0.046336, 0.058088, 0.067594, 0.085092, 0.055536, 0.031287, 0.036378, 0.051831, 0.086953, 0.071867, 0.147574, 0.179055, 0.298791, 0.257454, 0.301917, 0.308712, 0.418646, 0.377384, 0.41194, 0.450668, 0.418646, 0.418646, 0.414856, 0.414856, 0.444081, 0.483068, 0.480142, 0.468512, 0.42561, 0.384043, 0.414856, 0.40511, 0.398279, 0.275179, 0.257454, 0.295083, 0.291804, 0.18812, 0.216401, 0.127496, 0.06312, 0.076542, 0.147574, 0.085092, 0.086953, 0.071867, 0.092881, 0.155435, 0.122885, 0.144935, 0.118441, 0.064632, 0.058088, 0.056825, 0.076542, 0.144935, 0.094817, 0.051831, 0.100716, 0.102787, 0.161087, 0.236433, 0.137348, 0.120615, 0.200174, 0.17593, 0.17593, 0.090864, 0.098513, 0.127496, 0.142424, 0.200174, 0.257454, 0.25031, 0.158265, 0.194234, 0.182256, 0.164327, 0.247041, 0.236433, 0.15008, 0.094817, 0.109221, 0.209395, 0.185198, 0.127496, 0.129801, 0.155435, 0.264545, 0.219301, 0.132295, 0.069024, 0.069024, 0.088832, 0.074921, 0.147574, 0.158265, 0.155435, 0.232838, 0.247041, 0.155435, 0.247041, 0.222385, 0.127496, 0.102787, 0.142424, 0.173081, 0.26085, 0.173081, 0.182256, 0.222385, 0.247041, 0.311707, 0.216401, 0.219301, 0.268042, 0.268042, 0.264545, 0.236433, 0.139895, 0.076542, 0.139895, 0.078022, 0.15008, 0.225814, 0.25406, 0.236433, 0.219301, 0.142424, 0.222385, 0.185198, 0.170161, 0.15008, 0.120615, 0.139895, 0.139895, 0.106997, 0.106997, 0.098513, 0.098513, 0.191378, 0.275179, 0.179055, 0.182256, 0.161087, 0.173081, 0.170161, 0.139895, 0.185198, 0.185198, 0.209395, 0.155435, 0.164327, 0.147574, 0.127496, 0.191378, 0.111485, 0.127496, 0.120615, 0.118441, 0.118441, 0.064632, 0.042364, 0.066181, 0.116183, 0.067594, 0.06184, 0.064632, 0.086953, 0.090864, 0.17593, 0.15284, 0.232838, 0.229226, 0.275179, 0.342579, 0.328603, 0.444081, 0.352862, 0.243554, 0.247041, 0.288399, 0.387226, 0.458154, 0.394753, 0.301917, 0.366687, 0.257454, 0.170161, 0.185198, 0.102787, 0.071867, 0.074921, 0.092881, 0.094817, 0.083462, 0.060549, 0.060549, 0.031287, 0.036378, 0.03976, 0.038858, 0.021381, 0.022306, 0.026338, 0.054297, 0.092881, 0.092881, 0.182256, 0.278302, 0.203355, 0.30533, 0.349426, 0.308712, 0.281712, 0.311707, 0.41194, 0.465241, 0.352862, 0.444081, 0.534167, 0.622677, 0.517562, 0.525368, 0.433034, 0.374039, 0.239899, 0.25031, 0.291804, 0.278302, 0.185198, 0.222385, 0.137348, 0.076542, 0.090864, 0.050641, 0.045352, 0.041405, 0.054297, 0.109221, 0.120615, 0.116183, 0.069024, 0.137348, 0.134866, 0.194234, 0.219301, 0.332115, 0.225814, 0.18812, 0.18812, 0.284882, 0.17593, 0.225814, 0.281712, 0.291804, 0.377384, 0.278302, 0.25406, 0.161087, 0.111485, 0.102787, 0.10481, 0.167087, 0.120615, 0.194234, 0.194234, 0.122885, 0.127496, 0.243554, 0.191378, 0.167087, 0.155435, 0.275179, 0.301917, 0.26085, 0.268042, 0.185198, 0.264545, 0.182256, 0.222385, 0.301917, 0.271506, 0.232838, 0.275179, 0.219301, 0.15284, 0.158265, 0.257454, 0.173081, 0.144935, 0.216401, 0.170161, 0.17593, 0.164327, 0.17593, 0.243554, 0.232838, 0.324872, 0.232838, 0.349426, 0.398279, 0.398279, 0.349426, 0.284882, 0.194234, 0.278302, 0.346032, 0.232838, 0.232838, 0.318242, 0.318242, 0.318242, 0.401658, 0.401658, 0.401658, 0.356642, 0.324872, 0.288399, 0.243554, 0.25031, 0.219301, 0.206376, 0.167087, 0.25406, 0.346032, 0.311707, 0.311707, 0.321458, 0.339168, 0.21291, 0.185198, 0.18812, 0.161087, 0.173081, 0.200174, 0.17593, 0.209395, 0.243554, 0.200174, 0.158265, 0.236433, 0.275179, 0.179055, 0.21291, 0.132295, 0.137348, 0.158265, 0.134866, 0.129801, 0.206376, 0.229226, 0.295083, 0.291804, 0.25406, 0.243554, 0.243554, 0.288399, 0.203355, 0.129801, 0.200174, 0.298791, 0.268042, 0.222385, 0.318242, 0.239899, 0.339168, 0.339168, 0.339168, 0.408655, 0.40511, 0.281712, 0.288399, 0.25031, 0.225814, 0.275179, 0.239899, 0.167087, 0.122885, 0.179055, 0.25406, 0.21291, 0.147574, 0.142424], '')</t>
  </si>
  <si>
    <t>[236, 237, 238, 239]</t>
  </si>
  <si>
    <t xml:space="preserve">F5S1L3|F5S1L3_9ENTR Xaa-Pro aminopeptidase OS=Enterobacter hormaechei ATCC 49162 </t>
  </si>
  <si>
    <t>([0.25031, 0.284882, 0.342579, 0.328603, 0.239899, 0.170161, 0.170161, 0.196879, 0.182256, 0.216401, 0.271506, 0.311707, 0.370445, 0.422041, 0.398279, 0.31487, 0.21291, 0.111485, 0.155435, 0.132295, 0.158265, 0.17593, 0.122885, 0.120615, 0.137348, 0.203355, 0.25031, 0.295083, 0.295083, 0.349426, 0.25406, 0.25406, 0.170161, 0.170161, 0.203355, 0.247041, 0.328603, 0.433034, 0.4292, 0.346032, 0.295083, 0.155435, 0.15008, 0.21291, 0.11371, 0.127496, 0.139895, 0.194234, 0.196879, 0.170161, 0.109221, 0.111485, 0.060549, 0.06312, 0.036378, 0.034068, 0.030003, 0.034068, 0.034068, 0.074921, 0.144935, 0.232838, 0.349426, 0.339168, 0.271506, 0.298791, 0.173081, 0.173081, 0.142424, 0.088832, 0.10481, 0.164327, 0.161087, 0.229226, 0.284882, 0.387226, 0.298791, 0.194234, 0.098513, 0.090864, 0.085092, 0.081712, 0.042364, 0.042364, 0.046336, 0.078022, 0.11371, 0.17593, 0.191378, 0.209395, 0.275179, 0.196879, 0.18812, 0.203355, 0.206376, 0.232838, 0.194234, 0.200174, 0.284882, 0.284882, 0.281712, 0.301917, 0.216401, 0.31487, 0.324872, 0.324872, 0.229226, 0.17593, 0.21291, 0.120615, 0.067594, 0.073402, 0.122885, 0.074921, 0.116183, 0.073402, 0.044297, 0.030611, 0.05306, 0.05306, 0.11371, 0.116183, 0.116183, 0.118441, 0.092881, 0.050641, 0.03976, 0.071867, 0.132295, 0.074921, 0.083462, 0.0704, 0.067594, 0.056825, 0.056825, 0.056825, 0.083462, 0.083462, 0.132295, 0.127496, 0.147574, 0.137348, 0.129801, 0.127496, 0.209395, 0.161087, 0.239899, 0.239899, 0.26085, 0.216401, 0.308712, 0.288399, 0.40511, 0.40511, 0.328603, 0.40511, 0.4292, 0.370445, 0.390993, 0.398279, 0.418646, 0.380708, 0.374039, 0.298791, 0.18812, 0.173081, 0.243554, 0.26085, 0.30533, 0.291804, 0.239899, 0.243554, 0.26085, 0.179055, 0.167087, 0.264545, 0.239899, 0.206376, 0.284882, 0.268042, 0.264545, 0.219301, 0.182256, 0.164327, 0.239899, 0.349426, 0.352862, 0.324872, 0.271506, 0.275179, 0.25031, 0.239899, 0.225814, 0.318242, 0.394753, 0.36309, 0.26085, 0.308712, 0.222385, 0.216401, 0.219301, 0.236433, 0.264545, 0.359901, 0.30533, 0.30533, 0.295083, 0.318242, 0.243554, 0.291804, 0.271506, 0.275179, 0.36309, 0.339168, 0.301917, 0.200174, 0.268042, 0.374039, 0.271506, 0.36309, 0.36309, 0.359901, 0.278302, 0.278302, 0.26085, 0.342579, 0.359901, 0.370445, 0.349426, 0.374039, 0.278302, 0.206376, 0.209395, 0.139895, 0.170161, 0.18812, 0.301917, 0.288399, 0.206376, 0.308712, 0.219301, 0.209395, 0.301917, 0.36309, 0.374039, 0.291804, 0.229226, 0.144935, 0.083462, 0.088832, 0.120615, 0.185198, 0.182256, 0.196879, 0.191378, 0.191378, 0.17593, 0.102787, 0.078022, 0.127496, 0.120615, 0.118441, 0.125101, 0.116183, 0.122885, 0.06184, 0.122885, 0.120615, 0.191378, 0.275179, 0.26085, 0.185198, 0.194234, 0.301917, 0.25406, 0.352862, 0.342579, 0.36309, 0.366687, 0.30533, 0.318242, 0.222385, 0.243554, 0.161087, 0.142424, 0.134866, 0.15284, 0.147574, 0.209395, 0.173081, 0.11371, 0.122885, 0.139895, 0.071867, 0.058088, 0.083462, 0.078022, 0.083462, 0.073402, 0.073402, 0.132295, 0.139895, 0.155435, 0.216401, 0.298791, 0.349426, 0.281712, 0.298791, 0.275179, 0.182256, 0.173081, 0.167087, 0.167087, 0.243554, 0.264545, 0.203355, 0.170161, 0.109221, 0.100716, 0.059222, 0.060549, 0.05306, 0.045352, 0.076542, 0.047319, 0.051831, 0.047319, 0.041405, 0.035586, 0.030003, 0.060549, 0.083462, 0.116183, 0.109221, 0.106997, 0.196879, 0.179055, 0.109221, 0.137348, 0.139895, 0.21291, 0.209395, 0.219301, 0.222385, 0.132295, 0.118441, 0.106997, 0.060549, 0.109221, 0.122885, 0.147574, 0.142424, 0.088832, 0.109221, 0.090864, 0.054297, 0.043307, 0.090864, 0.182256, 0.219301, 0.219301, 0.219301, 0.236433, 0.155435, 0.173081, 0.295083, 0.384043, 0.342579, 0.359901, 0.26085, 0.339168, 0.264545, 0.275179, 0.374039, 0.374039, 0.318242, 0.318242, 0.222385, 0.164327, 0.170161, 0.185198, 0.155435, 0.167087, 0.167087, 0.281712, 0.281712, 0.26085, 0.17593, 0.209395, 0.278302, 0.271506, 0.26085, 0.236433, 0.21291, 0.111485, 0.127496, 0.21291, 0.311707, 0.31487, 0.281712, 0.164327, 0.161087, 0.209395, 0.206376, 0.275179, 0.25406, 0.25406, 0.257454, 0.257454, 0.271506, 0.236433, 0.342579, 0.275179, 0.30533, 0.301917, 0.387226, 0.332115, 0.332115, 0.335645, 0.335645, 0.42561, 0.494003, 0.401658, 0.335645, 0.298791, 0.271506, 0.229226, 0.203355, 0.137348, 0.18812, 0.15284, 0.155435, 0.122885, 0.155435, 0.203355, 0.17593, 0.15008, 0.15008, 0.094817], '')</t>
  </si>
  <si>
    <t xml:space="preserve">F5S1L4|F5S1L4_9ENTR UPF0149 protein HMPREF9086_3774 OS=Enterobacter hormaechei ATCC 49162 </t>
  </si>
  <si>
    <t>([0.545602, 0.387226, 0.41194, 0.461924, 0.36309, 0.40511, 0.444081, 0.36309, 0.295083, 0.328603, 0.36309, 0.418646, 0.42561, 0.398279, 0.398279, 0.401658, 0.390993, 0.418646, 0.359901, 0.42561, 0.342579, 0.342579, 0.440853, 0.366687, 0.26085, 0.342579, 0.332115, 0.229226, 0.236433, 0.25031, 0.239899, 0.222385, 0.222385, 0.222385, 0.301917, 0.301917, 0.384043, 0.278302, 0.25406, 0.321458, 0.222385, 0.182256, 0.182256, 0.196879, 0.196879, 0.288399, 0.301917, 0.324872, 0.414856, 0.414856, 0.461924, 0.356642, 0.356642, 0.346032, 0.370445, 0.278302, 0.25031, 0.275179, 0.349426, 0.257454, 0.206376, 0.275179, 0.321458, 0.318242, 0.275179, 0.321458, 0.321458, 0.311707, 0.301917, 0.301917, 0.298791, 0.346032, 0.465241, 0.483068, 0.483068, 0.349426, 0.352862, 0.278302, 0.268042, 0.216401, 0.21291, 0.155435, 0.196879, 0.257454, 0.26085, 0.30533, 0.346032, 0.278302, 0.278302, 0.203355, 0.120615, 0.196879, 0.170161, 0.137348, 0.137348, 0.120615, 0.139895, 0.179055, 0.281712, 0.173081, 0.185198, 0.275179, 0.352862, 0.232838, 0.144935, 0.092881, 0.085092, 0.047319, 0.0704, 0.047319, 0.073402, 0.142424, 0.158265, 0.155435, 0.118441, 0.118441, 0.127496, 0.137348, 0.161087, 0.161087, 0.278302, 0.31487, 0.30533, 0.324872, 0.384043, 0.377384, 0.468512, 0.483068, 0.483068, 0.468512, 0.553315, 0.454136, 0.414856, 0.394753, 0.324872, 0.408655, 0.308712, 0.332115, 0.418646, 0.42561, 0.450668, 0.440853, 0.480142, 0.505461, 0.505461, 0.450668, 0.570702, 0.51388, 0.497853, 0.494003, 0.534167, 0.545602, 0.545602, 0.476583, 0.486429, 0.483068, 0.414856, 0.490133, 0.408655, 0.359901, 0.321458, 0.225814, 0.147574, 0.096677, 0.081712, 0.078022, 0.132295, 0.060549, 0.079919, 0.071867, 0.116183, 0.109221, 0.118441, 0.191378, 0.243554, 0.257454, 0.359901, 0.356642, 0.356642, 0.40511, 0.468512, 0.5017, 0.5017, 0.59508, 0.675549, 0.666105, 0.632174, 0.59508, 0.767246, 0.750527, 0.771762, 0.767246, 0.73685, 0.63748], '')</t>
  </si>
  <si>
    <t>[0, 130, 143, 144, 146, 147, 150, 151, 152, 181, 182, 183, 184, 185, 186, 187, 188, 189, 190, 191, 192, 193]</t>
  </si>
  <si>
    <t xml:space="preserve">F5S1M0|F5S1M0_9ENTR Oxidative stress defense protein OS=Enterobacter hormaechei ATCC 49162 </t>
  </si>
  <si>
    <t>([0.033407, 0.037156, 0.025762, 0.021816, 0.031287, 0.023534, 0.031287, 0.034068, 0.028695, 0.037156, 0.032017, 0.043307, 0.034068, 0.058088, 0.064632, 0.076542, 0.096677, 0.15284, 0.179055, 0.239899, 0.332115, 0.271506, 0.239899, 0.318242, 0.384043, 0.380708, 0.461924, 0.433034, 0.465241, 0.461924, 0.476583, 0.51388, 0.433034, 0.505461, 0.5017, 0.414856, 0.461924, 0.4292, 0.332115, 0.30533, 0.17593, 0.179055, 0.200174, 0.281712, 0.209395, 0.182256, 0.158265, 0.155435, 0.194234, 0.170161, 0.200174, 0.18812, 0.191378, 0.25406, 0.216401, 0.21291, 0.247041, 0.291804, 0.298791, 0.387226, 0.352862, 0.418646, 0.41194, 0.398279, 0.30533, 0.370445, 0.298791, 0.25406, 0.271506, 0.264545, 0.311707, 0.339168, 0.275179, 0.275179, 0.278302, 0.278302, 0.281712, 0.222385, 0.209395, 0.196879, 0.164327, 0.236433, 0.191378, 0.191378, 0.275179, 0.356642, 0.390993, 0.51388, 0.509769, 0.509769, 0.41194, 0.40511, 0.42561, 0.490133, 0.525368, 0.525368, 0.433034, 0.342579, 0.436924, 0.433034, 0.352862, 0.390993, 0.346032, 0.36309, 0.36309, 0.36309, 0.295083, 0.278302, 0.203355, 0.288399, 0.206376, 0.295083, 0.295083, 0.209395, 0.225814, 0.222385, 0.158265, 0.257454, 0.335645, 0.26085, 0.191378, 0.288399, 0.278302, 0.278302, 0.268042, 0.257454, 0.222385, 0.284882, 0.196879, 0.275179, 0.284882, 0.271506, 0.271506, 0.26085, 0.268042, 0.25406, 0.185198, 0.25406, 0.179055, 0.155435, 0.229226, 0.335645, 0.335645, 0.335645, 0.288399, 0.359901, 0.380708, 0.422041, 0.394753, 0.476583, 0.454136, 0.41194, 0.472492, 0.384043, 0.401658, 0.483068, 0.454136, 0.447574, 0.461924, 0.538167, 0.538167, 0.538167, 0.505461, 0.414856, 0.390993, 0.472492, 0.476583, 0.356642, 0.342579, 0.370445, 0.36309, 0.295083, 0.321458, 0.380708, 0.401658, 0.308712, 0.295083, 0.257454, 0.342579, 0.257454, 0.264545, 0.229226, 0.222385, 0.229226, 0.225814, 0.26085, 0.291804, 0.291804, 0.422041, 0.394753, 0.328603, 0.335645, 0.377384, 0.346032, 0.308712, 0.342579, 0.436924, 0.40511, 0.444081, 0.476583, 0.486429, 0.472492, 0.51388, 0.521092, 0.517562, 0.622677, 0.509769, 0.490133, 0.497853, 0.5017, 0.545602, 0.521092, 0.529623, 0.450668, 0.505461, 0.534167, 0.58069, 0.486429, 0.538167, 0.494003, 0.398279, 0.366687, 0.377384, 0.332115, 0.339168, 0.356642, 0.356642, 0.458154, 0.436924, 0.458154, 0.398279, 0.40511, 0.476583, 0.447574, 0.557691, 0.51388, 0.468512, 0.433034, 0.509769, 0.450668, 0.545602, 0.671169], '')</t>
  </si>
  <si>
    <t>[31, 33, 34, 87, 88, 89, 94, 95, 159, 160, 161, 162, 202, 203, 204, 205, 206, 209, 210, 211, 212, 214, 215, 216, 218, 234, 235, 238, 240, 241]</t>
  </si>
  <si>
    <t xml:space="preserve">F5S1M7|F5S1M7_9ENTR Peptidase M48, Ste24p OS=Enterobacter hormaechei ATCC 49162 </t>
  </si>
  <si>
    <t>([0.167087, 0.086953, 0.11371, 0.144935, 0.191378, 0.127496, 0.116183, 0.137348, 0.122885, 0.155435, 0.147574, 0.116183, 0.10481, 0.118441, 0.094817, 0.054297, 0.083462, 0.137348, 0.129801, 0.134866, 0.079919, 0.040537, 0.073402, 0.073402, 0.042364, 0.043307, 0.079919, 0.076542, 0.083462, 0.111485, 0.111485, 0.129801, 0.137348, 0.106997, 0.167087, 0.200174, 0.25406, 0.225814, 0.247041, 0.209395, 0.18812, 0.278302, 0.318242, 0.222385, 0.232838, 0.239899, 0.225814, 0.229226, 0.243554, 0.243554, 0.185198, 0.111485, 0.096677, 0.094817, 0.127496, 0.134866, 0.142424, 0.122885, 0.094817, 0.081712, 0.109221, 0.15008, 0.15008, 0.173081, 0.268042, 0.229226, 0.31487, 0.236433, 0.18812, 0.257454, 0.206376, 0.278302, 0.36309, 0.40511, 0.387226, 0.390993, 0.387226, 0.387226, 0.342579, 0.436924, 0.436924, 0.332115, 0.349426, 0.335645, 0.308712, 0.225814, 0.257454, 0.268042, 0.356642, 0.30533, 0.281712, 0.311707, 0.311707, 0.346032, 0.278302, 0.387226, 0.291804, 0.281712, 0.206376, 0.200174, 0.155435, 0.129801, 0.203355, 0.25406, 0.194234, 0.236433, 0.284882, 0.191378, 0.15008, 0.116183, 0.155435, 0.155435, 0.158265, 0.094817, 0.043307, 0.0704, 0.044297, 0.046336, 0.046336, 0.066181, 0.073402, 0.073402, 0.098513, 0.078022, 0.056825, 0.085092, 0.086953, 0.11371, 0.216401, 0.18812, 0.247041, 0.25031, 0.185198, 0.122885, 0.18812, 0.281712, 0.291804, 0.311707, 0.398279, 0.408655, 0.352862, 0.398279, 0.36309, 0.346032, 0.398279, 0.377384, 0.374039, 0.356642, 0.342579, 0.284882, 0.359901, 0.281712, 0.284882, 0.275179, 0.352862, 0.359901, 0.359901, 0.311707, 0.295083, 0.30533, 0.264545, 0.298791, 0.298791, 0.342579, 0.349426, 0.308712, 0.36309, 0.36309, 0.284882, 0.229226, 0.264545, 0.25406, 0.236433, 0.268042, 0.349426, 0.352862, 0.36309, 0.278302, 0.301917, 0.374039, 0.30533, 0.328603, 0.377384, 0.40511, 0.359901, 0.298791, 0.339168, 0.346032, 0.359901, 0.339168, 0.401658, 0.418646, 0.422041, 0.51388, 0.534167, 0.521092, 0.538167, 0.490133, 0.59508, 0.618285, 0.490133, 0.56648, 0.468512, 0.461924, 0.387226, 0.387226, 0.454136, 0.440853, 0.444081, 0.42561, 0.450668, 0.458154, 0.486429, 0.483068, 0.465241, 0.377384, 0.349426, 0.339168, 0.370445, 0.264545, 0.271506, 0.359901, 0.288399, 0.352862, 0.339168, 0.342579, 0.433034, 0.444081, 0.444081, 0.444081, 0.461924, 0.549308, 0.538167, 0.468512, 0.374039, 0.384043, 0.472492, 0.517562, 0.557691, 0.525368, 0.653063, 0.549308, 0.56648, 0.671169, 0.671169, 0.690604, 0.795062, 0.685117, 0.666105, 0.690604, 0.685117, 0.63748, 0.604312, 0.56648, 0.622677, 0.745909, 0.632174, 0.613573, 0.570702, 0.505461, 0.525368, 0.505461, 0.575842, 0.534167, 0.505461, 0.525368, 0.480142, 0.418646], '')</t>
  </si>
  <si>
    <t>[193, 194, 195, 196, 198, 199, 201, 231, 232, 237, 238, 239, 240, 241, 242, 243, 244, 245, 246, 247, 248, 249, 250, 251, 252, 253, 254, 255, 256, 257, 258, 259, 260, 261, 262, 263, 264, 265]</t>
  </si>
  <si>
    <t xml:space="preserve">F5S1M8|F5S1M8_9ENTR Exopolyphosphatase OS=Enterobacter hormaechei ATCC 49162 </t>
  </si>
  <si>
    <t>([0.139895, 0.134866, 0.179055, 0.225814, 0.147574, 0.209395, 0.25406, 0.173081, 0.21291, 0.173081, 0.222385, 0.232838, 0.155435, 0.076542, 0.098513, 0.116183, 0.06312, 0.096677, 0.055536, 0.05306, 0.071867, 0.073402, 0.111485, 0.064632, 0.049374, 0.092881, 0.064632, 0.038858, 0.071867, 0.071867, 0.109221, 0.092881, 0.116183, 0.11371, 0.194234, 0.11371, 0.11371, 0.21291, 0.182256, 0.275179, 0.264545, 0.275179, 0.324872, 0.288399, 0.377384, 0.342579, 0.335645, 0.328603, 0.36309, 0.380708, 0.335645, 0.342579, 0.342579, 0.342579, 0.332115, 0.324872, 0.4292, 0.41194, 0.374039, 0.342579, 0.30533, 0.222385, 0.209395, 0.239899, 0.25031, 0.25031, 0.284882, 0.278302, 0.284882, 0.311707, 0.311707, 0.311707, 0.236433, 0.236433, 0.200174, 0.219301, 0.158265, 0.179055, 0.225814, 0.194234, 0.271506, 0.271506, 0.284882, 0.284882, 0.31487, 0.225814, 0.15284, 0.191378, 0.125101, 0.15284, 0.15284, 0.15284, 0.125101, 0.200174, 0.196879, 0.196879, 0.203355, 0.191378, 0.185198, 0.185198, 0.236433, 0.229226, 0.26085, 0.229226, 0.142424, 0.127496, 0.21291, 0.301917, 0.295083, 0.398279, 0.401658, 0.318242, 0.311707, 0.278302, 0.179055, 0.179055, 0.179055, 0.25031, 0.328603, 0.31487, 0.352862, 0.30533, 0.203355, 0.209395, 0.222385, 0.311707, 0.311707, 0.264545, 0.268042, 0.275179, 0.225814, 0.139895, 0.185198, 0.111485, 0.127496, 0.203355, 0.200174, 0.203355, 0.132295, 0.139895, 0.15284, 0.125101, 0.158265, 0.25031, 0.281712, 0.408655, 0.332115, 0.321458, 0.387226, 0.311707, 0.298791, 0.264545, 0.374039, 0.311707, 0.440853, 0.42561, 0.4292, 0.339168, 0.377384, 0.468512, 0.42561, 0.41194, 0.349426, 0.370445, 0.284882, 0.247041, 0.142424, 0.15008, 0.15284, 0.127496, 0.209395, 0.15284, 0.209395, 0.222385, 0.288399, 0.25031, 0.281712, 0.239899, 0.301917, 0.229226, 0.243554, 0.30533, 0.278302, 0.374039, 0.278302, 0.370445, 0.346032, 0.349426, 0.332115, 0.301917, 0.311707, 0.196879, 0.26085, 0.275179, 0.21291, 0.239899, 0.257454, 0.352862, 0.298791, 0.25031, 0.225814, 0.147574, 0.125101, 0.144935, 0.144935, 0.173081, 0.10481, 0.122885, 0.185198, 0.232838, 0.26085, 0.219301, 0.236433, 0.239899, 0.232838, 0.182256, 0.155435, 0.158265, 0.11371, 0.173081, 0.185198, 0.271506, 0.288399, 0.196879, 0.194234, 0.191378, 0.219301, 0.308712, 0.278302, 0.281712, 0.311707, 0.25031, 0.200174, 0.298791, 0.311707, 0.324872, 0.414856, 0.447574, 0.401658, 0.433034, 0.352862, 0.418646, 0.387226, 0.349426, 0.450668, 0.465241, 0.465241, 0.494003, 0.486429, 0.447574, 0.465241, 0.433034, 0.418646, 0.468512, 0.40511, 0.398279, 0.301917, 0.311707, 0.209395, 0.239899, 0.170161, 0.185198, 0.161087, 0.182256, 0.278302, 0.268042, 0.182256, 0.182256, 0.15008, 0.161087, 0.236433, 0.222385, 0.25031, 0.328603, 0.281712, 0.311707, 0.219301, 0.31487, 0.216401, 0.356642, 0.349426, 0.465241, 0.534167, 0.490133, 0.497853, 0.408655, 0.422041, 0.41194, 0.42561, 0.465241, 0.422041, 0.377384, 0.346032, 0.346032, 0.346032, 0.440853, 0.339168, 0.342579, 0.291804, 0.387226, 0.346032, 0.356642, 0.239899, 0.164327, 0.194234, 0.196879, 0.209395, 0.196879, 0.257454, 0.170161, 0.086953, 0.102787, 0.102787, 0.073402, 0.06312, 0.0704, 0.067594, 0.098513, 0.164327, 0.191378, 0.182256, 0.200174, 0.122885, 0.185198, 0.278302, 0.278302, 0.278302, 0.264545, 0.281712, 0.278302, 0.370445, 0.387226, 0.401658, 0.440853, 0.494003, 0.458154, 0.436924, 0.444081, 0.440853, 0.447574, 0.458154, 0.454136, 0.352862, 0.447574, 0.465241, 0.465241, 0.414856, 0.401658, 0.422041, 0.31487, 0.311707, 0.301917, 0.281712, 0.281712, 0.284882, 0.281712, 0.25031, 0.275179, 0.264545, 0.264545, 0.167087, 0.191378, 0.194234, 0.288399, 0.284882, 0.18812, 0.116183, 0.125101, 0.125101, 0.194234, 0.191378, 0.225814, 0.167087, 0.243554, 0.229226, 0.21291, 0.167087, 0.173081, 0.15284, 0.15284, 0.182256, 0.182256, 0.092881, 0.092881, 0.067594, 0.073402, 0.118441, 0.216401, 0.194234, 0.155435, 0.15284, 0.15008, 0.15008, 0.206376, 0.134866, 0.11371, 0.111485, 0.144935, 0.139895, 0.139895, 0.111485, 0.106997, 0.10481, 0.200174, 0.161087, 0.164327, 0.088832, 0.090864, 0.074921, 0.102787, 0.076542, 0.058088, 0.11371, 0.134866, 0.142424, 0.216401, 0.247041, 0.185198, 0.155435, 0.239899, 0.167087, 0.144935, 0.144935, 0.239899, 0.200174, 0.236433, 0.185198, 0.278302, 0.196879, 0.200174, 0.155435, 0.239899, 0.291804, 0.196879, 0.137348, 0.137348, 0.083462, 0.069024, 0.111485, 0.179055, 0.182256, 0.225814, 0.30533, 0.239899, 0.229226, 0.15284, 0.098513, 0.090864, 0.067594, 0.122885, 0.125101, 0.191378, 0.191378, 0.100716, 0.158265, 0.129801, 0.092881, 0.15284, 0.179055, 0.098513, 0.092881, 0.100716, 0.125101, 0.06312, 0.049374, 0.046336, 0.078022, 0.132295, 0.229226, 0.179055, 0.094817, 0.094817, 0.076542, 0.045352, 0.088832, 0.094817, 0.170161, 0.229226, 0.132295, 0.139895, 0.15284, 0.086953, 0.06312, 0.069024, 0.100716, 0.109221, 0.109221, 0.064632, 0.067594, 0.049374, 0.051831, 0.100716, 0.059222, 0.086953, 0.147574, 0.116183, 0.127496, 0.116183, 0.05306, 0.116183, 0.088832, 0.096677, 0.120615, 0.15284, 0.161087, 0.161087, 0.173081, 0.147574, 0.182256, 0.203355, 0.232838, 0.36309, 0.36309, 0.36309, 0.268042, 0.284882, 0.247041, 0.225814, 0.164327, 0.264545, 0.25406, 0.196879, 0.264545, 0.278302, 0.18812, 0.164327, 0.109221, 0.144935, 0.167087, 0.247041, 0.243554, 0.26085, 0.219301, 0.225814, 0.21291, 0.18812, 0.144935, 0.185198, 0.155435, 0.179055, 0.15284, 0.11371, 0.191378, 0.155435, 0.164327, 0.268042], '')</t>
  </si>
  <si>
    <t>[282]</t>
  </si>
  <si>
    <t xml:space="preserve">F5S1M9|F5S1M9_9ENTR 5-carboxymethyl-2-hydroxymuconate semialdehyde dehydrogenase OS=Enterobacter hormaechei ATCC 49162 </t>
  </si>
  <si>
    <t>([0.083462, 0.144935, 0.081712, 0.116183, 0.155435, 0.191378, 0.222385, 0.25031, 0.291804, 0.349426, 0.324872, 0.377384, 0.41194, 0.41194, 0.295083, 0.41194, 0.377384, 0.476583, 0.59014, 0.716283, 0.59917, 0.613573, 0.549308, 0.685117, 0.570702, 0.575842, 0.541878, 0.51388, 0.51388, 0.414856, 0.394753, 0.450668, 0.352862, 0.374039, 0.384043, 0.458154, 0.335645, 0.335645, 0.295083, 0.295083, 0.26085, 0.342579, 0.30533, 0.236433, 0.229226, 0.328603, 0.349426, 0.349426, 0.281712, 0.281712, 0.370445, 0.359901, 0.264545, 0.377384, 0.36309, 0.30533, 0.332115, 0.390993, 0.422041, 0.36309, 0.284882, 0.318242, 0.321458, 0.284882, 0.349426, 0.36309, 0.264545, 0.15284, 0.194234, 0.284882, 0.284882, 0.209395, 0.225814, 0.243554, 0.142424, 0.116183, 0.158265, 0.127496, 0.161087, 0.158265, 0.239899, 0.332115, 0.335645, 0.335645, 0.401658, 0.465241, 0.366687, 0.418646, 0.538167, 0.480142, 0.480142, 0.480142, 0.458154, 0.374039, 0.398279, 0.480142, 0.480142, 0.433034, 0.476583, 0.468512, 0.440853, 0.440853, 0.321458, 0.206376, 0.182256, 0.155435, 0.109221, 0.120615, 0.158265, 0.088832, 0.064632, 0.073402, 0.073402, 0.134866, 0.122885, 0.179055, 0.18812, 0.247041, 0.278302, 0.288399, 0.247041, 0.291804, 0.209395, 0.225814, 0.339168, 0.288399, 0.31487, 0.346032, 0.311707, 0.311707, 0.42561, 0.422041, 0.40511, 0.335645, 0.25031, 0.30533, 0.243554, 0.147574, 0.132295, 0.155435, 0.083462, 0.111485, 0.100716, 0.185198, 0.173081, 0.139895, 0.209395, 0.229226, 0.194234, 0.30533, 0.284882, 0.18812, 0.236433, 0.268042, 0.30533, 0.275179, 0.275179, 0.275179, 0.370445, 0.370445, 0.308712, 0.339168, 0.232838, 0.158265, 0.132295, 0.243554, 0.239899, 0.26085, 0.209395, 0.25406, 0.275179, 0.194234, 0.222385, 0.222385, 0.125101, 0.167087, 0.17593, 0.173081, 0.203355, 0.127496, 0.06184, 0.086953, 0.137348, 0.185198, 0.26085, 0.182256, 0.179055, 0.17593, 0.158265, 0.118441, 0.064632, 0.051831, 0.056825, 0.040537, 0.060549, 0.100716, 0.085092, 0.137348, 0.161087, 0.106997, 0.102787, 0.182256, 0.17593, 0.137348, 0.102787, 0.066181, 0.11371, 0.098513, 0.144935, 0.164327, 0.17593, 0.264545, 0.264545, 0.236433, 0.324872, 0.18812, 0.196879, 0.200174, 0.200174, 0.21291, 0.295083, 0.401658, 0.401658, 0.390993, 0.436924, 0.433034, 0.472492, 0.480142, 0.398279, 0.332115, 0.278302, 0.370445, 0.366687, 0.281712, 0.284882, 0.31487, 0.390993, 0.380708, 0.295083, 0.31487, 0.216401, 0.206376, 0.196879, 0.194234, 0.191378, 0.21291, 0.308712, 0.25031, 0.17593, 0.209395, 0.26085, 0.308712, 0.25406, 0.268042, 0.26085, 0.374039, 0.356642, 0.356642, 0.321458, 0.41194, 0.390993, 0.384043, 0.30533, 0.21291, 0.21291, 0.137348, 0.060549, 0.056825, 0.100716, 0.125101, 0.15008, 0.142424, 0.109221, 0.079919, 0.041405, 0.06184, 0.054297, 0.049374, 0.06312, 0.045352, 0.023534, 0.014586, 0.025316, 0.046336, 0.085092, 0.049374, 0.049374, 0.078022, 0.094817, 0.055536, 0.055536, 0.045352, 0.043307, 0.031287, 0.032017, 0.06312, 0.044297, 0.048328, 0.048328, 0.047319, 0.047319, 0.090864, 0.10481, 0.098513, 0.090864, 0.109221, 0.098513, 0.173081, 0.21291, 0.185198, 0.200174, 0.232838, 0.200174, 0.196879, 0.308712, 0.308712, 0.206376, 0.298791, 0.308712, 0.30533, 0.308712, 0.394753, 0.40511, 0.472492, 0.401658, 0.30533, 0.295083, 0.30533, 0.225814, 0.232838, 0.155435, 0.18812, 0.179055, 0.239899, 0.26085, 0.225814, 0.308712, 0.394753, 0.311707, 0.206376, 0.142424, 0.137348, 0.139895, 0.144935, 0.086953, 0.15284, 0.200174, 0.194234, 0.31487, 0.349426, 0.243554, 0.298791, 0.339168, 0.342579, 0.346032, 0.222385, 0.134866, 0.142424, 0.170161, 0.239899, 0.239899, 0.229226, 0.247041, 0.247041, 0.15008, 0.239899, 0.219301, 0.25406, 0.209395, 0.179055, 0.182256, 0.191378, 0.229226, 0.236433, 0.25406, 0.173081, 0.170161, 0.271506, 0.291804, 0.194234, 0.120615, 0.137348, 0.18812, 0.144935, 0.170161, 0.155435, 0.147574, 0.147574, 0.161087, 0.164327, 0.170161, 0.132295, 0.125101, 0.118441, 0.118441, 0.088832, 0.155435, 0.264545, 0.26085, 0.173081, 0.15284, 0.229226, 0.209395, 0.21291, 0.219301, 0.191378, 0.21291, 0.142424, 0.139895, 0.125101, 0.158265, 0.155435, 0.229226, 0.311707, 0.284882, 0.18812, 0.209395, 0.132295, 0.122885, 0.134866, 0.194234, 0.200174, 0.21291, 0.264545, 0.291804, 0.324872, 0.26085, 0.26085, 0.26085, 0.264545, 0.271506, 0.173081, 0.161087, 0.116183, 0.066181, 0.066181, 0.066181, 0.064632, 0.111485, 0.134866, 0.067594, 0.064632, 0.109221, 0.059222, 0.069024, 0.078022, 0.071867, 0.106997, 0.106997, 0.167087, 0.155435, 0.167087, 0.25031, 0.25406, 0.232838, 0.335645, 0.36309, 0.36309, 0.36309, 0.324872, 0.209395, 0.271506, 0.278302, 0.284882, 0.366687, 0.366687, 0.268042, 0.182256, 0.116183, 0.158265, 0.161087, 0.164327, 0.158265, 0.155435, 0.109221, 0.179055, 0.173081, 0.109221, 0.122885, 0.132295, 0.134866, 0.185198, 0.194234, 0.158265, 0.122885, 0.098513, 0.076542, 0.122885, 0.21291, 0.324872], '')</t>
  </si>
  <si>
    <t>[18, 19, 20, 21, 22, 23, 24, 25, 26, 27, 28, 88]</t>
  </si>
  <si>
    <t xml:space="preserve">F5S1N1|F5S1N1_9ENTR Short chain dehydrogenase/reductase family oxidoreductase OS=Enterobacter hormaechei ATCC 49162 </t>
  </si>
  <si>
    <t>([0.194234, 0.137348, 0.185198, 0.219301, 0.25406, 0.281712, 0.30533, 0.328603, 0.25406, 0.278302, 0.18812, 0.247041, 0.243554, 0.194234, 0.182256, 0.182256, 0.109221, 0.064632, 0.064632, 0.10481, 0.125101, 0.147574, 0.200174, 0.137348, 0.116183, 0.060549, 0.036378, 0.037156, 0.037156, 0.073402, 0.092881, 0.185198, 0.164327, 0.098513, 0.137348, 0.134866, 0.17593, 0.26085, 0.311707, 0.318242, 0.216401, 0.225814, 0.271506, 0.298791, 0.257454, 0.324872, 0.440853, 0.525368, 0.549308, 0.450668, 0.321458, 0.284882, 0.17593, 0.179055, 0.179055, 0.222385, 0.161087, 0.120615, 0.127496, 0.127496, 0.134866, 0.222385, 0.15008, 0.15008, 0.111485, 0.111485, 0.073402, 0.078022, 0.064632, 0.035586, 0.067594, 0.109221, 0.111485, 0.100716, 0.098513, 0.134866, 0.102787, 0.161087, 0.203355, 0.122885, 0.085092, 0.083462, 0.083462, 0.10481, 0.096677, 0.122885, 0.21291, 0.158265, 0.098513, 0.098513, 0.15008, 0.073402, 0.096677, 0.102787, 0.194234, 0.229226, 0.264545, 0.31487, 0.271506, 0.219301, 0.222385, 0.321458, 0.328603, 0.288399, 0.339168, 0.257454, 0.243554, 0.164327, 0.15284, 0.216401, 0.185198, 0.11371, 0.21291, 0.239899, 0.164327, 0.167087, 0.118441, 0.06184, 0.059222, 0.088832, 0.092881, 0.092881, 0.100716, 0.096677, 0.11371, 0.109221, 0.111485, 0.096677, 0.155435, 0.191378, 0.196879, 0.194234, 0.209395, 0.21291, 0.179055, 0.164327, 0.096677, 0.096677, 0.109221, 0.109221, 0.109221, 0.18812, 0.288399, 0.275179, 0.225814, 0.147574, 0.116183, 0.18812, 0.209395, 0.182256, 0.216401, 0.206376, 0.247041, 0.288399, 0.191378, 0.125101, 0.206376, 0.25031, 0.288399, 0.284882, 0.284882, 0.167087, 0.15008, 0.134866, 0.144935, 0.111485, 0.127496, 0.15008, 0.144935, 0.147574, 0.106997, 0.127496, 0.085092, 0.109221, 0.127496, 0.122885, 0.125101, 0.0704, 0.088832, 0.069024, 0.076542, 0.083462, 0.134866, 0.139895, 0.144935, 0.073402, 0.129801, 0.182256, 0.179055, 0.100716, 0.109221, 0.185198, 0.182256, 0.219301, 0.219301, 0.222385, 0.328603, 0.418646, 0.505461, 0.401658, 0.472492, 0.570702, 0.444081, 0.458154, 0.422041, 0.42561, 0.4292, 0.390993, 0.390993, 0.394753, 0.505461, 0.490133, 0.390993, 0.42561, 0.422041, 0.380708, 0.380708, 0.284882, 0.278302, 0.284882, 0.414856, 0.387226, 0.387226, 0.521092, 0.480142, 0.525368, 0.480142, 0.490133, 0.440853, 0.335645, 0.257454, 0.229226, 0.222385, 0.349426, 0.229226, 0.232838, 0.26085, 0.164327, 0.25031, 0.257454, 0.257454, 0.200174, 0.167087, 0.096677, 0.083462, 0.066181, 0.060549, 0.073402, 0.122885, 0.10481, 0.132295, 0.196879, 0.229226, 0.155435, 0.109221, 0.15008, 0.147574, 0.122885, 0.200174, 0.158265, 0.118441, 0.085092, 0.078022, 0.071867], '')</t>
  </si>
  <si>
    <t>[47, 48, 198, 201, 210, 223, 225]</t>
  </si>
  <si>
    <t xml:space="preserve">F5S1N2|F5S1N2_9ENTR Alpha/beta hydrolase OS=Enterobacter hormaechei ATCC 49162 </t>
  </si>
  <si>
    <t>([0.377384, 0.222385, 0.31487, 0.203355, 0.164327, 0.102787, 0.064632, 0.086953, 0.106997, 0.067594, 0.083462, 0.118441, 0.158265, 0.125101, 0.10481, 0.203355, 0.122885, 0.111485, 0.102787, 0.11371, 0.085092, 0.055536, 0.06184, 0.054297, 0.100716, 0.0704, 0.122885, 0.139895, 0.081712, 0.067594, 0.0704, 0.078022, 0.058088, 0.071867, 0.088832, 0.055536, 0.055536, 0.11371, 0.109221, 0.129801, 0.092881, 0.073402, 0.092881, 0.102787, 0.106997, 0.109221, 0.170161, 0.179055, 0.216401, 0.30533, 0.352862, 0.342579, 0.291804, 0.359901, 0.291804, 0.206376, 0.284882, 0.25406, 0.18812, 0.120615, 0.106997, 0.142424, 0.18812, 0.21291, 0.21291, 0.120615, 0.127496, 0.127496, 0.076542, 0.054297, 0.034068, 0.030611, 0.064632, 0.078022, 0.03976, 0.048328, 0.0704, 0.048328, 0.038042, 0.041405, 0.071867, 0.05306, 0.025762, 0.025762, 0.021816, 0.033407, 0.029376, 0.033407, 0.047319, 0.073402, 0.083462, 0.071867, 0.074921, 0.040537, 0.026338, 0.026338, 0.022306, 0.029376, 0.042364, 0.054297, 0.071867, 0.071867, 0.043307, 0.088832, 0.116183, 0.116183, 0.094817, 0.206376, 0.194234, 0.185198, 0.185198, 0.271506, 0.377384, 0.301917, 0.298791, 0.36309, 0.468512, 0.497853, 0.505461, 0.557691, 0.613573, 0.538167, 0.497853, 0.521092, 0.521092, 0.509769, 0.570702, 0.497853, 0.370445, 0.318242, 0.321458, 0.332115, 0.308712, 0.268042, 0.30533, 0.398279, 0.308712, 0.209395, 0.206376, 0.219301, 0.209395, 0.170161, 0.209395, 0.209395, 0.318242, 0.332115, 0.239899, 0.191378, 0.291804, 0.308712, 0.311707, 0.268042, 0.257454, 0.216401, 0.243554, 0.243554, 0.164327, 0.243554, 0.328603, 0.349426, 0.31487, 0.219301, 0.170161, 0.147574, 0.15008, 0.116183, 0.059222, 0.083462, 0.058088, 0.045352, 0.074921, 0.098513, 0.129801, 0.074921, 0.102787, 0.10481, 0.071867, 0.073402, 0.073402, 0.073402, 0.034884, 0.034884, 0.064632, 0.116183, 0.074921, 0.100716, 0.079919, 0.078022, 0.064632, 0.109221, 0.142424, 0.144935, 0.144935, 0.116183, 0.118441, 0.120615, 0.127496, 0.236433, 0.339168, 0.26085, 0.203355, 0.311707, 0.311707, 0.232838, 0.200174, 0.222385, 0.200174, 0.17593, 0.268042, 0.301917, 0.335645, 0.216401, 0.21291, 0.173081, 0.127496, 0.229226, 0.232838, 0.196879, 0.164327, 0.15008, 0.194234, 0.25031, 0.15284, 0.094817, 0.158265, 0.18812, 0.281712, 0.257454, 0.247041, 0.15008, 0.194234, 0.173081, 0.284882, 0.194234, 0.147574, 0.216401, 0.116183, 0.116183, 0.15284, 0.170161, 0.118441, 0.137348, 0.147574, 0.257454, 0.264545, 0.257454, 0.257454, 0.219301, 0.222385, 0.31487, 0.418646, 0.380708, 0.339168, 0.288399, 0.390993, 0.51388, 0.497853], '')</t>
  </si>
  <si>
    <t>[118, 119, 120, 121, 123, 124, 125, 126, 255]</t>
  </si>
  <si>
    <t xml:space="preserve">F5S1N3|F5S1N3_9ENTR Cupin 2 domain protein OS=Enterobacter hormaechei ATCC 49162 </t>
  </si>
  <si>
    <t>([0.608892, 0.468512, 0.483068, 0.557691, 0.585406, 0.59917, 0.497853, 0.51388, 0.480142, 0.51388, 0.549308, 0.480142, 0.422041, 0.436924, 0.436924, 0.433034, 0.418646, 0.394753, 0.394753, 0.298791, 0.31487, 0.311707, 0.384043, 0.380708, 0.26085, 0.264545, 0.170161, 0.25031, 0.225814, 0.194234, 0.170161, 0.085092, 0.161087, 0.185198, 0.173081, 0.100716, 0.106997, 0.182256, 0.194234, 0.125101, 0.206376, 0.18812, 0.164327, 0.17593, 0.147574, 0.225814, 0.139895, 0.161087, 0.15284, 0.17593, 0.25031, 0.229226, 0.339168, 0.324872, 0.295083, 0.264545, 0.377384, 0.380708, 0.352862, 0.370445, 0.468512, 0.41194, 0.4292, 0.433034, 0.4292, 0.468512, 0.370445, 0.465241, 0.440853, 0.440853, 0.440853, 0.401658, 0.370445, 0.298791, 0.324872, 0.380708, 0.401658, 0.31487, 0.321458, 0.321458, 0.339168, 0.264545, 0.318242, 0.232838, 0.257454, 0.257454, 0.264545, 0.308712, 0.321458, 0.440853, 0.387226, 0.288399, 0.225814, 0.243554, 0.243554, 0.209395, 0.21291, 0.232838, 0.232838, 0.219301, 0.15284, 0.106997, 0.10481, 0.116183, 0.17593, 0.179055, 0.179055, 0.116183, 0.094817, 0.086953, 0.086953, 0.120615, 0.15008, 0.170161, 0.203355, 0.291804, 0.298791, 0.30533, 0.219301, 0.219301, 0.216401, 0.229226, 0.295083, 0.398279, 0.384043, 0.301917, 0.209395, 0.206376, 0.281712, 0.301917, 0.196879, 0.194234, 0.18812, 0.243554, 0.332115, 0.349426, 0.352862, 0.324872, 0.247041, 0.278302, 0.268042, 0.21291, 0.232838, 0.144935, 0.125101, 0.127496, 0.196879, 0.278302, 0.30533, 0.324872, 0.318242, 0.450668, 0.444081, 0.356642, 0.387226, 0.366687, 0.359901, 0.335645, 0.390993, 0.387226, 0.42561, 0.509769, 0.505461, 0.538167, 0.626927, 0.642678, 0.622677, 0.59508, 0.59508, 0.534167, 0.486429, 0.59508, 0.525368, 0.494003, 0.661982, 0.56648], '')</t>
  </si>
  <si>
    <t>[0, 3, 4, 5, 7, 9, 10, 161, 162, 163, 164, 165, 166, 167, 168, 169, 171, 172, 174, 175]</t>
  </si>
  <si>
    <t xml:space="preserve">F5S1N4|F5S1N4_9ENTR Major facilitator superfamily permease OS=Enterobacter hormaechei ATCC 49162 </t>
  </si>
  <si>
    <t>([0.377384, 0.454136, 0.398279, 0.41194, 0.42561, 0.483068, 0.494003, 0.517562, 0.433034, 0.454136, 0.5017, 0.59014, 0.58069, 0.517562, 0.541878, 0.51388, 0.390993, 0.335645, 0.219301, 0.295083, 0.161087, 0.225814, 0.116183, 0.081712, 0.064632, 0.03976, 0.020522, 0.01227, 0.008075, 0.009096, 0.005799, 0.003512, 0.003366, 0.003366, 0.002662, 0.003405, 0.002366, 0.00283, 0.00283, 0.00292, 0.001692, 0.00243, 0.002512, 0.003555, 0.004689, 0.00359, 0.004611, 0.006078, 0.007259, 0.008624, 0.009977, 0.01078, 0.023534, 0.010672, 0.011342, 0.021816, 0.023534, 0.048328, 0.032677, 0.043307, 0.041405, 0.050641, 0.036378, 0.032677, 0.023963, 0.01227, 0.014315, 0.008804, 0.008276, 0.006374, 0.007495, 0.004921, 0.006795, 0.006482, 0.00777, 0.004921, 0.003555, 0.003431, 0.003366, 0.003341, 0.003341, 0.004689, 0.006482, 0.00543, 0.004835, 0.006078, 0.006533, 0.009401, 0.009401, 0.006567, 0.010372, 0.010372, 0.015078, 0.011669, 0.008624, 0.008525, 0.009096, 0.010221, 0.007645, 0.005378, 0.006194, 0.004736, 0.003997, 0.003405, 0.004646, 0.003478, 0.003298, 0.004358, 0.004431, 0.004208, 0.005992, 0.004135, 0.003461, 0.00283, 0.002606, 0.002435, 0.003212, 0.003177, 0.002727, 0.002555, 0.003671, 0.003405, 0.003821, 0.004646, 0.005623, 0.006194, 0.006894, 0.004414, 0.004976, 0.003478, 0.004483, 0.00283, 0.00359, 0.003109, 0.003405, 0.004414, 0.006039, 0.006194, 0.005799, 0.009187, 0.016021, 0.015078, 0.013265, 0.017447, 0.01227, 0.01227, 0.009096, 0.015344, 0.023534, 0.01078, 0.010672, 0.008156, 0.008895, 0.010372, 0.019109, 0.038042, 0.021816, 0.023087, 0.016528, 0.028695, 0.012491, 0.011903, 0.007259, 0.012491, 0.007555, 0.008804, 0.006039, 0.004835, 0.003405, 0.00292, 0.004315, 0.006194, 0.005799, 0.008409, 0.005734, 0.005734, 0.00515, 0.007031, 0.004646, 0.00359, 0.003246, 0.003757, 0.003366, 0.004208, 0.002705, 0.003997, 0.003177, 0.004736, 0.005223, 0.005223, 0.005223, 0.003405, 0.002503, 0.003804, 0.002662, 0.003821, 0.002606, 0.002662, 0.002581, 0.002761, 0.004208, 0.003864, 0.004921, 0.004921, 0.006078, 0.009728, 0.009401, 0.014783, 0.012491, 0.020876, 0.032017, 0.06312, 0.15284, 0.239899, 0.264545, 0.380708, 0.380708, 0.454136, 0.41194, 0.41194, 0.538167, 0.56648, 0.570702, 0.401658, 0.359901, 0.346032, 0.349426, 0.342579, 0.196879, 0.118441, 0.055536, 0.035586, 0.025316, 0.013437, 0.007555, 0.007315, 0.005249, 0.004689, 0.003607, 0.00292, 0.003053, 0.002014, 0.001288, 0.001335, 0.002057, 0.001808, 0.001967, 0.001748, 0.001335, 0.001408, 0.00225, 0.003109, 0.00292, 0.002529, 0.002555, 0.003864, 0.003727, 0.00515, 0.005799, 0.006194, 0.008804, 0.005992, 0.009865, 0.016257, 0.022306, 0.022306, 0.023963, 0.012727, 0.01227, 0.020165, 0.027463, 0.027463, 0.013613, 0.015344, 0.022306, 0.029376, 0.015694, 0.012727, 0.01227, 0.013821, 0.016257, 0.009977, 0.017138, 0.01227, 0.008723, 0.006988, 0.006894, 0.009977, 0.017447, 0.011903, 0.013016, 0.017797, 0.015694, 0.025316, 0.038042, 0.037156, 0.035586, 0.032017, 0.021816, 0.021381, 0.013613, 0.016528, 0.030003, 0.023534, 0.023087, 0.025316, 0.048328, 0.024826, 0.018415, 0.014075, 0.014075, 0.010131, 0.009728, 0.006567, 0.00777, 0.009294, 0.01227, 0.009977, 0.014315, 0.013821, 0.008723, 0.009096, 0.008895, 0.007091, 0.008002, 0.005932, 0.007422, 0.007645, 0.006988, 0.006482, 0.005503, 0.006894, 0.008804, 0.008804, 0.011106, 0.01227, 0.012491, 0.007259, 0.006701, 0.006795, 0.006988, 0.007091, 0.007091, 0.008624, 0.009294, 0.009728, 0.019109, 0.023534, 0.023534, 0.033407, 0.049374, 0.0704, 0.076542, 0.054297, 0.054297, 0.071867, 0.028695, 0.013016, 0.025762, 0.060549, 0.03976, 0.078022, 0.155435, 0.092881, 0.067594, 0.086953, 0.060549, 0.030611, 0.024826, 0.028695, 0.035586, 0.022306, 0.020165, 0.018415, 0.018415, 0.010926, 0.007422, 0.009401, 0.009401, 0.009294, 0.009401, 0.014783, 0.011106, 0.011106, 0.022306, 0.028107, 0.016257, 0.011669, 0.010372, 0.007315, 0.005799, 0.00515, 0.005503, 0.005734, 0.004976, 0.004483, 0.006078, 0.006988, 0.006194, 0.006795, 0.004775, 0.003555, 0.003924, 0.003478, 0.002435, 0.002529, 0.002662, 0.002482, 0.002761, 0.003478, 0.003924, 0.003757, 0.003997, 0.003997, 0.003804, 0.003555, 0.003924, 0.0028], '')</t>
  </si>
  <si>
    <t>[7, 10, 11, 12, 13, 14, 15, 220, 221, 222]</t>
  </si>
  <si>
    <t xml:space="preserve">F5S1N5|F5S1N5_9ENTR 3-phenylpropionate dioxygenase ferredoxin-NAD(+) reductase component OS=Enterobacter hormaechei ATCC 49162 </t>
  </si>
  <si>
    <t>([0.102787, 0.15284, 0.15284, 0.194234, 0.229226, 0.15008, 0.15284, 0.15284, 0.173081, 0.209395, 0.158265, 0.17593, 0.182256, 0.200174, 0.21291, 0.200174, 0.278302, 0.36309, 0.468512, 0.377384, 0.31487, 0.25031, 0.185198, 0.18812, 0.196879, 0.209395, 0.318242, 0.25031, 0.288399, 0.196879, 0.120615, 0.196879, 0.196879, 0.21291, 0.206376, 0.137348, 0.222385, 0.203355, 0.179055, 0.164327, 0.170161, 0.15284, 0.219301, 0.311707, 0.349426, 0.308712, 0.298791, 0.200174, 0.324872, 0.30533, 0.321458, 0.308712, 0.291804, 0.311707, 0.291804, 0.257454, 0.346032, 0.356642, 0.332115, 0.275179, 0.288399, 0.281712, 0.370445, 0.268042, 0.155435, 0.139895, 0.18812, 0.118441, 0.182256, 0.129801, 0.147574, 0.196879, 0.229226, 0.247041, 0.225814, 0.229226, 0.271506, 0.26085, 0.247041, 0.209395, 0.229226, 0.147574, 0.219301, 0.225814, 0.31487, 0.418646, 0.433034, 0.31487, 0.398279, 0.31487, 0.356642, 0.257454, 0.203355, 0.191378, 0.11371, 0.100716, 0.096677, 0.088832, 0.092881, 0.088832, 0.11371, 0.15284, 0.15284, 0.185198, 0.173081, 0.17593, 0.144935, 0.081712, 0.116183, 0.116183, 0.191378, 0.209395, 0.301917, 0.318242, 0.31487, 0.408655, 0.356642, 0.339168, 0.342579, 0.25031, 0.264545, 0.30533, 0.288399, 0.374039, 0.332115, 0.25406, 0.243554, 0.243554, 0.328603, 0.275179, 0.247041, 0.257454, 0.222385, 0.222385, 0.284882, 0.284882, 0.25031, 0.243554, 0.191378, 0.185198, 0.275179, 0.268042, 0.170161, 0.122885, 0.120615, 0.076542, 0.132295, 0.079919, 0.079919, 0.0704, 0.11371, 0.11371, 0.102787, 0.100716, 0.096677, 0.098513, 0.111485, 0.111485, 0.125101, 0.182256, 0.118441, 0.06312, 0.069024, 0.122885, 0.200174, 0.232838, 0.288399, 0.194234, 0.206376, 0.203355, 0.229226, 0.229226, 0.191378, 0.196879, 0.196879, 0.21291, 0.15284, 0.206376, 0.229226, 0.295083, 0.200174, 0.295083, 0.370445, 0.271506, 0.268042, 0.26085, 0.239899, 0.275179, 0.356642, 0.36309, 0.41194, 0.321458, 0.321458, 0.394753, 0.394753, 0.311707, 0.298791, 0.339168, 0.257454, 0.275179, 0.196879, 0.298791, 0.298791, 0.339168, 0.440853, 0.433034, 0.346032, 0.36309, 0.295083, 0.209395, 0.284882, 0.18812, 0.288399, 0.288399, 0.295083, 0.291804, 0.394753, 0.398279, 0.318242, 0.418646, 0.374039, 0.390993, 0.308712, 0.229226, 0.21291, 0.132295, 0.132295, 0.144935, 0.132295, 0.118441, 0.191378, 0.120615, 0.203355, 0.122885, 0.10481, 0.096677, 0.106997, 0.081712, 0.078022, 0.088832, 0.078022, 0.096677, 0.139895, 0.194234, 0.257454, 0.17593, 0.196879, 0.142424, 0.21291, 0.173081, 0.264545, 0.25406, 0.342579, 0.328603, 0.41194, 0.454136, 0.497853, 0.374039, 0.318242, 0.216401, 0.275179, 0.25031, 0.247041, 0.257454, 0.200174, 0.173081, 0.264545, 0.328603, 0.398279, 0.387226, 0.324872, 0.318242, 0.236433, 0.161087, 0.096677, 0.10481, 0.096677, 0.044297, 0.073402, 0.064632, 0.102787, 0.129801, 0.158265, 0.167087, 0.137348, 0.137348, 0.137348, 0.132295, 0.111485, 0.106997, 0.088832, 0.118441, 0.071867, 0.125101, 0.219301, 0.318242, 0.278302, 0.31487, 0.40511, 0.335645, 0.454136, 0.494003, 0.450668, 0.480142, 0.374039, 0.31487, 0.288399, 0.31487, 0.321458, 0.36309, 0.271506, 0.311707, 0.352862, 0.450668, 0.346032, 0.321458, 0.219301, 0.170161, 0.139895, 0.081712, 0.170161, 0.170161, 0.191378, 0.216401, 0.185198, 0.271506, 0.359901, 0.366687, 0.301917, 0.291804, 0.298791, 0.408655, 0.390993, 0.30533, 0.191378, 0.17593, 0.161087, 0.167087, 0.26085, 0.278302, 0.384043, 0.349426, 0.339168, 0.216401, 0.219301, 0.232838, 0.155435, 0.106997, 0.15008, 0.116183, 0.125101, 0.120615, 0.094817, 0.094817, 0.155435, 0.18812, 0.291804, 0.203355, 0.26085, 0.247041, 0.225814, 0.132295, 0.10481, 0.088832, 0.125101, 0.125101, 0.116183, 0.191378, 0.173081, 0.191378, 0.31487, 0.232838, 0.25406, 0.200174, 0.17593, 0.185198, 0.284882, 0.291804, 0.271506, 0.298791, 0.219301, 0.182256, 0.275179, 0.229226, 0.257454, 0.26085, 0.229226, 0.203355, 0.161087, 0.229226, 0.200174, 0.15008, 0.200174, 0.116183, 0.196879], '')</t>
  </si>
  <si>
    <t xml:space="preserve">F5S1N6|F5S1N6_9ENTR Glyoxalase/bleomycin resistance protein/dioxygenase OS=Enterobacter hormaechei ATCC 49162 </t>
  </si>
  <si>
    <t>([0.203355, 0.257454, 0.200174, 0.268042, 0.318242, 0.25406, 0.291804, 0.321458, 0.268042, 0.268042, 0.284882, 0.219301, 0.196879, 0.25031, 0.26085, 0.167087, 0.243554, 0.155435, 0.167087, 0.236433, 0.232838, 0.308712, 0.30533, 0.370445, 0.359901, 0.342579, 0.321458, 0.321458, 0.324872, 0.328603, 0.349426, 0.36309, 0.436924, 0.458154, 0.40511, 0.408655, 0.433034, 0.440853, 0.557691, 0.465241, 0.476583, 0.461924, 0.525368, 0.541878, 0.454136, 0.480142, 0.525368, 0.613573, 0.483068, 0.497853, 0.549308, 0.553315, 0.562014, 0.604312, 0.56648, 0.63748, 0.604312, 0.661982, 0.657645, 0.494003, 0.553315, 0.465241, 0.436924, 0.377384, 0.370445, 0.447574, 0.42561, 0.311707, 0.349426, 0.422041, 0.324872, 0.346032, 0.374039, 0.356642, 0.268042, 0.271506, 0.284882, 0.301917, 0.36309, 0.356642, 0.346032, 0.366687, 0.447574, 0.40511, 0.436924, 0.436924, 0.41194, 0.31487, 0.41194, 0.318242, 0.264545, 0.352862, 0.390993, 0.370445, 0.377384, 0.42561, 0.465241, 0.374039, 0.359901, 0.264545, 0.271506, 0.311707, 0.31487, 0.308712, 0.384043, 0.390993, 0.390993, 0.352862, 0.447574, 0.349426, 0.440853, 0.454136, 0.458154, 0.458154, 0.356642, 0.366687, 0.408655, 0.301917, 0.384043, 0.401658, 0.440853, 0.42561, 0.490133, 0.401658, 0.401658, 0.401658, 0.42561, 0.41194, 0.51388, 0.4292, 0.418646, 0.418646, 0.486429, 0.444081, 0.422041, 0.549308, 0.440853, 0.444081, 0.476583, 0.476583, 0.465241, 0.422041, 0.359901, 0.25406, 0.232838, 0.164327, 0.167087, 0.15008, 0.094817, 0.066181, 0.085092, 0.096677, 0.098513, 0.098513, 0.059222, 0.030611, 0.025316, 0.047319, 0.028695, 0.025316, 0.025316, 0.014075, 0.020876, 0.020876, 0.038858, 0.083462, 0.120615, 0.064632, 0.034884, 0.066181, 0.074921, 0.074921, 0.076542, 0.035586, 0.021381, 0.040537, 0.045352, 0.046336, 0.035586, 0.051831, 0.090864, 0.090864, 0.164327, 0.15284, 0.222385, 0.15008, 0.074921, 0.045352, 0.047319, 0.085092, 0.046336, 0.056825, 0.073402, 0.10481, 0.185198, 0.257454, 0.264545, 0.257454, 0.268042, 0.295083, 0.236433, 0.209395, 0.122885, 0.129801, 0.090864, 0.081712, 0.142424, 0.161087, 0.232838, 0.328603, 0.257454, 0.257454, 0.232838, 0.222385, 0.229226, 0.158265, 0.142424, 0.111485, 0.185198, 0.170161, 0.170161, 0.236433, 0.161087, 0.257454, 0.257454, 0.209395, 0.142424, 0.137348, 0.229226, 0.232838, 0.216401, 0.278302, 0.384043, 0.31487, 0.308712, 0.301917, 0.356642, 0.291804, 0.222385, 0.122885, 0.073402, 0.048328, 0.049374, 0.094817, 0.11371, 0.111485, 0.200174, 0.284882, 0.257454, 0.137348, 0.144935, 0.088832, 0.051831, 0.045352, 0.074921, 0.079919, 0.085092, 0.058088, 0.060549, 0.125101, 0.222385, 0.324872, 0.284882, 0.284882, 0.31487, 0.288399, 0.291804, 0.209395, 0.219301, 0.243554, 0.349426, 0.26085, 0.291804, 0.377384, 0.271506, 0.26085, 0.268042, 0.164327, 0.225814, 0.25031, 0.26085, 0.25406, 0.243554, 0.275179, 0.271506, 0.239899, 0.25406, 0.247041, 0.321458, 0.30533, 0.321458, 0.342579, 0.418646, 0.472492, 0.5017, 0.653063, 0.618285, 0.525368, 0.657645, 0.680603, 0.754692, 0.724957, 0.712013, 0.694846, 0.823549, 0.808535, 0.812494, 0.791621], '')</t>
  </si>
  <si>
    <t>[38, 42, 43, 46, 47, 50, 51, 52, 53, 54, 55, 56, 57, 58, 60, 128, 135, 294, 295, 296, 297, 298, 299, 300, 301, 302, 303, 304, 305, 306, 307]</t>
  </si>
  <si>
    <t xml:space="preserve">F5S1N7|F5S1N7_9ENTR IclR family transcriptional regulator OS=Enterobacter hormaechei ATCC 49162 </t>
  </si>
  <si>
    <t>([0.144935, 0.092881, 0.170161, 0.206376, 0.134866, 0.185198, 0.21291, 0.243554, 0.173081, 0.206376, 0.15008, 0.118441, 0.090864, 0.090864, 0.038042, 0.034884, 0.038042, 0.034884, 0.058088, 0.058088, 0.109221, 0.10481, 0.164327, 0.069024, 0.055536, 0.106997, 0.054297, 0.055536, 0.056825, 0.055536, 0.033407, 0.064632, 0.085092, 0.170161, 0.200174, 0.284882, 0.295083, 0.243554, 0.155435, 0.155435, 0.10481, 0.06184, 0.11371, 0.111485, 0.129801, 0.170161, 0.094817, 0.127496, 0.125101, 0.06184, 0.06184, 0.109221, 0.100716, 0.139895, 0.120615, 0.120615, 0.15284, 0.158265, 0.194234, 0.170161, 0.167087, 0.155435, 0.219301, 0.179055, 0.185198, 0.203355, 0.120615, 0.194234, 0.15284, 0.155435, 0.158265, 0.257454, 0.158265, 0.094817, 0.071867, 0.069024, 0.038858, 0.040537, 0.023963, 0.019401, 0.040537, 0.026338, 0.046336, 0.048328, 0.076542, 0.045352, 0.038858, 0.074921, 0.078022, 0.078022, 0.078022, 0.158265, 0.096677, 0.155435, 0.25031, 0.209395, 0.206376, 0.295083, 0.284882, 0.264545, 0.264545, 0.167087, 0.232838, 0.243554, 0.236433, 0.200174, 0.281712, 0.281712, 0.179055, 0.106997, 0.102787, 0.085092, 0.079919, 0.079919, 0.079919, 0.06184, 0.079919, 0.079919, 0.079919, 0.079919, 0.078022, 0.102787, 0.17593, 0.120615, 0.11371, 0.064632, 0.066181, 0.064632, 0.11371, 0.116183, 0.21291, 0.232838, 0.271506, 0.200174, 0.281712, 0.281712, 0.225814, 0.257454, 0.257454, 0.222385, 0.147574, 0.15284, 0.147574, 0.15284, 0.137348, 0.137348, 0.219301, 0.18812, 0.194234, 0.106997, 0.185198, 0.164327, 0.15008, 0.078022, 0.142424, 0.137348, 0.15008, 0.229226, 0.147574, 0.17593, 0.206376, 0.30533, 0.401658, 0.42561, 0.41194, 0.517562, 0.422041, 0.422041, 0.472492, 0.461924, 0.613573, 0.553315, 0.447574, 0.4292, 0.557691, 0.483068, 0.40511, 0.398279, 0.408655, 0.521092, 0.483068, 0.450668, 0.436924, 0.433034, 0.291804, 0.222385, 0.139895, 0.219301, 0.229226, 0.21291, 0.125101, 0.059222, 0.071867, 0.125101, 0.21291, 0.132295, 0.155435, 0.216401, 0.134866, 0.085092, 0.045352, 0.056825, 0.043307, 0.025316, 0.026892, 0.054297, 0.081712, 0.137348, 0.134866, 0.083462, 0.0704, 0.11371, 0.142424, 0.096677, 0.092881, 0.054297, 0.056825, 0.036378, 0.045352, 0.078022, 0.129801, 0.21291, 0.116183, 0.194234, 0.288399, 0.275179, 0.288399, 0.288399, 0.301917, 0.301917, 0.284882, 0.324872, 0.36309, 0.450668, 0.447574, 0.444081, 0.444081, 0.5017, 0.549308, 0.529623, 0.529623, 0.422041, 0.40511, 0.5017, 0.359901, 0.268042, 0.275179, 0.182256, 0.116183, 0.10481, 0.111485, 0.15284, 0.144935, 0.11371, 0.081712, 0.106997, 0.085092, 0.127496, 0.122885, 0.120615, 0.074921, 0.051831, 0.094817], '')</t>
  </si>
  <si>
    <t>[165, 170, 171, 174, 179, 237, 238, 239, 240, 243]</t>
  </si>
  <si>
    <t xml:space="preserve">F5S1N8|F5S1N8_9ENTR Short chain dehydrogenase/reductase family oxidoreductase OS=Enterobacter hormaechei ATCC 49162 </t>
  </si>
  <si>
    <t>([0.106997, 0.076542, 0.116183, 0.144935, 0.142424, 0.139895, 0.167087, 0.194234, 0.139895, 0.161087, 0.116183, 0.147574, 0.074921, 0.06312, 0.10481, 0.139895, 0.090864, 0.076542, 0.088832, 0.092881, 0.15008, 0.17593, 0.203355, 0.142424, 0.100716, 0.094817, 0.074921, 0.079919, 0.046336, 0.046336, 0.046336, 0.081712, 0.086953, 0.098513, 0.098513, 0.111485, 0.132295, 0.161087, 0.194234, 0.17593, 0.10481, 0.109221, 0.144935, 0.179055, 0.236433, 0.206376, 0.21291, 0.194234, 0.196879, 0.288399, 0.377384, 0.311707, 0.222385, 0.219301, 0.216401, 0.21291, 0.206376, 0.236433, 0.278302, 0.275179, 0.182256, 0.284882, 0.295083, 0.209395, 0.11371, 0.116183, 0.194234, 0.164327, 0.25031, 0.247041, 0.257454, 0.247041, 0.321458, 0.321458, 0.321458, 0.40511, 0.352862, 0.275179, 0.25406, 0.257454, 0.222385, 0.284882, 0.222385, 0.185198, 0.257454, 0.359901, 0.291804, 0.288399, 0.349426, 0.352862, 0.346032, 0.295083, 0.216401, 0.219301, 0.216401, 0.219301, 0.25406, 0.349426, 0.335645, 0.236433, 0.239899, 0.275179, 0.243554, 0.243554, 0.278302, 0.203355, 0.219301, 0.219301, 0.222385, 0.222385, 0.232838, 0.147574, 0.120615, 0.137348, 0.134866, 0.21291, 0.17593, 0.129801, 0.081712, 0.158265, 0.164327, 0.096677, 0.094817, 0.15008, 0.185198, 0.158265, 0.216401, 0.132295, 0.132295, 0.142424, 0.100716, 0.079919, 0.132295, 0.209395, 0.281712, 0.243554, 0.170161, 0.120615, 0.142424, 0.167087, 0.167087, 0.243554, 0.239899, 0.200174, 0.158265, 0.094817, 0.074921, 0.06184, 0.106997, 0.15284, 0.142424, 0.170161, 0.139895, 0.081712, 0.06184, 0.044297, 0.056825, 0.094817, 0.158265, 0.127496, 0.127496, 0.10481, 0.118441, 0.116183, 0.144935, 0.18812, 0.275179, 0.339168, 0.278302, 0.278302, 0.18812, 0.196879, 0.196879, 0.173081, 0.225814, 0.288399, 0.328603, 0.232838, 0.243554, 0.243554, 0.219301, 0.268042, 0.236433, 0.225814, 0.328603, 0.236433, 0.158265, 0.185198, 0.158265, 0.26085, 0.26085, 0.352862, 0.349426, 0.295083, 0.295083, 0.342579, 0.321458, 0.324872, 0.408655, 0.366687, 0.281712, 0.359901, 0.339168, 0.339168, 0.339168, 0.328603, 0.458154, 0.549308, 0.525368, 0.483068, 0.476583, 0.480142, 0.476583, 0.394753, 0.414856, 0.418646, 0.318242, 0.219301, 0.219301, 0.232838, 0.182256, 0.264545, 0.25406, 0.158265, 0.116183, 0.118441, 0.111485, 0.098513, 0.05306, 0.027463, 0.05306, 0.032017, 0.034884, 0.034884, 0.055536, 0.042364, 0.050641, 0.044297, 0.083462, 0.067594, 0.047319, 0.069024, 0.05306, 0.038042, 0.067594, 0.11371, 0.074921, 0.051831, 0.030003], '')</t>
  </si>
  <si>
    <t>[207, 208]</t>
  </si>
  <si>
    <t xml:space="preserve">F5S1N9|F5S1N9_9ENTR Rieske family iron-sulfur cluster-binding protein OS=Enterobacter hormaechei ATCC 49162 </t>
  </si>
  <si>
    <t>([0.311707, 0.346032, 0.25031, 0.278302, 0.30533, 0.232838, 0.17593, 0.122885, 0.173081, 0.142424, 0.106997, 0.11371, 0.106997, 0.06184, 0.06312, 0.06184, 0.06184, 0.058088, 0.086953, 0.158265, 0.10481, 0.10481, 0.06312, 0.106997, 0.10481, 0.06312, 0.102787, 0.167087, 0.25031, 0.147574, 0.15008, 0.170161, 0.127496, 0.125101, 0.200174, 0.185198, 0.26085, 0.257454, 0.268042, 0.232838, 0.209395, 0.243554, 0.167087, 0.26085, 0.271506, 0.268042, 0.25031, 0.278302, 0.257454, 0.247041, 0.328603, 0.359901, 0.41194, 0.408655, 0.41194, 0.359901, 0.366687, 0.268042, 0.275179, 0.191378, 0.25031, 0.26085, 0.278302, 0.278302, 0.236433, 0.137348, 0.086953, 0.092881, 0.073402, 0.078022, 0.056825, 0.06312, 0.051831, 0.046336, 0.078022, 0.085092, 0.109221, 0.120615, 0.139895, 0.129801, 0.209395, 0.155435, 0.170161, 0.15284, 0.173081, 0.209395, 0.30533, 0.298791, 0.418646, 0.346032, 0.288399, 0.346032, 0.339168, 0.40511, 0.335645, 0.278302, 0.264545, 0.26085, 0.158265, 0.216401, 0.167087, 0.161087, 0.229226, 0.179055, 0.196879, 0.25406, 0.216401, 0.15284, 0.147574, 0.079919, 0.079919, 0.06184, 0.06184, 0.040537, 0.03976, 0.06184, 0.096677, 0.102787, 0.109221, 0.206376, 0.206376, 0.281712, 0.196879, 0.185198, 0.125101, 0.15008, 0.155435, 0.191378, 0.191378, 0.264545, 0.349426, 0.433034, 0.557691, 0.56648, 0.51388, 0.505461, 0.541878, 0.414856, 0.332115, 0.222385, 0.200174, 0.167087, 0.137348, 0.129801, 0.125101, 0.122885, 0.109221, 0.055536, 0.054297, 0.046336, 0.045352, 0.025762, 0.027463, 0.026338, 0.018106, 0.024826, 0.026892, 0.030003, 0.045352, 0.0704, 0.127496, 0.127496, 0.081712, 0.056825, 0.090864, 0.090864, 0.158265, 0.147574, 0.229226, 0.216401, 0.271506, 0.275179, 0.366687, 0.352862, 0.352862, 0.41194, 0.450668, 0.414856, 0.394753, 0.394753, 0.342579, 0.26085, 0.268042, 0.394753, 0.483068, 0.490133, 0.5017, 0.509769, 0.398279, 0.324872, 0.219301, 0.278302, 0.301917, 0.284882, 0.284882, 0.288399, 0.288399, 0.295083, 0.26085, 0.264545, 0.194234, 0.26085, 0.239899, 0.173081, 0.161087, 0.100716, 0.102787, 0.109221, 0.10481, 0.191378, 0.275179, 0.30533, 0.18812, 0.15284, 0.15284, 0.096677, 0.088832, 0.056825, 0.066181, 0.05306, 0.048328, 0.098513, 0.092881, 0.088832, 0.129801, 0.137348, 0.209395, 0.209395, 0.196879, 0.116183, 0.059222, 0.034884, 0.03976, 0.079919, 0.078022, 0.055536, 0.06184, 0.074921, 0.127496, 0.111485, 0.196879, 0.206376, 0.219301, 0.158265, 0.26085, 0.200174, 0.100716, 0.050641, 0.025316, 0.025762, 0.030611, 0.059222, 0.094817, 0.094817, 0.100716, 0.132295, 0.100716, 0.15008, 0.129801, 0.125101, 0.096677, 0.045352, 0.043307, 0.020876, 0.025316, 0.015078, 0.020165, 0.041405, 0.078022, 0.092881, 0.096677, 0.155435, 0.098513, 0.100716, 0.076542, 0.073402, 0.048328, 0.056825, 0.054297, 0.058088, 0.058088, 0.071867, 0.094817, 0.064632, 0.074921, 0.096677, 0.164327, 0.102787, 0.081712, 0.100716, 0.167087, 0.142424, 0.137348, 0.21291, 0.209395, 0.318242, 0.21291, 0.194234, 0.17593, 0.179055, 0.167087, 0.167087, 0.122885, 0.173081, 0.15284, 0.229226, 0.219301, 0.147574, 0.219301, 0.236433, 0.170161, 0.127496, 0.15284, 0.161087, 0.137348, 0.122885, 0.122885, 0.209395, 0.30533, 0.321458, 0.291804, 0.257454, 0.243554, 0.31487, 0.288399, 0.384043, 0.394753, 0.40511, 0.468512, 0.447574, 0.440853, 0.472492, 0.509769, 0.480142, 0.454136, 0.468512, 0.490133, 0.458154, 0.422041, 0.370445], '')</t>
  </si>
  <si>
    <t>[132, 133, 134, 135, 136, 186, 187, 332]</t>
  </si>
  <si>
    <t xml:space="preserve">F5S1P0|F5S1P0_9ENTR Recombinase-like domain-containing protein OS=Enterobacter hormaechei ATCC 49162 </t>
  </si>
  <si>
    <t>([0.41194, 0.5017, 0.56648, 0.585406, 0.59014, 0.626927, 0.497853, 0.525368, 0.59014, 0.653063, 0.632174, 0.703578, 0.716283, 0.694846, 0.703578, 0.795062, 0.759478, 0.775545, 0.759478, 0.707965, 0.771762, 0.852992, 0.84206, 0.716283, 0.733139, 0.759478, 0.657645, 0.690604, 0.545602, 0.521092, 0.494003, 0.505461, 0.483068, 0.468512, 0.483068, 0.505461, 0.521092, 0.541878, 0.51388, 0.538167, 0.509769, 0.486429, 0.41194, 0.321458, 0.387226, 0.384043, 0.301917, 0.390993, 0.483068, 0.521092, 0.41194, 0.42561, 0.447574, 0.454136, 0.401658, 0.401658, 0.377384, 0.288399, 0.318242, 0.440853, 0.349426, 0.328603, 0.31487, 0.387226, 0.390993, 0.418646, 0.394753, 0.40511, 0.377384, 0.321458, 0.387226, 0.5017, 0.494003, 0.494003, 0.494003, 0.59014, 0.604312, 0.476583, 0.553315, 0.541878, 0.494003, 0.575842, 0.529623, 0.545602, 0.517562, 0.497853, 0.414856, 0.447574, 0.447574, 0.468512, 0.51388, 0.42561, 0.387226, 0.352862, 0.311707, 0.278302, 0.219301, 0.147574, 0.239899, 0.200174, 0.129801, 0.116183], '')</t>
  </si>
  <si>
    <t>[1, 2, 3, 4, 5, 7, 8, 9, 10, 11, 12, 13, 14, 15, 16, 17, 18, 19, 20, 21, 22, 23, 24, 25, 26, 27, 28, 29, 31, 35, 36, 37, 38, 39, 40, 49, 71, 75, 76, 78, 79, 81, 82, 83, 84, 90]</t>
  </si>
  <si>
    <t xml:space="preserve">F5S1P1|F5S1P1_9ENTR Naphthalene 1,2-dioxygenase system ferredoxin component OS=Enterobacter hormaechei ATCC 49162 </t>
  </si>
  <si>
    <t>([0.036378, 0.022306, 0.034884, 0.026338, 0.018787, 0.027463, 0.034884, 0.043307, 0.059222, 0.073402, 0.043307, 0.034884, 0.017447, 0.033407, 0.032017, 0.026338, 0.021381, 0.024826, 0.023534, 0.017797, 0.023087, 0.029376, 0.049374, 0.026892, 0.024393, 0.041405, 0.024826, 0.016528, 0.018787, 0.015078, 0.017138, 0.033407, 0.036378, 0.069024, 0.069024, 0.073402, 0.037156, 0.055536, 0.048328, 0.048328, 0.083462, 0.132295, 0.11371, 0.125101, 0.200174, 0.275179, 0.295083, 0.278302, 0.370445, 0.281712, 0.225814, 0.134866, 0.079919, 0.132295, 0.127496, 0.127496, 0.067594, 0.078022, 0.05306, 0.06312, 0.071867, 0.079919, 0.047319, 0.042364, 0.046336, 0.044297, 0.038042, 0.0198, 0.027463, 0.017138, 0.015694, 0.024826, 0.043307, 0.074921, 0.033407, 0.022306, 0.022306, 0.042364, 0.074921, 0.085092, 0.094817, 0.094817, 0.049374, 0.092881, 0.092881, 0.074921, 0.086953, 0.086953, 0.098513, 0.059222, 0.111485, 0.122885, 0.118441, 0.118441, 0.118441, 0.21291, 0.194234, 0.109221, 0.096677, 0.096677, 0.120615, 0.173081, 0.155435, 0.229226, 0.21291, 0.216401, 0.232838, 0.206376, 0.158265, 0.247041, 0.288399, 0.264545, 0.271506, 0.179055, 0.18812, 0.196879, 0.196879, 0.203355, 0.295083, 0.21291, 0.225814, 0.116183, 0.078022, 0.088832, 0.10481, 0.102787, 0.116183, 0.090864, 0.078022, 0.11371, 0.074921, 0.100716, 0.083462, 0.111485, 0.200174, 0.142424, 0.098513, 0.064632], '')</t>
  </si>
  <si>
    <t xml:space="preserve">F5S1P2|F5S1P2_9ENTR Uncharacterized protein OS=Enterobacter hormaechei ATCC 49162 </t>
  </si>
  <si>
    <t>([0.418646, 0.454136, 0.490133, 0.529623, 0.408655, 0.447574, 0.472492, 0.380708, 0.324872, 0.352862, 0.384043, 0.414856, 0.414856, 0.454136, 0.458154, 0.414856, 0.418646, 0.444081, 0.447574, 0.346032, 0.301917, 0.291804, 0.291804, 0.206376, 0.232838, 0.264545, 0.264545, 0.191378, 0.200174, 0.179055, 0.173081, 0.090864, 0.092881, 0.071867, 0.045352, 0.033407, 0.031287, 0.03976, 0.054297, 0.037156, 0.069024, 0.066181, 0.042364], '')</t>
  </si>
  <si>
    <t xml:space="preserve">F5S1P6|F5S1P6_9ENTR MFS family major facilitator transporter, D-xylose-proton symporter OS=Enterobacter hormaechei ATCC 49162 </t>
  </si>
  <si>
    <t>([0.837511, 0.856457, 0.852992, 0.775545, 0.680603, 0.703578, 0.494003, 0.346032, 0.271506, 0.229226, 0.132295, 0.098513, 0.060549, 0.042364, 0.020522, 0.015344, 0.014783, 0.009015, 0.006421, 0.004208, 0.00407, 0.003053, 0.003053, 0.002138, 0.00243, 0.002211, 0.00146, 0.001967, 0.002976, 0.003366, 0.00292, 0.004689, 0.004414, 0.003671, 0.004315, 0.006078, 0.007555, 0.005011, 0.007177, 0.007031, 0.011106, 0.009483, 0.015344, 0.015078, 0.030611, 0.037156, 0.033407, 0.038858, 0.030003, 0.029376, 0.038042, 0.051831, 0.029376, 0.028695, 0.058088, 0.03976, 0.026892, 0.014783, 0.030611, 0.021816, 0.025762, 0.025762, 0.033407, 0.032677, 0.016826, 0.009728, 0.008723, 0.00777, 0.010509, 0.009483, 0.009483, 0.009865, 0.012727, 0.017138, 0.035586, 0.018787, 0.017447, 0.01204, 0.018415, 0.014315, 0.010372, 0.009294, 0.006039, 0.004689, 0.004161, 0.00558, 0.007555, 0.005503, 0.00543, 0.005318, 0.006421, 0.005683, 0.004775, 0.005249, 0.00543, 0.004247, 0.006421, 0.005932, 0.005992, 0.004315, 0.003512, 0.004775, 0.006795, 0.008002, 0.007177, 0.005799, 0.005872, 0.004208, 0.005011, 0.005872, 0.005932, 0.005249, 0.005249, 0.005992, 0.003864, 0.003821, 0.004414, 0.004431, 0.004208, 0.004161, 0.004247, 0.005932, 0.006482, 0.004577, 0.005318, 0.008525, 0.015344, 0.015694, 0.016528, 0.021381, 0.036378, 0.035586, 0.044297, 0.029376, 0.029376, 0.045352, 0.021381, 0.029376, 0.013821, 0.019109, 0.0198, 0.040537, 0.021381, 0.019109, 0.019109, 0.013821, 0.011903, 0.009187, 0.006245, 0.006374, 0.006194, 0.006421, 0.006701, 0.007031, 0.006533, 0.006533, 0.00543, 0.007495, 0.007259, 0.009096, 0.007315, 0.01078, 0.006988, 0.008409, 0.005872, 0.008276, 0.009015, 0.006194, 0.005011, 0.005011, 0.007645, 0.006795, 0.005011, 0.00359, 0.002976, 0.003212, 0.002336, 0.003246, 0.002512, 0.001649, 0.001271, 0.001305, 0.001391, 0.002155, 0.002503, 0.003804, 0.003821, 0.003512, 0.003366, 0.004135, 0.005011, 0.004611, 0.005249, 0.006795, 0.006421, 0.009096, 0.015344, 0.022306, 0.024826, 0.042364, 0.058088, 0.067594, 0.067594, 0.056825, 0.026338, 0.026892, 0.024393, 0.025316, 0.051831, 0.090864, 0.127496, 0.129801, 0.127496, 0.139895, 0.155435, 0.17593, 0.194234, 0.200174, 0.144935, 0.129801, 0.144935, 0.21291, 0.21291, 0.318242, 0.236433, 0.346032, 0.352862, 0.339168, 0.328603, 0.216401, 0.216401, 0.116183, 0.066181, 0.067594, 0.0704, 0.069024, 0.127496, 0.122885, 0.049374, 0.100716, 0.100716, 0.0704, 0.042364, 0.037156, 0.0198, 0.032017, 0.020165, 0.011342, 0.007877, 0.008156, 0.008409, 0.00777, 0.01204, 0.025316, 0.01227, 0.011518, 0.01078, 0.008804, 0.008804, 0.010221, 0.007031, 0.005872, 0.004577, 0.00407, 0.005223, 0.007877, 0.008002, 0.007177, 0.006533, 0.009977, 0.006795, 0.008624, 0.010672, 0.006795, 0.006795, 0.011669, 0.011669, 0.01227, 0.018787, 0.018106, 0.021381, 0.021816, 0.031287, 0.0704, 0.094817, 0.066181, 0.033407, 0.032677, 0.034884, 0.085092, 0.081712, 0.096677, 0.066181, 0.051831, 0.11371, 0.049374, 0.023534, 0.018106, 0.010372, 0.00962, 0.006567, 0.006142, 0.008895, 0.009096, 0.006374, 0.008075, 0.011903, 0.017447, 0.020522, 0.03976, 0.020165, 0.0198, 0.017138, 0.029376, 0.017797, 0.010372, 0.012491, 0.015344, 0.014783, 0.016528, 0.016528, 0.0198, 0.030003, 0.017797, 0.009977, 0.016021, 0.016826, 0.011518, 0.008804, 0.007555, 0.006039, 0.008276, 0.005683, 0.007555, 0.007495, 0.013821, 0.025316, 0.031287, 0.048328, 0.029376, 0.022306, 0.017797, 0.016257, 0.013265, 0.014315, 0.014586, 0.009294, 0.007259, 0.006078, 0.00543, 0.004135, 0.004921, 0.003478, 0.004247, 0.003607, 0.003671, 0.002976, 0.00283, 0.003555, 0.002512, 0.002662, 0.002881, 0.002606, 0.002482, 0.002366, 0.00283, 0.004208, 0.004208, 0.005223, 0.008624, 0.008624, 0.013437, 0.013437, 0.027463, 0.038042, 0.025316, 0.025762, 0.018106, 0.019109, 0.01204, 0.020522, 0.041405, 0.06184, 0.106997, 0.196879, 0.158265, 0.086953, 0.056825, 0.118441, 0.078022, 0.032017, 0.038042, 0.037156, 0.028695, 0.029376, 0.013821, 0.015344, 0.016257, 0.020876, 0.011669, 0.016826, 0.017797, 0.010372, 0.012491, 0.012727, 0.009977, 0.017447, 0.034884, 0.020522, 0.011106, 0.010221, 0.00962, 0.011106, 0.011106, 0.008804, 0.008895, 0.00962, 0.009015, 0.005872, 0.00515, 0.005623, 0.003963, 0.003963, 0.003924, 0.002881, 0.002057, 0.001748, 0.001872, 0.002035, 0.003109, 0.004247, 0.005223, 0.005992, 0.006619, 0.004835, 0.007259, 0.006795, 0.006619, 0.011106, 0.021381, 0.043307, 0.034884, 0.047319, 0.045352, 0.088832, 0.161087, 0.281712, 0.25406, 0.225814, 0.222385, 0.129801, 0.129801, 0.109221, 0.164327, 0.17593, 0.257454, 0.206376, 0.191378, 0.298791, 0.239899, 0.206376, 0.161087, 0.288399, 0.356642, 0.321458], '')</t>
  </si>
  <si>
    <t xml:space="preserve">F5S1P8|F5S1P8_9ENTR Endonuclease I OS=Enterobacter hormaechei ATCC 49162 </t>
  </si>
  <si>
    <t>([0.073402, 0.045352, 0.051831, 0.073402, 0.079919, 0.055536, 0.0704, 0.088832, 0.111485, 0.116183, 0.090864, 0.096677, 0.10481, 0.102787, 0.06184, 0.090864, 0.092881, 0.083462, 0.096677, 0.137348, 0.137348, 0.222385, 0.301917, 0.30533, 0.301917, 0.275179, 0.352862, 0.284882, 0.295083, 0.268042, 0.301917, 0.321458, 0.374039, 0.36309, 0.377384, 0.356642, 0.264545, 0.170161, 0.264545, 0.170161, 0.164327, 0.129801, 0.134866, 0.085092, 0.10481, 0.102787, 0.139895, 0.139895, 0.200174, 0.147574, 0.125101, 0.125101, 0.116183, 0.083462, 0.085092, 0.041405, 0.074921, 0.073402, 0.132295, 0.098513, 0.173081, 0.173081, 0.247041, 0.25031, 0.332115, 0.324872, 0.30533, 0.301917, 0.30533, 0.232838, 0.298791, 0.275179, 0.275179, 0.349426, 0.318242, 0.268042, 0.398279, 0.370445, 0.377384, 0.387226, 0.346032, 0.339168, 0.342579, 0.346032, 0.339168, 0.339168, 0.236433, 0.182256, 0.191378, 0.196879, 0.264545, 0.25406, 0.332115, 0.321458, 0.332115, 0.288399, 0.318242, 0.288399, 0.324872, 0.436924, 0.374039, 0.380708, 0.384043, 0.387226, 0.342579, 0.349426, 0.335645, 0.444081, 0.497853, 0.486429, 0.490133, 0.418646, 0.4292, 0.454136, 0.433034, 0.370445, 0.468512, 0.5017, 0.447574, 0.447574, 0.418646, 0.486429, 0.59014, 0.59014, 0.59014, 0.525368, 0.483068, 0.401658, 0.387226, 0.433034, 0.349426, 0.349426, 0.418646, 0.408655, 0.387226, 0.408655, 0.465241, 0.384043, 0.377384, 0.436924, 0.328603, 0.311707, 0.271506, 0.271506, 0.222385, 0.222385, 0.225814, 0.257454, 0.346032, 0.349426, 0.291804, 0.352862, 0.349426, 0.377384, 0.40511, 0.380708, 0.380708, 0.356642, 0.440853, 0.440853, 0.433034, 0.472492, 0.472492, 0.5017, 0.505461, 0.472492, 0.377384, 0.384043, 0.349426, 0.342579, 0.356642, 0.40511, 0.339168, 0.346032, 0.25406, 0.236433, 0.194234, 0.194234, 0.209395, 0.219301, 0.229226, 0.229226, 0.301917, 0.257454, 0.179055, 0.185198, 0.243554, 0.239899, 0.332115, 0.366687, 0.30533, 0.216401, 0.247041, 0.278302, 0.268042, 0.349426, 0.243554, 0.318242, 0.232838, 0.247041, 0.236433, 0.239899, 0.247041, 0.239899, 0.236433, 0.301917, 0.288399, 0.257454, 0.356642, 0.342579, 0.352862, 0.418646, 0.51388, 0.51388, 0.483068, 0.42561, 0.422041, 0.517562, 0.483068, 0.480142, 0.476583, 0.450668, 0.447574, 0.433034, 0.4292, 0.483068, 0.490133, 0.480142, 0.534167, 0.5017, 0.483068, 0.444081, 0.414856, 0.370445, 0.278302], '')</t>
  </si>
  <si>
    <t>[117, 122, 123, 124, 125, 163, 164, 212, 213, 217, 228, 229]</t>
  </si>
  <si>
    <t xml:space="preserve">F5S1Q1|F5S1Q1_9ENTR UPF0301 protein HMPREF9086_3811 OS=Enterobacter hormaechei ATCC 49162 </t>
  </si>
  <si>
    <t>([0.030003, 0.066181, 0.069024, 0.040537, 0.066181, 0.096677, 0.15008, 0.098513, 0.059222, 0.074921, 0.094817, 0.120615, 0.073402, 0.085092, 0.043307, 0.024393, 0.017447, 0.036378, 0.034884, 0.067594, 0.092881, 0.127496, 0.109221, 0.109221, 0.144935, 0.137348, 0.073402, 0.034068, 0.034068, 0.073402, 0.0704, 0.085092, 0.048328, 0.085092, 0.137348, 0.137348, 0.229226, 0.219301, 0.219301, 0.311707, 0.206376, 0.120615, 0.122885, 0.118441, 0.085092, 0.10481, 0.056825, 0.120615, 0.164327, 0.275179, 0.225814, 0.229226, 0.127496, 0.229226, 0.229226, 0.137348, 0.206376, 0.125101, 0.196879, 0.17593, 0.200174, 0.219301, 0.268042, 0.164327, 0.170161, 0.25406, 0.288399, 0.295083, 0.232838, 0.284882, 0.278302, 0.308712, 0.311707, 0.291804, 0.173081, 0.094817, 0.161087, 0.173081, 0.288399, 0.301917, 0.236433, 0.118441, 0.173081, 0.206376, 0.295083, 0.200174, 0.196879, 0.100716, 0.164327, 0.206376, 0.196879, 0.191378, 0.134866, 0.088832, 0.173081, 0.271506, 0.356642, 0.352862, 0.359901, 0.26085, 0.15008, 0.232838, 0.349426, 0.26085, 0.264545, 0.271506, 0.335645, 0.335645, 0.447574, 0.480142, 0.461924, 0.472492, 0.394753, 0.377384, 0.380708, 0.342579, 0.25031, 0.25406, 0.170161, 0.134866, 0.194234, 0.18812, 0.191378, 0.182256, 0.268042, 0.281712, 0.185198, 0.232838, 0.25031, 0.257454, 0.147574, 0.090864, 0.086953, 0.139895, 0.18812, 0.164327, 0.122885, 0.196879, 0.170161, 0.288399, 0.284882, 0.298791, 0.356642, 0.346032, 0.257454, 0.179055, 0.094817, 0.15008, 0.142424, 0.158265, 0.083462, 0.122885, 0.200174, 0.18812, 0.106997, 0.125101, 0.216401, 0.271506, 0.232838, 0.257454, 0.15008, 0.106997, 0.100716, 0.071867, 0.071867, 0.073402, 0.071867, 0.137348, 0.11371, 0.129801, 0.109221, 0.127496, 0.125101, 0.118441, 0.118441, 0.164327, 0.142424, 0.106997, 0.106997, 0.102787, 0.083462, 0.127496, 0.200174, 0.158265, 0.26085, 0.194234], '')</t>
  </si>
  <si>
    <t xml:space="preserve">F5S1Q3|F5S1Q3_9ENTR 4-diphosphocytidyl-2-C-methyl-D-erythritol kinase OS=Enterobacter hormaechei ATCC 49162 </t>
  </si>
  <si>
    <t>([0.083462, 0.122885, 0.161087, 0.216401, 0.167087, 0.196879, 0.247041, 0.182256, 0.209395, 0.161087, 0.127496, 0.15008, 0.15008, 0.203355, 0.219301, 0.239899, 0.324872, 0.288399, 0.308712, 0.384043, 0.384043, 0.454136, 0.447574, 0.366687, 0.366687, 0.468512, 0.444081, 0.461924, 0.436924, 0.468512, 0.604312, 0.741537, 0.759478, 0.657645, 0.685117, 0.604312, 0.472492, 0.394753, 0.494003, 0.472492, 0.377384, 0.298791, 0.308712, 0.321458, 0.422041, 0.422041, 0.401658, 0.433034, 0.374039, 0.384043, 0.25031, 0.194234, 0.17593, 0.170161, 0.243554, 0.170161, 0.203355, 0.17593, 0.225814, 0.167087, 0.196879, 0.209395, 0.264545, 0.257454, 0.239899, 0.232838, 0.216401, 0.137348, 0.132295, 0.15284, 0.243554, 0.318242, 0.236433, 0.222385, 0.222385, 0.179055, 0.239899, 0.232838, 0.278302, 0.301917, 0.275179, 0.243554, 0.247041, 0.268042, 0.191378, 0.129801, 0.144935, 0.092881, 0.15284, 0.102787, 0.120615, 0.129801, 0.092881, 0.167087, 0.147574, 0.092881, 0.116183, 0.078022, 0.092881, 0.132295, 0.116183, 0.116183, 0.158265, 0.247041, 0.17593, 0.173081, 0.247041, 0.225814, 0.321458, 0.324872, 0.40511, 0.295083, 0.196879, 0.200174, 0.144935, 0.173081, 0.25406, 0.222385, 0.295083, 0.264545, 0.264545, 0.291804, 0.380708, 0.342579, 0.335645, 0.42561, 0.418646, 0.394753, 0.352862, 0.308712, 0.229226, 0.236433, 0.206376, 0.209395, 0.301917, 0.370445, 0.366687, 0.370445, 0.408655, 0.401658, 0.40511, 0.318242, 0.232838, 0.243554, 0.167087, 0.17593, 0.179055, 0.295083, 0.257454, 0.301917, 0.222385, 0.264545, 0.170161, 0.284882, 0.370445, 0.374039, 0.370445, 0.291804, 0.203355, 0.120615, 0.125101, 0.127496, 0.203355, 0.298791, 0.200174, 0.284882, 0.275179, 0.271506, 0.232838, 0.339168, 0.318242, 0.318242, 0.318242, 0.422041, 0.384043, 0.301917, 0.284882, 0.281712, 0.324872, 0.321458, 0.414856, 0.42561, 0.4292, 0.465241, 0.461924, 0.490133, 0.394753, 0.30533, 0.219301, 0.219301, 0.203355, 0.134866, 0.225814, 0.268042, 0.25031, 0.298791, 0.387226, 0.298791, 0.295083, 0.247041, 0.301917, 0.222385, 0.21291, 0.17593, 0.127496, 0.132295, 0.191378, 0.278302, 0.366687, 0.366687, 0.301917, 0.206376, 0.26085, 0.271506, 0.182256, 0.194234, 0.185198, 0.17593, 0.268042, 0.243554, 0.298791, 0.328603, 0.387226, 0.291804, 0.332115, 0.359901, 0.26085, 0.18812, 0.200174, 0.200174, 0.179055, 0.281712, 0.335645, 0.366687, 0.377384, 0.454136, 0.454136, 0.490133, 0.418646, 0.414856, 0.454136, 0.486429, 0.398279, 0.398279, 0.494003, 0.476583, 0.398279, 0.476583, 0.521092, 0.436924, 0.346032, 0.422041, 0.387226, 0.41194, 0.324872, 0.30533, 0.311707, 0.311707, 0.203355, 0.275179, 0.281712, 0.271506, 0.264545, 0.275179, 0.275179, 0.196879, 0.129801, 0.209395, 0.142424, 0.106997, 0.106997, 0.179055, 0.209395, 0.206376, 0.185198, 0.236433, 0.21291, 0.225814, 0.144935, 0.129801, 0.125101, 0.134866, 0.132295, 0.134866, 0.196879, 0.137348, 0.206376, 0.206376, 0.232838, 0.311707, 0.301917, 0.30533, 0.291804, 0.291804, 0.291804, 0.318242, 0.346032, 0.342579, 0.328603, 0.380708, 0.476583, 0.494003, 0.380708, 0.394753, 0.394753, 0.387226, 0.40511, 0.377384, 0.472492, 0.4292, 0.4292, 0.497853, 0.575842, 0.575842, 0.56648, 0.476583, 0.458154, 0.440853, 0.454136, 0.433034, 0.447574, 0.422041, 0.374039, 0.5017, 0.454136, 0.418646], '')</t>
  </si>
  <si>
    <t>[30, 31, 32, 33, 34, 35, 248, 312, 313, 314, 323]</t>
  </si>
  <si>
    <t xml:space="preserve">F5S1Q5|F5S1Q5_9ENTR FkuM-YggT family potassium (K+) uptake transporter B OS=Enterobacter hormaechei ATCC 49162 </t>
  </si>
  <si>
    <t>([0.00407, 0.002761, 0.004358, 0.003177, 0.002336, 0.003246, 0.003177, 0.003298, 0.002581, 0.002155, 0.001709, 0.00225, 0.001541, 0.000945, 0.001267, 0.001232, 0.001335, 0.001692, 0.002606, 0.002366, 0.002396, 0.002057, 0.002078, 0.002035, 0.003298, 0.003177, 0.003053, 0.003757, 0.002761, 0.00283, 0.003212, 0.004689, 0.003276, 0.004483, 0.006482, 0.008804, 0.006374, 0.006795, 0.008075, 0.008804, 0.006619, 0.006421, 0.01078, 0.013016, 0.007495, 0.007495, 0.01078, 0.008804, 0.008723, 0.019401, 0.019109, 0.037156, 0.034884, 0.076542, 0.069024, 0.030611, 0.013437, 0.015694, 0.020165, 0.00962, 0.005872, 0.005872, 0.005799, 0.004315, 0.003864, 0.005623, 0.004483, 0.00359, 0.003298, 0.00231, 0.001288, 0.00155, 0.001069, 0.000614, 0.000674, 0.000318, 0.000614, 0.001211, 0.000906, 0.000648, 0.000721, 0.000713, 0.000958, 0.000833, 0.000833, 0.000854, 0.000451, 0.000309, 0.000378, 0.000614, 0.001112, 0.001335, 0.001623, 0.002276, 0.002327, 0.001408, 0.001417, 0.000854, 0.000468, 0.000477, 0.000498, 0.000575, 0.000816, 0.000816, 0.000532, 0.000614, 0.001061, 0.001069, 0.001202, 0.001597, 0.001572, 0.00152, 0.002138, 0.002117, 0.002349, 0.002503, 0.003963, 0.004247, 0.005249, 0.004899, 0.004736, 0.007091, 0.006533, 0.008624, 0.011342, 0.026338, 0.019401, 0.010509, 0.020165, 0.043307, 0.019401, 0.0198, 0.019401, 0.010509, 0.006988, 0.006988, 0.008156, 0.006078, 0.009187, 0.010926, 0.010221, 0.021816, 0.009865, 0.017447, 0.018787, 0.011518, 0.006619, 0.006567, 0.007177, 0.004775, 0.003079, 0.00316, 0.002057, 0.001434, 0.001408, 0.002276, 0.001572, 0.001808, 0.001434, 0.001249, 0.001344, 0.001383, 0.00076, 0.001434, 0.001232, 0.001159, 0.001434, 0.002349, 0.002705, 0.002512, 0.002512, 0.003997, 0.005872, 0.006039, 0.005623, 0.006894, 0.005683, 0.004835, 0.004135, 0.005318, 0.005249, 0.003864, 0.004976, 0.006701, 0.00515, 0.005011, 0.003478, 0.002435], '')</t>
  </si>
  <si>
    <t xml:space="preserve">F5S1Q6|F5S1Q6_9ENTR UPF0235 protein HMPREF9086_3816 OS=Enterobacter hormaechei ATCC 49162 </t>
  </si>
  <si>
    <t>([0.291804, 0.219301, 0.144935, 0.194234, 0.134866, 0.090864, 0.059222, 0.081712, 0.127496, 0.15008, 0.15008, 0.17593, 0.182256, 0.219301, 0.288399, 0.200174, 0.120615, 0.170161, 0.129801, 0.132295, 0.129801, 0.206376, 0.284882, 0.281712, 0.275179, 0.284882, 0.339168, 0.339168, 0.339168, 0.278302, 0.311707, 0.374039, 0.30533, 0.311707, 0.295083, 0.301917, 0.359901, 0.440853, 0.41194, 0.509769, 0.408655, 0.414856, 0.401658, 0.30533, 0.308712, 0.281712, 0.349426, 0.380708, 0.370445, 0.370445, 0.332115, 0.271506, 0.236433, 0.308712, 0.301917, 0.236433, 0.15284, 0.111485, 0.111485, 0.129801, 0.120615, 0.194234, 0.125101, 0.125101, 0.196879, 0.284882, 0.311707, 0.318242, 0.247041, 0.346032, 0.25406, 0.243554, 0.284882, 0.318242, 0.324872, 0.31487, 0.291804, 0.41194, 0.509769, 0.509769, 0.436924, 0.408655, 0.366687, 0.366687, 0.374039, 0.380708, 0.374039, 0.390993, 0.36309, 0.418646, 0.398279, 0.486429, 0.59014, 0.545602, 0.476583, 0.440853, 0.41194, 0.56648], '')</t>
  </si>
  <si>
    <t>[39, 78, 79, 92, 93, 97]</t>
  </si>
  <si>
    <t xml:space="preserve">F5S1Q9|F5S1Q9_9ENTR DNA (Cytosine-5-)-methyltransferase OS=Enterobacter hormaechei ATCC 49162 </t>
  </si>
  <si>
    <t>([0.045352, 0.056825, 0.0704, 0.100716, 0.06184, 0.088832, 0.11371, 0.142424, 0.170161, 0.185198, 0.194234, 0.158265, 0.079919, 0.081712, 0.083462, 0.055536, 0.051831, 0.086953, 0.090864, 0.085092, 0.042364, 0.074921, 0.090864, 0.060549, 0.059222, 0.05306, 0.045352, 0.040537, 0.041405, 0.038858, 0.050641, 0.032677, 0.056825, 0.127496, 0.125101, 0.125101, 0.127496, 0.142424, 0.078022, 0.076542, 0.059222, 0.079919, 0.069024, 0.042364, 0.066181, 0.038858, 0.067594, 0.049374, 0.055536, 0.031287, 0.034068, 0.029376, 0.050641, 0.051831, 0.045352, 0.079919, 0.129801, 0.206376, 0.206376, 0.31487, 0.25031, 0.311707, 0.352862, 0.380708, 0.4292, 0.454136, 0.454136, 0.352862, 0.332115, 0.342579, 0.41194, 0.40511, 0.40511, 0.278302, 0.194234, 0.147574, 0.090864, 0.079919, 0.038042, 0.017797, 0.018787, 0.033407, 0.032677, 0.022306, 0.011106, 0.012491, 0.012727, 0.019401, 0.041405, 0.060549, 0.037156, 0.024826, 0.025316, 0.023087, 0.030003, 0.030611, 0.045352, 0.079919, 0.05306, 0.10481, 0.173081, 0.10481, 0.100716, 0.116183, 0.173081, 0.318242, 0.295083, 0.308712, 0.298791, 0.321458, 0.324872, 0.370445, 0.447574, 0.42561, 0.422041, 0.517562, 0.648219, 0.626927, 0.59014, 0.771762], '')</t>
  </si>
  <si>
    <t>[115, 116, 117, 118, 119]</t>
  </si>
  <si>
    <t xml:space="preserve">F5S1R0|F5S1R0_9ENTR Chromosome segregation ATPase OS=Enterobacter hormaechei ATCC 49162 </t>
  </si>
  <si>
    <t>([0.050641, 0.059222, 0.038042, 0.055536, 0.078022, 0.106997, 0.11371, 0.147574, 0.15284, 0.191378, 0.147574, 0.170161, 0.122885, 0.125101, 0.086953, 0.134866, 0.229226, 0.257454, 0.324872, 0.359901, 0.374039, 0.390993, 0.346032, 0.4292, 0.465241, 0.472492, 0.468512, 0.436924, 0.433034, 0.40511, 0.387226, 0.468512, 0.483068, 0.570702, 0.570702, 0.666105, 0.56648, 0.465241, 0.380708, 0.374039, 0.398279, 0.461924, 0.521092, 0.622677, 0.545602, 0.509769, 0.408655, 0.418646, 0.476583, 0.465241, 0.570702, 0.58069, 0.59917, 0.497853, 0.486429, 0.461924, 0.422041, 0.497853, 0.570702, 0.699094, 0.703578, 0.618285, 0.575842, 0.59014, 0.480142, 0.553315, 0.517562, 0.657645, 0.541878, 0.545602, 0.549308, 0.480142, 0.401658, 0.42561, 0.414856, 0.332115, 0.370445, 0.40511, 0.398279, 0.370445, 0.284882, 0.281712, 0.311707, 0.278302, 0.281712, 0.359901, 0.349426, 0.380708, 0.30533, 0.352862, 0.278302, 0.284882, 0.308712, 0.301917, 0.182256, 0.268042, 0.346032, 0.346032, 0.278302, 0.278302, 0.31487, 0.390993, 0.387226, 0.398279, 0.433034, 0.418646, 0.42561, 0.4292, 0.352862, 0.418646, 0.440853, 0.444081, 0.444081, 0.444081, 0.538167, 0.553315, 0.545602, 0.562014, 0.549308, 0.59508, 0.613573, 0.59917, 0.5017, 0.418646, 0.418646, 0.447574, 0.447574, 0.444081, 0.454136, 0.529623, 0.447574, 0.454136, 0.436924, 0.440853, 0.36309, 0.356642, 0.40511, 0.328603, 0.324872, 0.324872, 0.291804, 0.281712, 0.25406, 0.339168, 0.414856, 0.408655, 0.41194, 0.339168, 0.278302, 0.281712, 0.288399, 0.332115, 0.30533, 0.390993, 0.377384, 0.374039, 0.30533, 0.332115, 0.418646, 0.41194, 0.324872, 0.394753, 0.40511, 0.40511, 0.394753, 0.370445, 0.36309, 0.332115, 0.342579, 0.328603, 0.311707, 0.308712, 0.328603, 0.352862, 0.366687, 0.408655, 0.41194, 0.490133, 0.486429, 0.414856, 0.339168, 0.418646, 0.408655, 0.324872, 0.349426, 0.349426, 0.298791, 0.30533, 0.332115, 0.394753, 0.387226, 0.394753, 0.408655, 0.418646, 0.339168, 0.324872, 0.295083, 0.370445, 0.377384, 0.352862, 0.42561, 0.408655, 0.41194, 0.414856, 0.398279, 0.398279, 0.398279, 0.483068, 0.41194, 0.342579, 0.339168, 0.422041, 0.356642, 0.281712, 0.271506, 0.275179, 0.288399, 0.288399, 0.288399, 0.278302, 0.298791, 0.264545, 0.278302, 0.209395, 0.206376, 0.298791, 0.222385, 0.219301, 0.185198, 0.222385, 0.271506, 0.243554, 0.209395, 0.257454, 0.31487, 0.281712, 0.374039, 0.318242], '')</t>
  </si>
  <si>
    <t>[33, 34, 35, 36, 42, 43, 44, 45, 50, 51, 52, 58, 59, 60, 61, 62, 63, 65, 66, 67, 68, 69, 70, 114, 115, 116, 117, 118, 119, 120, 121, 122, 129]</t>
  </si>
  <si>
    <t xml:space="preserve">F5S1R1|F5S1R1_9ENTR DUF469 domain-containing protein OS=Enterobacter hormaechei ATCC 49162 </t>
  </si>
  <si>
    <t>([0.349426, 0.36309, 0.342579, 0.36309, 0.281712, 0.321458, 0.356642, 0.25406, 0.288399, 0.318242, 0.278302, 0.30533, 0.219301, 0.222385, 0.158265, 0.15284, 0.094817, 0.096677, 0.055536, 0.111485, 0.132295, 0.142424, 0.155435, 0.17593, 0.129801, 0.203355, 0.200174, 0.127496, 0.225814, 0.222385, 0.219301, 0.219301, 0.222385, 0.308712, 0.209395, 0.196879, 0.225814, 0.324872, 0.278302, 0.308712, 0.288399, 0.308712, 0.311707, 0.298791, 0.216401, 0.26085, 0.155435, 0.158265, 0.232838, 0.219301, 0.222385, 0.137348, 0.125101, 0.106997, 0.0704, 0.137348, 0.203355, 0.127496, 0.076542, 0.078022, 0.127496, 0.125101, 0.111485, 0.071867, 0.078022, 0.122885, 0.096677, 0.179055, 0.179055, 0.182256, 0.182256, 0.179055, 0.247041, 0.247041, 0.203355, 0.278302, 0.257454, 0.167087, 0.167087, 0.247041, 0.31487, 0.301917, 0.288399, 0.194234, 0.264545, 0.268042, 0.209395, 0.25406, 0.185198, 0.173081, 0.173081, 0.116183, 0.060549, 0.073402, 0.081712, 0.069024, 0.043307, 0.049374, 0.069024, 0.096677, 0.071867, 0.050641, 0.038858, 0.030003, 0.046336, 0.028107, 0.017447, 0.021381], '')</t>
  </si>
  <si>
    <t xml:space="preserve">F5S1R4|F5S1R4_9ENTR Probable Fe(2+)-trafficking protein OS=Enterobacter hormaechei ATCC 49162 </t>
  </si>
  <si>
    <t>([0.05306, 0.036378, 0.06184, 0.086953, 0.125101, 0.129801, 0.173081, 0.203355, 0.243554, 0.278302, 0.203355, 0.25031, 0.182256, 0.137348, 0.182256, 0.185198, 0.191378, 0.18812, 0.284882, 0.335645, 0.328603, 0.352862, 0.328603, 0.328603, 0.342579, 0.26085, 0.284882, 0.268042, 0.275179, 0.239899, 0.139895, 0.225814, 0.225814, 0.194234, 0.298791, 0.26085, 0.257454, 0.257454, 0.335645, 0.298791, 0.232838, 0.170161, 0.247041, 0.356642, 0.339168, 0.321458, 0.321458, 0.321458, 0.291804, 0.247041, 0.281712, 0.418646, 0.4292, 0.414856, 0.525368, 0.505461, 0.433034, 0.366687, 0.366687, 0.377384, 0.42561, 0.461924, 0.468512, 0.468512, 0.356642, 0.295083, 0.203355, 0.291804, 0.295083, 0.324872, 0.370445, 0.295083, 0.264545, 0.182256, 0.194234, 0.200174, 0.127496, 0.18812, 0.288399, 0.30533, 0.30533, 0.291804, 0.30533, 0.349426, 0.311707, 0.40511, 0.476583, 0.613573, 0.570702, 0.549308, 0.534167, 0.490133], '')</t>
  </si>
  <si>
    <t>[54, 55, 87, 88, 89, 90]</t>
  </si>
  <si>
    <t xml:space="preserve">F5S1R7|F5S1R7_9ENTR Ornithine decarboxylase OS=Enterobacter hormaechei ATCC 49162 </t>
  </si>
  <si>
    <t>([0.006988, 0.009865, 0.013821, 0.010926, 0.016021, 0.013265, 0.009015, 0.00962, 0.008276, 0.008723, 0.010221, 0.013016, 0.017138, 0.020165, 0.01204, 0.016826, 0.021816, 0.021381, 0.046336, 0.092881, 0.05306, 0.031287, 0.030611, 0.030003, 0.030611, 0.029376, 0.049374, 0.106997, 0.132295, 0.229226, 0.264545, 0.196879, 0.15284, 0.118441, 0.129801, 0.222385, 0.268042, 0.352862, 0.232838, 0.236433, 0.225814, 0.247041, 0.288399, 0.257454, 0.194234, 0.196879, 0.127496, 0.125101, 0.081712, 0.050641, 0.049374, 0.049374, 0.040537, 0.050641, 0.090864, 0.047319, 0.024826, 0.0198, 0.011903, 0.014075, 0.013437, 0.013016, 0.0198, 0.023963, 0.014586, 0.023087, 0.020522, 0.042364, 0.025762, 0.019401, 0.023534, 0.011106, 0.011106, 0.019401, 0.022306, 0.025762, 0.046336, 0.090864, 0.071867, 0.144935, 0.239899, 0.247041, 0.173081, 0.173081, 0.144935, 0.173081, 0.098513, 0.158265, 0.137348, 0.196879, 0.281712, 0.335645, 0.480142, 0.359901, 0.264545, 0.264545, 0.15284, 0.167087, 0.15008, 0.182256, 0.132295, 0.073402, 0.076542, 0.064632, 0.0704, 0.096677, 0.158265, 0.164327, 0.106997, 0.127496, 0.15008, 0.094817, 0.042364, 0.03976, 0.088832, 0.092881, 0.079919, 0.142424, 0.073402, 0.048328, 0.048328, 0.046336, 0.076542, 0.081712, 0.142424, 0.132295, 0.058088, 0.048328, 0.047319, 0.098513, 0.081712, 0.069024, 0.147574, 0.257454, 0.247041, 0.209395, 0.179055, 0.096677, 0.090864, 0.15008, 0.216401, 0.281712, 0.288399, 0.288399, 0.278302, 0.295083, 0.179055, 0.196879, 0.239899, 0.209395, 0.096677, 0.096677, 0.106997, 0.109221, 0.0704, 0.033407, 0.043307, 0.073402, 0.15284, 0.125101, 0.071867, 0.076542, 0.051831, 0.069024, 0.044297, 0.041405, 0.023087, 0.047319, 0.090864, 0.050641, 0.06312, 0.076542, 0.079919, 0.079919, 0.071867, 0.106997, 0.170161, 0.161087, 0.194234, 0.158265, 0.206376, 0.301917, 0.17593, 0.17593, 0.142424, 0.200174, 0.147574, 0.122885, 0.134866, 0.106997, 0.173081, 0.25031, 0.335645, 0.236433, 0.122885, 0.085092, 0.051831, 0.069024, 0.069024, 0.069024, 0.081712, 0.060549, 0.049374, 0.111485, 0.132295, 0.106997, 0.071867, 0.109221, 0.21291, 0.173081, 0.129801, 0.074921, 0.076542, 0.076542, 0.132295, 0.236433, 0.21291, 0.229226, 0.142424, 0.073402, 0.074921, 0.079919, 0.10481, 0.137348, 0.127496, 0.125101, 0.17593, 0.25031, 0.247041, 0.236433, 0.264545, 0.31487, 0.31487, 0.219301, 0.229226, 0.200174, 0.191378, 0.239899, 0.311707, 0.4292, 0.480142, 0.374039, 0.278302, 0.284882, 0.236433, 0.200174, 0.203355, 0.219301, 0.239899, 0.134866, 0.129801, 0.067594, 0.046336, 0.079919, 0.132295, 0.069024, 0.090864, 0.10481, 0.129801, 0.078022, 0.030611, 0.050641, 0.10481, 0.142424, 0.074921, 0.054297, 0.0704, 0.076542, 0.040537, 0.019401, 0.041405, 0.045352, 0.06184, 0.090864, 0.111485, 0.120615, 0.194234, 0.158265, 0.122885, 0.125101, 0.164327, 0.278302, 0.301917, 0.173081, 0.209395, 0.21291, 0.271506, 0.203355, 0.122885, 0.203355, 0.209395, 0.203355, 0.200174, 0.17593, 0.21291, 0.182256, 0.179055, 0.11371, 0.079919, 0.10481, 0.081712, 0.102787, 0.109221, 0.060549, 0.069024, 0.071867, 0.120615, 0.083462, 0.122885, 0.191378, 0.11371, 0.11371, 0.120615, 0.067594, 0.078022, 0.043307, 0.022306, 0.023087, 0.038042, 0.055536, 0.026338, 0.021816, 0.020876, 0.01204, 0.018415, 0.033407, 0.016826, 0.01078, 0.0198, 0.016021, 0.013016, 0.017138, 0.030611, 0.030003, 0.05306, 0.096677, 0.094817, 0.109221, 0.060549, 0.067594, 0.046336, 0.096677, 0.15284, 0.161087, 0.257454, 0.268042, 0.25031, 0.278302, 0.25406, 0.161087, 0.200174, 0.25406, 0.284882, 0.196879, 0.194234, 0.194234, 0.179055, 0.278302, 0.332115, 0.422041, 0.295083, 0.380708, 0.384043, 0.374039, 0.356642, 0.36309, 0.25031, 0.25406, 0.339168, 0.450668, 0.541878, 0.549308, 0.538167, 0.447574, 0.525368, 0.525368, 0.541878, 0.525368, 0.509769, 0.42561, 0.339168, 0.480142, 0.480142, 0.465241, 0.461924, 0.374039, 0.370445, 0.472492, 0.440853, 0.332115, 0.291804, 0.196879, 0.185198, 0.158265, 0.229226, 0.232838, 0.225814, 0.239899, 0.142424, 0.079919, 0.173081, 0.173081, 0.081712, 0.069024, 0.058088, 0.033407, 0.06312, 0.038042, 0.038042, 0.038042, 0.074921, 0.058088, 0.096677, 0.109221, 0.129801, 0.147574, 0.139895, 0.144935, 0.127496, 0.222385, 0.239899, 0.132295, 0.179055, 0.301917, 0.239899, 0.203355, 0.30533, 0.21291, 0.284882, 0.194234, 0.236433, 0.21291, 0.291804, 0.291804, 0.25031, 0.173081, 0.102787, 0.090864, 0.094817, 0.05306, 0.054297, 0.071867, 0.079919, 0.094817, 0.098513, 0.088832, 0.079919, 0.083462, 0.155435, 0.106997, 0.118441, 0.092881, 0.109221, 0.111485, 0.129801, 0.085092, 0.144935, 0.222385, 0.247041, 0.26085, 0.359901, 0.366687, 0.374039, 0.370445, 0.342579, 0.311707, 0.440853, 0.529623, 0.497853, 0.359901, 0.31487, 0.377384, 0.291804, 0.308712, 0.332115, 0.308712, 0.377384, 0.359901, 0.247041, 0.247041, 0.222385, 0.122885, 0.127496, 0.15008, 0.139895, 0.137348, 0.139895, 0.142424, 0.15284, 0.088832, 0.086953, 0.109221, 0.120615, 0.236433, 0.144935, 0.120615, 0.0704, 0.049374, 0.029376, 0.058088, 0.06184, 0.071867, 0.139895, 0.074921, 0.081712, 0.120615, 0.158265, 0.164327, 0.147574, 0.134866, 0.137348, 0.239899, 0.321458, 0.200174, 0.179055, 0.17593, 0.206376, 0.26085, 0.349426, 0.349426, 0.257454, 0.219301, 0.191378, 0.118441, 0.118441, 0.109221, 0.144935, 0.139895, 0.137348, 0.083462, 0.055536, 0.116183, 0.122885, 0.111485, 0.127496, 0.139895, 0.139895, 0.132295, 0.155435, 0.094817, 0.096677, 0.085092, 0.06184, 0.037156, 0.071867, 0.139895, 0.118441, 0.118441, 0.106997, 0.106997, 0.185198, 0.247041, 0.147574, 0.11371, 0.122885, 0.125101, 0.076542, 0.106997, 0.076542, 0.046336, 0.079919, 0.134866, 0.132295, 0.216401, 0.311707, 0.301917, 0.18812, 0.232838, 0.229226, 0.25031, 0.257454, 0.268042, 0.191378, 0.239899, 0.288399, 0.209395, 0.206376, 0.301917, 0.339168, 0.288399, 0.284882, 0.291804, 0.275179, 0.298791, 0.308712, 0.222385, 0.222385, 0.222385, 0.203355, 0.203355, 0.118441, 0.118441, 0.056825, 0.092881, 0.118441, 0.06312, 0.059222, 0.10481, 0.100716, 0.074921, 0.127496, 0.216401, 0.137348, 0.085092, 0.094817, 0.079919, 0.06312, 0.0704, 0.078022, 0.076542, 0.076542, 0.079919, 0.079919, 0.134866, 0.11371, 0.083462, 0.0704, 0.111485, 0.109221, 0.106997, 0.137348, 0.083462, 0.088832, 0.120615, 0.129801, 0.129801, 0.102787, 0.196879, 0.209395, 0.288399, 0.311707, 0.26085, 0.356642, 0.356642, 0.380708, 0.324872, 0.271506, 0.380708, 0.384043, 0.390993, 0.298791, 0.31487, 0.318242, 0.219301, 0.25031, 0.229226, 0.298791, 0.359901, 0.311707, 0.301917, 0.295083, 0.275179, 0.21291, 0.170161, 0.137348, 0.137348, 0.209395, 0.275179, 0.194234, 0.222385, 0.137348, 0.225814, 0.236433, 0.318242, 0.318242, 0.239899, 0.26085, 0.194234, 0.122885, 0.170161, 0.15284, 0.167087, 0.116183, 0.10481, 0.125101, 0.147574, 0.111485, 0.073402, 0.092881, 0.147574, 0.076542, 0.066181, 0.032677, 0.022667, 0.014586, 0.022667, 0.041405, 0.064632, 0.055536, 0.092881, 0.059222, 0.034884, 0.037156, 0.059222, 0.059222, 0.060549, 0.073402, 0.100716, 0.092881, 0.092881, 0.094817, 0.100716, 0.111485, 0.173081, 0.219301, 0.298791, 0.30533, 0.257454, 0.281712, 0.370445, 0.264545, 0.30533, 0.387226, 0.278302, 0.191378, 0.301917, 0.21291, 0.132295, 0.073402, 0.118441, 0.092881, 0.074921, 0.098513, 0.144935, 0.118441, 0.078022, 0.059222, 0.032677, 0.030003, 0.015694], '')</t>
  </si>
  <si>
    <t>[370, 371, 372, 374, 375, 376, 377, 378, 467]</t>
  </si>
  <si>
    <t xml:space="preserve">F5S1R8|F5S1R8_9ENTR Membrane protein OS=Enterobacter hormaechei ATCC 49162 </t>
  </si>
  <si>
    <t>([0.011342, 0.009015, 0.006701, 0.005318, 0.006567, 0.008075, 0.007031, 0.005872, 0.006894, 0.007031, 0.006482, 0.005378, 0.006701, 0.009977, 0.010672, 0.006619, 0.011342, 0.022667, 0.022306, 0.015694, 0.017138, 0.013821, 0.021381, 0.029376, 0.0704, 0.073402, 0.038042, 0.031287, 0.059222, 0.032017, 0.032677, 0.055536, 0.055536, 0.054297, 0.025762, 0.023534, 0.023087, 0.011518, 0.007315, 0.005503, 0.005992, 0.005799, 0.005872, 0.005086, 0.006078, 0.00407, 0.004483, 0.004736, 0.005932, 0.004646, 0.004577, 0.004577, 0.004689, 0.004646, 0.003478, 0.004689, 0.004208, 0.004208, 0.00407, 0.00543, 0.007555, 0.006567, 0.005086, 0.004611, 0.003821, 0.003997, 0.00558, 0.004899, 0.004483, 0.005378, 0.007177, 0.008804, 0.007555, 0.007177, 0.010509, 0.013821, 0.014315, 0.019401, 0.019401, 0.019401, 0.015694, 0.014315, 0.035586, 0.059222, 0.120615, 0.216401, 0.191378, 0.191378, 0.191378, 0.311707, 0.301917, 0.321458, 0.377384, 0.339168, 0.229226, 0.236433, 0.298791, 0.185198, 0.11371, 0.155435, 0.15284, 0.106997, 0.049374, 0.021381, 0.011342, 0.008075, 0.006619, 0.006567, 0.006533, 0.006795, 0.006482, 0.004611, 0.00292, 0.002727, 0.003963, 0.004736, 0.004736, 0.004976, 0.006988, 0.007555, 0.009187, 0.014586, 0.029376, 0.073402, 0.132295, 0.139895, 0.125101, 0.083462, 0.06184, 0.066181, 0.045352, 0.020522, 0.020876, 0.049374, 0.022667, 0.011518, 0.016021, 0.011669, 0.010672, 0.007259, 0.005799, 0.004835, 0.005011, 0.004976, 0.003366, 0.003366, 0.003405, 0.003997, 0.004414, 0.004431, 0.003821, 0.003212, 0.00359, 0.003821, 0.004135, 0.005086, 0.00558, 0.003963, 0.003366, 0.003405, 0.003461, 0.004414, 0.003727, 0.003212, 0.003212, 0.003431, 0.003053, 0.004358, 0.003607, 0.003405, 0.0028, 0.00359, 0.003607, 0.004775, 0.006374, 0.006374, 0.00777, 0.009187, 0.010926, 0.014783, 0.014783, 0.013016, 0.016826, 0.023087, 0.018415, 0.017447, 0.027463, 0.018787, 0.010372, 0.010131, 0.009865, 0.012491, 0.010926, 0.018787, 0.010131, 0.010221, 0.006078, 0.004577, 0.005378, 0.004414, 0.005011, 0.00407, 0.003963, 0.003431, 0.003053, 0.003053, 0.003212, 0.002623, 0.002623, 0.004135, 0.004921, 0.004921, 0.004208, 0.002976, 0.002555, 0.003079, 0.003298, 0.003405, 0.004315, 0.003701, 0.003804, 0.002761, 0.003478, 0.005011, 0.003804, 0.003212, 0.003478, 0.002705, 0.002662, 0.003177, 0.002194, 0.001967, 0.002396, 0.00283, 0.003555, 0.003341, 0.003298], '')</t>
  </si>
  <si>
    <t xml:space="preserve">F5S1R9|F5S1R9_9ENTR Porin OS=Enterobacter hormaechei ATCC 49162 </t>
  </si>
  <si>
    <t>([0.158265, 0.092881, 0.05306, 0.079919, 0.076542, 0.056825, 0.094817, 0.122885, 0.085092, 0.081712, 0.106997, 0.11371, 0.078022, 0.048328, 0.030003, 0.030003, 0.030611, 0.035586, 0.058088, 0.102787, 0.086953, 0.094817, 0.092881, 0.167087, 0.100716, 0.074921, 0.111485, 0.086953, 0.048328, 0.066181, 0.060549, 0.054297, 0.045352, 0.031287, 0.043307, 0.0704, 0.078022, 0.064632, 0.058088, 0.069024, 0.064632, 0.134866, 0.073402, 0.129801, 0.064632, 0.11371, 0.116183, 0.122885, 0.137348, 0.232838, 0.268042, 0.225814, 0.155435, 0.21291, 0.209395, 0.247041, 0.239899, 0.236433, 0.268042, 0.278302, 0.17593, 0.179055, 0.18812, 0.275179, 0.179055, 0.281712, 0.21291, 0.216401, 0.118441, 0.120615, 0.06312, 0.073402, 0.125101, 0.191378, 0.122885, 0.155435, 0.15284, 0.094817, 0.100716, 0.085092, 0.083462, 0.144935, 0.137348, 0.122885, 0.074921, 0.127496, 0.11371, 0.086953, 0.147574, 0.25406, 0.142424, 0.161087, 0.144935, 0.076542, 0.088832, 0.144935, 0.191378, 0.122885, 0.191378, 0.167087, 0.129801, 0.116183, 0.058088, 0.058088, 0.059222, 0.071867, 0.069024, 0.071867, 0.116183, 0.069024, 0.03976, 0.090864, 0.083462, 0.05306, 0.109221, 0.051831, 0.064632, 0.040537, 0.073402, 0.079919, 0.100716, 0.155435, 0.102787, 0.182256, 0.182256, 0.137348, 0.102787, 0.116183, 0.06184, 0.074921, 0.118441, 0.191378, 0.129801, 0.18812, 0.164327, 0.15284, 0.26085, 0.225814, 0.31487, 0.308712, 0.247041, 0.216401, 0.225814, 0.257454, 0.21291, 0.21291, 0.191378, 0.298791, 0.288399, 0.390993, 0.31487, 0.257454, 0.25031, 0.31487, 0.324872, 0.349426, 0.352862, 0.311707, 0.216401, 0.21291, 0.170161, 0.164327, 0.111485, 0.102787, 0.096677, 0.134866, 0.137348, 0.209395, 0.209395, 0.185198, 0.18812, 0.18812, 0.236433, 0.232838, 0.222385, 0.216401, 0.295083, 0.21291, 0.236433, 0.335645, 0.324872, 0.30533, 0.359901, 0.328603, 0.332115, 0.418646, 0.324872, 0.324872, 0.31487, 0.229226, 0.25031, 0.196879, 0.271506, 0.243554, 0.219301, 0.15284, 0.164327, 0.179055, 0.257454, 0.26085, 0.275179, 0.271506, 0.346032, 0.352862, 0.476583, 0.509769, 0.476583, 0.585406, 0.604312, 0.604312, 0.608892, 0.632174, 0.724957, 0.745909, 0.685117, 0.741537, 0.837511, 0.791621, 0.771762, 0.767246, 0.671169, 0.575842, 0.497853, 0.497853, 0.41194, 0.414856, 0.335645, 0.366687, 0.278302, 0.298791, 0.30533, 0.308712, 0.295083, 0.209395, 0.200174, 0.17593, 0.106997, 0.085092, 0.100716, 0.06184, 0.059222, 0.10481, 0.139895, 0.21291, 0.216401, 0.288399, 0.281712, 0.257454, 0.216401, 0.295083, 0.26085, 0.196879, 0.257454, 0.257454, 0.328603, 0.339168, 0.450668, 0.497853, 0.447574, 0.447574, 0.450668, 0.380708, 0.36309, 0.384043, 0.298791, 0.196879, 0.194234, 0.185198, 0.182256, 0.129801, 0.127496, 0.109221, 0.142424, 0.098513, 0.098513, 0.06184, 0.046336, 0.042364, 0.056825, 0.098513, 0.10481, 0.102787, 0.15008, 0.096677, 0.090864, 0.15008, 0.18812, 0.142424, 0.155435, 0.219301, 0.30533, 0.308712, 0.308712, 0.324872, 0.394753, 0.339168, 0.335645, 0.36309, 0.295083, 0.298791, 0.206376, 0.158265, 0.158265, 0.17593, 0.203355, 0.21291, 0.21291, 0.264545, 0.209395, 0.129801, 0.158265, 0.094817, 0.054297, 0.066181, 0.040537, 0.041405, 0.059222, 0.098513, 0.10481, 0.132295, 0.071867, 0.122885, 0.158265, 0.229226, 0.209395, 0.278302, 0.268042, 0.268042, 0.164327, 0.18812, 0.271506, 0.203355, 0.278302, 0.281712, 0.298791, 0.25031, 0.155435, 0.085092, 0.067594, 0.049374, 0.049374, 0.073402, 0.048328, 0.035586, 0.024393, 0.017447, 0.010372, 0.007091], '')</t>
  </si>
  <si>
    <t>[205, 207, 208, 209, 210, 211, 212, 213, 214, 215, 216, 217, 218, 219, 220, 221]</t>
  </si>
  <si>
    <t xml:space="preserve">F5S1S0|F5S1S0_9ENTR RpiR family transcriptional regulator OS=Enterobacter hormaechei ATCC 49162 </t>
  </si>
  <si>
    <t>([0.11371, 0.170161, 0.209395, 0.257454, 0.17593, 0.222385, 0.275179, 0.206376, 0.232838, 0.268042, 0.291804, 0.339168, 0.26085, 0.264545, 0.179055, 0.164327, 0.173081, 0.173081, 0.100716, 0.098513, 0.161087, 0.247041, 0.236433, 0.200174, 0.200174, 0.185198, 0.109221, 0.102787, 0.132295, 0.129801, 0.073402, 0.059222, 0.050641, 0.050641, 0.03976, 0.0704, 0.092881, 0.069024, 0.134866, 0.144935, 0.144935, 0.15008, 0.11371, 0.109221, 0.079919, 0.043307, 0.085092, 0.071867, 0.045352, 0.058088, 0.056825, 0.056825, 0.067594, 0.03976, 0.066181, 0.079919, 0.043307, 0.05306, 0.078022, 0.040537, 0.06312, 0.066181, 0.060549, 0.043307, 0.045352, 0.046336, 0.092881, 0.090864, 0.17593, 0.239899, 0.25031, 0.257454, 0.349426, 0.271506, 0.278302, 0.278302, 0.281712, 0.301917, 0.308712, 0.288399, 0.288399, 0.298791, 0.311707, 0.318242, 0.41194, 0.418646, 0.509769, 0.444081, 0.444081, 0.4292, 0.335645, 0.295083, 0.298791, 0.30533, 0.301917, 0.352862, 0.366687, 0.380708, 0.468512, 0.377384, 0.275179, 0.328603, 0.232838, 0.225814, 0.236433, 0.236433, 0.147574, 0.122885, 0.096677, 0.098513, 0.106997, 0.18812, 0.229226, 0.18812, 0.11371, 0.127496, 0.158265, 0.120615, 0.090864, 0.086953, 0.086953, 0.098513, 0.118441, 0.200174, 0.158265, 0.139895, 0.142424, 0.161087, 0.125101, 0.109221, 0.06312, 0.059222, 0.029376, 0.026892, 0.026338, 0.045352, 0.055536, 0.030003, 0.037156, 0.031287, 0.019109, 0.0198, 0.026338, 0.026338, 0.015344, 0.019401, 0.011342, 0.009401, 0.012727, 0.01204, 0.017138, 0.022306, 0.024393, 0.028107, 0.031287, 0.032017, 0.0198, 0.014586, 0.024826, 0.027463, 0.043307, 0.073402, 0.092881, 0.11371, 0.069024, 0.122885, 0.118441, 0.219301, 0.275179, 0.200174, 0.288399, 0.324872, 0.359901, 0.356642, 0.356642, 0.278302, 0.243554, 0.291804, 0.288399, 0.275179, 0.268042, 0.26085, 0.25031, 0.311707, 0.311707, 0.408655, 0.40511, 0.335645, 0.25031, 0.243554, 0.278302, 0.191378, 0.200174, 0.209395, 0.137348, 0.196879, 0.281712, 0.349426, 0.380708, 0.436924, 0.366687, 0.359901, 0.268042, 0.203355, 0.111485, 0.109221, 0.102787, 0.054297, 0.088832, 0.139895, 0.129801, 0.158265, 0.155435, 0.147574, 0.15008, 0.137348, 0.111485, 0.10481, 0.067594, 0.044297, 0.032017, 0.028695, 0.028695, 0.051831, 0.076542, 0.139895, 0.139895, 0.15008, 0.264545, 0.170161, 0.173081, 0.173081, 0.179055, 0.268042, 0.268042, 0.264545, 0.25406, 0.295083, 0.25406, 0.288399, 0.36309, 0.454136, 0.436924, 0.394753, 0.332115, 0.342579, 0.275179, 0.196879, 0.102787, 0.092881, 0.129801, 0.074921, 0.045352, 0.022667, 0.014315, 0.015694, 0.016021, 0.026338, 0.025762, 0.035586, 0.029376, 0.030611, 0.031287, 0.035586, 0.025316, 0.038042, 0.036378, 0.032017, 0.056825, 0.06312, 0.032017, 0.043307, 0.071867, 0.120615, 0.206376, 0.271506, 0.229226, 0.194234, 0.170161, 0.142424, 0.100716, 0.134866, 0.088832, 0.06184, 0.116183], '')</t>
  </si>
  <si>
    <t xml:space="preserve">F5S1S2|F5S1S2_9ENTR PTS family cellobiose porter, IIB component OS=Enterobacter hormaechei ATCC 49162 </t>
  </si>
  <si>
    <t>([0.013613, 0.013613, 0.020522, 0.031287, 0.045352, 0.041405, 0.028107, 0.026892, 0.036378, 0.050641, 0.046336, 0.064632, 0.064632, 0.033407, 0.049374, 0.054297, 0.092881, 0.079919, 0.118441, 0.15008, 0.196879, 0.206376, 0.185198, 0.111485, 0.118441, 0.094817, 0.129801, 0.194234, 0.173081, 0.182256, 0.118441, 0.094817, 0.094817, 0.094817, 0.111485, 0.078022, 0.096677, 0.096677, 0.094817, 0.10481, 0.06312, 0.036378, 0.021381, 0.021816, 0.030003, 0.032677, 0.044297, 0.023087, 0.025316, 0.020165, 0.019109, 0.017447, 0.023087, 0.024826, 0.013821, 0.020876, 0.037156, 0.026892, 0.021381, 0.044297, 0.030611, 0.050641, 0.076542, 0.127496, 0.185198, 0.222385, 0.206376, 0.164327, 0.167087, 0.167087, 0.30533, 0.21291, 0.311707, 0.25031, 0.225814, 0.284882, 0.229226, 0.239899, 0.321458, 0.377384, 0.36309, 0.339168, 0.229226, 0.247041, 0.25406, 0.216401, 0.134866, 0.134866, 0.100716, 0.102787, 0.096677, 0.079919, 0.137348, 0.109221, 0.167087, 0.147574, 0.155435, 0.179055, 0.132295, 0.111485, 0.069024, 0.045352, 0.069024], '')</t>
  </si>
  <si>
    <t xml:space="preserve">F5S1S3|F5S1S3_9ENTR DUF4127 family protein OS=Enterobacter hormaechei ATCC 49162 </t>
  </si>
  <si>
    <t>([0.020876, 0.044297, 0.023534, 0.038858, 0.022667, 0.034068, 0.018787, 0.014586, 0.011106, 0.014315, 0.011669, 0.01227, 0.011518, 0.011518, 0.020165, 0.031287, 0.049374, 0.024393, 0.043307, 0.023963, 0.043307, 0.030003, 0.029376, 0.044297, 0.040537, 0.086953, 0.045352, 0.058088, 0.096677, 0.096677, 0.098513, 0.158265, 0.206376, 0.232838, 0.243554, 0.229226, 0.232838, 0.247041, 0.295083, 0.225814, 0.324872, 0.342579, 0.275179, 0.167087, 0.21291, 0.21291, 0.200174, 0.219301, 0.271506, 0.284882, 0.346032, 0.356642, 0.321458, 0.225814, 0.132295, 0.098513, 0.100716, 0.060549, 0.059222, 0.056825, 0.049374, 0.027463, 0.015344, 0.029376, 0.05306, 0.028107, 0.014783, 0.017138, 0.020876, 0.025762, 0.014783, 0.018106, 0.018787, 0.017797, 0.030611, 0.030611, 0.054297, 0.060549, 0.059222, 0.056825, 0.060549, 0.10481, 0.129801, 0.216401, 0.216401, 0.137348, 0.206376, 0.321458, 0.209395, 0.243554, 0.257454, 0.346032, 0.257454, 0.268042, 0.311707, 0.206376, 0.291804, 0.200174, 0.120615, 0.161087, 0.155435, 0.182256, 0.116183, 0.100716, 0.054297, 0.054297, 0.098513, 0.120615, 0.120615, 0.118441, 0.129801, 0.118441, 0.116183, 0.200174, 0.18812, 0.206376, 0.321458, 0.335645, 0.342579, 0.342579, 0.346032, 0.346032, 0.257454, 0.346032, 0.414856, 0.5017, 0.408655, 0.291804, 0.271506, 0.206376, 0.295083, 0.200174, 0.132295, 0.132295, 0.129801, 0.116183, 0.118441, 0.094817, 0.086953, 0.096677, 0.155435, 0.116183, 0.11371, 0.196879, 0.206376, 0.219301, 0.216401, 0.236433, 0.370445, 0.275179, 0.335645, 0.301917, 0.384043, 0.472492, 0.468512, 0.42561, 0.339168, 0.332115, 0.335645, 0.308712, 0.374039, 0.257454, 0.352862, 0.36309, 0.229226, 0.147574, 0.134866, 0.134866, 0.18812, 0.170161, 0.243554, 0.264545, 0.216401, 0.144935, 0.092881, 0.055536, 0.073402, 0.120615, 0.096677, 0.058088, 0.076542, 0.046336, 0.064632, 0.06312, 0.066181, 0.127496, 0.142424, 0.088832, 0.100716, 0.109221, 0.067594, 0.041405, 0.022306, 0.043307, 0.042364, 0.074921, 0.132295, 0.125101, 0.109221, 0.142424, 0.118441, 0.111485, 0.088832, 0.134866, 0.106997, 0.102787, 0.11371, 0.170161, 0.182256, 0.164327, 0.096677, 0.094817, 0.170161, 0.243554, 0.15008, 0.222385, 0.222385, 0.137348, 0.134866, 0.106997, 0.102787, 0.200174, 0.194234, 0.243554, 0.137348, 0.11371, 0.106997, 0.120615, 0.116183, 0.167087, 0.182256, 0.281712, 0.359901, 0.342579, 0.278302, 0.352862, 0.271506, 0.182256, 0.271506, 0.264545, 0.30533, 0.21291, 0.134866, 0.134866, 0.122885, 0.21291, 0.298791, 0.308712, 0.284882, 0.173081, 0.106997, 0.083462, 0.076542, 0.079919, 0.038042, 0.034884, 0.033407, 0.06312, 0.116183, 0.066181, 0.032677, 0.038042, 0.064632, 0.051831, 0.029376, 0.060549, 0.069024, 0.034884, 0.037156, 0.038042, 0.079919, 0.155435, 0.096677, 0.060549, 0.060549, 0.120615, 0.120615, 0.125101, 0.11371, 0.102787, 0.139895, 0.209395, 0.185198, 0.185198, 0.295083, 0.301917, 0.275179, 0.179055, 0.196879, 0.18812, 0.191378, 0.200174, 0.120615, 0.216401, 0.203355, 0.232838, 0.173081, 0.17593, 0.15008, 0.090864, 0.098513, 0.118441, 0.086953, 0.10481, 0.118441, 0.069024, 0.090864, 0.092881, 0.164327, 0.194234, 0.098513, 0.096677, 0.051831, 0.076542, 0.044297, 0.073402, 0.034884, 0.056825, 0.055536, 0.073402, 0.127496, 0.116183, 0.094817, 0.15284, 0.15284, 0.161087, 0.247041, 0.203355, 0.191378, 0.185198, 0.139895, 0.243554, 0.15284, 0.15284, 0.158265, 0.239899, 0.243554, 0.339168, 0.239899, 0.321458, 0.30533, 0.21291, 0.185198, 0.209395, 0.206376, 0.137348, 0.094817, 0.073402, 0.125101, 0.10481, 0.078022, 0.134866, 0.088832, 0.170161, 0.18812, 0.132295, 0.092881, 0.05306, 0.05306, 0.060549, 0.048328, 0.037156, 0.064632, 0.086953, 0.088832, 0.086953, 0.161087, 0.196879, 0.25031, 0.170161, 0.147574, 0.17593, 0.147574, 0.134866, 0.122885, 0.170161, 0.196879, 0.257454, 0.31487, 0.219301, 0.295083, 0.268042, 0.229226, 0.225814, 0.209395, 0.139895, 0.118441, 0.102787, 0.055536, 0.05306, 0.090864, 0.134866, 0.081712, 0.109221, 0.167087, 0.098513, 0.098513, 0.122885, 0.122885, 0.092881, 0.125101, 0.116183, 0.102787, 0.118441, 0.06312, 0.06184, 0.109221, 0.078022, 0.079919, 0.144935, 0.144935, 0.118441, 0.120615, 0.158265, 0.094817, 0.106997, 0.173081, 0.096677, 0.054297, 0.054297, 0.100716, 0.125101, 0.076542, 0.076542, 0.109221, 0.203355, 0.127496, 0.102787, 0.098513, 0.106997, 0.102787, 0.106997, 0.088832, 0.085092, 0.051831, 0.102787, 0.06184, 0.064632, 0.06184, 0.118441, 0.069024, 0.034884, 0.040537, 0.066181, 0.064632, 0.067594, 0.035586, 0.064632, 0.044297, 0.076542, 0.069024, 0.033407, 0.024393, 0.041405, 0.03976, 0.090864, 0.073402, 0.10481, 0.067594, 0.0704, 0.067594, 0.11371, 0.118441, 0.096677, 0.100716, 0.179055, 0.116183, 0.200174, 0.21291, 0.308712, 0.219301, 0.236433, 0.366687, 0.408655, 0.308712, 0.30533, 0.278302, 0.278302, 0.173081, 0.239899, 0.349426, 0.268042, 0.200174, 0.30533, 0.281712, 0.196879, 0.185198, 0.257454, 0.164327, 0.15008, 0.122885, 0.222385, 0.120615, 0.11371, 0.106997, 0.134866, 0.132295, 0.139895, 0.086953, 0.161087, 0.078022, 0.079919, 0.083462, 0.086953, 0.060549, 0.058088, 0.079919, 0.060549, 0.048328, 0.0704, 0.055536, 0.054297, 0.026892, 0.066181], '')</t>
  </si>
  <si>
    <t xml:space="preserve">F5S1S4|F5S1S4_9ENTR Permease IIC component OS=Enterobacter hormaechei ATCC 49162 </t>
  </si>
  <si>
    <t>([0.05306, 0.073402, 0.031287, 0.021381, 0.011342, 0.008276, 0.010926, 0.014586, 0.010221, 0.012727, 0.017138, 0.013016, 0.009977, 0.018787, 0.028107, 0.012491, 0.01204, 0.018415, 0.019109, 0.0198, 0.019401, 0.011106, 0.010926, 0.015078, 0.014586, 0.030611, 0.074921, 0.066181, 0.026892, 0.032017, 0.024393, 0.012727, 0.016528, 0.024826, 0.014075, 0.010221, 0.011106, 0.009483, 0.008276, 0.007877, 0.00558, 0.003804, 0.003821, 0.00283, 0.002366, 0.003246, 0.003341, 0.002366, 0.001687, 0.001808, 0.002555, 0.00292, 0.004388, 0.005086, 0.004611, 0.004611, 0.004976, 0.006988, 0.005318, 0.004414, 0.004414, 0.004414, 0.007091, 0.010372, 0.013821, 0.014586, 0.008525, 0.008624, 0.011669, 0.011518, 0.020876, 0.022306, 0.012491, 0.010926, 0.008075, 0.008409, 0.009096, 0.008525, 0.009015, 0.016257, 0.032677, 0.017797, 0.037156, 0.016826, 0.010221, 0.010372, 0.009401, 0.009728, 0.008075, 0.008409, 0.009187, 0.007495, 0.004921, 0.006894, 0.005011, 0.006619, 0.004736, 0.005378, 0.007877, 0.007422, 0.005378, 0.00515, 0.00777, 0.007877, 0.011669, 0.011106, 0.014586, 0.016257, 0.022306, 0.017797, 0.009015, 0.01227, 0.009483, 0.012727, 0.009865, 0.009728, 0.006142, 0.006533, 0.005378, 0.003478, 0.003821, 0.00407, 0.003963, 0.002581, 0.002688, 0.002078, 0.003109, 0.002529, 0.003864, 0.003864, 0.004899, 0.008156, 0.006245, 0.005799, 0.006701, 0.006194, 0.008723, 0.015694, 0.013821, 0.013437, 0.027463, 0.022667, 0.043307, 0.05306, 0.109221, 0.090864, 0.118441, 0.106997, 0.139895, 0.086953, 0.050641, 0.030003, 0.025316, 0.021816, 0.022306, 0.013613, 0.017138, 0.010372, 0.007031, 0.008804, 0.015344, 0.018106, 0.011669, 0.006894, 0.006482, 0.006567, 0.005086, 0.005799, 0.005086, 0.005011, 0.006482, 0.009977, 0.009187, 0.009187, 0.009187, 0.018106, 0.016021, 0.0198, 0.041405, 0.083462, 0.064632, 0.071867, 0.074921, 0.120615, 0.155435, 0.147574, 0.15284, 0.222385, 0.118441, 0.161087, 0.10481, 0.045352, 0.022667, 0.055536, 0.03976, 0.040537, 0.020165, 0.023534, 0.013613, 0.013265, 0.008804, 0.008156, 0.007177, 0.005086, 0.00359, 0.00407, 0.003109, 0.003014, 0.002211, 0.003405, 0.003212, 0.003014, 0.002705, 0.003963, 0.003671, 0.004414, 0.004388, 0.005992, 0.008525, 0.008409, 0.006194, 0.009096, 0.009096, 0.00777, 0.007177, 0.011903, 0.01204, 0.024393, 0.014075, 0.026338, 0.026892, 0.015344, 0.015344, 0.034068, 0.031287, 0.017138, 0.015694, 0.029376, 0.018415, 0.009728, 0.016257, 0.014586, 0.008895, 0.008895, 0.010926, 0.020165, 0.020876, 0.026338, 0.01227, 0.012491, 0.008075, 0.006619, 0.00962, 0.009294, 0.009015, 0.009015, 0.011518, 0.011518, 0.007495, 0.008409, 0.008276, 0.009096, 0.008804, 0.014315, 0.030003, 0.030003, 0.030003, 0.014783, 0.009096, 0.009865, 0.012727, 0.011903, 0.015694, 0.018106, 0.03976, 0.042364, 0.031287, 0.031287, 0.015344, 0.029376, 0.030611, 0.06312, 0.024826, 0.038858, 0.018106, 0.018415, 0.016826, 0.009294, 0.010131, 0.018106, 0.030611, 0.048328, 0.044297, 0.020165, 0.018787, 0.013821, 0.008075, 0.009401, 0.007031, 0.009015, 0.008804, 0.010372, 0.010372, 0.018415, 0.025316, 0.058088, 0.023534, 0.023963, 0.025316, 0.022667, 0.011669, 0.009728, 0.006078, 0.006701, 0.006795, 0.005683, 0.005683, 0.008409, 0.008409, 0.011342, 0.016826, 0.016528, 0.017138, 0.013437, 0.008276, 0.008156, 0.008156, 0.008075, 0.006988, 0.010509, 0.020876, 0.041405, 0.036378, 0.036378, 0.029376, 0.067594, 0.041405, 0.06184, 0.073402, 0.085092, 0.055536, 0.023963, 0.01227, 0.011903, 0.009096, 0.017797, 0.009728, 0.007495, 0.007091, 0.008723, 0.009187, 0.006245, 0.004513, 0.00389, 0.00389, 0.006194, 0.003997, 0.00407, 0.002606, 0.002482, 0.002482, 0.002662, 0.002623, 0.00389, 0.002727, 0.003053, 0.001906, 0.00243, 0.002014, 0.002606, 0.002211, 0.002078, 0.002396, 0.002688, 0.003963, 0.003924, 0.002555, 0.003963, 0.00543, 0.008723, 0.005623, 0.003924, 0.003671, 0.00389, 0.004315, 0.004414, 0.005932, 0.009015, 0.011903, 0.026338, 0.020165, 0.013821, 0.012727, 0.012727, 0.009401, 0.006078, 0.007495, 0.01227, 0.011518, 0.011669, 0.011903, 0.013265, 0.022667, 0.034068, 0.044297, 0.021381, 0.0198, 0.018106, 0.010672, 0.006078, 0.003963, 0.003671, 0.00515, 0.003701, 0.004208, 0.004736, 0.004775, 0.003924, 0.002606, 0.001748, 0.001967, 0.001159, 0.001232, 0.000614, 0.000614, 0.00055, 0.000906, 0.001481, 0.00155, 0.002194, 0.002662, 0.003212, 0.003821, 0.003079, 0.003757, 0.002976, 0.003298, 0.004161, 0.00558, 0.008276], '')</t>
  </si>
  <si>
    <t xml:space="preserve">F5S1S5|F5S1S5_9ENTR LuxR family transcriptional regulator OS=Enterobacter hormaechei ATCC 49162 </t>
  </si>
  <si>
    <t>([0.058088, 0.085092, 0.043307, 0.025762, 0.020876, 0.011518, 0.015078, 0.015078, 0.019401, 0.027463, 0.017138, 0.011669, 0.016528, 0.016257, 0.009977, 0.009977, 0.009187, 0.009294, 0.012727, 0.01204, 0.007877, 0.00777, 0.00777, 0.011903, 0.011106, 0.009015, 0.016257, 0.017797, 0.023087, 0.018787, 0.017797, 0.040537, 0.046336, 0.038042, 0.024393, 0.025762, 0.025316, 0.045352, 0.081712, 0.079919, 0.081712, 0.173081, 0.100716, 0.100716, 0.051831, 0.051831, 0.116183, 0.060549, 0.030611, 0.017447, 0.021816, 0.020876, 0.023087, 0.034068, 0.034068, 0.056825, 0.10481, 0.185198, 0.18812, 0.111485, 0.078022, 0.055536, 0.029376, 0.040537, 0.023087, 0.041405, 0.059222, 0.058088, 0.106997, 0.17593, 0.288399, 0.301917, 0.318242, 0.196879, 0.147574, 0.15008, 0.111485, 0.111485, 0.060549, 0.026892, 0.028695, 0.044297, 0.067594, 0.100716, 0.076542, 0.134866, 0.109221, 0.164327, 0.167087, 0.134866, 0.111485, 0.098513, 0.050641, 0.021816, 0.041405, 0.042364, 0.027463, 0.021381, 0.022667, 0.030003, 0.067594, 0.116183, 0.106997, 0.100716, 0.058088, 0.109221, 0.109221, 0.137348, 0.051831, 0.029376, 0.022667, 0.030003, 0.018415, 0.030611, 0.038042, 0.034884, 0.066181, 0.100716, 0.17593, 0.137348, 0.102787, 0.079919, 0.046336, 0.047319, 0.027463, 0.028695, 0.028107, 0.021816, 0.020876, 0.035586, 0.06184, 0.083462, 0.081712, 0.11371, 0.06184, 0.088832, 0.073402, 0.074921, 0.043307, 0.040537, 0.038042, 0.0704, 0.058088, 0.102787, 0.100716, 0.100716, 0.092881, 0.092881, 0.118441, 0.122885, 0.158265, 0.137348, 0.109221, 0.098513, 0.129801, 0.219301, 0.170161, 0.196879, 0.155435, 0.247041, 0.257454, 0.179055, 0.194234, 0.278302, 0.236433, 0.182256, 0.182256, 0.167087, 0.094817, 0.042364, 0.041405, 0.044297, 0.056825, 0.054297, 0.031287, 0.028695, 0.016826, 0.030003, 0.033407, 0.046336, 0.05306, 0.037156, 0.069024, 0.047319, 0.031287, 0.029376, 0.035586, 0.054297, 0.122885, 0.222385, 0.408655], '')</t>
  </si>
  <si>
    <t xml:space="preserve">F5S1S6|F5S1S6_9ENTR Ovule protein OS=Enterobacter hormaechei ATCC 49162 </t>
  </si>
  <si>
    <t>([0.5017, 0.401658, 0.30533, 0.335645, 0.390993, 0.4292, 0.458154, 0.494003, 0.521092, 0.454136, 0.476583, 0.4292, 0.433034, 0.525368, 0.497853, 0.40511, 0.408655, 0.324872, 0.318242, 0.324872, 0.335645, 0.332115, 0.408655, 0.418646, 0.31487, 0.311707, 0.31487, 0.25031, 0.209395, 0.222385, 0.291804, 0.30533, 0.40511, 0.298791, 0.216401, 0.236433, 0.339168, 0.42561, 0.433034, 0.42561, 0.335645, 0.349426, 0.271506, 0.284882, 0.36309, 0.394753, 0.377384, 0.374039, 0.454136, 0.486429, 0.465241, 0.486429, 0.440853, 0.311707, 0.4292, 0.509769, 0.40511, 0.308712, 0.321458, 0.414856, 0.356642, 0.349426, 0.342579, 0.366687, 0.268042, 0.182256, 0.25031, 0.25031, 0.257454, 0.26085, 0.25406, 0.26085, 0.216401, 0.216401, 0.308712, 0.264545, 0.225814, 0.298791, 0.384043, 0.318242, 0.247041, 0.311707], '')</t>
  </si>
  <si>
    <t>[0, 8, 13, 55]</t>
  </si>
  <si>
    <t xml:space="preserve">F5S1S7|F5S1S7_9ENTR Biofilm PGA synthesis protein PgaA OS=Enterobacter hormaechei ATCC 49162 </t>
  </si>
  <si>
    <t>([0.129801, 0.161087, 0.078022, 0.098513, 0.040537, 0.060549, 0.083462, 0.049374, 0.026892, 0.017138, 0.012727, 0.016528, 0.017447, 0.016826, 0.010372, 0.01204, 0.008276, 0.00777, 0.00558, 0.004921, 0.003555, 0.002662, 0.001808, 0.0028, 0.002336, 0.002529, 0.001936, 0.001305, 0.001602, 0.00246, 0.003671, 0.004835, 0.003963, 0.002881, 0.00292, 0.003864, 0.005249, 0.005223, 0.00777, 0.011342, 0.016021, 0.026338, 0.055536, 0.120615, 0.111485, 0.096677, 0.142424, 0.129801, 0.132295, 0.092881, 0.096677, 0.047319, 0.026892, 0.045352, 0.083462, 0.040537, 0.045352, 0.045352, 0.090864, 0.085092, 0.067594, 0.045352, 0.049374, 0.054297, 0.058088, 0.055536, 0.067594, 0.067594, 0.127496, 0.129801, 0.132295, 0.132295, 0.15284, 0.209395, 0.200174, 0.111485, 0.161087, 0.15284, 0.142424, 0.147574, 0.158265, 0.196879, 0.219301, 0.134866, 0.109221, 0.064632, 0.029376, 0.048328, 0.056825, 0.028107, 0.059222, 0.056825, 0.029376, 0.034068, 0.051831, 0.029376, 0.076542, 0.076542, 0.071867, 0.06184, 0.030611, 0.023963, 0.018787, 0.018787, 0.026338, 0.029376, 0.045352, 0.090864, 0.083462, 0.094817, 0.173081, 0.170161, 0.232838, 0.219301, 0.298791, 0.264545, 0.328603, 0.21291, 0.243554, 0.170161, 0.11371, 0.191378, 0.232838, 0.239899, 0.318242, 0.349426, 0.257454, 0.236433, 0.278302, 0.298791, 0.298791, 0.30533, 0.318242, 0.257454, 0.366687, 0.243554, 0.25031, 0.191378, 0.216401, 0.219301, 0.311707, 0.339168, 0.31487, 0.311707, 0.31487, 0.298791, 0.295083, 0.390993, 0.408655, 0.298791, 0.26085, 0.170161, 0.158265, 0.155435, 0.21291, 0.21291, 0.31487, 0.236433, 0.268042, 0.332115, 0.339168, 0.342579, 0.458154, 0.483068, 0.509769, 0.509769, 0.529623, 0.450668, 0.444081, 0.42561, 0.42561, 0.450668, 0.440853, 0.384043, 0.268042, 0.257454, 0.257454, 0.257454, 0.335645, 0.398279, 0.41194, 0.374039, 0.374039, 0.335645, 0.264545, 0.161087, 0.161087, 0.164327, 0.203355, 0.191378, 0.191378, 0.191378, 0.206376, 0.271506, 0.30533, 0.447574, 0.483068, 0.505461, 0.509769, 0.480142, 0.398279, 0.30533, 0.324872, 0.324872, 0.339168, 0.324872, 0.41194, 0.41194, 0.324872, 0.366687, 0.380708, 0.422041, 0.497853, 0.414856, 0.440853, 0.472492, 0.472492, 0.447574, 0.352862, 0.232838, 0.185198, 0.26085, 0.349426, 0.352862, 0.318242, 0.284882, 0.335645, 0.324872, 0.324872, 0.377384, 0.380708, 0.36309, 0.342579, 0.346032, 0.324872, 0.335645, 0.324872, 0.30533, 0.30533, 0.352862, 0.433034, 0.529623, 0.525368, 0.440853, 0.436924, 0.377384, 0.377384, 0.42561, 0.36309, 0.422041, 0.447574, 0.4292, 0.444081, 0.465241, 0.472492, 0.534167, 0.51388, 0.433034, 0.41194, 0.359901, 0.359901, 0.398279, 0.401658, 0.377384, 0.356642, 0.377384, 0.450668, 0.384043, 0.380708, 0.414856, 0.301917, 0.219301, 0.222385, 0.209395, 0.116183, 0.122885, 0.15284, 0.170161, 0.278302, 0.291804, 0.342579, 0.339168, 0.342579, 0.342579, 0.30533, 0.30533, 0.21291, 0.194234, 0.278302, 0.185198, 0.222385, 0.298791, 0.298791, 0.30533, 0.281712, 0.30533, 0.209395, 0.173081, 0.164327, 0.139895, 0.142424, 0.102787, 0.127496, 0.125101, 0.079919, 0.071867, 0.118441, 0.191378, 0.139895, 0.15284, 0.209395, 0.129801, 0.139895, 0.185198, 0.161087, 0.191378, 0.271506, 0.384043, 0.346032, 0.374039, 0.384043, 0.264545, 0.321458, 0.225814, 0.219301, 0.17593, 0.194234, 0.127496, 0.116183, 0.164327, 0.106997, 0.074921, 0.127496, 0.134866, 0.15284, 0.18812, 0.185198, 0.161087, 0.118441, 0.144935, 0.066181, 0.059222, 0.0704, 0.055536, 0.098513, 0.094817, 0.106997, 0.17593, 0.264545, 0.182256, 0.182256, 0.219301, 0.31487, 0.335645, 0.328603, 0.349426, 0.352862, 0.36309, 0.390993, 0.390993, 0.335645, 0.335645, 0.25406, 0.30533, 0.26085, 0.17593, 0.196879, 0.288399, 0.257454, 0.26085, 0.257454, 0.291804, 0.31487, 0.275179, 0.243554, 0.257454, 0.161087, 0.102787, 0.10481, 0.100716, 0.132295, 0.203355, 0.301917, 0.384043, 0.346032, 0.486429, 0.461924, 0.352862, 0.342579, 0.25406, 0.264545, 0.247041, 0.239899, 0.239899, 0.298791, 0.301917, 0.311707, 0.40511, 0.5017, 0.497853, 0.525368, 0.494003, 0.384043, 0.311707, 0.321458, 0.390993, 0.366687, 0.480142, 0.490133, 0.490133, 0.5017, 0.497853, 0.517562, 0.436924, 0.359901, 0.30533, 0.308712, 0.291804, 0.26085, 0.158265, 0.173081, 0.170161, 0.15284, 0.264545, 0.356642, 0.275179, 0.271506, 0.182256, 0.173081, 0.179055, 0.161087, 0.232838, 0.225814, 0.288399, 0.398279, 0.480142, 0.521092, 0.529623, 0.517562, 0.465241, 0.56648, 0.436924, 0.436924, 0.380708, 0.342579, 0.332115, 0.339168, 0.271506, 0.366687, 0.349426, 0.414856, 0.444081, 0.370445, 0.398279, 0.414856, 0.359901, 0.335645, 0.335645, 0.321458, 0.31487, 0.311707, 0.298791, 0.342579, 0.30533, 0.398279, 0.398279, 0.321458, 0.408655, 0.517562, 0.5017, 0.529623, 0.541878, 0.557691, 0.553315, 0.534167, 0.557691, 0.604312, 0.657645, 0.59917, 0.5017, 0.447574, 0.505461, 0.472492, 0.529623, 0.472492, 0.472492, 0.472492, 0.436924, 0.414856, 0.398279, 0.366687, 0.380708, 0.30533, 0.222385, 0.301917, 0.295083, 0.295083, 0.222385, 0.15008, 0.15008, 0.216401, 0.247041, 0.30533, 0.281712, 0.281712, 0.349426, 0.332115, 0.301917, 0.422041, 0.418646, 0.332115, 0.377384, 0.359901, 0.346032, 0.41194, 0.422041, 0.356642, 0.349426, 0.41194, 0.454136, 0.476583, 0.497853, 0.447574, 0.40511, 0.390993, 0.394753, 0.377384, 0.384043, 0.440853, 0.4292, 0.36309, 0.440853, 0.42561, 0.440853, 0.545602, 0.59917, 0.51388, 0.58069, 0.575842, 0.56648, 0.613573, 0.626927, 0.486429, 0.575842, 0.458154, 0.545602, 0.505461, 0.538167, 0.458154, 0.377384, 0.377384, 0.486429, 0.517562, 0.465241, 0.436924, 0.4292, 0.40511, 0.352862, 0.349426, 0.278302, 0.18812, 0.170161, 0.167087, 0.268042, 0.25406, 0.264545, 0.239899, 0.275179, 0.271506, 0.332115, 0.318242, 0.318242, 0.295083, 0.26085, 0.311707, 0.335645, 0.335645, 0.318242, 0.418646, 0.4292, 0.42561, 0.525368, 0.549308, 0.549308, 0.483068, 0.5017, 0.486429, 0.497853, 0.521092, 0.51388, 0.521092, 0.553315, 0.553315, 0.465241, 0.468512, 0.450668, 0.450668, 0.377384, 0.377384, 0.380708, 0.390993, 0.454136, 0.380708, 0.380708, 0.380708, 0.440853, 0.444081, 0.557691, 0.608892, 0.570702, 0.553315, 0.545602, 0.545602, 0.538167, 0.632174, 0.534167, 0.468512, 0.458154, 0.461924, 0.476583, 0.483068, 0.483068, 0.377384, 0.468512, 0.41194, 0.40511, 0.401658, 0.387226, 0.321458, 0.301917, 0.295083, 0.243554, 0.247041, 0.30533, 0.31487, 0.311707, 0.414856, 0.422041, 0.422041, 0.468512, 0.384043, 0.374039, 0.374039, 0.490133, 0.401658, 0.447574, 0.4292, 0.440853, 0.436924, 0.51388, 0.509769, 0.517562, 0.608892, 0.545602, 0.549308, 0.422041, 0.342579, 0.321458, 0.40511, 0.418646, 0.436924, 0.505461, 0.525368, 0.4292, 0.440853, 0.414856, 0.433034, 0.433034, 0.398279, 0.352862, 0.349426, 0.335645, 0.239899, 0.232838, 0.291804, 0.298791, 0.422041, 0.494003, 0.480142, 0.472492, 0.476583, 0.401658, 0.408655, 0.328603, 0.380708, 0.370445, 0.465241, 0.465241, 0.483068, 0.4292, 0.370445, 0.384043, 0.390993, 0.517562, 0.525368, 0.444081, 0.444081, 0.359901, 0.370445, 0.30533, 0.301917, 0.321458, 0.398279, 0.318242, 0.370445, 0.366687, 0.36309, 0.36309, 0.36309, 0.36309, 0.359901, 0.468512, 0.465241, 0.465241, 0.359901, 0.278302, 0.271506, 0.281712, 0.380708, 0.352862, 0.414856, 0.414856, 0.311707, 0.308712, 0.328603, 0.352862, 0.352862, 0.332115, 0.264545, 0.247041, 0.225814, 0.30533, 0.311707, 0.31487, 0.275179, 0.268042, 0.342579, 0.422041, 0.328603, 0.30533, 0.328603, 0.332115, 0.219301, 0.288399, 0.301917, 0.36309, 0.264545, 0.236433, 0.236433, 0.308712, 0.311707, 0.335645, 0.324872, 0.247041, 0.139895, 0.179055, 0.247041, 0.268042, 0.275179, 0.349426, 0.346032, 0.342579, 0.291804, 0.318242, 0.321458, 0.239899, 0.191378, 0.288399, 0.257454, 0.281712, 0.291804, 0.284882, 0.209395, 0.225814, 0.194234, 0.318242, 0.321458, 0.271506, 0.206376, 0.203355, 0.209395, 0.206376, 0.158265, 0.167087, 0.173081, 0.182256, 0.15284, 0.194234, 0.191378, 0.268042, 0.298791, 0.203355, 0.21291, 0.288399, 0.271506, 0.380708, 0.380708, 0.36309, 0.4292, 0.408655, 0.394753, 0.339168, 0.339168, 0.31487, 0.36309, 0.41194, 0.398279, 0.4292, 0.418646, 0.31487, 0.298791, 0.236433, 0.30533, 0.271506, 0.239899, 0.209395, 0.179055, 0.122885, 0.092881, 0.05306], '')</t>
  </si>
  <si>
    <t>[164, 165, 166, 197, 198, 241, 242, 255, 256, 398, 400, 410, 412, 436, 437, 438, 440, 468, 469, 470, 471, 472, 473, 474, 475, 476, 477, 478, 479, 481, 483, 534, 535, 536, 537, 538, 539, 540, 541, 543, 545, 546, 547, 552, 581, 582, 583, 585, 588, 589, 590, 591, 592, 607, 608, 609, 610, 611, 612, 613, 614, 615, 649, 650, 651, 652, 653, 654, 661, 662, 693, 694]</t>
  </si>
  <si>
    <t xml:space="preserve">F5S1S8|F5S1S8_9ENTR Biofilm PGA synthesis lipoprotein OS=Enterobacter hormaechei ATCC 49162 </t>
  </si>
  <si>
    <t>([0.120615, 0.067594, 0.036378, 0.028107, 0.018106, 0.025316, 0.016257, 0.012727, 0.010926, 0.009483, 0.011342, 0.011903, 0.010926, 0.009187, 0.00962, 0.008156, 0.008409, 0.009187, 0.010131, 0.009977, 0.008276, 0.007177, 0.008723, 0.014586, 0.020522, 0.041405, 0.040537, 0.096677, 0.164327, 0.15008, 0.247041, 0.216401, 0.243554, 0.247041, 0.36309, 0.328603, 0.390993, 0.398279, 0.384043, 0.490133, 0.370445, 0.40511, 0.380708, 0.321458, 0.268042, 0.167087, 0.147574, 0.164327, 0.094817, 0.100716, 0.182256, 0.179055, 0.182256, 0.161087, 0.173081, 0.158265, 0.257454, 0.139895, 0.073402, 0.064632, 0.03976, 0.083462, 0.144935, 0.194234, 0.25406, 0.194234, 0.311707, 0.335645, 0.328603, 0.30533, 0.281712, 0.167087, 0.092881, 0.064632, 0.074921, 0.074921, 0.071867, 0.037156, 0.0704, 0.102787, 0.059222, 0.086953, 0.059222, 0.06184, 0.0704, 0.047319, 0.047319, 0.048328, 0.035586, 0.032017, 0.066181, 0.0704, 0.129801, 0.203355, 0.264545, 0.185198, 0.200174, 0.222385, 0.324872, 0.30533, 0.268042, 0.275179, 0.196879, 0.257454, 0.142424, 0.144935, 0.239899, 0.332115, 0.219301, 0.247041, 0.247041, 0.134866, 0.076542, 0.079919, 0.078022, 0.06312, 0.056825, 0.058088, 0.028695, 0.018415, 0.023534, 0.030003, 0.027463, 0.05306, 0.037156, 0.090864, 0.071867, 0.038858, 0.020876, 0.032677, 0.040537, 0.028107, 0.058088, 0.102787, 0.05306, 0.037156, 0.059222, 0.116183, 0.083462, 0.116183, 0.191378, 0.18812, 0.225814, 0.264545, 0.264545, 0.216401, 0.194234, 0.219301, 0.216401, 0.275179, 0.301917, 0.301917, 0.36309, 0.370445, 0.370445, 0.36309, 0.398279, 0.390993, 0.295083, 0.332115, 0.311707, 0.236433, 0.222385, 0.225814, 0.203355, 0.18812, 0.30533, 0.295083, 0.318242, 0.31487, 0.275179, 0.288399, 0.179055, 0.182256, 0.167087, 0.170161, 0.275179, 0.209395, 0.182256, 0.268042, 0.257454, 0.206376, 0.271506, 0.18812, 0.200174, 0.257454, 0.275179, 0.291804, 0.308712, 0.284882, 0.36309, 0.450668, 0.450668, 0.58069, 0.541878, 0.454136, 0.42561, 0.433034, 0.534167, 0.447574, 0.346032, 0.356642, 0.450668, 0.418646, 0.517562, 0.486429, 0.517562, 0.401658, 0.387226, 0.380708, 0.387226, 0.408655, 0.422041, 0.301917, 0.288399, 0.324872, 0.408655, 0.349426, 0.311707, 0.288399, 0.40511, 0.450668, 0.436924, 0.433034, 0.398279, 0.401658, 0.408655, 0.408655, 0.422041, 0.414856, 0.408655, 0.335645, 0.324872, 0.31487, 0.418646, 0.377384, 0.398279, 0.401658, 0.465241, 0.394753, 0.359901, 0.25406, 0.346032, 0.257454, 0.264545, 0.298791, 0.268042, 0.268042, 0.275179, 0.356642, 0.349426, 0.271506, 0.30533, 0.222385, 0.196879, 0.209395, 0.232838, 0.216401, 0.216401, 0.161087, 0.26085, 0.239899, 0.308712, 0.179055, 0.268042, 0.18812, 0.225814, 0.264545, 0.25031, 0.173081, 0.170161, 0.185198, 0.196879, 0.222385, 0.31487, 0.26085, 0.247041, 0.264545, 0.170161, 0.194234, 0.281712, 0.18812, 0.191378, 0.142424, 0.206376, 0.203355, 0.298791, 0.31487, 0.301917, 0.21291, 0.295083, 0.26085, 0.147574, 0.17593, 0.18812, 0.182256, 0.191378, 0.194234, 0.182256, 0.194234, 0.179055, 0.18812, 0.161087, 0.247041, 0.359901, 0.318242, 0.31487, 0.229226, 0.164327, 0.167087, 0.182256, 0.191378, 0.142424, 0.25031, 0.191378, 0.125101, 0.0704, 0.11371, 0.132295, 0.137348, 0.225814, 0.18812, 0.185198, 0.30533, 0.301917, 0.271506, 0.356642, 0.26085, 0.349426, 0.390993, 0.301917, 0.301917, 0.30533, 0.390993, 0.311707, 0.311707, 0.390993, 0.440853, 0.433034, 0.308712, 0.298791, 0.268042, 0.225814, 0.125101, 0.071867, 0.073402, 0.06184, 0.027463, 0.048328, 0.047319, 0.059222, 0.098513, 0.147574, 0.147574, 0.15008, 0.206376, 0.206376, 0.196879, 0.209395, 0.137348, 0.139895, 0.071867, 0.086953, 0.142424, 0.232838, 0.31487, 0.216401, 0.278302, 0.318242, 0.31487, 0.275179, 0.25406, 0.17593, 0.094817, 0.096677, 0.047319, 0.031287, 0.048328, 0.023963, 0.030611, 0.030611, 0.058088, 0.120615, 0.098513, 0.076542, 0.079919, 0.05306, 0.088832, 0.047319, 0.036378, 0.031287, 0.0198, 0.015078, 0.029376, 0.038858, 0.020876, 0.041405, 0.031287, 0.040537, 0.046336, 0.046336, 0.098513, 0.092881, 0.05306, 0.067594, 0.078022, 0.049374, 0.081712, 0.083462, 0.125101, 0.229226, 0.257454, 0.374039, 0.418646, 0.387226, 0.468512, 0.468512, 0.476583, 0.521092, 0.476583, 0.585406, 0.585406, 0.585406, 0.480142, 0.476583, 0.440853, 0.349426, 0.414856, 0.440853, 0.328603, 0.342579, 0.36309, 0.374039, 0.295083, 0.284882, 0.291804, 0.291804, 0.30533, 0.30533, 0.390993, 0.324872, 0.225814, 0.229226, 0.206376, 0.209395, 0.271506, 0.268042, 0.264545, 0.243554, 0.206376, 0.206376, 0.209395, 0.185198, 0.109221, 0.102787, 0.05306, 0.047319, 0.048328, 0.081712, 0.067594, 0.038858, 0.03976, 0.076542, 0.076542, 0.045352, 0.085092, 0.109221, 0.096677, 0.164327, 0.194234, 0.206376, 0.321458, 0.311707, 0.301917, 0.398279, 0.480142, 0.613573, 0.632174, 0.505461, 0.40511, 0.346032, 0.422041, 0.398279, 0.398279, 0.380708, 0.454136, 0.356642, 0.339168, 0.377384, 0.346032, 0.275179, 0.257454, 0.268042, 0.179055, 0.17593, 0.173081, 0.206376, 0.219301, 0.137348, 0.206376, 0.291804, 0.356642, 0.342579, 0.468512, 0.4292, 0.328603, 0.301917, 0.301917, 0.339168, 0.239899, 0.18812, 0.257454, 0.295083, 0.295083, 0.377384, 0.40511, 0.370445, 0.236433, 0.134866, 0.185198, 0.196879, 0.203355, 0.15284, 0.170161, 0.170161, 0.116183, 0.129801, 0.147574, 0.194234, 0.100716, 0.173081, 0.155435, 0.15284, 0.086953, 0.094817, 0.073402, 0.055536, 0.049374, 0.111485, 0.127496, 0.11371, 0.118441, 0.106997, 0.120615, 0.129801, 0.102787, 0.194234, 0.291804, 0.291804, 0.328603, 0.394753, 0.278302, 0.298791, 0.298791, 0.36309, 0.25031, 0.232838, 0.25406, 0.275179, 0.182256, 0.236433, 0.219301, 0.196879, 0.229226, 0.301917, 0.243554, 0.194234, 0.191378, 0.173081, 0.182256, 0.106997, 0.066181, 0.132295, 0.129801, 0.134866, 0.118441, 0.179055, 0.25406, 0.158265, 0.155435, 0.225814, 0.247041, 0.339168, 0.356642, 0.318242, 0.288399, 0.247041, 0.301917, 0.30533, 0.321458, 0.311707, 0.31487, 0.356642, 0.359901, 0.339168, 0.281712, 0.321458, 0.264545, 0.167087, 0.284882, 0.229226, 0.229226, 0.236433, 0.134866, 0.122885, 0.137348, 0.090864, 0.134866, 0.088832, 0.043307, 0.046336, 0.054297, 0.100716, 0.076542, 0.03976, 0.083462, 0.120615, 0.120615, 0.191378, 0.291804, 0.225814, 0.30533, 0.281712, 0.194234, 0.271506, 0.301917, 0.30533, 0.295083, 0.288399, 0.387226, 0.390993, 0.264545, 0.161087, 0.170161, 0.291804, 0.390993, 0.394753, 0.359901, 0.324872, 0.271506, 0.222385, 0.25406, 0.222385, 0.200174, 0.295083, 0.275179, 0.185198], '')</t>
  </si>
  <si>
    <t>[193, 194, 198, 204, 206, 418, 420, 421, 422, 476, 477, 478]</t>
  </si>
  <si>
    <t xml:space="preserve">F5S1T0|F5S1T0_9ENTR Biofilm PGA synthesis protein PgaD OS=Enterobacter hormaechei ATCC 49162 </t>
  </si>
  <si>
    <t>([0.132295, 0.158265, 0.074921, 0.073402, 0.122885, 0.144935, 0.083462, 0.038858, 0.054297, 0.054297, 0.040537, 0.030003, 0.028695, 0.014586, 0.008723, 0.007315, 0.006567, 0.00962, 0.016021, 0.008624, 0.005872, 0.004135, 0.0028, 0.00283, 0.002336, 0.001808, 0.001808, 0.001808, 0.001786, 0.001499, 0.001709, 0.001572, 0.002366, 0.00243, 0.003478, 0.004689, 0.005378, 0.008409, 0.008156, 0.005318, 0.008002, 0.008895, 0.009728, 0.010926, 0.015694, 0.028107, 0.017138, 0.019109, 0.038042, 0.055536, 0.041405, 0.024393, 0.024826, 0.013821, 0.008525, 0.005872, 0.005318, 0.004689, 0.00359, 0.003804, 0.005683, 0.003864, 0.003607, 0.003607, 0.003671, 0.003014, 0.002014, 0.002211, 0.002155, 0.00146, 0.002035, 0.002662, 0.003341, 0.004358, 0.005249, 0.006988, 0.007495, 0.008156, 0.008895, 0.013265, 0.011903, 0.013613, 0.031287, 0.042364, 0.041405, 0.076542, 0.132295, 0.257454, 0.377384, 0.264545, 0.332115, 0.324872, 0.328603, 0.209395, 0.232838, 0.18812, 0.200174, 0.308712, 0.324872, 0.225814, 0.185198, 0.18812, 0.17593, 0.120615, 0.155435, 0.257454, 0.164327, 0.185198, 0.098513, 0.045352, 0.092881, 0.059222, 0.029376, 0.028695, 0.069024, 0.066181, 0.058088, 0.055536, 0.043307, 0.022306, 0.022667, 0.033407, 0.019109, 0.017797, 0.014315, 0.014586, 0.015078, 0.028107, 0.025316, 0.054297, 0.116183, 0.116183, 0.21291, 0.324872, 0.311707, 0.278302, 0.243554, 0.342579, 0.31487, 0.298791, 0.422041, 0.58069, 0.538167, 0.767246], '')</t>
  </si>
  <si>
    <t>[141, 142, 143]</t>
  </si>
  <si>
    <t xml:space="preserve">F5S1T1|F5S1T1_9ENTR Bifunctional glutathionylspermidine synthetase/amidase OS=Enterobacter hormaechei ATCC 49162 </t>
  </si>
  <si>
    <t>([0.418646, 0.229226, 0.268042, 0.31487, 0.219301, 0.147574, 0.17593, 0.111485, 0.106997, 0.15008, 0.173081, 0.225814, 0.164327, 0.139895, 0.083462, 0.041405, 0.073402, 0.073402, 0.081712, 0.040537, 0.051831, 0.042364, 0.051831, 0.055536, 0.06312, 0.106997, 0.170161, 0.094817, 0.194234, 0.247041, 0.229226, 0.196879, 0.21291, 0.170161, 0.200174, 0.284882, 0.288399, 0.203355, 0.209395, 0.209395, 0.328603, 0.229226, 0.191378, 0.281712, 0.271506, 0.239899, 0.142424, 0.158265, 0.18812, 0.109221, 0.109221, 0.049374, 0.051831, 0.045352, 0.094817, 0.047319, 0.028107, 0.025762, 0.025762, 0.028107, 0.025316, 0.023534, 0.021816, 0.019109, 0.01078, 0.011342, 0.01204, 0.014783, 0.013821, 0.015694, 0.019401, 0.010372, 0.020165, 0.014783, 0.009187, 0.009187, 0.009977, 0.014586, 0.014586, 0.014586, 0.013437, 0.015078, 0.010672, 0.013437, 0.020165, 0.042364, 0.044297, 0.024393, 0.022306, 0.025762, 0.020522, 0.025762, 0.043307, 0.020165, 0.028107, 0.06312, 0.066181, 0.111485, 0.109221, 0.191378, 0.25031, 0.281712, 0.275179, 0.311707, 0.380708, 0.342579, 0.243554, 0.155435, 0.158265, 0.142424, 0.127496, 0.196879, 0.18812, 0.216401, 0.342579, 0.26085, 0.247041, 0.257454, 0.268042, 0.278302, 0.281712, 0.247041, 0.194234, 0.132295, 0.098513, 0.100716, 0.125101, 0.125101, 0.122885, 0.200174, 0.31487, 0.298791, 0.232838, 0.222385, 0.144935, 0.11371, 0.216401, 0.225814, 0.222385, 0.158265, 0.096677, 0.098513, 0.139895, 0.185198, 0.164327, 0.271506, 0.225814, 0.219301, 0.31487, 0.414856, 0.301917, 0.298791, 0.301917, 0.387226, 0.30533, 0.384043, 0.324872, 0.308712, 0.232838, 0.239899, 0.31487, 0.40511, 0.335645, 0.25406, 0.225814, 0.232838, 0.206376, 0.25406, 0.257454, 0.155435, 0.158265, 0.264545, 0.264545, 0.288399, 0.191378, 0.196879, 0.206376, 0.194234, 0.170161, 0.15284, 0.147574, 0.142424, 0.15284, 0.232838, 0.324872, 0.335645, 0.42561, 0.418646, 0.321458, 0.349426, 0.461924, 0.483068, 0.486429, 0.394753, 0.387226, 0.472492, 0.585406, 0.483068, 0.5017, 0.534167, 0.534167, 0.521092, 0.517562, 0.472492, 0.447574, 0.356642, 0.332115, 0.342579, 0.342579, 0.422041, 0.398279, 0.284882, 0.26085, 0.247041, 0.328603, 0.21291, 0.142424, 0.137348, 0.222385, 0.318242, 0.328603, 0.390993, 0.308712, 0.31487, 0.349426, 0.335645, 0.332115, 0.25406, 0.232838, 0.216401, 0.232838, 0.225814, 0.324872, 0.257454, 0.179055, 0.191378, 0.30533, 0.398279, 0.414856, 0.318242, 0.318242, 0.222385, 0.155435, 0.232838, 0.15008, 0.144935, 0.17593, 0.257454, 0.31487, 0.335645, 0.370445, 0.377384, 0.298791, 0.222385, 0.278302, 0.332115, 0.324872, 0.321458, 0.332115, 0.222385, 0.298791, 0.209395, 0.26085, 0.275179, 0.194234, 0.271506, 0.243554, 0.232838, 0.243554, 0.264545, 0.194234, 0.120615, 0.109221, 0.173081, 0.25031, 0.268042, 0.21291, 0.142424, 0.120615, 0.069024, 0.060549, 0.066181, 0.066181, 0.098513, 0.158265, 0.158265, 0.10481, 0.06312, 0.073402, 0.067594, 0.040537, 0.056825, 0.055536, 0.055536, 0.026338, 0.026892, 0.014075, 0.020876, 0.032677, 0.036378, 0.059222, 0.085092, 0.047319, 0.079919, 0.066181, 0.064632, 0.081712, 0.132295, 0.132295, 0.069024, 0.054297, 0.094817, 0.109221, 0.164327, 0.167087, 0.18812, 0.173081, 0.21291, 0.137348, 0.15284, 0.090864, 0.098513, 0.106997, 0.173081, 0.170161, 0.147574, 0.15008, 0.120615, 0.11371, 0.203355, 0.298791, 0.342579, 0.335645, 0.232838, 0.161087, 0.102787, 0.179055, 0.196879, 0.161087, 0.191378, 0.170161, 0.271506, 0.26085, 0.194234, 0.17593, 0.179055, 0.206376, 0.209395, 0.284882, 0.301917, 0.324872, 0.284882, 0.298791, 0.298791, 0.301917, 0.295083, 0.398279, 0.394753, 0.291804, 0.398279, 0.465241, 0.444081, 0.328603, 0.321458, 0.418646, 0.42561, 0.418646, 0.390993, 0.377384, 0.41194, 0.295083, 0.203355, 0.225814, 0.137348, 0.109221, 0.182256, 0.271506, 0.268042, 0.257454, 0.26085, 0.271506, 0.284882, 0.31487, 0.318242, 0.31487, 0.298791, 0.216401, 0.134866, 0.096677, 0.109221, 0.086953, 0.155435, 0.137348, 0.111485, 0.185198, 0.200174, 0.191378, 0.102787, 0.10481, 0.102787, 0.161087, 0.092881, 0.048328, 0.044297, 0.085092, 0.050641, 0.060549, 0.086953, 0.094817, 0.147574, 0.078022, 0.088832, 0.078022, 0.11371, 0.142424, 0.142424, 0.100716, 0.058088, 0.118441, 0.118441, 0.125101, 0.129801, 0.191378, 0.271506, 0.209395, 0.219301, 0.239899, 0.17593, 0.118441, 0.185198, 0.194234, 0.194234, 0.161087, 0.106997, 0.134866, 0.139895, 0.11371, 0.111485, 0.194234, 0.191378, 0.11371, 0.098513, 0.106997, 0.076542, 0.076542, 0.127496, 0.122885, 0.191378, 0.167087, 0.236433, 0.21291, 0.144935, 0.268042, 0.203355, 0.291804, 0.281712, 0.278302, 0.298791, 0.418646, 0.41194, 0.401658, 0.51388, 0.447574, 0.418646, 0.394753, 0.30533, 0.298791, 0.219301, 0.127496, 0.129801, 0.142424, 0.18812, 0.271506, 0.173081, 0.17593, 0.127496, 0.06312, 0.069024, 0.083462, 0.038042, 0.020522, 0.020522, 0.013265, 0.011903, 0.014315, 0.023087, 0.042364, 0.038042, 0.049374, 0.049374, 0.050641, 0.066181, 0.034884, 0.018787, 0.017138, 0.029376, 0.025762, 0.026338, 0.028695, 0.025316, 0.043307, 0.074921, 0.041405, 0.037156, 0.038042, 0.034068, 0.035586, 0.036378, 0.019401, 0.024826, 0.028107, 0.05306, 0.047319, 0.041405, 0.041405, 0.0704, 0.064632, 0.11371, 0.200174, 0.109221, 0.086953, 0.059222, 0.060549, 0.122885, 0.120615, 0.164327, 0.15284, 0.142424, 0.086953, 0.161087, 0.147574, 0.216401, 0.129801, 0.129801, 0.132295, 0.129801, 0.134866, 0.118441, 0.118441, 0.125101, 0.206376, 0.155435, 0.142424, 0.155435, 0.137348, 0.21291, 0.239899, 0.239899, 0.243554, 0.206376, 0.147574, 0.158265, 0.147574, 0.222385, 0.219301, 0.21291, 0.219301, 0.222385, 0.26085, 0.173081, 0.096677, 0.051831, 0.049374, 0.102787, 0.092881, 0.048328, 0.051831, 0.051831, 0.050641, 0.030003, 0.034068, 0.055536, 0.032677, 0.020165, 0.020876, 0.011106, 0.018106, 0.0198, 0.019109, 0.018106, 0.032017, 0.034068, 0.058088, 0.100716, 0.085092, 0.049374, 0.05306, 0.049374, 0.048328, 0.05306, 0.096677, 0.158265, 0.094817, 0.098513, 0.11371, 0.10481, 0.185198, 0.194234, 0.257454, 0.268042, 0.18812, 0.18812, 0.301917, 0.222385, 0.155435, 0.11371, 0.134866, 0.196879, 0.209395, 0.206376, 0.17593, 0.142424, 0.122885, 0.17593, 0.219301, 0.275179, 0.25406, 0.225814, 0.170161, 0.132295], '')</t>
  </si>
  <si>
    <t>[196, 198, 199, 200, 201, 202, 461]</t>
  </si>
  <si>
    <t xml:space="preserve">F5S1T2|F5S1T2_9ENTR Glutathione S-transferase OS=Enterobacter hormaechei ATCC 49162 </t>
  </si>
  <si>
    <t>([0.648219, 0.468512, 0.534167, 0.40511, 0.42561, 0.465241, 0.5017, 0.538167, 0.557691, 0.575842, 0.562014, 0.497853, 0.476583, 0.472492, 0.374039, 0.380708, 0.468512, 0.486429, 0.390993, 0.356642, 0.36309, 0.394753, 0.494003, 0.476583, 0.608892, 0.608892, 0.613573, 0.505461, 0.521092, 0.454136, 0.450668, 0.447574, 0.553315, 0.622677, 0.51388, 0.642678, 0.529623, 0.433034, 0.398279, 0.380708, 0.387226, 0.390993, 0.447574, 0.454136, 0.458154, 0.450668, 0.450668, 0.342579, 0.42561, 0.311707, 0.332115, 0.247041, 0.291804, 0.308712, 0.200174, 0.194234, 0.158265, 0.15284, 0.236433, 0.182256, 0.26085, 0.26085, 0.225814, 0.216401, 0.125101, 0.132295, 0.102787, 0.056825, 0.059222, 0.032677, 0.055536, 0.041405, 0.0704, 0.0704, 0.06184, 0.109221, 0.179055, 0.116183, 0.17593, 0.167087, 0.229226, 0.129801, 0.086953, 0.111485, 0.066181, 0.127496, 0.139895, 0.173081, 0.264545, 0.339168, 0.335645, 0.366687, 0.422041, 0.339168, 0.31487, 0.328603, 0.31487, 0.295083, 0.41194, 0.422041, 0.458154, 0.486429, 0.626927, 0.716283, 0.608892, 0.545602, 0.553315, 0.51388, 0.497853, 0.517562, 0.422041, 0.422041, 0.30533, 0.236433, 0.229226, 0.200174, 0.206376, 0.203355, 0.111485, 0.106997, 0.100716, 0.03976, 0.019401, 0.021816, 0.021381, 0.034068, 0.083462, 0.058088, 0.060549, 0.058088, 0.055536, 0.111485, 0.182256, 0.179055, 0.284882, 0.271506, 0.216401, 0.106997, 0.060549, 0.071867, 0.078022, 0.079919, 0.132295, 0.17593, 0.17593, 0.094817, 0.049374, 0.041405, 0.051831, 0.051831, 0.025316, 0.024393, 0.021381, 0.011518, 0.011106, 0.011106, 0.011518, 0.015344, 0.034884, 0.042364, 0.073402, 0.038042, 0.041405, 0.028107, 0.029376, 0.015344, 0.031287, 0.054297, 0.026338, 0.027463, 0.021816, 0.049374, 0.040537, 0.040537, 0.081712, 0.092881, 0.042364, 0.083462, 0.069024, 0.034884, 0.056825, 0.056825, 0.106997, 0.060549, 0.092881, 0.109221, 0.17593, 0.164327, 0.100716, 0.134866, 0.111485, 0.144935, 0.142424, 0.179055, 0.111485, 0.118441, 0.116183, 0.17593, 0.17593, 0.191378, 0.239899, 0.173081, 0.102787, 0.111485, 0.100716, 0.059222, 0.060549, 0.038858, 0.026338, 0.038858, 0.033407, 0.03976, 0.038042, 0.023963, 0.013437, 0.023534, 0.019401, 0.026338, 0.034068, 0.017797, 0.014783, 0.017797, 0.021816, 0.03976, 0.032017, 0.033407, 0.0704, 0.074921, 0.078022, 0.122885, 0.139895, 0.132295, 0.11371, 0.11371, 0.167087, 0.191378, 0.155435, 0.191378, 0.21291, 0.229226, 0.308712, 0.324872, 0.31487, 0.339168, 0.335645, 0.335645, 0.349426, 0.284882, 0.284882, 0.346032, 0.339168, 0.356642, 0.454136, 0.497853, 0.418646, 0.422041, 0.505461, 0.553315, 0.450668, 0.461924, 0.440853, 0.465241, 0.538167, 0.538167, 0.51388, 0.51388, 0.525368, 0.5017, 0.585406, 0.570702, 0.59508, 0.59508, 0.585406, 0.59508, 0.575842, 0.675549, 0.671169, 0.657645, 0.626927, 0.733139, 0.720929, 0.699094, 0.699094, 0.685117, 0.680603, 0.716283, 0.712013, 0.690604], '')</t>
  </si>
  <si>
    <t>[0, 2, 6, 7, 8, 9, 10, 24, 25, 26, 27, 28, 32, 33, 34, 35, 36, 102, 103, 104, 105, 106, 107, 109, 256, 257, 262, 263, 264, 265, 266, 267, 268, 269, 270, 271, 272, 273, 274, 275, 276, 277, 278, 279, 280, 281, 282, 283, 284, 285, 286, 287]</t>
  </si>
  <si>
    <t xml:space="preserve">F5S1T3|F5S1T3_9ENTR Glycine zipper domain-containing protein OS=Enterobacter hormaechei ATCC 49162 </t>
  </si>
  <si>
    <t>([0.026338, 0.026892, 0.0198, 0.013437, 0.01227, 0.017138, 0.023963, 0.032017, 0.03976, 0.038858, 0.038858, 0.038858, 0.041405, 0.081712, 0.132295, 0.10481, 0.10481, 0.096677, 0.120615, 0.129801, 0.170161, 0.161087, 0.161087, 0.194234, 0.200174, 0.247041, 0.209395, 0.132295, 0.106997, 0.106997, 0.137348, 0.17593, 0.161087, 0.15284, 0.15284, 0.15284, 0.134866, 0.127496, 0.127496, 0.127496, 0.127496, 0.111485, 0.111485, 0.111485, 0.132295, 0.209395, 0.209395, 0.209395, 0.25406, 0.196879, 0.203355, 0.21291, 0.196879, 0.268042, 0.268042, 0.257454, 0.25406, 0.278302, 0.247041, 0.278302, 0.318242, 0.366687, 0.418646, 0.390993, 0.366687, 0.366687, 0.324872, 0.298791, 0.275179, 0.308712, 0.366687, 0.356642, 0.308712, 0.281712, 0.232838, 0.161087, 0.173081, 0.164327, 0.196879, 0.236433, 0.161087, 0.10481, 0.111485, 0.111485, 0.109221, 0.125101, 0.092881, 0.111485, 0.109221, 0.144935, 0.15284, 0.179055, 0.15284, 0.127496, 0.096677, 0.11371, 0.196879, 0.158265, 0.170161, 0.194234, 0.170161, 0.200174, 0.26085, 0.232838, 0.21291, 0.232838, 0.25406, 0.31487, 0.298791, 0.332115], '')</t>
  </si>
  <si>
    <t xml:space="preserve">F5S1T4|F5S1T4_9ENTR L-fucose operon activator OS=Enterobacter hormaechei ATCC 49162 </t>
  </si>
  <si>
    <t>([0.608892, 0.657645, 0.741537, 0.707965, 0.716283, 0.541878, 0.4292, 0.335645, 0.247041, 0.25031, 0.271506, 0.21291, 0.161087, 0.170161, 0.173081, 0.092881, 0.109221, 0.11371, 0.18812, 0.106997, 0.064632, 0.035586, 0.020876, 0.011903, 0.009483, 0.01078, 0.0198, 0.034884, 0.038858, 0.071867, 0.083462, 0.086953, 0.147574, 0.203355, 0.170161, 0.161087, 0.271506, 0.236433, 0.26085, 0.179055, 0.278302, 0.370445, 0.450668, 0.529623, 0.653063, 0.771762, 0.699094, 0.56648, 0.468512, 0.56648, 0.476583, 0.387226, 0.387226, 0.384043, 0.377384, 0.414856, 0.311707, 0.225814, 0.203355, 0.17593, 0.26085, 0.196879, 0.120615, 0.102787, 0.111485, 0.102787, 0.055536, 0.055536, 0.06312, 0.100716, 0.100716, 0.167087, 0.243554, 0.164327, 0.161087, 0.164327, 0.161087, 0.182256, 0.257454, 0.257454, 0.179055, 0.18812, 0.26085, 0.352862, 0.380708, 0.370445, 0.288399, 0.291804, 0.311707, 0.387226, 0.390993, 0.387226, 0.374039, 0.346032, 0.4292, 0.346032, 0.264545, 0.257454, 0.374039, 0.377384, 0.398279, 0.483068, 0.476583, 0.454136, 0.440853, 0.450668, 0.483068, 0.454136, 0.468512, 0.440853, 0.42561, 0.339168, 0.335645, 0.335645, 0.36309, 0.275179, 0.328603, 0.418646, 0.418646, 0.356642, 0.356642, 0.271506, 0.243554, 0.236433, 0.243554, 0.216401, 0.137348, 0.116183, 0.120615, 0.109221, 0.127496, 0.137348, 0.21291, 0.185198, 0.191378, 0.120615, 0.167087, 0.122885, 0.122885, 0.10481, 0.122885, 0.116183, 0.18812, 0.139895, 0.071867, 0.073402, 0.048328, 0.067594, 0.066181, 0.129801, 0.125101, 0.15008, 0.142424, 0.085092, 0.10481, 0.060549, 0.106997, 0.085092, 0.071867, 0.071867, 0.092881, 0.092881, 0.054297, 0.064632, 0.074921, 0.086953, 0.088832, 0.155435, 0.155435, 0.134866, 0.127496, 0.200174, 0.182256, 0.182256, 0.182256, 0.179055, 0.179055, 0.111485, 0.092881, 0.167087, 0.164327, 0.15284, 0.158265, 0.158265, 0.137348, 0.194234, 0.278302, 0.185198, 0.17593, 0.122885, 0.086953, 0.058088, 0.06184, 0.069024, 0.056825, 0.056825, 0.037156, 0.064632, 0.118441, 0.122885, 0.122885, 0.122885, 0.071867, 0.078022, 0.076542, 0.076542, 0.043307, 0.021816, 0.021816, 0.01227, 0.0198, 0.018415, 0.029376, 0.026892, 0.015694, 0.018787, 0.034068, 0.051831, 0.050641, 0.026338, 0.026338, 0.016021, 0.016528, 0.032677, 0.028695, 0.056825, 0.054297, 0.098513, 0.15284, 0.229226, 0.229226, 0.229226, 0.298791, 0.196879, 0.129801, 0.116183, 0.118441, 0.106997, 0.088832, 0.086953, 0.147574, 0.219301, 0.229226, 0.147574, 0.073402, 0.042364, 0.040537, 0.040537, 0.037156, 0.045352, 0.023087, 0.044297, 0.045352, 0.045352, 0.076542, 0.137348, 0.15008, 0.142424, 0.085092, 0.100716, 0.106997, 0.06184, 0.036378, 0.066181, 0.073402, 0.125101, 0.203355, 0.125101, 0.073402, 0.078022, 0.076542, 0.15284, 0.15284, 0.088832, 0.111485, 0.092881, 0.069024, 0.10481, 0.11371, 0.179055, 0.11371, 0.111485, 0.15284, 0.209395, 0.179055, 0.225814, 0.194234, 0.155435, 0.236433, 0.342579, 0.30533, 0.275179], '')</t>
  </si>
  <si>
    <t>[0, 1, 2, 3, 4, 5, 43, 44, 45, 46, 47, 49]</t>
  </si>
  <si>
    <t xml:space="preserve">F5S1T5|F5S1T5_9ENTR Methyl-accepting chemotaxis protein II OS=Enterobacter hormaechei ATCC 49162 </t>
  </si>
  <si>
    <t>([0.024393, 0.0198, 0.020165, 0.014783, 0.021816, 0.016257, 0.013016, 0.017138, 0.013437, 0.010131, 0.009977, 0.009294, 0.008075, 0.006795, 0.008156, 0.008002, 0.007645, 0.011669, 0.008409, 0.008075, 0.007877, 0.01204, 0.010372, 0.012727, 0.012727, 0.01227, 0.0198, 0.021381, 0.021381, 0.038858, 0.078022, 0.118441, 0.182256, 0.161087, 0.264545, 0.30533, 0.311707, 0.229226, 0.170161, 0.257454, 0.366687, 0.324872, 0.324872, 0.359901, 0.278302, 0.36309, 0.374039, 0.366687, 0.450668, 0.465241, 0.461924, 0.359901, 0.243554, 0.232838, 0.200174, 0.134866, 0.134866, 0.134866, 0.134866, 0.18812, 0.18812, 0.158265, 0.158265, 0.170161, 0.170161, 0.243554, 0.216401, 0.182256, 0.182256, 0.170161, 0.164327, 0.18812, 0.295083, 0.318242, 0.284882, 0.384043, 0.422041, 0.42561, 0.4292, 0.483068, 0.401658, 0.408655, 0.450668, 0.450668, 0.433034, 0.5017, 0.5017, 0.444081, 0.444081, 0.461924, 0.418646, 0.41194, 0.346032, 0.243554, 0.321458, 0.384043, 0.384043, 0.450668, 0.398279, 0.401658, 0.450668, 0.538167, 0.447574, 0.433034, 0.440853, 0.447574, 0.380708, 0.288399, 0.370445, 0.40511, 0.295083, 0.342579, 0.31487, 0.268042, 0.278302, 0.291804, 0.264545, 0.264545, 0.167087, 0.209395, 0.232838, 0.219301, 0.18812, 0.225814, 0.236433, 0.239899, 0.232838, 0.308712, 0.370445, 0.377384, 0.281712, 0.390993, 0.384043, 0.324872, 0.41194, 0.505461, 0.505461, 0.465241, 0.480142, 0.575842, 0.486429, 0.454136, 0.486429, 0.570702, 0.505461, 0.497853, 0.538167, 0.5017, 0.387226, 0.414856, 0.380708, 0.440853, 0.390993, 0.408655, 0.517562, 0.401658, 0.408655, 0.41194, 0.450668, 0.40511, 0.359901, 0.4292, 0.394753, 0.275179, 0.25406, 0.335645, 0.342579, 0.342579, 0.30533, 0.346032, 0.281712, 0.324872, 0.356642, 0.30533, 0.291804, 0.278302, 0.349426, 0.339168, 0.328603, 0.328603, 0.295083, 0.239899, 0.164327, 0.194234, 0.247041, 0.236433, 0.158265, 0.109221, 0.106997, 0.098513, 0.090864, 0.083462, 0.045352, 0.028107, 0.025762, 0.025762, 0.028695, 0.035586, 0.020876, 0.013613, 0.009977, 0.011518, 0.011518, 0.011669, 0.009015, 0.009728, 0.010926, 0.011342, 0.016826, 0.016826, 0.016257, 0.024826, 0.043307, 0.074921, 0.066181, 0.120615, 0.120615, 0.064632, 0.05306, 0.092881, 0.147574, 0.21291, 0.167087, 0.247041, 0.332115, 0.436924, 0.352862, 0.332115, 0.41194, 0.318242, 0.31487, 0.40511, 0.414856, 0.346032, 0.275179, 0.374039, 0.377384, 0.295083, 0.318242, 0.384043, 0.298791, 0.219301, 0.203355, 0.25406, 0.229226, 0.229226, 0.206376, 0.288399, 0.191378, 0.194234, 0.291804, 0.26085, 0.200174, 0.185198, 0.25031, 0.229226, 0.229226, 0.219301, 0.298791, 0.356642, 0.339168, 0.4292, 0.422041, 0.332115, 0.36309, 0.387226, 0.349426, 0.342579, 0.366687, 0.352862, 0.349426, 0.328603, 0.356642, 0.433034, 0.447574, 0.458154, 0.458154, 0.454136, 0.454136, 0.454136, 0.465241, 0.465241, 0.472492, 0.58069, 0.666105, 0.618285, 0.575842, 0.517562, 0.534167, 0.529623, 0.661982, 0.622677, 0.585406, 0.585406, 0.538167, 0.545602, 0.538167, 0.545602, 0.553315, 0.525368, 0.534167, 0.458154, 0.436924, 0.339168, 0.346032, 0.349426, 0.398279, 0.4292, 0.486429, 0.468512, 0.458154, 0.422041, 0.450668, 0.486429, 0.41194, 0.408655, 0.408655, 0.342579, 0.394753, 0.387226, 0.41194, 0.414856, 0.450668, 0.450668, 0.534167, 0.521092, 0.549308, 0.529623, 0.450668, 0.418646, 0.433034, 0.444081, 0.408655, 0.352862, 0.352862, 0.436924, 0.440853, 0.422041, 0.483068, 0.4292, 0.4292, 0.444081, 0.436924, 0.461924, 0.458154, 0.450668, 0.370445, 0.346032, 0.366687, 0.359901, 0.42561, 0.418646, 0.346032, 0.328603, 0.398279, 0.390993, 0.308712, 0.30533, 0.219301, 0.225814, 0.311707, 0.321458, 0.229226, 0.164327, 0.144935, 0.098513, 0.109221, 0.144935, 0.144935, 0.092881, 0.161087, 0.134866, 0.11371, 0.155435, 0.196879, 0.18812, 0.206376, 0.284882, 0.308712, 0.398279, 0.390993, 0.295083, 0.257454, 0.271506, 0.281712, 0.278302, 0.349426, 0.359901, 0.324872, 0.356642, 0.4292, 0.328603, 0.328603, 0.356642, 0.356642, 0.384043, 0.356642, 0.346032, 0.31487, 0.288399, 0.281712, 0.301917, 0.308712, 0.352862, 0.414856, 0.40511, 0.352862, 0.324872, 0.318242, 0.384043, 0.31487, 0.275179, 0.352862, 0.31487, 0.332115, 0.332115, 0.332115, 0.332115, 0.31487, 0.264545, 0.225814, 0.243554, 0.239899, 0.332115, 0.311707, 0.318242, 0.401658, 0.458154, 0.509769, 0.461924, 0.377384, 0.36309, 0.398279, 0.41194, 0.408655, 0.394753, 0.41194, 0.346032, 0.380708, 0.318242, 0.31487, 0.356642, 0.339168, 0.321458, 0.232838, 0.206376, 0.206376, 0.17593, 0.196879, 0.196879, 0.243554, 0.324872, 0.401658, 0.394753, 0.377384, 0.359901, 0.352862, 0.335645, 0.335645, 0.328603, 0.328603, 0.387226, 0.321458, 0.339168, 0.339168, 0.401658, 0.447574, 0.440853, 0.401658, 0.408655, 0.390993, 0.374039, 0.387226, 0.359901, 0.366687, 0.295083, 0.318242, 0.332115, 0.332115, 0.335645, 0.335645, 0.374039, 0.377384, 0.436924, 0.40511, 0.377384, 0.328603, 0.328603, 0.332115, 0.398279, 0.394753, 0.41194, 0.4292, 0.342579, 0.366687, 0.366687, 0.444081, 0.440853, 0.422041, 0.414856, 0.390993, 0.390993, 0.339168, 0.370445, 0.370445, 0.377384, 0.384043, 0.447574, 0.408655, 0.380708, 0.356642, 0.318242, 0.25406, 0.185198, 0.271506], '')</t>
  </si>
  <si>
    <t>[85, 86, 101, 135, 136, 139, 143, 144, 146, 147, 154, 283, 284, 285, 286, 287, 288, 289, 290, 291, 292, 293, 294, 295, 296, 297, 298, 299, 300, 324, 325, 326, 327, 428]</t>
  </si>
  <si>
    <t xml:space="preserve">F5S1T6|F5S1T6_9ENTR Aldo/keto reductase family oxidoreductase OS=Enterobacter hormaechei ATCC 49162 </t>
  </si>
  <si>
    <t>([0.147574, 0.191378, 0.229226, 0.275179, 0.191378, 0.170161, 0.196879, 0.111485, 0.129801, 0.182256, 0.127496, 0.164327, 0.164327, 0.161087, 0.144935, 0.26085, 0.275179, 0.21291, 0.346032, 0.247041, 0.239899, 0.155435, 0.106997, 0.106997, 0.102787, 0.161087, 0.200174, 0.137348, 0.243554, 0.173081, 0.173081, 0.232838, 0.158265, 0.158265, 0.102787, 0.173081, 0.102787, 0.045352, 0.060549, 0.051831, 0.045352, 0.044297, 0.078022, 0.083462, 0.092881, 0.076542, 0.046336, 0.048328, 0.078022, 0.086953, 0.139895, 0.098513, 0.074921, 0.076542, 0.076542, 0.120615, 0.102787, 0.083462, 0.170161, 0.11371, 0.116183, 0.137348, 0.142424, 0.147574, 0.111485, 0.106997, 0.079919, 0.109221, 0.11371, 0.125101, 0.064632, 0.06312, 0.090864, 0.164327, 0.264545, 0.26085, 0.26085, 0.26085, 0.387226, 0.398279, 0.490133, 0.377384, 0.461924, 0.461924, 0.384043, 0.414856, 0.41194, 0.509769, 0.557691, 0.418646, 0.40511, 0.5017, 0.40511, 0.377384, 0.356642, 0.346032, 0.268042, 0.18812, 0.144935, 0.132295, 0.122885, 0.11371, 0.173081, 0.173081, 0.10481, 0.167087, 0.191378, 0.100716, 0.10481, 0.100716, 0.206376, 0.134866, 0.134866, 0.209395, 0.209395, 0.200174, 0.182256, 0.25406, 0.335645, 0.328603, 0.25406, 0.173081, 0.15008, 0.173081, 0.111485, 0.191378, 0.194234, 0.236433, 0.275179, 0.243554, 0.243554, 0.173081, 0.257454, 0.196879, 0.216401, 0.139895, 0.096677, 0.10481, 0.06184, 0.031287, 0.031287, 0.051831, 0.085092, 0.102787, 0.0704, 0.122885, 0.129801, 0.129801, 0.134866, 0.232838, 0.194234, 0.216401, 0.278302, 0.284882, 0.318242, 0.271506, 0.332115, 0.318242, 0.278302, 0.366687, 0.450668, 0.483068, 0.5017, 0.497853, 0.497853, 0.56648, 0.521092, 0.422041, 0.324872, 0.26085, 0.229226, 0.194234, 0.17593, 0.158265, 0.094817, 0.11371, 0.137348, 0.17593, 0.247041, 0.281712, 0.288399, 0.288399, 0.30533, 0.26085, 0.278302, 0.203355, 0.144935, 0.170161, 0.257454, 0.229226, 0.284882, 0.200174, 0.31487, 0.236433, 0.167087, 0.167087, 0.170161, 0.173081, 0.185198, 0.185198, 0.111485, 0.116183, 0.088832, 0.0704, 0.092881, 0.083462, 0.069024, 0.074921, 0.078022, 0.069024, 0.137348, 0.137348, 0.144935, 0.078022, 0.129801, 0.170161, 0.179055, 0.191378, 0.182256, 0.164327, 0.164327, 0.257454, 0.243554, 0.257454, 0.243554, 0.203355, 0.120615, 0.21291, 0.308712, 0.222385, 0.196879, 0.196879, 0.200174, 0.200174, 0.200174, 0.196879, 0.222385, 0.301917, 0.200174, 0.137348, 0.137348, 0.139895, 0.081712, 0.102787, 0.15284, 0.236433, 0.26085, 0.36309, 0.321458, 0.298791, 0.374039, 0.418646, 0.408655, 0.408655, 0.486429, 0.5017, 0.490133, 0.490133, 0.41194, 0.509769, 0.622677, 0.604312, 0.562014, 0.575842, 0.538167, 0.541878, 0.509769, 0.525368, 0.447574, 0.480142, 0.472492, 0.394753, 0.374039, 0.301917, 0.225814, 0.243554, 0.318242, 0.291804, 0.268042, 0.349426, 0.318242, 0.298791, 0.301917, 0.339168, 0.422041, 0.387226, 0.346032, 0.384043, 0.339168, 0.394753, 0.318242, 0.321458, 0.295083, 0.225814, 0.225814, 0.298791, 0.295083, 0.298791, 0.321458, 0.288399, 0.288399, 0.31487, 0.26085, 0.191378, 0.120615, 0.118441, 0.122885, 0.139895, 0.132295, 0.18812, 0.222385, 0.308712, 0.232838, 0.349426, 0.440853, 0.534167, 0.468512, 0.468512, 0.4292, 0.359901, 0.433034, 0.440853, 0.366687, 0.422041, 0.394753, 0.480142, 0.494003, 0.534167, 0.549308, 0.472492, 0.436924, 0.414856, 0.321458, 0.40511, 0.398279, 0.394753, 0.324872, 0.36309, 0.36309, 0.390993, 0.476583, 0.390993, 0.394753, 0.401658, 0.30533, 0.41194, 0.390993, 0.377384, 0.370445, 0.366687, 0.436924, 0.414856, 0.401658, 0.480142, 0.450668, 0.422041, 0.384043, 0.440853, 0.450668, 0.40511, 0.366687], '')</t>
  </si>
  <si>
    <t>[87, 88, 91, 162, 165, 166, 255, 259, 260, 261, 262, 263, 264, 265, 266, 267, 315, 327, 328]</t>
  </si>
  <si>
    <t xml:space="preserve">F5S1T7|F5S1T7_9ENTR UPF0114 protein HMPREF9086_3847 OS=Enterobacter hormaechei ATCC 49162 </t>
  </si>
  <si>
    <t>([0.008075, 0.010672, 0.016021, 0.009401, 0.007031, 0.00558, 0.005799, 0.008002, 0.006894, 0.005623, 0.004315, 0.00515, 0.003461, 0.003405, 0.003727, 0.005011, 0.003405, 0.002435, 0.002435, 0.002057, 0.003079, 0.00243, 0.00246, 0.00152, 0.001408, 0.002117, 0.003212, 0.002512, 0.001417, 0.001872, 0.002117, 0.002349, 0.002529, 0.003804, 0.002662, 0.002435, 0.002705, 0.002976, 0.003405, 0.004135, 0.004921, 0.004921, 0.005011, 0.003555, 0.003864, 0.004483, 0.003177, 0.002057, 0.00292, 0.003246, 0.002482, 0.003366, 0.003821, 0.003671, 0.00246, 0.002662, 0.004208, 0.004208, 0.003924, 0.003276, 0.002336, 0.00225, 0.00155, 0.001855, 0.001687, 0.002435, 0.003212, 0.00316, 0.004646, 0.004921, 0.004483, 0.004483, 0.004358, 0.005378, 0.003727, 0.005378, 0.004835, 0.004315, 0.004611, 0.006374, 0.009294, 0.015694, 0.022306, 0.019401, 0.030611, 0.037156, 0.019401, 0.019401, 0.040537, 0.023534, 0.022667, 0.043307, 0.073402, 0.073402, 0.032677, 0.0704, 0.073402, 0.15284, 0.120615, 0.079919, 0.06184, 0.058088, 0.022667, 0.013821, 0.0198, 0.009865, 0.017138, 0.032017, 0.016021, 0.015694, 0.01204, 0.007555, 0.009096, 0.006894, 0.004483, 0.005249, 0.005378, 0.004431, 0.004431, 0.006142, 0.00543, 0.006795, 0.007091, 0.01204, 0.0198, 0.014075, 0.020165, 0.011342, 0.007645, 0.008895, 0.006078, 0.006039, 0.008723, 0.005992, 0.008075, 0.008156, 0.007555, 0.005249, 0.006039, 0.005223, 0.003298, 0.003366, 0.002512, 0.00246, 0.001572, 0.001103, 0.001623, 0.002035, 0.002057, 0.00283, 0.003727, 0.005318, 0.006482, 0.005378, 0.006533, 0.00515, 0.007315, 0.008525, 0.011669, 0.008895, 0.008624, 0.019109], '')</t>
  </si>
  <si>
    <t xml:space="preserve">F5S1T8|F5S1T8_9ENTR ATP-dependent RNA helicase family protein OS=Enterobacter hormaechei ATCC 49162 </t>
  </si>
  <si>
    <t>([0.009187, 0.007645, 0.006619, 0.005932, 0.00777, 0.008624, 0.010926, 0.010221, 0.009096, 0.008156, 0.007422, 0.007315, 0.007315, 0.00777, 0.007091, 0.010926, 0.019109, 0.019109, 0.026892, 0.031287, 0.030003, 0.050641, 0.088832, 0.118441, 0.182256, 0.191378, 0.247041, 0.275179, 0.346032, 0.458154, 0.56648, 0.562014, 0.562014, 0.545602, 0.521092, 0.699094, 0.699094, 0.703578, 0.716283, 0.728858, 0.801317, 0.657645, 0.657645, 0.553315, 0.490133, 0.447574, 0.447574, 0.384043, 0.288399, 0.284882, 0.284882, 0.203355, 0.179055, 0.142424, 0.076542, 0.076542, 0.045352, 0.044297, 0.043307, 0.043307, 0.023534, 0.014783, 0.030611, 0.016257, 0.015078, 0.023087, 0.024826, 0.023963, 0.017447, 0.024826, 0.023087, 0.016021, 0.022306, 0.033407, 0.047319, 0.10481, 0.06184, 0.100716, 0.098513, 0.106997, 0.11371, 0.182256, 0.191378, 0.094817, 0.191378, 0.236433, 0.25406, 0.281712, 0.271506, 0.284882, 0.288399, 0.30533, 0.264545, 0.284882, 0.324872, 0.324872, 0.247041, 0.25031, 0.229226, 0.144935, 0.083462, 0.076542, 0.083462, 0.081712, 0.155435, 0.142424, 0.161087, 0.100716, 0.064632, 0.071867, 0.116183, 0.127496, 0.116183, 0.134866, 0.122885, 0.076542, 0.090864, 0.139895, 0.15008, 0.164327, 0.191378, 0.203355, 0.206376, 0.129801, 0.194234, 0.209395, 0.147574, 0.079919, 0.120615, 0.194234, 0.096677, 0.094817, 0.051831, 0.058088, 0.0704, 0.041405, 0.081712, 0.088832, 0.048328, 0.05306, 0.03976, 0.033407, 0.036378, 0.017138, 0.030003, 0.034068, 0.019109, 0.024826, 0.047319, 0.056825, 0.054297, 0.074921, 0.079919, 0.144935, 0.144935, 0.179055, 0.200174, 0.155435, 0.122885, 0.170161, 0.206376, 0.216401, 0.298791, 0.359901, 0.521092, 0.461924, 0.41194], '')</t>
  </si>
  <si>
    <t>[30, 31, 32, 33, 34, 35, 36, 37, 38, 39, 40, 41, 42, 43, 164]</t>
  </si>
  <si>
    <t xml:space="preserve">F5S1T9|F5S1T9_9ENTR Cytoplasmic protein OS=Enterobacter hormaechei ATCC 49162 </t>
  </si>
  <si>
    <t>([0.311707, 0.377384, 0.281712, 0.324872, 0.401658, 0.342579, 0.387226, 0.418646, 0.480142, 0.494003, 0.517562, 0.56648, 0.63748, 0.604312, 0.59014, 0.59014, 0.657645, 0.754692, 0.575842, 0.613573, 0.63748, 0.73685, 0.712013, 0.798249, 0.788093, 0.648219, 0.728858, 0.720929, 0.604312, 0.575842, 0.545602, 0.549308, 0.447574, 0.398279, 0.308712, 0.311707, 0.236433, 0.26085, 0.239899, 0.342579, 0.335645, 0.321458, 0.321458, 0.321458, 0.342579, 0.321458, 0.335645, 0.26085, 0.264545, 0.356642, 0.352862, 0.387226, 0.374039, 0.465241, 0.461924, 0.545602, 0.562014, 0.642678, 0.545602, 0.447574, 0.436924, 0.41194, 0.335645, 0.332115, 0.25406, 0.25406, 0.26085, 0.247041, 0.26085, 0.25406, 0.173081, 0.109221, 0.111485, 0.120615, 0.073402, 0.122885, 0.109221, 0.109221, 0.111485, 0.17593, 0.185198, 0.196879, 0.196879, 0.284882, 0.298791, 0.301917, 0.291804, 0.321458, 0.31487, 0.349426, 0.318242, 0.40511, 0.476583, 0.468512, 0.468512, 0.56648, 0.461924, 0.5017, 0.5017, 0.476583, 0.465241, 0.570702, 0.575842, 0.51388, 0.40511, 0.324872, 0.41194, 0.339168, 0.25031, 0.335645, 0.356642, 0.394753, 0.374039, 0.390993, 0.398279, 0.42561, 0.332115, 0.318242, 0.229226, 0.21291, 0.161087, 0.158265, 0.155435, 0.15008, 0.191378, 0.264545, 0.318242, 0.278302, 0.342579, 0.422041, 0.387226, 0.366687, 0.308712, 0.278302], '')</t>
  </si>
  <si>
    <t>[10, 11, 12, 13, 14, 15, 16, 17, 18, 19, 20, 21, 22, 23, 24, 25, 26, 27, 28, 29, 30, 31, 55, 56, 57, 58, 95, 97, 98, 101, 102, 103]</t>
  </si>
  <si>
    <t xml:space="preserve">F5S1U0|F5S1U0_9ENTR Cytoplasmic protein OS=Enterobacter hormaechei ATCC 49162 </t>
  </si>
  <si>
    <t>([0.374039, 0.414856, 0.308712, 0.349426, 0.384043, 0.40511, 0.418646, 0.440853, 0.461924, 0.490133, 0.401658, 0.352862, 0.26085, 0.247041, 0.247041, 0.264545, 0.191378, 0.182256, 0.144935, 0.137348, 0.194234, 0.271506, 0.182256, 0.257454, 0.264545, 0.264545, 0.278302, 0.25031, 0.25031, 0.243554, 0.158265, 0.25406, 0.346032, 0.4292, 0.359901, 0.271506, 0.257454, 0.25031, 0.281712, 0.281712, 0.36309, 0.295083, 0.239899, 0.324872, 0.25406, 0.236433, 0.139895, 0.137348, 0.17593, 0.170161, 0.170161, 0.26085, 0.179055, 0.118441, 0.096677, 0.096677, 0.158265, 0.137348, 0.203355, 0.185198, 0.222385, 0.147574, 0.147574, 0.196879, 0.17593, 0.18812, 0.167087, 0.278302, 0.243554, 0.158265, 0.102787, 0.111485, 0.106997, 0.167087, 0.264545, 0.301917, 0.298791, 0.288399, 0.328603, 0.328603, 0.232838, 0.158265, 0.229226, 0.301917, 0.225814, 0.264545, 0.298791, 0.339168, 0.25031, 0.288399, 0.295083, 0.30533, 0.219301, 0.18812, 0.18812, 0.170161, 0.164327, 0.203355, 0.21291, 0.134866, 0.137348, 0.139895, 0.203355, 0.203355, 0.200174, 0.200174, 0.18812, 0.222385, 0.209395, 0.291804, 0.206376, 0.278302, 0.352862, 0.42561, 0.468512, 0.40511, 0.401658, 0.335645, 0.301917, 0.275179, 0.278302, 0.288399, 0.374039, 0.366687, 0.342579, 0.377384, 0.465241, 0.433034, 0.450668, 0.454136, 0.454136, 0.529623, 0.517562, 0.494003, 0.476583, 0.440853, 0.509769, 0.480142, 0.56648, 0.694846, 0.741537], '')</t>
  </si>
  <si>
    <t>[131, 132, 136, 138, 139, 140]</t>
  </si>
  <si>
    <t xml:space="preserve">F5S1U4|F5S1U4_9ENTR Inner membrane protein YghB OS=Enterobacter hormaechei ATCC 49162 </t>
  </si>
  <si>
    <t>([0.004161, 0.003276, 0.004611, 0.005932, 0.008075, 0.005683, 0.006039, 0.006245, 0.005249, 0.00558, 0.006795, 0.009401, 0.01078, 0.010926, 0.013437, 0.012727, 0.007555, 0.008723, 0.008723, 0.005503, 0.004835, 0.005683, 0.00515, 0.004414, 0.004611, 0.003246, 0.003212, 0.002555, 0.003212, 0.004513, 0.005086, 0.003607, 0.002366, 0.002623, 0.003014, 0.003757, 0.002503, 0.002555, 0.003607, 0.00515, 0.008075, 0.010672, 0.009015, 0.010131, 0.008156, 0.005623, 0.006894, 0.011342, 0.016021, 0.008895, 0.005799, 0.005872, 0.008409, 0.013016, 0.008075, 0.007555, 0.008075, 0.007877, 0.009865, 0.009865, 0.010221, 0.008075, 0.006194, 0.006039, 0.005992, 0.008723, 0.013265, 0.013016, 0.010672, 0.012491, 0.01227, 0.022306, 0.015344, 0.009015, 0.006245, 0.008075, 0.006619, 0.004611, 0.007422, 0.008624, 0.00777, 0.005318, 0.004577, 0.005932, 0.009096, 0.015344, 0.015078, 0.010221, 0.008804, 0.010509, 0.010672, 0.010509, 0.007091, 0.00777, 0.012727, 0.012491, 0.015078, 0.028107, 0.058088, 0.024393, 0.023534, 0.023963, 0.051831, 0.076542, 0.081712, 0.048328, 0.030611, 0.013437, 0.022306, 0.038858, 0.035586, 0.035586, 0.037156, 0.037156, 0.037156, 0.018106, 0.018415, 0.01227, 0.012727, 0.012727, 0.011669, 0.008002, 0.006701, 0.004388, 0.00389, 0.003864, 0.004775, 0.004247, 0.004689, 0.004976, 0.005011, 0.004388, 0.003864, 0.005318, 0.005223, 0.005932, 0.008276, 0.008409, 0.00962, 0.010221, 0.010221, 0.021816, 0.017797, 0.023534, 0.023534, 0.017447, 0.018415, 0.010221, 0.010221, 0.016826, 0.011518, 0.007495, 0.006533, 0.005249, 0.004161, 0.005872, 0.004646, 0.003701, 0.005223, 0.005378, 0.003757, 0.003671, 0.002503, 0.003431, 0.00243, 0.003804, 0.004775, 0.003298, 0.004899, 0.004483, 0.00359, 0.004135, 0.005503, 0.007422, 0.01204, 0.019109, 0.0198, 0.0198, 0.022667, 0.023087, 0.010672, 0.01078, 0.008895, 0.009096, 0.007177, 0.01204, 0.007315, 0.005683, 0.005799, 0.003864, 0.004513, 0.005011, 0.004921, 0.003701, 0.00292, 0.002705, 0.002727, 0.001855, 0.002155, 0.001906, 0.001408, 0.001499, 0.00225, 0.002623, 0.003804, 0.003607, 0.002727, 0.003864, 0.005086, 0.005992, 0.007177, 0.008156, 0.007877, 0.006482, 0.008276, 0.009977, 0.007645, 0.005623, 0.008075], '')</t>
  </si>
  <si>
    <t xml:space="preserve">F5S1U5|F5S1U5_9ENTR AraC family transcriptional regulator OS=Enterobacter hormaechei ATCC 49162 </t>
  </si>
  <si>
    <t>([0.182256, 0.222385, 0.275179, 0.167087, 0.194234, 0.225814, 0.155435, 0.102787, 0.134866, 0.170161, 0.21291, 0.271506, 0.268042, 0.278302, 0.229226, 0.278302, 0.284882, 0.278302, 0.308712, 0.31487, 0.308712, 0.298791, 0.21291, 0.134866, 0.142424, 0.147574, 0.155435, 0.243554, 0.366687, 0.352862, 0.370445, 0.346032, 0.342579, 0.36309, 0.281712, 0.278302, 0.182256, 0.271506, 0.387226, 0.356642, 0.25031, 0.275179, 0.173081, 0.173081, 0.15284, 0.232838, 0.229226, 0.219301, 0.203355, 0.10481, 0.10481, 0.050641, 0.028695, 0.028695, 0.027463, 0.041405, 0.033407, 0.028695, 0.026338, 0.014075, 0.015078, 0.026892, 0.045352, 0.100716, 0.096677, 0.109221, 0.06312, 0.035586, 0.038858, 0.025316, 0.056825, 0.031287, 0.066181, 0.058088, 0.06184, 0.033407, 0.038858, 0.067594, 0.066181, 0.054297, 0.100716, 0.10481, 0.078022, 0.044297, 0.048328, 0.047319, 0.066181, 0.11371, 0.106997, 0.098513, 0.098513, 0.086953, 0.096677, 0.086953, 0.094817, 0.046336, 0.078022, 0.038042, 0.037156, 0.086953, 0.06184, 0.032017, 0.022306, 0.031287, 0.026338, 0.022306, 0.044297, 0.06184, 0.071867, 0.076542, 0.037156, 0.060549, 0.067594, 0.106997, 0.076542, 0.111485, 0.15008, 0.144935, 0.225814, 0.132295, 0.129801, 0.203355, 0.257454, 0.30533, 0.196879, 0.295083, 0.318242, 0.31487, 0.203355, 0.11371, 0.127496, 0.191378, 0.116183, 0.106997, 0.109221, 0.079919, 0.055536, 0.076542, 0.047319, 0.035586, 0.076542, 0.0704, 0.086953, 0.060549, 0.060549, 0.085092, 0.085092, 0.040537, 0.020522, 0.036378, 0.066181, 0.106997, 0.071867, 0.073402, 0.064632, 0.073402, 0.0704, 0.071867, 0.036378, 0.06184, 0.050641, 0.025762, 0.020522, 0.017447, 0.035586, 0.033407, 0.041405, 0.041405, 0.06312, 0.064632, 0.037156, 0.030003, 0.017138, 0.0198, 0.034884, 0.035586, 0.033407, 0.067594, 0.120615, 0.106997, 0.102787, 0.094817, 0.090864, 0.116183, 0.118441, 0.06312, 0.036378, 0.037156, 0.038042, 0.025762, 0.050641, 0.088832, 0.116183, 0.111485, 0.173081, 0.191378, 0.200174, 0.122885, 0.118441, 0.073402, 0.15284, 0.161087, 0.164327, 0.219301, 0.191378, 0.203355, 0.239899, 0.342579, 0.301917, 0.298791, 0.321458, 0.301917, 0.271506, 0.155435, 0.25031, 0.25031, 0.247041, 0.132295, 0.206376, 0.206376, 0.206376, 0.206376, 0.194234, 0.284882, 0.31487, 0.380708, 0.275179, 0.318242, 0.209395, 0.170161, 0.17593, 0.247041, 0.158265, 0.194234, 0.219301, 0.219301, 0.216401, 0.173081, 0.291804, 0.247041, 0.170161, 0.194234, 0.118441, 0.125101, 0.125101, 0.125101, 0.079919, 0.137348, 0.106997, 0.17593, 0.225814, 0.191378, 0.155435, 0.200174, 0.203355, 0.222385, 0.21291, 0.129801, 0.167087, 0.158265, 0.167087, 0.243554, 0.298791, 0.278302, 0.268042, 0.271506, 0.288399, 0.216401, 0.216401, 0.257454, 0.173081, 0.11371, 0.137348, 0.116183, 0.15008, 0.167087, 0.229226, 0.243554, 0.346032, 0.298791, 0.298791, 0.339168, 0.26085, 0.257454, 0.374039, 0.332115, 0.332115, 0.318242, 0.40511, 0.384043, 0.352862, 0.440853, 0.570702, 0.557691, 0.657645, 0.63748, 0.557691, 0.538167, 0.483068], '')</t>
  </si>
  <si>
    <t>[292, 293, 294, 295, 296, 297]</t>
  </si>
  <si>
    <t xml:space="preserve">F5S1U6|F5S1U6_9ENTR Uncharacterized protein OS=Enterobacter hormaechei ATCC 49162 </t>
  </si>
  <si>
    <t>([0.264545, 0.335645, 0.25406, 0.25031, 0.31487, 0.301917, 0.342579, 0.370445, 0.398279, 0.349426, 0.380708, 0.414856, 0.42561, 0.366687, 0.339168, 0.25031, 0.179055, 0.155435, 0.191378, 0.301917, 0.308712, 0.203355, 0.111485, 0.185198, 0.144935, 0.134866, 0.155435, 0.147574, 0.144935, 0.142424, 0.209395, 0.17593, 0.15008, 0.118441, 0.139895, 0.134866, 0.206376, 0.318242, 0.332115, 0.291804, 0.239899], '')</t>
  </si>
  <si>
    <t xml:space="preserve">F5S1U7|F5S1U7_9ENTR Alcohol dehydrogenase YqhD OS=Enterobacter hormaechei ATCC 49162 </t>
  </si>
  <si>
    <t>([0.486429, 0.342579, 0.239899, 0.132295, 0.161087, 0.18812, 0.232838, 0.222385, 0.155435, 0.15008, 0.185198, 0.142424, 0.137348, 0.10481, 0.196879, 0.116183, 0.21291, 0.21291, 0.203355, 0.144935, 0.142424, 0.094817, 0.098513, 0.094817, 0.17593, 0.109221, 0.111485, 0.102787, 0.122885, 0.196879, 0.167087, 0.15284, 0.229226, 0.232838, 0.268042, 0.191378, 0.200174, 0.179055, 0.18812, 0.137348, 0.100716, 0.096677, 0.118441, 0.118441, 0.209395, 0.203355, 0.21291, 0.225814, 0.170161, 0.17593, 0.196879, 0.170161, 0.173081, 0.17593, 0.106997, 0.122885, 0.203355, 0.295083, 0.318242, 0.301917, 0.278302, 0.387226, 0.394753, 0.346032, 0.387226, 0.380708, 0.349426, 0.366687, 0.349426, 0.324872, 0.288399, 0.271506, 0.384043, 0.408655, 0.422041, 0.422041, 0.40511, 0.268042, 0.179055, 0.094817, 0.078022, 0.090864, 0.078022, 0.074921, 0.122885, 0.15284, 0.098513, 0.0704, 0.11371, 0.116183, 0.191378, 0.216401, 0.125101, 0.067594, 0.047319, 0.034884, 0.049374, 0.038858, 0.078022, 0.073402, 0.098513, 0.129801, 0.179055, 0.111485, 0.122885, 0.147574, 0.090864, 0.137348, 0.134866, 0.076542, 0.088832, 0.088832, 0.090864, 0.161087, 0.243554, 0.291804, 0.232838, 0.278302, 0.311707, 0.275179, 0.271506, 0.335645, 0.278302, 0.278302, 0.366687, 0.288399, 0.179055, 0.271506, 0.185198, 0.301917, 0.352862, 0.335645, 0.328603, 0.328603, 0.352862, 0.356642, 0.352862, 0.440853, 0.42561, 0.394753, 0.359901, 0.36309, 0.328603, 0.374039, 0.366687, 0.377384, 0.450668, 0.538167, 0.549308, 0.653063, 0.626927, 0.626927, 0.490133, 0.444081, 0.458154, 0.458154, 0.465241, 0.384043, 0.401658, 0.436924, 0.398279, 0.359901, 0.418646, 0.328603, 0.243554, 0.268042, 0.291804, 0.216401, 0.134866, 0.129801, 0.074921, 0.073402, 0.05306, 0.120615, 0.129801, 0.122885, 0.11371, 0.073402, 0.092881, 0.092881, 0.076542, 0.076542, 0.098513, 0.127496, 0.17593, 0.155435, 0.100716, 0.085092, 0.129801, 0.15284, 0.167087, 0.268042, 0.173081, 0.18812, 0.167087, 0.118441, 0.139895, 0.088832, 0.142424, 0.144935, 0.132295, 0.078022, 0.122885, 0.18812, 0.173081, 0.116183, 0.179055, 0.26085, 0.25406, 0.167087, 0.158265, 0.090864, 0.086953, 0.096677, 0.083462, 0.090864, 0.173081, 0.144935, 0.232838, 0.21291, 0.216401, 0.15008, 0.225814, 0.236433, 0.25406, 0.275179, 0.394753, 0.328603, 0.321458, 0.257454, 0.342579, 0.390993, 0.486429, 0.414856, 0.454136, 0.447574, 0.398279, 0.349426, 0.352862, 0.332115, 0.308712, 0.25406, 0.346032, 0.349426, 0.25031, 0.139895, 0.127496, 0.098513, 0.164327, 0.10481, 0.17593, 0.185198, 0.222385, 0.127496, 0.15284, 0.191378, 0.288399, 0.271506, 0.216401, 0.209395, 0.203355, 0.25031, 0.25031, 0.239899, 0.21291, 0.25031, 0.342579, 0.342579, 0.288399, 0.301917, 0.374039, 0.31487, 0.31487, 0.308712, 0.324872, 0.328603, 0.257454, 0.191378, 0.158265, 0.268042, 0.239899, 0.161087, 0.081712, 0.144935, 0.155435, 0.179055, 0.21291, 0.222385, 0.229226, 0.308712, 0.291804, 0.257454, 0.284882, 0.191378, 0.122885, 0.200174, 0.147574, 0.179055, 0.257454, 0.339168, 0.239899, 0.17593, 0.268042, 0.275179, 0.268042, 0.257454, 0.26085, 0.264545, 0.264545, 0.268042, 0.243554, 0.243554, 0.18812, 0.200174, 0.25406, 0.311707, 0.21291, 0.321458, 0.321458, 0.308712, 0.308712, 0.377384, 0.374039, 0.257454, 0.366687, 0.359901, 0.264545, 0.264545, 0.203355, 0.225814, 0.222385, 0.247041, 0.173081, 0.25406, 0.247041, 0.179055, 0.203355, 0.206376, 0.196879, 0.219301, 0.216401, 0.219301, 0.139895, 0.264545, 0.339168, 0.236433, 0.164327, 0.216401, 0.216401, 0.196879, 0.182256, 0.155435, 0.161087, 0.239899, 0.200174, 0.206376, 0.31487, 0.225814, 0.308712, 0.318242, 0.324872, 0.324872, 0.332115, 0.332115, 0.301917, 0.243554, 0.332115, 0.349426, 0.374039, 0.370445, 0.450668, 0.342579, 0.284882, 0.295083, 0.268042, 0.278302, 0.264545, 0.222385, 0.295083, 0.268042, 0.216401, 0.179055, 0.144935, 0.106997, 0.17593, 0.129801, 0.21291], '')</t>
  </si>
  <si>
    <t>[147, 148, 149, 150, 151]</t>
  </si>
  <si>
    <t xml:space="preserve">F5S1V4|F5S1V4_9ENTR YgiW like protein OS=Enterobacter hormaechei ATCC 49162 </t>
  </si>
  <si>
    <t>([0.374039, 0.394753, 0.366687, 0.387226, 0.40511, 0.30533, 0.30533, 0.30533, 0.257454, 0.26085, 0.26085, 0.229226, 0.196879, 0.225814, 0.182256, 0.182256, 0.182256, 0.225814, 0.268042, 0.216401, 0.129801, 0.170161, 0.155435, 0.196879, 0.203355, 0.209395, 0.209395, 0.229226, 0.25031, 0.352862, 0.374039, 0.370445, 0.440853, 0.480142, 0.525368, 0.570702, 0.570702, 0.58069, 0.608892, 0.480142, 0.545602, 0.666105, 0.694846, 0.59917, 0.517562, 0.521092, 0.534167, 0.671169, 0.63748, 0.653063, 0.51388, 0.51388, 0.541878, 0.51388, 0.480142, 0.461924, 0.394753, 0.390993, 0.387226, 0.359901, 0.42561, 0.418646, 0.422041, 0.422041, 0.440853, 0.440853, 0.4292, 0.346032, 0.335645, 0.359901, 0.359901, 0.359901, 0.359901, 0.374039, 0.398279, 0.349426, 0.356642, 0.414856, 0.42561, 0.422041, 0.366687, 0.374039, 0.275179, 0.275179, 0.278302, 0.36309, 0.418646, 0.42561, 0.497853, 0.440853, 0.384043, 0.318242, 0.40511, 0.332115, 0.321458, 0.324872, 0.390993, 0.398279, 0.318242, 0.328603, 0.328603, 0.356642, 0.356642, 0.394753, 0.390993, 0.422041, 0.414856, 0.42561, 0.418646, 0.366687, 0.433034, 0.414856, 0.483068, 0.472492, 0.545602, 0.465241, 0.465241, 0.465241, 0.468512, 0.468512, 0.468512, 0.476583, 0.447574, 0.458154, 0.447574, 0.450668, 0.36309, 0.346032, 0.349426, 0.308712, 0.298791, 0.278302, 0.281712, 0.284882, 0.275179, 0.257454, 0.30533, 0.275179, 0.25031, 0.209395, 0.275179, 0.219301, 0.170161, 0.264545, 0.203355], '')</t>
  </si>
  <si>
    <t>[34, 35, 36, 37, 38, 40, 41, 42, 43, 44, 45, 46, 47, 48, 49, 50, 51, 52, 53, 114]</t>
  </si>
  <si>
    <t xml:space="preserve">F5S1V5|F5S1V5_9ENTR Two component response regulator OS=Enterobacter hormaechei ATCC 49162 </t>
  </si>
  <si>
    <t>([0.029376, 0.016257, 0.023963, 0.038858, 0.054297, 0.030003, 0.03976, 0.040537, 0.05306, 0.036378, 0.046336, 0.059222, 0.047319, 0.086953, 0.073402, 0.132295, 0.132295, 0.125101, 0.06312, 0.028695, 0.032017, 0.060549, 0.111485, 0.111485, 0.109221, 0.111485, 0.203355, 0.182256, 0.185198, 0.118441, 0.120615, 0.125101, 0.106997, 0.164327, 0.100716, 0.196879, 0.158265, 0.161087, 0.106997, 0.116183, 0.216401, 0.134866, 0.132295, 0.081712, 0.102787, 0.109221, 0.059222, 0.058088, 0.0704, 0.048328, 0.069024, 0.066181, 0.035586, 0.042364, 0.026892, 0.025316, 0.023534, 0.031287, 0.048328, 0.073402, 0.122885, 0.116183, 0.200174, 0.225814, 0.243554, 0.137348, 0.0704, 0.076542, 0.076542, 0.06312, 0.10481, 0.132295, 0.18812, 0.191378, 0.206376, 0.25031, 0.346032, 0.281712, 0.281712, 0.281712, 0.196879, 0.194234, 0.125101, 0.116183, 0.076542, 0.122885, 0.196879, 0.203355, 0.203355, 0.144935, 0.170161, 0.209395, 0.111485, 0.11371, 0.116183, 0.059222, 0.06184, 0.042364, 0.054297, 0.040537, 0.038858, 0.038858, 0.045352, 0.064632, 0.038042, 0.030003, 0.027463, 0.025762, 0.044297, 0.078022, 0.111485, 0.120615, 0.079919, 0.15008, 0.173081, 0.264545, 0.275179, 0.25406, 0.321458, 0.349426, 0.377384, 0.31487, 0.41194, 0.311707, 0.349426, 0.468512, 0.509769, 0.51388, 0.4292, 0.36309, 0.328603, 0.339168, 0.243554, 0.288399, 0.295083, 0.308712, 0.30533, 0.30533, 0.247041, 0.164327, 0.164327, 0.194234, 0.26085, 0.264545, 0.236433, 0.203355, 0.111485, 0.081712, 0.086953, 0.088832, 0.079919, 0.079919, 0.073402, 0.132295, 0.10481, 0.106997, 0.096677, 0.060549, 0.06184, 0.11371, 0.173081, 0.17593, 0.155435, 0.088832, 0.088832, 0.17593, 0.196879, 0.200174, 0.200174, 0.206376, 0.179055, 0.264545, 0.298791, 0.308712, 0.229226, 0.257454, 0.257454, 0.275179, 0.311707, 0.324872, 0.30533, 0.243554, 0.25031, 0.179055, 0.281712, 0.278302, 0.185198, 0.182256, 0.25406, 0.335645, 0.239899, 0.352862, 0.346032, 0.352862, 0.236433, 0.209395, 0.206376, 0.216401, 0.147574, 0.179055, 0.243554, 0.147574, 0.206376, 0.134866, 0.194234, 0.127496, 0.125101, 0.194234, 0.17593, 0.15284, 0.129801, 0.179055, 0.147574, 0.120615, 0.085092, 0.164327, 0.26085, 0.225814, 0.167087], '')</t>
  </si>
  <si>
    <t xml:space="preserve">F5S1V7|F5S1V7_9ENTR NAD(P)H quinone dehydrogenase MdaB OS=Enterobacter hormaechei ATCC 49162 </t>
  </si>
  <si>
    <t>([0.078022, 0.132295, 0.06184, 0.067594, 0.088832, 0.111485, 0.134866, 0.161087, 0.203355, 0.15008, 0.185198, 0.239899, 0.247041, 0.158265, 0.229226, 0.324872, 0.342579, 0.394753, 0.387226, 0.387226, 0.30533, 0.225814, 0.209395, 0.324872, 0.324872, 0.328603, 0.328603, 0.342579, 0.281712, 0.26085, 0.281712, 0.209395, 0.200174, 0.173081, 0.26085, 0.257454, 0.25406, 0.21291, 0.25031, 0.182256, 0.179055, 0.25406, 0.352862, 0.291804, 0.298791, 0.335645, 0.225814, 0.155435, 0.088832, 0.106997, 0.118441, 0.116183, 0.116183, 0.0704, 0.047319, 0.048328, 0.035586, 0.040537, 0.076542, 0.03976, 0.033407, 0.025316, 0.030611, 0.022667, 0.040537, 0.021381, 0.020165, 0.025762, 0.042364, 0.073402, 0.046336, 0.032017, 0.051831, 0.081712, 0.092881, 0.081712, 0.076542, 0.116183, 0.096677, 0.094817, 0.158265, 0.239899, 0.203355, 0.120615, 0.120615, 0.098513, 0.173081, 0.170161, 0.229226, 0.236433, 0.239899, 0.335645, 0.398279, 0.356642, 0.339168, 0.401658, 0.51388, 0.40511, 0.387226, 0.384043, 0.387226, 0.390993, 0.308712, 0.308712, 0.42561, 0.458154, 0.458154, 0.440853, 0.339168, 0.288399, 0.200174, 0.196879, 0.129801, 0.125101, 0.085092, 0.094817, 0.079919, 0.096677, 0.10481, 0.11371, 0.096677, 0.046336, 0.046336, 0.088832, 0.155435, 0.15284, 0.164327, 0.086953, 0.043307, 0.090864, 0.122885, 0.134866, 0.139895, 0.155435, 0.161087, 0.25406, 0.206376, 0.142424, 0.071867, 0.142424, 0.06312, 0.073402, 0.142424, 0.116183, 0.111485, 0.11371, 0.050641, 0.026338, 0.055536, 0.081712, 0.060549, 0.0704, 0.060549, 0.071867, 0.111485, 0.050641, 0.029376, 0.024393, 0.051831, 0.096677, 0.055536, 0.067594, 0.069024, 0.050641, 0.074921, 0.073402, 0.043307, 0.109221, 0.179055, 0.10481, 0.088832, 0.088832, 0.085092, 0.081712, 0.0704, 0.066181, 0.129801, 0.132295, 0.155435, 0.158265, 0.090864, 0.067594, 0.092881, 0.076542, 0.088832, 0.056825, 0.03976, 0.049374, 0.027463, 0.018787, 0.030003, 0.049374, 0.047319], '')</t>
  </si>
  <si>
    <t xml:space="preserve">F5S1V8|F5S1V8_9ENTR Quinol monooxygenase YgiN OS=Enterobacter hormaechei ATCC 49162 </t>
  </si>
  <si>
    <t>([0.116183, 0.203355, 0.247041, 0.295083, 0.335645, 0.370445, 0.390993, 0.422041, 0.41194, 0.36309, 0.298791, 0.346032, 0.454136, 0.342579, 0.380708, 0.465241, 0.40511, 0.298791, 0.414856, 0.422041, 0.349426, 0.268042, 0.236433, 0.257454, 0.268042, 0.264545, 0.203355, 0.21291, 0.206376, 0.144935, 0.17593, 0.288399, 0.236433, 0.158265, 0.268042, 0.268042, 0.243554, 0.335645, 0.418646, 0.36309, 0.359901, 0.318242, 0.41194, 0.387226, 0.370445, 0.324872, 0.349426, 0.422041, 0.41194, 0.324872, 0.339168, 0.328603, 0.232838, 0.291804, 0.366687, 0.264545, 0.311707, 0.339168, 0.268042, 0.243554, 0.275179, 0.191378, 0.31487, 0.278302, 0.311707, 0.219301, 0.257454, 0.232838, 0.196879, 0.203355, 0.247041, 0.324872, 0.335645, 0.311707, 0.291804, 0.295083, 0.359901, 0.271506, 0.264545, 0.332115, 0.370445, 0.298791, 0.301917, 0.301917, 0.332115, 0.332115, 0.332115, 0.321458, 0.232838, 0.179055, 0.194234, 0.236433, 0.243554, 0.206376, 0.271506, 0.243554, 0.203355, 0.200174, 0.25031, 0.222385, 0.182256, 0.129801, 0.179055, 0.281712], '')</t>
  </si>
  <si>
    <t xml:space="preserve">F5S1V9|F5S1V9_9ENTR LysM domain protein OS=Enterobacter hormaechei ATCC 49162 </t>
  </si>
  <si>
    <t>([0.18812, 0.264545, 0.288399, 0.225814, 0.17593, 0.219301, 0.268042, 0.219301, 0.247041, 0.281712, 0.31487, 0.328603, 0.324872, 0.394753, 0.476583, 0.472492, 0.557691, 0.534167, 0.545602, 0.541878, 0.585406, 0.509769, 0.480142, 0.480142, 0.476583, 0.56648, 0.472492, 0.494003, 0.570702, 0.570702, 0.575842, 0.549308, 0.497853, 0.51388, 0.450668, 0.465241, 0.398279, 0.408655, 0.494003, 0.494003, 0.468512, 0.433034, 0.5017, 0.454136, 0.461924, 0.534167, 0.534167, 0.622677, 0.497853, 0.5017, 0.51388, 0.517562, 0.538167, 0.59917, 0.608892, 0.671169, 0.553315, 0.642678, 0.570702, 0.529623, 0.472492, 0.480142, 0.521092, 0.444081, 0.476583, 0.476583, 0.422041, 0.408655, 0.42561, 0.440853, 0.454136, 0.458154, 0.458154, 0.374039, 0.380708, 0.339168, 0.346032, 0.4292, 0.394753, 0.458154, 0.494003, 0.575842, 0.545602, 0.529623, 0.529623, 0.476583, 0.476583, 0.476583, 0.465241, 0.450668, 0.505461, 0.5017, 0.486429, 0.40511, 0.480142, 0.458154, 0.41194, 0.41194, 0.394753, 0.418646, 0.356642, 0.281712, 0.268042, 0.301917, 0.281712, 0.36309, 0.447574, 0.380708, 0.447574, 0.447574, 0.380708, 0.301917, 0.30533, 0.281712, 0.359901, 0.366687, 0.418646, 0.465241, 0.398279, 0.408655, 0.408655, 0.494003, 0.59508, 0.58069, 0.483068, 0.440853, 0.461924, 0.450668, 0.534167, 0.517562, 0.458154, 0.538167, 0.549308, 0.570702, 0.59014, 0.541878, 0.521092, 0.465241, 0.480142, 0.549308, 0.529623, 0.509769, 0.436924, 0.387226, 0.370445, 0.472492], '')</t>
  </si>
  <si>
    <t>[16, 17, 18, 19, 20, 21, 25, 28, 29, 30, 31, 33, 42, 45, 46, 47, 49, 50, 51, 52, 53, 54, 55, 56, 57, 58, 59, 62, 81, 82, 83, 84, 90, 91, 122, 123, 128, 129, 131, 132, 133, 134, 135, 136, 139, 140, 141]</t>
  </si>
  <si>
    <t xml:space="preserve">F5S1W0|F5S1W0_9ENTR Glucuronyl hydrolase OS=Enterobacter hormaechei ATCC 49162 </t>
  </si>
  <si>
    <t>([0.206376, 0.216401, 0.142424, 0.15284, 0.158265, 0.229226, 0.18812, 0.219301, 0.216401, 0.236433, 0.232838, 0.161087, 0.236433, 0.247041, 0.271506, 0.268042, 0.281712, 0.257454, 0.21291, 0.21291, 0.284882, 0.284882, 0.247041, 0.239899, 0.268042, 0.209395, 0.118441, 0.158265, 0.147574, 0.164327, 0.109221, 0.129801, 0.239899, 0.142424, 0.142424, 0.132295, 0.203355, 0.10481, 0.132295, 0.129801, 0.147574, 0.158265, 0.111485, 0.164327, 0.243554, 0.243554, 0.21291, 0.194234, 0.229226, 0.158265, 0.167087, 0.25031, 0.257454, 0.182256, 0.311707, 0.209395, 0.209395, 0.216401, 0.328603, 0.18812, 0.129801, 0.125101, 0.122885, 0.18812, 0.111485, 0.060549, 0.034884, 0.060549, 0.060549, 0.055536, 0.074921, 0.0704, 0.069024, 0.071867, 0.088832, 0.078022, 0.071867, 0.066181, 0.054297, 0.043307, 0.073402, 0.144935, 0.137348, 0.132295, 0.085092, 0.132295, 0.209395, 0.185198, 0.21291, 0.225814, 0.203355, 0.164327, 0.147574, 0.15008, 0.132295, 0.161087, 0.173081, 0.284882, 0.30533, 0.335645, 0.370445, 0.40511, 0.301917, 0.30533, 0.203355, 0.185198, 0.11371, 0.120615, 0.137348, 0.132295, 0.137348, 0.100716, 0.139895, 0.137348, 0.074921, 0.074921, 0.040537, 0.03976, 0.038858, 0.038858, 0.036378, 0.042364, 0.033407, 0.056825, 0.056825, 0.056825, 0.092881, 0.102787, 0.06184, 0.088832, 0.076542, 0.137348, 0.161087, 0.122885, 0.090864, 0.17593, 0.17593, 0.158265, 0.15008, 0.164327, 0.15008, 0.132295, 0.116183, 0.085092, 0.051831, 0.056825, 0.090864, 0.049374, 0.081712, 0.137348, 0.096677, 0.111485, 0.102787, 0.142424, 0.229226, 0.321458, 0.271506, 0.275179, 0.377384, 0.328603, 0.225814, 0.155435, 0.18812, 0.129801, 0.206376, 0.232838, 0.232838, 0.179055, 0.308712, 0.222385, 0.142424, 0.137348, 0.076542, 0.059222, 0.049374, 0.049374, 0.049374, 0.06312, 0.06184, 0.066181, 0.111485, 0.170161, 0.144935, 0.116183, 0.179055, 0.142424, 0.155435, 0.142424, 0.18812, 0.155435, 0.173081, 0.203355, 0.311707, 0.380708, 0.380708, 0.380708, 0.264545, 0.170161, 0.100716, 0.100716, 0.102787, 0.090864, 0.073402, 0.139895, 0.170161, 0.083462, 0.098513, 0.122885, 0.069024, 0.046336, 0.034884, 0.055536, 0.051831, 0.038042, 0.047319, 0.058088, 0.046336, 0.10481, 0.164327, 0.158265, 0.161087, 0.161087, 0.155435, 0.200174, 0.219301, 0.21291, 0.232838, 0.206376, 0.216401, 0.328603, 0.422041, 0.390993, 0.275179, 0.332115, 0.36309, 0.356642, 0.374039, 0.374039, 0.232838, 0.236433, 0.243554, 0.158265, 0.147574, 0.074921, 0.040537, 0.022667, 0.022667, 0.022667, 0.017138, 0.010372, 0.009977, 0.009977, 0.015344, 0.031287, 0.032677, 0.023963, 0.015078, 0.011903, 0.009728, 0.015694, 0.015344, 0.024393, 0.026892, 0.022667, 0.047319, 0.043307, 0.035586, 0.022306, 0.043307, 0.073402, 0.078022, 0.090864, 0.10481, 0.10481, 0.050641, 0.034068, 0.028107, 0.047319, 0.029376, 0.05306, 0.031287, 0.025762, 0.016528, 0.018106, 0.021381, 0.020165, 0.037156, 0.060549, 0.059222, 0.05306, 0.058088, 0.092881, 0.076542, 0.064632, 0.047319, 0.069024, 0.058088, 0.079919, 0.055536, 0.064632, 0.059222, 0.059222, 0.041405, 0.081712, 0.069024, 0.047319, 0.045352, 0.03976, 0.028695, 0.059222, 0.03976, 0.038042, 0.041405, 0.051831, 0.056825, 0.069024, 0.096677, 0.155435, 0.109221, 0.092881, 0.164327, 0.088832, 0.120615, 0.185198, 0.167087, 0.161087, 0.167087, 0.164327, 0.167087, 0.164327, 0.144935, 0.194234, 0.182256, 0.102787, 0.049374, 0.032677, 0.032677, 0.028107, 0.030611, 0.06312, 0.106997, 0.094817, 0.185198, 0.21291, 0.142424, 0.086953, 0.144935, 0.182256, 0.185198, 0.139895, 0.137348, 0.129801, 0.078022, 0.069024, 0.120615, 0.206376, 0.257454, 0.26085, 0.200174, 0.200174, 0.194234, 0.129801, 0.111485, 0.098513, 0.049374, 0.085092, 0.144935, 0.086953, 0.043307, 0.024826, 0.025316, 0.050641, 0.043307, 0.044297, 0.036378, 0.036378, 0.016528, 0.017138, 0.018106, 0.025316, 0.013613, 0.012491, 0.01227, 0.00962, 0.006988, 0.008624, 0.007091, 0.005734, 0.006567, 0.008624, 0.010672, 0.011518, 0.007877, 0.006894, 0.008525], '')</t>
  </si>
  <si>
    <t xml:space="preserve">F5S1W1|F5S1W1_9ENTR Raffinose permease OS=Enterobacter hormaechei ATCC 49162 </t>
  </si>
  <si>
    <t>([0.666105, 0.41194, 0.232838, 0.264545, 0.129801, 0.147574, 0.164327, 0.069024, 0.035586, 0.017138, 0.011342, 0.00962, 0.005872, 0.003821, 0.003821, 0.002623, 0.002512, 0.002078, 0.001855, 0.001232, 0.001159, 0.000575, 0.00061, 0.000833, 0.000464, 0.000464, 0.000262, 0.000262, 0.000575, 0.00103, 0.001434, 0.002336, 0.002349, 0.00359, 0.005503, 0.005223, 0.005992, 0.004358, 0.005011, 0.005318, 0.005992, 0.003924, 0.004775, 0.005249, 0.006533, 0.00962, 0.009977, 0.009096, 0.009015, 0.006533, 0.004646, 0.00389, 0.003757, 0.005799, 0.004208, 0.003014, 0.003079, 0.002705, 0.002727, 0.001936, 0.002014, 0.002606, 0.002881, 0.003366, 0.003478, 0.003276, 0.003341, 0.003276, 0.003555, 0.002529, 0.002349, 0.002117, 0.002327, 0.001687, 0.00103, 0.001232, 0.001722, 0.001481, 0.001499, 0.001687, 0.002138, 0.002211, 0.001335, 0.001202, 0.000743, 0.000575, 0.000412, 0.000215, 0.000421, 0.000842, 0.000842, 0.000854, 0.001202, 0.001533, 0.002194, 0.003246, 0.002761, 0.002014, 0.002366, 0.002366, 0.002057, 0.001602, 0.00146, 0.002057, 0.00231, 0.002276, 0.002276, 0.00283, 0.002581, 0.002194, 0.001335, 0.001335, 0.001649, 0.002078, 0.001572, 0.001305, 0.001, 0.001267, 0.002014, 0.001967, 0.002014, 0.0028, 0.004208, 0.004358, 0.003298, 0.004513, 0.006567, 0.006619, 0.007177, 0.01227, 0.011106, 0.023963, 0.019401, 0.025316, 0.026892, 0.022667, 0.031287, 0.027463, 0.020165, 0.017138, 0.017138, 0.017138, 0.017138, 0.009187, 0.007495, 0.009187, 0.007877, 0.007422, 0.011106, 0.006374, 0.006245, 0.00777, 0.005011, 0.005623, 0.003701, 0.003757, 0.003804, 0.003671, 0.004899, 0.006078, 0.004358, 0.004611, 0.004315, 0.00316, 0.003246, 0.003701, 0.004646, 0.004208, 0.003727, 0.003727, 0.004431, 0.003512, 0.00283, 0.002881, 0.002881, 0.003512, 0.002396, 0.00243, 0.00243, 0.00152, 0.001748, 0.002014, 0.002014, 0.003298, 0.004736, 0.006533, 0.005734, 0.005734, 0.006482, 0.007495, 0.008409, 0.008525, 0.00777, 0.010372, 0.018415, 0.042364, 0.074921, 0.073402, 0.109221, 0.134866, 0.225814, 0.236433, 0.239899, 0.125101, 0.088832, 0.03976, 0.020876, 0.028695, 0.032677, 0.045352, 0.047319, 0.017447, 0.015344, 0.021816, 0.010131, 0.007877, 0.00515, 0.003701, 0.003997, 0.003997, 0.003701, 0.002881, 0.002435, 0.002211, 0.002581, 0.002503, 0.002276, 0.002211, 0.001778, 0.001855, 0.001872, 0.001936, 0.001872, 0.002623, 0.003109, 0.003366, 0.002606, 0.0028, 0.004135, 0.003461, 0.002512, 0.002606, 0.00359, 0.00283, 0.003924, 0.005011, 0.006039, 0.010372, 0.014315, 0.011518, 0.006374, 0.006078, 0.004247, 0.004646, 0.004646, 0.004736, 0.00515, 0.008409, 0.011518, 0.010672, 0.015694, 0.042364, 0.016528, 0.010131, 0.013265, 0.008624, 0.006421, 0.004921, 0.003701, 0.004577, 0.004388, 0.004414, 0.003478, 0.005086, 0.004611, 0.003405, 0.003246, 0.003671, 0.00359, 0.003701, 0.003701, 0.003298, 0.00225, 0.002482, 0.002482, 0.003014, 0.003014, 0.002727, 0.002727, 0.00359, 0.0028, 0.003963, 0.004388, 0.00407, 0.002727, 0.004208, 0.005799, 0.004736, 0.004388, 0.004513, 0.004388, 0.004358, 0.004247, 0.004208, 0.004161, 0.005249, 0.004161, 0.004161, 0.005378, 0.007645, 0.00558, 0.004513, 0.004414, 0.004414, 0.006619, 0.006619, 0.00543, 0.003997, 0.003607, 0.003366, 0.002482, 0.002503, 0.001967, 0.001748, 0.002555, 0.002606, 0.001855, 0.002194, 0.003298, 0.003246, 0.001906, 0.0028, 0.003963, 0.004161, 0.004483, 0.004358, 0.005249, 0.006701, 0.007877, 0.007877, 0.007877, 0.007422, 0.007315, 0.006795, 0.011518, 0.009483, 0.011518, 0.011669, 0.009096, 0.006374, 0.006374, 0.010672, 0.007495, 0.005872, 0.004431, 0.005734, 0.00543, 0.006795, 0.005734, 0.006701, 0.006619, 0.00777, 0.007555, 0.008075, 0.013016, 0.008002, 0.009187, 0.007091, 0.011342, 0.020522, 0.036378, 0.0198, 0.010509, 0.00962, 0.010509, 0.015344, 0.01204, 0.013016, 0.009401, 0.007645, 0.008156, 0.007315, 0.009294, 0.009483, 0.006421, 0.006142, 0.007555, 0.00515, 0.008156, 0.005503, 0.005318, 0.004513, 0.004835, 0.006988, 0.009977, 0.013016, 0.008409, 0.010131, 0.00962, 0.00962, 0.016528, 0.012491, 0.014783, 0.015344, 0.017447, 0.024826, 0.028695, 0.040537, 0.092881, 0.092881, 0.173081, 0.15284, 0.173081, 0.236433, 0.203355, 0.182256, 0.155435, 0.284882, 0.239899, 0.216401, 0.26085], '')</t>
  </si>
  <si>
    <t xml:space="preserve">F5S1W2|F5S1W2_9ENTR DUF2264 domain-containing protein OS=Enterobacter hormaechei ATCC 49162 </t>
  </si>
  <si>
    <t>([0.521092, 0.398279, 0.418646, 0.433034, 0.454136, 0.490133, 0.525368, 0.461924, 0.41194, 0.394753, 0.408655, 0.359901, 0.472492, 0.468512, 0.418646, 0.328603, 0.342579, 0.291804, 0.216401, 0.232838, 0.222385, 0.203355, 0.17593, 0.209395, 0.18812, 0.196879, 0.185198, 0.170161, 0.222385, 0.17593, 0.200174, 0.137348, 0.203355, 0.206376, 0.239899, 0.243554, 0.291804, 0.278302, 0.21291, 0.264545, 0.257454, 0.264545, 0.173081, 0.247041, 0.225814, 0.21291, 0.222385, 0.225814, 0.155435, 0.15284, 0.25406, 0.225814, 0.225814, 0.137348, 0.129801, 0.078022, 0.06184, 0.092881, 0.054297, 0.076542, 0.074921, 0.071867, 0.066181, 0.125101, 0.142424, 0.134866, 0.109221, 0.047319, 0.046336, 0.088832, 0.090864, 0.049374, 0.034884, 0.060549, 0.092881, 0.05306, 0.086953, 0.102787, 0.081712, 0.137348, 0.182256, 0.243554, 0.26085, 0.257454, 0.229226, 0.232838, 0.142424, 0.127496, 0.216401, 0.243554, 0.225814, 0.225814, 0.359901, 0.346032, 0.356642, 0.401658, 0.494003, 0.408655, 0.433034, 0.458154, 0.398279, 0.349426, 0.281712, 0.194234, 0.200174, 0.129801, 0.127496, 0.134866, 0.18812, 0.120615, 0.060549, 0.059222, 0.06312, 0.049374, 0.051831, 0.048328, 0.035586, 0.034884, 0.028107, 0.040537, 0.041405, 0.058088, 0.083462, 0.069024, 0.078022, 0.085092, 0.085092, 0.081712, 0.11371, 0.0704, 0.071867, 0.129801, 0.144935, 0.078022, 0.081712, 0.147574, 0.118441, 0.155435, 0.11371, 0.236433, 0.25406, 0.225814, 0.239899, 0.120615, 0.182256, 0.139895, 0.06312, 0.088832, 0.051831, 0.045352, 0.060549, 0.116183, 0.060549, 0.054297, 0.044297, 0.041405, 0.038042, 0.038042, 0.034068, 0.027463, 0.027463, 0.014586, 0.015694, 0.016021, 0.024393, 0.018415, 0.019109, 0.042364, 0.049374, 0.088832, 0.056825, 0.069024, 0.034068, 0.041405, 0.044297, 0.078022, 0.040537, 0.021816, 0.016021, 0.016021, 0.028107, 0.023534, 0.022306, 0.01204, 0.010926, 0.013821, 0.016528, 0.034068, 0.031287, 0.032677, 0.040537, 0.088832, 0.120615, 0.111485, 0.083462, 0.041405, 0.050641, 0.069024, 0.10481, 0.085092, 0.081712, 0.033407, 0.018106, 0.034884, 0.037156, 0.020876, 0.011518, 0.009865, 0.009096, 0.006482, 0.006482, 0.006078, 0.006374, 0.006482, 0.008075, 0.01204, 0.016528, 0.016528, 0.015694, 0.011669, 0.022306, 0.026338, 0.059222, 0.111485, 0.111485, 0.111485, 0.092881, 0.137348, 0.185198, 0.191378, 0.167087, 0.100716, 0.047319, 0.021816, 0.019109, 0.019109, 0.015694, 0.020522, 0.020522, 0.024826, 0.043307, 0.027463, 0.028107, 0.013821, 0.014075, 0.014075, 0.023087, 0.027463, 0.036378, 0.017138, 0.016021, 0.016021, 0.022306, 0.028695, 0.038042, 0.031287, 0.019109, 0.013016, 0.011903, 0.010131, 0.009015, 0.008075, 0.006795, 0.006194, 0.010221, 0.007315, 0.00777, 0.006245, 0.005799, 0.005799, 0.009015, 0.009096, 0.010131, 0.008895, 0.010926, 0.016021, 0.011669, 0.015344, 0.017447, 0.017447, 0.020522, 0.018787, 0.022667, 0.049374, 0.024826, 0.024393, 0.049374, 0.048328, 0.090864, 0.109221, 0.067594, 0.06184, 0.06184, 0.122885, 0.179055, 0.109221, 0.060549, 0.11371, 0.100716, 0.170161, 0.083462, 0.0704, 0.067594, 0.079919, 0.088832, 0.100716, 0.076542, 0.050641, 0.030611, 0.028695, 0.058088, 0.047319, 0.048328, 0.046336, 0.050641, 0.050641, 0.090864, 0.17593, 0.096677, 0.085092, 0.069024, 0.083462, 0.102787, 0.185198, 0.088832, 0.044297, 0.044297, 0.030003, 0.033407, 0.028107, 0.029376, 0.030611, 0.047319, 0.042364, 0.05306, 0.021381, 0.01204, 0.013265, 0.009977, 0.018106, 0.038858, 0.051831, 0.111485, 0.06312, 0.071867, 0.111485, 0.11371, 0.158265, 0.26085, 0.295083, 0.384043, 0.284882, 0.179055, 0.236433, 0.236433, 0.179055, 0.30533, 0.42561, 0.324872, 0.271506, 0.209395, 0.18812, 0.17593, 0.15008, 0.247041, 0.216401, 0.26085, 0.346032, 0.308712, 0.225814, 0.185198, 0.120615, 0.179055, 0.236433, 0.21291, 0.229226, 0.17593, 0.179055, 0.106997, 0.185198, 0.281712, 0.232838, 0.17593, 0.191378, 0.200174, 0.200174, 0.179055, 0.170161, 0.100716, 0.15284, 0.209395, 0.15008, 0.206376, 0.120615, 0.139895, 0.134866, 0.122885, 0.109221, 0.100716, 0.086953, 0.081712, 0.043307, 0.090864, 0.129801, 0.120615, 0.11371, 0.051831, 0.064632, 0.038042, 0.0704, 0.067594, 0.056825, 0.096677, 0.071867, 0.137348, 0.137348, 0.109221, 0.066181, 0.078022, 0.045352, 0.078022, 0.076542, 0.129801, 0.125101, 0.134866, 0.076542, 0.03976, 0.079919, 0.079919, 0.129801, 0.129801, 0.142424, 0.109221, 0.137348, 0.216401, 0.15008, 0.15008, 0.137348, 0.219301, 0.318242, 0.414856, 0.349426, 0.264545, 0.158265, 0.15008, 0.142424, 0.132295, 0.222385, 0.25406, 0.155435, 0.158265, 0.167087, 0.109221, 0.17593, 0.10481, 0.079919, 0.120615, 0.066181, 0.102787, 0.058088, 0.06312, 0.028695, 0.05306, 0.096677, 0.102787, 0.102787, 0.06184, 0.11371, 0.069024, 0.056825, 0.10481, 0.06312, 0.06312, 0.090864, 0.0704, 0.11371, 0.137348, 0.081712, 0.155435, 0.15284, 0.167087, 0.155435, 0.26085, 0.26085, 0.15008, 0.209395, 0.158265, 0.200174, 0.200174, 0.288399, 0.30533, 0.30533, 0.398279, 0.324872, 0.324872, 0.366687, 0.366687, 0.36309, 0.352862, 0.25406, 0.170161, 0.200174, 0.161087, 0.173081, 0.182256, 0.284882, 0.308712, 0.366687, 0.339168, 0.264545, 0.196879, 0.200174, 0.134866, 0.125101, 0.196879, 0.17593, 0.106997, 0.10481, 0.100716, 0.173081, 0.288399, 0.380708, 0.41194, 0.359901, 0.284882, 0.281712, 0.30533, 0.339168, 0.349426, 0.408655, 0.486429, 0.468512, 0.422041, 0.401658, 0.380708, 0.366687, 0.311707, 0.366687, 0.366687, 0.288399, 0.308712, 0.196879, 0.118441, 0.120615, 0.158265, 0.229226, 0.147574, 0.147574, 0.134866, 0.129801, 0.144935, 0.144935, 0.139895, 0.10481, 0.120615, 0.086953, 0.067594, 0.076542, 0.055536, 0.047319, 0.081712, 0.058088, 0.10481, 0.173081, 0.196879, 0.194234, 0.158265, 0.206376, 0.18812, 0.206376, 0.21291, 0.132295, 0.142424, 0.144935, 0.222385, 0.21291, 0.301917, 0.335645, 0.335645, 0.356642, 0.301917, 0.298791, 0.346032, 0.36309, 0.356642, 0.324872, 0.374039, 0.40511, 0.433034, 0.346032, 0.31487, 0.209395, 0.295083, 0.206376, 0.264545, 0.232838, 0.308712, 0.271506, 0.229226, 0.281712, 0.339168, 0.440853, 0.418646, 0.352862], '')</t>
  </si>
  <si>
    <t>[0, 6]</t>
  </si>
  <si>
    <t xml:space="preserve">F5S1W3|F5S1W3_9ENTR AraC family transcriptional regulator OS=Enterobacter hormaechei ATCC 49162 </t>
  </si>
  <si>
    <t>([0.398279, 0.264545, 0.158265, 0.203355, 0.125101, 0.173081, 0.209395, 0.247041, 0.194234, 0.194234, 0.216401, 0.155435, 0.158265, 0.15284, 0.088832, 0.035586, 0.028107, 0.032017, 0.032677, 0.037156, 0.067594, 0.032677, 0.058088, 0.102787, 0.044297, 0.081712, 0.079919, 0.048328, 0.025316, 0.044297, 0.029376, 0.017797, 0.020165, 0.014075, 0.015694, 0.027463, 0.059222, 0.032677, 0.030003, 0.0198, 0.024826, 0.016021, 0.018787, 0.019109, 0.020876, 0.044297, 0.044297, 0.021816, 0.035586, 0.048328, 0.043307, 0.090864, 0.15284, 0.239899, 0.216401, 0.109221, 0.047319, 0.022667, 0.056825, 0.067594, 0.048328, 0.060549, 0.059222, 0.088832, 0.086953, 0.051831, 0.03976, 0.026892, 0.05306, 0.056825, 0.085092, 0.0704, 0.067594, 0.055536, 0.031287, 0.030003, 0.06312, 0.127496, 0.236433, 0.132295, 0.066181, 0.132295, 0.073402, 0.129801, 0.142424, 0.139895, 0.170161, 0.147574, 0.132295, 0.125101, 0.066181, 0.034068, 0.040537, 0.038042, 0.021816, 0.045352, 0.092881, 0.096677, 0.096677, 0.100716, 0.161087, 0.158265, 0.17593, 0.26085, 0.170161, 0.155435, 0.158265, 0.182256, 0.247041, 0.339168, 0.352862, 0.414856, 0.380708, 0.31487, 0.278302, 0.40511, 0.288399, 0.247041, 0.239899, 0.170161, 0.158265, 0.158265, 0.243554, 0.147574, 0.15284, 0.232838, 0.155435, 0.081712, 0.081712, 0.049374, 0.026338, 0.024393, 0.034884, 0.092881, 0.111485, 0.139895, 0.137348, 0.222385, 0.25031, 0.170161, 0.216401, 0.21291, 0.142424, 0.090864, 0.092881, 0.090864, 0.05306, 0.044297, 0.078022, 0.06312, 0.058088, 0.122885, 0.125101, 0.109221, 0.090864, 0.116183, 0.109221, 0.116183, 0.127496, 0.129801, 0.21291, 0.236433, 0.25406, 0.339168, 0.339168, 0.394753, 0.390993, 0.494003, 0.557691, 0.549308, 0.468512, 0.447574, 0.332115, 0.332115, 0.339168, 0.342579, 0.247041, 0.26085, 0.26085, 0.232838, 0.132295, 0.122885, 0.074921, 0.071867, 0.060549, 0.060549, 0.06184, 0.05306, 0.049374, 0.043307, 0.055536, 0.109221, 0.191378, 0.271506, 0.26085, 0.164327, 0.118441, 0.18812, 0.173081, 0.161087, 0.085092, 0.161087, 0.139895, 0.222385, 0.222385, 0.25031, 0.346032, 0.370445, 0.31487, 0.308712, 0.398279, 0.298791, 0.21291, 0.229226, 0.232838, 0.161087, 0.247041, 0.222385, 0.225814, 0.229226, 0.203355, 0.236433, 0.25406, 0.17593, 0.106997, 0.06312, 0.06312, 0.055536, 0.060549, 0.085092, 0.083462, 0.054297, 0.098513, 0.170161, 0.100716, 0.085092, 0.134866, 0.129801, 0.173081, 0.17593, 0.094817, 0.109221, 0.167087, 0.109221, 0.196879, 0.173081, 0.15008, 0.098513, 0.100716, 0.079919, 0.049374, 0.049374, 0.071867, 0.073402, 0.041405, 0.0704, 0.088832, 0.092881, 0.11371, 0.081712, 0.086953, 0.096677, 0.098513, 0.094817, 0.144935, 0.142424, 0.229226, 0.328603, 0.387226, 0.374039, 0.380708, 0.494003, 0.480142, 0.465241, 0.440853, 0.549308, 0.525368, 0.480142], '')</t>
  </si>
  <si>
    <t>[168, 169, 275, 276]</t>
  </si>
  <si>
    <t xml:space="preserve">F5S1W5|F5S1W5_9ENTR Esterase YqiA OS=Enterobacter hormaechei ATCC 49162 </t>
  </si>
  <si>
    <t>([0.015344, 0.023087, 0.034068, 0.066181, 0.088832, 0.11371, 0.111485, 0.134866, 0.132295, 0.167087, 0.203355, 0.142424, 0.147574, 0.147574, 0.125101, 0.127496, 0.21291, 0.264545, 0.264545, 0.257454, 0.408655, 0.390993, 0.321458, 0.346032, 0.271506, 0.182256, 0.11371, 0.155435, 0.167087, 0.125101, 0.134866, 0.147574, 0.161087, 0.185198, 0.147574, 0.278302, 0.332115, 0.30533, 0.359901, 0.31487, 0.229226, 0.225814, 0.229226, 0.206376, 0.129801, 0.10481, 0.194234, 0.281712, 0.257454, 0.243554, 0.356642, 0.328603, 0.182256, 0.281712, 0.18812, 0.15284, 0.139895, 0.164327, 0.18812, 0.106997, 0.139895, 0.216401, 0.120615, 0.069024, 0.102787, 0.155435, 0.134866, 0.071867, 0.073402, 0.076542, 0.047319, 0.020165, 0.016021, 0.019401, 0.022306, 0.028107, 0.028107, 0.018787, 0.013265, 0.014315, 0.026338, 0.021816, 0.014783, 0.024393, 0.05306, 0.030003, 0.032677, 0.038858, 0.038042, 0.038858, 0.040537, 0.031287, 0.038042, 0.051831, 0.100716, 0.092881, 0.127496, 0.196879, 0.295083, 0.268042, 0.264545, 0.236433, 0.278302, 0.359901, 0.268042, 0.173081, 0.203355, 0.203355, 0.284882, 0.366687, 0.36309, 0.25031, 0.275179, 0.380708, 0.288399, 0.26085, 0.179055, 0.122885, 0.120615, 0.064632, 0.127496, 0.142424, 0.083462, 0.090864, 0.0704, 0.144935, 0.222385, 0.225814, 0.127496, 0.066181, 0.03976, 0.024393, 0.046336, 0.088832, 0.081712, 0.137348, 0.155435, 0.239899, 0.219301, 0.134866, 0.209395, 0.118441, 0.096677, 0.164327, 0.120615, 0.096677, 0.067594, 0.033407, 0.032017, 0.046336, 0.092881, 0.092881, 0.147574, 0.144935, 0.144935, 0.090864, 0.102787, 0.106997, 0.092881, 0.139895, 0.229226, 0.203355, 0.264545, 0.155435, 0.155435, 0.185198, 0.142424, 0.185198, 0.291804, 0.377384, 0.288399, 0.301917, 0.390993, 0.30533, 0.229226, 0.239899, 0.200174, 0.116183, 0.10481, 0.06312, 0.060549, 0.055536, 0.056825, 0.054297, 0.098513, 0.073402, 0.055536, 0.111485, 0.071867, 0.043307, 0.030611, 0.073402, 0.043307], '')</t>
  </si>
  <si>
    <t xml:space="preserve">F5S1W7|F5S1W7_9ENTR Dehydrogenase OS=Enterobacter hormaechei ATCC 49162 </t>
  </si>
  <si>
    <t>([0.36309, 0.328603, 0.366687, 0.288399, 0.21291, 0.264545, 0.295083, 0.339168, 0.25031, 0.247041, 0.281712, 0.247041, 0.257454, 0.257454, 0.271506, 0.194234, 0.196879, 0.18812, 0.30533, 0.288399, 0.247041, 0.311707, 0.349426, 0.359901, 0.433034, 0.447574, 0.433034, 0.335645, 0.332115, 0.374039, 0.394753, 0.398279, 0.440853, 0.447574, 0.352862, 0.42561, 0.422041, 0.401658, 0.318242, 0.308712, 0.311707, 0.339168, 0.318242, 0.318242, 0.216401, 0.216401, 0.281712, 0.206376, 0.236433, 0.239899, 0.219301, 0.236433, 0.232838, 0.268042, 0.225814, 0.342579, 0.335645, 0.332115, 0.328603, 0.321458, 0.203355, 0.18812, 0.127496, 0.142424, 0.139895, 0.179055, 0.17593, 0.125101, 0.18812, 0.17593, 0.100716, 0.155435, 0.15284, 0.122885, 0.094817, 0.078022, 0.056825, 0.06312, 0.0704, 0.03976, 0.069024, 0.134866, 0.144935, 0.219301, 0.132295, 0.071867, 0.094817, 0.046336, 0.069024, 0.055536, 0.090864, 0.090864, 0.098513, 0.051831, 0.074921, 0.102787, 0.142424, 0.164327, 0.098513, 0.139895, 0.222385, 0.225814, 0.239899, 0.243554, 0.232838, 0.311707, 0.42561, 0.339168, 0.465241, 0.472492, 0.390993, 0.311707, 0.370445, 0.374039, 0.346032, 0.243554, 0.232838, 0.158265, 0.096677, 0.096677, 0.081712, 0.076542, 0.074921, 0.056825, 0.038858, 0.032677, 0.020165, 0.021816, 0.024393, 0.013821, 0.010672, 0.014315, 0.017447, 0.015694, 0.01078, 0.016826, 0.021381, 0.014315, 0.020522, 0.034068], '')</t>
  </si>
  <si>
    <t xml:space="preserve">F5S1W8|F5S1W8_9ENTR ADP-ribose pyrophosphatase OS=Enterobacter hormaechei ATCC 49162 </t>
  </si>
  <si>
    <t>([0.374039, 0.359901, 0.374039, 0.422041, 0.465241, 0.390993, 0.433034, 0.352862, 0.281712, 0.275179, 0.288399, 0.349426, 0.356642, 0.284882, 0.17593, 0.161087, 0.155435, 0.127496, 0.056825, 0.090864, 0.064632, 0.134866, 0.098513, 0.06184, 0.05306, 0.024393, 0.035586, 0.032017, 0.051831, 0.054297, 0.033407, 0.038858, 0.034884, 0.035586, 0.047319, 0.081712, 0.081712, 0.088832, 0.100716, 0.170161, 0.161087, 0.216401, 0.129801, 0.116183, 0.200174, 0.203355, 0.311707, 0.324872, 0.295083, 0.278302, 0.291804, 0.318242, 0.229226, 0.257454, 0.164327, 0.21291, 0.239899, 0.17593, 0.155435, 0.247041, 0.275179, 0.219301, 0.147574, 0.15284, 0.18812, 0.18812, 0.203355, 0.144935, 0.134866, 0.098513, 0.100716, 0.125101, 0.120615, 0.196879, 0.182256, 0.26085, 0.264545, 0.247041, 0.342579, 0.25406, 0.170161, 0.100716, 0.158265, 0.182256, 0.191378, 0.225814, 0.209395, 0.173081, 0.15284, 0.17593, 0.275179, 0.301917, 0.342579, 0.42561, 0.339168, 0.346032, 0.356642, 0.271506, 0.26085, 0.219301, 0.30533, 0.398279, 0.454136, 0.349426, 0.40511, 0.486429, 0.486429, 0.486429, 0.440853, 0.461924, 0.377384, 0.359901, 0.349426, 0.342579, 0.332115, 0.433034, 0.349426, 0.25406, 0.321458, 0.236433, 0.173081, 0.161087, 0.15008, 0.196879, 0.281712, 0.268042, 0.264545, 0.301917, 0.31487, 0.387226, 0.454136, 0.529623, 0.436924, 0.414856, 0.339168, 0.349426, 0.335645, 0.335645, 0.436924, 0.408655, 0.509769, 0.626927, 0.622677, 0.648219, 0.608892, 0.497853, 0.5017, 0.490133, 0.398279, 0.356642, 0.384043, 0.401658, 0.41194, 0.517562, 0.575842, 0.549308, 0.534167, 0.444081, 0.521092, 0.436924, 0.398279, 0.387226, 0.36309, 0.40511, 0.390993, 0.366687, 0.370445, 0.370445, 0.278302, 0.295083, 0.339168, 0.339168, 0.324872, 0.301917, 0.206376, 0.206376, 0.298791, 0.291804, 0.332115, 0.328603, 0.328603, 0.311707, 0.295083, 0.229226, 0.216401, 0.139895, 0.10481, 0.167087, 0.109221, 0.18812, 0.173081, 0.161087, 0.15284, 0.098513, 0.098513, 0.161087, 0.158265, 0.088832, 0.098513, 0.106997, 0.086953, 0.10481, 0.139895, 0.132295, 0.179055, 0.139895, 0.21291, 0.288399, 0.239899, 0.332115], '')</t>
  </si>
  <si>
    <t>[131, 140, 141, 142, 143, 144, 146, 153, 154, 155, 156, 158]</t>
  </si>
  <si>
    <t xml:space="preserve">F5S1W9|F5S1W9_9ENTR Outer membrane protein TolC OS=Enterobacter hormaechei ATCC 49162 </t>
  </si>
  <si>
    <t>([0.044297, 0.0704, 0.045352, 0.064632, 0.044297, 0.064632, 0.085092, 0.050641, 0.066181, 0.069024, 0.0704, 0.086953, 0.085092, 0.090864, 0.102787, 0.11371, 0.11371, 0.116183, 0.098513, 0.11371, 0.106997, 0.179055, 0.18812, 0.232838, 0.236433, 0.236433, 0.232838, 0.25031, 0.390993, 0.40511, 0.352862, 0.390993, 0.387226, 0.377384, 0.374039, 0.321458, 0.321458, 0.401658, 0.494003, 0.447574, 0.480142, 0.458154, 0.468512, 0.458154, 0.394753, 0.408655, 0.509769, 0.472492, 0.461924, 0.418646, 0.444081, 0.444081, 0.359901, 0.40511, 0.414856, 0.366687, 0.398279, 0.301917, 0.298791, 0.25406, 0.298791, 0.247041, 0.352862, 0.25031, 0.25406, 0.359901, 0.342579, 0.216401, 0.25406, 0.264545, 0.284882, 0.26085, 0.339168, 0.328603, 0.30533, 0.295083, 0.390993, 0.359901, 0.440853, 0.440853, 0.440853, 0.422041, 0.42561, 0.4292, 0.433034, 0.433034, 0.422041, 0.42561, 0.454136, 0.346032, 0.346032, 0.295083, 0.278302, 0.275179, 0.264545, 0.25031, 0.275179, 0.182256, 0.209395, 0.142424, 0.147574, 0.191378, 0.18812, 0.264545, 0.229226, 0.308712, 0.222385, 0.222385, 0.232838, 0.25031, 0.352862, 0.268042, 0.308712, 0.31487, 0.335645, 0.444081, 0.447574, 0.42561, 0.433034, 0.352862, 0.359901, 0.370445, 0.349426, 0.328603, 0.332115, 0.332115, 0.264545, 0.25031, 0.26085, 0.18812, 0.179055, 0.173081, 0.21291, 0.137348, 0.144935, 0.116183, 0.071867, 0.067594, 0.041405, 0.067594, 0.122885, 0.15284, 0.144935, 0.139895, 0.167087, 0.142424, 0.102787, 0.102787, 0.17593, 0.167087, 0.15284, 0.229226, 0.236433, 0.268042, 0.352862, 0.342579, 0.370445, 0.346032, 0.36309, 0.374039, 0.370445, 0.278302, 0.247041, 0.216401, 0.144935, 0.142424, 0.179055, 0.200174, 0.275179, 0.288399, 0.257454, 0.332115, 0.318242, 0.318242, 0.243554, 0.257454, 0.25406, 0.194234, 0.219301, 0.179055, 0.25406, 0.271506, 0.284882, 0.346032, 0.346032, 0.433034, 0.447574, 0.450668, 0.440853, 0.447574, 0.447574, 0.450668, 0.374039, 0.394753, 0.36309, 0.36309, 0.352862, 0.356642, 0.356642, 0.433034, 0.461924, 0.458154, 0.370445, 0.36309, 0.40511, 0.450668, 0.374039, 0.328603, 0.311707, 0.311707, 0.31487, 0.236433, 0.278302, 0.346032, 0.229226, 0.25406, 0.328603, 0.339168, 0.332115, 0.433034, 0.436924, 0.408655, 0.328603, 0.414856, 0.454136, 0.339168, 0.247041, 0.318242, 0.36309, 0.339168, 0.4292, 0.4292, 0.5017, 0.5017, 0.4292, 0.541878, 0.468512, 0.394753, 0.380708, 0.359901, 0.324872, 0.25031, 0.278302, 0.346032, 0.342579, 0.301917, 0.349426, 0.4292, 0.447574, 0.436924, 0.380708, 0.366687, 0.281712, 0.25031, 0.239899, 0.324872, 0.318242, 0.40511, 0.401658, 0.433034, 0.465241, 0.384043, 0.458154, 0.387226, 0.380708, 0.339168, 0.408655, 0.436924, 0.4292, 0.356642, 0.349426, 0.447574, 0.447574, 0.521092, 0.472492, 0.465241, 0.447574, 0.447574, 0.4292, 0.51388, 0.476583, 0.472492, 0.557691, 0.529623, 0.529623, 0.549308, 0.604312, 0.604312, 0.618285, 0.51388, 0.585406, 0.59508, 0.59508, 0.585406, 0.51388, 0.59917, 0.51388, 0.51388, 0.408655, 0.408655, 0.332115, 0.36309, 0.291804, 0.216401, 0.25031, 0.318242, 0.301917, 0.25406, 0.196879, 0.196879, 0.278302, 0.284882, 0.216401, 0.203355, 0.209395, 0.239899, 0.243554, 0.243554, 0.26085, 0.26085, 0.203355, 0.271506, 0.206376, 0.275179, 0.36309, 0.359901, 0.288399, 0.308712, 0.335645, 0.366687, 0.36309, 0.374039, 0.384043, 0.384043, 0.321458, 0.321458, 0.356642, 0.288399, 0.370445, 0.352862, 0.454136, 0.414856, 0.433034, 0.480142, 0.418646, 0.414856, 0.384043, 0.461924, 0.359901, 0.359901, 0.390993, 0.295083, 0.301917, 0.26085, 0.25406, 0.311707, 0.311707, 0.284882, 0.288399, 0.222385, 0.222385, 0.196879, 0.301917, 0.284882, 0.268042, 0.257454, 0.264545, 0.264545, 0.232838, 0.332115, 0.30533, 0.308712, 0.31487, 0.298791, 0.268042, 0.339168, 0.342579, 0.349426, 0.380708, 0.359901, 0.359901, 0.380708, 0.352862, 0.278302, 0.301917, 0.278302, 0.349426, 0.332115, 0.366687, 0.328603, 0.236433, 0.278302, 0.25406, 0.321458, 0.332115, 0.398279, 0.328603, 0.324872, 0.311707, 0.284882, 0.374039, 0.352862, 0.339168, 0.324872, 0.328603, 0.232838, 0.278302, 0.281712, 0.209395, 0.219301, 0.209395, 0.284882, 0.275179, 0.278302, 0.21291, 0.206376, 0.203355, 0.203355, 0.219301, 0.243554, 0.278302, 0.288399, 0.295083, 0.298791, 0.342579, 0.342579, 0.436924, 0.414856, 0.41194, 0.414856, 0.398279, 0.480142, 0.517562, 0.447574, 0.472492, 0.553315, 0.549308, 0.59014, 0.707965, 0.685117, 0.58069, 0.538167, 0.557691, 0.675549, 0.685117, 0.76285, 0.846163, 0.84206, 0.862302, 0.834292, 0.874069, 0.81615, 0.84206, 0.819762, 0.784345, 0.788093, 0.754692, 0.775545, 0.733139, 0.707965, 0.680603, 0.795062, 0.767246, 0.690604, 0.675549, 0.707965, 0.622677, 0.575842, 0.538167, 0.521092, 0.549308, 0.59014, 0.632174, 0.657645, 0.59917, 0.724957, 0.720929, 0.754692, 0.73685, 0.759478, 0.805026, 0.733139, 0.699094, 0.779859, 0.801317, 0.791621, 0.733139, 0.76285, 0.795062, 0.827927, 0.812494, 0.812494, 0.805026, 0.856457], '')</t>
  </si>
  <si>
    <t>[46, 232, 233, 235, 273, 279, 282, 283, 284, 285, 286, 287, 288, 289, 290, 291, 292, 293, 294, 295, 296, 297, 432, 435, 436, 437, 438, 439, 440, 441, 442, 443, 444, 445, 446, 447, 448, 449, 450, 451, 452, 453, 454, 455, 456, 457, 458, 459, 460, 461, 462, 463, 464, 465, 466, 467, 468, 469, 470, 471, 472, 473, 474, 475, 476, 477, 478, 479, 480, 481, 482, 483, 484, 485, 486, 487, 488, 489, 490, 491, 492, 493]</t>
  </si>
  <si>
    <t xml:space="preserve">F5S1X0|F5S1X0_9ENTR Outer membrane protein OS=Enterobacter hormaechei ATCC 49162 </t>
  </si>
  <si>
    <t>([0.661982, 0.490133, 0.521092, 0.534167, 0.549308, 0.468512, 0.497853, 0.483068, 0.505461, 0.534167, 0.480142, 0.505461, 0.549308, 0.490133, 0.468512, 0.41194, 0.387226, 0.36309, 0.356642, 0.324872, 0.301917, 0.21291, 0.264545, 0.196879, 0.182256, 0.182256, 0.147574, 0.155435, 0.185198, 0.179055, 0.185198, 0.26085, 0.264545, 0.182256, 0.225814, 0.18812, 0.158265, 0.18812, 0.243554, 0.216401, 0.257454, 0.318242, 0.301917, 0.311707, 0.370445, 0.370445, 0.374039, 0.483068, 0.458154, 0.418646, 0.394753, 0.401658, 0.278302, 0.278302, 0.328603, 0.30533, 0.278302, 0.384043, 0.380708, 0.346032, 0.31487, 0.295083, 0.301917, 0.380708, 0.42561, 0.440853, 0.468512, 0.440853, 0.472492, 0.472492, 0.40511, 0.40511, 0.384043, 0.505461, 0.525368, 0.541878, 0.461924, 0.509769, 0.472492, 0.486429, 0.422041, 0.483068, 0.509769, 0.483068, 0.529623, 0.40511, 0.408655, 0.422041, 0.422041, 0.422041, 0.398279, 0.509769, 0.509769, 0.509769, 0.461924, 0.41194, 0.4292, 0.562014, 0.63748, 0.690604, 0.626927, 0.754692, 0.728858, 0.716283, 0.716283, 0.694846, 0.812494, 0.795062, 0.675549, 0.613573, 0.534167, 0.608892, 0.521092, 0.51388, 0.486429, 0.525368, 0.458154, 0.398279, 0.346032, 0.335645, 0.335645, 0.308712, 0.268042, 0.291804, 0.278302, 0.278302, 0.257454, 0.26085, 0.182256, 0.275179, 0.356642, 0.40511, 0.40511, 0.408655, 0.366687, 0.390993, 0.394753, 0.476583, 0.517562, 0.59508, 0.608892, 0.59508, 0.707965, 0.716283, 0.59917, 0.604312, 0.59917, 0.517562, 0.521092, 0.653063, 0.59917, 0.58069, 0.562014, 0.521092, 0.58069, 0.562014, 0.56648, 0.541878, 0.521092, 0.51388, 0.51388, 0.505461, 0.521092, 0.490133, 0.480142, 0.58069, 0.529623, 0.570702, 0.690604, 0.690604, 0.63748, 0.622677, 0.59014, 0.63748, 0.63748, 0.685117, 0.76285, 0.767246, 0.791621, 0.81615, 0.81615, 0.716283, 0.716283, 0.720929, 0.720929, 0.76285, 0.666105, 0.724957, 0.716283, 0.720929, 0.661982, 0.661982, 0.703578, 0.754692, 0.716283, 0.720929, 0.626927, 0.685117, 0.707965, 0.707965, 0.671169, 0.671169, 0.741537, 0.741537, 0.716283, 0.716283, 0.741537, 0.823549, 0.775545, 0.745909, 0.745909, 0.791621, 0.81615, 0.81615, 0.791621, 0.784345, 0.775545, 0.83125, 0.801317, 0.759478, 0.745909], '')</t>
  </si>
  <si>
    <t>[0, 2, 3, 4, 8, 9, 11, 12, 73, 74, 75, 77, 82, 84, 91, 92, 93, 97, 98, 99, 100, 101, 102, 103, 104, 105, 106, 107, 108, 109, 110, 111, 112, 113, 115, 138, 139, 140, 141, 142, 143, 144, 145, 146, 147, 148, 149, 150, 151, 152, 153, 154, 155, 156, 157, 158, 159, 160, 161, 162,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220]</t>
  </si>
  <si>
    <t xml:space="preserve">F5S1X1|F5S1X1_9ENTR Glutathionylspermidine synthase OS=Enterobacter hormaechei ATCC 49162 </t>
  </si>
  <si>
    <t>([0.349426, 0.200174, 0.225814, 0.284882, 0.301917, 0.298791, 0.328603, 0.366687, 0.288399, 0.311707, 0.225814, 0.281712, 0.170161, 0.173081, 0.229226, 0.200174, 0.194234, 0.25031, 0.25406, 0.288399, 0.182256, 0.096677, 0.122885, 0.137348, 0.134866, 0.122885, 0.079919, 0.043307, 0.037156, 0.03976, 0.03976, 0.047319, 0.037156, 0.076542, 0.055536, 0.059222, 0.0704, 0.074921, 0.079919, 0.081712, 0.047319, 0.085092, 0.137348, 0.206376, 0.129801, 0.118441, 0.139895, 0.185198, 0.209395, 0.15008, 0.21291, 0.158265, 0.173081, 0.209395, 0.194234, 0.194234, 0.118441, 0.134866, 0.194234, 0.191378, 0.191378, 0.173081, 0.139895, 0.164327, 0.144935, 0.122885, 0.120615, 0.0704, 0.10481, 0.144935, 0.203355, 0.219301, 0.179055, 0.229226, 0.127496, 0.096677, 0.125101, 0.194234, 0.182256, 0.106997, 0.094817, 0.090864, 0.15008, 0.18812, 0.206376, 0.209395, 0.239899, 0.173081, 0.243554, 0.203355, 0.144935, 0.161087, 0.102787, 0.161087, 0.094817, 0.179055, 0.236433, 0.191378, 0.18812, 0.206376, 0.335645, 0.332115, 0.25031, 0.167087, 0.17593, 0.161087, 0.17593, 0.219301, 0.318242, 0.328603, 0.374039, 0.454136, 0.436924, 0.436924, 0.374039, 0.494003, 0.454136, 0.42561, 0.384043, 0.278302, 0.264545, 0.15008, 0.100716, 0.090864, 0.090864, 0.088832, 0.090864, 0.086953, 0.086953, 0.086953, 0.071867, 0.060549, 0.064632, 0.038858, 0.078022, 0.142424, 0.129801, 0.144935, 0.17593, 0.281712, 0.275179, 0.281712, 0.374039, 0.374039, 0.480142, 0.59917, 0.562014, 0.458154, 0.366687, 0.41194, 0.387226, 0.30533, 0.278302, 0.281712, 0.281712, 0.236433, 0.236433, 0.243554, 0.239899, 0.232838, 0.132295, 0.236433, 0.15008, 0.096677, 0.147574, 0.086953, 0.066181, 0.046336, 0.051831, 0.079919, 0.078022, 0.086953, 0.17593, 0.21291, 0.21291, 0.284882, 0.298791, 0.288399, 0.21291, 0.229226, 0.144935, 0.167087, 0.167087, 0.26085, 0.268042, 0.25031, 0.308712, 0.352862, 0.390993, 0.480142, 0.422041, 0.384043, 0.384043, 0.387226, 0.257454, 0.167087, 0.10481, 0.060549, 0.067594, 0.111485, 0.060549, 0.111485, 0.109221, 0.10481, 0.106997, 0.155435, 0.179055, 0.216401, 0.109221, 0.132295, 0.127496, 0.144935, 0.17593, 0.182256, 0.173081, 0.21291, 0.209395, 0.298791, 0.394753, 0.291804, 0.17593, 0.247041, 0.167087, 0.161087, 0.185198, 0.096677, 0.116183, 0.064632, 0.046336, 0.055536, 0.050641, 0.05306, 0.05306, 0.024826, 0.022667, 0.022667, 0.031287, 0.032017, 0.037156, 0.038042, 0.05306, 0.102787, 0.071867, 0.111485, 0.102787, 0.049374, 0.10481, 0.109221, 0.15284, 0.10481, 0.158265, 0.161087, 0.086953, 0.066181, 0.125101, 0.134866, 0.122885, 0.106997, 0.106997, 0.055536, 0.060549, 0.054297, 0.031287, 0.025762, 0.031287, 0.045352, 0.03976, 0.041405, 0.037156, 0.043307, 0.100716, 0.116183, 0.069024, 0.067594, 0.134866, 0.11371, 0.058088, 0.030003, 0.029376, 0.059222, 0.111485, 0.10481, 0.069024, 0.134866, 0.247041, 0.17593, 0.239899, 0.339168, 0.21291, 0.139895, 0.096677, 0.076542, 0.083462, 0.081712, 0.067594, 0.056825, 0.066181, 0.134866, 0.239899, 0.239899, 0.229226, 0.15008, 0.134866, 0.155435, 0.078022, 0.076542, 0.11371, 0.100716, 0.102787, 0.185198, 0.167087, 0.257454, 0.232838, 0.144935, 0.247041, 0.366687, 0.390993, 0.295083, 0.275179, 0.291804, 0.346032, 0.335645, 0.356642, 0.268042, 0.288399, 0.390993, 0.339168, 0.21291, 0.125101, 0.139895, 0.078022, 0.155435, 0.134866, 0.083462, 0.129801, 0.127496, 0.125101, 0.058088, 0.118441, 0.066181, 0.032677, 0.029376, 0.028107, 0.020522, 0.020876, 0.018787, 0.018415, 0.024393, 0.054297, 0.118441, 0.088832, 0.15008, 0.074921, 0.079919, 0.092881, 0.088832, 0.092881, 0.106997, 0.179055, 0.142424, 0.147574, 0.147574, 0.155435, 0.170161, 0.291804, 0.291804, 0.380708, 0.36309, 0.236433, 0.144935, 0.147574, 0.173081, 0.102787, 0.094817, 0.059222, 0.120615, 0.100716, 0.069024, 0.045352, 0.034884, 0.033407, 0.049374, 0.081712, 0.051831, 0.028695, 0.015078], '')</t>
  </si>
  <si>
    <t>[145, 146]</t>
  </si>
  <si>
    <t xml:space="preserve">F5S1X2|F5S1X2_9ENTR Extradiol-type ring-opening dioxygenase OS=Enterobacter hormaechei ATCC 49162 </t>
  </si>
  <si>
    <t>([0.129801, 0.182256, 0.219301, 0.264545, 0.295083, 0.359901, 0.324872, 0.366687, 0.318242, 0.257454, 0.301917, 0.356642, 0.370445, 0.308712, 0.206376, 0.209395, 0.25031, 0.196879, 0.132295, 0.194234, 0.31487, 0.308712, 0.308712, 0.332115, 0.324872, 0.247041, 0.243554, 0.291804, 0.30533, 0.36309, 0.418646, 0.311707, 0.239899, 0.170161, 0.173081, 0.271506, 0.236433, 0.236433, 0.167087, 0.164327, 0.170161, 0.155435, 0.232838, 0.236433, 0.219301, 0.167087, 0.25031, 0.196879, 0.155435, 0.15008, 0.158265, 0.206376, 0.291804, 0.356642, 0.328603, 0.390993, 0.40511, 0.318242, 0.324872, 0.4292, 0.4292, 0.450668, 0.465241, 0.433034, 0.342579, 0.232838, 0.30533, 0.308712, 0.332115, 0.278302, 0.284882, 0.25031, 0.25031, 0.25406, 0.243554, 0.359901, 0.380708, 0.284882, 0.370445, 0.384043, 0.380708, 0.41194, 0.324872, 0.321458, 0.271506, 0.271506, 0.352862, 0.366687, 0.298791, 0.324872, 0.366687, 0.31487, 0.264545, 0.25031, 0.247041, 0.268042, 0.216401, 0.118441, 0.182256, 0.118441, 0.116183, 0.11371, 0.179055, 0.232838, 0.134866, 0.203355, 0.222385, 0.17593, 0.094817, 0.132295, 0.086953, 0.0704, 0.096677, 0.164327, 0.134866, 0.144935, 0.079919, 0.106997, 0.147574, 0.10481, 0.200174, 0.125101, 0.127496, 0.086953, 0.094817, 0.164327, 0.167087, 0.219301, 0.321458, 0.380708, 0.359901, 0.301917, 0.394753, 0.318242, 0.321458, 0.295083, 0.288399, 0.370445, 0.335645, 0.30533, 0.339168, 0.332115, 0.332115, 0.332115, 0.41194, 0.418646, 0.42561, 0.332115, 0.284882, 0.185198, 0.132295, 0.132295, 0.219301, 0.225814, 0.288399, 0.206376, 0.191378, 0.182256, 0.196879, 0.134866, 0.196879, 0.225814, 0.161087, 0.229226, 0.139895, 0.125101, 0.111485, 0.125101, 0.206376, 0.264545, 0.370445, 0.356642, 0.41194, 0.308712, 0.278302, 0.275179, 0.308712, 0.26085, 0.278302, 0.281712, 0.26085, 0.203355, 0.191378, 0.271506, 0.288399, 0.308712, 0.321458, 0.216401, 0.206376, 0.196879, 0.21291, 0.137348, 0.247041, 0.232838, 0.328603, 0.380708, 0.291804, 0.25406, 0.380708, 0.264545, 0.173081, 0.288399, 0.349426, 0.374039, 0.359901, 0.349426, 0.433034, 0.342579, 0.447574, 0.447574, 0.472492, 0.450668, 0.549308, 0.549308, 0.534167, 0.42561, 0.318242, 0.4292, 0.41194, 0.324872, 0.328603, 0.352862, 0.257454, 0.268042, 0.222385, 0.129801, 0.139895, 0.142424, 0.222385, 0.247041, 0.26085, 0.17593, 0.17593, 0.092881, 0.096677, 0.055536, 0.116183, 0.179055, 0.092881, 0.164327, 0.18812, 0.284882, 0.342579, 0.339168, 0.332115, 0.308712, 0.332115, 0.31487, 0.25031, 0.25031, 0.173081, 0.15284, 0.182256, 0.15008, 0.209395, 0.15008, 0.222385, 0.170161, 0.132295, 0.216401, 0.142424, 0.167087], '')</t>
  </si>
  <si>
    <t>[212, 213, 214]</t>
  </si>
  <si>
    <t xml:space="preserve">F5S1X3|F5S1X3_9ENTR ZIP family zinc (Zn2+)-iron (Fe2+) permease OS=Enterobacter hormaechei ATCC 49162 </t>
  </si>
  <si>
    <t>([0.004611, 0.006245, 0.006567, 0.006894, 0.009483, 0.006567, 0.00515, 0.006374, 0.006567, 0.00515, 0.004513, 0.00543, 0.004315, 0.00407, 0.003701, 0.005223, 0.007495, 0.012491, 0.011903, 0.021816, 0.043307, 0.030003, 0.017138, 0.017447, 0.011342, 0.010672, 0.012491, 0.023087, 0.011669, 0.011903, 0.018415, 0.034068, 0.017447, 0.020165, 0.020165, 0.01204, 0.007259, 0.007177, 0.004736, 0.003997, 0.004208, 0.003461, 0.003461, 0.005086, 0.005011, 0.006567, 0.004835, 0.006619, 0.006988, 0.013016, 0.015694, 0.014586, 0.014586, 0.034068, 0.029376, 0.029376, 0.055536, 0.056825, 0.056825, 0.076542, 0.049374, 0.020522, 0.015344, 0.026338, 0.013016, 0.009977, 0.01204, 0.011342, 0.007091, 0.006039, 0.00407, 0.004358, 0.005249, 0.005503, 0.003727, 0.00515, 0.007031, 0.006194, 0.009096, 0.010221, 0.014075, 0.030611, 0.032677, 0.046336, 0.050641, 0.096677, 0.167087, 0.106997, 0.206376, 0.366687, 0.291804, 0.42561, 0.40511, 0.408655, 0.278302, 0.380708, 0.356642, 0.366687, 0.366687, 0.25031, 0.129801, 0.06312, 0.06184, 0.060549, 0.086953, 0.037156, 0.036378, 0.0198, 0.032677, 0.033407, 0.013437, 0.030611, 0.030003, 0.030003, 0.014586, 0.022306, 0.023534, 0.011903, 0.008409, 0.010221, 0.014075, 0.024826, 0.047319, 0.048328, 0.049374, 0.06184, 0.088832, 0.088832, 0.076542, 0.073402, 0.040537, 0.071867, 0.031287, 0.020165, 0.013613, 0.020165, 0.015078, 0.014315, 0.030003, 0.024826, 0.028107, 0.045352, 0.044297, 0.024393, 0.017797, 0.020165, 0.013821, 0.018415, 0.022306, 0.030003, 0.016021, 0.019401, 0.019401, 0.037156, 0.048328, 0.079919, 0.102787, 0.182256, 0.191378, 0.144935, 0.170161, 0.071867, 0.031287, 0.024826, 0.044297, 0.028695, 0.047319, 0.060549, 0.044297, 0.028107, 0.055536, 0.059222, 0.042364, 0.055536, 0.049374, 0.031287, 0.018415, 0.014586, 0.009401, 0.006567, 0.00543, 0.005086, 0.007315, 0.010221, 0.008525, 0.006567, 0.009483, 0.010672, 0.007259, 0.006701, 0.006421, 0.005086, 0.006194, 0.005872, 0.004921, 0.004414, 0.004775, 0.004976, 0.004899, 0.006421, 0.006039, 0.006988, 0.007315, 0.006533, 0.004775, 0.006482, 0.006421, 0.006795, 0.006795, 0.007091, 0.007495, 0.010221, 0.008409, 0.008276, 0.013265, 0.021381, 0.014586, 0.020522, 0.040537, 0.058088, 0.064632, 0.137348, 0.21291, 0.295083, 0.21291, 0.308712, 0.225814, 0.206376, 0.139895, 0.11371, 0.139895, 0.191378, 0.10481, 0.129801, 0.161087, 0.116183, 0.094817, 0.10481, 0.056825, 0.024393, 0.013613, 0.013613, 0.013821, 0.009728, 0.009483, 0.009728, 0.009728, 0.011106, 0.015078, 0.016021, 0.012491, 0.013821, 0.010221, 0.013016, 0.014315, 0.010372, 0.011518], '')</t>
  </si>
  <si>
    <t xml:space="preserve">F5S1X4|F5S1X4_9ENTR Fimbrial protein OS=Enterobacter hormaechei ATCC 49162 </t>
  </si>
  <si>
    <t>([0.050641, 0.056825, 0.081712, 0.100716, 0.120615, 0.096677, 0.071867, 0.055536, 0.059222, 0.051831, 0.055536, 0.055536, 0.043307, 0.036378, 0.042364, 0.032017, 0.033407, 0.030003, 0.049374, 0.076542, 0.049374, 0.0704, 0.096677, 0.111485, 0.125101, 0.132295, 0.17593, 0.243554, 0.30533, 0.25406, 0.311707, 0.239899, 0.26085, 0.288399, 0.26085, 0.278302, 0.257454, 0.271506, 0.243554, 0.281712, 0.236433, 0.332115, 0.284882, 0.232838, 0.243554, 0.243554, 0.247041, 0.191378, 0.206376, 0.206376, 0.308712, 0.225814, 0.339168, 0.278302, 0.278302, 0.356642, 0.352862, 0.433034, 0.422041, 0.422041, 0.328603, 0.321458, 0.332115, 0.380708, 0.422041, 0.377384, 0.356642, 0.356642, 0.418646, 0.440853, 0.390993, 0.401658, 0.42561, 0.436924, 0.42561, 0.440853, 0.342579, 0.42561, 0.436924, 0.36309, 0.401658, 0.387226, 0.483068, 0.483068, 0.557691, 0.534167, 0.557691, 0.59917, 0.604312, 0.618285, 0.570702, 0.703578, 0.570702, 0.648219, 0.604312, 0.632174, 0.632174, 0.653063, 0.618285, 0.483068, 0.56648, 0.553315, 0.613573, 0.557691, 0.545602, 0.521092, 0.497853, 0.486429, 0.480142, 0.480142, 0.480142, 0.408655, 0.342579, 0.40511, 0.414856, 0.4292, 0.41194, 0.374039, 0.447574, 0.444081, 0.521092, 0.529623, 0.541878, 0.51388, 0.545602, 0.483068, 0.472492, 0.436924, 0.366687, 0.366687, 0.374039, 0.335645, 0.4292, 0.461924, 0.472492, 0.394753, 0.4292, 0.440853, 0.465241, 0.4292, 0.4292, 0.465241, 0.458154, 0.366687, 0.433034, 0.374039, 0.366687, 0.335645, 0.401658, 0.468512, 0.458154, 0.447574, 0.483068, 0.461924, 0.394753, 0.394753, 0.370445, 0.321458, 0.359901, 0.311707, 0.30533, 0.332115, 0.275179, 0.216401, 0.291804, 0.278302, 0.328603, 0.390993, 0.390993, 0.390993, 0.366687, 0.36309, 0.370445, 0.308712, 0.335645, 0.370445, 0.359901, 0.42561, 0.447574, 0.394753, 0.398279, 0.366687, 0.311707, 0.288399, 0.335645, 0.31487, 0.295083, 0.281712, 0.25031, 0.25406, 0.216401, 0.219301, 0.185198, 0.134866, 0.164327], '')</t>
  </si>
  <si>
    <t>[84, 85, 86, 87, 88, 89, 90, 91, 92, 93, 94, 95, 96, 97, 98, 100, 101, 102, 103, 104, 105, 120, 121, 122, 123, 124]</t>
  </si>
  <si>
    <t xml:space="preserve">F5S1X5|F5S1X5_9ENTR Uncharacterized protein OS=Enterobacter hormaechei ATCC 49162 </t>
  </si>
  <si>
    <t>([0.008804, 0.007645, 0.006795, 0.006078, 0.008804, 0.011106, 0.017447, 0.017797, 0.025762, 0.03976, 0.05306, 0.067594, 0.088832, 0.090864, 0.050641, 0.088832, 0.094817, 0.100716, 0.182256, 0.209395, 0.225814, 0.26085, 0.332115, 0.41194, 0.505461, 0.384043, 0.30533, 0.196879, 0.158265, 0.144935, 0.134866, 0.109221, 0.092881, 0.10481, 0.074921, 0.116183, 0.090864, 0.054297, 0.079919, 0.043307, 0.028107], '')</t>
  </si>
  <si>
    <t xml:space="preserve">F5S1X6|F5S1X6_9ENTR Outer membrane usher protein PapC OS=Enterobacter hormaechei ATCC 49162 </t>
  </si>
  <si>
    <t>([0.004483, 0.003821, 0.004431, 0.005799, 0.004899, 0.004358, 0.004611, 0.005872, 0.007031, 0.006194, 0.006619, 0.007645, 0.008075, 0.009187, 0.016021, 0.009401, 0.015694, 0.010131, 0.017447, 0.021381, 0.021381, 0.03976, 0.071867, 0.094817, 0.102787, 0.173081, 0.278302, 0.318242, 0.236433, 0.25406, 0.25031, 0.278302, 0.173081, 0.11371, 0.109221, 0.10481, 0.191378, 0.111485, 0.17593, 0.11371, 0.079919, 0.158265, 0.15284, 0.164327, 0.086953, 0.03976, 0.025762, 0.024826, 0.017447, 0.022306, 0.012727, 0.022667, 0.024826, 0.028107, 0.0704, 0.038042, 0.028695, 0.032017, 0.059222, 0.032017, 0.054297, 0.05306, 0.044297, 0.023963, 0.021816, 0.047319, 0.054297, 0.090864, 0.096677, 0.147574, 0.120615, 0.206376, 0.137348, 0.085092, 0.088832, 0.088832, 0.179055, 0.225814, 0.137348, 0.116183, 0.206376, 0.200174, 0.185198, 0.161087, 0.167087, 0.179055, 0.173081, 0.271506, 0.194234, 0.179055, 0.170161, 0.206376, 0.122885, 0.200174, 0.288399, 0.374039, 0.36309, 0.339168, 0.25031, 0.275179, 0.318242, 0.200174, 0.173081, 0.25406, 0.281712, 0.401658, 0.401658, 0.311707, 0.295083, 0.25406, 0.26085, 0.164327, 0.206376, 0.308712, 0.25406, 0.232838, 0.25031, 0.232838, 0.158265, 0.219301, 0.222385, 0.21291, 0.257454, 0.311707, 0.349426, 0.324872, 0.196879, 0.125101, 0.196879, 0.127496, 0.21291, 0.185198, 0.26085, 0.257454, 0.15284, 0.142424, 0.167087, 0.182256, 0.15284, 0.229226, 0.144935, 0.209395, 0.200174, 0.264545, 0.17593, 0.191378, 0.219301, 0.257454, 0.26085, 0.173081, 0.275179, 0.18812, 0.225814, 0.179055, 0.092881, 0.139895, 0.170161, 0.142424, 0.069024, 0.088832, 0.10481, 0.191378, 0.173081, 0.182256, 0.196879, 0.25406, 0.236433, 0.25031, 0.321458, 0.339168, 0.4292, 0.418646, 0.418646, 0.41194, 0.494003, 0.59014, 0.632174, 0.557691, 0.585406, 0.653063, 0.63748, 0.59014, 0.454136, 0.461924, 0.377384, 0.356642, 0.356642, 0.356642, 0.25406, 0.25406, 0.222385, 0.21291, 0.222385, 0.311707, 0.216401, 0.216401, 0.264545, 0.232838, 0.295083, 0.278302, 0.335645, 0.332115, 0.352862, 0.461924, 0.461924, 0.4292, 0.42561, 0.433034, 0.339168, 0.342579, 0.288399, 0.275179, 0.271506, 0.288399, 0.216401, 0.339168, 0.308712, 0.209395, 0.243554, 0.21291, 0.209395, 0.132295, 0.137348, 0.079919, 0.079919, 0.090864, 0.167087, 0.185198, 0.10481, 0.170161, 0.25031, 0.264545, 0.291804, 0.18812, 0.17593, 0.219301, 0.111485, 0.132295, 0.127496, 0.127496, 0.15008, 0.132295, 0.194234, 0.129801, 0.127496, 0.125101, 0.118441, 0.127496, 0.120615, 0.170161, 0.106997, 0.129801, 0.085092, 0.134866, 0.158265, 0.15008, 0.173081, 0.196879, 0.170161, 0.281712, 0.288399, 0.209395, 0.239899, 0.247041, 0.239899, 0.295083, 0.30533, 0.298791, 0.291804, 0.26085, 0.301917, 0.31487, 0.284882, 0.321458, 0.321458, 0.31487, 0.281712, 0.291804, 0.374039, 0.339168, 0.225814, 0.142424, 0.219301, 0.21291, 0.206376, 0.222385, 0.284882, 0.308712, 0.30533, 0.324872, 0.247041, 0.18812, 0.173081, 0.179055, 0.25031, 0.17593, 0.264545, 0.308712, 0.291804, 0.225814, 0.298791, 0.380708, 0.472492, 0.374039, 0.390993, 0.328603, 0.384043, 0.284882, 0.25406, 0.275179, 0.264545, 0.384043, 0.444081, 0.538167, 0.454136, 0.440853, 0.529623, 0.422041, 0.418646, 0.359901, 0.422041, 0.377384, 0.398279, 0.390993, 0.41194, 0.433034, 0.394753, 0.318242, 0.387226, 0.390993, 0.36309, 0.342579, 0.339168, 0.278302, 0.281712, 0.26085, 0.257454, 0.182256, 0.236433, 0.196879, 0.26085, 0.257454, 0.257454, 0.243554, 0.239899, 0.31487, 0.25406, 0.356642, 0.440853, 0.450668, 0.384043, 0.408655, 0.418646, 0.42561, 0.454136, 0.342579, 0.349426, 0.352862, 0.4292, 0.480142, 0.398279, 0.398279, 0.298791, 0.328603, 0.284882, 0.219301, 0.203355, 0.236433, 0.239899, 0.232838, 0.155435, 0.144935, 0.132295, 0.125101, 0.090864, 0.0704, 0.111485, 0.179055, 0.182256, 0.194234, 0.182256, 0.206376, 0.209395, 0.311707, 0.25406, 0.26085, 0.332115, 0.335645, 0.247041, 0.247041, 0.257454, 0.342579, 0.377384, 0.349426, 0.271506, 0.232838, 0.308712, 0.308712, 0.219301, 0.216401, 0.118441, 0.122885, 0.137348, 0.134866, 0.144935, 0.167087, 0.194234, 0.18812, 0.196879, 0.206376, 0.239899, 0.229226, 0.216401, 0.25406, 0.278302, 0.36309, 0.440853, 0.440853, 0.384043, 0.454136, 0.370445, 0.483068, 0.356642, 0.4292, 0.342579, 0.324872, 0.352862, 0.352862, 0.25031, 0.247041, 0.321458, 0.288399, 0.291804, 0.281712, 0.301917, 0.232838, 0.219301, 0.155435, 0.134866, 0.196879, 0.134866, 0.206376, 0.137348, 0.225814, 0.222385, 0.342579, 0.359901, 0.25406, 0.182256, 0.281712, 0.194234, 0.170161, 0.170161, 0.109221, 0.0704, 0.0704, 0.116183, 0.125101, 0.191378, 0.216401, 0.236433, 0.288399, 0.308712, 0.384043, 0.40511, 0.390993, 0.288399, 0.271506, 0.328603, 0.401658, 0.377384, 0.454136, 0.497853, 0.418646, 0.4292, 0.549308, 0.509769, 0.422041, 0.408655, 0.321458, 0.339168, 0.25406, 0.209395, 0.147574, 0.164327, 0.100716, 0.067594, 0.102787, 0.11371, 0.15008, 0.079919, 0.046336, 0.05306, 0.041405, 0.064632, 0.120615, 0.096677, 0.111485, 0.161087, 0.167087, 0.229226, 0.173081, 0.236433, 0.288399, 0.339168, 0.25406, 0.342579, 0.308712, 0.318242, 0.257454, 0.26085, 0.374039, 0.374039, 0.352862, 0.390993, 0.328603, 0.295083, 0.25406, 0.25406, 0.18812, 0.182256, 0.100716, 0.127496, 0.125101, 0.139895, 0.134866, 0.134866, 0.137348, 0.247041, 0.247041, 0.308712, 0.318242, 0.311707, 0.436924, 0.458154, 0.440853, 0.529623, 0.454136, 0.42561, 0.359901, 0.4292, 0.36309, 0.476583, 0.433034, 0.472492, 0.401658, 0.414856, 0.529623, 0.517562, 0.494003, 0.480142, 0.398279, 0.380708, 0.311707, 0.311707, 0.264545, 0.26085, 0.26085, 0.321458, 0.41194, 0.483068, 0.41194, 0.480142, 0.483068, 0.553315, 0.461924, 0.534167, 0.41194, 0.308712, 0.308712, 0.311707, 0.308712, 0.384043, 0.387226, 0.480142, 0.483068, 0.525368, 0.414856, 0.40511, 0.359901, 0.346032, 0.321458, 0.390993, 0.374039, 0.394753, 0.377384, 0.42561, 0.42561, 0.575842, 0.699094, 0.675549, 0.642678, 0.618285, 0.626927, 0.570702, 0.549308, 0.538167, 0.549308, 0.59014, 0.608892, 0.675549, 0.58069, 0.608892, 0.575842, 0.483068, 0.468512, 0.486429, 0.414856, 0.433034, 0.335645, 0.318242, 0.328603, 0.346032, 0.298791, 0.275179, 0.298791, 0.321458, 0.335645, 0.25406, 0.328603, 0.308712, 0.247041, 0.31487, 0.298791, 0.318242, 0.318242, 0.328603, 0.318242, 0.384043, 0.275179, 0.342579, 0.342579, 0.346032, 0.298791, 0.370445, 0.377384, 0.374039, 0.328603, 0.247041, 0.321458, 0.324872, 0.332115, 0.394753, 0.318242, 0.342579, 0.359901, 0.480142, 0.497853, 0.497853, 0.450668, 0.51388, 0.458154, 0.458154, 0.461924, 0.529623, 0.534167, 0.476583, 0.505461, 0.545602, 0.534167, 0.56648, 0.486429, 0.494003, 0.42561, 0.5017, 0.5017, 0.505461, 0.505461, 0.480142, 0.490133, 0.545602, 0.480142, 0.534167, 0.454136, 0.450668, 0.380708, 0.311707, 0.390993, 0.387226, 0.281712, 0.352862, 0.321458, 0.311707, 0.298791, 0.398279, 0.374039, 0.380708, 0.311707, 0.30533, 0.243554, 0.243554, 0.206376, 0.311707, 0.321458, 0.324872, 0.356642, 0.42561, 0.5017, 0.408655, 0.422041, 0.461924, 0.480142, 0.490133, 0.585406, 0.517562, 0.42561, 0.458154, 0.450668, 0.517562, 0.40511, 0.472492, 0.476583, 0.517562, 0.480142, 0.387226, 0.465241, 0.349426, 0.332115, 0.342579, 0.321458, 0.284882, 0.349426, 0.332115, 0.298791, 0.301917, 0.356642, 0.4292, 0.36309, 0.342579, 0.335645, 0.374039, 0.295083, 0.278302, 0.243554, 0.301917, 0.377384, 0.377384, 0.472492, 0.509769, 0.534167, 0.541878, 0.570702, 0.534167, 0.450668, 0.414856, 0.41194, 0.339168, 0.339168, 0.414856, 0.440853, 0.454136, 0.436924, 0.521092, 0.458154, 0.494003, 0.4292, 0.366687, 0.342579, 0.349426, 0.332115, 0.30533, 0.380708, 0.31487, 0.25406, 0.257454, 0.318242, 0.298791, 0.311707, 0.311707, 0.324872, 0.342579, 0.335645, 0.414856, 0.308712, 0.36309, 0.298791, 0.339168, 0.311707, 0.335645, 0.339168, 0.332115, 0.335645, 0.342579, 0.332115, 0.418646, 0.394753, 0.394753, 0.339168, 0.436924, 0.418646, 0.387226, 0.295083, 0.30533, 0.308712, 0.408655, 0.380708, 0.447574, 0.36309, 0.377384, 0.298791, 0.31487, 0.232838, 0.232838, 0.200174, 0.247041, 0.222385, 0.30533, 0.275179, 0.349426, 0.271506, 0.232838, 0.18812, 0.278302], '')</t>
  </si>
  <si>
    <t>[175, 176, 177, 178, 179, 180, 181, 313, 316, 475, 476, 536, 547, 548, 564, 566, 576, 588, 589, 590, 591, 592, 593, 594, 595, 596, 597, 598, 599, 600, 601, 602, 603, 650, 654, 655, 657, 658, 659, 660, 664, 665, 666, 667, 670, 672, 697, 703, 704, 708, 712, 738, 739, 740, 741, 742, 752]</t>
  </si>
  <si>
    <t xml:space="preserve">F5S1X7|F5S1X7_9ENTR Fimbrial chaperone OS=Enterobacter hormaechei ATCC 49162 </t>
  </si>
  <si>
    <t>([0.045352, 0.033407, 0.022667, 0.016021, 0.022306, 0.032017, 0.026338, 0.017447, 0.023534, 0.025762, 0.034884, 0.034884, 0.030003, 0.030003, 0.032017, 0.017138, 0.033407, 0.034068, 0.036378, 0.064632, 0.056825, 0.056825, 0.044297, 0.073402, 0.132295, 0.132295, 0.137348, 0.191378, 0.268042, 0.268042, 0.295083, 0.206376, 0.236433, 0.196879, 0.288399, 0.288399, 0.374039, 0.359901, 0.359901, 0.328603, 0.247041, 0.359901, 0.352862, 0.384043, 0.359901, 0.271506, 0.275179, 0.167087, 0.106997, 0.134866, 0.137348, 0.147574, 0.222385, 0.225814, 0.301917, 0.291804, 0.291804, 0.291804, 0.301917, 0.311707, 0.236433, 0.288399, 0.236433, 0.247041, 0.352862, 0.408655, 0.401658, 0.41194, 0.525368, 0.521092, 0.525368, 0.483068, 0.472492, 0.468512, 0.461924, 0.447574, 0.458154, 0.380708, 0.377384, 0.288399, 0.21291, 0.31487, 0.349426, 0.346032, 0.398279, 0.374039, 0.346032, 0.444081, 0.349426, 0.377384, 0.465241, 0.461924, 0.494003, 0.509769, 0.509769, 0.4292, 0.328603, 0.225814, 0.18812, 0.196879, 0.203355, 0.268042, 0.284882, 0.21291, 0.271506, 0.328603, 0.321458, 0.318242, 0.278302, 0.356642, 0.298791, 0.298791, 0.30533, 0.31487, 0.30533, 0.30533, 0.324872, 0.390993, 0.5017, 0.549308, 0.5017, 0.549308, 0.557691, 0.538167, 0.618285, 0.483068, 0.447574, 0.374039, 0.30533, 0.232838, 0.239899, 0.298791, 0.295083, 0.25031, 0.161087, 0.161087, 0.161087, 0.209395, 0.275179, 0.26085, 0.335645, 0.377384, 0.387226, 0.390993, 0.359901, 0.356642, 0.366687, 0.384043, 0.384043, 0.454136, 0.534167, 0.545602, 0.480142, 0.483068, 0.51388, 0.521092, 0.521092, 0.444081, 0.454136, 0.436924, 0.468512, 0.450668, 0.468512, 0.408655, 0.30533, 0.264545, 0.264545, 0.264545, 0.219301, 0.200174, 0.139895, 0.158265, 0.147574, 0.179055, 0.155435, 0.15284, 0.219301, 0.182256, 0.182256, 0.203355, 0.191378, 0.094817, 0.098513, 0.079919, 0.088832, 0.118441, 0.122885, 0.102787, 0.17593, 0.118441, 0.170161, 0.236433, 0.209395, 0.216401, 0.206376, 0.229226, 0.232838, 0.229226, 0.278302, 0.264545, 0.239899, 0.239899, 0.352862, 0.25031, 0.170161, 0.232838, 0.194234, 0.26085, 0.200174, 0.116183, 0.206376, 0.243554, 0.158265, 0.182256, 0.15284, 0.100716, 0.100716, 0.096677, 0.050641, 0.050641, 0.06184, 0.067594, 0.040537, 0.030611, 0.054297, 0.094817, 0.079919, 0.137348, 0.086953, 0.125101, 0.132295, 0.122885, 0.132295, 0.216401, 0.21291, 0.170161, 0.264545, 0.278302, 0.291804, 0.36309, 0.346032, 0.398279, 0.377384, 0.444081, 0.461924, 0.447574, 0.433034, 0.454136, 0.41194, 0.51388, 0.545602, 0.690604, 0.680603], '')</t>
  </si>
  <si>
    <t>[68, 69, 70, 93, 94, 118, 119, 120, 121, 122, 123, 124, 150, 151, 154, 155, 156, 249, 250, 251, 252]</t>
  </si>
  <si>
    <t xml:space="preserve">F5S1X8|F5S1X8_9ENTR Type 1 fimbrial protein OS=Enterobacter hormaechei ATCC 49162 </t>
  </si>
  <si>
    <t>([0.014315, 0.011106, 0.009483, 0.013821, 0.012727, 0.010672, 0.017138, 0.014075, 0.017447, 0.026338, 0.028695, 0.023534, 0.020522, 0.013437, 0.022306, 0.013613, 0.009187, 0.009401, 0.013265, 0.022667, 0.031287, 0.050641, 0.081712, 0.147574, 0.102787, 0.164327, 0.222385, 0.203355, 0.30533, 0.318242, 0.21291, 0.239899, 0.342579, 0.268042, 0.31487, 0.216401, 0.328603, 0.408655, 0.494003, 0.461924, 0.476583, 0.538167, 0.538167, 0.56648, 0.525368, 0.505461, 0.384043, 0.418646, 0.41194, 0.394753, 0.408655, 0.408655, 0.401658, 0.291804, 0.418646, 0.387226, 0.476583, 0.359901, 0.380708, 0.36309, 0.40511, 0.328603, 0.311707, 0.308712, 0.284882, 0.194234, 0.291804, 0.40511, 0.401658, 0.422041, 0.352862, 0.232838, 0.284882, 0.196879, 0.216401, 0.200174, 0.284882, 0.194234, 0.30533, 0.288399, 0.264545, 0.26085, 0.335645, 0.356642, 0.275179, 0.18812, 0.311707, 0.209395, 0.18812, 0.120615, 0.11371, 0.098513, 0.191378, 0.216401, 0.232838, 0.308712, 0.209395, 0.200174, 0.257454, 0.236433, 0.236433, 0.281712, 0.301917, 0.295083, 0.271506, 0.295083, 0.398279, 0.380708, 0.465241, 0.476583, 0.444081, 0.36309, 0.465241, 0.454136, 0.444081, 0.549308, 0.447574, 0.549308, 0.450668, 0.398279, 0.398279, 0.42561, 0.384043, 0.370445, 0.284882, 0.281712, 0.352862, 0.295083, 0.291804, 0.203355, 0.209395, 0.311707, 0.311707, 0.219301, 0.137348, 0.142424, 0.137348, 0.209395, 0.232838, 0.324872, 0.422041, 0.339168, 0.311707, 0.342579, 0.324872, 0.401658, 0.408655, 0.298791, 0.281712, 0.25031, 0.346032, 0.243554, 0.236433, 0.236433, 0.232838, 0.26085, 0.264545, 0.191378, 0.17593, 0.132295, 0.094817, 0.10481, 0.182256, 0.182256, 0.179055, 0.118441, 0.083462, 0.079919, 0.139895, 0.125101, 0.144935, 0.15008, 0.15008, 0.098513, 0.111485, 0.125101, 0.182256, 0.102787, 0.164327, 0.170161, 0.18812, 0.222385, 0.194234, 0.120615, 0.129801, 0.137348, 0.173081, 0.200174, 0.209395, 0.185198, 0.25406, 0.268042, 0.179055, 0.25031, 0.239899, 0.298791, 0.278302, 0.268042, 0.366687, 0.278302, 0.288399, 0.308712, 0.232838, 0.232838, 0.232838, 0.15284, 0.15008, 0.116183, 0.137348, 0.109221, 0.129801, 0.073402, 0.067594, 0.067594, 0.036378, 0.074921, 0.083462, 0.139895, 0.147574, 0.164327, 0.161087, 0.161087, 0.085092, 0.134866, 0.134866, 0.109221, 0.167087, 0.134866, 0.209395, 0.219301, 0.179055, 0.129801, 0.229226, 0.239899, 0.328603, 0.422041, 0.394753, 0.298791, 0.288399, 0.281712, 0.164327, 0.232838, 0.15008, 0.247041, 0.25031, 0.25031, 0.346032, 0.281712, 0.318242, 0.324872, 0.284882, 0.370445, 0.352862, 0.339168, 0.339168, 0.328603, 0.232838, 0.222385, 0.264545, 0.271506, 0.264545, 0.366687, 0.268042, 0.275179, 0.271506, 0.268042, 0.284882, 0.291804, 0.278302, 0.268042, 0.225814, 0.268042, 0.268042, 0.346032, 0.318242, 0.232838, 0.167087, 0.191378, 0.200174, 0.247041, 0.236433, 0.170161, 0.164327, 0.182256, 0.26085, 0.185198, 0.125101, 0.120615, 0.120615, 0.182256, 0.200174, 0.264545, 0.182256, 0.17593, 0.100716, 0.127496, 0.194234, 0.191378, 0.25031, 0.271506, 0.18812, 0.161087, 0.239899, 0.158265, 0.229226, 0.225814, 0.321458, 0.387226, 0.295083, 0.308712, 0.247041, 0.247041, 0.222385, 0.311707, 0.236433, 0.342579, 0.301917, 0.311707, 0.311707, 0.318242, 0.301917, 0.394753, 0.440853, 0.433034, 0.529623, 0.497853, 0.418646, 0.408655, 0.418646, 0.497853, 0.521092, 0.480142, 0.476583, 0.468512, 0.394753, 0.414856, 0.342579, 0.271506, 0.243554, 0.243554, 0.26085, 0.18812, 0.173081, 0.137348, 0.116183, 0.100716, 0.096677, 0.132295, 0.098513, 0.074921, 0.054297, 0.024826, 0.048328], '')</t>
  </si>
  <si>
    <t>[41, 42, 43, 44, 45, 115, 117, 324, 330]</t>
  </si>
  <si>
    <t xml:space="preserve">F5S1Y3|F5S1Y3_9ENTR Adenylate cyclase OS=Enterobacter hormaechei ATCC 49162 </t>
  </si>
  <si>
    <t>([0.06184, 0.111485, 0.144935, 0.200174, 0.239899, 0.243554, 0.291804, 0.291804, 0.236433, 0.257454, 0.295083, 0.332115, 0.281712, 0.281712, 0.275179, 0.281712, 0.268042, 0.346032, 0.36309, 0.461924, 0.545602, 0.648219, 0.661982, 0.58069, 0.58069, 0.490133, 0.436924, 0.436924, 0.377384, 0.36309, 0.281712, 0.281712, 0.284882, 0.387226, 0.384043, 0.390993, 0.359901, 0.284882, 0.271506, 0.268042, 0.268042, 0.281712, 0.232838, 0.209395, 0.194234, 0.173081, 0.170161, 0.229226, 0.219301, 0.278302, 0.377384, 0.472492, 0.444081, 0.346032, 0.332115, 0.291804, 0.288399, 0.36309, 0.433034, 0.36309, 0.328603, 0.332115, 0.308712, 0.281712, 0.21291, 0.291804, 0.30533, 0.30533, 0.318242, 0.324872, 0.332115, 0.352862, 0.36309, 0.291804, 0.390993, 0.291804, 0.335645, 0.247041, 0.278302, 0.281712, 0.390993, 0.42561, 0.342579, 0.374039, 0.356642, 0.433034, 0.418646, 0.31487, 0.42561, 0.401658, 0.40511, 0.356642, 0.222385, 0.239899, 0.339168, 0.328603, 0.422041, 0.332115, 0.447574, 0.422041, 0.440853, 0.332115, 0.318242, 0.374039, 0.374039, 0.42561, 0.42561, 0.465241, 0.490133, 0.359901, 0.384043, 0.380708, 0.458154, 0.465241, 0.328603, 0.308712, 0.321458, 0.308712, 0.284882, 0.185198, 0.15008, 0.15008, 0.229226, 0.229226, 0.25031, 0.232838, 0.25031, 0.161087, 0.147574, 0.139895, 0.203355, 0.125101, 0.127496, 0.111485, 0.185198, 0.295083, 0.216401, 0.200174, 0.182256, 0.281712, 0.366687, 0.444081, 0.440853, 0.436924, 0.468512, 0.384043, 0.324872, 0.346032, 0.356642, 0.352862, 0.359901, 0.390993, 0.41194, 0.318242, 0.342579, 0.342579, 0.342579, 0.401658, 0.40511, 0.440853, 0.370445, 0.278302, 0.26085, 0.17593, 0.147574, 0.118441, 0.182256, 0.164327, 0.109221, 0.17593, 0.173081, 0.278302, 0.268042, 0.26085, 0.328603, 0.324872, 0.324872, 0.311707, 0.257454, 0.257454, 0.239899, 0.281712, 0.335645, 0.332115, 0.414856, 0.349426, 0.366687, 0.288399, 0.342579, 0.384043, 0.374039, 0.377384, 0.321458, 0.352862, 0.4292, 0.370445, 0.284882, 0.278302, 0.295083, 0.380708, 0.414856, 0.328603, 0.275179, 0.295083, 0.236433, 0.173081, 0.291804, 0.281712, 0.332115, 0.356642, 0.311707, 0.321458, 0.31487, 0.342579, 0.278302, 0.295083, 0.332115, 0.384043, 0.30533, 0.30533, 0.216401, 0.161087, 0.173081, 0.247041, 0.257454, 0.222385, 0.298791, 0.179055, 0.191378, 0.229226, 0.243554, 0.229226, 0.134866, 0.111485, 0.111485, 0.142424, 0.090864, 0.106997, 0.134866, 0.179055, 0.167087, 0.243554, 0.278302, 0.288399, 0.209395, 0.179055, 0.243554, 0.203355, 0.295083, 0.203355, 0.134866, 0.127496, 0.203355, 0.30533, 0.25031, 0.222385, 0.142424, 0.11371, 0.11371, 0.10481, 0.0704, 0.045352, 0.056825, 0.055536, 0.085092, 0.118441, 0.137348, 0.137348, 0.173081, 0.111485, 0.17593, 0.247041, 0.167087, 0.100716, 0.098513, 0.164327, 0.194234, 0.288399, 0.401658, 0.318242, 0.278302, 0.288399, 0.352862, 0.324872, 0.25406, 0.247041, 0.247041, 0.257454, 0.291804, 0.25031, 0.239899, 0.15008, 0.142424, 0.247041, 0.335645, 0.346032, 0.308712, 0.298791, 0.257454, 0.25031, 0.247041, 0.257454, 0.257454, 0.264545, 0.271506, 0.229226, 0.155435, 0.127496, 0.125101, 0.120615, 0.139895, 0.132295, 0.209395, 0.219301, 0.10481, 0.059222, 0.056825, 0.056825, 0.058088, 0.0704, 0.073402, 0.127496, 0.147574, 0.147574, 0.125101, 0.122885, 0.229226, 0.203355, 0.271506, 0.268042, 0.164327, 0.142424, 0.243554, 0.161087, 0.164327, 0.185198, 0.264545, 0.25406, 0.291804, 0.264545, 0.232838, 0.239899, 0.155435, 0.15284, 0.239899, 0.268042, 0.155435, 0.122885, 0.219301, 0.25406, 0.173081, 0.281712, 0.31487, 0.318242, 0.31487, 0.308712, 0.401658, 0.414856, 0.328603, 0.356642, 0.384043, 0.328603, 0.291804, 0.377384, 0.390993, 0.301917, 0.30533, 0.408655, 0.401658, 0.311707, 0.200174, 0.203355, 0.196879, 0.194234, 0.164327, 0.164327, 0.17593, 0.173081, 0.11371, 0.179055, 0.129801, 0.137348, 0.185198, 0.122885, 0.074921, 0.074921, 0.137348, 0.069024, 0.076542, 0.096677, 0.094817, 0.158265, 0.236433, 0.216401, 0.142424, 0.170161, 0.26085, 0.239899, 0.247041, 0.324872, 0.239899, 0.278302, 0.185198, 0.219301, 0.324872, 0.30533, 0.284882, 0.284882, 0.401658, 0.370445, 0.284882, 0.366687, 0.370445, 0.370445, 0.4292, 0.4292, 0.31487, 0.232838, 0.243554, 0.229226, 0.222385, 0.311707, 0.291804, 0.359901, 0.324872, 0.295083, 0.398279, 0.384043, 0.335645, 0.288399, 0.288399, 0.390993, 0.36309], '')</t>
  </si>
  <si>
    <t>[20, 21, 22, 23, 24]</t>
  </si>
  <si>
    <t xml:space="preserve">F5S1Y4|F5S1Y4_9ENTR SH3b domain-containing protein OS=Enterobacter hormaechei ATCC 49162 </t>
  </si>
  <si>
    <t>([0.562014, 0.59508, 0.622677, 0.483068, 0.422041, 0.490133, 0.414856, 0.318242, 0.301917, 0.321458, 0.257454, 0.298791, 0.335645, 0.332115, 0.268042, 0.271506, 0.268042, 0.200174, 0.191378, 0.132295, 0.078022, 0.094817, 0.058088, 0.058088, 0.06312, 0.058088, 0.040537, 0.034068, 0.064632, 0.069024, 0.060549, 0.10481, 0.086953, 0.060549, 0.059222, 0.06184, 0.106997, 0.120615, 0.173081, 0.170161, 0.164327, 0.18812, 0.185198, 0.26085, 0.275179, 0.275179, 0.356642, 0.384043, 0.387226, 0.332115, 0.356642, 0.380708, 0.377384, 0.436924, 0.494003, 0.5017, 0.545602, 0.444081, 0.42561, 0.36309, 0.311707, 0.390993, 0.447574, 0.390993, 0.398279, 0.359901, 0.4292, 0.4292, 0.440853, 0.483068, 0.545602, 0.468512, 0.398279, 0.40511, 0.374039, 0.387226, 0.352862, 0.349426, 0.4292, 0.444081, 0.436924, 0.490133, 0.497853, 0.436924, 0.497853, 0.490133, 0.517562, 0.51388, 0.5017, 0.483068, 0.549308, 0.549308, 0.525368, 0.505461, 0.541878, 0.454136, 0.436924, 0.476583, 0.387226, 0.384043, 0.374039, 0.387226, 0.422041, 0.414856, 0.390993, 0.387226, 0.384043, 0.384043, 0.321458, 0.356642, 0.36309, 0.284882, 0.298791, 0.401658, 0.494003, 0.390993, 0.468512, 0.476583, 0.380708, 0.465241, 0.476583, 0.472492, 0.458154, 0.436924, 0.450668, 0.447574, 0.458154, 0.454136, 0.458154, 0.433034, 0.408655, 0.40511, 0.483068, 0.472492, 0.436924, 0.440853, 0.476583, 0.480142, 0.483068, 0.570702, 0.497853, 0.465241, 0.472492, 0.553315, 0.549308, 0.534167, 0.56648, 0.465241, 0.440853, 0.436924, 0.454136, 0.440853, 0.444081, 0.458154, 0.468512, 0.494003, 0.486429, 0.436924, 0.433034, 0.440853, 0.450668, 0.436924, 0.377384, 0.31487, 0.295083, 0.291804, 0.288399, 0.342579, 0.36309, 0.401658, 0.377384, 0.4292, 0.444081, 0.359901, 0.356642, 0.268042, 0.271506, 0.281712, 0.356642, 0.36309, 0.349426, 0.342579, 0.328603, 0.324872, 0.356642, 0.384043, 0.288399, 0.196879, 0.17593, 0.155435, 0.147574, 0.164327, 0.185198, 0.125101, 0.122885, 0.120615, 0.127496, 0.122885, 0.073402, 0.049374, 0.030003, 0.030003, 0.019109, 0.021816, 0.022306, 0.032677, 0.033407, 0.036378, 0.038042, 0.058088, 0.096677, 0.096677, 0.096677, 0.096677, 0.139895, 0.21291, 0.216401, 0.194234, 0.164327, 0.25031, 0.288399, 0.346032, 0.321458, 0.390993, 0.447574, 0.545602, 0.465241, 0.422041, 0.538167, 0.728858], '')</t>
  </si>
  <si>
    <t>[0, 1, 2, 55, 56, 70, 86, 87, 88, 90, 91, 92, 93, 94, 139, 143, 144, 145, 146, 225, 228, 229]</t>
  </si>
  <si>
    <t xml:space="preserve">F5S1Z4|F5S1Z4_9ENTR Urease accessory protein UreJ OS=Enterobacter hormaechei ATCC 49162 </t>
  </si>
  <si>
    <t>([0.004431, 0.003014, 0.004135, 0.003727, 0.005683, 0.005932, 0.004976, 0.005223, 0.006374, 0.008723, 0.010221, 0.013613, 0.012727, 0.013016, 0.027463, 0.051831, 0.017797, 0.035586, 0.050641, 0.092881, 0.073402, 0.050641, 0.118441, 0.144935, 0.129801, 0.111485, 0.142424, 0.142424, 0.191378, 0.18812, 0.086953, 0.046336, 0.032017, 0.017797, 0.017797, 0.016257, 0.013016, 0.026892, 0.015694, 0.011518, 0.011518, 0.018415, 0.018415, 0.018106, 0.014783, 0.027463, 0.026892, 0.015694, 0.016021, 0.009401, 0.010926, 0.010926, 0.014586, 0.021381, 0.021381, 0.020165, 0.015078, 0.014315, 0.009294, 0.01078, 0.017797, 0.014586, 0.010372, 0.013821, 0.014075, 0.014075, 0.008804, 0.006078, 0.008409, 0.01227, 0.010221, 0.009015, 0.013613, 0.012491, 0.013613, 0.017138, 0.010509, 0.008525, 0.006795, 0.008276, 0.009401, 0.006619, 0.006619, 0.007315, 0.006619, 0.006619, 0.005249, 0.006039, 0.006988, 0.004611, 0.004736, 0.007555, 0.008525, 0.009015, 0.011669, 0.007177, 0.006245, 0.006245, 0.008002, 0.009015, 0.012491, 0.010509, 0.010672, 0.010672, 0.01204, 0.009401, 0.009483, 0.013437, 0.010221, 0.01078, 0.022306, 0.020876, 0.012727, 0.012727, 0.009401, 0.009015, 0.013613, 0.023963, 0.044297, 0.024393, 0.020165, 0.009977, 0.007177, 0.010672, 0.013016, 0.016528, 0.016257, 0.011903, 0.008075, 0.010221, 0.01227, 0.009977, 0.010509, 0.010372, 0.006567, 0.006374, 0.005623, 0.005623, 0.003701, 0.003298, 0.004315, 0.005932, 0.008525, 0.009401, 0.006421, 0.006567, 0.006894, 0.011342, 0.015694, 0.027463, 0.019401, 0.020876, 0.028695, 0.028695, 0.020165, 0.037156, 0.058088, 0.074921, 0.038042, 0.046336, 0.046336, 0.060549, 0.046336, 0.022667, 0.022667, 0.032677, 0.016826, 0.00962, 0.008409, 0.006701, 0.005734, 0.006894, 0.005503, 0.004315, 0.003212, 0.004431, 0.003431, 0.002482, 0.001623], '')</t>
  </si>
  <si>
    <t xml:space="preserve">F5S1Z7|F5S1Z7_9ENTR Carbohydrate-binding family V/XII protein OS=Enterobacter hormaechei ATCC 49162 </t>
  </si>
  <si>
    <t>([0.024393, 0.027463, 0.031287, 0.021816, 0.030003, 0.018787, 0.024826, 0.026892, 0.029376, 0.031287, 0.044297, 0.034068, 0.033407, 0.023963, 0.025762, 0.034068, 0.060549, 0.038042, 0.049374, 0.094817, 0.158265, 0.236433, 0.236433, 0.271506, 0.278302, 0.295083, 0.370445, 0.291804, 0.268042, 0.236433, 0.264545, 0.179055, 0.247041, 0.281712, 0.346032, 0.339168, 0.321458, 0.236433, 0.236433, 0.264545, 0.225814, 0.219301, 0.219301, 0.264545, 0.257454, 0.247041, 0.236433, 0.194234, 0.271506, 0.339168, 0.401658, 0.40511, 0.40511, 0.41194, 0.414856, 0.41194, 0.42561, 0.394753, 0.36309, 0.447574, 0.483068, 0.517562, 0.534167, 0.440853, 0.4292, 0.4292, 0.521092, 0.483068, 0.585406, 0.585406, 0.562014, 0.58069, 0.497853, 0.59014, 0.608892, 0.483068, 0.497853, 0.476583, 0.517562, 0.549308, 0.538167, 0.394753, 0.40511, 0.394753, 0.390993, 0.31487, 0.324872, 0.247041, 0.25031, 0.173081, 0.203355, 0.203355, 0.206376, 0.275179, 0.268042, 0.26085, 0.346032, 0.324872, 0.332115, 0.25406, 0.25031, 0.268042, 0.380708, 0.288399, 0.206376, 0.284882, 0.370445, 0.298791, 0.398279, 0.436924, 0.529623, 0.505461, 0.529623, 0.447574, 0.472492, 0.40511, 0.342579, 0.26085, 0.295083, 0.308712, 0.356642, 0.450668, 0.468512, 0.40511, 0.483068, 0.494003, 0.5017, 0.4292, 0.5017, 0.458154, 0.380708, 0.339168, 0.328603, 0.311707, 0.298791, 0.278302, 0.342579, 0.394753, 0.41194, 0.398279, 0.380708, 0.422041, 0.335645, 0.311707, 0.339168, 0.311707, 0.356642, 0.318242, 0.401658, 0.408655, 0.339168, 0.408655, 0.447574, 0.444081, 0.461924, 0.545602, 0.468512, 0.394753, 0.394753, 0.418646, 0.433034, 0.447574, 0.374039, 0.440853, 0.440853, 0.472492, 0.497853, 0.447574, 0.398279, 0.332115, 0.318242, 0.41194, 0.349426, 0.349426, 0.359901, 0.36309, 0.349426, 0.366687, 0.454136, 0.465241, 0.41194, 0.352862, 0.339168, 0.394753, 0.366687, 0.359901, 0.377384, 0.377384, 0.394753, 0.472492, 0.4292, 0.352862, 0.352862, 0.414856, 0.422041, 0.335645, 0.236433, 0.264545, 0.232838, 0.232838, 0.222385, 0.311707, 0.342579, 0.264545, 0.275179, 0.229226, 0.26085, 0.268042, 0.191378, 0.243554, 0.170161, 0.239899, 0.31487, 0.311707, 0.30533, 0.288399, 0.374039, 0.370445, 0.26085, 0.36309, 0.349426, 0.36309, 0.366687, 0.366687, 0.465241, 0.458154, 0.5017, 0.472492, 0.384043, 0.461924, 0.380708, 0.41194, 0.384043, 0.352862, 0.352862, 0.370445, 0.284882, 0.278302, 0.366687, 0.444081, 0.346032, 0.356642, 0.339168, 0.243554, 0.239899, 0.147574, 0.142424, 0.167087, 0.173081, 0.15284, 0.15284, 0.15008, 0.185198, 0.182256, 0.209395, 0.182256, 0.170161, 0.257454, 0.271506, 0.18812, 0.122885, 0.194234, 0.125101, 0.079919, 0.147574, 0.158265, 0.164327, 0.173081, 0.147574, 0.139895, 0.219301, 0.170161, 0.196879, 0.21291, 0.170161, 0.167087, 0.129801, 0.129801, 0.086953, 0.066181, 0.10481, 0.167087, 0.094817, 0.173081, 0.21291, 0.185198, 0.109221, 0.170161, 0.158265, 0.200174, 0.132295, 0.076542, 0.066181, 0.078022, 0.051831, 0.096677, 0.096677, 0.170161, 0.194234, 0.216401, 0.167087, 0.10481, 0.11371, 0.134866, 0.071867, 0.085092, 0.071867, 0.073402, 0.071867, 0.079919, 0.071867, 0.116183, 0.116183, 0.109221, 0.094817, 0.076542, 0.078022, 0.06312, 0.044297, 0.035586, 0.046336, 0.078022, 0.139895, 0.092881, 0.134866, 0.129801, 0.142424, 0.164327, 0.268042, 0.26085, 0.15284, 0.164327, 0.164327, 0.203355, 0.191378, 0.26085, 0.278302, 0.264545, 0.239899, 0.284882, 0.301917, 0.288399, 0.288399, 0.243554, 0.222385, 0.147574, 0.191378, 0.17593, 0.15008, 0.0704, 0.041405, 0.064632, 0.060549, 0.069024, 0.083462, 0.144935, 0.132295, 0.15284, 0.144935, 0.118441, 0.111485, 0.106997, 0.06312, 0.06312, 0.078022, 0.132295, 0.144935, 0.17593, 0.179055, 0.182256, 0.243554, 0.264545, 0.295083, 0.21291, 0.142424, 0.158265, 0.120615, 0.088832, 0.111485, 0.116183, 0.191378, 0.120615, 0.116183, 0.196879, 0.139895, 0.083462, 0.078022, 0.118441, 0.096677, 0.096677, 0.096677, 0.125101, 0.194234, 0.120615, 0.120615, 0.179055, 0.164327, 0.219301, 0.182256, 0.17593, 0.170161, 0.17593, 0.26085, 0.264545, 0.219301, 0.30533, 0.4292, 0.356642, 0.275179, 0.278302, 0.278302, 0.257454, 0.196879, 0.158265, 0.243554, 0.26085, 0.25406, 0.25406, 0.179055, 0.247041, 0.243554, 0.219301, 0.225814, 0.225814, 0.158265, 0.18812, 0.137348, 0.116183, 0.203355, 0.284882, 0.328603, 0.291804, 0.352862, 0.422041, 0.377384, 0.311707, 0.352862, 0.377384, 0.380708, 0.454136, 0.486429, 0.525368, 0.480142, 0.436924, 0.450668, 0.529623, 0.541878, 0.604312, 0.562014, 0.517562, 0.454136, 0.440853, 0.480142, 0.486429, 0.505461, 0.618285, 0.657645, 0.728858, 0.712013, 0.675549, 0.608892, 0.56648, 0.538167, 0.538167, 0.497853, 0.458154, 0.390993, 0.374039, 0.390993, 0.418646, 0.42561, 0.480142, 0.517562, 0.483068, 0.440853, 0.444081, 0.40511, 0.480142, 0.454136, 0.418646, 0.398279, 0.418646, 0.450668, 0.414856, 0.505461, 0.604312, 0.642678, 0.694846, 0.63748, 0.618285, 0.666105, 0.671169, 0.671169, 0.626927, 0.604312, 0.642678, 0.59508, 0.534167, 0.534167, 0.468512, 0.51388, 0.575842, 0.618285, 0.604312, 0.642678, 0.549308, 0.549308, 0.521092, 0.549308, 0.618285, 0.517562, 0.494003, 0.422041, 0.422041, 0.377384, 0.42561, 0.418646, 0.418646, 0.480142, 0.468512, 0.534167, 0.433034, 0.4292, 0.374039, 0.408655, 0.387226, 0.447574, 0.377384, 0.41194, 0.422041, 0.422041, 0.447574, 0.390993, 0.450668, 0.447574, 0.447574, 0.461924, 0.465241, 0.440853, 0.468512, 0.418646, 0.339168, 0.398279, 0.356642, 0.346032, 0.352862, 0.352862, 0.36309, 0.414856, 0.4292, 0.4292, 0.454136, 0.490133, 0.538167, 0.454136, 0.454136, 0.440853, 0.42561, 0.42561, 0.450668, 0.447574, 0.447574, 0.553315, 0.585406, 0.648219, 0.728858, 0.666105, 0.690604, 0.694846, 0.694846, 0.613573, 0.608892, 0.5017, 0.538167, 0.494003, 0.59508, 0.58069, 0.699094, 0.671169, 0.618285, 0.657645, 0.626927, 0.653063, 0.653063, 0.666105, 0.657645, 0.699094, 0.694846, 0.685117, 0.685117, 0.703578, 0.741537, 0.779859, 0.84206, 0.83125, 0.879233, 0.891961, 0.89662, 0.89662, 0.89662, 0.921076, 0.910643, 0.928747, 0.928747, 0.938133, 0.908098, 0.915074, 0.915074, 0.915074, 0.910643, 0.919029, 0.899122, 0.834292, 0.791621, 0.771762, 0.759478, 0.671169, 0.626927, 0.529623, 0.529623, 0.486429, 0.505461, 0.41194, 0.398279, 0.390993, 0.321458, 0.359901, 0.271506, 0.25406, 0.275179, 0.284882, 0.216401, 0.185198, 0.191378, 0.209395, 0.243554, 0.203355, 0.18812, 0.173081, 0.25406, 0.25031, 0.311707, 0.311707, 0.41194, 0.41194, 0.450668, 0.497853, 0.494003, 0.59917, 0.59014, 0.608892, 0.553315, 0.608892, 0.661982, 0.690604, 0.685117, 0.694846, 0.779859, 0.862302, 0.882776, 0.862302, 0.84206, 0.849326, 0.83125, 0.716283, 0.707965, 0.657645, 0.642678, 0.632174, 0.613573, 0.59014, 0.545602, 0.626927, 0.604312, 0.618285, 0.728858], '')</t>
  </si>
  <si>
    <t>[61, 62, 66, 68, 69, 70, 71, 73, 74, 78, 79, 80, 110, 111, 112, 126, 128, 155, 226, 441, 445, 446, 447, 448, 449, 454, 455, 456, 457, 458, 459, 460, 461, 462, 463, 472, 484, 485, 486, 487, 488, 489, 490, 491, 492, 493, 494, 495, 496, 497, 498, 500, 501, 502, 503, 504, 505, 506, 507, 508, 509, 510, 520, 553, 562, 563, 564, 565, 566, 567, 568, 569, 570, 571, 572, 573, 575, 576, 577, 578, 579, 580, 581, 582, 583, 584, 585, 586, 587, 588, 589, 590, 591, 592, 593, 594, 595, 596, 597, 598, 599, 600, 601, 602, 603, 604, 605, 606, 607, 608, 609, 610, 611, 612, 613, 614, 615, 616, 617, 618, 619, 621, 648, 649, 650, 651, 652, 653, 654, 655, 656, 657, 658, 659, 660, 661, 662, 663, 664, 665, 666, 667, 668, 669, 670, 671, 672, 673, 674, 675]</t>
  </si>
  <si>
    <t>120)</t>
  </si>
  <si>
    <t xml:space="preserve">F5S1Z8|F5S1Z8_9ENTR Uncharacterized protein OS=Enterobacter hormaechei ATCC 49162 </t>
  </si>
  <si>
    <t>([0.003014, 0.003555, 0.003079, 0.004161, 0.005734, 0.004899, 0.006142, 0.00515, 0.006142, 0.007495, 0.006795, 0.008075, 0.008002, 0.007645, 0.008525, 0.009401, 0.010672, 0.011106, 0.011106, 0.011903, 0.018415, 0.019401, 0.026338, 0.051831, 0.056825, 0.051831, 0.051831, 0.028695, 0.031287, 0.016021, 0.008804, 0.012727, 0.008723, 0.015078, 0.009865, 0.015694, 0.028695, 0.038858, 0.023087, 0.021381, 0.027463, 0.032017, 0.054297, 0.020165, 0.020165, 0.00962, 0.009865, 0.015344, 0.027463, 0.056825, 0.10481, 0.191378, 0.158265, 0.222385, 0.203355, 0.301917, 0.284882, 0.229226, 0.18812, 0.295083], '')</t>
  </si>
  <si>
    <t xml:space="preserve">F5S1Z9|F5S1Z9_9ENTR Putative transcriptional regulator OS=Enterobacter hormaechei ATCC 49162 </t>
  </si>
  <si>
    <t>([0.056825, 0.085092, 0.046336, 0.024826, 0.038042, 0.055536, 0.071867, 0.047319, 0.06184, 0.078022, 0.073402, 0.071867, 0.079919, 0.120615, 0.067594, 0.125101, 0.111485, 0.219301, 0.222385, 0.200174, 0.179055, 0.144935, 0.155435, 0.247041, 0.356642, 0.288399, 0.21291, 0.137348, 0.222385, 0.222385, 0.243554, 0.25031, 0.25406, 0.222385, 0.26085, 0.311707, 0.332115, 0.332115, 0.21291, 0.25031, 0.164327, 0.100716, 0.125101, 0.122885, 0.118441, 0.118441, 0.191378, 0.275179, 0.264545, 0.18812, 0.11371, 0.058088, 0.071867, 0.050641, 0.050641, 0.028695, 0.038858, 0.035586, 0.064632, 0.064632, 0.064632, 0.11371, 0.21291, 0.247041, 0.155435, 0.125101, 0.120615, 0.078022, 0.078022, 0.139895, 0.125101, 0.206376, 0.203355, 0.129801, 0.21291, 0.120615, 0.118441, 0.120615, 0.122885, 0.127496, 0.122885, 0.144935, 0.118441, 0.051831, 0.046336, 0.05306, 0.035586, 0.020876, 0.015344, 0.014315, 0.017138, 0.016826, 0.014075, 0.024826, 0.034884, 0.026338, 0.031287, 0.030003, 0.028695, 0.028107, 0.022306, 0.023534, 0.020165, 0.026892, 0.050641, 0.029376, 0.047319, 0.088832, 0.085092, 0.092881, 0.092881, 0.078022, 0.144935, 0.100716, 0.100716, 0.134866, 0.167087, 0.257454, 0.26085, 0.271506, 0.268042, 0.268042, 0.257454, 0.216401, 0.203355, 0.144935, 0.127496, 0.127496, 0.125101, 0.219301, 0.206376, 0.129801, 0.067594, 0.069024, 0.127496, 0.125101, 0.06312, 0.038042, 0.03976, 0.055536, 0.027463, 0.014075, 0.017447, 0.032017, 0.043307, 0.032017, 0.05306, 0.100716, 0.050641, 0.058088, 0.05306, 0.055536, 0.100716, 0.200174, 0.191378, 0.206376, 0.118441, 0.200174, 0.200174, 0.116183, 0.15008, 0.15008, 0.164327, 0.111485, 0.111485, 0.098513, 0.071867, 0.071867, 0.036378, 0.073402, 0.069024, 0.035586, 0.050641, 0.05306, 0.045352, 0.032677, 0.031287, 0.032677, 0.031287, 0.026338, 0.048328, 0.048328, 0.05306, 0.100716, 0.120615, 0.120615, 0.125101, 0.122885, 0.122885, 0.170161, 0.134866, 0.139895, 0.232838, 0.179055, 0.179055, 0.118441, 0.155435, 0.161087, 0.25406, 0.18812, 0.295083, 0.200174, 0.125101, 0.18812, 0.116183, 0.083462, 0.044297, 0.044297, 0.090864, 0.090864, 0.090864, 0.059222, 0.055536, 0.028695, 0.054297, 0.040537, 0.051831, 0.038042, 0.025762, 0.018787, 0.022306, 0.014783, 0.020876, 0.032677, 0.020876, 0.035586], '')</t>
  </si>
  <si>
    <t xml:space="preserve">F5S205|F5S205_9ENTR CP4-6 prophage toxin of the YkfI-YafW toxin-antitoxin system OS=Enterobacter hormaechei ATCC 49162 </t>
  </si>
  <si>
    <t>([0.505461, 0.476583, 0.5017, 0.585406, 0.494003, 0.401658, 0.387226, 0.447574, 0.387226, 0.377384, 0.328603, 0.257454, 0.264545, 0.225814, 0.232838, 0.134866, 0.161087, 0.155435, 0.096677, 0.055536, 0.056825, 0.069024, 0.085092, 0.049374, 0.040537, 0.034884, 0.06184, 0.042364, 0.038042, 0.06184, 0.076542, 0.134866, 0.137348, 0.132295, 0.164327, 0.25031, 0.332115, 0.26085, 0.17593, 0.257454, 0.349426, 0.356642, 0.257454, 0.26085, 0.318242, 0.318242, 0.308712, 0.308712, 0.311707, 0.268042, 0.268042, 0.232838, 0.144935, 0.257454, 0.158265, 0.096677, 0.060549, 0.064632, 0.098513, 0.098513, 0.100716, 0.056825, 0.035586, 0.064632, 0.034068, 0.042364, 0.042364, 0.076542, 0.074921, 0.06312, 0.083462, 0.03976, 0.049374, 0.079919, 0.074921, 0.139895, 0.239899, 0.219301, 0.139895, 0.137348, 0.18812, 0.125101, 0.200174, 0.179055, 0.116183, 0.18812, 0.155435, 0.155435, 0.158265, 0.137348, 0.236433, 0.222385, 0.247041, 0.164327, 0.155435, 0.155435, 0.155435, 0.127496, 0.196879, 0.295083, 0.291804, 0.247041, 0.311707, 0.281712, 0.356642, 0.4292, 0.41194, 0.4292, 0.408655, 0.374039, 0.390993, 0.352862, 0.311707], '')</t>
  </si>
  <si>
    <t>[0, 2, 3]</t>
  </si>
  <si>
    <t xml:space="preserve">F5S206|F5S206_9ENTR Type IV toxin-antitoxin system YeeU family antitoxin OS=Enterobacter hormaechei ATCC 49162 </t>
  </si>
  <si>
    <t>([0.155435, 0.100716, 0.134866, 0.206376, 0.247041, 0.182256, 0.209395, 0.206376, 0.236433, 0.18812, 0.164327, 0.206376, 0.219301, 0.222385, 0.308712, 0.301917, 0.335645, 0.332115, 0.321458, 0.239899, 0.209395, 0.247041, 0.321458, 0.291804, 0.26085, 0.18812, 0.26085, 0.26085, 0.291804, 0.191378, 0.26085, 0.321458, 0.311707, 0.311707, 0.196879, 0.194234, 0.18812, 0.185198, 0.194234, 0.298791, 0.374039, 0.281712, 0.30533, 0.298791, 0.225814, 0.164327, 0.236433, 0.243554, 0.206376, 0.222385, 0.318242, 0.288399, 0.206376, 0.206376, 0.191378, 0.30533, 0.321458, 0.25031, 0.321458, 0.342579, 0.332115, 0.321458, 0.41194, 0.380708, 0.264545, 0.308712, 0.380708, 0.30533, 0.209395, 0.243554, 0.232838, 0.236433, 0.173081, 0.247041, 0.139895, 0.15008, 0.132295, 0.122885, 0.185198, 0.127496, 0.109221, 0.102787, 0.050641, 0.06184, 0.036378, 0.054297, 0.044297, 0.028107, 0.038042, 0.041405, 0.024826, 0.028107, 0.028695, 0.058088, 0.055536, 0.094817, 0.067594, 0.064632, 0.045352, 0.032677, 0.045352, 0.032017, 0.022306, 0.048328, 0.031287], '')</t>
  </si>
  <si>
    <t xml:space="preserve">F5S207|F5S207_9ENTR DUF987 domain-containing protein OS=Enterobacter hormaechei ATCC 49162 </t>
  </si>
  <si>
    <t>([0.271506, 0.185198, 0.109221, 0.15008, 0.194234, 0.222385, 0.278302, 0.308712, 0.328603, 0.359901, 0.30533, 0.247041, 0.25406, 0.236433, 0.21291, 0.216401, 0.209395, 0.206376, 0.127496, 0.161087, 0.109221, 0.106997, 0.155435, 0.232838, 0.173081, 0.096677, 0.100716, 0.051831, 0.050641, 0.049374, 0.049374, 0.081712, 0.10481, 0.111485, 0.179055, 0.196879, 0.200174, 0.200174, 0.15008, 0.158265, 0.127496, 0.173081, 0.109221, 0.094817, 0.098513, 0.144935, 0.236433, 0.247041, 0.335645, 0.342579, 0.356642, 0.342579, 0.359901, 0.328603, 0.281712, 0.18812, 0.185198, 0.144935, 0.147574, 0.132295, 0.196879, 0.15284, 0.209395, 0.275179, 0.284882, 0.247041, 0.209395, 0.170161, 0.129801, 0.098513, 0.066181, 0.03976, 0.026338], '')</t>
  </si>
  <si>
    <t xml:space="preserve">F5S208|F5S208_9ENTR DUF945 domain-containing protein (Fragment) OS=Enterobacter hormaechei ATCC 49162 </t>
  </si>
  <si>
    <t>([0.243554, 0.284882, 0.161087, 0.209395, 0.216401, 0.222385, 0.271506, 0.216401, 0.167087, 0.191378, 0.216401, 0.239899, 0.239899, 0.275179, 0.268042, 0.346032, 0.36309, 0.359901, 0.366687, 0.374039, 0.298791, 0.295083, 0.239899, 0.281712, 0.308712, 0.328603, 0.291804, 0.185198, 0.25406, 0.332115, 0.339168, 0.339168, 0.342579, 0.349426, 0.318242, 0.390993, 0.384043, 0.390993, 0.384043, 0.298791, 0.380708, 0.401658, 0.328603, 0.418646, 0.490133, 0.377384, 0.377384, 0.36309, 0.387226, 0.387226, 0.384043, 0.308712, 0.318242, 0.311707, 0.311707, 0.318242, 0.219301, 0.229226, 0.257454, 0.167087, 0.15284, 0.129801, 0.142424, 0.219301, 0.196879, 0.18812, 0.203355, 0.200174, 0.275179, 0.377384, 0.380708, 0.377384, 0.454136, 0.447574, 0.454136, 0.458154, 0.454136, 0.575842, 0.538167, 0.422041, 0.525368, 0.549308, 0.570702, 0.657645, 0.648219, 0.642678, 0.661982, 0.63748, 0.653063, 0.657645, 0.613573, 0.626927, 0.549308, 0.59014, 0.59014, 0.494003, 0.414856, 0.342579, 0.268042, 0.301917, 0.374039, 0.380708, 0.461924, 0.472492, 0.480142, 0.458154, 0.436924, 0.401658, 0.480142, 0.447574, 0.418646, 0.390993, 0.339168, 0.41194, 0.31487], '')</t>
  </si>
  <si>
    <t>[77, 78, 80, 81, 82, 83, 84, 85, 86, 87, 88, 89, 90, 91, 92, 93, 94]</t>
  </si>
  <si>
    <t xml:space="preserve">F5S209|F5S209_9ENTR GTP-binding protein OS=Enterobacter hormaechei ATCC 49162 </t>
  </si>
  <si>
    <t>([0.720929, 0.76285, 0.767246, 0.63748, 0.666105, 0.680603, 0.56648, 0.63748, 0.675549, 0.541878, 0.521092, 0.553315, 0.575842, 0.562014, 0.494003, 0.440853, 0.450668, 0.450668, 0.352862, 0.349426, 0.42561, 0.339168, 0.332115, 0.346032, 0.324872, 0.332115, 0.366687, 0.41194, 0.288399, 0.275179, 0.284882, 0.278302, 0.281712, 0.26085, 0.271506, 0.332115, 0.335645, 0.328603, 0.31487, 0.40511, 0.408655, 0.31487, 0.321458, 0.328603, 0.288399, 0.295083, 0.179055, 0.129801, 0.147574, 0.239899, 0.179055, 0.26085, 0.328603, 0.264545, 0.268042, 0.275179, 0.209395, 0.209395, 0.185198, 0.129801, 0.134866, 0.134866, 0.219301, 0.324872, 0.232838, 0.26085, 0.239899, 0.346032, 0.298791, 0.222385, 0.15284, 0.209395, 0.222385, 0.191378, 0.26085, 0.229226, 0.222385, 0.209395, 0.17593, 0.209395, 0.203355, 0.225814, 0.225814, 0.155435, 0.129801, 0.206376, 0.206376, 0.30533, 0.281712, 0.352862, 0.444081, 0.525368, 0.541878, 0.433034, 0.40511, 0.374039, 0.321458, 0.225814, 0.301917, 0.380708, 0.374039, 0.366687, 0.36309, 0.36309, 0.342579, 0.352862, 0.257454, 0.194234, 0.127496, 0.083462, 0.050641, 0.026338, 0.024826, 0.019401, 0.034884, 0.044297, 0.05306, 0.074921, 0.078022, 0.066181, 0.038858, 0.040537, 0.074921, 0.06312, 0.032017, 0.031287, 0.029376, 0.051831, 0.051831, 0.049374, 0.092881, 0.15284, 0.206376, 0.134866, 0.155435, 0.147574, 0.137348, 0.094817, 0.069024, 0.058088, 0.045352, 0.038858, 0.036378, 0.034068, 0.033407, 0.073402, 0.122885, 0.079919, 0.083462, 0.144935, 0.229226, 0.229226, 0.219301, 0.25031, 0.339168, 0.374039, 0.284882, 0.284882, 0.349426, 0.444081, 0.575842, 0.666105, 0.788093, 0.805026, 0.685117, 0.685117, 0.666105, 0.666105, 0.626927, 0.517562, 0.398279, 0.30533, 0.311707, 0.318242, 0.229226, 0.127496, 0.111485, 0.200174, 0.139895, 0.142424, 0.155435, 0.098513, 0.06312, 0.050641, 0.028695, 0.051831, 0.032677, 0.032017, 0.019109, 0.034068, 0.027463, 0.048328, 0.045352, 0.043307, 0.024826, 0.034884, 0.060549, 0.06312, 0.051831, 0.066181, 0.034884, 0.029376, 0.030003, 0.025762, 0.037156, 0.059222, 0.064632, 0.085092, 0.090864, 0.147574, 0.167087, 0.194234, 0.134866, 0.209395, 0.216401, 0.200174, 0.236433, 0.295083, 0.281712, 0.170161, 0.200174, 0.30533, 0.311707, 0.311707, 0.328603, 0.30533, 0.31487, 0.30533, 0.308712, 0.298791, 0.298791, 0.284882, 0.239899, 0.31487, 0.328603, 0.332115, 0.349426, 0.349426, 0.295083, 0.225814, 0.25406, 0.268042, 0.257454, 0.164327, 0.229226, 0.278302, 0.167087, 0.182256, 0.11371, 0.081712, 0.094817, 0.079919, 0.088832, 0.111485, 0.111485, 0.086953, 0.051831, 0.046336, 0.044297, 0.044297, 0.042364, 0.074921, 0.071867, 0.078022, 0.083462, 0.05306, 0.060549, 0.074921, 0.050641, 0.085092, 0.120615, 0.06312, 0.040537, 0.038042, 0.028695, 0.014783, 0.010131, 0.011106, 0.013821, 0.010672, 0.009728, 0.011106, 0.008624, 0.006245, 0.004513, 0.004899, 0.005318], '')</t>
  </si>
  <si>
    <t>[0, 1, 2, 3, 4, 5, 6, 7, 8, 9, 10, 11, 12, 13, 91, 92, 160, 161, 162, 163, 164, 165, 166, 167, 168, 169]</t>
  </si>
  <si>
    <t xml:space="preserve">F5S210|F5S210_9ENTR Uncharacterized protein OS=Enterobacter hormaechei ATCC 49162 </t>
  </si>
  <si>
    <t>([0.010372, 0.017138, 0.025762, 0.045352, 0.069024, 0.086953, 0.118441, 0.142424, 0.182256, 0.203355, 0.142424, 0.139895, 0.167087, 0.264545, 0.374039, 0.349426, 0.370445, 0.257454, 0.194234, 0.194234, 0.216401, 0.236433, 0.21291, 0.219301, 0.132295, 0.069024, 0.069024, 0.06312, 0.038042, 0.021381, 0.017138, 0.023534, 0.023963, 0.017447, 0.013437, 0.008895, 0.011518, 0.016257, 0.034068, 0.044297], '')</t>
  </si>
  <si>
    <t xml:space="preserve">F5S211|F5S211_9ENTR Inner membrane protein OS=Enterobacter hormaechei ATCC 49162 </t>
  </si>
  <si>
    <t>([0.142424, 0.076542, 0.102787, 0.102787, 0.137348, 0.081712, 0.11371, 0.134866, 0.090864, 0.066181, 0.048328, 0.033407, 0.020876, 0.023534, 0.037156, 0.035586, 0.06184, 0.090864, 0.058088, 0.03976, 0.030611, 0.031287, 0.058088, 0.060549, 0.056825, 0.030003, 0.055536, 0.055536, 0.060549, 0.10481, 0.164327, 0.144935, 0.15008, 0.206376, 0.196879, 0.120615, 0.071867, 0.071867, 0.073402, 0.116183, 0.116183, 0.118441, 0.074921, 0.073402, 0.081712, 0.102787, 0.173081, 0.106997, 0.056825, 0.043307, 0.043307, 0.024393, 0.027463, 0.028107, 0.028107, 0.029376, 0.064632, 0.118441, 0.129801, 0.134866, 0.164327, 0.15008, 0.191378, 0.268042, 0.275179, 0.167087, 0.102787, 0.109221, 0.194234, 0.295083, 0.236433, 0.158265, 0.25031, 0.308712, 0.394753, 0.398279, 0.384043, 0.349426, 0.342579, 0.295083, 0.301917, 0.295083, 0.30533, 0.264545, 0.25406, 0.25031, 0.275179, 0.36309, 0.264545, 0.243554, 0.15284, 0.196879, 0.288399, 0.194234, 0.232838, 0.232838, 0.25406, 0.182256, 0.102787, 0.10481, 0.074921, 0.038858, 0.032677, 0.066181, 0.079919, 0.078022, 0.085092, 0.125101, 0.139895, 0.216401, 0.139895, 0.222385, 0.229226, 0.15008, 0.15284, 0.098513, 0.083462, 0.043307, 0.055536, 0.059222, 0.059222, 0.100716, 0.196879, 0.144935, 0.092881, 0.076542, 0.083462, 0.038042, 0.031287, 0.023534, 0.025316, 0.028107, 0.018106, 0.023534, 0.050641, 0.0704, 0.10481, 0.127496, 0.206376, 0.144935, 0.225814, 0.236433, 0.236433, 0.129801, 0.209395, 0.185198, 0.225814, 0.155435, 0.158265, 0.185198, 0.229226, 0.127496, 0.129801, 0.196879, 0.200174, 0.182256, 0.137348, 0.137348, 0.079919, 0.078022, 0.17593, 0.191378, 0.109221, 0.111485, 0.15008, 0.078022, 0.134866, 0.132295, 0.18812, 0.288399, 0.194234, 0.18812, 0.291804, 0.324872, 0.311707, 0.308712, 0.308712, 0.308712, 0.216401, 0.301917, 0.268042, 0.15284, 0.118441, 0.200174, 0.173081, 0.200174, 0.21291, 0.139895, 0.139895, 0.147574, 0.179055, 0.268042, 0.25406, 0.247041, 0.295083, 0.206376, 0.203355, 0.200174, 0.209395, 0.196879, 0.127496, 0.090864, 0.179055, 0.219301, 0.142424, 0.144935, 0.122885, 0.173081, 0.170161, 0.164327, 0.155435, 0.074921, 0.085092, 0.088832, 0.073402, 0.076542, 0.076542, 0.041405, 0.048328, 0.042364, 0.050641, 0.096677, 0.158265, 0.142424, 0.111485, 0.142424, 0.142424, 0.144935, 0.147574, 0.216401, 0.17593, 0.144935, 0.232838, 0.170161, 0.127496], '')</t>
  </si>
  <si>
    <t xml:space="preserve">F5S212|F5S212_9ENTR Cytoplasmic protein OS=Enterobacter hormaechei ATCC 49162 </t>
  </si>
  <si>
    <t>([0.111485, 0.158265, 0.090864, 0.132295, 0.179055, 0.203355, 0.134866, 0.161087, 0.196879, 0.232838, 0.25031, 0.179055, 0.102787, 0.094817, 0.085092, 0.147574, 0.225814, 0.216401, 0.30533, 0.328603, 0.4292, 0.339168, 0.335645, 0.311707, 0.194234, 0.111485, 0.058088, 0.111485, 0.06312, 0.073402, 0.055536, 0.060549, 0.122885, 0.206376, 0.134866, 0.127496, 0.078022, 0.074921, 0.083462, 0.047319, 0.023963, 0.019109, 0.017447, 0.011106, 0.010926, 0.018787, 0.030611, 0.034884, 0.035586, 0.06312, 0.049374, 0.032677, 0.032677, 0.016257, 0.015694, 0.027463, 0.016021, 0.025762, 0.016021, 0.008895, 0.013437, 0.014586, 0.010672, 0.011342, 0.019109, 0.028107, 0.017138, 0.019401, 0.037156, 0.033407, 0.032677, 0.0198, 0.018106, 0.018787, 0.037156, 0.020165, 0.013613, 0.023534, 0.021381, 0.041405, 0.106997, 0.111485, 0.100716, 0.173081, 0.17593, 0.182256, 0.229226, 0.232838, 0.209395, 0.191378, 0.194234, 0.125101, 0.170161, 0.247041, 0.26085, 0.179055, 0.268042, 0.342579, 0.328603, 0.328603, 0.219301, 0.161087, 0.161087, 0.161087, 0.094817, 0.132295, 0.120615, 0.120615, 0.129801, 0.142424, 0.085092, 0.102787, 0.164327, 0.200174, 0.243554, 0.118441, 0.129801, 0.074921, 0.03976, 0.042364, 0.043307, 0.043307, 0.054297, 0.054297, 0.078022, 0.064632, 0.096677, 0.056825, 0.033407, 0.054297, 0.049374, 0.088832, 0.083462, 0.047319, 0.033407, 0.031287, 0.051831, 0.047319, 0.090864, 0.161087, 0.102787, 0.076542, 0.134866, 0.066181, 0.06184, 0.092881, 0.116183, 0.058088, 0.076542, 0.060549, 0.032677, 0.03976, 0.03976, 0.03976, 0.038042, 0.050641, 0.05306, 0.035586, 0.069024, 0.037156, 0.034884, 0.067594, 0.05306, 0.042364, 0.090864, 0.047319, 0.044297, 0.074921, 0.127496, 0.170161, 0.18812, 0.185198, 0.161087, 0.137348, 0.064632, 0.118441, 0.073402, 0.047319, 0.10481, 0.106997, 0.182256, 0.179055, 0.182256, 0.225814, 0.222385, 0.229226, 0.239899, 0.239899, 0.271506, 0.275179, 0.236433, 0.311707, 0.401658, 0.377384, 0.398279, 0.538167, 0.51388, 0.657645, 0.791621, 0.724957], '')</t>
  </si>
  <si>
    <t>[195, 196, 197, 198, 199]</t>
  </si>
  <si>
    <t xml:space="preserve">F5S213|F5S213_9ENTR DNA repair ATPase OS=Enterobacter hormaechei ATCC 49162 </t>
  </si>
  <si>
    <t>([0.125101, 0.155435, 0.18812, 0.247041, 0.164327, 0.21291, 0.243554, 0.194234, 0.134866, 0.15284, 0.15008, 0.200174, 0.196879, 0.291804, 0.288399, 0.284882, 0.387226, 0.497853, 0.447574, 0.346032, 0.247041, 0.352862, 0.268042, 0.281712, 0.284882, 0.278302, 0.196879, 0.120615, 0.182256, 0.264545, 0.284882, 0.225814, 0.219301, 0.209395, 0.203355, 0.125101, 0.116183, 0.11371, 0.058088, 0.034068, 0.073402, 0.073402, 0.038042, 0.055536, 0.064632, 0.047319, 0.088832, 0.134866, 0.243554, 0.236433, 0.236433, 0.139895, 0.225814, 0.137348, 0.116183, 0.120615, 0.185198, 0.15284, 0.144935, 0.17593, 0.185198, 0.11371, 0.164327, 0.247041, 0.164327, 0.069024, 0.085092, 0.079919, 0.079919, 0.06312, 0.06184, 0.064632, 0.056825, 0.029376, 0.050641, 0.035586, 0.0198, 0.020165, 0.015344, 0.010131, 0.009483, 0.013016, 0.020165, 0.020165, 0.022306, 0.028695, 0.059222, 0.059222, 0.066181, 0.067594, 0.043307, 0.046336, 0.043307, 0.098513, 0.139895, 0.085092, 0.142424, 0.122885, 0.06184, 0.118441, 0.203355, 0.288399, 0.225814, 0.222385, 0.232838, 0.18812, 0.173081, 0.109221, 0.06184, 0.046336, 0.048328, 0.042364, 0.03976, 0.03976, 0.030003, 0.023534, 0.044297, 0.045352, 0.11371, 0.21291, 0.206376, 0.132295, 0.092881, 0.092881, 0.042364, 0.044297, 0.030003, 0.056825, 0.096677, 0.155435, 0.155435, 0.161087, 0.17593, 0.196879, 0.209395, 0.239899, 0.239899, 0.232838, 0.206376, 0.109221, 0.06184, 0.056825, 0.056825, 0.042364, 0.042364, 0.086953, 0.050641, 0.043307, 0.044297, 0.050641, 0.028695, 0.029376, 0.026892, 0.023534, 0.015078, 0.014586, 0.015078, 0.011903, 0.013437, 0.015344, 0.015344, 0.020876, 0.020876, 0.018106, 0.038858, 0.067594, 0.076542, 0.066181, 0.137348, 0.125101, 0.111485, 0.18812, 0.222385, 0.125101, 0.209395, 0.278302, 0.167087, 0.155435, 0.239899, 0.182256, 0.102787, 0.144935, 0.17593, 0.111485, 0.18812, 0.173081, 0.17593, 0.155435, 0.158265, 0.167087, 0.17593, 0.196879, 0.185198, 0.182256, 0.222385, 0.134866, 0.076542, 0.120615, 0.073402, 0.094817, 0.118441, 0.216401, 0.203355, 0.170161, 0.247041, 0.21291, 0.134866, 0.134866, 0.083462, 0.120615, 0.111485, 0.102787, 0.100716, 0.102787, 0.106997, 0.173081, 0.26085, 0.349426, 0.380708, 0.483068, 0.384043, 0.288399, 0.295083, 0.346032, 0.284882, 0.298791, 0.324872, 0.4292, 0.324872, 0.447574, 0.387226, 0.390993, 0.31487, 0.298791, 0.311707, 0.191378, 0.122885, 0.127496, 0.076542, 0.050641, 0.046336, 0.088832, 0.085092, 0.045352, 0.044297, 0.047319, 0.047319, 0.049374, 0.049374, 0.094817, 0.081712, 0.086953, 0.048328, 0.043307, 0.037156, 0.023534, 0.048328, 0.081712, 0.05306, 0.094817, 0.147574, 0.085092, 0.046336, 0.083462, 0.134866, 0.137348, 0.179055, 0.179055, 0.15284, 0.122885, 0.074921, 0.067594, 0.064632, 0.11371, 0.194234, 0.15008, 0.206376, 0.21291, 0.209395, 0.191378, 0.191378, 0.134866, 0.15008, 0.164327, 0.164327, 0.170161, 0.158265, 0.158265, 0.094817, 0.076542, 0.055536, 0.06312, 0.067594, 0.111485, 0.109221, 0.090864, 0.15284, 0.094817, 0.092881, 0.073402, 0.10481, 0.06312, 0.092881, 0.147574, 0.170161, 0.164327, 0.158265, 0.158265, 0.191378, 0.278302, 0.346032, 0.436924, 0.401658, 0.394753, 0.394753, 0.30533, 0.335645, 0.324872, 0.408655, 0.295083, 0.318242, 0.346032, 0.433034, 0.342579, 0.346032, 0.291804, 0.291804, 0.295083, 0.291804, 0.291804, 0.295083, 0.284882, 0.291804, 0.321458, 0.239899, 0.25031, 0.328603, 0.324872, 0.236433, 0.161087, 0.191378, 0.191378, 0.191378, 0.206376, 0.264545, 0.225814, 0.311707, 0.349426, 0.321458, 0.239899, 0.243554, 0.209395, 0.15008, 0.083462, 0.127496, 0.21291, 0.206376, 0.209395, 0.222385, 0.222385, 0.219301, 0.291804, 0.30533, 0.308712, 0.206376, 0.206376, 0.139895, 0.15284, 0.129801, 0.155435, 0.239899, 0.229226, 0.229226, 0.30533, 0.308712, 0.301917, 0.25406, 0.173081, 0.170161, 0.167087, 0.243554, 0.324872, 0.342579, 0.219301, 0.15284, 0.243554, 0.288399, 0.301917, 0.324872, 0.209395, 0.144935, 0.170161, 0.098513, 0.122885, 0.0704, 0.122885, 0.073402, 0.050641, 0.092881, 0.092881, 0.055536, 0.028107, 0.032017, 0.027463, 0.030611, 0.047319, 0.045352, 0.03976, 0.073402, 0.047319, 0.079919, 0.122885, 0.096677, 0.170161, 0.100716, 0.139895, 0.11371, 0.182256, 0.278302, 0.271506, 0.271506, 0.25031, 0.275179, 0.271506, 0.247041, 0.222385, 0.229226, 0.219301, 0.196879, 0.167087, 0.134866, 0.161087, 0.094817, 0.094817, 0.074921, 0.134866, 0.158265, 0.116183, 0.120615, 0.106997, 0.06184, 0.03976, 0.086953, 0.073402, 0.035586, 0.042364, 0.042364, 0.023963, 0.023963, 0.023963, 0.017138, 0.028107, 0.026338, 0.024393, 0.015344, 0.0198, 0.022667, 0.018787, 0.020522, 0.019109, 0.019109, 0.033407, 0.030003, 0.014783, 0.029376, 0.045352, 0.032017, 0.069024, 0.11371, 0.142424, 0.161087, 0.158265, 0.15008, 0.167087, 0.161087, 0.25406, 0.239899, 0.196879, 0.147574, 0.132295, 0.129801, 0.137348, 0.076542, 0.066181, 0.066181, 0.034884, 0.042364, 0.035586, 0.021816, 0.023534, 0.013265, 0.009096, 0.013265, 0.012727, 0.011903, 0.013437, 0.013265, 0.014075, 0.009728, 0.010509, 0.016826, 0.011106, 0.010672, 0.010926, 0.020522, 0.034884, 0.034884, 0.038042, 0.067594, 0.11371, 0.10481, 0.10481, 0.18812, 0.118441, 0.118441, 0.11371, 0.194234, 0.116183, 0.116183, 0.158265, 0.219301, 0.134866, 0.225814, 0.225814, 0.222385, 0.222385, 0.194234, 0.298791, 0.257454, 0.170161, 0.096677, 0.098513, 0.144935, 0.078022, 0.139895, 0.15008, 0.147574, 0.071867, 0.085092, 0.038042, 0.026892, 0.028107, 0.055536, 0.055536, 0.06312, 0.106997, 0.111485, 0.078022, 0.078022, 0.10481, 0.182256, 0.182256, 0.182256, 0.196879, 0.200174, 0.200174, 0.122885, 0.137348, 0.139895, 0.196879, 0.308712, 0.311707, 0.318242, 0.301917, 0.295083, 0.196879, 0.196879, 0.185198, 0.18812, 0.111485, 0.051831, 0.048328, 0.092881, 0.056825, 0.030611, 0.051831, 0.054297, 0.090864, 0.079919, 0.096677, 0.094817, 0.058088, 0.122885, 0.096677, 0.109221, 0.098513, 0.167087, 0.17593, 0.100716, 0.170161, 0.173081, 0.278302, 0.271506, 0.164327, 0.17593, 0.268042, 0.275179, 0.264545, 0.30533, 0.232838, 0.318242, 0.321458, 0.374039, 0.349426, 0.301917, 0.301917, 0.318242, 0.232838, 0.170161, 0.203355, 0.194234, 0.209395, 0.144935, 0.147574, 0.271506, 0.268042, 0.26085, 0.26085, 0.268042, 0.161087, 0.247041, 0.236433, 0.164327, 0.182256, 0.170161, 0.185198, 0.17593, 0.167087, 0.25031, 0.30533, 0.288399, 0.219301, 0.25031, 0.332115, 0.335645, 0.298791, 0.370445, 0.374039, 0.291804, 0.200174, 0.206376, 0.127496, 0.079919, 0.079919, 0.100716, 0.10481, 0.161087, 0.134866, 0.137348, 0.129801, 0.074921, 0.125101, 0.191378, 0.15008, 0.15008, 0.122885, 0.078022, 0.069024, 0.067594, 0.11371, 0.170161, 0.21291, 0.194234, 0.203355, 0.278302, 0.239899, 0.243554, 0.225814, 0.25406, 0.264545, 0.26085, 0.390993, 0.398279, 0.401658, 0.454136, 0.454136, 0.414856, 0.42561, 0.4292, 0.440853, 0.433034, 0.436924, 0.461924, 0.59917, 0.716283, 0.720929, 0.690604, 0.675549, 0.703578, 0.699094, 0.690604, 0.59508, 0.545602, 0.497853, 0.497853, 0.436924, 0.454136, 0.529623, 0.525368, 0.472492, 0.4292, 0.444081, 0.414856, 0.4292, 0.352862, 0.243554, 0.219301, 0.17593, 0.182256, 0.179055, 0.182256, 0.122885, 0.185198, 0.185198, 0.200174, 0.191378, 0.268042, 0.25031, 0.284882, 0.281712, 0.328603, 0.275179, 0.209395, 0.243554, 0.209395, 0.243554, 0.275179, 0.301917, 0.291804, 0.232838, 0.144935, 0.161087, 0.236433, 0.225814, 0.144935, 0.147574, 0.144935, 0.094817, 0.092881, 0.046336, 0.046336, 0.051831, 0.054297, 0.076542, 0.074921, 0.088832, 0.106997, 0.116183, 0.122885, 0.185198, 0.25406, 0.339168, 0.328603, 0.291804, 0.219301, 0.247041, 0.25406, 0.200174, 0.288399, 0.308712, 0.390993, 0.472492, 0.490133, 0.490133, 0.5017, 0.418646, 0.418646, 0.418646, 0.450668, 0.450668, 0.468512, 0.450668, 0.461924, 0.494003, 0.538167, 0.59917, 0.661982, 0.648219, 0.741537, 0.648219, 0.63748, 0.648219, 0.509769, 0.408655, 0.486429, 0.444081, 0.521092, 0.4292, 0.436924, 0.472492, 0.465241, 0.447574, 0.486429, 0.408655, 0.291804, 0.200174, 0.216401, 0.257454, 0.182256, 0.111485, 0.158265, 0.158265, 0.081712, 0.147574, 0.21291, 0.206376, 0.271506, 0.173081, 0.25406, 0.142424, 0.164327, 0.170161, 0.179055, 0.158265, 0.161087, 0.232838, 0.232838, 0.173081, 0.120615, 0.167087, 0.232838, 0.158265, 0.137348, 0.222385, 0.216401, 0.225814, 0.232838, 0.134866, 0.222385, 0.134866, 0.232838, 0.139895, 0.139895, 0.139895, 0.129801, 0.18812, 0.125101, 0.167087, 0.170161, 0.219301, 0.25031, 0.236433, 0.209395, 0.236433, 0.222385, 0.142424, 0.15008, 0.164327, 0.236433, 0.229226, 0.321458, 0.232838, 0.30533, 0.30533, 0.225814, 0.219301, 0.144935, 0.219301, 0.232838, 0.247041, 0.239899, 0.219301, 0.243554, 0.356642, 0.359901, 0.356642, 0.468512, 0.374039, 0.366687, 0.36309, 0.349426, 0.332115, 0.42561, 0.346032, 0.30533, 0.356642, 0.377384, 0.370445, 0.339168, 0.349426, 0.422041, 0.465241, 0.366687, 0.377384, 0.380708, 0.359901, 0.394753, 0.394753, 0.486429, 0.472492, 0.398279, 0.359901, 0.380708, 0.374039, 0.370445, 0.394753, 0.4292, 0.342579, 0.321458, 0.349426, 0.339168, 0.232838, 0.196879, 0.298791, 0.295083, 0.206376, 0.216401, 0.15284, 0.081712, 0.073402, 0.078022, 0.120615, 0.144935, 0.155435, 0.15008, 0.225814, 0.225814, 0.229226, 0.339168, 0.444081, 0.450668, 0.450668, 0.575842, 0.486429, 0.465241, 0.468512, 0.557691, 0.465241, 0.465241, 0.490133, 0.414856, 0.42561, 0.436924, 0.380708, 0.295083, 0.311707, 0.324872, 0.324872, 0.321458, 0.301917, 0.222385, 0.194234, 0.147574, 0.088832, 0.147574, 0.164327, 0.109221, 0.11371, 0.15284, 0.185198, 0.232838, 0.311707, 0.30533, 0.225814, 0.318242, 0.40511, 0.291804, 0.278302, 0.295083, 0.295083, 0.185198, 0.271506, 0.30533, 0.284882, 0.298791, 0.284882, 0.194234, 0.179055, 0.164327, 0.196879, 0.225814, 0.17593, 0.15284, 0.15008, 0.129801, 0.127496, 0.116183, 0.129801, 0.129801, 0.125101, 0.102787, 0.118441, 0.120615, 0.11371, 0.173081, 0.144935, 0.139895, 0.203355, 0.298791, 0.298791, 0.301917, 0.268042, 0.271506, 0.308712, 0.295083, 0.414856, 0.418646, 0.436924, 0.494003, 0.5017, 0.486429, 0.4292, 0.433034, 0.422041, 0.436924, 0.356642, 0.476583, 0.483068, 0.418646, 0.328603, 0.332115, 0.31487, 0.31487, 0.387226, 0.41194, 0.335645, 0.324872, 0.324872, 0.239899, 0.275179, 0.26085, 0.185198, 0.17593, 0.281712, 0.196879, 0.118441, 0.191378, 0.185198, 0.129801, 0.209395, 0.295083, 0.21291, 0.229226, 0.264545, 0.264545, 0.161087, 0.17593, 0.185198, 0.185198, 0.182256, 0.170161, 0.179055, 0.271506, 0.335645, 0.232838, 0.239899, 0.332115, 0.239899, 0.247041, 0.31487, 0.311707, 0.225814, 0.324872, 0.318242, 0.239899, 0.243554, 0.324872, 0.390993, 0.349426, 0.268042, 0.356642, 0.332115, 0.26085, 0.194234, 0.239899, 0.291804, 0.374039, 0.295083, 0.384043, 0.384043, 0.384043, 0.30533, 0.318242, 0.31487, 0.339168, 0.390993, 0.401658, 0.401658, 0.401658, 0.4292, 0.505461, 0.494003, 0.458154, 0.545602, 0.642678, 0.618285, 0.657645, 0.545602, 0.538167, 0.56648, 0.557691, 0.465241, 0.517562, 0.618285, 0.608892, 0.575842, 0.575842, 0.58069, 0.494003, 0.490133, 0.468512, 0.398279, 0.40511, 0.377384, 0.36309, 0.335645, 0.335645, 0.342579, 0.41194, 0.422041, 0.40511, 0.401658, 0.384043, 0.342579, 0.342579, 0.342579, 0.342579, 0.36309, 0.352862, 0.414856, 0.352862, 0.40511, 0.414856, 0.444081, 0.541878, 0.541878, 0.570702, 0.59508, 0.585406, 0.632174, 0.728858, 0.604312, 0.5017, 0.648219, 0.771762, 0.653063, 0.661982, 0.653063, 0.699094, 0.712013, 0.754692, 0.827927, 0.707965, 0.788093, 0.745909, 0.754692, 0.661982, 0.549308, 0.450668, 0.461924, 0.436924, 0.433034, 0.517562, 0.622677, 0.58069, 0.545602, 0.661982, 0.613573, 0.59014, 0.553315, 0.476583, 0.447574, 0.454136, 0.461924, 0.476583, 0.494003, 0.468512, 0.562014, 0.675549, 0.680603, 0.675549, 0.666105, 0.642678, 0.562014, 0.562014, 0.59508, 0.509769, 0.505461, 0.525368, 0.549308, 0.476583, 0.525368, 0.534167, 0.509769, 0.497853, 0.5017, 0.465241, 0.483068, 0.486429, 0.480142, 0.483068, 0.476583, 0.41194, 0.433034, 0.483068, 0.458154, 0.433034, 0.490133, 0.472492, 0.454136, 0.418646, 0.494003, 0.497853, 0.440853], '')</t>
  </si>
  <si>
    <t>[683, 684, 685, 686, 687, 688, 689, 690, 691, 692, 697, 698, 764, 774, 775, 776, 777, 778, 779, 780, 781, 782, 786, 922, 926, 999, 1080, 1083, 1084, 1085, 1086, 1087, 1088, 1089, 1090, 1092, 1093, 1094, 1095, 1096, 1097, 1124, 1125, 1126, 1127, 1128, 1129, 1130, 1131, 1132, 1133, 1134, 1135, 1136, 1137, 1138, 1139, 1140, 1141, 1142, 1143, 1144, 1145, 1146, 1147, 1152, 1153, 1154, 1155, 1156, 1157, 1158, 1159, 1167, 1168, 1169, 1170, 1171, 1172, 1173, 1174, 1175, 1176, 1177, 1178, 1179, 1181, 1182, 1183, 1185]</t>
  </si>
  <si>
    <t xml:space="preserve">F5S214|F5S214_9ENTR MmeI-like DNA-methyltransferase domain-containing protein OS=Enterobacter hormaechei ATCC 49162 </t>
  </si>
  <si>
    <t>([0.387226, 0.298791, 0.278302, 0.318242, 0.346032, 0.384043, 0.264545, 0.298791, 0.324872, 0.311707, 0.264545, 0.26085, 0.25406, 0.25031, 0.173081, 0.164327, 0.25031, 0.170161, 0.170161, 0.167087, 0.206376, 0.15008, 0.216401, 0.25031, 0.243554, 0.243554, 0.247041, 0.295083, 0.301917, 0.206376, 0.209395, 0.284882, 0.295083, 0.291804, 0.298791, 0.298791, 0.291804, 0.295083, 0.295083, 0.229226, 0.321458, 0.222385, 0.25406, 0.257454, 0.15284, 0.155435, 0.098513, 0.092881, 0.137348, 0.127496, 0.134866, 0.094817, 0.088832, 0.106997, 0.10481, 0.111485, 0.17593, 0.11371, 0.073402, 0.120615, 0.170161, 0.142424, 0.232838, 0.232838, 0.232838, 0.346032, 0.25031, 0.349426, 0.275179, 0.194234, 0.137348, 0.222385, 0.31487, 0.222385, 0.194234, 0.122885, 0.116183, 0.058088, 0.047319, 0.078022, 0.078022, 0.038042, 0.029376, 0.022667, 0.013821, 0.013016, 0.009096, 0.010926, 0.010926, 0.010221, 0.015344, 0.022306, 0.012727, 0.008895, 0.013613, 0.016257, 0.026338, 0.013613, 0.023963, 0.038858, 0.020876, 0.021381, 0.042364, 0.083462, 0.10481, 0.106997, 0.090864, 0.15008, 0.182256, 0.086953, 0.155435, 0.10481, 0.060549, 0.111485, 0.173081, 0.11371, 0.137348, 0.15008, 0.18812, 0.167087, 0.21291, 0.268042, 0.179055, 0.179055, 0.090864, 0.092881, 0.158265, 0.185198, 0.17593, 0.109221, 0.142424, 0.142424, 0.164327, 0.239899, 0.15008, 0.127496, 0.185198, 0.164327, 0.142424, 0.21291, 0.26085, 0.271506, 0.209395, 0.206376, 0.196879, 0.30533, 0.203355, 0.125101, 0.073402, 0.06312, 0.116183, 0.120615, 0.106997, 0.11371, 0.069024, 0.116183, 0.137348, 0.116183, 0.081712, 0.10481, 0.046336, 0.023963, 0.011669, 0.020522, 0.029376, 0.020522, 0.0198, 0.037156, 0.074921, 0.0704, 0.096677, 0.051831, 0.049374, 0.028107, 0.040537, 0.079919, 0.090864, 0.051831, 0.066181, 0.083462, 0.073402, 0.158265, 0.243554, 0.268042, 0.167087, 0.18812, 0.26085, 0.167087, 0.106997, 0.106997, 0.111485, 0.055536, 0.118441, 0.191378, 0.298791, 0.291804, 0.179055, 0.185198, 0.278302, 0.200174, 0.229226, 0.161087, 0.086953, 0.088832, 0.086953, 0.088832, 0.055536, 0.056825, 0.096677, 0.086953, 0.043307, 0.078022, 0.15284, 0.122885, 0.102787, 0.102787, 0.102787, 0.125101, 0.06312, 0.060549, 0.088832, 0.049374, 0.049374, 0.083462, 0.081712, 0.158265, 0.25031, 0.247041, 0.268042, 0.239899, 0.295083, 0.394753, 0.401658, 0.295083, 0.200174, 0.216401, 0.222385, 0.216401, 0.185198, 0.185198, 0.129801, 0.139895, 0.127496, 0.116183, 0.079919, 0.083462, 0.079919, 0.071867, 0.079919, 0.067594, 0.078022, 0.098513, 0.049374, 0.027463, 0.049374, 0.102787, 0.056825, 0.056825, 0.032677, 0.06312, 0.118441, 0.106997, 0.096677, 0.158265, 0.229226, 0.26085, 0.284882, 0.194234, 0.127496, 0.11371, 0.125101, 0.15284, 0.125101, 0.222385, 0.31487, 0.31487, 0.335645, 0.444081, 0.339168, 0.422041, 0.390993, 0.384043, 0.384043, 0.36309, 0.332115, 0.25031, 0.295083, 0.295083, 0.377384, 0.461924, 0.461924, 0.458154, 0.458154, 0.509769, 0.486429, 0.384043, 0.370445, 0.271506, 0.170161, 0.25406, 0.275179, 0.278302, 0.209395, 0.298791, 0.328603, 0.359901, 0.458154, 0.359901, 0.247041, 0.25406, 0.271506, 0.335645, 0.232838, 0.219301, 0.144935, 0.090864, 0.15008, 0.132295, 0.122885, 0.125101, 0.125101, 0.118441, 0.139895, 0.191378, 0.122885, 0.122885, 0.125101, 0.122885, 0.206376, 0.200174, 0.225814, 0.216401, 0.164327, 0.161087, 0.092881, 0.15284, 0.239899, 0.257454, 0.196879, 0.182256, 0.264545, 0.167087, 0.164327, 0.098513, 0.106997, 0.185198, 0.185198, 0.155435, 0.134866, 0.127496, 0.134866, 0.111485, 0.109221, 0.096677, 0.134866, 0.173081, 0.102787, 0.076542, 0.041405, 0.060549, 0.11371, 0.120615, 0.196879, 0.196879, 0.284882, 0.268042, 0.167087, 0.10481, 0.125101, 0.142424, 0.137348, 0.147574, 0.144935, 0.090864, 0.173081, 0.125101, 0.10481, 0.161087, 0.122885, 0.196879, 0.243554, 0.247041, 0.232838, 0.144935, 0.144935, 0.085092, 0.071867, 0.137348, 0.134866, 0.0704, 0.074921, 0.071867, 0.06312, 0.0704, 0.059222, 0.055536, 0.100716, 0.155435, 0.10481, 0.17593, 0.164327, 0.147574, 0.15284, 0.164327, 0.243554, 0.239899, 0.291804, 0.21291, 0.225814, 0.335645, 0.461924, 0.41194, 0.422041, 0.42561, 0.380708, 0.51388, 0.517562, 0.525368, 0.51388, 0.562014, 0.575842, 0.472492, 0.472492, 0.380708, 0.288399, 0.25031, 0.236433, 0.288399, 0.308712, 0.243554, 0.147574, 0.069024, 0.094817, 0.088832, 0.122885, 0.144935, 0.137348, 0.078022, 0.073402, 0.071867, 0.051831, 0.025316, 0.048328, 0.031287, 0.067594, 0.116183, 0.158265, 0.170161, 0.182256, 0.194234, 0.196879, 0.196879, 0.30533, 0.298791, 0.21291, 0.167087, 0.179055, 0.191378, 0.194234, 0.118441, 0.118441, 0.118441, 0.164327, 0.10481, 0.170161, 0.139895, 0.144935, 0.074921, 0.085092, 0.079919, 0.120615, 0.158265, 0.203355, 0.179055, 0.15008, 0.247041, 0.247041, 0.15008, 0.164327, 0.15008, 0.15284, 0.164327, 0.25031, 0.25031, 0.21291, 0.122885, 0.073402, 0.055536, 0.106997, 0.086953, 0.043307, 0.048328, 0.034884, 0.027463, 0.021816, 0.021816, 0.020876, 0.043307, 0.096677, 0.040537, 0.058088, 0.10481, 0.096677, 0.088832, 0.109221, 0.15008, 0.247041, 0.332115, 0.384043, 0.284882, 0.281712, 0.40511, 0.271506, 0.268042, 0.335645, 0.40511, 0.447574, 0.308712, 0.308712, 0.284882, 0.384043, 0.4292, 0.422041, 0.436924, 0.346032, 0.229226, 0.247041, 0.191378, 0.102787, 0.067594, 0.122885, 0.125101, 0.092881, 0.096677, 0.116183, 0.0704, 0.040537, 0.037156, 0.090864, 0.081712, 0.076542, 0.038042, 0.042364, 0.035586, 0.035586, 0.040537, 0.092881, 0.083462, 0.116183, 0.206376, 0.155435, 0.116183, 0.056825, 0.03976, 0.079919, 0.079919, 0.071867, 0.132295, 0.111485, 0.058088, 0.051831, 0.051831, 0.056825, 0.029376, 0.020522, 0.020522, 0.034068, 0.030611, 0.043307, 0.020165, 0.013016, 0.023534, 0.023087, 0.038042, 0.066181, 0.038042, 0.03976, 0.06312, 0.056825, 0.058088, 0.050641, 0.051831, 0.055536, 0.060549, 0.100716, 0.167087, 0.167087, 0.109221, 0.073402, 0.074921, 0.15284, 0.239899, 0.206376, 0.155435, 0.129801, 0.102787, 0.161087, 0.170161, 0.209395, 0.209395, 0.137348, 0.25031, 0.247041, 0.144935, 0.232838, 0.268042, 0.200174, 0.102787, 0.076542, 0.116183, 0.06312, 0.035586, 0.037156, 0.045352, 0.094817, 0.15008, 0.196879, 0.129801, 0.118441, 0.109221, 0.111485, 0.144935, 0.081712, 0.046336, 0.094817, 0.088832, 0.079919, 0.127496, 0.219301, 0.222385, 0.229226, 0.324872, 0.414856, 0.31487, 0.321458, 0.318242, 0.311707, 0.196879, 0.278302, 0.275179, 0.196879, 0.219301, 0.278302, 0.335645, 0.454136, 0.374039, 0.349426, 0.243554, 0.147574, 0.092881, 0.17593, 0.191378, 0.17593, 0.111485, 0.118441, 0.116183, 0.073402, 0.037156, 0.037156, 0.038042, 0.03976, 0.071867, 0.050641, 0.031287, 0.036378, 0.033407, 0.030611, 0.034884, 0.038858, 0.083462, 0.134866, 0.137348, 0.120615, 0.134866, 0.206376, 0.288399, 0.288399, 0.36309, 0.480142, 0.622677, 0.618285, 0.486429, 0.408655, 0.433034, 0.51388, 0.418646, 0.298791, 0.387226, 0.328603, 0.418646, 0.284882, 0.295083, 0.278302, 0.200174, 0.191378, 0.120615, 0.118441, 0.067594, 0.059222, 0.05306, 0.03976, 0.03976, 0.079919, 0.059222, 0.058088, 0.064632, 0.111485, 0.18812, 0.170161, 0.222385, 0.129801, 0.161087, 0.179055, 0.116183, 0.185198, 0.17593, 0.257454, 0.257454, 0.342579, 0.342579, 0.264545, 0.288399, 0.200174, 0.122885, 0.216401, 0.147574, 0.147574, 0.161087, 0.161087, 0.106997, 0.074921, 0.142424, 0.120615, 0.11371, 0.18812, 0.179055, 0.185198, 0.196879, 0.209395, 0.137348, 0.139895, 0.185198, 0.122885, 0.225814, 0.311707, 0.301917, 0.321458, 0.243554, 0.200174, 0.219301, 0.318242, 0.377384, 0.377384, 0.384043, 0.26085, 0.247041, 0.275179, 0.275179, 0.185198, 0.17593, 0.158265, 0.158265, 0.185198, 0.206376, 0.17593, 0.173081, 0.173081, 0.236433, 0.21291, 0.247041, 0.142424, 0.129801, 0.085092, 0.03976, 0.073402, 0.147574, 0.15284, 0.069024, 0.040537, 0.033407, 0.034068, 0.0704, 0.0704, 0.0704, 0.086953, 0.086953, 0.054297, 0.028107, 0.017447, 0.030611, 0.030003, 0.064632, 0.06312, 0.10481, 0.118441, 0.067594, 0.036378, 0.022306, 0.035586, 0.036378, 0.043307, 0.044297, 0.038858, 0.038858, 0.023963, 0.016021, 0.018106, 0.017447, 0.033407, 0.036378, 0.034068, 0.032677, 0.018415, 0.019109, 0.022306, 0.037156, 0.038042, 0.06312, 0.059222, 0.076542, 0.139895, 0.209395, 0.21291, 0.158265, 0.137348, 0.196879, 0.21291, 0.222385, 0.243554, 0.161087, 0.239899, 0.243554, 0.26085, 0.339168, 0.339168, 0.321458, 0.281712, 0.384043, 0.384043, 0.40511, 0.308712, 0.275179, 0.182256, 0.167087, 0.222385, 0.278302, 0.247041, 0.264545, 0.196879, 0.257454, 0.335645, 0.308712, 0.321458, 0.30533, 0.209395, 0.216401, 0.216401, 0.247041, 0.247041, 0.164327, 0.222385, 0.209395, 0.225814, 0.209395, 0.209395, 0.21291, 0.222385, 0.268042, 0.225814, 0.182256, 0.185198, 0.196879, 0.209395, 0.167087, 0.10481, 0.191378, 0.196879, 0.132295, 0.079919, 0.069024, 0.127496, 0.129801, 0.139895, 0.137348, 0.225814, 0.158265, 0.098513, 0.046336, 0.043307, 0.056825, 0.106997, 0.116183, 0.106997, 0.085092, 0.11371, 0.127496, 0.0704, 0.060549, 0.102787, 0.106997, 0.122885, 0.122885, 0.139895, 0.142424, 0.142424, 0.092881, 0.167087, 0.170161, 0.17593, 0.185198, 0.17593, 0.10481, 0.106997, 0.066181, 0.078022, 0.081712, 0.134866, 0.15284, 0.098513, 0.090864, 0.15284, 0.094817, 0.059222, 0.050641, 0.085092, 0.079919, 0.142424, 0.076542, 0.076542, 0.129801, 0.073402, 0.122885, 0.164327, 0.122885, 0.120615, 0.122885, 0.122885, 0.066181, 0.059222, 0.094817, 0.056825, 0.031287, 0.028107, 0.042364, 0.026892, 0.028695, 0.023087, 0.021381, 0.033407, 0.033407, 0.030611, 0.030611, 0.032677, 0.037156, 0.055536, 0.092881, 0.054297, 0.031287, 0.031287, 0.043307, 0.042364, 0.081712, 0.129801, 0.206376, 0.200174, 0.271506, 0.155435, 0.161087, 0.179055, 0.116183, 0.127496, 0.106997, 0.191378, 0.17593, 0.155435, 0.085092, 0.081712, 0.139895, 0.106997, 0.194234, 0.191378, 0.206376, 0.206376, 0.219301, 0.206376, 0.139895, 0.083462, 0.179055, 0.134866, 0.092881, 0.164327, 0.219301, 0.264545, 0.147574, 0.076542, 0.098513, 0.170161, 0.185198, 0.127496, 0.225814, 0.170161, 0.196879, 0.132295, 0.11371, 0.120615, 0.059222, 0.066181, 0.122885, 0.109221, 0.122885, 0.081712, 0.076542, 0.086953, 0.090864, 0.158265, 0.182256, 0.185198, 0.191378, 0.194234, 0.17593, 0.182256, 0.118441, 0.071867, 0.090864, 0.10481, 0.092881, 0.11371, 0.109221, 0.060549, 0.033407, 0.041405, 0.050641, 0.049374, 0.05306, 0.045352, 0.045352, 0.078022, 0.079919, 0.0704, 0.064632, 0.066181, 0.064632, 0.132295, 0.134866, 0.158265, 0.139895, 0.086953, 0.090864, 0.134866, 0.209395, 0.311707, 0.229226, 0.206376, 0.206376, 0.18812, 0.191378, 0.161087, 0.158265, 0.118441, 0.071867, 0.071867, 0.11371, 0.10481, 0.122885, 0.125101, 0.078022, 0.040537, 0.042364, 0.034884, 0.034884, 0.033407, 0.031287, 0.06184, 0.129801, 0.127496, 0.106997, 0.05306, 0.074921, 0.050641, 0.038858, 0.045352, 0.028107, 0.018415, 0.018415, 0.015344, 0.014783, 0.025316, 0.050641, 0.069024, 0.134866, 0.086953, 0.085092, 0.083462, 0.067594, 0.060549, 0.06312, 0.081712, 0.098513, 0.06312, 0.064632, 0.127496, 0.11371, 0.118441, 0.155435, 0.158265, 0.102787, 0.173081, 0.161087, 0.170161, 0.127496, 0.129801, 0.129801, 0.094817, 0.106997, 0.134866, 0.144935, 0.092881, 0.083462, 0.132295, 0.155435, 0.216401, 0.185198, 0.26085, 0.308712, 0.308712, 0.311707, 0.394753, 0.387226, 0.308712, 0.291804, 0.374039, 0.380708, 0.380708, 0.444081, 0.42561, 0.31487, 0.30533, 0.380708, 0.384043, 0.275179, 0.321458, 0.321458, 0.243554, 0.247041, 0.291804, 0.209395, 0.21291, 0.21291, 0.21291, 0.21291, 0.216401, 0.219301, 0.139895, 0.179055, 0.179055, 0.182256, 0.291804, 0.206376, 0.209395, 0.139895, 0.239899, 0.155435, 0.15008, 0.222385, 0.219301, 0.15284, 0.25031, 0.191378, 0.203355, 0.139895, 0.206376, 0.203355, 0.116183, 0.179055, 0.206376, 0.139895, 0.090864, 0.074921, 0.125101, 0.086953, 0.139895, 0.120615, 0.118441, 0.118441, 0.11371, 0.116183, 0.164327, 0.200174, 0.275179, 0.271506, 0.318242, 0.298791, 0.281712, 0.377384, 0.359901, 0.332115, 0.41194, 0.505461, 0.538167, 0.51388, 0.63748], '')</t>
  </si>
  <si>
    <t>[293, 415, 416, 417, 418, 419, 420, 679, 680, 684, 1197, 1198, 1199, 1200]</t>
  </si>
  <si>
    <t xml:space="preserve">F5S215|F5S215_9ENTR ATPase AAA-type core domain-containing protein OS=Enterobacter hormaechei ATCC 49162 </t>
  </si>
  <si>
    <t>([0.127496, 0.164327, 0.200174, 0.125101, 0.120615, 0.170161, 0.116183, 0.139895, 0.096677, 0.076542, 0.106997, 0.129801, 0.147574, 0.167087, 0.090864, 0.043307, 0.074921, 0.066181, 0.090864, 0.092881, 0.074921, 0.139895, 0.142424, 0.120615, 0.18812, 0.216401, 0.196879, 0.295083, 0.21291, 0.301917, 0.384043, 0.332115, 0.25406, 0.194234, 0.094817, 0.096677, 0.15284, 0.127496, 0.158265, 0.134866, 0.132295, 0.161087, 0.15284, 0.129801, 0.158265, 0.173081, 0.147574, 0.092881, 0.088832, 0.155435, 0.081712, 0.076542, 0.092881, 0.078022, 0.10481, 0.194234, 0.206376, 0.209395, 0.17593, 0.15284, 0.206376, 0.134866, 0.137348, 0.134866, 0.17593, 0.185198, 0.173081, 0.206376, 0.295083, 0.25406, 0.239899, 0.26085, 0.264545, 0.185198, 0.301917, 0.196879, 0.200174, 0.203355, 0.173081, 0.232838, 0.321458, 0.342579, 0.321458, 0.321458, 0.232838, 0.219301, 0.137348, 0.137348, 0.079919, 0.076542, 0.092881, 0.073402, 0.134866, 0.127496, 0.194234, 0.21291, 0.271506, 0.167087, 0.25031, 0.30533, 0.308712, 0.229226, 0.185198, 0.206376, 0.216401, 0.308712, 0.318242, 0.31487, 0.222385, 0.225814, 0.239899, 0.243554, 0.284882, 0.288399, 0.324872, 0.339168, 0.275179, 0.225814, 0.318242, 0.225814, 0.209395, 0.137348, 0.203355, 0.243554, 0.339168, 0.356642, 0.377384, 0.271506, 0.390993, 0.521092, 0.59014, 0.575842, 0.450668, 0.486429, 0.483068, 0.359901, 0.349426, 0.380708, 0.472492, 0.433034, 0.534167, 0.497853, 0.5017, 0.468512, 0.380708, 0.295083, 0.264545, 0.239899, 0.324872, 0.308712, 0.196879, 0.15284, 0.129801, 0.132295, 0.069024, 0.064632, 0.118441, 0.071867, 0.049374, 0.032017, 0.020876, 0.020522, 0.015078, 0.023963, 0.035586, 0.034068, 0.056825, 0.046336, 0.046336, 0.054297, 0.058088, 0.100716, 0.161087, 0.158265, 0.247041, 0.328603, 0.335645, 0.295083, 0.377384, 0.339168, 0.321458, 0.436924, 0.468512, 0.570702, 0.557691, 0.517562, 0.63748, 0.529623, 0.534167, 0.538167, 0.447574, 0.332115, 0.298791, 0.31487, 0.268042, 0.295083, 0.288399, 0.291804, 0.318242, 0.332115, 0.328603, 0.40511, 0.414856, 0.401658, 0.31487, 0.232838, 0.25031, 0.144935, 0.185198, 0.229226, 0.161087, 0.147574, 0.161087, 0.21291, 0.196879, 0.239899, 0.243554, 0.25406, 0.182256, 0.182256, 0.179055, 0.298791, 0.298791, 0.288399, 0.268042, 0.271506, 0.36309, 0.352862, 0.458154, 0.5017, 0.41194, 0.41194, 0.5017, 0.461924, 0.422041, 0.440853, 0.480142, 0.461924, 0.454136, 0.517562, 0.486429, 0.476583, 0.349426, 0.387226, 0.349426, 0.359901, 0.366687, 0.275179, 0.271506, 0.281712, 0.278302, 0.346032, 0.342579, 0.25031, 0.356642, 0.284882, 0.206376, 0.134866, 0.116183, 0.11371, 0.102787, 0.074921, 0.047319, 0.090864, 0.073402, 0.073402, 0.076542, 0.127496, 0.196879, 0.200174, 0.167087, 0.170161, 0.106997, 0.106997, 0.18812, 0.200174, 0.30533, 0.384043, 0.465241, 0.497853, 0.40511, 0.433034, 0.553315, 0.648219, 0.618285, 0.517562, 0.545602, 0.553315, 0.454136, 0.387226, 0.390993, 0.342579, 0.311707, 0.387226, 0.490133, 0.483068, 0.440853, 0.41194, 0.311707, 0.332115, 0.332115, 0.447574, 0.359901, 0.247041, 0.17593, 0.200174, 0.288399, 0.288399, 0.268042, 0.36309, 0.422041, 0.352862, 0.374039, 0.401658, 0.418646, 0.321458, 0.328603, 0.380708, 0.384043, 0.483068, 0.387226, 0.298791, 0.194234, 0.21291, 0.291804, 0.366687, 0.374039, 0.384043, 0.384043, 0.384043, 0.370445, 0.380708, 0.36309, 0.414856, 0.414856, 0.380708, 0.454136, 0.450668, 0.390993, 0.387226, 0.308712, 0.394753, 0.480142, 0.562014, 0.63748, 0.529623, 0.570702, 0.465241, 0.461924, 0.461924, 0.440853, 0.342579, 0.25406, 0.339168, 0.352862, 0.278302, 0.21291, 0.225814, 0.219301, 0.25031, 0.17593, 0.268042, 0.173081, 0.15284, 0.132295, 0.111485, 0.158265, 0.102787, 0.15008, 0.106997, 0.074921, 0.066181, 0.125101], '')</t>
  </si>
  <si>
    <t>[129, 130, 131, 140, 142, 183, 184, 185, 186, 187, 188, 189, 229, 232, 239, 282, 283, 284, 285, 286, 287, 343, 344, 345, 346]</t>
  </si>
  <si>
    <t xml:space="preserve">F5S216|F5S216_9ENTR DUF4276 family protein OS=Enterobacter hormaechei ATCC 49162 </t>
  </si>
  <si>
    <t>([0.017797, 0.030611, 0.058088, 0.076542, 0.042364, 0.025316, 0.0198, 0.028695, 0.037156, 0.046336, 0.031287, 0.019109, 0.019401, 0.016826, 0.013821, 0.009294, 0.016826, 0.032017, 0.051831, 0.044297, 0.021816, 0.024826, 0.014315, 0.009401, 0.009865, 0.018415, 0.021381, 0.021816, 0.022306, 0.018787, 0.018106, 0.032677, 0.071867, 0.11371, 0.147574, 0.173081, 0.17593, 0.196879, 0.179055, 0.109221, 0.071867, 0.155435, 0.137348, 0.127496, 0.129801, 0.102787, 0.096677, 0.086953, 0.127496, 0.120615, 0.122885, 0.129801, 0.106997, 0.118441, 0.11371, 0.060549, 0.073402, 0.074921, 0.034884, 0.038858, 0.076542, 0.067594, 0.069024, 0.076542, 0.158265, 0.194234, 0.219301, 0.206376, 0.31487, 0.25406, 0.18812, 0.216401, 0.185198, 0.21291, 0.122885, 0.106997, 0.17593, 0.229226, 0.339168, 0.356642, 0.36309, 0.278302, 0.366687, 0.236433, 0.147574, 0.11371, 0.081712, 0.079919, 0.06312, 0.032017, 0.055536, 0.0704, 0.042364, 0.025762, 0.016528, 0.022667, 0.029376, 0.028695, 0.032017, 0.023963, 0.029376, 0.025762, 0.026338, 0.017138, 0.019401, 0.035586, 0.027463, 0.05306, 0.06184, 0.036378, 0.035586, 0.035586, 0.046336, 0.081712, 0.179055, 0.278302, 0.239899, 0.232838, 0.179055, 0.167087, 0.185198, 0.25031, 0.182256, 0.26085, 0.339168, 0.342579, 0.321458, 0.401658, 0.308712, 0.264545, 0.384043, 0.494003, 0.390993, 0.390993, 0.374039, 0.374039, 0.356642, 0.42561, 0.422041, 0.525368, 0.51388, 0.51388, 0.483068, 0.480142, 0.359901, 0.339168, 0.433034, 0.433034, 0.390993, 0.408655, 0.440853, 0.422041, 0.318242, 0.40511, 0.288399, 0.308712, 0.216401, 0.209395, 0.200174, 0.179055, 0.137348, 0.122885, 0.129801, 0.147574, 0.232838, 0.278302, 0.281712, 0.264545, 0.247041, 0.278302, 0.352862, 0.268042, 0.21291, 0.31487, 0.232838, 0.236433, 0.239899, 0.31487, 0.328603, 0.31487, 0.318242, 0.321458, 0.328603, 0.301917, 0.229226, 0.17593, 0.219301, 0.216401, 0.182256], '')</t>
  </si>
  <si>
    <t xml:space="preserve">F5S217|F5S217_9ENTR PglZ domain-containing protein OS=Enterobacter hormaechei ATCC 49162 </t>
  </si>
  <si>
    <t>([0.179055, 0.243554, 0.271506, 0.142424, 0.194234, 0.239899, 0.288399, 0.30533, 0.225814, 0.18812, 0.120615, 0.076542, 0.0704, 0.144935, 0.182256, 0.179055, 0.271506, 0.247041, 0.144935, 0.144935, 0.229226, 0.236433, 0.144935, 0.164327, 0.288399, 0.185198, 0.182256, 0.10481, 0.11371, 0.196879, 0.194234, 0.308712, 0.339168, 0.257454, 0.25406, 0.191378, 0.182256, 0.17593, 0.127496, 0.222385, 0.158265, 0.094817, 0.081712, 0.142424, 0.125101, 0.111485, 0.17593, 0.102787, 0.182256, 0.109221, 0.100716, 0.161087, 0.18812, 0.271506, 0.36309, 0.352862, 0.271506, 0.182256, 0.111485, 0.100716, 0.049374, 0.078022, 0.125101, 0.155435, 0.102787, 0.129801, 0.11371, 0.118441, 0.203355, 0.196879, 0.291804, 0.182256, 0.106997, 0.050641, 0.051831, 0.027463, 0.028107, 0.033407, 0.032017, 0.054297, 0.096677, 0.194234, 0.102787, 0.106997, 0.081712, 0.129801, 0.060549, 0.060549, 0.050641, 0.025316, 0.024826, 0.014586, 0.028695, 0.048328, 0.047319, 0.045352, 0.044297, 0.058088, 0.102787, 0.100716, 0.10481, 0.059222, 0.050641, 0.118441, 0.116183, 0.076542, 0.078022, 0.076542, 0.086953, 0.098513, 0.142424, 0.069024, 0.058088, 0.054297, 0.034068, 0.058088, 0.054297, 0.100716, 0.085092, 0.045352, 0.045352, 0.042364, 0.076542, 0.040537, 0.023087, 0.023534, 0.047319, 0.043307, 0.086953, 0.094817, 0.109221, 0.125101, 0.219301, 0.243554, 0.247041, 0.31487, 0.318242, 0.288399, 0.194234, 0.164327, 0.182256, 0.200174, 0.179055, 0.182256, 0.25031, 0.318242, 0.318242, 0.182256, 0.206376, 0.191378, 0.185198, 0.185198, 0.11371, 0.067594, 0.056825, 0.044297, 0.025762, 0.015694, 0.0198, 0.035586, 0.020876, 0.021381, 0.026892, 0.026892, 0.025762, 0.030611, 0.033407, 0.033407, 0.076542, 0.064632, 0.051831, 0.029376, 0.029376, 0.060549, 0.106997, 0.109221, 0.111485, 0.127496, 0.134866, 0.127496, 0.118441, 0.139895, 0.196879, 0.147574, 0.182256, 0.182256, 0.129801, 0.076542, 0.038858, 0.040537, 0.023963, 0.018106, 0.033407, 0.018415, 0.018415, 0.011669, 0.021381, 0.015344, 0.022667, 0.031287, 0.034884, 0.030003, 0.06312, 0.064632, 0.064632, 0.067594, 0.074921, 0.066181, 0.067594, 0.073402, 0.06312, 0.067594, 0.056825, 0.031287, 0.055536, 0.05306, 0.054297, 0.029376, 0.043307, 0.043307, 0.05306, 0.050641, 0.066181, 0.044297, 0.043307, 0.073402, 0.074921, 0.037156, 0.038042, 0.06184, 0.100716, 0.11371, 0.125101, 0.144935, 0.21291, 0.21291, 0.17593, 0.222385, 0.321458, 0.342579, 0.308712, 0.301917, 0.264545, 0.173081, 0.173081, 0.092881, 0.074921, 0.067594, 0.102787, 0.090864, 0.088832, 0.100716, 0.100716, 0.139895, 0.206376, 0.129801, 0.125101, 0.15008, 0.191378, 0.122885, 0.132295, 0.096677, 0.06184, 0.06184, 0.088832, 0.111485, 0.134866, 0.173081, 0.179055, 0.206376, 0.229226, 0.243554, 0.26085, 0.243554, 0.268042, 0.268042, 0.268042, 0.284882, 0.194234, 0.173081, 0.25031, 0.271506, 0.271506, 0.321458, 0.268042, 0.264545, 0.25031, 0.243554, 0.243554, 0.236433, 0.137348, 0.222385, 0.18812, 0.100716, 0.116183, 0.111485, 0.0704, 0.074921, 0.041405, 0.0704, 0.073402, 0.045352, 0.025762, 0.045352, 0.058088, 0.058088, 0.073402, 0.085092, 0.15284, 0.139895, 0.139895, 0.243554, 0.15008, 0.185198, 0.26085, 0.25031, 0.21291, 0.182256, 0.25406, 0.30533, 0.229226, 0.173081, 0.243554, 0.321458, 0.311707, 0.295083, 0.346032, 0.332115, 0.229226, 0.120615, 0.122885, 0.127496, 0.127496, 0.18812, 0.206376, 0.225814, 0.142424, 0.10481, 0.185198, 0.125101, 0.073402, 0.129801, 0.15284, 0.100716, 0.086953, 0.094817, 0.083462, 0.109221, 0.106997, 0.111485, 0.132295, 0.147574, 0.086953, 0.083462, 0.092881, 0.076542, 0.040537, 0.073402, 0.127496, 0.132295, 0.111485, 0.216401, 0.116183, 0.158265, 0.243554, 0.25406, 0.247041, 0.281712, 0.161087, 0.088832, 0.137348, 0.182256, 0.106997, 0.11371, 0.118441, 0.116183, 0.071867, 0.0704, 0.066181, 0.030003, 0.031287, 0.066181, 0.06312, 0.071867, 0.058088, 0.031287, 0.016257, 0.017447, 0.018415, 0.020876, 0.035586, 0.030611, 0.044297, 0.049374, 0.076542, 0.074921, 0.067594, 0.116183, 0.161087, 0.137348, 0.161087, 0.098513, 0.094817, 0.098513, 0.100716, 0.111485, 0.173081, 0.173081, 0.102787, 0.102787, 0.173081, 0.127496, 0.090864, 0.073402, 0.120615, 0.059222, 0.034884, 0.021381, 0.018415, 0.022667, 0.017447, 0.026892, 0.043307, 0.044297, 0.019401, 0.034884, 0.032677, 0.020522, 0.023963, 0.043307, 0.033407, 0.034068, 0.064632, 0.106997, 0.083462, 0.079919, 0.161087, 0.137348, 0.216401, 0.161087, 0.15008, 0.225814, 0.170161, 0.200174, 0.132295, 0.25031, 0.229226, 0.247041, 0.216401, 0.21291, 0.196879, 0.239899, 0.243554, 0.167087, 0.170161, 0.209395, 0.209395, 0.11371, 0.219301, 0.216401, 0.298791, 0.311707, 0.247041, 0.308712, 0.278302, 0.295083, 0.17593, 0.127496, 0.079919, 0.094817, 0.15284, 0.167087, 0.132295, 0.074921, 0.111485, 0.067594, 0.074921, 0.046336, 0.079919, 0.081712, 0.086953, 0.05306, 0.049374, 0.074921, 0.079919, 0.045352, 0.074921, 0.15008, 0.219301, 0.284882, 0.377384, 0.271506, 0.257454, 0.257454, 0.352862, 0.275179, 0.356642, 0.339168, 0.414856, 0.450668, 0.436924, 0.359901, 0.36309, 0.394753, 0.390993, 0.301917, 0.398279, 0.390993, 0.30533, 0.288399, 0.257454, 0.222385, 0.30533, 0.229226, 0.182256, 0.196879, 0.284882, 0.298791, 0.301917, 0.21291, 0.206376, 0.137348, 0.127496, 0.219301, 0.200174, 0.216401, 0.298791, 0.295083, 0.222385, 0.243554, 0.167087, 0.17593, 0.206376, 0.232838, 0.278302, 0.352862, 0.324872, 0.31487, 0.301917, 0.194234, 0.284882, 0.284882, 0.366687, 0.414856, 0.380708, 0.291804, 0.200174, 0.17593, 0.173081, 0.173081, 0.243554, 0.324872, 0.288399, 0.25031, 0.17593, 0.206376, 0.182256, 0.17593, 0.194234, 0.127496, 0.229226, 0.21291, 0.18812, 0.200174, 0.243554, 0.25406, 0.346032, 0.356642, 0.401658, 0.414856, 0.490133, 0.387226, 0.387226, 0.468512, 0.468512, 0.553315, 0.486429, 0.450668, 0.370445, 0.271506, 0.257454, 0.26085, 0.271506, 0.30533, 0.206376, 0.200174, 0.170161, 0.10481, 0.15008, 0.144935, 0.137348, 0.111485, 0.15008, 0.15284, 0.15284, 0.185198, 0.185198, 0.247041, 0.206376, 0.301917, 0.356642, 0.377384, 0.366687, 0.352862, 0.321458, 0.321458, 0.318242, 0.356642, 0.356642, 0.352862, 0.352862, 0.278302, 0.243554, 0.268042, 0.264545, 0.173081, 0.167087, 0.182256, 0.179055, 0.17593, 0.173081, 0.173081, 0.239899, 0.239899, 0.167087, 0.109221, 0.122885, 0.122885, 0.094817, 0.155435, 0.164327, 0.158265, 0.139895, 0.127496, 0.0704, 0.071867, 0.122885, 0.127496, 0.100716, 0.06184, 0.081712, 0.079919, 0.100716, 0.106997, 0.106997, 0.170161, 0.271506, 0.25406, 0.26085, 0.288399, 0.281712, 0.247041, 0.185198, 0.298791, 0.352862, 0.374039, 0.377384, 0.342579, 0.332115, 0.359901, 0.440853, 0.418646, 0.324872, 0.25406, 0.243554, 0.25406, 0.25406, 0.17593, 0.284882, 0.206376, 0.222385, 0.232838, 0.161087, 0.15008, 0.085092, 0.10481, 0.164327, 0.155435, 0.11371, 0.11371, 0.118441, 0.120615, 0.164327, 0.239899, 0.311707, 0.324872, 0.321458, 0.324872, 0.408655, 0.387226, 0.349426, 0.257454, 0.170161, 0.30533, 0.380708, 0.468512, 0.387226, 0.390993, 0.394753, 0.374039, 0.384043, 0.275179, 0.243554, 0.271506, 0.271506, 0.239899, 0.229226, 0.132295, 0.085092, 0.092881, 0.086953, 0.158265, 0.206376, 0.257454, 0.155435, 0.164327, 0.173081, 0.17593, 0.11371, 0.076542, 0.170161, 0.11371, 0.132295, 0.15008, 0.094817, 0.096677, 0.096677, 0.059222, 0.120615, 0.167087, 0.158265, 0.137348, 0.118441, 0.144935, 0.164327, 0.243554, 0.268042, 0.264545, 0.328603, 0.41194, 0.517562, 0.414856, 0.483068, 0.5017, 0.440853, 0.497853, 0.494003, 0.534167, 0.648219, 0.545602, 0.454136, 0.454136, 0.401658, 0.36309, 0.36309, 0.366687, 0.278302, 0.25031, 0.239899, 0.179055, 0.170161, 0.078022, 0.067594, 0.071867, 0.106997, 0.15284, 0.15284, 0.10481, 0.10481, 0.10481, 0.094817, 0.161087, 0.17593, 0.284882, 0.346032, 0.339168, 0.26085, 0.356642, 0.268042, 0.173081, 0.158265, 0.11371, 0.203355, 0.301917, 0.30533, 0.311707, 0.318242, 0.281712, 0.278302, 0.268042, 0.26085, 0.30533, 0.30533, 0.295083, 0.196879, 0.137348, 0.071867, 0.120615, 0.111485, 0.179055, 0.291804, 0.380708, 0.454136, 0.41194, 0.394753, 0.377384, 0.36309, 0.356642, 0.42561, 0.505461, 0.436924, 0.444081, 0.444081, 0.422041, 0.339168, 0.374039, 0.444081, 0.570702, 0.525368, 0.414856, 0.422041, 0.408655, 0.394753, 0.398279, 0.4292, 0.349426, 0.295083, 0.219301, 0.15008, 0.098513, 0.102787, 0.158265, 0.134866, 0.167087, 0.173081, 0.219301, 0.25406, 0.271506, 0.18812, 0.21291, 0.31487, 0.219301, 0.257454, 0.182256, 0.170161, 0.11371, 0.17593, 0.158265, 0.196879, 0.167087, 0.247041, 0.236433, 0.229226, 0.164327, 0.088832, 0.071867, 0.069024, 0.051831, 0.034068, 0.048328, 0.034884, 0.023963, 0.035586, 0.016528, 0.024826], '')</t>
  </si>
  <si>
    <t>[575, 740, 743, 747, 748, 749, 809, 817, 818]</t>
  </si>
  <si>
    <t xml:space="preserve">F5S218|F5S218_9ENTR ATP-dependent protease La OS=Enterobacter hormaechei ATCC 49162 </t>
  </si>
  <si>
    <t>([0.775545, 0.798249, 0.741537, 0.699094, 0.712013, 0.608892, 0.632174, 0.661982, 0.557691, 0.59014, 0.604312, 0.549308, 0.461924, 0.468512, 0.465241, 0.465241, 0.346032, 0.342579, 0.366687, 0.36309, 0.288399, 0.257454, 0.247041, 0.275179, 0.311707, 0.236433, 0.301917, 0.291804, 0.288399, 0.288399, 0.275179, 0.281712, 0.352862, 0.398279, 0.398279, 0.328603, 0.356642, 0.398279, 0.321458, 0.264545, 0.191378, 0.26085, 0.247041, 0.17593, 0.120615, 0.109221, 0.137348, 0.086953, 0.058088, 0.046336, 0.073402, 0.081712, 0.081712, 0.088832, 0.111485, 0.0704, 0.0704, 0.059222, 0.090864, 0.137348, 0.125101, 0.18812, 0.179055, 0.18812, 0.257454, 0.332115, 0.25031, 0.209395, 0.284882, 0.36309, 0.408655, 0.324872, 0.25031, 0.239899, 0.26085, 0.26085, 0.335645, 0.370445, 0.374039, 0.36309, 0.281712, 0.352862, 0.349426, 0.278302, 0.26085, 0.264545, 0.278302, 0.36309, 0.440853, 0.440853, 0.346032, 0.324872, 0.321458, 0.301917, 0.311707, 0.275179, 0.196879, 0.18812, 0.155435, 0.142424, 0.090864, 0.158265, 0.167087, 0.161087, 0.225814, 0.318242, 0.25406, 0.161087, 0.173081, 0.15008, 0.15284, 0.15284, 0.158265, 0.247041, 0.25031, 0.239899, 0.164327, 0.219301, 0.225814, 0.264545, 0.191378, 0.203355, 0.219301, 0.209395, 0.222385, 0.191378, 0.127496, 0.173081, 0.264545, 0.268042, 0.308712, 0.295083, 0.298791, 0.219301, 0.209395, 0.291804, 0.291804, 0.291804, 0.194234, 0.127496, 0.122885, 0.122885, 0.17593, 0.106997, 0.116183, 0.066181, 0.045352, 0.040537, 0.045352, 0.045352, 0.041405, 0.03976, 0.040537, 0.0704, 0.11371, 0.129801, 0.0704, 0.0704, 0.074921, 0.074921, 0.118441, 0.092881, 0.144935, 0.161087, 0.147574, 0.144935, 0.182256, 0.30533, 0.401658, 0.349426, 0.346032, 0.308712, 0.308712, 0.324872, 0.257454, 0.161087, 0.147574, 0.209395, 0.209395, 0.281712, 0.394753, 0.281712, 0.370445, 0.374039, 0.356642, 0.447574, 0.342579, 0.295083, 0.278302, 0.203355, 0.164327, 0.100716, 0.125101, 0.118441, 0.073402, 0.106997, 0.15008, 0.15284, 0.203355, 0.17593, 0.18812, 0.116183, 0.219301, 0.236433, 0.236433, 0.229226, 0.219301, 0.216401, 0.301917, 0.209395, 0.194234, 0.243554, 0.324872, 0.284882, 0.203355, 0.298791, 0.194234, 0.17593, 0.179055, 0.164327, 0.200174, 0.11371, 0.185198, 0.120615, 0.067594, 0.074921, 0.042364, 0.043307, 0.096677, 0.096677, 0.15008, 0.225814, 0.257454, 0.25406, 0.295083, 0.374039, 0.278302, 0.288399, 0.346032, 0.346032, 0.271506, 0.26085, 0.387226, 0.387226, 0.454136, 0.444081, 0.346032, 0.36309, 0.36309, 0.335645, 0.335645, 0.352862, 0.352862, 0.359901, 0.295083, 0.268042, 0.281712, 0.264545, 0.25031, 0.161087, 0.155435, 0.170161, 0.147574, 0.125101, 0.118441, 0.129801, 0.127496, 0.194234, 0.17593, 0.125101, 0.125101, 0.096677, 0.048328, 0.049374, 0.031287, 0.031287, 0.031287, 0.015694, 0.026338, 0.059222, 0.071867, 0.055536, 0.073402, 0.050641, 0.05306, 0.025316, 0.023087, 0.041405, 0.040537, 0.073402, 0.109221, 0.073402, 0.10481, 0.11371, 0.079919, 0.118441, 0.17593, 0.122885, 0.173081, 0.139895, 0.125101, 0.179055, 0.203355, 0.111485, 0.17593, 0.173081, 0.281712, 0.288399, 0.284882, 0.284882, 0.191378, 0.206376, 0.271506, 0.25031, 0.298791, 0.342579, 0.298791, 0.225814, 0.21291, 0.194234, 0.225814, 0.239899, 0.161087, 0.17593, 0.298791, 0.301917, 0.229226, 0.236433, 0.239899, 0.15284, 0.109221, 0.170161, 0.161087, 0.158265, 0.161087, 0.122885, 0.074921, 0.081712, 0.142424, 0.137348, 0.216401, 0.222385, 0.182256, 0.21291, 0.127496, 0.122885, 0.127496, 0.15284, 0.074921, 0.034884, 0.06312, 0.096677, 0.046336, 0.044297, 0.036378, 0.020522, 0.020165, 0.040537, 0.050641, 0.021381, 0.047319, 0.022667, 0.026338, 0.032017, 0.032677, 0.058088, 0.067594, 0.071867, 0.041405, 0.040537, 0.086953, 0.090864, 0.088832, 0.10481, 0.10481, 0.076542, 0.079919, 0.139895, 0.120615, 0.0704, 0.079919, 0.059222, 0.111485, 0.051831, 0.03976, 0.05306, 0.059222, 0.036378, 0.032677, 0.069024, 0.137348, 0.132295, 0.060549, 0.060549, 0.111485, 0.090864, 0.090864, 0.155435, 0.15008, 0.074921, 0.066181, 0.111485, 0.079919, 0.074921, 0.139895, 0.18812, 0.120615, 0.120615, 0.164327, 0.164327, 0.17593, 0.122885, 0.073402, 0.125101, 0.083462, 0.079919, 0.096677, 0.164327, 0.106997, 0.106997, 0.194234, 0.222385, 0.15008, 0.222385, 0.147574, 0.106997, 0.096677, 0.182256, 0.17593, 0.164327, 0.139895, 0.076542, 0.122885, 0.191378, 0.236433, 0.31487, 0.247041, 0.247041, 0.179055, 0.185198, 0.122885, 0.125101, 0.120615, 0.158265, 0.10481, 0.179055, 0.158265, 0.161087, 0.137348, 0.134866, 0.090864, 0.106997, 0.191378, 0.196879, 0.129801, 0.116183, 0.109221, 0.100716, 0.100716, 0.144935, 0.132295, 0.21291, 0.120615, 0.106997, 0.132295, 0.144935, 0.142424, 0.111485, 0.109221, 0.064632, 0.037156, 0.059222, 0.066181, 0.06312, 0.058088, 0.056825, 0.064632, 0.071867, 0.059222, 0.029376, 0.020165, 0.032677, 0.020522, 0.048328, 0.106997, 0.111485, 0.158265, 0.147574, 0.247041, 0.264545, 0.275179, 0.271506, 0.298791, 0.25406, 0.243554, 0.206376, 0.298791, 0.281712, 0.301917, 0.41194, 0.458154, 0.458154, 0.465241, 0.450668, 0.352862, 0.346032, 0.342579, 0.311707, 0.321458, 0.321458, 0.30533, 0.342579, 0.436924, 0.401658, 0.352862, 0.264545, 0.308712, 0.185198, 0.206376, 0.182256, 0.191378, 0.216401, 0.239899, 0.203355, 0.281712, 0.356642, 0.349426, 0.335645, 0.374039, 0.328603, 0.264545, 0.26085, 0.301917, 0.21291, 0.209395, 0.288399, 0.390993, 0.394753, 0.480142, 0.422041, 0.414856, 0.42561, 0.433034, 0.401658, 0.436924, 0.366687, 0.352862, 0.239899, 0.257454, 0.161087, 0.102787, 0.15008, 0.15008, 0.164327, 0.164327, 0.164327, 0.170161, 0.094817, 0.090864, 0.090864, 0.090864, 0.074921, 0.064632, 0.037156, 0.058088, 0.064632, 0.102787, 0.118441, 0.129801, 0.122885, 0.134866, 0.239899, 0.179055, 0.125101, 0.129801, 0.129801, 0.134866, 0.142424, 0.229226, 0.229226, 0.295083, 0.324872, 0.366687, 0.377384, 0.505461, 0.505461, 0.394753, 0.356642, 0.332115, 0.346032, 0.247041, 0.295083, 0.179055, 0.173081, 0.232838, 0.170161, 0.173081, 0.106997, 0.079919, 0.076542, 0.094817, 0.049374, 0.05306, 0.059222, 0.060549, 0.043307, 0.028107, 0.031287, 0.023087, 0.023087, 0.037156, 0.050641, 0.064632, 0.078022, 0.120615, 0.120615, 0.10481, 0.096677, 0.15284, 0.209395, 0.15008, 0.134866, 0.203355, 0.125101, 0.088832, 0.067594, 0.054297, 0.048328, 0.078022, 0.085092, 0.069024, 0.032017, 0.047319, 0.044297, 0.074921, 0.060549, 0.060549, 0.096677, 0.111485, 0.066181, 0.030003, 0.058088, 0.03976, 0.028695, 0.048328, 0.047319, 0.043307, 0.078022, 0.0704, 0.079919, 0.125101, 0.102787, 0.222385, 0.216401, 0.243554, 0.164327, 0.102787, 0.106997, 0.102787, 0.073402, 0.129801, 0.139895, 0.118441, 0.073402, 0.049374, 0.040537, 0.056825, 0.092881, 0.051831, 0.106997, 0.0704, 0.042364, 0.034884, 0.028107, 0.021816, 0.01227, 0.019109, 0.024826, 0.025762, 0.020165, 0.034884, 0.024826, 0.031287, 0.023087, 0.047319, 0.085092, 0.086953, 0.051831, 0.023534], '')</t>
  </si>
  <si>
    <t>[0, 1, 2, 3, 4, 5, 6, 7, 8, 9, 10, 11, 584, 585]</t>
  </si>
  <si>
    <t xml:space="preserve">F5S219|F5S219_9ENTR CP4-57 prophage possible protein OS=Enterobacter hormaechei ATCC 49162 </t>
  </si>
  <si>
    <t>([0.278302, 0.318242, 0.232838, 0.158265, 0.194234, 0.229226, 0.264545, 0.203355, 0.232838, 0.281712, 0.25031, 0.206376, 0.206376, 0.288399, 0.284882, 0.209395, 0.216401, 0.328603, 0.321458, 0.247041, 0.26085, 0.308712, 0.268042, 0.268042, 0.275179, 0.271506, 0.219301, 0.216401, 0.21291, 0.21291, 0.194234, 0.271506, 0.268042, 0.268042, 0.268042, 0.281712, 0.374039, 0.311707, 0.301917, 0.318242, 0.42561, 0.298791, 0.194234, 0.25031, 0.352862, 0.4292, 0.370445, 0.42561, 0.422041, 0.5017, 0.476583, 0.394753, 0.366687, 0.447574, 0.335645, 0.339168, 0.324872, 0.281712, 0.25031, 0.25031, 0.209395, 0.185198, 0.21291, 0.321458, 0.30533, 0.278302, 0.278302, 0.332115, 0.25406, 0.257454, 0.257454, 0.298791, 0.377384, 0.380708, 0.380708, 0.366687, 0.394753, 0.398279, 0.422041, 0.505461, 0.5017, 0.529623, 0.529623, 0.529623, 0.529623, 0.444081, 0.414856, 0.291804, 0.239899, 0.318242, 0.328603, 0.25031, 0.236433, 0.232838, 0.247041, 0.243554, 0.370445, 0.342579, 0.342579, 0.268042, 0.264545, 0.196879, 0.134866, 0.088832, 0.088832, 0.046336, 0.083462, 0.106997, 0.203355, 0.232838, 0.161087, 0.098513, 0.15008, 0.098513, 0.098513, 0.090864, 0.055536, 0.055536, 0.034068, 0.037156, 0.06184, 0.067594, 0.10481, 0.106997, 0.158265, 0.222385, 0.288399, 0.203355, 0.18812, 0.18812, 0.18812, 0.155435, 0.158265, 0.155435, 0.196879, 0.137348, 0.137348, 0.142424, 0.161087, 0.161087, 0.147574, 0.142424, 0.129801, 0.129801, 0.191378, 0.129801, 0.096677, 0.132295, 0.127496, 0.147574, 0.167087, 0.200174, 0.311707, 0.387226, 0.311707, 0.271506, 0.271506, 0.284882, 0.36309, 0.335645, 0.414856, 0.42561, 0.444081, 0.342579, 0.349426, 0.356642, 0.4292, 0.401658, 0.401658, 0.480142, 0.380708, 0.281712, 0.281712, 0.284882, 0.229226, 0.30533, 0.301917, 0.324872, 0.311707, 0.311707, 0.257454, 0.25406, 0.247041, 0.232838, 0.257454, 0.15284, 0.142424, 0.142424, 0.203355, 0.191378, 0.194234, 0.275179, 0.243554, 0.222385, 0.147574, 0.191378, 0.194234, 0.26085, 0.281712, 0.257454, 0.229226, 0.268042, 0.232838, 0.200174, 0.167087, 0.243554, 0.390993, 0.370445], '')</t>
  </si>
  <si>
    <t>[49, 79, 80, 81, 82, 83, 84]</t>
  </si>
  <si>
    <t xml:space="preserve">F5S220|F5S220_9ENTR CP4-57 prophage possible protein OS=Enterobacter hormaechei ATCC 49162 </t>
  </si>
  <si>
    <t>([0.203355, 0.086953, 0.155435, 0.203355, 0.125101, 0.074921, 0.096677, 0.129801, 0.127496, 0.086953, 0.060549, 0.083462, 0.106997, 0.109221, 0.11371, 0.118441, 0.10481, 0.200174, 0.144935, 0.236433, 0.229226, 0.229226, 0.264545, 0.15284, 0.127496, 0.17593, 0.264545, 0.239899, 0.15284, 0.179055, 0.203355, 0.206376, 0.18812, 0.179055, 0.139895, 0.088832, 0.092881, 0.096677, 0.092881, 0.064632, 0.056825, 0.034884, 0.026338, 0.044297, 0.046336, 0.06184, 0.081712, 0.048328, 0.059222, 0.098513, 0.116183, 0.116183, 0.182256, 0.120615, 0.106997, 0.078022, 0.073402, 0.071867, 0.038042, 0.032017, 0.06184, 0.056825, 0.086953, 0.144935, 0.142424, 0.21291, 0.196879, 0.18812, 0.200174, 0.209395, 0.209395, 0.116183, 0.106997, 0.086953, 0.15008, 0.278302, 0.275179, 0.264545, 0.271506, 0.268042, 0.311707, 0.311707, 0.328603, 0.247041, 0.137348, 0.147574, 0.147574, 0.090864, 0.090864, 0.137348, 0.137348, 0.083462, 0.139895, 0.15008, 0.10481, 0.096677, 0.086953, 0.147574, 0.243554, 0.203355, 0.196879, 0.100716, 0.100716, 0.05306, 0.096677, 0.17593, 0.161087, 0.158265, 0.167087, 0.132295, 0.129801, 0.120615, 0.122885, 0.118441, 0.167087, 0.278302, 0.191378, 0.179055, 0.170161, 0.170161, 0.194234, 0.291804, 0.40511, 0.308712, 0.370445, 0.359901, 0.374039, 0.390993, 0.390993, 0.390993, 0.42561, 0.36309, 0.288399, 0.288399, 0.264545, 0.264545, 0.25031, 0.370445, 0.366687, 0.366687, 0.384043, 0.318242, 0.311707, 0.200174, 0.281712, 0.324872, 0.232838, 0.125101, 0.125101, 0.129801, 0.170161, 0.17593, 0.26085, 0.311707, 0.359901, 0.30533, 0.30533, 0.308712, 0.194234, 0.129801, 0.086953, 0.071867, 0.06184, 0.032677, 0.069024, 0.067594, 0.041405, 0.071867, 0.086953, 0.06312, 0.060549, 0.076542, 0.081712, 0.056825, 0.069024, 0.085092, 0.085092, 0.043307, 0.045352, 0.081712, 0.073402, 0.116183, 0.0704, 0.127496, 0.219301, 0.144935, 0.167087, 0.134866, 0.085092, 0.144935, 0.179055, 0.15008, 0.083462, 0.078022, 0.094817, 0.078022, 0.06184, 0.054297, 0.122885, 0.076542, 0.081712, 0.144935, 0.142424, 0.21291, 0.209395, 0.222385, 0.318242, 0.291804, 0.31487, 0.31487, 0.308712, 0.311707, 0.318242, 0.418646, 0.374039, 0.380708, 0.324872, 0.359901, 0.380708, 0.31487, 0.31487, 0.31487, 0.335645, 0.346032, 0.264545, 0.158265, 0.137348, 0.129801, 0.071867, 0.071867, 0.116183, 0.11371, 0.109221, 0.129801, 0.132295, 0.129801, 0.10481, 0.164327, 0.167087, 0.164327, 0.196879, 0.161087, 0.083462, 0.058088, 0.054297, 0.055536, 0.06312, 0.037156, 0.022667, 0.044297, 0.090864, 0.088832, 0.086953, 0.090864, 0.098513, 0.092881, 0.125101, 0.15008, 0.161087, 0.100716, 0.164327, 0.164327, 0.291804, 0.332115, 0.298791, 0.295083, 0.380708, 0.486429, 0.472492, 0.468512, 0.483068, 0.370445, 0.264545, 0.268042, 0.271506, 0.26085, 0.17593, 0.134866, 0.132295, 0.073402, 0.083462, 0.085092, 0.094817, 0.078022, 0.069024, 0.085092, 0.086953, 0.088832, 0.085092, 0.161087, 0.25031, 0.232838, 0.31487, 0.335645, 0.264545, 0.170161, 0.167087, 0.15008, 0.194234, 0.137348, 0.225814, 0.257454, 0.26085, 0.243554, 0.243554, 0.225814, 0.17593, 0.147574, 0.0704, 0.06312, 0.06184, 0.060549, 0.036378, 0.040537, 0.037156, 0.064632, 0.081712, 0.081712, 0.094817, 0.050641, 0.078022, 0.0704, 0.049374, 0.043307, 0.047319, 0.023534, 0.045352, 0.081712, 0.056825, 0.096677, 0.096677, 0.088832, 0.064632, 0.079919, 0.079919, 0.15008, 0.111485, 0.120615, 0.120615, 0.120615, 0.164327, 0.139895, 0.085092, 0.088832, 0.090864, 0.085092, 0.086953, 0.094817, 0.090864, 0.158265, 0.194234, 0.196879, 0.206376, 0.167087, 0.191378, 0.111485, 0.060549, 0.081712, 0.066181, 0.071867, 0.100716, 0.098513, 0.078022, 0.139895, 0.137348, 0.132295, 0.137348, 0.137348, 0.074921, 0.048328, 0.045352, 0.045352, 0.025762, 0.017138, 0.027463, 0.017138, 0.015078, 0.023534, 0.022306, 0.03976, 0.038042, 0.051831, 0.030611, 0.049374, 0.025762, 0.037156, 0.022667, 0.020876, 0.042364, 0.06184, 0.098513, 0.106997, 0.055536, 0.055536, 0.044297, 0.023534, 0.023087, 0.050641, 0.056825, 0.031287, 0.019109, 0.011518, 0.010672, 0.011669, 0.011106, 0.014586, 0.016826, 0.015344, 0.010221, 0.009977, 0.011518, 0.011903, 0.011518, 0.013016, 0.013016, 0.023087, 0.024393, 0.041405, 0.045352, 0.045352, 0.081712, 0.058088, 0.102787, 0.111485, 0.182256, 0.179055, 0.206376, 0.182256, 0.295083, 0.401658, 0.328603, 0.236433, 0.236433, 0.236433, 0.21291, 0.21291, 0.196879, 0.298791, 0.311707, 0.284882, 0.182256, 0.11371, 0.209395, 0.222385, 0.206376, 0.203355, 0.209395, 0.206376, 0.247041, 0.170161, 0.083462, 0.071867, 0.102787, 0.05306, 0.040537, 0.071867, 0.120615, 0.073402, 0.034068, 0.024393, 0.019401, 0.026338, 0.03976, 0.028107, 0.018415, 0.013437, 0.009977, 0.007422, 0.005623], '')</t>
  </si>
  <si>
    <t xml:space="preserve">F5S221|F5S221_9ENTR Prophage regulatory protein OS=Enterobacter hormaechei ATCC 49162 </t>
  </si>
  <si>
    <t>([0.497853, 0.529623, 0.541878, 0.433034, 0.461924, 0.40511, 0.332115, 0.349426, 0.384043, 0.311707, 0.335645, 0.366687, 0.394753, 0.384043, 0.387226, 0.483068, 0.394753, 0.422041, 0.390993, 0.394753, 0.370445, 0.374039, 0.36309, 0.370445, 0.366687, 0.284882, 0.346032, 0.414856, 0.36309, 0.346032, 0.422041, 0.414856, 0.418646, 0.366687, 0.257454, 0.25031, 0.182256, 0.25406, 0.31487, 0.26085, 0.26085, 0.26085, 0.161087, 0.18812, 0.125101, 0.182256, 0.25406, 0.243554, 0.17593, 0.232838, 0.167087, 0.173081, 0.173081, 0.116183, 0.134866, 0.134866, 0.090864, 0.092881, 0.088832, 0.090864, 0.081712, 0.050641, 0.030611, 0.028107, 0.016021, 0.025762, 0.028107, 0.027463, 0.022306, 0.027463, 0.020165, 0.024826, 0.018415, 0.013613, 0.016528, 0.010926, 0.018787, 0.024393], '')</t>
  </si>
  <si>
    <t xml:space="preserve">F5S222|F5S222_9ENTR Uncharacterized protein OS=Enterobacter hormaechei ATCC 49162 </t>
  </si>
  <si>
    <t>([0.284882, 0.31487, 0.219301, 0.25406, 0.298791, 0.339168, 0.239899, 0.182256, 0.132295, 0.155435, 0.17593, 0.191378, 0.26085, 0.185198, 0.229226, 0.318242, 0.332115, 0.324872, 0.31487, 0.31487, 0.222385, 0.15284, 0.158265, 0.173081, 0.182256, 0.17593, 0.109221, 0.116183, 0.11371, 0.17593, 0.118441, 0.118441, 0.076542, 0.071867, 0.0704, 0.088832, 0.088832, 0.050641, 0.031287, 0.034068, 0.0198, 0.019109, 0.018787, 0.019109, 0.029376, 0.030003, 0.018415, 0.033407, 0.034068, 0.034068, 0.021381, 0.034068, 0.020522, 0.034884, 0.034884, 0.06312, 0.069024, 0.038042, 0.069024, 0.066181, 0.06184, 0.06184, 0.11371, 0.116183, 0.111485, 0.102787, 0.100716, 0.164327, 0.15284, 0.225814, 0.301917, 0.295083, 0.291804, 0.387226, 0.311707, 0.232838, 0.232838, 0.216401, 0.216401, 0.229226, 0.318242, 0.332115, 0.332115, 0.332115, 0.41194, 0.436924, 0.454136, 0.444081, 0.433034, 0.335645, 0.346032, 0.359901, 0.36309, 0.380708, 0.380708, 0.444081, 0.529623, 0.436924, 0.324872, 0.324872, 0.31487, 0.321458, 0.308712, 0.380708, 0.31487, 0.332115, 0.222385, 0.142424, 0.15284, 0.164327, 0.182256, 0.185198, 0.109221, 0.111485, 0.111485, 0.098513, 0.10481, 0.102787, 0.155435, 0.275179, 0.268042, 0.257454, 0.239899, 0.167087, 0.170161, 0.243554, 0.134866, 0.200174, 0.243554, 0.222385, 0.200174, 0.264545, 0.222385, 0.308712, 0.308712, 0.196879, 0.142424, 0.085092, 0.10481, 0.067594, 0.056825, 0.102787, 0.106997, 0.122885, 0.111485, 0.073402, 0.041405, 0.088832, 0.090864, 0.071867, 0.064632, 0.042364, 0.042364, 0.032677, 0.018106, 0.028107, 0.032017, 0.049374, 0.096677, 0.079919, 0.144935, 0.15008, 0.144935, 0.134866, 0.067594, 0.074921, 0.111485, 0.167087, 0.164327, 0.109221, 0.155435, 0.116183, 0.170161, 0.182256, 0.247041, 0.359901, 0.390993, 0.390993, 0.318242, 0.288399, 0.298791, 0.281712, 0.284882, 0.219301, 0.219301, 0.291804, 0.291804, 0.219301, 0.21291, 0.15008, 0.147574, 0.15284, 0.225814, 0.232838, 0.236433, 0.236433, 0.229226, 0.116183, 0.116183, 0.116183, 0.06184, 0.056825, 0.058088, 0.044297, 0.038858, 0.043307, 0.035586, 0.064632, 0.100716, 0.10481, 0.161087, 0.161087, 0.111485, 0.086953, 0.088832, 0.055536, 0.059222, 0.059222, 0.069024, 0.122885, 0.196879, 0.216401, 0.236433, 0.132295, 0.132295, 0.132295, 0.125101, 0.173081, 0.158265, 0.164327, 0.155435, 0.088832, 0.155435, 0.209395, 0.243554, 0.247041, 0.30533, 0.31487, 0.321458, 0.401658, 0.308712, 0.291804, 0.366687, 0.291804, 0.414856, 0.444081, 0.450668, 0.414856, 0.342579, 0.268042, 0.194234, 0.139895, 0.147574, 0.142424, 0.161087, 0.111485, 0.066181, 0.041405, 0.041405, 0.041405, 0.044297, 0.071867, 0.071867, 0.050641, 0.081712, 0.037156, 0.03976, 0.067594, 0.066181, 0.088832, 0.134866, 0.15008, 0.15008, 0.222385, 0.209395, 0.132295, 0.206376, 0.268042, 0.349426, 0.324872, 0.236433, 0.229226, 0.229226, 0.247041, 0.225814, 0.229226, 0.229226, 0.216401, 0.236433, 0.281712, 0.318242, 0.239899, 0.295083, 0.36309, 0.26085, 0.191378, 0.257454, 0.257454, 0.18812, 0.200174, 0.200174, 0.25406, 0.229226, 0.206376, 0.167087, 0.229226, 0.182256, 0.298791, 0.278302, 0.196879, 0.134866], '')</t>
  </si>
  <si>
    <t xml:space="preserve">F5S223|F5S223_9ENTR Uncharacterized protein OS=Enterobacter hormaechei ATCC 49162 </t>
  </si>
  <si>
    <t>([0.58069, 0.613573, 0.575842, 0.585406, 0.483068, 0.401658, 0.444081, 0.465241, 0.408655, 0.401658, 0.422041, 0.440853, 0.42561, 0.398279, 0.328603, 0.328603, 0.40511, 0.40511, 0.30533, 0.311707, 0.311707, 0.308712, 0.30533, 0.257454, 0.264545, 0.332115, 0.40511, 0.31487, 0.318242, 0.384043, 0.42561, 0.418646, 0.387226, 0.380708, 0.377384, 0.458154, 0.433034, 0.366687, 0.366687, 0.36309, 0.339168, 0.418646, 0.40511, 0.380708, 0.450668, 0.42561, 0.408655, 0.387226, 0.468512, 0.440853, 0.408655, 0.342579], '')</t>
  </si>
  <si>
    <t xml:space="preserve">F5S224|F5S224_9ENTR Uncharacterized protein OS=Enterobacter hormaechei ATCC 49162 </t>
  </si>
  <si>
    <t>([0.328603, 0.219301, 0.275179, 0.308712, 0.298791, 0.352862, 0.401658, 0.408655, 0.321458, 0.352862, 0.401658, 0.461924, 0.444081, 0.444081, 0.458154, 0.384043, 0.321458, 0.324872, 0.324872, 0.342579, 0.4292, 0.324872, 0.41194, 0.31487, 0.229226, 0.275179, 0.275179, 0.264545, 0.295083, 0.342579, 0.352862, 0.328603, 0.232838, 0.25406, 0.25031, 0.236433, 0.236433, 0.219301, 0.219301, 0.206376, 0.132295, 0.079919, 0.144935, 0.15284, 0.158265, 0.144935, 0.079919, 0.079919, 0.073402, 0.069024, 0.109221, 0.118441, 0.127496, 0.170161, 0.098513, 0.069024, 0.034068, 0.064632, 0.100716, 0.094817, 0.120615, 0.173081, 0.158265, 0.139895, 0.122885, 0.194234, 0.18812, 0.194234, 0.179055, 0.191378, 0.129801, 0.06184, 0.055536, 0.024393, 0.026892, 0.045352, 0.067594, 0.092881, 0.054297, 0.043307, 0.092881, 0.096677, 0.083462, 0.137348, 0.116183, 0.102787, 0.071867, 0.134866, 0.196879, 0.158265, 0.106997, 0.15284], '')</t>
  </si>
  <si>
    <t xml:space="preserve">F5S225|F5S225_9ENTR Phage integrase family integrase/recombinase OS=Enterobacter hormaechei ATCC 49162 </t>
  </si>
  <si>
    <t>([0.284882, 0.321458, 0.232838, 0.268042, 0.30533, 0.332115, 0.352862, 0.380708, 0.374039, 0.301917, 0.232838, 0.209395, 0.147574, 0.167087, 0.167087, 0.239899, 0.209395, 0.203355, 0.203355, 0.225814, 0.311707, 0.308712, 0.311707, 0.311707, 0.311707, 0.247041, 0.247041, 0.18812, 0.18812, 0.236433, 0.321458, 0.408655, 0.472492, 0.59014, 0.517562, 0.398279, 0.31487, 0.243554, 0.239899, 0.158265, 0.098513, 0.066181, 0.0704, 0.067594, 0.106997, 0.106997, 0.147574, 0.155435, 0.206376, 0.125101, 0.066181, 0.069024, 0.042364, 0.043307, 0.026338, 0.021816, 0.047319, 0.083462, 0.122885, 0.120615, 0.127496, 0.142424, 0.196879, 0.167087, 0.182256, 0.18812, 0.127496, 0.111485, 0.10481, 0.10481, 0.11371, 0.173081, 0.147574, 0.132295, 0.085092, 0.092881, 0.164327, 0.142424, 0.137348, 0.170161, 0.196879, 0.278302, 0.342579, 0.349426, 0.295083, 0.288399, 0.284882, 0.366687, 0.398279, 0.318242, 0.295083, 0.387226, 0.390993, 0.42561, 0.440853, 0.483068, 0.562014, 0.458154, 0.468512, 0.472492, 0.461924, 0.436924, 0.433034, 0.42561, 0.31487, 0.40511, 0.40511, 0.321458, 0.25031, 0.25406, 0.332115, 0.275179, 0.203355, 0.21291, 0.203355, 0.25031, 0.284882, 0.203355, 0.295083, 0.301917, 0.295083, 0.298791, 0.298791, 0.203355, 0.182256, 0.291804, 0.219301, 0.142424, 0.206376, 0.271506, 0.18812, 0.196879, 0.278302, 0.352862, 0.281712, 0.194234, 0.232838, 0.173081, 0.170161, 0.18812, 0.17593, 0.18812, 0.191378, 0.185198, 0.25406, 0.278302, 0.281712, 0.278302, 0.36309, 0.394753, 0.31487, 0.401658, 0.301917, 0.301917, 0.298791, 0.271506, 0.284882, 0.278302, 0.342579, 0.342579, 0.225814, 0.232838, 0.222385, 0.225814, 0.203355, 0.170161, 0.120615, 0.118441, 0.144935, 0.15008, 0.127496, 0.125101, 0.120615, 0.18812, 0.120615, 0.071867, 0.100716, 0.134866, 0.116183, 0.06184, 0.11371, 0.109221, 0.106997, 0.06312, 0.058088, 0.056825, 0.090864, 0.142424, 0.144935, 0.194234, 0.15008, 0.161087, 0.243554, 0.243554, 0.182256, 0.268042, 0.257454, 0.295083, 0.21291, 0.239899, 0.257454, 0.257454, 0.281712, 0.295083, 0.408655, 0.342579, 0.370445, 0.328603, 0.225814, 0.247041, 0.216401, 0.26085, 0.243554, 0.236433, 0.209395, 0.295083, 0.291804, 0.311707, 0.308712, 0.42561, 0.433034, 0.418646, 0.321458, 0.394753, 0.298791, 0.284882, 0.366687, 0.284882, 0.31487, 0.339168, 0.243554, 0.21291, 0.219301, 0.229226, 0.139895, 0.139895, 0.139895, 0.120615, 0.179055, 0.191378, 0.125101, 0.122885, 0.229226, 0.225814, 0.185198, 0.275179, 0.264545, 0.167087, 0.164327, 0.164327, 0.127496, 0.129801, 0.106997, 0.054297, 0.042364, 0.083462, 0.100716, 0.096677, 0.116183, 0.129801, 0.06184, 0.102787, 0.081712, 0.038858, 0.055536, 0.0704, 0.0704, 0.036378, 0.06184, 0.088832, 0.051831, 0.111485, 0.086953, 0.139895, 0.229226, 0.257454, 0.26085, 0.182256, 0.11371, 0.078022, 0.038858, 0.066181, 0.064632, 0.054297, 0.092881, 0.109221, 0.118441, 0.109221, 0.18812, 0.203355, 0.236433, 0.243554, 0.155435, 0.278302, 0.18812, 0.185198, 0.196879, 0.18812, 0.239899, 0.239899, 0.31487, 0.408655, 0.356642, 0.318242, 0.380708, 0.318242, 0.318242, 0.318242, 0.243554, 0.219301, 0.200174, 0.209395, 0.284882, 0.370445, 0.335645, 0.450668, 0.359901, 0.268042, 0.173081, 0.225814, 0.222385, 0.21291, 0.206376, 0.298791, 0.324872, 0.339168, 0.40511, 0.436924, 0.356642, 0.436924, 0.472492, 0.483068, 0.468512, 0.387226, 0.359901, 0.359901, 0.328603, 0.332115, 0.384043, 0.408655, 0.275179, 0.352862, 0.328603, 0.216401, 0.216401, 0.243554, 0.239899, 0.147574, 0.125101, 0.129801, 0.0704, 0.0704, 0.056825, 0.056825, 0.098513, 0.071867, 0.071867, 0.0704, 0.120615, 0.100716, 0.155435, 0.257454, 0.185198, 0.182256, 0.284882, 0.278302, 0.222385, 0.219301, 0.247041, 0.247041, 0.30533, 0.414856, 0.328603, 0.356642, 0.36309, 0.352862, 0.352862, 0.366687, 0.384043, 0.384043, 0.422041, 0.352862, 0.36309, 0.447574, 0.414856, 0.414856, 0.408655, 0.4292, 0.433034, 0.440853, 0.447574, 0.444081, 0.36309, 0.447574, 0.377384, 0.298791, 0.328603, 0.414856, 0.401658, 0.384043, 0.374039, 0.374039, 0.374039, 0.36309, 0.284882, 0.229226, 0.232838, 0.239899, 0.239899, 0.179055, 0.264545, 0.271506, 0.203355, 0.288399, 0.281712, 0.366687, 0.454136, 0.42561, 0.436924, 0.450668, 0.398279, 0.349426, 0.387226, 0.390993, 0.291804, 0.366687, 0.480142, 0.472492, 0.450668, 0.436924, 0.486429, 0.450668, 0.41194, 0.497853, 0.454136, 0.433034, 0.380708, 0.321458], '')</t>
  </si>
  <si>
    <t>[33, 34, 96]</t>
  </si>
  <si>
    <t xml:space="preserve">F5S226|F5S226_9ENTR ISD1 transposase OS=Enterobacter hormaechei ATCC 49162 </t>
  </si>
  <si>
    <t>([0.401658, 0.4292, 0.311707, 0.349426, 0.377384, 0.281712, 0.200174, 0.122885, 0.088832, 0.06312, 0.083462, 0.06184, 0.06312, 0.031287, 0.028107, 0.027463, 0.050641, 0.042364, 0.100716, 0.098513, 0.096677, 0.05306, 0.064632, 0.073402, 0.0704, 0.076542, 0.15284, 0.232838, 0.370445, 0.36309, 0.422041, 0.42561, 0.549308, 0.553315, 0.675549, 0.562014, 0.585406, 0.59508, 0.59014, 0.447574, 0.4292, 0.36309, 0.458154, 0.31487, 0.346032, 0.352862, 0.342579, 0.288399, 0.203355, 0.158265, 0.179055, 0.203355, 0.194234, 0.167087, 0.085092, 0.098513, 0.164327, 0.090864, 0.092881, 0.060549, 0.071867, 0.073402, 0.11371, 0.055536, 0.120615, 0.144935, 0.147574, 0.122885, 0.086953, 0.139895, 0.094817, 0.142424, 0.081712, 0.085092, 0.049374, 0.111485, 0.066181, 0.073402, 0.106997, 0.058088, 0.094817, 0.109221, 0.071867, 0.069024, 0.092881, 0.050641, 0.05306, 0.049374, 0.034068, 0.050641, 0.044297, 0.086953, 0.081712, 0.139895, 0.081712, 0.155435, 0.100716, 0.132295, 0.0704, 0.081712, 0.109221, 0.10481, 0.161087, 0.219301, 0.25031, 0.321458, 0.401658, 0.308712, 0.311707, 0.31487, 0.31487, 0.26085, 0.25406, 0.268042, 0.158265, 0.216401, 0.203355, 0.26085, 0.298791, 0.356642, 0.295083, 0.332115, 0.243554, 0.243554, 0.144935, 0.076542, 0.078022, 0.092881, 0.15284, 0.15284, 0.25406, 0.284882, 0.377384, 0.380708, 0.342579, 0.346032, 0.288399, 0.278302, 0.275179, 0.170161, 0.203355, 0.26085, 0.271506, 0.26085, 0.243554, 0.356642, 0.454136, 0.356642, 0.247041, 0.25406, 0.155435, 0.085092, 0.054297, 0.025316, 0.023087, 0.028695, 0.033407, 0.06184, 0.067594, 0.046336, 0.088832, 0.088832, 0.054297, 0.054297, 0.102787, 0.106997, 0.049374, 0.027463, 0.046336, 0.051831, 0.028695, 0.06184, 0.0704, 0.111485, 0.191378, 0.219301, 0.209395, 0.30533, 0.288399, 0.196879, 0.275179, 0.295083, 0.239899, 0.335645, 0.349426, 0.346032, 0.359901, 0.387226, 0.465241, 0.480142, 0.549308, 0.666105, 0.534167, 0.521092, 0.480142, 0.486429, 0.380708, 0.377384, 0.36309, 0.377384, 0.436924, 0.308712, 0.308712, 0.328603, 0.298791, 0.247041, 0.203355, 0.161087, 0.236433, 0.206376, 0.15284, 0.120615, 0.085092], '')</t>
  </si>
  <si>
    <t>[32, 33, 34, 35, 36, 37, 38, 190, 191, 192, 193]</t>
  </si>
  <si>
    <t xml:space="preserve">F5S227|F5S227_9ENTR Uncharacterized protein OS=Enterobacter hormaechei ATCC 49162 </t>
  </si>
  <si>
    <t>([0.359901, 0.444081, 0.308712, 0.25406, 0.179055, 0.25031, 0.288399, 0.219301, 0.243554, 0.18812, 0.239899, 0.268042, 0.268042, 0.356642, 0.275179, 0.209395, 0.209395, 0.194234, 0.194234, 0.194234, 0.26085, 0.173081, 0.147574, 0.15008, 0.144935, 0.21291, 0.111485, 0.10481, 0.167087, 0.167087, 0.167087, 0.147574, 0.098513, 0.098513, 0.100716, 0.164327, 0.219301, 0.15008, 0.15008, 0.147574, 0.094817, 0.094817, 0.094817, 0.100716, 0.144935, 0.147574, 0.127496, 0.15284, 0.164327, 0.167087, 0.167087, 0.21291, 0.21291, 0.203355, 0.206376, 0.200174, 0.216401, 0.18812, 0.264545, 0.311707, 0.311707, 0.398279, 0.398279, 0.490133, 0.480142, 0.509769, 0.59508, 0.648219, 0.604312, 0.59508, 0.541878, 0.541878, 0.59014, 0.59014, 0.59014, 0.585406, 0.486429, 0.461924, 0.490133, 0.390993, 0.324872, 0.301917, 0.268042, 0.236433, 0.196879, 0.170161, 0.139895, 0.100716, 0.067594, 0.122885, 0.085092], '')</t>
  </si>
  <si>
    <t>[65, 66, 67, 68, 69, 70, 71, 72, 73, 74, 75]</t>
  </si>
  <si>
    <t xml:space="preserve">F5S228|F5S228_9ENTR ISD1 transposase OS=Enterobacter hormaechei ATCC 49162 </t>
  </si>
  <si>
    <t>([0.339168, 0.236433, 0.275179, 0.30533, 0.335645, 0.384043, 0.401658, 0.414856, 0.349426, 0.366687, 0.394753, 0.401658, 0.308712, 0.311707, 0.308712, 0.229226, 0.321458, 0.247041, 0.264545, 0.36309, 0.359901, 0.298791, 0.301917, 0.301917, 0.30533, 0.247041, 0.155435, 0.164327, 0.164327, 0.232838, 0.164327, 0.134866, 0.120615, 0.17593, 0.170161, 0.139895, 0.196879, 0.155435, 0.222385, 0.167087, 0.10481], '')</t>
  </si>
  <si>
    <t xml:space="preserve">F5S229|F5S229_9ENTR ISD1 transposase OS=Enterobacter hormaechei ATCC 49162 </t>
  </si>
  <si>
    <t>([0.342579, 0.26085, 0.25406, 0.206376, 0.155435, 0.182256, 0.209395, 0.173081, 0.206376, 0.196879, 0.216401, 0.25406, 0.257454, 0.200174, 0.229226, 0.229226, 0.264545, 0.203355, 0.203355, 0.203355, 0.170161, 0.229226, 0.222385, 0.25031, 0.311707, 0.346032, 0.356642, 0.275179, 0.25406, 0.257454, 0.268042, 0.25031, 0.219301, 0.185198, 0.229226, 0.200174, 0.161087, 0.21291, 0.271506, 0.21291], '')</t>
  </si>
  <si>
    <t xml:space="preserve">F5S230|F5S230_9ENTR Uncharacterized protein OS=Enterobacter hormaechei ATCC 49162 </t>
  </si>
  <si>
    <t>([0.324872, 0.284882, 0.324872, 0.275179, 0.232838, 0.271506, 0.200174, 0.243554, 0.275179, 0.31487, 0.339168, 0.321458, 0.284882, 0.291804, 0.196879, 0.206376, 0.25031, 0.243554, 0.15284, 0.173081, 0.26085, 0.264545, 0.232838, 0.243554, 0.298791, 0.278302, 0.271506, 0.349426, 0.278302, 0.30533, 0.25406, 0.17593, 0.229226, 0.264545, 0.257454, 0.359901, 0.41194, 0.387226, 0.36309, 0.461924, 0.40511, 0.387226, 0.352862, 0.447574, 0.398279, 0.36309], '')</t>
  </si>
  <si>
    <t xml:space="preserve">F5S231|F5S231_9ENTR Lipoprotein OS=Enterobacter hormaechei ATCC 49162 </t>
  </si>
  <si>
    <t>([0.088832, 0.054297, 0.079919, 0.06184, 0.034068, 0.047319, 0.034068, 0.044297, 0.058088, 0.044297, 0.058088, 0.058088, 0.059222, 0.036378, 0.034884, 0.076542, 0.050641, 0.029376, 0.058088, 0.094817, 0.085092, 0.083462, 0.129801, 0.127496, 0.182256, 0.247041, 0.216401, 0.30533, 0.236433, 0.247041, 0.321458, 0.321458, 0.352862, 0.352862, 0.433034, 0.436924, 0.41194, 0.483068, 0.476583, 0.476583, 0.370445, 0.359901, 0.380708, 0.377384, 0.394753, 0.41194, 0.41194, 0.447574, 0.36309, 0.352862, 0.335645, 0.328603, 0.291804, 0.216401, 0.232838, 0.239899, 0.236433, 0.164327, 0.170161, 0.239899, 0.225814, 0.225814, 0.321458, 0.229226, 0.167087, 0.155435, 0.085092, 0.122885, 0.083462, 0.129801, 0.196879, 0.21291, 0.21291, 0.243554, 0.247041, 0.229226, 0.185198, 0.203355, 0.30533, 0.301917, 0.298791, 0.308712, 0.418646, 0.414856, 0.494003, 0.534167, 0.42561, 0.433034, 0.414856, 0.497853, 0.390993, 0.390993, 0.298791, 0.298791, 0.328603, 0.414856, 0.4292, 0.380708, 0.278302, 0.243554, 0.191378, 0.134866, 0.127496, 0.073402, 0.042364, 0.043307, 0.060549, 0.120615, 0.179055, 0.109221, 0.059222, 0.120615, 0.127496, 0.194234, 0.21291, 0.194234, 0.182256, 0.127496, 0.194234, 0.18812, 0.203355, 0.170161, 0.173081, 0.200174, 0.291804, 0.41194, 0.418646, 0.40511, 0.401658, 0.31487, 0.408655, 0.418646, 0.332115, 0.264545, 0.268042, 0.25031, 0.243554, 0.26085, 0.216401, 0.216401, 0.298791, 0.298791, 0.40511, 0.394753, 0.377384, 0.288399, 0.257454, 0.26085, 0.182256, 0.182256, 0.288399, 0.288399, 0.328603, 0.394753, 0.394753, 0.318242, 0.321458, 0.232838, 0.216401, 0.335645, 0.271506, 0.268042, 0.182256, 0.122885, 0.203355, 0.191378, 0.278302, 0.278302, 0.196879, 0.185198, 0.15284, 0.111485, 0.081712, 0.079919, 0.064632, 0.079919, 0.116183, 0.081712, 0.15008, 0.111485], '')</t>
  </si>
  <si>
    <t xml:space="preserve">F5S232|F5S232_9ENTR Adhesin OS=Enterobacter hormaechei ATCC 49162 </t>
  </si>
  <si>
    <t>([0.15008, 0.21291, 0.271506, 0.173081, 0.167087, 0.158265, 0.15284, 0.194234, 0.216401, 0.167087, 0.194234, 0.164327, 0.170161, 0.173081, 0.26085, 0.332115, 0.284882, 0.275179, 0.229226, 0.278302, 0.278302, 0.278302, 0.209395, 0.196879, 0.278302, 0.324872, 0.281712, 0.349426, 0.359901, 0.359901, 0.40511, 0.41194, 0.40511, 0.346032, 0.346032, 0.308712, 0.295083, 0.271506, 0.298791, 0.394753, 0.387226, 0.40511, 0.497853, 0.562014, 0.497853, 0.422041, 0.349426, 0.394753, 0.356642, 0.298791, 0.236433, 0.179055, 0.200174, 0.281712, 0.232838, 0.206376, 0.203355, 0.203355, 0.196879, 0.170161, 0.15284, 0.102787, 0.076542, 0.067594, 0.067594, 0.066181, 0.06184, 0.05306, 0.051831, 0.032017, 0.038858, 0.047319, 0.090864, 0.0704, 0.0704, 0.06312, 0.085092, 0.056825, 0.06184, 0.06184, 0.038042, 0.038042, 0.055536, 0.040537, 0.040537, 0.045352, 0.078022, 0.139895, 0.206376, 0.236433, 0.25031, 0.268042, 0.21291, 0.137348, 0.137348, 0.137348, 0.191378, 0.182256, 0.278302, 0.173081, 0.236433, 0.324872, 0.321458, 0.284882, 0.288399, 0.26085, 0.284882, 0.257454, 0.25406, 0.25406, 0.17593, 0.179055, 0.139895, 0.216401, 0.298791, 0.301917, 0.216401, 0.216401, 0.219301, 0.216401, 0.311707, 0.311707, 0.247041, 0.161087, 0.203355, 0.295083, 0.324872, 0.321458, 0.339168, 0.328603, 0.298791, 0.346032, 0.332115, 0.370445, 0.370445, 0.332115, 0.332115, 0.384043, 0.41194, 0.370445, 0.278302, 0.196879, 0.18812, 0.239899, 0.332115, 0.219301, 0.200174, 0.203355, 0.102787, 0.074921, 0.094817, 0.081712, 0.060549, 0.06312, 0.041405, 0.05306, 0.045352, 0.025316, 0.030003, 0.032677, 0.03976, 0.060549, 0.083462, 0.047319, 0.033407, 0.033407, 0.0704, 0.050641, 0.049374, 0.090864, 0.092881, 0.041405, 0.045352, 0.074921, 0.134866, 0.122885, 0.06184, 0.086953, 0.158265, 0.161087, 0.122885, 0.122885, 0.15284, 0.18812, 0.278302, 0.346032, 0.346032, 0.335645, 0.40511, 0.401658, 0.401658, 0.461924, 0.525368, 0.575842, 0.59508, 0.575842, 0.680603, 0.779859, 0.784345, 0.771762, 0.771762, 0.834292, 0.846163, 0.834292, 0.823549, 0.83125], '')</t>
  </si>
  <si>
    <t>[43, 192, 193, 194, 195, 196, 197, 198, 199, 200, 201, 202, 203, 204, 205]</t>
  </si>
  <si>
    <t xml:space="preserve">F5S233|F5S233_9ENTR Adenylate cyclase OS=Enterobacter hormaechei ATCC 49162 </t>
  </si>
  <si>
    <t>([0.59014, 0.618285, 0.5017, 0.4292, 0.440853, 0.359901, 0.36309, 0.401658, 0.374039, 0.398279, 0.414856, 0.454136, 0.461924, 0.394753, 0.335645, 0.408655, 0.414856, 0.387226, 0.36309, 0.436924, 0.458154, 0.4292, 0.436924, 0.458154, 0.557691, 0.562014, 0.671169, 0.671169, 0.653063, 0.720929, 0.632174, 0.632174, 0.622677, 0.613573, 0.608892, 0.690604, 0.690604, 0.685117, 0.604312, 0.648219, 0.661982, 0.608892, 0.549308, 0.545602, 0.618285, 0.56648, 0.517562, 0.517562, 0.553315, 0.553315, 0.476583, 0.534167, 0.525368, 0.509769, 0.490133, 0.553315, 0.538167, 0.517562, 0.480142, 0.557691, 0.534167, 0.509769, 0.5017], '')</t>
  </si>
  <si>
    <t>[0, 1, 2, 24, 25, 26, 27, 28, 29, 30, 31, 32, 33, 34, 35, 36, 37, 38, 39, 40, 41, 42, 43, 44, 45, 46, 47, 48, 49, 51, 52, 53, 55, 56, 57, 59, 60, 61, 62]</t>
  </si>
  <si>
    <t xml:space="preserve">F5S234|F5S234_9ENTR Adhesin OS=Enterobacter hormaechei ATCC 49162 </t>
  </si>
  <si>
    <t>([0.823549, 0.626927, 0.585406, 0.618285, 0.666105, 0.671169, 0.59014, 0.525368, 0.472492, 0.51388, 0.538167, 0.575842, 0.483068, 0.440853, 0.41194, 0.401658, 0.490133, 0.480142, 0.458154, 0.40511, 0.447574, 0.41194, 0.476583, 0.444081, 0.359901, 0.342579, 0.359901, 0.418646, 0.472492, 0.447574, 0.436924, 0.387226, 0.366687, 0.444081, 0.40511, 0.380708, 0.398279, 0.398279, 0.408655, 0.398279, 0.422041, 0.384043, 0.384043, 0.335645, 0.408655, 0.486429, 0.454136, 0.401658, 0.40511, 0.433034, 0.521092, 0.525368, 0.570702, 0.534167, 0.525368, 0.525368, 0.494003, 0.51388, 0.483068, 0.450668, 0.444081, 0.450668, 0.422041, 0.422041, 0.422041, 0.332115, 0.370445, 0.394753, 0.433034, 0.4292, 0.414856, 0.384043, 0.328603, 0.275179, 0.324872, 0.257454, 0.328603, 0.356642, 0.318242, 0.318242, 0.321458, 0.298791, 0.291804, 0.268042, 0.295083, 0.271506, 0.275179, 0.21291, 0.229226, 0.229226, 0.229226, 0.167087, 0.203355, 0.275179, 0.301917, 0.308712, 0.356642, 0.328603, 0.281712, 0.25406, 0.278302, 0.216401, 0.194234, 0.200174, 0.222385, 0.147574, 0.229226, 0.31487, 0.339168, 0.328603, 0.328603, 0.247041, 0.30533, 0.288399, 0.25406, 0.229226, 0.219301, 0.196879, 0.229226, 0.275179, 0.275179, 0.275179, 0.324872, 0.349426, 0.268042, 0.318242, 0.41194, 0.36309, 0.271506, 0.288399, 0.288399, 0.288399, 0.377384, 0.408655, 0.335645, 0.332115, 0.380708, 0.356642, 0.328603, 0.318242, 0.352862, 0.380708, 0.301917, 0.301917, 0.324872, 0.370445, 0.342579, 0.335645, 0.291804, 0.370445, 0.268042, 0.26085, 0.26085, 0.239899, 0.134866, 0.203355, 0.158265, 0.158265, 0.185198, 0.278302, 0.278302, 0.18812, 0.196879, 0.281712, 0.281712, 0.229226, 0.284882, 0.311707, 0.295083, 0.374039, 0.356642, 0.440853, 0.422041, 0.408655, 0.387226, 0.505461, 0.476583, 0.562014], '')</t>
  </si>
  <si>
    <t>[0, 1, 2, 3, 4, 5, 6, 7, 9, 10, 11, 50, 51, 52, 53, 54, 55, 57, 175, 177]</t>
  </si>
  <si>
    <t xml:space="preserve">F5S235|F5S235_9ENTR Uncharacterized protein OS=Enterobacter hormaechei ATCC 49162 </t>
  </si>
  <si>
    <t>([0.11371, 0.155435, 0.21291, 0.25406, 0.247041, 0.288399, 0.321458, 0.342579, 0.370445, 0.394753, 0.414856, 0.450668, 0.461924, 0.458154, 0.557691, 0.56648, 0.585406, 0.505461, 0.497853, 0.608892, 0.51388, 0.517562, 0.483068, 0.476583, 0.480142, 0.525368, 0.525368, 0.490133, 0.444081, 0.380708, 0.380708, 0.288399, 0.25406, 0.288399, 0.264545, 0.239899, 0.206376, 0.158265, 0.243554, 0.308712, 0.271506, 0.356642], '')</t>
  </si>
  <si>
    <t>[14, 15, 16, 17, 19, 20, 21, 25, 26]</t>
  </si>
  <si>
    <t xml:space="preserve">F5S236|F5S236_9ENTR Immunity protein 45 domain-containing protein OS=Enterobacter hormaechei ATCC 49162 </t>
  </si>
  <si>
    <t>([0.030003, 0.043307, 0.058088, 0.081712, 0.11371, 0.083462, 0.042364, 0.05306, 0.034068, 0.050641, 0.051831, 0.045352, 0.025316, 0.054297, 0.050641, 0.051831, 0.111485, 0.06184, 0.036378, 0.041405, 0.020522, 0.027463, 0.019401, 0.012491, 0.013265, 0.008723, 0.007315, 0.01227, 0.013265, 0.020876, 0.018787, 0.013437, 0.013613, 0.016021, 0.013821, 0.023087, 0.021381, 0.018106, 0.030611, 0.03976, 0.037156, 0.043307, 0.032677, 0.028107, 0.028107, 0.025762, 0.025316, 0.06184, 0.029376, 0.032017, 0.032677, 0.026338, 0.047319, 0.076542, 0.127496, 0.132295, 0.129801, 0.109221, 0.064632, 0.064632, 0.083462, 0.090864, 0.086953, 0.100716, 0.098513, 0.170161, 0.185198, 0.182256, 0.137348, 0.216401, 0.118441, 0.069024, 0.044297, 0.05306, 0.054297, 0.035586, 0.037156, 0.025316, 0.034884, 0.069024, 0.045352, 0.040537, 0.020522, 0.021381, 0.034884, 0.0704, 0.034884, 0.021381, 0.032677, 0.041405, 0.050641, 0.051831, 0.10481, 0.158265, 0.118441, 0.088832, 0.100716, 0.071867, 0.100716, 0.06312, 0.038858, 0.058088, 0.042364], '')</t>
  </si>
  <si>
    <t xml:space="preserve">F5S238|F5S238_9ENTR HlyB family hemolysin activator protein OS=Enterobacter hormaechei ATCC 49162 </t>
  </si>
  <si>
    <t>([0.096677, 0.10481, 0.144935, 0.106997, 0.144935, 0.10481, 0.076542, 0.06184, 0.079919, 0.102787, 0.106997, 0.10481, 0.102787, 0.085092, 0.071867, 0.085092, 0.059222, 0.098513, 0.18812, 0.15284, 0.18812, 0.26085, 0.298791, 0.301917, 0.278302, 0.278302, 0.36309, 0.447574, 0.525368, 0.538167, 0.545602, 0.483068, 0.42561, 0.525368, 0.58069, 0.632174, 0.59508, 0.703578, 0.716283, 0.666105, 0.728858, 0.733139, 0.618285, 0.626927, 0.618285, 0.733139, 0.685117, 0.553315, 0.465241, 0.494003, 0.483068, 0.51388, 0.525368, 0.642678, 0.671169, 0.666105, 0.666105, 0.618285, 0.494003, 0.490133, 0.534167, 0.521092, 0.5017, 0.661982, 0.541878, 0.433034, 0.366687, 0.30533, 0.394753, 0.465241, 0.332115, 0.349426, 0.229226, 0.298791, 0.295083, 0.229226, 0.222385, 0.142424, 0.106997, 0.182256, 0.209395, 0.179055, 0.147574, 0.147574, 0.129801, 0.185198, 0.203355, 0.275179, 0.335645, 0.374039, 0.275179, 0.278302, 0.278302, 0.366687, 0.301917, 0.216401, 0.26085, 0.225814, 0.284882, 0.359901, 0.281712, 0.25406, 0.25031, 0.200174, 0.209395, 0.209395, 0.191378, 0.203355, 0.196879, 0.239899, 0.122885, 0.139895, 0.142424, 0.134866, 0.125101, 0.185198, 0.18812, 0.11371, 0.137348, 0.155435, 0.155435, 0.203355, 0.120615, 0.078022, 0.132295, 0.134866, 0.129801, 0.158265, 0.15008, 0.147574, 0.139895, 0.232838, 0.247041, 0.26085, 0.264545, 0.194234, 0.167087, 0.182256, 0.18812, 0.191378, 0.194234, 0.194234, 0.147574, 0.239899, 0.318242, 0.222385, 0.209395, 0.137348, 0.137348, 0.203355, 0.147574, 0.170161, 0.17593, 0.232838, 0.311707, 0.222385, 0.295083, 0.288399, 0.352862, 0.324872, 0.346032, 0.346032, 0.268042, 0.359901, 0.352862, 0.346032, 0.349426, 0.271506, 0.36309, 0.268042, 0.264545, 0.339168, 0.219301, 0.222385, 0.236433, 0.229226, 0.275179, 0.295083, 0.339168, 0.25406, 0.366687, 0.328603, 0.264545, 0.346032, 0.339168, 0.335645, 0.374039, 0.394753, 0.494003, 0.390993, 0.490133, 0.398279, 0.30533, 0.4292, 0.41194, 0.41194, 0.41194, 0.458154, 0.440853, 0.346032, 0.422041, 0.346032, 0.284882, 0.359901, 0.281712, 0.275179, 0.247041, 0.216401, 0.311707, 0.311707, 0.295083, 0.311707, 0.321458, 0.398279, 0.366687, 0.36309, 0.288399, 0.288399, 0.17593, 0.185198, 0.278302, 0.278302, 0.339168, 0.414856, 0.398279, 0.480142, 0.480142, 0.51388, 0.51388, 0.476583, 0.472492, 0.497853, 0.476583, 0.56648, 0.538167, 0.450668, 0.374039, 0.436924, 0.454136, 0.59014, 0.483068, 0.390993, 0.398279, 0.318242, 0.278302, 0.295083, 0.291804, 0.18812, 0.111485, 0.067594, 0.064632, 0.060549, 0.098513, 0.092881, 0.088832, 0.102787, 0.164327, 0.144935, 0.142424, 0.142424, 0.129801, 0.18812, 0.271506, 0.243554, 0.332115, 0.370445, 0.26085, 0.236433, 0.308712, 0.408655, 0.4292, 0.4292, 0.346032, 0.380708, 0.301917, 0.30533, 0.229226, 0.222385, 0.247041, 0.179055, 0.17593, 0.118441, 0.116183, 0.066181, 0.076542, 0.038042, 0.034068, 0.0704, 0.049374, 0.036378, 0.034884, 0.050641, 0.031287, 0.056825, 0.048328, 0.086953, 0.086953, 0.086953, 0.045352, 0.040537, 0.067594, 0.06184, 0.102787, 0.106997, 0.173081, 0.17593, 0.288399, 0.295083, 0.281712, 0.36309, 0.36309, 0.370445, 0.370445, 0.444081, 0.339168, 0.275179, 0.18812, 0.109221, 0.167087, 0.275179, 0.370445, 0.374039, 0.298791, 0.295083, 0.291804, 0.284882, 0.225814, 0.203355, 0.17593, 0.179055, 0.116183, 0.17593, 0.167087, 0.164327, 0.109221, 0.18812, 0.236433, 0.321458, 0.335645, 0.25406, 0.25031, 0.25406, 0.194234, 0.194234, 0.132295, 0.116183, 0.116183, 0.15008, 0.15008, 0.173081, 0.167087, 0.170161, 0.164327, 0.164327, 0.109221, 0.164327, 0.098513, 0.102787, 0.059222, 0.109221, 0.164327, 0.161087, 0.164327, 0.209395, 0.21291, 0.264545, 0.281712, 0.284882, 0.236433, 0.216401, 0.222385, 0.15284, 0.232838, 0.271506, 0.278302, 0.25031, 0.26085, 0.349426, 0.352862, 0.374039, 0.390993, 0.298791, 0.191378, 0.185198, 0.164327, 0.25031, 0.284882, 0.298791, 0.288399, 0.349426, 0.370445, 0.380708, 0.468512, 0.461924, 0.374039, 0.40511, 0.517562, 0.486429, 0.486429, 0.374039, 0.42561, 0.387226, 0.394753, 0.5017, 0.408655, 0.447574, 0.436924, 0.422041, 0.308712, 0.328603, 0.31487, 0.349426, 0.25406, 0.225814, 0.225814, 0.281712, 0.167087, 0.102787, 0.069024, 0.037156, 0.073402, 0.073402, 0.051831, 0.054297, 0.028695, 0.051831, 0.026338, 0.024826, 0.031287, 0.066181, 0.059222, 0.036378, 0.017447, 0.028695, 0.032677, 0.034884, 0.034068, 0.033407, 0.06184, 0.066181, 0.111485, 0.111485, 0.127496, 0.17593, 0.25406, 0.298791, 0.281712, 0.380708, 0.275179, 0.236433, 0.247041, 0.264545, 0.247041, 0.25406, 0.243554, 0.25406, 0.247041, 0.268042, 0.352862, 0.356642, 0.342579, 0.243554, 0.232838, 0.229226, 0.243554, 0.170161, 0.232838, 0.15284, 0.142424, 0.164327, 0.090864, 0.083462, 0.044297, 0.098513, 0.090864, 0.055536, 0.055536, 0.055536, 0.034884, 0.034884, 0.023534, 0.024826, 0.038042, 0.033407, 0.019109, 0.018106, 0.030611, 0.029376, 0.028107, 0.018106, 0.028107, 0.055536, 0.058088, 0.100716, 0.047319, 0.092881, 0.142424, 0.074921, 0.058088, 0.079919, 0.079919, 0.116183, 0.111485, 0.069024, 0.081712, 0.137348, 0.109221, 0.060549, 0.060549, 0.064632, 0.111485, 0.096677, 0.100716, 0.102787, 0.092881, 0.085092, 0.042364, 0.042364, 0.078022, 0.100716, 0.050641, 0.050641, 0.032677, 0.060549, 0.118441, 0.137348, 0.094817, 0.120615, 0.116183, 0.134866, 0.222385, 0.129801, 0.094817, 0.076542, 0.085092, 0.096677, 0.158265, 0.167087, 0.127496, 0.098513, 0.048328, 0.054297, 0.049374, 0.034068, 0.032677, 0.021816, 0.015694, 0.011518, 0.009187, 0.011106, 0.008002, 0.006245, 0.007555, 0.009015, 0.008075, 0.005318, 0.003757, 0.00283], '')</t>
  </si>
  <si>
    <t>[28, 29, 30, 33, 34, 35, 36, 37, 38, 39, 40, 41, 42, 43, 44, 45, 46, 47, 51, 52, 53, 54, 55, 56, 57, 60, 61, 62, 63, 64, 227, 228, 233, 234, 239, 396, 403]</t>
  </si>
  <si>
    <t xml:space="preserve">F5S239|F5S239_9ENTR Heat shock protein DnaJ domain protein OS=Enterobacter hormaechei ATCC 49162 </t>
  </si>
  <si>
    <t>([0.127496, 0.161087, 0.222385, 0.222385, 0.142424, 0.18812, 0.127496, 0.167087, 0.203355, 0.243554, 0.281712, 0.21291, 0.134866, 0.134866, 0.109221, 0.185198, 0.118441, 0.129801, 0.194234, 0.11371, 0.179055, 0.278302, 0.298791, 0.25406, 0.179055, 0.275179, 0.275179, 0.370445, 0.271506, 0.268042, 0.229226, 0.139895, 0.155435, 0.17593, 0.15008, 0.094817, 0.096677, 0.173081, 0.164327, 0.185198, 0.196879, 0.206376, 0.170161, 0.142424, 0.100716, 0.173081, 0.142424, 0.081712, 0.079919, 0.116183, 0.058088, 0.040537, 0.074921, 0.11371, 0.170161, 0.182256, 0.236433, 0.164327, 0.158265, 0.191378, 0.098513, 0.144935, 0.147574, 0.196879, 0.225814, 0.229226, 0.216401, 0.216401, 0.30533, 0.295083, 0.236433, 0.352862, 0.352862, 0.346032, 0.321458, 0.236433, 0.25406, 0.288399, 0.349426, 0.26085, 0.216401, 0.335645, 0.264545, 0.173081, 0.15008, 0.142424, 0.203355, 0.243554, 0.243554, 0.236433, 0.173081, 0.26085, 0.25406, 0.25406, 0.268042, 0.301917, 0.281712, 0.288399, 0.288399, 0.216401, 0.219301, 0.142424, 0.134866, 0.194234, 0.200174, 0.194234, 0.236433, 0.173081, 0.139895, 0.167087, 0.179055, 0.164327, 0.10481, 0.090864, 0.094817, 0.085092, 0.078022, 0.15008, 0.090864, 0.073402, 0.125101, 0.127496, 0.222385, 0.155435, 0.155435, 0.219301, 0.222385, 0.191378, 0.243554, 0.275179, 0.247041, 0.232838, 0.311707, 0.377384, 0.40511, 0.490133, 0.509769, 0.436924, 0.414856, 0.486429, 0.444081, 0.444081, 0.529623, 0.436924, 0.497853, 0.490133, 0.509769, 0.483068, 0.418646, 0.447574, 0.380708, 0.335645, 0.328603, 0.346032, 0.284882, 0.284882, 0.268042, 0.25031, 0.21291, 0.21291, 0.229226, 0.225814, 0.25406, 0.232838, 0.311707, 0.328603, 0.291804, 0.291804, 0.291804, 0.332115, 0.332115, 0.370445, 0.42561, 0.444081, 0.447574, 0.450668, 0.450668, 0.472492, 0.490133, 0.632174, 0.671169, 0.56648, 0.562014, 0.497853, 0.538167, 0.454136, 0.387226, 0.42561, 0.422041, 0.422041, 0.418646, 0.418646, 0.366687, 0.384043, 0.401658, 0.390993, 0.387226, 0.387226, 0.370445, 0.366687, 0.370445, 0.359901, 0.465241, 0.525368, 0.538167, 0.529623, 0.59014, 0.671169, 0.703578, 0.703578, 0.707965, 0.750527, 0.750527, 0.83125, 0.745909, 0.728858, 0.728858, 0.724957, 0.707965, 0.724957, 0.724957, 0.741537, 0.759478, 0.720929, 0.724957, 0.73685, 0.657645, 0.671169, 0.59014, 0.56648, 0.562014, 0.585406, 0.56648, 0.570702, 0.490133, 0.58069, 0.59014, 0.59508, 0.707965, 0.703578, 0.716283, 0.716283, 0.59917, 0.570702, 0.545602, 0.486429, 0.380708, 0.42561, 0.444081, 0.490133, 0.505461, 0.5017, 0.4292, 0.370445, 0.374039, 0.480142, 0.486429, 0.41194, 0.346032, 0.321458, 0.342579, 0.339168, 0.264545, 0.332115, 0.342579, 0.359901, 0.408655, 0.529623, 0.529623, 0.5017, 0.5017, 0.436924, 0.447574, 0.447574, 0.525368, 0.51388, 0.454136, 0.440853, 0.517562, 0.570702, 0.59917, 0.59917, 0.509769, 0.585406, 0.56648, 0.468512, 0.447574, 0.468512, 0.390993, 0.342579, 0.342579, 0.349426, 0.342579, 0.342579, 0.414856, 0.40511, 0.308712, 0.332115, 0.374039, 0.349426, 0.346032, 0.324872, 0.31487, 0.387226, 0.380708, 0.332115, 0.422041, 0.444081, 0.374039, 0.447574, 0.497853, 0.4292, 0.433034, 0.497853, 0.486429, 0.458154, 0.436924, 0.541878, 0.468512, 0.422041, 0.447574, 0.472492, 0.40511, 0.41194, 0.408655, 0.346032, 0.352862, 0.349426, 0.349426, 0.346032, 0.31487, 0.332115, 0.339168, 0.359901, 0.359901, 0.374039, 0.40511, 0.42561, 0.321458, 0.308712, 0.243554, 0.17593, 0.170161, 0.247041, 0.164327, 0.158265, 0.236433, 0.275179, 0.275179, 0.239899, 0.229226, 0.158265, 0.132295, 0.196879, 0.191378, 0.206376, 0.194234, 0.164327, 0.109221, 0.179055, 0.26085, 0.268042, 0.271506, 0.25031, 0.25031, 0.25031, 0.26085, 0.17593, 0.196879, 0.132295, 0.15008, 0.232838, 0.30533, 0.332115, 0.25031, 0.26085, 0.281712, 0.26085, 0.26085, 0.31487, 0.295083, 0.25406, 0.30533, 0.352862, 0.356642, 0.324872, 0.414856, 0.366687, 0.480142], '')</t>
  </si>
  <si>
    <t>[136, 142, 146, 179, 180, 181, 182, 184, 203, 204, 205, 206, 207, 208, 209, 210, 211, 212, 213, 214, 215, 216, 217, 218, 219, 220, 221, 222, 223, 224, 225, 226, 227, 228, 229, 230, 231, 232, 233, 235, 236, 237, 238, 239, 240, 241, 242, 243, 244, 250, 251, 267, 268, 269, 270, 274, 275, 278, 279, 280, 281, 282, 283, 284, 317]</t>
  </si>
  <si>
    <t xml:space="preserve">F5S240|F5S240_9ENTR Iron utilization protein OS=Enterobacter hormaechei ATCC 49162 </t>
  </si>
  <si>
    <t>([0.450668, 0.5017, 0.541878, 0.42561, 0.440853, 0.318242, 0.339168, 0.380708, 0.31487, 0.349426, 0.311707, 0.268042, 0.281712, 0.288399, 0.298791, 0.298791, 0.321458, 0.288399, 0.25031, 0.264545, 0.225814, 0.25031, 0.229226, 0.155435, 0.17593, 0.122885, 0.216401, 0.225814, 0.225814, 0.281712, 0.194234, 0.264545, 0.346032, 0.247041, 0.239899, 0.222385, 0.219301, 0.281712, 0.182256, 0.21291, 0.216401, 0.311707, 0.301917, 0.301917, 0.318242, 0.278302, 0.25031, 0.275179, 0.243554, 0.26085, 0.288399, 0.370445, 0.36309, 0.25406, 0.301917, 0.332115, 0.366687, 0.318242, 0.25031, 0.36309, 0.36309, 0.366687, 0.374039, 0.288399, 0.30533, 0.264545, 0.366687, 0.483068, 0.450668, 0.41194, 0.374039, 0.401658, 0.408655, 0.374039, 0.472492, 0.553315, 0.422041, 0.394753, 0.490133, 0.468512, 0.370445, 0.370445, 0.366687, 0.377384, 0.454136, 0.440853, 0.570702, 0.472492, 0.433034, 0.346032, 0.418646, 0.318242, 0.18812, 0.111485, 0.127496, 0.139895, 0.134866, 0.21291, 0.134866, 0.094817, 0.15008, 0.225814, 0.134866, 0.109221, 0.102787, 0.118441, 0.102787, 0.088832, 0.158265, 0.185198, 0.278302, 0.257454, 0.278302, 0.387226, 0.384043, 0.387226, 0.380708, 0.408655, 0.398279, 0.486429, 0.517562, 0.42561, 0.36309, 0.394753, 0.458154, 0.468512, 0.461924, 0.394753, 0.377384, 0.26085, 0.275179, 0.182256, 0.118441, 0.134866, 0.090864, 0.155435, 0.170161, 0.167087, 0.144935, 0.118441, 0.139895, 0.120615, 0.120615, 0.164327, 0.216401, 0.179055, 0.102787, 0.106997, 0.179055, 0.129801, 0.185198, 0.164327, 0.161087, 0.275179, 0.275179, 0.328603, 0.346032, 0.298791, 0.216401, 0.206376, 0.222385, 0.125101, 0.102787, 0.167087, 0.122885, 0.129801, 0.142424, 0.191378, 0.15008, 0.086953, 0.155435, 0.18812, 0.120615, 0.120615, 0.085092, 0.120615, 0.073402, 0.060549, 0.071867, 0.059222, 0.066181, 0.044297, 0.078022, 0.06312, 0.040537, 0.034068, 0.034068, 0.030611, 0.03976, 0.05306, 0.102787, 0.078022, 0.048328, 0.071867, 0.129801, 0.15008, 0.094817, 0.134866, 0.116183, 0.067594, 0.139895, 0.086953, 0.170161, 0.17593, 0.288399, 0.366687, 0.36309, 0.25406, 0.173081, 0.094817, 0.047319, 0.045352, 0.054297, 0.092881, 0.109221, 0.100716, 0.066181, 0.074921, 0.086953, 0.098513, 0.094817, 0.090864, 0.127496, 0.116183, 0.051831, 0.050641, 0.048328, 0.092881, 0.182256, 0.17593, 0.278302, 0.398279, 0.40511, 0.311707, 0.229226, 0.222385, 0.200174, 0.264545, 0.301917, 0.21291, 0.134866, 0.216401, 0.191378, 0.194234, 0.161087, 0.25031, 0.209395, 0.17593, 0.134866, 0.096677, 0.164327, 0.118441, 0.06184, 0.034068], '')</t>
  </si>
  <si>
    <t>[1, 2, 75, 86, 120]</t>
  </si>
  <si>
    <t xml:space="preserve">F5S241|F5S241_9ENTR PadR family transcriptional regulator OS=Enterobacter hormaechei ATCC 49162 </t>
  </si>
  <si>
    <t>([0.846163, 0.89662, 0.88723, 0.750527, 0.59508, 0.613573, 0.642678, 0.657645, 0.680603, 0.58069, 0.59508, 0.538167, 0.480142, 0.401658, 0.311707, 0.31487, 0.225814, 0.158265, 0.158265, 0.155435, 0.170161, 0.155435, 0.129801, 0.139895, 0.216401, 0.225814, 0.232838, 0.158265, 0.100716, 0.096677, 0.155435, 0.100716, 0.161087, 0.225814, 0.219301, 0.298791, 0.301917, 0.377384, 0.465241, 0.380708, 0.387226, 0.408655, 0.433034, 0.468512, 0.461924, 0.394753, 0.390993, 0.30533, 0.418646, 0.505461, 0.418646, 0.418646, 0.422041, 0.328603, 0.321458, 0.408655, 0.41194, 0.408655, 0.311707, 0.219301, 0.298791, 0.21291, 0.185198, 0.194234, 0.173081, 0.182256, 0.257454, 0.335645, 0.41194, 0.370445, 0.36309, 0.359901, 0.328603, 0.321458, 0.418646, 0.384043, 0.349426, 0.342579, 0.346032, 0.454136, 0.433034, 0.346032, 0.440853, 0.444081, 0.447574, 0.433034, 0.433034, 0.4292, 0.346032, 0.359901, 0.370445, 0.291804, 0.384043, 0.41194, 0.497853, 0.390993, 0.414856, 0.41194, 0.408655, 0.398279, 0.318242, 0.422041, 0.401658, 0.398279, 0.301917, 0.284882, 0.281712, 0.284882, 0.311707, 0.398279, 0.356642, 0.339168, 0.422041, 0.384043, 0.298791, 0.311707, 0.41194, 0.321458, 0.346032, 0.321458, 0.257454, 0.247041, 0.26085, 0.278302, 0.264545, 0.281712, 0.298791, 0.30533, 0.295083, 0.268042, 0.185198, 0.216401, 0.232838, 0.21291, 0.243554, 0.243554, 0.225814, 0.219301, 0.229226, 0.158265, 0.182256, 0.179055, 0.17593, 0.17593, 0.25031, 0.229226, 0.275179, 0.182256, 0.18812, 0.120615, 0.111485, 0.17593, 0.111485, 0.111485, 0.106997, 0.081712, 0.11371, 0.092881, 0.067594, 0.098513, 0.15008, 0.11371, 0.158265, 0.25406], '')</t>
  </si>
  <si>
    <t>[0, 1, 2, 3, 4, 5, 6, 7, 8, 9, 10, 11, 49]</t>
  </si>
  <si>
    <t xml:space="preserve">F5S242|F5S242_9ENTR Methyl-accepting chemotaxis protein II OS=Enterobacter hormaechei ATCC 49162 </t>
  </si>
  <si>
    <t>([0.038042, 0.022667, 0.013016, 0.009865, 0.010926, 0.008002, 0.009977, 0.008624, 0.006795, 0.006078, 0.005799, 0.005011, 0.006421, 0.006988, 0.005503, 0.005249, 0.006039, 0.006078, 0.006194, 0.006194, 0.004689, 0.004247, 0.005503, 0.005734, 0.008002, 0.009096, 0.012491, 0.013613, 0.024393, 0.048328, 0.069024, 0.11371, 0.185198, 0.139895, 0.127496, 0.191378, 0.191378, 0.236433, 0.155435, 0.278302, 0.281712, 0.377384, 0.346032, 0.346032, 0.40511, 0.40511, 0.408655, 0.356642, 0.25031, 0.243554, 0.26085, 0.194234, 0.191378, 0.206376, 0.191378, 0.18812, 0.185198, 0.18812, 0.182256, 0.275179, 0.155435, 0.122885, 0.071867, 0.066181, 0.071867, 0.100716, 0.094817, 0.088832, 0.147574, 0.15008, 0.144935, 0.111485, 0.200174, 0.196879, 0.200174, 0.311707, 0.41194, 0.374039, 0.370445, 0.332115, 0.236433, 0.324872, 0.384043, 0.480142, 0.468512, 0.458154, 0.40511, 0.301917, 0.216401, 0.21291, 0.318242, 0.222385, 0.271506, 0.281712, 0.295083, 0.185198, 0.182256, 0.18812, 0.222385, 0.222385, 0.25406, 0.349426, 0.352862, 0.257454, 0.167087, 0.222385, 0.232838, 0.17593, 0.275179, 0.36309, 0.291804, 0.278302, 0.374039, 0.366687, 0.268042, 0.173081, 0.275179, 0.275179, 0.264545, 0.182256, 0.18812, 0.118441, 0.069024, 0.0704, 0.092881, 0.10481, 0.132295, 0.132295, 0.229226, 0.236433, 0.239899, 0.281712, 0.278302, 0.243554, 0.173081, 0.268042, 0.374039, 0.324872, 0.291804, 0.291804, 0.390993, 0.390993, 0.390993, 0.494003, 0.398279, 0.433034, 0.51388, 0.509769, 0.401658, 0.387226, 0.339168, 0.332115, 0.291804, 0.298791, 0.295083, 0.278302, 0.179055, 0.139895, 0.100716, 0.125101, 0.132295, 0.122885, 0.134866, 0.179055, 0.170161, 0.264545, 0.229226, 0.222385, 0.194234, 0.281712, 0.21291, 0.26085, 0.264545, 0.349426, 0.243554, 0.278302, 0.366687, 0.476583, 0.509769, 0.51388, 0.418646, 0.321458, 0.229226, 0.139895, 0.100716, 0.100716, 0.055536, 0.034884, 0.035586, 0.027463, 0.023087, 0.029376, 0.022667, 0.022667, 0.014586, 0.015694, 0.015344, 0.009865, 0.006701, 0.00515, 0.00543, 0.007091, 0.009483, 0.009401, 0.013821, 0.023087, 0.028107, 0.028107, 0.059222, 0.064632, 0.083462, 0.066181, 0.085092, 0.055536, 0.046336, 0.073402, 0.106997, 0.06312, 0.092881, 0.179055, 0.26085, 0.349426, 0.264545, 0.268042, 0.359901, 0.352862, 0.264545, 0.229226, 0.311707, 0.31487, 0.298791, 0.324872, 0.408655, 0.414856, 0.525368, 0.557691, 0.465241, 0.414856, 0.422041, 0.458154, 0.40511, 0.324872, 0.278302, 0.380708, 0.342579, 0.342579, 0.349426, 0.440853, 0.356642, 0.278302, 0.284882, 0.203355, 0.147574, 0.142424, 0.129801, 0.086953, 0.090864, 0.147574, 0.21291, 0.291804, 0.308712, 0.352862, 0.346032, 0.374039, 0.352862, 0.352862, 0.324872, 0.291804, 0.291804, 0.281712, 0.291804, 0.239899, 0.321458, 0.401658, 0.401658, 0.40511, 0.387226, 0.349426, 0.311707, 0.31487, 0.321458, 0.321458, 0.332115, 0.4292, 0.398279, 0.398279, 0.4292, 0.394753, 0.450668, 0.450668, 0.557691, 0.608892, 0.613573, 0.613573, 0.553315, 0.575842, 0.570702, 0.570702, 0.618285, 0.622677, 0.626927, 0.541878, 0.509769, 0.497853, 0.494003, 0.5017, 0.5017, 0.525368, 0.618285, 0.58069, 0.604312, 0.557691, 0.604312, 0.661982, 0.562014, 0.604312, 0.545602, 0.553315, 0.632174, 0.59014, 0.59508, 0.517562, 0.517562, 0.517562, 0.517562, 0.525368, 0.557691, 0.585406, 0.529623, 0.497853, 0.494003, 0.476583, 0.440853, 0.444081, 0.4292, 0.505461, 0.472492, 0.505461, 0.414856, 0.36309, 0.398279, 0.447574, 0.517562, 0.59014, 0.613573, 0.59917, 0.549308, 0.553315, 0.549308, 0.486429, 0.433034, 0.454136, 0.377384, 0.36309, 0.374039, 0.349426, 0.278302, 0.284882, 0.194234, 0.271506, 0.356642, 0.352862, 0.257454, 0.182256, 0.158265, 0.098513, 0.102787, 0.102787, 0.086953, 0.054297, 0.100716, 0.134866, 0.106997, 0.161087, 0.203355, 0.18812, 0.229226, 0.324872, 0.346032, 0.436924, 0.4292, 0.335645, 0.298791, 0.31487, 0.324872, 0.324872, 0.398279, 0.408655, 0.374039, 0.40511, 0.476583, 0.374039, 0.374039, 0.40511, 0.398279, 0.42561, 0.398279, 0.384043, 0.36309, 0.339168, 0.335645, 0.356642, 0.359901, 0.387226, 0.454136, 0.440853, 0.380708, 0.401658, 0.380708, 0.444081, 0.447574, 0.440853, 0.529623, 0.570702, 0.570702, 0.59508, 0.59014, 0.585406, 0.59508, 0.494003, 0.450668, 0.468512, 0.447574, 0.505461, 0.505461, 0.494003, 0.490133, 0.486429, 0.480142, 0.480142, 0.450668, 0.370445, 0.370445, 0.377384, 0.298791, 0.311707, 0.318242, 0.291804, 0.335645, 0.257454, 0.25406, 0.236433, 0.219301, 0.243554, 0.185198, 0.185198, 0.18812, 0.236433, 0.321458, 0.324872, 0.349426, 0.380708, 0.458154, 0.480142, 0.465241, 0.447574, 0.42561, 0.408655, 0.349426, 0.346032, 0.414856, 0.476583, 0.468512, 0.465241, 0.366687, 0.370445, 0.387226, 0.356642, 0.398279, 0.408655, 0.394753, 0.377384, 0.384043, 0.377384, 0.332115, 0.257454, 0.281712, 0.298791, 0.311707, 0.401658, 0.318242, 0.291804, 0.295083, 0.356642, 0.328603, 0.408655, 0.414856, 0.41194, 0.458154, 0.450668, 0.41194, 0.387226, 0.401658, 0.311707, 0.308712, 0.356642, 0.352862, 0.352862, 0.335645, 0.25406, 0.164327, 0.225814, 0.18812, 0.21291, 0.25031, 0.278302, 0.21291, 0.21291, 0.179055, 0.139895, 0.116183, 0.111485, 0.102787, 0.066181, 0.094817, 0.071867, 0.03976, 0.060549, 0.085092], '')</t>
  </si>
  <si>
    <t>[146, 147, 178, 179, 234, 235, 290, 291, 292, 293, 294, 295, 296, 297, 298, 299, 300, 301, 302, 305, 306, 307, 308, 309, 310, 311, 312, 313, 314, 315, 316, 317, 318, 319, 320, 321, 322, 323, 324, 325, 326, 327, 328, 335, 337, 342, 343, 344, 345, 346, 347, 348, 412, 413, 414, 415, 416, 417, 418, 423, 424]</t>
  </si>
  <si>
    <t xml:space="preserve">F5S243|F5S243_9ENTR Uncharacterized protein OS=Enterobacter hormaechei ATCC 49162 </t>
  </si>
  <si>
    <t>([0.005503, 0.004247, 0.00558, 0.007555, 0.010372, 0.00777, 0.008002, 0.006988, 0.005799, 0.006894, 0.008075, 0.009728, 0.009483, 0.007315, 0.007877, 0.007177, 0.008723, 0.008002, 0.008002, 0.005623, 0.005683, 0.005318, 0.005318, 0.003727, 0.002555, 0.002555, 0.003701, 0.004388, 0.006142, 0.007315, 0.007315, 0.006421, 0.006701, 0.011106, 0.008624, 0.008002, 0.014586, 0.019401, 0.018415, 0.017138, 0.015078, 0.019109, 0.032677, 0.055536, 0.11371, 0.196879, 0.158265, 0.120615, 0.079919, 0.041405, 0.048328], '')</t>
  </si>
  <si>
    <t xml:space="preserve">F5S244|F5S244_9ENTR Aerotaxis receptor OS=Enterobacter hormaechei ATCC 49162 </t>
  </si>
  <si>
    <t>([0.26085, 0.332115, 0.387226, 0.447574, 0.332115, 0.398279, 0.335645, 0.370445, 0.401658, 0.4292, 0.447574, 0.497853, 0.497853, 0.450668, 0.5017, 0.5017, 0.505461, 0.486429, 0.40511, 0.5017, 0.562014, 0.458154, 0.394753, 0.384043, 0.36309, 0.461924, 0.447574, 0.538167, 0.529623, 0.414856, 0.352862, 0.366687, 0.31487, 0.384043, 0.4292, 0.332115, 0.328603, 0.26085, 0.268042, 0.352862, 0.284882, 0.21291, 0.30533, 0.36309, 0.387226, 0.387226, 0.398279, 0.308712, 0.243554, 0.243554, 0.342579, 0.422041, 0.41194, 0.418646, 0.447574, 0.447574, 0.529623, 0.5017, 0.465241, 0.42561, 0.414856, 0.444081, 0.40511, 0.308712, 0.301917, 0.200174, 0.21291, 0.203355, 0.278302, 0.342579, 0.366687, 0.257454, 0.232838, 0.225814, 0.18812, 0.120615, 0.122885, 0.147574, 0.170161, 0.268042, 0.295083, 0.301917, 0.342579, 0.458154, 0.56648, 0.450668, 0.422041, 0.346032, 0.346032, 0.318242, 0.318242, 0.26085, 0.30533, 0.332115, 0.284882, 0.30533, 0.366687, 0.377384, 0.36309, 0.366687, 0.31487, 0.318242, 0.30533, 0.203355, 0.155435, 0.15284, 0.158265, 0.25406, 0.321458, 0.318242, 0.318242, 0.311707, 0.346032, 0.414856, 0.398279, 0.352862, 0.384043, 0.349426, 0.271506, 0.281712, 0.298791, 0.264545, 0.161087, 0.167087, 0.236433, 0.200174, 0.21291, 0.31487, 0.311707, 0.308712, 0.247041, 0.284882, 0.281712, 0.281712, 0.182256, 0.179055, 0.275179, 0.30533, 0.25031, 0.25406, 0.179055, 0.158265, 0.243554, 0.342579, 0.236433, 0.185198, 0.264545, 0.257454, 0.167087, 0.191378, 0.161087, 0.173081, 0.194234, 0.118441, 0.118441, 0.116183, 0.11371, 0.0704, 0.0704, 0.116183, 0.116183, 0.129801, 0.109221, 0.102787, 0.06184, 0.058088, 0.081712, 0.054297, 0.040537, 0.059222, 0.040537, 0.051831, 0.040537, 0.022667, 0.032017, 0.032017, 0.048328, 0.03976, 0.06184, 0.032677, 0.027463, 0.042364, 0.032677, 0.025762, 0.022306, 0.030611, 0.050641, 0.03976, 0.03976, 0.040537, 0.029376, 0.021381, 0.020165, 0.035586, 0.032017, 0.025762, 0.014586, 0.018106, 0.021381, 0.021816, 0.022667, 0.018415, 0.018415, 0.037156, 0.037156, 0.048328, 0.064632, 0.050641, 0.064632, 0.096677, 0.120615, 0.161087, 0.161087, 0.164327, 0.109221, 0.144935, 0.209395, 0.311707, 0.311707, 0.311707, 0.321458, 0.414856, 0.418646, 0.418646, 0.398279, 0.380708, 0.384043, 0.374039, 0.440853, 0.480142, 0.494003, 0.40511, 0.433034, 0.433034, 0.440853, 0.42561, 0.461924, 0.418646, 0.352862, 0.342579, 0.342579, 0.247041, 0.25031, 0.232838, 0.196879, 0.137348, 0.209395, 0.129801, 0.079919, 0.045352, 0.046336, 0.047319, 0.051831, 0.05306, 0.088832, 0.086953, 0.094817, 0.06184, 0.074921, 0.074921, 0.076542, 0.081712, 0.129801, 0.129801, 0.209395, 0.25031, 0.225814, 0.194234, 0.278302, 0.352862, 0.458154, 0.465241, 0.465241, 0.450668, 0.465241, 0.480142, 0.480142, 0.562014, 0.657645, 0.661982, 0.754692, 0.666105, 0.604312, 0.626927, 0.541878, 0.529623, 0.525368, 0.642678, 0.59508, 0.557691, 0.56648, 0.521092, 0.51388, 0.5017, 0.56648, 0.521092, 0.476583, 0.476583, 0.408655, 0.41194, 0.408655, 0.414856, 0.486429, 0.538167, 0.529623, 0.575842, 0.541878, 0.557691, 0.480142, 0.570702, 0.608892, 0.505461, 0.538167, 0.494003, 0.461924, 0.461924, 0.490133, 0.521092, 0.490133, 0.529623, 0.525368, 0.534167, 0.517562, 0.51388, 0.497853, 0.433034, 0.433034, 0.468512, 0.454136, 0.454136, 0.380708, 0.380708, 0.461924, 0.4292, 0.472492, 0.51388, 0.454136, 0.42561, 0.440853, 0.468512, 0.497853, 0.5017, 0.497853, 0.414856, 0.414856, 0.41194, 0.394753, 0.422041, 0.414856, 0.342579, 0.324872, 0.401658, 0.414856, 0.335645, 0.342579, 0.239899, 0.232838, 0.31487, 0.356642, 0.268042, 0.196879, 0.173081, 0.116183, 0.120615, 0.164327, 0.144935, 0.102787, 0.179055, 0.155435, 0.134866, 0.200174, 0.247041, 0.232838, 0.239899, 0.321458, 0.342579, 0.4292, 0.422041, 0.328603, 0.291804, 0.30533, 0.31487, 0.311707, 0.384043, 0.390993, 0.356642, 0.387226, 0.468512, 0.370445, 0.370445, 0.394753, 0.394753, 0.418646, 0.394753, 0.387226, 0.352862, 0.328603, 0.346032, 0.359901, 0.366687, 0.398279, 0.454136, 0.440853, 0.384043, 0.398279, 0.349426, 0.41194, 0.377384, 0.356642, 0.4292, 0.390993, 0.398279, 0.394753, 0.390993, 0.390993, 0.390993, 0.42561, 0.387226, 0.394753, 0.352862, 0.408655, 0.40511, 0.41194, 0.494003, 0.557691, 0.557691, 0.608892, 0.505461, 0.468512, 0.486429, 0.497853, 0.497853, 0.486429, 0.5017, 0.433034, 0.465241, 0.461924, 0.374039, 0.356642, 0.311707, 0.342579, 0.284882, 0.284882, 0.301917, 0.298791, 0.328603, 0.31487, 0.321458, 0.41194, 0.447574, 0.433034, 0.42561, 0.408655, 0.414856, 0.422041, 0.408655, 0.408655, 0.40511, 0.458154, 0.476583, 0.480142, 0.490133, 0.5017, 0.51388, 0.494003, 0.408655, 0.41194, 0.418646, 0.398279, 0.40511, 0.408655, 0.414856, 0.342579, 0.36309, 0.374039, 0.374039, 0.454136, 0.450668, 0.454136, 0.394753, 0.461924, 0.465241, 0.4292, 0.447574, 0.433034, 0.450668, 0.545602, 0.51388, 0.5017, 0.509769, 0.418646, 0.461924, 0.458154, 0.51388, 0.51388, 0.497853, 0.418646, 0.346032, 0.366687, 0.339168, 0.408655, 0.384043, 0.390993, 0.390993, 0.447574, 0.42561, 0.366687, 0.324872, 0.328603], '')</t>
  </si>
  <si>
    <t>[14, 15, 16, 19, 20, 27, 28, 56, 57, 84, 277, 278, 279, 280, 281, 282, 283, 284, 285, 286, 287, 288, 289, 290, 291, 292, 293, 294, 295, 303, 304, 305, 306, 307, 309, 310, 311, 312, 317, 319, 320, 321, 322, 323, 335, 341, 424, 425, 426, 427, 433, 462, 463, 486, 487, 488, 489, 493, 494]</t>
  </si>
  <si>
    <t xml:space="preserve">F5S246|F5S246_9ENTR Cro/CI family transcriptional regulator OS=Enterobacter hormaechei ATCC 49162 </t>
  </si>
  <si>
    <t>([0.36309, 0.390993, 0.366687, 0.414856, 0.339168, 0.321458, 0.352862, 0.295083, 0.318242, 0.25031, 0.243554, 0.206376, 0.170161, 0.167087, 0.164327, 0.144935, 0.134866, 0.21291, 0.167087, 0.158265, 0.147574, 0.194234, 0.194234, 0.222385, 0.137348, 0.194234, 0.15008, 0.155435, 0.236433, 0.158265, 0.236433, 0.268042, 0.335645, 0.339168, 0.328603, 0.264545, 0.356642, 0.359901, 0.36309, 0.408655, 0.328603, 0.264545, 0.264545, 0.17593, 0.196879, 0.281712, 0.281712, 0.339168, 0.295083, 0.288399, 0.40511, 0.40511, 0.31487, 0.288399, 0.229226, 0.155435, 0.164327, 0.161087, 0.102787, 0.086953, 0.090864, 0.125101, 0.11371, 0.100716, 0.118441, 0.10481, 0.0704, 0.059222, 0.078022, 0.05306, 0.032677, 0.028695, 0.0198, 0.034068, 0.03976, 0.079919, 0.15284, 0.209395, 0.155435, 0.243554, 0.185198, 0.134866, 0.164327, 0.26085, 0.278302, 0.31487, 0.229226, 0.324872, 0.291804, 0.196879, 0.203355, 0.275179, 0.264545, 0.301917, 0.308712, 0.308712, 0.291804, 0.170161, 0.139895, 0.194234, 0.120615, 0.125101, 0.173081, 0.164327, 0.155435, 0.120615, 0.139895, 0.247041, 0.225814, 0.257454, 0.247041, 0.346032, 0.257454, 0.179055, 0.21291, 0.134866, 0.147574, 0.120615, 0.203355, 0.26085, 0.264545, 0.366687, 0.458154, 0.377384, 0.384043, 0.374039, 0.436924, 0.436924, 0.41194, 0.433034, 0.440853, 0.538167, 0.525368, 0.494003, 0.632174, 0.51388, 0.517562, 0.505461, 0.468512, 0.476583, 0.465241, 0.465241, 0.377384, 0.288399, 0.401658, 0.308712, 0.318242, 0.219301, 0.236433, 0.25406, 0.229226, 0.191378, 0.164327, 0.164327, 0.200174, 0.191378, 0.243554, 0.324872, 0.291804, 0.359901, 0.318242, 0.232838, 0.206376, 0.264545, 0.356642, 0.374039, 0.433034, 0.398279, 0.472492, 0.461924, 0.339168, 0.308712, 0.390993, 0.414856, 0.408655, 0.497853, 0.494003, 0.458154, 0.374039, 0.401658, 0.298791, 0.332115, 0.356642, 0.387226, 0.332115, 0.298791, 0.298791, 0.222385, 0.25031, 0.247041, 0.216401, 0.291804, 0.295083, 0.25031, 0.225814, 0.18812, 0.134866, 0.094817, 0.127496, 0.200174], '')</t>
  </si>
  <si>
    <t>[131, 132, 134, 135, 136, 137]</t>
  </si>
  <si>
    <t xml:space="preserve">F5S247|F5S247_9ENTR B3/B4 tRNA-binding domain-containing protein OS=Enterobacter hormaechei ATCC 49162 </t>
  </si>
  <si>
    <t>([0.349426, 0.239899, 0.173081, 0.216401, 0.137348, 0.137348, 0.194234, 0.225814, 0.147574, 0.173081, 0.173081, 0.129801, 0.129801, 0.120615, 0.185198, 0.125101, 0.118441, 0.098513, 0.137348, 0.144935, 0.085092, 0.088832, 0.15284, 0.239899, 0.257454, 0.284882, 0.284882, 0.284882, 0.25406, 0.328603, 0.247041, 0.247041, 0.346032, 0.31487, 0.335645, 0.339168, 0.422041, 0.366687, 0.318242, 0.36309, 0.356642, 0.472492, 0.394753, 0.41194, 0.298791, 0.25031, 0.335645, 0.377384, 0.352862, 0.30533, 0.308712, 0.36309, 0.308712, 0.31487, 0.36309, 0.374039, 0.25406, 0.232838, 0.243554, 0.222385, 0.21291, 0.173081, 0.15008, 0.232838, 0.203355, 0.281712, 0.318242, 0.324872, 0.243554, 0.236433, 0.291804, 0.31487, 0.318242, 0.324872, 0.301917, 0.278302, 0.332115, 0.374039, 0.339168, 0.36309, 0.483068, 0.486429, 0.51388, 0.4292, 0.4292, 0.461924, 0.384043, 0.394753, 0.394753, 0.401658, 0.335645, 0.380708, 0.298791, 0.225814, 0.31487, 0.295083, 0.216401, 0.219301, 0.200174, 0.225814, 0.147574, 0.118441, 0.069024, 0.083462, 0.092881, 0.079919, 0.069024, 0.125101, 0.120615, 0.064632, 0.081712, 0.10481, 0.051831, 0.088832, 0.155435, 0.102787, 0.139895, 0.206376, 0.139895, 0.222385, 0.158265, 0.219301, 0.264545, 0.349426, 0.318242, 0.401658, 0.4292, 0.318242, 0.318242, 0.31487, 0.288399, 0.311707, 0.352862, 0.450668, 0.468512, 0.494003, 0.497853, 0.401658, 0.422041, 0.521092, 0.545602, 0.671169, 0.741537, 0.685117, 0.703578, 0.618285, 0.494003, 0.36309, 0.465241, 0.465241, 0.472492, 0.497853, 0.505461, 0.422041, 0.4292, 0.346032, 0.311707, 0.370445, 0.335645, 0.332115, 0.225814, 0.194234, 0.191378, 0.170161, 0.122885, 0.109221, 0.161087, 0.229226, 0.243554, 0.264545, 0.247041, 0.243554, 0.295083, 0.301917, 0.366687, 0.321458, 0.291804, 0.194234, 0.127496, 0.139895, 0.144935, 0.225814, 0.155435, 0.170161, 0.167087, 0.209395, 0.247041, 0.161087, 0.144935, 0.191378, 0.11371, 0.120615, 0.125101, 0.125101, 0.120615, 0.132295, 0.173081, 0.18812, 0.225814, 0.308712, 0.401658, 0.301917, 0.311707, 0.390993, 0.281712, 0.25406, 0.324872, 0.298791, 0.359901, 0.394753, 0.401658, 0.472492, 0.398279, 0.390993, 0.342579, 0.26085, 0.26085, 0.170161, 0.222385, 0.264545, 0.239899, 0.196879, 0.26085, 0.216401, 0.191378, 0.268042, 0.275179, 0.182256, 0.129801], '')</t>
  </si>
  <si>
    <t>[82, 139, 140, 141, 142, 143, 144, 145, 152]</t>
  </si>
  <si>
    <t xml:space="preserve">F5S251|F5S251_9ENTR ABC superfamily ATP binding cassette transporter, membrane protein OS=Enterobacter hormaechei ATCC 49162 </t>
  </si>
  <si>
    <t>([0.003366, 0.00246, 0.001808, 0.001649, 0.001335, 0.002155, 0.001623, 0.001374, 0.001155, 0.000859, 0.001202, 0.001249, 0.000713, 0.001288, 0.001383, 0.002057, 0.00146, 0.000906, 0.001271, 0.001202, 0.001786, 0.002349, 0.002349, 0.002349, 0.001967, 0.002881, 0.002688, 0.003997, 0.006142, 0.005799, 0.005932, 0.004775, 0.003804, 0.005378, 0.003555, 0.00246, 0.002057, 0.001692, 0.00283, 0.001786, 0.003014, 0.002014, 0.001786, 0.001778, 0.001743, 0.002727, 0.002705, 0.002555, 0.001692, 0.001692, 0.001748, 0.002688, 0.00243, 0.003555, 0.00359, 0.005503, 0.004835, 0.005623, 0.00558, 0.003997, 0.004899, 0.003276, 0.00389, 0.00359, 0.005011, 0.005623, 0.004646, 0.00389, 0.00407, 0.005086, 0.004736, 0.004976, 0.005623, 0.006567, 0.005734, 0.004414, 0.003671, 0.003701, 0.004135, 0.00407, 0.005249, 0.004358, 0.004431, 0.003671, 0.005086, 0.003701, 0.003461, 0.003405, 0.00407, 0.002727, 0.002327, 0.002435, 0.00292, 0.00231, 0.001872, 0.001481, 0.001967, 0.001541, 0.002503, 0.00225, 0.002211, 0.002078, 0.003366, 0.003405, 0.003701, 0.002529, 0.003804, 0.003821, 0.004646, 0.004835, 0.004921, 0.004921, 0.003461, 0.002761, 0.003246, 0.004483, 0.006482, 0.005623, 0.005734, 0.00389, 0.002761, 0.003997, 0.003997, 0.003014, 0.003607, 0.004611, 0.005734, 0.005734, 0.008156, 0.005683, 0.006039, 0.008525, 0.008276, 0.012727, 0.023534, 0.011518, 0.014075, 0.015694, 0.020522, 0.018415, 0.038858, 0.060549, 0.025316, 0.0198, 0.032017, 0.022667, 0.025316, 0.020876, 0.012491, 0.012491, 0.013265, 0.013437, 0.008409, 0.016826, 0.010131, 0.007645, 0.008723, 0.005086, 0.004208, 0.003341, 0.003478, 0.003512, 0.003512, 0.003512, 0.002688, 0.001786, 0.001808, 0.001211, 0.001649, 0.00225, 0.002336, 0.003212, 0.002976, 0.002761, 0.002482, 0.003555, 0.004483, 0.004483, 0.004513, 0.003864, 0.003478, 0.004835, 0.004835, 0.005932, 0.010372, 0.021816, 0.031287, 0.045352, 0.10481, 0.048328, 0.035586, 0.024826, 0.014586, 0.013613, 0.018106, 0.020522, 0.019109, 0.013613, 0.030003, 0.034884, 0.050641, 0.056825, 0.029376, 0.026338, 0.013821, 0.008525, 0.008075, 0.007177, 0.007259, 0.006988, 0.008723, 0.006894, 0.006988, 0.008624, 0.006142, 0.006245, 0.004976, 0.003963, 0.004736, 0.00316, 0.00292, 0.003366, 0.004483, 0.00543, 0.005623, 0.00777, 0.011106, 0.007645, 0.010221, 0.013265, 0.014315, 0.01078, 0.011518, 0.01078, 0.016021, 0.021816, 0.019109, 0.028695, 0.036378, 0.027463, 0.032677, 0.038858, 0.038858, 0.038042, 0.038042, 0.040537, 0.0198, 0.010509, 0.017447, 0.017447, 0.016528, 0.014783, 0.025762, 0.030003, 0.025316, 0.020522, 0.028695, 0.042364, 0.020522, 0.020876, 0.021381, 0.019401, 0.0198, 0.013265, 0.013265, 0.010131, 0.006701, 0.010672, 0.0198, 0.019401, 0.011903, 0.012727, 0.009977, 0.007555, 0.010131, 0.009015, 0.010221, 0.010372, 0.013437, 0.015078, 0.019109, 0.024393, 0.034884, 0.035586, 0.060549, 0.059222, 0.086953, 0.086953, 0.043307, 0.024826, 0.016528, 0.018106, 0.011518, 0.011518, 0.016826, 0.018106, 0.036378, 0.016257, 0.015078, 0.009187, 0.013437, 0.013821, 0.016021, 0.011669, 0.012491, 0.013265, 0.013613, 0.010509, 0.009401, 0.015344, 0.024393, 0.021816, 0.034884, 0.056825, 0.06184, 0.051831, 0.037156, 0.028695, 0.047319, 0.034884, 0.06312, 0.042364, 0.026338, 0.014315, 0.026338], '')</t>
  </si>
  <si>
    <t xml:space="preserve">F5S252|F5S252_9ENTR ABC superfamily ATP binding cassette transporter, permease protein OS=Enterobacter hormaechei ATCC 49162 </t>
  </si>
  <si>
    <t>([0.013016, 0.011903, 0.006533, 0.004835, 0.004921, 0.003727, 0.003053, 0.003177, 0.002581, 0.002035, 0.002194, 0.001872, 0.001288, 0.001434, 0.001743, 0.001743, 0.001786, 0.001967, 0.001855, 0.001159, 0.001061, 0.001061, 0.000816, 0.001434, 0.002327, 0.001778, 0.002705, 0.003298, 0.002555, 0.00243, 0.003212, 0.003701, 0.004208, 0.006078, 0.005503, 0.004577, 0.004483, 0.003109, 0.001906, 0.001623, 0.002482, 0.003804, 0.003341, 0.00407, 0.00283, 0.002117, 0.002529, 0.001748, 0.002336, 0.003512, 0.005683, 0.004483, 0.004775, 0.004358, 0.004208, 0.004646, 0.006482, 0.009865, 0.009294, 0.009977, 0.01227, 0.007495, 0.007555, 0.007555, 0.005932, 0.007177, 0.007091, 0.008624, 0.009294, 0.007495, 0.00515, 0.00515, 0.007555, 0.007091, 0.006533, 0.006533, 0.006078, 0.006894, 0.005249, 0.007877, 0.007031, 0.005086, 0.004775, 0.004247, 0.003512, 0.005011, 0.006078, 0.008075, 0.006988, 0.006482, 0.006482, 0.009401, 0.007495, 0.004976, 0.005318, 0.007555, 0.005932, 0.005992, 0.004208, 0.004208, 0.004208, 0.004388, 0.006142, 0.006421, 0.008525, 0.010672, 0.007031, 0.005223, 0.004577, 0.005503, 0.00558, 0.006374, 0.006619, 0.00558, 0.008525, 0.005734, 0.004161, 0.00543, 0.007495, 0.008624, 0.009483, 0.006701, 0.006894, 0.005086, 0.00777, 0.006795, 0.007877, 0.013016, 0.012491, 0.009401, 0.009977, 0.016257, 0.009977, 0.011106, 0.023534, 0.023534, 0.023963, 0.049374, 0.046336, 0.025316, 0.033407, 0.058088, 0.137348, 0.18812, 0.229226, 0.147574, 0.147574, 0.078022, 0.074921, 0.155435, 0.167087, 0.142424, 0.109221, 0.111485, 0.054297, 0.022667, 0.012727, 0.01204, 0.009865, 0.008525, 0.013613, 0.013437, 0.009728, 0.006421, 0.007645, 0.006421, 0.008276, 0.008624, 0.014586, 0.011669, 0.006533, 0.009096, 0.009401, 0.012491, 0.010926, 0.00962, 0.01227, 0.014075, 0.025762, 0.037156, 0.055536, 0.025316, 0.020522, 0.020522, 0.026338, 0.025316, 0.051831, 0.026338, 0.024826, 0.014783, 0.014783, 0.018787, 0.020165, 0.0198, 0.019401, 0.043307, 0.06312, 0.041405, 0.054297, 0.024393, 0.023963, 0.012727, 0.024393, 0.031287, 0.029376, 0.020876, 0.016257, 0.012491, 0.015344, 0.012727, 0.019401, 0.013613, 0.014075, 0.008002, 0.006894, 0.005872, 0.006039, 0.005086, 0.007031, 0.005503, 0.006482, 0.006988, 0.010672, 0.010509, 0.011106, 0.014315, 0.024826, 0.032017, 0.022667, 0.038858, 0.038042, 0.03976, 0.064632, 0.054297, 0.094817, 0.096677, 0.076542, 0.044297, 0.048328, 0.048328, 0.102787, 0.086953, 0.067594, 0.032677, 0.017138, 0.016257, 0.016021, 0.017138, 0.016826, 0.031287, 0.016021, 0.013437, 0.013016, 0.013016, 0.011903, 0.009294, 0.010672, 0.013016, 0.010509, 0.009728, 0.007091, 0.007315, 0.011106, 0.007645, 0.011518, 0.020165, 0.013821, 0.009187, 0.006894, 0.005223, 0.003555, 0.004835, 0.004577, 0.005086, 0.005086, 0.005683, 0.005872, 0.006142, 0.007091, 0.007091, 0.007422, 0.009015, 0.008723, 0.006142, 0.006619, 0.004835, 0.00359, 0.004431, 0.004646, 0.004414, 0.004646, 0.004976, 0.004976, 0.006701, 0.006142, 0.00515, 0.006894, 0.009401, 0.007877, 0.00558, 0.008002, 0.01204, 0.014783, 0.015344, 0.027463, 0.034884, 0.034068, 0.064632, 0.032677, 0.05306, 0.100716, 0.074921, 0.137348, 0.158265, 0.158265, 0.167087, 0.264545, 0.25406, 0.247041, 0.288399, 0.390993, 0.318242, 0.324872, 0.359901, 0.229226, 0.26085, 0.31487, 0.339168, 0.339168, 0.454136, 0.476583, 0.387226, 0.480142, 0.461924, 0.408655, 0.394753, 0.356642, 0.332115, 0.311707, 0.284882, 0.25031, 0.209395, 0.311707], '')</t>
  </si>
  <si>
    <t xml:space="preserve">F5S254|F5S254_9ENTR Transcriptional repressor LsrR OS=Enterobacter hormaechei ATCC 49162 </t>
  </si>
  <si>
    <t>([0.754692, 0.529623, 0.497853, 0.517562, 0.41194, 0.394753, 0.31487, 0.301917, 0.339168, 0.374039, 0.401658, 0.349426, 0.284882, 0.243554, 0.239899, 0.179055, 0.144935, 0.094817, 0.055536, 0.030003, 0.018415, 0.019401, 0.038042, 0.045352, 0.027463, 0.049374, 0.060549, 0.106997, 0.137348, 0.073402, 0.069024, 0.0704, 0.11371, 0.102787, 0.122885, 0.074921, 0.139895, 0.164327, 0.185198, 0.257454, 0.247041, 0.335645, 0.324872, 0.229226, 0.155435, 0.247041, 0.236433, 0.229226, 0.219301, 0.209395, 0.30533, 0.30533, 0.219301, 0.137348, 0.21291, 0.15008, 0.229226, 0.120615, 0.127496, 0.196879, 0.196879, 0.200174, 0.216401, 0.216401, 0.222385, 0.219301, 0.17593, 0.111485, 0.125101, 0.129801, 0.139895, 0.085092, 0.088832, 0.137348, 0.219301, 0.127496, 0.182256, 0.11371, 0.18812, 0.111485, 0.073402, 0.073402, 0.083462, 0.060549, 0.076542, 0.100716, 0.100716, 0.129801, 0.209395, 0.225814, 0.25031, 0.200174, 0.298791, 0.219301, 0.216401, 0.139895, 0.229226, 0.144935, 0.219301, 0.185198, 0.232838, 0.30533, 0.30533, 0.284882, 0.281712, 0.247041, 0.206376, 0.203355, 0.194234, 0.216401, 0.182256, 0.155435, 0.116183, 0.064632, 0.081712, 0.051831, 0.086953, 0.044297, 0.081712, 0.090864, 0.118441, 0.15008, 0.125101, 0.125101, 0.200174, 0.158265, 0.161087, 0.239899, 0.239899, 0.236433, 0.203355, 0.118441, 0.064632, 0.111485, 0.17593, 0.209395, 0.288399, 0.194234, 0.308712, 0.222385, 0.142424, 0.142424, 0.079919, 0.098513, 0.096677, 0.094817, 0.100716, 0.096677, 0.111485, 0.109221, 0.086953, 0.094817, 0.167087, 0.167087, 0.164327, 0.164327, 0.098513, 0.106997, 0.15008, 0.120615, 0.127496, 0.18812, 0.120615, 0.194234, 0.161087, 0.094817, 0.118441, 0.144935, 0.17593, 0.088832, 0.15008, 0.122885, 0.116183, 0.118441, 0.164327, 0.185198, 0.122885, 0.161087, 0.144935, 0.102787, 0.074921, 0.116183, 0.116183, 0.194234, 0.203355, 0.239899, 0.268042, 0.232838, 0.288399, 0.179055, 0.173081, 0.106997, 0.132295, 0.106997, 0.11371, 0.11371, 0.079919, 0.137348, 0.111485, 0.090864, 0.10481, 0.11371, 0.116183, 0.06312, 0.05306, 0.049374, 0.030611, 0.05306, 0.054297, 0.047319, 0.076542, 0.147574, 0.191378, 0.232838, 0.179055, 0.106997, 0.132295, 0.158265, 0.144935, 0.134866, 0.094817, 0.144935, 0.225814, 0.225814, 0.342579, 0.349426, 0.26085, 0.301917, 0.203355, 0.170161, 0.167087, 0.161087, 0.147574, 0.147574, 0.092881, 0.155435, 0.247041, 0.158265, 0.098513, 0.098513, 0.086953, 0.083462, 0.048328, 0.045352, 0.036378, 0.036378, 0.034068, 0.0704, 0.056825, 0.06184, 0.088832, 0.100716, 0.060549, 0.0704, 0.047319, 0.079919, 0.078022, 0.081712, 0.085092, 0.085092, 0.085092, 0.10481, 0.191378, 0.18812, 0.191378, 0.247041, 0.147574, 0.125101, 0.11371, 0.100716, 0.182256, 0.173081, 0.090864, 0.100716, 0.086953, 0.102787, 0.076542, 0.078022, 0.066181, 0.127496, 0.216401, 0.21291, 0.25031, 0.25031, 0.30533, 0.196879, 0.11371, 0.15284, 0.15008, 0.088832, 0.139895, 0.111485, 0.102787, 0.167087, 0.147574, 0.158265, 0.219301, 0.173081, 0.120615, 0.132295, 0.132295, 0.132295, 0.144935, 0.185198, 0.144935, 0.170161, 0.225814, 0.243554, 0.196879, 0.196879, 0.203355, 0.179055, 0.179055, 0.158265, 0.139895, 0.206376, 0.164327, 0.139895, 0.209395, 0.278302, 0.225814, 0.155435, 0.092881], '')</t>
  </si>
  <si>
    <t>[0, 1, 3]</t>
  </si>
  <si>
    <t xml:space="preserve">F5S255|F5S255_9ENTR FGGY family carbohydrate kinase (Fragment) OS=Enterobacter hormaechei ATCC 49162 </t>
  </si>
  <si>
    <t>([0.026338, 0.03976, 0.056825, 0.042364, 0.055536, 0.058088, 0.045352, 0.032017, 0.020522, 0.029376, 0.021816, 0.028695, 0.028695, 0.056825, 0.102787, 0.102787, 0.10481, 0.120615, 0.109221, 0.134866, 0.116183, 0.122885, 0.073402, 0.073402, 0.109221, 0.066181, 0.079919, 0.078022, 0.142424, 0.247041, 0.173081, 0.291804, 0.281712, 0.278302, 0.229226, 0.243554, 0.216401, 0.257454, 0.232838, 0.25031, 0.25406, 0.295083, 0.182256, 0.264545, 0.185198, 0.158265, 0.155435, 0.167087, 0.147574, 0.078022, 0.073402, 0.116183, 0.078022, 0.045352, 0.05306, 0.066181, 0.047319, 0.094817, 0.049374, 0.085092, 0.064632, 0.049374, 0.050641, 0.051831, 0.056825, 0.096677, 0.076542, 0.111485, 0.064632, 0.069024, 0.118441, 0.092881, 0.086953, 0.118441, 0.18812, 0.10481, 0.073402, 0.05306, 0.029376, 0.056825, 0.056825, 0.073402, 0.088832, 0.092881, 0.132295, 0.074921, 0.041405, 0.051831, 0.037156, 0.050641, 0.088832, 0.060549, 0.083462, 0.071867, 0.060549, 0.050641, 0.086953, 0.122885, 0.209395, 0.243554, 0.200174, 0.222385, 0.137348, 0.137348, 0.137348, 0.098513, 0.158265, 0.26085, 0.196879, 0.271506, 0.194234, 0.203355, 0.264545, 0.271506, 0.239899, 0.158265, 0.194234, 0.142424, 0.144935, 0.132295, 0.191378, 0.225814, 0.139895, 0.18812, 0.125101, 0.111485, 0.155435, 0.127496, 0.144935, 0.225814, 0.155435, 0.182256, 0.102787, 0.06312, 0.046336, 0.069024, 0.122885, 0.11371, 0.18812, 0.200174, 0.127496, 0.066181, 0.06184, 0.102787, 0.100716, 0.132295, 0.139895, 0.098513, 0.127496, 0.083462, 0.048328, 0.081712, 0.139895, 0.139895, 0.142424, 0.139895, 0.118441, 0.116183, 0.071867, 0.058088, 0.05306, 0.10481, 0.111485, 0.094817, 0.064632, 0.085092, 0.125101, 0.120615, 0.200174, 0.167087, 0.203355, 0.298791, 0.308712, 0.298791, 0.346032, 0.342579, 0.387226, 0.339168, 0.239899, 0.324872, 0.324872, 0.342579, 0.232838, 0.318242, 0.384043, 0.418646, 0.324872, 0.21291, 0.229226, 0.185198, 0.185198, 0.18812, 0.116183, 0.111485, 0.092881, 0.127496, 0.122885, 0.0704, 0.11371, 0.229226, 0.167087, 0.167087, 0.173081, 0.264545, 0.268042, 0.239899, 0.203355, 0.200174, 0.281712, 0.236433, 0.209395, 0.243554, 0.239899, 0.342579, 0.31487, 0.311707, 0.308712, 0.41194, 0.497853, 0.497853, 0.374039, 0.444081, 0.465241, 0.447574, 0.394753, 0.42561, 0.352862, 0.352862, 0.398279, 0.394753, 0.42561, 0.497853, 0.505461, 0.436924, 0.42561, 0.377384, 0.408655, 0.335645, 0.243554, 0.243554, 0.164327, 0.243554, 0.182256, 0.116183, 0.116183, 0.122885, 0.102787, 0.155435, 0.222385, 0.232838, 0.173081, 0.111485, 0.111485, 0.10481, 0.155435, 0.078022, 0.074921, 0.079919, 0.125101, 0.137348, 0.092881, 0.158265, 0.098513, 0.170161, 0.239899, 0.179055, 0.209395, 0.216401, 0.216401, 0.239899, 0.291804, 0.311707, 0.40511, 0.31487, 0.31487, 0.236433, 0.352862, 0.480142, 0.465241, 0.387226, 0.36309, 0.465241, 0.454136, 0.5017, 0.433034, 0.4292, 0.465241, 0.486429, 0.476583, 0.370445, 0.339168, 0.21291, 0.158265, 0.155435, 0.236433, 0.158265, 0.229226, 0.179055, 0.155435, 0.096677, 0.074921, 0.127496, 0.11371, 0.094817, 0.06184, 0.045352, 0.034068, 0.047319, 0.047319, 0.047319, 0.048328, 0.028695, 0.045352, 0.100716, 0.096677, 0.073402, 0.122885, 0.090864, 0.125101, 0.127496, 0.11371, 0.194234, 0.122885, 0.064632, 0.090864, 0.185198, 0.216401, 0.216401, 0.196879, 0.179055, 0.125101, 0.219301, 0.271506, 0.30533, 0.278302, 0.278302, 0.318242, 0.25031, 0.25031, 0.268042, 0.173081, 0.170161, 0.170161, 0.264545, 0.321458, 0.257454, 0.239899, 0.17593, 0.203355, 0.216401, 0.139895, 0.116183, 0.096677, 0.096677, 0.078022, 0.096677, 0.094817, 0.046336, 0.041405, 0.059222, 0.028107, 0.048328, 0.055536, 0.06184, 0.069024, 0.094817, 0.120615, 0.073402, 0.15008, 0.147574, 0.116183, 0.191378, 0.209395, 0.120615, 0.142424, 0.144935, 0.074921, 0.086953, 0.182256, 0.275179, 0.229226, 0.284882, 0.206376, 0.229226, 0.21291, 0.158265, 0.090864, 0.096677, 0.092881, 0.0704, 0.078022, 0.055536, 0.051831, 0.086953, 0.086953, 0.085092, 0.102787, 0.11371, 0.10481, 0.044297, 0.048328, 0.058088, 0.041405, 0.047319, 0.035586, 0.030611, 0.037156, 0.06184, 0.058088, 0.083462, 0.098513, 0.092881, 0.127496, 0.081712, 0.046336, 0.092881, 0.102787, 0.060549, 0.054297, 0.050641, 0.111485, 0.066181, 0.0704, 0.116183, 0.102787, 0.216401, 0.182256, 0.185198, 0.129801, 0.15284, 0.196879, 0.144935, 0.142424, 0.18812, 0.232838, 0.328603, 0.298791, 0.200174, 0.288399, 0.295083, 0.268042, 0.170161, 0.203355, 0.170161, 0.170161, 0.25406, 0.222385, 0.257454, 0.257454, 0.239899, 0.120615, 0.088832, 0.139895, 0.116183, 0.083462, 0.098513, 0.098513, 0.118441, 0.206376, 0.203355, 0.200174, 0.173081, 0.247041, 0.200174, 0.225814, 0.222385, 0.239899, 0.142424, 0.173081, 0.203355, 0.295083, 0.436924, 0.494003, 0.480142, 0.517562, 0.585406, 0.490133, 0.380708, 0.394753, 0.374039, 0.335645, 0.377384, 0.450668, 0.450668, 0.447574, 0.461924, 0.4292, 0.346032, 0.352862, 0.31487, 0.295083, 0.295083, 0.185198, 0.167087, 0.106997, 0.074921, 0.0704, 0.116183, 0.196879, 0.118441, 0.125101, 0.158265, 0.191378, 0.15008, 0.098513, 0.167087, 0.137348, 0.191378, 0.25406, 0.278302, 0.281712, 0.264545, 0.229226, 0.291804, 0.264545, 0.335645, 0.394753, 0.349426, 0.324872, 0.291804, 0.398279, 0.352862], '')</t>
  </si>
  <si>
    <t>[232, 283, 474, 475]</t>
  </si>
  <si>
    <t xml:space="preserve">F5S256|F5S256_9ENTR 2,4-dienoyl-CoA reductase OS=Enterobacter hormaechei ATCC 49162 </t>
  </si>
  <si>
    <t>([0.127496, 0.185198, 0.122885, 0.158265, 0.085092, 0.120615, 0.158265, 0.118441, 0.142424, 0.182256, 0.21291, 0.194234, 0.129801, 0.100716, 0.170161, 0.142424, 0.111485, 0.17593, 0.281712, 0.311707, 0.203355, 0.301917, 0.311707, 0.398279, 0.4292, 0.562014, 0.549308, 0.505461, 0.632174, 0.642678, 0.521092, 0.480142, 0.517562, 0.486429, 0.433034, 0.401658, 0.422041, 0.472492, 0.4292, 0.422041, 0.4292, 0.509769, 0.418646, 0.366687, 0.281712, 0.164327, 0.109221, 0.11371, 0.132295, 0.118441, 0.074921, 0.100716, 0.142424, 0.139895, 0.264545, 0.366687, 0.394753, 0.308712, 0.311707, 0.295083, 0.31487, 0.30533, 0.30533, 0.339168, 0.301917, 0.298791, 0.401658, 0.483068, 0.440853, 0.440853, 0.458154, 0.440853, 0.509769, 0.480142, 0.521092, 0.486429, 0.387226, 0.324872, 0.398279, 0.401658, 0.418646, 0.332115, 0.339168, 0.352862, 0.40511, 0.472492, 0.56648, 0.549308, 0.436924, 0.440853, 0.356642, 0.356642, 0.349426, 0.232838, 0.232838, 0.239899, 0.236433, 0.324872, 0.298791, 0.291804, 0.191378, 0.232838, 0.324872, 0.335645, 0.236433, 0.158265, 0.134866, 0.161087, 0.164327, 0.216401, 0.164327, 0.25406, 0.206376, 0.328603, 0.318242, 0.324872, 0.311707, 0.206376, 0.216401, 0.342579, 0.346032, 0.40511, 0.30533, 0.281712, 0.275179, 0.370445, 0.458154, 0.394753, 0.275179, 0.243554, 0.18812, 0.182256, 0.179055, 0.219301, 0.106997, 0.147574, 0.137348, 0.096677, 0.144935, 0.116183, 0.054297, 0.042364, 0.051831, 0.100716, 0.078022, 0.074921, 0.038042, 0.036378, 0.064632, 0.073402, 0.100716, 0.11371, 0.147574, 0.139895, 0.129801, 0.243554, 0.275179, 0.185198, 0.170161, 0.125101, 0.158265, 0.257454, 0.185198, 0.116183, 0.085092, 0.085092, 0.085092, 0.15008, 0.15008, 0.161087, 0.219301, 0.209395, 0.284882, 0.346032, 0.25031, 0.25031, 0.225814, 0.236433, 0.236433, 0.291804, 0.377384, 0.36309, 0.301917, 0.408655, 0.390993, 0.390993, 0.349426, 0.370445, 0.295083, 0.21291, 0.200174, 0.173081, 0.11371, 0.106997, 0.106997, 0.17593, 0.15008, 0.15284, 0.120615, 0.206376, 0.142424, 0.086953, 0.050641, 0.038042, 0.020165, 0.037156, 0.025762, 0.03976, 0.027463, 0.024393, 0.03976, 0.023534, 0.019401, 0.032017, 0.032017, 0.028695, 0.029376, 0.037156, 0.0198, 0.024826, 0.025762, 0.054297, 0.060549, 0.11371, 0.11371, 0.170161, 0.167087, 0.219301, 0.144935, 0.194234, 0.247041, 0.206376, 0.295083, 0.328603, 0.318242, 0.236433, 0.158265, 0.164327, 0.164327, 0.264545, 0.173081, 0.155435, 0.094817, 0.142424, 0.144935, 0.191378, 0.216401, 0.147574, 0.203355, 0.295083, 0.194234, 0.194234, 0.229226, 0.264545, 0.229226, 0.25406, 0.335645, 0.390993, 0.349426, 0.239899, 0.243554, 0.25031, 0.18812, 0.271506, 0.268042, 0.247041, 0.200174, 0.200174, 0.284882, 0.25031, 0.182256, 0.26085, 0.225814, 0.25031, 0.144935, 0.144935, 0.127496, 0.134866, 0.164327, 0.194234, 0.203355, 0.216401, 0.301917, 0.398279, 0.401658, 0.332115, 0.30533, 0.398279, 0.408655, 0.342579, 0.26085, 0.321458, 0.328603, 0.390993, 0.370445, 0.42561, 0.505461, 0.458154, 0.384043, 0.370445, 0.332115, 0.387226, 0.380708, 0.40511, 0.271506, 0.182256, 0.216401, 0.257454, 0.216401, 0.222385, 0.206376, 0.21291, 0.21291, 0.206376, 0.182256, 0.182256, 0.209395, 0.196879, 0.236433, 0.271506, 0.284882, 0.335645, 0.281712, 0.288399, 0.264545, 0.281712, 0.278302, 0.30533, 0.209395, 0.25406, 0.243554, 0.295083, 0.291804, 0.209395, 0.219301, 0.26085, 0.170161, 0.098513, 0.067594, 0.066181, 0.078022, 0.048328, 0.045352, 0.078022, 0.042364, 0.024393, 0.027463, 0.051831, 0.06312, 0.106997, 0.083462, 0.045352, 0.058088, 0.106997, 0.173081, 0.164327, 0.129801, 0.229226, 0.264545, 0.26085, 0.291804, 0.26085, 0.26085, 0.264545, 0.264545, 0.346032, 0.4292, 0.41194, 0.370445, 0.271506, 0.203355, 0.232838, 0.288399, 0.281712, 0.298791, 0.257454, 0.257454, 0.209395, 0.15284, 0.122885, 0.147574, 0.083462, 0.109221, 0.129801, 0.100716, 0.102787, 0.10481, 0.102787, 0.164327, 0.191378, 0.18812, 0.257454, 0.179055, 0.120615, 0.129801, 0.086953, 0.06312, 0.050641, 0.094817, 0.066181, 0.125101, 0.144935, 0.21291, 0.11371, 0.142424, 0.100716, 0.081712, 0.083462, 0.088832, 0.048328, 0.059222, 0.088832, 0.083462, 0.15008, 0.268042, 0.158265, 0.118441, 0.203355, 0.243554, 0.15008, 0.232838, 0.15284, 0.092881, 0.088832, 0.167087, 0.129801, 0.132295, 0.17593, 0.106997, 0.106997, 0.173081, 0.098513, 0.109221, 0.066181, 0.059222, 0.030003, 0.06184, 0.11371, 0.05306, 0.032677, 0.058088, 0.045352, 0.086953, 0.161087, 0.100716, 0.067594, 0.085092, 0.079919, 0.078022, 0.144935, 0.094817, 0.056825, 0.051831, 0.038858, 0.069024, 0.067594, 0.067594, 0.050641, 0.059222, 0.116183, 0.173081, 0.203355, 0.203355, 0.125101, 0.127496, 0.194234, 0.17593, 0.18812, 0.295083, 0.311707, 0.288399, 0.288399, 0.295083, 0.377384, 0.318242, 0.232838, 0.247041, 0.271506, 0.219301, 0.191378, 0.203355, 0.191378, 0.139895, 0.191378, 0.209395, 0.196879, 0.21291, 0.295083, 0.21291, 0.182256, 0.094817, 0.056825, 0.086953, 0.096677, 0.098513, 0.161087, 0.161087, 0.15008, 0.125101, 0.206376, 0.21291, 0.173081, 0.15008, 0.109221, 0.055536, 0.083462, 0.088832, 0.094817, 0.098513, 0.158265, 0.158265, 0.247041, 0.332115, 0.339168, 0.414856, 0.324872, 0.291804, 0.394753, 0.291804, 0.318242, 0.236433, 0.247041, 0.191378, 0.222385, 0.219301, 0.31487, 0.321458, 0.31487, 0.203355, 0.203355, 0.196879, 0.225814, 0.219301, 0.219301, 0.144935, 0.137348, 0.247041, 0.295083, 0.278302, 0.414856, 0.5017, 0.490133, 0.505461, 0.613573, 0.613573, 0.771762, 0.754692, 0.759478, 0.648219, 0.675549, 0.632174, 0.517562, 0.529623, 0.529623, 0.525368, 0.59014, 0.59014, 0.545602, 0.562014, 0.562014, 0.545602, 0.534167, 0.534167, 0.494003, 0.494003, 0.5017, 0.476583, 0.476583, 0.374039, 0.374039, 0.444081, 0.472492, 0.529623, 0.521092, 0.436924, 0.36309, 0.390993, 0.390993, 0.390993, 0.298791, 0.295083, 0.247041, 0.170161, 0.278302, 0.25031, 0.194234, 0.18812, 0.11371, 0.120615, 0.185198, 0.185198, 0.194234, 0.206376, 0.25031, 0.243554, 0.247041, 0.332115, 0.268042, 0.196879, 0.129801, 0.182256, 0.185198, 0.225814, 0.342579, 0.318242, 0.275179, 0.264545, 0.271506, 0.298791, 0.30533, 0.318242, 0.339168, 0.247041, 0.161087, 0.096677, 0.083462, 0.129801, 0.132295, 0.194234, 0.298791, 0.377384, 0.377384, 0.390993, 0.298791, 0.243554, 0.247041, 0.352862, 0.352862, 0.346032, 0.422041, 0.384043, 0.377384, 0.440853, 0.538167, 0.549308, 0.671169, 0.604312, 0.497853, 0.490133, 0.476583, 0.366687, 0.380708, 0.31487, 0.278302, 0.321458, 0.359901, 0.268042, 0.239899, 0.288399, 0.284882, 0.271506, 0.268042, 0.185198, 0.161087, 0.164327, 0.219301, 0.21291, 0.284882, 0.288399, 0.26085, 0.179055, 0.26085, 0.164327, 0.194234, 0.194234, 0.196879, 0.15284, 0.216401, 0.170161, 0.173081, 0.134866, 0.098513, 0.090864], '')</t>
  </si>
  <si>
    <t>[25, 26, 27, 28, 29, 30, 32, 41, 72, 74, 86, 87, 296, 540, 542, 543, 544, 545, 546, 547, 548, 549, 550, 551, 552, 553, 554, 555, 556, 557, 558, 559, 560, 561, 562, 565, 572, 573, 633, 634, 635, 636]</t>
  </si>
  <si>
    <t xml:space="preserve">F5S258|F5S258_9ENTR Metal dependent hydrolase OS=Enterobacter hormaechei ATCC 49162 </t>
  </si>
  <si>
    <t>([0.185198, 0.247041, 0.301917, 0.216401, 0.15284, 0.185198, 0.225814, 0.182256, 0.216401, 0.25406, 0.196879, 0.15284, 0.118441, 0.111485, 0.167087, 0.170161, 0.167087, 0.236433, 0.203355, 0.147574, 0.15008, 0.137348, 0.129801, 0.127496, 0.120615, 0.209395, 0.216401, 0.209395, 0.284882, 0.284882, 0.209395, 0.291804, 0.387226, 0.42561, 0.4292, 0.401658, 0.321458, 0.295083, 0.30533, 0.247041, 0.31487, 0.40511, 0.398279, 0.31487, 0.308712, 0.414856, 0.387226, 0.291804, 0.206376, 0.200174, 0.194234, 0.225814, 0.25406, 0.278302, 0.182256, 0.196879, 0.225814, 0.239899, 0.308712, 0.21291, 0.308712, 0.321458, 0.31487, 0.216401, 0.301917, 0.236433, 0.15008, 0.15008, 0.247041, 0.298791, 0.216401, 0.216401, 0.170161, 0.15284, 0.132295, 0.185198, 0.102787, 0.100716, 0.147574, 0.129801, 0.209395, 0.200174, 0.185198, 0.185198, 0.194234, 0.191378, 0.222385, 0.30533, 0.275179, 0.268042, 0.206376, 0.288399, 0.225814, 0.278302, 0.271506, 0.206376, 0.134866, 0.216401, 0.236433, 0.203355, 0.295083, 0.298791, 0.271506, 0.167087, 0.106997, 0.170161, 0.137348, 0.098513, 0.067594, 0.054297, 0.051831, 0.100716, 0.059222, 0.074921, 0.094817, 0.056825, 0.086953, 0.173081, 0.173081, 0.167087, 0.200174, 0.17593, 0.170161, 0.173081, 0.173081, 0.164327, 0.158265, 0.127496, 0.142424, 0.134866, 0.194234, 0.155435, 0.15284, 0.25031, 0.284882, 0.185198, 0.268042, 0.275179, 0.182256, 0.18812, 0.094817, 0.092881, 0.092881, 0.094817, 0.067594, 0.067594, 0.0704, 0.073402, 0.125101, 0.116183, 0.164327, 0.098513, 0.127496, 0.120615, 0.11371, 0.090864, 0.161087, 0.134866, 0.10481, 0.144935, 0.111485, 0.200174, 0.161087, 0.125101, 0.086953, 0.139895, 0.284882], '')</t>
  </si>
  <si>
    <t xml:space="preserve">F5S259|F5S259_9ENTR Gfo/Idh/MocA family oxidoreductase OS=Enterobacter hormaechei ATCC 49162 </t>
  </si>
  <si>
    <t>([0.014586, 0.010131, 0.015344, 0.023087, 0.035586, 0.019401, 0.016528, 0.023534, 0.024826, 0.026338, 0.034884, 0.051831, 0.092881, 0.090864, 0.173081, 0.120615, 0.170161, 0.170161, 0.173081, 0.142424, 0.085092, 0.090864, 0.147574, 0.142424, 0.137348, 0.074921, 0.164327, 0.236433, 0.194234, 0.232838, 0.26085, 0.147574, 0.111485, 0.118441, 0.125101, 0.071867, 0.073402, 0.046336, 0.092881, 0.090864, 0.06312, 0.046336, 0.088832, 0.088832, 0.049374, 0.055536, 0.109221, 0.074921, 0.056825, 0.073402, 0.066181, 0.073402, 0.122885, 0.086953, 0.083462, 0.06312, 0.074921, 0.074921, 0.069024, 0.049374, 0.046336, 0.098513, 0.203355, 0.194234, 0.127496, 0.209395, 0.106997, 0.116183, 0.15284, 0.18812, 0.179055, 0.116183, 0.05306, 0.037156, 0.064632, 0.060549, 0.073402, 0.111485, 0.179055, 0.194234, 0.144935, 0.092881, 0.086953, 0.078022, 0.094817, 0.092881, 0.073402, 0.139895, 0.132295, 0.0704, 0.076542, 0.086953, 0.098513, 0.203355, 0.284882, 0.257454, 0.170161, 0.147574, 0.090864, 0.073402, 0.116183, 0.209395, 0.308712, 0.298791, 0.229226, 0.144935, 0.15008, 0.092881, 0.109221, 0.081712, 0.069024, 0.059222, 0.054297, 0.067594, 0.058088, 0.034068, 0.050641, 0.098513, 0.056825, 0.056825, 0.03976, 0.023087, 0.021816, 0.021381, 0.019401, 0.017797, 0.031287, 0.051831, 0.06184, 0.054297, 0.066181, 0.088832, 0.090864, 0.085092, 0.086953, 0.042364, 0.042364, 0.038042, 0.020522, 0.025316, 0.046336, 0.045352, 0.076542, 0.069024, 0.066181, 0.038858, 0.071867, 0.060549, 0.034884, 0.036378, 0.040537, 0.041405, 0.073402, 0.078022, 0.096677, 0.127496, 0.232838, 0.209395, 0.209395, 0.328603, 0.380708, 0.26085, 0.346032, 0.36309, 0.370445, 0.36309, 0.36309, 0.324872, 0.335645, 0.335645, 0.422041, 0.295083, 0.209395, 0.125101, 0.0704, 0.048328, 0.043307, 0.034068, 0.045352, 0.034068, 0.017797, 0.012727, 0.022667, 0.025762, 0.028695, 0.029376, 0.030003, 0.034068, 0.044297, 0.032677, 0.06184, 0.050641, 0.098513, 0.100716, 0.102787, 0.179055, 0.203355, 0.206376, 0.173081, 0.25406, 0.257454, 0.342579, 0.440853, 0.374039, 0.288399, 0.191378, 0.125101, 0.134866, 0.125101, 0.120615, 0.15284, 0.079919, 0.096677, 0.064632, 0.11371, 0.11371, 0.106997, 0.111485, 0.109221, 0.155435, 0.098513, 0.118441, 0.127496, 0.125101, 0.127496, 0.120615, 0.196879, 0.275179, 0.278302, 0.275179, 0.281712, 0.268042, 0.390993, 0.41194, 0.480142, 0.468512, 0.472492, 0.40511, 0.31487, 0.339168, 0.335645, 0.318242, 0.318242, 0.324872, 0.25406, 0.324872, 0.398279, 0.288399, 0.291804, 0.191378, 0.209395, 0.236433, 0.236433, 0.219301, 0.206376, 0.200174, 0.17593, 0.257454, 0.339168, 0.339168, 0.328603, 0.339168, 0.458154, 0.465241, 0.450668, 0.436924, 0.440853, 0.454136, 0.505461, 0.422041, 0.42561, 0.51388, 0.447574, 0.468512, 0.401658, 0.301917, 0.281712, 0.308712, 0.225814, 0.15284, 0.243554, 0.25406, 0.26085, 0.25031, 0.185198, 0.191378, 0.288399, 0.311707, 0.30533, 0.257454, 0.31487, 0.311707, 0.295083, 0.318242, 0.308712, 0.384043, 0.458154, 0.476583, 0.398279, 0.483068, 0.56648, 0.562014, 0.447574, 0.433034, 0.41194, 0.483068, 0.476583, 0.468512, 0.366687, 0.308712, 0.291804, 0.349426, 0.41194, 0.42561, 0.433034, 0.359901, 0.36309, 0.324872, 0.349426, 0.40511, 0.335645, 0.30533, 0.268042, 0.335645, 0.311707, 0.288399, 0.257454, 0.21291, 0.173081, 0.222385, 0.284882, 0.422041], '')</t>
  </si>
  <si>
    <t>[268, 271, 300, 301]</t>
  </si>
  <si>
    <t xml:space="preserve">F5S262|F5S262_9ENTR Altronate hydrolase OS=Enterobacter hormaechei ATCC 49162 </t>
  </si>
  <si>
    <t>([0.139895, 0.096677, 0.100716, 0.073402, 0.078022, 0.054297, 0.058088, 0.085092, 0.06184, 0.066181, 0.092881, 0.116183, 0.11371, 0.191378, 0.209395, 0.222385, 0.206376, 0.21291, 0.225814, 0.318242, 0.301917, 0.219301, 0.295083, 0.236433, 0.301917, 0.339168, 0.387226, 0.328603, 0.311707, 0.390993, 0.418646, 0.408655, 0.40511, 0.298791, 0.247041, 0.232838, 0.147574, 0.275179, 0.179055, 0.142424, 0.132295, 0.129801, 0.200174, 0.206376, 0.225814, 0.170161, 0.155435, 0.120615, 0.18812, 0.125101, 0.15008, 0.092881, 0.088832, 0.094817, 0.142424, 0.106997, 0.144935, 0.232838, 0.132295, 0.17593, 0.232838, 0.236433, 0.257454, 0.164327, 0.098513, 0.144935, 0.200174, 0.209395, 0.298791, 0.30533, 0.387226, 0.359901, 0.458154, 0.377384, 0.370445, 0.41194, 0.41194, 0.454136, 0.461924, 0.461924, 0.494003, 0.377384, 0.387226, 0.401658, 0.497853, 0.480142, 0.483068, 0.450668, 0.465241, 0.472492, 0.465241, 0.476583, 0.440853, 0.401658, 0.497853, 0.497853, 0.505461, 0.525368, 0.525368, 0.418646, 0.422041, 0.422041, 0.505461, 0.465241, 0.444081, 0.4292, 0.562014, 0.483068, 0.51388, 0.41194, 0.390993, 0.408655, 0.414856, 0.366687, 0.301917, 0.21291, 0.144935, 0.155435, 0.216401, 0.15284, 0.225814, 0.216401, 0.161087, 0.173081, 0.196879, 0.125101, 0.109221, 0.096677, 0.142424, 0.092881, 0.15008, 0.158265, 0.144935, 0.074921, 0.074921, 0.125101, 0.203355, 0.284882, 0.264545, 0.271506, 0.308712, 0.324872, 0.414856, 0.486429, 0.486429, 0.486429, 0.509769, 0.545602, 0.468512, 0.359901, 0.440853, 0.436924, 0.436924, 0.359901, 0.461924, 0.444081, 0.450668, 0.440853, 0.36309, 0.352862, 0.352862, 0.387226, 0.374039, 0.298791, 0.301917, 0.295083, 0.291804, 0.352862, 0.321458, 0.321458, 0.42561, 0.433034, 0.401658, 0.335645, 0.408655, 0.408655, 0.545602, 0.557691, 0.51388, 0.604312, 0.570702, 0.486429, 0.401658, 0.339168, 0.339168, 0.328603, 0.25031, 0.25406, 0.164327, 0.203355, 0.281712, 0.281712, 0.281712, 0.25031, 0.318242, 0.298791, 0.203355, 0.170161, 0.173081, 0.200174, 0.137348, 0.155435, 0.222385, 0.196879, 0.264545, 0.370445, 0.390993, 0.465241, 0.401658, 0.497853, 0.380708, 0.342579, 0.278302, 0.17593, 0.239899, 0.229226, 0.264545, 0.366687, 0.377384, 0.387226, 0.321458, 0.414856, 0.390993, 0.374039, 0.394753, 0.40511, 0.380708, 0.291804, 0.295083, 0.36309, 0.291804, 0.30533, 0.352862, 0.352862, 0.414856, 0.40511, 0.40511, 0.408655, 0.394753, 0.384043, 0.387226, 0.480142, 0.461924, 0.480142, 0.40511, 0.483068, 0.486429, 0.401658, 0.468512, 0.366687, 0.356642, 0.359901, 0.465241, 0.342579, 0.401658, 0.433034, 0.436924, 0.447574, 0.436924, 0.374039, 0.374039, 0.352862, 0.247041, 0.25406, 0.236433, 0.318242, 0.349426, 0.298791, 0.298791, 0.30533, 0.401658, 0.30533, 0.374039, 0.366687, 0.384043, 0.324872, 0.25406, 0.225814, 0.225814, 0.225814, 0.291804, 0.298791, 0.301917, 0.318242, 0.243554, 0.275179, 0.284882, 0.196879, 0.26085, 0.349426, 0.321458, 0.225814, 0.321458, 0.295083, 0.30533, 0.387226, 0.370445, 0.377384, 0.370445, 0.359901, 0.366687, 0.275179, 0.268042, 0.275179, 0.349426, 0.440853, 0.440853, 0.321458, 0.398279, 0.359901, 0.346032, 0.318242, 0.418646, 0.387226, 0.352862, 0.342579, 0.356642, 0.332115, 0.394753, 0.436924, 0.349426, 0.25031, 0.268042, 0.239899, 0.229226, 0.222385, 0.21291, 0.236433, 0.26085, 0.161087, 0.182256, 0.185198, 0.271506, 0.264545, 0.324872, 0.380708, 0.380708, 0.359901, 0.4292, 0.436924, 0.422041, 0.4292, 0.534167, 0.63748, 0.575842, 0.59917, 0.613573, 0.59014, 0.549308, 0.549308, 0.666105, 0.525368, 0.517562, 0.494003, 0.490133, 0.4292, 0.4292, 0.390993, 0.394753, 0.433034, 0.374039, 0.31487, 0.40511, 0.342579, 0.264545, 0.342579, 0.232838, 0.21291, 0.236433, 0.243554, 0.243554, 0.239899, 0.328603, 0.328603, 0.318242, 0.25031, 0.291804, 0.219301, 0.182256, 0.179055, 0.147574, 0.229226, 0.288399, 0.288399, 0.356642, 0.401658, 0.339168, 0.401658, 0.40511, 0.384043, 0.349426, 0.346032, 0.324872, 0.321458, 0.291804, 0.291804, 0.275179, 0.271506, 0.308712, 0.324872, 0.257454, 0.191378, 0.161087, 0.164327, 0.15284, 0.15284, 0.173081, 0.229226, 0.288399, 0.200174, 0.200174, 0.225814, 0.200174, 0.173081, 0.200174, 0.229226, 0.17593, 0.25406, 0.173081, 0.17593, 0.232838, 0.31487, 0.408655, 0.4292, 0.352862, 0.328603, 0.295083, 0.291804, 0.284882, 0.247041, 0.342579, 0.268042, 0.191378, 0.295083, 0.257454, 0.229226, 0.200174, 0.257454, 0.271506, 0.275179, 0.222385, 0.222385, 0.209395, 0.209395, 0.196879, 0.232838, 0.295083, 0.328603, 0.257454, 0.18812, 0.194234, 0.200174, 0.179055, 0.194234, 0.194234, 0.291804, 0.203355, 0.173081, 0.191378, 0.102787, 0.132295, 0.209395, 0.203355, 0.209395, 0.225814, 0.225814, 0.179055, 0.161087, 0.173081, 0.243554, 0.332115, 0.335645, 0.21291, 0.321458, 0.40511, 0.318242, 0.284882, 0.288399, 0.247041, 0.225814, 0.328603, 0.356642, 0.281712, 0.284882, 0.200174, 0.164327, 0.137348, 0.18812, 0.147574, 0.102787, 0.079919, 0.051831, 0.033407, 0.069024, 0.040537], '')</t>
  </si>
  <si>
    <t>[96, 97, 98, 102, 106, 108, 146, 147, 176, 177, 178, 179, 180, 342, 343, 344, 345, 346, 347, 348, 349, 350, 351, 352]</t>
  </si>
  <si>
    <t xml:space="preserve">F5S264|F5S264_9ENTR Hexuronate transporter OS=Enterobacter hormaechei ATCC 49162 </t>
  </si>
  <si>
    <t>([0.005683, 0.008276, 0.006245, 0.004775, 0.004577, 0.003757, 0.003924, 0.003461, 0.003276, 0.00407, 0.00359, 0.004388, 0.004388, 0.005086, 0.005249, 0.006533, 0.004431, 0.003341, 0.004736, 0.004775, 0.00515, 0.007315, 0.005623, 0.006567, 0.008276, 0.009096, 0.011669, 0.017447, 0.033407, 0.028695, 0.018787, 0.041405, 0.051831, 0.025316, 0.042364, 0.041405, 0.041405, 0.094817, 0.179055, 0.182256, 0.090864, 0.081712, 0.036378, 0.030611, 0.021816, 0.021816, 0.021816, 0.014586, 0.012491, 0.009865, 0.012727, 0.010131, 0.009483, 0.006567, 0.007315, 0.007555, 0.013016, 0.009401, 0.00777, 0.007315, 0.004835, 0.00543, 0.003963, 0.005992, 0.005932, 0.005932, 0.006619, 0.008002, 0.013016, 0.008409, 0.00962, 0.007259, 0.009401, 0.005932, 0.005011, 0.00543, 0.004135, 0.003366, 0.00316, 0.003109, 0.002435, 0.002366, 0.002512, 0.003478, 0.00283, 0.00407, 0.004835, 0.00359, 0.003079, 0.003053, 0.004135, 0.00316, 0.004431, 0.005011, 0.005503, 0.007259, 0.006039, 0.006701, 0.008075, 0.011669, 0.01204, 0.01227, 0.025316, 0.027463, 0.021816, 0.034068, 0.024826, 0.025762, 0.034884, 0.024826, 0.030611, 0.024826, 0.046336, 0.024826, 0.025316, 0.038858, 0.049374, 0.096677, 0.142424, 0.083462, 0.038858, 0.06184, 0.079919, 0.081712, 0.122885, 0.158265, 0.132295, 0.094817, 0.096677, 0.086953, 0.15284, 0.064632, 0.037156, 0.041405, 0.047319, 0.047319, 0.058088, 0.058088, 0.031287, 0.026338, 0.036378, 0.054297, 0.023963, 0.023963, 0.027463, 0.028107, 0.015344, 0.01078, 0.011903, 0.00962, 0.011342, 0.00777, 0.009015, 0.011342, 0.010372, 0.014586, 0.009728, 0.010372, 0.008525, 0.010672, 0.006795, 0.005683, 0.005011, 0.006619, 0.007555, 0.005503, 0.003727, 0.004921, 0.004247, 0.004689, 0.004646, 0.004646, 0.005223, 0.005872, 0.00543, 0.003997, 0.003109, 0.002727, 0.001722, 0.002211, 0.00243, 0.003804, 0.005086, 0.007259, 0.007877, 0.007877, 0.010509, 0.010372, 0.010372, 0.021816, 0.031287, 0.064632, 0.083462, 0.132295, 0.078022, 0.071867, 0.074921, 0.144935, 0.26085, 0.40511, 0.42561, 0.4292, 0.414856, 0.40511, 0.401658, 0.398279, 0.408655, 0.418646, 0.541878, 0.553315, 0.538167, 0.444081, 0.414856, 0.328603, 0.21291, 0.352862, 0.352862, 0.342579, 0.332115, 0.339168, 0.328603, 0.321458, 0.194234, 0.10481, 0.111485, 0.051831, 0.037156, 0.017447, 0.018415, 0.018415, 0.009483, 0.006533, 0.006988, 0.007645, 0.011342, 0.015344, 0.009096, 0.014075, 0.026338, 0.012727, 0.013016, 0.010509, 0.006988, 0.007495, 0.01227, 0.008002, 0.007259, 0.006795, 0.006421, 0.005992, 0.004646, 0.004736, 0.006619, 0.005011, 0.004899, 0.003366, 0.003804, 0.00558, 0.00407, 0.003555, 0.004414, 0.00292, 0.002976, 0.003053, 0.003478, 0.003478, 0.003997, 0.004431, 0.003727, 0.004899, 0.005011, 0.004736, 0.007031, 0.005799, 0.006374, 0.004775, 0.006619, 0.006619, 0.004388, 0.004431, 0.005503, 0.007177, 0.007877, 0.006039, 0.008723, 0.010926, 0.007031, 0.005734, 0.008002, 0.009187, 0.011106, 0.007259, 0.007177, 0.00558, 0.006567, 0.009401, 0.013265, 0.009865, 0.007315, 0.008409, 0.013016, 0.008723, 0.007645, 0.009401, 0.009728, 0.006421, 0.00515, 0.004899, 0.007177, 0.007877, 0.010372, 0.007877, 0.007555, 0.011106, 0.009865, 0.006374, 0.006482, 0.006245, 0.008624, 0.007259, 0.007259, 0.006142, 0.005249, 0.004611, 0.003821, 0.003864, 0.004483, 0.00389, 0.005503, 0.005503, 0.003405, 0.002976, 0.003555, 0.005086, 0.004976, 0.005086, 0.007645, 0.007315, 0.006533, 0.004358, 0.004513, 0.006039, 0.004899, 0.006894, 0.00777, 0.012491, 0.014075, 0.010131, 0.017447, 0.018106, 0.019401, 0.054297, 0.042364, 0.033407, 0.033407, 0.025762, 0.056825, 0.059222, 0.029376, 0.042364, 0.083462, 0.116183, 0.085092, 0.125101, 0.071867, 0.079919, 0.054297, 0.090864, 0.200174, 0.15284, 0.0704, 0.048328, 0.021381, 0.021816, 0.017797, 0.016826, 0.017138, 0.009865, 0.008624, 0.014315, 0.014315, 0.009015, 0.011106, 0.008075, 0.009294, 0.017138, 0.009865, 0.007422, 0.006567, 0.005011, 0.004414, 0.005683, 0.004646, 0.004388, 0.005799, 0.00543, 0.00407, 0.004577, 0.005503, 0.004899, 0.003804, 0.002623, 0.00283, 0.002976, 0.003461, 0.002529, 0.002327, 0.003109, 0.004431, 0.004921, 0.00558, 0.008002, 0.010221, 0.010509, 0.016021, 0.014586, 0.030611, 0.056825, 0.030003, 0.038858, 0.06312, 0.127496, 0.182256, 0.275179, 0.275179, 0.349426, 0.444081, 0.4292, 0.422041, 0.408655, 0.398279, 0.444081, 0.401658, 0.332115, 0.483068, 0.553315], '')</t>
  </si>
  <si>
    <t>[208, 209, 210, 435]</t>
  </si>
  <si>
    <t xml:space="preserve">F5S265|F5S265_9ENTR Exu regulon transcriptional regulator OS=Enterobacter hormaechei ATCC 49162 </t>
  </si>
  <si>
    <t>([0.284882, 0.335645, 0.229226, 0.225814, 0.219301, 0.275179, 0.196879, 0.219301, 0.268042, 0.288399, 0.222385, 0.271506, 0.26085, 0.352862, 0.271506, 0.179055, 0.11371, 0.076542, 0.079919, 0.142424, 0.203355, 0.129801, 0.147574, 0.196879, 0.239899, 0.268042, 0.155435, 0.158265, 0.142424, 0.137348, 0.15284, 0.225814, 0.209395, 0.144935, 0.144935, 0.200174, 0.288399, 0.301917, 0.30533, 0.298791, 0.295083, 0.275179, 0.275179, 0.164327, 0.164327, 0.094817, 0.10481, 0.127496, 0.206376, 0.236433, 0.147574, 0.090864, 0.10481, 0.067594, 0.100716, 0.096677, 0.100716, 0.096677, 0.142424, 0.132295, 0.142424, 0.086953, 0.060549, 0.102787, 0.161087, 0.191378, 0.243554, 0.225814, 0.301917, 0.284882, 0.31487, 0.374039, 0.476583, 0.472492, 0.570702, 0.575842, 0.483068, 0.497853, 0.387226, 0.359901, 0.447574, 0.349426, 0.422041, 0.545602, 0.4292, 0.444081, 0.356642, 0.301917, 0.31487, 0.281712, 0.278302, 0.25406, 0.196879, 0.109221, 0.111485, 0.100716, 0.111485, 0.111485, 0.086953, 0.170161, 0.111485, 0.096677, 0.137348, 0.139895, 0.125101, 0.155435, 0.147574, 0.216401, 0.30533, 0.308712, 0.25031, 0.222385, 0.21291, 0.21291, 0.26085, 0.264545, 0.185198, 0.179055, 0.268042, 0.298791, 0.26085, 0.36309, 0.384043, 0.42561, 0.418646, 0.342579, 0.301917, 0.295083, 0.30533, 0.295083, 0.298791, 0.281712, 0.321458, 0.239899, 0.335645, 0.264545, 0.25406, 0.271506, 0.275179, 0.203355, 0.17593, 0.129801, 0.116183, 0.120615, 0.118441, 0.129801, 0.182256, 0.264545, 0.191378, 0.164327, 0.147574, 0.086953, 0.111485, 0.116183, 0.179055, 0.142424, 0.15008, 0.147574, 0.216401, 0.203355, 0.203355, 0.229226, 0.324872, 0.384043, 0.291804, 0.185198, 0.170161, 0.167087, 0.122885, 0.185198, 0.21291, 0.236433, 0.232838, 0.301917, 0.281712, 0.278302, 0.311707, 0.346032, 0.349426, 0.352862, 0.25406, 0.243554, 0.247041, 0.239899, 0.209395, 0.30533, 0.41194, 0.335645, 0.257454, 0.335645, 0.31487, 0.225814, 0.15284, 0.222385, 0.21291, 0.222385, 0.26085, 0.26085, 0.301917, 0.275179, 0.26085, 0.281712, 0.332115, 0.295083, 0.191378, 0.203355, 0.196879, 0.122885, 0.200174, 0.291804, 0.291804, 0.31487, 0.408655, 0.450668, 0.377384, 0.271506, 0.281712, 0.264545, 0.26085, 0.278302, 0.298791, 0.301917, 0.271506, 0.30533, 0.225814, 0.335645, 0.301917, 0.30533, 0.380708, 0.271506, 0.182256, 0.100716, 0.086953, 0.083462, 0.11371, 0.200174, 0.25031, 0.182256, 0.170161, 0.111485, 0.118441, 0.116183, 0.100716, 0.182256, 0.182256, 0.21291, 0.182256, 0.203355, 0.173081, 0.15284, 0.222385, 0.288399, 0.40511, 0.41194, 0.380708, 0.324872, 0.232838, 0.295083], '')</t>
  </si>
  <si>
    <t>[74, 75, 83]</t>
  </si>
  <si>
    <t xml:space="preserve">F5S266|F5S266_9ENTR Inner membrane protein YqjA OS=Enterobacter hormaechei ATCC 49162 </t>
  </si>
  <si>
    <t>([0.005623, 0.003997, 0.004414, 0.005932, 0.008075, 0.00558, 0.007555, 0.009728, 0.007555, 0.007877, 0.009977, 0.015694, 0.013437, 0.017797, 0.017447, 0.016528, 0.011669, 0.011903, 0.011518, 0.006567, 0.005932, 0.005932, 0.005503, 0.005223, 0.00359, 0.00246, 0.00246, 0.00155, 0.001623, 0.002503, 0.0028, 0.001855, 0.001159, 0.001335, 0.001391, 0.001748, 0.001112, 0.000893, 0.00152, 0.002327, 0.00359, 0.004513, 0.004513, 0.004921, 0.004611, 0.004736, 0.005086, 0.008002, 0.008804, 0.005683, 0.004358, 0.003821, 0.00543, 0.00777, 0.006142, 0.005872, 0.005872, 0.005734, 0.009096, 0.008409, 0.008723, 0.006245, 0.004513, 0.004483, 0.004431, 0.005872, 0.005683, 0.006482, 0.005683, 0.007177, 0.007177, 0.009187, 0.008409, 0.00543, 0.004208, 0.004646, 0.00389, 0.00316, 0.004899, 0.004431, 0.004414, 0.003014, 0.002727, 0.003864, 0.005683, 0.008525, 0.008276, 0.008276, 0.007091, 0.008525, 0.009187, 0.008804, 0.006078, 0.007422, 0.011342, 0.010131, 0.011903, 0.017447, 0.033407, 0.015344, 0.014783, 0.014783, 0.030611, 0.046336, 0.043307, 0.036378, 0.017797, 0.008895, 0.014586, 0.023963, 0.021816, 0.0198, 0.020876, 0.040537, 0.031287, 0.017138, 0.017447, 0.008723, 0.010131, 0.010672, 0.009728, 0.006619, 0.005734, 0.003701, 0.003341, 0.003461, 0.003607, 0.003671, 0.004135, 0.004577, 0.004611, 0.003366, 0.002976, 0.004135, 0.003053, 0.003431, 0.004689, 0.004736, 0.006795, 0.006701, 0.006795, 0.011903, 0.010672, 0.013437, 0.013613, 0.010372, 0.010926, 0.006988, 0.008276, 0.01227, 0.010672, 0.007031, 0.007315, 0.005799, 0.004513, 0.004577, 0.003341, 0.002396, 0.003431, 0.00359, 0.002555, 0.002503, 0.001649, 0.002396, 0.001602, 0.002529, 0.003997, 0.003924, 0.006078, 0.005683, 0.003821, 0.003276, 0.004577, 0.004388, 0.006567, 0.008895, 0.014783, 0.015078, 0.020165, 0.018787, 0.013016, 0.013265, 0.010131, 0.010672, 0.008409, 0.015344, 0.010221, 0.007315, 0.00515, 0.003478, 0.003478, 0.003431, 0.003997, 0.0028, 0.003212, 0.003053, 0.002881, 0.002035, 0.002211, 0.002014, 0.001408, 0.001142, 0.001649, 0.002078, 0.002976, 0.002761, 0.002529, 0.0028, 0.003701, 0.004976, 0.005932, 0.006482, 0.009294, 0.007555, 0.009865, 0.012491, 0.009401, 0.007422, 0.010672, 0.015344], '')</t>
  </si>
  <si>
    <t xml:space="preserve">F5S268|F5S268_9ENTR YqjC like protein OS=Enterobacter hormaechei ATCC 49162 </t>
  </si>
  <si>
    <t>([0.090864, 0.055536, 0.083462, 0.06312, 0.088832, 0.118441, 0.129801, 0.158265, 0.116183, 0.127496, 0.142424, 0.155435, 0.11371, 0.111485, 0.118441, 0.17593, 0.170161, 0.236433, 0.26085, 0.328603, 0.278302, 0.346032, 0.422041, 0.42561, 0.422041, 0.422041, 0.356642, 0.356642, 0.36309, 0.440853, 0.472492, 0.497853, 0.509769, 0.59917, 0.720929, 0.703578, 0.59917, 0.613573, 0.604312, 0.51388, 0.5017, 0.570702, 0.541878, 0.472492, 0.465241, 0.549308, 0.486429, 0.553315, 0.59014, 0.59917, 0.51388, 0.497853, 0.490133, 0.480142, 0.465241, 0.380708, 0.380708, 0.4292, 0.4292, 0.447574, 0.525368, 0.545602, 0.545602, 0.490133, 0.541878, 0.549308, 0.549308, 0.613573, 0.632174, 0.632174, 0.529623, 0.59917, 0.604312, 0.59014, 0.585406, 0.59917, 0.699094, 0.618285, 0.657645, 0.653063, 0.604312, 0.585406, 0.585406, 0.585406, 0.675549, 0.707965, 0.675549, 0.675549, 0.675549, 0.570702, 0.541878, 0.622677, 0.63748, 0.63748, 0.63748, 0.632174, 0.541878, 0.541878, 0.63748, 0.604312, 0.604312, 0.642678, 0.657645, 0.56648, 0.562014, 0.549308, 0.480142, 0.505461, 0.483068, 0.483068, 0.570702, 0.529623, 0.521092, 0.51388, 0.486429, 0.476583, 0.468512, 0.545602, 0.509769, 0.476583, 0.480142, 0.436924], '')</t>
  </si>
  <si>
    <t>[32, 33, 34, 35, 36, 37, 38, 39, 40, 41, 42, 45, 47, 48, 49, 50, 60, 61, 62, 64, 65, 66, 67, 68, 69, 70, 71, 72, 73, 74, 75, 76, 77, 78, 79, 80, 81, 82, 83, 84, 85, 86, 87, 88, 89, 90, 91, 92, 93, 94, 95, 96, 97, 98, 99, 100, 101, 102, 103, 104, 105, 107, 110, 111, 112, 113, 117, 118]</t>
  </si>
  <si>
    <t xml:space="preserve">F5S269|F5S269_9ENTR Protein of hypothetical function DUF883 OS=Enterobacter hormaechei ATCC 49162 </t>
  </si>
  <si>
    <t>([0.733139, 0.694846, 0.724957, 0.604312, 0.608892, 0.626927, 0.538167, 0.525368, 0.549308, 0.570702, 0.509769, 0.538167, 0.549308, 0.5017, 0.4292, 0.433034, 0.4292, 0.4292, 0.398279, 0.390993, 0.450668, 0.454136, 0.472492, 0.472492, 0.557691, 0.505461, 0.505461, 0.570702, 0.521092, 0.505461, 0.5017, 0.56648, 0.529623, 0.529623, 0.59917, 0.657645, 0.553315, 0.549308, 0.562014, 0.59014, 0.570702, 0.497853, 0.490133, 0.433034, 0.422041, 0.418646, 0.480142, 0.480142, 0.490133, 0.541878, 0.476583, 0.454136, 0.454136, 0.486429, 0.483068, 0.468512, 0.505461, 0.549308, 0.534167, 0.497853, 0.490133, 0.472492, 0.557691, 0.575842, 0.570702, 0.509769, 0.494003, 0.497853, 0.51388, 0.549308, 0.476583, 0.553315, 0.58069, 0.525368, 0.517562, 0.4292, 0.436924, 0.401658, 0.40511, 0.374039, 0.394753, 0.352862, 0.324872, 0.26085, 0.25406, 0.271506, 0.26085, 0.206376, 0.203355, 0.18812, 0.15008, 0.200174, 0.170161, 0.142424, 0.161087, 0.132295, 0.182256, 0.147574, 0.134866, 0.122885, 0.147574], '')</t>
  </si>
  <si>
    <t>[0, 1, 2, 3, 4, 5, 6, 7, 8, 9, 10, 11, 12, 13, 24, 25, 26, 27, 28, 29, 30, 31, 32, 33, 34, 35, 36, 37, 38, 39, 40, 49, 56, 57, 58, 62, 63, 64, 65, 68, 69, 71, 72, 73, 74]</t>
  </si>
  <si>
    <t xml:space="preserve">F5S270|F5S270_9ENTR Inner membrane protein YqjE OS=Enterobacter hormaechei ATCC 49162 </t>
  </si>
  <si>
    <t>([0.694846, 0.707965, 0.741537, 0.570702, 0.418646, 0.436924, 0.308712, 0.328603, 0.356642, 0.377384, 0.278302, 0.232838, 0.222385, 0.219301, 0.111485, 0.067594, 0.066181, 0.042364, 0.032677, 0.038042, 0.032677, 0.042364, 0.025316, 0.023534, 0.021816, 0.033407, 0.021381, 0.026338, 0.030611, 0.016528, 0.018415, 0.041405, 0.090864, 0.086953, 0.06312, 0.129801, 0.118441, 0.055536, 0.118441, 0.111485, 0.05306, 0.026892, 0.020522, 0.018787, 0.018415, 0.018415, 0.023534, 0.028107, 0.025316, 0.011903, 0.016528, 0.012491, 0.007177, 0.006701, 0.004921, 0.004775, 0.004577, 0.004577, 0.005734, 0.004431, 0.003864, 0.003757, 0.003671, 0.003014, 0.003607, 0.002555, 0.00359, 0.003864, 0.004513, 0.004414, 0.006245, 0.00515, 0.006039, 0.008002, 0.006795, 0.006567, 0.006894, 0.007091, 0.010372, 0.009187, 0.009187, 0.009187, 0.009483, 0.010672, 0.015694, 0.015694, 0.016826, 0.00962, 0.008624, 0.008276, 0.008156, 0.005799, 0.008156, 0.005683, 0.006374, 0.007315, 0.009401, 0.010672, 0.010672, 0.010221, 0.015694, 0.01204, 0.011518, 0.018787, 0.029376, 0.038858, 0.048328, 0.092881, 0.18812, 0.106997, 0.083462, 0.170161, 0.284882, 0.271506, 0.332115, 0.222385, 0.132295, 0.182256, 0.18812, 0.185198, 0.18812, 0.179055, 0.281712, 0.377384, 0.359901, 0.339168, 0.301917, 0.278302, 0.236433, 0.170161, 0.308712, 0.349426], '')</t>
  </si>
  <si>
    <t xml:space="preserve">F5S271|F5S271_9ENTR YqjK-like family protein OS=Enterobacter hormaechei ATCC 49162 </t>
  </si>
  <si>
    <t>([0.699094, 0.657645, 0.472492, 0.352862, 0.25406, 0.278302, 0.308712, 0.225814, 0.26085, 0.288399, 0.31487, 0.342579, 0.25406, 0.25406, 0.158265, 0.17593, 0.155435, 0.158265, 0.147574, 0.137348, 0.144935, 0.069024, 0.044297, 0.081712, 0.079919, 0.137348, 0.144935, 0.134866, 0.127496, 0.125101, 0.118441, 0.118441, 0.059222, 0.116183, 0.116183, 0.118441, 0.0704, 0.078022, 0.045352, 0.045352, 0.046336, 0.021816, 0.038858, 0.038858, 0.026338, 0.049374, 0.046336, 0.044297, 0.031287, 0.047319, 0.040537, 0.024826, 0.013016, 0.024826, 0.014075, 0.013437, 0.021381, 0.045352, 0.051831, 0.074921, 0.044297, 0.025762, 0.054297, 0.029376, 0.044297, 0.06312, 0.058088, 0.06184, 0.031287, 0.048328, 0.040537, 0.022306, 0.037156, 0.069024, 0.031287, 0.054297, 0.032017, 0.022306, 0.019401, 0.018415, 0.023087, 0.022306, 0.036378, 0.038042, 0.083462, 0.100716, 0.059222, 0.059222, 0.045352, 0.074921, 0.055536, 0.069024, 0.134866, 0.109221, 0.102787, 0.21291, 0.179055, 0.298791], '')</t>
  </si>
  <si>
    <t xml:space="preserve">F5S272|F5S272_9ENTR Inner membrane protein YqjF OS=Enterobacter hormaechei ATCC 49162 </t>
  </si>
  <si>
    <t>([0.011106, 0.010926, 0.017138, 0.009728, 0.007259, 0.006988, 0.010131, 0.008624, 0.006988, 0.005378, 0.004483, 0.005623, 0.004899, 0.004835, 0.004775, 0.004414, 0.004315, 0.00389, 0.00407, 0.005223, 0.004976, 0.005683, 0.006533, 0.006567, 0.010221, 0.018787, 0.014075, 0.009187, 0.015344, 0.020876, 0.032677, 0.067594, 0.036378, 0.06184, 0.06184, 0.054297, 0.028107, 0.015344, 0.037156, 0.018415, 0.019401, 0.020165, 0.014586, 0.009294, 0.009865, 0.006039, 0.005799, 0.008409, 0.010372, 0.006533, 0.006533, 0.006142, 0.004483, 0.00389, 0.003512, 0.002366, 0.002529, 0.003607, 0.005011, 0.004646, 0.006619, 0.005683, 0.005799, 0.005318, 0.007555, 0.006039, 0.009401, 0.006039, 0.006245, 0.004577, 0.004577, 0.005378, 0.006039, 0.00558, 0.005932, 0.003963, 0.005872, 0.008075, 0.008276, 0.005249, 0.004483, 0.004689, 0.005378, 0.005683, 0.009294, 0.008895, 0.007091, 0.005992, 0.006039, 0.004835, 0.006619, 0.010221, 0.006701, 0.008156, 0.008723, 0.011106, 0.022306, 0.022306, 0.011106, 0.007177, 0.007877, 0.006482, 0.005223, 0.003727, 0.004899, 0.004646, 0.005223, 0.007177, 0.007555, 0.007877, 0.00962, 0.006567, 0.006533, 0.00962, 0.006533, 0.006795, 0.008409, 0.008409, 0.008409, 0.009096, 0.011518, 0.016528, 0.024826, 0.025762, 0.049374, 0.034068, 0.024826, 0.013016, 0.009483, 0.009294], '')</t>
  </si>
  <si>
    <t xml:space="preserve">F5S273|F5S273_9ENTR Glutathione S-transferase OS=Enterobacter hormaechei ATCC 49162 </t>
  </si>
  <si>
    <t>([0.194234, 0.144935, 0.078022, 0.043307, 0.066181, 0.090864, 0.11371, 0.134866, 0.164327, 0.191378, 0.216401, 0.25406, 0.142424, 0.129801, 0.191378, 0.243554, 0.17593, 0.170161, 0.196879, 0.173081, 0.158265, 0.164327, 0.127496, 0.137348, 0.222385, 0.18812, 0.191378, 0.196879, 0.17593, 0.196879, 0.194234, 0.219301, 0.219301, 0.342579, 0.36309, 0.370445, 0.377384, 0.324872, 0.30533, 0.30533, 0.440853, 0.444081, 0.440853, 0.553315, 0.538167, 0.521092, 0.465241, 0.356642, 0.295083, 0.318242, 0.206376, 0.182256, 0.111485, 0.134866, 0.073402, 0.055536, 0.05306, 0.050641, 0.106997, 0.074921, 0.05306, 0.032017, 0.032017, 0.029376, 0.018415, 0.031287, 0.033407, 0.033407, 0.067594, 0.096677, 0.060549, 0.060549, 0.085092, 0.086953, 0.0704, 0.090864, 0.073402, 0.083462, 0.100716, 0.058088, 0.071867, 0.071867, 0.116183, 0.127496, 0.129801, 0.116183, 0.120615, 0.060549, 0.106997, 0.094817, 0.100716, 0.083462, 0.158265, 0.116183, 0.139895, 0.144935, 0.196879, 0.268042, 0.271506, 0.167087, 0.164327, 0.203355, 0.281712, 0.275179, 0.158265, 0.102787, 0.111485, 0.118441, 0.139895, 0.079919, 0.048328, 0.044297, 0.074921, 0.067594, 0.096677, 0.111485, 0.06312, 0.064632, 0.06184, 0.05306, 0.059222, 0.106997, 0.074921, 0.092881, 0.059222, 0.0704, 0.060549, 0.111485, 0.098513, 0.15008, 0.243554, 0.339168, 0.349426, 0.291804, 0.216401, 0.18812, 0.203355, 0.308712, 0.298791, 0.268042, 0.291804, 0.264545, 0.170161, 0.222385, 0.15284, 0.111485, 0.185198, 0.291804, 0.25031, 0.147574, 0.161087, 0.127496, 0.11371, 0.111485, 0.15284, 0.203355, 0.179055, 0.167087, 0.158265, 0.100716, 0.0704, 0.076542, 0.090864, 0.167087, 0.106997, 0.137348, 0.25031, 0.229226, 0.144935, 0.179055, 0.308712, 0.21291, 0.257454, 0.264545, 0.155435, 0.116183, 0.0704, 0.088832, 0.096677, 0.06184, 0.11371, 0.194234, 0.167087, 0.170161, 0.094817, 0.15008, 0.129801, 0.125101, 0.064632, 0.092881, 0.090864, 0.079919, 0.142424, 0.144935, 0.122885, 0.144935, 0.225814, 0.332115, 0.291804, 0.21291, 0.278302, 0.26085, 0.182256, 0.098513, 0.15284, 0.229226, 0.155435, 0.196879, 0.194234, 0.222385, 0.271506, 0.281712, 0.206376, 0.127496, 0.116183, 0.147574, 0.216401, 0.206376, 0.125101, 0.090864, 0.137348, 0.137348, 0.144935, 0.196879, 0.222385, 0.209395, 0.229226, 0.288399, 0.278302, 0.200174, 0.281712, 0.182256, 0.092881, 0.15008, 0.225814, 0.15008, 0.086953, 0.088832, 0.044297, 0.079919, 0.15284, 0.10481, 0.06184, 0.038858, 0.040537, 0.069024, 0.034068, 0.030003, 0.023963, 0.023963, 0.038042, 0.038042, 0.06312, 0.074921, 0.071867, 0.071867, 0.073402, 0.0704, 0.079919, 0.090864, 0.085092, 0.071867, 0.055536, 0.055536, 0.079919, 0.079919, 0.049374, 0.058088, 0.064632, 0.074921, 0.085092, 0.088832, 0.054297, 0.047319, 0.086953, 0.090864, 0.058088, 0.10481, 0.090864, 0.086953, 0.142424, 0.090864, 0.088832, 0.167087, 0.239899, 0.167087, 0.088832, 0.137348, 0.206376, 0.191378, 0.225814, 0.203355, 0.134866, 0.216401, 0.275179, 0.26085, 0.264545, 0.243554, 0.155435, 0.257454, 0.173081, 0.17593, 0.284882, 0.167087, 0.179055, 0.185198, 0.179055, 0.284882, 0.301917, 0.332115, 0.332115, 0.339168, 0.332115, 0.418646, 0.342579, 0.311707, 0.196879, 0.196879, 0.25406, 0.318242, 0.298791, 0.374039, 0.346032, 0.278302, 0.436924, 0.384043, 0.352862, 0.490133], '')</t>
  </si>
  <si>
    <t>[43, 44, 45]</t>
  </si>
  <si>
    <t xml:space="preserve">F5S274|F5S274_9ENTR Inner membrane protein YhaH OS=Enterobacter hormaechei ATCC 49162 </t>
  </si>
  <si>
    <t>([0.00225, 0.001481, 0.00231, 0.00155, 0.002276, 0.003014, 0.003671, 0.00389, 0.004611, 0.00543, 0.006482, 0.008804, 0.005932, 0.006142, 0.007555, 0.007422, 0.005799, 0.00543, 0.006142, 0.006567, 0.004247, 0.004736, 0.00515, 0.003727, 0.004736, 0.003727, 0.002623, 0.002705, 0.00225, 0.001709, 0.001786, 0.001786, 0.001211, 0.001232, 0.001722, 0.001434, 0.002396, 0.003014, 0.004388, 0.005623, 0.00543, 0.008804, 0.01204, 0.01204, 0.011903, 0.017447, 0.029376, 0.029376, 0.015344, 0.028695, 0.028695, 0.014783, 0.009977, 0.009977, 0.009977, 0.010926, 0.019401, 0.010131, 0.009015, 0.006482, 0.004611, 0.00316, 0.00283, 0.002761, 0.002727, 0.003701, 0.003671, 0.003671, 0.005249, 0.007315, 0.007091, 0.008276, 0.008156, 0.007259, 0.007259, 0.007315, 0.004775, 0.003512, 0.00359, 0.00283, 0.003963, 0.003924, 0.004247, 0.004358, 0.003212, 0.003246, 0.002606, 0.001748, 0.001202, 0.000713, 0.000386, 0.000412, 0.000412, 0.00076, 0.001211, 0.001709, 0.002555, 0.003924, 0.005503, 0.008276, 0.013821, 0.011518, 0.010672, 0.018787, 0.021816, 0.047319, 0.11371, 0.17593, 0.243554, 0.349426, 0.418646, 0.562014, 0.538167, 0.59508, 0.570702, 0.575842, 0.562014, 0.529623, 0.465241, 0.444081, 0.390993], '')</t>
  </si>
  <si>
    <t>[111, 112, 113, 114, 115, 116, 117]</t>
  </si>
  <si>
    <t xml:space="preserve">F5S275|F5S275_9ENTR LysR family transcriptional regulator OS=Enterobacter hormaechei ATCC 49162 </t>
  </si>
  <si>
    <t>([0.301917, 0.203355, 0.232838, 0.179055, 0.173081, 0.21291, 0.209395, 0.142424, 0.173081, 0.194234, 0.209395, 0.239899, 0.271506, 0.167087, 0.129801, 0.118441, 0.116183, 0.155435, 0.15284, 0.239899, 0.15008, 0.173081, 0.239899, 0.182256, 0.281712, 0.311707, 0.278302, 0.222385, 0.31487, 0.216401, 0.232838, 0.206376, 0.21291, 0.209395, 0.236433, 0.281712, 0.324872, 0.370445, 0.31487, 0.31487, 0.232838, 0.25031, 0.173081, 0.098513, 0.15008, 0.118441, 0.118441, 0.139895, 0.216401, 0.209395, 0.308712, 0.295083, 0.219301, 0.219301, 0.239899, 0.257454, 0.239899, 0.216401, 0.170161, 0.173081, 0.106997, 0.170161, 0.222385, 0.30533, 0.408655, 0.335645, 0.26085, 0.179055, 0.194234, 0.164327, 0.147574, 0.147574, 0.147574, 0.170161, 0.170161, 0.167087, 0.236433, 0.206376, 0.229226, 0.236433, 0.239899, 0.295083, 0.271506, 0.278302, 0.17593, 0.196879, 0.271506, 0.359901, 0.36309, 0.356642, 0.30533, 0.271506, 0.271506, 0.288399, 0.346032, 0.257454, 0.185198, 0.206376, 0.243554, 0.243554, 0.243554, 0.243554, 0.167087, 0.203355, 0.134866, 0.170161, 0.164327, 0.15284, 0.094817, 0.129801, 0.106997, 0.161087, 0.194234, 0.200174, 0.194234, 0.229226, 0.232838, 0.298791, 0.179055, 0.10481, 0.100716, 0.127496, 0.139895, 0.167087, 0.122885, 0.18812, 0.222385, 0.122885, 0.137348, 0.200174, 0.155435, 0.191378, 0.200174, 0.229226, 0.209395, 0.17593, 0.17593, 0.164327, 0.116183, 0.116183, 0.161087, 0.182256, 0.17593, 0.200174, 0.284882, 0.203355, 0.200174, 0.225814, 0.332115, 0.318242, 0.335645, 0.321458, 0.321458, 0.31487, 0.308712, 0.308712, 0.257454, 0.170161, 0.257454, 0.257454, 0.31487, 0.356642, 0.26085, 0.170161, 0.144935, 0.120615, 0.179055, 0.209395, 0.219301, 0.225814, 0.25406, 0.158265, 0.25031, 0.243554, 0.26085, 0.295083, 0.31487, 0.422041, 0.42561, 0.422041, 0.509769, 0.476583, 0.468512, 0.534167, 0.557691, 0.642678, 0.557691, 0.59014, 0.549308, 0.465241, 0.433034, 0.335645, 0.398279, 0.40511, 0.40511, 0.359901, 0.328603, 0.328603, 0.298791, 0.40511, 0.342579, 0.247041, 0.318242, 0.247041, 0.264545, 0.25031, 0.219301, 0.321458, 0.324872, 0.332115, 0.422041, 0.450668, 0.433034, 0.468512, 0.390993, 0.390993, 0.418646, 0.342579, 0.339168, 0.352862, 0.321458, 0.384043, 0.476583, 0.444081, 0.4292, 0.342579, 0.398279, 0.436924, 0.349426, 0.356642, 0.284882, 0.232838, 0.243554, 0.288399, 0.30533, 0.281712, 0.298791, 0.194234, 0.209395, 0.209395, 0.200174, 0.21291, 0.147574, 0.120615, 0.147574, 0.21291, 0.288399, 0.236433, 0.232838, 0.247041, 0.185198, 0.247041, 0.295083, 0.298791, 0.243554, 0.225814, 0.31487, 0.301917, 0.346032, 0.422041, 0.324872, 0.243554, 0.200174, 0.257454, 0.185198, 0.17593, 0.170161, 0.182256, 0.25406, 0.222385, 0.288399, 0.359901, 0.335645, 0.30533, 0.298791, 0.281712, 0.219301, 0.15008, 0.139895, 0.200174, 0.120615, 0.21291, 0.291804, 0.247041, 0.170161, 0.239899, 0.243554, 0.25031, 0.25031, 0.247041, 0.25406, 0.219301, 0.182256, 0.179055, 0.15008, 0.118441, 0.206376, 0.25031, 0.342579, 0.308712], '')</t>
  </si>
  <si>
    <t>[180, 183, 184, 185, 186, 187, 188]</t>
  </si>
  <si>
    <t xml:space="preserve">F5S276|F5S276_9ENTR Cupin domain protein OS=Enterobacter hormaechei ATCC 49162 </t>
  </si>
  <si>
    <t>([0.349426, 0.398279, 0.377384, 0.418646, 0.291804, 0.321458, 0.21291, 0.158265, 0.194234, 0.191378, 0.216401, 0.173081, 0.257454, 0.15284, 0.147574, 0.079919, 0.078022, 0.096677, 0.059222, 0.028107, 0.048328, 0.059222, 0.054297, 0.03976, 0.023087, 0.045352, 0.026338, 0.044297, 0.071867, 0.041405, 0.050641, 0.034068, 0.037156, 0.03976, 0.081712, 0.092881, 0.118441, 0.074921, 0.06312, 0.127496, 0.216401, 0.179055, 0.15284, 0.088832, 0.144935, 0.243554, 0.243554, 0.332115, 0.275179, 0.311707, 0.384043, 0.321458, 0.398279, 0.390993, 0.301917, 0.30533, 0.21291, 0.194234, 0.194234, 0.232838, 0.203355, 0.21291, 0.216401, 0.229226, 0.247041, 0.236433, 0.216401, 0.21291, 0.225814, 0.308712, 0.291804, 0.298791, 0.298791, 0.295083, 0.352862, 0.4292, 0.387226, 0.468512, 0.58069, 0.653063, 0.529623, 0.447574, 0.346032, 0.370445, 0.359901, 0.458154, 0.490133, 0.480142, 0.398279, 0.380708, 0.295083, 0.278302, 0.288399, 0.359901, 0.36309, 0.31487, 0.31487, 0.339168, 0.349426, 0.332115, 0.36309, 0.359901, 0.444081, 0.534167, 0.497853, 0.5017, 0.414856, 0.281712, 0.203355, 0.298791, 0.275179, 0.281712, 0.31487, 0.318242, 0.31487, 0.318242, 0.408655, 0.444081, 0.370445, 0.291804, 0.30533, 0.298791, 0.288399, 0.298791, 0.222385, 0.25406, 0.247041, 0.335645, 0.436924, 0.525368, 0.521092, 0.468512, 0.461924, 0.40511, 0.387226, 0.422041, 0.418646, 0.40511, 0.370445, 0.447574, 0.517562, 0.505461, 0.4292, 0.534167, 0.436924, 0.517562, 0.534167, 0.541878, 0.458154, 0.36309, 0.281712, 0.281712, 0.36309, 0.359901, 0.398279, 0.321458, 0.284882, 0.268042, 0.268042, 0.284882, 0.298791, 0.275179, 0.275179, 0.25406, 0.25406, 0.25406, 0.264545, 0.257454, 0.284882, 0.346032, 0.418646, 0.41194, 0.328603, 0.328603, 0.41194, 0.311707, 0.394753, 0.401658, 0.408655, 0.342579, 0.332115, 0.301917, 0.264545, 0.264545, 0.370445, 0.36309, 0.454136, 0.458154, 0.458154, 0.436924, 0.41194, 0.359901, 0.447574, 0.447574, 0.440853, 0.450668, 0.549308, 0.517562, 0.41194, 0.321458, 0.384043, 0.390993, 0.42561, 0.465241, 0.480142, 0.380708, 0.380708, 0.288399, 0.21291, 0.194234, 0.191378, 0.21291, 0.324872, 0.243554, 0.318242, 0.295083, 0.206376, 0.139895, 0.094817, 0.173081, 0.17593, 0.21291, 0.144935, 0.111485, 0.106997, 0.076542, 0.11371, 0.085092, 0.122885, 0.155435, 0.144935, 0.096677, 0.06184], '')</t>
  </si>
  <si>
    <t>[78, 79, 80, 103, 105, 129, 130, 140, 141, 143, 145, 146, 147, 196, 197]</t>
  </si>
  <si>
    <t xml:space="preserve">F5S279|F5S279_9ENTR RNA-binding protein YhbY OS=Enterobacter hormaechei ATCC 49162 </t>
  </si>
  <si>
    <t>([0.653063, 0.490133, 0.525368, 0.505461, 0.553315, 0.461924, 0.483068, 0.505461, 0.525368, 0.545602, 0.562014, 0.604312, 0.604312, 0.505461, 0.632174, 0.626927, 0.529623, 0.5017, 0.51388, 0.545602, 0.461924, 0.461924, 0.585406, 0.505461, 0.465241, 0.42561, 0.4292, 0.42561, 0.433034, 0.447574, 0.444081, 0.366687, 0.366687, 0.356642, 0.42561, 0.36309, 0.291804, 0.339168, 0.370445, 0.268042, 0.243554, 0.318242, 0.295083, 0.191378, 0.257454, 0.335645, 0.374039, 0.454136, 0.380708, 0.284882, 0.271506, 0.209395, 0.284882, 0.196879, 0.173081, 0.17593, 0.236433, 0.31487, 0.346032, 0.349426, 0.444081, 0.440853, 0.450668, 0.40511, 0.394753, 0.328603, 0.318242, 0.278302, 0.191378, 0.200174, 0.288399, 0.291804, 0.359901, 0.356642, 0.414856, 0.377384, 0.390993, 0.321458, 0.321458, 0.25406, 0.170161, 0.164327, 0.164327, 0.155435, 0.155435, 0.173081, 0.164327, 0.10481, 0.125101, 0.219301, 0.281712, 0.275179, 0.278302, 0.278302, 0.281712, 0.219301, 0.284882, 0.194234, 0.284882, 0.284882, 0.324872, 0.394753, 0.374039, 0.346032, 0.311707, 0.384043, 0.447574, 0.545602, 0.703578, 0.671169], '')</t>
  </si>
  <si>
    <t>[0, 2, 3, 4, 7, 8, 9, 10, 11, 12, 13, 14, 15, 16, 17, 18, 19, 22, 23, 107, 108, 109]</t>
  </si>
  <si>
    <t xml:space="preserve">F5S281|F5S281_9ENTR D-alanyl-D-alanine carboxypeptidase/D-alanyl-D-alanine-endopeptidase OS=Enterobacter hormaechei ATCC 49162 </t>
  </si>
  <si>
    <t>([0.016257, 0.026892, 0.040537, 0.024826, 0.038042, 0.022306, 0.032017, 0.025762, 0.037156, 0.038858, 0.040537, 0.058088, 0.034884, 0.076542, 0.085092, 0.048328, 0.054297, 0.10481, 0.179055, 0.11371, 0.21291, 0.179055, 0.173081, 0.147574, 0.243554, 0.161087, 0.225814, 0.147574, 0.17593, 0.116183, 0.144935, 0.167087, 0.10481, 0.155435, 0.120615, 0.116183, 0.158265, 0.278302, 0.284882, 0.18812, 0.281712, 0.155435, 0.191378, 0.18812, 0.229226, 0.225814, 0.271506, 0.275179, 0.275179, 0.346032, 0.384043, 0.374039, 0.380708, 0.468512, 0.465241, 0.4292, 0.335645, 0.370445, 0.301917, 0.200174, 0.26085, 0.219301, 0.229226, 0.15008, 0.161087, 0.094817, 0.088832, 0.134866, 0.167087, 0.147574, 0.125101, 0.078022, 0.081712, 0.081712, 0.078022, 0.047319, 0.081712, 0.137348, 0.139895, 0.164327, 0.25406, 0.216401, 0.264545, 0.346032, 0.4292, 0.440853, 0.436924, 0.436924, 0.401658, 0.401658, 0.42561, 0.332115, 0.408655, 0.408655, 0.295083, 0.288399, 0.370445, 0.36309, 0.394753, 0.390993, 0.284882, 0.268042, 0.342579, 0.332115, 0.346032, 0.281712, 0.268042, 0.366687, 0.328603, 0.264545, 0.222385, 0.243554, 0.25031, 0.278302, 0.271506, 0.377384, 0.377384, 0.31487, 0.30533, 0.271506, 0.185198, 0.301917, 0.30533, 0.311707, 0.236433, 0.15284, 0.139895, 0.144935, 0.137348, 0.167087, 0.15284, 0.100716, 0.125101, 0.185198, 0.191378, 0.206376, 0.203355, 0.17593, 0.268042, 0.26085, 0.17593, 0.291804, 0.191378, 0.203355, 0.203355, 0.225814, 0.308712, 0.408655, 0.308712, 0.196879, 0.196879, 0.243554, 0.380708, 0.444081, 0.41194, 0.377384, 0.332115, 0.25031, 0.219301, 0.200174, 0.203355, 0.30533, 0.191378, 0.17593, 0.161087, 0.106997, 0.132295, 0.081712, 0.042364, 0.071867, 0.116183, 0.139895, 0.158265, 0.158265, 0.142424, 0.182256, 0.142424, 0.144935, 0.132295, 0.118441, 0.11371, 0.076542, 0.058088, 0.096677, 0.106997, 0.06184, 0.111485, 0.076542, 0.125101, 0.164327, 0.090864, 0.109221, 0.096677, 0.067594, 0.058088, 0.054297, 0.030003, 0.040537, 0.048328, 0.090864, 0.144935, 0.164327, 0.239899, 0.236433, 0.25406, 0.25031, 0.257454, 0.243554, 0.222385, 0.232838, 0.206376, 0.25031, 0.284882, 0.268042, 0.346032, 0.257454, 0.264545, 0.349426, 0.284882, 0.288399, 0.206376, 0.21291, 0.185198, 0.106997, 0.079919, 0.074921, 0.139895, 0.216401, 0.170161, 0.26085, 0.278302, 0.26085, 0.352862, 0.243554, 0.216401, 0.118441, 0.158265, 0.090864, 0.094817, 0.173081, 0.170161, 0.216401, 0.21291, 0.134866, 0.17593, 0.25406, 0.216401, 0.132295, 0.067594, 0.081712, 0.081712, 0.076542, 0.076542, 0.06312, 0.111485, 0.109221, 0.18812, 0.139895, 0.216401, 0.129801, 0.125101, 0.125101, 0.15008, 0.094817, 0.100716, 0.127496, 0.137348, 0.167087, 0.257454, 0.298791, 0.31487, 0.321458, 0.335645, 0.418646, 0.422041, 0.342579, 0.288399, 0.25406, 0.342579, 0.339168, 0.440853, 0.436924, 0.40511, 0.436924, 0.433034, 0.529623, 0.538167, 0.436924, 0.346032, 0.335645, 0.311707, 0.26085, 0.164327, 0.137348, 0.137348, 0.134866, 0.203355, 0.30533, 0.298791, 0.209395, 0.182256, 0.185198, 0.191378, 0.161087, 0.071867, 0.125101, 0.094817, 0.049374, 0.081712, 0.139895, 0.116183, 0.194234, 0.139895, 0.209395, 0.15008, 0.185198, 0.182256, 0.173081, 0.096677, 0.127496, 0.173081, 0.196879, 0.185198, 0.191378, 0.222385, 0.26085, 0.264545, 0.318242, 0.318242, 0.236433, 0.236433, 0.281712, 0.284882, 0.352862, 0.352862, 0.324872, 0.301917, 0.219301, 0.21291, 0.318242, 0.31487, 0.25406, 0.222385, 0.161087, 0.161087, 0.18812, 0.25406, 0.243554, 0.155435, 0.239899, 0.332115, 0.332115, 0.335645, 0.239899, 0.18812, 0.191378, 0.318242, 0.275179, 0.366687, 0.324872, 0.271506, 0.278302, 0.30533, 0.25031, 0.332115, 0.229226, 0.15008, 0.127496, 0.137348, 0.216401, 0.225814, 0.18812, 0.194234, 0.11371, 0.191378, 0.173081, 0.10481, 0.086953, 0.079919, 0.045352, 0.073402, 0.055536, 0.040537, 0.06312, 0.111485, 0.111485, 0.179055, 0.264545, 0.206376, 0.209395, 0.122885, 0.120615, 0.120615, 0.106997, 0.109221, 0.10481, 0.158265, 0.209395, 0.203355, 0.182256, 0.275179, 0.239899, 0.328603, 0.291804, 0.295083, 0.25031, 0.243554, 0.25406, 0.25031, 0.339168, 0.239899, 0.346032, 0.335645, 0.301917, 0.216401, 0.31487, 0.222385, 0.222385, 0.25406, 0.158265, 0.142424, 0.137348, 0.142424, 0.116183, 0.170161, 0.167087, 0.206376, 0.209395, 0.164327, 0.137348, 0.074921, 0.083462, 0.083462, 0.048328, 0.043307, 0.076542, 0.069024, 0.067594, 0.066181, 0.043307, 0.096677, 0.191378, 0.15284, 0.158265, 0.200174, 0.206376, 0.225814, 0.222385, 0.225814, 0.182256, 0.243554, 0.264545, 0.26085, 0.257454, 0.232838, 0.339168, 0.339168, 0.349426, 0.352862, 0.295083, 0.366687, 0.359901, 0.232838, 0.185198, 0.182256, 0.185198, 0.191378, 0.15284, 0.122885, 0.094817, 0.144935, 0.090864, 0.137348, 0.18812, 0.139895, 0.275179, 0.196879], '')</t>
  </si>
  <si>
    <t>[285, 286]</t>
  </si>
  <si>
    <t xml:space="preserve">F5S282|F5S282_9ENTR Two component response regulator OS=Enterobacter hormaechei ATCC 49162 </t>
  </si>
  <si>
    <t>([0.013437, 0.009483, 0.014783, 0.026338, 0.036378, 0.023534, 0.024826, 0.017797, 0.018787, 0.014315, 0.018106, 0.023963, 0.028695, 0.050641, 0.051831, 0.079919, 0.0704, 0.066181, 0.037156, 0.026892, 0.038858, 0.071867, 0.100716, 0.076542, 0.074921, 0.06184, 0.120615, 0.120615, 0.125101, 0.085092, 0.15284, 0.155435, 0.142424, 0.142424, 0.090864, 0.147574, 0.111485, 0.125101, 0.064632, 0.059222, 0.079919, 0.058088, 0.054297, 0.03976, 0.064632, 0.06184, 0.074921, 0.076542, 0.094817, 0.129801, 0.219301, 0.137348, 0.081712, 0.054297, 0.049374, 0.043307, 0.042364, 0.0704, 0.10481, 0.17593, 0.191378, 0.194234, 0.295083, 0.335645, 0.352862, 0.229226, 0.132295, 0.083462, 0.078022, 0.066181, 0.076542, 0.079919, 0.11371, 0.109221, 0.17593, 0.182256, 0.278302, 0.18812, 0.206376, 0.21291, 0.142424, 0.216401, 0.196879, 0.185198, 0.129801, 0.196879, 0.295083, 0.308712, 0.311707, 0.236433, 0.264545, 0.311707, 0.194234, 0.196879, 0.21291, 0.170161, 0.173081, 0.116183, 0.196879, 0.161087, 0.155435, 0.173081, 0.155435, 0.134866, 0.085092, 0.058088, 0.050641, 0.045352, 0.046336, 0.083462, 0.125101, 0.132295, 0.10481, 0.194234, 0.232838, 0.236433, 0.18812, 0.17593, 0.264545, 0.26085, 0.298791, 0.21291, 0.284882, 0.209395, 0.25031, 0.25031, 0.349426, 0.359901, 0.370445, 0.458154, 0.384043, 0.308712, 0.298791, 0.301917, 0.295083, 0.284882, 0.40511, 0.418646, 0.42561, 0.352862, 0.356642, 0.384043, 0.476583, 0.480142, 0.465241, 0.4292, 0.433034, 0.349426, 0.349426, 0.339168, 0.25406, 0.232838, 0.288399, 0.288399, 0.284882, 0.284882, 0.288399, 0.25406, 0.257454, 0.25406, 0.31487, 0.321458, 0.288399, 0.209395, 0.209395, 0.308712, 0.339168, 0.332115, 0.339168, 0.339168, 0.232838, 0.31487, 0.408655, 0.440853, 0.486429, 0.486429, 0.483068, 0.494003, 0.494003, 0.480142, 0.480142, 0.414856, 0.414856, 0.324872, 0.418646, 0.42561, 0.342579, 0.335645, 0.418646, 0.490133, 0.41194, 0.534167, 0.525368, 0.525368, 0.517562, 0.394753, 0.394753, 0.398279, 0.318242, 0.31487, 0.398279, 0.328603, 0.394753, 0.31487, 0.401658, 0.318242, 0.308712, 0.387226, 0.390993, 0.390993, 0.370445, 0.436924, 0.41194, 0.387226, 0.352862, 0.324872, 0.414856, 0.384043, 0.346032, 0.422041], '')</t>
  </si>
  <si>
    <t>[191, 192, 193, 194]</t>
  </si>
  <si>
    <t xml:space="preserve">F5S285|F5S285_9ENTR L-rhamnose-H(+) symporter OS=Enterobacter hormaechei ATCC 49162 </t>
  </si>
  <si>
    <t>([0.010372, 0.01078, 0.007555, 0.01078, 0.016257, 0.016257, 0.014783, 0.013613, 0.009865, 0.01204, 0.01204, 0.009728, 0.01078, 0.006988, 0.005932, 0.005799, 0.005872, 0.008895, 0.006619, 0.006795, 0.010509, 0.011342, 0.01078, 0.020876, 0.023534, 0.025762, 0.037156, 0.030611, 0.025762, 0.023087, 0.01204, 0.016257, 0.014315, 0.008075, 0.009977, 0.009865, 0.012491, 0.00777, 0.007495, 0.006894, 0.009865, 0.00777, 0.007177, 0.006078, 0.004899, 0.003478, 0.003246, 0.003109, 0.003997, 0.003727, 0.005992, 0.009977, 0.006533, 0.010672, 0.010372, 0.007877, 0.009483, 0.00962, 0.0198, 0.021381, 0.022306, 0.012491, 0.010372, 0.010509, 0.010509, 0.010509, 0.009483, 0.008075, 0.008409, 0.008156, 0.012491, 0.007315, 0.004431, 0.006142, 0.006245, 0.005992, 0.006245, 0.004431, 0.003053, 0.002688, 0.002581, 0.003512, 0.003478, 0.004513, 0.004414, 0.004388, 0.004899, 0.007645, 0.009294, 0.007555, 0.007495, 0.007645, 0.008276, 0.008723, 0.008723, 0.008409, 0.009015, 0.014315, 0.030611, 0.03976, 0.040537, 0.028695, 0.020876, 0.023963, 0.018106, 0.035586, 0.041405, 0.019109, 0.009401, 0.006374, 0.007422, 0.008156, 0.008156, 0.009096, 0.016021, 0.016021, 0.016257, 0.032017, 0.016528, 0.008624, 0.01204, 0.009977, 0.01227, 0.01227, 0.010926, 0.008624, 0.006701, 0.009015, 0.00962, 0.010672, 0.013821, 0.007877, 0.004736, 0.004899, 0.006039, 0.005799, 0.004208, 0.00283, 0.003079, 0.003079, 0.002881, 0.003053, 0.003512, 0.002529, 0.00316, 0.004483, 0.004431, 0.005799, 0.004208, 0.005872, 0.005932, 0.004835, 0.004775, 0.007259, 0.005318, 0.005086, 0.004513, 0.005503, 0.008156, 0.005734, 0.005932, 0.006795, 0.006482, 0.004431, 0.006194, 0.004611, 0.00389, 0.00558, 0.005378, 0.005799, 0.004208, 0.003864, 0.005623, 0.009015, 0.006194, 0.007091, 0.006988, 0.008276, 0.009865, 0.006421, 0.006039, 0.005503, 0.00515, 0.003804, 0.003804, 0.00389, 0.003701, 0.003405, 0.003461, 0.002435, 0.002705, 0.002688, 0.002688, 0.002976, 0.002057, 0.002503, 0.00292, 0.003298, 0.003246, 0.002435, 0.00246, 0.003478, 0.005318, 0.005249, 0.007177, 0.011669, 0.007555, 0.011669, 0.009977, 0.008276, 0.009483, 0.007645, 0.007555, 0.007031, 0.005086, 0.007177, 0.005872, 0.006078, 0.005683, 0.004135, 0.004161, 0.005872, 0.003963, 0.003924, 0.004775, 0.003555, 0.003014, 0.004414, 0.003821, 0.004431, 0.004431, 0.00558, 0.00558, 0.008075, 0.011518, 0.013437, 0.013613, 0.016021, 0.014315, 0.010926, 0.011106, 0.009728, 0.010221, 0.010509, 0.011106, 0.016257, 0.016528, 0.010372, 0.009865, 0.007877, 0.006701, 0.005011, 0.004921, 0.007177, 0.005086, 0.004247, 0.004689, 0.003924, 0.004483, 0.003341, 0.004135, 0.005932, 0.006533, 0.004247, 0.004577, 0.004483, 0.004513, 0.005318, 0.005872, 0.005932, 0.005992, 0.005992, 0.009401, 0.006421, 0.004431, 0.006142, 0.007495, 0.004976, 0.004611, 0.004135, 0.004431, 0.00359, 0.003431, 0.003864, 0.004899, 0.004431, 0.004358, 0.003478, 0.002881, 0.003963, 0.003757, 0.00515, 0.005223, 0.00389, 0.005503, 0.00777, 0.005734, 0.006533, 0.010509, 0.017138, 0.031287, 0.041405, 0.032677, 0.020522, 0.017138, 0.014783, 0.034884, 0.035586, 0.045352, 0.092881, 0.106997, 0.094817, 0.076542, 0.127496, 0.203355, 0.179055, 0.15008, 0.25406, 0.219301, 0.182256, 0.125101], '')</t>
  </si>
  <si>
    <t xml:space="preserve">F5S288|F5S288_9ENTR Octaprenyl-diphosphate synthase OS=Enterobacter hormaechei ATCC 49162 </t>
  </si>
  <si>
    <t>([0.196879, 0.26085, 0.318242, 0.275179, 0.25406, 0.275179, 0.209395, 0.25406, 0.236433, 0.219301, 0.155435, 0.120615, 0.127496, 0.216401, 0.118441, 0.127496, 0.209395, 0.206376, 0.125101, 0.21291, 0.129801, 0.088832, 0.090864, 0.088832, 0.066181, 0.081712, 0.045352, 0.03976, 0.020165, 0.016528, 0.020522, 0.035586, 0.06184, 0.051831, 0.047319, 0.088832, 0.042364, 0.043307, 0.050641, 0.059222, 0.028107, 0.040537, 0.03976, 0.020876, 0.016257, 0.022306, 0.023534, 0.033407, 0.038858, 0.071867, 0.06312, 0.067594, 0.067594, 0.076542, 0.06184, 0.066181, 0.03976, 0.081712, 0.041405, 0.025762, 0.028107, 0.030611, 0.021816, 0.046336, 0.040537, 0.027463, 0.036378, 0.038042, 0.038042, 0.064632, 0.037156, 0.038042, 0.038042, 0.043307, 0.043307, 0.034068, 0.020876, 0.035586, 0.038858, 0.074921, 0.102787, 0.094817, 0.158265, 0.25406, 0.222385, 0.335645, 0.398279, 0.398279, 0.349426, 0.401658, 0.356642, 0.408655, 0.387226, 0.374039, 0.370445, 0.318242, 0.352862, 0.4292, 0.339168, 0.225814, 0.161087, 0.144935, 0.196879, 0.10481, 0.056825, 0.032017, 0.034068, 0.044297, 0.032677, 0.020522, 0.020165, 0.019109, 0.018106, 0.036378, 0.038042, 0.020522, 0.024826, 0.031287, 0.018415, 0.026892, 0.030611, 0.027463, 0.033407, 0.020165, 0.030003, 0.055536, 0.11371, 0.088832, 0.056825, 0.078022, 0.10481, 0.056825, 0.060549, 0.094817, 0.088832, 0.102787, 0.116183, 0.071867, 0.078022, 0.081712, 0.064632, 0.109221, 0.122885, 0.116183, 0.179055, 0.26085, 0.275179, 0.164327, 0.203355, 0.295083, 0.308712, 0.387226, 0.394753, 0.387226, 0.366687, 0.30533, 0.196879, 0.179055, 0.26085, 0.243554, 0.335645, 0.346032, 0.332115, 0.321458, 0.209395, 0.219301, 0.158265, 0.127496, 0.173081, 0.179055, 0.102787, 0.090864, 0.081712, 0.083462, 0.067594, 0.055536, 0.081712, 0.086953, 0.144935, 0.161087, 0.142424, 0.144935, 0.191378, 0.185198, 0.257454, 0.281712, 0.268042, 0.311707, 0.257454, 0.284882, 0.271506, 0.26085, 0.182256, 0.182256, 0.271506, 0.31487, 0.243554, 0.25406, 0.25406, 0.173081, 0.170161, 0.209395, 0.134866, 0.074921, 0.085092, 0.049374, 0.081712, 0.064632, 0.066181, 0.111485, 0.127496, 0.134866, 0.142424, 0.209395, 0.206376, 0.209395, 0.179055, 0.275179, 0.281712, 0.377384, 0.380708, 0.377384, 0.380708, 0.461924, 0.541878, 0.56648, 0.699094, 0.585406, 0.675549, 0.549308, 0.465241, 0.447574, 0.414856, 0.461924, 0.458154, 0.476583, 0.461924, 0.541878, 0.59014, 0.59508, 0.59014, 0.661982, 0.63748, 0.56648, 0.476583, 0.476583, 0.461924, 0.42561, 0.422041, 0.408655, 0.497853, 0.59508, 0.59917, 0.63748, 0.671169, 0.690604, 0.56648, 0.480142, 0.494003, 0.497853, 0.41194, 0.321458, 0.370445, 0.384043, 0.384043, 0.444081, 0.366687, 0.264545, 0.291804, 0.374039, 0.278302, 0.288399, 0.203355, 0.200174, 0.194234, 0.209395, 0.196879, 0.25031, 0.342579, 0.342579, 0.324872, 0.36309, 0.458154, 0.433034, 0.401658, 0.346032, 0.349426, 0.40511, 0.40511, 0.418646, 0.356642, 0.352862, 0.370445, 0.476583, 0.468512, 0.521092, 0.41194, 0.414856, 0.454136, 0.41194, 0.324872, 0.229226, 0.257454, 0.17593, 0.161087, 0.191378, 0.196879, 0.203355, 0.173081, 0.268042, 0.247041, 0.321458, 0.398279, 0.339168, 0.30533, 0.275179, 0.200174, 0.281712, 0.257454, 0.200174, 0.191378, 0.264545, 0.36309], '')</t>
  </si>
  <si>
    <t>[224, 225, 226, 227, 228, 229, 237, 238, 239, 240, 241, 242, 243, 251, 252, 253, 254, 255, 256, 295]</t>
  </si>
  <si>
    <t xml:space="preserve">F5S289|F5S289_9ENTR Sugar fermentation stimulation protein B OS=Enterobacter hormaechei ATCC 49162 </t>
  </si>
  <si>
    <t>([0.529623, 0.553315, 0.575842, 0.59917, 0.450668, 0.370445, 0.390993, 0.311707, 0.346032, 0.366687, 0.359901, 0.401658, 0.324872, 0.257454, 0.222385, 0.185198, 0.120615, 0.122885, 0.120615, 0.120615, 0.179055, 0.21291, 0.21291, 0.144935, 0.127496, 0.18812, 0.271506, 0.275179, 0.308712, 0.25031, 0.209395, 0.232838, 0.209395, 0.26085, 0.31487, 0.31487, 0.318242, 0.401658, 0.370445, 0.342579, 0.308712, 0.268042], '')</t>
  </si>
  <si>
    <t xml:space="preserve">F5S291|F5S291_9ENTR BolA superfamily transcriptional regulator OS=Enterobacter hormaechei ATCC 49162 </t>
  </si>
  <si>
    <t>([0.291804, 0.356642, 0.339168, 0.243554, 0.278302, 0.196879, 0.247041, 0.295083, 0.284882, 0.31487, 0.268042, 0.311707, 0.291804, 0.291804, 0.275179, 0.257454, 0.356642, 0.236433, 0.239899, 0.243554, 0.239899, 0.257454, 0.17593, 0.203355, 0.301917, 0.26085, 0.236433, 0.239899, 0.219301, 0.209395, 0.200174, 0.275179, 0.203355, 0.203355, 0.194234, 0.203355, 0.216401, 0.182256, 0.216401, 0.125101, 0.155435, 0.264545, 0.206376, 0.229226, 0.247041, 0.144935, 0.11371, 0.173081, 0.173081, 0.185198, 0.229226, 0.15008, 0.155435, 0.191378, 0.122885, 0.122885, 0.067594, 0.06184, 0.06312, 0.048328, 0.092881, 0.132295, 0.118441, 0.200174, 0.15008, 0.116183, 0.196879, 0.295083, 0.324872, 0.311707, 0.21291, 0.222385, 0.311707, 0.196879, 0.200174, 0.264545, 0.232838, 0.311707, 0.284882, 0.291804, 0.422041, 0.384043, 0.298791, 0.236433], '')</t>
  </si>
  <si>
    <t xml:space="preserve">F5S292|F5S292_9ENTR Anti-sigma factor antagonist OS=Enterobacter hormaechei ATCC 49162 </t>
  </si>
  <si>
    <t>([0.335645, 0.408655, 0.440853, 0.335645, 0.370445, 0.284882, 0.318242, 0.342579, 0.384043, 0.31487, 0.349426, 0.390993, 0.401658, 0.311707, 0.225814, 0.321458, 0.36309, 0.380708, 0.311707, 0.324872, 0.284882, 0.281712, 0.268042, 0.278302, 0.295083, 0.25406, 0.342579, 0.339168, 0.275179, 0.257454, 0.26085, 0.161087, 0.167087, 0.098513, 0.158265, 0.232838, 0.158265, 0.129801, 0.196879, 0.225814, 0.225814, 0.257454, 0.232838, 0.229226, 0.132295, 0.164327, 0.129801, 0.078022, 0.066181, 0.100716, 0.060549, 0.067594, 0.102787, 0.098513, 0.155435, 0.15008, 0.15008, 0.21291, 0.206376, 0.209395, 0.291804, 0.21291, 0.185198, 0.139895, 0.142424, 0.229226, 0.191378, 0.268042, 0.359901, 0.40511, 0.335645, 0.318242, 0.384043, 0.328603, 0.298791, 0.30533, 0.222385, 0.15008, 0.155435, 0.098513, 0.125101, 0.118441, 0.17593, 0.144935, 0.144935, 0.17593, 0.17593, 0.209395, 0.185198, 0.144935, 0.106997, 0.134866, 0.216401, 0.17593, 0.26085, 0.264545, 0.209395], '')</t>
  </si>
  <si>
    <t xml:space="preserve">F5S293|F5S293_9ENTR Toluene tolerance efflux ABC superfamily ATP binding cassette transporter, binding protein OS=Enterobacter hormaechei ATCC 49162 </t>
  </si>
  <si>
    <t>([0.006533, 0.006078, 0.005011, 0.005623, 0.008276, 0.007177, 0.009294, 0.009865, 0.010372, 0.013821, 0.014586, 0.015694, 0.034068, 0.037156, 0.035586, 0.069024, 0.134866, 0.106997, 0.158265, 0.122885, 0.122885, 0.203355, 0.291804, 0.352862, 0.352862, 0.324872, 0.408655, 0.41194, 0.332115, 0.387226, 0.387226, 0.339168, 0.377384, 0.380708, 0.387226, 0.401658, 0.408655, 0.377384, 0.377384, 0.384043, 0.472492, 0.553315, 0.56648, 0.562014, 0.497853, 0.447574, 0.458154, 0.476583, 0.398279, 0.447574, 0.444081, 0.450668, 0.562014, 0.472492, 0.370445, 0.380708, 0.271506, 0.179055, 0.191378, 0.196879, 0.191378, 0.118441, 0.086953, 0.073402, 0.054297, 0.058088, 0.06312, 0.036378, 0.032677, 0.051831, 0.044297, 0.023087, 0.021381, 0.021381, 0.028107, 0.049374, 0.049374, 0.073402, 0.118441, 0.111485, 0.196879, 0.170161, 0.173081, 0.116183, 0.098513, 0.100716, 0.085092, 0.129801, 0.21291, 0.137348, 0.081712, 0.139895, 0.229226, 0.203355, 0.120615, 0.142424, 0.147574, 0.106997, 0.079919, 0.06184, 0.047319, 0.025316, 0.032017, 0.056825, 0.116183, 0.139895, 0.10481, 0.196879, 0.127496, 0.098513, 0.191378, 0.284882, 0.298791, 0.31487, 0.271506, 0.356642, 0.370445, 0.332115, 0.36309, 0.36309, 0.308712, 0.380708, 0.380708, 0.377384, 0.311707, 0.301917, 0.219301, 0.219301, 0.219301, 0.332115, 0.374039, 0.342579, 0.328603, 0.352862, 0.352862, 0.36309, 0.366687, 0.271506, 0.31487, 0.209395, 0.301917, 0.278302, 0.247041, 0.324872, 0.335645, 0.401658, 0.408655, 0.494003, 0.59508, 0.59917, 0.444081, 0.436924, 0.40511, 0.31487, 0.298791, 0.222385, 0.206376, 0.179055, 0.271506, 0.25406, 0.291804, 0.281712, 0.342579, 0.26085, 0.268042, 0.257454, 0.25406, 0.25406, 0.268042, 0.281712, 0.173081, 0.271506, 0.278302, 0.229226, 0.239899, 0.225814, 0.275179, 0.356642, 0.387226, 0.295083, 0.308712, 0.374039, 0.291804, 0.335645, 0.390993, 0.398279, 0.31487, 0.328603, 0.318242, 0.225814, 0.209395, 0.311707, 0.318242, 0.301917, 0.301917, 0.380708, 0.301917, 0.311707, 0.332115, 0.324872, 0.401658, 0.370445, 0.346032, 0.422041, 0.398279, 0.41194, 0.377384, 0.468512, 0.433034, 0.40511, 0.529623], '')</t>
  </si>
  <si>
    <t>[41, 42, 43, 52, 148, 149, 210]</t>
  </si>
  <si>
    <t xml:space="preserve">F5S294|F5S294_9ENTR Toluene tolerance efflux ABC superfamily ATP binding cassette transporter, binding protein OS=Enterobacter hormaechei ATCC 49162 </t>
  </si>
  <si>
    <t>([0.182256, 0.118441, 0.051831, 0.030003, 0.019401, 0.013821, 0.014586, 0.010926, 0.009187, 0.00962, 0.010131, 0.008723, 0.005872, 0.004315, 0.00359, 0.002705, 0.002606, 0.002276, 0.002688, 0.003821, 0.003555, 0.003671, 0.004483, 0.005011, 0.006567, 0.008002, 0.01227, 0.017797, 0.032017, 0.033407, 0.042364, 0.033407, 0.034068, 0.056825, 0.111485, 0.079919, 0.144935, 0.155435, 0.11371, 0.139895, 0.129801, 0.134866, 0.125101, 0.100716, 0.15008, 0.15284, 0.21291, 0.137348, 0.11371, 0.060549, 0.102787, 0.102787, 0.10481, 0.120615, 0.085092, 0.079919, 0.155435, 0.100716, 0.074921, 0.142424, 0.085092, 0.088832, 0.094817, 0.10481, 0.144935, 0.142424, 0.147574, 0.076542, 0.071867, 0.088832, 0.15284, 0.109221, 0.092881, 0.111485, 0.170161, 0.17593, 0.194234, 0.216401, 0.284882, 0.232838, 0.232838, 0.328603, 0.236433, 0.356642, 0.356642, 0.342579, 0.346032, 0.342579, 0.342579, 0.42561, 0.30533, 0.30533, 0.374039, 0.401658, 0.440853, 0.346032, 0.352862, 0.328603, 0.332115, 0.342579, 0.346032, 0.25406, 0.222385, 0.229226, 0.209395, 0.147574, 0.142424, 0.078022, 0.090864, 0.15284, 0.179055, 0.284882, 0.21291, 0.209395, 0.21291, 0.219301, 0.225814, 0.239899, 0.232838, 0.222385, 0.21291, 0.298791, 0.321458, 0.278302, 0.370445, 0.374039, 0.444081, 0.433034, 0.545602, 0.494003, 0.447574, 0.359901, 0.268042, 0.36309, 0.377384, 0.342579, 0.264545, 0.339168, 0.422041, 0.342579, 0.264545, 0.194234, 0.203355, 0.26085, 0.324872, 0.311707, 0.31487, 0.321458, 0.321458, 0.308712, 0.339168, 0.384043, 0.454136, 0.5017, 0.521092, 0.483068, 0.534167, 0.632174, 0.666105, 0.666105, 0.784345, 0.856457, 0.919029, 0.876521, 0.891961, 0.921076, 0.921076, 0.932927, 0.926919, 0.921076, 0.93079, 0.934618, 0.93079, 0.924947, 0.945666, 0.924947, 0.945666, 0.939629, 0.94331, 0.928747, 0.921076, 0.922952], '')</t>
  </si>
  <si>
    <t>[128, 153, 154, 156, 157, 158, 159, 160, 161, 162, 163, 164, 165, 166, 167, 168, 169, 170, 171, 172, 173, 174, 175, 176, 177, 178, 179, 180, 181]</t>
  </si>
  <si>
    <t xml:space="preserve">F5S296|F5S296_9ENTR Toluene tolerance efflux ABC superfamily ATP binding cassette transporter, ABC protein OS=Enterobacter hormaechei ATCC 49162 </t>
  </si>
  <si>
    <t>([0.200174, 0.25031, 0.291804, 0.222385, 0.264545, 0.158265, 0.191378, 0.225814, 0.257454, 0.295083, 0.321458, 0.281712, 0.196879, 0.10481, 0.10481, 0.139895, 0.100716, 0.096677, 0.098513, 0.15008, 0.096677, 0.170161, 0.170161, 0.170161, 0.232838, 0.15008, 0.257454, 0.225814, 0.142424, 0.11371, 0.10481, 0.122885, 0.18812, 0.271506, 0.288399, 0.278302, 0.271506, 0.370445, 0.377384, 0.380708, 0.291804, 0.366687, 0.257454, 0.167087, 0.167087, 0.167087, 0.268042, 0.173081, 0.232838, 0.356642, 0.40511, 0.40511, 0.374039, 0.390993, 0.298791, 0.308712, 0.200174, 0.206376, 0.200174, 0.209395, 0.301917, 0.311707, 0.339168, 0.436924, 0.483068, 0.486429, 0.490133, 0.472492, 0.585406, 0.450668, 0.31487, 0.318242, 0.247041, 0.25031, 0.229226, 0.324872, 0.36309, 0.476583, 0.422041, 0.335645, 0.203355, 0.206376, 0.278302, 0.247041, 0.194234, 0.158265, 0.083462, 0.086953, 0.090864, 0.069024, 0.120615, 0.142424, 0.069024, 0.11371, 0.118441, 0.076542, 0.06184, 0.043307, 0.05306, 0.040537, 0.0704, 0.15284, 0.142424, 0.147574, 0.15008, 0.111485, 0.203355, 0.342579, 0.356642, 0.257454, 0.209395, 0.200174, 0.271506, 0.394753, 0.308712, 0.25406, 0.281712, 0.311707, 0.321458, 0.308712, 0.359901, 0.288399, 0.264545, 0.179055, 0.173081, 0.170161, 0.219301, 0.161087, 0.137348, 0.073402, 0.098513, 0.18812, 0.18812, 0.203355, 0.125101, 0.185198, 0.222385, 0.268042, 0.225814, 0.281712, 0.26085, 0.298791, 0.335645, 0.30533, 0.308712, 0.271506, 0.275179, 0.275179, 0.21291, 0.185198, 0.185198, 0.243554, 0.243554, 0.257454, 0.158265, 0.15008, 0.118441, 0.058088, 0.06312, 0.094817, 0.137348, 0.067594, 0.042364, 0.051831, 0.0704, 0.125101, 0.17593, 0.100716, 0.129801, 0.164327, 0.191378, 0.203355, 0.118441, 0.06312, 0.056825, 0.056825, 0.055536, 0.073402, 0.164327, 0.092881, 0.088832, 0.073402, 0.120615, 0.109221, 0.109221, 0.064632, 0.06312, 0.034068, 0.040537, 0.024826, 0.021816, 0.022306, 0.034884, 0.067594, 0.067594, 0.083462, 0.155435, 0.179055, 0.11371, 0.100716, 0.094817, 0.0704, 0.078022, 0.051831, 0.073402, 0.03976, 0.034068, 0.020876, 0.024393, 0.042364, 0.066181, 0.100716, 0.05306, 0.032677, 0.023534, 0.037156, 0.030003, 0.026338, 0.032677, 0.06184, 0.048328, 0.050641, 0.069024, 0.071867, 0.139895, 0.164327, 0.271506, 0.401658, 0.480142, 0.436924, 0.418646, 0.436924, 0.321458, 0.332115, 0.422041, 0.461924, 0.352862, 0.321458, 0.335645, 0.370445, 0.390993, 0.349426, 0.476583, 0.335645, 0.311707, 0.206376, 0.239899, 0.18812, 0.158265, 0.17593, 0.158265, 0.158265, 0.164327, 0.291804, 0.291804, 0.185198, 0.185198, 0.185198, 0.219301, 0.203355, 0.179055, 0.127496, 0.170161, 0.11371, 0.206376, 0.17593, 0.271506, 0.185198, 0.200174, 0.158265], '')</t>
  </si>
  <si>
    <t xml:space="preserve">F5S297|F5S297_9ENTR CaCA family calcium (Ca2+):cation antiporter OS=Enterobacter hormaechei ATCC 49162 </t>
  </si>
  <si>
    <t>([0.001103, 0.000816, 0.000614, 0.000468, 0.000451, 0.000447, 0.000386, 0.000648, 0.00076, 0.001211, 0.001597, 0.001305, 0.001408, 0.001305, 0.001288, 0.000945, 0.001211, 0.001142, 0.001142, 0.001434, 0.002349, 0.00155, 0.001481, 0.002211, 0.002581, 0.003864, 0.005734, 0.005249, 0.003512, 0.002662, 0.002503, 0.002014, 0.003079, 0.003053, 0.003478, 0.003997, 0.003478, 0.003461, 0.005318, 0.007555, 0.006078, 0.006567, 0.011106, 0.011106, 0.006988, 0.006245, 0.005623, 0.003804, 0.005734, 0.007495, 0.013016, 0.008276, 0.010372, 0.00962, 0.016021, 0.016257, 0.018106, 0.016528, 0.013437, 0.007495, 0.007495, 0.013016, 0.009294, 0.005623, 0.008723, 0.015694, 0.029376, 0.014075, 0.014586, 0.016021, 0.010672, 0.007177, 0.007259, 0.004835, 0.003512, 0.003431, 0.003212, 0.002581, 0.003246, 0.002581, 0.002688, 0.002705, 0.00292, 0.002155, 0.003276, 0.00246, 0.00246, 0.002349, 0.003671, 0.003671, 0.00246, 0.003701, 0.005223, 0.008156, 0.008723, 0.017138, 0.009977, 0.013265, 0.009865, 0.008624, 0.009401, 0.016021, 0.00962, 0.005992, 0.008276, 0.008075, 0.007645, 0.005872, 0.004208, 0.002881, 0.003963, 0.005623, 0.004315, 0.003109, 0.0028, 0.003109, 0.00292, 0.004388, 0.005011, 0.004921, 0.004388, 0.004161, 0.003053, 0.003727, 0.003757, 0.003804, 0.003014, 0.002881, 0.002705, 0.002761, 0.0028, 0.001936, 0.001967, 0.001967, 0.002761, 0.001906, 0.00231, 0.002155, 0.001408, 0.001249, 0.002057, 0.00316, 0.004388, 0.005992, 0.007091, 0.010926, 0.013437, 0.011903, 0.023963, 0.047319, 0.109221, 0.194234, 0.18812, 0.15008, 0.257454, 0.15284, 0.301917, 0.346032, 0.374039, 0.483068, 0.549308, 0.398279, 0.433034, 0.335645, 0.295083, 0.179055, 0.090864, 0.045352, 0.046336, 0.042364, 0.024393, 0.016257, 0.009728, 0.009401, 0.007259, 0.005683, 0.009015, 0.006567, 0.005734, 0.005503, 0.005683, 0.004611, 0.004976, 0.003555, 0.004689, 0.005623, 0.006795, 0.010221, 0.011106, 0.011342, 0.00962, 0.015078, 0.015078, 0.013613, 0.020165, 0.029376, 0.041405, 0.03976, 0.028107, 0.040537, 0.018415, 0.017138, 0.013016, 0.021816, 0.021816, 0.010926, 0.008895, 0.006894, 0.006567, 0.009096, 0.014075, 0.010372, 0.011106, 0.016021, 0.017797, 0.017797, 0.025316, 0.020165, 0.009977, 0.013437, 0.012491, 0.018415, 0.018787, 0.035586, 0.032677, 0.067594, 0.144935, 0.194234, 0.200174, 0.167087, 0.081712, 0.083462, 0.167087, 0.073402, 0.030003, 0.060549, 0.078022, 0.079919, 0.051831, 0.050641, 0.071867, 0.035586, 0.036378, 0.018787, 0.01227, 0.013265, 0.011518, 0.007315, 0.00777, 0.009977, 0.008002, 0.007877, 0.00777, 0.008409, 0.013016, 0.027463, 0.013821, 0.014783, 0.016528, 0.021816, 0.026338, 0.01227, 0.023534, 0.030611, 0.0704, 0.054297, 0.048328, 0.028695, 0.038858, 0.017138, 0.01204, 0.013613, 0.024826, 0.016021, 0.008624, 0.005872, 0.004646, 0.004921, 0.003555, 0.002662, 0.002435, 0.003246, 0.004689, 0.004513, 0.004899, 0.004775, 0.004899, 0.004899, 0.006374, 0.007555, 0.009401, 0.015078, 0.018787, 0.01078, 0.009728, 0.017447, 0.035586, 0.045352, 0.040537, 0.038858, 0.032677, 0.033407, 0.017138, 0.013437, 0.010372, 0.006482, 0.004483, 0.004775, 0.003555, 0.003512, 0.003864, 0.003212, 0.002336, 0.002581, 0.00359, 0.004135, 0.003298, 0.002581, 0.002035, 0.002503, 0.003014, 0.003246, 0.003671, 0.004611, 0.004247], '')</t>
  </si>
  <si>
    <t xml:space="preserve">F5S2A4|F5S2A4_9ENTR Ribosomal subunit interface protein OS=Enterobacter hormaechei ATCC 49162 </t>
  </si>
  <si>
    <t>([0.349426, 0.222385, 0.268042, 0.321458, 0.311707, 0.232838, 0.271506, 0.30533, 0.21291, 0.17593, 0.216401, 0.257454, 0.247041, 0.222385, 0.182256, 0.271506, 0.18812, 0.203355, 0.196879, 0.120615, 0.096677, 0.096677, 0.167087, 0.098513, 0.102787, 0.125101, 0.137348, 0.081712, 0.051831, 0.067594, 0.06184, 0.055536, 0.034884, 0.038042, 0.076542, 0.058088, 0.059222, 0.109221, 0.058088, 0.054297, 0.092881, 0.144935, 0.134866, 0.081712, 0.147574, 0.090864, 0.096677, 0.137348, 0.203355, 0.281712, 0.264545, 0.356642, 0.328603, 0.398279, 0.356642, 0.366687, 0.433034, 0.436924, 0.4292, 0.486429, 0.40511, 0.374039, 0.377384, 0.284882, 0.374039, 0.352862, 0.342579, 0.239899, 0.247041, 0.25031, 0.161087, 0.21291, 0.203355, 0.236433, 0.161087, 0.200174, 0.18812, 0.203355, 0.196879, 0.196879, 0.229226, 0.225814, 0.25031, 0.284882, 0.387226, 0.36309, 0.346032, 0.414856, 0.509769, 0.483068, 0.461924, 0.58069, 0.622677, 0.59508, 0.549308], '')</t>
  </si>
  <si>
    <t>[88, 91, 92, 93, 94]</t>
  </si>
  <si>
    <t xml:space="preserve">F5S2A5|F5S2A5_9ENTR PTS family porter, EIIA component OS=Enterobacter hormaechei ATCC 49162 </t>
  </si>
  <si>
    <t>([0.232838, 0.295083, 0.21291, 0.134866, 0.182256, 0.222385, 0.275179, 0.209395, 0.247041, 0.275179, 0.295083, 0.321458, 0.339168, 0.335645, 0.25031, 0.243554, 0.239899, 0.268042, 0.349426, 0.346032, 0.40511, 0.318242, 0.324872, 0.30533, 0.298791, 0.288399, 0.298791, 0.196879, 0.243554, 0.206376, 0.203355, 0.21291, 0.139895, 0.196879, 0.122885, 0.216401, 0.243554, 0.25031, 0.170161, 0.120615, 0.06312, 0.085092, 0.118441, 0.06184, 0.066181, 0.118441, 0.120615, 0.120615, 0.185198, 0.18812, 0.216401, 0.216401, 0.216401, 0.301917, 0.21291, 0.298791, 0.275179, 0.239899, 0.15284, 0.209395, 0.18812, 0.324872, 0.318242, 0.349426, 0.436924, 0.436924, 0.450668, 0.468512, 0.461924, 0.468512, 0.41194, 0.41194, 0.384043, 0.311707, 0.311707, 0.335645, 0.236433, 0.164327, 0.170161, 0.173081, 0.21291, 0.30533, 0.30533, 0.209395, 0.185198, 0.111485, 0.185198, 0.147574, 0.079919, 0.079919, 0.083462, 0.139895, 0.167087, 0.137348, 0.203355, 0.134866, 0.125101, 0.125101, 0.155435, 0.094817, 0.096677, 0.056825, 0.069024, 0.046336, 0.086953, 0.10481, 0.185198, 0.170161, 0.200174, 0.298791, 0.203355, 0.200174, 0.200174, 0.106997, 0.15284, 0.088832, 0.096677, 0.129801, 0.209395, 0.229226, 0.222385, 0.275179, 0.356642, 0.31487, 0.349426, 0.247041, 0.179055, 0.173081, 0.17593, 0.109221, 0.100716, 0.161087, 0.129801, 0.132295, 0.203355, 0.216401, 0.318242, 0.40511, 0.349426, 0.271506, 0.284882, 0.284882, 0.225814, 0.216401, 0.239899, 0.209395, 0.318242, 0.384043, 0.394753, 0.40511, 0.5017, 0.529623, 0.494003, 0.51388, 0.490133, 0.472492, 0.440853, 0.390993, 0.339168, 0.440853, 0.562014, 0.521092, 0.712013], '')</t>
  </si>
  <si>
    <t>[150, 151, 153, 160, 161, 162]</t>
  </si>
  <si>
    <t xml:space="preserve">F5S2A7|F5S2A7_9ENTR GPTS family sugar PTS family porter phosphocarrier protein HPr OS=Enterobacter hormaechei ATCC 49162 </t>
  </si>
  <si>
    <t>([0.387226, 0.401658, 0.298791, 0.332115, 0.31487, 0.356642, 0.342579, 0.359901, 0.42561, 0.41194, 0.394753, 0.418646, 0.332115, 0.301917, 0.335645, 0.247041, 0.203355, 0.281712, 0.257454, 0.243554, 0.25031, 0.206376, 0.243554, 0.25406, 0.182256, 0.147574, 0.134866, 0.170161, 0.18812, 0.173081, 0.196879, 0.239899, 0.275179, 0.321458, 0.447574, 0.390993, 0.486429, 0.525368, 0.444081, 0.356642, 0.433034, 0.342579, 0.295083, 0.236433, 0.225814, 0.318242, 0.394753, 0.374039, 0.349426, 0.335645, 0.30533, 0.31487, 0.216401, 0.216401, 0.182256, 0.182256, 0.182256, 0.179055, 0.179055, 0.278302, 0.374039, 0.42561, 0.538167, 0.671169, 0.675549, 0.680603, 0.618285, 0.58069, 0.534167, 0.450668, 0.422041, 0.352862, 0.239899, 0.342579, 0.291804, 0.359901, 0.232838, 0.278302, 0.291804, 0.308712, 0.243554, 0.206376, 0.155435, 0.106997, 0.067594, 0.06312, 0.092881, 0.086953, 0.079919, 0.116183], '')</t>
  </si>
  <si>
    <t>[37, 62, 63, 64, 65, 66, 67, 68]</t>
  </si>
  <si>
    <t xml:space="preserve">F5S2A9|F5S2A9_9ENTR Glyoxalase OS=Enterobacter hormaechei ATCC 49162 </t>
  </si>
  <si>
    <t>([0.025762, 0.041405, 0.043307, 0.06184, 0.083462, 0.049374, 0.064632, 0.049374, 0.03976, 0.028695, 0.037156, 0.045352, 0.042364, 0.086953, 0.055536, 0.024826, 0.047319, 0.045352, 0.045352, 0.050641, 0.051831, 0.085092, 0.096677, 0.096677, 0.064632, 0.036378, 0.071867, 0.041405, 0.037156, 0.047319, 0.047319, 0.047319, 0.049374, 0.094817, 0.094817, 0.118441, 0.225814, 0.15008, 0.090864, 0.049374, 0.021816, 0.030611, 0.036378, 0.034884, 0.043307, 0.0704, 0.129801, 0.100716, 0.173081, 0.185198, 0.134866, 0.219301, 0.222385, 0.139895, 0.137348, 0.137348, 0.182256, 0.194234, 0.222385, 0.281712, 0.401658, 0.517562, 0.562014, 0.534167, 0.440853, 0.352862, 0.25031, 0.26085, 0.264545, 0.216401, 0.291804, 0.295083, 0.216401, 0.21291, 0.301917, 0.308712, 0.216401, 0.200174, 0.200174, 0.158265, 0.158265, 0.15284, 0.127496, 0.137348, 0.106997, 0.134866, 0.229226, 0.236433, 0.225814, 0.225814, 0.182256, 0.11371, 0.127496, 0.21291, 0.209395, 0.209395, 0.111485, 0.182256, 0.15284, 0.10481, 0.164327, 0.203355, 0.122885, 0.147574, 0.142424, 0.092881, 0.092881, 0.083462, 0.161087, 0.147574, 0.147574, 0.194234, 0.194234, 0.268042, 0.170161, 0.185198, 0.216401, 0.342579, 0.257454, 0.284882, 0.284882, 0.203355, 0.196879, 0.196879, 0.167087, 0.132295, 0.229226, 0.229226, 0.191378, 0.167087, 0.164327, 0.222385, 0.271506, 0.352862, 0.243554, 0.222385, 0.137348, 0.066181, 0.047319, 0.102787, 0.086953, 0.085092, 0.086953, 0.10481, 0.164327, 0.120615, 0.079919, 0.086953, 0.054297, 0.081712, 0.047319, 0.049374, 0.023534, 0.022667, 0.014075, 0.024393, 0.046336, 0.086953, 0.085092, 0.11371, 0.098513, 0.096677, 0.139895, 0.173081, 0.096677, 0.118441, 0.203355, 0.268042, 0.25031, 0.356642, 0.349426, 0.440853, 0.366687, 0.494003, 0.401658, 0.541878, 0.461924, 0.472492, 0.472492, 0.472492, 0.384043, 0.308712, 0.356642, 0.359901, 0.418646, 0.505461, 0.465241, 0.352862, 0.301917, 0.308712, 0.318242, 0.321458, 0.288399, 0.26085, 0.18812, 0.185198, 0.127496, 0.200174, 0.194234, 0.109221, 0.15284, 0.239899, 0.275179, 0.225814, 0.167087, 0.15284, 0.085092, 0.109221, 0.173081, 0.179055, 0.118441, 0.125101, 0.10481, 0.083462, 0.090864, 0.076542, 0.074921, 0.096677, 0.102787, 0.079919, 0.116183, 0.118441, 0.074921, 0.074921, 0.074921, 0.073402, 0.051831, 0.096677, 0.045352], '')</t>
  </si>
  <si>
    <t>[61, 62, 63, 175, 185]</t>
  </si>
  <si>
    <t xml:space="preserve">F5S2B1|F5S2B1_9ENTR YjgP/YjgQ family membrane protein OS=Enterobacter hormaechei ATCC 49162 </t>
  </si>
  <si>
    <t>([0.00515, 0.006894, 0.009483, 0.013821, 0.009015, 0.006142, 0.007877, 0.010131, 0.007645, 0.007422, 0.007259, 0.009187, 0.006374, 0.004835, 0.006078, 0.004483, 0.004483, 0.006142, 0.004358, 0.004161, 0.005932, 0.005932, 0.004315, 0.004315, 0.00283, 0.003212, 0.004921, 0.004921, 0.00359, 0.005086, 0.006194, 0.006533, 0.006374, 0.009294, 0.016826, 0.023963, 0.022306, 0.041405, 0.032017, 0.032677, 0.032677, 0.024826, 0.050641, 0.071867, 0.033407, 0.079919, 0.073402, 0.035586, 0.034068, 0.038858, 0.048328, 0.048328, 0.071867, 0.043307, 0.043307, 0.022667, 0.011903, 0.011669, 0.013016, 0.01204, 0.016257, 0.013437, 0.010509, 0.007495, 0.009187, 0.012491, 0.008409, 0.008409, 0.01204, 0.008156, 0.010926, 0.00777, 0.005683, 0.004736, 0.006245, 0.006245, 0.009015, 0.017447, 0.020165, 0.011106, 0.010221, 0.00962, 0.011903, 0.015694, 0.026338, 0.026338, 0.016528, 0.030003, 0.059222, 0.041405, 0.083462, 0.051831, 0.059222, 0.059222, 0.076542, 0.043307, 0.029376, 0.030003, 0.026892, 0.038858, 0.033407, 0.0704, 0.056825, 0.032677, 0.023963, 0.014783, 0.015694, 0.023087, 0.018415, 0.010672, 0.014075, 0.014783, 0.013265, 0.011106, 0.015078, 0.018787, 0.030611, 0.042364, 0.048328, 0.048328, 0.046336, 0.071867, 0.059222, 0.116183, 0.102787, 0.17593, 0.232838, 0.232838, 0.25406, 0.247041, 0.25406, 0.25406, 0.232838, 0.335645, 0.324872, 0.278302, 0.239899, 0.239899, 0.25031, 0.239899, 0.229226, 0.194234, 0.142424, 0.116183, 0.106997, 0.191378, 0.18812, 0.225814, 0.232838, 0.161087, 0.139895, 0.139895, 0.081712, 0.092881, 0.094817, 0.10481, 0.167087, 0.167087, 0.173081, 0.179055, 0.185198, 0.120615, 0.18812, 0.281712, 0.25031, 0.247041, 0.15284, 0.092881, 0.073402, 0.033407, 0.074921, 0.122885, 0.21291, 0.311707, 0.298791, 0.21291, 0.288399, 0.284882, 0.219301, 0.21291, 0.122885, 0.092881, 0.125101, 0.125101, 0.10481, 0.15008, 0.078022, 0.142424, 0.191378, 0.229226, 0.352862, 0.339168, 0.239899, 0.139895, 0.139895, 0.083462, 0.134866, 0.134866, 0.092881, 0.147574, 0.155435, 0.239899, 0.284882, 0.229226, 0.236433, 0.284882, 0.31487, 0.4292, 0.42561, 0.366687, 0.356642, 0.342579, 0.339168, 0.433034, 0.549308, 0.461924, 0.553315, 0.553315, 0.549308, 0.505461, 0.490133, 0.476583, 0.494003, 0.387226, 0.480142, 0.509769, 0.509769, 0.472492, 0.374039, 0.36309, 0.384043, 0.30533, 0.271506, 0.185198, 0.18812, 0.21291, 0.295083, 0.26085, 0.173081, 0.164327, 0.167087, 0.164327, 0.158265, 0.083462, 0.139895, 0.147574, 0.066181, 0.036378, 0.037156, 0.034884, 0.0198, 0.030003, 0.045352, 0.056825, 0.100716, 0.098513, 0.086953, 0.06184, 0.078022, 0.139895, 0.076542, 0.147574, 0.085092, 0.094817, 0.122885, 0.06184, 0.055536, 0.10481, 0.090864, 0.03976, 0.081712, 0.167087, 0.096677, 0.096677, 0.060549, 0.047319, 0.026892, 0.019109, 0.017797, 0.01078, 0.008804, 0.011106, 0.007495, 0.010509, 0.006421, 0.005503, 0.005223, 0.005249, 0.005799, 0.005799, 0.008895, 0.008525, 0.005932, 0.009015, 0.007555, 0.009977, 0.008723, 0.011903, 0.010509, 0.009483, 0.015078, 0.020165, 0.013821, 0.023087, 0.011669, 0.023087, 0.019401, 0.025316, 0.012491, 0.007259, 0.00777, 0.005503, 0.005872, 0.007645, 0.004921, 0.003821, 0.003804, 0.00515, 0.003701, 0.004736, 0.004388, 0.003341, 0.002336, 0.003276, 0.002327, 0.003701, 0.003963, 0.004161, 0.003671, 0.005378, 0.006482, 0.005932, 0.005734, 0.005992, 0.005734, 0.006988, 0.011106, 0.006619, 0.003997, 0.003963, 0.002688, 0.003701, 0.003431, 0.003298, 0.002623, 0.002662, 0.001675, 0.001541, 0.002366, 0.003366, 0.002688, 0.002529, 0.002976, 0.003512, 0.002435, 0.001748, 0.001572, 0.001061, 0.00155, 0.00243], '')</t>
  </si>
  <si>
    <t>[214, 216, 217, 218, 219, 225, 226]</t>
  </si>
  <si>
    <t xml:space="preserve">F5S2B4|F5S2B4_9ENTR DNA-directed DNA polymerase III chi subunit OS=Enterobacter hormaechei ATCC 49162 </t>
  </si>
  <si>
    <t>([0.116183, 0.173081, 0.225814, 0.264545, 0.311707, 0.356642, 0.384043, 0.308712, 0.328603, 0.324872, 0.281712, 0.324872, 0.339168, 0.25031, 0.21291, 0.144935, 0.247041, 0.25031, 0.301917, 0.356642, 0.359901, 0.342579, 0.236433, 0.222385, 0.196879, 0.191378, 0.173081, 0.164327, 0.179055, 0.120615, 0.085092, 0.106997, 0.06184, 0.06312, 0.109221, 0.164327, 0.239899, 0.236433, 0.291804, 0.232838, 0.247041, 0.158265, 0.173081, 0.275179, 0.25406, 0.203355, 0.122885, 0.111485, 0.111485, 0.182256, 0.288399, 0.384043, 0.408655, 0.374039, 0.298791, 0.318242, 0.30533, 0.30533, 0.21291, 0.232838, 0.318242, 0.339168, 0.422041, 0.444081, 0.422041, 0.450668, 0.541878, 0.632174, 0.707965, 0.632174, 0.608892, 0.472492, 0.433034, 0.339168, 0.476583, 0.557691, 0.517562, 0.505461, 0.505461, 0.604312, 0.604312, 0.562014, 0.538167, 0.549308, 0.42561, 0.356642, 0.275179, 0.268042, 0.21291, 0.17593, 0.243554, 0.239899, 0.219301, 0.216401, 0.324872, 0.191378, 0.158265, 0.170161, 0.158265, 0.083462, 0.090864, 0.100716, 0.079919, 0.056825, 0.058088, 0.050641, 0.055536, 0.109221, 0.064632, 0.11371, 0.127496, 0.120615, 0.067594, 0.122885, 0.147574, 0.088832, 0.139895, 0.15284, 0.158265, 0.170161, 0.179055, 0.170161, 0.139895, 0.122885, 0.164327, 0.098513, 0.15284, 0.209395, 0.10481, 0.182256, 0.111485, 0.111485, 0.120615, 0.164327, 0.17593, 0.096677, 0.147574, 0.144935, 0.127496, 0.094817, 0.079919, 0.122885, 0.096677, 0.090864, 0.147574, 0.120615, 0.194234], '')</t>
  </si>
  <si>
    <t>[66, 67, 68, 69, 70, 75, 76, 77, 78, 79, 80, 81, 82, 83]</t>
  </si>
  <si>
    <t xml:space="preserve">F5S2B6|F5S2B6_9ENTR GNAT family acetyltransferase OS=Enterobacter hormaechei ATCC 49162 </t>
  </si>
  <si>
    <t>([0.191378, 0.182256, 0.229226, 0.278302, 0.247041, 0.281712, 0.311707, 0.225814, 0.26085, 0.308712, 0.339168, 0.401658, 0.414856, 0.436924, 0.433034, 0.387226, 0.356642, 0.384043, 0.40511, 0.308712, 0.278302, 0.349426, 0.31487, 0.30533, 0.264545, 0.328603, 0.232838, 0.229226, 0.236433, 0.236433, 0.179055, 0.18812, 0.167087, 0.15284, 0.074921, 0.096677, 0.109221, 0.10481, 0.139895, 0.222385, 0.321458, 0.232838, 0.243554, 0.332115, 0.25031, 0.182256, 0.170161, 0.17593, 0.109221, 0.170161, 0.170161, 0.229226, 0.209395, 0.216401, 0.185198, 0.18812, 0.111485, 0.11371, 0.083462, 0.086953, 0.074921, 0.076542, 0.125101, 0.120615, 0.0704, 0.078022, 0.144935, 0.134866, 0.203355, 0.291804, 0.203355, 0.167087, 0.167087, 0.106997, 0.066181, 0.044297, 0.078022, 0.15008, 0.236433, 0.342579, 0.229226, 0.139895, 0.144935, 0.090864, 0.090864, 0.129801, 0.147574, 0.090864, 0.046336, 0.028107, 0.034884, 0.064632, 0.044297, 0.036378, 0.06184, 0.106997, 0.17593, 0.111485, 0.079919, 0.06312, 0.055536, 0.058088, 0.085092, 0.043307, 0.048328, 0.037156, 0.023087, 0.033407, 0.033407, 0.05306, 0.088832, 0.073402, 0.073402, 0.122885, 0.060549, 0.059222, 0.055536, 0.029376, 0.028107, 0.020876, 0.024393, 0.026338, 0.046336, 0.045352, 0.038042, 0.034068, 0.03976, 0.079919, 0.055536, 0.055536, 0.067594, 0.038858, 0.022306, 0.024393, 0.023963, 0.028695, 0.029376, 0.015344, 0.030611, 0.054297, 0.050641, 0.048328, 0.036378, 0.042364, 0.029376, 0.059222, 0.049374, 0.054297, 0.045352, 0.055536, 0.06312, 0.0704, 0.059222, 0.118441, 0.066181, 0.067594, 0.090864, 0.05306, 0.10481, 0.090864, 0.054297, 0.081712, 0.059222, 0.060549, 0.035586, 0.056825, 0.042364, 0.085092, 0.058088, 0.040537, 0.026892], '')</t>
  </si>
  <si>
    <t xml:space="preserve">F5S2B7|F5S2B7_9ENTR Alcohol dehydrogenase (NADP(+)) OS=Enterobacter hormaechei ATCC 49162 </t>
  </si>
  <si>
    <t>([0.222385, 0.206376, 0.236433, 0.219301, 0.281712, 0.203355, 0.257454, 0.191378, 0.132295, 0.173081, 0.125101, 0.167087, 0.142424, 0.144935, 0.236433, 0.167087, 0.164327, 0.209395, 0.26085, 0.308712, 0.219301, 0.232838, 0.206376, 0.219301, 0.194234, 0.18812, 0.179055, 0.088832, 0.139895, 0.144935, 0.069024, 0.118441, 0.10481, 0.137348, 0.086953, 0.076542, 0.100716, 0.06312, 0.086953, 0.079919, 0.083462, 0.076542, 0.066181, 0.050641, 0.047319, 0.069024, 0.034884, 0.076542, 0.085092, 0.059222, 0.081712, 0.147574, 0.144935, 0.164327, 0.106997, 0.10481, 0.10481, 0.129801, 0.142424, 0.090864, 0.071867, 0.036378, 0.058088, 0.058088, 0.090864, 0.074921, 0.079919, 0.15008, 0.125101, 0.191378, 0.167087, 0.194234, 0.139895, 0.139895, 0.132295, 0.182256, 0.200174, 0.200174, 0.127496, 0.173081, 0.155435, 0.18812, 0.236433, 0.239899, 0.239899, 0.173081, 0.196879, 0.191378, 0.098513, 0.111485, 0.092881, 0.083462, 0.048328, 0.071867, 0.071867, 0.071867, 0.074921, 0.066181, 0.0704, 0.064632, 0.038042, 0.073402, 0.069024, 0.0704, 0.046336, 0.056825, 0.11371, 0.067594, 0.038858, 0.079919, 0.0704, 0.086953, 0.155435, 0.144935, 0.122885, 0.134866, 0.129801, 0.073402, 0.125101, 0.098513, 0.18812, 0.200174, 0.18812, 0.129801, 0.106997, 0.092881, 0.092881, 0.050641, 0.106997, 0.182256, 0.17593, 0.109221, 0.120615, 0.069024, 0.144935, 0.167087, 0.132295, 0.132295, 0.232838, 0.15284, 0.111485, 0.058088, 0.092881, 0.085092, 0.076542, 0.118441, 0.134866, 0.058088, 0.100716, 0.102787, 0.054297, 0.031287, 0.043307, 0.040537, 0.073402, 0.041405, 0.044297, 0.043307, 0.046336, 0.037156, 0.067594, 0.076542, 0.132295, 0.090864, 0.050641, 0.090864, 0.048328, 0.074921, 0.139895, 0.083462, 0.066181, 0.116183, 0.111485, 0.116183, 0.066181, 0.064632, 0.058088, 0.032017, 0.038858, 0.030611, 0.024393, 0.023534, 0.020165, 0.023087, 0.023087, 0.042364, 0.034884, 0.031287, 0.031287, 0.031287, 0.060549, 0.073402, 0.060549, 0.10481, 0.142424, 0.232838, 0.257454, 0.278302, 0.281712, 0.25031, 0.243554, 0.284882, 0.25031, 0.36309, 0.339168, 0.339168, 0.264545, 0.311707, 0.418646, 0.42561, 0.444081, 0.465241, 0.447574, 0.447574, 0.359901, 0.346032, 0.301917, 0.196879, 0.232838, 0.318242, 0.36309, 0.295083, 0.308712, 0.257454, 0.158265, 0.094817, 0.15008, 0.216401, 0.144935, 0.155435, 0.10481, 0.102787, 0.049374, 0.049374, 0.034068, 0.06312, 0.073402, 0.048328, 0.040537, 0.056825, 0.045352, 0.024826, 0.040537, 0.020876, 0.034068, 0.06184, 0.118441, 0.054297, 0.055536, 0.088832, 0.05306, 0.081712, 0.06184, 0.0704, 0.049374, 0.088832, 0.098513, 0.048328, 0.106997, 0.137348, 0.147574, 0.147574, 0.127496, 0.158265, 0.170161, 0.10481, 0.10481, 0.094817, 0.18812, 0.185198, 0.179055, 0.182256, 0.182256, 0.209395, 0.275179, 0.284882, 0.291804, 0.26085, 0.349426, 0.349426, 0.324872, 0.311707, 0.268042, 0.384043, 0.374039, 0.377384, 0.42561, 0.42561, 0.318242, 0.278302, 0.271506, 0.278302, 0.352862, 0.349426, 0.284882, 0.25406, 0.318242, 0.318242, 0.324872, 0.335645, 0.225814, 0.225814, 0.239899, 0.275179, 0.271506, 0.271506, 0.257454, 0.31487, 0.335645, 0.41194, 0.349426, 0.36309, 0.359901, 0.284882, 0.291804, 0.370445, 0.401658, 0.366687, 0.324872, 0.324872, 0.21291, 0.298791, 0.321458, 0.225814, 0.194234, 0.194234, 0.167087, 0.26085, 0.144935, 0.111485, 0.111485, 0.161087, 0.122885, 0.096677, 0.129801, 0.094817, 0.060549, 0.041405, 0.026338], '')</t>
  </si>
  <si>
    <t xml:space="preserve">F5S2B8|F5S2B8_9ENTR Glycerone kinase OS=Enterobacter hormaechei ATCC 49162 </t>
  </si>
  <si>
    <t>([0.125101, 0.066181, 0.046336, 0.073402, 0.10481, 0.102787, 0.06312, 0.092881, 0.111485, 0.073402, 0.051831, 0.038042, 0.038042, 0.029376, 0.073402, 0.142424, 0.239899, 0.243554, 0.15284, 0.102787, 0.102787, 0.05306, 0.098513, 0.083462, 0.081712, 0.094817, 0.092881, 0.090864, 0.083462, 0.055536, 0.064632, 0.088832, 0.15284, 0.15008, 0.18812, 0.098513, 0.100716, 0.102787, 0.096677, 0.161087, 0.161087, 0.134866, 0.15008, 0.083462, 0.147574, 0.137348, 0.11371, 0.137348, 0.219301, 0.21291, 0.291804, 0.377384, 0.450668, 0.408655, 0.422041, 0.374039, 0.458154, 0.335645, 0.268042, 0.264545, 0.26085, 0.324872, 0.318242, 0.298791, 0.401658, 0.366687, 0.335645, 0.271506, 0.206376, 0.203355, 0.216401, 0.137348, 0.064632, 0.041405, 0.05306, 0.06312, 0.079919, 0.05306, 0.111485, 0.137348, 0.094817, 0.054297, 0.059222, 0.06184, 0.060549, 0.037156, 0.038042, 0.030003, 0.048328, 0.073402, 0.081712, 0.078022, 0.127496, 0.144935, 0.111485, 0.067594, 0.031287, 0.021816, 0.032017, 0.032017, 0.023087, 0.035586, 0.06184, 0.06312, 0.078022, 0.083462, 0.129801, 0.086953, 0.127496, 0.074921, 0.06312, 0.048328, 0.05306, 0.054297, 0.074921, 0.122885, 0.18812, 0.185198, 0.243554, 0.167087, 0.158265, 0.182256, 0.191378, 0.167087, 0.11371, 0.066181, 0.076542, 0.059222, 0.120615, 0.132295, 0.129801, 0.129801, 0.098513, 0.109221, 0.118441, 0.147574, 0.147574, 0.15284, 0.271506, 0.278302, 0.352862, 0.271506, 0.30533, 0.281712, 0.321458, 0.349426, 0.356642, 0.352862, 0.394753, 0.377384, 0.275179, 0.332115, 0.356642, 0.346032, 0.281712, 0.232838, 0.243554, 0.25406, 0.239899, 0.203355, 0.200174, 0.132295, 0.209395, 0.25406, 0.191378, 0.18812, 0.229226, 0.219301, 0.25031, 0.25031, 0.264545, 0.321458, 0.275179, 0.291804, 0.390993, 0.342579, 0.295083, 0.278302, 0.18812, 0.18812, 0.134866, 0.11371, 0.147574, 0.15008, 0.144935, 0.134866, 0.142424, 0.081712, 0.170161, 0.194234, 0.185198, 0.18812, 0.229226, 0.328603, 0.335645, 0.318242, 0.40511, 0.390993, 0.387226, 0.486429, 0.486429, 0.575842, 0.534167, 0.604312, 0.490133, 0.480142, 0.472492, 0.458154, 0.444081, 0.418646, 0.418646, 0.440853, 0.465241, 0.447574, 0.394753, 0.374039, 0.308712, 0.236433, 0.346032, 0.356642, 0.352862, 0.370445, 0.359901, 0.433034, 0.377384, 0.370445, 0.281712, 0.380708, 0.387226, 0.401658, 0.324872, 0.332115, 0.349426, 0.229226, 0.229226, 0.229226, 0.243554, 0.278302, 0.346032, 0.346032, 0.335645, 0.328603, 0.209395, 0.182256, 0.129801, 0.098513, 0.098513, 0.17593, 0.17593, 0.109221, 0.170161, 0.229226, 0.164327, 0.137348, 0.179055, 0.120615, 0.158265, 0.125101, 0.125101, 0.078022, 0.042364, 0.045352, 0.043307, 0.098513, 0.0704, 0.086953, 0.142424, 0.222385, 0.182256, 0.109221, 0.167087, 0.17593, 0.194234, 0.167087, 0.144935, 0.10481, 0.10481, 0.051831, 0.064632, 0.096677, 0.129801, 0.232838, 0.155435, 0.111485, 0.096677, 0.132295, 0.100716, 0.10481, 0.086953, 0.100716, 0.161087, 0.088832, 0.085092, 0.044297, 0.085092, 0.06184, 0.064632, 0.10481, 0.111485, 0.120615, 0.106997, 0.066181, 0.026338, 0.050641, 0.074921, 0.06184, 0.03976, 0.0704, 0.051831, 0.073402, 0.049374, 0.055536, 0.11371, 0.067594, 0.111485, 0.058088, 0.102787, 0.158265, 0.191378, 0.203355, 0.164327, 0.079919, 0.125101, 0.25406, 0.15284, 0.155435, 0.18812, 0.21291, 0.239899, 0.278302, 0.25406, 0.288399, 0.18812, 0.109221, 0.185198, 0.185198, 0.209395, 0.222385, 0.142424, 0.122885, 0.206376, 0.232838, 0.359901, 0.40511, 0.40511, 0.509769, 0.433034, 0.42561, 0.465241, 0.342579, 0.271506, 0.271506, 0.301917, 0.31487, 0.418646, 0.401658, 0.398279, 0.387226, 0.268042, 0.374039, 0.284882, 0.271506, 0.288399, 0.275179, 0.182256, 0.164327, 0.129801, 0.122885, 0.132295, 0.129801, 0.196879, 0.196879, 0.196879, 0.21291, 0.281712, 0.291804, 0.301917, 0.301917, 0.384043, 0.490133, 0.366687, 0.418646, 0.408655, 0.390993, 0.359901, 0.447574, 0.447574, 0.380708, 0.436924, 0.433034, 0.468512, 0.387226, 0.483068, 0.505461, 0.505461, 0.525368, 0.422041, 0.458154, 0.377384, 0.390993, 0.401658, 0.447574, 0.525368, 0.517562, 0.436924, 0.390993, 0.328603, 0.239899, 0.271506, 0.301917, 0.311707, 0.31487, 0.321458, 0.275179, 0.257454, 0.182256, 0.144935, 0.21291, 0.17593, 0.25031, 0.236433, 0.219301, 0.225814, 0.129801, 0.10481, 0.158265, 0.147574, 0.122885, 0.106997, 0.155435, 0.132295, 0.098513, 0.094817, 0.15284, 0.173081, 0.11371, 0.170161, 0.216401, 0.21291, 0.229226, 0.229226, 0.161087, 0.196879, 0.275179, 0.31487, 0.275179, 0.196879, 0.284882, 0.380708, 0.40511, 0.366687, 0.408655, 0.40511, 0.40511, 0.40511, 0.318242, 0.390993, 0.374039, 0.328603, 0.346032, 0.25406, 0.25031, 0.342579, 0.30533, 0.295083, 0.25031, 0.236433, 0.328603, 0.298791, 0.225814, 0.31487, 0.387226, 0.349426, 0.308712, 0.332115, 0.291804, 0.30533, 0.318242, 0.318242, 0.346032, 0.346032, 0.328603, 0.342579, 0.298791, 0.26085, 0.225814, 0.311707, 0.366687, 0.321458, 0.36309, 0.450668, 0.436924, 0.359901, 0.41194, 0.458154, 0.440853, 0.436924, 0.517562, 0.458154, 0.42561, 0.4292, 0.380708, 0.472492, 0.42561, 0.450668, 0.494003, 0.529623, 0.517562, 0.450668, 0.414856, 0.414856, 0.40511, 0.433034, 0.480142, 0.377384, 0.4292, 0.418646, 0.387226, 0.349426, 0.40511, 0.483068, 0.480142, 0.480142, 0.418646, 0.422041, 0.359901, 0.321458, 0.342579, 0.281712, 0.284882, 0.349426, 0.339168, 0.30533, 0.219301, 0.222385, 0.271506, 0.25406, 0.264545, 0.30533, 0.321458, 0.281712, 0.203355, 0.17593, 0.182256, 0.232838, 0.239899, 0.308712, 0.324872], '')</t>
  </si>
  <si>
    <t>[201, 202, 203, 345, 393, 394, 395, 402, 403, 497, 506, 507]</t>
  </si>
  <si>
    <t xml:space="preserve">F5S2B9|F5S2B9_9ENTR ATPase OS=Enterobacter hormaechei ATCC 49162 </t>
  </si>
  <si>
    <t>([0.122885, 0.196879, 0.232838, 0.301917, 0.222385, 0.139895, 0.102787, 0.073402, 0.116183, 0.139895, 0.137348, 0.142424, 0.155435, 0.147574, 0.125101, 0.191378, 0.18812, 0.179055, 0.209395, 0.209395, 0.179055, 0.26085, 0.243554, 0.25406, 0.232838, 0.308712, 0.414856, 0.418646, 0.509769, 0.380708, 0.387226, 0.422041, 0.36309, 0.318242, 0.339168, 0.335645, 0.247041, 0.324872, 0.444081, 0.328603, 0.328603, 0.284882, 0.31487, 0.243554, 0.137348, 0.111485, 0.092881, 0.094817, 0.092881, 0.086953, 0.144935, 0.144935, 0.086953, 0.147574, 0.173081, 0.10481, 0.086953, 0.15284, 0.167087, 0.15008, 0.21291, 0.185198, 0.25406, 0.232838, 0.301917, 0.324872, 0.275179, 0.324872, 0.318242, 0.301917, 0.301917, 0.31487, 0.206376, 0.298791, 0.194234, 0.200174, 0.281712, 0.216401, 0.21291, 0.232838, 0.236433, 0.268042, 0.31487, 0.352862, 0.264545, 0.196879, 0.21291, 0.206376, 0.200174, 0.120615, 0.106997, 0.109221, 0.11371, 0.18812, 0.18812, 0.288399, 0.321458, 0.239899, 0.332115, 0.295083, 0.264545, 0.191378, 0.191378, 0.18812, 0.094817, 0.142424, 0.239899, 0.222385, 0.236433, 0.15008, 0.206376, 0.31487, 0.225814, 0.134866, 0.144935, 0.086953, 0.092881, 0.078022, 0.078022, 0.083462, 0.100716, 0.096677, 0.098513, 0.056825, 0.058088, 0.054297, 0.030003, 0.013265, 0.020165, 0.018787, 0.024826, 0.032677, 0.034884, 0.066181, 0.111485, 0.059222, 0.058088, 0.030003, 0.016528, 0.026338, 0.013613, 0.013437, 0.014586, 0.013016, 0.020165, 0.015694, 0.015694, 0.027463, 0.059222, 0.033407, 0.033407, 0.041405, 0.041405, 0.041405, 0.031287, 0.030611, 0.054297, 0.047319, 0.088832, 0.161087, 0.158265, 0.173081, 0.17593, 0.17593, 0.167087, 0.167087, 0.194234, 0.25406, 0.243554, 0.164327, 0.247041, 0.311707, 0.209395, 0.206376, 0.191378, 0.222385, 0.144935, 0.083462, 0.167087, 0.090864, 0.094817, 0.094817, 0.170161, 0.170161, 0.129801, 0.232838, 0.25031, 0.144935, 0.086953, 0.088832, 0.15284, 0.182256, 0.17593, 0.179055, 0.182256, 0.106997, 0.10481, 0.18812, 0.17593, 0.137348, 0.216401, 0.206376, 0.209395, 0.196879, 0.196879, 0.229226, 0.209395, 0.194234, 0.209395, 0.229226, 0.243554, 0.139895, 0.06312, 0.081712, 0.118441, 0.120615, 0.203355, 0.127496, 0.066181, 0.134866, 0.134866, 0.167087, 0.158265, 0.085092, 0.048328, 0.03976, 0.032677, 0.032677, 0.019401, 0.020876, 0.021381, 0.016257, 0.017138, 0.028695, 0.032677, 0.023534, 0.013016, 0.014315, 0.025316, 0.026338, 0.030611, 0.045352, 0.029376, 0.030003, 0.060549, 0.06184, 0.086953, 0.102787, 0.129801, 0.200174, 0.203355, 0.232838, 0.170161, 0.158265, 0.085092, 0.085092, 0.155435, 0.21291, 0.200174, 0.122885, 0.122885, 0.050641, 0.049374, 0.066181, 0.054297, 0.06184, 0.111485, 0.064632, 0.038042, 0.018415, 0.020165, 0.032677, 0.028107, 0.06184, 0.125101, 0.15284, 0.083462, 0.073402, 0.05306, 0.028695, 0.049374, 0.085092, 0.155435, 0.144935, 0.088832, 0.109221, 0.058088, 0.029376, 0.023534, 0.026338, 0.045352, 0.044297, 0.049374, 0.111485, 0.098513, 0.098513, 0.088832, 0.17593, 0.18812, 0.284882, 0.308712, 0.229226, 0.229226, 0.247041, 0.167087, 0.232838, 0.243554, 0.311707, 0.339168, 0.461924, 0.538167, 0.505461, 0.408655, 0.394753, 0.328603, 0.222385, 0.216401, 0.342579, 0.30533, 0.308712, 0.30533, 0.366687, 0.422041, 0.352862, 0.335645, 0.394753, 0.366687, 0.324872, 0.339168, 0.414856, 0.370445, 0.366687, 0.370445, 0.468512, 0.509769, 0.51388, 0.525368, 0.538167, 0.505461, 0.534167, 0.521092, 0.483068, 0.398279, 0.440853, 0.483068, 0.408655, 0.436924, 0.468512, 0.497853, 0.509769, 0.468512, 0.422041, 0.339168, 0.366687, 0.257454, 0.155435, 0.191378, 0.264545, 0.243554, 0.236433, 0.219301, 0.25031, 0.281712, 0.30533, 0.232838, 0.278302, 0.359901, 0.332115, 0.298791, 0.239899, 0.155435, 0.158265, 0.264545, 0.284882, 0.284882, 0.387226, 0.433034, 0.418646, 0.483068, 0.42561, 0.4292, 0.444081, 0.418646, 0.433034, 0.5017, 0.59508, 0.570702, 0.486429, 0.433034, 0.476583, 0.557691, 0.666105, 0.745909, 0.622677, 0.59917, 0.59917, 0.59014, 0.525368, 0.541878, 0.509769, 0.604312, 0.525368, 0.521092, 0.51388, 0.51388, 0.509769, 0.472492, 0.380708, 0.465241, 0.517562, 0.433034, 0.4292, 0.42561, 0.387226, 0.387226, 0.483068, 0.454136, 0.461924, 0.525368, 0.525368, 0.517562, 0.509769, 0.59917, 0.549308, 0.59014, 0.538167, 0.505461, 0.525368, 0.642678, 0.63748, 0.685117, 0.699094, 0.648219, 0.575842, 0.59014, 0.685117, 0.671169, 0.59917, 0.509769, 0.541878, 0.521092, 0.440853, 0.42561, 0.42561, 0.377384, 0.275179, 0.21291, 0.239899, 0.247041, 0.25406, 0.239899, 0.271506, 0.332115, 0.356642, 0.414856, 0.398279, 0.390993, 0.401658, 0.476583, 0.494003, 0.436924, 0.447574, 0.534167, 0.509769, 0.468512, 0.549308, 0.642678, 0.724957, 0.733139, 0.733139, 0.741537, 0.648219, 0.604312, 0.613573, 0.626927, 0.538167, 0.483068, 0.483068, 0.468512, 0.444081, 0.433034, 0.490133, 0.483068, 0.408655, 0.366687, 0.390993, 0.394753, 0.394753, 0.42561, 0.422041, 0.401658, 0.370445, 0.4292, 0.40511, 0.366687, 0.321458, 0.394753, 0.454136, 0.418646, 0.387226], '')</t>
  </si>
  <si>
    <t>[28, 310, 311, 334, 335, 336, 337, 338, 339, 340, 349, 384, 385, 386, 390, 391, 392, 393, 394, 395, 396, 397, 398, 399, 400, 401, 402, 403, 404, 405, 409, 418, 419, 420, 421, 422, 423, 424, 425, 426, 427, 428, 429, 430, 431, 432, 433, 434, 435, 436, 437, 438, 439, 440, 462, 463, 465, 466, 467, 468, 469, 470, 471, 472, 473, 474, 475]</t>
  </si>
  <si>
    <t xml:space="preserve">F5S2C0|F5S2C0_9ENTR TIGR01212 family radical SAM protein OS=Enterobacter hormaechei ATCC 49162 </t>
  </si>
  <si>
    <t>([0.037156, 0.020165, 0.032017, 0.020876, 0.020165, 0.029376, 0.020876, 0.029376, 0.038858, 0.028695, 0.023963, 0.034068, 0.032017, 0.017447, 0.026892, 0.026892, 0.024393, 0.027463, 0.031287, 0.032017, 0.034068, 0.028695, 0.051831, 0.050641, 0.090864, 0.076542, 0.076542, 0.127496, 0.074921, 0.076542, 0.074921, 0.118441, 0.106997, 0.134866, 0.132295, 0.132295, 0.071867, 0.081712, 0.144935, 0.229226, 0.243554, 0.225814, 0.328603, 0.239899, 0.232838, 0.236433, 0.30533, 0.298791, 0.196879, 0.288399, 0.17593, 0.161087, 0.170161, 0.120615, 0.100716, 0.185198, 0.102787, 0.15284, 0.137348, 0.142424, 0.111485, 0.10481, 0.111485, 0.111485, 0.179055, 0.182256, 0.109221, 0.092881, 0.10481, 0.185198, 0.116183, 0.179055, 0.278302, 0.268042, 0.30533, 0.335645, 0.257454, 0.301917, 0.346032, 0.339168, 0.288399, 0.321458, 0.321458, 0.229226, 0.15284, 0.129801, 0.078022, 0.069024, 0.085092, 0.06312, 0.034068, 0.059222, 0.071867, 0.073402, 0.038042, 0.038042, 0.042364, 0.047319, 0.074921, 0.045352, 0.026338, 0.033407, 0.028107, 0.022306, 0.023087, 0.038858, 0.049374, 0.071867, 0.096677, 0.078022, 0.098513, 0.139895, 0.147574, 0.094817, 0.06312, 0.11371, 0.085092, 0.03976, 0.040537, 0.038858, 0.060549, 0.102787, 0.120615, 0.147574, 0.096677, 0.111485, 0.129801, 0.132295, 0.132295, 0.132295, 0.098513, 0.102787, 0.074921, 0.041405, 0.0704, 0.109221, 0.064632, 0.106997, 0.203355, 0.264545, 0.264545, 0.173081, 0.185198, 0.096677, 0.051831, 0.060549, 0.098513, 0.047319, 0.044297, 0.031287, 0.048328, 0.081712, 0.064632, 0.109221, 0.179055, 0.179055, 0.173081, 0.179055, 0.185198, 0.173081, 0.106997, 0.116183, 0.18812, 0.173081, 0.264545, 0.366687, 0.339168, 0.295083, 0.298791, 0.21291, 0.301917, 0.298791, 0.301917, 0.335645, 0.332115, 0.236433, 0.206376, 0.203355, 0.301917, 0.295083, 0.291804, 0.298791, 0.281712, 0.216401, 0.144935, 0.139895, 0.132295, 0.15008, 0.111485, 0.127496, 0.196879, 0.125101, 0.144935, 0.139895, 0.147574, 0.144935, 0.216401, 0.25406, 0.25406, 0.236433, 0.161087, 0.170161, 0.25406, 0.179055, 0.25406, 0.339168, 0.281712, 0.222385, 0.318242, 0.408655, 0.472492, 0.41194, 0.505461, 0.476583, 0.390993, 0.377384, 0.298791, 0.301917, 0.321458, 0.239899, 0.243554, 0.243554, 0.179055, 0.173081, 0.25406, 0.236433, 0.158265, 0.179055, 0.209395, 0.196879, 0.170161, 0.096677, 0.144935, 0.122885, 0.122885, 0.18812, 0.125101, 0.191378, 0.191378, 0.10481, 0.142424, 0.088832, 0.15008, 0.206376, 0.129801, 0.132295, 0.094817, 0.158265, 0.170161, 0.194234, 0.206376, 0.196879, 0.219301, 0.203355, 0.232838, 0.236433, 0.268042, 0.377384, 0.390993, 0.30533, 0.332115, 0.264545, 0.349426, 0.339168, 0.247041, 0.342579, 0.308712, 0.366687, 0.335645, 0.356642, 0.352862, 0.370445, 0.41194, 0.414856, 0.335645, 0.308712, 0.324872, 0.219301, 0.116183, 0.0704, 0.129801, 0.185198, 0.271506, 0.17593, 0.185198, 0.271506, 0.232838, 0.200174, 0.216401, 0.161087, 0.173081, 0.173081, 0.086953, 0.050641, 0.085092, 0.147574, 0.170161, 0.15008, 0.167087, 0.271506, 0.342579, 0.324872, 0.291804, 0.206376, 0.308712, 0.298791, 0.318242, 0.257454, 0.26085, 0.243554, 0.352862, 0.25406, 0.281712, 0.346032, 0.436924, 0.408655, 0.36309, 0.342579, 0.318242, 0.36309, 0.321458, 0.295083, 0.264545, 0.268042, 0.36309, 0.324872, 0.288399], '')</t>
  </si>
  <si>
    <t>[212]</t>
  </si>
  <si>
    <t xml:space="preserve">F5S2C1|F5S2C1_9ENTR Uncharacterized protein OS=Enterobacter hormaechei ATCC 49162 </t>
  </si>
  <si>
    <t>([0.25406, 0.15284, 0.209395, 0.26085, 0.295083, 0.284882, 0.271506, 0.30533, 0.359901, 0.387226, 0.40511, 0.328603, 0.414856, 0.418646, 0.318242, 0.30533, 0.328603, 0.236433, 0.31487, 0.398279, 0.301917, 0.298791, 0.387226, 0.380708, 0.30533, 0.30533, 0.206376, 0.239899, 0.229226, 0.134866, 0.079919, 0.048328, 0.098513, 0.109221, 0.069024, 0.073402, 0.074921, 0.066181, 0.096677, 0.058088, 0.060549, 0.06184, 0.040537, 0.030003, 0.022667, 0.026338, 0.019401, 0.038042, 0.025762, 0.018787, 0.025762, 0.038858, 0.066181], '')</t>
  </si>
  <si>
    <t xml:space="preserve">F5S2C3|F5S2C3_9ENTR Glutamate synthase beta subunit OS=Enterobacter hormaechei ATCC 49162 </t>
  </si>
  <si>
    <t>([0.074921, 0.11371, 0.142424, 0.11371, 0.158265, 0.216401, 0.275179, 0.288399, 0.30533, 0.349426, 0.295083, 0.31487, 0.247041, 0.236433, 0.222385, 0.206376, 0.301917, 0.203355, 0.239899, 0.318242, 0.232838, 0.222385, 0.229226, 0.257454, 0.219301, 0.203355, 0.194234, 0.173081, 0.18812, 0.173081, 0.147574, 0.18812, 0.200174, 0.243554, 0.26085, 0.268042, 0.219301, 0.147574, 0.225814, 0.170161, 0.161087, 0.232838, 0.339168, 0.239899, 0.122885, 0.21291, 0.144935, 0.132295, 0.067594, 0.074921, 0.06184, 0.06312, 0.076542, 0.042364, 0.031287, 0.034068, 0.035586, 0.047319, 0.046336, 0.045352, 0.060549, 0.051831, 0.051831, 0.047319, 0.079919, 0.15284, 0.094817, 0.086953, 0.096677, 0.158265, 0.120615, 0.173081, 0.118441, 0.11371, 0.179055, 0.25406, 0.236433, 0.236433, 0.318242, 0.31487, 0.346032, 0.433034, 0.398279, 0.278302, 0.264545, 0.264545, 0.206376, 0.173081, 0.291804, 0.284882, 0.321458, 0.346032, 0.257454, 0.222385, 0.239899, 0.239899, 0.229226, 0.132295, 0.132295, 0.081712, 0.134866, 0.122885, 0.120615, 0.098513, 0.182256, 0.158265, 0.116183, 0.167087, 0.196879, 0.173081, 0.173081, 0.109221, 0.120615, 0.17593, 0.194234, 0.125101, 0.129801, 0.139895, 0.225814, 0.196879, 0.179055, 0.185198, 0.15008, 0.139895, 0.15284, 0.15008, 0.200174, 0.268042, 0.225814, 0.308712, 0.308712, 0.239899, 0.311707, 0.30533, 0.31487, 0.41194, 0.483068, 0.472492, 0.401658, 0.377384, 0.324872, 0.346032, 0.328603, 0.332115, 0.332115, 0.444081, 0.418646, 0.387226, 0.301917, 0.30533, 0.216401, 0.191378, 0.26085, 0.203355, 0.129801, 0.129801, 0.122885, 0.132295, 0.134866, 0.132295, 0.147574, 0.191378, 0.203355, 0.15284, 0.102787, 0.109221, 0.090864, 0.106997, 0.129801, 0.209395, 0.164327, 0.243554, 0.271506, 0.18812, 0.17593, 0.257454, 0.158265, 0.161087, 0.098513, 0.120615, 0.144935, 0.083462, 0.094817, 0.085092, 0.134866, 0.216401, 0.222385, 0.170161, 0.139895, 0.120615, 0.106997, 0.161087, 0.161087, 0.179055, 0.173081, 0.15284, 0.15284, 0.243554, 0.203355, 0.284882, 0.173081, 0.216401, 0.21291, 0.216401, 0.21291, 0.206376, 0.219301, 0.219301, 0.216401, 0.25031, 0.243554, 0.257454, 0.196879, 0.21291, 0.127496, 0.203355, 0.31487, 0.232838, 0.164327, 0.194234, 0.203355, 0.200174, 0.191378, 0.264545, 0.209395, 0.196879, 0.129801, 0.125101, 0.076542, 0.11371, 0.120615, 0.073402, 0.073402, 0.109221, 0.081712, 0.129801, 0.120615, 0.11371, 0.111485, 0.185198, 0.196879, 0.206376, 0.30533, 0.264545, 0.328603, 0.387226, 0.418646, 0.408655, 0.418646, 0.454136, 0.377384, 0.40511, 0.390993, 0.30533, 0.222385, 0.232838, 0.247041, 0.257454, 0.25406, 0.342579, 0.25031, 0.206376, 0.18812, 0.116183, 0.134866, 0.122885, 0.129801, 0.158265, 0.247041, 0.25031, 0.31487, 0.295083, 0.203355, 0.301917, 0.342579, 0.440853, 0.465241, 0.447574, 0.440853, 0.384043, 0.31487, 0.332115, 0.298791, 0.298791, 0.384043, 0.380708, 0.377384, 0.377384, 0.377384, 0.332115, 0.328603, 0.229226, 0.26085, 0.321458, 0.328603, 0.366687, 0.275179, 0.275179, 0.291804, 0.30533, 0.335645, 0.366687, 0.436924, 0.447574, 0.366687, 0.301917, 0.278302, 0.182256, 0.173081, 0.196879, 0.243554, 0.25031, 0.332115, 0.408655, 0.370445, 0.394753, 0.390993, 0.472492, 0.468512, 0.458154, 0.465241, 0.4292, 0.454136, 0.458154, 0.494003, 0.59014, 0.707965, 0.759478, 0.852992, 0.791621, 0.808535, 0.680603, 0.680603, 0.534167, 0.534167, 0.490133, 0.472492, 0.505461, 0.42561, 0.433034, 0.356642, 0.356642, 0.356642, 0.370445, 0.332115, 0.370445, 0.366687, 0.346032, 0.271506, 0.271506, 0.328603, 0.25406, 0.342579, 0.301917, 0.366687, 0.359901, 0.444081, 0.447574, 0.380708, 0.454136, 0.42561, 0.541878, 0.538167, 0.58069, 0.562014, 0.59917, 0.585406, 0.585406, 0.59014, 0.63748, 0.657645, 0.549308, 0.549308, 0.525368, 0.562014, 0.59508, 0.613573, 0.618285, 0.521092, 0.472492, 0.505461, 0.505461, 0.486429, 0.447574, 0.414856, 0.359901, 0.328603, 0.30533, 0.209395, 0.209395, 0.15284, 0.142424, 0.236433, 0.311707, 0.335645, 0.308712, 0.318242, 0.229226, 0.15284, 0.182256, 0.25406, 0.232838, 0.26085, 0.191378, 0.225814, 0.21291, 0.281712, 0.311707, 0.352862, 0.450668, 0.447574, 0.483068, 0.40511, 0.349426, 0.366687, 0.380708, 0.41194, 0.398279, 0.494003, 0.59508, 0.59508, 0.480142, 0.483068, 0.494003, 0.56648, 0.562014, 0.712013, 0.690604, 0.570702, 0.444081, 0.414856, 0.414856, 0.480142, 0.585406, 0.51388, 0.414856, 0.401658, 0.401658, 0.401658, 0.401658, 0.311707, 0.278302, 0.311707, 0.308712, 0.271506, 0.191378, 0.158265, 0.144935, 0.147574, 0.222385, 0.318242, 0.318242, 0.288399, 0.30533, 0.295083, 0.298791, 0.328603, 0.335645, 0.236433, 0.161087, 0.167087, 0.179055, 0.206376, 0.247041, 0.206376, 0.206376, 0.275179, 0.278302, 0.219301, 0.179055, 0.139895, 0.102787], '')</t>
  </si>
  <si>
    <t>[325, 326, 327, 328, 329, 330, 331, 332, 333, 334, 337, 361, 362, 363, 364, 365, 366, 367, 368, 369, 370, 371, 372, 373, 374, 375, 376, 377, 378, 380, 381, 419, 420, 424, 425, 426, 427, 428, 433, 434]</t>
  </si>
  <si>
    <t xml:space="preserve">F5S2C4|F5S2C4_9ENTR Outer membrane protein OS=Enterobacter hormaechei ATCC 49162 </t>
  </si>
  <si>
    <t>([0.25406, 0.239899, 0.278302, 0.191378, 0.132295, 0.134866, 0.081712, 0.056825, 0.041405, 0.066181, 0.069024, 0.069024, 0.047319, 0.032677, 0.026892, 0.059222, 0.06184, 0.035586, 0.038042, 0.029376, 0.029376, 0.030611, 0.037156, 0.038858, 0.066181, 0.071867, 0.058088, 0.116183, 0.116183, 0.182256, 0.161087, 0.125101, 0.155435, 0.182256, 0.291804, 0.332115, 0.236433, 0.167087, 0.25031, 0.25031, 0.335645, 0.332115, 0.42561, 0.335645, 0.339168, 0.335645, 0.36309, 0.458154, 0.461924, 0.562014, 0.575842, 0.490133, 0.59917, 0.505461, 0.517562, 0.433034, 0.332115, 0.335645, 0.4292, 0.440853, 0.4292, 0.4292, 0.433034, 0.328603, 0.418646, 0.342579, 0.271506, 0.225814, 0.200174, 0.18812, 0.158265, 0.147574, 0.203355, 0.206376, 0.271506, 0.257454, 0.324872, 0.308712, 0.308712, 0.179055, 0.167087, 0.179055, 0.173081, 0.170161, 0.247041, 0.185198, 0.219301, 0.21291, 0.288399, 0.200174, 0.21291, 0.25406, 0.219301, 0.147574, 0.092881, 0.102787, 0.102787, 0.098513, 0.182256, 0.17593, 0.288399, 0.219301, 0.206376, 0.203355, 0.209395, 0.209395, 0.288399, 0.318242, 0.335645, 0.352862, 0.359901, 0.349426, 0.370445, 0.418646, 0.505461, 0.604312, 0.59014, 0.604312, 0.613573, 0.59917, 0.608892, 0.5017, 0.494003, 0.494003, 0.51388, 0.525368, 0.538167, 0.529623, 0.458154, 0.461924, 0.42561, 0.440853, 0.447574, 0.42561, 0.42561, 0.433034, 0.352862, 0.384043, 0.295083, 0.232838, 0.236433, 0.318242, 0.359901, 0.436924, 0.335645, 0.324872, 0.247041, 0.239899, 0.17593, 0.147574, 0.229226, 0.191378, 0.17593, 0.170161, 0.170161, 0.170161, 0.142424, 0.120615, 0.100716, 0.164327, 0.147574, 0.122885, 0.127496, 0.10481, 0.106997, 0.185198, 0.120615, 0.182256, 0.17593, 0.247041, 0.264545, 0.232838, 0.216401, 0.288399, 0.203355, 0.125101, 0.120615, 0.137348, 0.194234, 0.167087, 0.129801, 0.182256, 0.182256, 0.137348, 0.185198, 0.142424, 0.100716, 0.167087], '')</t>
  </si>
  <si>
    <t>[49, 50, 52, 53, 54, 114, 115, 116, 117, 118, 119, 120, 121, 124, 125, 126, 127]</t>
  </si>
  <si>
    <t xml:space="preserve">F5S2C5|F5S2C5_9ENTR Fimbrial usher protein OS=Enterobacter hormaechei ATCC 49162 </t>
  </si>
  <si>
    <t>([0.048328, 0.024826, 0.0198, 0.030003, 0.032017, 0.022306, 0.017138, 0.01204, 0.015694, 0.020522, 0.016528, 0.023087, 0.014586, 0.015078, 0.016528, 0.010926, 0.011518, 0.011518, 0.011669, 0.017797, 0.013821, 0.022667, 0.033407, 0.05306, 0.058088, 0.047319, 0.085092, 0.0704, 0.137348, 0.144935, 0.139895, 0.137348, 0.067594, 0.111485, 0.15284, 0.229226, 0.311707, 0.219301, 0.219301, 0.185198, 0.196879, 0.196879, 0.196879, 0.232838, 0.15008, 0.071867, 0.088832, 0.096677, 0.15008, 0.170161, 0.167087, 0.092881, 0.096677, 0.185198, 0.185198, 0.194234, 0.194234, 0.191378, 0.206376, 0.219301, 0.164327, 0.155435, 0.170161, 0.170161, 0.167087, 0.247041, 0.366687, 0.401658, 0.380708, 0.418646, 0.356642, 0.321458, 0.366687, 0.454136, 0.308712, 0.324872, 0.335645, 0.349426, 0.352862, 0.359901, 0.271506, 0.264545, 0.182256, 0.257454, 0.257454, 0.271506, 0.170161, 0.102787, 0.111485, 0.058088, 0.045352, 0.055536, 0.038042, 0.046336, 0.055536, 0.073402, 0.085092, 0.044297, 0.038858, 0.032017, 0.047319, 0.086953, 0.155435, 0.158265, 0.155435, 0.155435, 0.090864, 0.167087, 0.236433, 0.229226, 0.26085, 0.264545, 0.275179, 0.335645, 0.30533, 0.21291, 0.291804, 0.25406, 0.26085, 0.295083, 0.342579, 0.356642, 0.356642, 0.321458, 0.342579, 0.356642, 0.268042, 0.25031, 0.17593, 0.209395, 0.209395, 0.30533, 0.30533, 0.21291, 0.257454, 0.31487, 0.301917, 0.295083, 0.268042, 0.359901, 0.264545, 0.247041, 0.247041, 0.137348, 0.167087, 0.229226, 0.209395, 0.288399, 0.398279, 0.450668, 0.418646, 0.328603, 0.236433, 0.278302, 0.278302, 0.264545, 0.194234, 0.173081, 0.164327, 0.196879, 0.185198, 0.26085, 0.281712, 0.191378, 0.298791, 0.284882, 0.278302, 0.298791, 0.295083, 0.301917, 0.328603, 0.25031, 0.321458, 0.408655, 0.366687, 0.447574, 0.366687, 0.465241, 0.545602, 0.549308, 0.42561, 0.440853, 0.394753, 0.298791, 0.398279, 0.298791, 0.298791, 0.222385, 0.209395, 0.209395, 0.200174, 0.132295, 0.132295, 0.086953, 0.086953, 0.11371, 0.127496, 0.196879, 0.179055, 0.206376, 0.206376, 0.321458, 0.281712, 0.328603, 0.408655, 0.30533, 0.321458, 0.332115, 0.332115, 0.301917, 0.321458, 0.324872, 0.342579, 0.324872, 0.339168, 0.366687, 0.356642, 0.342579, 0.257454, 0.26085, 0.232838, 0.236433, 0.164327, 0.191378, 0.191378, 0.125101, 0.206376, 0.257454, 0.247041, 0.324872, 0.359901, 0.281712, 0.196879, 0.257454, 0.359901, 0.394753, 0.394753, 0.30533, 0.229226, 0.308712, 0.239899, 0.278302, 0.196879, 0.229226, 0.264545, 0.25406, 0.346032, 0.332115, 0.284882, 0.295083, 0.291804, 0.291804, 0.356642, 0.433034, 0.436924, 0.370445, 0.398279, 0.301917, 0.384043, 0.465241, 0.380708, 0.418646, 0.41194, 0.497853, 0.575842, 0.541878, 0.5017, 0.494003, 0.422041, 0.525368, 0.42561, 0.4292, 0.4292, 0.42561, 0.4292, 0.436924, 0.436924, 0.352862, 0.311707, 0.311707, 0.31487, 0.31487, 0.275179, 0.308712, 0.275179, 0.243554, 0.271506, 0.196879, 0.194234, 0.182256, 0.182256, 0.284882, 0.216401, 0.243554, 0.21291, 0.15284, 0.147574, 0.203355, 0.298791, 0.335645, 0.352862, 0.268042, 0.366687, 0.366687, 0.335645, 0.298791, 0.232838, 0.216401, 0.324872, 0.346032, 0.4292, 0.41194, 0.394753, 0.458154, 0.4292, 0.366687, 0.352862, 0.291804, 0.324872, 0.288399, 0.324872, 0.308712, 0.324872, 0.308712, 0.374039, 0.377384, 0.454136, 0.440853, 0.422041, 0.414856, 0.436924, 0.440853, 0.444081, 0.366687, 0.374039, 0.284882, 0.377384, 0.4292, 0.497853, 0.472492, 0.436924, 0.465241, 0.483068, 0.465241, 0.483068, 0.483068, 0.486429, 0.387226, 0.483068, 0.5017, 0.541878, 0.465241, 0.398279, 0.335645, 0.422041, 0.359901, 0.440853, 0.458154, 0.486429, 0.390993, 0.380708, 0.36309, 0.288399, 0.308712, 0.295083, 0.243554, 0.257454, 0.15008, 0.194234, 0.158265, 0.144935, 0.120615, 0.122885, 0.144935, 0.170161, 0.179055, 0.247041, 0.167087, 0.167087, 0.142424, 0.170161, 0.173081, 0.243554, 0.31487, 0.284882, 0.398279, 0.328603, 0.31487, 0.346032, 0.384043, 0.42561, 0.4292, 0.328603, 0.359901, 0.311707, 0.335645, 0.31487, 0.298791, 0.359901, 0.31487, 0.31487, 0.370445, 0.356642, 0.349426, 0.342579, 0.236433, 0.21291, 0.328603, 0.324872, 0.408655, 0.398279, 0.384043, 0.308712, 0.398279, 0.398279, 0.5017, 0.42561, 0.440853, 0.436924, 0.480142, 0.433034, 0.436924, 0.370445, 0.380708, 0.408655, 0.4292, 0.433034, 0.433034, 0.346032, 0.346032, 0.308712, 0.308712, 0.281712, 0.359901, 0.36309, 0.275179, 0.25031, 0.324872, 0.311707, 0.232838, 0.216401, 0.308712, 0.26085, 0.328603, 0.352862, 0.301917, 0.25031, 0.36309, 0.374039, 0.461924, 0.36309, 0.41194, 0.387226, 0.41194, 0.422041, 0.433034, 0.468512, 0.387226, 0.380708, 0.380708, 0.476583, 0.40511, 0.374039, 0.349426, 0.346032, 0.321458, 0.374039, 0.374039, 0.332115, 0.318242, 0.278302, 0.284882, 0.257454, 0.26085, 0.264545, 0.161087, 0.161087, 0.144935, 0.225814, 0.247041, 0.243554, 0.209395, 0.281712, 0.298791, 0.418646, 0.461924, 0.472492, 0.440853, 0.483068, 0.440853, 0.374039, 0.339168, 0.366687, 0.374039, 0.30533, 0.301917, 0.387226, 0.380708, 0.356642, 0.335645, 0.25031, 0.229226, 0.25031, 0.203355, 0.203355, 0.142424, 0.125101, 0.066181, 0.074921, 0.076542, 0.116183, 0.127496, 0.17593, 0.247041, 0.257454, 0.366687, 0.36309, 0.387226, 0.401658, 0.529623, 0.562014, 0.675549, 0.724957, 0.745909, 0.724957, 0.626927, 0.59508, 0.5017, 0.63748, 0.549308, 0.545602, 0.472492, 0.56648, 0.494003, 0.480142, 0.465241, 0.447574, 0.472492, 0.454136, 0.374039, 0.342579, 0.324872, 0.243554, 0.194234, 0.185198, 0.236433, 0.318242, 0.387226, 0.468512, 0.454136, 0.5017, 0.5017, 0.497853, 0.461924, 0.480142, 0.450668, 0.465241, 0.465241, 0.444081, 0.447574, 0.447574, 0.450668, 0.461924, 0.549308, 0.604312, 0.613573, 0.529623, 0.4292, 0.36309, 0.346032, 0.324872, 0.335645, 0.342579, 0.42561, 0.440853, 0.509769, 0.538167, 0.529623, 0.557691, 0.570702, 0.56648, 0.545602, 0.557691, 0.545602, 0.545602, 0.468512, 0.458154, 0.541878, 0.653063, 0.657645, 0.661982, 0.59508, 0.58069, 0.59917, 0.5017, 0.490133, 0.40511, 0.408655, 0.40511, 0.384043, 0.377384, 0.377384, 0.465241, 0.468512, 0.480142, 0.476583, 0.562014, 0.570702, 0.486429, 0.486429, 0.538167, 0.534167, 0.541878, 0.541878, 0.525368, 0.604312, 0.517562, 0.56648, 0.525368, 0.534167, 0.529623, 0.538167, 0.538167, 0.480142, 0.472492, 0.366687, 0.356642, 0.384043, 0.301917, 0.374039, 0.295083, 0.31487, 0.324872, 0.394753, 0.308712, 0.284882, 0.216401, 0.26085, 0.281712, 0.268042, 0.26085, 0.281712, 0.301917, 0.301917, 0.349426, 0.346032, 0.366687, 0.384043, 0.281712, 0.352862, 0.352862, 0.454136, 0.472492, 0.458154, 0.461924, 0.497853, 0.433034, 0.509769, 0.549308, 0.557691, 0.51388, 0.51388, 0.509769, 0.450668, 0.398279, 0.346032, 0.380708, 0.454136, 0.36309, 0.440853, 0.458154, 0.370445, 0.342579, 0.342579, 0.342579, 0.346032, 0.324872, 0.4292, 0.370445, 0.370445, 0.335645, 0.436924, 0.433034, 0.346032, 0.40511, 0.468512, 0.529623, 0.454136, 0.454136, 0.450668, 0.422041, 0.418646, 0.509769, 0.505461, 0.486429, 0.40511, 0.346032, 0.390993, 0.349426, 0.40511, 0.401658, 0.401658, 0.387226, 0.335645, 0.40511, 0.387226, 0.318242, 0.321458, 0.257454, 0.25031, 0.268042, 0.216401, 0.216401, 0.216401, 0.21291, 0.219301, 0.239899, 0.26085, 0.21291, 0.236433, 0.185198, 0.17593, 0.196879, 0.200174, 0.26085, 0.264545, 0.25031, 0.339168, 0.26085, 0.339168, 0.339168, 0.394753, 0.390993, 0.377384, 0.301917, 0.247041, 0.25406, 0.311707, 0.339168, 0.414856, 0.414856, 0.394753, 0.324872, 0.275179, 0.275179, 0.268042, 0.21291, 0.216401, 0.194234, 0.268042, 0.291804, 0.243554, 0.15284, 0.158265, 0.170161, 0.247041, 0.278302, 0.275179, 0.284882, 0.216401, 0.219301, 0.194234, 0.196879, 0.196879, 0.222385, 0.191378, 0.194234, 0.25406, 0.26085, 0.264545, 0.26085, 0.271506, 0.25031, 0.275179, 0.359901, 0.264545, 0.268042, 0.191378, 0.185198, 0.120615, 0.17593, 0.17593, 0.194234, 0.268042, 0.352862, 0.394753, 0.433034, 0.394753, 0.284882, 0.196879, 0.200174, 0.219301, 0.155435, 0.232838, 0.30533, 0.229226, 0.236433, 0.229226, 0.31487, 0.291804, 0.349426, 0.328603, 0.295083, 0.271506, 0.232838, 0.185198, 0.127496, 0.085092], '')</t>
  </si>
  <si>
    <t>[178, 179, 264, 265, 266, 269, 349, 350, 415, 519, 520, 521, 522, 523, 524, 525, 526, 527, 528, 529, 530, 532, 550, 551, 563, 564, 565, 566, 575, 576, 577, 578, 579, 580, 581, 582, 583, 584, 587, 588, 589, 590, 591, 592, 593, 594, 606, 607, 610, 611, 612, 613, 614, 615, 616, 617, 618, 619, 620, 621, 622, 657, 658, 659, 660, 661, 662, 686, 692, 693]</t>
  </si>
  <si>
    <t xml:space="preserve">F5S2C6|F5S2C6_9ENTR Pili assembly chaperone OS=Enterobacter hormaechei ATCC 49162 </t>
  </si>
  <si>
    <t>([0.033407, 0.021381, 0.014075, 0.021381, 0.023534, 0.025316, 0.019401, 0.013265, 0.017138, 0.015078, 0.020165, 0.013613, 0.013613, 0.019401, 0.03976, 0.033407, 0.027463, 0.044297, 0.060549, 0.067594, 0.074921, 0.079919, 0.134866, 0.21291, 0.137348, 0.102787, 0.079919, 0.074921, 0.15284, 0.167087, 0.200174, 0.196879, 0.311707, 0.311707, 0.311707, 0.21291, 0.158265, 0.200174, 0.137348, 0.161087, 0.239899, 0.21291, 0.206376, 0.200174, 0.11371, 0.203355, 0.284882, 0.271506, 0.278302, 0.182256, 0.173081, 0.21291, 0.15008, 0.098513, 0.10481, 0.06184, 0.129801, 0.216401, 0.21291, 0.281712, 0.288399, 0.191378, 0.185198, 0.111485, 0.064632, 0.106997, 0.092881, 0.096677, 0.182256, 0.194234, 0.21291, 0.216401, 0.132295, 0.200174, 0.298791, 0.288399, 0.377384, 0.352862, 0.352862, 0.349426, 0.268042, 0.275179, 0.25031, 0.167087, 0.167087, 0.26085, 0.295083, 0.288399, 0.298791, 0.298791, 0.284882, 0.349426, 0.278302, 0.374039, 0.370445, 0.257454, 0.25406, 0.25406, 0.18812, 0.185198, 0.100716, 0.170161, 0.167087, 0.18812, 0.30533, 0.418646, 0.408655, 0.401658, 0.414856, 0.41194, 0.380708, 0.461924, 0.377384, 0.444081, 0.339168, 0.335645, 0.332115, 0.349426, 0.26085, 0.328603, 0.332115, 0.450668, 0.346032, 0.374039, 0.398279, 0.291804, 0.182256, 0.18812, 0.216401, 0.203355, 0.191378, 0.132295, 0.116183, 0.132295, 0.094817, 0.155435, 0.161087, 0.21291, 0.122885, 0.191378, 0.196879, 0.129801, 0.120615, 0.116183, 0.096677, 0.118441, 0.191378, 0.275179, 0.268042, 0.236433, 0.170161, 0.170161, 0.179055, 0.216401, 0.295083, 0.387226, 0.380708, 0.370445, 0.318242, 0.349426, 0.288399, 0.284882, 0.284882, 0.264545, 0.36309, 0.36309, 0.328603, 0.25031, 0.25406, 0.26085, 0.291804, 0.36309, 0.366687, 0.408655, 0.366687, 0.352862, 0.321458, 0.247041, 0.247041, 0.321458, 0.387226, 0.370445, 0.284882, 0.284882, 0.335645, 0.332115, 0.342579, 0.40511, 0.390993, 0.390993, 0.387226, 0.36309, 0.291804, 0.295083, 0.318242, 0.346032, 0.370445, 0.311707, 0.384043, 0.394753, 0.41194, 0.40511, 0.42561, 0.509769, 0.486429, 0.356642, 0.384043, 0.346032, 0.342579, 0.422041, 0.335645, 0.335645, 0.268042, 0.352862, 0.281712, 0.308712, 0.301917, 0.179055, 0.158265, 0.158265, 0.158265, 0.096677, 0.106997, 0.147574, 0.125101, 0.185198, 0.264545, 0.203355, 0.206376, 0.17593, 0.134866, 0.206376, 0.167087, 0.225814], '')</t>
  </si>
  <si>
    <t xml:space="preserve">F5S2C7|F5S2C7_9ENTR UPF0597 protein HMPREF9086_3987 OS=Enterobacter hormaechei ATCC 49162 </t>
  </si>
  <si>
    <t>([0.25406, 0.308712, 0.18812, 0.239899, 0.318242, 0.239899, 0.182256, 0.222385, 0.264545, 0.182256, 0.125101, 0.161087, 0.129801, 0.142424, 0.142424, 0.158265, 0.236433, 0.232838, 0.225814, 0.301917, 0.268042, 0.167087, 0.158265, 0.17593, 0.17593, 0.164327, 0.271506, 0.275179, 0.264545, 0.17593, 0.239899, 0.25406, 0.21291, 0.167087, 0.196879, 0.155435, 0.118441, 0.085092, 0.125101, 0.127496, 0.06312, 0.076542, 0.122885, 0.134866, 0.142424, 0.139895, 0.129801, 0.059222, 0.102787, 0.083462, 0.086953, 0.069024, 0.116183, 0.164327, 0.25406, 0.206376, 0.206376, 0.236433, 0.281712, 0.281712, 0.194234, 0.271506, 0.203355, 0.216401, 0.144935, 0.236433, 0.222385, 0.225814, 0.318242, 0.264545, 0.232838, 0.308712, 0.295083, 0.328603, 0.206376, 0.173081, 0.219301, 0.225814, 0.155435, 0.144935, 0.127496, 0.120615, 0.122885, 0.173081, 0.173081, 0.206376, 0.179055, 0.155435, 0.144935, 0.092881, 0.127496, 0.125101, 0.079919, 0.125101, 0.116183, 0.129801, 0.158265, 0.158265, 0.200174, 0.247041, 0.170161, 0.170161, 0.25406, 0.222385, 0.222385, 0.182256, 0.179055, 0.11371, 0.132295, 0.111485, 0.170161, 0.096677, 0.096677, 0.155435, 0.109221, 0.096677, 0.086953, 0.085092, 0.118441, 0.129801, 0.094817, 0.164327, 0.21291, 0.134866, 0.100716, 0.058088, 0.0704, 0.088832, 0.120615, 0.074921, 0.060549, 0.034068, 0.046336, 0.0704, 0.076542, 0.116183, 0.118441, 0.158265, 0.127496, 0.074921, 0.06312, 0.060549, 0.045352, 0.038858, 0.0704, 0.122885, 0.203355, 0.203355, 0.144935, 0.122885, 0.203355, 0.206376, 0.229226, 0.18812, 0.196879, 0.179055, 0.196879, 0.203355, 0.232838, 0.170161, 0.232838, 0.15008, 0.25031, 0.298791, 0.308712, 0.321458, 0.31487, 0.31487, 0.324872, 0.40511, 0.380708, 0.374039, 0.483068, 0.468512, 0.517562, 0.440853, 0.359901, 0.339168, 0.339168, 0.346032, 0.461924, 0.374039, 0.461924, 0.454136, 0.342579, 0.25406, 0.264545, 0.167087, 0.11371, 0.120615, 0.118441, 0.137348, 0.155435, 0.069024, 0.122885, 0.125101, 0.111485, 0.170161, 0.096677, 0.054297, 0.030611, 0.032017, 0.044297, 0.044297, 0.042364, 0.043307, 0.078022, 0.076542, 0.118441, 0.106997, 0.094817, 0.090864, 0.147574, 0.120615, 0.132295, 0.074921, 0.088832, 0.155435, 0.088832, 0.158265, 0.161087, 0.239899, 0.147574, 0.170161, 0.144935, 0.147574, 0.147574, 0.147574, 0.137348, 0.170161, 0.25031, 0.219301, 0.219301, 0.200174, 0.125101, 0.158265, 0.200174, 0.209395, 0.21291, 0.222385, 0.222385, 0.308712, 0.31487, 0.318242, 0.25406, 0.196879, 0.194234, 0.284882, 0.271506, 0.239899, 0.196879, 0.194234, 0.239899, 0.203355, 0.206376, 0.257454, 0.295083, 0.324872, 0.281712, 0.275179, 0.275179, 0.311707, 0.278302, 0.219301, 0.308712, 0.384043, 0.476583, 0.468512, 0.458154, 0.454136, 0.5017, 0.553315, 0.549308, 0.433034, 0.472492, 0.4292, 0.483068, 0.433034, 0.472492, 0.440853, 0.366687, 0.390993, 0.288399, 0.284882, 0.352862, 0.359901, 0.284882, 0.298791, 0.268042, 0.281712, 0.298791, 0.31487, 0.311707, 0.229226, 0.288399, 0.291804, 0.291804, 0.203355, 0.200174, 0.106997, 0.15284, 0.216401, 0.203355, 0.268042, 0.271506, 0.164327, 0.090864, 0.078022, 0.073402, 0.047319, 0.047319, 0.025762, 0.026892, 0.026892, 0.026892, 0.033407, 0.025762, 0.0198, 0.0198, 0.021381, 0.028107, 0.028695, 0.028695, 0.038858, 0.031287, 0.028695, 0.049374, 0.076542, 0.10481, 0.081712, 0.147574, 0.10481, 0.139895, 0.0704, 0.03976, 0.050641, 0.049374, 0.059222, 0.098513, 0.086953, 0.11371, 0.142424, 0.083462, 0.079919, 0.074921, 0.073402, 0.056825, 0.056825, 0.0704, 0.064632, 0.046336, 0.045352, 0.067594, 0.056825, 0.092881, 0.144935, 0.144935, 0.088832, 0.05306, 0.058088, 0.109221, 0.079919, 0.078022, 0.137348, 0.137348, 0.106997, 0.106997, 0.132295, 0.137348, 0.094817, 0.122885, 0.196879, 0.200174, 0.132295, 0.18812, 0.185198, 0.158265, 0.127496, 0.200174, 0.25031, 0.173081, 0.139895, 0.132295, 0.106997, 0.060549, 0.066181, 0.122885, 0.15008, 0.158265, 0.111485, 0.161087, 0.155435, 0.158265, 0.182256, 0.236433, 0.15284, 0.106997, 0.10481, 0.170161, 0.182256, 0.158265, 0.247041, 0.301917, 0.346032, 0.295083, 0.380708, 0.370445, 0.268042, 0.173081, 0.173081, 0.158265, 0.127496, 0.074921, 0.076542, 0.06312, 0.048328, 0.092881, 0.106997, 0.137348, 0.147574, 0.144935, 0.209395, 0.120615, 0.067594, 0.081712, 0.085092, 0.066181, 0.050641, 0.086953, 0.15008, 0.132295, 0.17593, 0.18812, 0.268042, 0.225814, 0.200174, 0.229226, 0.185198, 0.203355, 0.161087, 0.102787], '')</t>
  </si>
  <si>
    <t>[174, 270, 271, 272]</t>
  </si>
  <si>
    <t xml:space="preserve">F5S2C8|F5S2C8_9ENTR HAAAP family hydroxy/aromatic amino acid permease OS=Enterobacter hormaechei ATCC 49162 </t>
  </si>
  <si>
    <t>([0.076542, 0.10481, 0.155435, 0.185198, 0.25406, 0.225814, 0.206376, 0.232838, 0.26085, 0.236433, 0.257454, 0.247041, 0.232838, 0.31487, 0.349426, 0.36309, 0.243554, 0.25031, 0.268042, 0.295083, 0.278302, 0.349426, 0.219301, 0.219301, 0.216401, 0.200174, 0.257454, 0.30533, 0.301917, 0.194234, 0.164327, 0.090864, 0.088832, 0.088832, 0.038042, 0.038858, 0.022306, 0.032677, 0.017447, 0.015078, 0.015078, 0.027463, 0.015344, 0.020876, 0.010221, 0.007315, 0.00777, 0.005799, 0.005932, 0.004646, 0.006482, 0.005932, 0.006619, 0.008276, 0.005992, 0.005872, 0.004611, 0.003804, 0.003177, 0.00316, 0.003109, 0.003461, 0.002503, 0.002482, 0.00316, 0.003276, 0.004689, 0.003804, 0.003963, 0.002705, 0.002512, 0.001623, 0.00243, 0.002976, 0.002155, 0.001906, 0.001936, 0.002581, 0.003963, 0.003963, 0.004736, 0.005223, 0.005223, 0.007877, 0.013437, 0.010221, 0.017797, 0.016528, 0.011518, 0.018106, 0.034068, 0.038858, 0.044297, 0.03976, 0.038042, 0.035586, 0.041405, 0.081712, 0.074921, 0.076542, 0.073402, 0.096677, 0.03976, 0.021381, 0.010509, 0.009401, 0.009977, 0.006701, 0.004483, 0.004208, 0.003053, 0.002503, 0.00231, 0.00246, 0.001675, 0.001159, 0.001374, 0.001249, 0.000854, 0.000468, 0.000442, 0.000799, 0.000614, 0.000575, 0.001, 0.001572, 0.001649, 0.001872, 0.002349, 0.003341, 0.003461, 0.00316, 0.003701, 0.005318, 0.004414, 0.006194, 0.006619, 0.008723, 0.017447, 0.028695, 0.030003, 0.016257, 0.014783, 0.022667, 0.054297, 0.060549, 0.022306, 0.011342, 0.011518, 0.009096, 0.005872, 0.006078, 0.006078, 0.005223, 0.003555, 0.003963, 0.00316, 0.00359, 0.002435, 0.002327, 0.00231, 0.003298, 0.004513, 0.004976, 0.004646, 0.003246, 0.002117, 0.002078, 0.003014, 0.002327, 0.003212, 0.004689, 0.004646, 0.00558, 0.00515, 0.005249, 0.007645, 0.010509, 0.008525, 0.00777, 0.006039, 0.004736, 0.00407, 0.00359, 0.002396, 0.002349, 0.002349, 0.003246, 0.004135, 0.00283, 0.003701, 0.002662, 0.001808, 0.002623, 0.00231, 0.002529, 0.003757, 0.002727, 0.002705, 0.003177, 0.003431, 0.004736, 0.006701, 0.006421, 0.007315, 0.007315, 0.005249, 0.00515, 0.005249, 0.006701, 0.008723, 0.005992, 0.005872, 0.009015, 0.006194, 0.009977, 0.007177, 0.007031, 0.006567, 0.006894, 0.008409, 0.008409, 0.005318, 0.003276, 0.002705, 0.00283, 0.004135, 0.00407, 0.005683, 0.006142, 0.004835, 0.004315, 0.004315, 0.006039, 0.004135, 0.005932, 0.005318, 0.008624, 0.009096, 0.015344, 0.014075, 0.009483, 0.018787, 0.020522, 0.036378, 0.081712, 0.076542, 0.073402, 0.111485, 0.056825, 0.049374, 0.054297, 0.067594, 0.15008, 0.078022, 0.122885, 0.050641, 0.051831, 0.028107, 0.013613, 0.007877, 0.006039, 0.008525, 0.005932, 0.005086, 0.003924, 0.002688, 0.002396, 0.001709, 0.002035, 0.001808, 0.001855, 0.001481, 0.001541, 0.001211, 0.001722, 0.002057, 0.003276, 0.003478, 0.00389, 0.004135, 0.006142, 0.007031, 0.004736, 0.006619, 0.011106, 0.025316, 0.025762, 0.033407, 0.044297, 0.022667, 0.040537, 0.019109, 0.028695, 0.028695, 0.044297, 0.020165, 0.011106, 0.010372, 0.009401, 0.01204, 0.019109, 0.014315, 0.018106, 0.019401, 0.01078, 0.010672, 0.006795, 0.007422, 0.007315, 0.006482, 0.006482, 0.005249, 0.007877, 0.006374, 0.004775, 0.004135, 0.004646, 0.005503, 0.005734, 0.004976, 0.003276, 0.002138, 0.002435, 0.001786, 0.001722, 0.001623, 0.001572, 0.001434, 0.002035, 0.00225, 0.002482, 0.00359, 0.005011, 0.004736, 0.004689, 0.00543, 0.005223, 0.007177, 0.006039, 0.004135, 0.004835, 0.007555, 0.013437, 0.010131, 0.017797, 0.0198, 0.040537, 0.042364, 0.047319, 0.048328, 0.049374, 0.074921, 0.074921, 0.038042, 0.040537, 0.088832, 0.147574, 0.102787, 0.06312, 0.06312, 0.054297, 0.037156, 0.017797, 0.009865, 0.008276, 0.006421, 0.006374, 0.006142, 0.005249, 0.005378, 0.003924, 0.002581, 0.002581, 0.002194, 0.003177, 0.002366, 0.001541, 0.001541, 0.001434, 0.001786, 0.002606, 0.002761, 0.002606, 0.003701, 0.005623, 0.005503, 0.004208, 0.005503, 0.004646, 0.00407, 0.005683, 0.006039, 0.005992, 0.003997, 0.004921, 0.003924, 0.003821, 0.003821, 0.003014, 0.003177, 0.003109, 0.002366, 0.003607, 0.003821, 0.002662, 0.00246, 0.00359, 0.003804, 0.00389, 0.004577, 0.004577, 0.004513, 0.003924, 0.004315, 0.004315, 0.002761, 0.002482, 0.002366, 0.003461, 0.004431, 0.004513, 0.003212, 0.003053, 0.002276, 0.001936, 0.0028, 0.003109, 0.001967, 0.002078, 0.001709, 0.001103, 0.001499, 0.001172, 0.001374, 0.001434, 0.001692, 0.002117, 0.002327, 0.00283, 0.001906, 0.001318, 0.001649], '')</t>
  </si>
  <si>
    <t xml:space="preserve">F5S2D3|F5S2D3_9ENTR HTH-type transcriptional regulator TdcA OS=Enterobacter hormaechei ATCC 49162 </t>
  </si>
  <si>
    <t>([0.268042, 0.15008, 0.098513, 0.067594, 0.032017, 0.046336, 0.073402, 0.054297, 0.035586, 0.045352, 0.056825, 0.071867, 0.064632, 0.033407, 0.059222, 0.100716, 0.134866, 0.090864, 0.096677, 0.096677, 0.051831, 0.050641, 0.050641, 0.083462, 0.132295, 0.264545, 0.219301, 0.137348, 0.194234, 0.288399, 0.194234, 0.120615, 0.120615, 0.129801, 0.129801, 0.144935, 0.144935, 0.10481, 0.06312, 0.059222, 0.034068, 0.0704, 0.043307, 0.059222, 0.034884, 0.034884, 0.028695, 0.03976, 0.069024, 0.0704, 0.043307, 0.078022, 0.079919, 0.085092, 0.06184, 0.090864, 0.081712, 0.086953, 0.098513, 0.116183, 0.067594, 0.106997, 0.051831, 0.067594, 0.098513, 0.15008, 0.081712, 0.086953, 0.083462, 0.090864, 0.0704, 0.109221, 0.120615, 0.161087, 0.102787, 0.125101, 0.167087, 0.100716, 0.10481, 0.155435, 0.155435, 0.236433, 0.134866, 0.216401, 0.26085, 0.173081, 0.142424, 0.243554, 0.167087, 0.158265, 0.071867, 0.094817, 0.05306, 0.059222, 0.074921, 0.0704, 0.040537, 0.035586, 0.030611, 0.029376, 0.015694, 0.015694, 0.015694, 0.030611, 0.024393, 0.014586, 0.020876, 0.025316, 0.013016, 0.018787, 0.021381, 0.028107, 0.014783, 0.030003, 0.024393, 0.020522, 0.034884, 0.038858, 0.038042, 0.06312, 0.033407, 0.081712, 0.11371, 0.120615, 0.0704, 0.088832, 0.144935, 0.074921, 0.043307, 0.109221, 0.090864, 0.043307, 0.069024, 0.144935, 0.122885, 0.125101, 0.090864, 0.096677, 0.071867, 0.059222, 0.041405, 0.074921, 0.067594, 0.047319, 0.044297, 0.083462, 0.085092, 0.066181, 0.139895, 0.139895, 0.122885, 0.158265, 0.161087, 0.155435, 0.096677, 0.111485, 0.132295, 0.129801, 0.058088, 0.137348, 0.161087, 0.271506, 0.158265, 0.10481, 0.10481, 0.069024, 0.050641, 0.049374, 0.064632, 0.059222, 0.10481, 0.102787, 0.066181, 0.118441, 0.120615, 0.206376, 0.18812, 0.164327, 0.161087, 0.239899, 0.21291, 0.137348, 0.125101, 0.225814, 0.31487, 0.414856, 0.374039, 0.332115, 0.291804, 0.324872, 0.335645, 0.342579, 0.349426, 0.366687, 0.359901, 0.268042, 0.15284, 0.161087, 0.17593, 0.179055, 0.137348, 0.144935, 0.232838, 0.147574, 0.158265, 0.15008, 0.155435, 0.26085, 0.239899, 0.284882, 0.170161, 0.179055, 0.185198, 0.10481, 0.090864, 0.096677, 0.167087, 0.271506, 0.25406, 0.170161, 0.185198, 0.278302, 0.182256, 0.109221, 0.18812, 0.11371, 0.0704, 0.036378, 0.03976, 0.059222, 0.064632, 0.067594, 0.034884, 0.032677, 0.038042, 0.032677, 0.037156, 0.035586, 0.035586, 0.028107, 0.024393, 0.031287, 0.036378, 0.031287, 0.055536, 0.049374, 0.094817, 0.142424, 0.122885, 0.064632, 0.051831, 0.027463, 0.058088, 0.06312, 0.069024, 0.11371, 0.200174, 0.109221, 0.127496, 0.078022, 0.083462, 0.142424, 0.102787, 0.0704, 0.118441, 0.079919, 0.040537, 0.036378, 0.034068, 0.078022, 0.081712, 0.118441, 0.11371, 0.094817, 0.137348, 0.122885, 0.092881, 0.081712, 0.092881, 0.045352, 0.044297, 0.06184, 0.034884, 0.049374, 0.059222, 0.074921, 0.06312, 0.122885, 0.122885, 0.094817, 0.094817, 0.088832, 0.100716, 0.164327, 0.167087, 0.170161, 0.147574, 0.15284, 0.129801, 0.170161, 0.239899, 0.30533, 0.243554, 0.349426, 0.374039, 0.349426], '')</t>
  </si>
  <si>
    <t xml:space="preserve">F5S2D4|F5S2D4_9ENTR Uncharacterized protein OS=Enterobacter hormaechei ATCC 49162 </t>
  </si>
  <si>
    <t>([0.032017, 0.020522, 0.012727, 0.0198, 0.032677, 0.040537, 0.064632, 0.081712, 0.074921, 0.054297, 0.035586, 0.026892, 0.022306, 0.020165, 0.040537, 0.045352, 0.024826, 0.024826, 0.034884, 0.032677, 0.019109, 0.017447, 0.016528, 0.031287, 0.031287, 0.015694, 0.013437, 0.012727, 0.008895, 0.01078, 0.017138, 0.023087, 0.034884, 0.058088, 0.086953, 0.06184, 0.040537, 0.064632, 0.142424, 0.096677, 0.067594], '')</t>
  </si>
  <si>
    <t xml:space="preserve">F5S2D5|F5S2D5_9ENTR Uncharacterized protein OS=Enterobacter hormaechei ATCC 49162 </t>
  </si>
  <si>
    <t>([0.003512, 0.004921, 0.007091, 0.005734, 0.008156, 0.006421, 0.00777, 0.009728, 0.009728, 0.013016, 0.016826, 0.016021, 0.036378, 0.037156, 0.040537, 0.040537, 0.078022, 0.086953, 0.092881, 0.081712, 0.069024, 0.125101, 0.055536, 0.027463, 0.03976, 0.017797, 0.037156, 0.017797, 0.011903, 0.009728, 0.008075, 0.005872, 0.006039, 0.005932, 0.007877, 0.00777, 0.006619, 0.005503, 0.006619, 0.005223, 0.007091, 0.005799, 0.004577, 0.006421, 0.008002, 0.007422], '')</t>
  </si>
  <si>
    <t xml:space="preserve">F5S2D6|F5S2D6_9ENTR Glycerate kinase OS=Enterobacter hormaechei ATCC 49162 </t>
  </si>
  <si>
    <t>([0.094817, 0.167087, 0.206376, 0.139895, 0.173081, 0.173081, 0.209395, 0.268042, 0.222385, 0.216401, 0.25406, 0.264545, 0.191378, 0.298791, 0.349426, 0.433034, 0.36309, 0.335645, 0.342579, 0.257454, 0.26085, 0.298791, 0.288399, 0.257454, 0.342579, 0.25031, 0.21291, 0.203355, 0.132295, 0.21291, 0.182256, 0.15008, 0.18812, 0.268042, 0.243554, 0.275179, 0.275179, 0.377384, 0.308712, 0.311707, 0.36309, 0.422041, 0.30533, 0.26085, 0.264545, 0.26085, 0.370445, 0.433034, 0.440853, 0.436924, 0.418646, 0.497853, 0.497853, 0.414856, 0.352862, 0.36309, 0.335645, 0.370445, 0.284882, 0.346032, 0.346032, 0.374039, 0.349426, 0.440853, 0.440853, 0.408655, 0.324872, 0.311707, 0.225814, 0.219301, 0.288399, 0.288399, 0.275179, 0.311707, 0.380708, 0.41194, 0.311707, 0.232838, 0.222385, 0.264545, 0.232838, 0.179055, 0.155435, 0.209395, 0.200174, 0.158265, 0.185198, 0.182256, 0.132295, 0.236433, 0.271506, 0.243554, 0.229226, 0.232838, 0.232838, 0.26085, 0.216401, 0.229226, 0.318242, 0.301917, 0.346032, 0.380708, 0.41194, 0.454136, 0.450668, 0.480142, 0.483068, 0.433034, 0.436924, 0.5017, 0.433034, 0.31487, 0.36309, 0.356642, 0.349426, 0.311707, 0.278302, 0.36309, 0.359901, 0.271506, 0.185198, 0.17593, 0.111485, 0.109221, 0.102787, 0.10481, 0.073402, 0.122885, 0.191378, 0.281712, 0.278302, 0.30533, 0.352862, 0.335645, 0.30533, 0.275179, 0.318242, 0.281712, 0.196879, 0.275179, 0.324872, 0.41194, 0.321458, 0.414856, 0.433034, 0.401658, 0.41194, 0.440853, 0.440853, 0.458154, 0.352862, 0.352862, 0.257454, 0.284882, 0.284882, 0.31487, 0.349426, 0.257454, 0.25031, 0.298791, 0.216401, 0.257454, 0.257454, 0.264545, 0.271506, 0.170161, 0.200174, 0.18812, 0.125101, 0.129801, 0.139895, 0.219301, 0.15008, 0.25406, 0.25406, 0.182256, 0.194234, 0.120615, 0.18812, 0.164327, 0.167087, 0.170161, 0.17593, 0.120615, 0.196879, 0.191378, 0.31487, 0.232838, 0.179055, 0.257454, 0.268042, 0.229226, 0.219301, 0.271506, 0.257454, 0.264545, 0.257454, 0.161087, 0.239899, 0.271506, 0.349426, 0.377384, 0.454136, 0.40511, 0.480142, 0.494003, 0.450668, 0.377384, 0.370445, 0.349426, 0.377384, 0.268042, 0.281712, 0.25031, 0.284882, 0.200174, 0.196879, 0.291804, 0.295083, 0.264545, 0.25031, 0.179055, 0.116183, 0.116183, 0.137348, 0.134866, 0.071867, 0.092881, 0.067594, 0.122885, 0.132295, 0.122885, 0.222385, 0.15008, 0.206376, 0.203355, 0.25406, 0.25031, 0.206376, 0.264545, 0.295083, 0.268042, 0.295083, 0.377384, 0.346032, 0.31487, 0.229226, 0.275179, 0.232838, 0.219301, 0.132295, 0.185198, 0.147574, 0.137348, 0.125101, 0.100716, 0.102787, 0.122885, 0.071867, 0.100716, 0.0704, 0.046336, 0.049374, 0.067594, 0.055536, 0.03976, 0.051831, 0.051831, 0.073402, 0.102787, 0.18812, 0.185198, 0.196879, 0.243554, 0.15284, 0.239899, 0.167087, 0.116183, 0.0704, 0.127496, 0.111485, 0.200174, 0.264545, 0.26085, 0.167087, 0.209395, 0.295083, 0.295083, 0.380708, 0.271506, 0.264545, 0.25031, 0.339168, 0.26085, 0.281712, 0.284882, 0.275179, 0.291804, 0.324872, 0.41194, 0.332115, 0.301917, 0.281712, 0.281712, 0.18812, 0.284882, 0.271506, 0.301917, 0.222385, 0.142424, 0.219301, 0.129801, 0.109221, 0.109221, 0.158265, 0.079919, 0.125101, 0.134866, 0.203355, 0.170161, 0.167087, 0.167087, 0.137348, 0.147574, 0.155435, 0.155435, 0.144935, 0.086953, 0.078022, 0.096677, 0.11371, 0.06184, 0.109221, 0.086953, 0.051831, 0.054297, 0.098513, 0.051831, 0.048328, 0.044297, 0.038858, 0.045352, 0.078022, 0.098513, 0.046336, 0.044297, 0.079919, 0.066181, 0.11371, 0.111485, 0.142424, 0.129801, 0.142424, 0.144935, 0.173081, 0.257454, 0.25406, 0.257454, 0.264545, 0.236433, 0.206376, 0.301917, 0.196879, 0.18812, 0.158265, 0.257454, 0.219301, 0.225814, 0.257454, 0.268042, 0.25031, 0.216401, 0.281712, 0.356642, 0.328603, 0.346032, 0.318242, 0.284882, 0.229226, 0.342579, 0.36309], '')</t>
  </si>
  <si>
    <t xml:space="preserve">F5S2E2|F5S2E2_9ENTR PTS family galactitol (Gat) porter component IIA OS=Enterobacter hormaechei ATCC 49162 </t>
  </si>
  <si>
    <t>([0.116183, 0.048328, 0.090864, 0.137348, 0.096677, 0.137348, 0.179055, 0.17593, 0.125101, 0.125101, 0.15008, 0.11371, 0.11371, 0.125101, 0.200174, 0.268042, 0.25031, 0.26085, 0.247041, 0.247041, 0.271506, 0.179055, 0.291804, 0.236433, 0.229226, 0.209395, 0.229226, 0.229226, 0.232838, 0.236433, 0.18812, 0.203355, 0.298791, 0.318242, 0.257454, 0.25406, 0.196879, 0.311707, 0.311707, 0.318242, 0.225814, 0.268042, 0.257454, 0.275179, 0.308712, 0.301917, 0.366687, 0.268042, 0.222385, 0.170161, 0.278302, 0.366687, 0.264545, 0.288399, 0.232838, 0.206376, 0.196879, 0.26085, 0.225814, 0.216401, 0.247041, 0.308712, 0.247041, 0.239899, 0.144935, 0.086953, 0.085092, 0.120615, 0.18812, 0.209395, 0.332115, 0.229226, 0.236433, 0.209395, 0.200174, 0.239899, 0.278302, 0.291804, 0.335645, 0.356642, 0.356642, 0.339168, 0.301917, 0.359901, 0.384043, 0.468512, 0.476583, 0.387226, 0.268042, 0.222385, 0.15284, 0.076542, 0.078022, 0.083462, 0.167087, 0.182256, 0.147574, 0.147574, 0.147574, 0.109221, 0.096677, 0.059222, 0.032017, 0.049374, 0.059222, 0.055536, 0.028107, 0.047319, 0.094817, 0.098513, 0.127496, 0.206376, 0.324872, 0.408655, 0.394753, 0.298791, 0.281712, 0.275179, 0.222385, 0.142424, 0.147574, 0.158265, 0.264545, 0.311707, 0.335645, 0.339168, 0.339168, 0.418646, 0.433034, 0.408655, 0.384043, 0.366687, 0.359901, 0.339168, 0.232838, 0.15008, 0.247041, 0.264545, 0.318242, 0.370445, 0.374039, 0.374039, 0.380708, 0.318242, 0.352862, 0.308712, 0.278302, 0.346032, 0.356642, 0.311707, 0.281712, 0.41194, 0.387226, 0.339168, 0.284882], '')</t>
  </si>
  <si>
    <t xml:space="preserve">F5S2E3|F5S2E3_9ENTR PTS family galactitol (Gat) porter IIB component OS=Enterobacter hormaechei ATCC 49162 </t>
  </si>
  <si>
    <t>([0.038042, 0.040537, 0.029376, 0.031287, 0.047319, 0.064632, 0.088832, 0.086953, 0.086953, 0.085092, 0.118441, 0.161087, 0.10481, 0.100716, 0.120615, 0.120615, 0.11371, 0.182256, 0.179055, 0.268042, 0.275179, 0.191378, 0.243554, 0.222385, 0.271506, 0.179055, 0.125101, 0.125101, 0.088832, 0.109221, 0.088832, 0.079919, 0.079919, 0.079919, 0.094817, 0.085092, 0.083462, 0.120615, 0.11371, 0.134866, 0.111485, 0.118441, 0.120615, 0.06184, 0.060549, 0.058088, 0.10481, 0.125101, 0.116183, 0.132295, 0.139895, 0.200174, 0.196879, 0.100716, 0.158265, 0.15008, 0.088832, 0.17593, 0.144935, 0.092881, 0.094817, 0.11371, 0.086953, 0.167087, 0.15284, 0.173081, 0.167087, 0.158265, 0.132295, 0.134866, 0.122885, 0.129801, 0.106997, 0.06184, 0.120615, 0.127496, 0.11371, 0.116183, 0.055536, 0.088832, 0.079919, 0.046336, 0.054297, 0.066181, 0.042364, 0.067594, 0.086953, 0.067594, 0.051831, 0.0704, 0.05306, 0.090864, 0.049374, 0.048328], '')</t>
  </si>
  <si>
    <t xml:space="preserve">F5S2E4|F5S2E4_9ENTR PTS family galactitol porter, IIC component OS=Enterobacter hormaechei ATCC 49162 </t>
  </si>
  <si>
    <t>([0.004483, 0.003366, 0.004431, 0.006619, 0.009096, 0.007495, 0.007259, 0.005799, 0.00777, 0.006245, 0.005734, 0.004775, 0.005011, 0.003512, 0.002194, 0.003109, 0.003757, 0.002555, 0.002623, 0.003757, 0.004358, 0.004161, 0.004208, 0.004208, 0.003997, 0.003431, 0.003053, 0.003671, 0.005086, 0.004611, 0.004646, 0.005992, 0.005992, 0.008624, 0.008624, 0.014783, 0.008409, 0.006194, 0.009096, 0.009096, 0.009015, 0.007495, 0.005734, 0.005734, 0.005734, 0.003864, 0.003607, 0.003757, 0.003864, 0.003821, 0.002662, 0.003757, 0.004161, 0.005011, 0.004431, 0.006421, 0.005623, 0.006795, 0.007877, 0.008723, 0.015078, 0.008525, 0.014586, 0.01227, 0.024826, 0.013437, 0.023963, 0.021381, 0.025316, 0.025316, 0.016021, 0.031287, 0.017447, 0.017797, 0.022667, 0.029376, 0.028107, 0.045352, 0.045352, 0.064632, 0.028107, 0.020522, 0.047319, 0.047319, 0.048328, 0.033407, 0.033407, 0.021381, 0.026892, 0.023087, 0.025316, 0.025762, 0.020165, 0.019109, 0.016021, 0.010672, 0.011342, 0.007495, 0.004835, 0.004921, 0.003478, 0.003671, 0.004315, 0.004388, 0.003555, 0.005011, 0.005932, 0.006482, 0.006482, 0.00777, 0.008723, 0.008156, 0.007495, 0.006421, 0.009865, 0.006894, 0.006701, 0.006482, 0.007645, 0.01227, 0.009294, 0.016257, 0.025762, 0.0198, 0.014075, 0.011106, 0.010509, 0.007031, 0.008156, 0.011669, 0.010926, 0.016826, 0.009294, 0.009865, 0.009483, 0.009015, 0.009015, 0.008624, 0.008624, 0.008002, 0.005992, 0.006894, 0.006567, 0.005872, 0.005932, 0.004775, 0.005249, 0.003757, 0.005223, 0.004358, 0.004208, 0.004388, 0.003341, 0.003246, 0.003727, 0.00515, 0.00543, 0.007877, 0.01204, 0.013265, 0.010509, 0.008804, 0.01204, 0.008075, 0.010131, 0.01204, 0.013265, 0.016257, 0.017138, 0.0198, 0.037156, 0.037156, 0.033407, 0.06312, 0.109221, 0.069024, 0.034068, 0.030611, 0.034884, 0.018106, 0.013613, 0.017447, 0.0198, 0.013016, 0.024393, 0.022306, 0.012491, 0.012491, 0.016528, 0.031287, 0.014315, 0.017138, 0.016826, 0.010221, 0.01078, 0.013613, 0.014075, 0.024826, 0.012491, 0.01078, 0.015078, 0.0198, 0.034068, 0.03976, 0.074921, 0.0704, 0.069024, 0.060549, 0.118441, 0.127496, 0.055536, 0.111485, 0.10481, 0.127496, 0.142424, 0.137348, 0.079919, 0.15284, 0.0704, 0.094817, 0.067594, 0.085092, 0.040537, 0.023087, 0.019109, 0.017797, 0.013265, 0.008409, 0.011903, 0.011903, 0.006988, 0.01204, 0.009977, 0.009294, 0.008276, 0.008276, 0.005683, 0.007645, 0.005503, 0.007259, 0.007177, 0.008804, 0.009096, 0.011669, 0.014315, 0.016826, 0.012727, 0.010131, 0.010221, 0.009865, 0.011342, 0.021381, 0.012727, 0.009401, 0.009483, 0.01078, 0.009728, 0.01227, 0.012491, 0.021816, 0.014783, 0.025316, 0.030611, 0.015078, 0.015078, 0.019109, 0.032017, 0.034068, 0.071867, 0.134866, 0.185198, 0.083462, 0.085092, 0.111485, 0.203355, 0.100716, 0.081712, 0.155435, 0.21291, 0.222385, 0.118441, 0.122885, 0.056825, 0.045352, 0.047319, 0.069024, 0.083462, 0.06312, 0.043307, 0.021816, 0.01227, 0.011669, 0.021381, 0.021381, 0.027463, 0.016826, 0.021381, 0.021381, 0.017138, 0.016257, 0.009096, 0.009401, 0.008804, 0.008723, 0.009865, 0.009865, 0.009728, 0.005932, 0.004835, 0.004689, 0.005623, 0.005932, 0.004247, 0.003246, 0.003461, 0.003431, 0.004577, 0.006039, 0.004577, 0.003727, 0.004161, 0.003804, 0.005249, 0.008156, 0.008276, 0.006374, 0.009401, 0.006078, 0.008895, 0.008156, 0.00777, 0.006701, 0.00777, 0.009401, 0.011342, 0.007177, 0.006374, 0.004611, 0.004577, 0.006142, 0.008895, 0.008409, 0.009096, 0.006039, 0.005932, 0.008895, 0.007091, 0.004899, 0.007031, 0.007091, 0.008276, 0.008804, 0.008156, 0.008002, 0.00962, 0.007555, 0.01078, 0.008624, 0.008525, 0.005872, 0.005011, 0.005223, 0.005011, 0.007259, 0.007555, 0.007422, 0.005086, 0.007177, 0.011106, 0.011518, 0.007555, 0.008804, 0.014315, 0.028695, 0.030003, 0.030003, 0.047319, 0.022306, 0.043307, 0.060549, 0.118441, 0.147574, 0.071867, 0.03976, 0.028695, 0.056825, 0.03976, 0.088832, 0.088832, 0.083462, 0.079919, 0.15008, 0.219301, 0.118441, 0.116183, 0.085092, 0.041405, 0.026892, 0.026892, 0.027463, 0.018415, 0.009977, 0.010372, 0.011342, 0.018415, 0.024826, 0.016021, 0.013613, 0.012727, 0.007645, 0.00558, 0.004388, 0.003246, 0.002555, 0.003298, 0.002336, 0.002155, 0.002117, 0.003053, 0.004208, 0.003276, 0.003341, 0.003478, 0.003461, 0.003478, 0.003512, 0.003461, 0.00389, 0.005086, 0.005249, 0.005249, 0.005318, 0.006078, 0.007495, 0.009294, 0.010926, 0.019401, 0.030003, 0.050641, 0.05306, 0.066181, 0.11371, 0.194234, 0.308712, 0.308712, 0.356642, 0.342579, 0.318242, 0.342579, 0.31487, 0.284882, 0.418646, 0.562014, 0.626927, 0.703578, 0.642678, 0.618285], '')</t>
  </si>
  <si>
    <t>[452, 453, 454, 455, 456]</t>
  </si>
  <si>
    <t xml:space="preserve">F5S2E5|F5S2E5_9ENTR Galactitol-1-phosphate 5-dehydrogenase OS=Enterobacter hormaechei ATCC 49162 </t>
  </si>
  <si>
    <t>([0.134866, 0.090864, 0.122885, 0.088832, 0.132295, 0.182256, 0.21291, 0.268042, 0.200174, 0.247041, 0.161087, 0.127496, 0.137348, 0.11371, 0.134866, 0.196879, 0.295083, 0.239899, 0.196879, 0.129801, 0.134866, 0.096677, 0.085092, 0.037156, 0.055536, 0.048328, 0.025316, 0.012727, 0.011106, 0.016826, 0.016257, 0.018787, 0.034884, 0.033407, 0.025316, 0.016826, 0.013265, 0.011669, 0.016021, 0.020522, 0.029376, 0.017447, 0.015078, 0.027463, 0.035586, 0.038042, 0.023087, 0.038042, 0.081712, 0.094817, 0.047319, 0.042364, 0.071867, 0.034068, 0.023087, 0.043307, 0.0704, 0.03976, 0.040537, 0.044297, 0.060549, 0.040537, 0.058088, 0.111485, 0.055536, 0.092881, 0.056825, 0.094817, 0.10481, 0.10481, 0.060549, 0.096677, 0.044297, 0.029376, 0.06184, 0.054297, 0.026892, 0.040537, 0.03976, 0.020522, 0.019401, 0.009977, 0.015344, 0.021381, 0.010672, 0.018415, 0.018787, 0.026892, 0.016257, 0.009865, 0.009865, 0.009294, 0.006988, 0.010672, 0.014783, 0.008895, 0.013265, 0.011669, 0.008156, 0.013265, 0.023963, 0.024393, 0.051831, 0.049374, 0.041405, 0.088832, 0.079919, 0.064632, 0.076542, 0.076542, 0.088832, 0.059222, 0.067594, 0.134866, 0.139895, 0.11371, 0.194234, 0.118441, 0.11371, 0.167087, 0.106997, 0.127496, 0.142424, 0.15008, 0.106997, 0.116183, 0.067594, 0.074921, 0.102787, 0.088832, 0.125101, 0.096677, 0.085092, 0.142424, 0.173081, 0.10481, 0.134866, 0.088832, 0.142424, 0.167087, 0.164327, 0.209395, 0.100716, 0.088832, 0.049374, 0.050641, 0.047319, 0.083462, 0.035586, 0.038042, 0.038042, 0.046336, 0.098513, 0.11371, 0.056825, 0.026338, 0.030611, 0.028695, 0.035586, 0.035586, 0.066181, 0.035586, 0.045352, 0.05306, 0.030611, 0.041405, 0.041405, 0.045352, 0.023963, 0.038042, 0.0198, 0.016826, 0.011106, 0.010672, 0.01227, 0.019109, 0.031287, 0.031287, 0.033407, 0.032677, 0.019401, 0.0198, 0.0198, 0.021381, 0.038858, 0.078022, 0.096677, 0.0704, 0.05306, 0.059222, 0.060549, 0.102787, 0.125101, 0.125101, 0.127496, 0.129801, 0.137348, 0.142424, 0.142424, 0.071867, 0.096677, 0.161087, 0.15284, 0.236433, 0.144935, 0.134866, 0.096677, 0.10481, 0.182256, 0.127496, 0.109221, 0.129801, 0.111485, 0.064632, 0.109221, 0.125101, 0.147574, 0.142424, 0.071867, 0.118441, 0.219301, 0.132295, 0.090864, 0.051831, 0.06184, 0.111485, 0.094817, 0.116183, 0.111485, 0.129801, 0.225814, 0.349426, 0.281712, 0.318242, 0.318242, 0.288399, 0.170161, 0.185198, 0.109221, 0.170161, 0.158265, 0.182256, 0.268042, 0.301917, 0.40511, 0.291804, 0.25406, 0.200174, 0.139895, 0.137348, 0.116183, 0.06184, 0.06184, 0.098513, 0.102787, 0.102787, 0.129801, 0.137348, 0.155435, 0.216401, 0.216401, 0.222385, 0.100716, 0.100716, 0.122885, 0.064632, 0.064632, 0.079919, 0.134866, 0.21291, 0.137348, 0.137348, 0.142424, 0.083462, 0.081712, 0.073402, 0.0704, 0.05306, 0.102787, 0.042364, 0.051831, 0.05306, 0.064632, 0.0704, 0.088832, 0.090864, 0.173081, 0.275179, 0.17593, 0.194234, 0.142424, 0.194234, 0.161087, 0.243554, 0.243554, 0.161087, 0.142424, 0.243554, 0.281712, 0.264545, 0.281712, 0.298791, 0.239899, 0.17593, 0.311707, 0.191378, 0.132295, 0.100716, 0.090864, 0.158265, 0.144935, 0.18812, 0.21291, 0.264545, 0.26085, 0.232838, 0.291804, 0.332115, 0.288399, 0.219301, 0.232838, 0.291804, 0.191378, 0.291804, 0.324872, 0.284882, 0.408655, 0.433034, 0.480142, 0.476583, 0.483068, 0.377384, 0.318242, 0.232838, 0.21291, 0.120615, 0.185198, 0.185198, 0.15008, 0.15008, 0.191378, 0.147574, 0.15008, 0.225814, 0.167087, 0.125101, 0.090864], '')</t>
  </si>
  <si>
    <t xml:space="preserve">F5S2E6|F5S2E6_9ENTR Galactitol utilization operon repressor OS=Enterobacter hormaechei ATCC 49162 </t>
  </si>
  <si>
    <t>([0.30533, 0.356642, 0.26085, 0.200174, 0.25406, 0.298791, 0.335645, 0.356642, 0.380708, 0.332115, 0.321458, 0.291804, 0.200174, 0.206376, 0.225814, 0.209395, 0.222385, 0.194234, 0.106997, 0.109221, 0.10481, 0.15008, 0.158265, 0.167087, 0.232838, 0.142424, 0.137348, 0.137348, 0.144935, 0.090864, 0.132295, 0.100716, 0.090864, 0.155435, 0.164327, 0.236433, 0.236433, 0.15008, 0.125101, 0.216401, 0.219301, 0.203355, 0.21291, 0.194234, 0.257454, 0.219301, 0.281712, 0.281712, 0.308712, 0.298791, 0.377384, 0.387226, 0.387226, 0.440853, 0.436924, 0.414856, 0.440853, 0.440853, 0.541878, 0.653063, 0.557691, 0.486429, 0.51388, 0.525368, 0.538167, 0.541878, 0.472492, 0.517562, 0.4292, 0.36309, 0.366687, 0.374039, 0.398279, 0.472492, 0.5017, 0.483068, 0.394753, 0.346032, 0.356642, 0.31487, 0.268042, 0.298791, 0.328603, 0.374039, 0.271506, 0.284882, 0.301917, 0.390993, 0.342579, 0.4292, 0.374039, 0.291804, 0.203355, 0.182256, 0.182256, 0.185198, 0.182256, 0.268042, 0.30533, 0.25406, 0.203355, 0.155435, 0.15284, 0.196879, 0.200174, 0.200174, 0.185198, 0.164327, 0.164327, 0.164327, 0.170161, 0.167087, 0.25031, 0.268042, 0.17593, 0.182256, 0.194234, 0.194234, 0.122885, 0.144935, 0.147574, 0.194234, 0.179055, 0.182256, 0.102787, 0.122885, 0.206376, 0.21291, 0.21291, 0.225814, 0.17593, 0.170161, 0.179055, 0.127496, 0.129801, 0.142424, 0.137348, 0.125101, 0.129801, 0.144935, 0.122885, 0.15284, 0.173081, 0.275179, 0.318242, 0.398279, 0.366687, 0.352862, 0.339168, 0.346032, 0.25406, 0.308712, 0.324872, 0.41194, 0.472492, 0.450668, 0.529623, 0.529623, 0.436924, 0.433034, 0.461924, 0.465241, 0.370445, 0.339168, 0.236433, 0.170161, 0.167087, 0.167087, 0.164327, 0.164327, 0.100716, 0.167087, 0.164327, 0.147574, 0.15008, 0.15008, 0.144935, 0.144935, 0.15008, 0.134866, 0.142424, 0.191378, 0.182256, 0.173081, 0.200174, 0.21291, 0.275179, 0.278302, 0.247041, 0.206376, 0.179055, 0.225814, 0.18812, 0.191378, 0.194234, 0.182256, 0.132295, 0.15284, 0.125101, 0.085092, 0.096677, 0.094817, 0.066181, 0.067594, 0.116183, 0.06184, 0.111485, 0.116183, 0.122885, 0.167087, 0.116183, 0.147574, 0.182256, 0.158265, 0.120615, 0.139895, 0.120615, 0.185198, 0.239899, 0.191378, 0.257454, 0.268042, 0.203355, 0.161087, 0.164327, 0.173081, 0.275179, 0.26085, 0.17593, 0.167087, 0.167087, 0.271506, 0.284882, 0.271506, 0.352862, 0.356642, 0.247041, 0.278302, 0.25406, 0.26085, 0.342579, 0.335645, 0.433034, 0.41194, 0.41194, 0.41194, 0.339168, 0.31487, 0.295083, 0.366687, 0.349426, 0.332115, 0.291804, 0.225814, 0.194234, 0.127496, 0.200174], '')</t>
  </si>
  <si>
    <t>[58, 59, 60, 62, 63, 64, 65, 67, 74, 156, 157]</t>
  </si>
  <si>
    <t xml:space="preserve">F5S2E7|F5S2E7_9ENTR Fic family protein OS=Enterobacter hormaechei ATCC 49162 </t>
  </si>
  <si>
    <t>([0.295083, 0.384043, 0.239899, 0.15008, 0.098513, 0.139895, 0.179055, 0.142424, 0.11371, 0.147574, 0.10481, 0.129801, 0.139895, 0.086953, 0.092881, 0.088832, 0.078022, 0.033407, 0.054297, 0.043307, 0.079919, 0.076542, 0.064632, 0.122885, 0.200174, 0.284882, 0.298791, 0.206376, 0.194234, 0.257454, 0.247041, 0.356642, 0.366687, 0.356642, 0.346032, 0.433034, 0.440853, 0.335645, 0.458154, 0.458154, 0.490133, 0.398279, 0.374039, 0.278302, 0.291804, 0.288399, 0.301917, 0.275179, 0.275179, 0.36309, 0.370445, 0.366687, 0.366687, 0.284882, 0.291804, 0.356642, 0.26085, 0.216401, 0.318242, 0.308712, 0.339168, 0.339168, 0.352862, 0.295083, 0.359901, 0.377384, 0.387226, 0.377384, 0.387226, 0.374039, 0.380708, 0.387226, 0.318242, 0.30533, 0.384043, 0.349426, 0.284882, 0.295083, 0.308712, 0.203355, 0.21291, 0.21291, 0.139895, 0.222385, 0.321458, 0.232838, 0.206376, 0.222385, 0.122885, 0.118441, 0.122885, 0.122885, 0.118441, 0.106997, 0.06184, 0.055536, 0.054297, 0.096677, 0.15008, 0.10481, 0.109221, 0.078022, 0.042364, 0.076542, 0.035586, 0.021381, 0.046336, 0.046336, 0.046336, 0.096677, 0.096677, 0.096677, 0.085092, 0.088832, 0.15008, 0.236433, 0.17593, 0.203355, 0.144935, 0.085092, 0.139895, 0.219301, 0.275179, 0.374039, 0.281712, 0.301917, 0.370445, 0.318242, 0.284882, 0.284882, 0.31487, 0.281712, 0.366687, 0.380708, 0.318242, 0.328603, 0.318242, 0.295083, 0.196879, 0.275179, 0.380708, 0.291804, 0.196879, 0.185198, 0.094817, 0.094817, 0.139895, 0.147574, 0.18812, 0.225814, 0.125101, 0.102787, 0.144935, 0.088832, 0.046336, 0.050641, 0.046336, 0.046336, 0.054297, 0.048328, 0.044297, 0.022667, 0.043307, 0.037156, 0.041405, 0.040537, 0.038858, 0.037156, 0.043307, 0.020165, 0.018787, 0.034068, 0.034884, 0.031287, 0.055536, 0.096677, 0.086953, 0.088832, 0.088832, 0.076542, 0.076542, 0.081712, 0.15008, 0.081712, 0.092881, 0.047319, 0.098513, 0.173081, 0.092881, 0.074921, 0.127496, 0.142424, 0.078022, 0.06312, 0.026892, 0.016528, 0.020165, 0.017797, 0.019401, 0.020522, 0.020876, 0.023534, 0.022667, 0.011903, 0.019401, 0.036378, 0.05306, 0.054297, 0.027463, 0.030611, 0.032677, 0.023087, 0.013265, 0.021381, 0.026338, 0.037156, 0.0704, 0.056825, 0.073402, 0.06312, 0.066181, 0.074921, 0.134866, 0.11371, 0.11371, 0.071867, 0.056825, 0.033407, 0.026338, 0.027463, 0.054297, 0.055536, 0.056825, 0.079919, 0.086953, 0.069024, 0.059222, 0.054297, 0.060549, 0.073402, 0.041405, 0.040537, 0.047319, 0.047319, 0.056825, 0.096677, 0.11371, 0.129801, 0.247041, 0.284882, 0.328603, 0.318242, 0.321458, 0.4292, 0.370445, 0.349426, 0.398279, 0.490133, 0.509769, 0.401658, 0.40511, 0.408655, 0.31487, 0.370445, 0.278302, 0.196879, 0.232838, 0.206376, 0.21291, 0.229226, 0.232838, 0.236433, 0.247041, 0.200174, 0.132295, 0.173081, 0.111485, 0.085092, 0.083462, 0.048328, 0.049374, 0.047319, 0.054297, 0.096677, 0.086953, 0.139895, 0.219301, 0.185198, 0.264545, 0.26085, 0.142424, 0.086953, 0.109221, 0.10481, 0.074921, 0.116183, 0.147574, 0.219301, 0.25031, 0.25031, 0.236433, 0.321458, 0.321458, 0.31487, 0.30533, 0.278302, 0.281712, 0.275179, 0.301917, 0.284882, 0.284882, 0.281712, 0.370445, 0.308712, 0.281712, 0.366687, 0.342579, 0.31487, 0.295083, 0.268042, 0.239899, 0.321458, 0.295083, 0.257454, 0.356642, 0.324872], '')</t>
  </si>
  <si>
    <t xml:space="preserve">F5S2F0|F5S2F0_9ENTR UPF0102 protein HMPREF9086_4010 OS=Enterobacter hormaechei ATCC 49162 </t>
  </si>
  <si>
    <t>([0.41194, 0.440853, 0.476583, 0.366687, 0.387226, 0.408655, 0.42561, 0.454136, 0.476583, 0.490133, 0.509769, 0.51388, 0.450668, 0.454136, 0.450668, 0.414856, 0.41194, 0.408655, 0.433034, 0.349426, 0.335645, 0.311707, 0.311707, 0.301917, 0.387226, 0.30533, 0.30533, 0.203355, 0.144935, 0.122885, 0.10481, 0.106997, 0.085092, 0.137348, 0.129801, 0.196879, 0.194234, 0.222385, 0.236433, 0.158265, 0.236433, 0.236433, 0.15284, 0.127496, 0.127496, 0.132295, 0.203355, 0.21291, 0.318242, 0.298791, 0.264545, 0.194234, 0.132295, 0.196879, 0.144935, 0.142424, 0.081712, 0.079919, 0.085092, 0.076542, 0.125101, 0.120615, 0.106997, 0.164327, 0.196879, 0.173081, 0.144935, 0.125101, 0.116183, 0.076542, 0.127496, 0.111485, 0.167087, 0.222385, 0.219301, 0.295083, 0.295083, 0.308712, 0.225814, 0.225814, 0.232838, 0.209395, 0.21291, 0.232838, 0.164327, 0.102787, 0.102787, 0.118441, 0.139895, 0.15008, 0.209395, 0.200174, 0.185198, 0.216401, 0.222385, 0.155435, 0.15284, 0.102787, 0.161087, 0.144935, 0.139895, 0.094817, 0.076542, 0.06312, 0.054297, 0.090864, 0.144935, 0.179055, 0.155435, 0.094817, 0.090864, 0.05306, 0.030003, 0.058088, 0.059222, 0.048328, 0.035586, 0.034068, 0.058088, 0.060549, 0.096677, 0.074921, 0.092881, 0.116183, 0.111485, 0.18812, 0.15284, 0.120615, 0.079919, 0.074921, 0.137348], '')</t>
  </si>
  <si>
    <t xml:space="preserve">F5S2F2|F5S2F2_9ENTR Lipoprotein OS=Enterobacter hormaechei ATCC 49162 </t>
  </si>
  <si>
    <t>([0.023963, 0.038858, 0.042364, 0.030003, 0.022667, 0.018106, 0.025316, 0.034068, 0.028695, 0.021381, 0.023087, 0.023534, 0.020165, 0.020165, 0.021381, 0.020876, 0.025762, 0.034884, 0.034884, 0.035586, 0.05306, 0.067594, 0.066181, 0.066181, 0.088832, 0.139895, 0.216401, 0.25031, 0.26085, 0.328603, 0.356642, 0.384043, 0.418646, 0.454136, 0.458154, 0.541878, 0.562014, 0.553315, 0.59917, 0.538167, 0.648219, 0.549308, 0.549308, 0.483068, 0.529623, 0.56648, 0.525368, 0.4292, 0.390993, 0.380708, 0.390993, 0.476583, 0.480142, 0.384043, 0.374039, 0.433034, 0.436924, 0.394753, 0.401658, 0.308712, 0.398279, 0.318242, 0.398279, 0.36309, 0.342579, 0.332115, 0.332115, 0.352862, 0.366687, 0.295083, 0.222385, 0.185198, 0.170161, 0.170161, 0.222385, 0.268042, 0.284882, 0.301917, 0.349426, 0.268042, 0.324872, 0.311707, 0.380708, 0.342579, 0.366687, 0.454136, 0.36309, 0.335645, 0.311707, 0.374039, 0.384043, 0.476583, 0.505461, 0.509769, 0.476583, 0.525368, 0.418646, 0.311707, 0.288399, 0.288399, 0.281712, 0.31487, 0.318242, 0.311707, 0.346032, 0.387226, 0.30533, 0.390993, 0.346032, 0.374039, 0.380708, 0.418646, 0.40511, 0.40511, 0.41194, 0.447574, 0.359901, 0.342579, 0.444081, 0.433034, 0.41194, 0.440853, 0.436924, 0.436924, 0.440853, 0.370445, 0.264545, 0.342579, 0.349426, 0.433034, 0.436924, 0.370445, 0.390993, 0.390993, 0.390993, 0.394753, 0.328603, 0.394753, 0.408655, 0.41194, 0.41194, 0.4292, 0.505461, 0.5017, 0.517562, 0.447574, 0.4292, 0.4292, 0.356642, 0.349426, 0.268042, 0.206376, 0.268042, 0.288399, 0.298791, 0.311707, 0.298791, 0.352862, 0.332115, 0.366687, 0.335645, 0.339168, 0.247041, 0.209395, 0.206376, 0.200174, 0.196879, 0.281712, 0.352862, 0.36309, 0.356642, 0.444081, 0.444081, 0.444081, 0.436924, 0.40511, 0.298791, 0.301917, 0.229226, 0.182256, 0.200174, 0.200174, 0.164327, 0.219301, 0.219301, 0.191378, 0.15284, 0.194234, 0.158265, 0.120615, 0.161087], '')</t>
  </si>
  <si>
    <t>[35, 36, 37, 38, 39, 40, 41, 42, 44, 45, 46, 92, 93, 95, 142, 143, 144]</t>
  </si>
  <si>
    <t xml:space="preserve">F5S2F3|F5S2F3_9ENTR Permease OS=Enterobacter hormaechei ATCC 49162 </t>
  </si>
  <si>
    <t>([0.40511, 0.483068, 0.36309, 0.398279, 0.271506, 0.167087, 0.196879, 0.257454, 0.236433, 0.155435, 0.085092, 0.058088, 0.028695, 0.018415, 0.011903, 0.008156, 0.005992, 0.006078, 0.004414, 0.003757, 0.003014, 0.002336, 0.002138, 0.002035, 0.002035, 0.003053, 0.0028, 0.001872, 0.001709, 0.002035, 0.002503, 0.002503, 0.003757, 0.004513, 0.005086, 0.006701, 0.009977, 0.016257, 0.016021, 0.015694, 0.025762, 0.058088, 0.090864, 0.046336, 0.045352, 0.033407, 0.030003, 0.050641, 0.120615, 0.116183, 0.109221, 0.155435, 0.17593, 0.17593, 0.17593, 0.173081, 0.092881, 0.096677, 0.045352, 0.036378, 0.049374, 0.030003, 0.014315, 0.008624, 0.008525, 0.010372, 0.009015, 0.006245, 0.007259, 0.006078, 0.00543, 0.004388, 0.002976, 0.003963, 0.00316, 0.002512, 0.002057, 0.002727, 0.002555, 0.002688, 0.002194, 0.002623, 0.002606, 0.002761, 0.002976, 0.004388, 0.004921, 0.006567, 0.006619, 0.004736, 0.004315, 0.004835, 0.006421, 0.006421, 0.006421, 0.008624, 0.015078, 0.028107, 0.015344, 0.016528, 0.030611, 0.067594, 0.032677, 0.028107, 0.055536, 0.118441, 0.049374, 0.020522, 0.018415, 0.017797, 0.038858, 0.066181, 0.043307, 0.028695, 0.036378, 0.035586, 0.023087, 0.014075, 0.011518, 0.016257, 0.018415, 0.01227, 0.009977, 0.013613, 0.023963, 0.017447, 0.016826, 0.032677, 0.083462, 0.086953, 0.102787, 0.081712, 0.058088, 0.083462, 0.116183, 0.137348, 0.074921, 0.086953, 0.055536, 0.036378, 0.032677, 0.026892, 0.049374, 0.076542, 0.048328, 0.024393, 0.038042, 0.046336, 0.034884, 0.035586, 0.018415, 0.018415, 0.009728, 0.00962, 0.00962, 0.006078, 0.005318, 0.005249, 0.005932, 0.006567, 0.009096, 0.006894, 0.006039, 0.003821, 0.00246, 0.003431, 0.003405, 0.00283, 0.002336, 0.002555, 0.001722, 0.001722, 0.002396, 0.002761, 0.002606, 0.001808, 0.002276, 0.002529, 0.003701, 0.002623, 0.002761, 0.00292, 0.004358, 0.00359, 0.004247, 0.006078, 0.006421, 0.00962, 0.013016, 0.013016, 0.013016, 0.027463, 0.042364, 0.038042, 0.038042, 0.078022, 0.078022, 0.139895, 0.109221, 0.100716, 0.206376, 0.318242, 0.321458, 0.346032, 0.450668, 0.394753, 0.25031, 0.194234, 0.18812, 0.094817, 0.120615, 0.122885, 0.079919, 0.05306, 0.029376, 0.054297, 0.022667, 0.019401, 0.01078, 0.016257, 0.017797, 0.009015, 0.009015, 0.006533, 0.004247, 0.003053, 0.003298, 0.004358, 0.003757, 0.002623, 0.002705, 0.001906, 0.001872, 0.001855, 0.002336, 0.00316, 0.002327, 0.002366, 0.002512, 0.00225, 0.00246, 0.002349, 0.002976, 0.002761, 0.003671, 0.004646, 0.004577, 0.006619, 0.008075, 0.011669, 0.011518, 0.013016, 0.013821, 0.009401, 0.007091, 0.007177, 0.005932, 0.006795, 0.007091, 0.009015, 0.017138, 0.011106, 0.007555, 0.005683, 0.004208, 0.00292, 0.003671, 0.005503, 0.004577, 0.003864, 0.003997, 0.003963, 0.005223, 0.004899, 0.004431, 0.006619, 0.008002, 0.008075, 0.007645, 0.007091, 0.007177, 0.007177, 0.007031, 0.010372, 0.022306, 0.028695, 0.076542, 0.047319, 0.022306, 0.022306, 0.015078, 0.008409, 0.008525, 0.007877, 0.008002, 0.015078, 0.011342, 0.00777, 0.009401, 0.007555, 0.013265, 0.016021, 0.009187, 0.007315, 0.005992, 0.003963, 0.004577, 0.004247, 0.004736, 0.004358, 0.005318, 0.006421, 0.009483, 0.013016, 0.00777, 0.008276, 0.00515, 0.006142, 0.006988, 0.006988, 0.007031, 0.004835, 0.004315, 0.004315, 0.006142, 0.007495, 0.008525, 0.00558, 0.004247, 0.004247, 0.006482, 0.004899, 0.004921, 0.003512, 0.003177, 0.003727, 0.004208, 0.005086, 0.003924, 0.003757, 0.00292, 0.003671, 0.004208, 0.003924, 0.00543], '')</t>
  </si>
  <si>
    <t xml:space="preserve">F5S2F4|F5S2F4_9ENTR NAD dependent epimerase/dehydratase OS=Enterobacter hormaechei ATCC 49162 </t>
  </si>
  <si>
    <t>([0.59917, 0.408655, 0.288399, 0.318242, 0.342579, 0.384043, 0.401658, 0.380708, 0.398279, 0.42561, 0.377384, 0.332115, 0.308712, 0.295083, 0.281712, 0.278302, 0.271506, 0.257454, 0.206376, 0.139895, 0.139895, 0.137348, 0.236433, 0.247041, 0.173081, 0.182256, 0.111485, 0.067594, 0.048328, 0.051831, 0.051831, 0.081712, 0.132295, 0.129801, 0.137348, 0.081712, 0.058088, 0.047319, 0.038858, 0.083462, 0.125101, 0.132295, 0.132295, 0.15008, 0.15008, 0.147574, 0.15008, 0.142424, 0.21291, 0.301917, 0.222385, 0.134866, 0.139895, 0.161087, 0.25406, 0.247041, 0.374039, 0.472492, 0.414856, 0.454136, 0.42561, 0.394753, 0.30533, 0.268042, 0.247041, 0.264545, 0.356642, 0.352862, 0.483068, 0.387226, 0.398279, 0.377384, 0.444081, 0.31487, 0.209395, 0.139895, 0.079919, 0.066181, 0.064632, 0.111485, 0.111485, 0.106997, 0.139895, 0.179055, 0.206376, 0.194234, 0.257454, 0.264545, 0.225814, 0.111485, 0.125101, 0.122885, 0.167087, 0.196879, 0.209395, 0.288399, 0.278302, 0.295083, 0.225814, 0.229226, 0.229226, 0.196879, 0.125101, 0.118441, 0.118441, 0.118441, 0.120615, 0.069024, 0.06312, 0.06184, 0.120615, 0.17593, 0.092881, 0.067594, 0.041405, 0.049374, 0.047319, 0.067594, 0.10481, 0.155435, 0.127496, 0.132295, 0.132295, 0.206376, 0.196879, 0.257454, 0.158265, 0.085092, 0.083462, 0.090864, 0.118441, 0.079919, 0.076542, 0.144935, 0.219301, 0.247041, 0.332115, 0.349426, 0.352862, 0.268042, 0.182256, 0.185198, 0.182256, 0.209395, 0.129801, 0.142424, 0.122885, 0.139895, 0.239899, 0.247041, 0.170161, 0.158265, 0.25031, 0.25031, 0.21291, 0.142424, 0.144935, 0.132295, 0.125101, 0.147574, 0.225814, 0.328603, 0.359901, 0.349426, 0.239899, 0.349426, 0.346032, 0.339168, 0.31487, 0.200174, 0.257454, 0.352862, 0.268042, 0.139895, 0.142424, 0.106997, 0.106997, 0.15284, 0.155435, 0.164327, 0.092881, 0.088832, 0.078022, 0.043307, 0.047319, 0.078022, 0.073402, 0.0704, 0.045352, 0.074921, 0.086953, 0.086953, 0.056825, 0.055536, 0.111485, 0.120615, 0.164327, 0.161087, 0.116183, 0.137348, 0.122885, 0.216401, 0.229226, 0.232838, 0.25406, 0.25406, 0.196879, 0.122885, 0.137348, 0.196879, 0.196879, 0.284882, 0.222385, 0.264545, 0.366687, 0.278302, 0.232838, 0.281712, 0.370445, 0.41194, 0.352862, 0.335645, 0.298791, 0.257454, 0.225814, 0.288399, 0.236433, 0.335645, 0.450668, 0.370445, 0.342579], '')</t>
  </si>
  <si>
    <t xml:space="preserve">F5S2F5|F5S2F5_9ENTR Intracellular protease YhbO OS=Enterobacter hormaechei ATCC 49162 </t>
  </si>
  <si>
    <t>([0.161087, 0.236433, 0.129801, 0.191378, 0.236433, 0.268042, 0.318242, 0.222385, 0.257454, 0.281712, 0.335645, 0.335645, 0.352862, 0.339168, 0.25406, 0.321458, 0.335645, 0.36309, 0.433034, 0.51388, 0.525368, 0.450668, 0.366687, 0.480142, 0.377384, 0.384043, 0.380708, 0.380708, 0.454136, 0.450668, 0.444081, 0.414856, 0.377384, 0.349426, 0.377384, 0.486429, 0.476583, 0.490133, 0.538167, 0.5017, 0.494003, 0.41194, 0.483068, 0.465241, 0.468512, 0.58069, 0.553315, 0.476583, 0.468512, 0.51388, 0.444081, 0.450668, 0.483068, 0.553315, 0.58069, 0.461924, 0.465241, 0.450668, 0.374039, 0.284882, 0.232838, 0.268042, 0.335645, 0.332115, 0.418646, 0.408655, 0.42561, 0.436924, 0.517562, 0.422041, 0.408655, 0.476583, 0.486429, 0.468512, 0.468512, 0.356642, 0.394753, 0.387226, 0.311707, 0.390993, 0.465241, 0.562014, 0.414856, 0.349426, 0.349426, 0.349426, 0.356642, 0.311707, 0.339168, 0.278302, 0.25406, 0.232838, 0.158265, 0.106997, 0.098513, 0.102787, 0.206376, 0.281712, 0.203355, 0.232838, 0.158265, 0.161087, 0.134866, 0.236433, 0.236433, 0.179055, 0.173081, 0.173081, 0.179055, 0.142424, 0.132295, 0.222385, 0.222385, 0.239899, 0.295083, 0.324872, 0.243554, 0.158265, 0.092881, 0.15008, 0.144935, 0.200174, 0.21291, 0.21291, 0.200174, 0.232838, 0.308712, 0.21291, 0.142424, 0.15008, 0.167087, 0.25406, 0.18812, 0.158265, 0.222385, 0.239899, 0.219301, 0.311707, 0.384043, 0.384043, 0.291804, 0.374039, 0.380708, 0.36309, 0.394753, 0.4292, 0.465241, 0.458154, 0.480142, 0.618285, 0.56648, 0.433034, 0.4292, 0.490133, 0.585406, 0.534167, 0.433034, 0.418646, 0.324872, 0.232838, 0.31487, 0.374039, 0.346032, 0.324872, 0.308712, 0.275179, 0.196879, 0.15284, 0.111485, 0.170161, 0.090864, 0.085092], '')</t>
  </si>
  <si>
    <t>[19, 20, 38, 39, 45, 46, 49, 53, 54, 68, 81, 149, 150, 154, 155]</t>
  </si>
  <si>
    <t xml:space="preserve">F5S2F6|F5S2F6_9ENTR UPF0306 protein HMPREF9086_4016 OS=Enterobacter hormaechei ATCC 49162 </t>
  </si>
  <si>
    <t>([0.085092, 0.092881, 0.125101, 0.167087, 0.206376, 0.167087, 0.137348, 0.170161, 0.116183, 0.086953, 0.073402, 0.058088, 0.054297, 0.056825, 0.092881, 0.11371, 0.10481, 0.094817, 0.054297, 0.045352, 0.083462, 0.111485, 0.0704, 0.03976, 0.021816, 0.013016, 0.018106, 0.028695, 0.030003, 0.051831, 0.058088, 0.073402, 0.06184, 0.034884, 0.023087, 0.017797, 0.016826, 0.021381, 0.038042, 0.06184, 0.074921, 0.069024, 0.079919, 0.125101, 0.206376, 0.26085, 0.349426, 0.346032, 0.346032, 0.342579, 0.318242, 0.377384, 0.342579, 0.418646, 0.521092, 0.59917, 0.56648, 0.59014, 0.58069, 0.58069, 0.618285, 0.613573, 0.622677, 0.541878, 0.545602, 0.450668, 0.41194, 0.41194, 0.41194, 0.324872, 0.324872, 0.247041, 0.247041, 0.308712, 0.342579, 0.26085, 0.25406, 0.311707, 0.219301, 0.222385, 0.216401, 0.200174, 0.209395, 0.203355, 0.268042, 0.268042, 0.349426, 0.42561, 0.42561, 0.422041, 0.384043, 0.380708, 0.486429, 0.483068, 0.374039, 0.394753, 0.414856, 0.394753, 0.374039, 0.4292, 0.346032, 0.342579, 0.308712, 0.328603, 0.275179, 0.182256, 0.21291, 0.142424, 0.142424, 0.094817, 0.100716, 0.17593, 0.116183, 0.116183, 0.064632, 0.125101, 0.111485, 0.167087, 0.191378, 0.147574, 0.170161, 0.147574, 0.15284, 0.173081, 0.147574, 0.139895, 0.229226, 0.144935, 0.15008, 0.15284, 0.196879, 0.200174, 0.200174, 0.25406, 0.232838, 0.318242, 0.288399, 0.25406, 0.203355, 0.164327, 0.232838, 0.191378, 0.321458, 0.278302], '')</t>
  </si>
  <si>
    <t>[54, 55, 56, 57, 58, 59, 60, 61, 62, 63, 64]</t>
  </si>
  <si>
    <t xml:space="preserve">F5S2F7|F5S2F7_9ENTR UPF0213 protein HMPREF9086_4017 OS=Enterobacter hormaechei ATCC 49162 </t>
  </si>
  <si>
    <t>([0.006245, 0.005249, 0.006894, 0.009294, 0.008624, 0.007555, 0.006142, 0.005011, 0.004646, 0.004315, 0.003997, 0.003701, 0.004736, 0.006619, 0.007645, 0.009728, 0.010221, 0.013437, 0.008804, 0.008895, 0.013016, 0.011903, 0.011518, 0.01204, 0.01204, 0.017138, 0.018106, 0.028107, 0.058088, 0.098513, 0.083462, 0.083462, 0.127496, 0.127496, 0.129801, 0.158265, 0.155435, 0.147574, 0.170161, 0.219301, 0.311707, 0.278302, 0.191378, 0.288399, 0.281712, 0.278302, 0.275179, 0.352862, 0.295083, 0.298791, 0.209395, 0.291804, 0.264545, 0.25406, 0.222385, 0.18812, 0.129801, 0.129801, 0.129801, 0.129801, 0.15284, 0.090864, 0.092881, 0.092881, 0.092881, 0.05306, 0.055536, 0.031287, 0.029376, 0.028107, 0.028107, 0.051831, 0.034884, 0.074921, 0.078022, 0.094817, 0.118441, 0.170161, 0.185198, 0.185198, 0.116183, 0.079919, 0.137348, 0.158265, 0.239899, 0.236433, 0.321458, 0.196879, 0.298791, 0.264545, 0.275179, 0.271506, 0.278302, 0.36309, 0.275179, 0.185198, 0.18812, 0.179055, 0.179055, 0.144935, 0.120615, 0.173081, 0.219301, 0.18812, 0.158265, 0.127496, 0.100716, 0.074921, 0.185198], '')</t>
  </si>
  <si>
    <t xml:space="preserve">F5S2F8|F5S2F8_9ENTR Acetyltransferase OS=Enterobacter hormaechei ATCC 49162 </t>
  </si>
  <si>
    <t>([0.013613, 0.031287, 0.046336, 0.024393, 0.042364, 0.043307, 0.027463, 0.019401, 0.023963, 0.029376, 0.038858, 0.023963, 0.032677, 0.06312, 0.076542, 0.098513, 0.096677, 0.142424, 0.15008, 0.161087, 0.092881, 0.118441, 0.10481, 0.059222, 0.109221, 0.109221, 0.147574, 0.232838, 0.239899, 0.161087, 0.179055, 0.106997, 0.203355, 0.15284, 0.102787, 0.073402, 0.100716, 0.096677, 0.132295, 0.142424, 0.225814, 0.31487, 0.239899, 0.155435, 0.243554, 0.167087, 0.098513, 0.071867, 0.034068, 0.060549, 0.134866, 0.083462, 0.079919, 0.050641, 0.096677, 0.147574, 0.194234, 0.206376, 0.116183, 0.11371, 0.050641, 0.032017, 0.030003, 0.035586, 0.045352, 0.058088, 0.058088, 0.074921, 0.058088, 0.127496, 0.144935, 0.129801, 0.11371, 0.182256, 0.25031, 0.25031, 0.25031, 0.147574, 0.109221, 0.170161, 0.170161, 0.182256, 0.182256, 0.111485, 0.161087, 0.191378, 0.094817, 0.173081, 0.200174, 0.185198, 0.182256, 0.182256, 0.086953, 0.15008, 0.094817, 0.078022, 0.060549, 0.038042, 0.043307, 0.034884, 0.021816, 0.020165, 0.038042, 0.076542, 0.111485, 0.046336, 0.025762, 0.054297, 0.046336, 0.026338, 0.047319, 0.020876, 0.020876, 0.054297, 0.044297, 0.064632, 0.074921, 0.088832, 0.144935, 0.132295, 0.179055, 0.196879, 0.194234, 0.10481, 0.102787, 0.122885, 0.232838, 0.346032, 0.332115, 0.339168, 0.308712, 0.222385, 0.275179, 0.247041, 0.243554, 0.18812, 0.191378, 0.21291, 0.236433, 0.18812, 0.18812, 0.21291, 0.281712, 0.209395, 0.328603, 0.295083, 0.206376, 0.139895, 0.139895, 0.074921, 0.074921, 0.161087, 0.236433, 0.191378, 0.206376, 0.170161, 0.142424, 0.142424, 0.106997, 0.076542, 0.074921, 0.116183, 0.076542, 0.055536, 0.081712, 0.047319, 0.029376], '')</t>
  </si>
  <si>
    <t xml:space="preserve">F5S2G2|F5S2G2_9ENTR Luciferase family monooxygenase OS=Enterobacter hormaechei ATCC 49162 </t>
  </si>
  <si>
    <t>([0.102787, 0.158265, 0.094817, 0.094817, 0.158265, 0.096677, 0.15008, 0.196879, 0.222385, 0.25031, 0.275179, 0.288399, 0.291804, 0.301917, 0.271506, 0.161087, 0.26085, 0.236433, 0.352862, 0.275179, 0.352862, 0.356642, 0.31487, 0.422041, 0.374039, 0.311707, 0.433034, 0.401658, 0.390993, 0.394753, 0.301917, 0.30533, 0.342579, 0.239899, 0.127496, 0.094817, 0.15008, 0.161087, 0.158265, 0.158265, 0.247041, 0.194234, 0.21291, 0.243554, 0.147574, 0.194234, 0.222385, 0.17593, 0.15284, 0.155435, 0.155435, 0.185198, 0.120615, 0.0704, 0.125101, 0.134866, 0.137348, 0.139895, 0.10481, 0.11371, 0.118441, 0.11371, 0.15008, 0.134866, 0.134866, 0.139895, 0.161087, 0.161087, 0.18812, 0.21291, 0.15008, 0.118441, 0.10481, 0.185198, 0.281712, 0.278302, 0.342579, 0.450668, 0.390993, 0.352862, 0.247041, 0.209395, 0.222385, 0.232838, 0.200174, 0.200174, 0.288399, 0.203355, 0.216401, 0.222385, 0.147574, 0.120615, 0.179055, 0.26085, 0.229226, 0.134866, 0.142424, 0.10481, 0.088832, 0.086953, 0.129801, 0.209395, 0.209395, 0.216401, 0.200174, 0.311707, 0.321458, 0.332115, 0.450668, 0.440853, 0.384043, 0.472492, 0.549308, 0.422041, 0.42561, 0.42561, 0.534167, 0.461924, 0.557691, 0.553315, 0.690604, 0.553315, 0.56648, 0.626927, 0.450668, 0.476583, 0.483068, 0.483068, 0.394753, 0.328603, 0.346032, 0.308712, 0.236433, 0.281712, 0.25406, 0.144935, 0.15284, 0.127496, 0.170161, 0.185198, 0.209395, 0.21291, 0.339168, 0.328603, 0.243554, 0.36309, 0.366687, 0.298791, 0.31487, 0.387226, 0.318242, 0.301917, 0.408655, 0.480142, 0.374039, 0.521092, 0.585406, 0.444081, 0.398279, 0.311707, 0.301917, 0.275179, 0.257454, 0.155435, 0.086953, 0.129801, 0.109221, 0.100716, 0.092881, 0.064632, 0.05306, 0.109221, 0.066181, 0.059222, 0.034068, 0.074921, 0.030003, 0.038042, 0.038042, 0.05306, 0.086953, 0.086953, 0.043307, 0.036378, 0.074921, 0.142424, 0.116183, 0.083462, 0.076542, 0.134866, 0.134866, 0.100716, 0.094817, 0.094817, 0.050641, 0.085092, 0.074921, 0.147574, 0.092881, 0.173081, 0.225814, 0.225814, 0.243554, 0.352862, 0.298791, 0.284882, 0.275179, 0.346032, 0.328603, 0.301917, 0.243554, 0.203355, 0.216401, 0.134866, 0.216401, 0.222385, 0.144935, 0.120615, 0.098513, 0.191378, 0.191378, 0.17593, 0.17593, 0.173081, 0.147574, 0.236433, 0.122885, 0.074921, 0.029376, 0.056825, 0.067594, 0.066181, 0.106997, 0.167087, 0.222385, 0.116183, 0.129801, 0.206376, 0.155435, 0.182256, 0.170161, 0.173081, 0.17593, 0.182256, 0.170161, 0.206376, 0.120615, 0.247041, 0.36309, 0.517562, 0.4292, 0.450668, 0.51388, 0.458154, 0.447574, 0.486429, 0.517562, 0.472492, 0.468512, 0.525368, 0.521092, 0.541878, 0.553315, 0.422041, 0.418646, 0.342579, 0.346032, 0.444081, 0.380708, 0.264545, 0.229226, 0.264545, 0.243554, 0.15284, 0.132295, 0.132295, 0.134866, 0.206376, 0.291804, 0.295083, 0.25406, 0.257454, 0.247041, 0.236433, 0.257454, 0.271506, 0.31487, 0.236433, 0.155435, 0.182256, 0.278302, 0.284882, 0.335645, 0.308712, 0.40511, 0.494003, 0.401658, 0.356642, 0.284882, 0.328603, 0.328603, 0.40511, 0.318242, 0.206376, 0.219301, 0.308712, 0.298791, 0.298791, 0.366687, 0.359901, 0.366687, 0.352862, 0.239899, 0.247041, 0.196879, 0.164327, 0.127496, 0.203355, 0.173081, 0.236433, 0.239899, 0.25406, 0.173081, 0.18812, 0.295083, 0.25406, 0.219301, 0.185198, 0.185198, 0.15284, 0.222385, 0.173081, 0.137348, 0.25406, 0.179055], '')</t>
  </si>
  <si>
    <t>[112, 116, 118, 119, 120, 121, 122, 123, 155, 156, 249, 252, 256, 259, 260, 261, 262]</t>
  </si>
  <si>
    <t xml:space="preserve">F5S2G3|F5S2G3_9ENTR ISHne2 integrase OS=Enterobacter hormaechei ATCC 49162 </t>
  </si>
  <si>
    <t>([0.618285, 0.476583, 0.505461, 0.359901, 0.281712, 0.311707, 0.31487, 0.257454, 0.281712, 0.284882, 0.311707, 0.342579, 0.31487, 0.4292, 0.324872, 0.311707, 0.295083, 0.222385, 0.137348, 0.164327, 0.100716, 0.056825, 0.094817, 0.060549, 0.11371, 0.173081, 0.17593, 0.194234, 0.271506, 0.185198, 0.209395, 0.120615, 0.079919, 0.088832, 0.092881, 0.096677, 0.098513, 0.129801, 0.185198, 0.25406, 0.185198, 0.247041, 0.342579, 0.264545, 0.332115, 0.332115, 0.332115, 0.324872, 0.324872, 0.298791, 0.418646, 0.414856, 0.521092, 0.604312, 0.570702, 0.570702, 0.703578, 0.626927, 0.626927, 0.632174, 0.626927, 0.626927, 0.608892, 0.59014, 0.712013, 0.613573, 0.613573, 0.585406, 0.5017, 0.505461, 0.545602, 0.51388, 0.509769, 0.549308, 0.549308, 0.433034, 0.436924, 0.468512, 0.525368, 0.494003, 0.422041, 0.422041, 0.468512, 0.380708, 0.328603, 0.243554, 0.328603, 0.324872, 0.342579, 0.390993, 0.390993, 0.275179, 0.271506, 0.219301, 0.222385, 0.203355, 0.288399, 0.278302, 0.25031, 0.179055, 0.182256, 0.247041, 0.182256, 0.142424, 0.236433, 0.301917, 0.380708, 0.374039, 0.30533, 0.257454, 0.308712, 0.308712, 0.41194, 0.41194, 0.461924, 0.433034, 0.454136, 0.472492, 0.480142, 0.51388, 0.608892, 0.622677, 0.618285, 0.728858, 0.846163, 0.76285, 0.771762, 0.76285, 0.657645, 0.745909, 0.808535, 0.791621, 0.805026, 0.819762, 0.76285, 0.626927, 0.622677, 0.59917, 0.608892, 0.490133, 0.461924, 0.461924, 0.450668, 0.356642, 0.342579, 0.247041, 0.25031, 0.247041, 0.243554, 0.328603, 0.25031, 0.170161, 0.164327, 0.179055, 0.098513, 0.137348, 0.164327, 0.170161, 0.18812, 0.194234, 0.291804, 0.288399, 0.281712, 0.200174, 0.225814, 0.164327, 0.222385, 0.21291, 0.21291, 0.216401, 0.216401, 0.298791, 0.374039, 0.374039, 0.342579, 0.444081, 0.468512, 0.444081, 0.387226, 0.380708, 0.384043, 0.301917, 0.236433, 0.243554, 0.328603, 0.377384, 0.356642, 0.291804, 0.377384, 0.298791, 0.298791, 0.225814, 0.25031, 0.264545, 0.206376, 0.15008, 0.142424, 0.127496, 0.206376, 0.271506, 0.278302, 0.278302, 0.380708, 0.359901, 0.339168, 0.342579, 0.366687, 0.465241, 0.465241, 0.440853, 0.534167, 0.458154, 0.529623, 0.494003, 0.414856, 0.450668, 0.465241, 0.36309, 0.291804, 0.222385, 0.206376, 0.144935, 0.137348, 0.078022, 0.129801, 0.161087, 0.164327, 0.155435, 0.102787, 0.144935, 0.155435, 0.15284, 0.206376, 0.232838, 0.247041, 0.321458, 0.349426, 0.40511, 0.509769, 0.585406, 0.694846, 0.694846, 0.733139, 0.724957, 0.798249, 0.805026, 0.690604, 0.666105, 0.671169, 0.733139, 0.671169, 0.690604, 0.685117, 0.690604, 0.671169, 0.666105, 0.525368, 0.480142, 0.483068, 0.450668, 0.468512, 0.468512, 0.486429, 0.541878, 0.538167, 0.4292, 0.335645, 0.40511, 0.414856, 0.332115, 0.346032, 0.414856, 0.414856, 0.318242, 0.324872, 0.311707, 0.318242, 0.41194, 0.476583, 0.465241, 0.517562, 0.476583, 0.387226, 0.349426, 0.339168, 0.321458, 0.436924, 0.575842, 0.58069, 0.521092, 0.553315, 0.440853, 0.440853, 0.458154, 0.570702, 0.486429, 0.483068, 0.483068, 0.377384, 0.356642, 0.359901, 0.342579, 0.308712, 0.41194, 0.444081, 0.352862, 0.356642, 0.264545, 0.264545, 0.271506, 0.311707, 0.370445, 0.490133, 0.418646, 0.30533, 0.298791, 0.301917, 0.30533, 0.291804, 0.394753, 0.387226, 0.394753, 0.328603, 0.308712, 0.25031, 0.247041, 0.324872, 0.342579, 0.433034, 0.41194, 0.346032, 0.25406, 0.18812, 0.182256, 0.247041, 0.311707, 0.247041, 0.308712, 0.318242, 0.332115, 0.25031, 0.182256, 0.139895, 0.137348, 0.216401, 0.264545, 0.257454, 0.271506, 0.284882, 0.284882, 0.203355, 0.271506, 0.335645, 0.332115, 0.26085, 0.15284, 0.182256, 0.25031, 0.17593, 0.173081, 0.106997, 0.15008, 0.142424, 0.111485, 0.173081, 0.15284, 0.132295, 0.139895, 0.142424, 0.134866, 0.096677, 0.096677, 0.085092, 0.060549, 0.100716, 0.125101, 0.18812, 0.147574, 0.120615, 0.161087, 0.125101, 0.17593, 0.173081, 0.26085, 0.380708], '')</t>
  </si>
  <si>
    <t>[0, 2, 52, 53, 54, 55, 56, 57, 58, 59, 60, 61, 62, 63, 64, 65, 66, 67, 68, 69, 70, 71, 72, 73, 74, 78, 119, 120, 121, 122, 123, 124, 125, 126, 127, 128, 129, 130, 131, 132, 133, 134, 135, 136, 137, 138, 210, 212, 238, 239, 240, 241, 242, 243, 244, 245, 246, 247, 248, 249, 250, 251, 252, 253, 254, 255, 256, 263, 264, 280, 287, 288, 289, 290, 294]</t>
  </si>
  <si>
    <t xml:space="preserve">F5S2H7|F5S2H7_9ENTR Uncharacterized protein OS=Enterobacter hormaechei ATCC 49162 </t>
  </si>
  <si>
    <t>([0.21291, 0.144935, 0.206376, 0.271506, 0.308712, 0.359901, 0.40511, 0.422041, 0.447574, 0.387226, 0.31487, 0.374039, 0.468512, 0.468512, 0.58069, 0.585406, 0.604312, 0.59014, 0.671169, 0.562014, 0.716283, 0.562014, 0.575842, 0.494003, 0.380708, 0.394753, 0.380708, 0.339168, 0.346032, 0.339168, 0.335645, 0.408655, 0.366687, 0.339168, 0.308712, 0.26085, 0.209395, 0.155435, 0.122885, 0.073402, 0.102787], '')</t>
  </si>
  <si>
    <t>[14, 15, 16, 17, 18, 19, 20, 21, 22]</t>
  </si>
  <si>
    <t xml:space="preserve">F5S2H8|F5S2H8_9ENTR Stringent starvation protein B OS=Enterobacter hormaechei ATCC 49162 </t>
  </si>
  <si>
    <t>([0.380708, 0.40511, 0.486429, 0.36309, 0.271506, 0.194234, 0.219301, 0.209395, 0.127496, 0.086953, 0.120615, 0.083462, 0.046336, 0.044297, 0.045352, 0.069024, 0.074921, 0.042364, 0.079919, 0.096677, 0.081712, 0.051831, 0.034884, 0.019401, 0.038042, 0.042364, 0.078022, 0.048328, 0.071867, 0.144935, 0.164327, 0.096677, 0.125101, 0.219301, 0.257454, 0.26085, 0.167087, 0.137348, 0.200174, 0.206376, 0.179055, 0.194234, 0.18812, 0.194234, 0.191378, 0.185198, 0.173081, 0.142424, 0.247041, 0.209395, 0.18812, 0.194234, 0.275179, 0.356642, 0.25031, 0.31487, 0.222385, 0.284882, 0.324872, 0.349426, 0.352862, 0.288399, 0.268042, 0.247041, 0.321458, 0.366687, 0.346032, 0.328603, 0.356642, 0.324872, 0.275179, 0.332115, 0.384043, 0.398279, 0.321458, 0.398279, 0.31487, 0.422041, 0.374039, 0.335645, 0.291804, 0.21291, 0.203355, 0.18812, 0.206376, 0.127496, 0.129801, 0.129801, 0.236433, 0.247041, 0.247041, 0.284882, 0.25406, 0.275179, 0.219301, 0.182256, 0.196879, 0.288399, 0.275179, 0.321458, 0.321458, 0.268042, 0.346032, 0.436924, 0.483068, 0.505461, 0.575842, 0.613573, 0.529623, 0.517562, 0.525368, 0.541878, 0.604312, 0.604312, 0.557691, 0.657645, 0.805026, 0.788093, 0.775545, 0.759478, 0.808535, 0.849326, 0.868118, 0.819762, 0.801317, 0.685117, 0.661982, 0.720929, 0.724957, 0.83125, 0.808535, 0.823549, 0.823549, 0.805026, 0.779859, 0.823549, 0.808535, 0.801317, 0.81615, 0.83125, 0.846163, 0.846163, 0.852992, 0.921076, 0.956248, 0.967676, 0.981594, 0.990642, 0.989835, 0.988695, 0.99012, 0.989241, 0.976226, 0.970265, 0.948786, 0.936162, 0.919029, 0.910643, 0.903857, 0.889439, 0.859585, 0.83125, 0.801317, 0.76285, 0.685117, 0.58069, 0.476583], '')</t>
  </si>
  <si>
    <t>[105,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165]</t>
  </si>
  <si>
    <t xml:space="preserve">F5S2H9|F5S2H9_9ENTR Stringent starvation protein A OS=Enterobacter hormaechei ATCC 49162 </t>
  </si>
  <si>
    <t>([0.239899, 0.301917, 0.209395, 0.109221, 0.142424, 0.179055, 0.239899, 0.281712, 0.321458, 0.25406, 0.18812, 0.222385, 0.243554, 0.321458, 0.281712, 0.301917, 0.203355, 0.15284, 0.102787, 0.085092, 0.137348, 0.167087, 0.164327, 0.17593, 0.284882, 0.179055, 0.18812, 0.102787, 0.106997, 0.098513, 0.11371, 0.196879, 0.194234, 0.21291, 0.21291, 0.308712, 0.339168, 0.436924, 0.517562, 0.51388, 0.447574, 0.444081, 0.36309, 0.374039, 0.468512, 0.465241, 0.604312, 0.58069, 0.608892, 0.622677, 0.632174, 0.608892, 0.497853, 0.521092, 0.497853, 0.5017, 0.380708, 0.36309, 0.268042, 0.144935, 0.232838, 0.318242, 0.298791, 0.288399, 0.182256, 0.127496, 0.142424, 0.076542, 0.044297, 0.076542, 0.071867, 0.066181, 0.054297, 0.098513, 0.086953, 0.10481, 0.111485, 0.11371, 0.083462, 0.158265, 0.196879, 0.111485, 0.129801, 0.090864, 0.129801, 0.203355, 0.247041, 0.247041, 0.339168, 0.418646, 0.31487, 0.209395, 0.179055, 0.301917, 0.268042, 0.185198, 0.17593, 0.15008, 0.239899, 0.170161, 0.088832, 0.132295, 0.139895, 0.096677, 0.155435, 0.127496, 0.078022, 0.049374, 0.047319, 0.049374, 0.051831, 0.086953, 0.144935, 0.191378, 0.155435, 0.173081, 0.229226, 0.18812, 0.185198, 0.164327, 0.288399, 0.298791, 0.291804, 0.390993, 0.444081, 0.349426, 0.335645, 0.398279, 0.380708, 0.342579, 0.366687, 0.301917, 0.194234, 0.200174, 0.196879, 0.216401, 0.232838, 0.155435, 0.096677, 0.060549, 0.06312, 0.06312, 0.11371, 0.059222, 0.051831, 0.027463, 0.030003, 0.054297, 0.044297, 0.042364, 0.029376, 0.020876, 0.035586, 0.043307, 0.024826, 0.01227, 0.01204, 0.007877, 0.013821, 0.026892, 0.026892, 0.027463, 0.017447, 0.017447, 0.017138, 0.017138, 0.028107, 0.050641, 0.048328, 0.056825, 0.100716, 0.173081, 0.129801, 0.109221, 0.17593, 0.164327, 0.239899, 0.257454, 0.335645, 0.243554, 0.129801, 0.216401, 0.206376, 0.284882, 0.268042, 0.271506, 0.194234, 0.164327, 0.139895, 0.081712, 0.102787, 0.116183, 0.125101, 0.206376, 0.203355, 0.216401, 0.271506, 0.301917, 0.206376, 0.216401, 0.275179, 0.394753, 0.359901, 0.346032, 0.311707, 0.291804, 0.408655, 0.505461, 0.538167, 0.525368, 0.703578, 0.671169], '')</t>
  </si>
  <si>
    <t>[38, 39, 46, 47, 48, 49, 50, 51, 53, 55, 207, 208, 209, 210, 211]</t>
  </si>
  <si>
    <t xml:space="preserve">F5S2I0|F5S2I0_9ENTR Uncharacterized protein OS=Enterobacter hormaechei ATCC 49162 </t>
  </si>
  <si>
    <t>([0.033407, 0.029376, 0.016021, 0.024393, 0.040537, 0.06184, 0.081712, 0.079919, 0.098513, 0.122885, 0.102787, 0.109221, 0.054297, 0.054297, 0.06184, 0.059222, 0.118441, 0.185198, 0.182256, 0.164327, 0.18812, 0.222385, 0.284882, 0.401658, 0.390993, 0.387226, 0.380708, 0.390993, 0.4292, 0.366687, 0.25031, 0.318242, 0.384043, 0.408655, 0.278302, 0.225814, 0.239899, 0.247041, 0.134866, 0.094817, 0.06184, 0.069024, 0.051831, 0.051831, 0.028695, 0.018106, 0.01227, 0.010509, 0.007422, 0.005086, 0.00515, 0.006078, 0.004899, 0.003757, 0.003997, 0.00515, 0.004611, 0.003341, 0.002194, 0.00283], '')</t>
  </si>
  <si>
    <t xml:space="preserve">F5S2I4|F5S2I4_9ENTR Cytochrome d ubiquinol oxidase subunit III OS=Enterobacter hormaechei ATCC 49162 </t>
  </si>
  <si>
    <t>([0.013016, 0.011518, 0.017447, 0.013265, 0.010672, 0.009187, 0.01204, 0.013821, 0.013016, 0.014586, 0.015344, 0.018787, 0.01078, 0.020165, 0.0198, 0.032677, 0.038042, 0.038042, 0.06312, 0.067594, 0.116183, 0.170161, 0.229226, 0.164327, 0.25031, 0.25031, 0.346032, 0.271506, 0.31487, 0.374039, 0.41194, 0.450668, 0.42561, 0.553315, 0.468512, 0.468512, 0.490133, 0.40511, 0.483068, 0.5017, 0.505461, 0.418646, 0.346032, 0.346032, 0.4292, 0.31487, 0.374039, 0.356642, 0.433034, 0.387226, 0.40511, 0.318242, 0.25031, 0.288399, 0.288399, 0.324872, 0.284882, 0.278302, 0.374039, 0.291804, 0.275179, 0.271506, 0.271506, 0.247041, 0.257454, 0.257454, 0.321458, 0.321458, 0.318242, 0.321458, 0.349426, 0.335645, 0.41194, 0.41194, 0.324872, 0.342579, 0.394753, 0.384043, 0.384043, 0.342579, 0.444081, 0.454136, 0.454136, 0.58069, 0.553315, 0.538167, 0.545602, 0.59014, 0.529623, 0.5017, 0.517562, 0.51388, 0.529623, 0.497853, 0.585406, 0.703578, 0.675549, 0.671169, 0.685117, 0.720929, 0.680603, 0.680603, 0.626927, 0.657645, 0.608892, 0.76285, 0.671169, 0.657645, 0.675549, 0.771762, 0.779859, 0.767246, 0.771762, 0.685117, 0.648219, 0.642678, 0.626927, 0.613573, 0.534167, 0.557691, 0.509769, 0.604312, 0.570702, 0.604312, 0.534167, 0.517562, 0.483068, 0.58069, 0.557691, 0.51388, 0.483068, 0.494003], '')</t>
  </si>
  <si>
    <t>[33, 39, 40, 83, 84, 85, 86, 87, 88, 89, 90, 91, 92, 94, 95, 96, 97, 98, 99, 100, 101, 102, 103, 104, 105, 106, 107, 108, 109, 110, 111, 112, 113, 114, 115, 116, 117, 118, 119, 120, 121, 122, 123, 124, 125, 127, 128, 129]</t>
  </si>
  <si>
    <t xml:space="preserve">F5S2I9|F5S2I9_9ENTR Protein YhcN OS=Enterobacter hormaechei ATCC 49162 </t>
  </si>
  <si>
    <t>([0.158265, 0.118441, 0.074921, 0.102787, 0.079919, 0.055536, 0.074921, 0.045352, 0.059222, 0.06184, 0.041405, 0.044297, 0.037156, 0.069024, 0.0704, 0.040537, 0.042364, 0.051831, 0.071867, 0.092881, 0.122885, 0.129801, 0.179055, 0.257454, 0.271506, 0.301917, 0.298791, 0.298791, 0.40511, 0.342579, 0.370445, 0.40511, 0.433034, 0.436924, 0.342579, 0.335645, 0.42561, 0.408655, 0.476583, 0.414856, 0.414856, 0.40511, 0.408655, 0.4292, 0.384043, 0.295083, 0.335645, 0.414856, 0.41194, 0.377384, 0.465241, 0.486429, 0.575842, 0.575842, 0.575842, 0.685117, 0.685117, 0.545602, 0.557691, 0.433034, 0.390993, 0.398279, 0.40511, 0.401658, 0.377384, 0.414856, 0.509769, 0.517562, 0.4292, 0.447574, 0.447574, 0.4292, 0.377384, 0.387226, 0.308712, 0.243554, 0.243554, 0.219301, 0.298791, 0.264545, 0.332115, 0.414856, 0.36309, 0.380708, 0.342579, 0.308712, 0.275179], '')</t>
  </si>
  <si>
    <t>[52, 53, 54, 55, 56, 57, 58, 66, 67]</t>
  </si>
  <si>
    <t xml:space="preserve">F5S2J0|F5S2J0_9ENTR Barstar family protein ribonuclease (Barnase) inhibitor OS=Enterobacter hormaechei ATCC 49162 </t>
  </si>
  <si>
    <t>([0.014315, 0.026338, 0.03976, 0.066181, 0.10481, 0.139895, 0.071867, 0.048328, 0.055536, 0.079919, 0.045352, 0.06184, 0.058088, 0.086953, 0.0704, 0.069024, 0.081712, 0.086953, 0.155435, 0.155435, 0.139895, 0.15284, 0.137348, 0.147574, 0.078022, 0.073402, 0.056825, 0.067594, 0.051831, 0.06184, 0.034068, 0.047319, 0.046336, 0.056825, 0.0704, 0.129801, 0.0704, 0.15008, 0.076542, 0.106997, 0.058088, 0.064632, 0.058088, 0.066181, 0.028695, 0.030003, 0.026338, 0.019109, 0.040537, 0.102787, 0.090864, 0.079919, 0.111485, 0.092881, 0.078022, 0.033407, 0.03976, 0.06184, 0.027463, 0.029376, 0.014783, 0.015344, 0.008624, 0.013016, 0.012727, 0.020522, 0.038858, 0.046336, 0.094817, 0.041405, 0.041405, 0.046336, 0.090864, 0.058088, 0.058088, 0.030003, 0.071867, 0.042364, 0.044297, 0.071867, 0.118441, 0.164327, 0.225814, 0.335645, 0.301917, 0.25406, 0.264545, 0.203355, 0.144935, 0.092881, 0.17593], '')</t>
  </si>
  <si>
    <t xml:space="preserve">F5S2J1|F5S2J1_9ENTR Succinate-semialdehyde dehydrogenase OS=Enterobacter hormaechei ATCC 49162 </t>
  </si>
  <si>
    <t>([0.200174, 0.100716, 0.144935, 0.185198, 0.219301, 0.139895, 0.098513, 0.078022, 0.106997, 0.129801, 0.092881, 0.073402, 0.067594, 0.067594, 0.038042, 0.048328, 0.081712, 0.081712, 0.040537, 0.044297, 0.049374, 0.046336, 0.094817, 0.106997, 0.088832, 0.090864, 0.155435, 0.247041, 0.247041, 0.17593, 0.15284, 0.222385, 0.239899, 0.219301, 0.21291, 0.268042, 0.26085, 0.25031, 0.219301, 0.335645, 0.332115, 0.41194, 0.521092, 0.476583, 0.359901, 0.359901, 0.328603, 0.298791, 0.288399, 0.346032, 0.380708, 0.30533, 0.339168, 0.377384, 0.321458, 0.328603, 0.328603, 0.321458, 0.332115, 0.332115, 0.311707, 0.324872, 0.308712, 0.288399, 0.291804, 0.288399, 0.236433, 0.170161, 0.194234, 0.127496, 0.073402, 0.096677, 0.109221, 0.054297, 0.038042, 0.0704, 0.076542, 0.088832, 0.090864, 0.054297, 0.038858, 0.03976, 0.035586, 0.021816, 0.017797, 0.021381, 0.037156, 0.069024, 0.132295, 0.132295, 0.191378, 0.318242, 0.216401, 0.295083, 0.398279, 0.454136, 0.454136, 0.440853, 0.465241, 0.398279, 0.490133, 0.468512, 0.436924, 0.40511, 0.490133, 0.42561, 0.328603, 0.335645, 0.243554, 0.147574, 0.125101, 0.142424, 0.129801, 0.170161, 0.170161, 0.155435, 0.158265, 0.15284, 0.15284, 0.15284, 0.139895, 0.078022, 0.164327, 0.21291, 0.185198, 0.185198, 0.311707, 0.398279, 0.384043, 0.461924, 0.480142, 0.42561, 0.377384, 0.374039, 0.408655, 0.4292, 0.458154, 0.42561, 0.41194, 0.349426, 0.271506, 0.328603, 0.387226, 0.271506, 0.25031, 0.342579, 0.264545, 0.247041, 0.15284, 0.182256, 0.147574, 0.194234, 0.232838, 0.185198, 0.185198, 0.185198, 0.167087, 0.090864, 0.132295, 0.15284, 0.179055, 0.161087, 0.161087, 0.158265, 0.236433, 0.17593, 0.158265, 0.229226, 0.161087, 0.173081, 0.147574, 0.206376, 0.203355, 0.25406, 0.346032, 0.346032, 0.370445, 0.295083, 0.374039, 0.342579, 0.216401, 0.216401, 0.219301, 0.17593, 0.21291, 0.144935, 0.167087, 0.158265, 0.167087, 0.196879, 0.281712, 0.216401, 0.216401, 0.26085, 0.247041, 0.173081, 0.106997, 0.094817, 0.122885, 0.083462, 0.081712, 0.142424, 0.164327, 0.243554, 0.318242, 0.328603, 0.31487, 0.342579, 0.359901, 0.311707, 0.257454, 0.222385, 0.25406, 0.222385, 0.222385, 0.236433, 0.236433, 0.324872, 0.311707, 0.25406, 0.318242, 0.247041, 0.25406, 0.25406, 0.247041, 0.257454, 0.203355, 0.225814, 0.225814, 0.21291, 0.25406, 0.257454, 0.229226, 0.268042, 0.281712, 0.271506, 0.222385, 0.308712, 0.308712, 0.271506, 0.359901, 0.359901, 0.401658, 0.390993, 0.356642, 0.374039, 0.284882, 0.31487, 0.380708, 0.394753, 0.36309, 0.390993, 0.384043, 0.359901, 0.291804, 0.179055, 0.196879, 0.243554, 0.191378, 0.196879, 0.155435, 0.167087, 0.142424, 0.173081, 0.122885, 0.147574, 0.132295, 0.173081, 0.111485, 0.094817, 0.094817, 0.11371, 0.047319, 0.085092, 0.15284, 0.179055, 0.275179, 0.268042, 0.191378, 0.158265, 0.102787, 0.170161, 0.111485, 0.142424, 0.170161, 0.139895, 0.085092, 0.050641, 0.066181, 0.127496, 0.155435, 0.102787, 0.060549, 0.122885, 0.116183, 0.056825, 0.046336, 0.049374, 0.049374, 0.046336, 0.060549, 0.096677, 0.079919, 0.081712, 0.073402, 0.059222, 0.069024, 0.116183, 0.127496, 0.118441, 0.10481, 0.100716, 0.090864, 0.158265, 0.164327, 0.167087, 0.185198, 0.185198, 0.122885, 0.116183, 0.200174, 0.158265, 0.092881, 0.120615, 0.194234, 0.196879, 0.196879, 0.209395, 0.225814, 0.288399, 0.222385, 0.225814, 0.247041, 0.328603, 0.25406, 0.25406, 0.271506, 0.321458, 0.318242, 0.352862, 0.346032, 0.31487, 0.359901, 0.454136, 0.366687, 0.25406, 0.222385, 0.25406, 0.31487, 0.298791, 0.332115, 0.40511, 0.422041, 0.318242, 0.311707, 0.377384, 0.366687, 0.25031, 0.206376, 0.236433, 0.301917, 0.318242, 0.25406, 0.206376, 0.196879, 0.275179, 0.275179, 0.311707, 0.332115, 0.335645, 0.30533, 0.268042, 0.185198, 0.144935, 0.236433, 0.257454, 0.278302, 0.278302, 0.271506, 0.346032, 0.41194, 0.311707, 0.275179, 0.308712, 0.31487, 0.206376, 0.194234, 0.173081, 0.17593, 0.161087, 0.179055, 0.222385, 0.25031, 0.268042, 0.232838, 0.182256, 0.164327, 0.125101, 0.125101, 0.225814, 0.239899, 0.239899, 0.203355, 0.232838, 0.18812, 0.232838, 0.311707, 0.225814, 0.232838, 0.144935, 0.15284, 0.144935, 0.142424, 0.079919, 0.118441, 0.164327, 0.139895, 0.078022, 0.092881, 0.058088, 0.054297, 0.05306, 0.035586, 0.041405, 0.047319, 0.078022, 0.092881, 0.090864, 0.094817, 0.164327, 0.170161, 0.167087, 0.179055, 0.109221, 0.142424, 0.100716, 0.100716, 0.15284, 0.271506, 0.194234, 0.257454, 0.288399, 0.179055, 0.203355, 0.284882, 0.196879, 0.191378, 0.21291, 0.243554, 0.324872, 0.243554, 0.328603, 0.31487, 0.31487, 0.398279, 0.42561, 0.422041, 0.342579, 0.332115, 0.229226, 0.332115, 0.352862, 0.216401, 0.243554, 0.264545, 0.200174, 0.25406, 0.275179, 0.17593, 0.179055, 0.11371, 0.173081, 0.173081, 0.11371, 0.081712, 0.064632, 0.051831, 0.064632, 0.094817, 0.071867, 0.109221, 0.064632, 0.034884, 0.076542], '')</t>
  </si>
  <si>
    <t xml:space="preserve">F5S2J4|F5S2J4_9ENTR Protein AaeX OS=Enterobacter hormaechei ATCC 49162 </t>
  </si>
  <si>
    <t>([0.000206, 0.000137, 0.000275, 0.000137, 0.000309, 0.000661, 0.000464, 0.000271, 0.000146, 0.000309, 0.000249, 0.00018, 9e-05, 0.00018, 0.000228, 0.000146, 0.000137, 9.4e-05, 7.7e-05, 6.9e-05, 0.000107, 0.000107, 0.000228, 0.000137, 0.000163, 7.7e-05, 7.7e-05, 0.000189, 0.000477, 0.000567, 0.000253, 0.000532, 0.000442, 0.000485, 0.000266, 0.000468, 0.000708, 0.000958, 0.001172, 0.000958, 0.001687, 0.002529, 0.002138, 0.001335, 0.001202, 0.001572, 0.001872, 0.001142, 0.000464, 0.000232, 0.000236, 0.000245, 0.000206, 0.000498, 0.000575, 0.000477, 0.000322, 0.00018, 0.000146, 0.000189, 0.000322, 0.000146, 6.9e-05, 4.7e-05, 6e-05, 9e-05, 5.6e-05], '')</t>
  </si>
  <si>
    <t xml:space="preserve">F5S2J5|F5S2J5_9ENTR HTH-type transcriptional activator AaeR OS=Enterobacter hormaechei ATCC 49162 </t>
  </si>
  <si>
    <t>([0.158265, 0.203355, 0.15008, 0.111485, 0.161087, 0.194234, 0.222385, 0.25031, 0.167087, 0.200174, 0.194234, 0.191378, 0.155435, 0.15284, 0.225814, 0.155435, 0.15284, 0.147574, 0.15008, 0.147574, 0.239899, 0.271506, 0.185198, 0.247041, 0.31487, 0.30533, 0.236433, 0.239899, 0.236433, 0.26085, 0.275179, 0.31487, 0.36309, 0.311707, 0.311707, 0.239899, 0.318242, 0.232838, 0.191378, 0.200174, 0.271506, 0.271506, 0.278302, 0.370445, 0.370445, 0.275179, 0.264545, 0.247041, 0.25406, 0.271506, 0.318242, 0.298791, 0.288399, 0.182256, 0.17593, 0.10481, 0.155435, 0.155435, 0.161087, 0.243554, 0.236433, 0.194234, 0.127496, 0.127496, 0.137348, 0.092881, 0.158265, 0.173081, 0.185198, 0.185198, 0.185198, 0.222385, 0.15284, 0.092881, 0.129801, 0.116183, 0.200174, 0.206376, 0.21291, 0.321458, 0.222385, 0.216401, 0.26085, 0.26085, 0.257454, 0.158265, 0.219301, 0.15008, 0.139895, 0.196879, 0.196879, 0.15008, 0.122885, 0.191378, 0.291804, 0.257454, 0.288399, 0.243554, 0.200174, 0.161087, 0.142424, 0.191378, 0.209395, 0.173081, 0.17593, 0.170161, 0.275179, 0.191378, 0.295083, 0.291804, 0.21291, 0.206376, 0.182256, 0.222385, 0.15008, 0.096677, 0.147574, 0.216401, 0.164327, 0.219301, 0.225814, 0.247041, 0.295083, 0.200174, 0.15284, 0.194234, 0.209395, 0.191378, 0.194234, 0.182256, 0.129801, 0.139895, 0.081712, 0.120615, 0.073402, 0.116183, 0.137348, 0.079919, 0.085092, 0.15284, 0.129801, 0.15284, 0.079919, 0.036378, 0.059222, 0.102787, 0.122885, 0.066181, 0.066181, 0.109221, 0.073402, 0.129801, 0.142424, 0.164327, 0.11371, 0.109221, 0.090864, 0.111485, 0.173081, 0.164327, 0.088832, 0.051831, 0.042364, 0.078022, 0.086953, 0.086953, 0.056825, 0.069024, 0.129801, 0.129801, 0.15008, 0.161087, 0.15284, 0.122885, 0.17593, 0.25031, 0.321458, 0.349426, 0.247041, 0.170161, 0.18812, 0.18812, 0.268042, 0.229226, 0.216401, 0.335645, 0.352862, 0.433034, 0.42561, 0.284882, 0.308712, 0.194234, 0.142424, 0.106997, 0.191378, 0.21291, 0.200174, 0.132295, 0.132295, 0.229226, 0.311707, 0.206376, 0.216401, 0.243554, 0.332115, 0.332115, 0.30533, 0.173081, 0.111485, 0.10481, 0.209395, 0.206376, 0.318242, 0.370445, 0.414856, 0.291804, 0.271506, 0.271506, 0.247041, 0.167087, 0.109221, 0.092881, 0.15008, 0.194234, 0.173081, 0.092881, 0.076542, 0.043307, 0.059222, 0.106997, 0.058088, 0.040537, 0.018787, 0.011669, 0.00962, 0.009728, 0.016528, 0.010672, 0.011342, 0.0198, 0.032017, 0.055536, 0.03976, 0.043307, 0.030611, 0.019109, 0.017138, 0.023087, 0.03976, 0.034068, 0.030611, 0.05306, 0.076542, 0.167087, 0.219301, 0.335645, 0.25406, 0.158265, 0.21291, 0.132295, 0.079919, 0.085092, 0.085092, 0.137348, 0.137348, 0.209395, 0.203355, 0.342579, 0.232838, 0.229226, 0.257454, 0.257454, 0.194234, 0.132295, 0.066181, 0.074921, 0.035586, 0.031287, 0.059222, 0.078022, 0.076542, 0.066181, 0.03976, 0.03976, 0.026338, 0.0198, 0.022667, 0.022306, 0.01078, 0.017138, 0.017797, 0.0198, 0.018106, 0.026338, 0.037156, 0.066181, 0.058088, 0.11371, 0.155435, 0.122885, 0.090864, 0.134866, 0.225814, 0.288399, 0.232838, 0.308712, 0.328603, 0.26085], '')</t>
  </si>
  <si>
    <t xml:space="preserve">F5S2J6|F5S2J6_9ENTR U62 family peptidase 2 TldD OS=Enterobacter hormaechei ATCC 49162 </t>
  </si>
  <si>
    <t>([0.045352, 0.049374, 0.05306, 0.085092, 0.11371, 0.073402, 0.094817, 0.122885, 0.15284, 0.18812, 0.142424, 0.096677, 0.098513, 0.098513, 0.054297, 0.092881, 0.142424, 0.088832, 0.079919, 0.088832, 0.144935, 0.216401, 0.170161, 0.209395, 0.132295, 0.132295, 0.216401, 0.144935, 0.090864, 0.044297, 0.043307, 0.073402, 0.139895, 0.088832, 0.15284, 0.243554, 0.247041, 0.142424, 0.158265, 0.098513, 0.094817, 0.100716, 0.102787, 0.100716, 0.05306, 0.085092, 0.092881, 0.085092, 0.137348, 0.137348, 0.243554, 0.155435, 0.167087, 0.173081, 0.243554, 0.17593, 0.161087, 0.111485, 0.191378, 0.222385, 0.236433, 0.219301, 0.206376, 0.225814, 0.308712, 0.401658, 0.40511, 0.281712, 0.25031, 0.17593, 0.219301, 0.219301, 0.31487, 0.209395, 0.203355, 0.132295, 0.161087, 0.137348, 0.125101, 0.139895, 0.170161, 0.229226, 0.200174, 0.209395, 0.164327, 0.144935, 0.137348, 0.142424, 0.158265, 0.132295, 0.194234, 0.236433, 0.229226, 0.222385, 0.328603, 0.328603, 0.41194, 0.377384, 0.40511, 0.497853, 0.398279, 0.390993, 0.408655, 0.374039, 0.377384, 0.41194, 0.447574, 0.422041, 0.335645, 0.349426, 0.418646, 0.422041, 0.324872, 0.328603, 0.370445, 0.275179, 0.284882, 0.288399, 0.318242, 0.321458, 0.311707, 0.408655, 0.42561, 0.401658, 0.384043, 0.390993, 0.301917, 0.216401, 0.239899, 0.31487, 0.328603, 0.332115, 0.328603, 0.349426, 0.311707, 0.268042, 0.318242, 0.281712, 0.295083, 0.321458, 0.318242, 0.26085, 0.25406, 0.25406, 0.200174, 0.281712, 0.239899, 0.324872, 0.324872, 0.328603, 0.332115, 0.332115, 0.236433, 0.257454, 0.239899, 0.182256, 0.122885, 0.100716, 0.100716, 0.078022, 0.085092, 0.094817, 0.137348, 0.134866, 0.076542, 0.094817, 0.079919, 0.102787, 0.069024, 0.111485, 0.137348, 0.085092, 0.086953, 0.137348, 0.078022, 0.127496, 0.129801, 0.194234, 0.194234, 0.229226, 0.196879, 0.206376, 0.203355, 0.21291, 0.206376, 0.284882, 0.308712, 0.352862, 0.335645, 0.401658, 0.40511, 0.366687, 0.450668, 0.517562, 0.525368, 0.626927, 0.622677, 0.59508, 0.59508, 0.562014, 0.56648, 0.538167, 0.408655, 0.31487, 0.30533, 0.31487, 0.257454, 0.275179, 0.257454, 0.281712, 0.25031, 0.247041, 0.216401, 0.229226, 0.203355, 0.129801, 0.111485, 0.109221, 0.209395, 0.182256, 0.203355, 0.18812, 0.236433, 0.311707, 0.308712, 0.247041, 0.247041, 0.225814, 0.216401, 0.18812, 0.125101, 0.125101, 0.106997, 0.155435, 0.122885, 0.142424, 0.225814, 0.179055, 0.216401, 0.147574, 0.125101, 0.11371, 0.118441, 0.122885, 0.142424, 0.137348, 0.222385, 0.209395, 0.229226, 0.158265, 0.122885, 0.17593, 0.219301, 0.222385, 0.137348, 0.161087, 0.164327, 0.158265, 0.161087, 0.147574, 0.200174, 0.275179, 0.25031, 0.264545, 0.291804, 0.291804, 0.380708, 0.352862, 0.356642, 0.359901, 0.342579, 0.422041, 0.418646, 0.41194, 0.401658, 0.461924, 0.480142, 0.398279, 0.339168, 0.418646, 0.401658, 0.422041, 0.335645, 0.370445, 0.366687, 0.308712, 0.25031, 0.264545, 0.271506, 0.268042, 0.332115, 0.387226, 0.308712, 0.321458, 0.311707, 0.349426, 0.349426, 0.335645, 0.321458, 0.380708, 0.295083, 0.308712, 0.301917, 0.398279, 0.461924, 0.461924, 0.562014, 0.642678, 0.63748, 0.505461, 0.517562, 0.444081, 0.408655, 0.401658, 0.408655, 0.418646, 0.418646, 0.356642, 0.278302, 0.359901, 0.356642, 0.352862, 0.301917, 0.298791, 0.288399, 0.284882, 0.203355, 0.185198, 0.158265, 0.15284, 0.164327, 0.125101, 0.173081, 0.185198, 0.232838, 0.247041, 0.243554, 0.243554, 0.31487, 0.390993, 0.398279, 0.40511, 0.521092, 0.570702, 0.461924, 0.414856, 0.42561, 0.42561, 0.454136, 0.447574, 0.480142, 0.570702, 0.575842, 0.585406, 0.685117, 0.728858, 0.575842, 0.525368, 0.450668, 0.476583, 0.476583, 0.465241, 0.461924, 0.444081, 0.480142, 0.59508, 0.661982, 0.545602, 0.538167, 0.521092, 0.56648, 0.461924, 0.468512, 0.422041, 0.41194, 0.324872, 0.225814, 0.278302, 0.346032, 0.42561, 0.298791, 0.298791, 0.301917, 0.295083, 0.301917, 0.209395, 0.21291, 0.129801, 0.200174, 0.281712, 0.26085, 0.25406, 0.222385, 0.158265, 0.15284, 0.155435, 0.232838, 0.324872, 0.377384, 0.31487, 0.222385, 0.247041, 0.17593, 0.196879, 0.196879, 0.185198, 0.236433, 0.167087, 0.243554, 0.236433, 0.203355, 0.15008, 0.15284, 0.229226, 0.257454, 0.352862, 0.278302, 0.194234, 0.191378, 0.173081, 0.196879, 0.200174, 0.284882, 0.332115, 0.278302, 0.291804, 0.30533, 0.229226, 0.291804, 0.25031, 0.196879, 0.222385, 0.295083, 0.31487, 0.247041, 0.271506, 0.196879, 0.281712, 0.370445, 0.374039, 0.308712, 0.311707, 0.328603, 0.243554, 0.271506, 0.301917, 0.311707, 0.298791, 0.387226, 0.387226, 0.349426, 0.444081, 0.380708, 0.366687, 0.288399, 0.352862, 0.366687, 0.472492, 0.461924, 0.374039, 0.366687, 0.36309, 0.380708, 0.450668, 0.440853, 0.444081, 0.380708, 0.352862, 0.352862, 0.349426, 0.311707, 0.370445, 0.311707, 0.359901, 0.342579, 0.401658, 0.380708, 0.346032, 0.26085, 0.21291, 0.308712], '')</t>
  </si>
  <si>
    <t>[193, 194, 195, 196, 197, 198, 199, 200, 201, 306, 307, 308, 309, 310, 342, 343, 351, 352, 353, 354, 355, 356, 357, 365, 366, 367, 368, 369, 370]</t>
  </si>
  <si>
    <t xml:space="preserve">F5S2J7|F5S2J7_9ENTR Membrane protein OS=Enterobacter hormaechei ATCC 49162 </t>
  </si>
  <si>
    <t>([0.013821, 0.022306, 0.024393, 0.038042, 0.021816, 0.016826, 0.013821, 0.009977, 0.009015, 0.009728, 0.008276, 0.006701, 0.00543, 0.00543, 0.007555, 0.005011, 0.004921, 0.005086, 0.005623, 0.005683, 0.008895, 0.008624, 0.006194, 0.007031, 0.006795, 0.006619, 0.008525, 0.013613, 0.025762, 0.021816, 0.015344, 0.022667, 0.042364, 0.034884, 0.03976, 0.037156, 0.059222, 0.06312, 0.118441, 0.098513, 0.203355, 0.116183, 0.122885, 0.137348, 0.129801, 0.127496, 0.134866, 0.15008, 0.102787, 0.096677, 0.088832, 0.158265, 0.200174, 0.102787, 0.185198, 0.206376, 0.216401, 0.155435, 0.158265, 0.132295, 0.209395, 0.182256, 0.155435, 0.147574, 0.182256, 0.182256, 0.111485, 0.194234, 0.18812, 0.222385, 0.229226, 0.346032, 0.243554, 0.229226, 0.25406, 0.25031, 0.206376, 0.139895, 0.232838, 0.142424, 0.144935, 0.088832, 0.088832, 0.109221, 0.055536, 0.0704, 0.0704, 0.073402, 0.040537, 0.038858, 0.021816, 0.020522, 0.011518, 0.019401, 0.01078, 0.017447, 0.018106, 0.011669, 0.017447, 0.009865, 0.009294, 0.010672, 0.01078, 0.01078, 0.010131, 0.014783, 0.014586, 0.016021, 0.027463, 0.06312, 0.035586, 0.06184, 0.06184, 0.127496, 0.127496, 0.222385, 0.236433, 0.222385, 0.318242, 0.229226, 0.356642, 0.472492, 0.480142, 0.570702, 0.458154, 0.557691, 0.613573, 0.5017, 0.377384, 0.284882, 0.236433, 0.335645, 0.236433, 0.247041, 0.239899, 0.139895, 0.147574, 0.086953, 0.086953, 0.086953, 0.139895, 0.142424, 0.096677, 0.086953, 0.047319, 0.047319, 0.049374, 0.027463, 0.046336, 0.092881, 0.155435, 0.155435, 0.129801, 0.232838, 0.15008, 0.134866, 0.147574, 0.17593, 0.264545, 0.191378, 0.185198, 0.109221, 0.060549, 0.096677, 0.100716, 0.182256, 0.275179, 0.264545, 0.346032, 0.339168, 0.311707, 0.311707, 0.328603, 0.359901, 0.284882, 0.384043, 0.318242, 0.40511, 0.359901, 0.268042, 0.366687, 0.370445, 0.483068, 0.58069, 0.570702, 0.494003, 0.461924, 0.458154, 0.401658, 0.394753, 0.374039, 0.401658, 0.311707, 0.298791, 0.298791, 0.370445, 0.370445, 0.461924, 0.387226, 0.311707, 0.41194, 0.408655, 0.408655, 0.394753, 0.339168, 0.239899, 0.225814, 0.271506, 0.243554, 0.311707, 0.328603, 0.30533, 0.30533, 0.328603, 0.335645, 0.366687, 0.268042, 0.179055, 0.179055, 0.268042, 0.25406, 0.170161, 0.167087, 0.170161, 0.18812, 0.209395, 0.31487, 0.311707, 0.311707, 0.335645, 0.308712, 0.291804, 0.257454, 0.247041, 0.225814, 0.239899, 0.206376, 0.209395, 0.26085, 0.257454, 0.173081, 0.264545, 0.352862, 0.346032, 0.318242, 0.216401, 0.229226, 0.219301, 0.301917, 0.298791, 0.216401, 0.155435, 0.106997, 0.179055, 0.18812, 0.268042, 0.26085, 0.236433, 0.324872, 0.268042, 0.26085, 0.342579, 0.352862, 0.332115, 0.321458, 0.349426, 0.447574, 0.476583, 0.398279, 0.394753, 0.321458, 0.414856, 0.521092, 0.517562, 0.521092, 0.486429, 0.483068, 0.414856, 0.440853, 0.454136, 0.570702, 0.570702, 0.570702, 0.557691, 0.468512, 0.486429, 0.377384, 0.356642, 0.264545, 0.377384, 0.387226, 0.454136, 0.433034, 0.339168, 0.414856, 0.374039, 0.40511, 0.414856, 0.476583, 0.509769, 0.408655, 0.4292, 0.418646, 0.422041, 0.398279, 0.40511, 0.394753, 0.41194, 0.41194, 0.408655, 0.339168, 0.36309, 0.370445, 0.390993, 0.483068, 0.42561, 0.468512, 0.465241, 0.390993, 0.40511, 0.374039, 0.458154, 0.414856, 0.422041, 0.42561, 0.461924, 0.465241, 0.454136, 0.458154, 0.472492, 0.545602, 0.58069, 0.549308, 0.450668, 0.450668, 0.36309, 0.4292, 0.401658, 0.318242, 0.387226, 0.380708, 0.301917, 0.298791, 0.301917, 0.275179, 0.247041, 0.21291, 0.288399, 0.216401, 0.291804, 0.328603, 0.359901, 0.291804, 0.284882, 0.374039, 0.284882, 0.278302, 0.200174, 0.203355, 0.284882, 0.284882, 0.31487, 0.387226, 0.394753, 0.41194, 0.36309, 0.394753, 0.408655, 0.335645, 0.390993, 0.318242, 0.295083, 0.206376, 0.311707, 0.232838, 0.232838, 0.288399, 0.377384, 0.465241, 0.483068, 0.483068, 0.465241, 0.335645, 0.349426, 0.324872, 0.291804, 0.281712, 0.268042, 0.284882, 0.284882, 0.284882, 0.271506, 0.26085, 0.352862, 0.229226, 0.301917, 0.216401, 0.167087, 0.194234, 0.185198, 0.167087, 0.17593, 0.182256, 0.179055, 0.164327, 0.185198, 0.200174, 0.21291, 0.225814, 0.219301, 0.291804, 0.25406, 0.356642, 0.370445, 0.359901, 0.444081, 0.366687, 0.447574, 0.497853, 0.476583, 0.436924, 0.472492, 0.468512, 0.436924, 0.538167, 0.497853, 0.538167, 0.440853, 0.541878, 0.529623, 0.461924, 0.359901, 0.414856, 0.374039, 0.394753, 0.311707, 0.332115, 0.328603, 0.339168, 0.36309, 0.349426, 0.401658, 0.36309, 0.356642, 0.301917, 0.318242, 0.268042, 0.164327, 0.247041, 0.243554, 0.25031, 0.308712, 0.41194, 0.31487, 0.352862, 0.236433, 0.328603, 0.31487, 0.398279, 0.394753, 0.311707, 0.321458, 0.243554, 0.268042, 0.236433, 0.311707, 0.275179, 0.301917, 0.380708, 0.356642, 0.339168, 0.328603, 0.346032, 0.239899, 0.339168, 0.232838, 0.236433, 0.236433, 0.268042, 0.284882, 0.275179, 0.370445, 0.374039, 0.472492, 0.377384, 0.324872, 0.328603, 0.268042, 0.25406, 0.225814, 0.25406, 0.17593, 0.170161, 0.164327, 0.275179, 0.288399, 0.380708, 0.458154, 0.461924, 0.401658, 0.291804, 0.288399, 0.18812, 0.098513, 0.100716, 0.185198, 0.275179, 0.196879, 0.236433, 0.311707, 0.335645, 0.30533, 0.31487, 0.257454, 0.264545, 0.164327, 0.098513, 0.098513, 0.098513, 0.074921, 0.051831, 0.102787, 0.102787, 0.167087, 0.281712, 0.216401, 0.209395, 0.209395, 0.26085, 0.30533, 0.225814, 0.173081, 0.125101, 0.185198, 0.247041, 0.247041, 0.370445, 0.454136, 0.377384, 0.271506, 0.332115, 0.332115, 0.311707, 0.311707, 0.324872, 0.328603, 0.359901, 0.359901, 0.239899, 0.288399, 0.219301, 0.222385, 0.219301, 0.346032, 0.264545, 0.26085, 0.264545, 0.200174, 0.206376, 0.194234, 0.268042, 0.139895, 0.229226, 0.271506, 0.288399, 0.179055, 0.194234, 0.170161, 0.100716, 0.173081, 0.170161, 0.158265, 0.243554, 0.216401, 0.203355, 0.206376, 0.219301, 0.122885, 0.092881, 0.098513, 0.173081, 0.200174, 0.225814, 0.132295, 0.083462, 0.073402, 0.132295, 0.118441, 0.137348, 0.15008, 0.132295, 0.078022, 0.125101, 0.11371, 0.134866, 0.120615, 0.155435, 0.144935, 0.25031, 0.243554, 0.236433, 0.191378, 0.206376, 0.191378, 0.321458, 0.380708, 0.298791, 0.295083, 0.275179, 0.298791, 0.356642, 0.308712, 0.308712, 0.219301, 0.232838, 0.268042, 0.278302, 0.216401, 0.216401, 0.203355, 0.31487, 0.311707, 0.339168, 0.298791, 0.328603, 0.295083, 0.31487, 0.318242, 0.21291, 0.236433, 0.225814, 0.232838, 0.346032, 0.346032, 0.454136, 0.454136, 0.483068, 0.387226, 0.454136, 0.4292, 0.433034, 0.318242, 0.332115, 0.352862, 0.30533, 0.380708, 0.301917, 0.281712, 0.36309, 0.486429, 0.401658, 0.40511, 0.374039, 0.339168, 0.339168, 0.328603, 0.239899, 0.257454, 0.247041, 0.308712, 0.26085, 0.271506, 0.349426, 0.352862, 0.301917, 0.380708, 0.366687, 0.418646, 0.401658, 0.401658, 0.401658, 0.401658, 0.387226, 0.335645, 0.349426, 0.440853, 0.454136, 0.534167, 0.436924, 0.444081, 0.321458, 0.394753, 0.41194, 0.335645, 0.332115, 0.366687, 0.366687, 0.291804, 0.311707, 0.332115, 0.257454, 0.243554, 0.301917, 0.318242, 0.295083, 0.281712, 0.173081, 0.118441, 0.129801, 0.191378, 0.275179, 0.288399, 0.288399, 0.25406, 0.346032, 0.366687, 0.295083, 0.291804, 0.339168, 0.346032, 0.247041, 0.219301, 0.236433, 0.25031, 0.271506, 0.311707, 0.328603, 0.342579, 0.414856, 0.298791, 0.298791, 0.301917, 0.377384, 0.398279, 0.401658, 0.394753, 0.359901, 0.408655, 0.328603, 0.370445, 0.308712, 0.374039, 0.418646, 0.418646, 0.366687, 0.342579, 0.377384, 0.377384, 0.370445, 0.370445, 0.509769, 0.505461, 0.505461, 0.461924, 0.450668, 0.394753, 0.30533, 0.342579, 0.366687, 0.483068, 0.380708, 0.454136, 0.494003, 0.529623, 0.454136, 0.5017, 0.490133, 0.494003, 0.422041, 0.517562, 0.41194, 0.390993, 0.394753, 0.390993, 0.374039, 0.342579, 0.31487, 0.401658, 0.298791, 0.332115, 0.216401, 0.308712, 0.268042, 0.257454, 0.257454, 0.311707, 0.216401, 0.225814, 0.194234, 0.257454, 0.182256, 0.268042, 0.257454, 0.268042, 0.200174, 0.25031, 0.288399, 0.295083, 0.281712, 0.349426, 0.328603, 0.339168, 0.366687, 0.366687, 0.398279, 0.349426, 0.36309, 0.450668, 0.433034, 0.509769, 0.5017, 0.626927, 0.59014, 0.5017, 0.525368, 0.541878, 0.557691, 0.480142, 0.557691, 0.497853, 0.476583, 0.465241, 0.562014, 0.447574, 0.486429, 0.450668, 0.4292, 0.433034, 0.36309, 0.370445, 0.359901, 0.370445, 0.328603, 0.356642, 0.4292, 0.401658, 0.472492, 0.468512, 0.4292, 0.444081, 0.5017, 0.529623, 0.440853, 0.356642, 0.359901, 0.359901, 0.359901, 0.454136, 0.366687, 0.444081, 0.370445, 0.380708, 0.370445, 0.370445, 0.288399, 0.203355, 0.206376, 0.196879, 0.206376, 0.295083, 0.284882, 0.291804, 0.295083, 0.408655, 0.51388, 0.509769, 0.529623, 0.549308, 0.562014, 0.626927, 0.622677, 0.63748, 0.642678, 0.541878, 0.59014, 0.59917, 0.754692, 0.784345, 0.73685, 0.73685, 0.741537, 0.712013, 0.728858, 0.59917, 0.480142, 0.42561, 0.4292, 0.308712, 0.301917, 0.291804, 0.318242, 0.264545, 0.321458, 0.318242, 0.40511, 0.335645, 0.422041, 0.401658, 0.370445, 0.384043, 0.377384, 0.281712, 0.335645, 0.328603, 0.41194, 0.398279, 0.422041, 0.418646, 0.51388, 0.505461, 0.541878, 0.509769, 0.490133, 0.490133, 0.401658, 0.390993, 0.450668, 0.444081, 0.444081, 0.349426, 0.384043, 0.384043, 0.401658, 0.36309, 0.278302, 0.225814, 0.301917, 0.291804, 0.398279, 0.40511, 0.342579, 0.321458, 0.349426, 0.418646, 0.408655, 0.42561, 0.440853, 0.41194, 0.408655, 0.401658, 0.490133, 0.497853, 0.401658, 0.490133, 0.5017, 0.59014, 0.562014, 0.575842, 0.541878, 0.497853, 0.509769, 0.59508, 0.549308, 0.59014, 0.494003, 0.509769, 0.549308, 0.509769, 0.454136, 0.444081, 0.352862, 0.284882, 0.185198, 0.179055, 0.179055, 0.206376, 0.216401, 0.196879, 0.173081, 0.182256, 0.179055, 0.167087, 0.137348, 0.164327, 0.132295, 0.203355, 0.191378, 0.18812, 0.203355, 0.311707, 0.232838, 0.31487, 0.401658, 0.461924, 0.562014, 0.549308, 0.447574, 0.454136, 0.450668, 0.472492, 0.497853, 0.414856, 0.450668, 0.486429, 0.398279, 0.414856, 0.335645, 0.339168, 0.291804, 0.271506, 0.25406, 0.257454, 0.182256, 0.11371, 0.078022, 0.078022, 0.083462, 0.116183, 0.06312, 0.11371, 0.116183, 0.071867, 0.127496, 0.10481, 0.10481, 0.094817, 0.074921, 0.074921, 0.081712, 0.127496, 0.15284, 0.142424, 0.142424, 0.209395, 0.209395, 0.288399, 0.288399, 0.278302, 0.206376, 0.239899, 0.247041, 0.25031, 0.328603, 0.219301, 0.219301, 0.203355, 0.219301, 0.247041, 0.295083, 0.278302, 0.278302, 0.284882, 0.191378, 0.206376, 0.219301, 0.291804, 0.328603, 0.328603, 0.342579, 0.433034, 0.486429, 0.480142, 0.468512, 0.380708, 0.480142, 0.480142, 0.490133, 0.486429, 0.476583, 0.505461, 0.521092, 0.51388, 0.408655, 0.51388, 0.549308, 0.505461, 0.480142, 0.454136, 0.346032, 0.225814, 0.21291, 0.147574, 0.142424, 0.147574, 0.257454, 0.182256, 0.17593, 0.170161, 0.239899, 0.239899, 0.142424, 0.139895, 0.102787, 0.170161, 0.098513, 0.118441, 0.085092, 0.096677, 0.051831, 0.096677, 0.147574, 0.125101, 0.222385, 0.15008, 0.15008, 0.15008, 0.229226, 0.25031, 0.219301, 0.222385, 0.15284, 0.26085, 0.257454, 0.236433, 0.15284, 0.229226, 0.225814, 0.324872, 0.219301, 0.311707, 0.308712, 0.339168, 0.387226, 0.284882, 0.346032, 0.352862, 0.25031, 0.243554, 0.232838, 0.264545, 0.264545, 0.318242, 0.308712, 0.318242, 0.31487, 0.311707, 0.31487, 0.225814, 0.139895, 0.232838, 0.132295, 0.144935, 0.120615, 0.06312, 0.054297, 0.064632, 0.060549, 0.051831, 0.051831, 0.024393, 0.025316, 0.013821, 0.015694, 0.016528, 0.015694, 0.013613, 0.020876, 0.023534, 0.03976, 0.033407, 0.019401, 0.021381, 0.021816, 0.025316, 0.024393, 0.040537, 0.040537, 0.043307, 0.06184, 0.034068, 0.038858, 0.036378, 0.081712, 0.085092, 0.051831, 0.028695, 0.060549, 0.064632, 0.06184, 0.066181, 0.137348, 0.142424, 0.164327, 0.164327, 0.170161, 0.17593, 0.191378, 0.167087, 0.170161, 0.125101, 0.17593, 0.225814, 0.222385, 0.216401, 0.21291, 0.209395, 0.311707, 0.219301, 0.15284, 0.142424, 0.134866, 0.142424, 0.139895, 0.206376, 0.164327, 0.17593, 0.229226, 0.15284, 0.122885, 0.094817, 0.191378, 0.232838, 0.179055, 0.182256, 0.15284, 0.15284, 0.15008, 0.144935, 0.155435, 0.18812, 0.161087, 0.137348, 0.06184, 0.0704, 0.040537, 0.056825, 0.06312, 0.042364, 0.042364, 0.067594, 0.067594, 0.043307, 0.024826, 0.021816, 0.018415, 0.018106, 0.018106, 0.026338, 0.017797, 0.016021, 0.019109, 0.027463, 0.0198, 0.022306, 0.034068, 0.05306, 0.030003, 0.024393, 0.024826, 0.023087, 0.022306, 0.016257, 0.019109, 0.017138, 0.036378, 0.045352, 0.069024, 0.043307, 0.049374, 0.078022, 0.155435, 0.161087, 0.078022, 0.144935, 0.243554, 0.179055, 0.116183, 0.170161, 0.179055, 0.295083, 0.384043, 0.384043, 0.5017, 0.468512, 0.59014, 0.59014, 0.575842, 0.521092, 0.613573, 0.575842, 0.56648, 0.5017, 0.468512, 0.626927, 0.575842, 0.521092], '')</t>
  </si>
  <si>
    <t>[123, 125, 126, 127, 183, 184, 272, 273, 274, 280, 281, 282, 283, 299, 330, 331, 332, 424, 426, 428, 429, 677, 740, 741, 742, 753, 755, 759, 799, 800, 801, 802, 803, 804, 805, 806, 808, 812, 830, 831, 854, 855, 856, 857, 858, 859, 860, 861, 862, 863, 864, 865, 866, 867, 868, 869, 870, 871, 872, 873, 898, 899, 900, 901, 934, 935, 936, 937, 938, 940, 941, 942, 943, 945, 946, 947, 974, 975, 1049, 1050, 1051, 1053, 1054, 1055, 1252, 1254, 1255, 1256, 1257, 1258, 1259, 1260, 1261, 1263, 1264, 1265]</t>
  </si>
  <si>
    <t xml:space="preserve">F5S2K3|F5S2K3_9ENTR Regulatory protein CsrD OS=Enterobacter hormaechei ATCC 49162 </t>
  </si>
  <si>
    <t>([0.017797, 0.028695, 0.018106, 0.012491, 0.018106, 0.025316, 0.018106, 0.024393, 0.018106, 0.01227, 0.010926, 0.013613, 0.009096, 0.009187, 0.009096, 0.007259, 0.007315, 0.008075, 0.008156, 0.006245, 0.006795, 0.009865, 0.008723, 0.008624, 0.012727, 0.013016, 0.013016, 0.013265, 0.00962, 0.016021, 0.032017, 0.032017, 0.034884, 0.06312, 0.071867, 0.056825, 0.081712, 0.051831, 0.048328, 0.051831, 0.109221, 0.185198, 0.100716, 0.066181, 0.120615, 0.118441, 0.111485, 0.050641, 0.106997, 0.127496, 0.064632, 0.060549, 0.096677, 0.096677, 0.051831, 0.086953, 0.118441, 0.066181, 0.079919, 0.090864, 0.106997, 0.064632, 0.064632, 0.06312, 0.074921, 0.074921, 0.038042, 0.040537, 0.048328, 0.03976, 0.05306, 0.098513, 0.100716, 0.098513, 0.090864, 0.106997, 0.048328, 0.043307, 0.081712, 0.085092, 0.134866, 0.116183, 0.17593, 0.167087, 0.173081, 0.247041, 0.275179, 0.342579, 0.335645, 0.444081, 0.370445, 0.374039, 0.377384, 0.284882, 0.284882, 0.288399, 0.284882, 0.41194, 0.335645, 0.335645, 0.370445, 0.275179, 0.268042, 0.271506, 0.30533, 0.398279, 0.356642, 0.332115, 0.275179, 0.275179, 0.182256, 0.216401, 0.137348, 0.139895, 0.225814, 0.257454, 0.209395, 0.284882, 0.295083, 0.284882, 0.203355, 0.206376, 0.298791, 0.216401, 0.185198, 0.164327, 0.167087, 0.17593, 0.196879, 0.206376, 0.21291, 0.209395, 0.216401, 0.232838, 0.200174, 0.10481, 0.049374, 0.040537, 0.024393, 0.014586, 0.014315, 0.012727, 0.009015, 0.008156, 0.008804, 0.009865, 0.006567, 0.006567, 0.007259, 0.006567, 0.009096, 0.006619, 0.009096, 0.010131, 0.014586, 0.018415, 0.021381, 0.021816, 0.035586, 0.06312, 0.10481, 0.170161, 0.206376, 0.291804, 0.229226, 0.21291, 0.225814, 0.342579, 0.349426, 0.349426, 0.349426, 0.374039, 0.472492, 0.401658, 0.398279, 0.390993, 0.377384, 0.394753, 0.390993, 0.390993, 0.264545, 0.298791, 0.298791, 0.36309, 0.370445, 0.458154, 0.549308, 0.497853, 0.401658, 0.398279, 0.324872, 0.232838, 0.127496, 0.120615, 0.185198, 0.109221, 0.11371, 0.055536, 0.069024, 0.118441, 0.111485, 0.216401, 0.182256, 0.182256, 0.182256, 0.139895, 0.147574, 0.15284, 0.109221, 0.102787, 0.096677, 0.142424, 0.139895, 0.191378, 0.164327, 0.158265, 0.257454, 0.264545, 0.380708, 0.422041, 0.42561, 0.321458, 0.328603, 0.346032, 0.346032, 0.257454, 0.18812, 0.096677, 0.096677, 0.17593, 0.278302, 0.191378, 0.164327, 0.257454, 0.200174, 0.15008, 0.15008, 0.15008, 0.167087, 0.179055, 0.173081, 0.120615, 0.196879, 0.18812, 0.17593, 0.182256, 0.203355, 0.257454, 0.339168, 0.298791, 0.196879, 0.185198, 0.194234, 0.26085, 0.26085, 0.239899, 0.339168, 0.25031, 0.167087, 0.137348, 0.132295, 0.137348, 0.106997, 0.106997, 0.111485, 0.106997, 0.071867, 0.090864, 0.144935, 0.185198, 0.229226, 0.236433, 0.142424, 0.219301, 0.120615, 0.067594, 0.139895, 0.081712, 0.081712, 0.129801, 0.134866, 0.066181, 0.036378, 0.059222, 0.056825, 0.030003, 0.038042, 0.058088, 0.058088, 0.031287, 0.017797, 0.014315, 0.021816, 0.024393, 0.023963, 0.038858, 0.069024, 0.066181, 0.056825, 0.081712, 0.055536, 0.032677, 0.03976, 0.086953, 0.109221, 0.109221, 0.182256, 0.094817, 0.094817, 0.122885, 0.185198, 0.278302, 0.30533, 0.222385, 0.288399, 0.284882, 0.301917, 0.222385, 0.147574, 0.247041, 0.243554, 0.239899, 0.324872, 0.380708, 0.26085, 0.291804, 0.308712, 0.31487, 0.398279, 0.359901, 0.264545, 0.271506, 0.25406, 0.264545, 0.359901, 0.346032, 0.284882, 0.275179, 0.311707, 0.394753, 0.30533, 0.264545, 0.301917, 0.185198, 0.206376, 0.288399, 0.257454, 0.257454, 0.243554, 0.25031, 0.30533, 0.398279, 0.324872, 0.288399, 0.295083, 0.288399, 0.298791, 0.374039, 0.346032, 0.359901, 0.36309, 0.450668, 0.538167, 0.534167, 0.59508, 0.494003, 0.505461, 0.521092, 0.480142, 0.494003, 0.486429, 0.349426, 0.308712, 0.308712, 0.25406, 0.25031, 0.26085, 0.295083, 0.200174, 0.25406, 0.295083, 0.288399, 0.295083, 0.278302, 0.308712, 0.387226, 0.408655, 0.390993, 0.264545, 0.288399, 0.281712, 0.203355, 0.236433, 0.278302, 0.349426, 0.41194, 0.318242, 0.308712, 0.295083, 0.380708, 0.352862, 0.366687, 0.36309, 0.281712, 0.196879, 0.200174, 0.18812, 0.278302, 0.26085, 0.308712, 0.278302, 0.268042, 0.346032, 0.433034, 0.422041, 0.349426, 0.387226, 0.468512, 0.465241, 0.483068, 0.394753, 0.359901, 0.26085, 0.26085, 0.257454, 0.247041, 0.25031, 0.25406, 0.232838, 0.268042, 0.342579, 0.311707, 0.229226, 0.229226, 0.203355, 0.209395, 0.18812, 0.120615, 0.139895, 0.120615, 0.074921, 0.073402, 0.092881, 0.074921, 0.078022, 0.078022, 0.139895, 0.142424, 0.147574, 0.083462, 0.083462, 0.074921, 0.11371, 0.182256, 0.11371, 0.137348, 0.125101, 0.127496, 0.122885, 0.122885, 0.079919, 0.069024, 0.11371, 0.064632, 0.06184, 0.073402, 0.127496, 0.134866, 0.137348, 0.076542, 0.11371, 0.06184, 0.066181, 0.040537, 0.041405, 0.047319, 0.047319, 0.049374, 0.049374, 0.048328, 0.038858, 0.092881, 0.147574, 0.078022, 0.132295, 0.222385, 0.109221, 0.060549, 0.055536, 0.054297, 0.098513, 0.067594, 0.094817, 0.092881, 0.090864, 0.092881, 0.137348, 0.132295, 0.132295, 0.200174, 0.288399, 0.288399, 0.173081, 0.109221, 0.109221, 0.11371, 0.069024, 0.11371, 0.18812, 0.167087, 0.167087, 0.109221, 0.179055, 0.206376, 0.206376, 0.18812, 0.17593, 0.170161, 0.10481, 0.100716, 0.125101, 0.081712, 0.054297, 0.090864, 0.094817, 0.106997, 0.109221, 0.15284, 0.111485, 0.106997, 0.10481, 0.096677, 0.096677, 0.079919, 0.050641, 0.05306, 0.092881, 0.078022, 0.083462, 0.085092, 0.092881, 0.043307, 0.044297, 0.069024, 0.074921, 0.125101, 0.116183, 0.06184, 0.071867, 0.127496, 0.074921, 0.094817, 0.06312, 0.102787, 0.071867, 0.064632, 0.06184, 0.034884, 0.043307, 0.05306, 0.092881, 0.051831, 0.059222, 0.088832, 0.098513, 0.05306, 0.056825, 0.106997, 0.170161, 0.179055, 0.17593, 0.275179, 0.264545, 0.25031, 0.167087, 0.182256, 0.264545, 0.264545, 0.268042, 0.196879, 0.173081, 0.15008, 0.164327, 0.222385, 0.229226, 0.222385, 0.311707, 0.308712, 0.308712, 0.247041, 0.147574, 0.122885, 0.096677, 0.098513, 0.106997, 0.167087, 0.225814, 0.225814, 0.225814, 0.318242, 0.291804, 0.284882, 0.281712, 0.26085, 0.268042, 0.278302, 0.271506, 0.275179, 0.200174, 0.206376, 0.275179, 0.377384, 0.401658, 0.4292, 0.436924, 0.401658, 0.298791, 0.275179, 0.247041, 0.247041, 0.232838, 0.366687, 0.281712, 0.321458, 0.414856, 0.422041, 0.342579, 0.339168, 0.335645, 0.321458, 0.236433, 0.232838, 0.232838, 0.158265, 0.155435, 0.10481, 0.158265, 0.232838, 0.236433, 0.243554, 0.21291, 0.185198, 0.11371, 0.179055, 0.127496, 0.085092], '')</t>
  </si>
  <si>
    <t>[186, 362, 363, 364, 366, 367]</t>
  </si>
  <si>
    <t xml:space="preserve">F5S2K4|F5S2K4_9ENTR Zinc-binding dehydrogenase family oxidoreductase OS=Enterobacter hormaechei ATCC 49162 </t>
  </si>
  <si>
    <t>([0.311707, 0.346032, 0.387226, 0.318242, 0.31487, 0.342579, 0.288399, 0.328603, 0.352862, 0.284882, 0.321458, 0.374039, 0.36309, 0.387226, 0.380708, 0.497853, 0.618285, 0.59917, 0.59917, 0.509769, 0.497853, 0.42561, 0.444081, 0.349426, 0.42561, 0.366687, 0.366687, 0.4292, 0.332115, 0.339168, 0.321458, 0.301917, 0.301917, 0.271506, 0.194234, 0.25031, 0.142424, 0.134866, 0.132295, 0.122885, 0.173081, 0.164327, 0.15008, 0.085092, 0.139895, 0.137348, 0.125101, 0.15008, 0.122885, 0.137348, 0.155435, 0.25031, 0.173081, 0.173081, 0.120615, 0.161087, 0.185198, 0.268042, 0.196879, 0.200174, 0.209395, 0.206376, 0.229226, 0.328603, 0.447574, 0.450668, 0.335645, 0.444081, 0.377384, 0.414856, 0.494003, 0.465241, 0.401658, 0.40511, 0.308712, 0.414856, 0.444081, 0.356642, 0.356642, 0.356642, 0.352862, 0.36309, 0.374039, 0.36309, 0.268042, 0.232838, 0.229226, 0.25031, 0.219301, 0.219301, 0.229226, 0.194234, 0.182256, 0.182256, 0.257454, 0.335645, 0.342579, 0.26085, 0.268042, 0.209395, 0.30533, 0.271506, 0.284882, 0.271506, 0.264545, 0.264545, 0.278302, 0.278302, 0.359901, 0.380708, 0.384043, 0.335645, 0.281712, 0.196879, 0.26085, 0.271506, 0.239899, 0.225814, 0.206376, 0.288399, 0.318242, 0.243554, 0.200174, 0.122885, 0.085092, 0.066181, 0.090864, 0.050641, 0.055536, 0.06312, 0.05306, 0.06184, 0.043307, 0.076542, 0.15008, 0.158265, 0.15284, 0.17593, 0.191378, 0.206376, 0.147574, 0.122885, 0.155435, 0.229226, 0.26085, 0.321458, 0.36309, 0.390993, 0.408655, 0.387226, 0.370445, 0.408655, 0.380708, 0.40511, 0.408655, 0.291804, 0.200174, 0.206376, 0.209395, 0.125101, 0.196879, 0.164327, 0.229226, 0.164327, 0.142424, 0.142424, 0.098513, 0.098513, 0.098513, 0.144935, 0.158265, 0.158265, 0.161087, 0.191378, 0.264545, 0.167087, 0.167087, 0.243554, 0.247041, 0.170161, 0.247041, 0.216401, 0.324872, 0.318242, 0.295083, 0.243554, 0.275179, 0.342579, 0.352862, 0.374039, 0.268042, 0.216401, 0.232838, 0.232838, 0.229226, 0.25031, 0.264545, 0.366687, 0.36309, 0.36309, 0.380708, 0.295083, 0.295083, 0.281712, 0.25031, 0.275179, 0.36309, 0.374039, 0.30533, 0.291804, 0.288399, 0.390993, 0.356642, 0.25406, 0.216401, 0.21291, 0.129801, 0.129801, 0.096677, 0.102787, 0.076542, 0.120615, 0.118441, 0.139895, 0.139895, 0.11371, 0.116183, 0.088832, 0.0704, 0.0704, 0.0704, 0.038042, 0.032017, 0.049374, 0.083462, 0.051831, 0.043307, 0.038858, 0.081712, 0.102787, 0.102787, 0.086953, 0.064632, 0.137348, 0.073402, 0.042364, 0.038858, 0.059222, 0.078022, 0.06184, 0.094817, 0.056825, 0.100716, 0.118441, 0.078022, 0.085092, 0.15284, 0.127496, 0.161087, 0.142424, 0.161087, 0.132295, 0.200174, 0.236433, 0.203355, 0.31487, 0.418646, 0.472492, 0.374039, 0.377384, 0.447574, 0.359901, 0.414856, 0.40511, 0.418646, 0.398279, 0.422041, 0.390993, 0.458154, 0.387226, 0.284882, 0.264545, 0.295083, 0.278302, 0.243554, 0.25406, 0.26085, 0.164327, 0.122885, 0.129801, 0.118441, 0.122885, 0.161087, 0.219301, 0.232838, 0.129801, 0.170161, 0.15284, 0.179055, 0.109221, 0.15284, 0.25031, 0.25031, 0.264545, 0.158265, 0.191378, 0.182256, 0.170161, 0.219301, 0.219301, 0.232838, 0.236433, 0.144935, 0.142424, 0.098513, 0.071867, 0.122885, 0.125101, 0.088832, 0.067594, 0.116183, 0.129801, 0.085092, 0.048328], '')</t>
  </si>
  <si>
    <t>[16, 17, 18, 19]</t>
  </si>
  <si>
    <t xml:space="preserve">F5S2K8|F5S2K8_9ENTR Biotin carboxyl carrier protein of acetyl-CoA carboxylase OS=Enterobacter hormaechei ATCC 49162 </t>
  </si>
  <si>
    <t>([0.139895, 0.086953, 0.06312, 0.106997, 0.161087, 0.194234, 0.229226, 0.164327, 0.191378, 0.239899, 0.18812, 0.239899, 0.142424, 0.216401, 0.236433, 0.243554, 0.349426, 0.377384, 0.384043, 0.394753, 0.483068, 0.377384, 0.454136, 0.534167, 0.476583, 0.422041, 0.450668, 0.414856, 0.472492, 0.476583, 0.349426, 0.465241, 0.374039, 0.4292, 0.436924, 0.42561, 0.394753, 0.281712, 0.229226, 0.200174, 0.295083, 0.222385, 0.31487, 0.324872, 0.349426, 0.349426, 0.298791, 0.271506, 0.275179, 0.275179, 0.203355, 0.275179, 0.271506, 0.308712, 0.311707, 0.271506, 0.284882, 0.281712, 0.342579, 0.401658, 0.398279, 0.339168, 0.380708, 0.380708, 0.390993, 0.278302, 0.308712, 0.390993, 0.401658, 0.346032, 0.30533, 0.377384, 0.408655, 0.408655, 0.40511, 0.366687, 0.398279, 0.387226, 0.318242, 0.257454, 0.229226, 0.271506, 0.328603, 0.359901, 0.377384, 0.377384, 0.436924, 0.42561, 0.394753, 0.284882, 0.281712, 0.374039, 0.301917, 0.301917, 0.281712, 0.30533, 0.30533, 0.31487, 0.232838, 0.335645, 0.454136, 0.468512, 0.377384, 0.288399, 0.203355, 0.125101, 0.127496, 0.127496, 0.111485, 0.125101, 0.17593, 0.225814, 0.216401, 0.298791, 0.209395, 0.222385, 0.203355, 0.295083, 0.281712, 0.352862, 0.349426, 0.335645, 0.25406, 0.324872, 0.356642, 0.352862, 0.346032, 0.25031, 0.30533, 0.339168, 0.349426, 0.390993, 0.454136, 0.370445, 0.384043, 0.366687, 0.366687, 0.422041, 0.4292, 0.352862, 0.284882, 0.219301, 0.137348, 0.219301, 0.196879, 0.203355, 0.271506, 0.332115, 0.398279, 0.339168, 0.308712, 0.271506, 0.216401, 0.127496], '')</t>
  </si>
  <si>
    <t>[23]</t>
  </si>
  <si>
    <t xml:space="preserve">F5S2L0|F5S2L0_9ENTR Membrane protein OS=Enterobacter hormaechei ATCC 49162 </t>
  </si>
  <si>
    <t>([0.0704, 0.060549, 0.076542, 0.032677, 0.030611, 0.016826, 0.010926, 0.008075, 0.009977, 0.007645, 0.006194, 0.00515, 0.003555, 0.002727, 0.002503, 0.002727, 0.002512, 0.001786, 0.00225, 0.002078, 0.001344, 0.000747, 0.001, 0.001112, 0.001597, 0.001597, 0.00155, 0.002336, 0.00231, 0.00231, 0.003298, 0.003246, 0.005011, 0.006795, 0.006245, 0.004513, 0.006894, 0.008075, 0.009294, 0.007315, 0.005872, 0.006078, 0.006078, 0.006142, 0.004161, 0.003405, 0.00246, 0.002482, 0.001855, 0.001906, 0.00152, 0.000945, 0.001335, 0.000893, 0.000687, 0.001112, 0.001112, 0.000567, 0.000442, 0.000485, 0.000713, 0.000708, 0.001142, 0.001112, 0.001103, 0.001692, 0.002349, 0.003757, 0.004611, 0.005223, 0.006374, 0.006533, 0.008624, 0.008409, 0.009096, 0.011106, 0.008624, 0.018106, 0.040537, 0.129801], '')</t>
  </si>
  <si>
    <t xml:space="preserve">F5S2L6|F5S2L6_9ENTR DUF2556 domain-containing protein OS=Enterobacter hormaechei ATCC 49162 </t>
  </si>
  <si>
    <t>([0.003341, 0.003276, 0.002349, 0.002705, 0.002623, 0.003431, 0.003341, 0.002606, 0.002396, 0.001906, 0.002503, 0.002606, 0.001855, 0.001602, 0.001855, 0.002014, 0.001391, 0.001434, 0.002194, 0.002211, 0.002482, 0.003014, 0.003727, 0.005799, 0.006533, 0.008723, 0.008895, 0.009294, 0.016021, 0.029376, 0.047319, 0.048328, 0.059222, 0.069024, 0.132295, 0.200174, 0.109221, 0.196879, 0.196879, 0.122885, 0.219301, 0.219301, 0.222385, 0.232838, 0.127496, 0.127496, 0.102787, 0.083462, 0.10481, 0.088832, 0.064632, 0.081712, 0.055536, 0.041405, 0.067594, 0.040537], '')</t>
  </si>
  <si>
    <t xml:space="preserve">F5S2L7|F5S2L7_9ENTR Signaling repeat/GGDEF domain/EAL domain protein OS=Enterobacter hormaechei ATCC 49162 </t>
  </si>
  <si>
    <t>([0.003461, 0.003109, 0.002336, 0.003212, 0.002336, 0.002194, 0.002035, 0.002276, 0.001786, 0.001597, 0.001722, 0.001906, 0.001778, 0.002512, 0.00225, 0.00146, 0.002396, 0.001748, 0.001481, 0.001872, 0.002761, 0.002761, 0.003177, 0.004431, 0.004483, 0.007031, 0.009187, 0.009294, 0.009294, 0.012727, 0.024393, 0.0198, 0.014783, 0.016528, 0.01204, 0.015344, 0.027463, 0.024826, 0.023087, 0.030611, 0.026338, 0.024393, 0.0198, 0.025316, 0.016021, 0.009865, 0.008075, 0.006533, 0.008723, 0.006374, 0.004976, 0.004835, 0.005011, 0.004775, 0.005872, 0.005503, 0.005872, 0.004208, 0.004247, 0.004431, 0.004414, 0.004431, 0.004483, 0.004414, 0.004611, 0.005223, 0.006194, 0.005086, 0.006567, 0.005011, 0.005503, 0.008075, 0.006533, 0.006245, 0.006142, 0.006142, 0.005223, 0.004921, 0.007031, 0.007031, 0.007031, 0.004646, 0.004976, 0.003671, 0.003963, 0.002705, 0.002435, 0.002761, 0.003864, 0.00407, 0.005378, 0.00543, 0.005623, 0.004921, 0.006567, 0.010372, 0.008276, 0.008723, 0.009728, 0.009483, 0.008276, 0.007877, 0.00962, 0.009015, 0.014075, 0.026338, 0.05306, 0.043307, 0.025762, 0.020876, 0.012491, 0.01204, 0.010926, 0.011106, 0.019401, 0.013016, 0.010131, 0.013821, 0.013821, 0.013613, 0.009483, 0.01204, 0.022306, 0.035586, 0.025762, 0.016528, 0.00962, 0.010221, 0.019109, 0.033407, 0.022667, 0.020522, 0.013265, 0.014075, 0.013265, 0.009294, 0.008804, 0.006795, 0.006795, 0.006795, 0.00543, 0.006142, 0.005932, 0.003864, 0.003461, 0.004358, 0.003997, 0.003963, 0.002705, 0.002727, 0.001709, 0.002503, 0.002349, 0.003109, 0.004483, 0.004835, 0.00558, 0.006245, 0.00962, 0.009096, 0.01204, 0.009401, 0.009015, 0.009187, 0.009294, 0.010926, 0.010926, 0.015344, 0.014783, 0.028695, 0.019401, 0.044297, 0.020876, 0.031287, 0.015694, 0.01227, 0.010672, 0.010221, 0.013016, 0.008002, 0.008624, 0.009865, 0.012491, 0.019401, 0.015344, 0.022667, 0.023963, 0.015078, 0.023087, 0.028695, 0.026892, 0.041405, 0.029376, 0.038042, 0.050641, 0.106997, 0.137348, 0.137348, 0.098513, 0.10481, 0.194234, 0.229226, 0.137348, 0.106997, 0.073402, 0.047319, 0.032677, 0.0198, 0.042364, 0.021381, 0.021816, 0.017797, 0.010372, 0.011106, 0.009977, 0.006988, 0.006894, 0.004835, 0.004976, 0.00515, 0.003701, 0.00292, 0.00292, 0.003461, 0.003177, 0.003607, 0.004414, 0.005992, 0.00558, 0.005734, 0.006421, 0.008409, 0.009728, 0.015694, 0.011518, 0.011903, 0.016257, 0.016257, 0.030611, 0.016826, 0.023963, 0.05306, 0.069024, 0.076542, 0.106997, 0.232838, 0.139895, 0.142424, 0.15008, 0.158265, 0.125101, 0.092881, 0.094817, 0.098513, 0.102787, 0.106997, 0.18812, 0.229226, 0.144935, 0.179055, 0.288399, 0.328603, 0.200174, 0.15284, 0.083462, 0.096677, 0.088832, 0.15284, 0.111485, 0.111485, 0.194234, 0.194234, 0.182256, 0.17593, 0.164327, 0.129801, 0.219301, 0.21291, 0.236433, 0.332115, 0.291804, 0.31487, 0.191378, 0.26085, 0.26085, 0.311707, 0.170161, 0.127496, 0.134866, 0.25031, 0.25031, 0.236433, 0.15284, 0.25031, 0.257454, 0.18812, 0.236433, 0.236433, 0.200174, 0.106997, 0.106997, 0.109221, 0.092881, 0.125101, 0.15008, 0.243554, 0.284882, 0.318242, 0.275179, 0.196879, 0.137348, 0.085092, 0.088832, 0.191378, 0.194234, 0.122885, 0.116183, 0.06312, 0.066181, 0.048328, 0.086953, 0.088832, 0.098513, 0.050641, 0.083462, 0.050641, 0.038858, 0.03976, 0.037156, 0.066181, 0.100716, 0.129801, 0.209395, 0.111485, 0.067594, 0.03976, 0.040537, 0.058088, 0.111485, 0.102787, 0.173081, 0.179055, 0.21291, 0.206376, 0.308712, 0.271506, 0.321458, 0.352862, 0.268042, 0.335645, 0.349426, 0.352862, 0.26085, 0.17593, 0.288399, 0.288399, 0.275179, 0.366687, 0.394753, 0.41194, 0.284882, 0.275179, 0.18812, 0.164327, 0.185198, 0.10481, 0.139895, 0.10481, 0.078022, 0.086953, 0.106997, 0.056825, 0.056825, 0.051831, 0.079919, 0.042364, 0.055536, 0.058088, 0.028695, 0.035586, 0.028107, 0.064632, 0.066181, 0.111485, 0.109221, 0.094817, 0.164327, 0.164327, 0.164327, 0.164327, 0.125101, 0.132295, 0.173081, 0.185198, 0.247041, 0.21291, 0.264545, 0.196879, 0.278302, 0.384043, 0.349426, 0.349426, 0.291804, 0.291804, 0.288399, 0.298791, 0.288399, 0.18812, 0.167087, 0.144935, 0.096677, 0.196879, 0.21291, 0.243554, 0.185198, 0.229226, 0.268042, 0.225814, 0.295083, 0.311707, 0.308712, 0.30533, 0.219301, 0.281712, 0.196879, 0.158265, 0.158265, 0.167087, 0.179055, 0.096677, 0.194234, 0.281712, 0.17593, 0.158265, 0.158265, 0.21291, 0.219301, 0.139895, 0.216401, 0.164327, 0.094817, 0.048328, 0.055536, 0.11371, 0.10481, 0.086953, 0.111485, 0.085092, 0.094817, 0.129801, 0.229226, 0.247041, 0.206376, 0.216401, 0.206376, 0.11371, 0.118441, 0.088832, 0.090864, 0.055536, 0.092881, 0.076542, 0.147574, 0.134866, 0.134866, 0.132295, 0.25031, 0.25406, 0.203355, 0.11371, 0.158265, 0.182256, 0.167087, 0.155435, 0.137348, 0.085092, 0.191378, 0.111485, 0.11371, 0.194234, 0.275179, 0.278302, 0.398279, 0.30533, 0.219301, 0.120615, 0.144935, 0.078022, 0.078022, 0.137348, 0.118441, 0.066181, 0.029376, 0.029376, 0.055536, 0.092881, 0.094817, 0.076542, 0.132295, 0.094817, 0.081712, 0.092881, 0.044297, 0.043307, 0.041405, 0.076542, 0.132295, 0.106997, 0.182256, 0.191378, 0.100716, 0.182256, 0.206376, 0.275179, 0.196879, 0.191378, 0.142424, 0.206376, 0.21291, 0.132295, 0.209395, 0.118441, 0.118441, 0.21291, 0.247041, 0.328603, 0.232838, 0.167087, 0.170161, 0.170161, 0.109221, 0.122885, 0.134866, 0.106997, 0.074921, 0.116183, 0.10481, 0.167087, 0.167087, 0.109221, 0.203355, 0.222385, 0.342579, 0.288399, 0.196879, 0.100716, 0.060549, 0.116183, 0.116183, 0.122885, 0.132295, 0.191378, 0.281712, 0.239899, 0.281712, 0.36309, 0.366687, 0.40511, 0.418646, 0.440853, 0.51388, 0.408655, 0.374039, 0.30533, 0.25406, 0.342579, 0.40511, 0.40511, 0.390993, 0.476583, 0.436924, 0.414856, 0.339168, 0.324872, 0.324872, 0.356642, 0.268042, 0.268042, 0.25031, 0.144935, 0.129801, 0.134866, 0.191378, 0.122885, 0.173081, 0.247041, 0.170161, 0.132295, 0.134866, 0.081712, 0.071867, 0.086953, 0.05306, 0.100716, 0.088832, 0.06184, 0.0704, 0.076542, 0.067594, 0.035586, 0.076542, 0.076542, 0.06184, 0.032017, 0.037156, 0.036378, 0.042364, 0.042364, 0.069024, 0.116183, 0.194234, 0.196879, 0.219301, 0.311707, 0.247041, 0.278302, 0.281712, 0.200174, 0.275179, 0.25031, 0.25406, 0.182256, 0.158265, 0.122885, 0.179055, 0.229226, 0.243554, 0.15284, 0.229226, 0.164327, 0.155435, 0.098513, 0.069024, 0.049374, 0.051831, 0.06312, 0.040537, 0.081712, 0.122885, 0.102787, 0.102787, 0.167087, 0.229226, 0.225814, 0.203355, 0.164327, 0.173081, 0.18812, 0.18812, 0.179055, 0.173081, 0.191378, 0.25406, 0.236433, 0.271506, 0.25031, 0.17593, 0.164327, 0.094817, 0.090864, 0.102787, 0.15008, 0.086953, 0.086953, 0.085092, 0.15284, 0.191378, 0.118441, 0.098513, 0.170161, 0.173081, 0.167087, 0.158265, 0.161087, 0.229226, 0.243554, 0.161087, 0.232838, 0.342579, 0.458154, 0.461924, 0.476583, 0.436924, 0.534167, 0.517562, 0.545602, 0.529623, 0.557691, 0.703578, 0.707965, 0.657645, 0.63748, 0.81615, 0.812494], '')</t>
  </si>
  <si>
    <t>[560, 683, 684, 685, 686, 687, 688, 689, 690, 691, 692, 693]</t>
  </si>
  <si>
    <t xml:space="preserve">F5S2L8|F5S2L8_9ENTR Transcriptional regulator TtgR OS=Enterobacter hormaechei ATCC 49162 </t>
  </si>
  <si>
    <t>([0.398279, 0.440853, 0.458154, 0.490133, 0.521092, 0.408655, 0.308712, 0.349426, 0.332115, 0.318242, 0.243554, 0.281712, 0.222385, 0.129801, 0.111485, 0.116183, 0.11371, 0.10481, 0.060549, 0.060549, 0.116183, 0.120615, 0.120615, 0.069024, 0.069024, 0.069024, 0.069024, 0.102787, 0.100716, 0.100716, 0.100716, 0.17593, 0.106997, 0.179055, 0.284882, 0.31487, 0.278302, 0.21291, 0.137348, 0.11371, 0.139895, 0.067594, 0.064632, 0.06184, 0.109221, 0.102787, 0.10481, 0.106997, 0.066181, 0.067594, 0.069024, 0.046336, 0.022667, 0.043307, 0.043307, 0.046336, 0.025316, 0.037156, 0.032017, 0.054297, 0.116183, 0.090864, 0.098513, 0.096677, 0.102787, 0.102787, 0.058088, 0.029376, 0.027463, 0.054297, 0.054297, 0.066181, 0.120615, 0.216401, 0.232838, 0.142424, 0.078022, 0.109221, 0.049374, 0.090864, 0.100716, 0.096677, 0.058088, 0.058088, 0.036378, 0.028107, 0.016528, 0.030003, 0.029376, 0.030003, 0.024826, 0.022306, 0.024393, 0.027463, 0.025762, 0.022667, 0.023087, 0.033407, 0.023534, 0.023087, 0.023963, 0.013265, 0.008525, 0.009187, 0.013613, 0.020165, 0.016257, 0.030611, 0.014783, 0.024393, 0.047319, 0.06312, 0.03976, 0.0198, 0.016528, 0.018415, 0.01204, 0.021381, 0.015078, 0.025316, 0.047319, 0.044297, 0.044297, 0.081712, 0.078022, 0.086953, 0.092881, 0.15008, 0.078022, 0.088832, 0.088832, 0.081712, 0.079919, 0.069024, 0.120615, 0.129801, 0.074921, 0.06312, 0.044297, 0.083462, 0.092881, 0.056825, 0.030611, 0.058088, 0.056825, 0.109221, 0.106997, 0.109221, 0.05306, 0.106997, 0.10481, 0.086953, 0.047319, 0.024393, 0.028107, 0.014586, 0.013821, 0.016826, 0.015078, 0.009977, 0.010131, 0.009483, 0.009483, 0.009401, 0.009483, 0.010131, 0.006567, 0.004775, 0.00407, 0.005683, 0.005318, 0.007555, 0.008624, 0.007645, 0.01078, 0.00962, 0.01078, 0.01078, 0.013437, 0.020522, 0.051831, 0.040537, 0.021816, 0.021816, 0.043307, 0.047319, 0.023534, 0.026338, 0.038858, 0.054297, 0.026338, 0.026892, 0.014586, 0.015078, 0.031287, 0.020165, 0.029376, 0.064632, 0.038858, 0.023963, 0.018106, 0.016021, 0.020522, 0.030003, 0.047319, 0.034884, 0.024393, 0.037156, 0.059222, 0.060549, 0.042364, 0.076542, 0.055536, 0.111485, 0.074921], '')</t>
  </si>
  <si>
    <t>[4]</t>
  </si>
  <si>
    <t xml:space="preserve">F5S2L9|F5S2L9_9ENTR Multidrug efflux periplasmic linker protein BpeA OS=Enterobacter hormaechei ATCC 49162 </t>
  </si>
  <si>
    <t>([0.055536, 0.081712, 0.041405, 0.028107, 0.023963, 0.016528, 0.018415, 0.020522, 0.017138, 0.014586, 0.019109, 0.023087, 0.013437, 0.013821, 0.013265, 0.023534, 0.025316, 0.050641, 0.098513, 0.085092, 0.137348, 0.216401, 0.18812, 0.291804, 0.339168, 0.4292, 0.541878, 0.497853, 0.529623, 0.541878, 0.657645, 0.534167, 0.465241, 0.570702, 0.549308, 0.517562, 0.541878, 0.436924, 0.390993, 0.298791, 0.295083, 0.295083, 0.30533, 0.26085, 0.284882, 0.311707, 0.291804, 0.291804, 0.374039, 0.346032, 0.324872, 0.324872, 0.346032, 0.377384, 0.401658, 0.335645, 0.374039, 0.377384, 0.461924, 0.422041, 0.490133, 0.483068, 0.387226, 0.284882, 0.284882, 0.268042, 0.278302, 0.284882, 0.179055, 0.167087, 0.209395, 0.291804, 0.281712, 0.36309, 0.328603, 0.308712, 0.342579, 0.332115, 0.318242, 0.311707, 0.30533, 0.222385, 0.229226, 0.229226, 0.332115, 0.440853, 0.394753, 0.394753, 0.298791, 0.408655, 0.370445, 0.321458, 0.247041, 0.264545, 0.26085, 0.295083, 0.295083, 0.321458, 0.346032, 0.25031, 0.191378, 0.26085, 0.311707, 0.308712, 0.366687, 0.321458, 0.264545, 0.311707, 0.222385, 0.278302, 0.288399, 0.247041, 0.281712, 0.298791, 0.281712, 0.275179, 0.229226, 0.17593, 0.206376, 0.129801, 0.139895, 0.194234, 0.200174, 0.232838, 0.161087, 0.137348, 0.158265, 0.179055, 0.170161, 0.264545, 0.216401, 0.216401, 0.291804, 0.26085, 0.26085, 0.236433, 0.232838, 0.278302, 0.346032, 0.31487, 0.36309, 0.444081, 0.414856, 0.41194, 0.346032, 0.359901, 0.394753, 0.366687, 0.36309, 0.328603, 0.311707, 0.324872, 0.328603, 0.321458, 0.324872, 0.390993, 0.339168, 0.349426, 0.30533, 0.275179, 0.196879, 0.225814, 0.203355, 0.173081, 0.17593, 0.229226, 0.324872, 0.275179, 0.318242, 0.321458, 0.359901, 0.278302, 0.339168, 0.31487, 0.31487, 0.342579, 0.271506, 0.356642, 0.359901, 0.433034, 0.433034, 0.433034, 0.366687, 0.374039, 0.454136, 0.454136, 0.461924, 0.422041, 0.51388, 0.465241, 0.390993, 0.356642, 0.444081, 0.380708, 0.390993, 0.398279, 0.321458, 0.40511, 0.440853, 0.335645, 0.257454, 0.225814, 0.318242, 0.318242, 0.318242, 0.308712, 0.311707, 0.30533, 0.308712, 0.321458, 0.25406, 0.295083, 0.332115, 0.257454, 0.31487, 0.31487, 0.311707, 0.390993, 0.377384, 0.271506, 0.359901, 0.433034, 0.5017, 0.5017, 0.58069, 0.58069, 0.570702, 0.497853, 0.521092, 0.444081, 0.356642, 0.4292, 0.476583, 0.486429, 0.570702, 0.585406, 0.632174, 0.525368, 0.56648, 0.480142, 0.553315, 0.553315, 0.56648, 0.480142, 0.465241, 0.36309, 0.36309, 0.377384, 0.377384, 0.36309, 0.370445, 0.458154, 0.5017, 0.483068, 0.472492, 0.472492, 0.468512, 0.346032, 0.433034, 0.318242, 0.394753, 0.377384, 0.30533, 0.206376, 0.31487, 0.324872, 0.458154, 0.461924, 0.458154, 0.497853, 0.418646, 0.408655, 0.4292, 0.418646, 0.394753, 0.295083, 0.232838, 0.232838, 0.291804, 0.291804, 0.281712, 0.295083, 0.332115, 0.408655, 0.509769, 0.476583, 0.5017, 0.480142, 0.450668, 0.356642, 0.311707, 0.318242, 0.4292, 0.398279, 0.401658, 0.4292, 0.461924, 0.534167, 0.534167, 0.570702, 0.613573, 0.728858, 0.716283, 0.712013, 0.675549, 0.680603, 0.585406, 0.465241, 0.387226, 0.349426, 0.447574, 0.541878, 0.618285, 0.59014, 0.59014, 0.505461, 0.521092, 0.604312, 0.59917, 0.604312, 0.521092, 0.418646, 0.390993, 0.422041, 0.41194, 0.41194, 0.321458, 0.387226, 0.476583, 0.549308, 0.521092, 0.433034, 0.335645, 0.346032, 0.349426, 0.346032, 0.332115, 0.311707, 0.321458, 0.324872, 0.332115, 0.398279, 0.394753, 0.335645, 0.219301, 0.216401, 0.243554, 0.25406, 0.257454, 0.236433, 0.173081, 0.25406, 0.356642, 0.440853, 0.366687, 0.359901, 0.291804, 0.301917, 0.284882, 0.18812, 0.21291, 0.216401, 0.222385, 0.264545, 0.321458, 0.41194, 0.447574, 0.414856, 0.497853, 0.476583, 0.465241, 0.525368, 0.505461, 0.440853, 0.414856, 0.486429, 0.450668, 0.545602, 0.680603], '')</t>
  </si>
  <si>
    <t>[26, 28, 29, 30, 31, 33, 34, 35, 36, 188, 222, 223, 224, 225, 226, 228, 234, 235, 236, 237, 238, 240, 241, 242, 252, 284, 286, 297, 298, 299, 300, 301, 302, 303, 304, 305, 306, 311, 312, 313, 314, 315, 316, 317, 318, 319, 320, 329, 330, 371, 372, 377, 378]</t>
  </si>
  <si>
    <t xml:space="preserve">F5S2M1|F5S2M1_9ENTR Lipoprotein OS=Enterobacter hormaechei ATCC 49162 </t>
  </si>
  <si>
    <t>([0.013265, 0.014783, 0.011106, 0.009294, 0.010131, 0.013265, 0.009728, 0.010372, 0.013613, 0.018787, 0.023087, 0.038042, 0.020522, 0.014315, 0.031287, 0.034884, 0.019401, 0.029376, 0.038042, 0.067594, 0.106997, 0.134866, 0.102787, 0.116183, 0.182256, 0.216401, 0.229226, 0.332115, 0.268042, 0.219301, 0.209395, 0.206376, 0.17593, 0.278302, 0.349426, 0.321458, 0.394753, 0.42561, 0.444081, 0.436924, 0.390993, 0.390993, 0.346032, 0.339168, 0.36309, 0.352862, 0.346032, 0.301917, 0.26085, 0.332115, 0.281712, 0.25031, 0.25031, 0.167087, 0.167087, 0.098513, 0.090864, 0.047319, 0.051831, 0.035586, 0.020876, 0.026338, 0.027463, 0.026338, 0.037156, 0.036378, 0.028695, 0.022306, 0.020876, 0.0198, 0.018106, 0.029376, 0.027463], '')</t>
  </si>
  <si>
    <t xml:space="preserve">F5S2M2|F5S2M2_9ENTR Bacterial transferase hexapeptide domain protein OS=Enterobacter hormaechei ATCC 49162 </t>
  </si>
  <si>
    <t>([0.257454, 0.311707, 0.18812, 0.219301, 0.158265, 0.083462, 0.044297, 0.029376, 0.030611, 0.022306, 0.016528, 0.016021, 0.009865, 0.010509, 0.013265, 0.016528, 0.021381, 0.010372, 0.009096, 0.007091, 0.005318, 0.00515, 0.005503, 0.005503, 0.00558, 0.007091, 0.007555, 0.007495, 0.011903, 0.014783, 0.024393, 0.044297, 0.067594, 0.127496, 0.071867, 0.085092, 0.042364, 0.06184, 0.100716, 0.122885, 0.179055, 0.196879, 0.132295, 0.06184, 0.111485, 0.118441, 0.069024, 0.125101, 0.182256, 0.129801, 0.127496, 0.134866, 0.088832, 0.085092, 0.044297, 0.038042, 0.06312, 0.064632, 0.037156, 0.037156, 0.020522, 0.020876, 0.032017, 0.054297, 0.06312, 0.0704, 0.035586, 0.035586, 0.028107, 0.020876, 0.025316, 0.019401, 0.018787, 0.030611, 0.032677, 0.032677, 0.064632, 0.058088, 0.102787, 0.155435, 0.127496, 0.134866, 0.134866, 0.088832, 0.086953, 0.137348, 0.127496, 0.206376, 0.281712, 0.222385, 0.332115, 0.36309, 0.418646, 0.41194, 0.414856, 0.433034, 0.444081, 0.339168, 0.232838, 0.232838, 0.25031, 0.335645, 0.356642, 0.359901, 0.359901, 0.349426, 0.349426, 0.346032, 0.278302, 0.232838, 0.243554, 0.232838, 0.203355, 0.139895, 0.147574, 0.081712, 0.067594, 0.125101, 0.203355, 0.229226, 0.158265, 0.102787, 0.092881, 0.111485, 0.10481, 0.158265, 0.098513, 0.059222, 0.035586, 0.06184, 0.079919, 0.090864, 0.050641, 0.034068, 0.055536, 0.059222, 0.11371, 0.078022, 0.055536, 0.030611, 0.045352, 0.06312, 0.090864, 0.094817, 0.074921, 0.050641, 0.060549, 0.111485, 0.182256, 0.25406, 0.239899, 0.167087, 0.243554, 0.332115, 0.394753, 0.298791, 0.206376, 0.127496, 0.118441, 0.144935, 0.229226, 0.26085, 0.229226, 0.229226, 0.236433, 0.229226, 0.295083, 0.298791, 0.209395, 0.196879, 0.216401, 0.18812, 0.284882, 0.185198, 0.196879, 0.196879, 0.203355, 0.278302, 0.275179, 0.356642, 0.328603, 0.342579, 0.321458, 0.308712, 0.25031, 0.239899, 0.229226, 0.222385, 0.203355, 0.298791, 0.219301, 0.139895, 0.17593, 0.167087, 0.264545, 0.26085, 0.268042, 0.349426, 0.359901, 0.472492, 0.458154, 0.476583, 0.444081, 0.408655, 0.494003, 0.575842, 0.562014, 0.754692, 0.759478, 0.724957], '')</t>
  </si>
  <si>
    <t>[205, 206, 207, 208, 209]</t>
  </si>
  <si>
    <t xml:space="preserve">F5S2M3|F5S2M3_9ENTR DUF1488 domain-containing protein OS=Enterobacter hormaechei ATCC 49162 </t>
  </si>
  <si>
    <t>([0.408655, 0.301917, 0.196879, 0.25406, 0.308712, 0.342579, 0.356642, 0.384043, 0.380708, 0.332115, 0.271506, 0.196879, 0.222385, 0.164327, 0.118441, 0.127496, 0.125101, 0.21291, 0.158265, 0.15284, 0.10481, 0.098513, 0.096677, 0.142424, 0.085092, 0.073402, 0.06184, 0.071867, 0.071867, 0.048328, 0.042364, 0.074921, 0.122885, 0.05306, 0.081712, 0.134866, 0.182256, 0.203355, 0.229226, 0.17593, 0.155435, 0.179055, 0.100716, 0.100716, 0.122885, 0.18812, 0.182256, 0.127496, 0.127496, 0.074921, 0.132295, 0.21291, 0.219301, 0.216401, 0.31487, 0.321458, 0.236433, 0.173081, 0.147574, 0.132295, 0.209395, 0.232838, 0.308712, 0.422041, 0.521092, 0.509769, 0.505461, 0.4292, 0.454136, 0.356642, 0.359901, 0.342579, 0.308712, 0.268042, 0.268042, 0.243554, 0.196879, 0.275179, 0.349426, 0.349426, 0.291804, 0.239899], '')</t>
  </si>
  <si>
    <t>[64, 65, 66]</t>
  </si>
  <si>
    <t xml:space="preserve">F5S2M6|F5S2M6_9ENTR Topoisomerase DNA-binding C4 zinc finger domain protein OS=Enterobacter hormaechei ATCC 49162 </t>
  </si>
  <si>
    <t>([0.15284, 0.196879, 0.26085, 0.332115, 0.137348, 0.196879, 0.232838, 0.100716, 0.122885, 0.127496, 0.155435, 0.122885, 0.10481, 0.073402, 0.076542, 0.088832, 0.132295, 0.206376, 0.196879, 0.25031, 0.278302, 0.196879, 0.142424, 0.129801, 0.038042, 0.109221, 0.090864, 0.051831, 0.155435, 0.167087, 0.073402, 0.073402, 0.066181, 0.06312, 0.096677, 0.106997, 0.0704, 0.069024, 0.069024, 0.073402, 0.06312, 0.058088, 0.100716, 0.139895, 0.094817, 0.179055, 0.179055, 0.127496, 0.139895, 0.129801, 0.120615, 0.275179, 0.194234, 0.127496, 0.191378, 0.11371, 0.034884, 0.054297, 0.054297, 0.059222, 0.036378, 0.036378, 0.022667, 0.023534, 0.024826, 0.036378, 0.055536, 0.030611, 0.046336, 0.06312, 0.032677, 0.022667, 0.021381, 0.012491, 0.030611, 0.027463, 0.028695, 0.094817, 0.102787, 0.034884, 0.034884, 0.054297, 0.064632, 0.106997, 0.106997, 0.069024, 0.074921, 0.071867, 0.142424, 0.15284, 0.179055, 0.268042, 0.308712, 0.243554, 0.390993, 0.219301, 0.236433, 0.328603, 0.139895, 0.137348, 0.301917, 0.288399, 0.295083, 0.225814, 0.167087, 0.167087, 0.232838, 0.222385, 0.222385, 0.206376, 0.127496, 0.118441, 0.116183, 0.134866, 0.116183, 0.132295, 0.288399, 0.11371, 0.118441, 0.278302, 0.18812, 0.206376, 0.219301, 0.081712, 0.125101, 0.100716, 0.0704, 0.045352, 0.045352, 0.025762, 0.024393, 0.048328, 0.034068, 0.030003, 0.028695, 0.036378, 0.014075, 0.016257, 0.045352, 0.015344, 0.016021, 0.016021, 0.016257, 0.01078, 0.018787, 0.013437, 0.022667, 0.030003, 0.043307, 0.042364, 0.066181, 0.069024, 0.058088, 0.05306, 0.06184, 0.06312, 0.051831, 0.05306, 0.038042, 0.037156, 0.109221, 0.106997, 0.06184, 0.05306, 0.079919, 0.137348, 0.144935, 0.134866, 0.120615, 0.129801, 0.109221, 0.106997, 0.083462, 0.067594, 0.088832, 0.0704, 0.049374, 0.083462, 0.275179, 0.281712], '')</t>
  </si>
  <si>
    <t xml:space="preserve">F5S2M7|F5S2M7_9ENTR Protein Smg OS=Enterobacter hormaechei ATCC 49162 </t>
  </si>
  <si>
    <t>([0.007259, 0.005992, 0.004921, 0.006245, 0.008723, 0.013016, 0.014075, 0.022306, 0.021816, 0.030003, 0.024393, 0.035586, 0.079919, 0.079919, 0.111485, 0.109221, 0.142424, 0.206376, 0.30533, 0.324872, 0.311707, 0.318242, 0.374039, 0.472492, 0.352862, 0.366687, 0.328603, 0.387226, 0.377384, 0.324872, 0.219301, 0.30533, 0.25406, 0.161087, 0.116183, 0.06312, 0.06312, 0.067594, 0.069024, 0.034884, 0.050641, 0.05306, 0.026338, 0.034068, 0.038042, 0.085092, 0.03976, 0.034884, 0.034884, 0.03976, 0.054297, 0.102787, 0.054297, 0.055536, 0.096677, 0.137348, 0.271506, 0.268042, 0.25031, 0.18812, 0.264545, 0.203355, 0.11371, 0.196879, 0.161087, 0.170161, 0.194234, 0.21291, 0.275179, 0.232838, 0.125101, 0.17593, 0.142424, 0.222385, 0.18812, 0.17593, 0.164327, 0.066181, 0.066181, 0.037156, 0.028107, 0.018415, 0.038042, 0.073402, 0.037156, 0.048328, 0.025762, 0.013821, 0.021381, 0.011518, 0.013821, 0.023963, 0.020165, 0.028695, 0.021816, 0.021816, 0.014075, 0.016257, 0.029376, 0.034068, 0.046336, 0.079919, 0.081712, 0.078022, 0.078022, 0.118441, 0.127496, 0.100716, 0.18812, 0.109221, 0.200174, 0.191378, 0.11371, 0.116183, 0.048328, 0.040537, 0.035586, 0.037156, 0.023963, 0.017447, 0.015694, 0.01078, 0.013265, 0.01227, 0.013437, 0.012727, 0.010509, 0.010509, 0.0198, 0.014586, 0.013821, 0.012727, 0.01204, 0.015078, 0.018106, 0.040537, 0.036378, 0.037156, 0.031287, 0.048328, 0.047319, 0.088832, 0.194234, 0.185198, 0.243554, 0.132295, 0.127496, 0.161087, 0.118441, 0.090864, 0.092881, 0.15284, 0.118441, 0.086953, 0.100716, 0.055536, 0.026338], '')</t>
  </si>
  <si>
    <t xml:space="preserve">F5S2M8|F5S2M8_9ENTR Smf protein OS=Enterobacter hormaechei ATCC 49162 </t>
  </si>
  <si>
    <t>([0.51388, 0.335645, 0.232838, 0.264545, 0.185198, 0.118441, 0.161087, 0.106997, 0.132295, 0.155435, 0.11371, 0.079919, 0.096677, 0.098513, 0.085092, 0.069024, 0.050641, 0.051831, 0.043307, 0.034884, 0.034068, 0.059222, 0.0704, 0.069024, 0.069024, 0.122885, 0.173081, 0.164327, 0.191378, 0.194234, 0.173081, 0.268042, 0.335645, 0.264545, 0.25406, 0.298791, 0.308712, 0.398279, 0.30533, 0.291804, 0.291804, 0.275179, 0.275179, 0.328603, 0.349426, 0.352862, 0.229226, 0.155435, 0.147574, 0.116183, 0.106997, 0.139895, 0.125101, 0.161087, 0.144935, 0.158265, 0.144935, 0.164327, 0.100716, 0.17593, 0.10481, 0.073402, 0.083462, 0.086953, 0.106997, 0.161087, 0.173081, 0.278302, 0.301917, 0.209395, 0.328603, 0.301917, 0.291804, 0.301917, 0.31487, 0.401658, 0.268042, 0.301917, 0.335645, 0.335645, 0.229226, 0.328603, 0.422041, 0.311707, 0.342579, 0.342579, 0.219301, 0.239899, 0.239899, 0.298791, 0.301917, 0.185198, 0.155435, 0.144935, 0.142424, 0.118441, 0.078022, 0.161087, 0.090864, 0.042364, 0.079919, 0.129801, 0.106997, 0.111485, 0.116183, 0.079919, 0.050641, 0.069024, 0.056825, 0.055536, 0.067594, 0.094817, 0.203355, 0.268042, 0.173081, 0.10481, 0.109221, 0.173081, 0.164327, 0.137348, 0.21291, 0.203355, 0.179055, 0.137348, 0.125101, 0.209395, 0.25031, 0.225814, 0.288399, 0.298791, 0.232838, 0.236433, 0.158265, 0.142424, 0.085092, 0.161087, 0.239899, 0.239899, 0.147574, 0.125101, 0.144935, 0.144935, 0.086953, 0.111485, 0.182256, 0.127496, 0.098513, 0.092881, 0.15284, 0.132295, 0.10481, 0.096677, 0.094817, 0.15008, 0.144935, 0.225814, 0.216401, 0.216401, 0.155435, 0.206376, 0.173081, 0.167087, 0.167087, 0.264545, 0.25406, 0.173081, 0.142424, 0.164327, 0.098513, 0.054297, 0.078022, 0.092881, 0.15008, 0.15284, 0.182256, 0.111485, 0.066181, 0.054297, 0.060549, 0.096677, 0.067594, 0.058088, 0.081712, 0.078022, 0.079919, 0.079919, 0.109221, 0.120615, 0.081712, 0.134866, 0.229226, 0.118441, 0.116183, 0.069024, 0.066181, 0.064632, 0.132295, 0.232838, 0.26085, 0.278302, 0.271506, 0.366687, 0.349426, 0.41194, 0.414856, 0.398279, 0.408655, 0.440853, 0.444081, 0.422041, 0.422041, 0.41194, 0.433034, 0.433034, 0.534167, 0.538167, 0.468512, 0.352862, 0.257454, 0.194234, 0.182256, 0.155435, 0.127496, 0.137348, 0.116183, 0.116183, 0.116183, 0.109221, 0.066181, 0.074921, 0.132295, 0.116183, 0.116183, 0.11371, 0.098513, 0.056825, 0.06312, 0.098513, 0.155435, 0.21291, 0.295083, 0.21291, 0.144935, 0.147574, 0.15284, 0.179055, 0.182256, 0.209395, 0.137348, 0.209395, 0.288399, 0.308712, 0.339168, 0.264545, 0.36309, 0.390993, 0.509769, 0.5017, 0.394753, 0.311707, 0.219301, 0.203355, 0.275179, 0.384043, 0.380708, 0.480142, 0.36309, 0.295083, 0.275179, 0.278302, 0.278302, 0.278302, 0.26085, 0.173081, 0.167087, 0.167087, 0.17593, 0.094817, 0.092881, 0.096677, 0.15284, 0.161087, 0.167087, 0.098513, 0.059222, 0.073402, 0.074921, 0.134866, 0.18812, 0.182256, 0.26085, 0.25406, 0.247041, 0.15008, 0.229226, 0.31487, 0.31487, 0.308712, 0.40511, 0.370445, 0.390993, 0.359901, 0.356642, 0.384043, 0.36309, 0.480142, 0.472492, 0.366687, 0.268042, 0.239899, 0.247041, 0.182256, 0.18812, 0.196879, 0.298791, 0.229226, 0.239899, 0.25406, 0.185198, 0.18812, 0.15284, 0.155435, 0.155435, 0.247041, 0.209395, 0.291804, 0.26085, 0.264545, 0.380708, 0.398279, 0.461924, 0.380708, 0.461924, 0.390993, 0.349426, 0.339168, 0.328603, 0.239899, 0.219301, 0.206376, 0.206376, 0.18812, 0.225814, 0.257454, 0.158265, 0.100716, 0.102787, 0.086953, 0.056825, 0.056825, 0.086953, 0.071867, 0.06312, 0.038042, 0.056825, 0.038042, 0.035586, 0.056825, 0.079919, 0.047319, 0.083462, 0.048328, 0.079919, 0.090864, 0.094817, 0.167087, 0.185198, 0.120615, 0.094817, 0.116183, 0.076542, 0.059222, 0.043307, 0.066181, 0.086953, 0.069024, 0.11371, 0.086953, 0.064632], '')</t>
  </si>
  <si>
    <t>[0, 214, 215, 256, 257]</t>
  </si>
  <si>
    <t xml:space="preserve">F5S2N2|F5S2N2_9ENTR Trk system potassium uptake protein TrkA OS=Enterobacter hormaechei ATCC 49162 </t>
  </si>
  <si>
    <t>([0.035586, 0.055536, 0.078022, 0.11371, 0.076542, 0.081712, 0.118441, 0.155435, 0.11371, 0.094817, 0.11371, 0.15008, 0.161087, 0.25406, 0.346032, 0.342579, 0.4292, 0.342579, 0.308712, 0.321458, 0.318242, 0.394753, 0.394753, 0.408655, 0.401658, 0.394753, 0.422041, 0.339168, 0.239899, 0.332115, 0.408655, 0.40511, 0.281712, 0.281712, 0.185198, 0.173081, 0.191378, 0.127496, 0.209395, 0.271506, 0.264545, 0.25406, 0.239899, 0.247041, 0.268042, 0.268042, 0.284882, 0.200174, 0.264545, 0.370445, 0.321458, 0.30533, 0.275179, 0.398279, 0.398279, 0.450668, 0.465241, 0.494003, 0.476583, 0.390993, 0.359901, 0.281712, 0.291804, 0.291804, 0.288399, 0.268042, 0.288399, 0.366687, 0.468512, 0.42561, 0.335645, 0.339168, 0.278302, 0.324872, 0.243554, 0.196879, 0.155435, 0.144935, 0.11371, 0.098513, 0.155435, 0.194234, 0.295083, 0.301917, 0.301917, 0.206376, 0.167087, 0.15284, 0.086953, 0.079919, 0.10481, 0.179055, 0.222385, 0.203355, 0.134866, 0.194234, 0.236433, 0.291804, 0.308712, 0.394753, 0.422041, 0.298791, 0.30533, 0.275179, 0.278302, 0.247041, 0.271506, 0.335645, 0.243554, 0.349426, 0.352862, 0.268042, 0.155435, 0.122885, 0.219301, 0.301917, 0.31487, 0.21291, 0.179055, 0.100716, 0.109221, 0.173081, 0.18812, 0.109221, 0.111485, 0.058088, 0.038858, 0.067594, 0.030611, 0.067594, 0.06184, 0.047319, 0.046336, 0.088832, 0.0704, 0.036378, 0.035586, 0.017447, 0.023534, 0.03976, 0.0704, 0.064632, 0.040537, 0.073402, 0.073402, 0.059222, 0.066181, 0.074921, 0.067594, 0.094817, 0.044297, 0.025316, 0.030611, 0.054297, 0.059222, 0.05306, 0.046336, 0.041405, 0.092881, 0.092881, 0.047319, 0.048328, 0.051831, 0.06312, 0.06184, 0.116183, 0.147574, 0.173081, 0.264545, 0.275179, 0.21291, 0.31487, 0.414856, 0.418646, 0.346032, 0.284882, 0.339168, 0.339168, 0.232838, 0.219301, 0.26085, 0.359901, 0.359901, 0.380708, 0.324872, 0.324872, 0.339168, 0.339168, 0.380708, 0.352862, 0.356642, 0.356642, 0.271506, 0.278302, 0.243554, 0.31487, 0.36309, 0.414856, 0.4292, 0.433034, 0.321458, 0.219301, 0.179055, 0.15008, 0.129801, 0.216401, 0.225814, 0.120615, 0.111485, 0.092881, 0.058088, 0.041405, 0.076542, 0.132295, 0.0704, 0.092881, 0.092881, 0.047319, 0.047319, 0.074921, 0.170161, 0.185198, 0.275179, 0.308712, 0.247041, 0.203355, 0.122885, 0.076542, 0.134866, 0.132295, 0.155435, 0.236433, 0.18812, 0.185198, 0.142424, 0.216401, 0.132295, 0.109221, 0.179055, 0.164327, 0.100716, 0.090864, 0.15284, 0.164327, 0.098513, 0.167087, 0.142424, 0.216401, 0.200174, 0.127496, 0.142424, 0.144935, 0.144935, 0.239899, 0.25406, 0.288399, 0.257454, 0.349426, 0.401658, 0.308712, 0.275179, 0.380708, 0.36309, 0.275179, 0.271506, 0.377384, 0.380708, 0.359901, 0.291804, 0.271506, 0.278302, 0.257454, 0.268042, 0.219301, 0.209395, 0.21291, 0.219301, 0.268042, 0.179055, 0.102787, 0.142424, 0.182256, 0.182256, 0.194234, 0.191378, 0.191378, 0.185198, 0.122885, 0.209395, 0.194234, 0.194234, 0.18812, 0.161087, 0.100716, 0.127496, 0.134866, 0.137348, 0.139895, 0.139895, 0.185198, 0.281712, 0.216401, 0.173081, 0.161087, 0.125101, 0.173081, 0.100716, 0.078022, 0.120615, 0.111485, 0.15008, 0.243554, 0.30533, 0.335645, 0.408655, 0.324872, 0.278302, 0.196879, 0.118441, 0.060549, 0.079919, 0.073402, 0.125101, 0.127496, 0.076542, 0.059222, 0.079919, 0.078022, 0.06184, 0.066181, 0.064632, 0.083462, 0.05306, 0.036378, 0.03976, 0.022667, 0.028695, 0.020522, 0.032017, 0.069024, 0.127496, 0.125101, 0.10481, 0.111485, 0.074921, 0.127496, 0.155435, 0.086953, 0.085092, 0.132295, 0.132295, 0.085092, 0.085092, 0.125101, 0.173081, 0.173081, 0.170161, 0.137348, 0.21291, 0.144935, 0.120615, 0.116183, 0.06184, 0.076542, 0.073402, 0.127496, 0.079919, 0.078022, 0.147574, 0.196879, 0.120615, 0.125101, 0.158265, 0.10481, 0.086953, 0.111485, 0.102787, 0.185198, 0.275179, 0.281712, 0.366687, 0.366687, 0.370445, 0.387226, 0.308712, 0.308712, 0.311707, 0.352862, 0.288399, 0.281712, 0.332115, 0.328603, 0.311707, 0.25031, 0.359901, 0.4292, 0.418646, 0.4292, 0.318242, 0.203355, 0.194234, 0.158265, 0.102787, 0.06312, 0.10481, 0.158265, 0.170161, 0.179055, 0.144935, 0.196879, 0.111485, 0.081712, 0.155435, 0.164327, 0.268042, 0.144935, 0.120615, 0.067594, 0.0704, 0.132295, 0.216401, 0.229226, 0.271506, 0.271506, 0.25406, 0.216401, 0.129801, 0.067594, 0.067594, 0.116183, 0.139895, 0.219301, 0.15284, 0.083462, 0.081712, 0.079919, 0.094817, 0.102787, 0.179055, 0.100716, 0.049374, 0.051831, 0.060549, 0.056825, 0.11371, 0.102787, 0.066181, 0.073402, 0.106997, 0.081712, 0.056825, 0.043307, 0.032017, 0.059222, 0.100716, 0.067594, 0.038858, 0.060549], '')</t>
  </si>
  <si>
    <t xml:space="preserve">F5S2N4|F5S2N4_9ENTR Alternative ribosome-rescue factor A OS=Enterobacter hormaechei ATCC 49162 </t>
  </si>
  <si>
    <t>([0.653063, 0.505461, 0.545602, 0.56648, 0.613573, 0.59014, 0.5017, 0.450668, 0.447574, 0.390993, 0.339168, 0.384043, 0.41194, 0.444081, 0.359901, 0.359901, 0.36309, 0.356642, 0.366687, 0.284882, 0.288399, 0.284882, 0.374039, 0.374039, 0.380708, 0.36309, 0.394753, 0.465241, 0.517562, 0.450668, 0.447574, 0.538167, 0.521092, 0.525368, 0.497853, 0.604312, 0.690604, 0.690604, 0.690604, 0.671169, 0.784345, 0.661982, 0.648219, 0.59508, 0.58069, 0.56648, 0.58069, 0.585406, 0.553315, 0.575842, 0.712013, 0.685117, 0.549308, 0.541878, 0.541878, 0.534167, 0.436924, 0.461924, 0.390993, 0.377384, 0.324872, 0.284882, 0.36309, 0.339168, 0.346032, 0.321458, 0.295083, 0.25406, 0.200174, 0.196879, 0.134866, 0.081712], '')</t>
  </si>
  <si>
    <t>[0, 1, 2, 3, 4, 5, 6, 28, 31, 32, 33, 35, 36, 37, 38, 39, 40, 41, 42, 43, 44, 45, 46, 47, 48, 49, 50, 51, 52, 53, 54, 55]</t>
  </si>
  <si>
    <t xml:space="preserve">F5S2N5|F5S2N5_9ENTR MerR family transcriptional regulator OS=Enterobacter hormaechei ATCC 49162 </t>
  </si>
  <si>
    <t>([0.0704, 0.120615, 0.085092, 0.120615, 0.191378, 0.232838, 0.271506, 0.206376, 0.229226, 0.179055, 0.142424, 0.173081, 0.236433, 0.247041, 0.335645, 0.30533, 0.21291, 0.301917, 0.328603, 0.342579, 0.359901, 0.380708, 0.370445, 0.450668, 0.444081, 0.41194, 0.30533, 0.295083, 0.298791, 0.225814, 0.308712, 0.394753, 0.390993, 0.401658, 0.318242, 0.318242, 0.342579, 0.346032, 0.335645, 0.236433, 0.155435, 0.209395, 0.147574, 0.125101, 0.11371, 0.118441, 0.073402, 0.132295, 0.076542, 0.125101, 0.120615, 0.127496, 0.120615, 0.0704, 0.066181, 0.11371, 0.0704, 0.044297, 0.071867, 0.045352, 0.081712, 0.079919, 0.086953, 0.158265, 0.191378, 0.200174, 0.196879, 0.278302, 0.182256, 0.281712, 0.291804, 0.366687, 0.349426, 0.349426, 0.349426, 0.295083, 0.284882, 0.332115, 0.40511, 0.328603, 0.414856, 0.433034, 0.450668, 0.454136, 0.394753, 0.377384, 0.295083, 0.295083, 0.30533, 0.324872, 0.324872, 0.318242, 0.295083, 0.30533, 0.301917, 0.374039, 0.356642, 0.356642, 0.380708, 0.308712, 0.394753, 0.394753, 0.356642, 0.324872, 0.219301, 0.247041, 0.25406, 0.30533, 0.30533, 0.288399, 0.366687, 0.301917, 0.225814, 0.15008, 0.15008, 0.102787, 0.064632, 0.111485, 0.094817, 0.060549, 0.10481, 0.100716, 0.094817, 0.092881, 0.155435, 0.239899, 0.25031, 0.25031, 0.278302, 0.275179, 0.167087, 0.144935, 0.170161, 0.216401, 0.31487, 0.291804, 0.359901, 0.447574, 0.401658, 0.414856, 0.541878], '')</t>
  </si>
  <si>
    <t>[140]</t>
  </si>
  <si>
    <t xml:space="preserve">F5S2N6|F5S2N6_9ENTR DnaJ homologue subfamily C member 28 conserved domain-containing protein OS=Enterobacter hormaechei ATCC 49162 </t>
  </si>
  <si>
    <t>([0.090864, 0.050641, 0.034068, 0.056825, 0.064632, 0.046336, 0.069024, 0.088832, 0.111485, 0.144935, 0.096677, 0.118441, 0.209395, 0.206376, 0.31487, 0.30533, 0.291804, 0.40511, 0.440853, 0.461924, 0.398279, 0.339168, 0.352862, 0.440853, 0.440853, 0.476583, 0.562014, 0.549308, 0.483068, 0.517562, 0.545602, 0.699094, 0.585406, 0.553315, 0.626927, 0.585406, 0.483068, 0.472492, 0.394753, 0.308712, 0.268042, 0.352862, 0.390993, 0.468512, 0.384043, 0.298791, 0.321458, 0.356642, 0.370445, 0.356642, 0.335645, 0.31487, 0.291804, 0.377384, 0.401658, 0.401658, 0.339168, 0.436924, 0.374039, 0.42561, 0.51388, 0.440853, 0.352862, 0.370445, 0.370445, 0.359901, 0.436924, 0.394753, 0.370445, 0.366687, 0.480142, 0.454136, 0.335645, 0.349426, 0.349426, 0.25406, 0.275179, 0.321458, 0.298791, 0.298791, 0.301917, 0.219301, 0.209395, 0.298791, 0.225814, 0.219301, 0.225814, 0.216401, 0.232838, 0.232838, 0.225814, 0.173081, 0.17593, 0.281712, 0.291804, 0.18812, 0.200174, 0.206376, 0.219301, 0.243554, 0.239899, 0.26085, 0.346032, 0.422041, 0.339168, 0.394753, 0.414856, 0.486429, 0.41194, 0.41194, 0.418646, 0.4292, 0.440853, 0.4292, 0.398279, 0.36309, 0.461924, 0.545602, 0.517562, 0.490133, 0.444081, 0.575842], '')</t>
  </si>
  <si>
    <t>[26, 27, 29, 30, 31, 32, 33, 34, 35, 60, 117, 118, 121]</t>
  </si>
  <si>
    <t xml:space="preserve">F5S2R3|F5S2R3_9ENTR Leader peptidase HopD OS=Enterobacter hormaechei ATCC 49162 </t>
  </si>
  <si>
    <t>([0.088832, 0.11371, 0.074921, 0.034884, 0.025762, 0.034068, 0.019401, 0.030611, 0.015344, 0.01078, 0.008723, 0.007177, 0.004921, 0.003924, 0.003431, 0.00246, 0.002336, 0.001743, 0.001597, 0.000945, 0.000833, 0.001305, 0.001383, 0.001748, 0.001675, 0.002138, 0.002276, 0.00316, 0.002035, 0.002327, 0.003478, 0.004921, 0.007259, 0.006795, 0.007645, 0.006795, 0.011518, 0.00777, 0.006482, 0.006245, 0.009401, 0.013613, 0.008723, 0.005872, 0.003864, 0.005992, 0.004315, 0.003177, 0.002327, 0.003109, 0.004646, 0.004431, 0.002761, 0.001936, 0.003405, 0.004513, 0.005011, 0.003607, 0.00389, 0.005318, 0.006701, 0.005318, 0.004646, 0.006482, 0.006142, 0.007877, 0.007422, 0.006567, 0.007555, 0.008409, 0.005932, 0.003757, 0.002503, 0.003821, 0.003671, 0.003405, 0.00246, 0.001906, 0.001855, 0.002482, 0.002512, 0.003212, 0.003804, 0.003607, 0.003607, 0.003405, 0.003821, 0.003997, 0.004358, 0.004976, 0.004414, 0.004577, 0.005799, 0.007259, 0.005223, 0.007555, 0.006533, 0.006245, 0.008895, 0.012727, 0.007645, 0.005734, 0.00407, 0.002881, 0.003821, 0.002705, 0.003079, 0.002623, 0.001722, 0.002014, 0.001649, 0.002194, 0.002194, 0.002057, 0.002057, 0.002078, 0.001434, 0.001142, 0.001172, 0.001288, 0.001103, 0.001202, 0.00155, 0.00146, 0.001335, 0.001271, 0.002035, 0.003053, 0.003478, 0.004835, 0.00543, 0.004483, 0.005223, 0.007645, 0.010509, 0.008276, 0.014586, 0.011903, 0.022306, 0.05306, 0.020165, 0.014315, 0.0198, 0.016021, 0.022306, 0.054297, 0.024393, 0.012727, 0.008525, 0.008525, 0.005932, 0.007422, 0.01078, 0.007177, 0.004835, 0.004646, 0.004247, 0.004247, 0.004646, 0.003963, 0.003014, 0.00389, 0.004646, 0.004483, 0.004358, 0.004135, 0.003177, 0.003963, 0.004835], '')</t>
  </si>
  <si>
    <t xml:space="preserve">F5S2R5|F5S2R5_9ENTR Bacterioferritin-associated ferredoxin OS=Enterobacter hormaechei ATCC 49162 </t>
  </si>
  <si>
    <t>([0.011518, 0.017797, 0.026338, 0.019401, 0.029376, 0.03976, 0.042364, 0.033407, 0.045352, 0.058088, 0.038042, 0.041405, 0.085092, 0.127496, 0.229226, 0.209395, 0.324872, 0.311707, 0.232838, 0.311707, 0.311707, 0.200174, 0.142424, 0.167087, 0.170161, 0.164327, 0.17593, 0.200174, 0.161087, 0.155435, 0.158265, 0.142424, 0.096677, 0.085092, 0.073402, 0.060549, 0.116183, 0.120615, 0.076542, 0.111485, 0.10481, 0.111485, 0.18812, 0.17593, 0.134866, 0.194234, 0.129801, 0.144935, 0.15008, 0.164327, 0.167087, 0.170161, 0.209395, 0.25406, 0.222385, 0.229226, 0.236433, 0.200174, 0.164327, 0.225814, 0.222385, 0.194234, 0.139895, 0.098513], '')</t>
  </si>
  <si>
    <t xml:space="preserve">F5S2S2|F5S2S2_9ENTR YheO domain protein OS=Enterobacter hormaechei ATCC 49162 </t>
  </si>
  <si>
    <t>([0.42561, 0.486429, 0.374039, 0.408655, 0.318242, 0.243554, 0.278302, 0.318242, 0.342579, 0.401658, 0.308712, 0.346032, 0.36309, 0.366687, 0.374039, 0.346032, 0.433034, 0.342579, 0.25031, 0.229226, 0.225814, 0.147574, 0.147574, 0.18812, 0.132295, 0.144935, 0.216401, 0.209395, 0.129801, 0.106997, 0.071867, 0.083462, 0.046336, 0.042364, 0.040537, 0.038858, 0.045352, 0.049374, 0.049374, 0.055536, 0.033407, 0.033407, 0.059222, 0.031287, 0.041405, 0.066181, 0.058088, 0.055536, 0.032677, 0.055536, 0.055536, 0.03976, 0.069024, 0.069024, 0.058088, 0.06312, 0.06312, 0.118441, 0.106997, 0.173081, 0.229226, 0.311707, 0.308712, 0.222385, 0.308712, 0.291804, 0.318242, 0.31487, 0.321458, 0.414856, 0.335645, 0.335645, 0.339168, 0.339168, 0.394753, 0.342579, 0.332115, 0.342579, 0.295083, 0.298791, 0.295083, 0.268042, 0.275179, 0.278302, 0.36309, 0.298791, 0.301917, 0.264545, 0.271506, 0.18812, 0.100716, 0.161087, 0.18812, 0.232838, 0.229226, 0.257454, 0.335645, 0.271506, 0.182256, 0.182256, 0.173081, 0.173081, 0.21291, 0.209395, 0.137348, 0.118441, 0.102787, 0.10481, 0.11371, 0.17593, 0.275179, 0.380708, 0.380708, 0.31487, 0.257454, 0.26085, 0.179055, 0.11371, 0.102787, 0.098513, 0.125101, 0.10481, 0.11371, 0.059222, 0.060549, 0.069024, 0.100716, 0.086953, 0.083462, 0.083462, 0.047319, 0.034068, 0.033407, 0.033407, 0.025762, 0.026338, 0.032677, 0.0704, 0.127496, 0.196879, 0.31487, 0.311707, 0.284882, 0.271506, 0.356642, 0.346032, 0.349426, 0.328603, 0.332115, 0.30533, 0.295083, 0.377384, 0.346032, 0.36309, 0.366687, 0.394753, 0.414856, 0.387226, 0.366687, 0.356642, 0.268042, 0.25031, 0.147574, 0.206376, 0.134866, 0.147574, 0.164327, 0.161087, 0.161087, 0.225814, 0.268042, 0.271506, 0.284882, 0.284882, 0.264545, 0.271506, 0.36309, 0.394753, 0.387226, 0.387226, 0.387226, 0.483068, 0.380708, 0.42561, 0.335645, 0.436924, 0.332115, 0.236433, 0.318242, 0.301917, 0.335645, 0.239899, 0.144935, 0.142424, 0.127496, 0.125101, 0.125101, 0.096677, 0.069024, 0.076542, 0.074921, 0.047319, 0.037156, 0.067594, 0.102787, 0.100716, 0.102787, 0.100716, 0.155435, 0.139895, 0.144935, 0.147574, 0.158265, 0.182256, 0.109221, 0.11371, 0.067594, 0.064632, 0.083462, 0.073402, 0.064632, 0.060549, 0.092881, 0.120615, 0.059222, 0.034884, 0.06184, 0.059222, 0.109221, 0.106997, 0.090864, 0.071867, 0.05306, 0.069024, 0.100716, 0.15284, 0.219301, 0.318242, 0.284882, 0.222385], '')</t>
  </si>
  <si>
    <t xml:space="preserve">F5S2S4|F5S2S4_9ENTR Protein SlyX OS=Enterobacter hormaechei ATCC 49162 </t>
  </si>
  <si>
    <t>([0.494003, 0.562014, 0.465241, 0.521092, 0.545602, 0.557691, 0.490133, 0.490133, 0.408655, 0.436924, 0.465241, 0.41194, 0.422041, 0.335645, 0.349426, 0.359901, 0.370445, 0.366687, 0.398279, 0.40511, 0.41194, 0.433034, 0.398279, 0.472492, 0.472492, 0.40511, 0.42561, 0.472492, 0.468512, 0.557691, 0.472492, 0.461924, 0.557691, 0.56648, 0.642678, 0.608892, 0.51388, 0.517562, 0.505461, 0.51388, 0.5017, 0.494003, 0.480142, 0.480142, 0.476583, 0.465241, 0.575842, 0.557691, 0.604312, 0.534167, 0.525368, 0.604312, 0.622677, 0.608892, 0.618285, 0.671169, 0.685117, 0.798249, 0.889439, 0.910643, 0.903857, 0.849326, 0.901269, 0.910643, 0.924947, 0.924947, 0.919029, 0.891961, 0.891961, 0.876521, 0.953422, 0.968436], '')</t>
  </si>
  <si>
    <t>[1, 3, 4, 5, 29, 32, 33, 34, 35, 36, 37, 38, 39, 40, 46, 47, 48, 49, 50, 51, 52, 53, 54, 55, 56, 57, 58, 59, 60, 61, 62, 63, 64, 65, 66, 67, 68, 69, 70, 71]</t>
  </si>
  <si>
    <t xml:space="preserve">F5S2S6|F5S2S6_9ENTR Nucleic-acid-binding protein containing a Zn-ribbon domain protein OS=Enterobacter hormaechei ATCC 49162 </t>
  </si>
  <si>
    <t>([0.209395, 0.25406, 0.129801, 0.203355, 0.239899, 0.139895, 0.182256, 0.18812, 0.222385, 0.25406, 0.281712, 0.225814, 0.229226, 0.268042, 0.206376, 0.21291, 0.222385, 0.311707, 0.377384, 0.332115, 0.335645, 0.298791, 0.247041, 0.36309, 0.222385, 0.170161, 0.275179, 0.161087, 0.182256, 0.17593, 0.179055, 0.155435, 0.219301, 0.247041, 0.236433, 0.311707, 0.308712, 0.308712, 0.281712, 0.275179, 0.346032, 0.346032, 0.349426, 0.401658, 0.390993, 0.517562, 0.59508, 0.608892, 0.694846, 0.608892, 0.604312, 0.517562, 0.454136, 0.461924, 0.480142, 0.509769, 0.490133, 0.472492, 0.447574, 0.458154, 0.440853, 0.408655, 0.374039, 0.436924, 0.41194, 0.384043], '')</t>
  </si>
  <si>
    <t>[45, 46, 47, 48, 49, 50, 51, 55]</t>
  </si>
  <si>
    <t xml:space="preserve">F5S2S9|F5S2S9_9ENTR ABC superfamily ATP binding cassette transporter, ABC protein OS=Enterobacter hormaechei ATCC 49162 </t>
  </si>
  <si>
    <t>([0.038042, 0.058088, 0.044297, 0.06312, 0.050641, 0.036378, 0.027463, 0.040537, 0.058088, 0.060549, 0.079919, 0.081712, 0.139895, 0.120615, 0.206376, 0.243554, 0.243554, 0.328603, 0.318242, 0.342579, 0.342579, 0.264545, 0.206376, 0.268042, 0.268042, 0.339168, 0.414856, 0.42561, 0.414856, 0.401658, 0.4292, 0.4292, 0.377384, 0.291804, 0.352862, 0.264545, 0.155435, 0.155435, 0.155435, 0.173081, 0.15008, 0.15008, 0.194234, 0.264545, 0.268042, 0.268042, 0.268042, 0.170161, 0.239899, 0.147574, 0.17593, 0.179055, 0.185198, 0.173081, 0.26085, 0.206376, 0.25406, 0.243554, 0.185198, 0.185198, 0.179055, 0.278302, 0.284882, 0.349426, 0.311707, 0.225814, 0.222385, 0.225814, 0.366687, 0.328603, 0.349426, 0.324872, 0.236433, 0.170161, 0.173081, 0.170161, 0.247041, 0.284882, 0.374039, 0.454136, 0.349426, 0.332115, 0.31487, 0.222385, 0.203355, 0.203355, 0.301917, 0.216401, 0.21291, 0.155435, 0.155435, 0.239899, 0.247041, 0.328603, 0.401658, 0.505461, 0.494003, 0.497853, 0.458154, 0.370445, 0.324872, 0.422041, 0.335645, 0.335645, 0.42561, 0.40511, 0.346032, 0.342579, 0.401658, 0.298791, 0.335645, 0.335645, 0.229226, 0.216401, 0.142424, 0.127496, 0.120615, 0.116183, 0.096677, 0.111485, 0.179055, 0.129801, 0.076542, 0.129801, 0.132295, 0.078022, 0.081712, 0.0704, 0.064632, 0.083462, 0.155435, 0.158265, 0.11371, 0.206376, 0.194234, 0.318242, 0.26085, 0.26085, 0.281712, 0.203355, 0.203355, 0.209395, 0.298791, 0.278302, 0.275179, 0.236433, 0.31487, 0.225814, 0.349426, 0.268042, 0.229226, 0.222385, 0.18812, 0.191378, 0.109221, 0.076542, 0.059222, 0.086953, 0.094817, 0.05306, 0.06184, 0.037156, 0.021816, 0.022667, 0.047319, 0.06312, 0.081712, 0.094817, 0.155435, 0.088832, 0.15284, 0.109221, 0.106997, 0.106997, 0.120615, 0.125101, 0.096677, 0.059222, 0.066181, 0.06184, 0.051831, 0.051831, 0.086953, 0.142424, 0.078022, 0.076542, 0.06312, 0.06312, 0.033407, 0.0198, 0.020165, 0.01227, 0.019109, 0.018415, 0.022667, 0.032677, 0.060549, 0.059222, 0.058088, 0.055536, 0.069024, 0.088832, 0.098513, 0.10481, 0.106997, 0.109221, 0.059222, 0.059222, 0.032677, 0.06184, 0.111485, 0.185198, 0.264545, 0.232838, 0.132295, 0.134866, 0.078022, 0.076542, 0.15008, 0.243554, 0.15008, 0.125101, 0.17593, 0.142424, 0.144935, 0.142424, 0.229226, 0.311707, 0.281712, 0.377384, 0.36309, 0.264545, 0.222385, 0.239899, 0.284882, 0.408655, 0.366687, 0.42561, 0.324872, 0.335645, 0.318242, 0.42561, 0.436924, 0.450668, 0.58069, 0.483068, 0.450668, 0.447574, 0.359901, 0.398279, 0.390993, 0.281712, 0.295083, 0.335645, 0.324872, 0.203355, 0.194234, 0.194234, 0.225814, 0.288399, 0.275179, 0.278302, 0.236433, 0.225814, 0.225814, 0.196879, 0.278302, 0.30533, 0.301917, 0.298791, 0.288399, 0.25031, 0.275179, 0.356642, 0.349426, 0.311707, 0.436924, 0.398279, 0.335645, 0.308712, 0.370445, 0.339168, 0.349426, 0.308712, 0.318242, 0.321458, 0.387226, 0.268042, 0.281712, 0.17593, 0.264545, 0.161087, 0.200174, 0.301917, 0.321458, 0.332115, 0.370445, 0.275179, 0.346032, 0.450668, 0.521092, 0.401658, 0.349426, 0.342579, 0.377384, 0.380708, 0.366687, 0.264545, 0.374039, 0.332115, 0.444081, 0.352862, 0.465241, 0.472492, 0.461924, 0.342579, 0.243554, 0.173081, 0.264545, 0.229226, 0.139895, 0.118441, 0.120615, 0.196879, 0.132295, 0.111485, 0.125101, 0.125101, 0.179055, 0.182256, 0.134866, 0.134866, 0.142424, 0.088832, 0.081712, 0.081712, 0.144935, 0.216401, 0.264545, 0.25406, 0.257454, 0.342579, 0.349426, 0.342579, 0.236433, 0.311707, 0.295083, 0.182256, 0.155435, 0.155435, 0.164327, 0.167087, 0.179055, 0.291804, 0.301917, 0.301917, 0.298791, 0.298791, 0.203355, 0.232838, 0.158265, 0.134866, 0.134866, 0.129801, 0.122885, 0.196879, 0.127496, 0.196879, 0.191378, 0.125101, 0.10481, 0.10481, 0.170161, 0.167087, 0.083462, 0.139895, 0.073402, 0.042364, 0.038042, 0.056825, 0.060549, 0.109221, 0.127496, 0.15284, 0.088832, 0.161087, 0.167087, 0.167087, 0.139895, 0.216401, 0.236433, 0.236433, 0.26085, 0.268042, 0.271506, 0.321458, 0.321458, 0.444081, 0.534167, 0.440853, 0.468512, 0.468512, 0.36309, 0.281712, 0.243554, 0.339168, 0.216401, 0.21291, 0.18812, 0.225814, 0.229226, 0.324872, 0.352862, 0.243554, 0.239899, 0.239899, 0.291804, 0.281712, 0.288399, 0.288399, 0.268042, 0.271506, 0.264545, 0.352862, 0.454136, 0.450668, 0.42561, 0.538167, 0.454136, 0.5017, 0.41194, 0.387226, 0.301917, 0.219301, 0.229226, 0.137348, 0.132295, 0.118441, 0.139895, 0.139895, 0.092881, 0.111485, 0.0704, 0.043307, 0.046336, 0.045352, 0.060549, 0.073402, 0.083462, 0.139895, 0.132295, 0.209395, 0.167087, 0.25031, 0.308712, 0.36309, 0.476583, 0.444081, 0.374039, 0.342579, 0.339168, 0.394753, 0.401658, 0.394753, 0.486429, 0.374039, 0.374039, 0.339168, 0.31487, 0.229226, 0.167087, 0.179055, 0.122885, 0.179055, 0.179055, 0.21291, 0.209395, 0.21291, 0.173081, 0.170161, 0.155435, 0.147574, 0.170161, 0.239899, 0.332115, 0.328603, 0.359901, 0.278302, 0.206376, 0.173081, 0.247041, 0.311707, 0.374039, 0.42561, 0.366687, 0.370445, 0.398279, 0.311707, 0.311707, 0.380708, 0.472492, 0.41194, 0.422041, 0.42561, 0.349426, 0.342579, 0.339168, 0.31487, 0.318242, 0.387226, 0.458154, 0.390993, 0.394753, 0.380708, 0.394753, 0.468512, 0.468512, 0.4292, 0.58069, 0.585406, 0.59917, 0.585406, 0.653063, 0.622677, 0.626927, 0.741537, 0.707965, 0.720929, 0.827927, 0.871313, 0.871313, 0.846163, 0.885302, 0.874069, 0.889439, 0.889439, 0.871313, 0.849326, 0.834292, 0.808535, 0.775545, 0.779859, 0.699094, 0.707965, 0.720929, 0.712013, 0.699094, 0.728858, 0.76285, 0.675549, 0.690604, 0.666105, 0.712013, 0.632174, 0.570702, 0.541878, 0.461924, 0.486429, 0.490133, 0.517562, 0.483068, 0.517562, 0.490133, 0.490133, 0.517562, 0.494003, 0.490133, 0.42561, 0.40511, 0.349426, 0.36309, 0.387226, 0.41194, 0.387226, 0.398279, 0.458154, 0.483068, 0.557691, 0.557691, 0.5017, 0.418646, 0.450668, 0.440853, 0.450668, 0.505461, 0.480142, 0.480142, 0.490133, 0.494003, 0.51388, 0.549308, 0.525368, 0.450668, 0.444081, 0.454136, 0.521092, 0.505461, 0.480142, 0.480142, 0.454136, 0.517562, 0.59917, 0.51388, 0.521092, 0.505461, 0.444081, 0.465241, 0.414856, 0.394753, 0.377384, 0.324872, 0.321458, 0.384043, 0.444081, 0.450668, 0.450668, 0.390993, 0.414856, 0.414856, 0.408655, 0.36309, 0.366687, 0.349426, 0.414856, 0.387226, 0.377384, 0.440853, 0.408655, 0.472492, 0.465241, 0.56648, 0.657645, 0.604312, 0.608892], '')</t>
  </si>
  <si>
    <t>[95, 244, 300, 398, 427, 429, 518, 519, 520, 521, 522, 523, 524, 525, 526, 527, 528, 529, 530, 531, 532, 533, 534, 535, 536, 537, 538, 539, 540, 541, 542, 543, 544, 545, 546, 547, 548, 549, 550, 551, 552, 553, 554, 555, 559, 561, 564, 577, 578, 579, 584, 589, 590, 591, 595, 596, 600, 601, 602, 603, 604, 630, 631, 632, 633]</t>
  </si>
  <si>
    <t xml:space="preserve">F5S2T0|F5S2T0_9ENTR Malonate utilization transcriptional regulator OS=Enterobacter hormaechei ATCC 49162 </t>
  </si>
  <si>
    <t>([0.179055, 0.219301, 0.25406, 0.167087, 0.200174, 0.134866, 0.078022, 0.078022, 0.102787, 0.06312, 0.06312, 0.085092, 0.085092, 0.155435, 0.161087, 0.092881, 0.073402, 0.074921, 0.071867, 0.102787, 0.106997, 0.200174, 0.132295, 0.137348, 0.137348, 0.139895, 0.21291, 0.25406, 0.288399, 0.216401, 0.321458, 0.359901, 0.31487, 0.232838, 0.232838, 0.229226, 0.239899, 0.288399, 0.30533, 0.308712, 0.275179, 0.26085, 0.18812, 0.301917, 0.219301, 0.194234, 0.203355, 0.203355, 0.26085, 0.26085, 0.321458, 0.332115, 0.25406, 0.196879, 0.247041, 0.170161, 0.194234, 0.271506, 0.222385, 0.11371, 0.111485, 0.098513, 0.059222, 0.100716, 0.045352, 0.051831, 0.109221, 0.116183, 0.078022, 0.06312, 0.067594, 0.044297, 0.032677, 0.06312, 0.106997, 0.127496, 0.125101, 0.116183, 0.129801, 0.15284, 0.257454, 0.243554, 0.239899, 0.291804, 0.275179, 0.275179, 0.339168, 0.339168, 0.318242, 0.384043, 0.339168, 0.324872, 0.328603, 0.366687, 0.352862, 0.271506, 0.182256, 0.264545, 0.164327, 0.15008, 0.094817, 0.106997, 0.11371, 0.129801, 0.182256, 0.179055, 0.18812, 0.116183, 0.086953, 0.086953, 0.069024, 0.111485, 0.067594, 0.100716, 0.098513, 0.116183, 0.18812, 0.194234, 0.216401, 0.264545, 0.268042, 0.264545, 0.25406, 0.209395, 0.278302, 0.239899, 0.257454, 0.359901, 0.461924, 0.408655, 0.321458, 0.359901, 0.321458, 0.318242, 0.332115, 0.359901, 0.324872, 0.311707, 0.308712, 0.298791, 0.301917, 0.196879, 0.196879, 0.116183, 0.142424, 0.079919, 0.081712, 0.085092, 0.074921, 0.076542, 0.071867, 0.129801, 0.127496, 0.167087, 0.25031, 0.158265, 0.158265, 0.106997, 0.06184, 0.129801, 0.073402, 0.043307, 0.079919, 0.144935, 0.243554, 0.155435, 0.142424, 0.086953, 0.06184, 0.049374, 0.058088, 0.085092, 0.078022, 0.06312, 0.06184, 0.034884, 0.067594, 0.06184, 0.096677, 0.158265, 0.158265, 0.203355, 0.332115, 0.239899, 0.225814, 0.225814, 0.222385, 0.335645, 0.436924, 0.483068, 0.521092, 0.359901, 0.321458, 0.288399, 0.232838, 0.194234, 0.30533, 0.291804, 0.170161, 0.142424, 0.15008, 0.0704, 0.0704, 0.064632, 0.054297, 0.059222, 0.06312, 0.092881, 0.045352, 0.043307, 0.022306, 0.018787, 0.038042, 0.028695, 0.041405, 0.092881, 0.129801, 0.06312, 0.03976, 0.086953, 0.106997, 0.06312, 0.125101, 0.161087, 0.094817, 0.094817, 0.085092, 0.055536, 0.038858, 0.079919, 0.043307, 0.049374, 0.067594, 0.05306, 0.109221, 0.059222, 0.046336, 0.019401, 0.036378, 0.032017, 0.023534, 0.028695, 0.046336, 0.042364, 0.029376, 0.05306, 0.106997, 0.069024, 0.048328, 0.098513, 0.109221, 0.17593, 0.17593, 0.17593, 0.132295, 0.076542, 0.120615, 0.069024, 0.116183, 0.118441, 0.222385, 0.173081, 0.155435, 0.120615, 0.127496, 0.173081, 0.109221, 0.06312, 0.081712, 0.083462, 0.046336, 0.021381, 0.017797, 0.028107, 0.028107, 0.051831, 0.102787, 0.111485, 0.194234, 0.264545, 0.25031, 0.134866, 0.222385, 0.179055, 0.142424, 0.109221, 0.081712, 0.147574, 0.229226, 0.268042, 0.311707, 0.281712, 0.356642, 0.398279, 0.390993, 0.284882, 0.288399, 0.284882, 0.271506, 0.222385, 0.164327, 0.142424, 0.203355, 0.170161, 0.182256, 0.268042, 0.288399, 0.311707, 0.247041, 0.203355], '')</t>
  </si>
  <si>
    <t>[190]</t>
  </si>
  <si>
    <t xml:space="preserve">F5S2T2|F5S2T2_9ENTR Malonate decarboxylase holo-[acyl-carrier-protein] synthase OS=Enterobacter hormaechei ATCC 49162 </t>
  </si>
  <si>
    <t>([0.346032, 0.222385, 0.139895, 0.18812, 0.194234, 0.21291, 0.26085, 0.264545, 0.196879, 0.236433, 0.271506, 0.209395, 0.206376, 0.209395, 0.196879, 0.194234, 0.147574, 0.132295, 0.116183, 0.092881, 0.088832, 0.144935, 0.232838, 0.324872, 0.229226, 0.281712, 0.229226, 0.158265, 0.125101, 0.185198, 0.167087, 0.173081, 0.194234, 0.196879, 0.11371, 0.122885, 0.200174, 0.25406, 0.155435, 0.206376, 0.167087, 0.26085, 0.196879, 0.182256, 0.179055, 0.179055, 0.144935, 0.191378, 0.268042, 0.339168, 0.342579, 0.324872, 0.288399, 0.359901, 0.25406, 0.284882, 0.268042, 0.295083, 0.318242, 0.42561, 0.328603, 0.308712, 0.291804, 0.295083, 0.243554, 0.232838, 0.356642, 0.380708, 0.40511, 0.301917, 0.291804, 0.236433, 0.236433, 0.239899, 0.247041, 0.25406, 0.232838, 0.222385, 0.191378, 0.209395, 0.11371, 0.11371, 0.185198, 0.200174, 0.291804, 0.390993, 0.328603, 0.301917, 0.225814, 0.191378, 0.191378, 0.203355, 0.185198, 0.185198, 0.21291, 0.209395, 0.291804, 0.291804, 0.335645, 0.25031, 0.225814, 0.243554, 0.311707, 0.219301, 0.219301, 0.196879, 0.164327, 0.229226, 0.229226, 0.200174, 0.203355, 0.203355, 0.17593, 0.264545, 0.295083, 0.200174, 0.222385, 0.167087, 0.167087, 0.139895, 0.194234, 0.200174, 0.281712, 0.291804, 0.295083, 0.301917, 0.21291, 0.144935, 0.085092, 0.078022, 0.118441, 0.158265, 0.222385, 0.222385, 0.158265, 0.15284, 0.264545, 0.243554, 0.284882, 0.268042, 0.278302, 0.30533, 0.203355, 0.216401, 0.147574, 0.229226, 0.144935, 0.21291, 0.284882, 0.346032, 0.275179, 0.229226, 0.191378, 0.179055, 0.21291, 0.281712, 0.291804, 0.200174, 0.200174, 0.229226, 0.36309, 0.374039, 0.374039, 0.472492, 0.356642, 0.398279, 0.308712, 0.36309, 0.387226, 0.308712, 0.25031, 0.324872, 0.408655, 0.422041, 0.444081, 0.433034, 0.342579, 0.25406, 0.311707, 0.301917, 0.301917, 0.203355, 0.194234, 0.219301, 0.203355, 0.225814, 0.18812, 0.243554, 0.278302, 0.295083, 0.298791, 0.374039, 0.370445, 0.374039, 0.384043, 0.370445, 0.342579, 0.414856, 0.497853, 0.486429, 0.461924, 0.42561, 0.51388, 0.480142, 0.387226], '')</t>
  </si>
  <si>
    <t>[202]</t>
  </si>
  <si>
    <t xml:space="preserve">F5S2T3|F5S2T3_9ENTR AEC family malonate efflux carrier OS=Enterobacter hormaechei ATCC 49162 </t>
  </si>
  <si>
    <t>([0.003701, 0.002606, 0.001722, 0.001623, 0.001318, 0.001374, 0.001159, 0.000945, 0.001344, 0.00103, 0.000906, 0.000983, 0.000936, 0.001541, 0.001743, 0.002623, 0.002881, 0.00231, 0.002705, 0.004135, 0.004736, 0.004611, 0.00515, 0.008002, 0.007422, 0.00777, 0.010509, 0.010221, 0.009483, 0.007091, 0.009483, 0.017138, 0.01078, 0.009187, 0.006374, 0.008156, 0.006894, 0.007259, 0.006701, 0.004208, 0.00389, 0.003405, 0.003341, 0.003341, 0.003461, 0.004899, 0.007495, 0.005223, 0.007877, 0.013613, 0.011669, 0.010672, 0.008624, 0.016528, 0.020522, 0.049374, 0.021816, 0.015344, 0.011669, 0.013613, 0.016826, 0.018415, 0.013821, 0.010672, 0.01227, 0.008002, 0.005378, 0.005086, 0.004899, 0.004208, 0.003366, 0.003405, 0.003079, 0.002349, 0.001602, 0.001417, 0.001344, 0.001872, 0.002138, 0.001872, 0.002482, 0.003461, 0.003341, 0.004835, 0.005683, 0.007031, 0.008624, 0.011342, 0.008002, 0.008409, 0.010131, 0.009187, 0.016257, 0.019109, 0.032017, 0.031287, 0.049374, 0.051831, 0.023963, 0.030003, 0.054297, 0.026892, 0.026338, 0.015344, 0.015344, 0.009015, 0.006142, 0.007031, 0.008075, 0.008075, 0.008156, 0.007877, 0.013437, 0.012491, 0.023087, 0.029376, 0.06184, 0.050641, 0.024393, 0.049374, 0.038858, 0.038858, 0.044297, 0.044297, 0.040537, 0.025316, 0.035586, 0.067594, 0.067594, 0.040537, 0.036378, 0.050641, 0.054297, 0.056825, 0.025316, 0.015344, 0.009728, 0.006619, 0.004775, 0.004775, 0.005249, 0.006988, 0.008895, 0.012491, 0.010509, 0.019401, 0.019401, 0.032017, 0.032017, 0.035586, 0.066181, 0.120615, 0.15284, 0.144935, 0.129801, 0.144935, 0.194234, 0.243554, 0.232838, 0.377384, 0.394753, 0.26085, 0.200174, 0.102787, 0.106997, 0.134866, 0.06312, 0.085092, 0.073402, 0.090864, 0.038858, 0.021381, 0.016528, 0.016528, 0.0198, 0.010926, 0.011106, 0.011342, 0.009865, 0.00962, 0.006194, 0.008075, 0.010131, 0.008075, 0.011669, 0.007315, 0.007495, 0.009483, 0.010672, 0.011903, 0.007091, 0.008002, 0.007422, 0.007555, 0.006619, 0.004247, 0.005872, 0.009096, 0.006374, 0.008409, 0.008525, 0.012491, 0.010221, 0.013437, 0.019109, 0.015078, 0.022306, 0.012491, 0.009015, 0.005734, 0.00543, 0.007495, 0.007495, 0.007177, 0.005992, 0.006701, 0.011106, 0.011518, 0.010131, 0.010131, 0.010372, 0.009977, 0.010672, 0.014075, 0.010372, 0.009015, 0.007031, 0.008525, 0.013016, 0.028107, 0.025762, 0.018787, 0.019109, 0.016826, 0.017138, 0.016257, 0.017138, 0.017797, 0.013437, 0.008156, 0.010372, 0.007031, 0.010672, 0.006701, 0.004976, 0.004208, 0.003804, 0.003671, 0.003478, 0.002482, 0.00243, 0.003461, 0.003864, 0.002881, 0.003512, 0.003366, 0.004899, 0.004161, 0.002555, 0.002078, 0.002503, 0.001906, 0.002336, 0.00155, 0.002336, 0.002555, 0.00359, 0.003405, 0.003366, 0.003366, 0.003512, 0.002606, 0.001687, 0.001687, 0.002435, 0.00283, 0.002705, 0.002606, 0.002327, 0.003431, 0.004689, 0.006142, 0.009865, 0.009728, 0.0198, 0.015344, 0.012491, 0.008002, 0.008624, 0.009187, 0.009096, 0.013437, 0.013265, 0.014783, 0.011106, 0.006795, 0.004646, 0.007031, 0.004899, 0.007315, 0.004921, 0.003366, 0.002057, 0.001872, 0.001481, 0.001417, 0.001623, 0.00225, 0.002662, 0.003177, 0.003757, 0.003109, 0.00246, 0.002688, 0.003405, 0.003341, 0.004414, 0.005932, 0.004431], '')</t>
  </si>
  <si>
    <t xml:space="preserve">F5S2T4|F5S2T4_9ENTR Uncharacterized protein OS=Enterobacter hormaechei ATCC 49162 </t>
  </si>
  <si>
    <t>([0.41194, 0.36309, 0.390993, 0.418646, 0.291804, 0.318242, 0.349426, 0.264545, 0.308712, 0.335645, 0.308712, 0.271506, 0.17593, 0.092881, 0.167087, 0.209395, 0.191378, 0.194234, 0.216401, 0.225814, 0.161087, 0.203355, 0.222385, 0.222385, 0.225814, 0.308712, 0.328603, 0.321458, 0.418646, 0.384043, 0.356642, 0.390993, 0.476583, 0.58069, 0.754692, 0.712013, 0.694846, 0.73685, 0.724957], '')</t>
  </si>
  <si>
    <t>[33, 34, 35, 36, 37, 38]</t>
  </si>
  <si>
    <t xml:space="preserve">F5S2T5|F5S2T5_9ENTR Malonate decarboxylase gamma subunit OS=Enterobacter hormaechei ATCC 49162 </t>
  </si>
  <si>
    <t>([0.608892, 0.468512, 0.366687, 0.418646, 0.458154, 0.374039, 0.36309, 0.42561, 0.458154, 0.444081, 0.454136, 0.483068, 0.42561, 0.444081, 0.4292, 0.377384, 0.342579, 0.377384, 0.380708, 0.31487, 0.311707, 0.284882, 0.332115, 0.422041, 0.40511, 0.41194, 0.40511, 0.447574, 0.41194, 0.414856, 0.458154, 0.390993, 0.394753, 0.380708, 0.295083, 0.268042, 0.278302, 0.275179, 0.275179, 0.288399, 0.318242, 0.318242, 0.356642, 0.401658, 0.278302, 0.311707, 0.298791, 0.346032, 0.301917, 0.31487, 0.295083, 0.30533, 0.301917, 0.298791, 0.31487, 0.295083, 0.342579, 0.408655, 0.390993, 0.366687, 0.268042, 0.268042, 0.257454, 0.182256, 0.118441, 0.203355, 0.191378, 0.196879, 0.164327, 0.167087, 0.132295, 0.142424, 0.106997, 0.167087, 0.170161, 0.219301, 0.236433, 0.216401, 0.222385, 0.339168, 0.236433, 0.25406, 0.25406, 0.18812, 0.167087, 0.239899, 0.17593, 0.18812, 0.179055, 0.257454, 0.257454, 0.194234, 0.179055, 0.21291, 0.203355, 0.219301, 0.271506, 0.30533, 0.196879, 0.194234, 0.094817, 0.167087, 0.239899, 0.236433, 0.216401, 0.275179, 0.257454, 0.291804, 0.225814, 0.194234, 0.155435, 0.111485, 0.155435, 0.170161, 0.139895, 0.139895, 0.074921, 0.054297, 0.066181, 0.134866, 0.164327, 0.191378, 0.111485, 0.102787, 0.074921, 0.071867, 0.058088, 0.058088, 0.071867, 0.071867, 0.069024, 0.083462, 0.142424, 0.142424, 0.0704, 0.051831, 0.041405, 0.076542, 0.094817, 0.05306, 0.054297, 0.035586, 0.060549, 0.111485, 0.067594, 0.066181, 0.096677, 0.076542, 0.085092, 0.092881, 0.11371, 0.139895, 0.096677, 0.059222, 0.03976, 0.086953, 0.118441, 0.11371, 0.10481, 0.106997, 0.191378, 0.179055, 0.179055, 0.139895, 0.139895, 0.134866, 0.216401, 0.170161, 0.275179, 0.268042, 0.191378, 0.206376, 0.182256, 0.167087, 0.26085, 0.356642, 0.257454, 0.257454, 0.264545, 0.271506, 0.179055, 0.194234, 0.229226, 0.222385, 0.222385, 0.142424, 0.229226, 0.144935, 0.216401, 0.225814, 0.139895, 0.167087, 0.158265, 0.120615, 0.185198, 0.109221, 0.064632, 0.106997, 0.134866, 0.100716, 0.058088, 0.109221, 0.049374, 0.038858, 0.054297, 0.083462, 0.147574, 0.116183, 0.219301, 0.216401, 0.219301, 0.311707, 0.352862, 0.264545, 0.352862, 0.356642, 0.377384, 0.465241, 0.472492, 0.468512, 0.468512, 0.585406, 0.59014, 0.680603, 0.557691, 0.541878, 0.509769, 0.465241, 0.505461, 0.483068, 0.494003, 0.472492, 0.480142, 0.387226, 0.472492, 0.483068, 0.480142, 0.468512, 0.465241, 0.4292, 0.433034, 0.538167, 0.521092, 0.505461, 0.538167, 0.661982, 0.622677, 0.521092, 0.494003, 0.494003, 0.497853, 0.490133, 0.461924, 0.454136, 0.51388, 0.51388, 0.394753, 0.374039, 0.436924, 0.418646, 0.433034, 0.40511, 0.359901, 0.328603, 0.295083, 0.26085, 0.21291], '')</t>
  </si>
  <si>
    <t>[0, 221, 222, 223, 224, 225, 226, 228, 241, 242, 243, 244, 245, 246, 247, 254, 255]</t>
  </si>
  <si>
    <t xml:space="preserve">F5S2T6|F5S2T6_9ENTR Malonate decarboxylase beta subunit OS=Enterobacter hormaechei ATCC 49162 </t>
  </si>
  <si>
    <t>([0.31487, 0.298791, 0.332115, 0.380708, 0.401658, 0.384043, 0.422041, 0.40511, 0.339168, 0.278302, 0.321458, 0.377384, 0.377384, 0.359901, 0.247041, 0.243554, 0.264545, 0.275179, 0.281712, 0.278302, 0.398279, 0.30533, 0.359901, 0.359901, 0.257454, 0.17593, 0.203355, 0.229226, 0.185198, 0.17593, 0.25031, 0.268042, 0.257454, 0.257454, 0.167087, 0.18812, 0.222385, 0.206376, 0.25406, 0.352862, 0.352862, 0.311707, 0.374039, 0.281712, 0.209395, 0.268042, 0.352862, 0.349426, 0.318242, 0.301917, 0.398279, 0.394753, 0.366687, 0.390993, 0.356642, 0.377384, 0.377384, 0.268042, 0.219301, 0.164327, 0.167087, 0.15008, 0.158265, 0.106997, 0.164327, 0.225814, 0.25406, 0.26085, 0.219301, 0.209395, 0.324872, 0.243554, 0.243554, 0.232838, 0.167087, 0.194234, 0.222385, 0.26085, 0.295083, 0.298791, 0.308712, 0.308712, 0.222385, 0.185198, 0.25406, 0.268042, 0.288399, 0.301917, 0.298791, 0.349426, 0.349426, 0.236433, 0.342579, 0.352862, 0.36309, 0.366687, 0.301917, 0.25406, 0.21291, 0.167087, 0.216401, 0.31487, 0.288399, 0.374039, 0.335645, 0.370445, 0.257454, 0.25031, 0.264545, 0.229226, 0.229226, 0.15284, 0.232838, 0.127496, 0.098513, 0.076542, 0.05306, 0.066181, 0.125101, 0.11371, 0.185198, 0.137348, 0.106997, 0.06184, 0.03976, 0.0704, 0.041405, 0.071867, 0.069024, 0.032677, 0.043307, 0.051831, 0.058088, 0.038042, 0.064632, 0.045352, 0.037156, 0.054297, 0.066181, 0.06184, 0.071867, 0.067594, 0.051831, 0.033407, 0.058088, 0.086953, 0.060549, 0.102787, 0.059222, 0.047319, 0.069024, 0.05306, 0.025316, 0.024393, 0.037156, 0.022306, 0.023534, 0.020876, 0.017797, 0.019109, 0.018106, 0.030003, 0.025316, 0.040537, 0.046336, 0.046336, 0.028695, 0.03976, 0.038042, 0.083462, 0.109221, 0.090864, 0.06312, 0.118441, 0.185198, 0.200174, 0.25406, 0.328603, 0.321458, 0.408655, 0.418646, 0.332115, 0.321458, 0.356642, 0.356642, 0.454136, 0.458154, 0.59508, 0.458154, 0.374039, 0.25406, 0.247041, 0.271506, 0.366687, 0.342579, 0.324872, 0.324872, 0.291804, 0.295083, 0.298791, 0.298791, 0.281712, 0.359901, 0.264545, 0.196879, 0.209395, 0.167087, 0.106997, 0.058088, 0.10481, 0.179055, 0.257454, 0.191378, 0.239899, 0.200174, 0.147574, 0.147574, 0.111485, 0.134866, 0.106997, 0.182256, 0.17593, 0.147574, 0.094817, 0.127496, 0.17593, 0.164327, 0.139895, 0.243554, 0.278302, 0.275179, 0.268042, 0.271506, 0.342579, 0.342579, 0.387226, 0.370445, 0.384043, 0.4292, 0.377384, 0.339168, 0.339168, 0.324872, 0.278302, 0.370445, 0.414856, 0.318242, 0.335645, 0.40511, 0.366687, 0.394753, 0.414856, 0.380708, 0.394753, 0.359901, 0.36309, 0.366687, 0.374039, 0.356642, 0.321458, 0.339168, 0.328603, 0.295083, 0.295083, 0.390993, 0.328603, 0.308712, 0.394753, 0.36309, 0.332115, 0.311707, 0.295083, 0.247041, 0.257454, 0.203355, 0.206376, 0.139895], '')</t>
  </si>
  <si>
    <t>[187]</t>
  </si>
  <si>
    <t xml:space="preserve">F5S2T9|F5S2T9_9ENTR Malonate decarboxylase alpha subunit OS=Enterobacter hormaechei ATCC 49162 </t>
  </si>
  <si>
    <t>([0.549308, 0.613573, 0.648219, 0.666105, 0.685117, 0.699094, 0.724957, 0.73685, 0.707965, 0.716283, 0.724957, 0.657645, 0.720929, 0.720929, 0.626927, 0.661982, 0.562014, 0.534167, 0.529623, 0.529623, 0.444081, 0.465241, 0.486429, 0.486429, 0.486429, 0.497853, 0.41194, 0.332115, 0.30533, 0.298791, 0.21291, 0.225814, 0.301917, 0.243554, 0.161087, 0.194234, 0.191378, 0.25406, 0.257454, 0.25406, 0.18812, 0.185198, 0.179055, 0.161087, 0.155435, 0.167087, 0.167087, 0.25406, 0.318242, 0.352862, 0.352862, 0.450668, 0.324872, 0.247041, 0.324872, 0.418646, 0.444081, 0.328603, 0.298791, 0.301917, 0.236433, 0.318242, 0.422041, 0.521092, 0.41194, 0.346032, 0.339168, 0.335645, 0.247041, 0.25406, 0.21291, 0.161087, 0.127496, 0.25031, 0.332115, 0.264545, 0.26085, 0.264545, 0.342579, 0.387226, 0.380708, 0.36309, 0.359901, 0.236433, 0.134866, 0.225814, 0.288399, 0.281712, 0.182256, 0.229226, 0.219301, 0.25031, 0.25406, 0.301917, 0.167087, 0.170161, 0.137348, 0.137348, 0.137348, 0.142424, 0.137348, 0.129801, 0.127496, 0.118441, 0.116183, 0.200174, 0.194234, 0.125101, 0.071867, 0.137348, 0.173081, 0.173081, 0.185198, 0.17593, 0.185198, 0.191378, 0.191378, 0.264545, 0.173081, 0.173081, 0.173081, 0.100716, 0.055536, 0.109221, 0.06312, 0.066181, 0.064632, 0.059222, 0.058088, 0.058088, 0.031287, 0.031287, 0.018415, 0.017138, 0.035586, 0.033407, 0.038858, 0.031287, 0.022306, 0.022306, 0.018415, 0.017797, 0.015344, 0.024826, 0.018787, 0.034068, 0.060549, 0.059222, 0.060549, 0.11371, 0.111485, 0.098513, 0.094817, 0.161087, 0.134866, 0.111485, 0.106997, 0.182256, 0.225814, 0.321458, 0.450668, 0.450668, 0.352862, 0.390993, 0.422041, 0.418646, 0.370445, 0.335645, 0.219301, 0.222385, 0.222385, 0.31487, 0.31487, 0.232838, 0.147574, 0.147574, 0.155435, 0.098513, 0.092881, 0.096677, 0.050641, 0.025762, 0.034884, 0.069024, 0.125101, 0.0704, 0.094817, 0.066181, 0.098513, 0.185198, 0.125101, 0.125101, 0.069024, 0.144935, 0.209395, 0.301917, 0.232838, 0.139895, 0.216401, 0.125101, 0.071867, 0.081712, 0.083462, 0.06184, 0.06312, 0.05306, 0.098513, 0.044297, 0.03976, 0.018787, 0.021381, 0.03976, 0.020876, 0.019109, 0.016826, 0.016826, 0.018415, 0.038858, 0.0704, 0.035586, 0.036378, 0.055536, 0.094817, 0.161087, 0.18812, 0.106997, 0.064632, 0.040537, 0.067594, 0.10481, 0.139895, 0.102787, 0.049374, 0.085092, 0.164327, 0.094817, 0.051831, 0.038858, 0.037156, 0.037156, 0.073402, 0.085092, 0.096677, 0.086953, 0.043307, 0.047319, 0.081712, 0.137348, 0.10481, 0.125101, 0.081712, 0.11371, 0.139895, 0.185198, 0.161087, 0.098513, 0.182256, 0.18812, 0.142424, 0.073402, 0.088832, 0.085092, 0.0704, 0.064632, 0.074921, 0.137348, 0.074921, 0.076542, 0.043307, 0.074921, 0.074921, 0.142424, 0.079919, 0.045352, 0.054297, 0.066181, 0.064632, 0.058088, 0.059222, 0.109221, 0.203355, 0.17593, 0.196879, 0.301917, 0.219301, 0.129801, 0.142424, 0.194234, 0.125101, 0.219301, 0.219301, 0.222385, 0.137348, 0.158265, 0.25406, 0.257454, 0.194234, 0.288399, 0.206376, 0.18812, 0.179055, 0.155435, 0.17593, 0.096677, 0.092881, 0.118441, 0.200174, 0.194234, 0.134866, 0.137348, 0.127496, 0.109221, 0.111485, 0.219301, 0.295083, 0.21291, 0.129801, 0.106997, 0.111485, 0.170161, 0.239899, 0.25031, 0.25031, 0.229226, 0.268042, 0.271506, 0.311707, 0.30533, 0.288399, 0.359901, 0.342579, 0.257454, 0.301917, 0.219301, 0.167087, 0.158265, 0.225814, 0.229226, 0.30533, 0.236433, 0.25031, 0.236433, 0.137348, 0.085092, 0.085092, 0.111485, 0.111485, 0.0704, 0.071867, 0.046336, 0.060549, 0.11371, 0.102787, 0.079919, 0.134866, 0.155435, 0.155435, 0.15008, 0.179055, 0.206376, 0.271506, 0.257454, 0.301917, 0.328603, 0.41194, 0.41194, 0.30533, 0.301917, 0.380708, 0.339168, 0.4292, 0.4292, 0.384043, 0.483068, 0.517562, 0.521092, 0.553315, 0.557691, 0.549308, 0.63748, 0.632174, 0.632174, 0.59014, 0.59508, 0.741537, 0.703578, 0.58069, 0.613573, 0.626927, 0.570702, 0.505461, 0.480142, 0.490133, 0.58069, 0.59508, 0.63748, 0.562014, 0.541878, 0.541878, 0.538167, 0.534167, 0.525368, 0.444081, 0.41194, 0.342579, 0.324872, 0.311707, 0.339168, 0.436924, 0.433034, 0.374039, 0.472492, 0.436924, 0.414856, 0.321458, 0.308712, 0.308712, 0.359901, 0.247041, 0.18812, 0.206376, 0.206376, 0.144935, 0.219301, 0.25031, 0.25031, 0.247041, 0.229226, 0.26085, 0.239899, 0.203355, 0.308712, 0.295083, 0.278302, 0.311707, 0.295083, 0.271506, 0.268042, 0.200174, 0.26085, 0.236433, 0.137348, 0.139895, 0.21291, 0.21291, 0.18812, 0.25406, 0.247041, 0.25031, 0.206376, 0.216401, 0.264545, 0.278302, 0.281712, 0.243554, 0.18812, 0.173081, 0.137348, 0.064632, 0.094817, 0.102787, 0.161087, 0.26085, 0.185198, 0.191378, 0.194234, 0.25406, 0.247041, 0.216401, 0.232838, 0.247041, 0.21291, 0.173081, 0.116183, 0.096677, 0.155435, 0.111485, 0.18812, 0.271506, 0.278302, 0.278302, 0.222385, 0.222385, 0.15284, 0.236433, 0.191378, 0.173081, 0.170161, 0.120615, 0.118441, 0.161087, 0.144935, 0.164327, 0.196879, 0.257454, 0.284882, 0.281712, 0.301917, 0.225814, 0.137348, 0.243554, 0.26085, 0.352862, 0.308712, 0.370445, 0.268042, 0.295083, 0.295083, 0.30533, 0.380708, 0.377384, 0.370445, 0.447574, 0.450668, 0.356642, 0.275179, 0.243554, 0.21291, 0.278302, 0.342579, 0.374039, 0.308712, 0.301917, 0.209395, 0.191378, 0.209395, 0.203355, 0.209395, 0.209395, 0.200174, 0.125101, 0.086953, 0.090864, 0.111485, 0.129801, 0.170161, 0.239899, 0.167087, 0.191378, 0.194234, 0.116183, 0.139895, 0.142424, 0.106997, 0.15284, 0.191378, 0.139895, 0.225814, 0.185198, 0.147574, 0.109221], '')</t>
  </si>
  <si>
    <t>[0, 1, 2, 3, 4, 5, 6, 7, 8, 9, 10, 11, 12, 13, 14, 15, 16, 17, 18, 19, 63, 374, 375, 376, 377, 378, 379, 380, 381, 382, 383, 384, 385, 386, 387, 388, 389, 390, 393, 394, 395, 396, 397, 398, 399, 400, 401]</t>
  </si>
  <si>
    <t xml:space="preserve">F5S2U0|F5S2U0_9ENTR Uncharacterized protein OS=Enterobacter hormaechei ATCC 49162 </t>
  </si>
  <si>
    <t>([0.010372, 0.007495, 0.005683, 0.007315, 0.009483, 0.007177, 0.005992, 0.005086, 0.004388, 0.003701, 0.003246, 0.00359, 0.002606, 0.003405, 0.004775, 0.003461, 0.002435, 0.002117, 0.002138, 0.002336, 0.002336, 0.003298, 0.003821, 0.00515, 0.003727, 0.003757, 0.005318, 0.007495, 0.008895, 0.014783, 0.026892, 0.026892, 0.020165, 0.032017, 0.024826, 0.018415, 0.024826, 0.045352, 0.049374, 0.096677, 0.155435, 0.11371, 0.076542], '')</t>
  </si>
  <si>
    <t xml:space="preserve">F5S2U1|F5S2U1_9ENTR Alpha/beta hydrolase OS=Enterobacter hormaechei ATCC 49162 </t>
  </si>
  <si>
    <t>([0.144935, 0.155435, 0.161087, 0.219301, 0.278302, 0.308712, 0.30533, 0.349426, 0.25031, 0.21291, 0.268042, 0.268042, 0.257454, 0.239899, 0.264545, 0.328603, 0.311707, 0.342579, 0.332115, 0.366687, 0.377384, 0.476583, 0.465241, 0.41194, 0.42561, 0.40511, 0.324872, 0.271506, 0.25031, 0.349426, 0.41194, 0.298791, 0.352862, 0.247041, 0.25031, 0.342579, 0.36309, 0.236433, 0.225814, 0.219301, 0.21291, 0.203355, 0.129801, 0.17593, 0.257454, 0.236433, 0.25031, 0.222385, 0.222385, 0.236433, 0.167087, 0.147574, 0.127496, 0.11371, 0.21291, 0.21291, 0.21291, 0.222385, 0.324872, 0.284882, 0.284882, 0.36309, 0.352862, 0.468512, 0.433034, 0.342579, 0.275179, 0.206376, 0.200174, 0.278302, 0.275179, 0.271506, 0.311707, 0.42561, 0.42561, 0.324872, 0.31487, 0.284882, 0.30533, 0.21291, 0.209395, 0.21291, 0.219301, 0.147574, 0.076542, 0.086953, 0.120615, 0.144935, 0.196879, 0.278302, 0.275179, 0.275179, 0.247041, 0.155435, 0.155435, 0.111485, 0.122885, 0.098513, 0.098513, 0.038858, 0.073402, 0.086953, 0.054297, 0.05306, 0.088832, 0.15284, 0.161087, 0.196879, 0.219301, 0.232838, 0.264545, 0.268042, 0.179055, 0.18812, 0.271506, 0.264545, 0.328603, 0.40511, 0.454136, 0.468512, 0.618285, 0.626927, 0.632174, 0.58069, 0.454136, 0.366687, 0.352862, 0.216401, 0.134866, 0.132295, 0.129801, 0.125101, 0.06184, 0.109221, 0.194234, 0.139895, 0.167087, 0.170161, 0.137348, 0.111485, 0.0704, 0.067594, 0.035586, 0.033407, 0.040537, 0.081712, 0.132295, 0.144935, 0.203355, 0.200174, 0.17593, 0.106997, 0.066181, 0.081712, 0.067594, 0.06312, 0.100716, 0.083462, 0.083462, 0.081712, 0.064632, 0.11371, 0.066181, 0.127496, 0.106997, 0.142424, 0.096677, 0.054297, 0.032677, 0.041405, 0.058088, 0.083462, 0.069024, 0.086953, 0.085092, 0.111485, 0.120615, 0.066181, 0.067594, 0.034068, 0.042364, 0.049374, 0.045352, 0.079919, 0.073402, 0.043307, 0.054297, 0.083462, 0.098513, 0.081712, 0.090864, 0.111485, 0.051831, 0.064632, 0.049374, 0.092881, 0.050641, 0.027463, 0.047319, 0.03976, 0.079919, 0.066181, 0.0704, 0.064632, 0.064632, 0.038042, 0.078022, 0.064632, 0.034884, 0.064632, 0.120615, 0.116183, 0.069024, 0.142424, 0.15284, 0.229226, 0.144935, 0.225814, 0.321458, 0.236433, 0.268042, 0.25406, 0.216401, 0.247041, 0.247041, 0.164327, 0.243554, 0.264545, 0.179055, 0.278302, 0.26085, 0.173081, 0.100716, 0.167087, 0.142424, 0.200174, 0.120615, 0.18812, 0.17593, 0.083462, 0.116183, 0.122885, 0.100716, 0.086953, 0.092881, 0.049374, 0.046336, 0.046336, 0.045352, 0.058088, 0.054297, 0.040537, 0.05306, 0.111485, 0.066181, 0.038858, 0.043307, 0.085092, 0.047319, 0.049374, 0.102787, 0.144935, 0.139895, 0.10481, 0.109221, 0.058088, 0.106997, 0.15284, 0.15284, 0.147574, 0.222385, 0.25406, 0.173081, 0.17593, 0.158265, 0.232838, 0.31487, 0.298791, 0.196879, 0.31487, 0.281712, 0.308712, 0.295083, 0.291804, 0.291804, 0.408655, 0.472492, 0.490133, 0.454136, 0.468512, 0.36309, 0.370445, 0.26085, 0.377384, 0.440853, 0.318242, 0.321458, 0.321458, 0.324872, 0.352862, 0.328603, 0.25031, 0.164327, 0.158265, 0.158265, 0.236433, 0.139895, 0.167087, 0.155435, 0.243554, 0.229226, 0.284882, 0.164327, 0.167087, 0.17593, 0.164327, 0.271506, 0.18812, 0.21291, 0.216401, 0.173081, 0.109221, 0.196879, 0.232838, 0.144935, 0.086953, 0.090864, 0.147574, 0.142424, 0.139895, 0.098513, 0.079919, 0.083462, 0.142424, 0.200174, 0.15008, 0.118441, 0.085092, 0.142424, 0.074921], '')</t>
  </si>
  <si>
    <t>[120, 121, 122, 123]</t>
  </si>
  <si>
    <t xml:space="preserve">F5S2U2|F5S2U2_9ENTR UPF0270 protein HMPREF9086_4202 OS=Enterobacter hormaechei ATCC 49162 </t>
  </si>
  <si>
    <t>([0.232838, 0.291804, 0.200174, 0.257454, 0.308712, 0.236433, 0.17593, 0.219301, 0.247041, 0.17593, 0.15008, 0.116183, 0.167087, 0.257454, 0.229226, 0.346032, 0.349426, 0.257454, 0.342579, 0.356642, 0.321458, 0.324872, 0.30533, 0.387226, 0.295083, 0.295083, 0.380708, 0.454136, 0.377384, 0.390993, 0.505461, 0.497853, 0.58069, 0.575842, 0.56648, 0.472492, 0.454136, 0.444081, 0.541878, 0.545602, 0.461924, 0.40511, 0.31487, 0.264545, 0.164327, 0.239899, 0.239899, 0.158265, 0.164327, 0.232838, 0.225814, 0.158265, 0.229226, 0.161087, 0.15008, 0.167087, 0.229226, 0.247041, 0.229226, 0.137348, 0.129801, 0.182256, 0.21291, 0.264545, 0.30533, 0.41194, 0.387226, 0.342579, 0.433034, 0.408655, 0.356642, 0.301917], '')</t>
  </si>
  <si>
    <t>[30, 32, 33, 34, 38, 39]</t>
  </si>
  <si>
    <t xml:space="preserve">F5S2U4|F5S2U4_9ENTR Ribosome biogenesis GTP-binding protein YsxC OS=Enterobacter hormaechei ATCC 49162 </t>
  </si>
  <si>
    <t>([0.15008, 0.203355, 0.10481, 0.071867, 0.094817, 0.137348, 0.164327, 0.164327, 0.191378, 0.21291, 0.243554, 0.284882, 0.21291, 0.170161, 0.139895, 0.200174, 0.196879, 0.295083, 0.356642, 0.335645, 0.346032, 0.422041, 0.384043, 0.529623, 0.622677, 0.666105, 0.59508, 0.618285, 0.613573, 0.534167, 0.450668, 0.408655, 0.370445, 0.401658, 0.480142, 0.51388, 0.422041, 0.42561, 0.384043, 0.298791, 0.308712, 0.236433, 0.179055, 0.206376, 0.11371, 0.071867, 0.06184, 0.076542, 0.067594, 0.085092, 0.127496, 0.200174, 0.173081, 0.203355, 0.243554, 0.170161, 0.18812, 0.200174, 0.196879, 0.15284, 0.239899, 0.225814, 0.308712, 0.374039, 0.377384, 0.486429, 0.59917, 0.549308, 0.59508, 0.59917, 0.5017, 0.380708, 0.377384, 0.450668, 0.352862, 0.352862, 0.352862, 0.342579, 0.298791, 0.216401, 0.232838, 0.232838, 0.232838, 0.21291, 0.182256, 0.118441, 0.10481, 0.100716, 0.100716, 0.0704, 0.046336, 0.074921, 0.142424, 0.118441, 0.076542, 0.134866, 0.078022, 0.127496, 0.102787, 0.200174, 0.281712, 0.25406, 0.170161, 0.173081, 0.127496, 0.129801, 0.132295, 0.111485, 0.064632, 0.088832, 0.10481, 0.125101, 0.086953, 0.092881, 0.066181, 0.100716, 0.098513, 0.155435, 0.092881, 0.122885, 0.074921, 0.043307, 0.085092, 0.11371, 0.094817, 0.11371, 0.109221, 0.15008, 0.15284, 0.21291, 0.155435, 0.122885, 0.122885, 0.170161], '')</t>
  </si>
  <si>
    <t>[23, 24, 25, 26, 27, 28, 29, 35, 66, 67, 68, 69, 70]</t>
  </si>
  <si>
    <t xml:space="preserve">F5S2U5|F5S2U5_9ENTR Catabolite activator protein OS=Enterobacter hormaechei ATCC 49162 </t>
  </si>
  <si>
    <t>([0.529623, 0.394753, 0.447574, 0.31487, 0.196879, 0.132295, 0.158265, 0.18812, 0.147574, 0.17593, 0.127496, 0.155435, 0.206376, 0.200174, 0.225814, 0.232838, 0.203355, 0.196879, 0.200174, 0.125101, 0.064632, 0.064632, 0.109221, 0.098513, 0.185198, 0.284882, 0.339168, 0.352862, 0.356642, 0.342579, 0.25031, 0.247041, 0.167087, 0.120615, 0.18812, 0.161087, 0.164327, 0.11371, 0.096677, 0.06184, 0.060549, 0.058088, 0.055536, 0.058088, 0.06312, 0.06312, 0.064632, 0.078022, 0.078022, 0.060549, 0.060549, 0.064632, 0.109221, 0.106997, 0.098513, 0.109221, 0.11371, 0.116183, 0.17593, 0.118441, 0.106997, 0.170161, 0.271506, 0.191378, 0.185198, 0.111485, 0.05306, 0.059222, 0.066181, 0.059222, 0.076542, 0.139895, 0.209395, 0.209395, 0.271506, 0.25406, 0.179055, 0.173081, 0.15008, 0.139895, 0.236433, 0.295083, 0.219301, 0.219301, 0.236433, 0.209395, 0.30533, 0.321458, 0.30533, 0.203355, 0.200174, 0.194234, 0.10481, 0.10481, 0.109221, 0.078022, 0.085092, 0.129801, 0.086953, 0.111485, 0.132295, 0.134866, 0.098513, 0.090864, 0.067594, 0.102787, 0.073402, 0.067594, 0.116183, 0.118441, 0.158265, 0.137348, 0.139895, 0.229226, 0.15284, 0.15284, 0.164327, 0.25031, 0.243554, 0.328603, 0.311707, 0.21291, 0.203355, 0.301917, 0.298791, 0.301917, 0.200174, 0.196879, 0.206376, 0.144935, 0.147574, 0.173081, 0.200174, 0.127496, 0.10481, 0.170161, 0.173081, 0.158265, 0.096677, 0.102787, 0.056825, 0.047319, 0.071867, 0.074921, 0.085092, 0.147574, 0.147574, 0.209395, 0.298791, 0.298791, 0.40511, 0.408655, 0.41194, 0.377384, 0.468512, 0.41194, 0.408655, 0.31487, 0.40511, 0.494003, 0.486429, 0.604312, 0.529623, 0.534167, 0.529623, 0.40511, 0.328603, 0.359901, 0.324872, 0.321458, 0.318242, 0.295083, 0.291804, 0.222385, 0.25406, 0.25406, 0.25406, 0.179055, 0.264545, 0.225814, 0.15284, 0.158265, 0.155435, 0.236433, 0.25031, 0.170161, 0.170161, 0.232838, 0.203355, 0.278302, 0.275179, 0.275179, 0.268042, 0.182256, 0.182256, 0.129801, 0.076542, 0.127496, 0.196879, 0.203355, 0.206376, 0.271506, 0.229226, 0.191378, 0.158265, 0.11371, 0.173081, 0.264545, 0.216401, 0.225814], '')</t>
  </si>
  <si>
    <t>[0, 161, 162, 163, 164]</t>
  </si>
  <si>
    <t xml:space="preserve">F5S2U6|F5S2U6_9ENTR YccS/YhfK family integral membrane protein OS=Enterobacter hormaechei ATCC 49162 </t>
  </si>
  <si>
    <t>([0.009728, 0.016021, 0.009483, 0.009865, 0.007315, 0.009483, 0.012491, 0.017797, 0.011903, 0.009977, 0.008002, 0.006567, 0.006567, 0.007091, 0.005318, 0.006482, 0.007031, 0.010221, 0.007091, 0.004513, 0.00316, 0.003924, 0.003757, 0.003804, 0.004414, 0.006194, 0.006039, 0.004315, 0.003014, 0.002688, 0.003512, 0.003512, 0.003701, 0.005623, 0.004431, 0.004483, 0.003963, 0.00543, 0.003804, 0.004513, 0.006482, 0.006245, 0.006567, 0.006988, 0.011342, 0.010221, 0.010131, 0.010131, 0.009015, 0.008002, 0.014586, 0.014586, 0.014315, 0.01204, 0.006894, 0.008075, 0.010926, 0.010926, 0.006988, 0.006533, 0.006567, 0.006567, 0.007259, 0.006894, 0.004646, 0.003804, 0.003109, 0.003109, 0.00225, 0.002435, 0.002606, 0.002327, 0.002327, 0.003405, 0.003366, 0.00515, 0.003727, 0.003997, 0.003757, 0.003727, 0.004161, 0.004835, 0.003804, 0.00359, 0.003276, 0.00389, 0.004577, 0.004358, 0.004247, 0.004611, 0.006619, 0.008624, 0.01078, 0.007177, 0.006701, 0.010131, 0.006421, 0.009096, 0.007177, 0.010509, 0.010926, 0.010926, 0.01204, 0.014783, 0.025762, 0.018106, 0.013016, 0.010221, 0.014075, 0.008624, 0.007177, 0.007091, 0.005872, 0.00543, 0.005683, 0.005086, 0.005223, 0.007555, 0.006619, 0.008525, 0.006533, 0.006245, 0.00962, 0.00962, 0.00777, 0.005799, 0.005683, 0.005872, 0.005932, 0.004899, 0.007031, 0.01204, 0.008002, 0.007645, 0.005683, 0.007877, 0.006482, 0.004388, 0.004388, 0.00359, 0.00225, 0.001906, 0.001808, 0.001172, 0.000674, 0.000614, 0.000945, 0.00155, 0.002327, 0.002761, 0.0028, 0.002761, 0.00292, 0.00389, 0.004135, 0.00558, 0.004135, 0.004208, 0.004513, 0.003461, 0.004976, 0.005503, 0.007177, 0.012727, 0.013821, 0.016528, 0.037156, 0.030611, 0.027463, 0.015344, 0.013821, 0.014315, 0.009401, 0.009015, 0.009294, 0.014315, 0.015344, 0.029376, 0.066181, 0.137348, 0.206376, 0.200174, 0.200174, 0.264545, 0.275179, 0.281712, 0.257454, 0.206376, 0.236433, 0.239899, 0.349426, 0.342579, 0.366687, 0.390993, 0.394753, 0.295083, 0.196879, 0.185198, 0.179055, 0.10481, 0.050641, 0.05306, 0.056825, 0.058088, 0.048328, 0.030003, 0.030611, 0.045352, 0.046336, 0.054297, 0.051831, 0.056825, 0.055536, 0.094817, 0.081712, 0.076542, 0.132295, 0.139895, 0.083462, 0.078022, 0.122885, 0.106997, 0.106997, 0.066181, 0.118441, 0.067594, 0.094817, 0.096677, 0.120615, 0.15008, 0.137348, 0.076542, 0.067594, 0.043307, 0.03976, 0.043307, 0.043307, 0.050641, 0.109221, 0.18812, 0.203355, 0.139895, 0.257454, 0.257454, 0.247041, 0.182256, 0.284882, 0.278302, 0.366687, 0.370445, 0.332115, 0.339168, 0.41194, 0.346032, 0.318242, 0.324872, 0.295083, 0.311707, 0.264545, 0.243554, 0.239899, 0.167087, 0.203355, 0.173081, 0.173081, 0.173081, 0.239899, 0.167087, 0.10481, 0.088832, 0.088832, 0.111485, 0.058088, 0.040537, 0.035586, 0.071867, 0.071867, 0.085092, 0.092881, 0.11371, 0.111485, 0.051831, 0.088832, 0.079919, 0.100716, 0.10481, 0.173081, 0.102787, 0.15008, 0.194234, 0.142424, 0.142424, 0.142424, 0.137348, 0.179055, 0.271506, 0.268042, 0.271506, 0.332115, 0.30533, 0.318242, 0.342579, 0.390993, 0.374039, 0.4292, 0.298791, 0.257454, 0.216401, 0.18812, 0.200174, 0.127496, 0.203355, 0.196879, 0.111485, 0.161087, 0.191378, 0.127496, 0.0704, 0.069024, 0.088832, 0.090864, 0.083462, 0.081712, 0.071867, 0.038042, 0.029376, 0.064632, 0.083462, 0.056825, 0.090864, 0.069024, 0.144935, 0.15008, 0.155435, 0.26085, 0.298791, 0.200174, 0.30533, 0.301917, 0.203355, 0.222385, 0.179055, 0.100716, 0.088832, 0.15008, 0.144935, 0.100716, 0.096677, 0.049374, 0.092881, 0.120615, 0.142424, 0.109221, 0.055536, 0.054297, 0.056825, 0.042364, 0.059222, 0.051831, 0.046336, 0.083462, 0.042364, 0.037156, 0.036378, 0.034068, 0.018106, 0.025316, 0.046336, 0.024826, 0.032017, 0.030003, 0.021381, 0.017138, 0.012491, 0.021816, 0.01227, 0.013265, 0.016528, 0.024393, 0.013265, 0.012491, 0.008156, 0.007495, 0.007555, 0.011106, 0.008409, 0.008624, 0.006421, 0.004976, 0.006894, 0.008723, 0.009187, 0.011342, 0.008624, 0.012727, 0.010221, 0.017138, 0.015078, 0.009977, 0.009096, 0.008895, 0.009187, 0.014783, 0.025762, 0.028107, 0.026338, 0.043307, 0.086953, 0.129801, 0.161087, 0.15008, 0.078022, 0.034068, 0.018106, 0.026892, 0.026892, 0.021816, 0.021816, 0.01227, 0.018787, 0.009728, 0.016528, 0.018787, 0.023087, 0.024826, 0.032017, 0.017138, 0.018415, 0.010509, 0.011518, 0.013821, 0.01078, 0.01078, 0.015344, 0.015344, 0.020165, 0.011903, 0.011903, 0.011342, 0.010926, 0.007555, 0.008156, 0.005799, 0.007555, 0.006988, 0.006795, 0.004899, 0.006795, 0.004646, 0.005683, 0.005378, 0.004315, 0.004976, 0.004646, 0.00543, 0.005992, 0.005992, 0.007259, 0.007315, 0.005249, 0.007555, 0.007495, 0.011903, 0.01227, 0.008156, 0.008276, 0.005734, 0.008723, 0.008723, 0.016021, 0.020876, 0.014315, 0.012727, 0.008409, 0.011903, 0.011518, 0.010509, 0.007645, 0.009294, 0.013613, 0.014315, 0.008804, 0.013437, 0.00962, 0.009728, 0.00962, 0.008276, 0.007555, 0.007259, 0.007259, 0.005734, 0.004483, 0.004646, 0.004775, 0.004775, 0.005932, 0.006039, 0.005872, 0.007645, 0.007259, 0.007091, 0.007259, 0.007495, 0.007555, 0.009728, 0.016528, 0.024393, 0.030003, 0.071867, 0.058088, 0.030611, 0.050641, 0.064632, 0.137348, 0.225814, 0.342579, 0.278302, 0.170161, 0.278302, 0.179055, 0.106997, 0.060549, 0.109221, 0.196879, 0.206376, 0.232838, 0.222385, 0.295083, 0.295083, 0.311707, 0.257454, 0.321458, 0.200174, 0.26085, 0.243554, 0.194234, 0.18812, 0.155435, 0.264545, 0.271506, 0.335645, 0.436924, 0.553315, 0.521092, 0.414856, 0.291804, 0.275179, 0.264545, 0.155435, 0.170161, 0.147574, 0.203355, 0.196879, 0.30533, 0.30533, 0.342579, 0.390993, 0.284882, 0.370445, 0.328603, 0.324872, 0.26085, 0.182256, 0.15008, 0.18812, 0.229226, 0.339168, 0.243554, 0.15008, 0.167087, 0.161087, 0.155435, 0.182256, 0.225814, 0.132295, 0.069024, 0.036378, 0.041405, 0.085092, 0.044297, 0.058088, 0.049374, 0.071867, 0.122885, 0.144935, 0.085092, 0.094817, 0.094817, 0.164327, 0.271506, 0.342579, 0.301917, 0.222385, 0.225814, 0.25031, 0.366687, 0.380708, 0.422041, 0.414856, 0.414856, 0.414856, 0.324872, 0.359901, 0.398279, 0.31487, 0.328603, 0.324872, 0.328603, 0.25406, 0.247041, 0.243554, 0.167087, 0.21291, 0.301917, 0.298791, 0.194234, 0.196879, 0.182256, 0.209395, 0.179055, 0.206376, 0.298791, 0.387226, 0.377384, 0.380708, 0.472492, 0.450668, 0.562014, 0.490133, 0.490133, 0.497853, 0.468512, 0.59917, 0.604312, 0.59014, 0.494003, 0.59508, 0.575842, 0.707965, 0.733139, 0.716283, 0.671169, 0.675549, 0.545602, 0.56648, 0.575842, 0.56648, 0.480142, 0.476583, 0.570702, 0.59508, 0.483068, 0.51388, 0.483068, 0.387226, 0.398279, 0.483068, 0.440853, 0.436924, 0.440853, 0.324872, 0.359901, 0.36309, 0.301917, 0.359901, 0.222385, 0.216401, 0.219301, 0.295083, 0.31487, 0.318242, 0.380708, 0.461924, 0.377384, 0.26085, 0.264545, 0.25406, 0.25406, 0.291804, 0.216401, 0.216401, 0.298791, 0.301917, 0.284882, 0.26085, 0.257454, 0.359901, 0.335645, 0.301917, 0.271506, 0.196879, 0.155435, 0.116183, 0.079919, 0.127496], '')</t>
  </si>
  <si>
    <t>[542, 543, 627, 632, 633, 634, 636, 637, 638, 639, 640, 641, 642, 643, 644, 645, 646, 649, 650, 652]</t>
  </si>
  <si>
    <t xml:space="preserve">F5S2U8|F5S2U8_9ENTR Anthranilate synthase component II OS=Enterobacter hormaechei ATCC 49162 </t>
  </si>
  <si>
    <t>([0.007177, 0.010509, 0.008276, 0.011903, 0.009294, 0.007495, 0.009865, 0.008156, 0.006619, 0.006078, 0.00777, 0.006701, 0.009294, 0.011669, 0.021381, 0.024826, 0.015694, 0.010672, 0.018106, 0.017138, 0.018415, 0.038858, 0.041405, 0.041405, 0.031287, 0.032017, 0.047319, 0.049374, 0.050641, 0.109221, 0.144935, 0.076542, 0.109221, 0.127496, 0.161087, 0.142424, 0.125101, 0.127496, 0.11371, 0.106997, 0.120615, 0.111485, 0.120615, 0.06312, 0.118441, 0.164327, 0.243554, 0.298791, 0.281712, 0.377384, 0.271506, 0.30533, 0.30533, 0.36309, 0.30533, 0.206376, 0.209395, 0.301917, 0.275179, 0.332115, 0.339168, 0.311707, 0.243554, 0.247041, 0.243554, 0.158265, 0.139895, 0.096677, 0.049374, 0.028695, 0.028695, 0.050641, 0.055536, 0.078022, 0.038042, 0.038858, 0.073402, 0.047319, 0.023963, 0.042364, 0.041405, 0.044297, 0.024826, 0.024826, 0.021816, 0.030003, 0.042364, 0.041405, 0.040537, 0.054297, 0.094817, 0.094817, 0.092881, 0.092881, 0.111485, 0.206376, 0.173081, 0.173081, 0.236433, 0.356642, 0.356642, 0.398279, 0.390993, 0.414856, 0.377384, 0.374039, 0.408655, 0.356642, 0.370445, 0.454136, 0.529623, 0.436924, 0.447574, 0.384043, 0.384043, 0.390993, 0.271506, 0.346032, 0.335645, 0.25406, 0.185198, 0.118441, 0.122885, 0.142424, 0.225814, 0.342579, 0.26085, 0.284882, 0.370445, 0.275179, 0.164327, 0.158265, 0.173081, 0.173081, 0.206376, 0.120615, 0.118441, 0.206376, 0.196879, 0.209395, 0.308712, 0.291804, 0.342579, 0.328603, 0.216401, 0.194234, 0.191378, 0.275179, 0.268042, 0.179055, 0.271506, 0.291804, 0.291804, 0.356642, 0.281712, 0.318242, 0.311707, 0.31487, 0.324872, 0.346032, 0.332115, 0.225814, 0.229226, 0.26085, 0.278302, 0.374039, 0.370445, 0.370445, 0.339168, 0.239899, 0.26085, 0.222385, 0.321458, 0.200174, 0.132295, 0.200174, 0.194234, 0.278302, 0.247041, 0.18812, 0.142424, 0.116183, 0.17593, 0.25406, 0.216401, 0.147574, 0.100716], '')</t>
  </si>
  <si>
    <t xml:space="preserve">F5S2U9|F5S2U9_9ENTR Cell filamentation protein Fic OS=Enterobacter hormaechei ATCC 49162 </t>
  </si>
  <si>
    <t>([0.632174, 0.497853, 0.359901, 0.408655, 0.450668, 0.486429, 0.5017, 0.534167, 0.472492, 0.497853, 0.408655, 0.444081, 0.418646, 0.422041, 0.394753, 0.318242, 0.239899, 0.25406, 0.239899, 0.239899, 0.239899, 0.236433, 0.332115, 0.401658, 0.384043, 0.398279, 0.394753, 0.31487, 0.318242, 0.384043, 0.298791, 0.41194, 0.321458, 0.346032, 0.374039, 0.472492, 0.517562, 0.648219, 0.626927, 0.529623, 0.562014, 0.570702, 0.480142, 0.356642, 0.30533, 0.225814, 0.200174, 0.194234, 0.271506, 0.182256, 0.100716, 0.15008, 0.147574, 0.229226, 0.194234, 0.167087, 0.170161, 0.170161, 0.147574, 0.158265, 0.158265, 0.137348, 0.139895, 0.182256, 0.281712, 0.275179, 0.356642, 0.352862, 0.352862, 0.36309, 0.359901, 0.497853, 0.390993, 0.291804, 0.281712, 0.21291, 0.232838, 0.147574, 0.106997, 0.118441, 0.106997, 0.118441, 0.118441, 0.122885, 0.155435, 0.092881, 0.122885, 0.10481, 0.090864, 0.055536, 0.058088, 0.094817, 0.083462, 0.15284, 0.147574, 0.092881, 0.118441, 0.106997, 0.116183, 0.196879, 0.179055, 0.200174, 0.281712, 0.179055, 0.17593, 0.170161, 0.247041, 0.196879, 0.219301, 0.25031, 0.232838, 0.134866, 0.081712, 0.085092, 0.050641, 0.096677, 0.120615, 0.109221, 0.111485, 0.200174, 0.100716, 0.079919, 0.069024, 0.060549, 0.125101, 0.120615, 0.073402, 0.060549, 0.111485, 0.111485, 0.064632, 0.060549, 0.054297, 0.106997, 0.10481, 0.10481, 0.079919, 0.059222, 0.098513, 0.078022, 0.064632, 0.067594, 0.058088, 0.033407, 0.035586, 0.018415, 0.020165, 0.029376, 0.020876, 0.020876, 0.024826, 0.046336, 0.090864, 0.098513, 0.0704, 0.06184, 0.086953, 0.111485, 0.18812, 0.185198, 0.216401, 0.185198, 0.232838, 0.298791, 0.401658, 0.298791, 0.408655, 0.356642, 0.268042, 0.366687, 0.318242, 0.203355, 0.10481, 0.085092, 0.144935, 0.118441, 0.079919, 0.096677, 0.10481, 0.078022, 0.079919, 0.094817, 0.11371, 0.122885, 0.102787, 0.074921, 0.11371, 0.085092, 0.086953, 0.139895, 0.098513, 0.102787, 0.17593, 0.339168], '')</t>
  </si>
  <si>
    <t>[0, 6, 7, 36, 37, 38, 39, 40, 41]</t>
  </si>
  <si>
    <t xml:space="preserve">F5S2V1|F5S2V1_9ENTR Uncharacterized protein OS=Enterobacter hormaechei ATCC 49162 </t>
  </si>
  <si>
    <t>([0.137348, 0.122885, 0.164327, 0.15284, 0.069024, 0.100716, 0.137348, 0.127496, 0.15008, 0.083462, 0.098513, 0.134866, 0.15008, 0.147574, 0.222385, 0.225814, 0.142424, 0.209395, 0.203355, 0.10481, 0.100716, 0.127496, 0.094817, 0.05306, 0.066181, 0.11371, 0.059222, 0.043307, 0.055536, 0.024826, 0.060549, 0.038042, 0.028107, 0.020165, 0.016021, 0.012491, 0.016021, 0.021816, 0.015078, 0.010926, 0.020876, 0.013016, 0.008804], '')</t>
  </si>
  <si>
    <t xml:space="preserve">F5S2V4|F5S2V4_9ENTR Nitrite reductase small subunit OS=Enterobacter hormaechei ATCC 49162 </t>
  </si>
  <si>
    <t>([0.051831, 0.088832, 0.05306, 0.032677, 0.06184, 0.066181, 0.090864, 0.116183, 0.088832, 0.066181, 0.069024, 0.049374, 0.029376, 0.028107, 0.054297, 0.088832, 0.086953, 0.098513, 0.134866, 0.076542, 0.067594, 0.060549, 0.069024, 0.111485, 0.17593, 0.161087, 0.196879, 0.196879, 0.139895, 0.11371, 0.15284, 0.111485, 0.173081, 0.264545, 0.179055, 0.179055, 0.194234, 0.106997, 0.085092, 0.106997, 0.144935, 0.239899, 0.182256, 0.096677, 0.098513, 0.094817, 0.088832, 0.048328, 0.026892, 0.034884, 0.073402, 0.086953, 0.144935, 0.147574, 0.147574, 0.15008, 0.085092, 0.045352, 0.074921, 0.137348, 0.15284, 0.109221, 0.109221, 0.155435, 0.239899, 0.236433, 0.144935, 0.139895, 0.137348, 0.216401, 0.25406, 0.243554, 0.236433, 0.158265, 0.132295, 0.132295, 0.21291, 0.311707, 0.377384, 0.335645, 0.335645, 0.236433, 0.321458, 0.324872, 0.239899, 0.243554, 0.182256, 0.284882, 0.219301, 0.30533, 0.308712, 0.298791, 0.308712, 0.243554, 0.335645, 0.281712, 0.268042, 0.225814, 0.191378, 0.170161, 0.21291, 0.18812, 0.239899, 0.21291, 0.17593, 0.275179, 0.216401, 0.301917], '')</t>
  </si>
  <si>
    <t xml:space="preserve">F5S2V6|F5S2V6_9ENTR Outer membrane lipoprotein OS=Enterobacter hormaechei ATCC 49162 </t>
  </si>
  <si>
    <t>([0.034884, 0.023087, 0.019109, 0.025762, 0.025316, 0.018787, 0.024826, 0.034068, 0.024826, 0.032677, 0.032677, 0.021381, 0.019401, 0.023087, 0.046336, 0.029376, 0.05306, 0.071867, 0.0704, 0.092881, 0.122885, 0.179055, 0.147574, 0.200174, 0.122885, 0.158265, 0.142424, 0.092881, 0.055536, 0.098513, 0.116183, 0.116183, 0.134866, 0.129801, 0.079919, 0.076542, 0.116183, 0.064632, 0.034884, 0.032677, 0.030003, 0.015078, 0.013613, 0.030003, 0.023534, 0.035586, 0.035586, 0.073402, 0.098513, 0.134866, 0.106997, 0.069024, 0.071867, 0.116183, 0.090864, 0.158265, 0.127496, 0.086953], '')</t>
  </si>
  <si>
    <t xml:space="preserve">F5S2W4|F5S2W4_9ENTR Shikimate kinase I OS=Enterobacter hormaechei ATCC 49162 </t>
  </si>
  <si>
    <t>([0.164327, 0.196879, 0.106997, 0.058088, 0.085092, 0.076542, 0.035586, 0.050641, 0.037156, 0.046336, 0.054297, 0.083462, 0.045352, 0.033407, 0.018106, 0.015078, 0.017138, 0.009865, 0.00962, 0.009483, 0.01227, 0.014075, 0.015078, 0.014783, 0.024826, 0.014075, 0.011106, 0.020876, 0.01204, 0.010372, 0.009096, 0.009401, 0.009096, 0.013437, 0.017138, 0.017447, 0.010926, 0.009977, 0.009728, 0.010221, 0.020165, 0.017447, 0.030611, 0.028107, 0.028107, 0.032017, 0.032017, 0.032017, 0.016021, 0.027463, 0.030003, 0.03976, 0.022667, 0.017138, 0.01078, 0.007495, 0.011106, 0.013821, 0.014075, 0.012727, 0.012491, 0.007495, 0.006567, 0.006533, 0.004736, 0.004736, 0.003963, 0.005223, 0.004921, 0.00543, 0.005378, 0.007177, 0.006988, 0.009977, 0.008002, 0.01078, 0.013821, 0.010221, 0.010221, 0.008409, 0.012491, 0.009015, 0.015078, 0.015078, 0.01078, 0.019401], '')</t>
  </si>
  <si>
    <t xml:space="preserve">F5S2W5|F5S2W5_9ENTR Protein transporter HofQ OS=Enterobacter hormaechei ATCC 49162 </t>
  </si>
  <si>
    <t>([0.006421, 0.005378, 0.007177, 0.009483, 0.016826, 0.012491, 0.00962, 0.010509, 0.011669, 0.016257, 0.025316, 0.032677, 0.040537, 0.050641, 0.055536, 0.06312, 0.034884, 0.038042, 0.076542, 0.142424, 0.109221, 0.194234, 0.209395, 0.144935, 0.15008, 0.078022, 0.078022, 0.144935, 0.144935, 0.102787, 0.060549, 0.03976, 0.03976, 0.034884, 0.064632, 0.060549, 0.118441, 0.118441, 0.120615, 0.0704, 0.06184, 0.122885, 0.109221, 0.111485, 0.167087, 0.164327, 0.232838, 0.232838, 0.229226, 0.179055, 0.281712, 0.271506, 0.308712, 0.30533, 0.216401, 0.236433, 0.144935, 0.132295, 0.209395, 0.25406, 0.239899, 0.243554, 0.216401, 0.139895, 0.139895, 0.155435, 0.15284, 0.132295, 0.209395, 0.137348, 0.147574, 0.079919, 0.132295, 0.137348, 0.147574, 0.216401, 0.185198, 0.182256, 0.098513, 0.055536, 0.040537, 0.076542, 0.078022, 0.06312, 0.081712, 0.069024, 0.035586, 0.034884, 0.046336, 0.046336, 0.081712, 0.10481, 0.167087, 0.167087, 0.134866, 0.125101, 0.134866, 0.132295, 0.196879, 0.308712, 0.398279, 0.390993, 0.298791, 0.30533, 0.30533, 0.370445, 0.387226, 0.490133, 0.494003, 0.490133, 0.486429, 0.384043, 0.450668, 0.342579, 0.31487, 0.26085, 0.229226, 0.232838, 0.203355, 0.203355, 0.216401, 0.144935, 0.219301, 0.301917, 0.26085, 0.26085, 0.236433, 0.321458, 0.225814, 0.15284, 0.142424, 0.173081, 0.268042, 0.232838, 0.342579, 0.284882, 0.370445, 0.324872, 0.324872, 0.352862, 0.377384, 0.370445, 0.472492, 0.472492, 0.387226, 0.332115, 0.291804, 0.278302, 0.288399, 0.387226, 0.476583, 0.483068, 0.377384, 0.308712, 0.278302, 0.25031, 0.247041, 0.25406, 0.324872, 0.216401, 0.191378, 0.167087, 0.167087, 0.129801, 0.139895, 0.139895, 0.243554, 0.219301, 0.232838, 0.225814, 0.15284, 0.161087, 0.098513, 0.127496, 0.155435, 0.185198, 0.134866, 0.147574, 0.15008, 0.088832, 0.15284, 0.191378, 0.216401, 0.209395, 0.167087, 0.158265, 0.25031, 0.144935, 0.229226, 0.158265, 0.15284, 0.134866, 0.134866, 0.137348, 0.137348, 0.170161, 0.142424, 0.229226, 0.298791, 0.264545, 0.356642, 0.352862, 0.271506, 0.271506, 0.278302, 0.291804, 0.288399, 0.281712, 0.278302, 0.275179, 0.311707, 0.328603, 0.339168, 0.321458, 0.335645, 0.335645, 0.318242, 0.318242, 0.321458, 0.328603, 0.374039, 0.30533, 0.30533, 0.271506, 0.284882, 0.191378, 0.257454, 0.257454, 0.167087, 0.25406, 0.257454, 0.284882, 0.243554, 0.247041, 0.26085, 0.247041, 0.291804, 0.21291, 0.239899, 0.206376, 0.134866, 0.134866, 0.194234, 0.191378, 0.295083, 0.281712, 0.30533, 0.321458, 0.232838, 0.236433, 0.200174, 0.200174, 0.232838, 0.26085, 0.26085, 0.170161, 0.222385, 0.206376, 0.301917, 0.271506, 0.301917, 0.418646, 0.374039, 0.374039, 0.291804, 0.284882, 0.284882, 0.352862, 0.335645, 0.440853, 0.440853, 0.509769, 0.418646, 0.387226, 0.321458, 0.401658, 0.483068, 0.51388, 0.534167, 0.517562, 0.549308, 0.517562, 0.483068, 0.51388, 0.444081, 0.557691, 0.454136, 0.450668, 0.465241, 0.440853, 0.359901, 0.370445, 0.335645, 0.394753, 0.40511, 0.408655, 0.414856, 0.450668, 0.380708, 0.301917, 0.222385, 0.257454, 0.284882, 0.281712, 0.281712, 0.278302, 0.264545, 0.278302, 0.278302, 0.18812, 0.219301, 0.196879, 0.271506, 0.284882, 0.324872, 0.284882, 0.380708, 0.377384, 0.349426, 0.346032, 0.332115, 0.418646, 0.390993, 0.36309, 0.374039, 0.377384, 0.461924, 0.468512, 0.468512, 0.450668, 0.444081, 0.450668, 0.541878, 0.545602, 0.545602, 0.436924, 0.476583, 0.450668, 0.454136, 0.380708, 0.461924, 0.476583, 0.465241, 0.458154, 0.490133, 0.490133, 0.494003, 0.401658, 0.422041, 0.42561, 0.454136, 0.553315, 0.444081, 0.352862, 0.349426, 0.339168, 0.422041, 0.418646, 0.408655, 0.41194, 0.483068, 0.468512, 0.562014, 0.56648, 0.490133, 0.521092, 0.440853, 0.356642, 0.440853, 0.418646, 0.41194, 0.444081, 0.346032, 0.352862, 0.454136, 0.458154, 0.377384, 0.288399, 0.275179, 0.288399, 0.291804, 0.291804, 0.288399, 0.284882, 0.298791, 0.377384, 0.339168, 0.401658, 0.494003, 0.408655, 0.328603, 0.349426, 0.225814, 0.232838, 0.31487, 0.342579, 0.335645, 0.332115, 0.359901, 0.366687, 0.275179, 0.271506, 0.243554, 0.219301, 0.179055, 0.134866, 0.096677, 0.073402, 0.05306, 0.031287, 0.046336, 0.06312], '')</t>
  </si>
  <si>
    <t>[271, 277, 278, 279, 280, 281, 283, 285, 332, 333, 334, 351, 362, 363, 365]</t>
  </si>
  <si>
    <t xml:space="preserve">F5S2W6|F5S2W6_9ENTR DUF2531 family protein OS=Enterobacter hormaechei ATCC 49162 </t>
  </si>
  <si>
    <t>([0.060549, 0.090864, 0.164327, 0.118441, 0.074921, 0.056825, 0.076542, 0.102787, 0.106997, 0.127496, 0.158265, 0.216401, 0.144935, 0.147574, 0.109221, 0.147574, 0.155435, 0.225814, 0.295083, 0.298791, 0.352862, 0.40511, 0.41194, 0.387226, 0.394753, 0.486429, 0.575842, 0.480142, 0.476583, 0.408655, 0.422041, 0.414856, 0.335645, 0.374039, 0.374039, 0.433034, 0.398279, 0.366687, 0.370445, 0.30533, 0.370445, 0.321458, 0.31487, 0.31487, 0.31487, 0.387226, 0.394753, 0.384043, 0.468512, 0.384043, 0.483068, 0.476583, 0.414856, 0.468512, 0.525368, 0.534167, 0.5017, 0.497853, 0.454136, 0.447574, 0.557691, 0.557691, 0.538167, 0.56648, 0.497853, 0.490133, 0.468512, 0.390993, 0.401658, 0.401658, 0.494003, 0.497853, 0.4292, 0.486429, 0.433034, 0.440853, 0.377384, 0.408655, 0.414856, 0.458154, 0.390993, 0.36309, 0.394753, 0.480142, 0.486429, 0.454136, 0.454136, 0.387226, 0.465241, 0.454136, 0.461924, 0.458154, 0.450668, 0.521092, 0.517562, 0.58069, 0.58069, 0.666105, 0.657645, 0.666105, 0.699094, 0.76285, 0.694846, 0.653063, 0.661982, 0.657645, 0.767246, 0.771762, 0.88723, 0.871313, 0.89662, 0.852992, 0.856457, 0.852992, 0.862302, 0.856457, 0.852992, 0.846163, 0.837511, 0.846163, 0.868118, 0.859585, 0.876521, 0.912647, 0.915074, 0.915074, 0.912647, 0.915074, 0.910643, 0.885302, 0.899122, 0.859585, 0.91684, 0.915074], '')</t>
  </si>
  <si>
    <t>[26, 54, 55, 56, 60, 61, 62, 63, 93, 94, 95, 96, 97, 98, 99, 100, 101, 102, 103, 104, 105, 106, 107, 108, 109, 110, 111, 112, 113, 114, 115, 116, 117, 118, 119, 120, 121, 122, 123, 124, 125, 126, 127, 128, 129, 130, 131, 132, 133]</t>
  </si>
  <si>
    <t xml:space="preserve">F5S2W7|F5S2W7_9ENTR DNA utilization protein HofO OS=Enterobacter hormaechei ATCC 49162 </t>
  </si>
  <si>
    <t>([0.038858, 0.056825, 0.10481, 0.132295, 0.158265, 0.182256, 0.139895, 0.090864, 0.076542, 0.049374, 0.030611, 0.022667, 0.018106, 0.028695, 0.056825, 0.05306, 0.032017, 0.027463, 0.025316, 0.017797, 0.010509, 0.008075, 0.008409, 0.005683, 0.004414, 0.003431, 0.003431, 0.004513, 0.005503, 0.006039, 0.006142, 0.008723, 0.008276, 0.008276, 0.008804, 0.006374, 0.009483, 0.011106, 0.013437, 0.025762, 0.022306, 0.038042, 0.06184, 0.06184, 0.109221, 0.109221, 0.194234, 0.173081, 0.144935, 0.100716, 0.06312, 0.132295, 0.142424, 0.209395, 0.232838, 0.216401, 0.308712, 0.328603, 0.284882, 0.236433, 0.236433, 0.342579, 0.275179, 0.308712, 0.332115, 0.328603, 0.436924, 0.450668, 0.450668, 0.465241, 0.608892, 0.59508, 0.549308, 0.575842, 0.497853, 0.472492, 0.359901, 0.374039, 0.339168, 0.42561, 0.476583, 0.436924, 0.422041, 0.401658, 0.321458, 0.295083, 0.196879, 0.194234, 0.194234, 0.232838, 0.232838, 0.219301, 0.339168, 0.349426, 0.328603, 0.332115, 0.332115, 0.352862, 0.356642, 0.332115, 0.318242, 0.206376, 0.239899, 0.21291, 0.229226, 0.335645, 0.301917, 0.311707, 0.196879, 0.167087, 0.161087, 0.090864, 0.0704, 0.038042, 0.03976, 0.042364, 0.060549, 0.071867, 0.081712, 0.073402, 0.076542, 0.03976, 0.086953, 0.046336, 0.060549, 0.116183, 0.10481, 0.129801, 0.209395, 0.324872, 0.247041, 0.25031, 0.26085, 0.284882, 0.295083, 0.295083, 0.200174, 0.243554, 0.164327, 0.239899, 0.25406, 0.257454, 0.370445, 0.335645, 0.414856, 0.384043, 0.321458, 0.281712, 0.239899, 0.196879, 0.158265, 0.239899, 0.194234], '')</t>
  </si>
  <si>
    <t>[70, 71, 72, 73]</t>
  </si>
  <si>
    <t xml:space="preserve">F5S2W8|F5S2W8_9ENTR Pilus assembly protein HofN OS=Enterobacter hormaechei ATCC 49162 </t>
  </si>
  <si>
    <t>([0.239899, 0.298791, 0.349426, 0.380708, 0.26085, 0.301917, 0.332115, 0.25406, 0.284882, 0.191378, 0.120615, 0.15008, 0.096677, 0.073402, 0.028107, 0.021816, 0.030003, 0.051831, 0.024393, 0.029376, 0.019109, 0.015344, 0.009977, 0.008723, 0.008804, 0.013613, 0.00962, 0.009401, 0.009483, 0.00962, 0.011342, 0.021816, 0.021816, 0.038042, 0.038042, 0.066181, 0.047319, 0.06184, 0.06184, 0.06312, 0.111485, 0.161087, 0.209395, 0.21291, 0.21291, 0.216401, 0.17593, 0.247041, 0.219301, 0.236433, 0.239899, 0.31487, 0.239899, 0.161087, 0.158265, 0.206376, 0.236433, 0.328603, 0.352862, 0.36309, 0.444081, 0.40511, 0.41194, 0.311707, 0.401658, 0.436924, 0.465241, 0.505461, 0.414856, 0.480142, 0.557691, 0.562014, 0.59917, 0.653063, 0.608892, 0.613573, 0.703578, 0.661982, 0.538167, 0.51388, 0.5017, 0.418646, 0.418646, 0.42561, 0.486429, 0.440853, 0.468512, 0.436924, 0.450668, 0.509769, 0.356642, 0.278302, 0.271506, 0.209395, 0.161087, 0.271506, 0.164327, 0.142424, 0.196879, 0.311707, 0.295083, 0.216401, 0.206376, 0.158265, 0.15284, 0.179055, 0.127496, 0.106997, 0.109221, 0.100716, 0.073402, 0.170161, 0.216401, 0.142424, 0.161087, 0.21291, 0.179055, 0.284882, 0.295083, 0.232838, 0.134866, 0.139895, 0.21291, 0.243554, 0.328603, 0.328603, 0.222385, 0.332115, 0.359901, 0.359901, 0.398279, 0.461924, 0.4292, 0.480142, 0.483068, 0.5017, 0.545602, 0.613573, 0.59917, 0.59508, 0.642678, 0.750527, 0.613573, 0.56648, 0.525368, 0.517562, 0.408655, 0.534167, 0.450668, 0.418646, 0.41194, 0.377384, 0.40511, 0.380708, 0.342579, 0.40511, 0.366687, 0.324872, 0.275179, 0.239899, 0.185198, 0.134866, 0.090864], '')</t>
  </si>
  <si>
    <t>[67, 70, 71, 72, 73, 74, 75, 76, 77, 78, 79, 80, 89, 135, 136, 137, 138, 139, 140, 141, 142, 143, 144, 145, 147]</t>
  </si>
  <si>
    <t xml:space="preserve">F5S2W9|F5S2W9_9ENTR HofM protein OS=Enterobacter hormaechei ATCC 49162 </t>
  </si>
  <si>
    <t>([0.203355, 0.11371, 0.158265, 0.203355, 0.25031, 0.288399, 0.236433, 0.194234, 0.200174, 0.164327, 0.170161, 0.125101, 0.144935, 0.232838, 0.236433, 0.219301, 0.301917, 0.301917, 0.194234, 0.182256, 0.164327, 0.158265, 0.236433, 0.142424, 0.076542, 0.06312, 0.040537, 0.073402, 0.064632, 0.071867, 0.111485, 0.111485, 0.11371, 0.064632, 0.064632, 0.064632, 0.0704, 0.081712, 0.045352, 0.058088, 0.064632, 0.132295, 0.142424, 0.15008, 0.161087, 0.194234, 0.229226, 0.268042, 0.158265, 0.229226, 0.236433, 0.142424, 0.155435, 0.232838, 0.324872, 0.243554, 0.268042, 0.264545, 0.26085, 0.349426, 0.408655, 0.324872, 0.185198, 0.11371, 0.106997, 0.090864, 0.158265, 0.142424, 0.167087, 0.243554, 0.18812, 0.116183, 0.203355, 0.200174, 0.17593, 0.106997, 0.196879, 0.164327, 0.18812, 0.18812, 0.132295, 0.139895, 0.122885, 0.209395, 0.301917, 0.298791, 0.422041, 0.398279, 0.31487, 0.31487, 0.219301, 0.222385, 0.31487, 0.284882, 0.295083, 0.232838, 0.298791, 0.26085, 0.281712, 0.167087, 0.182256, 0.209395, 0.232838, 0.298791, 0.311707, 0.311707, 0.229226, 0.161087, 0.081712, 0.142424, 0.076542, 0.120615, 0.17593, 0.17593, 0.203355, 0.109221, 0.170161, 0.203355, 0.216401, 0.11371, 0.191378, 0.129801, 0.161087, 0.118441, 0.116183, 0.118441, 0.122885, 0.18812, 0.264545, 0.31487, 0.31487, 0.42561, 0.366687, 0.275179, 0.264545, 0.179055, 0.26085, 0.268042, 0.225814, 0.144935, 0.25031, 0.161087, 0.216401, 0.137348, 0.137348, 0.137348, 0.074921, 0.058088, 0.071867, 0.0704, 0.088832, 0.085092, 0.069024, 0.069024, 0.096677, 0.106997, 0.106997, 0.074921, 0.071867, 0.071867, 0.079919, 0.067594, 0.134866, 0.142424, 0.209395, 0.161087, 0.132295, 0.185198, 0.132295, 0.106997, 0.109221, 0.142424, 0.139895, 0.167087, 0.161087, 0.122885, 0.064632, 0.090864, 0.118441, 0.116183, 0.134866, 0.194234, 0.142424, 0.120615, 0.111485, 0.109221, 0.185198, 0.25031, 0.284882, 0.398279, 0.374039, 0.328603, 0.318242, 0.257454, 0.257454, 0.318242, 0.31487, 0.377384, 0.374039, 0.328603, 0.25406, 0.229226, 0.144935, 0.219301, 0.25031, 0.25031, 0.271506, 0.167087, 0.139895, 0.094817, 0.03976, 0.05306, 0.054297, 0.041405, 0.060549, 0.06184, 0.090864, 0.088832, 0.118441, 0.094817, 0.106997, 0.167087, 0.125101, 0.127496, 0.139895, 0.139895, 0.170161, 0.096677, 0.18812, 0.236433, 0.216401, 0.332115, 0.288399, 0.328603, 0.247041, 0.26085, 0.185198, 0.134866, 0.134866, 0.102787, 0.090864, 0.111485, 0.086953, 0.139895, 0.229226, 0.158265, 0.158265, 0.111485, 0.158265, 0.109221, 0.073402, 0.106997, 0.081712, 0.079919, 0.048328, 0.109221, 0.069024], '')</t>
  </si>
  <si>
    <t xml:space="preserve">F5S2X1|F5S2X1_9ENTR ADP compounds hydrolase NudE OS=Enterobacter hormaechei ATCC 49162 </t>
  </si>
  <si>
    <t>([0.36309, 0.422041, 0.332115, 0.380708, 0.422041, 0.349426, 0.339168, 0.352862, 0.374039, 0.387226, 0.324872, 0.247041, 0.247041, 0.18812, 0.17593, 0.25031, 0.17593, 0.194234, 0.106997, 0.106997, 0.092881, 0.144935, 0.144935, 0.206376, 0.137348, 0.127496, 0.179055, 0.147574, 0.092881, 0.10481, 0.102787, 0.132295, 0.222385, 0.232838, 0.30533, 0.288399, 0.288399, 0.374039, 0.335645, 0.352862, 0.308712, 0.332115, 0.268042, 0.281712, 0.194234, 0.196879, 0.21291, 0.232838, 0.301917, 0.311707, 0.209395, 0.147574, 0.111485, 0.111485, 0.106997, 0.06312, 0.05306, 0.035586, 0.032677, 0.042364, 0.071867, 0.088832, 0.088832, 0.142424, 0.076542, 0.129801, 0.100716, 0.090864, 0.078022, 0.079919, 0.078022, 0.076542, 0.129801, 0.229226, 0.236433, 0.236433, 0.332115, 0.291804, 0.247041, 0.257454, 0.216401, 0.17593, 0.18812, 0.264545, 0.264545, 0.264545, 0.25406, 0.384043, 0.401658, 0.339168, 0.339168, 0.30533, 0.398279, 0.356642, 0.321458, 0.335645, 0.236433, 0.239899, 0.194234, 0.222385, 0.200174, 0.219301, 0.170161, 0.158265, 0.134866, 0.10481, 0.18812, 0.191378, 0.111485, 0.049374, 0.076542, 0.074921, 0.137348, 0.111485, 0.139895, 0.085092, 0.050641, 0.055536, 0.042364, 0.096677, 0.164327, 0.111485, 0.069024, 0.132295, 0.144935, 0.17593, 0.132295, 0.125101, 0.127496, 0.21291, 0.342579, 0.374039, 0.390993, 0.4292, 0.380708, 0.398279, 0.5017, 0.497853, 0.56648, 0.472492, 0.486429, 0.384043, 0.436924, 0.529623, 0.408655, 0.356642, 0.370445, 0.374039, 0.275179, 0.288399, 0.288399, 0.298791, 0.284882, 0.161087, 0.15008, 0.243554, 0.191378, 0.170161, 0.25031, 0.194234, 0.301917, 0.243554, 0.25406, 0.179055, 0.120615, 0.132295, 0.15284, 0.155435, 0.137348, 0.142424, 0.122885, 0.116183, 0.106997, 0.100716, 0.173081, 0.10481, 0.076542, 0.071867, 0.060549, 0.040537, 0.051831, 0.037156, 0.033407, 0.047319, 0.102787, 0.164327], '')</t>
  </si>
  <si>
    <t>[136, 138, 143]</t>
  </si>
  <si>
    <t xml:space="preserve">F5S2X2|F5S2X2_9ENTR Uncharacterized protein OS=Enterobacter hormaechei ATCC 49162 </t>
  </si>
  <si>
    <t>([0.009728, 0.009096, 0.012727, 0.011518, 0.017797, 0.024826, 0.033407, 0.047319, 0.028695, 0.038858, 0.049374, 0.064632, 0.044297, 0.078022, 0.100716, 0.098513, 0.167087, 0.142424, 0.073402, 0.125101, 0.222385, 0.122885, 0.144935, 0.147574, 0.129801, 0.100716, 0.118441, 0.127496, 0.129801, 0.194234, 0.127496, 0.081712, 0.074921, 0.067594, 0.078022, 0.049374, 0.081712, 0.076542, 0.120615, 0.219301, 0.158265, 0.155435, 0.225814, 0.185198, 0.185198, 0.191378, 0.222385, 0.191378, 0.116183, 0.0704, 0.0704, 0.111485, 0.164327, 0.17593, 0.281712, 0.26085, 0.332115, 0.257454, 0.182256, 0.219301, 0.120615, 0.170161, 0.164327, 0.185198, 0.229226, 0.225814, 0.30533, 0.31487, 0.318242, 0.295083, 0.374039, 0.408655, 0.321458, 0.321458, 0.311707, 0.25406, 0.239899, 0.232838, 0.278302, 0.342579, 0.31487, 0.414856, 0.394753, 0.366687, 0.349426, 0.374039, 0.346032, 0.308712, 0.25031], '')</t>
  </si>
  <si>
    <t xml:space="preserve">F5S2X3|F5S2X3_9ENTR Intracellular growth attenuator protein IgaA OS=Enterobacter hormaechei ATCC 49162 </t>
  </si>
  <si>
    <t>([0.008075, 0.006795, 0.00777, 0.006619, 0.007422, 0.009294, 0.008002, 0.008723, 0.008409, 0.006795, 0.006701, 0.005378, 0.005503, 0.005378, 0.006988, 0.007315, 0.00962, 0.015344, 0.023534, 0.016826, 0.019401, 0.017138, 0.032017, 0.0198, 0.020522, 0.026338, 0.022667, 0.0198, 0.020165, 0.028695, 0.048328, 0.076542, 0.15284, 0.15008, 0.147574, 0.092881, 0.129801, 0.15284, 0.167087, 0.182256, 0.268042, 0.191378, 0.281712, 0.194234, 0.318242, 0.408655, 0.311707, 0.257454, 0.380708, 0.418646, 0.332115, 0.377384, 0.359901, 0.349426, 0.349426, 0.268042, 0.349426, 0.380708, 0.356642, 0.370445, 0.359901, 0.36309, 0.414856, 0.40511, 0.436924, 0.390993, 0.408655, 0.433034, 0.521092, 0.422041, 0.4292, 0.433034, 0.433034, 0.40511, 0.418646, 0.414856, 0.517562, 0.534167, 0.436924, 0.352862, 0.25031, 0.182256, 0.18812, 0.21291, 0.21291, 0.164327, 0.196879, 0.170161, 0.155435, 0.161087, 0.158265, 0.15284, 0.236433, 0.232838, 0.275179, 0.295083, 0.311707, 0.295083, 0.185198, 0.239899, 0.243554, 0.247041, 0.232838, 0.236433, 0.236433, 0.182256, 0.278302, 0.206376, 0.209395, 0.209395, 0.236433, 0.349426, 0.236433, 0.129801, 0.134866, 0.132295, 0.0704, 0.037156, 0.041405, 0.088832, 0.102787, 0.167087, 0.232838, 0.243554, 0.25031, 0.179055, 0.158265, 0.142424, 0.206376, 0.219301, 0.311707, 0.200174, 0.200174, 0.219301, 0.268042, 0.164327, 0.155435, 0.147574, 0.236433, 0.225814, 0.206376, 0.196879, 0.118441, 0.118441, 0.185198, 0.10481, 0.111485, 0.185198, 0.206376, 0.170161, 0.182256, 0.167087, 0.144935, 0.102787, 0.100716, 0.161087, 0.243554, 0.216401, 0.301917, 0.291804, 0.298791, 0.308712, 0.268042, 0.349426, 0.26085, 0.229226, 0.321458, 0.408655, 0.418646, 0.40511, 0.458154, 0.436924, 0.349426, 0.483068, 0.422041, 0.418646, 0.408655, 0.318242, 0.339168, 0.349426, 0.366687, 0.366687, 0.352862, 0.40511, 0.4292, 0.4292, 0.370445, 0.271506, 0.25031, 0.219301, 0.239899, 0.232838, 0.229226, 0.225814, 0.200174, 0.30533, 0.366687, 0.284882, 0.284882, 0.200174, 0.132295, 0.076542, 0.0704, 0.035586, 0.018415, 0.010509, 0.009728, 0.008276, 0.008156, 0.006619, 0.005223, 0.003671, 0.003607, 0.003864, 0.005318, 0.004414, 0.003014, 0.002606, 0.00359, 0.003431, 0.003461, 0.003864, 0.004835, 0.004921, 0.006374, 0.006701, 0.006701, 0.007177, 0.007555, 0.00962, 0.011106, 0.018106, 0.018106, 0.009977, 0.009187, 0.006374, 0.005623, 0.007259, 0.010372, 0.010372, 0.015078, 0.024393, 0.031287, 0.030003, 0.016528, 0.018787, 0.032017, 0.030003, 0.05306, 0.064632, 0.03976, 0.045352, 0.045352, 0.088832, 0.191378, 0.18812, 0.278302, 0.281712, 0.311707, 0.182256, 0.074921, 0.092881, 0.102787, 0.10481, 0.11371, 0.200174, 0.222385, 0.200174, 0.196879, 0.21291, 0.291804, 0.284882, 0.288399, 0.182256, 0.17593, 0.079919, 0.040537, 0.045352, 0.048328, 0.024393, 0.023963, 0.064632, 0.060549, 0.051831, 0.024393, 0.023963, 0.026892, 0.013613, 0.008895, 0.011903, 0.011518, 0.011342, 0.011342, 0.011669, 0.019401, 0.019401, 0.038858, 0.081712, 0.038042, 0.078022, 0.078022, 0.076542, 0.033407, 0.036378, 0.037156, 0.071867, 0.042364, 0.022306, 0.042364, 0.090864, 0.11371, 0.106997, 0.05306, 0.056825, 0.055536, 0.031287, 0.030611, 0.031287, 0.032677, 0.041405, 0.038858, 0.083462, 0.079919, 0.170161, 0.094817, 0.102787, 0.10481, 0.090864, 0.081712, 0.081712, 0.074921, 0.06312, 0.041405, 0.046336, 0.071867, 0.074921, 0.137348, 0.122885, 0.098513, 0.051831, 0.047319, 0.023963, 0.016021, 0.023963, 0.012727, 0.013437, 0.008895, 0.006421, 0.007031, 0.01078, 0.008002, 0.008409, 0.008075, 0.011669, 0.011669, 0.013437, 0.008525, 0.008525, 0.006988, 0.007495, 0.007177, 0.007259, 0.010509, 0.014783, 0.015694, 0.027463, 0.049374, 0.056825, 0.118441, 0.147574, 0.129801, 0.200174, 0.134866, 0.17593, 0.161087, 0.161087, 0.17593, 0.295083, 0.264545, 0.356642, 0.291804, 0.387226, 0.408655, 0.41194, 0.422041, 0.454136, 0.352862, 0.346032, 0.328603, 0.311707, 0.342579, 0.342579, 0.346032, 0.380708, 0.288399, 0.291804, 0.291804, 0.275179, 0.26085, 0.318242, 0.318242, 0.356642, 0.26085, 0.339168, 0.342579, 0.328603, 0.332115, 0.4292, 0.4292, 0.557691, 0.444081, 0.436924, 0.465241, 0.352862, 0.398279, 0.398279, 0.384043, 0.483068, 0.394753, 0.301917, 0.18812, 0.196879, 0.232838, 0.301917, 0.288399, 0.31487, 0.232838, 0.257454, 0.167087, 0.200174, 0.185198, 0.288399, 0.301917, 0.206376, 0.25406, 0.25031, 0.324872, 0.301917, 0.298791, 0.356642, 0.366687, 0.458154, 0.458154, 0.450668, 0.390993, 0.40511, 0.366687, 0.465241, 0.352862, 0.444081, 0.444081, 0.422041, 0.461924, 0.461924, 0.541878, 0.642678, 0.622677, 0.622677, 0.585406, 0.575842, 0.661982, 0.73685, 0.642678, 0.626927, 0.618285, 0.707965, 0.585406, 0.604312, 0.585406, 0.685117, 0.685117, 0.604312, 0.538167, 0.422041, 0.342579, 0.342579, 0.346032, 0.25406, 0.257454, 0.328603, 0.25406, 0.170161, 0.132295, 0.185198, 0.191378, 0.206376, 0.239899, 0.25031, 0.161087, 0.164327, 0.144935, 0.15284, 0.18812, 0.257454, 0.239899, 0.229226, 0.216401, 0.144935, 0.222385, 0.232838, 0.196879, 0.203355, 0.200174, 0.281712, 0.21291, 0.21291, 0.209395, 0.194234, 0.257454, 0.359901, 0.268042, 0.311707, 0.275179, 0.185198, 0.125101, 0.191378, 0.264545, 0.239899, 0.328603, 0.311707, 0.301917, 0.321458, 0.321458, 0.394753, 0.384043, 0.398279, 0.408655, 0.332115, 0.264545, 0.196879, 0.182256, 0.30533, 0.225814, 0.25031, 0.298791, 0.377384, 0.380708, 0.308712, 0.349426, 0.346032, 0.295083, 0.232838, 0.21291, 0.291804, 0.275179, 0.278302, 0.311707, 0.332115, 0.288399, 0.301917, 0.342579, 0.339168, 0.324872, 0.390993, 0.398279, 0.422041, 0.374039, 0.342579, 0.42561, 0.380708, 0.281712, 0.366687, 0.422041, 0.486429, 0.444081, 0.480142, 0.476583, 0.5017, 0.349426, 0.390993, 0.356642, 0.356642, 0.356642, 0.349426, 0.359901, 0.356642, 0.352862, 0.398279, 0.346032, 0.271506, 0.31487, 0.408655, 0.4292, 0.342579, 0.342579, 0.384043, 0.284882, 0.281712, 0.200174, 0.222385, 0.298791, 0.301917, 0.366687, 0.335645, 0.332115, 0.328603, 0.339168, 0.236433, 0.222385, 0.321458, 0.275179, 0.271506, 0.264545, 0.155435, 0.206376, 0.185198, 0.144935, 0.129801, 0.10481, 0.173081, 0.264545, 0.281712, 0.26085, 0.225814, 0.225814, 0.236433, 0.219301, 0.134866, 0.167087, 0.173081, 0.164327, 0.191378, 0.100716, 0.106997, 0.182256, 0.179055, 0.182256, 0.219301, 0.308712, 0.349426, 0.339168, 0.243554, 0.21291, 0.243554, 0.243554, 0.275179, 0.21291, 0.239899, 0.346032, 0.408655, 0.366687, 0.359901, 0.36309, 0.366687, 0.359901, 0.25031, 0.216401, 0.206376, 0.209395, 0.203355, 0.134866, 0.083462, 0.086953, 0.050641, 0.0704, 0.05306, 0.030611, 0.033407, 0.018106, 0.010672, 0.008624, 0.006567, 0.006795, 0.009015, 0.009401, 0.009483, 0.01227, 0.01204, 0.011903, 0.011342, 0.008156, 0.011342, 0.016826, 0.025316, 0.043307, 0.055536, 0.071867, 0.0704, 0.069024, 0.120615, 0.120615, 0.17593, 0.247041, 0.15008, 0.086953, 0.161087, 0.167087, 0.134866, 0.118441, 0.127496, 0.15008, 0.232838, 0.147574, 0.090864, 0.090864, 0.088832, 0.083462, 0.092881, 0.15008, 0.109221, 0.055536, 0.096677, 0.074921, 0.074921, 0.116183, 0.17593, 0.129801, 0.092881, 0.132295, 0.216401, 0.158265, 0.086953], '')</t>
  </si>
  <si>
    <t>[68, 76, 77, 409, 454, 455, 456, 457, 458, 459, 460, 461, 462, 463, 464, 465, 466, 467, 468, 469, 470, 471, 472, 567]</t>
  </si>
  <si>
    <t xml:space="preserve">F5S2X4|F5S2X4_9ENTR HAD-superfamily hydrolase OS=Enterobacter hormaechei ATCC 49162 </t>
  </si>
  <si>
    <t>([0.048328, 0.074921, 0.05306, 0.032017, 0.020522, 0.031287, 0.030003, 0.044297, 0.058088, 0.073402, 0.051831, 0.040537, 0.048328, 0.049374, 0.037156, 0.032677, 0.032017, 0.067594, 0.034884, 0.021381, 0.017797, 0.017447, 0.016826, 0.015078, 0.017138, 0.035586, 0.038042, 0.05306, 0.026338, 0.026338, 0.030003, 0.056825, 0.102787, 0.096677, 0.092881, 0.106997, 0.229226, 0.191378, 0.196879, 0.26085, 0.384043, 0.517562, 0.384043, 0.295083, 0.377384, 0.440853, 0.414856, 0.295083, 0.291804, 0.359901, 0.295083, 0.281712, 0.264545, 0.257454, 0.17593, 0.281712, 0.182256, 0.092881, 0.069024, 0.034884, 0.045352, 0.023963, 0.01204, 0.021816, 0.044297, 0.044297, 0.026338, 0.025316, 0.026892, 0.030003, 0.020522, 0.019401, 0.016021, 0.013437, 0.013437, 0.021816, 0.017138, 0.033407, 0.060549, 0.083462, 0.129801, 0.10481, 0.122885, 0.134866, 0.132295, 0.127496, 0.139895, 0.216401, 0.155435, 0.268042, 0.15008, 0.158265, 0.239899, 0.236433, 0.194234, 0.185198, 0.158265, 0.116183, 0.111485, 0.10481, 0.120615, 0.122885, 0.086953, 0.079919, 0.081712, 0.086953, 0.088832, 0.069024, 0.066181, 0.118441, 0.094817, 0.18812, 0.191378, 0.155435, 0.129801, 0.196879, 0.137348, 0.17593, 0.25406, 0.257454, 0.264545, 0.194234, 0.17593, 0.26085, 0.339168, 0.346032, 0.352862, 0.26085, 0.216401, 0.15008, 0.125101, 0.132295, 0.122885, 0.194234, 0.127496, 0.17593, 0.11371, 0.200174, 0.182256, 0.200174, 0.203355, 0.21291, 0.288399, 0.236433, 0.142424, 0.142424, 0.182256, 0.125101, 0.139895, 0.222385, 0.31487, 0.321458, 0.318242, 0.239899, 0.247041, 0.387226, 0.40511, 0.494003, 0.465241, 0.390993, 0.264545, 0.17593, 0.173081, 0.182256, 0.25406, 0.380708, 0.418646, 0.359901, 0.342579, 0.41194, 0.390993, 0.346032, 0.318242, 0.295083, 0.268042, 0.257454, 0.15008, 0.134866, 0.083462, 0.049374, 0.050641, 0.098513, 0.116183, 0.11371, 0.118441, 0.142424, 0.134866, 0.111485, 0.17593, 0.17593, 0.147574, 0.164327, 0.185198, 0.206376, 0.155435, 0.185198, 0.182256, 0.268042, 0.298791, 0.387226, 0.387226, 0.483068, 0.490133, 0.465241, 0.458154, 0.440853, 0.377384, 0.284882, 0.318242, 0.31487, 0.31487, 0.349426, 0.271506, 0.268042, 0.288399, 0.377384, 0.483068, 0.468512, 0.454136, 0.398279, 0.374039, 0.454136, 0.408655, 0.370445, 0.483068, 0.461924, 0.436924], '')</t>
  </si>
  <si>
    <t>[41]</t>
  </si>
  <si>
    <t xml:space="preserve">F5S2X9|F5S2X9_9ENTR Transcriptional regulatory protein OmpR OS=Enterobacter hormaechei ATCC 49162 </t>
  </si>
  <si>
    <t>([0.076542, 0.125101, 0.182256, 0.167087, 0.194234, 0.132295, 0.155435, 0.15284, 0.111485, 0.078022, 0.106997, 0.127496, 0.071867, 0.037156, 0.037156, 0.0704, 0.076542, 0.132295, 0.11371, 0.173081, 0.173081, 0.158265, 0.15008, 0.096677, 0.102787, 0.116183, 0.155435, 0.173081, 0.209395, 0.257454, 0.359901, 0.339168, 0.26085, 0.264545, 0.36309, 0.346032, 0.349426, 0.342579, 0.236433, 0.349426, 0.257454, 0.291804, 0.225814, 0.15008, 0.219301, 0.170161, 0.134866, 0.100716, 0.111485, 0.10481, 0.139895, 0.137348, 0.142424, 0.144935, 0.222385, 0.134866, 0.098513, 0.088832, 0.083462, 0.098513, 0.090864, 0.147574, 0.185198, 0.25406, 0.349426, 0.374039, 0.422041, 0.490133, 0.480142, 0.356642, 0.321458, 0.239899, 0.239899, 0.209395, 0.288399, 0.288399, 0.390993, 0.465241, 0.398279, 0.414856, 0.497853, 0.408655, 0.339168, 0.332115, 0.25031, 0.25031, 0.139895, 0.170161, 0.122885, 0.206376, 0.30533, 0.25031, 0.229226, 0.25406, 0.278302, 0.311707, 0.203355, 0.203355, 0.222385, 0.288399, 0.288399, 0.21291, 0.225814, 0.264545, 0.257454, 0.25031, 0.229226, 0.295083, 0.229226, 0.185198, 0.170161, 0.158265, 0.25031, 0.311707, 0.295083, 0.308712, 0.196879, 0.335645, 0.324872, 0.264545, 0.298791, 0.288399, 0.380708, 0.472492, 0.517562, 0.494003, 0.521092, 0.433034, 0.433034, 0.394753, 0.472492, 0.476583, 0.374039, 0.356642, 0.30533, 0.30533, 0.21291, 0.295083, 0.275179, 0.268042, 0.308712, 0.247041, 0.15008, 0.137348, 0.137348, 0.137348, 0.167087, 0.257454, 0.308712, 0.36309, 0.390993, 0.401658, 0.40511, 0.521092, 0.534167, 0.509769, 0.468512, 0.483068, 0.401658, 0.390993, 0.366687, 0.278302, 0.247041, 0.352862, 0.359901, 0.377384, 0.359901, 0.36309, 0.36309, 0.31487, 0.288399, 0.359901, 0.36309, 0.356642, 0.278302, 0.236433, 0.352862, 0.298791, 0.335645, 0.408655, 0.41194, 0.433034, 0.529623, 0.5017, 0.5017, 0.468512, 0.40511, 0.418646, 0.401658, 0.377384, 0.370445, 0.380708, 0.318242, 0.321458, 0.239899, 0.318242, 0.346032, 0.257454, 0.332115, 0.352862, 0.324872, 0.257454, 0.271506, 0.268042, 0.366687, 0.390993, 0.390993, 0.433034, 0.450668, 0.450668, 0.359901, 0.366687, 0.370445, 0.447574, 0.366687, 0.339168, 0.342579, 0.271506, 0.352862, 0.268042, 0.21291, 0.15008, 0.15284, 0.167087, 0.167087, 0.158265, 0.137348, 0.155435, 0.132295, 0.090864, 0.073402, 0.106997, 0.144935, 0.10481, 0.0704, 0.090864, 0.182256, 0.134866, 0.203355], '')</t>
  </si>
  <si>
    <t>[124, 126, 153, 154, 155, 182, 183, 184]</t>
  </si>
  <si>
    <t xml:space="preserve">F5S2Y1|F5S2Y1_9ENTR YhgF like protein OS=Enterobacter hormaechei ATCC 49162 </t>
  </si>
  <si>
    <t>([0.040537, 0.071867, 0.142424, 0.18812, 0.232838, 0.288399, 0.219301, 0.257454, 0.264545, 0.268042, 0.281712, 0.324872, 0.321458, 0.275179, 0.222385, 0.301917, 0.209395, 0.209395, 0.155435, 0.225814, 0.318242, 0.339168, 0.335645, 0.271506, 0.26085, 0.225814, 0.222385, 0.308712, 0.236433, 0.271506, 0.264545, 0.247041, 0.170161, 0.164327, 0.167087, 0.15284, 0.170161, 0.264545, 0.346032, 0.384043, 0.390993, 0.31487, 0.42561, 0.321458, 0.268042, 0.25031, 0.268042, 0.182256, 0.167087, 0.216401, 0.219301, 0.18812, 0.219301, 0.288399, 0.295083, 0.295083, 0.384043, 0.384043, 0.377384, 0.387226, 0.298791, 0.281712, 0.356642, 0.247041, 0.359901, 0.450668, 0.468512, 0.398279, 0.480142, 0.41194, 0.346032, 0.321458, 0.401658, 0.31487, 0.328603, 0.335645, 0.40511, 0.384043, 0.384043, 0.349426, 0.26085, 0.26085, 0.26085, 0.25031, 0.236433, 0.222385, 0.232838, 0.25031, 0.324872, 0.31487, 0.31487, 0.394753, 0.401658, 0.401658, 0.398279, 0.398279, 0.387226, 0.366687, 0.288399, 0.291804, 0.318242, 0.40511, 0.401658, 0.41194, 0.40511, 0.5017, 0.517562, 0.414856, 0.418646, 0.4292, 0.359901, 0.36309, 0.278302, 0.311707, 0.222385, 0.295083, 0.311707, 0.30533, 0.318242, 0.398279, 0.390993, 0.380708, 0.377384, 0.468512, 0.384043, 0.370445, 0.281712, 0.281712, 0.332115, 0.321458, 0.236433, 0.328603, 0.436924, 0.440853, 0.380708, 0.465241, 0.398279, 0.291804, 0.196879, 0.219301, 0.243554, 0.271506, 0.278302, 0.284882, 0.278302, 0.394753, 0.433034, 0.525368, 0.525368, 0.525368, 0.497853, 0.58069, 0.447574, 0.332115, 0.414856, 0.418646, 0.418646, 0.490133, 0.58069, 0.642678, 0.59014, 0.585406, 0.549308, 0.541878, 0.509769, 0.476583, 0.36309, 0.359901, 0.356642, 0.318242, 0.335645, 0.281712, 0.209395, 0.232838, 0.288399, 0.295083, 0.31487, 0.206376, 0.191378, 0.203355, 0.271506, 0.271506, 0.239899, 0.164327, 0.116183, 0.116183, 0.127496, 0.139895, 0.127496, 0.132295, 0.092881, 0.06184, 0.054297, 0.086953, 0.142424, 0.144935, 0.134866, 0.085092, 0.109221, 0.125101, 0.116183, 0.076542, 0.060549, 0.069024, 0.109221, 0.158265, 0.191378, 0.203355, 0.275179, 0.284882, 0.25031, 0.335645, 0.30533, 0.398279, 0.41194, 0.308712, 0.232838, 0.239899, 0.324872, 0.387226, 0.40511, 0.433034, 0.40511, 0.465241, 0.476583, 0.447574, 0.483068, 0.465241, 0.458154, 0.433034, 0.408655, 0.352862, 0.332115, 0.398279, 0.298791, 0.281712, 0.374039, 0.468512, 0.472492, 0.486429, 0.486429, 0.408655, 0.298791, 0.401658, 0.321458, 0.31487, 0.257454, 0.239899, 0.21291, 0.219301, 0.257454, 0.298791, 0.264545, 0.295083, 0.346032, 0.490133, 0.538167, 0.534167, 0.562014, 0.545602, 0.529623, 0.461924, 0.545602, 0.671169, 0.529623, 0.521092, 0.42561, 0.521092, 0.509769, 0.450668, 0.447574, 0.332115, 0.311707, 0.346032, 0.352862, 0.349426, 0.291804, 0.288399, 0.264545, 0.25406, 0.25406, 0.161087, 0.216401, 0.200174, 0.18812, 0.21291, 0.236433, 0.324872, 0.222385, 0.225814, 0.21291, 0.209395, 0.203355, 0.206376, 0.222385, 0.142424, 0.106997, 0.129801, 0.066181, 0.086953, 0.085092, 0.094817, 0.106997, 0.086953, 0.088832, 0.092881, 0.090864, 0.127496, 0.142424, 0.222385, 0.191378, 0.298791, 0.308712, 0.414856, 0.387226, 0.36309, 0.458154, 0.4292, 0.321458, 0.374039, 0.356642, 0.36309, 0.264545, 0.349426, 0.390993, 0.311707, 0.225814, 0.25031, 0.225814, 0.182256, 0.21291, 0.209395, 0.194234, 0.122885, 0.111485, 0.109221, 0.182256, 0.139895, 0.191378, 0.209395, 0.247041, 0.278302, 0.264545, 0.264545, 0.25406, 0.25031, 0.332115, 0.346032, 0.377384, 0.339168, 0.339168, 0.243554, 0.209395, 0.219301, 0.301917, 0.308712, 0.335645, 0.324872, 0.278302, 0.21291, 0.264545, 0.257454, 0.236433, 0.247041, 0.229226, 0.15008, 0.173081, 0.182256, 0.25031, 0.25031, 0.321458, 0.321458, 0.356642, 0.418646, 0.377384, 0.346032, 0.275179, 0.185198, 0.134866, 0.17593, 0.209395, 0.161087, 0.111485, 0.116183, 0.109221, 0.11371, 0.196879, 0.116183, 0.120615, 0.0704, 0.046336, 0.036378, 0.024393, 0.029376, 0.032677, 0.03976, 0.050641, 0.06312, 0.111485, 0.158265, 0.203355, 0.236433, 0.339168, 0.40511, 0.281712, 0.203355, 0.209395, 0.209395, 0.209395, 0.200174, 0.278302, 0.349426, 0.271506, 0.398279, 0.398279, 0.311707, 0.318242, 0.278302, 0.31487, 0.311707, 0.243554, 0.142424, 0.092881, 0.083462, 0.090864, 0.137348, 0.203355, 0.25406, 0.239899, 0.236433, 0.15284, 0.155435, 0.127496, 0.219301, 0.203355, 0.137348, 0.170161, 0.139895, 0.167087, 0.179055, 0.102787, 0.179055, 0.281712, 0.268042, 0.281712, 0.194234, 0.225814, 0.155435, 0.185198, 0.182256, 0.216401, 0.236433, 0.236433, 0.182256, 0.155435, 0.144935, 0.216401, 0.170161, 0.200174, 0.209395, 0.229226, 0.25031, 0.18812, 0.18812, 0.18812, 0.120615, 0.173081, 0.10481, 0.179055, 0.206376, 0.206376, 0.236433, 0.21291, 0.21291, 0.232838, 0.26085, 0.26085, 0.179055, 0.264545, 0.271506, 0.271506, 0.17593, 0.25406, 0.288399, 0.284882, 0.374039, 0.36309, 0.335645, 0.42561, 0.41194, 0.295083, 0.311707, 0.284882, 0.311707, 0.247041, 0.328603, 0.346032, 0.271506, 0.284882, 0.298791, 0.257454, 0.179055, 0.243554, 0.179055, 0.18812, 0.118441, 0.125101, 0.196879, 0.196879, 0.196879, 0.142424, 0.247041, 0.158265, 0.118441, 0.173081, 0.236433, 0.164327, 0.129801, 0.18812, 0.17593, 0.170161, 0.194234, 0.229226, 0.200174, 0.243554, 0.232838, 0.328603, 0.225814, 0.161087, 0.161087, 0.096677, 0.142424, 0.125101, 0.203355, 0.298791, 0.291804, 0.301917, 0.268042, 0.301917, 0.318242, 0.398279, 0.401658, 0.41194, 0.36309, 0.318242, 0.342579, 0.271506, 0.271506, 0.36309, 0.352862, 0.380708, 0.51388, 0.51388, 0.468512, 0.352862, 0.352862, 0.36309, 0.284882, 0.36309, 0.356642, 0.239899, 0.173081, 0.164327, 0.098513, 0.161087, 0.236433, 0.239899, 0.31487, 0.31487, 0.352862, 0.352862, 0.366687, 0.30533, 0.308712, 0.339168, 0.370445, 0.36309, 0.390993, 0.480142, 0.480142, 0.387226, 0.534167, 0.549308, 0.480142, 0.604312, 0.58069, 0.472492, 0.390993, 0.352862, 0.311707, 0.281712, 0.356642, 0.352862, 0.352862, 0.275179, 0.264545, 0.339168, 0.25406, 0.18812, 0.173081, 0.206376, 0.291804, 0.257454, 0.291804, 0.278302, 0.26085, 0.278302, 0.284882, 0.359901, 0.359901, 0.318242, 0.321458, 0.219301, 0.216401, 0.25406, 0.346032, 0.36309, 0.243554, 0.324872, 0.291804, 0.324872, 0.318242, 0.25406, 0.257454, 0.295083, 0.284882, 0.200174, 0.185198, 0.275179, 0.200174, 0.239899, 0.301917, 0.328603, 0.436924, 0.4292, 0.4292, 0.450668, 0.440853, 0.608892, 0.626927, 0.575842, 0.525368, 0.529623, 0.575842, 0.58069, 0.454136, 0.521092, 0.648219, 0.653063, 0.549308, 0.680603, 0.666105, 0.632174, 0.604312, 0.613573, 0.525368, 0.436924, 0.436924, 0.440853, 0.374039, 0.301917, 0.335645, 0.356642, 0.349426, 0.356642, 0.295083, 0.398279, 0.440853, 0.370445, 0.377384, 0.454136, 0.342579, 0.339168, 0.346032, 0.239899, 0.17593, 0.25406, 0.247041, 0.21291, 0.158265, 0.191378, 0.26085, 0.339168, 0.324872, 0.257454, 0.219301, 0.291804, 0.206376, 0.196879, 0.257454, 0.18812, 0.155435, 0.25031, 0.247041, 0.179055, 0.21291, 0.284882, 0.284882, 0.401658, 0.414856, 0.483068, 0.41194, 0.339168, 0.328603, 0.30533, 0.374039, 0.444081, 0.352862, 0.374039, 0.366687, 0.30533, 0.370445, 0.335645, 0.26085, 0.278302, 0.311707, 0.377384, 0.295083, 0.301917, 0.268042, 0.25031, 0.25031, 0.229226, 0.268042, 0.203355, 0.232838, 0.203355, 0.200174, 0.209395, 0.275179, 0.291804, 0.36309, 0.408655, 0.465241, 0.549308, 0.538167, 0.632174, 0.585406, 0.685117, 0.671169, 0.666105, 0.671169, 0.685117, 0.779859, 0.798249, 0.868118, 0.868118, 0.899122, 0.905695, 0.951925, 0.948786, 0.960642, 0.941505, 0.905695, 0.908098, 0.885302, 0.859585, 0.849326, 0.899122, 0.899122, 0.89662, 0.901269, 0.908098, 0.882776, 0.891961, 0.91684, 0.903857, 0.901269, 0.899122, 0.891961, 0.865454, 0.834292, 0.767246, 0.805026, 0.805026, 0.733139, 0.73685, 0.745909, 0.720929, 0.63748, 0.632174, 0.63748, 0.632174, 0.632174, 0.653063, 0.618285, 0.545602, 0.562014, 0.545602, 0.5017, 0.472492, 0.483068, 0.5017, 0.525368], '')</t>
  </si>
  <si>
    <t>[105, 106, 147, 148, 149, 151, 158, 159, 160, 161, 162, 163, 164, 256, 257, 258, 259, 260, 262, 263, 264, 265, 267, 268, 551, 552, 581, 582, 584, 585, 638, 639, 640, 641, 642, 643, 644, 646, 647, 648, 649, 650, 651, 652, 653, 654, 655, 734, 735, 736, 737, 738, 739, 740, 741, 742, 743, 744, 745, 746, 747, 748, 749, 750, 751, 752, 753, 754, 755, 756, 757, 758, 759, 760, 761, 762, 763, 764, 765, 766, 767, 768, 769, 770, 771, 772, 773, 774, 775, 776, 777, 778, 779, 780, 781, 782, 783, 784, 785, 786, 787, 788, 789, 792, 793]</t>
  </si>
  <si>
    <t xml:space="preserve">F5S2Y2|F5S2Y2_9ENTR Uncharacterized protein (Fragment) OS=Enterobacter hormaechei ATCC 49162 </t>
  </si>
  <si>
    <t>([0.132295, 0.060549, 0.076542, 0.040537, 0.0198, 0.026338, 0.045352, 0.027463, 0.017447, 0.013016, 0.016257, 0.016021, 0.009294, 0.008804, 0.014075, 0.016826, 0.010372, 0.010509, 0.006701, 0.005086, 0.003555, 0.004358, 0.005683, 0.004358, 0.00558, 0.008156, 0.006078, 0.004208, 0.005503, 0.007645, 0.008075, 0.008002, 0.008525, 0.013016, 0.010509, 0.010509, 0.010221, 0.013437, 0.018106, 0.030003, 0.046336, 0.098513, 0.074921, 0.060549, 0.125101, 0.10481], '')</t>
  </si>
  <si>
    <t xml:space="preserve">F5S2Y3|F5S2Y3_9ENTR Ferrous iron transport protein A OS=Enterobacter hormaechei ATCC 49162 </t>
  </si>
  <si>
    <t>([0.116183, 0.058088, 0.086953, 0.03976, 0.06184, 0.083462, 0.118441, 0.071867, 0.090864, 0.132295, 0.132295, 0.094817, 0.088832, 0.179055, 0.173081, 0.088832, 0.047319, 0.047319, 0.032677, 0.071867, 0.058088, 0.058088, 0.125101, 0.125101, 0.219301, 0.21291, 0.116183, 0.116183, 0.134866, 0.088832, 0.073402, 0.055536, 0.081712, 0.098513, 0.051831, 0.05306, 0.098513, 0.18812, 0.111485, 0.185198, 0.106997, 0.134866, 0.222385, 0.194234, 0.194234, 0.132295, 0.142424, 0.164327, 0.10481, 0.094817, 0.142424, 0.142424, 0.206376, 0.25031, 0.139895, 0.194234, 0.120615, 0.064632, 0.058088, 0.066181, 0.069024, 0.125101, 0.067594, 0.06312, 0.06312, 0.049374, 0.064632, 0.044297, 0.067594, 0.088832, 0.142424, 0.111485, 0.081712, 0.054297, 0.030611], '')</t>
  </si>
  <si>
    <t xml:space="preserve">F5S2Y7|F5S2Y7_9ENTR Competence protein F OS=Enterobacter hormaechei ATCC 49162 </t>
  </si>
  <si>
    <t>([0.011903, 0.017447, 0.014075, 0.009015, 0.012491, 0.017447, 0.019109, 0.014586, 0.019109, 0.026338, 0.020522, 0.024826, 0.021381, 0.018415, 0.020876, 0.035586, 0.018106, 0.021816, 0.023534, 0.027463, 0.044297, 0.06184, 0.06184, 0.096677, 0.191378, 0.116183, 0.132295, 0.074921, 0.125101, 0.127496, 0.054297, 0.054297, 0.055536, 0.056825, 0.094817, 0.092881, 0.109221, 0.122885, 0.118441, 0.158265, 0.083462, 0.067594, 0.085092, 0.058088, 0.060549, 0.06184, 0.058088, 0.032677, 0.042364, 0.051831, 0.029376, 0.064632, 0.11371, 0.066181, 0.042364, 0.05306, 0.046336, 0.019109, 0.037156, 0.019401, 0.022667, 0.037156, 0.058088, 0.073402, 0.092881, 0.051831, 0.040537, 0.078022, 0.134866, 0.132295, 0.094817, 0.155435, 0.098513, 0.056825, 0.055536, 0.048328, 0.03976, 0.025316, 0.031287, 0.030003, 0.051831, 0.054297, 0.056825, 0.058088, 0.056825, 0.067594, 0.066181, 0.096677, 0.094817, 0.05306, 0.094817, 0.118441, 0.069024, 0.078022, 0.139895, 0.15284, 0.26085, 0.203355, 0.158265, 0.239899, 0.236433, 0.271506, 0.271506, 0.170161, 0.170161, 0.170161, 0.170161, 0.161087, 0.15008, 0.147574, 0.203355, 0.203355, 0.127496, 0.127496, 0.100716, 0.094817, 0.161087, 0.081712, 0.116183, 0.21291, 0.122885, 0.0704, 0.0704, 0.035586, 0.0704, 0.037156, 0.044297, 0.036378, 0.064632, 0.049374, 0.026892, 0.029376, 0.028695, 0.025316, 0.045352, 0.073402, 0.074921, 0.050641, 0.056825, 0.0704, 0.0704, 0.134866, 0.132295, 0.142424, 0.203355, 0.203355, 0.291804, 0.264545, 0.30533, 0.311707, 0.356642, 0.356642, 0.359901, 0.374039, 0.450668, 0.324872, 0.359901, 0.26085, 0.298791, 0.281712, 0.308712, 0.236433, 0.25031, 0.342579, 0.232838, 0.275179, 0.173081, 0.15284, 0.086953, 0.05306, 0.05306, 0.048328, 0.056825, 0.034068, 0.032677, 0.040537, 0.086953, 0.083462, 0.144935, 0.098513, 0.142424, 0.120615, 0.109221, 0.096677, 0.098513, 0.100716, 0.056825, 0.06312, 0.076542, 0.134866, 0.191378, 0.161087, 0.137348, 0.18812, 0.191378, 0.191378, 0.132295, 0.067594, 0.035586, 0.020522, 0.016826, 0.019401, 0.0198, 0.019401, 0.015694, 0.011903, 0.014783, 0.018787, 0.025316, 0.017797, 0.013265, 0.009483, 0.008276, 0.007091], '')</t>
  </si>
  <si>
    <t xml:space="preserve">F5S2Y9|F5S2Y9_9ENTR GntP family gluconate:proton (H+) symporter OS=Enterobacter hormaechei ATCC 49162 </t>
  </si>
  <si>
    <t>([0.00155, 0.001267, 0.000945, 0.000773, 0.000614, 0.000485, 0.000575, 0.000468, 0.000816, 0.000567, 0.000893, 0.000876, 0.000799, 0.001271, 0.001, 0.000958, 0.001172, 0.000859, 0.000958, 0.000575, 0.000558, 0.000708, 0.000704, 0.000893, 0.000958, 0.00146, 0.001434, 0.001417, 0.002276, 0.002138, 0.002623, 0.00292, 0.002482, 0.001692, 0.001743, 0.002117, 0.002117, 0.00246, 0.003512, 0.003212, 0.004577, 0.005223, 0.006039, 0.006421, 0.007495, 0.010372, 0.011342, 0.011669, 0.016021, 0.015694, 0.009483, 0.010221, 0.006194, 0.006142, 0.006795, 0.006619, 0.005799, 0.008895, 0.007422, 0.006142, 0.006533, 0.006374, 0.007645, 0.006374, 0.006078, 0.005318, 0.005683, 0.004577, 0.006482, 0.006482, 0.00558, 0.008276, 0.010372, 0.009865, 0.014075, 0.020876, 0.023087, 0.027463, 0.013821, 0.021381, 0.032677, 0.027463, 0.027463, 0.027463, 0.042364, 0.096677, 0.059222, 0.058088, 0.043307, 0.032017, 0.018787, 0.015078, 0.008804, 0.008804, 0.014783, 0.009865, 0.009865, 0.006894, 0.010131, 0.009728, 0.007315, 0.005223, 0.005318, 0.003757, 0.003997, 0.003109, 0.002881, 0.002881, 0.002194, 0.002194, 0.002138, 0.002057, 0.003014, 0.003109, 0.002336, 0.00152, 0.002482, 0.001649, 0.001936, 0.001687, 0.002366, 0.002396, 0.003478, 0.003727, 0.005872, 0.003963, 0.003821, 0.002606, 0.003079, 0.00389, 0.004161, 0.005378, 0.006194, 0.004899, 0.005992, 0.006701, 0.007259, 0.007031, 0.007645, 0.009294, 0.010926, 0.013613, 0.009401, 0.006374, 0.010221, 0.010221, 0.016826, 0.036378, 0.081712, 0.155435, 0.164327, 0.203355, 0.094817, 0.10481, 0.142424, 0.098513, 0.056825, 0.109221, 0.083462, 0.147574, 0.100716, 0.100716, 0.100716, 0.21291, 0.209395, 0.102787, 0.036378, 0.036378, 0.032677, 0.017138, 0.009187, 0.007555, 0.006078, 0.00962, 0.01204, 0.008409, 0.008409, 0.009096, 0.007877, 0.009187, 0.00962, 0.008002, 0.005503, 0.004775, 0.004736, 0.004431, 0.004414, 0.006567, 0.006567, 0.004513, 0.006619, 0.009483, 0.013265, 0.013265, 0.013265, 0.014586, 0.023087, 0.023534, 0.021381, 0.026892, 0.020876, 0.017797, 0.037156, 0.034068, 0.049374, 0.056825, 0.15008, 0.278302, 0.219301, 0.25031, 0.366687, 0.219301, 0.219301, 0.122885, 0.219301, 0.125101, 0.055536, 0.060549, 0.118441, 0.132295, 0.083462, 0.129801, 0.081712, 0.038042, 0.047319, 0.030611, 0.020165, 0.012727, 0.011518, 0.012491, 0.007422, 0.006533, 0.011518, 0.009187, 0.009401, 0.006619, 0.009865, 0.015694, 0.014783, 0.014783, 0.020522, 0.016257, 0.008895, 0.01227, 0.014075, 0.018787, 0.031287, 0.019109, 0.014783, 0.013821, 0.018415, 0.042364, 0.032017, 0.019109, 0.020522, 0.034884, 0.034884, 0.015694, 0.01227, 0.008895, 0.006374, 0.00515, 0.006567, 0.007555, 0.005086, 0.006701, 0.005223, 0.004736, 0.005086, 0.007259, 0.007495, 0.007177, 0.006619, 0.008804, 0.008804, 0.010926, 0.011106, 0.01078, 0.020165, 0.028695, 0.05306, 0.051831, 0.111485, 0.139895, 0.18812, 0.206376, 0.196879, 0.216401, 0.127496, 0.179055, 0.125101, 0.085092, 0.045352, 0.023087, 0.013016, 0.010372, 0.00962, 0.009187, 0.014783, 0.013613, 0.010372, 0.006482, 0.009187, 0.009187, 0.007031, 0.005086, 0.00558, 0.005799, 0.008002, 0.011903, 0.009865, 0.013613, 0.018415, 0.016826, 0.016021, 0.022306, 0.032677, 0.023534, 0.017447, 0.017447, 0.020522, 0.027463, 0.067594, 0.038858, 0.035586, 0.073402, 0.0704, 0.060549, 0.038042, 0.028695, 0.016826, 0.026338, 0.013265, 0.010672, 0.015078, 0.017447, 0.012727, 0.016257, 0.01204, 0.013016, 0.008276, 0.007422, 0.007091, 0.005992, 0.008075, 0.006194, 0.004921, 0.005992, 0.005872, 0.007177, 0.007177, 0.009865, 0.009728, 0.009728, 0.008624, 0.008525, 0.013613, 0.013437, 0.008409, 0.010672, 0.013821, 0.026338, 0.026338, 0.017138, 0.021381, 0.024393, 0.048328, 0.032677, 0.031287, 0.038858, 0.019109, 0.019401, 0.013016, 0.013016, 0.023087, 0.038042, 0.049374, 0.023963, 0.023963, 0.021381, 0.027463, 0.025316, 0.015078, 0.016257, 0.028107, 0.034068, 0.027463, 0.011669, 0.012491, 0.009977, 0.008409, 0.013016, 0.018787, 0.015694, 0.009096, 0.009483, 0.006701, 0.007031, 0.006421, 0.009187, 0.019109, 0.020165, 0.011342, 0.017447, 0.016257, 0.009728, 0.008804, 0.007645, 0.008409, 0.013437, 0.025316, 0.028107, 0.014783, 0.012727, 0.014586, 0.021816, 0.020522, 0.020165, 0.012491, 0.022667, 0.014783, 0.008409, 0.005683, 0.005734, 0.005932, 0.004976, 0.005086, 0.003997, 0.003804, 0.004414, 0.003276, 0.002435, 0.002881, 0.003512, 0.002623, 0.002881, 0.002662, 0.001743], '')</t>
  </si>
  <si>
    <t xml:space="preserve">F5S2Z3|F5S2Z3_9ENTR Glycerol-3-phosphate regulon repressor OS=Enterobacter hormaechei ATCC 49162 </t>
  </si>
  <si>
    <t>([0.827927, 0.648219, 0.618285, 0.632174, 0.671169, 0.690604, 0.716283, 0.728858, 0.754692, 0.771762, 0.754692, 0.690604, 0.585406, 0.59014, 0.486429, 0.418646, 0.401658, 0.387226, 0.398279, 0.390993, 0.311707, 0.324872, 0.41194, 0.440853, 0.454136, 0.454136, 0.377384, 0.311707, 0.321458, 0.318242, 0.216401, 0.216401, 0.229226, 0.301917, 0.324872, 0.40511, 0.465241, 0.387226, 0.390993, 0.380708, 0.387226, 0.387226, 0.461924, 0.468512, 0.387226, 0.352862, 0.349426, 0.4292, 0.505461, 0.494003, 0.40511, 0.42561, 0.447574, 0.521092, 0.538167, 0.5017, 0.490133, 0.465241, 0.521092, 0.440853, 0.476583, 0.465241, 0.549308, 0.534167, 0.458154, 0.553315, 0.59014, 0.58069, 0.458154, 0.458154, 0.461924, 0.549308, 0.642678, 0.59917, 0.59014, 0.585406, 0.59014, 0.553315, 0.604312, 0.632174, 0.750527, 0.707965, 0.59508, 0.557691, 0.557691, 0.63748, 0.534167, 0.497853, 0.497853, 0.632174, 0.509769, 0.541878, 0.557691, 0.562014, 0.562014, 0.562014, 0.458154, 0.349426, 0.291804, 0.284882, 0.200174, 0.18812, 0.191378, 0.275179, 0.335645, 0.352862, 0.328603, 0.324872, 0.321458, 0.332115, 0.291804, 0.291804, 0.17593, 0.17593, 0.182256, 0.216401, 0.225814, 0.225814, 0.321458, 0.342579, 0.271506, 0.36309, 0.374039, 0.380708, 0.291804, 0.271506, 0.191378, 0.191378, 0.268042, 0.298791, 0.206376, 0.200174, 0.298791, 0.380708, 0.374039, 0.370445, 0.25406, 0.239899, 0.236433, 0.158265, 0.144935, 0.173081, 0.167087, 0.155435, 0.161087, 0.158265, 0.15008, 0.209395, 0.239899, 0.232838, 0.225814, 0.311707, 0.257454, 0.164327, 0.161087, 0.173081, 0.142424, 0.239899, 0.158265, 0.247041, 0.225814, 0.219301, 0.247041, 0.26085, 0.161087, 0.147574, 0.147574, 0.15008, 0.079919, 0.078022, 0.041405, 0.024826, 0.024393, 0.023963, 0.040537, 0.040537, 0.020522, 0.025762, 0.025762, 0.047319, 0.044297, 0.085092, 0.083462, 0.047319, 0.050641, 0.048328, 0.050641, 0.049374, 0.047319, 0.106997, 0.069024, 0.120615, 0.194234, 0.194234, 0.284882, 0.247041, 0.161087, 0.158265, 0.170161, 0.173081, 0.167087, 0.170161, 0.170161, 0.18812, 0.232838, 0.137348, 0.170161, 0.109221, 0.18812, 0.185198, 0.167087, 0.232838, 0.134866, 0.127496, 0.127496, 0.134866, 0.134866, 0.179055, 0.196879, 0.191378, 0.142424, 0.139895, 0.139895, 0.078022, 0.120615, 0.118441, 0.129801, 0.194234, 0.229226, 0.139895, 0.079919, 0.081712, 0.086953, 0.111485, 0.086953, 0.109221, 0.125101, 0.122885, 0.15284, 0.15008, 0.111485, 0.15284, 0.106997, 0.060549, 0.106997, 0.11371, 0.15284, 0.225814, 0.137348, 0.179055, 0.173081, 0.288399, 0.185198, 0.132295, 0.167087, 0.182256, 0.125101, 0.076542, 0.078022, 0.059222, 0.083462, 0.092881, 0.055536, 0.081712], '')</t>
  </si>
  <si>
    <t>[0, 1, 2, 3, 4, 5, 6, 7, 8, 9, 10, 11, 12, 13, 48, 53, 54, 55, 58, 62, 63, 65, 66, 67, 71, 72, 73, 74, 75, 76, 77, 78, 79, 80, 81, 82, 83, 84, 85, 86, 89, 90, 91, 92, 93, 94, 95]</t>
  </si>
  <si>
    <t xml:space="preserve">F5S2Z6|F5S2Z6_9ENTR Uncharacterized protein OS=Enterobacter hormaechei ATCC 49162 </t>
  </si>
  <si>
    <t>([0.008804, 0.005011, 0.003997, 0.005799, 0.005223, 0.004775, 0.003997, 0.003821, 0.003366, 0.003512, 0.003701, 0.004414, 0.00543, 0.008895, 0.008723, 0.008723, 0.006567, 0.007422, 0.007259, 0.005223, 0.00515, 0.003701, 0.006078, 0.006421, 0.00389, 0.003246, 0.00407, 0.004388, 0.00558, 0.007555, 0.008624, 0.008723, 0.00543, 0.00407, 0.00316, 0.002396, 0.002366, 0.003177, 0.004358, 0.003298, 0.004483, 0.004483, 0.003997, 0.002761, 0.003512, 0.003461, 0.00558, 0.005799, 0.007091, 0.006078, 0.00515, 0.004431, 0.004315, 0.005872, 0.007091, 0.008525, 0.011669, 0.020165, 0.011903, 0.008156], '')</t>
  </si>
  <si>
    <t xml:space="preserve">F5S304|F5S304_9ENTR UPF0056 membrane protein OS=Enterobacter hormaechei ATCC 49162 </t>
  </si>
  <si>
    <t>([0.003727, 0.002727, 0.00225, 0.001687, 0.001855, 0.002705, 0.00389, 0.003276, 0.003997, 0.005011, 0.004247, 0.00543, 0.003821, 0.002366, 0.002881, 0.00407, 0.003109, 0.002482, 0.002881, 0.003821, 0.005683, 0.009096, 0.018106, 0.036378, 0.081712, 0.118441, 0.11371, 0.071867, 0.0704, 0.049374, 0.020876, 0.046336, 0.046336, 0.048328, 0.055536, 0.034884, 0.026338, 0.023534, 0.023963, 0.014315, 0.01078, 0.006421, 0.003997, 0.002435, 0.001623, 0.000945, 0.00076, 0.000747, 0.00103, 0.001597, 0.001288, 0.001305, 0.001048, 0.000468, 0.000464, 0.000859, 0.000876, 0.001103, 0.001391, 0.002276, 0.00316, 0.002705, 0.004161, 0.004135, 0.006194, 0.009096, 0.017138, 0.011518, 0.007259, 0.004611, 0.003079, 0.003177, 0.003109, 0.003109, 0.003246, 0.004611, 0.003727, 0.003671, 0.002366, 0.003053, 0.002705, 0.00231, 0.003341, 0.003341, 0.004736, 0.004775, 0.004736, 0.004736, 0.004899, 0.008002, 0.010131, 0.020165, 0.049374, 0.127496, 0.194234, 0.182256, 0.086953, 0.0704, 0.17593, 0.196879, 0.129801, 0.06184, 0.102787, 0.041405, 0.023534, 0.018415, 0.018415, 0.022306, 0.024393, 0.023963, 0.010926, 0.011106, 0.011903, 0.007031, 0.00543, 0.003555, 0.003804, 0.00543, 0.007259, 0.006795, 0.006619, 0.008804, 0.016257, 0.014315, 0.019401, 0.032677, 0.042364, 0.020522, 0.010672, 0.006533, 0.008409, 0.008276, 0.006533, 0.004315, 0.005223, 0.004358, 0.006039, 0.008723, 0.009187, 0.005872, 0.00389, 0.003924, 0.002512, 0.001649, 0.001675, 0.002057, 0.002057, 0.001417, 0.001383, 0.001318, 0.002057, 0.001602, 0.001649, 0.00246, 0.003924, 0.004611, 0.006567, 0.005011, 0.005318, 0.004431, 0.004775, 0.007645, 0.012727, 0.012727, 0.016826, 0.016021, 0.009483, 0.006421, 0.006421, 0.007259, 0.008804, 0.007091, 0.009096, 0.016021, 0.017138, 0.011106, 0.006894, 0.004976, 0.006988, 0.006701, 0.005378, 0.00777, 0.006142, 0.004247, 0.005011, 0.006078, 0.006078, 0.007315, 0.00962, 0.013265, 0.017447, 0.019401, 0.021816, 0.022306, 0.013821, 0.009015, 0.009294], '')</t>
  </si>
  <si>
    <t xml:space="preserve">F5S305|F5S305_9ENTR GntP family gluconate:proton (H+) symporter OS=Enterobacter hormaechei ATCC 49162 </t>
  </si>
  <si>
    <t>([0.001597, 0.001675, 0.002512, 0.002688, 0.001906, 0.001709, 0.001906, 0.001602, 0.001675, 0.00155, 0.001481, 0.001786, 0.001709, 0.00246, 0.002976, 0.004388, 0.004388, 0.003727, 0.004513, 0.004388, 0.004208, 0.004431, 0.00389, 0.003963, 0.004736, 0.005011, 0.005799, 0.005872, 0.008895, 0.008895, 0.015078, 0.026338, 0.025316, 0.036378, 0.036378, 0.048328, 0.054297, 0.05306, 0.125101, 0.051831, 0.026338, 0.028695, 0.01204, 0.013821, 0.008895, 0.007315, 0.007645, 0.009015, 0.009096, 0.006988, 0.005503, 0.004921, 0.004921, 0.003512, 0.003109, 0.003177, 0.003512, 0.003512, 0.004775, 0.004247, 0.004921, 0.007177, 0.008895, 0.009015, 0.010372, 0.010372, 0.013437, 0.016826, 0.009865, 0.012727, 0.017447, 0.017797, 0.017797, 0.016826, 0.034068, 0.076542, 0.054297, 0.044297, 0.018106, 0.014315, 0.010131, 0.015344, 0.008895, 0.007091, 0.010926, 0.008723, 0.00777, 0.006142, 0.006533, 0.006533, 0.007091, 0.005011, 0.00515, 0.003478, 0.003804, 0.002976, 0.002482, 0.002276, 0.001675, 0.001808, 0.001541, 0.001597, 0.001602, 0.001743, 0.001778, 0.001172, 0.001687, 0.002138, 0.002276, 0.002623, 0.003757, 0.003555, 0.004899, 0.00777, 0.014783, 0.008156, 0.008156, 0.009728, 0.009015, 0.009015, 0.008624, 0.015694, 0.016021, 0.008895, 0.010221, 0.01227, 0.015694, 0.012491, 0.013613, 0.013613, 0.010509, 0.009015, 0.005503, 0.003997, 0.002727, 0.00292, 0.003997, 0.005683, 0.004835, 0.007315, 0.008002, 0.008156, 0.005223, 0.006374, 0.009865, 0.013016, 0.009977, 0.014783, 0.014586, 0.020165, 0.01227, 0.015344, 0.011342, 0.016826, 0.016021, 0.016257, 0.008525, 0.008525, 0.005318, 0.004921, 0.003924, 0.004161, 0.003997, 0.006078, 0.006988, 0.005872, 0.003924, 0.003405, 0.002976, 0.003405, 0.003512, 0.003821, 0.002727, 0.003804, 0.004646, 0.004414, 0.004358, 0.006078, 0.006194, 0.005992, 0.005683, 0.007177, 0.005799, 0.008525, 0.005249, 0.005734, 0.007315, 0.01204, 0.011903, 0.014783, 0.017447, 0.017447, 0.032677, 0.032017, 0.032017, 0.034884, 0.085092, 0.170161, 0.125101, 0.142424, 0.257454, 0.21291, 0.185198, 0.170161, 0.173081, 0.185198, 0.158265, 0.078022, 0.033407, 0.037156, 0.0198, 0.020165, 0.010221, 0.007645, 0.00777, 0.005992, 0.00543, 0.003924, 0.003924, 0.004899, 0.003246, 0.0028, 0.003701, 0.003727, 0.003757, 0.00292, 0.004414, 0.003461, 0.004611, 0.006482, 0.00962, 0.012491, 0.007031, 0.011669, 0.011106, 0.010221, 0.018106, 0.009865, 0.009728, 0.009483, 0.009015, 0.017447, 0.011342, 0.015078, 0.011669, 0.013016, 0.011518, 0.007495, 0.008723, 0.006619, 0.004775, 0.003607, 0.003607, 0.003701, 0.002396, 0.003177, 0.003366, 0.002662, 0.003405, 0.004736, 0.004899, 0.004921, 0.003864, 0.006194, 0.005992, 0.007315, 0.011342, 0.012491, 0.014783, 0.021816, 0.018415, 0.021381, 0.034884, 0.034884, 0.055536, 0.058088, 0.06184, 0.142424, 0.142424, 0.185198, 0.096677, 0.045352, 0.023963, 0.018106, 0.010372, 0.007031, 0.006533, 0.00558, 0.007177, 0.008525, 0.005932, 0.005683, 0.007259, 0.007495, 0.006619, 0.00558, 0.005932, 0.006078, 0.005503, 0.006194, 0.004835, 0.006619, 0.01078, 0.014586, 0.014315, 0.022306, 0.05306, 0.03976, 0.026892, 0.029376, 0.029376, 0.035586, 0.079919, 0.040537, 0.047319, 0.040537, 0.060549, 0.06184, 0.059222, 0.035586, 0.017447, 0.018106, 0.010926, 0.008276, 0.008276, 0.010372, 0.007877, 0.007315, 0.006039, 0.006039, 0.005932, 0.005932, 0.006894, 0.006078, 0.008804, 0.006039, 0.007315, 0.006482, 0.006039, 0.006039, 0.006701, 0.007645, 0.009977, 0.009977, 0.008804, 0.008624, 0.011518, 0.011518, 0.007495, 0.012727, 0.023534, 0.013265, 0.014075, 0.008804, 0.010221, 0.009728, 0.011518, 0.014783, 0.017797, 0.024826, 0.018787, 0.013821, 0.021381, 0.012491, 0.014075, 0.01227, 0.012727, 0.010672, 0.015344, 0.027463, 0.013016, 0.009096, 0.009728, 0.009294, 0.016021, 0.010509, 0.011342, 0.015078, 0.011669, 0.014783, 0.010131, 0.009015, 0.009015, 0.006078, 0.008624, 0.011518, 0.010926, 0.014075, 0.014075, 0.011669, 0.01227, 0.026338, 0.032677, 0.058088, 0.06184, 0.031287, 0.05306, 0.05306, 0.028695, 0.041405, 0.022667, 0.034884, 0.069024, 0.132295, 0.142424, 0.081712, 0.079919, 0.167087, 0.167087, 0.164327, 0.164327, 0.085092, 0.042364, 0.055536, 0.038042, 0.019109, 0.026892, 0.013821, 0.013613, 0.011903, 0.007645, 0.010926, 0.011342, 0.008156, 0.006533, 0.008156, 0.010221, 0.008276, 0.006194, 0.004611, 0.003478, 0.00316], '')</t>
  </si>
  <si>
    <t xml:space="preserve">F5S307|F5S307_9ENTR HTH-type transcriptional regulator GntR OS=Enterobacter hormaechei ATCC 49162 </t>
  </si>
  <si>
    <t>([0.377384, 0.352862, 0.40511, 0.433034, 0.359901, 0.384043, 0.321458, 0.356642, 0.377384, 0.356642, 0.384043, 0.356642, 0.356642, 0.352862, 0.243554, 0.164327, 0.137348, 0.206376, 0.318242, 0.324872, 0.321458, 0.324872, 0.356642, 0.278302, 0.25031, 0.239899, 0.239899, 0.308712, 0.295083, 0.206376, 0.216401, 0.182256, 0.216401, 0.147574, 0.155435, 0.275179, 0.275179, 0.278302, 0.179055, 0.088832, 0.098513, 0.102787, 0.144935, 0.125101, 0.200174, 0.236433, 0.225814, 0.155435, 0.155435, 0.167087, 0.222385, 0.26085, 0.288399, 0.318242, 0.366687, 0.288399, 0.275179, 0.288399, 0.206376, 0.21291, 0.335645, 0.30533, 0.209395, 0.219301, 0.264545, 0.239899, 0.167087, 0.15284, 0.194234, 0.209395, 0.139895, 0.106997, 0.100716, 0.100716, 0.056825, 0.076542, 0.116183, 0.076542, 0.120615, 0.194234, 0.239899, 0.120615, 0.120615, 0.116183, 0.116183, 0.11371, 0.085092, 0.078022, 0.122885, 0.15008, 0.081712, 0.122885, 0.120615, 0.118441, 0.139895, 0.236433, 0.144935, 0.158265, 0.239899, 0.25031, 0.239899, 0.18812, 0.31487, 0.31487, 0.36309, 0.268042, 0.26085, 0.194234, 0.288399, 0.225814, 0.232838, 0.321458, 0.236433, 0.232838, 0.161087, 0.142424, 0.144935, 0.219301, 0.209395, 0.196879, 0.18812, 0.216401, 0.298791, 0.288399, 0.203355, 0.239899, 0.284882, 0.194234, 0.318242, 0.236433, 0.301917, 0.284882, 0.196879, 0.311707, 0.332115, 0.349426, 0.36309, 0.257454, 0.216401, 0.222385, 0.219301, 0.219301, 0.191378, 0.222385, 0.15284, 0.15284, 0.167087, 0.132295, 0.179055, 0.111485, 0.161087, 0.10481, 0.11371, 0.194234, 0.088832, 0.147574, 0.17593, 0.134866, 0.200174, 0.25031, 0.194234, 0.200174, 0.164327, 0.137348, 0.069024, 0.060549, 0.085092, 0.076542, 0.127496, 0.15284, 0.209395, 0.209395, 0.25031, 0.206376, 0.122885, 0.144935, 0.129801, 0.129801, 0.15284, 0.098513, 0.100716, 0.144935, 0.139895, 0.170161, 0.129801, 0.129801, 0.196879, 0.243554, 0.239899, 0.243554, 0.158265, 0.17593, 0.18812, 0.222385, 0.216401, 0.225814, 0.321458, 0.291804, 0.321458, 0.239899, 0.332115, 0.349426, 0.236433, 0.239899, 0.170161, 0.21291, 0.229226, 0.25406, 0.25406, 0.26085, 0.264545, 0.356642, 0.243554, 0.239899, 0.271506, 0.30533, 0.301917, 0.308712, 0.257454, 0.219301, 0.30533, 0.308712, 0.243554, 0.335645, 0.335645, 0.42561, 0.366687, 0.468512, 0.461924, 0.36309, 0.374039, 0.370445, 0.281712, 0.271506, 0.191378, 0.194234, 0.206376, 0.301917, 0.298791, 0.295083, 0.301917, 0.236433, 0.222385, 0.222385, 0.191378, 0.109221, 0.109221, 0.125101, 0.111485, 0.10481, 0.106997, 0.098513, 0.059222, 0.100716, 0.111485, 0.196879, 0.200174, 0.200174, 0.155435, 0.122885, 0.120615, 0.120615, 0.173081, 0.098513, 0.122885, 0.144935, 0.247041, 0.236433, 0.222385, 0.206376, 0.219301, 0.236433, 0.196879, 0.298791, 0.332115, 0.422041, 0.308712, 0.268042, 0.257454, 0.229226, 0.18812, 0.278302, 0.342579, 0.346032, 0.472492, 0.468512, 0.433034, 0.42561, 0.414856, 0.414856, 0.414856, 0.370445, 0.458154, 0.5017, 0.398279, 0.284882, 0.25406, 0.335645, 0.278302, 0.278302, 0.342579, 0.440853, 0.398279, 0.298791, 0.30533, 0.318242, 0.31487, 0.318242, 0.239899, 0.25031, 0.25406, 0.25406, 0.185198, 0.17593, 0.111485, 0.173081, 0.284882, 0.311707, 0.311707, 0.401658, 0.31487, 0.295083, 0.25031, 0.257454, 0.308712, 0.271506, 0.191378, 0.161087, 0.164327, 0.25031, 0.185198], '')</t>
  </si>
  <si>
    <t>[293]</t>
  </si>
  <si>
    <t xml:space="preserve">F5S308|F5S308_9ENTR Pirin family protein OS=Enterobacter hormaechei ATCC 49162 </t>
  </si>
  <si>
    <t>([0.206376, 0.25031, 0.25031, 0.30533, 0.335645, 0.36309, 0.25031, 0.191378, 0.229226, 0.25406, 0.17593, 0.219301, 0.295083, 0.284882, 0.36309, 0.257454, 0.236433, 0.275179, 0.173081, 0.090864, 0.096677, 0.111485, 0.120615, 0.076542, 0.05306, 0.054297, 0.027463, 0.055536, 0.078022, 0.045352, 0.045352, 0.06312, 0.038858, 0.042364, 0.088832, 0.094817, 0.125101, 0.092881, 0.092881, 0.137348, 0.222385, 0.225814, 0.203355, 0.11371, 0.194234, 0.243554, 0.243554, 0.377384, 0.377384, 0.398279, 0.490133, 0.447574, 0.529623, 0.529623, 0.433034, 0.42561, 0.321458, 0.321458, 0.321458, 0.324872, 0.352862, 0.328603, 0.25406, 0.268042, 0.370445, 0.380708, 0.387226, 0.384043, 0.311707, 0.311707, 0.328603, 0.31487, 0.374039, 0.370445, 0.384043, 0.494003, 0.465241, 0.570702, 0.675549, 0.63748, 0.632174, 0.525368, 0.505461, 0.575842, 0.525368, 0.525368, 0.517562, 0.505461, 0.440853, 0.483068, 0.483068, 0.468512, 0.486429, 0.380708, 0.377384, 0.472492, 0.440853, 0.461924, 0.465241, 0.465241, 0.585406, 0.476583, 0.570702, 0.521092, 0.42561, 0.465241, 0.380708, 0.278302, 0.200174, 0.18812, 0.216401, 0.229226, 0.25031, 0.239899, 0.328603, 0.232838, 0.209395, 0.239899, 0.239899, 0.158265, 0.158265, 0.170161, 0.239899, 0.236433, 0.216401, 0.318242, 0.284882, 0.359901, 0.465241, 0.557691, 0.657645, 0.622677, 0.505461, 0.42561, 0.342579, 0.342579, 0.458154, 0.468512, 0.41194, 0.41194, 0.521092, 0.505461, 0.497853, 0.418646, 0.418646, 0.458154, 0.450668, 0.483068, 0.505461, 0.458154, 0.472492, 0.398279, 0.30533, 0.377384, 0.339168, 0.394753, 0.318242, 0.264545, 0.247041, 0.284882, 0.301917, 0.291804, 0.288399, 0.225814, 0.311707, 0.324872, 0.308712, 0.281712, 0.25031, 0.25031, 0.278302, 0.257454, 0.271506, 0.26085, 0.185198, 0.288399, 0.247041, 0.26085, 0.275179, 0.284882, 0.281712, 0.206376, 0.196879, 0.129801, 0.191378, 0.191378, 0.18812, 0.257454, 0.257454, 0.284882, 0.278302, 0.26085, 0.278302, 0.342579, 0.359901, 0.418646, 0.324872, 0.295083, 0.370445, 0.387226, 0.390993, 0.352862, 0.328603, 0.328603, 0.342579, 0.332115, 0.30533, 0.311707, 0.31487, 0.349426, 0.346032, 0.352862, 0.295083, 0.206376, 0.137348, 0.125101, 0.15008, 0.15008, 0.271506, 0.295083, 0.216401, 0.185198, 0.182256, 0.243554, 0.216401, 0.271506, 0.229226, 0.229226, 0.170161, 0.132295, 0.081712], '')</t>
  </si>
  <si>
    <t>[52, 53, 77, 78, 79, 80, 81, 82, 83, 84, 85, 86, 87, 100, 102, 103, 129, 130, 131, 132, 140, 141, 148]</t>
  </si>
  <si>
    <t xml:space="preserve">F5S309|F5S309_9ENTR Gfo/Idh/MocA family oxidoreductase OS=Enterobacter hormaechei ATCC 49162 </t>
  </si>
  <si>
    <t>([0.015694, 0.023963, 0.035586, 0.054297, 0.076542, 0.10481, 0.067594, 0.090864, 0.066181, 0.096677, 0.069024, 0.060549, 0.036378, 0.06184, 0.06184, 0.102787, 0.127496, 0.219301, 0.194234, 0.194234, 0.25031, 0.219301, 0.222385, 0.15284, 0.090864, 0.092881, 0.092881, 0.15008, 0.127496, 0.18812, 0.18812, 0.288399, 0.356642, 0.447574, 0.436924, 0.458154, 0.468512, 0.36309, 0.356642, 0.472492, 0.384043, 0.450668, 0.36309, 0.366687, 0.444081, 0.549308, 0.454136, 0.454136, 0.472492, 0.436924, 0.359901, 0.349426, 0.342579, 0.356642, 0.356642, 0.298791, 0.271506, 0.191378, 0.219301, 0.170161, 0.122885, 0.118441, 0.118441, 0.209395, 0.182256, 0.194234, 0.185198, 0.264545, 0.155435, 0.15284, 0.132295, 0.173081, 0.158265, 0.155435, 0.118441, 0.069024, 0.109221, 0.094817, 0.144935, 0.191378, 0.26085, 0.257454, 0.268042, 0.203355, 0.216401, 0.243554, 0.26085, 0.158265, 0.158265, 0.288399, 0.284882, 0.291804, 0.288399, 0.30533, 0.275179, 0.301917, 0.394753, 0.30533, 0.225814, 0.203355, 0.144935, 0.116183, 0.158265, 0.243554, 0.301917, 0.288399, 0.21291, 0.194234, 0.239899, 0.243554, 0.243554, 0.164327, 0.25406, 0.295083, 0.284882, 0.31487, 0.206376, 0.203355, 0.275179, 0.301917, 0.216401, 0.21291, 0.239899, 0.216401, 0.194234, 0.194234, 0.167087, 0.161087, 0.173081, 0.229226, 0.225814, 0.194234, 0.196879, 0.185198, 0.185198, 0.118441, 0.078022, 0.161087, 0.106997, 0.118441, 0.17593, 0.281712, 0.247041, 0.25031, 0.196879, 0.132295, 0.139895, 0.185198, 0.203355, 0.161087, 0.17593, 0.17593, 0.194234, 0.298791, 0.298791, 0.203355, 0.31487, 0.390993, 0.384043, 0.450668, 0.433034, 0.328603, 0.239899, 0.356642, 0.268042, 0.349426, 0.370445, 0.370445, 0.346032, 0.370445, 0.41194, 0.408655, 0.324872, 0.225814, 0.196879, 0.134866, 0.118441, 0.098513, 0.092881, 0.10481, 0.11371, 0.118441, 0.147574, 0.194234, 0.127496, 0.203355, 0.134866, 0.191378, 0.185198, 0.122885, 0.15284, 0.155435, 0.139895, 0.182256, 0.275179, 0.30533, 0.394753, 0.517562, 0.525368, 0.408655, 0.398279, 0.356642, 0.366687, 0.356642, 0.281712, 0.288399, 0.275179, 0.366687, 0.291804, 0.281712, 0.328603, 0.25031, 0.179055, 0.179055, 0.209395, 0.196879, 0.170161, 0.106997, 0.067594, 0.06184, 0.071867, 0.069024, 0.050641, 0.056825, 0.085092, 0.083462, 0.081712, 0.055536, 0.051831, 0.085092, 0.083462, 0.094817, 0.147574, 0.200174, 0.122885, 0.071867, 0.069024, 0.041405, 0.069024, 0.060549, 0.0704, 0.125101, 0.127496, 0.209395, 0.185198, 0.194234, 0.222385, 0.295083, 0.324872, 0.339168, 0.257454, 0.225814, 0.271506, 0.271506, 0.288399, 0.42561, 0.51388, 0.41194, 0.461924, 0.4292, 0.529623, 0.529623, 0.51388, 0.4292, 0.408655, 0.339168, 0.264545, 0.356642, 0.288399, 0.257454, 0.257454, 0.349426, 0.408655, 0.374039, 0.311707, 0.298791, 0.206376, 0.206376, 0.328603, 0.377384, 0.332115, 0.311707, 0.332115, 0.349426, 0.418646, 0.418646, 0.494003, 0.497853, 0.476583, 0.56648, 0.570702, 0.465241, 0.468512, 0.418646, 0.342579, 0.328603, 0.346032, 0.41194, 0.335645, 0.321458, 0.31487, 0.390993, 0.370445, 0.370445, 0.36309, 0.284882, 0.222385, 0.203355, 0.298791, 0.295083, 0.311707, 0.308712, 0.31487, 0.308712, 0.349426, 0.349426, 0.447574, 0.342579, 0.268042, 0.366687, 0.359901, 0.31487, 0.219301, 0.271506, 0.25031, 0.209395, 0.284882, 0.377384, 0.359901, 0.349426, 0.291804, 0.284882, 0.278302, 0.321458, 0.308712, 0.275179, 0.328603, 0.284882, 0.356642, 0.42561, 0.377384, 0.352862, 0.366687, 0.51388, 0.447574], '')</t>
  </si>
  <si>
    <t>[45, 197, 198, 256, 260, 261, 262, 289, 290, 343]</t>
  </si>
  <si>
    <t xml:space="preserve">F5S310|F5S310_9ENTR GNAT family acetyltransferase OS=Enterobacter hormaechei ATCC 49162 </t>
  </si>
  <si>
    <t>([0.301917, 0.346032, 0.401658, 0.278302, 0.324872, 0.318242, 0.243554, 0.268042, 0.301917, 0.232838, 0.257454, 0.264545, 0.268042, 0.284882, 0.380708, 0.377384, 0.366687, 0.366687, 0.374039, 0.408655, 0.30533, 0.284882, 0.21291, 0.225814, 0.324872, 0.339168, 0.366687, 0.450668, 0.468512, 0.418646, 0.41194, 0.422041, 0.41194, 0.401658, 0.288399, 0.275179, 0.352862, 0.458154, 0.483068, 0.476583, 0.380708, 0.476583, 0.476583, 0.458154, 0.36309, 0.332115, 0.222385, 0.147574, 0.158265, 0.158265, 0.122885, 0.142424, 0.092881, 0.116183, 0.118441, 0.118441, 0.073402, 0.038858, 0.03976, 0.022667, 0.019109, 0.032677, 0.032677, 0.036378, 0.06312, 0.092881, 0.111485, 0.173081, 0.18812, 0.15284, 0.15284, 0.137348, 0.18812, 0.173081, 0.11371, 0.074921, 0.125101, 0.161087, 0.25031, 0.147574, 0.216401, 0.257454, 0.243554, 0.243554, 0.158265, 0.137348, 0.139895, 0.118441, 0.0704, 0.06312, 0.074921, 0.073402, 0.109221, 0.064632, 0.116183, 0.139895, 0.129801, 0.139895, 0.173081, 0.094817, 0.10481, 0.098513, 0.060549, 0.066181, 0.066181, 0.058088, 0.074921, 0.042364, 0.05306, 0.060549, 0.05306, 0.034884, 0.035586, 0.050641, 0.092881, 0.100716, 0.109221, 0.109221, 0.085092, 0.051831, 0.051831, 0.088832, 0.088832, 0.129801, 0.118441, 0.060549, 0.111485, 0.060549, 0.111485, 0.102787, 0.15284, 0.243554, 0.308712, 0.295083, 0.191378, 0.15284, 0.076542, 0.092881, 0.155435, 0.17593, 0.25031, 0.25031, 0.182256, 0.18812, 0.158265, 0.094817, 0.10481, 0.073402, 0.102787, 0.092881, 0.0704, 0.067594, 0.055536, 0.043307, 0.032677, 0.050641, 0.048328, 0.078022, 0.058088, 0.036378, 0.025316, 0.014586], '')</t>
  </si>
  <si>
    <t xml:space="preserve">F5S312|F5S312_9ENTR DUF2756 family protein OS=Enterobacter hormaechei ATCC 49162 </t>
  </si>
  <si>
    <t>([0.10481, 0.21291, 0.147574, 0.167087, 0.182256, 0.15284, 0.167087, 0.196879, 0.275179, 0.225814, 0.268042, 0.298791, 0.232838, 0.232838, 0.311707, 0.41194, 0.5017, 0.570702, 0.622677, 0.653063, 0.618285, 0.618285, 0.476583, 0.618285, 0.653063, 0.675549, 0.750527, 0.791621, 0.759478, 0.707965, 0.798249, 0.798249, 0.767246, 0.805026, 0.795062, 0.775545, 0.724957, 0.707965, 0.712013, 0.657645, 0.661982, 0.771762, 0.808535, 0.823549, 0.795062, 0.791621, 0.791621, 0.720929, 0.707965, 0.745909, 0.745909, 0.745909, 0.728858, 0.685117, 0.716283, 0.712013, 0.712013, 0.73685, 0.661982, 0.657645, 0.680603, 0.671169, 0.626927, 0.685117, 0.76285, 0.76285, 0.767246, 0.76285, 0.849326, 0.775545, 0.771762, 0.771762, 0.771762, 0.771762, 0.808535, 0.73685, 0.754692, 0.754692, 0.779859, 0.775545, 0.823549, 0.823549, 0.801317, 0.849326, 0.834292, 0.834292, 0.791621, 0.716283, 0.716283, 0.699094, 0.779859, 0.745909, 0.750527, 0.750527, 0.754692, 0.795062, 0.856457, 0.84206, 0.84206, 0.823549, 0.865454, 0.767246, 0.798249, 0.819762, 0.801317, 0.801317, 0.81615, 0.846163, 0.901269, 0.88723, 0.846163, 0.859585, 0.885302, 0.882776, 0.882776, 0.876521, 0.871313, 0.868118, 0.865454, 0.865454, 0.823549, 0.856457, 0.922952], '')</t>
  </si>
  <si>
    <t>[16, 17, 18, 19, 20, 21,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122]</t>
  </si>
  <si>
    <t>(99</t>
  </si>
  <si>
    <t xml:space="preserve">F5S313|F5S313_9ENTR Glycerophosphodiester phosphodiesterase OS=Enterobacter hormaechei ATCC 49162 </t>
  </si>
  <si>
    <t>([0.139895, 0.17593, 0.206376, 0.247041, 0.284882, 0.31487, 0.339168, 0.268042, 0.268042, 0.324872, 0.36309, 0.418646, 0.4292, 0.339168, 0.41194, 0.356642, 0.374039, 0.349426, 0.271506, 0.352862, 0.384043, 0.408655, 0.308712, 0.31487, 0.31487, 0.318242, 0.278302, 0.196879, 0.295083, 0.216401, 0.196879, 0.158265, 0.147574, 0.090864, 0.139895, 0.155435, 0.185198, 0.26085, 0.275179, 0.271506, 0.173081, 0.129801, 0.081712, 0.147574, 0.15284, 0.164327, 0.167087, 0.134866, 0.225814, 0.203355, 0.311707, 0.298791, 0.335645, 0.342579, 0.328603, 0.332115, 0.275179, 0.236433, 0.236433, 0.229226, 0.232838, 0.366687, 0.352862, 0.4292, 0.447574, 0.352862, 0.26085, 0.247041, 0.268042, 0.257454, 0.236433, 0.229226, 0.229226, 0.142424, 0.079919, 0.134866, 0.134866, 0.203355, 0.137348, 0.132295, 0.125101, 0.209395, 0.209395, 0.216401, 0.25406, 0.164327, 0.164327, 0.21291, 0.236433, 0.236433, 0.200174, 0.232838, 0.222385, 0.164327, 0.243554, 0.352862, 0.356642, 0.356642, 0.298791, 0.370445, 0.346032, 0.352862, 0.239899, 0.229226, 0.219301, 0.185198, 0.298791, 0.384043, 0.418646, 0.398279, 0.468512, 0.497853, 0.525368, 0.440853, 0.517562, 0.525368, 0.505461, 0.440853, 0.342579, 0.352862, 0.30533, 0.30533, 0.268042, 0.349426, 0.349426, 0.359901, 0.271506, 0.25406, 0.25031, 0.206376, 0.209395, 0.179055, 0.209395, 0.11371, 0.116183, 0.109221, 0.106997, 0.055536, 0.088832, 0.086953, 0.109221, 0.147574, 0.106997, 0.137348, 0.122885, 0.094817, 0.158265, 0.257454, 0.209395, 0.15284, 0.21291, 0.222385, 0.170161, 0.167087, 0.236433, 0.321458, 0.236433, 0.161087, 0.182256, 0.182256, 0.291804, 0.18812, 0.222385, 0.324872, 0.318242, 0.25031, 0.275179, 0.232838, 0.147574, 0.17593, 0.243554, 0.203355, 0.118441, 0.191378, 0.106997, 0.074921, 0.073402, 0.0704, 0.118441, 0.118441, 0.118441, 0.10481, 0.173081, 0.100716, 0.051831, 0.051831, 0.078022, 0.067594, 0.078022, 0.088832, 0.086953, 0.048328, 0.028695, 0.049374, 0.056825, 0.074921, 0.111485, 0.066181, 0.116183, 0.064632, 0.064632, 0.038858, 0.022306, 0.023087, 0.025762, 0.048328, 0.043307, 0.066181, 0.083462, 0.081712, 0.100716, 0.079919, 0.147574, 0.142424, 0.083462, 0.0704, 0.044297, 0.044297, 0.049374, 0.054297, 0.094817, 0.086953, 0.085092, 0.155435, 0.158265, 0.191378, 0.106997, 0.116183, 0.100716, 0.050641, 0.05306, 0.079919, 0.10481, 0.044297, 0.043307, 0.043307, 0.034884, 0.054297, 0.041405, 0.054297, 0.036378, 0.026338, 0.046336, 0.066181, 0.03976, 0.022306], '')</t>
  </si>
  <si>
    <t>[112, 114, 115, 116]</t>
  </si>
  <si>
    <t xml:space="preserve">F5S314|F5S314_9ENTR SN-glycerol-3-phosphate ABC superfamily ATP binding cassette transporter, ABC protein OS=Enterobacter hormaechei ATCC 49162 </t>
  </si>
  <si>
    <t>([0.142424, 0.18812, 0.111485, 0.155435, 0.191378, 0.222385, 0.26085, 0.301917, 0.257454, 0.194234, 0.229226, 0.301917, 0.247041, 0.25406, 0.25406, 0.268042, 0.288399, 0.247041, 0.284882, 0.349426, 0.356642, 0.25406, 0.173081, 0.196879, 0.155435, 0.111485, 0.111485, 0.127496, 0.122885, 0.170161, 0.200174, 0.194234, 0.167087, 0.247041, 0.25031, 0.25406, 0.170161, 0.232838, 0.225814, 0.158265, 0.139895, 0.129801, 0.147574, 0.232838, 0.295083, 0.268042, 0.339168, 0.342579, 0.308712, 0.31487, 0.229226, 0.18812, 0.118441, 0.125101, 0.122885, 0.122885, 0.185198, 0.196879, 0.203355, 0.25031, 0.278302, 0.31487, 0.349426, 0.433034, 0.4292, 0.4292, 0.497853, 0.394753, 0.366687, 0.332115, 0.257454, 0.239899, 0.342579, 0.447574, 0.339168, 0.31487, 0.225814, 0.144935, 0.236433, 0.236433, 0.191378, 0.225814, 0.158265, 0.139895, 0.147574, 0.15008, 0.125101, 0.106997, 0.098513, 0.116183, 0.086953, 0.129801, 0.139895, 0.132295, 0.125101, 0.170161, 0.194234, 0.275179, 0.366687, 0.339168, 0.243554, 0.25406, 0.264545, 0.328603, 0.25406, 0.243554, 0.243554, 0.25031, 0.247041, 0.352862, 0.264545, 0.264545, 0.278302, 0.284882, 0.295083, 0.295083, 0.25031, 0.173081, 0.173081, 0.173081, 0.167087, 0.281712, 0.308712, 0.308712, 0.225814, 0.295083, 0.295083, 0.281712, 0.318242, 0.349426, 0.356642, 0.447574, 0.461924, 0.418646, 0.465241, 0.454136, 0.454136, 0.51388, 0.5017, 0.4292, 0.433034, 0.440853, 0.440853, 0.41194, 0.335645, 0.31487, 0.232838, 0.142424, 0.147574, 0.15284, 0.179055, 0.109221, 0.111485, 0.173081, 0.132295, 0.170161, 0.144935, 0.147574, 0.109221, 0.17593, 0.173081, 0.182256, 0.139895, 0.118441, 0.083462, 0.132295, 0.144935, 0.225814, 0.339168, 0.247041, 0.239899, 0.209395, 0.295083, 0.209395, 0.200174, 0.288399, 0.288399, 0.321458, 0.239899, 0.229226, 0.167087, 0.236433, 0.236433, 0.288399, 0.298791, 0.31487, 0.31487, 0.370445, 0.318242, 0.318242, 0.321458, 0.284882, 0.295083, 0.295083, 0.308712, 0.268042, 0.191378, 0.15008, 0.158265, 0.232838, 0.324872, 0.301917, 0.264545, 0.268042, 0.271506, 0.173081, 0.236433, 0.229226, 0.295083, 0.268042, 0.275179, 0.288399, 0.222385, 0.225814, 0.229226, 0.328603, 0.339168, 0.408655, 0.450668, 0.332115, 0.268042, 0.239899, 0.332115, 0.257454, 0.161087, 0.15284, 0.236433, 0.271506, 0.232838, 0.161087, 0.236433, 0.15008, 0.139895, 0.229226, 0.216401, 0.216401, 0.11371, 0.144935, 0.15008, 0.127496, 0.216401, 0.288399, 0.318242, 0.209395, 0.328603, 0.335645, 0.352862, 0.352862, 0.321458, 0.308712, 0.328603, 0.232838, 0.346032, 0.339168, 0.342579, 0.232838, 0.147574, 0.147574, 0.137348, 0.132295, 0.088832, 0.076542, 0.073402, 0.0704, 0.134866, 0.096677, 0.158265, 0.092881, 0.092881, 0.05306, 0.069024, 0.098513, 0.167087, 0.144935, 0.147574, 0.137348, 0.161087, 0.25406, 0.352862, 0.36309, 0.335645, 0.444081, 0.472492, 0.472492, 0.401658, 0.433034, 0.398279, 0.324872, 0.359901, 0.370445, 0.468512, 0.384043, 0.374039, 0.308712, 0.225814, 0.311707, 0.284882, 0.377384, 0.380708, 0.301917, 0.26085, 0.291804, 0.281712, 0.281712, 0.17593, 0.239899, 0.185198, 0.275179, 0.339168, 0.30533, 0.232838, 0.170161, 0.243554, 0.155435, 0.222385, 0.30533, 0.318242, 0.366687, 0.356642, 0.377384, 0.458154, 0.461924, 0.458154, 0.458154, 0.465241, 0.5017, 0.387226, 0.339168, 0.328603, 0.284882, 0.394753, 0.476583, 0.562014, 0.562014, 0.56648, 0.534167, 0.447574, 0.332115, 0.321458, 0.321458, 0.308712, 0.311707, 0.342579, 0.356642, 0.352862, 0.284882, 0.335645, 0.433034, 0.505461, 0.483068, 0.529623, 0.461924, 0.408655, 0.359901, 0.321458, 0.42561], '')</t>
  </si>
  <si>
    <t>[137, 138, 325, 332, 333, 334, 335, 348, 350]</t>
  </si>
  <si>
    <t xml:space="preserve">F5S316|F5S316_9ENTR SN-glycerol-3-phosphate ABC superfamily ATP binding cassette transporter, permease protein OS=Enterobacter hormaechei ATCC 49162 </t>
  </si>
  <si>
    <t>([0.085092, 0.028695, 0.014315, 0.025762, 0.014315, 0.009483, 0.007177, 0.006374, 0.006482, 0.008624, 0.010509, 0.008895, 0.006894, 0.004921, 0.005249, 0.004135, 0.002606, 0.002155, 0.002138, 0.001408, 0.000893, 0.000983, 0.001374, 0.002035, 0.001967, 0.00246, 0.002435, 0.002396, 0.002194, 0.002435, 0.001623, 0.001623, 0.002349, 0.002327, 0.003431, 0.00359, 0.00292, 0.004208, 0.004646, 0.007315, 0.010926, 0.022667, 0.009401, 0.008276, 0.008276, 0.005318, 0.006482, 0.010221, 0.009187, 0.016528, 0.013613, 0.01227, 0.006701, 0.006619, 0.00962, 0.008895, 0.005503, 0.006078, 0.004358, 0.006421, 0.006421, 0.004208, 0.0028, 0.004577, 0.006078, 0.004247, 0.005992, 0.00359, 0.003298, 0.004431, 0.003079, 0.002606, 0.003804, 0.004513, 0.004513, 0.004388, 0.003246, 0.003512, 0.004388, 0.005992, 0.00407, 0.002623, 0.002623, 0.003366, 0.0028, 0.001855, 0.002117, 0.00225, 0.00246, 0.001872, 0.001649, 0.00246, 0.003298, 0.003109, 0.00407, 0.002976, 0.002014, 0.003014, 0.003997, 0.003276, 0.002705, 0.002688, 0.003014, 0.005086, 0.004135, 0.00407, 0.004388, 0.004921, 0.00515, 0.006482, 0.006374, 0.007177, 0.006194, 0.004611, 0.003405, 0.002366, 0.002349, 0.002078, 0.001344, 0.000687, 0.001249, 0.001675, 0.002503, 0.00359, 0.003341, 0.003341, 0.002606, 0.003607, 0.003997, 0.002349, 0.001808, 0.002211, 0.002688, 0.001936, 0.002606, 0.002606, 0.003924, 0.003963, 0.006795, 0.009865, 0.016257, 0.015694, 0.014783, 0.014075, 0.013821, 0.014586, 0.021381, 0.029376, 0.01204, 0.008075, 0.010131, 0.011106, 0.007555, 0.006078, 0.009865, 0.007091, 0.007177, 0.006894, 0.010672, 0.006619, 0.006619, 0.005378, 0.00558, 0.003405, 0.00246, 0.001499, 0.000816, 0.000477, 0.00052, 0.000859, 0.000854, 0.001288, 0.001675, 0.001786, 0.002396, 0.00246, 0.003212, 0.003212, 0.002366, 0.002482, 0.003079, 0.002662, 0.003366, 0.002211, 0.00359, 0.004976, 0.006795, 0.011669, 0.032017, 0.024393, 0.034068, 0.074921, 0.027463, 0.013016, 0.025762, 0.011669, 0.011106, 0.007495, 0.013613, 0.01204, 0.007091, 0.007091, 0.009294, 0.007877, 0.01227, 0.006701, 0.004388, 0.00359, 0.002512, 0.001687, 0.001687, 0.001743, 0.001202, 0.001417, 0.00155, 0.001344, 0.001249, 0.000687, 0.001211, 0.001142, 0.000983, 0.001687, 0.00146, 0.000842, 0.001318, 0.001155, 0.001572, 0.002606, 0.003276, 0.004577, 0.006039, 0.009096, 0.006245, 0.009483, 0.011518, 0.022306, 0.031287, 0.086953, 0.10481, 0.045352, 0.021381, 0.051831, 0.020522, 0.018106, 0.037156, 0.03976, 0.054297, 0.026892, 0.019109, 0.024826, 0.013265, 0.014075, 0.007645, 0.010509, 0.008624, 0.009865, 0.008002, 0.006533, 0.006482, 0.009187, 0.009977, 0.010672, 0.007091, 0.008804, 0.007877, 0.005378, 0.003821, 0.002688, 0.003109, 0.002529, 0.002623, 0.002881, 0.002117, 0.003109, 0.002035, 0.00243, 0.001692, 0.001481, 0.001872, 0.001778, 0.001808, 0.001808, 0.002555, 0.002581, 0.003246, 0.004135, 0.004835, 0.00543, 0.006795, 0.009015, 0.012727, 0.009015, 0.011669, 0.017447, 0.01078], '')</t>
  </si>
  <si>
    <t xml:space="preserve">F5S317|F5S317_9ENTR SN-glycerol-3-phosphate ABC superfamily ATP binding cassette transporter, binding protein OS=Enterobacter hormaechei ATCC 49162 </t>
  </si>
  <si>
    <t>([0.21291, 0.25406, 0.167087, 0.158265, 0.096677, 0.122885, 0.083462, 0.083462, 0.048328, 0.049374, 0.064632, 0.098513, 0.076542, 0.078022, 0.06184, 0.03976, 0.0704, 0.069024, 0.037156, 0.043307, 0.026338, 0.024393, 0.025316, 0.041405, 0.036378, 0.076542, 0.076542, 0.144935, 0.109221, 0.194234, 0.222385, 0.243554, 0.167087, 0.209395, 0.257454, 0.209395, 0.247041, 0.25406, 0.25406, 0.232838, 0.219301, 0.346032, 0.450668, 0.447574, 0.480142, 0.553315, 0.422041, 0.418646, 0.30533, 0.324872, 0.356642, 0.295083, 0.17593, 0.236433, 0.222385, 0.239899, 0.222385, 0.281712, 0.281712, 0.271506, 0.308712, 0.291804, 0.247041, 0.243554, 0.161087, 0.120615, 0.092881, 0.086953, 0.092881, 0.15284, 0.209395, 0.196879, 0.225814, 0.352862, 0.324872, 0.25031, 0.167087, 0.271506, 0.18812, 0.10481, 0.122885, 0.132295, 0.132295, 0.158265, 0.132295, 0.206376, 0.18812, 0.173081, 0.243554, 0.232838, 0.225814, 0.196879, 0.118441, 0.134866, 0.134866, 0.11371, 0.098513, 0.167087, 0.111485, 0.083462, 0.139895, 0.139895, 0.164327, 0.164327, 0.102787, 0.132295, 0.069024, 0.102787, 0.15008, 0.173081, 0.18812, 0.111485, 0.094817, 0.173081, 0.182256, 0.11371, 0.137348, 0.222385, 0.127496, 0.106997, 0.191378, 0.209395, 0.18812, 0.209395, 0.21291, 0.295083, 0.284882, 0.318242, 0.229226, 0.206376, 0.219301, 0.236433, 0.229226, 0.30533, 0.275179, 0.268042, 0.328603, 0.384043, 0.324872, 0.342579, 0.342579, 0.247041, 0.247041, 0.247041, 0.268042, 0.232838, 0.139895, 0.132295, 0.18812, 0.229226, 0.232838, 0.155435, 0.142424, 0.268042, 0.271506, 0.288399, 0.318242, 0.346032, 0.311707, 0.374039, 0.36309, 0.468512, 0.59508, 0.486429, 0.461924, 0.465241, 0.401658, 0.517562, 0.490133, 0.490133, 0.440853, 0.433034, 0.483068, 0.440853, 0.41194, 0.346032, 0.324872, 0.219301, 0.194234, 0.127496, 0.106997, 0.164327, 0.15284, 0.085092, 0.142424, 0.164327, 0.088832, 0.098513, 0.106997, 0.079919, 0.092881, 0.15284, 0.086953, 0.100716, 0.102787, 0.059222, 0.079919, 0.081712, 0.083462, 0.100716, 0.122885, 0.120615, 0.125101, 0.122885, 0.206376, 0.203355, 0.203355, 0.194234, 0.281712, 0.264545, 0.342579, 0.332115, 0.291804, 0.342579, 0.275179, 0.321458, 0.308712, 0.318242, 0.311707, 0.418646, 0.408655, 0.483068, 0.454136, 0.447574, 0.454136, 0.359901, 0.318242, 0.247041, 0.275179, 0.281712, 0.25406, 0.182256, 0.182256, 0.203355, 0.25031, 0.321458, 0.311707, 0.311707, 0.298791, 0.209395, 0.106997, 0.094817, 0.086953, 0.118441, 0.129801, 0.142424, 0.206376, 0.236433, 0.328603, 0.398279, 0.281712, 0.216401, 0.301917, 0.291804, 0.308712, 0.236433, 0.209395, 0.137348, 0.225814, 0.229226, 0.295083, 0.390993, 0.387226, 0.384043, 0.384043, 0.295083, 0.247041, 0.264545, 0.185198, 0.170161, 0.179055, 0.182256, 0.243554, 0.229226, 0.139895, 0.142424, 0.127496, 0.147574, 0.164327, 0.164327, 0.129801, 0.120615, 0.144935, 0.088832, 0.096677, 0.081712, 0.137348, 0.116183, 0.106997, 0.164327, 0.139895, 0.161087, 0.264545, 0.30533, 0.284882, 0.30533, 0.219301, 0.311707, 0.311707, 0.342579, 0.342579, 0.311707, 0.271506, 0.185198, 0.236433, 0.243554, 0.271506, 0.25406, 0.324872, 0.342579, 0.342579, 0.377384, 0.257454, 0.236433, 0.222385, 0.196879, 0.243554, 0.339168, 0.243554, 0.179055, 0.216401, 0.134866, 0.134866, 0.182256, 0.232838, 0.30533, 0.30533, 0.318242, 0.298791, 0.26085, 0.264545, 0.179055, 0.182256, 0.281712, 0.281712, 0.284882, 0.342579, 0.284882, 0.200174, 0.324872, 0.321458, 0.311707, 0.40511, 0.454136, 0.458154, 0.374039, 0.352862, 0.268042, 0.257454, 0.288399, 0.332115, 0.328603, 0.418646, 0.318242, 0.219301, 0.222385, 0.219301, 0.229226, 0.346032, 0.418646, 0.359901, 0.447574, 0.366687, 0.346032, 0.377384, 0.40511, 0.505461, 0.454136, 0.454136, 0.465241, 0.458154, 0.472492, 0.490133, 0.418646, 0.553315, 0.545602, 0.553315, 0.553315, 0.541878, 0.433034, 0.436924, 0.390993, 0.380708, 0.476583, 0.468512, 0.5017, 0.509769, 0.414856, 0.458154, 0.541878, 0.447574, 0.390993, 0.370445, 0.352862, 0.436924, 0.332115, 0.440853, 0.433034, 0.380708, 0.288399, 0.359901, 0.359901, 0.42561, 0.418646, 0.40511, 0.472492, 0.450668, 0.450668, 0.51388, 0.440853, 0.447574, 0.525368, 0.56648, 0.490133, 0.490133, 0.476583, 0.56648, 0.56648, 0.585406, 0.575842, 0.613573, 0.613573, 0.613573, 0.51388, 0.529623, 0.541878, 0.5017, 0.494003, 0.480142, 0.497853, 0.56648, 0.538167, 0.525368, 0.538167, 0.613573, 0.570702, 0.549308, 0.521092, 0.468512, 0.418646], '')</t>
  </si>
  <si>
    <t>[45, 162, 167, 366, 374, 375, 376, 377, 378, 385, 386, 389, 408, 411, 412, 416, 417, 418, 419, 420, 421, 422, 423, 424, 425, 426, 430, 431, 432, 433, 434, 435, 436, 437]</t>
  </si>
  <si>
    <t xml:space="preserve">F5S318|F5S318_9ENTR High-affinity branched-chain amino acid transport ATP-binding protein OS=Enterobacter hormaechei ATCC 49162 </t>
  </si>
  <si>
    <t>([0.137348, 0.196879, 0.191378, 0.236433, 0.15008, 0.182256, 0.209395, 0.15284, 0.191378, 0.18812, 0.139895, 0.173081, 0.161087, 0.11371, 0.132295, 0.100716, 0.161087, 0.096677, 0.182256, 0.185198, 0.185198, 0.26085, 0.170161, 0.142424, 0.142424, 0.147574, 0.092881, 0.094817, 0.129801, 0.129801, 0.15008, 0.200174, 0.196879, 0.191378, 0.26085, 0.268042, 0.271506, 0.18812, 0.271506, 0.264545, 0.17593, 0.129801, 0.120615, 0.194234, 0.288399, 0.284882, 0.339168, 0.4292, 0.4292, 0.458154, 0.447574, 0.359901, 0.321458, 0.219301, 0.229226, 0.225814, 0.219301, 0.308712, 0.30533, 0.311707, 0.31487, 0.298791, 0.366687, 0.374039, 0.339168, 0.30533, 0.21291, 0.203355, 0.196879, 0.21291, 0.185198, 0.127496, 0.173081, 0.15284, 0.182256, 0.203355, 0.219301, 0.219301, 0.21291, 0.298791, 0.222385, 0.125101, 0.209395, 0.196879, 0.158265, 0.18812, 0.132295, 0.222385, 0.281712, 0.291804, 0.18812, 0.191378, 0.219301, 0.25031, 0.335645, 0.30533, 0.173081, 0.134866, 0.139895, 0.139895, 0.147574, 0.222385, 0.232838, 0.239899, 0.25031, 0.288399, 0.191378, 0.26085, 0.15008, 0.092881, 0.048328, 0.094817, 0.066181, 0.043307, 0.055536, 0.054297, 0.060549, 0.06184, 0.085092, 0.079919, 0.078022, 0.040537, 0.038858, 0.069024, 0.054297, 0.050641, 0.054297, 0.076542, 0.078022, 0.139895, 0.200174, 0.30533, 0.298791, 0.390993, 0.458154, 0.332115, 0.30533, 0.301917, 0.398279, 0.374039, 0.346032, 0.264545, 0.31487, 0.308712, 0.321458, 0.387226, 0.384043, 0.288399, 0.236433, 0.155435, 0.092881, 0.100716, 0.100716, 0.118441, 0.11371, 0.083462, 0.139895, 0.098513, 0.139895, 0.167087, 0.102787, 0.0704, 0.067594, 0.090864, 0.094817, 0.049374, 0.020522, 0.022667, 0.042364, 0.040537, 0.078022, 0.139895, 0.076542, 0.067594, 0.05306, 0.058088, 0.100716, 0.078022, 0.142424, 0.098513, 0.03976, 0.040537, 0.046336, 0.092881, 0.092881, 0.096677, 0.137348, 0.243554, 0.236433, 0.194234, 0.196879, 0.182256, 0.106997, 0.147574, 0.164327, 0.161087, 0.147574, 0.088832, 0.073402, 0.038858, 0.078022, 0.158265, 0.236433, 0.30533, 0.21291, 0.142424, 0.076542, 0.102787, 0.10481, 0.106997, 0.129801, 0.222385, 0.194234, 0.196879, 0.15008, 0.118441, 0.129801, 0.144935, 0.191378, 0.18812, 0.275179, 0.26085, 0.21291, 0.139895, 0.086953, 0.134866, 0.194234, 0.264545, 0.219301, 0.17593, 0.137348, 0.109221, 0.073402, 0.071867, 0.120615, 0.196879, 0.206376], '')</t>
  </si>
  <si>
    <t xml:space="preserve">F5S319|F5S319_9ENTR Branched-chain amino acid ABC superfamily ATP binding cassette transporter, ABC protein OS=Enterobacter hormaechei ATCC 49162 </t>
  </si>
  <si>
    <t>([0.144935, 0.134866, 0.122885, 0.167087, 0.085092, 0.109221, 0.134866, 0.090864, 0.06312, 0.064632, 0.050641, 0.073402, 0.079919, 0.048328, 0.042364, 0.042364, 0.076542, 0.044297, 0.074921, 0.069024, 0.071867, 0.132295, 0.094817, 0.078022, 0.074921, 0.090864, 0.050641, 0.051831, 0.111485, 0.18812, 0.219301, 0.26085, 0.247041, 0.236433, 0.318242, 0.311707, 0.324872, 0.209395, 0.311707, 0.236433, 0.155435, 0.158265, 0.144935, 0.137348, 0.120615, 0.122885, 0.219301, 0.318242, 0.318242, 0.284882, 0.275179, 0.185198, 0.179055, 0.116183, 0.116183, 0.116183, 0.116183, 0.17593, 0.194234, 0.194234, 0.257454, 0.257454, 0.288399, 0.284882, 0.401658, 0.505461, 0.398279, 0.332115, 0.328603, 0.291804, 0.291804, 0.216401, 0.239899, 0.281712, 0.374039, 0.26085, 0.26085, 0.26085, 0.18812, 0.275179, 0.185198, 0.106997, 0.173081, 0.155435, 0.129801, 0.132295, 0.085092, 0.086953, 0.116183, 0.122885, 0.094817, 0.058088, 0.059222, 0.076542, 0.078022, 0.078022, 0.15284, 0.15284, 0.092881, 0.137348, 0.139895, 0.209395, 0.232838, 0.137348, 0.127496, 0.155435, 0.094817, 0.086953, 0.147574, 0.139895, 0.155435, 0.206376, 0.185198, 0.247041, 0.278302, 0.275179, 0.278302, 0.284882, 0.291804, 0.346032, 0.264545, 0.264545, 0.264545, 0.318242, 0.394753, 0.401658, 0.298791, 0.301917, 0.394753, 0.394753, 0.298791, 0.264545, 0.21291, 0.236433, 0.247041, 0.25031, 0.219301, 0.222385, 0.209395, 0.203355, 0.203355, 0.288399, 0.291804, 0.21291, 0.216401, 0.164327, 0.161087, 0.268042, 0.352862, 0.342579, 0.339168, 0.346032, 0.359901, 0.349426, 0.36309, 0.352862, 0.281712, 0.278302, 0.196879, 0.206376, 0.206376, 0.268042, 0.281712, 0.182256, 0.182256, 0.17593, 0.17593, 0.185198, 0.18812, 0.21291, 0.191378, 0.170161, 0.25031, 0.158265, 0.257454, 0.356642, 0.359901, 0.440853, 0.483068, 0.562014, 0.570702, 0.468512, 0.444081, 0.447574, 0.458154, 0.450668, 0.458154, 0.570702, 0.468512, 0.450668, 0.42561, 0.461924, 0.497853, 0.509769, 0.622677, 0.613573, 0.468512, 0.394753, 0.301917, 0.209395, 0.225814, 0.216401, 0.308712, 0.264545, 0.243554, 0.247041, 0.271506, 0.268042, 0.25406, 0.247041, 0.25406, 0.25406, 0.239899, 0.155435, 0.094817, 0.06312, 0.03976, 0.074921, 0.125101, 0.185198, 0.275179, 0.291804, 0.206376, 0.173081, 0.216401, 0.219301, 0.30533, 0.398279, 0.447574, 0.465241, 0.461924, 0.454136, 0.454136, 0.472492, 0.618285, 0.73685, 0.73685, 0.707965, 0.685117, 0.632174, 0.534167, 0.444081, 0.408655, 0.51388, 0.509769, 0.483068, 0.465241, 0.436924, 0.374039, 0.324872, 0.271506, 0.370445, 0.346032, 0.288399, 0.219301], '')</t>
  </si>
  <si>
    <t>[65, 179, 180, 187, 193, 194, 195, 234, 235, 236, 237, 238, 239, 240, 243, 244]</t>
  </si>
  <si>
    <t xml:space="preserve">F5S320|F5S320_9ENTR Branched-chain amino acid ABC superfamily ATP binding cassette transporter, permease protein OS=Enterobacter hormaechei ATCC 49162 </t>
  </si>
  <si>
    <t>([0.006245, 0.008409, 0.008804, 0.009187, 0.008804, 0.005992, 0.004388, 0.003963, 0.003461, 0.003701, 0.004414, 0.00407, 0.002581, 0.001872, 0.002349, 0.001709, 0.00283, 0.002336, 0.002727, 0.00225, 0.003246, 0.004414, 0.004577, 0.005249, 0.004315, 0.003864, 0.004431, 0.007031, 0.009865, 0.012727, 0.019109, 0.020165, 0.016528, 0.040537, 0.030611, 0.031287, 0.028695, 0.016257, 0.013821, 0.008276, 0.013016, 0.012727, 0.012491, 0.008409, 0.006078, 0.005503, 0.005086, 0.004358, 0.004315, 0.00292, 0.002396, 0.00225, 0.002366, 0.002435, 0.001434, 0.002117, 0.002078, 0.003014, 0.002727, 0.004315, 0.006533, 0.004976, 0.004736, 0.004736, 0.006894, 0.009483, 0.009483, 0.010372, 0.011903, 0.013613, 0.019109, 0.017797, 0.018106, 0.014783, 0.030611, 0.085092, 0.044297, 0.045352, 0.044297, 0.094817, 0.044297, 0.016826, 0.015078, 0.009977, 0.008525, 0.005318, 0.003757, 0.004414, 0.004921, 0.006039, 0.004161, 0.004161, 0.004388, 0.004646, 0.003053, 0.002396, 0.001675, 0.00231, 0.00231, 0.002211, 0.002276, 0.002396, 0.003821, 0.003701, 0.004208, 0.004921, 0.004921, 0.007315, 0.008156, 0.006421, 0.005318, 0.005378, 0.004388, 0.004388, 0.003924, 0.004414, 0.005318, 0.005086, 0.00543, 0.004161, 0.003298, 0.00243, 0.003246, 0.002211, 0.003246, 0.003701, 0.002529, 0.002581, 0.001872, 0.001597, 0.002435, 0.002435, 0.003212, 0.004483, 0.004161, 0.003079, 0.003701, 0.002581, 0.003607, 0.003053, 0.0028, 0.003804, 0.003276, 0.00283, 0.002881, 0.002117, 0.00225, 0.003079, 0.003109, 0.00292, 0.003997, 0.002976, 0.004135, 0.002705, 0.001967, 0.003177, 0.003607, 0.003014, 0.004611, 0.003405, 0.003405, 0.004611, 0.003246, 0.003727, 0.004208, 0.004976, 0.006039, 0.004899, 0.004921, 0.004483, 0.004414, 0.003177, 0.004247, 0.002727, 0.004513, 0.004736, 0.003298, 0.003963, 0.003864, 0.00359, 0.004835, 0.005799, 0.004161, 0.004135, 0.004611, 0.003341, 0.002976, 0.003555, 0.00292, 0.002976, 0.002976, 0.004135, 0.006194, 0.004414, 0.005249, 0.004736, 0.004414, 0.004513, 0.003341, 0.003405, 0.003512, 0.003701, 0.003701, 0.00558, 0.006078, 0.007259, 0.011106, 0.017138, 0.018787, 0.040537, 0.040537, 0.047319, 0.046336, 0.041405, 0.042364, 0.090864, 0.090864, 0.203355, 0.321458, 0.295083, 0.268042, 0.25031, 0.139895, 0.147574, 0.056825, 0.094817, 0.086953, 0.094817, 0.073402, 0.060549, 0.064632, 0.066181, 0.134866, 0.071867, 0.071867, 0.15284, 0.056825, 0.055536, 0.049374, 0.020165, 0.020522, 0.047319, 0.023963, 0.047319, 0.020876, 0.051831, 0.066181, 0.06312, 0.06312, 0.083462, 0.049374, 0.021816, 0.012727, 0.008409, 0.008525, 0.005872, 0.004414, 0.005734, 0.004315, 0.003014, 0.003246, 0.003701, 0.0028, 0.0028, 0.002976, 0.002976, 0.001872, 0.001305, 0.000854, 0.000859, 0.000859, 0.00076, 0.00076, 0.001202, 0.001417, 0.002327, 0.002327, 0.002976, 0.003366, 0.003997, 0.003997, 0.005992, 0.006701, 0.006374, 0.009187, 0.00962, 0.016826, 0.042364, 0.035586, 0.056825, 0.035586, 0.035586, 0.0704, 0.0704, 0.071867, 0.049374, 0.043307, 0.106997, 0.11371, 0.11371, 0.078022, 0.147574, 0.069024, 0.098513, 0.144935, 0.066181, 0.06184, 0.028695, 0.024393, 0.038042, 0.038042, 0.023534, 0.019109, 0.0198, 0.017447, 0.014075, 0.025316, 0.025316, 0.01204, 0.007091, 0.006245, 0.007645, 0.007645, 0.011903, 0.011106, 0.008075, 0.009483, 0.009015, 0.017138, 0.0198, 0.024393, 0.014586, 0.033407, 0.018787, 0.014783, 0.035586, 0.045352, 0.034068, 0.014783, 0.016528, 0.018787, 0.018787, 0.012727, 0.009096, 0.006567, 0.004775, 0.007091, 0.009401, 0.007877, 0.007031, 0.006533, 0.006795, 0.006701, 0.005734, 0.006619, 0.005378, 0.003727, 0.003366, 0.003366, 0.00359, 0.003461, 0.003478, 0.003109, 0.003431, 0.004358, 0.00558, 0.008409, 0.006078, 0.005249, 0.006245, 0.006533, 0.004513, 0.004611, 0.007495, 0.005992, 0.007645, 0.00962, 0.009865, 0.00962, 0.007877, 0.01204, 0.020522, 0.020876, 0.025316, 0.025762, 0.015344, 0.011903, 0.009015, 0.008723, 0.007177, 0.007259, 0.007877, 0.013613, 0.012727, 0.007877, 0.008409, 0.009483, 0.009294, 0.015078, 0.020165, 0.046336, 0.048328, 0.024826, 0.047319, 0.032677, 0.055536, 0.100716, 0.102787, 0.155435, 0.209395, 0.318242, 0.311707, 0.301917, 0.301917, 0.257454, 0.342579, 0.436924, 0.380708, 0.4292, 0.398279, 0.370445, 0.291804, 0.243554, 0.394753, 0.36309], '')</t>
  </si>
  <si>
    <t xml:space="preserve">F5S321|F5S321_9ENTR Branched-chain amino acid ABC superfamily ATP binding cassette transporter, membrane protein OS=Enterobacter hormaechei ATCC 49162 </t>
  </si>
  <si>
    <t>([0.00407, 0.003701, 0.002482, 0.00359, 0.004513, 0.003924, 0.005086, 0.00407, 0.004775, 0.005734, 0.007031, 0.006194, 0.005318, 0.003431, 0.002336, 0.003053, 0.003053, 0.004315, 0.004513, 0.006701, 0.00515, 0.003821, 0.003431, 0.005086, 0.003555, 0.002529, 0.003366, 0.002555, 0.002623, 0.0028, 0.001778, 0.001481, 0.00225, 0.002555, 0.003997, 0.004388, 0.003607, 0.004208, 0.003079, 0.004358, 0.004135, 0.003607, 0.003671, 0.00515, 0.003512, 0.003963, 0.00407, 0.003014, 0.003246, 0.00389, 0.002623, 0.003341, 0.00316, 0.002555, 0.002555, 0.001597, 0.002336, 0.003298, 0.003924, 0.003924, 0.0028, 0.002014, 0.00225, 0.002482, 0.002138, 0.003212, 0.002529, 0.002662, 0.003727, 0.003701, 0.003079, 0.003341, 0.002881, 0.003079, 0.003727, 0.003276, 0.003212, 0.003014, 0.002138, 0.002138, 0.002138, 0.003298, 0.004689, 0.004736, 0.004736, 0.00389, 0.003997, 0.006701, 0.006701, 0.007031, 0.008276, 0.012727, 0.020522, 0.043307, 0.028695, 0.015694, 0.015694, 0.016528, 0.009865, 0.016826, 0.013265, 0.013265, 0.011342, 0.008624, 0.011669, 0.009096, 0.008723, 0.005872, 0.005503, 0.007495, 0.005011, 0.003924, 0.003924, 0.002727, 0.002761, 0.004315, 0.005932, 0.006701, 0.010131, 0.019109, 0.01227, 0.01227, 0.01204, 0.014315, 0.020165, 0.011342, 0.010221, 0.021816, 0.042364, 0.042364, 0.020522, 0.021816, 0.021816, 0.021816, 0.032677, 0.029376, 0.029376, 0.033407, 0.015344, 0.014586, 0.010672, 0.016257, 0.013265, 0.026338, 0.023963, 0.017138, 0.035586, 0.042364, 0.023087, 0.013016, 0.008409, 0.009096, 0.009977, 0.016021, 0.009096, 0.007259, 0.006374, 0.004835, 0.003431, 0.004414, 0.003246, 0.003821, 0.002761, 0.002482, 0.001623, 0.001602, 0.001383, 0.001335, 0.001936, 0.002138, 0.002976, 0.003997, 0.004483, 0.004775, 0.004689, 0.006078, 0.007091, 0.007177, 0.00962, 0.017447, 0.012727, 0.023534, 0.015694, 0.021816, 0.048328, 0.048328, 0.023534, 0.047319, 0.023087, 0.023963, 0.037156, 0.042364, 0.042364, 0.032677, 0.023534, 0.017447, 0.012727, 0.018787, 0.011903, 0.007877, 0.005249, 0.007259, 0.006245, 0.006533, 0.006374, 0.00558, 0.006701, 0.007259, 0.006421, 0.009294, 0.006619, 0.004689, 0.003341, 0.003212, 0.004208, 0.003997, 0.003341, 0.004483, 0.003431, 0.003555, 0.004689, 0.007315, 0.005223, 0.004315, 0.004775, 0.003864, 0.003727, 0.003727, 0.004646, 0.004431, 0.004513, 0.004976, 0.004611, 0.006567, 0.005734, 0.004775, 0.005503, 0.00558, 0.00558, 0.007031, 0.006988, 0.006533, 0.005932, 0.005872, 0.009483, 0.009401, 0.013613, 0.013437, 0.00962, 0.00962, 0.01204, 0.008002, 0.006421, 0.006988, 0.006533, 0.005872, 0.005799, 0.008409, 0.010372, 0.007259, 0.007315, 0.011518, 0.00962, 0.006567, 0.006988, 0.006245, 0.006619, 0.008804, 0.007315, 0.011518, 0.013016, 0.009294, 0.010131, 0.017797, 0.015694, 0.012727, 0.011518, 0.009294, 0.005799, 0.004835, 0.00515, 0.003757, 0.002688, 0.00243, 0.002727, 0.004247, 0.004414, 0.004161, 0.002623, 0.002688, 0.002623, 0.002555, 0.003701, 0.005223, 0.003924, 0.006482, 0.007555, 0.008002, 0.009728, 0.013821, 0.020522, 0.029376, 0.05306, 0.102787, 0.170161, 0.229226, 0.144935, 0.094817], '')</t>
  </si>
  <si>
    <t xml:space="preserve">F5S322|F5S322_9ENTR Branched-chain amino acid ABC superfamily ATP binding cassette transporter, binding protein OS=Enterobacter hormaechei ATCC 49162 </t>
  </si>
  <si>
    <t>([0.239899, 0.308712, 0.356642, 0.26085, 0.295083, 0.339168, 0.352862, 0.387226, 0.408655, 0.444081, 0.41194, 0.454136, 0.545602, 0.685117, 0.626927, 0.608892, 0.59917, 0.5017, 0.418646, 0.387226, 0.480142, 0.436924, 0.36309, 0.321458, 0.328603, 0.328603, 0.236433, 0.243554, 0.243554, 0.209395, 0.167087, 0.170161, 0.144935, 0.147574, 0.147574, 0.11371, 0.111485, 0.078022, 0.10481, 0.118441, 0.098513, 0.100716, 0.106997, 0.120615, 0.142424, 0.203355, 0.232838, 0.25406, 0.222385, 0.229226, 0.185198, 0.209395, 0.264545, 0.25406, 0.26085, 0.161087, 0.243554, 0.243554, 0.275179, 0.311707, 0.384043, 0.414856, 0.342579, 0.370445, 0.42561, 0.342579, 0.359901, 0.295083, 0.352862, 0.380708, 0.359901, 0.359901, 0.36309, 0.349426, 0.40511, 0.380708, 0.401658, 0.332115, 0.332115, 0.301917, 0.311707, 0.209395, 0.25031, 0.339168, 0.31487, 0.229226, 0.321458, 0.346032, 0.374039, 0.390993, 0.36309, 0.308712, 0.359901, 0.30533, 0.281712, 0.278302, 0.278302, 0.275179, 0.278302, 0.291804, 0.366687, 0.342579, 0.349426, 0.349426, 0.25031, 0.216401, 0.209395, 0.194234, 0.17593, 0.116183, 0.069024, 0.083462, 0.120615, 0.142424, 0.191378, 0.229226, 0.25406, 0.222385, 0.301917, 0.377384, 0.281712, 0.182256, 0.203355, 0.298791, 0.30533, 0.387226, 0.370445, 0.374039, 0.339168, 0.247041, 0.328603, 0.433034, 0.4292, 0.394753, 0.394753, 0.401658, 0.422041, 0.408655, 0.359901, 0.36309, 0.359901, 0.447574, 0.541878, 0.42561, 0.422041, 0.408655, 0.332115, 0.370445, 0.454136, 0.497853, 0.553315, 0.545602, 0.42561, 0.444081, 0.480142, 0.476583, 0.476583, 0.436924, 0.450668, 0.545602, 0.505461, 0.458154, 0.465241, 0.384043, 0.390993, 0.301917, 0.31487, 0.398279, 0.374039, 0.366687, 0.394753, 0.440853, 0.447574, 0.447574, 0.401658, 0.321458, 0.239899, 0.236433, 0.257454, 0.219301, 0.225814, 0.271506, 0.219301, 0.206376, 0.308712, 0.384043, 0.384043, 0.332115, 0.335645, 0.40511, 0.346032, 0.324872, 0.328603, 0.321458, 0.324872, 0.349426, 0.42561, 0.509769, 0.497853, 0.447574, 0.465241, 0.370445, 0.298791, 0.291804, 0.203355, 0.196879, 0.200174, 0.200174, 0.232838, 0.196879, 0.196879, 0.278302, 0.26085, 0.264545, 0.17593, 0.25031, 0.225814, 0.164327, 0.106997, 0.090864, 0.11371, 0.066181, 0.116183, 0.158265, 0.264545, 0.370445, 0.271506, 0.288399, 0.271506, 0.206376, 0.158265, 0.100716, 0.086953, 0.088832, 0.046336, 0.048328, 0.060549, 0.081712, 0.098513, 0.15284, 0.18812, 0.147574, 0.147574, 0.144935, 0.158265, 0.118441, 0.116183, 0.15284, 0.142424, 0.222385, 0.203355, 0.284882, 0.374039, 0.390993, 0.295083, 0.339168, 0.422041, 0.422041, 0.422041, 0.465241, 0.401658, 0.387226, 0.444081, 0.490133, 0.483068, 0.387226, 0.418646, 0.422041, 0.370445, 0.339168, 0.339168, 0.4292, 0.4292, 0.394753, 0.398279, 0.497853, 0.497853, 0.422041, 0.324872, 0.311707, 0.271506, 0.366687, 0.36309, 0.356642, 0.291804, 0.30533, 0.398279, 0.408655, 0.42561, 0.483068, 0.529623, 0.525368, 0.480142, 0.398279, 0.366687, 0.359901, 0.328603, 0.295083, 0.36309, 0.394753, 0.408655, 0.447574, 0.408655, 0.422041, 0.454136, 0.557691, 0.541878, 0.56648, 0.447574, 0.356642, 0.301917, 0.206376, 0.21291, 0.158265, 0.203355, 0.232838, 0.170161, 0.209395, 0.288399, 0.219301, 0.222385, 0.209395, 0.18812, 0.155435, 0.155435, 0.134866, 0.137348, 0.137348, 0.11371, 0.182256, 0.209395, 0.328603, 0.339168, 0.349426, 0.374039, 0.346032, 0.377384, 0.450668, 0.359901, 0.359901, 0.40511, 0.444081, 0.440853, 0.444081, 0.505461, 0.490133, 0.4292, 0.349426, 0.349426, 0.384043, 0.31487, 0.356642, 0.247041, 0.332115, 0.339168, 0.40511, 0.461924, 0.476583, 0.387226, 0.461924, 0.461924, 0.384043, 0.394753, 0.291804, 0.31487, 0.25031, 0.158265, 0.203355, 0.203355, 0.21291, 0.158265, 0.232838, 0.222385, 0.295083, 0.281712, 0.26085, 0.236433, 0.209395, 0.196879, 0.243554, 0.219301, 0.191378, 0.281712, 0.229226, 0.335645, 0.308712, 0.359901, 0.505461, 0.486429], '')</t>
  </si>
  <si>
    <t>[12, 13, 14, 15, 16, 17, 142, 150, 151, 159, 160, 197, 290, 291, 305, 306, 307, 344, 387]</t>
  </si>
  <si>
    <t xml:space="preserve">F5S323|F5S323_9ENTR DUF4753 domain-containing protein OS=Enterobacter hormaechei ATCC 49162 </t>
  </si>
  <si>
    <t>([0.264545, 0.298791, 0.342579, 0.384043, 0.191378, 0.236433, 0.139895, 0.167087, 0.17593, 0.191378, 0.216401, 0.185198, 0.086953, 0.086953, 0.118441, 0.06312, 0.030003, 0.034884, 0.0198, 0.010221, 0.008276, 0.005683, 0.006078, 0.005992, 0.004835, 0.005734, 0.004135, 0.003727, 0.002976, 0.00225, 0.001602, 0.001155, 0.001155, 0.001305, 0.001305, 0.001623, 0.001572, 0.001572, 0.001069, 0.001112, 0.001318, 0.001103, 0.001335, 0.000859, 0.000537, 0.000451, 0.000477, 0.000485, 0.000743, 0.000704, 0.000833, 0.000906, 0.001103], '')</t>
  </si>
  <si>
    <t xml:space="preserve">F5S325|F5S325_9ENTR Branched-chain amino acid ABC superfamily ATP binding cassette transporter, binding protein OS=Enterobacter hormaechei ATCC 49162 </t>
  </si>
  <si>
    <t>([0.342579, 0.31487, 0.222385, 0.15008, 0.142424, 0.167087, 0.111485, 0.076542, 0.076542, 0.056825, 0.058088, 0.03976, 0.03976, 0.038042, 0.051831, 0.051831, 0.054297, 0.056825, 0.042364, 0.041405, 0.029376, 0.023963, 0.020522, 0.021816, 0.034068, 0.034068, 0.027463, 0.048328, 0.078022, 0.118441, 0.125101, 0.125101, 0.216401, 0.142424, 0.137348, 0.179055, 0.179055, 0.232838, 0.132295, 0.209395, 0.206376, 0.236433, 0.295083, 0.370445, 0.401658, 0.342579, 0.342579, 0.401658, 0.311707, 0.332115, 0.264545, 0.324872, 0.356642, 0.339168, 0.346032, 0.349426, 0.328603, 0.342579, 0.31487, 0.335645, 0.342579, 0.26085, 0.232838, 0.206376, 0.125101, 0.161087, 0.232838, 0.236433, 0.15008, 0.243554, 0.268042, 0.298791, 0.311707, 0.284882, 0.225814, 0.281712, 0.219301, 0.194234, 0.18812, 0.18812, 0.203355, 0.139895, 0.225814, 0.30533, 0.301917, 0.30533, 0.284882, 0.185198, 0.158265, 0.15284, 0.137348, 0.122885, 0.078022, 0.044297, 0.055536, 0.083462, 0.102787, 0.147574, 0.182256, 0.203355, 0.17593, 0.236433, 0.31487, 0.216401, 0.132295, 0.15008, 0.239899, 0.26085, 0.346032, 0.324872, 0.335645, 0.308712, 0.21291, 0.295083, 0.408655, 0.374039, 0.339168, 0.342579, 0.30533, 0.328603, 0.311707, 0.268042, 0.271506, 0.225814, 0.318242, 0.398279, 0.298791, 0.281712, 0.18812, 0.127496, 0.129801, 0.196879, 0.232838, 0.318242, 0.31487, 0.203355, 0.25031, 0.281712, 0.291804, 0.332115, 0.298791, 0.311707, 0.394753, 0.359901, 0.356642, 0.346032, 0.268042, 0.268042, 0.209395, 0.30533, 0.380708, 0.394753, 0.384043, 0.41194, 0.418646, 0.4292, 0.422041, 0.377384, 0.295083, 0.219301, 0.219301, 0.239899, 0.203355, 0.209395, 0.25031, 0.200174, 0.203355, 0.301917, 0.380708, 0.366687, 0.318242, 0.332115, 0.36309, 0.30533, 0.284882, 0.288399, 0.295083, 0.301917, 0.328603, 0.408655, 0.444081, 0.447574, 0.398279, 0.418646, 0.342579, 0.271506, 0.257454, 0.170161, 0.167087, 0.170161, 0.164327, 0.194234, 0.164327, 0.191378, 0.271506, 0.257454, 0.257454, 0.15284, 0.222385, 0.232838, 0.164327, 0.139895, 0.109221, 0.134866, 0.079919, 0.11371, 0.155435, 0.26085, 0.374039, 0.271506, 0.288399, 0.271506, 0.206376, 0.158265, 0.100716, 0.090864, 0.092881, 0.049374, 0.100716, 0.120615, 0.127496, 0.158265, 0.209395, 0.25031, 0.167087, 0.167087, 0.17593, 0.18812, 0.147574, 0.139895, 0.18812, 0.15284, 0.243554, 0.225814, 0.308712, 0.394753, 0.40511, 0.308712, 0.356642, 0.342579, 0.339168, 0.339168, 0.377384, 0.31487, 0.278302, 0.377384, 0.384043, 0.377384, 0.291804, 0.318242, 0.328603, 0.271506, 0.271506, 0.271506, 0.366687, 0.366687, 0.332115, 0.339168, 0.440853, 0.398279, 0.324872, 0.232838, 0.219301, 0.216401, 0.31487, 0.339168, 0.335645, 0.311707, 0.324872, 0.414856, 0.356642, 0.374039, 0.433034, 0.476583, 0.468512, 0.486429, 0.42561, 0.390993, 0.387226, 0.359901, 0.349426, 0.418646, 0.450668, 0.444081, 0.440853, 0.418646, 0.436924, 0.454136, 0.553315, 0.541878, 0.497853, 0.458154, 0.36309, 0.31487, 0.30533, 0.311707, 0.191378, 0.222385, 0.257454, 0.17593, 0.209395, 0.291804, 0.222385, 0.264545, 0.243554, 0.25031, 0.170161, 0.170161, 0.15284, 0.15284, 0.132295, 0.164327, 0.288399, 0.318242, 0.418646, 0.332115, 0.30533, 0.40511, 0.359901, 0.31487, 0.384043, 0.346032, 0.36309, 0.436924, 0.36309, 0.408655, 0.41194, 0.4292, 0.380708, 0.370445, 0.40511, 0.359901, 0.342579, 0.239899, 0.284882, 0.284882, 0.359901, 0.384043, 0.398279, 0.394753, 0.461924, 0.468512, 0.390993, 0.398279, 0.301917, 0.36309, 0.288399, 0.191378, 0.26085, 0.229226, 0.236433, 0.182256, 0.264545, 0.271506, 0.339168, 0.301917, 0.284882, 0.301917, 0.275179, 0.25406, 0.30533, 0.288399, 0.26085, 0.356642, 0.30533, 0.414856, 0.387226, 0.450668, 0.622677, 0.56648], '')</t>
  </si>
  <si>
    <t>[288, 289, 368, 369]</t>
  </si>
  <si>
    <t xml:space="preserve">F5S326|F5S326_9ENTR 4-aminobutyrate transaminase OS=Enterobacter hormaechei ATCC 49162 </t>
  </si>
  <si>
    <t>([0.497853, 0.553315, 0.51388, 0.545602, 0.618285, 0.632174, 0.642678, 0.521092, 0.534167, 0.472492, 0.440853, 0.414856, 0.433034, 0.31487, 0.216401, 0.173081, 0.26085, 0.243554, 0.203355, 0.216401, 0.225814, 0.278302, 0.271506, 0.236433, 0.147574, 0.134866, 0.092881, 0.10481, 0.164327, 0.17593, 0.25406, 0.209395, 0.194234, 0.191378, 0.18812, 0.239899, 0.239899, 0.225814, 0.15284, 0.15284, 0.096677, 0.05306, 0.0704, 0.0704, 0.102787, 0.173081, 0.167087, 0.232838, 0.243554, 0.257454, 0.179055, 0.102787, 0.144935, 0.18812, 0.11371, 0.21291, 0.243554, 0.291804, 0.21291, 0.301917, 0.298791, 0.25406, 0.342579, 0.335645, 0.335645, 0.308712, 0.206376, 0.216401, 0.139895, 0.081712, 0.090864, 0.076542, 0.139895, 0.164327, 0.118441, 0.132295, 0.098513, 0.060549, 0.044297, 0.085092, 0.086953, 0.06312, 0.132295, 0.137348, 0.137348, 0.090864, 0.129801, 0.134866, 0.132295, 0.200174, 0.291804, 0.229226, 0.321458, 0.311707, 0.278302, 0.264545, 0.222385, 0.25031, 0.339168, 0.370445, 0.31487, 0.328603, 0.377384, 0.295083, 0.301917, 0.308712, 0.339168, 0.239899, 0.321458, 0.222385, 0.191378, 0.170161, 0.170161, 0.100716, 0.100716, 0.125101, 0.219301, 0.356642, 0.356642, 0.264545, 0.182256, 0.219301, 0.111485, 0.132295, 0.18812, 0.142424, 0.067594, 0.086953, 0.129801, 0.137348, 0.222385, 0.15008, 0.116183, 0.142424, 0.185198, 0.15008, 0.088832, 0.088832, 0.074921, 0.074921, 0.079919, 0.11371, 0.129801, 0.137348, 0.137348, 0.083462, 0.102787, 0.102787, 0.098513, 0.118441, 0.056825, 0.066181, 0.129801, 0.161087, 0.106997, 0.076542, 0.098513, 0.132295, 0.137348, 0.0704, 0.086953, 0.142424, 0.179055, 0.094817, 0.170161, 0.170161, 0.182256, 0.18812, 0.308712, 0.275179, 0.264545, 0.342579, 0.229226, 0.229226, 0.229226, 0.216401, 0.324872, 0.328603, 0.278302, 0.161087, 0.268042, 0.206376, 0.206376, 0.122885, 0.161087, 0.185198, 0.196879, 0.284882, 0.21291, 0.17593, 0.179055, 0.098513, 0.071867, 0.069024, 0.081712, 0.100716, 0.109221, 0.11371, 0.106997, 0.194234, 0.295083, 0.295083, 0.216401, 0.216401, 0.232838, 0.232838, 0.232838, 0.18812, 0.185198, 0.147574, 0.139895, 0.179055, 0.264545, 0.264545, 0.36309, 0.30533, 0.191378, 0.17593, 0.173081, 0.182256, 0.164327, 0.164327, 0.100716, 0.120615, 0.067594, 0.059222, 0.059222, 0.051831, 0.076542, 0.045352, 0.100716, 0.134866, 0.122885, 0.06312, 0.085092, 0.085092, 0.109221, 0.167087, 0.243554, 0.155435, 0.081712, 0.078022, 0.060549, 0.122885, 0.196879, 0.284882, 0.288399, 0.25406, 0.236433, 0.247041, 0.328603, 0.232838, 0.147574, 0.155435, 0.216401, 0.219301, 0.21291, 0.206376, 0.142424, 0.122885, 0.18812, 0.291804, 0.25406, 0.332115, 0.229226, 0.219301, 0.185198, 0.206376, 0.275179, 0.278302, 0.247041, 0.203355, 0.30533, 0.328603, 0.288399, 0.342579, 0.342579, 0.380708, 0.346032, 0.461924, 0.494003, 0.490133, 0.408655, 0.444081, 0.408655, 0.497853, 0.398279, 0.398279, 0.461924, 0.468512, 0.505461, 0.414856, 0.414856, 0.301917, 0.335645, 0.342579, 0.291804, 0.324872, 0.26085, 0.225814, 0.129801, 0.139895, 0.096677, 0.090864, 0.100716, 0.116183, 0.125101, 0.216401, 0.170161, 0.10481, 0.102787, 0.085092, 0.116183, 0.11371, 0.185198, 0.142424, 0.167087, 0.196879, 0.196879, 0.155435, 0.155435, 0.25031, 0.173081, 0.158265, 0.25406, 0.236433, 0.185198, 0.161087, 0.161087, 0.236433, 0.239899, 0.268042, 0.17593, 0.132295, 0.132295, 0.139895, 0.134866, 0.139895, 0.134866, 0.139895, 0.206376, 0.275179, 0.21291, 0.216401, 0.268042, 0.191378, 0.216401, 0.15008, 0.158265, 0.161087, 0.191378, 0.288399, 0.264545, 0.352862, 0.458154, 0.529623, 0.509769, 0.675549, 0.699094, 0.557691, 0.553315, 0.557691, 0.575842, 0.538167, 0.642678, 0.712013, 0.795062, 0.733139, 0.76285, 0.767246, 0.775545, 0.733139, 0.604312, 0.494003, 0.414856, 0.321458, 0.288399, 0.200174, 0.170161, 0.10481, 0.116183, 0.109221, 0.116183, 0.0704, 0.060549, 0.056825, 0.024393, 0.015344, 0.011669, 0.020876, 0.012491, 0.011669, 0.008276, 0.013016, 0.021816, 0.028695, 0.050641, 0.025316, 0.043307, 0.041405, 0.05306, 0.054297, 0.060549, 0.032017, 0.028695, 0.050641, 0.041405, 0.083462, 0.081712, 0.139895, 0.118441, 0.164327, 0.132295, 0.194234, 0.134866, 0.092881, 0.092881, 0.06312, 0.129801, 0.098513, 0.073402], '')</t>
  </si>
  <si>
    <t>[1, 2, 3, 4, 5, 6, 7, 8, 290, 355, 356, 357, 358, 359, 360, 361, 362, 363, 364, 365, 366, 367, 368, 369, 370, 371, 372]</t>
  </si>
  <si>
    <t xml:space="preserve">F5S328|F5S328_9ENTR Uncharacterized protein OS=Enterobacter hormaechei ATCC 49162 </t>
  </si>
  <si>
    <t>([0.387226, 0.366687, 0.281712, 0.308712, 0.328603, 0.370445, 0.40511, 0.422041, 0.440853, 0.447574, 0.458154, 0.41194, 0.40511, 0.335645, 0.418646, 0.370445, 0.377384, 0.30533, 0.359901, 0.30533, 0.342579, 0.342579, 0.370445, 0.374039, 0.308712, 0.31487, 0.31487, 0.222385, 0.15284, 0.129801, 0.11371, 0.092881, 0.125101, 0.100716, 0.139895, 0.102787, 0.106997, 0.0704, 0.109221], '')</t>
  </si>
  <si>
    <t xml:space="preserve">F5S333|F5S333_9ENTR Membrane protein OS=Enterobacter hormaechei ATCC 49162 </t>
  </si>
  <si>
    <t>([0.004388, 0.004315, 0.003298, 0.004414, 0.003821, 0.003079, 0.003366, 0.002512, 0.002211, 0.001786, 0.001597, 0.002155, 0.001335, 0.001335, 0.001855, 0.003079, 0.001743, 0.002623, 0.002688, 0.00283, 0.0028, 0.004247, 0.003555, 0.003298, 0.002276, 0.003212, 0.003431, 0.003431, 0.003727, 0.003607, 0.003405, 0.004835, 0.00407, 0.003757, 0.004135, 0.004135, 0.003366, 0.003671, 0.003478, 0.002727, 0.001855, 0.00231, 0.001434, 0.00231, 0.003701, 0.005318, 0.00359, 0.005086, 0.006039, 0.009015, 0.015344, 0.042364, 0.047319, 0.03976, 0.109221, 0.155435, 0.079919, 0.111485, 0.216401, 0.111485, 0.167087, 0.170161, 0.109221, 0.106997, 0.038858, 0.034884, 0.0198, 0.017138, 0.016257, 0.009096, 0.006078, 0.004577, 0.003014, 0.00231, 0.00283, 0.0028, 0.001743, 0.002688, 0.002327, 0.002327, 0.002435, 0.00246, 0.003405, 0.004315, 0.005223, 0.007177, 0.005872, 0.006795, 0.010672, 0.007495, 0.010926, 0.0198, 0.036378], '')</t>
  </si>
  <si>
    <t xml:space="preserve">F5S334|F5S334_9ENTR Inner membrane protein OS=Enterobacter hormaechei ATCC 49162 </t>
  </si>
  <si>
    <t>([0.006142, 0.005623, 0.00543, 0.005318, 0.006142, 0.007031, 0.009015, 0.007422, 0.009401, 0.008002, 0.007645, 0.008723, 0.007877, 0.010509, 0.017138, 0.031287, 0.050641, 0.0704, 0.109221, 0.170161, 0.200174, 0.25031, 0.301917, 0.398279, 0.387226, 0.384043, 0.414856, 0.41194, 0.521092, 0.447574, 0.480142, 0.480142, 0.480142, 0.490133, 0.483068, 0.483068, 0.483068, 0.483068, 0.549308, 0.454136, 0.454136, 0.454136, 0.486429, 0.517562, 0.483068, 0.575842, 0.626927, 0.626927, 0.642678, 0.545602, 0.648219, 0.771762, 0.81615, 0.812494, 0.801317, 0.81615, 0.779859, 0.771762, 0.661982, 0.626927, 0.699094, 0.680603, 0.534167, 0.525368, 0.562014, 0.570702, 0.575842, 0.570702, 0.56648, 0.472492, 0.557691, 0.458154, 0.433034, 0.359901, 0.359901, 0.271506, 0.271506, 0.275179, 0.278302, 0.370445, 0.278302, 0.31487, 0.321458, 0.342579, 0.352862, 0.25406, 0.25031, 0.25031, 0.247041, 0.243554, 0.328603, 0.247041, 0.324872, 0.236433, 0.335645, 0.335645, 0.414856, 0.41194, 0.346032, 0.346032, 0.342579, 0.342579, 0.278302, 0.30533, 0.387226, 0.384043, 0.440853, 0.418646, 0.387226, 0.366687, 0.339168, 0.298791, 0.384043, 0.352862, 0.465241, 0.440853], '')</t>
  </si>
  <si>
    <t>[28, 38, 43, 45, 46, 47, 48, 49, 50, 51, 52, 53, 54, 55, 56, 57, 58, 59, 60, 61, 62, 63, 64, 65, 66, 67, 68, 70]</t>
  </si>
  <si>
    <t xml:space="preserve">F5S335|F5S335_9ENTR Membrane protein OS=Enterobacter hormaechei ATCC 49162 </t>
  </si>
  <si>
    <t>([0.00021, 0.000305, 0.000206, 0.000146, 0.000133, 0.000133, 0.000253, 0.000309, 0.000477, 0.000386, 0.000558, 0.000833, 0.00146, 0.001906, 0.001271, 0.002276, 0.003341, 0.002555, 0.002349, 0.001687, 0.003014, 0.003366, 0.00292, 0.004513, 0.004513, 0.004611, 0.004247, 0.002727, 0.002276, 0.001499, 0.001541, 0.001335, 0.00076, 0.000704, 0.000708, 0.001383, 0.001, 0.000468, 0.000945, 0.001318, 0.001417, 0.001344, 0.000674, 0.000558, 0.000322, 0.000322, 0.000485, 0.000906, 0.000906, 0.001211, 0.001541, 0.002336, 0.001748, 0.001778, 0.001748, 0.00231, 0.001709, 0.001434, 0.002555, 0.001597, 0.001267, 0.002194, 0.00225, 0.003478, 0.004976, 0.004513, 0.004513, 0.003512, 0.003053, 0.003341, 0.003997, 0.003997, 0.002555, 0.002349, 0.002396, 0.002336, 0.002078, 0.001597, 0.001602, 0.000936, 0.001597, 0.001597, 0.000876, 0.000412, 0.000309, 0.000301, 0.000614, 0.000816, 0.001434, 0.001103, 0.001481, 0.000816, 0.000468, 0.000537, 0.001288, 0.001288, 0.001434, 0.000936, 0.001112, 0.001112, 0.001159, 0.000743, 0.000743, 0.001288, 0.001778, 0.001417, 0.000906, 0.000477, 0.000532, 0.000313, 0.000309, 0.00015, 0.000378, 0.000799, 0.000799, 0.000773, 0.001417, 0.000945, 0.001541, 0.001391, 0.002336, 0.002276, 0.002396, 0.003701, 0.00231, 0.001687, 0.002211, 0.002529, 0.003864, 0.00316, 0.003109, 0.003701, 0.004135, 0.00283, 0.001906, 0.002482, 0.002327, 0.002327, 0.001906, 0.001267, 0.001112, 0.000468, 0.000893, 0.001335, 0.001335, 0.00225, 0.003461, 0.003461, 0.003461, 0.003276, 0.00407, 0.003405, 0.002581, 0.003478, 0.004388, 0.00543, 0.004388, 0.003079, 0.001855, 0.001855, 0.00283, 0.004736, 0.005223, 0.00389, 0.00243, 0.001499, 0.001533, 0.001434, 0.001602, 0.001318, 0.001335, 0.00155, 0.002581, 0.002555, 0.002555, 0.002555, 0.00316, 0.004689, 0.005932, 0.005932, 0.008723, 0.007259, 0.005932, 0.007177, 0.006482, 0.006142, 0.008002, 0.008002, 0.00777, 0.005011, 0.005223, 0.003607, 0.002688, 0.002688, 0.004315, 0.002976, 0.002336, 0.00146, 0.001048, 0.000893, 0.001155, 0.000773, 0.000648, 0.000485, 0.000412, 0.000575, 0.001, 0.000773], '')</t>
  </si>
  <si>
    <t xml:space="preserve">F5S339|F5S339_9ENTR TRAP-T family tripartite ATP-independent periplasmic transporter, binding protein OS=Enterobacter hormaechei ATCC 49162 </t>
  </si>
  <si>
    <t>([0.137348, 0.079919, 0.054297, 0.034884, 0.050641, 0.054297, 0.030003, 0.032677, 0.026338, 0.036378, 0.030003, 0.038858, 0.032017, 0.033407, 0.032677, 0.031287, 0.031287, 0.021816, 0.030003, 0.056825, 0.044297, 0.058088, 0.118441, 0.191378, 0.275179, 0.179055, 0.236433, 0.359901, 0.324872, 0.321458, 0.288399, 0.288399, 0.295083, 0.332115, 0.281712, 0.275179, 0.387226, 0.390993, 0.339168, 0.366687, 0.36309, 0.447574, 0.447574, 0.422041, 0.401658, 0.398279, 0.41194, 0.398279, 0.295083, 0.359901, 0.36309, 0.291804, 0.394753, 0.384043, 0.377384, 0.352862, 0.278302, 0.25406, 0.268042, 0.370445, 0.370445, 0.370445, 0.321458, 0.229226, 0.236433, 0.247041, 0.219301, 0.311707, 0.257454, 0.349426, 0.321458, 0.298791, 0.414856, 0.342579, 0.25406, 0.264545, 0.26085, 0.342579, 0.30533, 0.264545, 0.278302, 0.21291, 0.17593, 0.182256, 0.179055, 0.10481, 0.118441, 0.15008, 0.083462, 0.116183, 0.078022, 0.048328, 0.088832, 0.048328, 0.076542, 0.073402, 0.045352, 0.035586, 0.036378, 0.051831, 0.071867, 0.06312, 0.102787, 0.096677, 0.122885, 0.191378, 0.206376, 0.11371, 0.11371, 0.185198, 0.182256, 0.164327, 0.264545, 0.257454, 0.356642, 0.236433, 0.332115, 0.414856, 0.525368, 0.433034, 0.42561, 0.377384, 0.377384, 0.398279, 0.436924, 0.4292, 0.444081, 0.42561, 0.447574, 0.324872, 0.247041, 0.232838, 0.225814, 0.185198, 0.196879, 0.18812, 0.271506, 0.275179, 0.268042, 0.281712, 0.278302, 0.18812, 0.219301, 0.206376, 0.194234, 0.222385, 0.161087, 0.098513, 0.15008, 0.236433, 0.352862, 0.447574, 0.366687, 0.458154, 0.5017, 0.486429, 0.483068, 0.394753, 0.394753, 0.321458, 0.321458, 0.401658, 0.490133, 0.521092, 0.450668, 0.401658, 0.288399, 0.324872, 0.41194, 0.332115, 0.298791, 0.257454, 0.200174, 0.281712, 0.25031, 0.268042, 0.239899, 0.161087, 0.209395, 0.167087, 0.229226, 0.158265, 0.158265, 0.170161, 0.102787, 0.085092, 0.102787, 0.158265, 0.147574, 0.155435, 0.232838, 0.232838, 0.203355, 0.167087, 0.17593, 0.200174, 0.164327, 0.203355, 0.30533, 0.349426, 0.42561, 0.458154, 0.534167, 0.42561, 0.321458, 0.359901, 0.465241, 0.480142, 0.384043, 0.387226, 0.408655, 0.342579, 0.31487, 0.377384, 0.480142, 0.374039, 0.377384, 0.324872, 0.311707, 0.295083, 0.291804, 0.164327, 0.085092, 0.085092, 0.17593, 0.271506, 0.257454, 0.173081, 0.10481, 0.102787, 0.129801, 0.106997, 0.106997, 0.125101, 0.074921, 0.073402, 0.129801, 0.079919, 0.127496, 0.106997, 0.116183, 0.120615, 0.216401, 0.311707, 0.311707, 0.194234, 0.120615, 0.15284, 0.15284, 0.196879, 0.298791, 0.31487, 0.284882, 0.359901, 0.271506, 0.377384, 0.377384, 0.384043, 0.461924, 0.380708, 0.321458, 0.324872, 0.321458, 0.209395, 0.21291, 0.185198, 0.278302, 0.328603, 0.247041, 0.295083, 0.321458, 0.264545, 0.247041, 0.247041, 0.232838, 0.318242, 0.236433, 0.236433, 0.139895, 0.147574, 0.229226, 0.232838, 0.229226, 0.216401, 0.284882, 0.206376, 0.15008, 0.086953, 0.102787, 0.139895, 0.164327, 0.179055, 0.25406, 0.191378, 0.225814, 0.200174, 0.21291, 0.18812, 0.17593, 0.288399, 0.278302, 0.271506, 0.366687, 0.36309, 0.281712, 0.264545, 0.324872, 0.398279, 0.394753, 0.366687, 0.40511, 0.335645, 0.332115, 0.278302, 0.324872, 0.295083, 0.301917, 0.257454, 0.356642, 0.328603, 0.278302, 0.236433, 0.182256], '')</t>
  </si>
  <si>
    <t>[118, 154, 163, 202]</t>
  </si>
  <si>
    <t xml:space="preserve">F5S342|F5S342_9ENTR Inner membrane lipoprotein DcrB OS=Enterobacter hormaechei ATCC 49162 </t>
  </si>
  <si>
    <t>([0.094817, 0.067594, 0.050641, 0.044297, 0.038042, 0.05306, 0.041405, 0.046336, 0.051831, 0.042364, 0.060549, 0.081712, 0.078022, 0.079919, 0.125101, 0.164327, 0.170161, 0.284882, 0.31487, 0.324872, 0.40511, 0.380708, 0.450668, 0.490133, 0.570702, 0.653063, 0.671169, 0.724957, 0.759478, 0.784345, 0.862302, 0.885302, 0.81615, 0.81615, 0.716283, 0.680603, 0.703578, 0.699094, 0.63748, 0.575842, 0.56648, 0.458154, 0.486429, 0.41194, 0.480142, 0.4292, 0.444081, 0.401658, 0.4292, 0.440853, 0.447574, 0.444081, 0.398279, 0.454136, 0.377384, 0.447574, 0.476583, 0.468512, 0.440853, 0.458154, 0.553315, 0.521092, 0.666105, 0.585406, 0.575842, 0.529623, 0.58069, 0.534167, 0.56648, 0.562014, 0.553315, 0.541878, 0.509769, 0.450668, 0.366687, 0.380708, 0.301917, 0.239899, 0.229226, 0.271506, 0.275179, 0.26085, 0.288399, 0.291804, 0.366687, 0.370445, 0.366687, 0.291804, 0.247041, 0.219301, 0.216401, 0.219301, 0.155435, 0.196879, 0.268042, 0.356642, 0.422041, 0.517562, 0.59508, 0.608892, 0.608892, 0.648219, 0.653063, 0.553315, 0.541878, 0.461924, 0.480142, 0.483068, 0.56648, 0.661982, 0.699094, 0.59917, 0.613573, 0.622677, 0.59014, 0.570702, 0.585406, 0.58069, 0.486429, 0.494003, 0.490133, 0.401658, 0.377384, 0.374039, 0.359901, 0.275179, 0.328603, 0.36309, 0.359901, 0.346032, 0.352862, 0.352862, 0.40511, 0.311707, 0.384043, 0.387226, 0.324872, 0.25031, 0.179055, 0.247041, 0.236433, 0.173081, 0.25406, 0.25406, 0.247041, 0.257454, 0.268042, 0.264545, 0.268042, 0.271506, 0.191378, 0.185198, 0.125101, 0.17593, 0.219301, 0.232838, 0.247041, 0.311707, 0.374039, 0.444081, 0.418646, 0.422041, 0.490133, 0.444081, 0.401658, 0.422041, 0.51388, 0.497853, 0.408655, 0.450668, 0.447574, 0.454136, 0.387226, 0.377384, 0.335645, 0.342579, 0.301917, 0.26085, 0.225814, 0.194234, 0.164327, 0.161087, 0.125101, 0.088832, 0.081712], '')</t>
  </si>
  <si>
    <t>[24, 25, 26, 27, 28, 29, 30, 31, 32, 33, 34, 35, 36, 37, 38, 39, 40, 60, 61, 62, 63, 64, 65, 66, 67, 68, 69, 70, 71, 72, 97, 98, 99, 100, 101, 102, 103, 104, 108, 109, 110, 111, 112, 113, 114, 115, 116, 117, 166]</t>
  </si>
  <si>
    <t xml:space="preserve">F5S343|F5S343_9ENTR PerM family permease OS=Enterobacter hormaechei ATCC 49162 </t>
  </si>
  <si>
    <t>([0.31487, 0.346032, 0.164327, 0.074921, 0.034884, 0.049374, 0.025762, 0.024393, 0.022306, 0.014315, 0.011342, 0.009977, 0.006245, 0.005223, 0.004611, 0.004208, 0.002581, 0.002503, 0.002155, 0.002211, 0.001855, 0.00283, 0.001906, 0.002014, 0.002211, 0.003246, 0.00231, 0.002366, 0.001906, 0.002035, 0.002117, 0.001748, 0.001541, 0.002057, 0.002014, 0.001722, 0.001267, 0.002035, 0.00231, 0.001786, 0.001597, 0.001906, 0.001267, 0.001172, 0.001249, 0.001687, 0.001675, 0.00243, 0.00231, 0.00316, 0.003607, 0.00543, 0.006245, 0.008525, 0.006421, 0.009977, 0.008723, 0.009187, 0.006482, 0.004899, 0.00515, 0.005623, 0.003924, 0.004388, 0.005011, 0.004976, 0.005011, 0.004358, 0.003212, 0.003079, 0.003053, 0.00231, 0.001408, 0.001623, 0.001649, 0.002503, 0.001675, 0.002503, 0.003512, 0.003014, 0.003555, 0.004736, 0.004736, 0.004775, 0.006894, 0.009483, 0.009294, 0.009483, 0.011903, 0.023534, 0.028695, 0.031287, 0.059222, 0.120615, 0.081712, 0.06184, 0.064632, 0.064632, 0.067594, 0.060549, 0.102787, 0.049374, 0.055536, 0.030611, 0.034884, 0.032017, 0.015694, 0.030003, 0.013265, 0.012491, 0.013265, 0.026338, 0.025762, 0.017447, 0.009728, 0.016826, 0.028695, 0.019109, 0.03976, 0.037156, 0.040537, 0.06312, 0.071867, 0.03976, 0.109221, 0.090864, 0.060549, 0.132295, 0.142424, 0.155435, 0.111485, 0.098513, 0.086953, 0.040537, 0.059222, 0.118441, 0.088832, 0.059222, 0.066181, 0.06184, 0.028107, 0.013821, 0.008624, 0.008156, 0.007422, 0.005992, 0.009187, 0.007877, 0.005799, 0.003607, 0.004208, 0.003701, 0.00231, 0.00246, 0.002581, 0.002662, 0.002623, 0.002336, 0.003079, 0.002396, 0.00246, 0.002512, 0.00359, 0.003212, 0.003804, 0.00359, 0.004483, 0.004577, 0.006533, 0.009015, 0.00962, 0.012491, 0.011518, 0.0198, 0.017138, 0.016021, 0.015078, 0.016021, 0.020522, 0.010221, 0.0198, 0.019109, 0.021816, 0.020876, 0.056825, 0.034068, 0.034884, 0.023963, 0.01204, 0.010926, 0.011342, 0.011903, 0.007877, 0.012727, 0.009401, 0.006142, 0.009096, 0.009096, 0.006567, 0.005086, 0.005378, 0.00359, 0.002529, 0.003341, 0.002349, 0.001675, 0.001709, 0.001687, 0.002078, 0.002211, 0.002211, 0.001288, 0.00155, 0.001541, 0.001267, 0.001202, 0.001778, 0.001318, 0.000833, 0.000983, 0.000893, 0.000833, 0.000893, 0.001434, 0.000893, 0.000958, 0.00152, 0.002349, 0.002211, 0.002078, 0.002396, 0.001692, 0.001936, 0.002276, 0.002727, 0.002581, 0.004135, 0.004513, 0.004835, 0.004611, 0.00543, 0.007422, 0.006619, 0.006701, 0.004208, 0.006482, 0.008723, 0.004921, 0.003341, 0.00515, 0.004358, 0.004161, 0.00389, 0.004315, 0.004358, 0.004358, 0.004135, 0.002482, 0.001572, 0.00146, 0.001675, 0.001602, 0.001533, 0.001808, 0.001808, 0.002976, 0.00292, 0.002014, 0.002276, 0.003512, 0.00359, 0.004388, 0.004358, 0.004921, 0.006421, 0.006194, 0.007177, 0.007091, 0.011903, 0.014783, 0.023087, 0.042364, 0.029376, 0.024826, 0.024826, 0.020165, 0.011518, 0.010509, 0.010926, 0.010926, 0.006567, 0.004247, 0.004161, 0.00359, 0.003109, 0.00225, 0.00231, 0.002435, 0.002555, 0.002581, 0.002581, 0.001786, 0.001249, 0.00152, 0.001499, 0.002276, 0.002482, 0.003607, 0.003671, 0.00389, 0.004483, 0.006701, 0.006619, 0.004689, 0.00558, 0.008624, 0.014586, 0.016257, 0.014586, 0.023534, 0.023534, 0.034884, 0.074921, 0.078022, 0.06184, 0.05306, 0.023963, 0.024826, 0.023087, 0.027463, 0.047319, 0.074921, 0.085092, 0.17593, 0.288399, 0.356642, 0.229226, 0.243554, 0.225814, 0.196879, 0.17593, 0.15284, 0.129801, 0.100716, 0.17593, 0.200174, 0.346032, 0.494003, 0.724957], '')</t>
  </si>
  <si>
    <t>[348]</t>
  </si>
  <si>
    <t xml:space="preserve">F5S344|F5S344_9ENTR Beta-ketoacyl synthase N-terminal domain-containing protein OS=Enterobacter hormaechei ATCC 49162 </t>
  </si>
  <si>
    <t>([0.026892, 0.032017, 0.049374, 0.055536, 0.100716, 0.132295, 0.092881, 0.116183, 0.147574, 0.147574, 0.179055, 0.232838, 0.134866, 0.25031, 0.219301, 0.194234, 0.18812, 0.268042, 0.356642, 0.346032, 0.472492, 0.42561, 0.359901, 0.370445, 0.4292, 0.370445, 0.339168, 0.458154, 0.374039, 0.339168, 0.370445, 0.281712, 0.268042, 0.380708, 0.281712, 0.342579, 0.41194, 0.377384, 0.380708, 0.349426, 0.352862, 0.346032, 0.288399, 0.390993, 0.380708, 0.349426, 0.374039, 0.40511, 0.284882, 0.335645, 0.295083, 0.30533, 0.298791, 0.295083, 0.206376, 0.25031, 0.182256, 0.139895, 0.170161, 0.167087, 0.194234, 0.191378, 0.11371, 0.18812, 0.15284, 0.106997, 0.071867, 0.038042, 0.036378, 0.06312, 0.076542, 0.11371, 0.109221, 0.191378, 0.120615, 0.206376, 0.247041, 0.298791, 0.26085, 0.26085, 0.170161, 0.10481, 0.11371, 0.161087, 0.094817, 0.092881, 0.11371, 0.182256, 0.298791, 0.332115, 0.268042, 0.264545, 0.295083, 0.301917, 0.295083, 0.271506, 0.222385, 0.185198, 0.170161, 0.222385, 0.225814, 0.339168, 0.422041, 0.380708, 0.349426, 0.440853, 0.486429, 0.436924, 0.422041, 0.308712, 0.247041, 0.284882, 0.291804, 0.275179, 0.298791, 0.216401, 0.264545, 0.291804, 0.328603, 0.332115, 0.328603, 0.321458, 0.281712, 0.284882, 0.271506, 0.349426, 0.352862, 0.219301, 0.31487, 0.318242, 0.41194, 0.356642, 0.308712, 0.321458, 0.243554, 0.142424, 0.196879, 0.182256, 0.118441, 0.120615, 0.102787, 0.15284, 0.088832, 0.10481, 0.102787, 0.086953, 0.047319, 0.026338, 0.036378, 0.037156, 0.017447, 0.019109, 0.031287, 0.054297, 0.028695, 0.05306, 0.096677, 0.048328, 0.045352, 0.076542, 0.06312, 0.078022, 0.044297, 0.098513, 0.120615, 0.125101, 0.147574, 0.25031, 0.268042, 0.219301, 0.236433, 0.26085, 0.219301, 0.147574, 0.120615, 0.122885, 0.069024, 0.034884, 0.081712, 0.118441, 0.122885, 0.15284, 0.155435, 0.158265, 0.132295, 0.069024, 0.074921, 0.098513, 0.079919, 0.139895, 0.257454, 0.219301, 0.321458, 0.377384, 0.480142, 0.534167, 0.680603, 0.728858, 0.741537, 0.754692, 0.795062, 0.788093, 0.661982, 0.661982, 0.618285, 0.517562, 0.608892, 0.575842, 0.458154, 0.377384, 0.342579, 0.346032, 0.370445, 0.359901, 0.335645, 0.200174, 0.18812, 0.102787, 0.142424, 0.216401, 0.209395, 0.196879, 0.132295, 0.134866, 0.060549, 0.129801, 0.098513, 0.106997, 0.10481, 0.182256, 0.236433, 0.21291, 0.167087, 0.122885, 0.100716, 0.069024, 0.144935, 0.10481, 0.167087, 0.090864], '')</t>
  </si>
  <si>
    <t>[195, 196, 197, 198, 199, 200, 201, 202, 203, 204, 205, 206, 207]</t>
  </si>
  <si>
    <t xml:space="preserve">F5S345|F5S345_9ENTR 1-acylglycerol-3-phosphate O-acyltransferase OS=Enterobacter hormaechei ATCC 49162 </t>
  </si>
  <si>
    <t>([0.301917, 0.15284, 0.191378, 0.225814, 0.15284, 0.069024, 0.088832, 0.078022, 0.047319, 0.043307, 0.059222, 0.078022, 0.040537, 0.032677, 0.012491, 0.013016, 0.008409, 0.005503, 0.007555, 0.00558, 0.005623, 0.005623, 0.005683, 0.005872, 0.004315, 0.005378, 0.005872, 0.004611, 0.003727, 0.003405, 0.003997, 0.00283, 0.002138, 0.002155, 0.001872, 0.001906, 0.00231, 0.003109, 0.004577, 0.004611, 0.006482, 0.006619, 0.006619, 0.009483, 0.009096, 0.009294, 0.008156, 0.01204, 0.018106, 0.03976, 0.047319, 0.042364, 0.064632, 0.120615, 0.098513, 0.179055, 0.209395, 0.102787, 0.056825, 0.043307, 0.026892, 0.016826, 0.016257, 0.016257, 0.011106, 0.011106, 0.012491, 0.009728, 0.009977, 0.007091, 0.006988, 0.006567, 0.006988, 0.008409, 0.006142, 0.009728, 0.007495, 0.007555, 0.01227, 0.016826, 0.022306, 0.034884, 0.056825, 0.034068, 0.0198, 0.0198, 0.011669, 0.014075, 0.025762, 0.025316, 0.059222, 0.058088, 0.0704, 0.034068, 0.032017, 0.032677, 0.020522, 0.018106, 0.018106, 0.015078, 0.018106, 0.011518, 0.009728, 0.010372, 0.016021, 0.028695, 0.047319, 0.05306, 0.037156, 0.022306, 0.022306, 0.018106, 0.015078, 0.015344, 0.015344, 0.015078, 0.027463, 0.055536, 0.048328, 0.056825, 0.0704, 0.071867, 0.073402, 0.050641, 0.046336, 0.034068, 0.025762, 0.025762, 0.025762, 0.026892, 0.023963, 0.025316, 0.025762, 0.034884, 0.05306, 0.100716, 0.106997, 0.056825, 0.026892, 0.060549, 0.078022, 0.078022, 0.083462, 0.132295, 0.219301, 0.144935, 0.147574, 0.182256, 0.17593, 0.268042, 0.366687, 0.374039, 0.275179, 0.18812, 0.094817, 0.137348, 0.142424, 0.134866, 0.21291, 0.301917, 0.301917, 0.335645, 0.275179, 0.264545, 0.271506, 0.239899, 0.236433, 0.275179, 0.191378, 0.196879, 0.191378, 0.185198, 0.239899, 0.295083, 0.40511, 0.4292, 0.401658, 0.321458, 0.328603, 0.232838, 0.247041, 0.239899, 0.209395, 0.209395, 0.21291, 0.144935, 0.122885, 0.144935, 0.085092, 0.142424, 0.085092, 0.085092, 0.094817, 0.11371, 0.111485, 0.06312, 0.118441, 0.11371, 0.167087, 0.164327, 0.247041, 0.144935, 0.094817, 0.120615, 0.122885, 0.144935, 0.232838, 0.308712, 0.370445, 0.497853, 0.42561, 0.40511, 0.41194, 0.332115, 0.339168, 0.308712, 0.394753, 0.398279, 0.401658, 0.311707, 0.324872, 0.243554, 0.349426, 0.444081, 0.332115, 0.31487, 0.291804, 0.232838, 0.219301, 0.222385, 0.200174, 0.275179, 0.41194, 0.384043, 0.374039, 0.339168, 0.377384, 0.377384, 0.370445, 0.291804, 0.390993, 0.377384, 0.476583, 0.436924, 0.433034, 0.549308, 0.666105, 0.549308, 0.59014, 0.59917, 0.59508, 0.486429, 0.483068, 0.447574, 0.394753, 0.472492, 0.497853, 0.529623, 0.529623, 0.534167, 0.59917, 0.575842, 0.541878, 0.450668, 0.476583, 0.454136, 0.4292, 0.401658, 0.472492, 0.447574, 0.418646, 0.390993, 0.490133, 0.450668, 0.422041], '')</t>
  </si>
  <si>
    <t>[245, 246, 247, 248, 249, 250, 257, 258, 259, 260, 261, 262]</t>
  </si>
  <si>
    <t xml:space="preserve">F5S346|F5S346_9ENTR Acyl carrier protein OS=Enterobacter hormaechei ATCC 49162 </t>
  </si>
  <si>
    <t>([0.015344, 0.009977, 0.007422, 0.009865, 0.014315, 0.010509, 0.015344, 0.011518, 0.017797, 0.027463, 0.020165, 0.026892, 0.032677, 0.049374, 0.098513, 0.086953, 0.164327, 0.147574, 0.26085, 0.232838, 0.185198, 0.18812, 0.170161, 0.268042, 0.284882, 0.275179, 0.275179, 0.26085, 0.26085, 0.25031, 0.219301, 0.209395, 0.219301, 0.15284, 0.074921, 0.079919, 0.085092, 0.076542, 0.03976, 0.028695, 0.022667, 0.026338, 0.050641, 0.11371, 0.066181, 0.059222, 0.036378, 0.041405, 0.023534, 0.042364, 0.030003, 0.035586, 0.0704, 0.0704, 0.102787, 0.134866, 0.11371, 0.194234, 0.196879, 0.179055, 0.134866, 0.200174, 0.142424, 0.106997, 0.10481, 0.102787, 0.083462, 0.106997, 0.083462, 0.078022, 0.078022, 0.10481, 0.094817, 0.092881, 0.067594, 0.043307, 0.046336, 0.036378, 0.025316, 0.018415, 0.032677, 0.051831, 0.035586, 0.054297, 0.055536], '')</t>
  </si>
  <si>
    <t xml:space="preserve">F5S348|F5S348_9ENTR Inner membrane protein OS=Enterobacter hormaechei ATCC 49162 </t>
  </si>
  <si>
    <t>([0.005378, 0.00389, 0.002976, 0.003246, 0.002503, 0.003701, 0.002623, 0.002327, 0.001778, 0.002366, 0.001748, 0.002327, 0.001408, 0.001872, 0.002976, 0.0028, 0.003341, 0.003431, 0.003212, 0.003246, 0.003212, 0.002705, 0.004247, 0.004611, 0.004431, 0.005623, 0.003671, 0.004358, 0.004315, 0.004431, 0.003246, 0.004921, 0.003804, 0.004358, 0.004976, 0.004161, 0.003963, 0.003963, 0.005683, 0.005734, 0.005734, 0.009401, 0.009187, 0.008525, 0.007495, 0.006245, 0.004646, 0.004976, 0.006482, 0.007031, 0.008895, 0.008804, 0.007422, 0.010221, 0.008409, 0.006078, 0.004899, 0.003963, 0.003478, 0.003014, 0.002976, 0.002035, 0.001211, 0.001211, 0.001267, 0.001572, 0.00231, 0.00359, 0.003298, 0.002512, 0.002349, 0.001675, 0.001623, 0.002138, 0.00155, 0.001748, 0.001748, 0.002727, 0.00243, 0.002117, 0.001967, 0.001374, 0.001533, 0.001709, 0.001572, 0.001499, 0.001722, 0.001778, 0.001232, 0.001249, 0.001709, 0.00225, 0.0028, 0.004431, 0.003177, 0.003177, 0.004388, 0.005683, 0.003821, 0.004689, 0.006142, 0.005223, 0.007422, 0.010926, 0.020165, 0.05306, 0.025316, 0.024826, 0.030611, 0.036378, 0.076542, 0.031287, 0.041405, 0.029376, 0.026892, 0.047319, 0.085092, 0.041405, 0.045352, 0.098513, 0.059222, 0.027463, 0.038858, 0.022667, 0.009977, 0.005734, 0.003821, 0.004208, 0.004431, 0.00407, 0.004646, 0.003341, 0.004208, 0.003053, 0.0028, 0.0028, 0.002194, 0.00146, 0.001906, 0.00155, 0.001602, 0.001597, 0.002396, 0.002014, 0.001778, 0.003014, 0.003246, 0.003341, 0.004483, 0.004315, 0.003555, 0.002727, 0.003512, 0.002705, 0.002688, 0.002976, 0.002336, 0.003053, 0.004414, 0.003246, 0.003079, 0.002555, 0.002881, 0.003109, 0.003177, 0.003212, 0.002349, 0.003341, 0.004611, 0.004388, 0.003431, 0.003431, 0.004921, 0.005932, 0.009015, 0.009977, 0.014075, 0.016021, 0.01227, 0.009187, 0.013613, 0.016021, 0.015694, 0.023534, 0.013821, 0.028695], '')</t>
  </si>
  <si>
    <t xml:space="preserve">F5S349|F5S349_9ENTR AMP-(Fatty)acid ligase OS=Enterobacter hormaechei ATCC 49162 </t>
  </si>
  <si>
    <t>([0.051831, 0.076542, 0.085092, 0.155435, 0.179055, 0.257454, 0.298791, 0.332115, 0.359901, 0.418646, 0.374039, 0.390993, 0.394753, 0.377384, 0.349426, 0.447574, 0.40511, 0.41194, 0.308712, 0.298791, 0.328603, 0.418646, 0.4292, 0.374039, 0.328603, 0.335645, 0.308712, 0.239899, 0.236433, 0.247041, 0.142424, 0.142424, 0.167087, 0.275179, 0.203355, 0.18812, 0.179055, 0.196879, 0.284882, 0.398279, 0.408655, 0.490133, 0.374039, 0.342579, 0.346032, 0.281712, 0.182256, 0.18812, 0.257454, 0.257454, 0.161087, 0.164327, 0.132295, 0.074921, 0.049374, 0.071867, 0.045352, 0.028107, 0.022306, 0.021816, 0.013821, 0.012727, 0.011518, 0.020165, 0.022667, 0.037156, 0.073402, 0.096677, 0.05306, 0.06184, 0.060549, 0.102787, 0.155435, 0.247041, 0.30533, 0.335645, 0.370445, 0.366687, 0.461924, 0.5017, 0.509769, 0.604312, 0.570702, 0.497853, 0.377384, 0.374039, 0.374039, 0.247041, 0.222385, 0.301917, 0.278302, 0.281712, 0.291804, 0.206376, 0.222385, 0.142424, 0.170161, 0.164327, 0.236433, 0.232838, 0.216401, 0.200174, 0.147574, 0.17593, 0.25031, 0.335645, 0.349426, 0.342579, 0.40511, 0.494003, 0.497853, 0.525368, 0.390993, 0.380708, 0.505461, 0.401658, 0.562014, 0.51388, 0.40511, 0.418646, 0.42561, 0.387226, 0.390993, 0.468512, 0.359901, 0.377384, 0.318242, 0.216401, 0.225814, 0.25406, 0.25031, 0.247041, 0.222385, 0.342579, 0.311707, 0.308712, 0.41194, 0.377384, 0.335645, 0.349426, 0.342579, 0.356642, 0.321458, 0.219301, 0.209395, 0.219301, 0.216401, 0.30533, 0.418646, 0.377384, 0.384043, 0.295083, 0.209395, 0.17593, 0.147574, 0.179055, 0.076542, 0.071867, 0.079919, 0.125101, 0.125101, 0.10481, 0.088832, 0.086953, 0.158265, 0.111485, 0.125101, 0.096677, 0.094817, 0.054297, 0.043307, 0.025316, 0.043307, 0.076542, 0.05306, 0.034884, 0.034884, 0.042364, 0.044297, 0.0198, 0.019401, 0.021381, 0.017447, 0.010926, 0.018787, 0.014783, 0.018415, 0.016826, 0.020165, 0.013437, 0.022306, 0.0198, 0.032677, 0.026892, 0.026338, 0.026892, 0.029376, 0.031287, 0.029376, 0.023534, 0.054297, 0.059222, 0.05306, 0.078022, 0.111485, 0.055536, 0.083462, 0.100716, 0.17593, 0.170161, 0.243554, 0.132295, 0.129801, 0.066181, 0.042364, 0.042364, 0.0704, 0.137348, 0.106997, 0.094817, 0.066181, 0.058088, 0.05306, 0.050641, 0.056825, 0.076542, 0.125101, 0.06184, 0.064632, 0.069024, 0.085092, 0.10481, 0.122885, 0.203355, 0.229226, 0.239899, 0.137348, 0.137348, 0.098513, 0.118441, 0.216401, 0.275179, 0.18812, 0.219301, 0.196879, 0.196879, 0.194234, 0.137348, 0.222385, 0.185198, 0.106997, 0.096677, 0.066181, 0.050641, 0.025762, 0.050641, 0.055536, 0.059222, 0.073402, 0.096677, 0.10481, 0.055536, 0.035586, 0.067594, 0.054297, 0.116183, 0.118441, 0.11371, 0.170161, 0.111485, 0.10481, 0.134866, 0.064632, 0.076542, 0.083462, 0.137348, 0.132295, 0.209395, 0.335645, 0.301917, 0.301917, 0.278302, 0.271506, 0.380708, 0.41194, 0.301917, 0.328603, 0.31487, 0.239899, 0.209395, 0.179055, 0.219301, 0.25031, 0.377384, 0.374039, 0.40511, 0.418646, 0.408655, 0.42561, 0.321458, 0.236433, 0.26085, 0.278302, 0.359901, 0.359901, 0.332115, 0.349426, 0.291804, 0.203355, 0.281712, 0.318242, 0.335645, 0.243554, 0.239899, 0.134866, 0.147574, 0.185198, 0.18812, 0.194234, 0.173081, 0.15284, 0.232838, 0.132295, 0.083462, 0.100716, 0.088832, 0.079919, 0.139895, 0.15284, 0.170161, 0.111485, 0.102787, 0.10481, 0.179055, 0.18812, 0.288399, 0.268042, 0.206376, 0.196879, 0.122885, 0.125101, 0.225814, 0.147574, 0.232838, 0.288399, 0.275179, 0.200174, 0.137348, 0.118441, 0.073402, 0.118441, 0.173081, 0.109221, 0.167087, 0.167087, 0.139895, 0.125101, 0.118441, 0.122885, 0.129801, 0.142424, 0.139895, 0.125101, 0.203355, 0.196879, 0.196879, 0.216401, 0.30533, 0.301917, 0.328603, 0.349426, 0.25406, 0.170161, 0.191378, 0.132295, 0.134866, 0.158265, 0.158265, 0.158265, 0.225814, 0.225814, 0.301917, 0.298791, 0.318242, 0.321458, 0.318242, 0.328603, 0.318242, 0.288399, 0.387226, 0.31487, 0.298791, 0.356642, 0.339168, 0.398279, 0.476583, 0.436924, 0.335645, 0.352862, 0.41194, 0.321458, 0.225814, 0.225814, 0.257454, 0.179055, 0.15008, 0.100716, 0.122885, 0.118441, 0.083462, 0.042364, 0.06312, 0.060549, 0.045352, 0.090864, 0.096677, 0.056825, 0.083462, 0.092881, 0.106997, 0.086953, 0.132295, 0.216401, 0.209395, 0.170161, 0.173081, 0.203355, 0.25031, 0.219301, 0.15008, 0.229226, 0.335645, 0.257454, 0.25031, 0.328603, 0.324872, 0.332115, 0.458154, 0.40511, 0.465241, 0.4292, 0.40511, 0.418646, 0.374039, 0.342579, 0.324872, 0.408655, 0.352862], '')</t>
  </si>
  <si>
    <t>[79, 80, 81, 82, 111, 114, 116, 117]</t>
  </si>
  <si>
    <t xml:space="preserve">F5S350|F5S350_9ENTR (3R)-hydroxymyristoyl-(Acyl carrier protein) dehydratase OS=Enterobacter hormaechei ATCC 49162 </t>
  </si>
  <si>
    <t>([0.275179, 0.339168, 0.414856, 0.458154, 0.480142, 0.377384, 0.418646, 0.321458, 0.352862, 0.281712, 0.200174, 0.167087, 0.179055, 0.30533, 0.281712, 0.17593, 0.191378, 0.102787, 0.048328, 0.086953, 0.081712, 0.0704, 0.030611, 0.021816, 0.014075, 0.015078, 0.028695, 0.016021, 0.016826, 0.018787, 0.031287, 0.038858, 0.056825, 0.056825, 0.026892, 0.028695, 0.024393, 0.026338, 0.03976, 0.085092, 0.042364, 0.034884, 0.033407, 0.059222, 0.03976, 0.051831, 0.058088, 0.049374, 0.043307, 0.078022, 0.031287, 0.031287, 0.048328, 0.031287, 0.031287, 0.06184, 0.034884, 0.076542, 0.056825, 0.06312, 0.051831, 0.118441, 0.081712, 0.047319, 0.069024, 0.129801, 0.164327, 0.147574, 0.096677, 0.179055, 0.109221, 0.17593, 0.109221, 0.092881, 0.081712, 0.081712, 0.088832, 0.147574, 0.147574, 0.268042, 0.25031, 0.191378, 0.173081, 0.15008, 0.225814, 0.116183, 0.111485, 0.102787, 0.098513, 0.125101, 0.122885, 0.209395, 0.209395, 0.298791, 0.328603, 0.454136, 0.41194, 0.380708, 0.356642, 0.356642, 0.346032, 0.295083, 0.387226, 0.288399, 0.332115, 0.346032, 0.440853, 0.408655, 0.384043, 0.36309, 0.380708, 0.349426, 0.295083, 0.311707, 0.271506, 0.225814], '')</t>
  </si>
  <si>
    <t xml:space="preserve">F5S351|F5S351_9ENTR Group 2 glycosyl transferase OS=Enterobacter hormaechei ATCC 49162 </t>
  </si>
  <si>
    <t>([0.017447, 0.040537, 0.023087, 0.014586, 0.022667, 0.032677, 0.044297, 0.047319, 0.048328, 0.049374, 0.051831, 0.067594, 0.044297, 0.03976, 0.032017, 0.064632, 0.038042, 0.024826, 0.058088, 0.044297, 0.079919, 0.086953, 0.085092, 0.088832, 0.098513, 0.074921, 0.048328, 0.05306, 0.0704, 0.086953, 0.106997, 0.137348, 0.15008, 0.21291, 0.298791, 0.324872, 0.321458, 0.339168, 0.281712, 0.268042, 0.390993, 0.288399, 0.335645, 0.271506, 0.335645, 0.41194, 0.483068, 0.570702, 0.450668, 0.444081, 0.352862, 0.268042, 0.25406, 0.15284, 0.125101, 0.134866, 0.142424, 0.144935, 0.200174, 0.284882, 0.264545, 0.219301, 0.275179, 0.236433, 0.222385, 0.268042, 0.268042, 0.158265, 0.147574, 0.200174, 0.125101, 0.167087, 0.26085, 0.26085, 0.349426, 0.268042, 0.25406, 0.239899, 0.209395, 0.15284, 0.164327, 0.11371, 0.144935, 0.144935, 0.21291, 0.25406, 0.25406, 0.25031, 0.30533, 0.209395, 0.26085, 0.359901, 0.298791, 0.31487, 0.31487, 0.225814, 0.257454, 0.219301, 0.147574, 0.147574, 0.222385, 0.209395, 0.271506, 0.291804, 0.335645, 0.295083, 0.209395, 0.125101, 0.127496, 0.15284, 0.25406, 0.264545, 0.191378, 0.191378, 0.173081, 0.185198, 0.268042, 0.264545, 0.324872, 0.408655, 0.440853, 0.414856, 0.328603, 0.236433, 0.209395, 0.196879, 0.132295, 0.127496, 0.209395, 0.206376, 0.147574, 0.0704, 0.037156, 0.027463, 0.027463, 0.028107, 0.027463, 0.016826, 0.027463, 0.014315, 0.016021, 0.010372, 0.010672, 0.017138, 0.029376, 0.022667, 0.016257, 0.030611, 0.025762, 0.024393, 0.015078, 0.012727, 0.027463, 0.023963, 0.040537, 0.088832, 0.054297, 0.029376, 0.050641, 0.028695, 0.041405, 0.031287, 0.059222, 0.060549, 0.067594, 0.038042, 0.050641, 0.074921, 0.071867, 0.106997, 0.11371, 0.096677, 0.17593, 0.155435, 0.25031, 0.209395, 0.142424, 0.137348, 0.206376, 0.129801, 0.118441, 0.067594, 0.086953, 0.085092, 0.088832, 0.076542, 0.129801, 0.066181, 0.031287, 0.018415, 0.028107, 0.027463, 0.058088, 0.034068, 0.034068, 0.016826, 0.028695, 0.046336, 0.076542, 0.081712, 0.096677, 0.167087, 0.275179, 0.15008, 0.15284, 0.118441, 0.06184, 0.066181, 0.132295, 0.257454, 0.281712, 0.25031, 0.15284, 0.155435, 0.118441, 0.085092, 0.15284, 0.137348, 0.116183, 0.06184, 0.026892, 0.023087, 0.024393, 0.019109, 0.021381, 0.023963, 0.028107, 0.027463, 0.032017, 0.029376, 0.015344, 0.013613, 0.01078, 0.017797, 0.017797, 0.036378, 0.048328, 0.054297, 0.050641, 0.023963, 0.036378, 0.086953, 0.161087, 0.167087, 0.222385, 0.25031, 0.232838, 0.239899, 0.247041, 0.120615, 0.125101, 0.161087, 0.25031, 0.209395, 0.170161, 0.102787, 0.102787, 0.069024, 0.030003, 0.032677, 0.040537, 0.027463, 0.026338, 0.024826, 0.024393, 0.0198, 0.015078, 0.015078, 0.009483, 0.00962, 0.01078, 0.007031, 0.009294, 0.007315, 0.010372, 0.011106, 0.01227, 0.008156, 0.007031, 0.007645, 0.007555, 0.009401, 0.014075, 0.013437, 0.011903, 0.011342, 0.009015, 0.013265, 0.012491, 0.021816, 0.040537, 0.035586, 0.042364, 0.029376, 0.045352, 0.027463, 0.035586, 0.059222, 0.074921, 0.083462, 0.120615, 0.122885, 0.142424, 0.147574, 0.120615, 0.167087, 0.173081, 0.291804, 0.291804, 0.298791, 0.194234, 0.200174, 0.308712, 0.281712, 0.308712, 0.311707, 0.268042, 0.173081, 0.167087, 0.132295, 0.219301, 0.25031, 0.216401, 0.179055, 0.10481, 0.144935, 0.125101, 0.078022, 0.05306, 0.064632, 0.032017, 0.059222, 0.055536, 0.059222, 0.096677, 0.100716, 0.054297, 0.116183, 0.185198, 0.191378, 0.216401, 0.15284, 0.076542, 0.074921, 0.118441, 0.191378, 0.15284, 0.15284, 0.229226, 0.229226, 0.15008, 0.247041, 0.161087, 0.167087, 0.167087, 0.232838, 0.236433, 0.328603, 0.328603, 0.239899, 0.15008, 0.15008, 0.18812, 0.295083, 0.332115, 0.209395, 0.209395, 0.25406, 0.17593, 0.179055, 0.179055, 0.209395, 0.206376, 0.271506, 0.179055, 0.147574, 0.132295, 0.127496, 0.134866, 0.134866, 0.18812, 0.281712, 0.380708, 0.311707, 0.328603, 0.295083, 0.295083, 0.219301, 0.118441, 0.173081, 0.170161, 0.206376, 0.232838, 0.232838, 0.264545, 0.236433, 0.268042, 0.268042, 0.196879, 0.15284, 0.164327, 0.200174, 0.164327, 0.134866, 0.243554, 0.239899, 0.239899, 0.332115, 0.308712, 0.422041, 0.332115, 0.284882, 0.30533, 0.26085, 0.268042, 0.281712, 0.298791, 0.298791, 0.321458, 0.408655, 0.458154, 0.41194, 0.30533, 0.257454, 0.200174, 0.173081, 0.17593, 0.203355, 0.129801, 0.222385, 0.219301, 0.311707, 0.36309, 0.232838, 0.236433, 0.200174, 0.116183, 0.129801, 0.132295, 0.120615, 0.106997, 0.056825, 0.056825, 0.06312, 0.111485, 0.209395, 0.216401, 0.196879, 0.200174, 0.288399, 0.271506, 0.179055, 0.173081, 0.106997, 0.11371, 0.096677, 0.11371, 0.196879, 0.164327, 0.132295, 0.122885, 0.129801, 0.236433, 0.236433, 0.342579, 0.222385, 0.219301, 0.219301, 0.225814, 0.25406, 0.15008, 0.092881, 0.096677, 0.083462, 0.125101, 0.127496, 0.132295, 0.129801, 0.076542, 0.173081, 0.142424, 0.092881, 0.049374, 0.023534, 0.014783, 0.011106, 0.01227, 0.008276, 0.008409, 0.008624, 0.007877, 0.011669, 0.011518, 0.018787, 0.013613, 0.013437, 0.014586, 0.025762, 0.032017, 0.025316, 0.018415, 0.030611, 0.059222, 0.058088, 0.058088, 0.064632, 0.090864, 0.147574, 0.21291, 0.219301, 0.203355, 0.206376, 0.216401, 0.281712, 0.179055, 0.278302, 0.291804, 0.370445, 0.275179, 0.264545, 0.366687, 0.288399, 0.239899, 0.219301, 0.301917, 0.298791, 0.408655, 0.370445, 0.275179, 0.239899, 0.139895, 0.118441, 0.106997, 0.120615, 0.079919, 0.15008, 0.078022, 0.035586, 0.036378, 0.028695, 0.014075, 0.016257, 0.015694, 0.010672, 0.01078, 0.008002, 0.012727, 0.012727, 0.009015, 0.014783, 0.018787, 0.032677, 0.047319, 0.038042, 0.024393, 0.036378, 0.023534, 0.038042, 0.074921, 0.048328, 0.10481, 0.219301, 0.147574], '')</t>
  </si>
  <si>
    <t>[47]</t>
  </si>
  <si>
    <t xml:space="preserve">F5S352|F5S352_9ENTR 4-hydroxybenzoyl-CoA thioesterase domain protein OS=Enterobacter hormaechei ATCC 49162 </t>
  </si>
  <si>
    <t>([0.15008, 0.21291, 0.129801, 0.173081, 0.125101, 0.185198, 0.100716, 0.125101, 0.155435, 0.122885, 0.15008, 0.158265, 0.200174, 0.194234, 0.132295, 0.076542, 0.038858, 0.081712, 0.078022, 0.102787, 0.054297, 0.040537, 0.036378, 0.035586, 0.017447, 0.028107, 0.015078, 0.023534, 0.023534, 0.024393, 0.030611, 0.017797, 0.014315, 0.019401, 0.020165, 0.015694, 0.023963, 0.025762, 0.026338, 0.015694, 0.014315, 0.023963, 0.035586, 0.034884, 0.050641, 0.102787, 0.096677, 0.090864, 0.071867, 0.035586, 0.038858, 0.030003, 0.034068, 0.064632, 0.06184, 0.058088, 0.076542, 0.069024, 0.069024, 0.067594, 0.127496, 0.106997, 0.066181, 0.096677, 0.047319, 0.066181, 0.069024, 0.067594, 0.0704, 0.106997, 0.132295, 0.111485, 0.137348, 0.194234, 0.116183, 0.120615, 0.134866, 0.134866, 0.15008, 0.25031, 0.25031, 0.155435, 0.182256, 0.170161, 0.137348, 0.15284, 0.147574, 0.086953, 0.042364, 0.079919, 0.066181, 0.106997, 0.116183, 0.139895, 0.137348, 0.209395, 0.203355, 0.196879, 0.278302, 0.264545, 0.161087, 0.170161, 0.173081, 0.182256, 0.196879, 0.194234, 0.216401, 0.219301, 0.318242, 0.398279, 0.384043, 0.418646, 0.422041, 0.36309, 0.301917, 0.196879, 0.142424, 0.134866, 0.147574, 0.116183, 0.069024, 0.073402, 0.034068, 0.066181, 0.06184, 0.074921, 0.090864, 0.085092, 0.064632, 0.0704, 0.071867, 0.056825, 0.043307, 0.029376, 0.032017, 0.037156, 0.074921, 0.106997, 0.078022, 0.038042], '')</t>
  </si>
  <si>
    <t xml:space="preserve">F5S353|F5S353_9ENTR Outer membrane lipoprotein carrier protein LolA OS=Enterobacter hormaechei ATCC 49162 </t>
  </si>
  <si>
    <t>([0.005799, 0.008075, 0.015078, 0.01227, 0.010509, 0.014586, 0.016826, 0.014315, 0.0198, 0.015694, 0.021816, 0.029376, 0.018106, 0.034068, 0.064632, 0.06184, 0.05306, 0.074921, 0.094817, 0.155435, 0.268042, 0.284882, 0.209395, 0.173081, 0.216401, 0.295083, 0.18812, 0.225814, 0.308712, 0.308712, 0.394753, 0.384043, 0.275179, 0.359901, 0.36309, 0.318242, 0.356642, 0.476583, 0.545602, 0.433034, 0.422041, 0.384043, 0.468512, 0.557691, 0.58069, 0.570702, 0.465241, 0.483068, 0.440853, 0.4292, 0.436924, 0.458154, 0.454136, 0.461924, 0.374039, 0.25031, 0.298791, 0.271506, 0.26085, 0.196879, 0.318242, 0.209395, 0.247041, 0.203355, 0.203355, 0.120615, 0.090864, 0.090864, 0.161087, 0.194234, 0.203355, 0.191378, 0.147574, 0.096677, 0.167087, 0.161087, 0.194234, 0.200174, 0.196879, 0.206376, 0.271506, 0.275179, 0.394753, 0.36309, 0.30533, 0.30533, 0.36309, 0.461924, 0.56648, 0.570702, 0.604312, 0.604312, 0.56648, 0.480142, 0.575842, 0.440853, 0.562014, 0.661982, 0.529623, 0.436924, 0.42561, 0.36309, 0.247041, 0.144935, 0.15008, 0.209395, 0.216401, 0.239899, 0.225814, 0.161087, 0.094817, 0.083462, 0.086953, 0.118441, 0.120615, 0.11371, 0.127496, 0.125101, 0.067594, 0.109221, 0.182256, 0.118441, 0.137348, 0.219301, 0.328603, 0.318242, 0.236433, 0.225814, 0.155435, 0.11371, 0.10481, 0.164327, 0.185198, 0.10481, 0.098513, 0.17593, 0.21291, 0.21291, 0.21291, 0.311707, 0.225814, 0.127496, 0.196879, 0.191378, 0.111485, 0.116183, 0.069024, 0.125101, 0.127496, 0.170161, 0.15008, 0.144935, 0.086953, 0.076542, 0.127496, 0.073402, 0.071867, 0.032677, 0.06184, 0.06184, 0.06184, 0.11371, 0.200174, 0.203355, 0.209395, 0.298791, 0.298791, 0.298791, 0.278302, 0.194234, 0.216401, 0.301917, 0.390993, 0.486429, 0.384043, 0.387226, 0.521092, 0.490133, 0.58069, 0.545602, 0.51388, 0.505461, 0.468512, 0.444081, 0.40511, 0.374039, 0.335645, 0.278302], '')</t>
  </si>
  <si>
    <t>[38, 43, 44, 45, 88, 89, 90, 91, 92, 94, 96, 97, 98, 176, 178, 179, 180, 181]</t>
  </si>
  <si>
    <t xml:space="preserve">F5S354|F5S354_9ENTR Conserved integral membrane protein OS=Enterobacter hormaechei ATCC 49162 </t>
  </si>
  <si>
    <t>([0.525368, 0.486429, 0.356642, 0.384043, 0.461924, 0.440853, 0.342579, 0.257454, 0.173081, 0.170161, 0.167087, 0.139895, 0.092881, 0.047319, 0.030003, 0.017797, 0.013016, 0.021816, 0.01204, 0.008409, 0.006194, 0.005872, 0.004899, 0.004835, 0.005378, 0.004835, 0.004899, 0.006482, 0.006482, 0.00962, 0.01078, 0.01227, 0.012727, 0.011342, 0.015344, 0.022306, 0.022306, 0.049374, 0.050641, 0.085092, 0.15008, 0.15008, 0.15284, 0.206376, 0.196879, 0.196879, 0.229226, 0.229226, 0.147574, 0.243554, 0.243554, 0.247041, 0.147574, 0.17593, 0.268042, 0.295083, 0.243554, 0.356642, 0.318242, 0.318242, 0.222385, 0.129801, 0.125101, 0.071867, 0.055536, 0.102787, 0.10481, 0.083462, 0.10481, 0.182256, 0.200174, 0.200174, 0.232838, 0.346032, 0.311707, 0.275179, 0.281712, 0.384043, 0.264545, 0.17593, 0.17593, 0.17593, 0.18812, 0.291804, 0.380708, 0.454136, 0.465241, 0.398279, 0.308712, 0.31487, 0.236433, 0.139895, 0.132295, 0.106997, 0.129801, 0.118441, 0.15008, 0.122885, 0.096677, 0.170161, 0.26085, 0.26085, 0.318242, 0.30533, 0.295083, 0.311707, 0.203355, 0.109221, 0.0704, 0.125101, 0.116183, 0.170161, 0.25031, 0.247041, 0.167087, 0.078022, 0.144935, 0.164327, 0.167087, 0.196879, 0.196879, 0.167087, 0.161087, 0.122885, 0.216401, 0.232838, 0.219301, 0.332115, 0.465241, 0.545602, 0.545602, 0.51388, 0.521092, 0.398279, 0.308712, 0.311707, 0.408655, 0.398279, 0.278302, 0.209395, 0.203355, 0.179055, 0.118441, 0.11371, 0.182256, 0.120615, 0.109221, 0.109221, 0.109221, 0.106997, 0.076542, 0.076542, 0.098513, 0.10481, 0.21291, 0.219301, 0.26085, 0.185198, 0.144935, 0.219301, 0.31487, 0.291804, 0.321458, 0.342579, 0.318242, 0.232838, 0.271506, 0.275179, 0.288399, 0.281712, 0.271506, 0.352862, 0.30533, 0.291804, 0.191378, 0.125101, 0.206376, 0.243554, 0.219301, 0.17593, 0.118441, 0.118441, 0.139895, 0.147574, 0.236433, 0.232838, 0.31487, 0.359901, 0.26085, 0.15284, 0.090864, 0.049374, 0.027463, 0.037156, 0.036378, 0.071867, 0.051831, 0.037156, 0.037156, 0.0704, 0.118441, 0.086953, 0.092881, 0.067594, 0.06312, 0.058088, 0.073402, 0.074921, 0.0704, 0.059222, 0.069024, 0.127496, 0.203355, 0.196879, 0.206376, 0.21291, 0.118441, 0.196879, 0.232838, 0.194234, 0.120615, 0.122885, 0.222385, 0.21291, 0.164327, 0.191378, 0.191378, 0.15008, 0.15008, 0.083462, 0.096677, 0.144935, 0.144935, 0.137348, 0.225814, 0.144935, 0.067594, 0.064632, 0.06184, 0.066181, 0.044297, 0.064632, 0.06312, 0.067594, 0.067594, 0.100716, 0.081712, 0.079919, 0.111485, 0.054297, 0.098513, 0.173081, 0.10481, 0.098513, 0.06184, 0.045352, 0.076542, 0.100716, 0.100716, 0.100716, 0.056825, 0.051831, 0.034884, 0.019401, 0.010672, 0.007877, 0.008895, 0.006701, 0.004483, 0.004414, 0.006078, 0.004736, 0.004736, 0.007091, 0.005223, 0.004835, 0.00407, 0.003924, 0.003701, 0.003671, 0.003607, 0.003298, 0.003997, 0.003821, 0.005011, 0.006194, 0.005799, 0.005011, 0.006421, 0.010221, 0.007422, 0.005799, 0.007555, 0.005378, 0.003607, 0.003607, 0.003276, 0.004358, 0.004646, 0.004646, 0.006245, 0.004611, 0.005503, 0.006421, 0.006567, 0.00515, 0.004976, 0.006701, 0.006533, 0.006482, 0.004483, 0.004135, 0.005223, 0.003607, 0.004775, 0.005799, 0.008409, 0.009096, 0.009401, 0.005992, 0.005799, 0.004161, 0.004135, 0.004921, 0.00515, 0.007259, 0.007877, 0.007091, 0.007091, 0.008723, 0.007495, 0.012727, 0.023087, 0.022667, 0.058088, 0.027463, 0.038042, 0.034068, 0.034884, 0.024826, 0.055536, 0.066181, 0.134866, 0.243554, 0.194234, 0.092881, 0.044297, 0.031287, 0.040537, 0.020876, 0.011669, 0.015694, 0.014783, 0.009977, 0.007495, 0.005992, 0.006039, 0.004208, 0.002761, 0.003341, 0.003212, 0.002276, 0.002512, 0.002705, 0.001675, 0.002194, 0.003079, 0.003014, 0.004161, 0.004899, 0.005799, 0.007177, 0.00543, 0.00359, 0.00407, 0.004646, 0.004689, 0.006701, 0.006795, 0.011106, 0.011903, 0.016021, 0.020522, 0.014783, 0.013437, 0.018106, 0.009294, 0.006142, 0.006245, 0.006194, 0.006619, 0.005623, 0.004646, 0.004921, 0.007495, 0.008723, 0.008276, 0.010672, 0.007259, 0.01078, 0.012727, 0.010672, 0.012727, 0.010509, 0.018106, 0.017447, 0.020165, 0.028695, 0.069024, 0.134866, 0.074921, 0.032017, 0.073402, 0.111485, 0.085092, 0.085092, 0.094817, 0.129801, 0.111485, 0.167087, 0.098513, 0.066181, 0.067594, 0.056825, 0.058088, 0.0704, 0.043307, 0.049374, 0.037156, 0.028695, 0.016528, 0.017138, 0.029376, 0.022306, 0.015078, 0.026892, 0.015078, 0.011669, 0.011518, 0.007877, 0.009015, 0.00962, 0.011669, 0.018106, 0.019109, 0.018106, 0.012727, 0.019109, 0.013821, 0.024393, 0.024393, 0.024826, 0.056825, 0.06184, 0.083462, 0.086953, 0.048328, 0.078022, 0.102787, 0.118441, 0.200174, 0.206376, 0.185198, 0.182256, 0.147574, 0.081712, 0.158265, 0.191378, 0.196879, 0.30533, 0.225814, 0.275179, 0.374039, 0.346032, 0.239899, 0.129801, 0.155435, 0.17593, 0.118441, 0.11371, 0.085092, 0.081712, 0.06312, 0.125101, 0.129801, 0.161087, 0.161087, 0.167087, 0.164327, 0.096677, 0.098513, 0.125101, 0.059222, 0.059222, 0.071867, 0.109221, 0.127496, 0.158265, 0.229226, 0.308712, 0.31487, 0.352862, 0.324872, 0.359901, 0.321458, 0.196879, 0.196879, 0.284882, 0.182256, 0.182256, 0.275179, 0.17593, 0.232838, 0.257454, 0.264545, 0.225814, 0.17593, 0.225814, 0.25406, 0.25406, 0.284882, 0.271506, 0.278302, 0.216401, 0.219301, 0.167087, 0.185198, 0.17593, 0.191378, 0.25031, 0.222385, 0.25031, 0.342579, 0.239899, 0.284882, 0.271506, 0.232838, 0.229226, 0.26085, 0.257454, 0.257454, 0.257454, 0.17593, 0.17593, 0.225814, 0.158265, 0.257454, 0.380708, 0.398279, 0.291804, 0.335645, 0.335645, 0.26085, 0.288399, 0.284882, 0.318242, 0.25031, 0.30533, 0.36309, 0.268042, 0.185198, 0.15008, 0.144935, 0.257454, 0.209395, 0.236433, 0.324872, 0.30533, 0.179055, 0.167087, 0.161087, 0.090864, 0.060549, 0.043307, 0.037156, 0.032677, 0.041405, 0.0704, 0.06312, 0.081712, 0.139895, 0.216401, 0.179055, 0.11371, 0.058088, 0.088832, 0.056825, 0.054297, 0.054297, 0.06184, 0.06312, 0.120615, 0.18812, 0.243554, 0.298791, 0.191378, 0.278302, 0.264545, 0.161087, 0.132295, 0.100716, 0.102787, 0.102787, 0.179055, 0.268042, 0.264545, 0.164327, 0.137348, 0.083462, 0.088832, 0.142424, 0.139895, 0.10481, 0.10481, 0.058088, 0.078022, 0.137348, 0.079919, 0.030611, 0.044297, 0.030611, 0.0198, 0.0198, 0.019401, 0.010221, 0.007259, 0.009728, 0.013265, 0.013821, 0.012491, 0.011518, 0.008624, 0.007259, 0.006078, 0.00543, 0.006374, 0.004358, 0.003864, 0.004315, 0.006194, 0.006142, 0.006988, 0.00777, 0.00777, 0.005683, 0.007555, 0.007315, 0.007177, 0.007259, 0.010131, 0.009728, 0.007315, 0.008276, 0.006567, 0.006988, 0.008895, 0.011669, 0.013821, 0.010221, 0.013265, 0.008723, 0.009977, 0.012491, 0.018787, 0.010926, 0.014783, 0.011342, 0.011518, 0.009483, 0.006567, 0.006894, 0.009728, 0.014075, 0.021381, 0.024393, 0.045352, 0.0198, 0.010372, 0.015078, 0.015078, 0.00962, 0.01227, 0.008276, 0.006374, 0.004646, 0.004921, 0.004161, 0.004775, 0.004513, 0.005086, 0.004835, 0.004899, 0.003512, 0.003671, 0.002396, 0.001967, 0.001202, 0.001602, 0.002623, 0.003014, 0.004161, 0.00558, 0.006533, 0.010509, 0.009483, 0.016021, 0.024393, 0.032017, 0.017447, 0.026892, 0.013613, 0.028695, 0.014315, 0.020522, 0.014315, 0.018415, 0.045352, 0.116183, 0.060549, 0.027463, 0.023963, 0.012727, 0.012727, 0.009483, 0.005992, 0.006482, 0.004161, 0.004161, 0.005086, 0.007422, 0.009015, 0.01227, 0.007315, 0.010672, 0.013265, 0.009294, 0.011669, 0.007091, 0.005318, 0.00543, 0.005872, 0.00558, 0.00777, 0.005318, 0.004208, 0.005992, 0.006701, 0.006701, 0.004976, 0.00359, 0.003014, 0.003246, 0.002662, 0.003461, 0.00292, 0.003298, 0.005086, 0.005378, 0.008075, 0.012727, 0.023963, 0.021381, 0.026892, 0.021381, 0.037156, 0.081712, 0.058088, 0.064632, 0.15284, 0.26085, 0.398279, 0.461924, 0.370445], '')</t>
  </si>
  <si>
    <t>[0, 129, 130, 131, 132]</t>
  </si>
  <si>
    <t xml:space="preserve">F5S355|F5S355_9ENTR Lipoprotein OS=Enterobacter hormaechei ATCC 49162 </t>
  </si>
  <si>
    <t>([0.033407, 0.035586, 0.040537, 0.028695, 0.021816, 0.017447, 0.0198, 0.027463, 0.023963, 0.031287, 0.042364, 0.056825, 0.056825, 0.060549, 0.118441, 0.203355, 0.209395, 0.295083, 0.328603, 0.394753, 0.468512, 0.472492, 0.40511, 0.349426, 0.436924, 0.562014, 0.671169, 0.712013, 0.716283, 0.712013, 0.720929, 0.59917, 0.63748, 0.680603, 0.707965, 0.703578, 0.557691, 0.545602, 0.585406, 0.545602, 0.422041, 0.414856, 0.422041, 0.545602, 0.671169, 0.553315, 0.436924, 0.436924, 0.436924, 0.4292, 0.394753, 0.387226, 0.480142, 0.454136, 0.422041, 0.398279, 0.394753, 0.408655, 0.342579, 0.25031, 0.239899, 0.243554, 0.257454, 0.257454, 0.257454, 0.247041, 0.335645, 0.41194, 0.342579, 0.346032, 0.268042, 0.346032, 0.349426, 0.268042, 0.257454, 0.25031, 0.182256, 0.185198, 0.173081, 0.229226, 0.21291, 0.15008, 0.15008, 0.120615, 0.142424, 0.076542, 0.079919, 0.079919, 0.081712, 0.120615, 0.067594, 0.111485, 0.129801, 0.139895, 0.216401, 0.216401, 0.161087, 0.164327, 0.132295, 0.239899, 0.247041, 0.25031, 0.387226, 0.5017, 0.505461, 0.497853, 0.632174, 0.541878, 0.447574, 0.422041, 0.4292, 0.461924, 0.42561, 0.342579, 0.324872, 0.318242, 0.216401, 0.311707, 0.291804, 0.328603, 0.271506, 0.161087, 0.232838, 0.232838, 0.209395, 0.161087, 0.191378, 0.179055, 0.236433, 0.203355, 0.229226, 0.147574, 0.209395, 0.257454, 0.339168, 0.349426, 0.352862, 0.458154, 0.42561, 0.529623, 0.440853, 0.468512, 0.613573, 0.657645, 0.622677, 0.613573, 0.720929, 0.56648, 0.494003, 0.494003, 0.653063, 0.529623, 0.549308, 0.436924, 0.339168, 0.349426, 0.335645, 0.346032, 0.349426, 0.346032, 0.324872, 0.4292, 0.461924, 0.356642, 0.321458, 0.222385, 0.196879, 0.209395, 0.284882, 0.321458, 0.21291, 0.200174, 0.200174, 0.257454, 0.26085, 0.346032, 0.243554, 0.257454, 0.161087, 0.102787, 0.106997, 0.116183, 0.083462, 0.05306, 0.076542, 0.059222, 0.088832, 0.081712, 0.054297, 0.037156, 0.031287, 0.0704], '')</t>
  </si>
  <si>
    <t>[25, 26, 27, 28, 29, 30, 31, 32, 33, 34, 35, 36, 37, 38, 39, 43, 44, 45, 103, 104, 106, 107, 139, 142, 143, 144, 145, 146, 147, 150, 151, 152]</t>
  </si>
  <si>
    <t xml:space="preserve">F5S356|F5S356_9ENTR 3-oxoacyl-(Acyl carrier protein) synthase I OS=Enterobacter hormaechei ATCC 49162 </t>
  </si>
  <si>
    <t>([0.014586, 0.016826, 0.01204, 0.017797, 0.028107, 0.040537, 0.043307, 0.066181, 0.094817, 0.064632, 0.067594, 0.073402, 0.142424, 0.155435, 0.155435, 0.134866, 0.161087, 0.164327, 0.142424, 0.206376, 0.278302, 0.225814, 0.257454, 0.352862, 0.352862, 0.311707, 0.311707, 0.25406, 0.164327, 0.161087, 0.25031, 0.179055, 0.239899, 0.247041, 0.295083, 0.318242, 0.264545, 0.268042, 0.335645, 0.298791, 0.281712, 0.281712, 0.335645, 0.25406, 0.281712, 0.31487, 0.278302, 0.311707, 0.422041, 0.5017, 0.384043, 0.384043, 0.458154, 0.42561, 0.408655, 0.436924, 0.505461, 0.622677, 0.63748, 0.648219, 0.626927, 0.5017, 0.414856, 0.366687, 0.418646, 0.298791, 0.232838, 0.311707, 0.18812, 0.170161, 0.200174, 0.268042, 0.203355, 0.247041, 0.209395, 0.182256, 0.11371, 0.094817, 0.088832, 0.054297, 0.049374, 0.083462, 0.147574, 0.216401, 0.185198, 0.185198, 0.200174, 0.167087, 0.100716, 0.167087, 0.179055, 0.147574, 0.185198, 0.247041, 0.229226, 0.185198, 0.229226, 0.339168, 0.370445, 0.387226, 0.472492, 0.384043, 0.321458, 0.301917, 0.301917, 0.339168, 0.380708, 0.461924, 0.534167, 0.666105, 0.666105, 0.648219, 0.666105, 0.666105, 0.545602, 0.557691, 0.549308, 0.570702, 0.562014, 0.575842, 0.575842, 0.465241, 0.56648, 0.675549, 0.720929, 0.724957, 0.754692, 0.604312, 0.490133, 0.461924, 0.440853, 0.349426, 0.275179, 0.236433, 0.15284, 0.25406, 0.239899, 0.36309, 0.301917, 0.206376, 0.206376, 0.122885, 0.185198, 0.194234, 0.155435, 0.086953, 0.086953, 0.088832, 0.155435, 0.200174, 0.225814, 0.200174, 0.206376, 0.200174, 0.225814, 0.30533, 0.288399, 0.288399, 0.179055, 0.132295, 0.219301, 0.182256, 0.264545, 0.18812, 0.129801, 0.164327, 0.173081, 0.147574, 0.094817, 0.064632, 0.078022, 0.078022, 0.078022, 0.137348, 0.206376, 0.142424, 0.142424, 0.142424, 0.120615, 0.21291, 0.239899, 0.229226, 0.26085, 0.170161, 0.25031, 0.311707, 0.219301, 0.301917, 0.332115, 0.318242, 0.377384, 0.41194, 0.422041, 0.370445, 0.284882, 0.30533, 0.418646, 0.321458, 0.321458, 0.352862, 0.328603, 0.390993, 0.380708, 0.380708, 0.394753, 0.390993, 0.311707, 0.390993, 0.390993, 0.36309, 0.4292, 0.401658, 0.284882, 0.243554, 0.26085, 0.257454, 0.243554, 0.21291, 0.332115, 0.36309, 0.36309, 0.377384, 0.288399, 0.257454, 0.179055, 0.173081, 0.167087, 0.209395, 0.209395, 0.209395, 0.236433, 0.264545, 0.308712, 0.356642, 0.301917, 0.366687, 0.359901, 0.349426, 0.31487, 0.324872, 0.298791, 0.332115, 0.324872, 0.41194, 0.468512, 0.56648, 0.642678, 0.525368, 0.56648, 0.534167, 0.41194, 0.422041, 0.444081, 0.398279, 0.349426, 0.450668, 0.472492, 0.534167, 0.538167, 0.534167, 0.505461, 0.468512, 0.40511, 0.401658, 0.339168, 0.318242, 0.225814, 0.173081, 0.268042, 0.191378, 0.222385, 0.311707, 0.311707, 0.264545, 0.301917, 0.414856, 0.321458, 0.311707, 0.356642, 0.356642, 0.30533, 0.318242, 0.318242, 0.366687, 0.291804, 0.268042, 0.268042, 0.374039, 0.384043, 0.268042, 0.346032, 0.356642, 0.359901, 0.288399, 0.352862, 0.271506, 0.236433, 0.31487, 0.311707, 0.295083, 0.298791, 0.30533, 0.288399, 0.318242, 0.308712, 0.374039, 0.380708, 0.377384, 0.332115, 0.380708, 0.486429, 0.390993, 0.384043, 0.408655, 0.444081, 0.377384, 0.374039, 0.374039, 0.278302, 0.196879, 0.127496, 0.076542, 0.127496, 0.127496, 0.137348, 0.083462, 0.098513, 0.100716, 0.122885, 0.170161, 0.21291, 0.225814, 0.21291, 0.203355, 0.185198, 0.134866, 0.132295, 0.229226, 0.243554, 0.352862, 0.436924, 0.440853, 0.570702, 0.570702, 0.444081, 0.4292, 0.42561, 0.308712, 0.390993, 0.374039, 0.335645, 0.288399, 0.308712, 0.332115, 0.339168, 0.332115, 0.461924, 0.42561, 0.301917, 0.209395, 0.194234, 0.200174, 0.278302, 0.142424, 0.118441, 0.118441, 0.118441, 0.185198, 0.278302, 0.288399, 0.243554, 0.243554, 0.196879, 0.109221, 0.109221, 0.109221, 0.111485, 0.074921, 0.088832, 0.127496, 0.173081, 0.147574, 0.106997, 0.083462, 0.161087, 0.161087, 0.298791, 0.25031], '')</t>
  </si>
  <si>
    <t>[49, 56, 57, 58, 59, 60, 61, 108, 109, 110, 111, 112, 113, 114, 115, 116, 117, 118, 119, 120, 122, 123, 124, 125, 126, 127, 245, 246, 247, 248, 249, 257, 258, 259, 260, 342, 343]</t>
  </si>
  <si>
    <t xml:space="preserve">F5S357|F5S357_9ENTR 3-hydroxylacyl-(Acyl carrier protein) dehydratase OS=Enterobacter hormaechei ATCC 49162 </t>
  </si>
  <si>
    <t>([0.137348, 0.167087, 0.225814, 0.275179, 0.349426, 0.318242, 0.243554, 0.182256, 0.132295, 0.17593, 0.196879, 0.182256, 0.206376, 0.311707, 0.324872, 0.301917, 0.281712, 0.295083, 0.278302, 0.352862, 0.374039, 0.25406, 0.257454, 0.182256, 0.182256, 0.109221, 0.144935, 0.225814, 0.30533, 0.387226, 0.301917, 0.222385, 0.26085, 0.271506, 0.170161, 0.161087, 0.164327, 0.134866, 0.132295, 0.139895, 0.170161, 0.155435, 0.271506, 0.278302, 0.247041, 0.144935, 0.17593, 0.111485, 0.118441, 0.074921, 0.060549, 0.074921, 0.129801, 0.158265, 0.092881, 0.170161, 0.185198, 0.10481, 0.120615, 0.127496, 0.071867, 0.066181, 0.106997, 0.069024, 0.073402, 0.125101, 0.216401, 0.167087, 0.275179, 0.247041, 0.239899, 0.25031, 0.200174, 0.191378, 0.155435, 0.155435, 0.100716, 0.144935, 0.203355, 0.200174, 0.200174, 0.216401, 0.167087, 0.106997, 0.142424, 0.11371, 0.120615, 0.116183, 0.096677, 0.067594, 0.058088, 0.100716, 0.116183, 0.179055, 0.118441, 0.147574, 0.129801, 0.196879, 0.125101, 0.164327, 0.164327, 0.092881, 0.120615, 0.173081, 0.268042, 0.268042, 0.288399, 0.182256, 0.18812, 0.288399, 0.209395, 0.257454, 0.170161, 0.15008, 0.092881, 0.15008, 0.125101, 0.203355, 0.206376, 0.26085, 0.236433, 0.164327, 0.21291, 0.25031, 0.243554, 0.225814, 0.158265, 0.173081, 0.281712, 0.17593, 0.185198, 0.321458, 0.298791, 0.41194, 0.461924, 0.58069, 0.476583, 0.51388, 0.509769, 0.414856, 0.342579, 0.352862, 0.444081, 0.472492, 0.472492, 0.509769, 0.509769, 0.575842, 0.549308, 0.529623, 0.690604, 0.661982, 0.58069, 0.575842, 0.509769, 0.447574, 0.374039], '')</t>
  </si>
  <si>
    <t>[135, 137, 138, 145, 146, 147, 148, 149, 150, 151, 152, 153, 154]</t>
  </si>
  <si>
    <t xml:space="preserve">F5S358|F5S358_9ENTR 3-oxoacyl-[acyl-carrier-protein] reductase OS=Enterobacter hormaechei ATCC 49162 </t>
  </si>
  <si>
    <t>([0.229226, 0.275179, 0.179055, 0.21291, 0.243554, 0.236433, 0.167087, 0.167087, 0.118441, 0.15008, 0.111485, 0.11371, 0.096677, 0.10481, 0.144935, 0.125101, 0.179055, 0.122885, 0.122885, 0.098513, 0.100716, 0.059222, 0.060549, 0.102787, 0.109221, 0.125101, 0.122885, 0.18812, 0.18812, 0.281712, 0.288399, 0.380708, 0.321458, 0.374039, 0.328603, 0.247041, 0.291804, 0.284882, 0.318242, 0.318242, 0.380708, 0.346032, 0.436924, 0.433034, 0.349426, 0.25406, 0.243554, 0.17593, 0.18812, 0.158265, 0.147574, 0.139895, 0.137348, 0.232838, 0.222385, 0.18812, 0.271506, 0.342579, 0.278302, 0.222385, 0.243554, 0.257454, 0.308712, 0.222385, 0.191378, 0.284882, 0.377384, 0.366687, 0.436924, 0.342579, 0.318242, 0.318242, 0.247041, 0.182256, 0.164327, 0.161087, 0.194234, 0.18812, 0.11371, 0.167087, 0.25031, 0.239899, 0.222385, 0.17593, 0.164327, 0.222385, 0.185198, 0.11371, 0.11371, 0.144935, 0.236433, 0.335645, 0.257454, 0.332115, 0.398279, 0.332115, 0.239899, 0.281712, 0.291804, 0.384043, 0.295083, 0.301917, 0.295083, 0.200174, 0.147574, 0.247041, 0.155435, 0.118441, 0.191378, 0.222385, 0.15008, 0.081712, 0.058088, 0.116183, 0.083462, 0.049374, 0.071867, 0.125101, 0.122885, 0.118441, 0.109221, 0.170161, 0.161087, 0.102787, 0.109221, 0.18812, 0.11371, 0.161087, 0.239899, 0.173081, 0.144935, 0.206376, 0.203355, 0.203355, 0.167087, 0.216401, 0.30533, 0.301917, 0.308712, 0.239899, 0.25406, 0.164327, 0.167087, 0.137348, 0.17593, 0.25406, 0.21291, 0.295083, 0.209395, 0.137348, 0.18812, 0.155435, 0.164327, 0.247041, 0.25406, 0.179055, 0.142424, 0.142424, 0.167087, 0.094817, 0.11371, 0.106997, 0.18812, 0.185198, 0.139895, 0.173081, 0.122885, 0.155435, 0.111485, 0.109221, 0.142424, 0.170161, 0.196879, 0.122885, 0.074921, 0.100716, 0.164327, 0.191378, 0.147574, 0.076542, 0.144935, 0.134866, 0.144935, 0.15008, 0.122885, 0.164327, 0.098513, 0.15008, 0.116183, 0.137348, 0.167087, 0.203355, 0.134866, 0.081712, 0.155435, 0.185198, 0.18812, 0.194234, 0.15284, 0.18812, 0.288399, 0.222385, 0.295083, 0.30533, 0.222385, 0.222385, 0.25406, 0.25406, 0.206376, 0.247041, 0.185198, 0.15284, 0.118441, 0.158265, 0.25406, 0.222385, 0.236433, 0.216401, 0.122885, 0.11371, 0.122885, 0.120615, 0.161087, 0.098513, 0.047319, 0.074921, 0.05306, 0.059222, 0.094817, 0.11371, 0.081712, 0.092881, 0.127496, 0.144935, 0.118441, 0.085092, 0.06312, 0.064632, 0.049374, 0.092881, 0.132295, 0.088832], '')</t>
  </si>
  <si>
    <t xml:space="preserve">F5S359|F5S359_9ENTR 3-oxoacyl-[acyl-carrier-protein] synthase II OS=Enterobacter hormaechei ATCC 49162 </t>
  </si>
  <si>
    <t>([0.222385, 0.268042, 0.209395, 0.257454, 0.25031, 0.164327, 0.194234, 0.247041, 0.281712, 0.203355, 0.264545, 0.311707, 0.219301, 0.222385, 0.222385, 0.284882, 0.268042, 0.356642, 0.349426, 0.264545, 0.321458, 0.335645, 0.308712, 0.311707, 0.308712, 0.339168, 0.398279, 0.401658, 0.401658, 0.291804, 0.401658, 0.339168, 0.243554, 0.335645, 0.339168, 0.264545, 0.278302, 0.356642, 0.284882, 0.21291, 0.275179, 0.222385, 0.247041, 0.194234, 0.268042, 0.271506, 0.173081, 0.21291, 0.142424, 0.15284, 0.216401, 0.206376, 0.15284, 0.236433, 0.232838, 0.229226, 0.30533, 0.216401, 0.216401, 0.26085, 0.295083, 0.321458, 0.356642, 0.264545, 0.346032, 0.247041, 0.173081, 0.264545, 0.264545, 0.342579, 0.281712, 0.31487, 0.332115, 0.346032, 0.311707, 0.232838, 0.257454, 0.264545, 0.311707, 0.30533, 0.257454, 0.216401, 0.225814, 0.229226, 0.257454, 0.203355, 0.203355, 0.281712, 0.291804, 0.288399, 0.295083, 0.328603, 0.321458, 0.222385, 0.271506, 0.206376, 0.284882, 0.26085, 0.247041, 0.281712, 0.281712, 0.356642, 0.440853, 0.4292, 0.454136, 0.42561, 0.483068, 0.604312, 0.480142, 0.440853, 0.436924, 0.390993, 0.311707, 0.31487, 0.418646, 0.444081, 0.549308, 0.553315, 0.557691, 0.575842, 0.480142, 0.483068, 0.486429, 0.486429, 0.494003, 0.366687, 0.366687, 0.380708, 0.321458, 0.384043, 0.447574, 0.454136, 0.497853, 0.59014, 0.549308, 0.458154, 0.476583, 0.476583, 0.472492, 0.394753, 0.288399, 0.271506, 0.268042, 0.196879, 0.196879, 0.194234, 0.284882, 0.284882, 0.196879, 0.264545, 0.30533, 0.271506, 0.264545, 0.229226, 0.15284, 0.182256, 0.236433, 0.222385, 0.216401, 0.225814, 0.271506, 0.284882, 0.380708, 0.295083, 0.339168, 0.25406, 0.278302, 0.247041, 0.225814, 0.311707, 0.281712, 0.278302, 0.191378, 0.203355, 0.232838, 0.257454, 0.219301, 0.170161, 0.147574, 0.147574, 0.139895, 0.139895, 0.229226, 0.257454, 0.271506, 0.21291, 0.328603, 0.301917, 0.356642, 0.401658, 0.366687, 0.308712, 0.21291, 0.31487, 0.311707, 0.236433, 0.203355, 0.209395, 0.271506, 0.298791, 0.311707, 0.31487, 0.356642, 0.342579, 0.291804, 0.394753, 0.480142, 0.447574, 0.454136, 0.461924, 0.490133, 0.56648, 0.521092, 0.661982, 0.562014, 0.570702, 0.680603, 0.808535, 0.834292, 0.745909, 0.671169, 0.553315, 0.545602, 0.56648, 0.545602, 0.541878, 0.5017, 0.517562, 0.4292, 0.366687, 0.25406, 0.281712, 0.216401, 0.229226, 0.232838, 0.295083, 0.25031, 0.247041, 0.200174, 0.200174, 0.275179, 0.301917, 0.380708, 0.301917, 0.18812, 0.18812, 0.239899, 0.167087, 0.118441, 0.17593, 0.144935, 0.182256, 0.167087, 0.200174, 0.18812, 0.18812, 0.158265, 0.161087, 0.161087, 0.125101, 0.127496, 0.137348, 0.191378, 0.196879, 0.278302, 0.394753, 0.398279, 0.335645, 0.4292, 0.4292, 0.335645, 0.394753, 0.454136, 0.461924, 0.450668, 0.468512, 0.42561, 0.418646, 0.422041, 0.418646, 0.422041, 0.414856, 0.440853, 0.418646, 0.418646, 0.339168, 0.31487, 0.219301, 0.182256, 0.170161, 0.194234, 0.288399, 0.324872, 0.301917, 0.26085, 0.264545, 0.352862, 0.384043, 0.418646, 0.461924, 0.380708, 0.4292, 0.454136, 0.414856, 0.414856, 0.370445, 0.454136, 0.422041, 0.483068, 0.483068, 0.380708, 0.408655, 0.422041, 0.42561, 0.352862, 0.418646, 0.328603, 0.31487, 0.311707, 0.222385, 0.206376, 0.281712, 0.216401, 0.116183, 0.116183, 0.106997, 0.129801, 0.076542, 0.090864, 0.090864, 0.083462, 0.147574, 0.125101, 0.069024, 0.079919, 0.098513, 0.047319, 0.046336, 0.046336, 0.027463, 0.047319, 0.038042, 0.030003, 0.055536, 0.120615, 0.120615, 0.071867, 0.036378, 0.064632, 0.079919, 0.100716, 0.106997, 0.111485, 0.081712, 0.134866, 0.127496, 0.179055, 0.271506, 0.377384, 0.394753, 0.387226, 0.390993, 0.398279, 0.352862, 0.36309, 0.239899, 0.167087, 0.203355, 0.301917, 0.321458, 0.291804, 0.291804, 0.408655, 0.31487, 0.41194, 0.321458, 0.335645, 0.203355, 0.125101, 0.118441, 0.106997, 0.182256, 0.18812, 0.127496, 0.170161, 0.086953, 0.15284, 0.222385, 0.18812, 0.194234, 0.17593, 0.170161, 0.109221, 0.055536, 0.056825, 0.049374, 0.085092, 0.03976, 0.06184, 0.083462, 0.059222, 0.047319, 0.033407, 0.022667, 0.038042, 0.035586, 0.069024, 0.047319, 0.030611], '')</t>
  </si>
  <si>
    <t>[107, 116, 117, 118, 119, 133, 134, 211, 212, 213, 214, 215, 216, 217, 218, 219, 220, 221, 222, 223, 224, 225, 226, 227]</t>
  </si>
  <si>
    <t xml:space="preserve">F5S360|F5S360_9ENTR 4'-phosphopantetheinyl transferase AcpT OS=Enterobacter hormaechei ATCC 49162 </t>
  </si>
  <si>
    <t>([0.041405, 0.024826, 0.037156, 0.040537, 0.066181, 0.11371, 0.076542, 0.081712, 0.100716, 0.129801, 0.096677, 0.100716, 0.182256, 0.161087, 0.232838, 0.321458, 0.422041, 0.422041, 0.398279, 0.483068, 0.486429, 0.450668, 0.541878, 0.436924, 0.384043, 0.346032, 0.318242, 0.394753, 0.4292, 0.349426, 0.26085, 0.318242, 0.332115, 0.324872, 0.247041, 0.271506, 0.271506, 0.25031, 0.278302, 0.219301, 0.257454, 0.275179, 0.216401, 0.147574, 0.15008, 0.225814, 0.271506, 0.278302, 0.291804, 0.278302, 0.390993, 0.450668, 0.370445, 0.356642, 0.359901, 0.450668, 0.454136, 0.454136, 0.370445, 0.247041, 0.225814, 0.206376, 0.122885, 0.18812, 0.268042, 0.359901, 0.356642, 0.352862, 0.356642, 0.268042, 0.247041, 0.142424, 0.102787, 0.15284, 0.167087, 0.170161, 0.182256, 0.185198, 0.173081, 0.191378, 0.288399, 0.321458, 0.324872, 0.324872, 0.349426, 0.284882, 0.203355, 0.196879, 0.21291, 0.194234, 0.298791, 0.332115, 0.321458, 0.414856, 0.422041, 0.346032, 0.30533, 0.298791, 0.268042, 0.191378, 0.158265, 0.15008, 0.139895, 0.134866, 0.225814, 0.206376, 0.284882, 0.390993, 0.311707, 0.301917, 0.298791, 0.298791, 0.26085, 0.384043, 0.394753, 0.440853, 0.538167, 0.472492, 0.458154, 0.458154, 0.41194, 0.422041, 0.418646, 0.414856, 0.31487, 0.301917, 0.295083, 0.275179, 0.275179, 0.332115, 0.229226, 0.179055, 0.155435, 0.185198, 0.15284, 0.142424, 0.132295, 0.122885, 0.164327, 0.102787, 0.125101, 0.142424, 0.164327, 0.167087, 0.167087, 0.271506, 0.257454, 0.271506, 0.25406, 0.239899, 0.26085, 0.257454, 0.349426, 0.291804, 0.275179, 0.291804, 0.203355, 0.18812, 0.109221, 0.129801, 0.200174, 0.125101, 0.185198, 0.170161, 0.15284, 0.170161, 0.109221, 0.118441, 0.134866, 0.158265, 0.179055, 0.10481, 0.173081, 0.092881, 0.139895, 0.125101, 0.129801, 0.194234, 0.147574, 0.239899, 0.15284, 0.15008, 0.232838, 0.161087, 0.229226, 0.225814, 0.268042, 0.311707, 0.281712, 0.219301, 0.182256, 0.122885, 0.206376, 0.164327, 0.243554, 0.194234, 0.191378], '')</t>
  </si>
  <si>
    <t>[22, 116]</t>
  </si>
  <si>
    <t xml:space="preserve">F5S361|F5S361_9ENTR Phenolic acid decarboxylase OS=Enterobacter hormaechei ATCC 49162 </t>
  </si>
  <si>
    <t>([0.243554, 0.11371, 0.085092, 0.11371, 0.137348, 0.155435, 0.10481, 0.085092, 0.056825, 0.073402, 0.051831, 0.076542, 0.076542, 0.074921, 0.076542, 0.079919, 0.046336, 0.054297, 0.031287, 0.031287, 0.022667, 0.022667, 0.048328, 0.079919, 0.086953, 0.090864, 0.058088, 0.10481, 0.086953, 0.144935, 0.086953, 0.139895, 0.132295, 0.122885, 0.074921, 0.100716, 0.092881, 0.164327, 0.15008, 0.137348, 0.155435, 0.203355, 0.216401, 0.216401, 0.209395, 0.170161, 0.10481, 0.106997, 0.0704, 0.120615, 0.083462, 0.137348, 0.158265, 0.158265, 0.102787, 0.100716, 0.137348, 0.086953, 0.078022, 0.042364, 0.083462, 0.132295, 0.155435, 0.15008, 0.142424, 0.134866, 0.167087, 0.191378, 0.26085, 0.239899, 0.170161, 0.170161, 0.182256, 0.10481, 0.106997, 0.17593, 0.25406, 0.182256, 0.161087, 0.155435, 0.247041, 0.247041, 0.155435, 0.073402, 0.035586, 0.042364, 0.040537, 0.021381, 0.021381, 0.017138, 0.028695, 0.050641, 0.085092, 0.090864, 0.139895, 0.144935, 0.096677, 0.060549, 0.049374, 0.10481, 0.116183, 0.125101, 0.116183, 0.116183, 0.222385, 0.247041, 0.179055, 0.18812, 0.281712, 0.25406, 0.298791, 0.298791, 0.257454, 0.232838, 0.236433, 0.21291, 0.137348, 0.21291, 0.298791, 0.42561, 0.356642, 0.268042, 0.268042, 0.295083, 0.268042, 0.216401, 0.30533, 0.271506, 0.268042, 0.173081, 0.194234, 0.196879, 0.196879, 0.15284, 0.155435, 0.116183, 0.144935, 0.229226, 0.216401, 0.206376, 0.139895, 0.127496, 0.200174, 0.122885, 0.092881, 0.142424, 0.161087, 0.17593, 0.173081, 0.191378, 0.264545, 0.332115, 0.229226, 0.239899, 0.342579, 0.349426, 0.301917, 0.281712, 0.247041, 0.206376, 0.18812, 0.225814, 0.295083, 0.25031, 0.342579, 0.359901, 0.384043, 0.36309], '')</t>
  </si>
  <si>
    <t xml:space="preserve">F5S362|F5S362_9ENTR LysR family transcriptional regulator OS=Enterobacter hormaechei ATCC 49162 </t>
  </si>
  <si>
    <t>([0.17593, 0.100716, 0.15284, 0.194234, 0.142424, 0.083462, 0.118441, 0.116183, 0.142424, 0.164327, 0.100716, 0.102787, 0.096677, 0.079919, 0.06184, 0.06312, 0.116183, 0.111485, 0.111485, 0.203355, 0.229226, 0.318242, 0.401658, 0.384043, 0.311707, 0.380708, 0.390993, 0.394753, 0.342579, 0.339168, 0.257454, 0.295083, 0.332115, 0.346032, 0.377384, 0.324872, 0.31487, 0.232838, 0.196879, 0.125101, 0.076542, 0.06312, 0.066181, 0.071867, 0.073402, 0.11371, 0.11371, 0.155435, 0.096677, 0.098513, 0.10481, 0.196879, 0.247041, 0.243554, 0.243554, 0.164327, 0.164327, 0.100716, 0.161087, 0.191378, 0.203355, 0.281712, 0.349426, 0.257454, 0.164327, 0.161087, 0.139895, 0.071867, 0.071867, 0.06184, 0.066181, 0.0704, 0.059222, 0.069024, 0.056825, 0.043307, 0.078022, 0.076542, 0.127496, 0.116183, 0.11371, 0.137348, 0.134866, 0.116183, 0.179055, 0.167087, 0.17593, 0.132295, 0.196879, 0.161087, 0.257454, 0.328603, 0.216401, 0.118441, 0.144935, 0.167087, 0.191378, 0.179055, 0.182256, 0.102787, 0.088832, 0.048328, 0.036378, 0.037156, 0.037156, 0.019401, 0.037156, 0.037156, 0.038042, 0.026892, 0.05306, 0.051831, 0.055536, 0.106997, 0.134866, 0.109221, 0.066181, 0.0704, 0.079919, 0.086953, 0.098513, 0.127496, 0.216401, 0.298791, 0.295083, 0.295083, 0.418646, 0.380708, 0.281712, 0.380708, 0.486429, 0.468512, 0.4292, 0.433034, 0.349426, 0.380708, 0.311707, 0.308712, 0.308712, 0.288399, 0.352862, 0.454136, 0.447574, 0.335645, 0.346032, 0.356642, 0.257454, 0.247041, 0.295083, 0.271506, 0.17593, 0.132295, 0.132295, 0.088832, 0.088832, 0.069024, 0.056825, 0.073402, 0.083462, 0.066181, 0.069024, 0.0704, 0.055536, 0.050641, 0.11371, 0.06312, 0.030611, 0.045352, 0.025316, 0.024826, 0.05306, 0.111485, 0.081712, 0.081712, 0.155435, 0.158265, 0.225814, 0.21291, 0.236433, 0.339168, 0.25406, 0.288399, 0.284882, 0.219301, 0.225814, 0.120615, 0.167087, 0.284882, 0.311707, 0.408655, 0.42561, 0.42561, 0.321458, 0.40511, 0.422041, 0.418646, 0.408655, 0.465241, 0.562014, 0.444081, 0.414856, 0.422041, 0.387226, 0.401658, 0.40511, 0.408655, 0.483068, 0.486429, 0.377384, 0.398279, 0.36309, 0.268042, 0.225814, 0.209395, 0.225814, 0.139895, 0.137348, 0.078022, 0.073402, 0.037156, 0.044297, 0.051831, 0.11371, 0.127496, 0.118441, 0.118441, 0.116183, 0.11371, 0.15284, 0.158265, 0.15284, 0.182256, 0.247041, 0.191378, 0.194234, 0.182256, 0.161087, 0.096677, 0.185198, 0.11371, 0.196879, 0.278302, 0.25406, 0.170161, 0.15008, 0.15008, 0.206376, 0.203355, 0.257454, 0.147574, 0.222385, 0.142424, 0.079919, 0.049374, 0.086953, 0.139895, 0.139895, 0.147574, 0.219301, 0.219301, 0.222385, 0.239899, 0.26085, 0.264545, 0.268042, 0.288399, 0.301917, 0.25031, 0.167087, 0.139895, 0.147574, 0.083462, 0.132295, 0.216401, 0.301917, 0.332115, 0.332115, 0.332115, 0.414856, 0.42561, 0.370445, 0.465241, 0.359901, 0.321458, 0.288399, 0.339168, 0.295083, 0.25406, 0.332115, 0.422041, 0.401658, 0.51388, 0.733139], '')</t>
  </si>
  <si>
    <t>[198, 291, 292]</t>
  </si>
  <si>
    <t xml:space="preserve">F5S363|F5S363_9ENTR Short chain dehydrogenase OS=Enterobacter hormaechei ATCC 49162 </t>
  </si>
  <si>
    <t>([0.05306, 0.036378, 0.059222, 0.060549, 0.083462, 0.11371, 0.139895, 0.164327, 0.11371, 0.134866, 0.086953, 0.090864, 0.05306, 0.081712, 0.071867, 0.122885, 0.069024, 0.056825, 0.066181, 0.102787, 0.122885, 0.164327, 0.247041, 0.17593, 0.129801, 0.086953, 0.090864, 0.090864, 0.090864, 0.15284, 0.088832, 0.173081, 0.200174, 0.216401, 0.26085, 0.257454, 0.257454, 0.25406, 0.288399, 0.236433, 0.155435, 0.161087, 0.196879, 0.125101, 0.125101, 0.229226, 0.295083, 0.21291, 0.219301, 0.158265, 0.161087, 0.216401, 0.173081, 0.106997, 0.132295, 0.134866, 0.081712, 0.081712, 0.116183, 0.116183, 0.15284, 0.229226, 0.161087, 0.167087, 0.247041, 0.229226, 0.125101, 0.127496, 0.127496, 0.100716, 0.15284, 0.158265, 0.129801, 0.167087, 0.164327, 0.125101, 0.074921, 0.137348, 0.147574, 0.147574, 0.142424, 0.074921, 0.042364, 0.066181, 0.06312, 0.059222, 0.111485, 0.100716, 0.055536, 0.086953, 0.111485, 0.116183, 0.120615, 0.194234, 0.18812, 0.196879, 0.30533, 0.377384, 0.275179, 0.185198, 0.219301, 0.229226, 0.332115, 0.356642, 0.318242, 0.311707, 0.30533, 0.219301, 0.328603, 0.339168, 0.339168, 0.332115, 0.288399, 0.194234, 0.11371, 0.132295, 0.200174, 0.15008, 0.102787, 0.173081, 0.25031, 0.239899, 0.155435, 0.144935, 0.206376, 0.185198, 0.132295, 0.071867, 0.06312, 0.06312, 0.10481, 0.118441, 0.116183, 0.11371, 0.125101, 0.203355, 0.106997, 0.129801, 0.132295, 0.200174, 0.158265, 0.098513, 0.102787, 0.098513, 0.098513, 0.064632, 0.100716, 0.144935, 0.243554, 0.298791, 0.30533, 0.222385, 0.206376, 0.137348, 0.137348, 0.191378, 0.179055, 0.185198, 0.134866, 0.155435, 0.076542, 0.066181, 0.092881, 0.088832, 0.15008, 0.147574, 0.147574, 0.147574, 0.102787, 0.106997, 0.127496, 0.083462, 0.083462, 0.100716, 0.158265, 0.21291, 0.216401, 0.179055, 0.257454, 0.301917, 0.301917, 0.301917, 0.335645, 0.339168, 0.301917, 0.26085, 0.26085, 0.339168, 0.352862, 0.332115, 0.339168, 0.342579, 0.414856, 0.5017, 0.468512, 0.468512, 0.352862, 0.36309, 0.414856, 0.332115, 0.288399, 0.288399, 0.36309, 0.284882, 0.25031, 0.25031, 0.298791, 0.311707, 0.30533, 0.318242, 0.40511, 0.387226, 0.31487, 0.219301, 0.229226, 0.236433, 0.206376, 0.25406, 0.243554, 0.173081, 0.271506, 0.324872, 0.257454, 0.257454, 0.377384, 0.40511, 0.377384, 0.30533, 0.203355, 0.142424, 0.078022, 0.079919, 0.06184, 0.098513, 0.132295, 0.129801, 0.100716, 0.127496, 0.155435, 0.147574, 0.173081, 0.132295, 0.073402, 0.116183, 0.096677, 0.098513, 0.122885, 0.170161, 0.170161, 0.194234, 0.271506, 0.352862, 0.268042, 0.243554, 0.209395, 0.219301, 0.191378, 0.200174, 0.164327, 0.132295, 0.10481, 0.106997, 0.109221, 0.17593], '')</t>
  </si>
  <si>
    <t xml:space="preserve">F5S364|F5S364_9ENTR HAD-superfamily hydrolase OS=Enterobacter hormaechei ATCC 49162 </t>
  </si>
  <si>
    <t>([0.144935, 0.185198, 0.216401, 0.247041, 0.185198, 0.120615, 0.142424, 0.111485, 0.060549, 0.078022, 0.044297, 0.060549, 0.059222, 0.055536, 0.040537, 0.073402, 0.088832, 0.086953, 0.083462, 0.100716, 0.073402, 0.049374, 0.060549, 0.028695, 0.018106, 0.025762, 0.021381, 0.018787, 0.014075, 0.026892, 0.026338, 0.056825, 0.028695, 0.015078, 0.012491, 0.0198, 0.019109, 0.01204, 0.009187, 0.009015, 0.008002, 0.010926, 0.011106, 0.011342, 0.021381, 0.021381, 0.021816, 0.028695, 0.023087, 0.048328, 0.048328, 0.048328, 0.028107, 0.055536, 0.116183, 0.139895, 0.15008, 0.092881, 0.15284, 0.225814, 0.170161, 0.132295, 0.096677, 0.158265, 0.137348, 0.069024, 0.0704, 0.071867, 0.111485, 0.11371, 0.116183, 0.125101, 0.127496, 0.120615, 0.0704, 0.0704, 0.071867, 0.0704, 0.098513, 0.10481, 0.081712, 0.060549, 0.059222, 0.111485, 0.111485, 0.060549, 0.067594, 0.122885, 0.118441, 0.071867, 0.086953, 0.083462, 0.092881, 0.100716, 0.170161, 0.18812, 0.122885, 0.100716, 0.064632, 0.066181, 0.067594, 0.086953, 0.116183, 0.196879, 0.182256, 0.182256, 0.247041, 0.352862, 0.278302, 0.284882, 0.284882, 0.232838, 0.232838, 0.179055, 0.167087, 0.191378, 0.225814, 0.232838, 0.200174, 0.185198, 0.219301, 0.232838, 0.137348, 0.167087, 0.158265, 0.164327, 0.106997, 0.122885, 0.0704, 0.10481, 0.064632, 0.066181, 0.11371, 0.118441, 0.142424, 0.094817, 0.083462, 0.067594, 0.11371, 0.158265, 0.232838, 0.225814, 0.137348, 0.225814, 0.25031, 0.247041, 0.170161, 0.247041, 0.247041, 0.335645, 0.346032, 0.335645, 0.418646, 0.328603, 0.30533, 0.30533, 0.380708, 0.31487, 0.352862, 0.346032, 0.264545, 0.275179, 0.275179, 0.298791, 0.203355, 0.206376, 0.21291, 0.219301, 0.225814, 0.206376, 0.129801, 0.125101, 0.132295, 0.134866, 0.185198, 0.132295, 0.125101, 0.129801, 0.179055, 0.196879, 0.200174, 0.281712, 0.278302, 0.284882, 0.264545, 0.284882, 0.26085, 0.236433, 0.288399, 0.288399, 0.311707, 0.433034, 0.436924, 0.4292, 0.436924, 0.468512, 0.461924, 0.472492, 0.472492, 0.5017, 0.5017, 0.505461, 0.5017, 0.497853, 0.5017, 0.59014, 0.728858, 0.653063, 0.685117, 0.716283, 0.694846, 0.680603, 0.622677, 0.59508, 0.724957, 0.712013, 0.685117, 0.856457, 0.837511, 0.827927], '')</t>
  </si>
  <si>
    <t>[199, 200, 201, 202, 204, 205, 206, 207, 208, 209, 210, 211, 212, 213, 214, 215, 216, 217, 218, 219]</t>
  </si>
  <si>
    <t xml:space="preserve">F5S365|F5S365_9ENTR Putative membrane-bound redox modulator Alx OS=Enterobacter hormaechei ATCC 49162 </t>
  </si>
  <si>
    <t>([0.000189, 0.000442, 0.000451, 0.000833, 0.001, 0.001232, 0.00155, 0.001335, 0.001743, 0.001318, 0.001778, 0.002435, 0.003512, 0.005086, 0.00558, 0.006894, 0.006988, 0.006988, 0.00777, 0.005683, 0.004431, 0.005623, 0.003963, 0.005011, 0.004431, 0.00407, 0.002881, 0.002057, 0.003109, 0.002117, 0.002138, 0.001481, 0.001383, 0.001288, 0.001172, 0.001649, 0.002327, 0.003276, 0.003607, 0.004611, 0.004247, 0.005503, 0.006194, 0.00777, 0.005799, 0.005249, 0.004646, 0.007555, 0.007495, 0.004483, 0.004513, 0.005503, 0.005503, 0.004483, 0.003821, 0.003177, 0.002581, 0.001533, 0.001211, 0.001778, 0.001069, 0.001142, 0.000575, 0.000391, 0.000468, 0.000713, 0.000983, 0.001344, 0.001481, 0.001722, 0.002529, 0.003607, 0.003431, 0.002705, 0.002482, 0.003014, 0.003804, 0.002976, 0.004135, 0.003405, 0.003671, 0.006194, 0.006795, 0.007259, 0.009728, 0.007422, 0.008156, 0.008723, 0.006894, 0.003997, 0.003864, 0.00359, 0.00292, 0.003607, 0.003997, 0.003701, 0.00316, 0.002194, 0.002078, 0.00243, 0.002606, 0.002606, 0.002512, 0.003366, 0.003298, 0.003366, 0.004247, 0.00407, 0.003079, 0.00316, 0.003461, 0.003246, 0.003924, 0.003821, 0.003212, 0.004431, 0.006142, 0.005011, 0.005683, 0.005799, 0.005872, 0.007555, 0.005011, 0.003298, 0.002529, 0.003341, 0.002396, 0.00246, 0.002512, 0.003276, 0.003298, 0.003461, 0.004736, 0.003512, 0.004483, 0.006701, 0.004689, 0.004208, 0.006142, 0.006142, 0.006701, 0.004388, 0.003864, 0.003864, 0.004577, 0.004513, 0.005086, 0.004976, 0.005223, 0.004431, 0.003555, 0.003997, 0.004577, 0.003431, 0.004611, 0.004577, 0.004483, 0.006701, 0.00962, 0.008895, 0.013265, 0.026892, 0.03976, 0.059222, 0.122885, 0.102787, 0.161087, 0.161087, 0.264545, 0.15284, 0.15284, 0.132295, 0.179055, 0.139895, 0.15284, 0.15284, 0.15284, 0.059222, 0.025762, 0.026892, 0.016826, 0.009294, 0.009483, 0.013613, 0.007877, 0.007495, 0.011106, 0.010926, 0.009401, 0.005992, 0.005872, 0.004775, 0.006988, 0.007091, 0.010372, 0.017447, 0.011106, 0.011903, 0.019401, 0.042364, 0.018787, 0.034068, 0.073402, 0.073402, 0.081712, 0.173081, 0.17593, 0.191378, 0.122885, 0.111485, 0.15284, 0.257454, 0.366687, 0.268042, 0.26085, 0.26085, 0.200174, 0.288399, 0.278302, 0.21291, 0.161087, 0.275179, 0.284882, 0.179055, 0.086953, 0.038858, 0.024393, 0.015344, 0.011669, 0.011903, 0.010509, 0.018106, 0.010509, 0.010372, 0.016826, 0.010926, 0.008804, 0.006245, 0.00558, 0.003607, 0.005086, 0.005799, 0.004388, 0.004388, 0.005249, 0.00515, 0.005086, 0.005378, 0.005378, 0.006078, 0.008075, 0.01204, 0.012491, 0.013016, 0.008525, 0.005734, 0.005378, 0.006421, 0.009015, 0.008624, 0.01204, 0.006894, 0.006078, 0.00558, 0.003757, 0.004208, 0.004247, 0.005992, 0.006988, 0.006421, 0.004611, 0.003053, 0.002194, 0.001383, 0.002078, 0.002512, 0.002512, 0.003512, 0.003671, 0.00292, 0.002503, 0.002327, 0.003512, 0.00283, 0.004358, 0.005992, 0.005223, 0.00558, 0.004247, 0.003014, 0.003053, 0.003079, 0.003109, 0.002581, 0.002761, 0.002336, 0.001623, 0.002366, 0.001602, 0.00155, 0.00155, 0.002396, 0.002623, 0.002705, 0.003924, 0.003701, 0.002349, 0.001778, 0.002435, 0.003177, 0.004315, 0.004135, 0.005932, 0.006078, 0.009483, 0.01078, 0.014315, 0.023534, 0.022667, 0.021381, 0.009977, 0.010672, 0.007091, 0.005623, 0.005318, 0.003864, 0.002662, 0.003671, 0.00359, 0.003555, 0.00243, 0.001597, 0.002035, 0.001808, 0.002078, 0.001649, 0.001159, 0.001249, 0.001434, 0.001481, 0.00231, 0.00389, 0.004431, 0.004921, 0.006194, 0.00515, 0.006039, 0.008002, 0.008002, 0.01204, 0.009187, 0.017447, 0.047319], '')</t>
  </si>
  <si>
    <t xml:space="preserve">F5S366|F5S366_9ENTR Major facilitator family transporter, anion:cation symporter OS=Enterobacter hormaechei ATCC 49162 </t>
  </si>
  <si>
    <t>([0.200174, 0.088832, 0.144935, 0.194234, 0.102787, 0.15284, 0.185198, 0.236433, 0.271506, 0.225814, 0.25031, 0.311707, 0.216401, 0.111485, 0.055536, 0.111485, 0.056825, 0.025762, 0.031287, 0.018787, 0.013437, 0.009977, 0.010926, 0.009977, 0.006482, 0.006421, 0.004611, 0.004513, 0.003079, 0.002078, 0.002581, 0.002581, 0.002555, 0.003461, 0.003431, 0.004736, 0.00389, 0.004689, 0.006482, 0.004247, 0.006482, 0.007315, 0.011518, 0.0198, 0.021381, 0.021381, 0.041405, 0.034884, 0.034068, 0.071867, 0.109221, 0.076542, 0.031287, 0.031287, 0.013613, 0.019109, 0.018787, 0.025762, 0.017447, 0.009977, 0.009294, 0.006701, 0.007091, 0.004736, 0.003053, 0.002057, 0.001872, 0.002078, 0.00231, 0.002482, 0.002435, 0.002881, 0.002349, 0.00316, 0.002529, 0.003997, 0.004611, 0.003671, 0.003701, 0.004483, 0.006482, 0.006795, 0.006194, 0.004976, 0.008002, 0.013613, 0.013613, 0.0198, 0.009977, 0.014586, 0.008075, 0.008156, 0.005932, 0.006374, 0.007177, 0.007091, 0.005872, 0.004689, 0.005318, 0.003757, 0.003341, 0.003431, 0.004921, 0.007315, 0.011903, 0.010221, 0.006795, 0.006533, 0.00558, 0.006039, 0.006039, 0.005623, 0.003924, 0.003607, 0.004689, 0.004208, 0.004431, 0.00558, 0.005932, 0.006795, 0.006482, 0.005623, 0.005932, 0.005683, 0.004247, 0.003246, 0.002349, 0.002327, 0.00243, 0.003555, 0.003405, 0.002435, 0.002662, 0.004208, 0.005932, 0.005872, 0.004611, 0.005249, 0.004414, 0.004976, 0.003671, 0.003963, 0.005378, 0.004835, 0.003298, 0.003555, 0.003555, 0.004388, 0.004577, 0.006988, 0.004689, 0.005872, 0.008723, 0.008002, 0.005086, 0.005223, 0.00515, 0.008276, 0.005872, 0.006421, 0.006482, 0.006482, 0.006482, 0.00515, 0.00515, 0.006567, 0.008276, 0.011518, 0.008895, 0.009096, 0.008409, 0.008525, 0.009728, 0.009294, 0.010221, 0.017447, 0.010131, 0.007091, 0.004483, 0.004513, 0.003405, 0.003555, 0.004899, 0.004899, 0.007495, 0.006795, 0.006374, 0.004414, 0.003246, 0.004414, 0.004736, 0.004247, 0.005249, 0.003821, 0.002555, 0.002761, 0.002057, 0.0028, 0.003997, 0.005799, 0.009096, 0.014315, 0.013437, 0.011106, 0.021381, 0.010509, 0.008156, 0.011669, 0.017138, 0.035586, 0.037156, 0.064632, 0.083462, 0.05306, 0.055536, 0.137348, 0.21291, 0.332115, 0.225814, 0.232838, 0.247041, 0.232838, 0.236433, 0.236433, 0.281712, 0.278302, 0.394753, 0.525368, 0.394753, 0.433034, 0.408655, 0.408655, 0.414856, 0.418646, 0.418646, 0.541878, 0.40511, 0.291804, 0.278302, 0.380708, 0.359901, 0.359901, 0.232838, 0.139895, 0.0704, 0.033407, 0.025316, 0.014075, 0.008624, 0.008409, 0.007259, 0.007495, 0.006533, 0.006245, 0.005992, 0.007555, 0.007422, 0.011342, 0.020165, 0.011669, 0.011669, 0.008804, 0.006039, 0.008409, 0.015078, 0.028695, 0.029376, 0.0198, 0.038042, 0.071867, 0.066181, 0.081712, 0.040537, 0.055536, 0.06312, 0.033407, 0.048328, 0.049374, 0.047319, 0.023963, 0.022306, 0.024826, 0.032017, 0.032677, 0.041405, 0.017447, 0.016826, 0.016826, 0.024826, 0.023534, 0.016257, 0.018415, 0.014075, 0.014586, 0.009865, 0.006701, 0.00962, 0.009096, 0.008723, 0.008525, 0.013613, 0.026338, 0.025316, 0.034884, 0.079919, 0.066181, 0.134866, 0.074921, 0.139895, 0.173081, 0.147574, 0.129801, 0.219301, 0.173081, 0.155435, 0.173081, 0.167087, 0.134866, 0.106997, 0.109221, 0.0704, 0.029376, 0.023087, 0.017797, 0.009401, 0.006619, 0.006533, 0.005086, 0.006701, 0.004899, 0.004689, 0.004646, 0.006482, 0.004577, 0.004921, 0.005086, 0.004414, 0.005992, 0.004835, 0.004611, 0.003461, 0.003177, 0.004431, 0.004414, 0.003555, 0.004976, 0.005249, 0.00543, 0.006795, 0.007645, 0.007177, 0.005503, 0.005503, 0.003963, 0.004835, 0.006078, 0.008525, 0.008723, 0.007259, 0.010509, 0.013437, 0.024393, 0.047319, 0.037156, 0.037156, 0.060549, 0.060549, 0.044297, 0.033407, 0.026338, 0.012491, 0.023534, 0.032677, 0.021816, 0.030611, 0.042364, 0.023534, 0.013437, 0.022306, 0.030003, 0.023534, 0.016021, 0.011342, 0.008624, 0.010372, 0.010221, 0.007877, 0.007877, 0.00777, 0.006245, 0.007422, 0.012491, 0.013265, 0.017138, 0.031287, 0.03976, 0.038858, 0.078022, 0.081712, 0.064632, 0.046336, 0.031287, 0.06312, 0.046336, 0.059222, 0.05306, 0.034884, 0.049374, 0.030003, 0.044297, 0.083462, 0.074921, 0.030611, 0.021816, 0.013437, 0.008895, 0.006795, 0.005623, 0.005378, 0.007555, 0.009096, 0.009294, 0.015694, 0.014315, 0.019401, 0.026338, 0.015694, 0.030003, 0.054297, 0.094817, 0.134866, 0.088832, 0.098513, 0.191378, 0.209395, 0.275179, 0.374039, 0.458154, 0.521092, 0.517562, 0.483068, 0.447574, 0.51388, 0.465241], '')</t>
  </si>
  <si>
    <t>[227, 235, 438, 439, 442]</t>
  </si>
  <si>
    <t xml:space="preserve">F5S367|F5S367_9ENTR IclR family transcriptional regulator OS=Enterobacter hormaechei ATCC 49162 </t>
  </si>
  <si>
    <t>([0.120615, 0.194234, 0.232838, 0.219301, 0.15008, 0.144935, 0.100716, 0.069024, 0.096677, 0.0704, 0.040537, 0.054297, 0.085092, 0.106997, 0.118441, 0.118441, 0.10481, 0.064632, 0.102787, 0.094817, 0.120615, 0.144935, 0.081712, 0.067594, 0.086953, 0.086953, 0.106997, 0.167087, 0.161087, 0.15284, 0.222385, 0.349426, 0.359901, 0.26085, 0.179055, 0.170161, 0.100716, 0.078022, 0.139895, 0.132295, 0.132295, 0.137348, 0.164327, 0.194234, 0.239899, 0.15008, 0.164327, 0.116183, 0.116183, 0.18812, 0.196879, 0.209395, 0.203355, 0.209395, 0.18812, 0.247041, 0.170161, 0.243554, 0.318242, 0.301917, 0.225814, 0.232838, 0.139895, 0.090864, 0.116183, 0.106997, 0.116183, 0.098513, 0.158265, 0.170161, 0.167087, 0.079919, 0.074921, 0.045352, 0.040537, 0.073402, 0.058088, 0.064632, 0.0704, 0.0704, 0.078022, 0.076542, 0.129801, 0.17593, 0.170161, 0.170161, 0.179055, 0.222385, 0.311707, 0.30533, 0.311707, 0.311707, 0.394753, 0.390993, 0.359901, 0.275179, 0.209395, 0.196879, 0.278302, 0.264545, 0.232838, 0.225814, 0.308712, 0.216401, 0.173081, 0.17593, 0.096677, 0.090864, 0.092881, 0.102787, 0.081712, 0.0704, 0.074921, 0.090864, 0.056825, 0.11371, 0.185198, 0.243554, 0.342579, 0.243554, 0.278302, 0.278302, 0.271506, 0.284882, 0.25406, 0.36309, 0.36309, 0.494003, 0.505461, 0.538167, 0.486429, 0.4292, 0.4292, 0.422041, 0.356642, 0.36309, 0.359901, 0.359901, 0.25406, 0.239899, 0.243554, 0.225814, 0.239899, 0.206376, 0.132295, 0.26085, 0.25031, 0.328603, 0.335645, 0.356642, 0.332115, 0.298791, 0.418646, 0.342579, 0.25406, 0.321458, 0.370445, 0.374039, 0.339168, 0.450668, 0.465241, 0.59508, 0.585406, 0.570702, 0.575842, 0.653063, 0.480142, 0.436924, 0.40511, 0.422041, 0.324872, 0.25031, 0.318242, 0.222385, 0.311707, 0.418646, 0.408655, 0.36309, 0.281712, 0.284882, 0.26085, 0.17593, 0.132295, 0.081712, 0.081712, 0.096677, 0.134866, 0.15284, 0.170161, 0.194234, 0.109221, 0.158265, 0.271506, 0.281712, 0.342579, 0.332115, 0.335645, 0.352862, 0.4292, 0.4292, 0.450668, 0.490133, 0.494003, 0.486429, 0.58069, 0.541878, 0.545602, 0.480142, 0.575842, 0.58069, 0.494003, 0.585406, 0.59917, 0.570702, 0.517562, 0.521092, 0.494003, 0.472492, 0.450668, 0.486429, 0.468512, 0.398279, 0.401658, 0.490133, 0.418646, 0.324872, 0.352862, 0.366687, 0.398279, 0.41194, 0.422041, 0.505461, 0.480142, 0.483068, 0.505461, 0.541878, 0.458154, 0.468512, 0.454136, 0.440853, 0.377384, 0.483068, 0.575842, 0.525368, 0.476583, 0.666105, 0.849326], '')</t>
  </si>
  <si>
    <t>[128, 129, 161, 162, 163, 164, 165, 204, 205, 206, 208, 209, 211, 212, 213, 214, 215, 231, 234, 235, 242, 243, 245, 246]</t>
  </si>
  <si>
    <t xml:space="preserve">F5S368|F5S368_9ENTR Demethylmenaquinone methyltransferase OS=Enterobacter hormaechei ATCC 49162 </t>
  </si>
  <si>
    <t>([0.447574, 0.494003, 0.40511, 0.468512, 0.5017, 0.418646, 0.447574, 0.476583, 0.521092, 0.549308, 0.483068, 0.538167, 0.545602, 0.545602, 0.505461, 0.505461, 0.398279, 0.40511, 0.450668, 0.51388, 0.408655, 0.321458, 0.281712, 0.36309, 0.271506, 0.232838, 0.301917, 0.30533, 0.301917, 0.275179, 0.271506, 0.26085, 0.257454, 0.243554, 0.284882, 0.225814, 0.203355, 0.328603, 0.239899, 0.239899, 0.301917, 0.40511, 0.450668, 0.450668, 0.370445, 0.408655, 0.440853, 0.476583, 0.436924, 0.36309, 0.374039, 0.301917, 0.40511, 0.324872, 0.339168, 0.36309, 0.454136, 0.472492, 0.450668, 0.447574, 0.447574, 0.321458, 0.318242, 0.324872, 0.321458, 0.349426, 0.346032, 0.281712, 0.216401, 0.257454, 0.356642, 0.346032, 0.433034, 0.339168, 0.324872, 0.25031, 0.155435, 0.173081, 0.158265, 0.147574, 0.216401, 0.264545, 0.271506, 0.268042, 0.225814, 0.225814, 0.185198, 0.144935, 0.200174, 0.25406, 0.158265, 0.109221, 0.092881, 0.086953, 0.137348, 0.17593, 0.247041, 0.284882, 0.271506, 0.271506, 0.185198, 0.161087, 0.144935, 0.139895, 0.078022, 0.069024, 0.092881, 0.144935, 0.18812, 0.132295, 0.122885, 0.209395, 0.209395, 0.257454, 0.257454, 0.167087, 0.196879, 0.18812, 0.216401, 0.222385, 0.142424, 0.257454, 0.222385, 0.137348, 0.18812, 0.247041, 0.335645, 0.236433, 0.25031, 0.31487, 0.31487, 0.308712, 0.324872, 0.366687, 0.352862, 0.346032, 0.335645, 0.370445, 0.366687, 0.374039, 0.295083, 0.398279, 0.374039, 0.476583, 0.483068, 0.517562, 0.450668, 0.422041, 0.505461, 0.461924, 0.4292, 0.433034, 0.447574, 0.380708, 0.370445, 0.384043, 0.298791, 0.324872, 0.225814, 0.196879, 0.206376, 0.182256, 0.185198, 0.17593, 0.100716, 0.118441, 0.079919, 0.079919, 0.120615, 0.122885, 0.155435, 0.167087, 0.167087, 0.167087, 0.167087, 0.120615, 0.064632, 0.090864, 0.109221, 0.132295, 0.155435, 0.142424, 0.219301, 0.134866, 0.15284, 0.216401, 0.301917, 0.374039, 0.468512, 0.433034, 0.346032, 0.30533, 0.25406, 0.232838, 0.225814, 0.278302, 0.339168, 0.440853, 0.384043, 0.422041, 0.490133, 0.505461, 0.42561, 0.346032, 0.444081, 0.436924, 0.401658, 0.30533, 0.298791, 0.295083, 0.264545, 0.349426, 0.346032, 0.295083, 0.384043, 0.394753, 0.374039, 0.390993, 0.387226, 0.390993, 0.370445, 0.311707, 0.275179, 0.339168, 0.422041, 0.380708, 0.335645, 0.346032, 0.450668, 0.418646], '')</t>
  </si>
  <si>
    <t>[4, 8, 9, 11, 12, 13, 14, 15, 19, 145, 148, 201]</t>
  </si>
  <si>
    <t xml:space="preserve">F5S369|F5S369_9ENTR D-3-phosphoglycerate dehydrogenase OS=Enterobacter hormaechei ATCC 49162 </t>
  </si>
  <si>
    <t>([0.18812, 0.125101, 0.185198, 0.11371, 0.111485, 0.155435, 0.194234, 0.18812, 0.147574, 0.185198, 0.173081, 0.132295, 0.122885, 0.134866, 0.0704, 0.074921, 0.074921, 0.074921, 0.0704, 0.086953, 0.079919, 0.081712, 0.129801, 0.142424, 0.222385, 0.275179, 0.271506, 0.271506, 0.219301, 0.222385, 0.216401, 0.173081, 0.185198, 0.196879, 0.191378, 0.30533, 0.301917, 0.40511, 0.408655, 0.468512, 0.408655, 0.324872, 0.257454, 0.25031, 0.134866, 0.129801, 0.120615, 0.06312, 0.06184, 0.083462, 0.125101, 0.069024, 0.092881, 0.15284, 0.116183, 0.088832, 0.10481, 0.079919, 0.036378, 0.059222, 0.046336, 0.045352, 0.078022, 0.118441, 0.120615, 0.194234, 0.196879, 0.191378, 0.191378, 0.196879, 0.170161, 0.100716, 0.179055, 0.222385, 0.243554, 0.243554, 0.243554, 0.182256, 0.182256, 0.271506, 0.275179, 0.25406, 0.31487, 0.247041, 0.25406, 0.247041, 0.216401, 0.25031, 0.25031, 0.311707, 0.311707, 0.346032, 0.40511, 0.359901, 0.284882, 0.216401, 0.268042, 0.30533, 0.346032, 0.291804, 0.257454, 0.167087, 0.170161, 0.129801, 0.155435, 0.098513, 0.081712, 0.098513, 0.079919, 0.055536, 0.045352, 0.043307, 0.031287, 0.041405, 0.051831, 0.079919, 0.059222, 0.05306, 0.056825, 0.05306, 0.051831, 0.037156, 0.067594, 0.116183, 0.15284, 0.182256, 0.268042, 0.298791, 0.298791, 0.206376, 0.288399, 0.268042, 0.275179, 0.356642, 0.301917, 0.308712, 0.216401, 0.298791, 0.206376, 0.122885, 0.122885, 0.125101, 0.18812, 0.15008, 0.090864, 0.106997, 0.102787, 0.102787, 0.069024, 0.056825, 0.109221, 0.066181, 0.109221, 0.111485, 0.094817, 0.06312, 0.059222, 0.081712, 0.090864, 0.10481, 0.125101, 0.109221, 0.10481, 0.11371, 0.161087, 0.161087, 0.139895, 0.139895, 0.139895, 0.158265, 0.216401, 0.200174, 0.26085, 0.182256, 0.191378, 0.222385, 0.298791, 0.311707, 0.352862, 0.25406, 0.346032, 0.418646, 0.36309, 0.374039, 0.36309, 0.332115, 0.390993, 0.433034, 0.370445, 0.275179, 0.311707, 0.194234, 0.200174, 0.134866, 0.236433, 0.139895, 0.139895, 0.173081, 0.170161, 0.17593, 0.26085, 0.25031, 0.200174, 0.194234, 0.284882, 0.25406, 0.26085, 0.298791, 0.206376, 0.264545, 0.268042, 0.194234, 0.275179, 0.275179, 0.366687, 0.30533, 0.301917, 0.219301, 0.158265, 0.158265, 0.15284, 0.127496, 0.116183, 0.142424, 0.219301, 0.139895, 0.100716, 0.100716, 0.106997, 0.18812, 0.161087, 0.167087, 0.164327, 0.167087, 0.137348, 0.079919, 0.096677, 0.167087, 0.239899, 0.30533, 0.21291, 0.21291, 0.243554, 0.206376, 0.182256, 0.122885, 0.196879, 0.284882, 0.173081, 0.164327, 0.144935, 0.191378, 0.301917, 0.30533, 0.301917, 0.30533, 0.418646, 0.422041, 0.321458, 0.232838, 0.243554, 0.328603, 0.268042, 0.278302, 0.321458, 0.295083, 0.291804, 0.194234, 0.194234, 0.332115, 0.332115, 0.243554, 0.219301, 0.18812, 0.206376, 0.203355, 0.203355, 0.15008, 0.147574, 0.147574, 0.147574, 0.134866, 0.106997, 0.144935, 0.139895, 0.092881, 0.109221, 0.144935, 0.219301, 0.229226, 0.127496, 0.078022, 0.137348, 0.100716, 0.059222, 0.088832, 0.06184, 0.076542, 0.098513, 0.096677, 0.132295, 0.21291, 0.155435, 0.185198, 0.219301, 0.191378, 0.225814, 0.232838, 0.243554, 0.21291, 0.170161, 0.25406, 0.342579, 0.295083, 0.366687], '')</t>
  </si>
  <si>
    <t xml:space="preserve">F5S370|F5S370_9ENTR Uncharacterized protein (Fragment) OS=Enterobacter hormaechei ATCC 49162 </t>
  </si>
  <si>
    <t>([0.490133, 0.414856, 0.458154, 0.374039, 0.332115, 0.332115, 0.352862, 0.380708, 0.408655, 0.436924, 0.450668, 0.450668, 0.450668, 0.447574, 0.440853, 0.436924, 0.444081, 0.42561, 0.476583, 0.557691, 0.476583, 0.408655, 0.461924, 0.450668, 0.521092, 0.505461, 0.529623, 0.480142, 0.465241, 0.468512, 0.444081, 0.4292, 0.40511, 0.41194, 0.394753, 0.377384, 0.356642, 0.308712, 0.311707, 0.271506], '')</t>
  </si>
  <si>
    <t>[19, 24, 25, 26]</t>
  </si>
  <si>
    <t xml:space="preserve">F5S371|F5S371_9ENTR Membrane-protein YhjW OS=Enterobacter hormaechei ATCC 49162 </t>
  </si>
  <si>
    <t>([0.000485, 0.000983, 0.001232, 0.001103, 0.000842, 0.000537, 0.000906, 0.001374, 0.001271, 0.001748, 0.002327, 0.001906, 0.001709, 0.00231, 0.00292, 0.002727, 0.004208, 0.003212, 0.004513, 0.007315, 0.011518, 0.006988, 0.004483, 0.004431, 0.005011, 0.005011, 0.008895, 0.006421, 0.00407, 0.005378, 0.004835, 0.003478, 0.003512, 0.004736, 0.004513, 0.00316, 0.003053, 0.002035, 0.001855, 0.001855, 0.001232, 0.000743, 0.001211, 0.001335, 0.000906, 0.001155, 0.001722, 0.001602, 0.002336, 0.002512, 0.002555, 0.001722, 0.001722, 0.00225, 0.002512, 0.001623, 0.001936, 0.002336, 0.002327, 0.002327, 0.002276, 0.002761, 0.003512, 0.00316, 0.004388, 0.004775, 0.003512, 0.002976, 0.003079, 0.001855, 0.002349, 0.002435, 0.002662, 0.003014, 0.00246, 0.002482, 0.002529, 0.003366, 0.00316, 0.003461, 0.004315, 0.004315, 0.003804, 0.003701, 0.004388, 0.004577, 0.006567, 0.006533, 0.008156, 0.005503, 0.008525, 0.010509, 0.010672, 0.01078, 0.01078, 0.019401, 0.020165, 0.038858, 0.017797, 0.018106, 0.021816, 0.015344, 0.016528, 0.014783, 0.011669, 0.011669, 0.008895, 0.006039, 0.006701, 0.007091, 0.007259, 0.004976, 0.003431, 0.002336, 0.002194, 0.002727, 0.00292, 0.003014, 0.002482, 0.003757, 0.003804, 0.004577, 0.004611, 0.003366, 0.004611, 0.006533, 0.004611, 0.00558, 0.008002, 0.01078, 0.00962, 0.016257, 0.034068, 0.03976, 0.079919, 0.164327, 0.111485, 0.079919, 0.047319, 0.043307, 0.023087, 0.024826, 0.019109, 0.035586, 0.036378, 0.020165, 0.013437, 0.013437, 0.010926, 0.01227, 0.008276, 0.008409, 0.006078, 0.005086, 0.007555, 0.007495, 0.007315, 0.009977, 0.011669, 0.017138, 0.015078, 0.029376, 0.055536, 0.056825, 0.059222, 0.109221, 0.127496, 0.196879, 0.25031, 0.318242, 0.288399, 0.295083, 0.291804, 0.387226, 0.377384, 0.291804, 0.257454, 0.264545, 0.25406, 0.167087, 0.102787, 0.200174, 0.179055, 0.191378, 0.139895, 0.083462, 0.081712, 0.102787, 0.056825, 0.078022, 0.037156, 0.022306, 0.032017, 0.018106, 0.015344, 0.022667, 0.027463, 0.036378, 0.037156, 0.037156, 0.067594, 0.120615, 0.069024, 0.0704, 0.06312, 0.0704, 0.0704, 0.078022, 0.116183, 0.185198, 0.185198, 0.264545, 0.243554, 0.281712, 0.291804, 0.332115, 0.295083, 0.359901, 0.321458, 0.318242, 0.321458, 0.243554, 0.243554, 0.318242, 0.324872, 0.236433, 0.257454, 0.288399, 0.173081, 0.10481, 0.059222, 0.059222, 0.067594, 0.134866, 0.134866, 0.209395, 0.122885, 0.155435, 0.129801, 0.120615, 0.116183, 0.071867, 0.074921, 0.0704, 0.037156, 0.03976, 0.071867, 0.111485, 0.158265, 0.26085, 0.356642, 0.440853, 0.366687, 0.321458, 0.328603, 0.346032, 0.339168, 0.450668, 0.36309, 0.308712, 0.324872, 0.239899, 0.31487, 0.394753, 0.30533, 0.394753, 0.311707, 0.321458, 0.31487, 0.281712, 0.281712, 0.247041, 0.179055, 0.247041, 0.200174, 0.194234, 0.120615, 0.096677, 0.046336, 0.051831, 0.074921, 0.100716, 0.161087, 0.158265, 0.137348, 0.209395, 0.219301, 0.30533, 0.324872, 0.332115, 0.36309, 0.359901, 0.291804, 0.36309, 0.384043, 0.472492, 0.483068, 0.505461, 0.440853, 0.525368, 0.529623, 0.450668, 0.42561, 0.440853, 0.366687, 0.394753, 0.295083, 0.284882, 0.271506, 0.243554, 0.167087, 0.094817, 0.079919, 0.096677, 0.10481, 0.094817, 0.096677, 0.069024, 0.050641, 0.049374, 0.034884, 0.049374, 0.083462, 0.086953, 0.06184, 0.079919, 0.083462, 0.158265, 0.10481, 0.090864, 0.051831, 0.081712, 0.158265, 0.191378, 0.158265, 0.147574, 0.127496, 0.125101, 0.182256, 0.284882, 0.401658, 0.490133, 0.486429, 0.468512, 0.483068, 0.465241, 0.505461, 0.505461, 0.450668, 0.458154, 0.408655, 0.414856, 0.41194, 0.41194, 0.359901, 0.454136, 0.468512, 0.497853, 0.40511, 0.374039, 0.384043, 0.374039, 0.398279, 0.401658, 0.401658, 0.387226, 0.454136, 0.370445, 0.288399, 0.268042, 0.268042, 0.342579, 0.42561, 0.42561, 0.414856, 0.454136, 0.444081, 0.342579, 0.342579, 0.335645, 0.25031, 0.25406, 0.25406, 0.147574, 0.15284, 0.155435, 0.164327, 0.090864, 0.118441, 0.179055, 0.134866, 0.200174, 0.222385, 0.232838, 0.164327, 0.118441, 0.120615, 0.071867, 0.132295, 0.132295, 0.219301, 0.232838, 0.219301, 0.216401, 0.318242, 0.328603, 0.25031, 0.170161, 0.284882, 0.284882, 0.196879, 0.311707, 0.324872, 0.298791, 0.206376, 0.206376, 0.185198, 0.137348, 0.216401, 0.203355, 0.122885, 0.073402, 0.11371, 0.116183, 0.083462, 0.046336, 0.045352, 0.079919, 0.081712, 0.076542, 0.094817, 0.155435, 0.15008, 0.122885, 0.078022, 0.092881, 0.092881, 0.096677, 0.118441, 0.098513, 0.100716, 0.17593, 0.239899, 0.25406, 0.247041, 0.225814, 0.31487, 0.318242, 0.308712, 0.394753, 0.394753, 0.31487, 0.318242, 0.31487, 0.342579, 0.440853, 0.5017, 0.59014, 0.604312, 0.59917, 0.666105, 0.690604, 0.699094, 0.720929, 0.56648, 0.570702, 0.59917, 0.613573, 0.545602, 0.461924, 0.408655, 0.308712, 0.339168, 0.332115, 0.342579, 0.342579, 0.232838, 0.161087, 0.173081, 0.25031, 0.298791, 0.284882, 0.26085, 0.222385, 0.206376, 0.275179, 0.179055, 0.206376, 0.18812, 0.161087, 0.225814, 0.278302, 0.387226, 0.401658, 0.414856, 0.328603, 0.328603, 0.356642, 0.458154, 0.447574, 0.440853, 0.418646, 0.352862, 0.366687, 0.318242, 0.236433, 0.281712, 0.380708, 0.328603, 0.288399, 0.359901, 0.288399, 0.203355, 0.191378, 0.139895, 0.134866, 0.196879, 0.222385, 0.295083, 0.271506, 0.268042, 0.191378, 0.200174, 0.271506, 0.268042, 0.356642, 0.458154, 0.349426, 0.268042, 0.346032, 0.318242, 0.342579, 0.42561, 0.51388, 0.521092, 0.642678, 0.63748, 0.613573, 0.553315, 0.557691, 0.545602, 0.534167, 0.626927, 0.59014, 0.553315, 0.517562, 0.476583, 0.433034, 0.59508, 0.767246], '')</t>
  </si>
  <si>
    <t>[297, 299, 300, 346, 347, 456, 457, 458, 459, 460, 461, 462, 463, 464, 465, 466, 467, 468, 533, 534, 535, 536, 537, 538, 539, 540, 541, 542, 543, 544, 545, 548, 549]</t>
  </si>
  <si>
    <t xml:space="preserve">F5S372|F5S372_9ENTR Long polar fimbrial minor protein LpfE OS=Enterobacter hormaechei ATCC 49162 </t>
  </si>
  <si>
    <t>([0.076542, 0.046336, 0.030611, 0.021381, 0.030611, 0.043307, 0.058088, 0.058088, 0.058088, 0.059222, 0.059222, 0.090864, 0.085092, 0.090864, 0.090864, 0.083462, 0.078022, 0.122885, 0.182256, 0.164327, 0.127496, 0.203355, 0.185198, 0.257454, 0.26085, 0.185198, 0.122885, 0.120615, 0.125101, 0.127496, 0.15284, 0.120615, 0.11371, 0.0704, 0.076542, 0.125101, 0.134866, 0.134866, 0.100716, 0.109221, 0.0704, 0.122885, 0.096677, 0.17593, 0.179055, 0.196879, 0.21291, 0.219301, 0.236433, 0.275179, 0.335645, 0.25406, 0.328603, 0.243554, 0.318242, 0.295083, 0.321458, 0.232838, 0.247041, 0.342579, 0.324872, 0.384043, 0.268042, 0.301917, 0.209395, 0.206376, 0.191378, 0.239899, 0.328603, 0.236433, 0.200174, 0.106997, 0.142424, 0.15008, 0.194234, 0.170161, 0.109221, 0.066181, 0.100716, 0.074921, 0.074921, 0.076542, 0.079919, 0.170161, 0.185198, 0.203355, 0.206376, 0.295083, 0.298791, 0.281712, 0.284882, 0.21291, 0.268042, 0.222385, 0.232838, 0.236433, 0.264545, 0.349426, 0.377384, 0.384043, 0.422041, 0.349426, 0.321458, 0.243554, 0.206376, 0.129801, 0.173081, 0.173081, 0.161087, 0.164327, 0.164327, 0.182256, 0.291804, 0.332115, 0.408655, 0.42561, 0.4292, 0.42561, 0.4292, 0.476583, 0.472492, 0.476583, 0.58069, 0.545602, 0.675549, 0.690604, 0.720929, 0.661982, 0.557691, 0.447574, 0.465241, 0.465241, 0.529623, 0.534167, 0.509769, 0.436924, 0.418646, 0.339168, 0.264545, 0.236433, 0.219301, 0.15284, 0.111485, 0.111485, 0.11371, 0.096677, 0.111485, 0.161087, 0.182256, 0.25406, 0.298791, 0.281712, 0.25406, 0.222385, 0.222385, 0.203355, 0.275179, 0.206376, 0.298791, 0.275179, 0.298791, 0.243554, 0.346032, 0.318242, 0.311707, 0.349426, 0.335645, 0.281712, 0.236433, 0.243554, 0.209395, 0.257454, 0.222385, 0.229226, 0.239899], '')</t>
  </si>
  <si>
    <t>[122, 123, 124, 125, 126, 127, 128, 132, 133, 134]</t>
  </si>
  <si>
    <t xml:space="preserve">F5S373|F5S373_9ENTR Long polar fimbrial operon protein LpfD OS=Enterobacter hormaechei ATCC 49162 </t>
  </si>
  <si>
    <t>([0.025316, 0.019109, 0.028695, 0.042364, 0.060549, 0.064632, 0.048328, 0.042364, 0.05306, 0.069024, 0.092881, 0.094817, 0.090864, 0.079919, 0.071867, 0.094817, 0.125101, 0.096677, 0.167087, 0.219301, 0.147574, 0.21291, 0.311707, 0.324872, 0.318242, 0.321458, 0.342579, 0.418646, 0.380708, 0.380708, 0.356642, 0.288399, 0.243554, 0.342579, 0.36309, 0.394753, 0.346032, 0.332115, 0.4292, 0.433034, 0.398279, 0.472492, 0.476583, 0.418646, 0.401658, 0.408655, 0.40511, 0.359901, 0.26085, 0.352862, 0.370445, 0.301917, 0.281712, 0.352862, 0.247041, 0.268042, 0.194234, 0.268042, 0.268042, 0.247041, 0.161087, 0.17593, 0.161087, 0.158265, 0.116183, 0.134866, 0.083462, 0.098513, 0.155435, 0.243554, 0.257454, 0.216401, 0.342579, 0.418646, 0.42561, 0.450668, 0.36309, 0.339168, 0.328603, 0.301917, 0.301917, 0.390993, 0.40511, 0.356642, 0.384043, 0.408655, 0.387226, 0.465241, 0.4292, 0.422041, 0.422041, 0.433034, 0.465241, 0.458154, 0.359901, 0.264545, 0.243554, 0.239899, 0.346032, 0.370445, 0.40511, 0.332115, 0.349426, 0.243554, 0.31487, 0.257454, 0.328603, 0.271506, 0.200174, 0.142424, 0.106997, 0.109221, 0.090864, 0.083462, 0.083462, 0.161087, 0.26085, 0.281712, 0.352862, 0.288399, 0.301917, 0.194234, 0.291804, 0.288399, 0.288399, 0.30533, 0.342579, 0.25031, 0.308712, 0.356642, 0.422041, 0.450668, 0.387226, 0.398279, 0.324872, 0.31487, 0.232838, 0.232838, 0.291804, 0.288399, 0.352862, 0.328603, 0.42561, 0.318242, 0.311707, 0.387226, 0.380708, 0.36309, 0.444081, 0.444081, 0.468512, 0.390993, 0.387226, 0.366687, 0.278302, 0.281712, 0.278302, 0.335645, 0.352862, 0.25031, 0.200174, 0.191378, 0.206376, 0.182256, 0.264545, 0.191378, 0.216401, 0.21291, 0.219301, 0.216401, 0.144935, 0.096677, 0.161087, 0.109221, 0.094817, 0.15284, 0.225814, 0.222385, 0.216401, 0.164327, 0.26085, 0.257454, 0.17593, 0.158265, 0.161087, 0.102787, 0.185198, 0.100716, 0.086953, 0.083462, 0.059222, 0.051831, 0.046336, 0.042364, 0.069024, 0.127496, 0.079919, 0.048328, 0.032017, 0.040537, 0.054297, 0.054297, 0.049374, 0.096677, 0.060549, 0.0704, 0.111485, 0.092881, 0.144935, 0.173081, 0.116183, 0.179055, 0.196879, 0.324872, 0.232838, 0.232838, 0.25406, 0.232838, 0.301917, 0.332115, 0.295083, 0.291804, 0.196879, 0.264545, 0.25406, 0.339168, 0.335645, 0.339168, 0.352862, 0.281712, 0.247041, 0.318242, 0.308712, 0.384043, 0.352862, 0.444081, 0.346032, 0.328603, 0.422041, 0.440853, 0.390993, 0.408655, 0.298791, 0.390993, 0.324872, 0.318242, 0.321458, 0.25031, 0.219301, 0.216401, 0.291804, 0.257454, 0.257454, 0.173081, 0.102787, 0.06184, 0.067594, 0.074921, 0.085092, 0.088832, 0.067594, 0.132295, 0.127496, 0.182256, 0.196879, 0.278302, 0.271506, 0.271506, 0.318242, 0.271506, 0.271506, 0.239899, 0.30533, 0.321458, 0.433034, 0.553315, 0.553315, 0.545602, 0.613573, 0.505461, 0.42561, 0.483068, 0.447574, 0.408655, 0.450668, 0.440853, 0.422041, 0.346032, 0.264545, 0.236433, 0.349426, 0.346032, 0.390993, 0.394753, 0.384043, 0.295083, 0.291804, 0.384043, 0.40511, 0.36309, 0.42561, 0.447574, 0.42561, 0.401658, 0.356642, 0.295083, 0.301917, 0.318242, 0.398279, 0.483068, 0.553315, 0.517562, 0.476583, 0.465241, 0.465241, 0.468512, 0.454136, 0.444081, 0.40511, 0.301917, 0.41194, 0.339168, 0.394753, 0.398279, 0.42561, 0.5017, 0.557691, 0.461924, 0.490133, 0.454136, 0.422041, 0.414856, 0.436924, 0.374039, 0.398279, 0.394753, 0.31487, 0.359901, 0.366687, 0.359901, 0.444081, 0.324872, 0.41194, 0.356642, 0.380708, 0.359901, 0.339168, 0.324872, 0.390993, 0.321458, 0.335645, 0.346032, 0.318242, 0.239899, 0.366687], '')</t>
  </si>
  <si>
    <t>[275, 276, 277, 278, 279, 310, 311, 325, 326]</t>
  </si>
  <si>
    <t xml:space="preserve">F5S374|F5S374_9ENTR Outer membrane usher protein LpfC OS=Enterobacter hormaechei ATCC 49162 </t>
  </si>
  <si>
    <t>([0.236433, 0.295083, 0.374039, 0.40511, 0.278302, 0.342579, 0.275179, 0.301917, 0.295083, 0.243554, 0.239899, 0.203355, 0.15008, 0.167087, 0.139895, 0.137348, 0.206376, 0.125101, 0.206376, 0.206376, 0.118441, 0.102787, 0.098513, 0.081712, 0.040537, 0.086953, 0.086953, 0.134866, 0.071867, 0.05306, 0.092881, 0.118441, 0.125101, 0.170161, 0.25406, 0.194234, 0.209395, 0.21291, 0.288399, 0.196879, 0.275179, 0.288399, 0.31487, 0.275179, 0.182256, 0.30533, 0.291804, 0.264545, 0.26085, 0.335645, 0.433034, 0.4292, 0.332115, 0.4292, 0.40511, 0.401658, 0.387226, 0.374039, 0.291804, 0.291804, 0.291804, 0.21291, 0.229226, 0.243554, 0.298791, 0.394753, 0.370445, 0.335645, 0.356642, 0.356642, 0.387226, 0.377384, 0.284882, 0.384043, 0.243554, 0.239899, 0.21291, 0.284882, 0.288399, 0.374039, 0.342579, 0.422041, 0.490133, 0.575842, 0.553315, 0.486429, 0.494003, 0.521092, 0.562014, 0.458154, 0.394753, 0.42561, 0.346032, 0.349426, 0.328603, 0.444081, 0.384043, 0.42561, 0.377384, 0.390993, 0.387226, 0.377384, 0.366687, 0.301917, 0.295083, 0.216401, 0.275179, 0.271506, 0.15008, 0.17593, 0.219301, 0.203355, 0.173081, 0.200174, 0.247041, 0.278302, 0.308712, 0.387226, 0.346032, 0.349426, 0.271506, 0.229226, 0.170161, 0.182256, 0.25406, 0.182256, 0.18812, 0.196879, 0.21291, 0.295083, 0.239899, 0.268042, 0.346032, 0.25031, 0.301917, 0.225814, 0.17593, 0.161087, 0.155435, 0.185198, 0.182256, 0.167087, 0.158265, 0.25031, 0.144935, 0.161087, 0.239899, 0.288399, 0.232838, 0.18812, 0.206376, 0.243554, 0.25031, 0.222385, 0.321458, 0.311707, 0.414856, 0.384043, 0.40511, 0.41194, 0.40511, 0.494003, 0.468512, 0.521092, 0.545602, 0.690604, 0.570702, 0.56648, 0.56648, 0.509769, 0.472492, 0.414856, 0.414856, 0.324872, 0.36309, 0.264545, 0.264545, 0.264545, 0.318242, 0.295083, 0.25031, 0.25406, 0.158265, 0.264545, 0.225814, 0.206376, 0.216401, 0.271506, 0.275179, 0.295083, 0.366687, 0.352862, 0.40511, 0.390993, 0.494003, 0.480142, 0.494003, 0.40511, 0.324872, 0.339168, 0.25406, 0.278302, 0.278302, 0.366687, 0.295083, 0.332115, 0.26085, 0.247041, 0.222385, 0.127496, 0.129801, 0.085092, 0.139895, 0.15008, 0.094817, 0.085092, 0.088832, 0.083462, 0.137348, 0.196879, 0.200174, 0.284882, 0.291804, 0.308712, 0.31487, 0.374039, 0.264545, 0.352862, 0.36309, 0.31487, 0.414856, 0.418646, 0.494003, 0.414856, 0.401658, 0.486429, 0.461924, 0.384043, 0.4292, 0.461924, 0.390993, 0.370445, 0.352862, 0.36309, 0.281712, 0.271506, 0.200174, 0.301917, 0.298791, 0.291804, 0.36309, 0.36309, 0.356642, 0.36309, 0.454136, 0.380708, 0.284882, 0.321458, 0.390993, 0.366687, 0.346032, 0.380708, 0.384043, 0.390993, 0.349426, 0.433034, 0.352862, 0.4292, 0.422041, 0.418646, 0.436924, 0.458154, 0.414856, 0.346032, 0.377384, 0.374039, 0.447574, 0.575842, 0.553315, 0.562014, 0.534167, 0.490133, 0.570702, 0.509769, 0.4292, 0.458154, 0.444081, 0.444081, 0.41194, 0.408655, 0.394753, 0.370445, 0.324872, 0.380708, 0.390993, 0.36309, 0.291804, 0.311707, 0.308712, 0.321458, 0.332115, 0.349426, 0.318242, 0.209395, 0.185198, 0.25406, 0.26085, 0.161087, 0.17593, 0.21291, 0.25031, 0.25406, 0.229226, 0.161087, 0.164327, 0.15008, 0.155435, 0.222385, 0.139895, 0.081712, 0.092881, 0.086953, 0.137348, 0.196879, 0.268042, 0.349426, 0.366687, 0.281712, 0.387226, 0.380708, 0.374039, 0.25406, 0.247041, 0.298791, 0.366687, 0.36309, 0.440853, 0.42561, 0.433034, 0.534167, 0.626927, 0.461924, 0.394753, 0.408655, 0.433034, 0.328603, 0.324872, 0.278302, 0.295083, 0.26085, 0.247041, 0.170161, 0.26085, 0.271506, 0.271506, 0.30533, 0.288399, 0.209395, 0.206376, 0.120615, 0.109221, 0.071867, 0.127496, 0.147574, 0.137348, 0.127496, 0.144935, 0.15008, 0.147574, 0.196879, 0.243554, 0.236433, 0.332115, 0.311707, 0.275179, 0.271506, 0.301917, 0.291804, 0.26085, 0.167087, 0.257454, 0.182256, 0.271506, 0.239899, 0.229226, 0.161087, 0.142424, 0.144935, 0.167087, 0.134866, 0.132295, 0.06312, 0.106997, 0.067594, 0.042364, 0.05306, 0.045352, 0.036378, 0.023963, 0.023963, 0.044297, 0.045352, 0.083462, 0.046336, 0.035586, 0.046336, 0.046336, 0.038042, 0.06312, 0.050641, 0.050641, 0.050641, 0.096677, 0.102787, 0.078022, 0.122885, 0.078022, 0.048328, 0.049374, 0.067594, 0.090864, 0.090864, 0.051831, 0.050641, 0.056825, 0.092881, 0.100716, 0.129801, 0.147574, 0.144935, 0.155435, 0.155435, 0.134866, 0.15008, 0.15008, 0.271506, 0.264545, 0.332115, 0.4292, 0.4292, 0.472492, 0.534167, 0.454136, 0.541878, 0.41194, 0.394753, 0.31487, 0.298791, 0.324872, 0.328603, 0.225814, 0.225814, 0.298791, 0.324872, 0.311707, 0.311707, 0.191378, 0.196879, 0.139895, 0.081712, 0.083462, 0.047319, 0.046336, 0.046336, 0.043307, 0.086953, 0.129801, 0.194234, 0.132295, 0.086953, 0.090864, 0.088832, 0.088832, 0.102787, 0.085092, 0.085092, 0.085092, 0.111485, 0.111485, 0.161087, 0.243554, 0.209395, 0.298791, 0.301917, 0.377384, 0.30533, 0.298791, 0.31487, 0.239899, 0.318242, 0.390993, 0.390993, 0.5017, 0.497853, 0.40511, 0.450668, 0.447574, 0.450668, 0.454136, 0.454136, 0.472492, 0.472492, 0.4292, 0.418646, 0.42561, 0.321458, 0.401658, 0.401658, 0.339168, 0.342579, 0.25031, 0.268042, 0.216401, 0.222385, 0.219301, 0.30533, 0.30533, 0.236433, 0.137348, 0.194234, 0.203355, 0.209395, 0.196879, 0.264545, 0.275179, 0.275179, 0.377384, 0.311707, 0.328603, 0.356642, 0.4292, 0.461924, 0.458154, 0.517562, 0.517562, 0.433034, 0.422041, 0.41194, 0.4292, 0.553315, 0.461924, 0.447574, 0.359901, 0.335645, 0.275179, 0.264545, 0.164327, 0.170161, 0.225814, 0.209395, 0.268042, 0.284882, 0.247041, 0.25031, 0.264545, 0.26085, 0.342579, 0.346032, 0.278302, 0.264545, 0.247041, 0.225814, 0.229226, 0.257454, 0.281712, 0.278302, 0.311707, 0.349426, 0.349426, 0.352862, 0.318242, 0.191378, 0.179055, 0.288399, 0.206376, 0.196879, 0.142424, 0.134866, 0.137348, 0.206376, 0.284882, 0.291804, 0.380708, 0.387226, 0.433034, 0.447574, 0.534167, 0.505461, 0.505461, 0.505461, 0.447574, 0.486429, 0.604312, 0.570702, 0.525368, 0.525368, 0.541878, 0.657645, 0.653063, 0.657645, 0.538167, 0.541878, 0.447574, 0.447574, 0.387226, 0.398279, 0.40511, 0.390993, 0.30533, 0.374039, 0.377384, 0.440853, 0.440853, 0.461924, 0.486429, 0.525368, 0.618285, 0.59014, 0.56648, 0.505461, 0.505461, 0.509769, 0.517562, 0.521092, 0.538167, 0.604312, 0.585406, 0.497853, 0.497853, 0.604312, 0.570702, 0.570702, 0.480142, 0.480142, 0.384043, 0.398279, 0.308712, 0.321458, 0.324872, 0.339168, 0.390993, 0.394753, 0.476583, 0.40511, 0.494003, 0.40511, 0.408655, 0.339168, 0.394753, 0.394753, 0.384043, 0.352862, 0.275179, 0.31487, 0.324872, 0.401658, 0.408655, 0.483068, 0.387226, 0.394753, 0.30533, 0.308712, 0.30533, 0.324872, 0.308712, 0.295083, 0.387226, 0.387226, 0.418646, 0.390993, 0.311707, 0.232838, 0.288399, 0.339168, 0.40511, 0.394753, 0.366687, 0.352862, 0.352862, 0.408655, 0.41194, 0.4292, 0.346032, 0.349426, 0.328603, 0.398279, 0.398279, 0.318242, 0.339168, 0.318242, 0.36309, 0.352862, 0.398279, 0.394753, 0.433034, 0.370445, 0.31487, 0.288399, 0.31487, 0.247041, 0.203355, 0.196879, 0.284882, 0.288399, 0.281712, 0.288399, 0.298791, 0.318242, 0.321458, 0.301917, 0.288399, 0.278302, 0.366687, 0.418646, 0.422041, 0.335645, 0.377384, 0.444081, 0.51388, 0.41194, 0.505461, 0.505461, 0.517562, 0.486429, 0.541878, 0.538167, 0.450668, 0.458154, 0.377384, 0.374039, 0.408655, 0.486429, 0.486429, 0.486429, 0.440853, 0.359901, 0.374039, 0.366687, 0.324872, 0.321458, 0.288399, 0.288399, 0.366687, 0.352862, 0.288399, 0.311707, 0.229226, 0.291804, 0.219301, 0.206376, 0.232838, 0.206376, 0.139895, 0.142424, 0.147574, 0.147574, 0.229226, 0.288399, 0.281712, 0.281712, 0.219301, 0.346032, 0.236433, 0.225814, 0.196879, 0.264545, 0.236433, 0.324872, 0.25031, 0.236433, 0.324872, 0.36309, 0.352862, 0.42561, 0.436924, 0.4292, 0.458154, 0.447574, 0.366687, 0.311707, 0.335645, 0.41194, 0.390993, 0.490133, 0.494003, 0.450668, 0.36309, 0.308712, 0.301917, 0.374039, 0.414856, 0.436924, 0.444081, 0.444081, 0.447574, 0.401658, 0.328603, 0.335645, 0.278302, 0.370445, 0.342579, 0.346032, 0.324872, 0.324872, 0.328603, 0.298791, 0.374039, 0.458154, 0.465241, 0.468512, 0.408655, 0.418646, 0.291804, 0.281712, 0.209395, 0.247041, 0.288399, 0.359901, 0.359901, 0.433034, 0.433034, 0.529623, 0.525368, 0.465241, 0.390993, 0.36309, 0.359901, 0.366687, 0.335645, 0.349426, 0.271506, 0.332115, 0.335645, 0.418646, 0.394753, 0.465241, 0.398279, 0.356642, 0.321458, 0.284882, 0.219301, 0.155435], '')</t>
  </si>
  <si>
    <t>[83, 84, 87, 88, 163, 164, 165, 166, 167, 168, 169, 277, 278, 279, 280, 282, 283, 339, 340, 441, 443, 492, 533, 534, 539, 586, 587, 588, 589, 592, 593, 594, 595, 596, 597, 598, 599, 600, 601, 615, 616, 617, 618, 619, 620, 621, 622, 623, 624, 625, 626, 629, 630, 631, 718, 720, 721, 722, 724, 725, 821, 822]</t>
  </si>
  <si>
    <t xml:space="preserve">F5S375|F5S375_9ENTR Chaperone LpfB OS=Enterobacter hormaechei ATCC 49162 </t>
  </si>
  <si>
    <t>([0.167087, 0.098513, 0.100716, 0.064632, 0.067594, 0.044297, 0.047319, 0.034884, 0.025316, 0.027463, 0.038042, 0.050641, 0.045352, 0.023534, 0.020522, 0.0198, 0.030611, 0.035586, 0.030611, 0.028107, 0.033407, 0.038858, 0.069024, 0.085092, 0.096677, 0.069024, 0.069024, 0.086953, 0.137348, 0.203355, 0.236433, 0.229226, 0.229226, 0.203355, 0.298791, 0.243554, 0.25031, 0.18812, 0.26085, 0.301917, 0.384043, 0.384043, 0.394753, 0.394753, 0.398279, 0.472492, 0.454136, 0.458154, 0.36309, 0.374039, 0.374039, 0.281712, 0.194234, 0.18812, 0.225814, 0.200174, 0.295083, 0.288399, 0.366687, 0.352862, 0.342579, 0.342579, 0.377384, 0.271506, 0.185198, 0.111485, 0.106997, 0.21291, 0.321458, 0.328603, 0.216401, 0.219301, 0.229226, 0.328603, 0.352862, 0.349426, 0.380708, 0.380708, 0.398279, 0.321458, 0.243554, 0.247041, 0.164327, 0.100716, 0.18812, 0.275179, 0.352862, 0.36309, 0.30533, 0.196879, 0.30533, 0.418646, 0.42561, 0.521092, 0.521092, 0.483068, 0.414856, 0.324872, 0.229226, 0.164327, 0.232838, 0.25031, 0.243554, 0.298791, 0.278302, 0.295083, 0.26085, 0.264545, 0.247041, 0.288399, 0.380708, 0.321458, 0.324872, 0.324872, 0.31487, 0.31487, 0.264545, 0.25406, 0.349426, 0.352862, 0.390993, 0.318242, 0.387226, 0.390993, 0.42561, 0.436924, 0.40511, 0.36309, 0.271506, 0.196879, 0.191378, 0.206376, 0.206376, 0.196879, 0.129801, 0.129801, 0.120615, 0.17593, 0.243554, 0.196879, 0.281712, 0.30533, 0.278302, 0.271506, 0.264545, 0.185198, 0.257454, 0.164327, 0.232838, 0.321458, 0.377384, 0.366687, 0.311707, 0.352862, 0.366687, 0.359901, 0.359901, 0.301917, 0.298791, 0.31487, 0.377384, 0.370445, 0.342579, 0.324872, 0.342579, 0.271506, 0.352862, 0.25406, 0.366687, 0.36309, 0.271506, 0.219301, 0.194234, 0.232838, 0.219301, 0.21291, 0.308712, 0.222385, 0.295083, 0.284882, 0.275179, 0.247041, 0.21291, 0.18812, 0.311707, 0.271506, 0.342579, 0.335645, 0.433034, 0.342579, 0.356642, 0.370445, 0.461924, 0.41194, 0.42561, 0.398279, 0.387226, 0.377384, 0.458154, 0.447574, 0.384043, 0.377384, 0.390993, 0.366687, 0.42561, 0.311707, 0.352862, 0.275179, 0.200174, 0.216401, 0.295083, 0.18812, 0.26085, 0.25406, 0.298791, 0.268042, 0.301917, 0.268042, 0.191378, 0.196879, 0.209395, 0.278302, 0.222385, 0.222385, 0.26085, 0.232838, 0.301917, 0.26085, 0.332115, 0.41194, 0.370445, 0.328603, 0.468512, 0.447574], '')</t>
  </si>
  <si>
    <t>[93, 94]</t>
  </si>
  <si>
    <t xml:space="preserve">F5S376|F5S376_9ENTR Long polar fimbrial protein A OS=Enterobacter hormaechei ATCC 49162 </t>
  </si>
  <si>
    <t>([0.014783, 0.011518, 0.016528, 0.018415, 0.014586, 0.016528, 0.014783, 0.013437, 0.017138, 0.022667, 0.028107, 0.027463, 0.014075, 0.021381, 0.026892, 0.034068, 0.034884, 0.036378, 0.059222, 0.086953, 0.161087, 0.134866, 0.194234, 0.111485, 0.132295, 0.191378, 0.236433, 0.216401, 0.219301, 0.232838, 0.225814, 0.268042, 0.229226, 0.278302, 0.25031, 0.281712, 0.271506, 0.284882, 0.284882, 0.278302, 0.295083, 0.298791, 0.384043, 0.328603, 0.380708, 0.301917, 0.301917, 0.288399, 0.311707, 0.36309, 0.346032, 0.349426, 0.25406, 0.216401, 0.268042, 0.295083, 0.236433, 0.232838, 0.232838, 0.229226, 0.219301, 0.155435, 0.147574, 0.127496, 0.206376, 0.161087, 0.236433, 0.164327, 0.15284, 0.139895, 0.161087, 0.179055, 0.120615, 0.17593, 0.196879, 0.200174, 0.225814, 0.281712, 0.284882, 0.268042, 0.21291, 0.229226, 0.225814, 0.243554, 0.15284, 0.127496, 0.21291, 0.155435, 0.196879, 0.216401, 0.26085, 0.25031, 0.25031, 0.288399, 0.268042, 0.281712, 0.222385, 0.222385, 0.17593, 0.173081, 0.179055, 0.257454, 0.21291, 0.271506, 0.225814, 0.30533, 0.301917, 0.301917, 0.308712, 0.339168, 0.25031, 0.281712, 0.194234, 0.127496, 0.161087, 0.179055, 0.219301, 0.288399, 0.281712, 0.275179, 0.222385, 0.232838, 0.182256, 0.222385, 0.222385, 0.25031, 0.271506, 0.275179, 0.278302, 0.332115, 0.335645, 0.342579, 0.342579, 0.387226, 0.458154, 0.454136, 0.440853, 0.414856, 0.335645, 0.271506, 0.268042, 0.321458, 0.278302, 0.321458, 0.232838, 0.185198, 0.161087, 0.170161, 0.164327, 0.137348, 0.116183, 0.081712, 0.125101, 0.127496, 0.144935, 0.098513, 0.092881, 0.098513, 0.11371, 0.182256, 0.196879, 0.281712, 0.185198, 0.225814, 0.15008, 0.21291, 0.196879, 0.25031, 0.225814, 0.209395, 0.219301, 0.229226, 0.275179, 0.243554, 0.209395, 0.182256, 0.264545, 0.229226], '')</t>
  </si>
  <si>
    <t xml:space="preserve">F5S377|F5S377_9ENTR Major facilitator family transporter OS=Enterobacter hormaechei ATCC 49162 </t>
  </si>
  <si>
    <t>([0.298791, 0.158265, 0.206376, 0.111485, 0.044297, 0.059222, 0.081712, 0.046336, 0.034068, 0.046336, 0.060549, 0.034884, 0.024393, 0.012727, 0.013016, 0.01204, 0.014586, 0.008624, 0.008624, 0.005932, 0.005683, 0.005872, 0.005318, 0.00543, 0.007177, 0.009865, 0.007031, 0.006619, 0.009977, 0.014315, 0.008895, 0.008624, 0.012491, 0.018415, 0.017797, 0.017138, 0.018787, 0.018787, 0.028107, 0.013265, 0.022667, 0.011518, 0.019109, 0.022306, 0.011903, 0.011903, 0.009294, 0.014315, 0.009294, 0.00777, 0.005503, 0.007315, 0.007177, 0.008156, 0.005683, 0.006988, 0.007091, 0.006894, 0.006374, 0.007422, 0.013821, 0.014783, 0.014586, 0.014586, 0.016257, 0.029376, 0.031287, 0.035586, 0.038042, 0.051831, 0.050641, 0.096677, 0.100716, 0.051831, 0.026892, 0.022667, 0.028695, 0.018106, 0.017797, 0.015078, 0.008156, 0.00543, 0.005503, 0.007259, 0.007177, 0.009294, 0.00962, 0.009977, 0.009294, 0.007495, 0.007555, 0.006374, 0.004775, 0.00359, 0.004899, 0.005992, 0.008525, 0.006482, 0.006039, 0.004736, 0.007177, 0.007877, 0.009865, 0.009977, 0.011903, 0.010131, 0.010372, 0.006701, 0.004736, 0.004736, 0.005734, 0.004835, 0.006533, 0.00962, 0.011518, 0.008723, 0.010131, 0.007091, 0.006039, 0.009483, 0.015694, 0.016257, 0.030003, 0.038858, 0.019401, 0.010926, 0.013265, 0.010672, 0.009865, 0.013016, 0.01227, 0.011669, 0.0198, 0.010926, 0.010221, 0.008723, 0.011669, 0.011518, 0.011342, 0.022667, 0.009728, 0.009015, 0.005734, 0.00407, 0.004315, 0.005011, 0.007177, 0.005318, 0.004431, 0.005872, 0.006567, 0.007315, 0.007315, 0.005378, 0.008525, 0.008723, 0.014075, 0.008276, 0.006988, 0.006795, 0.005086, 0.007645, 0.005872, 0.006194, 0.006894, 0.004835, 0.004358, 0.003671, 0.003555, 0.003512, 0.002662, 0.002662, 0.003014, 0.00316, 0.003079, 0.002396, 0.002396, 0.00243, 0.00316, 0.00407, 0.005799, 0.008075, 0.009015, 0.009015, 0.014783, 0.023963, 0.026892, 0.049374, 0.0704, 0.083462, 0.094817, 0.216401, 0.232838, 0.295083, 0.161087, 0.271506, 0.222385, 0.179055, 0.173081, 0.21291, 0.134866, 0.132295, 0.129801, 0.134866, 0.21291, 0.11371, 0.060549, 0.071867, 0.032677, 0.025316, 0.025762, 0.030611, 0.013265, 0.008075, 0.007877, 0.010672, 0.008276, 0.009865, 0.011669, 0.011106, 0.007555, 0.006374, 0.004736, 0.003405, 0.003079, 0.00231, 0.002761, 0.003727, 0.004577, 0.004483, 0.004483, 0.005932, 0.006894, 0.008804, 0.009401, 0.009187, 0.007315, 0.009483, 0.009865, 0.008525, 0.008895, 0.011106, 0.015694, 0.027463, 0.042364, 0.025316, 0.046336, 0.035586, 0.018106, 0.016528, 0.016528, 0.016528, 0.016826, 0.009977, 0.012727, 0.019401, 0.020522, 0.020165, 0.011903, 0.009187, 0.010672, 0.006988, 0.005734, 0.006482, 0.006482, 0.007495, 0.006795, 0.005734, 0.007645, 0.007555, 0.008002, 0.008804, 0.006988, 0.006795, 0.006795, 0.006795, 0.007031, 0.005249, 0.005223, 0.006619, 0.006619, 0.005223, 0.007259, 0.008895, 0.007495, 0.006194, 0.004431, 0.004483, 0.003512, 0.002976, 0.004577, 0.003246, 0.004315, 0.006567, 0.005503, 0.008075, 0.005318, 0.003512, 0.003924, 0.004736, 0.003461, 0.004135, 0.004161, 0.003276, 0.003298, 0.002482, 0.003014, 0.002705, 0.003757, 0.00543, 0.006533, 0.004161, 0.006039, 0.004414, 0.002688, 0.003512, 0.003366, 0.00359, 0.00407, 0.004611, 0.005799, 0.005503, 0.004315, 0.005318, 0.004921, 0.006039, 0.010131, 0.006533, 0.008895, 0.009096, 0.00962, 0.006421, 0.009401, 0.006619, 0.006142, 0.006619, 0.004315, 0.004315, 0.003963, 0.005086, 0.003701, 0.003366, 0.004835, 0.005011, 0.00407, 0.005623, 0.005249, 0.00359, 0.003555, 0.003555, 0.003461, 0.002349, 0.002155, 0.002155, 0.002727, 0.002555, 0.002555, 0.002705, 0.00283, 0.00283, 0.002276, 0.002435, 0.001675, 0.001061, 0.001383, 0.001232, 0.000747, 0.000447, 0.000447, 0.00076, 0.000532, 0.000442, 0.000421, 0.000816, 0.000859, 0.000906, 0.000983, 0.001533, 0.002211, 0.002336, 0.003607, 0.004689, 0.006894, 0.007422, 0.008002, 0.009187, 0.018106, 0.025762, 0.050641, 0.078022, 0.067594, 0.122885, 0.144935, 0.25031, 0.239899, 0.194234, 0.15008, 0.298791, 0.257454, 0.206376], '')</t>
  </si>
  <si>
    <t xml:space="preserve">F5S378|F5S378_9ENTR Lipase OS=Enterobacter hormaechei ATCC 49162 </t>
  </si>
  <si>
    <t>([0.196879, 0.196879, 0.229226, 0.268042, 0.194234, 0.161087, 0.194234, 0.164327, 0.18812, 0.191378, 0.147574, 0.120615, 0.098513, 0.102787, 0.066181, 0.071867, 0.122885, 0.109221, 0.060549, 0.05306, 0.031287, 0.041405, 0.054297, 0.06312, 0.035586, 0.035586, 0.036378, 0.034884, 0.054297, 0.047319, 0.060549, 0.102787, 0.167087, 0.239899, 0.31487, 0.414856, 0.401658, 0.301917, 0.328603, 0.339168, 0.377384, 0.436924, 0.436924, 0.418646, 0.408655, 0.538167, 0.632174, 0.575842, 0.608892, 0.604312, 0.538167, 0.444081, 0.40511, 0.414856, 0.41194, 0.328603, 0.321458, 0.318242, 0.408655, 0.418646, 0.521092, 0.483068, 0.483068, 0.472492, 0.374039, 0.335645, 0.229226, 0.247041, 0.352862, 0.36309, 0.346032, 0.42561, 0.42561, 0.461924, 0.414856, 0.436924, 0.521092, 0.450668, 0.377384, 0.377384, 0.308712, 0.298791, 0.229226, 0.264545, 0.164327, 0.288399, 0.257454, 0.308712, 0.298791, 0.281712, 0.155435, 0.164327, 0.164327, 0.236433, 0.25406, 0.225814, 0.170161, 0.15008, 0.122885, 0.179055, 0.185198, 0.25406, 0.25406, 0.349426, 0.370445, 0.509769, 0.450668, 0.545602, 0.509769, 0.521092, 0.497853, 0.5017, 0.5017, 0.517562, 0.517562, 0.486429, 0.553315, 0.608892, 0.661982, 0.775545, 0.690604, 0.690604, 0.690604, 0.724957, 0.626927, 0.480142, 0.444081, 0.447574, 0.41194, 0.418646, 0.418646, 0.440853, 0.472492, 0.472492, 0.359901, 0.352862, 0.298791, 0.308712, 0.308712, 0.311707, 0.229226, 0.30533, 0.318242, 0.229226, 0.196879, 0.298791, 0.291804, 0.271506, 0.284882, 0.209395, 0.25406, 0.155435, 0.170161, 0.25031, 0.257454, 0.346032, 0.374039, 0.450668, 0.461924, 0.36309, 0.275179, 0.268042, 0.264545, 0.179055, 0.25406, 0.18812, 0.155435, 0.222385, 0.239899, 0.15284, 0.196879, 0.179055, 0.25031, 0.206376, 0.158265, 0.11371, 0.090864, 0.051831, 0.026338, 0.013437], '')</t>
  </si>
  <si>
    <t>[45, 46, 47, 48, 49, 50, 60, 76, 105, 107, 108, 109, 111, 112, 113, 114, 116, 117, 118, 119, 120, 121, 122, 123, 124]</t>
  </si>
  <si>
    <t xml:space="preserve">F5S379|F5S379_9ENTR DNA-3-methyladenine glycosylase I OS=Enterobacter hormaechei ATCC 49162 </t>
  </si>
  <si>
    <t>([0.275179, 0.170161, 0.094817, 0.060549, 0.088832, 0.05306, 0.0704, 0.098513, 0.118441, 0.15284, 0.106997, 0.132295, 0.085092, 0.10481, 0.164327, 0.170161, 0.271506, 0.339168, 0.335645, 0.321458, 0.229226, 0.132295, 0.216401, 0.268042, 0.264545, 0.191378, 0.200174, 0.216401, 0.206376, 0.216401, 0.209395, 0.278302, 0.281712, 0.264545, 0.232838, 0.144935, 0.088832, 0.085092, 0.056825, 0.034068, 0.034068, 0.056825, 0.109221, 0.109221, 0.147574, 0.137348, 0.191378, 0.271506, 0.229226, 0.137348, 0.132295, 0.129801, 0.081712, 0.085092, 0.161087, 0.11371, 0.155435, 0.170161, 0.142424, 0.170161, 0.206376, 0.21291, 0.232838, 0.243554, 0.236433, 0.164327, 0.271506, 0.275179, 0.196879, 0.164327, 0.179055, 0.185198, 0.179055, 0.281712, 0.194234, 0.111485, 0.158265, 0.182256, 0.243554, 0.271506, 0.298791, 0.257454, 0.264545, 0.222385, 0.147574, 0.088832, 0.129801, 0.125101, 0.106997, 0.167087, 0.200174, 0.191378, 0.120615, 0.102787, 0.081712, 0.111485, 0.179055, 0.18812, 0.191378, 0.206376, 0.232838, 0.142424, 0.209395, 0.17593, 0.118441, 0.129801, 0.127496, 0.125101, 0.064632, 0.051831, 0.054297, 0.069024, 0.134866, 0.229226, 0.25406, 0.229226, 0.26085, 0.26085, 0.219301, 0.191378, 0.179055, 0.096677, 0.147574, 0.164327, 0.122885, 0.236433, 0.298791, 0.377384, 0.384043, 0.521092, 0.557691, 0.541878, 0.538167, 0.486429, 0.374039, 0.374039, 0.436924, 0.401658, 0.311707, 0.342579, 0.370445, 0.374039, 0.458154, 0.377384, 0.359901, 0.335645, 0.247041, 0.239899, 0.247041, 0.25031, 0.15008, 0.10481, 0.059222, 0.055536, 0.034884, 0.046336, 0.050641, 0.042364, 0.028107, 0.046336, 0.028695, 0.020522, 0.020876, 0.022306, 0.043307, 0.026338, 0.051831, 0.076542, 0.040537, 0.021381, 0.01227, 0.019109, 0.038858, 0.081712, 0.081712, 0.147574, 0.18812, 0.185198, 0.236433, 0.346032, 0.308712, 0.352862, 0.41194, 0.384043, 0.352862, 0.328603, 0.40511, 0.380708, 0.356642, 0.486429, 0.671169, 0.865454, 0.865454], '')</t>
  </si>
  <si>
    <t>[129, 130, 131, 132, 190, 191, 192]</t>
  </si>
  <si>
    <t xml:space="preserve">F5S380|F5S380_9ENTR Acetyltransferase OS=Enterobacter hormaechei ATCC 49162 </t>
  </si>
  <si>
    <t>([0.086953, 0.15284, 0.081712, 0.043307, 0.059222, 0.034884, 0.021381, 0.015344, 0.022667, 0.028107, 0.038042, 0.056825, 0.11371, 0.161087, 0.158265, 0.288399, 0.164327, 0.100716, 0.096677, 0.073402, 0.067594, 0.043307, 0.020165, 0.037156, 0.058088, 0.066181, 0.132295, 0.194234, 0.216401, 0.139895, 0.139895, 0.144935, 0.15008, 0.073402, 0.049374, 0.06312, 0.043307, 0.081712, 0.155435, 0.15008, 0.102787, 0.0704, 0.0704, 0.144935, 0.15284, 0.191378, 0.182256, 0.170161, 0.122885, 0.129801, 0.194234, 0.109221, 0.058088, 0.049374, 0.06312, 0.083462, 0.073402, 0.041405, 0.05306, 0.022667, 0.015344, 0.026892, 0.035586, 0.037156, 0.017138, 0.010926, 0.009401, 0.010221, 0.009096, 0.008525, 0.007555, 0.007555, 0.011518, 0.018415, 0.01204, 0.017797, 0.022667, 0.018415, 0.021381, 0.012727, 0.022667, 0.032677, 0.020876, 0.025762, 0.047319, 0.092881, 0.073402, 0.10481, 0.045352, 0.030003, 0.064632, 0.06312, 0.069024, 0.045352, 0.023087, 0.042364, 0.03976, 0.045352, 0.034884, 0.060549, 0.088832, 0.059222, 0.069024, 0.050641, 0.024826, 0.023087, 0.020522, 0.040537, 0.034884, 0.032677, 0.056825, 0.031287, 0.064632, 0.06312, 0.092881, 0.142424, 0.076542, 0.083462, 0.083462, 0.139895, 0.147574, 0.17593, 0.236433, 0.25031, 0.374039, 0.380708, 0.298791, 0.278302, 0.264545, 0.167087, 0.284882, 0.257454, 0.36309, 0.349426, 0.335645, 0.370445, 0.394753, 0.465241, 0.444081, 0.408655, 0.370445, 0.346032, 0.311707, 0.295083, 0.219301, 0.17593, 0.295083, 0.422041], '')</t>
  </si>
  <si>
    <t xml:space="preserve">F5S381|F5S381_9ENTR Trimethylamine-N-oxide reductase OS=Enterobacter hormaechei ATCC 49162 </t>
  </si>
  <si>
    <t>([0.440853, 0.436924, 0.472492, 0.335645, 0.374039, 0.436924, 0.418646, 0.356642, 0.321458, 0.352862, 0.377384, 0.40511, 0.41194, 0.41194, 0.414856, 0.359901, 0.281712, 0.278302, 0.346032, 0.422041, 0.422041, 0.418646, 0.36309, 0.387226, 0.490133, 0.490133, 0.461924, 0.497853, 0.604312, 0.671169, 0.553315, 0.56648, 0.56648, 0.494003, 0.433034, 0.436924, 0.494003, 0.604312, 0.538167, 0.545602, 0.538167, 0.538167, 0.562014, 0.675549, 0.557691, 0.570702, 0.447574, 0.476583, 0.4292, 0.356642, 0.36309, 0.444081, 0.4292, 0.321458, 0.301917, 0.332115, 0.324872, 0.352862, 0.346032, 0.401658, 0.4292, 0.444081, 0.440853, 0.356642, 0.352862, 0.41194, 0.414856, 0.538167, 0.521092, 0.450668, 0.450668, 0.447574, 0.384043, 0.380708, 0.380708, 0.468512, 0.505461, 0.480142, 0.366687, 0.335645, 0.257454, 0.15284, 0.144935, 0.147574, 0.229226, 0.225814, 0.225814, 0.216401, 0.137348, 0.127496, 0.225814, 0.281712, 0.18812, 0.247041, 0.278302, 0.380708, 0.366687, 0.271506, 0.191378, 0.239899, 0.268042, 0.339168, 0.332115, 0.332115, 0.222385, 0.216401, 0.21291, 0.225814, 0.225814, 0.25031, 0.173081, 0.167087, 0.170161, 0.229226, 0.200174, 0.179055, 0.118441, 0.074921, 0.132295, 0.225814, 0.164327, 0.132295, 0.132295, 0.137348, 0.118441, 0.203355, 0.203355, 0.127496, 0.120615, 0.120615, 0.164327, 0.161087, 0.161087, 0.167087, 0.116183, 0.132295, 0.132295, 0.196879, 0.247041, 0.209395, 0.219301, 0.281712, 0.232838, 0.191378, 0.298791, 0.225814, 0.164327, 0.116183, 0.191378, 0.18812, 0.196879, 0.216401, 0.236433, 0.144935, 0.147574, 0.247041, 0.264545, 0.264545, 0.257454, 0.18812, 0.243554, 0.155435, 0.129801, 0.129801, 0.182256, 0.15284, 0.247041, 0.332115, 0.332115, 0.268042, 0.203355, 0.125101, 0.059222, 0.085092, 0.127496, 0.127496, 0.137348, 0.076542, 0.079919, 0.081712, 0.090864, 0.073402, 0.073402, 0.090864, 0.085092, 0.079919, 0.069024, 0.064632, 0.060549, 0.102787, 0.155435, 0.209395, 0.229226, 0.324872, 0.225814, 0.15284, 0.15284, 0.109221, 0.109221, 0.100716, 0.096677, 0.15008, 0.15284, 0.222385, 0.25031, 0.257454, 0.164327, 0.127496, 0.076542, 0.074921, 0.078022, 0.05306, 0.051831, 0.076542, 0.090864, 0.164327, 0.185198, 0.185198, 0.122885, 0.106997, 0.10481, 0.116183, 0.116183, 0.098513, 0.116183, 0.067594, 0.0704, 0.100716, 0.182256, 0.264545, 0.206376, 0.179055, 0.229226, 0.247041, 0.18812, 0.142424, 0.106997, 0.134866, 0.073402, 0.139895, 0.17593, 0.155435, 0.142424, 0.147574, 0.106997, 0.06184, 0.122885, 0.200174, 0.229226, 0.125101, 0.125101, 0.173081, 0.144935, 0.161087, 0.079919, 0.0704, 0.0704, 0.094817, 0.079919, 0.139895, 0.142424, 0.200174, 0.129801, 0.142424, 0.137348, 0.120615, 0.144935, 0.134866, 0.066181, 0.037156, 0.069024, 0.0704, 0.0704, 0.086953, 0.081712, 0.155435, 0.155435, 0.155435, 0.155435, 0.222385, 0.18812, 0.206376, 0.134866, 0.203355, 0.170161, 0.147574, 0.170161, 0.134866, 0.127496, 0.161087, 0.264545, 0.229226, 0.170161, 0.155435, 0.094817, 0.090864, 0.10481, 0.102787, 0.10481, 0.088832, 0.051831, 0.032017, 0.028107, 0.047319, 0.058088, 0.045352, 0.056825, 0.073402, 0.069024, 0.051831, 0.078022, 0.067594, 0.047319, 0.071867, 0.05306, 0.100716, 0.098513, 0.092881, 0.164327, 0.10481, 0.125101, 0.21291, 0.332115, 0.328603, 0.332115, 0.25031, 0.271506, 0.185198, 0.170161, 0.25406, 0.21291, 0.191378, 0.167087, 0.200174, 0.129801, 0.170161, 0.167087, 0.10481, 0.098513, 0.092881, 0.200174, 0.200174, 0.182256, 0.170161, 0.092881, 0.092881, 0.090864, 0.116183, 0.100716, 0.142424, 0.074921, 0.10481, 0.132295, 0.15284, 0.194234, 0.291804, 0.321458, 0.311707, 0.401658, 0.398279, 0.366687, 0.30533, 0.239899, 0.158265, 0.137348, 0.225814, 0.185198, 0.281712, 0.284882, 0.390993, 0.324872, 0.447574, 0.480142, 0.468512, 0.401658, 0.41194, 0.370445, 0.278302, 0.284882, 0.284882, 0.200174, 0.257454, 0.222385, 0.26085, 0.352862, 0.295083, 0.232838, 0.298791, 0.26085, 0.182256, 0.200174, 0.275179, 0.295083, 0.295083, 0.298791, 0.257454, 0.155435, 0.191378, 0.25406, 0.257454, 0.257454, 0.356642, 0.339168, 0.40511, 0.436924, 0.324872, 0.444081, 0.525368, 0.418646, 0.447574, 0.42561, 0.349426, 0.247041, 0.139895, 0.122885, 0.122885, 0.21291, 0.291804, 0.288399, 0.18812, 0.182256, 0.179055, 0.167087, 0.170161, 0.179055, 0.182256, 0.295083, 0.26085, 0.17593, 0.179055, 0.17593, 0.25031, 0.219301, 0.321458, 0.408655, 0.465241, 0.480142, 0.394753, 0.36309, 0.291804, 0.318242, 0.311707, 0.328603, 0.264545, 0.155435, 0.090864, 0.090864, 0.071867, 0.071867, 0.102787, 0.15284, 0.15284, 0.155435, 0.247041, 0.164327, 0.120615, 0.06184, 0.067594, 0.094817, 0.134866, 0.18812, 0.257454, 0.164327, 0.164327, 0.216401, 0.332115, 0.433034, 0.346032, 0.377384, 0.342579, 0.370445, 0.380708, 0.390993, 0.318242, 0.301917, 0.394753, 0.468512, 0.553315, 0.480142, 0.440853, 0.465241, 0.422041, 0.418646, 0.517562, 0.433034, 0.380708, 0.349426, 0.370445, 0.444081, 0.447574, 0.505461, 0.476583, 0.461924, 0.458154, 0.585406, 0.465241, 0.461924, 0.387226, 0.288399, 0.30533, 0.374039, 0.264545, 0.295083, 0.31487, 0.288399, 0.25031, 0.324872, 0.321458, 0.295083, 0.308712, 0.291804, 0.295083, 0.30533, 0.21291, 0.209395, 0.216401, 0.324872, 0.311707, 0.377384, 0.494003, 0.440853, 0.447574, 0.433034, 0.36309, 0.36309, 0.408655, 0.40511, 0.295083, 0.332115, 0.25031, 0.225814, 0.232838, 0.229226, 0.229226, 0.339168, 0.311707, 0.278302, 0.284882, 0.298791, 0.232838, 0.225814, 0.225814, 0.239899, 0.36309, 0.335645, 0.301917, 0.311707, 0.311707, 0.301917, 0.30533, 0.359901, 0.390993, 0.41194, 0.324872, 0.236433, 0.247041, 0.229226, 0.281712, 0.284882, 0.275179, 0.349426, 0.359901, 0.450668, 0.401658, 0.36309, 0.366687, 0.332115, 0.308712, 0.308712, 0.394753, 0.390993, 0.31487, 0.291804, 0.271506, 0.356642, 0.486429, 0.486429, 0.541878, 0.509769, 0.525368, 0.444081, 0.422041, 0.41194, 0.414856, 0.433034, 0.447574, 0.549308, 0.525368, 0.468512, 0.490133, 0.418646, 0.401658, 0.525368, 0.525368, 0.447574, 0.408655, 0.377384, 0.271506, 0.26085, 0.17593, 0.134866, 0.209395, 0.147574, 0.167087, 0.179055, 0.182256, 0.203355, 0.18812, 0.170161, 0.15284, 0.236433, 0.352862, 0.370445, 0.370445, 0.284882, 0.366687, 0.390993, 0.40511, 0.472492, 0.483068, 0.626927, 0.661982, 0.657645, 0.653063, 0.626927, 0.490133, 0.408655, 0.377384, 0.374039, 0.476583, 0.608892, 0.553315, 0.525368, 0.5017, 0.40511, 0.509769, 0.5017, 0.51388, 0.418646, 0.458154, 0.352862, 0.321458, 0.295083, 0.206376, 0.284882, 0.284882, 0.377384, 0.366687, 0.346032, 0.311707, 0.281712, 0.268042, 0.291804, 0.301917, 0.335645, 0.328603, 0.301917, 0.229226, 0.229226, 0.301917, 0.30533, 0.408655, 0.384043, 0.408655, 0.458154, 0.461924, 0.447574, 0.349426, 0.450668, 0.480142, 0.545602, 0.59917, 0.490133, 0.433034, 0.414856, 0.328603, 0.324872, 0.359901, 0.408655, 0.394753, 0.398279, 0.398279, 0.324872, 0.275179, 0.25031, 0.275179, 0.25031, 0.191378, 0.21291, 0.200174, 0.21291, 0.209395, 0.129801, 0.185198, 0.268042, 0.268042, 0.271506, 0.257454, 0.158265, 0.116183, 0.120615, 0.129801, 0.120615, 0.144935, 0.139895, 0.18812, 0.203355, 0.158265, 0.18812, 0.173081, 0.191378, 0.191378, 0.191378, 0.271506, 0.18812, 0.098513, 0.098513, 0.144935, 0.229226, 0.298791, 0.321458, 0.328603, 0.25406, 0.179055, 0.203355, 0.288399, 0.271506, 0.182256, 0.284882, 0.30533, 0.380708, 0.359901, 0.268042, 0.264545, 0.275179, 0.359901, 0.36309, 0.332115, 0.318242, 0.328603, 0.359901, 0.394753, 0.30533, 0.339168, 0.346032, 0.281712, 0.298791, 0.281712, 0.268042, 0.247041, 0.247041, 0.281712, 0.25406, 0.25406, 0.264545, 0.17593, 0.182256, 0.236433, 0.17593, 0.18812, 0.209395, 0.232838, 0.232838, 0.30533, 0.328603, 0.384043, 0.4292, 0.387226, 0.370445, 0.468512, 0.433034, 0.41194, 0.332115, 0.346032, 0.458154], '')</t>
  </si>
  <si>
    <t>[28, 29, 30, 31, 32, 37, 38, 39, 40, 41, 42, 43, 44, 45, 67, 68, 76, 407, 477, 483, 490, 494, 577, 578, 579, 586, 587, 592, 593, 620, 621, 622, 623, 624, 630, 631, 632, 633, 635, 636, 637, 670, 671]</t>
  </si>
  <si>
    <t xml:space="preserve">F5S382|F5S382_9ENTR OmpA family protein OS=Enterobacter hormaechei ATCC 49162 </t>
  </si>
  <si>
    <t>([0.468512, 0.422041, 0.450668, 0.472492, 0.51388, 0.458154, 0.387226, 0.346032, 0.278302, 0.264545, 0.25406, 0.222385, 0.203355, 0.206376, 0.191378, 0.161087, 0.109221, 0.085092, 0.10481, 0.111485, 0.100716, 0.067594, 0.086953, 0.088832, 0.094817, 0.106997, 0.086953, 0.129801, 0.167087, 0.257454, 0.308712, 0.359901, 0.398279, 0.447574, 0.444081, 0.454136, 0.480142, 0.468512, 0.494003, 0.517562, 0.509769, 0.4292, 0.490133, 0.486429, 0.41194, 0.349426, 0.30533, 0.359901, 0.346032, 0.298791, 0.275179, 0.222385, 0.144935, 0.173081, 0.179055, 0.179055, 0.179055, 0.185198, 0.275179, 0.295083, 0.321458, 0.328603, 0.40511, 0.380708, 0.311707, 0.298791, 0.346032, 0.321458, 0.324872, 0.301917, 0.349426, 0.324872, 0.328603, 0.332115, 0.324872, 0.318242, 0.311707, 0.257454, 0.25031, 0.164327, 0.096677, 0.081712, 0.086953, 0.064632, 0.085092, 0.139895, 0.179055, 0.185198, 0.15284, 0.194234, 0.232838, 0.239899, 0.236433, 0.268042, 0.328603, 0.339168, 0.342579, 0.291804, 0.349426, 0.301917, 0.387226, 0.486429, 0.525368, 0.509769, 0.59014, 0.59014, 0.476583, 0.4292, 0.359901, 0.444081, 0.394753, 0.422041, 0.433034, 0.480142, 0.42561, 0.436924, 0.346032, 0.36309, 0.422041, 0.422041, 0.480142, 0.447574, 0.440853, 0.374039, 0.377384, 0.401658, 0.36309, 0.444081, 0.494003, 0.585406, 0.58069, 0.538167, 0.497853, 0.483068, 0.418646, 0.444081, 0.408655, 0.440853, 0.36309, 0.359901, 0.377384, 0.298791, 0.335645, 0.332115, 0.401658, 0.377384, 0.288399, 0.328603, 0.278302, 0.232838, 0.219301, 0.147574, 0.209395, 0.216401, 0.219301, 0.278302, 0.301917, 0.335645, 0.408655, 0.490133, 0.418646, 0.41194, 0.458154, 0.458154, 0.390993, 0.387226, 0.42561, 0.494003, 0.494003, 0.521092, 0.63748, 0.642678, 0.680603, 0.63748, 0.622677, 0.626927, 0.538167, 0.461924, 0.465241, 0.458154, 0.447574, 0.465241, 0.468512, 0.480142, 0.480142, 0.570702, 0.483068, 0.483068, 0.476583, 0.465241, 0.494003, 0.454136, 0.450668, 0.545602, 0.545602, 0.557691, 0.604312, 0.585406, 0.657645, 0.653063, 0.653063, 0.657645, 0.728858, 0.675549, 0.728858, 0.712013, 0.699094, 0.759478, 0.759478, 0.767246, 0.779859, 0.795062, 0.767246, 0.788093, 0.653063, 0.690604, 0.585406, 0.541878, 0.690604, 0.657645, 0.671169, 0.642678, 0.626927, 0.608892, 0.63748, 0.59014, 0.575842, 0.553315, 0.585406, 0.541878, 0.490133], '')</t>
  </si>
  <si>
    <t>[4, 39, 40, 102, 103, 104, 105, 129, 130, 131, 169, 170, 171, 172, 173, 174, 175, 176, 185, 193, 194, 195, 196, 197, 198, 199, 200, 201, 202, 203, 204, 205, 206, 207, 208, 209, 210, 211, 212, 213, 214, 215, 216, 217, 218, 219, 220, 221, 222, 223, 224, 225, 226, 227, 228, 229]</t>
  </si>
  <si>
    <t xml:space="preserve">F5S383|F5S383_9ENTR Transcriptional regulator PtxS OS=Enterobacter hormaechei ATCC 49162 </t>
  </si>
  <si>
    <t>([0.56648, 0.465241, 0.436924, 0.458154, 0.433034, 0.408655, 0.4292, 0.454136, 0.465241, 0.480142, 0.497853, 0.538167, 0.440853, 0.440853, 0.41194, 0.324872, 0.239899, 0.284882, 0.275179, 0.377384, 0.374039, 0.377384, 0.352862, 0.30533, 0.30533, 0.346032, 0.346032, 0.268042, 0.18812, 0.164327, 0.167087, 0.098513, 0.106997, 0.179055, 0.155435, 0.092881, 0.122885, 0.196879, 0.122885, 0.132295, 0.074921, 0.076542, 0.088832, 0.142424, 0.139895, 0.118441, 0.094817, 0.116183, 0.170161, 0.167087, 0.194234, 0.194234, 0.278302, 0.264545, 0.264545, 0.295083, 0.30533, 0.247041, 0.232838, 0.236433, 0.15008, 0.144935, 0.120615, 0.10481, 0.060549, 0.10481, 0.132295, 0.185198, 0.120615, 0.122885, 0.137348, 0.147574, 0.102787, 0.064632, 0.06312, 0.060549, 0.033407, 0.06184, 0.086953, 0.073402, 0.074921, 0.125101, 0.21291, 0.243554, 0.229226, 0.21291, 0.21291, 0.236433, 0.134866, 0.147574, 0.096677, 0.147574, 0.144935, 0.209395, 0.301917, 0.318242, 0.25031, 0.352862, 0.342579, 0.390993, 0.339168, 0.422041, 0.339168, 0.236433, 0.25031, 0.173081, 0.191378, 0.185198, 0.155435, 0.15284, 0.216401, 0.222385, 0.225814, 0.216401, 0.127496, 0.078022, 0.045352, 0.076542, 0.059222, 0.035586, 0.032017, 0.043307, 0.040537, 0.078022, 0.142424, 0.132295, 0.132295, 0.21291, 0.21291, 0.139895, 0.222385, 0.222385, 0.295083, 0.278302, 0.196879, 0.324872, 0.359901, 0.36309, 0.271506, 0.21291, 0.295083, 0.295083, 0.328603, 0.243554, 0.257454, 0.257454, 0.161087, 0.209395, 0.134866, 0.144935, 0.158265, 0.10481, 0.098513, 0.058088, 0.06184, 0.111485, 0.096677, 0.122885, 0.147574, 0.191378, 0.288399, 0.284882, 0.257454, 0.268042, 0.374039, 0.346032, 0.25031, 0.264545, 0.308712, 0.394753, 0.380708, 0.339168, 0.42561, 0.398279, 0.390993, 0.301917, 0.185198, 0.11371, 0.109221, 0.142424, 0.196879, 0.120615, 0.116183, 0.111485, 0.069024, 0.067594, 0.069024, 0.109221, 0.17593, 0.173081, 0.161087, 0.102787, 0.158265, 0.125101, 0.078022, 0.127496, 0.167087, 0.275179, 0.271506, 0.239899, 0.219301, 0.116183, 0.216401, 0.216401, 0.182256, 0.161087, 0.129801, 0.134866, 0.147574, 0.129801, 0.132295, 0.078022, 0.158265, 0.11371, 0.139895, 0.25031, 0.225814, 0.275179, 0.271506, 0.275179, 0.31487, 0.332115, 0.433034, 0.311707, 0.30533, 0.384043, 0.370445, 0.408655, 0.401658, 0.384043, 0.418646, 0.398279, 0.497853, 0.422041, 0.509769, 0.497853, 0.450668, 0.408655, 0.30533, 0.295083, 0.352862, 0.356642, 0.346032, 0.308712, 0.308712, 0.321458, 0.229226, 0.339168, 0.264545, 0.229226, 0.229226, 0.222385, 0.15008, 0.147574, 0.170161, 0.109221, 0.11371, 0.079919, 0.125101, 0.120615, 0.120615, 0.139895, 0.137348, 0.079919, 0.096677, 0.094817, 0.050641, 0.088832, 0.044297, 0.071867, 0.092881, 0.054297, 0.059222, 0.05306, 0.044297, 0.049374, 0.050641, 0.042364, 0.074921, 0.046336, 0.086953, 0.048328, 0.051831, 0.051831, 0.054297, 0.05306, 0.096677, 0.18812, 0.194234, 0.200174, 0.200174, 0.116183, 0.18812, 0.109221, 0.167087, 0.170161, 0.109221, 0.185198, 0.216401, 0.155435, 0.155435, 0.15008, 0.225814, 0.139895, 0.139895, 0.216401, 0.225814, 0.21291, 0.191378, 0.161087, 0.185198, 0.17593, 0.278302, 0.281712, 0.30533, 0.232838, 0.257454, 0.324872, 0.321458, 0.229226, 0.21291, 0.21291, 0.21291, 0.219301, 0.308712, 0.30533, 0.275179, 0.26085, 0.239899, 0.206376, 0.203355, 0.25406, 0.229226, 0.179055, 0.139895, 0.185198, 0.30533, 0.264545], '')</t>
  </si>
  <si>
    <t>[0, 11, 234]</t>
  </si>
  <si>
    <t xml:space="preserve">F5S384|F5S384_9ENTR Xylose isomerase domain protein OS=Enterobacter hormaechei ATCC 49162 </t>
  </si>
  <si>
    <t>([0.050641, 0.024826, 0.038042, 0.038858, 0.066181, 0.100716, 0.074921, 0.096677, 0.132295, 0.127496, 0.15008, 0.191378, 0.206376, 0.203355, 0.17593, 0.232838, 0.196879, 0.30533, 0.308712, 0.196879, 0.200174, 0.232838, 0.301917, 0.301917, 0.30533, 0.30533, 0.288399, 0.291804, 0.31487, 0.200174, 0.232838, 0.236433, 0.26085, 0.170161, 0.094817, 0.125101, 0.155435, 0.25031, 0.239899, 0.225814, 0.291804, 0.291804, 0.209395, 0.278302, 0.247041, 0.196879, 0.179055, 0.200174, 0.268042, 0.15284, 0.268042, 0.18812, 0.122885, 0.10481, 0.10481, 0.122885, 0.092881, 0.058088, 0.026338, 0.023087, 0.030611, 0.048328, 0.048328, 0.100716, 0.048328, 0.029376, 0.038042, 0.047319, 0.046336, 0.046336, 0.0704, 0.035586, 0.066181, 0.132295, 0.147574, 0.144935, 0.25031, 0.281712, 0.25406, 0.275179, 0.275179, 0.332115, 0.264545, 0.298791, 0.229226, 0.229226, 0.352862, 0.36309, 0.247041, 0.144935, 0.090864, 0.109221, 0.116183, 0.109221, 0.051831, 0.046336, 0.081712, 0.032677, 0.032677, 0.071867, 0.118441, 0.127496, 0.134866, 0.191378, 0.209395, 0.21291, 0.216401, 0.200174, 0.203355, 0.203355, 0.216401, 0.318242, 0.339168, 0.408655, 0.41194, 0.458154, 0.468512, 0.377384, 0.42561, 0.356642, 0.359901, 0.374039, 0.377384, 0.359901, 0.335645, 0.332115, 0.284882, 0.370445, 0.387226, 0.335645, 0.390993, 0.509769, 0.447574, 0.440853, 0.440853, 0.318242, 0.359901, 0.321458, 0.377384, 0.36309, 0.4292, 0.339168, 0.288399, 0.243554, 0.155435, 0.17593, 0.111485, 0.17593, 0.111485, 0.109221, 0.088832, 0.116183, 0.074921, 0.098513, 0.098513, 0.054297, 0.069024, 0.037156, 0.030003, 0.036378, 0.067594, 0.069024, 0.122885, 0.167087, 0.209395, 0.264545, 0.206376, 0.268042, 0.271506, 0.275179, 0.243554, 0.387226, 0.346032, 0.321458, 0.318242, 0.209395, 0.222385, 0.298791, 0.332115, 0.394753, 0.366687, 0.324872, 0.264545, 0.264545, 0.247041, 0.225814, 0.225814, 0.264545, 0.164327, 0.15008, 0.194234, 0.164327, 0.122885, 0.167087, 0.236433, 0.25031, 0.321458, 0.42561, 0.42561, 0.486429, 0.394753, 0.414856, 0.458154, 0.444081, 0.332115, 0.346032, 0.359901, 0.30533, 0.324872, 0.41194, 0.433034, 0.4292, 0.534167, 0.557691, 0.521092, 0.41194, 0.414856, 0.332115, 0.349426, 0.271506, 0.291804, 0.384043, 0.394753, 0.394753, 0.390993, 0.480142, 0.436924, 0.359901, 0.447574, 0.408655, 0.440853, 0.324872, 0.284882, 0.268042, 0.194234, 0.125101, 0.194234, 0.196879, 0.318242, 0.264545, 0.324872, 0.281712, 0.25031, 0.209395, 0.158265, 0.225814, 0.179055, 0.17593, 0.239899], '')</t>
  </si>
  <si>
    <t>[131, 212, 213, 214]</t>
  </si>
  <si>
    <t xml:space="preserve">F5S385|F5S385_9ENTR 2-dehydro-3-deoxygluconokinase OS=Enterobacter hormaechei ATCC 49162 </t>
  </si>
  <si>
    <t>([0.11371, 0.179055, 0.17593, 0.164327, 0.164327, 0.155435, 0.090864, 0.073402, 0.076542, 0.098513, 0.132295, 0.164327, 0.158265, 0.182256, 0.11371, 0.17593, 0.173081, 0.173081, 0.275179, 0.271506, 0.25031, 0.167087, 0.15008, 0.17593, 0.15008, 0.15008, 0.179055, 0.25031, 0.332115, 0.275179, 0.284882, 0.200174, 0.167087, 0.173081, 0.155435, 0.15284, 0.132295, 0.129801, 0.118441, 0.10481, 0.059222, 0.127496, 0.142424, 0.144935, 0.079919, 0.079919, 0.094817, 0.096677, 0.078022, 0.069024, 0.125101, 0.120615, 0.170161, 0.106997, 0.102787, 0.109221, 0.088832, 0.073402, 0.042364, 0.076542, 0.074921, 0.076542, 0.0704, 0.102787, 0.118441, 0.196879, 0.17593, 0.185198, 0.155435, 0.232838, 0.232838, 0.161087, 0.158265, 0.102787, 0.196879, 0.196879, 0.194234, 0.194234, 0.288399, 0.377384, 0.366687, 0.25406, 0.352862, 0.271506, 0.271506, 0.243554, 0.243554, 0.268042, 0.281712, 0.324872, 0.308712, 0.311707, 0.387226, 0.414856, 0.40511, 0.332115, 0.349426, 0.25406, 0.25406, 0.219301, 0.21291, 0.21291, 0.328603, 0.284882, 0.339168, 0.335645, 0.346032, 0.268042, 0.328603, 0.243554, 0.239899, 0.25031, 0.158265, 0.155435, 0.109221, 0.15284, 0.134866, 0.060549, 0.106997, 0.191378, 0.164327, 0.167087, 0.173081, 0.111485, 0.137348, 0.100716, 0.100716, 0.098513, 0.109221, 0.092881, 0.11371, 0.088832, 0.050641, 0.088832, 0.0704, 0.083462, 0.098513, 0.096677, 0.191378, 0.127496, 0.079919, 0.102787, 0.10481, 0.085092, 0.118441, 0.111485, 0.147574, 0.122885, 0.120615, 0.144935, 0.182256, 0.206376, 0.232838, 0.318242, 0.236433, 0.264545, 0.161087, 0.173081, 0.298791, 0.301917, 0.298791, 0.384043, 0.408655, 0.339168, 0.288399, 0.229226, 0.229226, 0.257454, 0.31487, 0.288399, 0.339168, 0.284882, 0.219301, 0.243554, 0.236433, 0.239899, 0.257454, 0.374039, 0.281712, 0.216401, 0.116183, 0.18812, 0.161087, 0.142424, 0.127496, 0.139895, 0.139895, 0.173081, 0.173081, 0.109221, 0.127496, 0.129801, 0.158265, 0.182256, 0.098513, 0.060549, 0.10481, 0.094817, 0.10481, 0.161087, 0.191378, 0.339168, 0.346032, 0.377384, 0.275179, 0.328603, 0.408655, 0.380708, 0.257454, 0.182256, 0.257454, 0.26085, 0.239899, 0.179055, 0.21291, 0.271506, 0.288399, 0.219301, 0.15008, 0.134866, 0.139895, 0.137348, 0.092881, 0.088832, 0.090864, 0.127496, 0.100716, 0.048328, 0.092881, 0.161087, 0.206376, 0.206376, 0.203355, 0.222385, 0.298791, 0.301917, 0.30533, 0.30533, 0.339168, 0.394753, 0.332115, 0.318242, 0.257454, 0.301917, 0.298791, 0.236433, 0.203355, 0.288399, 0.398279, 0.335645, 0.332115, 0.332115, 0.318242, 0.335645, 0.31487, 0.203355, 0.182256, 0.15008, 0.206376, 0.173081, 0.125101, 0.17593, 0.155435, 0.144935, 0.083462, 0.086953, 0.125101, 0.170161, 0.191378, 0.120615, 0.170161, 0.17593, 0.17593, 0.125101, 0.118441, 0.118441, 0.200174, 0.236433, 0.295083, 0.203355, 0.268042, 0.356642, 0.278302, 0.278302, 0.271506, 0.359901, 0.278302, 0.288399, 0.291804, 0.268042, 0.349426, 0.370445, 0.359901, 0.308712, 0.414856, 0.414856, 0.418646, 0.390993, 0.384043, 0.31487, 0.414856, 0.433034, 0.414856, 0.490133, 0.509769, 0.632174, 0.604312, 0.707965, 0.685117, 0.675549, 0.626927, 0.608892], '')</t>
  </si>
  <si>
    <t>[304, 305, 306, 307, 308, 309, 310, 311]</t>
  </si>
  <si>
    <t xml:space="preserve">F5S386|F5S386_9ENTR Major facilitator transporter (Fragment) OS=Enterobacter hormaechei ATCC 49162 </t>
  </si>
  <si>
    <t>([0.472492, 0.472492, 0.505461, 0.541878, 0.480142, 0.377384, 0.398279, 0.422041, 0.31487, 0.222385, 0.142424, 0.069024, 0.096677, 0.10481, 0.048328, 0.027463, 0.013613, 0.008624, 0.008075, 0.006701, 0.006374, 0.004646, 0.004161, 0.00283, 0.001906, 0.002349, 0.003079, 0.002581, 0.002623, 0.00243, 0.003298, 0.003053, 0.003671, 0.004247, 0.003461, 0.004161, 0.005249, 0.005683, 0.008525, 0.008723, 0.014783, 0.009294, 0.015078, 0.011106, 0.021381, 0.044297, 0.040537, 0.023087, 0.030003, 0.026338, 0.031287, 0.017447, 0.038042, 0.038042, 0.020522, 0.013265, 0.009187, 0.006482, 0.009187, 0.006039, 0.003821, 0.002512, 0.002366, 0.00246, 0.00246, 0.002529, 0.002503, 0.00225, 0.002035, 0.001408, 0.001267, 0.001906, 0.002705, 0.002761, 0.003177, 0.003405, 0.004976, 0.007495, 0.007422, 0.005378, 0.004976, 0.005378, 0.006533, 0.006894, 0.004775, 0.004736, 0.003276, 0.003276, 0.003276, 0.003701, 0.004513, 0.005011, 0.003431, 0.003478, 0.003461, 0.002662, 0.002662, 0.002727, 0.0028, 0.00283, 0.004247, 0.00558, 0.00543, 0.005799, 0.007177, 0.007031, 0.010509, 0.009294, 0.006421, 0.00515, 0.006245, 0.005503, 0.004388, 0.006567, 0.005623, 0.004899, 0.004899, 0.005378, 0.005683, 0.004775, 0.005734, 0.003821, 0.003246, 0.003276, 0.002662, 0.003079, 0.004414, 0.003405, 0.003478, 0.004921, 0.007091, 0.006988, 0.010131, 0.015078, 0.013265, 0.016257, 0.016528, 0.028695, 0.043307, 0.016826, 0.011903, 0.009483, 0.009483, 0.015344, 0.031287, 0.073402, 0.043307, 0.042364, 0.044297, 0.049374, 0.024393, 0.017447, 0.017138, 0.010221, 0.007495, 0.007495, 0.007495, 0.005992, 0.004135, 0.002881, 0.004388, 0.005932, 0.00558, 0.007877, 0.005872, 0.005623, 0.005503, 0.006039, 0.003997, 0.003821, 0.00389, 0.005503, 0.006567, 0.005249, 0.007422, 0.008804, 0.006374, 0.004577, 0.004899, 0.006078, 0.005683, 0.004577, 0.003555, 0.00389, 0.003109, 0.002976, 0.002336, 0.00225, 0.002705, 0.003997, 0.005932, 0.007259, 0.007031, 0.006194, 0.008156, 0.005623, 0.004577, 0.006194, 0.009401, 0.015694, 0.021381, 0.048328, 0.059222, 0.085092, 0.076542, 0.127496, 0.185198, 0.268042, 0.161087, 0.158265, 0.158265, 0.15284, 0.194234, 0.194234, 0.232838, 0.132295, 0.216401, 0.284882, 0.206376, 0.18812, 0.185198, 0.085092, 0.085092, 0.120615, 0.120615, 0.106997, 0.100716, 0.120615, 0.11371, 0.216401, 0.132295, 0.069024, 0.030003, 0.015078, 0.011106, 0.009483, 0.016528, 0.009294, 0.006619, 0.009187, 0.006619, 0.006245, 0.006421, 0.006421, 0.004689, 0.003671, 0.005378, 0.003701, 0.002976, 0.002138, 0.001434, 0.001318, 0.002035, 0.002761, 0.0028, 0.00243, 0.002662, 0.002555, 0.003757, 0.005623, 0.005799, 0.008276, 0.005932, 0.008525, 0.006795, 0.006795, 0.011669, 0.008525, 0.015078, 0.014315, 0.014783, 0.024393, 0.047319, 0.023963, 0.030003, 0.026892, 0.026338, 0.021381, 0.017797, 0.018787, 0.010672, 0.008624, 0.006567, 0.006701, 0.004835, 0.004611, 0.005872, 0.00407, 0.004611, 0.004577, 0.006421, 0.009294, 0.006567, 0.007031, 0.009728, 0.009015, 0.015694, 0.016257, 0.010372, 0.009015, 0.006194, 0.009865, 0.007645, 0.006567, 0.006533, 0.006482, 0.007177, 0.006421, 0.005623, 0.005503, 0.003757, 0.002512, 0.002482, 0.003405, 0.002396, 0.001936, 0.001434, 0.001434, 0.001722, 0.002761, 0.003512, 0.003177, 0.002117, 0.002555, 0.003512, 0.003366, 0.004775, 0.00389, 0.003276, 0.003804, 0.003109, 0.003997, 0.005623, 0.004899, 0.004414, 0.004835, 0.003821, 0.004358, 0.004646, 0.003701, 0.003555, 0.00389, 0.00389, 0.003555, 0.00359, 0.002555, 0.002662, 0.0028, 0.004315, 0.004835, 0.004483, 0.006988, 0.008276, 0.008804, 0.007555, 0.007645, 0.009728, 0.017797, 0.018106, 0.011106, 0.017138, 0.009977, 0.006194, 0.010372, 0.020165, 0.017447, 0.033407, 0.051831, 0.021816, 0.018787, 0.026338, 0.023087, 0.009977, 0.009728, 0.009096, 0.008624, 0.006245, 0.004835, 0.004835, 0.003804, 0.003366, 0.003924, 0.005503, 0.006701, 0.006619, 0.006795, 0.008525, 0.009294, 0.010672, 0.014783, 0.014586, 0.008624, 0.009294, 0.009294, 0.007315, 0.007422, 0.007877, 0.01078, 0.009728, 0.006194, 0.008075, 0.01227, 0.008276, 0.006039, 0.004921, 0.004976, 0.003671, 0.002688, 0.001906, 0.002014, 0.002503, 0.002276, 0.003478, 0.005011, 0.008276, 0.011518, 0.007877, 0.01204, 0.010372, 0.018106, 0.030611, 0.044297, 0.044297, 0.058088, 0.090864, 0.15008, 0.118441, 0.196879, 0.308712, 0.401658, 0.374039, 0.30533, 0.356642, 0.298791], '')</t>
  </si>
  <si>
    <t>[2, 3]</t>
  </si>
  <si>
    <t xml:space="preserve">F5S388|F5S388_9ENTR Cold shock protein CspA OS=Enterobacter hormaechei ATCC 49162 </t>
  </si>
  <si>
    <t>([0.11371, 0.050641, 0.083462, 0.085092, 0.120615, 0.144935, 0.173081, 0.102787, 0.127496, 0.078022, 0.060549, 0.076542, 0.098513, 0.122885, 0.134866, 0.164327, 0.161087, 0.155435, 0.236433, 0.236433, 0.15008, 0.161087, 0.264545, 0.155435, 0.179055, 0.147574, 0.096677, 0.106997, 0.200174, 0.209395, 0.31487, 0.295083, 0.288399, 0.25031, 0.167087, 0.167087, 0.185198, 0.18812, 0.209395, 0.194234, 0.191378, 0.284882, 0.239899, 0.236433, 0.26085, 0.281712, 0.30533, 0.384043, 0.335645, 0.318242, 0.308712, 0.342579, 0.41194, 0.387226, 0.390993, 0.486429, 0.414856, 0.332115, 0.328603, 0.232838, 0.216401, 0.257454, 0.236433, 0.339168, 0.311707, 0.398279, 0.342579, 0.321458, 0.288399, 0.30533], '')</t>
  </si>
  <si>
    <t xml:space="preserve">F5S389|F5S389_9ENTR Outer membrane lipoprotein OS=Enterobacter hormaechei ATCC 49162 </t>
  </si>
  <si>
    <t>([0.10481, 0.10481, 0.182256, 0.118441, 0.118441, 0.120615, 0.085092, 0.060549, 0.060549, 0.049374, 0.040537, 0.051831, 0.038042, 0.036378, 0.037156, 0.023963, 0.013821, 0.022667, 0.022667, 0.023963, 0.043307, 0.094817, 0.118441, 0.100716, 0.158265, 0.158265, 0.10481, 0.102787, 0.173081, 0.120615, 0.11371, 0.170161, 0.182256, 0.268042, 0.203355, 0.173081, 0.247041, 0.352862, 0.335645, 0.352862, 0.342579, 0.264545, 0.284882, 0.281712, 0.200174, 0.203355, 0.203355, 0.318242, 0.408655, 0.390993, 0.497853, 0.59917, 0.468512, 0.454136, 0.486429, 0.447574, 0.414856, 0.408655, 0.4292, 0.342579, 0.298791, 0.209395, 0.21291, 0.11371, 0.11371, 0.109221, 0.10481, 0.129801, 0.122885, 0.079919, 0.079919, 0.083462, 0.067594, 0.102787, 0.11371, 0.092881, 0.164327, 0.147574, 0.15008, 0.167087, 0.182256, 0.147574, 0.239899, 0.31487, 0.328603, 0.342579, 0.401658, 0.31487, 0.31487, 0.239899, 0.342579, 0.346032, 0.36309, 0.308712, 0.26085, 0.247041, 0.25406, 0.257454, 0.359901, 0.390993, 0.275179, 0.349426, 0.422041, 0.401658, 0.418646, 0.494003, 0.450668, 0.398279, 0.490133, 0.41194, 0.40511, 0.370445, 0.370445, 0.356642, 0.36309, 0.450668, 0.465241, 0.433034, 0.42561, 0.377384, 0.342579, 0.398279, 0.41194, 0.380708, 0.380708, 0.370445, 0.366687, 0.370445, 0.370445, 0.366687, 0.440853, 0.525368, 0.545602, 0.570702, 0.472492, 0.557691, 0.604312, 0.497853, 0.440853, 0.468512, 0.505461, 0.4292, 0.374039, 0.370445, 0.398279, 0.328603, 0.25406, 0.257454, 0.284882, 0.398279, 0.398279, 0.414856, 0.380708, 0.284882, 0.264545, 0.377384, 0.301917, 0.182256, 0.284882, 0.335645, 0.284882, 0.284882, 0.284882, 0.268042, 0.257454, 0.26085, 0.332115, 0.324872, 0.25406, 0.26085, 0.161087, 0.167087, 0.173081, 0.120615, 0.118441, 0.116183, 0.102787, 0.161087, 0.243554, 0.21291, 0.243554, 0.200174, 0.200174, 0.17593, 0.200174, 0.194234, 0.209395, 0.209395, 0.203355, 0.271506, 0.17593, 0.278302, 0.278302, 0.25031, 0.349426, 0.436924, 0.41194, 0.390993, 0.390993, 0.301917, 0.31487, 0.288399, 0.281712, 0.196879, 0.295083, 0.40511, 0.321458, 0.278302, 0.271506, 0.356642, 0.370445, 0.468512, 0.401658, 0.298791, 0.298791, 0.301917, 0.271506, 0.216401, 0.216401, 0.191378, 0.247041, 0.164327, 0.164327, 0.206376, 0.295083, 0.311707, 0.247041, 0.311707, 0.318242, 0.295083, 0.268042, 0.21291, 0.17593, 0.173081, 0.291804, 0.25406], '')</t>
  </si>
  <si>
    <t>[51, 131, 132, 133, 135, 136, 140]</t>
  </si>
  <si>
    <t xml:space="preserve">F5S390|F5S390_9ENTR Transcriptional regulator OS=Enterobacter hormaechei ATCC 49162 </t>
  </si>
  <si>
    <t>([0.088832, 0.139895, 0.225814, 0.284882, 0.170161, 0.219301, 0.167087, 0.127496, 0.15284, 0.179055, 0.139895, 0.170161, 0.257454, 0.268042, 0.17593, 0.092881, 0.164327, 0.173081, 0.142424, 0.158265, 0.257454, 0.271506, 0.194234, 0.17593, 0.109221, 0.203355, 0.203355, 0.268042, 0.339168, 0.356642, 0.387226, 0.356642, 0.342579, 0.346032, 0.318242, 0.414856, 0.521092, 0.447574, 0.42561, 0.490133, 0.461924, 0.4292, 0.42561, 0.414856, 0.401658, 0.490133, 0.490133, 0.490133, 0.387226, 0.366687, 0.346032, 0.291804, 0.370445, 0.377384, 0.295083, 0.401658, 0.321458, 0.301917, 0.352862, 0.295083, 0.225814, 0.236433, 0.139895, 0.147574, 0.209395, 0.209395, 0.196879, 0.200174, 0.182256, 0.31487, 0.346032, 0.384043, 0.380708, 0.422041, 0.339168, 0.401658, 0.324872, 0.36309, 0.380708, 0.335645, 0.318242, 0.40511, 0.36309, 0.490133, 0.509769, 0.525368, 0.450668, 0.447574, 0.42561, 0.444081, 0.335645, 0.30533, 0.25031, 0.25031, 0.209395, 0.268042, 0.247041, 0.31487, 0.324872, 0.301917, 0.390993, 0.517562], '')</t>
  </si>
  <si>
    <t>[36, 84, 85, 101]</t>
  </si>
  <si>
    <t xml:space="preserve">F5S391|F5S391_9ENTR ABC superfamily ATP binding cassette transporter, ABC protein OS=Enterobacter hormaechei ATCC 49162 </t>
  </si>
  <si>
    <t>([0.069024, 0.038858, 0.059222, 0.094817, 0.069024, 0.094817, 0.064632, 0.092881, 0.05306, 0.054297, 0.0704, 0.088832, 0.118441, 0.066181, 0.081712, 0.049374, 0.045352, 0.059222, 0.026338, 0.029376, 0.033407, 0.058088, 0.055536, 0.059222, 0.043307, 0.064632, 0.040537, 0.040537, 0.030611, 0.035586, 0.028695, 0.028695, 0.028695, 0.029376, 0.051831, 0.086953, 0.164327, 0.161087, 0.137348, 0.21291, 0.129801, 0.134866, 0.137348, 0.142424, 0.081712, 0.083462, 0.085092, 0.085092, 0.144935, 0.191378, 0.311707, 0.346032, 0.342579, 0.339168, 0.324872, 0.232838, 0.26085, 0.26085, 0.15284, 0.147574, 0.15008, 0.225814, 0.239899, 0.155435, 0.170161, 0.219301, 0.268042, 0.284882, 0.370445, 0.370445, 0.25406, 0.216401, 0.216401, 0.232838, 0.239899, 0.243554, 0.25031, 0.194234, 0.194234, 0.225814, 0.15008, 0.144935, 0.085092, 0.137348, 0.18812, 0.164327, 0.10481, 0.078022, 0.056825, 0.049374, 0.047319, 0.085092, 0.047319, 0.064632, 0.058088, 0.056825, 0.054297, 0.05306, 0.074921, 0.092881, 0.161087, 0.25406, 0.173081, 0.275179, 0.268042, 0.21291, 0.318242, 0.436924, 0.377384, 0.30533, 0.318242, 0.225814, 0.196879, 0.311707, 0.295083, 0.21291, 0.21291, 0.21291, 0.271506, 0.144935, 0.067594, 0.050641, 0.038858, 0.066181, 0.035586, 0.043307, 0.094817, 0.043307, 0.047319, 0.10481, 0.196879, 0.185198, 0.18812, 0.194234, 0.147574, 0.167087, 0.170161, 0.170161, 0.170161, 0.200174, 0.335645, 0.4292, 0.370445, 0.398279, 0.370445, 0.377384, 0.26085, 0.161087, 0.268042, 0.229226, 0.109221, 0.085092, 0.073402, 0.127496, 0.129801, 0.161087, 0.090864, 0.094817, 0.059222, 0.036378, 0.038858, 0.037156, 0.048328, 0.088832, 0.100716, 0.125101, 0.125101, 0.196879, 0.264545, 0.281712, 0.308712, 0.41194, 0.40511, 0.318242, 0.206376, 0.155435, 0.161087, 0.257454, 0.25406, 0.332115, 0.40511, 0.311707, 0.311707, 0.275179, 0.271506, 0.200174, 0.134866, 0.147574, 0.125101, 0.127496, 0.120615, 0.125101, 0.125101, 0.164327, 0.196879, 0.225814, 0.288399, 0.288399, 0.21291, 0.328603, 0.324872, 0.25031, 0.257454, 0.25406, 0.182256, 0.179055, 0.209395, 0.209395, 0.268042, 0.216401, 0.229226, 0.222385, 0.147574, 0.15008, 0.139895, 0.216401, 0.21291, 0.21291, 0.206376, 0.185198, 0.15284, 0.161087, 0.247041, 0.321458, 0.318242, 0.370445, 0.384043, 0.422041, 0.51388, 0.490133, 0.549308, 0.534167, 0.509769, 0.58069, 0.494003, 0.5017, 0.5017, 0.56648, 0.56648, 0.56648, 0.690604, 0.690604, 0.685117, 0.661982, 0.671169, 0.657645, 0.657645, 0.63748, 0.58069, 0.58069, 0.608892, 0.657645, 0.675549, 0.720929, 0.759478, 0.837511, 0.837511, 0.823549, 0.846163, 0.868118, 0.846163, 0.837511, 0.849326, 0.775545, 0.775545, 0.779859, 0.712013, 0.750527, 0.754692, 0.707965, 0.707965, 0.604312, 0.562014, 0.545602, 0.433034, 0.4292, 0.4292, 0.359901, 0.366687, 0.288399, 0.291804, 0.308712, 0.288399, 0.257454, 0.332115, 0.342579, 0.335645, 0.318242, 0.311707, 0.311707, 0.284882, 0.271506, 0.349426, 0.380708, 0.394753, 0.494003, 0.490133, 0.5017, 0.59014, 0.604312, 0.685117, 0.585406, 0.604312, 0.604312, 0.604312, 0.529623, 0.534167, 0.545602, 0.618285, 0.622677, 0.632174, 0.759478, 0.690604, 0.699094, 0.699094, 0.685117, 0.703578, 0.666105, 0.58069, 0.538167, 0.422041, 0.450668, 0.454136, 0.472492, 0.494003, 0.517562, 0.59917, 0.486429, 0.509769, 0.541878, 0.541878, 0.534167, 0.541878, 0.541878, 0.458154, 0.394753, 0.321458, 0.31487, 0.342579, 0.324872, 0.291804, 0.31487, 0.342579, 0.418646, 0.332115, 0.359901, 0.301917, 0.324872, 0.436924, 0.318242, 0.324872, 0.229226, 0.225814, 0.194234, 0.257454, 0.321458, 0.408655, 0.454136, 0.447574, 0.377384, 0.418646, 0.394753, 0.465241, 0.4292, 0.450668, 0.525368, 0.490133, 0.465241, 0.4292, 0.398279, 0.483068, 0.476583, 0.497853, 0.418646, 0.440853, 0.370445, 0.281712, 0.182256, 0.203355, 0.21291, 0.281712, 0.281712, 0.390993, 0.328603, 0.335645, 0.30533, 0.295083, 0.209395, 0.291804, 0.229226, 0.225814, 0.170161, 0.161087, 0.225814, 0.275179, 0.191378, 0.17593, 0.275179, 0.349426, 0.356642, 0.26085, 0.25406, 0.278302, 0.167087, 0.239899, 0.158265, 0.158265, 0.161087, 0.236433, 0.173081, 0.203355, 0.21291, 0.281712, 0.200174, 0.203355, 0.15284, 0.155435, 0.236433, 0.232838, 0.26085, 0.173081, 0.268042, 0.288399, 0.288399, 0.342579, 0.243554, 0.31487, 0.324872, 0.311707, 0.229226, 0.268042, 0.30533, 0.209395, 0.209395, 0.206376, 0.206376, 0.257454, 0.359901, 0.346032, 0.268042, 0.243554, 0.243554, 0.257454, 0.161087, 0.139895, 0.17593, 0.17593, 0.17593, 0.170161, 0.173081, 0.271506, 0.295083, 0.206376, 0.288399, 0.25406, 0.308712, 0.225814, 0.222385, 0.127496, 0.086953, 0.079919, 0.040537, 0.067594, 0.06184, 0.085092, 0.085092, 0.079919, 0.132295, 0.081712, 0.048328, 0.028107, 0.016021, 0.017138, 0.030611, 0.038858, 0.049374, 0.064632, 0.109221, 0.078022, 0.144935, 0.132295, 0.173081, 0.26085, 0.196879, 0.185198, 0.185198, 0.127496, 0.134866, 0.11371, 0.15284, 0.15008, 0.196879, 0.295083, 0.167087, 0.185198, 0.155435, 0.127496, 0.071867, 0.040537, 0.045352, 0.026892, 0.044297, 0.054297, 0.060549, 0.106997, 0.086953, 0.050641, 0.056825, 0.041405, 0.050641, 0.034068, 0.058088, 0.03976, 0.038858, 0.083462, 0.074921, 0.043307, 0.027463, 0.025316, 0.049374, 0.086953, 0.127496, 0.132295, 0.071867, 0.06184, 0.032677, 0.045352, 0.090864, 0.086953, 0.085092, 0.067594, 0.098513, 0.079919, 0.125101, 0.090864, 0.066181, 0.037156, 0.06184, 0.132295], '')</t>
  </si>
  <si>
    <t>[228, 230, 231, 232, 233, 235, 236, 237, 238, 239, 240, 241, 242, 243, 244, 245, 246, 247, 248, 249, 250, 251, 252, 253, 254, 255, 256, 257, 258, 259, 260, 261, 262, 263, 264, 265, 266, 267, 268, 269, 270, 271, 272, 273, 297, 298, 299, 300, 301, 302, 303, 304, 305, 306, 307, 308, 309, 310, 311, 312, 313, 314, 315, 316, 317, 318, 319, 325, 326, 328, 329, 330, 331, 332, 333, 365]</t>
  </si>
  <si>
    <t xml:space="preserve">F5S392|F5S392_9ENTR NAD(P)H-flavin reductase OS=Enterobacter hormaechei ATCC 49162 </t>
  </si>
  <si>
    <t>([0.18812, 0.25406, 0.239899, 0.15284, 0.196879, 0.247041, 0.288399, 0.229226, 0.158265, 0.182256, 0.144935, 0.17593, 0.100716, 0.06184, 0.122885, 0.137348, 0.147574, 0.127496, 0.096677, 0.092881, 0.044297, 0.069024, 0.050641, 0.06312, 0.116183, 0.06184, 0.032677, 0.023534, 0.023534, 0.027463, 0.021816, 0.035586, 0.041405, 0.071867, 0.118441, 0.096677, 0.081712, 0.120615, 0.073402, 0.144935, 0.11371, 0.179055, 0.182256, 0.219301, 0.247041, 0.203355, 0.31487, 0.414856, 0.483068, 0.436924, 0.414856, 0.480142, 0.380708, 0.359901, 0.275179, 0.264545, 0.236433, 0.243554, 0.232838, 0.26085, 0.275179, 0.232838, 0.182256, 0.158265, 0.122885, 0.086953, 0.071867, 0.049374, 0.049374, 0.041405, 0.050641, 0.05306, 0.045352, 0.088832, 0.086953, 0.161087, 0.096677, 0.078022, 0.051831, 0.049374, 0.049374, 0.055536, 0.094817, 0.15284, 0.194234, 0.203355, 0.137348, 0.125101, 0.15008, 0.155435, 0.170161, 0.268042, 0.36309, 0.359901, 0.374039, 0.295083, 0.191378, 0.194234, 0.17593, 0.206376, 0.196879, 0.288399, 0.268042, 0.271506, 0.164327, 0.15008, 0.106997, 0.132295, 0.194234, 0.200174, 0.11371, 0.064632, 0.033407, 0.033407, 0.029376, 0.015344, 0.020876, 0.033407, 0.060549, 0.127496, 0.158265, 0.15008, 0.155435, 0.088832, 0.092881, 0.106997, 0.06184, 0.055536, 0.086953, 0.092881, 0.086953, 0.158265, 0.25031, 0.328603, 0.318242, 0.26085, 0.25406, 0.295083, 0.21291, 0.203355, 0.191378, 0.111485, 0.129801, 0.102787, 0.10481, 0.096677, 0.109221, 0.185198, 0.288399, 0.318242, 0.324872, 0.247041, 0.216401, 0.125101, 0.142424, 0.167087, 0.185198, 0.206376, 0.21291, 0.31487, 0.346032, 0.342579, 0.450668, 0.433034, 0.352862, 0.433034, 0.436924, 0.497853, 0.483068, 0.490133, 0.465241, 0.387226, 0.390993, 0.41194, 0.480142, 0.390993, 0.271506, 0.352862, 0.4292, 0.41194, 0.398279, 0.377384, 0.275179, 0.229226, 0.229226, 0.335645, 0.352862, 0.264545, 0.196879, 0.127496, 0.106997, 0.100716, 0.139895, 0.122885, 0.127496, 0.118441, 0.142424, 0.216401, 0.129801, 0.10481, 0.100716, 0.10481, 0.059222, 0.051831, 0.040537, 0.044297, 0.049374, 0.045352, 0.081712, 0.11371, 0.170161, 0.21291, 0.219301, 0.219301, 0.247041, 0.142424, 0.17593, 0.209395, 0.194234, 0.182256, 0.185198, 0.111485, 0.064632, 0.088832, 0.139895, 0.170161, 0.132295, 0.092881, 0.073402, 0.049374, 0.044297, 0.032017, 0.017138], '')</t>
  </si>
  <si>
    <t xml:space="preserve">F5S3A4|F5S3A4_9ENTR Carboxymethylenebutenolidase OS=Enterobacter hormaechei ATCC 49162 </t>
  </si>
  <si>
    <t>([0.476583, 0.450668, 0.521092, 0.549308, 0.521092, 0.541878, 0.570702, 0.476583, 0.418646, 0.436924, 0.461924, 0.497853, 0.517562, 0.51388, 0.490133, 0.390993, 0.398279, 0.472492, 0.5017, 0.497853, 0.541878, 0.575842, 0.509769, 0.51388, 0.505461, 0.562014, 0.562014, 0.58069, 0.712013, 0.741537, 0.779859, 0.733139, 0.618285, 0.59014, 0.525368, 0.557691, 0.712013, 0.694846, 0.728858, 0.690604, 0.675549, 0.666105, 0.707965, 0.707965, 0.703578, 0.59014, 0.494003, 0.40511, 0.321458, 0.25031, 0.301917, 0.295083, 0.236433, 0.219301, 0.216401, 0.185198, 0.18812, 0.182256, 0.185198, 0.118441, 0.139895, 0.139895, 0.083462, 0.043307, 0.073402, 0.06184, 0.06312, 0.078022, 0.078022, 0.125101, 0.173081, 0.094817, 0.050641, 0.073402, 0.096677, 0.079919, 0.134866, 0.15008, 0.083462, 0.046336, 0.041405, 0.041405, 0.041405, 0.073402, 0.125101, 0.142424, 0.15284, 0.239899, 0.179055, 0.25406, 0.247041, 0.167087, 0.281712, 0.366687, 0.311707, 0.268042, 0.295083, 0.281712, 0.185198, 0.196879, 0.288399, 0.390993, 0.324872, 0.339168, 0.349426, 0.308712, 0.295083, 0.219301, 0.137348, 0.194234, 0.209395, 0.129801, 0.216401, 0.191378, 0.134866, 0.17593, 0.278302, 0.185198, 0.15008, 0.194234, 0.25406, 0.268042, 0.271506, 0.332115, 0.318242, 0.332115, 0.36309, 0.349426, 0.328603, 0.359901, 0.321458, 0.311707, 0.394753, 0.268042, 0.191378, 0.155435, 0.179055, 0.179055, 0.271506, 0.209395, 0.236433, 0.147574, 0.085092, 0.046336, 0.038858, 0.028695, 0.024393, 0.025762, 0.031287, 0.058088, 0.046336, 0.069024, 0.054297, 0.045352, 0.06312, 0.083462, 0.085092, 0.047319, 0.047319, 0.047319, 0.050641, 0.034884, 0.064632, 0.120615, 0.194234, 0.225814, 0.179055, 0.191378, 0.179055, 0.179055, 0.164327, 0.239899, 0.271506, 0.239899, 0.284882, 0.26085, 0.26085, 0.36309, 0.472492, 0.390993, 0.40511, 0.461924, 0.562014, 0.494003, 0.394753, 0.394753, 0.311707, 0.295083, 0.281712, 0.284882, 0.271506, 0.284882, 0.291804, 0.26085, 0.232838, 0.247041, 0.25406, 0.291804, 0.291804, 0.219301, 0.318242, 0.308712, 0.284882, 0.257454, 0.311707, 0.36309, 0.281712, 0.36309, 0.433034, 0.40511, 0.418646, 0.374039, 0.366687, 0.332115, 0.352862, 0.356642, 0.275179, 0.298791, 0.191378, 0.21291, 0.281712, 0.232838, 0.229226, 0.281712, 0.25406, 0.15284, 0.18812, 0.232838, 0.243554, 0.173081, 0.200174, 0.21291, 0.236433, 0.142424, 0.167087, 0.129801, 0.216401, 0.268042, 0.295083, 0.394753, 0.377384, 0.366687, 0.298791, 0.318242, 0.321458, 0.30533, 0.339168, 0.301917, 0.239899, 0.139895, 0.229226, 0.243554, 0.137348, 0.139895, 0.225814, 0.222385, 0.25031, 0.206376, 0.182256, 0.185198, 0.155435, 0.116183, 0.090864, 0.155435, 0.102787, 0.069024, 0.079919], '')</t>
  </si>
  <si>
    <t>[2, 3, 4, 5, 6, 12, 13, 18, 20, 21, 22, 23, 24, 25, 26, 27, 28, 29, 30, 31, 32, 33, 34, 35, 36, 37, 38, 39, 40, 41, 42, 43, 44, 45, 182]</t>
  </si>
  <si>
    <t xml:space="preserve">F5S3A5|F5S3A5_9ENTR Glycosidase OS=Enterobacter hormaechei ATCC 49162 </t>
  </si>
  <si>
    <t>([0.521092, 0.613573, 0.63748, 0.680603, 0.575842, 0.497853, 0.562014, 0.575842, 0.486429, 0.538167, 0.557691, 0.59508, 0.59917, 0.525368, 0.541878, 0.465241, 0.387226, 0.275179, 0.26085, 0.311707, 0.401658, 0.332115, 0.311707, 0.318242, 0.225814, 0.284882, 0.349426, 0.332115, 0.25406, 0.257454, 0.164327, 0.109221, 0.069024, 0.069024, 0.069024, 0.054297, 0.086953, 0.125101, 0.15284, 0.090864, 0.111485, 0.116183, 0.170161, 0.18812, 0.18812, 0.26085, 0.182256, 0.129801, 0.083462, 0.15008, 0.147574, 0.139895, 0.147574, 0.222385, 0.239899, 0.328603, 0.352862, 0.342579, 0.243554, 0.31487, 0.422041, 0.380708, 0.374039, 0.356642, 0.335645, 0.216401, 0.236433, 0.31487, 0.387226, 0.461924, 0.461924, 0.549308, 0.541878, 0.63748, 0.486429, 0.472492, 0.454136, 0.483068, 0.476583, 0.59917, 0.486429, 0.390993, 0.335645, 0.321458, 0.321458, 0.328603, 0.465241, 0.422041, 0.436924, 0.359901, 0.25406, 0.15284, 0.158265, 0.236433, 0.18812, 0.291804, 0.288399, 0.194234, 0.167087, 0.106997, 0.086953, 0.137348, 0.18812, 0.264545, 0.281712, 0.288399, 0.21291, 0.196879, 0.129801, 0.125101, 0.111485, 0.194234, 0.288399, 0.295083, 0.321458, 0.247041, 0.173081, 0.182256, 0.232838, 0.247041, 0.324872, 0.349426, 0.264545, 0.281712, 0.301917, 0.182256, 0.185198, 0.167087, 0.173081, 0.288399, 0.257454, 0.332115, 0.243554, 0.229226, 0.15008, 0.081712, 0.164327, 0.25031, 0.191378, 0.137348, 0.076542, 0.048328, 0.054297, 0.05306, 0.046336, 0.035586, 0.049374, 0.046336, 0.078022, 0.041405, 0.03976, 0.028695, 0.029376, 0.049374, 0.041405, 0.040537, 0.056825, 0.054297, 0.051831, 0.051831, 0.096677, 0.086953, 0.096677, 0.088832, 0.109221, 0.122885, 0.137348, 0.182256, 0.18812, 0.122885, 0.122885, 0.06184, 0.056825, 0.069024, 0.071867, 0.088832, 0.134866, 0.164327, 0.11371, 0.06312, 0.045352, 0.021816, 0.050641, 0.081712, 0.081712, 0.079919, 0.071867, 0.074921, 0.064632, 0.034884, 0.056825, 0.078022, 0.092881, 0.161087, 0.132295, 0.147574, 0.118441, 0.142424, 0.078022, 0.111485, 0.098513, 0.182256, 0.278302, 0.278302, 0.278302, 0.200174, 0.173081, 0.106997, 0.058088, 0.078022, 0.132295, 0.155435, 0.191378, 0.232838, 0.15008, 0.15008, 0.071867, 0.086953, 0.076542, 0.125101, 0.125101, 0.206376, 0.132295, 0.085092, 0.071867, 0.060549, 0.098513, 0.164327, 0.25406, 0.374039, 0.257454, 0.275179, 0.21291, 0.129801, 0.155435, 0.225814, 0.236433, 0.332115, 0.332115, 0.291804, 0.328603, 0.25031, 0.179055, 0.257454, 0.349426, 0.318242, 0.318242, 0.324872, 0.229226, 0.144935, 0.144935, 0.15284, 0.079919, 0.092881, 0.15284, 0.111485, 0.122885, 0.102787, 0.100716, 0.109221, 0.125101, 0.058088, 0.050641, 0.05306, 0.054297, 0.043307, 0.031287, 0.0198, 0.012727, 0.022306, 0.043307, 0.043307, 0.081712, 0.167087, 0.111485, 0.116183, 0.102787, 0.055536, 0.056825, 0.056825, 0.050641, 0.050641, 0.067594, 0.144935, 0.144935, 0.088832, 0.120615, 0.209395, 0.288399, 0.342579, 0.36309, 0.232838, 0.236433, 0.219301, 0.216401, 0.301917, 0.185198, 0.161087, 0.239899, 0.281712, 0.222385, 0.173081, 0.094817, 0.139895, 0.0704, 0.118441, 0.158265, 0.086953, 0.050641, 0.049374, 0.06312, 0.056825, 0.11371, 0.056825, 0.056825, 0.026892, 0.015694, 0.017447, 0.032677, 0.026892, 0.021381, 0.033407, 0.055536, 0.066181, 0.034884, 0.050641, 0.029376, 0.028695, 0.050641, 0.041405, 0.05306, 0.037156, 0.037156, 0.038858, 0.038858, 0.022306, 0.038042, 0.066181, 0.067594, 0.067594, 0.044297, 0.059222, 0.042364, 0.028107, 0.038858, 0.059222, 0.056825, 0.088832, 0.088832, 0.060549, 0.109221, 0.05306], '')</t>
  </si>
  <si>
    <t>[0, 1, 2, 3, 4, 6, 7, 9, 10, 11, 12, 13, 14, 71, 72, 73, 79]</t>
  </si>
  <si>
    <t xml:space="preserve">F5S3A6|F5S3A6_9ENTR Alpha,alpha-phosphotrehalase OS=Enterobacter hormaechei ATCC 49162 </t>
  </si>
  <si>
    <t>([0.081712, 0.035586, 0.0198, 0.032677, 0.021816, 0.014586, 0.010926, 0.016826, 0.020876, 0.014075, 0.010672, 0.014586, 0.015344, 0.016826, 0.015694, 0.014783, 0.024826, 0.025762, 0.023963, 0.032017, 0.029376, 0.033407, 0.066181, 0.0704, 0.036378, 0.060549, 0.111485, 0.129801, 0.122885, 0.067594, 0.078022, 0.144935, 0.11371, 0.064632, 0.06184, 0.035586, 0.033407, 0.027463, 0.030003, 0.017138, 0.01078, 0.020165, 0.020165, 0.011106, 0.010672, 0.018787, 0.018787, 0.021816, 0.018787, 0.012727, 0.023534, 0.044297, 0.044297, 0.028107, 0.055536, 0.032017, 0.05306, 0.056825, 0.035586, 0.032677, 0.050641, 0.058088, 0.06184, 0.06184, 0.120615, 0.109221, 0.096677, 0.10481, 0.051831, 0.100716, 0.158265, 0.073402, 0.067594, 0.071867, 0.090864, 0.055536, 0.083462, 0.085092, 0.044297, 0.076542, 0.147574, 0.167087, 0.229226, 0.142424, 0.120615, 0.085092, 0.102787, 0.060549, 0.064632, 0.06184, 0.036378, 0.019401, 0.041405, 0.038042, 0.023087, 0.032017, 0.046336, 0.058088, 0.054297, 0.111485, 0.066181, 0.027463, 0.032017, 0.034068, 0.047319, 0.026338, 0.043307, 0.079919, 0.15284, 0.120615, 0.194234, 0.25406, 0.247041, 0.232838, 0.268042, 0.239899, 0.147574, 0.094817, 0.041405, 0.045352, 0.032017, 0.058088, 0.139895, 0.137348, 0.134866, 0.090864, 0.179055, 0.164327, 0.081712, 0.033407, 0.038858, 0.041405, 0.042364, 0.067594, 0.036378, 0.032017, 0.066181, 0.142424, 0.243554, 0.374039, 0.384043, 0.418646, 0.387226, 0.25031, 0.155435, 0.086953, 0.15008, 0.132295, 0.0704, 0.120615, 0.243554, 0.264545, 0.271506, 0.209395, 0.25031, 0.26085, 0.278302, 0.167087, 0.134866, 0.125101, 0.137348, 0.116183, 0.073402, 0.10481, 0.200174, 0.30533, 0.352862, 0.25031, 0.268042, 0.308712, 0.25406, 0.236433, 0.129801, 0.066181, 0.106997, 0.102787, 0.100716, 0.096677, 0.118441, 0.147574, 0.139895, 0.060549, 0.069024, 0.051831, 0.051831, 0.030611, 0.017447, 0.023534, 0.023963, 0.014075, 0.019401, 0.032677, 0.029376, 0.060549, 0.067594, 0.064632, 0.076542, 0.139895, 0.144935, 0.232838, 0.194234, 0.18812, 0.268042, 0.278302, 0.321458, 0.321458, 0.40511, 0.486429, 0.494003, 0.626927, 0.759478, 0.675549, 0.685117, 0.707965, 0.741537, 0.84206, 0.741537, 0.59014, 0.58069, 0.570702, 0.440853, 0.483068, 0.486429, 0.422041, 0.346032, 0.4292, 0.41194, 0.366687, 0.370445, 0.36309, 0.377384, 0.36309, 0.447574, 0.36309, 0.239899, 0.137348, 0.081712, 0.137348, 0.222385, 0.142424, 0.137348, 0.209395, 0.21291, 0.236433, 0.321458, 0.414856, 0.31487, 0.232838, 0.232838, 0.232838, 0.139895, 0.137348, 0.118441, 0.132295, 0.191378, 0.206376, 0.25406, 0.356642, 0.281712, 0.191378, 0.173081, 0.182256, 0.102787, 0.098513, 0.050641, 0.050641, 0.044297, 0.083462, 0.132295, 0.158265, 0.088832, 0.161087, 0.132295, 0.132295, 0.109221, 0.066181, 0.069024, 0.094817, 0.098513, 0.090864, 0.144935, 0.21291, 0.206376, 0.232838, 0.194234, 0.247041, 0.25406, 0.257454, 0.247041, 0.17593, 0.203355, 0.31487, 0.219301, 0.158265, 0.109221, 0.106997, 0.170161, 0.25031, 0.25031, 0.194234, 0.31487, 0.301917, 0.298791, 0.209395, 0.291804, 0.318242, 0.247041, 0.236433, 0.257454, 0.257454, 0.374039, 0.335645, 0.346032, 0.433034, 0.505461, 0.632174, 0.59014, 0.486429, 0.454136, 0.370445, 0.321458, 0.257454, 0.179055, 0.222385, 0.222385, 0.229226, 0.170161, 0.268042, 0.271506, 0.185198, 0.21291, 0.100716, 0.060549, 0.026892, 0.028695, 0.034884, 0.040537, 0.056825, 0.056825, 0.0704, 0.081712, 0.158265, 0.194234, 0.179055, 0.116183, 0.209395, 0.216401, 0.288399, 0.219301, 0.236433, 0.318242, 0.206376, 0.203355, 0.301917, 0.324872, 0.324872, 0.324872, 0.301917, 0.284882, 0.271506, 0.170161, 0.219301, 0.194234, 0.158265, 0.21291, 0.281712, 0.26085, 0.25406, 0.167087, 0.225814, 0.182256, 0.15008, 0.236433, 0.318242, 0.222385, 0.281712, 0.278302, 0.247041, 0.17593, 0.18812, 0.281712, 0.377384, 0.36309, 0.374039, 0.408655, 0.444081, 0.444081, 0.433034, 0.461924, 0.436924, 0.359901, 0.288399, 0.311707, 0.31487, 0.31487, 0.42561, 0.349426, 0.311707, 0.342579, 0.318242, 0.298791, 0.308712, 0.308712, 0.31487, 0.328603, 0.229226, 0.196879, 0.229226, 0.164327, 0.137348, 0.239899, 0.335645, 0.335645, 0.366687, 0.247041, 0.194234, 0.179055, 0.25031, 0.295083, 0.284882, 0.398279, 0.318242, 0.308712, 0.31487, 0.339168, 0.311707, 0.401658, 0.359901, 0.236433, 0.301917, 0.321458, 0.219301, 0.21291, 0.31487, 0.18812, 0.216401, 0.275179, 0.18812, 0.209395, 0.173081, 0.155435, 0.096677, 0.158265, 0.142424, 0.086953, 0.076542, 0.073402, 0.076542, 0.134866, 0.142424, 0.142424, 0.15008, 0.161087, 0.155435, 0.15008, 0.236433, 0.308712, 0.346032, 0.342579, 0.284882, 0.216401, 0.15008, 0.222385, 0.21291, 0.243554, 0.328603, 0.349426, 0.359901, 0.370445, 0.366687, 0.384043, 0.291804, 0.203355, 0.26085, 0.196879, 0.21291, 0.129801, 0.137348, 0.129801, 0.222385, 0.222385, 0.324872, 0.436924, 0.458154, 0.380708, 0.278302, 0.25031, 0.15008, 0.155435, 0.125101, 0.129801, 0.129801, 0.142424, 0.120615, 0.139895, 0.196879, 0.196879, 0.271506, 0.291804, 0.288399, 0.185198, 0.26085, 0.247041, 0.247041, 0.225814, 0.225814, 0.247041, 0.191378, 0.264545, 0.243554, 0.264545, 0.18812, 0.164327, 0.247041, 0.352862, 0.349426, 0.339168, 0.30533, 0.308712, 0.25406, 0.219301, 0.291804, 0.236433, 0.203355, 0.15008, 0.109221, 0.179055], '')</t>
  </si>
  <si>
    <t>[209, 210, 211, 212, 213, 214, 215, 216, 217, 218, 219, 314, 315, 316]</t>
  </si>
  <si>
    <t xml:space="preserve">F5S3A8|F5S3A8_9ENTR Maltose ABC superfamily ATP binding cassette transporter, permease protein OS=Enterobacter hormaechei ATCC 49162 </t>
  </si>
  <si>
    <t>([0.03976, 0.015078, 0.014315, 0.018415, 0.028107, 0.014783, 0.009483, 0.011903, 0.008075, 0.009294, 0.007031, 0.006039, 0.004431, 0.003109, 0.003053, 0.001778, 0.002078, 0.001383, 0.001112, 0.000631, 0.000326, 0.000451, 0.000532, 0.000378, 0.000378, 0.000215, 0.000447, 0.000773, 0.000421, 0.000859, 0.000447, 0.000468, 0.000854, 0.001172, 0.001906, 0.003246, 0.003079, 0.002881, 0.004315, 0.003431, 0.005086, 0.00777, 0.006701, 0.006245, 0.00962, 0.007259, 0.006567, 0.006039, 0.006245, 0.008002, 0.005223, 0.005249, 0.005318, 0.00543, 0.006567, 0.004899, 0.003366, 0.00543, 0.003701, 0.003109, 0.004414, 0.002688, 0.001709, 0.002014, 0.001967, 0.001288, 0.001155, 0.001855, 0.001374, 0.000906, 0.000567, 0.00061, 0.001211, 0.001499, 0.000906, 0.000532, 0.000386, 0.00052, 0.000391, 0.000713, 0.000498, 0.000498, 0.001048, 0.001069, 0.001481, 0.001374, 0.002117, 0.003053, 0.002761, 0.002555, 0.00243, 0.003276, 0.003246, 0.003053, 0.00231, 0.002327, 0.002336, 0.00316, 0.003757, 0.003109, 0.003014, 0.004208, 0.004208, 0.003246, 0.003924, 0.002512, 0.003821, 0.002662, 0.002035, 0.001267, 0.001936, 0.0028, 0.002276, 0.002078, 0.002276, 0.003727, 0.003607, 0.005086, 0.006421, 0.004358, 0.006421, 0.006619, 0.004736, 0.003405, 0.004358, 0.004358, 0.004611, 0.003177, 0.004431, 0.004208, 0.006374, 0.004976, 0.005378, 0.005683, 0.005872, 0.005799, 0.00558, 0.009187, 0.009728, 0.007259, 0.009294, 0.006988, 0.004775, 0.006795, 0.006988, 0.006142, 0.005086, 0.005086, 0.006078, 0.006245, 0.006245, 0.006482, 0.005623, 0.003997, 0.005623, 0.005799, 0.003864, 0.003701, 0.002435, 0.001602, 0.001374, 0.001, 0.001318, 0.001872, 0.001533, 0.002349, 0.002336, 0.002336, 0.003461, 0.003821, 0.003864, 0.003864, 0.002623, 0.00389, 0.004388, 0.003821, 0.003997, 0.004247, 0.004431, 0.006374, 0.009401, 0.015694, 0.034068, 0.016021, 0.017138, 0.025762, 0.023963, 0.017138, 0.024393, 0.011903, 0.016021, 0.009096, 0.016826, 0.023087, 0.016257, 0.022667, 0.034884, 0.074921, 0.078022, 0.041405, 0.026338, 0.015694, 0.011106, 0.008075, 0.008895, 0.007259, 0.00515, 0.005378, 0.005872, 0.005932, 0.005503, 0.005249, 0.005378, 0.003431, 0.004247, 0.005683, 0.005872, 0.003727, 0.002581, 0.002555, 0.003461, 0.004161, 0.005318, 0.006533, 0.009294, 0.009294, 0.011518, 0.0198, 0.0198, 0.034884, 0.044297, 0.120615, 0.079919, 0.094817, 0.127496, 0.079919, 0.030003, 0.031287, 0.051831, 0.078022, 0.066181, 0.066181, 0.073402, 0.046336, 0.046336, 0.047319, 0.102787, 0.047319, 0.036378, 0.025762, 0.019109, 0.013613, 0.011903, 0.010131, 0.009401, 0.009401, 0.010131, 0.015078, 0.010372, 0.013016, 0.009187, 0.010372, 0.008002, 0.00558, 0.005086, 0.003757, 0.00243, 0.002396, 0.003431, 0.00283, 0.00225, 0.002727, 0.003461, 0.003431, 0.003431, 0.004976, 0.004689, 0.004315, 0.003997, 0.003864, 0.003177, 0.003924, 0.004577, 0.004646, 0.005683, 0.007031, 0.009401, 0.019401], '')</t>
  </si>
  <si>
    <t xml:space="preserve">F5S3A9|F5S3A9_9ENTR Maltose ABC superfamily ATP binding cassette transporter, binding protein OS=Enterobacter hormaechei ATCC 49162 </t>
  </si>
  <si>
    <t>([0.078022, 0.109221, 0.076542, 0.049374, 0.033407, 0.023534, 0.016257, 0.011903, 0.010131, 0.013437, 0.017447, 0.016021, 0.016528, 0.028107, 0.037156, 0.035586, 0.040537, 0.047319, 0.056825, 0.079919, 0.139895, 0.158265, 0.167087, 0.200174, 0.278302, 0.384043, 0.476583, 0.494003, 0.608892, 0.675549, 0.557691, 0.480142, 0.545602, 0.58069, 0.549308, 0.461924, 0.454136, 0.486429, 0.517562, 0.461924, 0.387226, 0.295083, 0.295083, 0.284882, 0.225814, 0.167087, 0.127496, 0.137348, 0.137348, 0.15284, 0.17593, 0.268042, 0.359901, 0.324872, 0.291804, 0.243554, 0.339168, 0.26085, 0.257454, 0.139895, 0.167087, 0.236433, 0.229226, 0.26085, 0.236433, 0.291804, 0.370445, 0.394753, 0.370445, 0.476583, 0.483068, 0.458154, 0.349426, 0.281712, 0.321458, 0.295083, 0.25031, 0.194234, 0.257454, 0.239899, 0.356642, 0.366687, 0.422041, 0.529623, 0.40511, 0.4292, 0.468512, 0.468512, 0.380708, 0.278302, 0.17593, 0.164327, 0.10481, 0.147574, 0.179055, 0.179055, 0.129801, 0.144935, 0.179055, 0.127496, 0.127496, 0.129801, 0.069024, 0.064632, 0.064632, 0.064632, 0.06312, 0.059222, 0.040537, 0.083462, 0.158265, 0.142424, 0.15008, 0.268042, 0.298791, 0.219301, 0.219301, 0.30533, 0.36309, 0.36309, 0.384043, 0.384043, 0.370445, 0.370445, 0.268042, 0.281712, 0.342579, 0.25406, 0.278302, 0.232838, 0.219301, 0.219301, 0.318242, 0.321458, 0.311707, 0.236433, 0.229226, 0.247041, 0.185198, 0.109221, 0.059222, 0.086953, 0.098513, 0.058088, 0.066181, 0.06184, 0.028107, 0.019109, 0.032017, 0.029376, 0.056825, 0.030003, 0.017797, 0.017797, 0.016257, 0.009865, 0.013613, 0.01204, 0.011518, 0.016021, 0.019401, 0.038858, 0.023534, 0.020165, 0.018787, 0.030003, 0.06184, 0.066181, 0.064632, 0.054297, 0.030003, 0.023087, 0.038042, 0.066181, 0.066181, 0.055536, 0.086953, 0.092881, 0.185198, 0.167087, 0.170161, 0.147574, 0.083462, 0.073402, 0.079919, 0.083462, 0.079919, 0.058088, 0.102787, 0.173081, 0.21291, 0.203355, 0.142424, 0.158265, 0.158265, 0.090864, 0.055536, 0.071867, 0.033407, 0.018415, 0.022306, 0.013821, 0.013265, 0.011518, 0.015694, 0.015694, 0.024826, 0.026338, 0.032677, 0.031287, 0.038042, 0.019401, 0.020876, 0.023087, 0.022306, 0.022306, 0.041405, 0.098513, 0.074921, 0.085092, 0.142424, 0.125101, 0.216401, 0.295083, 0.394753, 0.436924, 0.390993, 0.332115, 0.229226, 0.229226, 0.134866, 0.085092, 0.129801, 0.21291, 0.232838, 0.122885, 0.134866, 0.144935, 0.125101, 0.079919, 0.132295, 0.125101, 0.064632, 0.059222, 0.034884, 0.034884, 0.031287, 0.031287, 0.05306, 0.096677, 0.111485, 0.129801, 0.144935, 0.173081, 0.161087, 0.236433, 0.291804, 0.194234, 0.158265, 0.155435, 0.222385, 0.225814, 0.236433, 0.366687, 0.25406, 0.380708, 0.291804, 0.268042, 0.298791, 0.182256, 0.173081, 0.15008, 0.243554, 0.173081, 0.191378, 0.200174, 0.120615, 0.106997, 0.167087, 0.196879, 0.129801, 0.164327, 0.102787, 0.10481, 0.10481, 0.147574, 0.085092, 0.142424, 0.182256, 0.179055, 0.288399, 0.203355, 0.222385, 0.206376, 0.339168, 0.209395, 0.203355, 0.182256, 0.268042, 0.284882, 0.275179, 0.359901, 0.349426, 0.359901, 0.295083, 0.191378, 0.142424, 0.209395, 0.203355, 0.18812, 0.185198, 0.182256, 0.26085, 0.219301, 0.232838, 0.185198, 0.191378, 0.196879, 0.206376, 0.167087, 0.15284, 0.092881, 0.064632, 0.032017, 0.051831, 0.083462, 0.15284, 0.268042, 0.271506, 0.288399, 0.295083, 0.219301, 0.139895, 0.090864, 0.116183, 0.066181, 0.079919, 0.142424, 0.109221, 0.216401, 0.284882, 0.26085, 0.356642, 0.394753, 0.521092, 0.440853, 0.387226, 0.356642, 0.356642, 0.384043, 0.288399, 0.191378, 0.203355, 0.291804, 0.275179, 0.164327, 0.236433, 0.243554, 0.25406, 0.321458, 0.21291, 0.196879, 0.219301, 0.229226, 0.179055, 0.147574, 0.21291, 0.155435, 0.111485, 0.111485, 0.06312, 0.090864, 0.102787, 0.170161, 0.196879, 0.268042, 0.342579, 0.349426, 0.352862, 0.346032, 0.321458, 0.408655, 0.408655, 0.346032, 0.349426, 0.433034, 0.454136, 0.418646, 0.529623, 0.626927, 0.557691, 0.541878, 0.59014, 0.707965, 0.58069, 0.454136, 0.374039, 0.398279, 0.401658, 0.380708, 0.377384, 0.401658, 0.370445, 0.370445, 0.41194, 0.318242, 0.318242, 0.332115, 0.36309, 0.366687, 0.366687, 0.418646, 0.414856, 0.414856, 0.390993, 0.374039, 0.433034, 0.553315, 0.56648, 0.549308, 0.538167, 0.517562, 0.461924, 0.476583, 0.436924, 0.447574, 0.562014, 0.541878, 0.497853], '')</t>
  </si>
  <si>
    <t>[28, 29, 30, 32, 33, 34, 38, 83, 344, 388, 389, 390, 391, 392, 393, 394, 417, 418, 419, 420, 421, 426, 427]</t>
  </si>
  <si>
    <t xml:space="preserve">F5S3B0|F5S3B0_9ENTR Purine operon repressor family protein OS=Enterobacter hormaechei ATCC 49162 </t>
  </si>
  <si>
    <t>([0.450668, 0.483068, 0.398279, 0.433034, 0.328603, 0.36309, 0.384043, 0.311707, 0.30533, 0.298791, 0.328603, 0.332115, 0.30533, 0.216401, 0.216401, 0.321458, 0.328603, 0.328603, 0.346032, 0.342579, 0.342579, 0.308712, 0.209395, 0.284882, 0.291804, 0.41194, 0.418646, 0.42561, 0.422041, 0.447574, 0.41194, 0.414856, 0.36309, 0.370445, 0.476583, 0.486429, 0.387226, 0.301917, 0.295083, 0.370445, 0.339168, 0.335645, 0.377384, 0.41194, 0.394753, 0.278302, 0.257454, 0.239899, 0.268042, 0.359901, 0.36309, 0.342579, 0.301917, 0.390993, 0.349426, 0.25031, 0.247041, 0.339168, 0.418646, 0.422041, 0.41194, 0.444081, 0.40511, 0.30533, 0.370445, 0.30533, 0.321458, 0.206376, 0.219301, 0.200174, 0.164327, 0.134866, 0.203355, 0.15008, 0.100716, 0.06312, 0.060549, 0.060549, 0.071867, 0.076542, 0.078022, 0.050641, 0.050641, 0.034884, 0.049374, 0.051831, 0.078022, 0.088832, 0.139895, 0.134866, 0.134866, 0.111485, 0.144935, 0.15284, 0.243554, 0.321458, 0.339168, 0.444081, 0.352862, 0.257454, 0.170161, 0.100716, 0.173081, 0.111485, 0.18812, 0.225814, 0.219301, 0.25031, 0.318242, 0.349426, 0.257454, 0.257454, 0.328603, 0.229226, 0.164327, 0.164327, 0.15284, 0.15284, 0.083462, 0.083462, 0.132295, 0.173081, 0.26085, 0.236433, 0.335645, 0.321458, 0.284882, 0.25406, 0.139895, 0.081712, 0.088832, 0.155435, 0.15284, 0.090864, 0.125101, 0.182256, 0.185198, 0.118441, 0.219301, 0.243554, 0.264545, 0.25406, 0.200174, 0.203355, 0.111485, 0.111485, 0.066181, 0.098513, 0.127496, 0.116183, 0.18812, 0.17593, 0.116183, 0.111485, 0.125101, 0.15284, 0.155435, 0.118441, 0.191378, 0.139895, 0.158265, 0.219301, 0.222385, 0.216401, 0.179055, 0.291804, 0.191378, 0.18812, 0.098513, 0.096677, 0.179055, 0.179055, 0.182256, 0.247041, 0.25406, 0.209395, 0.200174, 0.120615, 0.088832, 0.071867, 0.043307, 0.069024, 0.066181, 0.064632, 0.134866, 0.170161, 0.139895, 0.219301, 0.30533, 0.308712, 0.298791, 0.324872, 0.239899, 0.243554, 0.243554, 0.275179, 0.291804, 0.298791, 0.384043, 0.486429, 0.534167, 0.685117, 0.534167, 0.497853, 0.408655, 0.380708, 0.374039, 0.342579, 0.349426, 0.321458, 0.31487, 0.31487, 0.295083, 0.352862, 0.243554, 0.158265, 0.144935, 0.232838, 0.225814, 0.147574, 0.122885, 0.069024, 0.066181, 0.118441, 0.081712, 0.074921, 0.042364, 0.022667, 0.037156, 0.035586, 0.045352, 0.086953, 0.086953, 0.092881, 0.132295, 0.225814, 0.311707, 0.31487, 0.324872, 0.298791, 0.356642, 0.40511, 0.461924, 0.380708, 0.284882, 0.387226, 0.458154, 0.557691, 0.733139, 0.720929, 0.59508, 0.59508, 0.549308, 0.450668, 0.349426, 0.216401, 0.142424, 0.142424, 0.132295, 0.127496, 0.081712, 0.083462, 0.042364, 0.050641, 0.071867, 0.081712, 0.085092, 0.058088, 0.028695, 0.025762, 0.025316, 0.047319, 0.046336, 0.032677, 0.046336, 0.046336, 0.10481, 0.161087, 0.164327, 0.11371, 0.096677, 0.109221, 0.129801, 0.200174, 0.122885, 0.147574, 0.209395, 0.203355, 0.268042, 0.366687, 0.352862, 0.271506, 0.271506, 0.264545, 0.377384, 0.401658, 0.408655, 0.380708, 0.387226, 0.321458, 0.356642, 0.387226, 0.483068, 0.447574, 0.465241, 0.58069, 0.56648, 0.549308, 0.562014, 0.494003, 0.468512, 0.401658, 0.494003, 0.401658, 0.321458, 0.209395, 0.222385, 0.308712, 0.301917, 0.328603, 0.328603, 0.36309, 0.359901, 0.291804, 0.264545, 0.170161, 0.18812, 0.196879, 0.209395, 0.132295, 0.134866, 0.170161, 0.229226, 0.232838, 0.321458, 0.374039, 0.436924, 0.408655, 0.384043, 0.36309, 0.295083, 0.349426, 0.311707, 0.271506, 0.332115, 0.40511], '')</t>
  </si>
  <si>
    <t>[200, 201, 202, 247, 248, 249, 250, 251, 252, 305, 306, 307, 308]</t>
  </si>
  <si>
    <t xml:space="preserve">F5S3B1|F5S3B1_9ENTR Phosphomannomutase OS=Enterobacter hormaechei ATCC 49162 </t>
  </si>
  <si>
    <t>([0.120615, 0.06184, 0.086953, 0.11371, 0.15008, 0.118441, 0.142424, 0.11371, 0.147574, 0.106997, 0.132295, 0.191378, 0.191378, 0.106997, 0.144935, 0.137348, 0.18812, 0.200174, 0.203355, 0.194234, 0.25031, 0.164327, 0.222385, 0.167087, 0.102787, 0.059222, 0.090864, 0.11371, 0.158265, 0.147574, 0.164327, 0.116183, 0.064632, 0.060549, 0.086953, 0.111485, 0.074921, 0.076542, 0.079919, 0.081712, 0.083462, 0.111485, 0.147574, 0.111485, 0.15284, 0.247041, 0.298791, 0.21291, 0.11371, 0.120615, 0.120615, 0.10481, 0.155435, 0.179055, 0.182256, 0.209395, 0.147574, 0.209395, 0.155435, 0.15284, 0.158265, 0.098513, 0.088832, 0.085092, 0.144935, 0.144935, 0.144935, 0.182256, 0.275179, 0.298791, 0.206376, 0.125101, 0.167087, 0.167087, 0.196879, 0.21291, 0.142424, 0.194234, 0.161087, 0.225814, 0.311707, 0.301917, 0.298791, 0.311707, 0.288399, 0.288399, 0.26085, 0.25031, 0.239899, 0.236433, 0.332115, 0.387226, 0.497853, 0.436924, 0.440853, 0.440853, 0.31487, 0.398279, 0.318242, 0.284882, 0.278302, 0.200174, 0.21291, 0.275179, 0.26085, 0.352862, 0.257454, 0.288399, 0.301917, 0.308712, 0.311707, 0.281712, 0.232838, 0.158265, 0.25406, 0.161087, 0.161087, 0.236433, 0.164327, 0.21291, 0.291804, 0.30533, 0.401658, 0.387226, 0.311707, 0.346032, 0.346032, 0.36309, 0.301917, 0.288399, 0.278302, 0.268042, 0.268042, 0.26085, 0.243554, 0.26085, 0.26085, 0.271506, 0.308712, 0.384043, 0.444081, 0.401658, 0.291804, 0.216401, 0.229226, 0.25406, 0.15284, 0.079919, 0.125101, 0.098513, 0.06184, 0.064632, 0.069024, 0.081712, 0.155435, 0.243554, 0.209395, 0.30533, 0.21291, 0.200174, 0.134866, 0.078022, 0.06312, 0.120615, 0.144935, 0.137348, 0.203355, 0.281712, 0.370445, 0.342579, 0.444081, 0.562014, 0.517562, 0.422041, 0.401658, 0.342579, 0.264545, 0.278302, 0.281712, 0.36309, 0.284882, 0.36309, 0.422041, 0.458154, 0.447574, 0.408655, 0.433034, 0.366687, 0.380708, 0.26085, 0.200174, 0.196879, 0.106997, 0.122885, 0.185198, 0.191378, 0.239899, 0.328603, 0.321458, 0.30533, 0.196879, 0.30533, 0.275179, 0.278302, 0.239899, 0.268042, 0.342579, 0.342579, 0.370445, 0.275179, 0.408655, 0.517562, 0.534167, 0.653063, 0.675549, 0.675549, 0.671169, 0.632174, 0.51388, 0.483068, 0.418646, 0.447574, 0.433034, 0.458154, 0.454136, 0.490133, 0.468512, 0.42561, 0.398279, 0.349426, 0.40511, 0.271506, 0.264545, 0.25406, 0.26085, 0.144935, 0.15008, 0.142424, 0.088832, 0.073402, 0.042364, 0.030003, 0.054297, 0.055536, 0.056825, 0.056825, 0.074921, 0.038042, 0.030611, 0.034068, 0.06312, 0.040537, 0.043307, 0.023963, 0.016826, 0.016257, 0.018415, 0.010131, 0.009096, 0.014075, 0.025762, 0.025762, 0.030611, 0.029376, 0.026338, 0.015344, 0.017797, 0.016826, 0.028695, 0.043307, 0.025316, 0.014783, 0.015344, 0.028107, 0.058088, 0.088832, 0.050641, 0.050641, 0.050641, 0.069024, 0.064632, 0.036378, 0.079919, 0.088832, 0.058088, 0.046336, 0.086953, 0.043307, 0.043307, 0.043307, 0.047319, 0.060549, 0.060549, 0.0704, 0.066181, 0.055536, 0.059222, 0.100716, 0.161087, 0.232838, 0.122885, 0.067594, 0.116183, 0.088832, 0.132295, 0.144935, 0.167087, 0.170161, 0.264545, 0.271506, 0.236433, 0.144935, 0.098513, 0.158265, 0.21291, 0.232838, 0.185198, 0.173081, 0.173081, 0.170161, 0.194234, 0.209395, 0.185198, 0.182256, 0.219301, 0.122885, 0.170161, 0.100716, 0.059222, 0.055536, 0.050641, 0.06184, 0.079919, 0.083462, 0.100716, 0.058088, 0.028695, 0.023534, 0.018106, 0.011518, 0.013016, 0.008895, 0.009187, 0.015694, 0.013265, 0.01078, 0.016257, 0.016528, 0.034884, 0.033407, 0.031287, 0.032677, 0.017797, 0.016021, 0.026892, 0.023087, 0.032017, 0.06312, 0.088832, 0.120615, 0.116183, 0.125101, 0.147574, 0.222385, 0.222385, 0.278302, 0.216401, 0.264545, 0.164327, 0.147574, 0.164327, 0.179055, 0.185198, 0.321458, 0.359901, 0.328603, 0.239899, 0.18812, 0.17593, 0.21291, 0.155435, 0.216401, 0.158265, 0.222385, 0.139895, 0.118441, 0.125101, 0.17593, 0.139895, 0.225814, 0.216401, 0.288399, 0.284882, 0.284882, 0.182256, 0.219301, 0.25031, 0.25031, 0.335645, 0.243554, 0.203355, 0.161087, 0.161087, 0.200174, 0.109221, 0.18812, 0.118441, 0.106997, 0.076542, 0.092881, 0.071867, 0.071867, 0.076542, 0.076542, 0.081712, 0.15284, 0.088832, 0.059222, 0.102787, 0.058088, 0.109221, 0.086953, 0.185198, 0.219301, 0.209395, 0.31487, 0.328603, 0.414856, 0.370445, 0.370445, 0.284882, 0.247041, 0.25406, 0.243554, 0.247041, 0.229226, 0.219301, 0.239899, 0.222385, 0.18812, 0.196879, 0.109221, 0.161087, 0.125101, 0.073402, 0.081712, 0.0704, 0.054297, 0.069024, 0.094817, 0.158265, 0.161087, 0.196879, 0.167087, 0.139895, 0.106997, 0.079919, 0.048328, 0.064632, 0.102787, 0.109221, 0.182256], '')</t>
  </si>
  <si>
    <t>[171, 172, 211, 212, 213, 214, 215, 216, 217, 218]</t>
  </si>
  <si>
    <t xml:space="preserve">F5S3B2|F5S3B2_9ENTR Maltose ABC superfamily ATP binding cassette transporter, ABC protein OS=Enterobacter hormaechei ATCC 49162 </t>
  </si>
  <si>
    <t>([0.182256, 0.225814, 0.122885, 0.170161, 0.206376, 0.25406, 0.200174, 0.137348, 0.111485, 0.106997, 0.134866, 0.106997, 0.10481, 0.060549, 0.116183, 0.064632, 0.088832, 0.085092, 0.081712, 0.155435, 0.079919, 0.043307, 0.028695, 0.031287, 0.020165, 0.0198, 0.022306, 0.033407, 0.059222, 0.056825, 0.0704, 0.069024, 0.118441, 0.122885, 0.125101, 0.066181, 0.122885, 0.120615, 0.069024, 0.056825, 0.049374, 0.060549, 0.120615, 0.17593, 0.291804, 0.370445, 0.370445, 0.335645, 0.298791, 0.21291, 0.247041, 0.21291, 0.206376, 0.216401, 0.229226, 0.324872, 0.335645, 0.339168, 0.384043, 0.390993, 0.390993, 0.356642, 0.444081, 0.4292, 0.422041, 0.390993, 0.291804, 0.295083, 0.257454, 0.225814, 0.200174, 0.247041, 0.288399, 0.194234, 0.158265, 0.088832, 0.046336, 0.090864, 0.090864, 0.069024, 0.120615, 0.096677, 0.120615, 0.134866, 0.144935, 0.086953, 0.071867, 0.060549, 0.060549, 0.044297, 0.071867, 0.147574, 0.081712, 0.081712, 0.147574, 0.203355, 0.30533, 0.36309, 0.25406, 0.161087, 0.167087, 0.167087, 0.236433, 0.147574, 0.132295, 0.127496, 0.167087, 0.167087, 0.243554, 0.206376, 0.209395, 0.209395, 0.127496, 0.219301, 0.236433, 0.15284, 0.078022, 0.076542, 0.096677, 0.090864, 0.182256, 0.219301, 0.222385, 0.147574, 0.232838, 0.229226, 0.225814, 0.268042, 0.301917, 0.342579, 0.384043, 0.398279, 0.36309, 0.356642, 0.342579, 0.324872, 0.408655, 0.398279, 0.31487, 0.321458, 0.418646, 0.418646, 0.380708, 0.288399, 0.264545, 0.185198, 0.10481, 0.11371, 0.120615, 0.142424, 0.081712, 0.079919, 0.129801, 0.094817, 0.173081, 0.147574, 0.125101, 0.073402, 0.129801, 0.127496, 0.132295, 0.100716, 0.083462, 0.10481, 0.182256, 0.191378, 0.278302, 0.394753, 0.291804, 0.281712, 0.25406, 0.349426, 0.264545, 0.25031, 0.349426, 0.346032, 0.339168, 0.281712, 0.278302, 0.203355, 0.284882, 0.275179, 0.328603, 0.335645, 0.25406, 0.25406, 0.318242, 0.278302, 0.278302, 0.284882, 0.25031, 0.257454, 0.247041, 0.247041, 0.182256, 0.118441, 0.092881, 0.0704, 0.120615, 0.194234, 0.278302, 0.182256, 0.191378, 0.182256, 0.182256, 0.25406, 0.243554, 0.30533, 0.25406, 0.264545, 0.264545, 0.200174, 0.200174, 0.173081, 0.291804, 0.328603, 0.41194, 0.447574, 0.418646, 0.349426, 0.318242, 0.318242, 0.308712, 0.200174, 0.196879, 0.196879, 0.225814, 0.216401, 0.11371, 0.194234, 0.147574, 0.147574, 0.26085, 0.219301, 0.182256, 0.083462, 0.10481, 0.098513, 0.100716, 0.15284, 0.142424, 0.167087, 0.090864, 0.17593, 0.26085, 0.271506, 0.271506, 0.17593, 0.098513, 0.194234, 0.116183, 0.139895, 0.21291, 0.18812, 0.247041, 0.288399, 0.394753, 0.298791, 0.298791, 0.31487, 0.346032, 0.401658, 0.433034, 0.458154, 0.335645, 0.268042, 0.225814, 0.142424, 0.200174, 0.335645, 0.321458, 0.41194, 0.328603, 0.328603, 0.229226, 0.203355, 0.236433, 0.268042, 0.359901, 0.370445, 0.243554, 0.243554, 0.18812, 0.164327, 0.229226, 0.332115, 0.408655, 0.436924, 0.440853, 0.352862, 0.339168, 0.232838, 0.236433, 0.321458, 0.339168, 0.433034, 0.433034, 0.342579, 0.239899, 0.155435, 0.088832, 0.17593, 0.120615, 0.164327, 0.161087, 0.164327, 0.142424, 0.090864, 0.055536, 0.054297, 0.090864, 0.079919, 0.0704, 0.0704, 0.073402, 0.038042, 0.038042, 0.021381, 0.043307, 0.083462, 0.147574, 0.229226, 0.21291, 0.191378, 0.222385, 0.144935, 0.147574, 0.116183, 0.17593, 0.271506, 0.328603, 0.332115, 0.25031, 0.36309, 0.271506, 0.164327, 0.264545, 0.239899, 0.301917, 0.271506, 0.243554, 0.236433, 0.147574, 0.129801, 0.137348, 0.132295, 0.216401, 0.225814, 0.271506, 0.239899, 0.194234, 0.196879, 0.164327, 0.229226, 0.191378, 0.268042, 0.390993, 0.332115, 0.342579, 0.356642], '')</t>
  </si>
  <si>
    <t xml:space="preserve">F5S3B5|F5S3B5_9ENTR MadN protein OS=Enterobacter hormaechei ATCC 49162 </t>
  </si>
  <si>
    <t>([0.000146, 0.000249, 0.000137, 0.000275, 0.000146, 0.000301, 0.000245, 0.00018, 0.000305, 0.000558, 0.000468, 0.000386, 0.000386, 0.000708, 0.001202, 0.001344, 0.002276, 0.002138, 0.001344, 0.001249, 0.001778, 0.00225, 0.001709, 0.002349, 0.00243, 0.002976, 0.003014, 0.003014, 0.003804, 0.003298, 0.002057, 0.002276, 0.002014, 0.001572, 0.001743, 0.00103, 0.000906, 0.000893, 0.000945, 0.001533, 0.002555, 0.002662, 0.00359, 0.003555, 0.004483, 0.004577, 0.004161, 0.002881, 0.00292, 0.00243, 0.00231, 0.00231, 0.00231, 0.003607, 0.004483, 0.003341, 0.005503, 0.00558, 0.005503, 0.003671, 0.00292, 0.002057, 0.001344, 0.000747, 0.001267, 0.000614, 0.00061, 0.000876, 0.000876, 0.001, 0.000983, 0.000833, 0.001335, 0.001335, 0.001335, 0.001709, 0.001335, 0.000773, 0.000773, 0.000365, 0.000721, 0.000648, 0.000631, 0.001142, 0.002117, 0.001417, 0.00155, 0.000945, 0.001271, 0.001305, 0.001159, 0.001159, 0.001778, 0.001267, 0.001159, 0.001159, 0.001048, 0.001786, 0.002705, 0.002727, 0.004483, 0.002976, 0.00389, 0.00389, 0.002662, 0.001675, 0.002482, 0.00316, 0.003924, 0.002662, 0.003341, 0.003671, 0.003701, 0.003555, 0.004358, 0.005318, 0.003757, 0.002555, 0.002555, 0.001687, 0.002581, 0.002581, 0.003014, 0.002976, 0.004414, 0.006078, 0.005503, 0.003864, 0.004611, 0.005249, 0.005318, 0.004921, 0.004247, 0.004736, 0.004899, 0.004135, 0.004161, 0.006245, 0.006374, 0.006142, 0.005872, 0.004835, 0.003405, 0.004358, 0.003512, 0.002581, 0.002623, 0.00283, 0.004208, 0.004135, 0.003014, 0.003405, 0.004483, 0.007091, 0.00962, 0.010221, 0.01227, 0.018106, 0.017138, 0.032017, 0.036378, 0.0704, 0.038042, 0.06312, 0.030611, 0.020876, 0.017797, 0.012491, 0.024393, 0.018787, 0.014783, 0.014586, 0.014075, 0.010372, 0.007555, 0.006567, 0.005378, 0.004775, 0.003053, 0.002435, 0.001743, 0.001687, 0.002117, 0.003512, 0.004135, 0.005932, 0.006533, 0.010926, 0.016528, 0.017447, 0.023087, 0.019109, 0.041405, 0.035586, 0.045352, 0.048328, 0.032677, 0.026338, 0.028107, 0.034068, 0.05306, 0.064632, 0.03976, 0.028107, 0.023534, 0.022667, 0.012727, 0.022667, 0.010672, 0.006701, 0.005503, 0.003963, 0.005223, 0.003555, 0.004835, 0.004431, 0.005734, 0.008156, 0.008276, 0.013265, 0.018787, 0.019109, 0.031287, 0.026892, 0.034068, 0.019401, 0.013821, 0.026338, 0.028107, 0.037156, 0.079919, 0.073402, 0.15284, 0.118441, 0.219301, 0.132295, 0.092881, 0.056825, 0.058088, 0.049374, 0.036378, 0.024393, 0.014075, 0.014315, 0.027463, 0.028695, 0.066181, 0.094817, 0.047319, 0.051831, 0.081712, 0.03976, 0.035586, 0.017138, 0.021381, 0.021381, 0.037156, 0.043307, 0.036378, 0.018787, 0.026892, 0.032017, 0.031287, 0.032677, 0.0198, 0.017138, 0.016257, 0.014075, 0.00962, 0.010509, 0.008624, 0.009483, 0.016257, 0.025762, 0.03976, 0.040537, 0.042364, 0.048328, 0.085092, 0.15284, 0.239899, 0.284882, 0.288399, 0.394753, 0.483068, 0.538167, 0.440853, 0.436924, 0.458154, 0.545602, 0.642678, 0.685117, 0.626927, 0.622677, 0.622677, 0.675549, 0.653063, 0.618285, 0.553315], '')</t>
  </si>
  <si>
    <t>[285, 289, 290, 291, 292, 293, 294, 295, 296, 297, 298]</t>
  </si>
  <si>
    <t xml:space="preserve">F5S3B6|F5S3B6_9ENTR Cof family hydrolase OS=Enterobacter hormaechei ATCC 49162 </t>
  </si>
  <si>
    <t>([0.137348, 0.182256, 0.11371, 0.071867, 0.096677, 0.155435, 0.18812, 0.216401, 0.25031, 0.191378, 0.216401, 0.291804, 0.288399, 0.243554, 0.30533, 0.384043, 0.418646, 0.335645, 0.324872, 0.328603, 0.239899, 0.243554, 0.21291, 0.295083, 0.377384, 0.31487, 0.295083, 0.182256, 0.132295, 0.066181, 0.090864, 0.092881, 0.074921, 0.122885, 0.139895, 0.137348, 0.085092, 0.086953, 0.096677, 0.098513, 0.167087, 0.164327, 0.161087, 0.191378, 0.206376, 0.134866, 0.203355, 0.120615, 0.209395, 0.271506, 0.298791, 0.288399, 0.196879, 0.200174, 0.200174, 0.216401, 0.222385, 0.257454, 0.247041, 0.25031, 0.243554, 0.236433, 0.328603, 0.335645, 0.332115, 0.332115, 0.332115, 0.229226, 0.203355, 0.21291, 0.209395, 0.308712, 0.264545, 0.356642, 0.349426, 0.359901, 0.257454, 0.225814, 0.26085, 0.271506, 0.25406, 0.15284, 0.147574, 0.086953, 0.055536, 0.054297, 0.048328, 0.088832, 0.170161, 0.284882, 0.196879, 0.144935, 0.139895, 0.225814, 0.161087, 0.098513, 0.092881, 0.158265, 0.18812, 0.196879, 0.111485, 0.090864, 0.139895, 0.147574, 0.219301, 0.281712, 0.281712, 0.31487, 0.30533, 0.291804, 0.243554, 0.328603, 0.278302, 0.167087, 0.15284, 0.225814, 0.284882, 0.222385, 0.122885, 0.129801, 0.066181, 0.122885, 0.142424, 0.10481, 0.109221, 0.132295, 0.134866, 0.083462, 0.040537, 0.040537, 0.044297, 0.066181, 0.067594, 0.079919, 0.15284, 0.15284, 0.096677, 0.059222, 0.044297, 0.094817, 0.051831, 0.10481, 0.10481, 0.164327, 0.275179, 0.225814, 0.129801, 0.081712, 0.158265, 0.158265, 0.170161, 0.155435, 0.120615, 0.073402, 0.127496, 0.109221, 0.111485, 0.088832, 0.161087, 0.271506, 0.264545, 0.281712, 0.271506, 0.206376, 0.206376, 0.102787, 0.120615, 0.18812, 0.185198, 0.164327, 0.161087, 0.090864, 0.092881, 0.073402, 0.096677, 0.074921, 0.090864, 0.090864, 0.11371, 0.111485, 0.10481, 0.10481, 0.147574, 0.120615, 0.109221, 0.122885, 0.18812, 0.137348, 0.11371, 0.173081, 0.164327, 0.167087, 0.243554, 0.127496, 0.18812, 0.15008, 0.173081, 0.182256, 0.116183, 0.102787, 0.086953, 0.043307, 0.042364, 0.046336, 0.055536, 0.071867, 0.069024, 0.088832, 0.106997, 0.139895, 0.11371, 0.0704, 0.11371, 0.090864, 0.142424, 0.134866, 0.200174, 0.200174, 0.118441, 0.116183, 0.15284, 0.185198, 0.30533, 0.275179, 0.268042, 0.281712, 0.318242, 0.222385, 0.21291, 0.25406, 0.161087, 0.200174, 0.31487, 0.335645, 0.291804, 0.342579, 0.281712, 0.196879, 0.196879, 0.295083, 0.394753, 0.4292, 0.42561, 0.42561, 0.4292, 0.359901, 0.384043, 0.384043, 0.374039, 0.295083, 0.288399, 0.366687, 0.284882, 0.155435, 0.092881, 0.161087, 0.125101, 0.15284, 0.21291, 0.18812, 0.15284, 0.11371, 0.088832, 0.059222, 0.034884, 0.031287], '')</t>
  </si>
  <si>
    <t xml:space="preserve">F5S3B7|F5S3B7_9ENTR Lysophospholipase L2 OS=Enterobacter hormaechei ATCC 49162 </t>
  </si>
  <si>
    <t>([0.31487, 0.377384, 0.42561, 0.408655, 0.271506, 0.268042, 0.26085, 0.161087, 0.18812, 0.170161, 0.196879, 0.268042, 0.291804, 0.281712, 0.275179, 0.170161, 0.096677, 0.088832, 0.179055, 0.158265, 0.164327, 0.182256, 0.17593, 0.173081, 0.109221, 0.161087, 0.18812, 0.15008, 0.26085, 0.271506, 0.232838, 0.26085, 0.167087, 0.247041, 0.139895, 0.090864, 0.167087, 0.155435, 0.158265, 0.15284, 0.173081, 0.158265, 0.158265, 0.161087, 0.147574, 0.185198, 0.155435, 0.10481, 0.10481, 0.067594, 0.078022, 0.129801, 0.10481, 0.096677, 0.109221, 0.196879, 0.167087, 0.109221, 0.200174, 0.125101, 0.098513, 0.100716, 0.056825, 0.043307, 0.022306, 0.023963, 0.020876, 0.017138, 0.023963, 0.020522, 0.031287, 0.013613, 0.014075, 0.010372, 0.010131, 0.007091, 0.00558, 0.007645, 0.010131, 0.009977, 0.016257, 0.020165, 0.019109, 0.019109, 0.022306, 0.041405, 0.038042, 0.050641, 0.058088, 0.073402, 0.132295, 0.134866, 0.232838, 0.219301, 0.291804, 0.377384, 0.390993, 0.490133, 0.494003, 0.377384, 0.384043, 0.387226, 0.271506, 0.194234, 0.295083, 0.301917, 0.206376, 0.185198, 0.203355, 0.185198, 0.081712, 0.085092, 0.088832, 0.100716, 0.067594, 0.071867, 0.090864, 0.137348, 0.15284, 0.0704, 0.137348, 0.139895, 0.129801, 0.134866, 0.122885, 0.067594, 0.05306, 0.092881, 0.109221, 0.096677, 0.182256, 0.298791, 0.25406, 0.158265, 0.147574, 0.216401, 0.127496, 0.054297, 0.030003, 0.026892, 0.056825, 0.056825, 0.060549, 0.060549, 0.118441, 0.134866, 0.219301, 0.222385, 0.147574, 0.129801, 0.102787, 0.10481, 0.086953, 0.122885, 0.15284, 0.088832, 0.086953, 0.086953, 0.116183, 0.118441, 0.10481, 0.054297, 0.067594, 0.066181, 0.032677, 0.023963, 0.023963, 0.022306, 0.025762, 0.026338, 0.018787, 0.033407, 0.017138, 0.017447, 0.015694, 0.020876, 0.037156, 0.03976, 0.069024, 0.06184, 0.10481, 0.116183, 0.209395, 0.111485, 0.092881, 0.11371, 0.144935, 0.209395, 0.219301, 0.216401, 0.196879, 0.278302, 0.247041, 0.275179, 0.324872, 0.209395, 0.185198, 0.118441, 0.118441, 0.081712, 0.079919, 0.086953, 0.079919, 0.076542, 0.129801, 0.155435, 0.222385, 0.134866, 0.125101, 0.120615, 0.132295, 0.144935, 0.144935, 0.092881, 0.086953, 0.06184, 0.122885, 0.15008, 0.25031, 0.232838, 0.21291, 0.295083, 0.219301, 0.222385, 0.222385, 0.257454, 0.25406, 0.158265, 0.25406, 0.161087, 0.116183, 0.10481, 0.179055, 0.185198, 0.200174, 0.295083, 0.295083, 0.291804, 0.291804, 0.278302, 0.219301, 0.222385, 0.203355, 0.268042, 0.203355, 0.203355, 0.185198, 0.185198, 0.295083, 0.301917, 0.436924, 0.517562, 0.433034, 0.332115, 0.25031, 0.346032, 0.321458, 0.359901, 0.366687, 0.366687, 0.346032, 0.346032, 0.370445, 0.401658, 0.414856, 0.472492, 0.433034, 0.4292, 0.4292, 0.414856, 0.31487, 0.219301, 0.219301, 0.225814, 0.301917, 0.36309, 0.324872, 0.324872, 0.318242, 0.308712, 0.328603, 0.26085, 0.335645, 0.394753, 0.390993, 0.380708, 0.414856, 0.374039, 0.311707, 0.222385, 0.243554, 0.332115, 0.380708, 0.284882, 0.370445, 0.387226, 0.332115, 0.281712, 0.206376, 0.216401, 0.216401, 0.196879, 0.247041, 0.200174, 0.194234, 0.194234, 0.142424, 0.106997, 0.109221, 0.158265, 0.209395, 0.132295, 0.092881, 0.118441, 0.111485, 0.060549, 0.060549, 0.092881, 0.144935, 0.239899, 0.203355, 0.17593, 0.144935, 0.137348, 0.139895, 0.118441, 0.088832, 0.11371, 0.10481, 0.167087], '')</t>
  </si>
  <si>
    <t>[251]</t>
  </si>
  <si>
    <t xml:space="preserve">F5S3B8|F5S3B8_9ENTR Homoserine/homoserine lactone efflux protein OS=Enterobacter hormaechei ATCC 49162 </t>
  </si>
  <si>
    <t>([0.001434, 0.002396, 0.003276, 0.002688, 0.002366, 0.002035, 0.002581, 0.002276, 0.002727, 0.003804, 0.004513, 0.005318, 0.005223, 0.006988, 0.004646, 0.006619, 0.009728, 0.013265, 0.016528, 0.033407, 0.06184, 0.060549, 0.06312, 0.064632, 0.122885, 0.11371, 0.203355, 0.209395, 0.281712, 0.247041, 0.17593, 0.173081, 0.098513, 0.078022, 0.098513, 0.096677, 0.094817, 0.094817, 0.132295, 0.064632, 0.06184, 0.031287, 0.064632, 0.029376, 0.018787, 0.01078, 0.012727, 0.012491, 0.008075, 0.009294, 0.007259, 0.008409, 0.008804, 0.008723, 0.006421, 0.006245, 0.009187, 0.008804, 0.006421, 0.004577, 0.005623, 0.003804, 0.005683, 0.004431, 0.004388, 0.005623, 0.005683, 0.006421, 0.006374, 0.008002, 0.006988, 0.006894, 0.004921, 0.003555, 0.003671, 0.003864, 0.00389, 0.002727, 0.002881, 0.003804, 0.00389, 0.004513, 0.005932, 0.004775, 0.006194, 0.008895, 0.006078, 0.008895, 0.007031, 0.007031, 0.008409, 0.006533, 0.009483, 0.016257, 0.031287, 0.064632, 0.129801, 0.139895, 0.236433, 0.232838, 0.132295, 0.116183, 0.11371, 0.15284, 0.15284, 0.096677, 0.045352, 0.055536, 0.056825, 0.058088, 0.06184, 0.064632, 0.15284, 0.164327, 0.155435, 0.078022, 0.043307, 0.019109, 0.010509, 0.009096, 0.007645, 0.007555, 0.007495, 0.008276, 0.008156, 0.006078, 0.005503, 0.006142, 0.009015, 0.008723, 0.013821, 0.015694, 0.014783, 0.008804, 0.007031, 0.007259, 0.007091, 0.007031, 0.008002, 0.00777, 0.009015, 0.009015, 0.015078, 0.033407, 0.014315, 0.008624, 0.010131, 0.018787, 0.016021, 0.008624, 0.006374, 0.005249, 0.003461, 0.003405, 0.003109, 0.003276, 0.003298, 0.003341, 0.003804, 0.004976, 0.007259, 0.00515, 0.005223, 0.004483, 0.003276, 0.003298, 0.004646, 0.006078, 0.006482, 0.009728, 0.017138, 0.020165, 0.028695, 0.047319, 0.023534, 0.056825, 0.076542, 0.042364, 0.038858, 0.050641, 0.048328, 0.023534, 0.022306, 0.020876, 0.014783, 0.016257, 0.031287, 0.023087, 0.013437, 0.00777, 0.006567, 0.006482, 0.006701, 0.006894, 0.008075, 0.010131, 0.007877, 0.006374, 0.007031, 0.00962, 0.007645, 0.006194, 0.00777, 0.012491, 0.013016, 0.023534], '')</t>
  </si>
  <si>
    <t xml:space="preserve">F5S3B9|F5S3B9_9ENTR Threonine efflux protein OS=Enterobacter hormaechei ATCC 49162 </t>
  </si>
  <si>
    <t>([0.001335, 0.002078, 0.001675, 0.001649, 0.001967, 0.001709, 0.001786, 0.002435, 0.003431, 0.004135, 0.005378, 0.006795, 0.006374, 0.005249, 0.004835, 0.005734, 0.007877, 0.007877, 0.011106, 0.011106, 0.01204, 0.018415, 0.019109, 0.037156, 0.064632, 0.085092, 0.173081, 0.18812, 0.137348, 0.079919, 0.081712, 0.03976, 0.0198, 0.043307, 0.047319, 0.111485, 0.122885, 0.120615, 0.069024, 0.043307, 0.034068, 0.029376, 0.023087, 0.017447, 0.011518, 0.009294, 0.006482, 0.004388, 0.004899, 0.004315, 0.005318, 0.003924, 0.003607, 0.003555, 0.003177, 0.004431, 0.00359, 0.003727, 0.002727, 0.002529, 0.003053, 0.003963, 0.003821, 0.003109, 0.002881, 0.00283, 0.003276, 0.004414, 0.006039, 0.004414, 0.004208, 0.00292, 0.003431, 0.003478, 0.003963, 0.004483, 0.003109, 0.003804, 0.003607, 0.003555, 0.004899, 0.004899, 0.004161, 0.004315, 0.006078, 0.007495, 0.011342, 0.012727, 0.013265, 0.013613, 0.028695, 0.074921, 0.158265, 0.232838, 0.346032, 0.321458, 0.342579, 0.359901, 0.308712, 0.380708, 0.494003, 0.486429, 0.494003, 0.541878, 0.51388, 0.418646, 0.418646, 0.394753, 0.264545, 0.155435, 0.161087, 0.147574, 0.067594, 0.043307, 0.03976, 0.046336, 0.083462, 0.055536, 0.055536, 0.035586, 0.016528, 0.009187, 0.009096, 0.008895, 0.006701, 0.006701, 0.008804, 0.006039, 0.00407, 0.004358, 0.005932, 0.005932, 0.005932, 0.006374, 0.007177, 0.006039, 0.00543, 0.004646, 0.005378, 0.005503, 0.007645, 0.007877, 0.007877, 0.005623, 0.004135, 0.003804, 0.004414, 0.003478, 0.005011, 0.008002, 0.006795, 0.006039, 0.004388, 0.0028, 0.003804, 0.003053, 0.002623, 0.002396, 0.002662, 0.001855, 0.001692, 0.001499, 0.001533, 0.002555, 0.003212, 0.003727, 0.00515, 0.006701, 0.008895, 0.005734, 0.005734, 0.008804, 0.007091, 0.008804, 0.015694, 0.00962, 0.008895, 0.013016, 0.016021, 0.009187, 0.01204, 0.023963, 0.024393, 0.024826, 0.011106, 0.011342, 0.015078, 0.008525, 0.008525, 0.005992, 0.008624, 0.005799, 0.004161, 0.003997, 0.004414, 0.004414, 0.004921, 0.005872, 0.004611, 0.003757, 0.004775, 0.004431, 0.003431, 0.003079, 0.003727, 0.005249], '')</t>
  </si>
  <si>
    <t xml:space="preserve">F5S3C2|F5S3C2_9ENTR Thioesterase superfamily enzyme OS=Enterobacter hormaechei ATCC 49162 </t>
  </si>
  <si>
    <t>([0.328603, 0.359901, 0.25406, 0.191378, 0.225814, 0.281712, 0.196879, 0.120615, 0.098513, 0.067594, 0.085092, 0.086953, 0.106997, 0.064632, 0.067594, 0.11371, 0.088832, 0.066181, 0.056825, 0.029376, 0.031287, 0.032017, 0.036378, 0.06184, 0.05306, 0.059222, 0.05306, 0.098513, 0.096677, 0.118441, 0.196879, 0.129801, 0.158265, 0.069024, 0.144935, 0.144935, 0.15008, 0.206376, 0.25031, 0.216401, 0.232838, 0.216401, 0.311707, 0.191378, 0.161087, 0.25406, 0.236433, 0.15284, 0.092881, 0.17593, 0.196879, 0.18812, 0.203355, 0.129801, 0.191378, 0.182256, 0.144935, 0.085092, 0.073402, 0.06184, 0.06312, 0.076542, 0.076542, 0.042364, 0.055536, 0.042364, 0.026892, 0.026338, 0.046336, 0.081712, 0.047319, 0.050641, 0.050641, 0.078022, 0.139895, 0.173081, 0.10481, 0.134866, 0.222385, 0.222385, 0.30533, 0.25406, 0.288399, 0.295083, 0.380708, 0.359901, 0.433034, 0.505461, 0.461924, 0.461924, 0.461924, 0.454136, 0.454136, 0.366687, 0.36309, 0.288399, 0.288399, 0.291804, 0.196879, 0.182256, 0.203355, 0.185198, 0.264545, 0.264545, 0.268042, 0.268042, 0.236433, 0.247041, 0.17593, 0.222385, 0.222385, 0.216401, 0.229226, 0.147574, 0.222385, 0.194234, 0.257454, 0.257454, 0.346032, 0.366687, 0.335645, 0.239899, 0.216401, 0.216401, 0.161087, 0.164327, 0.10481, 0.196879, 0.200174, 0.288399, 0.298791, 0.30533, 0.243554, 0.239899, 0.236433, 0.206376, 0.236433, 0.209395, 0.203355, 0.17593, 0.243554, 0.194234, 0.222385, 0.194234, 0.18812, 0.222385, 0.182256, 0.243554, 0.206376, 0.164327, 0.118441, 0.076542, 0.049374, 0.064632, 0.116183], '')</t>
  </si>
  <si>
    <t xml:space="preserve">F5S3C3|F5S3C3_9ENTR DMT superfamily drug/metabolite transporter OS=Enterobacter hormaechei ATCC 49162 </t>
  </si>
  <si>
    <t>([0.144935, 0.05306, 0.047319, 0.020876, 0.020165, 0.019109, 0.011106, 0.007315, 0.005734, 0.004611, 0.005503, 0.004577, 0.003864, 0.004775, 0.004135, 0.002688, 0.001623, 0.001675, 0.001061, 0.000614, 0.000773, 0.000743, 0.000833, 0.001142, 0.001434, 0.001709, 0.002211, 0.00225, 0.002366, 0.003555, 0.004899, 0.004921, 0.005503, 0.004388, 0.0028, 0.003246, 0.003014, 0.003014, 0.001778, 0.002194, 0.002155, 0.002138, 0.002194, 0.002349, 0.002078, 0.001572, 0.001499, 0.001408, 0.002211, 0.00225, 0.002117, 0.002155, 0.001533, 0.002194, 0.003298, 0.003212, 0.002211, 0.003512, 0.005623, 0.009977, 0.014075, 0.028695, 0.021381, 0.018787, 0.014075, 0.008723, 0.011669, 0.007555, 0.007315, 0.006194, 0.006567, 0.004689, 0.003341, 0.004388, 0.004315, 0.004388, 0.004483, 0.004577, 0.00316, 0.001855, 0.001142, 0.000648, 0.000477, 0.000477, 0.001061, 0.001709, 0.002503, 0.002761, 0.003341, 0.002336, 0.00283, 0.003341, 0.004577, 0.004577, 0.004577, 0.003177, 0.001786, 0.001743, 0.002727, 0.004358, 0.004646, 0.005086, 0.007645, 0.006078, 0.005623, 0.003701, 0.003512, 0.002976, 0.002078, 0.001572, 0.001602, 0.001499, 0.001906, 0.002014, 0.001778, 0.001808, 0.0028, 0.003607, 0.005378, 0.003671, 0.002529, 0.003298, 0.003341, 0.002211, 0.002276, 0.0028, 0.002606, 0.002211, 0.002688, 0.003053, 0.003341, 0.003607, 0.003727, 0.00243, 0.001602, 0.002705, 0.001675, 0.001649, 0.002057, 0.001335, 0.002211, 0.00225, 0.001692, 0.002014, 0.002035, 0.002881, 0.002349, 0.003212, 0.002435, 0.002396, 0.001936, 0.00246, 0.002057, 0.001318, 0.001906, 0.001872, 0.001344, 0.00231, 0.002327, 0.002366, 0.002336, 0.001743, 0.001709, 0.002761, 0.002727, 0.003997, 0.004161, 0.005872, 0.00543, 0.005992, 0.003864, 0.006567, 0.008002, 0.008804, 0.009294, 0.006245, 0.006142, 0.009187, 0.006567, 0.005683, 0.004775, 0.004835, 0.003864, 0.003671, 0.002194, 0.002503, 0.001623, 0.001374, 0.001417, 0.001709, 0.00225, 0.003607, 0.003298, 0.003109, 0.003607, 0.004921, 0.007031, 0.011669, 0.011669, 0.01078, 0.013437, 0.009728, 0.019109, 0.0198, 0.026338, 0.031287, 0.021381, 0.032677, 0.033407, 0.030611, 0.019109, 0.015344, 0.015344, 0.016826, 0.009865, 0.015694, 0.009401, 0.006482, 0.005086, 0.003053, 0.004388, 0.004414, 0.00543, 0.004483, 0.006567, 0.008409, 0.008409, 0.01078, 0.008624, 0.009865, 0.010221, 0.009401, 0.013821, 0.007422, 0.004689, 0.006988, 0.004388, 0.004388, 0.006142, 0.008409, 0.016826, 0.009401, 0.007495, 0.005683, 0.004736, 0.003366, 0.00283, 0.003177, 0.00243, 0.002276, 0.001499, 0.001434, 0.002336, 0.001722, 0.003079, 0.004611, 0.00389, 0.005872, 0.008624, 0.006894, 0.004835, 0.004835, 0.004513, 0.004775, 0.004835, 0.004775, 0.004736, 0.004315, 0.004775, 0.004431, 0.005872, 0.006039, 0.003997, 0.002881, 0.003276, 0.003079, 0.002623, 0.002211, 0.001391, 0.001417, 0.001786, 0.002503, 0.002482, 0.003864, 0.004483, 0.006988, 0.010221, 0.013016, 0.016021, 0.016257, 0.025316, 0.026892, 0.049374, 0.125101, 0.194234, 0.232838, 0.179055, 0.219301], '')</t>
  </si>
  <si>
    <t xml:space="preserve">F5S3C6|F5S3C6_9ENTR Flavin mononucleotide phosphatase OS=Enterobacter hormaechei ATCC 49162 </t>
  </si>
  <si>
    <t>([0.167087, 0.17593, 0.120615, 0.161087, 0.090864, 0.127496, 0.094817, 0.127496, 0.161087, 0.194234, 0.155435, 0.120615, 0.129801, 0.225814, 0.298791, 0.339168, 0.247041, 0.247041, 0.179055, 0.161087, 0.236433, 0.25031, 0.284882, 0.374039, 0.366687, 0.394753, 0.36309, 0.342579, 0.275179, 0.278302, 0.288399, 0.275179, 0.36309, 0.387226, 0.349426, 0.278302, 0.239899, 0.301917, 0.339168, 0.422041, 0.444081, 0.436924, 0.433034, 0.31487, 0.311707, 0.311707, 0.30533, 0.321458, 0.433034, 0.490133, 0.398279, 0.380708, 0.480142, 0.480142, 0.458154, 0.517562, 0.622677, 0.525368, 0.42561, 0.468512, 0.468512, 0.387226, 0.394753, 0.401658, 0.398279, 0.387226, 0.387226, 0.465241, 0.444081, 0.366687, 0.384043, 0.480142, 0.454136, 0.401658, 0.394753, 0.394753, 0.335645, 0.332115, 0.332115, 0.418646, 0.390993, 0.394753, 0.468512, 0.436924, 0.398279, 0.51388, 0.517562, 0.490133, 0.51388, 0.509769, 0.553315, 0.490133, 0.494003, 0.541878, 0.468512, 0.447574, 0.42561, 0.352862, 0.349426, 0.42561, 0.422041, 0.36309, 0.359901, 0.288399, 0.346032, 0.384043, 0.398279, 0.398279, 0.4292, 0.42561, 0.458154, 0.40511, 0.418646, 0.401658, 0.311707, 0.387226, 0.4292, 0.433034, 0.433034, 0.468512, 0.390993, 0.335645, 0.394753, 0.301917, 0.366687, 0.346032, 0.335645, 0.332115, 0.301917, 0.311707, 0.332115, 0.346032, 0.342579, 0.268042, 0.271506, 0.268042, 0.295083, 0.288399, 0.200174, 0.196879, 0.182256, 0.158265, 0.158265, 0.118441, 0.179055, 0.15284, 0.144935, 0.170161, 0.158265, 0.182256, 0.167087, 0.139895, 0.125101, 0.216401, 0.209395, 0.219301, 0.308712, 0.268042, 0.167087, 0.257454, 0.278302, 0.236433, 0.311707, 0.390993, 0.472492, 0.394753, 0.4292, 0.346032, 0.346032, 0.26085, 0.26085, 0.284882, 0.200174, 0.137348, 0.116183, 0.144935, 0.137348, 0.137348, 0.17593, 0.18812, 0.18812, 0.271506, 0.308712, 0.271506, 0.222385, 0.225814, 0.278302, 0.179055, 0.25406, 0.155435, 0.232838, 0.194234, 0.18812, 0.243554, 0.25031, 0.15284, 0.132295, 0.132295, 0.147574, 0.15284, 0.239899, 0.203355, 0.209395, 0.129801, 0.15008, 0.10481, 0.106997, 0.15008, 0.239899, 0.239899, 0.311707, 0.222385, 0.179055, 0.194234, 0.219301, 0.222385, 0.346032, 0.339168, 0.339168, 0.308712, 0.200174, 0.161087, 0.18812, 0.111485, 0.179055, 0.219301, 0.229226, 0.142424, 0.100716, 0.074921, 0.059222, 0.044297, 0.067594, 0.102787, 0.056825, 0.03976, 0.055536, 0.026892], '')</t>
  </si>
  <si>
    <t>[55, 56, 57, 85, 86, 88, 89, 90, 93]</t>
  </si>
  <si>
    <t xml:space="preserve">F5S3C8|F5S3C8_9ENTR DUF484 domain-containing protein OS=Enterobacter hormaechei ATCC 49162 </t>
  </si>
  <si>
    <t>([0.604312, 0.483068, 0.529623, 0.570702, 0.454136, 0.486429, 0.51388, 0.529623, 0.517562, 0.458154, 0.40511, 0.444081, 0.349426, 0.26085, 0.155435, 0.155435, 0.158265, 0.173081, 0.257454, 0.155435, 0.074921, 0.064632, 0.090864, 0.092881, 0.074921, 0.118441, 0.076542, 0.047319, 0.051831, 0.056825, 0.067594, 0.096677, 0.060549, 0.127496, 0.194234, 0.30533, 0.232838, 0.21291, 0.194234, 0.194234, 0.239899, 0.352862, 0.356642, 0.298791, 0.295083, 0.191378, 0.203355, 0.232838, 0.278302, 0.257454, 0.264545, 0.295083, 0.318242, 0.390993, 0.271506, 0.271506, 0.25406, 0.236433, 0.25406, 0.25406, 0.26085, 0.291804, 0.30533, 0.30533, 0.288399, 0.239899, 0.384043, 0.390993, 0.401658, 0.42561, 0.450668, 0.468512, 0.490133, 0.468512, 0.380708, 0.356642, 0.257454, 0.239899, 0.239899, 0.15284, 0.147574, 0.081712, 0.109221, 0.086953, 0.137348, 0.139895, 0.147574, 0.137348, 0.111485, 0.129801, 0.129801, 0.0704, 0.066181, 0.067594, 0.031287, 0.031287, 0.071867, 0.122885, 0.06184, 0.106997, 0.167087, 0.076542, 0.111485, 0.100716, 0.127496, 0.078022, 0.132295, 0.092881, 0.078022, 0.094817, 0.078022, 0.083462, 0.078022, 0.073402, 0.038858, 0.038858, 0.083462, 0.079919, 0.079919, 0.074921, 0.071867, 0.03976, 0.090864, 0.092881, 0.11371, 0.102787, 0.170161, 0.085092, 0.15008, 0.17593, 0.109221, 0.109221, 0.059222, 0.109221, 0.106997, 0.179055, 0.264545, 0.129801, 0.134866, 0.164327, 0.196879, 0.194234, 0.194234, 0.200174, 0.219301, 0.120615, 0.122885, 0.122885, 0.236433, 0.225814, 0.225814, 0.216401, 0.158265, 0.243554, 0.278302, 0.194234, 0.196879, 0.225814, 0.377384, 0.377384, 0.25406, 0.25406, 0.191378, 0.21291, 0.127496, 0.158265, 0.25406, 0.222385, 0.222385, 0.179055, 0.102787, 0.100716, 0.170161, 0.182256, 0.155435, 0.100716, 0.164327, 0.090864, 0.069024, 0.056825, 0.049374, 0.092881, 0.158265, 0.229226, 0.21291, 0.308712, 0.203355, 0.155435, 0.111485, 0.05306, 0.069024, 0.127496, 0.120615, 0.127496, 0.164327, 0.191378, 0.232838, 0.142424, 0.239899, 0.295083, 0.295083, 0.308712, 0.301917, 0.311707, 0.31487, 0.31487, 0.222385, 0.308712, 0.366687, 0.356642, 0.447574, 0.346032, 0.30533, 0.222385, 0.247041, 0.295083, 0.209395, 0.134866, 0.239899, 0.222385, 0.11371, 0.059222, 0.06312, 0.06184, 0.035586, 0.025316, 0.034884, 0.049374, 0.033407, 0.020876, 0.032017, 0.028107, 0.045352, 0.045352, 0.083462], '')</t>
  </si>
  <si>
    <t>[0, 2, 3, 6, 7, 8]</t>
  </si>
  <si>
    <t xml:space="preserve">F5S3D0|F5S3D0_9ENTR Uncharacterized lipoprotein YifL OS=Enterobacter hormaechei ATCC 49162 </t>
  </si>
  <si>
    <t>([0.216401, 0.185198, 0.236433, 0.200174, 0.139895, 0.173081, 0.147574, 0.182256, 0.216401, 0.173081, 0.203355, 0.17593, 0.17593, 0.170161, 0.236433, 0.264545, 0.18812, 0.122885, 0.18812, 0.232838, 0.295083, 0.356642, 0.398279, 0.40511, 0.433034, 0.553315, 0.59014, 0.707965, 0.707965, 0.694846, 0.81615, 0.759478, 0.834292, 0.84206, 0.84206, 0.728858, 0.808535, 0.876521, 0.928747, 0.915074, 0.912647, 0.912647, 0.905695, 0.91684, 0.919029, 0.938133, 0.922952, 0.910643, 0.899122, 0.899122, 0.903857, 0.903857, 0.934618, 0.934618, 0.905695, 0.912647, 0.922952, 0.915074, 0.919029, 0.921076, 0.921076, 0.901269, 0.891961, 0.889439, 0.876521, 0.856457, 0.837511], '')</t>
  </si>
  <si>
    <t>[25, 26, 27, 28, 29, 30, 31, 32, 33, 34, 35, 36, 37, 38, 39, 40, 41, 42, 43, 44, 45, 46, 47, 48, 49, 50, 51, 52, 53, 54, 55, 56, 57, 58, 59, 60, 61, 62, 63, 64, 65, 66]</t>
  </si>
  <si>
    <t xml:space="preserve">F5S3D3|F5S3D3_9ENTR Uncharacterized protein OS=Enterobacter hormaechei ATCC 49162 </t>
  </si>
  <si>
    <t>([0.703578, 0.724957, 0.779859, 0.741537, 0.666105, 0.505461, 0.541878, 0.56648, 0.59014, 0.626927, 0.661982, 0.56648, 0.622677, 0.486429, 0.505461, 0.545602, 0.418646, 0.384043, 0.291804, 0.232838, 0.196879, 0.164327, 0.173081, 0.15284, 0.173081, 0.216401, 0.222385, 0.203355, 0.203355, 0.194234, 0.15284, 0.118441, 0.179055, 0.125101, 0.203355, 0.179055, 0.118441, 0.209395, 0.194234, 0.321458], '')</t>
  </si>
  <si>
    <t>[0, 1, 2, 3, 4, 5, 6, 7, 8, 9, 10, 11, 12, 14, 15]</t>
  </si>
  <si>
    <t xml:space="preserve">F5S3D8|F5S3D8_9ENTR Uncharacterized protein OS=Enterobacter hormaechei ATCC 49162 </t>
  </si>
  <si>
    <t>([0.008723, 0.009294, 0.013265, 0.0198, 0.01227, 0.017447, 0.013265, 0.017797, 0.021816, 0.030611, 0.022667, 0.024393, 0.030611, 0.030003, 0.044297, 0.090864, 0.050641, 0.049374, 0.05306, 0.056825, 0.10481, 0.102787, 0.10481, 0.060549, 0.059222, 0.090864, 0.059222, 0.06184, 0.030003, 0.035586, 0.032677, 0.060549, 0.079919, 0.120615, 0.111485, 0.096677, 0.069024, 0.102787, 0.083462, 0.05306, 0.090864, 0.059222, 0.098513, 0.10481, 0.18812], '')</t>
  </si>
  <si>
    <t xml:space="preserve">F5S3D9|F5S3D9_9ENTR APC family amino acid transporter OS=Enterobacter hormaechei ATCC 49162 </t>
  </si>
  <si>
    <t>([0.422041, 0.239899, 0.321458, 0.275179, 0.301917, 0.311707, 0.194234, 0.25031, 0.15284, 0.092881, 0.083462, 0.066181, 0.086953, 0.073402, 0.078022, 0.038042, 0.032677, 0.016826, 0.032677, 0.015694, 0.008525, 0.006567, 0.009728, 0.008723, 0.008723, 0.008525, 0.009187, 0.009096, 0.008276, 0.008276, 0.010221, 0.012491, 0.026338, 0.025316, 0.015344, 0.008895, 0.008804, 0.007422, 0.006482, 0.004577, 0.004513, 0.006039, 0.007555, 0.005249, 0.003512, 0.00316, 0.002035, 0.001232, 0.001232, 0.000893, 0.001391, 0.001572, 0.001267, 0.001142, 0.001288, 0.001335, 0.001318, 0.001202, 0.000859, 0.00155, 0.002482, 0.002606, 0.003177, 0.003177, 0.004388, 0.004315, 0.004775, 0.00558, 0.005683, 0.006988, 0.008624, 0.008723, 0.005734, 0.005734, 0.005683, 0.005623, 0.004611, 0.004358, 0.006567, 0.006374, 0.004135, 0.003924, 0.004513, 0.003212, 0.003177, 0.002138, 0.00246, 0.001778, 0.001936, 0.002194, 0.002014, 0.001743, 0.001318, 0.002057, 0.001722, 0.001722, 0.001743, 0.001872, 0.00316, 0.002623, 0.002727, 0.003924, 0.00283, 0.002211, 0.00231, 0.002396, 0.002327, 0.002327, 0.00225, 0.003053, 0.004431, 0.004388, 0.004315, 0.005799, 0.004315, 0.004315, 0.004646, 0.003727, 0.003727, 0.002512, 0.002512, 0.002727, 0.002727, 0.002529, 0.002976, 0.003431, 0.002327, 0.003109, 0.004358, 0.004646, 0.003727, 0.002976, 0.0028, 0.003366, 0.00225, 0.002014, 0.00283, 0.002881, 0.002349, 0.003607, 0.003366, 0.0028, 0.00243, 0.002078, 0.002396, 0.002194, 0.002512, 0.002688, 0.003298, 0.003298, 0.003366, 0.002688, 0.002396, 0.002512, 0.001692, 0.001872, 0.002211, 0.002211, 0.001335, 0.002014, 0.001344, 0.001481, 0.001318, 0.001335, 0.001541, 0.001267, 0.001786, 0.001906, 0.002581, 0.002482, 0.002336, 0.0028, 0.0028, 0.003727, 0.003079, 0.004315, 0.005872, 0.005249, 0.00543, 0.008002, 0.007645, 0.010509, 0.018415, 0.018415, 0.018787, 0.014586, 0.032677, 0.032017, 0.018106, 0.018106, 0.018106, 0.009977, 0.00777, 0.013016, 0.010372, 0.011342, 0.008804, 0.005872, 0.006533, 0.004775, 0.004208, 0.004247, 0.002976, 0.003053, 0.004483, 0.00515, 0.006482, 0.004577, 0.003366, 0.004247, 0.003053, 0.003212, 0.00407, 0.005734, 0.005992, 0.005992, 0.008804, 0.01204, 0.026338, 0.048328, 0.049374, 0.073402, 0.036378, 0.086953, 0.081712, 0.06184, 0.06312, 0.051831, 0.109221, 0.127496, 0.066181, 0.081712, 0.079919, 0.05306, 0.026338, 0.012727, 0.009187, 0.006194, 0.004577, 0.004161, 0.003555, 0.003341, 0.002155, 0.002349, 0.00155, 0.001211, 0.001434, 0.001344, 0.000833, 0.000906, 0.000923, 0.001499, 0.002155, 0.001417, 0.002035, 0.003014, 0.004358, 0.006194, 0.009015, 0.014783, 0.008804, 0.00777, 0.007877, 0.014075, 0.011518, 0.016021, 0.025762, 0.013437, 0.023963, 0.025316, 0.023087, 0.028695, 0.020522, 0.014075, 0.0198, 0.011518, 0.007259, 0.007315, 0.004976, 0.003924, 0.0028, 0.003014, 0.003924, 0.004736, 0.003963, 0.004208, 0.004689, 0.004646, 0.005223, 0.005503, 0.00777, 0.007315, 0.007177, 0.005992, 0.006795, 0.006194, 0.008895, 0.015078, 0.010672, 0.011669, 0.010509, 0.012727, 0.012727, 0.009865, 0.012491, 0.017138, 0.034884, 0.037156, 0.019109, 0.034068, 0.023087, 0.014783, 0.010926, 0.014075, 0.026338, 0.016528, 0.024393, 0.026338, 0.015344, 0.020522, 0.022667, 0.05306, 0.03976, 0.058088, 0.076542, 0.040537, 0.026892, 0.015344, 0.014315, 0.014075, 0.009977, 0.007877, 0.007091, 0.006078, 0.004358, 0.004208, 0.005378, 0.004358, 0.003053, 0.00407, 0.002881, 0.002623, 0.001692, 0.002503, 0.003079, 0.003341, 0.004431, 0.005378, 0.005503, 0.003757, 0.004208, 0.003512, 0.003864, 0.003864, 0.005378, 0.006619, 0.006619, 0.005223, 0.004775, 0.007315, 0.006894, 0.008409, 0.009294, 0.017797, 0.009483, 0.005872, 0.004247, 0.002976, 0.002057, 0.001808, 0.002761, 0.003701, 0.003727, 0.004921, 0.004611, 0.004775, 0.005734, 0.004976, 0.006421, 0.009401, 0.008895, 0.007645, 0.006567, 0.007422, 0.006795, 0.009865, 0.021381, 0.016257, 0.032677, 0.064632, 0.064632, 0.033407, 0.014586, 0.030611, 0.015078, 0.024826, 0.025762, 0.013265, 0.009977, 0.010672, 0.008409, 0.006988, 0.005318, 0.005378, 0.004431, 0.003671, 0.0028, 0.001786, 0.002014, 0.001855, 0.001541, 0.001541, 0.001383, 0.002336, 0.00231, 0.003366, 0.003924, 0.003864, 0.004431, 0.006078, 0.004208, 0.003366, 0.00292, 0.004358, 0.004835, 0.004775, 0.003864, 0.003607, 0.004315, 0.005223, 0.003997, 0.004921, 0.006039, 0.008156, 0.005318, 0.005086, 0.00359, 0.002276, 0.002194, 0.001808, 0.001808, 0.002727, 0.004358, 0.005623, 0.005623, 0.005932, 0.008525, 0.016021, 0.018106, 0.026338, 0.041405, 0.060549, 0.044297, 0.049374, 0.055536, 0.109221, 0.081712, 0.161087, 0.349426, 0.324872, 0.51388], '')</t>
  </si>
  <si>
    <t>[460]</t>
  </si>
  <si>
    <t xml:space="preserve">F5S3F1|F5S3F1_9ENTR Thioredoxin OS=Enterobacter hormaechei ATCC 49162 </t>
  </si>
  <si>
    <t>([0.179055, 0.216401, 0.10481, 0.15008, 0.185198, 0.229226, 0.182256, 0.125101, 0.142424, 0.137348, 0.167087, 0.200174, 0.132295, 0.073402, 0.044297, 0.051831, 0.096677, 0.049374, 0.051831, 0.041405, 0.044297, 0.024393, 0.016826, 0.031287, 0.036378, 0.023087, 0.020876, 0.024393, 0.023534, 0.020522, 0.030611, 0.017447, 0.011342, 0.018415, 0.035586, 0.033407, 0.041405, 0.041405, 0.094817, 0.085092, 0.11371, 0.098513, 0.15284, 0.139895, 0.142424, 0.076542, 0.096677, 0.096677, 0.071867, 0.132295, 0.092881, 0.078022, 0.144935, 0.229226, 0.257454, 0.229226, 0.324872, 0.324872, 0.349426, 0.321458, 0.321458, 0.308712, 0.216401, 0.222385, 0.308712, 0.21291, 0.318242, 0.352862, 0.271506, 0.278302, 0.185198, 0.173081, 0.158265, 0.155435, 0.144935, 0.127496, 0.086953, 0.0704, 0.0704, 0.056825, 0.056825, 0.069024, 0.069024, 0.100716, 0.058088, 0.058088, 0.100716, 0.078022, 0.085092, 0.085092, 0.134866, 0.225814, 0.225814, 0.15284, 0.15284, 0.129801, 0.129801, 0.116183, 0.118441, 0.120615, 0.096677, 0.081712, 0.106997, 0.085092, 0.085092, 0.137348, 0.109221, 0.085092, 0.059222], '')</t>
  </si>
  <si>
    <t xml:space="preserve">F5S3F5|F5S3F5_9ENTR Peptidyl-prolyl cis-trans isomerase OS=Enterobacter hormaechei ATCC 49162 </t>
  </si>
  <si>
    <t>([0.071867, 0.050641, 0.074921, 0.116183, 0.161087, 0.196879, 0.139895, 0.137348, 0.173081, 0.206376, 0.158265, 0.122885, 0.155435, 0.164327, 0.098513, 0.118441, 0.147574, 0.170161, 0.216401, 0.216401, 0.194234, 0.268042, 0.332115, 0.25031, 0.206376, 0.194234, 0.194234, 0.281712, 0.308712, 0.209395, 0.132295, 0.229226, 0.308712, 0.295083, 0.281712, 0.377384, 0.377384, 0.359901, 0.370445, 0.318242, 0.308712, 0.433034, 0.321458, 0.332115, 0.42561, 0.454136, 0.465241, 0.4292, 0.352862, 0.384043, 0.444081, 0.422041, 0.398279, 0.401658, 0.335645, 0.271506, 0.164327, 0.167087, 0.106997, 0.122885, 0.132295, 0.083462, 0.083462, 0.182256, 0.179055, 0.167087, 0.194234, 0.120615, 0.15284, 0.216401, 0.196879, 0.132295, 0.222385, 0.134866, 0.139895, 0.127496, 0.111485, 0.194234, 0.139895, 0.142424, 0.067594, 0.106997, 0.17593, 0.142424, 0.098513, 0.076542, 0.059222, 0.034068, 0.049374, 0.031287, 0.020522, 0.012491, 0.023087], '')</t>
  </si>
  <si>
    <t xml:space="preserve">F5S3G0|F5S3G0_9ENTR Rhodanese domain protein OS=Enterobacter hormaechei ATCC 49162 </t>
  </si>
  <si>
    <t>([0.147574, 0.25031, 0.173081, 0.102787, 0.132295, 0.079919, 0.081712, 0.055536, 0.036378, 0.047319, 0.034068, 0.024826, 0.016257, 0.013016, 0.014586, 0.011342, 0.007495, 0.011518, 0.017797, 0.010372, 0.010221, 0.009865, 0.006482, 0.008525, 0.011903, 0.011903, 0.011903, 0.013821, 0.015078, 0.015078, 0.016021, 0.025762, 0.045352, 0.078022, 0.078022, 0.127496, 0.203355, 0.219301, 0.134866, 0.139895, 0.232838, 0.247041, 0.257454, 0.318242, 0.243554, 0.17593, 0.122885, 0.206376, 0.129801, 0.191378, 0.291804, 0.284882, 0.295083, 0.301917, 0.18812, 0.216401, 0.209395, 0.206376, 0.30533, 0.30533, 0.26085, 0.26085, 0.216401, 0.132295, 0.164327, 0.15008, 0.137348, 0.225814, 0.191378, 0.291804, 0.196879, 0.191378, 0.161087, 0.164327, 0.167087, 0.179055, 0.17593, 0.18812, 0.118441, 0.120615, 0.194234, 0.229226, 0.229226, 0.229226, 0.328603, 0.349426, 0.346032, 0.342579, 0.239899, 0.200174, 0.196879, 0.288399, 0.295083, 0.324872, 0.278302, 0.271506, 0.335645, 0.342579, 0.342579, 0.433034, 0.387226, 0.401658, 0.359901, 0.271506, 0.311707, 0.30533, 0.243554, 0.332115, 0.321458, 0.40511, 0.494003, 0.414856, 0.422041, 0.349426, 0.271506, 0.301917, 0.308712, 0.339168, 0.25031, 0.236433, 0.236433, 0.191378, 0.182256, 0.209395, 0.308712, 0.311707, 0.232838, 0.298791, 0.222385, 0.26085, 0.25031, 0.236433, 0.30533, 0.275179, 0.321458, 0.390993, 0.370445, 0.332115, 0.30533, 0.398279, 0.366687, 0.339168, 0.450668], '')</t>
  </si>
  <si>
    <t xml:space="preserve">F5S3G2|F5S3G2_9ENTR M23B family outer membrane metalloprotease OS=Enterobacter hormaechei ATCC 49162 </t>
  </si>
  <si>
    <t>([0.05306, 0.037156, 0.028107, 0.043307, 0.086953, 0.056825, 0.079919, 0.055536, 0.071867, 0.058088, 0.074921, 0.111485, 0.066181, 0.037156, 0.022306, 0.022667, 0.038042, 0.06184, 0.037156, 0.066181, 0.054297, 0.096677, 0.096677, 0.090864, 0.05306, 0.027463, 0.03976, 0.032677, 0.056825, 0.047319, 0.083462, 0.069024, 0.058088, 0.102787, 0.173081, 0.26085, 0.291804, 0.209395, 0.236433, 0.318242, 0.229226, 0.26085, 0.236433, 0.318242, 0.311707, 0.370445, 0.41194, 0.440853, 0.480142, 0.483068, 0.483068, 0.390993, 0.418646, 0.41194, 0.40511, 0.40511, 0.398279, 0.398279, 0.486429, 0.458154, 0.461924, 0.468512, 0.384043, 0.380708, 0.374039, 0.377384, 0.401658, 0.4292, 0.4292, 0.42561, 0.436924, 0.436924, 0.422041, 0.418646, 0.390993, 0.359901, 0.332115, 0.328603, 0.324872, 0.243554, 0.275179, 0.278302, 0.36309, 0.447574, 0.490133, 0.490133, 0.497853, 0.472492, 0.472492, 0.387226, 0.394753, 0.384043, 0.41194, 0.41194, 0.42561, 0.461924, 0.468512, 0.51388, 0.486429, 0.490133, 0.486429, 0.461924, 0.450668, 0.374039, 0.384043, 0.370445, 0.36309, 0.444081, 0.483068, 0.461924, 0.549308, 0.541878, 0.545602, 0.56648, 0.59014, 0.545602, 0.509769, 0.534167, 0.440853, 0.480142, 0.461924, 0.529623, 0.468512, 0.468512, 0.549308, 0.538167, 0.549308, 0.585406, 0.59014, 0.570702, 0.521092, 0.521092, 0.444081, 0.374039, 0.291804, 0.36309, 0.384043, 0.41194, 0.418646, 0.494003, 0.476583, 0.494003, 0.517562, 0.618285, 0.618285, 0.538167, 0.534167, 0.5017, 0.408655, 0.332115, 0.332115, 0.332115, 0.271506, 0.349426, 0.418646, 0.465241, 0.461924, 0.461924, 0.461924, 0.458154, 0.384043, 0.370445, 0.370445, 0.30533, 0.30533, 0.30533, 0.374039, 0.374039, 0.398279, 0.468512, 0.486429, 0.490133, 0.56648, 0.657645, 0.626927, 0.608892, 0.613573, 0.541878, 0.549308, 0.549308, 0.538167, 0.632174, 0.661982, 0.661982, 0.745909, 0.750527, 0.754692, 0.680603, 0.59917, 0.51388, 0.521092, 0.59508, 0.59508, 0.56648, 0.570702, 0.575842, 0.608892, 0.622677, 0.622677, 0.622677, 0.618285, 0.59917, 0.59917, 0.613573, 0.622677, 0.622677, 0.618285, 0.608892, 0.694846, 0.690604, 0.745909, 0.733139, 0.653063, 0.661982, 0.685117, 0.680603, 0.59014, 0.58069, 0.562014, 0.642678, 0.63748, 0.63748, 0.657645, 0.575842, 0.557691, 0.557691, 0.541878, 0.541878, 0.525368, 0.534167, 0.618285, 0.642678, 0.63748, 0.632174, 0.622677, 0.63748, 0.63748, 0.642678, 0.618285, 0.63748, 0.608892, 0.618285, 0.59014, 0.56648, 0.622677, 0.613573, 0.58069, 0.59508, 0.570702, 0.604312, 0.58069, 0.585406, 0.557691, 0.557691, 0.648219, 0.622677, 0.604312, 0.58069, 0.59014, 0.608892, 0.626927, 0.648219, 0.642678, 0.671169, 0.703578, 0.699094, 0.707965, 0.724957, 0.724957, 0.745909, 0.745909, 0.754692, 0.653063, 0.675549, 0.724957, 0.720929, 0.754692, 0.771762, 0.798249, 0.856457, 0.859585, 0.775545, 0.750527, 0.750527, 0.745909, 0.745909, 0.767246, 0.767246, 0.680603, 0.685117, 0.685117, 0.724957, 0.716283, 0.801317, 0.808535, 0.741537, 0.63748, 0.517562, 0.545602, 0.468512, 0.468512, 0.468512, 0.553315, 0.490133, 0.414856, 0.433034, 0.4292, 0.349426, 0.349426, 0.433034, 0.436924, 0.36309, 0.332115, 0.332115, 0.342579, 0.268042, 0.288399, 0.275179, 0.359901, 0.324872, 0.308712, 0.25031, 0.179055, 0.173081, 0.219301, 0.288399, 0.281712, 0.278302, 0.356642, 0.366687, 0.295083, 0.291804, 0.335645, 0.25406, 0.229226, 0.232838, 0.30533, 0.30533, 0.332115, 0.257454, 0.18812, 0.236433, 0.308712, 0.298791, 0.225814, 0.25406, 0.25406, 0.173081, 0.173081, 0.118441, 0.079919, 0.079919, 0.054297, 0.043307, 0.074921, 0.092881, 0.085092, 0.085092, 0.085092, 0.129801, 0.161087, 0.225814, 0.179055, 0.106997, 0.170161, 0.161087, 0.167087, 0.167087, 0.239899, 0.21291, 0.206376, 0.203355, 0.26085, 0.257454, 0.31487, 0.31487, 0.308712, 0.243554, 0.243554, 0.21291, 0.196879, 0.232838, 0.264545, 0.25406, 0.30533, 0.219301, 0.236433, 0.222385, 0.219301, 0.219301, 0.247041, 0.321458, 0.387226, 0.387226, 0.450668, 0.483068, 0.472492, 0.374039, 0.356642, 0.257454, 0.298791, 0.206376, 0.203355, 0.173081, 0.257454, 0.284882, 0.370445, 0.40511, 0.335645, 0.346032, 0.380708, 0.380708, 0.41194, 0.324872, 0.239899, 0.239899, 0.209395, 0.185198, 0.25031, 0.318242, 0.418646, 0.380708, 0.486429, 0.468512, 0.447574, 0.418646, 0.387226], '')</t>
  </si>
  <si>
    <t>[97, 110, 111, 112, 113, 114, 115, 116, 117, 121, 124, 125, 126, 127, 128, 129, 130, 131, 142, 143, 144, 145, 146, 147,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302]</t>
  </si>
  <si>
    <t>(126</t>
  </si>
  <si>
    <t>150)</t>
  </si>
  <si>
    <t xml:space="preserve">F5S3G3|F5S3G3_9ENTR Divergent polysaccharide deacetylase OS=Enterobacter hormaechei ATCC 49162 </t>
  </si>
  <si>
    <t>([0.064632, 0.032677, 0.037156, 0.054297, 0.079919, 0.055536, 0.059222, 0.038858, 0.033407, 0.024393, 0.035586, 0.054297, 0.03976, 0.038042, 0.024393, 0.034884, 0.050641, 0.088832, 0.055536, 0.079919, 0.074921, 0.125101, 0.147574, 0.11371, 0.094817, 0.064632, 0.122885, 0.144935, 0.194234, 0.161087, 0.247041, 0.167087, 0.127496, 0.164327, 0.10481, 0.206376, 0.209395, 0.155435, 0.170161, 0.278302, 0.216401, 0.206376, 0.209395, 0.219301, 0.26085, 0.301917, 0.359901, 0.298791, 0.30533, 0.356642, 0.458154, 0.454136, 0.538167, 0.604312, 0.604312, 0.613573, 0.465241, 0.461924, 0.41194, 0.41194, 0.352862, 0.352862, 0.377384, 0.271506, 0.328603, 0.366687, 0.377384, 0.401658, 0.352862, 0.366687, 0.356642, 0.370445, 0.380708, 0.288399, 0.281712, 0.377384, 0.472492, 0.517562, 0.509769, 0.618285, 0.59508, 0.694846, 0.613573, 0.59508, 0.716283, 0.59014, 0.472492, 0.468512, 0.450668, 0.505461, 0.380708, 0.390993, 0.384043, 0.311707, 0.422041, 0.318242, 0.26085, 0.185198, 0.229226, 0.155435, 0.167087, 0.170161, 0.164327, 0.209395, 0.194234, 0.18812, 0.25031, 0.298791, 0.295083, 0.284882, 0.318242, 0.339168, 0.232838, 0.225814, 0.25031, 0.15284, 0.243554, 0.209395, 0.232838, 0.25031, 0.301917, 0.209395, 0.21291, 0.209395, 0.167087, 0.182256, 0.122885, 0.086953, 0.060549, 0.036378, 0.038858, 0.038858, 0.050641, 0.094817, 0.055536, 0.073402, 0.127496, 0.127496, 0.194234, 0.209395, 0.164327, 0.196879, 0.25031, 0.206376, 0.21291, 0.30533, 0.295083, 0.374039, 0.401658, 0.509769, 0.529623, 0.42561, 0.42561, 0.472492, 0.468512, 0.494003, 0.394753, 0.311707, 0.321458, 0.321458, 0.349426, 0.398279, 0.40511, 0.444081, 0.447574, 0.444081, 0.359901, 0.359901, 0.298791, 0.370445, 0.268042, 0.342579, 0.433034, 0.40511, 0.335645, 0.346032, 0.332115, 0.401658, 0.480142, 0.468512, 0.468512, 0.468512, 0.454136, 0.41194, 0.31487, 0.31487, 0.219301, 0.301917, 0.30533, 0.394753, 0.390993, 0.525368, 0.509769, 0.505461, 0.468512, 0.545602, 0.461924, 0.465241, 0.5017, 0.505461, 0.465241, 0.374039, 0.40511, 0.408655, 0.359901, 0.476583, 0.476583, 0.59508, 0.494003, 0.490133, 0.384043, 0.311707, 0.288399, 0.321458, 0.31487, 0.390993, 0.311707, 0.301917, 0.387226, 0.390993, 0.41194, 0.450668, 0.465241, 0.447574, 0.450668, 0.529623, 0.5017, 0.56648, 0.557691, 0.666105, 0.632174, 0.73685, 0.846163, 0.868118, 0.81615, 0.823549, 0.81615, 0.905695, 0.950334, 0.950334, 0.959312, 0.891961, 0.891961, 0.932927, 0.88723, 0.885302, 0.89662, 0.83125, 0.805026, 0.716283, 0.716283, 0.754692, 0.779859, 0.779859, 0.754692, 0.812494, 0.73685, 0.741537, 0.680603, 0.680603, 0.666105, 0.51388, 0.521092, 0.517562, 0.450668, 0.436924, 0.433034, 0.42561, 0.497853, 0.4292, 0.5017, 0.509769, 0.497853, 0.472492, 0.374039, 0.308712, 0.288399, 0.268042, 0.17593, 0.200174, 0.203355, 0.203355, 0.196879, 0.291804, 0.295083, 0.26085, 0.342579, 0.342579, 0.335645, 0.335645, 0.380708, 0.366687, 0.356642, 0.36309, 0.352862, 0.42561, 0.468512, 0.436924, 0.517562, 0.632174, 0.59917, 0.562014, 0.525368, 0.699094, 0.661982, 0.613573], '')</t>
  </si>
  <si>
    <t>[52, 53, 54, 55, 77, 78, 79, 80, 81, 82, 83, 84, 85, 89, 149, 150, 191, 192, 193, 195, 198, 199, 207, 225, 226, 227, 228, 229, 230, 231, 232, 233, 234, 235, 236, 237, 238, 239, 240, 241, 242, 243, 244, 245, 246, 247, 248, 249, 250, 251, 252, 253, 254, 255, 256, 257, 258, 259, 260, 261, 262, 263, 270, 271, 298, 299, 300, 301, 302, 303, 304, 305]</t>
  </si>
  <si>
    <t xml:space="preserve">F5S3G4|F5S3G4_9ENTR Glycosyl transferase OS=Enterobacter hormaechei ATCC 49162 </t>
  </si>
  <si>
    <t>([0.116183, 0.161087, 0.203355, 0.247041, 0.291804, 0.185198, 0.216401, 0.247041, 0.275179, 0.301917, 0.332115, 0.36309, 0.301917, 0.203355, 0.209395, 0.134866, 0.078022, 0.129801, 0.203355, 0.203355, 0.30533, 0.301917, 0.308712, 0.308712, 0.203355, 0.200174, 0.222385, 0.229226, 0.173081, 0.122885, 0.066181, 0.034068, 0.035586, 0.045352, 0.045352, 0.042364, 0.074921, 0.109221, 0.116183, 0.116183, 0.191378, 0.18812, 0.120615, 0.11371, 0.120615, 0.144935, 0.086953, 0.147574, 0.142424, 0.127496, 0.17593, 0.18812, 0.30533, 0.219301, 0.142424, 0.164327, 0.10481, 0.120615, 0.15008, 0.142424, 0.144935, 0.144935, 0.161087, 0.209395, 0.122885, 0.096677, 0.142424, 0.139895, 0.11371, 0.11371, 0.18812, 0.118441, 0.185198, 0.161087, 0.239899, 0.232838, 0.21291, 0.196879, 0.098513, 0.090864, 0.092881, 0.090864, 0.0704, 0.060549, 0.073402, 0.116183, 0.073402, 0.076542, 0.129801, 0.155435, 0.092881, 0.090864, 0.147574, 0.088832, 0.047319, 0.048328, 0.048328, 0.083462, 0.173081, 0.284882, 0.219301, 0.216401, 0.219301, 0.167087, 0.17593, 0.182256, 0.134866, 0.137348, 0.134866, 0.142424, 0.137348, 0.21291, 0.122885, 0.127496, 0.206376, 0.216401, 0.139895, 0.18812, 0.196879, 0.185198, 0.182256, 0.275179, 0.275179, 0.271506, 0.370445, 0.370445, 0.374039, 0.461924, 0.476583, 0.384043, 0.346032, 0.346032, 0.318242, 0.440853, 0.346032, 0.346032, 0.408655, 0.5017, 0.444081, 0.339168, 0.339168, 0.339168, 0.239899, 0.243554, 0.164327, 0.161087, 0.17593, 0.118441, 0.069024, 0.122885, 0.219301, 0.275179, 0.18812, 0.15284, 0.147574, 0.15008, 0.098513, 0.127496, 0.106997, 0.182256, 0.239899, 0.239899, 0.232838, 0.219301, 0.142424, 0.194234, 0.129801, 0.111485, 0.167087, 0.25031, 0.179055, 0.167087, 0.147574, 0.164327, 0.15008, 0.090864, 0.155435, 0.222385, 0.209395, 0.173081, 0.167087, 0.216401, 0.222385, 0.144935, 0.155435, 0.243554, 0.275179, 0.275179, 0.288399, 0.295083, 0.264545, 0.243554, 0.239899, 0.155435, 0.219301, 0.31487, 0.433034, 0.332115, 0.352862, 0.36309, 0.436924, 0.433034, 0.374039, 0.321458, 0.408655, 0.497853, 0.494003, 0.394753, 0.472492, 0.366687, 0.36309, 0.40511, 0.509769, 0.505461, 0.483068, 0.40511, 0.284882, 0.25406, 0.339168, 0.21291, 0.206376, 0.203355, 0.127496, 0.086953, 0.129801, 0.129801, 0.122885, 0.100716, 0.17593, 0.173081, 0.271506, 0.264545, 0.167087, 0.173081, 0.142424, 0.158265, 0.194234, 0.311707, 0.200174, 0.196879, 0.301917, 0.301917, 0.30533, 0.42561, 0.541878, 0.472492, 0.468512, 0.36309, 0.398279, 0.346032, 0.268042, 0.173081, 0.11371, 0.185198, 0.185198, 0.21291, 0.275179, 0.321458, 0.31487, 0.433034, 0.40511, 0.30533, 0.275179, 0.239899, 0.219301, 0.185198, 0.222385, 0.196879, 0.206376, 0.209395, 0.158265, 0.196879, 0.301917, 0.380708, 0.308712, 0.196879, 0.109221, 0.132295, 0.120615, 0.059222, 0.06312, 0.081712, 0.142424, 0.194234, 0.125101, 0.127496, 0.085092, 0.044297, 0.043307, 0.079919, 0.037156, 0.074921, 0.074921, 0.032017, 0.018106, 0.016528, 0.023087, 0.044297, 0.046336, 0.044297, 0.102787, 0.096677, 0.049374, 0.059222, 0.047319, 0.060549, 0.034884, 0.034884, 0.073402, 0.071867, 0.051831, 0.060549, 0.030003, 0.03976, 0.043307, 0.096677, 0.106997, 0.0704, 0.071867, 0.066181, 0.066181, 0.035586, 0.037156, 0.069024, 0.058088, 0.047319, 0.086953, 0.078022, 0.074921, 0.073402, 0.092881, 0.134866, 0.209395, 0.308712, 0.295083, 0.301917, 0.182256, 0.144935, 0.268042, 0.179055, 0.179055, 0.196879, 0.194234, 0.185198, 0.191378, 0.109221, 0.109221, 0.098513, 0.167087, 0.167087, 0.170161, 0.17593, 0.088832, 0.050641, 0.050641, 0.056825, 0.122885, 0.164327, 0.182256, 0.15008, 0.196879, 0.196879, 0.109221, 0.137348, 0.116183, 0.088832, 0.125101, 0.15284, 0.15008, 0.158265, 0.173081, 0.109221, 0.109221, 0.125101, 0.120615, 0.092881, 0.043307, 0.040537, 0.050641, 0.049374, 0.031287, 0.043307, 0.043307, 0.049374, 0.071867, 0.071867, 0.055536, 0.038042, 0.038042, 0.029376, 0.028107, 0.035586, 0.044297, 0.029376, 0.03976, 0.064632, 0.064632, 0.118441, 0.069024, 0.049374, 0.100716], '')</t>
  </si>
  <si>
    <t>[137, 212, 213, 244]</t>
  </si>
  <si>
    <t xml:space="preserve">F5S3G5|F5S3G5_9ENTR Uncharacterized protein OS=Enterobacter hormaechei ATCC 49162 </t>
  </si>
  <si>
    <t>([0.026338, 0.016021, 0.025762, 0.038858, 0.055536, 0.074921, 0.109221, 0.0704, 0.106997, 0.076542, 0.078022, 0.096677, 0.11371, 0.134866, 0.200174, 0.295083, 0.278302, 0.324872, 0.243554, 0.26085, 0.225814, 0.161087, 0.264545, 0.25406, 0.164327, 0.11371, 0.06312, 0.069024, 0.083462, 0.074921, 0.122885, 0.122885, 0.132295, 0.111485, 0.06184, 0.086953, 0.092881, 0.074921, 0.03976, 0.03976, 0.06184, 0.06184, 0.100716, 0.045352, 0.036378, 0.074921, 0.116183, 0.118441, 0.081712, 0.122885, 0.125101, 0.083462, 0.102787, 0.10481, 0.120615, 0.122885, 0.06184, 0.034884, 0.044297, 0.081712, 0.144935, 0.167087, 0.21291, 0.203355, 0.284882, 0.206376, 0.18812, 0.200174, 0.206376, 0.268042, 0.284882, 0.271506, 0.349426, 0.352862, 0.264545, 0.288399, 0.36309, 0.370445, 0.447574, 0.359901, 0.377384, 0.295083, 0.271506, 0.271506, 0.288399, 0.335645, 0.359901, 0.36309, 0.25031, 0.335645, 0.318242, 0.200174, 0.127496, 0.071867, 0.0704, 0.106997, 0.098513, 0.06184, 0.102787, 0.056825, 0.10481, 0.073402, 0.129801, 0.076542, 0.074921, 0.055536, 0.049374, 0.088832, 0.098513, 0.164327, 0.118441, 0.066181, 0.092881, 0.092881, 0.161087, 0.161087, 0.173081, 0.173081, 0.25031, 0.173081, 0.17593, 0.158265, 0.15008, 0.15008, 0.247041, 0.147574, 0.18812, 0.15284, 0.129801, 0.125101, 0.094817, 0.137348, 0.127496, 0.092881, 0.15284, 0.142424, 0.073402, 0.067594, 0.120615, 0.111485, 0.173081, 0.209395, 0.137348, 0.147574, 0.125101, 0.067594, 0.129801, 0.120615, 0.129801, 0.17593, 0.142424, 0.194234, 0.196879, 0.222385, 0.349426, 0.318242, 0.225814, 0.243554, 0.243554, 0.25031, 0.257454, 0.196879, 0.236433, 0.356642, 0.288399, 0.209395, 0.225814, 0.225814, 0.222385, 0.191378, 0.179055, 0.206376, 0.164327, 0.088832, 0.079919, 0.055536, 0.055536, 0.10481, 0.173081, 0.173081, 0.161087, 0.085092, 0.125101, 0.125101, 0.060549, 0.076542, 0.144935, 0.132295, 0.066181, 0.03976, 0.06184, 0.033407, 0.017797, 0.021816, 0.046336, 0.081712, 0.050641, 0.069024, 0.03976, 0.031287, 0.034068, 0.034884, 0.071867, 0.076542, 0.094817, 0.182256, 0.243554, 0.225814, 0.318242, 0.346032, 0.458154, 0.374039, 0.4292, 0.517562, 0.42561, 0.339168, 0.342579, 0.401658, 0.308712, 0.398279, 0.36309, 0.346032, 0.339168, 0.275179, 0.278302, 0.173081, 0.15008, 0.155435, 0.083462, 0.059222, 0.106997, 0.047319, 0.094817, 0.076542, 0.088832, 0.132295, 0.191378, 0.118441, 0.15008, 0.219301, 0.219301, 0.311707, 0.291804, 0.229226, 0.232838, 0.25031, 0.321458, 0.335645, 0.268042, 0.281712, 0.324872, 0.288399, 0.380708, 0.352862, 0.418646, 0.311707, 0.346032, 0.275179, 0.352862, 0.366687, 0.268042, 0.264545, 0.247041, 0.182256, 0.164327, 0.225814, 0.196879, 0.229226, 0.222385, 0.295083, 0.374039, 0.295083, 0.243554, 0.155435, 0.147574, 0.15008, 0.257454, 0.236433, 0.219301, 0.222385, 0.200174, 0.291804, 0.219301, 0.216401, 0.216401, 0.222385, 0.21291, 0.225814, 0.21291, 0.219301, 0.200174, 0.200174, 0.288399, 0.374039, 0.465241, 0.454136, 0.433034, 0.401658, 0.370445, 0.480142, 0.458154, 0.450668, 0.440853, 0.529623], '')</t>
  </si>
  <si>
    <t>[213, 303]</t>
  </si>
  <si>
    <t xml:space="preserve">F5S3G9|F5S3G9_9ENTR Heptosyltransferase II (RfaF) OS=Enterobacter hormaechei ATCC 49162 </t>
  </si>
  <si>
    <t>([0.01227, 0.019401, 0.032677, 0.030003, 0.028695, 0.026892, 0.037156, 0.058088, 0.074921, 0.05306, 0.034068, 0.048328, 0.049374, 0.051831, 0.090864, 0.111485, 0.185198, 0.102787, 0.102787, 0.11371, 0.179055, 0.155435, 0.090864, 0.090864, 0.081712, 0.078022, 0.086953, 0.100716, 0.073402, 0.032677, 0.03976, 0.078022, 0.088832, 0.047319, 0.047319, 0.046336, 0.056825, 0.03976, 0.090864, 0.085092, 0.049374, 0.067594, 0.127496, 0.17593, 0.098513, 0.164327, 0.164327, 0.21291, 0.122885, 0.147574, 0.26085, 0.318242, 0.284882, 0.179055, 0.278302, 0.271506, 0.271506, 0.284882, 0.339168, 0.31487, 0.308712, 0.291804, 0.281712, 0.268042, 0.298791, 0.308712, 0.288399, 0.356642, 0.335645, 0.42561, 0.318242, 0.332115, 0.335645, 0.335645, 0.318242, 0.239899, 0.25406, 0.278302, 0.275179, 0.275179, 0.167087, 0.167087, 0.243554, 0.21291, 0.142424, 0.098513, 0.179055, 0.098513, 0.044297, 0.036378, 0.036378, 0.03976, 0.043307, 0.042364, 0.050641, 0.102787, 0.15008, 0.127496, 0.11371, 0.10481, 0.116183, 0.164327, 0.161087, 0.090864, 0.111485, 0.111485, 0.100716, 0.094817, 0.182256, 0.257454, 0.284882, 0.219301, 0.225814, 0.216401, 0.219301, 0.194234, 0.161087, 0.085092, 0.185198, 0.118441, 0.090864, 0.055536, 0.081712, 0.081712, 0.083462, 0.055536, 0.076542, 0.078022, 0.06184, 0.030611, 0.040537, 0.040537, 0.06312, 0.071867, 0.050641, 0.049374, 0.059222, 0.059222, 0.116183, 0.106997, 0.109221, 0.158265, 0.229226, 0.243554, 0.170161, 0.191378, 0.155435, 0.203355, 0.295083, 0.236433, 0.346032, 0.268042, 0.264545, 0.271506, 0.335645, 0.390993, 0.394753, 0.390993, 0.422041, 0.4292, 0.41194, 0.509769, 0.447574, 0.321458, 0.295083, 0.284882, 0.356642, 0.461924, 0.447574, 0.436924, 0.557691, 0.494003, 0.465241, 0.468512, 0.339168, 0.264545, 0.278302, 0.278302, 0.247041, 0.264545, 0.15284, 0.155435, 0.167087, 0.167087, 0.271506, 0.268042, 0.26085, 0.295083, 0.298791, 0.18812, 0.191378, 0.096677, 0.106997, 0.191378, 0.125101, 0.194234, 0.268042, 0.25406, 0.17593, 0.129801, 0.127496, 0.239899, 0.243554, 0.132295, 0.164327, 0.102787, 0.069024, 0.076542, 0.032017, 0.032017, 0.058088, 0.047319, 0.086953, 0.111485, 0.102787, 0.179055, 0.17593, 0.179055, 0.179055, 0.275179, 0.278302, 0.185198, 0.147574, 0.15284, 0.164327, 0.15284, 0.25031, 0.332115, 0.422041, 0.557691, 0.525368, 0.422041, 0.370445, 0.370445, 0.370445, 0.284882, 0.236433, 0.268042, 0.288399, 0.281712, 0.275179, 0.281712, 0.380708, 0.418646, 0.384043, 0.401658, 0.318242, 0.229226, 0.139895, 0.111485, 0.086953, 0.060549, 0.109221, 0.147574, 0.102787, 0.064632, 0.109221, 0.137348, 0.147574, 0.132295, 0.125101, 0.071867, 0.092881, 0.085092, 0.051831, 0.051831, 0.064632, 0.090864, 0.088832, 0.155435, 0.179055, 0.232838, 0.232838, 0.17593, 0.173081, 0.158265, 0.139895, 0.134866, 0.15008, 0.137348, 0.137348, 0.161087, 0.25406, 0.185198, 0.185198, 0.281712, 0.342579, 0.288399, 0.31487, 0.40511, 0.384043, 0.352862, 0.321458, 0.335645, 0.308712, 0.335645, 0.335645, 0.332115, 0.339168, 0.308712, 0.225814, 0.232838, 0.203355, 0.132295, 0.225814, 0.219301, 0.18812, 0.173081, 0.222385, 0.196879, 0.209395, 0.209395, 0.164327, 0.173081, 0.243554, 0.339168, 0.257454, 0.247041, 0.356642, 0.25406, 0.268042, 0.384043, 0.384043, 0.387226, 0.390993, 0.311707, 0.328603, 0.346032, 0.247041, 0.291804, 0.288399, 0.18812, 0.127496, 0.127496, 0.122885, 0.129801, 0.144935, 0.21291, 0.284882, 0.243554, 0.324872, 0.284882, 0.21291, 0.170161, 0.137348, 0.182256, 0.271506, 0.200174], '')</t>
  </si>
  <si>
    <t>[161, 170, 229, 230]</t>
  </si>
  <si>
    <t xml:space="preserve">F5S3H0|F5S3H0_9ENTR Lipopolysaccharide heptosyltransferase I OS=Enterobacter hormaechei ATCC 49162 </t>
  </si>
  <si>
    <t>([0.048328, 0.076542, 0.11371, 0.078022, 0.046336, 0.064632, 0.090864, 0.056825, 0.088832, 0.106997, 0.073402, 0.100716, 0.106997, 0.139895, 0.182256, 0.268042, 0.311707, 0.216401, 0.232838, 0.239899, 0.155435, 0.191378, 0.100716, 0.100716, 0.083462, 0.096677, 0.06184, 0.06312, 0.122885, 0.10481, 0.051831, 0.079919, 0.083462, 0.044297, 0.064632, 0.086953, 0.046336, 0.059222, 0.111485, 0.079919, 0.051831, 0.094817, 0.096677, 0.127496, 0.071867, 0.155435, 0.155435, 0.191378, 0.116183, 0.109221, 0.106997, 0.118441, 0.137348, 0.129801, 0.179055, 0.088832, 0.041405, 0.079919, 0.06312, 0.071867, 0.047319, 0.076542, 0.06184, 0.066181, 0.100716, 0.170161, 0.127496, 0.098513, 0.116183, 0.194234, 0.170161, 0.118441, 0.209395, 0.182256, 0.191378, 0.21291, 0.21291, 0.332115, 0.30533, 0.247041, 0.142424, 0.225814, 0.196879, 0.236433, 0.225814, 0.15008, 0.102787, 0.122885, 0.209395, 0.191378, 0.158265, 0.116183, 0.116183, 0.111485, 0.129801, 0.071867, 0.06184, 0.118441, 0.116183, 0.092881, 0.15284, 0.236433, 0.232838, 0.219301, 0.21291, 0.122885, 0.196879, 0.268042, 0.239899, 0.236433, 0.271506, 0.321458, 0.321458, 0.36309, 0.356642, 0.275179, 0.257454, 0.185198, 0.196879, 0.18812, 0.243554, 0.247041, 0.247041, 0.167087, 0.182256, 0.179055, 0.295083, 0.30533, 0.30533, 0.30533, 0.247041, 0.243554, 0.216401, 0.308712, 0.328603, 0.339168, 0.342579, 0.339168, 0.414856, 0.401658, 0.408655, 0.324872, 0.324872, 0.222385, 0.281712, 0.308712, 0.332115, 0.324872, 0.311707, 0.31487, 0.342579, 0.414856, 0.308712, 0.288399, 0.196879, 0.179055, 0.179055, 0.275179, 0.275179, 0.216401, 0.21291, 0.229226, 0.291804, 0.298791, 0.401658, 0.436924, 0.339168, 0.324872, 0.352862, 0.26085, 0.170161, 0.120615, 0.060549, 0.066181, 0.079919, 0.116183, 0.137348, 0.132295, 0.125101, 0.222385, 0.31487, 0.31487, 0.311707, 0.232838, 0.25406, 0.26085, 0.26085, 0.359901, 0.239899, 0.21291, 0.308712, 0.31487, 0.295083, 0.414856, 0.422041, 0.377384, 0.418646, 0.444081, 0.366687, 0.370445, 0.281712, 0.281712, 0.196879, 0.191378, 0.209395, 0.209395, 0.11371, 0.11371, 0.092881, 0.17593, 0.182256, 0.194234, 0.275179, 0.366687, 0.356642, 0.408655, 0.461924, 0.450668, 0.339168, 0.384043, 0.356642, 0.444081, 0.328603, 0.41194, 0.422041, 0.440853, 0.42561, 0.468512, 0.384043, 0.440853, 0.42561, 0.335645, 0.321458, 0.239899, 0.203355, 0.21291, 0.179055, 0.144935, 0.125101, 0.200174, 0.15008, 0.147574, 0.147574, 0.216401, 0.232838, 0.203355, 0.203355, 0.137348, 0.18812, 0.200174, 0.182256, 0.18812, 0.268042, 0.185198, 0.26085, 0.291804, 0.196879, 0.264545, 0.268042, 0.268042, 0.179055, 0.268042, 0.291804, 0.321458, 0.359901, 0.26085, 0.288399, 0.264545, 0.222385, 0.229226, 0.324872, 0.318242, 0.324872, 0.352862, 0.444081, 0.366687, 0.281712, 0.366687, 0.366687, 0.298791, 0.324872, 0.408655, 0.408655, 0.418646, 0.394753, 0.390993, 0.444081, 0.374039, 0.458154, 0.626927, 0.626927, 0.59917, 0.613573, 0.608892, 0.56648, 0.58069, 0.56648, 0.675549, 0.632174, 0.642678, 0.728858, 0.608892, 0.486429, 0.472492, 0.359901, 0.275179, 0.278302, 0.311707, 0.377384, 0.390993, 0.36309, 0.278302, 0.264545, 0.268042, 0.271506, 0.284882, 0.182256, 0.239899, 0.21291, 0.21291, 0.170161, 0.170161, 0.243554, 0.352862, 0.321458, 0.461924, 0.59917], '')</t>
  </si>
  <si>
    <t>[289, 290, 291, 292, 293, 294, 295, 296, 297, 298, 299, 300, 301, 326]</t>
  </si>
  <si>
    <t xml:space="preserve">F5S3H1|F5S3H1_9ENTR Heptosyltransferase superfamily protein OS=Enterobacter hormaechei ATCC 49162 </t>
  </si>
  <si>
    <t>([0.000468, 0.001249, 0.001211, 0.001778, 0.00155, 0.001408, 0.001967, 0.002606, 0.002366, 0.001906, 0.002503, 0.002976, 0.003079, 0.004135, 0.005086, 0.007645, 0.011669, 0.011518, 0.013265, 0.012491, 0.022306, 0.05306, 0.033407, 0.059222, 0.028695, 0.054297, 0.106997, 0.043307, 0.021816, 0.045352, 0.078022, 0.078022, 0.088832, 0.044297, 0.022667, 0.018787, 0.011106, 0.007315, 0.01078, 0.016257, 0.028107, 0.028107, 0.017797, 0.013265, 0.008624, 0.013016, 0.013613, 0.013016, 0.017447, 0.032017, 0.022667, 0.016826, 0.013437, 0.011903, 0.020165, 0.038042, 0.05306, 0.100716, 0.098513, 0.100716, 0.10481, 0.058088, 0.031287, 0.023534, 0.023087, 0.047319, 0.051831, 0.049374, 0.05306, 0.090864, 0.102787, 0.074921, 0.067594, 0.090864, 0.090864, 0.050641, 0.030611, 0.014315, 0.011903, 0.013437, 0.013265, 0.008525, 0.010221, 0.017797, 0.038042, 0.038042, 0.036378, 0.038858, 0.024393, 0.014315, 0.009187, 0.006374, 0.009015, 0.016826, 0.017797, 0.017138, 0.019401, 0.034068, 0.042364, 0.025762, 0.020876, 0.017138, 0.024826, 0.022306, 0.013613, 0.014586, 0.020522, 0.020522, 0.020522, 0.032017, 0.064632, 0.056825, 0.059222, 0.054297, 0.025762, 0.014075, 0.014783, 0.022306, 0.020522, 0.0198, 0.022306, 0.044297, 0.054297, 0.037156, 0.027463, 0.024393, 0.013821, 0.013821, 0.011669, 0.011342, 0.011106, 0.01078, 0.013437, 0.023087, 0.023087, 0.040537, 0.074921, 0.073402, 0.073402, 0.03976, 0.073402, 0.085092, 0.088832, 0.096677, 0.094817, 0.109221, 0.179055, 0.179055, 0.179055, 0.216401, 0.209395, 0.206376, 0.127496, 0.185198, 0.098513, 0.106997, 0.11371, 0.109221, 0.125101, 0.122885, 0.18812, 0.164327, 0.229226, 0.225814, 0.232838, 0.239899, 0.216401, 0.216401, 0.332115, 0.366687, 0.36309, 0.26085, 0.288399, 0.346032, 0.25031, 0.264545, 0.264545, 0.25406, 0.284882, 0.271506, 0.203355, 0.132295, 0.161087, 0.092881, 0.090864, 0.042364, 0.073402, 0.083462, 0.067594, 0.045352, 0.044297, 0.047319, 0.086953, 0.06184, 0.074921, 0.132295, 0.15008, 0.161087, 0.182256, 0.111485, 0.060549, 0.049374, 0.088832, 0.094817, 0.098513, 0.066181, 0.127496, 0.129801, 0.134866, 0.137348, 0.17593, 0.106997, 0.11371, 0.0704, 0.096677, 0.048328, 0.025762, 0.026338, 0.012491, 0.011106, 0.013016, 0.023963, 0.046336, 0.054297, 0.054297, 0.092881, 0.078022, 0.054297, 0.059222, 0.111485, 0.079919, 0.076542, 0.132295, 0.067594, 0.06312, 0.056825, 0.125101, 0.127496, 0.203355, 0.332115, 0.216401, 0.167087, 0.155435, 0.088832, 0.043307, 0.040537, 0.040537, 0.041405, 0.054297, 0.028107, 0.028695, 0.058088, 0.031287, 0.036378, 0.034068, 0.051831, 0.029376, 0.025316, 0.044297, 0.028107, 0.029376, 0.034884, 0.034884, 0.019109, 0.025762, 0.045352, 0.049374, 0.049374, 0.088832, 0.096677, 0.109221, 0.054297, 0.026338, 0.038042, 0.035586, 0.05306, 0.041405, 0.073402, 0.047319, 0.058088, 0.048328, 0.028107, 0.027463, 0.028695, 0.024826, 0.030003, 0.036378, 0.020165, 0.013265, 0.013016, 0.008525, 0.01204, 0.020876, 0.034884, 0.051831, 0.026338, 0.032677, 0.055536, 0.034884, 0.040537, 0.020165, 0.018415, 0.026892, 0.050641, 0.098513, 0.196879, 0.209395, 0.11371, 0.10481, 0.161087, 0.100716, 0.116183, 0.050641, 0.054297, 0.058088, 0.048328, 0.047319, 0.026338, 0.013613, 0.023087, 0.032677, 0.067594, 0.116183, 0.132295, 0.102787, 0.05306, 0.023087, 0.021816, 0.024393, 0.047319, 0.054297, 0.094817, 0.11371, 0.132295, 0.111485, 0.120615, 0.0704, 0.132295, 0.219301, 0.216401, 0.116183, 0.106997, 0.098513, 0.056825, 0.058088, 0.0704, 0.096677, 0.179055, 0.179055, 0.164327, 0.132295, 0.118441, 0.098513, 0.139895, 0.232838, 0.200174, 0.194234, 0.281712, 0.278302, 0.243554, 0.349426, 0.440853, 0.422041, 0.394753, 0.505461, 0.444081, 0.4292, 0.468512, 0.450668], '')</t>
  </si>
  <si>
    <t>[364]</t>
  </si>
  <si>
    <t xml:space="preserve">F5S3H2|F5S3H2_9ENTR Glycosyltransferase 2-like domain-containing protein OS=Enterobacter hormaechei ATCC 49162 </t>
  </si>
  <si>
    <t>([0.009483, 0.015694, 0.017797, 0.032677, 0.034068, 0.050641, 0.033407, 0.045352, 0.046336, 0.06312, 0.043307, 0.05306, 0.064632, 0.071867, 0.071867, 0.06184, 0.076542, 0.134866, 0.219301, 0.264545, 0.308712, 0.311707, 0.318242, 0.264545, 0.161087, 0.122885, 0.06184, 0.11371, 0.120615, 0.144935, 0.137348, 0.236433, 0.25406, 0.225814, 0.318242, 0.418646, 0.422041, 0.366687, 0.271506, 0.271506, 0.278302, 0.173081, 0.106997, 0.116183, 0.203355, 0.182256, 0.298791, 0.422041, 0.377384, 0.278302, 0.284882, 0.284882, 0.271506, 0.191378, 0.229226, 0.129801, 0.118441, 0.15008, 0.164327, 0.25031, 0.236433, 0.155435, 0.247041, 0.346032, 0.308712, 0.26085, 0.301917, 0.236433, 0.147574, 0.147574, 0.222385, 0.219301, 0.243554, 0.15284, 0.137348, 0.132295, 0.194234, 0.122885, 0.120615, 0.173081, 0.182256, 0.194234, 0.194234, 0.122885, 0.11371, 0.137348, 0.158265, 0.219301, 0.164327, 0.247041, 0.288399, 0.26085, 0.173081, 0.161087, 0.144935, 0.147574, 0.142424, 0.147574, 0.239899, 0.225814, 0.26085, 0.257454, 0.206376, 0.194234, 0.196879, 0.203355, 0.17593, 0.111485, 0.067594, 0.127496, 0.074921, 0.069024, 0.088832, 0.17593, 0.170161, 0.271506, 0.275179, 0.281712, 0.308712, 0.308712, 0.196879, 0.182256, 0.173081, 0.116183, 0.194234, 0.30533, 0.236433, 0.268042, 0.268042, 0.349426, 0.346032, 0.447574, 0.465241, 0.418646, 0.321458, 0.291804, 0.295083, 0.268042, 0.182256, 0.182256, 0.167087, 0.275179, 0.271506, 0.161087, 0.278302, 0.232838, 0.203355, 0.18812, 0.100716, 0.161087, 0.173081, 0.085092, 0.045352, 0.040537, 0.049374, 0.073402, 0.05306, 0.029376, 0.067594, 0.120615, 0.129801, 0.155435, 0.096677, 0.106997, 0.222385, 0.17593, 0.132295, 0.078022, 0.073402, 0.132295, 0.139895, 0.06312, 0.106997, 0.118441, 0.058088, 0.069024, 0.0704, 0.092881, 0.094817, 0.069024, 0.067594, 0.060549, 0.048328, 0.083462, 0.040537, 0.022306, 0.016528, 0.028107, 0.050641, 0.096677, 0.088832, 0.083462, 0.096677, 0.064632, 0.054297, 0.064632, 0.055536, 0.055536, 0.073402, 0.125101, 0.15008, 0.085092, 0.085092, 0.085092, 0.079919, 0.079919, 0.125101, 0.173081, 0.161087, 0.158265, 0.092881, 0.088832, 0.090864, 0.094817, 0.111485, 0.194234, 0.194234, 0.194234, 0.120615, 0.122885, 0.090864, 0.098513, 0.158265, 0.164327, 0.083462, 0.100716, 0.158265, 0.147574, 0.086953, 0.090864, 0.086953, 0.085092, 0.056825, 0.06184, 0.06184, 0.092881, 0.038042, 0.030003, 0.030611, 0.031287, 0.017138, 0.020876, 0.021381, 0.021381, 0.021816, 0.044297, 0.021816, 0.013821, 0.014315, 0.030003, 0.031287, 0.033407, 0.033407, 0.055536, 0.028695, 0.033407, 0.033407, 0.078022, 0.167087, 0.111485, 0.179055, 0.236433, 0.200174, 0.11371, 0.118441, 0.064632, 0.064632, 0.051831, 0.042364, 0.024393, 0.022667, 0.021381, 0.020876, 0.023534, 0.023534, 0.019109, 0.026338, 0.016021, 0.015344, 0.015078, 0.022667, 0.016021, 0.01227, 0.015694, 0.021816, 0.013821, 0.011669, 0.01227, 0.023534, 0.03976, 0.056825, 0.046336, 0.034884, 0.024393, 0.031287, 0.020522, 0.045352, 0.032017, 0.06312], '')</t>
  </si>
  <si>
    <t xml:space="preserve">F5S3H3|F5S3H3_9ENTR O-antigen ligase OS=Enterobacter hormaechei ATCC 49162 </t>
  </si>
  <si>
    <t>([0.011903, 0.019401, 0.00962, 0.009187, 0.006374, 0.007645, 0.005872, 0.004577, 0.00543, 0.004414, 0.004315, 0.003671, 0.00283, 0.001906, 0.002194, 0.002117, 0.001808, 0.001748, 0.002623, 0.003821, 0.003804, 0.005932, 0.003607, 0.003405, 0.0028, 0.00283, 0.00246, 0.00246, 0.002512, 0.001855, 0.002688, 0.002327, 0.002327, 0.002606, 0.002623, 0.003079, 0.001936, 0.002211, 0.001499, 0.001499, 0.001434, 0.000876, 0.000833, 0.000936, 0.001687, 0.002662, 0.002503, 0.003079, 0.003109, 0.003727, 0.003512, 0.003864, 0.003924, 0.003997, 0.002881, 0.00292, 0.003431, 0.003727, 0.002435, 0.003607, 0.002512, 0.002503, 0.00243, 0.001623, 0.001481, 0.000906, 0.000468, 0.001061, 0.000614, 0.001, 0.001335, 0.002155, 0.001872, 0.001855, 0.002881, 0.00283, 0.002976, 0.00292, 0.004315, 0.004388, 0.00292, 0.004135, 0.003555, 0.005086, 0.007177, 0.012727, 0.012491, 0.011903, 0.006988, 0.008409, 0.008409, 0.005318, 0.003512, 0.002435, 0.00225, 0.001417, 0.001391, 0.002117, 0.002211, 0.001271, 0.001778, 0.001597, 0.001112, 0.000816, 0.000859, 0.000859, 0.000893, 0.001481, 0.001335, 0.002014, 0.002396, 0.001434, 0.001335, 0.001159, 0.001, 0.001434, 0.002194, 0.002662, 0.001709, 0.001649, 0.001623, 0.001202, 0.001318, 0.001541, 0.00246, 0.002349, 0.00155, 0.001481, 0.000893, 0.000958, 0.001, 0.000799, 0.001417, 0.002435, 0.003804, 0.004736, 0.005799, 0.005799, 0.005086, 0.008075, 0.006482, 0.009187, 0.008156, 0.015344, 0.021816, 0.015344, 0.016826, 0.018787, 0.018787, 0.028107, 0.033407, 0.018415, 0.014315, 0.014315, 0.009294, 0.006421, 0.008002, 0.005378, 0.004513, 0.003924, 0.002761, 0.002529, 0.003014, 0.003177, 0.002155, 0.001417, 0.001722, 0.001722, 0.002529, 0.001936, 0.002366, 0.002336, 0.00225, 0.002366, 0.001743, 0.002078, 0.002976, 0.001872, 0.0028, 0.002336, 0.002529, 0.002396, 0.003276, 0.002396, 0.002211, 0.002336, 0.002336, 0.001541, 0.000983, 0.000945, 0.001374, 0.001391, 0.002117, 0.002512, 0.002881, 0.003212, 0.003671, 0.002662, 0.003109, 0.002194, 0.002327, 0.002349, 0.002881, 0.002138, 0.002336, 0.002555, 0.003478, 0.00359, 0.003671, 0.005086, 0.003366, 0.003461, 0.003431, 0.002396, 0.002727, 0.002349, 0.0028, 0.0028, 0.003461, 0.003478, 0.003461, 0.003246, 0.003276, 0.003079, 0.003079, 0.003079, 0.003701, 0.00359, 0.003864, 0.004161, 0.003053, 0.00359, 0.003512, 0.002512, 0.003607, 0.00389, 0.003864, 0.002688, 0.002688, 0.003366, 0.004577, 0.004483, 0.006619, 0.00962, 0.013437, 0.024393, 0.042364, 0.06312, 0.035586, 0.069024, 0.116183, 0.120615, 0.18812, 0.194234, 0.291804, 0.170161, 0.158265, 0.264545, 0.390993, 0.390993, 0.25031, 0.243554, 0.31487, 0.31487, 0.17593, 0.164327, 0.120615, 0.050641, 0.047319, 0.047319, 0.040537, 0.019109, 0.036378, 0.03976, 0.038042, 0.0198, 0.030611, 0.028107, 0.032677, 0.016021, 0.016021, 0.030611, 0.030611, 0.020522, 0.022667, 0.06184, 0.064632, 0.106997, 0.137348, 0.058088, 0.109221, 0.11371, 0.209395, 0.120615, 0.051831, 0.054297, 0.118441, 0.15008, 0.15284, 0.15284, 0.26085, 0.161087, 0.155435, 0.155435, 0.222385, 0.118441, 0.116183, 0.059222, 0.025762, 0.045352, 0.06184, 0.058088, 0.028695, 0.028695, 0.06312, 0.142424, 0.06312, 0.029376, 0.033407, 0.034068, 0.016021, 0.015694, 0.016257, 0.016826, 0.017138, 0.01204, 0.024826, 0.022667, 0.025762, 0.040537, 0.023963, 0.030003, 0.017138, 0.015694, 0.009096, 0.005799, 0.004315, 0.006245, 0.007645, 0.005223, 0.004135, 0.004161, 0.003804, 0.003821, 0.003804, 0.003963, 0.005503, 0.005249, 0.004646, 0.004431, 0.003671, 0.003461, 0.003997, 0.005318, 0.006533, 0.006894, 0.007422, 0.006894, 0.005011, 0.004315, 0.004208, 0.005318, 0.00515, 0.005932, 0.008525, 0.006421, 0.004358, 0.003212, 0.002211, 0.002435, 0.003298, 0.004689, 0.005734, 0.00407, 0.00292, 0.00231, 0.002035, 0.002366, 0.002327, 0.00231, 0.002035, 0.002503, 0.001709, 0.00246, 0.00246, 0.002555, 0.002138, 0.002976, 0.004135, 0.005799, 0.005932, 0.006142, 0.005932, 0.005623, 0.006533, 0.008276, 0.012727, 0.024393, 0.027463, 0.056825, 0.116183, 0.291804, 0.332115], '')</t>
  </si>
  <si>
    <t xml:space="preserve">F5S3H4|F5S3H4_9ENTR Lipopolysaccharide biosynthesis protein WalW OS=Enterobacter hormaechei ATCC 49162 </t>
  </si>
  <si>
    <t>([0.066181, 0.10481, 0.155435, 0.196879, 0.247041, 0.291804, 0.209395, 0.134866, 0.170161, 0.206376, 0.222385, 0.257454, 0.196879, 0.132295, 0.111485, 0.134866, 0.243554, 0.332115, 0.387226, 0.370445, 0.349426, 0.25406, 0.222385, 0.200174, 0.111485, 0.111485, 0.090864, 0.088832, 0.120615, 0.122885, 0.109221, 0.058088, 0.06312, 0.047319, 0.078022, 0.096677, 0.060549, 0.027463, 0.015694, 0.018415, 0.020876, 0.020876, 0.038042, 0.032677, 0.029376, 0.038042, 0.038858, 0.054297, 0.06312, 0.043307, 0.023087, 0.026338, 0.025762, 0.021816, 0.042364, 0.047319, 0.026338, 0.024393, 0.041405, 0.069024, 0.067594, 0.067594, 0.127496, 0.127496, 0.116183, 0.137348, 0.155435, 0.142424, 0.073402, 0.109221, 0.173081, 0.155435, 0.155435, 0.257454, 0.311707, 0.342579, 0.342579, 0.401658, 0.497853, 0.433034, 0.447574, 0.447574, 0.447574, 0.454136, 0.332115, 0.394753, 0.284882, 0.339168, 0.374039, 0.36309, 0.284882, 0.229226, 0.349426, 0.225814, 0.225814, 0.209395, 0.200174, 0.122885, 0.098513, 0.090864, 0.158265, 0.15284, 0.106997, 0.06184, 0.029376, 0.043307, 0.046336, 0.086953, 0.047319, 0.023963, 0.046336, 0.085092, 0.142424, 0.067594, 0.139895, 0.147574, 0.137348, 0.098513, 0.096677, 0.122885, 0.122885, 0.109221, 0.094817, 0.137348, 0.200174, 0.200174, 0.219301, 0.120615, 0.132295, 0.200174, 0.275179, 0.170161, 0.142424, 0.147574, 0.173081, 0.106997, 0.06312, 0.0704, 0.056825, 0.096677, 0.055536, 0.06312, 0.044297, 0.058088, 0.036378, 0.036378, 0.050641, 0.06184, 0.139895, 0.129801, 0.092881, 0.10481, 0.098513, 0.111485, 0.111485, 0.15008, 0.216401, 0.298791, 0.26085, 0.370445, 0.377384, 0.476583, 0.476583, 0.549308, 0.538167, 0.63748, 0.657645, 0.613573, 0.622677, 0.58069, 0.461924, 0.562014, 0.562014, 0.703578, 0.675549, 0.534167, 0.450668, 0.374039, 0.380708, 0.342579, 0.328603, 0.328603, 0.243554, 0.229226, 0.219301, 0.247041, 0.243554, 0.243554, 0.332115, 0.346032, 0.271506, 0.298791, 0.284882, 0.21291, 0.243554, 0.225814, 0.311707, 0.332115, 0.422041, 0.31487, 0.377384, 0.359901, 0.377384, 0.4292, 0.321458, 0.25031, 0.236433, 0.229226, 0.15008, 0.15008, 0.137348, 0.203355, 0.194234, 0.191378, 0.25031, 0.15284, 0.18812, 0.191378, 0.271506, 0.173081, 0.257454, 0.257454, 0.288399, 0.257454, 0.222385, 0.346032, 0.31487, 0.225814, 0.229226, 0.335645, 0.335645, 0.324872, 0.324872, 0.4292, 0.387226, 0.359901, 0.454136, 0.408655, 0.328603, 0.328603, 0.359901, 0.335645, 0.352862, 0.339168, 0.264545, 0.25406, 0.216401, 0.335645, 0.41194, 0.42561, 0.41194, 0.324872, 0.268042, 0.281712, 0.173081, 0.158265, 0.125101, 0.116183, 0.142424, 0.209395, 0.229226, 0.185198, 0.167087, 0.182256, 0.170161, 0.239899, 0.308712, 0.36309, 0.352862, 0.239899, 0.222385, 0.222385, 0.328603, 0.359901, 0.311707, 0.328603, 0.390993, 0.465241, 0.390993, 0.301917, 0.31487, 0.311707, 0.342579, 0.401658, 0.387226, 0.311707, 0.206376, 0.21291, 0.10481, 0.06312, 0.122885, 0.134866, 0.122885, 0.11371, 0.094817, 0.111485, 0.137348, 0.127496, 0.079919, 0.106997, 0.18812, 0.098513, 0.049374, 0.086953, 0.042364, 0.038042, 0.059222, 0.092881, 0.071867, 0.120615, 0.161087, 0.137348, 0.096677, 0.073402, 0.049374, 0.064632, 0.041405], '')</t>
  </si>
  <si>
    <t>[163, 164, 165, 166, 167, 168, 169, 171, 172, 173, 174, 175]</t>
  </si>
  <si>
    <t xml:space="preserve">F5S3H5|F5S3H5_9ENTR Lipopolysaccharide core biosynthesis glycosyltransferase RfaQ OS=Enterobacter hormaechei ATCC 49162 </t>
  </si>
  <si>
    <t>([0.534167, 0.380708, 0.40511, 0.281712, 0.191378, 0.125101, 0.074921, 0.100716, 0.067594, 0.083462, 0.102787, 0.132295, 0.167087, 0.21291, 0.155435, 0.083462, 0.085092, 0.071867, 0.073402, 0.085092, 0.045352, 0.023963, 0.048328, 0.047319, 0.049374, 0.085092, 0.15284, 0.25031, 0.137348, 0.243554, 0.25406, 0.225814, 0.222385, 0.137348, 0.137348, 0.122885, 0.125101, 0.127496, 0.066181, 0.067594, 0.059222, 0.092881, 0.161087, 0.15008, 0.120615, 0.125101, 0.109221, 0.085092, 0.081712, 0.18812, 0.139895, 0.074921, 0.090864, 0.094817, 0.096677, 0.050641, 0.078022, 0.074921, 0.132295, 0.219301, 0.216401, 0.11371, 0.11371, 0.120615, 0.069024, 0.090864, 0.15284, 0.109221, 0.132295, 0.129801, 0.064632, 0.083462, 0.15008, 0.161087, 0.079919, 0.15008, 0.161087, 0.098513, 0.170161, 0.144935, 0.088832, 0.085092, 0.144935, 0.147574, 0.142424, 0.137348, 0.137348, 0.079919, 0.092881, 0.050641, 0.055536, 0.056825, 0.044297, 0.043307, 0.041405, 0.042364, 0.03976, 0.067594, 0.098513, 0.054297, 0.041405, 0.074921, 0.073402, 0.041405, 0.038858, 0.038858, 0.06184, 0.071867, 0.083462, 0.122885, 0.125101, 0.116183, 0.098513, 0.100716, 0.048328, 0.049374, 0.102787, 0.102787, 0.11371, 0.142424, 0.196879, 0.161087, 0.088832, 0.090864, 0.092881, 0.059222, 0.060549, 0.078022, 0.0704, 0.106997, 0.0704, 0.118441, 0.078022, 0.129801, 0.15008, 0.25406, 0.247041, 0.239899, 0.158265, 0.15008, 0.142424, 0.11371, 0.21291, 0.321458, 0.335645, 0.356642, 0.422041, 0.328603, 0.225814, 0.209395, 0.185198, 0.164327, 0.194234, 0.194234, 0.219301, 0.194234, 0.206376, 0.229226, 0.232838, 0.25406, 0.25406, 0.209395, 0.25031, 0.147574, 0.137348, 0.109221, 0.182256, 0.191378, 0.182256, 0.271506, 0.278302, 0.275179, 0.366687, 0.342579, 0.414856, 0.318242, 0.352862, 0.346032, 0.318242, 0.31487, 0.31487, 0.311707, 0.370445, 0.401658, 0.398279, 0.308712, 0.271506, 0.17593, 0.17593, 0.298791, 0.298791, 0.291804, 0.324872, 0.232838, 0.129801, 0.064632, 0.11371, 0.066181, 0.034068, 0.035586, 0.03976, 0.06184, 0.06312, 0.042364, 0.034068, 0.0704, 0.125101, 0.109221, 0.155435, 0.127496, 0.06184, 0.06312, 0.069024, 0.071867, 0.125101, 0.216401, 0.335645, 0.243554, 0.264545, 0.271506, 0.264545, 0.219301, 0.219301, 0.247041, 0.301917, 0.328603, 0.321458, 0.339168, 0.346032, 0.346032, 0.332115, 0.335645, 0.339168, 0.335645, 0.232838, 0.158265, 0.134866, 0.11371, 0.155435, 0.239899, 0.339168, 0.339168, 0.370445, 0.301917, 0.206376, 0.191378, 0.122885, 0.102787, 0.090864, 0.155435, 0.11371, 0.144935, 0.147574, 0.137348, 0.142424, 0.144935, 0.18812, 0.21291, 0.161087, 0.118441, 0.106997, 0.100716, 0.081712, 0.049374, 0.043307, 0.033407, 0.020165, 0.034068, 0.026892, 0.029376, 0.026892, 0.030003, 0.035586, 0.047319, 0.046336, 0.032677, 0.046336, 0.046336, 0.038042, 0.037156, 0.0704, 0.066181, 0.081712, 0.060549, 0.06312, 0.086953, 0.098513, 0.086953, 0.086953, 0.15284, 0.139895, 0.139895, 0.122885, 0.10481, 0.067594, 0.03976, 0.051831, 0.078022, 0.054297, 0.071867, 0.081712, 0.083462, 0.081712, 0.078022, 0.081712, 0.069024, 0.047319, 0.067594, 0.132295, 0.144935, 0.066181, 0.067594, 0.085092, 0.085092, 0.100716, 0.196879, 0.308712, 0.328603, 0.26085, 0.25031, 0.257454, 0.332115, 0.318242, 0.324872, 0.30533, 0.398279, 0.497853, 0.483068, 0.418646, 0.436924, 0.384043, 0.387226, 0.418646, 0.311707, 0.422041, 0.356642, 0.275179, 0.179055, 0.161087, 0.161087, 0.219301, 0.203355, 0.194234, 0.11371, 0.06312, 0.064632, 0.043307, 0.033407, 0.054297, 0.083462, 0.055536, 0.054297, 0.098513, 0.050641, 0.076542, 0.040537], '')</t>
  </si>
  <si>
    <t xml:space="preserve">F5S3H6|F5S3H6_9ENTR Lipopolysaccharide core biosynthesis protein RfaG OS=Enterobacter hormaechei ATCC 49162 </t>
  </si>
  <si>
    <t>([0.116183, 0.167087, 0.094817, 0.120615, 0.18812, 0.222385, 0.257454, 0.291804, 0.295083, 0.318242, 0.332115, 0.264545, 0.21291, 0.295083, 0.284882, 0.271506, 0.264545, 0.288399, 0.339168, 0.308712, 0.31487, 0.318242, 0.321458, 0.4292, 0.346032, 0.31487, 0.225814, 0.236433, 0.17593, 0.129801, 0.132295, 0.132295, 0.219301, 0.164327, 0.17593, 0.18812, 0.209395, 0.30533, 0.311707, 0.332115, 0.422041, 0.308712, 0.298791, 0.206376, 0.196879, 0.206376, 0.142424, 0.222385, 0.236433, 0.288399, 0.374039, 0.25406, 0.26085, 0.25031, 0.288399, 0.278302, 0.268042, 0.268042, 0.25406, 0.243554, 0.15008, 0.129801, 0.229226, 0.203355, 0.26085, 0.25031, 0.30533, 0.291804, 0.182256, 0.164327, 0.179055, 0.185198, 0.308712, 0.200174, 0.209395, 0.209395, 0.15284, 0.170161, 0.164327, 0.170161, 0.17593, 0.268042, 0.209395, 0.232838, 0.26085, 0.216401, 0.225814, 0.17593, 0.170161, 0.271506, 0.239899, 0.232838, 0.225814, 0.216401, 0.257454, 0.257454, 0.332115, 0.390993, 0.275179, 0.191378, 0.118441, 0.122885, 0.120615, 0.191378, 0.161087, 0.102787, 0.088832, 0.100716, 0.137348, 0.127496, 0.127496, 0.125101, 0.125101, 0.0704, 0.038858, 0.046336, 0.045352, 0.049374, 0.049374, 0.05306, 0.092881, 0.147574, 0.078022, 0.05306, 0.038858, 0.038858, 0.054297, 0.100716, 0.083462, 0.102787, 0.15008, 0.088832, 0.111485, 0.092881, 0.17593, 0.271506, 0.216401, 0.216401, 0.185198, 0.132295, 0.139895, 0.090864, 0.100716, 0.147574, 0.21291, 0.21291, 0.144935, 0.173081, 0.161087, 0.173081, 0.102787, 0.083462, 0.15284, 0.15008, 0.092881, 0.081712, 0.044297, 0.085092, 0.069024, 0.081712, 0.122885, 0.120615, 0.182256, 0.116183, 0.081712, 0.042364, 0.059222, 0.098513, 0.055536, 0.059222, 0.056825, 0.094817, 0.139895, 0.067594, 0.040537, 0.098513, 0.076542, 0.137348, 0.139895, 0.132295, 0.137348, 0.134866, 0.179055, 0.120615, 0.106997, 0.170161, 0.271506, 0.268042, 0.158265, 0.239899, 0.147574, 0.170161, 0.142424, 0.15284, 0.225814, 0.222385, 0.122885, 0.074921, 0.040537, 0.019109, 0.016528, 0.015694, 0.015694, 0.018415, 0.014586, 0.026892, 0.026892, 0.024826, 0.023087, 0.026892, 0.022306, 0.038858, 0.025762, 0.019109, 0.018106, 0.017797, 0.016528, 0.022306, 0.044297, 0.079919, 0.15008, 0.182256, 0.109221, 0.064632, 0.040537, 0.055536, 0.030611, 0.030611, 0.032677, 0.036378, 0.06312, 0.06184, 0.0704, 0.092881, 0.15284, 0.090864, 0.111485, 0.191378, 0.144935, 0.120615, 0.11371, 0.11371, 0.083462, 0.142424, 0.144935, 0.222385, 0.295083, 0.377384, 0.288399, 0.278302, 0.161087, 0.10481, 0.129801, 0.094817, 0.094817, 0.094817, 0.173081, 0.182256, 0.10481, 0.200174, 0.137348, 0.083462, 0.088832, 0.088832, 0.086953, 0.15284, 0.139895, 0.086953, 0.048328, 0.049374, 0.06184, 0.125101, 0.125101, 0.071867, 0.098513, 0.11371, 0.059222, 0.064632, 0.066181, 0.073402, 0.034068, 0.038858, 0.078022, 0.059222, 0.083462, 0.069024, 0.034884, 0.034068, 0.034068, 0.071867, 0.078022, 0.035586, 0.035586, 0.060549, 0.118441, 0.106997, 0.048328, 0.094817, 0.076542, 0.0704, 0.120615, 0.111485, 0.109221, 0.109221, 0.137348, 0.164327, 0.200174, 0.301917, 0.301917, 0.281712, 0.170161, 0.15284, 0.25031, 0.209395, 0.144935, 0.142424, 0.085092, 0.144935, 0.15284, 0.096677, 0.096677, 0.096677, 0.144935, 0.161087, 0.125101, 0.118441, 0.071867, 0.083462, 0.078022, 0.048328, 0.10481, 0.164327, 0.25406, 0.25031, 0.291804, 0.339168, 0.321458, 0.332115, 0.301917, 0.264545, 0.342579, 0.370445, 0.352862, 0.31487, 0.384043, 0.436924, 0.40511, 0.5017, 0.5017, 0.525368, 0.618285, 0.494003, 0.5017, 0.486429, 0.486429, 0.398279, 0.342579, 0.339168, 0.339168, 0.284882, 0.328603, 0.321458, 0.219301, 0.15284, 0.229226, 0.203355, 0.158265, 0.164327, 0.132295, 0.081712, 0.050641, 0.038042, 0.058088, 0.038858, 0.025316], '')</t>
  </si>
  <si>
    <t>[347, 348, 349, 350, 352]</t>
  </si>
  <si>
    <t xml:space="preserve">F5S3H7|F5S3H7_9ENTR Lipopolysaccharide glucosyltransferase I OS=Enterobacter hormaechei ATCC 49162 </t>
  </si>
  <si>
    <t>([0.032677, 0.051831, 0.078022, 0.106997, 0.111485, 0.147574, 0.179055, 0.21291, 0.170161, 0.122885, 0.147574, 0.10481, 0.10481, 0.164327, 0.243554, 0.182256, 0.268042, 0.359901, 0.264545, 0.264545, 0.349426, 0.324872, 0.257454, 0.26085, 0.17593, 0.109221, 0.102787, 0.058088, 0.055536, 0.085092, 0.096677, 0.058088, 0.100716, 0.056825, 0.047319, 0.026892, 0.058088, 0.059222, 0.056825, 0.058088, 0.058088, 0.027463, 0.027463, 0.028107, 0.018787, 0.032677, 0.069024, 0.069024, 0.076542, 0.078022, 0.079919, 0.139895, 0.11371, 0.11371, 0.191378, 0.137348, 0.216401, 0.200174, 0.120615, 0.139895, 0.21291, 0.21291, 0.298791, 0.291804, 0.268042, 0.239899, 0.232838, 0.232838, 0.206376, 0.191378, 0.196879, 0.203355, 0.15008, 0.264545, 0.264545, 0.275179, 0.366687, 0.366687, 0.239899, 0.335645, 0.239899, 0.17593, 0.092881, 0.109221, 0.109221, 0.109221, 0.179055, 0.182256, 0.18812, 0.219301, 0.308712, 0.21291, 0.144935, 0.144935, 0.139895, 0.137348, 0.127496, 0.085092, 0.047319, 0.102787, 0.100716, 0.15008, 0.21291, 0.264545, 0.158265, 0.081712, 0.090864, 0.058088, 0.058088, 0.056825, 0.044297, 0.021381, 0.035586, 0.026338, 0.031287, 0.018415, 0.011669, 0.011669, 0.016528, 0.026892, 0.025762, 0.025762, 0.015344, 0.014783, 0.021381, 0.020876, 0.020876, 0.033407, 0.05306, 0.028695, 0.029376, 0.021381, 0.044297, 0.046336, 0.100716, 0.058088, 0.10481, 0.18812, 0.18812, 0.200174, 0.142424, 0.098513, 0.083462, 0.096677, 0.096677, 0.098513, 0.161087, 0.203355, 0.125101, 0.127496, 0.203355, 0.125101, 0.194234, 0.200174, 0.137348, 0.078022, 0.118441, 0.064632, 0.069024, 0.038042, 0.034068, 0.054297, 0.086953, 0.085092, 0.083462, 0.046336, 0.047319, 0.06312, 0.11371, 0.094817, 0.092881, 0.050641, 0.106997, 0.109221, 0.059222, 0.098513, 0.167087, 0.116183, 0.158265, 0.142424, 0.194234, 0.219301, 0.11371, 0.116183, 0.109221, 0.170161, 0.257454, 0.264545, 0.25406, 0.139895, 0.164327, 0.096677, 0.164327, 0.094817, 0.094817, 0.161087, 0.074921, 0.074921, 0.139895, 0.167087, 0.161087, 0.18812, 0.164327, 0.295083, 0.288399, 0.239899, 0.147574, 0.15008, 0.120615, 0.058088, 0.088832, 0.090864, 0.15008, 0.15008, 0.134866, 0.142424, 0.118441, 0.21291, 0.139895, 0.088832, 0.051831, 0.041405, 0.041405, 0.040537, 0.038858, 0.038042, 0.071867, 0.102787, 0.100716, 0.067594, 0.142424, 0.17593, 0.182256, 0.182256, 0.191378, 0.196879, 0.164327, 0.164327, 0.164327, 0.161087, 0.222385, 0.21291, 0.268042, 0.278302, 0.278302, 0.18812, 0.132295, 0.064632, 0.078022, 0.094817, 0.085092, 0.088832, 0.085092, 0.15008, 0.17593, 0.100716, 0.18812, 0.134866, 0.094817, 0.094817, 0.155435, 0.129801, 0.209395, 0.125101, 0.069024, 0.044297, 0.047319, 0.071867, 0.137348, 0.144935, 0.074921, 0.158265, 0.142424, 0.073402, 0.067594, 0.059222, 0.069024, 0.032677, 0.038858, 0.078022, 0.076542, 0.043307, 0.030003, 0.018106, 0.031287, 0.056825, 0.10481, 0.194234, 0.137348, 0.134866, 0.129801, 0.21291, 0.122885, 0.147574, 0.243554, 0.243554, 0.26085, 0.298791, 0.398279, 0.377384, 0.275179, 0.281712, 0.366687, 0.494003, 0.494003, 0.444081, 0.440853, 0.408655, 0.288399, 0.36309, 0.332115, 0.239899, 0.232838, 0.339168, 0.324872, 0.324872, 0.243554, 0.182256, 0.206376, 0.196879, 0.203355, 0.25406, 0.268042, 0.191378, 0.102787, 0.139895, 0.164327, 0.18812, 0.219301, 0.236433, 0.170161, 0.216401, 0.301917, 0.31487, 0.308712, 0.196879, 0.170161, 0.247041, 0.179055, 0.185198, 0.111485, 0.182256, 0.182256, 0.102787, 0.092881, 0.155435, 0.191378, 0.125101, 0.06184, 0.042364, 0.038858, 0.040537, 0.040537, 0.042364, 0.03976, 0.035586, 0.050641, 0.049374, 0.038042, 0.06312, 0.047319, 0.074921, 0.049374, 0.047319, 0.081712, 0.167087], '')</t>
  </si>
  <si>
    <t xml:space="preserve">F5S3H8|F5S3H8_9ENTR Group 2 glycosyl transferase OS=Enterobacter hormaechei ATCC 49162 </t>
  </si>
  <si>
    <t>([0.11371, 0.073402, 0.076542, 0.05306, 0.032017, 0.050641, 0.067594, 0.085092, 0.086953, 0.05306, 0.038858, 0.055536, 0.055536, 0.025762, 0.014315, 0.017447, 0.010509, 0.010672, 0.011669, 0.01227, 0.018415, 0.027463, 0.025316, 0.034068, 0.05306, 0.073402, 0.074921, 0.049374, 0.029376, 0.021816, 0.027463, 0.051831, 0.051831, 0.049374, 0.098513, 0.182256, 0.191378, 0.264545, 0.346032, 0.374039, 0.370445, 0.281712, 0.216401, 0.321458, 0.30533, 0.216401, 0.264545, 0.268042, 0.332115, 0.332115, 0.447574, 0.529623, 0.468512, 0.461924, 0.394753, 0.30533, 0.31487, 0.30533, 0.332115, 0.346032, 0.398279, 0.387226, 0.40511, 0.468512, 0.359901, 0.332115, 0.422041, 0.433034, 0.414856, 0.418646, 0.414856, 0.356642, 0.281712, 0.291804, 0.288399, 0.352862, 0.450668, 0.339168, 0.247041, 0.216401, 0.116183, 0.129801, 0.139895, 0.125101, 0.134866, 0.219301, 0.185198, 0.102787, 0.094817, 0.111485, 0.111485, 0.142424, 0.098513, 0.15008, 0.17593, 0.109221, 0.06312, 0.06312, 0.088832, 0.125101, 0.085092, 0.161087, 0.144935, 0.147574, 0.15008, 0.15008, 0.096677, 0.120615, 0.21291, 0.15284, 0.142424, 0.142424, 0.18812, 0.18812, 0.129801, 0.0704, 0.127496, 0.21291, 0.216401, 0.257454, 0.284882, 0.380708, 0.374039, 0.36309, 0.377384, 0.380708, 0.268042, 0.359901, 0.40511, 0.408655, 0.480142, 0.384043, 0.356642, 0.342579, 0.440853, 0.509769, 0.557691, 0.490133, 0.494003, 0.480142, 0.450668, 0.42561, 0.288399, 0.209395, 0.21291, 0.185198, 0.236433, 0.26085, 0.239899, 0.225814, 0.219301, 0.219301, 0.191378, 0.144935, 0.147574, 0.102787, 0.102787, 0.078022, 0.060549, 0.060549, 0.034884, 0.023963, 0.028107, 0.055536, 0.096677, 0.047319, 0.028107, 0.033407, 0.060549, 0.056825, 0.056825, 0.027463, 0.027463, 0.026892, 0.049374, 0.058088, 0.085092, 0.049374, 0.098513, 0.15284, 0.155435, 0.232838, 0.243554, 0.268042, 0.167087, 0.161087, 0.268042, 0.366687, 0.30533, 0.209395, 0.139895, 0.122885, 0.18812, 0.196879, 0.308712, 0.232838, 0.219301, 0.137348, 0.206376, 0.200174, 0.21291, 0.200174, 0.111485, 0.10481, 0.096677, 0.102787, 0.055536, 0.033407, 0.030003, 0.042364, 0.060549, 0.098513, 0.079919, 0.090864, 0.083462, 0.083462, 0.137348, 0.127496, 0.219301, 0.219301, 0.222385, 0.216401, 0.137348, 0.155435, 0.239899, 0.222385, 0.291804, 0.387226, 0.465241, 0.370445, 0.324872, 0.356642, 0.278302, 0.247041, 0.257454, 0.209395, 0.132295, 0.116183, 0.098513, 0.051831, 0.058088, 0.06312, 0.06184, 0.058088, 0.11371, 0.111485, 0.118441, 0.094817, 0.096677, 0.106997, 0.11371, 0.167087, 0.139895, 0.161087, 0.239899, 0.132295, 0.182256, 0.191378, 0.167087, 0.194234, 0.288399, 0.275179, 0.17593, 0.17593, 0.191378, 0.109221, 0.109221, 0.109221, 0.081712, 0.079919, 0.079919, 0.100716, 0.088832, 0.106997, 0.15284, 0.155435, 0.275179, 0.26085, 0.339168, 0.321458, 0.236433, 0.15284, 0.155435, 0.243554, 0.139895, 0.120615, 0.185198, 0.18812, 0.185198, 0.209395, 0.111485, 0.10481, 0.083462, 0.049374, 0.023087, 0.022667, 0.021816, 0.018106, 0.018106, 0.018106, 0.026338, 0.045352, 0.042364, 0.043307, 0.020522, 0.042364, 0.048328, 0.048328, 0.049374, 0.050641, 0.047319, 0.050641, 0.050641, 0.050641, 0.085092, 0.170161, 0.096677, 0.056825, 0.056825, 0.043307, 0.034068, 0.022306, 0.016257, 0.022667, 0.015694, 0.027463, 0.018106, 0.028107, 0.017797], '')</t>
  </si>
  <si>
    <t>[51, 135, 136]</t>
  </si>
  <si>
    <t xml:space="preserve">F5S3I0|F5S3I0_9ENTR Group 2 glycosyl transferase OS=Enterobacter hormaechei ATCC 49162 </t>
  </si>
  <si>
    <t>([0.054297, 0.076542, 0.120615, 0.120615, 0.118441, 0.164327, 0.11371, 0.076542, 0.120615, 0.155435, 0.132295, 0.102787, 0.085092, 0.081712, 0.054297, 0.074921, 0.03976, 0.048328, 0.078022, 0.111485, 0.111485, 0.092881, 0.056825, 0.030611, 0.040537, 0.049374, 0.044297, 0.076542, 0.129801, 0.116183, 0.116183, 0.167087, 0.185198, 0.229226, 0.173081, 0.203355, 0.232838, 0.298791, 0.301917, 0.288399, 0.236433, 0.339168, 0.339168, 0.31487, 0.40511, 0.40511, 0.414856, 0.4292, 0.324872, 0.328603, 0.311707, 0.21291, 0.206376, 0.185198, 0.179055, 0.236433, 0.278302, 0.278302, 0.278302, 0.318242, 0.318242, 0.264545, 0.216401, 0.284882, 0.390993, 0.398279, 0.295083, 0.225814, 0.142424, 0.194234, 0.116183, 0.125101, 0.200174, 0.21291, 0.318242, 0.308712, 0.243554, 0.236433, 0.271506, 0.321458, 0.225814, 0.225814, 0.321458, 0.324872, 0.232838, 0.243554, 0.236433, 0.264545, 0.247041, 0.301917, 0.311707, 0.433034, 0.4292, 0.454136, 0.440853, 0.390993, 0.328603, 0.30533, 0.298791, 0.185198, 0.144935, 0.219301, 0.219301, 0.222385, 0.170161, 0.15284, 0.090864, 0.086953, 0.125101, 0.106997, 0.100716, 0.118441, 0.098513, 0.092881, 0.076542, 0.03976, 0.028107, 0.051831, 0.096677, 0.098513, 0.111485, 0.100716, 0.102787, 0.06184, 0.032677, 0.0704, 0.134866, 0.219301, 0.222385, 0.144935, 0.25031, 0.203355, 0.219301, 0.225814, 0.243554, 0.167087, 0.196879, 0.281712, 0.26085, 0.25031, 0.167087, 0.196879, 0.164327, 0.170161, 0.26085, 0.31487, 0.288399, 0.222385, 0.132295, 0.155435, 0.158265, 0.155435, 0.232838, 0.225814, 0.144935, 0.083462, 0.134866, 0.122885, 0.125101, 0.069024, 0.0704, 0.125101, 0.076542, 0.102787, 0.096677, 0.042364, 0.054297, 0.054297, 0.081712, 0.142424, 0.071867, 0.129801, 0.074921, 0.06312, 0.06184, 0.083462, 0.069024, 0.056825, 0.100716, 0.10481, 0.167087, 0.167087, 0.134866, 0.232838, 0.26085, 0.268042, 0.380708, 0.339168, 0.335645, 0.25031, 0.243554, 0.324872, 0.222385, 0.196879, 0.229226, 0.222385, 0.257454, 0.281712, 0.311707, 0.271506, 0.15284, 0.094817, 0.094817, 0.118441, 0.069024, 0.040537, 0.024393, 0.024393, 0.029376, 0.028107, 0.032677, 0.020165, 0.020522, 0.034884, 0.073402, 0.073402, 0.073402, 0.036378, 0.038042, 0.023087, 0.023087, 0.031287, 0.035586, 0.038858, 0.031287, 0.055536, 0.05306, 0.090864, 0.043307, 0.047319, 0.047319, 0.038858, 0.066181, 0.0704, 0.041405, 0.022667, 0.018415, 0.01227, 0.013016, 0.0198, 0.031287, 0.021381, 0.029376, 0.048328, 0.044297, 0.055536, 0.041405, 0.060549, 0.046336, 0.085092, 0.058088, 0.043307, 0.073402, 0.051831, 0.029376, 0.050641], '')</t>
  </si>
  <si>
    <t xml:space="preserve">F5S3I4|F5S3I4_9ENTR 50S ribosomal protein L28 OS=Enterobacter hormaechei ATCC 49162 </t>
  </si>
  <si>
    <t>([0.712013, 0.671169, 0.699094, 0.724957, 0.73685, 0.750527, 0.59508, 0.505461, 0.557691, 0.59508, 0.51388, 0.562014, 0.549308, 0.562014, 0.549308, 0.422041, 0.308712, 0.257454, 0.243554, 0.264545, 0.335645, 0.328603, 0.352862, 0.25031, 0.191378, 0.194234, 0.129801, 0.216401, 0.229226, 0.203355, 0.170161, 0.247041, 0.236433, 0.209395, 0.203355, 0.155435, 0.17593, 0.278302, 0.339168, 0.349426, 0.352862, 0.275179, 0.257454, 0.26085, 0.30533, 0.288399, 0.281712, 0.352862, 0.275179, 0.332115, 0.311707, 0.335645, 0.328603, 0.324872, 0.36309, 0.278302, 0.308712, 0.366687, 0.352862, 0.318242, 0.281712, 0.243554, 0.324872, 0.30533, 0.257454, 0.308712], '')</t>
  </si>
  <si>
    <t>[0, 1, 2, 3, 4, 5, 6, 7, 8, 9, 10, 11, 12, 13, 14]</t>
  </si>
  <si>
    <t xml:space="preserve">F5S3I5|F5S3I5_9ENTR UPF0758 protein HMPREF9086_4445 OS=Enterobacter hormaechei ATCC 49162 </t>
  </si>
  <si>
    <t>([0.433034, 0.447574, 0.408655, 0.30533, 0.324872, 0.349426, 0.374039, 0.311707, 0.346032, 0.281712, 0.219301, 0.25031, 0.239899, 0.229226, 0.239899, 0.142424, 0.137348, 0.17593, 0.173081, 0.071867, 0.043307, 0.036378, 0.040537, 0.051831, 0.092881, 0.118441, 0.120615, 0.116183, 0.17593, 0.11371, 0.090864, 0.15284, 0.098513, 0.076542, 0.0704, 0.0704, 0.071867, 0.069024, 0.086953, 0.144935, 0.142424, 0.216401, 0.222385, 0.142424, 0.083462, 0.079919, 0.037156, 0.022306, 0.024393, 0.019401, 0.032677, 0.03976, 0.041405, 0.060549, 0.034884, 0.038858, 0.034884, 0.038042, 0.078022, 0.076542, 0.03976, 0.086953, 0.054297, 0.044297, 0.076542, 0.076542, 0.06184, 0.111485, 0.111485, 0.102787, 0.122885, 0.06312, 0.090864, 0.092881, 0.066181, 0.111485, 0.102787, 0.098513, 0.079919, 0.040537, 0.044297, 0.05306, 0.051831, 0.066181, 0.086953, 0.098513, 0.17593, 0.206376, 0.225814, 0.219301, 0.15008, 0.15284, 0.271506, 0.30533, 0.25406, 0.342579, 0.370445, 0.390993, 0.281712, 0.301917, 0.401658, 0.384043, 0.468512, 0.377384, 0.408655, 0.398279, 0.291804, 0.291804, 0.284882, 0.268042, 0.268042, 0.236433, 0.194234, 0.11371, 0.06184, 0.037156, 0.020522, 0.021381, 0.020876, 0.040537, 0.076542, 0.0704, 0.045352, 0.024393, 0.041405, 0.042364, 0.043307, 0.076542, 0.038042, 0.019109, 0.017447, 0.029376, 0.064632, 0.044297, 0.0704, 0.122885, 0.15284, 0.25406, 0.179055, 0.170161, 0.196879, 0.185198, 0.200174, 0.182256, 0.200174, 0.200174, 0.21291, 0.17593, 0.11371, 0.182256, 0.222385, 0.232838, 0.206376, 0.170161, 0.257454, 0.194234, 0.122885, 0.11371, 0.085092, 0.132295, 0.139895, 0.120615, 0.142424, 0.129801, 0.206376, 0.206376, 0.182256, 0.179055, 0.232838, 0.321458, 0.318242, 0.359901, 0.356642, 0.384043, 0.387226, 0.298791, 0.377384, 0.483068, 0.585406, 0.517562, 0.42561, 0.41194, 0.346032, 0.25406, 0.264545, 0.164327, 0.200174, 0.236433, 0.144935, 0.122885, 0.081712, 0.047319, 0.059222, 0.058088, 0.032017, 0.023087, 0.022667, 0.021381, 0.0198, 0.020165, 0.034884, 0.033407, 0.0198, 0.028107, 0.021381, 0.017138, 0.034068, 0.040537, 0.038858, 0.035586, 0.020876, 0.024393, 0.034068, 0.024393, 0.018106, 0.025316, 0.036378, 0.059222, 0.040537, 0.026892, 0.017447], '')</t>
  </si>
  <si>
    <t>[178, 179]</t>
  </si>
  <si>
    <t xml:space="preserve">F5S3J1|F5S3J1_9ENTR K+-transporting ATPase OS=Enterobacter hormaechei ATCC 49162 </t>
  </si>
  <si>
    <t>([0.194234, 0.225814, 0.26085, 0.308712, 0.229226, 0.26085, 0.295083, 0.321458, 0.229226, 0.257454, 0.281712, 0.288399, 0.301917, 0.229226, 0.31487, 0.284882, 0.278302, 0.311707, 0.239899, 0.275179, 0.366687, 0.380708, 0.295083, 0.222385, 0.225814, 0.311707, 0.222385, 0.137348, 0.132295, 0.18812, 0.216401, 0.229226, 0.264545, 0.158265, 0.243554, 0.232838, 0.18812, 0.206376, 0.239899, 0.236433, 0.170161, 0.158265, 0.17593, 0.25406, 0.25406, 0.232838, 0.229226, 0.31487, 0.328603, 0.346032, 0.374039, 0.342579, 0.324872, 0.25031, 0.366687, 0.324872, 0.335645, 0.339168, 0.318242, 0.191378, 0.264545, 0.356642, 0.374039, 0.332115, 0.339168, 0.398279, 0.41194, 0.408655, 0.4292, 0.4292, 0.342579, 0.271506, 0.281712, 0.298791, 0.356642, 0.264545, 0.291804, 0.278302, 0.36309, 0.295083, 0.328603, 0.324872, 0.271506, 0.236433, 0.275179, 0.182256, 0.15008, 0.139895, 0.116183, 0.111485, 0.170161, 0.257454, 0.346032, 0.339168, 0.335645, 0.257454, 0.349426, 0.408655, 0.342579, 0.349426, 0.346032, 0.332115, 0.308712, 0.239899, 0.298791, 0.291804, 0.318242, 0.356642, 0.339168, 0.349426, 0.346032, 0.356642, 0.349426, 0.352862, 0.271506, 0.275179, 0.332115, 0.232838, 0.21291, 0.25406, 0.25406, 0.25406, 0.25406, 0.239899, 0.311707, 0.196879, 0.209395, 0.275179, 0.31487, 0.26085, 0.295083, 0.30533, 0.196879, 0.125101, 0.078022, 0.109221, 0.094817, 0.116183, 0.194234, 0.194234, 0.216401, 0.209395, 0.271506, 0.271506, 0.288399, 0.288399, 0.342579, 0.239899, 0.25406, 0.247041, 0.31487, 0.222385, 0.222385, 0.318242, 0.339168, 0.408655, 0.40511, 0.433034, 0.352862, 0.318242, 0.301917, 0.232838, 0.219301, 0.216401, 0.308712, 0.284882, 0.346032, 0.384043, 0.40511, 0.308712, 0.308712, 0.225814, 0.308712, 0.284882, 0.298791, 0.356642, 0.278302, 0.232838, 0.196879, 0.25406, 0.196879, 0.219301, 0.298791, 0.284882, 0.324872, 0.243554, 0.278302, 0.167087, 0.167087, 0.243554, 0.339168, 0.321458, 0.335645, 0.346032, 0.359901, 0.359901, 0.288399, 0.298791, 0.284882, 0.284882, 0.264545, 0.349426, 0.321458, 0.236433, 0.278302, 0.194234, 0.236433, 0.247041, 0.342579, 0.247041, 0.247041, 0.222385, 0.161087, 0.25031, 0.209395, 0.219301, 0.144935, 0.209395, 0.288399, 0.380708, 0.328603, 0.366687, 0.278302, 0.21291, 0.278302, 0.257454, 0.318242, 0.356642, 0.318242, 0.236433, 0.31487, 0.291804, 0.295083, 0.298791, 0.298791, 0.229226, 0.200174, 0.247041, 0.25406, 0.25031, 0.15008, 0.236433, 0.21291, 0.308712, 0.390993, 0.41194, 0.433034, 0.359901, 0.328603, 0.352862, 0.418646, 0.418646, 0.342579, 0.370445, 0.422041, 0.418646, 0.444081, 0.476583, 0.51388, 0.517562, 0.483068, 0.497853, 0.490133, 0.418646, 0.40511, 0.332115, 0.247041, 0.158265, 0.232838, 0.25406, 0.229226, 0.222385, 0.229226, 0.31487, 0.21291, 0.236433, 0.243554, 0.222385, 0.222385, 0.182256, 0.155435, 0.144935, 0.203355, 0.164327, 0.222385, 0.194234, 0.257454, 0.339168, 0.465241], '')</t>
  </si>
  <si>
    <t>[258, 259]</t>
  </si>
  <si>
    <t xml:space="preserve">F5S3J2|F5S3J2_9ENTR Membrane protein OS=Enterobacter hormaechei ATCC 49162 </t>
  </si>
  <si>
    <t>([0.000348, 0.000876, 0.001112, 0.001936, 0.00225, 0.002327, 0.003177, 0.00389, 0.004135, 0.003478, 0.003671, 0.003821, 0.005249, 0.00777, 0.008002, 0.013437, 0.017447, 0.038042, 0.085092, 0.081712, 0.081712, 0.102787, 0.044297, 0.028107, 0.012491, 0.012491, 0.018415, 0.013265, 0.014315, 0.014315, 0.014315, 0.017797, 0.022667, 0.022667, 0.021816, 0.013016, 0.013265, 0.019401, 0.010131, 0.006533, 0.006988, 0.006988, 0.009483, 0.00962, 0.020165, 0.020522, 0.026338, 0.014075, 0.011342, 0.01078, 0.014586, 0.033407, 0.041405, 0.020522, 0.013265, 0.008075, 0.007259, 0.005378, 0.004431, 0.006567, 0.008156, 0.010221, 0.007555, 0.005318, 0.008002, 0.007422, 0.007315, 0.005623, 0.006567, 0.009977, 0.007259, 0.005734, 0.005734, 0.005249, 0.005249, 0.007091, 0.011342, 0.011669, 0.00962, 0.007555, 0.00558, 0.004513, 0.00543, 0.006142, 0.006078, 0.005872, 0.003963, 0.003924, 0.003924, 0.003053, 0.002705, 0.002482, 0.002078, 0.001786, 0.00155, 0.002396, 0.001541, 0.001318, 0.001335, 0.002211, 0.002555, 0.003366, 0.005011, 0.004775, 0.006142, 0.006619, 0.004736, 0.005872, 0.009096, 0.008075, 0.011669, 0.00962, 0.011106, 0.011106, 0.01204, 0.015078, 0.009483, 0.008895, 0.010221, 0.017447, 0.010509, 0.008723, 0.009015, 0.008723, 0.007091, 0.004247, 0.004577, 0.006567, 0.007877, 0.00515, 0.008276, 0.006567, 0.005872, 0.004899, 0.007259, 0.007091, 0.00777, 0.007091, 0.00777, 0.006701, 0.006701, 0.006078, 0.008895, 0.005378, 0.004483, 0.004646, 0.006194, 0.005683, 0.003963, 0.002727, 0.003079, 0.00243, 0.002396, 0.003212, 0.004835, 0.003405, 0.002482, 0.002396, 0.003405, 0.004736, 0.005683, 0.004358, 0.004736, 0.003671, 0.00389, 0.004431, 0.005318, 0.004358, 0.00407, 0.003701, 0.005086, 0.004358, 0.00515, 0.006374, 0.006374, 0.005223, 0.00515, 0.005992, 0.003997, 0.004161, 0.00292, 0.0028, 0.002606, 0.003461, 0.003212, 0.004976, 0.003821, 0.00243, 0.003461, 0.003431, 0.005318, 0.005378, 0.009294, 0.007495, 0.009015, 0.007315, 0.007555, 0.010131, 0.010131, 0.016021, 0.011106, 0.019401, 0.013265, 0.026338, 0.018106], '')</t>
  </si>
  <si>
    <t xml:space="preserve">F5S3J6|F5S3J6_9ENTR Group 4 capsule (G4C) polysaccharide, lipoprotein YmcA OS=Enterobacter hormaechei ATCC 49162 </t>
  </si>
  <si>
    <t>([0.031287, 0.022306, 0.026338, 0.020165, 0.028107, 0.038042, 0.041405, 0.034884, 0.043307, 0.046336, 0.066181, 0.051831, 0.046336, 0.049374, 0.038042, 0.088832, 0.139895, 0.225814, 0.232838, 0.232838, 0.339168, 0.359901, 0.450668, 0.472492, 0.56648, 0.450668, 0.458154, 0.490133, 0.56648, 0.585406, 0.525368, 0.461924, 0.56648, 0.525368, 0.557691, 0.724957, 0.642678, 0.622677, 0.450668, 0.450668, 0.444081, 0.4292, 0.436924, 0.440853, 0.332115, 0.318242, 0.36309, 0.374039, 0.278302, 0.271506, 0.278302, 0.36309, 0.414856, 0.418646, 0.366687, 0.328603, 0.21291, 0.158265, 0.161087, 0.26085, 0.25406, 0.200174, 0.137348, 0.086953, 0.038858, 0.096677, 0.05306, 0.048328, 0.050641, 0.090864, 0.094817, 0.054297, 0.049374, 0.026338, 0.024826, 0.047319, 0.033407, 0.066181, 0.116183, 0.116183, 0.11371, 0.069024, 0.096677, 0.134866, 0.206376, 0.332115, 0.308712, 0.301917, 0.374039, 0.356642, 0.366687, 0.380708, 0.454136, 0.366687, 0.450668, 0.458154, 0.440853, 0.494003, 0.387226, 0.398279, 0.295083, 0.295083, 0.328603, 0.328603, 0.257454, 0.158265, 0.158265, 0.164327, 0.278302, 0.196879, 0.194234, 0.127496, 0.137348, 0.15284, 0.182256, 0.167087, 0.106997, 0.11371, 0.109221, 0.18812, 0.18812, 0.219301, 0.200174, 0.25406, 0.26085, 0.332115, 0.356642, 0.232838, 0.225814, 0.216401, 0.318242, 0.236433, 0.236433, 0.158265, 0.125101, 0.161087, 0.17593, 0.200174, 0.173081, 0.179055, 0.209395, 0.15008, 0.222385, 0.147574, 0.15008, 0.076542, 0.076542, 0.074921, 0.118441, 0.058088, 0.056825, 0.030003, 0.06184, 0.098513, 0.142424, 0.161087, 0.173081, 0.191378, 0.179055, 0.203355, 0.216401, 0.216401, 0.196879, 0.127496, 0.21291, 0.219301, 0.342579, 0.356642, 0.42561, 0.374039, 0.401658, 0.40511, 0.490133, 0.42561, 0.444081, 0.42561, 0.4292, 0.42561, 0.387226, 0.447574, 0.458154, 0.366687, 0.328603, 0.30533, 0.374039, 0.394753, 0.342579, 0.225814, 0.21291, 0.219301, 0.335645, 0.384043, 0.377384, 0.30533, 0.229226, 0.216401, 0.219301, 0.158265, 0.167087, 0.120615, 0.132295, 0.127496, 0.222385, 0.137348, 0.25031, 0.284882, 0.200174, 0.243554, 0.275179, 0.271506, 0.196879, 0.18812, 0.137348, 0.15008, 0.21291, 0.332115, 0.342579, 0.25406, 0.301917, 0.295083, 0.398279, 0.275179, 0.243554, 0.209395, 0.30533, 0.216401, 0.182256, 0.268042, 0.264545, 0.335645, 0.335645, 0.332115, 0.324872, 0.359901, 0.349426, 0.321458, 0.257454, 0.167087, 0.247041, 0.222385, 0.18812, 0.185198, 0.18812, 0.18812, 0.200174, 0.142424, 0.216401, 0.158265, 0.142424, 0.092881, 0.106997, 0.109221, 0.167087, 0.167087, 0.219301, 0.155435, 0.144935, 0.11371, 0.179055, 0.10481, 0.144935, 0.111485, 0.10481, 0.185198, 0.222385, 0.127496, 0.200174, 0.200174, 0.196879, 0.200174, 0.311707, 0.268042, 0.196879, 0.196879, 0.196879, 0.206376, 0.311707, 0.349426, 0.486429, 0.458154, 0.447574, 0.458154, 0.58069, 0.549308, 0.59014, 0.575842, 0.716283, 0.720929, 0.712013, 0.712013, 0.728858, 0.575842, 0.618285, 0.716283, 0.685117, 0.63748, 0.63748, 0.604312, 0.521092, 0.486429, 0.490133, 0.534167, 0.51388, 0.398279, 0.444081, 0.384043, 0.380708, 0.281712, 0.278302, 0.247041, 0.356642, 0.359901, 0.359901, 0.284882, 0.298791, 0.328603, 0.352862, 0.352862, 0.346032, 0.346032, 0.268042, 0.232838, 0.30533, 0.311707, 0.40511, 0.398279, 0.346032, 0.346032, 0.366687, 0.356642, 0.394753, 0.390993, 0.374039, 0.472492, 0.521092, 0.444081, 0.450668, 0.450668, 0.408655, 0.418646, 0.494003, 0.486429, 0.476583, 0.390993, 0.40511, 0.40511, 0.318242, 0.4292, 0.440853, 0.525368, 0.461924, 0.458154, 0.4292, 0.346032, 0.30533, 0.247041, 0.311707, 0.311707, 0.321458, 0.349426, 0.346032, 0.349426, 0.356642, 0.461924, 0.468512, 0.387226, 0.377384, 0.458154, 0.436924, 0.4292, 0.440853, 0.436924, 0.398279, 0.390993, 0.401658, 0.42561, 0.509769, 0.517562, 0.422041, 0.324872, 0.328603, 0.324872, 0.352862, 0.352862, 0.318242, 0.40511, 0.483068, 0.494003, 0.494003, 0.398279, 0.390993, 0.387226, 0.461924, 0.490133, 0.42561, 0.521092, 0.557691, 0.490133, 0.490133, 0.585406, 0.707965, 0.666105, 0.517562, 0.476583, 0.562014, 0.562014, 0.465241, 0.447574, 0.342579, 0.339168, 0.387226, 0.40511, 0.394753, 0.275179, 0.275179, 0.26085, 0.243554, 0.15284, 0.206376, 0.225814, 0.225814, 0.15008, 0.147574, 0.25406, 0.25406, 0.17593, 0.173081, 0.243554, 0.275179, 0.380708, 0.394753, 0.31487, 0.222385, 0.179055, 0.17593, 0.185198, 0.194234, 0.194234, 0.191378, 0.155435, 0.109221, 0.10481, 0.134866, 0.173081, 0.10481, 0.054297, 0.05306, 0.055536, 0.06184, 0.049374, 0.026338, 0.015694, 0.018106, 0.030611, 0.040537, 0.081712, 0.050641, 0.038042, 0.031287, 0.05306, 0.042364, 0.030003, 0.032677, 0.044297, 0.023534, 0.042364, 0.081712, 0.067594, 0.06312, 0.056825, 0.055536, 0.055536, 0.054297, 0.109221, 0.081712, 0.086953, 0.086953, 0.122885, 0.142424, 0.191378, 0.17593, 0.191378, 0.275179, 0.264545, 0.243554, 0.239899, 0.222385, 0.239899, 0.26085, 0.200174, 0.196879, 0.21291, 0.308712, 0.328603, 0.206376, 0.15284, 0.155435, 0.170161, 0.106997, 0.185198, 0.129801, 0.139895, 0.118441, 0.081712, 0.083462, 0.069024, 0.0704, 0.069024, 0.06184, 0.106997, 0.074921, 0.042364, 0.030611, 0.030611, 0.025762, 0.025316, 0.044297, 0.03976, 0.020165, 0.020165, 0.020876, 0.026338, 0.017447, 0.017797, 0.024826, 0.023087, 0.0198, 0.032017, 0.026338, 0.030611, 0.024826, 0.031287, 0.028107, 0.035586, 0.03976, 0.042364, 0.081712, 0.090864, 0.098513, 0.092881, 0.125101, 0.064632, 0.06184, 0.059222, 0.111485, 0.090864, 0.100716, 0.085092, 0.058088, 0.071867, 0.069024, 0.086953, 0.15284, 0.15284, 0.161087, 0.147574, 0.170161, 0.118441, 0.109221, 0.049374, 0.100716, 0.132295, 0.129801, 0.129801, 0.132295, 0.147574, 0.182256, 0.170161, 0.15284, 0.132295, 0.139895, 0.106997, 0.060549, 0.029376, 0.06312, 0.071867, 0.05306, 0.076542, 0.064632, 0.069024, 0.137348, 0.094817, 0.054297, 0.067594, 0.066181, 0.058088, 0.047319, 0.031287, 0.031287, 0.069024, 0.069024, 0.03976, 0.03976, 0.069024, 0.137348, 0.125101, 0.102787, 0.10481, 0.109221, 0.111485, 0.111485, 0.076542, 0.092881, 0.142424, 0.18812, 0.106997, 0.179055, 0.179055, 0.236433, 0.182256, 0.173081, 0.200174, 0.278302, 0.25406, 0.164327, 0.129801, 0.11371, 0.071867, 0.088832, 0.094817, 0.109221, 0.100716, 0.139895, 0.179055, 0.194234, 0.120615, 0.21291, 0.216401, 0.219301, 0.222385, 0.179055, 0.17593, 0.225814, 0.229226, 0.185198, 0.194234, 0.15008, 0.17593, 0.170161, 0.194234, 0.120615, 0.173081, 0.116183, 0.090864, 0.081712, 0.045352, 0.081712, 0.098513, 0.096677, 0.096677, 0.10481, 0.185198, 0.161087, 0.122885, 0.086953, 0.155435, 0.147574, 0.222385, 0.25406, 0.257454, 0.229226, 0.311707, 0.31487, 0.390993, 0.440853, 0.447574, 0.486429, 0.40511, 0.374039, 0.36309, 0.359901, 0.257454, 0.268042, 0.222385, 0.196879, 0.264545, 0.222385, 0.324872, 0.321458, 0.308712, 0.394753, 0.408655, 0.408655, 0.433034, 0.374039, 0.374039, 0.374039, 0.40511, 0.476583, 0.461924, 0.440853, 0.42561, 0.541878, 0.5017, 0.632174, 0.805026, 0.788093], '')</t>
  </si>
  <si>
    <t>[24, 28, 29, 30, 32, 33, 34, 35, 36, 37, 282, 283, 284, 285, 286, 287, 288, 289, 290, 291, 292, 293, 294, 295, 296, 297, 298, 301, 302, 334, 349, 376, 377, 395, 396, 399, 400, 401, 402, 404, 405, 692, 693, 694, 695, 696]</t>
  </si>
  <si>
    <t xml:space="preserve">F5S3J7|F5S3J7_9ENTR Group 4 capsule (G4C) polysaccharide, YmcB OS=Enterobacter hormaechei ATCC 49162 </t>
  </si>
  <si>
    <t>([0.422041, 0.458154, 0.346032, 0.370445, 0.281712, 0.185198, 0.21291, 0.15284, 0.17593, 0.182256, 0.137348, 0.164327, 0.134866, 0.129801, 0.083462, 0.055536, 0.055536, 0.06184, 0.106997, 0.088832, 0.109221, 0.158265, 0.158265, 0.236433, 0.164327, 0.239899, 0.31487, 0.328603, 0.422041, 0.401658, 0.436924, 0.534167, 0.440853, 0.461924, 0.465241, 0.447574, 0.450668, 0.450668, 0.529623, 0.557691, 0.557691, 0.408655, 0.422041, 0.433034, 0.36309, 0.359901, 0.275179, 0.30533, 0.298791, 0.271506, 0.271506, 0.182256, 0.158265, 0.236433, 0.275179, 0.275179, 0.328603, 0.394753, 0.387226, 0.384043, 0.324872, 0.324872, 0.436924, 0.42561, 0.422041, 0.494003, 0.613573, 0.653063, 0.541878, 0.509769, 0.450668, 0.394753, 0.486429, 0.486429, 0.390993, 0.366687, 0.384043, 0.40511, 0.377384, 0.394753, 0.40511, 0.444081, 0.433034, 0.40511, 0.377384, 0.374039, 0.30533, 0.295083, 0.332115, 0.349426, 0.349426, 0.40511, 0.490133, 0.398279, 0.418646, 0.509769, 0.414856, 0.398279, 0.31487, 0.278302, 0.268042, 0.25406, 0.25031, 0.161087, 0.132295, 0.158265, 0.100716, 0.15008, 0.179055, 0.209395, 0.247041, 0.21291, 0.229226, 0.229226, 0.328603, 0.308712, 0.318242, 0.40511, 0.418646, 0.505461, 0.622677, 0.517562, 0.534167, 0.529623, 0.653063, 0.613573, 0.613573, 0.613573, 0.494003, 0.377384, 0.36309, 0.422041, 0.458154, 0.494003, 0.483068, 0.476583, 0.433034, 0.433034, 0.349426, 0.298791, 0.308712, 0.25031, 0.268042, 0.232838, 0.236433, 0.275179, 0.366687, 0.349426, 0.42561, 0.486429, 0.480142, 0.480142, 0.480142, 0.509769, 0.450668, 0.454136, 0.359901, 0.418646, 0.42561, 0.422041, 0.374039, 0.380708, 0.408655, 0.483068, 0.545602, 0.534167, 0.408655, 0.380708, 0.384043, 0.36309, 0.398279, 0.483068, 0.5017, 0.480142, 0.41194, 0.444081, 0.380708, 0.384043, 0.398279, 0.418646, 0.521092, 0.626927, 0.613573, 0.622677, 0.529623, 0.42561, 0.408655, 0.505461, 0.465241, 0.468512, 0.40511, 0.30533, 0.321458, 0.284882, 0.264545, 0.324872, 0.229226, 0.301917, 0.359901, 0.36309, 0.36309, 0.356642, 0.328603, 0.275179, 0.194234, 0.170161, 0.173081, 0.200174, 0.11371, 0.170161, 0.191378, 0.268042, 0.335645, 0.264545, 0.321458, 0.339168, 0.352862, 0.342579, 0.339168, 0.366687, 0.275179, 0.25406, 0.264545, 0.301917, 0.275179, 0.288399, 0.349426, 0.328603, 0.247041, 0.349426, 0.335645, 0.298791, 0.222385, 0.275179, 0.342579, 0.291804, 0.25031, 0.206376, 0.291804, 0.25031, 0.209395, 0.288399, 0.229226, 0.164327, 0.10481], '')</t>
  </si>
  <si>
    <t>[31, 38, 39, 40, 66, 67, 68, 69, 95, 119, 120, 121, 122, 123, 124, 125, 126, 127, 153, 164, 165, 172, 180, 181, 182, 183, 184, 187]</t>
  </si>
  <si>
    <t xml:space="preserve">F5S3J8|F5S3J8_9ENTR Outer membrane lipoprotein OS=Enterobacter hormaechei ATCC 49162 </t>
  </si>
  <si>
    <t>([0.005683, 0.004161, 0.003461, 0.003053, 0.002662, 0.002366, 0.002581, 0.002349, 0.002194, 0.002035, 0.001786, 0.002211, 0.002976, 0.003512, 0.003461, 0.003804, 0.003821, 0.00558, 0.007645, 0.010131, 0.007091, 0.007091, 0.011669, 0.020876, 0.019109, 0.036378, 0.059222, 0.078022, 0.083462, 0.15008, 0.236433, 0.339168, 0.339168, 0.349426, 0.342579, 0.342579, 0.236433, 0.247041, 0.25031, 0.243554, 0.25031, 0.257454, 0.366687, 0.318242, 0.225814, 0.374039, 0.271506, 0.301917, 0.308712, 0.366687, 0.271506, 0.185198, 0.18812, 0.11371, 0.11371, 0.17593, 0.170161, 0.271506, 0.264545, 0.170161, 0.106997, 0.067594, 0.079919, 0.043307, 0.05306, 0.054297, 0.024826, 0.047319, 0.049374, 0.048328, 0.066181, 0.111485, 0.17593, 0.096677, 0.098513, 0.090864, 0.088832, 0.094817, 0.083462, 0.0704, 0.098513, 0.096677, 0.096677, 0.142424, 0.216401, 0.225814, 0.31487, 0.40511, 0.30533, 0.21291, 0.206376, 0.196879, 0.129801, 0.129801, 0.15008, 0.26085, 0.179055, 0.185198, 0.116183, 0.064632, 0.083462, 0.0704, 0.122885, 0.185198, 0.118441, 0.132295, 0.122885, 0.129801, 0.158265, 0.164327, 0.243554, 0.25031, 0.25031, 0.370445, 0.377384, 0.387226, 0.356642, 0.458154, 0.450668, 0.541878, 0.666105, 0.509769, 0.585406, 0.575842, 0.575842, 0.608892, 0.585406, 0.461924, 0.461924, 0.440853, 0.541878, 0.549308, 0.541878, 0.538167, 0.497853, 0.486429, 0.549308, 0.549308, 0.447574, 0.450668, 0.450668, 0.444081, 0.447574, 0.447574, 0.370445, 0.356642, 0.418646, 0.42561, 0.557691, 0.562014, 0.458154, 0.450668, 0.36309, 0.349426, 0.352862, 0.370445, 0.377384, 0.321458, 0.318242, 0.332115, 0.335645, 0.281712, 0.182256, 0.288399, 0.298791, 0.380708, 0.328603, 0.335645, 0.311707, 0.308712, 0.298791, 0.30533, 0.308712, 0.384043, 0.401658, 0.295083, 0.288399, 0.295083, 0.377384, 0.284882, 0.243554, 0.164327, 0.222385, 0.321458, 0.298791, 0.291804, 0.295083, 0.356642, 0.291804, 0.30533, 0.308712, 0.298791, 0.387226, 0.387226, 0.36309, 0.295083, 0.40511, 0.384043, 0.380708, 0.324872, 0.332115, 0.472492, 0.505461, 0.483068, 0.461924, 0.480142, 0.450668, 0.374039, 0.366687, 0.458154, 0.447574, 0.472492, 0.458154, 0.42561, 0.398279, 0.408655, 0.480142, 0.450668, 0.447574, 0.408655, 0.465241, 0.63748], '')</t>
  </si>
  <si>
    <t>[119, 120, 121, 122, 123, 124, 125, 126, 130, 131, 132, 133, 136, 137, 148, 149, 202, 221]</t>
  </si>
  <si>
    <t xml:space="preserve">F5S3J9|F5S3J9_9ENTR Inner membrane protein OS=Enterobacter hormaechei ATCC 49162 </t>
  </si>
  <si>
    <t>([0.100716, 0.206376, 0.200174, 0.196879, 0.225814, 0.219301, 0.25031, 0.275179, 0.342579, 0.332115, 0.346032, 0.377384, 0.433034, 0.433034, 0.433034, 0.465241, 0.465241, 0.529623, 0.557691, 0.557691, 0.59508, 0.675549, 0.608892, 0.608892, 0.648219, 0.59014, 0.626927, 0.626927, 0.626927, 0.538167, 0.570702, 0.570702, 0.575842, 0.570702, 0.570702, 0.534167, 0.538167, 0.505461, 0.5017, 0.476583, 0.40511, 0.401658, 0.401658, 0.401658, 0.40511, 0.366687, 0.366687, 0.370445, 0.370445, 0.342579, 0.342579, 0.278302, 0.25031, 0.247041, 0.209395, 0.18812, 0.239899, 0.209395, 0.209395, 0.179055, 0.167087, 0.206376, 0.182256, 0.182256, 0.191378, 0.216401, 0.25031, 0.301917, 0.311707, 0.311707, 0.335645, 0.374039, 0.444081, 0.468512, 0.472492, 0.517562, 0.549308, 0.549308, 0.56648, 0.604312, 0.680603, 0.724957, 0.759478, 0.795062, 0.795062, 0.784345, 0.784345, 0.788093, 0.767246, 0.741537, 0.741537], '')</t>
  </si>
  <si>
    <t>[17, 18, 19, 20, 21, 22, 23, 24, 25, 26, 27, 28, 29, 30, 31, 32, 33, 34, 35, 36, 37, 38, 75, 76, 77, 78, 79, 80, 81, 82, 83, 84, 85, 86, 87, 88, 89, 90]</t>
  </si>
  <si>
    <t xml:space="preserve">F5S3K7|F5S3K7_9ENTR NCS2 family nucleobase:cation symporter-2 OS=Enterobacter hormaechei ATCC 49162 </t>
  </si>
  <si>
    <t>([0.349426, 0.390993, 0.472492, 0.332115, 0.30533, 0.342579, 0.366687, 0.394753, 0.4292, 0.440853, 0.480142, 0.42561, 0.328603, 0.301917, 0.298791, 0.196879, 0.318242, 0.31487, 0.328603, 0.370445, 0.380708, 0.324872, 0.352862, 0.328603, 0.440853, 0.384043, 0.26085, 0.222385, 0.179055, 0.11371, 0.122885, 0.106997, 0.106997, 0.111485, 0.161087, 0.120615, 0.106997, 0.056825, 0.038042, 0.022667, 0.011106, 0.009977, 0.018415, 0.012727, 0.008525, 0.006078, 0.005932, 0.006567, 0.007645, 0.007645, 0.007091, 0.006894, 0.005086, 0.007422, 0.008895, 0.010509, 0.014075, 0.027463, 0.047319, 0.06184, 0.050641, 0.048328, 0.046336, 0.027463, 0.034068, 0.033407, 0.028107, 0.041405, 0.067594, 0.06312, 0.047319, 0.067594, 0.067594, 0.06312, 0.025762, 0.034884, 0.017797, 0.016257, 0.012491, 0.008276, 0.008075, 0.014315, 0.016528, 0.016528, 0.020876, 0.020876, 0.021381, 0.024393, 0.031287, 0.017138, 0.018106, 0.028695, 0.038858, 0.038858, 0.035586, 0.076542, 0.033407, 0.03976, 0.030003, 0.048328, 0.046336, 0.023534, 0.014783, 0.022306, 0.022306, 0.023534, 0.018787, 0.017797, 0.032017, 0.034068, 0.066181, 0.060549, 0.046336, 0.048328, 0.028107, 0.074921, 0.073402, 0.11371, 0.132295, 0.129801, 0.081712, 0.079919, 0.071867, 0.094817, 0.102787, 0.051831, 0.033407, 0.022306, 0.031287, 0.030003, 0.019401, 0.020876, 0.024826, 0.023087, 0.011342, 0.009977, 0.008895, 0.008895, 0.008002, 0.006619, 0.007877, 0.006533, 0.008075, 0.014315, 0.015694, 0.010131, 0.009977, 0.013613, 0.030003, 0.021816, 0.014315, 0.020165, 0.018787, 0.01078, 0.009977, 0.011518, 0.015694, 0.009401, 0.006194, 0.008002, 0.007877, 0.00777, 0.007645, 0.006142, 0.006142, 0.004611, 0.005872, 0.005992, 0.005992, 0.005378, 0.005086, 0.006421, 0.006374, 0.006374, 0.005734, 0.006374, 0.007031, 0.006988, 0.01078, 0.021381, 0.021816, 0.044297, 0.020522, 0.037156, 0.059222, 0.067594, 0.11371, 0.125101, 0.129801, 0.066181, 0.034884, 0.058088, 0.058088, 0.035586, 0.022306, 0.024393, 0.024393, 0.016826, 0.013016, 0.007877, 0.005503, 0.004135, 0.004161, 0.006194, 0.006533, 0.00777, 0.007259, 0.008075, 0.005503, 0.00558, 0.00777, 0.008409, 0.008409, 0.008409, 0.00777, 0.00777, 0.007315, 0.007315, 0.008895, 0.011669, 0.016257, 0.027463, 0.026338, 0.014075, 0.008895, 0.007315, 0.005086, 0.004358, 0.003405, 0.004577, 0.005223, 0.003804, 0.005223, 0.006482, 0.006701, 0.009977, 0.011669, 0.025316, 0.035586, 0.058088, 0.076542, 0.076542, 0.041405, 0.040537, 0.083462, 0.092881, 0.144935, 0.25406, 0.328603, 0.281712, 0.179055, 0.134866, 0.219301, 0.109221, 0.090864, 0.038858, 0.040537, 0.026892, 0.022306, 0.012491, 0.008002, 0.005799, 0.007259, 0.007259, 0.008804, 0.006078, 0.006142, 0.003864, 0.003212, 0.002035, 0.002881, 0.003924, 0.00407, 0.004431, 0.006245, 0.004483, 0.006374, 0.006374, 0.006194, 0.006482, 0.007645, 0.011669, 0.019401, 0.018106, 0.0198, 0.027463, 0.06184, 0.10481, 0.232838, 0.206376, 0.318242, 0.301917, 0.332115, 0.332115, 0.200174, 0.142424, 0.25031, 0.26085, 0.15284, 0.26085, 0.25031, 0.291804, 0.200174, 0.122885, 0.086953, 0.15008, 0.15284, 0.071867, 0.074921, 0.060549, 0.046336, 0.027463, 0.028107, 0.018415, 0.020522, 0.018415, 0.026892, 0.028695, 0.013821, 0.028107, 0.030611, 0.030611, 0.021381, 0.016528, 0.028695, 0.038858, 0.038858, 0.043307, 0.083462, 0.045352, 0.023534, 0.055536, 0.049374, 0.054297, 0.071867, 0.0704, 0.118441, 0.106997, 0.10481, 0.118441, 0.058088, 0.05306, 0.023963, 0.020876, 0.026892, 0.021381, 0.011903, 0.009096, 0.006142, 0.004736, 0.004689, 0.004775, 0.004646, 0.004611, 0.003109, 0.003431, 0.003821, 0.003405, 0.003405, 0.003341, 0.00316, 0.00316, 0.003246, 0.004689, 0.004388, 0.006142, 0.007495, 0.012727, 0.011106, 0.011518, 0.017797, 0.028695, 0.042364, 0.046336, 0.047319, 0.06312, 0.038858, 0.023534, 0.038858, 0.043307, 0.022306, 0.037156, 0.049374, 0.046336, 0.044297, 0.05306, 0.045352, 0.020165, 0.010926, 0.016257, 0.030003, 0.034884, 0.042364, 0.028107, 0.028107, 0.056825, 0.098513, 0.100716, 0.10481, 0.079919, 0.035586, 0.034884, 0.034068, 0.023087, 0.022667, 0.013265, 0.016257, 0.010221, 0.017447, 0.015344, 0.015694, 0.009865, 0.009015, 0.008276, 0.013016, 0.014075, 0.008804, 0.005992, 0.004921, 0.007091, 0.005623, 0.006894, 0.011669, 0.016021, 0.016826, 0.01078, 0.018787, 0.025762, 0.023087, 0.013016, 0.022667, 0.022667, 0.038858, 0.019109, 0.014783, 0.011518, 0.009977, 0.016528, 0.015344, 0.030611, 0.022667, 0.023534, 0.018106, 0.009294, 0.009187, 0.008895, 0.008075, 0.005378, 0.005683, 0.009015, 0.016528, 0.016826, 0.018415, 0.014586, 0.022667, 0.023087, 0.023534, 0.017797, 0.013016, 0.023963, 0.014586, 0.014315, 0.032017], '')</t>
  </si>
  <si>
    <t xml:space="preserve">F5S3K8|F5S3K8_9ENTR AsmA family protein OS=Enterobacter hormaechei ATCC 49162 </t>
  </si>
  <si>
    <t>([0.003298, 0.002688, 0.002555, 0.003053, 0.002581, 0.002366, 0.002057, 0.002035, 0.002014, 0.001778, 0.002078, 0.001572, 0.001155, 0.001202, 0.001267, 0.000833, 0.000859, 0.001344, 0.001872, 0.001808, 0.001872, 0.002396, 0.003246, 0.004208, 0.003727, 0.004899, 0.006533, 0.006421, 0.005932, 0.007555, 0.008276, 0.009977, 0.019401, 0.037156, 0.043307, 0.092881, 0.094817, 0.098513, 0.042364, 0.044297, 0.05306, 0.038858, 0.05306, 0.054297, 0.050641, 0.037156, 0.038042, 0.037156, 0.096677, 0.170161, 0.164327, 0.144935, 0.078022, 0.042364, 0.045352, 0.098513, 0.054297, 0.102787, 0.043307, 0.098513, 0.094817, 0.170161, 0.21291, 0.203355, 0.243554, 0.209395, 0.339168, 0.25031, 0.185198, 0.132295, 0.134866, 0.137348, 0.161087, 0.257454, 0.243554, 0.225814, 0.132295, 0.191378, 0.182256, 0.30533, 0.311707, 0.209395, 0.203355, 0.21291, 0.137348, 0.064632, 0.079919, 0.060549, 0.11371, 0.142424, 0.096677, 0.098513, 0.056825, 0.043307, 0.043307, 0.083462, 0.085092, 0.086953, 0.098513, 0.058088, 0.055536, 0.066181, 0.129801, 0.129801, 0.100716, 0.196879, 0.203355, 0.236433, 0.179055, 0.179055, 0.182256, 0.295083, 0.291804, 0.301917, 0.4292, 0.335645, 0.349426, 0.356642, 0.41194, 0.374039, 0.359901, 0.377384, 0.339168, 0.366687, 0.377384, 0.41194, 0.349426, 0.339168, 0.31487, 0.342579, 0.332115, 0.332115, 0.332115, 0.328603, 0.346032, 0.339168, 0.418646, 0.408655, 0.328603, 0.36309, 0.4292, 0.436924, 0.436924, 0.480142, 0.458154, 0.414856, 0.41194, 0.454136, 0.483068, 0.387226, 0.468512, 0.472492, 0.517562, 0.472492, 0.483068, 0.458154, 0.465241, 0.4292, 0.42561, 0.465241, 0.468512, 0.42561, 0.440853, 0.433034, 0.311707, 0.30533, 0.335645, 0.239899, 0.268042, 0.301917, 0.398279, 0.408655, 0.346032, 0.25406, 0.191378, 0.191378, 0.281712, 0.281712, 0.232838, 0.25031, 0.278302, 0.275179, 0.298791, 0.31487, 0.25031, 0.25406, 0.25406, 0.257454, 0.26085, 0.222385, 0.225814, 0.225814, 0.185198, 0.219301, 0.298791, 0.390993, 0.377384, 0.295083, 0.291804, 0.374039, 0.356642, 0.328603, 0.247041, 0.225814, 0.301917, 0.335645, 0.4292, 0.418646, 0.414856, 0.41194, 0.346032, 0.281712, 0.281712, 0.318242, 0.264545, 0.264545, 0.182256, 0.196879, 0.295083, 0.196879, 0.194234, 0.129801, 0.158265, 0.225814, 0.243554, 0.229226, 0.25406, 0.164327, 0.102787, 0.111485, 0.109221, 0.086953, 0.125101, 0.142424, 0.085092, 0.134866, 0.142424, 0.139895, 0.161087, 0.142424, 0.147574, 0.158265, 0.15008, 0.142424, 0.142424, 0.079919, 0.090864, 0.059222, 0.10481, 0.173081, 0.137348, 0.219301, 0.229226, 0.268042, 0.229226, 0.349426, 0.366687, 0.257454, 0.311707, 0.209395, 0.216401, 0.311707, 0.216401, 0.318242, 0.229226, 0.229226, 0.232838, 0.206376, 0.284882, 0.191378, 0.185198, 0.137348, 0.137348, 0.209395, 0.203355, 0.21291, 0.100716, 0.100716, 0.170161, 0.203355, 0.284882, 0.281712, 0.26085, 0.26085, 0.243554, 0.291804, 0.30533, 0.36309, 0.366687, 0.374039, 0.349426, 0.25031, 0.239899, 0.247041, 0.247041, 0.158265, 0.144935, 0.155435, 0.076542, 0.083462, 0.098513, 0.048328, 0.026892, 0.030611, 0.044297, 0.051831, 0.032017, 0.028107, 0.042364, 0.046336, 0.042364, 0.047319, 0.073402, 0.076542, 0.0704, 0.078022, 0.066181, 0.071867, 0.118441, 0.203355, 0.111485, 0.100716, 0.173081, 0.264545, 0.209395, 0.17593, 0.15284, 0.264545, 0.264545, 0.232838, 0.236433, 0.144935, 0.15008, 0.164327, 0.268042, 0.281712, 0.281712, 0.370445, 0.278302, 0.219301, 0.15008, 0.25406, 0.247041, 0.182256, 0.155435, 0.118441, 0.147574, 0.158265, 0.094817, 0.109221, 0.058088, 0.055536, 0.058088, 0.122885, 0.139895, 0.137348, 0.074921, 0.069024, 0.085092, 0.085092, 0.069024, 0.092881, 0.092881, 0.10481, 0.090864, 0.127496, 0.179055, 0.125101, 0.073402, 0.132295, 0.116183, 0.139895, 0.139895, 0.142424, 0.116183, 0.102787, 0.048328, 0.090864, 0.054297, 0.050641, 0.083462, 0.155435, 0.122885, 0.079919, 0.035586, 0.069024, 0.030003, 0.038858, 0.086953, 0.122885, 0.058088, 0.074921, 0.06312, 0.064632, 0.06184, 0.064632, 0.064632, 0.071867, 0.076542, 0.129801, 0.074921, 0.079919, 0.06184, 0.11371, 0.098513, 0.161087, 0.092881, 0.137348, 0.134866, 0.120615, 0.139895, 0.236433, 0.132295, 0.21291, 0.15008, 0.155435, 0.15284, 0.158265, 0.25406, 0.21291, 0.216401, 0.229226, 0.239899, 0.271506, 0.229226, 0.291804, 0.268042, 0.359901, 0.284882, 0.288399, 0.275179, 0.209395, 0.225814, 0.25031, 0.247041, 0.308712, 0.4292, 0.422041, 0.335645, 0.298791, 0.243554, 0.25406, 0.308712, 0.311707, 0.281712, 0.284882, 0.31487, 0.278302, 0.288399, 0.301917, 0.295083, 0.311707, 0.298791, 0.281712, 0.318242, 0.222385, 0.225814, 0.209395, 0.216401, 0.301917, 0.239899, 0.243554, 0.25031, 0.25031, 0.239899, 0.239899, 0.271506, 0.203355, 0.264545, 0.257454, 0.268042, 0.301917, 0.295083, 0.377384, 0.390993, 0.418646, 0.534167, 0.458154, 0.440853, 0.359901, 0.374039, 0.461924, 0.553315, 0.534167, 0.494003, 0.534167, 0.476583, 0.486429, 0.490133, 0.414856, 0.414856, 0.505461, 0.390993, 0.384043, 0.308712, 0.335645, 0.308712, 0.229226, 0.328603, 0.247041, 0.298791, 0.288399, 0.301917, 0.298791, 0.311707, 0.288399, 0.257454, 0.264545, 0.25406, 0.288399, 0.36309, 0.356642, 0.346032, 0.359901, 0.366687, 0.414856, 0.390993, 0.390993, 0.505461, 0.390993, 0.480142, 0.549308, 0.553315, 0.468512, 0.483068, 0.472492, 0.56648, 0.480142, 0.562014, 0.529623, 0.486429, 0.505461, 0.476583, 0.497853, 0.570702, 0.56648, 0.613573, 0.517562, 0.553315, 0.517562, 0.613573, 0.570702, 0.534167, 0.529623, 0.608892, 0.517562, 0.450668, 0.450668, 0.534167, 0.5017, 0.5017, 0.626927, 0.575842, 0.618285, 0.575842, 0.557691, 0.538167, 0.51388, 0.59014, 0.562014, 0.534167, 0.505461, 0.538167, 0.5017], '')</t>
  </si>
  <si>
    <t>[152, 476, 482, 483, 485, 491, 518, 521, 522, 526, 528, 529, 531, 534, 535, 536, 537, 538, 539, 540, 541, 542, 543, 544, 545, 548, 549, 550, 551, 552, 553, 554, 555, 556, 557, 558, 559, 560, 561, 562, 563]</t>
  </si>
  <si>
    <t xml:space="preserve">F5S3K9|F5S3K9_9ENTR Alpha-xylosidase OS=Enterobacter hormaechei ATCC 49162 </t>
  </si>
  <si>
    <t>([0.078022, 0.15008, 0.191378, 0.120615, 0.170161, 0.125101, 0.164327, 0.111485, 0.161087, 0.127496, 0.15284, 0.132295, 0.0704, 0.134866, 0.086953, 0.086953, 0.088832, 0.083462, 0.147574, 0.232838, 0.335645, 0.247041, 0.155435, 0.10481, 0.10481, 0.06184, 0.081712, 0.092881, 0.15284, 0.137348, 0.139895, 0.132295, 0.203355, 0.31487, 0.308712, 0.288399, 0.278302, 0.194234, 0.200174, 0.206376, 0.125101, 0.092881, 0.083462, 0.129801, 0.132295, 0.200174, 0.18812, 0.125101, 0.088832, 0.109221, 0.10481, 0.164327, 0.167087, 0.096677, 0.055536, 0.05306, 0.06312, 0.059222, 0.056825, 0.056825, 0.054297, 0.046336, 0.060549, 0.116183, 0.092881, 0.085092, 0.094817, 0.164327, 0.264545, 0.321458, 0.295083, 0.209395, 0.229226, 0.15284, 0.247041, 0.271506, 0.191378, 0.25406, 0.268042, 0.295083, 0.275179, 0.209395, 0.328603, 0.239899, 0.25406, 0.295083, 0.394753, 0.352862, 0.349426, 0.247041, 0.191378, 0.196879, 0.200174, 0.164327, 0.239899, 0.225814, 0.288399, 0.30533, 0.308712, 0.229226, 0.291804, 0.232838, 0.30533, 0.288399, 0.374039, 0.370445, 0.257454, 0.15284, 0.15284, 0.090864, 0.170161, 0.11371, 0.067594, 0.106997, 0.120615, 0.122885, 0.125101, 0.122885, 0.111485, 0.118441, 0.167087, 0.170161, 0.232838, 0.155435, 0.155435, 0.164327, 0.167087, 0.264545, 0.291804, 0.25406, 0.335645, 0.332115, 0.433034, 0.529623, 0.545602, 0.541878, 0.538167, 0.549308, 0.468512, 0.490133, 0.374039, 0.387226, 0.387226, 0.30533, 0.394753, 0.324872, 0.311707, 0.236433, 0.232838, 0.318242, 0.390993, 0.324872, 0.243554, 0.25031, 0.167087, 0.161087, 0.164327, 0.164327, 0.085092, 0.137348, 0.167087, 0.194234, 0.132295, 0.132295, 0.206376, 0.196879, 0.278302, 0.284882, 0.288399, 0.298791, 0.291804, 0.18812, 0.26085, 0.324872, 0.335645, 0.41194, 0.41194, 0.40511, 0.401658, 0.51388, 0.521092, 0.562014, 0.657645, 0.632174, 0.622677, 0.622677, 0.521092, 0.549308, 0.4292, 0.414856, 0.324872, 0.324872, 0.440853, 0.422041, 0.4292, 0.339168, 0.342579, 0.278302, 0.196879, 0.15008, 0.155435, 0.137348, 0.155435, 0.173081, 0.257454, 0.206376, 0.18812, 0.158265, 0.147574, 0.182256, 0.25406, 0.321458, 0.332115, 0.308712, 0.25406, 0.243554, 0.311707, 0.25031, 0.318242, 0.291804, 0.346032, 0.271506, 0.295083, 0.271506, 0.271506, 0.17593, 0.161087, 0.182256, 0.203355, 0.106997, 0.109221, 0.067594, 0.073402, 0.067594, 0.083462, 0.122885, 0.144935, 0.144935, 0.206376, 0.142424, 0.161087, 0.17593, 0.225814, 0.129801, 0.132295, 0.127496, 0.111485, 0.173081, 0.161087, 0.232838, 0.36309, 0.394753, 0.390993, 0.408655, 0.4292, 0.377384, 0.271506, 0.236433, 0.147574, 0.142424, 0.129801, 0.120615, 0.0704, 0.074921, 0.134866, 0.127496, 0.06184, 0.122885, 0.122885, 0.127496, 0.074921, 0.067594, 0.086953, 0.120615, 0.106997, 0.06184, 0.079919, 0.137348, 0.071867, 0.086953, 0.088832, 0.144935, 0.185198, 0.232838, 0.243554, 0.229226, 0.247041, 0.268042, 0.284882, 0.196879, 0.173081, 0.203355, 0.106997, 0.090864, 0.051831, 0.054297, 0.050641, 0.022667, 0.014075, 0.020522, 0.031287, 0.024826, 0.013265, 0.017797, 0.012491, 0.008624, 0.009096, 0.005992, 0.008276, 0.005734, 0.007555, 0.008804, 0.008723, 0.014075, 0.009096, 0.017138, 0.016826, 0.029376, 0.067594, 0.122885, 0.122885, 0.079919, 0.086953, 0.155435, 0.090864, 0.15008, 0.236433, 0.219301, 0.342579, 0.243554, 0.328603, 0.26085, 0.164327, 0.167087, 0.096677, 0.120615, 0.111485, 0.122885, 0.055536, 0.030003, 0.030003, 0.043307, 0.069024, 0.0704, 0.088832, 0.090864, 0.046336, 0.038858, 0.045352, 0.025316, 0.040537, 0.047319, 0.066181, 0.111485, 0.085092, 0.090864, 0.083462, 0.074921, 0.059222, 0.129801, 0.203355, 0.200174, 0.185198, 0.122885, 0.073402, 0.069024, 0.06312, 0.134866, 0.137348, 0.071867, 0.129801, 0.15284, 0.142424, 0.090864, 0.074921, 0.086953, 0.078022, 0.139895, 0.074921, 0.083462, 0.074921, 0.083462, 0.086953, 0.076542, 0.076542, 0.125101, 0.067594, 0.06312, 0.049374, 0.055536, 0.096677, 0.050641, 0.041405, 0.041405, 0.041405, 0.033407, 0.06184, 0.0704, 0.067594, 0.092881, 0.096677, 0.055536, 0.023963, 0.021816, 0.025762, 0.047319, 0.025316, 0.046336, 0.096677, 0.109221, 0.06184, 0.076542, 0.132295, 0.147574, 0.102787, 0.17593, 0.15284, 0.074921, 0.129801, 0.127496, 0.173081, 0.170161, 0.268042, 0.390993, 0.390993, 0.339168, 0.31487, 0.436924, 0.422041, 0.301917, 0.281712, 0.264545, 0.164327, 0.090864, 0.090864, 0.139895, 0.079919, 0.096677, 0.102787, 0.102787, 0.0704, 0.042364, 0.038858, 0.037156, 0.035586, 0.025316, 0.034884, 0.041405, 0.043307, 0.050641, 0.081712, 0.067594, 0.074921, 0.060549, 0.094817, 0.085092, 0.073402, 0.10481, 0.139895, 0.173081, 0.164327, 0.191378, 0.288399, 0.301917, 0.173081, 0.191378, 0.191378, 0.182256, 0.096677, 0.086953, 0.079919, 0.100716, 0.079919, 0.071867, 0.120615, 0.147574, 0.086953, 0.100716, 0.11371, 0.088832, 0.106997, 0.118441, 0.134866, 0.074921, 0.069024, 0.137348, 0.120615, 0.10481, 0.109221, 0.120615, 0.122885, 0.073402, 0.066181, 0.120615, 0.106997, 0.127496, 0.059222, 0.058088, 0.049374, 0.048328, 0.0704, 0.050641, 0.045352, 0.047319, 0.038858, 0.045352, 0.048328, 0.050641, 0.071867, 0.085092, 0.116183, 0.109221, 0.122885, 0.069024, 0.067594, 0.134866, 0.0704, 0.079919, 0.125101, 0.06184, 0.066181, 0.035586, 0.028107, 0.027463, 0.026338, 0.051831, 0.044297, 0.040537, 0.022667, 0.025316, 0.021816, 0.025316, 0.026338, 0.038042, 0.038042, 0.037156, 0.025316, 0.060549, 0.055536, 0.055536, 0.06312, 0.069024, 0.122885, 0.239899, 0.239899, 0.161087, 0.182256, 0.134866, 0.096677, 0.155435, 0.158265, 0.078022, 0.083462, 0.094817, 0.058088, 0.109221, 0.066181, 0.106997, 0.05306, 0.076542, 0.106997, 0.106997, 0.059222, 0.028107, 0.024826, 0.028107, 0.040537, 0.032017, 0.028107, 0.034884, 0.035586, 0.042364, 0.043307, 0.042364, 0.03976, 0.079919, 0.059222, 0.06184, 0.055536, 0.078022, 0.079919, 0.049374, 0.056825, 0.10481, 0.096677, 0.116183, 0.11371, 0.139895, 0.185198, 0.236433, 0.182256, 0.194234, 0.102787, 0.127496, 0.134866, 0.127496, 0.120615, 0.090864, 0.11371, 0.0704, 0.085092, 0.122885, 0.155435, 0.17593, 0.125101, 0.170161, 0.127496, 0.139895, 0.092881, 0.037156, 0.044297, 0.085092, 0.066181, 0.122885, 0.200174, 0.137348, 0.15008, 0.0704, 0.071867, 0.058088, 0.116183, 0.127496, 0.120615, 0.120615, 0.092881, 0.127496, 0.167087, 0.129801, 0.058088, 0.081712, 0.170161, 0.185198, 0.185198, 0.137348, 0.15008, 0.142424, 0.194234, 0.179055, 0.194234, 0.281712, 0.356642, 0.335645, 0.328603, 0.324872, 0.339168, 0.339168, 0.291804, 0.295083, 0.295083, 0.433034, 0.377384, 0.271506, 0.196879, 0.182256, 0.275179, 0.271506, 0.275179, 0.200174, 0.139895, 0.200174, 0.137348, 0.142424, 0.144935, 0.144935, 0.158265, 0.155435, 0.25406, 0.328603, 0.342579, 0.328603, 0.275179, 0.243554, 0.339168, 0.414856, 0.422041, 0.414856, 0.377384, 0.264545, 0.349426, 0.352862, 0.271506, 0.359901, 0.281712, 0.281712, 0.281712, 0.271506, 0.236433, 0.243554, 0.191378, 0.132295, 0.206376, 0.247041, 0.278302, 0.311707, 0.271506, 0.243554, 0.25031, 0.278302, 0.384043, 0.311707, 0.332115, 0.335645, 0.328603, 0.328603, 0.311707, 0.278302, 0.271506, 0.291804, 0.291804, 0.318242, 0.390993, 0.31487, 0.239899, 0.30533, 0.196879, 0.222385, 0.25031, 0.247041, 0.247041, 0.264545, 0.301917, 0.352862, 0.472492, 0.384043, 0.461924, 0.408655, 0.36309, 0.291804, 0.291804, 0.298791, 0.236433, 0.232838, 0.311707, 0.308712, 0.301917, 0.380708, 0.318242, 0.31487, 0.30533, 0.30533, 0.288399, 0.31487, 0.324872, 0.311707, 0.390993, 0.408655, 0.387226, 0.454136, 0.472492, 0.418646, 0.346032, 0.401658, 0.366687, 0.377384, 0.436924, 0.436924, 0.450668, 0.450668, 0.398279, 0.339168, 0.346032, 0.278302, 0.247041, 0.216401, 0.18812, 0.161087, 0.118441, 0.170161, 0.137348, 0.173081, 0.219301, 0.281712], '')</t>
  </si>
  <si>
    <t>[133, 134, 135, 136, 137, 179, 180, 181, 182, 183, 184, 185, 186, 187]</t>
  </si>
  <si>
    <t xml:space="preserve">F5S3L0|F5S3L0_9ENTR GPH family glycoside-pentoside-hexuronide:cation symporter OS=Enterobacter hormaechei ATCC 49162 </t>
  </si>
  <si>
    <t>([0.03976, 0.058088, 0.023087, 0.032017, 0.024393, 0.032677, 0.047319, 0.042364, 0.038858, 0.048328, 0.055536, 0.042364, 0.022667, 0.009865, 0.015078, 0.029376, 0.018787, 0.0198, 0.011342, 0.006795, 0.00558, 0.006194, 0.004161, 0.003997, 0.00283, 0.003607, 0.003804, 0.002623, 0.002035, 0.002336, 0.001623, 0.001855, 0.002336, 0.003212, 0.003276, 0.002482, 0.002366, 0.003109, 0.003177, 0.00292, 0.003079, 0.002688, 0.00292, 0.004414, 0.005734, 0.005992, 0.006039, 0.005011, 0.005086, 0.007645, 0.008075, 0.014315, 0.009187, 0.008723, 0.008723, 0.00962, 0.008804, 0.007495, 0.007645, 0.009865, 0.019109, 0.037156, 0.0704, 0.098513, 0.048328, 0.06312, 0.120615, 0.049374, 0.069024, 0.15284, 0.083462, 0.03976, 0.018415, 0.013613, 0.018787, 0.015078, 0.014783, 0.032017, 0.019109, 0.017447, 0.009977, 0.007422, 0.005872, 0.004611, 0.003366, 0.003963, 0.00283, 0.00292, 0.004414, 0.004689, 0.004483, 0.004431, 0.006039, 0.005872, 0.009294, 0.009294, 0.010926, 0.013437, 0.008525, 0.008895, 0.007645, 0.009483, 0.009401, 0.013265, 0.010926, 0.019401, 0.014315, 0.015344, 0.015344, 0.009187, 0.005992, 0.004135, 0.005799, 0.004611, 0.005011, 0.005011, 0.003757, 0.004135, 0.003555, 0.003701, 0.004577, 0.003864, 0.004431, 0.005683, 0.004414, 0.004611, 0.004611, 0.006567, 0.009728, 0.010672, 0.018787, 0.036378, 0.078022, 0.038042, 0.06184, 0.05306, 0.050641, 0.098513, 0.042364, 0.090864, 0.064632, 0.051831, 0.05306, 0.040537, 0.042364, 0.05306, 0.100716, 0.094817, 0.060549, 0.029376, 0.023963, 0.023963, 0.015078, 0.009401, 0.011342, 0.009294, 0.017138, 0.009977, 0.007645, 0.011669, 0.00777, 0.008409, 0.010926, 0.017797, 0.023963, 0.024826, 0.032017, 0.024393, 0.012491, 0.016257, 0.013821, 0.014315, 0.013613, 0.0198, 0.019401, 0.020522, 0.018415, 0.009865, 0.016021, 0.016021, 0.010372, 0.013821, 0.012491, 0.008624, 0.007091, 0.004976, 0.004358, 0.003014, 0.002606, 0.002662, 0.001748, 0.002761, 0.0028, 0.00283, 0.00316, 0.004358, 0.00359, 0.004513, 0.004835, 0.005318, 0.007315, 0.009294, 0.011342, 0.022667, 0.03976, 0.038858, 0.076542, 0.11371, 0.229226, 0.206376, 0.335645, 0.483068, 0.366687, 0.264545, 0.271506, 0.257454, 0.264545, 0.380708, 0.281712, 0.36309, 0.225814, 0.132295, 0.134866, 0.079919, 0.037156, 0.041405, 0.030611, 0.016257, 0.015078, 0.009015, 0.008895, 0.007495, 0.00558, 0.006142, 0.006374, 0.006245, 0.006039, 0.005872, 0.004976, 0.005503, 0.004513, 0.004358, 0.003804, 0.003109, 0.003997, 0.004208, 0.003053, 0.003461, 0.004646, 0.004431, 0.006619, 0.010672, 0.009187, 0.00777, 0.007645, 0.008895, 0.005734, 0.004161, 0.004315, 0.004921, 0.004161, 0.003963, 0.004513, 0.006533, 0.008723, 0.005932, 0.005734, 0.008002, 0.00962, 0.008276, 0.005932, 0.004775, 0.004483, 0.006142, 0.006533, 0.008723, 0.010509, 0.01227, 0.021816, 0.014315, 0.013821, 0.017138, 0.024826, 0.021816, 0.011106, 0.007555, 0.008156, 0.012727, 0.013613, 0.011518, 0.011669, 0.01227, 0.012491, 0.009187, 0.006482, 0.009294, 0.006988, 0.005932, 0.006567, 0.004483, 0.003821, 0.003079, 0.004208, 0.003555, 0.004611, 0.005992, 0.008156, 0.008525, 0.005799, 0.004611, 0.003478, 0.003821, 0.003478, 0.002761, 0.002349, 0.002336, 0.001597, 0.002078, 0.001743, 0.001499, 0.00225, 0.003366, 0.003053, 0.002155, 0.002623, 0.003014, 0.002435, 0.002435, 0.002349, 0.002512, 0.002512, 0.00316, 0.003109, 0.004736, 0.006795, 0.008075, 0.011342, 0.01078, 0.010926, 0.019109, 0.020876, 0.023087, 0.023963, 0.047319, 0.081712, 0.081712, 0.034884, 0.074921, 0.071867, 0.067594, 0.106997, 0.073402, 0.085092, 0.088832, 0.085092, 0.042364, 0.032017, 0.019109, 0.021816, 0.022306, 0.011342, 0.018415, 0.010509, 0.008804, 0.006245, 0.006245, 0.006142, 0.007555, 0.006194, 0.004513, 0.006245, 0.004736, 0.006039, 0.004976, 0.004431, 0.004388, 0.005932, 0.008895, 0.007645, 0.011903, 0.009865, 0.013265, 0.01078, 0.018415, 0.023963, 0.048328, 0.054297, 0.05306, 0.05306, 0.079919, 0.078022, 0.078022, 0.071867, 0.051831, 0.050641, 0.066181, 0.034068, 0.016826, 0.017797, 0.019109, 0.014586, 0.021816, 0.021816, 0.017797, 0.013016, 0.008156, 0.006194, 0.004414, 0.004414, 0.004414, 0.003246, 0.003298, 0.00292, 0.003997, 0.005623, 0.005683, 0.004208, 0.005799, 0.006374, 0.006142, 0.008895, 0.011903, 0.006988, 0.005992, 0.00777, 0.00962, 0.009977, 0.009483, 0.014783, 0.017138, 0.013265, 0.018415, 0.034884, 0.044297, 0.034884, 0.034884, 0.0704, 0.139895, 0.142424, 0.236433, 0.257454, 0.144935, 0.137348, 0.25031, 0.247041, 0.275179, 0.196879, 0.288399, 0.380708, 0.41194, 0.288399, 0.387226, 0.444081, 0.418646, 0.408655, 0.440853, 0.418646, 0.390993, 0.352862, 0.318242, 0.275179, 0.203355, 0.377384], '')</t>
  </si>
  <si>
    <t xml:space="preserve">F5S3L1|F5S3L1_9ENTR Reverse transcriptase domain-containing protein OS=Enterobacter hormaechei ATCC 49162 </t>
  </si>
  <si>
    <t>([0.173081, 0.196879, 0.243554, 0.15284, 0.116183, 0.111485, 0.142424, 0.158265, 0.094817, 0.116183, 0.132295, 0.15008, 0.11371, 0.106997, 0.10481, 0.164327, 0.179055, 0.25406, 0.191378, 0.125101, 0.067594, 0.06184, 0.064632, 0.066181, 0.056825, 0.058088, 0.071867, 0.069024, 0.044297, 0.054297, 0.033407, 0.018106, 0.017797, 0.021381, 0.022306, 0.024826, 0.015694, 0.016021, 0.010926, 0.016021, 0.026892, 0.055536, 0.060549, 0.037156, 0.035586, 0.035586, 0.032017, 0.036378, 0.038858, 0.060549, 0.060549, 0.096677, 0.11371, 0.125101, 0.0704, 0.069024, 0.064632, 0.109221, 0.10481, 0.116183, 0.073402, 0.056825, 0.036378, 0.059222, 0.109221, 0.05306, 0.109221, 0.088832, 0.045352, 0.043307, 0.046336, 0.037156, 0.023534, 0.019401, 0.017797, 0.031287, 0.032677, 0.033407, 0.016528, 0.016257, 0.012491, 0.010672, 0.013265, 0.018415, 0.010672, 0.009865, 0.009977, 0.00962, 0.013821, 0.016021, 0.016257, 0.013613, 0.026338, 0.026338, 0.058088, 0.064632, 0.030611, 0.029376, 0.015344, 0.018415, 0.017797, 0.020876, 0.044297, 0.020522, 0.020876, 0.020876, 0.023087, 0.047319, 0.028107, 0.032677, 0.023963, 0.021816, 0.026338, 0.023963, 0.036378, 0.034068, 0.032017, 0.038858, 0.038858, 0.054297, 0.085092, 0.05306, 0.085092, 0.076542, 0.147574, 0.144935, 0.247041, 0.15284, 0.15008, 0.15008, 0.158265, 0.275179, 0.291804, 0.21291, 0.15284, 0.161087, 0.155435, 0.083462, 0.144935, 0.142424, 0.129801, 0.132295, 0.209395, 0.229226, 0.229226, 0.239899, 0.164327, 0.17593, 0.182256, 0.122885, 0.18812, 0.196879, 0.196879, 0.127496, 0.191378, 0.164327, 0.109221, 0.11371, 0.191378, 0.191378, 0.194234, 0.167087, 0.11371, 0.100716, 0.100716, 0.100716, 0.092881, 0.144935, 0.137348, 0.191378, 0.257454, 0.268042, 0.219301, 0.209395, 0.278302, 0.271506, 0.321458, 0.31487, 0.239899, 0.264545, 0.179055, 0.118441, 0.21291, 0.209395, 0.216401, 0.203355, 0.142424, 0.144935, 0.155435, 0.100716, 0.111485, 0.120615, 0.069024, 0.085092, 0.05306, 0.034884, 0.022667, 0.032017, 0.05306, 0.071867, 0.050641, 0.0704, 0.100716, 0.076542, 0.111485, 0.085092, 0.066181, 0.106997, 0.074921], '')</t>
  </si>
  <si>
    <t xml:space="preserve">F5S3L2|F5S3L2_9ENTR DNA-binding protein OS=Enterobacter hormaechei ATCC 49162 </t>
  </si>
  <si>
    <t>([0.127496, 0.066181, 0.102787, 0.134866, 0.081712, 0.050641, 0.069024, 0.096677, 0.118441, 0.079919, 0.109221, 0.085092, 0.090864, 0.059222, 0.11371, 0.11371, 0.116183, 0.056825, 0.056825, 0.064632, 0.035586, 0.034884, 0.029376, 0.017138, 0.016528, 0.014586, 0.014783, 0.014315, 0.013265, 0.013613, 0.023534, 0.020522, 0.028107, 0.028107, 0.026892, 0.013613, 0.01227, 0.018787, 0.03976, 0.024826, 0.015078, 0.016021, 0.017447, 0.038042, 0.06312, 0.06312, 0.142424, 0.173081, 0.116183, 0.134866, 0.064632, 0.067594, 0.041405, 0.024826, 0.014586, 0.022306, 0.041405, 0.090864, 0.10481, 0.094817, 0.144935, 0.209395, 0.295083, 0.271506, 0.17593, 0.17593, 0.116183, 0.116183, 0.144935, 0.236433, 0.142424, 0.185198, 0.182256, 0.179055, 0.308712, 0.30533, 0.301917, 0.324872, 0.222385, 0.137348, 0.137348, 0.134866, 0.147574, 0.116183, 0.132295, 0.132295, 0.083462, 0.134866, 0.071867, 0.041405, 0.023087, 0.036378, 0.05306, 0.045352, 0.085092, 0.035586, 0.058088, 0.034068, 0.032017, 0.05306, 0.102787, 0.10481, 0.088832, 0.05306, 0.05306, 0.038042, 0.038042, 0.038042, 0.022667, 0.042364, 0.0704, 0.10481, 0.125101, 0.060549, 0.067594, 0.056825, 0.132295, 0.083462, 0.132295, 0.122885, 0.137348, 0.074921, 0.071867, 0.094817, 0.142424, 0.179055, 0.155435, 0.196879, 0.298791, 0.401658, 0.394753, 0.401658, 0.42561, 0.422041, 0.585406, 0.59917, 0.604312, 0.483068, 0.575842, 0.570702, 0.575842, 0.461924, 0.4292, 0.42561, 0.332115, 0.339168, 0.332115, 0.308712, 0.342579, 0.243554, 0.15008, 0.090864, 0.085092, 0.038042, 0.017797, 0.017447, 0.015344, 0.010672, 0.015344, 0.009483, 0.010221, 0.010221, 0.010372, 0.020165, 0.020165, 0.032017, 0.015344, 0.015078, 0.015344, 0.014783, 0.014783, 0.023534, 0.019109, 0.020522, 0.024393, 0.038858, 0.034068, 0.022667, 0.018415, 0.018415, 0.034068, 0.0198, 0.013437, 0.020522, 0.018106, 0.018106, 0.01227, 0.021816, 0.01204, 0.015078, 0.010509, 0.015344, 0.015078, 0.028107, 0.026338, 0.020876, 0.024393, 0.024393, 0.044297, 0.102787, 0.064632, 0.064632, 0.100716, 0.170161, 0.161087, 0.085092, 0.094817, 0.144935, 0.144935, 0.144935, 0.182256, 0.257454, 0.182256, 0.116183, 0.094817, 0.090864, 0.142424, 0.161087, 0.173081, 0.170161, 0.170161, 0.25031, 0.275179, 0.281712, 0.185198, 0.120615, 0.15008, 0.142424, 0.167087, 0.18812, 0.182256, 0.170161, 0.173081, 0.185198, 0.155435, 0.158265, 0.179055, 0.142424, 0.079919, 0.043307, 0.042364, 0.030611, 0.018787, 0.017447, 0.01227, 0.015694, 0.017138, 0.029376, 0.030003, 0.026338, 0.014586, 0.030611, 0.034884, 0.034068, 0.054297, 0.067594, 0.085092, 0.086953, 0.15284, 0.147574, 0.232838, 0.144935, 0.122885, 0.134866, 0.129801, 0.18812, 0.142424, 0.144935, 0.137348, 0.137348, 0.079919, 0.0704, 0.042364, 0.0198, 0.020522, 0.020165, 0.032677, 0.034884, 0.034884, 0.020165, 0.028695, 0.028107, 0.029376, 0.026892, 0.024826, 0.027463, 0.016528, 0.014586, 0.013613, 0.013613, 0.014315, 0.018415, 0.034884, 0.05306, 0.05306, 0.050641, 0.030003, 0.019401, 0.011903, 0.011903, 0.019109, 0.022306, 0.021816, 0.038858, 0.0704, 0.118441, 0.120615, 0.191378, 0.301917, 0.41194, 0.298791, 0.200174, 0.243554, 0.243554, 0.164327, 0.278302, 0.196879, 0.247041, 0.324872, 0.414856, 0.398279, 0.311707, 0.222385, 0.219301, 0.219301, 0.129801, 0.125101, 0.118441, 0.055536, 0.024826, 0.020876, 0.040537, 0.038858, 0.037156, 0.038858, 0.0704, 0.067594, 0.122885, 0.147574, 0.086953, 0.098513, 0.098513, 0.158265, 0.257454, 0.147574, 0.137348, 0.216401, 0.142424, 0.158265, 0.268042, 0.301917, 0.232838, 0.132295, 0.134866, 0.081712, 0.079919, 0.090864, 0.051831, 0.047319, 0.050641, 0.088832, 0.083462, 0.085092, 0.042364, 0.022667, 0.049374, 0.049374, 0.023087, 0.03976, 0.033407, 0.020165, 0.022667, 0.034068, 0.079919, 0.144935, 0.225814, 0.229226, 0.222385, 0.222385, 0.222385, 0.182256, 0.100716, 0.088832, 0.086953, 0.088832, 0.120615, 0.094817, 0.094817, 0.125101, 0.071867, 0.078022, 0.129801, 0.194234, 0.118441, 0.118441, 0.11371, 0.064632, 0.069024, 0.069024, 0.127496, 0.073402, 0.073402, 0.086953, 0.049374, 0.048328, 0.088832, 0.06312, 0.081712, 0.085092, 0.074921, 0.125101, 0.118441, 0.122885, 0.066181, 0.125101, 0.127496, 0.059222, 0.059222, 0.030003, 0.014315, 0.014783, 0.014586, 0.018106, 0.015694, 0.015344, 0.015078, 0.009015, 0.009015, 0.006078, 0.00543, 0.006374, 0.006619, 0.00515, 0.005086, 0.006619, 0.006567, 0.006374, 0.009294, 0.013613, 0.013016, 0.019109, 0.017138, 0.030611, 0.017447, 0.020165, 0.023087, 0.014315, 0.016528, 0.026892, 0.06312, 0.042364, 0.06184, 0.043307, 0.076542, 0.042364, 0.027463, 0.026892, 0.025762, 0.026892, 0.028695, 0.054297, 0.078022, 0.051831, 0.027463, 0.050641, 0.090864, 0.079919, 0.134866, 0.219301, 0.236433, 0.225814, 0.324872, 0.222385, 0.17593, 0.109221, 0.185198, 0.167087, 0.139895, 0.094817, 0.102787, 0.102787, 0.100716, 0.094817, 0.161087, 0.25031, 0.161087, 0.173081, 0.15284, 0.090864, 0.096677, 0.042364, 0.032017, 0.018415, 0.024393, 0.026892, 0.049374, 0.046336, 0.046336, 0.027463, 0.043307, 0.040537, 0.029376, 0.0198, 0.011903, 0.01078, 0.011342, 0.0198, 0.017797, 0.020165, 0.034068, 0.032017, 0.031287, 0.023534, 0.041405, 0.029376, 0.048328, 0.050641, 0.056825, 0.100716, 0.194234, 0.191378, 0.191378, 0.142424, 0.206376, 0.21291, 0.118441, 0.116183, 0.109221, 0.0704, 0.120615, 0.078022, 0.043307, 0.092881, 0.090864, 0.050641, 0.056825, 0.060549, 0.055536, 0.055536, 0.060549, 0.064632, 0.071867, 0.078022, 0.079919, 0.044297, 0.083462, 0.158265, 0.090864, 0.05306, 0.086953, 0.086953, 0.071867, 0.125101, 0.132295, 0.209395, 0.21291, 0.284882, 0.284882, 0.288399, 0.288399, 0.288399, 0.298791, 0.291804, 0.291804, 0.384043, 0.468512, 0.468512, 0.384043, 0.440853, 0.529623, 0.42561, 0.339168, 0.359901, 0.359901, 0.257454, 0.25406, 0.342579, 0.232838, 0.247041, 0.243554, 0.15284, 0.164327, 0.086953, 0.086953, 0.046336, 0.026892, 0.027463, 0.025762, 0.036378, 0.025762, 0.025316, 0.025762, 0.027463, 0.028695, 0.026892, 0.048328, 0.049374, 0.029376, 0.058088, 0.029376, 0.028107, 0.056825, 0.03976, 0.047319, 0.050641, 0.088832, 0.100716, 0.109221, 0.088832, 0.066181, 0.069024, 0.074921, 0.125101, 0.122885, 0.194234, 0.21291, 0.216401, 0.216401, 0.216401, 0.129801, 0.11371, 0.069024, 0.06184, 0.035586, 0.058088, 0.056825, 0.054297, 0.046336, 0.046336, 0.032017, 0.055536, 0.092881, 0.050641, 0.029376, 0.055536, 0.054297, 0.050641, 0.051831, 0.03976, 0.073402, 0.142424, 0.232838, 0.236433, 0.239899, 0.349426, 0.318242, 0.284882, 0.264545, 0.342579, 0.30533, 0.398279, 0.370445, 0.339168, 0.458154, 0.618285], '')</t>
  </si>
  <si>
    <t>[134, 135, 136, 138, 139, 140, 569, 654]</t>
  </si>
  <si>
    <t xml:space="preserve">F5S3L3|F5S3L3_9ENTR Toxin-antitoxin system HicB family antitoxin OS=Enterobacter hormaechei ATCC 49162 </t>
  </si>
  <si>
    <t>([0.849326, 0.852992, 0.846163, 0.846163, 0.849326, 0.81615, 0.856457, 0.856457, 0.750527, 0.775545, 0.690604, 0.728858, 0.632174, 0.632174, 0.707965, 0.716283, 0.613573, 0.613573, 0.545602, 0.468512, 0.380708, 0.387226, 0.36309, 0.346032, 0.324872, 0.324872, 0.324872, 0.298791, 0.298791, 0.36309, 0.342579, 0.352862, 0.342579, 0.433034, 0.356642, 0.264545, 0.26085, 0.321458, 0.257454, 0.281712, 0.346032, 0.4292, 0.433034, 0.384043, 0.384043, 0.418646, 0.418646, 0.444081, 0.370445, 0.374039, 0.374039, 0.356642, 0.408655, 0.387226, 0.342579, 0.422041, 0.490133, 0.465241, 0.444081, 0.541878], '')</t>
  </si>
  <si>
    <t>[0, 1, 2, 3, 4, 5, 6, 7, 8, 9, 10, 11, 12, 13, 14, 15, 16, 17, 18, 59]</t>
  </si>
  <si>
    <t xml:space="preserve">F5S3L4|F5S3L4_9ENTR Toxin SymE-like domain-containing protein OS=Enterobacter hormaechei ATCC 49162 </t>
  </si>
  <si>
    <t>([0.852992, 0.865454, 0.862302, 0.859585, 0.856457, 0.871313, 0.876521, 0.874069, 0.791621, 0.699094, 0.626927, 0.671169, 0.59917, 0.59508, 0.63748, 0.642678, 0.56648, 0.476583, 0.450668, 0.440853, 0.440853, 0.433034, 0.458154, 0.454136, 0.377384, 0.301917, 0.219301, 0.21291, 0.21291, 0.281712, 0.268042, 0.25031, 0.257454, 0.311707, 0.281712, 0.247041, 0.15008, 0.206376, 0.284882, 0.275179, 0.288399, 0.298791, 0.239899, 0.206376, 0.158265, 0.225814, 0.239899, 0.281712, 0.281712, 0.281712, 0.219301, 0.229226, 0.247041, 0.173081, 0.15008, 0.15008, 0.096677, 0.17593, 0.179055, 0.18812, 0.200174, 0.200174, 0.194234, 0.182256, 0.18812, 0.25406, 0.264545, 0.239899, 0.268042, 0.275179, 0.275179, 0.339168, 0.390993, 0.444081, 0.444081, 0.422041, 0.458154, 0.458154, 0.458154, 0.450668, 0.414856, 0.328603, 0.295083, 0.264545, 0.26085, 0.26085, 0.179055, 0.203355, 0.291804, 0.268042, 0.26085, 0.257454, 0.264545, 0.216401, 0.196879, 0.264545, 0.339168, 0.339168, 0.418646, 0.422041, 0.42561, 0.370445, 0.414856, 0.422041, 0.433034, 0.509769, 0.480142, 0.58069, 0.509769, 0.468512, 0.490133, 0.468512, 0.447574], '')</t>
  </si>
  <si>
    <t>[0, 1, 2, 3, 4, 5, 6, 7, 8, 9, 10, 11, 12, 13, 14, 15, 16, 105, 107, 108]</t>
  </si>
  <si>
    <t xml:space="preserve">F5S3L5|F5S3L5_9ENTR DNA-binding protein OS=Enterobacter hormaechei ATCC 49162 </t>
  </si>
  <si>
    <t>([0.203355, 0.243554, 0.301917, 0.170161, 0.129801, 0.120615, 0.067594, 0.069024, 0.083462, 0.098513, 0.125101, 0.158265, 0.147574, 0.164327, 0.15284, 0.085092, 0.15008, 0.161087, 0.15008, 0.081712, 0.074921, 0.092881, 0.098513, 0.092881, 0.109221, 0.088832, 0.067594, 0.125101, 0.15284, 0.134866, 0.142424, 0.083462, 0.054297, 0.06312, 0.058088, 0.033407, 0.059222, 0.050641, 0.066181, 0.06312, 0.102787, 0.096677, 0.060549, 0.055536, 0.054297, 0.090864, 0.098513, 0.15008, 0.164327, 0.102787, 0.06312, 0.066181, 0.118441, 0.173081, 0.170161, 0.170161, 0.185198, 0.196879, 0.216401, 0.247041, 0.191378, 0.161087, 0.15284, 0.132295, 0.081712, 0.079919, 0.085092, 0.144935, 0.125101, 0.116183, 0.18812, 0.291804, 0.278302, 0.196879, 0.129801, 0.127496, 0.142424, 0.203355, 0.122885, 0.058088, 0.058088, 0.050641, 0.092881, 0.06312, 0.076542, 0.076542, 0.064632, 0.036378, 0.034884, 0.024826, 0.025316, 0.016528, 0.016257, 0.016528, 0.024393, 0.040537, 0.038042, 0.060549, 0.059222, 0.049374, 0.098513, 0.10481, 0.094817, 0.064632, 0.100716, 0.161087, 0.243554, 0.194234, 0.281712, 0.295083, 0.298791, 0.216401, 0.219301, 0.216401, 0.222385, 0.127496, 0.086953, 0.0704, 0.071867, 0.073402, 0.15284, 0.15284, 0.094817, 0.164327, 0.206376, 0.229226, 0.257454, 0.191378, 0.271506, 0.264545, 0.25031, 0.30533, 0.321458, 0.422041, 0.433034, 0.356642, 0.359901, 0.436924, 0.486429, 0.440853, 0.352862, 0.349426, 0.349426, 0.352862, 0.356642, 0.352862, 0.239899, 0.209395, 0.243554, 0.239899, 0.257454, 0.257454, 0.284882, 0.284882, 0.179055, 0.11371, 0.170161, 0.206376, 0.200174, 0.196879, 0.158265, 0.137348, 0.109221, 0.067594, 0.094817, 0.081712, 0.079919, 0.081712, 0.085092, 0.120615, 0.122885, 0.069024, 0.069024, 0.074921, 0.11371, 0.17593, 0.257454, 0.158265, 0.127496, 0.132295, 0.127496, 0.125101, 0.219301, 0.26085, 0.335645, 0.284882, 0.31487, 0.206376, 0.268042, 0.200174, 0.17593, 0.179055, 0.264545, 0.268042, 0.236433, 0.209395, 0.216401, 0.147574, 0.173081, 0.278302, 0.278302, 0.271506, 0.328603, 0.332115, 0.291804, 0.298791, 0.384043, 0.41194, 0.525368, 0.517562, 0.59508, 0.5017, 0.5017, 0.490133, 0.408655, 0.42561, 0.450668, 0.447574, 0.541878, 0.557691, 0.545602, 0.534167, 0.538167, 0.575842, 0.494003, 0.525368, 0.525368, 0.490133, 0.447574, 0.454136, 0.40511, 0.328603, 0.401658, 0.40511, 0.41194, 0.497853, 0.440853, 0.433034, 0.4292, 0.346032, 0.418646, 0.418646, 0.366687, 0.308712, 0.31487, 0.352862, 0.257454, 0.185198, 0.21291, 0.137348, 0.111485, 0.17593, 0.25031, 0.25406, 0.225814, 0.216401, 0.203355, 0.26085, 0.26085, 0.257454, 0.275179, 0.173081, 0.122885, 0.167087, 0.225814, 0.137348, 0.161087, 0.243554, 0.311707, 0.236433, 0.335645, 0.36309, 0.264545, 0.194234, 0.194234, 0.134866, 0.15008, 0.158265, 0.158265, 0.170161, 0.125101, 0.118441, 0.196879, 0.264545, 0.247041, 0.239899, 0.321458, 0.243554, 0.243554, 0.243554, 0.30533, 0.284882, 0.26085, 0.356642, 0.433034, 0.422041, 0.5017, 0.42561, 0.422041, 0.42561, 0.346032, 0.332115, 0.40511, 0.324872, 0.328603, 0.342579, 0.335645, 0.346032, 0.41194, 0.342579, 0.281712, 0.281712, 0.301917, 0.298791, 0.295083, 0.291804, 0.298791, 0.308712, 0.370445, 0.298791, 0.239899, 0.311707, 0.311707, 0.236433, 0.30533, 0.21291, 0.222385, 0.225814, 0.222385, 0.209395, 0.271506, 0.324872, 0.311707, 0.284882, 0.284882, 0.257454, 0.222385, 0.18812, 0.161087, 0.122885, 0.182256, 0.229226], '')</t>
  </si>
  <si>
    <t>[208, 209, 210, 211, 212, 218, 219, 220, 221, 222, 223, 225, 226, 296]</t>
  </si>
  <si>
    <t xml:space="preserve">F5S3L6|F5S3L6_9ENTR Acetyltransferase OS=Enterobacter hormaechei ATCC 49162 </t>
  </si>
  <si>
    <t>([0.144935, 0.219301, 0.257454, 0.161087, 0.111485, 0.109221, 0.076542, 0.044297, 0.066181, 0.083462, 0.102787, 0.085092, 0.085092, 0.129801, 0.125101, 0.158265, 0.118441, 0.058088, 0.025762, 0.034884, 0.035586, 0.076542, 0.073402, 0.03976, 0.078022, 0.102787, 0.073402, 0.116183, 0.232838, 0.139895, 0.083462, 0.047319, 0.086953, 0.071867, 0.049374, 0.026338, 0.031287, 0.06184, 0.071867, 0.122885, 0.074921, 0.042364, 0.026892, 0.020876, 0.038042, 0.038042, 0.050641, 0.071867, 0.073402, 0.032677, 0.031287, 0.058088, 0.100716, 0.044297, 0.031287, 0.058088, 0.06312, 0.055536, 0.050641, 0.096677, 0.096677, 0.083462, 0.139895, 0.164327, 0.122885, 0.06184, 0.035586, 0.035586, 0.047319, 0.038042, 0.0704, 0.125101, 0.120615, 0.120615, 0.21291, 0.206376, 0.206376, 0.281712, 0.225814, 0.147574, 0.081712, 0.088832, 0.088832, 0.067594, 0.047319, 0.069024, 0.144935, 0.116183, 0.106997, 0.06312, 0.085092, 0.094817, 0.059222, 0.064632, 0.03976, 0.043307, 0.088832, 0.094817, 0.102787, 0.155435, 0.247041, 0.332115, 0.247041, 0.311707, 0.225814, 0.229226, 0.26085, 0.25031, 0.324872, 0.324872, 0.284882, 0.284882, 0.284882, 0.284882, 0.275179, 0.349426, 0.332115, 0.332115, 0.232838, 0.232838, 0.196879, 0.200174, 0.200174, 0.288399, 0.352862, 0.352862, 0.480142, 0.394753, 0.301917, 0.349426, 0.30533, 0.422041, 0.318242, 0.308712, 0.384043, 0.394753, 0.40511, 0.40511, 0.295083, 0.387226, 0.342579, 0.324872, 0.288399, 0.264545, 0.216401, 0.147574, 0.257454, 0.17593, 0.264545, 0.374039, 0.324872], '')</t>
  </si>
  <si>
    <t xml:space="preserve">F5S3L7|F5S3L7_9ENTR AraC family transcriptional regulator OS=Enterobacter hormaechei ATCC 49162 </t>
  </si>
  <si>
    <t>([0.465241, 0.486429, 0.505461, 0.408655, 0.472492, 0.525368, 0.541878, 0.465241, 0.380708, 0.398279, 0.31487, 0.359901, 0.275179, 0.182256, 0.167087, 0.179055, 0.18812, 0.194234, 0.096677, 0.083462, 0.046336, 0.023087, 0.019401, 0.013437, 0.019401, 0.016826, 0.009865, 0.007177, 0.009865, 0.012491, 0.008723, 0.013265, 0.008804, 0.01078, 0.014075, 0.022306, 0.034884, 0.032017, 0.034884, 0.066181, 0.037156, 0.054297, 0.045352, 0.056825, 0.048328, 0.048328, 0.027463, 0.026338, 0.045352, 0.045352, 0.026338, 0.055536, 0.059222, 0.059222, 0.086953, 0.059222, 0.036378, 0.045352, 0.044297, 0.032017, 0.032677, 0.032017, 0.021816, 0.033407, 0.033407, 0.074921, 0.083462, 0.137348, 0.25031, 0.25406, 0.196879, 0.346032, 0.349426, 0.349426, 0.447574, 0.298791, 0.408655, 0.384043, 0.291804, 0.243554, 0.206376, 0.127496, 0.206376, 0.30533, 0.374039, 0.284882, 0.271506, 0.167087, 0.10481, 0.094817, 0.055536, 0.0704, 0.056825, 0.058088, 0.05306, 0.058088, 0.118441, 0.090864, 0.092881, 0.096677, 0.120615, 0.17593, 0.229226, 0.225814, 0.225814, 0.173081, 0.257454, 0.173081, 0.295083, 0.295083, 0.185198, 0.275179, 0.17593, 0.179055, 0.158265, 0.161087, 0.147574, 0.078022, 0.06312, 0.064632, 0.092881, 0.098513, 0.11371, 0.139895, 0.085092, 0.049374, 0.067594, 0.078022, 0.122885, 0.102787, 0.142424, 0.225814, 0.144935, 0.232838, 0.264545, 0.155435, 0.155435, 0.096677, 0.191378, 0.264545, 0.239899, 0.275179, 0.275179, 0.25031, 0.147574, 0.26085, 0.26085, 0.185198, 0.100716, 0.081712, 0.092881, 0.125101, 0.127496, 0.129801, 0.137348, 0.059222, 0.066181, 0.0704, 0.129801, 0.120615, 0.122885, 0.158265, 0.098513, 0.094817, 0.058088, 0.139895, 0.118441, 0.18812, 0.167087, 0.247041, 0.284882, 0.179055, 0.173081, 0.10481, 0.144935, 0.142424, 0.257454, 0.26085, 0.161087, 0.15008, 0.155435, 0.147574, 0.17593, 0.257454, 0.257454, 0.342579, 0.219301, 0.18812, 0.185198, 0.278302, 0.288399, 0.196879, 0.298791, 0.291804, 0.291804, 0.321458, 0.229226, 0.15008, 0.264545, 0.359901, 0.377384, 0.281712, 0.247041, 0.284882, 0.31487, 0.30533, 0.332115, 0.390993, 0.433034, 0.346032, 0.308712, 0.216401, 0.21291, 0.232838, 0.236433, 0.318242, 0.318242, 0.318242, 0.384043, 0.349426, 0.318242, 0.239899, 0.298791, 0.243554, 0.161087, 0.147574, 0.155435, 0.069024, 0.049374, 0.047319, 0.081712, 0.118441, 0.118441, 0.18812, 0.164327, 0.134866, 0.139895, 0.086953, 0.122885, 0.122885, 0.134866, 0.111485, 0.134866, 0.098513, 0.15284, 0.247041, 0.229226, 0.229226, 0.25406, 0.346032, 0.339168, 0.26085, 0.137348, 0.209395, 0.179055, 0.18812, 0.127496, 0.127496, 0.194234, 0.225814, 0.200174, 0.185198, 0.264545, 0.191378, 0.191378, 0.196879, 0.179055, 0.155435, 0.147574, 0.147574, 0.139895, 0.083462, 0.116183, 0.125101, 0.066181, 0.047319, 0.025762, 0.050641, 0.054297, 0.05306, 0.055536, 0.0704, 0.069024, 0.040537, 0.081712, 0.137348, 0.083462, 0.071867, 0.090864, 0.090864, 0.122885, 0.125101, 0.11371, 0.127496, 0.209395, 0.232838, 0.284882, 0.370445, 0.26085, 0.170161, 0.173081, 0.167087, 0.085092, 0.092881, 0.111485, 0.11371, 0.059222, 0.102787, 0.071867, 0.0704, 0.085092, 0.10481, 0.069024, 0.067594, 0.069024, 0.069024, 0.111485, 0.132295, 0.127496, 0.191378, 0.25031, 0.225814, 0.194234, 0.301917, 0.26085, 0.275179, 0.225814, 0.352862, 0.311707], '')</t>
  </si>
  <si>
    <t>[2, 5, 6]</t>
  </si>
  <si>
    <t xml:space="preserve">F5S3L8|F5S3L8_9ENTR Inner membrane protein OS=Enterobacter hormaechei ATCC 49162 </t>
  </si>
  <si>
    <t>([0.013016, 0.011903, 0.017797, 0.025762, 0.019401, 0.017447, 0.023963, 0.025762, 0.034884, 0.031287, 0.024393, 0.024826, 0.024826, 0.014586, 0.016826, 0.011106, 0.006988, 0.008075, 0.010672, 0.016528, 0.015344, 0.017138, 0.024826, 0.028695, 0.014783, 0.022667, 0.022306, 0.023534, 0.023534, 0.025316, 0.022667, 0.024826, 0.036378, 0.034068, 0.058088, 0.118441, 0.185198, 0.31487, 0.324872, 0.243554, 0.25031, 0.278302, 0.219301, 0.137348, 0.132295, 0.15008, 0.15284, 0.116183, 0.111485, 0.132295, 0.120615, 0.11371, 0.158265, 0.15008, 0.100716, 0.102787, 0.064632, 0.069024, 0.06184, 0.06184, 0.085092, 0.083462, 0.118441, 0.225814, 0.328603, 0.318242, 0.408655, 0.408655, 0.440853, 0.440853, 0.444081, 0.444081, 0.450668, 0.447574, 0.332115, 0.414856, 0.356642, 0.422041, 0.41194, 0.41194, 0.414856, 0.440853, 0.36309, 0.278302, 0.196879, 0.116183, 0.116183, 0.11371, 0.122885, 0.18812, 0.194234, 0.15008, 0.15284, 0.129801, 0.147574, 0.26085, 0.264545, 0.339168, 0.26085, 0.275179, 0.281712, 0.271506, 0.170161, 0.173081, 0.271506, 0.346032, 0.339168, 0.352862, 0.377384, 0.374039, 0.268042, 0.158265, 0.155435, 0.096677, 0.203355, 0.182256, 0.173081, 0.167087, 0.10481, 0.094817, 0.069024, 0.064632, 0.041405, 0.094817, 0.155435, 0.15284, 0.15284, 0.243554, 0.232838, 0.222385, 0.144935, 0.179055, 0.182256, 0.232838, 0.247041, 0.222385, 0.222385, 0.161087, 0.185198, 0.25406, 0.25031, 0.236433, 0.17593, 0.247041, 0.232838, 0.216401, 0.196879, 0.196879, 0.196879, 0.170161, 0.134866, 0.182256, 0.229226, 0.328603, 0.298791, 0.370445, 0.339168, 0.308712, 0.40511], '')</t>
  </si>
  <si>
    <t xml:space="preserve">F5S3L9|F5S3L9_9ENTR Transcriptional regulatory protein OS=Enterobacter hormaechei ATCC 49162 </t>
  </si>
  <si>
    <t>([0.025762, 0.049374, 0.023534, 0.035586, 0.066181, 0.067594, 0.069024, 0.086953, 0.11371, 0.076542, 0.098513, 0.132295, 0.076542, 0.083462, 0.088832, 0.173081, 0.278302, 0.377384, 0.295083, 0.216401, 0.247041, 0.232838, 0.229226, 0.339168, 0.36309, 0.30533, 0.339168, 0.374039, 0.30533, 0.216401, 0.229226, 0.15284, 0.090864, 0.096677, 0.098513, 0.092881, 0.064632, 0.060549, 0.058088, 0.05306, 0.054297, 0.085092, 0.147574, 0.144935, 0.161087, 0.076542, 0.054297, 0.059222, 0.033407, 0.034068, 0.030611, 0.054297, 0.088832, 0.139895, 0.21291, 0.167087, 0.102787, 0.079919, 0.078022, 0.078022, 0.137348, 0.196879, 0.118441, 0.064632, 0.06312, 0.06184, 0.066181, 0.109221, 0.056825, 0.056825, 0.086953, 0.15284, 0.147574, 0.088832, 0.088832, 0.086953, 0.060549, 0.10481, 0.081712, 0.090864, 0.096677, 0.098513, 0.109221, 0.109221, 0.122885, 0.122885, 0.064632, 0.132295, 0.134866, 0.132295, 0.203355, 0.129801, 0.134866, 0.079919, 0.111485, 0.111485, 0.120615, 0.203355, 0.209395, 0.229226, 0.219301, 0.15284, 0.142424, 0.137348, 0.21291, 0.278302, 0.301917, 0.324872, 0.268042, 0.232838, 0.332115, 0.36309, 0.418646, 0.4292, 0.545602, 0.626927, 0.529623, 0.436924, 0.447574, 0.401658, 0.525368, 0.525368, 0.497853, 0.517562, 0.51388, 0.476583, 0.476583, 0.450668, 0.517562, 0.553315, 0.549308, 0.575842, 0.497853, 0.497853, 0.505461, 0.414856, 0.318242, 0.394753, 0.461924, 0.444081, 0.486429, 0.458154, 0.352862, 0.359901, 0.311707, 0.225814, 0.196879, 0.129801, 0.125101, 0.076542, 0.046336, 0.034068, 0.017797, 0.013821, 0.013821, 0.01204, 0.014586, 0.020522, 0.014783, 0.015694, 0.015694, 0.009977, 0.008723, 0.012491, 0.016257, 0.019109, 0.031287, 0.050641, 0.086953, 0.043307, 0.050641, 0.094817, 0.164327, 0.155435, 0.229226, 0.161087, 0.137348, 0.137348, 0.134866, 0.137348, 0.132295, 0.111485, 0.111485, 0.137348, 0.098513, 0.067594, 0.03976, 0.029376, 0.030003, 0.033407, 0.038042, 0.060549, 0.058088, 0.051831, 0.074921, 0.085092, 0.155435, 0.155435, 0.179055, 0.155435, 0.142424, 0.147574, 0.10481, 0.137348, 0.15284, 0.216401, 0.196879, 0.275179, 0.271506, 0.275179, 0.167087, 0.185198, 0.18812, 0.106997, 0.125101, 0.083462, 0.048328, 0.026892, 0.019401, 0.019401, 0.013613, 0.012727, 0.010509, 0.010672, 0.008895, 0.009096, 0.008804, 0.011669, 0.011518, 0.009977, 0.006894, 0.009401, 0.008624, 0.008723, 0.012491, 0.012491, 0.015694, 0.022306, 0.044297, 0.088832, 0.096677, 0.164327, 0.164327, 0.118441, 0.179055, 0.278302, 0.164327, 0.083462, 0.060549, 0.060549, 0.100716, 0.164327, 0.142424, 0.200174, 0.164327, 0.139895, 0.094817, 0.11371, 0.088832, 0.054297, 0.028695, 0.016826], '')</t>
  </si>
  <si>
    <t>[114, 115, 116, 120, 121, 123, 124, 128, 129, 130, 131, 134]</t>
  </si>
  <si>
    <t xml:space="preserve">F5S3M0|F5S3M0_9ENTR HTH luxR-type domain-containing protein OS=Enterobacter hormaechei ATCC 49162 </t>
  </si>
  <si>
    <t>([0.222385, 0.264545, 0.301917, 0.191378, 0.11371, 0.139895, 0.164327, 0.125101, 0.15008, 0.173081, 0.203355, 0.161087, 0.167087, 0.102787, 0.106997, 0.060549, 0.058088, 0.079919, 0.078022, 0.0704, 0.040537, 0.083462, 0.092881, 0.051831, 0.100716, 0.170161, 0.120615, 0.071867, 0.111485, 0.109221, 0.073402, 0.071867, 0.071867, 0.073402, 0.074921, 0.038858, 0.034884, 0.034884, 0.032017, 0.032017, 0.026338, 0.050641, 0.047319, 0.025316, 0.045352, 0.044297, 0.043307, 0.038858, 0.071867, 0.071867, 0.040537, 0.06312, 0.035586, 0.037156, 0.035586, 0.064632, 0.060549, 0.120615, 0.167087, 0.139895, 0.144935, 0.196879, 0.196879, 0.139895, 0.132295, 0.073402, 0.048328, 0.028107, 0.028695, 0.026892, 0.028107, 0.049374, 0.038858, 0.069024, 0.116183, 0.067594, 0.038042, 0.032017, 0.021381, 0.026338, 0.035586, 0.034884, 0.017138, 0.016528, 0.0198, 0.020876, 0.020522, 0.029376, 0.028695, 0.050641, 0.056825, 0.056825, 0.036378, 0.027463, 0.028107, 0.014586, 0.023963, 0.026338, 0.058088, 0.049374, 0.038042, 0.035586, 0.026892, 0.032017, 0.032017, 0.038858, 0.069024, 0.073402, 0.074921, 0.15008, 0.147574, 0.137348, 0.139895, 0.222385, 0.271506, 0.225814, 0.257454, 0.25031, 0.229226, 0.232838, 0.349426, 0.384043, 0.394753, 0.436924, 0.517562, 0.436924, 0.346032, 0.342579, 0.436924, 0.342579, 0.318242, 0.324872, 0.321458, 0.222385, 0.203355, 0.15008, 0.182256, 0.18812, 0.118441, 0.158265, 0.164327, 0.085092, 0.090864, 0.086953, 0.049374, 0.047319, 0.042364, 0.078022, 0.078022, 0.047319, 0.083462, 0.067594, 0.032017, 0.033407, 0.059222, 0.056825, 0.085092, 0.045352, 0.076542, 0.134866, 0.098513, 0.092881, 0.090864, 0.086953, 0.094817, 0.158265, 0.164327, 0.25031, 0.167087, 0.10481, 0.109221, 0.055536, 0.03976, 0.076542, 0.074921, 0.060549, 0.047319, 0.046336, 0.073402, 0.055536, 0.03976, 0.064632, 0.045352, 0.083462, 0.055536], '')</t>
  </si>
  <si>
    <t xml:space="preserve">F5S3M1|F5S3M1_9ENTR Fimbrial protein OS=Enterobacter hormaechei ATCC 49162 </t>
  </si>
  <si>
    <t>([0.071867, 0.073402, 0.037156, 0.051831, 0.035586, 0.038042, 0.040537, 0.032017, 0.025762, 0.043307, 0.044297, 0.05306, 0.05306, 0.054297, 0.032017, 0.042364, 0.034068, 0.06184, 0.059222, 0.059222, 0.094817, 0.142424, 0.170161, 0.209395, 0.222385, 0.203355, 0.229226, 0.257454, 0.321458, 0.339168, 0.247041, 0.281712, 0.278302, 0.25406, 0.200174, 0.239899, 0.194234, 0.219301, 0.18812, 0.182256, 0.185198, 0.158265, 0.170161, 0.109221, 0.158265, 0.109221, 0.200174, 0.17593, 0.17593, 0.206376, 0.203355, 0.268042, 0.268042, 0.243554, 0.278302, 0.291804, 0.291804, 0.342579, 0.311707, 0.342579, 0.342579, 0.374039, 0.401658, 0.390993, 0.480142, 0.4292, 0.483068, 0.436924, 0.366687, 0.366687, 0.25406, 0.318242, 0.236433, 0.26085, 0.30533, 0.216401, 0.318242, 0.268042, 0.264545, 0.311707, 0.318242, 0.318242, 0.257454, 0.257454, 0.264545, 0.288399, 0.335645, 0.352862, 0.418646, 0.436924, 0.40511, 0.458154, 0.458154, 0.545602, 0.450668, 0.401658, 0.40511, 0.380708, 0.36309, 0.401658, 0.380708, 0.380708, 0.422041, 0.472492, 0.472492, 0.476583, 0.461924, 0.390993, 0.390993, 0.352862, 0.36309, 0.366687, 0.370445, 0.36309, 0.30533, 0.374039, 0.401658, 0.486429, 0.450668, 0.525368, 0.517562, 0.486429, 0.494003, 0.468512, 0.394753, 0.366687, 0.288399, 0.278302, 0.264545, 0.17593, 0.194234, 0.291804, 0.335645, 0.36309, 0.377384, 0.377384, 0.31487, 0.324872, 0.257454, 0.288399, 0.346032, 0.387226, 0.387226, 0.346032, 0.308712, 0.284882, 0.352862, 0.359901, 0.359901, 0.398279, 0.480142, 0.494003, 0.476583, 0.461924, 0.394753, 0.394753, 0.352862, 0.40511, 0.366687, 0.4292, 0.352862, 0.247041, 0.206376, 0.271506, 0.229226, 0.257454, 0.346032, 0.278302, 0.349426, 0.311707, 0.342579, 0.359901, 0.301917, 0.288399, 0.25406, 0.271506, 0.229226, 0.328603, 0.25406, 0.288399, 0.247041, 0.328603, 0.324872, 0.328603, 0.271506, 0.324872, 0.30533, 0.264545, 0.278302, 0.239899, 0.25031, 0.216401, 0.15008, 0.155435], '')</t>
  </si>
  <si>
    <t>[93, 119, 120]</t>
  </si>
  <si>
    <t xml:space="preserve">F5S3M2|F5S3M2_9ENTR Chaperone SfmC OS=Enterobacter hormaechei ATCC 49162 </t>
  </si>
  <si>
    <t>([0.030003, 0.049374, 0.031287, 0.024393, 0.034884, 0.047319, 0.050641, 0.042364, 0.028107, 0.030003, 0.038858, 0.051831, 0.034068, 0.049374, 0.028107, 0.027463, 0.040537, 0.071867, 0.11371, 0.116183, 0.086953, 0.047319, 0.038042, 0.06312, 0.078022, 0.081712, 0.085092, 0.109221, 0.155435, 0.203355, 0.191378, 0.203355, 0.15008, 0.209395, 0.219301, 0.30533, 0.308712, 0.366687, 0.374039, 0.335645, 0.418646, 0.398279, 0.418646, 0.370445, 0.380708, 0.41194, 0.324872, 0.278302, 0.281712, 0.288399, 0.349426, 0.390993, 0.380708, 0.436924, 0.436924, 0.4292, 0.436924, 0.447574, 0.31487, 0.25031, 0.200174, 0.200174, 0.324872, 0.433034, 0.436924, 0.328603, 0.275179, 0.311707, 0.352862, 0.36309, 0.321458, 0.301917, 0.321458, 0.321458, 0.295083, 0.225814, 0.222385, 0.142424, 0.10481, 0.106997, 0.144935, 0.21291, 0.219301, 0.167087, 0.094817, 0.167087, 0.225814, 0.298791, 0.349426, 0.370445, 0.349426, 0.30533, 0.216401, 0.129801, 0.102787, 0.125101, 0.127496, 0.125101, 0.167087, 0.134866, 0.25031, 0.264545, 0.278302, 0.209395, 0.239899, 0.328603, 0.301917, 0.332115, 0.318242, 0.324872, 0.301917, 0.225814, 0.31487, 0.308712, 0.366687, 0.408655, 0.377384, 0.450668, 0.461924, 0.41194, 0.494003, 0.408655, 0.301917, 0.200174, 0.264545, 0.291804, 0.298791, 0.301917, 0.232838, 0.239899, 0.239899, 0.243554, 0.291804, 0.281712, 0.398279, 0.398279, 0.30533, 0.332115, 0.328603, 0.25031, 0.301917, 0.30533, 0.332115, 0.359901, 0.461924, 0.42561, 0.398279, 0.377384, 0.321458, 0.394753, 0.31487, 0.30533, 0.318242, 0.370445, 0.370445, 0.377384, 0.311707, 0.31487, 0.243554, 0.236433, 0.311707, 0.26085, 0.275179, 0.225814, 0.291804, 0.203355, 0.243554, 0.243554, 0.239899, 0.321458, 0.26085, 0.359901, 0.384043, 0.311707, 0.247041, 0.191378, 0.191378, 0.308712, 0.398279, 0.444081, 0.436924, 0.377384, 0.461924, 0.377384, 0.422041, 0.436924, 0.529623, 0.41194, 0.408655, 0.414856, 0.356642, 0.41194, 0.380708, 0.311707, 0.366687, 0.321458, 0.387226, 0.366687, 0.26085, 0.278302, 0.318242, 0.236433, 0.291804, 0.26085, 0.239899, 0.271506, 0.284882, 0.225814, 0.324872, 0.339168, 0.339168, 0.370445, 0.30533, 0.30533, 0.359901, 0.342579, 0.414856, 0.384043, 0.356642, 0.436924, 0.394753, 0.349426, 0.458154, 0.4292, 0.454136], '')</t>
  </si>
  <si>
    <t>[186]</t>
  </si>
  <si>
    <t xml:space="preserve">F5S3M3|F5S3M3_9ENTR Outer membrane usher protein FocD OS=Enterobacter hormaechei ATCC 49162 </t>
  </si>
  <si>
    <t>([0.023963, 0.026892, 0.019401, 0.016826, 0.01227, 0.017447, 0.024393, 0.025762, 0.021816, 0.023534, 0.024393, 0.036378, 0.035586, 0.038858, 0.023534, 0.043307, 0.036378, 0.067594, 0.100716, 0.078022, 0.06184, 0.064632, 0.083462, 0.132295, 0.203355, 0.295083, 0.257454, 0.268042, 0.295083, 0.328603, 0.377384, 0.328603, 0.275179, 0.196879, 0.122885, 0.203355, 0.164327, 0.268042, 0.25031, 0.191378, 0.147574, 0.275179, 0.387226, 0.377384, 0.398279, 0.281712, 0.288399, 0.239899, 0.239899, 0.185198, 0.134866, 0.074921, 0.132295, 0.164327, 0.25406, 0.216401, 0.17593, 0.118441, 0.122885, 0.127496, 0.161087, 0.173081, 0.15284, 0.067594, 0.069024, 0.03976, 0.059222, 0.06184, 0.111485, 0.106997, 0.179055, 0.271506, 0.374039, 0.332115, 0.247041, 0.268042, 0.291804, 0.239899, 0.356642, 0.377384, 0.346032, 0.342579, 0.308712, 0.271506, 0.349426, 0.268042, 0.335645, 0.281712, 0.278302, 0.257454, 0.25031, 0.229226, 0.200174, 0.182256, 0.209395, 0.288399, 0.278302, 0.281712, 0.390993, 0.414856, 0.356642, 0.398279, 0.384043, 0.41194, 0.36309, 0.295083, 0.298791, 0.30533, 0.401658, 0.384043, 0.288399, 0.264545, 0.271506, 0.308712, 0.318242, 0.219301, 0.232838, 0.129801, 0.209395, 0.18812, 0.158265, 0.18812, 0.120615, 0.127496, 0.127496, 0.200174, 0.196879, 0.278302, 0.209395, 0.229226, 0.243554, 0.335645, 0.335645, 0.284882, 0.278302, 0.243554, 0.281712, 0.298791, 0.394753, 0.387226, 0.291804, 0.232838, 0.222385, 0.332115, 0.339168, 0.414856, 0.308712, 0.42561, 0.414856, 0.483068, 0.366687, 0.394753, 0.374039, 0.377384, 0.321458, 0.247041, 0.284882, 0.257454, 0.173081, 0.127496, 0.134866, 0.209395, 0.247041, 0.264545, 0.243554, 0.239899, 0.164327, 0.247041, 0.236433, 0.257454, 0.26085, 0.335645, 0.30533, 0.328603, 0.374039, 0.472492, 0.575842, 0.472492, 0.461924, 0.461924, 0.521092, 0.42561, 0.433034, 0.458154, 0.447574, 0.40511, 0.40511, 0.414856, 0.422041, 0.394753, 0.288399, 0.281712, 0.206376, 0.203355, 0.216401, 0.118441, 0.116183, 0.116183, 0.102787, 0.17593, 0.229226, 0.247041, 0.321458, 0.321458, 0.342579, 0.26085, 0.291804, 0.281712, 0.298791, 0.30533, 0.332115, 0.332115, 0.257454, 0.342579, 0.339168, 0.339168, 0.36309, 0.356642, 0.324872, 0.349426, 0.342579, 0.318242, 0.311707, 0.26085, 0.170161, 0.137348, 0.203355, 0.216401, 0.219301, 0.185198, 0.182256, 0.173081, 0.26085, 0.342579, 0.278302, 0.185198, 0.18812, 0.239899, 0.185198, 0.209395, 0.206376, 0.206376, 0.232838, 0.15284, 0.179055, 0.182256, 0.203355, 0.206376, 0.203355, 0.209395, 0.321458, 0.278302, 0.206376, 0.239899, 0.203355, 0.257454, 0.281712, 0.264545, 0.288399, 0.271506, 0.239899, 0.352862, 0.370445, 0.30533, 0.387226, 0.418646, 0.41194, 0.387226, 0.380708, 0.36309, 0.366687, 0.321458, 0.36309, 0.374039, 0.342579, 0.30533, 0.311707, 0.394753, 0.41194, 0.41194, 0.509769, 0.468512, 0.346032, 0.243554, 0.31487, 0.318242, 0.311707, 0.328603, 0.387226, 0.422041, 0.42561, 0.380708, 0.301917, 0.232838, 0.219301, 0.209395, 0.291804, 0.206376, 0.129801, 0.142424, 0.147574, 0.132295, 0.182256, 0.26085, 0.346032, 0.349426, 0.26085, 0.232838, 0.229226, 0.203355, 0.106997, 0.11371, 0.147574, 0.239899, 0.318242, 0.398279, 0.398279, 0.394753, 0.486429, 0.604312, 0.465241, 0.461924, 0.380708, 0.418646, 0.311707, 0.278302, 0.26085, 0.278302, 0.346032, 0.4292, 0.342579, 0.366687, 0.36309, 0.359901, 0.359901, 0.359901, 0.295083, 0.298791, 0.203355, 0.170161, 0.100716, 0.134866, 0.109221, 0.167087, 0.139895, 0.158265, 0.194234, 0.229226, 0.26085, 0.219301, 0.219301, 0.311707, 0.288399, 0.17593, 0.191378, 0.18812, 0.096677, 0.11371, 0.122885, 0.18812, 0.236433, 0.239899, 0.170161, 0.134866, 0.132295, 0.071867, 0.125101, 0.071867, 0.058088, 0.044297, 0.046336, 0.021816, 0.013437, 0.021381, 0.042364, 0.027463, 0.030611, 0.031287, 0.038042, 0.038042, 0.040537, 0.021816, 0.034068, 0.069024, 0.069024, 0.056825, 0.055536, 0.051831, 0.051831, 0.051831, 0.092881, 0.098513, 0.118441, 0.179055, 0.185198, 0.100716, 0.122885, 0.094817, 0.111485, 0.11371, 0.064632, 0.067594, 0.0704, 0.073402, 0.073402, 0.096677, 0.120615, 0.209395, 0.219301, 0.225814, 0.196879, 0.196879, 0.196879, 0.284882, 0.284882, 0.194234, 0.30533, 0.30533, 0.346032, 0.422041, 0.36309, 0.447574, 0.356642, 0.440853, 0.349426, 0.346032, 0.377384, 0.291804, 0.216401, 0.219301, 0.308712, 0.229226, 0.219301, 0.203355, 0.196879, 0.144935, 0.236433, 0.134866, 0.0704, 0.064632, 0.03976, 0.060549, 0.033407, 0.05306, 0.050641, 0.094817, 0.096677, 0.049374, 0.046336, 0.076542, 0.041405, 0.038042, 0.079919, 0.081712, 0.081712, 0.045352, 0.067594, 0.060549, 0.090864, 0.142424, 0.147574, 0.216401, 0.182256, 0.301917, 0.324872, 0.335645, 0.324872, 0.264545, 0.394753, 0.494003, 0.5017, 0.59917, 0.608892, 0.525368, 0.525368, 0.525368, 0.642678, 0.538167, 0.545602, 0.604312, 0.570702, 0.476583, 0.494003, 0.450668, 0.414856, 0.356642, 0.342579, 0.349426, 0.40511, 0.359901, 0.349426, 0.356642, 0.370445, 0.298791, 0.288399, 0.216401, 0.21291, 0.222385, 0.339168, 0.295083, 0.295083, 0.374039, 0.374039, 0.359901, 0.408655, 0.335645, 0.370445, 0.30533, 0.295083, 0.18812, 0.222385, 0.236433, 0.229226, 0.219301, 0.21291, 0.173081, 0.25406, 0.26085, 0.243554, 0.206376, 0.243554, 0.243554, 0.236433, 0.308712, 0.236433, 0.275179, 0.243554, 0.219301, 0.185198, 0.203355, 0.284882, 0.278302, 0.167087, 0.164327, 0.17593, 0.179055, 0.284882, 0.196879, 0.196879, 0.134866, 0.134866, 0.11371, 0.120615, 0.118441, 0.118441, 0.170161, 0.155435, 0.185198, 0.142424, 0.25031, 0.25031, 0.275179, 0.271506, 0.387226, 0.398279, 0.30533, 0.308712, 0.288399, 0.291804, 0.288399, 0.295083, 0.298791, 0.271506, 0.295083, 0.219301, 0.222385, 0.239899, 0.278302, 0.321458, 0.328603, 0.311707, 0.301917, 0.311707, 0.239899, 0.232838, 0.129801, 0.196879, 0.232838, 0.26085, 0.335645, 0.308712, 0.390993, 0.4292, 0.454136, 0.418646, 0.494003, 0.497853, 0.450668, 0.41194, 0.444081, 0.517562, 0.444081, 0.436924, 0.4292, 0.418646, 0.339168, 0.480142, 0.476583, 0.525368, 0.549308, 0.557691, 0.509769, 0.387226, 0.271506, 0.295083, 0.239899, 0.25031, 0.26085, 0.298791, 0.219301, 0.21291, 0.185198, 0.271506, 0.284882, 0.291804, 0.291804, 0.36309, 0.328603, 0.342579, 0.298791, 0.247041, 0.164327, 0.243554, 0.264545, 0.370445, 0.370445, 0.394753, 0.278302, 0.264545, 0.271506, 0.275179, 0.291804, 0.25031, 0.232838, 0.15284, 0.147574, 0.15008, 0.129801, 0.129801, 0.118441, 0.139895, 0.170161, 0.25406, 0.173081, 0.25031, 0.158265, 0.158265, 0.15008, 0.243554, 0.243554, 0.225814, 0.275179, 0.200174, 0.200174, 0.209395, 0.311707, 0.324872, 0.401658, 0.356642, 0.36309, 0.295083, 0.295083, 0.301917, 0.318242, 0.31487, 0.311707, 0.40511, 0.414856, 0.476583, 0.387226, 0.318242, 0.264545, 0.295083, 0.321458, 0.4292, 0.418646, 0.36309, 0.349426, 0.36309, 0.377384, 0.342579, 0.359901, 0.284882, 0.288399, 0.26085, 0.332115, 0.332115, 0.225814, 0.219301, 0.209395, 0.308712, 0.380708, 0.447574, 0.444081, 0.394753, 0.324872, 0.271506, 0.21291, 0.247041, 0.164327, 0.185198, 0.216401, 0.308712, 0.298791, 0.295083, 0.225814, 0.243554, 0.26085, 0.291804, 0.26085, 0.185198, 0.182256, 0.134866, 0.129801, 0.137348, 0.15284, 0.17593, 0.247041, 0.346032, 0.25031, 0.352862, 0.308712, 0.324872, 0.30533, 0.352862, 0.26085, 0.288399, 0.288399, 0.275179, 0.247041, 0.311707, 0.390993, 0.390993, 0.447574, 0.408655, 0.332115, 0.332115, 0.346032, 0.30533, 0.295083, 0.281712, 0.264545, 0.346032, 0.335645, 0.332115, 0.359901, 0.414856, 0.447574, 0.40511, 0.370445, 0.356642, 0.239899, 0.182256, 0.179055, 0.191378, 0.191378, 0.264545, 0.328603, 0.264545, 0.219301, 0.247041, 0.222385, 0.21291, 0.21291, 0.142424, 0.096677, 0.098513, 0.118441, 0.098513, 0.122885, 0.155435, 0.247041, 0.298791, 0.356642, 0.346032, 0.25406, 0.225814, 0.222385, 0.219301, 0.275179, 0.346032, 0.311707, 0.352862, 0.281712, 0.203355, 0.281712, 0.335645, 0.26085, 0.26085, 0.26085, 0.25031, 0.236433, 0.239899, 0.194234, 0.200174, 0.17593, 0.196879, 0.170161, 0.170161, 0.170161, 0.185198, 0.185198, 0.191378, 0.25031, 0.335645, 0.328603, 0.328603, 0.25031, 0.332115, 0.25406, 0.257454, 0.18812, 0.203355, 0.196879, 0.281712, 0.284882, 0.236433, 0.301917, 0.359901, 0.370445, 0.366687, 0.349426, 0.278302, 0.194234, 0.18812, 0.18812, 0.281712, 0.219301, 0.30533, 0.216401, 0.30533, 0.311707, 0.370445, 0.335645, 0.31487, 0.281712, 0.232838, 0.318242, 0.271506, 0.284882, 0.229226], '')</t>
  </si>
  <si>
    <t>[176, 180, 280, 319, 470, 471, 472, 473, 474, 475, 476, 477, 478, 479, 480, 590, 598, 599, 600, 601]</t>
  </si>
  <si>
    <t xml:space="preserve">F5S3M4|F5S3M4_9ENTR S-fimbrial adhesin protein SfaG OS=Enterobacter hormaechei ATCC 49162 </t>
  </si>
  <si>
    <t>([0.013613, 0.010221, 0.008624, 0.009401, 0.007315, 0.006374, 0.008156, 0.007495, 0.010509, 0.009728, 0.01227, 0.014586, 0.009865, 0.014586, 0.010131, 0.010372, 0.008002, 0.011669, 0.012491, 0.010926, 0.016826, 0.028695, 0.030611, 0.029376, 0.035586, 0.074921, 0.134866, 0.085092, 0.076542, 0.03976, 0.06312, 0.0704, 0.078022, 0.132295, 0.116183, 0.191378, 0.284882, 0.366687, 0.298791, 0.40511, 0.311707, 0.308712, 0.30533, 0.288399, 0.380708, 0.288399, 0.268042, 0.271506, 0.232838, 0.321458, 0.414856, 0.380708, 0.356642, 0.308712, 0.239899, 0.247041, 0.232838, 0.144935, 0.129801, 0.194234, 0.194234, 0.17593, 0.182256, 0.106997, 0.17593, 0.11371, 0.206376, 0.182256, 0.122885, 0.209395, 0.243554, 0.222385, 0.161087, 0.134866, 0.161087, 0.161087, 0.158265, 0.088832, 0.15284, 0.086953, 0.083462, 0.067594, 0.129801, 0.15284, 0.247041, 0.257454, 0.366687, 0.352862, 0.422041, 0.5017, 0.414856, 0.298791, 0.284882, 0.324872, 0.324872, 0.339168, 0.408655, 0.414856, 0.476583, 0.476583, 0.604312, 0.525368, 0.490133, 0.418646, 0.394753, 0.298791, 0.209395, 0.203355, 0.185198, 0.170161, 0.161087, 0.182256, 0.191378, 0.132295, 0.219301, 0.182256, 0.185198, 0.18812, 0.196879, 0.229226, 0.200174, 0.17593, 0.158265, 0.185198, 0.216401, 0.185198, 0.26085, 0.352862, 0.359901, 0.366687, 0.291804, 0.284882, 0.308712, 0.387226, 0.374039, 0.25406, 0.298791, 0.288399, 0.209395, 0.17593, 0.147574, 0.173081, 0.196879, 0.247041, 0.284882, 0.25031, 0.281712, 0.25031, 0.236433, 0.225814, 0.173081, 0.225814, 0.206376, 0.185198, 0.155435, 0.243554, 0.26085, 0.291804, 0.288399, 0.394753, 0.332115, 0.374039, 0.352862, 0.332115, 0.349426, 0.281712, 0.332115, 0.301917, 0.318242, 0.284882, 0.219301, 0.288399], '')</t>
  </si>
  <si>
    <t>[89, 100, 101]</t>
  </si>
  <si>
    <t xml:space="preserve">F5S3M5|F5S3M5_9ENTR Fimbrial-type adhesion domain-containing protein OS=Enterobacter hormaechei ATCC 49162 </t>
  </si>
  <si>
    <t>([0.001872, 0.002976, 0.00389, 0.005378, 0.005932, 0.004689, 0.00515, 0.004611, 0.005503, 0.004921, 0.006039, 0.006619, 0.006988, 0.006988, 0.009483, 0.010372, 0.015344, 0.021816, 0.038858, 0.096677, 0.142424, 0.173081, 0.10481, 0.106997, 0.100716, 0.144935, 0.21291, 0.264545, 0.349426, 0.271506, 0.301917, 0.324872, 0.335645, 0.31487, 0.408655, 0.318242, 0.41194, 0.41194, 0.41194, 0.321458, 0.284882, 0.298791, 0.30533, 0.359901, 0.359901, 0.291804, 0.257454, 0.318242, 0.243554, 0.15008, 0.147574, 0.142424, 0.122885, 0.073402, 0.05306, 0.026338, 0.046336, 0.029376, 0.030003, 0.023963, 0.041405, 0.044297, 0.031287, 0.036378, 0.055536, 0.055536, 0.083462, 0.083462, 0.047319, 0.071867, 0.11371, 0.182256, 0.25031, 0.164327, 0.243554, 0.243554, 0.268042, 0.185198, 0.264545, 0.271506, 0.243554, 0.243554, 0.15284, 0.236433, 0.155435, 0.071867, 0.088832, 0.088832, 0.092881, 0.092881, 0.109221, 0.132295, 0.079919, 0.079919, 0.071867, 0.042364, 0.038858, 0.067594, 0.069024, 0.059222, 0.064632, 0.045352, 0.047319, 0.088832, 0.086953, 0.127496, 0.139895, 0.085092, 0.100716, 0.079919, 0.120615, 0.102787, 0.10481, 0.106997, 0.109221, 0.196879, 0.271506, 0.26085, 0.291804, 0.339168, 0.359901, 0.346032, 0.440853, 0.440853, 0.440853, 0.352862, 0.318242, 0.41194, 0.468512, 0.359901, 0.398279, 0.321458, 0.31487, 0.284882, 0.352862, 0.291804, 0.284882, 0.194234, 0.203355, 0.170161, 0.200174, 0.185198, 0.139895, 0.164327, 0.10481, 0.098513, 0.15284, 0.179055, 0.132295, 0.083462, 0.134866, 0.137348, 0.222385, 0.229226, 0.18812, 0.206376, 0.232838, 0.203355, 0.222385, 0.232838, 0.247041, 0.21291, 0.144935, 0.203355, 0.185198, 0.284882, 0.236433, 0.232838, 0.236433, 0.26085, 0.349426, 0.288399, 0.209395, 0.120615, 0.127496, 0.219301, 0.21291, 0.243554, 0.196879, 0.275179, 0.288399, 0.288399, 0.288399, 0.366687, 0.356642, 0.268042, 0.243554, 0.243554, 0.25406, 0.25406, 0.278302, 0.264545, 0.291804, 0.377384, 0.401658, 0.408655, 0.308712, 0.30533, 0.311707, 0.31487, 0.332115, 0.311707, 0.31487, 0.346032, 0.278302, 0.311707, 0.359901, 0.301917, 0.359901, 0.356642, 0.356642, 0.36309, 0.398279, 0.42561, 0.414856, 0.5017, 0.390993, 0.472492, 0.414856, 0.401658, 0.401658, 0.387226, 0.384043, 0.394753, 0.422041, 0.509769, 0.41194, 0.41194, 0.408655, 0.418646, 0.390993, 0.332115, 0.301917, 0.271506, 0.291804, 0.298791, 0.275179, 0.366687, 0.390993, 0.444081, 0.458154, 0.541878, 0.534167, 0.632174, 0.538167, 0.447574, 0.436924, 0.422041, 0.454136, 0.517562, 0.525368, 0.557691, 0.63748, 0.642678, 0.632174, 0.613573, 0.505461, 0.505461, 0.440853, 0.414856, 0.328603, 0.229226, 0.155435, 0.167087, 0.170161, 0.222385, 0.278302, 0.311707, 0.31487, 0.281712, 0.25406, 0.236433, 0.275179, 0.288399, 0.31487, 0.31487, 0.288399, 0.335645, 0.335645, 0.394753, 0.387226, 0.483068, 0.59917, 0.585406, 0.465241, 0.390993, 0.398279, 0.401658, 0.370445, 0.436924, 0.465241, 0.465241, 0.476583, 0.444081, 0.352862, 0.352862, 0.284882, 0.349426, 0.284882, 0.295083, 0.26085, 0.271506, 0.18812, 0.122885, 0.206376, 0.298791, 0.374039, 0.390993, 0.321458, 0.264545, 0.30533, 0.311707, 0.335645, 0.295083, 0.301917, 0.342579, 0.278302, 0.318242, 0.278302, 0.298791, 0.291804, 0.225814, 0.21291, 0.209395, 0.291804, 0.26085, 0.229226, 0.203355, 0.144935, 0.185198, 0.222385, 0.142424, 0.109221, 0.081712, 0.078022], '')</t>
  </si>
  <si>
    <t>[215, 225, 241, 242, 243, 244, 249, 250, 251, 252, 253, 254, 255, 256, 257, 282, 283]</t>
  </si>
  <si>
    <t xml:space="preserve">F5S3M7|F5S3M7_9ENTR MerR family regulatory protein OS=Enterobacter hormaechei ATCC 49162 </t>
  </si>
  <si>
    <t>([0.055536, 0.085092, 0.120615, 0.078022, 0.109221, 0.116183, 0.15008, 0.185198, 0.139895, 0.161087, 0.164327, 0.10481, 0.125101, 0.194234, 0.191378, 0.194234, 0.194234, 0.125101, 0.139895, 0.161087, 0.191378, 0.275179, 0.275179, 0.278302, 0.370445, 0.366687, 0.394753, 0.398279, 0.390993, 0.387226, 0.30533, 0.328603, 0.454136, 0.454136, 0.468512, 0.401658, 0.497853, 0.5017, 0.557691, 0.549308, 0.549308, 0.414856, 0.321458, 0.332115, 0.216401, 0.147574, 0.147574, 0.144935, 0.139895, 0.094817, 0.17593, 0.17593, 0.173081, 0.173081, 0.116183, 0.109221, 0.155435, 0.094817, 0.05306, 0.069024, 0.111485, 0.132295, 0.179055, 0.291804, 0.278302, 0.384043, 0.422041, 0.436924, 0.447574, 0.339168, 0.414856, 0.387226, 0.390993, 0.398279, 0.398279, 0.436924, 0.398279, 0.31487, 0.40511, 0.490133, 0.390993, 0.401658, 0.384043, 0.414856, 0.380708, 0.291804, 0.308712, 0.335645, 0.239899, 0.225814, 0.339168, 0.295083, 0.203355, 0.200174, 0.203355, 0.170161, 0.200174, 0.229226, 0.324872, 0.229226, 0.264545, 0.342579, 0.36309, 0.36309, 0.281712, 0.216401, 0.31487, 0.301917, 0.236433, 0.239899, 0.236433, 0.257454, 0.21291, 0.298791, 0.384043, 0.380708, 0.318242, 0.318242, 0.295083, 0.295083, 0.31487, 0.26085, 0.239899, 0.185198, 0.147574, 0.225814, 0.206376, 0.200174, 0.209395, 0.185198, 0.179055, 0.196879, 0.173081, 0.164327, 0.102787, 0.058088, 0.045352, 0.044297, 0.046336, 0.054297, 0.025762, 0.026338, 0.018415, 0.022667, 0.026338, 0.035586, 0.034068, 0.059222, 0.049374, 0.055536, 0.100716, 0.173081, 0.173081, 0.10481, 0.109221, 0.10481, 0.173081, 0.200174, 0.194234, 0.118441, 0.0704, 0.139895, 0.206376, 0.324872, 0.247041, 0.26085, 0.158265, 0.090864, 0.051831, 0.069024, 0.046336, 0.025762, 0.024826, 0.022667, 0.041405, 0.071867, 0.127496, 0.129801, 0.129801, 0.206376, 0.200174, 0.301917, 0.194234, 0.11371, 0.111485, 0.106997, 0.116183, 0.216401, 0.281712, 0.342579, 0.236433, 0.232838, 0.352862, 0.359901, 0.268042, 0.158265, 0.185198, 0.191378, 0.185198, 0.182256, 0.111485, 0.116183, 0.060549, 0.067594, 0.122885, 0.100716, 0.15284, 0.129801, 0.060549, 0.076542, 0.076542, 0.109221, 0.127496, 0.10481, 0.094817, 0.164327, 0.194234, 0.142424, 0.137348, 0.083462, 0.086953, 0.158265, 0.247041, 0.268042, 0.335645, 0.232838, 0.25031, 0.182256, 0.111485, 0.111485, 0.060549, 0.059222, 0.058088, 0.045352, 0.034884, 0.025762, 0.017797, 0.022306, 0.020165, 0.012727, 0.019401], '')</t>
  </si>
  <si>
    <t xml:space="preserve">F5S3M9|F5S3M9_9ENTR Putative pathogenicity island protein OS=Enterobacter hormaechei ATCC 49162 </t>
  </si>
  <si>
    <t>([0.36309, 0.239899, 0.170161, 0.216401, 0.25406, 0.281712, 0.318242, 0.275179, 0.301917, 0.219301, 0.25031, 0.288399, 0.284882, 0.271506, 0.271506, 0.247041, 0.271506, 0.342579, 0.247041, 0.271506, 0.243554, 0.247041, 0.349426, 0.352862, 0.318242, 0.332115, 0.243554, 0.182256, 0.243554, 0.15008, 0.243554, 0.264545, 0.209395, 0.137348, 0.161087, 0.179055, 0.147574, 0.15284, 0.100716, 0.170161, 0.15284, 0.203355, 0.203355, 0.216401, 0.284882, 0.339168, 0.301917, 0.321458, 0.377384, 0.301917, 0.346032, 0.308712, 0.288399, 0.352862, 0.436924, 0.41194, 0.408655, 0.454136, 0.497853, 0.545602, 0.541878, 0.5017, 0.472492, 0.461924, 0.40511, 0.433034, 0.40511, 0.436924, 0.521092, 0.458154, 0.541878, 0.632174, 0.680603, 0.618285, 0.570702, 0.59508, 0.468512, 0.461924, 0.422041, 0.418646, 0.36309, 0.291804, 0.42561, 0.422041, 0.342579, 0.370445, 0.349426, 0.275179, 0.268042, 0.26085, 0.21291, 0.137348, 0.088832, 0.054297, 0.058088, 0.067594, 0.06184, 0.137348, 0.132295, 0.096677, 0.090864, 0.125101, 0.196879, 0.170161, 0.125101, 0.18812, 0.127496, 0.0704, 0.11371, 0.125101, 0.132295, 0.225814, 0.321458, 0.377384, 0.461924, 0.483068, 0.483068, 0.5017, 0.472492, 0.40511, 0.490133, 0.408655, 0.332115, 0.328603, 0.301917, 0.335645, 0.26085, 0.257454, 0.366687, 0.370445, 0.264545, 0.278302, 0.170161, 0.10481, 0.125101, 0.086953, 0.096677, 0.106997, 0.098513, 0.098513, 0.142424, 0.088832, 0.142424, 0.247041, 0.268042, 0.229226, 0.182256, 0.257454, 0.349426, 0.349426, 0.229226, 0.26085, 0.243554, 0.352862, 0.370445, 0.229226, 0.268042, 0.182256, 0.173081, 0.179055, 0.11371, 0.125101, 0.134866, 0.10481, 0.100716, 0.085092, 0.134866, 0.200174, 0.132295, 0.129801, 0.118441, 0.203355, 0.232838, 0.147574, 0.092881, 0.134866, 0.127496, 0.147574, 0.21291, 0.209395, 0.125101, 0.194234, 0.11371, 0.173081, 0.134866, 0.083462, 0.069024, 0.06312, 0.06312, 0.11371, 0.088832, 0.090864, 0.05306, 0.06312, 0.11371, 0.106997, 0.10481, 0.222385, 0.120615, 0.081712, 0.069024, 0.120615, 0.0704, 0.120615, 0.120615, 0.088832, 0.147574, 0.179055, 0.111485, 0.120615, 0.094817, 0.054297, 0.025316, 0.028107, 0.023963, 0.013821, 0.022667, 0.024826, 0.021381, 0.024826, 0.027463, 0.034884, 0.019401, 0.019109, 0.019109, 0.018106, 0.049374, 0.038858, 0.037156, 0.06312, 0.059222, 0.079919, 0.158265, 0.281712, 0.370445, 0.328603, 0.335645, 0.288399, 0.275179, 0.17593, 0.275179, 0.324872, 0.225814, 0.203355, 0.288399, 0.30533, 0.31487, 0.200174, 0.247041, 0.247041, 0.25031, 0.26085, 0.243554, 0.243554, 0.247041, 0.147574, 0.209395, 0.301917, 0.278302, 0.182256, 0.194234, 0.185198, 0.11371, 0.185198, 0.311707, 0.308712, 0.203355, 0.120615, 0.219301, 0.120615, 0.071867, 0.058088, 0.06312, 0.034884, 0.036378, 0.0198, 0.020165, 0.020165, 0.019401, 0.017447, 0.018415, 0.024393, 0.026338, 0.026338, 0.031287, 0.032017, 0.032017, 0.032017, 0.032017, 0.0198, 0.038042, 0.073402, 0.100716, 0.047319, 0.038858, 0.03976, 0.083462, 0.081712, 0.096677, 0.100716, 0.170161, 0.170161, 0.200174, 0.118441, 0.191378, 0.100716, 0.078022, 0.049374, 0.090864, 0.127496, 0.144935, 0.116183, 0.081712, 0.05306, 0.085092, 0.179055, 0.134866, 0.073402, 0.139895], '')</t>
  </si>
  <si>
    <t>[59, 60, 61, 68, 70, 71, 72, 73, 74, 75, 117]</t>
  </si>
  <si>
    <t xml:space="preserve">F5S3N0|F5S3N0_9ENTR Recombination protein F OS=Enterobacter hormaechei ATCC 49162 </t>
  </si>
  <si>
    <t>([0.096677, 0.129801, 0.071867, 0.102787, 0.147574, 0.134866, 0.161087, 0.111485, 0.147574, 0.102787, 0.134866, 0.17593, 0.179055, 0.194234, 0.116183, 0.127496, 0.066181, 0.11371, 0.129801, 0.129801, 0.206376, 0.209395, 0.21291, 0.30533, 0.301917, 0.301917, 0.26085, 0.179055, 0.264545, 0.219301, 0.222385, 0.134866, 0.079919, 0.106997, 0.10481, 0.167087, 0.200174, 0.278302, 0.281712, 0.25406, 0.247041, 0.15008, 0.144935, 0.15008, 0.127496, 0.079919, 0.06184, 0.11371, 0.191378, 0.191378, 0.219301, 0.222385, 0.229226, 0.311707, 0.284882, 0.179055, 0.098513, 0.100716, 0.118441, 0.11371, 0.118441, 0.116183, 0.196879, 0.209395, 0.209395, 0.164327, 0.243554, 0.271506, 0.219301, 0.219301, 0.15284, 0.132295, 0.147574, 0.225814, 0.232838, 0.311707, 0.422041, 0.447574, 0.486429, 0.394753, 0.408655, 0.318242, 0.324872, 0.26085, 0.25031, 0.147574, 0.158265, 0.167087, 0.167087, 0.132295, 0.142424, 0.137348, 0.182256, 0.239899, 0.236433, 0.134866, 0.132295, 0.079919, 0.142424, 0.155435, 0.173081, 0.10481, 0.161087, 0.167087, 0.239899, 0.236433, 0.257454, 0.216401, 0.137348, 0.134866, 0.203355, 0.185198, 0.275179, 0.247041, 0.25031, 0.271506, 0.377384, 0.366687, 0.454136, 0.359901, 0.295083, 0.359901, 0.444081, 0.444081, 0.444081, 0.436924, 0.408655, 0.42561, 0.42561, 0.418646, 0.436924, 0.450668, 0.374039, 0.374039, 0.374039, 0.387226, 0.356642, 0.291804, 0.301917, 0.295083, 0.370445, 0.41194, 0.422041, 0.339168, 0.25406, 0.25031, 0.257454, 0.301917, 0.366687, 0.408655, 0.384043, 0.370445, 0.36309, 0.352862, 0.349426, 0.359901, 0.374039, 0.380708, 0.374039, 0.281712, 0.308712, 0.324872, 0.257454, 0.247041, 0.339168, 0.390993, 0.374039, 0.377384, 0.359901, 0.281712, 0.346032, 0.472492, 0.352862, 0.342579, 0.311707, 0.216401, 0.206376, 0.194234, 0.102787, 0.155435, 0.167087, 0.142424, 0.129801, 0.185198, 0.185198, 0.15284, 0.116183, 0.116183, 0.088832, 0.106997, 0.17593, 0.125101, 0.120615, 0.120615, 0.122885, 0.209395, 0.328603, 0.264545, 0.173081, 0.25406, 0.257454, 0.339168, 0.346032, 0.318242, 0.328603, 0.25031, 0.25031, 0.311707, 0.284882, 0.203355, 0.18812, 0.18812, 0.170161, 0.116183, 0.222385, 0.144935, 0.147574, 0.137348, 0.206376, 0.203355, 0.155435, 0.100716, 0.073402, 0.0704, 0.047319, 0.025316, 0.047319, 0.06184, 0.060549, 0.034884, 0.085092, 0.079919, 0.046336, 0.05306, 0.038858, 0.0198, 0.032677, 0.035586, 0.035586, 0.034068, 0.059222, 0.100716, 0.155435, 0.098513, 0.096677, 0.132295, 0.167087, 0.127496, 0.127496, 0.147574, 0.275179, 0.247041, 0.164327, 0.232838, 0.298791, 0.440853, 0.450668, 0.476583, 0.490133, 0.444081, 0.450668, 0.328603, 0.321458, 0.339168, 0.465241, 0.480142, 0.42561, 0.461924, 0.384043, 0.281712, 0.21291, 0.122885, 0.100716, 0.109221, 0.090864, 0.054297, 0.026338, 0.044297, 0.048328, 0.03976, 0.060549, 0.064632, 0.109221, 0.054297, 0.027463, 0.022667, 0.013613, 0.023087, 0.026338, 0.067594, 0.129801, 0.200174, 0.281712, 0.225814, 0.298791, 0.36309, 0.465241, 0.51388, 0.422041, 0.422041, 0.390993, 0.275179, 0.209395, 0.239899, 0.268042, 0.268042, 0.268042, 0.374039, 0.328603, 0.30533, 0.271506, 0.155435, 0.144935, 0.158265, 0.15284, 0.074921, 0.036378, 0.035586, 0.045352, 0.078022, 0.06312, 0.092881, 0.164327, 0.127496, 0.109221, 0.170161, 0.185198, 0.139895, 0.139895, 0.164327, 0.167087, 0.167087, 0.26085, 0.155435, 0.144935, 0.155435, 0.179055, 0.275179, 0.18812, 0.18812, 0.161087, 0.139895, 0.132295, 0.122885, 0.206376, 0.247041, 0.243554, 0.288399, 0.398279, 0.374039, 0.291804, 0.298791, 0.278302, 0.25406, 0.359901, 0.339168, 0.414856, 0.538167, 0.486429, 0.618285, 0.604312, 0.671169], '')</t>
  </si>
  <si>
    <t>[297, 357, 359, 360, 361]</t>
  </si>
  <si>
    <t xml:space="preserve">F5S3N1|F5S3N1_9ENTR AraC family transcriptional regulator OS=Enterobacter hormaechei ATCC 49162 </t>
  </si>
  <si>
    <t>([0.008409, 0.013613, 0.0198, 0.010672, 0.014315, 0.024393, 0.014075, 0.018415, 0.013265, 0.016528, 0.014075, 0.020522, 0.011342, 0.010926, 0.011106, 0.006988, 0.009015, 0.010672, 0.017797, 0.017797, 0.020876, 0.033407, 0.034068, 0.033407, 0.074921, 0.034884, 0.031287, 0.043307, 0.046336, 0.047319, 0.028695, 0.037156, 0.035586, 0.060549, 0.132295, 0.206376, 0.206376, 0.125101, 0.125101, 0.116183, 0.170161, 0.18812, 0.18812, 0.085092, 0.069024, 0.038042, 0.081712, 0.060549, 0.102787, 0.102787, 0.18812, 0.155435, 0.182256, 0.134866, 0.078022, 0.051831, 0.049374, 0.085092, 0.167087, 0.090864, 0.059222, 0.037156, 0.021816, 0.025762, 0.030003, 0.021381, 0.03976, 0.03976, 0.030611, 0.017138, 0.018106, 0.016826, 0.040537, 0.050641, 0.067594, 0.125101, 0.086953, 0.048328, 0.069024, 0.058088, 0.059222, 0.059222, 0.098513, 0.122885, 0.10481, 0.191378, 0.295083, 0.284882, 0.25406, 0.349426, 0.352862, 0.25406, 0.25406, 0.139895, 0.069024, 0.035586, 0.034068, 0.06184, 0.056825, 0.033407, 0.020165, 0.035586, 0.032017, 0.024393, 0.030611, 0.018415, 0.01078, 0.010221, 0.010221, 0.011669, 0.01078, 0.014586, 0.018106, 0.018787, 0.033407, 0.033407, 0.069024, 0.034068, 0.038858, 0.081712, 0.129801, 0.116183, 0.122885, 0.196879, 0.147574, 0.078022, 0.155435, 0.25406, 0.18812, 0.191378, 0.120615, 0.132295, 0.094817, 0.125101, 0.100716, 0.056825, 0.058088, 0.032677, 0.071867, 0.069024, 0.069024, 0.0704, 0.109221, 0.058088, 0.06184, 0.106997, 0.164327, 0.139895, 0.134866, 0.164327, 0.139895, 0.18812, 0.106997, 0.185198, 0.118441, 0.090864, 0.090864, 0.090864, 0.081712, 0.042364, 0.038858, 0.040537, 0.037156, 0.023963, 0.042364, 0.040537, 0.026338, 0.021816, 0.018415, 0.018787, 0.023963, 0.017447, 0.017447, 0.029376, 0.026892, 0.034068, 0.031287, 0.034884, 0.078022, 0.155435, 0.243554, 0.243554, 0.25406, 0.25406, 0.36309, 0.370445, 0.339168, 0.414856, 0.374039, 0.311707, 0.268042, 0.264545, 0.387226, 0.346032, 0.377384, 0.380708, 0.4292, 0.534167, 0.626927, 0.59508, 0.549308, 0.549308, 0.450668, 0.447574, 0.374039, 0.288399, 0.196879, 0.239899, 0.15008, 0.173081, 0.268042, 0.311707, 0.30533, 0.191378, 0.26085, 0.239899, 0.271506, 0.264545, 0.271506, 0.185198, 0.185198, 0.182256, 0.116183, 0.158265, 0.155435, 0.164327, 0.179055, 0.257454, 0.216401, 0.301917, 0.390993, 0.384043, 0.380708, 0.291804, 0.384043, 0.387226, 0.380708, 0.247041, 0.15284, 0.144935, 0.194234, 0.191378, 0.194234, 0.247041, 0.275179, 0.196879, 0.232838, 0.308712, 0.209395, 0.167087, 0.173081, 0.147574, 0.15284, 0.15008, 0.15008, 0.147574, 0.147574, 0.142424, 0.239899, 0.26085, 0.185198, 0.142424, 0.142424, 0.139895, 0.170161, 0.185198, 0.173081, 0.225814, 0.147574, 0.247041, 0.346032, 0.275179, 0.281712, 0.278302, 0.284882, 0.308712, 0.308712, 0.209395, 0.144935, 0.139895, 0.185198, 0.196879, 0.284882, 0.191378, 0.191378, 0.194234, 0.18812, 0.170161, 0.144935, 0.191378, 0.182256, 0.096677, 0.142424, 0.11371, 0.109221, 0.125101, 0.15284, 0.15284, 0.144935, 0.209395, 0.21291, 0.243554, 0.196879, 0.191378, 0.281712, 0.281712, 0.281712, 0.247041, 0.335645, 0.311707, 0.318242, 0.291804, 0.40511, 0.374039, 0.447574, 0.42561, 0.332115], '')</t>
  </si>
  <si>
    <t>[197, 198, 199, 200, 201]</t>
  </si>
  <si>
    <t xml:space="preserve">F5S3N2|F5S3N2_9ENTR Hydrolase OS=Enterobacter hormaechei ATCC 49162 </t>
  </si>
  <si>
    <t>([0.374039, 0.26085, 0.161087, 0.203355, 0.127496, 0.127496, 0.155435, 0.179055, 0.209395, 0.139895, 0.102787, 0.079919, 0.076542, 0.158265, 0.122885, 0.067594, 0.100716, 0.120615, 0.109221, 0.129801, 0.129801, 0.0704, 0.142424, 0.216401, 0.127496, 0.236433, 0.264545, 0.268042, 0.243554, 0.247041, 0.318242, 0.41194, 0.41194, 0.408655, 0.387226, 0.472492, 0.51388, 0.476583, 0.465241, 0.380708, 0.414856, 0.346032, 0.447574, 0.342579, 0.359901, 0.468512, 0.352862, 0.275179, 0.281712, 0.281712, 0.288399, 0.288399, 0.21291, 0.216401, 0.158265, 0.15008, 0.125101, 0.158265, 0.216401, 0.167087, 0.257454, 0.225814, 0.200174, 0.200174, 0.278302, 0.17593, 0.147574, 0.161087, 0.257454, 0.170161, 0.127496, 0.102787, 0.120615, 0.179055, 0.25406, 0.232838, 0.15284, 0.092881, 0.060549, 0.066181, 0.086953, 0.086953, 0.086953, 0.158265, 0.125101, 0.096677, 0.100716, 0.0704, 0.106997, 0.092881, 0.158265, 0.232838, 0.161087, 0.170161, 0.170161, 0.109221, 0.173081, 0.170161, 0.206376, 0.275179, 0.26085, 0.271506, 0.264545, 0.268042, 0.170161, 0.196879, 0.236433, 0.225814, 0.311707, 0.216401, 0.155435, 0.142424, 0.147574, 0.247041, 0.243554, 0.229226, 0.328603, 0.324872, 0.418646, 0.472492, 0.480142, 0.483068, 0.42561, 0.324872, 0.291804, 0.318242, 0.349426, 0.359901, 0.366687, 0.332115, 0.450668, 0.40511, 0.321458, 0.31487, 0.335645, 0.30533, 0.232838, 0.219301, 0.158265, 0.109221, 0.05306, 0.048328, 0.048328, 0.073402, 0.134866, 0.179055, 0.239899, 0.209395, 0.120615, 0.120615, 0.083462, 0.060549, 0.118441, 0.196879, 0.203355, 0.11371, 0.076542, 0.116183, 0.125101, 0.15284, 0.15008, 0.222385, 0.194234, 0.203355, 0.106997, 0.106997, 0.088832, 0.092881, 0.094817, 0.185198, 0.281712, 0.281712, 0.247041, 0.185198, 0.109221, 0.11371, 0.155435, 0.243554, 0.161087, 0.129801, 0.155435, 0.155435, 0.11371, 0.134866, 0.064632, 0.111485, 0.125101, 0.076542, 0.042364, 0.030611, 0.024826, 0.026338, 0.055536, 0.090864, 0.079919, 0.079919, 0.079919, 0.06312, 0.064632, 0.058088, 0.040537, 0.023534, 0.043307, 0.083462, 0.067594, 0.129801, 0.074921, 0.038858, 0.056825, 0.102787, 0.134866, 0.10481, 0.10481, 0.074921, 0.03976, 0.074921, 0.127496, 0.076542, 0.067594, 0.037156, 0.076542, 0.125101, 0.191378, 0.137348, 0.074921, 0.088832, 0.106997, 0.102787, 0.100716, 0.129801, 0.100716, 0.106997, 0.15284, 0.11371, 0.132295, 0.219301, 0.179055, 0.118441, 0.17593, 0.167087, 0.284882, 0.288399, 0.30533, 0.308712, 0.366687, 0.468512, 0.394753, 0.271506, 0.25406, 0.30533, 0.268042, 0.281712, 0.239899, 0.182256, 0.191378, 0.158265, 0.109221, 0.111485, 0.173081], '')</t>
  </si>
  <si>
    <t xml:space="preserve">F5S3N3|F5S3N3_9ENTR HlyD family efflux transporter periplasmic adaptor subunit OS=Enterobacter hormaechei ATCC 49162 </t>
  </si>
  <si>
    <t>([0.570702, 0.517562, 0.380708, 0.264545, 0.339168, 0.370445, 0.398279, 0.275179, 0.298791, 0.321458, 0.339168, 0.288399, 0.291804, 0.298791, 0.31487, 0.268042, 0.295083, 0.30533, 0.21291, 0.206376, 0.209395, 0.142424, 0.10481, 0.179055, 0.18812, 0.086953, 0.049374, 0.03976, 0.042364, 0.022306, 0.014075, 0.010372, 0.010672, 0.007645, 0.008409, 0.005623, 0.005683, 0.003963, 0.003246, 0.003014, 0.003177, 0.002211, 0.002688, 0.003607, 0.003607, 0.004646, 0.004976, 0.005992, 0.006533, 0.009483, 0.010926, 0.011106, 0.010221, 0.018415, 0.024393, 0.038858, 0.078022, 0.098513, 0.106997, 0.164327, 0.196879, 0.18812, 0.268042, 0.275179, 0.275179, 0.264545, 0.26085, 0.349426, 0.298791, 0.225814, 0.229226, 0.194234, 0.247041, 0.264545, 0.236433, 0.298791, 0.291804, 0.298791, 0.209395, 0.21291, 0.206376, 0.284882, 0.295083, 0.332115, 0.356642, 0.268042, 0.167087, 0.170161, 0.116183, 0.179055, 0.247041, 0.247041, 0.278302, 0.30533, 0.374039, 0.370445, 0.342579, 0.342579, 0.335645, 0.349426, 0.349426, 0.356642, 0.236433, 0.225814, 0.225814, 0.200174, 0.281712, 0.359901, 0.366687, 0.40511, 0.418646, 0.408655, 0.398279, 0.483068, 0.476583, 0.490133, 0.494003, 0.486429, 0.394753, 0.401658, 0.440853, 0.422041, 0.4292, 0.562014, 0.549308, 0.450668, 0.418646, 0.414856, 0.374039, 0.359901, 0.384043, 0.387226, 0.31487, 0.298791, 0.301917, 0.308712, 0.225814, 0.225814, 0.161087, 0.247041, 0.25406, 0.278302, 0.370445, 0.281712, 0.25031, 0.200174, 0.281712, 0.308712, 0.321458, 0.390993, 0.335645, 0.339168, 0.318242, 0.324872, 0.349426, 0.324872, 0.257454, 0.264545, 0.257454, 0.342579, 0.339168, 0.328603, 0.346032, 0.346032, 0.352862, 0.384043, 0.418646, 0.321458, 0.318242, 0.30533, 0.25406, 0.308712, 0.31487, 0.31487, 0.387226, 0.321458, 0.284882, 0.349426, 0.41194, 0.359901, 0.356642, 0.284882, 0.295083, 0.281712, 0.278302, 0.359901, 0.359901, 0.394753, 0.436924, 0.374039, 0.387226, 0.422041, 0.4292, 0.352862, 0.374039, 0.298791, 0.366687, 0.352862, 0.366687, 0.384043, 0.440853, 0.433034, 0.42561, 0.342579, 0.356642, 0.288399, 0.288399, 0.247041, 0.239899, 0.291804, 0.36309, 0.346032, 0.298791, 0.298791, 0.377384, 0.359901, 0.436924, 0.440853, 0.51388, 0.505461, 0.408655, 0.414856, 0.41194, 0.414856, 0.486429, 0.486429, 0.585406, 0.575842, 0.521092, 0.444081, 0.387226, 0.377384, 0.394753, 0.468512, 0.380708, 0.370445, 0.384043, 0.298791, 0.301917, 0.30533, 0.311707, 0.321458, 0.311707, 0.308712, 0.384043, 0.384043, 0.370445, 0.356642, 0.352862, 0.394753, 0.440853, 0.465241, 0.390993, 0.349426, 0.377384, 0.461924, 0.476583, 0.461924, 0.468512, 0.401658, 0.339168, 0.298791, 0.288399, 0.30533, 0.200174, 0.229226, 0.26085, 0.26085, 0.264545, 0.232838, 0.185198, 0.21291, 0.257454, 0.346032, 0.374039, 0.359901, 0.301917, 0.232838, 0.179055, 0.194234, 0.173081, 0.225814, 0.25031, 0.346032, 0.339168, 0.418646, 0.356642, 0.332115, 0.295083, 0.308712, 0.335645, 0.335645, 0.257454, 0.170161, 0.111485, 0.134866, 0.102787, 0.147574, 0.196879, 0.191378, 0.247041, 0.332115, 0.268042, 0.243554, 0.225814, 0.219301, 0.26085, 0.288399, 0.219301, 0.25406, 0.164327, 0.164327, 0.142424, 0.219301, 0.301917, 0.264545, 0.264545, 0.225814, 0.232838, 0.229226, 0.206376, 0.206376, 0.203355, 0.203355, 0.243554, 0.21291, 0.219301, 0.139895, 0.139895, 0.200174, 0.116183, 0.111485, 0.120615, 0.15008, 0.15284, 0.090864, 0.170161, 0.120615, 0.17593, 0.164327, 0.139895, 0.142424, 0.085092, 0.102787, 0.090864, 0.090864, 0.120615, 0.11371, 0.191378, 0.203355, 0.120615, 0.132295, 0.134866, 0.102787, 0.147574, 0.092881, 0.155435, 0.098513, 0.139895, 0.137348, 0.076542, 0.047319, 0.083462, 0.144935, 0.144935, 0.225814, 0.21291, 0.196879, 0.196879, 0.18812, 0.137348, 0.144935, 0.185198, 0.264545, 0.295083, 0.25031, 0.324872, 0.25406, 0.339168, 0.278302, 0.284882, 0.295083, 0.342579, 0.243554, 0.243554, 0.219301, 0.206376, 0.232838, 0.158265, 0.096677, 0.10481, 0.079919, 0.079919, 0.060549, 0.049374, 0.060549, 0.046336, 0.048328, 0.074921, 0.044297, 0.054297, 0.051831, 0.090864, 0.066181, 0.066181, 0.064632, 0.050641, 0.03976, 0.024393, 0.034068, 0.051831, 0.032677, 0.050641, 0.081712, 0.144935, 0.147574], '')</t>
  </si>
  <si>
    <t>[0, 1, 123, 124, 218, 219, 226, 227, 228]</t>
  </si>
  <si>
    <t xml:space="preserve">F5S3N4|F5S3N4_9ENTR Uncharacterized protein OS=Enterobacter hormaechei ATCC 49162 </t>
  </si>
  <si>
    <t>([0.008002, 0.006894, 0.007555, 0.010131, 0.015078, 0.016257, 0.022306, 0.029376, 0.041405, 0.028695, 0.021381, 0.023087, 0.033407, 0.060549, 0.058088, 0.049374, 0.054297, 0.106997, 0.106997, 0.127496, 0.137348, 0.116183, 0.132295, 0.161087, 0.10481, 0.118441, 0.161087, 0.132295, 0.142424, 0.086953, 0.17593, 0.229226, 0.275179, 0.147574, 0.086953, 0.15008, 0.155435, 0.158265, 0.122885, 0.21291, 0.236433, 0.139895, 0.25031, 0.30533, 0.179055, 0.268042, 0.125101, 0.0704, 0.098513, 0.100716, 0.086953, 0.031287, 0.047319, 0.055536, 0.096677, 0.096677, 0.045352, 0.033407, 0.030003, 0.041405, 0.026338, 0.014783, 0.012727, 0.013821, 0.009294, 0.016826, 0.015694, 0.017447, 0.017797, 0.013613, 0.013613, 0.01227, 0.025316, 0.023087, 0.021381, 0.028107, 0.040537, 0.041405, 0.026338, 0.025762, 0.023087, 0.034884, 0.06184, 0.137348, 0.074921, 0.074921, 0.042364, 0.042364, 0.06184, 0.098513, 0.055536, 0.040537, 0.088832, 0.038042, 0.034884, 0.018415, 0.013613, 0.012727, 0.025762, 0.041405, 0.023963, 0.015344, 0.013437, 0.013821, 0.011342, 0.021381, 0.038858, 0.076542, 0.047319, 0.064632, 0.028695, 0.067594, 0.038042, 0.020876, 0.047319, 0.046336, 0.042364, 0.0704, 0.076542, 0.040537, 0.048328, 0.085092, 0.085092, 0.078022, 0.06184, 0.06312, 0.049374, 0.05306, 0.049374, 0.078022, 0.076542, 0.134866, 0.120615, 0.219301, 0.191378, 0.094817, 0.078022, 0.167087, 0.137348, 0.158265, 0.158265, 0.109221, 0.11371, 0.125101, 0.096677, 0.066181, 0.050641, 0.056825, 0.056825, 0.054297, 0.030611, 0.038042, 0.05306, 0.044297, 0.055536, 0.069024, 0.069024, 0.100716, 0.086953, 0.098513, 0.081712, 0.142424, 0.209395, 0.216401, 0.288399, 0.346032, 0.318242, 0.301917, 0.298791, 0.288399, 0.222385, 0.311707, 0.284882, 0.264545, 0.17593, 0.092881, 0.15008, 0.264545, 0.142424, 0.139895, 0.0704, 0.085092, 0.054297, 0.049374, 0.047319, 0.027463, 0.0198, 0.049374, 0.056825, 0.035586, 0.032677, 0.028695, 0.029376, 0.023087, 0.0198, 0.047319, 0.037156, 0.03976, 0.023963, 0.050641, 0.048328, 0.100716, 0.086953, 0.073402, 0.06184, 0.071867, 0.134866, 0.219301, 0.11371, 0.161087, 0.144935, 0.125101, 0.170161, 0.179055, 0.219301, 0.257454, 0.158265, 0.291804, 0.26085, 0.26085, 0.239899, 0.239899, 0.232838, 0.295083, 0.394753, 0.339168, 0.196879, 0.179055, 0.147574, 0.132295, 0.139895, 0.225814, 0.173081, 0.194234, 0.137348, 0.074921, 0.03976, 0.066181, 0.060549, 0.058088, 0.081712, 0.066181, 0.050641, 0.034884, 0.0198, 0.013437, 0.017447, 0.035586, 0.023534], '')</t>
  </si>
  <si>
    <t xml:space="preserve">F5S3N6|F5S3N6_9ENTR Uncharacterized protein OS=Enterobacter hormaechei ATCC 49162 </t>
  </si>
  <si>
    <t>([0.038042, 0.020165, 0.012491, 0.017447, 0.023534, 0.019401, 0.030003, 0.054297, 0.030611, 0.029376, 0.028107, 0.031287, 0.016257, 0.028107, 0.050641, 0.033407, 0.069024, 0.051831, 0.051831, 0.031287, 0.030003, 0.029376, 0.05306, 0.096677, 0.109221, 0.076542, 0.059222, 0.050641, 0.029376, 0.030611, 0.03976, 0.051831, 0.073402, 0.071867, 0.06312, 0.06312, 0.050641, 0.025316, 0.032677, 0.018106, 0.022667, 0.021381, 0.026892, 0.014783, 0.009728, 0.009096, 0.011106, 0.011106, 0.007555, 0.008895, 0.010926, 0.009294, 0.00777, 0.006245, 0.007495, 0.006142, 0.004921, 0.005503, 0.007177, 0.00558, 0.007422], '')</t>
  </si>
  <si>
    <t xml:space="preserve">F5S3N7|F5S3N7_9ENTR Uncharacterized protein OS=Enterobacter hormaechei ATCC 49162 </t>
  </si>
  <si>
    <t>([0.118441, 0.05306, 0.026338, 0.035586, 0.046336, 0.042364, 0.026892, 0.038042, 0.066181, 0.038858, 0.036378, 0.051831, 0.028695, 0.023963, 0.046336, 0.042364, 0.066181, 0.067594, 0.030003, 0.038858, 0.019401, 0.019401, 0.038858, 0.0704, 0.054297, 0.059222, 0.040537, 0.050641, 0.045352, 0.023963, 0.030003, 0.038042, 0.038042, 0.042364, 0.042364, 0.040537, 0.040537, 0.034068, 0.018106, 0.029376, 0.029376, 0.045352, 0.027463, 0.024826, 0.014315, 0.011518, 0.010926, 0.014586, 0.01227, 0.009401, 0.011518, 0.017138, 0.010221, 0.010926, 0.012491, 0.014783, 0.011903, 0.009728, 0.011106, 0.015344, 0.011669, 0.009187, 0.009015, 0.009483], '')</t>
  </si>
  <si>
    <t xml:space="preserve">F5S3N8|F5S3N8_9ENTR CFA/I fimbrial chaperone OS=Enterobacter hormaechei ATCC 49162 </t>
  </si>
  <si>
    <t>([0.013613, 0.024393, 0.020165, 0.013016, 0.010672, 0.014586, 0.020522, 0.027463, 0.029376, 0.042364, 0.045352, 0.034884, 0.021381, 0.014315, 0.016021, 0.026892, 0.026338, 0.034068, 0.034068, 0.069024, 0.044297, 0.045352, 0.049374, 0.081712, 0.15008, 0.229226, 0.173081, 0.120615, 0.064632, 0.081712, 0.088832, 0.06312, 0.098513, 0.161087, 0.243554, 0.236433, 0.236433, 0.324872, 0.31487, 0.401658, 0.40511, 0.418646, 0.5017, 0.401658, 0.384043, 0.295083, 0.200174, 0.275179, 0.268042, 0.377384, 0.30533, 0.301917, 0.380708, 0.40511, 0.384043, 0.374039, 0.359901, 0.377384, 0.366687, 0.380708, 0.288399, 0.268042, 0.359901, 0.356642, 0.440853, 0.374039, 0.422041, 0.422041, 0.41194, 0.509769, 0.494003, 0.585406, 0.458154, 0.468512, 0.366687, 0.374039, 0.366687, 0.374039, 0.374039, 0.374039, 0.328603, 0.41194, 0.311707, 0.298791, 0.196879, 0.125101, 0.116183, 0.144935, 0.21291, 0.243554, 0.219301, 0.236433, 0.243554, 0.321458, 0.332115, 0.418646, 0.339168, 0.268042, 0.271506, 0.196879, 0.18812, 0.132295, 0.137348, 0.239899, 0.25031, 0.380708, 0.380708, 0.472492, 0.436924, 0.4292, 0.342579, 0.26085, 0.25406, 0.247041, 0.243554, 0.229226, 0.232838, 0.31487, 0.318242, 0.321458, 0.384043, 0.401658, 0.444081, 0.380708, 0.308712, 0.301917, 0.203355, 0.291804, 0.25406, 0.21291, 0.158265, 0.15008, 0.167087, 0.170161, 0.18812, 0.116183, 0.118441, 0.118441, 0.118441, 0.102787, 0.10481, 0.066181, 0.051831, 0.03976, 0.056825, 0.088832, 0.090864, 0.098513, 0.064632, 0.076542, 0.127496, 0.185198, 0.25031, 0.318242, 0.31487, 0.216401, 0.216401, 0.209395, 0.137348, 0.094817, 0.161087, 0.15008, 0.164327, 0.18812, 0.206376, 0.206376, 0.196879, 0.203355, 0.185198, 0.25406, 0.268042, 0.25031, 0.247041, 0.173081, 0.106997, 0.118441, 0.196879, 0.288399, 0.301917, 0.387226, 0.366687, 0.380708, 0.301917, 0.370445, 0.384043, 0.4292, 0.4292, 0.433034, 0.394753, 0.444081, 0.436924, 0.433034, 0.394753, 0.318242, 0.318242, 0.31487, 0.291804, 0.281712, 0.281712, 0.196879, 0.125101, 0.21291, 0.134866, 0.206376, 0.203355, 0.127496, 0.173081, 0.15008, 0.122885, 0.122885, 0.122885, 0.090864, 0.064632, 0.067594, 0.10481, 0.164327, 0.25406], '')</t>
  </si>
  <si>
    <t>[42, 69, 71]</t>
  </si>
  <si>
    <t xml:space="preserve">F5S3N9|F5S3N9_9ENTR Receptor OS=Enterobacter hormaechei ATCC 49162 </t>
  </si>
  <si>
    <t>([0.011106, 0.01227, 0.017138, 0.018787, 0.020522, 0.022306, 0.034884, 0.037156, 0.055536, 0.085092, 0.067594, 0.10481, 0.06312, 0.034884, 0.048328, 0.059222, 0.076542, 0.127496, 0.139895, 0.21291, 0.295083, 0.377384, 0.414856, 0.42561, 0.461924, 0.505461, 0.538167, 0.483068, 0.517562, 0.4292, 0.30533, 0.370445, 0.271506, 0.366687, 0.458154, 0.494003, 0.575842, 0.562014, 0.517562, 0.380708, 0.298791, 0.284882, 0.275179, 0.268042, 0.275179, 0.301917, 0.203355, 0.236433, 0.271506, 0.200174, 0.257454, 0.321458, 0.321458, 0.359901, 0.359901, 0.377384, 0.374039, 0.30533, 0.271506, 0.30533, 0.31487, 0.308712, 0.339168, 0.356642, 0.374039, 0.356642, 0.239899, 0.324872, 0.298791, 0.321458, 0.36309, 0.370445, 0.398279, 0.374039, 0.335645, 0.328603, 0.239899, 0.25406, 0.229226, 0.257454, 0.203355, 0.291804, 0.370445, 0.335645, 0.31487, 0.275179, 0.275179, 0.394753, 0.301917, 0.206376, 0.17593, 0.203355, 0.206376, 0.185198, 0.142424, 0.194234, 0.191378, 0.257454, 0.173081, 0.268042, 0.281712, 0.335645, 0.335645, 0.25406, 0.26085, 0.298791, 0.328603, 0.335645, 0.301917, 0.318242, 0.414856, 0.433034, 0.433034, 0.42561, 0.422041, 0.461924, 0.422041, 0.418646, 0.454136, 0.58069, 0.521092, 0.472492, 0.494003, 0.525368, 0.632174, 0.632174, 0.58069, 0.480142, 0.480142, 0.494003, 0.490133, 0.440853, 0.359901, 0.359901, 0.374039, 0.436924, 0.384043, 0.335645, 0.349426, 0.239899, 0.15284, 0.137348, 0.170161, 0.127496, 0.090864, 0.109221, 0.106997, 0.118441, 0.206376, 0.161087, 0.155435, 0.164327, 0.206376, 0.268042, 0.268042, 0.288399, 0.271506, 0.288399, 0.380708, 0.366687, 0.374039, 0.450668, 0.509769, 0.447574, 0.480142, 0.517562, 0.486429, 0.497853, 0.486429, 0.390993, 0.440853, 0.42561, 0.450668, 0.447574, 0.454136, 0.380708, 0.352862, 0.30533, 0.380708, 0.390993, 0.366687, 0.447574, 0.408655, 0.349426, 0.408655, 0.335645, 0.332115, 0.257454, 0.257454, 0.284882, 0.278302, 0.278302, 0.284882, 0.359901, 0.311707, 0.311707, 0.30533, 0.25406, 0.301917, 0.298791, 0.288399, 0.318242, 0.311707, 0.308712, 0.380708, 0.298791, 0.370445, 0.366687, 0.356642, 0.352862, 0.324872, 0.414856, 0.422041, 0.36309, 0.335645, 0.384043, 0.324872, 0.324872, 0.301917, 0.301917, 0.225814, 0.161087, 0.179055, 0.116183, 0.139895, 0.074921, 0.081712, 0.079919, 0.094817, 0.158265, 0.096677, 0.090864, 0.083462, 0.047319, 0.074921, 0.074921, 0.074921, 0.066181, 0.086953, 0.085092, 0.079919, 0.122885, 0.179055, 0.164327, 0.18812, 0.191378, 0.288399, 0.288399, 0.216401, 0.200174, 0.18812, 0.278302, 0.247041, 0.247041, 0.324872, 0.311707, 0.318242, 0.318242, 0.318242, 0.31487, 0.359901, 0.380708, 0.30533, 0.311707, 0.206376, 0.278302, 0.291804, 0.30533, 0.370445, 0.36309, 0.271506, 0.275179, 0.185198, 0.21291, 0.216401, 0.216401, 0.144935, 0.092881, 0.092881, 0.155435, 0.18812, 0.222385, 0.15008, 0.15008, 0.122885, 0.209395, 0.203355, 0.106997, 0.06312, 0.049374, 0.069024, 0.137348, 0.147574, 0.21291, 0.225814, 0.225814, 0.225814, 0.301917, 0.342579, 0.342579, 0.25031, 0.236433, 0.155435, 0.127496, 0.127496, 0.179055, 0.167087, 0.134866, 0.147574, 0.139895, 0.106997, 0.129801, 0.071867, 0.054297, 0.06184, 0.046336, 0.046336, 0.05306, 0.055536, 0.067594, 0.073402, 0.069024, 0.071867, 0.127496, 0.137348, 0.147574, 0.122885, 0.079919, 0.059222, 0.059222, 0.10481, 0.191378, 0.191378, 0.264545, 0.295083, 0.281712, 0.236433, 0.206376, 0.161087, 0.179055, 0.106997, 0.060549, 0.055536, 0.060549, 0.0704, 0.118441, 0.164327, 0.164327, 0.164327, 0.182256, 0.179055, 0.182256, 0.182256, 0.118441, 0.127496, 0.155435, 0.155435, 0.15284, 0.203355, 0.155435, 0.098513, 0.200174, 0.298791, 0.408655, 0.42561, 0.41194, 0.324872, 0.332115, 0.25406, 0.352862, 0.447574, 0.562014, 0.549308, 0.4292, 0.517562, 0.490133, 0.454136, 0.454136, 0.541878, 0.509769, 0.51388, 0.486429, 0.454136, 0.461924, 0.418646, 0.418646, 0.311707, 0.42561, 0.332115, 0.444081, 0.328603, 0.30533, 0.200174, 0.206376, 0.191378, 0.191378, 0.194234, 0.167087, 0.179055, 0.179055, 0.194234, 0.247041, 0.301917, 0.219301, 0.170161, 0.147574, 0.127496, 0.147574, 0.122885, 0.142424, 0.125101, 0.200174, 0.222385, 0.31487, 0.321458, 0.414856, 0.342579, 0.349426, 0.384043, 0.311707, 0.332115, 0.222385, 0.179055, 0.182256, 0.167087, 0.191378, 0.25031, 0.25406, 0.31487, 0.225814, 0.291804, 0.229226, 0.26085, 0.158265, 0.179055, 0.167087, 0.17593, 0.194234, 0.127496, 0.090864, 0.127496, 0.111485, 0.182256, 0.271506, 0.30533, 0.328603, 0.291804, 0.26085, 0.25031, 0.257454, 0.288399, 0.278302, 0.335645, 0.324872, 0.349426, 0.247041, 0.243554, 0.161087, 0.243554, 0.288399, 0.377384, 0.346032, 0.359901, 0.356642, 0.31487, 0.332115, 0.433034, 0.398279, 0.444081, 0.440853, 0.387226, 0.454136, 0.458154, 0.454136, 0.380708, 0.436924, 0.534167, 0.490133, 0.497853, 0.390993, 0.342579, 0.308712, 0.335645, 0.36309, 0.288399, 0.243554, 0.15008, 0.142424, 0.120615, 0.079919, 0.06312, 0.088832, 0.096677, 0.118441, 0.083462, 0.11371, 0.109221, 0.102787, 0.129801, 0.111485, 0.179055, 0.25031, 0.268042, 0.26085, 0.167087, 0.147574, 0.21291, 0.311707, 0.247041, 0.349426, 0.377384, 0.433034, 0.422041, 0.41194, 0.301917, 0.370445, 0.318242, 0.318242, 0.288399, 0.281712, 0.301917, 0.298791, 0.275179, 0.239899, 0.216401, 0.278302, 0.380708, 0.352862, 0.295083, 0.349426, 0.31487, 0.324872], '')</t>
  </si>
  <si>
    <t>[25, 26, 28, 36, 37, 38, 119, 120, 123, 124, 125, 126, 162, 165, 371, 372, 374, 378, 379, 380, 476]</t>
  </si>
  <si>
    <t xml:space="preserve">F5S3P0|F5S3P0_9ENTR CFA/I fimbrial subunit C usher protein OS=Enterobacter hormaechei ATCC 49162 </t>
  </si>
  <si>
    <t>([0.059222, 0.059222, 0.06184, 0.046336, 0.048328, 0.067594, 0.085092, 0.11371, 0.079919, 0.120615, 0.120615, 0.092881, 0.116183, 0.120615, 0.090864, 0.073402, 0.122885, 0.17593, 0.25406, 0.161087, 0.164327, 0.122885, 0.127496, 0.164327, 0.144935, 0.179055, 0.096677, 0.120615, 0.125101, 0.191378, 0.10481, 0.076542, 0.10481, 0.079919, 0.045352, 0.060549, 0.078022, 0.078022, 0.041405, 0.042364, 0.035586, 0.067594, 0.078022, 0.055536, 0.030003, 0.034884, 0.036378, 0.076542, 0.064632, 0.073402, 0.078022, 0.127496, 0.167087, 0.203355, 0.291804, 0.370445, 0.374039, 0.370445, 0.384043, 0.483068, 0.486429, 0.562014, 0.525368, 0.608892, 0.613573, 0.63748, 0.733139, 0.59014, 0.58069, 0.59014, 0.472492, 0.468512, 0.387226, 0.308712, 0.268042, 0.257454, 0.271506, 0.182256, 0.17593, 0.106997, 0.106997, 0.06312, 0.078022, 0.083462, 0.056825, 0.100716, 0.102787, 0.109221, 0.191378, 0.191378, 0.191378, 0.268042, 0.264545, 0.25406, 0.36309, 0.31487, 0.311707, 0.298791, 0.398279, 0.356642, 0.440853, 0.444081, 0.444081, 0.359901, 0.359901, 0.422041, 0.321458, 0.398279, 0.398279, 0.380708, 0.394753, 0.275179, 0.271506, 0.281712, 0.380708, 0.342579, 0.42561, 0.342579, 0.377384, 0.298791, 0.339168, 0.308712, 0.301917, 0.380708, 0.436924, 0.31487, 0.332115, 0.342579, 0.342579, 0.339168, 0.339168, 0.321458, 0.394753, 0.380708, 0.295083, 0.21291, 0.179055, 0.191378, 0.196879, 0.167087, 0.222385, 0.222385, 0.26085, 0.182256, 0.185198, 0.158265, 0.268042, 0.179055, 0.25031, 0.275179, 0.264545, 0.284882, 0.225814, 0.278302, 0.200174, 0.284882, 0.328603, 0.436924, 0.444081, 0.525368, 0.538167, 0.553315, 0.465241, 0.450668, 0.541878, 0.545602, 0.490133, 0.480142, 0.472492, 0.483068, 0.370445, 0.366687, 0.321458, 0.301917, 0.291804, 0.377384, 0.384043, 0.41194, 0.377384, 0.278302, 0.278302, 0.278302, 0.268042, 0.243554, 0.243554, 0.243554, 0.239899, 0.26085, 0.191378, 0.284882, 0.243554, 0.318242, 0.332115, 0.25406, 0.257454, 0.25031, 0.206376, 0.191378, 0.142424, 0.15284, 0.229226, 0.17593, 0.109221, 0.067594, 0.134866, 0.134866, 0.134866, 0.132295, 0.132295, 0.144935, 0.144935, 0.164327, 0.164327, 0.155435, 0.25031, 0.342579, 0.349426, 0.40511, 0.359901, 0.4292, 0.387226, 0.328603, 0.342579, 0.311707, 0.41194, 0.398279, 0.41194, 0.328603, 0.342579, 0.42561, 0.436924, 0.42561, 0.346032, 0.31487, 0.284882, 0.284882, 0.229226, 0.155435, 0.15284, 0.18812, 0.100716, 0.100716, 0.109221, 0.147574, 0.243554, 0.155435, 0.132295, 0.122885, 0.142424, 0.132295, 0.132295, 0.111485, 0.111485, 0.170161, 0.196879, 0.243554, 0.191378, 0.155435, 0.222385, 0.161087, 0.161087, 0.209395, 0.236433, 0.291804, 0.291804, 0.26085, 0.346032, 0.374039, 0.377384, 0.433034, 0.436924, 0.450668, 0.545602, 0.553315, 0.468512, 0.465241, 0.366687, 0.4292, 0.553315, 0.490133, 0.490133, 0.436924, 0.401658, 0.30533, 0.321458, 0.31487, 0.31487, 0.301917, 0.318242, 0.284882, 0.291804, 0.21291, 0.203355, 0.196879, 0.203355, 0.278302, 0.291804, 0.298791, 0.219301, 0.194234, 0.17593, 0.236433, 0.295083, 0.278302, 0.387226, 0.30533, 0.298791, 0.342579, 0.346032, 0.346032, 0.30533, 0.308712, 0.390993, 0.384043, 0.380708, 0.295083, 0.324872, 0.229226, 0.298791, 0.298791, 0.21291, 0.288399, 0.203355, 0.21291, 0.257454, 0.26085, 0.26085, 0.209395, 0.196879, 0.191378, 0.179055, 0.25031, 0.243554, 0.18812, 0.18812, 0.191378, 0.257454, 0.18812, 0.191378, 0.194234, 0.21291, 0.311707, 0.308712, 0.41194, 0.291804, 0.346032, 0.328603, 0.394753, 0.398279, 0.394753, 0.41194, 0.414856, 0.342579, 0.342579, 0.291804, 0.30533, 0.257454, 0.158265, 0.196879, 0.275179, 0.229226, 0.206376, 0.194234, 0.200174, 0.182256, 0.281712, 0.281712, 0.229226, 0.170161, 0.229226, 0.155435, 0.142424, 0.137348, 0.127496, 0.10481, 0.182256, 0.173081, 0.209395, 0.332115, 0.349426, 0.359901, 0.41194, 0.505461, 0.51388, 0.418646, 0.324872, 0.243554, 0.25406, 0.222385, 0.284882, 0.275179, 0.352862, 0.352862, 0.352862, 0.447574, 0.480142, 0.433034, 0.42561, 0.349426, 0.284882, 0.271506, 0.232838, 0.219301, 0.118441, 0.11371, 0.173081, 0.25406, 0.332115, 0.321458, 0.359901, 0.298791, 0.30533, 0.196879, 0.21291, 0.18812, 0.17593, 0.17593, 0.144935, 0.116183, 0.134866, 0.179055, 0.191378, 0.216401, 0.155435, 0.206376, 0.206376, 0.222385, 0.155435, 0.083462, 0.069024, 0.090864, 0.079919, 0.071867, 0.092881, 0.085092, 0.106997, 0.106997, 0.05306, 0.088832, 0.085092, 0.122885, 0.120615, 0.120615, 0.122885, 0.137348, 0.155435, 0.134866, 0.122885, 0.185198, 0.298791, 0.324872, 0.243554, 0.318242, 0.295083, 0.384043, 0.298791, 0.284882, 0.26085, 0.384043, 0.318242, 0.366687, 0.281712, 0.308712, 0.17593, 0.18812, 0.164327, 0.18812, 0.209395, 0.164327, 0.078022, 0.046336, 0.045352, 0.078022, 0.085092, 0.111485, 0.064632, 0.106997, 0.106997, 0.125101, 0.11371, 0.088832, 0.056825, 0.094817, 0.048328, 0.060549, 0.06312, 0.100716, 0.100716, 0.102787, 0.15008, 0.264545, 0.232838, 0.232838, 0.206376, 0.18812, 0.094817, 0.142424, 0.092881, 0.11371, 0.111485, 0.058088, 0.11371, 0.11371, 0.127496, 0.18812, 0.239899, 0.219301, 0.236433, 0.170161, 0.167087, 0.100716, 0.073402, 0.147574, 0.158265, 0.200174, 0.21291, 0.335645, 0.264545, 0.26085, 0.232838, 0.161087, 0.264545, 0.268042, 0.264545, 0.25031, 0.182256, 0.219301, 0.15008, 0.137348, 0.21291, 0.216401, 0.219301, 0.194234, 0.167087, 0.155435, 0.144935, 0.085092, 0.079919, 0.127496, 0.170161, 0.170161, 0.17593, 0.182256, 0.137348, 0.203355, 0.15284, 0.216401, 0.206376, 0.301917, 0.30533, 0.209395, 0.222385, 0.295083, 0.291804, 0.239899, 0.257454, 0.271506, 0.349426, 0.36309, 0.359901, 0.308712, 0.25406, 0.284882, 0.209395, 0.275179, 0.17593, 0.191378, 0.132295, 0.15284, 0.096677, 0.096677, 0.161087, 0.155435, 0.118441, 0.17593, 0.200174, 0.185198, 0.129801, 0.127496, 0.122885, 0.129801, 0.200174, 0.26085, 0.30533, 0.377384, 0.370445, 0.447574, 0.40511, 0.497853, 0.408655, 0.480142, 0.450668, 0.433034, 0.436924, 0.505461, 0.40511, 0.476583, 0.472492, 0.545602, 0.465241, 0.390993, 0.377384, 0.370445, 0.335645, 0.332115, 0.308712, 0.31487, 0.291804, 0.359901, 0.346032, 0.370445, 0.278302, 0.318242, 0.318242, 0.31487, 0.31487, 0.42561, 0.414856, 0.41194, 0.352862, 0.42561, 0.494003, 0.497853, 0.497853, 0.525368, 0.465241, 0.509769, 0.394753, 0.458154, 0.465241, 0.505461, 0.436924, 0.557691, 0.541878, 0.557691, 0.476583, 0.394753, 0.384043, 0.328603, 0.346032, 0.394753, 0.398279, 0.366687, 0.36309, 0.359901, 0.36309, 0.324872, 0.324872, 0.418646, 0.41194, 0.339168, 0.311707, 0.398279, 0.398279, 0.398279, 0.384043, 0.40511, 0.472492, 0.387226, 0.436924, 0.422041, 0.440853, 0.414856, 0.374039, 0.349426, 0.328603, 0.332115, 0.418646, 0.40511, 0.41194, 0.42561, 0.494003, 0.465241, 0.465241, 0.40511, 0.328603, 0.281712, 0.332115, 0.335645, 0.422041, 0.352862, 0.352862, 0.335645, 0.370445, 0.465241, 0.465241, 0.418646, 0.422041, 0.352862, 0.352862, 0.278302, 0.275179, 0.275179, 0.30533, 0.278302, 0.346032, 0.422041, 0.398279, 0.398279, 0.394753, 0.40511, 0.476583, 0.483068, 0.40511, 0.324872, 0.308712, 0.264545, 0.366687, 0.339168, 0.328603, 0.342579, 0.390993, 0.301917, 0.311707, 0.236433, 0.278302, 0.209395, 0.179055, 0.26085, 0.26085, 0.278302, 0.275179, 0.275179, 0.275179, 0.366687, 0.436924, 0.352862, 0.440853, 0.328603, 0.352862, 0.40511, 0.40511, 0.401658, 0.483068, 0.472492, 0.557691, 0.450668, 0.51388, 0.483068, 0.387226, 0.422041, 0.40511, 0.41194, 0.414856, 0.356642, 0.288399, 0.26085, 0.335645, 0.352862, 0.444081, 0.387226, 0.40511, 0.390993, 0.342579, 0.288399, 0.291804, 0.216401, 0.206376, 0.203355, 0.25406, 0.268042, 0.182256, 0.191378, 0.161087, 0.167087, 0.216401, 0.247041, 0.308712, 0.239899, 0.206376, 0.179055, 0.200174, 0.216401, 0.155435, 0.21291, 0.278302, 0.278302, 0.298791, 0.387226, 0.31487, 0.321458, 0.387226, 0.447574, 0.454136, 0.490133, 0.486429, 0.486429, 0.509769, 0.380708, 0.40511, 0.328603, 0.36309, 0.335645, 0.335645, 0.408655, 0.42561, 0.42561, 0.454136, 0.454136, 0.380708, 0.454136, 0.374039, 0.352862, 0.356642, 0.374039, 0.374039, 0.377384, 0.377384, 0.324872, 0.346032, 0.414856, 0.433034, 0.422041, 0.40511, 0.40511, 0.339168, 0.342579, 0.332115, 0.311707, 0.359901, 0.433034, 0.41194, 0.414856, 0.36309, 0.288399, 0.257454, 0.25406, 0.173081, 0.17593, 0.164327, 0.232838, 0.216401, 0.271506, 0.284882, 0.264545, 0.200174, 0.200174, 0.196879, 0.206376, 0.17593, 0.17593, 0.17593, 0.196879, 0.278302, 0.36309, 0.433034, 0.440853, 0.440853, 0.538167, 0.525368, 0.622677, 0.517562, 0.51388, 0.509769, 0.490133, 0.59014, 0.666105, 0.775545, 0.754692, 0.728858, 0.76285, 0.771762, 0.767246, 0.750527], '')</t>
  </si>
  <si>
    <t>[61, 62, 63, 64, 65, 66, 67, 68, 69, 159, 160, 161, 164, 165, 272, 273, 278, 382, 383, 594, 598, 624, 626, 630, 632, 633, 634, 735, 737, 787, 848, 849, 850, 851, 852, 853, 855, 856, 857, 858, 859, 860, 861, 862, 863]</t>
  </si>
  <si>
    <t xml:space="preserve">F5S3P1|F5S3P1_9ENTR Probable fimbrial chaperone EcpB OS=Enterobacter hormaechei ATCC 49162 </t>
  </si>
  <si>
    <t>([0.00558, 0.004835, 0.003864, 0.003478, 0.004513, 0.005799, 0.007091, 0.00777, 0.006988, 0.007555, 0.006795, 0.008156, 0.00962, 0.009187, 0.013016, 0.009728, 0.010131, 0.01204, 0.013821, 0.014075, 0.030611, 0.042364, 0.078022, 0.125101, 0.206376, 0.206376, 0.216401, 0.18812, 0.216401, 0.318242, 0.268042, 0.349426, 0.349426, 0.436924, 0.401658, 0.418646, 0.490133, 0.414856, 0.41194, 0.41194, 0.433034, 0.401658, 0.366687, 0.359901, 0.359901, 0.359901, 0.36309, 0.271506, 0.301917, 0.30533, 0.31487, 0.36309, 0.377384, 0.380708, 0.359901, 0.311707, 0.236433, 0.161087, 0.232838, 0.257454, 0.356642, 0.414856, 0.352862, 0.42561, 0.440853, 0.394753, 0.30533, 0.222385, 0.311707, 0.342579, 0.346032, 0.324872, 0.328603, 0.26085, 0.21291, 0.239899, 0.291804, 0.356642, 0.444081, 0.4292, 0.41194, 0.31487, 0.26085, 0.318242, 0.21291, 0.129801, 0.129801, 0.196879, 0.275179, 0.281712, 0.222385, 0.225814, 0.232838, 0.26085, 0.339168, 0.377384, 0.271506, 0.222385, 0.225814, 0.155435, 0.161087, 0.088832, 0.142424, 0.200174, 0.219301, 0.321458, 0.349426, 0.433034, 0.444081, 0.461924, 0.390993, 0.4292, 0.422041, 0.41194, 0.414856, 0.42561, 0.41194, 0.509769, 0.608892, 0.608892, 0.712013, 0.666105, 0.791621, 0.791621, 0.750527, 0.657645, 0.58069, 0.657645, 0.666105, 0.545602, 0.454136, 0.454136, 0.390993, 0.40511, 0.4292, 0.433034, 0.414856, 0.418646, 0.401658, 0.324872, 0.332115, 0.236433, 0.21291, 0.142424, 0.102787, 0.102787, 0.139895, 0.179055, 0.122885, 0.122885, 0.191378, 0.25031, 0.301917, 0.370445, 0.359901, 0.335645, 0.232838, 0.229226, 0.185198, 0.196879, 0.247041, 0.239899, 0.332115, 0.387226, 0.394753, 0.377384, 0.398279, 0.422041, 0.440853, 0.545602, 0.557691, 0.541878, 0.58069, 0.58069, 0.56648, 0.59917, 0.505461, 0.622677, 0.608892, 0.699094, 0.553315, 0.494003, 0.422041, 0.387226, 0.408655, 0.497853, 0.585406, 0.59014, 0.562014, 0.521092, 0.422041, 0.422041, 0.4292, 0.335645, 0.342579, 0.288399, 0.264545, 0.346032, 0.359901, 0.370445, 0.268042, 0.36309, 0.377384, 0.447574, 0.41194, 0.30533, 0.301917, 0.232838, 0.229226, 0.236433, 0.173081, 0.170161, 0.182256, 0.134866, 0.18812, 0.155435, 0.179055, 0.15008, 0.118441, 0.085092, 0.06184, 0.102787, 0.071867, 0.098513, 0.066181], '')</t>
  </si>
  <si>
    <t>[117, 118, 119, 120, 121, 122, 123, 124, 125, 126, 127, 128, 129, 169, 170, 171, 172, 173, 174, 175, 176, 177, 178, 179, 180, 186, 187, 188, 189]</t>
  </si>
  <si>
    <t xml:space="preserve">F5S3P3|F5S3P3_9ENTR 50S ribosomal protein L21 OS=Enterobacter hormaechei ATCC 49162 </t>
  </si>
  <si>
    <t>([0.00389, 0.005249, 0.005086, 0.004513, 0.004513, 0.004161, 0.003821, 0.003431, 0.003461, 0.003276, 0.002727, 0.003276, 0.003341, 0.00407, 0.004689, 0.006988, 0.007495, 0.010221, 0.008409, 0.011518, 0.01204, 0.0198, 0.0198, 0.030003, 0.051831, 0.042364, 0.071867, 0.064632, 0.111485, 0.161087, 0.155435, 0.26085, 0.26085, 0.257454, 0.275179, 0.26085, 0.257454, 0.247041, 0.196879, 0.31487, 0.222385, 0.281712, 0.275179, 0.191378, 0.094817, 0.05306, 0.043307, 0.048328, 0.100716, 0.100716, 0.10481, 0.102787, 0.069024, 0.069024, 0.044297, 0.022306, 0.022306, 0.020876, 0.020165, 0.018106, 0.011518, 0.018415, 0.017447, 0.019109, 0.032677, 0.069024, 0.116183, 0.137348, 0.073402, 0.037156, 0.03976, 0.038858, 0.078022, 0.066181, 0.066181, 0.056825, 0.098513, 0.067594, 0.078022, 0.076542, 0.076542, 0.137348, 0.139895, 0.139895, 0.134866, 0.078022, 0.036378, 0.021381, 0.021381, 0.035586, 0.0704, 0.064632, 0.060549, 0.030611, 0.06184, 0.059222, 0.102787, 0.116183, 0.17593, 0.164327, 0.139895, 0.170161, 0.18812, 0.196879, 0.200174, 0.134866, 0.161087, 0.291804, 0.40511, 0.458154, 0.384043, 0.295083, 0.308712, 0.324872, 0.335645, 0.335645, 0.229226, 0.137348, 0.073402, 0.040537, 0.03976, 0.048328, 0.040537, 0.032677, 0.035586, 0.034884, 0.042364, 0.034068, 0.0198, 0.011342, 0.013613, 0.020522, 0.020165, 0.013821, 0.009096, 0.015078, 0.010221, 0.014075, 0.0198, 0.023087, 0.024826, 0.020522, 0.014315, 0.023534, 0.024393, 0.021816, 0.017447, 0.016528, 0.023087, 0.030611, 0.046336, 0.035586, 0.025316, 0.038858, 0.05306, 0.096677], '')</t>
  </si>
  <si>
    <t xml:space="preserve">F5S3P4|F5S3P4_9ENTR Transcriptional regulatory protein OS=Enterobacter hormaechei ATCC 49162 </t>
  </si>
  <si>
    <t>([0.007091, 0.011106, 0.009977, 0.014783, 0.021816, 0.030003, 0.031287, 0.022306, 0.023087, 0.017797, 0.024393, 0.030611, 0.035586, 0.0704, 0.132295, 0.209395, 0.203355, 0.206376, 0.200174, 0.161087, 0.239899, 0.342579, 0.339168, 0.377384, 0.370445, 0.366687, 0.288399, 0.243554, 0.247041, 0.301917, 0.311707, 0.219301, 0.147574, 0.144935, 0.139895, 0.127496, 0.127496, 0.132295, 0.137348, 0.144935, 0.222385, 0.229226, 0.225814, 0.139895, 0.102787, 0.102787, 0.098513, 0.106997, 0.090864, 0.167087, 0.155435, 0.225814, 0.30533, 0.278302, 0.26085, 0.247041, 0.243554, 0.239899, 0.170161, 0.243554, 0.155435, 0.164327, 0.106997, 0.085092, 0.092881, 0.15008, 0.167087, 0.100716, 0.147574, 0.239899, 0.194234, 0.100716, 0.100716, 0.10481, 0.122885, 0.122885, 0.081712, 0.086953, 0.106997, 0.096677, 0.058088, 0.056825, 0.051831, 0.081712, 0.055536, 0.085092, 0.085092, 0.074921, 0.132295, 0.064632, 0.064632, 0.045352, 0.076542, 0.06184, 0.060549, 0.059222, 0.066181, 0.102787, 0.100716, 0.085092, 0.096677, 0.158265, 0.275179, 0.308712, 0.239899, 0.268042, 0.264545, 0.271506, 0.301917, 0.301917, 0.436924, 0.444081, 0.538167, 0.541878, 0.541878, 0.557691, 0.642678, 0.480142, 0.444081, 0.444081, 0.374039, 0.408655, 0.408655, 0.377384, 0.346032, 0.418646, 0.450668, 0.458154, 0.483068, 0.483068, 0.486429, 0.476583, 0.380708, 0.301917, 0.328603, 0.275179, 0.26085, 0.295083, 0.321458, 0.232838, 0.15008, 0.203355, 0.15284, 0.088832, 0.088832, 0.051831, 0.028695, 0.020876, 0.013016, 0.011518, 0.008075, 0.006039, 0.005932, 0.007645, 0.009187, 0.007315, 0.007315, 0.005623, 0.004358, 0.005623, 0.008409, 0.01204, 0.012727, 0.0198, 0.020522, 0.017138, 0.030003, 0.050641, 0.050641, 0.088832, 0.090864, 0.129801, 0.209395, 0.179055, 0.179055, 0.137348, 0.122885, 0.18812, 0.275179, 0.291804, 0.298791, 0.298791, 0.191378, 0.185198, 0.134866, 0.137348, 0.102787, 0.054297, 0.059222, 0.100716, 0.109221, 0.083462, 0.049374, 0.050641, 0.076542, 0.078022, 0.137348, 0.209395, 0.139895, 0.0704, 0.116183, 0.111485, 0.0704, 0.125101, 0.137348, 0.137348, 0.137348, 0.179055, 0.257454, 0.257454, 0.25406, 0.155435, 0.196879, 0.179055, 0.179055, 0.15284, 0.155435, 0.100716, 0.079919, 0.134866, 0.203355, 0.122885, 0.073402, 0.106997, 0.111485, 0.046336, 0.069024, 0.116183, 0.134866, 0.142424, 0.076542, 0.085092, 0.15284, 0.090864, 0.081712, 0.043307, 0.034884, 0.019109, 0.015078, 0.011669, 0.011669, 0.014315, 0.023534, 0.038042, 0.022667, 0.023087, 0.051831, 0.031287, 0.031287, 0.034884, 0.018106, 0.019401, 0.017447, 0.010926, 0.017447, 0.034884, 0.035586, 0.045352, 0.078022, 0.147574, 0.200174, 0.170161, 0.139895, 0.109221, 0.088832, 0.144935, 0.106997, 0.071867, 0.120615, 0.086953], '')</t>
  </si>
  <si>
    <t>[112, 113, 114, 115, 116]</t>
  </si>
  <si>
    <t xml:space="preserve">F5S3P5|F5S3P5_9ENTR Fimbrial-type adhesion domain-containing protein OS=Enterobacter hormaechei ATCC 49162 </t>
  </si>
  <si>
    <t>([0.021381, 0.017797, 0.024826, 0.018106, 0.014075, 0.015078, 0.016021, 0.016528, 0.013437, 0.014075, 0.017447, 0.021381, 0.017797, 0.025316, 0.030003, 0.030611, 0.046336, 0.051831, 0.056825, 0.092881, 0.094817, 0.092881, 0.127496, 0.083462, 0.083462, 0.137348, 0.092881, 0.118441, 0.142424, 0.179055, 0.142424, 0.147574, 0.158265, 0.164327, 0.200174, 0.182256, 0.216401, 0.173081, 0.17593, 0.164327, 0.167087, 0.194234, 0.194234, 0.167087, 0.25031, 0.229226, 0.222385, 0.271506, 0.232838, 0.167087, 0.194234, 0.308712, 0.225814, 0.21291, 0.161087, 0.15284, 0.229226, 0.196879, 0.278302, 0.268042, 0.271506, 0.219301, 0.219301, 0.158265, 0.125101, 0.118441, 0.191378, 0.200174, 0.25031, 0.275179, 0.349426, 0.271506, 0.203355, 0.209395, 0.21291, 0.17593, 0.17593, 0.164327, 0.132295, 0.134866, 0.158265, 0.132295, 0.147574, 0.147574, 0.21291, 0.295083, 0.288399, 0.298791, 0.318242, 0.25031, 0.247041, 0.196879, 0.194234, 0.139895, 0.200174, 0.194234, 0.257454, 0.275179, 0.288399, 0.281712, 0.275179, 0.243554, 0.291804, 0.321458, 0.318242, 0.236433, 0.173081, 0.134866, 0.139895, 0.125101, 0.185198, 0.144935, 0.203355, 0.31487, 0.42561, 0.444081, 0.414856, 0.447574, 0.380708, 0.335645, 0.4292, 0.447574, 0.390993, 0.374039, 0.281712, 0.257454, 0.271506, 0.291804, 0.370445, 0.390993, 0.374039, 0.374039, 0.422041, 0.41194, 0.414856, 0.324872, 0.31487, 0.278302, 0.295083, 0.356642, 0.359901, 0.271506, 0.264545, 0.318242, 0.332115, 0.349426, 0.342579, 0.408655, 0.461924, 0.398279, 0.366687, 0.339168, 0.374039, 0.387226, 0.384043, 0.380708, 0.461924, 0.390993, 0.461924, 0.380708, 0.380708, 0.359901, 0.36309, 0.284882, 0.209395, 0.191378, 0.271506, 0.321458, 0.291804, 0.257454, 0.257454, 0.222385, 0.257454, 0.179055, 0.167087, 0.196879, 0.122885, 0.120615, 0.170161, 0.182256, 0.196879, 0.18812, 0.170161, 0.239899, 0.236433, 0.30533, 0.243554, 0.179055, 0.144935, 0.15008, 0.15284, 0.161087, 0.170161, 0.137348, 0.164327, 0.134866, 0.074921, 0.109221], '')</t>
  </si>
  <si>
    <t xml:space="preserve">F5S3P6|F5S3P6_9ENTR Pilus assembly chaperone OS=Enterobacter hormaechei ATCC 49162 </t>
  </si>
  <si>
    <t>([0.017797, 0.012491, 0.018415, 0.029376, 0.044297, 0.06312, 0.083462, 0.051831, 0.055536, 0.078022, 0.054297, 0.045352, 0.025762, 0.028107, 0.034068, 0.06312, 0.10481, 0.116183, 0.085092, 0.048328, 0.100716, 0.173081, 0.271506, 0.288399, 0.278302, 0.291804, 0.219301, 0.139895, 0.164327, 0.200174, 0.120615, 0.164327, 0.236433, 0.335645, 0.321458, 0.332115, 0.295083, 0.324872, 0.36309, 0.36309, 0.380708, 0.359901, 0.342579, 0.229226, 0.134866, 0.142424, 0.139895, 0.200174, 0.30533, 0.275179, 0.278302, 0.359901, 0.401658, 0.418646, 0.42561, 0.433034, 0.387226, 0.433034, 0.335645, 0.394753, 0.370445, 0.356642, 0.264545, 0.264545, 0.390993, 0.529623, 0.444081, 0.332115, 0.332115, 0.25031, 0.359901, 0.359901, 0.366687, 0.377384, 0.342579, 0.339168, 0.346032, 0.291804, 0.281712, 0.25406, 0.219301, 0.324872, 0.324872, 0.440853, 0.440853, 0.40511, 0.288399, 0.387226, 0.454136, 0.468512, 0.549308, 0.553315, 0.534167, 0.454136, 0.332115, 0.229226, 0.15008, 0.15284, 0.167087, 0.109221, 0.18812, 0.120615, 0.142424, 0.247041, 0.216401, 0.247041, 0.264545, 0.36309, 0.25406, 0.295083, 0.295083, 0.301917, 0.301917, 0.308712, 0.308712, 0.42561, 0.450668, 0.509769, 0.401658, 0.465241, 0.549308, 0.541878, 0.541878, 0.5017, 0.387226, 0.288399, 0.17593, 0.167087, 0.182256, 0.232838, 0.196879, 0.122885, 0.116183, 0.106997, 0.106997, 0.098513, 0.098513, 0.161087, 0.161087, 0.179055, 0.158265, 0.158265, 0.100716, 0.164327, 0.111485, 0.144935, 0.209395, 0.30533, 0.301917, 0.278302, 0.311707, 0.232838, 0.318242, 0.232838, 0.232838, 0.247041, 0.342579, 0.328603, 0.349426, 0.271506, 0.342579, 0.278302, 0.284882, 0.298791, 0.268042, 0.359901, 0.298791, 0.321458, 0.236433, 0.236433, 0.225814, 0.219301, 0.324872, 0.239899, 0.25031, 0.257454, 0.25406, 0.232838, 0.268042, 0.203355, 0.247041, 0.232838, 0.356642, 0.247041, 0.311707, 0.349426, 0.25406, 0.342579, 0.278302, 0.324872, 0.324872, 0.321458, 0.339168, 0.339168, 0.346032, 0.422041, 0.422041, 0.40511, 0.418646, 0.387226, 0.31487, 0.390993, 0.321458, 0.257454, 0.284882, 0.222385, 0.216401, 0.301917, 0.219301, 0.284882, 0.284882, 0.196879, 0.196879, 0.182256, 0.191378, 0.257454, 0.15284, 0.147574, 0.144935, 0.144935, 0.122885, 0.185198, 0.147574, 0.194234, 0.194234, 0.271506, 0.328603, 0.288399, 0.239899, 0.346032], '')</t>
  </si>
  <si>
    <t>[65, 90, 91, 92, 117, 120, 121, 122, 123]</t>
  </si>
  <si>
    <t xml:space="preserve">F5S3P7|F5S3P7_9ENTR Outer membrane usher protein LpfC OS=Enterobacter hormaechei ATCC 49162 </t>
  </si>
  <si>
    <t>([0.090864, 0.094817, 0.069024, 0.046336, 0.069024, 0.047319, 0.035586, 0.026338, 0.035586, 0.048328, 0.060549, 0.076542, 0.076542, 0.081712, 0.056825, 0.051831, 0.025316, 0.026338, 0.055536, 0.086953, 0.088832, 0.088832, 0.088832, 0.129801, 0.164327, 0.158265, 0.229226, 0.321458, 0.398279, 0.41194, 0.328603, 0.332115, 0.335645, 0.229226, 0.257454, 0.335645, 0.349426, 0.468512, 0.387226, 0.318242, 0.352862, 0.40511, 0.483068, 0.509769, 0.521092, 0.58069, 0.538167, 0.553315, 0.440853, 0.346032, 0.271506, 0.359901, 0.359901, 0.356642, 0.36309, 0.36309, 0.346032, 0.332115, 0.225814, 0.295083, 0.271506, 0.161087, 0.116183, 0.116183, 0.129801, 0.129801, 0.118441, 0.155435, 0.15284, 0.155435, 0.239899, 0.225814, 0.191378, 0.118441, 0.118441, 0.203355, 0.182256, 0.191378, 0.18812, 0.200174, 0.196879, 0.17593, 0.264545, 0.359901, 0.328603, 0.308712, 0.239899, 0.271506, 0.229226, 0.25031, 0.30533, 0.222385, 0.275179, 0.301917, 0.394753, 0.408655, 0.339168, 0.377384, 0.288399, 0.291804, 0.380708, 0.30533, 0.332115, 0.332115, 0.332115, 0.366687, 0.387226, 0.394753, 0.356642, 0.387226, 0.366687, 0.401658, 0.480142, 0.51388, 0.433034, 0.4292, 0.342579, 0.377384, 0.291804, 0.374039, 0.318242, 0.339168, 0.4292, 0.461924, 0.42561, 0.366687, 0.288399, 0.268042, 0.324872, 0.346032, 0.359901, 0.349426, 0.257454, 0.185198, 0.161087, 0.264545, 0.278302, 0.25406, 0.185198, 0.268042, 0.281712, 0.339168, 0.222385, 0.247041, 0.243554, 0.191378, 0.203355, 0.200174, 0.196879, 0.118441, 0.116183, 0.106997, 0.106997, 0.102787, 0.098513, 0.122885, 0.102787, 0.096677, 0.164327, 0.25031, 0.239899, 0.225814, 0.200174, 0.281712, 0.26085, 0.288399, 0.380708, 0.433034, 0.534167, 0.42561, 0.436924, 0.398279, 0.398279, 0.31487, 0.422041, 0.509769, 0.497853, 0.465241, 0.480142, 0.40511, 0.30533, 0.30533, 0.206376, 0.243554, 0.15008, 0.142424, 0.15008, 0.137348, 0.127496, 0.102787, 0.109221, 0.17593, 0.194234, 0.191378, 0.239899, 0.225814, 0.232838, 0.247041, 0.268042, 0.268042, 0.25031, 0.36309, 0.374039, 0.486429, 0.480142, 0.59917, 0.494003, 0.398279, 0.401658, 0.40511, 0.465241, 0.483068, 0.458154, 0.454136, 0.377384, 0.401658, 0.401658, 0.41194, 0.318242, 0.324872, 0.236433, 0.332115, 0.335645, 0.219301, 0.134866, 0.083462, 0.100716, 0.164327, 0.25031, 0.17593, 0.102787, 0.090864, 0.139895, 0.102787, 0.106997, 0.118441, 0.120615, 0.125101, 0.081712, 0.125101, 0.078022, 0.106997, 0.102787, 0.102787, 0.147574, 0.219301, 0.264545, 0.232838, 0.264545, 0.264545, 0.339168, 0.454136, 0.450668, 0.458154, 0.433034, 0.4292, 0.534167, 0.465241, 0.380708, 0.447574, 0.454136, 0.468512, 0.468512, 0.476583, 0.468512, 0.525368, 0.494003, 0.450668, 0.380708, 0.346032, 0.271506, 0.191378, 0.18812, 0.191378, 0.191378, 0.30533, 0.243554, 0.137348, 0.118441, 0.191378, 0.200174, 0.209395, 0.209395, 0.271506, 0.301917, 0.295083, 0.291804, 0.21291, 0.298791, 0.284882, 0.298791, 0.359901, 0.356642, 0.356642, 0.374039, 0.380708, 0.366687, 0.4292, 0.483068, 0.585406, 0.59508, 0.480142, 0.384043, 0.380708, 0.281712, 0.185198, 0.191378, 0.200174, 0.271506, 0.281712, 0.359901, 0.342579, 0.356642, 0.454136, 0.444081, 0.301917, 0.301917, 0.236433, 0.271506, 0.196879, 0.196879, 0.155435, 0.167087, 0.271506, 0.339168, 0.366687, 0.356642, 0.346032, 0.346032, 0.377384, 0.298791, 0.295083, 0.30533, 0.209395, 0.200174, 0.147574, 0.182256, 0.15008, 0.209395, 0.17593, 0.21291, 0.219301, 0.257454, 0.339168, 0.308712, 0.229226, 0.284882, 0.324872, 0.349426, 0.36309, 0.328603, 0.284882, 0.243554, 0.243554, 0.295083, 0.298791, 0.284882, 0.352862, 0.301917, 0.301917, 0.196879, 0.275179, 0.284882, 0.200174, 0.120615, 0.120615, 0.182256, 0.109221, 0.132295, 0.118441, 0.098513, 0.073402, 0.086953, 0.111485, 0.116183, 0.15008, 0.092881, 0.155435, 0.125101, 0.191378, 0.129801, 0.167087, 0.155435, 0.144935, 0.21291, 0.191378, 0.203355, 0.137348, 0.236433, 0.139895, 0.139895, 0.116183, 0.129801, 0.191378, 0.109221, 0.106997, 0.066181, 0.111485, 0.10481, 0.10481, 0.100716, 0.15284, 0.209395, 0.142424, 0.147574, 0.155435, 0.257454, 0.243554, 0.318242, 0.278302, 0.387226, 0.394753, 0.422041, 0.398279, 0.408655, 0.458154, 0.440853, 0.414856, 0.408655, 0.40511, 0.328603, 0.257454, 0.264545, 0.26085, 0.339168, 0.298791, 0.288399, 0.298791, 0.191378, 0.196879, 0.137348, 0.118441, 0.092881, 0.058088, 0.100716, 0.058088, 0.083462, 0.085092, 0.137348, 0.139895, 0.090864, 0.106997, 0.158265, 0.083462, 0.079919, 0.083462, 0.083462, 0.051831, 0.028695, 0.054297, 0.056825, 0.100716, 0.120615, 0.092881, 0.15284, 0.15284, 0.158265, 0.164327, 0.139895, 0.15008, 0.098513, 0.161087, 0.243554, 0.17593, 0.295083, 0.308712, 0.301917, 0.222385, 0.298791, 0.321458, 0.298791, 0.324872, 0.31487, 0.271506, 0.339168, 0.25406, 0.243554, 0.318242, 0.203355, 0.243554, 0.203355, 0.206376, 0.200174, 0.167087, 0.21291, 0.206376, 0.225814, 0.219301, 0.342579, 0.342579, 0.291804, 0.321458, 0.216401, 0.222385, 0.200174, 0.219301, 0.30533, 0.31487, 0.243554, 0.288399, 0.295083, 0.339168, 0.291804, 0.291804, 0.318242, 0.295083, 0.185198, 0.118441, 0.118441, 0.109221, 0.109221, 0.203355, 0.203355, 0.284882, 0.196879, 0.161087, 0.161087, 0.147574, 0.155435, 0.229226, 0.301917, 0.288399, 0.278302, 0.418646, 0.339168, 0.352862, 0.36309, 0.468512, 0.444081, 0.444081, 0.458154, 0.42561, 0.339168, 0.335645, 0.328603, 0.374039, 0.486429, 0.394753, 0.401658, 0.318242, 0.298791, 0.271506, 0.26085, 0.26085, 0.194234, 0.271506, 0.271506, 0.311707, 0.324872, 0.398279, 0.418646, 0.422041, 0.468512, 0.557691, 0.562014, 0.480142, 0.4292, 0.366687, 0.436924, 0.36309, 0.4292, 0.36309, 0.422041, 0.328603, 0.321458, 0.30533, 0.206376, 0.203355, 0.216401, 0.219301, 0.196879, 0.10481, 0.059222, 0.054297, 0.051831, 0.048328, 0.049374, 0.079919, 0.10481, 0.10481, 0.164327, 0.164327, 0.232838, 0.139895, 0.247041, 0.264545, 0.324872, 0.440853, 0.352862, 0.332115, 0.284882, 0.30533, 0.41194, 0.505461, 0.472492, 0.408655, 0.387226, 0.454136, 0.465241, 0.494003, 0.4292, 0.414856, 0.342579, 0.339168, 0.349426, 0.324872, 0.311707, 0.31487, 0.31487, 0.36309, 0.374039, 0.408655, 0.41194, 0.41194, 0.41194, 0.41194, 0.450668, 0.476583, 0.4292, 0.4292, 0.398279, 0.440853, 0.366687, 0.450668, 0.444081, 0.529623, 0.4292, 0.401658, 0.408655, 0.328603, 0.356642, 0.349426, 0.346032, 0.271506, 0.271506, 0.281712, 0.30533, 0.328603, 0.346032, 0.31487, 0.308712, 0.349426, 0.384043, 0.458154, 0.384043, 0.384043, 0.370445, 0.476583, 0.505461, 0.494003, 0.494003, 0.440853, 0.41194, 0.332115, 0.444081, 0.346032, 0.328603, 0.281712, 0.219301, 0.182256, 0.25406, 0.26085, 0.268042, 0.268042, 0.268042, 0.339168, 0.346032, 0.308712, 0.311707, 0.236433, 0.194234, 0.275179, 0.298791, 0.359901, 0.440853, 0.380708, 0.505461, 0.494003, 0.480142, 0.51388, 0.486429, 0.505461, 0.490133, 0.480142, 0.5017, 0.5017, 0.41194, 0.366687, 0.41194, 0.418646, 0.505461, 0.58069, 0.562014, 0.534167, 0.465241, 0.398279, 0.374039, 0.384043, 0.30533, 0.346032, 0.390993, 0.472492, 0.377384, 0.384043, 0.366687, 0.359901, 0.332115, 0.335645, 0.384043, 0.30533, 0.301917, 0.308712, 0.298791, 0.318242, 0.387226, 0.41194, 0.454136, 0.51388, 0.447574, 0.557691, 0.525368, 0.436924, 0.40511, 0.5017, 0.458154, 0.433034, 0.433034, 0.40511, 0.454136, 0.480142, 0.465241, 0.476583, 0.461924, 0.42561, 0.352862, 0.339168, 0.257454, 0.209395, 0.21291, 0.15284, 0.15008, 0.203355, 0.295083, 0.291804, 0.281712, 0.332115, 0.359901, 0.26085, 0.26085, 0.216401, 0.194234, 0.247041, 0.236433, 0.239899, 0.239899, 0.308712, 0.308712, 0.387226, 0.497853, 0.422041, 0.562014, 0.436924, 0.4292, 0.422041, 0.444081, 0.387226, 0.301917, 0.318242, 0.42561, 0.486429, 0.570702, 0.56648, 0.604312, 0.525368, 0.521092, 0.458154, 0.387226, 0.384043, 0.401658, 0.346032, 0.414856, 0.332115, 0.356642, 0.275179, 0.191378, 0.179055, 0.200174, 0.288399, 0.284882, 0.291804, 0.31487, 0.31487, 0.288399, 0.216401, 0.284882, 0.225814, 0.31487, 0.275179, 0.278302, 0.268042, 0.295083, 0.295083, 0.268042, 0.352862, 0.356642, 0.433034, 0.401658, 0.458154, 0.414856, 0.31487, 0.288399, 0.191378, 0.196879, 0.222385, 0.321458, 0.308712, 0.366687, 0.301917, 0.31487, 0.31487, 0.295083, 0.271506, 0.243554, 0.31487, 0.268042, 0.342579, 0.318242, 0.328603, 0.243554, 0.247041], '')</t>
  </si>
  <si>
    <t>[43, 44, 45, 46, 47, 113, 168, 175, 205, 256, 265, 299, 300, 553, 554, 593, 625, 648, 676, 679, 681, 684, 685, 690, 691, 692, 693, 717, 719, 720, 723, 760, 770, 771, 772, 773, 774]</t>
  </si>
  <si>
    <t xml:space="preserve">F5S3P8|F5S3P8_9ENTR Fimbrial-type adhesion domain-containing protein OS=Enterobacter hormaechei ATCC 49162 </t>
  </si>
  <si>
    <t>([0.006533, 0.008624, 0.007555, 0.009483, 0.013016, 0.013613, 0.017447, 0.013613, 0.014783, 0.019109, 0.015694, 0.018787, 0.029376, 0.026338, 0.025762, 0.031287, 0.036378, 0.03976, 0.064632, 0.100716, 0.17593, 0.118441, 0.122885, 0.122885, 0.134866, 0.088832, 0.106997, 0.118441, 0.179055, 0.147574, 0.139895, 0.239899, 0.216401, 0.216401, 0.25406, 0.26085, 0.232838, 0.284882, 0.374039, 0.366687, 0.26085, 0.232838, 0.308712, 0.321458, 0.311707, 0.295083, 0.366687, 0.370445, 0.25406, 0.271506, 0.268042, 0.275179, 0.247041, 0.281712, 0.291804, 0.25406, 0.281712, 0.275179, 0.268042, 0.179055, 0.185198, 0.318242, 0.236433, 0.161087, 0.144935, 0.219301, 0.239899, 0.229226, 0.229226, 0.243554, 0.200174, 0.275179, 0.191378, 0.125101, 0.125101, 0.060549, 0.060549, 0.054297, 0.11371, 0.11371, 0.111485, 0.086953, 0.048328, 0.085092, 0.111485, 0.134866, 0.081712, 0.076542, 0.086953, 0.10481, 0.203355, 0.200174, 0.209395, 0.284882, 0.370445, 0.284882, 0.387226, 0.36309, 0.342579, 0.332115, 0.332115, 0.418646, 0.465241, 0.494003, 0.480142, 0.549308, 0.433034, 0.538167, 0.538167, 0.557691, 0.41194, 0.384043, 0.359901, 0.356642, 0.257454, 0.257454, 0.26085, 0.21291, 0.257454, 0.278302, 0.271506, 0.281712, 0.288399, 0.291804, 0.243554, 0.25406, 0.229226, 0.324872, 0.31487, 0.284882, 0.268042, 0.332115, 0.321458, 0.398279, 0.328603, 0.359901, 0.257454, 0.278302, 0.328603, 0.328603, 0.278302, 0.278302, 0.278302, 0.196879, 0.191378, 0.18812, 0.125101, 0.139895, 0.079919, 0.047319, 0.035586, 0.019109, 0.028695, 0.018415, 0.018415, 0.027463, 0.030003, 0.034068, 0.048328, 0.028695, 0.022306, 0.030611, 0.018106, 0.01204, 0.010672, 0.010672, 0.016021, 0.013613, 0.01204, 0.011342, 0.020165, 0.018415, 0.034884, 0.031287, 0.056825, 0.056825, 0.041405, 0.031287, 0.054297, 0.060549, 0.125101, 0.122885, 0.069024, 0.074921, 0.118441, 0.127496, 0.111485, 0.134866, 0.225814, 0.155435, 0.247041, 0.216401, 0.239899, 0.222385, 0.125101, 0.129801, 0.127496, 0.132295, 0.225814, 0.15008, 0.144935, 0.081712, 0.083462, 0.083462, 0.164327, 0.170161, 0.17593, 0.203355, 0.106997, 0.132295, 0.209395, 0.134866, 0.129801, 0.158265, 0.158265, 0.25031, 0.25031, 0.271506, 0.301917, 0.216401, 0.301917, 0.328603, 0.281712, 0.30533, 0.301917, 0.278302, 0.229226, 0.308712, 0.239899, 0.339168, 0.31487, 0.236433, 0.321458, 0.26085, 0.30533, 0.308712, 0.324872, 0.308712, 0.291804, 0.298791, 0.349426, 0.25406, 0.247041, 0.31487, 0.21291, 0.21291, 0.196879, 0.236433, 0.243554, 0.324872, 0.229226, 0.147574, 0.200174, 0.203355, 0.288399, 0.271506, 0.264545, 0.191378, 0.129801, 0.071867, 0.074921, 0.090864, 0.147574, 0.127496, 0.155435, 0.225814, 0.281712, 0.298791, 0.30533, 0.239899, 0.229226, 0.232838, 0.328603, 0.257454, 0.173081, 0.158265, 0.170161, 0.191378, 0.219301, 0.328603, 0.4292, 0.414856, 0.454136, 0.394753, 0.401658, 0.301917, 0.328603, 0.366687, 0.346032, 0.349426, 0.414856, 0.4292, 0.521092, 0.509769, 0.622677, 0.699094, 0.707965, 0.642678, 0.509769, 0.433034, 0.398279, 0.321458, 0.288399, 0.225814, 0.288399, 0.25406, 0.328603, 0.257454, 0.271506, 0.298791, 0.301917, 0.194234, 0.18812, 0.120615, 0.142424, 0.106997, 0.106997, 0.086953, 0.06312, 0.06184, 0.069024, 0.047319, 0.038042, 0.037156, 0.056825, 0.060549, 0.079919, 0.066181, 0.10481, 0.100716, 0.086953, 0.081712, 0.092881, 0.098513, 0.155435, 0.127496, 0.129801, 0.155435, 0.118441, 0.200174, 0.200174, 0.203355, 0.179055, 0.30533, 0.318242, 0.26085, 0.216401, 0.17593, 0.216401, 0.191378, 0.142424, 0.109221, 0.081712, 0.144935], '')</t>
  </si>
  <si>
    <t>[105, 107, 108, 109, 292, 293, 294, 295, 296, 297, 298]</t>
  </si>
  <si>
    <t xml:space="preserve">F5S3P9|F5S3P9_9ENTR LuxR family DNA-binding response regulator OS=Enterobacter hormaechei ATCC 49162 </t>
  </si>
  <si>
    <t>([0.161087, 0.098513, 0.036378, 0.022667, 0.031287, 0.019109, 0.029376, 0.019401, 0.01204, 0.015344, 0.021816, 0.016257, 0.009483, 0.006039, 0.005872, 0.005011, 0.003864, 0.005249, 0.006795, 0.005223, 0.004976, 0.006245, 0.008156, 0.009294, 0.009865, 0.007259, 0.011106, 0.007315, 0.01078, 0.021381, 0.014315, 0.014075, 0.023534, 0.045352, 0.109221, 0.11371, 0.116183, 0.116183, 0.094817, 0.074921, 0.083462, 0.120615, 0.10481, 0.111485, 0.196879, 0.200174, 0.298791, 0.209395, 0.194234, 0.098513, 0.098513, 0.161087, 0.076542, 0.085092, 0.046336, 0.023963, 0.014586, 0.018787, 0.031287, 0.038858, 0.051831, 0.038858, 0.046336, 0.036378, 0.034884, 0.020522, 0.030611, 0.028695, 0.044297, 0.043307, 0.098513, 0.092881, 0.048328, 0.071867, 0.066181, 0.120615, 0.194234, 0.284882, 0.196879, 0.194234, 0.194234, 0.125101, 0.147574, 0.090864, 0.073402, 0.081712, 0.134866, 0.081712, 0.100716, 0.059222, 0.125101, 0.0704, 0.041405, 0.073402, 0.106997, 0.069024, 0.037156, 0.038858, 0.030611, 0.048328, 0.023963, 0.025762, 0.023087, 0.041405, 0.03976, 0.060549, 0.05306, 0.050641, 0.090864, 0.081712, 0.085092, 0.086953, 0.15284, 0.158265, 0.158265, 0.158265, 0.232838, 0.239899, 0.26085, 0.271506, 0.194234, 0.232838, 0.194234, 0.25406, 0.25406, 0.349426, 0.359901, 0.352862, 0.377384, 0.370445, 0.295083, 0.377384, 0.370445, 0.247041, 0.25031, 0.25031, 0.25031, 0.179055, 0.225814, 0.196879, 0.219301, 0.298791, 0.374039, 0.40511, 0.40511, 0.398279, 0.390993, 0.301917, 0.222385, 0.191378, 0.173081, 0.229226, 0.243554, 0.139895, 0.247041, 0.264545, 0.191378, 0.200174, 0.191378, 0.147574, 0.106997, 0.11371, 0.11371, 0.060549, 0.060549, 0.073402, 0.078022, 0.083462, 0.083462, 0.11371, 0.118441, 0.142424, 0.142424, 0.147574, 0.25406, 0.247041, 0.243554, 0.318242, 0.31487, 0.301917, 0.359901, 0.4292, 0.42561, 0.42561, 0.553315, 0.575842, 0.538167, 0.5017, 0.494003, 0.604312, 0.538167, 0.553315, 0.458154, 0.458154, 0.454136, 0.465241, 0.465241, 0.545602, 0.465241, 0.377384, 0.472492, 0.41194, 0.346032, 0.349426, 0.356642, 0.288399, 0.278302, 0.30533, 0.30533, 0.311707, 0.31487, 0.377384, 0.339168, 0.40511, 0.384043, 0.342579, 0.298791, 0.268042, 0.216401, 0.298791, 0.40511], '')</t>
  </si>
  <si>
    <t>[184, 185, 186, 187, 189, 190, 191, 197]</t>
  </si>
  <si>
    <t xml:space="preserve">F5S3Q0|F5S3Q0_9ENTR LuxR family two component transcriptional regulator OS=Enterobacter hormaechei ATCC 49162 </t>
  </si>
  <si>
    <t>([0.203355, 0.118441, 0.161087, 0.194234, 0.139895, 0.18812, 0.106997, 0.132295, 0.122885, 0.086953, 0.10481, 0.074921, 0.074921, 0.069024, 0.038858, 0.03976, 0.038042, 0.069024, 0.076542, 0.137348, 0.167087, 0.243554, 0.324872, 0.321458, 0.332115, 0.335645, 0.239899, 0.243554, 0.247041, 0.284882, 0.264545, 0.268042, 0.36309, 0.271506, 0.288399, 0.398279, 0.311707, 0.284882, 0.243554, 0.222385, 0.209395, 0.21291, 0.225814, 0.137348, 0.142424, 0.083462, 0.078022, 0.078022, 0.088832, 0.090864, 0.109221, 0.125101, 0.132295, 0.132295, 0.206376, 0.196879, 0.10481, 0.173081, 0.142424, 0.17593, 0.179055, 0.17593, 0.173081, 0.15284, 0.17593, 0.109221, 0.106997, 0.10481, 0.164327, 0.25031, 0.243554, 0.219301, 0.275179, 0.264545, 0.229226, 0.222385, 0.144935, 0.161087, 0.098513, 0.086953, 0.085092, 0.048328, 0.044297, 0.034884, 0.032677, 0.032017, 0.031287, 0.05306, 0.045352, 0.046336, 0.045352, 0.030003, 0.029376, 0.035586, 0.023534, 0.017447, 0.017138, 0.027463, 0.048328, 0.054297, 0.090864, 0.05306, 0.088832, 0.092881, 0.066181, 0.067594, 0.094817, 0.092881, 0.046336, 0.096677, 0.058088, 0.032677, 0.038858, 0.037156, 0.03976, 0.06184, 0.122885, 0.129801, 0.139895, 0.132295, 0.185198, 0.194234, 0.191378, 0.206376, 0.139895, 0.21291, 0.173081, 0.206376, 0.291804, 0.408655, 0.308712, 0.401658, 0.490133, 0.56648, 0.529623, 0.529623, 0.4292, 0.398279, 0.387226, 0.384043, 0.394753, 0.36309, 0.352862, 0.374039, 0.275179, 0.352862, 0.349426, 0.308712, 0.301917, 0.216401, 0.222385, 0.225814, 0.222385, 0.222385, 0.203355, 0.239899, 0.15284, 0.200174, 0.209395, 0.219301, 0.137348, 0.127496, 0.098513, 0.109221, 0.106997, 0.182256, 0.109221, 0.076542, 0.076542, 0.03976, 0.038042, 0.035586, 0.067594, 0.071867, 0.055536, 0.040537, 0.043307, 0.078022, 0.056825, 0.055536, 0.043307, 0.049374, 0.05306, 0.086953, 0.094817, 0.137348, 0.069024, 0.069024, 0.106997, 0.167087, 0.182256, 0.275179, 0.170161, 0.100716, 0.055536, 0.076542, 0.081712, 0.059222, 0.043307, 0.064632, 0.046336, 0.045352, 0.059222, 0.037156, 0.025762, 0.013016], '')</t>
  </si>
  <si>
    <t>[133, 134, 135]</t>
  </si>
  <si>
    <t xml:space="preserve">F5S3Q1|F5S3Q1_9ENTR EAL domain-containing protein OS=Enterobacter hormaechei ATCC 49162 </t>
  </si>
  <si>
    <t>([0.027463, 0.041405, 0.019401, 0.027463, 0.041405, 0.024393, 0.032677, 0.017797, 0.023963, 0.03976, 0.026892, 0.021381, 0.043307, 0.021816, 0.037156, 0.0704, 0.059222, 0.06184, 0.030003, 0.025762, 0.040537, 0.03976, 0.045352, 0.056825, 0.030611, 0.019109, 0.038858, 0.020522, 0.044297, 0.048328, 0.023534, 0.048328, 0.042364, 0.042364, 0.048328, 0.025762, 0.013613, 0.011518, 0.011106, 0.010221, 0.023087, 0.026892, 0.025316, 0.022667, 0.030003, 0.030003, 0.051831, 0.023534, 0.022306, 0.011903, 0.007091, 0.009483, 0.008075, 0.013016, 0.012491, 0.011518, 0.011518, 0.022306, 0.014783, 0.018106, 0.033407, 0.025316, 0.028107, 0.024826, 0.015344, 0.009977, 0.010131, 0.010509, 0.010926, 0.024826, 0.044297, 0.10481, 0.102787, 0.069024, 0.032677, 0.033407, 0.069024, 0.120615, 0.096677, 0.096677, 0.074921, 0.038858, 0.022667, 0.012727, 0.012727, 0.012491, 0.022667, 0.041405, 0.038858, 0.076542, 0.059222, 0.038042, 0.037156, 0.020165, 0.038858, 0.038042, 0.037156, 0.036378, 0.047319, 0.031287, 0.067594, 0.037156, 0.073402, 0.125101, 0.125101, 0.144935, 0.247041, 0.225814, 0.239899, 0.239899, 0.179055, 0.17593, 0.182256, 0.17593, 0.247041, 0.243554, 0.25406, 0.179055, 0.161087, 0.076542, 0.134866, 0.137348, 0.196879, 0.191378, 0.111485, 0.194234, 0.118441, 0.055536, 0.037156, 0.036378, 0.036378, 0.030003, 0.033407, 0.058088, 0.06184, 0.040537, 0.032017, 0.06312, 0.10481, 0.056825, 0.106997, 0.100716, 0.05306, 0.05306, 0.028695, 0.074921, 0.03976, 0.076542, 0.15008, 0.167087, 0.158265, 0.088832, 0.158265, 0.142424, 0.15008, 0.120615, 0.125101, 0.137348, 0.137348, 0.125101, 0.191378, 0.216401, 0.147574, 0.206376, 0.268042, 0.257454, 0.161087, 0.236433, 0.239899, 0.15284, 0.203355, 0.182256, 0.278302, 0.182256, 0.170161, 0.17593, 0.196879, 0.196879, 0.134866, 0.129801, 0.144935, 0.170161, 0.083462, 0.147574, 0.182256, 0.147574, 0.232838, 0.308712, 0.236433, 0.200174, 0.278302, 0.264545, 0.278302, 0.247041, 0.339168, 0.366687, 0.335645, 0.346032, 0.433034, 0.534167, 0.534167, 0.525368, 0.414856, 0.42561, 0.318242, 0.342579, 0.356642, 0.36309, 0.342579, 0.433034, 0.465241, 0.450668, 0.465241, 0.41194, 0.444081, 0.359901, 0.335645, 0.339168, 0.30533, 0.281712, 0.247041, 0.203355, 0.161087, 0.268042, 0.36309, 0.517562], '')</t>
  </si>
  <si>
    <t>[199, 200, 201, 225]</t>
  </si>
  <si>
    <t xml:space="preserve">F5S3Q2|F5S3Q2_9ENTR Methionine ABC superfamily ATP binding cassette transporter, binding protein OS=Enterobacter hormaechei ATCC 49162 </t>
  </si>
  <si>
    <t>([0.001383, 0.002155, 0.001786, 0.002761, 0.002435, 0.003341, 0.003177, 0.0028, 0.002555, 0.002327, 0.003212, 0.002435, 0.003405, 0.002606, 0.002761, 0.003366, 0.003461, 0.003924, 0.003804, 0.004135, 0.003276, 0.004899, 0.003607, 0.003864, 0.002555, 0.003512, 0.003512, 0.004414, 0.004315, 0.005683, 0.008156, 0.007495, 0.008525, 0.006194, 0.007177, 0.010131, 0.008409, 0.01227, 0.008409, 0.011669, 0.014075, 0.013265, 0.008723, 0.009096, 0.012727, 0.023963, 0.014315, 0.009187, 0.006795, 0.008525, 0.008409, 0.006142, 0.006039, 0.008276, 0.011518, 0.016528, 0.017797, 0.032677, 0.024826, 0.047319, 0.050641, 0.033407, 0.06184, 0.069024, 0.120615, 0.071867, 0.038858, 0.078022, 0.132295, 0.17593, 0.229226, 0.243554, 0.342579, 0.26085, 0.216401, 0.236433, 0.173081, 0.129801, 0.125101, 0.155435, 0.098513, 0.074921, 0.142424, 0.155435, 0.225814, 0.15008, 0.21291, 0.222385, 0.216401, 0.15284, 0.200174, 0.11371, 0.069024, 0.06312, 0.047319, 0.059222, 0.051831, 0.083462, 0.060549, 0.034068, 0.041405, 0.074921, 0.100716, 0.081712, 0.076542, 0.083462, 0.147574, 0.15008, 0.25031, 0.158265, 0.239899, 0.191378, 0.298791, 0.30533, 0.200174, 0.324872, 0.339168, 0.349426, 0.387226, 0.370445, 0.377384, 0.311707, 0.30533, 0.30533, 0.356642, 0.352862, 0.30533, 0.311707, 0.328603, 0.229226, 0.31487, 0.222385, 0.191378, 0.15284, 0.15284, 0.222385, 0.236433, 0.232838, 0.134866, 0.073402, 0.074921, 0.15008, 0.147574, 0.122885, 0.11371, 0.06184, 0.06312, 0.078022, 0.071867, 0.036378, 0.06184, 0.051831, 0.058088, 0.088832, 0.120615, 0.11371, 0.134866, 0.134866, 0.129801, 0.191378, 0.264545, 0.275179, 0.209395, 0.158265, 0.21291, 0.229226, 0.328603, 0.36309, 0.36309, 0.384043, 0.401658, 0.40511, 0.436924, 0.476583, 0.394753, 0.301917, 0.301917, 0.225814, 0.222385, 0.219301, 0.268042, 0.271506, 0.291804, 0.229226, 0.332115, 0.219301, 0.196879, 0.216401, 0.185198, 0.127496, 0.118441, 0.116183, 0.071867, 0.086953, 0.106997, 0.116183, 0.116183, 0.191378, 0.179055, 0.17593, 0.155435, 0.15284, 0.173081, 0.239899, 0.346032, 0.271506, 0.36309, 0.278302, 0.206376, 0.222385, 0.209395, 0.225814, 0.308712, 0.356642, 0.332115, 0.247041, 0.342579, 0.422041, 0.339168, 0.349426, 0.356642, 0.401658, 0.418646, 0.380708, 0.31487, 0.31487, 0.31487, 0.278302, 0.278302, 0.222385, 0.203355, 0.291804, 0.281712, 0.200174, 0.155435, 0.155435, 0.236433, 0.216401, 0.21291, 0.203355, 0.281712, 0.298791, 0.216401, 0.194234, 0.216401, 0.284882, 0.203355, 0.179055, 0.132295, 0.225814, 0.335645, 0.328603, 0.335645, 0.328603, 0.447574, 0.447574, 0.370445, 0.377384, 0.281712, 0.216401, 0.225814, 0.236433, 0.203355, 0.288399, 0.301917, 0.298791, 0.288399, 0.374039, 0.444081, 0.562014, 0.557691, 0.458154, 0.458154, 0.465241, 0.359901, 0.236433, 0.321458, 0.387226, 0.295083, 0.390993, 0.458154, 0.570702, 0.59014, 0.509769, 0.458154, 0.458154, 0.414856, 0.398279, 0.398279, 0.436924, 0.332115, 0.219301, 0.301917, 0.31487, 0.295083, 0.374039, 0.401658, 0.42561, 0.42561, 0.422041, 0.398279, 0.377384, 0.321458, 0.271506, 0.324872, 0.332115, 0.275179, 0.278302, 0.284882, 0.203355], '')</t>
  </si>
  <si>
    <t>[269, 270, 281, 282, 283]</t>
  </si>
  <si>
    <t xml:space="preserve">F5S3Q3|F5S3Q3_9ENTR Uncharacterized protein OS=Enterobacter hormaechei ATCC 49162 </t>
  </si>
  <si>
    <t>([0.209395, 0.206376, 0.25031, 0.291804, 0.335645, 0.359901, 0.301917, 0.335645, 0.36309, 0.295083, 0.25031, 0.275179, 0.206376, 0.134866, 0.203355, 0.147574, 0.170161, 0.239899, 0.236433, 0.236433, 0.291804, 0.291804, 0.318242, 0.31487, 0.311707, 0.30533, 0.31487, 0.41194, 0.318242, 0.31487, 0.408655, 0.480142, 0.398279, 0.468512, 0.472492, 0.468512, 0.541878, 0.618285, 0.529623, 0.534167, 0.534167, 0.458154, 0.465241, 0.472492, 0.483068, 0.494003, 0.42561, 0.418646, 0.30533, 0.359901, 0.366687, 0.284882, 0.295083, 0.298791, 0.324872, 0.401658, 0.408655, 0.324872, 0.298791, 0.366687, 0.359901, 0.332115, 0.40511, 0.31487, 0.308712, 0.298791, 0.288399, 0.356642, 0.356642, 0.370445, 0.401658, 0.321458, 0.374039, 0.278302, 0.356642, 0.301917, 0.30533, 0.301917, 0.346032, 0.370445, 0.288399, 0.291804, 0.239899, 0.236433, 0.257454, 0.200174, 0.229226, 0.236433, 0.229226, 0.236433, 0.31487, 0.308712, 0.301917, 0.324872, 0.339168, 0.339168, 0.370445, 0.390993, 0.390993, 0.422041, 0.433034, 0.521092, 0.51388, 0.613573, 0.613573, 0.707965, 0.694846, 0.657645, 0.538167, 0.545602, 0.447574, 0.366687, 0.370445, 0.454136, 0.384043, 0.486429, 0.41194, 0.339168, 0.311707, 0.311707, 0.311707, 0.311707, 0.288399, 0.219301, 0.219301, 0.216401, 0.185198, 0.25406, 0.225814, 0.232838, 0.206376, 0.225814, 0.308712, 0.311707, 0.318242, 0.36309, 0.332115, 0.339168, 0.408655, 0.436924, 0.408655, 0.41194, 0.328603, 0.281712, 0.268042, 0.278302, 0.200174, 0.222385, 0.236433, 0.191378, 0.257454, 0.219301, 0.291804, 0.257454, 0.239899, 0.232838, 0.268042, 0.271506, 0.308712, 0.284882, 0.225814, 0.225814, 0.182256, 0.247041, 0.318242, 0.422041, 0.377384, 0.5017], '')</t>
  </si>
  <si>
    <t>[36, 37, 38, 39, 40, 101, 102, 103, 104, 105, 106, 107, 108, 109, 167]</t>
  </si>
  <si>
    <t xml:space="preserve">F5S3Q5|F5S3Q5_9ENTR Virulence-associated protein OS=Enterobacter hormaechei ATCC 49162 </t>
  </si>
  <si>
    <t>([0.422041, 0.444081, 0.497853, 0.538167, 0.529623, 0.472492, 0.42561, 0.374039, 0.4292, 0.4292, 0.450668, 0.377384, 0.356642, 0.268042, 0.264545, 0.288399, 0.298791, 0.356642, 0.394753, 0.332115, 0.268042, 0.257454, 0.26085, 0.247041, 0.236433, 0.257454, 0.31487, 0.380708, 0.390993, 0.308712, 0.264545, 0.268042, 0.342579, 0.352862, 0.447574, 0.447574, 0.440853, 0.444081, 0.436924, 0.5017, 0.575842, 0.675549, 0.703578, 0.58069, 0.505461, 0.5017, 0.476583, 0.408655, 0.387226, 0.450668, 0.51388, 0.604312, 0.525368, 0.585406, 0.59508, 0.604312, 0.486429, 0.42561, 0.422041, 0.422041, 0.418646, 0.4292, 0.422041, 0.422041, 0.529623, 0.608892, 0.525368, 0.557691, 0.653063, 0.653063, 0.661982, 0.694846, 0.59014, 0.671169, 0.632174, 0.549308, 0.525368, 0.63748, 0.716283, 0.707965, 0.703578, 0.680603, 0.657645, 0.648219, 0.59014, 0.541878], '')</t>
  </si>
  <si>
    <t>[3, 4, 39, 40, 41, 42, 43, 44, 45, 50, 51, 52, 53, 54, 55, 64, 65, 66, 67, 68, 69, 70, 71, 72, 73, 74, 75, 76, 77, 78, 79, 80, 81, 82, 83, 84, 85]</t>
  </si>
  <si>
    <t xml:space="preserve">F5S3Q6|F5S3Q6_9ENTR MFS family major facilitator transporter, drug:H+ antiporter-1 OS=Enterobacter hormaechei ATCC 49162 </t>
  </si>
  <si>
    <t>([0.384043, 0.436924, 0.377384, 0.454136, 0.468512, 0.31487, 0.339168, 0.232838, 0.15008, 0.078022, 0.094817, 0.098513, 0.043307, 0.023087, 0.01204, 0.01227, 0.01227, 0.007877, 0.005623, 0.004976, 0.004976, 0.003671, 0.003701, 0.004315, 0.003963, 0.002761, 0.003177, 0.00316, 0.004414, 0.005223, 0.005683, 0.006374, 0.007555, 0.007259, 0.00777, 0.011342, 0.020522, 0.015344, 0.027463, 0.05306, 0.027463, 0.041405, 0.083462, 0.038042, 0.037156, 0.018787, 0.023087, 0.023087, 0.024826, 0.018106, 0.013016, 0.01204, 0.007091, 0.006894, 0.010221, 0.016257, 0.009483, 0.006533, 0.006894, 0.007877, 0.005683, 0.00558, 0.005223, 0.005223, 0.004736, 0.004736, 0.006795, 0.006245, 0.00543, 0.005223, 0.006078, 0.008804, 0.008723, 0.009187, 0.006374, 0.006482, 0.004388, 0.005378, 0.004775, 0.004736, 0.003109, 0.0028, 0.0028, 0.002194, 0.002138, 0.003212, 0.002727, 0.001786, 0.002211, 0.003298, 0.002366, 0.002014, 0.002057, 0.00316, 0.003431, 0.004835, 0.004835, 0.005011, 0.004431, 0.004513, 0.004921, 0.007091, 0.009483, 0.009401, 0.014586, 0.014315, 0.008804, 0.010221, 0.017138, 0.023087, 0.022667, 0.021816, 0.0198, 0.011669, 0.007031, 0.008624, 0.006701, 0.005683, 0.006894, 0.006894, 0.008723, 0.011518, 0.008075, 0.006482, 0.010926, 0.012491, 0.010221, 0.0198, 0.020876, 0.020876, 0.021816, 0.01204, 0.023534, 0.033407, 0.028695, 0.026338, 0.026338, 0.037156, 0.028695, 0.017447, 0.028107, 0.018787, 0.013437, 0.022667, 0.026338, 0.011518, 0.009865, 0.014075, 0.008156, 0.005623, 0.005623, 0.005503, 0.005223, 0.003671, 0.002761, 0.00407, 0.005932, 0.00515, 0.00515, 0.004835, 0.007495, 0.00543, 0.005503, 0.004315, 0.00292, 0.002662, 0.003963, 0.002761, 0.002761, 0.002727, 0.00389, 0.002705, 0.001748, 0.002396, 0.002366, 0.002194, 0.001533, 0.001048, 0.001267, 0.001048, 0.001142, 0.00061, 0.000923, 0.001434, 0.002276, 0.002727, 0.003924, 0.003804, 0.005378, 0.004899, 0.006795, 0.007422, 0.007495, 0.013821, 0.009865, 0.009977, 0.017797, 0.023087, 0.023534, 0.012727, 0.009483, 0.013821, 0.020876, 0.017138, 0.009977, 0.006795, 0.006421, 0.004483, 0.003246, 0.002336, 0.001434, 0.001541, 0.001481, 0.002396, 0.002327, 0.003298, 0.004736, 0.003405, 0.003864, 0.005623, 0.005683, 0.008002, 0.008624, 0.01204, 0.016021, 0.016021, 0.016021, 0.016021, 0.016021, 0.015694, 0.022667, 0.022667, 0.020876, 0.010672, 0.009977, 0.009977, 0.006619, 0.005623, 0.008075, 0.005223, 0.003607, 0.003555, 0.003864, 0.003997, 0.003701, 0.002503, 0.003109, 0.003053, 0.003997, 0.006194, 0.006194, 0.004976, 0.008624, 0.005872, 0.008525, 0.005623, 0.003757, 0.005318, 0.006421, 0.006421, 0.009977, 0.009294, 0.009294, 0.005872, 0.004414, 0.004388, 0.004414, 0.00359, 0.005086, 0.003212, 0.002014, 0.002014, 0.00283, 0.002211, 0.00316, 0.002276, 0.002117, 0.003212, 0.003177, 0.002336, 0.002396, 0.001541, 0.001687, 0.002705, 0.002727, 0.00246, 0.001692, 0.002529, 0.002761, 0.002155, 0.003276, 0.004775, 0.005992, 0.006142, 0.008276, 0.008723, 0.014315, 0.023087, 0.023087, 0.013016, 0.021381, 0.011342, 0.01227, 0.026892, 0.01227, 0.016826, 0.031287, 0.064632, 0.030003, 0.026338, 0.023087, 0.024393, 0.022306, 0.015344, 0.008895, 0.00777, 0.007422, 0.007422, 0.006039, 0.004247, 0.005932, 0.005932, 0.008804, 0.014315, 0.01204, 0.01204, 0.016257, 0.00962, 0.006142, 0.010131, 0.009865, 0.009865, 0.009483, 0.010131, 0.010372, 0.010672, 0.01078, 0.008002, 0.005992, 0.008804, 0.011342, 0.008409, 0.005872, 0.004135, 0.004315, 0.004388, 0.004315, 0.004247, 0.004161, 0.006421, 0.005734, 0.009483, 0.016826, 0.00962, 0.009483, 0.00962, 0.009728, 0.006795, 0.005992, 0.008156, 0.008156, 0.007177, 0.006619, 0.00962, 0.011903, 0.011342, 0.007422, 0.011342, 0.007645, 0.008624, 0.006894, 0.007091, 0.004899, 0.003478, 0.003804, 0.002662, 0.003298, 0.003461, 0.004736, 0.007495, 0.007177, 0.005503, 0.007177, 0.009015, 0.009483, 0.01227, 0.008075, 0.012491, 0.008895, 0.011342, 0.018787, 0.025762, 0.024393, 0.024393, 0.051831, 0.045352, 0.038858, 0.054297, 0.092881, 0.040537, 0.036378, 0.036378, 0.048328, 0.023534, 0.030003, 0.016826, 0.013016, 0.013016, 0.007555, 0.010221, 0.010221, 0.007259, 0.004835, 0.005011, 0.006567, 0.004483, 0.004483, 0.006894, 0.006701, 0.006701, 0.007091, 0.004921, 0.005223, 0.006039, 0.006194, 0.006988, 0.010221, 0.01227, 0.017138, 0.040537, 0.020522, 0.033407, 0.060549, 0.155435, 0.074921, 0.083462, 0.194234, 0.21291, 0.167087, 0.086953, 0.086953, 0.161087, 0.167087, 0.185198, 0.194234, 0.264545, 0.132295, 0.118441, 0.060549, 0.088832, 0.041405, 0.042364, 0.037156, 0.026892, 0.011342, 0.0198, 0.018106, 0.01204, 0.010509, 0.013016, 0.019401, 0.01227, 0.007422, 0.009096, 0.005734, 0.004775, 0.004775, 0.006619, 0.004611, 0.005503, 0.00407, 0.004161, 0.005086, 0.003341, 0.00292, 0.003276, 0.003276, 0.002366, 0.001743, 0.001808, 0.001855, 0.002366, 0.002662, 0.004431, 0.003757, 0.005223, 0.005992, 0.007091, 0.006194, 0.007645, 0.007555, 0.008804, 0.011342, 0.01078, 0.0198, 0.028107, 0.056825, 0.038042, 0.090864], '')</t>
  </si>
  <si>
    <t xml:space="preserve">F5S3Q7|F5S3Q7_9ENTR TetR family transcriptional regulator OS=Enterobacter hormaechei ATCC 49162 </t>
  </si>
  <si>
    <t>([0.938133, 0.93079, 0.953422, 0.948786, 0.941505, 0.957673, 0.951925, 0.948786, 0.947281, 0.941505, 0.936162, 0.915074, 0.899122, 0.899122, 0.88723, 0.882776, 0.882776, 0.882776, 0.801317, 0.690604, 0.661982, 0.545602, 0.517562, 0.398279, 0.408655, 0.332115, 0.196879, 0.200174, 0.194234, 0.203355, 0.206376, 0.137348, 0.167087, 0.170161, 0.206376, 0.206376, 0.142424, 0.142424, 0.11371, 0.111485, 0.15008, 0.139895, 0.225814, 0.225814, 0.308712, 0.229226, 0.318242, 0.454136, 0.42561, 0.394753, 0.301917, 0.30533, 0.30533, 0.243554, 0.139895, 0.142424, 0.142424, 0.206376, 0.206376, 0.247041, 0.25406, 0.200174, 0.21291, 0.17593, 0.170161, 0.10481, 0.161087, 0.167087, 0.139895, 0.086953, 0.066181, 0.127496, 0.073402, 0.125101, 0.209395, 0.308712, 0.200174, 0.203355, 0.182256, 0.10481, 0.049374, 0.069024, 0.118441, 0.120615, 0.137348, 0.173081, 0.25406, 0.271506, 0.191378, 0.203355, 0.281712, 0.281712, 0.26085, 0.356642, 0.321458, 0.236433, 0.236433, 0.26085, 0.173081, 0.170161, 0.268042, 0.288399, 0.281712, 0.288399, 0.271506, 0.182256, 0.170161, 0.092881, 0.036378, 0.045352, 0.051831, 0.034068, 0.028107, 0.020876, 0.020522, 0.027463, 0.026338, 0.015694, 0.022667, 0.043307, 0.038858, 0.043307, 0.047319, 0.032677, 0.028695, 0.030611, 0.056825, 0.032677, 0.0704, 0.116183, 0.134866, 0.054297, 0.096677, 0.191378, 0.247041, 0.236433, 0.134866, 0.196879, 0.308712, 0.318242, 0.209395, 0.222385, 0.203355, 0.179055, 0.264545, 0.268042, 0.147574, 0.155435, 0.247041, 0.25406, 0.288399, 0.291804, 0.31487, 0.328603, 0.349426, 0.301917, 0.21291, 0.281712, 0.311707, 0.318242, 0.21291, 0.216401, 0.142424, 0.142424, 0.243554, 0.161087, 0.098513, 0.18812, 0.109221, 0.066181, 0.032677, 0.021381, 0.025762, 0.022667, 0.020522, 0.016826, 0.015694, 0.024826, 0.032677, 0.028695, 0.028695, 0.050641, 0.050641, 0.10481, 0.079919, 0.042364, 0.074921, 0.15008, 0.164327, 0.155435, 0.155435, 0.167087, 0.229226, 0.196879, 0.236433, 0.155435, 0.137348, 0.116183, 0.064632, 0.060549, 0.060549, 0.054297, 0.029376, 0.05306, 0.055536, 0.051831, 0.074921, 0.059222, 0.034884, 0.022306, 0.036378, 0.049374, 0.071867, 0.051831, 0.033407], '')</t>
  </si>
  <si>
    <t>[0, 1, 2, 3, 4, 5, 6, 7, 8, 9, 10, 11, 12, 13, 14, 15, 16, 17, 18, 19, 20, 21, 22]</t>
  </si>
  <si>
    <t xml:space="preserve">F5S3Q8|F5S3Q8_9ENTR GNAT family acetyltransferase OS=Enterobacter hormaechei ATCC 49162 </t>
  </si>
  <si>
    <t>([0.15008, 0.206376, 0.275179, 0.301917, 0.352862, 0.398279, 0.318242, 0.243554, 0.278302, 0.298791, 0.236433, 0.271506, 0.243554, 0.239899, 0.335645, 0.301917, 0.301917, 0.182256, 0.11371, 0.170161, 0.106997, 0.144935, 0.142424, 0.069024, 0.0704, 0.06184, 0.060549, 0.058088, 0.096677, 0.06312, 0.037156, 0.048328, 0.048328, 0.06312, 0.11371, 0.11371, 0.134866, 0.088832, 0.127496, 0.127496, 0.118441, 0.179055, 0.139895, 0.083462, 0.15008, 0.106997, 0.106997, 0.098513, 0.155435, 0.167087, 0.132295, 0.134866, 0.182256, 0.11371, 0.11371, 0.06312, 0.034884, 0.019109, 0.019109, 0.023963, 0.042364, 0.042364, 0.028695, 0.047319, 0.079919, 0.083462, 0.120615, 0.083462, 0.083462, 0.085092, 0.083462, 0.098513, 0.094817, 0.085092, 0.144935, 0.116183, 0.196879, 0.288399, 0.41194, 0.447574, 0.444081, 0.433034, 0.4292, 0.494003, 0.4292, 0.4292, 0.42561, 0.398279, 0.380708, 0.318242, 0.328603, 0.328603, 0.339168, 0.4292, 0.324872, 0.328603, 0.328603, 0.311707, 0.328603, 0.209395, 0.164327, 0.179055, 0.17593, 0.185198, 0.185198, 0.164327, 0.173081, 0.122885, 0.15008, 0.17593, 0.236433, 0.15008, 0.15284, 0.222385, 0.144935, 0.275179, 0.185198, 0.219301, 0.219301, 0.147574, 0.247041, 0.332115, 0.31487, 0.236433, 0.158265, 0.164327, 0.243554, 0.247041, 0.232838, 0.200174, 0.225814, 0.200174, 0.268042, 0.229226, 0.185198, 0.275179, 0.182256, 0.284882, 0.225814], '')</t>
  </si>
  <si>
    <t xml:space="preserve">F5S3Q9|F5S3Q9_9ENTR Protein YicS OS=Enterobacter hormaechei ATCC 49162 </t>
  </si>
  <si>
    <t>([0.366687, 0.42561, 0.346032, 0.335645, 0.380708, 0.422041, 0.458154, 0.51388, 0.529623, 0.422041, 0.444081, 0.465241, 0.494003, 0.529623, 0.458154, 0.549308, 0.447574, 0.444081, 0.575842, 0.486429, 0.472492, 0.440853, 0.422041, 0.486429, 0.483068, 0.480142, 0.387226, 0.311707, 0.191378, 0.129801, 0.15284, 0.106997, 0.060549, 0.037156, 0.019401, 0.016021, 0.013821, 0.018415, 0.011106, 0.008525, 0.010926, 0.009977, 0.011518, 0.012491, 0.012491, 0.014315, 0.011903, 0.020522, 0.032017, 0.058088, 0.100716, 0.132295, 0.185198, 0.194234, 0.268042, 0.349426, 0.461924, 0.42561, 0.374039, 0.476583, 0.557691, 0.480142, 0.505461, 0.497853, 0.483068, 0.390993, 0.394753, 0.450668, 0.42561, 0.408655, 0.408655, 0.398279, 0.422041, 0.4292, 0.517562, 0.486429, 0.398279, 0.398279, 0.433034, 0.483068, 0.401658, 0.31487, 0.377384, 0.374039, 0.387226, 0.359901, 0.465241, 0.472492, 0.36309, 0.284882, 0.206376, 0.206376, 0.21291, 0.194234, 0.120615, 0.120615, 0.122885, 0.134866, 0.127496, 0.15008, 0.185198, 0.275179, 0.271506, 0.288399, 0.264545, 0.170161, 0.132295, 0.132295, 0.109221, 0.116183, 0.167087, 0.243554, 0.185198, 0.185198, 0.127496, 0.167087, 0.17593, 0.209395, 0.182256, 0.158265, 0.132295, 0.098513, 0.0704, 0.100716, 0.069024, 0.06312, 0.10481, 0.158265, 0.102787], '')</t>
  </si>
  <si>
    <t>[7, 8, 13, 15, 18, 60, 62, 74]</t>
  </si>
  <si>
    <t xml:space="preserve">F5S3R0|F5S3R0_9ENTR LacI-family transcriptional regulator OS=Enterobacter hormaechei ATCC 49162 </t>
  </si>
  <si>
    <t>([0.25031, 0.284882, 0.219301, 0.25406, 0.284882, 0.275179, 0.30533, 0.25406, 0.278302, 0.30533, 0.26085, 0.206376, 0.206376, 0.196879, 0.281712, 0.275179, 0.26085, 0.257454, 0.26085, 0.268042, 0.311707, 0.339168, 0.346032, 0.41194, 0.380708, 0.311707, 0.26085, 0.25406, 0.284882, 0.219301, 0.225814, 0.30533, 0.301917, 0.31487, 0.236433, 0.239899, 0.271506, 0.284882, 0.284882, 0.196879, 0.155435, 0.18812, 0.18812, 0.120615, 0.0704, 0.085092, 0.129801, 0.196879, 0.203355, 0.229226, 0.194234, 0.116183, 0.102787, 0.11371, 0.06184, 0.054297, 0.043307, 0.036378, 0.038042, 0.06184, 0.06184, 0.081712, 0.081712, 0.083462, 0.139895, 0.206376, 0.137348, 0.083462, 0.049374, 0.03976, 0.024393, 0.05306, 0.092881, 0.098513, 0.088832, 0.144935, 0.247041, 0.284882, 0.284882, 0.268042, 0.26085, 0.268042, 0.179055, 0.111485, 0.111485, 0.055536, 0.045352, 0.081712, 0.134866, 0.206376, 0.239899, 0.339168, 0.25406, 0.222385, 0.225814, 0.278302, 0.194234, 0.206376, 0.216401, 0.137348, 0.137348, 0.071867, 0.118441, 0.116183, 0.10481, 0.109221, 0.203355, 0.15284, 0.092881, 0.058088, 0.032017, 0.030611, 0.022667, 0.034068, 0.021381, 0.024393, 0.018106, 0.032017, 0.019109, 0.018787, 0.024393, 0.026338, 0.054297, 0.034884, 0.032677, 0.036378, 0.022306, 0.022306, 0.020522, 0.026338, 0.046336, 0.069024, 0.074921, 0.100716, 0.079919, 0.164327, 0.134866, 0.127496, 0.122885, 0.094817, 0.094817, 0.122885, 0.094817, 0.041405, 0.054297, 0.081712, 0.15008, 0.216401, 0.17593, 0.17593, 0.225814, 0.127496, 0.094817, 0.090864, 0.081712, 0.10481, 0.096677, 0.100716, 0.170161, 0.173081, 0.191378, 0.15284, 0.090864, 0.060549, 0.125101, 0.17593, 0.206376, 0.18812, 0.182256, 0.209395, 0.194234, 0.155435, 0.25406, 0.352862, 0.275179, 0.194234, 0.116183, 0.116183, 0.06312, 0.06184, 0.058088, 0.085092, 0.058088, 0.116183, 0.191378, 0.196879, 0.088832, 0.049374, 0.06312, 0.030003, 0.032677, 0.0704, 0.092881, 0.047319, 0.028107, 0.021381, 0.027463, 0.054297, 0.042364, 0.083462, 0.083462, 0.081712, 0.100716, 0.111485, 0.078022, 0.044297, 0.044297, 0.10481, 0.102787, 0.046336, 0.106997, 0.106997, 0.086953, 0.085092, 0.15008, 0.137348, 0.25406, 0.182256, 0.182256, 0.185198, 0.111485, 0.066181, 0.041405, 0.034068, 0.060549, 0.085092, 0.155435, 0.164327, 0.120615, 0.203355, 0.298791, 0.21291, 0.120615, 0.173081, 0.17593, 0.102787, 0.179055, 0.139895, 0.139895, 0.139895, 0.167087, 0.247041, 0.26085, 0.366687, 0.422041, 0.422041, 0.301917, 0.25031, 0.161087, 0.102787, 0.096677, 0.05306, 0.083462, 0.147574, 0.122885, 0.066181, 0.118441, 0.06312, 0.094817, 0.182256, 0.094817, 0.116183, 0.073402, 0.06312, 0.06312, 0.044297, 0.021816, 0.045352, 0.031287, 0.049374, 0.076542, 0.085092, 0.120615, 0.090864, 0.073402, 0.059222, 0.10481, 0.054297, 0.06184, 0.05306, 0.026338, 0.028695, 0.024826, 0.045352, 0.086953, 0.074921, 0.098513, 0.137348, 0.0704, 0.129801, 0.129801, 0.096677, 0.055536, 0.038858, 0.051831, 0.064632, 0.090864, 0.051831, 0.05306, 0.045352, 0.05306, 0.11371, 0.122885, 0.116183, 0.100716, 0.100716, 0.076542, 0.055536, 0.059222, 0.088832, 0.069024, 0.049374, 0.086953, 0.129801, 0.222385, 0.17593], '')</t>
  </si>
  <si>
    <t xml:space="preserve">F5S3R1|F5S3R1_9ENTR PTS family cellobiose porter, IIB component OS=Enterobacter hormaechei ATCC 49162 </t>
  </si>
  <si>
    <t>([0.009728, 0.00962, 0.014075, 0.020876, 0.030611, 0.021381, 0.016528, 0.014075, 0.018787, 0.023963, 0.022667, 0.0198, 0.045352, 0.028695, 0.041405, 0.056825, 0.11371, 0.164327, 0.209395, 0.134866, 0.191378, 0.134866, 0.17593, 0.102787, 0.109221, 0.085092, 0.076542, 0.125101, 0.122885, 0.122885, 0.139895, 0.094817, 0.155435, 0.147574, 0.219301, 0.144935, 0.170161, 0.15284, 0.078022, 0.086953, 0.096677, 0.050641, 0.047319, 0.028107, 0.050641, 0.055536, 0.074921, 0.090864, 0.092881, 0.076542, 0.056825, 0.028107, 0.060549, 0.056825, 0.031287, 0.030003, 0.074921, 0.06184, 0.047319, 0.071867, 0.0704, 0.11371, 0.164327, 0.15008, 0.257454, 0.191378, 0.17593, 0.194234, 0.170161, 0.185198, 0.232838, 0.232838, 0.332115, 0.229226, 0.222385, 0.257454, 0.264545, 0.25031, 0.247041, 0.301917, 0.339168, 0.264545, 0.173081, 0.18812, 0.185198, 0.129801, 0.120615, 0.116183, 0.056825, 0.058088, 0.060549, 0.064632, 0.0704, 0.064632, 0.100716, 0.083462, 0.096677, 0.0704, 0.049374, 0.036378, 0.022306, 0.015344, 0.019401, 0.031287], '')</t>
  </si>
  <si>
    <t xml:space="preserve">F5S3R3|F5S3R3_9ENTR 6-phospho-beta-glucosidase OS=Enterobacter hormaechei ATCC 49162 </t>
  </si>
  <si>
    <t>([0.046336, 0.024393, 0.015078, 0.023087, 0.032017, 0.037156, 0.048328, 0.060549, 0.067594, 0.047319, 0.067594, 0.088832, 0.137348, 0.182256, 0.18812, 0.278302, 0.318242, 0.4292, 0.422041, 0.414856, 0.408655, 0.40511, 0.517562, 0.517562, 0.408655, 0.311707, 0.311707, 0.311707, 0.339168, 0.390993, 0.490133, 0.465241, 0.356642, 0.328603, 0.332115, 0.335645, 0.278302, 0.26085, 0.281712, 0.271506, 0.257454, 0.257454, 0.352862, 0.342579, 0.339168, 0.335645, 0.450668, 0.461924, 0.36309, 0.335645, 0.31487, 0.311707, 0.236433, 0.356642, 0.278302, 0.182256, 0.170161, 0.239899, 0.155435, 0.142424, 0.125101, 0.139895, 0.134866, 0.0704, 0.066181, 0.127496, 0.206376, 0.127496, 0.129801, 0.125101, 0.111485, 0.102787, 0.055536, 0.055536, 0.059222, 0.109221, 0.179055, 0.120615, 0.11371, 0.200174, 0.134866, 0.155435, 0.167087, 0.179055, 0.26085, 0.203355, 0.206376, 0.118441, 0.106997, 0.118441, 0.219301, 0.167087, 0.111485, 0.191378, 0.288399, 0.17593, 0.179055, 0.191378, 0.284882, 0.284882, 0.182256, 0.25031, 0.268042, 0.142424, 0.081712, 0.100716, 0.088832, 0.040537, 0.081712, 0.074921, 0.074921, 0.048328, 0.096677, 0.116183, 0.090864, 0.058088, 0.109221, 0.11371, 0.059222, 0.054297, 0.054297, 0.045352, 0.049374, 0.046336, 0.094817, 0.161087, 0.106997, 0.120615, 0.232838, 0.206376, 0.225814, 0.185198, 0.236433, 0.127496, 0.142424, 0.179055, 0.15008, 0.092881, 0.038042, 0.076542, 0.041405, 0.0198, 0.03976, 0.037156, 0.034068, 0.022306, 0.012727, 0.017797, 0.014315, 0.008075, 0.009187, 0.008409, 0.009865, 0.010672, 0.020165, 0.014315, 0.009728, 0.016826, 0.016528, 0.037156, 0.032677, 0.060549, 0.069024, 0.037156, 0.019401, 0.021381, 0.016257, 0.026338, 0.016021, 0.034884, 0.081712, 0.047319, 0.064632, 0.066181, 0.026338, 0.022667, 0.03976, 0.050641, 0.034068, 0.058088, 0.030611, 0.024826, 0.014586, 0.024393, 0.045352, 0.05306, 0.026338, 0.045352, 0.045352, 0.066181, 0.054297, 0.038858, 0.03976, 0.0704, 0.049374, 0.058088, 0.059222, 0.047319, 0.059222, 0.071867, 0.036378, 0.047319, 0.059222, 0.122885, 0.0704, 0.066181, 0.059222, 0.067594, 0.048328, 0.055536, 0.03976, 0.042364, 0.06312, 0.098513, 0.049374, 0.071867, 0.127496, 0.127496, 0.167087, 0.179055, 0.203355, 0.268042, 0.31487, 0.247041, 0.222385, 0.284882, 0.25031, 0.339168, 0.31487, 0.370445, 0.370445, 0.370445, 0.30533, 0.164327, 0.179055, 0.275179, 0.243554, 0.137348, 0.083462, 0.083462, 0.088832, 0.048328, 0.035586, 0.032677, 0.050641, 0.058088, 0.03976, 0.058088, 0.047319, 0.094817, 0.0704, 0.041405, 0.059222, 0.049374, 0.06312, 0.058088, 0.056825, 0.032017, 0.076542, 0.142424, 0.081712, 0.081712, 0.100716, 0.102787, 0.100716, 0.118441, 0.116183, 0.203355, 0.182256, 0.125101, 0.071867, 0.0704, 0.086953, 0.118441, 0.179055, 0.257454, 0.17593, 0.191378, 0.200174, 0.122885, 0.109221, 0.120615, 0.11371, 0.081712, 0.078022, 0.086953, 0.086953, 0.078022, 0.0704, 0.046336, 0.090864, 0.090864, 0.147574, 0.18812, 0.173081, 0.147574, 0.102787, 0.17593, 0.182256, 0.278302, 0.324872, 0.349426, 0.308712, 0.247041, 0.36309, 0.472492, 0.370445, 0.236433, 0.142424, 0.15284, 0.219301, 0.139895, 0.225814, 0.179055, 0.185198, 0.185198, 0.209395, 0.271506, 0.209395, 0.194234, 0.203355, 0.147574, 0.127496, 0.21291, 0.158265, 0.15284, 0.085092, 0.081712, 0.125101, 0.239899, 0.222385, 0.142424, 0.144935, 0.139895, 0.118441, 0.06312, 0.042364, 0.046336, 0.027463, 0.036378, 0.037156, 0.034068, 0.034884, 0.035586, 0.038858, 0.088832, 0.078022, 0.073402, 0.067594, 0.049374, 0.041405, 0.046336, 0.083462, 0.139895, 0.100716, 0.155435, 0.173081, 0.247041, 0.247041, 0.346032, 0.36309, 0.346032, 0.236433, 0.25406, 0.268042, 0.268042, 0.243554, 0.26085, 0.278302, 0.390993, 0.486429, 0.505461, 0.390993, 0.377384, 0.301917, 0.359901, 0.26085, 0.247041, 0.225814, 0.229226, 0.206376, 0.127496, 0.111485, 0.11371, 0.109221, 0.094817, 0.086953, 0.088832, 0.050641, 0.081712, 0.083462, 0.078022, 0.041405, 0.079919, 0.047319, 0.045352, 0.041405, 0.044297, 0.067594, 0.050641, 0.024393, 0.026892, 0.023534, 0.018106, 0.034884, 0.06184, 0.034068, 0.033407, 0.018787, 0.017138, 0.018415, 0.014783, 0.009728, 0.014075, 0.013821, 0.020876, 0.020165, 0.0198, 0.019109, 0.013821, 0.018787, 0.0198, 0.020165, 0.023534, 0.040537, 0.038858, 0.03976, 0.079919, 0.079919, 0.144935, 0.155435, 0.144935, 0.161087, 0.239899, 0.239899, 0.247041, 0.170161, 0.167087, 0.147574, 0.21291, 0.291804, 0.25406, 0.257454, 0.25406, 0.339168, 0.31487, 0.21291, 0.209395, 0.196879, 0.216401, 0.191378, 0.243554, 0.225814, 0.203355, 0.185198, 0.155435, 0.111485, 0.18812, 0.30533, 0.31487], '')</t>
  </si>
  <si>
    <t>[22, 23, 371]</t>
  </si>
  <si>
    <t xml:space="preserve">F5S3R5|F5S3R5_9ENTR Putative maltoporin OS=Enterobacter hormaechei ATCC 49162 </t>
  </si>
  <si>
    <t>([0.167087, 0.155435, 0.109221, 0.064632, 0.064632, 0.066181, 0.044297, 0.036378, 0.06184, 0.043307, 0.055536, 0.047319, 0.026338, 0.021381, 0.040537, 0.047319, 0.024826, 0.044297, 0.038858, 0.076542, 0.079919, 0.06184, 0.085092, 0.10481, 0.109221, 0.090864, 0.090864, 0.144935, 0.173081, 0.096677, 0.173081, 0.170161, 0.200174, 0.194234, 0.194234, 0.203355, 0.191378, 0.30533, 0.268042, 0.25031, 0.18812, 0.191378, 0.243554, 0.196879, 0.167087, 0.21291, 0.275179, 0.30533, 0.275179, 0.321458, 0.324872, 0.243554, 0.247041, 0.301917, 0.418646, 0.468512, 0.444081, 0.40511, 0.356642, 0.40511, 0.408655, 0.486429, 0.486429, 0.468512, 0.468512, 0.447574, 0.517562, 0.40511, 0.40511, 0.374039, 0.356642, 0.318242, 0.387226, 0.384043, 0.264545, 0.203355, 0.196879, 0.120615, 0.142424, 0.142424, 0.137348, 0.073402, 0.066181, 0.049374, 0.055536, 0.074921, 0.134866, 0.111485, 0.118441, 0.081712, 0.102787, 0.069024, 0.139895, 0.134866, 0.134866, 0.132295, 0.167087, 0.161087, 0.219301, 0.219301, 0.222385, 0.142424, 0.236433, 0.225814, 0.17593, 0.203355, 0.203355, 0.206376, 0.206376, 0.318242, 0.380708, 0.41194, 0.5017, 0.380708, 0.398279, 0.31487, 0.414856, 0.398279, 0.370445, 0.301917, 0.30533, 0.335645, 0.436924, 0.450668, 0.447574, 0.505461, 0.42561, 0.342579, 0.335645, 0.26085, 0.26085, 0.203355, 0.167087, 0.098513, 0.18812, 0.182256, 0.191378, 0.191378, 0.206376, 0.257454, 0.298791, 0.30533, 0.232838, 0.21291, 0.196879, 0.173081, 0.125101, 0.164327, 0.225814, 0.161087, 0.236433, 0.232838, 0.222385, 0.219301, 0.268042, 0.25031, 0.25406, 0.352862, 0.366687, 0.321458, 0.209395, 0.17593, 0.109221, 0.139895, 0.139895, 0.147574, 0.182256, 0.173081, 0.200174, 0.216401, 0.278302, 0.30533, 0.311707, 0.401658, 0.444081, 0.394753, 0.408655, 0.41194, 0.288399, 0.18812, 0.15284, 0.194234, 0.295083, 0.377384, 0.422041, 0.42561, 0.436924, 0.418646, 0.494003, 0.490133, 0.414856, 0.408655, 0.384043, 0.275179, 0.268042, 0.200174, 0.271506, 0.257454, 0.191378, 0.295083, 0.291804, 0.377384, 0.366687, 0.332115, 0.30533, 0.236433, 0.216401, 0.179055, 0.137348, 0.173081, 0.173081, 0.158265, 0.161087, 0.179055, 0.288399, 0.222385, 0.25406, 0.275179, 0.288399, 0.36309, 0.321458, 0.42561, 0.447574, 0.5017, 0.529623, 0.472492, 0.538167, 0.480142, 0.51388, 0.575842, 0.549308, 0.549308, 0.642678, 0.653063, 0.604312, 0.59508, 0.657645, 0.712013, 0.703578, 0.56648, 0.509769, 0.505461, 0.497853, 0.461924, 0.458154, 0.380708, 0.461924, 0.454136, 0.486429, 0.476583, 0.40511, 0.40511, 0.440853, 0.370445, 0.380708, 0.339168, 0.346032, 0.281712, 0.206376, 0.173081, 0.264545, 0.21291, 0.239899, 0.15008, 0.161087, 0.164327, 0.225814, 0.203355, 0.158265, 0.21291, 0.219301, 0.298791, 0.318242, 0.288399, 0.284882, 0.284882, 0.301917, 0.196879, 0.281712, 0.359901, 0.387226, 0.321458, 0.356642, 0.288399, 0.380708, 0.370445, 0.374039, 0.390993, 0.4292, 0.480142, 0.458154, 0.408655, 0.408655, 0.380708, 0.332115, 0.332115, 0.301917, 0.324872, 0.328603, 0.308712, 0.318242, 0.332115, 0.356642, 0.414856, 0.5017, 0.5017, 0.450668, 0.352862, 0.352862, 0.335645, 0.342579, 0.359901, 0.418646, 0.339168, 0.346032, 0.398279, 0.418646, 0.359901, 0.339168, 0.418646, 0.321458, 0.328603, 0.318242, 0.275179, 0.185198, 0.173081, 0.102787, 0.134866, 0.229226, 0.196879, 0.203355, 0.216401, 0.158265, 0.164327, 0.155435, 0.10481, 0.067594, 0.079919, 0.071867, 0.083462, 0.086953, 0.096677, 0.090864, 0.098513, 0.144935, 0.21291, 0.222385, 0.318242, 0.318242, 0.308712, 0.346032, 0.339168, 0.31487, 0.380708, 0.278302, 0.370445, 0.418646, 0.41194, 0.384043, 0.483068, 0.517562, 0.461924, 0.549308, 0.444081, 0.335645, 0.349426, 0.359901, 0.298791, 0.298791, 0.295083, 0.288399, 0.185198, 0.132295, 0.147574, 0.120615, 0.191378, 0.106997, 0.132295, 0.18812, 0.18812, 0.196879, 0.106997, 0.139895, 0.15284, 0.236433, 0.328603, 0.321458, 0.328603, 0.377384, 0.380708, 0.288399, 0.281712, 0.298791, 0.374039, 0.284882, 0.301917, 0.31487, 0.42561, 0.359901, 0.359901, 0.342579, 0.31487, 0.356642, 0.352862, 0.366687, 0.380708, 0.275179, 0.264545, 0.278302, 0.236433, 0.167087, 0.25031, 0.161087, 0.147574, 0.111485, 0.167087, 0.173081, 0.161087, 0.147574, 0.144935, 0.15008, 0.225814, 0.264545, 0.30533, 0.301917, 0.25406, 0.232838, 0.288399, 0.308712, 0.291804, 0.339168, 0.41194, 0.42561, 0.553315, 0.680603, 0.648219, 0.653063, 0.653063, 0.521092, 0.541878, 0.549308, 0.549308, 0.517562, 0.454136, 0.370445, 0.380708, 0.384043, 0.30533, 0.257454, 0.219301, 0.182256, 0.155435, 0.129801, 0.100716, 0.067594, 0.048328, 0.0704, 0.046336, 0.028107], '')</t>
  </si>
  <si>
    <t>[66, 112, 125, 223, 224, 226, 228, 229, 230, 231, 232, 233, 234, 235, 236, 237, 238, 239, 240, 241, 304, 305, 360, 362, 433, 434, 435, 436, 437, 438, 439, 440, 441, 442]</t>
  </si>
  <si>
    <t xml:space="preserve">F5S3R6|F5S3R6_9ENTR DMT superfamily drug/metabolite transporter OS=Enterobacter hormaechei ATCC 49162 </t>
  </si>
  <si>
    <t>([0.017797, 0.033407, 0.056825, 0.048328, 0.06312, 0.078022, 0.102787, 0.134866, 0.158265, 0.179055, 0.155435, 0.118441, 0.21291, 0.206376, 0.219301, 0.125101, 0.094817, 0.0704, 0.038042, 0.03976, 0.026892, 0.026892, 0.023087, 0.020522, 0.026338, 0.017447, 0.012727, 0.010221, 0.010131, 0.006894, 0.004976, 0.004976, 0.007259, 0.007031, 0.009015, 0.013613, 0.013265, 0.016021, 0.019401, 0.038042, 0.035586, 0.035586, 0.038042, 0.028695, 0.018415, 0.0198, 0.017138, 0.013821, 0.009294, 0.009294, 0.014783, 0.017138, 0.012727, 0.007877, 0.005623, 0.005872, 0.004247, 0.005872, 0.003997, 0.003298, 0.002976, 0.00407, 0.005734, 0.005683, 0.004736, 0.004135, 0.00389, 0.004247, 0.004208, 0.006245, 0.006482, 0.006701, 0.008895, 0.014586, 0.0198, 0.019109, 0.017797, 0.017447, 0.010672, 0.010672, 0.008804, 0.008624, 0.006078, 0.00515, 0.005086, 0.006194, 0.006701, 0.006988, 0.006988, 0.010672, 0.007259, 0.007031, 0.004577, 0.003405, 0.002396, 0.002727, 0.002727, 0.003109, 0.004247, 0.005683, 0.009187, 0.013437, 0.010926, 0.0198, 0.019401, 0.020522, 0.016528, 0.016021, 0.016257, 0.01204, 0.007555, 0.01078, 0.01204, 0.025316, 0.023963, 0.023087, 0.014075, 0.0198, 0.010131, 0.006374, 0.005623, 0.003864, 0.003864, 0.004513, 0.004431, 0.005223, 0.005223, 0.007422, 0.011106, 0.007031, 0.006988, 0.007495, 0.00543, 0.004835, 0.004135, 0.00407, 0.003701, 0.004775, 0.005378, 0.005249, 0.00558, 0.006374, 0.009294, 0.006619, 0.004577, 0.003298, 0.002435, 0.002435, 0.002155, 0.002155, 0.003212, 0.005318, 0.007091, 0.010221, 0.007091, 0.008156, 0.008276, 0.014783, 0.016826, 0.013613, 0.0198, 0.020876, 0.010509, 0.006421, 0.010509, 0.010372, 0.014315, 0.022667, 0.016528, 0.009096, 0.007645, 0.006374, 0.004921, 0.003212, 0.002327, 0.003341, 0.003478, 0.003478, 0.00389, 0.003478, 0.004135, 0.003431, 0.003341, 0.004315, 0.006619, 0.004646, 0.006567, 0.008002, 0.005734, 0.007315, 0.007877, 0.006894, 0.008075, 0.006567, 0.010509, 0.013821, 0.008525, 0.005683, 0.007031, 0.006374, 0.004646, 0.003821, 0.003821, 0.00558, 0.007091, 0.004513, 0.004513, 0.003924, 0.003864, 0.00558, 0.004976, 0.007495, 0.010672, 0.006533, 0.007091, 0.005011, 0.006245, 0.009015, 0.014783, 0.010926, 0.007422, 0.007495, 0.00777, 0.007091, 0.004577, 0.003014, 0.003298, 0.00359, 0.003246, 0.002276, 0.002194, 0.002276, 0.001786, 0.001249, 0.002057, 0.001675, 0.002435, 0.001623, 0.001112, 0.000704, 0.001112, 0.001597, 0.001967, 0.002396, 0.003053, 0.003276, 0.004483, 0.006194, 0.009187, 0.013265, 0.019109, 0.018415, 0.009977, 0.008002, 0.011903, 0.009096, 0.013437, 0.016021, 0.035586, 0.035586, 0.0704, 0.067594, 0.048328, 0.032677, 0.016528, 0.021816, 0.026338, 0.016826, 0.009977, 0.006194, 0.006194, 0.00558, 0.004899, 0.004577, 0.006533, 0.004775, 0.006374, 0.00777, 0.004976, 0.003366, 0.004611, 0.004835, 0.00359, 0.003053, 0.002976, 0.003212, 0.003246, 0.003997, 0.003963, 0.004315, 0.004315, 0.003053, 0.003804, 0.003701, 0.005799, 0.00558, 0.008002, 0.007315, 0.007177, 0.007877, 0.01204, 0.009865, 0.009294, 0.01204, 0.016826, 0.026892, 0.038042, 0.030003, 0.023087, 0.034884, 0.056825, 0.122885, 0.271506, 0.247041], '')</t>
  </si>
  <si>
    <t xml:space="preserve">F5S3R7|F5S3R7_9ENTR AAA domain-containing protein (Fragment) OS=Enterobacter hormaechei ATCC 49162 </t>
  </si>
  <si>
    <t>([0.17593, 0.21291, 0.25031, 0.328603, 0.349426, 0.370445, 0.390993, 0.408655, 0.359901, 0.349426, 0.370445, 0.40511, 0.332115, 0.301917, 0.31487, 0.318242, 0.298791, 0.349426, 0.291804, 0.291804, 0.288399, 0.284882, 0.281712, 0.281712, 0.25031, 0.26085, 0.203355, 0.200174, 0.206376, 0.191378, 0.219301, 0.147574, 0.147574, 0.216401, 0.239899, 0.298791, 0.366687, 0.447574, 0.370445, 0.359901, 0.374039, 0.380708, 0.394753, 0.40511, 0.41194, 0.42561, 0.42561, 0.490133, 0.408655, 0.41194, 0.414856, 0.335645, 0.447574, 0.346032, 0.318242, 0.243554, 0.18812, 0.194234, 0.194234, 0.275179, 0.268042, 0.206376, 0.196879, 0.196879, 0.129801, 0.125101, 0.116183, 0.069024, 0.066181, 0.106997, 0.10481, 0.10481, 0.158265, 0.086953, 0.106997, 0.088832, 0.088832, 0.127496, 0.106997, 0.086953, 0.067594, 0.090864, 0.109221, 0.088832, 0.06312, 0.094817, 0.071867, 0.048328, 0.079919], '')</t>
  </si>
  <si>
    <t xml:space="preserve">F5S3R8|F5S3R8_9ENTR Toxin-antitoxin system protein OS=Enterobacter hormaechei ATCC 49162 </t>
  </si>
  <si>
    <t>([0.30533, 0.342579, 0.257454, 0.30533, 0.352862, 0.398279, 0.436924, 0.454136, 0.476583, 0.465241, 0.401658, 0.444081, 0.458154, 0.454136, 0.509769, 0.490133, 0.468512, 0.458154, 0.476583, 0.58069, 0.575842, 0.570702, 0.585406, 0.703578, 0.570702, 0.529623, 0.454136, 0.418646, 0.422041, 0.398279, 0.42561, 0.525368, 0.505461, 0.465241, 0.465241, 0.5017, 0.465241, 0.41194, 0.422041, 0.422041, 0.422041, 0.408655, 0.486429, 0.408655, 0.321458, 0.342579, 0.366687, 0.444081, 0.480142, 0.480142, 0.401658, 0.41194, 0.321458, 0.268042, 0.264545, 0.298791, 0.26085, 0.243554, 0.318242, 0.31487, 0.339168, 0.36309, 0.342579, 0.380708, 0.465241, 0.557691, 0.653063, 0.549308, 0.529623, 0.505461, 0.480142, 0.56648, 0.570702, 0.671169, 0.648219, 0.703578, 0.690604, 0.680603, 0.791621, 0.788093, 0.767246, 0.707965, 0.642678, 0.666105, 0.585406, 0.541878, 0.494003, 0.472492, 0.608892], '')</t>
  </si>
  <si>
    <t>[14, 19, 20, 21, 22, 23, 24, 25, 31, 32, 35, 65, 66, 67, 68, 69, 71, 72, 73, 74, 75, 76, 77, 78, 79, 80, 81, 82, 83, 84, 85, 88]</t>
  </si>
  <si>
    <t xml:space="preserve">F5S3R9|F5S3R9_9ENTR GNAT family toxin-antitoxin system OS=Enterobacter hormaechei ATCC 49162 </t>
  </si>
  <si>
    <t>([0.132295, 0.200174, 0.18812, 0.144935, 0.092881, 0.129801, 0.073402, 0.092881, 0.06184, 0.037156, 0.051831, 0.035586, 0.044297, 0.045352, 0.078022, 0.074921, 0.074921, 0.073402, 0.098513, 0.092881, 0.055536, 0.054297, 0.05306, 0.067594, 0.056825, 0.076542, 0.076542, 0.15008, 0.15284, 0.229226, 0.335645, 0.328603, 0.332115, 0.25031, 0.239899, 0.229226, 0.15284, 0.15284, 0.088832, 0.048328, 0.100716, 0.164327, 0.161087, 0.179055, 0.106997, 0.196879, 0.229226, 0.161087, 0.122885, 0.120615, 0.06184, 0.035586, 0.035586, 0.036378, 0.060549, 0.058088, 0.058088, 0.059222, 0.048328, 0.066181, 0.11371, 0.118441, 0.118441, 0.067594, 0.067594, 0.11371, 0.102787, 0.106997, 0.161087, 0.209395, 0.219301, 0.328603, 0.352862, 0.380708, 0.370445, 0.370445, 0.384043, 0.349426, 0.468512, 0.59917, 0.557691, 0.553315, 0.447574, 0.440853, 0.538167, 0.414856, 0.384043, 0.284882, 0.288399, 0.275179, 0.26085, 0.170161, 0.182256, 0.25031, 0.229226, 0.318242, 0.232838, 0.222385, 0.275179, 0.247041, 0.17593, 0.17593, 0.144935, 0.216401, 0.185198, 0.144935, 0.216401, 0.18812, 0.21291, 0.129801, 0.137348, 0.116183, 0.185198, 0.11371, 0.090864, 0.055536, 0.055536, 0.055536, 0.032017, 0.023963, 0.015078, 0.013437, 0.013437, 0.016826, 0.013821, 0.016826, 0.022667, 0.024826, 0.040537, 0.048328, 0.06312, 0.064632, 0.038858, 0.023087, 0.037156, 0.049374, 0.045352, 0.045352, 0.038858, 0.0704, 0.102787, 0.102787, 0.185198, 0.243554, 0.243554, 0.295083, 0.257454, 0.257454, 0.239899, 0.15284, 0.102787, 0.081712, 0.094817, 0.179055, 0.264545, 0.26085, 0.167087, 0.257454, 0.26085, 0.298791, 0.191378, 0.164327, 0.236433, 0.232838, 0.209395, 0.17593, 0.137348, 0.144935, 0.10481, 0.083462, 0.125101, 0.232838, 0.339168, 0.243554], '')</t>
  </si>
  <si>
    <t>[79, 80, 81, 84]</t>
  </si>
  <si>
    <t xml:space="preserve">F5S3S0|F5S3S0_9ENTR Uncharacterized protein OS=Enterobacter hormaechei ATCC 49162 </t>
  </si>
  <si>
    <t>([0.185198, 0.106997, 0.15284, 0.158265, 0.164327, 0.203355, 0.278302, 0.222385, 0.164327, 0.142424, 0.164327, 0.196879, 0.271506, 0.288399, 0.194234, 0.161087, 0.158265, 0.179055, 0.194234, 0.247041, 0.332115, 0.418646, 0.534167, 0.450668, 0.41194, 0.346032, 0.335645, 0.308712, 0.377384, 0.4292, 0.483068, 0.51388, 0.497853, 0.414856, 0.321458, 0.42561, 0.359901, 0.366687, 0.356642, 0.332115, 0.339168, 0.295083, 0.225814, 0.209395, 0.25031, 0.295083, 0.370445, 0.356642, 0.324872, 0.295083, 0.311707, 0.278302, 0.200174, 0.164327], '')</t>
  </si>
  <si>
    <t>[22, 31]</t>
  </si>
  <si>
    <t xml:space="preserve">F5S3S1|F5S3S1_9ENTR Uncharacterized protein OS=Enterobacter hormaechei ATCC 49162 </t>
  </si>
  <si>
    <t>([0.074921, 0.085092, 0.055536, 0.060549, 0.085092, 0.060549, 0.066181, 0.071867, 0.060549, 0.047319, 0.032017, 0.026338, 0.017138, 0.012727, 0.012727, 0.016528, 0.018106, 0.018415, 0.015694, 0.023963, 0.023963, 0.045352, 0.045352, 0.06312, 0.074921, 0.076542, 0.10481, 0.071867, 0.086953, 0.127496, 0.18812, 0.26085, 0.318242, 0.401658, 0.468512, 0.468512, 0.494003, 0.604312, 0.59508, 0.534167, 0.541878, 0.541878, 0.549308, 0.505461, 0.534167, 0.465241, 0.458154, 0.5017, 0.618285, 0.618285, 0.505461, 0.521092, 0.562014, 0.490133, 0.480142, 0.472492, 0.476583, 0.476583, 0.447574, 0.447574, 0.505461, 0.4292, 0.444081, 0.436924, 0.51388, 0.4292, 0.51388, 0.51388, 0.497853, 0.384043, 0.30533, 0.384043, 0.370445, 0.342579, 0.390993, 0.370445, 0.349426, 0.321458, 0.291804, 0.298791, 0.264545, 0.268042, 0.339168], '')</t>
  </si>
  <si>
    <t>[37, 38, 39, 40, 41, 42, 43, 44, 47, 48, 49, 50, 51, 52, 60, 64, 66, 67]</t>
  </si>
  <si>
    <t xml:space="preserve">F5S3S2|F5S3S2_9ENTR Transmembrane protein OS=Enterobacter hormaechei ATCC 49162 </t>
  </si>
  <si>
    <t>([0.745909, 0.805026, 0.812494, 0.83125, 0.716283, 0.73685, 0.741537, 0.750527, 0.754692, 0.791621, 0.680603, 0.741537, 0.745909, 0.648219, 0.521092, 0.534167, 0.541878, 0.675549, 0.648219, 0.653063, 0.671169, 0.653063, 0.505461, 0.444081, 0.436924, 0.418646, 0.40511, 0.418646, 0.440853, 0.384043, 0.268042, 0.36309, 0.271506, 0.264545, 0.31487, 0.31487, 0.288399, 0.222385, 0.206376, 0.161087, 0.100716, 0.090864, 0.055536, 0.098513, 0.142424, 0.137348, 0.21291, 0.209395, 0.185198, 0.161087, 0.216401, 0.308712, 0.308712, 0.384043, 0.311707, 0.342579, 0.418646, 0.36309, 0.418646, 0.422041, 0.444081, 0.444081, 0.447574, 0.538167, 0.444081, 0.408655, 0.440853, 0.468512, 0.480142, 0.517562, 0.534167, 0.538167, 0.541878, 0.476583, 0.454136, 0.447574, 0.380708, 0.384043, 0.476583, 0.418646, 0.408655, 0.458154, 0.51388, 0.440853, 0.444081, 0.468512, 0.497853, 0.5017, 0.483068, 0.444081, 0.352862, 0.264545, 0.264545, 0.185198, 0.247041, 0.278302, 0.275179, 0.339168, 0.332115, 0.243554, 0.298791, 0.324872, 0.247041, 0.209395, 0.281712, 0.25031, 0.222385, 0.144935, 0.125101, 0.120615, 0.155435, 0.232838, 0.308712, 0.298791, 0.374039, 0.390993, 0.298791, 0.380708, 0.377384, 0.398279, 0.490133, 0.497853, 0.384043, 0.374039, 0.408655, 0.36309, 0.408655, 0.42561, 0.42561, 0.440853, 0.454136, 0.436924, 0.339168, 0.342579, 0.346032, 0.31487, 0.288399, 0.308712, 0.247041, 0.239899, 0.239899, 0.173081, 0.164327, 0.247041, 0.275179, 0.298791, 0.298791, 0.222385, 0.31487, 0.335645, 0.328603, 0.311707, 0.328603, 0.422041, 0.390993, 0.387226, 0.387226, 0.394753, 0.390993, 0.465241, 0.436924, 0.408655, 0.384043, 0.384043, 0.295083, 0.328603, 0.339168, 0.284882, 0.318242, 0.301917, 0.301917, 0.25031, 0.281712, 0.271506, 0.196879, 0.225814, 0.196879, 0.196879, 0.155435, 0.225814, 0.216401, 0.216401, 0.222385, 0.308712, 0.31487, 0.308712, 0.342579, 0.335645, 0.418646, 0.458154, 0.454136, 0.450668, 0.5017, 0.377384, 0.284882, 0.25406, 0.25406, 0.196879, 0.196879, 0.239899, 0.15008, 0.10481, 0.085092, 0.067594, 0.067594, 0.034068, 0.034884, 0.028107, 0.018787, 0.019109, 0.018415, 0.012727, 0.018787, 0.018106, 0.032017, 0.056825, 0.11371, 0.11371, 0.147574, 0.118441, 0.092881, 0.129801, 0.161087, 0.203355, 0.206376, 0.17593, 0.275179, 0.377384, 0.394753, 0.5017], '')</t>
  </si>
  <si>
    <t>[0, 1, 2, 3, 4, 5, 6, 7, 8, 9, 10, 11, 12, 13, 14, 15, 16, 17, 18, 19, 20, 21, 22, 63, 69, 70, 71, 72, 82, 87, 192, 229]</t>
  </si>
  <si>
    <t xml:space="preserve">F5S3S3|F5S3S3_9ENTR Uncharacterized protein OS=Enterobacter hormaechei ATCC 49162 </t>
  </si>
  <si>
    <t>([0.436924, 0.328603, 0.374039, 0.458154, 0.509769, 0.538167, 0.454136, 0.497853, 0.517562, 0.422041, 0.408655, 0.408655, 0.298791, 0.206376, 0.268042, 0.30533, 0.328603, 0.243554, 0.158265, 0.18812, 0.216401, 0.139895, 0.200174, 0.191378, 0.179055, 0.098513, 0.094817, 0.161087, 0.161087, 0.092881, 0.155435, 0.18812, 0.239899, 0.257454, 0.339168, 0.387226, 0.390993, 0.281712, 0.349426, 0.4292, 0.342579, 0.243554, 0.328603, 0.346032, 0.311707, 0.298791, 0.42561, 0.422041, 0.40511, 0.394753, 0.494003, 0.398279, 0.398279, 0.384043, 0.461924, 0.461924, 0.356642, 0.36309, 0.450668, 0.366687, 0.271506, 0.370445, 0.480142, 0.387226, 0.387226, 0.394753, 0.291804, 0.257454, 0.257454, 0.247041, 0.147574, 0.079919, 0.137348, 0.132295, 0.073402, 0.040537, 0.037156, 0.064632, 0.032017, 0.034884, 0.06184, 0.055536, 0.030003, 0.017797, 0.030611, 0.023087, 0.017447, 0.018106, 0.011669, 0.011669, 0.008525, 0.010926, 0.015344, 0.010221, 0.010221, 0.011106, 0.017138, 0.018415, 0.018787, 0.019109, 0.018787, 0.014586, 0.020165, 0.025762, 0.038042, 0.025316, 0.023534, 0.034884, 0.055536, 0.094817, 0.064632], '')</t>
  </si>
  <si>
    <t>[4, 5, 8]</t>
  </si>
  <si>
    <t xml:space="preserve">F5S3S4|F5S3S4_9ENTR Uncharacterized protein OS=Enterobacter hormaechei ATCC 49162 </t>
  </si>
  <si>
    <t>([0.01078, 0.01078, 0.008075, 0.006482, 0.005086, 0.004414, 0.003821, 0.004161, 0.003701, 0.003924, 0.004775, 0.003924, 0.003366, 0.003246, 0.00407, 0.005734, 0.004513, 0.004775, 0.006533, 0.006245, 0.006374, 0.003924, 0.004388, 0.004135, 0.005623, 0.005683, 0.00777, 0.010509, 0.008075, 0.00777, 0.007877, 0.00543, 0.006482, 0.007422, 0.009483, 0.008276, 0.006142, 0.008276, 0.006894, 0.005378, 0.00389, 0.003053], '')</t>
  </si>
  <si>
    <t xml:space="preserve">F5S3S5|F5S3S5_9ENTR Phage tail protein OS=Enterobacter hormaechei ATCC 49162 </t>
  </si>
  <si>
    <t>([0.085092, 0.132295, 0.170161, 0.203355, 0.25031, 0.239899, 0.179055, 0.203355, 0.232838, 0.26085, 0.284882, 0.328603, 0.335645, 0.332115, 0.339168, 0.26085, 0.26085, 0.232838, 0.318242, 0.321458, 0.366687, 0.291804, 0.311707, 0.311707, 0.281712, 0.200174, 0.182256, 0.185198, 0.18812, 0.216401, 0.219301, 0.229226, 0.216401, 0.225814, 0.236433, 0.247041, 0.229226, 0.216401, 0.239899, 0.182256, 0.122885, 0.161087, 0.239899, 0.209395, 0.206376, 0.17593, 0.179055, 0.164327, 0.206376, 0.225814, 0.225814, 0.147574, 0.142424, 0.15008, 0.232838, 0.318242, 0.30533, 0.384043, 0.40511, 0.356642, 0.444081, 0.458154, 0.458154, 0.374039, 0.301917, 0.30533, 0.377384, 0.366687, 0.461924, 0.486429, 0.476583, 0.370445, 0.454136, 0.465241, 0.370445, 0.346032, 0.318242, 0.311707, 0.216401, 0.209395, 0.236433, 0.144935, 0.167087, 0.170161, 0.236433, 0.275179, 0.268042, 0.239899, 0.335645, 0.311707, 0.301917, 0.295083, 0.332115, 0.332115, 0.318242, 0.342579, 0.281712, 0.308712, 0.284882, 0.324872, 0.335645, 0.387226, 0.40511, 0.444081, 0.374039, 0.398279, 0.436924, 0.465241, 0.505461, 0.494003, 0.497853, 0.534167, 0.476583, 0.51388, 0.458154, 0.450668, 0.521092, 0.521092, 0.525368, 0.570702, 0.545602, 0.476583, 0.461924, 0.545602, 0.562014, 0.671169, 0.604312, 0.613573, 0.59917, 0.56648, 0.497853, 0.414856, 0.390993, 0.458154, 0.468512, 0.494003, 0.517562, 0.472492, 0.476583, 0.486429, 0.447574, 0.497853, 0.553315, 0.557691, 0.517562, 0.480142, 0.472492, 0.529623, 0.490133, 0.454136, 0.444081, 0.505461, 0.570702, 0.545602, 0.505461, 0.472492, 0.472492, 0.486429, 0.534167, 0.58069, 0.58069, 0.613573, 0.613573, 0.604312, 0.585406, 0.585406, 0.59014, 0.58069, 0.58069, 0.58069, 0.604312, 0.657645, 0.653063, 0.657645, 0.657645, 0.657645, 0.657645, 0.661982, 0.59508, 0.59508, 0.666105, 0.666105, 0.63748, 0.642678, 0.653063, 0.622677, 0.626927, 0.626927, 0.622677, 0.557691, 0.562014, 0.557691, 0.541878, 0.541878, 0.59917, 0.632174, 0.675549, 0.675549, 0.73685, 0.759478, 0.666105, 0.618285, 0.549308, 0.59917, 0.59917, 0.575842, 0.575842, 0.575842, 0.575842, 0.553315, 0.58069, 0.58069, 0.58069, 0.58069, 0.58069, 0.521092, 0.521092, 0.541878, 0.538167, 0.505461, 0.545602, 0.63748, 0.622677, 0.675549, 0.642678, 0.642678, 0.642678, 0.63748, 0.63748, 0.657645, 0.712013, 0.685117, 0.685117, 0.685117, 0.653063, 0.653063, 0.720929, 0.720929, 0.712013, 0.712013, 0.685117, 0.648219, 0.648219, 0.642678, 0.63748, 0.690604, 0.685117, 0.707965, 0.703578, 0.703578, 0.685117, 0.648219, 0.653063, 0.671169, 0.671169, 0.724957, 0.724957, 0.657645, 0.626927, 0.570702, 0.570702, 0.59014, 0.59014, 0.59014, 0.661982, 0.671169, 0.642678, 0.642678, 0.642678, 0.648219, 0.648219, 0.716283, 0.750527, 0.750527, 0.733139, 0.716283, 0.690604, 0.690604, 0.694846, 0.694846, 0.745909, 0.750527, 0.699094, 0.675549, 0.675549, 0.618285, 0.632174, 0.59508, 0.59508, 0.59508, 0.666105, 0.666105, 0.661982, 0.632174, 0.712013, 0.712013, 0.712013, 0.707965, 0.707965, 0.707965, 0.728858, 0.745909, 0.76285, 0.791621, 0.791621, 0.795062, 0.779859, 0.745909, 0.745909, 0.745909, 0.745909, 0.712013, 0.712013, 0.712013, 0.716283, 0.680603, 0.680603, 0.733139, 0.716283, 0.716283, 0.767246, 0.759478, 0.699094, 0.680603, 0.675549, 0.675549, 0.675549, 0.73685, 0.754692, 0.754692, 0.754692, 0.741537, 0.733139, 0.733139, 0.666105, 0.680603, 0.63748, 0.63748, 0.59917, 0.671169, 0.675549, 0.613573, 0.622677, 0.626927, 0.626927, 0.657645, 0.724957, 0.724957, 0.657645, 0.690604, 0.690604, 0.690604, 0.653063, 0.63748, 0.63748, 0.690604, 0.690604, 0.690604, 0.694846, 0.675549, 0.622677, 0.622677, 0.694846, 0.733139, 0.745909, 0.745909, 0.73685, 0.703578, 0.703578, 0.767246, 0.741537, 0.779859, 0.779859, 0.819762, 0.819762, 0.819762, 0.83125, 0.819762, 0.819762, 0.81615, 0.83125, 0.868118, 0.868118, 0.81615, 0.784345, 0.771762, 0.771762, 0.812494, 0.791621, 0.791621, 0.745909, 0.720929, 0.680603, 0.680603, 0.712013, 0.750527, 0.750527, 0.754692, 0.724957, 0.795062, 0.795062, 0.798249, 0.798249, 0.798249, 0.798249, 0.771762, 0.771762, 0.771762, 0.707965, 0.728858, 0.728858, 0.716283, 0.76285, 0.76285, 0.76285, 0.733139, 0.707965, 0.707965, 0.63748, 0.666105, 0.59014, 0.59014, 0.562014, 0.545602, 0.545602, 0.545602, 0.570702, 0.604312, 0.59917, 0.626927, 0.675549, 0.671169, 0.671169, 0.657645, 0.63748, 0.63748, 0.63748, 0.694846, 0.720929, 0.720929, 0.720929, 0.720929, 0.741537, 0.801317, 0.759478, 0.759478, 0.759478, 0.733139, 0.703578, 0.707965, 0.694846, 0.653063, 0.657645, 0.720929, 0.703578, 0.76285, 0.76285, 0.754692, 0.712013, 0.661982, 0.724957, 0.724957, 0.724957, 0.707965, 0.703578, 0.728858, 0.724957, 0.724957, 0.750527, 0.750527, 0.750527, 0.73685, 0.724957, 0.724957, 0.661982, 0.661982, 0.685117, 0.685117, 0.671169, 0.648219, 0.671169, 0.604312, 0.604312, 0.626927, 0.626927, 0.585406, 0.626927, 0.604312, 0.59917, 0.56648, 0.541878, 0.541878, 0.604312, 0.58069, 0.575842, 0.570702, 0.562014, 0.562014, 0.557691, 0.58069, 0.632174, 0.632174, 0.626927, 0.59508, 0.525368, 0.521092, 0.517562, 0.486429, 0.5017, 0.5017, 0.525368, 0.613573, 0.608892, 0.575842, 0.626927, 0.608892, 0.604312, 0.585406, 0.545602, 0.545602, 0.541878, 0.521092, 0.521092, 0.585406, 0.541878, 0.632174, 0.632174, 0.622677, 0.661982, 0.671169, 0.733139, 0.73685, 0.694846, 0.690604, 0.570702, 0.58069, 0.505461, 0.505461, 0.545602, 0.562014, 0.562014, 0.59014, 0.553315, 0.553315, 0.468512, 0.5017, 0.486429, 0.461924, 0.461924, 0.374039, 0.366687, 0.339168, 0.339168, 0.342579, 0.339168, 0.454136, 0.387226, 0.494003, 0.483068, 0.436924, 0.4292, 0.472492, 0.42561, 0.490133, 0.486429, 0.472492, 0.447574, 0.440853, 0.436924, 0.444081, 0.505461, 0.483068, 0.490133, 0.447574, 0.486429, 0.529623, 0.497853, 0.545602, 0.525368, 0.570702, 0.541878, 0.447574, 0.346032, 0.401658, 0.311707, 0.239899, 0.298791, 0.346032, 0.324872, 0.374039, 0.291804, 0.311707, 0.311707, 0.30533, 0.352862, 0.349426, 0.311707, 0.243554, 0.21291, 0.18812, 0.155435, 0.17593, 0.271506, 0.271506, 0.191378, 0.179055, 0.257454, 0.264545, 0.236433, 0.236433, 0.236433, 0.339168, 0.349426, 0.370445, 0.374039, 0.30533, 0.284882, 0.281712, 0.295083, 0.291804, 0.239899, 0.278302, 0.311707, 0.25406, 0.352862, 0.408655, 0.447574, 0.384043, 0.30533, 0.335645, 0.30533, 0.275179, 0.26085, 0.170161, 0.18812, 0.194234, 0.216401, 0.222385, 0.268042, 0.339168, 0.284882, 0.384043, 0.295083, 0.209395, 0.173081, 0.15284, 0.129801, 0.15284, 0.17593, 0.243554, 0.243554, 0.311707, 0.339168, 0.26085, 0.264545, 0.196879, 0.203355, 0.164327, 0.158265, 0.144935, 0.116183, 0.179055, 0.139895, 0.158265, 0.17593, 0.278302, 0.291804, 0.247041, 0.271506, 0.243554, 0.173081, 0.196879, 0.137348, 0.102787, 0.167087, 0.225814, 0.206376, 0.229226, 0.324872, 0.332115, 0.301917, 0.268042, 0.295083, 0.321458, 0.387226, 0.387226, 0.288399, 0.295083, 0.374039, 0.291804, 0.268042, 0.342579, 0.332115, 0.401658, 0.480142, 0.461924, 0.458154, 0.447574, 0.414856, 0.387226, 0.374039, 0.332115, 0.335645, 0.308712, 0.324872, 0.288399, 0.349426, 0.433034, 0.387226, 0.387226, 0.387226, 0.401658, 0.408655, 0.398279, 0.356642, 0.346032, 0.275179, 0.191378, 0.271506, 0.26085, 0.206376, 0.21291, 0.194234, 0.264545, 0.264545, 0.25406, 0.288399, 0.30533, 0.21291, 0.257454, 0.182256, 0.268042, 0.339168, 0.271506, 0.278302, 0.225814, 0.229226, 0.301917, 0.40511, 0.414856, 0.433034, 0.5017, 0.5017, 0.618285, 0.613573, 0.575842, 0.541878, 0.541878, 0.486429, 0.59917, 0.58069, 0.58069, 0.549308, 0.562014, 0.690604, 0.675549, 0.788093, 0.675549, 0.694846, 0.671169, 0.58069, 0.521092, 0.41194, 0.422041, 0.422041, 0.41194, 0.41194, 0.454136, 0.370445, 0.40511, 0.318242, 0.356642, 0.436924, 0.356642, 0.298791, 0.264545, 0.268042, 0.26085, 0.349426, 0.284882, 0.295083, 0.321458, 0.295083, 0.359901, 0.342579, 0.356642, 0.359901, 0.401658, 0.384043, 0.436924, 0.390993, 0.505461, 0.468512, 0.387226, 0.472492, 0.480142, 0.390993, 0.408655, 0.380708, 0.284882, 0.349426, 0.349426, 0.374039, 0.356642, 0.418646, 0.422041, 0.380708, 0.288399, 0.275179, 0.288399, 0.26085, 0.222385, 0.194234, 0.134866, 0.194234, 0.182256, 0.194234, 0.191378, 0.147574, 0.167087, 0.247041, 0.257454, 0.243554, 0.268042, 0.284882, 0.182256, 0.137348, 0.158265, 0.167087, 0.164327, 0.15284, 0.203355, 0.275179, 0.268042, 0.311707, 0.31487, 0.288399, 0.342579, 0.380708, 0.311707, 0.26085, 0.268042, 0.243554, 0.25031, 0.232838, 0.318242, 0.356642, 0.408655, 0.422041, 0.472492, 0.486429, 0.401658, 0.398279, 0.398279, 0.318242, 0.318242, 0.328603, 0.301917, 0.182256, 0.236433, 0.335645, 0.356642, 0.352862, 0.352862, 0.374039, 0.370445, 0.324872, 0.352862, 0.366687, 0.298791, 0.328603, 0.288399, 0.335645, 0.349426, 0.321458, 0.30533, 0.332115, 0.288399, 0.335645, 0.332115, 0.324872, 0.321458, 0.352862, 0.318242, 0.321458, 0.30533, 0.222385, 0.257454, 0.264545, 0.219301, 0.298791, 0.203355, 0.161087, 0.161087, 0.098513, 0.074921, 0.129801, 0.111485, 0.137348, 0.137348, 0.194234, 0.120615, 0.134866, 0.100716, 0.139895, 0.081712, 0.048328, 0.059222, 0.042364, 0.040537, 0.049374, 0.040537, 0.048328, 0.076542, 0.050641, 0.069024, 0.118441, 0.127496, 0.147574, 0.094817, 0.059222, 0.073402, 0.139895, 0.125101, 0.164327, 0.10481, 0.17593, 0.25406, 0.222385, 0.200174, 0.142424, 0.120615, 0.122885, 0.155435, 0.118441, 0.132295, 0.173081, 0.122885, 0.071867, 0.073402, 0.116183, 0.194234, 0.191378, 0.15284, 0.116183, 0.118441, 0.100716, 0.102787, 0.069024, 0.111485, 0.164327, 0.264545, 0.295083, 0.298791, 0.328603, 0.387226, 0.461924, 0.436924, 0.490133, 0.490133, 0.458154, 0.384043, 0.328603, 0.342579, 0.278302, 0.328603, 0.229226, 0.229226, 0.232838, 0.288399, 0.284882, 0.278302, 0.21291, 0.129801, 0.10481, 0.125101, 0.100716, 0.06184, 0.066181, 0.0704, 0.120615, 0.081712, 0.129801, 0.155435, 0.120615, 0.129801, 0.125101, 0.236433, 0.318242, 0.278302, 0.239899, 0.25406, 0.200174, 0.229226, 0.295083, 0.25031, 0.25031, 0.206376, 0.284882, 0.275179, 0.264545, 0.257454, 0.308712, 0.301917, 0.295083, 0.271506, 0.278302, 0.284882, 0.179055, 0.18812, 0.229226, 0.206376, 0.196879, 0.268042, 0.30533, 0.26085, 0.335645, 0.308712, 0.401658, 0.401658, 0.401658, 0.401658, 0.31487, 0.288399, 0.25031, 0.264545, 0.335645, 0.41194, 0.418646, 0.418646, 0.31487, 0.222385, 0.295083, 0.291804, 0.278302, 0.243554, 0.225814, 0.200174, 0.194234, 0.116183, 0.071867, 0.079919, 0.066181, 0.069024, 0.06184, 0.058088, 0.05306, 0.05306, 0.054297, 0.049374, 0.079919, 0.137348, 0.167087, 0.158265, 0.155435, 0.170161, 0.11371, 0.182256, 0.139895, 0.147574, 0.219301, 0.308712, 0.308712, 0.335645, 0.332115, 0.433034, 0.390993, 0.30533, 0.30533, 0.275179, 0.247041, 0.170161, 0.161087, 0.161087, 0.100716, 0.056825, 0.054297, 0.092881, 0.094817, 0.170161, 0.173081, 0.185198, 0.106997, 0.059222, 0.036378, 0.035586, 0.042364, 0.076542, 0.106997, 0.098513, 0.127496, 0.161087, 0.236433, 0.26085, 0.318242, 0.401658, 0.517562, 0.414856, 0.40511, 0.401658, 0.298791, 0.295083, 0.321458, 0.318242, 0.31487, 0.328603, 0.42561, 0.30533, 0.30533, 0.349426, 0.346032, 0.342579, 0.268042, 0.275179, 0.209395, 0.194234, 0.206376, 0.194234, 0.247041, 0.18812, 0.137348, 0.216401, 0.206376, 0.170161, 0.18812, 0.268042, 0.247041, 0.229226, 0.25031, 0.185198, 0.185198, 0.185198, 0.116183, 0.161087, 0.155435, 0.206376, 0.206376, 0.127496, 0.090864, 0.067594, 0.096677, 0.144935, 0.147574, 0.158265, 0.164327, 0.239899, 0.15008, 0.222385, 0.239899, 0.318242, 0.380708, 0.377384, 0.377384, 0.374039, 0.291804, 0.301917, 0.225814, 0.15284, 0.196879, 0.271506, 0.352862, 0.321458, 0.318242, 0.243554, 0.142424, 0.142424, 0.078022, 0.100716, 0.106997, 0.098513, 0.094817, 0.058088, 0.059222, 0.059222, 0.060549, 0.102787, 0.120615, 0.109221, 0.170161, 0.147574, 0.142424, 0.142424, 0.179055, 0.111485, 0.158265, 0.25406, 0.243554, 0.318242, 0.298791, 0.225814, 0.155435, 0.129801, 0.206376, 0.196879, 0.118441, 0.182256, 0.118441, 0.100716, 0.15284, 0.15284, 0.203355, 0.196879, 0.173081, 0.100716, 0.102787, 0.102787, 0.083462, 0.086953, 0.11371, 0.18812, 0.25406, 0.278302, 0.225814, 0.129801, 0.122885, 0.209395, 0.222385, 0.275179, 0.200174, 0.200174, 0.209395, 0.209395, 0.209395, 0.209395, 0.308712, 0.359901, 0.275179, 0.229226, 0.225814, 0.225814, 0.222385, 0.216401, 0.243554, 0.332115, 0.440853, 0.444081, 0.335645, 0.225814, 0.182256, 0.239899, 0.243554, 0.164327, 0.167087, 0.179055, 0.203355, 0.203355, 0.142424, 0.209395, 0.194234, 0.129801, 0.100716, 0.059222, 0.06312, 0.081712, 0.076542, 0.076542, 0.079919, 0.120615, 0.21291, 0.291804, 0.298791, 0.308712, 0.359901, 0.374039, 0.332115, 0.26085, 0.17593, 0.284882, 0.298791, 0.408655, 0.483068, 0.525368, 0.509769, 0.433034, 0.346032, 0.349426, 0.346032, 0.352862, 0.380708, 0.370445, 0.275179, 0.281712, 0.281712, 0.247041, 0.167087, 0.127496, 0.18812, 0.264545, 0.264545, 0.25031, 0.239899, 0.243554, 0.236433, 0.328603, 0.401658, 0.394753, 0.394753, 0.394753, 0.30533, 0.318242, 0.31487, 0.387226, 0.298791, 0.298791, 0.359901, 0.359901, 0.450668, 0.450668, 0.370445, 0.370445, 0.370445, 0.308712, 0.236433, 0.170161, 0.179055, 0.111485, 0.17593, 0.129801, 0.085092, 0.142424, 0.132295, 0.086953, 0.109221, 0.173081, 0.167087, 0.164327, 0.232838, 0.158265, 0.10481, 0.142424, 0.139895, 0.147574, 0.147574, 0.222385, 0.30533, 0.232838, 0.321458, 0.346032, 0.414856, 0.418646, 0.349426, 0.356642, 0.374039, 0.370445, 0.370445, 0.380708, 0.390993, 0.401658, 0.480142, 0.562014, 0.608892, 0.642678, 0.626927, 0.613573, 0.59508, 0.494003, 0.58069, 0.494003, 0.468512, 0.458154, 0.472492, 0.450668, 0.444081, 0.480142, 0.390993, 0.324872, 0.318242, 0.288399, 0.222385, 0.219301, 0.229226, 0.15284, 0.122885, 0.129801, 0.194234, 0.144935, 0.203355, 0.196879, 0.191378, 0.17593, 0.158265, 0.203355, 0.257454, 0.232838, 0.236433, 0.295083, 0.339168, 0.30533, 0.308712, 0.36309, 0.339168, 0.295083, 0.398279], '')</t>
  </si>
  <si>
    <t>[108, 111, 113, 116, 117, 118, 119, 120, 123, 124, 125, 126, 127, 128, 129, 136, 142, 143, 144, 147, 151, 152, 153, 154, 158, 159, 160, 161, 162, 163, 164, 165, 166, 167, 168, 169, 170, 171, 172, 173, 174, 175, 176, 177, 178, 179, 180, 181, 182, 183, 184, 185, 186, 187, 188, 189, 190, 191, 192, 193, 194, 195, 196, 197, 198, 199, 200, 201, 202, 203, 204, 205, 206, 207, 208, 209, 210, 211, 212, 213, 214, 215, 216, 217, 218, 219, 220, 221, 222,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445, 446, 447, 448, 449, 450, 451, 452, 453, 454, 455, 456, 457, 458, 459, 460, 461, 462, 463, 464, 465, 466, 467, 468, 469, 470, 471, 472, 473, 474, 475, 476, 477, 478, 479, 480, 481, 482, 483, 484, 485, 486, 487, 488, 489, 490, 491, 492, 493, 494, 495, 496, 497, 498, 499, 500, 501, 502, 503, 504, 505, 506, 508, 509, 510, 511, 512, 513, 514, 515, 516, 517, 518, 519, 520, 521, 522, 523, 524, 525, 526, 527, 528, 529, 530, 531, 532, 533, 534, 535, 536, 537, 538, 539, 540, 541, 542, 543, 545, 570, 575, 577, 578, 579, 580, 741, 742, 743, 744, 745, 746, 747, 749, 750, 751, 752, 753, 754, 755, 756, 757, 758, 759, 760, 761, 791, 1096, 1271, 1272, 1349, 1350, 1351, 1352, 1353, 1354, 1356]</t>
  </si>
  <si>
    <t>(348</t>
  </si>
  <si>
    <t xml:space="preserve">F5S3S6|F5S3S6_9ENTR DUF4376 domain-containing protein OS=Enterobacter hormaechei ATCC 49162 </t>
  </si>
  <si>
    <t>([0.570702, 0.4292, 0.450668, 0.433034, 0.36309, 0.374039, 0.408655, 0.394753, 0.342579, 0.352862, 0.380708, 0.332115, 0.308712, 0.321458, 0.308712, 0.308712, 0.339168, 0.264545, 0.264545, 0.17593, 0.161087, 0.132295, 0.21291, 0.216401, 0.170161, 0.170161, 0.15008, 0.158265, 0.194234, 0.257454, 0.206376, 0.203355, 0.31487, 0.232838, 0.142424, 0.088832, 0.167087, 0.102787, 0.144935, 0.081712, 0.11371, 0.120615, 0.206376, 0.209395, 0.21291, 0.291804, 0.384043, 0.339168, 0.295083, 0.268042, 0.25406, 0.236433, 0.161087, 0.15284, 0.200174, 0.219301, 0.30533, 0.271506, 0.377384, 0.346032, 0.42561, 0.454136, 0.436924, 0.349426, 0.308712, 0.335645, 0.25031, 0.25031, 0.342579, 0.380708, 0.40511, 0.433034, 0.42561, 0.42561, 0.422041, 0.440853, 0.440853, 0.4292, 0.366687, 0.366687, 0.384043, 0.30533, 0.281712, 0.295083, 0.295083, 0.332115, 0.311707, 0.301917, 0.26085, 0.173081, 0.155435, 0.158265, 0.158265, 0.236433, 0.21291, 0.203355, 0.155435, 0.15284, 0.090864, 0.142424, 0.071867, 0.081712, 0.132295, 0.147574, 0.127496, 0.116183, 0.116183, 0.092881, 0.170161, 0.185198, 0.18812, 0.194234, 0.173081, 0.17593, 0.167087, 0.18812, 0.191378, 0.17593, 0.25406, 0.278302, 0.25031, 0.324872, 0.291804, 0.268042, 0.271506, 0.284882, 0.308712, 0.328603, 0.36309, 0.36309, 0.25406, 0.232838, 0.144935, 0.158265, 0.15008, 0.139895, 0.219301, 0.219301, 0.311707, 0.321458, 0.342579, 0.387226, 0.349426, 0.377384, 0.321458, 0.332115, 0.342579, 0.339168, 0.301917, 0.30533, 0.21291, 0.324872, 0.390993, 0.483068, 0.440853, 0.436924, 0.476583, 0.468512, 0.377384, 0.268042, 0.268042, 0.31487, 0.275179, 0.232838, 0.225814, 0.229226, 0.21291, 0.209395, 0.284882, 0.30533, 0.278302, 0.295083, 0.247041, 0.275179, 0.284882, 0.321458, 0.243554, 0.158265, 0.164327, 0.200174, 0.295083, 0.288399, 0.332115, 0.352862, 0.374039, 0.30533, 0.374039, 0.387226, 0.288399, 0.308712, 0.239899, 0.26085, 0.216401, 0.264545, 0.275179, 0.284882, 0.278302, 0.332115, 0.398279, 0.377384, 0.394753, 0.377384, 0.349426, 0.288399, 0.243554, 0.318242, 0.394753, 0.374039, 0.321458, 0.450668], '')</t>
  </si>
  <si>
    <t xml:space="preserve">F5S3S7|F5S3S7_9ENTR Phage tail protein OS=Enterobacter hormaechei ATCC 49162 </t>
  </si>
  <si>
    <t>([0.318242, 0.232838, 0.158265, 0.164327, 0.203355, 0.206376, 0.243554, 0.275179, 0.295083, 0.311707, 0.332115, 0.36309, 0.346032, 0.324872, 0.42561, 0.433034, 0.447574, 0.497853, 0.433034, 0.538167, 0.465241, 0.562014, 0.675549, 0.775545, 0.728858, 0.73685, 0.767246, 0.76285, 0.724957, 0.699094, 0.671169, 0.671169, 0.562014, 0.472492, 0.483068, 0.40511, 0.328603, 0.328603, 0.30533, 0.366687, 0.295083, 0.247041, 0.239899, 0.229226, 0.161087, 0.167087, 0.161087, 0.164327, 0.144935, 0.158265, 0.182256, 0.142424, 0.081712, 0.094817, 0.15008, 0.15008, 0.15008, 0.25406, 0.179055, 0.109221, 0.116183, 0.170161, 0.247041, 0.247041, 0.239899, 0.352862, 0.418646, 0.318242, 0.31487, 0.342579, 0.275179, 0.278302, 0.271506, 0.374039, 0.335645, 0.332115, 0.332115, 0.408655, 0.370445, 0.461924, 0.553315, 0.557691, 0.538167, 0.570702, 0.534167, 0.534167, 0.490133, 0.377384, 0.483068, 0.384043, 0.324872, 0.418646, 0.418646, 0.541878, 0.525368, 0.648219, 0.562014, 0.570702, 0.476583, 0.494003, 0.401658, 0.384043, 0.370445, 0.339168, 0.311707, 0.349426, 0.295083, 0.295083, 0.318242, 0.288399, 0.30533, 0.370445, 0.366687, 0.374039, 0.356642, 0.332115, 0.342579, 0.401658, 0.328603, 0.40511, 0.332115, 0.332115, 0.264545, 0.25406, 0.185198, 0.209395, 0.203355, 0.182256, 0.182256, 0.25031, 0.196879, 0.281712, 0.264545, 0.243554, 0.236433, 0.219301, 0.257454, 0.25031, 0.264545, 0.321458, 0.324872, 0.384043, 0.40511, 0.476583, 0.40511, 0.5017, 0.36309, 0.380708, 0.384043, 0.359901, 0.374039, 0.454136, 0.454136, 0.480142, 0.461924, 0.359901, 0.352862, 0.352862, 0.324872, 0.239899, 0.21291, 0.222385, 0.222385, 0.295083, 0.301917, 0.380708, 0.387226, 0.5017, 0.408655, 0.486429, 0.440853, 0.42561, 0.398279, 0.384043, 0.36309, 0.390993, 0.494003, 0.444081, 0.359901, 0.308712, 0.387226, 0.408655, 0.318242, 0.328603, 0.239899, 0.236433, 0.167087, 0.194234, 0.17593, 0.275179, 0.271506, 0.346032, 0.318242, 0.264545, 0.268042, 0.21291, 0.21291, 0.161087, 0.142424, 0.209395, 0.206376, 0.206376, 0.21291, 0.295083, 0.278302, 0.366687, 0.374039, 0.465241, 0.352862, 0.281712, 0.155435, 0.167087, 0.170161, 0.196879, 0.173081, 0.129801, 0.185198, 0.179055, 0.17593, 0.247041, 0.26085, 0.25406, 0.194234, 0.196879, 0.191378, 0.219301, 0.170161, 0.179055, 0.111485, 0.194234, 0.284882, 0.384043, 0.339168, 0.257454, 0.196879, 0.298791, 0.281712, 0.268042, 0.209395, 0.284882, 0.281712, 0.281712, 0.374039, 0.328603, 0.31487, 0.311707, 0.281712, 0.281712, 0.295083, 0.370445, 0.339168, 0.324872, 0.25031, 0.206376, 0.219301, 0.278302, 0.278302, 0.275179, 0.278302, 0.25406, 0.239899, 0.185198, 0.196879, 0.185198, 0.301917, 0.219301, 0.232838, 0.25406, 0.291804, 0.268042, 0.281712, 0.284882, 0.203355, 0.196879, 0.271506, 0.264545, 0.161087, 0.173081, 0.243554, 0.257454, 0.229226, 0.225814, 0.206376, 0.116183, 0.118441, 0.109221, 0.167087, 0.170161, 0.182256, 0.158265, 0.085092, 0.046336, 0.026892, 0.023534, 0.043307, 0.025762, 0.023534, 0.047319, 0.047319, 0.038858, 0.038042, 0.042364, 0.043307, 0.043307, 0.073402, 0.079919, 0.045352, 0.030611, 0.028107, 0.025762, 0.031287, 0.045352, 0.045352, 0.083462, 0.096677, 0.088832, 0.15284, 0.15284, 0.090864, 0.092881, 0.069024, 0.067594, 0.118441, 0.0704, 0.078022, 0.085092, 0.086953, 0.161087, 0.144935, 0.155435, 0.15008, 0.15008, 0.109221, 0.170161, 0.158265, 0.229226, 0.247041, 0.232838, 0.31487, 0.301917, 0.257454, 0.264545, 0.278302, 0.278302, 0.377384, 0.36309, 0.356642, 0.339168, 0.324872, 0.418646, 0.418646, 0.374039, 0.288399, 0.398279, 0.321458, 0.247041, 0.264545, 0.25406, 0.185198, 0.158265, 0.25406, 0.25406, 0.229226, 0.216401, 0.209395, 0.155435, 0.173081, 0.094817, 0.050641, 0.040537, 0.037156, 0.034884, 0.031287, 0.036378, 0.038858, 0.042364, 0.050641, 0.050641, 0.050641, 0.079919, 0.116183, 0.116183, 0.144935, 0.264545, 0.203355, 0.164327, 0.167087, 0.129801, 0.222385, 0.332115, 0.332115, 0.346032, 0.284882, 0.324872, 0.401658, 0.387226, 0.408655, 0.352862, 0.342579, 0.247041, 0.243554, 0.209395, 0.21291, 0.173081, 0.15008, 0.200174, 0.257454, 0.30533, 0.444081, 0.440853, 0.36309, 0.366687, 0.278302, 0.281712, 0.291804, 0.194234, 0.206376, 0.26085, 0.359901, 0.374039, 0.472492, 0.476583, 0.390993, 0.387226, 0.433034, 0.444081, 0.366687, 0.370445, 0.281712, 0.191378, 0.203355, 0.275179, 0.31487, 0.408655, 0.440853, 0.390993, 0.486429, 0.480142, 0.377384, 0.380708, 0.380708, 0.377384, 0.377384, 0.468512, 0.490133, 0.41194, 0.339168, 0.387226, 0.271506, 0.356642, 0.356642, 0.349426, 0.342579, 0.332115, 0.31487, 0.356642, 0.370445, 0.370445, 0.366687, 0.394753, 0.394753, 0.301917, 0.206376, 0.144935, 0.092881, 0.049374, 0.074921, 0.092881, 0.111485, 0.155435, 0.170161, 0.225814, 0.229226, 0.17593, 0.116183, 0.118441, 0.060549, 0.076542, 0.06312, 0.06184, 0.056825, 0.06184, 0.083462, 0.142424, 0.125101, 0.125101, 0.161087, 0.182256, 0.209395, 0.219301, 0.264545, 0.191378, 0.132295, 0.079919, 0.118441, 0.18812, 0.185198, 0.200174, 0.196879, 0.196879, 0.196879, 0.264545, 0.25406, 0.291804, 0.291804, 0.390993, 0.465241, 0.422041, 0.328603, 0.30533, 0.194234, 0.196879, 0.247041, 0.332115, 0.408655, 0.321458, 0.31487, 0.243554, 0.335645, 0.30533, 0.366687, 0.30533, 0.31487, 0.239899, 0.239899, 0.232838, 0.206376, 0.206376, 0.284882, 0.264545, 0.21291, 0.311707, 0.225814, 0.164327, 0.164327, 0.170161, 0.26085, 0.25406, 0.346032, 0.257454, 0.225814, 0.21291, 0.275179, 0.281712, 0.278302, 0.191378, 0.216401, 0.247041, 0.25031, 0.268042, 0.359901, 0.356642, 0.36309, 0.436924, 0.450668, 0.447574, 0.335645, 0.318242, 0.31487, 0.268042, 0.271506, 0.342579, 0.321458, 0.318242, 0.318242, 0.366687, 0.480142, 0.398279, 0.356642, 0.370445, 0.349426, 0.281712, 0.275179, 0.275179, 0.200174, 0.268042, 0.278302, 0.408655, 0.418646, 0.352862, 0.398279, 0.509769, 0.461924, 0.461924, 0.40511, 0.390993, 0.370445, 0.264545, 0.332115, 0.31487, 0.281712, 0.284882, 0.346032, 0.450668, 0.418646, 0.509769, 0.505461, 0.494003, 0.370445, 0.370445, 0.390993, 0.377384, 0.291804, 0.271506, 0.281712, 0.349426, 0.359901, 0.390993, 0.465241, 0.444081, 0.418646, 0.461924, 0.4292, 0.349426, 0.349426, 0.387226, 0.380708, 0.352862, 0.352862, 0.370445, 0.281712, 0.366687, 0.377384, 0.447574, 0.517562, 0.517562, 0.440853, 0.352862, 0.394753, 0.42561, 0.440853, 0.440853, 0.418646, 0.436924, 0.553315, 0.541878, 0.541878, 0.461924, 0.494003, 0.4292, 0.51388, 0.63748, 0.59917, 0.58069, 0.476583, 0.387226, 0.380708, 0.440853, 0.553315, 0.538167, 0.517562, 0.433034, 0.509769, 0.4292, 0.433034, 0.328603, 0.271506, 0.232838, 0.311707, 0.216401, 0.291804, 0.291804, 0.264545, 0.26085, 0.229226, 0.324872, 0.321458, 0.239899, 0.170161, 0.144935, 0.088832, 0.081712, 0.122885, 0.125101, 0.200174, 0.225814, 0.308712, 0.377384, 0.342579, 0.335645, 0.436924, 0.328603, 0.332115, 0.335645, 0.311707, 0.335645, 0.26085, 0.339168, 0.447574, 0.553315, 0.56648, 0.553315, 0.585406, 0.497853, 0.422041, 0.418646, 0.324872, 0.288399, 0.295083, 0.36309, 0.366687, 0.36309, 0.370445, 0.377384, 0.301917, 0.339168, 0.264545, 0.247041, 0.219301, 0.15284, 0.132295, 0.071867, 0.122885, 0.109221, 0.158265, 0.216401, 0.209395, 0.298791, 0.247041, 0.155435, 0.142424, 0.144935, 0.102787, 0.102787, 0.100716, 0.116183, 0.10481, 0.161087, 0.232838, 0.219301, 0.275179, 0.308712, 0.433034, 0.440853, 0.433034, 0.472492, 0.480142, 0.472492, 0.380708, 0.461924, 0.517562, 0.461924, 0.458154, 0.529623, 0.525368, 0.509769, 0.59014, 0.525368, 0.440853, 0.359901, 0.41194, 0.31487, 0.232838, 0.216401, 0.243554, 0.26085, 0.225814, 0.155435, 0.173081, 0.170161, 0.182256, 0.206376, 0.185198, 0.194234, 0.137348, 0.142424, 0.127496, 0.118441, 0.167087, 0.243554, 0.332115, 0.332115, 0.352862, 0.433034, 0.42561, 0.366687, 0.346032, 0.278302, 0.278302, 0.239899, 0.335645, 0.298791, 0.271506, 0.346032, 0.335645, 0.398279, 0.377384, 0.40511, 0.41194, 0.377384, 0.374039, 0.288399, 0.275179, 0.36309, 0.339168, 0.356642, 0.384043, 0.30533, 0.308712, 0.31487, 0.25031, 0.179055, 0.200174, 0.200174, 0.155435, 0.164327, 0.15284, 0.239899, 0.239899, 0.209395, 0.173081, 0.170161, 0.278302, 0.31487, 0.311707, 0.31487, 0.30533, 0.236433, 0.328603, 0.401658, 0.497853, 0.58069, 0.618285, 0.622677, 0.653063, 0.745909, 0.661982, 0.585406, 0.59014, 0.480142, 0.440853, 0.517562, 0.521092, 0.468512, 0.349426, 0.339168, 0.339168, 0.324872, 0.414856, 0.342579, 0.342579, 0.328603, 0.374039, 0.332115, 0.26085, 0.284882, 0.291804, 0.26085, 0.342579, 0.342579, 0.42561, 0.468512, 0.465241, 0.472492, 0.497853, 0.56648, 0.497853, 0.51388, 0.494003, 0.390993, 0.476583, 0.465241, 0.465241, 0.418646, 0.51388, 0.626927, 0.59917, 0.494003, 0.58069, 0.59014, 0.509769, 0.538167, 0.575842, 0.575842, 0.497853, 0.461924, 0.497853, 0.486429, 0.486429, 0.51388, 0.59508, 0.5017, 0.534167, 0.545602, 0.58069, 0.553315, 0.529623, 0.521092, 0.521092, 0.557691, 0.541878, 0.59917, 0.59014, 0.59508, 0.618285, 0.604312, 0.622677, 0.618285, 0.733139, 0.63748, 0.642678, 0.657645, 0.750527, 0.642678, 0.648219, 0.626927, 0.553315, 0.56648, 0.604312, 0.666105, 0.553315, 0.553315, 0.59508, 0.517562, 0.525368, 0.525368, 0.608892, 0.642678, 0.59508, 0.545602, 0.534167, 0.472492, 0.490133, 0.414856, 0.486429, 0.490133, 0.505461, 0.505461, 0.490133, 0.494003, 0.525368, 0.604312, 0.58069, 0.545602, 0.545602, 0.5017, 0.486429, 0.465241, 0.398279, 0.436924, 0.436924, 0.486429, 0.575842, 0.529623, 0.585406, 0.505461, 0.5017, 0.509769, 0.553315, 0.553315, 0.509769, 0.440853, 0.366687, 0.359901, 0.398279, 0.472492, 0.490133, 0.509769, 0.505461, 0.56648, 0.483068, 0.525368, 0.545602, 0.541878, 0.549308, 0.549308, 0.648219, 0.59508, 0.56648, 0.604312, 0.505461, 0.549308, 0.604312, 0.680603, 0.690604, 0.671169, 0.648219, 0.575842, 0.56648, 0.613573, 0.622677, 0.622677, 0.570702, 0.545602, 0.465241, 0.497853, 0.541878, 0.5017, 0.51388, 0.517562, 0.51388, 0.534167, 0.486429, 0.529623, 0.486429, 0.521092, 0.51388, 0.486429, 0.549308, 0.505461, 0.51388, 0.447574, 0.509769, 0.538167, 0.575842, 0.549308, 0.549308, 0.505461, 0.450668, 0.436924, 0.436924, 0.440853, 0.51388, 0.454136, 0.450668, 0.436924, 0.394753, 0.324872, 0.346032, 0.352862, 0.387226, 0.387226, 0.465241, 0.468512, 0.486429, 0.465241, 0.562014, 0.51388, 0.476583, 0.56648, 0.613573, 0.59508, 0.575842, 0.472492, 0.529623, 0.517562, 0.613573, 0.657645, 0.73685, 0.750527, 0.622677, 0.570702, 0.56648, 0.562014, 0.534167, 0.509769, 0.494003, 0.465241, 0.465241, 0.529623, 0.505461, 0.4292, 0.476583, 0.505461, 0.509769, 0.534167, 0.5017, 0.517562, 0.4292, 0.440853, 0.454136, 0.56648, 0.505461, 0.490133, 0.450668, 0.472492, 0.394753, 0.346032, 0.384043, 0.4292, 0.4292, 0.444081, 0.483068, 0.458154, 0.380708, 0.476583, 0.458154, 0.494003, 0.465241, 0.521092, 0.440853, 0.398279, 0.387226, 0.483068, 0.41194, 0.436924, 0.422041, 0.42561, 0.521092, 0.476583, 0.461924, 0.384043, 0.390993, 0.4292, 0.447574, 0.433034, 0.41194, 0.408655, 0.374039, 0.311707, 0.275179, 0.324872, 0.370445, 0.377384, 0.377384, 0.42561, 0.422041, 0.41194, 0.486429, 0.444081, 0.480142, 0.494003, 0.553315, 0.461924, 0.447574, 0.4292, 0.517562, 0.440853, 0.465241, 0.490133, 0.494003, 0.570702, 0.570702, 0.534167, 0.461924, 0.461924, 0.486429, 0.5017, 0.450668, 0.450668, 0.447574, 0.41194, 0.318242, 0.339168, 0.433034, 0.458154, 0.468512, 0.384043, 0.436924, 0.433034, 0.40511, 0.480142, 0.447574, 0.486429, 0.521092, 0.562014, 0.458154, 0.458154, 0.433034, 0.521092, 0.440853, 0.468512, 0.5017, 0.5017, 0.490133, 0.440853, 0.42561, 0.418646, 0.494003, 0.545602, 0.562014, 0.505461, 0.490133, 0.490133, 0.450668, 0.370445, 0.370445, 0.465241, 0.486429, 0.5017, 0.5017, 0.557691, 0.553315, 0.545602, 0.661982, 0.642678, 0.694846, 0.680603, 0.648219, 0.553315, 0.5017, 0.486429, 0.585406, 0.505461, 0.534167, 0.562014, 0.545602, 0.557691, 0.505461, 0.490133, 0.490133, 0.458154, 0.505461, 0.521092, 0.444081, 0.418646, 0.418646, 0.380708, 0.328603, 0.36309, 0.433034, 0.480142, 0.480142, 0.461924, 0.51388, 0.517562, 0.517562, 0.622677, 0.604312, 0.653063, 0.63748, 0.604312, 0.545602, 0.490133, 0.476583, 0.562014, 0.486429, 0.51388, 0.549308, 0.529623, 0.525368, 0.494003, 0.483068, 0.483068, 0.490133, 0.505461, 0.521092, 0.440853, 0.436924, 0.436924, 0.398279, 0.321458, 0.346032, 0.414856, 0.461924, 0.436924, 0.4292, 0.480142, 0.483068, 0.444081, 0.534167, 0.494003, 0.538167, 0.525368, 0.494003, 0.418646, 0.42561, 0.40511, 0.486429, 0.394753, 0.433034, 0.458154, 0.476583, 0.468512, 0.440853, 0.440853, 0.408655, 0.418646, 0.444081, 0.450668, 0.476583, 0.433034, 0.387226, 0.298791, 0.308712, 0.356642, 0.440853, 0.41194, 0.414856, 0.380708, 0.380708, 0.339168, 0.349426, 0.408655, 0.4292, 0.450668, 0.422041, 0.418646, 0.40511, 0.377384, 0.339168, 0.278302, 0.30533, 0.301917, 0.370445, 0.328603, 0.324872, 0.31487, 0.342579, 0.349426, 0.377384, 0.450668, 0.480142, 0.480142, 0.476583, 0.380708, 0.328603, 0.308712, 0.36309, 0.291804, 0.295083, 0.25031, 0.308712, 0.229226, 0.318242, 0.321458, 0.356642, 0.332115, 0.25406, 0.25406, 0.264545, 0.179055, 0.122885, 0.088832, 0.086953, 0.074921, 0.127496, 0.179055, 0.129801, 0.129801, 0.127496, 0.109221, 0.170161, 0.170161, 0.185198, 0.185198, 0.182256, 0.179055, 0.118441, 0.179055, 0.182256, 0.203355, 0.203355, 0.219301, 0.196879, 0.206376, 0.247041, 0.232838, 0.167087, 0.219301, 0.15008, 0.182256, 0.247041, 0.232838, 0.203355, 0.179055, 0.109221, 0.109221, 0.120615, 0.179055, 0.179055, 0.11371, 0.092881, 0.164327, 0.182256, 0.25406, 0.155435, 0.142424, 0.15284, 0.15284, 0.11371, 0.185198, 0.216401, 0.216401, 0.232838, 0.185198, 0.229226, 0.278302, 0.275179, 0.257454, 0.257454, 0.25031, 0.247041, 0.170161, 0.102787, 0.147574, 0.147574, 0.232838, 0.232838, 0.216401, 0.308712, 0.41194, 0.301917, 0.31487, 0.31487, 0.298791, 0.384043, 0.321458, 0.366687, 0.366687, 0.370445, 0.291804, 0.301917, 0.349426, 0.444081, 0.529623, 0.490133, 0.490133, 0.394753, 0.41194, 0.42561, 0.335645, 0.318242, 0.339168, 0.295083, 0.291804, 0.311707, 0.232838, 0.342579, 0.25031, 0.182256, 0.182256, 0.257454, 0.179055, 0.21291, 0.173081, 0.18812, 0.200174, 0.137348, 0.219301, 0.206376, 0.206376, 0.194234, 0.144935, 0.21291, 0.216401, 0.139895, 0.098513, 0.106997, 0.109221, 0.164327, 0.232838, 0.236433, 0.164327, 0.164327, 0.106997, 0.106997, 0.11371, 0.11371, 0.17593, 0.094817, 0.079919, 0.078022, 0.086953, 0.076542, 0.046336, 0.03976, 0.06312, 0.083462, 0.116183, 0.067594, 0.041405, 0.025762, 0.017138, 0.022306, 0.041405, 0.066181, 0.088832, 0.083462, 0.081712, 0.086953, 0.155435, 0.120615, 0.11371, 0.086953, 0.134866, 0.206376, 0.18812, 0.194234, 0.21291, 0.144935, 0.219301, 0.236433, 0.328603, 0.40511, 0.380708, 0.352862, 0.366687, 0.356642, 0.295083, 0.21291, 0.196879, 0.191378, 0.278302, 0.295083, 0.41194, 0.408655, 0.418646, 0.517562, 0.521092, 0.5017, 0.59508, 0.521092, 0.468512, 0.450668, 0.374039, 0.349426, 0.366687, 0.278302, 0.291804, 0.30533, 0.377384, 0.387226, 0.387226, 0.342579, 0.328603, 0.25406, 0.271506, 0.194234, 0.118441, 0.116183, 0.059222, 0.06184, 0.096677, 0.182256, 0.191378, 0.264545, 0.264545, 0.264545, 0.342579, 0.324872, 0.301917, 0.321458, 0.332115, 0.352862, 0.311707, 0.232838, 0.239899, 0.161087, 0.167087, 0.144935, 0.139895, 0.206376, 0.179055, 0.139895, 0.109221, 0.083462, 0.066181, 0.098513, 0.06312, 0.045352, 0.028107, 0.035586], '')</t>
  </si>
  <si>
    <t>[19, 21, 22, 23, 24, 25, 26, 27, 28, 29, 30, 31, 32, 80, 81, 82, 83, 84, 85, 93, 94, 95, 96, 97, 145, 167, 581, 595, 596, 624, 625, 634, 635, 636, 640, 641, 642, 643, 648, 649, 650, 652, 689, 690, 691, 692, 740, 743, 744, 745, 746, 747, 821, 822, 823, 824, 825, 826, 827, 828, 831, 832, 855, 857, 864, 865, 866, 868, 869, 870, 871, 872, 873, 879, 880, 881, 882, 883, 884, 885, 886, 887, 888, 889, 890, 891, 892, 893, 894, 895, 896, 897, 898, 899, 900, 901, 902, 903, 904, 905, 906, 907, 908, 909, 910, 911, 912, 913, 914, 915, 916, 917, 918, 919, 920, 926, 927, 930, 931, 932, 933, 934, 935, 942, 943, 944, 945, 946, 947, 948, 949, 950, 957, 958, 959, 961, 962, 963, 964, 965, 966, 967, 968, 969, 970, 971, 972, 973, 974, 975, 976, 977, 978, 979, 980, 981, 982, 983, 986, 987, 988, 989, 990, 991, 993, 995, 996, 998, 999, 1000, 1002, 1003, 1004, 1005, 1006, 1007, 1012, 1026, 1027, 1029, 1030, 1031, 1032, 1034, 1035, 1036, 1037, 1038, 1039, 1040, 1041, 1042, 1043, 1044, 1045, 1049, 1050, 1053, 1054, 1055, 1056, 1057, 1061, 1062, 1079, 1088, 1112, 1116, 1121, 1122, 1123, 1127, 1144, 1145, 1149, 1152, 1153, 1159, 1160, 1161, 1169, 1170, 1171, 1172, 1173, 1174, 1175, 1176, 1177, 1178, 1179, 1180, 1182, 1183, 1184, 1185, 1186, 1187, 1188, 1192, 1193, 1204, 1205, 1206, 1207, 1208, 1209, 1210, 1211, 1212, 1215, 1217, 1218, 1219, 1220, 1225, 1226, 1240, 1242, 1243, 1395, 1488, 1489, 1490, 1491, 1492]</t>
  </si>
  <si>
    <t>114)</t>
  </si>
  <si>
    <t xml:space="preserve">F5S3S8|F5S3S8_9ENTR Phage tail protein OS=Enterobacter hormaechei ATCC 49162 </t>
  </si>
  <si>
    <t>([0.15284, 0.206376, 0.15284, 0.196879, 0.25031, 0.288399, 0.321458, 0.36309, 0.352862, 0.281712, 0.311707, 0.264545, 0.222385, 0.229226, 0.194234, 0.308712, 0.31487, 0.339168, 0.335645, 0.339168, 0.342579, 0.401658, 0.295083, 0.31487, 0.31487, 0.308712, 0.31487, 0.264545, 0.257454, 0.288399, 0.268042, 0.271506, 0.356642, 0.31487, 0.308712, 0.25406, 0.25406, 0.170161, 0.15008, 0.158265, 0.243554, 0.25406, 0.284882, 0.384043, 0.433034, 0.332115, 0.324872, 0.25031, 0.30533, 0.311707, 0.308712, 0.4292, 0.31487, 0.328603, 0.390993, 0.346032, 0.433034, 0.433034, 0.517562, 0.529623, 0.529623, 0.436924, 0.394753, 0.394753, 0.308712, 0.308712, 0.321458, 0.328603, 0.418646, 0.346032, 0.36309, 0.370445, 0.356642, 0.461924, 0.450668, 0.497853, 0.545602, 0.51388, 0.390993, 0.394753, 0.288399, 0.17593, 0.264545, 0.295083, 0.225814, 0.247041, 0.243554, 0.298791, 0.21291, 0.132295, 0.15008, 0.088832, 0.071867, 0.0704, 0.037156, 0.021381, 0.01227, 0.014315, 0.014315, 0.016021, 0.013821, 0.027463, 0.031287, 0.029376, 0.018106, 0.025762, 0.023087, 0.018415, 0.017138, 0.026892, 0.040537, 0.031287, 0.046336, 0.058088, 0.034884, 0.040537, 0.071867, 0.15284, 0.137348, 0.134866, 0.206376, 0.243554, 0.229226, 0.308712, 0.239899, 0.328603, 0.339168, 0.390993, 0.450668, 0.505461, 0.5017, 0.51388, 0.618285, 0.490133, 0.387226, 0.366687, 0.468512, 0.472492, 0.476583, 0.476583, 0.521092, 0.525368, 0.517562, 0.51388, 0.525368, 0.613573, 0.622677, 0.657645, 0.604312, 0.59014, 0.476583, 0.387226, 0.278302, 0.281712, 0.40511, 0.529623, 0.541878, 0.4292, 0.352862, 0.321458, 0.311707, 0.308712, 0.229226, 0.158265, 0.144935, 0.137348, 0.132295, 0.071867, 0.060549, 0.051831, 0.056825, 0.098513, 0.096677, 0.142424, 0.118441, 0.081712, 0.05306, 0.081712, 0.122885, 0.170161, 0.132295, 0.102787, 0.06312], '')</t>
  </si>
  <si>
    <t>[58, 59, 60, 76, 77, 129, 130, 131, 132, 140, 141, 142, 143, 144, 145, 146, 147, 148, 149, 155, 156]</t>
  </si>
  <si>
    <t xml:space="preserve">F5S3S9|F5S3S9_9ENTR Ail fiber protein K OS=Enterobacter hormaechei ATCC 49162 </t>
  </si>
  <si>
    <t>([0.401658, 0.454136, 0.384043, 0.356642, 0.40511, 0.454136, 0.380708, 0.298791, 0.236433, 0.271506, 0.271506, 0.229226, 0.219301, 0.203355, 0.134866, 0.179055, 0.284882, 0.278302, 0.232838, 0.239899, 0.239899, 0.15284, 0.096677, 0.094817, 0.11371, 0.109221, 0.100716, 0.155435, 0.257454, 0.324872, 0.222385, 0.239899, 0.21291, 0.179055, 0.206376, 0.268042, 0.229226, 0.229226, 0.15284, 0.170161, 0.257454, 0.26085, 0.387226, 0.483068, 0.557691, 0.575842, 0.444081, 0.374039, 0.324872, 0.295083, 0.275179, 0.377384, 0.394753, 0.422041, 0.387226, 0.339168, 0.339168, 0.366687, 0.370445, 0.40511, 0.408655, 0.398279, 0.328603, 0.247041, 0.196879, 0.127496, 0.067594, 0.125101, 0.167087, 0.200174, 0.216401, 0.257454, 0.268042, 0.25406, 0.301917, 0.401658, 0.401658, 0.42561, 0.418646, 0.377384, 0.418646, 0.41194, 0.370445, 0.433034, 0.41194, 0.461924, 0.517562, 0.653063, 0.690604, 0.613573, 0.661982, 0.525368, 0.433034, 0.335645, 0.264545, 0.264545, 0.18812, 0.203355, 0.196879, 0.196879, 0.167087, 0.173081, 0.179055, 0.216401, 0.191378, 0.295083, 0.173081, 0.191378, 0.102787, 0.090864, 0.142424, 0.094817, 0.170161, 0.182256, 0.179055, 0.257454, 0.308712, 0.380708, 0.390993, 0.291804, 0.301917, 0.318242, 0.324872, 0.232838, 0.15008, 0.17593, 0.147574, 0.271506, 0.18812, 0.232838, 0.139895, 0.125101, 0.11371, 0.055536, 0.086953, 0.079919, 0.03976, 0.025316, 0.015694, 0.010131, 0.016826, 0.016021, 0.012491, 0.008156, 0.011342, 0.016257, 0.018106, 0.010672, 0.010131, 0.011518, 0.017447, 0.020165, 0.021381, 0.035586, 0.076542, 0.083462, 0.134866, 0.15284, 0.185198, 0.185198, 0.298791, 0.301917, 0.185198, 0.18812, 0.271506, 0.275179, 0.288399, 0.271506, 0.394753, 0.30533, 0.288399, 0.278302, 0.377384, 0.377384, 0.257454, 0.243554, 0.225814, 0.25031, 0.328603, 0.257454, 0.278302, 0.247041, 0.173081, 0.247041, 0.36309, 0.356642, 0.359901, 0.370445, 0.387226, 0.394753, 0.472492, 0.557691, 0.553315, 0.468512, 0.346032, 0.332115, 0.25406, 0.26085, 0.158265, 0.158265, 0.229226, 0.236433, 0.264545, 0.352862, 0.374039, 0.25406, 0.225814, 0.167087, 0.090864, 0.047319, 0.042364, 0.045352, 0.045352, 0.030611, 0.027463, 0.034068, 0.06312, 0.096677, 0.096677, 0.100716, 0.10481, 0.109221, 0.090864, 0.078022, 0.038858, 0.041405, 0.06312, 0.042364, 0.034884, 0.06184, 0.100716, 0.078022, 0.041405, 0.047319, 0.064632, 0.100716, 0.158265, 0.170161, 0.17593, 0.158265, 0.167087, 0.161087, 0.158265, 0.232838, 0.243554, 0.271506, 0.200174, 0.225814, 0.318242, 0.418646, 0.436924, 0.41194, 0.444081, 0.534167, 0.494003, 0.480142, 0.476583, 0.450668, 0.422041, 0.401658, 0.380708, 0.490133], '')</t>
  </si>
  <si>
    <t>[44, 45, 86, 87, 88, 89, 90, 91, 191, 192, 253]</t>
  </si>
  <si>
    <t xml:space="preserve">F5S3T0|F5S3T0_9ENTR Minor tail protein L OS=Enterobacter hormaechei ATCC 49162 </t>
  </si>
  <si>
    <t>([0.120615, 0.11371, 0.15284, 0.094817, 0.118441, 0.118441, 0.161087, 0.111485, 0.144935, 0.167087, 0.125101, 0.15008, 0.25031, 0.275179, 0.209395, 0.206376, 0.216401, 0.339168, 0.264545, 0.147574, 0.147574, 0.090864, 0.122885, 0.096677, 0.15284, 0.167087, 0.196879, 0.191378, 0.271506, 0.264545, 0.271506, 0.346032, 0.275179, 0.15008, 0.085092, 0.102787, 0.137348, 0.21291, 0.200174, 0.288399, 0.414856, 0.31487, 0.359901, 0.366687, 0.440853, 0.377384, 0.30533, 0.209395, 0.216401, 0.222385, 0.164327, 0.158265, 0.094817, 0.164327, 0.288399, 0.298791, 0.332115, 0.278302, 0.268042, 0.232838, 0.219301, 0.203355, 0.17593, 0.222385, 0.196879, 0.173081, 0.236433, 0.308712, 0.40511, 0.394753, 0.308712, 0.40511, 0.40511, 0.541878, 0.505461, 0.387226, 0.497853, 0.394753, 0.480142, 0.497853, 0.418646, 0.394753, 0.390993, 0.509769, 0.4292, 0.433034, 0.394753, 0.41194, 0.335645, 0.346032, 0.311707, 0.40511, 0.390993, 0.40511, 0.301917, 0.247041, 0.332115, 0.247041, 0.308712, 0.239899, 0.161087, 0.257454, 0.278302, 0.236433, 0.232838, 0.222385, 0.203355, 0.229226, 0.129801, 0.122885, 0.122885, 0.125101, 0.100716, 0.098513, 0.048328, 0.074921, 0.116183, 0.11371, 0.179055, 0.203355, 0.278302, 0.324872, 0.335645, 0.370445, 0.418646, 0.42561, 0.5017, 0.422041, 0.450668, 0.570702, 0.690604, 0.618285, 0.534167, 0.454136, 0.370445, 0.486429, 0.509769, 0.490133, 0.490133, 0.401658, 0.390993, 0.390993, 0.41194, 0.418646, 0.332115, 0.268042, 0.271506, 0.179055, 0.291804, 0.191378, 0.179055, 0.164327, 0.15008, 0.144935, 0.243554, 0.239899, 0.191378, 0.179055, 0.137348, 0.144935, 0.147574, 0.155435, 0.094817, 0.100716, 0.096677, 0.090864, 0.083462, 0.073402, 0.139895, 0.129801, 0.111485, 0.134866, 0.079919, 0.109221, 0.11371, 0.106997, 0.158265, 0.216401, 0.232838, 0.191378, 0.179055, 0.164327, 0.144935, 0.216401, 0.239899, 0.15284, 0.129801, 0.196879, 0.194234, 0.194234, 0.200174, 0.311707, 0.298791, 0.390993, 0.398279, 0.444081, 0.436924, 0.436924, 0.380708, 0.370445, 0.384043, 0.288399, 0.377384, 0.366687, 0.370445, 0.25406, 0.346032, 0.444081, 0.328603, 0.346032, 0.311707, 0.30533, 0.291804, 0.288399, 0.200174, 0.125101, 0.137348, 0.147574, 0.15008, 0.132295, 0.086953, 0.137348, 0.137348, 0.134866, 0.137348, 0.076542, 0.086953, 0.081712, 0.069024, 0.127496, 0.120615, 0.081712, 0.079919, 0.06312, 0.046336, 0.066181, 0.100716, 0.096677, 0.067594, 0.048328, 0.056825, 0.078022, 0.058088], '')</t>
  </si>
  <si>
    <t>[73, 74, 83, 126, 129, 130, 131, 132, 136]</t>
  </si>
  <si>
    <t xml:space="preserve">F5S3T1|F5S3T1_9ENTR Minor tail fiber protein M OS=Enterobacter hormaechei ATCC 49162 </t>
  </si>
  <si>
    <t>([0.085092, 0.047319, 0.078022, 0.102787, 0.144935, 0.167087, 0.200174, 0.164327, 0.182256, 0.232838, 0.271506, 0.25406, 0.247041, 0.191378, 0.191378, 0.203355, 0.203355, 0.191378, 0.295083, 0.380708, 0.271506, 0.278302, 0.370445, 0.352862, 0.36309, 0.321458, 0.321458, 0.318242, 0.298791, 0.321458, 0.291804, 0.196879, 0.25031, 0.26085, 0.332115, 0.301917, 0.284882, 0.31487, 0.318242, 0.203355, 0.200174, 0.281712, 0.264545, 0.179055, 0.18812, 0.134866, 0.102787, 0.116183, 0.098513, 0.109221, 0.10481, 0.111485, 0.094817, 0.060549, 0.058088, 0.044297, 0.083462, 0.071867, 0.098513, 0.067594, 0.139895, 0.134866, 0.073402, 0.045352, 0.03976, 0.03976, 0.06312, 0.118441, 0.106997, 0.125101, 0.164327, 0.15284, 0.116183, 0.15284, 0.167087, 0.120615, 0.100716, 0.106997, 0.122885, 0.139895, 0.191378, 0.132295, 0.127496, 0.21291, 0.209395, 0.318242, 0.31487, 0.219301, 0.132295, 0.098513, 0.060549, 0.064632, 0.056825, 0.076542, 0.055536, 0.076542, 0.11371, 0.102787, 0.06184, 0.067594, 0.0704, 0.055536, 0.066181, 0.054297, 0.041405, 0.06184, 0.042364, 0.029376, 0.044297, 0.069024, 0.088832], '')</t>
  </si>
  <si>
    <t xml:space="preserve">F5S3T2|F5S3T2_9ENTR Putative phage tail tape measure protein OS=Enterobacter hormaechei ATCC 49162 </t>
  </si>
  <si>
    <t>([0.779859, 0.642678, 0.690604, 0.51388, 0.422041, 0.349426, 0.370445, 0.30533, 0.346032, 0.374039, 0.384043, 0.41194, 0.342579, 0.332115, 0.298791, 0.291804, 0.216401, 0.219301, 0.243554, 0.222385, 0.21291, 0.196879, 0.191378, 0.125101, 0.203355, 0.278302, 0.25406, 0.257454, 0.342579, 0.335645, 0.30533, 0.311707, 0.298791, 0.433034, 0.40511, 0.440853, 0.436924, 0.436924, 0.444081, 0.454136, 0.40511, 0.418646, 0.42561, 0.494003, 0.490133, 0.490133, 0.486429, 0.529623, 0.521092, 0.509769, 0.422041, 0.374039, 0.374039, 0.324872, 0.216401, 0.25406, 0.243554, 0.243554, 0.25031, 0.243554, 0.206376, 0.281712, 0.243554, 0.247041, 0.247041, 0.25031, 0.257454, 0.26085, 0.264545, 0.247041, 0.222385, 0.298791, 0.281712, 0.291804, 0.278302, 0.295083, 0.278302, 0.284882, 0.236433, 0.301917, 0.301917, 0.318242, 0.318242, 0.342579, 0.342579, 0.359901, 0.352862, 0.346032, 0.342579, 0.324872, 0.359901, 0.380708, 0.380708, 0.40511, 0.387226, 0.461924, 0.440853, 0.370445, 0.377384, 0.433034, 0.380708, 0.380708, 0.387226, 0.390993, 0.390993, 0.384043, 0.370445, 0.390993, 0.401658, 0.401658, 0.401658, 0.390993, 0.398279, 0.394753, 0.398279, 0.40511, 0.398279, 0.418646, 0.505461, 0.490133, 0.497853, 0.486429, 0.497853, 0.505461, 0.41194, 0.41194, 0.418646, 0.342579, 0.377384, 0.366687, 0.288399, 0.335645, 0.332115, 0.328603, 0.328603, 0.374039, 0.370445, 0.374039, 0.335645, 0.328603, 0.335645, 0.335645, 0.346032, 0.332115, 0.335645, 0.398279, 0.394753, 0.387226, 0.465241, 0.433034, 0.42561, 0.517562, 0.517562, 0.529623, 0.534167, 0.538167, 0.483068, 0.497853, 0.497853, 0.608892, 0.613573, 0.604312, 0.59508, 0.570702, 0.570702, 0.56648, 0.505461, 0.509769, 0.454136, 0.458154, 0.490133, 0.490133, 0.497853, 0.497853, 0.461924, 0.468512, 0.465241, 0.468512, 0.454136, 0.450668, 0.394753, 0.394753, 0.401658, 0.408655, 0.458154, 0.465241, 0.4292, 0.458154, 0.384043, 0.440853, 0.440853, 0.472492, 0.486429, 0.408655, 0.36309, 0.384043, 0.374039, 0.408655, 0.42561, 0.4292, 0.377384, 0.433034, 0.433034, 0.4292, 0.422041, 0.36309, 0.359901, 0.394753, 0.444081, 0.521092, 0.521092, 0.521092, 0.509769, 0.5017, 0.58069, 0.680603, 0.685117, 0.703578, 0.657645, 0.73685, 0.733139, 0.699094, 0.699094, 0.694846, 0.661982, 0.680603, 0.798249, 0.798249, 0.716283, 0.59508, 0.59508, 0.59508, 0.505461, 0.509769, 0.505461, 0.517562, 0.436924, 0.339168, 0.26085, 0.191378, 0.182256, 0.194234, 0.196879, 0.194234, 0.200174, 0.200174, 0.164327, 0.158265, 0.161087, 0.158265, 0.247041, 0.25406, 0.179055, 0.179055, 0.10481, 0.10481, 0.059222, 0.100716, 0.164327, 0.268042, 0.26085, 0.200174, 0.200174, 0.247041, 0.219301, 0.21291, 0.25406, 0.243554, 0.257454, 0.25406, 0.281712, 0.278302, 0.206376, 0.25406, 0.25031, 0.342579, 0.346032, 0.349426, 0.349426, 0.349426, 0.324872, 0.40511, 0.440853, 0.436924, 0.505461, 0.538167, 0.538167, 0.486429, 0.494003, 0.447574, 0.461924, 0.51388, 0.468512, 0.553315, 0.483068, 0.480142, 0.414856, 0.4292, 0.468512, 0.42561, 0.440853, 0.440853, 0.408655, 0.480142, 0.370445, 0.30533, 0.271506, 0.281712, 0.281712, 0.232838, 0.271506, 0.264545, 0.25406, 0.194234, 0.129801, 0.206376, 0.182256, 0.243554, 0.232838, 0.239899, 0.268042, 0.17593, 0.179055, 0.239899, 0.209395, 0.318242, 0.342579, 0.380708, 0.288399, 0.31487, 0.359901, 0.275179, 0.200174, 0.209395, 0.311707, 0.311707, 0.281712, 0.390993, 0.284882, 0.281712, 0.308712, 0.324872, 0.40511, 0.414856, 0.298791, 0.216401, 0.200174, 0.206376, 0.179055, 0.222385, 0.167087, 0.167087, 0.17593, 0.25031, 0.247041, 0.206376, 0.271506, 0.301917, 0.295083, 0.398279, 0.332115, 0.271506, 0.26085, 0.219301, 0.219301, 0.31487, 0.31487, 0.324872, 0.335645, 0.377384, 0.332115, 0.394753, 0.447574, 0.483068, 0.40511, 0.433034, 0.490133, 0.454136, 0.414856, 0.414856, 0.384043, 0.408655, 0.440853, 0.454136, 0.461924, 0.408655, 0.384043, 0.366687, 0.36309, 0.311707, 0.295083, 0.394753, 0.318242, 0.301917, 0.328603, 0.359901, 0.25406, 0.239899, 0.278302, 0.31487, 0.321458, 0.288399, 0.349426, 0.349426, 0.332115, 0.374039, 0.374039, 0.295083, 0.384043, 0.301917, 0.30533, 0.203355, 0.127496, 0.191378, 0.122885, 0.127496, 0.127496, 0.196879, 0.209395, 0.225814, 0.243554, 0.203355, 0.236433, 0.21291, 0.257454, 0.219301, 0.17593, 0.209395, 0.298791, 0.196879, 0.281712, 0.311707, 0.384043, 0.370445, 0.335645, 0.42561, 0.335645, 0.377384, 0.359901, 0.349426, 0.219301, 0.21291, 0.170161, 0.11371, 0.092881, 0.092881, 0.125101, 0.10481, 0.098513, 0.098513, 0.142424, 0.134866, 0.074921, 0.055536, 0.100716, 0.125101, 0.071867, 0.118441, 0.111485, 0.10481, 0.079919, 0.147574, 0.164327, 0.161087, 0.225814, 0.26085, 0.161087, 0.120615, 0.185198, 0.18812, 0.15008, 0.200174, 0.200174, 0.206376, 0.284882, 0.167087, 0.137348, 0.219301, 0.216401, 0.142424, 0.142424, 0.17593, 0.173081, 0.092881, 0.144935, 0.179055, 0.15008, 0.144935, 0.194234, 0.179055, 0.111485, 0.142424, 0.142424, 0.086953, 0.122885, 0.129801, 0.144935, 0.109221, 0.078022, 0.079919, 0.144935, 0.155435, 0.179055, 0.109221, 0.118441, 0.064632, 0.060549, 0.041405, 0.074921, 0.0704, 0.044297, 0.048328, 0.034884, 0.023534, 0.030003, 0.023963, 0.018415, 0.016021, 0.025762, 0.019109, 0.014315, 0.014315, 0.010926, 0.009728, 0.009401, 0.010672, 0.017447, 0.011903, 0.011518, 0.011518, 0.011903, 0.014075, 0.020522, 0.026892, 0.025762, 0.021816, 0.037156, 0.050641, 0.050641, 0.05306, 0.096677, 0.098513, 0.090864, 0.122885, 0.079919, 0.085092, 0.116183, 0.094817, 0.173081, 0.164327, 0.179055, 0.102787, 0.127496, 0.102787, 0.102787, 0.109221, 0.111485, 0.106997, 0.109221, 0.11371, 0.116183, 0.122885, 0.129801, 0.10481, 0.106997, 0.127496, 0.200174, 0.118441, 0.120615, 0.122885, 0.134866, 0.15284, 0.236433, 0.155435, 0.116183, 0.055536, 0.056825, 0.048328, 0.049374, 0.045352, 0.073402, 0.036378, 0.035586, 0.044297, 0.032017, 0.032017, 0.041405, 0.033407, 0.030611, 0.030611, 0.023963, 0.025316, 0.021816, 0.017797, 0.016257, 0.016528, 0.024393, 0.024393, 0.049374, 0.058088, 0.032677, 0.040537, 0.060549, 0.045352, 0.023963, 0.044297, 0.026892, 0.022667, 0.029376, 0.037156, 0.038042, 0.025316, 0.035586, 0.033407, 0.025316, 0.028695, 0.055536, 0.038042, 0.037156, 0.035586, 0.023087, 0.024826, 0.026892, 0.033407, 0.048328, 0.098513, 0.094817, 0.139895, 0.118441, 0.076542, 0.125101, 0.167087, 0.15284, 0.18812, 0.191378, 0.185198, 0.30533, 0.318242, 0.380708, 0.384043, 0.384043, 0.394753, 0.444081, 0.4292, 0.440853, 0.384043, 0.387226, 0.349426, 0.321458, 0.356642, 0.4292, 0.384043, 0.332115, 0.440853, 0.349426, 0.366687, 0.454136, 0.42561, 0.321458, 0.366687, 0.408655, 0.41194, 0.454136, 0.497853, 0.468512, 0.384043, 0.41194, 0.408655, 0.444081, 0.494003, 0.529623, 0.450668, 0.5017, 0.444081, 0.339168, 0.422041, 0.41194, 0.384043, 0.349426, 0.433034, 0.461924, 0.390993, 0.352862, 0.281712, 0.271506, 0.31487, 0.394753, 0.394753, 0.40511, 0.346032, 0.268042, 0.281712, 0.321458, 0.311707, 0.324872, 0.40511, 0.401658, 0.41194, 0.447574, 0.490133, 0.505461, 0.390993, 0.465241, 0.497853, 0.575842, 0.585406, 0.56648, 0.570702, 0.549308, 0.505461, 0.5017, 0.570702, 0.56648, 0.604312, 0.570702, 0.59508, 0.570702, 0.570702, 0.553315, 0.476583, 0.444081, 0.4292, 0.517562, 0.486429, 0.461924, 0.465241, 0.465241, 0.472492, 0.398279, 0.4292, 0.447574, 0.444081, 0.447574, 0.414856, 0.42561, 0.465241, 0.534167, 0.497853, 0.414856, 0.414856, 0.458154, 0.483068, 0.401658, 0.335645, 0.352862, 0.349426, 0.342579, 0.346032, 0.349426, 0.401658, 0.332115, 0.346032, 0.41194, 0.339168, 0.36309, 0.346032, 0.264545, 0.271506, 0.335645, 0.4292, 0.422041, 0.444081, 0.377384, 0.465241, 0.534167, 0.549308, 0.59014, 0.58069, 0.59508, 0.570702, 0.521092, 0.521092, 0.486429, 0.534167, 0.545602, 0.541878, 0.562014, 0.653063, 0.553315, 0.562014, 0.541878, 0.549308, 0.472492, 0.472492, 0.483068, 0.51388, 0.483068, 0.480142, 0.480142, 0.401658, 0.352862, 0.42561, 0.497853, 0.454136, 0.418646, 0.483068, 0.483068, 0.465241, 0.486429, 0.525368, 0.509769, 0.529623, 0.525368, 0.622677, 0.608892, 0.56648, 0.545602, 0.472492, 0.465241, 0.483068, 0.525368, 0.517562, 0.521092, 0.505461, 0.549308, 0.545602, 0.538167, 0.549308, 0.553315, 0.557691, 0.585406, 0.59917, 0.59508, 0.529623, 0.529623, 0.613573, 0.557691, 0.541878, 0.657645, 0.657645, 0.545602, 0.58069, 0.666105, 0.549308, 0.56648, 0.613573, 0.648219, 0.56648, 0.56648, 0.541878, 0.465241, 0.447574, 0.444081, 0.447574, 0.444081, 0.433034, 0.447574, 0.494003, 0.5017, 0.408655, 0.422041, 0.505461, 0.51388, 0.51388, 0.575842, 0.541878, 0.521092, 0.5017, 0.575842, 0.557691, 0.585406, 0.585406, 0.585406, 0.570702, 0.575842, 0.671169, 0.671169, 0.657645, 0.613573, 0.521092, 0.632174, 0.538167, 0.529623, 0.517562, 0.521092, 0.557691, 0.58069, 0.557691, 0.534167, 0.545602, 0.545602, 0.521092, 0.517562, 0.521092, 0.529623, 0.436924, 0.408655, 0.414856, 0.4292, 0.494003, 0.541878, 0.553315, 0.63748, 0.608892, 0.608892, 0.51388, 0.509769, 0.517562, 0.541878, 0.497853, 0.534167, 0.549308, 0.575842, 0.657645, 0.653063, 0.608892, 0.626927, 0.671169, 0.557691, 0.557691, 0.545602, 0.56648, 0.604312, 0.521092, 0.468512, 0.468512, 0.608892, 0.59014, 0.59014, 0.517562, 0.585406, 0.538167, 0.534167, 0.468512, 0.480142, 0.440853, 0.472492, 0.534167, 0.494003, 0.59014, 0.570702, 0.545602, 0.549308, 0.505461, 0.51388, 0.622677, 0.618285, 0.534167, 0.538167, 0.541878, 0.642678, 0.671169, 0.680603, 0.63748, 0.690604, 0.642678, 0.632174, 0.59508, 0.570702, 0.521092, 0.521092, 0.517562, 0.517562, 0.525368, 0.541878, 0.63748, 0.626927, 0.59917, 0.59917, 0.570702, 0.525368, 0.529623, 0.505461, 0.472492, 0.494003, 0.534167, 0.56648, 0.657645, 0.657645, 0.703578, 0.750527, 0.750527, 0.771762, 0.801317, 0.767246, 0.720929, 0.712013, 0.694846, 0.741537, 0.788093, 0.827927, 0.827927, 0.823549, 0.827927, 0.849326, 0.784345, 0.741537, 0.707965, 0.707965, 0.632174, 0.632174, 0.657645, 0.626927, 0.529623, 0.538167, 0.557691, 0.562014, 0.56648, 0.59014, 0.494003, 0.458154, 0.444081, 0.480142, 0.444081, 0.440853, 0.458154, 0.525368, 0.549308, 0.570702, 0.545602, 0.653063, 0.557691, 0.56648, 0.486429, 0.570702, 0.570702, 0.575842, 0.525368, 0.517562, 0.51388, 0.59508, 0.626927, 0.618285, 0.59917, 0.545602, 0.549308, 0.549308, 0.476583, 0.454136, 0.472492, 0.472492, 0.414856, 0.509769, 0.525368, 0.661982, 0.529623, 0.440853, 0.440853, 0.521092, 0.538167, 0.494003, 0.414856, 0.422041, 0.422041, 0.398279, 0.458154, 0.458154, 0.447574, 0.444081, 0.444081, 0.440853, 0.398279, 0.42561, 0.40511, 0.366687, 0.349426, 0.450668, 0.541878, 0.454136, 0.440853, 0.440853, 0.444081, 0.42561, 0.4292, 0.433034, 0.458154, 0.480142, 0.422041, 0.433034, 0.51388, 0.505461, 0.418646, 0.483068, 0.509769, 0.398279, 0.398279, 0.436924, 0.440853, 0.4292, 0.521092, 0.517562, 0.418646, 0.366687, 0.454136, 0.414856, 0.41194, 0.328603, 0.308712, 0.401658, 0.384043, 0.370445, 0.418646, 0.521092, 0.51388, 0.450668, 0.486429, 0.525368, 0.384043, 0.377384, 0.387226, 0.380708, 0.301917, 0.390993, 0.468512, 0.483068, 0.436924, 0.4292, 0.486429, 0.414856, 0.346032, 0.356642, 0.281712, 0.26085, 0.25031, 0.271506, 0.298791, 0.352862, 0.349426, 0.486429, 0.468512, 0.377384, 0.318242, 0.370445, 0.284882, 0.200174, 0.191378, 0.257454, 0.275179, 0.222385, 0.308712, 0.352862, 0.271506, 0.291804, 0.26085, 0.222385, 0.209395, 0.25031, 0.25406, 0.216401, 0.127496, 0.081712, 0.127496, 0.191378, 0.216401, 0.288399, 0.377384, 0.346032, 0.352862, 0.352862, 0.4292, 0.342579, 0.301917, 0.30533, 0.380708, 0.321458, 0.370445, 0.384043, 0.298791, 0.268042, 0.30533, 0.390993, 0.401658, 0.422041, 0.414856, 0.41194, 0.324872, 0.321458, 0.36309, 0.291804, 0.185198, 0.18812, 0.268042, 0.264545, 0.335645, 0.328603, 0.418646, 0.328603, 0.318242, 0.40511, 0.339168, 0.275179, 0.229226, 0.298791, 0.275179, 0.26085, 0.225814, 0.324872, 0.232838, 0.222385, 0.291804, 0.31487, 0.288399, 0.298791, 0.332115, 0.247041, 0.170161, 0.17593, 0.25031, 0.173081, 0.164327, 0.264545, 0.284882, 0.264545, 0.21291, 0.209395, 0.21291, 0.257454, 0.170161, 0.257454, 0.225814, 0.268042, 0.268042, 0.264545, 0.25406, 0.222385, 0.232838, 0.301917, 0.26085, 0.247041, 0.328603, 0.328603, 0.288399, 0.295083, 0.346032, 0.398279, 0.401658, 0.40511, 0.394753, 0.476583, 0.486429, 0.447574, 0.332115, 0.401658, 0.4292, 0.36309, 0.366687, 0.433034, 0.40511, 0.384043, 0.356642, 0.366687, 0.374039, 0.401658, 0.377384, 0.387226, 0.352862, 0.366687, 0.328603, 0.278302, 0.288399, 0.278302, 0.356642, 0.42561, 0.42561, 0.370445, 0.42561, 0.480142, 0.450668, 0.483068, 0.541878, 0.613573, 0.59917, 0.58069, 0.575842, 0.642678, 0.553315, 0.59508, 0.575842, 0.521092, 0.59014, 0.59014, 0.59508, 0.58069, 0.604312, 0.622677, 0.703578, 0.712013, 0.671169, 0.671169, 0.562014, 0.562014, 0.529623, 0.490133, 0.497853, 0.51388, 0.486429, 0.468512, 0.468512, 0.468512, 0.476583, 0.422041, 0.418646, 0.414856, 0.342579, 0.243554, 0.232838, 0.225814, 0.225814, 0.257454, 0.257454, 0.332115, 0.349426, 0.321458, 0.377384, 0.377384, 0.36309, 0.36309, 0.387226, 0.387226, 0.394753, 0.458154, 0.436924, 0.335645, 0.332115, 0.370445, 0.476583, 0.480142, 0.41194, 0.40511, 0.374039, 0.349426, 0.352862, 0.339168, 0.342579, 0.247041, 0.239899, 0.21291, 0.21291, 0.17593, 0.155435, 0.127496, 0.085092, 0.132295, 0.179055, 0.191378, 0.194234, 0.179055, 0.170161, 0.229226, 0.232838, 0.247041, 0.295083, 0.229226, 0.167087, 0.18812, 0.170161, 0.173081, 0.173081, 0.203355, 0.219301, 0.222385, 0.25031, 0.321458, 0.25031, 0.225814, 0.21291, 0.216401, 0.161087, 0.139895, 0.142424, 0.144935, 0.137348, 0.081712, 0.129801, 0.191378, 0.129801, 0.206376, 0.203355, 0.229226, 0.222385, 0.295083, 0.318242, 0.321458, 0.328603, 0.398279, 0.450668, 0.356642, 0.394753, 0.472492, 0.422041, 0.4292, 0.42561, 0.422041, 0.490133, 0.468512, 0.476583, 0.56648, 0.575842, 0.58069, 0.58069, 0.494003, 0.541878, 0.505461, 0.4292, 0.458154, 0.458154, 0.366687, 0.436924, 0.422041, 0.414856, 0.494003, 0.408655, 0.31487, 0.318242, 0.346032, 0.366687, 0.349426, 0.291804, 0.229226, 0.264545, 0.191378, 0.275179, 0.209395, 0.155435, 0.243554, 0.203355, 0.206376, 0.298791, 0.25406, 0.229226, 0.247041, 0.247041, 0.359901, 0.472492, 0.401658, 0.377384, 0.291804, 0.206376, 0.264545, 0.342579, 0.308712, 0.401658, 0.36309, 0.401658, 0.521092, 0.472492, 0.390993, 0.339168, 0.374039, 0.377384, 0.440853, 0.440853, 0.444081, 0.414856, 0.394753, 0.394753, 0.458154, 0.472492, 0.585406, 0.5017, 0.486429, 0.461924, 0.461924, 0.494003, 0.4292, 0.40511, 0.433034, 0.521092, 0.59508, 0.549308, 0.648219, 0.534167, 0.42561, 0.4292, 0.458154, 0.40511, 0.480142, 0.374039, 0.447574, 0.370445, 0.450668, 0.384043, 0.422041, 0.401658, 0.418646, 0.476583, 0.483068, 0.422041, 0.422041, 0.444081, 0.454136, 0.454136, 0.521092, 0.622677, 0.653063, 0.604312, 0.642678, 0.549308, 0.648219, 0.642678, 0.703578, 0.657645, 0.745909, 0.741537, 0.707965, 0.675549, 0.642678, 0.545602, 0.59014, 0.509769, 0.505461, 0.505461, 0.4292, 0.398279, 0.408655, 0.41194, 0.408655, 0.436924, 0.545602, 0.545602, 0.529623, 0.562014, 0.517562, 0.51388, 0.549308, 0.59508, 0.604312, 0.657645, 0.754692, 0.791621, 0.859585, 0.84206, 0.83125, 0.905695, 0.926919, 0.919029, 0.905695, 0.912647, 0.915074, 0.876521], '')</t>
  </si>
  <si>
    <t>[0, 1, 2, 3, 47, 48, 49, 118, 123, 151, 152, 153, 154, 155, 159, 160, 161, 162, 163, 164, 165, 166, 167, 209, 210, 211, 212, 213, 214, 215, 216, 217, 218, 219, 220, 221, 222, 223, 224, 225, 226, 227, 228, 229, 230, 231, 232, 233, 234, 235, 284, 285, 286, 291, 293, 670, 672, 700, 704, 705, 706, 707, 708, 709, 710, 711, 712, 713, 714, 715, 716, 717, 718, 722, 736, 764, 765, 766, 767, 768, 769, 770, 771, 773, 774, 775, 776, 777, 778, 779, 780, 781, 785, 799, 800, 801, 802, 803, 804, 805, 806, 810, 811, 812, 813, 814, 815, 816, 817, 818, 819, 820, 821, 822, 823, 824, 825, 826, 827, 828, 829, 830, 831, 832, 833, 834, 835, 836, 837, 838, 839, 848, 851, 852, 853, 854, 855, 856, 857, 858, 859, 860, 861, 862, 863, 864, 865, 866, 867, 868, 869, 870, 871, 872, 873, 874, 875, 876, 877, 878, 879, 880, 881, 882, 883, 884, 890, 891, 892, 893, 894, 895, 896, 897, 898, 900, 901, 902, 903, 904, 905, 906, 907, 908, 909, 910, 911, 912, 913, 916, 917, 918, 919, 920, 921, 922, 927, 929, 930, 931, 932, 933, 934, 935, 936, 937, 938, 939, 940, 941, 942, 943, 944, 945, 946, 947, 948, 949, 950, 951, 952, 953, 954, 955, 956, 957, 958, 959, 960, 961, 962, 965, 966, 967, 968, 969, 970, 971, 972, 973, 974, 975, 976, 977, 978, 979, 980, 981, 982, 983, 984, 985, 986, 987, 988, 989, 990, 991, 992, 993, 994, 995, 996, 997, 998, 1006, 1007, 1008, 1009, 1010, 1011, 1012, 1014, 1015, 1016, 1017, 1018, 1019, 1020, 1021, 1022, 1023, 1024, 1025, 1026, 1032, 1033, 1034, 1035, 1038, 1039, 1057, 1069, 1070, 1073, 1079, 1080, 1092, 1093, 1096, 1259, 1260, 1261, 1262, 1263, 1264, 1265, 1266, 1267, 1268, 1269, 1270, 1271, 1272, 1273, 1274, 1275, 1276, 1277, 1278, 1279, 1280, 1281, 1284, 1386, 1387, 1388, 1389, 1391, 1392, 1434, 1448, 1449, 1457, 1458, 1459, 1460, 1461, 1482, 1483, 1484, 1485, 1486, 1487, 1488, 1489, 1490, 1491, 1492, 1493, 1494, 1495, 1496, 1497, 1498, 1499, 1500, 1501, 1508, 1509, 1510, 1511, 1512, 1513, 1514, 1515, 1516, 1517, 1518, 1519, 1520, 1521, 1522, 1523, 1524, 1525, 1526, 1527, 1528, 1529]</t>
  </si>
  <si>
    <t>165)</t>
  </si>
  <si>
    <t xml:space="preserve">F5S3T3|F5S3T3_9ENTR Uncharacterized protein OS=Enterobacter hormaechei ATCC 49162 </t>
  </si>
  <si>
    <t>([0.090864, 0.056825, 0.079919, 0.086953, 0.125101, 0.161087, 0.203355, 0.164327, 0.18812, 0.229226, 0.179055, 0.222385, 0.25031, 0.31487, 0.339168, 0.390993, 0.36309, 0.384043, 0.342579, 0.433034, 0.42561, 0.436924, 0.521092, 0.458154, 0.483068, 0.450668, 0.346032, 0.308712, 0.380708, 0.387226, 0.298791, 0.390993, 0.298791, 0.356642, 0.298791, 0.30533, 0.324872, 0.387226, 0.311707, 0.275179, 0.275179, 0.281712, 0.275179, 0.209395, 0.18812, 0.196879, 0.25406, 0.342579, 0.370445, 0.374039, 0.370445, 0.42561, 0.414856, 0.538167, 0.553315, 0.626927, 0.622677, 0.648219, 0.613573, 0.59508, 0.63748, 0.648219, 0.529623, 0.42561, 0.494003, 0.59508, 0.59014, 0.525368, 0.517562, 0.5017, 0.472492, 0.454136, 0.465241, 0.433034, 0.346032, 0.301917, 0.30533], '')</t>
  </si>
  <si>
    <t>[22, 53, 54, 55, 56, 57, 58, 59, 60, 61, 62, 65, 66, 67, 68, 69]</t>
  </si>
  <si>
    <t xml:space="preserve">F5S3T4|F5S3T4_9ENTR Phage protein OS=Enterobacter hormaechei ATCC 49162 </t>
  </si>
  <si>
    <t>([0.059222, 0.125101, 0.209395, 0.232838, 0.257454, 0.291804, 0.206376, 0.225814, 0.147574, 0.17593, 0.200174, 0.243554, 0.25406, 0.17593, 0.284882, 0.275179, 0.18812, 0.284882, 0.229226, 0.236433, 0.25031, 0.332115, 0.219301, 0.111485, 0.076542, 0.081712, 0.045352, 0.076542, 0.083462, 0.125101, 0.137348, 0.137348, 0.127496, 0.127496, 0.134866, 0.116183, 0.196879, 0.232838, 0.216401, 0.284882, 0.203355, 0.295083, 0.301917, 0.308712, 0.414856, 0.458154, 0.366687, 0.4292, 0.458154, 0.370445, 0.335645, 0.318242, 0.308712, 0.243554, 0.147574, 0.25031, 0.243554, 0.164327, 0.225814, 0.239899, 0.182256, 0.185198, 0.109221, 0.118441, 0.167087, 0.102787, 0.125101, 0.137348, 0.18812, 0.17593, 0.17593, 0.25031, 0.25406, 0.179055, 0.15008, 0.239899, 0.120615, 0.102787, 0.127496, 0.118441, 0.069024, 0.047319, 0.081712, 0.144935, 0.144935, 0.161087, 0.257454, 0.243554, 0.288399, 0.225814, 0.219301, 0.318242, 0.311707, 0.275179, 0.356642, 0.447574, 0.422041, 0.534167, 0.557691, 0.604312, 0.553315, 0.675549, 0.834292, 0.801317, 0.759478], '')</t>
  </si>
  <si>
    <t>[97, 98, 99, 100, 101, 102, 103, 104]</t>
  </si>
  <si>
    <t xml:space="preserve">F5S3T5|F5S3T5_9ENTR BIG2 domain-containing protein OS=Enterobacter hormaechei ATCC 49162 </t>
  </si>
  <si>
    <t>([0.298791, 0.332115, 0.321458, 0.257454, 0.281712, 0.229226, 0.26085, 0.179055, 0.203355, 0.229226, 0.191378, 0.232838, 0.164327, 0.155435, 0.098513, 0.092881, 0.127496, 0.132295, 0.122885, 0.142424, 0.15284, 0.164327, 0.185198, 0.155435, 0.185198, 0.194234, 0.275179, 0.275179, 0.298791, 0.291804, 0.232838, 0.298791, 0.219301, 0.308712, 0.311707, 0.311707, 0.308712, 0.318242, 0.321458, 0.324872, 0.301917, 0.298791, 0.384043, 0.288399, 0.288399, 0.321458, 0.318242, 0.298791, 0.308712, 0.298791, 0.308712, 0.284882, 0.284882, 0.318242, 0.342579, 0.268042, 0.31487, 0.339168, 0.339168, 0.275179, 0.200174, 0.291804, 0.30533, 0.25031, 0.264545, 0.339168, 0.264545, 0.236433, 0.268042, 0.25406, 0.339168, 0.342579, 0.356642, 0.352862, 0.40511, 0.390993, 0.483068, 0.529623, 0.476583, 0.41194, 0.480142, 0.468512, 0.465241, 0.454136, 0.458154, 0.529623, 0.51388, 0.525368, 0.58069, 0.461924, 0.380708, 0.398279, 0.335645, 0.380708, 0.370445, 0.370445, 0.281712, 0.209395, 0.142424, 0.164327, 0.25406, 0.257454, 0.356642, 0.352862, 0.356642, 0.401658, 0.321458, 0.268042, 0.257454, 0.25031, 0.239899, 0.356642, 0.328603, 0.36309, 0.366687, 0.380708, 0.332115, 0.40511, 0.476583, 0.454136, 0.454136, 0.390993, 0.387226, 0.298791, 0.301917, 0.298791, 0.298791, 0.387226, 0.387226, 0.461924, 0.401658, 0.394753, 0.356642, 0.31487, 0.346032, 0.281712, 0.278302, 0.281712, 0.206376, 0.225814, 0.335645, 0.349426, 0.390993, 0.390993, 0.41194, 0.342579, 0.346032, 0.318242, 0.275179, 0.328603, 0.328603, 0.418646, 0.497853, 0.538167, 0.541878, 0.521092, 0.63748, 0.562014, 0.59508, 0.59508, 0.549308, 0.575842, 0.58069, 0.562014, 0.608892, 0.707965, 0.724957, 0.707965, 0.694846, 0.728858, 0.759478, 0.754692, 0.642678, 0.671169, 0.538167, 0.608892, 0.59014, 0.59917, 0.570702, 0.570702, 0.720929, 0.690604, 0.661982, 0.59917, 0.59917, 0.570702, 0.534167, 0.59917, 0.618285, 0.58069, 0.497853, 0.497853, 0.494003, 0.575842, 0.58069, 0.675549, 0.703578, 0.720929, 0.680603, 0.771762, 0.712013, 0.685117, 0.728858, 0.707965, 0.741537, 0.661982, 0.570702, 0.59508, 0.59508, 0.534167, 0.570702, 0.685117, 0.661982, 0.661982, 0.613573, 0.613573, 0.521092, 0.494003, 0.422041, 0.444081, 0.444081, 0.509769, 0.494003, 0.486429, 0.490133, 0.476583, 0.529623, 0.562014, 0.562014, 0.545602, 0.58069, 0.549308, 0.529623, 0.476583, 0.486429, 0.509769, 0.480142, 0.575842, 0.562014, 0.671169, 0.657645, 0.648219, 0.608892, 0.59508, 0.56648, 0.541878, 0.541878, 0.541878], '')</t>
  </si>
  <si>
    <t>[77, 85, 86, 87, 88, 153, 154, 155, 156, 157, 158, 159, 160, 161, 162, 163, 164, 165, 166, 167, 168, 169, 170, 171, 172, 173, 174, 175, 176, 177, 178, 179, 180, 181, 182, 183, 184, 185, 186, 187, 188, 189, 193, 194, 195, 196, 197, 198, 199, 200, 201, 202, 203, 204, 205, 206, 207, 208, 209, 210, 211, 212, 213, 214, 215, 216, 221, 226, 227, 228, 229, 230, 231, 232, 235, 237, 238, 239, 240, 241, 242, 243, 244, 245, 246, 247]</t>
  </si>
  <si>
    <t xml:space="preserve">F5S3T6|F5S3T6_9ENTR Uncharacterized protein OS=Enterobacter hormaechei ATCC 49162 </t>
  </si>
  <si>
    <t>([0.009865, 0.014586, 0.015694, 0.021816, 0.015344, 0.020876, 0.030003, 0.023963, 0.031287, 0.043307, 0.059222, 0.046336, 0.047319, 0.059222, 0.051831, 0.034068, 0.05306, 0.078022, 0.060549, 0.111485, 0.098513, 0.088832, 0.088832, 0.109221, 0.071867, 0.073402, 0.041405, 0.025316, 0.041405, 0.049374, 0.050641, 0.049374, 0.086953, 0.096677, 0.139895, 0.079919, 0.15284, 0.196879, 0.196879, 0.15284, 0.139895, 0.200174, 0.111485, 0.060549, 0.06184, 0.102787, 0.167087, 0.142424, 0.209395, 0.142424, 0.071867, 0.041405, 0.042364, 0.046336, 0.066181, 0.066181, 0.066181, 0.064632, 0.06312, 0.042364, 0.048328, 0.038858, 0.038042, 0.06312, 0.125101, 0.122885, 0.064632, 0.046336, 0.10481, 0.071867, 0.054297, 0.111485, 0.111485, 0.120615, 0.127496, 0.164327, 0.10481, 0.173081, 0.18812, 0.18812, 0.158265, 0.137348, 0.086953, 0.094817, 0.069024, 0.03976, 0.042364, 0.090864, 0.090864, 0.083462, 0.081712, 0.182256, 0.094817, 0.15008, 0.073402, 0.073402, 0.069024, 0.118441, 0.134866, 0.116183, 0.118441, 0.109221, 0.118441, 0.232838, 0.18812, 0.275179, 0.257454, 0.271506, 0.161087, 0.232838, 0.132295, 0.144935, 0.125101, 0.122885, 0.071867, 0.079919, 0.073402, 0.060549, 0.042364, 0.027463, 0.020876, 0.015694, 0.020876, 0.031287, 0.017797, 0.016528, 0.010926], '')</t>
  </si>
  <si>
    <t xml:space="preserve">F5S3T7|F5S3T7_9ENTR HK97 gp10 family phage protein OS=Enterobacter hormaechei ATCC 49162 </t>
  </si>
  <si>
    <t>([0.15008, 0.196879, 0.18812, 0.219301, 0.264545, 0.298791, 0.232838, 0.281712, 0.321458, 0.346032, 0.377384, 0.414856, 0.387226, 0.359901, 0.36309, 0.454136, 0.359901, 0.324872, 0.229226, 0.222385, 0.342579, 0.301917, 0.308712, 0.346032, 0.275179, 0.236433, 0.236433, 0.232838, 0.161087, 0.158265, 0.158265, 0.098513, 0.081712, 0.098513, 0.15008, 0.122885, 0.100716, 0.18812, 0.179055, 0.271506, 0.278302, 0.268042, 0.308712, 0.219301, 0.229226, 0.30533, 0.308712, 0.219301, 0.196879, 0.229226, 0.222385, 0.161087, 0.173081, 0.200174, 0.206376, 0.232838, 0.18812, 0.222385, 0.194234, 0.196879, 0.191378, 0.118441, 0.125101, 0.078022, 0.125101, 0.079919, 0.079919, 0.096677, 0.129801, 0.216401, 0.278302, 0.278302, 0.349426, 0.414856, 0.42561, 0.42561, 0.42561, 0.447574, 0.447574, 0.380708, 0.458154, 0.461924, 0.461924, 0.422041, 0.51388, 0.422041, 0.454136, 0.461924, 0.384043, 0.414856, 0.414856, 0.298791, 0.298791, 0.21291, 0.216401, 0.134866, 0.081712, 0.083462, 0.122885, 0.094817, 0.137348, 0.139895, 0.092881, 0.158265, 0.194234, 0.216401, 0.328603, 0.298791, 0.26085, 0.335645, 0.271506, 0.271506, 0.384043, 0.380708, 0.390993, 0.390993, 0.505461, 0.505461, 0.401658, 0.324872, 0.374039, 0.377384, 0.346032, 0.346032, 0.346032, 0.243554, 0.216401, 0.200174, 0.26085, 0.298791, 0.200174, 0.278302, 0.288399, 0.268042, 0.185198, 0.219301, 0.232838, 0.179055, 0.222385, 0.321458, 0.387226, 0.346032, 0.342579, 0.271506, 0.346032, 0.339168, 0.42561, 0.408655, 0.374039, 0.356642, 0.321458, 0.4292, 0.390993, 0.349426, 0.301917, 0.408655, 0.436924], '')</t>
  </si>
  <si>
    <t>[84, 116, 117]</t>
  </si>
  <si>
    <t xml:space="preserve">F5S3T8|F5S3T8_9ENTR Uncharacterized protein OS=Enterobacter hormaechei ATCC 49162 </t>
  </si>
  <si>
    <t>([0.038858, 0.023963, 0.035586, 0.023087, 0.032677, 0.045352, 0.06184, 0.088832, 0.069024, 0.048328, 0.06184, 0.079919, 0.059222, 0.109221, 0.06184, 0.116183, 0.058088, 0.044297, 0.041405, 0.074921, 0.094817, 0.167087, 0.17593, 0.179055, 0.196879, 0.139895, 0.142424, 0.073402, 0.0704, 0.111485, 0.17593, 0.18812, 0.18812, 0.219301, 0.21291, 0.301917, 0.225814, 0.332115, 0.370445, 0.384043, 0.380708, 0.370445, 0.356642, 0.42561, 0.422041, 0.494003, 0.58069, 0.541878, 0.707965, 0.575842, 0.58069, 0.480142, 0.352862, 0.356642, 0.324872, 0.257454, 0.17593, 0.179055, 0.111485, 0.155435, 0.088832, 0.094817, 0.079919, 0.066181, 0.043307, 0.045352, 0.025762, 0.026892, 0.034884, 0.020876, 0.021816, 0.013016, 0.013016, 0.023963, 0.022667, 0.026892, 0.042364, 0.041405, 0.064632, 0.073402, 0.059222, 0.102787, 0.06312, 0.079919, 0.094817, 0.139895, 0.078022, 0.132295, 0.073402, 0.067594, 0.102787, 0.161087, 0.278302, 0.36309, 0.366687, 0.278302, 0.284882, 0.21291, 0.301917, 0.271506, 0.359901, 0.268042, 0.182256, 0.185198, 0.15284, 0.132295, 0.109221, 0.164327, 0.137348, 0.206376, 0.17593, 0.142424, 0.111485, 0.051831], '')</t>
  </si>
  <si>
    <t>[46, 47, 48, 49, 50]</t>
  </si>
  <si>
    <t xml:space="preserve">F5S3T9|F5S3T9_9ENTR Uncharacterized protein OS=Enterobacter hormaechei ATCC 49162 </t>
  </si>
  <si>
    <t>([0.366687, 0.339168, 0.257454, 0.291804, 0.203355, 0.236433, 0.142424, 0.139895, 0.081712, 0.111485, 0.086953, 0.064632, 0.086953, 0.045352, 0.096677, 0.086953, 0.067594, 0.118441, 0.0704, 0.073402, 0.047319, 0.040537, 0.056825, 0.086953, 0.0704, 0.120615, 0.098513, 0.111485, 0.078022, 0.100716, 0.102787, 0.161087, 0.264545, 0.284882, 0.291804, 0.281712, 0.191378, 0.229226, 0.243554, 0.332115, 0.335645, 0.366687, 0.366687, 0.26085, 0.295083, 0.26085, 0.194234, 0.158265, 0.243554, 0.301917, 0.390993, 0.384043, 0.384043, 0.275179, 0.158265, 0.236433, 0.236433, 0.324872, 0.339168, 0.318242, 0.328603, 0.232838, 0.271506, 0.275179, 0.298791, 0.17593, 0.17593, 0.236433, 0.275179, 0.206376, 0.209395, 0.191378, 0.18812, 0.109221, 0.182256, 0.268042, 0.284882, 0.295083, 0.295083, 0.271506, 0.229226, 0.142424, 0.158265, 0.098513, 0.056825, 0.094817, 0.158265, 0.127496, 0.142424, 0.106997, 0.155435, 0.11371, 0.137348, 0.137348, 0.225814, 0.219301, 0.122885, 0.092881, 0.085092, 0.056825, 0.047319, 0.066181, 0.092881, 0.147574, 0.179055, 0.275179, 0.229226, 0.147574, 0.26085, 0.200174, 0.200174, 0.21291, 0.301917, 0.278302, 0.284882, 0.191378, 0.122885, 0.18812, 0.225814, 0.219301, 0.308712, 0.339168, 0.247041, 0.236433, 0.219301, 0.257454, 0.239899, 0.191378, 0.191378, 0.196879, 0.209395, 0.30533, 0.284882, 0.281712, 0.203355, 0.191378, 0.281712, 0.281712, 0.346032, 0.225814, 0.225814, 0.134866, 0.132295, 0.196879, 0.17593, 0.118441, 0.120615, 0.073402, 0.127496, 0.116183, 0.109221, 0.127496, 0.0704, 0.076542, 0.078022, 0.137348, 0.15284, 0.155435, 0.191378, 0.100716, 0.191378, 0.137348, 0.134866, 0.142424, 0.086953, 0.15008, 0.132295, 0.132295, 0.179055, 0.17593, 0.278302, 0.239899, 0.158265, 0.239899, 0.229226, 0.243554, 0.139895, 0.078022, 0.076542, 0.050641, 0.096677, 0.096677, 0.109221, 0.185198, 0.203355, 0.311707, 0.278302, 0.275179, 0.284882, 0.332115, 0.216401, 0.25031, 0.288399, 0.288399, 0.18812, 0.185198, 0.191378, 0.243554, 0.247041, 0.196879, 0.219301, 0.17593, 0.118441, 0.106997, 0.109221, 0.098513, 0.073402, 0.05306, 0.111485, 0.06312, 0.046336, 0.098513, 0.081712, 0.083462, 0.144935, 0.179055, 0.155435, 0.125101, 0.125101, 0.18812, 0.239899, 0.328603, 0.356642, 0.335645, 0.318242, 0.30533, 0.301917, 0.332115, 0.30533, 0.288399, 0.387226, 0.422041, 0.418646, 0.433034, 0.374039, 0.278302, 0.335645, 0.374039, 0.401658, 0.42561, 0.401658, 0.356642, 0.36309, 0.301917, 0.380708, 0.401658, 0.374039, 0.352862, 0.356642, 0.447574, 0.346032, 0.328603, 0.243554, 0.164327, 0.111485, 0.142424, 0.139895, 0.088832, 0.090864, 0.098513, 0.096677, 0.085092, 0.06312, 0.03976, 0.058088, 0.056825, 0.069024, 0.066181, 0.054297, 0.041405, 0.028695, 0.047319, 0.034068, 0.049374, 0.074921, 0.098513, 0.069024], '')</t>
  </si>
  <si>
    <t xml:space="preserve">F5S3U0|F5S3U0_9ENTR Uncharacterized protein OS=Enterobacter hormaechei ATCC 49162 </t>
  </si>
  <si>
    <t>([0.301917, 0.352862, 0.229226, 0.158265, 0.194234, 0.129801, 0.167087, 0.196879, 0.147574, 0.111485, 0.083462, 0.100716, 0.06312, 0.055536, 0.036378, 0.025762, 0.047319, 0.047319, 0.046336, 0.076542, 0.044297, 0.030003, 0.032017, 0.034068, 0.069024, 0.037156, 0.038042, 0.03976, 0.041405, 0.073402, 0.118441, 0.11371, 0.071867, 0.098513, 0.094817, 0.134866, 0.18812, 0.15008, 0.155435, 0.236433, 0.173081, 0.25406, 0.284882, 0.257454, 0.352862, 0.25031, 0.346032, 0.461924, 0.447574, 0.408655, 0.370445, 0.284882, 0.370445, 0.447574, 0.480142, 0.486429, 0.538167, 0.447574, 0.490133, 0.447574, 0.458154, 0.549308, 0.444081, 0.374039, 0.401658, 0.401658, 0.440853, 0.408655, 0.40511, 0.422041, 0.370445, 0.332115, 0.450668, 0.366687, 0.356642, 0.356642, 0.346032, 0.339168, 0.390993, 0.401658, 0.36309, 0.366687, 0.318242, 0.390993, 0.494003, 0.40511, 0.40511, 0.436924, 0.374039, 0.349426, 0.332115, 0.433034, 0.525368, 0.401658, 0.505461, 0.517562, 0.4292, 0.398279, 0.408655, 0.36309, 0.36309, 0.433034, 0.332115, 0.332115, 0.339168, 0.225814, 0.291804, 0.291804, 0.21291, 0.30533, 0.30533, 0.311707, 0.216401, 0.200174, 0.219301, 0.194234, 0.170161, 0.236433, 0.268042, 0.182256, 0.196879, 0.194234, 0.179055, 0.185198, 0.225814, 0.229226, 0.239899, 0.179055, 0.167087, 0.21291, 0.222385, 0.21291, 0.206376, 0.301917, 0.278302, 0.324872, 0.311707, 0.318242, 0.301917, 0.271506, 0.346032, 0.414856, 0.356642, 0.359901], '')</t>
  </si>
  <si>
    <t>[56, 61, 92, 94, 95]</t>
  </si>
  <si>
    <t xml:space="preserve">F5S3U1|F5S3U1_9ENTR BIG2 domain-containing protein OS=Enterobacter hormaechei ATCC 49162 </t>
  </si>
  <si>
    <t>([0.750527, 0.703578, 0.51388, 0.490133, 0.529623, 0.414856, 0.436924, 0.458154, 0.483068, 0.468512, 0.401658, 0.440853, 0.384043, 0.36309, 0.264545, 0.268042, 0.308712, 0.311707, 0.311707, 0.308712, 0.298791, 0.298791, 0.352862, 0.377384, 0.401658, 0.408655, 0.517562, 0.525368, 0.529623, 0.534167, 0.575842, 0.59014, 0.545602, 0.549308, 0.465241, 0.465241, 0.476583, 0.440853, 0.374039, 0.480142, 0.390993, 0.380708, 0.366687, 0.328603, 0.346032, 0.349426, 0.257454, 0.25031, 0.275179, 0.247041, 0.21291, 0.236433, 0.301917, 0.271506, 0.229226, 0.25031, 0.346032, 0.332115, 0.356642, 0.374039, 0.346032, 0.370445, 0.366687, 0.342579, 0.349426, 0.335645, 0.335645, 0.387226, 0.384043, 0.346032, 0.366687, 0.366687, 0.346032, 0.346032, 0.311707, 0.377384, 0.359901, 0.359901, 0.359901, 0.339168, 0.40511, 0.408655, 0.480142, 0.433034, 0.433034, 0.4292, 0.447574, 0.444081, 0.465241, 0.468512, 0.480142, 0.414856, 0.384043, 0.377384, 0.380708, 0.414856, 0.414856, 0.521092, 0.525368, 0.521092, 0.486429, 0.468512, 0.387226, 0.380708, 0.41194, 0.433034, 0.444081, 0.494003, 0.497853, 0.497853, 0.497853, 0.4292, 0.494003, 0.529623, 0.525368, 0.465241, 0.541878, 0.483068, 0.450668, 0.398279, 0.394753, 0.483068, 0.433034, 0.505461, 0.450668, 0.490133, 0.490133, 0.42561, 0.4292, 0.377384, 0.374039, 0.40511, 0.483068, 0.483068, 0.505461, 0.509769, 0.509769, 0.51388, 0.562014, 0.56648, 0.622677, 0.632174, 0.525368, 0.58069, 0.509769, 0.585406, 0.505461, 0.521092, 0.525368, 0.525368, 0.63748, 0.632174, 0.604312, 0.562014, 0.56648, 0.585406, 0.575842, 0.653063, 0.56648, 0.575842, 0.509769, 0.517562, 0.517562, 0.562014, 0.59014, 0.690604, 0.694846, 0.741537, 0.703578, 0.76285, 0.703578, 0.675549, 0.680603, 0.680603, 0.707965, 0.724957, 0.642678, 0.626927, 0.622677, 0.622677, 0.59508, 0.608892, 0.608892, 0.613573, 0.59917, 0.58069, 0.486429, 0.494003, 0.454136, 0.42561, 0.42561, 0.476583, 0.476583, 0.476583, 0.461924, 0.476583, 0.454136, 0.483068, 0.505461, 0.483068, 0.538167, 0.5017, 0.58069, 0.521092, 0.525368, 0.56648, 0.613573, 0.648219, 0.562014, 0.59508, 0.59508, 0.59917, 0.59917, 0.529623, 0.525368, 0.476583, 0.468512, 0.517562, 0.538167, 0.538167, 0.562014, 0.562014, 0.562014, 0.562014, 0.59917, 0.613573, 0.575842, 0.538167, 0.538167, 0.604312, 0.553315, 0.618285, 0.59014, 0.604312, 0.570702, 0.59917, 0.707965, 0.671169, 0.622677, 0.59917, 0.59917, 0.613573, 0.604312, 0.671169, 0.585406, 0.613573, 0.538167, 0.525368, 0.521092, 0.562014, 0.570702, 0.622677, 0.648219, 0.562014, 0.525368, 0.613573, 0.534167, 0.505461, 0.525368, 0.5017, 0.525368, 0.525368, 0.447574, 0.41194, 0.408655, 0.454136, 0.40511, 0.4292, 0.42561, 0.4292, 0.440853, 0.408655, 0.4292, 0.335645, 0.444081, 0.408655, 0.41194, 0.465241, 0.476583, 0.494003, 0.517562, 0.51388, 0.529623, 0.585406, 0.618285, 0.618285, 0.585406, 0.657645, 0.618285, 0.685117, 0.618285, 0.618285, 0.618285, 0.585406, 0.728858, 0.671169, 0.712013, 0.699094, 0.685117, 0.63748, 0.59917, 0.58069, 0.56648, 0.521092, 0.525368, 0.545602, 0.51388], '')</t>
  </si>
  <si>
    <t>[0, 1, 2, 4, 26, 27, 28, 29, 30, 31, 32, 33, 97, 98, 99, 113, 114, 116, 123, 134, 135, 136, 137, 138, 139, 140, 141, 142, 143, 144, 145, 146, 147, 148, 149, 150, 151, 152, 153, 154, 155, 156, 157, 158, 159, 160, 161, 162, 163, 164, 165, 166, 167, 168, 169, 170, 171, 172, 173, 174, 175, 176, 177, 178, 179, 180, 181, 182, 183, 184, 185, 198, 200, 201, 202, 203, 204, 205, 206, 207, 208, 209, 210, 211, 212, 213, 214, 217, 218, 219, 220, 221, 222, 223, 224, 225, 226, 227, 228, 229, 230, 231, 232, 233, 234, 235, 236, 237, 238, 239, 240, 241, 242, 243, 244, 245, 246, 247, 248, 249, 250, 251, 252, 253, 254, 255, 256, 257, 258, 259, 260, 261, 280, 281, 282, 283, 284, 285, 286, 287, 288, 289, 290, 291, 292, 293, 294, 295, 296, 297, 298, 299, 300, 301, 302, 303, 304, 305, 306]</t>
  </si>
  <si>
    <t xml:space="preserve">F5S3U2|F5S3U2_9ENTR Type 2A encapsulin shell protein SrpI-like domain-containing protein OS=Enterobacter hormaechei ATCC 49162 </t>
  </si>
  <si>
    <t>([0.301917, 0.335645, 0.390993, 0.440853, 0.490133, 0.390993, 0.436924, 0.468512, 0.483068, 0.42561, 0.349426, 0.40511, 0.370445, 0.359901, 0.352862, 0.36309, 0.349426, 0.335645, 0.374039, 0.275179, 0.182256, 0.232838, 0.173081, 0.102787, 0.118441, 0.055536, 0.076542, 0.064632, 0.034068, 0.037156, 0.056825, 0.096677, 0.073402, 0.042364, 0.045352, 0.048328, 0.050641, 0.050641, 0.055536, 0.043307, 0.073402, 0.083462, 0.100716, 0.158265, 0.203355, 0.173081, 0.173081, 0.132295, 0.142424, 0.161087, 0.158265, 0.167087, 0.173081, 0.127496, 0.196879, 0.291804, 0.374039, 0.328603, 0.301917, 0.284882, 0.206376, 0.206376, 0.308712, 0.311707, 0.225814, 0.222385, 0.216401, 0.236433, 0.321458, 0.229226, 0.21291, 0.17593, 0.167087, 0.170161, 0.18812, 0.191378, 0.122885, 0.127496, 0.144935, 0.092881, 0.054297, 0.088832, 0.088832, 0.079919, 0.06312, 0.094817, 0.118441, 0.125101, 0.203355, 0.216401, 0.31487, 0.31487, 0.311707, 0.225814, 0.236433, 0.236433, 0.229226, 0.311707, 0.301917, 0.239899, 0.346032, 0.42561, 0.374039, 0.339168, 0.335645, 0.339168, 0.229226, 0.222385, 0.219301, 0.219301, 0.134866, 0.073402, 0.073402, 0.086953, 0.147574, 0.134866, 0.18812, 0.191378, 0.191378, 0.206376, 0.268042, 0.236433, 0.139895, 0.21291, 0.243554, 0.161087, 0.222385, 0.328603, 0.247041, 0.206376, 0.196879, 0.291804, 0.384043, 0.486429, 0.483068, 0.387226, 0.394753, 0.311707, 0.328603, 0.31487, 0.271506, 0.275179, 0.268042, 0.384043, 0.271506, 0.275179, 0.321458, 0.185198, 0.194234, 0.295083, 0.25406, 0.191378, 0.191378, 0.158265, 0.10481, 0.10481, 0.173081, 0.109221, 0.170161, 0.129801, 0.134866, 0.106997, 0.06312, 0.064632, 0.048328, 0.098513, 0.096677, 0.134866, 0.229226, 0.15008, 0.137348, 0.179055, 0.155435, 0.15284, 0.15284, 0.139895, 0.090864, 0.088832, 0.142424, 0.102787, 0.120615, 0.071867, 0.111485, 0.203355, 0.236433, 0.291804, 0.206376, 0.17593, 0.132295, 0.139895, 0.219301, 0.125101, 0.144935, 0.225814, 0.25406, 0.247041, 0.243554, 0.243554, 0.239899, 0.247041, 0.30533, 0.243554, 0.356642, 0.25406, 0.147574, 0.106997, 0.102787, 0.167087, 0.116183, 0.088832, 0.096677, 0.092881, 0.17593, 0.179055, 0.170161, 0.144935, 0.15008, 0.219301, 0.216401, 0.134866, 0.078022, 0.047319, 0.0704, 0.034068, 0.067594, 0.125101, 0.18812, 0.18812, 0.179055, 0.216401, 0.30533, 0.268042, 0.18812, 0.109221, 0.106997, 0.106997, 0.120615, 0.15008, 0.127496, 0.18812, 0.196879, 0.216401, 0.236433, 0.25406, 0.346032, 0.26085, 0.236433, 0.219301, 0.158265, 0.170161, 0.236433, 0.229226, 0.243554, 0.291804, 0.387226, 0.398279, 0.408655, 0.390993, 0.321458, 0.352862, 0.268042, 0.264545, 0.239899, 0.301917, 0.206376, 0.170161, 0.26085, 0.264545, 0.26085, 0.332115, 0.318242, 0.278302, 0.196879, 0.164327, 0.164327, 0.10481, 0.10481, 0.106997, 0.071867, 0.102787, 0.06184, 0.090864, 0.129801, 0.179055, 0.15284, 0.209395, 0.216401, 0.170161, 0.137348, 0.100716, 0.06312], '')</t>
  </si>
  <si>
    <t xml:space="preserve">F5S3U3|F5S3U3_9ENTR DUF6651 domain-containing protein OS=Enterobacter hormaechei ATCC 49162 </t>
  </si>
  <si>
    <t>([0.384043, 0.422041, 0.366687, 0.370445, 0.418646, 0.380708, 0.387226, 0.42561, 0.4292, 0.472492, 0.505461, 0.521092, 0.51388, 0.56648, 0.653063, 0.632174, 0.661982, 0.728858, 0.73685, 0.801317, 0.791621, 0.798249, 0.812494, 0.874069, 0.899122, 0.899122, 0.928747, 0.941505, 0.941505, 0.954657, 0.964893, 0.959312, 0.957673, 0.962114, 0.962114, 0.970265, 0.97245, 0.970265, 0.973328, 0.978316, 0.978316, 0.978672, 0.978672, 0.978672, 0.979242, 0.979242, 0.979242, 0.962114, 0.951925, 0.947281, 0.93079, 0.910643, 0.91684, 0.928747, 0.928747, 0.894241, 0.84206, 0.812494, 0.834292, 0.76285, 0.73685, 0.671169, 0.690604, 0.675549, 0.642678, 0.604312, 0.585406, 0.549308, 0.666105, 0.608892, 0.534167, 0.545602, 0.557691, 0.553315, 0.517562, 0.494003, 0.545602, 0.59917, 0.63748, 0.613573, 0.703578, 0.707965, 0.724957, 0.63748, 0.622677, 0.653063, 0.690604, 0.608892, 0.604312, 0.59917, 0.570702, 0.648219, 0.675549, 0.557691, 0.557691, 0.63748, 0.622677, 0.626927, 0.613573, 0.585406, 0.608892, 0.517562, 0.461924, 0.472492, 0.517562, 0.553315, 0.549308, 0.517562, 0.562014, 0.604312, 0.59508, 0.675549, 0.671169, 0.648219, 0.754692, 0.716283, 0.680603, 0.716283, 0.703578, 0.73685, 0.666105, 0.671169, 0.73685, 0.795062, 0.784345, 0.812494, 0.699094, 0.699094, 0.699094, 0.648219, 0.613573, 0.59508, 0.632174, 0.608892, 0.525368, 0.521092, 0.517562, 0.521092, 0.517562, 0.51388, 0.51388, 0.505461, 0.472492, 0.486429, 0.486429, 0.497853, 0.497853, 0.59508, 0.483068, 0.5017, 0.58069, 0.509769, 0.534167, 0.521092, 0.562014, 0.675549, 0.626927, 0.626927, 0.521092, 0.505461, 0.505461, 0.505461, 0.505461, 0.468512, 0.468512, 0.454136, 0.447574, 0.374039, 0.384043, 0.444081, 0.444081, 0.349426, 0.418646, 0.41194, 0.41194, 0.380708, 0.281712, 0.239899, 0.257454, 0.339168, 0.339168, 0.301917, 0.225814, 0.271506, 0.332115, 0.359901, 0.356642, 0.342579, 0.380708, 0.377384, 0.339168, 0.268042, 0.275179, 0.275179, 0.275179, 0.291804, 0.219301, 0.318242, 0.321458, 0.324872, 0.324872, 0.342579, 0.401658, 0.468512, 0.433034, 0.370445, 0.335645, 0.268042, 0.284882, 0.301917, 0.335645, 0.370445, 0.447574, 0.541878, 0.534167, 0.549308, 0.525368, 0.613573, 0.525368, 0.517562, 0.454136, 0.450668, 0.440853, 0.450668, 0.450668, 0.505461, 0.618285, 0.529623, 0.694846, 0.549308, 0.570702, 0.529623, 0.529623, 0.444081, 0.447574, 0.454136, 0.36309, 0.298791, 0.321458, 0.356642, 0.4292, 0.529623, 0.534167, 0.5017, 0.497853, 0.472492, 0.41194, 0.308712, 0.380708, 0.346032, 0.454136, 0.414856, 0.41194, 0.447574, 0.534167, 0.486429, 0.483068, 0.570702, 0.675549, 0.675549, 0.703578, 0.733139, 0.694846, 0.699094, 0.720929, 0.632174, 0.685117, 0.779859, 0.879233, 0.874069, 0.874069, 0.859585, 0.882776, 0.889439, 0.862302, 0.868118, 0.88723, 0.827927, 0.83125, 0.819762, 0.819762, 0.754692, 0.716283, 0.703578, 0.59014, 0.59917, 0.59508, 0.570702, 0.541878, 0.483068, 0.468512, 0.450668, 0.433034, 0.408655, 0.377384, 0.380708, 0.328603, 0.295083], '')</t>
  </si>
  <si>
    <t>[10, 11, 12, 13, 14, 15, 16, 17, 18, 19, 20, 21, 22, 23, 24, 25, 26, 27, 28, 29, 30, 31, 32, 33, 34, 35, 36, 37, 38, 39, 40, 41, 42, 43, 44, 45, 46, 47, 48, 49, 50, 51, 52, 53, 54, 55, 56, 57, 58, 59, 60, 61, 62, 63, 64, 65, 66, 67, 68, 69, 70, 71, 72, 73, 74, 76, 77, 78, 79, 80, 81, 82, 83, 84, 85, 86, 87, 88, 89, 90, 91, 92, 93, 94, 95, 96, 97, 98, 99, 100, 101, 104, 105, 106, 107, 108, 109, 110, 111, 112, 113, 114, 115, 116, 117, 118, 119, 120, 121, 122, 123, 124, 125, 126, 127, 128, 129, 130, 131, 132, 133, 134, 135, 136, 137, 138, 139, 140, 141, 147, 149, 150, 151, 152, 153, 154, 155, 156, 157, 158, 159, 160, 161, 162, 213, 214, 215, 216, 217, 218, 219, 225, 226, 227, 228, 229, 230, 231, 232, 241, 242, 243, 254, 257, 258, 259, 260, 261, 262, 263, 264, 265, 266, 267, 268, 269, 270, 271, 272, 273, 274, 275, 276, 277, 278, 279, 280, 281, 282, 283, 284, 285, 286, 287, 288]</t>
  </si>
  <si>
    <t>(64</t>
  </si>
  <si>
    <t xml:space="preserve">F5S3U4|F5S3U4_9ENTR Phage portal protein OS=Enterobacter hormaechei ATCC 49162 </t>
  </si>
  <si>
    <t>([0.284882, 0.222385, 0.229226, 0.257454, 0.281712, 0.311707, 0.374039, 0.401658, 0.321458, 0.352862, 0.370445, 0.401658, 0.398279, 0.486429, 0.486429, 0.374039, 0.377384, 0.257454, 0.243554, 0.219301, 0.216401, 0.295083, 0.268042, 0.264545, 0.275179, 0.281712, 0.275179, 0.219301, 0.125101, 0.111485, 0.116183, 0.120615, 0.132295, 0.086953, 0.042364, 0.03976, 0.047319, 0.024826, 0.047319, 0.083462, 0.098513, 0.102787, 0.106997, 0.17593, 0.11371, 0.109221, 0.11371, 0.116183, 0.081712, 0.158265, 0.25031, 0.209395, 0.137348, 0.120615, 0.100716, 0.191378, 0.194234, 0.278302, 0.370445, 0.384043, 0.318242, 0.25406, 0.268042, 0.17593, 0.111485, 0.209395, 0.206376, 0.125101, 0.079919, 0.067594, 0.06184, 0.069024, 0.054297, 0.055536, 0.058088, 0.10481, 0.10481, 0.106997, 0.109221, 0.122885, 0.100716, 0.164327, 0.229226, 0.225814, 0.229226, 0.298791, 0.298791, 0.200174, 0.185198, 0.26085, 0.356642, 0.335645, 0.328603, 0.380708, 0.476583, 0.494003, 0.509769, 0.490133, 0.401658, 0.401658, 0.366687, 0.284882, 0.21291, 0.182256, 0.15284, 0.15284, 0.167087, 0.096677, 0.182256, 0.278302, 0.281712, 0.216401, 0.161087, 0.161087, 0.161087, 0.098513, 0.047319, 0.031287, 0.022306, 0.024826, 0.024826, 0.028107, 0.058088, 0.059222, 0.073402, 0.058088, 0.098513, 0.06312, 0.11371, 0.10481, 0.074921, 0.066181, 0.111485, 0.185198, 0.17593, 0.182256, 0.268042, 0.380708, 0.418646, 0.472492, 0.51388, 0.418646, 0.401658, 0.31487, 0.26085, 0.173081, 0.225814, 0.247041, 0.31487, 0.31487, 0.236433, 0.216401, 0.25031, 0.182256, 0.15284, 0.090864, 0.100716, 0.102787, 0.102787, 0.120615, 0.137348, 0.125101, 0.122885, 0.078022, 0.106997, 0.116183, 0.116183, 0.081712, 0.074921, 0.042364, 0.033407, 0.05306, 0.098513, 0.098513, 0.15284, 0.18812, 0.311707, 0.196879, 0.18812, 0.173081, 0.17593, 0.167087, 0.21291, 0.308712, 0.321458, 0.356642, 0.4292, 0.422041, 0.480142, 0.374039, 0.359901, 0.390993, 0.408655, 0.408655, 0.41194, 0.301917, 0.206376, 0.11371, 0.111485, 0.102787, 0.116183, 0.125101, 0.085092, 0.076542, 0.066181, 0.11371, 0.106997, 0.11371, 0.194234, 0.196879, 0.284882, 0.370445, 0.356642, 0.356642, 0.31487, 0.288399, 0.321458, 0.342579, 0.349426, 0.480142, 0.505461, 0.483068, 0.465241, 0.549308, 0.557691, 0.585406, 0.490133, 0.497853, 0.4292, 0.352862, 0.387226, 0.321458, 0.229226, 0.271506, 0.200174, 0.243554, 0.191378, 0.173081, 0.232838, 0.332115, 0.311707, 0.311707, 0.311707, 0.339168, 0.247041, 0.155435, 0.142424, 0.239899, 0.236433, 0.216401, 0.200174, 0.185198, 0.26085, 0.281712, 0.225814, 0.21291, 0.134866, 0.200174, 0.278302, 0.25031, 0.173081, 0.155435, 0.15008, 0.098513, 0.050641, 0.085092, 0.164327, 0.111485, 0.100716, 0.086953, 0.090864, 0.094817, 0.092881, 0.092881, 0.15284, 0.17593, 0.158265, 0.225814, 0.216401, 0.15284, 0.15284, 0.139895, 0.185198, 0.125101, 0.194234, 0.268042, 0.194234, 0.122885, 0.209395, 0.196879, 0.232838, 0.324872, 0.41194, 0.408655, 0.401658, 0.387226, 0.318242, 0.342579, 0.359901, 0.318242, 0.398279, 0.4292, 0.51388, 0.480142, 0.480142, 0.370445, 0.377384, 0.352862, 0.447574, 0.414856, 0.433034, 0.418646, 0.401658, 0.40511, 0.408655, 0.433034, 0.332115, 0.31487, 0.308712, 0.295083, 0.359901, 0.374039, 0.401658, 0.398279, 0.408655, 0.440853, 0.562014, 0.51388, 0.534167, 0.42561, 0.4292, 0.414856, 0.332115, 0.321458, 0.31487, 0.239899, 0.137348, 0.243554, 0.346032, 0.342579, 0.257454, 0.229226, 0.216401, 0.132295, 0.137348, 0.088832, 0.088832, 0.085092, 0.120615, 0.185198, 0.271506, 0.26085, 0.268042, 0.36309, 0.387226, 0.352862, 0.4292, 0.525368, 0.418646, 0.41194, 0.517562, 0.622677, 0.618285, 0.622677, 0.680603, 0.642678, 0.724957, 0.716283, 0.59917, 0.59508, 0.472492, 0.476583, 0.483068, 0.40511, 0.40511, 0.390993, 0.342579, 0.26085, 0.194234, 0.284882, 0.264545, 0.225814, 0.243554, 0.243554, 0.173081, 0.21291, 0.236433, 0.219301, 0.268042, 0.352862, 0.349426, 0.418646, 0.377384, 0.387226, 0.380708, 0.342579, 0.31487, 0.384043, 0.36309, 0.394753, 0.394753, 0.335645, 0.377384, 0.288399, 0.301917, 0.390993, 0.387226, 0.398279, 0.42561, 0.335645, 0.26085, 0.225814, 0.182256, 0.243554, 0.25031, 0.324872, 0.25406, 0.291804, 0.219301, 0.318242, 0.349426, 0.278302, 0.342579, 0.339168, 0.4292, 0.318242, 0.278302, 0.203355, 0.17593, 0.18812, 0.25031, 0.257454, 0.281712, 0.295083, 0.194234, 0.191378, 0.170161, 0.298791, 0.295083, 0.377384, 0.31487, 0.311707, 0.380708, 0.387226, 0.387226, 0.346032, 0.458154, 0.454136, 0.450668, 0.398279, 0.398279, 0.398279, 0.41194, 0.311707, 0.418646, 0.505461, 0.41194, 0.436924, 0.414856, 0.380708, 0.349426, 0.422041, 0.418646, 0.436924, 0.321458, 0.321458, 0.346032, 0.346032, 0.301917, 0.298791, 0.370445, 0.25406, 0.295083, 0.390993, 0.486429, 0.465241, 0.461924, 0.468512, 0.486429, 0.476583, 0.42561, 0.472492, 0.476583, 0.472492, 0.461924, 0.505461, 0.422041, 0.4292, 0.332115, 0.414856, 0.5017, 0.517562, 0.618285, 0.541878, 0.517562, 0.541878, 0.521092, 0.51388, 0.622677, 0.618285, 0.626927, 0.767246, 0.741537, 0.728858, 0.707965, 0.712013, 0.788093, 0.865454, 0.795062, 0.812494, 0.795062, 0.779859, 0.805026, 0.827927, 0.862302, 0.846163, 0.827927, 0.823549, 0.81615, 0.798249, 0.775545, 0.750527, 0.671169, 0.661982, 0.632174, 0.671169], '')</t>
  </si>
  <si>
    <t>[96, 140, 220, 223, 224, 225, 302, 326, 327, 328, 357, 360, 361, 362, 363, 364, 365, 366, 367, 368, 369, 455, 485, 490, 491, 492, 493, 494, 495, 496, 497, 498, 499, 500, 501, 502, 503, 504, 505, 506, 507, 508, 509, 510, 511, 512, 513, 514, 515, 516, 517, 518, 519, 520, 521, 522, 523, 524, 525]</t>
  </si>
  <si>
    <t xml:space="preserve">F5S3U5|F5S3U5_9ENTR Uncharacterized protein OS=Enterobacter hormaechei ATCC 49162 </t>
  </si>
  <si>
    <t>([0.106997, 0.06184, 0.096677, 0.125101, 0.158265, 0.196879, 0.18812, 0.222385, 0.185198, 0.120615, 0.144935, 0.170161, 0.219301, 0.311707, 0.284882, 0.179055, 0.185198, 0.203355, 0.147574, 0.173081, 0.206376, 0.200174, 0.284882, 0.281712, 0.18812, 0.18812, 0.185198, 0.21291, 0.209395, 0.18812, 0.291804, 0.196879, 0.196879, 0.17593, 0.106997, 0.06184, 0.125101, 0.10481, 0.132295, 0.164327, 0.216401, 0.25031, 0.25031, 0.25031, 0.257454, 0.359901, 0.291804, 0.194234, 0.122885, 0.083462, 0.118441, 0.139895, 0.216401, 0.134866, 0.139895, 0.179055, 0.232838, 0.232838, 0.268042, 0.206376, 0.158265, 0.090864, 0.088832, 0.088832, 0.051831, 0.051831, 0.05306, 0.05306, 0.058088, 0.122885, 0.173081, 0.200174, 0.10481, 0.069024, 0.125101, 0.122885, 0.15008, 0.185198, 0.18812, 0.182256, 0.264545, 0.311707, 0.408655, 0.321458, 0.25406, 0.25406, 0.247041, 0.257454, 0.321458, 0.401658, 0.380708, 0.295083, 0.271506, 0.284882, 0.349426, 0.352862, 0.324872, 0.328603, 0.318242, 0.342579, 0.346032, 0.346032, 0.301917, 0.301917, 0.387226, 0.387226, 0.447574, 0.36309, 0.352862, 0.243554, 0.191378, 0.137348, 0.139895, 0.161087, 0.243554, 0.144935, 0.15008, 0.173081, 0.137348, 0.134866, 0.134866, 0.134866, 0.134866, 0.125101, 0.071867, 0.069024, 0.0704, 0.048328, 0.081712, 0.096677, 0.173081, 0.15284, 0.200174, 0.278302, 0.275179, 0.268042, 0.377384, 0.374039, 0.342579, 0.30533, 0.225814, 0.134866, 0.132295, 0.132295, 0.239899, 0.332115, 0.335645, 0.288399, 0.366687, 0.380708, 0.243554, 0.239899, 0.31487, 0.239899, 0.155435, 0.155435, 0.100716, 0.100716, 0.106997, 0.132295, 0.194234, 0.281712, 0.281712, 0.291804, 0.288399, 0.25406, 0.264545, 0.271506, 0.284882, 0.284882, 0.268042, 0.281712, 0.298791, 0.196879, 0.21291, 0.311707, 0.281712, 0.377384, 0.366687, 0.384043, 0.26085, 0.203355, 0.219301, 0.295083, 0.257454, 0.271506, 0.194234, 0.200174, 0.170161, 0.236433, 0.232838, 0.25031, 0.352862, 0.30533, 0.422041, 0.517562, 0.505461, 0.534167, 0.401658, 0.380708, 0.36309, 0.486429, 0.450668, 0.339168, 0.318242, 0.339168, 0.216401, 0.311707, 0.311707, 0.298791, 0.318242, 0.328603, 0.308712, 0.236433, 0.185198, 0.10481, 0.10481, 0.056825, 0.06312, 0.118441, 0.144935, 0.094817, 0.085092, 0.102787, 0.158265, 0.203355, 0.139895, 0.25031, 0.142424, 0.142424, 0.196879, 0.196879, 0.127496, 0.15284, 0.139895, 0.142424, 0.167087, 0.147574, 0.257454, 0.257454, 0.161087, 0.161087, 0.15008, 0.164327, 0.25031, 0.216401, 0.18812, 0.26085, 0.191378, 0.216401, 0.137348, 0.127496, 0.15008, 0.232838, 0.232838, 0.324872, 0.422041, 0.5017, 0.414856, 0.30533, 0.268042, 0.31487, 0.311707, 0.401658, 0.328603, 0.243554, 0.203355, 0.118441, 0.118441, 0.161087, 0.243554, 0.328603, 0.288399, 0.278302, 0.203355, 0.127496, 0.127496, 0.132295, 0.078022, 0.134866, 0.216401, 0.236433, 0.196879, 0.109221, 0.102787, 0.081712, 0.116183, 0.173081, 0.295083, 0.236433, 0.247041, 0.161087, 0.085092, 0.116183, 0.11371, 0.179055, 0.216401, 0.206376, 0.173081, 0.164327, 0.15284, 0.164327, 0.164327, 0.236433, 0.332115, 0.335645, 0.447574, 0.450668, 0.461924, 0.380708, 0.454136, 0.366687, 0.339168, 0.450668, 0.436924, 0.422041, 0.40511, 0.324872, 0.247041, 0.271506, 0.298791, 0.308712, 0.206376, 0.236433, 0.26085, 0.26085, 0.257454, 0.275179, 0.298791, 0.21291, 0.25031, 0.25031, 0.324872, 0.374039, 0.384043, 0.349426, 0.291804, 0.298791, 0.401658, 0.444081, 0.366687, 0.394753, 0.384043, 0.450668, 0.422041, 0.42561, 0.436924, 0.444081, 0.414856, 0.31487, 0.308712, 0.26085, 0.257454, 0.284882, 0.342579, 0.264545, 0.284882, 0.346032, 0.257454, 0.18812, 0.222385, 0.298791, 0.257454, 0.268042, 0.291804, 0.236433, 0.167087, 0.102787, 0.098513, 0.116183, 0.173081, 0.25031, 0.324872, 0.321458, 0.264545, 0.271506, 0.339168, 0.346032, 0.349426, 0.4292, 0.4292, 0.4292, 0.433034, 0.51388, 0.476583, 0.483068, 0.517562, 0.517562, 0.626927, 0.521092, 0.525368, 0.461924, 0.468512, 0.472492, 0.476583, 0.42561, 0.450668, 0.390993, 0.387226, 0.401658, 0.40511, 0.42561, 0.349426, 0.278302, 0.278302, 0.301917, 0.298791, 0.328603, 0.380708, 0.359901, 0.433034, 0.377384, 0.4292, 0.398279, 0.36309, 0.321458, 0.42561, 0.342579], '')</t>
  </si>
  <si>
    <t>[195, 196, 197, 257, 383, 386, 387, 388, 389, 390]</t>
  </si>
  <si>
    <t xml:space="preserve">F5S3U6|F5S3U6_9ENTR DNA-binding protein OS=Enterobacter hormaechei ATCC 49162 </t>
  </si>
  <si>
    <t>([0.694846, 0.562014, 0.59508, 0.675549, 0.657645, 0.680603, 0.538167, 0.534167, 0.553315, 0.545602, 0.56648, 0.570702, 0.557691, 0.505461, 0.5017, 0.505461, 0.509769, 0.509769, 0.4292, 0.440853, 0.374039, 0.380708, 0.436924, 0.370445, 0.346032, 0.366687, 0.370445, 0.384043, 0.401658, 0.328603, 0.339168, 0.328603, 0.352862, 0.36309, 0.390993, 0.384043, 0.377384, 0.384043, 0.288399, 0.359901, 0.349426, 0.401658, 0.40511, 0.349426, 0.422041, 0.40511, 0.40511, 0.380708, 0.461924, 0.458154, 0.476583, 0.486429, 0.483068, 0.454136, 0.401658, 0.458154, 0.472492, 0.480142, 0.40511, 0.486429, 0.494003, 0.509769, 0.497853, 0.5017, 0.5017, 0.483068, 0.472492, 0.458154, 0.458154, 0.447574, 0.4292, 0.490133, 0.480142, 0.418646, 0.454136, 0.517562, 0.517562, 0.490133, 0.494003, 0.553315, 0.480142, 0.486429, 0.490133, 0.414856, 0.390993, 0.36309, 0.356642, 0.31487, 0.328603, 0.328603, 0.324872, 0.295083, 0.268042, 0.284882, 0.366687, 0.30533, 0.278302, 0.295083, 0.288399, 0.271506, 0.271506, 0.352862, 0.352862, 0.332115, 0.461924, 0.414856, 0.486429, 0.51388, 0.505461, 0.517562, 0.545602, 0.575842, 0.557691, 0.557691, 0.549308, 0.468512, 0.538167, 0.541878, 0.51388, 0.534167, 0.553315, 0.575842, 0.494003, 0.472492, 0.472492, 0.377384, 0.349426, 0.380708, 0.308712, 0.377384, 0.36309, 0.342579, 0.318242, 0.318242, 0.335645, 0.321458, 0.390993, 0.366687, 0.359901, 0.394753, 0.40511, 0.418646, 0.4292, 0.505461, 0.545602, 0.483068, 0.59917, 0.733139, 0.632174, 0.661982, 0.541878, 0.541878, 0.58069, 0.521092, 0.608892, 0.657645, 0.680603, 0.690604, 0.63748, 0.63748, 0.63748, 0.541878, 0.505461, 0.472492, 0.480142, 0.472492, 0.56648, 0.538167, 0.575842, 0.680603, 0.661982, 0.694846, 0.703578, 0.699094, 0.795062, 0.716283, 0.575842, 0.604312, 0.585406, 0.562014, 0.618285, 0.626927, 0.741537, 0.73685, 0.675549, 0.653063, 0.671169, 0.626927, 0.632174, 0.58069, 0.59014, 0.675549, 0.775545, 0.741537, 0.724957, 0.716283, 0.805026, 0.88723, 0.871313, 0.882776, 0.928747, 0.915074, 0.862302, 0.837511, 0.859585, 0.912647, 0.915074, 0.899122, 0.919029, 0.901269, 0.899122, 0.882776, 0.885302], '')</t>
  </si>
  <si>
    <t>[0, 1, 2, 3, 4, 5, 6, 7, 8, 9, 10, 11, 12, 13, 14, 15, 16, 17, 61, 63, 64, 75, 76, 79, 107, 108, 109, 110, 111, 112, 113, 114, 116, 117, 118, 119, 120, 121, 143, 144, 146, 147, 148, 149, 150, 151, 152, 153, 154, 155, 156, 157, 158, 159, 160, 161, 162, 166, 167, 168, 169, 170, 171, 172, 173, 174, 175, 176, 177, 178, 179, 180, 181, 182, 183, 184, 185, 186, 187, 188, 189, 190, 191, 192, 193, 194, 195, 196, 197, 198, 199, 200, 201, 202, 203, 204, 205, 206, 207, 208, 209, 210, 211, 212]</t>
  </si>
  <si>
    <t>103)</t>
  </si>
  <si>
    <t xml:space="preserve">F5S3U7|F5S3U7_9ENTR RGD cell attachment site containing protein OS=Enterobacter hormaechei ATCC 49162 </t>
  </si>
  <si>
    <t>([0.222385, 0.268042, 0.308712, 0.203355, 0.26085, 0.191378, 0.216401, 0.25406, 0.291804, 0.321458, 0.339168, 0.288399, 0.21291, 0.216401, 0.21291, 0.144935, 0.142424, 0.142424, 0.090864, 0.056825, 0.10481, 0.122885, 0.076542, 0.094817, 0.098513, 0.092881, 0.144935, 0.15008, 0.147574, 0.144935, 0.139895, 0.118441, 0.18812, 0.161087, 0.232838, 0.15008, 0.225814, 0.200174, 0.132295, 0.142424, 0.209395, 0.203355, 0.257454, 0.26085, 0.167087, 0.25406, 0.25406, 0.25031, 0.21291, 0.158265, 0.155435, 0.161087, 0.194234, 0.185198, 0.284882, 0.284882, 0.374039, 0.284882, 0.321458, 0.401658, 0.472492, 0.472492, 0.390993, 0.390993, 0.387226, 0.450668, 0.444081, 0.359901, 0.359901, 0.398279, 0.4292, 0.4292, 0.390993, 0.387226, 0.31487, 0.243554, 0.185198, 0.161087, 0.21291, 0.179055, 0.147574, 0.116183, 0.090864, 0.132295, 0.10481, 0.158265, 0.118441, 0.081712], '')</t>
  </si>
  <si>
    <t xml:space="preserve">F5S3U8|F5S3U8_9ENTR N-acetyltransferase domain-containing protein OS=Enterobacter hormaechei ATCC 49162 </t>
  </si>
  <si>
    <t>([0.046336, 0.024393, 0.038042, 0.069024, 0.102787, 0.142424, 0.074921, 0.111485, 0.137348, 0.158265, 0.120615, 0.158265, 0.137348, 0.085092, 0.125101, 0.125101, 0.090864, 0.15008, 0.164327, 0.243554, 0.247041, 0.243554, 0.342579, 0.278302, 0.268042, 0.257454, 0.139895, 0.239899, 0.191378, 0.125101, 0.129801, 0.194234, 0.125101, 0.216401, 0.203355, 0.194234, 0.196879, 0.25031, 0.243554, 0.308712, 0.324872, 0.21291, 0.185198, 0.200174, 0.271506, 0.170161, 0.100716, 0.196879, 0.147574, 0.185198, 0.182256, 0.185198, 0.191378, 0.278302, 0.196879, 0.222385, 0.222385, 0.161087, 0.111485, 0.076542, 0.055536, 0.03976, 0.045352, 0.064632, 0.056825, 0.032677, 0.035586, 0.038858, 0.030611, 0.051831, 0.049374, 0.083462, 0.083462, 0.059222, 0.027463, 0.054297, 0.081712, 0.048328, 0.073402, 0.122885, 0.17593, 0.225814, 0.275179, 0.370445, 0.352862, 0.291804, 0.342579, 0.436924, 0.541878, 0.472492, 0.328603, 0.324872, 0.328603, 0.232838, 0.219301, 0.349426, 0.342579, 0.359901, 0.328603, 0.301917, 0.219301, 0.142424, 0.137348, 0.127496, 0.122885, 0.081712, 0.083462, 0.100716, 0.096677, 0.096677, 0.098513, 0.191378, 0.191378, 0.137348, 0.216401, 0.216401, 0.200174, 0.118441, 0.111485, 0.164327, 0.122885, 0.182256, 0.185198, 0.137348, 0.134866, 0.139895, 0.15284, 0.21291, 0.216401, 0.216401, 0.225814, 0.232838, 0.155435, 0.164327, 0.147574, 0.158265, 0.21291, 0.21291, 0.257454, 0.25031, 0.295083, 0.288399, 0.288399, 0.390993, 0.342579, 0.311707, 0.268042, 0.31487, 0.278302, 0.271506, 0.161087, 0.15008, 0.127496, 0.125101, 0.122885, 0.209395, 0.206376, 0.21291, 0.239899, 0.284882, 0.284882, 0.196879, 0.291804, 0.275179, 0.219301, 0.25031, 0.288399, 0.268042, 0.164327, 0.203355, 0.206376, 0.324872, 0.203355, 0.318242, 0.40511, 0.40511, 0.408655, 0.398279, 0.398279, 0.390993, 0.394753, 0.366687, 0.370445, 0.298791, 0.301917, 0.342579, 0.339168, 0.225814, 0.257454, 0.321458, 0.30533, 0.311707, 0.30533, 0.418646, 0.418646, 0.422041, 0.422041, 0.36309, 0.281712, 0.278302, 0.271506, 0.185198, 0.15284, 0.200174, 0.271506, 0.18812, 0.185198, 0.264545, 0.390993, 0.418646, 0.461924, 0.380708, 0.339168, 0.342579, 0.308712, 0.308712, 0.308712, 0.318242, 0.352862, 0.440853, 0.444081, 0.440853, 0.436924, 0.521092, 0.56648, 0.461924, 0.525368, 0.529623, 0.525368, 0.42561, 0.359901, 0.366687, 0.461924, 0.461924, 0.458154, 0.40511, 0.339168, 0.335645, 0.243554, 0.170161, 0.167087, 0.170161, 0.102787, 0.170161, 0.167087, 0.10481, 0.164327, 0.10481, 0.10481, 0.10481, 0.18812, 0.17593, 0.111485, 0.10481, 0.086953, 0.054297, 0.090864, 0.142424, 0.167087, 0.243554, 0.21291, 0.21291, 0.203355, 0.30533, 0.219301, 0.236433, 0.321458, 0.328603, 0.356642, 0.384043, 0.308712, 0.203355, 0.25406, 0.225814, 0.232838, 0.295083, 0.390993, 0.42561, 0.324872, 0.311707, 0.301917, 0.447574, 0.36309, 0.374039, 0.264545, 0.318242, 0.206376, 0.232838, 0.196879, 0.25406, 0.191378, 0.243554, 0.308712, 0.311707, 0.433034, 0.390993, 0.36309, 0.298791, 0.194234], '')</t>
  </si>
  <si>
    <t>[88, 223, 224, 226, 227, 228]</t>
  </si>
  <si>
    <t xml:space="preserve">F5S3U9|F5S3U9_9ENTR Phage protein OS=Enterobacter hormaechei ATCC 49162 </t>
  </si>
  <si>
    <t>([0.25031, 0.295083, 0.332115, 0.384043, 0.366687, 0.40511, 0.440853, 0.472492, 0.5017, 0.444081, 0.476583, 0.447574, 0.324872, 0.308712, 0.311707, 0.236433, 0.335645, 0.414856, 0.370445, 0.374039, 0.387226, 0.271506, 0.239899, 0.236433, 0.236433, 0.264545, 0.25031, 0.239899, 0.239899, 0.232838, 0.219301, 0.179055, 0.167087, 0.179055, 0.155435, 0.144935, 0.222385, 0.222385, 0.219301, 0.247041, 0.324872, 0.25031, 0.257454, 0.298791, 0.239899, 0.132295, 0.142424, 0.15008, 0.147574, 0.137348, 0.132295, 0.229226, 0.17593, 0.18812, 0.225814, 0.196879, 0.284882, 0.243554, 0.200174, 0.200174, 0.203355, 0.137348, 0.185198, 0.182256, 0.182256, 0.147574, 0.161087, 0.167087, 0.134866, 0.144935, 0.086953, 0.098513, 0.078022, 0.125101, 0.15008, 0.15284, 0.18812, 0.161087, 0.161087, 0.170161, 0.122885, 0.090864, 0.144935, 0.111485], '')</t>
  </si>
  <si>
    <t>[8]</t>
  </si>
  <si>
    <t xml:space="preserve">F5S3V0|F5S3V0_9ENTR ABC superfamily ATP binding cassette transporter ABC protein OS=Enterobacter hormaechei ATCC 49162 </t>
  </si>
  <si>
    <t>([0.118441, 0.164327, 0.196879, 0.15008, 0.196879, 0.216401, 0.25406, 0.284882, 0.301917, 0.328603, 0.268042, 0.311707, 0.225814, 0.209395, 0.298791, 0.291804, 0.268042, 0.257454, 0.239899, 0.243554, 0.268042, 0.275179, 0.291804, 0.284882, 0.366687, 0.25406, 0.271506, 0.191378, 0.125101, 0.134866, 0.142424, 0.144935, 0.142424, 0.15008, 0.18812, 0.125101, 0.120615, 0.209395, 0.206376, 0.291804, 0.229226, 0.243554, 0.161087, 0.090864, 0.096677, 0.086953, 0.158265, 0.15284, 0.219301, 0.295083, 0.284882, 0.264545, 0.339168, 0.26085, 0.275179, 0.182256, 0.239899, 0.264545, 0.182256, 0.185198, 0.17593, 0.239899, 0.264545, 0.339168, 0.433034, 0.444081, 0.444081, 0.356642, 0.359901, 0.295083, 0.268042, 0.268042, 0.18812, 0.196879, 0.271506, 0.229226, 0.311707, 0.209395, 0.203355, 0.298791, 0.308712, 0.247041, 0.257454, 0.229226, 0.155435, 0.155435, 0.15008, 0.098513, 0.15284, 0.15008, 0.209395, 0.243554, 0.243554, 0.346032, 0.311707, 0.222385, 0.332115, 0.25031, 0.281712, 0.271506, 0.222385, 0.185198, 0.243554, 0.161087, 0.229226, 0.324872, 0.288399, 0.203355, 0.203355, 0.120615, 0.085092, 0.081712, 0.076542, 0.096677, 0.088832, 0.11371, 0.142424, 0.142424, 0.216401, 0.291804, 0.298791, 0.321458, 0.268042, 0.271506, 0.268042, 0.25031, 0.158265, 0.158265, 0.225814, 0.225814, 0.247041, 0.321458, 0.324872, 0.332115, 0.268042, 0.264545, 0.18812, 0.142424, 0.122885, 0.096677, 0.102787, 0.109221, 0.058088, 0.096677, 0.081712, 0.090864, 0.058088, 0.10481, 0.125101, 0.088832, 0.139895, 0.18812, 0.182256, 0.129801, 0.090864, 0.092881, 0.094817, 0.147574, 0.155435, 0.18812, 0.219301, 0.182256, 0.147574, 0.243554, 0.239899, 0.203355, 0.26085, 0.308712, 0.301917, 0.232838, 0.26085, 0.196879, 0.194234, 0.191378, 0.257454, 0.332115, 0.374039, 0.380708, 0.288399, 0.366687, 0.374039, 0.342579, 0.291804, 0.324872, 0.359901, 0.370445, 0.398279, 0.408655, 0.349426, 0.349426, 0.414856, 0.468512, 0.440853, 0.472492, 0.483068, 0.486429, 0.40511, 0.394753, 0.321458, 0.41194, 0.321458, 0.278302, 0.284882, 0.349426, 0.321458, 0.25406, 0.21291, 0.232838, 0.185198, 0.284882, 0.236433, 0.194234], '')</t>
  </si>
  <si>
    <t xml:space="preserve">F5S3V1|F5S3V1_9ENTR ParB/Sulfiredoxin domain-containing protein OS=Enterobacter hormaechei ATCC 49162 </t>
  </si>
  <si>
    <t>([0.17593, 0.278302, 0.275179, 0.324872, 0.243554, 0.173081, 0.247041, 0.18812, 0.229226, 0.225814, 0.268042, 0.268042, 0.25031, 0.247041, 0.243554, 0.352862, 0.356642, 0.447574, 0.525368, 0.509769, 0.505461, 0.505461, 0.384043, 0.384043, 0.346032, 0.401658, 0.398279, 0.352862, 0.422041, 0.398279, 0.4292, 0.31487, 0.356642, 0.370445, 0.41194, 0.31487, 0.31487, 0.232838, 0.236433, 0.216401, 0.311707, 0.332115, 0.257454, 0.257454, 0.203355, 0.236433, 0.264545, 0.359901, 0.370445, 0.366687, 0.366687, 0.380708, 0.461924, 0.42561, 0.346032, 0.239899, 0.30533, 0.298791, 0.295083, 0.298791, 0.298791, 0.225814, 0.247041, 0.25031, 0.25031, 0.268042, 0.247041, 0.257454, 0.26085, 0.185198, 0.196879, 0.219301, 0.219301, 0.257454, 0.21291, 0.275179, 0.321458, 0.332115, 0.318242, 0.31487, 0.31487, 0.339168, 0.414856, 0.370445, 0.352862, 0.408655, 0.480142, 0.401658, 0.401658, 0.311707, 0.401658, 0.377384, 0.278302, 0.25031, 0.161087, 0.229226, 0.247041, 0.288399, 0.219301, 0.247041, 0.328603, 0.236433, 0.164327, 0.098513, 0.106997, 0.179055, 0.144935, 0.155435, 0.173081, 0.092881, 0.144935, 0.074921, 0.096677, 0.170161, 0.170161, 0.264545, 0.179055, 0.182256, 0.116183, 0.116183, 0.069024, 0.069024, 0.111485, 0.139895, 0.216401, 0.232838, 0.232838, 0.275179, 0.275179, 0.349426, 0.454136, 0.454136, 0.480142, 0.390993, 0.295083, 0.318242, 0.219301, 0.30533, 0.311707, 0.398279, 0.494003, 0.604312, 0.58069, 0.585406, 0.604312, 0.613573, 0.618285, 0.604312, 0.657645, 0.661982, 0.525368, 0.525368, 0.505461, 0.632174, 0.626927, 0.699094, 0.642678, 0.775545, 0.795062, 0.685117, 0.63748, 0.534167, 0.418646, 0.447574, 0.377384, 0.311707, 0.295083, 0.17593, 0.155435, 0.155435, 0.090864, 0.182256, 0.158265, 0.170161, 0.15284, 0.191378, 0.139895, 0.11371, 0.066181, 0.058088, 0.098513, 0.067594, 0.06312, 0.090864, 0.085092, 0.106997, 0.182256, 0.200174, 0.21291, 0.239899, 0.229226, 0.328603, 0.295083, 0.321458, 0.25031, 0.271506, 0.271506, 0.25406, 0.25406, 0.295083, 0.216401, 0.17593, 0.275179, 0.335645, 0.298791, 0.295083, 0.324872, 0.301917, 0.301917, 0.31487, 0.278302, 0.25031, 0.203355, 0.17593, 0.147574, 0.18812, 0.139895, 0.134866, 0.229226, 0.295083, 0.301917, 0.408655], '')</t>
  </si>
  <si>
    <t>[18, 19, 20, 21, 141, 142, 143, 144, 145, 146, 147, 148, 149, 150, 151, 152, 153, 154, 155, 156, 157, 158, 159, 160, 161]</t>
  </si>
  <si>
    <t xml:space="preserve">F5S3V2|F5S3V2_9ENTR ParB/Sulfiredoxin domain-containing protein OS=Enterobacter hormaechei ATCC 49162 </t>
  </si>
  <si>
    <t>([0.031287, 0.054297, 0.032677, 0.021816, 0.034068, 0.026338, 0.041405, 0.032017, 0.034884, 0.049374, 0.035586, 0.043307, 0.050641, 0.076542, 0.155435, 0.096677, 0.167087, 0.209395, 0.209395, 0.281712, 0.21291, 0.298791, 0.26085, 0.352862, 0.454136, 0.339168, 0.42561, 0.40511, 0.387226, 0.41194, 0.401658, 0.497853, 0.408655, 0.390993, 0.377384, 0.25406, 0.342579, 0.229226, 0.134866, 0.120615, 0.144935, 0.132295, 0.079919, 0.079919, 0.073402, 0.076542, 0.085092, 0.083462, 0.086953, 0.142424, 0.100716, 0.05306, 0.059222, 0.060549, 0.031287, 0.032677, 0.056825, 0.064632, 0.122885, 0.200174, 0.132295, 0.10481, 0.147574, 0.196879, 0.200174, 0.219301, 0.21291, 0.301917, 0.206376, 0.206376, 0.216401, 0.219301, 0.359901, 0.278302, 0.284882, 0.370445, 0.30533, 0.30533, 0.278302, 0.194234, 0.21291, 0.31487, 0.243554, 0.206376, 0.209395, 0.229226, 0.225814, 0.185198, 0.18812, 0.191378, 0.137348, 0.139895, 0.203355, 0.18812, 0.239899, 0.243554, 0.243554, 0.324872, 0.335645, 0.352862, 0.447574, 0.374039, 0.339168, 0.342579, 0.414856, 0.436924, 0.370445, 0.281712, 0.328603, 0.346032, 0.349426, 0.42561, 0.414856, 0.418646, 0.321458, 0.339168, 0.342579, 0.332115, 0.236433, 0.225814, 0.225814, 0.147574, 0.17593, 0.232838, 0.225814, 0.225814, 0.247041, 0.335645, 0.380708, 0.335645, 0.295083, 0.380708, 0.288399, 0.26085, 0.232838, 0.288399, 0.278302, 0.295083, 0.222385, 0.31487, 0.236433, 0.243554, 0.298791, 0.247041, 0.229226, 0.284882, 0.196879, 0.191378, 0.167087, 0.196879, 0.232838, 0.271506, 0.284882, 0.401658, 0.366687, 0.387226, 0.433034, 0.444081, 0.5017, 0.585406, 0.585406, 0.680603, 0.661982, 0.724957, 0.801317, 0.712013, 0.741537, 0.801317, 0.819762, 0.834292, 0.846163, 0.837511, 0.791621, 0.754692, 0.58069, 0.648219, 0.549308, 0.534167, 0.418646, 0.444081, 0.4292, 0.414856, 0.440853, 0.42561, 0.346032, 0.332115, 0.408655, 0.41194, 0.36309, 0.328603, 0.328603, 0.25031, 0.17593, 0.191378, 0.219301, 0.328603, 0.342579, 0.328603, 0.335645, 0.436924, 0.422041, 0.461924, 0.476583, 0.4292, 0.461924, 0.538167, 0.534167, 0.521092, 0.538167, 0.604312, 0.534167, 0.468512, 0.450668, 0.454136, 0.41194, 0.401658, 0.311707, 0.236433, 0.298791, 0.308712, 0.295083, 0.26085, 0.222385, 0.179055, 0.182256, 0.134866, 0.098513, 0.090864, 0.066181, 0.037156, 0.030611, 0.042364], '')</t>
  </si>
  <si>
    <t>[158, 159, 160, 161, 162, 163, 164, 165, 166, 167, 168, 169, 170, 171, 172, 173, 174, 175, 176, 177, 205, 206, 207, 208, 209, 210]</t>
  </si>
  <si>
    <t xml:space="preserve">F5S3V3|F5S3V3_9ENTR Helicase OS=Enterobacter hormaechei ATCC 49162 </t>
  </si>
  <si>
    <t>([0.179055, 0.17593, 0.122885, 0.076542, 0.102787, 0.127496, 0.129801, 0.170161, 0.209395, 0.25031, 0.21291, 0.25406, 0.25406, 0.243554, 0.182256, 0.275179, 0.346032, 0.308712, 0.219301, 0.247041, 0.21291, 0.21291, 0.185198, 0.268042, 0.318242, 0.31487, 0.328603, 0.281712, 0.268042, 0.25031, 0.243554, 0.30533, 0.311707, 0.264545, 0.232838, 0.30533, 0.21291, 0.196879, 0.239899, 0.324872, 0.295083, 0.284882, 0.295083, 0.324872, 0.30533, 0.229226, 0.203355, 0.194234, 0.298791, 0.232838, 0.206376, 0.170161, 0.182256, 0.118441, 0.094817, 0.167087, 0.132295, 0.196879, 0.129801, 0.129801, 0.079919, 0.066181, 0.129801, 0.074921, 0.096677, 0.098513, 0.18812, 0.219301, 0.18812, 0.18812, 0.219301, 0.179055, 0.206376, 0.194234, 0.298791, 0.387226, 0.418646, 0.387226, 0.324872, 0.422041, 0.450668, 0.414856, 0.51388, 0.40511, 0.483068, 0.509769, 0.521092, 0.401658, 0.374039, 0.308712, 0.291804, 0.332115, 0.418646, 0.42561, 0.359901, 0.349426, 0.342579, 0.239899, 0.239899, 0.308712, 0.311707, 0.284882, 0.352862, 0.288399, 0.30533, 0.268042, 0.25031, 0.167087, 0.225814, 0.264545, 0.359901, 0.349426, 0.339168, 0.332115, 0.324872, 0.40511, 0.324872, 0.291804, 0.298791, 0.359901, 0.324872, 0.284882, 0.257454, 0.298791, 0.25031, 0.328603, 0.359901, 0.311707, 0.398279, 0.349426, 0.243554, 0.170161, 0.17593, 0.182256, 0.18812, 0.18812, 0.125101, 0.116183, 0.11371, 0.092881, 0.098513, 0.094817, 0.092881, 0.118441, 0.122885, 0.106997, 0.11371, 0.109221, 0.132295, 0.078022, 0.129801, 0.139895, 0.206376, 0.173081, 0.17593, 0.185198, 0.185198, 0.257454, 0.359901, 0.295083, 0.324872, 0.31487, 0.349426, 0.387226, 0.374039, 0.298791, 0.40511, 0.332115, 0.25031, 0.25406, 0.335645, 0.324872, 0.4292, 0.318242, 0.36309, 0.284882, 0.271506, 0.275179, 0.268042, 0.161087, 0.264545, 0.275179, 0.247041, 0.25031, 0.179055, 0.18812, 0.25406, 0.17593, 0.203355, 0.284882, 0.182256, 0.120615, 0.129801, 0.127496, 0.247041, 0.268042, 0.335645, 0.342579, 0.308712, 0.298791, 0.414856, 0.414856, 0.483068, 0.51388, 0.521092, 0.490133, 0.486429, 0.394753, 0.476583, 0.51388, 0.517562, 0.675549, 0.671169, 0.557691, 0.541878, 0.505461, 0.359901, 0.271506, 0.26085, 0.295083, 0.225814, 0.196879, 0.116183, 0.0704, 0.03976, 0.022667, 0.042364, 0.044297, 0.06184, 0.064632, 0.069024, 0.067594, 0.060549, 0.100716, 0.144935, 0.158265, 0.081712, 0.094817, 0.158265, 0.098513, 0.081712, 0.125101, 0.076542, 0.085092, 0.083462, 0.15008, 0.191378, 0.18812, 0.111485, 0.134866, 0.079919, 0.060549, 0.034884, 0.037156, 0.030611, 0.032017, 0.034884, 0.034068, 0.046336, 0.044297, 0.081712, 0.098513, 0.100716, 0.173081, 0.200174, 0.301917, 0.243554, 0.278302, 0.18812, 0.229226, 0.196879, 0.209395, 0.209395, 0.288399, 0.288399, 0.225814, 0.229226, 0.127496, 0.225814, 0.200174, 0.203355, 0.209395, 0.21291, 0.132295, 0.074921, 0.051831, 0.049374, 0.067594, 0.064632, 0.06184, 0.046336, 0.046336, 0.071867, 0.10481, 0.06184, 0.028695, 0.031287, 0.017447, 0.031287, 0.031287, 0.026892, 0.021381, 0.01227, 0.012491, 0.023534, 0.03976, 0.078022, 0.048328, 0.048328, 0.027463, 0.050641, 0.069024, 0.092881, 0.05306, 0.034884, 0.060549, 0.120615, 0.191378, 0.18812, 0.194234, 0.102787, 0.17593, 0.144935, 0.219301, 0.170161, 0.147574, 0.147574, 0.11371, 0.098513, 0.100716, 0.170161, 0.134866, 0.098513, 0.096677, 0.094817, 0.116183, 0.064632, 0.040537, 0.022306, 0.041405, 0.022306, 0.044297, 0.044297, 0.076542, 0.086953, 0.094817, 0.051831, 0.032677, 0.043307, 0.085092, 0.06312, 0.036378, 0.035586, 0.036378, 0.034884, 0.06312, 0.071867, 0.122885, 0.11371, 0.200174, 0.132295, 0.167087, 0.179055, 0.106997, 0.064632, 0.060549, 0.043307, 0.079919, 0.122885, 0.125101, 0.109221, 0.139895, 0.134866, 0.10481, 0.134866, 0.142424, 0.109221, 0.076542, 0.079919, 0.142424, 0.132295, 0.182256, 0.144935, 0.142424, 0.15284, 0.222385, 0.125101, 0.125101, 0.071867, 0.067594, 0.0704, 0.071867, 0.074921, 0.137348, 0.219301, 0.271506, 0.264545, 0.318242, 0.332115, 0.328603, 0.232838, 0.243554, 0.25031, 0.257454, 0.219301, 0.257454, 0.247041, 0.359901, 0.359901, 0.458154, 0.394753, 0.298791, 0.206376, 0.191378, 0.185198, 0.185198, 0.111485, 0.06312, 0.06312, 0.050641, 0.048328, 0.054297, 0.05306, 0.034068, 0.071867, 0.086953, 0.0704, 0.0704, 0.056825, 0.066181, 0.035586, 0.032017, 0.05306, 0.090864, 0.090864, 0.088832, 0.085092, 0.118441, 0.196879, 0.137348, 0.206376, 0.17593, 0.243554, 0.243554, 0.318242, 0.219301, 0.21291, 0.288399, 0.288399, 0.239899, 0.31487, 0.370445, 0.454136, 0.458154, 0.472492, 0.486429, 0.458154, 0.468512, 0.433034, 0.349426, 0.311707, 0.209395, 0.25406, 0.257454, 0.15284, 0.092881, 0.142424, 0.098513, 0.096677, 0.10481, 0.161087, 0.096677, 0.071867, 0.056825, 0.058088, 0.055536, 0.05306, 0.038042, 0.038858, 0.06184, 0.090864, 0.170161, 0.170161, 0.102787, 0.10481, 0.18812, 0.275179, 0.301917, 0.366687, 0.264545, 0.222385, 0.239899, 0.324872, 0.342579, 0.295083, 0.328603, 0.25406, 0.25406, 0.335645, 0.328603, 0.216401, 0.229226, 0.129801, 0.206376, 0.225814, 0.142424, 0.144935, 0.144935, 0.132295, 0.11371, 0.170161, 0.173081, 0.132295, 0.109221, 0.139895, 0.209395, 0.129801, 0.182256, 0.144935], '')</t>
  </si>
  <si>
    <t>[82, 85, 86, 203, 204, 209, 210, 211, 212, 213, 214, 215]</t>
  </si>
  <si>
    <t xml:space="preserve">F5S3V4|F5S3V4_9ENTR Uncharacterized protein OS=Enterobacter hormaechei ATCC 49162 </t>
  </si>
  <si>
    <t>([0.377384, 0.433034, 0.339168, 0.370445, 0.41194, 0.433034, 0.418646, 0.454136, 0.472492, 0.486429, 0.422041, 0.461924, 0.461924, 0.349426, 0.359901, 0.374039, 0.401658, 0.40511, 0.394753, 0.465241, 0.454136, 0.534167, 0.433034, 0.505461, 0.4292, 0.418646, 0.414856, 0.414856, 0.40511, 0.324872, 0.25031, 0.335645, 0.25406, 0.200174, 0.225814, 0.216401, 0.216401, 0.191378, 0.264545, 0.232838, 0.196879, 0.194234, 0.109221, 0.170161, 0.170161, 0.21291, 0.18812, 0.191378, 0.216401, 0.15008, 0.225814, 0.278302, 0.264545, 0.308712, 0.359901, 0.40511, 0.408655, 0.408655, 0.433034, 0.374039, 0.374039, 0.398279, 0.318242, 0.335645, 0.342579, 0.342579, 0.370445, 0.394753, 0.366687, 0.370445, 0.444081, 0.444081, 0.472492, 0.398279, 0.401658, 0.40511, 0.352862, 0.281712, 0.264545, 0.268042, 0.25406, 0.278302, 0.257454, 0.31487, 0.387226, 0.352862, 0.328603, 0.298791, 0.271506, 0.275179, 0.229226, 0.185198], '')</t>
  </si>
  <si>
    <t>[21, 23]</t>
  </si>
  <si>
    <t xml:space="preserve">F5S3V5|F5S3V5_9ENTR Lipoprotein OS=Enterobacter hormaechei ATCC 49162 </t>
  </si>
  <si>
    <t>([0.016528, 0.036378, 0.028695, 0.020522, 0.016021, 0.012727, 0.017138, 0.018787, 0.015078, 0.019401, 0.024393, 0.032017, 0.03976, 0.026338, 0.03976, 0.044297, 0.06184, 0.055536, 0.076542, 0.129801, 0.147574, 0.196879, 0.196879, 0.268042, 0.31487, 0.398279, 0.414856, 0.311707, 0.339168, 0.328603, 0.339168, 0.346032, 0.339168, 0.275179, 0.370445, 0.380708, 0.454136, 0.401658, 0.328603, 0.295083, 0.268042, 0.239899, 0.284882, 0.25031, 0.239899, 0.239899, 0.155435, 0.21291, 0.284882, 0.288399, 0.30533, 0.30533, 0.268042, 0.268042, 0.21291, 0.106997, 0.060549, 0.06184, 0.102787, 0.161087, 0.222385, 0.194234, 0.161087, 0.147574, 0.094817, 0.106997, 0.132295, 0.203355, 0.222385, 0.25031, 0.219301, 0.30533, 0.191378, 0.225814, 0.155435, 0.243554, 0.31487, 0.401658, 0.401658, 0.318242, 0.21291, 0.15284, 0.209395, 0.209395, 0.21291, 0.21291, 0.21291, 0.206376, 0.179055, 0.161087, 0.10481, 0.078022, 0.06312, 0.071867, 0.073402, 0.144935, 0.11371, 0.139895, 0.144935, 0.155435, 0.232838, 0.339168, 0.408655, 0.324872, 0.36309, 0.359901, 0.41194, 0.394753, 0.41194, 0.450668, 0.444081, 0.468512, 0.454136, 0.490133, 0.517562, 0.408655, 0.380708, 0.408655, 0.414856, 0.377384, 0.356642, 0.359901, 0.26085, 0.264545, 0.271506, 0.191378, 0.225814, 0.26085, 0.264545, 0.173081, 0.144935, 0.125101, 0.15008, 0.222385, 0.18812, 0.229226, 0.332115, 0.295083, 0.26085, 0.200174], '')</t>
  </si>
  <si>
    <t xml:space="preserve">F5S3V6|F5S3V6_9ENTR Transcriptional regulator OS=Enterobacter hormaechei ATCC 49162 </t>
  </si>
  <si>
    <t>([0.142424, 0.225814, 0.222385, 0.281712, 0.232838, 0.142424, 0.200174, 0.225814, 0.264545, 0.194234, 0.222385, 0.271506, 0.206376, 0.209395, 0.284882, 0.25406, 0.173081, 0.216401, 0.129801, 0.122885, 0.120615, 0.179055, 0.155435, 0.118441, 0.0704, 0.116183, 0.144935, 0.127496, 0.090864, 0.090864, 0.122885, 0.127496, 0.125101, 0.173081, 0.173081, 0.129801, 0.085092, 0.086953, 0.086953, 0.094817, 0.120615, 0.127496, 0.129801, 0.083462, 0.106997, 0.161087, 0.139895, 0.18812, 0.196879, 0.25031, 0.18812, 0.232838, 0.15284, 0.096677, 0.11371, 0.088832, 0.142424, 0.139895, 0.206376, 0.236433, 0.335645, 0.401658, 0.387226, 0.308712, 0.384043, 0.339168, 0.366687, 0.284882, 0.298791, 0.288399, 0.216401, 0.275179, 0.271506, 0.271506, 0.359901, 0.328603, 0.359901, 0.271506, 0.377384, 0.384043, 0.387226, 0.298791, 0.26085, 0.26085, 0.342579, 0.239899, 0.328603, 0.301917, 0.380708, 0.374039, 0.380708, 0.398279, 0.390993, 0.41194, 0.5017, 0.394753, 0.332115, 0.339168, 0.41194, 0.401658, 0.414856, 0.41194, 0.490133, 0.517562, 0.529623, 0.41194, 0.414856, 0.40511, 0.324872, 0.25031, 0.243554, 0.247041, 0.281712, 0.284882, 0.268042, 0.222385, 0.324872, 0.384043, 0.374039, 0.291804, 0.291804, 0.206376, 0.137348, 0.118441, 0.102787, 0.102787, 0.179055, 0.275179, 0.291804, 0.295083, 0.387226, 0.387226, 0.318242, 0.346032, 0.349426, 0.339168, 0.318242, 0.31487, 0.291804, 0.216401, 0.30533, 0.25031, 0.31487, 0.324872, 0.36309, 0.36309, 0.359901, 0.36309, 0.366687, 0.349426, 0.418646, 0.41194, 0.352862, 0.356642, 0.332115, 0.236433, 0.239899, 0.203355, 0.15008, 0.182256, 0.25031, 0.170161, 0.15284, 0.173081, 0.155435, 0.125101, 0.122885, 0.096677, 0.073402, 0.05306, 0.03976, 0.028695, 0.018415, 0.020522, 0.023087], '')</t>
  </si>
  <si>
    <t>[94, 103, 104]</t>
  </si>
  <si>
    <t xml:space="preserve">F5S3V7|F5S3V7_9ENTR Uncharacterized protein OS=Enterobacter hormaechei ATCC 49162 </t>
  </si>
  <si>
    <t>([0.129801, 0.067594, 0.102787, 0.098513, 0.094817, 0.073402, 0.059222, 0.03976, 0.03976, 0.056825, 0.079919, 0.064632, 0.0704, 0.041405, 0.048328, 0.047319, 0.092881, 0.102787, 0.081712, 0.083462, 0.090864, 0.15284, 0.155435, 0.158265, 0.206376, 0.25406, 0.222385, 0.295083, 0.398279, 0.4292, 0.414856, 0.41194, 0.5017, 0.490133, 0.517562, 0.575842, 0.626927, 0.553315, 0.553315, 0.541878, 0.447574, 0.398279, 0.356642, 0.454136, 0.444081, 0.42561, 0.332115, 0.387226, 0.288399, 0.167087, 0.17593, 0.18812, 0.18812, 0.132295, 0.083462, 0.11371, 0.085092, 0.056825, 0.078022, 0.076542, 0.116183, 0.179055, 0.142424, 0.142424, 0.134866, 0.090864, 0.045352, 0.043307, 0.031287, 0.043307, 0.050641, 0.048328, 0.034884, 0.031287, 0.046336, 0.081712, 0.059222, 0.088832, 0.144935, 0.092881, 0.043307, 0.0198, 0.021381, 0.038858, 0.038858, 0.030611, 0.047319, 0.10481, 0.164327, 0.164327, 0.194234, 0.200174, 0.219301, 0.257454, 0.182256, 0.132295, 0.074921, 0.058088, 0.031287, 0.027463, 0.040537, 0.045352, 0.088832, 0.081712, 0.069024, 0.085092, 0.066181, 0.042364, 0.022667, 0.022667, 0.025762, 0.021381, 0.036378, 0.024393, 0.023963, 0.037156, 0.055536, 0.098513, 0.109221, 0.083462, 0.067594, 0.040537, 0.041405, 0.047319, 0.035586, 0.021816, 0.023963, 0.042364, 0.071867, 0.073402, 0.083462, 0.125101, 0.076542, 0.074921, 0.109221, 0.106997, 0.086953, 0.058088, 0.025762, 0.040537, 0.047319, 0.044297, 0.079919, 0.147574, 0.106997, 0.134866, 0.206376, 0.158265, 0.094817, 0.094817, 0.090864, 0.078022, 0.044297, 0.098513, 0.074921, 0.066181, 0.038042, 0.050641, 0.083462, 0.132295, 0.134866, 0.216401, 0.179055, 0.102787, 0.098513, 0.073402, 0.043307, 0.050641, 0.069024, 0.069024, 0.059222, 0.06184, 0.041405, 0.079919, 0.074921, 0.054297, 0.055536, 0.094817, 0.069024, 0.06184, 0.06184, 0.044297, 0.040537, 0.076542, 0.125101, 0.11371, 0.191378, 0.284882, 0.17593, 0.17593, 0.15008, 0.092881, 0.144935, 0.21291, 0.206376, 0.118441, 0.118441, 0.127496, 0.076542, 0.06184, 0.050641, 0.069024, 0.0704, 0.035586, 0.032017, 0.026338, 0.021381, 0.015694, 0.011518, 0.015078, 0.01078, 0.017138, 0.025316, 0.018415, 0.011342, 0.007555], '')</t>
  </si>
  <si>
    <t>[32, 34, 35, 36, 37, 38, 39]</t>
  </si>
  <si>
    <t xml:space="preserve">F5S3V8|F5S3V8_9ENTR MIT family metal ion transporter CorA OS=Enterobacter hormaechei ATCC 49162 </t>
  </si>
  <si>
    <t>([0.06184, 0.092881, 0.090864, 0.122885, 0.081712, 0.109221, 0.106997, 0.078022, 0.098513, 0.0704, 0.088832, 0.066181, 0.067594, 0.066181, 0.10481, 0.06312, 0.060549, 0.083462, 0.086953, 0.111485, 0.109221, 0.170161, 0.106997, 0.142424, 0.073402, 0.118441, 0.059222, 0.073402, 0.11371, 0.069024, 0.0704, 0.076542, 0.122885, 0.18812, 0.194234, 0.196879, 0.216401, 0.216401, 0.25031, 0.239899, 0.239899, 0.243554, 0.170161, 0.173081, 0.164327, 0.18812, 0.185198, 0.291804, 0.257454, 0.179055, 0.25031, 0.332115, 0.232838, 0.247041, 0.26085, 0.257454, 0.17593, 0.209395, 0.185198, 0.155435, 0.132295, 0.102787, 0.076542, 0.11371, 0.173081, 0.132295, 0.219301], '')</t>
  </si>
  <si>
    <t xml:space="preserve">F5S3V9|F5S3V9_9ENTR Uncharacterized protein OS=Enterobacter hormaechei ATCC 49162 </t>
  </si>
  <si>
    <t>([0.191378, 0.232838, 0.275179, 0.308712, 0.229226, 0.25406, 0.200174, 0.232838, 0.15284, 0.173081, 0.203355, 0.243554, 0.247041, 0.349426, 0.418646, 0.384043, 0.298791, 0.366687, 0.324872, 0.243554, 0.219301, 0.25406, 0.264545, 0.196879, 0.200174, 0.200174, 0.216401, 0.196879, 0.18812, 0.291804, 0.291804, 0.301917, 0.284882, 0.278302, 0.284882, 0.216401, 0.284882, 0.374039, 0.380708, 0.335645, 0.342579, 0.25406, 0.257454, 0.247041, 0.31487, 0.311707, 0.380708, 0.370445, 0.394753, 0.298791, 0.308712, 0.308712, 0.268042, 0.18812, 0.129801, 0.122885, 0.185198, 0.17593, 0.167087, 0.090864, 0.139895, 0.147574, 0.137348, 0.083462, 0.043307, 0.051831, 0.034068, 0.035586, 0.034068, 0.050641, 0.096677, 0.047319, 0.028107, 0.035586, 0.059222, 0.085092, 0.05306, 0.032017, 0.035586, 0.019401, 0.030003, 0.030611, 0.047319, 0.056825, 0.074921, 0.085092, 0.043307, 0.043307, 0.041405, 0.044297, 0.048328, 0.045352, 0.086953, 0.076542, 0.076542, 0.042364, 0.041405, 0.076542, 0.122885, 0.122885, 0.179055, 0.15284, 0.147574, 0.15008, 0.21291, 0.21291, 0.295083, 0.298791, 0.332115, 0.346032, 0.349426, 0.308712, 0.239899, 0.236433, 0.25031, 0.239899, 0.349426, 0.288399, 0.281712, 0.191378, 0.18812, 0.18812, 0.243554, 0.173081, 0.170161, 0.167087, 0.127496, 0.125101, 0.132295, 0.15008, 0.085092, 0.079919, 0.100716, 0.092881, 0.06312, 0.10481, 0.11371, 0.073402, 0.06184, 0.059222, 0.098513, 0.098513, 0.120615, 0.074921, 0.120615, 0.073402, 0.043307, 0.074921, 0.074921, 0.106997, 0.090864, 0.132295, 0.111485, 0.083462, 0.127496, 0.167087, 0.142424, 0.100716, 0.139895, 0.247041], '')</t>
  </si>
  <si>
    <t xml:space="preserve">F5S3W0|F5S3W0_9ENTR Uncharacterized protein OS=Enterobacter hormaechei ATCC 49162 </t>
  </si>
  <si>
    <t>([0.775545, 0.657645, 0.690604, 0.712013, 0.767246, 0.779859, 0.788093, 0.671169, 0.699094, 0.716283, 0.699094, 0.712013, 0.728858, 0.801317, 0.819762, 0.81615, 0.805026, 0.775545, 0.759478, 0.791621, 0.754692, 0.745909, 0.812494, 0.707965, 0.716283, 0.694846, 0.703578, 0.703578, 0.73685, 0.728858, 0.728858, 0.685117, 0.675549, 0.685117, 0.613573, 0.557691, 0.490133, 0.42561, 0.4292, 0.521092, 0.494003, 0.525368, 0.525368, 0.538167, 0.59014, 0.525368, 0.497853, 0.468512, 0.447574, 0.5017, 0.476583, 0.440853, 0.497853, 0.483068, 0.440853, 0.494003], '')</t>
  </si>
  <si>
    <t>[0, 1, 2, 3, 4, 5, 6, 7, 8, 9, 10, 11, 12, 13, 14, 15, 16, 17, 18, 19, 20, 21, 22, 23, 24, 25, 26, 27, 28, 29, 30, 31, 32, 33, 34, 35, 39, 41, 42, 43, 44, 45, 49]</t>
  </si>
  <si>
    <t xml:space="preserve">F5S3W1|F5S3W1_9ENTR ABC superfamily ATP binding cassette transporter uup-like protein OS=Enterobacter hormaechei ATCC 49162 </t>
  </si>
  <si>
    <t>([0.264545, 0.264545, 0.339168, 0.387226, 0.321458, 0.206376, 0.147574, 0.200174, 0.229226, 0.15008, 0.11371, 0.155435, 0.10481, 0.134866, 0.158265, 0.167087, 0.301917, 0.318242, 0.418646, 0.447574, 0.36309, 0.387226, 0.398279, 0.308712, 0.321458, 0.408655, 0.534167, 0.680603, 0.675549, 0.604312, 0.76285, 0.827927, 0.795062, 0.767246, 0.622677, 0.553315, 0.401658, 0.401658, 0.390993, 0.370445, 0.281712, 0.225814, 0.225814, 0.170161, 0.206376, 0.194234, 0.094817, 0.067594, 0.051831, 0.049374, 0.074921, 0.06312, 0.035586, 0.048328, 0.10481, 0.106997, 0.106997, 0.17593, 0.161087, 0.085092, 0.106997, 0.092881, 0.173081, 0.142424, 0.118441, 0.120615, 0.085092, 0.102787, 0.102787, 0.0704, 0.058088, 0.035586, 0.042364, 0.090864, 0.073402, 0.0704, 0.144935, 0.158265, 0.118441, 0.120615, 0.147574, 0.127496, 0.129801, 0.074921, 0.078022, 0.127496, 0.120615, 0.132295, 0.185198, 0.203355, 0.275179, 0.264545, 0.328603, 0.271506, 0.216401], '')</t>
  </si>
  <si>
    <t>[26, 27, 28, 29, 30, 31, 32, 33, 34, 35]</t>
  </si>
  <si>
    <t xml:space="preserve">F5S3W2|F5S3W2_9ENTR Phage protein OS=Enterobacter hormaechei ATCC 49162 </t>
  </si>
  <si>
    <t>([0.102787, 0.06312, 0.038858, 0.025316, 0.028107, 0.038042, 0.06184, 0.081712, 0.106997, 0.127496, 0.147574, 0.185198, 0.173081, 0.173081, 0.219301, 0.209395, 0.125101, 0.120615, 0.155435, 0.134866, 0.132295, 0.125101, 0.194234, 0.275179, 0.36309, 0.408655, 0.408655, 0.394753, 0.41194, 0.346032, 0.271506, 0.278302, 0.284882, 0.301917, 0.284882, 0.232838, 0.239899, 0.321458, 0.31487, 0.349426, 0.458154, 0.570702, 0.59014, 0.447574, 0.387226, 0.301917, 0.291804, 0.229226, 0.225814, 0.116183, 0.167087, 0.236433, 0.15008, 0.144935, 0.147574, 0.185198, 0.264545, 0.291804, 0.31487, 0.271506, 0.191378, 0.11371, 0.092881, 0.05306, 0.118441, 0.170161, 0.170161, 0.090864, 0.127496, 0.127496, 0.164327, 0.167087, 0.161087, 0.264545, 0.222385, 0.122885, 0.164327, 0.155435, 0.109221, 0.0704, 0.06312, 0.094817, 0.122885, 0.139895, 0.225814, 0.139895, 0.083462, 0.139895, 0.232838, 0.161087, 0.10481, 0.158265, 0.173081, 0.179055, 0.170161, 0.216401, 0.219301, 0.134866, 0.142424, 0.185198, 0.15284, 0.206376, 0.15008, 0.17593, 0.109221, 0.067594, 0.106997, 0.179055, 0.191378, 0.222385, 0.243554, 0.342579, 0.342579, 0.229226, 0.155435, 0.170161, 0.185198, 0.288399, 0.30533, 0.200174, 0.170161, 0.222385, 0.196879, 0.25031, 0.225814, 0.298791, 0.346032, 0.321458, 0.271506, 0.196879, 0.11371], '')</t>
  </si>
  <si>
    <t>[41, 42]</t>
  </si>
  <si>
    <t xml:space="preserve">F5S3W3|F5S3W3_9ENTR Uncharacterized protein OS=Enterobacter hormaechei ATCC 49162 </t>
  </si>
  <si>
    <t>([0.26085, 0.30533, 0.346032, 0.4292, 0.454136, 0.476583, 0.51388, 0.534167, 0.59917, 0.618285, 0.541878, 0.541878, 0.541878, 0.534167, 0.472492, 0.509769, 0.517562, 0.42561, 0.433034, 0.4292, 0.346032, 0.346032, 0.359901, 0.356642, 0.328603, 0.298791, 0.21291, 0.203355, 0.137348, 0.06312, 0.06184, 0.100716, 0.125101, 0.078022, 0.049374, 0.083462, 0.043307, 0.076542, 0.132295, 0.127496, 0.194234, 0.278302, 0.311707, 0.298791, 0.206376, 0.147574, 0.144935, 0.216401, 0.155435, 0.229226, 0.324872, 0.328603, 0.31487, 0.311707, 0.394753, 0.461924, 0.36309, 0.433034, 0.394753, 0.380708, 0.387226, 0.301917, 0.216401, 0.132295, 0.158265, 0.25406, 0.318242, 0.359901, 0.278302, 0.356642, 0.359901, 0.328603, 0.247041, 0.173081, 0.182256, 0.155435, 0.167087, 0.25406, 0.216401, 0.216401, 0.222385, 0.222385, 0.318242, 0.31487, 0.414856, 0.380708, 0.342579, 0.342579, 0.25406, 0.257454, 0.216401, 0.219301, 0.216401, 0.271506, 0.335645, 0.298791, 0.30533, 0.26085, 0.225814, 0.284882, 0.295083, 0.243554, 0.18812], '')</t>
  </si>
  <si>
    <t>[6, 7, 8, 9, 10, 11, 12, 13, 15, 16]</t>
  </si>
  <si>
    <t xml:space="preserve">F5S3W4|F5S3W4_9ENTR Uncharacterized protein OS=Enterobacter hormaechei ATCC 49162 </t>
  </si>
  <si>
    <t>([0.03976, 0.06184, 0.046336, 0.078022, 0.10481, 0.071867, 0.079919, 0.116183, 0.106997, 0.078022, 0.106997, 0.116183, 0.129801, 0.144935, 0.200174, 0.191378, 0.17593, 0.125101, 0.155435, 0.129801, 0.118441, 0.120615, 0.120615, 0.094817, 0.058088, 0.069024, 0.098513, 0.125101, 0.116183, 0.161087, 0.232838, 0.243554, 0.25406, 0.321458, 0.30533, 0.295083, 0.194234, 0.185198, 0.271506, 0.21291, 0.155435, 0.225814, 0.339168, 0.352862, 0.486429, 0.570702, 0.51388, 0.56648, 0.454136, 0.384043, 0.384043, 0.36309, 0.271506, 0.275179, 0.185198, 0.21291, 0.106997, 0.194234, 0.301917, 0.324872, 0.42561, 0.529623, 0.517562, 0.480142, 0.440853, 0.398279, 0.359901, 0.359901, 0.298791, 0.394753, 0.476583, 0.414856], '')</t>
  </si>
  <si>
    <t>[45, 46, 47, 61, 62]</t>
  </si>
  <si>
    <t xml:space="preserve">F5S3W5|F5S3W5_9ENTR Uncharacterized protein OS=Enterobacter hormaechei ATCC 49162 </t>
  </si>
  <si>
    <t>([0.222385, 0.26085, 0.194234, 0.232838, 0.17593, 0.11371, 0.139895, 0.18812, 0.232838, 0.281712, 0.298791, 0.352862, 0.352862, 0.275179, 0.298791, 0.25406, 0.328603, 0.271506, 0.284882, 0.36309, 0.308712, 0.311707, 0.308712, 0.370445, 0.377384, 0.458154, 0.497853, 0.472492, 0.454136, 0.4292, 0.356642, 0.335645, 0.311707, 0.225814, 0.25406, 0.232838, 0.318242, 0.321458, 0.308712, 0.295083, 0.275179, 0.324872, 0.390993, 0.30533, 0.31487, 0.216401, 0.206376, 0.191378, 0.229226, 0.236433, 0.247041, 0.324872, 0.321458, 0.31487, 0.332115, 0.374039, 0.284882, 0.271506, 0.185198, 0.271506, 0.281712, 0.288399, 0.308712, 0.308712, 0.390993, 0.311707, 0.40511, 0.387226, 0.447574, 0.40511, 0.377384, 0.346032, 0.281712, 0.288399, 0.26085, 0.308712, 0.311707], '')</t>
  </si>
  <si>
    <t xml:space="preserve">F5S3W6|F5S3W6_9ENTR Uncharacterized protein OS=Enterobacter hormaechei ATCC 49162 </t>
  </si>
  <si>
    <t>([0.301917, 0.342579, 0.25406, 0.311707, 0.30533, 0.366687, 0.377384, 0.398279, 0.447574, 0.384043, 0.332115, 0.359901, 0.36309, 0.359901, 0.301917, 0.264545, 0.284882, 0.281712, 0.25406, 0.200174, 0.216401, 0.239899, 0.18812, 0.268042, 0.257454, 0.298791, 0.203355, 0.15008, 0.15284, 0.15284, 0.15008, 0.225814, 0.243554, 0.247041, 0.243554, 0.318242, 0.339168, 0.370445, 0.40511, 0.36309, 0.36309, 0.414856, 0.486429, 0.59917, 0.472492, 0.472492, 0.461924, 0.529623, 0.661982, 0.685117, 0.618285, 0.618285, 0.618285, 0.618285, 0.521092, 0.42561, 0.440853, 0.450668, 0.465241, 0.444081, 0.51388, 0.549308, 0.557691, 0.575842, 0.534167, 0.661982, 0.690604, 0.58069, 0.483068, 0.480142, 0.440853, 0.450668, 0.525368, 0.486429, 0.450668, 0.534167, 0.690604, 0.648219, 0.604312, 0.613573], '')</t>
  </si>
  <si>
    <t>[43, 47, 48, 49, 50, 51, 52, 53, 54, 60, 61, 62, 63, 64, 65, 66, 67, 72, 75, 76, 77, 78, 79]</t>
  </si>
  <si>
    <t xml:space="preserve">F5S3W7|F5S3W7_9ENTR Uncharacterized protein OS=Enterobacter hormaechei ATCC 49162 </t>
  </si>
  <si>
    <t>([0.332115, 0.36309, 0.408655, 0.349426, 0.377384, 0.440853, 0.472492, 0.5017, 0.422041, 0.36309, 0.352862, 0.30533, 0.298791, 0.30533, 0.232838, 0.26085, 0.36309, 0.36309, 0.36309, 0.298791, 0.370445, 0.332115, 0.278302, 0.239899, 0.298791, 0.30533, 0.281712, 0.200174, 0.137348, 0.127496, 0.21291, 0.17593, 0.161087, 0.161087, 0.111485, 0.167087, 0.164327, 0.161087, 0.161087, 0.092881, 0.100716, 0.098513, 0.100716, 0.134866, 0.15284, 0.158265, 0.15284, 0.15284, 0.137348, 0.122885, 0.191378, 0.158265, 0.196879, 0.281712, 0.182256, 0.232838, 0.137348, 0.137348, 0.134866, 0.147574, 0.232838, 0.291804, 0.301917, 0.324872, 0.324872, 0.321458, 0.339168, 0.332115, 0.247041, 0.342579, 0.324872, 0.239899, 0.25031, 0.281712, 0.284882, 0.311707, 0.31487, 0.418646, 0.4292, 0.366687, 0.352862, 0.370445, 0.36309, 0.275179, 0.21291, 0.219301, 0.134866, 0.116183, 0.116183, 0.185198, 0.179055, 0.281712, 0.366687, 0.271506, 0.26085, 0.271506, 0.291804, 0.21291, 0.216401, 0.203355, 0.182256, 0.132295, 0.078022, 0.069024, 0.116183, 0.102787, 0.109221, 0.200174, 0.200174, 0.137348, 0.069024, 0.071867, 0.074921, 0.083462, 0.139895, 0.118441, 0.060549, 0.094817, 0.120615, 0.120615, 0.129801, 0.118441, 0.092881, 0.078022, 0.098513, 0.094817, 0.144935, 0.137348, 0.134866, 0.129801, 0.196879, 0.196879, 0.206376, 0.132295, 0.066181, 0.03976, 0.05306, 0.098513, 0.094817, 0.11371, 0.069024, 0.066181, 0.06312, 0.073402, 0.137348, 0.076542, 0.046336, 0.046336, 0.047319, 0.026892, 0.027463, 0.028695, 0.055536, 0.029376, 0.027463, 0.046336, 0.03976, 0.037156, 0.040537, 0.047319, 0.050641, 0.051831, 0.040537, 0.094817, 0.079919, 0.074921, 0.147574, 0.144935, 0.155435, 0.129801, 0.203355, 0.144935, 0.158265, 0.164327, 0.142424, 0.209395, 0.139895, 0.225814, 0.219301, 0.182256, 0.094817, 0.094817, 0.147574, 0.18812, 0.111485, 0.122885, 0.125101, 0.069024, 0.111485, 0.060549, 0.071867, 0.071867, 0.060549, 0.05306, 0.056825, 0.06312, 0.06312, 0.120615, 0.0704, 0.0704, 0.054297, 0.090864, 0.085092, 0.083462, 0.079919, 0.0704, 0.120615, 0.102787, 0.090864, 0.049374, 0.096677, 0.094817, 0.051831, 0.098513, 0.100716, 0.102787, 0.170161, 0.173081, 0.173081, 0.264545, 0.179055, 0.158265, 0.167087, 0.196879, 0.200174, 0.118441, 0.116183, 0.129801, 0.161087, 0.26085, 0.26085, 0.26085, 0.264545, 0.359901, 0.257454, 0.243554, 0.144935, 0.15284, 0.15284, 0.078022, 0.048328, 0.066181, 0.116183, 0.122885, 0.059222, 0.033407, 0.067594, 0.059222, 0.05306, 0.040537, 0.036378, 0.0704, 0.041405, 0.040537, 0.041405, 0.074921, 0.064632, 0.064632, 0.064632, 0.0704, 0.120615, 0.170161, 0.118441, 0.0704, 0.05306, 0.045352, 0.067594, 0.051831, 0.06184, 0.036378, 0.025762, 0.014315, 0.010221, 0.013821, 0.014783, 0.009015, 0.009401, 0.007645, 0.011342, 0.008156, 0.007031, 0.005992, 0.006039, 0.008723, 0.008002, 0.008804, 0.014075, 0.010672, 0.010672, 0.016021, 0.017447, 0.027463, 0.06312, 0.06312, 0.067594, 0.069024, 0.102787, 0.056825, 0.081712, 0.074921, 0.137348, 0.085092, 0.085092, 0.085092, 0.050641, 0.111485, 0.132295, 0.079919, 0.079919, 0.090864, 0.054297, 0.086953, 0.059222, 0.045352, 0.066181, 0.051831, 0.032017, 0.038858, 0.064632, 0.043307, 0.046336, 0.045352, 0.100716, 0.090864, 0.106997, 0.10481, 0.106997, 0.049374, 0.094817, 0.164327, 0.106997, 0.185198, 0.173081, 0.147574, 0.179055, 0.129801, 0.164327, 0.216401, 0.219301, 0.185198, 0.26085, 0.268042, 0.225814, 0.134866, 0.236433, 0.200174, 0.194234, 0.134866, 0.209395, 0.206376, 0.206376, 0.321458, 0.321458, 0.209395, 0.281712, 0.298791, 0.394753, 0.291804, 0.209395, 0.239899, 0.298791, 0.219301, 0.125101, 0.100716, 0.173081, 0.167087, 0.170161, 0.278302, 0.328603, 0.346032, 0.275179, 0.236433, 0.200174, 0.200174, 0.321458, 0.36309, 0.257454, 0.219301, 0.318242, 0.311707, 0.209395, 0.194234, 0.295083, 0.394753, 0.480142, 0.41194, 0.384043, 0.374039, 0.335645, 0.318242, 0.275179, 0.332115, 0.339168, 0.332115, 0.275179, 0.209395], '')</t>
  </si>
  <si>
    <t xml:space="preserve">F5S3W8|F5S3W8_9ENTR GIY-YIG domain-containing protein OS=Enterobacter hormaechei ATCC 49162 </t>
  </si>
  <si>
    <t>([0.013821, 0.028107, 0.045352, 0.031287, 0.046336, 0.078022, 0.11371, 0.15284, 0.173081, 0.191378, 0.139895, 0.17593, 0.106997, 0.139895, 0.236433, 0.236433, 0.332115, 0.42561, 0.342579, 0.342579, 0.433034, 0.534167, 0.538167, 0.436924, 0.525368, 0.541878, 0.398279, 0.318242, 0.298791, 0.318242, 0.332115, 0.308712, 0.324872, 0.414856, 0.324872, 0.335645, 0.243554, 0.155435, 0.15008, 0.209395, 0.144935, 0.129801, 0.116183, 0.049374, 0.092881, 0.086953, 0.083462, 0.098513, 0.096677, 0.067594, 0.060549, 0.034884, 0.041405, 0.03976, 0.038042, 0.086953, 0.090864, 0.144935, 0.182256, 0.17593, 0.100716, 0.102787, 0.066181, 0.055536, 0.111485, 0.10481, 0.066181, 0.038042, 0.069024, 0.069024, 0.102787, 0.06312, 0.098513, 0.102787, 0.100716, 0.079919, 0.0704, 0.064632, 0.054297, 0.043307, 0.051831, 0.102787, 0.155435, 0.236433, 0.281712, 0.295083, 0.206376, 0.206376, 0.203355, 0.127496, 0.185198, 0.120615, 0.18812, 0.216401, 0.232838, 0.25406, 0.301917, 0.222385, 0.236433, 0.284882, 0.271506, 0.239899, 0.239899, 0.239899, 0.15284, 0.090864, 0.056825, 0.090864, 0.120615, 0.194234, 0.271506, 0.291804, 0.374039, 0.366687, 0.332115, 0.311707, 0.203355, 0.203355, 0.281712, 0.281712, 0.275179, 0.271506, 0.239899, 0.239899, 0.236433, 0.232838, 0.311707, 0.311707, 0.25406, 0.298791, 0.200174, 0.173081, 0.17593, 0.173081, 0.116183, 0.071867, 0.118441, 0.098513, 0.090864, 0.100716, 0.046336, 0.054297, 0.090864, 0.066181, 0.064632, 0.071867, 0.079919, 0.054297, 0.047319, 0.074921, 0.067594, 0.094817, 0.11371, 0.056825, 0.058088, 0.096677, 0.096677, 0.058088, 0.111485, 0.118441, 0.118441, 0.137348, 0.11371, 0.11371, 0.102787, 0.10481, 0.102787, 0.125101, 0.116183, 0.179055, 0.109221, 0.076542, 0.092881, 0.094817, 0.092881, 0.058088, 0.033407, 0.034068, 0.06184, 0.067594, 0.042364, 0.040537, 0.069024, 0.076542, 0.076542, 0.085092, 0.051831, 0.033407, 0.03976, 0.0704, 0.059222, 0.106997, 0.147574, 0.147574, 0.147574, 0.219301, 0.216401, 0.196879, 0.278302, 0.264545, 0.167087, 0.219301, 0.222385, 0.15008, 0.078022, 0.078022, 0.134866, 0.200174, 0.264545, 0.264545, 0.25406, 0.291804, 0.25406, 0.25031, 0.173081, 0.111485, 0.118441, 0.158265, 0.155435, 0.155435, 0.161087, 0.25031, 0.257454, 0.26085, 0.352862, 0.454136, 0.366687, 0.356642, 0.36309, 0.301917, 0.30533, 0.203355, 0.194234, 0.15008, 0.092881, 0.158265, 0.161087, 0.125101, 0.15008, 0.164327, 0.17593, 0.170161, 0.173081, 0.144935, 0.100716, 0.100716, 0.060549, 0.109221, 0.109221, 0.102787, 0.15284, 0.147574, 0.239899, 0.161087, 0.232838, 0.311707, 0.222385, 0.222385, 0.182256, 0.179055, 0.25031, 0.236433, 0.185198, 0.182256, 0.206376, 0.271506, 0.26085, 0.352862, 0.321458, 0.30533, 0.284882, 0.247041, 0.219301, 0.185198, 0.278302, 0.247041, 0.216401, 0.318242], '')</t>
  </si>
  <si>
    <t>[21, 22, 24, 25]</t>
  </si>
  <si>
    <t xml:space="preserve">F5S3W9|F5S3W9_9ENTR Uncharacterized protein OS=Enterobacter hormaechei ATCC 49162 </t>
  </si>
  <si>
    <t>([0.069024, 0.054297, 0.034068, 0.048328, 0.069024, 0.073402, 0.086953, 0.0704, 0.092881, 0.096677, 0.098513, 0.129801, 0.194234, 0.225814, 0.298791, 0.209395, 0.219301, 0.196879, 0.268042, 0.21291, 0.122885, 0.147574, 0.225814, 0.219301, 0.225814, 0.232838, 0.247041, 0.26085, 0.236433, 0.239899, 0.185198, 0.155435, 0.139895, 0.142424, 0.129801, 0.147574, 0.139895, 0.120615, 0.116183, 0.083462, 0.086953, 0.147574, 0.120615, 0.102787, 0.132295, 0.120615, 0.11371, 0.127496, 0.134866, 0.134866, 0.122885, 0.209395, 0.291804, 0.216401, 0.203355, 0.219301, 0.127496, 0.209395, 0.139895, 0.209395, 0.308712, 0.387226, 0.40511, 0.346032, 0.342579, 0.394753, 0.324872, 0.335645, 0.328603, 0.239899, 0.268042, 0.288399, 0.236433, 0.219301, 0.200174, 0.222385, 0.179055, 0.209395, 0.200174, 0.179055, 0.191378, 0.122885, 0.116183, 0.096677, 0.170161, 0.109221, 0.073402, 0.127496, 0.120615, 0.069024, 0.132295, 0.182256, 0.109221, 0.134866, 0.083462, 0.129801, 0.102787, 0.098513, 0.120615, 0.10481, 0.182256, 0.137348, 0.182256, 0.132295, 0.129801], '')</t>
  </si>
  <si>
    <t xml:space="preserve">F5S3X0|F5S3X0_9ENTR Exocyst complex component Sec10 OS=Enterobacter hormaechei ATCC 49162 </t>
  </si>
  <si>
    <t>([0.064632, 0.032677, 0.046336, 0.067594, 0.106997, 0.102787, 0.064632, 0.096677, 0.11371, 0.078022, 0.055536, 0.088832, 0.088832, 0.098513, 0.047319, 0.028107, 0.014783, 0.009096, 0.014315, 0.020165, 0.031287, 0.046336, 0.096677, 0.054297, 0.055536, 0.051831, 0.064632, 0.05306, 0.022667, 0.014586, 0.023963, 0.038858, 0.033407, 0.032017, 0.033407, 0.078022, 0.118441, 0.11371, 0.232838, 0.118441, 0.079919, 0.048328, 0.058088, 0.054297, 0.118441, 0.120615, 0.111485, 0.06312, 0.129801, 0.144935, 0.222385, 0.142424, 0.127496, 0.0704, 0.041405, 0.021816, 0.020165, 0.012491, 0.023963, 0.020876, 0.028107, 0.049374, 0.0704, 0.060549, 0.05306, 0.032017, 0.034884, 0.017447, 0.019401, 0.020522, 0.038858, 0.021816, 0.03976, 0.051831, 0.042364, 0.069024, 0.067594, 0.071867, 0.10481, 0.086953, 0.071867, 0.096677, 0.064632, 0.064632, 0.049374, 0.036378, 0.040537, 0.021381], '')</t>
  </si>
  <si>
    <t xml:space="preserve">F5S3X1|F5S3X1_9ENTR Selenium delivery protein YdfZ OS=Enterobacter hormaechei ATCC 49162 </t>
  </si>
  <si>
    <t>([0.387226, 0.4292, 0.465241, 0.480142, 0.497853, 0.517562, 0.461924, 0.450668, 0.408655, 0.398279, 0.418646, 0.450668, 0.450668, 0.414856, 0.509769, 0.497853, 0.444081, 0.374039, 0.366687, 0.377384, 0.332115, 0.30533, 0.295083, 0.301917, 0.301917, 0.295083, 0.295083, 0.359901, 0.394753, 0.454136, 0.408655, 0.40511, 0.401658, 0.40511, 0.436924, 0.332115, 0.284882, 0.332115, 0.328603, 0.346032, 0.328603, 0.346032, 0.454136, 0.454136, 0.374039, 0.295083, 0.206376, 0.239899, 0.203355, 0.196879, 0.134866, 0.147574, 0.147574, 0.100716, 0.098513, 0.055536, 0.102787, 0.118441, 0.096677, 0.125101, 0.092881, 0.073402, 0.086953, 0.056825, 0.040537, 0.055536, 0.096677], '')</t>
  </si>
  <si>
    <t>[5, 14]</t>
  </si>
  <si>
    <t xml:space="preserve">F5S3X2|F5S3X2_9ENTR Lysozyme inhibitor LprI N-terminal domain-containing protein OS=Enterobacter hormaechei ATCC 49162 </t>
  </si>
  <si>
    <t>([0.015344, 0.018106, 0.026338, 0.054297, 0.058088, 0.06312, 0.037156, 0.041405, 0.044297, 0.058088, 0.038042, 0.050641, 0.032677, 0.032017, 0.054297, 0.074921, 0.118441, 0.139895, 0.155435, 0.173081, 0.26085, 0.332115, 0.359901, 0.281712, 0.17593, 0.21291, 0.257454, 0.374039, 0.40511, 0.36309, 0.36309, 0.461924, 0.377384, 0.465241, 0.472492, 0.486429, 0.440853, 0.440853, 0.436924, 0.422041, 0.401658, 0.387226, 0.295083, 0.278302, 0.288399, 0.356642, 0.31487, 0.31487, 0.332115, 0.328603, 0.408655, 0.384043, 0.401658, 0.472492, 0.390993, 0.370445, 0.359901, 0.374039, 0.384043, 0.387226, 0.394753, 0.387226, 0.311707, 0.401658, 0.398279, 0.472492, 0.480142, 0.5017, 0.41194, 0.377384, 0.390993, 0.390993, 0.41194, 0.374039, 0.298791, 0.384043, 0.318242, 0.26085, 0.236433, 0.167087, 0.109221, 0.109221, 0.111485, 0.182256, 0.170161, 0.132295, 0.125101, 0.125101, 0.085092, 0.134866, 0.134866, 0.122885, 0.096677, 0.098513, 0.116183, 0.147574, 0.098513, 0.106997, 0.155435, 0.243554, 0.311707, 0.42561, 0.408655, 0.529623, 0.450668, 0.461924, 0.534167, 0.553315, 0.59917, 0.720929, 0.632174, 0.642678, 0.671169, 0.699094, 0.703578, 0.699094, 0.724957, 0.76285, 0.834292, 0.795062, 0.767246, 0.775545, 0.699094, 0.699094, 0.648219, 0.724957, 0.724957, 0.754692, 0.648219, 0.59917, 0.490133, 0.575842, 0.562014, 0.436924, 0.447574, 0.418646, 0.41194, 0.342579, 0.288399, 0.298791, 0.264545, 0.281712, 0.271506, 0.31487, 0.243554, 0.173081, 0.170161, 0.164327, 0.15008, 0.21291, 0.147574, 0.247041, 0.229226, 0.229226, 0.324872, 0.318242, 0.25031, 0.18812, 0.173081, 0.247041, 0.167087, 0.194234, 0.182256, 0.185198, 0.11371, 0.15008, 0.229226, 0.239899, 0.247041, 0.18812, 0.203355, 0.216401, 0.118441, 0.11371, 0.106997, 0.067594, 0.058088, 0.088832, 0.127496, 0.225814, 0.222385, 0.288399, 0.239899, 0.25031, 0.185198, 0.173081, 0.122885, 0.127496, 0.079919, 0.083462, 0.118441, 0.111485, 0.102787, 0.170161, 0.179055, 0.164327, 0.209395, 0.173081, 0.209395, 0.194234, 0.191378, 0.11371, 0.125101, 0.17593, 0.11371, 0.173081, 0.25406, 0.356642, 0.264545, 0.335645, 0.308712, 0.308712, 0.301917, 0.298791, 0.21291, 0.219301, 0.173081, 0.129801, 0.185198, 0.147574, 0.120615, 0.134866, 0.194234, 0.161087, 0.144935, 0.194234, 0.15008, 0.127496, 0.090864, 0.134866, 0.100716, 0.076542], '')</t>
  </si>
  <si>
    <t>[67, 103, 106, 107, 108, 109, 110, 111, 112, 113, 114, 115, 116, 117, 118, 119, 120, 121, 122, 123, 124, 125, 126, 127, 128, 129, 131, 132]</t>
  </si>
  <si>
    <t xml:space="preserve">F5S3X3|F5S3X3_9ENTR Guanosine polyphosphate pyrophosphohydrolase/synthetase OS=Enterobacter hormaechei ATCC 49162 </t>
  </si>
  <si>
    <t>([0.196879, 0.203355, 0.25031, 0.25031, 0.298791, 0.328603, 0.356642, 0.30533, 0.332115, 0.36309, 0.380708, 0.42561, 0.422041, 0.328603, 0.42561, 0.422041, 0.440853, 0.480142, 0.377384, 0.332115, 0.447574, 0.483068, 0.545602, 0.472492, 0.476583, 0.401658, 0.401658, 0.422041, 0.494003, 0.4292, 0.394753, 0.298791, 0.311707, 0.311707, 0.40511, 0.40511, 0.339168, 0.339168, 0.291804, 0.390993, 0.390993, 0.352862, 0.321458, 0.21291, 0.200174, 0.232838, 0.30533, 0.239899, 0.167087, 0.17593, 0.243554, 0.275179, 0.380708, 0.30533, 0.31487, 0.229226, 0.239899, 0.264545, 0.18812, 0.225814, 0.236433, 0.328603, 0.25406, 0.278302, 0.370445, 0.458154, 0.384043, 0.349426, 0.4292, 0.454136, 0.374039, 0.288399, 0.257454, 0.173081, 0.239899, 0.243554, 0.247041, 0.206376, 0.243554, 0.335645, 0.349426, 0.339168, 0.328603, 0.444081, 0.447574, 0.342579, 0.342579, 0.408655, 0.332115, 0.236433, 0.196879, 0.268042, 0.281712, 0.30533, 0.40511, 0.31487, 0.321458, 0.41194, 0.447574, 0.476583, 0.461924, 0.450668, 0.458154, 0.465241, 0.374039, 0.374039, 0.394753, 0.387226, 0.366687, 0.454136, 0.538167, 0.653063, 0.613573, 0.716283, 0.703578, 0.648219, 0.805026, 0.76285], '')</t>
  </si>
  <si>
    <t>[22, 110, 111, 112, 113, 114, 115, 116, 117]</t>
  </si>
  <si>
    <t xml:space="preserve">F5S3X4|F5S3X4_9ENTR Uncharacterized protein OS=Enterobacter hormaechei ATCC 49162 </t>
  </si>
  <si>
    <t>([0.008276, 0.012727, 0.014315, 0.010509, 0.008723, 0.01204, 0.016528, 0.010509, 0.014783, 0.011342, 0.014075, 0.009977, 0.008156, 0.014075, 0.010131, 0.006533, 0.007495, 0.009728, 0.008895, 0.008895, 0.015344, 0.032677, 0.018106, 0.013265, 0.023087, 0.044297, 0.040537, 0.043307, 0.05306, 0.026892, 0.055536, 0.034884, 0.074921, 0.118441, 0.096677, 0.085092, 0.134866, 0.076542, 0.036378, 0.049374, 0.086953, 0.086953, 0.067594, 0.122885, 0.125101, 0.06312, 0.06312, 0.03976, 0.018787, 0.020522, 0.035586, 0.026338, 0.042364, 0.020876, 0.020522, 0.020876, 0.018106, 0.021816, 0.037156, 0.045352, 0.022667, 0.022667, 0.013437, 0.017138, 0.017138, 0.028107, 0.042364, 0.021381, 0.034068, 0.079919, 0.122885, 0.078022, 0.074921, 0.071867, 0.144935, 0.158265, 0.155435, 0.155435, 0.15284, 0.100716, 0.134866, 0.219301, 0.219301, 0.219301, 0.216401, 0.203355, 0.206376, 0.167087, 0.264545, 0.222385, 0.222385, 0.144935, 0.132295, 0.158265, 0.109221, 0.092881, 0.073402, 0.083462, 0.164327, 0.182256, 0.25031, 0.30533, 0.209395, 0.219301, 0.324872, 0.278302, 0.196879, 0.196879, 0.271506, 0.268042, 0.21291, 0.173081, 0.275179, 0.346032, 0.332115, 0.398279, 0.418646, 0.40511, 0.356642, 0.332115, 0.275179, 0.243554, 0.173081], '')</t>
  </si>
  <si>
    <t xml:space="preserve">F5S3X5|F5S3X5_9ENTR Eaa protein OS=Enterobacter hormaechei ATCC 49162 </t>
  </si>
  <si>
    <t>([0.200174, 0.100716, 0.074921, 0.102787, 0.132295, 0.196879, 0.142424, 0.182256, 0.225814, 0.281712, 0.222385, 0.264545, 0.243554, 0.232838, 0.324872, 0.408655, 0.440853, 0.436924, 0.359901, 0.40511, 0.401658, 0.321458, 0.324872, 0.311707, 0.318242, 0.236433, 0.21291, 0.30533, 0.301917, 0.25406, 0.236433, 0.25406, 0.15284, 0.155435, 0.161087, 0.096677, 0.109221, 0.139895, 0.081712, 0.15008, 0.106997, 0.11371, 0.203355, 0.301917, 0.384043, 0.311707, 0.40511, 0.408655, 0.332115, 0.243554, 0.291804, 0.281712, 0.349426, 0.465241, 0.465241, 0.461924, 0.436924, 0.387226, 0.346032, 0.346032, 0.25406, 0.366687, 0.301917, 0.288399, 0.200174, 0.203355, 0.179055, 0.182256, 0.11371, 0.144935, 0.21291, 0.21291, 0.155435, 0.158265, 0.129801, 0.142424, 0.134866, 0.203355, 0.216401, 0.247041, 0.324872, 0.40511, 0.387226, 0.42561, 0.41194, 0.494003, 0.465241, 0.585406, 0.549308, 0.685117, 0.720929, 0.712013, 0.661982], '')</t>
  </si>
  <si>
    <t>[87, 88, 89, 90, 91, 92]</t>
  </si>
  <si>
    <t xml:space="preserve">F5S3X6|F5S3X6_9ENTR Bacteriophage protein OS=Enterobacter hormaechei ATCC 49162 </t>
  </si>
  <si>
    <t>([0.271506, 0.196879, 0.26085, 0.31487, 0.30533, 0.324872, 0.247041, 0.318242, 0.219301, 0.26085, 0.203355, 0.173081, 0.116183, 0.122885, 0.127496, 0.139895, 0.120615, 0.18812, 0.18812, 0.321458, 0.318242, 0.321458, 0.394753, 0.295083, 0.278302, 0.222385, 0.236433, 0.31487, 0.298791, 0.328603, 0.25031, 0.339168, 0.295083, 0.394753, 0.380708, 0.394753, 0.275179, 0.311707, 0.328603, 0.318242, 0.25406, 0.298791, 0.236433, 0.142424, 0.147574, 0.167087, 0.25031, 0.170161, 0.15008, 0.132295, 0.196879, 0.17593, 0.170161, 0.284882, 0.278302, 0.191378, 0.179055, 0.291804, 0.206376, 0.206376, 0.203355, 0.225814, 0.18812, 0.26085, 0.377384, 0.352862, 0.346032, 0.335645, 0.31487, 0.311707, 0.31487, 0.291804, 0.349426, 0.359901, 0.356642, 0.318242, 0.401658, 0.418646, 0.384043, 0.387226, 0.342579, 0.324872, 0.332115, 0.366687, 0.390993, 0.298791, 0.408655, 0.321458, 0.342579, 0.440853, 0.398279, 0.295083, 0.31487, 0.349426, 0.352862, 0.31487, 0.311707, 0.31487, 0.275179, 0.271506, 0.25031, 0.25031, 0.281712, 0.25031, 0.15284, 0.111485, 0.167087, 0.173081, 0.15284, 0.100716, 0.096677, 0.147574, 0.236433, 0.219301, 0.209395, 0.206376, 0.158265, 0.125101, 0.137348, 0.10481, 0.125101, 0.132295, 0.158265, 0.106997, 0.15284, 0.25406, 0.25031, 0.25031, 0.25031, 0.25031, 0.321458, 0.268042, 0.278302, 0.200174, 0.232838, 0.232838, 0.21291, 0.311707, 0.387226, 0.36309, 0.450668, 0.483068, 0.585406, 0.59014, 0.666105, 0.525368, 0.480142, 0.529623, 0.447574, 0.447574, 0.525368, 0.450668, 0.454136, 0.458154, 0.549308, 0.529623, 0.553315, 0.562014, 0.56648, 0.472492, 0.418646, 0.401658, 0.298791, 0.222385, 0.216401, 0.243554, 0.31487, 0.352862, 0.311707, 0.311707, 0.295083, 0.335645, 0.414856, 0.483068, 0.398279, 0.398279, 0.398279, 0.387226, 0.387226, 0.380708, 0.472492, 0.529623, 0.509769, 0.557691, 0.626927, 0.632174, 0.509769, 0.433034, 0.324872, 0.359901, 0.359901, 0.30533, 0.298791, 0.298791, 0.209395, 0.284882, 0.203355, 0.243554, 0.275179, 0.275179, 0.264545, 0.25406, 0.194234, 0.167087, 0.200174, 0.164327, 0.111485, 0.158265, 0.239899, 0.264545, 0.26085, 0.346032, 0.398279, 0.359901, 0.356642, 0.4292, 0.335645, 0.390993, 0.339168, 0.284882, 0.26085, 0.236433, 0.203355, 0.257454, 0.308712, 0.257454, 0.328603, 0.394753, 0.380708], '')</t>
  </si>
  <si>
    <t>[142, 143, 144, 145, 147, 150, 154, 155, 156, 157, 158, 181, 182, 183, 184, 185, 186]</t>
  </si>
  <si>
    <t xml:space="preserve">F5S3X7|F5S3X7_9ENTR DNA modification methylase OS=Enterobacter hormaechei ATCC 49162 </t>
  </si>
  <si>
    <t>([0.055536, 0.086953, 0.15284, 0.206376, 0.25031, 0.288399, 0.21291, 0.247041, 0.17593, 0.191378, 0.229226, 0.284882, 0.229226, 0.236433, 0.200174, 0.206376, 0.203355, 0.298791, 0.308712, 0.243554, 0.247041, 0.342579, 0.291804, 0.275179, 0.26085, 0.268042, 0.18812, 0.25031, 0.155435, 0.203355, 0.21291, 0.21291, 0.15008, 0.182256, 0.17593, 0.144935, 0.158265, 0.100716, 0.094817, 0.15008, 0.209395, 0.222385, 0.209395, 0.268042, 0.219301, 0.155435, 0.155435, 0.21291, 0.161087, 0.173081, 0.200174, 0.132295, 0.134866, 0.182256, 0.17593, 0.194234, 0.295083, 0.359901, 0.461924, 0.450668, 0.450668, 0.4292, 0.332115, 0.349426, 0.328603, 0.342579, 0.308712, 0.216401, 0.229226, 0.30533, 0.321458, 0.335645, 0.335645, 0.335645, 0.229226, 0.182256, 0.155435, 0.161087, 0.170161, 0.10481, 0.056825, 0.046336, 0.05306, 0.059222, 0.027463, 0.028695, 0.032677, 0.044297, 0.076542, 0.076542, 0.060549, 0.092881, 0.096677, 0.109221, 0.06184, 0.073402, 0.066181, 0.05306, 0.058088, 0.045352, 0.073402, 0.134866, 0.147574, 0.139895, 0.219301, 0.219301, 0.216401, 0.225814, 0.298791, 0.191378, 0.125101, 0.161087, 0.158265, 0.147574, 0.209395, 0.298791, 0.384043, 0.380708, 0.408655, 0.387226, 0.414856, 0.408655, 0.418646, 0.4292, 0.332115, 0.335645, 0.401658, 0.40511, 0.332115, 0.324872, 0.436924, 0.408655, 0.339168, 0.339168, 0.281712, 0.295083, 0.295083, 0.185198, 0.26085, 0.243554, 0.247041, 0.247041, 0.196879, 0.127496, 0.144935, 0.229226, 0.185198, 0.15284, 0.164327, 0.15008, 0.094817, 0.098513, 0.179055, 0.225814, 0.219301, 0.278302, 0.167087, 0.100716, 0.179055, 0.18812, 0.206376, 0.147574, 0.083462, 0.120615, 0.120615, 0.051831, 0.049374, 0.05306, 0.05306, 0.047319, 0.092881, 0.127496, 0.116183, 0.111485, 0.118441, 0.132295, 0.132295, 0.21291, 0.30533, 0.311707, 0.194234, 0.194234, 0.268042, 0.359901, 0.278302, 0.281712, 0.308712, 0.281712, 0.321458, 0.339168, 0.26085, 0.232838, 0.271506, 0.170161, 0.096677, 0.094817, 0.090864, 0.090864, 0.060549, 0.055536, 0.037156, 0.081712, 0.046336, 0.042364, 0.042364, 0.078022, 0.127496, 0.120615, 0.086953, 0.081712, 0.122885, 0.127496, 0.132295, 0.085092, 0.129801, 0.15008, 0.15008, 0.078022, 0.040537, 0.049374, 0.050641, 0.073402, 0.074921, 0.067594, 0.03976, 0.041405, 0.023087, 0.023963, 0.043307, 0.074921, 0.074921, 0.078022, 0.098513, 0.059222, 0.083462, 0.090864, 0.120615, 0.067594, 0.129801, 0.191378, 0.229226, 0.232838, 0.167087, 0.167087, 0.275179, 0.356642, 0.356642, 0.332115, 0.284882, 0.295083, 0.229226, 0.229226, 0.219301, 0.271506, 0.271506, 0.236433, 0.264545, 0.229226, 0.321458, 0.284882, 0.209395, 0.194234, 0.203355, 0.278302, 0.275179, 0.21291, 0.21291, 0.122885, 0.219301, 0.185198, 0.173081, 0.25031, 0.25406, 0.194234, 0.158265, 0.144935, 0.17593, 0.11371, 0.167087, 0.182256, 0.158265, 0.182256, 0.158265, 0.086953, 0.085092, 0.060549, 0.10481, 0.088832, 0.139895, 0.085092, 0.15284, 0.132295, 0.134866, 0.088832, 0.125101, 0.147574, 0.209395, 0.239899, 0.321458, 0.311707, 0.301917, 0.335645, 0.444081, 0.472492, 0.59917, 0.476583, 0.525368, 0.408655, 0.356642, 0.394753, 0.472492, 0.450668, 0.394753, 0.366687, 0.450668, 0.476583, 0.408655, 0.436924, 0.414856, 0.390993, 0.311707, 0.31487, 0.349426, 0.324872, 0.328603, 0.216401, 0.321458, 0.318242, 0.408655, 0.490133, 0.480142, 0.418646, 0.318242, 0.31487, 0.219301, 0.206376, 0.191378, 0.247041, 0.257454, 0.182256, 0.21291, 0.284882, 0.281712, 0.281712, 0.219301, 0.232838, 0.349426, 0.268042, 0.288399, 0.278302, 0.288399, 0.206376, 0.278302, 0.264545, 0.268042, 0.366687, 0.370445, 0.298791, 0.308712, 0.31487, 0.384043, 0.366687, 0.370445, 0.284882, 0.281712, 0.236433, 0.25031, 0.15284, 0.239899, 0.15284, 0.15284, 0.147574, 0.219301, 0.139895, 0.243554, 0.328603, 0.247041, 0.185198, 0.219301, 0.21291, 0.196879, 0.139895, 0.092881, 0.109221, 0.185198, 0.182256, 0.275179, 0.247041, 0.335645, 0.328603, 0.311707, 0.229226, 0.257454, 0.257454, 0.36309, 0.352862, 0.271506, 0.275179, 0.308712, 0.352862, 0.26085, 0.200174, 0.247041, 0.321458, 0.271506, 0.17593, 0.185198, 0.125101, 0.122885, 0.144935, 0.137348, 0.236433, 0.31487, 0.209395, 0.139895, 0.132295, 0.155435, 0.236433, 0.288399, 0.311707, 0.295083, 0.380708, 0.454136, 0.401658, 0.321458, 0.318242, 0.318242, 0.216401, 0.308712, 0.284882, 0.268042, 0.295083, 0.295083, 0.311707, 0.324872, 0.41194, 0.308712, 0.196879, 0.200174, 0.170161, 0.144935, 0.173081, 0.111485, 0.054297, 0.074921, 0.129801, 0.092881, 0.092881, 0.096677, 0.090864, 0.102787, 0.096677, 0.045352, 0.041405, 0.041405, 0.064632, 0.041405, 0.043307, 0.045352, 0.042364, 0.032017, 0.028695, 0.023534, 0.020876, 0.03976, 0.054297, 0.054297, 0.100716, 0.132295, 0.196879, 0.125101, 0.137348, 0.071867, 0.132295, 0.125101, 0.069024, 0.044297, 0.050641, 0.088832, 0.161087, 0.17593, 0.191378, 0.232838, 0.164327, 0.25406, 0.25406, 0.229226, 0.219301, 0.225814, 0.25406, 0.26085, 0.271506, 0.225814, 0.308712, 0.21291, 0.239899, 0.321458, 0.301917, 0.335645, 0.26085, 0.229226, 0.200174, 0.288399, 0.209395, 0.229226, 0.200174, 0.15008, 0.098513, 0.116183, 0.100716, 0.109221, 0.086953, 0.161087, 0.137348, 0.102787, 0.170161, 0.092881, 0.073402, 0.122885, 0.078022, 0.120615, 0.127496, 0.073402, 0.050641, 0.045352, 0.055536, 0.064632, 0.090864, 0.139895, 0.118441, 0.059222, 0.056825, 0.073402, 0.069024, 0.047319, 0.088832, 0.086953, 0.15008, 0.185198, 0.111485, 0.17593, 0.118441, 0.109221, 0.129801, 0.111485, 0.134866, 0.083462, 0.085092, 0.086953, 0.073402, 0.073402, 0.122885, 0.098513, 0.074921, 0.049374, 0.098513, 0.064632, 0.043307, 0.028107, 0.019109, 0.032677], '')</t>
  </si>
  <si>
    <t>[304, 306]</t>
  </si>
  <si>
    <t xml:space="preserve">F5S3X8|F5S3X8_9ENTR Uncharacterized protein OS=Enterobacter hormaechei ATCC 49162 </t>
  </si>
  <si>
    <t>([0.352862, 0.281712, 0.342579, 0.370445, 0.31487, 0.243554, 0.264545, 0.284882, 0.243554, 0.268042, 0.26085, 0.26085, 0.352862, 0.26085, 0.206376, 0.298791, 0.219301, 0.200174, 0.194234, 0.125101, 0.102787, 0.073402, 0.102787, 0.098513, 0.109221, 0.155435, 0.229226, 0.209395, 0.216401, 0.30533, 0.222385, 0.26085, 0.291804, 0.206376, 0.179055, 0.236433, 0.164327, 0.173081, 0.196879, 0.11371, 0.170161, 0.225814, 0.257454, 0.179055, 0.182256, 0.17593, 0.196879, 0.120615, 0.155435, 0.098513, 0.055536, 0.078022, 0.045352, 0.038042, 0.060549, 0.120615, 0.06312, 0.092881, 0.155435, 0.137348, 0.15008, 0.098513, 0.111485, 0.144935, 0.216401, 0.225814, 0.216401, 0.164327, 0.25406, 0.232838, 0.243554, 0.321458, 0.324872, 0.40511, 0.359901, 0.374039, 0.339168, 0.387226, 0.390993, 0.374039, 0.436924, 0.534167, 0.534167, 0.517562, 0.534167, 0.545602, 0.525368, 0.461924, 0.490133, 0.454136, 0.465241, 0.56648, 0.549308, 0.604312, 0.56648, 0.671169, 0.648219, 0.699094, 0.775545, 0.795062, 0.694846, 0.613573, 0.618285, 0.618285, 0.613573, 0.570702, 0.56648, 0.483068, 0.521092, 0.490133, 0.440853, 0.359901, 0.321458, 0.298791, 0.182256, 0.200174, 0.139895, 0.118441, 0.11371, 0.11371, 0.11371, 0.158265, 0.182256, 0.102787, 0.15284, 0.132295, 0.158265, 0.170161, 0.170161, 0.203355, 0.236433, 0.311707, 0.390993, 0.447574, 0.390993, 0.480142, 0.422041, 0.5017, 0.549308, 0.472492, 0.401658, 0.387226, 0.387226, 0.359901, 0.447574, 0.454136, 0.505461, 0.398279, 0.387226, 0.468512, 0.458154, 0.458154, 0.454136, 0.454136, 0.352862, 0.450668, 0.480142, 0.517562, 0.490133, 0.483068, 0.585406, 0.59014, 0.585406, 0.63748, 0.680603, 0.724957, 0.720929, 0.613573, 0.724957, 0.720929, 0.73685, 0.775545, 0.788093, 0.791621, 0.788093, 0.871313, 0.868118, 0.812494, 0.849326, 0.882776, 0.879233, 0.865454, 0.91684, 0.919029, 0.910643, 0.910643, 0.899122, 0.89662, 0.960642, 0.954657], '')</t>
  </si>
  <si>
    <t>[81, 82, 83, 84, 85, 86, 91, 92, 93, 94, 95, 96, 97, 98, 99, 100, 101, 102, 103, 104, 105, 106, 108, 137, 138, 146, 157, 160, 161, 162, 163, 164, 165, 166, 167, 168, 169, 170, 171, 172, 173, 174, 175, 176, 177, 178, 179, 180, 181, 182, 183, 184, 185, 186, 187, 188, 189]</t>
  </si>
  <si>
    <t xml:space="preserve">F5S3X9|F5S3X9_9ENTR Uncharacterized protein OS=Enterobacter hormaechei ATCC 49162 </t>
  </si>
  <si>
    <t>([0.137348, 0.096677, 0.059222, 0.10481, 0.142424, 0.170161, 0.232838, 0.170161, 0.155435, 0.182256, 0.206376, 0.25031, 0.377384, 0.271506, 0.318242, 0.308712, 0.219301, 0.311707, 0.30533, 0.394753, 0.366687, 0.366687, 0.4292, 0.529623, 0.408655, 0.318242, 0.318242, 0.301917, 0.291804, 0.335645, 0.332115, 0.268042, 0.18812, 0.185198, 0.295083, 0.21291, 0.144935, 0.18812, 0.191378, 0.203355, 0.137348, 0.139895, 0.15284, 0.127496, 0.118441, 0.122885, 0.185198, 0.120615, 0.125101, 0.196879, 0.209395, 0.222385, 0.206376, 0.209395, 0.203355, 0.116183, 0.127496, 0.209395, 0.239899, 0.15008, 0.100716, 0.11371, 0.120615, 0.064632, 0.081712, 0.049374, 0.081712, 0.081712, 0.10481, 0.106997, 0.106997, 0.109221, 0.060549, 0.078022, 0.078022, 0.079919, 0.134866, 0.182256, 0.167087, 0.17593, 0.271506, 0.268042, 0.25031, 0.15284, 0.243554, 0.229226, 0.229226, 0.232838, 0.161087, 0.194234, 0.111485, 0.111485, 0.081712, 0.111485, 0.096677, 0.090864, 0.094817, 0.096677, 0.049374, 0.049374, 0.05306, 0.029376, 0.048328, 0.06312, 0.109221, 0.0704, 0.0704, 0.118441, 0.116183, 0.15008, 0.096677, 0.098513, 0.098513, 0.098513, 0.073402, 0.127496, 0.203355, 0.11371, 0.134866, 0.25031, 0.25031, 0.137348, 0.203355, 0.203355, 0.209395, 0.137348, 0.191378, 0.122885, 0.100716, 0.083462, 0.106997, 0.10481, 0.17593, 0.194234, 0.236433, 0.31487, 0.247041, 0.25406, 0.26085, 0.247041, 0.232838, 0.222385, 0.247041, 0.243554, 0.164327, 0.161087, 0.239899, 0.271506, 0.352862, 0.349426, 0.291804, 0.196879, 0.232838, 0.225814, 0.216401, 0.129801, 0.083462, 0.102787, 0.100716, 0.134866, 0.129801, 0.139895, 0.086953, 0.086953, 0.086953, 0.079919, 0.109221, 0.118441, 0.079919, 0.079919, 0.100716, 0.10481, 0.109221, 0.137348, 0.137348, 0.129801, 0.206376, 0.247041, 0.18812, 0.118441, 0.139895, 0.111485, 0.060549, 0.079919, 0.137348, 0.139895, 0.139895, 0.127496, 0.122885, 0.102787, 0.060549, 0.03976, 0.067594, 0.111485, 0.111485, 0.06312, 0.066181, 0.071867, 0.058088, 0.092881, 0.15008, 0.161087, 0.109221, 0.111485, 0.137348, 0.078022, 0.040537, 0.03976, 0.042364, 0.041405, 0.06184, 0.06184, 0.092881, 0.092881, 0.098513, 0.067594, 0.079919, 0.043307, 0.040537, 0.067594, 0.060549, 0.060549, 0.06184, 0.122885, 0.158265, 0.158265, 0.144935, 0.243554, 0.225814, 0.216401, 0.209395, 0.142424, 0.147574, 0.083462, 0.069024, 0.051831, 0.050641, 0.074921, 0.076542, 0.046336, 0.034068, 0.028107, 0.026892, 0.024826, 0.014586, 0.018106, 0.015078, 0.026338, 0.020876, 0.023087, 0.024826, 0.015694, 0.026338, 0.05306, 0.059222, 0.074921, 0.100716, 0.15008, 0.10481, 0.17593, 0.264545, 0.308712, 0.301917, 0.308712, 0.321458, 0.408655, 0.401658, 0.447574, 0.359901, 0.40511, 0.486429, 0.458154, 0.557691, 0.525368, 0.465241, 0.59014, 0.562014, 0.521092, 0.486429, 0.613573], '')</t>
  </si>
  <si>
    <t>[23, 272, 273, 275, 276, 277, 279]</t>
  </si>
  <si>
    <t xml:space="preserve">F5S3Y0|F5S3Y0_9ENTR Uncharacterized protein OS=Enterobacter hormaechei ATCC 49162 </t>
  </si>
  <si>
    <t>([0.010221, 0.006482, 0.005249, 0.006701, 0.004899, 0.005086, 0.003963, 0.003053, 0.002512, 0.002117, 0.002581, 0.003212, 0.002349, 0.002155, 0.001687, 0.00283, 0.001855, 0.001344, 0.001872, 0.001232, 0.000983, 0.001374, 0.002057, 0.002705, 0.00283, 0.0028, 0.003366, 0.00316, 0.004835, 0.005992, 0.008895, 0.007031, 0.007422, 0.006701, 0.008804, 0.011518, 0.007555, 0.008525, 0.01227, 0.007422, 0.007031, 0.007091, 0.005011, 0.005683, 0.004315, 0.00407, 0.005932, 0.003963, 0.004358, 0.004161, 0.003212, 0.002078, 0.002057, 0.001499, 0.001786, 0.001675, 0.001202, 0.001305, 0.001417, 0.000893, 0.001267, 0.001808], '')</t>
  </si>
  <si>
    <t xml:space="preserve">F5S3Y1|F5S3Y1_9ENTR Uncharacterized protein OS=Enterobacter hormaechei ATCC 49162 </t>
  </si>
  <si>
    <t>([0.050641, 0.076542, 0.11371, 0.144935, 0.194234, 0.219301, 0.247041, 0.268042, 0.200174, 0.222385, 0.257454, 0.206376, 0.129801, 0.137348, 0.161087, 0.155435, 0.118441, 0.116183, 0.182256, 0.18812, 0.206376, 0.11371, 0.066181, 0.06184, 0.060549, 0.054297, 0.032677, 0.036378, 0.022306, 0.040537, 0.033407, 0.020165, 0.020165, 0.032677, 0.019401, 0.023963, 0.042364, 0.085092, 0.041405, 0.022667, 0.022667, 0.020165, 0.043307, 0.079919, 0.067594, 0.032677, 0.037156, 0.069024, 0.06312, 0.106997, 0.079919, 0.100716, 0.161087, 0.158265, 0.15008, 0.225814, 0.232838, 0.229226, 0.203355, 0.311707, 0.398279, 0.377384, 0.486429, 0.450668, 0.42561, 0.447574, 0.632174, 0.59014, 0.545602, 0.521092], '')</t>
  </si>
  <si>
    <t xml:space="preserve">F5S3Y3|F5S3Y3_9ENTR Uncharacterized protein OS=Enterobacter hormaechei ATCC 49162 </t>
  </si>
  <si>
    <t>([0.036378, 0.066181, 0.092881, 0.132295, 0.064632, 0.045352, 0.049374, 0.064632, 0.050641, 0.064632, 0.085092, 0.085092, 0.102787, 0.167087, 0.147574, 0.139895, 0.137348, 0.191378, 0.225814, 0.147574, 0.216401, 0.203355, 0.120615, 0.129801, 0.06312, 0.127496, 0.122885, 0.142424, 0.100716, 0.092881, 0.096677, 0.090864, 0.109221, 0.139895, 0.144935, 0.134866, 0.147574, 0.086953, 0.058088, 0.074921, 0.15284, 0.098513, 0.098513, 0.158265, 0.158265, 0.18812, 0.116183, 0.194234, 0.206376, 0.203355, 0.17593, 0.15008, 0.096677, 0.106997, 0.066181, 0.067594, 0.040537, 0.038042, 0.06312, 0.092881, 0.092881, 0.098513, 0.167087, 0.243554, 0.243554, 0.229226, 0.288399, 0.36309, 0.324872, 0.284882, 0.342579, 0.480142, 0.497853, 0.642678, 0.59014, 0.745909], '')</t>
  </si>
  <si>
    <t>[73, 74, 75]</t>
  </si>
  <si>
    <t xml:space="preserve">F5S3Y4|F5S3Y4_9ENTR Site-specific DNA-methyltransferase (Adenine-specific) OS=Enterobacter hormaechei ATCC 49162 </t>
  </si>
  <si>
    <t>([0.232838, 0.268042, 0.321458, 0.308712, 0.332115, 0.236433, 0.26085, 0.298791, 0.225814, 0.170161, 0.18812, 0.229226, 0.342579, 0.380708, 0.324872, 0.229226, 0.139895, 0.161087, 0.142424, 0.088832, 0.096677, 0.085092, 0.047319, 0.025316, 0.030611, 0.021381, 0.035586, 0.0198, 0.0198, 0.022306, 0.03976, 0.026338, 0.022306, 0.013437, 0.013613, 0.020522, 0.037156, 0.076542, 0.094817, 0.066181, 0.066181, 0.073402, 0.081712, 0.076542, 0.074921, 0.074921, 0.073402, 0.083462, 0.147574, 0.147574, 0.179055, 0.102787, 0.147574, 0.111485, 0.161087, 0.092881, 0.094817, 0.096677, 0.106997, 0.125101, 0.200174, 0.216401, 0.164327, 0.085092, 0.094817, 0.164327, 0.18812, 0.284882, 0.17593, 0.179055, 0.164327, 0.120615, 0.196879, 0.225814, 0.219301, 0.142424, 0.229226, 0.200174, 0.161087, 0.083462, 0.081712, 0.085092, 0.134866, 0.134866, 0.222385, 0.311707, 0.236433, 0.216401, 0.196879, 0.225814, 0.194234, 0.129801, 0.134866, 0.147574, 0.134866, 0.203355, 0.209395, 0.206376, 0.247041, 0.284882, 0.288399, 0.200174, 0.200174, 0.191378, 0.191378, 0.164327, 0.17593, 0.167087, 0.137348, 0.139895, 0.206376, 0.25031, 0.264545, 0.264545, 0.158265, 0.15008, 0.15008, 0.222385, 0.216401, 0.15008, 0.122885, 0.111485, 0.129801, 0.129801, 0.15008, 0.18812, 0.158265, 0.161087, 0.158265, 0.185198, 0.11371, 0.071867, 0.074921, 0.076542, 0.137348, 0.137348, 0.147574, 0.170161, 0.170161, 0.170161, 0.229226, 0.222385, 0.247041, 0.232838, 0.147574, 0.0704, 0.066181, 0.098513, 0.050641, 0.051831, 0.055536, 0.100716, 0.120615, 0.111485, 0.158265, 0.158265, 0.158265, 0.15008, 0.129801, 0.076542, 0.090864, 0.055536, 0.056825, 0.06312, 0.081712, 0.132295, 0.21291, 0.142424, 0.139895, 0.219301, 0.203355, 0.206376, 0.219301, 0.219301, 0.229226, 0.167087, 0.11371, 0.179055, 0.179055, 0.179055, 0.264545, 0.268042, 0.352862, 0.380708, 0.444081, 0.450668, 0.418646, 0.40511, 0.480142, 0.468512, 0.450668, 0.56648, 0.529623, 0.468512, 0.497853, 0.458154, 0.570702], '')</t>
  </si>
  <si>
    <t>[191, 192, 196]</t>
  </si>
  <si>
    <t xml:space="preserve">F5S3Y5|F5S3Y5_9ENTR Uncharacterized protein OS=Enterobacter hormaechei ATCC 49162 </t>
  </si>
  <si>
    <t>([0.490133, 0.525368, 0.440853, 0.483068, 0.521092, 0.562014, 0.549308, 0.59917, 0.622677, 0.648219, 0.671169, 0.694846, 0.675549, 0.798249, 0.73685, 0.712013, 0.608892, 0.59508, 0.699094, 0.775545, 0.73685, 0.657645, 0.661982, 0.754692, 0.750527, 0.666105, 0.632174, 0.675549, 0.671169, 0.685117, 0.59508, 0.59917, 0.642678, 0.58069, 0.575842, 0.570702, 0.529623, 0.538167, 0.570702, 0.59917, 0.525368, 0.56648, 0.671169, 0.712013, 0.626927, 0.63748, 0.694846, 0.694846, 0.657645, 0.613573, 0.575842, 0.661982, 0.648219, 0.557691, 0.661982, 0.680603, 0.613573, 0.657645, 0.750527, 0.671169, 0.59917, 0.685117, 0.671169, 0.570702, 0.549308, 0.63748, 0.604312, 0.541878, 0.545602, 0.545602, 0.613573, 0.56648, 0.59014, 0.56648, 0.56648, 0.534167, 0.529623, 0.63748, 0.553315, 0.517562, 0.59508, 0.648219, 0.642678, 0.63748, 0.712013, 0.699094, 0.699094, 0.642678, 0.724957, 0.73685, 0.699094, 0.575842, 0.666105, 0.671169, 0.613573, 0.699094, 0.622677, 0.626927, 0.618285, 0.707965, 0.724957, 0.648219, 0.642678, 0.575842, 0.59917, 0.613573, 0.657645, 0.657645, 0.716283, 0.733139, 0.657645, 0.653063, 0.703578, 0.703578, 0.58069, 0.585406, 0.575842, 0.694846, 0.712013, 0.671169, 0.690604, 0.712013, 0.694846, 0.733139, 0.771762, 0.73685, 0.712013, 0.675549, 0.680603, 0.699094, 0.690604, 0.767246, 0.827927, 0.862302, 0.871313, 0.922952, 0.96342, 0.926919, 0.934618, 0.915074, 0.891961, 0.846163, 0.823549, 0.89662, 0.905695, 0.910643, 0.934618, 0.945666, 0.950334, 0.950334, 0.953422, 0.96342, 0.954657, 0.948786, 0.947281, 0.922952, 0.905695, 0.874069, 0.91684, 0.910643, 0.908098, 0.94331, 0.964893, 0.956248, 0.941505, 0.939629, 0.945666, 0.868118, 0.856457, 0.771762, 0.771762, 0.759478, 0.707965, 0.745909, 0.779859, 0.76285, 0.671169, 0.59508, 0.585406, 0.59508, 0.541878, 0.553315, 0.480142, 0.468512, 0.486429, 0.521092, 0.490133, 0.401658, 0.5017, 0.476583, 0.517562, 0.40511, 0.418646, 0.433034, 0.394753, 0.401658, 0.349426, 0.422041, 0.480142, 0.490133, 0.497853, 0.51388, 0.433034, 0.4292, 0.422041, 0.36309, 0.281712, 0.295083, 0.295083, 0.200174, 0.219301, 0.239899, 0.328603, 0.339168, 0.352862, 0.30533, 0.275179, 0.278302, 0.203355, 0.229226, 0.191378, 0.122885, 0.11371, 0.142424, 0.196879, 0.194234, 0.18812, 0.18812, 0.18812, 0.247041, 0.346032, 0.352862, 0.324872, 0.324872, 0.295083, 0.291804, 0.356642, 0.284882, 0.328603, 0.342579, 0.311707, 0.298791, 0.339168, 0.356642, 0.398279, 0.418646, 0.4292, 0.494003, 0.604312, 0.480142, 0.541878, 0.447574, 0.454136, 0.483068, 0.447574, 0.444081, 0.436924, 0.454136, 0.5017, 0.505461, 0.608892, 0.59014, 0.626927, 0.622677, 0.545602, 0.418646, 0.418646, 0.366687, 0.374039, 0.342579, 0.349426, 0.288399, 0.36309, 0.359901, 0.377384, 0.40511, 0.408655, 0.414856, 0.318242, 0.346032, 0.264545, 0.26085, 0.295083, 0.356642, 0.384043, 0.476583, 0.490133, 0.394753, 0.42561, 0.418646, 0.318242, 0.31487, 0.31487, 0.328603, 0.225814, 0.200174, 0.129801, 0.129801, 0.098513, 0.134866, 0.111485, 0.155435, 0.116183, 0.092881, 0.054297, 0.038858, 0.019109, 0.030003], '')</t>
  </si>
  <si>
    <t>[1, 4, 5, 6, 7, 8, 9, 10, 11, 12, 13, 14, 15, 16, 17, 18, 19, 20, 21, 22, 23, 24, 25, 26, 27, 28, 29, 30, 31, 32, 33, 34, 35, 36, 37, 38, 39, 40, 41, 42, 43, 44, 45, 46, 47, 48, 49, 50, 51, 52, 53, 54, 55, 56, 57, 58, 59, 60, 61, 62, 63, 64, 65, 66, 67, 68, 69, 70, 71, 72, 73, 74, 75, 76, 77, 78, 79, 80, 81, 82, 83, 84, 85, 86, 87, 88, 89, 90, 91, 92, 93, 94, 95, 96, 97, 98, 99, 100, 101, 102, 103, 104, 105, 106, 107, 108, 109, 110, 111, 112, 113, 114, 115, 116, 117, 118, 119, 120, 121, 122, 123, 124, 125, 126, 127, 128, 129, 130, 131, 132, 133, 134, 135, 136, 137, 138, 139, 140, 141, 142, 143, 144, 145, 146, 147, 148, 149, 150, 151, 152, 153, 154, 155, 156, 157, 158, 159, 160, 161, 162, 163, 164, 165, 166, 167, 168, 169, 170, 171, 172, 173, 174, 175, 176, 177, 178, 179, 180, 181, 185, 188, 190, 201, 248, 250, 258, 259, 260, 261, 262, 263, 264]</t>
  </si>
  <si>
    <t>(177</t>
  </si>
  <si>
    <t>178)</t>
  </si>
  <si>
    <t xml:space="preserve">F5S3Y6|F5S3Y6_9ENTR Exonuclease superfamily protein OS=Enterobacter hormaechei ATCC 49162 </t>
  </si>
  <si>
    <t>([0.191378, 0.236433, 0.284882, 0.31487, 0.225814, 0.275179, 0.173081, 0.206376, 0.236433, 0.26085, 0.284882, 0.31487, 0.222385, 0.139895, 0.236433, 0.21291, 0.185198, 0.116183, 0.170161, 0.161087, 0.15284, 0.15284, 0.094817, 0.10481, 0.109221, 0.18812, 0.173081, 0.278302, 0.18812, 0.200174, 0.200174, 0.129801, 0.15008, 0.191378, 0.275179, 0.15008, 0.239899, 0.30533, 0.394753, 0.384043, 0.384043, 0.394753, 0.377384, 0.5017, 0.468512, 0.433034, 0.433034, 0.408655, 0.339168, 0.42561, 0.414856, 0.328603, 0.41194, 0.30533, 0.370445, 0.384043, 0.408655, 0.366687, 0.335645, 0.36309, 0.398279, 0.31487, 0.318242, 0.278302, 0.257454, 0.26085, 0.257454, 0.239899, 0.264545, 0.243554, 0.209395, 0.182256, 0.173081, 0.139895, 0.21291, 0.164327, 0.10481, 0.164327, 0.164327, 0.100716, 0.056825, 0.038042, 0.06312, 0.11371, 0.134866, 0.144935, 0.122885, 0.074921, 0.078022, 0.047319, 0.100716, 0.060549, 0.041405, 0.074921, 0.096677, 0.109221, 0.064632, 0.100716, 0.100716, 0.067594, 0.11371, 0.11371, 0.129801, 0.079919, 0.088832, 0.092881, 0.046336, 0.069024, 0.083462, 0.050641, 0.092881, 0.074921, 0.11371, 0.116183, 0.122885, 0.125101, 0.067594, 0.069024, 0.056825, 0.059222, 0.120615, 0.125101, 0.179055, 0.182256, 0.26085, 0.264545, 0.25406, 0.257454, 0.247041, 0.352862, 0.335645, 0.295083, 0.185198, 0.219301, 0.222385, 0.21291, 0.116183, 0.185198, 0.191378, 0.232838, 0.225814, 0.229226, 0.216401, 0.182256, 0.182256, 0.179055, 0.127496, 0.076542, 0.069024, 0.06312, 0.058088, 0.102787, 0.073402, 0.11371, 0.086953, 0.158265, 0.102787, 0.100716, 0.045352, 0.083462, 0.06184, 0.06184, 0.060549, 0.06184, 0.038858, 0.03976, 0.019401, 0.01227, 0.018415, 0.0198, 0.022306, 0.010926, 0.011669, 0.017447, 0.018787, 0.018787, 0.013016, 0.015694, 0.025762, 0.049374, 0.037156, 0.036378, 0.024826, 0.013437, 0.009401], '')</t>
  </si>
  <si>
    <t xml:space="preserve">F5S3Y7|F5S3Y7_9ENTR Phage protein OS=Enterobacter hormaechei ATCC 49162 </t>
  </si>
  <si>
    <t>([0.216401, 0.288399, 0.311707, 0.332115, 0.321458, 0.236433, 0.288399, 0.281712, 0.219301, 0.167087, 0.182256, 0.137348, 0.194234, 0.194234, 0.194234, 0.281712, 0.247041, 0.321458, 0.321458, 0.229226, 0.18812, 0.268042, 0.271506, 0.271506, 0.295083, 0.291804, 0.377384, 0.278302, 0.278302, 0.264545, 0.342579, 0.321458, 0.342579, 0.268042, 0.268042, 0.25031, 0.179055, 0.185198, 0.191378, 0.125101, 0.134866, 0.155435, 0.170161, 0.167087, 0.118441, 0.106997, 0.137348, 0.120615, 0.11371, 0.142424, 0.158265, 0.137348, 0.139895, 0.194234, 0.301917, 0.185198, 0.194234, 0.26085, 0.25406, 0.264545, 0.342579, 0.40511, 0.440853, 0.342579, 0.225814, 0.328603, 0.301917, 0.298791, 0.243554, 0.328603, 0.232838, 0.301917, 0.328603, 0.356642, 0.366687, 0.295083, 0.318242, 0.222385, 0.161087, 0.161087, 0.10481, 0.071867, 0.043307, 0.038042, 0.069024, 0.134866, 0.11371, 0.078022, 0.076542, 0.073402, 0.045352, 0.083462, 0.086953, 0.086953, 0.092881, 0.086953, 0.139895, 0.134866, 0.206376, 0.284882, 0.318242, 0.321458, 0.321458, 0.332115, 0.332115, 0.321458, 0.308712, 0.31487, 0.418646, 0.384043, 0.390993, 0.468512, 0.454136, 0.414856, 0.387226, 0.377384, 0.278302, 0.196879, 0.284882, 0.284882, 0.239899, 0.139895, 0.132295, 0.185198, 0.25031, 0.203355, 0.203355, 0.200174, 0.122885, 0.094817, 0.092881, 0.127496, 0.10481, 0.085092, 0.079919, 0.076542, 0.05306, 0.106997, 0.15284], '')</t>
  </si>
  <si>
    <t xml:space="preserve">F5S3Y8|F5S3Y8_9ENTR NadR/Ttd14 AAA domain-containing protein OS=Enterobacter hormaechei ATCC 49162 </t>
  </si>
  <si>
    <t>([0.125101, 0.158265, 0.200174, 0.232838, 0.257454, 0.298791, 0.332115, 0.25406, 0.239899, 0.264545, 0.200174, 0.161087, 0.161087, 0.206376, 0.206376, 0.206376, 0.206376, 0.206376, 0.232838, 0.15284, 0.127496, 0.129801, 0.109221, 0.10481, 0.0704, 0.071867, 0.066181, 0.035586, 0.048328, 0.06184, 0.06184, 0.06312, 0.109221, 0.066181, 0.083462, 0.05306, 0.092881, 0.106997, 0.17593, 0.090864, 0.179055, 0.164327, 0.094817, 0.129801, 0.134866, 0.122885, 0.132295, 0.090864, 0.158265, 0.158265, 0.173081, 0.102787, 0.137348, 0.139895, 0.200174, 0.127496, 0.196879, 0.164327, 0.088832, 0.090864, 0.15008, 0.125101, 0.137348, 0.229226, 0.206376, 0.120615, 0.134866, 0.071867, 0.118441, 0.111485, 0.147574, 0.158265, 0.209395, 0.25406, 0.18812, 0.15284, 0.203355, 0.118441, 0.15284, 0.158265, 0.161087, 0.100716, 0.067594, 0.100716, 0.092881, 0.100716, 0.18812, 0.268042, 0.370445, 0.359901, 0.281712, 0.185198, 0.170161, 0.132295, 0.102787, 0.094817, 0.125101, 0.088832, 0.158265, 0.158265, 0.144935, 0.086953, 0.144935, 0.200174, 0.17593, 0.142424, 0.081712, 0.076542, 0.073402, 0.034884, 0.037156, 0.050641, 0.050641, 0.037156, 0.064632, 0.045352, 0.076542, 0.086953, 0.144935, 0.088832, 0.092881, 0.10481, 0.161087, 0.155435, 0.158265, 0.194234, 0.147574, 0.200174, 0.196879, 0.216401, 0.328603, 0.31487, 0.346032, 0.436924, 0.380708, 0.394753, 0.480142, 0.394753, 0.278302, 0.21291, 0.25031, 0.232838, 0.232838, 0.236433, 0.206376, 0.137348, 0.111485, 0.11371, 0.134866, 0.147574, 0.073402, 0.074921, 0.074921, 0.043307, 0.046336, 0.083462, 0.046336, 0.058088, 0.102787, 0.167087, 0.225814, 0.264545, 0.18812, 0.281712, 0.206376, 0.144935, 0.164327, 0.120615, 0.185198, 0.196879, 0.182256, 0.179055, 0.170161, 0.179055, 0.194234, 0.196879, 0.161087, 0.236433, 0.179055, 0.170161, 0.161087, 0.116183, 0.067594, 0.111485, 0.071867, 0.064632, 0.125101, 0.170161, 0.219301, 0.191378, 0.18812, 0.200174, 0.200174, 0.21291, 0.206376, 0.275179, 0.179055, 0.216401, 0.216401, 0.247041, 0.18812, 0.196879, 0.164327, 0.25031, 0.229226, 0.271506, 0.342579, 0.308712, 0.288399, 0.298791, 0.31487, 0.268042, 0.206376, 0.328603], '')</t>
  </si>
  <si>
    <t xml:space="preserve">F5S3Z0|F5S3Z0_9ENTR Uncharacterized protein OS=Enterobacter hormaechei ATCC 49162 </t>
  </si>
  <si>
    <t>([0.020165, 0.038042, 0.058088, 0.041405, 0.026892, 0.029376, 0.038858, 0.041405, 0.054297, 0.0704, 0.085092, 0.106997, 0.109221, 0.073402, 0.073402, 0.094817, 0.134866, 0.191378, 0.247041, 0.30533, 0.26085, 0.271506, 0.170161, 0.147574, 0.209395, 0.30533, 0.352862, 0.271506, 0.21291, 0.122885, 0.142424, 0.15284, 0.15284, 0.17593, 0.203355, 0.132295, 0.127496, 0.15284, 0.076542, 0.076542, 0.073402, 0.086953, 0.142424, 0.194234, 0.236433, 0.173081, 0.120615, 0.066181, 0.06312, 0.109221, 0.196879, 0.167087, 0.18812, 0.200174, 0.179055, 0.137348, 0.225814, 0.229226, 0.26085, 0.380708, 0.41194, 0.41194, 0.30533, 0.219301, 0.25031, 0.243554, 0.194234, 0.26085, 0.25031, 0.349426, 0.25406, 0.264545, 0.164327, 0.085092, 0.079919, 0.055536, 0.06312, 0.0704, 0.069024, 0.056825, 0.034884, 0.034884, 0.018415, 0.037156, 0.069024, 0.0704, 0.036378, 0.076542, 0.073402, 0.132295, 0.076542, 0.11371, 0.118441, 0.206376, 0.291804, 0.288399, 0.384043, 0.36309, 0.25031, 0.170161, 0.147574, 0.182256, 0.118441, 0.15284, 0.147574, 0.144935, 0.170161, 0.25406, 0.173081, 0.173081, 0.167087, 0.219301, 0.170161, 0.137348, 0.139895, 0.139895, 0.139895, 0.147574, 0.216401, 0.328603, 0.42561, 0.359901, 0.295083, 0.390993, 0.390993, 0.384043, 0.390993, 0.339168, 0.318242, 0.394753, 0.377384, 0.356642, 0.366687, 0.472492, 0.494003, 0.458154, 0.4292], '')</t>
  </si>
  <si>
    <t xml:space="preserve">F5S3Z2|F5S3Z2_9ENTR Phosphoribosyl-ATP pyrophosphohydrolase OS=Enterobacter hormaechei ATCC 49162 </t>
  </si>
  <si>
    <t>([0.690604, 0.458154, 0.490133, 0.509769, 0.408655, 0.436924, 0.465241, 0.490133, 0.414856, 0.4292, 0.36309, 0.370445, 0.339168, 0.346032, 0.346032, 0.268042, 0.203355, 0.203355, 0.102787, 0.096677, 0.147574, 0.164327, 0.30533, 0.203355, 0.222385, 0.222385, 0.232838, 0.257454, 0.247041, 0.216401, 0.216401, 0.295083, 0.291804, 0.324872, 0.339168, 0.339168, 0.332115, 0.298791, 0.222385, 0.288399, 0.225814, 0.203355, 0.200174, 0.092881, 0.161087, 0.15008, 0.15008, 0.073402, 0.066181, 0.069024, 0.158265, 0.161087, 0.170161, 0.170161, 0.102787, 0.109221, 0.11371, 0.209395, 0.275179, 0.275179, 0.239899, 0.308712, 0.222385, 0.209395, 0.288399, 0.281712, 0.200174, 0.191378, 0.30533, 0.308712, 0.328603, 0.264545, 0.194234, 0.194234, 0.243554, 0.332115, 0.21291, 0.236433, 0.179055, 0.179055, 0.25406, 0.346032, 0.339168, 0.433034, 0.380708, 0.418646, 0.390993, 0.390993, 0.398279, 0.401658, 0.346032, 0.278302, 0.275179, 0.352862, 0.232838, 0.142424, 0.079919, 0.090864, 0.071867, 0.055536, 0.067594, 0.071867, 0.047319, 0.030003, 0.022667, 0.017138, 0.016257, 0.019109, 0.030003, 0.026892, 0.025316, 0.032677, 0.043307, 0.038858, 0.036378, 0.03976, 0.034884, 0.069024, 0.116183, 0.134866, 0.206376, 0.209395, 0.142424, 0.194234, 0.264545, 0.18812, 0.191378, 0.196879, 0.206376, 0.129801, 0.170161, 0.116183, 0.132295, 0.132295, 0.182256, 0.18812, 0.216401, 0.203355, 0.206376, 0.203355, 0.144935, 0.111485, 0.06312, 0.118441, 0.054297, 0.06184, 0.139895, 0.18812, 0.185198, 0.196879, 0.257454, 0.268042, 0.25406, 0.179055, 0.116183, 0.11371, 0.088832, 0.081712, 0.129801, 0.129801, 0.118441, 0.094817, 0.127496, 0.173081, 0.144935, 0.278302, 0.170161, 0.15284, 0.191378, 0.194234, 0.194234, 0.15284, 0.127496, 0.21291, 0.281712, 0.281712, 0.271506, 0.30533, 0.324872, 0.311707, 0.31487, 0.311707, 0.308712, 0.194234, 0.164327, 0.142424, 0.083462, 0.106997, 0.079919, 0.076542, 0.040537, 0.035586, 0.035586, 0.043307, 0.041405, 0.018787, 0.019109, 0.018787, 0.01204, 0.017447, 0.014315, 0.010131, 0.011106, 0.011518, 0.013613, 0.016257, 0.021381, 0.018787, 0.024393, 0.032677, 0.032017, 0.064632, 0.047319, 0.083462, 0.100716, 0.058088, 0.06184, 0.122885, 0.102787, 0.170161, 0.139895, 0.225814, 0.308712, 0.291804, 0.370445, 0.370445, 0.370445, 0.288399, 0.390993, 0.40511, 0.342579, 0.339168, 0.232838, 0.284882, 0.275179, 0.278302, 0.366687, 0.387226, 0.352862, 0.271506, 0.26085, 0.295083, 0.247041, 0.243554, 0.239899, 0.247041, 0.318242, 0.311707, 0.335645, 0.229226, 0.216401, 0.167087, 0.170161, 0.196879, 0.191378, 0.196879, 0.196879, 0.18812, 0.18812, 0.127496, 0.219301, 0.219301, 0.247041, 0.284882, 0.182256, 0.185198, 0.182256, 0.127496, 0.161087, 0.127496, 0.203355, 0.206376, 0.209395, 0.155435, 0.225814, 0.222385, 0.18812, 0.18812, 0.194234, 0.275179, 0.349426, 0.275179, 0.182256, 0.170161, 0.134866, 0.158265, 0.15284, 0.144935, 0.17593, 0.144935, 0.200174, 0.167087, 0.137348, 0.239899, 0.295083, 0.236433, 0.200174, 0.216401], '')</t>
  </si>
  <si>
    <t>[0, 3]</t>
  </si>
  <si>
    <t xml:space="preserve">F5S3Z5|F5S3Z5_9ENTR Crossover junction endodeoxyribonuclease RuvC OS=Enterobacter hormaechei ATCC 49162 </t>
  </si>
  <si>
    <t>([0.203355, 0.301917, 0.332115, 0.318242, 0.346032, 0.384043, 0.281712, 0.308712, 0.243554, 0.239899, 0.185198, 0.209395, 0.21291, 0.147574, 0.15008, 0.15284, 0.161087, 0.216401, 0.284882, 0.284882, 0.271506, 0.271506, 0.164327, 0.170161, 0.194234, 0.129801, 0.125101, 0.139895, 0.100716, 0.167087, 0.194234, 0.271506, 0.25031, 0.247041, 0.324872, 0.328603, 0.40511, 0.387226, 0.390993, 0.321458, 0.328603, 0.349426, 0.352862, 0.433034, 0.436924, 0.447574, 0.450668, 0.454136, 0.541878, 0.585406, 0.585406, 0.59508, 0.5017, 0.444081, 0.447574, 0.450668, 0.414856, 0.414856, 0.447574, 0.36309, 0.342579, 0.352862, 0.414856, 0.380708, 0.387226, 0.352862, 0.288399, 0.271506, 0.194234, 0.203355, 0.158265, 0.173081, 0.120615, 0.182256, 0.257454, 0.26085, 0.257454, 0.281712, 0.284882, 0.225814, 0.311707, 0.394753, 0.384043, 0.295083, 0.318242, 0.229226, 0.18812, 0.164327, 0.25031, 0.264545, 0.179055, 0.225814, 0.137348, 0.134866, 0.142424, 0.142424, 0.161087, 0.106997, 0.066181, 0.067594, 0.054297, 0.054297, 0.064632, 0.069024, 0.122885, 0.074921, 0.120615, 0.185198, 0.185198, 0.137348, 0.185198, 0.271506, 0.295083, 0.291804, 0.356642, 0.349426, 0.349426, 0.31487, 0.40511, 0.497853, 0.40511, 0.387226, 0.387226, 0.275179, 0.236433, 0.229226, 0.31487, 0.31487, 0.311707, 0.422041, 0.497853, 0.468512, 0.490133, 0.408655, 0.41194, 0.41194, 0.408655, 0.408655, 0.41194, 0.401658, 0.390993, 0.472492, 0.58069, 0.5017, 0.505461, 0.465241, 0.472492, 0.468512, 0.483068, 0.490133, 0.468512, 0.374039, 0.370445, 0.352862, 0.408655, 0.418646, 0.387226, 0.384043, 0.30533, 0.216401, 0.222385, 0.219301, 0.194234, 0.185198, 0.247041, 0.335645, 0.398279, 0.291804, 0.295083, 0.284882, 0.209395, 0.209395, 0.30533, 0.271506, 0.185198, 0.18812, 0.247041, 0.196879, 0.134866, 0.179055, 0.236433, 0.206376, 0.179055, 0.179055, 0.147574, 0.111485, 0.073402, 0.049374, 0.100716], '')</t>
  </si>
  <si>
    <t>[48, 49, 50, 51, 52, 142, 143, 144]</t>
  </si>
  <si>
    <t xml:space="preserve">F5S3Z6|F5S3Z6_9ENTR Uncharacterized protein OS=Enterobacter hormaechei ATCC 49162 </t>
  </si>
  <si>
    <t>([0.058088, 0.102787, 0.092881, 0.043307, 0.047319, 0.036378, 0.035586, 0.054297, 0.069024, 0.045352, 0.059222, 0.045352, 0.026338, 0.060549, 0.055536, 0.094817, 0.100716, 0.078022, 0.074921, 0.056825, 0.094817, 0.127496, 0.137348, 0.147574, 0.170161, 0.129801, 0.102787, 0.134866, 0.134866, 0.158265, 0.26085, 0.170161, 0.264545, 0.366687, 0.366687, 0.384043, 0.268042, 0.25406, 0.219301, 0.144935, 0.17593, 0.200174, 0.155435, 0.079919, 0.094817, 0.147574, 0.225814, 0.366687, 0.278302, 0.219301, 0.222385, 0.203355, 0.209395, 0.194234, 0.144935, 0.081712, 0.088832, 0.164327, 0.167087, 0.225814, 0.31487, 0.278302, 0.308712, 0.301917, 0.301917, 0.21291, 0.229226, 0.25031, 0.122885, 0.194234, 0.26085, 0.229226, 0.236433, 0.219301, 0.15008, 0.21291, 0.298791, 0.268042, 0.271506, 0.298791, 0.30533, 0.185198, 0.155435, 0.088832, 0.088832, 0.164327, 0.275179, 0.268042, 0.239899, 0.366687, 0.271506, 0.26085, 0.170161, 0.185198, 0.308712, 0.408655, 0.346032, 0.25406, 0.15008, 0.161087, 0.116183, 0.086953, 0.191378, 0.264545, 0.335645, 0.335645, 0.30533, 0.288399, 0.247041, 0.142424, 0.142424, 0.232838, 0.144935, 0.147574, 0.139895, 0.122885, 0.094817, 0.122885, 0.167087, 0.281712, 0.236433, 0.288399, 0.335645, 0.243554, 0.209395, 0.170161, 0.288399, 0.291804, 0.257454, 0.26085, 0.268042, 0.229226, 0.216401, 0.196879, 0.281712, 0.21291, 0.222385, 0.161087, 0.164327, 0.194234, 0.191378, 0.191378, 0.200174, 0.129801, 0.179055, 0.203355, 0.243554, 0.18812, 0.185198, 0.139895, 0.106997, 0.106997, 0.0704, 0.083462, 0.173081, 0.179055, 0.167087, 0.17593, 0.206376, 0.170161, 0.118441, 0.071867, 0.098513, 0.055536, 0.056825, 0.034068, 0.040537, 0.040537, 0.032677, 0.018106, 0.028107, 0.038858, 0.081712, 0.164327, 0.15008, 0.11371, 0.094817, 0.147574, 0.132295, 0.118441, 0.085092, 0.132295, 0.132295, 0.092881, 0.134866, 0.203355, 0.182256, 0.102787, 0.102787, 0.158265, 0.25406, 0.216401, 0.164327, 0.164327, 0.125101, 0.127496, 0.090864, 0.090864, 0.076542, 0.076542, 0.086953, 0.086953, 0.083462, 0.147574, 0.18812, 0.185198, 0.118441, 0.203355, 0.219301, 0.161087, 0.147574, 0.158265, 0.125101, 0.216401, 0.203355, 0.257454, 0.275179, 0.366687, 0.394753, 0.444081, 0.468512, 0.56648, 0.675549, 0.675549, 0.545602, 0.557691, 0.58069, 0.690604, 0.570702, 0.604312, 0.720929, 0.613573, 0.632174, 0.754692, 0.59014, 0.557691, 0.534167, 0.40511, 0.380708, 0.359901, 0.31487, 0.257454, 0.200174, 0.170161, 0.129801, 0.206376, 0.137348, 0.083462], '')</t>
  </si>
  <si>
    <t>[221, 222, 223, 224, 225, 226, 227, 228, 229, 230, 231, 232, 233, 234, 235, 236]</t>
  </si>
  <si>
    <t xml:space="preserve">F5S3Z7|F5S3Z7_9ENTR Exonuclease subunit 2 OS=Enterobacter hormaechei ATCC 49162 </t>
  </si>
  <si>
    <t>([0.050641, 0.055536, 0.06312, 0.043307, 0.049374, 0.067594, 0.071867, 0.100716, 0.085092, 0.11371, 0.090864, 0.111485, 0.118441, 0.203355, 0.271506, 0.203355, 0.222385, 0.15284, 0.142424, 0.139895, 0.129801, 0.164327, 0.200174, 0.222385, 0.295083, 0.321458, 0.321458, 0.349426, 0.311707, 0.342579, 0.332115, 0.414856, 0.41194, 0.370445, 0.366687, 0.366687, 0.436924, 0.497853, 0.490133, 0.538167, 0.541878, 0.541878, 0.525368, 0.480142, 0.384043, 0.31487, 0.239899, 0.158265, 0.158265, 0.194234, 0.222385, 0.196879, 0.194234, 0.194234, 0.167087, 0.167087, 0.167087, 0.173081, 0.17593, 0.191378, 0.158265, 0.15008, 0.15284, 0.216401, 0.257454, 0.36309, 0.4292, 0.521092, 0.545602, 0.549308, 0.465241, 0.42561, 0.394753, 0.390993, 0.335645, 0.408655, 0.418646, 0.436924, 0.42561, 0.414856, 0.476583, 0.461924, 0.433034, 0.349426, 0.271506, 0.264545, 0.26085, 0.264545, 0.25031, 0.328603, 0.321458, 0.398279, 0.332115, 0.387226, 0.394753, 0.458154, 0.370445, 0.288399, 0.216401, 0.222385, 0.222385, 0.236433, 0.332115, 0.356642, 0.444081, 0.497853, 0.497853, 0.483068, 0.480142, 0.476583, 0.476583, 0.480142, 0.390993, 0.5017, 0.517562, 0.521092, 0.422041, 0.444081, 0.545602, 0.618285, 0.534167, 0.461924, 0.444081, 0.41194, 0.414856, 0.40511, 0.447574, 0.390993, 0.30533, 0.281712, 0.26085, 0.25406, 0.182256, 0.173081, 0.15008, 0.142424, 0.139895, 0.232838, 0.26085, 0.21291, 0.247041, 0.31487, 0.311707, 0.346032, 0.370445, 0.342579, 0.346032, 0.339168, 0.384043, 0.490133, 0.447574, 0.468512, 0.472492, 0.472492, 0.505461, 0.549308, 0.562014, 0.521092, 0.483068, 0.509769, 0.483068, 0.454136, 0.447574, 0.450668, 0.422041, 0.418646, 0.42561, 0.346032, 0.318242, 0.25406, 0.219301, 0.284882, 0.30533, 0.295083, 0.342579, 0.408655, 0.374039, 0.339168, 0.339168, 0.339168, 0.335645, 0.36309, 0.36309, 0.308712, 0.384043, 0.374039, 0.380708, 0.398279, 0.454136, 0.483068, 0.538167, 0.5017, 0.4292, 0.422041, 0.356642, 0.308712, 0.311707, 0.339168, 0.339168, 0.374039, 0.398279, 0.418646, 0.370445, 0.377384, 0.41194, 0.384043, 0.384043, 0.359901, 0.36309, 0.387226, 0.390993, 0.414856, 0.384043, 0.472492, 0.461924, 0.549308, 0.642678, 0.622677, 0.632174, 0.661982, 0.553315, 0.562014, 0.538167, 0.59917, 0.58069, 0.541878, 0.58069, 0.509769, 0.509769, 0.509769, 0.483068, 0.486429, 0.433034, 0.529623, 0.447574, 0.450668, 0.454136, 0.40511, 0.356642, 0.324872, 0.335645, 0.339168, 0.324872, 0.328603, 0.291804, 0.321458, 0.387226, 0.387226, 0.384043, 0.40511, 0.414856, 0.444081, 0.440853, 0.505461, 0.476583, 0.472492, 0.450668, 0.436924, 0.5017, 0.557691, 0.575842, 0.553315, 0.557691, 0.538167, 0.538167, 0.613573, 0.585406, 0.585406, 0.59917, 0.703578, 0.685117, 0.661982, 0.56648, 0.476583, 0.461924, 0.42561, 0.494003, 0.517562, 0.494003, 0.41194, 0.418646, 0.433034, 0.366687, 0.4292, 0.450668, 0.450668, 0.384043, 0.366687, 0.359901, 0.342579, 0.346032, 0.342579, 0.328603, 0.398279, 0.476583, 0.497853, 0.557691, 0.545602, 0.557691, 0.58069, 0.648219, 0.632174, 0.613573, 0.59014, 0.59014, 0.604312, 0.59508, 0.666105, 0.685117, 0.694846, 0.618285, 0.613573, 0.657645, 0.680603, 0.59014, 0.58069, 0.534167, 0.575842, 0.509769, 0.436924, 0.450668, 0.398279, 0.40511, 0.401658, 0.525368, 0.450668, 0.370445, 0.387226, 0.422041, 0.422041, 0.335645, 0.394753, 0.390993, 0.321458, 0.324872, 0.394753, 0.394753, 0.324872, 0.219301, 0.301917, 0.366687, 0.332115, 0.401658, 0.414856, 0.4292, 0.321458, 0.398279, 0.476583, 0.440853, 0.436924, 0.401658, 0.476583, 0.450668, 0.418646, 0.454136, 0.398279, 0.36309, 0.370445, 0.480142, 0.56648, 0.525368, 0.517562, 0.461924, 0.472492, 0.461924, 0.42561, 0.42561, 0.42561, 0.335645, 0.370445, 0.359901, 0.359901, 0.288399, 0.25031, 0.25031, 0.247041, 0.311707, 0.366687, 0.370445, 0.288399, 0.288399, 0.321458, 0.243554, 0.236433, 0.203355, 0.206376, 0.155435, 0.229226, 0.232838, 0.236433, 0.236433, 0.25031, 0.288399, 0.284882, 0.342579, 0.342579, 0.291804, 0.284882, 0.271506, 0.264545, 0.335645, 0.339168, 0.342579, 0.359901, 0.374039, 0.370445, 0.30533, 0.401658, 0.36309, 0.332115, 0.346032, 0.308712, 0.295083, 0.257454, 0.332115, 0.339168, 0.377384, 0.387226, 0.401658, 0.380708, 0.298791, 0.26085, 0.229226, 0.229226, 0.229226, 0.30533, 0.36309, 0.328603, 0.239899, 0.239899, 0.206376, 0.18812, 0.209395, 0.21291, 0.257454, 0.268042, 0.268042, 0.275179, 0.26085, 0.222385, 0.196879, 0.295083, 0.318242, 0.342579, 0.346032, 0.4292, 0.387226, 0.295083, 0.31487, 0.394753, 0.418646, 0.497853, 0.5017, 0.5017, 0.5017, 0.394753, 0.387226, 0.390993, 0.380708, 0.433034, 0.377384, 0.328603, 0.236433, 0.247041, 0.247041, 0.206376, 0.191378, 0.219301, 0.219301, 0.216401, 0.21291, 0.243554, 0.206376, 0.281712, 0.219301, 0.219301, 0.30533, 0.308712, 0.216401, 0.142424, 0.170161, 0.239899, 0.25406, 0.335645, 0.359901, 0.257454, 0.209395, 0.219301, 0.139895, 0.194234, 0.278302, 0.25031, 0.229226, 0.182256, 0.120615, 0.179055, 0.185198, 0.125101, 0.116183, 0.185198, 0.26085, 0.268042, 0.185198, 0.185198, 0.155435, 0.139895, 0.144935, 0.209395, 0.203355, 0.257454, 0.268042, 0.268042, 0.298791, 0.284882, 0.366687, 0.444081, 0.444081, 0.349426, 0.4292, 0.436924, 0.42561, 0.324872, 0.324872, 0.328603, 0.390993, 0.356642, 0.349426, 0.444081, 0.447574, 0.440853, 0.468512, 0.454136, 0.447574, 0.440853, 0.339168, 0.349426, 0.352862, 0.264545, 0.346032, 0.342579, 0.335645, 0.349426, 0.450668, 0.436924, 0.517562, 0.454136, 0.517562, 0.42561, 0.401658, 0.339168, 0.339168, 0.26085, 0.236433, 0.167087, 0.173081, 0.275179, 0.191378, 0.137348, 0.179055, 0.179055, 0.17593, 0.15284, 0.142424, 0.142424, 0.15008, 0.098513, 0.15008, 0.096677, 0.086953, 0.06312, 0.090864, 0.092881, 0.155435, 0.118441, 0.182256, 0.179055, 0.15008, 0.15008, 0.203355, 0.236433, 0.209395, 0.209395, 0.167087, 0.179055, 0.185198, 0.11371, 0.15284, 0.142424, 0.144935, 0.164327, 0.25031, 0.219301, 0.209395, 0.173081, 0.247041, 0.257454, 0.25406, 0.281712, 0.36309, 0.301917, 0.275179, 0.225814, 0.158265, 0.229226, 0.219301, 0.216401, 0.30533, 0.30533, 0.301917, 0.374039, 0.36309, 0.25406, 0.281712, 0.298791, 0.332115, 0.25406, 0.243554, 0.185198, 0.194234, 0.137348, 0.182256, 0.216401, 0.288399, 0.36309, 0.36309, 0.275179, 0.222385, 0.158265, 0.155435, 0.137348, 0.11371, 0.164327, 0.247041, 0.21291, 0.167087, 0.127496, 0.196879, 0.147574], '')</t>
  </si>
  <si>
    <t>[39, 40, 41, 42, 67, 68, 69, 113, 114, 115, 118, 119, 120, 154, 155, 156, 157, 159, 190, 191, 215, 216, 217, 218, 219, 220, 221, 222, 223, 224, 225, 226, 227, 228, 229, 233, 253, 258, 259, 260, 261, 262, 263, 264, 265, 266, 267, 268, 269, 270, 271, 272, 277, 296, 297, 298, 299, 300, 301, 302, 303, 304, 305, 306, 307, 308, 309, 310, 311, 312, 313, 314, 315, 316, 317, 318, 324, 359, 360, 361, 452, 453, 454, 544, 546]</t>
  </si>
  <si>
    <t xml:space="preserve">F5S3Z8|F5S3Z8_9ENTR Exonuclease subunit 1 OS=Enterobacter hormaechei ATCC 49162 </t>
  </si>
  <si>
    <t>([0.155435, 0.200174, 0.109221, 0.144935, 0.182256, 0.109221, 0.142424, 0.139895, 0.081712, 0.081712, 0.10481, 0.142424, 0.147574, 0.18812, 0.170161, 0.257454, 0.179055, 0.247041, 0.332115, 0.339168, 0.247041, 0.236433, 0.155435, 0.257454, 0.179055, 0.182256, 0.247041, 0.243554, 0.275179, 0.41194, 0.41194, 0.374039, 0.366687, 0.321458, 0.311707, 0.301917, 0.275179, 0.328603, 0.31487, 0.247041, 0.243554, 0.232838, 0.173081, 0.179055, 0.120615, 0.158265, 0.15008, 0.185198, 0.185198, 0.100716, 0.090864, 0.074921, 0.092881, 0.092881, 0.094817, 0.071867, 0.071867, 0.10481, 0.122885, 0.086953, 0.081712, 0.085092, 0.076542, 0.069024, 0.116183, 0.179055, 0.209395, 0.134866, 0.144935, 0.079919, 0.092881, 0.05306, 0.078022, 0.088832, 0.05306, 0.06312, 0.066181, 0.074921, 0.042364, 0.029376, 0.033407, 0.033407, 0.026892, 0.054297, 0.085092, 0.085092, 0.079919, 0.045352, 0.092881, 0.083462, 0.155435, 0.239899, 0.324872, 0.268042, 0.161087, 0.236433, 0.209395, 0.30533, 0.25406, 0.288399, 0.318242, 0.359901, 0.356642, 0.387226, 0.387226, 0.284882, 0.281712, 0.206376, 0.311707, 0.203355, 0.147574, 0.090864, 0.085092, 0.086953, 0.125101, 0.229226, 0.236433, 0.264545, 0.164327, 0.191378, 0.179055, 0.200174, 0.209395, 0.225814, 0.229226, 0.173081, 0.264545, 0.185198, 0.161087, 0.144935, 0.142424, 0.196879, 0.281712, 0.295083, 0.298791, 0.264545, 0.25406, 0.170161, 0.106997, 0.173081, 0.179055, 0.142424, 0.144935, 0.142424, 0.129801, 0.127496, 0.17593, 0.173081, 0.173081, 0.268042, 0.268042, 0.374039, 0.384043, 0.374039, 0.370445, 0.308712, 0.278302, 0.196879, 0.281712, 0.377384, 0.377384, 0.281712, 0.380708, 0.380708, 0.346032, 0.346032, 0.377384, 0.384043, 0.346032, 0.465241, 0.465241, 0.401658, 0.390993, 0.295083, 0.301917, 0.264545, 0.339168, 0.418646, 0.398279, 0.394753, 0.398279, 0.31487, 0.401658, 0.288399, 0.291804, 0.239899, 0.247041, 0.147574, 0.142424, 0.173081, 0.15008, 0.088832, 0.129801, 0.139895, 0.216401, 0.209395, 0.25031, 0.182256, 0.106997, 0.194234, 0.194234, 0.134866, 0.15284, 0.15284, 0.170161, 0.170161, 0.219301, 0.216401, 0.301917, 0.30533, 0.318242, 0.324872, 0.318242, 0.311707, 0.308712, 0.243554, 0.243554, 0.225814, 0.209395, 0.264545, 0.232838, 0.142424, 0.161087, 0.144935, 0.10481, 0.173081, 0.200174, 0.232838, 0.311707, 0.308712, 0.203355, 0.194234, 0.18812, 0.281712, 0.301917, 0.298791, 0.356642, 0.328603, 0.359901, 0.436924, 0.356642, 0.298791, 0.41194, 0.366687, 0.472492, 0.549308, 0.549308, 0.444081, 0.458154, 0.468512, 0.476583, 0.618285, 0.509769, 0.5017, 0.497853, 0.486429, 0.390993, 0.332115, 0.359901, 0.222385, 0.229226, 0.30533, 0.30533, 0.232838, 0.332115, 0.311707, 0.31487, 0.324872, 0.408655, 0.387226, 0.295083, 0.278302, 0.185198, 0.275179, 0.284882, 0.225814, 0.147574, 0.219301, 0.284882, 0.247041, 0.349426, 0.318242, 0.339168, 0.398279, 0.401658, 0.318242, 0.239899, 0.239899, 0.134866, 0.074921, 0.074921, 0.118441, 0.10481, 0.164327, 0.129801, 0.102787, 0.161087, 0.229226, 0.239899, 0.209395, 0.243554, 0.247041, 0.247041, 0.278302, 0.281712, 0.339168, 0.387226, 0.390993, 0.390993, 0.494003, 0.494003, 0.494003, 0.529623, 0.557691, 0.494003, 0.497853, 0.5017, 0.390993, 0.31487, 0.301917, 0.257454, 0.200174, 0.200174, 0.239899, 0.222385, 0.229226, 0.229226, 0.236433, 0.216401, 0.216401, 0.15008, 0.216401, 0.206376, 0.129801, 0.137348, 0.161087, 0.127496, 0.094817, 0.158265, 0.25031, 0.18812, 0.18812, 0.243554, 0.26085, 0.219301, 0.236433, 0.225814, 0.196879, 0.216401, 0.284882, 0.243554, 0.295083, 0.271506, 0.257454, 0.318242, 0.278302, 0.284882, 0.36309, 0.461924, 0.418646, 0.352862], '')</t>
  </si>
  <si>
    <t>[245, 246, 251, 252, 253, 312, 313, 316]</t>
  </si>
  <si>
    <t xml:space="preserve">F5S3Z9|F5S3Z9_9ENTR GNAT family acetyltransferase OS=Enterobacter hormaechei ATCC 49162 </t>
  </si>
  <si>
    <t>([0.102787, 0.102787, 0.144935, 0.127496, 0.196879, 0.11371, 0.079919, 0.073402, 0.092881, 0.125101, 0.079919, 0.11371, 0.122885, 0.111485, 0.167087, 0.25031, 0.25031, 0.25031, 0.284882, 0.21291, 0.132295, 0.196879, 0.247041, 0.167087, 0.139895, 0.120615, 0.206376, 0.284882, 0.324872, 0.324872, 0.30533, 0.418646, 0.291804, 0.301917, 0.298791, 0.346032, 0.346032, 0.356642, 0.278302, 0.243554, 0.264545, 0.374039, 0.359901, 0.356642, 0.454136, 0.553315, 0.549308, 0.570702, 0.465241, 0.465241, 0.465241, 0.468512, 0.370445, 0.401658, 0.288399, 0.216401, 0.139895, 0.088832, 0.088832, 0.147574, 0.170161, 0.25406, 0.247041, 0.239899, 0.225814, 0.182256, 0.170161, 0.11371, 0.066181, 0.06184, 0.032017, 0.021381, 0.018106, 0.025762, 0.025762, 0.049374, 0.094817, 0.147574, 0.21291, 0.179055, 0.200174, 0.206376, 0.134866, 0.142424, 0.092881, 0.096677, 0.096677, 0.066181, 0.10481, 0.10481, 0.134866, 0.222385, 0.308712, 0.26085, 0.295083, 0.370445, 0.36309, 0.332115, 0.236433, 0.236433, 0.268042, 0.196879, 0.132295, 0.144935, 0.132295, 0.200174, 0.164327, 0.127496, 0.182256, 0.182256, 0.268042, 0.359901, 0.359901, 0.356642, 0.468512, 0.42561, 0.387226, 0.359901, 0.359901, 0.384043, 0.291804, 0.232838, 0.275179, 0.346032, 0.408655, 0.422041, 0.380708, 0.387226, 0.472492, 0.4292, 0.352862, 0.339168, 0.31487, 0.321458, 0.308712, 0.179055, 0.21291, 0.17593, 0.118441, 0.125101, 0.182256, 0.268042, 0.356642, 0.359901, 0.359901, 0.359901, 0.36309, 0.356642, 0.308712, 0.194234, 0.236433, 0.318242, 0.346032, 0.342579, 0.31487, 0.295083, 0.390993, 0.366687, 0.444081, 0.59014, 0.557691, 0.534167, 0.51388, 0.4292], '')</t>
  </si>
  <si>
    <t>[45, 46, 47, 159, 160, 161, 162]</t>
  </si>
  <si>
    <t xml:space="preserve">F5S400|F5S400_9ENTR Uncharacterized protein OS=Enterobacter hormaechei ATCC 49162 </t>
  </si>
  <si>
    <t>([0.203355, 0.122885, 0.170161, 0.206376, 0.236433, 0.26085, 0.182256, 0.21291, 0.15284, 0.185198, 0.203355, 0.243554, 0.247041, 0.324872, 0.243554, 0.25406, 0.25031, 0.257454, 0.359901, 0.335645, 0.257454, 0.167087, 0.243554, 0.161087, 0.094817, 0.096677, 0.059222, 0.086953, 0.083462, 0.137348, 0.0704, 0.086953, 0.047319, 0.049374, 0.054297, 0.092881, 0.088832, 0.05306, 0.050641, 0.030003, 0.050641, 0.085092, 0.127496, 0.125101, 0.164327, 0.25406, 0.155435, 0.229226, 0.182256, 0.194234, 0.18812, 0.194234, 0.109221, 0.170161, 0.100716, 0.067594, 0.078022, 0.046336, 0.046336, 0.038858, 0.032017, 0.032017, 0.032017, 0.045352, 0.026892, 0.0198, 0.0198, 0.022306, 0.022667, 0.030003, 0.034068, 0.020876, 0.0198, 0.034068, 0.035586, 0.030003, 0.043307, 0.036378, 0.060549, 0.067594, 0.083462, 0.085092, 0.085092, 0.086953, 0.073402, 0.085092, 0.144935, 0.170161, 0.243554, 0.243554, 0.194234, 0.125101, 0.118441, 0.139895, 0.092881, 0.096677, 0.15284, 0.155435, 0.164327, 0.164327, 0.229226, 0.15284, 0.17593, 0.179055, 0.096677, 0.096677, 0.137348, 0.090864, 0.079919, 0.079919, 0.054297, 0.05306, 0.076542, 0.132295, 0.222385, 0.219301, 0.21291, 0.25406, 0.216401, 0.139895, 0.139895, 0.129801, 0.194234, 0.271506, 0.271506, 0.271506, 0.284882, 0.284882, 0.264545, 0.179055, 0.15008, 0.206376, 0.288399, 0.30533, 0.30533, 0.194234, 0.268042, 0.264545, 0.191378, 0.222385, 0.318242, 0.257454, 0.179055, 0.179055, 0.179055, 0.179055, 0.200174, 0.191378, 0.18812, 0.167087, 0.167087, 0.209395, 0.216401, 0.219301, 0.209395, 0.139895, 0.144935, 0.142424, 0.122885, 0.11371, 0.069024, 0.038858, 0.056825, 0.096677, 0.066181, 0.069024, 0.069024, 0.125101, 0.066181, 0.069024, 0.134866, 0.21291, 0.134866, 0.132295, 0.129801, 0.111485, 0.182256, 0.268042, 0.185198, 0.222385, 0.225814, 0.247041, 0.332115, 0.36309, 0.359901, 0.454136, 0.440853, 0.414856, 0.40511, 0.450668, 0.359901, 0.359901, 0.271506, 0.352862, 0.291804, 0.268042, 0.291804, 0.298791, 0.284882, 0.390993, 0.40511, 0.494003, 0.575842, 0.450668, 0.40511, 0.390993, 0.339168, 0.318242, 0.328603, 0.301917, 0.359901, 0.465241, 0.42561, 0.562014], '')</t>
  </si>
  <si>
    <t>[202, 213]</t>
  </si>
  <si>
    <t xml:space="preserve">F5S401|F5S401_9ENTR Uncharacterized protein OS=Enterobacter hormaechei ATCC 49162 </t>
  </si>
  <si>
    <t>([0.004247, 0.003053, 0.004135, 0.005223, 0.004358, 0.003727, 0.004775, 0.003997, 0.005086, 0.004208, 0.003804, 0.003431, 0.003405, 0.00359, 0.002881, 0.002881, 0.003924, 0.004976, 0.007555, 0.007555, 0.005623, 0.006795, 0.01078, 0.01204, 0.010372, 0.010372, 0.017447, 0.018415, 0.018787, 0.010509, 0.019401, 0.018415, 0.023087, 0.017138, 0.015344, 0.023534, 0.056825, 0.055536, 0.046336, 0.032677, 0.041405, 0.066181, 0.069024, 0.051831, 0.032017, 0.032677, 0.06312, 0.041405, 0.023087, 0.051831], '')</t>
  </si>
  <si>
    <t xml:space="preserve">F5S402|F5S402_9ENTR Replication protein RepA OS=Enterobacter hormaechei ATCC 49162 </t>
  </si>
  <si>
    <t>([0.42561, 0.349426, 0.40511, 0.387226, 0.271506, 0.301917, 0.346032, 0.374039, 0.401658, 0.418646, 0.433034, 0.468512, 0.468512, 0.468512, 0.390993, 0.324872, 0.318242, 0.243554, 0.170161, 0.281712, 0.318242, 0.408655, 0.480142, 0.480142, 0.51388, 0.557691, 0.570702, 0.59014, 0.509769, 0.468512, 0.390993, 0.36309, 0.359901, 0.284882, 0.268042, 0.25406, 0.219301, 0.158265, 0.264545, 0.332115, 0.219301, 0.206376, 0.200174, 0.194234, 0.158265, 0.158265, 0.21291, 0.209395, 0.179055, 0.236433, 0.275179, 0.321458, 0.295083, 0.288399, 0.335645, 0.339168, 0.387226, 0.490133, 0.525368, 0.5017, 0.414856, 0.497853, 0.509769, 0.42561, 0.418646, 0.370445, 0.335645, 0.335645, 0.301917, 0.31487, 0.31487, 0.222385, 0.264545, 0.328603, 0.25031, 0.284882, 0.200174, 0.222385, 0.225814, 0.196879, 0.191378, 0.194234, 0.200174, 0.164327, 0.239899, 0.257454, 0.339168, 0.26085, 0.26085, 0.295083, 0.18812, 0.139895, 0.209395, 0.129801, 0.076542, 0.129801, 0.10481, 0.088832, 0.074921, 0.073402, 0.109221, 0.102787, 0.111485, 0.073402, 0.088832, 0.088832, 0.081712, 0.05306, 0.10481, 0.066181, 0.078022, 0.071867, 0.0704, 0.076542, 0.06312, 0.071867, 0.071867, 0.050641, 0.069024, 0.083462, 0.048328, 0.058088, 0.060549, 0.073402, 0.111485, 0.109221, 0.10481, 0.085092, 0.122885, 0.071867, 0.120615, 0.098513, 0.182256, 0.164327, 0.158265, 0.26085, 0.321458, 0.236433, 0.321458, 0.390993, 0.301917, 0.359901, 0.328603, 0.342579, 0.377384, 0.288399, 0.288399, 0.185198, 0.216401, 0.216401, 0.298791, 0.295083, 0.295083, 0.295083, 0.390993, 0.301917, 0.225814, 0.167087, 0.247041, 0.25031, 0.170161, 0.18812, 0.225814, 0.225814, 0.182256, 0.17593, 0.182256, 0.182256, 0.291804, 0.284882, 0.301917, 0.308712, 0.311707, 0.247041, 0.236433, 0.15008, 0.229226, 0.281712, 0.349426, 0.374039, 0.366687, 0.359901, 0.311707, 0.31487, 0.229226, 0.182256, 0.191378, 0.164327, 0.170161, 0.167087, 0.170161, 0.109221, 0.066181, 0.038042, 0.06312, 0.03976, 0.0704, 0.055536, 0.03976, 0.043307, 0.038858, 0.024393, 0.042364, 0.086953, 0.079919, 0.139895, 0.209395, 0.17593, 0.295083, 0.264545, 0.191378, 0.129801, 0.185198, 0.167087, 0.164327, 0.167087, 0.236433, 0.167087, 0.219301, 0.332115, 0.324872, 0.342579, 0.394753, 0.4292, 0.346032, 0.349426, 0.264545, 0.239899, 0.268042, 0.185198, 0.209395, 0.26085, 0.332115, 0.25031, 0.370445, 0.377384, 0.370445, 0.374039, 0.447574, 0.422041, 0.308712, 0.30533, 0.284882, 0.328603, 0.271506, 0.359901, 0.298791, 0.366687, 0.387226, 0.36309, 0.408655, 0.422041, 0.461924, 0.390993, 0.465241, 0.465241, 0.454136, 0.450668, 0.374039, 0.301917, 0.308712, 0.31487, 0.31487, 0.318242, 0.239899, 0.26085, 0.25031, 0.31487, 0.318242, 0.328603, 0.288399, 0.243554, 0.142424, 0.083462, 0.078022, 0.083462, 0.047319, 0.078022, 0.074921, 0.137348, 0.194234, 0.122885, 0.179055, 0.196879, 0.164327, 0.155435, 0.18812, 0.219301, 0.225814, 0.219301, 0.194234, 0.232838, 0.335645, 0.450668, 0.557691, 0.712013, 0.716283, 0.819762, 0.73685, 0.653063, 0.653063, 0.666105, 0.784345, 0.801317, 0.784345, 0.827927, 0.901269, 0.801317, 0.666105, 0.671169, 0.59014, 0.545602, 0.618285, 0.59508, 0.59508, 0.575842, 0.553315, 0.545602, 0.541878, 0.613573, 0.626927, 0.557691, 0.476583, 0.465241, 0.447574, 0.447574, 0.440853, 0.356642, 0.418646, 0.42561, 0.346032, 0.418646, 0.494003, 0.390993, 0.374039, 0.349426, 0.332115, 0.311707, 0.284882, 0.268042, 0.281712, 0.31487, 0.318242, 0.374039, 0.346032, 0.324872, 0.281712, 0.229226, 0.298791, 0.295083, 0.394753], '')</t>
  </si>
  <si>
    <t>[24, 25, 26, 27, 28, 58, 59, 62, 294, 295, 296, 297, 298, 299, 300, 301, 302, 303, 304, 305, 306, 307, 308, 309, 310, 311, 312, 313, 314, 315, 316, 317, 318, 319, 320, 321]</t>
  </si>
  <si>
    <t xml:space="preserve">F5S403|F5S403_9ENTR Uncharacterized protein OS=Enterobacter hormaechei ATCC 49162 </t>
  </si>
  <si>
    <t>([0.102787, 0.147574, 0.111485, 0.15008, 0.200174, 0.132295, 0.15284, 0.081712, 0.10481, 0.118441, 0.076542, 0.10481, 0.096677, 0.06184, 0.094817, 0.106997, 0.161087, 0.139895, 0.15008, 0.17593, 0.088832, 0.049374, 0.046336, 0.03976, 0.042364, 0.018415, 0.0198, 0.01078, 0.016826, 0.016528, 0.010509, 0.014783, 0.015344, 0.015078, 0.030003, 0.018787, 0.021816, 0.023087, 0.021816, 0.0198, 0.022667, 0.045352, 0.069024, 0.056825, 0.079919, 0.054297, 0.11371, 0.158265, 0.301917, 0.321458, 0.288399, 0.440853], '')</t>
  </si>
  <si>
    <t xml:space="preserve">F5S404|F5S404_9ENTR Uncharacterized protein OS=Enterobacter hormaechei ATCC 49162 </t>
  </si>
  <si>
    <t>([0.120615, 0.158265, 0.206376, 0.247041, 0.284882, 0.200174, 0.134866, 0.158265, 0.164327, 0.18812, 0.21291, 0.158265, 0.173081, 0.229226, 0.25406, 0.332115, 0.298791, 0.219301, 0.30533, 0.295083, 0.298791, 0.298791, 0.298791, 0.298791, 0.298791, 0.298791, 0.332115, 0.346032, 0.295083, 0.318242, 0.328603, 0.318242, 0.41194, 0.42561, 0.321458, 0.288399, 0.257454, 0.222385, 0.298791, 0.318242, 0.328603, 0.408655, 0.40511, 0.40511, 0.318242, 0.321458, 0.324872, 0.380708, 0.433034, 0.494003, 0.497853, 0.414856, 0.321458, 0.328603, 0.247041, 0.271506, 0.271506, 0.298791, 0.30533, 0.308712, 0.257454, 0.222385, 0.191378, 0.161087, 0.134866, 0.18812, 0.147574, 0.106997, 0.078022, 0.067594], '')</t>
  </si>
  <si>
    <t xml:space="preserve">F5S405|F5S405_9ENTR C-type lysozyme inhibitor domain-containing protein OS=Enterobacter hormaechei ATCC 49162 </t>
  </si>
  <si>
    <t>([0.009483, 0.014075, 0.010672, 0.019109, 0.016528, 0.013016, 0.013821, 0.0198, 0.026338, 0.035586, 0.030611, 0.024393, 0.026892, 0.017797, 0.031287, 0.028695, 0.047319, 0.03976, 0.051831, 0.071867, 0.078022, 0.120615, 0.132295, 0.206376, 0.132295, 0.11371, 0.17593, 0.222385, 0.158265, 0.106997, 0.102787, 0.120615, 0.185198, 0.111485, 0.161087, 0.122885, 0.125101, 0.086953, 0.088832, 0.116183, 0.10481, 0.144935, 0.161087, 0.155435, 0.073402, 0.066181, 0.079919, 0.051831, 0.048328, 0.078022, 0.120615, 0.127496, 0.109221, 0.069024, 0.11371, 0.116183, 0.164327, 0.134866, 0.125101, 0.179055, 0.167087, 0.170161, 0.191378, 0.170161, 0.161087, 0.196879, 0.275179, 0.328603, 0.328603, 0.31487, 0.318242, 0.318242, 0.311707, 0.25406, 0.271506, 0.191378, 0.206376, 0.17593, 0.25031, 0.324872, 0.328603, 0.268042, 0.185198, 0.167087, 0.122885, 0.127496, 0.161087, 0.158265, 0.17593, 0.200174, 0.206376, 0.127496, 0.076542, 0.035586, 0.083462, 0.127496, 0.132295, 0.118441, 0.132295, 0.092881, 0.094817, 0.071867, 0.088832, 0.125101, 0.106997, 0.137348, 0.109221, 0.116183, 0.090864, 0.054297, 0.055536], '')</t>
  </si>
  <si>
    <t xml:space="preserve">F5S406|F5S406_9ENTR Uncharacterized protein OS=Enterobacter hormaechei ATCC 49162 </t>
  </si>
  <si>
    <t>([0.00292, 0.002482, 0.003431, 0.002482, 0.002623, 0.001872, 0.001709, 0.001434, 0.002014, 0.002155, 0.001692, 0.001305, 0.001335, 0.001267, 0.001434, 0.001383, 0.001374, 0.001335, 0.001623, 0.001597, 0.001967, 0.003298, 0.003276, 0.003461, 0.004921, 0.004899, 0.006482, 0.006374, 0.009977, 0.007877, 0.006374, 0.008276, 0.009977, 0.006988, 0.004921, 0.004414, 0.004247, 0.004315, 0.004247, 0.004247, 0.003864, 0.004431, 0.003053, 0.002705, 0.002606, 0.002606, 0.002349, 0.002057, 0.002396, 0.001743, 0.001649, 0.002014, 0.001786, 0.002057, 0.002327, 0.00283, 0.003276, 0.004976, 0.003431], '')</t>
  </si>
  <si>
    <t xml:space="preserve">F5S407|F5S407_9ENTR Uncharacterized protein OS=Enterobacter hormaechei ATCC 49162 </t>
  </si>
  <si>
    <t>([0.029376, 0.050641, 0.0704, 0.041405, 0.027463, 0.048328, 0.067594, 0.081712, 0.098513, 0.116183, 0.129801, 0.129801, 0.191378, 0.167087, 0.111485, 0.079919, 0.102787, 0.074921, 0.078022, 0.109221, 0.102787, 0.170161, 0.170161, 0.106997, 0.179055, 0.203355, 0.111485, 0.127496, 0.079919, 0.041405, 0.032677, 0.023534, 0.030611, 0.020165, 0.034884, 0.059222, 0.049374, 0.054297, 0.098513, 0.109221, 0.144935, 0.088832, 0.092881, 0.071867, 0.10481, 0.059222, 0.098513, 0.155435, 0.139895, 0.139895, 0.179055, 0.239899, 0.21291, 0.222385, 0.295083, 0.203355, 0.21291, 0.268042, 0.268042, 0.257454, 0.182256, 0.102787, 0.118441, 0.11371, 0.142424, 0.173081, 0.25031, 0.173081, 0.118441, 0.058088, 0.094817, 0.142424, 0.125101, 0.200174, 0.132295, 0.071867, 0.071867, 0.045352, 0.059222, 0.059222, 0.06184, 0.067594, 0.132295, 0.132295, 0.127496, 0.125101, 0.132295, 0.139895, 0.164327, 0.206376, 0.301917, 0.222385, 0.232838, 0.229226, 0.155435, 0.15284, 0.247041, 0.25031, 0.308712, 0.30533, 0.18812, 0.200174, 0.222385, 0.170161, 0.209395, 0.182256, 0.142424, 0.098513, 0.069024, 0.067594, 0.064632, 0.047319], '')</t>
  </si>
  <si>
    <t xml:space="preserve">F5S408|F5S408_9ENTR Uncharacterized protein OS=Enterobacter hormaechei ATCC 49162 </t>
  </si>
  <si>
    <t>([0.191378, 0.125101, 0.185198, 0.147574, 0.118441, 0.164327, 0.203355, 0.257454, 0.196879, 0.203355, 0.247041, 0.291804, 0.200174, 0.239899, 0.335645, 0.465241, 0.472492, 0.394753, 0.394753, 0.387226, 0.4292, 0.370445, 0.436924, 0.440853, 0.480142, 0.458154, 0.418646, 0.433034, 0.36309, 0.458154, 0.454136, 0.465241, 0.480142, 0.648219, 0.608892, 0.604312, 0.585406, 0.585406, 0.680603, 0.728858, 0.59014, 0.59014, 0.690604, 0.553315, 0.444081, 0.458154, 0.494003, 0.41194, 0.366687, 0.436924, 0.444081, 0.387226, 0.36309, 0.370445, 0.349426, 0.377384, 0.36309, 0.324872, 0.328603, 0.370445, 0.332115, 0.384043, 0.288399, 0.219301, 0.318242, 0.295083, 0.200174, 0.236433, 0.359901, 0.356642, 0.342579, 0.342579, 0.436924, 0.349426, 0.349426, 0.284882, 0.268042, 0.278302, 0.30533, 0.311707, 0.291804, 0.222385, 0.170161, 0.236433, 0.291804, 0.278302, 0.281712, 0.380708, 0.380708, 0.25031, 0.288399, 0.222385, 0.137348, 0.0704, 0.118441, 0.094817, 0.139895, 0.100716, 0.096677, 0.092881, 0.073402, 0.081712, 0.111485, 0.142424, 0.10481, 0.067594, 0.076542, 0.085092, 0.069024, 0.0704, 0.085092, 0.085092, 0.116183, 0.158265, 0.196879, 0.203355, 0.203355, 0.203355, 0.170161, 0.182256, 0.179055, 0.106997, 0.050641, 0.067594, 0.111485, 0.137348, 0.191378, 0.170161, 0.219301, 0.243554, 0.219301, 0.288399, 0.232838, 0.206376, 0.194234, 0.25406], '')</t>
  </si>
  <si>
    <t>[33, 34, 35, 36, 37, 38, 39, 40, 41, 42, 43]</t>
  </si>
  <si>
    <t xml:space="preserve">F5S409|F5S409_9ENTR DUF2591 domain-containing protein OS=Enterobacter hormaechei ATCC 49162 </t>
  </si>
  <si>
    <t>([0.36309, 0.268042, 0.321458, 0.247041, 0.179055, 0.147574, 0.15284, 0.196879, 0.200174, 0.232838, 0.26085, 0.298791, 0.298791, 0.31487, 0.335645, 0.268042, 0.25031, 0.301917, 0.206376, 0.196879, 0.196879, 0.179055, 0.25406, 0.239899, 0.324872, 0.418646, 0.480142, 0.521092, 0.40511, 0.436924, 0.408655, 0.349426, 0.298791, 0.281712, 0.18812, 0.26085, 0.356642, 0.366687, 0.356642, 0.42561, 0.42561, 0.529623, 0.433034, 0.444081, 0.352862, 0.268042, 0.264545, 0.275179, 0.288399, 0.394753, 0.401658, 0.398279, 0.36309, 0.4292, 0.380708, 0.384043, 0.288399, 0.26085, 0.247041, 0.239899, 0.194234, 0.194234, 0.144935, 0.161087, 0.173081, 0.236433, 0.30533, 0.30533, 0.318242, 0.298791, 0.298791, 0.200174, 0.219301, 0.288399, 0.25406, 0.318242, 0.384043, 0.472492, 0.418646, 0.433034, 0.436924, 0.509769, 0.51388, 0.613573, 0.724957, 0.690604, 0.622677, 0.538167, 0.538167, 0.517562, 0.545602, 0.541878, 0.694846, 0.56648, 0.59014, 0.59014, 0.56648, 0.529623, 0.541878, 0.541878, 0.433034, 0.359901, 0.288399, 0.25031, 0.236433, 0.239899, 0.239899, 0.308712, 0.377384, 0.377384, 0.377384, 0.356642, 0.291804, 0.239899, 0.31487, 0.298791, 0.298791, 0.295083, 0.311707, 0.271506, 0.324872, 0.444081, 0.56648], '')</t>
  </si>
  <si>
    <t>[27, 41, 81, 82, 83, 84, 85, 86, 87, 88, 89, 90, 91, 92, 93, 94, 95, 96, 97, 98, 99, 122]</t>
  </si>
  <si>
    <t xml:space="preserve">F5S410|F5S410_9ENTR Lipoprotein OS=Enterobacter hormaechei ATCC 49162 </t>
  </si>
  <si>
    <t>([0.025316, 0.028107, 0.019401, 0.015694, 0.022306, 0.022306, 0.029376, 0.023087, 0.030611, 0.038858, 0.032017, 0.044297, 0.048328, 0.034068, 0.038858, 0.079919, 0.125101, 0.092881, 0.092881, 0.111485, 0.106997, 0.125101, 0.10481, 0.17593, 0.236433, 0.164327, 0.200174, 0.219301, 0.301917, 0.295083, 0.295083, 0.284882, 0.275179, 0.284882, 0.291804, 0.216401, 0.182256, 0.134866, 0.203355, 0.268042, 0.281712, 0.278302, 0.284882, 0.346032, 0.25406, 0.271506, 0.349426, 0.370445, 0.278302, 0.18812, 0.194234, 0.118441, 0.21291, 0.216401, 0.120615, 0.158265, 0.216401, 0.185198, 0.232838, 0.239899, 0.15284, 0.15284, 0.247041, 0.281712, 0.185198, 0.264545, 0.155435, 0.164327, 0.120615, 0.179055, 0.271506, 0.268042, 0.370445, 0.30533, 0.219301, 0.318242, 0.324872, 0.308712, 0.264545, 0.271506, 0.206376, 0.268042, 0.179055, 0.109221, 0.060549, 0.120615, 0.122885, 0.216401, 0.200174, 0.182256, 0.185198, 0.179055, 0.132295, 0.074921, 0.092881, 0.15008, 0.096677, 0.098513, 0.098513, 0.155435, 0.116183, 0.167087, 0.203355, 0.209395, 0.288399, 0.359901, 0.352862, 0.356642, 0.278302, 0.284882, 0.356642, 0.346032, 0.271506, 0.30533, 0.414856, 0.408655, 0.332115, 0.4292, 0.4292, 0.366687, 0.342579, 0.40511, 0.394753, 0.356642, 0.436924, 0.436924, 0.436924, 0.436924, 0.335645, 0.332115, 0.342579, 0.335645, 0.346032, 0.414856, 0.418646, 0.408655, 0.335645, 0.339168, 0.335645, 0.349426, 0.398279, 0.352862, 0.342579, 0.356642, 0.308712, 0.318242, 0.291804, 0.295083, 0.264545, 0.352862, 0.465241, 0.394753, 0.398279, 0.318242, 0.342579, 0.308712, 0.232838, 0.308712, 0.308712, 0.301917, 0.203355, 0.173081, 0.243554, 0.243554, 0.271506, 0.356642, 0.268042, 0.328603, 0.324872, 0.359901, 0.301917, 0.191378, 0.26085, 0.26085, 0.26085, 0.257454, 0.291804, 0.359901, 0.298791, 0.370445, 0.346032, 0.444081, 0.51388, 0.509769, 0.517562, 0.40511, 0.40511, 0.486429, 0.458154, 0.454136, 0.468512, 0.468512, 0.570702, 0.56648, 0.562014, 0.661982, 0.613573, 0.666105, 0.642678, 0.73685, 0.703578, 0.642678, 0.622677, 0.632174, 0.653063, 0.613573, 0.728858, 0.716283, 0.73685, 0.699094, 0.703578, 0.653063, 0.626927, 0.604312, 0.58069, 0.585406, 0.562014, 0.604312, 0.553315, 0.604312, 0.557691, 0.608892, 0.680603, 0.575842, 0.545602, 0.458154, 0.480142, 0.465241, 0.480142, 0.440853, 0.394753, 0.380708, 0.408655, 0.505461, 0.545602, 0.570702, 0.5017, 0.497853, 0.5017, 0.450668, 0.450668, 0.454136, 0.36309, 0.398279, 0.472492, 0.398279, 0.483068, 0.490133, 0.497853, 0.408655, 0.465241, 0.549308, 0.465241, 0.436924, 0.4292, 0.40511, 0.394753, 0.440853, 0.480142, 0.472492, 0.59917, 0.490133, 0.444081, 0.505461, 0.42561, 0.42561, 0.494003, 0.465241, 0.444081, 0.41194, 0.483068, 0.414856, 0.384043, 0.476583, 0.490133, 0.447574], '')</t>
  </si>
  <si>
    <t>[182, 183, 184, 192, 193, 194, 195, 196, 197, 198, 199, 200, 201, 202, 203, 204, 205, 206, 207, 208, 209, 210, 211, 212, 213, 214, 215, 216, 217, 218, 219, 220, 221, 222, 223, 224, 233, 234, 235, 236, 238, 251, 260, 263]</t>
  </si>
  <si>
    <t xml:space="preserve">F5S411|F5S411_9ENTR Uncharacterized protein OS=Enterobacter hormaechei ATCC 49162 </t>
  </si>
  <si>
    <t>([0.003924, 0.003431, 0.002512, 0.003405, 0.003014, 0.003109, 0.002327, 0.001808, 0.001597, 0.002057, 0.001743, 0.001481, 0.001649, 0.001743, 0.001748, 0.001748, 0.001709, 0.002078, 0.002078, 0.002761, 0.002761, 0.003431, 0.003177, 0.003864, 0.002761, 0.00246, 0.001967, 0.003053, 0.003109, 0.003701, 0.002555, 0.00316, 0.003366, 0.003405, 0.001967, 0.00225, 0.002366, 0.002881, 0.002078, 0.001687, 0.001687, 0.001434, 0.001344, 0.002117, 0.002529, 0.002529, 0.002623, 0.00407, 0.004135, 0.00407, 0.004921, 0.007422, 0.009294, 0.014075, 0.025762, 0.069024, 0.045352, 0.0704, 0.081712, 0.15008, 0.257454, 0.222385, 0.278302, 0.26085, 0.203355, 0.144935], '')</t>
  </si>
  <si>
    <t xml:space="preserve">F5S412|F5S412_9ENTR Protein RecA OS=Enterobacter hormaechei ATCC 49162 </t>
  </si>
  <si>
    <t>([0.147574, 0.086953, 0.116183, 0.144935, 0.17593, 0.118441, 0.147574, 0.170161, 0.209395, 0.25031, 0.291804, 0.247041, 0.295083, 0.288399, 0.225814, 0.225814, 0.232838, 0.191378, 0.185198, 0.219301, 0.298791, 0.324872, 0.298791, 0.335645, 0.377384, 0.298791, 0.394753, 0.387226, 0.359901, 0.264545, 0.25031, 0.229226, 0.311707, 0.206376, 0.222385, 0.288399, 0.291804, 0.182256, 0.288399, 0.301917, 0.291804, 0.295083, 0.209395, 0.25031, 0.236433, 0.147574, 0.129801, 0.120615, 0.15008, 0.203355, 0.284882, 0.257454, 0.257454, 0.25031, 0.349426, 0.229226, 0.158265, 0.137348, 0.232838, 0.17593, 0.21291, 0.182256, 0.134866, 0.203355, 0.239899, 0.232838, 0.291804, 0.41194, 0.42561, 0.390993, 0.281712, 0.257454, 0.229226, 0.142424, 0.096677, 0.102787, 0.185198, 0.281712, 0.321458, 0.31487, 0.243554, 0.284882, 0.257454, 0.318242, 0.247041, 0.247041, 0.179055, 0.158265, 0.158265, 0.147574, 0.094817, 0.155435, 0.15284, 0.216401, 0.332115, 0.418646, 0.418646, 0.41194, 0.40511, 0.311707, 0.25406, 0.26085, 0.243554, 0.318242, 0.349426, 0.436924, 0.468512, 0.42561, 0.472492, 0.472492, 0.468512, 0.483068, 0.490133, 0.436924, 0.342579, 0.321458, 0.31487, 0.219301, 0.15284, 0.137348, 0.139895, 0.142424, 0.222385, 0.239899, 0.247041, 0.236433, 0.155435, 0.098513, 0.203355, 0.203355, 0.196879, 0.173081, 0.268042, 0.167087, 0.170161, 0.170161, 0.122885, 0.100716, 0.170161, 0.236433, 0.173081, 0.21291, 0.271506, 0.232838, 0.167087, 0.179055, 0.170161, 0.239899, 0.311707, 0.25031, 0.25031, 0.243554, 0.17593, 0.155435, 0.225814, 0.268042, 0.321458, 0.401658, 0.433034, 0.422041, 0.398279, 0.472492, 0.517562, 0.51388, 0.570702, 0.671169, 0.525368, 0.521092, 0.486429, 0.505461, 0.549308, 0.538167, 0.545602, 0.648219, 0.534167, 0.509769, 0.549308, 0.549308, 0.529623, 0.529623, 0.490133, 0.534167, 0.4292, 0.450668, 0.458154, 0.366687, 0.324872, 0.328603, 0.236433, 0.243554, 0.229226, 0.21291, 0.129801, 0.134866, 0.132295, 0.129801, 0.096677, 0.059222, 0.037156, 0.023087, 0.024826, 0.032017, 0.021381, 0.03976, 0.033407, 0.031287, 0.030611, 0.036378, 0.040537, 0.054297, 0.034068, 0.034068, 0.038042, 0.079919, 0.078022, 0.094817, 0.144935, 0.239899, 0.31487, 0.414856, 0.505461, 0.490133, 0.509769, 0.570702, 0.461924, 0.366687, 0.342579, 0.422041, 0.36309, 0.42561, 0.380708, 0.490133, 0.41194, 0.401658, 0.342579, 0.339168, 0.278302, 0.243554, 0.21291, 0.222385, 0.222385, 0.209395, 0.225814, 0.196879, 0.139895, 0.225814, 0.324872, 0.366687, 0.311707, 0.370445, 0.339168, 0.436924, 0.356642, 0.356642, 0.352862, 0.394753, 0.390993, 0.390993, 0.401658, 0.433034, 0.454136, 0.356642, 0.359901, 0.339168, 0.271506, 0.342579, 0.257454, 0.236433, 0.142424, 0.125101, 0.0704, 0.088832, 0.094817, 0.147574, 0.21291, 0.219301, 0.144935, 0.158265, 0.155435, 0.120615, 0.111485, 0.092881, 0.10481, 0.073402, 0.081712, 0.076542, 0.06312, 0.067594, 0.076542, 0.142424, 0.21291, 0.225814, 0.15284, 0.15284, 0.142424, 0.15008, 0.127496, 0.18812, 0.179055, 0.236433, 0.25406, 0.25406, 0.18812, 0.26085, 0.335645, 0.311707, 0.390993, 0.339168, 0.422041, 0.401658, 0.387226, 0.401658, 0.418646, 0.440853, 0.42561, 0.408655, 0.318242, 0.346032, 0.359901, 0.352862, 0.377384, 0.359901, 0.374039, 0.458154, 0.380708, 0.295083, 0.278302, 0.264545, 0.275179, 0.278302, 0.26085, 0.194234, 0.194234, 0.271506, 0.324872, 0.308712, 0.308712, 0.377384, 0.390993, 0.377384, 0.384043, 0.384043, 0.433034, 0.418646, 0.414856, 0.509769, 0.613573, 0.613573, 0.63748, 0.733139, 0.712013, 0.741537, 0.846163, 0.823549, 0.801317, 0.805026, 0.812494, 0.862302], '')</t>
  </si>
  <si>
    <t>[162, 163, 164, 165, 166, 167, 169, 170, 171, 172, 173, 174, 175, 176, 177, 178, 179, 181, 220, 222, 223, 345, 346, 347, 348, 349, 350, 351, 352, 353, 354, 355, 356, 357]</t>
  </si>
  <si>
    <t xml:space="preserve">F5S413|F5S413_9ENTR Uncharacterized protein OS=Enterobacter hormaechei ATCC 49162 </t>
  </si>
  <si>
    <t>([0.139895, 0.194234, 0.281712, 0.324872, 0.30533, 0.219301, 0.209395, 0.239899, 0.288399, 0.216401, 0.179055, 0.122885, 0.142424, 0.155435, 0.15284, 0.25406, 0.359901, 0.311707, 0.247041, 0.185198, 0.18812, 0.11371, 0.127496, 0.116183, 0.064632, 0.046336, 0.078022, 0.078022, 0.06312, 0.054297, 0.054297, 0.081712, 0.122885, 0.179055, 0.179055, 0.191378, 0.194234, 0.100716, 0.102787, 0.092881, 0.090864, 0.109221, 0.194234, 0.179055, 0.116183, 0.129801, 0.200174, 0.129801, 0.094817, 0.094817, 0.100716, 0.11371, 0.094817, 0.116183, 0.120615, 0.06312, 0.06312, 0.06184, 0.125101, 0.122885, 0.120615, 0.173081, 0.096677, 0.090864, 0.094817, 0.116183, 0.139895, 0.116183, 0.18812, 0.271506, 0.311707, 0.21291, 0.295083, 0.346032, 0.346032, 0.328603, 0.418646, 0.370445, 0.335645, 0.30533, 0.318242, 0.408655, 0.384043, 0.517562, 0.483068, 0.433034, 0.468512, 0.509769], '')</t>
  </si>
  <si>
    <t>[83, 87]</t>
  </si>
  <si>
    <t xml:space="preserve">F5S414|F5S414_9ENTR DNA polymerase I OS=Enterobacter hormaechei ATCC 49162 </t>
  </si>
  <si>
    <t>([0.271506, 0.127496, 0.164327, 0.209395, 0.243554, 0.194234, 0.26085, 0.21291, 0.257454, 0.185198, 0.142424, 0.098513, 0.064632, 0.067594, 0.067594, 0.088832, 0.088832, 0.05306, 0.050641, 0.033407, 0.030003, 0.049374, 0.11371, 0.127496, 0.125101, 0.132295, 0.182256, 0.100716, 0.144935, 0.144935, 0.229226, 0.324872, 0.387226, 0.472492, 0.398279, 0.418646, 0.370445, 0.339168, 0.30533, 0.30533, 0.281712, 0.311707, 0.308712, 0.30533, 0.219301, 0.222385, 0.216401, 0.134866, 0.17593, 0.173081, 0.098513, 0.059222, 0.054297, 0.060549, 0.055536, 0.100716, 0.066181, 0.045352, 0.033407, 0.034068, 0.036378, 0.076542, 0.055536, 0.055536, 0.054297, 0.079919, 0.079919, 0.079919, 0.144935, 0.090864, 0.051831, 0.109221, 0.182256, 0.109221, 0.129801, 0.109221, 0.098513, 0.132295, 0.21291, 0.30533, 0.42561, 0.447574, 0.458154, 0.534167, 0.534167, 0.521092, 0.472492, 0.468512, 0.483068, 0.472492, 0.472492, 0.545602, 0.41194, 0.41194, 0.509769, 0.549308, 0.483068, 0.377384, 0.295083, 0.284882, 0.232838, 0.185198, 0.161087, 0.132295, 0.106997, 0.109221, 0.074921, 0.106997, 0.118441, 0.067594, 0.038858, 0.069024, 0.079919, 0.142424, 0.11371, 0.125101, 0.086953, 0.155435, 0.243554, 0.247041, 0.222385, 0.268042, 0.271506, 0.18812, 0.158265, 0.232838, 0.229226, 0.21291, 0.17593, 0.194234, 0.284882, 0.40511, 0.436924, 0.370445, 0.370445, 0.398279, 0.295083, 0.229226, 0.15008, 0.088832, 0.144935, 0.164327, 0.170161, 0.203355, 0.291804, 0.257454, 0.182256, 0.196879, 0.196879, 0.167087, 0.139895, 0.139895, 0.125101, 0.083462, 0.125101, 0.069024, 0.047319, 0.081712, 0.088832, 0.142424, 0.225814, 0.225814, 0.200174, 0.191378, 0.196879, 0.18812, 0.295083, 0.31487, 0.308712, 0.284882, 0.36309, 0.377384, 0.257454, 0.216401, 0.295083, 0.216401, 0.308712, 0.366687, 0.288399, 0.401658, 0.40511, 0.422041, 0.418646, 0.414856, 0.318242, 0.232838, 0.25031, 0.206376, 0.264545, 0.222385, 0.243554, 0.243554, 0.225814, 0.335645, 0.377384, 0.36309, 0.450668, 0.458154, 0.374039, 0.450668, 0.41194, 0.346032, 0.308712, 0.30533, 0.25031, 0.349426, 0.440853, 0.422041, 0.454136, 0.42561, 0.450668, 0.562014, 0.458154, 0.377384, 0.370445, 0.374039, 0.278302, 0.271506, 0.257454, 0.275179, 0.247041, 0.219301, 0.243554, 0.185198, 0.182256, 0.264545, 0.182256, 0.185198, 0.194234, 0.194234, 0.216401, 0.147574, 0.092881, 0.090864, 0.15008, 0.144935, 0.132295, 0.209395, 0.129801, 0.129801, 0.18812, 0.18812, 0.127496, 0.164327, 0.219301, 0.15008, 0.127496, 0.194234, 0.194234, 0.161087, 0.090864, 0.098513, 0.167087, 0.222385, 0.31487, 0.301917, 0.225814, 0.229226, 0.196879, 0.21291, 0.229226, 0.194234, 0.132295, 0.219301, 0.209395, 0.222385, 0.268042, 0.26085, 0.185198, 0.144935, 0.17593, 0.196879, 0.122885, 0.118441, 0.122885, 0.118441, 0.06184, 0.122885, 0.142424, 0.170161, 0.26085, 0.164327, 0.206376, 0.30533, 0.225814, 0.222385, 0.206376, 0.21291, 0.25031, 0.339168, 0.335645, 0.335645, 0.384043, 0.359901, 0.366687, 0.374039, 0.332115, 0.356642, 0.225814, 0.209395, 0.139895, 0.134866, 0.116183, 0.106997, 0.106997, 0.092881, 0.056825, 0.06312, 0.079919, 0.045352, 0.047319, 0.03976, 0.019401, 0.016257, 0.018415, 0.019401, 0.010221, 0.013437, 0.020876, 0.020876, 0.012491, 0.015078, 0.011106, 0.016021, 0.011903, 0.009294, 0.013016, 0.016826, 0.010509, 0.007495, 0.009294], '')</t>
  </si>
  <si>
    <t>[83, 84, 85, 91, 94, 95, 211]</t>
  </si>
  <si>
    <t xml:space="preserve">F5S415|F5S415_9ENTR Bacteriophage T4 Gp32 single-stranded DNA-binding domain-containing protein OS=Enterobacter hormaechei ATCC 49162 </t>
  </si>
  <si>
    <t>([0.243554, 0.288399, 0.335645, 0.359901, 0.387226, 0.321458, 0.318242, 0.342579, 0.366687, 0.390993, 0.40511, 0.450668, 0.461924, 0.408655, 0.408655, 0.40511, 0.472492, 0.480142, 0.472492, 0.545602, 0.538167, 0.534167, 0.541878, 0.545602, 0.461924, 0.390993, 0.465241, 0.414856, 0.318242, 0.349426, 0.352862, 0.356642, 0.349426, 0.339168, 0.42561, 0.433034, 0.497853, 0.440853, 0.339168, 0.308712, 0.321458, 0.321458, 0.225814, 0.21291, 0.17593, 0.25406, 0.239899, 0.185198, 0.25031, 0.346032, 0.328603, 0.328603, 0.342579, 0.352862, 0.346032, 0.311707, 0.30533, 0.25406, 0.311707, 0.408655, 0.483068, 0.384043, 0.308712, 0.311707, 0.328603, 0.374039, 0.370445, 0.458154, 0.521092, 0.521092, 0.525368, 0.480142, 0.377384, 0.377384, 0.295083, 0.203355, 0.222385, 0.18812, 0.191378, 0.161087, 0.170161, 0.18812, 0.271506, 0.318242, 0.414856, 0.30533, 0.288399, 0.284882, 0.291804, 0.284882, 0.26085, 0.225814, 0.264545, 0.370445, 0.356642, 0.356642, 0.461924, 0.447574, 0.444081, 0.5017, 0.505461, 0.494003, 0.534167, 0.529623, 0.472492, 0.401658, 0.447574, 0.461924, 0.461924, 0.398279, 0.332115, 0.356642, 0.36309, 0.352862, 0.352862, 0.356642, 0.332115, 0.298791, 0.30533, 0.308712, 0.321458, 0.342579, 0.25406, 0.236433, 0.170161, 0.17593, 0.25406, 0.232838, 0.25406, 0.25406, 0.308712, 0.321458, 0.229226, 0.264545, 0.271506, 0.18812, 0.11371, 0.182256, 0.155435, 0.127496, 0.144935, 0.147574, 0.155435, 0.173081, 0.139895, 0.209395, 0.288399, 0.203355, 0.271506, 0.25031, 0.281712, 0.209395, 0.26085, 0.352862, 0.359901, 0.370445, 0.444081, 0.447574, 0.42561, 0.387226, 0.349426, 0.278302, 0.257454, 0.25031, 0.324872, 0.349426, 0.339168, 0.328603, 0.408655, 0.418646, 0.414856, 0.377384, 0.36309, 0.374039, 0.321458, 0.30533, 0.318242, 0.31487, 0.401658, 0.422041, 0.461924, 0.447574, 0.521092, 0.529623, 0.538167, 0.450668, 0.486429, 0.509769, 0.505461, 0.42561, 0.332115, 0.332115, 0.342579, 0.447574, 0.444081, 0.517562, 0.447574, 0.342579, 0.324872, 0.243554, 0.225814, 0.291804, 0.390993, 0.370445, 0.384043, 0.394753, 0.476583, 0.444081, 0.352862, 0.295083, 0.359901, 0.450668, 0.418646, 0.414856, 0.401658, 0.366687, 0.356642, 0.42561, 0.433034, 0.384043, 0.468512, 0.418646, 0.380708, 0.342579, 0.401658, 0.359901, 0.31487, 0.31487, 0.288399, 0.352862, 0.418646, 0.458154, 0.42561, 0.377384, 0.374039, 0.370445, 0.374039, 0.346032, 0.335645, 0.401658, 0.450668, 0.422041, 0.472492, 0.529623, 0.480142, 0.483068, 0.51388, 0.440853, 0.436924, 0.465241, 0.387226, 0.394753, 0.359901, 0.401658, 0.483068, 0.51388, 0.517562, 0.517562, 0.517562, 0.497853, 0.444081, 0.444081, 0.476583, 0.476583, 0.465241, 0.545602, 0.545602, 0.51388, 0.685117, 0.716283, 0.716283, 0.812494, 0.805026, 0.728858, 0.63748, 0.653063, 0.657645, 0.690604, 0.618285, 0.562014, 0.59917, 0.632174, 0.632174, 0.666105, 0.666105, 0.690604, 0.553315, 0.5017, 0.575842, 0.570702, 0.545602, 0.541878, 0.58069, 0.622677, 0.754692, 0.750527, 0.716283, 0.642678, 0.657645, 0.795062, 0.837511, 0.812494, 0.812494, 0.812494, 0.750527, 0.784345, 0.712013, 0.819762, 0.801317, 0.759478, 0.685117, 0.642678, 0.618285, 0.534167, 0.497853, 0.436924, 0.538167, 0.51388, 0.575842, 0.575842, 0.538167, 0.494003, 0.549308, 0.613573, 0.56648, 0.525368, 0.497853, 0.56648, 0.494003, 0.553315, 0.529623, 0.486429, 0.5017, 0.517562, 0.534167, 0.517562, 0.541878, 0.468512, 0.486429, 0.42561, 0.335645, 0.291804], '')</t>
  </si>
  <si>
    <t>[19, 20, 21, 22, 23, 68, 69, 70, 99, 100, 102, 103, 182, 183, 184, 187, 188, 195, 243, 246, 255, 256, 257, 258, 265, 266, 267, 268, 269, 270, 271, 272, 273, 274, 275, 276, 277, 278, 279, 280, 281, 282, 283, 284, 285, 286, 287, 288, 289, 290, 291, 292, 293, 294, 295, 296, 297, 298, 299, 300, 301, 302, 303, 304, 305, 306, 307, 308, 309, 310, 311, 312, 313, 316, 317, 318, 319, 320, 322, 323, 324, 325, 327, 329, 330, 332, 333, 334, 335, 336]</t>
  </si>
  <si>
    <t xml:space="preserve">F5S416|F5S416_9ENTR Uncharacterized protein OS=Enterobacter hormaechei ATCC 49162 </t>
  </si>
  <si>
    <t>([0.020876, 0.014586, 0.025316, 0.03976, 0.040537, 0.058088, 0.079919, 0.106997, 0.074921, 0.055536, 0.076542, 0.092881, 0.092881, 0.074921, 0.120615, 0.194234, 0.18812, 0.281712, 0.164327, 0.173081, 0.167087, 0.229226, 0.324872, 0.229226, 0.232838, 0.281712, 0.21291, 0.118441, 0.116183, 0.191378, 0.284882, 0.301917, 0.30533, 0.308712, 0.26085, 0.222385, 0.225814, 0.222385, 0.209395, 0.318242, 0.311707, 0.225814, 0.194234, 0.179055, 0.229226, 0.229226, 0.219301, 0.298791, 0.342579, 0.311707, 0.30533, 0.264545, 0.232838, 0.155435, 0.232838, 0.232838, 0.278302, 0.239899, 0.239899, 0.25406, 0.222385, 0.222385, 0.222385, 0.173081, 0.179055, 0.219301, 0.219301, 0.219301, 0.206376, 0.288399, 0.232838, 0.229226, 0.219301, 0.236433, 0.318242, 0.229226, 0.311707, 0.200174, 0.243554, 0.339168, 0.332115, 0.295083, 0.21291, 0.308712, 0.36309, 0.356642, 0.275179, 0.264545, 0.271506, 0.284882, 0.301917, 0.398279, 0.311707, 0.271506, 0.225814, 0.225814, 0.311707, 0.324872, 0.433034, 0.335645, 0.332115, 0.339168, 0.377384, 0.458154, 0.458154, 0.40511, 0.380708, 0.454136, 0.374039, 0.288399, 0.271506, 0.25406, 0.216401, 0.236433, 0.295083, 0.298791, 0.196879, 0.200174, 0.200174, 0.196879, 0.275179, 0.275179, 0.236433, 0.185198, 0.137348, 0.139895, 0.185198, 0.209395, 0.206376, 0.25406, 0.308712, 0.225814, 0.158265, 0.191378, 0.167087, 0.196879, 0.222385, 0.247041, 0.243554, 0.206376, 0.216401, 0.219301, 0.127496, 0.164327, 0.243554, 0.335645, 0.321458, 0.328603, 0.30533, 0.278302, 0.288399, 0.291804, 0.377384, 0.447574, 0.40511, 0.538167, 0.490133], '')</t>
  </si>
  <si>
    <t xml:space="preserve">F5S417|F5S417_9ENTR Uncharacterized protein OS=Enterobacter hormaechei ATCC 49162 </t>
  </si>
  <si>
    <t>([0.671169, 0.653063, 0.538167, 0.56648, 0.433034, 0.436924, 0.370445, 0.394753, 0.42561, 0.444081, 0.374039, 0.356642, 0.271506, 0.225814, 0.206376, 0.229226, 0.222385, 0.219301, 0.21291, 0.25406, 0.247041, 0.158265, 0.10481, 0.073402, 0.074921, 0.088832, 0.100716, 0.073402, 0.074921, 0.071867, 0.081712, 0.134866, 0.170161, 0.247041, 0.291804, 0.31487, 0.298791, 0.301917, 0.311707, 0.291804, 0.30533, 0.25406, 0.288399, 0.374039, 0.494003, 0.509769, 0.59917, 0.585406, 0.720929, 0.724957, 0.724957, 0.703578, 0.671169, 0.680603, 0.680603, 0.59508, 0.517562, 0.509769, 0.5017, 0.444081, 0.472492, 0.483068, 0.41194, 0.5017, 0.490133, 0.476583, 0.436924, 0.408655, 0.394753, 0.394753, 0.359901, 0.318242, 0.278302, 0.268042], '')</t>
  </si>
  <si>
    <t>[0, 1, 2, 3, 45, 46, 47, 48, 49, 50, 51, 52, 53, 54, 55, 56, 57, 58, 63]</t>
  </si>
  <si>
    <t xml:space="preserve">F5S418|F5S418_9ENTR DNA-binding protein OS=Enterobacter hormaechei ATCC 49162 </t>
  </si>
  <si>
    <t>([0.014315, 0.020876, 0.017447, 0.026338, 0.018787, 0.032677, 0.047319, 0.076542, 0.094817, 0.067594, 0.098513, 0.139895, 0.142424, 0.144935, 0.142424, 0.158265, 0.257454, 0.25031, 0.257454, 0.268042, 0.374039, 0.342579, 0.26085, 0.239899, 0.161087, 0.209395, 0.11371, 0.109221, 0.096677, 0.096677, 0.109221, 0.054297, 0.032017, 0.047319, 0.040537, 0.079919, 0.06312, 0.076542, 0.06312, 0.116183, 0.102787, 0.054297, 0.073402, 0.102787, 0.139895, 0.132295, 0.132295, 0.203355, 0.17593, 0.122885, 0.134866, 0.194234, 0.191378, 0.275179, 0.243554, 0.318242, 0.301917, 0.219301, 0.194234, 0.196879, 0.111485, 0.078022, 0.144935, 0.129801, 0.109221, 0.139895, 0.21291, 0.209395, 0.139895, 0.118441, 0.164327, 0.092881, 0.086953, 0.155435, 0.083462, 0.0704, 0.096677, 0.056825, 0.100716, 0.116183, 0.111485, 0.173081, 0.222385, 0.209395, 0.185198, 0.167087, 0.132295, 0.109221, 0.079919, 0.127496, 0.191378, 0.191378, 0.281712, 0.278302, 0.264545, 0.346032, 0.377384, 0.370445, 0.356642, 0.384043, 0.284882, 0.352862, 0.275179, 0.291804, 0.271506, 0.219301, 0.298791, 0.328603, 0.377384, 0.458154, 0.5017, 0.398279, 0.318242, 0.324872, 0.25031, 0.222385, 0.239899, 0.182256, 0.144935, 0.257454, 0.15008, 0.144935, 0.071867, 0.118441, 0.116183, 0.122885, 0.185198, 0.122885, 0.122885, 0.125101, 0.137348, 0.11371, 0.18812, 0.185198, 0.122885, 0.200174, 0.236433, 0.196879, 0.25406, 0.222385, 0.132295, 0.200174, 0.281712, 0.288399, 0.301917, 0.206376, 0.185198, 0.122885, 0.185198, 0.164327, 0.147574, 0.120615, 0.120615, 0.11371, 0.18812, 0.15284, 0.15284, 0.155435, 0.129801, 0.142424, 0.194234, 0.194234, 0.17593, 0.129801, 0.173081, 0.106997, 0.109221, 0.111485, 0.170161, 0.170161, 0.18812, 0.194234, 0.222385, 0.203355, 0.21291, 0.142424, 0.21291, 0.182256, 0.144935, 0.17593, 0.137348, 0.11371, 0.170161, 0.164327, 0.21291, 0.209395, 0.31487], '')</t>
  </si>
  <si>
    <t xml:space="preserve">F5S419|F5S419_9ENTR Uncharacterized protein OS=Enterobacter hormaechei ATCC 49162 </t>
  </si>
  <si>
    <t>([0.767246, 0.76285, 0.570702, 0.529623, 0.562014, 0.525368, 0.4292, 0.41194, 0.394753, 0.318242, 0.370445, 0.374039, 0.370445, 0.268042, 0.257454, 0.25406, 0.247041, 0.25031, 0.173081, 0.137348, 0.137348, 0.134866, 0.11371, 0.182256, 0.209395, 0.206376, 0.144935, 0.139895, 0.173081, 0.129801, 0.129801, 0.11371, 0.086953, 0.098513, 0.125101, 0.122885, 0.0704, 0.074921, 0.054297, 0.069024, 0.049374, 0.049374, 0.024826, 0.025316, 0.024826, 0.016257, 0.016257, 0.028695, 0.041405, 0.040537, 0.0704, 0.078022, 0.073402, 0.118441, 0.058088, 0.088832, 0.086953, 0.088832, 0.0704, 0.118441, 0.116183, 0.116183, 0.116183, 0.132295, 0.155435, 0.161087, 0.243554, 0.239899, 0.278302, 0.30533, 0.268042, 0.194234, 0.268042, 0.185198, 0.120615, 0.120615, 0.127496, 0.074921, 0.0704, 0.090864, 0.088832, 0.111485, 0.185198, 0.247041, 0.339168, 0.349426, 0.352862, 0.264545, 0.268042, 0.203355, 0.118441, 0.139895, 0.147574, 0.074921, 0.129801, 0.206376, 0.288399, 0.194234, 0.21291, 0.21291, 0.203355, 0.142424, 0.11371, 0.10481, 0.090864, 0.041405, 0.031287, 0.032017, 0.034068, 0.034884, 0.041405, 0.046336, 0.046336, 0.073402, 0.092881, 0.090864, 0.085092, 0.048328, 0.081712, 0.073402, 0.122885, 0.122885, 0.182256, 0.216401, 0.216401, 0.144935, 0.25031, 0.196879, 0.18812, 0.271506, 0.170161, 0.094817, 0.15284, 0.155435, 0.15008, 0.15008, 0.127496, 0.10481, 0.15008, 0.125101, 0.182256, 0.155435, 0.127496, 0.094817, 0.066181, 0.045352, 0.0704], '')</t>
  </si>
  <si>
    <t xml:space="preserve">F5S421|F5S421_9ENTR Porphyrin biosynthetic enzyme OS=Enterobacter hormaechei ATCC 49162 </t>
  </si>
  <si>
    <t>([0.671169, 0.534167, 0.608892, 0.661982, 0.626927, 0.517562, 0.465241, 0.377384, 0.390993, 0.31487, 0.25031, 0.278302, 0.268042, 0.291804, 0.196879, 0.225814, 0.206376, 0.142424, 0.129801, 0.116183, 0.111485, 0.067594, 0.100716, 0.071867, 0.064632, 0.076542, 0.071867, 0.109221, 0.185198, 0.129801, 0.225814, 0.328603, 0.328603, 0.311707, 0.30533, 0.401658, 0.324872, 0.422041, 0.433034, 0.450668, 0.465241, 0.401658, 0.422041, 0.414856, 0.414856, 0.332115, 0.335645, 0.42561, 0.384043, 0.275179, 0.374039, 0.356642, 0.356642, 0.380708, 0.408655, 0.335645, 0.335645, 0.401658, 0.394753, 0.422041, 0.339168, 0.295083, 0.339168, 0.318242, 0.335645, 0.387226, 0.465241, 0.458154, 0.42561, 0.468512, 0.575842, 0.545602, 0.534167, 0.51388, 0.505461, 0.497853, 0.59014, 0.517562, 0.483068, 0.490133, 0.433034, 0.509769, 0.505461, 0.517562, 0.653063, 0.632174, 0.494003, 0.472492, 0.472492, 0.505461, 0.422041, 0.447574, 0.352862, 0.352862, 0.356642, 0.356642, 0.284882, 0.232838, 0.268042, 0.268042, 0.257454, 0.356642, 0.288399, 0.243554, 0.239899, 0.158265, 0.164327, 0.170161, 0.191378, 0.209395, 0.144935, 0.194234, 0.182256, 0.295083, 0.301917, 0.298791, 0.275179, 0.377384, 0.359901, 0.401658, 0.366687, 0.370445, 0.291804, 0.377384, 0.390993, 0.40511, 0.472492, 0.497853, 0.490133, 0.529623, 0.529623, 0.494003, 0.4292, 0.454136, 0.447574, 0.41194, 0.40511, 0.40511, 0.390993, 0.370445, 0.295083, 0.26085, 0.25406, 0.328603, 0.206376, 0.281712, 0.191378, 0.116183, 0.096677, 0.170161, 0.088832, 0.03976, 0.059222, 0.066181, 0.032677, 0.032677, 0.022667, 0.023534, 0.014783, 0.016021, 0.025762, 0.022306, 0.023963, 0.014075, 0.013265, 0.023534, 0.018415, 0.028695, 0.05306, 0.055536, 0.048328, 0.085092, 0.15284, 0.120615, 0.173081, 0.257454, 0.25031, 0.257454, 0.194234, 0.25406, 0.15008, 0.094817, 0.170161, 0.243554, 0.374039, 0.291804, 0.203355, 0.232838, 0.203355, 0.203355, 0.203355, 0.21291, 0.185198, 0.185198, 0.222385, 0.216401, 0.232838, 0.191378, 0.275179, 0.275179, 0.308712, 0.394753, 0.490133, 0.387226, 0.30533, 0.247041, 0.328603, 0.433034, 0.433034, 0.461924, 0.458154, 0.366687, 0.25406, 0.30533, 0.332115, 0.377384, 0.275179, 0.17593, 0.17593, 0.11371, 0.134866, 0.098513, 0.094817, 0.094817, 0.15284, 0.139895, 0.11371, 0.06312, 0.033407, 0.026892, 0.029376, 0.032017, 0.032017, 0.067594, 0.029376, 0.020876, 0.011903, 0.020876, 0.037156, 0.025316, 0.024826, 0.030003, 0.026892, 0.016257, 0.016021, 0.018787, 0.022667, 0.020522, 0.040537, 0.0704, 0.096677, 0.106997, 0.056825, 0.060549, 0.031287, 0.06184, 0.086953, 0.137348, 0.122885, 0.134866, 0.222385, 0.209395, 0.21291, 0.284882, 0.291804, 0.288399, 0.288399, 0.36309, 0.447574, 0.4292, 0.321458, 0.271506, 0.147574, 0.142424, 0.216401, 0.311707, 0.31487, 0.308712, 0.346032, 0.352862, 0.321458, 0.308712, 0.41194, 0.418646, 0.440853, 0.545602, 0.534167, 0.414856, 0.31487, 0.332115, 0.328603, 0.444081, 0.490133, 0.509769, 0.642678, 0.661982, 0.604312, 0.562014, 0.562014, 0.433034, 0.418646, 0.422041, 0.31487, 0.31487, 0.216401, 0.139895, 0.132295, 0.142424, 0.15008, 0.229226, 0.137348, 0.106997, 0.100716, 0.098513, 0.158265, 0.122885, 0.125101, 0.100716, 0.129801, 0.094817, 0.106997, 0.090864, 0.098513, 0.15008, 0.15008, 0.164327, 0.15008, 0.155435, 0.158265, 0.144935, 0.125101, 0.216401, 0.257454, 0.219301, 0.15008, 0.15284, 0.10481, 0.078022, 0.129801, 0.073402, 0.06312, 0.109221, 0.144935, 0.132295, 0.094817, 0.10481, 0.164327, 0.25406, 0.17593, 0.102787, 0.167087, 0.206376, 0.216401, 0.147574, 0.182256, 0.278302, 0.284882, 0.40511, 0.352862, 0.264545, 0.264545, 0.328603, 0.295083, 0.278302, 0.194234, 0.281712, 0.225814, 0.182256, 0.179055, 0.25031, 0.342579, 0.243554, 0.232838, 0.173081, 0.247041, 0.173081, 0.161087, 0.155435, 0.142424, 0.127496, 0.122885, 0.196879, 0.196879, 0.15008, 0.17593, 0.25406, 0.264545, 0.301917, 0.301917, 0.30533, 0.275179, 0.225814, 0.335645, 0.352862, 0.311707, 0.243554, 0.335645, 0.318242, 0.229226, 0.134866, 0.216401, 0.281712, 0.239899, 0.216401, 0.288399, 0.219301, 0.191378, 0.144935, 0.11371, 0.118441, 0.074921], '')</t>
  </si>
  <si>
    <t>[0, 1, 2, 3, 4, 5, 70, 71, 72, 73, 74, 76, 77, 81, 82, 83, 84, 85, 89, 129, 130, 285, 286, 293, 294, 295, 296, 297, 298]</t>
  </si>
  <si>
    <t xml:space="preserve">F5S422|F5S422_9ENTR Porphyrin biosynthetic enzyme OS=Enterobacter hormaechei ATCC 49162 </t>
  </si>
  <si>
    <t>([0.370445, 0.42561, 0.349426, 0.398279, 0.433034, 0.31487, 0.346032, 0.377384, 0.339168, 0.291804, 0.31487, 0.349426, 0.284882, 0.222385, 0.222385, 0.225814, 0.15284, 0.15008, 0.15008, 0.203355, 0.284882, 0.203355, 0.219301, 0.219301, 0.185198, 0.185198, 0.288399, 0.288399, 0.291804, 0.356642, 0.390993, 0.301917, 0.236433, 0.301917, 0.275179, 0.311707, 0.349426, 0.42561, 0.422041, 0.4292, 0.458154, 0.380708, 0.387226, 0.295083, 0.366687, 0.311707, 0.332115, 0.328603, 0.243554, 0.26085, 0.25406, 0.288399, 0.346032, 0.408655, 0.436924, 0.541878, 0.436924, 0.398279, 0.408655, 0.377384, 0.301917, 0.271506, 0.335645, 0.301917, 0.284882, 0.278302, 0.36309, 0.342579, 0.275179, 0.328603, 0.301917, 0.21291, 0.137348, 0.086953, 0.090864, 0.079919, 0.090864, 0.144935, 0.122885, 0.096677, 0.090864, 0.134866, 0.106997, 0.106997, 0.203355, 0.281712, 0.275179, 0.275179, 0.232838, 0.328603, 0.356642, 0.36309, 0.450668, 0.447574, 0.454136, 0.461924, 0.42561, 0.311707, 0.321458, 0.394753, 0.356642, 0.284882, 0.200174, 0.25031, 0.25031, 0.236433, 0.200174, 0.200174, 0.209395, 0.173081, 0.079919, 0.086953, 0.083462, 0.086953, 0.139895, 0.225814, 0.225814, 0.17593, 0.179055, 0.147574, 0.147574, 0.216401, 0.335645, 0.339168, 0.264545, 0.185198, 0.194234, 0.229226, 0.147574, 0.073402, 0.109221, 0.196879, 0.185198, 0.132295, 0.127496, 0.137348, 0.118441, 0.074921, 0.122885, 0.122885, 0.096677, 0.094817, 0.088832, 0.086953, 0.15008, 0.203355, 0.301917, 0.219301, 0.132295, 0.147574, 0.243554, 0.15284, 0.086953, 0.055536, 0.05306, 0.064632, 0.041405, 0.033407, 0.049374, 0.043307, 0.041405, 0.069024, 0.069024, 0.073402, 0.069024, 0.076542, 0.042364, 0.024826, 0.042364, 0.044297, 0.06184, 0.067594, 0.132295, 0.222385, 0.216401, 0.295083, 0.203355, 0.196879, 0.268042, 0.26085, 0.31487, 0.356642, 0.335645, 0.271506, 0.200174, 0.191378, 0.179055, 0.275179, 0.352862, 0.281712, 0.387226, 0.359901, 0.332115, 0.271506, 0.25406, 0.342579, 0.318242, 0.384043, 0.461924, 0.454136, 0.480142, 0.458154, 0.436924, 0.40511, 0.454136, 0.468512, 0.465241, 0.436924, 0.418646, 0.356642, 0.40511, 0.408655, 0.40511, 0.408655, 0.476583, 0.5017, 0.476583, 0.476583, 0.490133, 0.465241, 0.494003, 0.497853, 0.494003, 0.553315, 0.549308, 0.613573, 0.703578, 0.653063, 0.642678, 0.661982, 0.741537, 0.745909, 0.712013, 0.759478, 0.812494, 0.798249, 0.76285, 0.779859, 0.819762, 0.819762, 0.859585, 0.827927, 0.834292, 0.849326, 0.868118, 0.928747, 0.921076, 0.905695, 0.941505, 0.957673, 0.9657, 0.975134, 0.976962, 0.980097, 0.98442, 0.982235, 0.983019, 0.985417, 0.989241, 0.98442, 0.979242, 0.976226, 0.970265, 0.967676, 0.968436, 0.97245, 0.967676, 0.967676, 0.962114, 0.967676, 0.969315, 0.970265, 0.966441, 0.971072, 0.974374, 0.97245, 0.968436, 0.973328, 0.978672, 0.976226, 0.984871, 0.987531, 0.988291, 0.991212, 0.990856, 0.990642, 0.987531, 0.989597, 0.99012, 0.991569, 0.988861, 0.988695, 0.982235, 0.981594, 0.974374, 0.979242, 0.979741, 0.983636, 0.983019, 0.97245, 0.973328, 0.959312, 0.959312, 0.964893, 0.957673, 0.966441, 0.962114, 0.960642, 0.919029, 0.903857, 0.919029, 0.932927, 0.926919, 0.956248, 0.959312, 0.974374, 0.964893, 0.967676, 0.966441, 0.960642, 0.978672, 0.978672, 0.984159, 0.986462, 0.987032, 0.987317, 0.985417, 0.985417, 0.990856, 0.9924, 0.99259, 0.992495, 0.992519, 0.992661, 0.992661, 0.992661, 0.9924, 0.992495, 0.9924, 0.9924, 0.992685, 0.99183, 0.991212, 0.991307, 0.99221, 0.991307, 0.99259, 0.992519, 0.992661, 0.992495, 0.991569, 0.989597, 0.990286, 0.991212, 0.989835, 0.989597, 0.988861, 0.988505, 0.989241, 0.989597, 0.980739, 0.978672, 0.979242, 0.979242, 0.977651, 0.966441, 0.968436, 0.960642, 0.959312, 0.959312, 0.957673, 0.97245, 0.980739, 0.976962, 0.978672, 0.982235, 0.979242, 0.979242, 0.976962, 0.973328, 0.971072, 0.980097, 0.98442, 0.984159, 0.987317, 0.987911, 0.990547, 0.990547, 0.990856, 0.992044, 0.99221, 0.9924, 0.992352, 0.991212, 0.990547, 0.989597, 0.987911, 0.987531, 0.987531, 0.988505, 0.990547, 0.990856, 0.988505, 0.988505, 0.988505, 0.988291, 0.988861, 0.98442, 0.981594, 0.981594, 0.974374, 0.976962, 0.978672, 0.978672, 0.980097, 0.986462, 0.98442, 0.984871, 0.971713, 0.954657, 0.967676, 0.950334, 0.964893, 0.975134, 0.974374, 0.968436, 0.960642, 0.928747, 0.947281, 0.957673, 0.938133, 0.91684, 0.871313, 0.83125, 0.759478, 0.771762, 0.767246, 0.73685, 0.76285, 0.852992, 0.885302, 0.852992, 0.868118, 0.852992, 0.81615, 0.791621, 0.834292, 0.846163, 0.874069, 0.791621, 0.775545, 0.771762, 0.827927, 0.791621, 0.805026, 0.84206, 0.849326, 0.759478, 0.759478, 0.728858, 0.720929, 0.716283, 0.632174, 0.632174, 0.626927, 0.557691, 0.538167, 0.553315, 0.461924, 0.490133, 0.541878, 0.541878, 0.480142, 0.483068, 0.454136, 0.387226, 0.408655, 0.324872, 0.318242, 0.349426, 0.359901, 0.335645, 0.349426, 0.422041, 0.42561, 0.356642, 0.414856, 0.418646, 0.387226, 0.450668, 0.4292, 0.444081, 0.346032, 0.418646, 0.387226, 0.40511, 0.505461, 0.472492, 0.545602, 0.626927, 0.661982, 0.562014, 0.59917, 0.570702, 0.458154, 0.447574, 0.468512, 0.418646, 0.461924, 0.468512, 0.480142, 0.483068, 0.476583, 0.494003, 0.387226, 0.422041, 0.414856, 0.377384, 0.321458, 0.324872, 0.321458, 0.295083, 0.275179, 0.268042, 0.243554, 0.321458, 0.264545, 0.295083, 0.352862, 0.324872, 0.232838, 0.203355, 0.203355, 0.21291, 0.206376, 0.321458, 0.308712, 0.356642, 0.284882, 0.335645, 0.321458, 0.324872, 0.332115, 0.408655, 0.346032, 0.387226, 0.284882, 0.268042, 0.295083, 0.295083, 0.301917, 0.384043, 0.414856, 0.414856, 0.41194, 0.40511, 0.394753, 0.394753, 0.390993, 0.483068, 0.4292, 0.342579, 0.342579, 0.25031, 0.222385, 0.247041, 0.247041, 0.352862, 0.440853, 0.41194, 0.349426, 0.232838, 0.232838, 0.229226, 0.229226, 0.239899, 0.324872, 0.324872, 0.328603, 0.328603, 0.257454, 0.346032, 0.40511, 0.328603, 0.346032, 0.387226, 0.436924, 0.36309, 0.278302, 0.278302, 0.196879, 0.257454, 0.356642, 0.352862, 0.31487, 0.31487, 0.301917, 0.301917, 0.295083, 0.209395, 0.25031, 0.232838, 0.194234, 0.147574, 0.185198, 0.239899, 0.196879, 0.116183, 0.164327, 0.161087, 0.134866, 0.206376, 0.179055, 0.116183, 0.120615, 0.15008, 0.092881, 0.100716, 0.066181, 0.079919, 0.137348, 0.079919, 0.078022, 0.096677, 0.15008, 0.098513, 0.102787, 0.125101, 0.118441, 0.11371, 0.17593, 0.232838, 0.232838, 0.17593, 0.271506, 0.268042, 0.229226, 0.311707, 0.301917, 0.366687, 0.332115, 0.219301, 0.308712, 0.394753, 0.281712, 0.301917, 0.374039, 0.288399, 0.247041, 0.268042, 0.301917, 0.219301, 0.122885, 0.118441, 0.200174, 0.111485, 0.116183, 0.15284, 0.15284, 0.127496, 0.134866, 0.134866, 0.25406, 0.264545, 0.182256, 0.284882, 0.236433, 0.268042, 0.308712, 0.342579, 0.342579, 0.247041, 0.25031, 0.349426, 0.356642, 0.239899, 0.366687, 0.275179, 0.17593, 0.185198, 0.225814, 0.155435, 0.164327, 0.137348, 0.139895, 0.209395, 0.15008, 0.147574, 0.158265, 0.125101, 0.102787, 0.167087, 0.15008, 0.132295, 0.098513, 0.092881, 0.170161, 0.116183, 0.196879, 0.288399, 0.275179, 0.26085, 0.239899, 0.191378, 0.127496, 0.076542, 0.060549, 0.088832, 0.116183, 0.106997, 0.142424, 0.194234, 0.129801, 0.170161, 0.236433, 0.271506, 0.281712, 0.278302, 0.21291, 0.194234, 0.196879, 0.196879, 0.134866, 0.209395, 0.257454, 0.275179, 0.342579, 0.380708, 0.40511, 0.308712, 0.328603, 0.366687, 0.25406, 0.328603, 0.370445, 0.311707, 0.321458, 0.229226, 0.196879, 0.271506, 0.185198, 0.173081, 0.125101, 0.122885, 0.129801, 0.132295, 0.155435, 0.17593, 0.179055, 0.161087, 0.158265, 0.085092, 0.079919, 0.134866, 0.081712, 0.06312, 0.069024, 0.043307, 0.078022, 0.096677, 0.079919, 0.15008, 0.167087, 0.15008, 0.219301, 0.243554, 0.229226, 0.200174, 0.122885, 0.127496, 0.144935, 0.147574, 0.225814, 0.229226, 0.139895, 0.137348, 0.102787, 0.155435, 0.18812, 0.15284, 0.127496, 0.161087, 0.11371, 0.073402, 0.116183, 0.090864, 0.044297, 0.028107], '')</t>
  </si>
  <si>
    <t>[55, 215, 223, 224, 225, 226, 227, 228, 229, 230, 231, 232, 233, 234, 235, 236, 237, 238, 239, 240, 241, 242, 243, 244, 245, 246, 247, 248, 249, 250, 251, 252, 253, 254, 255, 256, 257, 258, 259, 260, 261, 262, 263, 264, 265, 266, 267, 268, 269, 270, 271, 272, 273, 274, 275, 276, 277, 278, 279, 280, 281, 282, 283, 284, 285, 286, 287, 288, 289, 290, 291, 292, 293, 294, 295, 296, 297, 298, 299, 300, 301, 302, 303, 304, 305, 306, 307, 308, 309, 310, 311, 312, 313, 314, 315, 316, 317, 318, 319, 320, 321, 322, 323, 324, 325, 326, 327, 328, 329, 330, 331, 332, 333, 334, 335, 336, 337, 338, 339, 340, 341, 342, 343, 344, 345, 346, 347, 348, 349, 350, 351, 352, 353, 354, 355, 356, 357, 358, 359, 360, 361, 362, 363, 364, 365, 366, 367, 368, 369, 370, 371, 372, 373, 374, 375, 376, 377,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441, 442, 443, 444, 445, 446, 447, 448, 449, 450, 451, 452, 453, 454, 455, 456, 457, 458, 459, 460, 461, 462, 463, 464, 465, 466, 467, 470, 471, 496, 498, 499, 500, 501, 502, 503]</t>
  </si>
  <si>
    <t>(244</t>
  </si>
  <si>
    <t>246)</t>
  </si>
  <si>
    <t xml:space="preserve">F5S423|F5S423_9ENTR Uncharacterized protein OS=Enterobacter hormaechei ATCC 49162 </t>
  </si>
  <si>
    <t>([0.106997, 0.182256, 0.127496, 0.158265, 0.191378, 0.182256, 0.120615, 0.120615, 0.079919, 0.098513, 0.0704, 0.090864, 0.096677, 0.059222, 0.086953, 0.086953, 0.049374, 0.031287, 0.056825, 0.064632, 0.045352, 0.090864, 0.076542, 0.132295, 0.15284, 0.092881, 0.137348, 0.15284, 0.200174, 0.25406, 0.191378, 0.281712, 0.281712, 0.288399, 0.291804, 0.216401, 0.216401, 0.194234, 0.298791, 0.209395, 0.179055, 0.271506, 0.232838, 0.239899, 0.122885, 0.111485, 0.11371, 0.05306, 0.088832, 0.078022, 0.096677, 0.102787, 0.096677, 0.092881, 0.051831, 0.064632, 0.083462, 0.081712, 0.158265, 0.081712, 0.11371, 0.100716, 0.073402, 0.06312, 0.046336, 0.088832, 0.06184, 0.098513, 0.173081, 0.118441], '')</t>
  </si>
  <si>
    <t xml:space="preserve">F5S424|F5S424_9ENTR Transcriptional regulator OS=Enterobacter hormaechei ATCC 49162 </t>
  </si>
  <si>
    <t>([0.648219, 0.657645, 0.494003, 0.472492, 0.450668, 0.359901, 0.278302, 0.318242, 0.342579, 0.284882, 0.222385, 0.264545, 0.206376, 0.196879, 0.21291, 0.191378, 0.182256, 0.17593, 0.232838, 0.247041, 0.155435, 0.134866, 0.134866, 0.219301, 0.185198, 0.209395, 0.206376, 0.288399, 0.288399, 0.26085, 0.346032, 0.447574, 0.359901, 0.447574, 0.370445, 0.25031, 0.25031, 0.25031, 0.239899, 0.264545, 0.173081, 0.288399, 0.236433, 0.275179, 0.191378, 0.271506, 0.264545, 0.278302, 0.281712, 0.239899, 0.194234, 0.155435, 0.158265, 0.200174, 0.134866, 0.21291, 0.271506, 0.288399, 0.318242, 0.25031, 0.257454, 0.268042, 0.206376, 0.209395, 0.155435, 0.158265, 0.094817, 0.106997, 0.170161, 0.170161, 0.206376, 0.31487, 0.359901, 0.264545, 0.216401, 0.311707, 0.194234, 0.137348, 0.127496, 0.116183, 0.182256, 0.182256, 0.268042, 0.268042, 0.377384, 0.324872, 0.390993, 0.440853, 0.436924, 0.436924, 0.433034, 0.342579, 0.247041, 0.161087, 0.247041, 0.295083, 0.17593, 0.271506, 0.387226, 0.387226, 0.26085, 0.257454, 0.257454, 0.257454, 0.298791, 0.268042, 0.318242, 0.318242, 0.36309, 0.346032, 0.26085, 0.200174, 0.291804, 0.328603, 0.318242, 0.301917, 0.328603, 0.356642, 0.339168, 0.301917, 0.278302, 0.384043, 0.346032, 0.318242, 0.271506, 0.216401, 0.173081, 0.17593], '')</t>
  </si>
  <si>
    <t xml:space="preserve">F5S425|F5S425_9ENTR Integrase OS=Enterobacter hormaechei ATCC 49162 </t>
  </si>
  <si>
    <t>([0.023963, 0.01204, 0.013016, 0.019401, 0.028695, 0.023087, 0.032017, 0.045352, 0.046336, 0.059222, 0.040537, 0.05306, 0.102787, 0.085092, 0.081712, 0.06184, 0.111485, 0.15008, 0.134866, 0.059222, 0.106997, 0.17593, 0.25406, 0.298791, 0.26085, 0.219301, 0.30533, 0.31487, 0.318242, 0.352862, 0.359901, 0.468512, 0.436924, 0.318242, 0.454136, 0.335645, 0.278302, 0.291804, 0.281712, 0.236433, 0.352862, 0.346032, 0.243554, 0.275179, 0.236433, 0.196879, 0.225814, 0.219301, 0.173081, 0.170161, 0.085092, 0.085092, 0.078022, 0.100716, 0.137348, 0.127496, 0.116183, 0.191378, 0.17593, 0.142424, 0.088832, 0.073402, 0.040537, 0.035586, 0.038042, 0.049374, 0.044297, 0.045352, 0.024393, 0.018415, 0.011342, 0.022306, 0.021816, 0.022306, 0.021381, 0.032677, 0.035586, 0.042364, 0.034884, 0.023087, 0.028107, 0.040537, 0.032677, 0.032017, 0.037156, 0.034884, 0.022306, 0.029376, 0.035586, 0.06312, 0.060549, 0.102787, 0.102787, 0.066181, 0.064632, 0.040537, 0.032677, 0.031287, 0.031287, 0.036378, 0.058088, 0.037156, 0.031287, 0.032677, 0.06312, 0.118441, 0.069024, 0.0704, 0.098513, 0.098513, 0.058088, 0.059222, 0.034884, 0.035586, 0.056825, 0.056825, 0.049374, 0.033407, 0.034068, 0.06312, 0.06312, 0.06312, 0.06312, 0.05306, 0.078022, 0.040537, 0.031287, 0.056825, 0.090864, 0.040537, 0.0198, 0.032677, 0.030003, 0.032677, 0.025762, 0.013613, 0.014075, 0.023087, 0.020522, 0.01204, 0.012491, 0.013265, 0.013265, 0.021816, 0.024826, 0.027463, 0.050641, 0.034884, 0.034068, 0.019109, 0.040537, 0.0704, 0.046336, 0.073402, 0.118441, 0.139895, 0.216401, 0.21291, 0.236433, 0.257454, 0.377384, 0.366687, 0.366687, 0.366687, 0.342579, 0.346032, 0.339168, 0.342579, 0.408655, 0.418646, 0.447574, 0.339168, 0.281712, 0.239899, 0.182256, 0.191378, 0.134866, 0.092881, 0.096677, 0.044297, 0.034884, 0.031287, 0.021816, 0.014315, 0.015078, 0.015078, 0.025316, 0.024393, 0.014075, 0.014315, 0.01204, 0.016257, 0.017447, 0.016528, 0.019109, 0.022667, 0.018415, 0.023087, 0.03976, 0.035586, 0.078022, 0.155435, 0.15008, 0.15284, 0.147574, 0.139895, 0.120615, 0.111485, 0.109221, 0.191378, 0.219301, 0.147574, 0.164327, 0.167087, 0.239899, 0.318242, 0.390993, 0.352862, 0.281712, 0.298791, 0.31487, 0.288399, 0.288399, 0.278302, 0.352862, 0.433034, 0.436924, 0.440853, 0.440853, 0.447574, 0.440853, 0.408655, 0.440853, 0.454136, 0.458154, 0.450668, 0.486429, 0.398279, 0.4292, 0.529623, 0.525368, 0.447574, 0.384043, 0.384043, 0.398279, 0.311707, 0.209395, 0.219301, 0.161087, 0.170161, 0.164327, 0.170161, 0.191378, 0.278302, 0.155435, 0.158265, 0.116183, 0.116183, 0.173081, 0.21291, 0.216401, 0.203355, 0.268042, 0.328603, 0.26085, 0.26085, 0.342579, 0.476583, 0.4292, 0.521092, 0.517562, 0.450668, 0.422041, 0.342579, 0.311707, 0.42561, 0.480142, 0.458154, 0.42561, 0.42561, 0.332115, 0.26085, 0.271506, 0.271506, 0.298791, 0.366687, 0.284882, 0.25031, 0.229226, 0.206376, 0.216401, 0.219301, 0.179055, 0.206376, 0.31487, 0.335645, 0.332115, 0.284882, 0.356642, 0.356642, 0.366687, 0.422041, 0.497853, 0.486429, 0.41194, 0.281712, 0.30533, 0.356642, 0.31487, 0.308712, 0.291804, 0.298791, 0.308712, 0.422041, 0.356642, 0.301917, 0.301917, 0.291804, 0.288399, 0.26085, 0.281712, 0.281712, 0.301917, 0.229226, 0.239899, 0.321458, 0.339168, 0.31487, 0.335645, 0.349426, 0.26085, 0.349426, 0.332115, 0.321458, 0.318242, 0.298791, 0.291804, 0.298791, 0.311707, 0.356642, 0.380708, 0.374039, 0.342579, 0.264545, 0.356642, 0.359901, 0.25406, 0.335645, 0.332115, 0.257454, 0.239899, 0.298791, 0.291804, 0.216401, 0.158265, 0.164327, 0.25406, 0.291804, 0.291804, 0.203355, 0.239899, 0.257454, 0.173081, 0.200174, 0.281712, 0.264545, 0.15284, 0.247041, 0.247041, 0.247041, 0.324872, 0.318242, 0.31487, 0.321458, 0.414856, 0.398279, 0.301917, 0.281712, 0.21291, 0.219301, 0.194234, 0.191378, 0.196879, 0.25406, 0.219301, 0.185198, 0.161087, 0.25406, 0.222385, 0.185198, 0.139895, 0.106997, 0.179055], '')</t>
  </si>
  <si>
    <t>[239, 240, 269, 270]</t>
  </si>
  <si>
    <t xml:space="preserve">F5S426|F5S426_9ENTR Toxin YafO OS=Enterobacter hormaechei ATCC 49162 </t>
  </si>
  <si>
    <t>([0.225814, 0.268042, 0.26085, 0.257454, 0.15284, 0.106997, 0.144935, 0.200174, 0.232838, 0.15008, 0.170161, 0.200174, 0.129801, 0.216401, 0.295083, 0.271506, 0.275179, 0.374039, 0.374039, 0.271506, 0.179055, 0.191378, 0.21291, 0.142424, 0.102787, 0.109221, 0.111485, 0.100716, 0.096677, 0.092881, 0.185198, 0.164327, 0.173081, 0.281712, 0.268042, 0.268042, 0.236433, 0.219301, 0.200174, 0.196879, 0.247041, 0.268042, 0.15008, 0.137348, 0.134866, 0.229226, 0.352862, 0.335645, 0.31487, 0.229226, 0.247041, 0.206376, 0.247041, 0.170161, 0.144935, 0.134866, 0.081712, 0.15284, 0.092881, 0.092881, 0.051831, 0.071867, 0.11371, 0.219301, 0.229226, 0.366687, 0.236433, 0.236433, 0.356642, 0.380708, 0.450668, 0.465241, 0.509769, 0.490133, 0.608892, 0.642678, 0.632174, 0.73685, 0.759478, 0.852992, 0.754692, 0.759478, 0.648219, 0.509769, 0.461924, 0.461924, 0.4292, 0.454136, 0.321458, 0.311707, 0.335645, 0.346032, 0.318242, 0.216401, 0.209395, 0.132295, 0.088832, 0.079919, 0.056825, 0.034884, 0.034068, 0.073402, 0.100716, 0.139895, 0.232838, 0.185198, 0.139895, 0.139895, 0.182256, 0.257454, 0.257454, 0.236433, 0.239899, 0.170161, 0.182256, 0.182256, 0.25406, 0.222385, 0.239899, 0.275179, 0.25406, 0.225814, 0.216401, 0.257454, 0.158265, 0.147574, 0.229226, 0.271506, 0.25031, 0.25406, 0.25406, 0.206376, 0.173081, 0.125101, 0.17593, 0.25406, 0.219301, 0.17593], '')</t>
  </si>
  <si>
    <t>[72, 74, 75, 76, 77, 78, 79, 80, 81, 82, 83]</t>
  </si>
  <si>
    <t xml:space="preserve">F5S427|F5S427_9ENTR Uncharacterized protein OS=Enterobacter hormaechei ATCC 49162 </t>
  </si>
  <si>
    <t>([0.11371, 0.076542, 0.076542, 0.046336, 0.049374, 0.033407, 0.045352, 0.059222, 0.042364, 0.054297, 0.073402, 0.090864, 0.092881, 0.048328, 0.03976, 0.0704, 0.073402, 0.079919, 0.139895, 0.173081, 0.222385, 0.295083, 0.36309, 0.36309, 0.366687, 0.40511, 0.490133, 0.490133, 0.458154, 0.549308, 0.517562, 0.545602, 0.541878, 0.454136, 0.51388, 0.575842, 0.483068, 0.472492, 0.483068, 0.476583, 0.398279, 0.377384, 0.370445, 0.284882, 0.324872, 0.433034, 0.359901, 0.370445, 0.339168, 0.380708, 0.380708, 0.414856, 0.40511, 0.311707, 0.308712, 0.308712, 0.291804, 0.291804, 0.301917, 0.247041, 0.173081, 0.203355, 0.222385, 0.236433, 0.339168, 0.21291, 0.216401, 0.291804, 0.25406, 0.284882, 0.167087, 0.144935, 0.120615, 0.120615, 0.191378, 0.196879, 0.225814, 0.194234, 0.288399, 0.21291, 0.161087, 0.232838, 0.264545, 0.164327, 0.132295, 0.073402, 0.118441, 0.118441, 0.056825, 0.040537, 0.021381, 0.045352, 0.044297, 0.032017, 0.034884, 0.03976, 0.054297, 0.05306, 0.036378, 0.0198, 0.028695, 0.049374, 0.028695, 0.031287, 0.051831, 0.069024, 0.116183, 0.142424, 0.142424, 0.161087, 0.232838, 0.26085, 0.185198, 0.21291, 0.268042, 0.17593, 0.137348, 0.182256, 0.155435, 0.236433, 0.335645, 0.335645, 0.30533, 0.390993, 0.390993, 0.308712, 0.308712, 0.324872, 0.232838, 0.155435, 0.247041, 0.26085, 0.25031, 0.232838, 0.239899, 0.200174, 0.26085, 0.321458, 0.216401, 0.247041, 0.271506, 0.257454, 0.278302, 0.216401, 0.216401, 0.21291, 0.26085, 0.216401, 0.132295, 0.17593, 0.173081, 0.100716, 0.076542, 0.109221, 0.167087, 0.161087, 0.229226, 0.25406, 0.18812, 0.268042, 0.278302, 0.25406, 0.164327, 0.092881, 0.134866, 0.11371, 0.086953, 0.086953, 0.085092, 0.132295, 0.134866, 0.185198, 0.288399, 0.308712], '')</t>
  </si>
  <si>
    <t>[29, 30, 31, 32, 34, 35]</t>
  </si>
  <si>
    <t xml:space="preserve">F5S428|F5S428_9ENTR Glutaredoxin OS=Enterobacter hormaechei ATCC 49162 </t>
  </si>
  <si>
    <t>([0.043307, 0.064632, 0.037156, 0.025316, 0.033407, 0.047319, 0.047319, 0.037156, 0.056825, 0.03976, 0.040537, 0.050641, 0.058088, 0.050641, 0.076542, 0.122885, 0.191378, 0.18812, 0.100716, 0.090864, 0.090864, 0.085092, 0.094817, 0.094817, 0.092881, 0.10481, 0.06184, 0.050641, 0.076542, 0.054297, 0.090864, 0.066181, 0.074921, 0.067594, 0.129801, 0.125101, 0.076542, 0.076542, 0.085092, 0.102787, 0.069024, 0.06184, 0.102787, 0.109221, 0.120615, 0.206376, 0.200174, 0.196879, 0.288399, 0.298791, 0.271506, 0.173081, 0.191378, 0.18812, 0.191378, 0.18812, 0.219301, 0.219301, 0.216401, 0.203355, 0.196879, 0.271506, 0.295083, 0.194234, 0.139895, 0.167087, 0.081712, 0.06312, 0.106997, 0.094817, 0.051831, 0.06312, 0.10481, 0.132295, 0.100716, 0.081712, 0.051831, 0.028107, 0.045352, 0.031287, 0.020876], '')</t>
  </si>
  <si>
    <t xml:space="preserve">F5S429|F5S429_9ENTR Phage protein OS=Enterobacter hormaechei ATCC 49162 </t>
  </si>
  <si>
    <t>([0.377384, 0.359901, 0.370445, 0.401658, 0.408655, 0.444081, 0.42561, 0.41194, 0.422041, 0.370445, 0.394753, 0.450668, 0.461924, 0.440853, 0.384043, 0.387226, 0.440853, 0.356642, 0.288399, 0.264545, 0.342579, 0.418646, 0.349426, 0.278302, 0.185198, 0.200174, 0.196879, 0.196879, 0.236433, 0.247041, 0.225814, 0.21291, 0.185198, 0.167087, 0.196879, 0.200174, 0.118441, 0.088832, 0.120615, 0.18812, 0.206376, 0.222385, 0.232838, 0.346032, 0.458154, 0.534167, 0.553315, 0.562014, 0.59508, 0.483068, 0.497853, 0.509769, 0.436924, 0.447574, 0.349426, 0.25406, 0.268042, 0.278302, 0.291804, 0.225814, 0.236433, 0.229226, 0.216401, 0.122885, 0.116183, 0.066181, 0.081712, 0.0704, 0.074921, 0.074921, 0.102787, 0.060549, 0.081712, 0.127496, 0.139895, 0.243554, 0.321458, 0.288399, 0.377384, 0.468512, 0.575842, 0.461924, 0.450668, 0.444081, 0.525368, 0.4292, 0.468512, 0.454136, 0.461924, 0.454136, 0.4292, 0.374039, 0.418646, 0.436924, 0.356642, 0.239899, 0.25031, 0.167087, 0.275179, 0.26085, 0.158265, 0.094817, 0.098513, 0.092881, 0.100716, 0.111485, 0.111485, 0.129801, 0.147574, 0.096677, 0.085092, 0.079919, 0.109221, 0.10481, 0.088832, 0.127496, 0.191378, 0.125101, 0.18812, 0.127496, 0.088832], '')</t>
  </si>
  <si>
    <t>[45, 46, 47, 48, 51, 80, 84]</t>
  </si>
  <si>
    <t xml:space="preserve">F5S430|F5S430_9ENTR Phage protein OS=Enterobacter hormaechei ATCC 49162 </t>
  </si>
  <si>
    <t>([0.51388, 0.538167, 0.575842, 0.444081, 0.342579, 0.408655, 0.433034, 0.461924, 0.486429, 0.497853, 0.436924, 0.380708, 0.390993, 0.370445, 0.370445, 0.36309, 0.370445, 0.275179, 0.359901, 0.359901, 0.433034, 0.339168, 0.236433, 0.222385, 0.222385, 0.31487, 0.232838, 0.134866, 0.137348, 0.111485, 0.116183, 0.17593, 0.17593, 0.094817, 0.090864, 0.086953, 0.047319, 0.055536, 0.098513, 0.06312, 0.066181, 0.067594, 0.122885, 0.182256, 0.120615, 0.122885, 0.116183, 0.161087, 0.179055, 0.17593, 0.179055, 0.147574, 0.139895, 0.18812, 0.203355, 0.209395, 0.139895, 0.147574, 0.076542, 0.073402, 0.094817, 0.090864, 0.05306, 0.040537, 0.047319, 0.040537, 0.054297, 0.042364, 0.030003, 0.043307, 0.030003, 0.026338, 0.023534, 0.016528, 0.014075, 0.020522], '')</t>
  </si>
  <si>
    <t xml:space="preserve">F5S431|F5S431_9ENTR PhoH family protein OS=Enterobacter hormaechei ATCC 49162 </t>
  </si>
  <si>
    <t>([0.006421, 0.009015, 0.008525, 0.011903, 0.018787, 0.015078, 0.020876, 0.027463, 0.022306, 0.032017, 0.033407, 0.040537, 0.043307, 0.074921, 0.120615, 0.17593, 0.281712, 0.308712, 0.318242, 0.414856, 0.444081, 0.490133, 0.497853, 0.59014, 0.545602, 0.444081, 0.529623, 0.525368, 0.529623, 0.675549, 0.661982, 0.58069, 0.59917, 0.575842, 0.476583, 0.483068, 0.387226, 0.384043, 0.422041, 0.321458, 0.225814, 0.194234, 0.232838, 0.243554, 0.158265, 0.158265, 0.196879, 0.170161, 0.196879, 0.170161, 0.090864, 0.106997, 0.203355, 0.191378, 0.222385, 0.311707, 0.298791, 0.401658, 0.40511, 0.398279, 0.529623, 0.538167, 0.642678, 0.58069, 0.56648, 0.699094, 0.754692, 0.754692, 0.801317, 0.724957, 0.775545, 0.76285, 0.613573, 0.461924, 0.461924, 0.342579, 0.352862, 0.356642, 0.346032, 0.335645, 0.257454, 0.232838, 0.203355, 0.164327, 0.196879, 0.191378, 0.191378, 0.15008, 0.17593, 0.11371, 0.137348, 0.129801, 0.209395, 0.203355, 0.21291, 0.18812, 0.236433, 0.196879, 0.137348, 0.116183, 0.092881, 0.158265, 0.158265, 0.185198, 0.147574, 0.15284, 0.155435, 0.155435, 0.132295, 0.139895, 0.200174, 0.129801, 0.078022, 0.048328, 0.088832, 0.144935, 0.196879, 0.164327, 0.127496, 0.18812, 0.185198, 0.225814, 0.229226, 0.239899, 0.236433, 0.311707, 0.194234, 0.129801, 0.142424, 0.196879, 0.196879, 0.164327, 0.243554, 0.352862, 0.41194, 0.298791, 0.264545, 0.264545, 0.225814, 0.200174, 0.191378, 0.25406, 0.179055, 0.100716, 0.100716, 0.109221, 0.069024, 0.137348, 0.196879, 0.173081, 0.116183, 0.106997, 0.132295, 0.132295, 0.06184, 0.038858, 0.086953, 0.060549, 0.028695, 0.033407, 0.06312, 0.076542, 0.0704, 0.069024, 0.096677, 0.085092, 0.083462, 0.142424, 0.079919, 0.067594, 0.081712, 0.066181, 0.05306, 0.030003, 0.024393, 0.046336, 0.074921, 0.066181, 0.118441, 0.102787, 0.173081, 0.18812, 0.134866, 0.083462, 0.083462, 0.060549, 0.038042, 0.064632, 0.06312, 0.088832, 0.111485, 0.100716, 0.127496, 0.158265, 0.203355, 0.236433, 0.247041, 0.21291, 0.206376, 0.167087, 0.170161, 0.098513, 0.098513, 0.116183, 0.137348, 0.194234, 0.291804, 0.384043, 0.298791, 0.291804, 0.257454, 0.170161, 0.111485, 0.173081, 0.164327, 0.206376, 0.137348, 0.137348, 0.17593, 0.116183, 0.15284, 0.173081, 0.278302, 0.268042, 0.271506, 0.236433, 0.229226, 0.209395, 0.200174, 0.191378, 0.196879, 0.278302, 0.328603, 0.359901, 0.366687, 0.36309, 0.239899, 0.31487, 0.335645, 0.324872, 0.42561, 0.321458, 0.335645, 0.30533, 0.301917, 0.219301, 0.30533, 0.209395, 0.225814, 0.225814, 0.324872, 0.321458, 0.219301, 0.18812, 0.216401, 0.200174, 0.219301, 0.25031, 0.17593, 0.144935, 0.094817, 0.071867, 0.074921, 0.125101, 0.106997, 0.064632, 0.11371, 0.083462, 0.134866, 0.098513, 0.078022, 0.051831, 0.032677, 0.05306, 0.073402, 0.051831, 0.034068], '')</t>
  </si>
  <si>
    <t>[23, 24, 26, 27, 28, 29, 30, 31, 32, 33, 60, 61, 62, 63, 64, 65, 66, 67, 68, 69, 70, 71, 72]</t>
  </si>
  <si>
    <t xml:space="preserve">F5S432|F5S432_9ENTR C-type natriuretic protein OS=Enterobacter hormaechei ATCC 49162 </t>
  </si>
  <si>
    <t>([0.009015, 0.009977, 0.014783, 0.010372, 0.008276, 0.007495, 0.008156, 0.008804, 0.01078, 0.009728, 0.01204, 0.009728, 0.008895, 0.005872, 0.005992, 0.004414, 0.004431, 0.006421, 0.004736, 0.004921, 0.005503, 0.007259, 0.006039, 0.004483, 0.004483, 0.004483, 0.00558, 0.004358, 0.004358, 0.004315, 0.005249, 0.00515, 0.006894, 0.005623, 0.008156, 0.011669, 0.019401, 0.011669, 0.00777, 0.011106, 0.01078, 0.015344, 0.015344, 0.015344, 0.015078, 0.027463, 0.051831, 0.05306, 0.060549, 0.074921, 0.085092, 0.045352, 0.046336, 0.051831, 0.106997, 0.11371, 0.11371, 0.06184, 0.116183, 0.118441, 0.122885, 0.170161, 0.167087, 0.170161, 0.15284, 0.247041, 0.196879, 0.118441, 0.064632, 0.120615, 0.118441, 0.111485, 0.216401, 0.232838, 0.222385, 0.206376, 0.132295, 0.125101, 0.127496, 0.0704, 0.125101, 0.118441, 0.081712, 0.067594, 0.0704, 0.15284, 0.15008, 0.120615, 0.200174, 0.311707, 0.30533, 0.288399, 0.264545, 0.203355, 0.161087, 0.129801, 0.10481, 0.15284, 0.127496, 0.225814, 0.370445], '')</t>
  </si>
  <si>
    <t xml:space="preserve">F5S433|F5S433_9ENTR Tn3 family transposase OS=Enterobacter hormaechei ATCC 49162 </t>
  </si>
  <si>
    <t>([0.342579, 0.366687, 0.418646, 0.444081, 0.346032, 0.264545, 0.26085, 0.18812, 0.25031, 0.288399, 0.321458, 0.349426, 0.328603, 0.349426, 0.271506, 0.18812, 0.264545, 0.346032, 0.26085, 0.295083, 0.209395, 0.200174, 0.216401, 0.203355, 0.216401, 0.21291, 0.295083, 0.232838, 0.229226, 0.196879, 0.194234, 0.179055, 0.17593, 0.167087, 0.185198, 0.236433, 0.339168, 0.339168, 0.247041, 0.339168, 0.216401, 0.298791, 0.229226, 0.222385, 0.144935, 0.094817, 0.094817, 0.054297, 0.092881, 0.079919, 0.100716, 0.098513, 0.064632, 0.036378, 0.021381, 0.018106, 0.018415, 0.018106, 0.0198, 0.041405, 0.049374, 0.049374, 0.073402, 0.137348, 0.078022, 0.079919, 0.11371, 0.11371, 0.125101, 0.106997, 0.209395, 0.18812, 0.116183, 0.170161, 0.18812, 0.278302, 0.182256, 0.219301, 0.209395, 0.106997, 0.094817, 0.081712, 0.096677, 0.079919, 0.069024, 0.11371, 0.191378, 0.203355, 0.298791, 0.366687, 0.390993, 0.387226, 0.387226, 0.390993, 0.321458, 0.408655, 0.318242, 0.422041, 0.418646, 0.349426, 0.356642, 0.349426, 0.225814, 0.318242, 0.349426, 0.229226, 0.243554, 0.15008, 0.144935, 0.142424, 0.090864, 0.090864, 0.088832, 0.071867, 0.079919, 0.127496, 0.071867, 0.071867, 0.071867, 0.071867, 0.064632, 0.109221, 0.088832, 0.173081, 0.173081, 0.15284, 0.257454, 0.25406, 0.25406, 0.185198, 0.118441, 0.158265, 0.158265, 0.132295, 0.094817, 0.081712, 0.081712, 0.137348, 0.134866, 0.125101, 0.116183, 0.18812, 0.209395, 0.17593, 0.100716, 0.06312, 0.073402, 0.06184, 0.034884, 0.0704, 0.092881, 0.100716, 0.125101, 0.125101, 0.127496, 0.196879, 0.268042, 0.268042, 0.236433, 0.232838, 0.25031, 0.25031, 0.219301, 0.236433, 0.301917, 0.390993, 0.380708, 0.264545, 0.295083, 0.356642, 0.257454, 0.257454, 0.332115, 0.356642, 0.278302, 0.308712, 0.31487, 0.271506, 0.271506, 0.291804, 0.377384, 0.36309, 0.288399, 0.318242, 0.308712, 0.229226, 0.158265, 0.232838, 0.311707, 0.301917, 0.332115, 0.433034, 0.458154, 0.454136, 0.42561, 0.525368, 0.398279, 0.30533, 0.342579, 0.222385, 0.15284, 0.15284, 0.164327, 0.243554, 0.271506, 0.196879, 0.284882, 0.401658, 0.418646, 0.422041, 0.42561, 0.433034, 0.384043, 0.298791, 0.30533, 0.311707, 0.21291, 0.332115, 0.418646, 0.359901, 0.480142, 0.545602, 0.4292, 0.433034, 0.40511, 0.284882, 0.356642, 0.264545, 0.264545, 0.247041, 0.247041, 0.164327, 0.158265, 0.185198, 0.18812, 0.127496, 0.127496, 0.21291, 0.219301, 0.219301, 0.222385, 0.144935, 0.170161, 0.185198, 0.15284, 0.173081, 0.264545, 0.26085, 0.349426, 0.324872, 0.295083, 0.298791, 0.42561, 0.390993, 0.394753, 0.394753, 0.436924, 0.422041, 0.308712, 0.301917, 0.335645, 0.433034, 0.517562, 0.51388, 0.51388, 0.51388, 0.521092, 0.422041, 0.352862, 0.328603, 0.232838, 0.243554, 0.158265, 0.139895, 0.161087, 0.132295, 0.179055, 0.206376, 0.147574, 0.243554, 0.243554, 0.216401, 0.132295, 0.081712, 0.086953, 0.088832, 0.109221, 0.111485, 0.170161, 0.15284, 0.109221, 0.173081, 0.194234, 0.194234, 0.102787, 0.109221, 0.111485, 0.109221, 0.106997, 0.167087, 0.161087, 0.167087, 0.167087, 0.264545, 0.36309, 0.247041, 0.342579, 0.30533, 0.295083, 0.298791, 0.387226, 0.444081, 0.346032, 0.359901, 0.414856, 0.534167, 0.436924, 0.465241, 0.40511, 0.295083, 0.281712, 0.278302, 0.179055, 0.170161, 0.170161, 0.137348, 0.158265, 0.088832, 0.116183, 0.098513, 0.096677, 0.10481, 0.10481, 0.17593, 0.164327, 0.196879, 0.229226, 0.196879, 0.17593, 0.229226, 0.247041, 0.264545, 0.236433, 0.26085, 0.222385, 0.209395, 0.15284, 0.236433, 0.295083, 0.179055, 0.17593, 0.191378, 0.179055, 0.142424, 0.144935, 0.155435, 0.127496, 0.111485, 0.191378, 0.144935, 0.142424, 0.229226, 0.25031, 0.291804, 0.366687, 0.291804, 0.301917, 0.288399, 0.194234, 0.225814, 0.332115, 0.275179, 0.26085, 0.275179, 0.342579, 0.247041, 0.206376, 0.239899, 0.15008, 0.147574, 0.219301, 0.164327, 0.132295, 0.132295, 0.129801, 0.064632, 0.076542, 0.074921, 0.096677, 0.098513, 0.092881, 0.055536, 0.094817, 0.079919, 0.060549, 0.076542, 0.111485, 0.111485, 0.106997, 0.179055, 0.129801, 0.081712, 0.147574, 0.147574, 0.071867, 0.073402, 0.096677, 0.096677, 0.088832, 0.129801, 0.167087, 0.179055, 0.257454, 0.268042, 0.311707, 0.308712, 0.271506, 0.295083, 0.25406, 0.288399, 0.281712, 0.359901, 0.414856, 0.436924, 0.472492, 0.59917, 0.447574, 0.42561, 0.509769, 0.553315, 0.553315, 0.480142, 0.476583, 0.476583, 0.377384, 0.298791, 0.291804, 0.301917, 0.321458, 0.394753, 0.36309, 0.268042, 0.268042, 0.291804, 0.25406, 0.167087, 0.092881, 0.18812, 0.194234, 0.139895, 0.100716, 0.06312, 0.116183, 0.118441, 0.076542, 0.120615, 0.182256, 0.191378, 0.122885, 0.111485, 0.106997, 0.106997, 0.182256, 0.10481, 0.056825, 0.038042, 0.073402, 0.125101, 0.111485, 0.170161, 0.243554, 0.167087, 0.232838, 0.247041, 0.132295, 0.216401, 0.232838, 0.142424, 0.10481, 0.116183, 0.142424, 0.170161, 0.144935, 0.132295, 0.118441, 0.17593, 0.236433, 0.15008, 0.144935, 0.155435, 0.137348, 0.127496, 0.239899, 0.167087, 0.185198, 0.216401, 0.173081, 0.118441, 0.164327, 0.243554, 0.318242, 0.216401, 0.194234, 0.229226, 0.155435, 0.182256, 0.209395, 0.219301, 0.301917, 0.222385, 0.21291, 0.167087, 0.106997, 0.106997, 0.170161, 0.15008, 0.147574, 0.147574, 0.203355, 0.167087, 0.17593, 0.164327, 0.191378, 0.158265, 0.092881, 0.129801, 0.209395, 0.229226, 0.144935, 0.17593, 0.26085, 0.225814, 0.21291, 0.203355, 0.185198, 0.203355, 0.191378, 0.271506, 0.21291, 0.206376, 0.179055, 0.170161, 0.203355, 0.158265, 0.191378, 0.239899, 0.239899, 0.164327, 0.179055, 0.268042, 0.236433, 0.200174, 0.239899, 0.30533, 0.31487, 0.219301, 0.206376, 0.219301, 0.225814, 0.281712, 0.247041, 0.25031, 0.167087, 0.167087, 0.247041, 0.17593, 0.200174, 0.147574, 0.206376, 0.196879, 0.120615, 0.071867, 0.05306, 0.058088, 0.046336, 0.085092, 0.167087, 0.090864, 0.086953, 0.085092, 0.051831, 0.069024, 0.120615, 0.191378, 0.086953, 0.074921, 0.11371, 0.071867, 0.122885, 0.118441, 0.10481, 0.173081, 0.17593, 0.225814, 0.196879, 0.271506, 0.257454, 0.247041, 0.268042, 0.191378, 0.127496, 0.219301, 0.219301, 0.147574, 0.094817, 0.147574, 0.179055, 0.15284, 0.15008, 0.164327, 0.109221, 0.111485, 0.064632, 0.106997, 0.120615, 0.098513, 0.078022, 0.092881, 0.085092, 0.090864, 0.164327, 0.236433, 0.236433, 0.236433, 0.232838, 0.281712, 0.30533, 0.216401, 0.216401, 0.203355, 0.127496, 0.203355, 0.17593, 0.158265, 0.158265, 0.102787, 0.129801, 0.155435, 0.15284, 0.158265, 0.139895, 0.118441, 0.100716, 0.085092, 0.051831, 0.078022, 0.10481, 0.067594, 0.078022, 0.100716, 0.147574, 0.229226, 0.125101, 0.144935, 0.229226, 0.26085, 0.232838, 0.206376, 0.219301, 0.196879, 0.111485, 0.179055, 0.182256, 0.206376, 0.232838, 0.311707, 0.332115, 0.308712, 0.380708, 0.444081, 0.4292, 0.472492, 0.472492, 0.472492, 0.472492, 0.476583, 0.444081, 0.562014, 0.59508, 0.529623, 0.553315, 0.699094, 0.699094, 0.694846, 0.690604, 0.570702, 0.59014, 0.642678, 0.642678, 0.529623, 0.525368, 0.521092, 0.497853, 0.517562, 0.661982, 0.666105, 0.666105, 0.521092, 0.433034, 0.436924, 0.468512, 0.366687, 0.366687, 0.370445, 0.387226, 0.298791, 0.356642, 0.370445, 0.232838, 0.236433, 0.328603, 0.324872, 0.271506, 0.219301, 0.203355, 0.155435, 0.155435, 0.11371, 0.203355, 0.295083, 0.291804, 0.291804, 0.281712, 0.229226, 0.15284, 0.144935, 0.222385, 0.17593, 0.098513, 0.109221, 0.111485, 0.122885, 0.122885, 0.170161, 0.15284, 0.147574, 0.129801, 0.142424, 0.206376, 0.206376, 0.129801, 0.134866, 0.137348, 0.219301, 0.247041, 0.328603, 0.219301, 0.219301, 0.30533, 0.384043, 0.418646, 0.308712, 0.264545, 0.194234, 0.15284, 0.219301, 0.147574, 0.147574, 0.134866, 0.06312, 0.06312, 0.055536, 0.045352, 0.054297, 0.054297, 0.037156, 0.037156, 0.074921, 0.044297, 0.042364, 0.042364, 0.06312, 0.120615, 0.086953, 0.081712, 0.06312, 0.076542, 0.122885, 0.182256, 0.185198, 0.257454, 0.26085, 0.278302, 0.318242, 0.257454, 0.173081, 0.25406, 0.284882, 0.232838, 0.332115, 0.328603, 0.324872, 0.328603, 0.239899, 0.335645, 0.328603, 0.414856, 0.387226, 0.318242, 0.318242, 0.284882, 0.318242, 0.196879, 0.288399, 0.284882, 0.225814, 0.225814, 0.225814, 0.161087, 0.173081, 0.167087, 0.164327, 0.100716, 0.096677, 0.167087, 0.15284, 0.239899, 0.21291, 0.21291, 0.25031, 0.247041, 0.196879, 0.161087, 0.194234, 0.191378, 0.182256, 0.191378, 0.275179, 0.271506, 0.222385, 0.284882, 0.281712, 0.291804, 0.398279, 0.394753, 0.30533, 0.278302, 0.21291, 0.216401, 0.142424, 0.170161, 0.182256, 0.182256, 0.21291, 0.298791, 0.21291, 0.219301, 0.30533, 0.311707, 0.232838, 0.216401, 0.120615, 0.074921, 0.069024, 0.032677, 0.020522, 0.034884, 0.041405, 0.041405, 0.051831, 0.05306, 0.05306, 0.049374, 0.085092, 0.059222, 0.06184, 0.086953, 0.081712, 0.049374, 0.051831, 0.086953, 0.155435, 0.236433, 0.288399, 0.291804, 0.408655, 0.461924, 0.374039, 0.349426, 0.41194, 0.377384, 0.398279, 0.301917, 0.203355, 0.209395, 0.271506, 0.191378, 0.21291, 0.219301, 0.216401, 0.209395, 0.206376, 0.209395, 0.200174, 0.142424, 0.142424, 0.139895, 0.167087, 0.236433, 0.179055, 0.179055, 0.179055, 0.236433, 0.271506, 0.370445, 0.394753, 0.387226, 0.440853, 0.447574, 0.41194, 0.418646, 0.339168, 0.335645, 0.342579, 0.257454, 0.359901, 0.356642, 0.342579, 0.308712, 0.30533, 0.390993, 0.398279, 0.422041, 0.42561, 0.472492, 0.454136, 0.398279, 0.380708, 0.387226, 0.356642, 0.370445, 0.461924, 0.59014, 0.570702], '')</t>
  </si>
  <si>
    <t>[195, 221, 262, 263, 264, 265, 266, 315, 425, 428, 429, 430, 677, 678, 679, 680, 681, 682, 683, 684, 685, 686, 687, 688, 689, 690, 691, 693, 694, 695, 696, 697, 932, 933]</t>
  </si>
  <si>
    <t xml:space="preserve">F5S434|F5S434_9ENTR Nucleotidyltransferase domain protein OS=Enterobacter hormaechei ATCC 49162 </t>
  </si>
  <si>
    <t>([0.264545, 0.301917, 0.324872, 0.359901, 0.349426, 0.288399, 0.311707, 0.356642, 0.346032, 0.298791, 0.321458, 0.349426, 0.239899, 0.268042, 0.247041, 0.182256, 0.191378, 0.295083, 0.352862, 0.366687, 0.243554, 0.278302, 0.284882, 0.225814, 0.15284, 0.182256, 0.247041, 0.26085, 0.25406, 0.278302, 0.356642, 0.356642, 0.36309, 0.494003, 0.414856, 0.454136, 0.40511, 0.311707, 0.206376, 0.222385, 0.26085, 0.291804, 0.328603, 0.328603, 0.366687, 0.454136, 0.370445, 0.291804, 0.291804, 0.200174, 0.206376, 0.206376, 0.137348, 0.144935, 0.15008, 0.236433, 0.15284, 0.219301, 0.301917, 0.288399, 0.200174, 0.229226, 0.243554, 0.21291, 0.15284, 0.185198, 0.118441, 0.118441, 0.185198, 0.21291, 0.295083, 0.301917, 0.209395, 0.328603, 0.356642, 0.335645, 0.206376, 0.281712, 0.257454, 0.25031, 0.264545, 0.264545, 0.232838, 0.31487, 0.275179, 0.359901, 0.387226, 0.366687, 0.4292, 0.401658, 0.335645, 0.308712, 0.264545, 0.346032, 0.25406, 0.158265, 0.122885, 0.26085], '')</t>
  </si>
  <si>
    <t xml:space="preserve">F5S435|F5S435_9ENTR Protein of hypothetical function DUF86 OS=Enterobacter hormaechei ATCC 49162 </t>
  </si>
  <si>
    <t>([0.301917, 0.342579, 0.225814, 0.284882, 0.332115, 0.321458, 0.31487, 0.346032, 0.384043, 0.374039, 0.387226, 0.440853, 0.335645, 0.257454, 0.26085, 0.268042, 0.318242, 0.26085, 0.247041, 0.359901, 0.461924, 0.346032, 0.271506, 0.335645, 0.339168, 0.318242, 0.339168, 0.370445, 0.380708, 0.380708, 0.380708, 0.328603, 0.25406, 0.318242, 0.380708, 0.284882, 0.209395, 0.194234, 0.147574, 0.15284, 0.155435, 0.127496, 0.18812, 0.268042, 0.284882, 0.21291, 0.182256, 0.200174, 0.200174, 0.118441, 0.074921, 0.098513, 0.074921, 0.120615, 0.158265, 0.139895, 0.200174, 0.25031, 0.318242, 0.335645, 0.370445, 0.26085, 0.278302, 0.301917, 0.257454, 0.25406, 0.324872, 0.324872, 0.301917, 0.311707, 0.390993, 0.414856, 0.370445, 0.476583, 0.472492, 0.370445, 0.295083, 0.308712, 0.25406, 0.25406, 0.236433, 0.21291, 0.247041, 0.194234, 0.120615, 0.161087, 0.173081, 0.118441, 0.158265, 0.182256, 0.102787, 0.067594, 0.106997, 0.106997, 0.067594, 0.03976, 0.076542, 0.147574, 0.085092, 0.164327, 0.137348, 0.15008, 0.134866, 0.191378, 0.26085, 0.328603, 0.321458, 0.328603, 0.40511, 0.401658, 0.374039, 0.480142, 0.585406, 0.553315, 0.505461, 0.626927, 0.724957, 0.707965, 0.58069, 0.694846, 0.661982, 0.712013, 0.703578, 0.707965, 0.685117, 0.657645, 0.690604, 0.657645, 0.622677, 0.575842, 0.534167, 0.525368, 0.480142], '')</t>
  </si>
  <si>
    <t>[112, 113, 114, 115, 116, 117, 118, 119, 120, 121, 122, 123, 124, 125, 126, 127, 128, 129, 130, 131]</t>
  </si>
  <si>
    <t xml:space="preserve">F5S436|F5S436_9ENTR Cupin domain protein OS=Enterobacter hormaechei ATCC 49162 </t>
  </si>
  <si>
    <t>([0.106997, 0.170161, 0.096677, 0.069024, 0.100716, 0.155435, 0.185198, 0.232838, 0.268042, 0.308712, 0.359901, 0.30533, 0.291804, 0.359901, 0.275179, 0.206376, 0.137348, 0.222385, 0.339168, 0.335645, 0.422041, 0.450668, 0.342579, 0.352862, 0.356642, 0.281712, 0.167087, 0.17593, 0.111485, 0.11371, 0.120615, 0.102787, 0.173081, 0.191378, 0.122885, 0.15284, 0.18812, 0.278302, 0.17593, 0.173081, 0.196879, 0.18812, 0.194234, 0.284882, 0.384043, 0.465241, 0.440853, 0.553315, 0.465241, 0.447574, 0.440853, 0.414856, 0.377384, 0.339168, 0.339168, 0.332115, 0.25406, 0.288399, 0.288399, 0.387226, 0.384043, 0.271506, 0.196879, 0.194234, 0.164327, 0.092881, 0.085092, 0.161087, 0.15284, 0.229226, 0.229226, 0.203355, 0.142424, 0.15008, 0.173081, 0.182256, 0.275179, 0.387226, 0.308712, 0.311707, 0.301917, 0.271506, 0.352862, 0.436924, 0.450668, 0.483068, 0.604312, 0.626927, 0.642678, 0.5017, 0.41194, 0.398279, 0.352862, 0.422041, 0.380708, 0.311707, 0.257454, 0.25406, 0.219301, 0.301917, 0.271506, 0.271506, 0.196879, 0.144935, 0.083462, 0.066181, 0.071867, 0.066181, 0.046336, 0.029376, 0.046336, 0.058088, 0.098513, 0.132295, 0.102787, 0.142424, 0.200174, 0.200174], '')</t>
  </si>
  <si>
    <t>[47, 86, 87, 88, 89]</t>
  </si>
  <si>
    <t xml:space="preserve">F5S437|F5S437_9ENTR Uncharacterized protein OS=Enterobacter hormaechei ATCC 49162 </t>
  </si>
  <si>
    <t>([0.671169, 0.703578, 0.73685, 0.750527, 0.76285, 0.671169, 0.694846, 0.703578, 0.707965, 0.720929, 0.724957, 0.73685, 0.754692, 0.76285, 0.694846, 0.56648, 0.585406, 0.59014, 0.59508, 0.450668, 0.517562, 0.562014, 0.557691, 0.541878, 0.538167, 0.538167, 0.59508, 0.51388, 0.521092, 0.517562, 0.5017, 0.5017, 0.534167, 0.521092, 0.497853, 0.497853, 0.613573, 0.575842, 0.575842, 0.5017, 0.657645, 0.575842, 0.505461, 0.5017, 0.517562, 0.534167, 0.517562, 0.529623, 0.59917, 0.545602, 0.444081, 0.450668, 0.440853, 0.418646, 0.4292, 0.440853, 0.505461, 0.509769, 0.521092, 0.422041, 0.387226, 0.390993, 0.408655, 0.472492, 0.476583, 0.476583, 0.450668, 0.450668, 0.454136, 0.447574, 0.486429, 0.604312, 0.534167, 0.538167, 0.545602, 0.545602, 0.557691, 0.557691, 0.557691, 0.575842, 0.720929, 0.84206, 0.812494, 0.856457, 0.837511, 0.834292, 0.754692, 0.775545, 0.798249, 0.795062, 0.741537, 0.671169, 0.671169, 0.754692, 0.648219, 0.608892, 0.59014, 0.585406, 0.562014, 0.549308, 0.517562, 0.465241, 0.42561, 0.401658, 0.374039, 0.359901, 0.328603, 0.401658], '')</t>
  </si>
  <si>
    <t>[0, 1, 2, 3, 4, 5, 6, 7, 8, 9, 10, 11, 12, 13, 14, 15, 16, 17, 18, 20, 21, 22, 23, 24, 25, 26, 27, 28, 29, 30, 31, 32, 33, 36, 37, 38, 39, 40, 41, 42, 43, 44, 45, 46, 47, 48, 49, 56, 57, 58, 71, 72, 73, 74, 75, 76, 77, 78, 79, 80, 81, 82, 83, 84, 85, 86, 87, 88, 89, 90, 91, 92, 93, 94, 95, 96, 97, 98, 99, 100]</t>
  </si>
  <si>
    <t xml:space="preserve">F5S438|F5S438_9ENTR Integral membrabe protein OS=Enterobacter hormaechei ATCC 49162 </t>
  </si>
  <si>
    <t>([0.012727, 0.007555, 0.005734, 0.005683, 0.004689, 0.006039, 0.006482, 0.008804, 0.01078, 0.00962, 0.007315, 0.007877, 0.008525, 0.009187, 0.006567, 0.010672, 0.011669, 0.00962, 0.010131, 0.016528, 0.022667, 0.045352, 0.078022, 0.15008, 0.170161, 0.191378, 0.142424, 0.142424, 0.06312, 0.064632, 0.064632, 0.111485, 0.074921, 0.03976, 0.050641, 0.058088, 0.034884, 0.017447, 0.01227, 0.007422, 0.007645, 0.007555, 0.005378, 0.004431, 0.003298, 0.003671, 0.003924, 0.004976, 0.006039, 0.005734, 0.005734, 0.007259, 0.005872, 0.005623, 0.007177, 0.008156, 0.011342, 0.016528, 0.023963, 0.024393, 0.055536, 0.056825, 0.048328, 0.100716, 0.17593, 0.284882, 0.25031, 0.203355, 0.15008, 0.139895, 0.26085, 0.26085, 0.164327, 0.268042, 0.384043, 0.264545, 0.158265, 0.158265, 0.158265, 0.158265, 0.139895, 0.15008, 0.144935, 0.147574, 0.0704, 0.042364, 0.047319, 0.059222, 0.069024, 0.060549, 0.066181, 0.031287, 0.0198, 0.018787, 0.018787, 0.011342, 0.01204, 0.01227, 0.01227, 0.008723, 0.009865, 0.018415, 0.010672, 0.008525, 0.007422, 0.008624, 0.01204, 0.009401, 0.007259, 0.006795, 0.009096, 0.008624, 0.014783, 0.023963, 0.048328, 0.047319, 0.106997, 0.15284, 0.144935, 0.142424, 0.179055, 0.102787, 0.064632, 0.074921, 0.047319, 0.059222, 0.100716, 0.045352, 0.028695, 0.055536, 0.05306, 0.046336, 0.026338, 0.018106, 0.010672, 0.007555, 0.006142, 0.003963, 0.003997, 0.005734, 0.005503, 0.006567, 0.006619, 0.008723, 0.011342, 0.013613, 0.009294, 0.008895, 0.015078, 0.026338, 0.019109, 0.037156, 0.038858, 0.06312, 0.086953, 0.15008, 0.21291, 0.264545, 0.377384, 0.398279, 0.380708, 0.36309, 0.298791, 0.418646, 0.387226, 0.36309], '')</t>
  </si>
  <si>
    <t xml:space="preserve">F5S439|F5S439_9ENTR Uncharacterized protein OS=Enterobacter hormaechei ATCC 49162 </t>
  </si>
  <si>
    <t>([0.436924, 0.42561, 0.284882, 0.288399, 0.30533, 0.236433, 0.243554, 0.298791, 0.342579, 0.342579, 0.380708, 0.318242, 0.352862, 0.324872, 0.339168, 0.243554, 0.335645, 0.318242, 0.349426, 0.401658, 0.4292, 0.465241, 0.497853, 0.604312, 0.642678, 0.642678, 0.712013, 0.741537, 0.73685, 0.690604, 0.622677, 0.613573, 0.759478, 0.728858, 0.666105, 0.632174, 0.771762, 0.73685, 0.642678, 0.557691, 0.557691, 0.557691, 0.534167, 0.538167, 0.529623, 0.509769, 0.447574, 0.377384, 0.377384, 0.291804, 0.243554, 0.321458, 0.243554, 0.161087, 0.155435, 0.229226, 0.219301, 0.200174, 0.147574, 0.200174, 0.222385, 0.26085, 0.264545, 0.232838, 0.158265, 0.109221, 0.137348, 0.209395, 0.311707, 0.222385, 0.311707, 0.370445, 0.332115, 0.408655, 0.472492, 0.486429, 0.414856, 0.458154, 0.472492, 0.529623, 0.465241, 0.483068, 0.476583, 0.444081, 0.472492, 0.56648, 0.675549, 0.642678, 0.59014, 0.557691, 0.680603, 0.541878, 0.562014, 0.613573, 0.626927, 0.661982, 0.557691, 0.59917, 0.59014, 0.541878, 0.534167, 0.642678, 0.675549, 0.648219, 0.58069, 0.59014, 0.557691, 0.562014, 0.538167, 0.585406, 0.59014, 0.63748, 0.671169, 0.648219, 0.622677, 0.58069, 0.538167, 0.613573, 0.653063, 0.608892, 0.632174, 0.675549, 0.626927], '')</t>
  </si>
  <si>
    <t>[23, 24, 25, 26, 27, 28, 29, 30, 31, 32, 33, 34, 35, 36, 37, 38, 39, 40, 41, 42, 43, 44, 45, 79, 85, 86, 87, 88, 89, 90, 91, 92, 93, 94, 95, 96, 97, 98, 99, 100, 101, 102, 103, 104, 105, 106, 107, 108, 109, 110, 111, 112, 113, 114, 115, 116, 117, 118, 119, 120, 121, 122]</t>
  </si>
  <si>
    <t xml:space="preserve">F5S440|F5S440_9ENTR Resolvase family site-specific recombinase OS=Enterobacter hormaechei ATCC 49162 </t>
  </si>
  <si>
    <t>([0.142424, 0.18812, 0.239899, 0.298791, 0.216401, 0.264545, 0.200174, 0.239899, 0.264545, 0.301917, 0.298791, 0.243554, 0.311707, 0.387226, 0.359901, 0.447574, 0.41194, 0.408655, 0.472492, 0.408655, 0.301917, 0.30533, 0.30533, 0.298791, 0.222385, 0.301917, 0.291804, 0.374039, 0.36309, 0.339168, 0.332115, 0.356642, 0.472492, 0.476583, 0.40511, 0.408655, 0.40511, 0.468512, 0.398279, 0.408655, 0.450668, 0.486429, 0.476583, 0.483068, 0.483068, 0.557691, 0.562014, 0.480142, 0.414856, 0.359901, 0.291804, 0.284882, 0.216401, 0.185198, 0.18812, 0.18812, 0.209395, 0.209395, 0.206376, 0.219301, 0.21291, 0.243554, 0.243554, 0.18812, 0.182256, 0.125101, 0.088832, 0.086953, 0.134866, 0.122885, 0.17593, 0.264545, 0.275179, 0.346032, 0.284882, 0.291804, 0.26085, 0.26085, 0.257454, 0.18812, 0.247041, 0.25406, 0.243554, 0.232838, 0.295083, 0.295083, 0.366687, 0.4292, 0.465241, 0.461924, 0.541878, 0.534167, 0.4292, 0.321458, 0.222385, 0.295083, 0.229226, 0.308712, 0.284882, 0.288399, 0.288399, 0.264545, 0.268042, 0.243554, 0.332115, 0.332115, 0.335645, 0.264545, 0.264545, 0.17593, 0.185198, 0.185198, 0.18812, 0.284882, 0.356642, 0.458154, 0.374039, 0.436924, 0.401658, 0.401658, 0.398279, 0.483068, 0.433034, 0.4292, 0.454136, 0.447574, 0.447574, 0.440853, 0.517562, 0.51388, 0.632174, 0.622677, 0.575842, 0.58069, 0.58069, 0.613573, 0.608892, 0.59508, 0.59508, 0.675549, 0.671169, 0.671169, 0.657645, 0.657645, 0.553315, 0.525368, 0.521092, 0.521092, 0.454136, 0.486429, 0.525368, 0.490133, 0.494003, 0.461924, 0.433034, 0.4292, 0.447574, 0.374039, 0.465241, 0.394753, 0.394753, 0.335645, 0.370445, 0.374039, 0.377384, 0.359901, 0.390993, 0.301917, 0.243554, 0.332115, 0.278302, 0.247041, 0.247041, 0.25406, 0.288399, 0.288399, 0.26085, 0.216401, 0.275179, 0.236433, 0.284882, 0.25031, 0.342579, 0.25031, 0.200174], '')</t>
  </si>
  <si>
    <t>[45, 46, 90, 91, 128, 129, 130, 131, 132, 133, 134, 135, 136, 137, 138, 139, 140, 141, 142, 143, 144, 145, 146, 147, 150]</t>
  </si>
  <si>
    <t xml:space="preserve">F5S441|F5S441_9ENTR Uncharacterized protein OS=Enterobacter hormaechei ATCC 49162 </t>
  </si>
  <si>
    <t>([0.394753, 0.295083, 0.332115, 0.374039, 0.284882, 0.308712, 0.339168, 0.243554, 0.271506, 0.301917, 0.225814, 0.173081, 0.222385, 0.264545, 0.232838, 0.236433, 0.264545, 0.264545, 0.26085, 0.257454, 0.225814, 0.219301, 0.219301, 0.225814, 0.219301, 0.268042, 0.284882, 0.21291, 0.257454, 0.232838, 0.239899, 0.278302, 0.356642, 0.408655, 0.390993, 0.5017, 0.440853, 0.349426, 0.356642, 0.366687, 0.275179, 0.30533, 0.232838, 0.308712, 0.308712, 0.308712, 0.339168, 0.332115, 0.401658, 0.387226, 0.339168, 0.332115, 0.398279, 0.324872, 0.30533, 0.308712, 0.284882, 0.284882, 0.321458, 0.219301, 0.182256, 0.25031, 0.219301, 0.278302, 0.243554, 0.200174, 0.167087, 0.129801, 0.090864, 0.06312], '')</t>
  </si>
  <si>
    <t xml:space="preserve">F5S442|F5S442_9ENTR Uncharacterized protein OS=Enterobacter hormaechei ATCC 49162 </t>
  </si>
  <si>
    <t>([0.000893, 0.00146, 0.001271, 0.001288, 0.001112, 0.001533, 0.002155, 0.001778, 0.001743, 0.001808, 0.002396, 0.002881, 0.00359, 0.002606, 0.003804, 0.004513, 0.004483, 0.004414, 0.006421, 0.00777, 0.009977, 0.009977, 0.008156, 0.012727, 0.019401, 0.038042, 0.038042, 0.038858, 0.03976, 0.034068, 0.051831, 0.026338, 0.016257, 0.020876, 0.020876, 0.020165, 0.011342, 0.020522, 0.017138, 0.017447, 0.024393, 0.013821, 0.022306, 0.033407, 0.034068, 0.032017, 0.018787, 0.020165, 0.015344, 0.022667, 0.036378, 0.025762, 0.045352, 0.0704, 0.048328, 0.106997, 0.071867, 0.170161], '')</t>
  </si>
  <si>
    <t xml:space="preserve">F5S443|F5S443_9ENTR DNA ligase OS=Enterobacter hormaechei ATCC 49162 </t>
  </si>
  <si>
    <t>([0.073402, 0.11371, 0.116183, 0.064632, 0.086953, 0.118441, 0.116183, 0.137348, 0.170161, 0.209395, 0.200174, 0.229226, 0.209395, 0.225814, 0.275179, 0.281712, 0.278302, 0.374039, 0.291804, 0.295083, 0.311707, 0.281712, 0.288399, 0.324872, 0.418646, 0.387226, 0.311707, 0.342579, 0.264545, 0.225814, 0.142424, 0.182256, 0.209395, 0.122885, 0.064632, 0.081712, 0.067594, 0.081712, 0.048328, 0.081712, 0.074921, 0.038042, 0.078022, 0.047319, 0.036378, 0.03976, 0.059222, 0.058088, 0.06184, 0.10481, 0.127496, 0.137348, 0.15008, 0.125101, 0.225814, 0.324872, 0.321458, 0.366687, 0.30533, 0.384043, 0.308712, 0.232838, 0.339168, 0.339168, 0.324872, 0.321458, 0.278302, 0.25406, 0.346032, 0.25406, 0.257454, 0.257454, 0.335645, 0.275179, 0.247041, 0.155435, 0.15284, 0.129801, 0.129801, 0.194234, 0.182256, 0.182256, 0.194234, 0.158265, 0.158265, 0.200174, 0.161087, 0.164327, 0.170161, 0.158265, 0.239899, 0.243554, 0.182256, 0.094817, 0.11371, 0.137348, 0.125101, 0.078022, 0.058088, 0.086953, 0.083462, 0.102787, 0.15284, 0.185198, 0.209395, 0.155435, 0.182256, 0.170161, 0.194234, 0.125101, 0.081712, 0.081712, 0.074921, 0.074921, 0.073402, 0.079919, 0.085092, 0.182256, 0.170161, 0.271506, 0.268042, 0.155435, 0.142424, 0.100716, 0.127496, 0.079919, 0.098513, 0.096677, 0.182256, 0.116183, 0.173081, 0.25406, 0.236433, 0.239899, 0.318242, 0.42561, 0.318242, 0.335645, 0.196879, 0.278302, 0.278302, 0.295083, 0.436924, 0.418646, 0.454136, 0.440853, 0.42561, 0.490133, 0.458154, 0.339168, 0.433034, 0.433034, 0.332115, 0.332115, 0.25031, 0.25031, 0.25031, 0.26085, 0.229226, 0.278302, 0.196879, 0.11371, 0.11371, 0.06312, 0.037156, 0.030003, 0.032017, 0.06184, 0.055536, 0.074921, 0.083462, 0.088832, 0.044297, 0.044297, 0.046336, 0.079919, 0.078022, 0.078022, 0.137348, 0.158265, 0.142424, 0.219301, 0.291804, 0.196879, 0.268042, 0.356642, 0.339168, 0.328603, 0.342579, 0.298791, 0.247041, 0.225814, 0.225814, 0.342579, 0.4292, 0.42561, 0.335645, 0.328603, 0.328603, 0.203355, 0.17593, 0.26085, 0.173081, 0.094817, 0.078022, 0.078022, 0.078022, 0.137348, 0.139895, 0.125101, 0.127496, 0.158265, 0.209395, 0.111485, 0.118441, 0.129801, 0.125101, 0.142424, 0.142424, 0.122885, 0.147574, 0.15008, 0.144935, 0.216401, 0.342579, 0.394753, 0.390993, 0.366687, 0.271506, 0.275179, 0.243554, 0.209395, 0.129801, 0.15008, 0.17593, 0.088832, 0.081712, 0.041405, 0.032017, 0.020522, 0.028107, 0.051831, 0.027463, 0.027463, 0.023963, 0.023963, 0.030003, 0.027463, 0.032677, 0.051831, 0.056825, 0.038042, 0.033407, 0.059222, 0.06184, 0.102787, 0.15284, 0.144935, 0.167087, 0.26085, 0.342579, 0.308712, 0.21291, 0.291804, 0.26085, 0.209395, 0.144935, 0.147574, 0.098513, 0.050641, 0.051831, 0.050641, 0.090864, 0.102787, 0.109221, 0.116183, 0.116183, 0.083462, 0.073402, 0.132295, 0.139895, 0.085092, 0.086953, 0.085092, 0.098513, 0.142424, 0.120615, 0.102787, 0.073402, 0.074921, 0.139895, 0.139895, 0.129801, 0.134866, 0.18812, 0.10481, 0.058088, 0.06184, 0.106997, 0.06312, 0.045352, 0.042364, 0.067594, 0.040537, 0.071867, 0.079919, 0.0704, 0.144935, 0.236433, 0.31487, 0.40511, 0.370445, 0.377384, 0.374039, 0.366687, 0.387226, 0.505461, 0.59917, 0.509769, 0.422041, 0.549308, 0.476583, 0.476583, 0.476583, 0.575842, 0.557691, 0.541878, 0.414856, 0.298791, 0.278302, 0.200174, 0.185198, 0.219301, 0.225814, 0.232838, 0.229226, 0.21291, 0.21291, 0.219301, 0.288399, 0.308712, 0.232838, 0.339168, 0.247041, 0.268042, 0.291804, 0.301917, 0.30533, 0.436924, 0.557691, 0.562014, 0.675549, 0.549308, 0.525368, 0.51388, 0.51388, 0.436924, 0.4292, 0.422041, 0.349426, 0.291804, 0.288399, 0.346032, 0.271506, 0.377384, 0.377384, 0.352862, 0.301917, 0.236433, 0.167087, 0.155435, 0.144935, 0.142424, 0.229226, 0.18812, 0.185198, 0.17593, 0.239899, 0.164327, 0.118441, 0.170161, 0.222385, 0.229226, 0.15008, 0.222385, 0.222385, 0.229226, 0.236433, 0.278302, 0.264545, 0.301917, 0.318242, 0.321458, 0.264545, 0.21291, 0.284882, 0.243554, 0.25031, 0.200174, 0.275179, 0.352862, 0.342579, 0.335645, 0.4292, 0.541878, 0.538167, 0.525368, 0.436924, 0.414856, 0.418646, 0.529623, 0.534167, 0.450668, 0.458154, 0.422041, 0.5017, 0.486429, 0.468512, 0.398279, 0.447574, 0.447574, 0.444081, 0.454136, 0.450668, 0.41194, 0.342579, 0.342579, 0.346032, 0.40511, 0.422041, 0.408655, 0.356642, 0.346032, 0.408655, 0.394753, 0.505461, 0.440853, 0.42561, 0.517562, 0.666105], '')</t>
  </si>
  <si>
    <t>[316, 317, 318, 320, 324, 325, 326, 349, 350, 351, 352, 353, 354, 355, 404, 405, 406, 410, 411, 415, 435, 438, 439]</t>
  </si>
  <si>
    <t xml:space="preserve">F5S444|F5S444_9ENTR Uncharacterized protein OS=Enterobacter hormaechei ATCC 49162 </t>
  </si>
  <si>
    <t>([0.476583, 0.497853, 0.398279, 0.418646, 0.436924, 0.468512, 0.494003, 0.505461, 0.422041, 0.436924, 0.377384, 0.418646, 0.31487, 0.342579, 0.346032, 0.288399, 0.278302, 0.284882, 0.295083, 0.295083, 0.380708, 0.36309, 0.339168, 0.422041, 0.324872, 0.328603, 0.243554, 0.232838, 0.191378, 0.179055, 0.18812, 0.268042, 0.26085, 0.298791, 0.21291, 0.182256, 0.161087, 0.161087, 0.236433, 0.225814, 0.236433, 0.164327, 0.179055, 0.179055, 0.170161, 0.264545, 0.182256, 0.264545, 0.26085, 0.216401, 0.291804, 0.257454, 0.225814, 0.164327, 0.200174, 0.236433, 0.257454, 0.328603, 0.236433, 0.232838, 0.209395, 0.15008, 0.203355, 0.161087, 0.164327, 0.125101, 0.137348, 0.222385, 0.155435, 0.161087, 0.243554, 0.264545, 0.30533, 0.335645, 0.339168, 0.288399, 0.229226, 0.170161, 0.179055, 0.247041, 0.21291, 0.21291, 0.216401, 0.161087, 0.17593, 0.209395, 0.209395, 0.209395, 0.209395, 0.284882, 0.288399, 0.301917, 0.308712, 0.271506, 0.268042, 0.332115, 0.339168, 0.42561, 0.505461, 0.490133, 0.521092, 0.562014, 0.59917, 0.648219, 0.73685, 0.653063, 0.648219, 0.712013, 0.604312, 0.525368, 0.509769, 0.5017, 0.494003, 0.483068, 0.5017, 0.497853, 0.51388, 0.632174, 0.59508, 0.58069, 0.626927, 0.642678, 0.626927, 0.626927, 0.657645, 0.657645, 0.754692, 0.741537, 0.661982, 0.712013, 0.808535, 0.754692, 0.754692, 0.759478, 0.703578, 0.608892, 0.575842, 0.534167, 0.440853, 0.398279, 0.418646, 0.40511, 0.366687, 0.366687, 0.359901, 0.377384, 0.387226, 0.384043, 0.366687, 0.418646, 0.4292, 0.370445, 0.414856, 0.390993, 0.356642, 0.408655, 0.517562, 0.541878], '')</t>
  </si>
  <si>
    <t>[7, 98, 100, 101, 102, 103, 104, 105, 106, 107, 108, 109, 110, 111, 114, 116, 117, 118, 119, 120, 121, 122, 123, 124, 125, 126, 127, 128, 129, 130, 131, 132, 133, 134, 135, 136, 137, 156, 157]</t>
  </si>
  <si>
    <t xml:space="preserve">F5S445|F5S445_9ENTR Phage protein OS=Enterobacter hormaechei ATCC 49162 </t>
  </si>
  <si>
    <t>([0.414856, 0.31487, 0.229226, 0.284882, 0.30533, 0.332115, 0.359901, 0.311707, 0.349426, 0.291804, 0.321458, 0.359901, 0.380708, 0.422041, 0.408655, 0.494003, 0.476583, 0.40511, 0.332115, 0.40511, 0.41194, 0.374039, 0.374039, 0.454136, 0.447574, 0.433034, 0.356642, 0.366687, 0.436924, 0.349426, 0.398279, 0.394753, 0.387226, 0.311707, 0.298791, 0.308712, 0.275179, 0.31487, 0.308712, 0.384043, 0.390993, 0.380708, 0.40511, 0.472492, 0.384043, 0.349426, 0.366687, 0.380708, 0.288399, 0.219301, 0.284882, 0.216401, 0.21291, 0.225814, 0.291804, 0.321458, 0.332115, 0.281712, 0.281712, 0.36309, 0.298791, 0.271506, 0.278302, 0.268042, 0.271506, 0.324872, 0.324872, 0.239899, 0.243554, 0.298791, 0.264545, 0.278302, 0.36309, 0.349426, 0.30533, 0.295083, 0.275179, 0.232838, 0.318242, 0.222385, 0.236433, 0.239899, 0.243554, 0.209395, 0.222385, 0.203355, 0.155435, 0.116183, 0.200174, 0.257454, 0.275179, 0.308712, 0.236433, 0.170161, 0.185198, 0.219301, 0.236433, 0.196879, 0.164327, 0.109221, 0.164327, 0.164327, 0.219301, 0.243554, 0.264545, 0.164327, 0.203355, 0.298791, 0.295083, 0.219301, 0.229226, 0.206376, 0.278302, 0.257454, 0.332115, 0.295083, 0.200174, 0.18812, 0.209395, 0.268042, 0.308712, 0.295083, 0.21291, 0.229226, 0.222385, 0.243554, 0.374039, 0.356642, 0.257454, 0.308712, 0.342579, 0.225814, 0.182256, 0.173081, 0.173081, 0.127496, 0.161087, 0.164327, 0.200174, 0.21291, 0.158265, 0.194234, 0.206376, 0.268042, 0.18812, 0.185198, 0.185198, 0.100716, 0.10481, 0.17593, 0.232838, 0.291804, 0.394753, 0.394753, 0.31487, 0.414856, 0.398279, 0.318242, 0.335645, 0.30533, 0.288399, 0.366687, 0.36309, 0.342579, 0.339168, 0.377384, 0.301917, 0.308712, 0.384043, 0.291804, 0.275179, 0.26085, 0.170161, 0.185198, 0.179055, 0.25406, 0.161087, 0.158265, 0.147574, 0.216401, 0.185198, 0.122885, 0.111485, 0.10481, 0.118441, 0.074921, 0.098513, 0.088832, 0.05306, 0.05306, 0.05306, 0.032017, 0.0198, 0.031287, 0.023534, 0.040537, 0.042364, 0.060549, 0.06312, 0.109221, 0.102787, 0.085092, 0.083462, 0.073402, 0.073402, 0.034068, 0.048328, 0.044297, 0.079919, 0.078022, 0.069024, 0.111485, 0.111485, 0.134866, 0.132295, 0.173081, 0.109221, 0.125101, 0.122885, 0.116183, 0.100716, 0.10481, 0.167087, 0.21291, 0.232838, 0.232838, 0.247041, 0.247041, 0.182256, 0.173081, 0.232838, 0.229226, 0.247041, 0.342579, 0.291804, 0.200174, 0.200174, 0.318242, 0.196879, 0.222385, 0.203355, 0.229226, 0.194234, 0.15008, 0.182256, 0.200174, 0.196879, 0.247041, 0.281712, 0.349426, 0.26085, 0.229226, 0.268042, 0.170161, 0.137348, 0.185198, 0.243554, 0.194234, 0.129801, 0.200174, 0.173081, 0.298791, 0.229226, 0.239899], '')</t>
  </si>
  <si>
    <t xml:space="preserve">F5S446|F5S446_9ENTR DNA primase OS=Enterobacter hormaechei ATCC 49162 </t>
  </si>
  <si>
    <t>([0.032017, 0.020876, 0.031287, 0.021816, 0.016257, 0.026892, 0.029376, 0.038042, 0.049374, 0.06184, 0.050641, 0.06184, 0.069024, 0.076542, 0.127496, 0.134866, 0.134866, 0.129801, 0.209395, 0.120615, 0.073402, 0.125101, 0.196879, 0.129801, 0.203355, 0.182256, 0.167087, 0.200174, 0.125101, 0.079919, 0.085092, 0.102787, 0.111485, 0.10481, 0.096677, 0.059222, 0.032017, 0.055536, 0.054297, 0.051831, 0.086953, 0.096677, 0.090864, 0.090864, 0.144935, 0.137348, 0.229226, 0.229226, 0.164327, 0.268042, 0.26085, 0.25031, 0.295083, 0.21291, 0.239899, 0.257454, 0.264545, 0.349426, 0.352862, 0.352862, 0.366687, 0.26085, 0.321458, 0.26085, 0.173081, 0.098513, 0.10481, 0.064632, 0.06312, 0.102787, 0.096677, 0.106997, 0.109221, 0.098513, 0.096677, 0.040537, 0.051831, 0.083462, 0.086953, 0.088832, 0.102787, 0.102787, 0.191378, 0.125101, 0.182256, 0.158265, 0.271506, 0.25406, 0.257454, 0.18812, 0.098513, 0.059222, 0.086953, 0.086953, 0.05306, 0.086953, 0.161087, 0.182256, 0.179055, 0.167087, 0.164327, 0.15284, 0.074921, 0.076542, 0.137348, 0.079919, 0.106997, 0.102787, 0.11371, 0.15008, 0.139895, 0.158265, 0.229226, 0.243554, 0.243554, 0.222385, 0.196879, 0.219301, 0.219301, 0.225814, 0.243554, 0.26085, 0.18812, 0.232838, 0.15008, 0.118441, 0.182256, 0.239899, 0.170161, 0.170161, 0.129801, 0.209395, 0.291804, 0.31487, 0.243554, 0.21291, 0.236433, 0.295083, 0.264545, 0.275179, 0.182256, 0.185198, 0.111485, 0.179055, 0.164327, 0.25031, 0.278302, 0.278302, 0.203355, 0.291804, 0.288399, 0.284882, 0.194234, 0.139895, 0.132295, 0.185198, 0.209395, 0.203355, 0.179055, 0.203355, 0.216401, 0.219301, 0.179055, 0.25031, 0.147574, 0.125101, 0.125101, 0.078022, 0.078022, 0.074921, 0.03976, 0.024393, 0.045352, 0.074921, 0.109221, 0.098513, 0.081712, 0.048328, 0.055536, 0.060549, 0.060549, 0.032017, 0.058088, 0.076542, 0.083462, 0.094817, 0.170161, 0.161087, 0.247041, 0.185198, 0.164327, 0.247041, 0.271506, 0.25406, 0.173081, 0.120615, 0.073402, 0.10481, 0.116183, 0.10481, 0.10481, 0.05306, 0.100716, 0.096677, 0.058088, 0.040537, 0.06184, 0.066181, 0.032677, 0.032677, 0.049374, 0.098513, 0.098513, 0.074921, 0.079919, 0.132295, 0.167087, 0.21291, 0.203355, 0.268042, 0.352862, 0.25031, 0.25031, 0.137348, 0.161087, 0.179055, 0.236433, 0.164327, 0.182256, 0.26085, 0.25031, 0.25031, 0.25031, 0.139895, 0.144935, 0.081712, 0.088832, 0.106997, 0.127496, 0.122885, 0.102787, 0.069024, 0.116183, 0.17593, 0.295083, 0.271506, 0.25031, 0.17593, 0.191378, 0.109221, 0.144935, 0.139895, 0.120615, 0.06312, 0.129801, 0.144935, 0.185198, 0.170161, 0.120615, 0.118441, 0.109221, 0.109221, 0.098513, 0.050641, 0.055536, 0.058088, 0.06184, 0.096677, 0.088832, 0.132295, 0.203355, 0.118441, 0.081712, 0.109221, 0.222385, 0.139895, 0.191378, 0.239899, 0.144935, 0.200174, 0.167087, 0.170161, 0.132295, 0.206376, 0.311707, 0.31487, 0.25406, 0.25031, 0.26085, 0.349426, 0.31487, 0.318242, 0.418646, 0.497853, 0.394753, 0.356642, 0.41194, 0.308712, 0.222385, 0.335645, 0.257454, 0.298791, 0.26085, 0.346032, 0.342579, 0.264545, 0.25406, 0.308712, 0.232838, 0.142424, 0.109221, 0.106997, 0.05306, 0.05306, 0.049374, 0.094817, 0.094817, 0.120615, 0.17593, 0.170161, 0.167087, 0.25406, 0.26085, 0.25406, 0.25031, 0.222385, 0.271506, 0.264545, 0.25406, 0.239899, 0.328603, 0.366687, 0.31487, 0.408655, 0.318242, 0.328603, 0.247041, 0.247041, 0.17593, 0.17593, 0.196879, 0.129801, 0.118441, 0.125101, 0.167087, 0.167087, 0.127496, 0.158265, 0.18812, 0.185198, 0.271506, 0.232838, 0.239899, 0.36309, 0.384043, 0.476583, 0.377384, 0.36309, 0.36309, 0.401658, 0.342579, 0.321458, 0.401658, 0.374039, 0.356642, 0.374039, 0.291804, 0.374039, 0.36309, 0.342579, 0.268042, 0.275179, 0.225814, 0.229226, 0.200174, 0.185198, 0.125101, 0.132295, 0.194234, 0.125101, 0.144935, 0.194234, 0.206376, 0.15284, 0.155435, 0.134866, 0.086953, 0.127496, 0.102787, 0.076542, 0.049374, 0.074921, 0.042364, 0.0704], '')</t>
  </si>
  <si>
    <t xml:space="preserve">F5S447|F5S447_9ENTR Putative DNA helicase OS=Enterobacter hormaechei ATCC 49162 </t>
  </si>
  <si>
    <t>([0.257454, 0.291804, 0.352862, 0.408655, 0.268042, 0.30533, 0.339168, 0.370445, 0.264545, 0.301917, 0.335645, 0.377384, 0.291804, 0.243554, 0.295083, 0.278302, 0.164327, 0.106997, 0.109221, 0.116183, 0.116183, 0.191378, 0.10481, 0.056825, 0.051831, 0.106997, 0.083462, 0.078022, 0.078022, 0.096677, 0.059222, 0.044297, 0.054297, 0.098513, 0.129801, 0.078022, 0.132295, 0.247041, 0.288399, 0.25031, 0.257454, 0.222385, 0.134866, 0.164327, 0.179055, 0.18812, 0.15008, 0.127496, 0.127496, 0.120615, 0.111485, 0.092881, 0.11371, 0.071867, 0.037156, 0.032677, 0.067594, 0.054297, 0.06184, 0.074921, 0.090864, 0.083462, 0.083462, 0.085092, 0.085092, 0.132295, 0.096677, 0.074921, 0.109221, 0.109221, 0.090864, 0.15008, 0.232838, 0.243554, 0.278302, 0.374039, 0.298791, 0.301917, 0.356642, 0.342579, 0.268042, 0.167087, 0.194234, 0.236433, 0.257454, 0.275179, 0.284882, 0.295083, 0.264545, 0.264545, 0.264545, 0.21291, 0.15008, 0.125101, 0.129801, 0.132295, 0.078022, 0.127496, 0.132295, 0.122885, 0.088832, 0.083462, 0.122885, 0.067594, 0.067594, 0.109221, 0.106997, 0.074921, 0.094817, 0.090864, 0.076542, 0.074921, 0.120615, 0.129801, 0.129801, 0.058088, 0.06312, 0.111485, 0.092881, 0.051831, 0.029376, 0.034884, 0.048328, 0.051831, 0.088832, 0.06184, 0.055536, 0.096677, 0.116183, 0.111485, 0.21291, 0.144935, 0.158265, 0.155435, 0.182256, 0.167087, 0.239899, 0.147574, 0.106997, 0.10481, 0.158265, 0.173081, 0.18812, 0.232838, 0.182256, 0.164327, 0.203355, 0.222385, 0.219301, 0.18812, 0.194234, 0.185198, 0.209395, 0.122885, 0.132295, 0.096677, 0.066181, 0.083462, 0.155435, 0.196879, 0.196879, 0.219301, 0.291804, 0.18812, 0.173081, 0.222385, 0.229226, 0.247041, 0.15284, 0.15008, 0.155435, 0.15008, 0.158265, 0.247041, 0.25031, 0.179055, 0.298791, 0.42561, 0.4292, 0.318242, 0.324872, 0.36309, 0.342579, 0.257454, 0.380708, 0.30533, 0.257454, 0.264545, 0.243554, 0.25031, 0.161087, 0.118441, 0.127496, 0.118441, 0.111485, 0.102787, 0.125101, 0.098513, 0.092881, 0.10481, 0.134866, 0.090864, 0.054297, 0.027463, 0.036378, 0.029376, 0.024826, 0.034068, 0.031287, 0.032017, 0.05306, 0.086953, 0.147574, 0.139895, 0.122885, 0.094817, 0.167087, 0.21291, 0.127496, 0.127496, 0.066181, 0.094817, 0.11371, 0.179055, 0.206376, 0.21291, 0.21291, 0.232838, 0.278302, 0.219301, 0.15008, 0.090864, 0.058088, 0.058088, 0.033407, 0.046336, 0.040537, 0.041405, 0.038042, 0.076542, 0.044297, 0.047319, 0.043307, 0.056825, 0.054297, 0.043307, 0.056825, 0.046336, 0.081712, 0.045352, 0.067594, 0.120615, 0.196879, 0.291804, 0.243554, 0.324872, 0.301917, 0.288399, 0.225814, 0.239899, 0.239899, 0.324872, 0.41194, 0.422041, 0.352862, 0.356642, 0.472492, 0.458154, 0.41194, 0.384043, 0.486429, 0.40511, 0.384043, 0.349426, 0.335645, 0.384043, 0.384043, 0.324872, 0.401658, 0.461924, 0.366687, 0.257454, 0.173081, 0.122885, 0.129801, 0.179055, 0.206376, 0.206376, 0.209395, 0.284882, 0.271506, 0.25406, 0.36309, 0.335645, 0.374039, 0.291804, 0.298791, 0.301917, 0.321458, 0.247041, 0.247041, 0.324872, 0.390993, 0.480142, 0.51388, 0.505461, 0.5017, 0.42561, 0.342579, 0.380708, 0.387226, 0.394753, 0.335645, 0.247041, 0.219301, 0.219301, 0.216401, 0.185198, 0.191378, 0.158265, 0.191378, 0.194234, 0.167087, 0.206376, 0.139895, 0.170161, 0.106997, 0.106997, 0.139895, 0.216401, 0.185198, 0.155435, 0.200174, 0.179055, 0.229226, 0.291804, 0.203355, 0.206376, 0.239899, 0.239899, 0.239899, 0.275179, 0.25031, 0.206376, 0.134866, 0.209395, 0.200174, 0.284882, 0.295083, 0.229226, 0.196879, 0.196879, 0.15008, 0.144935, 0.18812, 0.194234, 0.203355, 0.291804, 0.384043, 0.377384, 0.387226, 0.465241, 0.461924, 0.461924, 0.545602, 0.680603, 0.585406, 0.549308, 0.545602, 0.490133, 0.51388, 0.553315, 0.521092, 0.585406, 0.59014, 0.642678, 0.529623, 0.534167, 0.521092, 0.444081, 0.444081, 0.346032, 0.318242, 0.328603, 0.284882, 0.222385, 0.139895, 0.196879, 0.15008, 0.155435, 0.18812, 0.229226, 0.236433, 0.281712, 0.324872, 0.332115, 0.291804, 0.374039, 0.352862, 0.370445, 0.401658, 0.401658, 0.40511, 0.352862, 0.247041, 0.291804, 0.346032, 0.4292, 0.422041, 0.525368, 0.525368, 0.525368, 0.51388, 0.490133, 0.408655, 0.398279, 0.298791, 0.328603, 0.271506, 0.271506, 0.268042, 0.311707, 0.232838, 0.321458, 0.414856, 0.483068, 0.51388, 0.422041, 0.342579, 0.356642, 0.346032, 0.25406, 0.225814, 0.236433, 0.182256, 0.170161, 0.142424, 0.191378, 0.164327, 0.196879, 0.170161, 0.125101, 0.085092, 0.129801, 0.083462, 0.048328], '')</t>
  </si>
  <si>
    <t>[304, 305, 306, 364, 365, 366, 367, 368, 370, 371, 372, 373, 374, 375, 376, 377, 378, 409, 410, 411, 412, 426]</t>
  </si>
  <si>
    <t xml:space="preserve">F5S448|F5S448_9ENTR Uncharacterized protein OS=Enterobacter hormaechei ATCC 49162 </t>
  </si>
  <si>
    <t>([0.074921, 0.111485, 0.158265, 0.088832, 0.120615, 0.064632, 0.058088, 0.074921, 0.106997, 0.06312, 0.081712, 0.111485, 0.11371, 0.074921, 0.085092, 0.161087, 0.25031, 0.139895, 0.100716, 0.127496, 0.132295, 0.132295, 0.081712, 0.076542, 0.083462, 0.076542, 0.142424, 0.111485, 0.109221, 0.100716, 0.196879, 0.164327, 0.179055, 0.118441, 0.083462, 0.125101, 0.120615, 0.122885, 0.122885, 0.088832, 0.111485, 0.054297, 0.049374, 0.083462, 0.06312, 0.096677, 0.118441, 0.071867, 0.092881, 0.081712, 0.079919, 0.042364, 0.031287, 0.015078, 0.023534, 0.051831, 0.03976, 0.022306, 0.022306, 0.042364, 0.092881, 0.048328, 0.086953, 0.049374, 0.028695, 0.029376, 0.019401, 0.016528, 0.024826, 0.033407, 0.038042, 0.042364, 0.067594, 0.06184, 0.134866, 0.134866, 0.10481, 0.129801, 0.118441, 0.122885, 0.129801, 0.122885, 0.132295, 0.132295, 0.203355, 0.219301, 0.291804, 0.278302, 0.295083, 0.321458, 0.236433, 0.236433, 0.219301, 0.203355, 0.311707, 0.288399, 0.291804, 0.31487, 0.222385, 0.222385, 0.216401, 0.191378, 0.182256, 0.271506, 0.167087, 0.15008, 0.209395, 0.194234, 0.191378, 0.129801, 0.079919, 0.129801, 0.074921, 0.076542, 0.050641, 0.022667, 0.014783, 0.014315, 0.015078, 0.016257, 0.018415, 0.018787, 0.018415, 0.016528, 0.013613, 0.023963, 0.026892, 0.016257, 0.009187, 0.014315, 0.0198, 0.017447, 0.020522, 0.034884, 0.038858, 0.074921, 0.139895, 0.139895, 0.069024, 0.071867, 0.122885, 0.203355, 0.134866, 0.098513, 0.122885, 0.088832, 0.044297, 0.049374, 0.092881, 0.17593, 0.10481, 0.090864, 0.147574, 0.122885, 0.111485, 0.06312, 0.06184, 0.06312, 0.06184, 0.134866, 0.134866, 0.11371, 0.06184, 0.0704, 0.11371, 0.051831, 0.086953, 0.164327, 0.094817, 0.090864, 0.096677, 0.129801, 0.158265, 0.155435, 0.167087, 0.216401, 0.196879, 0.200174, 0.216401, 0.295083, 0.196879, 0.102787, 0.109221, 0.092881, 0.092881, 0.05306, 0.116183, 0.109221, 0.064632, 0.102787, 0.102787, 0.056825, 0.074921, 0.067594, 0.073402, 0.069024, 0.054297, 0.059222, 0.051831, 0.027463, 0.018106, 0.015694, 0.029376, 0.023534, 0.030611, 0.022667, 0.022667, 0.017138, 0.019109, 0.019401, 0.014075, 0.015694, 0.026892, 0.023963, 0.017138, 0.010672, 0.007645, 0.007422, 0.009401, 0.006619, 0.009728, 0.015078, 0.030611, 0.018106, 0.021816, 0.034884, 0.06312, 0.102787, 0.116183, 0.055536, 0.071867, 0.092881, 0.06184, 0.044297, 0.036378, 0.048328, 0.078022, 0.132295, 0.127496, 0.096677, 0.225814], '')</t>
  </si>
  <si>
    <t xml:space="preserve">F5S449|F5S449_9ENTR DUF2971 domain-containing protein OS=Enterobacter hormaechei ATCC 49162 </t>
  </si>
  <si>
    <t>([0.028695, 0.047319, 0.028107, 0.038858, 0.025762, 0.015078, 0.009728, 0.013437, 0.016826, 0.023087, 0.024393, 0.033407, 0.043307, 0.034068, 0.054297, 0.046336, 0.049374, 0.109221, 0.111485, 0.092881, 0.088832, 0.035586, 0.038042, 0.069024, 0.086953, 0.0704, 0.155435, 0.275179, 0.179055, 0.18812, 0.127496, 0.15008, 0.073402, 0.060549, 0.122885, 0.142424, 0.257454, 0.271506, 0.243554, 0.30533, 0.219301, 0.179055, 0.288399, 0.194234, 0.191378, 0.083462, 0.161087, 0.142424, 0.134866, 0.137348, 0.147574, 0.196879, 0.206376, 0.239899, 0.243554, 0.243554, 0.15008, 0.098513, 0.050641, 0.048328, 0.048328, 0.081712, 0.116183, 0.071867, 0.132295, 0.088832, 0.111485, 0.088832, 0.044297, 0.045352, 0.076542, 0.040537, 0.034884, 0.036378, 0.060549, 0.0704, 0.0704, 0.120615, 0.109221, 0.125101, 0.086953, 0.088832, 0.05306, 0.046336, 0.081712, 0.081712, 0.0704, 0.096677, 0.122885, 0.120615, 0.120615, 0.129801, 0.21291, 0.257454, 0.164327, 0.116183, 0.071867, 0.044297, 0.045352, 0.064632, 0.10481, 0.164327, 0.164327, 0.247041, 0.161087, 0.164327, 0.096677, 0.098513, 0.122885, 0.134866, 0.232838, 0.243554, 0.229226, 0.209395, 0.194234, 0.21291, 0.203355, 0.206376, 0.284882, 0.284882, 0.30533, 0.30533, 0.185198, 0.17593, 0.185198, 0.275179, 0.275179, 0.275179, 0.295083, 0.281712, 0.257454, 0.200174, 0.127496, 0.0704, 0.069024, 0.067594, 0.098513, 0.161087, 0.232838, 0.144935, 0.137348, 0.086953, 0.090864, 0.158265, 0.179055, 0.120615, 0.109221, 0.06312, 0.0704, 0.060549, 0.0704, 0.071867, 0.109221, 0.164327, 0.179055, 0.120615, 0.147574, 0.094817, 0.086953, 0.092881, 0.167087, 0.185198, 0.281712, 0.271506, 0.271506, 0.158265, 0.142424, 0.094817, 0.094817, 0.129801, 0.173081, 0.185198, 0.18812, 0.185198, 0.200174, 0.206376, 0.206376, 0.173081, 0.264545, 0.18812, 0.106997, 0.06312, 0.056825, 0.030611, 0.031287, 0.034884, 0.074921, 0.125101, 0.109221, 0.182256, 0.120615, 0.144935, 0.102787, 0.060549, 0.064632, 0.064632, 0.109221, 0.17593, 0.118441, 0.102787, 0.170161, 0.264545, 0.268042, 0.185198, 0.264545, 0.268042, 0.268042, 0.17593, 0.164327, 0.185198, 0.185198, 0.26085, 0.203355, 0.182256, 0.167087, 0.15008, 0.137348, 0.132295, 0.127496, 0.125101, 0.132295, 0.073402, 0.076542, 0.116183, 0.18812, 0.18812, 0.11371, 0.109221, 0.139895, 0.142424, 0.134866, 0.073402, 0.078022, 0.11371, 0.090864, 0.191378, 0.194234, 0.17593, 0.182256, 0.102787, 0.167087, 0.10481, 0.106997, 0.086953, 0.090864, 0.059222, 0.033407, 0.056825, 0.045352, 0.030003, 0.035586, 0.058088, 0.10481, 0.116183, 0.067594, 0.096677, 0.06312, 0.049374, 0.047319, 0.032677, 0.059222, 0.042364, 0.066181, 0.11371, 0.11371], '')</t>
  </si>
  <si>
    <t xml:space="preserve">F5S450|F5S450_9ENTR Uncharacterized protein OS=Enterobacter hormaechei ATCC 49162 </t>
  </si>
  <si>
    <t>([0.494003, 0.51388, 0.545602, 0.626927, 0.661982, 0.694846, 0.750527, 0.675549, 0.680603, 0.694846, 0.707965, 0.745909, 0.779859, 0.779859, 0.784345, 0.827927, 0.849326, 0.788093, 0.856457, 0.894241, 0.908098, 0.912647, 0.915074, 0.928747, 0.91684, 0.910643, 0.908098, 0.885302, 0.928747, 0.928747, 0.882776, 0.876521, 0.874069, 0.849326, 0.874069, 0.852992, 0.84206, 0.733139, 0.808535, 0.812494, 0.791621, 0.661982, 0.541878, 0.545602, 0.444081, 0.374039, 0.380708, 0.352862, 0.335645, 0.321458, 0.236433, 0.236433, 0.271506, 0.268042, 0.182256, 0.185198, 0.203355, 0.127496, 0.182256, 0.17593, 0.17593, 0.173081, 0.200174, 0.219301, 0.216401, 0.26085, 0.30533, 0.232838, 0.173081, 0.203355, 0.15008, 0.209395, 0.284882, 0.25031, 0.25406, 0.374039, 0.380708, 0.390993, 0.414856, 0.414856, 0.418646, 0.349426, 0.295083, 0.342579, 0.342579, 0.356642, 0.384043, 0.384043, 0.380708, 0.476583, 0.444081, 0.490133, 0.517562, 0.447574, 0.458154, 0.433034, 0.398279, 0.387226, 0.384043, 0.461924, 0.384043, 0.374039, 0.436924, 0.505461, 0.436924, 0.483068, 0.465241, 0.450668, 0.476583, 0.538167, 0.51388, 0.521092, 0.529623, 0.505461, 0.575842, 0.545602, 0.562014, 0.545602, 0.505461], '')</t>
  </si>
  <si>
    <t>[1, 2, 3, 4, 5, 6, 7, 8, 9, 10, 11, 12, 13, 14, 15, 16, 17, 18, 19, 20, 21, 22, 23, 24, 25, 26, 27, 28, 29, 30, 31, 32, 33, 34, 35, 36, 37, 38, 39, 40, 41, 42, 43, 92, 103, 109, 110, 111, 112, 113, 114, 115, 116, 117, 118]</t>
  </si>
  <si>
    <t xml:space="preserve">F5S451|F5S451_9ENTR ParA family protein (Fragment) OS=Enterobacter hormaechei ATCC 49162 </t>
  </si>
  <si>
    <t>([0.4292, 0.408655, 0.30533, 0.216401, 0.21291, 0.264545, 0.179055, 0.129801, 0.096677, 0.0704, 0.106997, 0.064632, 0.06184, 0.137348, 0.120615, 0.116183, 0.10481, 0.182256, 0.106997, 0.10481, 0.098513, 0.0704, 0.079919, 0.139895, 0.137348, 0.170161, 0.185198, 0.196879, 0.196879, 0.288399, 0.380708, 0.278302, 0.352862, 0.370445, 0.268042, 0.288399, 0.311707, 0.324872, 0.243554, 0.321458, 0.247041, 0.236433, 0.291804, 0.232838, 0.158265, 0.243554, 0.243554, 0.164327, 0.271506, 0.352862, 0.257454, 0.275179, 0.346032, 0.36309, 0.324872, 0.394753, 0.374039, 0.278302, 0.191378, 0.229226, 0.209395, 0.284882, 0.308712, 0.25406, 0.25406, 0.339168, 0.335645, 0.222385, 0.281712, 0.170161, 0.185198, 0.236433, 0.179055, 0.206376, 0.139895, 0.170161, 0.109221, 0.071867, 0.122885, 0.179055, 0.216401, 0.179055, 0.122885, 0.122885, 0.196879, 0.232838, 0.232838, 0.239899, 0.311707, 0.311707, 0.384043, 0.370445, 0.31487, 0.247041, 0.229226, 0.268042, 0.268042, 0.349426, 0.401658, 0.40511, 0.408655, 0.41194, 0.472492, 0.549308, 0.5017, 0.5017, 0.5017, 0.497853, 0.384043, 0.42561, 0.436924, 0.349426, 0.291804, 0.387226, 0.414856, 0.324872, 0.328603, 0.318242, 0.236433, 0.284882, 0.284882, 0.308712, 0.271506, 0.25406, 0.236433, 0.243554, 0.194234, 0.196879, 0.147574, 0.247041, 0.185198, 0.122885], '')</t>
  </si>
  <si>
    <t>[103, 104, 105, 106]</t>
  </si>
  <si>
    <t xml:space="preserve">F5S452|F5S452_9ENTR Uncharacterized protein OS=Enterobacter hormaechei ATCC 49162 </t>
  </si>
  <si>
    <t>([0.359901, 0.408655, 0.480142, 0.476583, 0.387226, 0.436924, 0.447574, 0.486429, 0.41194, 0.440853, 0.450668, 0.384043, 0.335645, 0.335645, 0.352862, 0.440853, 0.454136, 0.521092, 0.422041, 0.40511, 0.494003, 0.486429, 0.461924, 0.422041, 0.349426, 0.366687, 0.36309, 0.342579, 0.25406, 0.346032, 0.346032, 0.264545, 0.377384, 0.422041, 0.377384, 0.257454, 0.247041, 0.209395, 0.132295, 0.243554, 0.264545, 0.275179, 0.25406, 0.194234, 0.219301, 0.200174, 0.268042, 0.182256, 0.182256, 0.264545, 0.15008, 0.092881, 0.147574, 0.120615, 0.079919, 0.071867, 0.083462, 0.076542, 0.076542, 0.071867, 0.032017, 0.031287, 0.018106, 0.016528, 0.026338, 0.015344, 0.023534, 0.023534, 0.030611, 0.034068, 0.029376, 0.029376, 0.046336, 0.051831, 0.06312, 0.106997, 0.088832, 0.134866, 0.139895, 0.155435, 0.225814, 0.324872, 0.324872, 0.324872, 0.36309, 0.352862, 0.41194, 0.465241, 0.377384, 0.328603, 0.352862, 0.288399, 0.398279, 0.352862, 0.281712, 0.206376, 0.132295, 0.206376, 0.147574, 0.155435, 0.170161, 0.094817, 0.106997, 0.109221, 0.142424, 0.081712, 0.074921, 0.051831, 0.022667, 0.038042, 0.066181, 0.050641, 0.047319, 0.051831, 0.038858, 0.056825, 0.083462, 0.147574, 0.132295, 0.170161, 0.085092, 0.083462, 0.164327, 0.144935, 0.15008, 0.164327, 0.232838, 0.158265, 0.161087, 0.278302, 0.161087, 0.092881, 0.067594, 0.106997, 0.092881, 0.142424, 0.139895, 0.125101, 0.092881, 0.078022, 0.076542, 0.137348, 0.102787, 0.0704, 0.05306, 0.027463, 0.0198], '')</t>
  </si>
  <si>
    <t xml:space="preserve">F5S453|F5S453_9ENTR Uncharacterized protein OS=Enterobacter hormaechei ATCC 49162 </t>
  </si>
  <si>
    <t>([0.016826, 0.017447, 0.025762, 0.023534, 0.016021, 0.021381, 0.013265, 0.010221, 0.015344, 0.011669, 0.009865, 0.008409, 0.008002, 0.006078, 0.007877, 0.01078, 0.008895, 0.006194, 0.00962, 0.009483, 0.009977, 0.008409, 0.009483, 0.009728, 0.01204, 0.010672, 0.009401, 0.010221, 0.016826, 0.015344, 0.026338, 0.044297, 0.041405, 0.047319, 0.083462, 0.096677, 0.096677, 0.15284, 0.247041, 0.229226, 0.232838, 0.127496, 0.120615, 0.127496, 0.10481, 0.085092, 0.15284, 0.164327, 0.247041, 0.200174, 0.15284, 0.122885, 0.098513, 0.219301], '')</t>
  </si>
  <si>
    <t xml:space="preserve">F5S454|F5S454_9ENTR Uncharacterized protein OS=Enterobacter hormaechei ATCC 49162 </t>
  </si>
  <si>
    <t>([0.167087, 0.142424, 0.096677, 0.047319, 0.078022, 0.041405, 0.032017, 0.041405, 0.054297, 0.071867, 0.056825, 0.045352, 0.079919, 0.164327, 0.232838, 0.216401, 0.144935, 0.15284, 0.164327, 0.129801, 0.086953, 0.090864, 0.090864, 0.118441, 0.139895, 0.120615, 0.206376, 0.298791, 0.30533, 0.308712, 0.335645, 0.444081, 0.472492, 0.468512, 0.450668, 0.366687, 0.321458, 0.291804, 0.284882, 0.167087, 0.243554, 0.284882, 0.232838, 0.301917, 0.328603, 0.422041, 0.447574, 0.374039, 0.359901, 0.324872, 0.349426, 0.321458, 0.291804, 0.346032, 0.356642, 0.278302, 0.356642, 0.40511, 0.440853, 0.401658, 0.505461, 0.387226, 0.295083, 0.346032, 0.356642, 0.335645, 0.298791, 0.25031, 0.31487, 0.284882, 0.295083, 0.225814, 0.182256, 0.139895, 0.096677], '')</t>
  </si>
  <si>
    <t>[60]</t>
  </si>
  <si>
    <t xml:space="preserve">F5S455|F5S455_9ENTR CP4-6 prophage protein (Fragment) OS=Enterobacter hormaechei ATCC 49162 </t>
  </si>
  <si>
    <t>([0.102787, 0.076542, 0.081712, 0.111485, 0.144935, 0.102787, 0.059222, 0.044297, 0.032677, 0.036378, 0.027463, 0.037156, 0.042364, 0.042364, 0.044297, 0.047319, 0.085092, 0.041405, 0.064632, 0.086953, 0.060549, 0.094817, 0.127496, 0.078022, 0.074921, 0.079919, 0.078022, 0.144935, 0.239899, 0.356642, 0.380708, 0.349426, 0.335645, 0.335645, 0.278302, 0.219301, 0.206376, 0.18812, 0.271506, 0.291804, 0.332115, 0.352862, 0.352862, 0.380708, 0.517562, 0.414856, 0.398279, 0.486429, 0.422041, 0.401658, 0.288399, 0.216401, 0.321458, 0.321458, 0.342579, 0.40511, 0.387226, 0.401658, 0.346032, 0.264545, 0.25031, 0.236433, 0.295083, 0.30533, 0.284882, 0.298791, 0.414856, 0.418646, 0.328603, 0.408655, 0.408655, 0.490133, 0.58069, 0.486429, 0.401658, 0.291804, 0.216401, 0.232838, 0.236433, 0.26085, 0.342579, 0.366687, 0.356642, 0.36309, 0.295083, 0.30533, 0.30533, 0.216401, 0.185198, 0.278302, 0.229226, 0.15284, 0.094817, 0.056825, 0.078022, 0.137348, 0.216401, 0.203355, 0.25031, 0.167087, 0.21291, 0.139895, 0.132295, 0.15284, 0.109221, 0.155435, 0.125101, 0.083462, 0.11371, 0.11371, 0.081712, 0.076542, 0.111485, 0.17593, 0.275179, 0.284882], '')</t>
  </si>
  <si>
    <t>[44, 72]</t>
  </si>
  <si>
    <t xml:space="preserve">F5S456|F5S456_9ENTR Phage inner membrane protein OS=Enterobacter hormaechei ATCC 49162 </t>
  </si>
  <si>
    <t>([0.000833, 0.000567, 0.000537, 0.000412, 0.000318, 0.000275, 0.000532, 0.000893, 0.001374, 0.001692, 0.001597, 0.001906, 0.001786, 0.002482, 0.002512, 0.002512, 0.003212, 0.003246, 0.00389, 0.003963, 0.004431, 0.006078, 0.006619, 0.007495, 0.009728, 0.009977, 0.009977, 0.009865, 0.009483, 0.008895, 0.008895, 0.010372, 0.008723, 0.008002, 0.006619, 0.008409, 0.009977, 0.008624, 0.010926, 0.006894, 0.010926, 0.016826, 0.008723, 0.008804, 0.010372, 0.008895, 0.017447, 0.019401, 0.017797, 0.009865, 0.006421, 0.004899, 0.005683, 0.004513, 0.003341, 0.002976, 0.002336, 0.001936, 0.002623, 0.002349, 0.002512, 0.002512, 0.001541, 0.001597, 0.002211, 0.002211, 0.003014, 0.002688, 0.003014, 0.00246, 0.003053, 0.003864, 0.004414, 0.003555, 0.004689, 0.006194, 0.007645, 0.014783], '')</t>
  </si>
  <si>
    <t xml:space="preserve">F5S457|F5S457_9ENTR HTH domain protein OS=Enterobacter hormaechei ATCC 49162 </t>
  </si>
  <si>
    <t>([0.505461, 0.465241, 0.370445, 0.394753, 0.291804, 0.318242, 0.236433, 0.167087, 0.11371, 0.134866, 0.158265, 0.122885, 0.078022, 0.060549, 0.076542, 0.076542, 0.081712, 0.048328, 0.047319, 0.030003, 0.030003, 0.051831, 0.036378, 0.046336, 0.038042, 0.073402, 0.034068, 0.060549, 0.069024, 0.118441, 0.078022, 0.078022, 0.134866, 0.118441, 0.139895, 0.139895, 0.134866, 0.064632, 0.109221, 0.118441, 0.170161, 0.109221, 0.088832, 0.088832, 0.06312, 0.083462, 0.043307, 0.098513, 0.054297, 0.088832, 0.088832, 0.132295, 0.076542, 0.040537, 0.071867, 0.040537, 0.03976, 0.040537, 0.067594, 0.067594, 0.06184, 0.066181, 0.118441, 0.147574, 0.194234, 0.209395, 0.229226, 0.321458, 0.243554, 0.247041, 0.155435, 0.081712, 0.066181, 0.116183, 0.182256, 0.182256, 0.268042, 0.236433, 0.194234, 0.225814, 0.147574, 0.076542, 0.086953, 0.081712, 0.036378, 0.048328, 0.074921, 0.060549, 0.032677, 0.032677, 0.06312, 0.092881, 0.106997, 0.076542, 0.06184, 0.034884, 0.038042, 0.040537, 0.050641, 0.074921, 0.041405, 0.046336, 0.05306, 0.035586, 0.042364, 0.073402, 0.067594, 0.081712, 0.069024, 0.139895, 0.194234, 0.21291, 0.239899, 0.332115, 0.390993, 0.328603, 0.418646, 0.291804, 0.170161, 0.170161, 0.086953, 0.086953, 0.139895, 0.191378, 0.142424, 0.127496, 0.15284, 0.155435, 0.129801, 0.15284, 0.085092, 0.092881, 0.043307, 0.025316, 0.020876, 0.027463, 0.049374, 0.054297, 0.111485, 0.120615, 0.134866, 0.209395, 0.209395, 0.173081, 0.229226, 0.222385, 0.209395, 0.134866, 0.081712, 0.047319, 0.047319, 0.079919, 0.081712, 0.11371, 0.102787, 0.069024, 0.035586, 0.023087, 0.018415, 0.020522, 0.036378, 0.035586, 0.037156, 0.066181, 0.043307, 0.030003, 0.035586, 0.018106, 0.029376, 0.028107, 0.05306, 0.060549, 0.031287, 0.029376, 0.020522, 0.025316, 0.049374, 0.102787, 0.090864, 0.11371, 0.11371, 0.120615, 0.054297, 0.051831, 0.051831, 0.100716, 0.129801, 0.182256, 0.206376, 0.125101, 0.200174, 0.118441, 0.069024, 0.132295, 0.142424, 0.247041, 0.324872, 0.203355, 0.111485, 0.191378, 0.17593, 0.098513, 0.109221, 0.200174, 0.116183, 0.116183, 0.054297, 0.027463, 0.030003, 0.056825, 0.102787, 0.059222, 0.056825, 0.094817, 0.040537, 0.023534, 0.023963, 0.019401, 0.041405, 0.071867, 0.067594, 0.083462, 0.15284, 0.109221, 0.088832, 0.15008, 0.127496, 0.216401, 0.308712, 0.264545, 0.216401, 0.182256, 0.30533], '')</t>
  </si>
  <si>
    <t xml:space="preserve">F5S458|F5S458_9ENTR Protein of hypothetical function DUF932 (Fragment) OS=Enterobacter hormaechei ATCC 49162 </t>
  </si>
  <si>
    <t>([0.139895, 0.147574, 0.109221, 0.073402, 0.10481, 0.144935, 0.179055, 0.134866, 0.106997, 0.083462, 0.10481, 0.11371, 0.11371, 0.102787, 0.100716, 0.127496, 0.137348, 0.111485, 0.073402, 0.139895, 0.232838, 0.232838, 0.26085, 0.339168, 0.352862, 0.288399, 0.275179, 0.278302, 0.295083, 0.284882, 0.366687, 0.366687, 0.328603, 0.25031, 0.366687, 0.301917, 0.216401, 0.281712, 0.209395, 0.182256, 0.167087, 0.161087, 0.116183, 0.122885, 0.120615, 0.164327, 0.216401, 0.229226, 0.196879, 0.225814, 0.308712, 0.298791, 0.216401, 0.170161, 0.170161, 0.191378, 0.281712, 0.390993, 0.36309, 0.447574, 0.557691, 0.51388, 0.433034, 0.472492, 0.458154, 0.418646, 0.398279, 0.321458, 0.31487, 0.257454, 0.284882, 0.182256, 0.182256, 0.268042, 0.359901, 0.444081, 0.41194, 0.41194, 0.311707, 0.346032, 0.352862, 0.346032, 0.377384, 0.370445, 0.318242, 0.321458, 0.380708, 0.401658, 0.483068, 0.377384, 0.468512, 0.483068, 0.622677, 0.622677, 0.622677, 0.622677, 0.517562, 0.414856, 0.387226, 0.461924, 0.370445, 0.36309, 0.359901, 0.275179, 0.36309, 0.454136, 0.468512, 0.352862, 0.278302, 0.278302, 0.377384, 0.374039, 0.284882, 0.275179, 0.278302, 0.26085, 0.26085, 0.31487, 0.40511, 0.401658, 0.398279, 0.476583, 0.472492, 0.486429, 0.59508, 0.58069, 0.538167, 0.454136, 0.529623, 0.642678, 0.534167, 0.545602, 0.541878, 0.661982, 0.575842, 0.570702, 0.486429, 0.486429, 0.505461, 0.486429, 0.41194, 0.311707, 0.26085, 0.236433, 0.209395, 0.209395, 0.196879, 0.155435, 0.144935, 0.155435, 0.158265, 0.164327, 0.161087, 0.137348, 0.10481, 0.127496, 0.102787, 0.142424, 0.098513, 0.076542, 0.064632, 0.092881, 0.17593], '')</t>
  </si>
  <si>
    <t>[60, 61, 92, 93, 94, 95, 96, 124, 125, 126, 128, 129, 130, 131, 132, 133, 134, 135, 138]</t>
  </si>
  <si>
    <t xml:space="preserve">F5S459|F5S459_9ENTR CP4-6 prophage possible protein (Fragment) OS=Enterobacter hormaechei ATCC 49162 </t>
  </si>
  <si>
    <t>([0.332115, 0.377384, 0.4292, 0.468512, 0.490133, 0.370445, 0.295083, 0.335645, 0.349426, 0.366687, 0.332115, 0.243554, 0.179055, 0.275179, 0.203355, 0.25031, 0.247041, 0.332115, 0.328603, 0.291804, 0.229226, 0.191378, 0.182256, 0.164327, 0.161087, 0.167087, 0.268042, 0.346032, 0.324872, 0.264545, 0.264545, 0.264545, 0.308712, 0.346032, 0.356642, 0.42561, 0.465241, 0.476583, 0.384043, 0.328603, 0.295083, 0.384043, 0.384043, 0.384043, 0.31487, 0.308712, 0.216401, 0.21291, 0.222385, 0.229226, 0.30533, 0.318242, 0.346032, 0.311707, 0.25031, 0.25031, 0.164327, 0.102787, 0.090864, 0.15284, 0.15008, 0.203355, 0.191378, 0.173081, 0.179055, 0.264545, 0.167087, 0.25406, 0.200174, 0.127496, 0.092881, 0.094817, 0.092881, 0.10481, 0.158265, 0.222385, 0.216401, 0.311707, 0.278302, 0.281712, 0.243554, 0.321458, 0.324872, 0.298791, 0.332115, 0.30533, 0.311707, 0.40511, 0.346032, 0.324872, 0.401658, 0.454136, 0.36309, 0.356642, 0.374039, 0.301917, 0.321458, 0.332115, 0.346032, 0.433034, 0.422041, 0.433034, 0.40511, 0.380708, 0.370445, 0.328603, 0.339168, 0.268042, 0.239899], '')</t>
  </si>
  <si>
    <t xml:space="preserve">F5S460|F5S460_9ENTR Antirestriction protein OS=Enterobacter hormaechei ATCC 49162 </t>
  </si>
  <si>
    <t>([0.125101, 0.206376, 0.275179, 0.275179, 0.30533, 0.247041, 0.298791, 0.332115, 0.352862, 0.401658, 0.447574, 0.458154, 0.450668, 0.517562, 0.553315, 0.604312, 0.562014, 0.562014, 0.585406, 0.585406, 0.575842, 0.5017, 0.497853, 0.509769, 0.525368, 0.538167, 0.517562, 0.390993, 0.408655, 0.40511, 0.384043, 0.384043, 0.387226, 0.288399, 0.268042, 0.219301, 0.25406, 0.301917, 0.194234, 0.129801, 0.216401, 0.229226, 0.332115, 0.229226, 0.229226, 0.196879, 0.196879, 0.281712, 0.40511, 0.384043, 0.408655, 0.394753, 0.387226, 0.328603, 0.380708, 0.4292, 0.4292, 0.4292, 0.51388, 0.685117, 0.808535, 0.653063, 0.680603, 0.541878, 0.657645, 0.534167, 0.59917, 0.622677, 0.534167, 0.541878, 0.553315, 0.562014, 0.59508, 0.56648, 0.56648, 0.622677, 0.461924, 0.390993, 0.40511, 0.40511, 0.278302, 0.155435, 0.257454, 0.206376, 0.209395, 0.225814, 0.308712, 0.203355, 0.120615, 0.111485, 0.058088, 0.060549, 0.060549, 0.05306, 0.032017, 0.026892, 0.020876, 0.021816, 0.029376, 0.027463, 0.024826, 0.024393, 0.026338, 0.030003, 0.036378, 0.032017, 0.026338, 0.024826, 0.047319, 0.046336, 0.038858, 0.06312, 0.027463, 0.013613, 0.014586, 0.014075, 0.024393, 0.030003, 0.058088, 0.078022, 0.059222, 0.030003, 0.042364, 0.074921, 0.074921, 0.085092, 0.173081, 0.191378, 0.194234, 0.206376, 0.311707, 0.418646, 0.321458, 0.4292, 0.447574, 0.328603, 0.42561, 0.335645, 0.239899, 0.243554, 0.243554, 0.281712, 0.40511, 0.42561, 0.447574, 0.370445, 0.339168, 0.284882, 0.291804, 0.25406, 0.209395, 0.185198, 0.118441, 0.170161, 0.122885, 0.11371, 0.127496, 0.074921, 0.111485, 0.098513, 0.090864, 0.079919, 0.069024, 0.050641, 0.032017, 0.027463, 0.038858, 0.046336, 0.029376, 0.027463, 0.026892, 0.023087, 0.023534, 0.030611, 0.033407, 0.024826, 0.022667, 0.037156, 0.034068, 0.040537, 0.092881, 0.047319, 0.043307, 0.033407, 0.045352, 0.078022, 0.094817, 0.10481, 0.073402, 0.125101, 0.094817, 0.073402, 0.06184, 0.059222, 0.044297, 0.030003, 0.066181, 0.111485, 0.094817, 0.139895, 0.116183, 0.074921, 0.142424, 0.144935, 0.182256, 0.122885, 0.10481], '')</t>
  </si>
  <si>
    <t>[13, 14, 15, 16, 17, 18, 19, 20, 21, 23, 24, 25, 26, 58, 59, 60, 61, 62, 63, 64, 65, 66, 67, 68, 69, 70, 71, 72, 73, 74, 75]</t>
  </si>
  <si>
    <t xml:space="preserve">F5S461|F5S461_9ENTR RadC family DNA repair protein (Fragment) OS=Enterobacter hormaechei ATCC 49162 </t>
  </si>
  <si>
    <t>([0.219301, 0.281712, 0.370445, 0.414856, 0.447574, 0.468512, 0.486429, 0.41194, 0.335645, 0.374039, 0.390993, 0.40511, 0.321458, 0.311707, 0.377384, 0.301917, 0.422041, 0.51388, 0.490133, 0.40511, 0.40511, 0.454136, 0.480142, 0.450668, 0.374039, 0.346032, 0.239899, 0.247041, 0.324872, 0.418646, 0.414856, 0.394753, 0.346032, 0.422041, 0.436924, 0.339168, 0.335645, 0.328603, 0.247041, 0.247041, 0.291804, 0.257454, 0.219301, 0.122885, 0.129801, 0.182256, 0.21291, 0.335645, 0.216401, 0.21291, 0.147574, 0.086953, 0.058088, 0.051831, 0.054297, 0.056825, 0.120615, 0.196879, 0.206376, 0.206376, 0.125101, 0.129801, 0.15284, 0.185198, 0.275179, 0.182256, 0.100716, 0.096677, 0.090864, 0.17593, 0.106997, 0.170161, 0.247041, 0.342579, 0.440853, 0.36309, 0.352862, 0.380708, 0.36309, 0.366687, 0.380708, 0.40511, 0.4292, 0.418646, 0.384043, 0.291804, 0.384043, 0.384043, 0.394753, 0.36309, 0.332115, 0.401658, 0.31487, 0.225814, 0.147574, 0.120615, 0.182256, 0.18812, 0.167087, 0.196879, 0.185198, 0.25406, 0.332115, 0.339168, 0.349426, 0.40511, 0.494003, 0.490133, 0.59014, 0.575842, 0.613573, 0.661982, 0.575842, 0.680603, 0.801317, 0.879233, 0.823549, 0.73685, 0.724957, 0.618285, 0.476583, 0.483068, 0.390993, 0.311707, 0.308712, 0.206376, 0.17593, 0.122885, 0.139895, 0.167087, 0.170161, 0.10481, 0.055536, 0.06184, 0.060549, 0.058088, 0.058088, 0.100716, 0.085092, 0.047319, 0.073402, 0.06312, 0.050641, 0.094817, 0.15008, 0.144935, 0.15284, 0.129801, 0.164327, 0.111485, 0.083462, 0.056825, 0.086953, 0.142424, 0.194234, 0.15008, 0.106997], '')</t>
  </si>
  <si>
    <t>[17, 108, 109, 110, 111, 112, 113, 114, 115, 116, 117, 118, 119]</t>
  </si>
  <si>
    <t xml:space="preserve">F5S462|F5S462_9ENTR ISPsy24 transposase OS=Enterobacter hormaechei ATCC 49162 </t>
  </si>
  <si>
    <t>([0.074921, 0.116183, 0.155435, 0.194234, 0.120615, 0.158265, 0.106997, 0.064632, 0.086953, 0.116183, 0.142424, 0.191378, 0.219301, 0.219301, 0.311707, 0.398279, 0.384043, 0.444081, 0.553315, 0.525368, 0.525368, 0.4292, 0.42561, 0.422041, 0.4292, 0.465241, 0.374039, 0.472492, 0.490133, 0.486429, 0.472492, 0.384043, 0.356642, 0.349426, 0.342579, 0.31487, 0.284882, 0.284882, 0.25406, 0.25406, 0.275179, 0.247041, 0.298791, 0.301917, 0.264545, 0.229226, 0.291804, 0.384043, 0.377384, 0.461924, 0.356642, 0.36309, 0.40511, 0.408655, 0.408655, 0.30533, 0.229226, 0.229226, 0.232838, 0.26085, 0.182256, 0.15008, 0.225814, 0.264545, 0.179055, 0.219301, 0.173081, 0.122885, 0.116183, 0.073402, 0.078022, 0.15008, 0.161087, 0.203355, 0.203355, 0.206376, 0.206376, 0.291804, 0.31487, 0.318242, 0.318242, 0.398279, 0.447574, 0.444081, 0.374039, 0.4292, 0.346032, 0.450668, 0.529623, 0.534167, 0.525368, 0.517562, 0.509769, 0.490133, 0.377384, 0.352862, 0.295083, 0.398279, 0.401658, 0.422041, 0.433034, 0.444081, 0.387226, 0.271506, 0.200174, 0.26085, 0.291804, 0.31487, 0.295083, 0.18812, 0.127496, 0.109221, 0.109221, 0.109221, 0.106997, 0.185198, 0.120615, 0.144935, 0.078022, 0.045352, 0.033407, 0.021816, 0.015078, 0.013265, 0.024393, 0.023087, 0.013016, 0.011342, 0.014783, 0.014783, 0.029376, 0.032677, 0.066181, 0.032017, 0.026338, 0.0198, 0.019401, 0.019109, 0.021381, 0.045352, 0.078022, 0.086953, 0.125101, 0.106997, 0.170161, 0.127496, 0.194234, 0.275179, 0.216401, 0.222385, 0.17593, 0.134866, 0.098513, 0.102787, 0.18812, 0.209395, 0.26085, 0.264545, 0.398279, 0.342579, 0.321458, 0.26085, 0.222385, 0.132295, 0.196879, 0.18812, 0.239899, 0.25031, 0.278302, 0.356642, 0.339168, 0.291804, 0.321458, 0.4292, 0.418646, 0.42561, 0.31487, 0.311707, 0.321458, 0.219301, 0.196879, 0.111485, 0.15008, 0.109221, 0.18812, 0.127496, 0.127496, 0.129801, 0.118441, 0.086953, 0.085092, 0.086953, 0.147574, 0.144935, 0.158265, 0.106997, 0.049374, 0.102787, 0.111485, 0.100716, 0.173081, 0.196879, 0.311707, 0.311707, 0.301917, 0.194234, 0.271506, 0.268042, 0.17593, 0.182256, 0.239899, 0.257454, 0.158265, 0.118441, 0.132295, 0.10481, 0.161087, 0.268042, 0.167087, 0.116183, 0.118441, 0.051831, 0.0704, 0.067594, 0.059222, 0.100716, 0.17593, 0.158265, 0.111485, 0.179055, 0.185198, 0.102787, 0.06312, 0.092881, 0.132295, 0.066181, 0.044297, 0.041405, 0.034884, 0.040537, 0.059222, 0.0704, 0.132295, 0.144935, 0.079919, 0.100716, 0.118441, 0.125101, 0.092881, 0.142424, 0.15284, 0.158265, 0.25406, 0.318242, 0.377384, 0.387226, 0.483068, 0.490133, 0.377384, 0.401658, 0.490133, 0.483068, 0.472492, 0.450668, 0.387226, 0.458154, 0.440853, 0.332115, 0.25031, 0.30533, 0.278302, 0.225814, 0.185198, 0.147574, 0.122885, 0.086953, 0.055536, 0.036378, 0.064632], '')</t>
  </si>
  <si>
    <t>[18, 19, 20, 88, 89, 90, 91, 92]</t>
  </si>
  <si>
    <t xml:space="preserve">F5S463|F5S463_9ENTR ISPsy24 transposase OS=Enterobacter hormaechei ATCC 49162 </t>
  </si>
  <si>
    <t>([0.384043, 0.418646, 0.461924, 0.486429, 0.476583, 0.509769, 0.440853, 0.394753, 0.356642, 0.380708, 0.408655, 0.444081, 0.36309, 0.370445, 0.311707, 0.278302, 0.374039, 0.352862, 0.352862, 0.346032, 0.418646, 0.401658, 0.40511, 0.339168, 0.342579, 0.298791, 0.288399, 0.356642, 0.390993, 0.450668, 0.447574, 0.342579, 0.275179, 0.352862, 0.359901, 0.346032, 0.370445, 0.370445, 0.398279, 0.422041, 0.4292, 0.454136, 0.472492, 0.472492, 0.575842, 0.570702, 0.632174, 0.632174, 0.675549, 0.59917, 0.59917, 0.642678, 0.775545, 0.846163, 0.767246, 0.76285, 0.754692, 0.754692, 0.754692, 0.657645, 0.657645, 0.642678, 0.63748, 0.545602, 0.553315, 0.51388, 0.436924, 0.465241, 0.444081, 0.41194, 0.505461, 0.509769, 0.401658, 0.328603, 0.318242, 0.390993, 0.36309, 0.440853, 0.418646, 0.346032, 0.349426, 0.328603, 0.332115, 0.339168, 0.40511, 0.328603, 0.342579, 0.418646, 0.41194, 0.436924, 0.41194, 0.377384, 0.346032, 0.408655, 0.472492, 0.454136, 0.433034, 0.440853, 0.40511, 0.408655], '')</t>
  </si>
  <si>
    <t>[5, 44, 45, 46, 47, 48, 49, 50, 51, 52, 53, 54, 55, 56, 57, 58, 59, 60, 61, 62, 63, 64, 65, 70, 71]</t>
  </si>
  <si>
    <t xml:space="preserve">F5S465|F5S465_9ENTR Uncharacterized protein (Fragment) OS=Enterobacter hormaechei ATCC 49162 </t>
  </si>
  <si>
    <t>([0.222385, 0.268042, 0.30533, 0.216401, 0.147574, 0.18812, 0.127496, 0.086953, 0.11371, 0.134866, 0.098513, 0.059222, 0.058088, 0.035586, 0.034884, 0.040537, 0.023534, 0.023534, 0.044297, 0.071867, 0.035586, 0.024826, 0.023534, 0.023963, 0.022306, 0.036378, 0.034884, 0.060549, 0.10481, 0.100716, 0.106997, 0.173081, 0.25406, 0.26085, 0.308712, 0.318242, 0.298791, 0.298791, 0.311707, 0.311707, 0.30533, 0.387226, 0.366687, 0.374039, 0.26085, 0.349426, 0.356642, 0.359901, 0.36309, 0.295083, 0.209395, 0.196879, 0.209395, 0.219301, 0.139895, 0.092881, 0.092881, 0.158265, 0.158265, 0.094817, 0.096677, 0.058088, 0.034884, 0.035586, 0.035586, 0.044297, 0.044297, 0.026892, 0.025762, 0.025762, 0.023534, 0.043307, 0.033407, 0.024826, 0.023534, 0.024826, 0.032017, 0.018415, 0.011518, 0.012727, 0.019109, 0.019109, 0.023963, 0.023963, 0.023963, 0.015694, 0.015078, 0.015694, 0.023087, 0.023534, 0.014315, 0.023963, 0.022306, 0.021816, 0.020876, 0.016021, 0.019401, 0.023087, 0.032677, 0.051831, 0.0704, 0.047319, 0.032677], '')</t>
  </si>
  <si>
    <t xml:space="preserve">F5S466|F5S466_9ENTR Tail fiber protein (Fragment) OS=Enterobacter hormaechei ATCC 49162 </t>
  </si>
  <si>
    <t>([0.390993, 0.418646, 0.476583, 0.450668, 0.490133, 0.497853, 0.505461, 0.521092, 0.447574, 0.468512, 0.486429, 0.483068, 0.422041, 0.414856, 0.447574, 0.444081, 0.450668, 0.374039, 0.394753, 0.40511, 0.40511, 0.324872, 0.328603, 0.232838, 0.26085, 0.25031, 0.257454, 0.268042, 0.21291, 0.295083, 0.284882, 0.21291, 0.206376, 0.191378, 0.18812, 0.247041, 0.185198, 0.232838, 0.30533, 0.30533, 0.30533, 0.332115, 0.401658, 0.394753, 0.384043, 0.328603, 0.321458, 0.31487, 0.321458, 0.377384, 0.377384, 0.356642, 0.465241, 0.444081, 0.534167, 0.541878, 0.534167, 0.529623, 0.458154, 0.366687, 0.356642, 0.284882, 0.291804, 0.271506, 0.271506, 0.36309, 0.418646, 0.4292, 0.444081, 0.40511, 0.40511, 0.311707, 0.311707, 0.25031, 0.284882, 0.185198, 0.155435, 0.134866, 0.196879, 0.281712, 0.377384, 0.301917, 0.374039, 0.275179, 0.209395, 0.15284, 0.15284, 0.15284, 0.15008, 0.158265, 0.161087, 0.106997, 0.164327, 0.11371, 0.137348, 0.11371, 0.129801, 0.147574, 0.161087, 0.120615, 0.071867, 0.073402, 0.125101, 0.125101, 0.206376, 0.298791, 0.374039, 0.366687, 0.335645, 0.332115, 0.321458, 0.349426, 0.4292, 0.352862, 0.444081, 0.408655, 0.408655, 0.472492, 0.51388, 0.458154, 0.490133, 0.59014, 0.486429, 0.414856, 0.40511, 0.394753, 0.401658, 0.41194, 0.440853, 0.387226, 0.40511, 0.387226, 0.390993, 0.398279, 0.40511, 0.422041, 0.468512, 0.534167, 0.541878, 0.40511, 0.40511, 0.352862, 0.275179, 0.349426, 0.328603, 0.335645, 0.346032, 0.308712, 0.298791, 0.25406, 0.349426, 0.311707, 0.332115, 0.328603, 0.239899, 0.30533, 0.219301, 0.196879, 0.167087, 0.109221, 0.194234, 0.194234, 0.271506, 0.295083, 0.206376, 0.21291, 0.147574, 0.147574, 0.170161, 0.158265, 0.194234, 0.17593, 0.137348, 0.109221, 0.106997, 0.173081, 0.182256, 0.182256, 0.194234, 0.134866, 0.137348, 0.147574, 0.225814, 0.196879, 0.26085, 0.380708, 0.450668, 0.534167, 0.497853, 0.497853, 0.521092, 0.433034, 0.433034, 0.458154, 0.4292, 0.450668, 0.408655, 0.42561, 0.517562, 0.51388, 0.632174, 0.733139, 0.690604, 0.648219, 0.59508, 0.59014, 0.465241, 0.461924, 0.387226, 0.328603, 0.31487, 0.291804, 0.352862, 0.268042, 0.298791, 0.332115, 0.291804, 0.295083, 0.243554, 0.200174, 0.161087, 0.10481, 0.074921, 0.049374], '')</t>
  </si>
  <si>
    <t>[6, 7, 54, 55, 56, 57, 118, 121, 137, 138, 187, 190, 198, 199, 200, 201, 202, 203, 204, 205]</t>
  </si>
  <si>
    <t xml:space="preserve">F5S467|F5S467_9ENTR p21 family holin S OS=Enterobacter hormaechei ATCC 49162 </t>
  </si>
  <si>
    <t>([0.222385, 0.209395, 0.129801, 0.161087, 0.15284, 0.185198, 0.17593, 0.200174, 0.225814, 0.170161, 0.127496, 0.170161, 0.247041, 0.200174, 0.170161, 0.164327, 0.139895, 0.139895, 0.134866, 0.15008, 0.170161, 0.21291, 0.144935, 0.229226, 0.200174, 0.155435, 0.15284, 0.132295, 0.085092, 0.058088, 0.096677, 0.094817, 0.051831, 0.031287, 0.034884, 0.03976, 0.022667, 0.028695, 0.028695, 0.018106, 0.016257, 0.015344, 0.009865, 0.011106, 0.007495, 0.008409, 0.008276, 0.008525, 0.011518, 0.018106, 0.027463, 0.028107, 0.048328, 0.079919, 0.132295, 0.155435, 0.209395, 0.30533, 0.31487, 0.4292, 0.529623, 0.534167, 0.534167, 0.671169, 0.771762, 0.879233, 0.88723, 0.953422, 0.956248, 0.950334, 0.948786, 0.947281, 0.953422, 0.959312], '')</t>
  </si>
  <si>
    <t>[60, 61, 62, 63, 64, 65, 66, 67, 68, 69, 70, 71, 72, 73]</t>
  </si>
  <si>
    <t>kappa</t>
  </si>
  <si>
    <t>omega</t>
  </si>
  <si>
    <t>Fdp</t>
  </si>
  <si>
    <t>f+</t>
  </si>
  <si>
    <t>f-</t>
  </si>
  <si>
    <t>Fexp</t>
  </si>
  <si>
    <t>delta</t>
  </si>
  <si>
    <t>mw</t>
  </si>
  <si>
    <t>phosites</t>
  </si>
  <si>
    <t>[39, 44, 59, 68, 72, 76, 80, 90, 110, 115, 120, 127, 128, 132, 157, 163, 168, 170, 171, 191, 203, 204, 209, 232, 247, 252, 274, 316, 325, 331, 334, 337, 339, 340, 345, 349, 352, 357, 362, 364, 377, 381, 389, 412, 415, 424, 435, 455, 456]</t>
  </si>
  <si>
    <t>[2, 4, 11, 15, 19, 21, 39, 45, 47, 50, 62, 71, 83, 87, 97, 105, 117, 119, 124, 136, 138, 142, 152, 163, 174, 237, 242, 244, 246, 255, 260, 265, 269, 288, 295, 319, 321, 324, 342, 344, 360, 362, 366, 387, 391, 392, 399, 400, 426, 434, 438, 440, 441, 442, 446, 450, 481, 482, 485, 494, 499, 518, 523, 551, 560, 580, 604, 608, 628, 635, 662, 672, 689, 692, 695, 702, 709, 725, 726, 740]</t>
  </si>
  <si>
    <t>[2, 20, 21, 28, 36, 38, 39, 48, 52, 53, 54, 59, 64, 66, 70, 77, 81, 83, 100, 103, 115, 118, 122, 133, 172, 173, 191, 195, 197, 202, 210, 212, 213, 215, 224, 227, 230, 236, 237, 258, 272, 277, 279, 288, 289, 290, 295, 296, 304, 306, 312, 313, 339, 364, 365, 371, 402, 423, 426, 431, 441, 443, 450, 451, 471, 483, 485, 488, 500, 503, 507, 513, 530, 540, 549, 551, 558, 563, 570, 578, 579, 580, 583, 593, 599, 602, 612, 619, 622, 627, 631, 633, 635, 644, 648, 660, 686, 697, 707, 738, 775, 778, 795, 801]</t>
  </si>
  <si>
    <t>[4, 7, 17, 20, 21, 29, 44, 49, 55, 65, 82, 94, 103, 110, 113, 115, 130, 137, 139, 143, 150, 159, 170, 185, 196, 197, 199, 206, 221, 223, 233, 239, 241, 265, 267, 285, 294, 301, 310, 312, 313, 325, 359, 365, 366, 382, 384, 387, 395, 405, 407, 414, 420, 425, 426, 428, 439, 445]</t>
  </si>
  <si>
    <t>[6, 22, 28, 39, 44, 49, 57, 74, 79, 81, 114, 115, 118, 122, 123, 137, 146, 154, 167, 173, 182, 197, 208, 218, 250, 251, 256, 257, 264, 266, 270, 274, 284, 287, 292, 293, 297, 303, 307, 315, 319, 348, 374, 377, 385, 390, 392, 396, 397, 405, 407, 409, 415, 417, 419, 433, 446, 447, 457, 478, 481, 492, 493, 494, 496, 497, 511, 528, 539, 558, 568, 620, 630, 667, 670, 711, 717, 729, 752, 753, 754, 756, 776, 777, 789, 792, 799, 806, 811, 813, 815, 820, 825, 830, 837, 852, 867, 871, 880, 890, 891, 912, 926, 931, 938, 940, 965, 981, 985, 992, 1000, 1019, 1021, 1025, 1029]</t>
  </si>
  <si>
    <t>[12, 15, 17, 27, 37, 40, 68, 85, 98, 106, 120, 121, 127, 138, 144, 149, 166, 176, 182, 185, 190, 193, 194, 195, 206, 226, 233, 234, 273, 279, 286, 294, 295, 297, 299, 308, 310, 318, 333, 339, 343, 348, 350, 352, 370, 380, 391, 400, 402, 409, 415, 433, 437, 440, 441, 449, 451, 452, 462, 468, 480]</t>
  </si>
  <si>
    <t>[4, 7, 9, 14, 18, 19, 20, 21, 22, 26, 35, 36, 39, 46, 49, 60, 65, 66, 77, 87, 88, 89, 93]</t>
  </si>
  <si>
    <t>[2, 5, 8, 26, 36, 57, 61, 62, 63, 93, 96, 104, 111, 125, 133, 150]</t>
  </si>
  <si>
    <t>[14, 19, 36, 57, 71, 73, 80, 87, 91, 100, 102, 106, 107, 108, 109, 122, 128, 138, 140, 143, 144, 146, 163, 165, 170, 171, 187, 190, 193, 199, 206, 214, 215, 216, 245, 266, 269, 272, 277, 278, 286, 295, 303, 309, 317, 332, 338, 343, 346, 397, 403, 434, 456, 466, 467, 471]</t>
  </si>
  <si>
    <t>[9, 10, 26, 35, 38, 44, 54, 65, 93, 109, 117, 130, 146, 160, 163, 164, 170, 171, 177, 181, 188, 191, 207, 209, 210, 227, 233, 234, 248, 250, 251, 258, 259, 269, 271, 285, 293, 298, 310, 319, 321, 340, 345, 350, 352, 353, 354, 356, 357, 359, 379, 391, 400, 408, 413, 434, 435, 438, 440, 449, 450, 462, 506, 511, 544, 555, 556, 557, 564, 576, 583, 584, 585, 588, 589, 597, 599, 605, 607, 633, 637, 639, 641, 652, 654, 657, 665, 666, 675, 690, 697, 711, 712, 716, 717, 745, 769, 781, 782, 784, 785, 795, 802, 813, 815]</t>
  </si>
  <si>
    <t>[2, 5, 12, 16, 33, 37, 39, 57, 61, 63, 77, 91, 97, 140, 155, 171, 177, 180, 190, 192, 202, 211, 214, 215, 228, 231, 236, 239, 248, 249, 266, 273, 289, 291, 299, 310, 313, 317, 334, 373, 386, 392, 397, 405, 416, 420, 424, 436, 444, 458, 479, 481, 487, 492]</t>
  </si>
  <si>
    <t>[26, 37, 53, 58, 59, 62, 86, 126, 131, 132, 144, 150, 174, 177, 180, 206, 212, 221, 223, 225, 228, 236, 238, 239, 243, 270, 274, 281, 287, 293, 306, 315, 316, 317, 323, 324, 329, 348, 351, 358, 359, 363, 385, 387, 388, 402, 404, 408, 409, 412, 422, 427, 430, 434, 440, 450, 452, 457, 459, 464, 465]</t>
  </si>
  <si>
    <t>[18, 30, 31, 32, 42, 47, 64, 65, 69, 87, 92, 97, 100, 109, 115, 124, 125, 133, 155, 174, 193, 208, 231, 234, 253, 255, 260, 270, 280, 284, 295, 297, 299, 310, 314, 316]</t>
  </si>
  <si>
    <t>[2, 7, 8, 54, 56, 58, 65, 92, 93, 96, 110, 112, 120, 124, 125, 137, 138, 150, 169, 171, 175, 190, 208, 213, 215, 216, 217, 237, 256, 260, 268, 272, 280, 283, 293, 306, 323, 326, 327, 329, 335, 341, 344, 345, 350, 370, 373, 382, 387]</t>
  </si>
  <si>
    <t>[6, 9, 13, 20, 25, 29, 46, 64, 66, 86, 87, 95, 100, 105, 111, 124, 139, 140, 144, 152, 161, 164, 168, 169, 183, 188, 206, 207, 209, 217, 230, 231, 238, 258, 260, 263, 266, 272, 280, 287, 310, 319, 322, 324, 328, 339, 353, 360, 370, 387]</t>
  </si>
  <si>
    <t>[3, 4, 5, 20, 30, 59, 78, 79, 101, 125, 129, 134, 149, 152, 162, 163, 170, 192, 236, 240, 244, 247, 248, 256, 259, 262, 263, 264, 266, 279, 282, 287, 292, 293, 301, 327, 329, 351, 352, 368, 373, 378, 380, 381, 383, 384, 418, 422, 424, 425, 426, 447, 449, 464, 465, 466, 469, 472, 483, 494, 502, 511, 543, 545, 555, 567, 584, 586, 593, 600, 602, 608, 614, 641, 665, 668, 683, 685, 690, 704, 711]</t>
  </si>
  <si>
    <t>[8, 12, 17, 21, 32, 35, 38, 65, 67, 73, 81, 84, 87, 90, 106, 121, 124, 127, 130, 146, 152, 164, 172, 173, 174, 178, 180, 182, 189, 191, 195, 199, 208, 214, 216, 224, 230, 235, 244, 266, 267, 271, 280, 284, 287, 290, 299, 318, 327, 345, 346, 365, 378, 387, 392, 397, 402, 409]</t>
  </si>
  <si>
    <t>[3, 20, 49, 61, 71, 91, 96, 101, 108, 109, 112, 130, 131, 140, 141, 148, 151, 152, 154, 170, 178, 193, 194, 195, 212, 227, 232, 256, 262, 275, 311, 314, 317, 319, 325, 332, 334, 337, 340, 344, 345, 350, 355, 358, 362, 365, 372, 383, 384, 390, 393, 403, 409, 430, 431, 438, 439, 441, 447]</t>
  </si>
  <si>
    <t>[2, 3, 5, 9, 14, 15, 24, 37, 44, 51, 53, 55, 63, 69, 76, 82, 85, 91, 92, 96, 97, 108, 112, 120, 144, 150, 175, 179, 188, 191, 194, 200, 212, 237, 243, 245, 253, 259, 265, 274, 281, 291, 298, 305, 307, 322, 330, 335, 355, 364, 367, 375, 401, 402, 410, 417, 430, 433, 438, 449, 452, 458, 464, 471, 492, 519, 520, 521, 537, 539]</t>
  </si>
  <si>
    <t>[8, 19, 32, 38, 42, 45, 61, 70, 84, 85, 88, 89, 94, 115, 124, 132, 139, 145, 156, 164, 168, 173, 178, 181]</t>
  </si>
  <si>
    <t>[4, 24, 26, 29, 30, 33, 45, 62, 67, 73, 83, 85, 97, 100, 103, 105, 111, 138, 150, 152, 159, 162, 171, 181, 186, 190, 193, 197, 208, 226, 231, 233, 238, 251, 257, 260, 265, 273, 279, 285, 300, 301, 302, 304, 318, 324, 345, 358, 359, 376, 379, 380, 387, 411, 416, 435, 443, 463, 464, 465, 475]</t>
  </si>
  <si>
    <t>[15, 16, 18, 23, 34, 50, 62, 65, 67, 72, 81, 84, 88, 114, 127, 141, 146, 152, 153, 156, 158, 160, 162, 173, 175, 181, 185, 186, 193, 198, 200, 203, 204, 229, 232, 237, 262, 284, 289, 321, 324, 329, 339, 340, 341, 355, 386, 409, 411, 412, 415, 427, 431, 433, 441, 443, 464]</t>
  </si>
  <si>
    <t>[15, 36, 37, 38, 46, 50, 51, 53, 58, 71, 77, 78, 82, 88, 93, 99, 100, 120, 129, 136, 138, 143, 157, 160, 161, 165, 177, 185, 188, 195, 205, 208, 210, 239, 249, 255, 258, 275, 279, 287, 290, 312, 317, 322, 324, 326, 327, 341, 343, 346]</t>
  </si>
  <si>
    <t>[3, 14, 20, 22, 41, 49, 52, 57, 59, 62, 64, 92, 109, 110, 115, 130, 135, 141, 144, 154, 156, 172, 182, 195, 199, 208, 210, 213, 214, 233, 236, 240, 242, 243, 253, 254, 281, 285, 299, 317, 321, 329, 335, 341, 354, 356, 357, 362, 364, 396, 398]</t>
  </si>
  <si>
    <t>[3, 4, 7, 20, 23, 28, 38, 41, 48, 51, 58, 61, 81, 96, 97, 100, 113, 117, 122, 129, 145, 156, 167, 171, 173, 178, 184, 189, 191, 192, 196, 214, 230, 236, 238, 263, 269, 273, 275]</t>
  </si>
  <si>
    <t>[8, 22, 24, 50, 54, 59, 68, 69, 75, 77, 94, 119, 120, 123, 125, 130, 143, 153, 154, 162, 170, 172, 173, 174, 177, 178, 180, 187, 207, 216, 217, 218, 220, 222, 245, 253, 262, 269, 271, 279, 284, 290, 295, 302, 306, 314, 323, 327, 328, 329, 340, 343, 344, 360, 366, 368, 374, 383, 392, 401, 404, 415, 418, 423, 428, 436, 445, 452, 454, 456, 480, 484, 492, 496, 500, 501, 503, 511, 515, 516, 517, 526, 535, 546]</t>
  </si>
  <si>
    <t>[5, 9, 21, 32, 42, 52, 58, 59, 71, 74, 89, 90, 93, 99, 103, 111, 125, 132, 134, 136, 150, 178, 192, 195, 224, 232, 237, 248, 249, 251, 263, 286, 288, 289, 315, 318]</t>
  </si>
  <si>
    <t>[4, 10, 25, 37, 50, 61, 75, 78, 95, 96, 116, 117, 125, 135, 142, 143, 145, 150, 158, 161, 167, 189, 190, 194, 200, 202, 209, 216, 229, 237, 238, 243, 246, 250, 254, 260, 277, 278, 296, 299, 300, 332, 340]</t>
  </si>
  <si>
    <t>[2, 5, 9, 14, 15, 20, 25, 26, 29, 32, 37, 38, 46, 54, 62, 65, 80, 91, 92, 104, 107, 109, 110, 111, 117, 118, 126, 134, 137, 140, 152, 156, 158, 164, 165, 172, 181, 184]</t>
  </si>
  <si>
    <t>[12, 17, 31, 37, 54, 61, 73, 81, 86, 93, 94, 107, 127, 137, 150, 155, 161, 167, 172, 180, 182, 192, 205, 206, 214, 215, 220, 221, 230, 232, 234, 237, 238, 239, 242, 252, 254, 262, 269, 278, 282, 288, 298, 300, 348, 353, 354, 355, 371, 382]</t>
  </si>
  <si>
    <t>[3, 5, 14, 15, 21, 22, 25, 27, 28, 33, 43, 52, 54, 91, 96, 105, 107, 111, 127, 132, 135, 138, 160, 182, 184, 191, 214, 220, 221, 224, 229, 237, 245, 246, 248, 254, 256, 279, 281, 305, 308, 310, 348, 355, 359, 371, 376, 381, 397, 409, 413, 415, 423, 427, 429, 436, 442, 450]</t>
  </si>
  <si>
    <t>[15, 25, 38, 51, 55, 63, 79, 80, 83, 87, 90, 91, 96, 103, 109, 128, 130, 134, 138, 142, 150, 157]</t>
  </si>
  <si>
    <t>[4, 7, 33, 34, 59, 64, 65, 78, 83, 91, 92, 106, 112, 117, 130, 131, 148, 159, 165, 173, 198, 208, 209, 216, 223, 233, 245, 249, 260, 262, 271, 278, 289, 294, 309, 313, 314, 329, 334, 337, 341, 345, 350, 354, 375, 379, 385, 387, 388, 390, 400, 407, 414, 416, 419, 422, 425, 426, 437, 438, 467, 480, 482]</t>
  </si>
  <si>
    <t>[4, 6, 8, 9, 10, 25, 28, 42, 44, 67, 76, 92, 93, 96, 103, 106, 120, 126, 133, 144, 153, 156, 177, 181, 187, 191, 194, 196, 200, 203, 208, 214, 220, 224, 243, 246, 247, 253, 261, 270, 278, 279, 281, 297, 299, 305, 317, 318, 321, 356, 360, 364, 369, 387, 388, 392, 399, 411, 416, 417, 426, 438, 444, 449, 455, 457, 480, 494, 496, 497, 501, 512, 517, 520, 521, 524, 529, 534, 561, 574, 581, 590, 596, 598, 601, 602, 612]</t>
  </si>
  <si>
    <t>[2, 3, 8, 27, 32, 34, 35, 43, 45, 64, 68, 73, 75, 93, 94, 96, 116, 117, 118, 130, 145, 146, 154, 157, 165, 167, 168, 173, 180, 191, 193, 210, 214, 215, 216, 222, 243, 246, 248, 256, 258, 263, 267, 282, 294, 297, 301]</t>
  </si>
  <si>
    <t>[6, 9, 12, 14, 17, 23, 26, 30, 40, 45, 46, 49, 58, 59, 60, 73, 83, 84, 90, 92, 93, 110, 112, 113, 116, 121, 128, 134, 137, 139, 150, 151, 157, 158, 165, 171, 174, 175, 178, 182, 183, 186, 191, 192, 193, 194, 211, 220, 222, 230, 234, 240, 242, 243, 246, 248, 251, 252, 253, 254, 256, 263, 267, 268, 270, 284, 288, 289, 290, 291, 293, 296, 298, 305, 307, 308, 310, 317, 322, 324, 342, 343, 347, 349, 351, 354, 359, 362, 364, 373, 380, 384, 391, 394, 395, 404, 409, 410, 412, 414, 423, 426, 436, 447, 451, 455, 457, 474, 475, 488, 490, 493, 497, 499, 502, 504, 512, 526, 530, 533, 538, 540, 541, 543, 546, 548, 550, 554, 555, 557, 566, 573, 574, 577, 578, 581, 594, 596, 598, 600, 602, 607, 608, 610, 612, 613, 614]</t>
  </si>
  <si>
    <t>[16, 25, 30, 33, 68, 77, 83, 87, 99, 103, 109, 113, 129, 135, 146, 147, 151, 166, 171, 180, 183, 197, 211, 227, 236, 250, 254]</t>
  </si>
  <si>
    <t>[4, 10, 12, 19, 20, 28, 30, 33, 35, 38, 46, 64, 67, 70, 80, 85, 103, 111, 114, 117, 118, 121, 133, 139, 155, 157, 162, 175, 183, 184, 187, 196, 198, 203, 207, 219, 220, 229, 234, 242, 244, 252, 257, 261, 264, 273, 330]</t>
  </si>
  <si>
    <t>[12, 18, 20, 22, 24, 31, 34, 44, 58, 67, 68, 81, 83, 92, 97, 99, 106, 110, 130, 131, 137, 141, 146, 147, 153, 155, 158, 159, 171, 172, 184, 185, 193, 196, 197, 227, 229, 233, 236, 238, 243, 250, 270, 272, 286, 294, 296, 305, 325, 330, 332, 339, 343, 350, 360, 363, 369, 374]</t>
  </si>
  <si>
    <t>[2, 3, 4, 7, 12, 26, 31, 33, 50, 53, 62, 67, 71, 72, 83, 85, 95, 96, 110, 111, 113, 132, 138, 153, 158, 174, 178, 205, 220, 226, 235, 240, 248, 259, 268, 272, 279, 283, 288, 299, 300, 303, 311, 312, 319, 321, 323, 326, 328, 336, 341, 343, 366, 372, 376, 379, 390, 412, 420, 422, 446, 452, 460, 463, 465, 469, 474, 476, 477, 519, 520, 524, 547, 553, 564, 582, 589, 590, 591, 593, 603, 605, 610, 626, 632, 639, 651, 659, 664, 666, 670, 675, 676, 678, 686, 697, 699, 700]</t>
  </si>
  <si>
    <t>[15, 18, 23, 33, 47, 49, 52, 61, 68, 72, 73, 74, 75, 76, 86, 87, 108, 110, 116, 120, 130, 134, 160, 173, 177, 190, 192, 200, 204, 211, 217, 225, 227, 230, 233, 235, 257, 260, 277, 282, 286, 302, 304, 305, 308, 324, 325, 326, 334, 342, 346, 355, 357, 362, 371, 377, 450, 451, 452, 467, 477, 480, 481, 490, 507, 513, 514, 515, 538, 551, 564, 569, 577, 578, 597, 607, 613, 626, 633, 634, 662, 696, 705, 707, 713]</t>
  </si>
  <si>
    <t>[2, 6, 14, 15, 16, 17, 30, 32, 40, 56, 58, 59, 60, 71, 72, 81, 86, 87, 94, 99, 109, 110, 124, 127, 129, 136, 138, 140, 152, 165, 168, 175, 182, 184, 185, 188, 190, 197, 221, 222, 225, 228, 236, 265, 266, 268, 276, 283, 289, 290, 301, 313, 325, 330, 332, 335, 340, 344, 350, 356, 360, 369, 374, 381, 384, 387, 389, 400, 424, 429, 440, 446, 477, 478, 482, 484, 485]</t>
  </si>
  <si>
    <t>[15, 34, 46, 57, 71, 75, 78, 79, 90, 96, 100, 101, 105, 130, 139, 153, 166, 174, 177, 179, 209, 212, 216, 223, 236]</t>
  </si>
  <si>
    <t>[7, 8, 11, 38, 78, 90, 95, 96, 101, 103, 107, 111, 121, 126, 136, 139, 141, 144, 146, 149, 158, 176, 177, 191, 197, 205, 232, 235, 241, 247, 252]</t>
  </si>
  <si>
    <t>[3, 4, 7, 8, 9, 25, 26, 38, 39, 59, 68, 71, 75, 85, 86, 88, 96, 100, 135, 136, 143, 155, 163, 165, 166, 169, 171, 175, 186, 187, 188, 189, 194, 202, 207, 227, 251, 263, 266, 268, 272, 275, 285, 289, 295, 300, 349]</t>
  </si>
  <si>
    <t>[2, 9, 10, 15, 22, 26, 38, 39, 41, 43, 51, 58, 60, 67, 68, 77, 85, 92, 96, 98, 105, 112, 114, 126, 132, 133, 138, 147, 149, 159, 161, 178, 194, 197, 198, 204, 209, 224, 225, 228, 229, 234, 241, 244, 247, 283, 293]</t>
  </si>
  <si>
    <t>[2, 14, 15, 22, 29, 31, 50, 62, 76, 81, 86, 91, 101, 102, 105, 107, 124, 127, 136, 138, 163, 165, 166, 169, 176, 177, 180, 181, 182, 189, 200, 203, 205, 209, 211, 235, 238, 240, 245, 248, 249, 254, 256, 257, 259, 261, 267, 269, 271, 272, 273, 282, 291, 313, 322, 329, 346, 362, 374, 379, 384, 388, 395, 420, 429, 430, 440, 445, 452, 455, 459, 461, 462, 464, 474, 484]</t>
  </si>
  <si>
    <t>[3, 5, 6, 7, 17, 18, 34, 55, 59, 68, 73, 75, 97, 102, 109, 115, 116, 124, 132, 145, 151, 152, 158, 162, 169, 170, 190, 197, 199, 205, 217, 220, 224, 230, 234, 242, 243, 250, 252, 266, 270, 275]</t>
  </si>
  <si>
    <t>[18, 41, 44, 55, 60, 70, 86, 91, 94, 95, 102]</t>
  </si>
  <si>
    <t>[9, 12, 14, 20, 52, 56, 72, 77, 80, 85, 92, 94, 106, 108, 120, 122, 132, 140]</t>
  </si>
  <si>
    <t>[19, 20, 29, 31, 38, 45, 55, 61, 68, 75, 90, 94, 109, 113, 154, 164, 166, 184, 187, 189, 204, 210, 214, 217, 238, 242, 246, 256, 265, 277, 285, 287, 301, 306, 308, 315, 316, 327, 328, 350, 359, 367, 383, 404, 414, 441, 445, 453, 457, 459, 460, 462, 466, 467, 468, 470, 472, 490, 519, 528, 530, 534, 539, 544, 549, 551, 555, 564, 581, 584, 593]</t>
  </si>
  <si>
    <t>[2, 5, 16, 18, 19, 23, 24, 25, 26, 28, 33, 48, 54, 56, 67, 76, 85, 106, 114, 116, 117, 124, 143, 168, 204, 205, 206, 212, 218, 221, 225, 238, 242, 247, 262, 273, 276, 278, 280, 282, 313, 314, 315, 319, 327, 330, 336, 346, 347, 353, 364, 386, 397, 399, 419, 421, 426, 443, 454]</t>
  </si>
  <si>
    <t>[7, 10, 15, 29, 32, 36, 37, 42, 57, 63, 94, 97, 102, 103, 108, 128, 135, 140, 146, 152, 162, 163, 176, 178, 247, 252, 256, 260, 276, 277, 298, 302, 308, 309, 311, 325, 328]</t>
  </si>
  <si>
    <t>[18, 33, 42, 48, 49, 53, 61, 64, 66, 69, 76, 85, 90, 99, 102, 107, 134, 141, 149, 164, 168, 172, 176, 183, 184]</t>
  </si>
  <si>
    <t>[3, 12, 23, 26, 30, 32, 36, 54, 64, 69, 79, 88, 94, 95, 121, 122, 144, 148, 161, 162, 174, 185, 189, 195, 219, 223, 226, 232, 250, 256, 263, 287, 294, 306]</t>
  </si>
  <si>
    <t>[5, 9, 12, 13, 16, 21, 23, 36, 37, 38, 45, 50, 59, 83, 86, 98, 103, 104, 105, 113, 116, 122, 126, 128, 138]</t>
  </si>
  <si>
    <t>[10, 51, 73]</t>
  </si>
  <si>
    <t>[6, 24, 46, 62, 84, 99, 103, 139, 146]</t>
  </si>
  <si>
    <t>[5, 6, 9, 20, 23, 30, 33, 35, 54, 60, 70, 79, 91, 110, 127, 141, 148, 150, 152, 173, 176, 189, 195, 203, 204, 206, 219, 221, 227, 229, 231, 236, 240, 248, 260, 264, 270, 274, 292, 295, 302, 308, 313, 321, 323, 325, 332, 338, 343, 347, 349, 357, 362, 373, 375, 383, 390, 395, 400, 407, 411, 417, 422, 428, 436, 440, 455, 466, 474, 489, 492, 506, 510, 512]</t>
  </si>
  <si>
    <t>[3, 27, 38, 54, 59, 60, 84, 116, 117, 121, 122, 123, 129, 157, 172, 174, 175, 184, 191, 195, 197, 204, 207, 223, 226, 246, 248, 249, 253, 256, 264, 268, 271, 284, 285, 286, 288, 290, 292, 293, 298, 305, 308, 311, 312, 319, 323, 328, 332, 340, 341, 342, 355, 357, 363, 368, 384, 402, 412, 414, 418, 420, 424, 436, 445, 449]</t>
  </si>
  <si>
    <t>[26, 29, 31, 44, 68, 73, 77, 82, 91, 117, 118, 121, 123, 125, 141, 157, 159, 164, 168, 169, 175, 177, 192, 201, 216, 219, 221, 225, 237, 241, 249, 252, 258, 267, 269, 273, 280, 303, 304, 305, 307, 311, 313, 317, 329, 333, 336, 342, 346, 348, 350, 353, 356, 363, 368, 371, 380, 381, 386, 392, 396, 402, 403, 407, 408, 411, 429, 443, 450, 463, 468, 477, 491, 492, 498, 532, 545, 556, 557, 577, 578, 586, 594, 605, 607]</t>
  </si>
  <si>
    <t>[2, 4, 5, 7, 8, 9, 26, 30, 34, 62, 68, 70, 72, 80, 89, 96, 108, 109, 112, 121, 127, 145, 157, 160, 163, 165, 172, 175, 177, 180, 184, 195, 199, 202, 218, 228, 234, 242, 244, 245, 267, 270, 280, 290, 292, 296, 302, 303, 309, 311, 324, 333, 334, 336, 342, 343, 347, 358, 360, 366, 392, 418, 421, 427, 431, 463, 464, 469, 472, 483, 490, 492, 497, 504, 508, 512, 515, 528, 535, 545, 555, 565, 570, 571, 585, 590, 601, 611, 614, 616, 621, 625, 627, 632, 635, 645, 667, 672, 674, 682, 686, 691, 717, 729, 734, 738, 752, 753, 758, 765, 777, 778]</t>
  </si>
  <si>
    <t>[4, 7, 8, 9, 22, 40, 51, 68, 73, 81, 117, 118, 142, 157, 166, 189, 203, 219, 220, 227, 239, 260, 266, 269, 278, 303, 312, 317, 361, 378]</t>
  </si>
  <si>
    <t>[3, 5, 6, 8, 12, 26, 29, 33, 43, 56, 61, 77, 86, 99, 103, 111, 116, 130, 144, 151, 154, 174, 195, 224, 232, 245, 252, 253, 256, 277, 278, 286, 319, 323, 331, 346, 347, 349, 363, 366, 373, 374, 376, 377, 388, 391, 399, 407, 411, 414, 417, 421, 423, 424, 434, 442, 446, 447, 463, 468, 479, 480, 491, 492, 496, 498, 509, 517, 527, 529, 534, 539, 541, 543, 552, 553, 558, 584, 590, 591, 592, 598, 602, 614, 619, 621, 632, 633, 638, 642, 647, 658, 662, 671, 673, 679, 684, 688, 689, 692, 697, 698, 703, 714, 715, 717, 718, 731, 736, 747, 749]</t>
  </si>
  <si>
    <t>[8, 10, 12, 13, 17, 20, 30, 37, 44, 47, 61, 63, 64, 69, 78, 82, 83, 87, 92, 93, 96, 103, 114, 119, 128, 155, 181, 189, 202, 214, 218]</t>
  </si>
  <si>
    <t>[2, 19, 20, 28, 30, 43, 44, 59, 65, 71, 88, 89, 93, 94, 99, 101, 107, 117, 121, 151, 186, 190, 203, 217, 224, 228, 234, 237, 238, 251, 255, 257, 261, 267, 277, 282, 285, 288, 290, 296, 308, 327, 338, 340, 356, 369, 371, 375, 377]</t>
  </si>
  <si>
    <t>[11, 20, 35, 46, 51, 55, 63, 67, 69, 79, 82, 84, 87, 108, 130, 134, 148, 150, 152, 168]</t>
  </si>
  <si>
    <t>[2, 10, 26, 29, 36, 37, 43, 51, 71, 96, 98, 100, 102, 115, 137, 139, 140, 146, 169, 170, 177, 187, 193, 196, 202, 218, 230, 234, 238, 242, 254, 260, 270, 277, 287, 300, 310, 318, 319, 328, 334, 353, 361, 372, 382, 399, 405, 410, 414, 418, 434, 438, 444, 446, 462]</t>
  </si>
  <si>
    <t>[4, 9, 23, 31, 34, 39, 42, 50, 51, 58, 61, 72, 94, 100, 103, 107, 129, 141, 143, 164, 178, 182, 195, 206, 244, 247, 248, 252, 253, 254, 257, 265, 274, 277, 291, 301, 319]</t>
  </si>
  <si>
    <t>[2, 10, 12, 24, 26, 47, 54, 60, 121, 136, 141, 148, 159, 169, 170, 171, 180]</t>
  </si>
  <si>
    <t>[6, 27, 29, 32, 41, 43, 64, 72, 85, 86, 96, 101, 104, 107, 125, 127, 129, 154, 167, 178, 180, 222, 231, 241, 243, 245, 252, 256, 266, 267, 278, 280, 293, 298, 300, 303, 305, 316, 331, 345, 357, 364, 366, 371, 381, 397, 399, 400, 428, 435, 444, 447, 506, 508, 510, 575, 583, 611]</t>
  </si>
  <si>
    <t>[11, 21, 22, 27, 28, 39, 43, 46, 51, 55, 60, 74, 75, 78, 84, 92, 121, 128, 134, 139, 145, 148, 185, 186, 196, 205, 210]</t>
  </si>
  <si>
    <t>[10, 15, 16, 25, 35, 53, 57, 60, 62, 66, 73, 76, 96, 98, 101, 124, 155, 175, 183, 205, 215, 223, 231, 241, 242, 254, 263, 267, 273, 275, 279, 296, 298, 300]</t>
  </si>
  <si>
    <t>[7, 8, 24, 41, 47, 50, 80, 87, 97, 100, 124, 131, 141, 151, 173, 175, 178, 179, 185, 197, 203, 210, 211, 216, 228, 233, 238, 243, 255, 256, 258, 261, 267, 273, 280, 297, 305, 312, 328, 330, 335, 337, 340, 370, 375, 382, 385, 389, 400, 401, 403, 409, 412, 413, 422]</t>
  </si>
  <si>
    <t>[2, 17, 18, 51, 57, 65, 74, 82, 83, 87, 100, 115, 122, 123, 129, 132, 137, 144, 147, 148, 151, 158, 176, 204]</t>
  </si>
  <si>
    <t>[3, 6, 11, 13, 14, 35, 37, 43, 58, 60, 100, 112, 125, 128, 175, 186, 188, 203, 207, 215, 226, 229, 240, 241, 245, 248, 269, 271, 274, 277, 279, 285, 298, 314, 317, 318, 319, 325, 341, 351, 353, 359, 374]</t>
  </si>
  <si>
    <t>[2, 8, 18, 26, 33, 43, 56, 57, 83, 91, 93, 113, 123, 127, 129, 137, 148, 151, 155, 162, 165, 170, 178, 182, 185, 187, 190, 219]</t>
  </si>
  <si>
    <t>[4, 15, 16, 22, 23, 31, 32, 36, 45, 53, 74, 76]</t>
  </si>
  <si>
    <t>[2, 16, 26, 29, 32, 47, 51, 60, 62, 66, 74, 84, 94, 95, 104, 119, 151, 165, 171, 174, 179, 220, 223, 228, 231, 237, 254, 258, 260, 262, 265, 266, 267, 278, 281, 292, 293, 295, 297, 305, 312, 319, 324, 326, 345, 349, 354, 360, 371, 372, 381, 385, 387, 388]</t>
  </si>
  <si>
    <t>[8, 29, 39, 46, 58, 64, 67, 71, 74, 92, 95, 109, 124, 128, 129, 132, 133]</t>
  </si>
  <si>
    <t>[6, 21, 22, 35, 44, 48, 55, 72, 74, 77, 80, 90, 95, 98, 100, 108, 121, 124, 132, 133, 146, 170, 176, 185, 187, 196, 197, 205, 220, 225, 227, 228, 230, 242, 269, 286, 288, 290, 299, 305, 315, 316, 318, 319, 325, 338]</t>
  </si>
  <si>
    <t>[2, 4, 6, 17, 18, 23, 40, 46, 61, 73, 74, 103, 114, 116, 117, 128, 129, 133, 136, 146, 147, 151, 154, 155, 157, 163, 176, 187, 188, 201, 217, 228, 230, 247, 251, 256, 259, 262, 268, 272, 277, 279, 283, 302, 304, 318, 319, 327, 339, 360, 362, 363, 365, 370, 372, 376, 378, 379, 398, 411, 414, 442, 443, 454, 463, 465, 477, 479, 480]</t>
  </si>
  <si>
    <t>[5, 10, 19, 35, 48, 53, 56, 61, 74, 90, 103, 104, 111, 113, 130, 132, 140, 147, 154, 155, 158, 173, 178, 205, 210, 219, 221, 232, 254, 272, 279, 283, 288, 290, 307, 313, 319, 320, 321, 322, 327, 347, 348, 360, 367, 380, 389, 405, 408, 409, 410, 421, 422, 430, 433, 454, 462, 469, 471, 482, 488, 494, 496, 497, 517, 526, 535, 548, 550, 554, 559, 586, 592, 610, 618, 622, 634, 636]</t>
  </si>
  <si>
    <t>[3, 13, 24, 27, 28, 40, 45, 49, 61, 78, 83, 87, 89, 94, 100, 106, 113, 114, 121, 124, 133, 136, 137, 149, 180, 184, 188, 190, 195, 204, 211, 212, 214, 222, 233, 247, 257, 271, 280, 303, 349, 360, 361, 362, 364, 367, 383, 386, 401, 406, 410, 419, 430, 431, 438, 444, 446, 450, 451, 460, 462, 474, 478, 483, 484, 511, 513, 533, 535, 537, 543, 560, 571, 580, 581, 587, 592, 599, 605, 607, 620, 629, 630, 635, 652, 676, 689, 691, 692]</t>
  </si>
  <si>
    <t>[15, 20, 32, 33, 34, 35, 50, 65, 71, 77, 120, 124, 164, 165, 166, 170, 171, 174, 190, 197, 214, 216, 228, 229, 231, 234, 241, 245]</t>
  </si>
  <si>
    <t>[20, 26, 33, 35, 42, 48, 53, 54, 60, 65, 71, 74, 85, 108, 114, 118, 130, 147, 148, 153, 160, 168, 172, 174, 179, 206, 211, 220, 230, 231, 237, 242, 247, 255, 258, 267]</t>
  </si>
  <si>
    <t>[8, 13, 23, 37, 39, 42, 45, 49, 50, 57, 71, 76, 97, 100, 116, 119, 120, 130, 139, 147, 152, 153, 173, 188, 192, 194, 197, 205, 207, 222, 227, 243, 250, 257, 260, 271, 275, 289, 291, 296, 297, 299, 306, 321]</t>
  </si>
  <si>
    <t>[2, 4, 6, 18, 31, 41, 74, 78, 79, 94, 104, 119, 129, 142, 145, 147, 153, 154, 155, 170, 175, 177, 183, 184, 227, 232, 236, 238, 241, 244, 249, 250, 265, 266, 271, 274, 277, 280, 281, 282, 289, 301, 320, 324, 326, 355, 382, 388, 405, 406]</t>
  </si>
  <si>
    <t>[10, 39, 54, 56, 58, 80, 82, 96, 118, 147, 153, 161, 172, 177, 180, 181, 189, 194, 200, 230, 237, 243, 248, 249, 270, 277, 278, 279, 285, 293, 295, 308, 320, 322, 327, 328, 331, 333, 335, 346, 368, 387, 390, 391, 396, 403, 410, 448, 462, 485, 492, 495, 498, 501, 519, 524, 527, 547, 550, 551, 560, 571, 576, 579, 582, 588, 598, 600, 608, 609, 633]</t>
  </si>
  <si>
    <t>[2, 5, 9, 11, 12, 22, 28, 32, 48, 55, 61, 62, 65, 66, 67, 86, 90, 112, 141, 154, 159, 166, 167, 177, 186, 187, 192, 203, 218, 226, 229, 238, 252, 264, 274, 280, 281, 301, 302, 310, 320, 327, 329, 336]</t>
  </si>
  <si>
    <t>[18, 19, 21, 24, 33, 38, 39, 41, 43, 50, 68, 70, 91, 98, 110, 115, 143, 146, 149, 159, 172, 173, 176, 177, 179, 186, 209, 215, 216, 233, 243, 257, 259, 271, 275, 280, 304, 323, 327, 330, 332, 335, 340, 342, 358, 361, 365, 369, 370]</t>
  </si>
  <si>
    <t>[4, 5, 7, 10, 16, 21, 28, 30, 51, 66, 75, 84, 88, 89, 98, 106, 114, 122, 123, 130, 136, 137, 146, 158, 161, 168, 170, 176, 178, 179, 189, 195, 214, 221, 230, 235, 236, 244, 245, 246, 253, 266, 278, 288, 295, 296, 297, 310, 326, 331, 338, 340, 341, 352, 357, 359, 360, 365, 391, 396, 402, 409, 440, 444, 450]</t>
  </si>
  <si>
    <t>[11, 13, 16, 18, 27, 28, 51, 53, 57, 61, 77, 81, 82, 86, 98, 113, 127, 130, 131, 135, 150, 170, 193, 194, 205, 212, 214, 226, 236, 250, 254, 257, 261, 264, 265, 269, 272, 277, 310, 318, 319, 320, 356, 359, 362, 373, 376, 378, 386, 404]</t>
  </si>
  <si>
    <t>[3, 10, 47, 52, 55, 59, 77, 92, 128, 158, 181, 201, 202, 215, 216, 220, 236, 244, 248, 255, 259]</t>
  </si>
  <si>
    <t>[29, 32, 49, 72, 79, 86, 102, 112, 123, 130, 131, 143, 156, 157, 168, 171, 175, 191, 195, 198, 212, 213, 221, 223, 229, 243, 247, 256, 257, 264, 283, 289, 297, 300, 304, 306, 313, 318]</t>
  </si>
  <si>
    <t>[2, 3, 8, 10, 11, 18, 28, 29, 35, 37, 50, 52, 53, 56, 80, 81, 82, 84, 89, 116, 117, 120, 125, 128, 133, 145, 149, 153, 169, 176, 177, 185, 190, 201, 202, 204, 206, 218, 227, 252, 254, 261, 268, 275, 276, 279, 309, 312]</t>
  </si>
  <si>
    <t>[5, 16, 23, 25, 28, 41, 43, 53, 55, 58, 67, 69, 81, 90, 94, 99, 105, 108, 109, 127, 131, 138, 155, 165, 178, 179, 189, 213, 218, 231, 234, 237, 245, 248, 257, 261, 264, 274, 278, 286, 299, 301, 305, 312, 327, 337, 361, 366]</t>
  </si>
  <si>
    <t>[2, 10, 12, 15, 38, 41, 42, 43, 44, 47, 61, 62, 69, 84, 88, 90, 92, 94, 110, 115, 120, 121, 123, 124, 128, 129, 154, 170, 190, 191, 197, 208, 210, 231, 251, 260, 262, 273, 284, 288, 289, 291, 307, 314, 321, 330, 335, 339, 342, 351, 353, 355]</t>
  </si>
  <si>
    <t>[2, 8, 16, 19, 21, 34, 60, 71, 73, 85, 93, 100, 108, 113, 120, 126, 137, 155, 168, 174, 177, 193, 199, 205, 209, 210, 223, 224, 225, 227, 234, 250, 252, 270, 271, 290, 299, 306, 308]</t>
  </si>
  <si>
    <t>[13, 14, 26, 27, 52, 68, 81, 101, 113, 115, 122, 123, 126, 128, 135, 140, 142, 144, 146, 163, 167, 172, 175]</t>
  </si>
  <si>
    <t>[2, 8, 11, 14, 16, 22, 43, 71, 74, 95, 104, 107, 119, 126, 134, 140, 151, 168, 170, 174, 179, 183, 193, 203, 206, 222, 223, 255, 256, 262, 264, 275, 282, 290, 292, 294, 296, 305, 314]</t>
  </si>
  <si>
    <t>[4, 5, 14, 20, 23, 28, 40, 46, 64, 69, 89, 91, 96, 99, 104, 126, 129, 140, 142, 150, 156, 158, 159, 180, 190, 196, 201, 203, 210, 216, 221, 222, 229, 231, 239, 261, 264, 282, 283, 284, 293, 300, 303, 304, 315, 321, 327, 331, 337, 338, 342, 350, 355, 357, 363, 380, 406, 416, 422, 424, 437, 440, 453, 456, 457, 461, 462, 465, 466, 481, 486, 491, 496, 497, 503, 504, 508, 521, 525, 540, 545, 548, 552, 564, 565, 573, 574, 612, 619, 632, 634, 635, 640, 654, 675, 680, 701, 723, 735, 737, 752, 753, 765, 776, 786, 798, 807, 837, 843, 844, 854, 856, 857, 861, 869, 878, 884, 894, 895, 898, 908, 912, 918, 933, 953, 954, 974, 990, 998, 1000, 1005, 1011, 1029, 1044, 1046, 1049, 1054, 1059, 1064, 1073, 1094, 1096, 1105, 1107, 1121, 1129, 1140, 1163, 1171, 1179, 1184, 1186, 1211, 1213, 1237, 1258, 1262, 1276, 1281, 1290, 1298, 1302, 1304, 1307, 1315, 1318]</t>
  </si>
  <si>
    <t>[2, 3, 8, 24, 25, 35, 37, 41, 43, 45, 48, 58, 64, 68, 73, 75, 82, 89, 102, 105, 116, 122, 126, 129, 139, 156]</t>
  </si>
  <si>
    <t>[12, 25, 35, 37, 45, 50, 53, 55, 56, 63, 66, 76, 81, 88, 96, 113, 118, 121, 127, 128, 139, 140, 142, 150, 153, 165, 170, 174, 185, 196, 200, 201, 224, 228, 231, 241, 254, 255, 258, 266, 273, 278, 281, 286, 292, 296, 299, 308, 315, 319, 321, 322, 354]</t>
  </si>
  <si>
    <t>[7, 8, 9, 16, 44, 46, 54, 94, 115, 121, 126, 127, 156, 157, 169, 170]</t>
  </si>
  <si>
    <t>[2, 3, 22, 30, 32, 53, 81, 86, 88, 146, 155, 163, 165, 168, 174, 175, 178, 183, 186, 195, 202, 211, 223, 233, 245, 247, 248, 252, 267, 275, 276, 283, 300, 313, 318, 319, 334]</t>
  </si>
  <si>
    <t>[9, 11, 22, 30, 31, 33, 41, 42, 43, 49, 56, 63, 64, 69, 70, 72, 87, 88, 95, 128, 129, 133, 137, 139, 149, 170, 172, 174, 176, 190, 192, 195, 197, 198, 204, 206, 210, 211, 214, 216, 220, 226, 245, 252, 254, 264, 267, 269, 274, 291, 297, 298, 307, 330, 334, 342, 353, 397, 402, 411, 416, 436, 439, 446, 455, 460, 466, 470, 473, 479, 550, 570, 572, 574, 577, 582, 592, 594, 596, 609, 610, 615, 624, 625, 629, 631, 664, 669, 687, 690, 700, 702, 705, 708, 718, 721, 735, 743, 747, 750, 769, 770, 789, 796, 798, 803, 805, 811, 819, 824, 843, 854, 862, 890, 927, 931, 943, 946, 961, 972, 973, 975, 980, 983, 1001, 1003, 1009, 1015, 1017, 1018, 1023, 1026, 1027, 1030, 1051, 1069, 1083, 1093, 1103, 1112, 1140, 1142, 1148, 1150, 1174, 1191, 1205, 1223, 1227, 1228, 1236, 1237, 1239, 1247, 1264, 1266, 1272, 1284, 1285, 1291, 1303, 1307, 1309, 1316, 1329, 1332, 1340, 1343, 1354, 1362, 1366, 1367, 1373, 1376, 1384, 1398, 1415, 1418, 1439, 1444, 1445, 1446, 1456, 1474, 1478, 1482]</t>
  </si>
  <si>
    <t>[7, 10, 20, 23, 27, 34, 55, 62, 83, 86, 93, 98, 101, 102, 103, 114, 117, 124, 128, 145, 152, 185, 189, 219, 246, 280, 284, 301, 309]</t>
  </si>
  <si>
    <t>[2, 12, 17, 25, 26, 30, 39, 46, 51, 55, 64, 71, 76, 82, 98, 102, 118, 135, 136, 150, 155, 163, 197, 212, 213, 230, 238, 266, 267, 268, 270, 281]</t>
  </si>
  <si>
    <t>[3, 5, 15, 21, 23, 25, 38, 39, 42, 47, 64, 67, 71, 76, 84, 97, 116, 142, 148, 158, 167, 169, 170, 174, 179, 187, 190, 197, 200, 204, 210, 219, 220, 231, 233, 237, 244, 245, 247, 248, 259, 263, 269, 288, 297, 317, 320, 328, 329, 330, 335, 342, 350, 365, 369, 381, 382, 392, 397, 399, 402, 409, 412, 416, 424, 425]</t>
  </si>
  <si>
    <t>[8, 9, 34, 35, 40, 65, 67, 92, 93, 96, 101, 105, 113, 115, 124, 140, 145, 148, 153, 172, 176, 177, 178, 181, 182, 187, 189, 193, 206, 221, 224, 228, 229, 236, 240, 243, 247, 249, 277, 283, 286, 293, 296, 307, 317, 337, 339, 351]</t>
  </si>
  <si>
    <t>[44, 53, 55, 57, 110, 128, 141, 158, 160, 185, 190, 191, 193, 194, 197, 203, 205, 207, 220, 229, 230, 232, 237, 243, 261, 264, 269, 273, 274, 278, 301, 309, 323, 330, 340, 352, 353, 357, 358, 360, 376, 378, 382, 387, 391, 398, 406, 422]</t>
  </si>
  <si>
    <t>[9, 12, 19, 20, 28, 31, 32, 46, 55, 61, 64, 72, 73, 75, 81, 87, 108, 122, 136, 157, 165, 175, 180, 183, 192, 195, 204, 216, 223, 224, 225, 226, 230, 232, 239, 247, 255, 261, 264, 269, 270, 280, 293, 295, 314, 315, 322, 326, 332, 334, 342, 364, 365, 372, 379, 386, 392, 414, 416, 420, 430, 436, 462, 463, 470, 485, 489, 501, 504, 508, 512, 515, 521, 536, 538, 549]</t>
  </si>
  <si>
    <t>[4, 8, 12, 25, 28, 33, 35, 41, 47, 64, 73, 104, 105, 109, 111, 115, 125, 127, 132, 133, 155, 171, 173, 174, 177, 178, 183, 185, 200, 201, 202, 210, 217, 242, 246, 251, 257, 258, 262, 268, 274, 278, 282, 284, 297, 302, 314, 315, 327, 337, 339, 353, 361, 367, 377, 382, 384, 390, 402, 407, 421, 437, 445, 461, 475, 477, 480, 485, 497, 505, 547, 549, 556, 568]</t>
  </si>
  <si>
    <t>[3, 9, 12, 13, 14, 17, 22, 31, 38, 55, 57, 74, 76, 80, 81, 82, 100, 108, 116, 117, 128, 130, 140, 151, 155, 158, 166, 173, 175, 176, 179, 190, 191, 210, 219, 234, 235, 244, 246, 247, 252, 257, 259, 267, 272, 274, 282, 287, 295, 297, 304, 307, 316, 327, 329, 341, 342, 343, 345, 350, 361, 370, 389, 405, 408]</t>
  </si>
  <si>
    <t>[2, 5, 14, 24, 29, 33, 36, 41, 42, 52, 58, 63, 72, 80, 101, 105, 106, 116, 127, 137, 141, 143, 147, 155, 161, 168, 193, 196, 197, 199, 207, 210, 217, 218, 233, 237, 239, 241, 259, 268, 280, 299, 302, 303, 312, 336, 337, 343, 371, 399, 411, 416, 434, 439]</t>
  </si>
  <si>
    <t>[4, 15, 41, 56, 61, 63, 64, 78, 82, 83, 94, 110, 118, 129, 130, 133, 146, 166, 175, 176, 188, 189, 193, 201, 202, 233, 235, 264, 268, 285, 294, 295, 305, 312, 316, 317, 325, 329, 371, 374, 376, 400, 407, 412, 417, 421, 451, 458, 459, 461, 464, 467, 469, 475, 490, 507, 524, 531, 534, 543, 553, 555, 570, 575, 586, 593, 604, 606, 620, 625, 632, 636, 642, 647, 660, 670, 676, 679, 708, 714, 723]</t>
  </si>
  <si>
    <t>[3, 6, 15, 19, 21, 29, 30, 36, 40, 42, 48, 56, 60, 64, 70, 75, 99, 100, 103, 118, 123, 126, 136, 153, 163, 176, 196, 200, 209, 230, 242, 252, 259, 266, 267, 301, 305, 310, 318, 321, 325, 326]</t>
  </si>
  <si>
    <t>[2, 9, 14, 36, 41, 43, 46, 48, 60, 68, 74, 88, 91, 92, 93, 95, 96, 101, 104, 105, 107, 114, 125, 127, 141, 143, 146, 154, 162, 181, 182, 192, 207, 225, 231, 236, 242, 244, 247, 249, 251, 287, 290, 302, 304, 309, 310, 312, 314, 324, 328, 340, 343, 351, 360, 364, 370, 389, 391, 393, 395, 399, 404, 416, 430, 437, 443, 452, 453, 455, 463, 465, 475, 478, 482, 516, 531, 534, 538, 553, 558, 560, 568, 578, 585, 606, 616, 622, 626, 671]</t>
  </si>
  <si>
    <t>[7, 10, 13, 15, 17, 22, 25, 38, 39, 42, 47, 49, 52, 59, 63, 68, 69, 74, 75, 80, 81, 86, 87, 92, 102, 105, 106, 113, 128, 131, 135, 164, 193, 196, 221, 224, 228, 235]</t>
  </si>
  <si>
    <t>[2, 9, 35, 45, 46, 49, 53, 69, 73, 76, 80, 82, 83, 84, 99, 107, 132, 134, 135, 141, 143, 167, 174, 179, 184, 193, 212, 219, 221, 233, 241, 248, 254, 264, 265, 266, 267, 277, 279, 281, 285, 310, 314, 316, 318, 329, 346, 352, 357, 363, 365, 375, 383]</t>
  </si>
  <si>
    <t>[8, 10, 13, 43, 44, 47, 50, 59, 63, 66, 68, 72, 84, 93, 94, 112, 130, 133, 143, 149, 150, 156, 157, 161, 166, 167, 169, 170, 176, 189, 198, 214, 218, 230, 246, 256, 257, 258, 262, 272, 283, 286, 292, 293, 315, 337, 341]</t>
  </si>
  <si>
    <t>[3, 5, 8, 23, 24, 25, 26, 27, 33, 37, 47, 56, 57, 65, 82, 90, 105, 108, 117, 119, 132, 139, 145, 150, 154, 159, 166, 169, 174, 186, 229, 255, 260, 272, 283, 286, 288, 290, 292, 294, 295, 301, 303, 315, 327, 329, 335, 340, 354, 361, 376, 377, 404, 409, 410, 412, 420, 430, 434]</t>
  </si>
  <si>
    <t>[2, 3, 6, 17, 18, 20, 23, 26, 51, 64, 70, 72, 79, 84, 93, 105, 113, 128, 132, 135, 138, 141, 148, 149, 151, 160, 163, 171, 186, 192, 200, 208, 210, 228, 229, 234, 236, 261, 264, 265, 273, 279, 283, 289, 294, 301, 307, 313, 319, 322, 348, 366, 373, 375, 430, 434, 446, 448, 451, 456, 463, 467, 478, 480, 483, 486, 498, 501, 510, 527, 537, 557]</t>
  </si>
  <si>
    <t>[8, 18, 21, 22, 23, 30, 31, 41, 42, 80, 92, 94, 108, 112, 117, 121, 130, 165, 166, 168, 176, 179, 181, 186, 192, 197, 210, 224, 236, 238, 253, 275, 290]</t>
  </si>
  <si>
    <t>[18, 21, 27, 41, 49, 67, 75, 95, 96, 98, 100, 109, 111, 113, 116, 117, 120, 138, 139, 144, 146, 164, 172, 174, 185, 192, 203, 223, 227, 235, 249, 258, 260, 264, 270, 282, 284, 294, 318, 320, 324, 325, 329, 344, 353, 365, 373, 390, 398]</t>
  </si>
  <si>
    <t>[2, 7, 9, 17, 20, 36, 38, 50, 52, 55, 71, 79, 86, 89, 93, 95, 118, 128, 129, 130, 132, 139, 145, 178, 193, 196, 212, 217, 221, 223, 225, 232, 246, 262, 270, 275, 280, 297, 300, 308, 314, 322, 332, 360, 364, 369, 371, 376]</t>
  </si>
  <si>
    <t>[4, 14, 23, 26, 31, 36, 51, 56, 57, 58, 66, 84, 92, 103, 107, 122, 127, 133, 140, 144, 151, 153, 157, 164, 168, 175, 187, 194, 210, 216, 228, 229]</t>
  </si>
  <si>
    <t>[2, 9, 17, 19, 22, 25, 31, 33, 40, 46, 47, 56, 64, 67, 69, 72, 81, 95, 97, 102, 107, 129, 152, 154, 156, 158, 159, 165, 166, 168, 173, 174, 186, 201, 213, 221, 227, 233, 238, 258, 273, 276, 286]</t>
  </si>
  <si>
    <t>[6, 15, 23, 26, 27, 36, 40, 65, 83, 84, 86, 102, 109, 117, 118, 126, 127, 140, 158, 178, 186, 204, 205, 236, 252, 272, 294, 299, 307, 364, 373, 375]</t>
  </si>
  <si>
    <t>[27, 29, 32, 37, 42, 44, 46, 48, 54, 60, 70, 72, 76, 78, 87, 91, 107, 113, 115, 123, 134, 141, 148, 150, 158, 159, 162, 165, 181, 187, 192, 198, 202, 209, 211, 212, 213, 219, 244, 254, 263, 276, 292, 325, 334, 336, 352, 355, 362, 365, 370, 393, 404, 422, 433, 440, 472, 502, 503, 504, 508, 522, 526, 529, 534, 536, 541, 557, 559, 563, 565, 567, 570, 587, 588]</t>
  </si>
  <si>
    <t>[13, 24, 38, 44, 46, 50, 57, 60, 62, 64, 66, 67, 72, 86, 87, 96, 104, 105, 107, 113, 119, 136, 138, 146, 148, 155, 170, 188, 191, 199, 209, 210, 212, 249, 251, 252, 256]</t>
  </si>
  <si>
    <t>[2, 12, 26, 41, 43, 46, 47, 55, 59, 63, 65, 69, 75, 90, 96, 103, 114, 152, 156, 159, 162, 169, 175, 177, 180, 184, 192, 198, 215, 222, 229, 236, 238, 243, 245, 248, 251, 253, 265, 266, 272, 280, 290, 291, 309, 311, 313, 320, 332, 340, 341, 346, 351, 369, 373, 378, 381, 384, 397, 422, 429, 467, 471, 477, 492, 495, 506, 516, 520, 537, 539, 553, 556, 571, 574, 576, 577, 579, 587, 598, 599, 612, 615, 619, 640, 641, 645, 657, 677]</t>
  </si>
  <si>
    <t>[8, 30, 41, 44, 47, 49, 62, 68, 74, 84, 85, 87, 121, 127, 128, 151, 152, 155, 157, 161, 163, 166, 171, 184, 187, 192, 225, 227, 243, 244, 251, 254]</t>
  </si>
  <si>
    <t>[2, 9, 17, 19, 20, 28, 29, 32, 35, 48, 50, 86, 98, 107, 121, 123, 129, 148, 152, 160, 162, 163, 168, 169, 175, 211, 214, 215, 217, 237, 238, 239, 245, 252, 255, 260, 270, 282, 286, 288, 289, 303, 304, 314, 321, 333, 334, 335, 339, 344, 363, 377, 383, 392, 393, 396, 401, 404, 415, 432, 434, 442, 453, 456, 459, 461, 467, 472]</t>
  </si>
  <si>
    <t>[6, 10, 11, 14, 26, 32, 40, 47, 48, 50, 52, 54, 67, 72, 77, 84, 86, 101, 107, 126, 130, 131, 136, 139, 151, 161, 165, 166, 168, 170, 173, 178, 180, 199, 202, 213, 214, 222, 224, 251, 253, 261, 264, 269, 276, 280, 285, 288, 291, 292, 302, 303, 306, 307, 315, 322, 326, 330, 331, 335, 339, 342, 347, 350, 351, 363, 367, 381, 383, 387, 390, 393, 397, 405, 409, 413, 416, 417, 426, 431, 444, 448, 457, 459, 461, 486, 487, 509, 511, 520, 529, 533, 539, 545, 547, 558, 559, 575, 580, 602, 618]</t>
  </si>
  <si>
    <t>[2, 9, 30, 31, 37, 39, 71, 77, 79, 96, 113, 136, 140, 151, 162, 163, 169, 177, 180, 206, 219, 226, 231, 237, 249, 251, 261, 284, 293, 300, 301, 317, 326, 340, 341, 344, 358, 361, 367, 369]</t>
  </si>
  <si>
    <t>[3, 4, 6, 16, 17, 25, 36, 48, 49, 54, 56, 73, 75, 79, 80, 81, 95, 99, 107, 115, 116, 129, 139, 154, 164, 165, 167, 174, 178, 188, 189, 190, 209, 210, 212, 218, 225, 235, 243, 246, 251, 256, 258, 266, 273, 279, 281, 286, 294, 306, 318, 326, 328, 340, 341, 345, 346, 360, 369, 393]</t>
  </si>
  <si>
    <t>[2, 16, 20, 27, 33, 34, 48, 61, 69, 76, 77, 86, 103, 108, 112, 116, 130, 138, 148, 161, 171, 177, 185, 187, 207, 208, 210]</t>
  </si>
  <si>
    <t>[2, 13, 29, 49, 50, 66, 72, 84, 86, 95, 122, 130, 134, 135, 154, 160, 167, 184, 186, 202, 211, 214, 230, 232, 241, 258, 261, 265, 269, 278, 280, 297, 307, 308, 309]</t>
  </si>
  <si>
    <t>[8, 12, 33, 36, 45, 51, 52, 54, 60, 62, 67, 70, 75, 82, 87, 90, 102, 114, 121, 122, 131, 136, 141, 151, 152, 156, 163, 174, 177, 181, 185, 186, 190, 191, 197]</t>
  </si>
  <si>
    <t>[7, 12, 13, 14, 26, 36, 40, 46, 56, 61, 63, 71, 79, 80, 94, 100, 104, 122, 124, 125, 126, 128, 138, 139, 145, 149, 151, 154, 164, 165, 172, 177, 183, 199, 211, 229]</t>
  </si>
  <si>
    <t>[2, 5, 7, 8, 19, 20, 58, 71, 73, 78, 98, 123, 134, 139, 147, 152, 168, 176]</t>
  </si>
  <si>
    <t>[3, 6, 7, 8, 34, 35, 57, 59, 71, 81, 85, 88, 135, 142, 146, 150, 155, 160, 175, 182, 192, 203, 207, 209, 213, 242, 243, 244, 257, 263, 264, 283, 286, 291, 305, 312, 315, 318, 324, 328]</t>
  </si>
  <si>
    <t>[2, 10, 12, 18, 20, 22, 24, 31, 42, 43, 64, 68, 78, 85, 89, 99, 104, 107, 111, 130, 131, 144, 145, 155, 159, 163, 164, 167, 189, 198, 206, 229, 236, 248, 250, 257, 267, 277, 307, 315, 328, 334, 338, 340, 356, 362, 366, 373, 389, 403, 414, 415]</t>
  </si>
  <si>
    <t>[2, 10, 15, 16, 17, 19, 20, 23, 26, 37, 52, 64, 69, 91, 94, 98, 99, 101, 102, 103, 108, 115, 116, 126, 133, 134, 137, 138, 154, 163, 178, 181, 184, 192, 193, 212, 215, 217, 226, 228, 233, 241, 244, 245, 250, 257, 281, 282, 287, 290, 298, 323, 330, 336, 340, 372, 375, 378, 382, 394, 397, 398, 400, 411, 413, 421, 443, 447, 456, 459, 469, 472, 473, 474, 478, 488]</t>
  </si>
  <si>
    <t>[5, 12, 19, 22, 27, 28, 39, 45, 60, 64, 66, 88, 89, 96, 117, 118, 124, 125, 130, 138, 146, 148, 149, 150, 170, 173, 179, 190, 192, 199, 200, 204, 215, 218, 222, 242, 243, 246, 249, 263, 270, 303, 306, 313, 315, 335, 340, 351, 362, 371, 374, 388, 391, 393, 401, 414, 416, 431, 443, 449, 456, 470, 477, 482, 506, 513, 519, 520, 540, 541, 544, 545]</t>
  </si>
  <si>
    <t>[10, 17, 43, 47, 50, 53, 65, 67, 68, 73, 74, 75, 85, 126, 142, 148, 153, 157, 158, 168, 176, 185, 186, 187, 189, 193, 246, 254, 255, 257, 267, 270, 275, 282]</t>
  </si>
  <si>
    <t>[4, 14, 20, 33, 38, 70, 75, 89, 93, 96, 107, 118, 121, 124, 126, 135, 161, 166, 167, 169, 171, 197, 204, 225, 230]</t>
  </si>
  <si>
    <t>[44, 47, 56, 59, 82, 94, 101, 104, 126, 139, 147, 159, 163, 174, 177, 180, 191, 192, 211, 219, 230, 232, 246, 250, 255, 257, 267, 277, 278, 280, 288, 292, 305, 323, 325, 329, 331, 343, 345, 352]</t>
  </si>
  <si>
    <t>[5, 7, 13, 15, 50, 52, 62, 72, 84, 91, 101, 104, 111, 115, 122, 128, 133, 137, 148, 153, 174, 175, 179, 181, 185, 188, 216, 250, 259, 262, 271, 272, 274, 295, 308, 311, 316, 325, 326, 330, 331, 332, 343, 346, 347]</t>
  </si>
  <si>
    <t>[9, 12, 29, 31, 32, 42, 58, 61, 65, 77, 87, 94, 98, 102, 103, 110, 118, 125, 127, 129, 133, 134, 135, 137, 141, 154, 157, 159, 163, 167, 178, 188, 193, 194, 195, 209, 215, 219, 226, 229, 238, 242, 249, 262, 265, 271, 284, 291, 296, 300, 304, 319, 322, 338, 343, 353, 369, 373, 376, 381, 382, 385, 390, 391, 392, 393, 400, 405, 406, 413, 417, 426, 431]</t>
  </si>
  <si>
    <t>[2, 6, 15, 20, 21, 27, 33, 35, 40, 58, 65, 67, 74, 79, 80, 101, 102, 106, 109, 113, 128, 131, 132, 134, 135, 149, 157, 162, 168, 174, 175, 179, 192, 193, 207, 214, 215, 220, 232, 235, 244, 246, 247, 250, 266, 270, 276, 296, 298, 305, 314, 317]</t>
  </si>
  <si>
    <t>[15, 24, 30, 31, 41, 43, 60, 89, 105, 129, 133, 149, 154, 155, 163, 171, 175, 181, 182, 183, 191, 193, 199]</t>
  </si>
  <si>
    <t>[2, 3, 4, 8, 10, 24, 37, 42, 50, 52, 63, 77, 90, 102, 103, 106, 107, 115, 122, 125, 126, 128, 137, 141, 150, 163, 164, 167, 176, 197, 198, 208, 215, 222, 227, 231, 251, 253, 261, 272, 273, 278, 292, 304, 307, 311, 314, 316, 327, 340, 373, 392, 394, 401, 402, 407, 410, 419, 426, 439, 443, 454, 459, 464, 474, 479, 480, 483, 488, 494, 495, 498, 505, 521, 532, 540, 547, 553, 554, 560, 578, 585, 590, 597, 614, 620, 630, 632, 635, 636, 645, 647, 652, 660, 670, 676, 682, 711, 714, 732, 746, 755, 764, 767, 777, 780, 783, 786, 790, 801, 804, 821, 824, 842, 843, 857, 876, 879, 890, 899, 911, 932, 934, 938, 946, 950, 953, 963, 965, 967, 968, 975, 976, 1003, 1005, 1007, 1021, 1022, 1024]</t>
  </si>
  <si>
    <t>[9, 14, 15, 16, 25, 32, 35, 64, 72, 73, 75, 78, 84, 89, 94, 105, 107, 110, 112, 121, 126, 129, 131, 154, 158, 168, 174, 185, 187, 189, 213, 228]</t>
  </si>
  <si>
    <t>[6, 22, 36, 59, 60, 70, 73, 76, 87, 101, 102, 104, 111, 116, 119, 133, 136, 141, 154, 155, 158, 168, 182, 187, 195, 202, 224, 228, 229, 282, 285, 289, 294, 307, 322, 325, 337, 342, 363, 364, 368, 373, 377, 397, 398, 401, 429, 430, 438, 453, 456, 461, 464, 471, 472, 474, 491, 493, 494, 522, 526, 534, 535, 536, 543, 549, 564, 578, 586, 599, 604, 612, 615, 625, 626, 627, 629, 637, 643, 659, 673, 679, 686, 690, 693, 704, 708, 733, 738, 768, 776, 782]</t>
  </si>
  <si>
    <t>[6, 12, 20, 36, 37, 42, 43, 50, 51, 61, 81, 87, 99, 104, 145, 149, 159, 168, 173, 177, 181, 182, 189, 197, 201, 202, 204, 211, 221, 229, 232, 242, 247, 249, 254, 258, 261, 265, 275, 288, 299, 304, 306, 313, 314, 315, 320, 324, 327, 337, 351, 352, 359, 369, 371, 379, 384, 390, 392, 397, 413, 437, 438, 447, 472, 480, 484, 516, 517, 519, 530, 538, 542, 543, 544, 545, 550, 574, 580, 589, 600, 624, 629, 636, 637, 655]</t>
  </si>
  <si>
    <t>[4, 6, 10, 16, 37, 51, 65, 66, 80, 89, 103, 108, 111, 118, 123, 126, 129, 139, 145]</t>
  </si>
  <si>
    <t>[3, 26, 31, 38, 43, 52, 61, 69, 77, 78, 84, 86, 88, 93, 95, 97, 114, 121, 138, 140, 172, 177, 178, 180, 185, 191, 200, 212, 223, 250, 264, 290, 293, 298, 307, 310, 315, 322, 323, 337, 341, 354, 356, 365, 366, 368, 371, 376, 381, 394, 396, 402, 413, 421, 426, 432, 441, 448, 449, 453, 460, 462, 481, 496, 498, 499, 502, 503, 510, 516, 519, 520, 533, 543, 546, 563, 566, 580, 586, 590]</t>
  </si>
  <si>
    <t>[13, 18, 26, 31, 34, 41, 43, 47, 51, 54, 57, 71, 72, 81, 83, 99, 102, 113, 122, 128, 130, 133, 137, 150, 159, 181, 184, 195, 208, 209]</t>
  </si>
  <si>
    <t>[2, 8, 10, 16, 17, 27, 38, 42, 44, 46, 47, 52, 56, 60, 65, 67, 69, 83, 89, 97, 113, 115, 119, 123, 124, 125, 126, 128, 146, 156, 184, 186, 201, 205, 206, 207, 217, 229, 241, 250, 264, 265, 282, 288, 297, 307, 308, 314, 315, 320, 321, 322, 332, 343, 350, 356, 359, 363, 375, 385, 392, 393, 394, 400, 430, 438, 450, 452, 462, 463, 465, 467, 476, 513, 528, 541, 545, 549, 555, 567, 596, 617]</t>
  </si>
  <si>
    <t>[7, 12, 18, 19, 25, 41, 45, 46, 48, 66, 74, 87, 91, 104, 113, 114, 123, 124, 129, 131, 137, 147, 156, 158, 160, 164, 185, 194, 208, 209, 214, 219, 228, 242, 260, 265, 270, 278, 291, 300, 310, 313, 319]</t>
  </si>
  <si>
    <t>[6, 20, 21, 44, 67, 69, 71, 76, 81, 94, 113, 123, 144, 156, 161, 168, 172, 173, 187, 192, 193, 194, 196, 205, 215, 219, 234, 251, 256, 260, 269, 295, 303, 320, 328, 349, 351, 365, 366]</t>
  </si>
  <si>
    <t>[7, 8, 26, 34, 35, 37, 42, 49, 58, 88, 90, 97, 105, 127, 132, 136, 146, 148, 154, 158, 162, 169, 175, 189, 191, 198, 210, 242, 269, 280, 293, 295, 296, 300, 305, 306, 310, 311, 314, 331, 337, 338, 356, 359, 362]</t>
  </si>
  <si>
    <t>[16, 17, 28, 33, 44, 56, 62, 64, 69, 72, 73, 77, 86, 99, 105, 106, 124, 129, 133, 143, 154, 156, 166, 174]</t>
  </si>
  <si>
    <t>[14, 20, 23, 34, 55, 57, 72, 75, 78, 109, 115, 130, 135, 144, 160, 162, 170, 191, 192, 196, 199, 200, 242, 243, 251, 254, 255, 256, 258, 260, 296, 306, 318, 323, 326, 328, 335, 338, 339, 344, 358, 362, 363]</t>
  </si>
  <si>
    <t>[2, 3, 15, 19, 31, 35, 40, 59, 62, 77, 88, 97, 102, 103, 105, 107, 114, 121, 122, 141]</t>
  </si>
  <si>
    <t>[2, 4, 6, 13, 14, 17, 20, 49, 50, 62, 68, 71, 81, 92, 94, 104, 120, 141, 153, 169, 176, 181, 205, 207, 211, 216, 231, 237, 250, 253, 260, 279, 285, 293, 294, 302, 304, 308, 328, 330, 332, 343, 352, 354]</t>
  </si>
  <si>
    <t>[34, 42, 43, 46, 55, 59, 70, 79, 83, 84, 91, 93, 94, 95, 101, 106, 110, 112, 118, 120, 129, 137, 139, 153, 162, 165, 175, 179, 188, 194, 199, 206, 226, 242, 248, 250, 257, 261, 264, 268, 299, 300, 316, 338]</t>
  </si>
  <si>
    <t>[11, 18, 31, 48, 57, 59, 66, 67, 74, 92, 95, 98, 138, 144, 158, 166, 175, 178, 187, 201, 211, 212, 216, 231, 245, 246, 247, 250, 258, 260, 271, 289, 300, 305, 308, 312, 318, 333, 339, 348, 350, 351, 359, 362, 375]</t>
  </si>
  <si>
    <t>[4, 6, 27, 32, 36, 37, 46, 52, 67, 76, 82, 101, 104, 106, 127, 134, 137, 139, 142, 146, 156, 166, 179, 182, 183, 192, 194]</t>
  </si>
  <si>
    <t>[4, 25, 33, 38, 39, 43, 48, 52, 55, 58, 59, 63, 72, 84, 98, 100, 101, 105, 113, 124, 133, 144, 150, 160, 171, 178, 189, 203]</t>
  </si>
  <si>
    <t>[9, 11, 13, 25, 31, 63, 76, 84, 95, 107, 108, 109, 113, 123, 129, 146, 152, 155, 162, 166, 171, 172, 173, 178, 227, 230, 232, 233, 239]</t>
  </si>
  <si>
    <t>[15, 22, 23, 26, 29, 30, 31, 34, 35, 40, 72, 78, 86, 97, 101, 106, 110, 119, 122, 132, 134, 161, 162, 172, 183, 196, 215, 220, 226, 232, 235, 238, 247, 253, 258, 270, 275, 276, 293, 307, 309, 316, 318, 323, 327, 344, 348, 350, 352, 359, 377, 397]</t>
  </si>
  <si>
    <t>[2, 16, 40, 49, 55, 67, 70, 77, 83, 86, 89, 97, 102, 104, 119, 120, 121, 124, 143, 145, 155, 167]</t>
  </si>
  <si>
    <t>[5, 9, 18, 22, 26, 27, 34, 61, 66, 69, 84, 86, 95, 96, 115, 121, 145, 158, 173, 179, 181, 194, 200, 206, 216, 218, 225, 241, 242, 247, 255, 274, 279, 281, 287, 296, 311, 317, 318, 319, 340, 351, 371, 377, 380, 382, 383, 388, 396, 406, 425, 432, 435, 436, 448, 453, 456, 462, 487, 495, 503, 505, 519, 548, 553, 559, 563, 564, 566, 568, 572, 575, 576, 583, 590, 593, 600, 608, 616, 622, 628, 650, 679, 687, 702, 704, 706, 713, 717, 753, 771, 782, 786, 799]</t>
  </si>
  <si>
    <t>[9, 12, 22, 28, 34, 36, 39, 42, 43, 68, 69, 71, 73, 79, 92, 142, 145, 151, 155]</t>
  </si>
  <si>
    <t>[5, 7, 13, 32, 52, 69, 75, 80, 85, 86, 94, 103, 107, 111, 112, 118, 119, 122, 128, 131, 141, 146, 148, 159, 167, 168, 177, 188, 189, 202, 219, 229, 232, 246]</t>
  </si>
  <si>
    <t>[4, 15, 22, 47, 53, 56, 64, 70, 72, 78, 90, 91, 99, 103, 106, 119, 131, 132, 151, 157, 162, 175]</t>
  </si>
  <si>
    <t>[3, 26, 30, 33, 38, 40, 44, 47, 57, 62, 70, 80, 82, 83, 92, 93, 103, 109, 126, 146, 152, 159, 161, 174, 175, 176, 180, 185, 213, 214, 223, 247, 258, 264, 271, 284, 286, 296, 301, 302, 303, 316, 327]</t>
  </si>
  <si>
    <t>[25, 31, 42, 44, 47, 48, 59, 71, 75, 89, 90, 94, 107, 111, 114, 121, 144, 154, 171, 178, 187, 191, 193, 222]</t>
  </si>
  <si>
    <t>[5, 9, 10, 12, 16, 17, 28, 29, 50, 61, 76, 80, 110, 127, 130, 151, 159, 170, 180, 184, 186, 193, 196, 199, 202, 213, 219, 222, 224, 232, 242, 254, 258, 262, 266, 278, 283, 292, 303, 304, 306, 308, 312, 315, 323, 332, 333, 342, 354, 362, 374, 394, 398]</t>
  </si>
  <si>
    <t>[3, 9, 17, 24, 32, 84, 99, 106, 117, 118, 124, 135, 138, 144, 145, 147, 165, 172, 180, 182, 184, 188, 189, 190, 206, 237, 240]</t>
  </si>
  <si>
    <t>[4, 7, 37, 38, 48, 57, 62, 68, 72, 99, 105, 109, 110, 119, 129, 132, 134, 148, 163, 168, 186, 200, 202, 212, 216, 222, 225, 229, 231, 234, 237, 241, 249, 255, 261]</t>
  </si>
  <si>
    <t>[11, 12, 16, 18, 25, 28, 32, 49, 66, 73, 82, 96, 102, 112, 121, 129, 146, 158, 161, 171, 174, 177, 182, 201, 207, 225, 228, 229, 230, 238, 239, 248, 260, 261, 272, 298, 300, 311, 318, 337, 341, 359, 376, 384, 398, 399, 404, 405, 407, 410, 411, 412, 413, 430, 436, 440, 449, 459, 464, 469, 483, 484, 489, 498, 504, 506, 519, 542, 560, 563, 577, 579, 600, 606, 611, 618, 621, 625, 629, 635, 638, 649, 688, 693, 710, 717, 721, 725, 731, 736, 751, 759, 760, 768, 777, 780, 781, 796, 799, 816, 819, 826, 828, 832, 858, 865, 866, 879, 898]</t>
  </si>
  <si>
    <t>[14, 25, 27, 34, 35, 48, 60, 74, 76, 83, 92, 97, 103, 107, 109, 131, 147, 155, 176, 186, 196, 203, 206, 218, 219, 224]</t>
  </si>
  <si>
    <t>[5, 28, 30, 34, 43, 48, 49, 51, 53, 65, 98, 99, 103, 111, 126, 128, 143, 148, 150, 152, 164, 169, 170, 174, 182, 192, 200, 219, 241, 248, 265, 267]</t>
  </si>
  <si>
    <t>[2, 4, 8, 9, 21, 27, 32, 43, 45, 52, 55, 58, 84, 89, 100, 105, 114, 116, 119, 121, 130, 142, 155, 159, 165, 176, 178, 180, 181, 186, 194, 241, 252, 253, 254, 261, 289, 293, 297, 299, 313, 323, 325, 328, 329, 360, 364, 366, 368, 392, 396, 404, 408, 415]</t>
  </si>
  <si>
    <t>[6, 22, 30, 39, 43, 47, 88, 91, 98, 112, 123, 125, 136, 138, 142, 145, 151, 156, 169, 179, 187, 208, 211, 212, 233, 237, 243, 249, 251, 252, 262, 266, 271, 272, 274, 284, 285, 288, 289, 297, 306, 307, 315, 320, 324, 336, 338, 339, 348, 363, 365, 396, 400, 414, 429, 439, 445, 446, 449, 473, 477, 486, 500, 503, 512, 515, 521, 522, 524, 527, 532, 536, 544, 554, 563, 573, 575, 580, 593, 595, 620, 630, 633, 641, 645, 652, 655, 657, 671, 673, 676, 685, 693, 702, 704, 705, 711, 724, 734, 737, 740, 744, 746, 749, 754, 773, 774, 785, 790, 791, 800, 806, 813, 814, 832]</t>
  </si>
  <si>
    <t>[4, 5, 7, 21, 23, 25, 27, 28, 46, 50, 56, 57, 61, 67, 69, 83, 90, 92, 102, 122, 127, 140, 143, 150, 161, 191, 195, 207, 221, 234, 246, 252, 255, 261]</t>
  </si>
  <si>
    <t>[6, 29, 54, 71, 74, 99, 103, 107, 115, 116, 122, 131, 132, 135, 168, 187, 188, 192, 194, 205, 210, 221, 222, 232, 250, 255, 257, 258]</t>
  </si>
  <si>
    <t>[16, 22, 25, 56, 57, 58, 66, 70, 89, 94, 107, 117]</t>
  </si>
  <si>
    <t>[3, 10, 13, 18, 26, 34, 38, 63, 64, 71, 76, 104, 111, 113, 123, 128, 136, 137, 156, 157, 159, 165, 168, 176, 179, 180, 181, 183, 213, 218, 219, 220, 225, 227, 233, 234, 235, 240, 245, 254, 255, 271, 272, 278, 286, 292, 293]</t>
  </si>
  <si>
    <t>[13, 15, 17, 21, 25, 28, 35, 38, 43, 49, 53, 55, 57, 71, 77, 79, 83, 95, 112, 118, 119, 122, 130, 138, 139, 144, 151, 158, 162, 165, 171, 187, 193, 198, 200, 208, 215, 227, 231, 237, 245, 256, 257, 263]</t>
  </si>
  <si>
    <t>[2, 8, 14, 34, 71, 86, 87, 91, 101, 106, 129, 130, 131, 139, 151, 158, 176, 178, 183, 186, 188, 192, 199, 244, 251, 253, 254, 257, 259, 261, 294, 308, 319, 321, 330, 336, 341, 363, 364, 375, 387, 392, 412, 418, 419, 422, 425, 426, 430, 443, 444, 450, 454, 457, 464, 465, 468, 480, 490, 500, 503, 507, 509, 516, 521, 530, 540, 554, 565, 573, 584, 605, 608, 612, 617, 628, 630, 631, 644, 649, 675, 704, 718, 721, 735, 742, 750, 758, 762, 763, 764, 769, 779, 793, 796, 797, 798, 799, 808, 813, 816, 831, 835, 837, 845, 849, 850, 852, 859, 861, 862, 872]</t>
  </si>
  <si>
    <t>[7, 12, 17, 39, 47, 59, 62, 75, 104, 109, 111, 113, 117, 122, 130, 134, 153, 159, 170, 175, 176, 178, 182, 186, 194, 205, 213, 221, 226, 232, 233, 236, 254, 256, 264, 275, 297, 299, 300, 302, 311, 321, 326, 340, 343, 350, 371, 374, 376, 380, 384, 391, 393, 396, 402, 403, 405, 409, 414, 428, 430, 446, 456, 458, 462, 466, 470, 496, 501, 504, 511, 518, 530, 551, 559, 564, 583, 584, 587, 589, 600, 604, 624, 636, 648, 660, 661, 670, 673, 675, 678, 687, 696, 734, 740, 742, 747, 770, 773, 784, 794, 803, 807, 809, 817, 820, 824, 825, 827, 858, 861, 864, 874, 889, 893, 901]</t>
  </si>
  <si>
    <t>[6, 14, 20, 25, 27, 35, 39, 42, 56, 60, 64, 75, 76, 107, 113, 135, 150, 154, 158, 168, 169, 170, 173, 178, 187, 191, 200, 203, 211, 221, 259, 263, 284, 286, 301]</t>
  </si>
  <si>
    <t>[12, 13, 19, 22, 48, 71, 83, 84, 86, 91, 94, 100, 118, 127, 129, 132, 146, 150, 151, 155, 184, 189, 200, 210, 212, 216, 218, 221, 223, 239, 267, 273, 274, 278, 279, 281, 293, 295]</t>
  </si>
  <si>
    <t>[3, 11, 44, 47, 49, 57, 62, 66, 68, 77, 80, 85, 86, 89, 127, 131, 132, 133, 134, 138, 139, 141, 149, 168, 170, 178, 181, 193, 202, 203, 213, 224, 248, 249, 250, 253, 263, 273, 285, 305, 320, 324, 345, 352, 357, 362, 384, 385, 387, 391, 399, 403, 410, 415, 422, 424, 428, 455, 474, 484]</t>
  </si>
  <si>
    <t>[14, 40, 62, 104, 106, 115, 132, 141, 190, 199, 212, 217, 224, 229, 240, 250, 260, 264, 266, 288, 309, 315, 316, 335, 341, 349]</t>
  </si>
  <si>
    <t>[4, 24, 33, 38, 40, 44, 47, 52, 64, 65, 67, 88, 99, 105, 111, 112, 118, 130, 131, 136, 152, 155, 159, 163, 200, 207, 208, 231, 242, 248, 249, 260, 262, 265, 267, 284, 290, 296, 301, 309, 328, 341, 347, 353, 369, 373, 378, 379, 382, 383, 388, 389, 399, 401, 410, 413]</t>
  </si>
  <si>
    <t>[4, 17, 20, 31, 37, 40, 72, 81, 83, 111, 113, 117, 118, 120, 121, 155, 160, 161, 166, 167, 168, 169, 176, 181, 188, 195, 203, 218, 230, 238, 247, 265, 270, 271, 288, 289, 290, 295, 296, 298, 319, 322, 326, 327, 339, 350, 354, 355, 359, 368, 375, 388, 390, 411, 416, 431]</t>
  </si>
  <si>
    <t>[12, 13, 14, 20, 21, 23, 29, 32, 37, 52, 64, 67, 71, 73, 81, 86, 92, 94, 97, 103, 108, 117, 125, 134, 138, 149, 155, 158, 176, 181, 187, 194, 205, 219, 227, 232, 244, 258, 259, 270, 301, 303, 310, 328, 346, 356]</t>
  </si>
  <si>
    <t>[3, 5, 7, 23, 28, 29, 31, 35, 68, 83, 100, 106, 108, 109, 112, 113, 118, 123, 128, 130, 131, 144, 149, 154, 170, 172, 174, 194, 206, 207, 229, 233, 236, 240, 246, 249, 251, 256, 257, 260, 263, 265, 266, 268, 293, 299, 305, 332, 333, 339, 341, 348, 353, 368, 389, 392, 394, 398, 401, 411, 428, 434, 436, 451]</t>
  </si>
  <si>
    <t>[7, 21, 61, 68, 69, 70, 75, 78, 85, 105, 114, 126, 138, 150, 165, 168, 169, 171, 175, 182, 186, 195, 201, 214, 222, 223, 224, 226, 235, 245, 259, 261, 269, 277, 278, 280, 281, 289, 298, 300, 307, 308, 316, 327, 331, 334, 347, 348, 351, 353, 359, 360, 365, 373, 374, 379, 380, 381, 389, 398, 401, 408, 414, 416, 419, 424, 432, 434, 437, 438, 441, 445, 447, 462, 466, 473, 489, 495, 497, 507, 511, 514, 515, 522, 540, 541, 546, 560, 570, 574, 584, 588]</t>
  </si>
  <si>
    <t>[6, 13, 17, 28, 32, 34, 38, 42, 44, 47, 50, 74, 81, 94, 96, 105, 116, 118, 120, 121, 127, 128, 137, 150, 156]</t>
  </si>
  <si>
    <t>[2, 10, 11, 22, 24, 50, 51, 57, 60, 64, 68, 87, 98, 102, 103, 109, 113, 114, 124, 132, 133, 139, 146, 165, 171, 174, 175, 181, 185, 188, 200, 203, 240, 259, 269, 270, 272, 274, 290, 296, 297, 311, 315, 318, 329, 330, 332, 346, 349, 351, 357, 373, 395, 397, 400, 402, 407, 409, 433, 440, 442, 449, 452, 470, 482, 487, 488, 522]</t>
  </si>
  <si>
    <t>[2, 5, 32, 39, 40, 41, 43, 55, 61, 75, 106, 114, 141, 145, 155, 164, 167, 182, 191, 192, 201, 202, 210, 216, 222, 225, 230, 238, 246, 254, 261, 263, 269, 271, 280, 286, 304, 311, 312, 320, 336, 340, 343, 347, 348, 358]</t>
  </si>
  <si>
    <t>[4, 6, 16, 22, 26, 36, 37, 57, 60, 66, 67, 69, 75, 98, 104, 118, 123, 129, 131, 133, 146, 147, 155, 157, 165, 179, 191, 193, 197, 212, 218, 238, 239, 242, 261, 264, 267, 275, 278, 289, 292, 299, 303, 309, 318, 325, 335, 338, 346, 348, 350, 379, 408, 426, 427, 428, 442, 446, 456, 464]</t>
  </si>
  <si>
    <t>[23, 25, 30, 44, 48, 49, 52, 60, 63, 74, 75, 77, 79, 84, 89, 96, 98, 102, 110, 114, 116, 117, 121, 123, 125, 129, 133, 141, 145, 152, 170, 195, 213, 219, 228, 229]</t>
  </si>
  <si>
    <t>[6, 17, 18, 40, 48, 53, 65, 92, 110, 116, 120, 124, 125, 127, 128, 139, 151, 171, 172, 177, 188, 189, 197, 218, 219, 220, 241, 248, 249, 261, 277, 281, 283, 295, 299, 316, 319, 320, 329, 334, 349, 366, 371, 372, 383, 389, 398, 407, 412, 420, 422, 427]</t>
  </si>
  <si>
    <t>[9, 28, 40, 54, 58, 71, 73, 76, 90, 95, 99, 117, 133, 136, 143, 145, 154, 163, 164, 176, 193, 219, 224, 240, 247, 253, 264, 274, 284, 292, 293, 298, 312, 315, 327]</t>
  </si>
  <si>
    <t>[2, 28, 31, 52, 63, 77, 86, 88, 94, 101, 116, 119, 120, 128, 129, 130, 154, 157, 161, 166, 167, 179, 182, 189, 199, 202, 211, 214, 215, 224, 228, 234, 253, 257, 263, 265, 273]</t>
  </si>
  <si>
    <t>[6, 10, 14, 26, 34, 36, 39, 54, 68, 69, 70, 83, 88, 99, 105, 106, 111, 131, 134, 148, 155, 163]</t>
  </si>
  <si>
    <t>[5, 9, 28, 29, 42, 49, 53, 56, 64, 65, 89, 94, 114, 119, 143, 146, 164, 171, 173, 177, 183, 199, 201, 209, 216, 233, 244, 247, 249, 255, 257, 261, 268, 279, 282, 287, 292, 305, 307, 308, 312, 315, 330, 331, 340, 344, 347, 351, 354, 357, 375, 376, 380, 390, 394, 407, 414, 422, 438, 448, 456, 520, 526, 531, 537, 538, 540, 542, 544, 545, 546, 547, 556, 580, 586, 594, 596, 605, 607, 608, 610, 612, 613, 617, 622, 642, 646, 664, 665, 694, 696, 710, 717, 718, 729, 737, 740, 743, 745, 789, 792, 795, 799, 800, 802, 838, 849, 854, 857, 873, 880, 887, 888, 889, 913, 914, 923, 935, 937, 938, 942, 948, 974, 977, 1010, 1011, 1012, 1016, 1017, 1026, 1032, 1036, 1040, 1042, 1043, 1050, 1059, 1064, 1073]</t>
  </si>
  <si>
    <t>[2, 4, 5, 13, 22, 32, 34, 43, 44, 46, 48, 53, 56, 57, 58, 63, 65, 66, 74, 81, 82, 99, 104, 108, 109, 110, 124, 128, 150, 172, 173, 177, 178, 180, 183, 185, 197, 206, 226, 232, 233, 248, 259, 266, 270, 288, 292, 313, 317, 329, 337, 340, 345, 352, 358, 366, 386, 389]</t>
  </si>
  <si>
    <t>[42, 43, 58, 61, 64, 65, 80, 85, 103, 104, 118, 130, 150, 151, 168, 170, 180, 192, 193, 198, 205, 210, 221, 234, 238, 239, 242, 250, 258]</t>
  </si>
  <si>
    <t>[20, 29, 34, 44, 48, 61, 72, 77, 86, 90, 95, 100, 110, 116, 130, 134, 135, 142, 146, 152, 162, 165, 167, 168, 170, 174, 175, 198, 200, 201, 222, 225, 226, 228, 249, 265, 269]</t>
  </si>
  <si>
    <t>[2, 4, 7, 8, 26, 39, 45, 50, 54, 59, 64, 88, 90, 93, 101, 128, 136, 142]</t>
  </si>
  <si>
    <t>[2, 4, 6, 7, 13, 33, 38, 50, 59, 63, 69, 81, 87, 89, 91, 118, 129, 132, 151, 154, 156, 161, 193, 202, 203, 206, 207, 209, 232, 236, 241, 242, 243, 246, 254, 256, 261, 280, 288, 290, 291, 295, 324, 329, 334, 343, 346, 349, 362, 363, 367, 368, 402, 403, 411, 418, 424, 434, 454, 465, 469, 475, 482, 489, 524, 530, 537, 539, 540, 542, 543, 559, 563, 572, 573, 577, 578, 586, 591, 595, 604, 606, 610, 612, 631, 632, 634, 635, 641, 651, 652, 658, 703, 705, 706, 720, 725, 727, 736, 737, 742, 747, 750, 768, 770, 777, 785, 788, 792, 799, 800, 801, 808, 835, 839, 841, 843, 853, 865, 866, 873, 877, 883, 894, 907, 908, 909, 926]</t>
  </si>
  <si>
    <t>[11, 20, 67, 72, 80, 84, 88, 102, 108, 146, 151, 152, 153, 155, 164, 165, 166, 179, 182, 189, 191, 203, 208, 218, 224, 237, 244, 247, 267, 286, 287, 301]</t>
  </si>
  <si>
    <t>[14, 15, 23, 33, 62, 66, 74, 77, 104, 132, 137, 146, 153, 163, 169, 173, 176, 180, 204, 211, 222, 224, 226, 235, 258, 277, 297, 310, 312, 325, 342, 360, 365, 370, 373, 375, 388]</t>
  </si>
  <si>
    <t>[5, 12, 24, 26, 29, 45, 49, 53, 54, 59, 62, 75, 95, 97, 99, 106, 111, 121, 126, 143, 149, 159, 160, 167, 178, 180, 184, 187, 192, 203]</t>
  </si>
  <si>
    <t>[6, 7, 14, 15, 23, 25, 26, 46, 56, 65, 68, 101, 103, 109, 118, 120, 142, 144, 145, 161, 166, 168, 169, 171, 180, 187]</t>
  </si>
  <si>
    <t>[6, 7, 26, 28, 46, 47, 57, 73, 85, 89, 95, 108, 111, 128, 164, 190, 197, 211, 216, 220, 244, 245, 246, 260, 268, 285, 300, 302, 308, 327, 332, 333, 343, 345, 363, 364, 370, 377, 379, 381, 385, 390, 401, 403, 409, 420, 424, 427, 436, 446, 472, 479, 498, 509, 514, 528, 530, 533, 537, 550]</t>
  </si>
  <si>
    <t>[7, 10, 11, 17, 19, 20, 39, 51, 66, 80, 81, 92, 95, 103, 106, 108, 109, 122, 126, 135, 143, 145, 147, 150, 159, 172, 186, 187, 203, 219, 229, 233, 242, 247, 248, 260, 284, 286, 290, 292, 310, 337]</t>
  </si>
  <si>
    <t>[3, 32, 50, 52, 53, 59, 69, 71, 73, 74, 79, 91, 112, 114, 156, 161, 162, 174, 187, 199, 202, 204, 209, 213, 214, 220, 221, 232]</t>
  </si>
  <si>
    <t>[11, 17, 28, 30, 52, 57, 68, 69, 86, 93, 94, 98, 100, 116, 118, 123, 141, 147, 148, 150, 163, 169, 170, 171, 174, 184, 191, 202, 206, 227, 241, 256, 264, 270, 276, 285, 296, 300, 307, 308, 318, 345, 353, 355, 357, 360, 369, 377, 383, 390, 394, 397, 398, 402]</t>
  </si>
  <si>
    <t>[4, 22, 37, 39, 49, 56, 62, 64, 70, 72, 78, 90, 91, 98, 99, 112, 117, 124, 127, 144, 161, 162, 163, 172, 174, 178, 180, 183, 188, 190, 211, 217, 218, 221, 232, 239, 240, 244, 252, 253, 268, 271, 280, 290, 328, 334, 337, 340, 344, 348, 351, 356, 360, 369, 378, 380, 383, 384, 388, 396, 413, 426, 434, 435, 437, 439, 443]</t>
  </si>
  <si>
    <t>[15, 22, 23, 32, 35, 37, 38, 48, 49, 55, 68, 73, 79, 89, 95, 102, 104, 120, 126, 137, 172, 185, 188, 198, 199, 200, 208, 211, 225, 227, 238, 260, 263, 268, 269, 273, 285, 287, 288, 289]</t>
  </si>
  <si>
    <t>[2, 25, 26, 27, 28, 29, 51, 54, 57, 65, 67, 74, 91, 108, 110, 112, 122, 128, 136, 152, 179, 206, 224, 238, 239, 258, 259, 265, 267]</t>
  </si>
  <si>
    <t>[3, 15, 17, 24, 25, 35, 37, 41, 43, 45, 48, 57, 89, 100, 118, 128, 131, 135, 145, 146, 153]</t>
  </si>
  <si>
    <t>[11, 22, 28, 30, 35, 39, 40, 48, 53, 56, 72, 88, 90, 111, 115, 116, 117, 122, 130, 146, 152, 162, 171, 176, 180, 229, 236, 257, 307, 325, 327, 335, 340, 351, 362, 364, 377, 410, 434, 455]</t>
  </si>
  <si>
    <t>[2, 17, 31, 37, 47, 48, 52, 56, 58, 62, 64, 76, 78, 84, 97, 112, 115, 118, 142, 169]</t>
  </si>
  <si>
    <t>[18, 22, 24, 29, 43, 47, 72, 73, 75, 77, 82, 85, 87, 94, 96, 97, 100, 114, 115, 119, 127, 131, 139, 143, 150, 154, 159, 165, 171, 209, 224, 225]</t>
  </si>
  <si>
    <t>[4, 9, 24, 39, 44, 48, 57, 65, 72, 80, 81, 90, 115, 124, 143, 144, 152, 171, 182, 191, 198, 213, 220, 241, 249, 250, 252, 254, 255, 256, 258, 259, 265, 267, 273, 276, 284, 285, 286, 295, 301, 315, 316, 322, 338, 340, 345, 362, 371, 372, 373, 387, 389, 394, 396, 397, 404, 413, 421, 429, 430, 435, 437]</t>
  </si>
  <si>
    <t>[2, 5, 8, 19, 21, 24, 40, 43, 47, 54, 79, 80, 96, 108, 111, 120, 124, 169, 178, 181, 183, 186, 188, 189, 195, 206, 224, 241, 245, 251, 256, 257, 263, 264, 269, 275, 284, 297]</t>
  </si>
  <si>
    <t>[2, 29, 31, 34, 36, 48, 72, 77, 82, 92, 97, 100, 102, 104, 110, 124, 131, 140, 157, 161, 165, 170, 201, 205, 212, 213, 221, 222, 224, 244, 258, 259, 262, 268, 285, 293, 296, 329]</t>
  </si>
  <si>
    <t>[14, 18, 22, 25, 33, 41, 48, 58, 59, 71, 73, 74, 76, 94, 108, 126, 127, 136, 146, 149, 150, 151, 153, 157, 173, 180, 185, 205, 218, 222, 225, 230, 232, 243, 252, 268, 269, 287, 289, 291, 300, 301, 306, 326]</t>
  </si>
  <si>
    <t>[2, 4, 6, 10, 12, 40, 44, 47, 49, 58, 66, 72, 75, 76, 79, 93, 98, 113, 118, 122, 125, 146, 148, 149, 163, 167, 179, 184, 190, 197, 210, 213, 218, 221, 226, 227, 239, 253, 281, 295, 321]</t>
  </si>
  <si>
    <t>[3, 37, 40, 44, 46, 53, 62, 65, 70, 85, 92, 95, 105, 111, 125, 132, 139, 143, 144, 180, 193, 200, 202, 204, 210, 219, 232, 235, 240, 245, 261, 263, 267, 273, 282, 292, 304, 306, 307, 339, 354, 357, 358, 364, 370, 382, 383, 394, 396, 417, 423, 450, 459, 467, 469, 476, 493, 495, 496, 497, 501, 505, 506, 522, 529, 541, 552, 561, 562, 566, 567, 572, 573, 581]</t>
  </si>
  <si>
    <t>[4, 17, 40, 44, 45, 52, 81, 83, 89, 97, 98, 105, 109, 114, 119, 128, 133, 136, 140, 142, 144, 146, 165, 169, 170, 184, 197, 204, 223, 228, 243, 249, 253, 254, 255, 257, 264, 268, 280, 282, 283, 288, 308, 312, 318, 320, 332, 359, 385]</t>
  </si>
  <si>
    <t>[30, 43, 48, 50, 55, 79, 89, 90, 91, 93, 101, 126, 135, 139, 141, 149, 151, 154, 157, 176, 181, 199, 201, 203, 210, 217, 228, 261, 266, 294, 296, 299, 302, 313, 329, 330, 331, 357, 358, 360, 385, 403, 430, 456, 463, 476, 478, 482, 485, 497, 500, 502, 506, 509, 516, 517, 522]</t>
  </si>
  <si>
    <t>[7, 14, 15, 16, 28, 49, 51, 58, 59, 61, 66, 68, 90, 93, 96, 101, 105, 114, 116, 118, 119, 126, 129, 133, 139, 146, 150, 166, 171, 185, 192, 196, 207, 208, 218, 223, 225, 226, 227, 248, 254, 263, 269, 274, 275, 278, 281, 284, 291, 307, 310, 311, 315, 320, 324, 333, 335, 337, 349, 359, 365, 368, 410, 432, 443, 448, 455, 465, 480, 493, 494, 496, 505, 507, 515, 535, 548, 552, 558]</t>
  </si>
  <si>
    <t>[2, 20, 24, 28, 31, 33, 34, 52, 58, 59, 66, 70, 74, 93, 103, 105, 109, 110, 138, 160, 167, 178, 180, 185, 212, 213, 223, 238, 245, 263, 264, 265, 267, 268, 277, 278, 281, 284, 287, 288, 291, 295, 301, 304, 311, 314, 315, 318, 326, 327, 338, 355, 356, 359, 375, 378, 379, 385, 398, 412, 416, 418, 424, 430, 436, 438, 460, 469, 476, 487, 488, 490, 491, 496, 498, 509, 510, 513, 523, 529, 534, 538, 560, 562, 564, 572, 576, 577, 592, 599, 601, 605, 607, 623, 624, 629, 630, 631, 652]</t>
  </si>
  <si>
    <t>[11, 30, 33, 35, 38, 39, 44, 46, 53, 56, 58, 60, 66, 80, 84, 89, 90, 91, 96, 97, 100, 102, 107, 112, 131, 133, 141, 163, 165, 171, 174, 187, 199, 215, 220, 223, 228, 231, 235, 248, 258, 259, 269, 279, 288, 301, 316, 317, 323, 328, 338, 340, 351, 360, 367, 368, 385, 388, 390, 391, 402, 405, 408, 412, 426, 430, 432, 435, 449, 477, 479, 481, 483, 486, 488, 499, 510, 516, 530, 540, 576, 586, 588, 591, 593, 616, 627, 629, 636, 639, 642, 644, 647, 648, 653, 660, 666, 673, 691, 696, 699, 703, 704, 705, 709, 721, 723, 726, 727, 732, 760, 771, 775, 780, 784, 792, 812, 819, 820, 826, 828, 829, 831, 845, 849, 852, 854, 860, 861, 884, 897, 910, 918, 920, 923, 930, 932]</t>
  </si>
  <si>
    <t>[3, 7, 15, 23, 29, 35, 38, 41, 42, 46, 47, 57, 60, 61, 74, 91, 102, 133, 137, 140, 149, 150, 159, 161, 179, 182, 194, 198, 208, 210, 216, 217, 238, 246, 259, 269, 271, 277, 280, 281, 286, 305, 307]</t>
  </si>
  <si>
    <t>[5, 6, 22, 27, 39, 60, 63, 74, 98, 108, 116, 119, 136, 154, 164, 175, 185, 187]</t>
  </si>
  <si>
    <t>[4, 6, 13, 19, 32, 40, 69, 81, 88, 92, 107, 113, 116, 118, 122, 132, 138, 139, 153, 162, 164, 168, 183, 185, 187, 202, 203, 240, 242, 252, 274, 286, 287, 289]</t>
  </si>
  <si>
    <t>[3, 10, 26, 37, 40, 45, 47, 57, 61, 63, 71, 72, 88, 90, 93, 97, 98, 100, 107, 108, 109, 129, 130, 138, 149, 150, 154, 171, 175, 177, 178, 180, 183, 185, 197, 215, 220, 227, 230, 236, 237, 243, 250, 254, 256, 268, 270, 272, 274, 275, 285, 291, 302, 311, 315, 326, 330, 340, 344, 345, 351, 356, 359, 364, 366, 369, 379, 382, 391, 392, 401, 406, 410, 411, 412, 416, 417, 419, 420, 423, 425, 433]</t>
  </si>
  <si>
    <t>[7, 9, 26, 39, 42, 44, 54, 59, 62, 73, 81, 84, 91, 105, 107, 129, 131, 136, 142, 143, 148, 158, 166, 172, 182, 187, 200, 201, 207, 209, 211, 212, 215, 217, 221, 229, 244, 245, 257, 271, 272, 275, 280, 284, 295, 305, 306, 307, 324, 332, 338, 341, 348, 356, 360, 370, 372, 382, 389, 396, 409, 414, 422, 428, 436, 444, 453, 469, 471, 478, 481, 489, 495, 504, 532, 535, 536, 537, 544]</t>
  </si>
  <si>
    <t>[2, 3, 25, 30, 33, 59, 62, 71, 81, 83, 86, 87, 88, 94, 98, 100, 119, 122, 128, 136, 139, 141, 143, 155, 163, 166, 167, 175, 182, 186, 194, 212, 214, 216, 219, 222, 224, 227, 228, 232, 234, 242, 257, 262, 268, 270, 284, 290, 301, 313, 314, 322, 343, 349, 354, 363, 366, 368, 380, 381, 393, 435, 436, 456, 458, 465, 476, 493, 505, 509, 530, 538, 559, 563, 566, 568, 585, 586, 605, 628, 638, 641, 643, 646, 665, 666, 672, 679, 721, 731, 739, 744, 745, 753, 775, 792, 804, 808, 810, 827, 836, 837, 838, 842, 850, 851, 854, 856, 861, 863, 868, 872, 874, 883, 887, 889, 901, 905, 919, 920, 921, 922, 935, 937, 940, 944, 948, 953, 955, 960, 988, 1014, 1018, 1020, 1026, 1033, 1041, 1052, 1057, 1064, 1083, 1102, 1114, 1121, 1130, 1139, 1146, 1150, 1161, 1166, 1168, 1176, 1178, 1181, 1183, 1187, 1189, 1203, 1210, 1212, 1224]</t>
  </si>
  <si>
    <t>[2, 12, 21, 28, 29, 54, 69, 73, 86, 87, 93, 101, 105, 107, 115, 117, 125, 126, 134, 158, 175, 190, 192, 202, 215, 217, 229, 238, 241, 242, 243, 247, 255, 256, 260, 279, 280, 284, 295, 297, 298, 301, 304, 306, 307, 327, 349, 357, 372, 398, 402, 411, 414, 429, 441, 466, 474, 476, 481, 483, 495, 501, 502, 506, 507, 509, 543, 544, 550, 561, 563, 574, 576]</t>
  </si>
  <si>
    <t>[24, 25, 26, 29, 50, 59, 61, 77, 80, 89, 106, 120, 136, 137, 138, 153, 159, 161, 165, 168, 180, 186, 192, 194, 205, 206, 214, 220, 224, 233, 238, 242, 245, 247, 261, 263, 272, 276, 279, 286, 291, 292, 294, 297, 299, 307]</t>
  </si>
  <si>
    <t>[5, 15, 16, 25, 30, 45, 54, 56, 62, 69, 70, 73, 79, 83, 94, 108, 117, 127, 143, 165, 176, 181, 184, 196, 202, 210, 211]</t>
  </si>
  <si>
    <t>[2, 9, 21, 32, 36, 39, 48, 60, 67, 76, 80, 90, 93, 100, 101, 105, 123, 130, 145, 147, 150, 153, 154, 160, 161, 165, 172, 188, 190, 192, 203, 209, 215, 219, 223, 225, 226, 246, 249, 262, 272, 273, 295, 298, 309, 310, 313, 349, 352]</t>
  </si>
  <si>
    <t>[8, 16, 30, 67, 92, 94, 97, 100, 104, 108, 110, 123, 124, 140, 147, 155, 166, 179, 188, 190, 191, 199, 202, 208, 210, 226, 228, 239, 248, 256]</t>
  </si>
  <si>
    <t>[2, 3, 4, 7, 21, 25, 30, 31, 34, 36, 38, 52, 54, 59, 74, 76, 77, 80, 84, 111, 114, 115, 117, 118, 133, 137, 148, 152, 159, 178, 183, 199, 223, 243, 246, 247, 248, 259, 260, 266, 271, 272, 275, 279, 287, 293, 297, 311, 318, 329, 331, 340, 344, 349, 353, 357, 365, 373, 386, 389, 391, 400, 415, 420, 426, 448, 460, 461, 466, 467, 473, 477, 478, 495, 497, 516, 517, 541, 561, 565, 569, 574, 582, 590, 594, 600, 605, 614, 616, 625]</t>
  </si>
  <si>
    <t>[2, 16, 21, 35, 62, 71, 81, 92, 93, 108, 109, 124, 125, 134, 136, 141, 147, 151, 159, 161, 168, 178, 182, 187, 190, 199, 213]</t>
  </si>
  <si>
    <t>[12, 14, 26, 32, 34, 43, 46, 48, 68, 75, 93, 95, 109, 111, 119, 122, 140, 143, 144, 152, 161, 165, 191, 200, 208, 210, 212, 218, 230, 240, 262, 263, 269, 317, 319, 326, 349, 350, 353, 356, 360, 382, 392, 393, 428, 457, 473, 486, 487, 492, 503, 511, 512, 514, 528, 537, 543, 553, 555, 567, 568, 572, 573, 590, 602, 607, 609, 617, 624, 626, 627, 631, 635, 638, 655, 670, 674, 679, 694, 703, 705, 718, 721, 723, 728, 733, 753, 757, 760, 772, 775, 776, 786, 790, 793, 795, 797, 810, 816, 821, 823, 844, 853, 862, 876, 879, 884, 887, 890, 899, 922, 928, 931, 934, 942, 948, 949, 957, 961, 965, 969, 976, 977, 980, 991, 994, 995, 999, 1016, 1024, 1029, 1032, 1038, 1045, 1047, 1050, 1054, 1057, 1058, 1064, 1068, 1069, 1093, 1099, 1116, 1117, 1120, 1128, 1131, 1135, 1160, 1164, 1169, 1178, 1183, 1186, 1211, 1230, 1232, 1241, 1265, 1271, 1272, 1282, 1283, 1301, 1310, 1313, 1316, 1318, 1321, 1324, 1328, 1329, 1333, 1361, 1363, 1365, 1385, 1390, 1392, 1404]</t>
  </si>
  <si>
    <t>[6, 14, 15, 16, 17, 37, 40, 45, 58, 66, 72, 73, 74, 77, 81, 83, 84, 102, 103, 104, 116, 124, 134, 142, 146, 152, 158, 163, 170, 175, 177, 178, 183, 190, 193, 218, 226, 227, 228, 261, 263, 273, 281, 302, 312, 316, 317, 329, 337, 339, 346, 349, 357, 359, 361, 367, 372, 378, 388, 394, 402, 406, 409, 419, 428, 432, 466, 491, 497, 510, 519, 520, 523, 533, 536, 542, 550, 564, 566, 574, 585, 587, 589, 592, 595, 600, 602, 606, 611, 616, 618, 625, 632, 646, 649, 653, 654, 657, 663, 667, 668, 673, 677, 703, 713, 723, 726, 734, 737, 741, 753, 762, 765, 767, 768, 770, 774, 783, 799, 800, 821, 826, 830, 840, 841, 851, 854, 862, 874, 879, 883, 889, 899, 904, 907, 922, 927, 928, 936, 938, 946, 972, 984, 987, 1014, 1029, 1048, 1064, 1088, 1103, 1116, 1126, 1160, 1164, 1174, 1176, 1195, 1217, 1218, 1222, 1228, 1237, 1240, 1242, 1258, 1259, 1261, 1262, 1263, 1266, 1292, 1296, 1297, 1303, 1306, 1313, 1316, 1333, 1343]</t>
  </si>
  <si>
    <t>[5, 13, 16, 23, 25, 30, 35, 44, 48, 53, 55, 67, 70, 88, 96, 99, 102, 107, 129, 135, 152, 160, 161, 173, 174, 184, 186, 187, 189]</t>
  </si>
  <si>
    <t>[10, 12, 15, 30, 33, 38, 39, 52, 64, 69, 76, 83, 86, 89, 104, 105, 107, 116, 119, 122, 128, 129, 153, 177, 179, 180, 186, 189, 190, 199, 210, 219, 223, 224, 260, 266, 274, 278, 281, 286, 291, 294, 295, 305, 318, 324, 330, 342, 353, 367, 373, 390, 393, 397, 417, 420, 421, 426, 434, 442, 444, 456, 464, 465, 477, 480, 483, 489, 491, 493, 498, 519, 539, 540, 557, 559, 560, 563, 564]</t>
  </si>
  <si>
    <t>[2, 8, 16, 19, 29, 34, 40, 85, 93, 109, 111, 113, 135, 153, 166, 172, 175, 180, 197, 203, 206, 208, 221, 222, 225, 226, 231, 248, 250, 259, 261, 269, 272, 289, 298, 307, 315, 316, 319, 321, 323, 326, 329, 330]</t>
  </si>
  <si>
    <t>[13, 47, 52, 53, 54, 65, 71, 92, 100, 107, 108, 120, 121, 123, 126, 134, 136, 138, 143, 157, 164, 177, 190, 200, 215, 235, 241, 244, 252, 269]</t>
  </si>
  <si>
    <t>[8, 9, 14, 17, 20, 23, 24, 28, 37, 40, 43, 61, 68, 74, 75, 78, 80, 85, 87, 98, 131, 133, 137, 138, 148, 154, 158, 175, 189, 205, 206, 209, 211, 214, 217, 228, 235, 236, 240, 243, 248]</t>
  </si>
  <si>
    <t>[12, 19, 23, 26, 29, 45, 46, 64, 65, 77, 98, 111, 116, 127, 128, 129, 130, 137, 150, 152, 153, 163, 172, 179, 195, 201, 205, 221, 226, 228, 235, 241, 244, 248]</t>
  </si>
  <si>
    <t>[2, 3, 5, 6, 7, 8, 9, 13, 15, 23, 51, 80, 81, 101, 108, 119, 128, 131, 132, 136, 144, 146, 158, 169, 178, 188, 196, 198, 206, 212, 217, 225, 240]</t>
  </si>
  <si>
    <t>[7, 28, 43, 56, 59, 63, 67, 71, 77, 91, 103, 120, 127, 129, 146, 164, 174, 197, 200, 210]</t>
  </si>
  <si>
    <t>[10, 16, 20, 25, 29, 30, 39, 40, 42, 44, 47, 50, 51, 52, 53, 65, 83, 107, 110, 134, 135, 143, 177, 180, 192, 198, 227, 228, 239, 254, 266, 276, 277, 278, 286, 287, 288, 294, 295, 299, 304, 312, 316, 318, 319, 322, 324, 325, 328, 338, 347, 351, 355, 357, 361, 371, 374, 379, 391, 404, 408, 410, 411, 412, 414, 435, 449, 452, 460, 471, 478, 481, 495, 496, 497, 499, 502, 503, 509, 518, 527, 540, 543, 549, 555, 566, 569, 572, 595, 596, 601, 610, 612, 613, 620, 622, 625, 632, 633, 653, 667, 671, 672, 688, 692, 704, 716, 728, 732, 739, 766, 769, 785, 789, 792, 801, 813, 827, 832, 835, 839, 849, 852]</t>
  </si>
  <si>
    <t>[2, 35, 42, 43, 48, 50, 89, 92, 95, 100, 102, 117, 120, 130, 131, 135, 137, 155, 159, 173, 175, 196]</t>
  </si>
  <si>
    <t>[12, 14, 15, 31, 39, 46, 55, 62, 72, 94, 97, 110, 111, 132, 134, 138, 145, 149, 173, 176, 177, 186, 197, 199, 208, 212, 218, 223, 241, 248, 257, 271, 279, 284, 286, 290, 291, 293, 311, 313, 314, 316, 318, 319, 336, 353, 355, 369, 371, 393, 394, 404, 410, 418, 425, 430, 443, 453, 455, 464, 473, 517, 521, 525]</t>
  </si>
  <si>
    <t>[3, 27, 35, 36, 40, 48, 58, 60, 77, 82, 85, 88, 92, 96, 104, 121, 129, 139, 146, 150, 155, 162, 165, 192, 198, 210, 213, 215, 219, 220, 227, 237, 263, 272, 278, 286, 287, 306, 307, 327, 329, 341, 360, 364, 372, 376, 385, 392, 409, 419, 428, 432, 440, 444, 448, 452]</t>
  </si>
  <si>
    <t>[2, 12, 16, 22, 24, 27, 34, 48, 49, 53, 56, 58, 76, 87, 89, 98, 105, 109, 128, 136, 145, 147, 154, 156, 161, 164, 171, 179, 181, 182, 184, 193, 215, 234, 248, 249, 250, 252, 268, 296, 298, 299, 305, 308, 323, 329, 330, 340, 342, 344, 348, 360, 385, 393, 395, 409, 414]</t>
  </si>
  <si>
    <t>[3, 7, 16, 18, 25, 27, 30, 37, 40, 42, 55, 77, 79, 81, 88, 108, 109, 113, 127, 128, 137, 161, 170, 178, 181, 194, 198, 201, 208, 227, 232, 235, 238, 240, 250, 252, 275, 276, 286]</t>
  </si>
  <si>
    <t>[2, 9, 10, 15, 16, 18, 22, 24, 34, 39, 62, 67, 77, 97, 103, 108, 118, 121, 122, 139, 140, 148, 150, 156, 158, 167, 179, 185, 189, 197]</t>
  </si>
  <si>
    <t>[4, 24, 28, 35, 38, 39, 53, 62, 70, 74, 79, 84, 86, 107, 114, 127, 129, 130, 138, 146, 157, 158, 161, 162, 164, 171, 186, 190, 200, 201, 202, 204, 206, 212, 220, 223, 229, 237, 239, 263, 268, 274, 279, 285, 286, 296, 299, 304, 308, 313, 314, 325, 328, 329, 330, 351, 357, 359, 363, 368, 376, 386, 389, 393, 401, 409, 414, 426, 427, 436, 437, 438, 439, 442, 466, 476, 486, 487, 497, 500, 501, 502, 504, 511, 520, 524, 540]</t>
  </si>
  <si>
    <t>[2, 4, 5, 11, 15, 19, 21, 28, 29, 40, 44, 51, 58, 82, 95, 107, 126, 144, 149, 167, 168, 169, 170, 188, 197, 198, 199, 204, 209, 210, 211, 218, 243, 246, 248, 268, 271, 278, 292, 299, 316, 319, 325, 329, 332, 336, 356, 361, 369, 370, 374, 399, 408, 429]</t>
  </si>
  <si>
    <t>[4, 13, 15, 16, 21, 35, 62, 86, 98, 109, 121, 123, 124, 127, 131, 139, 147, 166, 170, 183, 196, 199, 202, 215, 223, 236, 243, 245, 260, 263, 270, 278, 291, 301, 303, 308, 309, 317, 328, 332, 335, 336, 347, 348, 352, 354, 360, 361, 363, 366, 369, 380, 381, 389, 390, 395, 398, 409, 415, 420, 425, 433, 435, 438, 439, 446, 448, 461, 474, 490, 496, 498, 508, 512, 515, 516, 523, 541, 542, 547, 552, 573, 585]</t>
  </si>
  <si>
    <t>[6, 7, 13, 14, 47, 50, 73, 84, 93, 97, 105, 108, 116, 117, 119, 127, 143, 154, 161, 165, 169, 172, 177, 184, 201]</t>
  </si>
  <si>
    <t>[4, 6, 29, 31, 43, 58, 59, 68, 77, 83, 100, 113, 116, 122, 123, 151, 152, 155, 156, 173, 178, 183, 195, 205, 212, 225, 250, 253, 256, 259, 270, 277, 283, 288, 289, 301, 310, 311, 313, 315, 334, 337, 346, 351, 363, 373, 401, 402, 407, 408, 409, 411, 415, 421, 428, 451, 453, 466, 470, 476, 481, 486]</t>
  </si>
  <si>
    <t>[7, 15, 26, 37, 43, 55, 56, 57, 117, 134, 140, 162, 167, 170, 171, 182, 190, 191, 194, 216, 220, 224, 236, 241, 261, 262, 270, 276, 279]</t>
  </si>
  <si>
    <t>[9, 12, 31, 39, 69, 70, 85, 86, 87, 102, 119, 127, 133, 147, 156, 161, 162, 166, 168, 169, 184, 196, 199, 205, 216, 219, 241, 243, 263, 296, 304, 314, 321, 331]</t>
  </si>
  <si>
    <t>[2, 11, 14, 16, 27, 28, 31, 36, 43, 49, 53, 57, 63, 77, 102, 110, 116, 120, 128, 149, 154, 161, 163]</t>
  </si>
  <si>
    <t>[3, 5, 12, 19, 32, 61, 72, 74, 89, 97, 100, 112, 117, 124, 126, 140, 145, 146, 162, 166, 169, 176, 180, 188, 193, 204, 209, 210, 230, 236, 237, 240, 254, 271, 279, 281, 330, 337, 344, 351, 355, 365, 366, 384, 420, 423, 445, 452, 453, 458, 474, 481, 487, 492, 498, 523, 525, 539, 543, 545, 557, 558, 565, 569]</t>
  </si>
  <si>
    <t>[13, 15, 23, 25, 31, 57, 62, 72, 76, 91, 112, 114, 117, 125, 126, 128, 145, 184, 193, 194, 201, 211]</t>
  </si>
  <si>
    <t>[2, 8, 12, 20, 25, 27, 34, 48, 54, 83, 84, 86, 90, 93, 106, 119, 120, 129, 131, 146, 154, 155, 164, 165, 168, 181, 182, 188, 196, 198, 210, 226, 237, 239, 243, 259, 266, 281, 301, 308, 325, 331, 334, 342]</t>
  </si>
  <si>
    <t>[10, 14, 15, 17, 18, 28, 38, 44, 45, 46, 51, 63, 65, 69, 71, 79, 83, 89, 105, 106, 117, 122, 129, 155, 164, 168, 179, 180, 182, 188, 199, 202, 203, 206, 208, 213, 225, 233, 236, 237, 246, 263, 284, 296, 301, 311, 322, 331, 354, 367, 378, 383]</t>
  </si>
  <si>
    <t>[5, 14, 18, 21, 36, 83, 93, 95, 107, 110, 129, 130, 131, 138, 148, 154, 172, 173, 176, 189, 191, 215, 226, 228, 235, 252, 269, 270, 272, 277, 287, 288]</t>
  </si>
  <si>
    <t>[2, 5, 11, 13, 27, 29, 31, 33, 35, 54, 55, 61, 69, 78, 97, 100, 111, 121, 126, 130, 135, 140, 141, 147, 161, 171, 182, 191, 197, 199, 213, 215, 222, 237, 245, 248, 254, 258, 266, 272, 297, 303, 305, 320, 323, 332, 341, 343, 344, 347, 354, 357, 361, 363, 365, 371, 372, 374, 375, 376, 377, 379, 380, 391, 396, 402, 405, 406, 409, 417, 424]</t>
  </si>
  <si>
    <t>[2, 5, 13, 16, 20, 48, 54, 61, 63, 81, 82, 114, 125, 126, 133, 136, 148, 152, 163, 168, 169, 175, 178, 192, 196, 210, 219, 225, 231, 235, 274, 281, 286, 287, 294, 295, 304, 306, 307, 308, 312, 317, 328, 336, 350, 351]</t>
  </si>
  <si>
    <t>[8, 15, 18, 25, 30, 49, 70, 87, 90, 107, 122, 138, 140, 144, 145, 151, 153, 159, 164, 173, 182]</t>
  </si>
  <si>
    <t>[39, 50, 53, 55, 56, 64, 85, 94, 101, 104, 114, 131, 137, 140, 145, 146, 150, 152, 155, 159, 188, 207, 212, 232, 246, 247]</t>
  </si>
  <si>
    <t>[3, 15, 28, 36, 45, 48, 52, 55, 57, 63, 67, 68, 76, 78, 85, 96, 101, 102, 103, 109, 116, 127, 132, 133, 134, 135, 139, 141, 143, 157, 162, 170, 174, 178, 192, 193]</t>
  </si>
  <si>
    <t>[2, 24, 27, 28, 30, 35, 39, 55, 56, 63, 66, 80, 86, 90, 103, 108, 116, 125, 128, 139, 149, 157, 171, 172, 181, 191, 201, 202, 211, 218, 220, 229, 230, 235, 240, 248, 262, 266, 267, 269, 270, 278, 281, 283, 288, 290, 291, 300, 304, 326, 332, 333, 338, 344, 353, 375, 378, 392, 400, 410, 420, 422, 427, 428, 430, 431, 447, 452, 453, 456, 464]</t>
  </si>
  <si>
    <t>[2, 17, 35, 44, 53, 60, 74, 75, 81, 88, 107, 108, 111, 122, 128, 132, 136, 149, 150, 154, 158, 160, 164, 167, 176, 178, 192, 204, 206, 221, 236, 241, 247, 252, 259, 266, 275, 280, 288, 296, 300, 307, 308, 309]</t>
  </si>
  <si>
    <t>[18, 20, 32, 43, 45, 48, 55, 62, 70, 82, 93, 96, 98, 111, 112, 123, 132, 159, 164, 171, 179, 188]</t>
  </si>
  <si>
    <t>[2, 5, 17, 19, 22, 26, 27, 29, 48, 49, 50, 54, 57, 64, 66, 70, 75, 95, 96, 97, 101, 103, 106, 124, 131, 135, 140, 160, 163, 168, 171, 183, 186, 209]</t>
  </si>
  <si>
    <t>[8, 16, 18, 21, 25, 31, 33, 43, 69, 71, 77, 84, 90, 106, 114, 125, 134, 142, 143, 145, 148, 151, 160, 167, 174, 179, 190, 195, 200, 208, 218, 229, 233, 235, 240, 250]</t>
  </si>
  <si>
    <t>[3, 5, 14, 19, 23, 41, 60, 72, 81, 86, 94, 95, 98, 100, 101, 103, 110, 114, 115, 127, 129, 132, 148, 154, 158, 168, 169, 170, 172, 179, 182, 185, 191, 200, 202, 209, 211, 228, 236, 241, 253, 255, 264, 267, 278, 280, 284, 289, 294, 303, 306, 316, 322, 329, 331, 338, 340, 343, 348, 349, 358, 361, 362, 363, 364, 368, 369, 398, 413, 422, 424, 426, 438, 458, 482, 493, 503, 512, 515, 525, 530, 535, 550, 562, 573, 575, 598, 605, 617, 621, 623, 634, 650, 668]</t>
  </si>
  <si>
    <t>[2, 3, 6, 10, 17, 23, 27, 32, 35, 41, 54, 63, 79, 82, 85, 86, 92, 100, 101, 122, 123, 125, 126, 140, 144, 145, 150, 159, 162, 170, 171, 174, 186, 198, 204, 228, 230, 239, 243, 253, 254, 269, 280, 283, 290, 301, 309, 315, 321, 325, 334, 342, 347, 355, 362, 383, 388, 406, 409, 414, 423, 428, 444, 449, 467, 479, 486, 487, 493, 499, 525, 535, 540, 545, 551, 553, 561, 562, 566, 570, 573, 578]</t>
  </si>
  <si>
    <t>[14, 21, 26, 31, 45, 47, 57, 59, 61, 63, 73, 89, 90, 100, 106, 111, 120, 132, 137, 146, 163, 171, 176, 194, 206, 208, 216, 234, 239, 256, 257, 265, 268, 278, 279, 284, 296, 299, 300, 309]</t>
  </si>
  <si>
    <t>[10, 18, 34, 39, 40, 45, 69, 81, 83, 85, 96, 100, 106, 109, 123, 126, 127, 141, 156, 160, 174, 184, 187, 192, 202, 204, 206, 207, 209, 211, 224, 226, 227, 236, 248, 252, 254, 276, 279, 286, 289]</t>
  </si>
  <si>
    <t>[2, 3, 5, 22, 35, 38, 45, 56, 59, 63, 71, 77, 81, 88, 101, 106, 108, 109, 110, 117, 123, 126, 131, 136, 156, 161, 165, 169, 175, 181, 192, 193, 195, 196, 197, 198, 199, 206, 207, 210]</t>
  </si>
  <si>
    <t>[2, 3, 21, 23, 36, 49, 59, 68, 78, 86, 101, 119, 121, 123, 131, 138, 142, 145, 164, 193, 199, 201, 213, 216, 220, 226]</t>
  </si>
  <si>
    <t>[2, 4, 6, 7, 10, 13, 18, 20, 33, 40, 44, 50, 51, 57, 66, 69, 71, 75, 84, 85, 86, 93, 100, 101, 109, 116, 119, 121, 125, 129, 130, 131, 134, 140, 144, 146, 147, 154, 159, 160, 167, 168, 173, 174, 177, 181, 198, 200, 201, 212, 214, 217, 218, 227, 247, 255, 256, 261, 263, 270, 274, 278, 284, 285, 288, 289, 301, 306, 328, 329, 330, 335, 339, 341, 342, 343, 345, 348, 349, 364, 380, 383, 400, 413, 419, 426, 430, 432, 457, 481, 484, 490, 491, 494, 498, 499, 503, 525, 527, 530, 582, 585, 586, 587, 593, 597, 598, 601, 602, 607, 613, 618, 620, 633, 638, 645, 667, 670, 672, 673, 701, 702, 703, 719, 722, 729, 737, 741, 744, 746, 751, 772, 795, 808, 810, 811, 812, 817, 826, 827, 829, 840, 862, 873, 878, 880, 885, 888]</t>
  </si>
  <si>
    <t>[3, 6, 9, 10, 14, 16, 33, 36, 55, 56, 62, 66, 67, 75, 82, 92, 97, 109, 112, 121, 124, 126, 131, 137, 140, 146, 173, 181, 197, 206, 208, 211, 214, 228, 236, 239, 245, 256, 269, 275, 279, 280, 281, 291, 295, 296, 298, 301, 302, 337, 365, 375, 379, 383, 390, 395, 403, 418, 419, 420, 422, 427, 431, 433, 447, 455, 467, 469, 471, 476, 478, 483, 486, 497, 509, 514, 515, 516, 523, 529, 533, 544, 556, 568, 578, 591, 595, 601, 616, 618, 624, 645, 654, 666, 673, 676, 682, 685, 691, 692, 695, 699, 700, 705, 717, 723, 724, 727, 728, 729, 734, 736, 740, 749, 777, 784, 787, 799, 800, 806, 810, 814, 820, 846, 849, 853, 865, 874, 884, 887, 896, 903, 917, 921, 924, 928, 935, 937, 939]</t>
  </si>
  <si>
    <t>[2, 9, 19, 20, 21, 24, 27, 50, 63, 66, 77, 83, 86, 88, 97, 100, 111, 116, 122, 123, 142, 149, 152, 161, 171, 172, 180, 188, 197, 204, 219, 233, 235, 241, 254, 258, 266, 290, 296, 321, 322, 324, 329, 352, 363, 366, 402, 409, 448, 449, 451, 467, 478, 494, 519, 522, 525, 526, 542, 544, 548, 551, 555, 557, 568, 586, 589, 594, 595, 600, 605, 611, 632, 640, 650, 652, 654, 658, 661, 664, 668, 688, 689, 691, 698, 717, 719, 731, 734, 746, 748, 752, 756, 759, 761, 763, 765, 768, 773, 777, 782, 799, 803, 807, 810, 813, 819, 827, 850, 854, 866, 868]</t>
  </si>
  <si>
    <t>[6, 25, 47, 52, 73, 80, 82, 101, 107, 111, 123, 127, 140, 143, 158, 159, 176, 185, 204, 212, 216, 220, 233, 237, 238]</t>
  </si>
  <si>
    <t>[5, 10, 12, 14, 22, 25, 26, 44, 49, 50, 73, 76, 82, 94, 96, 99, 101, 121, 130, 149, 163, 175, 178, 180, 181, 195, 207, 224, 228, 239, 246, 250, 255, 263, 278, 287, 290, 292, 294, 296, 300, 310, 313, 318, 321, 322, 334, 336, 353, 360, 363, 365, 399, 402, 413, 433, 438, 444, 451, 453, 469]</t>
  </si>
  <si>
    <t>[3, 9, 13, 14, 20, 22, 35, 54, 57, 59, 71, 81, 90, 104, 109, 122, 125, 135, 140, 141, 146, 147, 151, 191, 206, 215, 221, 225, 238, 254, 262, 270, 279, 293, 322, 334, 338, 354, 357, 393, 399, 413, 424, 427, 439, 445, 467, 470, 476, 478, 483, 492, 506, 507, 513, 524, 531, 534, 542, 558, 561, 568, 596, 602, 606, 608, 610, 613, 631, 633, 636, 647]</t>
  </si>
  <si>
    <t>[3, 8, 32, 45, 51, 59, 64, 99, 113, 122, 150, 164, 166, 168, 181, 187, 188, 190, 191, 196, 205, 207, 209, 210, 217, 228, 232, 241, 248, 263, 277, 295, 297, 309, 317, 326, 333, 344, 381, 395, 409, 423, 432, 437, 450, 453, 457, 459, 460, 471, 474, 478, 480, 492, 499, 512, 524, 526, 529, 540, 557, 558, 563, 573]</t>
  </si>
  <si>
    <t>[10, 46, 63, 73, 75, 92, 104, 105, 132, 134, 135, 146, 147, 160, 163, 170, 172, 192, 197, 200, 210, 213, 223, 225, 235, 240, 251, 257, 261, 263, 267, 276, 277, 278, 284]</t>
  </si>
  <si>
    <t>[2, 9, 17, 19, 39, 48, 60, 67, 86, 103, 130, 131, 136, 141, 157, 164, 165, 166, 180, 182, 186, 196, 229, 230, 240, 242, 259, 260, 263, 278, 282, 283, 289, 295, 311, 320, 321, 324, 325, 346, 366]</t>
  </si>
  <si>
    <t>[14, 23, 29, 31, 39, 52, 56, 63, 77, 83, 85, 90, 100, 110, 114, 116, 122, 132, 149, 153, 163, 179, 188, 196, 209, 213, 220, 233, 242, 243, 244, 267, 275, 276, 277, 281, 284, 297, 302, 303, 305, 306, 342, 343, 351, 358, 360, 368, 370, 371, 396, 408, 412, 430, 437, 442, 449, 469, 471, 475, 477, 479, 482, 483, 502, 507, 508, 511, 512, 520, 542, 552, 558, 561, 578, 579, 580, 585, 589, 597, 606, 622, 631, 634]</t>
  </si>
  <si>
    <t>[3, 5, 11, 22, 23, 30, 36, 37, 41, 44, 45, 48, 50, 52, 63, 77, 82, 87, 89, 95, 102, 104, 106, 107, 111, 126, 133, 137, 139, 147, 152, 164, 168, 178, 185, 190, 204, 206, 264, 266, 272, 275]</t>
  </si>
  <si>
    <t>[8, 12, 18, 29, 30, 32, 38, 39, 42, 43, 45, 55, 56, 63, 75, 89, 92, 97, 118, 123, 124, 128, 132, 139, 142, 160, 167, 174, 183, 185, 189, 195, 197, 215, 224, 235, 236, 237, 245, 251, 254, 270, 271, 275, 281, 285, 287, 293, 294, 313, 323, 325, 338, 345, 350, 360, 386, 397, 402, 403, 448, 451, 452, 454, 455, 461, 467, 484]</t>
  </si>
  <si>
    <t>[9, 17, 56, 57, 65, 69, 72, 73, 76, 77, 81, 85, 104, 125, 129, 134, 139, 145, 151, 167, 170, 174, 184, 185, 211, 212, 214, 224, 239]</t>
  </si>
  <si>
    <t>[9, 13, 30, 36, 60, 79, 89, 94, 101, 111, 116, 121, 135, 136, 141, 167, 172, 178, 183, 209]</t>
  </si>
  <si>
    <t>[7, 13, 29, 42, 43, 50, 64, 71, 73, 82, 95, 116, 126, 130, 136, 144, 154, 155, 156, 166, 169, 176, 189, 205, 217, 223, 224, 228, 233, 242, 248, 249, 250, 256, 264, 281, 283, 285, 287, 294, 342, 343, 345, 347, 359, 372, 378, 395, 417, 426, 440, 450, 455, 462, 466, 467, 469, 470, 473, 479, 493, 497, 500, 504, 508, 513, 528, 529, 532, 548, 551, 552, 553, 566, 575, 582, 587, 594, 605, 607, 608, 613, 618, 644, 646, 651, 657, 660, 671, 676, 678, 681]</t>
  </si>
  <si>
    <t>[10, 21, 22, 27, 31, 32, 35, 37, 46, 51, 53, 75, 91, 95, 99, 103, 104, 105, 113, 121, 125, 135, 143, 150, 152, 154, 161, 167, 197, 249, 250, 254, 264, 268, 280, 293, 303, 306, 307, 311, 319, 322, 331, 344, 362, 367, 370, 377, 381, 382, 384, 385, 390, 395, 398, 399, 402, 405, 423, 440, 445, 449, 455, 463, 470, 476, 478, 481, 484, 488]</t>
  </si>
  <si>
    <t>[6, 8, 22, 29, 37, 43, 51, 68, 69, 75, 93, 102, 107, 110, 112, 116, 119, 121, 124, 142]</t>
  </si>
  <si>
    <t>[2, 8, 10, 11, 23, 24, 25, 32, 36, 60, 68, 71, 78, 84, 102, 113, 143, 144, 147, 157, 162, 167, 178, 181, 198, 201, 204, 205, 209, 214, 217, 224, 226, 234, 244, 253, 265, 276, 304, 306, 311, 317, 322, 334, 353, 357, 365, 367, 370, 375, 376, 382, 388, 398, 400, 401, 410, 414, 420, 426]</t>
  </si>
  <si>
    <t>[2, 5, 13, 16, 17, 19, 20, 35, 45, 47, 79, 80, 83, 85, 97, 106, 107, 109, 117, 129, 130, 135, 152, 156, 172, 184, 189, 191, 200, 208, 210, 215, 224, 248, 250, 263, 272, 279, 295, 311, 314, 319, 330, 331, 333, 336, 337, 339, 343, 344, 352, 358, 359, 363, 368, 369, 375, 376, 383, 391, 405, 409]</t>
  </si>
  <si>
    <t>[11, 35, 38, 39, 40, 49, 52, 55, 59, 64, 65, 70, 90, 97, 99, 106, 107, 115, 128, 131, 136, 140, 145, 150, 155, 175, 177, 178, 192, 196, 213, 224, 225, 226, 227, 230, 249, 254, 259, 287, 307, 311, 314, 329, 343, 348, 355, 359, 360, 366, 370, 416]</t>
  </si>
  <si>
    <t>[8, 12, 31, 34, 37, 61, 64, 66, 67, 69, 71, 78, 83, 85, 88, 89, 92, 101, 112, 113, 117, 118, 120, 138, 142, 151, 160, 189, 207, 214, 236, 244, 248, 254, 256, 266, 280, 295, 300, 303, 310, 312, 322, 336, 338, 361, 367, 388, 391, 392, 398, 407, 454, 455, 458, 461, 469, 509, 517, 532, 538, 547, 551, 574, 581, 587, 589, 591, 609, 613, 617, 618, 632, 634, 650, 654, 659, 661, 665, 683, 684, 686, 689, 690, 691, 701, 711, 721, 726, 737, 754, 771, 778, 780, 783, 789, 795, 796, 799, 803, 814, 816, 821, 841, 847, 867, 882, 886, 893, 900, 911, 954, 975, 977, 979, 980, 988, 989, 1022, 1033, 1036, 1052, 1073, 1080, 1095, 1096, 1109, 1114, 1122, 1129, 1142, 1151, 1162, 1170, 1175, 1177, 1179, 1188, 1195, 1214, 1230, 1232, 1233, 1240, 1245, 1248, 1249, 1251, 1255, 1267, 1269, 1271, 1281]</t>
  </si>
  <si>
    <t>[8, 15, 25, 48, 49, 51, 52, 56, 63, 68, 77, 85, 111, 113, 116, 119, 124, 125, 126, 127, 129, 134, 138, 143, 148, 153, 172, 176, 178, 185, 186, 199, 200, 204, 208, 224, 230, 233, 240, 242, 257, 265, 274, 277, 279, 286, 298, 311, 312, 315, 322, 323, 325, 334, 337, 340, 344, 347, 352, 354, 359, 370, 384, 388, 398, 401, 407, 409, 419, 424, 428, 429, 431, 438, 440, 447, 450, 454, 463, 471, 472, 486, 494, 502, 505]</t>
  </si>
  <si>
    <t>[5, 8, 10, 15, 22, 23, 35, 44, 67, 72, 73, 82, 87, 130, 141, 144, 146, 153, 157, 160, 161, 165, 170, 181, 190, 192, 193, 197, 199, 209, 210, 220, 230, 246, 260, 273]</t>
  </si>
  <si>
    <t>[15, 22, 24, 43, 54, 64, 67, 76, 81, 86, 102, 103, 131, 139, 151, 156, 159, 180, 181, 184, 196, 197, 225, 232]</t>
  </si>
  <si>
    <t>[8, 18, 19, 21, 32, 43, 53, 58, 60, 63, 66, 70, 71, 78, 85, 86, 89, 91, 112, 117, 118, 156, 162, 165, 198, 203, 208, 216, 227, 228, 232, 241, 248, 273, 275, 296, 303, 304, 307, 318, 323, 326, 330, 331, 332, 359, 365, 366, 369, 372, 376, 377, 378, 383, 386, 388, 420, 430, 434, 442, 443, 460, 461, 462, 465, 467, 470, 478, 499, 506, 540, 541, 554, 559]</t>
  </si>
  <si>
    <t>[12, 19, 29, 43, 45, 54, 57, 66, 70, 73, 77, 99, 105, 116, 119, 122, 142, 157, 164, 180, 185, 193, 204, 211, 229, 233, 242, 262, 272, 274, 278, 279, 280, 285, 286, 294, 315, 321, 330, 335, 340, 359, 361, 367, 368, 376, 386, 387, 391, 399, 402, 403, 406, 412, 420, 423, 429, 431, 439, 441, 450, 456, 462, 473, 479, 499, 500, 501, 502, 504, 509, 531, 534, 538]</t>
  </si>
  <si>
    <t>[7, 26, 52, 55, 67, 68, 83, 89, 98, 105, 112, 123, 138, 168, 178, 183, 185, 196, 200, 207, 216, 238, 240, 242, 259, 263, 264, 265, 268, 269, 273, 283, 286, 292, 307, 308]</t>
  </si>
  <si>
    <t>[3, 10, 19, 22, 23, 27, 30, 38, 52, 65, 68, 75, 84, 94, 97, 103, 117, 129, 130, 144, 155, 161, 169, 170, 190, 203, 214, 225, 254, 258, 260, 279, 281]</t>
  </si>
  <si>
    <t>[2, 4, 5, 12, 19, 32, 34, 35, 38, 51, 69, 78, 79, 81, 87, 96, 104, 128, 133, 135, 140, 146, 150, 151, 161, 175, 181, 195, 204, 208, 230, 243, 254, 256, 274, 287, 288, 290, 300, 302, 306, 328, 332, 360, 361, 368, 379, 391, 401, 407, 410, 411, 416, 423, 424, 432, 435, 436, 444, 447, 459, 476, 480, 483, 489, 505, 508, 519, 523, 531, 540, 554]</t>
  </si>
  <si>
    <t>[3, 10, 13, 22, 31, 50, 54, 59, 69, 75, 78, 80, 85, 92, 117, 122, 129, 131, 132, 157, 164, 180, 182, 197, 214, 222, 231, 237, 238, 248, 252, 258, 261, 263, 299, 300, 302, 325, 342, 368, 371, 374, 376, 380, 388, 399, 406, 408, 426]</t>
  </si>
  <si>
    <t>[2, 4, 20, 27, 39, 41, 51, 64, 72, 76, 77, 84, 87, 89, 92, 98, 106, 136, 145, 152, 156, 159, 160, 163, 167, 168, 178, 181, 185, 192, 219, 227, 231, 239, 240, 244, 246, 260, 266, 280, 290, 292, 300, 301, 302, 304, 308, 318, 322, 325, 329, 333, 336, 337, 345, 348, 349, 351, 358, 361, 362, 373, 377, 382, 389, 397, 411, 418, 423, 424, 425, 431, 433, 435, 446, 450, 451, 460, 470]</t>
  </si>
  <si>
    <t>[5, 20, 42, 51, 52, 56, 62, 67, 74, 94, 96]</t>
  </si>
  <si>
    <t>[2, 12, 16, 30, 33, 39, 44, 51, 57, 76, 82, 88, 97, 111, 112, 117, 125, 132, 140, 145, 148, 151, 177]</t>
  </si>
  <si>
    <t>[5, 13, 27, 34, 43, 55, 61, 68, 71, 77, 80, 92, 99, 120, 123, 126, 130, 133, 136, 147, 157, 162, 163, 166, 175, 182, 190, 193, 196, 205, 209, 212, 214, 217, 228, 234, 239, 240, 245, 255, 258, 262, 272, 274, 294, 311, 319, 323, 326, 340, 341, 365, 373, 374, 385, 387, 434, 439, 448, 449, 471, 501, 503, 507, 531, 539, 549, 555, 559, 577, 586, 599, 610, 613, 617, 620, 635, 639, 640, 642, 644, 649, 655, 658, 659, 662, 668, 695, 710, 711, 714, 721, 733, 738, 746, 750, 762, 776, 790, 792, 798, 799, 803, 816, 817, 822, 826, 829, 834, 840, 862, 863, 867, 869, 875, 879]</t>
  </si>
  <si>
    <t>[6, 9, 17, 39, 43, 45, 71, 86, 97, 100, 104, 109, 118, 126, 128, 137, 141, 148, 156, 163, 165, 173, 178, 186, 198, 210, 226, 251, 264, 267, 268, 271, 272, 277, 287, 298, 311, 318, 322, 324, 325, 334, 341, 347, 354, 393, 394, 402, 408, 414, 424, 425, 432, 444, 445, 447, 461, 464, 465, 477, 500, 501, 508, 514, 517, 523, 533, 540, 545, 546, 547, 549, 550, 553, 554, 556, 557, 559, 563, 565, 579, 582, 587, 590, 596]</t>
  </si>
  <si>
    <t>[3, 4, 6, 17, 26, 36, 38, 57, 61, 66, 69, 74, 75, 77, 93, 105, 108, 118, 129, 136, 140, 143, 144, 158, 169, 179, 188, 197, 203, 216, 220]</t>
  </si>
  <si>
    <t>[2, 4, 11, 27, 31, 34, 67, 71, 75, 80, 84, 87, 93, 125, 126, 131, 142, 150, 161, 166, 172, 177, 185, 189, 194, 197]</t>
  </si>
  <si>
    <t>[2, 3, 13, 14, 15, 29, 31, 51, 64, 73, 82, 86, 99, 100, 101, 102, 108, 116, 118, 137, 151, 156, 161, 162, 164, 168, 169, 171, 179, 184, 185, 188, 190, 208, 216, 218, 228, 229, 233, 242, 244, 258, 262, 271, 274, 280, 283, 284, 288, 293, 306, 313, 316, 317, 318, 331, 345, 369, 377, 385, 399]</t>
  </si>
  <si>
    <t>[16, 18, 22, 36, 75, 77, 80, 81, 82, 84, 90, 93, 95, 98, 106, 125, 126, 127, 129, 138, 146, 160, 168, 203, 205, 209, 211, 216, 232, 234, 241, 250, 257, 259, 265, 271, 273, 274, 281, 305, 306, 321, 330, 334, 346, 369, 374, 375, 376, 392, 395, 406, 412, 460, 466, 468, 475, 478, 481, 498]</t>
  </si>
  <si>
    <t>[2, 9, 12, 14, 18, 25, 29, 35, 56, 63, 69, 75, 88, 91, 97, 102, 114, 128, 133, 136, 160, 162, 173, 180, 181, 194, 196, 199, 202, 207, 209, 236, 248, 272]</t>
  </si>
  <si>
    <t>[2, 18, 21, 23, 24, 34, 44, 52, 59, 66, 74, 75, 84, 112, 114, 118, 120, 123, 133, 137, 140, 162, 163, 171, 173, 184, 186, 189, 210, 222, 234, 239, 246, 249, 252]</t>
  </si>
  <si>
    <t>[11, 17, 33, 45, 47, 55, 64, 66, 69, 85, 98, 101, 102, 118, 142, 172, 175, 183, 185, 201, 228, 252, 258, 259, 267, 268, 274, 275, 288, 299, 308, 317, 343, 350, 351, 353, 363]</t>
  </si>
  <si>
    <t>[9, 10, 28, 31, 38, 40, 48, 50, 59, 60, 68, 75, 79, 85, 101, 109, 116, 143, 159, 171, 177, 200, 205, 216, 219, 221, 222, 236, 240, 265, 272, 273, 274, 286, 290, 301, 303, 311, 314, 322, 326, 327, 341, 347, 349, 362, 370, 375, 379, 391, 398, 399, 403, 410, 422, 431, 438, 444, 446, 448, 465, 475, 480, 482, 486, 493, 502, 510, 513, 515, 520, 529, 530, 535, 539, 540, 567, 579, 592, 595, 599, 608, 611, 615, 626, 631, 644, 654]</t>
  </si>
  <si>
    <t>[4, 14, 17, 21, 27, 33, 36, 41, 55, 58, 63, 68, 92, 112, 115, 128, 131, 132, 145, 154, 157, 161, 162, 174, 192, 220, 237, 241, 250, 251, 257, 264]</t>
  </si>
  <si>
    <t>[5, 13, 14, 18, 37, 52, 53, 55, 56, 57, 69, 76, 77, 79, 80, 88, 92, 95, 109, 110, 111, 115, 120, 126, 127, 131, 144, 158, 202, 208, 236, 257, 264, 270, 281, 282, 295, 296, 297, 299, 304, 316, 355, 356, 357]</t>
  </si>
  <si>
    <t>[2, 9, 19, 23, 30, 52, 84, 90, 93, 94, 96, 101, 102, 112, 117, 128, 129, 130, 137, 152, 153, 161, 178, 179, 180, 187, 194, 195, 198, 209, 218, 223, 228, 230, 234, 239, 247, 248, 249, 253, 266, 268, 272, 273, 276, 286, 288, 296, 300, 303, 304, 307, 322, 323, 333, 335, 338, 350, 359, 373, 379, 387, 390, 397, 403, 405, 420]</t>
  </si>
  <si>
    <t>[2, 4, 15, 18, 33, 41, 45, 47, 56, 69, 76, 84, 92, 134, 151, 152, 157, 165, 171, 177, 202, 207, 208, 220, 221, 224, 228, 231, 237, 239, 247, 249, 254, 260, 265, 269, 286, 295, 302, 304]</t>
  </si>
  <si>
    <t>[2, 4, 5, 7, 14, 21, 25, 28, 47, 50, 52, 55, 58, 74, 83, 85, 103, 109, 111, 116, 124, 133, 134, 140, 153, 178, 184, 188, 190, 211, 213, 215, 216, 226, 227, 249, 251, 277, 288, 295, 305, 318, 328, 331, 332, 339, 350, 366, 382, 383, 387, 391, 395, 422, 432, 433, 438, 440]</t>
  </si>
  <si>
    <t>[2, 15, 42, 72, 74, 84, 87, 99, 103, 114, 115, 116, 123, 134, 148, 153, 161, 162, 163, 170, 176, 177, 179, 185, 195, 197, 198, 201, 205, 207, 208, 217, 223, 230, 231, 233, 234, 235, 246, 254, 261, 274, 278, 291, 298, 299, 304, 326, 330, 343, 352, 354, 366, 368, 375, 377, 379]</t>
  </si>
  <si>
    <t>[4, 8, 15, 16, 43, 46, 47, 52, 60, 76, 79, 81, 107, 111, 127, 146, 148, 168, 169, 190, 198, 201, 207, 208, 210, 212, 213, 215, 216, 218, 225, 227, 232, 240, 242, 252, 253, 259, 268, 271, 290, 300, 301, 302, 305, 307, 308, 313]</t>
  </si>
  <si>
    <t>[4, 9, 12, 14, 16, 26, 28, 35, 36, 51, 75, 77, 79, 98, 103, 113, 116, 124, 128, 131, 152, 155, 168, 172, 174, 175, 178, 182, 213, 217, 218, 222, 228, 234, 237, 242, 251, 255, 278, 285, 291, 292, 296, 302, 310, 313, 331, 332, 335, 337, 359, 370, 371, 379, 381, 384, 386, 407, 414, 416, 422, 432, 434, 438, 446, 447, 449, 451, 460, 462, 465, 469, 481, 488, 500, 504, 509, 511, 513, 516, 525, 526, 534, 540, 549, 551]</t>
  </si>
  <si>
    <t>[2, 4, 5, 18, 26, 27, 28, 36, 40, 59, 60, 63, 64, 65, 83, 84, 89, 98, 102, 110, 116, 131, 133, 135, 165, 167, 176, 183, 187, 200, 208, 226, 234, 237, 253, 255, 261, 262, 271, 274, 280, 290, 302, 308, 329, 332, 344, 362, 370, 389, 394, 399, 401, 402, 409, 439, 440, 446, 454, 456, 461, 467, 468, 471, 482, 484, 496, 499, 502, 518, 520, 522, 524, 527, 539, 541, 565, 567, 580, 587, 599, 607, 628, 649, 657, 662, 663, 669, 672, 674, 684, 686, 688, 699, 706, 711, 725, 739, 758, 762, 763, 776, 788, 799, 800, 806, 813, 819, 823, 855, 866, 869, 872]</t>
  </si>
  <si>
    <t>[2, 25, 27, 29, 33, 34, 35, 37, 38, 50, 56, 65, 74, 89, 93, 94, 98, 101, 103, 104, 109, 123, 126, 129, 143, 151, 154, 155, 157, 164, 172, 185, 194, 195, 200, 203, 207, 211, 225, 226, 236, 242, 249, 255, 258, 260, 262, 265, 293, 300, 305, 312, 313, 314, 331, 341, 345, 349, 357, 358, 368, 370, 414, 422, 432, 438, 453, 456, 468, 479]</t>
  </si>
  <si>
    <t>[50, 55, 73, 77, 79, 80, 90, 92, 97, 105, 121, 123, 129, 136, 143, 148, 149, 152, 161, 163, 195, 198, 201, 235, 238, 244, 260, 263, 267, 268, 275, 293, 318, 319, 323, 330, 359, 394, 401, 413, 420, 430, 433, 434, 439, 454, 464, 469, 497, 519, 561, 564, 577, 580, 589, 590, 606, 609, 632, 647, 668, 673, 679, 681, 682, 686, 702, 704, 707, 712, 722, 733, 735]</t>
  </si>
  <si>
    <t>[2, 5, 36, 47, 51, 58, 61, 67, 68, 72, 78, 90, 97, 109, 143, 144, 145, 147, 153, 162, 164, 178, 181, 186, 194, 210, 220, 221, 224, 230, 249, 250, 258, 283, 287, 298]</t>
  </si>
  <si>
    <t>[3, 8, 57, 59, 62, 68, 74, 77, 84, 86, 88, 90, 102, 126, 127, 148, 160, 193]</t>
  </si>
  <si>
    <t>[6, 18, 39, 42, 44, 46, 49, 50, 53, 55, 67, 69, 89, 103, 104, 106, 124, 129, 131, 133, 138, 140, 152, 174, 178, 195, 197, 212, 221, 223, 225, 232, 234, 235, 241]</t>
  </si>
  <si>
    <t>[27, 35, 45, 64, 73, 89, 90, 97, 132, 133, 134, 140]</t>
  </si>
  <si>
    <t>[16, 34, 37, 39, 42, 43, 58, 59, 60, 73, 78, 94, 105, 109, 134, 148, 160, 164, 166, 171, 183, 187, 201]</t>
  </si>
  <si>
    <t>[3, 4, 18, 24, 26, 32, 35, 41, 42, 51, 55, 60, 61, 66, 71, 94, 99, 101, 103, 104, 114, 120, 121, 126, 129, 130, 148, 152, 155, 156, 175, 176, 186, 187, 189, 206, 215, 217, 223, 224, 227, 234, 243, 252, 264, 266, 269, 283, 287, 294, 309, 319, 330, 338, 350, 354, 355, 364, 381, 386, 399, 409, 415, 425, 428, 442, 444, 445, 448]</t>
  </si>
  <si>
    <t>[7, 16, 28, 34, 35, 40, 41, 52, 55, 65, 73, 79, 83, 107, 111, 116, 126, 142, 149, 150, 171, 180, 187, 190, 197, 199, 209, 248, 255, 260, 261, 264, 275, 276, 277, 278, 292, 301]</t>
  </si>
  <si>
    <t>[2, 24, 48, 51, 52, 53, 61, 77, 79, 81, 86, 87, 94, 104, 107, 109, 117, 131, 151, 161, 163, 189, 191, 193, 201, 209, 211, 215, 217, 218, 230]</t>
  </si>
  <si>
    <t>[2, 16, 25, 27, 31, 41, 58, 92, 93, 94, 107, 109, 111, 115, 119, 139, 147, 158, 159, 162, 164, 171, 178, 185, 188, 200, 201, 210, 211, 218, 219, 258, 266, 267, 270, 272, 282, 291, 292, 300, 307, 309, 310, 318, 337, 340, 359, 370, 377, 393, 402, 406, 431, 436, 439, 453, 455, 477, 501, 512, 523, 530, 552]</t>
  </si>
  <si>
    <t>[2, 3, 8, 25, 26, 29, 31, 37, 39, 55, 57, 65, 68, 70, 72, 101, 108, 117, 118, 137, 146, 156, 157, 158, 164, 170, 190, 213, 220, 224, 230, 231, 233, 234, 240, 242, 244, 250, 254, 268, 272, 282, 301, 310, 314, 324, 327, 334, 336, 338, 340, 342, 356, 359, 360, 369, 386, 390, 391, 394, 395, 401, 406, 412, 424, 425, 455, 464, 495, 500, 507, 514, 521, 529, 552, 582, 588, 596, 601]</t>
  </si>
  <si>
    <t>[3, 11, 17, 19, 40, 43, 53, 56, 61, 64, 71, 85, 92, 105, 113, 114, 119, 120, 122, 128, 130, 131, 134, 136, 145, 149, 177, 179, 192, 198, 204, 213, 216, 219]</t>
  </si>
  <si>
    <t>[2, 15, 20, 39, 42, 43, 45, 57, 100, 104, 115, 140, 144, 145, 178, 187, 204, 212, 218, 235, 242, 250, 253, 258, 269, 270, 274, 281, 284, 288, 296, 303, 305, 322, 324, 338, 348, 350, 352, 364, 365, 369, 372, 375, 379, 387, 394, 396, 398, 400, 406, 422]</t>
  </si>
  <si>
    <t>[2, 3, 10, 13, 17, 18, 20, 23, 24, 27, 35, 57, 59, 62, 81, 83, 89, 91, 95, 98, 102, 106, 113, 119, 127, 129, 131, 147, 158, 159, 162, 163, 178, 181, 186, 191, 198, 203, 216, 219, 248, 250, 253, 254, 266, 268, 274]</t>
  </si>
  <si>
    <t>[7, 21, 41, 47, 62, 63, 87, 110, 113, 124, 138, 140, 142, 159, 162, 163, 164, 165, 166, 169, 186, 188, 189, 214, 226, 227, 237, 238, 247, 251, 255, 264, 272, 291, 301, 313, 317, 322, 342, 349]</t>
  </si>
  <si>
    <t>[2, 42, 55, 63, 69, 77, 87, 88, 102, 107, 117, 123, 125, 139, 146, 150, 162, 166, 169, 174, 177, 178, 179, 191, 204, 212, 214, 225, 237, 238, 249, 254, 271, 276, 279, 302, 314, 315, 317, 318, 320, 321, 332, 335, 341, 350, 357, 358, 362, 364, 378, 381, 383, 388, 390, 396, 399, 403, 414, 419, 425, 437, 451, 473, 476, 484, 488, 517, 520, 524, 531, 536, 540, 543, 554, 557, 561, 566, 567, 570, 577, 579, 591, 593, 597, 600, 605]</t>
  </si>
  <si>
    <t>[2, 4, 24, 27, 30, 31, 32, 37, 51, 55, 63, 65, 69, 78, 91, 92, 97, 99, 125, 128, 138, 144, 157, 161, 173, 200, 210, 217, 220, 239, 250, 270, 277, 280, 290, 298, 322, 329, 333, 356, 363, 364, 372, 376, 389, 394, 407, 420, 429, 430, 435, 441, 442, 445, 449, 456, 462, 466, 480, 486, 492, 500, 509, 514, 531, 552, 555, 560, 572, 578, 580, 582, 586, 590, 611, 614, 618, 619, 648, 666, 677, 678, 685, 691, 699, 703, 720, 723, 724, 731, 740, 744, 749, 760, 768, 773, 781, 785, 786, 803, 807, 809, 814, 828, 831, 836, 859, 871, 876, 886, 894, 904, 905, 906, 907, 915, 939, 941, 950, 953, 965, 969, 974, 979, 982, 991, 1003, 1008, 1010, 1013, 1024, 1047, 1076, 1077, 1081, 1083, 1090, 1093, 1094, 1107, 1111, 1114, 1115, 1121, 1129, 1131, 1140, 1153, 1157, 1158, 1176]</t>
  </si>
  <si>
    <t>[4, 16, 22, 24, 26, 28, 46, 47, 54, 67, 71, 78, 94, 103, 113, 114, 125, 131, 153, 160, 164, 167, 180, 181, 202, 206, 209, 210, 216, 221, 238, 242, 252]</t>
  </si>
  <si>
    <t>[8, 19, 22, 26, 33, 38, 58, 59, 60, 62, 66, 82, 109, 111, 113, 118, 128, 131, 143, 146, 161, 168, 169, 205, 207, 209, 212, 215, 217, 230, 233, 234, 239, 241, 251, 252, 268, 277, 287, 288, 295, 296, 299, 305, 308, 309, 326, 341, 373, 374, 376, 386, 389, 399, 404, 411, 418, 422, 427, 431, 438, 440, 444, 452, 457, 462, 463, 464, 469, 476, 483, 494, 495, 511, 514, 521, 532, 567, 580, 590, 593, 595, 625, 631, 634, 637, 644, 648, 651, 660, 661, 673, 690, 699, 706]</t>
  </si>
  <si>
    <t>[2, 10, 12, 33, 59, 76, 78, 96, 102, 110, 125, 136, 154, 157, 159, 164, 170, 183, 196, 200, 225, 231, 234, 243, 246, 247, 251, 256, 288, 294, 311, 313, 315, 316, 320, 337, 346, 351, 360, 362, 371, 377, 380, 383, 385, 386, 388, 390, 412]</t>
  </si>
  <si>
    <t>[2, 19, 23, 27, 28, 30, 37, 38, 50, 55, 64, 66, 77, 94, 97, 105, 111, 122, 127, 129, 134, 140, 155, 160, 175]</t>
  </si>
  <si>
    <t>[2, 7, 32, 33, 40, 43, 57, 58, 64, 68, 73, 80, 86, 87, 95, 124, 126, 129, 143, 150, 151, 192, 195, 196, 199, 203, 205, 220, 232, 234, 248, 255, 261, 264, 266, 268, 270, 273, 290, 303, 322, 332, 336, 343, 357, 358, 360, 361]</t>
  </si>
  <si>
    <t>[2, 22, 24, 31, 50, 52, 53, 82, 100, 103, 123, 127, 133, 151, 154, 156, 157, 171, 175, 177, 179, 180, 183, 194, 201, 205, 207, 213, 220, 239, 243, 248, 250, 278, 279, 285, 294, 300, 302, 305, 312, 329, 330]</t>
  </si>
  <si>
    <t>[34, 51, 52, 54, 59, 68, 75, 90, 91, 97, 111, 114, 135, 136, 138, 141, 144, 148, 149, 160, 169, 186, 197, 207, 211, 213, 228, 234, 238, 239, 240, 245, 256]</t>
  </si>
  <si>
    <t>[7, 8, 12, 17, 18, 27, 28, 37, 81, 92, 93, 95, 99, 103, 116, 120, 130, 144, 146, 153, 158, 173, 180, 206, 209, 214, 215, 220, 244, 254, 264, 269, 273, 296, 299, 301, 303, 306, 309, 314, 335, 338, 340, 345, 349, 353, 361, 364, 367, 376, 379, 383, 392, 395, 403, 414, 415, 416, 418, 420, 431, 445, 465, 469, 473, 506, 509, 516, 524, 525, 531, 547, 561, 573, 579, 584, 591, 601, 610, 629, 631, 632, 633]</t>
  </si>
  <si>
    <t>[7, 8, 10, 12, 24, 44, 45, 48, 58, 59, 60, 69, 72, 78, 81, 89, 94, 100, 126, 128, 131, 140, 141, 157, 167, 170, 173, 187, 188, 198, 214, 218, 219, 221, 228, 243, 251, 252, 264, 269, 274, 277, 281, 300, 301, 309, 310, 315, 318, 323, 327, 339, 352, 355, 358, 371]</t>
  </si>
  <si>
    <t>[2, 14, 18, 21, 22, 24, 47, 50, 57, 63, 66, 74, 80, 83, 94, 95, 97, 114, 120, 121, 123, 126, 128, 140, 150, 169, 170, 178, 194, 201, 202, 215, 217, 223, 224, 232, 238, 246, 255, 262, 272, 289, 295, 303, 318, 319, 324, 325, 348, 357, 395, 405, 410, 412, 453, 459, 478, 497, 501, 505, 507, 512, 524, 525, 527, 530, 539, 548, 549, 552, 553, 559, 562, 571, 575, 581, 598, 602, 607, 613, 623, 640, 647, 658, 664, 676, 685, 696, 697, 699, 726, 741, 743, 745, 750]</t>
  </si>
  <si>
    <t>[2, 4, 5, 14, 26, 27, 29, 30, 43, 64, 101, 105, 108, 117, 123, 137, 155, 161, 163, 164, 172, 176, 180, 182, 185, 201, 209, 212, 215, 222, 232, 246, 264, 266, 267, 273, 278, 297, 308, 318, 321, 333, 338, 339, 347, 355, 374, 375, 392, 393, 405, 412, 421, 425, 434, 447, 451, 452, 458, 465, 474, 478, 482, 493, 500, 527, 536, 537, 540, 577, 578, 583, 590, 592, 599, 612]</t>
  </si>
  <si>
    <t>[4, 7, 8, 11, 12, 13, 51, 58, 63, 71, 88, 89, 93, 96, 98, 106, 107, 110, 116, 117, 129, 149, 154, 157, 162, 176, 181, 190, 201, 208, 217]</t>
  </si>
  <si>
    <t>[4, 5, 13, 21, 25, 26, 28, 33, 38, 44, 46, 53, 57, 68, 74, 84, 110, 113, 114, 119, 124, 134, 143, 146, 170, 171, 184, 185, 199, 213, 219, 231, 237, 244, 245, 255, 266, 270, 286, 290, 294, 342, 345, 347, 351, 353, 368, 372, 373, 385, 391, 393, 417, 440, 442, 448, 464, 465, 472, 512, 516, 525, 532, 536, 538, 539, 540, 545, 556, 561, 571, 583, 585, 588, 590, 593, 600, 635, 642, 646, 668, 687, 697, 698, 699, 715, 727, 739, 740, 742, 743, 744, 748, 757, 765, 766, 767, 773, 780, 793, 800, 811, 812, 817, 818, 821, 852, 858, 860, 873, 876, 900, 903, 904, 905, 928, 935, 936, 937, 948]</t>
  </si>
  <si>
    <t>[3, 4, 30, 39, 54, 58, 63, 67, 69, 71, 72, 75, 77, 83, 94, 110, 125, 129, 145, 149, 156, 161, 164, 173, 181, 186, 187, 228, 232, 235, 237, 243, 251, 252, 262, 310, 318, 341, 342, 350, 355, 357, 375, 393]</t>
  </si>
  <si>
    <t>[2, 6, 20, 26, 27, 28, 44, 47, 56, 86, 91, 112, 115, 124, 143, 153, 154, 173, 175, 178, 180, 188, 190, 193, 196, 208, 213, 215, 220, 233, 244, 253, 260, 269]</t>
  </si>
  <si>
    <t>[2, 13, 17, 19, 20, 36, 38, 44, 74, 79, 110, 123, 129, 133, 137, 139, 140, 141, 147, 154, 163, 167, 170, 190, 194]</t>
  </si>
  <si>
    <t>[5, 9, 16, 17, 26, 37, 39, 61, 71, 109, 116, 127, 133, 149, 152, 153, 159, 165, 168, 169, 171, 176, 186, 200, 225, 232, 247, 249, 253, 259, 267, 270, 273, 286, 296, 297, 298, 301, 304, 305, 308, 335, 341, 355, 357, 358, 359, 361, 374, 392, 403, 407, 408, 414, 423, 436, 446, 464, 467, 473, 487, 490, 493, 499, 509, 511, 519, 535, 538, 540, 541, 551, 552, 564]</t>
  </si>
  <si>
    <t>[8, 9, 13, 18, 30, 31, 39, 48, 55, 69, 70, 71, 78, 79, 93, 97, 136, 140, 144, 146, 151, 157, 169, 177, 184, 191, 202, 210, 212, 216, 221, 228, 231, 246, 258, 270, 274, 292, 299, 307, 318, 322, 324]</t>
  </si>
  <si>
    <t>[7, 21, 23, 24, 38, 70, 71, 74, 87, 88, 91, 96, 97, 103, 109, 114, 135, 139, 144, 145, 150, 161, 165, 179, 181, 185, 188, 206, 207, 212, 227, 229, 232, 235, 242, 254, 269, 273, 283, 305, 308, 312, 313, 315, 328, 352, 355, 367, 390, 395, 396, 422, 426, 429, 430, 431, 433, 441, 443, 450, 460, 468, 480, 507, 510, 518, 527, 528, 535, 537, 538, 540, 545, 553, 570, 573, 584, 603, 605, 610]</t>
  </si>
  <si>
    <t>[2, 20, 24, 28, 30, 37, 38, 39, 62, 66, 69, 70, 71, 72, 86, 100, 104, 108, 136, 140, 146, 152, 153, 173, 178, 199, 202, 218, 220, 222, 234, 277, 300, 356, 360, 384, 403, 407, 413, 414, 416, 438, 449, 459, 461, 467, 470, 471, 473, 483, 489, 490, 493, 500, 508, 513, 521, 533, 541, 544, 560, 576, 584, 586, 613, 616, 621, 633, 639, 641]</t>
  </si>
  <si>
    <t>[8, 22, 28, 55, 59, 64, 75, 79, 87, 94, 101, 104, 109, 128, 132, 133, 137, 142, 145, 173, 174, 180, 189, 192, 193, 197, 208, 253, 269, 270, 310, 311, 314, 317, 330, 356, 389]</t>
  </si>
  <si>
    <t>[10, 17, 19, 52, 53, 62, 69, 75, 81, 84, 89, 93, 110, 142, 146, 162, 166, 168, 171, 174, 179, 180, 194, 206, 210, 214, 226, 235, 237, 245, 258, 281, 296, 304, 311, 320, 324, 326, 349, 351, 361, 368, 373, 375, 386, 387, 393, 399]</t>
  </si>
  <si>
    <t>[5, 7, 12, 15, 17, 21, 43, 48, 65, 72, 73, 81, 94, 98, 101, 105, 127, 144, 160, 162, 192]</t>
  </si>
  <si>
    <t>[2, 6, 34, 41, 50, 54, 59, 63, 67, 72, 116, 117, 119, 122, 133, 144, 149, 152, 158, 160, 177, 180, 186, 189, 191, 209, 212, 214, 217]</t>
  </si>
  <si>
    <t>[4, 7, 9, 15, 29, 39, 42, 44, 59, 70, 89, 96, 99, 103, 105, 113, 122, 123, 132, 136, 138, 139, 145, 146, 148, 163, 168, 169, 202, 205, 214, 215, 220, 235, 236, 243, 247, 250, 254, 259, 273, 276, 280, 284, 292, 301, 332, 339, 340, 342, 345, 351, 364, 365, 379, 381, 393, 397, 410, 432, 449, 458, 461, 471, 475, 482, 490]</t>
  </si>
  <si>
    <t>[4, 5, 15, 23, 31, 34, 45, 47, 57, 61, 65, 73, 79, 86, 101, 105, 121, 124, 126, 135, 144, 150, 161, 167, 181, 184, 193, 196, 202, 210, 216, 221, 222, 226, 231, 242, 273, 279, 287, 302, 310, 314, 316, 321, 324, 325, 326, 363, 366, 379, 383, 401, 409, 413, 415, 426, 439, 446, 450, 475, 478, 479, 483, 485, 486, 493, 502, 503, 507, 523, 540, 542, 544, 556, 558, 573, 582, 598, 608, 611, 617, 623, 624, 638, 649, 656, 669, 671, 684, 694, 695, 705, 708, 716, 728, 735, 738, 741, 758, 760, 775, 794, 797, 830, 838, 842, 846, 852, 854, 858, 865, 867, 908, 939]</t>
  </si>
  <si>
    <t>[14, 15, 16, 20, 26, 32, 40, 46, 60, 78, 79, 95, 97, 98, 101, 112, 120, 124, 144, 145, 149, 155, 157, 161, 163, 172, 177, 178, 181, 184, 188, 193, 197, 209, 218, 221, 222, 226, 235, 252, 255, 267, 273, 276, 277, 299, 314, 324, 331, 336, 348, 359, 366, 367, 369, 370, 379, 396, 401]</t>
  </si>
  <si>
    <t>[3, 4, 12, 13, 18, 34, 36, 41, 43, 45, 62, 64, 75, 76, 78, 90, 99, 101, 120, 125, 128, 129, 142, 147, 161, 172, 182, 202, 206, 210, 218, 227, 228, 239, 241, 249, 255, 270, 277, 289, 302, 308, 314, 319, 326, 329, 332]</t>
  </si>
  <si>
    <t>[2, 18, 26, 27, 35, 48, 50, 51, 64, 69, 96, 97, 103, 107, 123, 133, 135, 147, 148, 149, 158, 162, 171, 187, 191, 194, 204, 214, 215, 248, 249, 259, 276, 280, 285, 286]</t>
  </si>
  <si>
    <t>[25, 32, 33, 56, 57, 68, 70, 78, 93, 102, 113, 115, 124, 126, 134, 138, 142, 147, 154, 167, 178, 191, 226, 232, 238, 247]</t>
  </si>
  <si>
    <t>[6, 7, 26, 30, 42, 52, 54, 57, 61, 83, 95, 98, 110, 115, 132, 144, 148, 151, 172, 183, 187, 189, 198, 212, 213, 215, 216, 221, 223, 224, 226, 228, 254, 258, 268, 270, 272, 287, 302, 315, 320, 326, 328, 329, 336, 363, 367, 397, 398, 403, 408, 423, 437, 496, 522, 523, 525, 534, 536, 537, 553, 555, 597, 607, 622, 623]</t>
  </si>
  <si>
    <t>[11, 15, 17, 20, 28, 34, 38, 43, 60, 63, 67, 68, 85, 89, 116, 119, 135, 139, 141, 156, 161, 166, 173, 182, 191, 197, 252, 255, 258, 261, 267, 275, 278, 280, 287, 307, 331, 337, 340, 344, 348, 353, 355, 358, 373, 375, 380, 385, 386, 390, 395, 423, 424, 429, 432, 434, 437, 438, 439, 442, 447, 475, 479, 498, 503, 515, 549, 557, 574, 580, 583, 585, 586, 594, 600, 607, 616, 625, 630, 652, 663, 665, 688, 693, 696]</t>
  </si>
  <si>
    <t>[2, 24, 25, 36, 44, 52, 63, 66, 68, 72, 76, 86, 88, 89, 102, 104, 114, 119, 124, 126, 127, 131, 137, 139, 154, 156, 175, 178, 179, 182, 199, 206, 208, 215, 246, 259, 260, 261, 263, 272, 273, 284, 312]</t>
  </si>
  <si>
    <t>[5, 7, 8, 10, 15, 18, 34, 36, 49, 50, 66, 75, 85, 92, 94, 98, 117, 123, 137, 148, 151, 169, 173, 174, 182, 213, 217, 219, 226, 232, 263, 270, 274, 277, 284, 288, 292, 297, 307, 312, 325, 334, 340, 343, 357, 364, 367]</t>
  </si>
  <si>
    <t>[2, 3, 5, 8, 10, 23, 29, 40, 44, 46, 71, 97, 100, 105, 112, 114, 122, 125, 130, 137, 140, 150, 166, 167, 178, 179, 183, 187, 195]</t>
  </si>
  <si>
    <t>[3, 7, 12, 13, 15, 31, 33, 36, 38, 59, 64, 66, 76, 78, 84, 86, 90, 105, 108, 112, 124, 131, 132, 141, 150, 170, 171, 175, 177, 180, 182, 201, 203, 217, 220, 224, 239, 244, 251, 254, 258, 264, 265, 274, 290, 293, 299, 310, 316, 322, 324]</t>
  </si>
  <si>
    <t>[20, 26, 28, 30, 40, 44, 54, 58, 70, 73, 82, 84, 85, 96, 105, 117, 118, 120, 135, 136, 137, 141, 147, 149]</t>
  </si>
  <si>
    <t>[21, 27, 30, 37, 39, 43, 44, 51, 54, 68, 74, 89, 112, 117, 123, 126, 130, 137, 142, 145, 167, 172, 183, 185, 194, 204, 215, 216, 240, 243, 261, 270, 276, 284, 286, 299, 307, 316]</t>
  </si>
  <si>
    <t>[3, 4, 14, 16, 33, 46, 49, 61, 71, 76, 80, 87, 101, 108, 114, 131, 140, 146, 148, 151, 153, 165, 167, 169, 188, 189, 190, 202, 206, 211, 215, 220, 224, 258, 271]</t>
  </si>
  <si>
    <t>[8, 23, 25, 36, 53, 55, 66, 70, 75, 78, 85, 90, 101, 138, 156, 183, 200, 204, 212, 228, 233, 239, 260, 261, 283, 286, 305, 313, 325, 327, 353, 368, 371, 373, 375, 382, 392, 396, 400, 402, 422]</t>
  </si>
  <si>
    <t>[4, 6, 20, 21, 22, 27, 38, 49, 50, 57, 68, 69, 70, 101, 105, 111, 116, 134, 141, 152, 156, 161, 177, 178, 185, 196, 207, 210, 222, 263, 266, 277, 285, 292, 299, 301, 309, 313, 325]</t>
  </si>
  <si>
    <t>[2, 4, 11, 16, 19, 30, 33, 36, 41, 44, 53, 71, 72, 73, 74, 88, 92, 93, 104, 107, 110, 111, 116, 118, 126, 129, 138, 148, 153, 165, 170, 176]</t>
  </si>
  <si>
    <t>[8, 14, 17, 26, 39, 49, 59, 74, 78, 82, 83, 87, 102, 112, 114, 119, 126, 127, 129, 130, 133, 135, 137, 150, 153, 155, 162, 163, 192, 207, 210, 240, 246, 249, 252, 257, 258, 269, 273, 274, 279, 285, 288, 289, 290, 309, 338, 355, 386, 399, 410]</t>
  </si>
  <si>
    <t>[2, 8, 13, 17, 21, 30, 35, 39, 48, 60, 63, 67, 77, 78, 83, 98, 99, 100, 105, 108, 114, 117, 118, 128, 139, 141, 157, 168, 182, 188, 193, 197, 199, 215, 225, 227, 235, 244, 251, 254, 257, 270, 282, 286, 292, 295, 314, 318, 320, 325]</t>
  </si>
  <si>
    <t>[17, 21, 26, 34, 48, 63, 71, 74, 80, 103, 106, 111, 120, 135, 139, 154, 156, 182, 194, 208, 212, 213, 215, 217, 222, 224, 243, 245]</t>
  </si>
  <si>
    <t>[11, 14, 24, 44, 49, 61, 64, 89, 92, 98, 104, 123, 126, 127, 130, 142, 151, 156, 170, 172, 202, 210]</t>
  </si>
  <si>
    <t>[5, 7, 12, 13, 16, 27, 41, 44, 49, 66, 75, 77, 79, 83, 86, 97, 98, 111, 117, 118, 129, 130, 133, 137, 138, 143, 158, 162, 172, 180, 188, 198, 217, 237, 248, 259, 279, 290, 305, 311, 315, 341]</t>
  </si>
  <si>
    <t>[18, 19, 33, 35, 43, 71, 80, 84, 87, 90, 95, 102, 105, 106, 114, 127, 144, 151, 154, 158, 172]</t>
  </si>
  <si>
    <t>[6, 21, 26, 28, 38, 51, 52, 61, 70, 85, 88, 91, 106, 111, 115, 119, 120, 122, 132, 136, 155, 163, 168, 171, 174, 183, 192, 194, 198, 207, 208, 213, 214, 219, 227, 231, 234, 236, 240, 245, 252, 260, 263, 265, 274, 276, 281, 285, 288, 289, 290, 292, 310, 316, 320, 333, 337, 339, 345, 346, 355, 370, 371, 373, 385, 387, 389, 394, 399, 404, 427, 431, 451, 457, 465, 472, 473, 481, 484, 492, 500, 507, 511, 524, 540, 544, 558, 560, 565, 567, 569, 577, 578, 590, 593, 621, 624, 627, 641, 665, 670, 676, 677, 680, 685, 689, 700, 717, 719, 720, 722, 723, 729, 731, 737, 738, 753, 754, 756, 764, 766, 772, 780, 794, 801, 807, 808, 817, 821, 826, 829, 830, 838, 846]</t>
  </si>
  <si>
    <t>[7, 14, 24, 28, 30, 32, 43, 49, 58, 62, 65, 70, 76, 77, 80, 97, 100, 109, 113, 130, 133, 138, 155, 163, 175, 186, 195, 204, 206, 216, 220, 229, 233, 249, 251, 254, 255, 257, 258, 285, 288, 292, 313, 319, 326, 328, 331, 334, 335, 338, 348, 354, 360, 371, 374, 376, 378, 380, 384, 387, 393, 398, 401, 403, 405, 414, 418, 420, 431, 436, 440, 445, 450, 454, 456, 465, 471, 473, 483, 490, 498, 499, 501, 511, 523, 524, 526, 534]</t>
  </si>
  <si>
    <t>[3, 8, 11, 33, 38, 41, 50, 53, 56, 60, 82, 89, 104, 107, 108, 112, 133, 139, 148, 151, 153, 160, 164, 167, 194, 196, 203, 205, 225, 227, 240, 247, 250, 254, 257, 258, 259]</t>
  </si>
  <si>
    <t>[5, 8, 16, 27, 38, 39, 43, 46, 47, 50, 57, 62, 63, 76, 77, 86, 92, 93, 102, 104, 106, 107, 110, 124, 130, 134, 141, 154, 159, 181, 187, 200, 201, 206, 208, 209, 220, 228, 234, 236, 239, 249, 252, 254, 262, 266, 267, 274, 275, 279, 289, 309, 319, 320, 326, 350, 358, 371, 388, 391, 396, 404, 421, 425, 426, 430, 441, 445, 446, 485, 486, 491, 492, 505, 507, 509, 514, 526, 530, 535, 584, 591, 601, 602, 619, 644, 646, 650, 659, 663, 668, 676, 689, 720, 725, 738, 761, 765, 786, 833, 834, 837, 848, 849, 851, 852, 865, 866, 869, 875, 899]</t>
  </si>
  <si>
    <t>[27, 38, 44, 66, 71, 80, 82, 84, 86, 96, 99, 121, 124, 129, 138, 142, 152, 156, 157, 171, 183, 208, 214, 216, 219, 223, 229, 231, 243, 244, 256, 262, 269, 273, 280, 286, 290, 299, 301, 307, 315, 319, 330, 332, 336, 339, 342, 348, 350, 355, 365, 371, 383, 415, 417, 425]</t>
  </si>
  <si>
    <t>[3, 5, 9, 26, 33, 47, 56, 68, 73, 85, 102, 103, 117, 120, 125, 127, 134, 139, 141, 154, 161, 175, 191, 206, 209, 219, 221, 233, 247, 249, 255, 260, 267, 268, 278, 285, 300, 303, 306, 309, 312, 317, 323, 346, 357, 360, 363, 369, 375, 378, 380, 386, 388, 395, 412, 415, 418, 419, 430, 445, 458, 463, 464, 470, 482, 492, 495, 505, 511, 516, 518, 519, 527, 537, 556, 557, 585, 586, 612, 613, 627, 640, 658, 661, 668, 684, 686, 689, 692, 702, 704, 707, 713, 715, 717, 722, 723]</t>
  </si>
  <si>
    <t>[5, 20, 22, 34, 35, 48, 54, 60, 82, 87, 104, 109, 110, 120, 123, 136, 139, 141, 142, 146, 148, 151, 156, 162, 164, 194, 195, 197, 206, 231, 244, 264, 271, 280, 282, 283, 286, 290, 295, 296, 320, 335, 339, 341, 356, 360, 363, 376, 377, 387, 389, 392, 393, 396, 408, 409, 410, 413, 414, 417, 424, 436, 445, 463, 464, 466, 468, 476, 480, 482, 486, 490, 491, 499, 510, 531, 534, 553, 554, 556, 569, 573, 578, 581]</t>
  </si>
  <si>
    <t>[2, 7, 18, 19, 25, 30, 43, 52, 56, 68, 71, 103, 116, 128, 129, 142, 164, 165, 173, 181, 185, 191, 193, 201, 206, 207, 227, 237, 252, 253, 261, 264]</t>
  </si>
  <si>
    <t>[11, 22, 26, 36, 40, 44, 56, 62, 71, 77, 87, 109, 113, 118, 128, 146, 185, 196, 200, 206, 210, 238, 239, 244, 247, 251, 262, 301, 302, 303, 317, 325, 350, 354, 356, 367, 377, 385, 412, 416, 417, 423, 435, 438, 440, 445, 453, 464]</t>
  </si>
  <si>
    <t>[4, 8, 24, 26, 32, 35, 45, 52, 53, 70, 71, 72, 74, 77, 95, 100, 102, 106, 113, 114, 131, 133, 147, 174, 181, 191, 196, 211, 214, 221, 229, 272, 276, 288, 290, 293, 295, 300]</t>
  </si>
  <si>
    <t>[7, 27, 33, 37, 43, 59, 60, 70, 84, 123, 144, 161, 165, 167, 180, 196, 219, 228, 234, 239, 241, 243, 252, 254, 261, 269, 277, 289, 293, 295, 296, 306, 308, 311, 318, 320, 321, 322, 323, 356, 363, 364, 370, 375, 388, 395, 396, 419, 420, 428, 434, 438, 443, 446, 450, 457, 464, 479]</t>
  </si>
  <si>
    <t>[2, 10, 15, 18, 19, 31, 40, 76, 77, 120, 132, 134, 140, 171, 196, 199, 210, 223, 227, 232, 233, 235, 237, 247, 252, 262, 277, 283, 297, 298, 306, 316, 324, 337, 347, 354, 365, 376, 379, 390, 408, 411, 420, 428, 435, 449, 469, 471, 475, 481, 491, 492, 499, 501, 508, 512, 514, 528, 545]</t>
  </si>
  <si>
    <t>[5, 8, 9, 15, 31, 36, 44, 55, 59, 66, 74, 78, 82, 88, 99, 119, 133, 138, 140, 147, 155, 157, 172, 180, 183, 186, 187, 204, 205, 207, 211, 220, 235, 239, 249]</t>
  </si>
  <si>
    <t>[2, 16, 18, 25, 28, 30, 48, 49, 55, 90, 95, 96, 97, 110, 113, 118, 129, 139, 144, 146, 148, 164, 189, 190, 205, 214, 252, 256, 264, 265, 266, 271, 276, 278, 297, 310, 325, 328, 344, 345, 347, 351, 356, 359, 367, 388, 391, 395, 398, 407, 408, 423, 427, 431, 433, 451, 452, 453, 456, 460, 461, 480, 482, 516, 527, 534, 535, 537, 550, 556, 562, 565, 567, 576, 580, 585, 592, 595, 635, 640, 659, 663, 667, 676, 686, 689, 690, 692, 699, 705, 714, 718, 723, 753, 759]</t>
  </si>
  <si>
    <t>[3, 4, 17, 19, 24, 37, 51, 53, 55, 57, 59, 62, 63, 65, 66, 74, 75, 76, 79, 92, 106, 111, 112, 113, 116, 121, 123, 126, 127, 132, 134, 144, 146, 152, 160, 164, 168, 171, 172, 174, 179, 180, 197, 201, 202, 209, 211, 214, 215, 221, 229, 234, 238, 240, 248, 249, 252, 258, 259, 262, 263, 265, 268, 272, 277]</t>
  </si>
  <si>
    <t>[8, 24, 30, 56, 64, 72, 75, 94, 102, 103, 111, 113, 130, 142, 143, 151, 158, 173, 178, 185, 211, 218, 223, 234, 263, 265, 269, 272]</t>
  </si>
  <si>
    <t>[2, 4, 5, 15, 18, 27, 37, 48, 56, 86, 102, 115, 118, 120, 128, 132, 133, 134, 152, 159, 169, 197, 217, 229, 241, 253, 254, 258, 274, 294, 312]</t>
  </si>
  <si>
    <t>[2, 10, 18, 29, 31, 47, 56, 65, 77, 88, 96, 102, 105, 114, 117, 126, 142, 147, 148, 162, 165, 173, 185, 191, 195, 212, 221, 228, 241, 249, 257, 268, 279, 312, 313, 315, 329, 335, 340, 343, 345, 355]</t>
  </si>
  <si>
    <t>[4, 12, 17, 24, 42, 56, 77, 79, 81, 85, 90, 92, 110, 114, 117, 122, 126, 137, 157, 194, 195, 200, 205, 211, 214, 217, 221, 223, 226]</t>
  </si>
  <si>
    <t>[2, 4, 5, 7, 13, 18, 24, 41, 70, 71, 72, 79, 85, 97, 104, 119, 120, 121, 126, 141, 156, 181, 185, 189, 192, 203, 205, 207, 214, 217, 230, 287, 306, 314, 319, 340, 351, 354, 357, 369, 376, 378, 386, 403, 411, 415]</t>
  </si>
  <si>
    <t>[5, 9, 36, 48, 51, 56, 68, 71, 84, 96, 97, 98, 99, 102, 103, 108, 122, 126, 127, 136, 138, 144, 149, 152, 162, 164, 169, 172, 188, 198, 207, 211, 217, 243, 252, 273, 288, 290, 299, 310, 311, 318, 321, 327, 337, 346, 350, 356, 375]</t>
  </si>
  <si>
    <t>[5, 8, 12, 17, 18, 54, 56, 62, 68, 69, 76, 96, 102, 118, 121, 124, 141, 166, 167, 169, 183, 184, 186, 199, 211, 220, 221, 226, 234, 235, 239, 243, 246, 263, 271, 274, 290, 291, 299, 314, 334, 336, 359, 363, 364, 366]</t>
  </si>
  <si>
    <t>[4, 9, 12, 16, 45, 67, 70, 71, 72, 80, 82, 84, 93, 96, 98, 110, 121, 127, 137, 143, 153, 154, 158, 166, 185, 194, 197, 217, 230, 231, 237, 266, 268, 274, 276, 281, 286, 312, 314, 318, 323, 325, 332, 338, 346, 360, 363, 365, 372, 373, 406, 408, 419]</t>
  </si>
  <si>
    <t>[2, 4, 7, 12, 26, 33, 43, 55, 57, 60, 65, 66, 67, 70, 73, 93, 111, 119, 124, 133, 141, 142, 148, 171, 198, 200, 202, 203, 218, 227, 237, 239, 249, 265, 287, 303, 313, 326, 331, 340, 347, 353, 356, 358, 364, 373, 374, 378, 382, 384, 391, 400, 404, 411, 421]</t>
  </si>
  <si>
    <t>[15, 26, 29, 33, 45, 54, 56, 70, 82, 83, 86, 96, 103, 106, 111, 121, 137, 138, 140, 148, 155, 168, 171, 191, 210, 216, 219, 221, 222, 224, 238, 246, 248, 249, 262, 277, 279, 280, 304, 308, 310, 316, 328, 340, 342, 345, 349, 355, 369, 372, 375, 376, 379, 389, 394, 400, 408, 415, 417, 427, 431, 434, 436, 442, 444, 446, 450, 454, 457, 484, 486, 489, 491, 492, 494, 510, 513, 519, 526, 528, 532, 535, 545, 556, 560, 567, 569, 582, 583, 597, 601, 608, 610, 618, 627, 648]</t>
  </si>
  <si>
    <t>[2, 3, 7, 9, 15, 16, 18, 23, 43, 62, 64, 67, 71, 76, 85, 109, 116, 130, 138, 141, 152, 155, 158, 159, 164, 176, 180, 181, 205, 216, 220, 224, 227, 239, 252, 254, 258, 271, 275, 287, 290, 307, 311, 315, 326, 337, 338]</t>
  </si>
  <si>
    <t>[2, 4, 16, 18, 32, 45, 50, 64, 78, 82, 92, 98, 100, 120, 126, 147, 157, 161, 165, 183, 188, 189, 204, 208, 218, 227, 239, 271, 277, 296, 298, 308, 312, 316, 327, 332, 334, 337, 341, 362, 367, 368, 375, 376, 380, 389, 392, 394, 399, 408, 434, 442, 456, 461, 464, 472, 477, 487, 492, 495, 506]</t>
  </si>
  <si>
    <t>[5, 16, 35, 40, 45, 51, 54, 65, 80, 86, 92, 104, 110, 124, 140, 145, 156, 159, 170, 194, 199, 202, 210, 216, 219, 221, 230, 240, 248, 252, 267, 270, 287, 294, 296, 304, 309, 313, 317, 330, 333, 339]</t>
  </si>
  <si>
    <t>[6, 11, 15, 29, 30, 37, 42, 52, 71, 78, 85, 88, 98, 108, 109, 110, 121, 131, 138, 153, 180, 185, 203, 212, 225, 228, 239, 241, 250, 253, 254, 268, 271, 274, 276, 285, 294, 314, 319, 351, 353, 369, 372, 376, 388]</t>
  </si>
  <si>
    <t>[5, 13, 25, 37, 50, 79, 80, 81, 82, 88, 94, 96, 97, 103, 113, 115, 116, 119, 120, 124, 125, 130, 133, 140, 142, 143, 150, 160, 167, 171, 180, 183, 190, 197, 204, 213, 230, 237, 242, 250, 253, 258, 261, 272, 276, 281, 288, 294, 300, 302]</t>
  </si>
  <si>
    <t>[5, 6, 10, 24, 30, 38, 40, 54, 56, 60, 74, 76, 80, 82, 83, 85, 87, 89, 94, 104, 107, 119, 130, 138, 155, 158, 162, 174, 177, 203, 205, 211, 213, 222, 237, 238, 239, 286, 288, 291, 292, 297, 299, 300, 307, 315, 326, 351, 369, 371, 375, 381, 382, 385, 389, 393, 409, 418, 423]</t>
  </si>
  <si>
    <t>[2, 3, 7, 10, 15, 23, 27, 39, 41, 71, 98, 115, 121, 125, 128, 129, 130, 143]</t>
  </si>
  <si>
    <t>[9, 10, 22, 38, 45, 51, 58, 75, 77, 82, 98, 105, 106, 117, 135, 142, 152, 171, 173, 175, 188, 189, 191, 209, 215, 216, 223, 229, 237, 249, 254, 261, 263]</t>
  </si>
  <si>
    <t>[22, 23, 25, 26, 28, 48, 49, 53, 63, 72, 91, 93, 100, 108, 110, 139, 149]</t>
  </si>
  <si>
    <t>[4, 7, 15, 17, 20, 21, 27, 35, 40, 42, 60, 63, 70, 72, 87, 106, 111, 113, 125, 127, 129, 131, 152, 163, 177, 181, 185, 192, 203, 210, 216, 227, 230, 231]</t>
  </si>
  <si>
    <t>[2, 3, 5, 11, 15, 17, 21, 23, 27, 29, 33, 44, 49, 52, 63, 69, 77, 82, 83, 84, 102, 110, 112, 114, 120, 133, 134, 153, 183, 184, 198]</t>
  </si>
  <si>
    <t>[6, 14, 20, 22, 23, 29, 33, 41, 43, 45, 47, 49, 50, 53, 54, 55, 58, 61, 66, 82, 86, 114, 124, 128, 130, 132, 134, 138, 144, 149, 153, 160, 172, 175, 178, 205, 208, 215, 218, 221, 234, 236, 237, 250, 266, 272, 275, 286, 290, 297, 314, 333, 359]</t>
  </si>
  <si>
    <t>[12, 26, 35, 41, 44, 45, 50, 71, 74, 82, 89, 90, 99, 111, 113, 119, 120, 121, 123, 134, 139, 141, 142, 158, 162, 180, 182, 184, 193, 210, 217, 224, 256, 258, 261, 263, 272, 273, 285, 293, 296, 299, 300, 328, 329, 348, 351, 378, 381, 398, 407, 408, 419, 420, 425, 429, 433, 438, 439, 440, 445, 446, 447, 451, 452, 453, 457, 469, 471, 480, 484, 488, 492, 495]</t>
  </si>
  <si>
    <t>[9, 17, 38, 39, 87, 88, 96, 108, 134, 153, 154, 156, 159, 162, 169, 180, 192, 212, 222, 231, 232, 236, 237, 245, 248]</t>
  </si>
  <si>
    <t>[4, 7, 11, 15, 20, 23, 28, 40, 42, 52, 60, 61, 81, 84, 88, 92, 99, 102, 107, 109, 110, 111, 120, 123, 132, 137, 142, 153, 165, 173, 179, 180, 187, 191, 195, 198, 206, 226, 231, 232, 237, 238, 249, 252, 253, 254, 257, 269, 290, 291, 295, 298, 312, 349, 350, 351, 359, 360, 362, 369, 387, 390, 395, 410, 419, 421, 425, 449, 456, 458, 466, 473, 479, 493, 497, 504, 515, 532, 535, 537, 555, 579, 589, 604, 613, 620, 624, 625, 626, 627, 639, 651, 654, 661, 665, 689]</t>
  </si>
  <si>
    <t>[2, 5, 7, 14, 19, 26, 41, 66, 70, 74, 75, 87, 89, 91, 97, 98, 99, 122, 129, 131, 139, 144, 153, 157, 177, 205, 213, 220, 224, 227, 241, 243, 251, 253, 267, 275, 279, 284, 293, 294, 299, 305, 311, 322, 336, 337, 341, 345, 351, 355, 363, 371, 373, 376, 379, 380, 383, 384, 428, 435, 441, 448]</t>
  </si>
  <si>
    <t>[3, 4, 8, 10, 15, 26, 27, 56, 59, 66, 73, 80, 85, 86, 111, 120, 139, 140, 147, 169, 180, 182, 207, 211, 215, 227, 229, 240, 245, 248, 255, 266, 267, 268, 269, 271, 288, 296, 298, 299, 305, 306, 308, 310, 320, 322, 331, 339, 340, 347, 349, 357, 359, 380, 386, 395, 413, 419, 423, 427, 428]</t>
  </si>
  <si>
    <t>[3, 5, 10, 12, 26, 41, 42, 51, 53, 72, 79, 96, 97, 99, 101, 102, 104, 105, 109, 110, 125, 126, 129, 136, 146, 151, 153, 166, 177, 178, 183, 186, 187, 195, 211, 216, 219, 223, 232, 233, 235, 237, 242, 244, 247, 253, 267, 287, 298, 304, 314, 315, 337, 345, 352, 368, 374, 375, 384, 386, 387, 409, 417, 420, 430, 434, 439, 444, 446, 448, 452, 459, 461, 466, 474, 478, 492, 499, 500, 503, 507, 508, 513, 524, 534, 536, 539, 541, 555, 563, 574, 580, 587, 595, 603, 604, 609, 625, 627, 629, 645, 648, 674, 697, 707, 711, 714, 737, 744, 745, 748, 749, 750, 753, 757, 759, 762, 777, 783, 791, 796, 799, 800, 802, 805, 806, 812, 813, 830, 839, 842, 846, 847, 850, 853, 857, 862, 863, 866, 871, 880, 887, 888, 900, 902, 903, 904, 912, 913, 922, 923, 924, 936, 938, 939, 946, 951, 953, 954, 964, 965, 967, 970, 972, 986, 988, 989, 990, 1001, 1005, 1011, 1016, 1018, 1019, 1025, 1026, 1027, 1031, 1033, 1044, 1048, 1054, 1056, 1058, 1060, 1062, 1068, 1082, 1083, 1090, 1092, 1093, 1094, 1095, 1097, 1099, 1100, 1110, 1111, 1127, 1128, 1130, 1135, 1138, 1139, 1157]</t>
  </si>
  <si>
    <t>[30, 35, 37, 46, 52, 53, 54, 58, 59, 80, 105, 111, 113, 115, 124, 137, 138, 140, 146, 150, 161, 181, 182, 189, 190, 192, 199, 200, 204, 212, 218, 224, 233, 237, 239, 241, 242, 248, 257, 273, 274, 275, 289, 293, 301, 303, 331, 332, 333, 334, 337, 351, 367]</t>
  </si>
  <si>
    <t>[3, 6, 16, 21, 32, 33, 37, 45, 50, 56, 65, 66, 69, 88, 96, 98, 104, 114, 132, 137, 145, 146, 148, 150, 156, 161, 173, 181, 193, 206, 215, 216, 217, 226, 227, 231, 232, 242, 266, 270, 276, 280, 284, 286, 292, 297, 310, 312, 328, 333, 339, 371, 386, 394, 399, 405, 406, 412, 413, 418, 421, 423, 431, 435, 444, 446, 447, 451, 454, 455, 460, 468, 470, 472, 473, 474, 477, 495, 498, 516, 524, 530, 544, 545, 549, 551, 552, 567, 571, 577, 579, 593, 594, 598, 606, 614, 616, 620, 654, 658, 663, 667, 672, 681, 682, 684, 685, 686, 697, 699, 704, 712, 716, 721, 726, 735, 737, 742, 746, 753, 754, 766, 769, 782, 798]</t>
  </si>
  <si>
    <t>[2, 5, 14, 15, 18, 21, 24, 30, 31, 33, 66, 82, 86, 92, 93, 94, 100, 101, 105, 116, 131, 159, 168, 178, 198, 206, 208, 210, 213, 218, 219, 220, 221, 229, 241, 242, 251, 269, 270, 274, 281, 282, 287, 292, 294, 330, 334, 335, 350, 357, 366, 368, 373, 388, 394, 408, 413, 416, 429, 434, 453, 455, 460, 461, 469, 470, 471, 473, 484, 486, 488, 524, 533, 542, 553, 556, 574, 576, 578, 584, 587, 590, 593, 595, 600, 605, 620, 630, 636, 639, 657, 659, 667, 671, 677, 689, 692, 704, 718, 720, 725, 756, 760, 778, 789, 795, 802, 811, 823, 832, 833, 840, 842, 843, 846, 850]</t>
  </si>
  <si>
    <t>[7, 18, 20, 31, 40, 42, 48, 51, 66, 78, 82, 91, 97, 99, 105, 107, 110, 111, 112, 115, 116, 122, 130, 161, 181, 184, 189, 193, 214, 217, 224, 225, 229, 232, 235, 237, 240, 249, 253, 258, 261, 264, 268, 283, 289, 298, 300, 303, 304, 314, 317, 318, 322, 323, 325, 340, 349, 350, 380, 381, 402, 404, 411, 418, 424, 428, 432, 449, 471, 477, 479]</t>
  </si>
  <si>
    <t>[4, 7, 9, 15, 20, 36, 42, 49, 64, 84, 89, 98, 99, 102, 118, 129, 155, 158, 159, 162, 164, 166, 169, 177, 191, 194, 202, 204, 206, 211, 215, 216, 226, 230, 231, 243, 252, 255, 260, 262, 269, 288, 293, 294, 295, 298, 320, 330, 357, 359, 365, 367, 369, 373, 383, 389, 393, 404, 433, 438]</t>
  </si>
  <si>
    <t>[2, 5, 12, 22, 26, 32, 64, 88, 101, 109, 110, 118, 126, 137, 138, 153, 163, 165, 171, 176, 182, 198, 205, 219, 244, 246, 252, 253, 262, 279, 280, 287, 291, 309, 313, 317, 336, 351, 360, 365, 372, 387, 393, 399, 406, 408, 416, 434, 445, 460, 502, 504, 511, 516, 536, 541, 542, 545, 555, 568, 572, 577, 587, 593, 596, 605, 613, 628, 634, 670, 686]</t>
  </si>
  <si>
    <t>[6, 8, 15, 19, 26, 39, 40, 44, 45, 56, 58, 62, 66, 70, 80, 81, 90, 98, 101, 110, 125, 143, 146, 147, 160, 164, 165, 173, 179, 181, 186, 193, 194, 195, 207, 208, 209, 213, 221, 226, 238, 245, 254, 265, 267, 272, 278, 280, 287, 288, 290]</t>
  </si>
  <si>
    <t>[3, 24, 25, 26, 28, 30, 34, 36, 48, 50, 53, 61, 70, 81, 86, 87, 90, 93, 98, 99, 105, 116, 128, 131, 140, 159, 161, 175, 180, 182, 183, 186, 198, 219, 222, 235, 237, 239, 250, 253, 258, 271, 274, 278, 290, 297, 308, 310, 314, 318, 326, 331]</t>
  </si>
  <si>
    <t>[2, 9, 10, 18, 26, 28, 34, 41, 52, 64, 81, 85, 114, 115, 119, 128, 140, 155, 161, 166, 169, 174, 185, 195, 206, 209, 215, 252, 255, 256, 259, 263, 266, 268, 272, 276, 289, 293, 296, 305, 315, 332, 334, 338, 353, 371, 386, 388, 389, 391, 399, 400, 401, 407, 410, 416, 418, 465, 476, 484]</t>
  </si>
  <si>
    <t>[8, 20, 22, 23, 31, 52, 55, 68, 101, 102, 110, 115, 119, 137, 145, 150, 154, 160, 168, 172, 176, 181, 189, 198, 200, 204, 232, 243, 247, 249, 253, 255, 277, 282, 289, 298, 312, 318, 327, 336, 337, 350, 351, 354, 358, 366, 391, 392, 396, 408, 415, 427, 440]</t>
  </si>
  <si>
    <t>[3, 4, 9, 18, 22, 29, 31, 33, 34, 35, 43, 44, 45, 46, 49, 50, 54, 55, 58, 61, 62, 63, 70, 72, 74, 83, 87, 90, 96, 104, 107, 109, 112, 114, 117, 126, 131, 134, 141, 152, 156, 162, 166, 167, 187, 196, 197, 201, 205, 209, 215, 219, 220, 221, 225, 237, 239, 248, 249, 250, 255, 258, 261, 263]</t>
  </si>
  <si>
    <t>[5, 17, 33, 34, 45, 49, 50, 58, 62, 64, 73, 83, 90, 102, 108, 110, 112, 114, 118, 121, 131, 143, 149, 154, 160, 161, 164, 166, 173, 180, 191, 198, 203, 205, 209, 218, 222, 223, 235, 245, 246, 250, 262, 263, 276, 283, 285, 288, 289, 290, 294, 331, 333, 340, 346, 361, 370, 373, 377, 381, 397, 402, 411, 413, 422, 424, 428, 434, 440, 446, 449, 453, 455, 459, 465, 474, 491, 514, 517, 525, 527, 528, 540, 557, 567, 572, 573, 575, 576, 579, 599, 603, 604, 608, 615, 617, 623, 625, 633, 639, 662, 663, 665, 670]</t>
  </si>
  <si>
    <t>[5, 14, 15, 21, 37, 42, 44, 66, 92, 102, 108, 112, 136, 146, 149, 166, 171, 184, 193, 195, 198, 206, 210, 214, 215, 232, 265, 271, 274, 276, 279, 291, 294, 298, 311, 327, 331, 352, 363, 367, 390, 398, 425, 426, 429, 430, 468, 473, 488, 516, 518, 544, 545, 566, 567, 589, 596]</t>
  </si>
  <si>
    <t>[2, 3, 11, 17, 34, 40, 47, 57, 58, 66, 67, 84, 85, 124, 134, 158, 178, 199, 206, 212, 231, 238, 242, 259, 262, 279, 283, 285, 293, 296, 299, 307, 312, 326, 330, 336, 337, 349, 359, 363, 371, 375, 390, 391, 408, 411, 413, 415, 419, 429, 434, 448, 450, 455, 458, 459, 460, 462, 480, 481, 485, 489, 506, 508, 526, 531, 542, 544, 545, 549, 556, 566, 573, 605, 606, 608, 615, 623, 624, 625]</t>
  </si>
  <si>
    <t>[5, 31, 33, 50, 51, 64, 66, 72, 73, 89, 90, 132, 133, 160, 169, 171, 173, 180, 183, 185, 192, 200, 207, 220, 223, 228, 230, 239, 260, 268, 278, 290, 307, 319, 322, 339, 341, 367, 373, 381, 383, 386]</t>
  </si>
  <si>
    <t>[2, 8, 17, 18, 22, 40, 44, 45, 46, 58, 68, 71, 75, 91, 94, 97, 105, 106, 109, 111, 124, 142, 155, 165, 184, 188, 203, 223, 233, 239, 241, 242, 254, 255, 258, 263, 283, 288, 292, 294, 295, 304, 310, 312, 314, 317, 332, 339, 358, 360, 370, 372, 374, 383, 397, 401, 410, 411, 422, 424, 425, 428, 429, 430, 438, 443, 446, 457, 459, 461, 462, 463, 473, 481, 490, 491, 495, 500, 503, 518, 524, 528, 532, 539, 540, 544, 547]</t>
  </si>
  <si>
    <t>[4, 7, 9, 24, 30, 33, 34, 43, 56, 59, 62, 68, 70, 84, 104, 106, 107, 109, 119, 129, 150, 151, 155, 160, 165, 170, 173, 182, 187, 208, 210, 215, 220, 231, 233, 273, 285, 286, 307, 325, 332, 334, 338, 339, 360, 362, 366, 368, 371, 374, 380, 390]</t>
  </si>
  <si>
    <t>[5, 9, 17, 27, 33, 42, 43, 61, 68, 75, 85, 87, 98, 99, 114, 153, 169, 218, 252, 259, 265, 268, 289, 300, 316, 327, 329, 345, 352, 364, 366, 370, 387, 398, 405, 406, 411, 422, 429, 438, 444, 454, 457, 462, 466, 468, 471, 473, 491, 498, 504]</t>
  </si>
  <si>
    <t>[18, 22, 31, 35, 57, 61, 64, 70, 71, 76, 80, 89, 96, 101, 106, 118, 122, 125, 130, 146, 147, 173, 174, 177, 202, 222, 223, 228, 230, 241, 243, 244, 253, 278, 283, 328, 334, 345, 353, 362, 369, 372, 373, 382, 387, 388, 389, 396, 397, 398, 402, 421, 426, 430, 440, 473, 474, 476, 477, 479, 486, 489, 499, 510, 513, 514, 518, 523, 539, 541, 548]</t>
  </si>
  <si>
    <t>[7, 12, 17, 19, 30, 32, 34, 37, 53, 62, 71, 74, 78, 89, 90, 96, 100, 102, 109, 116, 118, 133, 148, 149, 158, 159, 166, 170, 172, 183, 197, 202, 209, 210, 211, 212, 227, 244, 246, 247, 248, 250, 254, 261, 265, 273, 274]</t>
  </si>
  <si>
    <t>[6, 12, 14, 26, 28, 37, 41, 54, 60, 71, 73, 74, 76, 102, 112, 115, 120, 121, 139, 154, 156, 176, 182, 199, 204, 212, 225, 237, 240, 250, 254]</t>
  </si>
  <si>
    <t>[2, 8, 11, 24, 27, 39, 42, 44, 60, 68, 70, 76, 81, 89, 110, 112, 113, 115, 121, 124, 129, 157, 159, 167, 181, 187, 189, 207, 210, 211, 218, 225, 238, 244, 250, 271, 290, 291, 295, 303, 307, 309, 316, 321, 323, 328, 335, 337, 339, 353, 354, 364]</t>
  </si>
  <si>
    <t>[12, 15, 22, 25, 29, 32, 34, 47, 48, 50, 62, 67, 87, 91, 92, 94, 95, 115, 117, 118, 139, 151, 160, 164, 173, 192, 196, 197, 199]</t>
  </si>
  <si>
    <t>[16, 24, 28, 31, 39, 50, 51, 54, 59, 60, 70, 76, 83, 102, 111, 114, 116, 126, 129, 137, 142, 144, 146, 149, 160, 169, 171, 185, 198, 200, 202, 203, 208, 218, 234, 245, 250, 253, 255, 265, 267, 275, 277, 279, 285, 293, 295, 298, 301, 317, 326, 329, 330, 335, 336, 340, 345, 351, 370, 373, 382, 414, 417, 421, 422, 425, 427, 432]</t>
  </si>
  <si>
    <t>[9, 22, 27, 37, 41, 46, 51, 79, 86, 105, 108, 115, 124, 137, 142, 154, 155, 164, 172, 181, 186, 193, 197, 203, 205, 220, 222, 225, 228, 230, 240, 243, 250, 261, 270, 274, 275, 277, 278, 304, 309, 317, 334, 364, 367, 368, 373, 414, 422, 429, 441]</t>
  </si>
  <si>
    <t>[5, 6, 10, 13, 22, 37, 42, 44, 45, 58, 59, 64, 76, 84, 88, 90, 92, 99, 107, 121, 128, 130, 136, 140, 143, 146, 169, 185, 188, 197, 212, 220, 234, 246, 247, 260, 264, 271, 276, 288, 291, 296, 309, 312, 326, 347, 357, 360, 362, 379, 399, 400, 403, 410, 412, 418, 420, 422, 436, 448, 451, 457, 468, 472, 475, 479, 481, 497, 507, 519, 527, 541, 542, 544, 554, 558, 567, 576, 584, 598, 603, 611, 621, 627, 629, 630, 632, 634, 635, 636, 652, 661, 664, 668, 671, 681, 684, 686, 698, 706, 711, 722, 748, 752, 761, 762, 772, 781, 782, 816, 828, 835, 836, 850, 871, 882]</t>
  </si>
  <si>
    <t>[2, 15, 26, 34, 35, 40, 43, 44, 49, 50, 57, 59, 60, 64, 70, 72, 81, 90, 95, 106, 125, 148, 152, 161, 182, 190, 191, 200, 215, 227, 236, 239, 248, 265, 275, 276, 283, 284, 289]</t>
  </si>
  <si>
    <t>[5, 8, 10, 12, 19, 26, 28, 38, 42, 53, 55, 67, 82, 102, 105]</t>
  </si>
  <si>
    <t>[9, 13, 17, 21, 26, 27, 44, 45, 53, 65]</t>
  </si>
  <si>
    <t>[17, 20, 27, 50, 56, 65, 68, 80, 99, 110, 117, 128, 134, 136, 144, 150, 152, 155, 170, 174, 180, 184, 185, 191, 198, 201, 207, 222, 231, 243, 246, 247, 268, 270, 278, 285]</t>
  </si>
  <si>
    <t>[2, 5, 11, 26, 49, 59, 64, 84, 87, 91, 98, 104, 106, 121, 150, 153, 196, 197, 201, 268, 273, 289, 291, 292, 299, 307, 314, 316, 336, 337, 345, 350, 352, 355, 361, 369, 386, 387, 397, 407, 408, 411, 417, 419, 424, 439]</t>
  </si>
  <si>
    <t>[2, 5, 7, 13, 18, 30, 31, 50, 58, 64, 71, 89, 100, 107, 113, 116, 118, 119, 120, 138, 139, 140, 143, 146, 148, 155, 164, 168, 170, 175, 185, 192, 205, 213, 226, 245, 248, 267, 273, 284, 291, 302, 304, 306]</t>
  </si>
  <si>
    <t>[3, 5, 6, 12, 24, 30, 31, 38, 49, 68, 93, 95, 127, 137, 140, 145, 149, 154]</t>
  </si>
  <si>
    <t>[2, 11, 19, 21, 36, 38]</t>
  </si>
  <si>
    <t>[10, 13, 21, 31, 52, 67, 74, 90, 93, 119, 136, 155, 158, 160, 170, 173, 192, 195, 200, 206, 217, 242, 275, 281, 283, 286, 295, 302, 303, 305, 312, 314, 320, 323, 333]</t>
  </si>
  <si>
    <t>[6, 10, 16, 21, 23, 32, 52, 53, 54, 66, 69, 76, 92, 108, 114, 116, 121, 123, 127, 145, 150, 151, 162, 170, 173, 176, 180, 182, 191, 204, 206, 207, 221, 228, 232, 243, 247]</t>
  </si>
  <si>
    <t>[14, 15, 39, 44, 62, 69, 72, 78, 82, 97, 118, 121, 127, 130, 131, 133, 138, 140, 149, 154, 158, 160, 163, 166, 177, 182, 191, 202, 220, 226, 230, 232]</t>
  </si>
  <si>
    <t>[4, 6, 16, 32, 36, 41, 89, 90, 123, 133, 141, 144, 150, 151, 152, 154, 171, 175, 176, 185, 213, 223, 224, 230, 237, 244, 247, 252, 255, 261, 268, 271, 279, 286, 295, 305, 307, 331, 333, 344, 349, 352, 364, 365, 367, 374, 381, 392, 404, 406, 414, 417, 426, 440, 448, 454, 457]</t>
  </si>
  <si>
    <t>[6, 7, 8, 11, 14, 16, 27, 33, 38, 39, 49, 55, 63, 74, 87, 95, 97, 98, 113, 127, 131, 147, 148, 153, 161, 164, 178, 179, 189]</t>
  </si>
  <si>
    <t>[6, 18, 23, 33, 36, 39, 43, 45, 52, 54, 61, 64, 66, 67, 71, 72, 90, 93, 96, 100, 110, 115, 118, 131, 137, 152, 185, 189, 211, 216, 217, 243, 249, 257, 262, 270, 276, 282, 287, 289, 291, 297, 299, 325]</t>
  </si>
  <si>
    <t>[15, 17, 26, 35, 58, 61, 67, 75, 76, 78, 89, 103, 110, 119, 120, 129, 131, 137, 140, 148, 158, 164, 166, 170, 172, 173, 183, 188, 192, 205, 215, 217, 220, 224, 235, 240, 245, 256, 258, 260, 270, 278]</t>
  </si>
  <si>
    <t>[2, 6, 12, 15, 45, 55, 56, 58, 61, 73, 76, 82, 86, 88, 96, 110, 112, 119, 120, 129, 134, 140, 145, 160, 161, 192, 198, 200, 203, 212, 215, 219, 235, 238, 240, 244, 251, 255, 256, 263, 265]</t>
  </si>
  <si>
    <t>[2, 3, 36, 54, 56, 62, 65, 73, 84, 98, 101, 134, 137, 141, 146, 165, 169, 171, 178, 180, 194, 213, 227, 236, 237, 238, 241, 245, 248, 250, 251, 254, 266, 270, 274, 288, 295, 305, 310, 331, 342, 369, 370, 381, 391, 401, 410]</t>
  </si>
  <si>
    <t>[2, 8, 11, 21, 29, 32, 46, 50, 57, 69, 71, 82, 100, 101, 118, 141, 143, 166, 169, 176, 178, 205, 216, 217, 220, 221, 227, 239, 242, 243, 255, 266, 268, 269]</t>
  </si>
  <si>
    <t>[2, 51, 53, 55, 60, 61, 65, 67, 70, 73, 78, 81, 85, 89, 90, 93, 94, 97, 104, 105, 112, 114, 121, 124, 125, 128, 140, 141, 157, 159, 160, 170, 185, 186, 191, 193, 196, 201, 204, 212, 237, 243, 249, 251, 253, 255, 264, 268, 269, 271, 273, 274, 285, 289, 295, 301, 306, 310, 323, 328, 340, 350, 360, 362, 369, 375, 377, 378, 379, 387, 393, 397, 404, 405, 413, 417, 452, 459, 467, 470, 471, 472, 477, 485, 498, 500, 510, 511, 520, 521, 522, 523, 531, 533, 548, 553, 568, 572, 602, 603, 604, 609, 639, 644, 648, 657, 666, 679, 682, 683, 684, 687, 692, 694, 726, 730, 731, 735, 743, 748, 758, 767, 779, 781, 789, 791]</t>
  </si>
  <si>
    <t>[3, 5, 12, 14, 18, 37, 38, 50, 66, 73, 76, 78, 83, 114, 121, 130, 138, 158, 161, 178, 181, 188, 194, 205, 208, 214, 222, 226, 237, 247, 249, 268, 272, 276]</t>
  </si>
  <si>
    <t>[6, 10, 11, 21, 31, 39, 49, 67, 75, 104, 107, 128, 136, 142, 154, 169, 177, 179, 187, 188, 189, 199, 209, 210]</t>
  </si>
  <si>
    <t>[4, 13, 33, 34, 41, 43, 46, 59, 68, 83, 90, 98, 99, 102, 112, 118, 119, 122, 126, 130, 138, 139, 143, 148, 157, 161, 162, 163, 166, 171, 175, 189, 192, 197, 198, 202, 203, 231, 233, 237, 238, 242, 256, 258, 269, 271, 275]</t>
  </si>
  <si>
    <t>[4, 11, 13, 21, 28, 39, 44, 45, 54, 77, 87, 92, 94, 95, 103, 104, 106, 121, 123, 139, 159, 168, 175, 186, 192, 200, 205, 214, 216, 221, 223, 250, 251, 264, 279, 287, 301, 303, 306]</t>
  </si>
  <si>
    <t>[2, 43, 50, 56, 63, 73, 86, 95, 96, 102, 115, 124, 125, 132, 140, 148, 176, 178, 185, 198, 207, 209, 217, 218, 219, 230, 262, 266, 280, 289, 295]</t>
  </si>
  <si>
    <t>[2, 4, 5, 10, 13, 41, 46, 57, 59, 61, 71, 83, 103, 131, 147, 156, 187, 192, 203, 211, 226, 227, 239, 247, 257, 258, 265, 273]</t>
  </si>
  <si>
    <t>[6, 8, 17, 31, 44, 48, 53, 60, 72, 95, 107, 111, 122, 125, 126, 145, 148, 157, 163, 165, 168, 185, 188, 202, 214, 222, 230, 242, 245, 269, 285, 300, 301, 324, 326, 329, 330, 332, 337, 341, 347, 351, 355, 359, 366, 371, 372, 382, 410]</t>
  </si>
  <si>
    <t>[2, 8, 23, 25, 33, 53, 54, 64, 73, 74, 81, 85, 97, 101, 107, 115, 118, 119, 124, 144, 146, 148, 161, 162, 163, 165, 180, 188, 189, 194, 195, 216, 224, 228, 230, 239, 241, 253, 255, 267, 274, 276, 280, 284, 288, 292, 298, 316, 317, 319, 320, 327, 335, 336, 341, 343, 351, 369, 398, 414, 430, 436, 443, 448, 457, 466, 467, 468]</t>
  </si>
  <si>
    <t>[3, 5, 15, 19, 31, 43, 50, 57, 58, 60, 69, 77, 82, 89, 93, 95, 118, 156, 167, 168, 196, 198, 211, 219, 224, 227, 264, 266, 271, 277, 299, 302, 306, 312, 317, 327, 333, 334, 339, 342]</t>
  </si>
  <si>
    <t>[13, 14, 24, 29, 31, 32, 35, 37, 44, 45, 47, 53, 82, 85, 92, 94, 101, 120, 122, 137, 138, 158, 160, 161, 163, 170, 172, 185, 207, 218, 222, 235, 250, 262, 267, 280, 344, 349, 363, 368, 389, 393, 394, 402, 405, 417, 424, 433, 436, 437, 442, 459, 461]</t>
  </si>
  <si>
    <t>[5, 6, 20, 42, 44, 55, 68, 70, 77, 79, 82, 89, 95, 121, 123, 128, 147, 148]</t>
  </si>
  <si>
    <t>[6, 12, 20, 21, 24, 27, 31, 32, 41, 43, 53, 58, 59, 63, 65, 73, 74, 76, 80, 100, 102, 120, 154, 163, 170, 197, 198, 222]</t>
  </si>
  <si>
    <t>[3, 5, 12, 29, 30, 31, 33, 36, 43, 45, 50, 54, 62, 67, 70, 82, 91, 93, 124, 134, 149, 150, 160, 164, 168, 170, 172, 181, 183, 200, 201, 214, 227, 229, 232, 239, 245, 258, 260, 261, 265, 268, 275, 296, 302, 325, 342, 346, 348, 353, 372, 374, 376, 381, 388, 391, 398, 405, 413, 439, 447, 458, 462, 463, 467, 476, 478, 486, 488, 501, 513, 521, 554, 566, 572, 580, 597, 598, 604, 618, 624, 625, 626, 637, 646, 654, 655, 656, 657, 668, 673, 674, 675, 682, 686, 687, 688, 715, 719, 722, 723, 734, 741, 753, 764, 766, 772, 782, 785, 790, 800, 803, 807, 811, 817, 821, 830, 833, 840, 846, 847, 867, 911, 913, 923, 936]</t>
  </si>
  <si>
    <t>[16, 18, 23, 28, 30, 46, 48, 53, 62, 73, 76, 78, 91, 107, 117, 119, 122, 123, 140, 146, 151, 172, 177, 181, 186, 187, 188, 196, 199, 202]</t>
  </si>
  <si>
    <t>[2, 3, 8, 13, 21, 26, 27, 30, 31, 37, 54, 65, 68, 70, 85, 88, 94, 95, 99, 100, 111, 114, 120, 124, 127, 141, 152, 162, 187, 210, 214, 224, 226, 232, 249, 254, 259, 294, 297, 301, 306, 310, 312, 320, 322, 329, 330, 334, 338, 347, 356, 360, 361, 367, 372, 374, 378, 379, 382, 383, 384, 387, 413, 421, 428, 438, 439, 442, 457, 464, 468, 476, 479, 481, 509, 512, 517, 530, 532, 539, 540, 545, 561, 567, 568, 572, 575, 584, 592, 618]</t>
  </si>
  <si>
    <t>[3, 5, 13, 17, 20, 38, 44, 49, 61, 72, 80, 87, 93, 94, 107, 111, 113, 132, 135, 136, 141, 147, 152, 164, 170, 175, 206, 218, 222, 223, 227, 229, 250, 251, 268, 290, 298, 301, 308, 325, 328]</t>
  </si>
  <si>
    <t>[3, 19, 32, 36, 41, 46, 87, 95, 104, 110, 140, 154, 157, 170, 171, 180, 184, 195, 199, 201, 209, 213, 228, 243, 245, 247, 251, 262, 265, 276, 279, 303, 304, 308, 313, 314, 315, 327, 341, 345, 356, 359, 374, 375, 377, 395, 406, 409, 419, 422, 426, 430, 431, 435, 449, 482, 483, 491, 500, 504, 508, 519, 520, 527, 548, 551, 568, 576, 580, 583, 597, 602, 605, 608, 613, 628]</t>
  </si>
  <si>
    <t>[6, 15, 17, 27, 38, 41, 42, 57, 63, 74, 84, 90, 93, 97, 118, 122, 138, 143, 149, 162, 184, 206]</t>
  </si>
  <si>
    <t>[3, 7, 11, 25, 27, 37, 40, 45, 49, 62, 68, 69, 77, 89, 94, 98, 107, 144, 150, 152, 164, 165, 172, 179, 199, 202, 206, 216, 233, 250, 260, 263, 265, 268]</t>
  </si>
  <si>
    <t>[2, 6, 11, 39, 49, 56, 60, 103, 106, 112, 113, 115, 118, 126, 134, 146, 155, 163, 177]</t>
  </si>
  <si>
    <t>[2, 7, 22, 26, 30, 34, 43, 48, 55, 58, 61, 76, 80, 91, 95, 96, 120, 133, 137, 141, 151, 158, 160, 173, 182, 185, 191, 193, 197, 199, 207, 219, 221, 231, 236, 239, 242, 251, 264, 269, 278, 285, 287, 291, 295]</t>
  </si>
  <si>
    <t>[4, 5, 11, 18, 27, 29, 44, 64, 66, 76, 78, 83, 98, 107, 108, 109, 115, 119, 135]</t>
  </si>
  <si>
    <t>[3, 16, 17, 20, 25, 27, 29, 32, 38, 40, 45, 51, 57, 58, 62, 68, 73, 74, 81, 84, 90, 95, 109, 125, 134, 139, 152, 162, 174, 176, 177, 181, 182, 183, 193, 197, 199, 200, 205, 225, 228, 231, 233, 241, 242, 246, 253, 255, 269, 271, 277, 288, 289, 290, 291, 316, 328, 330, 334, 345, 350, 351, 356]</t>
  </si>
  <si>
    <t>[4, 20, 40, 44, 45, 48, 59, 69, 76, 78, 81, 82, 93, 101, 124, 127, 141, 142, 152, 162, 184, 196, 203, 205, 210, 211, 223, 242, 246, 252, 253, 257, 259, 261, 266, 268, 269, 280, 298, 305]</t>
  </si>
  <si>
    <t>[3, 9, 15, 21, 32, 34, 37, 51, 52, 54, 61, 66, 69, 74, 86, 94, 98, 107, 111, 115, 130, 133, 141, 142, 152, 171, 172, 182, 188, 192, 199, 202, 206, 208, 212, 225, 231, 234, 239, 240, 252, 259, 276]</t>
  </si>
  <si>
    <t>[11, 20, 23, 27, 37, 41, 48, 82, 84, 95, 112, 118, 127, 130, 135, 158, 168, 177, 178, 183, 185, 188, 191, 198, 212, 215]</t>
  </si>
  <si>
    <t>[6, 7, 24, 26, 35, 37, 40, 42, 58, 65, 68, 70, 92, 93, 105, 114, 123, 127, 135, 137, 142, 151, 155, 159, 172, 177, 183, 199, 203, 207, 213, 215, 234, 241, 252, 255, 259, 263, 287, 291, 299, 310, 315, 316]</t>
  </si>
  <si>
    <t>[2, 6, 12, 25, 45, 48, 57, 72, 74, 99, 112, 136, 137, 143, 147, 153, 164, 169, 185, 211, 230, 231, 245, 250, 251, 271, 278, 306, 307, 308, 331, 340, 343, 347, 353, 358, 361, 375, 380, 381, 431, 434, 438, 439, 448, 449]</t>
  </si>
  <si>
    <t>[3, 16, 35, 36, 38, 39, 40, 41, 45, 54, 61, 64, 70, 73, 85, 86, 92, 93, 101, 102, 107, 111, 114, 130, 136, 151, 152, 153, 159, 161, 163, 165, 171, 177, 178, 190, 191, 198, 203, 207, 209, 210, 216, 222, 223, 224, 227, 229, 232, 236, 246, 247, 258, 261, 270, 274, 275, 287, 289, 299, 304, 305, 326, 329, 336, 348, 356, 361, 369, 372, 376, 377, 378, 404, 411, 436, 437, 442, 458, 463, 464, 473, 481, 483, 484, 486, 495, 502, 510, 515, 516, 519, 523, 531, 541, 547]</t>
  </si>
  <si>
    <t>[14, 16, 19, 30, 34, 41, 50, 69, 72, 82, 102, 119]</t>
  </si>
  <si>
    <t>[2, 4, 20, 23, 34, 37, 41, 55, 69, 80, 84, 86, 124, 125, 127, 134, 143, 162, 168, 171, 176, 197, 200, 222, 223, 225, 243, 250, 264, 265, 268, 281, 288, 298, 328, 347, 352, 372, 379, 383, 384, 393, 397, 399, 415, 418, 432, 433, 448, 456, 461, 463, 464]</t>
  </si>
  <si>
    <t>[4, 18, 26, 41, 43, 45, 47, 58, 60, 68, 69, 101, 104, 107, 109, 110, 124, 129, 134, 142, 145, 153, 154, 162, 169, 172, 181, 187, 192, 212, 220, 233, 234, 244, 255, 274, 284, 286, 293, 309, 310, 322, 323, 341, 343, 345, 346, 354, 356, 359]</t>
  </si>
  <si>
    <t>[2, 4, 16, 22, 34, 37, 38, 44, 45, 54, 67, 81, 86, 93, 100, 118, 123, 131, 152, 169, 171, 189, 195, 196, 206, 215, 217, 219, 228, 230, 237, 245, 246, 247, 268, 270, 290, 293, 299, 306, 318, 323, 325, 330, 333, 341, 345, 349, 356]</t>
  </si>
  <si>
    <t>[7, 10, 12, 28, 30, 33, 36, 46, 58, 63, 74, 76, 83, 84, 86]</t>
  </si>
  <si>
    <t>[4, 7, 25, 27, 31, 35, 40, 45, 48, 66, 69, 73, 79, 81, 90, 94, 96, 98, 106, 109, 111, 120, 135, 142]</t>
  </si>
  <si>
    <t>[5, 10, 12, 58, 75, 76, 88, 92, 111, 130, 134, 136, 162, 163, 167, 177, 198, 199, 201, 209, 232, 234, 238, 245, 250, 253, 283, 284, 286, 287, 290, 300, 318, 323, 335, 339, 353, 354, 389, 393, 421, 426, 432, 453, 460, 468, 472, 477, 483, 496, 498, 506, 508, 521, 522, 523, 529, 530, 532, 534, 544]</t>
  </si>
  <si>
    <t>[3, 14, 43, 94, 97, 100, 108, 118, 122, 125, 135, 138, 139, 147, 151, 172, 173, 190, 203, 210, 219, 220, 229, 236, 253, 262, 264, 265, 270, 283, 288, 297, 298, 300, 315, 317, 324, 330, 335, 348, 351, 354, 355, 384, 385, 388, 397, 400, 406, 412, 415, 421, 426, 431, 438, 439, 445, 466, 472, 482, 484, 486, 522, 526, 529, 533, 534, 536, 540]</t>
  </si>
  <si>
    <t>[5, 13, 14, 16, 38, 66, 67, 68, 69, 76, 90, 110, 117, 118, 122, 132, 136, 137, 145, 146, 156, 195, 196, 205, 206, 222, 228, 232, 237, 240, 244, 258, 262, 263, 266, 267, 272, 277, 282, 297, 298, 308, 309, 320, 321, 327, 333, 371, 384, 401, 402, 410, 412, 414, 417, 419, 435]</t>
  </si>
  <si>
    <t>[3, 4, 7, 8, 25, 26, 32, 33, 34, 41, 45, 62, 70, 73, 79, 89, 95, 98, 102, 109, 114, 116, 124, 146, 147, 156, 159, 161, 162, 167, 168, 174, 179, 187, 191, 204, 212, 216, 229, 241, 243, 248, 275, 307, 309, 317, 318, 335, 346, 361, 362, 364, 367, 369, 386, 403, 404, 410, 423]</t>
  </si>
  <si>
    <t>[3, 4, 6, 7, 8, 9, 11, 14, 29, 30, 38, 43, 47, 49, 50, 73, 84, 89, 93, 102, 109, 114, 115, 119, 127, 128, 131, 135, 139, 145, 152, 160, 176, 197, 200, 217, 240, 241, 243, 257, 268, 269, 271, 294, 338, 341, 363, 369, 371, 384, 388, 389, 398, 402, 412, 413, 418, 442, 446, 456, 482, 485, 493, 494, 511, 529, 547, 557]</t>
  </si>
  <si>
    <t>[13, 22, 46, 49, 75, 82, 85]</t>
  </si>
  <si>
    <t>[2, 8, 9, 13, 17, 22, 36, 43, 46, 55, 62, 64, 66, 74, 78, 83, 94, 98, 100, 105, 109, 111, 131, 133, 135, 143, 149, 156, 167, 199, 225, 230, 239, 240, 245, 247, 257, 262, 267, 271, 272, 274, 275, 281, 296, 305, 311, 329, 330, 333, 335, 345, 356, 372, 373, 378, 380, 385]</t>
  </si>
  <si>
    <t>[4, 5, 12, 14, 23, 29, 34, 40, 66, 67, 75, 79, 93, 94, 96, 97, 101, 105, 106, 120, 127, 136, 138, 142, 149, 157, 162, 166, 184, 186, 187, 204, 207, 219, 233, 238, 241, 255, 260, 267, 277, 290, 291, 293, 302, 304, 308, 314, 317, 325, 328, 342, 355, 358, 370, 372, 380, 381, 383, 385, 402, 407, 408, 417, 421]</t>
  </si>
  <si>
    <t>[12, 17, 22, 23, 41, 71, 80, 82, 84, 85, 92, 119, 121, 131, 143, 144, 158, 160, 162, 166, 177, 188, 192, 218, 221, 230, 231, 240, 249, 254, 267, 277, 280, 287, 303, 313, 315, 327, 362, 371, 381, 385]</t>
  </si>
  <si>
    <t>[7, 13, 15, 36, 39, 42, 55, 56, 58, 59, 63, 64, 74, 75, 76, 80, 86, 88, 91, 101, 102, 105, 108, 116, 123, 127, 133, 136, 139, 141, 148, 150, 153, 165, 172, 174, 176, 177, 182, 192, 193, 210, 213, 225, 230, 245, 250, 253, 259, 276, 283, 286, 291, 297, 309, 311, 316, 319, 328, 332, 333, 335, 338, 351, 352, 353, 354, 360, 366, 377, 381, 384, 389, 402, 414, 432, 439, 441, 446, 455, 473, 480, 481, 485, 486, 489, 490, 495, 497, 498, 501, 523, 524, 529, 533, 534, 538, 545, 549, 559, 567, 589, 601, 604, 611, 614, 616, 623, 633, 641, 642, 645, 651, 663, 665, 667, 672, 681, 694]</t>
  </si>
  <si>
    <t>[2, 5, 16, 19, 28, 31, 36, 39, 55, 60, 76, 77, 87, 97, 102, 103, 104, 105, 107, 120, 123, 126, 128, 138, 160, 164, 170, 175, 183, 187, 196, 197, 198, 201, 211, 222, 228, 236, 246, 250, 265, 269, 276, 278, 290, 291, 300, 312, 326, 328, 334, 335, 336, 344, 352, 354, 359, 360, 361, 362, 372, 389, 390, 391, 439, 447, 468, 472, 474, 475, 479, 489]</t>
  </si>
  <si>
    <t>[5, 9, 13, 22, 27, 30, 35, 38, 52, 62, 64, 80, 89, 96, 102, 103, 130, 145, 159, 160, 164, 175, 185, 191, 192, 201, 203]</t>
  </si>
  <si>
    <t>[2, 5, 8, 9, 14, 31, 32, 36, 42, 56, 61, 64, 91, 92, 93, 99, 101, 103, 104, 107, 109, 120, 127, 133, 139, 147, 153, 155, 156, 173, 177, 178, 195, 220]</t>
  </si>
  <si>
    <t>[6, 7, 11, 13, 18, 21, 24, 25, 28, 33, 40, 51, 59, 87, 90, 94, 99, 105, 109, 117, 128, 138, 152, 154, 166, 167, 179, 196, 206, 208, 232, 247, 248, 250, 257, 266, 271, 289, 290, 295, 297, 307, 324, 329, 344, 353, 354, 362, 393, 394, 398, 409, 415, 418, 419, 420, 425, 435, 443, 450, 465, 468, 469, 470, 474, 477, 485, 491, 492, 494]</t>
  </si>
  <si>
    <t>[18, 19, 26, 27, 29, 35, 36, 42]</t>
  </si>
  <si>
    <t>[4, 11, 13, 19, 30, 36, 45, 48, 51, 53, 63, 65, 70, 72, 75, 81, 104, 111, 123, 143, 153, 156, 159, 172, 183, 185, 187, 194, 196, 197, 199, 204, 210, 213, 218, 223, 225, 231, 242, 243, 259, 261]</t>
  </si>
  <si>
    <t>[29, 37, 41, 50, 53, 62, 65, 76]</t>
  </si>
  <si>
    <t>[3, 13, 26, 28, 30, 35, 37, 40, 41, 51, 53, 54, 58, 70, 82, 85, 92, 94, 95, 102, 103, 113, 115, 126]</t>
  </si>
  <si>
    <t>[8, 31, 35, 38, 40, 41, 45, 57, 61, 67, 79, 87, 89, 94, 95, 99, 111, 119, 120, 126, 144, 147, 157, 163, 168, 169, 193, 196, 222, 238, 259, 273, 281, 295, 302]</t>
  </si>
  <si>
    <t>[6, 8, 22, 23, 29, 39, 52, 53, 55, 56, 73, 87, 107, 113, 128, 143, 144, 146, 156, 160, 165, 173, 175, 178, 181, 184, 197, 200, 220, 226, 229, 236, 238, 240, 247, 248]</t>
  </si>
  <si>
    <t>[5, 13, 23, 28, 38, 81]</t>
  </si>
  <si>
    <t>[2, 3, 15, 23, 32, 35, 57, 60, 76, 80, 81, 86, 98, 114, 138, 161, 164, 169, 171, 174, 183, 184, 198, 208, 211, 215, 221, 228, 233, 238, 252, 256, 269, 276, 289, 294, 300, 314, 323, 324, 331, 340, 344, 365, 377, 378, 386, 392, 396, 400, 411, 416, 418, 421, 424, 430, 431, 440, 443, 447, 455, 456, 483, 492, 496, 505, 525, 546, 561, 573, 582, 584, 600, 603, 616, 643, 646, 649, 664, 668, 684, 690, 692, 700, 704, 709, 711, 720, 726, 746, 757]</t>
  </si>
  <si>
    <t>[2, 7, 10, 20, 25, 29, 30, 48, 54, 81, 92, 105, 106, 108, 123, 135, 137, 139, 151, 152, 171, 181, 183, 195, 208, 219, 223, 224, 225, 237, 244, 250, 251, 256, 257, 266, 269, 277, 280, 281, 282, 284, 295, 299, 308, 312, 315, 324, 330, 366, 382, 384, 393, 404, 426, 429, 431, 444, 454]</t>
  </si>
  <si>
    <t>[6, 12, 13, 24, 38, 43, 46, 56, 61, 68, 90, 102, 111, 112, 115, 135, 141, 146, 150, 155, 156, 163, 178, 182, 210, 220, 230, 246, 250, 255, 278, 279, 292, 298, 303, 318, 319, 325, 326, 327, 336, 337, 345, 347, 348, 351, 353, 371, 383, 391, 400, 421, 426, 452, 457, 462, 463, 469, 474, 478, 480, 484, 502, 505, 513, 521, 523]</t>
  </si>
  <si>
    <t>[9, 20, 27, 30, 38, 45, 46, 48, 52, 65, 74, 107, 108, 116, 118, 127, 129, 130, 148, 169, 180, 187, 189, 190, 211, 225, 232, 237, 241, 242, 245, 264, 265, 273, 278, 279, 288, 295, 304, 307, 311, 333, 334, 336, 337, 347, 378, 383, 395, 403, 409, 419, 423]</t>
  </si>
  <si>
    <t>[3, 4, 12, 13, 23, 25, 40, 55, 59, 70, 74, 83, 87, 88, 102, 104, 106, 115, 119, 129, 132, 152, 156, 158, 160, 167, 182, 193, 196, 199, 204, 216, 218, 221, 226, 244, 253, 257, 263, 280, 289, 306]</t>
  </si>
  <si>
    <t>[2, 8, 15, 19, 21, 22, 25, 28, 30, 32, 48, 59, 80, 85, 94, 104, 108, 110, 114, 123, 136, 138, 139, 140, 146, 147, 155, 160, 162, 171, 172, 178, 189, 193, 194, 196, 199, 204, 211, 218, 221, 227, 236, 237, 240, 241, 244, 249, 250, 252, 253, 258, 293, 309, 317, 319, 345, 375, 377, 380, 381, 384, 388, 413, 420, 421, 427, 431, 433, 435, 439, 440, 446, 447, 457, 467, 471, 481, 484, 496, 499, 505, 540, 541, 544]</t>
  </si>
  <si>
    <t>[7, 11, 15, 17, 20, 23, 44, 45, 46, 52, 57, 95, 105, 126, 140, 152, 156, 176, 181, 186, 196, 207, 208, 216, 224, 228, 232, 253, 257, 269, 278, 281, 303, 324, 329, 333, 339, 351, 356, 366, 374, 377, 379, 381]</t>
  </si>
  <si>
    <t>[8, 9, 10, 16, 28, 32, 47, 49, 57, 60, 61, 62, 63, 64, 67, 70, 76, 78, 88, 95, 100, 103, 110, 111]</t>
  </si>
  <si>
    <t>[19, 22, 29, 34, 41, 44, 46, 47, 63, 64, 69, 73, 79, 89, 92, 123, 128, 134]</t>
  </si>
  <si>
    <t>[2, 6, 10, 40, 52, 59, 60, 72, 78, 81, 115, 122, 145, 164, 185, 190, 197, 199, 203, 210, 213, 214, 218, 220, 222, 226, 245, 262, 272, 273, 288, 295, 300, 308, 312, 329, 330, 333, 346, 347, 355, 361, 366, 368, 370, 371, 379, 383, 385, 387, 401, 402, 408, 413, 418, 422, 451, 458, 462]</t>
  </si>
  <si>
    <t>[2, 4, 11, 32, 37, 45, 46, 50, 53, 61, 71, 74, 76, 88, 95, 96, 100, 111, 112, 133, 136, 139, 145, 153, 176, 181, 188]</t>
  </si>
  <si>
    <t>[7, 8, 10, 11, 17, 18, 43, 53, 56, 70, 74, 77, 81, 88, 102, 113, 128, 134, 140, 141, 151, 164, 167, 184, 187, 191, 194, 201, 208, 209, 211, 227, 247, 251, 256, 257, 263, 266, 269, 276, 279, 288, 292, 294, 295, 296, 316, 320, 334, 340, 341, 342, 347]</t>
  </si>
  <si>
    <t>[4, 11, 20, 23, 30, 32, 33, 52, 55, 62, 79, 95, 100, 101, 110, 113, 115, 119, 122, 127, 136, 139, 171, 174, 176, 190, 193, 202, 203]</t>
  </si>
  <si>
    <t>[2, 17, 32, 33, 34, 36, 45, 46, 50, 52, 55, 57, 63, 65, 72, 78, 81, 90, 95, 97, 107, 127, 133, 139, 147, 156, 171, 179, 181, 204, 218]</t>
  </si>
  <si>
    <t>[2, 3, 9, 12, 14, 25, 29, 38, 39, 48, 56, 60, 62, 65, 66, 68, 72, 88, 103, 109, 117, 122, 135, 136, 139, 140, 142, 143, 154, 156, 157, 159, 164, 167, 171, 181, 187, 194, 203, 208, 210, 225, 237, 293, 294, 298, 299, 311, 322, 334, 341, 362, 372, 376, 382, 389, 390, 394, 401, 423, 427, 428, 449, 454, 458, 460, 469, 479, 487, 493, 499]</t>
  </si>
  <si>
    <t>[5, 9, 32, 34, 38, 50, 64, 68, 79, 82, 85, 95, 103, 107, 110, 112, 121, 144]</t>
  </si>
  <si>
    <t>[10, 21, 30, 31, 37, 40, 44, 46, 73, 84, 98, 125, 154, 167]</t>
  </si>
  <si>
    <t>[6, 16, 20, 21, 31, 32, 37, 39, 40, 46, 50, 58, 59, 65, 66, 70, 72, 91, 97, 107, 108, 119]</t>
  </si>
  <si>
    <t>[2, 3, 4, 20, 24, 29, 33, 41, 49, 65, 70, 91, 103, 107, 109]</t>
  </si>
  <si>
    <t>[2, 9, 10, 12, 14, 20, 26, 31, 36, 37, 43, 44, 45, 47, 52, 53, 56, 59, 61, 62, 64, 66, 69, 71, 74, 75, 78, 80, 87, 94, 100, 116, 129, 134, 135, 138, 143, 147, 148, 150, 161, 166, 189, 194, 201, 210, 213, 220, 221, 223, 226, 231, 239, 242]</t>
  </si>
  <si>
    <t>[2, 10, 20, 23, 26, 28, 34, 35, 37, 46, 52, 59, 60, 75, 77, 90, 103, 112, 121, 124, 138, 139, 140, 144, 147, 148, 151, 155, 163, 164, 167, 174]</t>
  </si>
  <si>
    <t>[3, 14, 15, 16, 17, 19, 25, 32, 45, 46, 48, 53, 59, 61, 67, 68, 69, 73, 90, 91, 107, 109, 124, 126, 129, 132, 137, 155, 157, 167, 172, 192, 210, 225, 227, 235, 241, 270, 274, 284, 288, 289, 296, 300, 316, 318, 330, 339]</t>
  </si>
  <si>
    <t>[15, 22, 25, 38, 44, 46, 48, 65, 114, 120, 122, 123, 126, 128, 134, 142, 151, 165, 170, 188, 196, 198, 199, 206, 213, 217, 219, 225, 227, 236, 237, 244, 245, 249, 257, 279, 282, 286, 315, 330, 339, 349, 353, 358, 362, 363, 364, 365, 370, 378, 382, 383, 389, 391, 392]</t>
  </si>
  <si>
    <t>[3, 9, 14, 23, 31, 38, 41, 50, 52, 60, 67, 71, 91, 100, 105, 106, 114, 115, 129, 133, 136, 146, 148, 153, 155, 165, 169, 170, 188, 194]</t>
  </si>
  <si>
    <t>[4, 26, 33, 39, 40, 42, 51, 52, 69, 78, 97, 99, 111, 130, 141, 157, 176, 180, 197, 201, 210, 211, 217, 225, 226, 228, 233, 236, 254, 264, 281, 282, 290, 296, 307, 308, 313, 317, 329, 333, 344, 352, 355, 364, 367, 369, 375, 381, 384, 386, 391, 395, 404, 409, 430, 431, 448]</t>
  </si>
  <si>
    <t>[12, 27, 30, 31, 40, 42, 44, 52, 80, 82, 85, 93, 101, 122, 127, 128, 139, 160, 164, 167, 184, 188, 198, 200, 203, 205]</t>
  </si>
  <si>
    <t>[4, 9, 14, 16, 21, 36, 40, 55, 57, 67, 74, 84, 90, 92, 94, 95, 98, 109, 110, 114, 115, 118, 122, 135, 164, 192, 198, 219, 237, 276, 278, 283, 291, 306, 312, 315, 320, 326, 330, 335, 341, 345, 349, 355, 365, 378, 383, 390, 395, 400, 401, 404, 405, 412, 425, 426, 430, 456, 462, 464, 465, 467, 469]</t>
  </si>
  <si>
    <t>[5, 8, 14, 16, 20, 26, 33, 41, 42, 43, 53, 60, 68, 71, 81, 84, 87, 94, 109, 111, 121, 132, 135, 136, 137, 140, 147, 149, 151, 158, 180, 191, 196, 197, 201, 207, 208, 229, 241, 249, 266, 270, 272, 276, 282, 284, 287, 294, 304, 310, 312, 314, 317, 321, 324, 328]</t>
  </si>
  <si>
    <t>[24, 26, 38, 53, 62, 73, 89, 93, 112, 116, 118, 120, 138]</t>
  </si>
  <si>
    <t>[2, 6, 7, 13, 30, 36, 39, 44, 51, 52, 63, 70, 76, 82, 98, 112, 116, 123, 128, 129, 131, 139, 146, 153, 166, 174, 175, 181, 189, 198, 202, 203, 208, 211, 213, 222, 223, 242, 247, 259, 262, 269, 272, 280, 293, 295, 313, 327, 339, 342, 350, 351, 381, 394, 397, 413, 419, 441, 451, 453, 459, 461, 463, 470, 473, 474, 475, 478, 548, 550, 555, 560, 565, 571, 580, 584, 587, 596, 613, 615, 617, 639, 650, 683, 699, 702, 706, 716, 720, 735, 747, 756, 772, 774, 779, 783, 786]</t>
  </si>
  <si>
    <t>[4, 9, 14, 17, 28, 36, 38, 61, 71, 77, 82, 92, 93, 99, 108, 115, 116, 139, 141, 148, 157, 165, 166, 168, 176, 179, 188, 192, 202, 205, 210, 218, 220, 222, 223, 240, 251, 266, 290, 292, 293, 296, 302, 308, 319, 322, 324, 329, 333, 346]</t>
  </si>
  <si>
    <t>[2, 8, 20, 40, 41, 50, 51, 57, 62, 70, 73, 76, 77, 93, 95, 104, 108, 121, 125, 128, 147, 162, 174, 177, 185, 189, 190, 196, 214, 216, 219, 222, 228, 230, 233, 247, 248]</t>
  </si>
  <si>
    <t>[3, 8, 11, 12, 18, 19, 23, 35, 40, 43, 59, 75, 81, 84, 85, 86, 87, 90, 95, 108, 117, 124, 127, 132, 139, 163, 167, 176]</t>
  </si>
  <si>
    <t>[11, 27, 28, 30, 42, 45, 60, 75, 94, 113, 118, 120, 129, 141, 142, 143, 157, 161, 165, 167, 168, 169, 177, 204, 219, 220, 246, 270, 274, 279, 286, 299, 309, 311]</t>
  </si>
  <si>
    <t>[4, 9, 11, 19, 47, 67, 74, 80, 89, 95]</t>
  </si>
  <si>
    <t>[4, 14, 15, 18, 22, 26, 39, 43, 65, 94, 115, 121, 123, 128, 132, 145, 150, 157, 161, 163, 185, 198, 200, 216, 230, 245, 253, 255, 286, 293, 298, 301, 322, 328, 339, 342, 344, 354, 357, 360, 370, 377, 395, 396, 399, 405, 407, 411, 427, 431, 438, 450, 469, 471, 487, 494, 500, 507, 512, 513, 514, 535, 538, 539, 542, 547, 550, 555, 558, 572, 580, 597, 601, 611, 615, 628, 632, 649, 653, 679, 701, 744, 755, 759, 765, 766, 768, 777, 792]</t>
  </si>
  <si>
    <t>[4, 6, 14, 16, 23, 35, 43, 47, 48, 84, 95, 99, 114, 116, 122, 130, 133, 141, 161, 167, 172, 174, 175, 181, 198, 202, 205, 207, 223, 225, 230, 250, 251, 255, 258, 294, 295, 307, 311, 314]</t>
  </si>
  <si>
    <t>[24, 25, 29, 32, 45, 47, 75, 76, 77, 87, 107]</t>
  </si>
  <si>
    <t>[6, 17, 34, 38, 51, 64]</t>
  </si>
  <si>
    <t>[2, 21, 34, 39, 42, 44, 45, 66, 71, 77, 91, 117, 124, 127]</t>
  </si>
  <si>
    <t>[9, 14, 15, 16, 17, 28, 34, 67, 71, 85, 86, 105, 108, 113, 125, 149, 156, 160, 163, 189, 195, 216, 227, 231, 234, 244, 250, 257, 258, 261, 262, 276, 277, 297, 316, 317, 318, 329, 337, 358, 373, 385, 394, 399, 412, 417, 426, 442, 449]</t>
  </si>
  <si>
    <t>[12, 28, 33, 36, 52, 57, 59, 69, 74, 84, 96, 97]</t>
  </si>
  <si>
    <t>[15, 18, 22, 28, 29, 36, 53, 79, 81, 91, 93, 98, 101, 102, 104, 105, 113, 117, 120, 128, 140, 144, 145, 163, 186, 196, 209, 214, 218, 230, 255, 276, 291, 295, 302, 303, 307, 311, 316, 325, 334, 336, 356, 373, 389, 393, 401, 402, 428, 429, 435, 437]</t>
  </si>
  <si>
    <t>[2, 11, 18, 20, 30, 35, 59, 80, 87, 88, 95, 96, 99, 108, 112, 114, 116, 121, 129, 144, 164, 170, 173, 176, 203, 208, 211, 219, 221, 224, 226, 265, 268, 272, 278, 302, 323, 332, 344, 355, 356, 359, 366, 368, 369, 386, 391, 399, 401, 404, 405, 409, 434, 438, 439, 448, 454, 457, 461, 468, 471, 475, 479, 487, 494]</t>
  </si>
  <si>
    <t>[22, 27, 28, 35, 37, 46, 50, 54, 58, 65, 67, 69, 87, 89, 93, 98, 104, 109, 117, 120, 124, 138, 141, 143, 170, 172, 173, 178, 185, 189, 193, 197, 213, 214, 218, 232, 246, 249, 258, 272, 278, 293, 297, 298, 307, 310, 317, 331, 343]</t>
  </si>
  <si>
    <t>[4, 6, 9, 22, 33, 34, 45, 86, 100, 104, 114, 120, 121, 131, 139, 152, 155, 162, 187, 190, 195, 200, 204, 211, 213, 217, 219, 229, 238, 240, 246, 260, 262, 264, 265, 267, 275, 288, 296, 303, 304, 323, 334, 337, 351, 352, 356, 379, 380, 416, 421, 423, 425]</t>
  </si>
  <si>
    <t>[2, 14, 36, 40, 42, 43, 44, 54, 57, 64, 71, 85, 89, 98, 108, 112, 114, 117, 133, 136, 144, 149, 158, 168, 170, 177, 178, 200, 209, 211, 214, 217, 234, 240, 241, 256, 268, 270, 272, 273, 277, 299, 301, 302, 312, 316, 320, 324, 327, 342, 349, 356, 362, 366, 368, 386, 402, 403, 405, 417, 458, 463, 480, 494, 499, 511]</t>
  </si>
  <si>
    <t>[4, 8, 18, 23, 25, 31, 35, 64, 85, 89, 92, 96, 102, 103, 105, 107, 111, 113, 116, 118, 127, 134, 140, 149, 167, 176, 184, 186, 187, 192, 193, 200, 204, 208, 212, 213, 217, 226, 228, 235, 241, 249, 266, 272, 278, 284, 286, 298, 299, 304, 311, 313, 322, 329, 333, 339, 344, 347, 352, 363, 364, 366, 367, 368, 377, 378, 381, 384, 386, 388, 407, 421, 423, 428, 429, 437]</t>
  </si>
  <si>
    <t>[12, 14, 41, 59, 81, 110, 133, 137, 139, 147, 159, 162, 168, 169, 170, 172, 176, 177, 181]</t>
  </si>
  <si>
    <t>[3, 15, 46, 51, 54, 55, 64, 72, 73, 74, 88, 89, 96, 103, 114, 130, 133, 144, 154, 155, 156, 160, 161, 164, 172, 184, 188, 189, 191, 199, 200, 207, 208, 210, 221, 229, 239, 242, 250, 272, 275, 287, 288, 296, 302, 308, 309, 312, 314, 316, 324, 327, 343, 351, 352, 354, 374, 378, 380, 382, 402, 409, 412, 415, 416, 420, 426, 427, 429, 431, 440, 444, 447, 452, 456, 457, 458, 464, 466, 468, 474, 480, 483, 485, 490, 495, 499, 513, 519, 525, 549, 550, 555, 563, 565, 567, 579, 586, 595, 606, 608, 613]</t>
  </si>
  <si>
    <t>[11, 14, 15, 22, 30, 35, 37, 40, 41, 44, 50, 54, 58, 80, 84, 90, 91, 94, 109, 112, 121, 123, 127, 129, 132, 139, 145, 147, 156, 165, 167, 172, 178, 186, 191, 192, 204, 222, 228, 238, 246, 248, 252, 271, 272, 291, 301, 305, 313, 315, 326, 331, 335, 337, 341, 344, 351, 365]</t>
  </si>
  <si>
    <t>[2, 15, 20, 22, 27, 32, 44, 56, 58, 60, 62, 68, 70, 74, 80, 82, 84, 85, 91, 113, 121, 123, 125, 127, 135]</t>
  </si>
  <si>
    <t>[2, 25, 40, 43, 47, 49, 50, 57, 71, 75, 97, 102, 105, 111, 120, 123, 127, 138, 139, 146, 149, 151, 152, 174, 175, 179, 180, 182, 185, 190, 207, 208, 209, 227, 235, 239, 244, 252, 253, 264, 274, 275, 281, 282, 290, 291, 310, 312, 316, 318, 319, 330]</t>
  </si>
  <si>
    <t>[15, 19, 39, 49, 62, 65, 66, 87, 94, 104, 118, 127, 136, 138, 146, 159, 160, 161, 165, 166, 178, 183, 202, 207, 211, 218, 237, 249, 251, 260, 262, 268, 272, 277, 278, 283, 288]</t>
  </si>
  <si>
    <t>[4, 8, 9, 18, 42, 45, 50, 54, 55, 62, 71, 73, 76, 85, 90, 96, 107, 122, 124, 134, 136, 141, 150, 156, 165, 169, 172, 177, 187, 202, 209]</t>
  </si>
  <si>
    <t>[11, 12, 18, 20, 38, 40, 43, 44, 45, 49, 54, 55, 59, 60, 66, 68, 72, 79, 81, 94, 96, 107, 110, 115, 120, 125, 135, 137, 144, 145, 147, 149, 153, 156, 159, 160, 163, 164, 165, 171, 174, 176, 177, 179, 183, 187, 191, 195, 198, 199, 206, 208, 216, 218, 230, 235, 237, 240, 244, 249, 253, 262, 264, 285, 296, 310, 313, 314, 321, 337, 343, 366, 373, 378, 379, 380, 391, 392, 398, 407, 413, 417, 425, 434, 443, 452, 460, 462, 464, 471, 480, 482, 484, 486, 492, 497]</t>
  </si>
  <si>
    <t>[3, 15, 42, 57, 64, 69, 70, 74, 75, 78, 88, 95, 104, 105, 113, 125, 133, 134, 137, 139, 147, 156, 160, 169, 202, 206, 216, 219, 224, 226, 237, 246, 250, 271, 296, 308, 310, 338, 341, 345, 355, 359, 388, 390, 391, 406]</t>
  </si>
  <si>
    <t>[6, 10, 14, 15, 25, 26, 30, 33, 39, 48, 55, 61, 62, 73, 82, 89, 99, 105, 109, 121, 130, 136, 162, 165, 166, 171, 173, 184, 191, 197, 201, 202, 203, 206, 216]</t>
  </si>
  <si>
    <t>[7, 24, 43, 56, 77, 89, 94, 108, 120, 126, 132, 149]</t>
  </si>
  <si>
    <t>[12, 21, 29, 31, 32, 40, 41, 43, 47, 48, 56, 60, 61, 71, 82, 84, 89, 116, 128, 129, 130, 131, 153, 156, 158, 164, 167, 174, 180, 188, 189, 197, 217, 223, 243, 244, 248, 249, 260, 265, 268, 270, 271, 273, 276, 278, 281, 288, 289, 292, 295, 296, 299, 312, 315, 320, 321, 326, 329, 331, 335, 349, 350, 356, 364, 368, 372, 394, 402, 406, 438, 448, 457, 463, 466, 484, 487]</t>
  </si>
  <si>
    <t>[9, 17, 22, 30, 35, 40, 41, 51, 65, 76, 80, 81, 88, 102, 105, 112, 132, 157, 159, 163, 183, 188, 196, 198, 214, 219, 229, 240, 262, 290, 299, 305, 309, 312, 325, 338, 350]</t>
  </si>
  <si>
    <t>[22, 24, 26, 28, 31, 33, 43, 46, 52, 53, 54, 55, 57, 60, 62, 67, 68, 73, 79, 80, 81, 98, 101, 104, 121, 122, 125, 130, 136, 143, 145, 146, 155, 157, 158, 162, 178, 179, 182, 183, 192, 207, 214, 228, 237, 254, 286, 289, 291, 301, 309, 311, 316, 318, 330, 333, 336, 337]</t>
  </si>
  <si>
    <t>[2, 3, 10, 27, 31, 35, 36, 41, 59, 70, 74, 76, 84, 93, 112, 122, 132, 146, 149, 150, 152, 175, 188, 190, 198, 202, 213, 229, 242, 256, 259, 262, 266, 302]</t>
  </si>
  <si>
    <t>[12, 15, 19, 22, 29, 31, 43, 44, 46, 49, 50, 60, 62, 69, 74, 77, 78, 79, 93, 103, 127, 144, 147, 173, 183, 197, 203, 228]</t>
  </si>
  <si>
    <t>[5, 7, 8, 23, 29, 63, 65, 69, 75, 78, 80, 82, 89, 90, 93, 94, 96, 100, 112, 121, 122, 137, 150, 162, 164, 172, 176, 180, 191, 199, 202, 208, 219, 222, 229, 245, 249, 252, 259, 274, 275, 280, 285, 291, 293, 297, 299, 324, 341, 343, 351, 357, 369, 380, 382, 388, 391, 416, 419, 424, 437, 447, 461, 464, 469, 493, 497, 498, 508, 512, 513, 520, 524, 525, 530, 532, 572, 581, 590, 596, 601, 602, 614, 635, 658, 659, 684, 688, 693, 700, 710, 716, 753, 755, 757, 762, 768, 774, 778, 788, 793, 813, 814, 816, 868, 869, 873, 879, 882, 906, 911, 916, 923, 924, 935, 947, 964, 966, 969, 973, 975, 993, 998, 999, 1002, 1010, 1022, 1025, 1027, 1032, 1035, 1117, 1122, 1126, 1130]</t>
  </si>
  <si>
    <t>[5, 6, 7, 10, 14, 21, 32, 40, 57, 65, 82, 88, 91, 96, 116, 117, 118, 126, 128, 139, 141, 143, 146, 147, 149, 156, 158, 160, 167, 196, 200, 205, 216, 217, 229, 231, 235, 238, 245, 250, 266, 275, 283, 286, 289, 293, 306, 310, 313, 322]</t>
  </si>
  <si>
    <t>[9, 15, 17, 21, 36, 59, 98, 103, 105, 111, 132, 142, 144, 178, 179, 189, 209, 217, 227, 254, 272]</t>
  </si>
  <si>
    <t>[4, 6, 8, 12, 23, 25, 38, 42, 43, 50, 53, 56, 70, 80, 100, 103, 109, 114, 117, 124, 126, 138, 141, 155, 159, 162, 164, 177, 180, 181, 184, 189, 191, 201, 207, 213]</t>
  </si>
  <si>
    <t>[15, 21, 34, 38, 45, 54, 72, 78, 82, 86, 92, 116, 124, 130, 136, 143, 157, 164, 169, 177, 181, 183, 188, 198, 225, 226, 240, 246, 251, 259, 271, 286, 290, 291, 294, 297, 303, 312, 335, 336, 338, 348, 351, 352, 364, 368, 369, 370, 383, 390, 393, 398, 399, 416, 423, 428, 453, 461, 463, 468, 473]</t>
  </si>
  <si>
    <t>[4, 17, 18, 42, 45, 58, 72, 76, 77, 78, 87, 97, 101, 103, 121, 131, 139, 144, 154, 157, 170, 181, 183, 189, 195, 211, 215, 222, 226, 231, 238, 263, 266, 272, 275, 276, 282, 285, 296, 302, 304, 313, 322, 332]</t>
  </si>
  <si>
    <t>[3, 5, 17, 18, 26, 29, 38, 44, 52, 59, 66, 75, 84, 87, 104, 105, 108, 118, 122, 136, 138, 142, 163, 170, 174, 183, 186, 190, 192, 197, 205]</t>
  </si>
  <si>
    <t>[32, 40, 43, 48, 58, 80, 86, 87, 90, 94, 104, 121, 123, 132, 136, 142, 144, 165, 168, 169, 172, 173, 202, 210, 213, 219, 230, 244, 247, 250, 256, 261, 267, 269, 271, 273, 274, 277, 286, 288, 291, 301, 303, 305, 315, 318, 322, 326, 330]</t>
  </si>
  <si>
    <t>[2, 9, 15, 20, 23, 24, 33, 36, 43, 44, 46, 48, 64, 77, 89, 94, 99, 107, 120, 121, 131, 137, 138, 148, 157, 159, 162, 165, 166, 180, 195, 196, 210, 211, 220, 244, 255, 264, 265, 268, 271, 272, 294, 300, 306, 307, 308, 321, 326, 328, 333, 334, 335, 337, 339, 351, 353, 354, 366, 389, 393, 394, 398, 404, 407]</t>
  </si>
  <si>
    <t>[2, 3, 26, 28, 37, 40, 53, 64, 65, 72]</t>
  </si>
  <si>
    <t>[2, 11, 14, 24, 31, 35, 37, 38, 46, 48, 61, 65, 68, 90, 109, 112, 113, 118, 135, 138, 142, 151, 162, 164, 171, 175, 186, 189, 193, 200, 217, 224, 229, 231, 234, 242]</t>
  </si>
  <si>
    <t>[2, 13, 15, 20, 26, 32, 37, 42, 48, 59, 62, 70, 92, 96, 97, 129, 133, 150, 157, 163, 197, 200, 220, 225, 227, 238, 252, 253, 258, 260, 266, 273, 282, 285, 291, 293, 295, 308]</t>
  </si>
  <si>
    <t>[20, 26, 32, 41, 46, 54, 65, 70, 84, 87, 89, 90, 95, 97, 99, 104, 117, 124, 136, 139, 157, 179]</t>
  </si>
  <si>
    <t>[3, 5, 28, 36, 39, 58, 82, 92, 97, 109, 111, 117, 120, 147, 148, 158, 162, 176, 186, 202, 216, 218, 226, 230, 235, 238, 241, 248, 261, 273, 276, 288, 292]</t>
  </si>
  <si>
    <t>[2, 3, 7, 10, 13, 17, 21, 23, 27, 28, 29, 34, 35, 38, 39, 44, 46, 47, 49, 59, 61, 67, 72, 82, 83, 86, 87, 89, 93, 100, 102, 103, 105, 107, 116, 119, 122, 132, 146, 150, 160, 163, 164, 165, 172, 184, 187, 194, 207, 218, 222, 224, 225, 228, 233, 234, 239, 242, 249, 250, 256, 257, 260, 264, 271, 276, 277, 279, 285, 288, 297, 311, 332, 337, 342, 344, 346, 348, 350, 352, 354, 355, 360, 362, 366, 369, 372, 374, 377, 380, 381, 383, 388, 393, 402, 404, 410, 428, 431, 437, 441, 444, 447, 457, 466, 471, 476, 477, 480, 481, 482, 484, 487, 488, 489, 491, 497, 500, 505, 507, 515, 521, 524, 525, 534, 536, 537]</t>
  </si>
  <si>
    <t>[3, 5, 9, 10, 17, 23, 51, 55, 63, 64, 66, 67, 70, 71, 72, 74, 83, 98, 109, 123, 124, 125, 131, 144, 150, 153, 161, 168, 171, 186, 201, 210, 211, 212, 217, 218, 221, 222, 223, 225, 240, 241, 242, 243, 248, 250, 255, 260, 261, 264, 268, 281, 283, 287, 292, 293, 300, 302, 306, 309, 310, 311]</t>
  </si>
  <si>
    <t>[2, 11, 15, 26, 27, 35, 39, 48, 52, 53, 55, 58, 59, 61, 67, 72, 77, 90, 92, 93, 102, 108, 109, 115, 120, 124, 131, 134, 149, 153, 154, 166, 177, 181, 184, 195, 203, 207, 210, 212, 214, 220, 225, 226, 227, 229, 230, 257, 259, 261, 269, 272, 281, 283, 287, 291, 295, 302, 305, 308, 315, 318, 321, 324, 325, 330, 341, 347, 351, 354]</t>
  </si>
  <si>
    <t>[12, 16, 21, 23, 30, 38, 39, 53, 57, 63, 65, 80, 82, 90, 92, 94, 95, 96, 100, 105, 111, 115, 130, 134, 144, 146, 148, 150, 152, 154, 178, 184, 191, 193, 195, 197, 200, 201, 210, 215, 233]</t>
  </si>
  <si>
    <t>[3, 4, 10, 17, 30, 31, 46, 48, 56, 57, 60, 61, 64, 70, 77, 82, 87, 89, 92, 111, 112, 114, 115, 119, 130, 141, 148, 150, 158, 160, 176, 177, 182, 186, 192, 193, 195, 197, 198, 200, 204, 205, 215, 218, 221, 222, 240, 244, 248, 249, 250, 258]</t>
  </si>
  <si>
    <t>[35, 38, 46, 47, 61, 64, 68, 69, 70, 79, 83, 87, 94, 99, 107, 113, 116, 118, 121, 132]</t>
  </si>
  <si>
    <t>[8, 16, 21, 35, 45, 51, 54, 59, 61, 66, 68, 70, 72, 73, 91, 99, 102, 113, 119, 121, 134, 146, 159, 183, 186, 205, 206, 211, 213]</t>
  </si>
  <si>
    <t>[2, 6, 7, 13, 14, 20, 28, 33, 34, 35, 38, 39, 40, 42, 44, 48, 55, 56, 68, 79, 80, 92, 96]</t>
  </si>
  <si>
    <t>[11, 14, 16, 23, 30, 35, 36, 38, 41, 62, 85, 95, 97, 104, 110, 112, 116, 123, 137, 144, 151, 152, 158, 161, 166, 169, 177, 182, 189, 194, 218, 227, 265, 267, 270, 275, 279, 283, 285, 287, 290, 291, 300, 309, 314, 316, 318, 321, 327, 345, 357, 359, 363, 367, 374, 381, 382, 399, 400, 406, 414, 418, 435, 437, 450, 460, 467, 488, 497, 500, 516, 519, 531]</t>
  </si>
  <si>
    <t>[2, 5, 9, 13, 34, 81, 92, 105, 109, 114, 121, 138, 145, 156, 161, 169, 191, 192, 206, 212, 213, 216, 218, 220, 221, 241, 249, 256, 258, 261, 267, 285, 287, 295, 296, 306, 308, 311, 320, 322, 324, 333, 334, 338, 350, 351, 380, 389, 393, 394]</t>
  </si>
  <si>
    <t>[3, 10, 12, 15, 19, 20, 22, 39, 42, 47, 54, 60, 69, 78, 86, 96, 97, 101, 105, 109, 129, 134, 142, 147, 149, 153, 172, 175, 181, 182, 184, 185, 186, 190, 191, 193, 198, 201, 204, 220, 224, 228, 229, 230, 238, 248, 252, 269, 270, 277, 280, 285, 289, 303, 308, 309, 312, 321, 332, 335, 343, 357, 359, 368]</t>
  </si>
  <si>
    <t>[9, 21, 25, 26, 28, 30, 32, 34, 41, 46, 50, 59, 70, 74, 77, 84, 105, 126, 135, 159, 161, 176, 199, 201, 210, 231, 260, 272, 276, 278, 304, 308, 311, 335, 341]</t>
  </si>
  <si>
    <t>[6, 8, 19, 28, 33, 42, 49, 52, 58, 63, 65, 69, 73, 92, 135, 142, 148, 150, 151, 155, 171, 180, 182, 191, 200, 216, 225, 229, 230, 237, 239, 245, 247, 262, 267, 276, 300, 312, 336, 340, 342, 343, 352, 353, 356, 364, 373, 375, 385, 395, 396, 399, 401, 410]</t>
  </si>
  <si>
    <t>[4, 5, 7, 14, 24, 31, 41, 46, 50, 62, 85, 87, 88, 96, 112, 115, 117, 120, 126, 132, 135, 139, 145, 149, 153, 155, 158, 162, 181, 188, 192, 206, 211, 226, 227, 229, 231, 232, 244, 265, 268, 272, 281, 284, 286, 287, 314, 325, 339, 340, 341, 349, 352, 357, 374, 375, 379, 383, 385, 393, 396, 401, 412, 414, 440, 444, 447, 467, 472, 473, 516, 520, 521, 523, 534, 535, 544, 548, 573, 574, 585, 594, 597, 604, 606, 614, 626, 631, 642, 649, 650, 653, 661, 690, 694, 698, 701, 702, 704, 705, 710, 722, 723, 731, 733, 734, 742, 755, 761, 765, 771, 789, 803, 807, 813, 817, 822, 823, 824, 828, 829]</t>
  </si>
  <si>
    <t>[7, 8, 36, 38, 39, 40, 41, 56, 61, 62, 67, 71, 78, 81, 92, 98, 105, 110, 113, 121, 123, 130, 131, 134, 146, 159, 163, 172, 177, 178, 188, 191, 199, 203, 221, 226, 228, 233, 237, 240, 250, 256, 259, 273, 274, 284, 287, 296, 300, 322, 323, 342, 351, 356, 360, 377, 381, 388, 390, 405, 408, 410, 423, 427, 430, 431, 437, 446, 454, 465, 468, 472, 486, 490, 496, 507, 508, 516, 522, 524, 526, 527]</t>
  </si>
  <si>
    <t>[2, 3, 4, 10, 14, 29, 32, 33, 34, 36, 41, 45, 49, 67, 69, 71, 72, 78, 97, 103, 112, 124, 126, 129, 131, 138, 150, 151, 153, 158, 165, 166, 168, 169, 170, 176, 181, 191, 197, 202, 207, 218, 221, 242, 243, 245, 259, 265, 267, 273, 275, 277, 280, 303, 304, 307, 308, 313, 317, 324, 330, 332, 336, 337, 344, 357, 371]</t>
  </si>
  <si>
    <t>[14, 18, 28, 35, 36, 40, 46, 52, 54, 60, 66, 69, 72, 73, 78, 80, 85, 90, 119, 130, 132, 141, 145, 147, 151, 158, 165, 167, 182, 183, 188, 189, 191, 192, 193, 195, 198, 199, 211, 221, 222, 223, 233, 237, 258, 261, 268, 272, 277]</t>
  </si>
  <si>
    <t>[2, 10, 13, 14, 17, 18, 23, 38, 50, 79, 86, 91, 92, 112, 114, 120, 123, 130, 137, 160, 161, 165, 169, 191, 193, 195, 198, 203, 223, 233]</t>
  </si>
  <si>
    <t>[6, 14, 27, 29, 32, 45, 53, 58, 59, 64, 66, 73, 81, 84, 103, 104, 109, 110, 115, 123, 130, 140, 148, 151, 163, 167, 175, 179, 188, 200, 202, 203, 213, 230, 238, 263, 264, 271, 276, 277, 282, 294, 296, 299, 304, 306, 313, 316, 327, 328, 339, 342, 346, 354, 366, 367, 371, 372, 373, 377, 381, 392, 402, 403, 405, 407, 410, 443, 447, 471, 488, 489, 501]</t>
  </si>
  <si>
    <t>[7, 13, 44, 48, 50, 57, 61, 70, 75, 83, 86, 99, 100, 106, 114, 124, 137, 139, 141, 145, 151, 165, 171, 189, 192, 204, 209, 219, 225, 230, 241, 246, 247, 259, 272, 273, 289, 296, 304, 319, 332, 341, 344, 346, 347, 354, 355, 356, 357, 361, 363, 375, 385, 398, 406, 419]</t>
  </si>
  <si>
    <t>[20, 24, 25, 29, 59, 60, 84, 94, 134, 160, 169, 184, 185, 220, 224, 225, 227, 229, 231, 239, 242, 244, 246, 251, 254, 268, 270, 272, 273]</t>
  </si>
  <si>
    <t>[4, 5, 10, 14, 28, 29, 35, 41, 47, 50, 54, 57, 71, 74, 76, 83, 101, 109, 113, 115, 122, 129, 138, 140, 143, 154, 155, 160, 162, 171, 174, 175, 184, 186, 188, 192, 201, 208, 215, 223, 240, 248, 263, 266, 274, 276, 295, 332, 340, 341, 343, 350, 351, 354, 358, 367, 388, 402, 403, 419, 423, 426, 440, 453, 463, 470, 477, 479, 491, 493, 497]</t>
  </si>
  <si>
    <t>[17, 18, 19, 23, 26, 40, 47, 58, 67, 69, 78, 79, 84, 86, 89, 91, 102, 103, 106, 108, 118, 125, 136, 138, 141, 143, 145, 147, 157, 160, 168, 175, 179, 190, 197, 200, 213, 220, 231, 237, 238, 248, 259, 269, 272, 275, 279, 281, 285, 294, 295, 303, 307, 308, 310, 330, 336, 340, 359]</t>
  </si>
  <si>
    <t>[2, 3, 5, 12, 18, 29, 31, 35, 44, 46, 55, 58, 78, 86, 92, 97, 107, 116, 136, 137, 142, 146, 150, 159, 163, 169, 170, 179, 188, 206, 212, 213]</t>
  </si>
  <si>
    <t>[4, 11, 12, 13, 22, 29, 31, 33, 52, 58, 61, 65, 69, 74, 77, 81, 86, 93, 122]</t>
  </si>
  <si>
    <t>[4, 6, 25, 27, 28, 40, 45, 50, 56, 61, 62, 71, 75, 82, 116, 121, 149, 176, 191, 206, 214, 217, 223, 230, 242, 246, 249, 257, 261]</t>
  </si>
  <si>
    <t>[2, 6, 12, 15, 19, 29, 32, 37, 45, 46, 50, 59, 71, 72, 78, 80, 84, 91, 94, 108, 111, 112, 113, 120, 125, 126, 131, 143, 147, 160, 162, 166, 174, 178, 181, 188]</t>
  </si>
  <si>
    <t>[8, 9, 10, 12, 17, 42, 55, 62, 69, 76, 78, 84, 89, 94, 100, 104, 109, 112, 113, 114, 116, 123, 125, 126, 127, 129, 130, 143, 152, 158, 160, 163, 164, 171, 175, 180, 184, 188]</t>
  </si>
  <si>
    <t>[16, 19, 20, 21, 30, 37, 39, 55, 56, 67, 72, 81, 86, 88, 106, 117, 140, 142, 148, 149, 152, 164, 169, 177, 186, 191, 195, 204, 217, 221, 225, 230, 235, 236, 241, 254, 260, 269, 297, 301, 306, 315, 326, 333, 341, 344, 353, 359, 360, 379, 386, 390, 394, 397, 405, 409, 412, 419, 423, 425, 427, 430, 432, 454, 468, 471, 482, 492, 507, 517, 526]</t>
  </si>
  <si>
    <t>[5, 13, 18, 22, 23, 26, 40, 42, 56, 61, 62, 83, 85, 87, 99]</t>
  </si>
  <si>
    <t>[3, 7, 12, 22, 23, 24, 34, 36, 44, 70, 78, 87, 91, 94]</t>
  </si>
  <si>
    <t>[9, 19, 30, 34, 50, 51, 54, 62, 68, 96, 97, 104, 111, 125, 130, 137, 141, 149, 152, 165, 170, 197, 199, 200, 206, 210, 213, 224, 225, 226, 232, 243, 246, 247, 266, 282, 304, 313, 332, 334, 336, 340, 341, 376, 377, 382]</t>
  </si>
  <si>
    <t>[4, 15, 19, 30, 31, 36, 52, 66, 67, 74, 86, 93]</t>
  </si>
  <si>
    <t>[4, 5, 7, 43, 45, 47, 48, 56, 65, 79, 110, 118, 121, 122, 129, 143, 146]</t>
  </si>
  <si>
    <t>[2, 3, 14, 15, 25, 38, 44, 80, 85, 94, 100, 104, 121, 123, 129, 133, 145, 172, 177, 186, 191, 193, 198, 199, 202, 203, 219, 228, 231, 232, 243, 244, 275, 279, 282, 285, 295, 302, 324, 349, 362, 369, 373, 377, 384, 388, 394, 409, 420, 437, 451, 459, 468, 469, 481, 484, 489, 491, 492, 497, 504, 508, 509, 510, 514, 532, 537, 539, 540, 547, 562, 564, 577, 583, 590, 601, 605, 612, 622, 632, 655, 659, 675, 683]</t>
  </si>
  <si>
    <t>[5, 17, 20, 22, 24, 25, 27, 34, 35, 36, 38, 43, 46, 47, 56, 61, 62, 66, 70, 78, 93, 100, 106, 112, 127, 131, 134, 141, 144, 145, 156, 164, 184, 185, 197, 200]</t>
  </si>
  <si>
    <t>[3, 11, 17, 29, 31, 35, 46, 73, 89, 93, 114, 116, 118, 132, 134, 137, 138]</t>
  </si>
  <si>
    <t>[2, 4, 15, 17, 18, 28, 36, 38, 44, 50, 51, 55, 56, 69, 71, 84, 92, 100, 105, 119, 140, 157, 160, 173, 176, 185, 188, 194, 197, 201, 203, 207, 212, 229, 230, 232, 259, 262, 278, 279, 284, 303, 309, 314, 326, 344, 356, 371, 374, 385, 411, 422, 424, 426, 430, 431, 432, 438, 440, 449, 463, 465, 511, 513, 526, 541, 551, 552, 556, 565, 573, 581, 584]</t>
  </si>
  <si>
    <t>[2, 5, 12, 14, 16, 43, 44, 62, 69, 80, 82, 84, 92, 97, 101, 105, 110, 113, 155, 158, 173, 184, 201, 205, 210, 214, 221, 233, 234, 238, 240, 241, 279, 296, 304, 313, 315, 327, 328, 339, 359, 360, 373, 380, 386, 399, 423, 436, 442, 459, 468, 475, 486, 489, 494, 503, 505, 519, 523, 531, 533, 541, 554, 558, 563, 564, 595, 598, 603, 604, 612, 627, 630]</t>
  </si>
  <si>
    <t>[2, 4, 9, 13, 14, 24, 47, 51, 53, 57, 61, 73, 74, 79, 80, 88, 92, 96, 111, 113, 127, 153, 155, 157, 161, 170, 174, 182, 191, 197, 206, 208, 218, 251, 260, 261, 262, 265, 267, 269, 279, 291, 301, 309, 311, 314, 318, 324, 333, 349, 352, 354, 359, 383, 392, 395, 401, 424, 427, 434, 441, 450, 455, 472, 479, 487, 497, 512, 521, 523, 526, 543, 553, 554, 555, 557, 559, 569, 570, 571, 572, 576, 578, 579, 593, 611, 624, 626, 628, 634, 646, 657, 661, 685, 688, 690, 706]</t>
  </si>
  <si>
    <t>[12, 32, 40, 47, 57, 59, 70, 95, 104, 106, 114, 118, 120, 146, 173, 175]</t>
  </si>
  <si>
    <t>[2, 11, 17, 20, 31, 45, 51, 54, 64, 69, 81, 84, 86, 94, 99, 109, 111, 126, 129, 132, 136, 147, 149, 163, 175, 179, 180, 194, 196, 221, 235, 254, 265, 267, 275, 287, 303, 311, 319, 326, 330, 332, 339, 381]</t>
  </si>
  <si>
    <t>[2, 9, 13, 18, 21, 26, 32, 34, 37, 40, 43, 46, 48, 60, 63, 72, 74, 91, 99, 104, 110, 112, 118, 129, 131, 142, 143, 150, 152, 154, 157, 185, 200, 203, 205, 228, 229, 233, 239, 245, 250, 273, 275, 280, 282, 284, 288, 299, 304, 309, 317, 323, 331, 332, 336, 347, 358, 376, 377, 379, 381, 393, 407, 414, 417, 429, 434, 440, 441, 445, 449, 454, 458, 461, 462, 464, 466, 469, 472, 490, 513, 518, 525, 537, 544, 547, 552, 563, 570, 574, 575, 583, 590, 618, 621, 623, 645, 647, 650, 660, 668, 679, 683, 687, 698, 701, 704, 711, 720, 735, 755, 756, 763, 767, 773, 775, 777, 784, 791, 792, 803, 805, 813, 817, 824, 836, 858, 862]</t>
  </si>
  <si>
    <t>[2, 6, 11, 15, 18, 30, 50, 53, 71, 75, 84, 93, 99, 101, 112, 130, 136, 138, 141, 144, 158, 161, 167, 176, 181, 201, 202, 204, 213, 217, 230, 236, 248, 257, 261, 277, 284, 298, 307, 313, 325, 329, 330, 335, 340, 343, 370, 372, 376, 400]</t>
  </si>
  <si>
    <t>[20, 28, 47, 54, 58, 63, 68, 71, 83, 87, 95, 96, 99, 103, 109, 115, 116, 121, 122, 126, 134, 135, 143, 146, 157, 169, 183, 187, 188, 192, 194, 196, 206, 207, 216, 223, 235, 237, 244, 245, 250, 253, 254, 258, 264, 266, 267, 298, 331, 339, 340, 358, 364, 365, 370, 385, 393, 402, 420, 443, 444, 446, 452, 454, 458, 470, 472, 486, 491]</t>
  </si>
  <si>
    <t>[26, 36, 44, 46, 48, 56, 57, 66, 73, 75, 80, 87, 98, 112, 115, 119, 123, 129, 139, 142, 147, 150, 155, 156, 159, 174, 186, 193, 194, 196, 197, 208, 214, 219, 233, 237, 243, 248, 258, 266, 270, 275, 284, 287, 288, 290, 303, 306, 312, 313, 314, 320, 321, 322, 325, 350]</t>
  </si>
  <si>
    <t>[6, 36, 40, 43, 47, 48, 55, 61, 62, 65, 78, 87, 88, 91, 97, 100, 104, 118, 126, 129, 135, 139, 147, 149, 150, 156, 165, 167, 185, 190, 201, 214, 242, 243, 244, 245, 251, 259, 267, 273, 277, 283, 284, 292, 296, 299, 328, 339, 349, 351, 354, 368, 372, 381]</t>
  </si>
  <si>
    <t>[2, 4, 28, 53, 58, 61, 74, 79, 80, 81, 86, 89, 101, 103, 105, 116, 121, 126, 131, 141, 142, 144, 157, 158, 175, 176, 181, 183, 230]</t>
  </si>
  <si>
    <t>[2, 5, 7, 21, 23, 30, 37, 48, 60, 66, 67, 69, 71, 91, 92, 101, 104, 111, 113, 114, 121, 122, 126, 130, 157, 162, 163, 170, 174, 202, 203, 209, 211, 212, 214, 221, 240, 258, 265, 270, 277, 287, 304, 307, 308, 316, 317, 339, 348, 369, 371, 385, 389, 416, 428, 440]</t>
  </si>
  <si>
    <t>[14, 18, 20, 21, 28, 58, 70, 75, 92, 111, 134, 137, 146, 150, 167, 173, 179, 181, 192, 203, 206, 214, 229, 233, 235, 241, 243, 247, 251]</t>
  </si>
  <si>
    <t>[2, 11, 13, 14, 40, 49, 68, 74, 76, 89, 92, 125, 146, 151, 154, 156, 159, 170, 173, 177, 185, 187, 195, 199, 201, 217, 232, 236]</t>
  </si>
  <si>
    <t>[6, 11, 13, 21, 44, 45, 59, 61, 64, 69, 75, 85, 102]</t>
  </si>
  <si>
    <t>[2, 4, 12, 18, 22, 44, 46, 82, 85, 97, 102, 107, 121, 134, 144, 169, 176, 179, 203, 205, 221, 232, 242, 253, 256, 274, 278, 281, 285, 288, 290, 307, 312, 319, 343, 360, 373, 375, 394, 397, 409, 430, 459, 467, 477, 481, 484, 492, 496, 506, 516, 518, 533, 543]</t>
  </si>
  <si>
    <t>[2, 10, 34, 35, 37, 42, 48, 51, 52, 57, 68, 76, 77, 80, 81, 83, 84, 89, 102, 122, 126, 139, 141, 144, 153, 154, 163, 167, 173, 182, 188, 198, 203, 206, 217, 241, 246, 250, 259, 260, 263, 269, 276, 281, 282, 287, 298, 321, 324, 329, 336, 338, 348, 351, 354, 360, 362, 363, 367, 373, 377, 392, 395, 396, 397, 400, 415, 422, 442, 445, 463, 473, 491, 493, 500, 505, 506, 507, 510, 522, 531, 536, 538, 542, 564, 572, 593, 594, 595, 601, 603, 606, 608, 609, 613, 617, 620, 648, 650, 651, 659, 665, 666, 667, 669, 684, 693, 699, 726, 730, 734, 736, 742, 744, 753, 755, 757, 759]</t>
  </si>
  <si>
    <t>[2, 3, 9, 12, 15, 25, 36, 42, 45, 52, 62, 63, 70, 75, 77, 102, 106, 113, 124, 146, 150, 156, 164, 168, 175, 180, 188, 202, 217, 229, 240, 246]</t>
  </si>
  <si>
    <t>[2, 3, 4, 5, 19, 27, 40, 47, 48, 49, 52, 58, 61, 73, 74, 75, 78, 96, 117, 122, 124, 125, 135, 139, 140, 143, 151, 155, 159, 165, 178, 185, 191, 212, 218, 220, 233, 235, 246, 284, 301, 303, 329, 330, 331, 334, 339, 341, 348, 349, 359, 361, 364, 377]</t>
  </si>
  <si>
    <t>[15, 22, 23, 32, 33, 36, 40, 44, 50, 53, 61, 64, 69, 84, 87, 90, 95, 109, 115, 122, 139, 144, 149, 158, 162, 164, 167, 169, 171, 175, 177, 179, 185, 197, 201, 204, 205, 206, 215, 216, 217, 225, 227, 232, 245, 248, 253, 254, 255, 263, 274, 275, 277, 292, 302, 306, 318, 322, 326, 330, 337, 340, 346, 352, 357, 358, 360, 376, 381, 383, 398, 402, 405, 408, 418, 424, 425, 434, 441, 442, 444, 449, 459, 481, 491, 496, 517, 518, 519, 522, 531, 533, 543, 548, 549, 553, 565, 567, 570, 571, 584, 588, 600, 612, 619, 631, 644, 645, 647, 653, 654, 663, 678, 679, 685, 690, 698, 702, 708, 709, 710, 737, 758, 774, 791, 792, 796, 804, 806]</t>
  </si>
  <si>
    <t>[2, 5, 9, 28, 52, 61, 64, 65, 73, 82, 85, 86, 108, 121, 134, 141, 142, 146, 151, 155, 160, 164, 166, 167, 175, 185, 196, 214, 238, 245, 256, 260, 265, 269, 276, 278, 283, 290, 300, 316, 322, 339, 346, 350, 351, 358, 366, 377, 385, 389, 391, 399, 405, 413, 415, 416, 419, 441, 446]</t>
  </si>
  <si>
    <t>[12, 13, 17, 18, 25, 29, 35, 36, 40, 42, 46, 49, 73, 78, 82, 86, 90, 98, 100, 106, 107, 109, 119, 120, 125, 137, 141, 149, 153, 154, 157, 171, 172, 173, 177, 186, 189, 191, 197]</t>
  </si>
  <si>
    <t>[2, 5, 6, 12, 14, 17, 18, 43, 47, 50, 52, 54, 74, 84, 85, 106, 109, 113, 125, 126, 139, 142, 148, 151, 152, 160, 161, 164, 176, 179, 182, 185, 192, 196, 199, 202, 205, 210, 217, 221, 233, 261, 267, 279, 292, 297, 301, 304, 312, 314, 324, 325, 340, 341, 348, 359, 365, 369, 376, 377, 379, 389, 396, 402, 405, 406, 412, 416, 432, 437, 438, 457, 473, 475, 482, 487, 491, 496, 502, 507, 510, 536, 542, 543, 549, 560, 562, 583, 586, 590, 596, 615, 620, 621, 626, 629, 632, 634, 639, 650, 655, 657, 668, 674, 685, 690, 699, 709, 721, 728, 729, 733, 738, 749, 775, 776, 782, 798, 801, 807, 809, 810, 824, 836, 838, 846, 853, 856, 883, 884, 886, 889, 898, 901, 921, 923, 931, 935, 947, 955, 959, 969, 987, 993, 1006, 1020, 1047, 1051, 1056, 1065, 1070, 1072, 1073, 1077, 1079, 1088, 1097, 1098, 1102, 1103, 1104, 1133, 1138, 1139, 1141, 1143, 1168, 1174, 1176, 1186, 1203]</t>
  </si>
  <si>
    <t>[3, 4, 7, 14, 19, 20, 24, 36, 45, 46, 47, 48, 61, 74, 78, 98, 101, 104, 105, 113, 116, 119, 124, 134, 138, 144, 157, 164, 170, 180, 197, 204, 207, 212, 226, 229, 234, 247, 250, 263, 268, 275, 277, 278, 293, 298, 299, 302, 313]</t>
  </si>
  <si>
    <t>[7, 11, 19, 28, 32, 37, 39, 44, 46, 55, 56, 59, 69, 72, 74, 78, 84, 88, 98, 99, 101, 107, 129, 134, 139, 152, 156, 165, 173, 182, 187, 188, 193, 199, 204, 214, 219, 222, 229, 241, 244, 247, 267, 298, 310, 315, 325, 327, 331, 340, 342, 345, 348, 360, 362, 375, 380, 381, 387, 405, 408, 415, 417, 427, 429, 442, 445, 466, 476, 502, 508, 509, 511, 519, 525, 530, 555, 566, 567]</t>
  </si>
  <si>
    <t>[7, 15, 34, 42, 51, 60, 75, 77, 85, 90, 110, 113, 120, 128, 131, 138, 145, 151, 157, 160, 163, 166, 168, 174, 194, 196, 203, 207, 218, 228]</t>
  </si>
  <si>
    <t>[12, 16, 20, 33, 37, 44, 49, 54, 58, 60, 63, 71]</t>
  </si>
  <si>
    <t>[9, 26, 36, 39, 48, 65, 66, 72, 78, 81, 83, 97, 98, 101, 104, 114, 118, 122, 130, 139, 142, 151, 154, 159, 174, 175, 217, 222, 245, 247, 248, 253, 258, 260, 279, 281, 290, 298, 313, 314, 322, 323, 324, 325, 329, 348, 351, 355, 364, 366, 374, 375, 389, 416, 421, 429, 441, 443, 445, 449, 452, 472, 491, 498, 503, 506, 510, 523, 525, 530, 532, 541, 551, 586, 588, 605, 606, 613, 617, 626, 627, 638, 655, 656, 680, 684, 696, 725, 733, 744, 745, 749]</t>
  </si>
  <si>
    <t>[4, 26, 28, 37, 38, 52, 53, 59, 64, 67, 77, 83, 91, 102]</t>
  </si>
  <si>
    <t>[5, 7, 12, 13, 16, 20, 28, 46, 56, 80, 83, 92, 101, 118, 134, 138, 148, 152, 159, 163, 164, 167, 176, 187, 190, 205, 211, 215, 217, 218, 224, 225, 257, 259]</t>
  </si>
  <si>
    <t>[6, 8, 10, 30, 35, 42, 47, 57, 59, 68, 76, 85, 87, 97, 110, 130, 134, 138, 148, 156, 177, 185, 187, 190, 192, 196, 201, 205, 213, 224, 240, 247, 261, 275, 304, 321]</t>
  </si>
  <si>
    <t>[5, 8, 29, 30, 31, 34, 35, 39, 49, 56, 60, 63, 93, 97, 106, 107, 108, 109, 124, 125, 131, 141, 150, 155, 175, 182, 195, 208, 209, 218, 219, 221, 223, 227, 231, 236, 247, 253, 260, 267, 275, 294, 295, 308, 313, 319, 320, 326, 356, 364, 367, 372, 373, 374, 380, 382, 385, 392, 393, 400, 410, 413, 417, 420, 422, 428, 432, 444, 473, 475, 479, 480, 488, 489, 490, 493, 498, 500, 508, 514, 516, 520, 523, 525, 527, 532, 533, 534, 535, 536, 537, 546, 547, 549, 553, 554, 555, 559, 562, 564, 584, 585, 594, 595, 608]</t>
  </si>
  <si>
    <t>[8, 17, 18, 19, 29, 32, 49, 70, 75, 76, 85, 88, 94, 96, 98, 107, 117, 122, 124, 132, 135, 142, 143, 155, 162, 169, 188, 205, 211, 225, 226, 244, 250, 272, 277, 279, 296, 297, 304, 324, 336, 337, 338, 346, 352, 355, 358, 359, 362, 363, 377, 378, 383, 391, 392, 395, 399, 401, 418, 420, 421, 422, 431, 446, 451, 456, 457, 463, 465, 467, 473, 481, 488, 496, 498, 506, 511, 512, 517, 518, 523, 524, 525, 530, 543, 546, 548, 558, 563, 564, 571, 578, 579, 585, 589, 591, 595, 597, 598, 606, 607, 610, 613, 616, 618, 622, 623, 628, 635, 636, 639, 641, 645, 647, 653, 680, 686, 687, 688, 702, 703, 706, 714, 716, 718, 722, 724, 729, 730, 731, 732, 733, 734, 735, 737, 745, 746, 749, 754, 763, 770, 777, 784, 787, 791, 793, 795, 805, 807, 813, 816, 821, 823, 833, 835, 851, 859, 863, 868, 869, 870, 871, 876, 882, 883, 890, 899, 900]</t>
  </si>
  <si>
    <t>[3, 10, 19, 28, 47, 55, 63, 74, 87, 100, 107, 116, 119, 145, 161, 173, 175, 177, 182, 196, 216, 224, 229, 241, 243, 247, 258, 262, 264]</t>
  </si>
  <si>
    <t>[11, 22, 24, 32, 52, 60, 67, 73, 79, 90, 136, 140, 141, 148, 149, 154, 164, 173, 181, 194, 209, 217, 220, 224, 231, 238, 243, 273, 279, 284, 288, 298, 310, 325, 333, 335, 337, 351, 352, 358, 363, 364, 365, 368, 369]</t>
  </si>
  <si>
    <t>[4, 11, 20, 26, 27, 39, 40, 41, 43, 46, 58, 89, 90, 95, 97, 113, 135, 139, 145, 152, 154, 166, 168, 174, 180, 181, 203, 204]</t>
  </si>
  <si>
    <t>[12, 24, 25, 33, 35, 41, 47, 51, 64, 66, 76, 83, 93, 105, 111, 116, 125]</t>
  </si>
  <si>
    <t>[15, 31, 50, 51, 59, 63, 70, 72, 73, 82, 93, 98, 111, 115, 126, 135, 140, 143]</t>
  </si>
  <si>
    <t>[4, 7, 9, 11, 15, 19, 41, 43, 45, 50, 56, 61, 62, 66, 69, 73, 74, 84, 90, 93, 114, 120, 125, 130, 132, 140, 153, 162, 165, 170, 173, 175, 183, 198, 207, 208, 210, 215, 224, 238, 251, 257, 268, 271, 274, 276, 281, 282, 290, 300, 311, 317, 319, 331, 334, 338, 342, 358, 365, 367, 369, 378, 381, 389]</t>
  </si>
  <si>
    <t>[5, 7, 10, 11, 12, 13, 22, 27, 32, 52, 54, 69, 70, 73, 90, 106, 125, 131, 135, 137, 162, 168, 184, 197, 198, 201, 203, 215, 248, 251, 253, 256, 257, 258, 260, 264, 275, 282, 290, 299, 325, 333, 335, 341, 342, 345, 347, 353, 362, 367, 368, 383, 387, 388, 389, 400, 410, 421, 423, 437, 438, 451, 454, 461, 462, 473, 476, 477, 485]</t>
  </si>
  <si>
    <t>[12, 15, 17, 18, 20, 27, 29, 33, 41, 49, 55, 59, 61, 64, 65, 69, 73, 74, 79, 84, 87, 101, 102, 106, 114, 125, 149, 160, 166, 170, 199, 211, 225, 233, 235, 239, 248, 250, 265, 269, 272, 274, 276, 283, 295, 300, 302, 304, 305, 310, 314, 315, 321, 329, 366, 367, 377, 382, 388, 392, 393, 395, 399, 411, 414, 415, 423, 424, 426, 429, 436, 447, 449, 451, 452, 453, 460, 465, 468, 491, 492, 498, 502, 506, 509, 511, 520, 523, 534, 537, 539, 556, 557, 558, 561, 562, 572, 573, 581, 582, 585, 589, 621, 623, 624, 625, 631, 632, 634]</t>
  </si>
  <si>
    <t>[6, 8, 12, 16, 24, 32, 33, 34, 37, 46, 69, 80, 84, 88, 91, 118, 121, 123, 134, 141, 143, 154, 156, 164, 178, 179, 183, 200, 203, 210, 220, 222, 246, 255, 256, 264, 276, 281, 284, 285, 289, 292, 294, 297, 299, 301, 308, 311, 323, 351, 360, 363, 384, 391, 401, 425, 427, 442, 477, 479]</t>
  </si>
  <si>
    <t>[6, 13, 26, 49, 64, 66, 80, 85, 90, 93, 111, 113, 124, 128, 130, 144, 146, 169, 189, 209, 213, 216, 219, 222, 224, 253, 259, 264, 274, 281, 290, 291, 295, 320, 322, 328, 331, 332, 333, 338, 345, 349, 363, 366, 370, 373]</t>
  </si>
  <si>
    <t>[17, 26, 28, 39, 41, 43, 54, 59, 60, 72, 84, 85, 89, 99, 100, 107, 127, 135, 151, 163, 202, 207, 215, 238, 242, 243, 245, 246, 252, 272, 283, 286, 294, 313, 325, 330, 332, 338, 343, 352, 358, 364, 371, 376]</t>
  </si>
  <si>
    <t>[10, 21, 24, 31, 35, 38, 40, 45, 53, 59, 64, 76, 77, 85, 87, 94, 104, 107, 129, 133, 137, 138, 142, 159, 174, 178, 189, 193, 200, 201, 206, 207, 211, 223, 226, 227, 229, 265, 266, 293, 298, 309, 313, 314, 321, 326, 336, 347, 360, 364, 368]</t>
  </si>
  <si>
    <t>[2, 14, 18, 20, 21, 43, 45, 53, 54, 57, 74, 77, 78, 79, 81, 92, 93, 98, 102, 110, 124, 129, 133, 134, 153, 163, 169, 186, 219, 233, 246, 271, 280, 281, 298, 305]</t>
  </si>
  <si>
    <t>[3, 5, 7, 10, 17, 29, 42, 63, 69, 76, 85, 88, 112, 121, 131, 150, 157, 159, 160, 161, 170, 174, 179, 182, 189, 192, 195, 196, 202, 209, 220, 221, 224, 233, 235, 240, 247, 257, 268, 271, 274, 304, 314, 333, 354, 366, 387, 395, 404, 407, 410, 429, 433, 436, 461, 464, 488, 491, 507, 512, 525, 543, 552, 554, 557, 564, 567, 568, 576, 580]</t>
  </si>
  <si>
    <t>[2, 7, 12, 16, 24, 27, 34, 41, 58, 73, 82, 106, 112, 129, 132, 139, 141, 151, 156, 160, 169, 178, 196, 197, 214, 216, 255, 261, 262, 266, 272, 273, 275, 304, 315, 319, 321, 332, 337, 349, 354, 376, 377, 378, 383, 387, 388, 390]</t>
  </si>
  <si>
    <t>[13, 16, 17, 35, 36, 39, 46, 72, 73, 98, 115, 118, 121, 129, 136, 140, 154, 163, 169, 175, 178, 192, 194, 205, 206, 227, 228]</t>
  </si>
  <si>
    <t>[6, 7, 21, 23, 26, 27, 31, 34, 44, 50, 55, 60, 65, 77, 83, 96, 105, 111, 112, 113, 117, 119, 134, 139, 140, 150, 152, 154, 161, 183, 186, 191, 196, 207, 229, 241, 242, 247, 249, 257, 258, 259, 272, 274, 275, 279, 281, 282, 288, 299]</t>
  </si>
  <si>
    <t>[9, 10, 13, 14, 41, 46, 67, 70, 80, 95, 105, 122, 138, 141, 149, 152, 155]</t>
  </si>
  <si>
    <t>[2, 3, 9, 12, 16, 17, 22, 24, 29, 44, 47, 71, 75, 79, 94, 95, 100, 102, 106, 107, 113, 125, 144, 149, 152, 164]</t>
  </si>
  <si>
    <t>[2, 3, 16, 18, 26, 37, 43, 54, 64, 67, 86, 107, 113, 119, 127, 132, 134, 136, 143, 155, 180, 183, 192, 195, 200, 241, 252, 253, 256, 265, 269, 288, 294]</t>
  </si>
  <si>
    <t>[2, 5, 21, 25, 44, 47, 49, 52, 56, 82, 84, 98, 99, 101, 106, 114, 132, 149, 187, 189, 191, 215, 217, 221, 237, 252, 254, 272, 280, 285, 293, 302, 320, 329, 336, 342, 347, 373, 376, 381, 417, 418, 428, 438]</t>
  </si>
  <si>
    <t>[25, 27, 34, 36, 43, 47, 56, 58, 64, 70, 91, 97, 104, 110, 123, 125, 130, 139, 141, 143, 152, 153, 160, 163, 169, 171, 173, 186, 204, 205, 210, 213, 216, 223, 226, 229, 230, 233, 235, 237, 245, 263, 264, 270, 272, 280, 282, 286, 289, 292, 297, 301, 308, 321, 323]</t>
  </si>
  <si>
    <t>[17, 21, 23, 36, 44, 51, 71, 75, 78, 82, 90, 94, 104, 111, 118, 121, 135, 140, 143, 155, 157, 164, 172, 178, 186, 194, 200, 207, 213, 214, 221, 222, 224, 233, 240, 244, 260, 264, 274, 281, 286, 288, 292, 295, 304, 308, 309, 328, 330, 332, 345, 354, 357, 361, 366, 373, 383, 384, 386, 389]</t>
  </si>
  <si>
    <t>[4, 12, 20, 21, 29, 39, 53, 72, 74, 78, 86, 94, 95, 106, 131, 132, 137, 139, 147, 212, 229, 234, 249, 271, 273, 277, 282, 284, 302, 305, 306, 312, 314, 331, 341, 350, 356, 384, 400, 412]</t>
  </si>
  <si>
    <t>[2, 4, 14, 17, 19, 20, 33, 35, 46, 51, 55, 59, 62, 80, 100, 101, 106, 117, 120, 130, 139, 142, 148]</t>
  </si>
  <si>
    <t>[2, 5, 19, 24, 35, 40, 48, 57, 69, 82, 101, 106, 109, 117, 120, 125, 127, 148, 152, 159]</t>
  </si>
  <si>
    <t>[5, 6, 20, 23, 30, 41, 46, 48, 56, 68, 70, 83, 86, 89, 93, 124, 135, 143, 150, 164, 170, 178, 181, 195, 205, 208, 211, 215, 222, 228, 234, 238]</t>
  </si>
  <si>
    <t>[18, 25, 28, 38, 45, 64, 65, 66, 77, 82, 84, 97, 98, 110, 115, 119, 124, 130, 141, 151, 155, 158, 159, 171, 172, 173, 184, 200, 205, 224, 228, 234, 245, 248, 258, 259, 260, 268, 278, 284, 300, 306, 309, 360, 363]</t>
  </si>
  <si>
    <t>[2, 3, 11, 13, 31, 32, 35, 37, 43, 49, 53, 57, 64, 72, 80, 82, 100, 103, 116, 128, 130, 131, 137, 142, 144, 155, 171, 174, 175, 176, 182, 189, 200, 203, 208, 211, 219, 231, 238, 248, 259, 260]</t>
  </si>
  <si>
    <t>[23, 24, 29, 33, 42, 53, 54, 72, 78, 82, 97, 100, 101, 104, 114, 117, 120, 132, 139, 144, 147, 148, 163, 164, 173]</t>
  </si>
  <si>
    <t>[29, 34, 66, 75, 83, 93, 106, 113, 117, 122, 128, 134, 135, 144, 148, 150, 158, 166, 170, 174, 181, 186, 188, 191, 195, 199, 205, 209, 213, 217, 219, 222, 225, 231, 233, 242, 253, 257, 264, 266, 268, 272, 278, 285, 289, 292, 295, 300, 306, 307, 316, 329, 333, 341, 346, 351, 352, 366, 373, 374, 375, 380, 382, 388, 392, 393, 394, 395, 400, 406, 407, 418, 424, 428, 430]</t>
  </si>
  <si>
    <t>[4, 14, 35, 40, 42, 51, 53, 57, 58, 69, 74, 75, 101, 105, 117, 129, 134, 139]</t>
  </si>
  <si>
    <t>[11, 25, 28, 36, 55, 60, 63, 66, 74, 76, 81, 82, 106, 112, 122, 129, 132, 134, 136, 142, 160, 175, 189, 203, 211, 220, 221, 222, 224]</t>
  </si>
  <si>
    <t>[2, 19, 20, 21, 30, 36, 57, 59, 63, 65, 68, 73, 85, 89, 109, 118, 127, 135, 139, 140, 144, 145, 167, 176, 180, 182, 186, 188, 192, 196, 200, 207, 219, 240, 241]</t>
  </si>
  <si>
    <t>[5, 7, 10, 12, 25, 31, 39, 52, 54, 58, 66, 70, 79, 83, 107, 113, 118, 132, 140, 144, 154, 185, 198, 201, 202, 218, 226, 227, 233, 257, 259, 262, 264, 265, 270, 281, 282, 295, 312, 326, 353, 366, 380, 388, 394, 400, 404, 407, 410, 411, 419, 433, 435, 458, 459, 468, 474, 476]</t>
  </si>
  <si>
    <t>[2, 4, 7, 18, 20, 23, 24, 25, 32, 39, 41, 46, 54, 58, 60, 70, 72, 73, 93, 95, 96, 106, 109, 111, 114, 122, 125, 127, 134, 136, 138, 155, 159, 160, 161, 172, 180, 192, 198, 203, 214, 218, 222, 235, 253, 257, 259, 264, 271, 273, 276, 278, 279, 288, 298, 305, 307, 312, 318, 320, 324, 331, 334, 346, 351, 353, 362, 380, 385, 388, 390, 412, 419]</t>
  </si>
  <si>
    <t>[4, 6, 7, 9, 12, 22, 25, 27, 44, 51, 63, 66, 73, 74, 75, 83, 85, 88, 89, 98, 100, 101, 107, 109, 119, 131, 135, 140, 155, 157, 166, 171, 172, 189, 191, 198, 199, 217, 226, 228, 237, 244, 249, 250, 251, 254, 257, 259, 263, 273, 275, 285, 288, 296, 302, 317]</t>
  </si>
  <si>
    <t>[4, 14, 18, 19, 25, 49, 64, 69, 81, 87, 91, 103, 128, 139, 141, 145, 153, 160, 167, 169, 172, 178, 180, 183, 186, 187, 191, 205, 212, 216, 223]</t>
  </si>
  <si>
    <t>[7, 27, 37]</t>
  </si>
  <si>
    <t>[7, 9, 20, 23, 25, 28, 30, 37, 50, 53, 62, 67, 80, 90, 103, 110, 111, 118, 123, 136, 137, 138, 140, 142, 150, 153, 156, 158, 161, 163, 166, 175, 185, 191, 200, 217, 228, 236, 238, 242, 247, 273, 281, 282, 291, 300, 313, 318, 329, 331, 339, 344, 350]</t>
  </si>
  <si>
    <t>[2, 18, 25, 39, 44, 59, 62, 69, 70, 72, 76, 84, 86, 92, 101, 105, 106, 112, 116, 118, 123, 132, 133, 136, 138, 144, 145, 161, 173, 189, 191, 195, 201, 202, 210, 212, 216, 225, 233, 245, 263, 264, 266, 273, 276, 277, 300, 306, 308, 316, 322, 327, 339, 343, 346]</t>
  </si>
  <si>
    <t>[5, 7, 15, 19, 23, 29, 36, 39, 48, 52, 58, 62, 66, 72, 76, 83, 86, 92, 93, 96, 97, 128, 131, 143, 145, 149, 151, 160, 163, 173, 177, 185, 189, 199, 209, 216, 219, 227, 234, 244, 257, 265, 273, 275, 276, 277, 284, 285, 292, 293, 300, 301, 310, 316, 335, 337, 339, 341]</t>
  </si>
  <si>
    <t>[3, 29, 35, 37, 50, 62, 72, 74, 94, 100, 101, 116, 136, 149, 152, 158, 166, 167, 169, 177, 180, 189, 192, 211, 213, 218, 223, 224, 241, 242, 267, 271, 272, 291, 303, 315, 320, 323, 325, 334]</t>
  </si>
  <si>
    <t>[8, 15, 18, 26, 38, 40, 43, 48, 52, 69, 72, 79, 82, 83, 84, 85, 87, 108, 109, 130, 137, 140, 157, 163, 170, 187, 190, 192, 203, 204, 205, 206, 219, 225, 233, 241, 243, 251, 262, 270, 290, 297, 299, 305, 325, 326, 335, 336, 353, 360, 361, 365, 368, 376, 379, 387, 407, 410, 425, 428, 439, 446, 459, 464, 465, 467, 474, 482, 483, 502, 503, 506, 509, 511, 514, 517, 518]</t>
  </si>
  <si>
    <t>[14, 17, 29, 30, 44, 49, 51, 53, 63, 67, 80, 81, 92, 123, 124, 130, 131, 133, 134, 149, 150, 160, 164, 167, 168, 170, 175, 180, 189, 190, 195, 222, 253, 277, 294, 302, 305, 316, 321, 339, 344, 363, 364, 366, 367, 375, 389, 403, 415, 416, 423, 425, 427, 437, 453, 455, 462, 478, 489, 490, 502, 505, 510, 515, 518, 520, 523, 537, 540, 541, 550, 567, 572, 575, 587, 588, 595, 621, 624, 625, 640, 641, 643, 647, 648]</t>
  </si>
  <si>
    <t>[2, 3, 14, 19, 22, 32, 42, 52, 66, 67, 69, 70, 82, 87, 88, 91, 96, 97, 105, 110, 115, 126, 135, 142, 155, 178, 185, 201, 202, 206, 207, 223, 239, 241, 252, 258, 266, 269, 273, 277, 278, 284, 292, 315, 320, 325, 327, 334, 337, 338, 346, 372, 376, 377, 387, 402]</t>
  </si>
  <si>
    <t>[12, 13, 14, 16, 18, 21, 27, 32, 36, 43, 51, 60, 62, 65, 74, 76, 77, 78, 81, 85, 99, 127, 131, 138, 143, 150, 163, 164, 167, 172, 176, 177, 178, 190, 198, 207, 210, 218, 230, 251, 253, 294, 299, 304, 305, 309, 323, 329, 335, 347, 348, 355, 363, 371, 375, 380, 385, 397, 398, 399, 406, 407, 409, 411, 436, 445, 457, 469, 471, 476, 484, 489, 495, 500, 505, 511, 532, 534, 536, 538, 546, 547, 564, 565, 574, 580, 600, 603, 605, 616, 624, 636, 639, 640, 641, 642, 659, 662, 671, 673, 675, 680, 682, 704, 705, 724, 732, 733, 739, 754, 755, 760, 779, 782, 791, 792, 800, 823, 827, 828, 851, 865, 885, 887, 899, 903, 909, 911, 916, 918]</t>
  </si>
  <si>
    <t>[6, 8, 10, 23, 24, 48, 50, 54, 62, 77, 80, 111, 114, 120, 136, 147, 156, 157, 158, 161, 179, 185, 188, 190, 192, 198, 202, 208, 214, 223, 231, 237]</t>
  </si>
  <si>
    <t>[3, 6, 22, 27, 29, 32, 39, 40, 42, 44, 49, 54, 57, 61, 67, 81, 83, 104, 107]</t>
  </si>
  <si>
    <t>[5, 7, 8, 12, 14, 19, 28, 50, 56, 60, 66, 70, 83, 84, 86, 87, 95, 100, 112, 116, 131, 135, 142, 146, 150, 154]</t>
  </si>
  <si>
    <t>[4, 9, 24, 34, 37, 42, 48, 49, 50, 52, 55, 58, 59, 79, 81, 83, 88, 97, 101, 106, 107, 109, 112, 119, 129, 139, 146, 149, 167, 171, 177, 179, 180, 187, 193, 194, 204, 205, 210, 235, 236, 237, 238, 241, 244, 245, 259, 280, 281, 298, 309, 312, 317, 322, 332, 352, 359, 365, 366, 377, 378, 381, 389, 401, 413, 414, 416, 423]</t>
  </si>
  <si>
    <t>[14, 15, 22, 25, 26, 40, 44, 60, 70, 78, 80, 83, 85, 111, 143, 155, 156, 166, 171, 176, 183, 192, 202, 203, 204, 207, 208, 215, 237, 244]</t>
  </si>
  <si>
    <t>[3, 38, 56, 58, 65, 75, 79, 87, 98, 101, 102, 104, 106, 120, 122, 132, 139, 142, 144, 148, 152, 171, 179, 181, 190, 194, 198, 203, 216, 222, 234, 235, 238, 247, 281, 286, 287, 301, 308, 311, 321, 336, 347, 349, 361, 365, 368, 387, 388, 390, 395, 402, 403, 443, 446, 460, 464]</t>
  </si>
  <si>
    <t>[11, 25, 39, 50, 53, 62, 79, 86, 98, 105, 108, 111, 113, 117, 118, 122, 123, 125, 126, 128, 134, 140, 143, 152, 161, 162, 171, 194, 201, 202, 204, 205, 206, 221, 230, 240, 241, 248, 251, 278, 282, 288, 307, 316, 325, 332, 333, 335, 339, 340, 343, 353, 355, 368, 378, 381, 401, 404, 417, 424, 432, 438, 443, 454, 458, 461, 462, 469, 475, 478, 515, 516, 517, 519, 522, 534, 542, 555, 557]</t>
  </si>
  <si>
    <t>[2, 15, 18, 22, 26, 27, 41, 49, 52, 60, 64, 70, 72, 75, 77, 82, 85, 90, 113, 122, 124, 126, 130, 131, 133, 151, 156, 163, 169]</t>
  </si>
  <si>
    <t>[2, 17, 38, 43, 62, 68, 77, 84, 91, 114, 119, 140, 141, 149, 155, 158, 165, 173, 197, 226, 249, 261, 269, 279, 285, 288, 293, 304, 316, 318, 320, 331, 352, 355, 383, 385, 390, 413, 417, 432, 443, 448, 452, 458, 469, 473, 477, 480, 486, 495, 500, 507, 512, 516, 519, 521, 527, 534, 535, 541, 542, 546, 562, 563, 565, 568, 578, 589, 591, 597, 604, 617, 633, 635, 640, 648, 649, 650, 658, 662, 666, 672, 677, 680, 686, 690, 698, 705, 714, 715, 729, 740, 747, 770, 793, 809, 818, 824, 841, 863, 865, 879, 884]</t>
  </si>
  <si>
    <t>[2, 13, 16, 23, 30, 37, 39, 42, 46, 50, 64, 67, 73, 76, 81, 88, 89, 90, 93, 104, 108, 110, 116, 118, 126, 134, 144, 148, 149, 151, 171, 173, 175, 178, 188, 192, 193, 197, 206, 229, 236, 239, 240, 255, 256, 268, 282, 286, 293, 300, 301, 306, 312, 315, 332, 335, 338, 340, 342, 345, 357, 362, 365, 396, 397, 399, 402, 403, 404, 411, 416, 421, 423, 427, 437]</t>
  </si>
  <si>
    <t>[3, 11, 13, 16, 18, 24, 26, 36, 39, 42, 45, 50, 53, 78, 81, 96, 97, 99, 100, 110, 112, 117, 120, 127, 135, 143, 145, 149, 151, 153, 158, 166, 180]</t>
  </si>
  <si>
    <t>[2, 6, 16, 35, 40, 54, 56, 69, 78, 83, 103, 106, 109, 123, 126, 128, 130]</t>
  </si>
  <si>
    <t>[2, 9, 22, 26, 27, 30, 39, 47, 58, 69, 78, 81, 94, 99, 100, 101, 103, 108, 110, 121, 126, 133, 136, 138, 144, 150, 181, 192, 202, 209, 212, 215, 219, 226, 228, 231, 241, 249, 257, 260, 266, 267, 270, 279, 293, 295, 302, 303, 304, 306, 317, 322, 327, 330, 357, 362, 366, 378, 384, 402, 417, 433, 434, 438, 439, 443, 445, 462, 474, 479, 497, 504, 508, 525, 530, 532, 533, 534, 543, 549, 551]</t>
  </si>
  <si>
    <t>[62, 63, 65, 68, 80, 84, 89, 104, 112, 125, 137, 150, 168, 187, 195, 205, 220, 225, 231, 249, 266, 270, 274, 277, 292, 299, 302, 307, 316, 318, 324, 328, 334, 335, 351, 356, 366, 372, 378, 379, 383, 385, 390, 394, 395, 396, 403, 414, 419, 423, 427, 437, 446, 457, 475, 476, 478, 497, 503, 506, 522, 534, 537, 540, 545, 552, 560, 574, 583, 605, 612, 615, 620, 626, 641, 644]</t>
  </si>
  <si>
    <t>[2, 5, 10, 11, 45, 52, 71, 76, 79, 90, 93, 94, 95, 98, 101, 102, 103, 117, 142, 147, 158, 167, 170, 176, 178, 182, 192, 196, 199, 212, 215, 218, 223, 225, 242, 254, 255, 272, 275, 291, 293, 294, 305, 307, 309, 310, 312, 336, 338, 361, 364, 367, 372, 381]</t>
  </si>
  <si>
    <t>[3, 12, 25, 36, 39, 41, 52, 64, 69, 79, 88, 92, 96, 98, 107, 127, 129, 134, 147, 157, 160, 171, 179, 180, 183, 191, 192, 199, 207, 219, 222, 226, 230, 235, 240, 241, 244, 247, 261, 270, 293, 301, 314, 318, 319, 322, 323, 327, 328, 331, 334, 347, 351, 358, 360, 374, 394, 439, 440, 444, 454, 459, 460, 464, 474, 480, 482, 487, 489, 492, 496, 498, 510, 520, 524, 525, 534, 542, 551, 553]</t>
  </si>
  <si>
    <t>[2, 16, 39, 42, 51, 57, 58, 65, 69, 116, 122, 135, 138, 146, 150]</t>
  </si>
  <si>
    <t>[23, 25, 29, 31, 40, 48, 61, 70, 76, 78, 100, 102, 104, 105, 113, 119, 120, 135, 144, 153, 154, 180, 189, 191, 210, 215, 222, 225, 234, 245, 249, 253, 260, 268, 293, 294, 297, 310, 312, 313, 318, 323, 325, 326, 327, 328, 329, 330, 333, 349, 363, 364, 366, 370, 383, 388, 404, 406, 409, 411, 419, 433, 443, 444, 449, 466, 471, 472, 475, 477, 478, 481, 483, 486, 495, 496, 506]</t>
  </si>
  <si>
    <t>[32, 41, 42, 43, 48, 52, 61, 66, 92, 110, 122, 127, 131, 135, 143, 144, 149, 167, 187, 199, 214, 221, 222, 233, 251, 262, 263, 272, 276, 277, 281, 285, 286, 287, 289, 295, 296, 316, 317]</t>
  </si>
  <si>
    <t>[5, 12, 23, 27, 31, 35, 36, 39, 43, 45, 56, 57, 65, 95, 101, 102, 107, 119, 122, 127, 129, 132, 133, 141, 144, 150, 153, 154, 164, 181, 196, 198, 215, 218, 227, 233, 239, 242, 244, 246, 247, 248, 252, 257, 258, 280, 288, 297, 305, 314, 330, 332, 346, 350, 352, 355, 366, 371, 376, 380, 384, 388, 391, 405, 415, 423, 427, 436, 441, 445, 464, 465, 476, 477, 487, 489, 492, 496, 497, 499, 500, 503, 504, 508, 515, 520, 527, 540, 556, 575, 576, 587, 614, 615, 618, 621, 623, 637, 641, 650, 655, 661, 678, 681, 682, 695, 708, 713, 721, 724, 765, 769, 771, 793, 799, 800, 815, 821, 838, 843, 849]</t>
  </si>
  <si>
    <t>[6, 10, 16, 26, 27, 35, 40, 41, 48, 67, 74, 80, 81, 83, 86, 88, 95, 98, 103, 116, 120, 123, 125, 132, 148, 165, 166, 175, 179, 180, 185, 186]</t>
  </si>
  <si>
    <t>[5, 21, 34, 52, 58, 59, 66, 72, 76, 79, 98, 102, 118, 128, 132, 133, 138, 141, 167, 172, 174, 198, 213, 223, 226, 241, 249, 264, 267, 286, 287, 294, 311, 316, 319, 326, 328]</t>
  </si>
  <si>
    <t>[5, 6, 11, 14, 20, 55, 56, 61, 74, 84, 86, 88, 89, 91, 113, 119, 121, 123, 125, 130, 140, 143, 158, 166, 173, 177, 183, 185, 203, 208, 215, 218, 219]</t>
  </si>
  <si>
    <t>[31, 32, 34, 41, 43, 44, 45, 50, 59, 74, 94, 98]</t>
  </si>
  <si>
    <t>[10, 18, 21, 23, 71, 81, 99, 109, 119, 121, 123, 126, 139, 141, 145, 147, 148, 152]</t>
  </si>
  <si>
    <t>[13, 19, 20, 28, 45, 51, 57, 62, 68, 69, 76, 79, 87, 93, 96, 98, 101, 108, 113, 118, 119, 123, 141, 148, 150, 159, 160, 163, 177, 179, 183, 186, 187, 192, 193, 202, 209, 210, 225, 228, 231, 235, 241, 242, 249, 250, 253, 258, 280, 285, 287, 292, 294, 296, 297, 305, 308, 313, 318, 343, 345, 349, 356, 362]</t>
  </si>
  <si>
    <t>[5, 7, 22, 27, 53, 59, 64]</t>
  </si>
  <si>
    <t>[5, 19, 21, 28, 42, 64, 75, 76, 83, 84, 86, 87, 89, 106, 115, 119, 127, 128, 130]</t>
  </si>
  <si>
    <t>[2, 5, 27, 45, 48, 55, 58, 66, 67, 72, 74, 77, 82, 84, 85, 86, 89, 103, 106, 116, 126, 134]</t>
  </si>
  <si>
    <t>[5, 6, 33, 35, 40, 45, 71, 101, 107, 129, 130, 133, 143, 161, 169, 174, 188, 189, 202, 222, 231, 252, 272, 273, 274, 276, 279, 286, 287, 305, 310, 328, 334, 353, 359, 361, 371, 392]</t>
  </si>
  <si>
    <t>[4, 8, 13, 18, 26, 30, 33, 41, 47, 51, 57, 64, 72, 81, 88, 89, 97, 102, 123, 124, 125, 126, 128, 143, 152, 158, 164, 175, 187, 189, 197, 213, 220, 230, 231, 238, 252, 258, 260, 264, 278, 280, 287, 289, 291, 307, 309, 317, 322, 337, 339, 343, 344, 366, 382, 402, 404, 414, 415, 422, 425, 429, 434, 439, 455, 456, 478, 479, 490, 491, 494, 501, 508, 510, 511, 514, 518, 520]</t>
  </si>
  <si>
    <t>[3, 10, 16, 20, 39, 43, 48, 53, 58, 63, 72, 83, 84, 86, 87, 89, 92, 98, 99, 100, 102, 108, 115, 119, 136, 151, 160, 171, 174, 190, 194]</t>
  </si>
  <si>
    <t>[2, 8, 26, 31, 42, 44, 50, 52, 63, 68, 73, 76, 80, 83, 97, 101, 104, 115, 122, 124, 127, 128, 132, 134, 149, 154, 162, 172]</t>
  </si>
  <si>
    <t>[8, 15, 16, 19, 28, 29, 35, 46, 58, 64, 67, 74, 83, 88, 94, 110, 111, 113, 128, 132, 133]</t>
  </si>
  <si>
    <t>[18, 20, 24, 30, 52, 61, 77, 86, 87, 88, 95, 111, 113, 124, 130, 137, 138, 143, 152, 160, 163, 170, 171, 173, 193, 200, 203, 208, 214, 220, 224, 239, 255, 282, 291]</t>
  </si>
  <si>
    <t>[16, 25, 43, 47, 56, 57, 65, 67, 68, 71, 73, 78, 80, 82, 84, 85, 86, 93, 120, 135, 139, 140, 142, 149, 151, 158, 161, 163, 167, 174, 191, 193, 195, 204, 211, 217, 218, 231, 248, 261, 262, 268, 283, 288, 299, 304, 310, 314, 317, 318, 323, 324, 326, 332, 346, 354, 358, 389, 398, 408, 421, 422, 430, 435, 436]</t>
  </si>
  <si>
    <t>[5, 11, 15, 19, 29, 32, 46, 48, 50, 51, 57, 59, 61, 79, 91, 109, 114, 125, 129, 135, 151, 154, 159, 162, 172, 179, 186, 189, 190, 192, 212, 222, 237, 240, 246, 256, 258, 264, 277, 278, 284, 295, 298, 306, 325, 328, 329, 333, 334, 338, 340, 353, 358, 375, 379, 381, 382, 383]</t>
  </si>
  <si>
    <t>[20, 21, 27, 31, 32, 56, 62, 82, 88, 108, 123, 126, 128, 131, 140, 145, 152, 161, 164, 167, 176, 179, 182, 185, 201, 204, 206, 207, 216, 217, 232, 244, 259, 264, 276, 280, 282, 300, 321, 330, 351, 362, 364, 367, 386, 396, 400, 413, 428, 430, 434, 435, 443, 449, 450, 451, 463, 477, 478, 502, 510, 514, 532, 534, 549, 553, 554, 562, 570, 571, 577, 578, 591, 593, 597, 598, 600, 601, 612, 625, 637, 640, 644, 679, 682, 683, 684, 689, 697, 699, 708, 715, 721, 731, 739, 742, 749, 751, 765, 775, 796, 798, 806, 813, 815, 829, 831, 845, 849, 891, 901, 904, 906, 918, 936, 941, 957, 958, 960, 961, 967, 969, 978, 999, 1010, 1018, 1026, 1027, 1029, 1032, 1037, 1040, 1049, 1051, 1058, 1059, 1062, 1070, 1077, 1082, 1084, 1088, 1094, 1117, 1127, 1128, 1132, 1133, 1137, 1161, 1166, 1170, 1201, 1212, 1220, 1221, 1224, 1232, 1239, 1241, 1249, 1253, 1258, 1259, 1269]</t>
  </si>
  <si>
    <t>[3, 4, 6, 7, 9, 14, 19, 24, 26, 72, 82, 84, 86, 88, 90, 115, 134, 136, 138, 145, 149, 153, 164, 165, 174, 179, 180, 182, 186, 192, 193, 197, 199, 211, 214, 222]</t>
  </si>
  <si>
    <t>[24, 37, 48, 49, 53, 55, 66, 71, 80, 89, 105, 108, 121, 122, 129, 135, 136, 141, 145, 161, 177, 184, 188, 190, 191, 195, 200]</t>
  </si>
  <si>
    <t>[16, 18, 42, 46, 49, 55, 69, 83, 100, 101, 105, 107, 115, 147, 152, 160, 161, 162, 163, 171, 173, 184, 188, 195, 206, 215, 217, 219, 225, 230, 240, 241, 247, 249, 251, 254]</t>
  </si>
  <si>
    <t>[5, 6, 13, 17, 22, 28, 31, 33, 34, 37, 41, 44, 48, 49, 63, 75, 76, 79, 86, 96, 102, 108, 111, 117, 131, 149, 151, 156, 159, 163, 186, 198, 204, 216, 224, 239, 249]</t>
  </si>
  <si>
    <t>[2, 4, 6, 17, 18, 29, 36, 58, 64, 76, 77, 82, 94, 117, 121, 134, 144, 161, 168, 169, 173, 191, 204, 210, 216, 246, 247, 270, 281, 292]</t>
  </si>
  <si>
    <t>[8, 9, 12, 13, 28, 31, 34, 35, 55, 57, 63, 68, 77, 82, 99, 116, 119, 125, 131, 143, 149, 155, 167, 168, 170, 174, 176, 180, 181, 187, 200, 212, 213, 214, 215, 219, 230, 235, 243, 246, 260, 261, 266, 267, 270, 280, 290, 297, 301, 306, 321, 328, 329, 343, 357, 360, 371, 372]</t>
  </si>
  <si>
    <t>[3, 23, 26, 32, 34, 37, 38, 40, 46, 53, 71, 76, 79, 86, 90, 98, 99, 100, 109, 127, 136, 143, 147, 152]</t>
  </si>
  <si>
    <t>[2, 5, 10, 12, 15, 26, 65, 71, 73, 79, 83, 87, 90, 92, 93, 96, 98, 103, 108, 116, 135, 140, 151, 160, 164, 173, 180, 186, 197, 198, 218, 220, 223, 224, 228, 229, 230, 241, 253, 255, 256, 258, 259, 285, 286, 290, 302, 306, 310, 313, 319, 328, 339, 341, 343, 352, 354, 360, 362, 368, 372, 374, 378, 390, 391, 393, 405, 409, 412, 414, 419, 421, 425, 439, 442, 445, 454, 492, 494, 495]</t>
  </si>
  <si>
    <t>[7, 9, 26, 31, 33, 43, 51, 53, 59, 63, 68, 84, 110, 115, 125, 135, 145, 148, 151, 152, 156, 187, 193, 196, 210, 228, 242, 243, 250, 253, 257, 268, 270, 276, 283, 284, 288, 291, 295, 298, 300, 304, 305, 320, 321, 326, 329, 352, 356, 357, 371, 382, 388, 389, 404, 443, 456, 457]</t>
  </si>
  <si>
    <t>[3, 6, 15, 23, 30, 36, 39, 64, 79, 82, 88, 93, 95, 111, 114, 120, 140, 141, 144, 158, 159, 161, 163]</t>
  </si>
  <si>
    <t>[2, 3, 16, 18, 22, 43, 47, 53, 57, 63, 84, 95, 99, 103, 105, 106, 118, 139, 156]</t>
  </si>
  <si>
    <t>[4, 10, 13, 14, 20, 27, 32, 36, 38, 39, 40, 48, 77, 84, 111, 117, 127]</t>
  </si>
  <si>
    <t>[5, 8, 10, 14, 20, 22, 24, 26, 30, 32, 36, 41, 52, 61, 65, 74, 76, 83, 89, 94, 104, 105, 106, 108, 112, 115, 127, 136, 139, 142, 165, 171, 173, 186, 204, 208, 239, 244, 253, 265, 266, 267, 271, 276, 278, 281, 287, 293, 294, 296, 312, 313, 316, 337, 338, 348, 351, 356, 362, 366, 373, 377, 378, 389, 401, 410, 419, 425, 431, 435, 437, 438, 440, 451, 452, 464, 478, 483, 493, 494, 499, 500, 514, 517, 520, 542, 543, 546, 552, 554, 556, 566, 567, 571, 573, 586, 587, 607, 611, 618, 625, 641, 642, 657, 681, 693, 699, 704, 705, 736, 767, 773, 777, 782, 796, 810, 812, 826, 828, 842, 843, 845, 848]</t>
  </si>
  <si>
    <t>[2, 14, 19, 20, 27, 45, 47, 64, 95, 96, 98, 104, 114, 120, 125, 127, 129]</t>
  </si>
  <si>
    <t>[19, 20, 26, 31, 32, 35, 39, 49, 51, 54, 61, 76, 81, 87, 92, 109, 124, 133, 139, 143, 146, 147, 171, 172, 175, 185, 215, 216, 221, 228, 239, 244, 253, 261, 269, 273, 294, 312, 324, 325, 330, 335, 336, 347, 350, 354, 366, 376, 383, 397, 405, 412, 419, 420, 435, 439, 446, 448, 457, 460, 467, 490, 491, 495, 497, 501, 506, 515, 518, 529, 534, 541, 548]</t>
  </si>
  <si>
    <t>[6, 11, 23, 25, 26, 37, 40, 52, 57, 68, 75, 77, 96, 100, 102, 108, 111, 117, 128, 129, 138, 141, 147, 156, 162, 163, 168, 174, 177, 195, 198, 200, 201, 220, 223, 235, 246, 250, 258, 262, 264, 274, 275, 276, 279, 300, 317, 327, 335, 342, 343, 345, 353, 371, 373, 390, 395, 404, 405, 409, 410, 413, 415, 419, 421, 431, 432, 434, 437, 438, 443, 444, 461, 471, 473, 479, 482, 489, 500, 517, 529, 533, 535, 540, 541, 547, 548, 566, 583, 600, 607]</t>
  </si>
  <si>
    <t>[3, 4, 8, 24, 31, 38, 48, 52, 62, 64, 73, 88, 93, 98, 102, 105, 113, 134, 136, 144, 147, 153, 156, 164, 169, 187, 188, 190, 192]</t>
  </si>
  <si>
    <t>[35, 38, 46, 61, 88, 95, 97, 98]</t>
  </si>
  <si>
    <t>[2, 4, 10, 14, 17, 21, 32, 33, 41, 44, 52, 58, 63, 95, 99, 100, 104, 106, 131, 134, 138, 150, 173, 174, 175, 176]</t>
  </si>
  <si>
    <t>[8, 17, 19, 23, 44, 47, 53, 54, 60, 61, 63, 73, 82, 92, 94, 100, 101, 104, 105, 107, 122, 125, 129, 135, 137, 139, 143, 145, 166, 173, 174, 177, 178, 181, 187, 190, 200, 201, 205, 213, 217, 219, 220, 232, 248, 255, 257, 259, 263, 266, 270, 271, 273, 275, 286, 301, 304, 314, 316, 322, 338, 340, 350, 362, 380, 387, 392, 395, 397]</t>
  </si>
  <si>
    <t>[35, 37, 44, 46, 48, 49, 56, 60, 62, 77, 79, 80, 82, 84, 85, 87, 91, 93, 96, 98, 128, 132, 133, 134, 135, 145, 148, 150, 155, 157, 167, 169, 170, 180, 182, 199, 222, 233, 238, 241, 242, 247, 258, 275, 287, 295, 302, 304, 319, 325, 327, 329, 330, 336, 343, 356, 365, 369, 379, 388, 389, 392, 394, 431, 434, 450, 462, 463, 467, 471, 473, 476, 481, 489, 495, 522, 523, 526, 527, 529, 536, 537, 540, 544, 560, 561, 573, 582, 586, 594, 596, 599, 607, 623, 629, 634, 647, 653, 655, 675, 677, 695, 723, 726, 741, 743, 747, 748, 756, 757, 771, 774, 778, 789, 793, 801, 804, 805, 806, 810, 812, 818, 823, 835, 836, 848, 856, 859, 862, 863, 868, 876, 879, 891, 893, 895, 899, 916, 921, 925, 932, 933, 937, 963, 977, 978, 991, 992, 996, 1004, 1012, 1014, 1033, 1044]</t>
  </si>
  <si>
    <t>[8, 9, 11, 17, 18, 22, 27, 28, 31, 41, 42, 44, 46, 50, 51, 53, 57, 58, 63, 65, 66, 69]</t>
  </si>
  <si>
    <t>[3, 11, 17, 25, 46, 52, 57, 64, 68, 75, 88, 91, 97, 100, 101, 106, 107, 111, 112, 114, 116, 124, 128, 133, 134, 143, 152, 160, 171, 179, 180, 181, 188, 197, 200, 206, 207, 210, 213, 215, 226, 232, 239, 255, 271, 289, 297, 315, 318, 329, 333, 334, 336, 360, 366, 369, 370, 378, 396, 406, 421, 427, 429, 430, 431, 433, 434, 442, 448, 455, 459, 468, 480, 494, 499, 501, 522]</t>
  </si>
  <si>
    <t>[3, 4, 7, 8, 13, 14, 27, 42, 44, 56, 68, 70, 72, 93, 94, 102, 108, 117, 121, 143, 144, 173, 174, 183, 192, 194, 210, 214, 216, 222, 226, 233, 245, 248, 255, 265, 272]</t>
  </si>
  <si>
    <t>[11, 14, 18, 45, 52, 60, 71, 74, 79, 90, 92, 93, 117, 122, 124, 126, 134, 139, 154, 165, 167, 168, 183, 193, 208, 231, 233, 237, 247, 249, 262, 266, 272, 285, 291, 301, 306, 328, 357, 364, 370, 375, 386, 390, 394, 402, 408, 426, 432]</t>
  </si>
  <si>
    <t>[5, 21, 22, 29, 31, 46, 51, 52, 78, 82, 83, 104, 107]</t>
  </si>
  <si>
    <t>[12, 24, 27, 37, 39, 42, 55, 57, 64, 68, 72, 94, 95, 98, 101, 112, 125, 126, 130, 144, 173, 175, 191, 197, 203, 221, 222, 255, 259, 269, 270]</t>
  </si>
  <si>
    <t>[2, 9, 14, 16, 21, 33, 35, 62, 66, 77, 93, 96, 104, 105, 113, 121, 123, 126, 131, 141, 146, 147, 149, 153, 171, 182, 190, 193, 197, 199, 203, 218, 240, 241, 259, 264, 266, 273, 277, 278, 313, 318, 334, 337, 367, 374, 383, 385, 389, 401, 407, 413, 422]</t>
  </si>
  <si>
    <t>[2, 3, 4, 24, 25, 30, 34, 35, 46, 74, 76, 79, 85, 89, 91, 93, 102, 103, 111, 118, 131, 142, 147, 171, 182, 189, 196, 201, 204]</t>
  </si>
  <si>
    <t>[4, 7, 8, 16, 18, 23, 26, 30, 58, 61, 72, 92, 97, 104, 105, 106, 112, 122, 131, 133, 143, 165, 169, 171, 183, 212, 216, 221, 249, 262, 288, 309, 357, 376, 378, 382, 388, 418, 422, 423, 425]</t>
  </si>
  <si>
    <t>[6, 9, 14, 19, 23, 27, 42, 46, 69, 72, 78, 79, 83, 85, 94, 107, 110, 111, 117, 128, 133, 142, 149, 159, 166, 167, 169, 173, 181, 184, 191, 202, 203, 207, 209, 210, 211, 216, 225, 230, 241, 244, 246, 258, 260, 265, 267, 287, 291, 299, 309, 313]</t>
  </si>
  <si>
    <t>[3, 5, 9, 10, 21, 24, 32, 35, 46, 47, 54, 59, 73, 79, 80, 82, 83, 91, 96, 100, 105, 118, 133, 137, 145, 151, 152, 165, 170, 171, 172, 175, 181, 196, 199]</t>
  </si>
  <si>
    <t>[2, 4, 10, 13, 16, 17, 19, 24, 28, 39, 41, 52, 69, 71, 78, 83, 94, 103]</t>
  </si>
  <si>
    <t>[5, 9, 20, 29, 32, 35, 40, 41, 46, 51, 58, 70, 83, 85, 88, 90, 119, 123, 124, 126, 131, 133, 135, 139, 141, 150, 154, 159, 169, 176, 177, 187, 202, 209, 211, 219, 223, 227, 230, 232, 240, 251, 267, 272, 273, 275, 279, 287, 292, 293]</t>
  </si>
  <si>
    <t>[4, 7, 8, 26, 40, 63, 65, 76, 92, 96, 104, 106, 107, 123, 127, 133, 143, 145, 153, 159, 162, 164, 187, 188, 195, 199, 200, 203, 207, 208, 219, 221, 224, 226, 238, 252, 264, 269, 286, 287, 289, 297, 298, 302, 304, 308, 312, 317, 319, 322, 328, 331, 343, 350, 353, 366, 369, 374, 383, 386, 387, 392, 400, 428, 453, 454, 459, 461, 469, 471, 481, 483, 485, 487, 492]</t>
  </si>
  <si>
    <t>[4, 17, 36, 38, 47, 52, 54, 64, 70, 77, 90, 91, 102, 108, 117, 118, 119, 134, 137, 149, 150, 151, 187, 206, 213, 222, 223, 229, 230, 237, 238, 243, 244, 255, 259, 261, 263, 282, 292, 296, 297]</t>
  </si>
  <si>
    <t>[10, 13, 16, 23, 27, 65, 67, 72, 73, 76]</t>
  </si>
  <si>
    <t>[18, 19, 23, 32, 36, 47, 53, 57, 59, 61, 69, 71, 93, 100, 113, 119]</t>
  </si>
  <si>
    <t>[10, 18, 29, 50, 58, 70, 73, 81, 87, 92, 98, 118, 119, 121, 131, 143]</t>
  </si>
  <si>
    <t>[3, 8, 15, 16, 31, 32, 46, 60, 72, 73, 85, 86, 97, 116, 121, 123, 125]</t>
  </si>
  <si>
    <t>[6, 17, 18, 19, 21, 32, 34, 40, 46, 47, 49, 59, 60, 63, 75, 77, 88, 98, 109, 114, 116, 117, 127, 132, 134, 141, 145, 146, 148, 153, 157, 162, 164, 168, 171, 176, 187, 193, 198, 206, 207, 211, 217, 234, 237, 240, 241, 248, 253, 254, 259, 271, 280, 283, 284, 289, 294]</t>
  </si>
  <si>
    <t>[5, 6, 24, 30, 37, 53, 56, 61, 74, 90, 91, 107, 112, 121, 122, 123, 127, 137, 145, 156, 160, 184, 189, 198, 202, 205, 209, 210, 214, 218, 232, 234, 240, 242, 244, 248, 251, 252, 254, 255, 274, 276, 282, 285, 287, 288, 290, 293, 320]</t>
  </si>
  <si>
    <t>[5, 10, 23, 29, 38, 46, 49, 56, 63, 66, 80, 81, 83, 99, 109, 141, 153, 156, 165, 166, 167, 174, 177, 179, 183, 191, 192, 194, 203, 204, 207, 215, 220, 225, 266, 276, 278, 286, 295, 302, 307, 316, 322, 327, 329, 330, 331, 332, 336, 344, 347, 354, 357, 367, 372, 375, 400, 405, 409, 412, 421, 440, 444, 464, 472, 480, 481, 495, 501, 503, 513, 533, 537, 546, 551, 552, 559, 560, 568, 572, 581, 582, 588, 589, 592, 597, 605, 614]</t>
  </si>
  <si>
    <t>[2, 6, 12, 19, 22, 35, 46, 55, 64, 73, 80, 88, 89, 106]</t>
  </si>
  <si>
    <t>[7, 13, 18, 24, 25, 30, 35, 39, 42, 44, 61, 74, 98, 114, 118, 120, 136, 152, 165, 167, 169, 170, 180, 204, 211, 219, 227, 229, 248, 255, 256, 257, 260, 263, 270, 280, 285, 288, 290, 298, 305, 306, 312, 317, 320, 324, 326, 332, 336, 337, 344, 345]</t>
  </si>
  <si>
    <t>[15, 16, 18, 34, 35, 52, 59, 69, 76, 86, 93, 97, 104, 110, 116, 126, 129, 136, 151, 162, 170, 175, 181]</t>
  </si>
  <si>
    <t>[5, 12, 32, 37, 47, 52, 61, 75, 78, 88, 100, 114, 128, 185, 192, 194, 198, 199]</t>
  </si>
  <si>
    <t>[2, 7, 17, 43, 51, 59, 72, 74, 75, 87, 90, 99, 102, 104, 106, 115, 125, 126, 129, 137, 139, 146, 175, 176, 181, 187, 194, 196, 199, 215, 219, 225, 227, 228, 240, 243, 251, 253, 255, 260, 270, 274, 280, 294, 299, 309, 313, 314, 316, 325, 329, 334, 340, 345, 348, 358, 360, 366, 367, 368, 378, 390, 400, 406, 416, 436]</t>
  </si>
  <si>
    <t>[6, 30, 40, 54, 62, 64, 69, 71, 77, 95, 102, 106, 114, 115, 119, 149, 153, 155, 162, 182, 183, 195, 212, 217, 220, 225, 233, 245, 250, 262, 264, 271, 293, 295, 300, 308, 314, 320, 323, 327, 333, 337, 340, 346, 353, 370, 374, 381, 384, 387, 399, 403, 409, 410, 415, 418]</t>
  </si>
  <si>
    <t>[35, 37, 60, 74, 83, 97, 102, 104, 108, 124, 138, 142, 143, 148, 158, 168, 174, 175, 186, 189, 194, 209, 217, 221, 223, 226, 227]</t>
  </si>
  <si>
    <t>[6, 7, 16, 17, 19, 34, 52, 54, 57, 58, 63, 73, 86, 89, 93, 102, 103, 107, 121, 140, 145, 147, 158, 160, 161, 166, 182, 186, 187, 191, 193, 200, 203, 217, 237, 240, 243, 245, 249, 254, 259, 261, 266, 270, 276, 290, 313, 316, 328, 341, 351, 356, 358, 390]</t>
  </si>
  <si>
    <t>[5, 13, 23, 29, 36, 39, 44, 45, 55, 58, 65, 73, 76, 92, 97, 130, 136, 140, 144, 148, 150, 154, 177, 179, 182, 186, 214, 229, 241, 265, 274, 303, 304, 309, 310, 318, 328, 343, 346, 349, 353, 376, 402, 403, 405, 407, 413, 421, 429, 435, 448, 462, 464, 470, 489, 496, 511, 520, 526, 557, 564, 571, 578, 586, 587, 608, 613, 616, 620, 635, 640, 642, 649, 652, 654, 664, 668, 672, 674, 675, 682, 686, 695, 700, 704, 726, 729, 732, 733, 739, 748, 753, 757, 759, 769, 776, 786, 795, 798, 802, 818, 822, 825, 838, 839, 877, 884, 885, 886, 898, 917, 924, 934, 943, 945, 947, 951, 955, 963, 967, 970, 974, 983, 986, 988, 991, 1002, 1005, 1010, 1033, 1034]</t>
  </si>
  <si>
    <t>[10, 13, 17, 30, 31, 33, 37, 43, 51, 53, 57, 60, 61, 62, 78, 103, 107, 115, 122, 125, 127, 133, 144, 151, 158, 161, 171, 176, 178, 183, 185, 217, 231, 250, 272, 284]</t>
  </si>
  <si>
    <t>[24, 35, 36, 38, 49, 56, 81, 84, 85, 86, 91, 95, 101, 122, 124, 131, 132, 134, 140, 141, 172, 174, 178, 201, 211, 218, 231, 235, 236, 250, 263, 267, 269]</t>
  </si>
  <si>
    <t>[19, 34, 63, 76, 86]</t>
  </si>
  <si>
    <t>[9, 12, 16, 23, 34, 35, 44, 45, 50, 59, 73, 76, 82, 83, 86, 87, 92, 95, 98, 102, 122, 133, 140, 141, 142, 157, 160, 171, 172, 175, 177, 191, 195, 201, 207, 209]</t>
  </si>
  <si>
    <t>[2, 14, 24, 25, 27, 44, 75, 78, 82, 85, 88, 90, 103, 109, 117, 119, 124, 125, 126, 143, 165, 185, 187, 191, 192, 193, 194, 198, 199, 201, 210, 218, 219, 233, 252, 263, 270, 273, 276, 297, 311, 312]</t>
  </si>
  <si>
    <t>[12, 25, 28, 29, 32, 34, 38, 40, 56, 59, 68, 70, 88, 98, 106, 108, 114, 116, 124, 127, 149, 173, 181, 189, 192, 196, 200, 212, 214, 215, 217, 218, 219, 221, 226, 228, 229, 233, 236, 237, 241, 245, 254, 259, 262, 266, 268, 272, 275, 280, 290, 294, 308, 340, 346, 353, 367, 370, 373, 374, 378, 380, 385, 389, 395, 398, 402, 406, 426, 431, 435, 440, 444, 446, 454, 456, 464, 467, 471, 477, 488, 496, 516, 526, 530, 539, 543, 546, 561, 568, 572, 578, 591, 594, 595, 607]</t>
  </si>
  <si>
    <t>[3, 39, 55, 63, 73, 77, 83, 99, 105, 145, 158, 175, 176, 181, 193, 202, 204, 215, 231, 239, 245, 266, 279, 283, 284, 292, 295, 298, 307, 310, 313, 315, 319, 327, 333, 338, 348, 350, 361, 380, 386, 387, 396, 399, 407, 413, 419, 421, 424, 426, 431, 434, 436, 438, 450, 455, 457, 461, 466, 473, 475, 477, 488, 492, 493, 495, 509, 511, 523, 529, 534, 542, 559, 574, 582, 586, 594, 595, 607, 609, 611, 621, 625, 631, 651, 660, 662, 694, 707, 708, 709, 711, 717, 718, 742, 749, 750, 754, 767, 778, 782, 790, 794, 809, 825, 827, 831, 834, 844, 864, 896, 906, 907, 917, 924, 951, 958, 966, 975, 984, 990, 991, 992, 1000, 1012, 1016, 1018, 1023, 1038, 1040, 1042]</t>
  </si>
  <si>
    <t>[5, 8, 45, 57, 59, 71, 83, 86, 90, 92, 96, 109, 110, 111, 126, 135, 137, 144, 145, 150, 153, 155, 168, 180, 182, 190, 195, 197, 202, 206, 215, 223, 225, 241, 242, 243, 246, 249, 258, 263, 269, 275, 276, 289, 299, 301, 305, 308, 309, 328, 333, 371, 373, 396, 405, 407, 408, 410, 438, 440, 443, 450, 454, 455, 486, 496, 506, 515, 517, 529, 533, 537, 554, 555, 564, 580]</t>
  </si>
  <si>
    <t>[3, 6, 29, 34, 47, 48, 49, 51, 61, 64, 65, 100, 114, 126, 128, 143, 150, 151, 162, 174, 177, 179, 194, 198, 200, 215, 227, 229, 231, 234, 241, 255, 270, 279, 280, 290, 300, 308, 314, 320, 323, 337, 340, 343, 364, 365, 389, 391, 406, 407, 410, 415, 420, 426, 430, 456, 462, 480, 487, 495, 499, 501, 503, 511]</t>
  </si>
  <si>
    <t>[2, 10, 14, 17, 20, 45, 51, 62, 66, 80, 83, 84, 86, 95, 110, 127, 139, 141, 164, 182, 188, 192, 209, 212, 219, 234, 242, 251]</t>
  </si>
  <si>
    <t>[2, 11, 12, 17, 32, 33, 36, 47, 56, 64, 67, 73, 86, 93, 94, 101, 102, 118, 126, 134, 135, 155, 159, 175, 182, 185, 192, 193, 204, 209, 211, 212, 217, 219, 225, 242, 244, 253, 260, 273, 276, 278]</t>
  </si>
  <si>
    <t>[3, 4, 19, 21, 22, 24, 29, 35, 42, 44, 47, 52, 62, 68, 69, 73, 74, 76, 79, 81, 84, 87, 88, 94, 95, 99, 103, 109, 122, 139, 141, 145, 150, 151, 159, 164]</t>
  </si>
  <si>
    <t>[13, 14, 20, 21, 34, 37, 39, 59, 69, 101, 119, 126, 131, 136, 148, 151, 155, 178, 193, 213, 214, 219, 232, 247, 251, 252, 255, 258, 267, 268, 274, 280, 283, 309, 313, 315, 338, 341, 346, 348, 361, 362, 365, 369, 370, 373, 387, 388, 403, 404, 405, 414]</t>
  </si>
  <si>
    <t>[4, 5, 16, 18, 25, 35, 43, 45, 55, 56, 65, 72, 74, 88, 90, 91, 94, 108, 111, 119, 125, 139, 144, 148, 152, 153, 156, 168, 171, 190, 191, 193, 194, 199, 202, 207, 209, 210, 213, 232, 236, 242, 245, 247, 248, 250, 257, 273, 282, 285, 288, 304, 310, 311, 312, 318, 323, 337, 338, 347, 348]</t>
  </si>
  <si>
    <t>[2, 5, 10, 22, 68, 69, 70, 71, 85, 86, 99, 113, 125, 126]</t>
  </si>
  <si>
    <t>[2, 7, 9, 20, 21, 22, 31, 37, 48, 76, 78, 81, 83, 86, 88, 92, 99, 102, 113, 119, 121, 132, 133, 137, 157, 179, 182, 196, 205, 210, 211, 212, 214, 217, 227, 232, 236, 237, 242, 245, 246, 265, 284, 287, 288, 305, 312, 317, 323, 331, 342, 343, 346, 356, 360, 369, 374, 378, 379, 380, 381, 392, 395, 406, 410]</t>
  </si>
  <si>
    <t>[13, 21, 22, 36, 69, 73, 89, 112, 114, 125, 129, 133, 137, 139, 144, 152, 156, 160, 179, 182, 185, 195, 223, 232, 234, 242, 253, 254, 278, 292, 301, 303, 306, 316, 325, 346, 347, 349, 351, 352, 365, 366, 367, 368, 381, 392, 403, 423, 424, 430, 432, 441]</t>
  </si>
  <si>
    <t>[17, 24, 26, 27, 28, 29, 32, 35, 42, 45, 54, 64, 65, 70, 71, 76, 77, 91, 96, 107, 110, 127, 131, 140, 144, 147, 149, 159, 172, 174, 179, 188, 189, 191, 192, 202, 204, 208, 215, 221, 224, 228, 238, 240, 245]</t>
  </si>
  <si>
    <t>[2, 5, 6, 9, 16, 18, 19, 28, 47, 54, 81, 92, 104, 112, 115, 124, 126, 131, 133, 147, 153, 155, 160, 163, 178, 180, 182, 186, 187, 191, 196, 199, 221, 230, 241, 246]</t>
  </si>
  <si>
    <t>[10, 18, 22, 30, 32, 43, 44, 53, 54, 64, 77, 86, 91, 92, 97, 103, 105, 128, 135, 136, 149, 150, 154, 159, 162, 171, 172, 173, 193, 197, 199, 217, 218, 222, 224, 229, 232, 240, 246, 249, 255, 259, 268, 269, 280, 283, 285, 289, 297, 298, 302, 306, 320, 323, 331, 332, 337, 338, 341, 342, 344, 345, 349, 352, 354, 358, 364, 376, 377, 383, 385, 390, 391, 399, 401, 403, 404, 411, 413, 414, 433, 443, 449, 451, 454]</t>
  </si>
  <si>
    <t>[2, 10, 21, 24, 30, 35, 39, 52, 62, 63, 71, 78, 82, 88, 90, 94, 100, 106, 123, 129, 132, 150, 156, 158, 176, 177, 178, 180, 183, 202, 216, 221, 222, 223, 230, 258]</t>
  </si>
  <si>
    <t>[14, 17, 20, 22, 29, 30, 32, 53, 70, 73, 77, 81, 87, 97, 108, 112, 113, 115, 119, 127, 132]</t>
  </si>
  <si>
    <t>[3, 4, 6, 9, 10, 14, 22, 37, 40, 41, 45, 77, 83, 89, 109, 115, 123, 124, 125, 137, 152, 161, 162, 165, 166, 169, 173, 174, 178, 181, 182, 186, 199, 201, 205, 207, 216, 224, 226, 227, 229, 249, 253, 257, 262, 277, 280, 285, 289, 291, 317, 320, 323, 337, 352, 357, 360, 370, 381, 396, 402, 421, 422, 440, 444, 449, 460, 486, 487, 497, 501, 531, 541, 546, 548, 559, 565]</t>
  </si>
  <si>
    <t>[2, 11, 13, 21, 26, 27, 55, 70, 82, 99, 103, 114, 124, 133, 139, 150, 163, 180, 185, 186, 200, 207, 213, 222, 234, 237, 251, 265, 272, 304, 313, 316, 326, 332, 343, 345, 358, 364, 386, 394, 395, 400, 403, 413]</t>
  </si>
  <si>
    <t>[14, 31, 39, 62, 68, 76, 80, 85, 87, 88, 92, 105, 106, 115, 120, 121, 124, 129, 133, 138, 139, 145, 146, 149, 156, 158, 161, 168, 175, 181, 183, 185, 189, 194, 203, 207, 213, 214, 217, 220, 221, 222, 223, 230, 236, 237, 247, 255, 263, 265, 287, 296, 304, 306, 307, 308, 313, 315, 321, 326, 331, 336, 337, 343, 344, 347, 350, 362, 364, 365, 373, 376, 384, 388, 397, 398, 399, 400, 402, 403, 408, 411, 428, 472, 492, 495, 528, 531, 538, 544, 560, 574, 581, 619, 634, 645, 652, 666, 669, 681, 686, 691, 704]</t>
  </si>
  <si>
    <t>[2, 21, 23, 26, 47, 51, 74, 75, 78, 95, 124, 140, 159, 163, 167, 178, 189, 192, 198, 205, 222, 223, 224, 225, 226, 229, 235, 240, 266, 285, 301, 310, 315, 316, 318]</t>
  </si>
  <si>
    <t>[13, 15, 16, 24, 33, 42, 45, 54, 56, 74, 82, 85, 92, 94, 98, 102, 105, 109, 132, 156, 158, 161, 166, 167, 173, 180, 181, 199, 224, 234, 235, 236, 239, 251, 260, 270, 276, 283, 287, 288, 296, 321, 340, 351, 364, 368, 372, 377, 398, 422, 428, 432, 435, 453, 460, 470, 485, 505, 520, 523, 529, 539, 548, 561, 563, 596, 603, 605, 606, 613, 645, 662, 663, 672, 680, 681, 686, 698, 700, 701, 725, 754, 759, 761, 764, 768, 769, 771, 778, 788, 794, 818, 821, 833, 858, 869, 871, 885, 901, 937, 938, 939, 956, 960, 962, 969, 976, 988, 994, 995, 1008, 1018, 1023, 1032, 1038, 1051, 1055, 1060, 1066, 1080, 1087, 1089, 1104, 1110, 1112, 1118, 1119, 1133, 1137, 1139, 1152]</t>
  </si>
  <si>
    <t>[6, 9, 29, 46, 50, 69, 87, 104, 119, 127, 133, 136, 142, 153, 154, 157, 165, 167, 180, 186, 198]</t>
  </si>
  <si>
    <t>[4, 8, 16, 17, 55, 83, 87, 105, 117, 120, 122, 124, 139, 140, 154, 167, 200, 209, 215, 222, 223, 268, 275, 277, 293, 299, 309, 311, 313, 350, 351, 357]</t>
  </si>
  <si>
    <t>[5, 11, 16, 42, 46, 54, 55, 63, 67, 77, 82, 95, 97, 102, 103, 109, 113, 128, 131, 140, 146, 157, 175, 193, 208, 213, 219, 223, 225, 228, 248, 256, 257]</t>
  </si>
  <si>
    <t>[14, 15, 20, 23, 24, 26, 28, 42, 66, 95, 102, 112, 113, 137, 141, 146, 163, 169]</t>
  </si>
  <si>
    <t>[16, 17, 40, 43, 45, 55, 66, 76, 77, 81, 84, 92, 96, 98, 112, 121, 125, 135, 149, 150, 156]</t>
  </si>
  <si>
    <t>[10, 14, 15, 17, 19, 45, 53, 60, 62, 69, 83, 93, 96, 98, 100, 104, 117, 124, 128, 129, 141, 142, 143, 147, 148, 150, 156, 174, 189, 190, 195, 214, 225, 228, 229, 230, 235, 242, 243, 246, 248, 255, 257, 261, 266, 267, 269, 274, 281, 286, 288, 296, 297, 299, 302, 307, 315, 317, 319, 324, 331, 334, 348, 359, 360, 363, 379, 394, 397, 400, 402, 416, 423, 425, 432, 434, 436, 439, 452, 454, 455, 461, 465, 467, 468, 469, 472, 474, 477, 479, 484, 491, 502, 503, 504, 505, 508, 509, 514, 522, 524, 531, 537, 548, 551, 555, 557, 558, 559, 560, 571, 574, 577, 578, 585, 588, 591, 600, 604, 609, 612, 615, 617, 618, 633, 637, 643, 649, 653, 657, 658, 659, 665, 674, 675, 685, 693, 694, 707, 712, 714, 718, 721, 724, 727, 728, 735, 739, 744, 755, 756, 764, 773, 781, 782, 789, 804]</t>
  </si>
  <si>
    <t>[3, 20, 41, 47, 52, 57, 69, 93, 116, 135, 136, 138, 142, 146, 159, 178, 179, 181, 183, 187, 233, 236, 255, 259, 262, 270, 281, 284, 286, 288, 291, 293, 315, 317, 321, 325, 331, 334, 341, 350, 359, 363, 371, 378, 379, 387, 420, 427, 428, 432, 448]</t>
  </si>
  <si>
    <t>[4, 8, 32, 47, 50, 51, 53, 71, 72, 76, 88, 92, 106, 109, 116, 127, 143, 148, 149, 156, 166, 169, 185, 189, 199, 204, 207, 218, 219, 224, 231, 237, 239, 250, 266, 268, 284]</t>
  </si>
  <si>
    <t>[25, 29, 33, 35, 44, 45, 47, 49, 56, 58, 62, 64, 73, 75, 85, 92, 93, 106, 127, 149, 156, 164]</t>
  </si>
  <si>
    <t>[5, 7, 16, 28, 44, 64, 69, 70, 80, 106, 137, 145, 146, 176, 187, 195, 205, 224, 228, 230, 239, 241, 254, 270, 280, 283]</t>
  </si>
  <si>
    <t>[10, 19, 25, 27, 36, 40, 55, 66, 80, 82, 93, 121, 126, 127, 133, 138, 142, 145, 148, 159, 176, 188, 200, 203, 207, 211, 212, 215, 219, 224, 231, 235, 240, 245, 246, 248, 260, 272]</t>
  </si>
  <si>
    <t>[4, 5, 9, 14, 20, 28, 30, 31, 34, 40, 51, 54, 60, 61, 62, 65, 80, 87, 91, 92, 118, 128, 131, 140, 141, 147, 163, 177, 184, 192, 193, 205, 207, 208, 212, 217, 224, 230, 239, 255, 273, 280, 286, 299, 303, 320, 326, 327, 340, 341, 348, 349, 359, 364, 367, 380, 386, 387, 393, 394, 395, 398, 406, 423, 456, 459, 470, 471, 473]</t>
  </si>
  <si>
    <t>[2, 8, 16, 18, 34, 42, 52, 65, 68, 70, 79, 86, 96, 97, 103, 108, 143, 147, 151, 168, 195, 202, 212, 213, 219, 222, 225, 227, 228, 235, 236, 238, 242, 251, 253, 261, 271, 272, 287, 292, 306, 319, 321, 323, 325, 327, 328, 335, 340, 347, 361, 373, 374, 376, 382, 392, 404, 408, 414, 421, 426, 441, 444, 448, 449, 455, 460, 466, 467, 474, 475, 476, 484, 486, 489, 492, 497]</t>
  </si>
  <si>
    <t>[2, 12, 21, 36, 38, 43, 47, 50, 61, 75, 78, 83, 86, 87, 93, 98, 103, 104, 105, 110, 111, 113]</t>
  </si>
  <si>
    <t>[5, 7, 14, 21, 31, 44, 67, 70, 86, 94, 107, 138, 151, 170, 176, 180, 187, 210, 214, 220, 225, 226, 245, 251, 255, 271, 288, 289, 329, 339, 343, 344, 349, 350, 365, 369, 382, 388, 401, 407, 416, 419, 428, 433, 445, 446, 447, 452, 466]</t>
  </si>
  <si>
    <t>[2, 4, 15, 16, 27, 45, 53, 61, 73, 85, 92, 113, 116, 118, 127, 136, 146, 155, 157, 164, 166, 167, 173, 177, 181]</t>
  </si>
  <si>
    <t>[9, 10, 11, 13, 23, 31, 38, 58, 60, 83, 102, 113, 116, 131, 140]</t>
  </si>
  <si>
    <t>[2, 4, 6, 13, 15, 22, 29, 30, 59, 67, 79, 85, 98, 99, 102, 104, 110, 115, 121, 137, 143, 147, 149, 172, 186, 198, 203, 205, 211, 215, 230, 259, 266, 279, 282, 289]</t>
  </si>
  <si>
    <t>[3, 7, 19, 29, 34, 42, 49, 52, 73, 74, 75, 77, 111, 124, 125, 126, 142, 153, 156, 158, 159, 160, 165, 169, 186, 189, 191, 213, 216, 225, 239, 247, 251, 252, 258, 267, 269, 271, 273, 278, 291, 293, 313, 318, 323, 326, 330, 331, 348, 356, 357, 370, 394, 418, 428, 453]</t>
  </si>
  <si>
    <t>[2, 5, 10, 14, 32, 38, 39, 41, 43, 54, 63, 64, 69, 74, 94, 109, 113, 117, 137, 142, 143]</t>
  </si>
  <si>
    <t>[2, 5, 11, 27, 34, 36, 38, 48, 57, 58, 73, 76, 81, 82, 85, 102, 109, 125, 128, 138, 145, 149, 154, 166, 171, 175, 179, 182, 183, 189, 190, 192, 202, 209, 212, 222, 228, 229, 241, 246, 256]</t>
  </si>
  <si>
    <t>[6, 9, 15, 43, 45, 53, 73, 79, 83, 99, 111, 131, 132, 145, 156, 161, 162, 166, 175, 181, 194, 196, 200, 205, 207]</t>
  </si>
  <si>
    <t>[4, 26, 29, 32, 34, 45, 66, 68, 69, 70, 72, 75, 76, 77, 104, 107, 109, 116, 122, 127, 147, 156, 160, 164, 169]</t>
  </si>
  <si>
    <t>[4, 6, 14, 16, 26, 40, 42, 43, 54, 63, 68, 75, 91, 94, 117, 118, 131, 136, 149, 152, 155, 161, 171, 180, 181, 202, 215, 219, 228, 231, 243, 256, 259, 264, 269, 270, 279, 306, 312, 323, 328, 329, 333, 336, 337, 342, 345, 351, 353, 357, 358, 361, 362, 372, 391, 395, 397, 400, 403, 409, 417, 423, 424, 433, 439, 441, 449, 450, 456, 457, 459, 471, 474, 479, 484, 489, 494, 503, 525, 527, 529, 533, 536, 544, 552, 568, 573, 576, 580, 596, 615, 635, 637, 645, 649, 652, 658, 671, 673, 679, 690, 694, 717, 718, 728, 732, 736, 739, 756, 759, 760, 767, 771, 777, 780, 785, 789]</t>
  </si>
  <si>
    <t>[3, 4, 8, 20, 21, 33, 39, 41, 54, 82, 89, 96, 99, 121, 125, 135, 148, 166, 167, 174, 193, 195, 200, 224, 228, 237, 240, 250, 252, 260, 265, 304, 342, 350, 353, 354, 364, 374, 375, 377, 379, 385, 391, 398, 406, 417, 442, 448, 452, 463, 465]</t>
  </si>
  <si>
    <t>[18, 33, 36, 43, 48, 60, 65, 67, 76, 122, 131, 137, 140, 147, 157, 165, 170, 171, 173, 224, 239, 242, 249, 259, 266, 267, 272, 273, 275, 320, 328, 332, 352, 366, 398, 415, 420, 430, 435, 438, 461, 482, 483, 485, 492, 496, 505, 521, 523, 526, 530, 531, 533, 542, 552, 554, 555, 561, 562, 579, 581, 601, 603, 619, 626]</t>
  </si>
  <si>
    <t>[2, 14, 23, 35, 42, 53, 58, 60, 63, 72, 84, 93, 98, 110, 113, 114, 116, 118, 139, 145, 149, 159, 176, 177, 178, 192, 194, 204, 211, 220, 221, 224, 226, 239, 244, 247, 270, 307, 308, 318, 323, 325, 328, 333, 342, 345, 353, 371, 380, 385, 391, 395, 400, 420, 430, 438, 439, 441, 446, 451, 462, 471, 483, 494, 495, 496, 511, 526, 539, 540, 546, 547, 556, 557, 578, 584, 585, 586, 587, 588, 597, 599, 600, 601, 628, 629, 632, 633, 646, 650, 652, 658, 659, 662, 663, 665, 679, 687, 688, 689, 691, 692, 697, 715, 719, 723, 732, 734, 750, 754, 757, 758, 760, 761, 763, 783, 788, 801, 802, 804, 814, 815, 821, 826, 832, 834, 847, 848, 873]</t>
  </si>
  <si>
    <t>[4, 5, 7, 12, 20, 35, 40, 54, 60, 68, 70, 76, 93, 103, 113, 125, 130, 134, 141, 143, 147, 152, 159, 161, 166, 169, 175, 179, 194, 207, 209, 232, 254, 264, 273, 277, 280, 287, 291, 293, 298, 307]</t>
  </si>
  <si>
    <t>[21, 22, 25, 27, 36, 40, 43, 45, 56, 59, 64, 73, 79, 80, 90, 102, 103, 105, 106, 113, 134, 135, 143, 153, 161, 171, 184, 187, 188, 192, 196, 200, 218, 223, 251, 254, 267, 270, 271, 273, 276, 285, 292, 304, 314, 317, 318, 322, 328, 331, 332, 346]</t>
  </si>
  <si>
    <t>[3, 8, 13, 16, 17, 28, 44, 64, 76, 78, 79, 96, 105, 107, 136, 141, 143, 148, 161, 184, 193, 195]</t>
  </si>
  <si>
    <t>[2, 3, 17, 29, 39, 61, 86, 98, 99, 100, 101, 126, 133, 138, 159, 160, 167, 169, 178, 185, 186, 191, 206, 212, 216, 220, 231, 235]</t>
  </si>
  <si>
    <t>[2, 5, 6, 8, 11, 15, 22, 49, 54, 56, 60]</t>
  </si>
  <si>
    <t>[2, 6, 15, 28, 35, 37, 42, 44, 46, 47, 48, 49, 54, 55, 60, 68, 74, 77, 85, 91, 98, 105, 118, 124, 132, 134, 136, 139, 143, 146, 148, 150, 151, 154, 167]</t>
  </si>
  <si>
    <t>[8, 44, 52, 57, 65, 108, 110, 127, 132, 151, 154, 159, 162, 177, 201, 215, 218, 222, 227, 231, 245, 246, 255, 265, 277, 281, 287, 291, 296, 297, 309, 313, 324, 327, 331, 339, 348, 362, 365, 371]</t>
  </si>
  <si>
    <t>[4, 5, 17, 40, 43, 56, 77, 78, 80, 84, 89, 100, 105, 115, 118, 135, 139, 150, 162, 193, 194, 195, 198, 215, 221, 222, 229, 234, 240, 241, 245, 249, 252, 267, 274, 279, 287, 292, 301, 302, 335, 354, 365, 368, 370, 375, 376, 377, 378, 385, 389, 392, 402, 405, 412]</t>
  </si>
  <si>
    <t>[2, 8, 17, 18, 19, 20, 23, 26, 40, 44, 61, 66, 71, 72, 80, 86, 89, 92, 100, 112, 128, 146, 148, 151, 163, 168, 189, 196, 200, 204, 206, 218, 229, 244, 245, 250, 252]</t>
  </si>
  <si>
    <t>[3, 6, 8, 10, 15, 18, 49, 55, 56, 60, 64, 95, 102, 113]</t>
  </si>
  <si>
    <t>[5, 8, 9, 27, 31, 38, 43, 66, 73, 80, 85, 92, 105, 106, 117, 131, 135, 142, 154, 178, 180, 191, 202, 204, 214, 225, 226, 237, 240, 243, 257, 269, 302, 303, 311]</t>
  </si>
  <si>
    <t>[6, 12, 17, 20, 22, 31, 37, 42, 48, 61, 64, 65, 82, 88, 105, 123, 124, 126, 138, 140, 142, 144, 151]</t>
  </si>
  <si>
    <t>[5, 13, 25, 34, 39, 65, 74, 75, 80, 84, 88, 90, 93, 100, 105, 106, 110, 122, 129, 135, 151, 174, 179, 181, 184, 185, 188, 189, 202, 212, 224, 239, 240, 250, 263, 264, 269, 273, 287, 288, 294, 299, 308, 309, 311, 313, 339, 341, 365, 367, 369, 380, 385, 390, 392, 393, 405, 406, 417, 422, 441, 446, 450, 459, 460, 464, 477, 489, 490, 494, 496, 497, 500, 511, 519, 522, 550, 554, 569, 571, 574]</t>
  </si>
  <si>
    <t>[6, 9, 22, 35, 37, 68, 72, 84, 85, 94, 96, 105, 111, 114, 123, 125, 143, 159, 160, 161, 163, 178, 182, 190, 192]</t>
  </si>
  <si>
    <t>[10, 23, 25, 26, 27, 29, 31, 62, 74, 91, 93, 99, 116, 122, 124, 129, 140, 147, 155, 160, 161, 162, 175, 179, 190, 192, 194, 198, 201, 209, 214, 215, 216, 217, 218, 221, 231, 241, 250, 253, 268, 277, 282, 285, 301, 302, 306, 319, 326]</t>
  </si>
  <si>
    <t>[3, 27, 41, 50, 51, 59, 66, 70, 71, 82, 99, 113, 115, 123, 126, 133, 135, 137, 155, 182, 210, 213, 216, 224, 225, 231, 235, 236, 238, 261, 265, 272, 276, 284, 287, 290, 320, 331, 333, 334, 349, 355, 356, 360, 374, 388, 396, 397, 403, 411, 419, 433, 435, 436, 441, 473, 490, 496, 501, 502, 504, 510, 523, 535]</t>
  </si>
  <si>
    <t>[11, 13, 24, 26, 35, 36, 42, 43, 47, 55, 70, 73, 80, 86, 100, 101, 103, 104, 136, 145, 154, 156, 157, 159, 164, 165, 166, 177, 182, 189, 202, 204, 205, 216, 221, 226, 248, 249, 253, 255, 257, 264, 271, 280, 282, 301, 308, 309, 310, 315, 319, 320, 336, 349, 355, 378, 381, 383, 392, 400, 416, 428, 434, 447, 498, 522, 529, 533, 534, 539, 549, 552, 558, 563, 572, 573, 576, 577, 579, 581]</t>
  </si>
  <si>
    <t>[3, 8, 16, 20, 29, 56, 57, 62, 70, 83, 85, 106, 111, 116, 127, 149, 163, 170, 174, 192, 206, 209, 223, 234, 236, 237, 238, 241, 277, 278, 279, 302, 312, 323, 324, 330, 331, 336, 337, 338, 350, 358, 371, 387, 389, 396, 416, 419, 438, 440, 452, 455, 475, 481, 496, 497, 499]</t>
  </si>
  <si>
    <t>[11, 17, 21, 29, 37, 43, 68, 84, 94, 104, 106, 123, 131, 135, 136, 148, 156, 161, 162, 168, 181, 191, 199, 202, 242, 253, 285, 291, 292, 294, 308, 332, 333, 342, 348, 359, 371, 376, 379, 388, 401, 405, 409, 414, 416, 422, 424, 426, 428, 432, 452, 453, 462, 491, 502, 507, 508, 519, 520, 522, 532, 538, 541, 545, 548, 550, 551, 560, 589, 590, 598, 607, 611, 615, 619, 628, 638, 641, 644, 653, 655, 664, 667, 671, 674, 686, 697, 724, 729, 732, 735, 736, 744, 747, 751, 754, 756, 776, 779]</t>
  </si>
  <si>
    <t>[4, 11, 13, 15, 21, 31, 37, 43, 48, 51, 60, 62, 63, 83, 86, 90, 93, 104, 109, 127, 130, 137, 140, 145, 152, 153, 184, 197, 210, 228, 235, 248, 255, 262, 288, 293, 296, 313, 315, 323, 349, 366, 372, 374, 391, 393, 398, 413, 414, 421, 435, 442, 444, 446, 451, 456, 459, 469, 474, 481, 483, 497, 499, 503, 515, 539, 551, 555, 563, 567, 576, 612, 616, 619, 625, 635, 638, 641, 643, 653, 660, 669, 693, 705, 713, 714, 717, 719, 741, 743, 760, 762, 770, 778, 793, 796, 798, 799, 800, 802, 813, 820, 839, 850, 860, 866, 872, 874, 893, 908, 915, 919, 941, 949, 966]</t>
  </si>
  <si>
    <t>[6, 18, 30, 34, 45, 48, 54, 59, 67, 68, 78, 96, 129, 131, 137, 139, 144, 149, 158, 161, 181, 199, 201, 203, 212]</t>
  </si>
  <si>
    <t>[3, 38, 52, 56, 57, 58, 66, 68, 73, 81, 93, 106, 109, 120, 145, 155, 164, 185, 189, 190, 202, 215, 219, 220, 225, 230, 261]</t>
  </si>
  <si>
    <t>[7, 11, 15, 18, 19, 29, 37, 38, 47, 53, 58, 63, 68, 70, 80, 103, 112, 126, 130, 133, 140, 150, 162, 163, 169, 171, 172, 177, 179, 181, 185, 212, 213, 215, 226, 235, 236, 237, 238, 240, 244, 247, 248, 258, 260, 263, 278, 280, 291, 294, 304, 313, 314, 331, 332, 335, 338, 339, 345, 347, 349, 350, 351, 354, 356, 360, 363, 371, 373, 374, 382, 384, 386, 387, 388, 399, 408, 411, 420, 422, 427, 428, 435, 441, 446, 449, 456, 458, 466, 470, 472, 477, 481, 504, 505, 507, 514, 516, 519, 523, 528, 530, 531, 535, 537, 538, 545, 546, 554, 559, 560, 563, 564, 567, 578, 583, 584, 586, 588, 590, 603, 605, 612, 613, 617, 628, 630, 637, 639, 644, 655, 656, 658, 660, 663, 667, 671, 674, 677, 682, 686, 689, 697, 702, 703, 704, 706, 720, 722, 725, 731, 740, 743, 747, 761, 762, 764, 768, 774, 779, 781, 782]</t>
  </si>
  <si>
    <t>[2, 3, 4, 13, 26, 31, 35, 45, 51, 54, 58, 74, 78, 87, 124, 131, 134, 145, 147, 148, 156, 164, 168, 177, 181, 185, 195, 199, 218, 221, 222, 230, 236, 241, 245, 254, 262, 263, 268, 282]</t>
  </si>
  <si>
    <t>[3, 34, 35, 46, 49, 63, 64, 68, 77, 100, 111, 113, 123, 128, 135, 138, 145, 148, 150, 151]</t>
  </si>
  <si>
    <t>[3, 5, 12, 30, 34, 50, 54, 85, 121, 125, 126, 127, 140, 142, 147, 148, 150, 171, 172, 175, 176, 177, 184, 201, 203, 213, 220, 240, 254, 255, 257, 263, 283, 288, 291, 336, 361, 367, 371, 379, 386, 414, 420, 421, 437, 447, 451, 458, 476, 477, 492, 495, 503, 518, 525, 532, 538, 563, 564, 565, 567, 576, 577, 578, 581, 592, 602, 608, 617, 620]</t>
  </si>
  <si>
    <t>[4, 9, 11, 19, 24, 32, 39, 52, 78, 79, 83, 91, 99, 102, 105, 110, 120, 124, 153, 155, 157, 163, 172, 176, 188, 202, 204, 213, 216, 217, 223, 228, 242]</t>
  </si>
  <si>
    <t>[2, 3, 15, 24, 27, 28, 31, 38, 44, 51, 53, 60, 72, 75, 86, 100, 113, 124, 127, 135, 142, 146, 148, 149, 155, 161, 169, 175, 179]</t>
  </si>
  <si>
    <t>[2, 4, 7, 9, 16, 23, 24, 27, 28, 42, 43, 45, 64, 75, 81, 83, 102, 107, 120, 122, 133]</t>
  </si>
  <si>
    <t>[4, 10, 54]</t>
  </si>
  <si>
    <t>[9, 10, 13, 34, 38, 44, 87, 90, 132, 146, 150, 175, 176, 177, 180, 183, 185, 205, 208, 217, 222, 227, 246, 275, 280, 285, 286, 305, 318, 323, 324, 340, 342, 346, 347, 353, 369, 377, 378, 385]</t>
  </si>
  <si>
    <t>[11, 12, 14, 22, 23, 35, 36, 38, 42, 43, 48, 60, 65, 87, 91, 108, 110, 116, 126, 130, 136, 141, 145, 154, 173, 179, 189, 193, 199, 203, 215, 221, 225, 234, 239, 274, 275, 279, 285, 287, 291, 301, 307, 316, 330, 332, 344, 383, 395, 398, 403, 409, 416, 417, 420, 423, 427, 428, 434, 437, 453, 475, 487, 493, 500, 504, 505, 525, 535, 545, 546, 563, 567, 570, 574, 575, 595, 616]</t>
  </si>
  <si>
    <t>[2, 6, 7, 12, 13, 18, 27, 33, 34, 37, 48, 57, 63, 74, 94, 95, 102, 103, 105, 108, 119, 125, 135, 136, 156, 160, 173, 176, 186, 190, 195, 198, 205, 207, 210, 212, 213, 218, 220, 226, 243, 255, 258, 264, 265, 266, 277, 279]</t>
  </si>
  <si>
    <t>[4, 14, 20, 41, 53, 55, 56, 60, 103, 119, 122, 128, 131, 133, 134, 137, 146, 157, 163, 172, 179, 210, 213, 217, 225, 226, 244, 247, 254, 261, 273, 278, 293, 296, 298, 304, 328, 332, 335, 336, 339, 348, 349, 350, 358, 370, 376, 385, 393, 410, 426]</t>
  </si>
  <si>
    <t>[5, 9, 10, 14, 25, 30, 35, 37, 43, 45, 54, 58, 66, 85, 89, 94, 98, 99, 102, 121, 135, 137, 140, 162, 177, 183, 184, 195, 215, 216, 234, 236, 249, 260, 262, 265, 275, 284, 287, 302]</t>
  </si>
  <si>
    <t>[4, 25, 29, 36, 37, 51, 59, 60, 61, 63, 72, 74, 77, 78, 81, 87, 88, 90, 102, 117, 120, 131, 139, 141, 151, 153, 157, 162, 167, 212]</t>
  </si>
  <si>
    <t>[11, 24, 38, 41, 45, 47, 59, 72, 93, 96, 98, 108, 109, 117, 118, 126, 131, 135, 136, 145, 146, 149, 165, 171, 180, 209, 211, 212, 214, 216, 219, 221, 222, 224, 233, 234, 255, 259, 264, 269, 306, 324, 332, 335, 342, 347, 353, 358, 360, 371, 383, 388, 405, 407, 409, 414, 424, 425, 434, 435, 454, 466, 468, 474]</t>
  </si>
  <si>
    <t>[3, 8, 15, 22, 29, 32, 34, 35, 36, 56, 57, 71, 80, 94, 108, 110, 113, 115, 118, 129, 133]</t>
  </si>
  <si>
    <t>[15, 22, 29, 35, 37, 51, 58, 62, 65, 67, 70, 74, 82, 84, 94, 100, 103, 122, 129, 135, 136, 137, 142, 158, 161, 171, 176, 183, 184, 197, 201, 211, 213, 216, 220, 227, 230, 234, 235, 238, 241, 250, 251, 278, 292, 295, 309, 311, 313, 325, 333, 350, 371, 379, 391, 392, 407, 420, 426, 429, 436, 437, 439, 440, 449, 459, 463, 480, 487, 488, 489, 496, 497, 506, 514, 519, 528, 530, 532, 537, 541, 542, 543, 545, 552, 558, 559, 560, 563, 565, 576, 579, 588, 593, 605, 609, 611, 614, 621, 624, 625, 627, 634, 637, 645]</t>
  </si>
  <si>
    <t>[18, 26, 33, 35, 43, 45, 53, 55, 62, 68, 71, 79, 80, 97, 110, 111, 116, 126, 128, 130, 134, 149, 156, 158, 159, 179, 190, 191, 194, 201, 204, 206, 211, 223, 227, 241, 250, 254, 257, 274, 282, 285, 290, 296, 297, 299, 300, 308, 322, 370, 372, 373, 384, 385, 412, 418]</t>
  </si>
  <si>
    <t>[5, 11, 14, 22, 24, 33, 38, 43, 53, 55, 57, 74, 82, 84, 88, 109, 119, 120, 136, 144, 155, 157, 164, 171, 187, 195, 204, 208, 213, 221, 222, 236, 248, 252, 254, 260, 267, 299, 302, 316, 318]</t>
  </si>
  <si>
    <t>[2, 4, 6, 15, 20, 27, 28, 30, 42, 45, 51, 52, 57, 69, 71, 72, 73, 79, 89, 96, 99, 100, 102, 104, 123, 130, 135, 139, 170, 183, 186, 190, 191, 193, 195, 200, 238, 248, 252, 258, 284, 286, 297, 322, 325, 343, 347, 354, 360, 372, 378, 380, 388, 420, 455, 457, 463, 465, 470, 477, 502, 503, 507, 514, 518, 526]</t>
  </si>
  <si>
    <t>[3, 5, 6, 8, 9, 13, 14, 20, 28, 31, 34, 40, 57, 65, 75, 94, 99, 107, 115, 117, 124, 129, 130, 132]</t>
  </si>
  <si>
    <t>[2, 5, 8, 15, 21, 42, 46, 48, 49, 56, 66, 72, 79, 82, 83, 100, 116, 120, 132, 136, 143, 151, 152, 162, 168, 171, 177, 183, 185, 190, 191, 193, 196, 211, 212, 216, 218, 224, 229, 236, 239, 252, 256, 259, 267, 277, 278, 284, 290, 295, 309, 316, 326, 332, 334, 337]</t>
  </si>
  <si>
    <t>[2, 18, 20, 27, 28, 41, 50, 57, 61, 64, 65, 85, 90, 95, 97, 104, 110, 113, 125, 137, 145, 149, 153, 160, 188, 201, 203, 206, 211, 223, 230, 234, 260, 269, 276, 281, 294, 302, 305, 312, 315, 317, 322, 327, 331, 343, 380, 385, 413, 417, 424]</t>
  </si>
  <si>
    <t>[48, 54, 55, 62, 63, 67, 72, 78, 81, 89, 101, 103, 104, 108, 113, 117, 118, 127, 133, 134, 140, 144, 151]</t>
  </si>
  <si>
    <t>[2, 3, 7, 8, 9, 25, 31, 43, 46, 61, 65, 78, 79, 92, 113, 117, 125, 127, 147, 154, 167]</t>
  </si>
  <si>
    <t>[3, 11, 19, 32, 34, 37, 54, 68, 71, 75, 77, 85, 95, 99, 108, 110, 111, 121, 139, 150, 159, 165, 173, 174, 176, 205, 208, 214, 217, 226, 229, 231, 236, 240, 242, 243, 244]</t>
  </si>
  <si>
    <t>[7, 9, 10, 12, 31, 35, 38, 40, 55, 71, 75, 79, 83, 85, 102, 103, 109, 131, 133, 136, 138, 141, 148, 161, 170, 174, 179, 184, 194, 195, 207, 214, 215, 217, 225, 228, 237, 245, 248, 259, 262, 279, 287, 290, 303, 311, 318, 331, 343, 353, 356, 357, 384, 390, 395, 397, 406, 408, 409, 418, 419, 423, 425, 428, 436, 437, 442, 450, 453, 465, 470, 479, 486, 496, 504, 505, 506, 507, 509, 523, 528, 529, 536, 549, 550, 557, 569, 573, 580, 584, 593, 597, 607, 611]</t>
  </si>
  <si>
    <t>[6, 8, 10, 12, 16, 18, 24, 34, 40, 46, 47, 49, 51, 67, 69, 75, 78, 80, 86, 88, 89, 94, 104, 109, 111, 114, 126, 136, 155, 160, 167, 176, 188, 189, 211, 212, 221, 229, 234, 246, 248, 252, 268, 272, 275, 330, 337, 342, 345, 356, 357, 359, 361, 376, 377, 385, 395, 408, 419, 425, 426, 427, 433, 441, 446, 456, 463, 477, 480, 482, 485, 498]</t>
  </si>
  <si>
    <t>[3, 4, 7, 8, 17, 30, 32, 36, 49, 56, 58, 65, 68, 78, 95, 100, 104, 115, 116, 120, 136, 160, 171, 178, 185, 193, 195]</t>
  </si>
  <si>
    <t>[5, 8, 13, 24, 34, 48, 52, 68, 78, 79, 84, 93, 96, 101, 110, 123, 131, 134, 140, 160, 169, 184, 186, 187, 195, 199, 201, 205, 209, 211, 214, 220, 223, 224, 232, 244, 245, 263, 295, 310, 317, 320]</t>
  </si>
  <si>
    <t>[2, 7, 55, 71, 79, 89, 93, 97, 101, 103, 106, 108, 124, 127, 131, 132, 134, 147, 148, 167, 180, 184, 197, 205, 206, 216, 218, 221, 224, 226, 235, 236, 241, 243, 244, 250, 253, 266, 273, 278, 296, 298, 302, 303, 317, 321, 323, 328, 331, 333, 343, 357, 359, 361, 368, 370, 388, 389, 394, 398, 410, 423, 425, 429, 439, 446, 453, 456, 491, 500, 505, 508, 515, 524, 525, 527, 530, 533, 544, 555, 565, 571, 576, 580, 581, 582, 599, 602, 606, 647, 651, 654, 658, 662, 667, 681, 688, 705, 706, 708, 711, 714, 723, 725, 727, 740, 744, 749, 755, 758, 763, 775]</t>
  </si>
  <si>
    <t>[5, 18, 23, 26, 30, 32, 42, 49, 51, 68, 74, 85, 94, 96, 97, 99, 103, 111, 122, 130, 138, 143, 145, 158, 163, 173, 174, 178, 182, 188, 201, 209, 213, 218, 229, 242, 257, 265, 276, 280, 282, 289, 292, 300, 304, 305, 307, 308, 321, 325, 327, 341, 351, 356, 362, 374, 381, 385, 387, 388, 389, 393, 398, 406, 419, 426, 430, 432, 435, 445, 446, 453, 463, 477, 493, 494, 505, 509, 518, 520, 522, 527, 533, 534, 538, 539]</t>
  </si>
  <si>
    <t>[14, 26, 32, 33, 39, 58, 61, 73, 81, 108, 113, 114, 131]</t>
  </si>
  <si>
    <t>[2, 5, 16, 21, 22, 25, 44, 56, 57, 59, 62, 75, 76, 80, 82, 89, 93, 101, 106, 116, 120, 130, 136, 144, 158, 161, 172, 180, 203, 214, 216, 230, 231, 236, 254, 264, 283, 284, 302, 308, 311, 323, 331]</t>
  </si>
  <si>
    <t>[5, 8, 15, 24, 29, 31, 43, 57, 69, 73, 75, 88, 91, 93, 98, 120, 124, 125, 139, 141, 156, 159, 160, 164, 168, 181, 188, 202, 210, 214, 233, 236, 237, 247, 267, 273, 276, 284, 286, 298, 300, 310, 313, 332, 333, 353, 362, 368, 372, 378, 398]</t>
  </si>
  <si>
    <t>[12, 14, 28, 29, 35, 55, 68, 69, 70, 72, 88, 89, 93, 95, 102, 106, 114, 119, 122, 133, 143, 149, 157, 166, 171, 174, 185, 204, 222, 227, 229, 239, 243, 244, 249, 262, 267, 277, 296, 306, 314, 320, 323, 335, 343]</t>
  </si>
  <si>
    <t>[6, 18, 20, 24, 28, 31, 32, 40, 50, 51, 53, 68, 70, 72, 73, 75, 95, 96, 110, 112, 117, 122, 129, 133, 143, 156, 157, 169, 178, 182]</t>
  </si>
  <si>
    <t>[5, 11, 16, 26, 46, 52, 53, 55, 58, 61, 62, 69, 74, 76, 77, 79, 80, 87, 91, 93, 96, 97, 98, 116, 119, 136, 138, 144, 148, 151, 165, 168, 171, 173, 197, 210, 214, 226, 228, 238, 240, 252, 274, 275, 280, 285]</t>
  </si>
  <si>
    <t>[2, 16, 31, 36, 38, 43, 50, 64, 67, 75, 77, 82, 89, 95, 98, 105, 112, 116, 122, 123, 124, 140, 146, 148]</t>
  </si>
  <si>
    <t>[4, 5, 8, 16, 38, 39, 50, 52, 54, 73, 76, 88, 105, 108, 109, 112, 121, 124, 134, 146, 147, 152, 156, 168, 198, 206, 207, 210, 218, 223, 224, 234, 253, 259, 264, 269, 285, 289, 290, 298, 308, 319, 339, 345, 352, 368, 375, 380, 395, 400, 401, 404, 410, 411, 413, 415, 433, 435, 438, 442, 454, 456, 474, 490, 492, 495, 500, 510, 512, 514, 520, 522, 525, 527, 583, 594, 595, 602, 604, 605, 607, 614, 621, 626, 629, 644, 645, 646, 657, 674, 675, 676, 689, 694, 696, 705, 709, 711, 712, 718, 721, 722, 739, 740, 745, 753, 761, 764, 782, 786, 791]</t>
  </si>
  <si>
    <t>[15, 17, 29, 39, 49, 55, 60, 63, 66, 72, 77, 80, 81, 87, 88, 97, 100, 104, 105, 114, 140, 154, 155, 156, 164, 200, 201, 206, 209, 218, 220, 226, 228, 229, 243, 245, 247, 263, 265, 266, 269, 280, 283, 286, 294, 303, 313, 327, 330, 336, 339, 345, 348, 364, 366, 370, 371]</t>
  </si>
  <si>
    <t>[12, 13, 18, 19, 33, 42, 53, 66, 72, 77, 83, 118, 119, 122, 123, 127]</t>
  </si>
  <si>
    <t>[3, 16, 19, 23, 27, 52, 88, 105, 115, 116, 123, 126, 129, 131, 135, 139, 142, 151, 158, 161, 163, 164, 165, 169, 170, 171, 179, 180, 183, 202, 203, 204, 210, 220, 231, 235, 236, 237, 239, 242, 257, 259, 261, 262, 264, 274, 291, 304, 310]</t>
  </si>
  <si>
    <t>[2, 8, 13, 16, 34, 43, 45, 76, 78, 82, 93, 103, 112, 118, 119, 121, 137, 138, 148, 149, 160, 162, 164, 166, 217, 219, 222, 231, 244, 250, 251, 254, 256, 262, 264, 268, 278, 282, 295, 306, 315, 316, 329, 335, 344, 345, 346, 355, 378, 381, 383, 385, 395, 401, 402, 408, 413, 415, 417, 438, 440, 459, 463, 484, 485, 499, 508, 523, 533, 539, 546, 556, 557, 567, 570, 575, 578, 600, 606, 617, 618, 624, 633, 663, 683, 697, 704, 708, 710, 711, 718, 723, 743, 746, 782, 783, 789, 801, 806, 810, 819, 821, 829, 837, 847, 860, 864, 865, 874, 875, 886, 890, 897, 901]</t>
  </si>
  <si>
    <t>[3, 25, 27, 31, 59, 70, 75, 76, 82, 83, 86, 87, 109, 124, 141, 145, 150, 155, 157, 170, 178, 186, 196, 199, 206, 212, 222, 228, 247, 256, 258, 266, 298, 300, 313, 319, 324, 325, 335, 339, 348, 354, 357, 363, 372, 378, 380, 384, 389, 395, 406, 417, 433, 457, 458, 461, 469]</t>
  </si>
  <si>
    <t>[3, 6, 7, 17, 20, 24, 34, 37, 38, 43, 48, 62, 70, 72, 105, 107, 145, 146]</t>
  </si>
  <si>
    <t>[2, 11, 15, 16, 20, 32, 44, 45, 48, 52, 74, 75, 78, 99, 109, 119, 123, 128, 129, 135, 142, 148, 150, 151, 153, 158, 161, 166, 183, 185, 189, 195, 199, 205, 217, 218, 220, 221, 231, 233, 238, 248, 251, 261, 264, 267, 270, 274, 275, 276, 285, 293, 294, 297, 299, 300, 301, 303, 305, 314, 315, 327, 328, 337, 342, 344, 346, 347, 348, 352, 354, 358, 359, 370, 375, 380, 382, 383, 387, 393, 395, 397, 404, 408, 411, 412, 415, 416, 418, 422, 427, 438, 440, 456, 475, 479, 481, 483, 485, 494, 497, 501, 503, 506, 508, 511, 532, 536, 546, 570]</t>
  </si>
  <si>
    <t>[2, 11, 21, 27, 35, 37, 67, 68, 69, 73, 74, 77, 78, 82, 83, 88, 91, 101, 104, 107, 108, 133, 135, 137, 140, 143, 153, 155, 171, 172, 176, 181, 182, 190, 196, 198]</t>
  </si>
  <si>
    <t>[3, 6, 30, 34, 40, 45, 48, 56, 66, 73, 79, 89, 98, 109, 126, 134, 135, 165, 167, 169, 171, 176, 185, 186, 187, 190, 191, 205, 211, 216, 240, 241, 245, 254, 256]</t>
  </si>
  <si>
    <t>[15, 25, 26, 27, 36, 43, 45, 49, 54, 59, 67, 68, 72, 79, 80, 83, 85, 93, 95, 107, 119, 124, 139, 144, 147, 159, 163, 175, 185, 191, 193, 198, 209, 214, 224, 235, 240, 242, 246, 264, 267, 271, 278, 280, 281, 283, 317, 323, 344, 346, 350, 352, 360, 367, 386, 391, 397, 402, 403, 413, 424, 442, 458, 459, 468, 476, 478, 481, 488, 499, 510, 511, 515, 524, 525, 535, 540, 545, 563, 574, 579, 582, 585, 592, 595, 601, 607, 614, 617, 638, 640, 641, 648, 649, 651, 664, 671, 679, 684]</t>
  </si>
  <si>
    <t>[14, 19, 25, 29, 36, 42, 69, 73, 83, 99, 110, 118, 120, 127, 128, 147, 154, 158, 173, 174, 178, 185, 186, 191, 206]</t>
  </si>
  <si>
    <t>[8, 18, 19, 21, 24, 30, 31, 42, 44, 103, 115, 116, 118, 136, 143, 144, 151, 155, 156, 179, 185, 190, 197, 205, 210, 211]</t>
  </si>
  <si>
    <t>[14, 25, 40, 77, 79, 82, 93, 96, 104, 113, 124, 125, 136]</t>
  </si>
  <si>
    <t>[4, 14, 23, 28, 32, 34, 36, 42, 45, 47, 51, 64, 66, 70, 71]</t>
  </si>
  <si>
    <t>[2, 8, 10, 14, 20, 22, 35, 55, 63, 65, 67, 70, 79, 88, 102]</t>
  </si>
  <si>
    <t>[4, 15, 25, 26, 30, 35, 49, 59, 76, 77, 87, 92, 97, 100, 120, 124, 129]</t>
  </si>
  <si>
    <t>[2, 6, 57, 62, 80, 104, 115, 131, 137, 155, 160, 174, 181, 183, 185, 188, 206, 215, 221, 223, 224, 228, 231]</t>
  </si>
  <si>
    <t>[5, 6, 13, 16, 28, 34, 43, 85, 90, 102, 123, 125, 126, 163, 164, 170, 172, 184, 187, 211, 215, 218, 234, 244, 249, 270, 284, 298, 317, 318, 319, 324, 332, 335, 336, 338, 341, 352, 357, 372, 374, 375, 380, 382, 385, 390, 391, 396, 397, 398, 414, 428, 430, 442, 445, 464, 483, 504, 505, 509, 510, 513, 533, 539, 541, 551, 556, 562, 576, 577, 581, 582, 587, 591, 598, 610, 611, 613, 616, 618, 619, 631, 633, 641, 667, 669, 689, 690, 695, 696, 709, 713, 714, 737, 740, 741, 751, 781, 805, 806, 808, 815]</t>
  </si>
  <si>
    <t>[4, 5, 7, 9, 16, 19, 26, 27, 29, 32, 35, 38, 50, 54, 73, 87, 92, 93, 99, 109, 110, 114, 122, 123, 135]</t>
  </si>
  <si>
    <t>[4, 17, 18, 19, 35, 36, 48, 61, 64, 71, 81, 91, 92, 98, 101, 103, 107, 113, 124, 129, 141, 143, 148, 157, 159, 162, 168, 186, 197, 220, 224, 240, 255, 258, 260, 264, 288, 294, 299, 303, 306, 309, 317, 320, 325, 328, 330, 333]</t>
  </si>
  <si>
    <t>[18, 19, 26, 50, 62, 64, 69, 71, 95, 98, 99, 109, 115, 127, 133, 139, 146, 151, 152, 165, 168, 173, 176, 178, 179, 183, 188, 190, 199, 200, 206, 210, 214, 216, 223, 227, 232, 264, 271, 272, 293, 295, 297, 315, 322, 327, 330, 336, 338, 364, 372, 384, 385, 387, 389, 392, 393, 395, 396, 414]</t>
  </si>
  <si>
    <t>[5, 17, 19, 32, 35, 36, 46, 48, 56, 73, 76, 85, 104, 117, 134, 141, 158, 162, 172, 176, 193, 199, 201, 205, 206, 211, 212, 218, 223, 231, 235, 247, 252, 270, 274, 278, 312, 343, 358, 362, 369, 381, 384, 399, 424]</t>
  </si>
  <si>
    <t>[6, 23, 25, 38, 49, 51, 55, 60, 61, 65, 69, 72, 79, 81, 83, 87, 92, 93, 99, 102]</t>
  </si>
  <si>
    <t>[25, 34, 40, 77, 78, 82, 91, 101, 103, 104, 106, 109, 111, 112, 114, 124, 133, 143, 144, 152, 154, 163, 166, 186, 190, 199, 218, 226, 246, 247, 255, 257, 291, 315, 323, 377, 386, 390, 397, 405, 411, 421, 423, 426, 431, 433, 439, 460, 472, 492, 496, 504, 521, 544, 549, 550, 556, 566, 572, 578, 606, 609]</t>
  </si>
  <si>
    <t>[13, 24, 26, 31, 35, 40, 42, 49, 52, 56, 58, 66, 77, 84, 87, 89, 95, 103, 108, 119, 120, 124, 148, 149, 153, 162, 168, 171, 172, 173, 175, 177, 182, 186, 189, 214, 220, 229, 242, 247, 250, 255, 268, 280, 283, 288, 294, 307, 320, 325, 327, 338, 343, 347, 355, 358, 368, 374, 379, 384, 388, 398, 401, 410, 416, 424, 433, 435, 443, 445]</t>
  </si>
  <si>
    <t>[2, 14, 29, 32, 34, 42, 43, 45, 60, 62, 63, 64, 69, 70, 77, 82, 98, 128, 138, 141, 142, 143, 146]</t>
  </si>
  <si>
    <t>[2, 16, 30, 33, 45, 51, 65, 67, 69, 78, 79, 89, 102, 108, 119, 125, 126, 129, 131, 135, 136, 153, 157, 167, 173, 174]</t>
  </si>
  <si>
    <t>[10, 15, 32, 33, 34, 39, 48, 54, 64, 77, 80, 83, 100, 112, 113, 116, 121, 138, 145, 152, 158, 188, 193, 199, 200, 202, 214, 218, 224, 229, 230, 244, 248, 251, 257, 258, 259, 261, 264, 275, 301, 307, 332, 337, 343, 349, 354, 356]</t>
  </si>
  <si>
    <t>[14, 24, 27, 31, 35, 36, 43, 53, 54, 57, 65, 80, 85, 86, 108, 113, 120, 127, 134, 136, 143, 147, 156, 175, 180, 184, 198, 204, 206, 210, 212, 232, 233, 240]</t>
  </si>
  <si>
    <t>[3, 4, 9, 15, 16, 24, 27, 33, 41, 46, 49, 60, 63, 85, 87, 118, 122]</t>
  </si>
  <si>
    <t>[9, 25, 51, 52, 60, 61, 96, 102, 106, 109, 112, 118]</t>
  </si>
  <si>
    <t>[5, 15, 24, 35, 37, 54, 60, 61, 62, 75, 78, 84, 86, 88, 90, 104, 112, 117, 131, 132, 133, 146, 150, 155, 166, 167, 170, 174, 186, 190]</t>
  </si>
  <si>
    <t>[11, 20, 21, 23, 29, 32, 42, 44, 61, 63, 64, 65, 79, 89, 94, 96, 99, 107, 113, 116, 125, 137, 142, 144, 146, 160, 167]</t>
  </si>
  <si>
    <t>[3, 4, 5, 6, 22, 27, 48, 50, 55, 58, 59, 61, 73, 74, 76, 89, 94, 116, 126, 138, 146, 149, 155, 157, 158, 178, 180, 183, 185]</t>
  </si>
  <si>
    <t>[6, 9, 11, 17, 24, 25, 76, 78, 79, 85, 89, 90, 91, 99, 108, 126, 134, 150, 163, 180, 195, 206, 211, 216, 249, 254, 263, 271, 282, 283, 299, 312, 315, 317, 331, 333]</t>
  </si>
  <si>
    <t>[2, 19, 21, 28, 30, 35, 36, 53, 71, 75, 87, 89]</t>
  </si>
  <si>
    <t>[14, 22, 23, 27, 35, 37, 39, 42, 67, 71, 98, 104, 105, 110, 129, 131, 143, 144, 148, 150, 157, 159, 190, 199, 215, 221, 222, 233, 237, 241, 245, 257, 271, 272, 277, 282, 292, 302, 303, 321, 322, 348, 349, 351, 354, 375, 380, 384, 395, 404, 406, 408, 413, 414, 434, 437, 449, 458, 467, 472, 473, 476]</t>
  </si>
  <si>
    <t>[14, 36, 72, 75, 87, 89, 96, 100, 105, 108, 111, 112, 117, 128, 132, 138, 143, 145, 148, 164, 165, 167, 176, 183, 200, 210, 214, 226, 240, 242, 245, 247, 268, 271, 274, 276, 281, 282, 288, 289, 292, 295, 309, 316, 320, 329, 342, 345, 346, 350, 351, 364, 367, 371, 376, 383, 384, 386, 396, 398, 399, 404, 419]</t>
  </si>
  <si>
    <t>[3, 12, 18, 36, 42, 43, 45, 46, 55, 63, 66, 77, 81, 83, 98, 100, 105]</t>
  </si>
  <si>
    <t>[2, 3, 14, 18, 31, 43, 46, 50, 54, 63, 64, 71, 76, 93, 94, 96, 97, 101, 113, 119, 135, 139, 140, 141, 144, 149, 162, 166, 167, 200, 202, 206, 220, 229, 236, 244, 246, 249, 252, 257, 262, 267, 275, 276, 297, 302, 307, 312]</t>
  </si>
  <si>
    <t>[7, 28, 33, 36, 41, 46, 48, 62, 68, 70, 75, 77, 81, 104, 111, 117, 122, 127, 129, 134, 136, 140, 147, 150, 155, 161, 166, 197, 200, 214, 223, 238, 255, 261, 262, 287, 289, 295, 299, 307, 310, 320, 322]</t>
  </si>
  <si>
    <t>[5, 7, 11, 16, 33, 46, 50, 56, 58, 76, 77, 81, 90, 94, 95, 98, 102, 106, 113, 116, 139, 141, 143, 150, 158, 169, 170, 171, 173, 181, 186, 214, 219, 220, 224, 233, 246, 249, 250, 259, 267, 269, 271, 276, 280]</t>
  </si>
  <si>
    <t>[11, 13, 17, 20, 28, 36, 38, 45, 52, 58, 68, 74, 75, 76, 97, 108, 120, 126, 130, 149, 150, 152, 162, 166, 169, 172]</t>
  </si>
  <si>
    <t>[2, 3, 9, 10, 26, 30, 41, 51, 56, 58, 65, 70, 76, 84, 94, 101, 125, 131, 133, 151, 154, 156, 158, 159, 170, 172, 193, 195, 199, 207, 213, 237, 243, 246, 248, 250, 268, 276, 280, 283, 289, 291, 295, 305, 311, 313, 318, 321, 324, 328, 338, 362, 364, 368, 369, 376, 377, 396, 406, 423, 427, 429, 430, 431, 438, 451, 458, 478, 484, 488, 490, 497, 507, 535, 541, 543, 563, 568, 576, 577, 580, 582, 584, 589, 592, 598, 606, 612, 613, 621, 622, 627, 634, 635, 640, 656, 666, 668, 684, 692, 701, 711, 713, 722, 745]</t>
  </si>
  <si>
    <t>[7, 24, 25, 28, 30, 32, 42, 62, 63, 84, 87, 92, 93, 101, 115, 119, 123, 125, 127, 128, 129, 134, 142, 145, 149, 154, 167, 175, 176, 180, 187, 191, 193, 195, 200, 206, 218, 226, 259, 275, 276, 277, 279, 280, 282, 294, 299, 301, 302, 307, 309, 310, 316, 317, 319, 321, 331, 336, 346, 350, 351, 361, 368, 371, 394, 409, 423, 434]</t>
  </si>
  <si>
    <t>[6, 11, 23, 31, 46, 48, 50, 51, 54, 59, 63, 64, 65, 71, 85, 88, 93, 97, 98, 99, 101, 106, 107, 131, 132, 138, 139, 150, 154, 161, 181, 195, 204, 205, 220, 233, 239, 243, 253, 263, 266, 275, 287, 289, 297, 300, 302, 307, 309, 312, 361, 367, 376, 381, 384, 388, 397, 405, 408, 437, 441, 450, 452, 454, 457, 458, 471, 481, 491, 496, 498, 503, 515, 517, 520, 537, 539]</t>
  </si>
  <si>
    <t>[6, 11, 15, 17, 21, 45, 73, 75, 96, 105, 124, 126, 132, 158, 173, 177, 182, 200, 203, 206, 211, 220, 232, 233, 242, 253, 255, 257, 273, 274, 300, 301, 318, 324, 337, 342, 347, 355, 357, 358, 365, 374, 380, 387, 395, 408, 428, 429, 442, 474, 475, 493, 494, 511, 517, 522, 526, 529]</t>
  </si>
  <si>
    <t>[4, 36, 39, 44, 49, 53, 70, 76, 78, 82, 98, 107, 108, 111, 116, 117, 123, 124, 132, 133, 137, 143, 147, 153, 161, 162, 163, 167, 171, 173, 177, 179, 181, 186, 188, 194, 198, 205, 206, 214, 215, 219, 229, 230, 231, 236, 238, 240, 244, 246, 254, 262, 264, 270, 288, 317, 335, 337, 344, 357, 359, 363, 365, 369, 370, 377, 382, 383, 384, 395, 405, 406, 417, 426, 428, 429, 435, 436, 447, 451, 453, 454, 456, 457, 458, 471, 476, 483, 497, 520]</t>
  </si>
  <si>
    <t>[3, 23, 26, 34, 37, 38, 40, 46, 53, 71, 76, 79, 86, 90, 93, 98, 99, 100, 109, 147, 152, 158, 163]</t>
  </si>
  <si>
    <t>[5, 9, 16, 19, 20, 26, 29, 32, 33, 35, 36, 50, 57, 59, 73, 77, 78, 87, 88, 89, 92, 95, 113, 132, 134, 137, 140, 142, 144, 146, 148, 150, 161, 176, 178, 190, 193, 198, 214, 216, 217, 218, 235, 237]</t>
  </si>
  <si>
    <t>[8, 15, 26, 32, 36, 37, 59, 64, 66, 74, 75, 78, 98, 101, 105, 118, 122, 127, 130, 147, 148, 153, 155, 169, 174, 186, 191, 215, 227, 234, 242, 244, 246, 250, 252, 260, 279, 284, 285, 286, 297, 307, 321, 341, 350, 351, 352, 355, 369, 373]</t>
  </si>
  <si>
    <t>[5, 27, 38, 45, 48, 72, 85, 89, 97, 110, 114, 118, 125, 136, 141, 158, 171, 180, 190, 194, 203, 215, 218, 236, 239, 255, 258, 260, 261, 265, 274, 278, 284, 286, 338, 341, 343, 347, 350, 351, 357]</t>
  </si>
  <si>
    <t>[11, 18, 29, 35, 60, 61, 69, 77, 79, 85, 89, 98, 104, 109, 112, 114, 119, 121, 136, 152, 153, 162, 170, 188, 204, 208, 210, 217, 223, 233, 237, 238, 259, 264, 271, 274, 276, 281, 285, 297, 299, 310, 314, 315, 318, 320, 324, 343, 351, 353, 357, 364, 366, 382, 387, 399, 404, 406, 418, 423, 427, 447, 451, 457, 462, 467]</t>
  </si>
  <si>
    <t>[5, 6, 9, 17, 18, 55, 62, 74, 85, 91, 99, 105, 108, 112, 115, 119]</t>
  </si>
  <si>
    <t>[2, 8, 9, 17, 22, 24, 37, 38, 43, 47, 49, 55, 77, 82, 93, 94, 95, 96, 101, 108, 114, 126, 157, 163, 168, 170, 172, 182, 223, 236, 240, 260, 261, 267, 274, 279, 302, 308, 312, 316, 317, 320, 355, 362, 363, 364, 369, 375, 378, 379, 382, 389, 391, 399, 401, 403, 405, 414, 418, 423, 426, 434, 435, 443, 448, 457, 466, 477, 478, 489, 502, 504, 510, 530, 535, 539, 541, 546, 552, 561, 562, 565, 566, 569, 571, 573, 591, 607, 608, 609, 614, 621, 628, 634, 646, 658, 670, 680, 682, 691, 693, 695, 701, 706, 710, 713, 718, 722, 727, 732, 734, 740, 757, 758, 762, 768, 770, 772, 780, 784, 792, 793, 798, 801, 802, 803]</t>
  </si>
  <si>
    <t>[2, 7, 14, 34, 36, 45, 47, 49, 57, 63, 74, 93, 98, 99, 101, 113, 118, 121, 122, 123, 126, 143, 148, 155, 162, 165]</t>
  </si>
  <si>
    <t>[8, 16, 24, 46, 60, 65, 82, 99, 102, 109, 122, 128, 135, 143, 146, 157, 174, 184, 186, 196, 205, 222, 237, 239, 240, 251, 254, 262, 267, 271, 274, 278, 284, 292, 299, 312, 315, 335, 349, 370, 372, 374, 381, 385, 398]</t>
  </si>
  <si>
    <t>[12, 18, 29, 35, 40, 46, 50, 51, 55, 63, 67, 69, 86, 92, 94, 95, 96, 97, 106, 113, 114, 119, 125, 136, 140, 144, 146, 177, 184, 187, 194, 197, 199, 200, 205, 207, 211, 212, 218, 220, 224, 228, 237, 239, 241, 245, 252, 255, 256, 258, 265, 269, 284, 288, 291, 295, 310, 317, 325, 329, 332, 343, 352, 363, 366, 367, 370, 377, 381, 383, 400, 403, 418, 427, 433, 448, 457, 458, 459, 463, 464, 469, 470, 471, 472, 492, 509]</t>
  </si>
  <si>
    <t>[2, 3, 5, 13, 14, 18, 26, 39, 52, 53, 55, 64, 67, 77, 80, 88, 91, 95, 107, 114, 115, 124, 130]</t>
  </si>
  <si>
    <t>[2, 3, 12, 13, 17, 23, 33, 39, 41, 45, 50, 52, 58, 96, 97, 103, 106, 107, 108, 111, 116, 122, 123, 148, 149, 166, 181, 187, 193, 194, 195, 201, 203, 204, 215, 221, 227, 228, 229, 235, 253, 263, 270, 278, 279, 287, 293, 309, 312, 315, 321, 338, 343, 344, 345, 348, 352, 355, 356, 358, 359, 360, 361, 364, 367, 369, 375, 397, 420, 423, 424, 425]</t>
  </si>
  <si>
    <t>[4, 6, 7, 12, 14, 16, 20, 27, 41, 80, 81, 82, 97, 98, 110, 117, 137, 140, 146, 162, 164, 180, 195, 198, 201, 206, 212, 214, 225, 239, 240, 241, 253, 266, 281]</t>
  </si>
  <si>
    <t>[8, 10, 21, 32, 33, 43, 49, 70, 73, 78, 94, 96, 108, 109, 111, 115, 117, 121, 124, 132, 155, 179, 196, 211, 232, 238, 247, 248, 253, 255, 259, 263, 264, 268, 270, 279, 284, 286, 287, 295, 296, 297, 314, 321, 324, 326, 336, 337, 340, 346, 350, 352, 356, 362, 374, 383, 399, 400, 403, 410, 412, 417, 418, 424, 425, 426, 428, 431, 433, 434]</t>
  </si>
  <si>
    <t>[2, 6, 7, 12, 14, 26, 34, 38, 41, 68, 70, 72, 95, 121, 143, 145, 146, 147, 154, 178, 187, 194, 207, 210, 212, 216, 218, 226, 230, 231, 237, 242, 246, 251, 279, 282, 283, 286, 302, 309, 311, 312, 318, 336, 364, 374, 393, 414, 428, 434, 442, 450, 454, 456, 457, 467, 469, 475, 500, 501, 515, 517, 525, 529]</t>
  </si>
  <si>
    <t>[13, 15, 28, 36, 37, 40, 52, 55, 57, 58, 70, 106, 111, 118, 132, 136, 150, 151, 153, 166, 168, 171, 183, 186, 188, 193, 196, 201, 205, 209, 215, 228, 232, 239, 248, 251, 261, 262, 268, 279, 297, 298, 299, 304, 308, 310, 313, 314, 330, 336, 347, 349, 356, 397, 405, 410, 429, 434, 440, 449, 452, 453, 471, 475, 494, 502, 522]</t>
  </si>
  <si>
    <t>[22, 27, 37, 51, 68, 95, 104, 108, 119, 122, 126, 134, 160, 196, 211, 212, 223, 227, 233, 234, 240, 247, 255, 265, 266, 267, 271, 296, 305, 323, 324, 331, 341, 345, 347, 369, 372, 379, 388, 393, 402, 413, 415, 421]</t>
  </si>
  <si>
    <t>[3, 4, 11, 13, 19, 21, 37, 38, 49, 64, 68, 70, 77, 87, 88, 90, 94, 104, 110, 111, 113, 114, 124, 132, 143, 160, 162]</t>
  </si>
  <si>
    <t>[9, 10, 29, 41, 46, 54, 66, 75, 76, 87, 105, 108, 126, 131, 141, 144, 148, 150, 162, 170, 186, 199, 210, 214, 218, 226, 227, 238, 250]</t>
  </si>
  <si>
    <t>[8, 11, 15, 17, 22, 33, 35, 39, 64, 69, 70, 74, 91, 112, 125, 129, 157, 163, 175, 188, 205, 226, 233, 237, 239, 245, 246, 249]</t>
  </si>
  <si>
    <t>[6, 7, 20, 24, 44, 47, 53, 56, 65, 74, 77, 98]</t>
  </si>
  <si>
    <t>[2, 4, 16, 25, 34, 53, 77, 90, 100, 110]</t>
  </si>
  <si>
    <t>[16, 24, 30, 34, 39, 51, 58, 67, 75, 80, 84, 85, 121, 128, 131, 132, 142, 154]</t>
  </si>
  <si>
    <t>[5, 9, 18, 21, 35, 41, 55, 63, 69, 72, 117, 144, 146, 163, 173, 174, 202, 208, 213, 215, 216, 217, 230]</t>
  </si>
  <si>
    <t>[8, 21, 46, 48, 60, 62, 66, 68, 71, 73, 88, 90, 102, 112, 118, 120, 126, 128, 132, 135]</t>
  </si>
  <si>
    <t>[2, 10, 16, 24, 25, 46, 60, 68, 79, 85, 96, 97, 104, 126, 153, 156, 161, 163, 169]</t>
  </si>
  <si>
    <t>[2, 5, 10, 34, 36, 62, 63, 68, 77, 86, 90, 93, 94, 101, 105, 120, 123]</t>
  </si>
  <si>
    <t>[5, 9, 14, 17, 19, 25, 33, 37, 39, 54, 62, 66, 72, 74, 75, 89, 96, 99, 103, 109, 110, 111, 120, 127, 132, 133, 157, 158, 168, 172, 178, 182, 183, 187, 196, 213, 217, 227, 233, 235, 247, 260, 264, 265, 269, 273, 282, 290, 300, 305, 309, 311]</t>
  </si>
  <si>
    <t>[3, 6, 11, 17, 21, 23, 24, 32, 38, 49, 55, 56, 57, 64, 74, 79, 82, 83, 100, 101, 113, 117, 120, 129, 139, 141, 147, 148, 153, 154, 166, 170, 173, 180, 196, 218, 225, 226, 236, 248, 261, 267, 276, 279, 283, 285, 290, 294, 303, 304, 305, 309, 313, 317, 360, 386, 391, 392, 399, 401, 407, 426, 433, 438, 446, 455, 468, 472, 473, 478, 489]</t>
  </si>
  <si>
    <t>[13, 15, 18, 20, 46, 47, 50, 56, 59, 61, 64, 73, 75, 79, 82, 93, 109, 114, 124, 128, 142, 144, 145, 148, 155, 175, 184, 189, 191, 199, 216, 221, 226, 232, 238, 239, 243, 247, 252, 263, 271, 288, 289, 293, 302, 313, 333, 345, 346, 350, 353, 356, 360, 362, 371, 375, 377, 389, 392, 404, 414, 416, 435, 452, 466, 469, 498, 504, 506, 508, 511, 513, 515, 519, 526, 527, 532, 539, 562, 568, 573, 593, 605, 612, 615, 618, 629, 634, 635, 636, 654, 660, 687, 692, 720, 722, 728, 732, 748, 751, 765, 778, 781, 786, 797, 798, 800, 810]</t>
  </si>
  <si>
    <t>[2, 10, 20, 29, 30, 36, 49, 53, 57, 62, 64, 70, 71, 73, 89, 102, 103, 111, 112, 114, 118, 121, 122, 124]</t>
  </si>
  <si>
    <t>[14, 29, 32, 38, 39, 42, 46, 49, 54, 59, 67, 71, 74, 80, 91, 96, 106, 107, 114, 115, 121, 126, 128, 135, 150, 151, 156, 159, 168, 188, 193, 195, 201, 204, 213, 218, 220, 227, 232, 233, 242, 272, 275, 282, 285, 306, 309]</t>
  </si>
  <si>
    <t>[6, 8, 9, 12, 16, 21, 26, 27, 32, 33, 37, 47, 53, 59, 61, 66, 70, 72, 88, 101, 105, 115, 121, 125, 130, 132, 134, 136, 142, 148, 154, 157, 159, 161, 163, 170, 171, 184, 191, 192, 203, 204, 207, 208, 210, 213, 228, 230, 249, 252, 253, 261, 264, 270, 281, 283, 298, 301, 302, 310, 342, 345, 347, 358, 366, 370, 375, 376, 380, 382, 390, 398, 400, 402, 417, 421, 422, 425, 427, 435, 437, 439, 449]</t>
  </si>
  <si>
    <t>[2, 3, 5, 7, 17, 27, 28, 37, 42, 47, 55, 57, 65, 72, 73, 91, 95, 102, 107, 120, 122, 124, 140, 144, 146, 163, 168, 169, 180, 193, 196, 198, 201, 213, 215, 218, 223, 226, 227, 229, 230, 231, 243, 248, 262, 274, 278, 279, 297, 299, 305, 331, 336, 339, 357, 361, 363, 367, 380, 395, 396]</t>
  </si>
  <si>
    <t>[29, 35, 37, 47, 63, 66, 68, 72, 80, 94, 100, 129, 132, 146, 153, 155, 160, 165, 177, 187, 192, 195, 208, 227, 240, 241, 244, 260, 280, 286, 289, 300, 306, 308]</t>
  </si>
  <si>
    <t>[3, 14, 42, 46, 56, 61, 63, 64, 69, 70, 71, 84, 91, 97, 99, 100, 102, 119, 121, 122, 127, 128, 141, 142, 147, 148, 155, 175, 187, 206, 209, 210, 217, 219, 233, 240, 245, 254, 264, 277, 290, 303, 322, 338, 341, 344, 351, 358, 365, 367, 369, 382, 390, 400, 409, 421, 426, 434, 435, 440, 441, 444, 446, 454]</t>
  </si>
  <si>
    <t>[2, 7, 27, 29, 38, 41, 53, 54, 74, 78, 80, 92, 96, 102, 106, 108, 109, 111, 116, 123, 130, 138, 150, 167, 182, 187, 194, 197, 216, 220, 221, 231, 233, 238, 241, 261, 267, 276, 279, 280, 282, 286, 287, 298, 301, 303, 317, 323, 333, 345, 381, 385, 386, 391, 394, 405, 423, 425, 427]</t>
  </si>
  <si>
    <t>[7, 9, 12, 13, 17, 33, 34, 45, 46, 55, 59, 64, 88, 95, 98, 102, 110, 118, 138, 151, 165, 166, 170, 181, 182, 183, 188, 189, 198, 200, 212, 217, 221, 229]</t>
  </si>
  <si>
    <t>[5, 7, 14, 20, 21, 36, 47, 61, 64, 74, 75, 82, 92, 94, 97, 100, 118, 135, 145, 148, 151, 155, 171, 181, 184, 186, 192, 205, 214, 217, 220, 224, 225, 251, 253, 261, 263, 264, 279, 292, 295, 304, 306, 315, 316, 318, 325, 326, 330, 332, 335, 338, 339, 350, 353, 357, 369, 389, 395, 411, 427, 430, 434, 441, 451, 455, 465, 470, 476, 482, 483, 504, 505, 507, 513, 521, 531, 532, 536, 539, 551, 559, 563, 566, 574, 584, 620, 627, 628, 634, 643, 658, 676, 677, 683, 688, 690, 693, 699, 701]</t>
  </si>
  <si>
    <t>[5, 16, 33, 37, 39, 62, 63, 64, 79, 90, 98, 101, 113, 116, 122, 124, 128, 138, 145, 153, 163, 169, 173, 175, 177, 194, 210, 215, 225, 233, 241, 251, 253, 272, 294, 295, 298, 313, 317, 333, 336, 339, 340, 361, 366, 369, 372, 406, 413, 423, 435, 438, 445, 464, 472, 481, 485, 494, 504, 532, 540, 545, 547, 549, 560, 565, 568, 571, 583]</t>
  </si>
  <si>
    <t>[14, 19, 27, 36, 60, 66, 70, 78, 80, 82, 87, 90, 99, 122, 137, 150, 158, 168, 173, 183, 188, 191, 204, 207, 216, 220, 226, 230, 231]</t>
  </si>
  <si>
    <t>[2, 4, 5, 25, 27, 36, 52, 56, 67, 74, 75, 94, 100, 101, 103, 112, 115, 116, 127, 140, 154, 155, 189, 190, 195, 198, 211, 215, 228, 245, 248, 255, 260, 262, 263, 280, 284, 285, 310, 320, 327, 335, 342, 346, 370, 371, 372, 397, 400, 403, 405, 407, 422, 423, 436, 437, 439, 453, 456, 459, 461, 464]</t>
  </si>
  <si>
    <t>[22, 28, 67, 74, 84, 86, 87, 89, 110, 123, 135, 136, 146, 153, 154, 167, 177, 181, 187, 192, 199, 203, 216, 219, 231, 250, 254, 258, 278, 282, 283, 300, 301, 306, 311, 324, 352, 361, 364, 367, 373, 404, 408, 410, 415, 426, 427, 431, 444, 446, 451, 453, 455]</t>
  </si>
  <si>
    <t>[3, 15, 18, 29, 34, 37]</t>
  </si>
  <si>
    <t>[3, 7, 20, 23, 63, 68, 72, 85, 90, 93, 97, 99, 103, 113, 115, 128, 139, 156, 161, 183, 189, 196, 197, 207, 209, 219, 231, 235, 239, 260, 262, 266]</t>
  </si>
  <si>
    <t>[2, 4, 10, 20, 31, 34, 39, 44, 46, 49, 109, 119, 122, 130, 138, 142, 150, 157, 158, 171, 179, 189, 201, 213, 214]</t>
  </si>
  <si>
    <t>[5, 12, 14, 18, 26, 37, 38, 50, 66, 73, 76, 78, 83, 85, 114, 121, 138, 158, 161, 168, 178, 181, 188, 208, 214, 222, 226, 237, 248, 249, 261, 268, 274, 276]</t>
  </si>
  <si>
    <t>[2, 42, 51, 53, 55, 60, 65, 67, 70, 73, 78, 89, 93, 94, 112, 114, 121, 124, 125, 128, 135, 141, 143, 157, 159, 160, 170, 184, 185, 186, 191, 192, 193, 196, 201, 204, 212, 237, 243, 249, 250, 251, 255, 257, 260, 264, 268, 274, 278, 285, 287, 289, 295, 299, 301, 323, 328, 338, 340, 350, 360, 362, 366, 375, 377, 378, 379, 387, 393, 397, 404, 405, 413, 417, 445, 452, 454, 467, 470, 478, 494, 510, 519, 520, 522, 523, 527, 528, 530, 532, 547, 552, 567, 571, 591, 594, 603, 608, 610, 638, 643, 647, 656, 657, 663, 678, 681, 682, 683, 686, 691, 693, 711, 713, 729, 730, 742, 747, 757, 774, 778, 780, 786, 788, 790, 793]</t>
  </si>
  <si>
    <t>[11, 12, 35, 39, 43, 45, 50, 55, 56, 65, 72, 74, 79, 86, 96, 110, 113, 117, 121, 127, 137, 139, 141, 146, 149, 150, 154, 155, 158, 173, 183, 185, 193, 194, 195, 196, 206, 207, 210, 213, 221, 239, 245, 248, 249, 250, 251, 253, 257, 277, 286, 289, 292, 299, 300, 308, 314, 315, 316, 322, 323, 324, 327, 335, 338, 345, 354, 355]</t>
  </si>
  <si>
    <t>[2, 5, 8, 14, 39, 54, 68, 69, 76, 80, 82, 90, 91, 101, 103, 106, 107, 124, 126, 128, 147, 148, 153, 163, 177, 193, 206, 207, 225, 237, 238, 241, 244, 258, 261, 264, 267, 272, 279, 281, 304, 310, 319, 330, 336, 340, 342, 344, 349, 358, 363, 365, 366, 378, 388, 398, 400, 408, 424, 425, 429, 431, 443, 450, 454, 458, 459]</t>
  </si>
  <si>
    <t>[2, 10, 13, 17, 26, 28, 35, 36, 48, 49, 55, 57, 59, 63, 70, 73, 76, 78, 81, 98, 99, 100, 102, 104, 105, 111, 130, 148, 149, 161, 177, 181, 190, 196, 199, 200, 204, 206, 208, 213, 216, 218, 221, 228, 231, 236, 241, 245, 247, 248, 249, 255, 260, 262, 269, 273, 276, 278, 282, 286, 292, 302, 304, 324, 326, 330, 334, 335, 360, 369, 376, 391, 406, 413, 416, 418, 422, 425, 433, 444, 452, 457, 459, 461, 466, 472, 474, 481, 490, 496, 502, 503, 511, 516, 528, 532, 536, 548, 554, 570, 575, 577, 587, 607, 608, 609, 610, 612, 616, 620, 624, 630, 636, 639, 657, 678, 682, 683, 689, 714, 719, 720, 726, 730, 734, 736, 745, 746, 758, 770, 776, 777, 778, 782, 788, 790, 792, 799, 800, 810, 819, 821, 826, 834, 843, 845, 856, 861, 881, 892, 895, 896, 900, 917, 920, 932, 947, 952, 962, 978, 983, 1008, 1009, 1011, 1013, 1017, 1021, 1022, 1026, 1027, 1037, 1039, 1045, 1057, 1061, 1067, 1069, 1071, 1090, 1099, 1100, 1101, 1102, 1109, 1111, 1120, 1122, 1145, 1151, 1159, 1162, 1174, 1177, 1186, 1188, 1195, 1201, 1206, 1207, 1210, 1211, 1213, 1216]</t>
  </si>
  <si>
    <t>[2, 4, 10, 13, 15, 19, 25, 29, 31, 34, 35, 39, 40, 41, 45, 53, 73, 78, 102, 107, 111, 122, 123, 124, 125, 132, 143, 144, 148, 151, 155, 169, 174, 175, 179, 194, 202, 209, 214, 216, 219, 224]</t>
  </si>
  <si>
    <t>[10, 16, 24, 25, 26, 27, 33, 34, 37, 49, 50, 62, 64, 65, 69, 89, 96, 102, 113, 115, 123, 125, 133, 180, 190, 197, 203, 204, 213, 214, 224, 230, 237, 240, 256, 258, 268, 288, 310, 316, 324, 327, 332, 337, 338, 348, 390, 391, 394, 396, 403, 415, 422, 442, 447, 451, 454, 457, 487, 488, 491, 507, 513, 519, 527, 535, 544, 547, 558, 564, 572, 574, 577, 578, 583, 584, 618, 622, 631, 632, 644, 646, 661, 663, 664, 667, 669, 674, 675, 676, 700]</t>
  </si>
  <si>
    <t>[14, 19, 35, 39, 41, 59, 74, 75]</t>
  </si>
  <si>
    <t>[2, 6, 14, 34, 62, 66, 70, 73, 76, 86, 87, 88, 92, 93, 98, 104, 115, 118, 119, 121, 123, 125, 131, 134, 137, 140, 148, 149, 155, 159, 161, 162, 178, 192, 203, 207, 214, 219, 223, 232, 233, 238, 241, 255, 259, 260, 263, 276, 280, 289, 293, 295, 296, 297, 306, 308]</t>
  </si>
  <si>
    <t>[4, 13, 28, 35, 36, 39, 42, 47, 52, 62, 64, 65, 71, 72, 91, 92, 100, 104, 110, 126, 131, 133, 135, 138, 158, 166, 173, 183, 188, 202, 217, 220, 229, 238, 247, 249, 256, 258, 270, 275, 282, 283, 286, 304, 308, 309, 311, 339, 340, 342, 343, 344, 345, 354, 357, 360, 370, 381, 388, 397, 399, 415, 420, 424, 432, 433, 434, 438, 445, 446, 473]</t>
  </si>
  <si>
    <t>[17, 19, 28, 33, 34, 45, 52, 54, 58, 71, 77, 81, 84, 87, 92, 94, 99, 100, 104, 131, 132, 139, 142, 143, 148, 149, 151, 155, 159, 179, 182, 188, 194, 195, 202, 212, 213, 218, 221, 227, 245, 268, 283, 286, 294, 298, 300, 320, 325, 348, 353, 354, 355, 368, 379, 380, 390, 395, 400, 408, 410, 418, 419, 426, 427, 428, 442, 445, 456, 459, 460]</t>
  </si>
  <si>
    <t>[3, 12, 17, 18, 24, 27, 29, 30, 31, 59, 66, 73, 77, 78, 79, 81, 82, 83, 92, 94, 101, 111, 114, 118, 124, 132, 140, 141, 152, 156, 159, 172, 173, 186, 214, 215, 220, 221, 224, 228, 232, 236, 250, 254, 259, 260, 274, 278, 288, 301, 305, 316, 326, 337, 342, 350, 355, 364, 367, 368, 381, 386, 393, 397, 401, 404, 411, 414, 423, 427, 430, 432, 434, 444, 445, 448, 452, 455, 457, 464, 466, 471, 477, 479, 482, 498, 514, 516, 517, 541, 560, 570, 577, 589, 590, 591, 592, 611, 623, 624, 632, 641, 643, 653, 657, 664, 669, 670, 690, 702, 710, 720, 723, 728, 736, 746, 764, 772, 784, 805, 806, 810, 815, 816, 820, 825, 827, 832, 835, 845, 848, 849, 851, 857, 858, 860, 861, 862, 874, 889, 921, 939, 947, 956, 967, 979, 981, 991, 994, 995, 997, 1002, 1005, 1011, 1028, 1032, 1036, 1041, 1049, 1059, 1063, 1068, 1069, 1076, 1081, 1089, 1091, 1097, 1115, 1119, 1125, 1158, 1171, 1172, 1173]</t>
  </si>
  <si>
    <t>[2, 5, 6, 16, 23, 25, 27, 49, 51, 54, 68, 72, 74, 80, 101, 105, 118, 129, 141, 143, 149, 164, 177, 180, 184, 186, 195, 204, 209, 223, 224, 237, 243, 250, 267, 270, 283, 291, 298, 309, 332, 338, 343, 368, 374, 384, 405, 419, 426, 450]</t>
  </si>
  <si>
    <t>[3, 7, 37, 47, 48, 52, 58, 59, 74, 80, 86, 89, 96, 97, 110, 118, 119, 138, 141, 145, 155, 159, 200, 202, 208, 213, 217, 243, 248, 262, 267, 268, 269, 271, 280, 281, 284, 299, 301, 304, 305, 324]</t>
  </si>
  <si>
    <t>[3, 7, 15, 20, 23, 25, 46, 48, 51, 54, 57, 64, 74, 97, 109, 114, 118, 121, 124, 136, 141, 143, 146, 158, 172, 180, 183, 227, 230, 233, 235, 236, 241, 251, 255, 270, 279, 280, 292, 302, 309, 315, 316]</t>
  </si>
  <si>
    <t>[2, 17, 21, 23, 29, 36, 39, 41, 55, 58, 64, 73, 78, 84, 92, 101, 105, 107, 108, 111, 118, 123, 147, 154, 155, 159, 160, 165]</t>
  </si>
  <si>
    <t>[2, 15, 17, 35, 48, 52, 67, 76, 82, 85, 88, 90, 93, 116, 118, 141, 144, 146, 187, 203, 204, 208, 213, 218]</t>
  </si>
  <si>
    <t>[5, 8, 16, 20, 22, 30, 36, 41, 42, 45, 49, 54, 62, 63, 72, 84, 87, 112, 118, 122, 127, 139, 141, 153, 158, 160, 162, 171, 179, 184, 186, 191, 196, 202, 205, 207, 210, 217, 221, 223, 225, 229, 231, 239, 242, 245, 247, 250, 267, 273, 274, 276, 280, 291, 302, 308, 309, 311, 318, 319, 326, 330, 338, 349, 356, 360, 366, 386, 389, 394, 404, 412, 430, 434, 446, 451, 453, 460, 477, 478, 486, 487, 489, 513, 539, 549, 551, 559, 564, 565, 585, 592, 603, 607, 611, 612, 614, 628, 632, 649, 650, 659, 676, 703, 707, 710, 714, 717, 718, 722, 724, 729, 733, 750, 752]</t>
  </si>
  <si>
    <t>[17, 19, 29, 43, 44, 61, 66, 72, 84, 98, 144, 148, 150, 152, 164, 180, 193, 199, 202, 204, 205, 213, 217, 225, 232, 239, 249, 251, 253, 267, 272, 287, 293, 304, 307, 313, 317, 323, 325, 330, 332, 346, 348, 353, 364, 395, 413, 417, 424, 433, 445, 461, 466, 473, 478, 479, 492, 494, 496, 497, 502, 519, 527, 528, 550, 560, 562, 572, 604, 609, 616, 618, 621, 627, 635, 637]</t>
  </si>
  <si>
    <t>[15, 18, 23, 27, 36, 39, 48, 66, 68, 74, 81, 94, 98, 100, 102, 103, 117, 123, 131, 137, 151, 154, 155, 163, 183, 193, 213, 217, 230, 236, 249, 251, 257, 259, 280, 283, 289, 298, 300, 304, 306, 314, 324, 337, 351, 355, 363, 365, 366, 368, 373, 378, 379]</t>
  </si>
  <si>
    <t>[3, 17, 19, 29, 32, 39, 42, 43, 70, 86, 89, 94, 95]</t>
  </si>
  <si>
    <t>[2, 4, 9, 12, 19, 22, 23, 24, 31, 36, 41, 57, 59, 81, 92, 114, 121, 130, 132, 157, 168, 171, 177, 187, 194, 204, 207, 211, 213, 215, 216, 243, 255, 263, 265, 270, 272, 288, 294, 302, 310, 313, 321, 323, 326, 330, 333, 343, 344, 360, 361, 362, 369, 373, 387, 396, 413, 420, 433, 434, 436, 438, 439, 442, 468, 473, 477, 479, 486, 488, 499, 502, 503, 508, 525, 531, 546, 551, 558, 570, 583, 590, 591, 602, 603, 610, 617, 628, 630, 631, 637, 638, 639, 643, 671, 673, 674, 678, 682, 687, 692, 695, 705, 706, 708, 720, 739, 745, 749, 751, 757, 762, 772, 774, 776, 777, 797, 804, 821, 824, 828, 836, 846, 852, 857, 858, 869, 871, 874, 875, 876, 884]</t>
  </si>
  <si>
    <t>[8, 10, 19, 35, 47, 50, 53, 61, 96, 106, 113, 120, 121, 127, 134, 145, 153, 158, 171, 180, 183, 198, 202, 227, 231, 234, 236, 242, 256, 278, 283, 285, 298, 299, 318, 328, 330, 334]</t>
  </si>
  <si>
    <t>[2, 16, 30, 37, 58, 62, 72, 73, 81, 90, 113, 120, 121, 133, 140, 157, 171, 175, 184, 187, 189, 208, 215, 229, 230, 235, 237, 239, 247, 250, 251, 252, 276, 279, 280, 284, 286]</t>
  </si>
  <si>
    <t>[11, 23, 27, 29, 38, 44, 57, 67, 73, 96, 97, 119, 132, 135, 136, 149, 151, 157, 164, 173, 175, 177, 190, 206, 209, 223, 226, 249, 268, 271, 286, 290, 294, 302, 306, 321, 324, 332, 333, 340, 347, 351, 354, 363, 376, 380, 383, 394, 398, 401, 402, 410, 417, 419, 426, 428]</t>
  </si>
  <si>
    <t>[3, 12, 17, 22, 35, 40, 45, 51, 57, 62, 67, 69, 74, 79, 90, 109, 120, 122, 135, 152, 164, 173, 176, 180, 190, 191, 196, 199, 201, 203, 220, 235, 241, 245, 267, 276, 281, 287, 290, 292, 302, 307, 310, 311, 314, 317, 318, 324, 329, 339, 346, 354, 360, 378, 381, 383, 388, 393, 394, 401, 417, 425, 427, 448, 449, 455, 457, 464, 470, 472, 479, 490, 494, 499, 501, 512]</t>
  </si>
  <si>
    <t>[9, 10, 15, 23, 53, 59, 64, 67, 73, 76, 78, 79, 81, 95, 111, 117, 126, 130, 140, 150, 168, 170, 172, 185, 187, 188, 190, 193, 197, 206, 219, 242, 255, 271, 286, 296, 304, 305, 306, 308, 315, 325, 326, 331, 333, 335, 345, 349, 358, 359, 384, 393]</t>
  </si>
  <si>
    <t>[4, 24, 33, 39, 55, 63, 68, 77, 79, 94, 102, 108, 115, 125, 136, 168, 169, 173, 174, 175, 178, 183, 203, 215, 216, 221, 233, 235, 260, 261, 266]</t>
  </si>
  <si>
    <t>[17, 20, 23, 26, 33, 39, 40, 44, 54, 65, 79, 82, 92, 110, 136, 155, 158, 162, 165, 168, 170]</t>
  </si>
  <si>
    <t>[4, 5, 7, 18, 21, 34, 35, 36, 51, 53, 56, 131, 137, 140, 147, 148, 149, 151, 154, 156, 165, 171, 191, 203, 216, 223]</t>
  </si>
  <si>
    <t>[6, 17, 18, 20, 21, 24, 31, 39, 51, 60, 70, 72, 92, 93, 112, 113, 117, 140, 141, 142, 165, 179, 196, 199, 205, 248, 251, 252, 254, 267, 285, 286, 291, 292, 299, 319, 322, 325, 328, 343, 346, 347, 351, 355, 356, 358, 362, 371, 380, 389, 396, 401, 411, 420, 422, 430, 434, 441, 449, 468, 470, 472, 495, 498]</t>
  </si>
  <si>
    <t>[4, 10, 11, 33, 35, 36, 37, 39, 46, 49, 53, 60, 61, 75, 78, 89, 93, 96, 110, 112, 117, 135, 136, 137, 142, 144, 146, 154, 181, 187, 204, 208]</t>
  </si>
  <si>
    <t>[3, 6, 9, 12, 13, 23, 26, 31, 50, 54, 84, 100, 102, 104, 107, 112, 117, 121, 124, 126, 140, 141, 144, 145, 146, 151, 154, 157, 164, 173, 201, 205, 220, 230, 231, 232, 244, 251, 260, 264, 266, 275, 278, 284, 286, 295, 299, 329, 338, 342, 343, 356, 365, 367, 371, 395, 396, 399, 400, 411, 418, 425, 428, 436, 443, 445, 450, 455, 457, 470, 486, 488, 493, 503, 513, 522, 527, 528, 537, 548, 550, 561, 574, 586, 591, 608, 623, 624, 625, 626, 628, 630, 633, 639, 643, 647, 652, 655, 672, 683, 689, 691, 695, 698, 716, 717, 721, 732, 735, 751, 758, 773, 778, 785, 788, 791, 793, 802, 812, 818, 831, 841, 860, 869, 875, 879, 888, 889, 890, 895, 897]</t>
  </si>
  <si>
    <t>[6, 7, 8, 20, 22, 23, 24, 31, 32, 37, 38, 39, 41, 48, 51, 52, 65, 66, 71, 72, 81, 104, 108, 116, 129, 133, 143, 145, 150, 158, 167, 175, 179, 193, 195, 201, 209, 211]</t>
  </si>
  <si>
    <t>[2, 13, 22, 25, 45, 55, 61, 78, 84, 86, 97, 98, 99, 108, 110, 115]</t>
  </si>
  <si>
    <t>[4, 5, 14, 20, 34, 40, 58, 69, 75, 77, 78, 81, 88, 89, 110, 117, 157, 159, 162, 176, 178, 179, 190, 192, 207, 224, 232, 235, 245, 256, 267, 271, 277, 286, 293, 299, 311]</t>
  </si>
  <si>
    <t>[2, 21, 25, 28, 29, 33, 34, 35, 49, 78, 80, 86, 88, 119, 125, 131, 148, 169, 175, 194, 196, 201, 206, 232, 243, 267, 268, 270, 279, 285, 288, 296, 303, 307, 308, 313, 317, 318, 335, 336]</t>
  </si>
  <si>
    <t>[3, 11, 24, 28, 45, 52, 61, 62, 69, 75, 92, 107, 123, 126, 139, 144, 163, 169, 174, 176, 191, 202, 206, 216, 219, 240, 241, 242, 259, 263, 273, 277]</t>
  </si>
  <si>
    <t>[12, 14, 18, 24, 28, 30, 33, 34, 39, 40, 52, 72, 77, 101, 115, 121, 122, 123, 131, 143, 147, 154, 165, 168, 174, 193, 201, 208, 213, 215, 218]</t>
  </si>
  <si>
    <t>[2, 10, 17, 28, 36, 48, 49, 55, 57, 59, 70, 76, 78, 81, 98, 99, 100, 102, 104, 105, 111, 130, 138, 148, 161, 162, 173, 176, 177, 180, 181, 190, 196, 199, 200, 202, 206, 208, 213, 216, 218, 221, 228, 231, 236, 241, 245, 247, 248, 249, 255, 260, 262, 269, 273, 276, 278, 282, 285, 302, 324, 326, 328, 330, 334, 335, 349, 350, 375, 380, 390, 409, 410, 414, 419, 423, 434, 440, 467, 468, 472, 473, 475, 478, 482, 495, 496, 497, 503, 504, 512, 520, 533, 537, 549, 555, 571, 578, 588, 608, 609, 610, 611, 613, 616, 617, 621, 623, 625, 631, 637, 639, 640, 658, 664, 679, 683, 684, 687, 692, 715, 720, 721, 727, 731, 735, 771, 777, 778, 779, 782, 783, 789, 791, 793, 800, 801, 811, 820, 822, 827, 835, 846, 850, 857, 882, 893, 896, 897, 901, 902, 921, 923, 933, 934, 948, 958, 963, 976, 979, 984, 1009, 1010, 1012, 1014, 1022, 1023, 1027, 1028, 1038, 1040, 1044, 1046, 1058, 1062, 1068, 1070, 1079, 1091, 1100, 1101, 1102, 1103, 1110, 1112, 1121, 1141, 1146, 1152, 1160, 1163, 1175, 1178, 1187, 1189, 1192, 1196, 1202, 1207, 1211, 1212, 1214, 1217, 1245]</t>
  </si>
  <si>
    <t>[4, 16, 18, 19, 26, 30, 32, 40, 53, 56, 57, 74, 75, 76, 79, 85, 97, 98, 103, 127, 138, 140, 151, 156, 164, 175, 186, 188, 191, 211, 214, 217, 222, 229, 231, 254, 260, 266, 269, 286, 309, 314, 316, 317, 322, 329, 339, 349, 351, 359, 376, 380, 382, 394, 401, 405, 409]</t>
  </si>
  <si>
    <t>[11, 18, 25, 32, 35, 47, 48, 53, 58, 77, 82, 83, 88, 92, 97, 105, 108, 130, 133, 147, 157, 164, 165, 169, 170, 195, 218, 223, 226, 229, 243, 245, 249, 251, 252, 263, 274, 294, 304, 314, 326, 329, 332, 349, 350, 351, 353, 354, 364, 366, 372, 380, 389, 395, 397, 418, 426, 430, 432, 439, 451, 457, 465, 466, 475, 476, 482, 492, 493, 498, 509, 518, 533, 542, 545, 547, 549, 573, 576, 587, 599, 602, 607, 616]</t>
  </si>
  <si>
    <t>[2, 4, 6, 7, 10, 20, 21, 27, 33, 46, 51, 52, 96, 98, 103, 106, 107, 124, 126, 131, 132, 137, 149, 150, 156, 164, 169, 174, 197, 199, 213, 228, 244, 247, 249, 251, 256, 262, 264, 265, 271, 272, 273, 275, 288, 300, 302, 332, 340, 346, 371, 376, 380, 389, 396, 402, 404, 405, 423, 425, 427, 432, 460, 480, 497, 499, 509, 520, 525, 527, 528, 537, 543, 552, 554, 556, 558, 576, 584, 592, 593, 605, 641, 646, 649, 665, 674, 675, 683, 686, 695, 700, 702, 713, 717, 718, 731, 736, 771, 780, 783, 788, 799, 811, 815]</t>
  </si>
  <si>
    <t>[13, 18, 20, 23, 24, 30, 40, 46, 59, 66, 67, 72, 91, 92, 105, 107, 108, 124, 127, 131, 138, 153, 165, 200, 201, 204, 207, 212, 220, 222, 228, 240, 252, 256, 257, 262, 274, 297, 301, 303, 312, 318, 323, 332, 333, 338, 341, 362, 365, 367, 372, 386, 387, 398, 401, 427, 437, 440, 446, 448, 453, 456, 458, 475, 490, 492, 496, 505, 507, 508, 525, 527, 541, 567, 602, 603, 605, 606, 607, 628, 634, 646, 647, 651, 665, 666, 691, 707, 709, 714, 715, 726, 734, 739, 740, 743, 750, 756, 761, 772, 774, 776, 786, 793, 800, 802, 815, 820, 825, 834, 838, 847, 851, 857, 885, 886, 891, 901, 907, 909, 924, 928, 933, 938, 945, 949, 958, 959, 960, 971, 985, 986, 988, 989, 992, 1003, 1021, 1025, 1028, 1031, 1034, 1038, 1039, 1043, 1048, 1049, 1059, 1073, 1076, 1084, 1092, 1099, 1116, 1122, 1126, 1134, 1137, 1144, 1145, 1146, 1157, 1166, 1183, 1184, 1190, 1191, 1203, 1248, 1250, 1259, 1265, 1280, 1283, 1297, 1328]</t>
  </si>
  <si>
    <t>[3, 4, 14, 17, 27, 38, 46, 50, 57, 61, 76, 78, 87, 90, 92, 94, 107, 112, 128, 129, 133, 138, 139, 145, 154, 157, 160, 171, 186, 190, 192, 203, 208, 212, 215, 221, 231, 247, 249]</t>
  </si>
  <si>
    <t>[7, 30, 41, 43, 45, 52, 57, 64, 65, 68, 69, 87, 94, 100, 122, 131, 144, 170, 174, 185, 191, 194, 201, 203, 214, 222, 231, 253, 276, 282, 283]</t>
  </si>
  <si>
    <t>[15, 17, 19, 32, 37, 38, 45, 48, 57, 64, 79, 83, 85, 88, 95, 118, 120, 129, 135, 137, 166, 167, 174, 182, 186, 205, 222, 223, 224, 241, 251, 255, 256, 260, 264, 271, 276]</t>
  </si>
  <si>
    <t>[4, 28, 39, 42, 46, 49, 53, 64, 89, 119, 135, 136, 138, 141, 150, 159, 167, 172, 179, 190, 192, 198, 199, 202, 226, 229, 230, 239, 240, 242, 247, 251, 262, 272, 292, 293, 300, 304, 309, 310, 318, 325, 327, 348, 357]</t>
  </si>
  <si>
    <t>[2, 16, 19, 29, 32, 46, 48, 50, 56, 58, 64, 72, 77, 87, 88, 102, 109, 110, 112, 122, 130, 143, 145, 146, 151, 154, 158, 159, 164, 169, 170, 172, 174, 176, 179, 182, 187, 190]</t>
  </si>
  <si>
    <t>[2, 16, 19, 27, 46, 48, 49, 50, 65, 66, 71, 80, 82, 122, 157, 173, 182, 185]</t>
  </si>
  <si>
    <t>[5, 11, 13, 15, 18, 20, 22, 34, 40, 44, 54, 56, 74, 85, 86, 89, 91, 92, 94, 95, 97, 101, 107, 109, 113, 118, 121, 123, 125, 126, 131, 132, 134, 138, 139, 141, 147, 150, 151, 157, 158, 187, 188, 189, 190, 195, 197, 205, 209, 212, 215, 224, 231, 232, 244, 250, 251, 255, 265, 268, 272, 275, 280, 282, 288, 290, 292, 297, 311, 317, 326, 331, 332, 346, 353, 376, 380, 381, 383, 386, 392, 399, 401, 402, 409, 413, 418, 420, 443]</t>
  </si>
  <si>
    <t>[5, 9, 19, 20, 25, 35, 38, 46, 47, 49, 55, 56, 63, 71, 92, 94, 96, 97, 101, 103, 111, 122, 125, 141, 144, 146, 150, 170, 172, 177, 182, 198, 201, 207, 208, 227, 235, 237, 240, 255, 256, 269, 284, 302, 304, 306, 307, 309, 317, 320, 323, 333, 334, 335, 338, 341, 343, 347, 363, 368, 370, 372, 376]</t>
  </si>
  <si>
    <t>[3, 35, 37, 42, 46, 48, 76, 77, 88, 89, 100, 103, 112, 122, 123, 126, 127, 133, 135, 138, 139, 140, 142, 144, 145, 151, 172, 173, 181, 189, 219, 233, 241, 253, 260, 272, 284, 298, 305, 312, 321, 342, 362, 365]</t>
  </si>
  <si>
    <t>[4, 5, 6, 14, 26, 27, 39, 40, 45, 58, 65, 68, 70, 71, 76, 88, 105, 110, 116, 117, 121, 124, 138, 141, 151, 167, 175, 187, 194, 199, 201, 222, 229, 239, 250, 256, 259, 265, 270, 277, 278, 281, 290, 293, 294, 297, 301, 304, 305, 307, 317, 320, 325, 327, 339, 346, 350, 357, 362, 367, 368, 369, 370, 374, 377, 382, 387, 413, 417, 420, 422, 431, 436, 438, 444, 453, 465, 475, 479, 486, 490, 496, 501, 507, 512, 521, 534, 539, 550, 553, 556, 562]</t>
  </si>
  <si>
    <t>[10, 17, 19, 20, 24, 27, 31, 35, 42, 48, 52, 60, 72, 75, 77, 81, 86, 91, 120, 124, 125, 126, 139, 140, 143, 147, 154, 176, 181, 182, 189, 190, 192, 195, 203, 205, 207, 215, 216, 221, 227, 228, 230, 232, 237, 239, 241, 244, 253, 264, 275, 278, 279, 282, 293, 301, 329, 347, 349, 356, 361, 382, 383, 386, 410, 413, 415, 422, 428, 430, 432, 447, 477, 479, 480, 490, 497, 504, 506, 507, 509, 510, 527, 529, 532, 534, 544]</t>
  </si>
  <si>
    <t>[3, 6, 10, 16, 20, 21, 23, 29, 32, 33, 49, 62, 64, 81, 85, 91, 100, 102, 127, 135, 138, 139, 147, 150, 154, 160, 198, 209, 222, 225, 230, 243, 247, 254, 258, 264, 311, 316, 321, 322, 323, 326, 345, 349, 353, 359, 365, 371, 376, 383, 391, 392, 396, 397, 399]</t>
  </si>
  <si>
    <t>[2, 9, 18, 38, 48, 57, 58, 67, 72, 80, 85, 113, 115, 118, 121, 122, 124, 125, 127, 155, 161, 167, 186, 190, 195, 198, 200, 212, 213, 218, 224, 227, 235, 240, 245, 249, 253, 265, 266, 287, 307, 311, 313, 323, 325, 332, 360, 364, 367, 371, 376, 377, 382, 386, 390, 394, 398, 402, 409, 415, 423, 430, 440, 442, 450, 460, 462, 464, 472]</t>
  </si>
  <si>
    <t>[2, 6, 10, 46, 48, 50, 57, 59, 63, 83, 86, 107, 111, 121, 131, 140, 148, 150, 159, 162, 164, 165, 188, 189, 192, 193, 195, 215, 219, 220, 221, 239, 241, 242, 251, 256, 258, 260, 264, 278, 287, 288, 294, 295, 297, 303, 304, 310, 311, 323, 325, 332]</t>
  </si>
  <si>
    <t>[2, 3, 4, 5, 35, 36, 37, 41, 47, 57, 72, 77, 90, 91, 94, 116, 120, 127, 147, 157, 170, 192, 199, 203, 205, 206, 210, 230]</t>
  </si>
  <si>
    <t>[17, 18, 22, 43, 53, 58, 62, 65, 70, 73, 75, 86, 87, 93, 95, 103, 104, 105, 115, 118, 120, 122, 140, 145, 146, 156, 158, 159, 186, 192]</t>
  </si>
  <si>
    <t>[4, 8, 14, 18, 20, 24, 25, 27, 28, 58, 62, 65, 80, 83, 84, 94, 97, 103, 104, 107, 131, 132, 139, 152, 153, 158, 160, 169, 171, 181, 184, 207, 212, 217, 220, 223, 229, 238, 239, 244, 250, 265, 291, 293, 306, 317, 337, 375, 381, 382, 402, 419, 422, 431, 441, 456, 458, 459, 484, 486, 504, 514, 528, 555]</t>
  </si>
  <si>
    <t>[2, 28, 32, 39, 48, 53, 94, 97, 98, 99, 102, 121, 126, 140, 155, 188, 190, 192, 195, 203, 213, 216, 218, 227, 234, 237, 244, 250, 253, 255, 257, 272, 276, 282, 284, 293, 295, 298, 300, 309, 318, 334, 338, 341, 355]</t>
  </si>
  <si>
    <t>[8, 14, 15, 18, 20, 27, 33, 39, 40, 48, 51, 78, 82, 98, 101, 114, 115, 125, 126, 130, 137, 143, 147, 151, 164, 170, 187, 197, 204, 222, 223, 229, 235, 249, 255, 256, 257, 258, 270, 275, 276, 278, 290, 291, 296, 297, 302, 321, 330, 349, 352, 358, 362, 368, 370, 375, 377, 381, 385, 390, 395, 399, 402, 411, 415, 417, 420, 422]</t>
  </si>
  <si>
    <t>[7, 15, 19, 29, 38, 44, 46, 47, 62, 69, 77, 78, 85, 93, 103, 106, 110, 115, 130, 143, 146, 156, 161, 172, 173, 179, 187, 193, 197, 201, 209, 211, 215, 219, 229]</t>
  </si>
  <si>
    <t>[4, 17, 21, 54, 62, 80, 81, 91, 107, 118, 123, 126, 128, 131, 142, 149, 156, 162, 165, 170, 171, 181, 200, 209, 216, 245, 255, 267, 286, 291, 295, 325, 331, 332, 334, 337, 347, 353, 386, 389, 392, 399, 400, 402, 409, 411, 425, 426, 438, 440, 444, 447, 459, 460, 469, 470, 480, 481, 485, 495, 500]</t>
  </si>
  <si>
    <t>[11, 23, 48, 69, 73, 81, 82, 94, 101, 105, 114, 129, 133, 141, 155]</t>
  </si>
  <si>
    <t>[7, 9, 20, 21, 24, 37, 42, 51, 55, 63, 68, 77, 99, 100, 102, 103, 104, 111, 117, 120, 121, 124]</t>
  </si>
  <si>
    <t>[2, 4, 11, 12, 14, 16, 53, 71, 79, 109, 112, 122, 124, 127, 129, 138, 143, 152, 153, 156, 170, 182, 192, 195, 200, 205, 208, 216, 230]</t>
  </si>
  <si>
    <t>[8, 9, 17, 18, 19, 20, 25, 34, 58, 69, 80, 84, 89, 91, 98, 121, 127, 134, 142, 143, 148, 149, 153, 162, 164, 181, 183, 195, 216, 221, 231, 239, 242]</t>
  </si>
  <si>
    <t>[9, 13, 14, 32, 38, 53, 62, 73, 80, 87]</t>
  </si>
  <si>
    <t>[7, 13, 26, 49, 52, 71, 72, 75, 94, 106, 108, 113, 125, 128, 133, 149, 166, 168, 171, 177]</t>
  </si>
  <si>
    <t>[3, 15, 16, 17, 19, 41, 43, 50, 52, 54, 56, 62, 77, 92, 117, 128, 139, 140, 142, 143, 144, 145, 161, 169, 173, 175, 180, 184, 187, 189, 201, 208, 215, 226, 241, 249, 250, 254, 283, 286, 299, 300, 308, 312, 315, 326, 331, 333, 348, 361, 380, 400, 407, 414, 415, 420, 427, 429, 431, 439, 442, 443]</t>
  </si>
  <si>
    <t>[10, 13, 18, 28, 33, 37, 44, 57, 60, 70, 80, 87, 102, 105, 115, 117, 118, 120, 122, 128, 137, 139, 145, 153, 160, 164, 180, 192, 210, 212, 214, 220, 225, 226, 229, 232, 234, 236, 247, 250, 259, 264, 270, 275, 277, 301, 322, 340, 342, 345, 347, 353, 357, 369, 398, 408, 428, 431, 432, 434, 449, 451, 452, 456, 461, 462, 464, 485, 489, 491, 496, 503, 505, 521, 523]</t>
  </si>
  <si>
    <t>[2, 9, 20, 44, 49, 50, 58, 59, 68, 72, 78, 87, 101, 121, 158, 177, 180, 183, 192, 199, 203, 206, 214, 227, 232, 242, 245, 258, 259, 272, 279, 304, 305]</t>
  </si>
  <si>
    <t>[13, 15, 23, 30, 36, 43, 48, 57, 59, 71, 102, 119, 120, 124, 125, 145, 153, 157, 158]</t>
  </si>
  <si>
    <t>[21, 23, 36, 40]</t>
  </si>
  <si>
    <t>[10, 23, 25, 29, 30, 31, 47, 50, 54, 61, 80, 81, 86, 99, 109, 116, 121, 122, 129, 142, 151, 153, 161, 167, 188, 195, 199, 211, 214, 218, 229, 247, 248, 249, 256, 266, 268, 270, 275, 288, 291]</t>
  </si>
  <si>
    <t>[9, 10, 26, 53, 55, 59, 64, 65, 66, 67, 70, 72, 79, 174, 177, 183, 187, 200, 205, 214, 215, 218]</t>
  </si>
  <si>
    <t>[12, 32, 47, 52, 56, 65, 67, 72, 90, 95, 96, 101, 105, 110, 111, 137, 139, 140, 158, 160, 170, 180, 205, 221, 224, 231, 238, 248, 251, 252, 253, 255, 272, 283, 287, 289, 293, 305, 318, 352, 361, 376, 377, 388, 402, 418, 422, 430, 436, 440, 449, 450, 463, 468, 469, 481, 486]</t>
  </si>
  <si>
    <t>[5, 6, 26, 27, 33, 34, 40, 54, 66, 84, 88, 104, 111, 116, 142, 159, 169, 185, 190, 195, 203, 208, 222, 245, 255, 266, 281, 285]</t>
  </si>
  <si>
    <t>[4, 9, 16, 19, 23, 32, 34, 38, 62, 72, 73, 74, 79, 84, 87, 89, 97, 116, 125, 128, 135, 141, 150, 167, 178, 183, 197, 214, 215, 220, 222, 224, 226, 229, 244, 245, 258, 266, 269, 297, 300, 301, 304, 324, 327, 328, 337, 372, 381, 382, 399, 401, 409, 415, 420, 424, 434, 435, 453, 508, 513, 516, 521, 526, 530, 550, 554, 573, 575, 579, 592, 599, 602]</t>
  </si>
  <si>
    <t>[2, 8, 12, 13, 18, 40, 43, 79, 80, 101, 114, 148, 151, 157, 170, 175, 184, 192, 196, 206, 243, 282, 284, 289, 292, 297, 312, 318, 321, 326, 330, 346, 350, 368, 371, 380, 384, 386, 388, 391, 395, 396, 399, 400, 408, 413, 417, 420, 424, 427, 430, 431, 450, 453, 460, 466, 467, 470, 471, 473, 474, 478]</t>
  </si>
  <si>
    <t>[12, 13, 25, 28, 34, 37, 45, 52, 58, 59, 70, 79, 86, 88, 97, 101, 102, 106, 131, 142, 147, 183, 190, 197, 212, 230, 246, 253, 255, 256, 260, 263, 269, 286, 294, 314, 315, 320, 326, 331, 334, 335, 336, 340, 346, 348]</t>
  </si>
  <si>
    <t>[2, 9, 10, 20, 21, 23, 53, 60, 63, 76, 88, 97, 105, 118, 121, 147, 168, 176, 177, 183, 200, 206, 210, 218, 219, 221]</t>
  </si>
  <si>
    <t>[2, 6, 9, 14, 19, 35, 39, 40, 44, 58, 61, 66, 71, 73, 91, 105, 109, 127, 134, 151, 163, 167, 172, 190, 191, 196, 200, 208, 210, 213, 226, 237]</t>
  </si>
  <si>
    <t>[8, 17, 22, 29, 43, 53, 62, 64, 67, 81, 95, 97, 103, 107, 119, 122, 125, 133, 135, 192, 195, 200, 204, 218, 226, 243, 250, 254, 278, 279, 286, 291, 293, 304, 306, 310, 321]</t>
  </si>
  <si>
    <t>[8, 12, 31, 39, 64, 69, 73, 75, 94, 102, 114, 119, 120, 135, 136, 145, 164, 172, 193, 200, 212, 213, 223, 235, 237, 242, 243, 249, 251, 259, 261, 281, 285, 292, 311, 313, 314, 315, 316, 323, 325, 327, 335, 336, 339, 350, 357, 361, 382, 387, 391, 431, 435, 439, 440, 442, 456, 459, 462, 464, 465, 469, 479, 485, 487, 489, 506, 515, 522, 524, 531, 534, 541, 544, 550, 558, 561, 568, 573]</t>
  </si>
  <si>
    <t>[16, 17, 33, 49, 55, 65, 68, 76, 81, 82, 92, 93, 102, 142, 189, 195, 197, 202, 241, 242, 243, 246, 261, 262, 269, 272, 273, 287, 295, 317, 332, 347, 353, 362, 369, 389, 418, 429, 433, 444, 448, 454, 455, 468, 479, 480, 485, 486, 490, 500, 517, 524, 533, 535, 536, 556, 560, 569, 575, 587, 594, 604, 632, 659, 665, 673, 678, 686, 688]</t>
  </si>
  <si>
    <t>[9, 13, 29, 33, 34, 61, 69, 87, 106, 116, 119, 125, 138, 141, 152, 157, 158, 175, 177, 180, 193, 199, 213, 214, 222, 230, 267, 270, 272, 273, 278, 284, 305, 322, 336, 380]</t>
  </si>
  <si>
    <t>[2, 12, 13, 17, 20, 21, 27, 33, 45, 61, 70, 79, 81, 89, 98, 100, 101, 104, 124, 127, 131, 135, 136, 141, 142, 146, 150, 161, 163, 167, 178, 185, 187, 194, 199, 228, 245, 249, 250, 273, 277, 284, 289, 291, 294]</t>
  </si>
  <si>
    <t>[12, 13, 14, 29, 33, 41, 49, 50, 55, 56, 60, 68, 69, 76, 78, 81, 82, 96, 97, 109, 115, 133, 134, 141, 149, 153, 159, 166, 185, 187, 188, 189, 192, 198, 207, 210, 214, 226, 227, 231, 244, 250, 255, 262, 266, 268, 274, 275, 279, 282, 292, 293, 295, 301, 305, 308, 313, 315, 317, 327, 330, 336, 345, 349, 350, 357, 358, 366, 375, 408, 410, 424, 426, 432, 437, 441, 447, 448, 450, 461, 463, 478, 484, 489, 498, 509, 525, 530, 537]</t>
  </si>
  <si>
    <t>[4, 7, 9, 35, 47, 54, 58, 63, 64, 83, 92, 103, 105, 106, 113, 116, 133, 143, 153, 167, 186, 188, 196, 200, 227, 231, 260, 273, 274, 276, 277, 278, 299, 301, 307, 314, 320, 321, 335, 338, 346, 349, 369, 373, 374, 375, 380, 390, 396, 413, 421, 434, 451, 461, 475, 476, 481, 484, 508, 514, 515, 523, 531, 549, 573, 590, 593, 602, 607, 627, 629, 636, 639, 645, 653, 667]</t>
  </si>
  <si>
    <t>[2, 5, 21, 31, 33, 36, 44, 50, 60, 61, 66, 74, 82, 86, 90, 99, 102, 118, 122, 129, 135, 146, 154, 158, 164, 173]</t>
  </si>
  <si>
    <t>[6, 7, 14, 19, 20, 29, 34, 47, 53, 63, 77, 79, 82, 85, 95, 100, 101, 108]</t>
  </si>
  <si>
    <t>[8, 20, 43, 47, 57, 62, 65, 69, 73, 76, 77, 78, 81, 91, 102, 103, 106, 132, 160, 165, 178, 180, 187, 197, 199, 202, 206, 211, 213, 221, 224, 238, 260, 266, 267, 277, 279, 293, 294, 299, 300, 307, 316, 325, 331, 335, 351, 358, 371, 386, 396, 397, 404, 418, 426, 429, 434, 458, 469]</t>
  </si>
  <si>
    <t>[6, 17, 35, 51, 60, 71, 74, 83, 85, 108, 112, 122, 123, 127, 131, 144, 160, 203, 212, 227, 235, 246, 252, 271, 273, 275]</t>
  </si>
  <si>
    <t>[7, 12, 25, 27, 49, 76, 82, 86, 95, 102, 111, 132, 141, 152, 165, 171, 177, 182, 183, 185, 200, 204, 206, 218, 238, 246, 268, 271, 276, 279, 281, 285, 291, 293, 294, 298, 302, 311, 314, 320]</t>
  </si>
  <si>
    <t>[3, 17, 28, 36, 53, 63, 66, 89, 95, 96, 100, 105, 110, 111, 135, 138, 143, 145, 148, 153, 156, 177, 181, 183, 192, 219, 222, 224, 235, 237, 238, 268, 271, 290, 296, 299, 313, 321, 323, 342, 346, 347, 355, 360, 366, 389, 390, 392, 397, 398, 400, 410, 412, 413, 423, 433, 439, 440, 445]</t>
  </si>
  <si>
    <t>[4, 20, 21, 24, 28, 32, 33, 35, 52, 60, 62, 64, 66, 75, 80, 82, 90, 91, 98, 110, 111, 114, 116, 123, 136, 142, 147, 152, 159, 160, 163]</t>
  </si>
  <si>
    <t>[14, 16, 22, 29, 30, 38, 45, 49, 54, 58, 63, 66, 72, 75, 78, 80, 88, 89, 97, 99, 102, 108, 119, 120, 131, 155, 165, 172, 173, 179, 182, 185, 186, 202, 209, 216, 219, 222, 223, 224, 233, 248, 249, 265, 266, 277, 287, 294, 298, 309, 319, 325, 333, 339, 348]</t>
  </si>
  <si>
    <t>[7, 10, 25, 45, 51, 59, 60, 86, 88, 92, 97, 106, 119, 120, 124, 131, 132, 164, 167, 171]</t>
  </si>
  <si>
    <t>[2, 7, 13, 15, 16, 21, 24, 29, 32, 44, 45, 46, 49, 53, 56, 69, 71, 73, 75, 84, 88, 92, 101, 102, 108, 111, 128, 136, 141, 157, 159, 163, 169, 184, 188, 194, 208, 218, 240, 246, 248, 279, 281, 282, 290, 298, 304, 308, 312, 315, 322, 327, 332, 334, 345, 354, 360, 364, 367, 368, 371, 374, 375, 377, 381, 385, 401, 403, 408, 411, 425, 428, 431, 432, 434, 439, 450, 457, 481, 508, 519, 524, 537, 543, 555, 556, 557, 560, 575, 586, 597, 605, 606, 607]</t>
  </si>
  <si>
    <t>[2, 7, 19, 23, 28, 30, 43, 69, 72, 78, 84, 105, 110, 112, 133, 144, 154, 161, 169, 172, 185, 187, 188, 193, 195, 198, 219, 221, 223, 233, 256, 261, 263, 287, 288, 315, 324]</t>
  </si>
  <si>
    <t>[5, 10, 28, 49, 55, 58, 59, 60, 75, 82, 106, 108, 121, 128, 131, 135, 136, 146, 151, 188, 190, 191, 209, 212, 216, 224]</t>
  </si>
  <si>
    <t>[7, 9, 11, 14, 23, 24, 26, 27, 33, 34, 40, 55, 56, 62, 73, 77, 78, 83, 96, 99, 100, 101, 103, 105, 107, 111, 118, 127, 130, 143, 155, 157, 165, 167, 180, 182, 187, 189, 192, 193, 201, 202, 205, 208, 209, 210, 215, 216, 221, 225, 228, 230, 231, 235, 236, 237, 238, 246, 247, 248, 250, 251, 260, 269, 277, 279, 281, 282, 283, 284, 288, 290, 293, 295, 296, 300, 315, 316, 326, 328, 329, 335, 342, 348, 350, 351, 354, 357, 361, 365, 366, 371, 372, 379, 383, 384, 385, 390, 394, 398, 402, 405, 409, 410, 418, 423, 424, 426, 427, 437, 441, 442, 443, 445, 447, 450, 451, 452, 454, 462, 463, 468, 469, 472, 473, 476, 478, 479, 490, 491, 497, 498, 507, 508, 511, 516, 517, 518, 521, 525, 532, 534, 537, 540, 551, 554, 565]</t>
  </si>
  <si>
    <t>[3, 5, 6, 11, 21, 23, 31, 34, 38, 39, 40, 41, 45, 47, 49, 52, 56, 59, 62, 65, 71, 73, 74, 75, 77, 78, 79, 80, 83, 85, 86, 87, 89, 95, 96, 98, 100, 107, 109, 110, 111, 113, 115, 117, 119, 123, 126, 129, 140, 144, 148, 149, 151, 165, 167, 176, 179, 181, 182, 185, 192, 194, 196, 199, 203, 207, 210, 215, 221, 239, 240, 242, 244, 251, 258, 259, 263, 265, 267, 270, 271, 274, 282, 284, 286, 290, 292, 293, 295, 297, 298, 304, 309, 310, 318, 319, 322, 325, 329, 336, 337, 338, 342, 349, 350, 353, 354, 365, 371, 385, 386, 389, 390, 391, 394, 397, 401, 402, 403, 414, 416, 421, 424, 428, 433, 438, 443, 451, 454, 455, 456, 457, 458, 460, 466, 467, 468]</t>
  </si>
  <si>
    <t>[5, 13, 14, 16, 25, 45, 49, 52, 53, 56, 58, 59, 72, 75, 77, 92, 126, 129, 139, 141, 142, 150, 151, 157, 161, 169, 181, 182, 199, 213, 218, 227, 245, 266, 268, 277, 285, 300, 309, 313, 315, 326, 333, 352, 364, 367, 374, 375, 378, 384, 385, 411, 423, 425, 427, 438, 446, 453, 457, 468, 470, 471, 478, 485, 487]</t>
  </si>
  <si>
    <t>[11, 16, 19, 24, 33, 46, 54, 60, 79, 81, 94, 96, 101]</t>
  </si>
  <si>
    <t>[2, 4, 7, 8, 14, 49, 52, 54, 56, 57, 60, 69, 72, 78, 125, 128, 133, 144, 147, 153, 164, 172, 174, 176, 178, 193, 196, 200, 201, 212, 217, 222, 224, 226, 238, 261, 268, 274, 279, 283, 296, 302, 309, 318, 330, 331, 346, 347, 348, 349, 352, 353, 358, 359, 363, 364, 366, 371, 375, 379, 386, 393, 395, 405, 416, 423, 429, 435, 443, 461, 513, 533, 540]</t>
  </si>
  <si>
    <t>[2, 4, 6, 8, 11, 17, 31, 39, 49, 54, 77, 80, 93, 101, 104, 106, 110, 118, 133, 164, 177, 192, 199, 209, 217, 247, 257, 259, 280, 300, 319, 326, 330, 331]</t>
  </si>
  <si>
    <t>[2, 6, 11, 16, 19, 23, 28, 29, 34, 42, 79, 110, 115, 121, 124, 125, 142, 165, 183, 187, 189, 200, 209, 218, 221]</t>
  </si>
  <si>
    <t>[2, 6, 11, 17, 24, 28, 32, 35, 42, 51, 62, 67, 95, 100, 106, 124, 133, 136, 137, 139, 144, 153, 161, 171, 184, 189, 198, 199, 232, 242, 252, 254, 273, 275, 277, 294, 297, 300, 317, 321, 323, 326, 327, 330, 342, 354, 363, 371, 373, 377, 381, 385, 396, 397, 406, 410, 414, 445]</t>
  </si>
  <si>
    <t>[5, 8, 9, 45, 49, 51, 55, 58, 63, 69, 75, 91, 96, 113, 122, 123, 142]</t>
  </si>
  <si>
    <t>[2, 4, 7, 10, 13, 23, 29, 32, 33, 34, 42, 43, 59, 63, 65, 76, 80, 88, 95, 101, 108, 113, 114, 117, 131, 134, 146, 150, 151]</t>
  </si>
  <si>
    <t>[4, 7, 19, 22, 30, 38, 42, 76, 80, 89, 100, 113, 119, 121, 139, 147, 149, 164, 165, 166, 179, 182, 189, 192, 193, 194, 202, 212, 222, 239, 257, 269, 273, 303, 304, 306, 308, 313, 327]</t>
  </si>
  <si>
    <t>[2, 8, 12, 28, 29, 31, 33, 48, 50, 65, 71, 74, 82, 85, 104, 118, 123, 127, 129, 136]</t>
  </si>
  <si>
    <t>[3, 6, 8, 11, 16, 22, 48, 51, 57, 59, 60, 83, 85, 86, 92, 99, 102, 103, 104, 112, 116, 124]</t>
  </si>
  <si>
    <t>[8, 18, 20, 28, 29, 37, 39, 41, 44, 49, 50, 52, 62, 63, 65, 80, 82, 97, 102, 109, 110, 113, 117, 122, 142, 156, 174, 176, 177, 181, 188, 202, 216, 237, 238, 242, 244, 245]</t>
  </si>
  <si>
    <t>[2, 5, 11, 31, 36, 42, 48, 50, 76, 82, 86]</t>
  </si>
  <si>
    <t>[5, 6, 16, 28, 29, 34, 37, 51, 57, 67, 87, 97, 109, 112, 118, 139, 148, 153, 156, 166, 192, 196, 212, 221, 223, 230, 245, 256]</t>
  </si>
  <si>
    <t>[2, 3, 10, 11, 12, 17, 19, 22, 35, 65, 78, 94, 104, 105, 107, 112, 120, 135, 137, 139, 141, 143, 144, 155, 159, 168, 170, 171, 182, 189, 195, 199]</t>
  </si>
  <si>
    <t>[3, 14, 20, 29, 46, 47, 50, 61, 63, 64, 71, 74, 83, 93, 100, 119, 120, 132, 139, 146, 147, 155, 161, 168, 174, 175, 177, 185, 187, 195, 202, 208, 209, 213, 218, 221, 238, 239, 248, 250, 254, 255, 260, 268, 271, 288, 291, 296, 300, 301, 303, 325, 327, 335, 339, 355, 366, 368, 379, 385, 394, 397, 398, 402, 413, 420, 436, 440, 451, 466, 474, 475, 498, 515, 523, 524, 525, 529, 531, 535, 543, 550, 551, 557]</t>
  </si>
  <si>
    <t>[6, 8, 18, 19, 33, 37, 48, 51, 61, 69, 73, 75, 90, 118, 119, 128, 129, 134, 150, 152, 155, 158, 169, 186, 191, 206, 209, 236, 242, 249, 255, 300, 306, 308, 314, 330, 336, 338, 340, 363, 365, 367, 369, 372, 373, 408, 420, 424, 425, 431, 433, 436, 442, 457, 460, 468, 476]</t>
  </si>
  <si>
    <t>[25, 35, 43, 45, 55, 56, 65, 68, 72, 74, 79, 81, 82, 86, 93, 99, 107, 109, 112, 116, 120, 126, 136, 137, 138, 140, 153, 154, 172, 188, 206, 207, 208, 209, 212, 216, 219, 224, 225, 226, 227, 230, 243, 248, 253, 258, 264, 269, 272, 276, 278, 281, 287, 296, 305, 310, 311, 317, 318, 321, 337, 343, 344, 345, 351, 352, 353, 356, 368, 374, 375, 384, 385]</t>
  </si>
  <si>
    <t>[2, 10, 19, 22, 31, 40, 41, 45, 48, 55, 62, 66, 76, 90, 98, 101, 108, 109, 126, 136, 150, 153, 168, 186, 190, 194, 195, 215, 218, 230, 245, 250, 258, 259, 263, 265, 266, 267, 273, 278, 280, 305, 314, 315, 320, 323, 335, 341, 343, 362, 368, 372, 376, 378, 389, 409, 411, 416, 421, 422, 432, 459, 465, 469, 482, 485, 488, 489, 490, 514, 517, 523, 533]</t>
  </si>
  <si>
    <t>[20, 28, 34, 35, 58, 74, 84, 85, 87, 91, 94, 95, 98, 103, 125, 129, 132, 133, 152, 160, 163, 166, 173, 180, 181, 191, 194, 198, 210, 211, 214, 217, 222, 224, 237]</t>
  </si>
  <si>
    <t>[5, 8, 9, 10, 11, 17, 25, 32, 41, 46, 52, 69, 83, 88, 113, 123, 135, 136, 140, 155, 163, 182, 185, 208, 213, 216, 217, 219, 220, 223, 231, 239, 241, 249, 251, 254, 257, 264, 265, 268, 281, 291, 293, 299, 300, 307, 312, 313, 316, 318, 319]</t>
  </si>
  <si>
    <t>[2, 8, 15, 19, 21, 22, 25, 30, 48, 64, 65, 75, 80, 85, 94, 104, 108, 110, 123, 132, 136, 138, 139, 146, 147, 155, 160, 162, 171, 172, 178, 189, 193, 194, 196, 199, 204, 211, 218, 221, 227, 236, 237, 241, 244, 249, 250, 252, 253, 258, 293, 309, 317, 319, 345, 349, 360, 375, 380, 381, 384, 388, 413, 420, 421, 427, 431, 433, 435, 439, 440, 446, 447, 453, 457, 467, 471, 481, 484, 496, 499, 505, 547]</t>
  </si>
  <si>
    <t>[8, 37, 66, 93, 118, 121, 137, 141, 156, 163, 197, 200, 204, 207, 217, 219, 222, 242, 253, 258, 259, 260, 261]</t>
  </si>
  <si>
    <t>[16, 18, 23, 24, 31, 39, 41, 47, 62, 80, 93, 108, 109, 110, 114, 116, 131, 137, 147, 149, 151, 154, 158, 164, 180, 183, 188, 193, 195, 204, 217, 223, 226, 238, 239, 244, 254, 262, 263, 271, 276, 280, 291, 300, 306]</t>
  </si>
  <si>
    <t>[6, 7, 9, 21, 24, 30, 33, 35, 38, 48, 54, 56, 58, 60, 64, 66, 67, 71, 74, 78, 80, 83, 84, 85, 86, 88, 96, 102, 105, 108, 113, 117, 123, 125, 130, 133, 137, 139, 143, 148, 149, 152, 158, 163, 169, 172, 182, 189, 190, 192, 204, 206, 207, 209, 219, 226, 228, 232, 240, 243, 251, 267, 274, 283, 287, 312, 318, 324, 343, 352, 355, 359, 372, 374, 377, 378, 387, 388, 390, 397, 406, 408, 414, 420, 422, 427, 445, 450, 472, 477]</t>
  </si>
  <si>
    <t>[3, 4, 12, 25, 51, 52, 67, 70, 76, 81, 87, 94, 108, 116, 122, 123, 134, 143]</t>
  </si>
  <si>
    <t>[6, 8, 13, 19, 21, 24, 39, 53, 60, 70, 73, 83, 96, 100, 105, 115, 120, 124, 127, 130, 136, 148, 166, 173, 181, 191, 193, 202, 210, 213, 216, 222, 236, 246, 247, 272, 279, 281, 287, 288, 317, 363, 371, 376, 389, 400, 413, 418, 421, 439, 444, 445, 446, 454, 457, 471, 473]</t>
  </si>
  <si>
    <t>[15, 17, 19, 36, 38, 45, 48, 52, 64, 67, 78, 102, 106, 107, 110, 111, 113, 116, 151, 156, 167, 172, 184, 192, 200, 208, 210, 223, 240, 243, 244, 260, 275, 282, 292, 294, 296, 302, 304, 305, 310, 326, 328, 334, 337, 341]</t>
  </si>
  <si>
    <t>[12, 21, 27, 38, 52, 67, 84, 103, 104, 111, 143, 149, 152, 160, 171, 174, 178, 182, 185, 187, 194, 201, 202, 217, 234]</t>
  </si>
  <si>
    <t>[6, 8, 22, 24, 26, 28, 32, 61, 71, 74, 82, 83, 89, 99, 101, 103, 107, 109, 112, 113, 114, 123, 135, 136, 142, 144, 157, 168, 174, 182, 206, 208, 209, 220, 221, 228, 234, 235, 238, 243, 260, 264, 267, 270, 276, 283, 292, 300, 306, 308, 320, 326, 328, 334, 335, 353, 365, 383, 398, 399, 405]</t>
  </si>
  <si>
    <t>[2, 13, 15, 18, 21, 25, 32, 38, 39, 42, 43, 56, 57, 61, 80, 85, 115, 128, 134, 138, 141, 146, 156, 169, 171, 174, 177, 179, 189, 191, 193, 201, 207, 214, 222, 227, 229, 232, 237, 242, 252, 279, 281, 284, 289]</t>
  </si>
  <si>
    <t>[6, 14, 22, 24, 27, 35, 36, 42, 47, 49, 52, 56, 71, 84, 89, 91, 99, 104, 105, 110, 111, 114, 116, 117, 124, 132, 133, 137, 147, 149, 150, 156, 159, 161, 164, 165, 167, 168, 170, 173, 174, 184, 185, 192, 195, 198, 201, 224, 235, 244, 245, 248, 249, 255, 256, 272, 285, 286, 287, 292, 293, 304, 312, 318, 322, 325, 330, 334, 342, 346, 349, 351, 357]</t>
  </si>
  <si>
    <t>[6, 11, 14, 25, 34, 36, 45, 48, 55, 61, 67, 70, 72, 85, 89, 96, 97, 102, 104, 122, 123, 124, 126, 128, 133, 137, 139, 140, 142, 149, 151, 152, 166, 168, 173, 174, 177, 186, 203, 205, 222, 224, 228, 233, 256, 259, 263, 267, 268, 275, 283, 286, 289, 301, 302, 317]</t>
  </si>
  <si>
    <t>[21, 39, 56, 58, 59, 69, 70, 71, 91, 98, 113, 137, 139, 145, 157, 160, 172, 174, 175, 179, 185, 190, 204, 207, 215, 228, 239, 250, 257, 260, 261, 269, 276, 289, 298]</t>
  </si>
  <si>
    <t>[2, 4, 5, 7, 15, 17, 23, 27, 39, 43, 44, 55, 79, 91, 105, 106, 138, 146, 156, 158, 160, 165, 167, 173, 189, 193, 196, 199, 200, 203, 213, 220, 226, 248, 256, 259, 265, 278, 282, 284, 285, 290, 293, 305, 308, 311, 312, 314, 317, 321, 322, 333, 370, 376, 378, 385, 391, 399, 416, 420, 433, 435, 441, 459, 461, 462, 475]</t>
  </si>
  <si>
    <t>[5, 11, 15, 16, 20, 38, 58, 60, 67, 83, 90, 95, 97, 100, 101, 103, 113, 122, 127, 131, 138, 145, 148]</t>
  </si>
  <si>
    <t>[2, 8, 11, 16, 17, 27, 37, 38, 41, 48, 62, 66, 68, 69, 72, 84, 90, 95, 98, 101, 102, 110, 126, 129, 132, 133, 134, 137, 148, 149, 152, 155, 157, 163, 165, 168, 171, 174, 175, 178, 189, 195, 198, 202, 214, 223, 233, 253, 257, 258, 279, 289, 291, 311, 319, 325, 337, 338, 344, 358, 362, 365, 373]</t>
  </si>
  <si>
    <t>[10, 12, 22, 29, 49, 53, 59, 66, 72, 77, 92, 98, 106, 129, 135, 140, 145]</t>
  </si>
  <si>
    <t>[2, 5, 8, 12, 13, 15, 26, 38, 48, 49, 53, 56, 57, 68, 71, 78, 87, 96, 103, 114, 117, 132, 135, 139, 151, 153, 155, 162, 165, 166, 171, 181, 186, 190, 201, 203, 206, 207, 219, 221, 227, 231, 233, 235, 248, 250, 253, 262, 268, 273, 293, 299, 308, 312, 324, 331, 334, 335, 341, 343, 350, 363, 368, 376, 381, 386, 399, 402, 403, 415, 431, 439, 447, 455, 465, 467, 469, 473, 478, 481, 484, 491, 494, 503, 512, 515, 516, 532, 535, 537, 541, 552, 554, 569, 570, 576, 583, 593, 595, 599, 600, 617, 622, 626, 633, 636, 643, 650, 661, 662, 668, 672, 678, 679, 681, 697, 703, 705, 708, 710, 711, 713, 715, 717, 719]</t>
  </si>
  <si>
    <t>[16, 18, 26, 31, 34, 51, 59, 69, 76, 117, 120, 128, 129, 134]</t>
  </si>
  <si>
    <t>[4, 14, 16, 19, 22, 27, 30, 31, 53, 56, 75, 82, 83, 85, 96, 104, 105, 110, 112, 113, 114, 116, 122, 125, 128, 130, 140, 146, 149, 155, 170, 174, 176, 182, 188, 193, 205, 216, 225, 236, 242, 248, 267, 268, 274, 277, 279, 291, 293, 296, 317, 322, 325, 326, 331, 332, 338, 342, 344, 345, 361, 363, 367, 369, 371, 373]</t>
  </si>
  <si>
    <t>[4, 25, 28, 30, 33, 34, 41, 43, 47, 66, 69, 75, 77, 81, 83, 87, 89, 92, 121, 140, 151, 157, 161, 167, 170, 173, 175, 178, 188, 196, 199, 218, 219, 222, 223, 229, 231, 239, 243, 247, 266, 272, 278, 285, 286, 287, 289, 317, 326, 333, 343, 348, 354, 359, 361, 365, 369, 376, 383, 396]</t>
  </si>
  <si>
    <t>[7, 8, 9, 13, 23, 24, 38, 44, 51, 53, 58, 60, 64, 69, 70, 73, 84, 90, 91, 93, 94, 98, 101, 107, 109, 125, 130, 138, 139, 150, 154, 155, 156, 161, 169, 176, 179, 185, 209, 210, 212, 215, 218, 219, 224, 228, 233, 237, 239, 246, 250, 257, 270, 278, 305, 308, 311, 319, 323, 325, 330, 333, 334, 339, 341, 343, 345, 359, 368, 378, 382, 392, 397, 402, 405, 420, 422, 443, 446, 448, 450, 475, 483, 487, 489, 491, 500, 503, 511, 514, 525, 539, 546, 550, 573, 579, 581, 593, 604, 606, 608, 614, 617, 620, 639, 646, 657, 665, 668, 671, 673, 675, 678, 682, 683, 688, 689, 705, 708, 709, 719, 726, 728, 733, 735, 742, 751, 752, 754, 755, 760, 768, 771, 779, 783, 784, 793, 797, 803, 806, 815, 816, 817, 819, 826, 827, 843, 846, 850, 855, 856, 865, 866, 878, 885, 887, 893, 896, 897, 900, 914, 971, 972, 985, 986, 1007, 1011, 1014, 1015, 1019, 1029, 1031]</t>
  </si>
  <si>
    <t>[9, 14, 18, 22, 48, 50, 55, 58, 61, 62, 65, 70, 81, 82, 83, 84, 85, 88, 89, 117, 121, 125, 128, 129, 135, 143, 145, 146, 148, 149, 150, 155, 159, 160, 165, 180, 181, 200, 206, 209, 224, 231, 237, 241, 248, 257, 261, 263, 265, 275, 296, 299, 310, 324, 326, 330, 337, 341, 355, 359, 369, 373, 378, 383, 388, 393, 396, 411, 428, 434, 437, 439, 441, 466, 468, 474, 478, 480, 482, 493, 497, 513, 515, 518, 526, 536, 544, 546, 550, 557, 569, 571, 596, 599, 602, 606, 612, 622, 660, 661, 663, 664, 667, 695, 697, 707, 708, 712, 714, 725, 737, 738, 740, 746, 756, 757, 761, 779, 780, 783, 787, 792, 799, 802, 803, 805, 810, 812, 813, 815, 818, 826, 832, 833, 837, 841, 848, 851, 862, 864, 871, 873, 874, 879, 882, 883, 886, 903, 938, 957, 958, 971, 976, 985, 993, 997, 999, 1000, 1001, 1005, 1016, 1021, 1022, 1024]</t>
  </si>
  <si>
    <t>[2, 23, 26, 27, 31, 35, 39, 43, 54, 57, 65, 80, 86, 87, 89, 97, 122, 132, 137, 140, 160, 162, 181, 183, 188, 192, 209, 211, 223, 224, 226, 236, 241, 254, 262, 263, 270, 277, 284, 295, 310, 326, 334, 353, 354, 368, 372, 373, 376, 378, 388, 389, 392, 395, 401, 403, 407, 416, 422, 425, 434, 435, 436, 438, 457, 458, 469]</t>
  </si>
  <si>
    <t>[9, 19, 26, 34, 42, 55, 62, 63, 84, 105, 122, 129, 134, 135, 139, 146, 152, 155, 166, 167, 174, 175, 182, 200, 209, 210, 214, 216, 232, 233, 249, 254, 274, 277, 280, 287, 289, 299, 301, 308, 323, 332, 340, 344, 365, 368, 369, 378, 389, 393, 410, 412, 415, 420, 423, 440, 446, 452, 454, 464]</t>
  </si>
  <si>
    <t>[3, 4, 7, 15, 26, 40, 49, 60, 63, 69, 82, 95, 101, 102, 122, 133, 140, 145, 148, 149, 151, 163, 164, 174, 179, 227, 237, 238, 240, 245, 253, 265, 274]</t>
  </si>
  <si>
    <t>[2, 3, 4, 5, 6, 9, 17, 33, 39, 43, 49, 53, 57, 72, 78, 81, 82, 85, 97, 104, 111, 112, 115, 138, 155, 157, 167, 187, 192, 199, 202, 207, 211, 220, 224, 228, 234, 236, 267, 269, 294, 300, 304, 309, 325, 332, 338, 341, 342, 351, 364, 368, 369, 377, 382, 385, 387, 392, 400, 402, 403, 413, 416, 433, 440, 455, 457, 465, 470, 474, 481, 490, 497, 498, 521, 522, 526, 538, 541, 547, 551, 560, 575, 586, 589, 590, 614, 618, 628, 633, 634, 636, 642, 649, 656, 664, 667, 668, 674, 677, 678, 685, 697, 699, 707, 712, 713, 714, 717, 719, 721, 723, 725]</t>
  </si>
  <si>
    <t>[4, 10, 16, 26, 33, 34, 48, 59, 69, 76, 91, 101, 117, 120, 126, 135]</t>
  </si>
  <si>
    <t>[4, 5, 8, 13, 18, 23, 37, 43, 52, 55, 69, 84, 88, 93, 95, 103, 104, 109, 111, 113, 115, 124, 127, 129, 139, 141, 148, 157, 163, 169, 173, 175, 181, 187, 192, 204, 215, 221, 224, 226, 235, 266, 267, 273, 276, 295, 302, 316, 324, 330, 337, 341, 343, 344, 348, 355, 360, 362, 368, 370, 373, 376]</t>
  </si>
  <si>
    <t>[2, 3, 5, 9, 20, 28, 34, 35, 48, 60, 61, 70, 71, 72, 78, 88, 90, 93, 113, 114, 122, 123, 124, 147, 150, 163, 164, 168, 180, 182, 185, 188, 201, 211, 218, 227, 233, 241, 247, 248, 279, 284, 295, 305, 307, 318, 325, 329, 332, 336, 342, 354, 362]</t>
  </si>
  <si>
    <t>[2, 25, 27, 37, 47, 51, 58, 67, 71, 94, 100, 101, 106, 109, 113, 114, 126, 127, 139, 142, 147, 173, 174, 182, 184, 204, 205, 206, 209, 211, 218, 219, 232, 240, 251, 260, 262, 274, 275, 277, 278, 284, 289, 297, 300, 309, 310, 325, 329, 337, 338, 342, 352, 360, 368, 370, 390, 399, 410, 411, 421, 425, 436, 446, 451, 453, 460, 467, 480, 481, 486, 492, 494, 511, 514, 516, 522, 539, 547, 548, 551]</t>
  </si>
  <si>
    <t>[7, 10, 18, 20, 27, 32, 41, 43, 51, 56, 58, 68, 70, 74, 94, 96, 103, 104, 110, 113, 124, 125, 132, 137, 141, 160, 166, 169, 174, 175, 180, 186, 189, 196, 197, 198, 204, 206, 210, 211, 217, 222, 231, 233, 236, 247, 265, 266, 272, 276, 280, 289, 293, 303]</t>
  </si>
  <si>
    <t>[2, 4, 7, 11, 19, 23, 30, 35, 39, 70, 85, 86, 99, 103, 104, 112, 114, 115, 129]</t>
  </si>
  <si>
    <t>[11, 12, 13, 14, 16, 17, 20, 25, 30, 48, 61, 62, 71, 75, 77, 89, 99, 112, 122, 124, 135, 138, 157, 159, 161, 173, 174, 185, 186, 187, 189, 198, 212, 214, 228, 238, 257, 280, 281, 286, 291, 311, 316, 327, 329, 352, 357, 358, 361, 363, 370, 373, 378, 388, 392, 394, 400, 405, 410, 414, 416, 431, 442, 454, 471, 472, 481, 488, 498, 500, 501, 502, 511]</t>
  </si>
  <si>
    <t>[7, 9, 14, 26, 31, 33, 35, 41, 53, 64, 69, 98, 118, 124, 125, 129, 130, 133, 135, 138, 182, 183, 184, 196, 203, 208, 220, 251, 270, 276, 288, 305, 306, 318, 324]</t>
  </si>
  <si>
    <t>[21, 22, 23, 29, 31, 44, 47, 50, 57, 58, 78, 79, 91, 100, 104, 110, 112, 115, 117, 133, 139, 142, 159, 160, 161, 163, 172, 182, 184, 197, 204, 244, 251, 254, 255, 256, 260]</t>
  </si>
  <si>
    <t>[3, 9, 27, 33, 45, 59, 61, 71, 72, 87, 104, 112, 129, 133, 137, 141, 147, 152, 172, 180, 188, 192, 193, 196, 199, 211, 222, 226, 233, 262, 280, 281]</t>
  </si>
  <si>
    <t>[3, 9, 17, 21, 55, 79, 86, 88, 89, 100, 109, 113, 118, 127, 140, 143, 151, 180, 182, 183, 184, 191, 205, 208, 213, 214, 221, 225, 230, 233, 234, 249, 262, 274, 290, 298, 309, 310, 312, 326, 332, 333, 340, 354, 355, 364, 378, 383, 386, 402, 413, 421, 422, 424, 425, 446, 473, 498, 502, 526, 531, 539, 545, 546]</t>
  </si>
  <si>
    <t>[2, 7, 9, 14, 33, 34, 57, 75, 90, 97, 104, 109, 114, 125, 127, 138, 140, 143, 146, 151, 155, 159, 168, 169, 180, 223, 235, 244, 249, 250, 256, 263, 270, 271, 274, 279, 287, 289, 294, 297]</t>
  </si>
  <si>
    <t>[4, 8, 15, 25, 29, 58, 60, 64, 73, 75, 80, 85, 88, 99, 102, 111, 113, 117, 123, 150, 151, 166, 188, 189, 200, 249, 250, 260, 263, 265, 268, 269, 272, 274, 275, 289, 297, 302, 310, 364, 368, 369, 390, 392]</t>
  </si>
  <si>
    <t>[3, 5, 7, 8, 16, 19, 23, 33, 35, 36, 45, 48, 53, 56, 57, 64, 67, 72, 75, 80, 84, 85, 90, 105, 107, 108, 110, 127, 138, 151, 163, 164, 170, 172, 175, 176, 177, 183, 186, 195, 196, 198, 200, 214, 216, 223, 227, 232, 238, 256, 259, 270, 278, 281, 289, 293, 328, 344, 365, 389, 420, 423, 427, 432, 448, 450, 452, 453, 461, 470, 477, 491, 495, 508, 514]</t>
  </si>
  <si>
    <t>[2, 3, 7, 8, 25, 29, 37, 46, 50, 52, 53, 54, 65, 71, 82, 97, 116, 127, 133, 137, 143, 144, 162, 178, 188, 201, 202, 208, 217, 218, 222, 225, 231, 234, 240, 247, 253, 254, 266, 270, 299, 321, 324, 325, 341, 343, 344, 348, 362, 365, 368, 381, 383, 387, 389, 391, 396]</t>
  </si>
  <si>
    <t>[14, 25, 28, 37, 49, 55, 62, 71, 74, 75, 82, 85, 105, 106, 112, 118, 122, 123, 131, 132, 135, 138, 141, 144, 161, 170, 172, 177, 179, 183, 219, 223, 229, 234]</t>
  </si>
  <si>
    <t>[3, 17, 22, 31, 52, 57, 58, 62, 87]</t>
  </si>
  <si>
    <t>[2, 20, 22, 26, 28, 40, 72, 88, 90, 96, 98, 99, 105, 106, 109, 110, 125, 127, 132, 136, 138, 145, 146, 154]</t>
  </si>
  <si>
    <t>[6, 11, 20, 33, 44, 46, 49, 50, 59, 61, 73, 74, 82, 85, 92, 93, 100, 102, 116, 121, 126, 134, 138, 143, 158, 164, 165, 172, 173, 199, 201, 205, 209, 213, 219, 231, 232, 244, 246, 248, 281, 289, 301, 315, 319, 326, 332, 348, 350, 351, 358, 364, 366, 367, 368, 369, 387, 390, 395, 406, 407, 441, 445, 450, 458, 462, 463, 481, 482, 491, 495, 496, 498, 507, 513, 514, 515, 522]</t>
  </si>
  <si>
    <t>[2, 8, 24, 25, 30, 31, 32, 38, 43, 47, 70, 76, 99, 111, 121, 129, 139, 145, 160, 164, 175, 181, 184, 188, 194, 199, 205, 206, 210, 219, 224, 225, 230, 235, 241, 252, 260, 266, 275, 284, 287, 298, 306, 313, 324, 329, 338, 340, 347, 359, 363, 365, 382, 407, 411, 441, 443, 453, 454, 458, 461, 463, 474]</t>
  </si>
  <si>
    <t>[5, 6, 7, 9, 19, 34, 35, 38, 42, 56, 87, 113, 123, 125, 128, 143, 152, 164, 165, 166, 167, 177, 181, 190, 193, 196, 205, 219, 220, 227, 251, 254, 257, 260, 268, 286, 288, 289, 331, 333]</t>
  </si>
  <si>
    <t>[4, 9, 13, 18, 22, 23, 24, 35, 41, 44, 49, 77, 78, 79, 83, 91, 92, 93, 94, 95, 100, 108, 110, 115, 117, 124, 142, 143, 156, 165, 167, 171, 184, 185, 190, 207, 210, 217, 223, 235, 253, 254, 255, 257, 258, 261, 262, 270, 277, 282, 287, 289, 294, 303, 310, 325, 328, 336, 338, 339, 344, 348]</t>
  </si>
  <si>
    <t>[7, 25, 35, 43, 45, 49, 55, 56, 65, 72, 74, 79, 85, 92, 94, 108, 111, 115, 119, 122, 123, 125, 135, 136, 138, 151, 152, 170, 176, 178, 183, 197, 200, 202, 203, 213, 216, 217, 218, 221, 229, 238, 239, 240, 245, 251, 256, 257, 259, 260, 263, 283, 292, 295, 298, 306, 314, 320, 321, 322, 328, 329, 330, 333, 344, 347, 351, 361]</t>
  </si>
  <si>
    <t>[22, 38, 39, 55, 58, 64, 69, 73, 82, 87, 96, 114, 130, 133, 135, 142, 146, 152, 156, 169, 178, 181, 183, 184, 188, 204, 206, 207, 209, 211, 213]</t>
  </si>
  <si>
    <t>[4, 8, 13, 14, 37, 39, 45, 50, 55, 56, 61, 71, 77, 79, 94, 103, 115, 117, 123, 124, 144, 145, 155, 162, 166, 168, 173, 182, 184, 188, 192, 197, 201, 202, 206, 209, 213, 217, 219, 223, 224, 233, 236, 240, 241, 242, 247, 249, 266, 276, 282, 287, 291, 293, 303, 306, 315, 335, 344, 345, 354, 357, 359, 365, 379, 380, 382, 387, 400, 408, 409, 413, 422, 424, 436, 446, 463, 465, 474, 495, 498, 512, 522, 531, 532, 535, 540, 543, 549, 550, 555, 571, 572, 573, 582, 583, 592, 605, 608, 614, 615, 617, 622, 624, 625, 626, 629, 632, 643, 647, 659, 661, 666, 678, 692, 694, 697, 699, 702, 706, 720, 722, 728, 730, 731, 734, 748, 756]</t>
  </si>
  <si>
    <t>[25, 27, 31, 32, 33, 55, 63, 70, 73, 93, 100, 112, 120, 131, 150, 158, 162, 191, 198, 206, 213, 216, 217, 230, 237, 240, 241, 243, 250, 251, 255, 256, 258, 267, 279, 290, 299, 301, 307, 312, 317, 324, 325, 326, 330, 352, 354, 358, 369, 375, 380, 394, 395, 398, 406, 407, 431]</t>
  </si>
  <si>
    <t>[27, 28, 33, 34, 46, 47, 75, 76, 94, 98, 100, 195, 207, 217, 236, 240, 246, 255, 261, 266, 270, 277, 278, 291, 312, 319]</t>
  </si>
  <si>
    <t>[3, 4, 5, 6, 7, 11, 15, 17, 24, 52, 56, 60, 63, 64, 74, 83, 90, 93, 94, 116, 119, 123, 146, 157, 165, 175, 183, 186, 200, 204, 216, 217, 220, 238, 245]</t>
  </si>
  <si>
    <t>[2, 5, 9, 11, 15, 34, 38, 40, 69, 70, 73, 79, 86, 89, 91, 95, 97, 114, 133, 138, 145, 156, 157, 165, 174, 178, 181, 183, 186, 188, 192, 200, 206, 208, 251, 257, 258, 273, 274, 289, 291, 301, 302, 306, 308, 309, 317]</t>
  </si>
  <si>
    <t>[3, 7, 11, 25, 39, 47, 68, 69, 72, 85, 96, 106, 114, 148, 151, 152, 153, 154, 162, 167, 171, 172, 175, 176, 178, 180, 183, 194, 204, 205, 216, 240, 255, 256, 269, 270, 286, 288, 289, 296, 297, 298]</t>
  </si>
  <si>
    <t>[5, 6, 14, 16, 19, 20, 33, 43, 45, 47, 52, 60, 63, 66, 71, 86, 88, 94, 108, 114, 117, 120, 125, 137, 138, 139, 150, 151, 158, 170, 176, 180, 184, 194, 204, 206, 208, 226, 229, 230, 242, 246, 250, 256, 262, 265, 268]</t>
  </si>
  <si>
    <t>[2, 3, 11, 12, 25, 27, 39, 40, 43, 44, 48, 52, 72, 80, 95, 99, 107, 109, 112, 117, 133, 140, 143, 148, 153, 158, 159, 164, 166, 181, 197, 199, 203, 205, 208, 222, 224, 225, 235, 237, 240, 245, 246, 249, 259, 260, 272, 276, 277, 288]</t>
  </si>
  <si>
    <t>[8, 24, 26, 31, 39, 40, 58, 60, 61, 71, 74, 129, 145, 166, 170, 171, 186, 193, 221, 226, 236, 240, 249, 264, 270, 309, 312, 314, 337, 360, 365, 367, 373, 378, 403, 416, 421, 425, 427, 436, 459, 464, 477, 503, 510, 514, 515, 516, 524, 534, 536, 537, 556, 560, 565, 573, 579, 590, 593, 598, 599, 605, 613, 619, 633, 635, 639, 640, 642, 651, 677, 686, 691, 706, 707, 713, 714, 715, 719, 728, 735, 739, 756]</t>
  </si>
  <si>
    <t>[11, 12, 17, 22, 26, 32, 33, 36, 48, 57, 64, 73, 87, 93, 94, 101, 107, 118, 126, 134, 135, 155, 159, 175, 182, 185, 194, 204, 209, 211, 212, 217, 219, 225, 229, 242, 244, 254, 257, 265, 266, 267, 276]</t>
  </si>
  <si>
    <t>[2, 14, 23, 49, 52, 54, 62, 67, 71, 72, 77, 79, 94, 96, 104, 105, 110, 111, 112, 131, 147, 148, 149, 162, 167, 171, 181, 187, 197, 200, 207, 232, 238, 244, 245, 250, 272, 290, 298, 313, 317, 325, 329, 340, 349, 356, 360, 363, 378, 384, 387, 390, 392, 394, 403, 406, 414, 429, 430, 432, 439, 458, 459, 462, 471, 480, 484, 488, 489, 513, 518, 528, 540, 545, 556, 558, 563, 571, 581, 584, 585, 594, 595, 598, 602, 617, 619, 621, 634, 637, 646, 650, 660]</t>
  </si>
  <si>
    <t>[2, 8, 10, 17, 22, 26, 32, 35, 36, 48, 53, 54, 58, 64, 66, 77, 79, 90, 99, 115, 118, 121, 141, 142, 143, 154, 156, 168, 187, 197, 202, 212, 219, 224, 226, 228, 232, 237, 254, 259, 264, 277, 278, 282, 287, 288, 299, 314, 316, 323, 324, 325, 335, 338, 345, 353, 364, 372, 378, 379, 385, 400, 403, 406, 421, 422, 426, 439, 445, 447, 458, 459, 488, 493, 496, 497, 501, 503, 505, 517, 523, 538, 542, 549, 552, 554, 557]</t>
  </si>
  <si>
    <t>[22, 29, 35, 46, 49, 53, 56, 60, 62, 70, 77, 79, 80, 82, 83, 85, 89, 91, 93, 95, 98, 113, 128, 132, 135, 139, 144, 145, 148, 157, 160, 167, 178, 180, 182, 183, 195, 199, 204, 209, 222, 224, 233, 236, 238, 242, 250, 258, 267, 275, 277, 279, 287, 295, 302, 314, 316, 323, 327, 329, 330, 331, 336, 343, 356, 365, 369, 379, 384, 388, 389, 392, 394, 421, 426, 431, 434, 450, 462, 463, 467, 471, 473, 476, 481, 489, 495, 526, 537, 544, 560, 561, 573, 574, 579, 581, 582, 586, 596, 599, 607, 610, 611, 614, 638, 640, 642, 643, 651, 665, 666, 671, 675, 676, 712, 722, 740, 747, 750, 754, 755, 756, 770, 773, 777, 788, 793, 800, 804, 805, 809, 811, 817, 820, 821, 834, 835, 837, 851, 858, 861, 862, 867, 875, 878, 890, 892, 894, 898, 914, 924, 931, 936, 959, 961, 975, 976, 988, 989, 990, 994, 995, 996, 1002, 1010, 1012, 1017]</t>
  </si>
  <si>
    <t>[10, 16, 18, 19, 20, 34, 35, 61, 70, 77, 79, 102, 137, 138, 141, 146, 157, 158, 185, 196, 200, 207, 219, 227]</t>
  </si>
  <si>
    <t>[3, 4, 8, 17, 26, 27, 29, 31, 36, 40, 41, 65, 70, 73, 93, 97, 100, 103, 105, 110, 114, 115, 122, 126, 129, 130, 138, 140, 142, 143, 157, 161, 164, 170, 175, 197, 198, 199, 214, 226, 227, 232, 237, 251, 258, 267, 269, 270, 272, 273, 275, 277, 279, 280, 284, 286, 294, 300, 303, 314, 315, 325, 327, 343]</t>
  </si>
  <si>
    <t>[19, 32, 34, 43, 49, 50, 56, 61, 67, 69, 81, 82, 84, 88, 93, 99, 105, 118, 130, 149, 153, 179, 203, 205, 207, 213, 218, 223, 225, 226, 227, 233, 236, 238, 242, 247, 249, 264, 274, 275, 281, 296, 298, 309, 323, 356, 359, 370, 371, 378, 384, 389, 393, 395, 409, 420, 426, 429, 433, 434]</t>
  </si>
  <si>
    <t>[2, 5, 6, 8, 9, 33, 55, 62, 64, 69, 82, 108, 109, 111, 118, 121, 133, 142, 149, 154, 167, 173, 186, 187, 191, 194, 195, 204, 206, 210, 211, 226, 229, 249, 265, 272, 273, 278, 285, 290, 295, 297, 311, 321, 332, 336, 338]</t>
  </si>
  <si>
    <t>[7, 20, 22, 58, 70, 80, 82, 83, 89, 91, 111, 117, 132, 148, 149, 164, 171, 176, 183, 205, 217, 219, 238, 246, 254, 259, 264, 293, 303, 316, 318, 321, 326, 339, 340, 344, 379, 385, 387, 392, 403, 407, 411, 425, 452, 453, 454, 457, 462, 465, 468, 470, 477, 492, 495, 497, 507]</t>
  </si>
  <si>
    <t>[4, 18, 24, 35, 37, 44, 51, 62, 65, 79, 82, 86, 92, 93, 95, 100, 130, 131, 135, 137, 139, 146, 151, 153, 155, 159, 161, 182, 185, 202, 204, 208, 218, 231, 236, 245, 256, 257, 261, 275, 277, 278, 282, 297, 306, 317, 318, 330, 333, 339, 346, 364, 368, 378, 382, 384, 387, 392, 395, 397, 441, 462, 465, 469, 475, 479, 480, 483, 487, 489, 491, 510, 531, 532, 533, 535, 542, 553, 574, 579, 590, 591, 595, 603, 609, 614, 627, 629, 632, 634, 648, 670, 683, 685, 686, 688, 697, 706, 708, 714, 722, 723, 724, 746, 748, 753, 756, 757, 760, 761, 762, 772, 786, 795, 807, 810, 812, 813, 814, 815, 823, 826, 841, 842, 847, 853, 866, 869, 874, 878, 898, 900, 902, 914, 917, 925, 983, 984, 991, 1008, 1011, 1014, 1020, 1027, 1031, 1033, 1039]</t>
  </si>
  <si>
    <t>[2, 17, 19, 20, 33, 42, 52, 57, 62, 63, 64, 68, 74, 87, 91, 103, 110, 117, 119, 128, 130, 142, 148, 152, 156, 159, 160, 162, 176, 185, 187, 209, 235, 240, 241, 243, 256, 336, 338, 344, 347, 349, 357, 395, 399, 420, 441, 445, 449, 456, 466, 471, 477, 482, 490, 497, 508, 512, 515, 521]</t>
  </si>
  <si>
    <t>[3, 4, 6, 8, 10, 11, 13, 18, 33, 37, 40, 44, 48, 50, 55, 66, 71, 87, 89, 95, 101, 114, 122, 137, 146, 147, 149, 166, 172, 174, 209, 215, 228, 234, 240, 243, 255, 257, 264, 287, 293, 297, 317, 332, 339, 345, 356, 358, 362, 369, 377, 380, 381, 382, 391, 397, 400, 401, 406, 407, 409, 410, 412, 420, 430, 431, 434, 440, 451, 456]</t>
  </si>
  <si>
    <t>[6, 11, 19, 21, 31, 33, 37, 62, 67, 73, 77, 82, 92, 94, 98, 106, 110, 119, 121, 124, 128, 152, 163, 167, 169, 175, 179, 185, 187, 192, 197, 202, 226, 228, 232, 234, 254, 265, 273, 277, 282, 289, 292, 294, 313, 321]</t>
  </si>
  <si>
    <t>[16, 17, 23, 25, 37, 42, 57, 63, 69, 75, 100, 108, 113, 120, 134, 141, 146, 152, 153, 157, 178, 216, 217, 219, 231, 236, 237, 240, 242, 252, 257, 267, 274, 278, 299, 304, 312, 315, 327, 337, 354, 359, 367, 372, 374, 375, 376, 380, 381, 385, 409, 415, 433, 434, 437, 441, 445, 451, 470, 472, 489]</t>
  </si>
  <si>
    <t>[13, 15, 18, 21, 24, 33, 37, 43, 45, 46, 50, 51, 60, 61, 67, 73, 80, 94, 105, 112, 116, 123, 126, 132, 137, 140, 145, 146, 151, 153, 158, 166, 167, 184, 193, 198, 202, 217, 233, 236, 238, 239, 245, 249, 250, 259, 263, 268, 274, 285, 297, 309, 310, 315, 318, 320, 328, 333, 336, 342, 345, 364, 365, 369, 386, 388, 391]</t>
  </si>
  <si>
    <t>[4, 9, 18, 25, 26, 28, 29, 39, 50, 58, 59, 67, 69, 75, 89, 97, 112, 138, 148, 152, 157, 160, 167, 191, 192, 200, 218, 223, 228, 241, 242, 253, 254, 257, 263, 264, 265, 268, 271, 278, 322, 326, 330, 332, 352, 372, 380, 394, 398, 399, 401, 411]</t>
  </si>
  <si>
    <t>[3, 6, 14, 15, 29, 42, 43, 58, 59, 64, 67, 68, 99, 101, 115, 117, 128, 144, 145, 150, 151, 157, 164, 168, 169, 174, 175, 176, 181, 185, 188, 189, 193, 194, 197, 198, 201, 211, 213, 224, 230, 233, 236, 241, 256, 264, 267, 273, 281, 285, 290, 304, 312, 317, 324, 330]</t>
  </si>
  <si>
    <t>[4, 25, 34, 45, 53, 56, 59, 67, 69, 70, 84, 89, 92, 93, 115, 120, 127, 144, 149, 150, 158, 160, 163, 167, 169, 174, 177, 180, 182, 194, 197, 200, 201, 203, 205, 209, 213, 215, 216, 217, 219, 222, 224, 225, 228, 232, 243, 245, 250, 254, 262, 271, 272, 274, 276, 277, 288, 289, 299, 303, 315, 316, 333, 337, 339, 348, 356, 367, 370, 372, 373, 393, 397, 398, 402, 404, 417, 441, 453, 456, 469, 476, 481, 493, 500, 508, 513, 515, 518, 526, 527, 537, 540, 542, 543, 547, 559, 561, 578, 594, 597, 608, 612, 619, 639, 641, 648, 652, 663, 665, 679, 686, 695, 696, 698, 728, 745, 778, 779, 783, 790, 793]</t>
  </si>
  <si>
    <t>[9, 59, 65, 68, 73, 76, 83, 98, 108, 114, 117, 118, 120, 133, 152, 158, 160, 169, 177, 179, 180, 186, 189, 190, 191, 204, 228, 233, 240, 260, 265, 267, 270, 274, 275, 293, 299, 300, 309, 310, 319, 326, 329, 339, 342, 349, 362, 371, 374, 381, 388, 390, 396, 408, 418, 435, 452, 453, 479, 500, 512, 514, 515, 516, 518, 530, 536, 542, 552, 566, 568, 583, 596, 601, 609, 610, 616, 620, 653, 682, 699, 717, 719, 721, 722, 723, 745, 746, 750, 755, 763, 766, 768]</t>
  </si>
  <si>
    <t>[10, 15, 16, 18, 25, 37, 38, 40, 44, 47, 60, 66, 71, 80, 84, 86, 92, 98, 106, 136, 148, 153, 158, 159, 165, 170, 173, 198, 204, 207, 210, 214, 217, 219, 223, 234, 235, 246, 263, 266, 276, 278, 279, 283, 286, 288, 293, 297, 305, 307, 315, 318, 320, 328, 334, 344, 354, 359, 360, 382, 383, 395, 400, 410, 434, 444, 448, 452, 456, 465, 490, 494, 497, 509, 510, 512, 520, 551, 553, 560, 570, 571, 573, 580, 589, 593, 599, 621, 625, 627, 629, 631, 632, 645, 650, 654, 661, 674, 679, 681, 686, 707, 711, 718, 719, 731, 732, 739, 740, 745, 748, 757, 765, 770, 784, 789, 790, 809, 822, 824, 825, 834, 836, 838, 863, 872, 874, 880, 895, 899, 905, 907, 909, 922, 927, 930, 964, 982, 984, 1002, 1008, 1009, 1011, 1021, 1025, 1031, 1034, 1035, 1038, 1042, 1045, 1050, 1056, 1058, 1062, 1079, 1080, 1091, 1097, 1101, 1109, 1111, 1116, 1129, 1132, 1134, 1141, 1143, 1153, 1156, 1164, 1174, 1181, 1183, 1189, 1190, 1191, 1196, 1198, 1199, 1213, 1226, 1249, 1252, 1254, 1256, 1267, 1268, 1276, 1279, 1284, 1292, 1295, 1296, 1299, 1302, 1309, 1311, 1337, 1357, 1367, 1372, 1379, 1381, 1391, 1396, 1411, 1416, 1421, 1422, 1425, 1434, 1437, 1439, 1445, 1446, 1447, 1449, 1454, 1455, 1474, 1476, 1478, 1479, 1487, 1488, 1490, 1493, 1498, 1499, 1511, 1514, 1515, 1517, 1519, 1520, 1523, 1536, 1561, 1562, 1563, 1565, 1569, 1571, 1583, 1608, 1611, 1617, 1620, 1621, 1630, 1632, 1639, 1643]</t>
  </si>
  <si>
    <t>[14, 16, 43, 54, 62, 65, 84, 89, 97, 108, 127, 145, 149, 151, 153, 156, 157, 158, 168, 169, 182, 190, 195, 201, 210, 218, 228, 235, 236, 240, 241, 246, 252, 254, 261, 274, 275, 276, 285, 298, 300, 319, 320, 326, 332, 348, 356, 374, 380, 383, 388, 399, 414, 424, 427, 428, 432, 444, 462, 463, 468, 483, 499, 512]</t>
  </si>
  <si>
    <t>[3, 9, 15, 16, 17, 18, 24, 40, 49, 62, 64, 68, 70, 71, 78, 92, 112, 120, 124, 138, 148, 149, 197, 207, 231, 237, 242, 245, 249, 263, 268, 271, 272, 286, 287, 307, 310, 332, 352, 356, 365, 367, 368, 385, 393, 401, 405, 406, 414, 418, 421, 439]</t>
  </si>
  <si>
    <t>[23, 26, 45, 49, 50, 61, 65, 66, 83, 86, 92, 103, 104]</t>
  </si>
  <si>
    <t>[7, 12, 28, 29, 31, 35, 38, 43, 55, 59, 75, 81, 83, 84, 92, 100, 105, 110, 119, 130, 142, 144, 155, 159, 168, 187, 193, 197, 206, 212, 216, 221, 230, 234, 248, 256, 259, 279, 283, 285, 296, 301, 311, 327, 338, 339, 355, 358, 359, 384, 395, 400, 413, 414, 424, 425, 431, 434, 450, 472, 482, 484, 489, 490, 494, 495, 501, 502, 505, 511, 516, 518, 519, 542, 544, 555, 570, 592, 603, 612]</t>
  </si>
  <si>
    <t>[3, 5, 13, 21, 31, 38, 40, 49, 51, 53, 60, 70, 73, 81, 85, 89, 127, 140, 147, 159, 160]</t>
  </si>
  <si>
    <t>[2, 4, 6, 8, 14, 15, 32, 33, 36, 40, 50, 53, 68, 75, 91, 104]</t>
  </si>
  <si>
    <t>[3, 4, 11, 19, 23, 26, 29, 60, 61, 65, 69, 70, 71, 74, 81, 91, 107, 121, 123]</t>
  </si>
  <si>
    <t>[4, 5, 9, 12, 21, 32, 38, 40, 41, 47, 56, 57, 65, 73, 81, 86, 90, 106, 114, 118, 125, 139, 144, 147, 150, 151, 153]</t>
  </si>
  <si>
    <t>[2, 5, 11, 12, 13, 15, 17, 34, 35, 37, 42, 49, 53, 66, 76, 87, 96, 101, 102, 105, 107, 122, 143, 152, 162, 163, 164, 176, 185, 198, 208, 214, 217, 218, 238, 244, 256]</t>
  </si>
  <si>
    <t>[6, 23, 25, 28, 31, 32, 36, 41, 54, 58, 59, 63, 66, 69, 75, 89, 90, 100, 102, 111, 117, 126, 128, 138, 143, 151, 155, 166, 167, 168, 177, 185, 187, 194, 197, 203, 207, 231, 236, 238, 239, 262]</t>
  </si>
  <si>
    <t>[2, 5, 6, 45, 57, 68, 73, 78, 81, 97, 98, 102, 105, 109, 110, 114, 117, 118, 134, 146, 147, 154, 155, 186, 204, 223, 230, 239, 251, 259, 260, 262, 264, 265, 272, 281, 285, 295, 296, 311, 315]</t>
  </si>
  <si>
    <t>[21, 26, 32, 35, 36, 43, 47, 56, 57, 60, 67, 72, 79, 80, 96, 114, 132, 137, 138, 140, 144, 171, 179, 201, 205, 216, 225, 233, 243, 248, 252, 257, 269, 282, 283, 296, 309, 321, 324, 334, 352, 358, 359, 364, 366, 368, 370, 372, 375, 376, 380, 389, 391, 399, 409, 419, 424, 441, 460]</t>
  </si>
  <si>
    <t>[2, 7, 10, 55, 73, 78, 79, 81, 83, 91, 97, 101, 111, 116, 132, 142, 146]</t>
  </si>
  <si>
    <t>[4, 9, 29, 44, 53, 55, 83, 87, 97, 105, 110, 130, 134, 151, 153, 165, 179, 186, 198, 199, 206, 243, 253, 254, 257, 259, 273, 281, 296, 298, 305, 324, 332, 349, 378, 400, 401, 406, 409, 413, 420, 423, 429, 433, 444]</t>
  </si>
  <si>
    <t>[8, 23, 33, 66, 110, 117, 121, 126]</t>
  </si>
  <si>
    <t>[12, 16, 18, 19, 26, 29, 41, 44, 54, 68, 71, 76, 82, 85, 87, 88, 91, 97, 104, 107, 113, 119, 124, 126, 144, 154, 161, 163, 164, 166, 175, 181, 182, 184, 192, 201, 209, 216, 224]</t>
  </si>
  <si>
    <t>[2, 6, 7, 22, 23, 34, 36, 37, 42, 43, 52, 56, 60, 63, 83, 84, 85, 99, 102, 117, 144, 155, 158, 164, 184, 186, 189, 195, 212, 213, 215, 223, 229, 256, 283, 294, 297]</t>
  </si>
  <si>
    <t>[13, 16, 42, 50, 63, 66, 79, 82, 89, 91, 95, 109, 116, 119, 123, 136, 144, 157, 158, 166, 172, 173, 175, 184, 185, 186, 196, 206, 207, 217, 230, 235, 240, 251, 252, 261, 269, 279, 282, 284, 298, 303, 313]</t>
  </si>
  <si>
    <t>[7, 9, 11, 14, 23, 24, 26, 27, 33, 34, 40, 55, 56, 62, 73, 77, 78, 83, 96, 99, 100, 101, 103, 105, 107, 111, 118, 127, 130, 143, 155, 157, 165, 166, 167, 171, 184, 187, 197, 200, 201, 207, 209, 212, 216, 219, 221, 228, 231, 234, 246, 249, 251, 255, 257, 258, 259, 263, 267, 270, 272, 278, 281, 282, 285, 287, 298, 304, 311, 313, 321, 323, 332, 338, 340, 342, 343, 352, 355, 357, 358, 362, 365, 367, 368, 375, 376, 377, 392, 399, 410, 415, 418, 421, 422, 423, 427, 429, 434, 437, 447, 449, 451, 454, 456, 457, 460, 462, 463, 464, 465, 467, 471, 472, 478, 482, 487, 495, 501, 507, 509, 511, 513, 515, 529, 536, 537, 540, 544, 545, 554, 556, 557, 560, 562, 564, 570, 571, 574, 575, 577, 578, 579, 580, 592, 599, 600, 610, 613, 618, 619, 620, 623, 627, 634, 636, 639, 642, 653, 656, 667]</t>
  </si>
  <si>
    <t>[3, 4, 5, 7, 9, 29, 34, 46, 57, 76, 80, 82, 86, 91, 101, 107, 111, 115, 117, 120, 122, 123, 124, 143, 157, 158, 165, 166, 167, 175, 182, 184, 189, 195, 200, 210, 212, 216, 244, 246, 255, 257, 274, 290, 296, 308, 311, 313, 328, 330, 338, 342, 355, 356, 357, 364, 368, 372]</t>
  </si>
  <si>
    <t>[5, 22, 32, 36, 41, 42, 44, 52, 62, 65, 77, 82, 100, 104, 111, 131, 144, 154, 170, 186, 191, 200, 213, 222, 228, 234, 238, 246, 269, 271, 276, 280, 292, 293, 297, 299, 302, 307, 308, 324, 326, 331, 333, 337, 350, 365, 369, 374, 389]</t>
  </si>
  <si>
    <t>[8, 10, 28, 32, 33, 35, 41, 44, 47, 50, 51, 54, 56, 77, 87, 88, 97, 99, 101, 110, 111, 112, 114, 115, 117, 124, 126, 128, 146, 154, 158, 161, 164, 167, 172, 173, 176, 184, 188, 203, 204, 224, 226, 236, 245, 255, 260, 267, 270, 274, 284, 291, 295, 299, 306, 333, 336, 340, 347, 377, 378, 385, 387, 390, 398, 402, 412, 430, 446, 453]</t>
  </si>
  <si>
    <t>[8, 9, 14, 16, 20, 30, 43, 50, 52, 63, 79, 81, 90, 92, 103, 104, 108, 110, 112, 114, 132, 137, 146, 148, 183, 185, 197, 213, 218, 234, 245, 249, 250, 251, 269, 272, 273, 275, 282, 304]</t>
  </si>
  <si>
    <t>[20, 35, 39, 52, 53, 55, 57, 65, 78, 87, 94, 105, 112, 151, 162, 166, 169, 172, 177, 178, 181, 197, 200, 204, 207, 213, 216, 221, 249, 253, 256, 266, 269, 275, 283, 300, 307, 309, 317, 318, 319, 321, 331, 332, 334, 338, 351, 363, 368, 388, 395, 401, 414, 420, 422, 425, 426, 433, 435, 436, 444, 450, 461, 481, 488, 489, 491, 503, 505, 506, 507]</t>
  </si>
  <si>
    <t>[6, 16, 21, 23, 31, 35, 40, 59, 79, 100, 109, 122, 125, 132, 137, 145, 169, 172, 180]</t>
  </si>
  <si>
    <t>[2, 5, 14, 27, 33, 47, 57, 78, 84, 92, 93, 104, 106, 128, 136, 137, 141, 142, 150, 153, 155, 156, 163, 173, 177, 198, 225, 229, 230, 242, 247, 249, 254, 275, 294, 299, 309, 316]</t>
  </si>
  <si>
    <t>[3, 7, 10, 14, 29, 31, 35, 57, 68, 69, 74, 81, 86, 98, 99, 119, 126, 129, 136, 151, 163, 173, 178, 184, 189, 199, 206, 207, 214, 221, 236, 240, 241, 242, 247, 253, 268, 269, 277, 297, 301, 313, 319, 323, 337, 350, 355, 364, 383, 396, 410, 414, 428, 430, 432]</t>
  </si>
  <si>
    <t>[9, 15, 29, 36, 56, 67, 74, 76, 77, 91, 94, 100, 102, 120, 121, 127, 131, 142, 149, 151, 154, 165]</t>
  </si>
  <si>
    <t>[2, 4, 5, 6, 7, 48, 52, 56, 59, 65, 69, 84, 89, 90, 91, 95, 116, 126, 130, 140, 142]</t>
  </si>
  <si>
    <t>[2, 4, 10, 12, 13, 17, 18, 20, 35, 53, 54, 55, 61, 72, 76, 79, 80, 94, 112, 120, 128, 138, 141, 143, 154, 156, 157, 164, 165, 167, 184, 189, 195, 196, 211, 212, 223, 229, 241, 250, 255, 257, 262, 274, 278, 279, 305, 308, 315, 324, 333, 335, 338, 339, 341, 344, 363, 367, 375, 377, 379, 380, 383, 387, 393, 396, 416, 430, 446, 466, 467, 481, 497, 510, 515, 516, 519, 529, 533, 534, 537, 538, 549, 551, 561, 572, 575, 589, 590, 591, 592, 594, 595, 599, 608, 626, 637, 642, 649, 658, 661, 662, 663, 669, 674, 690, 700, 701, 705, 709, 710]</t>
  </si>
  <si>
    <t>[9, 12, 16, 32, 37, 43, 45, 48, 51, 71, 73, 74, 76, 79, 88, 91, 93, 98, 99, 100, 102, 105, 125, 136, 153, 158, 166, 184]</t>
  </si>
  <si>
    <t>[3, 10, 12, 34, 60, 84, 88, 92, 135, 137, 148, 152, 170, 177, 180, 181, 182, 184, 185, 192, 201, 208, 216, 219, 225, 226]</t>
  </si>
  <si>
    <t>[5, 10, 11, 18, 19, 25, 27, 36, 53, 57, 62, 63, 66, 69, 76, 81, 82, 83, 89, 90, 98, 103, 106, 108, 119, 120, 122, 123, 126, 128, 130, 156, 167, 168, 174, 183, 208, 229, 239, 260, 267, 268, 273, 294, 296, 312, 319, 323, 341, 347, 351, 353, 364, 378, 379, 380, 383, 397, 403, 406, 419]</t>
  </si>
  <si>
    <t>[5, 7, 18, 21, 28, 29, 33, 40, 46, 47, 71, 87, 93, 94, 99, 102, 115, 122, 125, 128, 131, 137, 140, 144, 148, 157, 158, 169, 175, 181, 185, 191, 196, 210, 214, 221, 223, 224, 226, 229, 232, 252, 260, 263, 266, 267, 298, 308, 311, 313]</t>
  </si>
  <si>
    <t>[15, 23, 25, 28, 34, 38, 52, 54, 65, 69, 70, 71, 92, 94, 105, 115, 141, 143, 152, 165, 166, 186, 190, 198, 201, 206, 210, 217, 223, 233, 235, 241, 251, 253, 265, 273, 279, 294, 304, 306, 308]</t>
  </si>
  <si>
    <t>[4, 7, 12, 22, 23, 24, 27, 36, 37, 38, 44, 45, 58, 71, 73, 78, 86, 89, 92, 104, 125, 127, 128, 130, 134, 140, 145, 149, 152, 153, 159, 162, 169, 178, 186, 187, 191, 198, 203, 211, 219, 230, 231, 233, 243, 245, 249, 260, 261, 266, 267, 270, 274, 276, 286, 288, 299, 300, 303, 304, 305, 307, 315, 317, 321, 324, 328, 333, 339, 340, 341, 342, 348, 351, 358, 366, 368, 378, 382, 383, 390, 396, 397, 404, 410, 413, 414, 423, 427]</t>
  </si>
  <si>
    <t>[2, 4, 14, 21, 29, 47, 74, 81, 85, 110, 111, 126, 129, 131, 141, 153, 163, 172, 180, 195, 201, 206, 212, 219, 222, 232, 240, 241, 247, 252, 258, 262, 272, 281, 288, 297, 313, 317]</t>
  </si>
  <si>
    <t>[38, 41, 49, 53, 59, 60, 62, 69, 80, 93, 99, 102, 110, 117, 118, 125, 150, 152, 162, 171, 181, 193, 201, 216, 227, 247, 255, 263, 266, 269, 271, 273, 274, 280, 294, 299, 312, 314, 318, 319, 326, 327, 328, 337, 341, 342, 347, 366, 381, 382, 383, 390, 399, 401, 404, 421, 426, 439, 442, 454, 479, 481, 483, 485, 496, 510, 531, 544, 549, 555]</t>
  </si>
  <si>
    <t>[2, 4, 13, 24, 28, 32, 33, 34, 38, 40, 48, 55, 68, 75, 78, 82, 93, 102, 105, 122, 133, 137, 153, 167, 185, 191, 199, 205, 219, 226, 235, 254, 259, 273, 275, 289, 290, 297, 309]</t>
  </si>
  <si>
    <t>[2, 14, 29, 30, 45, 49, 58, 61, 70, 72, 82, 83, 102, 104, 122, 154, 158, 161, 168, 177, 179, 181, 182, 205, 206, 207, 215, 221, 227, 231, 283, 285, 299, 303, 305, 307, 322, 357, 359, 361, 370, 376, 387, 388]</t>
  </si>
  <si>
    <t>[3, 5, 10, 16, 30, 41, 56, 57, 62, 73, 74, 81, 89, 117, 127, 130, 134, 141, 147, 154, 155, 164, 177, 181, 184, 192, 207, 209, 212, 231, 242, 258, 260, 261, 262, 264, 266, 279, 285, 288, 290, 292, 296, 300, 304, 312, 320, 330, 332, 337, 342, 346, 349, 355, 361, 364, 368, 371, 385, 386, 409, 412, 413, 422, 433, 441, 447, 465, 466, 478, 487, 494, 505, 524, 540, 543]</t>
  </si>
  <si>
    <t>[7, 14, 24, 26, 32, 35, 36, 42, 47, 48, 56, 71, 72, 99, 102, 111, 121, 123, 125, 138, 146, 149, 157, 159, 180, 188, 198, 210, 213, 215]</t>
  </si>
  <si>
    <t>[3, 4, 16, 22, 37, 42, 45, 46, 48, 60, 62, 65, 70, 88, 106, 115, 116, 119, 125, 136, 142, 143, 146, 150, 160, 168, 176, 194, 204, 208, 211, 213, 214, 215, 221, 246, 259, 268, 275, 310, 314, 329, 340, 352, 353, 365, 371, 377, 378, 379, 389, 391, 398, 401, 407, 412, 416, 417, 425, 450, 456, 457, 477, 478, 484, 510, 515, 516, 519, 522, 526, 529, 532]</t>
  </si>
  <si>
    <t>[7, 14, 26, 43, 65, 67, 78, 83, 98, 104, 119, 125, 128, 133, 137, 138, 146, 154, 155, 157, 165, 166, 172, 184, 185, 188, 204, 207, 209, 222, 242, 243, 246, 247, 250, 254]</t>
  </si>
  <si>
    <t>[2, 3, 6, 19, 23, 25, 26, 36, 38, 50, 51, 54, 66, 78, 88, 93, 99, 104, 110, 113, 124, 127, 135, 138, 143, 145, 150, 166, 189, 192, 206, 228]</t>
  </si>
  <si>
    <t>[11, 23, 40, 49, 55, 56, 66, 73, 81, 88, 111, 112, 122, 125, 127, 132, 136, 137, 141, 152, 169, 173, 194, 202, 217, 255, 286, 318, 319, 323, 326, 346, 350, 361, 370, 379, 381, 384, 403, 404, 411, 437, 441, 459, 460, 472, 474, 476, 478, 503, 507, 521, 523, 527, 536, 548, 558, 585, 591, 596, 604, 611, 616, 629, 639, 646, 648, 657, 660, 665, 667, 675, 676, 704, 710, 716, 721, 722, 726, 738, 739, 750, 777, 787, 795, 800, 808, 812, 816, 839]</t>
  </si>
  <si>
    <t>[2, 19, 20, 21, 27, 33, 62, 79, 83, 85, 91, 92, 93, 95, 98, 104, 118, 138, 146, 190, 195, 208, 217, 219, 226, 227, 232, 233, 238]</t>
  </si>
  <si>
    <t>[8, 10, 12, 31, 32, 34, 88, 114, 122, 123, 142, 143, 151, 156, 161, 168, 171, 180, 181, 184, 190, 194, 197, 200, 210, 212, 222, 230, 233, 244, 253, 264, 269, 282, 287, 291]</t>
  </si>
  <si>
    <t>[2, 6, 12, 14, 21, 23, 36, 38, 53, 62, 67, 68, 77, 79, 80, 91, 101, 107, 110, 115, 122, 133, 148, 153, 154, 157, 159, 161, 164, 177, 179, 180, 184, 185, 186, 205, 208, 211, 222, 228, 242, 243, 245]</t>
  </si>
  <si>
    <t>[6, 38, 40, 45, 52, 56, 67, 82, 83, 84, 85, 93, 97, 119, 121, 123, 134, 149, 155, 176, 190, 204, 206, 214, 223, 241, 260, 263, 281, 282, 285, 303, 309, 310, 320, 321, 329, 342, 353, 355, 359, 361, 363, 371]</t>
  </si>
  <si>
    <t>[12, 19, 30, 40, 43, 45, 63, 69, 73, 85, 87, 89, 95, 101, 102, 117, 136, 143, 150, 153, 159, 161, 167, 168, 170, 172, 178, 181, 190, 193, 196, 224, 242, 243, 268, 272, 276, 285, 296, 304, 312, 313, 318, 325, 327, 332, 335, 336, 353]</t>
  </si>
  <si>
    <t>[2, 19, 25, 36, 57, 60, 65, 76, 78, 83, 98, 99, 104, 107]</t>
  </si>
  <si>
    <t>[7, 17, 19, 22, 32, 35, 37, 42, 48, 54, 73, 86, 88, 100, 104, 115, 125, 132, 136, 139, 147, 151, 165, 167, 170, 181, 182, 198, 212, 216, 230, 242]</t>
  </si>
  <si>
    <t>[3, 18, 20, 30, 31, 32, 37, 41, 59, 84, 92, 93, 103, 104, 115, 116, 119, 120, 130, 132, 168, 170]</t>
  </si>
  <si>
    <t>[3, 17, 22, 24, 50, 66, 68, 73]</t>
  </si>
  <si>
    <t>[6, 10, 12, 17, 23, 30, 67, 69, 84, 114, 115, 116, 136, 140, 150, 162, 184, 191, 211, 217, 225, 232, 243, 248, 261, 266, 279, 292, 302, 309, 321, 332, 349, 366, 382, 384, 397]</t>
  </si>
  <si>
    <t>[10, 11, 16, 27, 40, 41, 84, 109, 134, 137, 153, 170, 174, 186, 187, 192, 199]</t>
  </si>
  <si>
    <t>[6, 8, 22, 25, 28, 31, 36, 57, 69, 73, 98, 99, 103, 110, 115, 149, 153, 156, 163, 169, 180, 184, 192, 214, 220, 225, 226, 227, 244, 247, 254, 257, 264, 278, 287, 306, 310, 318, 325, 326, 328, 342, 345, 347, 360, 371, 376, 380, 382, 385, 394, 405, 417, 418, 428, 432, 437, 447, 453, 466, 469, 483, 484, 490, 506, 509, 514, 516, 525, 537, 540, 543]</t>
  </si>
  <si>
    <t>[5, 7, 17, 21, 22, 28, 37, 39, 44, 51, 57, 61, 65, 70, 72, 75, 87, 90, 92, 94, 96, 97, 102, 111]</t>
  </si>
  <si>
    <t>[2, 11, 13, 24, 43, 54, 55, 71, 74, 77, 78, 80, 85, 87, 99, 101, 110, 115, 117, 140]</t>
  </si>
  <si>
    <t>[11, 33, 51, 70, 80, 82, 87, 91, 94, 135, 137, 152, 169, 170, 172, 176, 177, 188, 191, 193, 204]</t>
  </si>
  <si>
    <t>[7, 12, 27, 46, 55, 58, 62, 71, 75, 77, 80, 86, 94, 95, 98, 101, 104, 108, 113, 119, 122, 127, 152, 159, 163, 174, 178, 185, 187, 191, 197, 212, 213, 214, 223, 233, 236, 239, 242, 258, 268]</t>
  </si>
  <si>
    <t>[12, 16, 36, 45, 66, 85, 94, 105, 113, 116, 123, 124, 131, 134, 150, 153, 154, 160, 166, 175, 176, 201, 203, 205, 212, 235, 243, 269, 272, 278, 293, 297, 310, 314, 315, 321, 327, 336, 354, 360, 362, 368, 381, 394, 395, 399, 409, 418, 420, 430, 436, 443, 444, 450, 457, 460, 484, 490, 503, 504]</t>
  </si>
  <si>
    <t>[6, 21, 23, 25, 35, 45, 59, 74, 78, 95, 101, 103, 118, 122, 128, 132, 137, 142, 189, 191, 194, 226, 230, 235, 255, 261, 262, 263, 270, 280, 283, 286, 315, 322, 328, 335, 337, 345, 349, 355, 358, 361, 367, 368, 376, 381, 401, 403, 426, 427]</t>
  </si>
  <si>
    <t>[2, 7, 10, 11, 24, 44, 50, 55, 58, 70, 102, 121, 127, 132, 136, 139, 141, 146, 150, 173, 176, 191, 193, 228, 230, 237, 245, 256, 257, 263, 265, 267, 272, 274, 285, 292, 296, 304, 305, 317, 324, 335, 337, 346, 350, 357, 360, 363, 369, 370, 381, 383, 389, 393, 398, 399, 401, 404, 423, 426, 430, 432]</t>
  </si>
  <si>
    <t>[4, 13, 22, 37, 42, 71, 73, 78, 87, 97, 108, 110, 115, 121, 128]</t>
  </si>
  <si>
    <t>[3, 6, 15, 21, 23, 34, 37, 41, 43, 44, 59, 62, 74, 88, 90, 93, 96, 102, 115, 116, 121, 128, 130, 134, 142, 144]</t>
  </si>
  <si>
    <t>[2, 6, 8, 9, 10, 11, 14, 42, 48, 49, 54, 98, 105, 107, 114]</t>
  </si>
  <si>
    <t>[3, 4, 5, 13, 16, 26, 53, 58, 71, 72, 78, 80, 95, 101, 108, 109, 110, 111, 112, 113, 116, 122, 125, 130, 136, 149, 154, 161, 163, 177, 189, 196, 201, 212, 228, 229, 243, 244, 258, 272, 285, 287, 296, 310, 312, 318, 328, 331, 344, 361, 363, 365, 368, 371, 385, 389, 396, 398, 399, 400, 406, 414, 419, 425, 428, 434, 437, 443, 446, 449, 453, 456, 464, 477, 485, 487, 494, 497, 499, 500, 502, 508, 509, 526, 528, 530, 533, 535, 537, 546, 559, 562, 576, 579, 589, 591, 593, 594, 599, 600, 601, 607, 617, 621, 622, 628, 635, 639, 649, 650, 654, 662, 664, 670, 672, 673, 682, 690, 692, 693, 704, 711]</t>
  </si>
  <si>
    <t>[4, 7, 27, 28, 39, 47, 49, 56, 61, 64, 68, 72, 80, 84, 92, 95, 104, 105, 106, 107, 110, 111, 115, 122, 125, 128, 129, 130, 141, 142, 154, 159, 163, 164, 171, 173, 174, 179, 181, 197, 198, 201, 203, 210, 218, 223, 225]</t>
  </si>
  <si>
    <t>[6, 8, 12, 24, 27, 32, 34, 55, 79, 85, 88, 90, 126, 130, 131, 135, 155]</t>
  </si>
  <si>
    <t>[6, 30, 38, 41, 42, 50, 53, 58, 59, 70, 81, 90, 103, 107, 119, 121, 122, 129, 131, 139, 145, 147, 151, 154, 167, 173, 176, 183, 184, 192, 197, 202, 203, 210, 217, 222, 223, 226, 228, 229, 233, 237, 238, 241, 243, 248, 255, 265, 267, 270, 278, 286, 296, 305, 307, 310, 312, 322, 327, 334, 362, 363, 369, 371, 386, 393, 415, 418, 420, 425, 435, 442, 444, 450, 459, 462, 467, 480, 491, 503, 505]</t>
  </si>
  <si>
    <t>[5, 11, 19, 21, 41, 48, 56, 59, 60, 61]</t>
  </si>
  <si>
    <t>[2, 31, 40, 45, 47, 48, 50, 52, 71, 75, 76, 79, 80, 82, 95, 109, 123, 127, 141, 151, 156, 168, 178, 191, 193, 214, 215, 216, 224, 226, 246, 248, 270, 297, 298, 299, 313, 339, 353]</t>
  </si>
  <si>
    <t>[2, 12, 21, 37, 53, 63, 66, 67, 69, 89, 97, 98, 99, 101, 116, 123, 126, 128, 137, 141, 154, 155, 156, 157, 160, 185, 205, 216, 217, 226, 228, 247, 263, 266, 270, 275, 280, 295, 316]</t>
  </si>
  <si>
    <t>[7, 12, 14, 27, 40, 41, 51, 56, 79, 88, 102, 108, 117, 139, 144, 150, 152, 178, 185, 187, 195, 201, 217, 227, 229, 242, 251, 260, 264, 275, 279, 282, 292, 302, 304, 315, 326, 337, 359, 364, 393, 398, 403, 407, 408, 431, 433, 450, 452, 453, 461, 470, 479, 488, 495]</t>
  </si>
  <si>
    <t>[2, 10, 31, 37, 41, 47, 51, 60, 63, 78, 79, 82, 97, 100, 107, 110, 124, 127, 131, 134, 136, 154, 166, 168, 175, 178, 186, 187, 194, 204, 208, 210, 212, 214, 219, 225, 235, 241, 259, 260, 263, 264, 269, 291, 317, 328, 340, 349, 351, 361, 370, 374]</t>
  </si>
  <si>
    <t>[32, 34, 36, 37, 43, 49, 65, 67, 78, 85, 89, 90, 96, 102, 104, 116, 118, 122, 125, 127, 146, 161, 176, 183, 187, 199, 201, 209, 212, 214, 215, 218, 221, 231, 238, 248, 260, 261, 264, 266, 268, 269, 290, 292, 324, 328, 333, 340]</t>
  </si>
  <si>
    <t>[5, 10, 14, 26, 30, 40, 42, 49, 51, 70, 72, 75, 80, 98, 113, 115, 125, 137, 146, 148, 151, 168, 175, 178, 191, 213, 217, 218, 219, 220, 228, 232, 233, 242, 246, 276, 279, 283, 284, 288, 293, 307, 314, 316, 320, 324, 333, 340, 344, 345, 352, 360, 367, 374, 379, 392, 395, 410, 412, 420, 421, 432, 447, 451, 473]</t>
  </si>
  <si>
    <t>[2, 10, 26, 29, 34, 36, 41, 50, 51, 58, 72, 75, 76, 79, 89, 101, 103, 105, 122, 146, 152, 155, 162, 163, 165, 167, 168, 176, 190, 191, 211, 215, 226, 230, 234, 237, 249, 250, 252, 253, 254, 255, 283, 299, 311, 319, 324, 325, 345, 365, 366, 373, 388, 397, 403, 412, 418, 421, 429, 440, 463, 464, 485, 487, 494, 502, 503, 508, 511, 517, 519, 527, 532, 533, 535, 539, 548, 553, 559, 560, 566]</t>
  </si>
  <si>
    <t>[5, 27, 37, 41, 42, 45, 55, 79, 81, 84, 85, 95, 96]</t>
  </si>
  <si>
    <t>[2, 3, 11, 17, 31, 37, 41, 48, 54, 56, 61, 79, 89, 101, 102, 115, 118, 120, 145, 147, 151, 152, 158, 165, 173, 180, 208, 219, 243, 247, 250, 257, 259, 266, 273, 280, 290, 293, 297, 298, 300, 304, 318, 320, 327, 335, 336, 359, 387, 396, 401, 429, 444, 446, 462, 467, 473, 474, 478, 482, 489, 494, 501, 509, 515, 516, 528, 545, 564, 567, 568, 573, 581, 604, 613, 621, 622, 623, 627, 635, 638, 639, 655, 665, 668, 669, 675, 677, 685, 688, 699, 700, 701, 702, 706, 714, 723, 727, 729, 733, 755, 761, 768, 770, 771, 798, 800, 806, 811, 814, 822, 823, 836, 838, 847, 851]</t>
  </si>
  <si>
    <t>[8, 39, 58, 66, 69, 76, 83, 84, 102, 115, 140, 148, 165, 204, 212, 217, 221, 224, 226, 235, 237, 241, 245, 253, 276, 279, 280, 286, 294, 295, 297, 303, 305, 311, 315, 321, 326, 343, 344, 352, 353, 357, 370, 371, 377, 401, 402, 417, 425, 426, 431, 439, 440, 450, 451, 460, 468]</t>
  </si>
  <si>
    <t>[8, 11, 31, 36, 41, 42, 47, 50, 63, 70, 72, 73, 75, 78, 87, 90, 98, 124, 127, 128, 138, 151, 152, 157, 162, 167, 193]</t>
  </si>
  <si>
    <t>[2, 8, 9, 55, 74, 85, 102, 114, 132, 139, 159, 170, 181, 192, 196, 200, 208, 232, 237, 246, 256, 262, 267, 277, 287, 304, 309, 317, 328, 331, 332, 340, 341, 344]</t>
  </si>
  <si>
    <t>[4, 6, 23, 29, 31, 36, 59, 77, 88, 118, 124, 126, 127, 140, 154, 165, 179, 187, 189, 193, 197, 203, 215, 226, 228, 230, 231]</t>
  </si>
  <si>
    <t>[5, 17, 18, 29, 30, 33, 42, 76, 78, 83, 85, 92, 98]</t>
  </si>
  <si>
    <t>[3, 4, 5, 11, 34, 42, 49, 65, 66, 72, 73, 84, 85, 104, 111, 113, 118]</t>
  </si>
  <si>
    <t>[3, 15, 26, 31, 49, 61, 72, 75, 80, 82, 102, 111, 114, 123, 125, 134, 140, 151, 152, 154, 156, 157, 160, 164, 178, 181, 192, 206, 214, 220, 231, 232]</t>
  </si>
  <si>
    <t>[19, 22, 23, 36, 58, 62, 64, 66, 79, 82, 83, 86, 93, 111, 120, 126, 134, 150, 155, 158, 170, 192, 199, 200, 211, 231, 233, 236, 239, 256, 261, 262, 267, 278, 291, 295, 298, 299, 303, 308, 321, 323, 338, 342, 343, 346, 349, 355, 364, 384, 388, 390, 408, 424, 425, 427, 430, 439, 452, 456, 480, 485, 490, 495, 500, 516, 521, 532]</t>
  </si>
  <si>
    <t>[6, 23, 27, 28, 31, 36, 38, 41, 45, 46, 67, 75, 91, 98, 102, 124, 126, 128, 129, 179, 182, 201, 205, 211, 228, 234, 239, 250, 257, 258, 290, 298, 310, 319, 321, 324, 333, 340, 357, 361, 362, 367, 389, 398, 406, 409, 421, 422, 428, 432, 451, 452, 464, 471, 481, 483, 484, 485, 489, 521, 533, 567, 583, 584, 590, 625, 631, 635, 645, 659, 660, 661, 664, 665, 671, 676, 683, 684, 698, 700, 702, 708, 712, 716]</t>
  </si>
  <si>
    <t>[5, 6, 12, 13, 18, 22, 38, 42, 53, 55, 61, 73, 78, 96, 97, 103, 105, 106, 127, 134, 136, 137, 141, 154, 158, 160, 182, 188, 199, 208, 212, 223, 225, 236, 243, 249, 251, 257, 259, 301, 310, 337, 348, 386, 388, 393, 398, 403, 406, 420, 425]</t>
  </si>
  <si>
    <t>[2, 4, 5, 18, 26, 34, 47, 55, 56, 58, 67, 73, 80, 87, 89, 98, 99, 106, 107, 114, 121, 133, 137, 139, 140, 141, 145, 148, 152, 153, 159, 168, 174, 180, 203, 212, 223, 242, 246, 250, 262, 263, 268, 294, 301, 306, 315, 318, 321, 326, 333, 337, 343, 352, 363, 370, 371, 377, 382, 383, 391, 414, 424, 426, 437, 439, 452, 462, 474, 476, 482, 489, 501, 504, 510, 511, 526, 531, 541, 552, 557, 558, 559, 565, 566, 568, 570, 577, 587, 589, 593, 604, 606, 608, 638, 640, 647, 649, 653, 656, 669, 698, 699, 742, 748, 767, 779, 784, 792, 793, 794, 796, 803, 809, 866, 869, 870, 890, 893, 910, 919]</t>
  </si>
  <si>
    <t>[2, 3, 5, 6, 10, 11, 22, 28, 36, 46, 49, 63, 75, 79, 84, 85, 88, 89, 102, 107, 108, 113, 133, 142, 149, 159, 163, 165, 174, 183, 195, 198, 232, 240, 257, 269, 281, 285, 287, 292, 300, 302, 305, 317, 321, 334, 337, 339, 346, 351, 362, 366, 378, 394, 413, 429, 435]</t>
  </si>
  <si>
    <t>[3, 4, 6, 7, 11, 23, 37, 44, 46, 50, 62, 64, 93, 98, 105, 146, 150, 153, 158, 160, 164, 168, 171, 175, 184, 199, 219, 233, 247, 257, 258, 270, 282, 288, 293, 318, 320, 335, 340, 347, 352, 363, 367, 379, 414, 430, 436]</t>
  </si>
  <si>
    <t>[3, 6, 10, 15, 25, 27, 28, 31, 38, 44, 46, 48, 51, 56, 60, 92, 112, 124, 125, 129, 134, 158, 162, 164, 166, 172, 183, 206, 215, 218, 261, 267, 287, 292, 295, 306, 315, 343, 347, 348, 352, 366, 376, 393, 414, 444, 446, 450]</t>
  </si>
  <si>
    <t>[3, 15, 16, 17, 19, 30, 43, 50, 52, 54, 56, 62, 77, 92, 121, 130, 139, 140, 142, 143, 144, 145, 160, 161, 163, 164, 169, 171, 184, 187, 189, 201, 218, 225, 226, 249, 250, 253, 254, 255, 283, 286, 299, 300, 311, 315, 320, 324, 326, 331, 333, 348, 361, 380, 400, 414, 415, 427, 429, 431, 439, 442, 443, 453]</t>
  </si>
  <si>
    <t>[23, 28, 40, 43, 56, 66, 109, 122, 125, 126, 130, 135, 137, 143, 156, 161, 168, 175, 176, 177, 189, 195, 204, 233, 236]</t>
  </si>
  <si>
    <t>[14, 19, 36, 39, 42, 53, 57, 58, 60, 67, 69, 76, 79, 94, 101, 104, 105, 115, 129, 147, 172, 173, 175, 184, 187, 203, 230, 233, 238, 241, 247, 257, 267, 270, 276, 281, 287, 297, 306, 313, 315, 320, 334, 340, 341, 353, 357, 362, 383, 385, 389, 393, 395, 397, 404]</t>
  </si>
  <si>
    <t>[8, 11, 22, 23, 26, 32, 38, 42, 60, 64, 70, 74, 75, 76, 81, 82, 94, 113, 119, 121, 122, 123, 131, 138, 141, 152, 157, 162, 165, 169, 170, 172, 184, 186, 193, 199, 200, 208, 210, 227, 239, 252, 268, 277, 280, 283, 289, 290, 308, 330, 344, 347, 359, 364]</t>
  </si>
  <si>
    <t>[2, 4, 6, 21, 28, 30, 32, 34, 37, 52, 54, 61, 62, 72, 73, 74, 75, 76, 79, 82, 88, 94, 110, 128, 138, 171, 176, 189, 196, 203, 229, 235, 237, 263, 265, 291, 298, 299, 303, 305, 306, 311, 312, 316, 317, 318, 322, 326, 330, 337, 339, 343, 347, 354, 356, 358, 360, 381, 397, 402, 406, 416, 426, 434, 436, 440]</t>
  </si>
  <si>
    <t>[7, 16, 19, 22, 27, 43, 44, 54, 63, 82, 86, 89, 93, 109, 113, 115, 119, 130, 147, 150, 179, 181, 184, 188, 189, 194, 210, 211, 243, 244, 245, 247, 260, 265, 269, 270, 282, 288, 294, 302, 326, 338, 346, 353, 372, 374, 375, 376, 395, 401, 402, 404, 414, 420, 424, 429, 431, 435]</t>
  </si>
  <si>
    <t>[4, 5, 21, 25, 29, 33, 37, 41, 44, 54, 59, 66, 68, 76, 89, 94, 98, 101, 106, 108, 117, 121, 122, 125, 127, 130, 158, 171, 175, 185, 188, 196, 199, 205, 207, 212, 225, 226, 227, 236, 237, 243, 251, 271, 281, 300, 305, 307, 312, 313, 319, 322, 324, 340, 348, 354, 356, 358, 374, 375, 377, 388, 402, 404, 406, 411, 418, 427, 437, 450, 458, 460, 468, 470, 476, 482, 485, 499, 506, 512, 520, 531, 536, 537, 539, 541, 543, 551, 562, 574, 584, 593, 595, 596, 609, 610, 624, 626, 627, 628, 639, 641, 647, 654, 665, 669, 681, 683, 690, 696, 698, 709, 715, 726, 752, 753, 754, 756, 767, 771, 772, 773, 776, 788, 793, 799, 805, 820, 821, 827, 832, 868, 874, 877, 889, 901, 923, 926, 928, 933, 935, 938, 942, 946, 948, 953, 957]</t>
  </si>
  <si>
    <t>[5, 7, 19, 39, 40, 49, 51, 67, 84, 90, 97, 114, 119, 129, 131, 135, 138, 141, 176, 190, 195, 200, 209, 217, 223, 234, 241, 247, 258, 262, 280, 302, 310, 312, 315, 318, 319, 320, 332, 335, 356, 363, 375, 383, 404, 406, 419, 420, 421, 430, 432, 436, 439, 442, 449, 458, 461, 465, 469, 494, 502, 521, 525, 531, 537, 541, 552, 555, 556, 568, 605, 607, 628, 630, 637, 644, 653, 665, 671, 687, 700, 709, 716, 724, 727, 730, 732, 733, 737, 742, 747, 756, 760, 762, 774, 783, 787, 796, 803, 804, 817, 820, 833, 835, 844, 861, 864, 884, 897, 903, 906, 911, 941, 942, 955, 959, 963, 972, 975, 989, 990, 992, 994, 998, 1020, 1021, 1023, 1025, 1029, 1043, 1052, 1061, 1065, 1071, 1077, 1092, 1098, 1103, 1106, 1108, 1114, 1124]</t>
  </si>
  <si>
    <t>[3, 5, 17, 26, 30, 46, 50, 53, 62, 76, 80, 91, 101, 120, 159, 163, 169, 179, 185, 189, 190, 198, 201, 217, 228, 235, 253, 259, 261, 267, 282, 291]</t>
  </si>
  <si>
    <t>[3, 14, 27, 35, 39, 41, 50, 51, 55, 65, 67, 95, 98, 101, 135, 138, 141, 145, 148, 155, 157, 166, 169, 177, 190, 198, 201, 202, 213, 226, 227, 238, 245, 246, 250, 266, 287, 290, 312, 331, 333, 334, 355, 368, 377, 383, 389, 405, 410, 416, 431, 444, 453, 461, 463, 471, 475, 483, 496, 499, 510, 514, 528, 549, 553, 560, 561, 585, 600, 610, 616, 619, 623, 625, 634, 638, 640, 642, 690, 695, 701, 718]</t>
  </si>
  <si>
    <t>[6, 10, 23, 29, 39, 48, 49, 55, 66, 87, 93, 94, 95, 96, 106, 107, 109, 116, 122, 131, 139, 145]</t>
  </si>
  <si>
    <t>[3, 9, 13, 27, 28, 39, 62, 65, 80, 85, 92, 93, 101, 104, 107, 110, 111, 145, 155, 174, 190, 194, 206, 212, 218, 230]</t>
  </si>
  <si>
    <t>[4, 7, 9, 10, 13, 26, 37, 46, 50, 62, 75, 87, 95, 106, 107, 116, 117, 121, 128, 129, 142, 143, 144, 152, 174, 195, 202, 204, 218, 221, 225, 226, 234, 250, 254, 256, 257, 278, 281, 300, 309, 337, 362, 363, 388]</t>
  </si>
  <si>
    <t>[13, 16, 17, 20, 21, 23, 29, 33, 44, 48, 60, 63, 65, 74, 75, 79, 81, 105, 120, 122, 123, 144, 146, 148, 159, 163, 179, 187, 189, 197, 198, 199, 203, 212, 215, 217, 221, 234, 272, 276, 289, 296, 298, 302, 305, 316, 328, 359, 363, 365, 368, 371, 373, 386, 387, 396, 397, 400, 406, 413, 418, 426, 438]</t>
  </si>
  <si>
    <t>[6, 13, 20, 25, 31, 34, 39, 42, 47, 60, 61, 64, 65, 81, 83, 95, 96, 113, 115, 121, 130, 142, 146, 152, 153, 160, 161, 162, 164, 168, 173, 176, 182, 183, 187, 191, 199, 203, 207, 217, 222, 230, 232, 251, 264, 266, 268, 271, 275, 278, 279]</t>
  </si>
  <si>
    <t>[17, 19, 28, 33, 34, 45, 52, 54, 71, 77, 81, 84, 87, 92, 94, 99, 100, 104, 132, 139, 142, 143, 149, 151, 155, 160, 179, 182, 188, 195, 202, 213, 221, 245, 268, 283, 285, 294, 298, 300, 319, 325, 338, 343, 348, 353, 355, 379, 380, 390, 392, 395, 400, 403, 404, 408, 410, 418, 420, 426, 428, 442, 444, 445, 446, 447, 448, 450, 456, 460]</t>
  </si>
  <si>
    <t>[5, 8, 19, 22, 35, 38, 46, 55, 70, 87, 99, 103, 120, 124, 132, 135, 144, 151, 154, 162, 176, 177, 179, 184, 197, 198, 204, 215, 225, 229, 230, 232, 241, 250, 251, 252, 253, 256, 258, 263, 267, 279, 280, 288, 292, 297, 311, 313, 318, 319, 332, 334, 357, 374, 376, 381, 390, 402, 407, 413, 414, 416, 418, 424, 425, 427, 428, 438, 451, 454, 459, 469, 474, 482, 507, 511, 518, 520, 534, 537, 539, 547, 554, 563, 567, 582, 594, 597, 605, 607, 609, 612, 621, 622, 633, 650, 652, 659]</t>
  </si>
  <si>
    <t>[4, 15, 17, 18, 27, 29, 37, 39, 42, 46, 52, 54, 69, 70, 72, 75, 84, 86, 104, 110, 114, 115, 118, 124, 132, 136, 139, 146, 156, 158, 170, 174, 185, 186, 189, 190, 192, 196, 197, 202]</t>
  </si>
  <si>
    <t>[3, 15, 16, 20, 23, 25, 29, 32, 47, 48, 51, 57, 65, 74, 86, 93, 98, 101, 102, 110, 116, 119, 125, 127, 137, 138, 143, 145, 147, 150, 157, 161, 166, 168, 170, 172, 180, 190, 191, 200, 203, 208, 211, 213, 215, 217, 218, 229, 230, 235, 239, 247, 257, 268, 286, 291, 300, 303, 316, 317, 319, 321, 323, 328, 331, 339, 343, 346, 349, 356, 357, 362, 363, 367, 374, 375, 379, 384, 387, 388, 389]</t>
  </si>
  <si>
    <t>[2, 21, 45, 46, 69, 76, 84, 87, 98, 100, 109, 131, 133, 137, 141, 147, 167, 171, 176, 180, 183, 188, 208, 219, 225, 235, 243, 268, 276, 281, 284, 287, 294, 296, 300, 308, 309, 313, 328, 336, 340, 350, 357, 365, 373, 388, 391, 393, 398, 411, 428, 461, 463, 472, 487, 489, 491]</t>
  </si>
  <si>
    <t>[9, 23, 48, 51, 53, 57, 64, 67, 74, 80, 91, 97, 106, 108, 115, 117, 122, 124, 133, 137, 143, 144, 146, 147, 151, 172, 175, 185, 187, 192, 196, 200, 207, 224, 243, 249, 253, 254, 259, 266, 270, 273, 280, 288]</t>
  </si>
  <si>
    <t>[4, 9, 14, 16, 29, 31, 37, 38, 50, 53, 55, 59, 61, 73, 76, 84, 102, 112, 115, 118, 121, 132, 138, 141, 151, 183, 192, 201, 203, 209, 212, 217]</t>
  </si>
  <si>
    <t>[25, 27, 29, 34, 46, 49, 52, 67, 70, 71, 72, 77, 87, 97, 102, 114, 124, 143, 145, 150, 156, 158, 161, 187, 191, 192, 205, 212, 219, 222, 230, 232, 238, 242, 252, 271, 274, 275, 276, 279, 280, 284]</t>
  </si>
  <si>
    <t>[4, 7, 14, 20, 23, 31, 33, 37, 40, 46, 53, 71, 89, 101, 105, 108, 110, 145, 149, 150, 165, 169, 174, 186, 206, 214, 223, 229, 230, 250, 256, 276, 278, 304, 314, 316, 322, 323]</t>
  </si>
  <si>
    <t>[2, 4, 6, 32, 37, 54, 61, 62, 63, 81, 83, 84, 89, 90, 109, 110, 112, 113, 115, 120, 134, 138, 144, 146, 152, 165, 183, 189, 193, 222, 223, 229, 230, 238, 244, 256, 269, 279, 296, 305, 312, 320, 332, 336, 337, 346, 348, 362, 387, 390, 414, 423, 427, 428, 429, 435, 438, 451, 460, 462, 466, 475, 482, 484, 486, 491, 494, 511, 513, 526, 531, 545, 553, 560, 562, 571, 577, 586, 589, 602, 603, 607, 611, 647, 652, 653, 655, 656, 660, 663, 679, 692, 693, 702, 709, 738, 747, 753, 759, 761, 766, 769, 782, 791, 794, 800, 804, 805, 826, 829, 840, 846, 848, 854, 860, 862, 864, 880, 903, 915, 916, 930, 933, 941, 949, 954, 956]</t>
  </si>
  <si>
    <t>[2, 10, 11, 24, 25, 26, 30, 51, 53, 63, 68, 71, 75, 86, 88, 94, 97, 108, 120, 122]</t>
  </si>
  <si>
    <t>[5, 8, 30, 32, 42, 50, 53, 60, 62, 68, 79, 85, 86, 92, 102, 103, 105, 115, 117, 123, 126, 132, 137, 143, 158, 161, 168, 186, 187, 189, 190, 195, 226, 236, 245, 254, 278, 301, 313, 314, 316, 318, 320, 323, 324, 337, 352]</t>
  </si>
  <si>
    <t>[2, 11, 14, 20, 23, 39, 40, 56, 74, 78, 82, 91, 97, 126, 135, 137, 144, 146, 151, 152, 164, 166, 167, 170, 178, 180, 181, 191, 192, 205, 216, 221, 236, 238, 244, 258, 266, 271, 272, 274, 276, 278, 290, 308, 316, 326, 327, 330, 332, 343, 347, 386]</t>
  </si>
  <si>
    <t>[2, 14, 45, 48, 50, 62, 63, 66, 72, 75, 78, 89]</t>
  </si>
  <si>
    <t>[2, 8, 10, 26, 44, 52, 58, 65, 80, 88, 97, 101, 111, 124, 131, 150, 153, 160, 167, 191]</t>
  </si>
  <si>
    <t>[9, 15, 16, 28, 49, 55, 56, 67, 73, 84, 86, 89, 109, 130, 132, 134, 169, 170, 182, 187, 195, 203, 207, 215, 221, 227, 231, 239, 240, 256, 265, 291, 295, 297, 301, 302, 313, 319, 320, 336, 338, 339, 343, 344, 346, 354, 375, 385, 392, 395, 397, 401, 419, 426, 433]</t>
  </si>
  <si>
    <t>[2, 17, 22, 28, 30, 31, 41, 51, 52, 53, 56, 57, 62, 66, 79, 101, 108, 120, 141, 156, 162, 194, 210, 216]</t>
  </si>
  <si>
    <t>[6, 8, 31, 33, 36, 54, 60, 86, 88, 89, 94, 101, 104, 117, 129, 131, 145, 153, 164, 169, 176, 182, 215, 223, 224, 235, 236, 251, 258, 262, 268, 276, 283]</t>
  </si>
  <si>
    <t>[3, 4, 5, 35, 46, 59, 65, 73, 83, 90, 93, 94, 100, 114, 119, 126, 129, 135, 152, 154, 156, 176, 185]</t>
  </si>
  <si>
    <t>[9, 26, 27, 49, 64, 70, 75, 81, 93, 95, 114, 116, 126, 132, 135, 144, 152, 153, 154, 157, 179, 191, 194, 196, 203, 211, 222, 231, 232, 241, 243, 244, 250, 267, 270]</t>
  </si>
  <si>
    <t>[2, 14, 40, 42, 49, 62, 76, 89, 101, 109, 134, 140, 141, 147, 150, 159, 161, 166, 171, 179, 189, 194, 197, 198, 205, 207, 208, 211, 214, 218, 222, 230, 238, 240, 245, 248, 250, 259, 268, 270, 271, 278, 280, 281, 290, 292, 296, 303, 304, 306, 310, 328, 329, 340, 341, 344]</t>
  </si>
  <si>
    <t>[2, 3, 15, 24, 63, 68, 72, 73, 78, 80, 95, 97, 105, 106, 111, 112, 113, 132, 149, 150, 163, 168, 172, 182, 188, 198, 201, 208, 223, 235, 239, 245, 251, 257, 260, 273, 288, 291, 314, 326, 335, 353, 357, 361, 379, 385, 388, 391, 393, 404, 407, 415, 430, 431, 432, 433, 440, 459, 460, 463, 472, 481, 485, 489, 490, 499, 505, 514, 519, 529, 541, 557, 559, 572, 582, 585, 586, 596, 599, 606, 618, 622, 633, 634, 638, 651]</t>
  </si>
  <si>
    <t>[2, 3, 8, 11, 14, 29, 31, 38, 46, 47, 63, 64, 93, 102, 121, 129, 152, 154, 155, 165, 168, 169, 181, 188, 197, 226, 228, 242, 244, 251, 252, 279, 282, 285, 291, 298]</t>
  </si>
  <si>
    <t>[17, 33, 40, 45, 49, 55, 94, 114, 121, 126, 129, 139, 152, 153]</t>
  </si>
  <si>
    <t>[5, 12, 18, 26, 51, 60, 66, 81, 92, 100, 104, 110, 113, 117, 147, 170, 181, 183, 186, 205, 212, 215, 218, 229, 231, 232, 235, 238]</t>
  </si>
  <si>
    <t>[20, 21, 33, 37, 44, 54, 63, 67, 71, 93, 95, 97, 98, 99, 100, 110, 118, 127, 128, 132, 135, 138, 141, 143, 145, 169, 186, 188, 192, 194, 200, 221, 232, 248, 250, 261, 280, 285, 286, 288, 300, 302]</t>
  </si>
  <si>
    <t>[2, 4, 12, 14, 24, 26, 31, 39, 68, 73, 90, 99, 100, 120, 123, 125, 132, 133, 138]</t>
  </si>
  <si>
    <t>[16, 20, 26, 30, 35, 37, 41, 58, 75, 87, 90, 102, 110, 113, 132, 136, 138, 143, 159, 171, 172, 173, 194, 196, 199, 201, 205, 216, 217, 223, 231, 232]</t>
  </si>
  <si>
    <t>[8, 10, 22, 27, 39, 53, 61, 68, 70, 73, 79, 97, 104, 113, 122, 127, 129, 153, 159, 172, 192, 194, 197, 202, 206, 229, 233, 236, 238, 239, 241, 246, 254, 260, 272, 281, 284, 290, 295, 330, 331, 334, 336, 350, 352, 354, 357, 361, 370]</t>
  </si>
  <si>
    <t>[7, 22, 31, 41, 50, 57, 76, 77, 80, 97, 106, 134, 167, 179, 184, 193, 194, 198, 202, 204, 207, 213, 217]</t>
  </si>
  <si>
    <t>[2, 6, 9, 16, 19, 23, 31, 33, 38, 45, 49, 53, 63, 65, 80, 84, 85, 100, 109, 122, 123, 129, 131, 151, 170, 174, 195, 197, 213, 217, 221, 229, 234, 236, 254, 261, 271, 285, 287, 295, 297, 311, 312, 314, 315, 321, 325, 332]</t>
  </si>
  <si>
    <t>[17, 19, 20, 26, 34, 65, 68, 69, 72, 74, 76, 84, 86, 89, 93, 106, 115, 119, 120, 126, 128, 134, 141, 152, 157, 161, 165, 167, 174, 175, 177, 192, 200, 203, 208, 216, 218, 219, 223, 226, 228, 240, 252, 254, 256, 258, 259, 265, 269, 271, 273, 281, 289, 290, 293, 297, 299, 305, 311, 323, 330, 332, 334, 335, 339, 342, 345, 347, 351, 356]</t>
  </si>
  <si>
    <t>[11, 20, 23, 24, 27, 28, 32, 39, 44, 45, 46, 56, 67, 72, 82, 90, 91, 103, 106, 109, 115, 117, 118, 119, 123, 130, 140, 151, 158, 163, 169, 176, 178, 181, 185, 192, 194, 195, 217, 227, 233, 237, 247, 254, 258, 260, 263, 265, 270, 276, 278, 287, 300, 304, 308, 314, 318, 328, 330, 344, 353, 365, 372, 373, 374, 378, 390, 391, 404]</t>
  </si>
  <si>
    <t>[5, 6, 12, 22, 42, 44, 46, 58, 73, 85, 94, 100]</t>
  </si>
  <si>
    <t>[2, 9, 26, 42, 47, 51, 61, 66, 78, 93, 95, 102, 114, 115, 118, 123, 172, 175, 183, 190, 197, 199, 200, 211, 212, 220, 224, 229, 231, 247, 249, 254, 260, 285, 326, 329, 330, 336, 339, 346, 359, 366, 381, 383, 388, 395, 406, 413, 414, 434, 441]</t>
  </si>
  <si>
    <t>[21, 42, 52, 53, 54, 65, 67, 73, 82, 85, 94, 100, 101, 109, 112, 114, 121, 127]</t>
  </si>
  <si>
    <t>[8, 11, 16, 34, 37, 43, 45, 50, 67, 72, 75, 76, 77, 82, 84, 85, 98, 101, 111, 132, 135, 140, 148, 155, 162, 164, 165, 181, 195, 204, 205, 208, 221, 229, 238]</t>
  </si>
  <si>
    <t>[5, 11, 12, 23, 29, 30, 37, 40, 41, 44, 47, 53, 54, 59, 67, 77, 82, 84, 87, 114, 128, 130, 132, 135, 140, 144, 149, 150, 151, 169, 176, 179, 181, 196, 208, 225, 230, 232, 237, 243, 246, 259, 269, 271, 273, 274, 279, 290, 291, 315, 320, 326, 328, 329, 333, 348, 353, 356, 359, 360, 366, 390, 409]</t>
  </si>
  <si>
    <t>[5, 32, 42, 44, 47, 51, 63, 74, 75, 92, 104, 116, 134, 152, 174, 178, 183, 185, 187, 209, 212, 224, 232, 234, 236]</t>
  </si>
  <si>
    <t>[2, 5, 15, 17, 19, 33, 44, 51, 55, 60, 81, 87, 104, 110, 115, 116, 127, 128, 141, 144, 145, 165, 169, 172, 174, 176, 178, 182, 187, 215, 223, 235, 239, 255, 290, 291, 296, 297, 302, 307, 311, 318, 334, 345, 346, 351, 357, 364, 365, 368, 373, 379, 391, 394, 396, 405, 407, 410, 421, 426, 430, 436, 440, 446, 452, 457, 460, 462, 469, 474, 478, 494, 498, 507, 513, 519, 527, 533, 542, 543, 552, 553, 554, 562, 566, 569, 574, 600, 602, 607, 608, 609, 611, 612, 613, 619, 623, 625, 646, 670, 680, 694, 699, 702, 709, 715, 723]</t>
  </si>
  <si>
    <t>[6, 10, 26, 27, 29, 44, 45, 50, 51, 54, 57, 66, 75, 90, 93, 106, 116, 119, 120, 121, 124, 130, 135, 136, 138, 139, 170, 172, 184, 190, 193, 197, 198, 206, 209, 215, 225, 226, 228, 233, 234, 236, 238, 242, 244, 255, 258, 263, 266, 273, 280, 288, 289, 297, 307, 310, 312, 321, 322, 325, 330, 331, 334, 341, 347, 349, 357, 358, 371, 374, 389, 395, 404, 407, 412, 414, 416, 428, 432, 433, 436, 451, 453, 454, 457, 459, 478, 485]</t>
  </si>
  <si>
    <t>[2, 4, 12, 24, 26, 42, 51, 55, 58, 60, 63, 74, 78, 91, 92, 95, 96, 102, 104, 121, 135, 138, 141, 145, 149, 154, 168, 170, 177, 196, 199, 200, 204, 211, 219, 221, 225, 237, 239, 242, 247, 256, 286, 292, 294, 300, 312, 313, 317, 318, 322, 326, 333, 335, 347, 353, 357, 377, 382, 387, 390, 395, 402, 423, 435, 436, 440, 450, 452, 460]</t>
  </si>
  <si>
    <t>[3, 10, 13, 22, 24, 28, 37, 69, 77, 81, 83, 90, 92, 97, 108, 111, 127, 141, 149, 151, 161, 180, 182, 183, 206, 207, 209, 219]</t>
  </si>
  <si>
    <t>[4, 10, 17, 25, 32, 33, 42, 53, 88, 92, 106, 108, 131, 132, 137, 147, 157, 158, 161, 179, 191, 194, 196, 200, 202, 205, 210, 226, 237, 238, 246, 255, 261, 269, 283, 291, 293, 297, 315, 350, 363, 364, 368, 373, 378, 380, 389, 390, 401, 409, 411, 416, 430, 442, 444]</t>
  </si>
  <si>
    <t>[3, 8, 21, 23, 32, 38, 41, 42, 62, 70, 71, 74, 83, 85, 102, 103, 104, 111, 129, 140, 142, 149, 159, 173, 179, 183, 220, 222, 223, 235, 238, 253, 255, 256, 270, 272, 275]</t>
  </si>
  <si>
    <t>[17, 36, 48, 56, 62, 74, 78]</t>
  </si>
  <si>
    <t>[10, 13, 14, 18, 23, 41, 44, 52, 53, 57, 59, 89, 97, 116]</t>
  </si>
  <si>
    <t>[7, 10, 11, 17, 25, 29, 37, 41, 47, 52, 56, 69, 73, 80, 85, 90, 93, 95, 96, 103, 107, 113, 121, 133, 140, 141, 142, 149, 159, 161, 164, 167, 186, 191, 201, 205, 208, 225, 229, 231, 236, 241, 257, 263, 264, 266, 269, 275]</t>
  </si>
  <si>
    <t>[4, 15, 32, 35, 40, 52, 55, 85, 90, 94]</t>
  </si>
  <si>
    <t>[6, 12, 21, 23, 38, 40, 43, 56, 59, 67, 80, 85]</t>
  </si>
  <si>
    <t>[5, 15, 17, 19, 28, 57, 58, 62, 73, 75, 90, 108, 129, 139, 140, 141, 145, 147, 149, 153]</t>
  </si>
  <si>
    <t>[14, 15, 16, 17, 22, 24, 26, 39, 55, 78, 83, 85, 92, 107, 111, 112, 128, 131, 143, 150, 153, 154, 158, 182, 185, 204, 207, 211, 216, 218, 219, 224]</t>
  </si>
  <si>
    <t>[4, 18, 21, 34, 35, 41, 45, 46, 54, 69, 75, 82, 92, 105, 111, 113, 115, 122, 124, 143, 145, 153, 158, 162, 170, 180, 182, 192]</t>
  </si>
  <si>
    <t>[22, 38, 42, 43, 51, 68, 71]</t>
  </si>
  <si>
    <t>[17, 36, 47, 49, 51, 59, 77, 85, 99, 103, 106, 115, 117, 125, 127, 130, 134, 142, 149, 160, 176, 181, 190, 196, 197, 230, 233, 236, 246, 249, 267, 276, 280, 284, 287, 288, 289, 290, 301, 308, 324, 328, 330, 348, 369, 370, 375, 383, 384, 392, 393, 400, 406, 410, 425, 439, 449, 450, 470, 486, 491, 494, 499, 500, 507, 510, 515, 520, 534, 536, 538, 545, 560, 564, 565]</t>
  </si>
  <si>
    <t>[22, 23, 26, 42, 47, 62, 67, 74, 78, 87, 99, 112, 117, 129, 133, 142, 148, 156]</t>
  </si>
  <si>
    <t>[10, 15, 19, 24, 34, 38, 41, 57, 61, 64, 68, 71, 84, 90, 116, 121, 126, 127, 142, 145, 154, 158, 160, 161, 169, 174, 178, 183, 192, 194, 198, 201, 204, 229, 231, 246, 253, 261, 262, 264, 281, 283, 284, 293, 296, 298, 299, 302, 307, 309, 319, 321, 324, 327, 343, 348, 355, 358, 360, 361, 363, 368, 370, 375, 382, 402, 407, 410, 412, 415, 417, 421, 425, 433, 441, 454, 456, 459, 461, 464, 469, 470, 471, 473, 474, 476, 482, 483, 484, 487, 492, 493, 494, 498, 509, 513, 519, 522, 524, 526, 528, 530, 535, 539, 541, 544, 545, 546, 548, 550, 551, 553, 554, 563, 565, 568, 575, 579, 585, 587, 590, 593, 595, 602, 606, 608, 614, 615, 616, 622, 623, 626, 628, 630, 639, 641, 642, 647, 648, 652, 659, 661, 662, 663, 665, 668, 674, 685, 697, 701, 706, 707, 709, 710, 715, 721, 723, 725, 727, 728, 733, 739, 747, 749, 752, 759, 760, 764, 765, 768, 770, 772, 774, 779, 783, 784, 789, 791, 793, 796, 798, 802, 805, 810, 812, 816, 830, 833, 835, 836, 839, 844, 862, 865, 867, 877, 879, 881, 884, 886, 888, 890, 891, 893, 894, 904, 913, 915, 916, 919, 921, 931, 933, 938, 943, 949, 957, 960, 962, 964, 967, 971, 973, 980, 985, 987, 989, 991, 993, 999, 1012, 1018, 1020, 1023, 1028, 1030, 1037, 1053, 1071, 1073, 1075, 1076, 1078, 1081, 1082, 1089, 1092, 1096, 1105, 1110, 1112, 1114, 1118, 1124, 1141, 1146, 1149, 1153, 1162, 1163, 1166, 1171, 1173, 1182, 1186, 1192, 1194, 1199, 1206, 1207, 1209, 1215, 1222, 1223, 1227, 1228, 1238, 1243, 1245, 1246, 1253, 1261, 1278, 1287, 1293, 1303, 1307, 1309, 1311, 1315, 1317, 1319, 1324, 1326, 1328, 1330, 1334, 1335, 1338, 1347, 1354, 1359, 1369, 1371, 1377, 1379, 1381, 1382, 1387, 1389, 1400, 1406, 1408, 1410, 1412, 1413, 1417, 1418, 1419, 1424, 1430, 1432, 1442, 1443, 1448, 1453, 1455, 1458, 1460, 1462, 1466, 1470, 1474, 1480, 1490, 1508, 1511, 1516, 1517, 1522, 1528, 1531, 1542, 1544, 1545, 1546, 1547, 1548, 1549, 1552, 1555, 1561, 1567, 1573, 1574, 1576, 1578, 1587, 1598, 1601, 1603, 1604, 1605, 1613, 1619, 1621, 1623, 1624, 1636, 1637, 1642, 1664, 1669, 1672, 1675, 1677, 1680, 1681, 1684, 1686, 1691, 1692, 1697, 1699, 1701, 1716, 1720, 1728, 1733, 1734, 1735, 1736, 1750, 1751, 1756, 1757, 1758, 1763, 1765, 1769, 1770, 1775, 1777, 1782, 1786, 1788, 1793, 1795, 1799, 1800, 1808, 1815, 1818, 1819, 1821, 1826, 1827, 1830, 1834, 1839, 1843, 1844, 1848, 1850, 1853, 1867, 1873, 1887, 1889, 1891, 1892, 1900, 1902, 1915, 1925, 1927, 1929, 1936, 1938, 1940, 1946, 1953, 1957, 1960, 1974, 1984, 1992, 1997, 2004, 2006, 2011, 2014, 2016, 2019, 2031, 2033, 2035, 2036, 2038, 2044, 2047, 2048, 2050, 2052, 2060, 2068, 2078, 2079, 2081, 2084, 2089, 2093, 2098, 2104, 2109, 2113, 2117, 2119, 2124, 2126, 2128, 2130, 2134, 2144, 2149, 2157, 2163, 2170, 2172, 2173, 2174, 2176, 2184, 2186, 2187, 2188, 2189, 2190, 2194, 2195, 2197, 2213, 2215, 2218, 2222, 2241, 2242, 2244, 2247, 2249, 2252, 2253, 2257, 2258, 2260, 2266, 2274, 2275, 2295, 2301, 2303, 2305, 2306, 2307, 2309, 2313, 2318, 2324, 2328, 2332, 2333, 2342, 2348, 2350, 2364, 2365, 2367, 2369, 2371, 2377, 2379, 2385, 2388, 2389, 2391, 2396, 2398, 2403, 2406, 2411, 2413, 2423, 2434, 2445, 2447, 2449, 2450, 2456, 2459, 2464, 2470, 2473, 2474, 2476, 2477, 2485, 2486, 2488, 2490, 2492, 2493, 2496, 2497, 2500, 2502, 2504, 2523, 2525, 2528, 2539, 2548, 2549, 2552, 2556, 2561, 2568, 2569, 2572, 2576, 2577, 2579, 2587, 2592, 2601, 2608, 2616, 2620, 2622, 2625, 2627, 2628, 2630, 2631, 2632, 2636, 2638, 2639, 2640, 2642, 2643, 2645, 2651, 2655, 2657, 2660, 2664, 2673, 2685, 2688, 2692, 2696, 2697, 2698, 2701, 2710, 2716, 2718, 2723, 2724, 2738, 2739, 2747, 2750, 2755, 2762, 2775, 2778, 2779, 2782, 2785, 2787, 2791, 2793, 2798, 2799, 2806, 2808, 2810, 2812, 2817, 2818, 2820, 2822, 2827, 2833, 2839, 2844, 2853, 2854, 2856, 2861, 2864, 2866, 2870, 2880, 2888, 2889, 2892, 2912, 2918, 2919, 2924, 2927, 2935, 2944, 2953, 2955, 2978, 2986, 2987, 2990, 3006, 3013, 3020, 3027, 3030, 3032, 3033, 3034, 3037, 3039, 3041, 3051, 3060, 3063, 3070, 3077, 3082, 3085, 3107, 3117, 3130, 3137, 3140, 3146, 3148, 3152, 3154, 3165, 3166, 3168, 3179, 3180, 3182, 3184, 3200, 3208, 3213, 3214, 3215, 3216, 3228, 3235, 3238, 3248, 3254, 3255, 3257, 3261, 3273, 3275, 3280, 3282, 3284, 3289, 3304, 3328, 3333, 3336, 3343, 3345, 3359, 3376, 3384, 3392, 3396, 3405, 3417, 3424, 3428]</t>
  </si>
  <si>
    <t>[4, 48, 53, 56, 68, 71, 83]</t>
  </si>
  <si>
    <t>[17, 24, 25, 31, 38, 48, 51, 60, 65, 66, 74, 82, 88, 94, 100, 109, 113, 119, 143, 146, 152, 166, 170, 174, 186, 188, 191, 204, 205, 206, 215, 217, 248, 259, 260, 278]</t>
  </si>
  <si>
    <t>[3, 13, 16, 36, 37, 54, 55, 59, 62, 64, 78, 84, 87, 107, 110, 112, 118, 120, 125, 142, 152, 153, 154, 156, 158, 182, 183, 187, 191, 193, 196, 204, 239, 240, 247, 252, 286, 301, 305, 307, 324, 331]</t>
  </si>
  <si>
    <t>[3, 12, 16, 27, 45, 46, 56, 59, 63, 68, 73, 83, 96, 116, 131, 133, 134, 162, 164, 166, 170, 191, 202, 205, 215, 218, 231, 234, 237, 238, 240, 242, 255, 269, 277, 281, 294, 297, 302, 304, 318, 322, 327, 328, 336, 344, 356, 363, 372, 378, 392, 395, 397, 423, 429, 435, 440, 452, 453, 474, 483, 496]</t>
  </si>
  <si>
    <t>[2, 10, 19, 34, 42, 45, 68, 69, 73, 74, 76, 80, 92, 93, 99, 100, 103, 117, 133, 136, 149, 150, 151, 162, 163, 164, 165, 177, 179, 189, 191, 197, 200, 209, 211, 245, 254, 258, 261, 267, 268, 274, 292, 315, 337, 346, 359, 362, 371]</t>
  </si>
  <si>
    <t>[3, 6, 37, 45, 50, 52, 62, 65, 66, 81, 83, 102, 103, 117, 127, 134, 138, 145, 154, 166, 184, 189, 203, 215, 223, 231, 232, 239, 240, 252, 263, 267, 270, 286, 293, 304, 309]</t>
  </si>
  <si>
    <t>[2, 3, 5, 16, 35, 42, 47, 68, 78, 87, 91, 93, 97, 102, 107, 108, 112, 113, 119, 122, 134, 137, 141, 148, 168, 169, 177, 181, 200, 201, 202, 205, 206, 214, 246, 251, 256, 259, 263, 265, 266, 286, 287, 288, 290, 296, 305, 307, 310, 316, 325, 330, 334, 341, 347, 381, 384, 388, 389, 390, 395, 413]</t>
  </si>
  <si>
    <t>[4, 7, 11, 18, 25, 28, 37, 50, 56, 65, 72, 81, 85, 96, 100, 106, 109, 120, 125, 128, 144, 146, 161, 162, 168, 179, 180, 188, 201, 205, 213, 215, 225, 228, 242, 254, 261, 268, 273, 282, 292, 301, 325, 336, 340, 351, 354, 366, 384, 400, 409, 416, 418, 420, 423, 424, 425, 429, 469]</t>
  </si>
  <si>
    <t>[4, 12, 13, 22, 29, 36, 37, 44, 48, 54, 68, 70, 82, 83, 86, 96, 101, 110, 114, 117, 122, 123]</t>
  </si>
  <si>
    <t>[2, 7, 9, 10, 11, 19, 22, 33, 45, 54, 66, 68, 71, 76, 116, 123, 132, 142, 160, 174, 180, 192, 193, 197, 201, 205]</t>
  </si>
  <si>
    <t>[7, 23, 48, 70, 78, 90, 91, 93, 104, 105, 121, 124, 140, 143, 150, 157]</t>
  </si>
  <si>
    <t>[3, 23, 31, 42, 44, 62, 67, 74, 78, 83, 86, 95, 100, 105, 110, 111, 120, 121, 122, 133, 141, 150, 165, 167, 171, 175, 183, 199, 202, 204, 208, 210, 216, 225, 232, 235, 257, 258, 262, 263, 269, 271, 275, 278, 280, 293, 295, 305, 308, 313, 327, 339]</t>
  </si>
  <si>
    <t>[9, 10, 16, 30, 35, 43, 49, 58, 79, 81]</t>
  </si>
  <si>
    <t>[2, 7, 15, 19, 29, 32, 83, 94, 99, 102]</t>
  </si>
  <si>
    <t>[16, 18, 19, 49, 55, 62, 75, 79, 80, 81, 82, 85, 86, 94, 114, 117, 126, 130, 131, 145, 154, 159, 187, 206, 212, 214, 222, 227, 228, 232, 235, 236, 238, 242, 243, 254]</t>
  </si>
  <si>
    <t>[2, 33, 39, 47, 60, 70, 73, 74, 76, 77, 78, 95, 104, 106, 109, 130, 131, 135, 136, 161, 162, 163, 164, 165, 185, 192, 212, 220, 224, 233, 240, 254, 270, 278, 288, 299, 303, 304]</t>
  </si>
  <si>
    <t>[2, 4, 30, 37, 38, 41, 42, 44, 47, 49, 52, 53, 60, 69, 71, 75, 76, 79, 84, 85, 88, 93, 95, 98, 104, 110, 112, 121, 130, 131, 140, 144, 145, 150, 152, 154, 155, 158, 159, 169, 180, 181, 182, 189]</t>
  </si>
  <si>
    <t>[5, 9, 16, 22, 29, 32, 40, 42, 44, 53, 55, 61, 64, 75, 89, 94, 96, 110, 114, 124, 128, 134, 142, 143, 153, 154, 161, 162, 167, 183]</t>
  </si>
  <si>
    <t>[3, 5, 13, 23, 25, 28, 43, 44, 45, 47, 68, 82, 88, 94, 110, 111, 115, 133, 139, 172, 186, 193, 200, 208, 211, 220, 234]</t>
  </si>
  <si>
    <t>[10, 16, 29, 30, 43, 50, 58, 61, 64, 66, 69, 87, 92, 93, 96, 98, 100, 104, 112, 116, 117, 119, 123, 131, 134, 136, 142, 143, 151, 153, 155, 157, 164, 204, 210, 221, 234, 239, 255, 263, 266, 267, 271, 291, 293, 303, 308, 309, 318, 321, 332, 335, 339, 344, 379, 380, 382, 385, 386, 389, 392, 401, 404, 405, 409, 416, 417, 418, 438, 440, 443, 444, 447, 457, 461, 464, 466, 470]</t>
  </si>
  <si>
    <t>[7, 10, 12, 15, 27, 43, 50, 54, 63, 73, 79, 91, 96, 97, 99, 106, 107, 111, 114, 120, 128, 136, 137, 140, 150, 161, 166, 179, 199, 213, 220, 222, 224, 225, 235, 239, 240, 242, 248, 254, 256, 264, 267, 274, 278, 284]</t>
  </si>
  <si>
    <t>[10, 11, 24, 43, 52, 58, 66, 71, 74, 83, 88, 120, 131, 132, 146, 154, 155, 159, 164, 170, 178, 188, 191, 204, 205, 215, 225, 227, 228, 234, 249, 250, 267, 272, 280, 284, 285, 288, 289, 291, 296, 305, 311, 314, 315, 320, 323, 327, 330, 359, 369, 379, 385, 394, 397, 408, 414, 425, 438, 454, 455, 460, 467, 469, 476, 482, 488, 491, 497, 498, 500, 502, 515, 543, 551, 557, 566, 570, 583, 588, 592, 595, 607, 617, 627, 636, 645, 651, 652, 654, 655, 658, 663, 667, 673, 683, 696, 702, 705, 725, 740]</t>
  </si>
  <si>
    <t>[6, 11, 14, 45, 50, 67, 75, 80, 81, 83, 86, 94, 109, 123, 124, 125, 153, 157, 163, 186, 192, 202, 206, 211, 216, 225, 230, 244, 246, 253, 257, 259, 271, 275, 287, 298, 306, 314, 315, 318, 331, 338, 350, 361]</t>
  </si>
  <si>
    <t>[3, 6, 25, 31, 51, 81, 98, 110, 112, 121, 132, 133, 175, 178, 180, 186, 199, 209, 219, 220, 222, 234, 243, 245, 255, 256, 260, 276, 278, 280, 281, 282, 327, 342, 361, 364, 370, 373, 380, 401, 409, 412, 418, 422, 446, 453, 456, 463, 464, 470, 485, 490, 496, 497, 503, 505, 514, 528, 531, 532, 551, 554, 559, 560, 566, 567, 569, 573, 577, 581, 585, 587, 588, 592, 608, 614, 636, 642, 653, 655, 671, 674, 676, 679, 681, 688, 695, 702, 711, 715, 720, 721, 724, 725, 728, 750, 768, 786, 792, 795, 802, 809, 812, 813, 815, 818, 829, 844, 852, 860, 864, 869, 882, 887, 889, 899, 901, 905, 912, 918, 921, 950, 952, 958, 959, 964, 967, 975, 976, 997, 1002, 1008, 1011, 1017, 1022, 1026, 1030, 1033, 1036, 1037, 1040, 1052, 1075, 1089, 1094, 1104, 1115, 1119, 1129, 1137, 1139, 1147, 1166, 1176, 1185, 1190, 1200, 1202, 1224, 1230, 1232, 1240, 1243, 1247, 1249, 1251, 1255, 1263, 1267, 1271, 1273, 1277, 1289, 1291, 1297, 1315, 1319, 1323, 1328, 1331, 1334, 1353, 1357, 1369, 1371, 1381, 1390, 1395, 1419, 1432, 1438, 1440, 1441, 1454, 1464, 1465, 1475, 1477]</t>
  </si>
  <si>
    <t>[4, 7, 12, 13, 38, 39, 41, 52, 55, 56, 72, 80, 84, 85, 87, 93, 100, 106, 117, 125, 126, 130, 140, 143, 148, 157, 158, 167, 171, 177, 186, 192, 195, 196, 221, 245, 250, 264, 267, 273, 280, 284, 286, 291, 325, 330, 333, 340, 352, 355, 358, 361, 364, 367, 377, 381, 391, 396, 399, 400, 401, 404, 416, 419, 426, 446, 449, 467, 477, 479, 483, 495, 497, 504, 509, 510, 511, 514, 524, 526, 535, 540, 542, 546, 548, 556, 568, 571, 580, 598, 599, 605, 607, 610, 612, 613, 617, 621, 624, 632, 652, 654, 655, 662, 663, 669, 670, 671, 673, 697, 730, 734, 738, 740, 748, 757, 759, 761]</t>
  </si>
  <si>
    <t>[2, 4, 6, 12, 14, 15, 16, 20, 22, 23, 25, 31, 65, 76, 78, 81, 85, 87, 95, 101, 104, 115, 118, 120, 122, 125, 165, 166, 174, 179, 181, 185, 188, 197, 202, 210, 216, 221, 225, 229, 230, 234, 239, 248, 253, 260, 273, 277, 279, 295, 296, 303, 305, 307, 309, 310, 313, 317, 320, 330, 335, 338, 351, 359, 365, 367, 374, 375, 380, 399, 407, 418, 422, 428, 434, 440]</t>
  </si>
  <si>
    <t>[10, 12, 15, 21, 37, 69, 75, 84, 89, 95, 101, 106, 118, 119, 123, 129, 132, 139, 140, 141, 151, 164, 177, 194, 227, 239, 253, 276, 280, 286, 291, 295, 298, 305, 307, 316, 320, 323, 333, 352, 355, 361, 364, 368, 386, 390, 393, 400, 406, 412, 415, 418, 424, 429, 432, 437, 438, 442, 444, 456, 458, 465, 474, 477, 481, 498, 503, 505, 513, 523]</t>
  </si>
  <si>
    <t>[3, 12, 15, 18, 20, 21, 23, 29, 37, 45, 56, 57, 69, 81, 88, 94, 101, 104, 106, 107, 110, 118, 123, 124, 151, 157, 162, 172, 178, 181, 200, 205, 206, 218, 222, 229, 234, 235, 237, 262, 265, 271, 274, 284, 291, 296, 297, 299, 300, 305, 310]</t>
  </si>
  <si>
    <t>[7, 9, 11, 14, 16, 37, 40, 56, 65, 66, 75, 76, 132, 138, 145, 147, 174, 176, 184, 185, 189, 199, 200, 207, 215, 218, 233, 249, 254, 256, 263, 269, 273, 277, 278, 280, 282, 286, 304, 328, 344, 348, 349, 352, 354, 363, 365, 370, 371, 380, 389, 392, 399, 410, 417, 433, 438]</t>
  </si>
  <si>
    <t>[6, 10, 15, 19, 25, 28, 33, 46, 49, 76, 91, 95, 103, 108, 130, 136, 141, 149, 165, 169, 171, 172, 178, 184, 191, 199, 201, 204, 249, 255, 278, 280]</t>
  </si>
  <si>
    <t>[5, 14, 25, 29, 35, 36, 42, 47, 50, 55, 57, 58, 61, 79, 87, 102, 105, 115, 124, 129, 144, 151, 153, 177, 183, 185, 191, 216, 226, 232, 243, 255, 256, 257, 287, 288, 291, 293, 310, 312, 316, 320, 321, 324, 329, 335, 338, 339, 343, 349, 355, 360, 368, 369, 385, 386, 396, 398, 399, 416, 433, 435, 436, 456, 460, 487, 488, 503, 516, 518, 535, 538, 540, 546, 548, 553, 559, 564, 571, 573, 577, 594, 596, 599, 601, 603, 604, 606, 610, 624, 625, 633, 649, 650, 655, 669, 683, 687, 699, 703, 712]</t>
  </si>
  <si>
    <t>[10, 12, 15, 28, 33, 37, 51, 52, 62, 69, 73, 81, 87, 99, 117, 118, 122, 134, 138, 143, 145, 165, 168, 178, 189]</t>
  </si>
  <si>
    <t>[7, 15, 18, 38, 71, 72, 81, 83, 85, 89, 91, 95, 109, 122, 127, 161, 165, 168, 169]</t>
  </si>
  <si>
    <t>[25, 32, 43, 67, 74, 102, 107, 115, 119, 121, 129, 145, 156, 167, 177, 179, 180, 181, 183, 186, 189, 194, 204, 210, 220, 228, 230, 236, 243, 250, 251, 254, 268, 277, 280, 282, 302, 311, 316, 319, 321, 322, 326]</t>
  </si>
  <si>
    <t>[3, 4, 10, 11, 13, 16, 21, 26, 27, 28, 33, 40, 45, 56, 60, 67, 68, 75, 76, 84, 95, 119, 123, 133, 142, 168, 169, 176, 177, 182, 185, 195, 200, 205, 208, 222, 224, 226, 228, 236, 247, 251, 268, 273, 276, 281]</t>
  </si>
  <si>
    <t>[3, 5, 6, 7, 9, 10, 12, 23, 31, 37, 44, 51, 58, 69, 73, 74, 77, 79, 94, 100, 103, 104, 106, 108, 110, 112, 117, 119, 122, 145, 146, 150, 153, 163, 167, 170, 176, 179, 188, 189, 190, 191, 193, 197, 204, 207, 213, 217, 218, 224, 231, 233, 240, 247, 274, 279, 281, 290, 296, 297, 302, 308, 318, 325, 329, 346, 350, 356, 370, 376, 405, 406, 413]</t>
  </si>
  <si>
    <t>[12, 15, 20, 22, 27, 37, 53, 57, 66, 72, 74, 86, 101, 105, 107, 116, 121, 128, 129, 131, 141, 142, 157, 167, 171, 193, 206, 211, 214, 224, 227, 228, 234, 236, 239, 243, 244, 246, 252, 254, 273, 279, 291]</t>
  </si>
  <si>
    <t>[36, 37, 39, 44, 49, 55, 76, 81, 96, 99, 102, 110, 114, 115, 131]</t>
  </si>
  <si>
    <t>[2, 5, 8, 15, 16, 32, 36, 38, 44, 55, 56, 61, 66, 68, 69, 75, 79, 81, 89, 91, 124, 160, 164, 168, 170, 222, 226, 229, 230, 232, 235, 236, 237, 258, 260, 276, 298, 320, 322, 335, 349, 358, 384, 388, 400, 410, 411, 415, 418, 419, 423, 430, 436, 440, 446, 450, 457, 458, 467, 484, 520, 522, 539, 544, 571, 577, 588, 595, 608, 628, 637, 647, 661, 677, 687, 705, 710, 712, 717, 718, 728, 734, 736, 739, 744, 758, 767, 772, 773, 774, 777, 788, 792, 811, 823, 826, 843, 849, 873, 893]</t>
  </si>
  <si>
    <t>[13, 17, 29, 33, 35, 39, 53, 58, 69, 72, 76, 86, 92, 99, 101, 106, 107, 109, 139, 151, 156, 189, 203, 205, 237, 245, 268, 269, 300, 309, 334, 337, 345, 363, 365, 367, 376, 384, 385, 391, 407, 420, 421, 429, 460, 479]</t>
  </si>
  <si>
    <t>[3, 11, 23, 24, 25, 29, 32, 45, 49, 59, 62, 67, 68, 77, 81, 85, 116, 118, 129]</t>
  </si>
  <si>
    <t>[2, 3, 19, 24, 25, 39, 41, 42, 53, 63, 93, 94, 98, 99, 102, 103, 110, 112, 130, 131, 132, 141, 143, 147, 154, 160, 173, 183, 186, 191, 192, 193, 195, 201, 212, 213, 238, 253, 255, 276, 288, 292, 304, 309, 316, 320, 322, 332, 354, 357, 361, 370, 371, 375, 377, 381, 382, 388, 394, 397, 406, 413, 415, 422, 429, 432, 445]</t>
  </si>
  <si>
    <t>[2, 33, 39, 41, 45, 46, 48, 53, 55, 56, 61, 67, 75, 78, 79, 82, 88, 93, 96, 105, 106]</t>
  </si>
  <si>
    <t>[2, 6, 9, 22, 42, 51, 54, 56, 60, 72, 74, 76, 81, 86, 88, 90, 100, 102, 107, 115, 119, 138, 142, 158, 165, 171, 186, 187, 203, 220, 264, 283, 286, 310, 327, 336, 337, 338, 358, 364, 379, 404, 413, 415, 432]</t>
  </si>
  <si>
    <t>[8, 13, 24, 27, 29, 33, 36, 53, 61, 62, 70, 94, 97, 98, 119, 121, 132, 147, 154, 162, 195, 198, 205, 219, 222, 233, 237, 239, 262, 272, 281]</t>
  </si>
  <si>
    <t>[6, 7, 9, 14, 15, 25, 34, 38, 43, 64, 66, 73, 84, 90, 93, 96, 105, 128]</t>
  </si>
  <si>
    <t>[3, 5, 10, 16, 21, 24, 30, 44, 45, 50, 53, 65, 70, 74, 75, 78, 88, 125]</t>
  </si>
  <si>
    <t>[9, 14, 18, 20, 22, 26, 31, 41, 55, 61, 65, 75, 93, 103, 106, 112, 118, 138, 149, 152, 159, 180, 182, 183, 187, 192, 205, 208, 214, 230, 239, 248, 253, 255, 277, 295, 301, 303, 310, 316, 323, 324, 330, 334, 335, 353, 357, 361, 362, 363, 364, 365, 367, 372, 379, 381, 389, 393, 395, 396, 400, 401, 420, 424, 434, 449, 451]</t>
  </si>
  <si>
    <t>[8, 25, 33, 39, 40, 43, 46, 47, 62, 68, 69, 78, 81, 90, 93, 121, 123, 125, 135, 140, 148, 162, 167, 169, 174, 176, 184, 192, 195, 201, 208, 217, 219, 223, 228, 242, 258, 271, 306, 310, 314, 318, 329, 343, 347, 351, 354]</t>
  </si>
  <si>
    <t>[22, 26, 28, 31, 33, 39, 47, 51, 59, 76, 88, 108, 118, 123, 124, 138, 147, 148, 154, 156, 167, 178, 181, 187, 193, 195, 203, 211, 222, 224, 226, 237, 253, 265, 280, 283, 285, 298, 304]</t>
  </si>
  <si>
    <t>[3, 4, 5, 24, 25, 44, 47, 51, 58, 67, 77, 78, 79, 80, 91, 100, 101, 114, 124, 130, 133, 134, 140, 145]</t>
  </si>
  <si>
    <t>[5, 8, 35, 42, 59, 60, 65, 74, 83, 91, 107, 110, 111, 118, 119, 126, 127, 134, 137, 151, 168, 171, 188, 200, 208, 214, 222, 228, 229, 243, 245, 247, 250, 255, 256, 261, 267, 269, 280, 298, 303, 306, 308, 309, 315, 317, 326, 328, 331, 348, 361, 362, 369, 375, 378, 379, 381, 391, 409, 411, 421, 428, 429, 432, 439, 458, 464, 465, 476, 480, 485, 507, 511, 521, 525, 526, 528, 529, 531, 543, 565, 585, 594, 600, 602, 603, 610, 621, 635, 648, 653, 655]</t>
  </si>
  <si>
    <t>[3, 5, 9, 11, 14, 31, 32, 33, 35, 38, 44, 59, 77, 83, 96, 97, 102, 120, 127, 133, 144, 155, 161, 166, 171, 177, 180, 181, 190, 192, 196, 200, 209, 214, 218, 225, 228, 234, 236, 237, 238, 239, 242, 247, 250, 272, 279, 280, 282, 286, 294, 297]</t>
  </si>
  <si>
    <t>[2, 10, 12, 14, 18, 42, 47, 71, 77, 94, 114, 120, 121, 124, 127, 129, 137, 142, 147, 149, 159, 161, 172, 178, 184, 188, 194, 205, 207, 210, 235, 238, 239, 246, 249, 260, 261, 270, 288, 291, 297, 301, 302, 307, 319, 323, 328, 363, 369, 375, 376, 381, 389, 393, 396, 407, 413, 416, 419, 422, 435, 437, 443, 445, 457, 479]</t>
  </si>
  <si>
    <t>[3, 4, 6, 15, 45, 58, 70, 72, 73, 80, 82, 86, 111, 129, 137, 138]</t>
  </si>
  <si>
    <t>[6, 10, 30, 34, 36, 40, 41, 44, 47, 50, 53, 62, 64, 66, 68, 69, 89, 97, 110, 121, 125, 126, 131, 132, 141, 146, 153, 168, 169, 178, 200, 212, 222, 223, 233, 239, 240, 245, 249, 250, 257, 265, 281, 318, 321, 334]</t>
  </si>
  <si>
    <t>[10, 14, 19, 22, 25, 37, 48, 51, 66, 87, 100, 102, 107, 119, 129, 156, 159, 161, 170, 171, 177, 183, 184, 185, 186, 201, 206, 208, 214, 224, 226, 250, 253, 265, 269, 284, 287, 294, 311, 323, 345]</t>
  </si>
  <si>
    <t>[4, 9, 31, 36, 47, 58, 62, 67, 76, 89, 93, 94, 95, 110, 114, 117, 119, 124, 132, 134, 135, 136, 138, 155, 165, 168, 173, 179, 191]</t>
  </si>
  <si>
    <t>[28, 33, 34, 48, 56, 59, 60, 68, 73, 82, 86, 98, 109, 118, 121, 130, 134, 139, 154, 161, 174, 181, 183, 185, 194, 199, 203, 224, 231, 249, 255, 269, 274, 285, 291, 300, 304, 322, 346, 350, 355, 369, 372, 375, 376, 380, 381, 383, 391, 416, 426, 435, 439]</t>
  </si>
  <si>
    <t>[13, 21, 23, 29, 30, 32, 37, 41, 43, 52, 54, 56, 57, 59, 61, 62, 71, 73, 91, 106, 110, 119, 121, 129, 131, 141, 153, 159, 161, 169, 173, 174, 182, 187, 197, 212, 217, 227, 236, 238, 241, 242, 257, 263, 264, 267, 278, 303, 311, 335, 336, 344, 345, 347, 353, 371, 375, 417, 428, 437, 438, 442, 447, 456, 460, 474, 481, 482]</t>
  </si>
  <si>
    <t>[10, 11, 19, 27, 29, 31, 35, 38, 48, 54, 64, 81, 117, 139, 141, 144, 145, 146, 161, 169, 197, 207, 213, 244, 256, 261, 265, 270, 289]</t>
  </si>
  <si>
    <t>[15, 20, 29, 32, 34, 36, 38, 41, 42, 58, 60, 63, 66, 68, 75, 81, 85, 87, 95, 100, 104, 109, 112, 114, 121, 131, 134, 140, 156, 169, 187, 191, 203, 204, 208, 210, 212, 213, 217, 221, 230, 232, 240, 242, 248]</t>
  </si>
  <si>
    <t>[8, 12, 14, 15, 18, 23, 30, 38, 51, 69, 70, 75, 87, 95]</t>
  </si>
  <si>
    <t>[35, 37, 46, 48, 49, 56, 60, 62, 77, 79, 80, 81, 82, 84, 89, 91, 93, 96, 98, 132, 133, 134, 135, 144, 150, 155, 157, 160, 167, 169, 170, 182, 190, 196, 199, 209, 222, 224, 233, 238, 242, 250, 258, 275, 279, 287, 295, 302, 308, 325, 327, 329, 330, 336, 343, 356, 365, 369, 379, 389, 392, 394, 431, 434, 450, 462, 463, 467, 471, 473, 476, 481, 489, 495, 501, 502, 522, 526, 527, 529, 531, 537, 540, 544, 560, 561, 573, 582, 586, 596, 597, 599, 607, 610, 615, 617, 623, 629, 648, 651, 655, 675, 677, 692, 695, 723, 741, 748, 750, 751, 756, 757, 771, 789, 792, 801, 804, 805, 806, 810, 812, 818, 823, 830, 835, 836, 845, 848, 852, 856, 859, 862, 863, 868, 876, 879, 891, 893, 895, 899, 916, 932, 933, 937, 963, 967, 977, 978, 991, 992, 996, 1004, 1012, 1014, 1033]</t>
  </si>
  <si>
    <t>[7, 9, 16, 25, 27, 39, 64, 65, 71, 75, 78, 84, 87, 94, 102, 103, 108, 113, 119, 137, 138, 139, 143, 150, 151, 169, 176, 183]</t>
  </si>
  <si>
    <t>[38, 40, 50, 64, 82, 85, 93, 146, 148, 167]</t>
  </si>
  <si>
    <t>[2, 3, 4, 12, 25, 26, 35, 58, 68, 91, 113, 135, 138, 148, 153, 156, 160, 161, 164, 165, 167, 169, 183, 191, 203, 204, 209, 218, 220, 237, 252, 258, 259, 263, 264, 269, 277, 286, 296, 303]</t>
  </si>
  <si>
    <t>[2, 34, 35, 60, 75, 117, 124]</t>
  </si>
  <si>
    <t>[6, 14, 15, 27, 36, 37, 53, 57, 59, 70, 89, 94, 95, 112, 119]</t>
  </si>
  <si>
    <t>[4, 12, 17, 23, 30, 49, 51, 65, 75, 76, 86, 103, 110, 114, 119, 134, 135, 144, 153, 169, 181, 189, 192, 204, 205]</t>
  </si>
  <si>
    <t>[17, 26, 30, 33, 35, 46, 50, 55, 58, 59, 77, 95, 96, 108, 111, 114]</t>
  </si>
  <si>
    <t>[11, 37, 59, 68, 73, 76, 85, 87, 89, 96, 111, 117, 119, 120, 122, 124, 132, 137, 157, 159, 163, 166, 168, 179, 188, 206, 231, 248, 258, 262, 263, 281, 282, 289, 292, 298, 304, 305, 307, 309, 317, 321, 323, 332, 333, 342, 349, 362, 365, 371, 374, 380, 382, 400, 404, 405, 422, 426, 427, 429, 431, 441]</t>
  </si>
  <si>
    <t>[5, 7, 12, 25, 30, 40, 42, 58, 67, 68, 74, 80, 94, 117, 118, 121, 128]</t>
  </si>
  <si>
    <t>[4, 8, 10, 12, 23, 35, 41, 52]</t>
  </si>
  <si>
    <t>[22, 24, 32, 34, 37, 50, 80, 90, 92, 100, 103, 128, 130, 131, 140, 149, 160]</t>
  </si>
  <si>
    <t>[5, 12, 24, 31, 36, 45, 52, 53, 59, 64, 65, 88, 91, 95, 99]</t>
  </si>
  <si>
    <t>[2, 25, 34, 36, 51, 67, 74, 80, 84, 94, 106, 110, 122, 127, 129, 151, 157, 164, 171]</t>
  </si>
  <si>
    <t>[2, 12, 26, 29, 55, 62, 65, 74, 79, 86, 105, 106, 107, 112, 128]</t>
  </si>
  <si>
    <t>[5, 32, 37, 50, 55, 56, 58, 67, 73, 80, 100]</t>
  </si>
  <si>
    <t>[7, 8, 18, 22, 24, 35, 58, 61, 68, 73, 83, 90, 105, 118, 121, 128, 129, 143, 155, 157, 158, 159, 162]</t>
  </si>
  <si>
    <t>[15, 30, 31, 68, 77, 98, 100, 102]</t>
  </si>
  <si>
    <t>[6, 14, 28, 32, 42, 65, 75, 91, 97, 104, 109, 117]</t>
  </si>
  <si>
    <t>[2, 7, 14, 20, 34, 41, 42, 68, 70, 72, 74]</t>
  </si>
  <si>
    <t>[10, 34, 40, 55, 58]</t>
  </si>
  <si>
    <t>[7, 24, 27, 30, 42, 54, 74, 91, 103, 128, 129, 132, 134]</t>
  </si>
  <si>
    <t>[20, 21, 26, 35, 42, 44, 51, 53, 63, 67, 70, 119, 121, 122, 154, 165, 168, 177, 184, 186, 187, 191, 192, 193]</t>
  </si>
  <si>
    <t>[3, 12, 13, 30, 37, 38, 39, 53, 81, 100, 101, 104, 108]</t>
  </si>
  <si>
    <t>[4, 25, 33, 35, 38, 39, 48, 63, 77, 79, 80]</t>
  </si>
  <si>
    <t>[9, 10, 38, 40, 50, 51, 62, 83, 88, 96, 103, 118, 129, 139, 140, 157, 160, 161, 171, 173, 178, 191, 219, 223, 246, 252, 257, 259, 263, 272]</t>
  </si>
  <si>
    <t>[17, 21, 22, 27, 29, 39, 60, 78, 84, 86]</t>
  </si>
  <si>
    <t>[10, 13, 15, 17, 18, 35, 43, 48, 53, 55, 65, 70, 72, 75, 80, 84, 93, 101, 107, 110, 125, 131, 150, 173, 179, 189]</t>
  </si>
  <si>
    <t>[12, 16, 21, 25, 35, 45, 51, 52, 61, 91, 97, 110, 112, 113, 121, 129, 133, 137, 139, 145, 151, 171, 174, 197, 199]</t>
  </si>
  <si>
    <t>[21, 22, 28, 32, 44, 50, 54, 65, 69, 80, 83, 101]</t>
  </si>
  <si>
    <t>[9, 10, 25, 38, 45, 48, 58, 89, 107, 110, 114, 116, 136, 142, 149, 152, 158]</t>
  </si>
  <si>
    <t>[4, 5, 10, 16, 24, 25, 26, 27, 33, 34, 49, 62, 64, 65, 68, 69, 73, 79, 89, 96, 102, 113, 123, 125, 133, 160, 180, 201, 204, 225, 230, 237, 244, 250, 265, 268, 285, 288, 305, 312, 318, 326, 334, 339, 340, 345, 348, 352, 392, 393, 396, 417, 424, 444, 449, 453, 456, 490, 499, 509, 515, 523, 529, 534, 549, 569, 582, 583, 588, 589, 598, 623, 628, 636, 647, 650, 661, 666, 668, 672, 674, 679, 680, 681, 687]</t>
  </si>
  <si>
    <t>[20, 37, 38, 44, 45, 49, 54, 72, 77, 83, 84, 85, 115, 125, 133, 154]</t>
  </si>
  <si>
    <t>[3, 19, 35, 38, 39, 40, 41, 47, 58, 64, 65, 66, 78, 95, 97, 105, 115, 117]</t>
  </si>
  <si>
    <t>[4, 6, 8, 16, 19, 41, 48, 53, 55, 67, 71, 79, 80, 86, 88, 91]</t>
  </si>
  <si>
    <t>[9, 10, 15, 17, 28, 29, 32, 61, 64, 71, 75, 82, 92, 99, 102, 103, 111, 113, 115, 118]</t>
  </si>
  <si>
    <t>[8, 12, 14, 18, 19, 36, 40, 45, 51, 52, 55, 70, 88, 91, 108, 110, 121]</t>
  </si>
  <si>
    <t>[3, 8, 12, 13, 23, 28, 35, 36, 38, 49, 51, 56, 60, 64, 92, 95, 102, 116, 132, 144, 145, 146, 147, 151, 158, 165, 167, 172, 175, 185, 186, 187, 193, 204, 226, 229, 238, 239, 259]</t>
  </si>
  <si>
    <t>[10, 13, 17, 26, 29, 34, 40, 43, 47, 68, 71, 100, 110, 143]</t>
  </si>
  <si>
    <t>[4, 35, 51, 60, 78, 86, 98, 109, 112, 126, 127, 128, 151, 173, 184, 211, 218, 221, 228, 238, 243, 253, 255, 261, 277, 288, 289, 297, 306, 310, 316, 320, 321, 327, 328, 331, 342, 343, 345, 346, 361, 363, 365, 368, 369, 381, 427, 434, 442, 444, 447, 448, 452, 459, 467, 471, 478, 516, 519, 521, 522, 533, 564, 566, 570]</t>
  </si>
  <si>
    <t>[6, 12, 24, 39, 42, 47, 49, 55, 73, 78, 81, 85, 97, 114, 118, 121, 127, 138, 140, 141, 149, 173, 181, 184, 202, 204, 206, 212, 214, 216, 217, 238, 247, 266, 269, 278, 280, 284]</t>
  </si>
  <si>
    <t>[5, 7, 11, 15, 25, 33, 39, 41, 45, 46, 47, 51, 64, 66, 67, 74, 81, 98]</t>
  </si>
  <si>
    <t>[19, 21, 31, 39, 49, 56, 59, 61, 63, 71, 83, 99, 104, 117, 130, 134, 151, 157, 160, 187, 192, 193, 195, 207, 208, 210, 212, 216, 228, 241, 257, 261, 272, 280, 282, 283]</t>
  </si>
  <si>
    <t>[2, 11, 13, 14, 18, 19, 20, 21, 22, 43, 47, 48, 67, 68, 82, 86, 89, 91, 94, 97, 100, 101, 113, 115, 124, 129, 138, 166, 170, 175, 182, 186, 190, 195, 199, 201, 210, 213, 214, 221, 224, 228, 242, 252, 255, 259, 276]</t>
  </si>
  <si>
    <t>[4, 5, 16, 19, 34, 35, 36, 46, 52, 59, 62, 65, 68, 69, 111, 113, 117, 122, 124, 125, 146, 163, 167, 173, 178, 185]</t>
  </si>
  <si>
    <t>[2, 4, 10, 13, 16, 17, 20, 27, 37, 43, 44, 46, 48, 50, 59, 74, 93, 95, 100, 110, 113, 115, 118, 122, 125, 137, 139, 142, 154, 159, 163, 166, 173, 180, 194, 195, 196, 212, 218, 227, 232, 239, 248, 253, 254, 262, 275, 282, 286, 292, 302, 307, 308, 311, 312, 313, 316, 319, 322, 326, 335, 338, 341, 344, 348, 355, 363, 368, 382, 391, 393]</t>
  </si>
  <si>
    <t>[2, 34, 44, 50, 51, 52, 54, 57, 62, 69, 84, 94, 95, 99, 102, 109, 111, 112, 121, 123, 129, 131, 140, 145, 171, 199, 206, 207, 210, 218, 223, 230, 240, 241, 251, 268, 271, 272, 277, 284, 290, 297, 310, 315, 320, 340, 343, 345, 346, 348, 352, 356, 362, 367, 377, 378, 407, 408, 412, 421, 426, 431, 437, 445, 453, 457, 467, 491, 492, 497, 507, 519, 527, 530, 534, 539, 546, 551, 564, 565, 566, 571, 577, 594, 595, 598, 600, 627, 631, 640, 644, 645, 649, 654, 665, 670, 679, 682, 698, 705, 728, 732, 740, 743, 748, 750, 752, 763, 766, 781, 795, 797, 800, 805, 813, 814, 833, 835]</t>
  </si>
  <si>
    <t>[15, 40, 45, 48, 50, 57, 61, 63, 70, 73, 82, 91, 92, 101, 113, 119, 125, 138, 142, 149, 161, 164, 165, 176, 179, 184, 188, 190, 194, 196, 198, 200, 202, 218, 226, 230, 233, 237, 250, 252, 253, 257, 268]</t>
  </si>
  <si>
    <t>[15, 19, 22, 25, 26, 49, 51, 63, 65, 92, 95, 114, 120, 121, 123, 124, 127, 129, 133, 137, 142, 154, 155, 156, 160, 164, 165, 171, 176, 178, 180, 187, 220, 221, 224, 228, 235, 241, 244, 246, 251, 253, 270, 274, 281, 287, 292, 299, 303, 304, 309, 311, 312, 313, 318, 319, 327, 331, 334, 335, 340, 343, 345, 346, 347, 349, 350, 354, 355, 356, 357, 359, 369, 374, 377, 379, 380, 387, 391, 394, 396, 405, 406]</t>
  </si>
  <si>
    <t>[6, 21, 23, 38, 43, 46, 54, 56, 65, 72, 79, 85, 88, 91, 98, 108]</t>
  </si>
  <si>
    <t>[12, 25, 27, 29, 39, 45, 54, 55, 58, 60, 68, 78, 108, 114, 118, 120, 127, 137, 145, 149, 154, 160, 184, 192, 194, 196, 204, 206, 208, 215, 221, 223, 233, 235, 245, 253, 267, 270, 272, 276, 287]</t>
  </si>
  <si>
    <t>[7, 10, 11, 15, 21, 26, 29, 30, 31, 42, 52, 59, 68, 81, 87, 89, 90, 105, 109, 120, 129, 130, 137, 140, 150, 158, 163, 164, 208, 211, 215, 217, 235, 242, 247, 250, 256, 265, 269, 287, 290, 313, 315, 321, 336, 351, 359, 360, 362, 395, 398, 399, 400, 402, 424, 425, 431, 448]</t>
  </si>
  <si>
    <t>[3, 7, 11, 20, 30, 34, 38, 43, 48, 50, 64, 66, 77, 78, 100, 108, 117, 119, 122, 141, 147, 149, 155]</t>
  </si>
  <si>
    <t>[5, 14, 17, 18, 24, 37, 46, 47, 48, 53, 60, 61, 62, 64, 65, 67, 68, 70, 71, 80, 83, 96, 103, 105, 138, 150, 151, 167, 177, 195, 214, 215, 218, 234, 249, 260, 264, 268, 271, 293, 314, 327, 328, 336, 349, 361, 365, 370, 372, 393, 407, 413, 423, 431, 457, 459, 469, 476, 483, 492, 499, 504, 523, 527, 531, 533, 535, 545, 549, 551, 555, 571, 576, 587, 590, 592, 593, 620, 623, 627, 629, 631, 640, 648, 660, 662, 665, 666, 667, 674, 679, 688, 689, 696, 705, 706, 709, 712, 717, 718, 723, 724, 747, 756, 759, 761, 762, 765, 766]</t>
  </si>
  <si>
    <t>[3, 23, 25, 28, 58, 60, 76]</t>
  </si>
  <si>
    <t>[5, 7, 23, 34, 42, 43, 52, 54, 62, 64, 69, 72, 82, 87, 90, 102, 113, 117, 131, 136, 153, 158, 181, 189, 190, 191]</t>
  </si>
  <si>
    <t>[3, 8, 16, 18, 19, 28, 33, 44, 49, 60, 66, 76, 80, 81, 92, 96, 98, 107, 109, 111, 113, 131, 150, 151, 154, 156, 172, 190, 196, 198, 200, 201, 203, 204, 212, 224, 235, 236, 251, 253, 255, 290, 292, 303, 321, 323, 326, 335, 343, 351, 352, 361, 364, 371, 385, 392, 397, 427, 451, 460, 463, 469, 472, 479, 485, 499, 506, 511, 514, 515, 516, 520, 528, 535, 539, 544, 545, 550, 554, 557, 561, 565, 569, 579, 608, 611, 613, 615, 623, 627, 629, 651, 652, 653, 655, 663, 664, 665]</t>
  </si>
  <si>
    <t>[2, 5, 16, 31, 40, 64, 66, 75, 85, 100, 126, 129, 133, 137, 141, 143, 149, 166, 167, 187, 197, 199, 210, 232, 253, 257, 274, 280, 294, 309, 312, 329, 337, 338, 340, 343, 344, 347, 363, 381, 386, 414, 426, 437, 443, 449, 453, 472, 500, 519, 539, 553, 579, 580, 614, 617, 629, 633, 634, 640, 642, 654, 657, 680, 692, 713, 716, 717, 730, 739, 746, 748, 759, 766, 773, 780, 781, 784, 788]</t>
  </si>
  <si>
    <t>[5, 6, 8, 19, 22, 28, 33, 35, 43, 46, 64, 68, 71, 74, 76, 80, 88, 97, 112, 118, 127, 130, 138, 140, 147, 160, 171, 178, 181, 185, 187, 193, 201, 205, 210, 221, 224, 231, 248, 256, 269, 276]</t>
  </si>
  <si>
    <t>[20, 31, 37, 44, 47, 59, 66, 70, 71, 77, 83, 87, 88, 106]</t>
  </si>
  <si>
    <t>[3, 28, 41, 42, 43, 45, 46, 55, 59, 65, 108, 115, 116, 120, 121, 127, 129, 141, 142, 168, 170, 173, 191, 196, 206, 222, 224, 232, 241, 246, 266, 270, 271, 275, 287, 290, 291, 296, 312, 313, 314, 324, 326, 331, 334, 335, 349, 356, 357, 358, 372, 373, 381, 398, 410, 417, 420, 421, 423, 425, 447, 453, 471, 483, 499, 502]</t>
  </si>
  <si>
    <t>[6, 7, 8, 9, 11, 13, 20, 23, 28, 45, 60, 66, 69, 73, 74, 76, 84, 86, 91, 95, 136, 139, 147, 151, 153, 168, 171, 175, 186, 188, 203, 208, 216, 223, 225, 228, 230, 239, 240, 252, 262, 266, 270, 274, 275, 276, 277, 287, 291, 293, 299, 302, 307, 308, 315, 322, 327, 342, 350, 355, 356, 357, 360, 363, 368, 391, 395, 400, 404, 408, 411, 416, 431, 438, 442, 448, 459, 465, 469, 482, 492, 495, 498, 501, 511, 528, 555, 567, 569, 577, 593, 595, 596, 630, 631, 633, 645, 649, 650, 653, 656, 658, 659, 670, 673, 696, 708, 709, 713, 714, 725, 729, 740, 746, 754, 760, 762, 763, 774, 781, 782, 793, 795, 796, 799, 803]</t>
  </si>
  <si>
    <t>[9, 17, 38, 59, 63, 69, 75, 81, 89, 94, 96, 99, 102, 104, 105, 147, 157, 160, 166, 170, 171, 183, 197, 204, 205, 210, 213, 215, 216, 221, 227, 243, 258, 266, 270, 300, 303, 304, 356, 361, 375, 383, 386, 390, 392, 399, 405, 407, 409, 410, 420, 427, 431, 444, 447, 451, 458, 469, 470, 474]</t>
  </si>
  <si>
    <t>[2, 5, 15, 24, 27, 47, 53, 56, 60, 70, 114, 122, 124, 129, 136, 146, 151, 154, 162, 163, 167, 175, 176, 182, 183, 187, 194, 206, 216, 218, 221, 233, 267, 270, 276, 278, 286, 287, 288, 296, 300, 305, 309, 314, 316, 318, 323, 327, 344, 348, 364, 380, 396, 406, 410, 421, 422, 433, 435, 440, 446, 469, 474, 485, 495, 501, 502, 506, 509, 521, 529, 534, 536, 545, 548, 551, 565, 588, 604, 606, 610, 614]</t>
  </si>
  <si>
    <t>[4, 6, 9, 13, 33, 40, 66, 70, 75, 80, 81, 93, 96, 106, 118, 123, 153, 154]</t>
  </si>
  <si>
    <t>[9, 12, 14, 28, 35, 38, 44, 47, 60, 63, 70, 80, 88, 93, 95, 98, 120, 132, 144, 145, 149, 155, 157, 159, 168, 183, 196, 198, 207, 210, 215, 229, 240, 244, 245, 257, 279]</t>
  </si>
  <si>
    <t>[4, 10, 12, 26, 27, 29, 30, 32, 40, 55, 57, 59, 65, 72, 80, 91, 93, 94, 118]</t>
  </si>
  <si>
    <t>[14, 40, 45, 48, 57, 68, 73, 76, 83, 85, 88, 91, 94, 102, 104, 105, 107, 111, 113, 141, 143, 155, 184, 186, 189, 195, 208, 217, 224, 242, 246, 253, 263, 273, 281, 286, 290, 298, 299, 302, 310, 315, 330, 341, 349]</t>
  </si>
  <si>
    <t>[8, 11, 22, 34, 37, 42, 43, 55, 62, 67, 95, 110, 111, 119, 139, 165, 173, 189, 194, 201, 204, 205, 209, 211]</t>
  </si>
  <si>
    <t>[5, 29, 35, 36, 42, 50, 63, 72, 74, 77, 79, 90, 97, 101, 108, 110, 112, 119, 138, 140, 155, 158, 184, 187, 195, 198, 199]</t>
  </si>
  <si>
    <t>[9, 13, 16, 17, 20, 28, 33, 49, 57, 61, 62, 96, 102, 108, 116, 120, 121, 124, 126, 132, 133, 143, 151, 169, 170, 187, 189, 198, 210, 232, 239, 248, 250, 259, 264, 284, 287, 289, 291, 295, 298, 301, 317, 318, 326, 329, 334, 361, 364, 365, 376, 392, 396, 409, 410, 415, 416, 438, 448, 450, 452, 459, 462, 467, 473, 482, 483, 503, 505, 513, 546, 565, 588, 620, 645, 652, 654, 660, 666, 671, 683, 704, 705, 710, 720, 723, 727]</t>
  </si>
  <si>
    <t>[9, 27, 47, 48, 54, 82, 93, 100, 101, 107, 109, 110, 114, 116, 119, 130, 134, 139, 141, 143, 152, 155, 158, 159, 165, 167, 170, 199, 223, 233, 237, 239, 241, 253, 257, 260, 272, 275, 277, 294, 295, 303, 307, 308, 310, 314, 319, 329, 341, 348, 372, 377, 383, 386, 401, 412, 413, 418]</t>
  </si>
  <si>
    <t>[2, 5, 13, 23, 28, 37, 39, 46, 58, 60, 67, 68, 72, 80, 86, 89, 103, 109, 110, 111, 129, 130, 133, 134, 141, 156, 169]</t>
  </si>
  <si>
    <t>[2, 6, 7, 11, 29, 35, 38, 48, 49, 68, 70, 73, 75]</t>
  </si>
  <si>
    <t>[3, 5, 7, 17, 26, 27, 29, 36, 42, 43, 48, 56, 59, 83, 84, 87, 88, 91, 94, 115, 119, 144, 146, 147, 153, 155, 166, 183, 190, 198, 213, 216]</t>
  </si>
  <si>
    <t>[2, 5, 9, 11, 15, 20, 30, 36, 43, 57, 65, 71]</t>
  </si>
  <si>
    <t>[6, 16, 19, 36, 41, 45, 55, 56, 58, 65, 77, 78, 79, 81, 83, 87, 101, 102, 108, 110, 117, 121, 123, 127, 131, 151, 165, 169]</t>
  </si>
  <si>
    <t>[13, 14, 15, 39, 41, 42, 46, 56, 61, 62, 70, 71, 74, 77, 80, 82, 87, 105, 106, 115, 159, 161, 174, 178, 206, 210, 222, 229, 252]</t>
  </si>
  <si>
    <t>[6, 11, 36, 42, 46, 58, 62, 66, 70, 75, 79, 83, 89, 100, 113, 114, 115, 119, 126, 138, 140, 148, 149, 153, 154, 156, 184, 185, 195, 208, 214, 216, 223, 236, 242, 250, 253, 254]</t>
  </si>
  <si>
    <t>[7, 31, 41, 44, 45, 62, 70, 75, 81, 91, 95, 96, 97, 105, 110, 119, 127, 129, 130, 137, 141, 170, 172, 173, 175, 176, 177]</t>
  </si>
  <si>
    <t>[5, 22, 27, 30, 35, 44, 54, 60, 63]</t>
  </si>
  <si>
    <t>[8, 20, 27, 45, 46, 53, 70, 73, 76, 88, 93, 112, 126, 136, 138, 141, 143, 156, 162, 181, 192]</t>
  </si>
  <si>
    <t>[10, 14, 21, 30, 31, 52, 54, 61, 83, 84, 93, 94, 98, 99, 113, 118, 132, 143, 146, 149, 165, 175, 198, 217, 223, 229, 231, 233, 236, 243, 266, 270, 273, 280, 281, 284, 292, 305, 313, 316, 339, 350, 352, 353, 360, 367, 371, 382, 385, 396, 397, 401, 409, 417, 418, 432, 450, 467, 477, 479, 482, 491]</t>
  </si>
  <si>
    <t>[2, 4, 12, 20, 51, 52, 66, 67, 73, 74, 75, 88, 94, 95, 110, 111, 113, 120, 137, 138, 146, 150, 151, 156, 158, 159, 161, 163, 169, 171, 173, 178, 183, 189, 195, 199, 201, 204, 208, 224, 233, 237, 239]</t>
  </si>
  <si>
    <t>[5, 8, 21, 24, 32, 33, 37, 41, 42, 43, 47, 49, 51, 55, 56, 62, 72, 76, 80, 82, 84, 86, 88, 90, 91, 96, 101, 141, 142, 148, 151, 159, 161, 165, 169, 171, 179, 194, 203, 205, 206, 207, 227, 232, 234, 236, 237, 240, 265, 271, 273]</t>
  </si>
  <si>
    <t>[9, 18, 25, 29, 31, 34, 38, 53, 59, 78, 82, 89, 90, 99, 105, 124, 127, 133, 144, 145, 151, 155, 156, 177, 180, 186, 188, 192, 197, 212, 217, 221, 244, 253, 255, 262, 265, 278, 284, 298, 303, 308, 313]</t>
  </si>
  <si>
    <t>[5, 14, 18, 32, 41, 44, 53, 57, 70, 75, 78, 89, 93, 97, 118, 119, 121, 134, 141, 173, 183, 202, 204, 208, 209, 223, 227, 228, 236, 251, 259, 263, 266, 273, 283, 287, 314, 340, 341, 342, 345, 361, 400, 409, 431, 442, 443, 445, 455, 479, 486, 492, 504, 511, 516, 547, 548, 552, 576, 583, 594, 596, 600, 606, 622]</t>
  </si>
  <si>
    <t>[3, 13, 20, 44, 49, 52, 62, 76, 90, 91, 95, 103, 115, 121, 130, 139, 152, 153, 159, 171, 176, 177, 195, 225, 232, 260, 263, 270, 274, 275, 276, 289, 292, 307, 309]</t>
  </si>
  <si>
    <t>[8, 14, 15, 19, 31, 33, 43, 46, 58, 63, 65, 66, 71, 73, 90, 91, 99, 126, 155, 171, 179, 184, 187, 220, 225, 235, 240, 250, 262, 264, 286, 293, 295, 296, 297, 301, 320, 329, 331, 349, 364, 366, 370, 381, 384, 387, 403, 404, 423, 425, 432, 440, 446, 466, 482, 491, 498, 502, 504, 514, 524, 526, 530, 531, 546, 559, 568, 571, 592, 595, 610, 614, 621, 623, 624, 627, 631, 636, 640, 659, 661, 665, 671, 674, 676, 678, 680, 689, 695, 702, 706, 724, 729]</t>
  </si>
  <si>
    <t>[2, 8, 11, 16, 24, 27, 31, 49, 57, 65, 71, 74, 80, 84, 91, 105, 145, 152, 166, 176, 189, 203, 211, 218, 237, 247, 250, 255, 256, 272, 273, 274, 277, 278, 287, 289]</t>
  </si>
  <si>
    <t>[4, 12, 16, 28, 40, 42, 47, 69, 83, 86, 96, 104]</t>
  </si>
  <si>
    <t>[2, 4, 7, 35, 36, 40, 44, 52, 65, 69, 73, 75, 80, 88, 96, 99, 100, 103, 104, 105, 106, 110, 112, 113, 123, 138, 142, 146, 152, 166, 168, 176, 177, 187, 189, 211, 214, 217, 219, 220, 225, 236, 237, 239, 243, 247, 252, 254, 257, 259, 265, 271, 272, 275, 277, 296, 297, 302, 310, 312, 314, 320, 330, 338, 352, 393, 394, 407, 409, 411, 419, 423, 434, 441, 445, 450, 453, 462, 465, 467, 472, 475, 478, 484, 487, 502, 503, 505, 528, 539, 544, 545, 560, 563, 582, 593, 598, 601, 607, 622, 636, 642, 643, 652, 659, 667, 668, 669, 673, 682, 685, 696, 707, 711, 719, 724, 738, 749, 758, 763, 769, 775, 784, 787, 788, 789, 790, 795, 796, 798, 799, 809, 825, 829, 838, 845, 847]</t>
  </si>
  <si>
    <t>[2, 6, 9, 17, 18, 28, 35, 42, 60, 77, 84, 90, 91, 97, 99, 105, 112, 123, 144, 153, 158, 165, 181, 185, 186, 195, 201, 215]</t>
  </si>
  <si>
    <t>[2, 7, 8, 14, 17, 20, 21, 22, 26, 27, 29, 30, 37, 40, 41, 43, 45, 60, 68, 71, 73, 74, 82, 90, 111, 117, 121, 129, 131, 133, 137, 141, 156, 161, 162, 169, 173, 181, 190, 195, 197, 200, 204, 215, 231, 235, 238, 241, 242, 243, 245, 254, 261, 264, 271, 283, 290, 306, 307, 315, 316, 321, 322, 324, 328, 329, 330, 340, 345, 354, 364, 392]</t>
  </si>
  <si>
    <t>[28, 33, 36, 40, 41, 43, 69, 73, 89, 101, 109, 122, 146, 149, 150, 159, 184, 198, 201, 206, 213, 246, 251, 257, 260, 282, 295, 308, 324, 333, 334, 338, 349, 365, 371, 392, 398]</t>
  </si>
  <si>
    <t>[2, 4, 5, 6, 10, 38, 40, 60, 69, 74, 78, 89, 109, 124, 130, 139, 143, 153, 159, 165, 170, 184, 189, 195, 196, 200, 219, 223, 226, 237, 242, 243]</t>
  </si>
  <si>
    <t>[2, 7, 16, 17, 22, 24, 40, 46, 54, 55, 77, 79, 82, 85, 86, 88, 89, 91, 99, 107, 113, 116, 122, 127, 144, 145, 146, 150, 154, 163, 179, 188, 189, 196, 197, 203, 225, 248, 259, 260, 263, 265, 268, 270, 282, 298, 303, 316, 319, 321, 329, 334, 336, 340, 347, 368, 369, 375, 378, 385, 404, 407, 427, 432, 444, 445, 446, 448]</t>
  </si>
  <si>
    <t>[2, 7, 10, 13, 14, 31, 35, 48, 63, 65, 78, 82, 83, 84, 91, 92, 106, 113, 115, 156, 163, 164, 167, 172, 203, 204, 221, 227, 228, 230, 235, 246, 247, 258, 259, 261, 264, 269, 271, 273, 275, 279, 281, 284, 285, 290, 296, 308, 310, 324, 328, 348, 352, 359, 363, 369, 375, 378, 384, 394, 397, 398, 401]</t>
  </si>
  <si>
    <t>[12, 16, 19, 23, 33, 46, 52, 54, 56, 58, 78, 79, 80, 83, 84, 104, 110, 117, 120, 128, 137, 159, 160, 161, 168, 176, 180, 183, 184, 192, 211, 214, 224, 225, 231, 232, 233, 242, 259, 263, 264, 265, 281, 294, 304, 321, 326, 327, 342, 343, 344, 347, 357, 366, 370, 373, 374]</t>
  </si>
  <si>
    <t>[3, 11, 14, 48, 49, 57, 59, 62, 66, 73, 74, 75, 91, 96, 101, 102, 111, 114, 120, 122, 124, 125, 133, 159, 161, 168, 179, 184, 189, 203, 241, 243, 245, 255, 283, 292, 298, 305, 306, 308, 311, 320, 337, 348]</t>
  </si>
  <si>
    <t>[3, 4, 5, 6, 8, 15, 17, 29, 32, 34, 47, 48, 53, 77, 84, 86, 112, 121, 127, 128, 143, 144, 148, 150, 155, 156, 159, 161, 166, 171, 173, 202, 212, 214, 232, 258, 267, 277, 285, 297, 303, 310, 312, 324, 331, 335, 344, 351, 357, 367, 370, 389, 390, 399, 405, 411, 412, 439, 450, 459, 461, 485, 486]</t>
  </si>
  <si>
    <t>[2, 13, 47, 49, 52, 61, 64, 65, 73, 89, 98, 108, 116, 117, 118, 122, 132, 155, 157, 178, 185, 193, 197, 199, 203, 206, 207, 242, 252, 253, 267, 271, 284, 287]</t>
  </si>
  <si>
    <t>[2, 7, 10, 17, 18, 22, 46, 48, 49, 56, 63, 65, 67, 72, 85, 101, 109, 115, 116, 119, 122, 140]</t>
  </si>
  <si>
    <t>[7, 8, 11, 23, 24, 28, 48, 51, 52, 70, 83]</t>
  </si>
  <si>
    <t>[13, 14, 17, 21, 22, 23, 24, 29, 49]</t>
  </si>
  <si>
    <t>[6, 18, 25, 26, 29, 33, 34, 40, 44, 49, 54, 56, 61, 69, 72, 84, 85, 106, 110, 151, 153, 156, 171, 176, 180, 183]</t>
  </si>
  <si>
    <t>[3, 4, 24, 27, 31, 33, 42, 53, 60, 72, 79, 80, 81, 95, 104, 114, 128, 131, 136, 146, 153, 165, 174, 179, 180, 183, 190, 207]</t>
  </si>
  <si>
    <t>[2, 3, 12, 38, 42, 48, 53, 56, 74, 77, 83, 84, 87, 96, 103, 111, 114, 117, 129, 139, 154, 156, 163, 171, 181, 198, 201, 203, 206, 219, 221, 224, 227, 233, 235, 253, 268, 281, 293, 299, 324, 331, 334, 340, 341, 350, 363, 364, 368, 376, 381, 386, 397, 401, 402, 415, 439, 447, 455, 467, 469, 473, 489, 493, 496, 511, 520, 521, 529, 537, 540, 543, 546, 549, 550, 551, 565, 574, 584, 588, 592, 597, 603, 611, 641, 648, 655, 666, 667, 677, 691, 695, 708, 711, 713, 715, 718, 720, 722, 723, 724]</t>
  </si>
  <si>
    <t>[5, 14, 20, 38, 48, 51, 62, 73, 80, 95, 112, 121, 130, 132, 139, 147]</t>
  </si>
  <si>
    <t>[7, 17, 20, 28, 29, 40, 42, 51, 54, 68, 81, 83, 94, 102, 103, 108, 110, 112, 114, 123, 126, 128, 138, 152, 156, 162, 168, 172, 174, 180, 186, 191, 203, 214, 220, 223, 225, 234, 240, 265, 266, 272, 275, 294, 314, 322, 327, 328, 335, 339, 341, 342, 353, 358, 360, 366, 368, 371, 374]</t>
  </si>
  <si>
    <t>[5, 7, 29, 36, 37, 47, 63, 69, 74, 75, 78, 82, 109, 111, 119, 126, 131, 136, 152, 155, 165, 176, 183, 188, 190, 196, 231, 239, 252, 258, 266, 268, 271, 272, 292, 297, 305, 319, 326, 333, 341, 345, 349, 368, 371, 389, 415, 416, 418, 422, 425, 427, 439, 442, 443, 455, 459, 461, 471, 476, 481, 483, 487, 489, 510, 511, 520, 521, 529, 537]</t>
  </si>
  <si>
    <t>[5, 7, 10, 13, 18, 19, 27, 31, 33, 36, 38, 40, 41, 54, 81, 82, 84, 85, 88, 95, 118, 120, 127, 142, 158, 160, 163, 165, 177, 181, 191, 202]</t>
  </si>
  <si>
    <t>[5, 46, 47, 84]</t>
  </si>
  <si>
    <t>[2, 6, 13, 14, 27, 38, 40, 41, 45, 47, 63, 65, 78, 81, 82, 92, 101, 141, 146, 149, 162, 166, 167, 180, 191, 195, 218, 234, 241, 242, 244, 256, 261, 270, 272, 274, 282, 284, 294, 303, 305, 308, 309, 324, 341, 348, 349, 350, 351, 362, 369, 372, 373, 379, 382, 390, 393, 406, 412, 416, 432, 435, 440, 443, 448, 464, 465, 483, 485, 498, 520, 535, 547, 548, 554, 571, 589, 600, 607, 623, 629, 646, 651, 653, 654, 658, 661, 669, 670, 676, 700]</t>
  </si>
  <si>
    <t>[3, 6, 21, 34, 39, 55, 59, 62, 63, 67, 69, 72, 75, 78, 84, 96, 99, 110, 111, 114, 123, 126, 147, 151, 154, 159, 171, 174, 176, 192, 206, 223, 224, 227]</t>
  </si>
  <si>
    <t>[13, 15, 22, 23, 32, 44, 48, 51, 61, 63, 74, 82, 86, 89, 93, 106, 109, 116, 124, 133, 140, 141, 147, 149, 152, 154, 155, 162, 167, 176, 193, 200, 207, 215, 235, 252, 264, 270, 277, 300, 303, 326, 369, 378, 427, 429, 434, 438, 440, 445, 446, 447, 456, 459, 460, 466, 469, 480, 487, 491, 496, 507, 538, 550, 551, 562, 563, 592, 598, 603, 605, 616, 638, 641, 672, 687, 690, 691]</t>
  </si>
  <si>
    <t>[6, 8, 9, 14, 26, 28, 33, 34, 55, 65, 77, 86, 89, 117, 131, 133, 135, 140, 145, 152, 158, 166, 182, 187, 188, 189, 201, 211, 213, 214, 220, 229, 241, 247, 259, 268, 276, 282, 284, 293, 301, 320, 325, 333, 350, 352, 361, 367, 393]</t>
  </si>
  <si>
    <t>[13, 20, 26, 28, 37, 42, 44, 49, 66, 68, 69, 73, 78, 84, 94, 99, 101, 105, 106, 112, 118, 121, 130, 132, 136, 142, 147, 149, 151, 160, 163]</t>
  </si>
  <si>
    <t>[4, 21, 26, 28, 36, 46, 56, 60, 63, 71, 73, 84, 87, 90, 93, 101, 111, 113, 115, 126, 128, 130, 131, 132, 133, 136]</t>
  </si>
  <si>
    <t>[3, 7, 13, 22, 36, 41, 43, 52, 57, 58, 64, 67, 72, 81, 85, 86, 107, 109, 111, 117, 122, 132, 134, 141, 148, 154, 162, 164, 179, 182, 186, 188, 189, 201, 203, 210, 239, 243, 245, 249, 253, 255, 256, 260, 272, 281, 284, 290, 291, 296, 297, 304, 312, 325, 330, 337, 341, 344, 346, 351, 357, 374, 396, 421, 426, 428, 430, 431, 434, 436, 467, 469, 470, 478, 479, 489, 492, 498, 505, 518, 520, 523, 524, 530, 536, 537, 539, 553, 554, 570, 572, 582, 609, 611, 618, 621, 635, 636, 647, 653, 654, 664, 673, 675, 686, 687, 692]</t>
  </si>
  <si>
    <t>[11, 14, 16, 19, 26, 27, 29, 31, 35, 37, 40, 42, 47, 49, 56, 57, 60, 62, 65, 67, 79, 80, 82, 83, 93, 96, 99, 105, 120, 124, 129, 130, 133, 134, 138, 139, 140, 142, 145, 146, 152, 153, 154, 161, 164, 172, 175, 182, 190, 192, 197, 199, 205]</t>
  </si>
  <si>
    <t>[7, 11, 24, 25, 28, 35, 36, 38, 44, 57, 64, 66, 72, 77, 78, 105, 108, 109, 112, 124, 129]</t>
  </si>
  <si>
    <t>[2, 3, 5, 7, 15, 17, 28, 37, 47, 58, 61, 62, 64, 73, 75, 76, 87, 92, 96, 102, 114, 129, 135, 136, 138, 140, 146, 150, 153, 154, 155, 158, 167, 176, 181, 194, 206, 223, 225, 227, 234, 249, 253, 265, 281, 289, 297, 298, 308, 311, 315, 324, 360, 363, 373, 375, 378, 379, 386, 394, 406, 410, 417, 420, 432, 440]</t>
  </si>
  <si>
    <t>[19, 21, 40, 48, 57, 72, 85, 92, 99]</t>
  </si>
  <si>
    <t>[11, 25, 34, 38, 45, 48, 62, 64, 67, 73, 96, 97, 109, 129, 137, 139, 140, 155, 158]</t>
  </si>
  <si>
    <t>[2, 3, 4, 5, 14, 23, 29, 34, 46, 57, 58, 65, 77, 81, 83, 87, 92, 96, 102, 108, 112, 114, 116, 118, 121, 123, 124, 125, 136, 144, 150, 154, 156, 157, 159, 163, 166, 181, 183, 190, 199, 202, 212, 214, 218, 231, 248, 257, 273, 276, 278, 292, 298, 309, 310, 313, 315, 345, 347, 358, 360, 367, 372, 375]</t>
  </si>
  <si>
    <t>[3, 10, 11, 15, 19, 34, 36, 45, 51, 52, 62, 68, 71, 74, 75, 82, 94, 96, 100, 105, 108, 112, 119, 120, 121, 131, 139, 142, 145, 150, 152, 159, 163, 170, 189, 198, 201, 202, 203, 207, 210, 218, 220, 224, 225, 234, 239, 242, 243, 248, 250, 267, 275, 277, 288, 292, 294, 304, 307, 316, 336, 345, 355, 358, 366, 380, 383, 388, 393, 401, 402, 409, 410, 414, 437, 444, 447, 453, 464, 466, 475, 478, 485, 492, 496, 499, 513, 519, 523, 524, 532, 533, 544, 550, 551, 556, 570, 572, 574, 584, 587, 590, 594, 595, 617, 618, 620, 627, 628, 629, 632, 634, 635, 646, 649, 650, 669, 671, 681, 683, 697, 700, 702, 705, 725, 731, 733, 734, 737, 751, 754]</t>
  </si>
  <si>
    <t>[8, 11, 15, 31, 32, 36, 39, 44, 71, 72, 82, 88, 94, 95, 98, 107, 115, 124, 138, 147, 148, 152, 165, 168, 176, 177, 180, 184, 187, 199, 209, 212, 213, 229, 264, 272, 277, 278, 279, 282, 288, 308, 322, 323, 328, 329, 333, 338, 344, 348, 350, 357, 368, 371, 381, 382, 385, 394, 424, 434, 439, 443, 451, 452, 457, 462, 466, 476, 486, 488, 498, 502, 504, 518, 541, 558, 574, 580, 584, 588, 589, 613, 614, 622, 640, 643, 647, 648, 658, 664, 666, 676, 685, 688, 694, 698, 702, 709, 730, 752, 753, 771, 790, 792, 797, 799, 814, 819, 821, 824, 825, 828, 829, 831, 836, 838, 848, 864, 865, 866, 877, 878, 885, 890, 894, 898, 904, 924, 939, 944, 953, 958, 962, 985, 995, 1003, 1019, 1040, 1042, 1048, 1057, 1067, 1069, 1082, 1083, 1091, 1104, 1105, 1108, 1111, 1114, 1115, 1121, 1124, 1132, 1139, 1142, 1150, 1169, 1171]</t>
  </si>
  <si>
    <t>[45, 53, 56, 62, 64, 72, 77, 78, 89, 97, 106, 129, 141, 142, 149, 151, 159, 163, 170, 174, 187, 195, 206, 208, 211, 214, 217, 222, 231, 236, 244, 245, 246, 254, 278, 282, 311, 316, 320, 322, 331, 334, 336, 340, 346, 350, 351, 353, 363, 372, 378, 386]</t>
  </si>
  <si>
    <t>[3, 4, 22, 24, 25, 41, 43, 51, 52, 57, 65, 67, 68, 71, 93, 94, 103]</t>
  </si>
  <si>
    <t>[3, 13, 16, 25, 30, 35, 43, 44, 47, 48, 63, 66, 71, 74, 75, 79, 82, 84, 86, 88, 102, 117, 121, 122, 129]</t>
  </si>
  <si>
    <t>[8, 27, 30, 37, 42, 45, 47, 52, 57, 58, 67, 73, 77, 83, 86, 88]</t>
  </si>
  <si>
    <t>[4, 5, 6, 9, 24, 36, 50, 63, 73, 76, 89, 91, 96, 108, 112, 121, 122, 124, 132, 167, 188, 193, 206, 208, 209, 211, 220, 228, 231, 242, 244, 250, 259, 260, 261, 262, 265, 267, 277, 290, 305, 306, 316, 321, 325, 327, 336, 359, 360, 361, 371, 382, 384, 385, 388, 390, 395, 403, 410, 426, 428, 433, 436, 446, 451, 462, 464, 472, 474, 475, 480, 486, 502, 507, 512, 513, 518, 521, 524]</t>
  </si>
  <si>
    <t>[5, 6, 7, 10, 12, 24, 40, 56, 59, 70, 72, 74, 79, 81, 96, 97, 98, 104, 108, 118, 126, 128, 130, 135, 136, 143, 154, 155, 158, 174, 177]</t>
  </si>
  <si>
    <t>[2, 4, 9, 10, 23, 27, 38, 53, 59, 70, 77, 81, 91, 94, 99]</t>
  </si>
  <si>
    <t>[10, 18, 19, 30, 35, 43, 45, 47, 74, 82, 111, 116, 118, 133, 134, 139, 142, 157, 168, 171, 178, 189, 194, 195, 196, 199]</t>
  </si>
  <si>
    <t>[2, 9, 12, 33, 36, 37, 65, 67, 69, 78, 87, 90, 97, 100, 103, 104, 106, 107, 126, 143, 144, 150, 154, 156, 157, 168, 170, 181, 192, 211, 213, 233, 247]</t>
  </si>
  <si>
    <t>[18, 20, 25, 27, 32, 34, 46, 52, 53, 57, 59, 65, 66, 88, 89, 91, 118, 126, 127, 128, 151, 162, 168, 171, 173, 180, 186, 192, 193, 195, 198, 205, 206, 209, 211, 216, 221, 224, 225, 227, 228, 252, 262, 270, 273, 280, 291, 294, 297]</t>
  </si>
  <si>
    <t>[2, 11, 16, 34, 36, 41, 43, 78, 79, 81, 84, 92, 102, 105, 116, 119, 122, 125, 126, 129, 130, 133, 139, 140, 151, 152, 168, 175, 186, 192, 203, 205, 207, 208, 212, 219, 222, 225, 241, 246, 270, 285, 286, 287, 290, 294, 296, 302, 311, 317, 326, 329, 339]</t>
  </si>
  <si>
    <t>[4, 6, 7, 19, 27, 31, 39, 41, 43, 60, 63, 66, 69, 81, 96, 100, 103, 107, 108, 116, 117, 119, 151, 162, 164, 180, 185, 189, 195, 205, 214, 218, 222, 241, 244, 250, 253, 254, 260, 261, 262, 265, 268, 270, 271, 273, 274, 275, 276, 319, 320, 325, 326, 342, 344, 351, 357, 362, 376, 380, 381, 384, 386, 387, 390, 391, 396, 400, 403, 409, 413, 417, 425, 432, 435]</t>
  </si>
  <si>
    <t>[2, 4, 5, 9, 11, 28, 37, 43, 67, 71, 95, 105, 113, 115, 117, 134, 141, 146, 147, 157, 158, 160, 180, 198, 201, 203, 210, 215, 220, 225, 231, 244, 247, 257, 260, 267, 287, 292, 295, 302, 307, 317, 320, 321, 325, 335, 340, 342, 343, 344, 345, 358, 374, 378, 380, 396, 401, 422, 423, 427, 430, 431, 453, 455, 456, 493, 506, 509, 516, 531, 581, 589, 591, 593, 596, 602, 607, 614, 617, 620, 624, 649, 652, 662, 664, 673, 676]</t>
  </si>
  <si>
    <t>[3, 12, 13, 17, 26, 34, 35, 36, 40, 42, 53, 56, 59, 62, 70, 92, 105, 112, 121, 128, 146, 147, 150, 164, 170, 173, 177, 179, 193, 201, 210, 221, 231, 239, 242, 249, 255, 256]</t>
  </si>
  <si>
    <t>[2, 16, 23, 30, 33, 34, 36, 47, 49, 50, 52, 56, 58, 60, 69, 74, 75, 88, 89, 92, 94, 95, 99, 101, 102, 115, 127, 130, 132, 134, 137, 142, 145, 151, 169, 176, 180, 184, 191, 197, 217, 223, 233, 244, 259, 260, 265, 267, 270, 276, 279, 290, 292, 293, 297]</t>
  </si>
  <si>
    <t>[4, 10, 20, 21, 37, 48, 49, 54, 62, 65, 67, 69, 71, 72, 75, 78, 87, 89, 91, 99, 117, 118, 120, 121, 126, 140, 141, 143, 146, 152, 155, 158, 161, 163, 168, 171, 173, 180, 185, 186, 207, 209, 213, 214, 219, 228, 248, 254, 256, 262, 264, 267, 269, 276, 281, 289, 290, 295, 312, 314, 342, 367, 379, 388, 389, 394, 399, 404, 417, 429, 442, 458, 466, 473, 480, 490]</t>
  </si>
  <si>
    <t>[4, 6, 8, 16, 19, 34, 40, 42, 44, 48, 52, 58, 60, 71, 83, 99, 121, 125, 126, 138, 145, 146, 149, 154, 158, 161, 162, 163, 167, 171, 175, 197, 223, 224, 239, 243, 248, 263, 269, 270, 279, 283, 290, 298, 305, 314, 317, 319, 336, 343, 359, 361, 367, 368, 372, 377, 382, 386, 411, 414, 418, 437, 441, 442, 455, 468, 474, 477, 483, 496, 500, 504, 512, 524, 530, 536, 538, 570, 571, 581, 592, 602, 613, 625, 639, 651, 658]</t>
  </si>
  <si>
    <t>[15, 16, 17, 19, 25, 32, 40, 47, 75, 76, 77, 88, 90, 98, 103, 106, 107, 111, 115, 118, 131, 133, 145, 177, 184, 190, 211, 218, 220, 222, 230, 245, 248, 249]</t>
  </si>
  <si>
    <t>[8, 12, 13, 16, 17, 26, 30, 36, 37, 40]</t>
  </si>
  <si>
    <t>[3, 6, 11, 29, 37, 42, 50, 56, 63, 69, 75, 80, 98, 104, 111, 120, 140, 148, 155, 159, 161, 163, 165, 169, 174, 176, 179, 191, 192, 197, 213, 219, 226, 238, 242, 246, 256, 257, 261, 265, 274, 281, 288, 299, 300, 304, 325, 329, 333, 348, 349, 352, 354, 362, 367, 377, 379, 405, 417, 428, 437, 447, 452, 464, 472, 485, 486, 517]</t>
  </si>
  <si>
    <t>[4, 22, 23, 27, 34, 44, 50, 52]</t>
  </si>
  <si>
    <t>[2, 4, 5, 6, 7, 8, 9, 12, 17, 22, 27, 39, 83, 90, 93, 96, 102, 105, 133, 139, 153, 155, 158, 160, 168, 169, 170, 172, 173, 174, 177, 181, 184, 188, 198, 202, 203, 204, 211, 212, 214, 222, 227, 244, 246, 257, 262, 273, 275, 276, 277, 278, 289, 294, 299, 307, 318, 355, 362, 365, 368, 377, 384, 386, 388, 390, 392, 401, 405, 407, 410, 431, 455, 462, 464, 466, 489, 492, 493, 494, 498, 514, 521, 522, 527, 531, 541, 546, 557]</t>
  </si>
  <si>
    <t>[3, 12, 20, 24, 29, 41, 64, 70, 78, 85, 90, 96, 102, 103, 110, 117, 130, 131, 134, 137, 139, 140, 145, 149, 165, 167, 186, 193, 196]</t>
  </si>
  <si>
    <t>[8, 16, 19, 21, 35, 39, 54, 56, 72, 73, 78, 79, 88, 99]</t>
  </si>
  <si>
    <t>[7, 9, 12, 13, 18, 53, 62, 69, 72, 90, 96, 112, 123, 124, 126, 139, 149, 155, 175, 206, 218, 222, 231, 242, 258, 260, 262, 264, 268, 273, 292, 306, 318, 328]</t>
  </si>
  <si>
    <t>[2, 3, 9, 11, 24, 34, 41, 44, 45, 54, 58, 59, 73, 78, 97, 109, 116, 118, 120, 131, 135, 138, 170, 172, 174, 178, 197, 199, 209, 211, 223, 230, 236, 244, 247, 249, 265, 281, 283, 301, 320, 362, 367, 370, 374, 375, 388, 396, 397, 398, 407, 433, 442, 445, 462, 463, 472, 493, 504]</t>
  </si>
  <si>
    <t>[2, 4, 7, 15, 24, 44, 47, 50, 51, 53, 58, 64, 67, 80, 86, 89, 112, 116, 133, 138, 142, 157, 160, 161, 163, 165, 166, 168, 170, 175, 176, 178, 184, 211, 214, 215, 216, 224, 238, 243, 260, 262, 269, 281, 288, 308, 309, 315, 317, 335, 336, 343, 356, 362, 368, 372, 387, 389]</t>
  </si>
  <si>
    <t>[9, 18, 29, 33, 35, 47, 74, 86, 87, 89, 93, 98, 101, 109, 125, 130, 131, 141, 152, 157, 162, 180, 185, 191, 224, 226, 228, 233, 234, 239, 244, 258, 276, 277, 279, 281, 293, 310, 314, 316, 329, 344, 348, 349, 350, 352, 357, 362, 364, 367, 369, 370, 376, 378, 379, 383, 387, 388]</t>
  </si>
  <si>
    <t>[3, 12, 16, 18, 25, 28, 31, 43, 62, 63, 66, 78, 84, 91, 95, 117, 120, 122, 126, 139, 140, 151, 154, 166, 181, 194, 200, 203, 206, 211, 235, 245, 260, 262, 269, 282, 285, 292, 294, 316, 324, 325, 331, 338, 365, 366, 370, 385, 397, 405]</t>
  </si>
  <si>
    <t>[2, 8, 13, 14, 23, 25, 26, 27, 44, 50, 66, 108]</t>
  </si>
  <si>
    <t>[5, 20, 32, 33, 43, 45, 51, 60, 82, 99, 102, 108, 114, 124, 132, 147, 149, 152, 173, 180, 181, 182, 194, 202, 206, 208, 229, 231, 244, 250, 253, 256, 264, 271]</t>
  </si>
  <si>
    <t>[2, 3, 4, 7, 21, 28, 36, 39, 47, 50, 51, 57, 63, 75, 86, 88, 111, 113, 118, 129, 130, 134, 137, 138, 144, 150, 152, 153, 160, 163, 177, 196, 231, 252, 266, 268, 271, 272, 277, 280, 281, 282, 286, 289, 303, 308, 312, 313, 314, 315, 337, 345, 353, 359, 367, 372, 376, 377, 394, 395, 400, 408, 416, 419, 424, 428, 453, 457, 466]</t>
  </si>
  <si>
    <t>[2, 3, 10, 29, 40, 55, 73, 80, 92, 104, 121, 124, 125, 127, 136, 145, 157, 161, 186, 191, 205, 208, 213, 219, 231, 235, 241, 242, 243, 246, 247, 258, 259, 264, 270, 280, 292, 314, 316, 321, 323, 324, 329, 330, 332, 338, 340, 343, 346, 365, 374, 376, 390, 400, 407, 432, 433, 437, 439, 440, 451, 470, 473, 484, 485, 490, 492, 507, 514, 518, 521, 523, 527, 533, 535, 537, 546, 567, 582, 587, 611, 616, 622, 625, 633, 635, 641]</t>
  </si>
  <si>
    <t>[2, 7, 8, 15, 25, 41, 42, 43, 46, 49, 58, 59, 81, 82, 106, 109, 119, 133, 136, 146, 152, 155, 178, 199, 202, 232, 235, 236, 245, 247, 248, 257, 259, 266, 273, 308, 311, 318, 320, 333, 336, 344, 351, 357, 361, 374, 389, 390, 394, 417, 418, 421, 432, 434, 442, 449, 462, 465, 468, 477, 480, 486, 494, 497, 503, 504, 505]</t>
  </si>
  <si>
    <t>[17, 32, 33, 36, 38, 43, 44, 51, 56, 60, 68, 77, 88, 102, 107, 128, 135, 138, 151, 154, 156, 178, 180, 193, 209, 225, 229, 230, 233, 247, 253, 259, 298]</t>
  </si>
  <si>
    <t>[6, 7, 8, 9, 16, 34, 43, 54, 59, 63, 69, 82, 97, 106, 107, 119, 131, 133, 148, 150, 155, 164, 171, 187, 193, 197]</t>
  </si>
  <si>
    <t>[8, 9, 28, 31, 33, 49, 53, 54, 56, 63, 67, 71, 75, 78, 99, 112, 114, 125, 131, 132, 135, 142, 145, 148, 152, 160, 162, 171, 181, 186, 190, 194, 201, 205, 214, 215, 220, 229, 231, 239, 240, 268, 291, 295, 296, 305, 306, 314, 316, 321, 344, 350, 351, 358, 368, 369, 373, 375]</t>
  </si>
  <si>
    <t>[5, 20, 30, 46, 51, 54, 67, 69, 84, 88, 98, 115]</t>
  </si>
  <si>
    <t>[4, 9, 17, 26, 42, 45, 55, 71, 75, 91, 98, 108, 128, 129, 131, 146, 153, 157, 162, 169, 175, 176, 180, 182, 186, 189]</t>
  </si>
  <si>
    <t>[13, 27, 31, 35, 42, 61, 77, 90, 101, 113, 118]</t>
  </si>
  <si>
    <t>[3, 4, 6, 7, 8, 12, 15, 42, 45, 55, 59, 68, 70, 76, 84, 87, 89, 93, 96, 101, 103, 107, 112, 116, 119, 125, 131, 136, 152, 166, 175, 180, 191, 199, 211, 217, 225, 227, 230, 239, 254, 256, 261]</t>
  </si>
  <si>
    <t>[12, 13, 28, 37, 41, 47, 50, 57, 58, 59, 60, 67, 69, 95]</t>
  </si>
  <si>
    <t>[10, 12, 15, 21, 28, 29, 33, 34, 44, 48, 52, 56, 59, 64, 65, 70, 71, 81, 93, 101, 105, 107, 114, 123, 131, 135, 136, 143, 150, 157, 159, 160, 161, 170, 174, 175, 176, 185, 192, 203, 205, 209, 217, 219, 223, 224, 226, 229, 231, 238, 240, 247, 249, 257, 261, 266, 276, 277, 287, 292, 294, 302, 306, 308, 318, 322, 332, 334, 341, 344, 349, 358, 363]</t>
  </si>
  <si>
    <t>[8, 12, 17, 19, 27, 36, 37, 38, 42, 47, 49, 58, 62, 76, 83, 89, 91, 95, 107, 114, 116, 127, 128, 129, 132, 139, 149, 152, 156, 167, 169, 170, 172, 180, 183, 184, 185, 186, 187, 189, 204, 205, 208, 210, 219, 221, 222, 225, 233, 242, 249, 258, 259, 260, 262, 267, 274, 281, 286, 288, 292, 295, 297, 315, 321, 323, 325, 328, 329, 333, 336, 337, 347, 350, 351, 359, 361, 366, 376, 380, 383, 385, 390, 394, 410, 416, 420, 427, 437, 442, 444, 446, 449, 452, 453, 455, 457, 460, 461, 469, 471, 481, 483, 486, 488, 490, 496, 498, 500, 506, 509, 510, 515, 521, 522, 523, 528, 533, 535, 536, 538, 547, 549, 563, 564, 566, 567, 577, 578, 582, 586, 595, 596, 600, 603, 609, 610, 611, 616, 620, 624, 627, 630, 632, 634, 637, 647, 649, 652, 654, 660, 677, 682, 684, 687, 692, 694, 696, 700, 702, 705, 707, 717, 720, 724, 725, 733, 735, 739, 744, 747, 767, 771, 780, 782, 789, 793, 795, 805, 820, 822]</t>
  </si>
  <si>
    <t>[6, 7, 11, 16, 17, 19, 21, 29, 33, 37, 43, 45, 49, 53, 57, 75, 86, 88, 93, 94, 96, 100, 104, 120, 121, 130, 136, 147, 153, 155, 157, 167, 169, 170, 172, 174, 177, 194, 200, 202, 206, 208, 217, 219, 221]</t>
  </si>
  <si>
    <t>[18, 19, 21, 25, 26, 28, 32, 33, 40, 42, 43, 50, 54, 57, 61, 64, 68, 78, 85, 86, 103, 114, 118, 123, 126, 130, 137, 139, 142, 143, 149, 151, 153, 154, 165, 167, 175, 186, 192]</t>
  </si>
  <si>
    <t>[9, 14, 44, 47, 54, 57, 63, 69, 79, 89, 97, 98, 110, 111, 112, 121, 135, 137, 138, 144, 158, 166, 176, 177, 181, 186, 196, 227, 228, 243, 249, 252]</t>
  </si>
  <si>
    <t>[3, 4, 16, 19, 40, 45, 49, 51, 66, 73, 83, 95, 103, 106, 111, 114, 116, 122, 135, 138, 152, 154, 168, 169, 179, 183, 192, 202, 221, 226, 227, 230, 232, 243, 247, 253, 260, 266, 267, 274, 275, 279, 283, 290, 295, 299, 300, 303, 307, 333, 366, 370, 374, 376, 378, 383, 400, 402, 403, 415, 421, 431, 433, 437, 438, 440]</t>
  </si>
  <si>
    <t>[15, 21, 28, 30, 31, 33, 54, 56, 58, 71, 75, 81, 88, 90, 98, 100, 103, 104, 119, 125, 126, 138, 151, 159, 182, 189, 190, 215, 218, 220, 222, 231, 250, 264, 268]</t>
  </si>
  <si>
    <t>[16, 33, 38, 40, 46, 50, 53, 62, 65, 78, 79, 80, 81, 82]</t>
  </si>
  <si>
    <t>[5, 6, 11, 22, 24, 27, 28, 40, 46, 53, 60, 61, 71, 76, 78, 86, 101, 113, 118, 122, 123, 133, 144, 164, 167, 206, 211, 226, 241, 244, 248, 265, 270, 273, 274, 275, 276, 288, 292, 294, 296, 303, 311, 340, 346, 348, 353, 354, 367, 369, 372, 380, 384, 387, 389, 392, 402, 422, 423, 438, 458, 470, 472, 477, 490, 510, 511]</t>
  </si>
  <si>
    <t>[4, 6, 7, 8, 17, 22, 28, 40, 54, 62, 72, 81, 93, 95, 107, 108, 110]</t>
  </si>
  <si>
    <t>[6, 7, 8, 14, 15, 21, 27, 33, 34, 50]</t>
  </si>
  <si>
    <t>[4, 10, 20, 24, 30, 31, 36, 46, 48, 54, 58, 70, 78, 79, 80, 86, 91, 99, 108, 112, 115]</t>
  </si>
  <si>
    <t>[8, 24, 28, 31, 33, 51, 52, 58, 70, 83, 90, 100, 104, 116, 123, 129, 138, 152, 170, 217, 222, 223, 226, 235, 238, 256, 267, 272, 276, 280, 282]</t>
  </si>
  <si>
    <t>[8, 17, 19, 22, 24, 28, 33, 43, 45, 50, 61]</t>
  </si>
  <si>
    <t>[7, 11, 19, 24, 47, 51, 69, 82, 96, 99, 116, 119, 120, 125, 128, 131, 132, 134, 140, 154, 175, 183, 185, 188, 189, 196, 207, 209, 227, 238, 239, 241, 247, 261, 270, 279, 281, 295, 302, 308, 329, 335, 344, 349, 358]</t>
  </si>
  <si>
    <t>[2, 7, 12, 20, 30, 31, 32, 33, 36, 46, 47, 53, 57, 73, 75, 78, 84, 85, 101, 104, 105, 110, 117, 145, 147, 170, 175, 178, 195, 197, 199, 204, 220, 232, 238, 239, 247, 249, 268, 276, 279, 301, 310, 316, 319, 322, 326, 332, 335, 339, 341, 356, 358, 363, 364, 369]</t>
  </si>
  <si>
    <t>[14, 21, 24, 28, 29, 35, 39, 41, 46, 56, 58, 63, 72, 74, 77, 78, 80, 81, 84, 105, 108, 113, 118, 121, 125, 127, 129, 130, 141, 143, 151, 164, 173, 180, 182, 188, 192, 203, 204, 206, 208, 210, 211, 216, 224]</t>
  </si>
  <si>
    <t>[10, 16, 18, 29, 30, 32, 34, 44, 47, 60, 74, 76, 90, 99, 105, 121, 128, 139, 146, 170, 177, 185, 208, 213, 220, 228, 235, 254, 260, 269, 270, 283, 291, 293, 301, 302, 308, 326, 328, 329, 331, 343, 344, 348]</t>
  </si>
  <si>
    <t>[10, 14, 27, 39, 44, 73, 92, 96, 113, 117, 129, 150, 151, 156, 161, 162]</t>
  </si>
  <si>
    <t>[2, 4, 5, 6, 18, 38, 45, 57, 59, 63, 72, 92, 105, 108, 109, 118, 125, 128, 136, 137, 138, 156, 193, 198, 212, 225, 232, 251, 263, 271, 272, 273, 274, 275, 280]</t>
  </si>
  <si>
    <t>[2, 9, 25, 38, 43, 44, 46, 58, 72, 91, 95, 107, 123, 125, 129, 133, 138]</t>
  </si>
  <si>
    <t>[3, 5, 9, 13, 15, 18, 21, 28, 32, 34, 46, 57, 61, 63, 65, 69, 76, 78, 79, 85, 90, 94, 113, 115, 122, 124, 126, 130, 139, 146, 147, 150, 156, 167, 178]</t>
  </si>
  <si>
    <t>[2, 6, 13, 19, 25, 26, 33, 39, 43, 58, 59, 66, 77, 88, 92, 94, 101, 106, 107, 115, 140, 154, 158, 160, 172, 178, 179, 185, 188, 193, 213, 215, 223, 225, 248, 250, 259, 264, 276, 281, 288, 291, 303, 305, 328, 329, 334, 337, 338, 345, 353, 354, 355, 359, 364, 370, 379, 380, 381, 386, 389, 416, 417, 425, 429]</t>
  </si>
  <si>
    <t>[14, 15, 16, 28, 29, 32, 36, 39, 51, 60, 64, 69, 70, 81, 86, 109, 112, 113, 114, 115, 140, 143, 148, 149, 156, 162, 190, 196, 198, 219, 231, 233, 235, 241, 243, 254, 261, 264, 266, 267, 278, 279, 290, 301, 310, 318, 322, 327]</t>
  </si>
  <si>
    <t>[6, 8, 9, 12, 18, 39, 41, 47, 49]</t>
  </si>
  <si>
    <t>[6, 14, 18, 23, 25, 30, 34, 51, 53, 55, 66, 72, 86, 98, 102, 103, 117, 119, 136, 141, 147, 153, 160, 174, 177, 180, 183, 194, 199, 210, 212, 218, 222, 224, 225, 239, 240, 245, 258, 264, 265, 271, 272, 273, 278, 292, 318, 320, 329, 335, 337, 351]</t>
  </si>
  <si>
    <t>[1, 7, 13, 14, 15, 40, 41, 48, 49, 53, 56, 76, 97, 107, 112, 113, 126, 131, 136, 137, 158, 159, 167, 170, 176, 177, 178, 189, 198, 200, 210, 213, 219, 229, 235, 236, 243, 247, 250, 263, 272, 285, 289, 296, 297, 304, 322, 335, 340, 341, 344, 346, 360, 363, 375, 381, 400, 409, 418, 422, 437, 439, 442, 444, 445, 446, 451, 453, 454, 455, 462, 468, 479, 488, 489, 490, 492, 496, 503, 507, 508, 514, 515, 525, 533, 536, 544, 549, 559, 566, 577, 578, 583]</t>
  </si>
  <si>
    <t>[4, 15, 31, 32, 34, 36, 46, 47, 63, 69, 73, 74, 78, 87, 88, 91, 92, 95, 97, 101, 104, 112, 115, 116, 117, 127, 136, 142, 157]</t>
  </si>
  <si>
    <t>[5, 9, 23, 29, 37, 40, 45, 51, 67, 72, 74, 83, 86, 92, 96, 97, 102, 103, 108, 124, 130, 132, 144, 146, 148, 159, 164, 168, 169, 170, 174, 199, 205, 208, 218, 229, 230, 231, 237, 262, 264, 275, 277, 295, 297, 302, 309, 315, 316, 323, 330, 348, 351, 356, 359, 362, 365, 369, 370, 371, 374]</t>
  </si>
  <si>
    <t>[12, 33, 44, 46, 51, 53, 60, 61, 73, 76, 81, 96, 112, 116, 118, 124, 130, 132, 150]</t>
  </si>
  <si>
    <t>[15, 17, 19, 23, 25, 29, 31, 37, 41, 48, 53, 57, 73, 91, 101, 109, 129, 141, 143, 144, 147, 149, 151, 155, 157, 165]</t>
  </si>
  <si>
    <t>[5, 11, 12, 16, 19, 27, 31, 32, 37, 40, 41, 50, 52, 76, 80, 86, 93, 125, 134, 152, 153, 156, 159, 160, 162, 163, 164, 166]</t>
  </si>
  <si>
    <t>[3, 9, 15, 18, 21, 35, 60, 65, 89, 90, 94, 114, 118, 125, 133, 142, 146, 155, 164, 167, 170, 172, 193, 198, 199, 200, 202, 204, 211, 216, 217, 218]</t>
  </si>
  <si>
    <t>[6, 10, 17, 19, 32, 59, 60, 63, 64, 65, 66, 88, 111, 114, 128, 136, 159, 161, 163, 164, 165, 169, 181, 183, 188, 191, 196, 199, 200, 209, 210, 218, 220, 221, 241, 243, 249, 257, 260, 262, 273, 276, 277, 286, 288, 293, 316, 319, 325]</t>
  </si>
  <si>
    <t>[3, 4, 26, 30, 44, 60, 66, 74, 85, 98, 123, 126, 128, 130, 138, 145, 159, 167, 179, 183, 184, 186, 191, 192, 198, 201, 202, 203, 214, 218, 227, 231, 237, 258, 259, 263, 289, 297, 299, 312, 334]</t>
  </si>
  <si>
    <t>[2, 6, 7, 13, 33, 44, 46, 54, 57, 61, 82, 85, 86, 90, 91, 92, 104, 127, 132, 133, 137, 140, 142, 144, 148, 149, 159, 160, 163, 171, 177, 197, 203, 204, 211, 215, 216, 235, 239, 243, 244, 248, 249, 252, 263, 276, 278, 293, 297, 307, 319, 324]</t>
  </si>
  <si>
    <t>[2, 7, 10, 16, 19, 41, 52, 53, 59, 62, 71, 80, 83, 90, 96, 103, 105, 113, 136, 147, 150, 152, 166, 178, 182, 190, 207, 220, 221, 238, 244, 252, 254, 265, 276, 282, 284, 294, 302, 309, 312, 315, 316, 362, 367, 387, 397, 404, 406, 421, 432, 439, 448, 452, 461, 462, 486, 492, 495, 498, 501]</t>
  </si>
  <si>
    <t>[2, 11, 37, 49, 52, 60, 61, 72, 83, 90, 98, 102, 110, 116, 117, 119, 120, 137, 138, 141, 146, 147, 154, 177, 185, 187, 190, 196, 202, 204, 211, 247, 255, 271, 310, 314, 319, 321, 330, 337, 340, 345, 368, 370, 378]</t>
  </si>
  <si>
    <t>[2, 6, 11, 19, 22, 35, 36, 38, 42, 48, 51, 54, 74, 83, 92, 109, 113, 121, 128, 135, 155, 158, 173]</t>
  </si>
  <si>
    <t>[6, 12, 29, 30, 32, 37, 48, 50, 56, 66, 90, 101, 112, 118, 121, 129, 159, 182, 183, 189, 194, 210]</t>
  </si>
  <si>
    <t>[5, 15, 18, 19, 35, 38, 43, 47, 52, 57, 58, 60, 98]</t>
  </si>
  <si>
    <t>[2, 9, 19, 20, 23, 37, 44, 47, 56, 64, 67, 69, 71, 77, 89, 100, 103, 139, 142, 153, 155, 163, 165, 169, 170, 171, 173, 180, 182, 183, 188, 190, 195]</t>
  </si>
  <si>
    <t>[5, 16, 27, 28, 33, 58, 59, 66, 69, 73, 93, 110, 114, 121, 123, 125, 126, 129, 130, 137, 149, 166, 167, 171, 175, 185, 186, 200, 201, 205, 208, 216, 218, 219, 220, 224, 226, 228, 242, 245, 250, 258, 261, 266, 271, 276, 291, 292, 293, 301, 312, 317, 319, 321, 324, 329, 331, 333, 334, 337, 358, 367, 373, 391, 392, 395, 400, 407, 409, 415, 420, 422, 427, 428, 433, 434, 442, 446, 447, 449, 452, 456, 459, 466, 468, 470, 472, 479, 482, 487, 489, 490, 491, 495, 498, 500, 502, 507, 508, 510, 512, 515, 519, 524, 527, 531, 532, 538, 542, 548, 551, 552, 553, 554, 556, 559, 564, 565, 567, 572, 579, 591, 592, 593, 596, 597, 600, 604, 605, 619, 622, 624, 626, 633, 637, 639, 641, 644, 646, 647, 663, 664, 670, 682, 687, 688, 693, 695, 707, 712, 723, 725, 732, 739, 746, 754, 756, 757, 770, 772, 776, 787, 788, 789, 799, 803]</t>
  </si>
  <si>
    <t>[7, 16, 19, 28, 29, 41, 47, 55, 56, 72, 83, 93, 108, 123, 146, 155, 160, 162, 175, 177, 185, 193, 197, 201, 203, 210, 213, 215, 217, 221, 222]</t>
  </si>
  <si>
    <t>[12, 19, 20, 25, 26, 32, 38, 39, 41, 46, 55, 60, 63, 64, 65, 67, 68, 78, 80, 85, 90, 98, 101, 110, 114, 115, 118, 119, 125, 132, 133, 134, 140, 145, 153, 155, 156, 157, 162, 163, 172, 177, 180, 183, 184, 186, 187, 192, 197, 212, 218, 227, 233]</t>
  </si>
  <si>
    <t>[3, 6, 15, 16, 19, 24, 26, 28, 29, 30, 31, 49, 50, 51, 54, 58, 65]</t>
  </si>
  <si>
    <t>[4, 19, 20, 35, 38, 43, 46, 49, 51, 52, 54, 62, 63, 74, 104, 106, 113, 118, 125, 153, 154, 160, 161, 167, 169, 170, 173, 175, 177, 181]</t>
  </si>
  <si>
    <t>[2, 13, 14, 18, 21, 34, 69, 78, 85, 109, 119, 121, 133, 142, 147, 150, 153, 154, 165, 167, 173, 183, 195, 199, 200, 206, 207, 212, 220, 230, 235, 240, 242, 254, 260, 261, 266, 282, 297, 298]</t>
  </si>
  <si>
    <t>[10, 12, 27, 29, 44, 47, 49, 56, 58, 61, 71, 73, 92, 95]</t>
  </si>
  <si>
    <t>[6, 10, 15, 22, 31, 35, 42, 65, 69, 80, 89]</t>
  </si>
  <si>
    <t>[2, 11, 14, 15, 18, 25, 32, 33, 50, 78, 86, 95, 103, 108, 111, 122, 124, 134, 145, 149, 150, 163, 182, 188, 198, 199, 205, 206, 210, 218, 223, 226, 229, 231, 248, 258, 259, 263, 267, 301, 309, 310, 318, 321]</t>
  </si>
  <si>
    <t>[3, 24, 27, 33, 43, 53, 68, 70, 71, 75, 107, 109, 114, 115, 121, 132, 134, 147, 157, 180, 181, 185, 189, 193]</t>
  </si>
  <si>
    <t>[13, 15, 18, 28, 35, 48, 49, 51, 60, 66, 76, 77, 81, 89, 91, 104, 109, 110, 114, 117, 118, 136, 138, 146, 159, 173, 177, 183, 186, 187, 206, 210, 215, 225, 227, 230, 242, 246, 252, 260, 261, 270]</t>
  </si>
  <si>
    <t>[3, 17, 19, 27, 29, 52, 64, 67, 69, 72, 80, 86, 88, 109, 126, 133, 134, 146, 147, 157, 158, 160, 173, 174, 176, 182, 185, 186, 189, 190, 196, 198, 204, 219, 227, 228, 236, 250, 254, 261, 287, 292, 293, 306, 309, 328, 329, 333, 336, 345, 349, 351, 359, 367, 374, 379, 382, 405, 408, 410, 417, 434, 440, 454, 455, 457, 461, 474, 481, 488, 492, 499, 504, 505, 506, 513, 524, 527, 532, 550, 558, 559, 562, 563, 567, 578, 590, 597, 598, 601, 603, 623, 625, 630, 636, 639, 646, 658, 662, 669, 670]</t>
  </si>
  <si>
    <t>[2, 5, 6, 10, 21, 28, 36, 38, 43, 44, 52, 53, 65, 68, 72, 78, 94, 100, 110, 115, 118, 122, 128, 133, 138, 139, 147, 155, 165, 172, 190, 195, 198, 209, 213, 216, 219, 233, 253, 266, 267, 268, 270, 279, 280, 285, 309, 311, 314, 324, 330, 332, 337, 344, 349, 356, 358, 361, 366, 370, 373, 375, 376, 379, 385, 398, 402, 409, 412, 423, 425, 431, 439, 446, 459]</t>
  </si>
  <si>
    <t>[2, 5, 9, 13, 20, 27, 35, 37, 42, 43, 52, 64, 67, 71, 77, 93, 95, 103, 112, 114, 117, 121, 131, 132, 138, 146, 164, 171, 183, 186, 189, 198, 208, 209, 215, 219, 230, 250, 263, 264, 265, 267, 276, 282, 306, 311, 325, 326, 327, 334, 341, 346, 355, 358, 363, 370, 372, 373, 375, 376, 378, 382, 395, 399, 406, 409, 431, 436, 457, 460, 464, 465, 470, 473]</t>
  </si>
  <si>
    <t>[2, 13, 25, 30, 31, 33, 41, 44, 48, 50, 52, 63, 74, 77, 88, 89, 96, 102, 106, 116, 117, 120, 125, 128, 130, 133, 139, 142, 144, 149, 151, 154, 163, 169, 175, 180, 181, 193, 195, 206, 210, 211, 220, 232, 237, 245, 246]</t>
  </si>
  <si>
    <t>[6, 10, 23, 25, 28, 35, 42, 46, 50, 54, 58, 81, 89, 121, 129, 149, 176, 177, 179, 180, 194, 195, 198, 207, 208, 216, 219, 226, 228, 230, 259, 262, 268, 271, 275, 279, 292, 298, 314, 328, 329, 330]</t>
  </si>
  <si>
    <t>[36, 46, 52, 59, 72, 78]</t>
  </si>
  <si>
    <t>[8, 11, 13, 16, 17, 39, 52, 53, 63, 67, 75, 77, 87, 90, 95, 96, 118, 125, 128, 138, 143, 163, 165]</t>
  </si>
  <si>
    <t>[4, 15, 16, 31, 35, 39, 50, 52, 60, 62, 75, 92, 96, 112, 113, 124, 127, 136, 165, 168, 174, 175, 178, 182, 184, 186, 187, 189, 190, 192, 212, 219, 229]</t>
  </si>
  <si>
    <t>[2, 8, 28, 32, 40, 44, 50, 54, 55, 56, 58, 66, 75, 84, 87, 90, 96, 97, 98, 100, 128, 131, 141, 160, 163, 181, 185, 190, 191, 195, 207, 212, 213, 225, 234, 242, 251, 255, 257, 261, 263, 265, 274, 278, 295, 307, 311, 316, 317, 319, 327, 330, 335, 346, 349, 369, 370, 373, 374, 377, 379, 384, 389, 390, 393, 398, 402, 404, 410, 417, 423, 425, 431, 432, 435, 440, 443, 474]</t>
  </si>
  <si>
    <t>[11, 12, 13, 14, 16, 26, 42, 45, 50, 56, 58, 64, 66, 67, 71, 72, 81, 87, 88, 94, 107, 121, 123, 127, 134, 136, 139, 150, 151, 158, 166, 175, 181, 187, 196, 198, 211, 214, 251, 255, 270, 278, 280, 284, 285, 309, 318, 326]</t>
  </si>
  <si>
    <t>[8, 11, 16, 18, 20, 28, 34, 35, 43, 57, 64, 79, 83, 91, 93, 112, 118, 124, 128, 140, 142, 160, 161, 184, 192, 203, 228, 232, 242, 257, 268, 272, 286]</t>
  </si>
  <si>
    <t>[2, 3, 7, 11, 13, 22, 34, 35, 37, 42, 53, 54, 64, 69, 70, 75, 78, 83, 89, 115, 130, 141, 144, 145, 148, 152, 155, 174, 188, 193, 198, 200, 209, 212, 215, 224, 225, 232, 243, 244, 248, 251, 253, 266, 267, 278, 298, 299, 300, 301]</t>
  </si>
  <si>
    <t>[13, 21, 28, 29, 44, 45, 51, 54, 60, 68, 69, 75, 76, 95, 117, 119, 135, 143, 157, 160, 169, 173, 175, 177, 179, 189, 196, 198, 212, 227, 229, 232, 246, 272, 274, 292, 299, 305, 306, 308, 310, 318, 320, 331, 333, 346, 352, 354, 358, 360, 362, 365, 376, 386, 388, 397, 412, 423, 435, 447, 452, 453, 462, 478, 483]</t>
  </si>
  <si>
    <t>[4, 12, 15, 16, 23, 26, 38, 41, 53, 71, 74, 77, 78, 87, 97, 101, 104, 126, 129, 141, 154, 162, 163, 168, 184, 188, 192, 204, 208, 212, 244, 247, 249, 263, 267, 303, 311, 331, 334, 351, 358, 361, 363, 381, 411, 416, 417, 426, 430, 437, 439, 441, 462, 465, 475, 484, 489]</t>
  </si>
  <si>
    <t>[3, 6, 14, 25, 29, 47, 64, 71, 77, 84, 85, 95, 97, 104, 108, 115, 119, 121, 126, 135, 141, 157, 164, 166, 187, 196, 202, 222, 227, 237, 240, 246, 247, 258, 267, 270, 271, 275, 279, 282, 292, 293, 305, 328, 329, 331, 359, 364, 365, 370, 373, 374, 386, 393, 397, 401, 412, 420, 433, 452, 471, 475]</t>
  </si>
  <si>
    <t>[4, 23, 25, 35, 38, 53, 60, 66, 78, 82, 84, 96, 99, 100, 101, 102, 105, 106, 115, 129, 135, 136, 138, 141, 149]</t>
  </si>
  <si>
    <t>[5, 8, 10, 11, 17, 32, 33, 35, 46, 54, 55, 56, 70, 81, 92, 95, 97, 110, 120]</t>
  </si>
  <si>
    <t>[10, 27, 28, 31, 39, 41, 50]</t>
  </si>
  <si>
    <t>[2, 4, 7, 25, 30, 39, 65, 74, 86, 107]</t>
  </si>
  <si>
    <t>[2, 6, 19, 20, 39, 45, 50, 51, 55, 60, 61, 63, 81, 83, 101, 106, 108, 122, 135, 143, 150, 152, 153, 155, 182, 188, 189, 197, 203, 204, 209, 219, 222, 226, 234, 236, 241, 248, 251, 253, 256]</t>
  </si>
  <si>
    <t>[2, 14, 18, 23, 26, 36, 52, 75, 101, 108, 113, 118, 134, 136, 168, 169, 174, 184, 200, 201, 203, 220]</t>
  </si>
  <si>
    <t>[3, 7, 8, 10, 11, 27, 28, 31, 38, 39, 42, 45, 61, 62, 67, 68, 76, 129, 135, 144, 150, 151, 174, 177, 182, 183, 185, 201, 211, 215, 216, 227, 228, 232, 236, 238, 239, 249, 260, 269, 270, 272, 277, 297, 300, 302, 303, 307, 311, 312, 313, 315, 317, 320, 321, 322, 325, 330, 333, 348, 357, 365, 371, 372, 373, 383, 388, 391, 398, 400, 402, 411, 412, 419, 426]</t>
  </si>
  <si>
    <t>[2, 4, 9, 13, 18, 26, 38, 42, 49, 62, 80, 83, 85, 86, 99, 107, 115, 116, 117, 128, 160, 167, 168, 173, 177, 182]</t>
  </si>
  <si>
    <t>[3, 9, 11, 17, 21, 22, 26, 37, 42, 54, 56, 57, 64, 81, 84, 85, 94, 95, 109, 111, 121, 124, 125, 146, 150, 155, 159, 163, 171, 177, 180, 186, 195, 199, 212, 213, 218, 237, 238, 245, 246, 248]</t>
  </si>
  <si>
    <t>[10, 21, 28, 30, 35, 49, 58, 60, 66, 67, 86, 95, 99, 104, 105, 109, 122, 132, 134, 143, 149, 161, 171, 175, 187, 189, 194, 198, 201, 206, 220, 225, 226, 228, 234, 235, 239, 246, 254, 255, 256, 261, 265, 269, 271, 272, 283, 287, 288, 301, 303, 304, 313, 320, 328, 335, 342, 343, 353, 354, 379, 384, 395, 402, 404]</t>
  </si>
  <si>
    <t>[4, 8, 15, 24, 43, 45]</t>
  </si>
  <si>
    <t>[2, 3, 6, 11, 16, 27, 28, 41, 50, 51, 57]</t>
  </si>
  <si>
    <t>[6, 10, 11, 22, 23, 34, 44, 45, 47, 48, 71, 75, 83, 87, 88, 104, 107, 112, 127, 137, 155, 164, 173, 183, 185, 201, 225, 238, 249]</t>
  </si>
  <si>
    <t>[2, 12, 16, 19, 39, 45, 46, 47, 49, 55, 57, 59, 60, 61, 62, 68, 94, 103, 111, 114, 115, 143, 147, 163, 167, 170, 203, 210, 211, 213, 221, 226, 230, 236, 241, 244, 246, 251, 252, 263, 269, 284, 290, 299, 300, 302, 308, 317, 320, 324, 331, 337, 338, 347, 354, 357, 367]</t>
  </si>
  <si>
    <t>[14, 15, 21, 24, 32, 34, 37]</t>
  </si>
  <si>
    <t>[3, 4, 6, 7, 13, 31, 32, 35, 41, 53, 68, 73, 74, 77, 84, 86, 91, 94, 112, 114, 116, 120, 122, 126, 148, 169, 172, 183, 207, 211, 221, 232, 275, 286, 288, 292, 295, 303, 317, 326, 328, 338, 347, 355, 356, 363, 376, 385, 388, 400, 421, 432, 438, 442, 445, 463]</t>
  </si>
  <si>
    <t>[3, 14, 25, 39, 44, 52, 53, 68, 81, 82, 100, 107, 109, 118, 120, 134, 136, 208, 216, 219, 231, 236, 241, 243, 261, 271, 277, 278, 282, 286, 301, 315, 321]</t>
  </si>
  <si>
    <t>[2, 3, 13, 28, 42, 46, 55, 57, 71, 74, 76, 78, 91, 97, 107, 118, 124, 131, 135, 141, 143, 145, 159, 180, 181, 194, 211, 212, 229, 235, 238, 254, 257, 265, 283, 313, 319, 327, 329, 331, 333]</t>
  </si>
  <si>
    <t>[2, 3, 7, 17, 21, 28, 33, 35, 36, 50, 51, 56, 70, 84, 90, 97, 98, 115, 117, 120, 137, 139, 148, 155, 164, 183, 186, 197, 201, 212, 213, 214, 223, 230, 231, 232, 239, 243, 244, 257, 273, 278, 280, 282, 285, 291, 308, 310, 317, 324, 331, 333, 334, 335, 337, 344, 354, 372, 379, 382, 383, 384, 387, 396, 408]</t>
  </si>
  <si>
    <t>[13, 20, 22, 42, 43, 47, 52, 53, 65, 68, 69, 81, 82, 86, 89, 90, 93, 100, 105, 114, 116, 117, 123, 124, 125, 126, 130, 131, 134, 149, 168, 178, 179, 183, 186, 199, 203, 230, 243, 252, 254, 270]</t>
  </si>
  <si>
    <t>[2, 6, 12, 15, 22, 26, 40, 41, 51, 63, 76, 79, 90, 99, 118, 119, 127, 149, 156, 166, 170, 171, 180, 191, 216, 220, 221, 222, 229]</t>
  </si>
  <si>
    <t>[2, 3, 5, 12, 13, 20, 28, 31, 36, 42, 51, 58, 59, 69, 78, 80, 86, 93, 94, 108, 121, 128, 130, 132, 135, 140, 157, 160, 171, 181, 183, 197, 210, 222, 226, 236, 238, 240, 246, 248, 253, 254, 256, 257, 259, 277, 285]</t>
  </si>
  <si>
    <t>[5, 8, 17, 42, 48, 66, 86, 100, 103, 110, 112, 116, 124, 130, 131, 137, 148, 158, 177, 180, 189, 200]</t>
  </si>
  <si>
    <t>[3, 21, 25, 30, 32, 39, 44, 54, 64, 70, 73, 79, 80, 95, 98, 99, 107, 110, 117, 121, 129, 139, 145, 146, 155, 160, 161, 162, 172, 183, 191, 199, 206, 212, 214, 216, 222, 245, 261, 268, 269, 270, 276, 281, 283, 289, 297, 298, 311, 324, 331, 340, 341, 348, 349, 357, 370, 372, 374, 377, 378, 388, 402, 409, 414, 422, 424, 433, 434]</t>
  </si>
  <si>
    <t>[3, 8, 19, 22, 28, 32, 34, 37, 42, 47, 50, 52, 55, 62, 63, 70, 73, 82, 90, 105, 129, 132, 133, 141, 147, 154, 156, 157, 178, 193, 196, 199, 203, 205, 206, 213, 220, 236, 238, 270, 273, 287, 289, 294, 307, 312, 331, 341, 343, 349, 356, 359, 370, 375, 379, 382, 383, 390, 397, 418, 420]</t>
  </si>
  <si>
    <t>[11, 13, 22, 23, 26, 28, 34, 35, 38, 41, 46, 50, 54, 56, 65, 70, 80, 82, 83, 86, 91, 98, 100]</t>
  </si>
  <si>
    <t>[8, 16, 19, 39, 50, 53, 55]</t>
  </si>
  <si>
    <t>[10, 15, 19, 24, 38, 42, 43, 46, 58, 61, 77, 88, 89, 93, 98, 106, 110, 112, 123, 127, 144, 149, 161, 171, 186, 196, 204, 205, 206, 209, 211, 213, 222, 232, 243, 248, 263, 270, 276, 295, 296, 320, 330, 349, 356, 368, 374, 378, 380, 395, 396, 404, 415, 423, 427, 428, 437, 443, 451, 452, 480, 493]</t>
  </si>
  <si>
    <t>[13, 17, 18, 23, 32, 41, 50, 56, 59, 67, 75, 87, 93, 106]</t>
  </si>
  <si>
    <t>[3, 11, 14, 28, 34, 40, 44, 60, 62, 71, 73, 74, 79, 83, 84, 90, 103, 111, 121, 122, 130, 133, 136, 138, 156, 164, 172, 173, 183, 189, 202, 233, 234, 240, 249, 250, 265, 267, 276, 278, 296, 321, 326, 333, 336, 339, 346, 348, 362, 376, 378, 383, 391, 394, 401, 411, 418, 433, 439]</t>
  </si>
  <si>
    <t>[4, 5, 6, 12, 18, 25, 26, 33, 34, 39, 40, 45, 46, 48, 51, 58, 63, 66, 69, 71, 73, 75, 76, 81, 83, 84, 87, 89, 90, 95, 101, 115, 123, 124, 129, 138, 145, 154, 157, 161, 163, 164, 174, 176, 185, 187, 194, 201, 202, 213, 219, 229, 231, 235, 237, 244, 245, 252, 257, 259, 266, 269, 273, 280, 282, 283, 285, 293, 307, 310, 315, 323, 324, 334, 339, 351, 357, 372, 377, 378, 384, 387, 394, 397, 407, 411, 414, 415, 416, 428, 434, 440, 447, 449, 453, 457, 463, 469]</t>
  </si>
  <si>
    <t>[3, 5, 16, 17, 19, 23, 41, 51, 61, 63, 66, 74, 75, 78, 93, 109, 120, 122, 127, 138, 149, 156, 160, 168, 170, 173, 175, 177, 188, 195, 201, 202, 204, 205, 206, 208, 214, 215, 221, 222, 224, 228, 240]</t>
  </si>
  <si>
    <t>[4, 12, 15, 21, 28, 48, 69, 71, 89, 90, 97, 98, 113]</t>
  </si>
  <si>
    <t>[4, 20, 21, 27, 31, 66, 67, 68, 70, 72, 77, 79, 82, 84, 86, 89, 94, 99, 114]</t>
  </si>
  <si>
    <t>[7, 15, 18, 31, 58, 73, 87, 98, 101, 110, 121, 124, 126, 130, 147, 152, 159, 166, 168, 174, 176, 190, 192, 197, 202, 222, 223, 230, 232, 254, 259, 264, 272, 276, 280, 293, 320, 326, 333, 336, 349, 360]</t>
  </si>
  <si>
    <t>[6, 17, 21, 36, 68, 85, 93, 98, 106, 120, 125, 134, 146, 151, 164, 181, 182, 189, 192, 207, 211, 214, 215, 217, 238, 242, 252, 254, 256, 258, 260, 266, 279, 288, 334, 339, 340, 343, 345, 347, 349]</t>
  </si>
  <si>
    <t>[6, 32, 34, 46, 54, 59, 62, 63, 66, 70, 74, 88, 94, 99, 100, 102, 104, 110, 117, 126, 132, 135, 142, 151, 164, 167, 172, 183, 185, 193, 201, 206, 207, 209, 217, 219, 237, 248, 249, 253, 278, 279, 284, 287, 305, 308, 328, 329, 341, 354, 361, 367, 371, 377, 392]</t>
  </si>
  <si>
    <t>[2, 4, 18, 27, 31, 32, 37, 39, 51, 55, 58, 65, 72, 73, 79, 80, 83, 86, 88, 89, 95, 104, 113, 118, 126, 138, 155, 156, 161, 166, 168, 172, 173, 176, 186, 197, 198, 199, 214, 217, 218, 226, 239, 240]</t>
  </si>
  <si>
    <t>[2, 10, 16, 23, 73, 85, 87, 101, 108, 116, 117, 121, 123, 126, 135, 141]</t>
  </si>
  <si>
    <t>[7, 14, 20, 21, 29, 37, 45, 46, 50, 52]</t>
  </si>
  <si>
    <t>[6, 7, 12, 19, 20, 29, 30, 36, 46, 50, 51, 52, 56, 70, 73, 89, 93, 94, 99, 105, 111]</t>
  </si>
  <si>
    <t>[11, 26, 30, 39, 47, 58, 60, 76, 86, 91, 94, 96, 104, 106, 109, 119, 133]</t>
  </si>
  <si>
    <t>[2, 3, 15, 35, 56, 61, 67, 75, 79, 83, 100, 104, 114, 116, 117, 121, 123, 139, 154, 165, 168, 183, 195]</t>
  </si>
  <si>
    <t>[3, 6, 14, 19, 27, 29, 59, 88, 90, 93, 101, 103, 111, 127, 143, 145, 149, 153, 160, 162, 163, 164, 175, 188, 195, 207, 210, 225, 234, 244, 246, 257, 262, 264, 281, 299, 302, 318, 320, 324, 350, 354, 356, 373, 380, 389, 394, 406, 412, 429, 431, 434, 459, 479, 481, 483, 485, 488, 491, 493, 498]</t>
  </si>
  <si>
    <t>[4, 7, 12, 21, 23, 31, 36, 40, 42, 45, 56, 62, 69, 72, 74, 75, 78, 82, 86, 89, 93, 102, 112, 113, 114, 141, 144, 145, 158, 178, 208, 234, 240, 242, 248, 253, 256, 260, 273, 275, 277, 284, 287, 290, 307, 329, 332, 340, 341, 350, 370, 379, 387, 391, 393, 407, 420]</t>
  </si>
  <si>
    <t>[12, 31, 32, 39, 41, 43, 58, 59, 60, 63, 65, 75, 77, 78, 83, 86, 87, 88, 94, 105, 113, 115, 120, 122, 130, 133, 138, 139, 142, 144, 145, 146, 147, 149, 152, 159, 160, 167, 185, 199, 212, 214, 216, 219, 220, 234, 240, 246, 254, 267, 272, 282, 283, 285, 293, 302, 312, 319, 340, 344, 348, 351, 353, 356, 393, 396, 401, 414, 420, 425]</t>
  </si>
  <si>
    <t>[3, 7, 17, 26, 27, 36, 44, 46, 47, 56, 68, 81, 85, 90, 92, 94, 107, 108, 113, 115, 116, 124, 130, 137, 142, 143, 149, 151, 182, 187, 194, 201, 205, 206, 207, 215, 220, 238, 242, 246, 247, 252, 255, 267, 271, 285, 289, 296, 304]</t>
  </si>
  <si>
    <t>[8, 21, 22, 24, 32, 38, 44, 52, 60, 87, 93, 95, 108, 136, 148]</t>
  </si>
  <si>
    <t>[3, 9, 14, 40, 45, 61, 63, 64, 68, 70, 88, 89, 96, 97, 99, 100, 106, 108, 113, 119, 132, 136, 137, 143, 145, 154, 159, 167, 181, 186, 192, 197, 205, 207, 211, 213, 218, 219, 222, 225, 236, 241, 255, 258, 266, 270, 282, 285]</t>
  </si>
  <si>
    <t>[2, 3, 5, 9, 16, 18, 23, 24, 27, 33, 34, 35, 61, 65, 71, 75, 88, 95, 99, 101, 114, 117, 124, 126]</t>
  </si>
  <si>
    <t>[2, 19, 26, 34, 38, 43, 51, 53, 61, 66]</t>
  </si>
  <si>
    <t>[13, 19, 24, 40, 42, 46, 56, 61, 65, 77, 79, 83]</t>
  </si>
  <si>
    <t>[2, 3, 6, 11, 14, 24, 25, 27, 30, 31, 40, 48, 49, 51, 56, 58, 60, 67, 72, 88, 94, 100, 103, 104, 105, 109, 128, 137, 142, 143, 150, 153, 160, 162, 180, 188, 195, 196, 198, 211, 212, 213, 218, 219, 221, 226, 233, 234, 241, 243, 246, 247, 257, 268, 275, 279, 281, 283, 297, 299, 300, 302, 308, 309, 318, 326, 340, 343, 345, 349, 356, 363, 366, 371, 376, 381, 390, 391, 393, 397, 402, 403, 405]</t>
  </si>
  <si>
    <t>[2, 12, 14, 25, 27, 31, 41, 46, 49, 58, 69, 79, 83, 94, 96, 101]</t>
  </si>
  <si>
    <t>[3, 5, 7, 11, 13, 14, 17, 23, 26, 29, 34, 40, 47, 51, 55, 75, 83, 90, 94, 95, 98, 102, 105, 113, 126, 131, 134, 139, 145, 161, 163, 164, 175, 179, 181, 182, 185, 191, 206, 207, 215, 218, 239, 240, 252, 256, 258, 261, 274, 283, 287, 288, 303, 307, 322, 323]</t>
  </si>
  <si>
    <t>[4, 16, 21, 23, 28, 30, 33, 34, 39, 43]</t>
  </si>
  <si>
    <t>[2, 13, 33, 37, 39, 41, 50, 58, 62, 66, 70, 78, 95, 97, 107, 110, 129, 132, 135, 137]</t>
  </si>
  <si>
    <t>[6, 12, 14, 25, 33, 41, 52, 53, 61, 73, 76, 92, 113, 117, 119, 120, 121, 123, 125, 132, 156, 160, 161, 162, 184, 185, 198, 199, 211, 233, 245, 247, 261, 282, 292, 298, 300, 302, 310, 314, 324, 328, 331, 362, 364, 369, 384, 392, 403, 410, 416, 424, 442, 451, 456, 460, 470, 471, 472, 474]</t>
  </si>
  <si>
    <t>[3, 6, 14, 16, 25, 35, 46, 53, 82, 85, 87, 115, 128, 130, 136, 147, 154, 170, 190, 192, 202, 205, 220, 222, 233, 240, 243, 248, 259]</t>
  </si>
  <si>
    <t>[2, 7, 16, 32, 40, 53, 76, 92, 131, 141, 147, 151, 154, 159, 162, 164, 170, 175, 181, 183, 186, 192, 198, 212, 229, 234, 249]</t>
  </si>
  <si>
    <t>[2, 3, 6, 8, 16, 21, 23, 34, 43, 47, 57, 58, 62, 63, 69, 81, 83, 105, 115, 122, 125, 132, 134, 137, 139, 141, 144, 147, 151, 152, 154, 168, 179, 182, 185, 210, 219, 246, 249, 254, 256, 265, 276, 278, 283, 297, 306, 320, 322, 323, 333, 336, 343]</t>
  </si>
  <si>
    <t>[26, 37, 39, 46, 59, 61, 62, 63, 68, 78, 80, 98, 99, 103, 113, 116, 122, 132, 138, 139, 141, 142, 145, 149, 150, 156, 160, 167]</t>
  </si>
  <si>
    <t>[5, 7, 19, 54, 55, 70, 89, 93, 98, 108, 114, 117, 132, 137, 148, 150, 151, 166, 180, 204, 207, 216, 218, 226, 238, 243]</t>
  </si>
  <si>
    <t>[2, 5, 9, 15, 20, 26, 43, 44, 47, 51, 58, 63, 68, 77, 80, 84, 86, 87]</t>
  </si>
  <si>
    <t>[7, 12, 18, 20, 33, 45, 48, 59, 72, 76, 96, 98, 99, 103, 112, 122, 123, 124, 128, 130, 132, 157, 158, 159, 162, 174, 191, 220, 223, 226, 247, 257, 269, 272]</t>
  </si>
  <si>
    <t>[6, 9, 11, 14, 21, 23, 27, 30, 35, 36, 47, 60, 77, 83, 86, 89, 92, 96, 106, 109, 110, 112, 115, 122, 133, 145, 146, 148, 171, 184, 186, 190, 200, 209, 224, 229, 231, 233, 235, 236, 239, 250, 254, 259, 270, 288, 296, 312, 340, 378, 388, 393, 394, 402, 406, 409, 422, 426, 429, 432, 456, 460, 461, 465, 493, 497, 502, 504, 530, 539, 542, 546, 548, 559, 564, 575, 585, 589, 607, 623, 629, 634, 640, 646, 666, 667, 670, 680]</t>
  </si>
  <si>
    <t>[8, 13, 16, 19, 37, 38, 48, 55, 60, 70, 93, 104, 108, 112, 125, 132, 135, 145, 151, 156, 165, 170, 175, 183, 187, 204, 216, 218, 247, 251, 254, 255, 273, 274, 277, 283, 285, 300, 315, 321, 323, 326, 330, 332, 333, 338, 339, 356, 367]</t>
  </si>
  <si>
    <t>[2, 4, 31, 33, 40, 44, 50, 51, 55, 65, 74, 106, 112, 116, 124, 130, 131, 135, 136, 142, 146, 155, 159, 193, 199, 201, 202, 205, 214, 227, 229, 238, 239, 247, 249, 251, 252, 254, 265, 267, 270, 296, 298, 309, 310, 313, 321, 324, 332, 334, 340, 350, 383, 384, 386, 388, 400, 427, 429, 432, 434, 437, 441, 446, 447, 454, 459, 461, 475, 477, 492, 494, 499]</t>
  </si>
  <si>
    <t>[14, 19, 53, 54, 55, 56, 58, 62, 63, 65, 74, 75, 87, 88, 95, 113, 118, 122, 124, 129, 133, 157, 159, 162, 166, 167, 173, 180, 182, 184, 218, 226, 236, 238, 241, 244, 246, 259, 274, 286, 287, 291, 294, 297, 298, 307, 311, 315]</t>
  </si>
  <si>
    <t>[19, 21, 34, 36, 38, 48, 60, 62, 63, 69, 94]</t>
  </si>
  <si>
    <t>[9, 17, 20, 33, 58, 60]</t>
  </si>
  <si>
    <t>[5, 21, 25, 32, 42, 49, 53, 64, 78, 80, 83, 96, 100, 105, 108, 109, 114, 125, 128, 133, 135, 147, 149, 156, 157, 163, 172, 174, 176, 196, 210, 213, 220, 221, 255, 260, 262, 269, 271, 276, 294, 296, 303, 320, 322, 326, 333, 344, 352, 354, 356, 361, 370, 377, 393, 437, 444, 455, 466, 469, 470, 477, 479, 483, 496, 503, 505, 515, 516, 518, 521, 526, 529, 531, 535, 538, 575, 577, 590, 597, 603, 622, 642, 645, 647, 650, 655, 666, 671, 678, 681, 689, 701, 721, 722, 723, 727, 737, 741, 761, 767, 774, 794, 798, 800, 802, 813, 817, 821, 822, 828, 829, 835, 836, 843, 847, 856, 869, 870, 871, 875]</t>
  </si>
  <si>
    <t>[6, 7, 8, 11, 15, 22, 23, 35, 38, 41, 57, 71, 100, 101, 115, 124, 127, 133, 138, 141, 143, 146, 152, 176, 178, 188, 193, 196, 198, 202, 208, 212, 218, 232, 233, 240, 249, 260, 272, 285, 293, 300, 306, 308, 310, 311]</t>
  </si>
  <si>
    <t>[9, 19, 23, 25, 27, 29, 31, 34, 41, 42, 45, 47, 50, 51, 60, 62, 69, 71, 74, 75, 78, 81, 88, 105, 110, 116, 119, 122, 124, 127, 129, 131, 136, 140, 141, 144, 147, 151, 152, 159, 162, 176, 178, 184, 194, 197, 201, 208, 209, 232, 235, 237, 238, 244, 246, 254, 255, 256, 263, 274, 291, 295, 298, 303, 304, 305, 307, 309, 311, 320, 326, 331, 341, 351, 353, 367, 373, 383, 395, 399, 404, 409, 417]</t>
  </si>
  <si>
    <t>[9, 15, 21, 36, 38, 40, 47, 51, 59, 61, 63, 71, 75, 77, 80, 95, 100, 105, 112, 116, 117, 122, 123, 124, 126, 128, 131, 134, 137, 149, 153, 155, 157, 160, 162, 167, 168, 170, 171, 172, 177, 181, 184, 185, 187, 191, 193, 194, 195, 196, 197, 199, 202, 203, 218, 221, 223, 229, 233, 235, 243, 244, 253, 255, 260, 262, 267, 280, 285, 292, 300, 303, 312, 315, 321, 344, 347, 348, 349, 351, 367, 378, 382, 392, 395, 397, 399, 401, 406, 407, 408, 415, 419, 423, 424, 426, 434, 436, 439, 440, 441, 442, 445, 449, 451, 457, 461, 463, 469, 470, 471, 473, 478, 479, 481, 493, 494, 495, 498, 509, 517, 526, 530, 532, 536, 537, 542, 545, 553, 554, 555, 557, 558, 560, 565, 566, 567, 570, 576, 577, 578, 582, 589, 592, 596, 605, 608, 609, 611, 617, 629, 630, 631, 633, 635, 637, 638, 648, 658, 662, 664, 686, 688, 692, 701, 708, 711, 719, 720, 721, 725, 741, 744, 755, 758, 760, 764, 779, 800]</t>
  </si>
  <si>
    <t>[10, 11, 18, 23, 29, 31, 33, 34, 35, 39, 41, 44, 46, 60, 65, 69, 70, 81, 84, 91, 93, 98, 105, 108, 116, 120, 123, 125, 127, 131, 133, 141, 142, 146, 154, 160, 162, 174]</t>
  </si>
  <si>
    <t>[15, 20, 21, 22, 33, 35, 39, 42, 44, 46, 50, 52, 55, 56, 73, 78, 84, 96, 109, 123, 129, 143, 149, 153, 162, 164, 166, 179, 184, 186, 190, 198, 209, 212, 218, 227, 228, 229, 238, 241, 252]</t>
  </si>
  <si>
    <t>[10, 31, 50, 57, 67, 70, 74, 76, 91, 94, 103, 107, 110, 114, 116, 118, 121, 123, 126, 152, 159, 160, 167, 169, 171, 173, 184, 199, 200, 204, 211, 216, 219, 222, 223, 231, 237, 240, 248, 252, 254, 256]</t>
  </si>
  <si>
    <t>[6, 29, 30, 33, 43, 54, 59, 79, 80, 85, 88, 94, 95, 101, 102, 117, 119, 128, 129, 134, 139, 147, 152, 161]</t>
  </si>
  <si>
    <t>[7, 15, 19, 23, 29, 34, 45, 50]</t>
  </si>
  <si>
    <t>[8, 13, 16, 20, 26, 37, 42, 46, 51, 52, 54, 61, 71, 72]</t>
  </si>
  <si>
    <t>[2, 4, 12, 14, 15, 17, 27, 28, 30, 38, 45, 46, 53, 54, 55, 59, 61, 72, 73, 102, 103, 107, 121, 136, 147, 161, 164, 175, 179, 182, 197, 206, 211, 212, 214, 217]</t>
  </si>
  <si>
    <t>[4, 6, 7, 11, 17, 27, 31, 34, 37, 39, 49, 56, 63, 75, 92, 95, 109, 110, 112, 115, 121]</t>
  </si>
  <si>
    <t>[6, 7, 9, 11, 13, 14, 16, 26, 30, 32, 38, 47, 64, 75, 81, 85, 91, 94, 102, 105, 108, 113, 116, 135, 138, 143, 151, 155, 166, 175, 182, 190, 193, 195, 200, 207, 214, 219, 221, 229, 232, 233, 234, 235, 254, 260, 267, 276, 289, 298, 301, 313, 315, 322, 326, 333, 335, 342, 347, 354, 355, 359, 366, 386, 389, 390, 401, 412, 419]</t>
  </si>
  <si>
    <t>[7, 27, 38, 40, 51, 54, 56, 72, 77]</t>
  </si>
  <si>
    <t>[2, 11, 15, 26, 28, 48, 58, 65, 70, 74, 80, 81, 84, 87, 96, 97, 111, 130, 134, 137, 138, 161, 165, 167, 168, 195, 212, 214, 222, 223, 232, 236, 248, 256, 264, 281, 283, 291, 308, 329, 338, 344, 347, 357, 362, 371, 373, 389, 402, 410, 418, 432, 433, 442, 447, 455, 459, 465, 473, 480, 483, 485, 487, 489, 491, 500, 508, 520, 522, 538, 544, 547, 551, 591, 593, 594, 595, 604, 608, 609, 611, 614, 622, 632, 645, 649, 650, 656, 676]</t>
  </si>
  <si>
    <t>[6, 9, 15, 17, 30, 47, 50, 67, 95, 105, 112, 114, 134, 135, 138, 141, 147, 150, 158, 163, 168, 173, 183, 186, 200, 201, 208, 213, 215, 221, 230, 237, 239, 240, 244]</t>
  </si>
  <si>
    <t>[5, 10, 18, 34, 37, 42, 48, 73, 74, 79, 81, 103, 111, 155, 162, 168, 170, 175, 189, 204, 211, 213, 226]</t>
  </si>
  <si>
    <t>[2, 17, 33, 34, 36, 44, 45, 47, 62, 64, 67, 81, 102, 107, 114, 118, 120, 121, 126, 130, 134, 136]</t>
  </si>
  <si>
    <t>[3, 4, 12, 13, 15, 20, 22, 33, 46]</t>
  </si>
  <si>
    <t>[11, 15, 19, 40, 41, 50, 54, 76, 77, 82, 87, 107, 121, 123, 125, 129, 132, 135, 157, 178, 181, 196, 199, 216, 219, 220, 230, 233, 241, 279, 295, 297, 301, 304, 308, 320, 335, 346, 354, 355, 363, 371, 381, 405, 419, 433, 438, 441, 468, 470, 479, 483]</t>
  </si>
  <si>
    <t>[2, 9, 10, 11, 19, 24, 34, 35, 51, 62, 63, 67, 83, 93, 95, 101, 102, 109, 110, 123, 137, 141, 146, 156, 157, 163, 167, 169, 171, 198, 215, 226, 228, 235, 236, 243, 245, 250, 260, 265, 270, 274, 283, 289, 290, 296, 304, 313, 319, 325, 329, 335, 336, 344, 363, 370, 375, 380, 403, 405, 416, 417, 423, 436, 445, 452, 456, 457]</t>
  </si>
  <si>
    <t>[4, 40, 42, 45, 54, 75, 76, 83, 89, 94, 97, 105, 106, 119, 121, 148, 154, 160, 168, 177, 185, 206, 218, 231, 241, 248, 251, 262, 263, 266, 274, 282, 283, 309, 311, 314, 318, 337]</t>
  </si>
  <si>
    <t>[11, 19, 23, 24, 35, 42, 45, 46, 71, 75, 82, 84, 87, 106, 113, 120, 123, 124, 127, 135, 157, 158, 159, 169, 173, 184, 185, 188, 192, 201, 218, 228, 241, 256, 258, 268, 283, 287, 289, 295, 305, 307, 311, 313, 317, 320, 342, 345, 346, 356, 363, 384, 386, 400]</t>
  </si>
  <si>
    <t>[2, 3, 5, 11, 17, 18, 24, 26, 29, 30, 36, 39, 42, 56, 58, 87, 93, 98, 106, 109]</t>
  </si>
  <si>
    <t>[2, 3, 28, 32, 38, 45, 48, 56, 91, 101, 110, 118, 121, 135, 156, 159, 175, 176, 177, 179, 184]</t>
  </si>
  <si>
    <t>[4, 8, 12, 21, 25, 27, 32, 34, 50, 52, 61, 65, 67, 69, 70, 76, 86, 96, 97, 102, 120, 124, 127, 138, 145, 147, 152, 157, 158, 160, 166, 169, 172, 181, 182, 185, 198, 201, 209, 215, 218, 227, 228, 232, 235, 236]</t>
  </si>
  <si>
    <t>[3, 8, 9, 21, 35, 37, 39, 50, 61, 71, 89, 106, 113, 116, 127, 128, 136, 145, 148, 153, 158, 159, 161, 173, 187, 209, 213, 218, 222, 223, 225, 227, 229, 245, 263, 266, 269, 270, 278, 279]</t>
  </si>
  <si>
    <t>[8, 14, 16, 25, 31, 45, 48, 72, 77, 78, 80, 81, 82, 85, 88, 92]</t>
  </si>
  <si>
    <t>[2, 11, 18, 19, 23, 32, 39, 46, 61, 66, 80, 84, 87, 92, 105, 118, 135, 142, 146, 149, 154, 160, 163, 164, 165, 173, 175, 176, 178, 180, 189, 194, 196, 198, 199, 200, 201, 210, 211, 212, 214, 219, 220, 221, 226, 239, 242, 247, 248, 249, 257, 268, 269, 271, 286, 312, 316, 326]</t>
  </si>
  <si>
    <t>[5, 37, 52, 58, 65, 72, 75, 82, 95, 112, 124, 127, 131, 134, 136, 137, 139, 140, 141, 143, 147, 166, 167, 170, 174, 176, 191, 192, 193, 196, 199, 200, 211, 213, 241, 263, 268]</t>
  </si>
  <si>
    <t>[5, 18, 21, 39, 45, 52, 60, 67, 74, 75, 84, 87, 89, 94]</t>
  </si>
  <si>
    <t>[6, 35, 37, 49, 51, 64, 83, 86, 95, 103]</t>
  </si>
  <si>
    <t>[8, 12, 22, 24, 35, 38, 40, 56, 57, 61, 63, 70, 72, 75, 82, 85, 90, 93, 95, 97, 103, 122, 133, 163, 180, 185, 197, 205, 217, 227, 229, 230, 244, 266, 267, 274, 276, 277, 283, 292]</t>
  </si>
  <si>
    <t>[2, 3, 6, 14, 17, 18, 22, 26, 35, 40, 43, 49, 54, 65, 75, 76, 79, 82, 90, 96, 97, 98, 101, 110, 115, 119, 153, 156, 163, 164, 167, 170, 184, 185, 195, 221, 225, 227, 234, 247, 249, 250, 260, 263, 264, 268, 270, 274, 282, 283, 288, 291, 295, 301, 303, 314, 331, 349, 350]</t>
  </si>
  <si>
    <t>[2, 3, 8, 9, 24, 33, 39, 42, 51, 62, 69, 70, 74, 87, 90, 96, 109, 125, 127, 130, 155, 163, 164, 167, 168, 190, 192, 203, 207, 218, 236, 237, 244, 246, 249, 251, 254, 259, 268, 280, 282, 300, 303, 311, 319, 323, 327, 332, 356, 357, 365, 370, 371, 375, 381, 386, 388, 390]</t>
  </si>
  <si>
    <t>[10, 23, 24, 41, 44, 47, 48, 51, 52, 55, 56, 57, 60, 71, 74, 96, 110, 112, 115, 118, 119, 121, 138, 139, 140, 141, 144, 150, 151, 154, 156, 158, 163, 166, 176, 177, 180, 185, 188, 189, 192, 193, 196, 199, 230, 235, 246]</t>
  </si>
  <si>
    <t>[8, 23, 30, 40, 51, 52, 63, 68, 78, 88, 117, 125, 126, 131, 135, 146, 165, 171, 177, 187, 188, 189, 198, 204, 212, 221, 231]</t>
  </si>
  <si>
    <t>[5, 8, 17, 18, 29, 31, 33, 39, 42, 45, 57, 61, 64, 76, 79, 80, 82, 83, 95, 99, 100, 102, 123, 124, 140, 142, 146, 154, 172, 182, 200, 214, 215, 216, 237, 238, 241, 248, 261, 263, 272, 284, 295]</t>
  </si>
  <si>
    <t>[3, 6, 13, 16, 18, 51, 58, 62, 65, 77, 90, 95, 96, 104, 106, 110, 125, 148, 179, 210]</t>
  </si>
  <si>
    <t>[8, 12, 18, 41, 46, 47, 48, 57, 59, 60, 62, 70, 71, 75, 77, 84, 96, 102, 117, 137, 142, 193, 198, 224, 239, 246, 254, 259, 264, 266, 270, 271, 279, 289, 310, 312, 323, 335, 338, 340, 342, 343, 354, 359, 362, 366, 368, 369, 372, 380, 382]</t>
  </si>
  <si>
    <t>[2, 11, 15, 16, 27, 29, 35, 37, 39, 52, 62, 64, 73, 74, 76, 88, 90, 92, 104, 108, 109, 115, 118, 121, 126, 131, 136, 141, 144, 146, 150, 151]</t>
  </si>
  <si>
    <t>[51, 69, 79, 83, 85, 87, 89, 97, 113, 128, 136, 143, 145, 149, 155, 160, 161, 163, 210, 214, 215, 220, 231, 237, 245, 247, 252, 253, 255, 256, 263, 267, 271, 273, 275, 279, 300, 303, 305, 306, 307, 314, 318, 331, 333, 335, 347, 348, 354, 359, 366, 378, 390, 407, 409, 410, 415, 423, 447, 463, 465, 468]</t>
  </si>
  <si>
    <t>[7, 21, 23, 37, 39, 47, 50, 52, 61, 68, 87, 95, 97, 103, 110, 113, 117, 120, 126, 128, 145, 152, 155, 171, 173, 180, 190, 195, 209, 210, 214, 219, 221, 226, 228, 230, 234, 258, 268, 284, 287, 295, 296, 304, 309, 325, 326, 328, 336, 338, 345, 360, 362, 373, 378, 379, 385, 393, 396, 410, 413, 415, 420, 422, 426, 429]</t>
  </si>
  <si>
    <t>[5, 9, 13, 14, 19, 25, 36, 42, 52, 57, 66, 68, 83, 90, 102, 107, 109, 113, 125, 126, 150, 167, 172, 179, 190, 206, 211, 217, 220, 229, 250, 259, 260, 261, 268, 273, 278, 287, 290, 293, 303, 305, 307, 308, 309, 316, 322, 336, 362, 365, 376, 387, 388, 395, 396, 399, 403, 415, 418]</t>
  </si>
  <si>
    <t>[10, 30, 35, 53, 56, 58, 60, 70, 75, 88, 100, 101, 102, 107, 110, 112, 114, 115, 127, 132, 143, 152, 157, 183, 185, 203, 206, 216, 221, 231, 243, 248, 261, 269, 276, 282, 294, 296, 300]</t>
  </si>
  <si>
    <t>[2, 9, 11, 12, 13, 20, 39, 46, 51, 56, 61, 71, 77, 80, 81, 82, 84, 86, 88, 89, 99, 103, 114, 120, 123, 126, 127, 130, 131, 145, 147, 155, 156, 158, 164, 169, 173, 175, 178, 183, 188, 192, 211, 222, 228, 229, 234, 254, 261, 264, 268, 271, 276, 281, 289, 292, 294, 296, 298, 299, 306, 318, 319, 329, 332, 333, 345, 353, 356, 357, 371, 372, 374, 377, 378, 379, 382, 383, 387, 396, 418]</t>
  </si>
  <si>
    <t>[10, 28, 29, 40, 41, 43, 47, 51, 57, 67, 68, 69, 71, 73, 78, 90, 101, 113, 115, 131, 136, 140, 151, 159]</t>
  </si>
  <si>
    <t>[3, 4, 10, 11, 13, 17, 20, 43, 56, 64, 67, 68, 71, 73, 91, 99, 100, 110, 118, 122, 127, 128, 130, 134, 147, 148]</t>
  </si>
  <si>
    <t>[2, 18, 32, 37, 49, 58, 63, 65, 71, 88, 93, 100, 108]</t>
  </si>
  <si>
    <t>[4, 9, 10, 13, 15, 17, 30, 31, 33, 36, 40, 41, 42, 47, 54]</t>
  </si>
  <si>
    <t>[7, 25, 66, 70, 82, 85, 86, 93, 96, 97, 99, 100, 103, 120, 127, 135, 138, 139, 145, 149, 150, 157, 192, 194, 196, 201, 204, 207, 235, 241, 256, 259, 268, 291, 292, 298, 314, 318, 328, 333, 339, 342]</t>
  </si>
  <si>
    <t>[8, 16, 22, 23, 26, 40, 45, 51, 54, 58, 66, 73, 79, 95, 99, 106, 116, 123, 136, 142, 146, 150, 169, 174, 194, 208, 211, 214, 218, 226, 228, 232, 236, 239, 257, 262, 280, 283, 286, 288, 291, 300, 306, 312]</t>
  </si>
  <si>
    <t>[8, 13, 15, 18, 20, 22, 26, 30, 46, 57, 58, 70, 77, 84, 89, 101, 110, 113, 123, 126, 135, 142, 176, 189, 192, 205, 206, 207, 213, 228, 238, 244, 246, 248, 260, 263, 264, 268, 270, 273, 278, 285, 286, 308, 312, 321, 328]</t>
  </si>
  <si>
    <t>[8, 13, 15, 23, 31, 36, 37, 43, 52, 59, 74, 76, 77, 82, 84, 85, 100]</t>
  </si>
  <si>
    <t>[3, 5, 6, 9, 12, 18, 27, 48, 52, 55]</t>
  </si>
  <si>
    <t>[11, 13, 16, 31, 39, 41, 54, 70, 71, 73, 76, 80, 86, 91, 94, 97, 98, 107, 125, 130, 133, 141, 143, 159, 166, 201, 208, 224, 249, 251, 257, 259, 268, 269, 288, 293, 294, 302, 303, 306, 308, 313, 315, 318, 339, 350, 351, 369, 387, 389, 407, 410, 411, 412, 419]</t>
  </si>
  <si>
    <t>[24, 28, 37, 46, 59, 67, 69, 83, 92, 101, 137, 143, 156, 165, 168, 173, 193, 203, 207, 208, 209, 214, 216, 220, 229, 239, 260, 262, 265, 266, 273, 287, 293, 302, 309, 314, 316]</t>
  </si>
  <si>
    <t>[3, 6, 11, 15, 26, 28, 31, 33, 38]</t>
  </si>
  <si>
    <t>[2, 9, 26, 39, 43, 45, 53, 56, 65, 66, 78, 95, 110, 122, 123, 124, 141, 151, 155, 176, 179, 183, 192, 204, 207, 213, 224, 236, 248, 261, 272, 276, 283, 287, 288, 309, 330, 333, 344, 347, 348, 351, 352, 355, 359, 360, 372, 373, 383, 387, 403, 411, 414, 415, 418, 423, 427, 430, 437, 438, 439, 454, 456, 457, 464, 465, 472, 474, 489, 495, 507, 513, 519, 524, 541, 544, 548, 558, 562, 568, 578, 581, 584, 588, 589, 593, 596, 598, 602, 610, 612, 613, 619, 640, 645, 662, 664, 665, 673, 686, 688, 694, 705, 709, 726, 730, 733, 743, 746, 747, 753, 754, 755, 768, 774, 775, 777, 780, 784, 788, 795, 801, 805]</t>
  </si>
  <si>
    <t>[24, 33, 38, 54, 55, 56, 57, 65, 81, 82, 100, 117, 119, 120, 126, 129, 137, 138, 142, 144]</t>
  </si>
  <si>
    <t>[6, 25, 35, 39, 41, 43, 46, 62, 66]</t>
  </si>
  <si>
    <t>[5, 7, 8, 12, 14, 16, 19, 21, 27, 57, 64, 65, 68, 73, 84, 89, 92, 103, 109, 114, 139, 147, 153, 154, 170, 173, 175, 185, 193, 206, 224, 228, 229, 237, 241, 254, 263, 264, 265, 287, 290]</t>
  </si>
  <si>
    <t>[2, 12, 19, 28, 33, 34, 46, 55, 57, 59, 62, 66, 69, 71, 77, 86, 92, 96, 100, 102, 107, 108, 122, 125, 142, 145, 151, 154, 170, 171, 190, 191, 193, 198, 205, 234, 237, 241, 247, 265, 268, 269, 271, 276, 277, 279, 281, 282, 291, 295, 298, 304, 308, 311, 316, 318, 323, 330, 337, 339, 353, 360, 361, 368, 373, 378, 408, 411, 413, 427, 429, 433, 435, 439, 444, 453, 456, 464, 466, 470, 477, 481, 485, 487, 497, 499, 508, 522, 525, 535, 542, 549, 555]</t>
  </si>
  <si>
    <t>[7, 23, 30, 33, 41, 49, 79, 82, 83, 87, 89, 103, 104, 129, 136, 137, 143, 157, 161, 165, 167, 171, 186]</t>
  </si>
  <si>
    <t>[2, 21, 26, 28, 32, 37, 39, 56, 62, 69, 104, 106, 108, 115, 135, 148, 151, 152, 153, 157, 162, 182, 185, 186, 193, 196, 199, 203, 204, 205, 211, 216, 227, 229, 230, 233, 238, 242, 266, 272, 273, 280, 283, 288, 291]</t>
  </si>
  <si>
    <t>[3, 8, 9, 13, 16, 22, 34, 41, 54, 67, 79, 82, 102, 107, 110, 116, 129, 135, 139, 145, 160, 161, 180, 192, 209, 211, 217, 223, 228, 234, 235, 242, 276, 280, 291, 306, 310, 316, 326, 332, 335, 345, 346, 347, 350, 356, 362, 368, 380, 384, 398, 399, 404, 407, 428, 432, 439]</t>
  </si>
  <si>
    <t>[5, 14, 18, 20, 32, 39, 45, 53, 55, 68, 69, 71, 82, 89, 96, 99, 101, 116, 127, 135, 137, 141, 150, 153, 169, 182, 183, 203, 209, 215, 218, 219, 221, 236, 239, 241, 245, 257, 271, 285, 287, 288, 298, 299, 300, 305, 311, 317, 319, 323, 336, 338, 345, 352, 367, 376, 379, 386, 387, 393, 403, 407, 410, 414, 423, 424, 440, 463, 467, 476, 478]</t>
  </si>
  <si>
    <t>[2, 4, 5, 8, 10, 12, 16, 35, 44, 48, 53, 56, 61, 70, 86, 119, 122, 125, 127, 128, 137, 140, 141, 169, 179, 186, 187, 192, 195, 196, 201, 209, 215, 219, 220, 225, 232, 247, 253, 255, 269, 294, 298, 316, 319, 323, 363, 372, 374, 383, 395, 396, 404, 406, 410, 439, 440, 448, 461, 469, 470, 471, 472, 477, 493, 504]</t>
  </si>
  <si>
    <t>[13, 24, 26, 33, 57, 67, 69, 73, 75, 78, 79, 80, 82, 90, 106, 111, 118, 119, 128, 133, 148, 162, 175, 178, 187, 194, 196, 203, 207, 210, 212, 221, 230, 232, 246]</t>
  </si>
  <si>
    <t>[4, 26, 42, 45, 46, 49, 50, 53, 58, 66, 69, 78, 79, 124, 128, 130, 164, 168, 171, 180, 190, 198, 201, 215, 217, 237, 243, 270, 274, 277, 284, 304, 306]</t>
  </si>
  <si>
    <t>[5, 15, 17, 24, 29, 33, 37, 48, 49, 56, 57, 65, 71, 72, 84, 97, 99, 120, 131, 137, 141, 151, 156, 166, 171, 185, 188, 193, 195, 216, 224, 225, 229, 231, 246, 250, 255, 261, 266, 268, 275, 285, 290, 306, 315, 318, 321, 347, 362, 367]</t>
  </si>
  <si>
    <t>[4, 8, 10, 26, 28, 36, 42]</t>
  </si>
  <si>
    <t>[6, 10, 14, 16, 19, 24, 27, 40, 46, 48, 57, 67, 69, 74, 79, 85, 89, 121, 123, 125, 130, 132, 141, 150, 153, 169, 173, 184, 192, 216, 217, 221, 230, 232, 233, 238, 239, 241, 246, 255, 264, 268, 271, 275, 278, 279, 292, 293, 296, 307, 309, 313]</t>
  </si>
  <si>
    <t>[8, 11, 16, 17, 25, 35, 46, 61, 73, 74, 87, 91, 101, 102, 108, 111, 114, 116, 127, 130, 135, 151, 154, 160, 184, 188, 203, 207, 221, 234, 245, 249, 252, 268, 292, 297, 299, 301, 313, 328, 331, 333, 337, 340, 351, 353, 355, 357, 360, 363, 370, 376, 382, 387, 396, 402, 404, 412, 416, 425, 429, 455]</t>
  </si>
  <si>
    <t>[4, 12, 36, 37, 39, 41, 43, 60, 61, 74, 75, 76, 87, 88, 97, 99, 101, 114, 138, 140, 146, 152, 155, 163, 165, 194, 202, 219, 222, 223, 225, 227, 230]</t>
  </si>
  <si>
    <t>[23, 26, 27, 37, 44, 48, 58, 65, 69, 72, 75, 78, 80, 99, 108]</t>
  </si>
  <si>
    <t>[2, 18, 32, 54, 74, 91, 92, 95, 102, 110, 114, 115, 133, 142, 144, 153, 155, 166, 173, 174, 185, 204, 205, 211, 217, 226, 228, 231, 235, 241, 250]</t>
  </si>
  <si>
    <t>[7, 18, 23, 24, 30, 34, 35, 36, 49, 51, 54, 56, 62, 64, 78, 80, 83, 85, 91, 101, 111, 112, 127, 133, 134, 137]</t>
  </si>
  <si>
    <t>[2, 3, 12, 22, 27, 35, 44, 57, 68]</t>
  </si>
  <si>
    <t>[13, 23, 24, 28, 29, 41, 43, 46, 48, 53, 55, 58, 63, 64, 68, 74]</t>
  </si>
  <si>
    <t>[3, 13, 16, 20, 25, 27, 30, 31, 40, 74, 88, 94, 97, 99, 100, 101, 108, 114, 118, 127, 131, 133, 138, 163, 170, 191, 192, 205, 220, 222, 225, 227, 229, 232, 235, 238, 246, 250, 258, 259, 260, 266, 269, 281, 285, 292, 305, 310, 318, 325, 326, 339, 353, 358, 360, 363]</t>
  </si>
  <si>
    <t>[2, 12, 19, 22, 24, 28, 32, 39, 46, 47, 55, 60, 71, 75, 86, 91, 94, 107, 114, 115, 121, 127, 128, 129, 131, 139]</t>
  </si>
  <si>
    <t>[4, 19, 22, 24, 25, 31, 42, 47, 56, 57, 60, 66, 67, 89, 97, 114, 117, 120, 128, 138, 139, 145, 148, 149, 153, 155, 164, 168, 174, 188, 190, 192, 197, 202, 206, 213, 220, 223, 226, 238, 263, 266, 271, 274, 278, 279, 282, 292, 296, 311, 314, 315, 318, 323, 334, 357, 362, 370, 375, 382, 385, 390, 398, 401, 404, 407, 414, 418, 426, 452, 458, 460, 461, 462, 465, 471, 490]</t>
  </si>
  <si>
    <t>[8, 19, 21, 22, 24, 28, 34, 37, 57, 64, 75, 76, 79, 83, 87, 111, 118, 130, 134, 151, 154, 155, 161, 174, 192, 193, 194, 196, 204, 206, 207, 211, 217, 225, 226, 241, 243, 245, 250, 269, 276, 304, 305, 312, 313, 340]</t>
  </si>
  <si>
    <t>[2, 3, 10, 21, 30, 40, 41, 43, 44, 49, 69, 72, 86, 99, 100, 113, 120]</t>
  </si>
  <si>
    <t>[5, 16, 27, 32, 33, 34, 43, 55, 59, 92, 97]</t>
  </si>
  <si>
    <t>[4, 22, 24, 26, 27, 41, 42, 53, 61, 62, 65, 69]</t>
  </si>
  <si>
    <t>[4, 20, 22, 43, 47, 49, 65, 67, 84, 121, 124, 125, 133, 138, 145, 160, 182, 188, 193, 202, 203, 219, 220, 222, 223, 230, 231, 240, 243, 251, 261, 263, 267, 285, 290, 299]</t>
  </si>
  <si>
    <t>[3, 4, 6, 9, 17, 20, 22, 27, 31, 38, 40, 52, 53, 60, 63, 66, 69, 76, 77, 83, 86, 90, 95, 97, 102, 108, 116, 117, 121, 123, 127, 138, 147, 148, 153, 155, 158, 159, 162, 163, 164, 166, 181, 192, 195, 198, 199, 200, 203, 204, 206, 211, 223, 228, 232, 234, 239, 242, 243, 244, 249, 263, 267, 288, 296, 298, 301, 313, 329, 330, 333, 336, 346, 347, 351, 357, 360, 363, 368, 370, 371, 372, 375, 392, 405, 406, 408, 410, 412, 421, 423, 445, 456, 458, 459, 461, 464]</t>
  </si>
  <si>
    <t>[3, 6, 12, 14, 30, 31, 35, 36, 37, 46, 52, 53, 55, 56, 59, 60, 63, 65, 68, 76, 84, 87, 90, 91, 100, 105, 106, 109, 110, 120, 125, 128, 132, 137, 141, 143, 144, 145, 152, 160, 162, 166, 169, 172, 173, 175, 176, 196, 201, 204, 206, 221, 224, 225, 231, 240, 249, 250, 251, 254, 263, 274, 279, 280, 283, 286, 295, 298, 303, 305, 311, 314, 319, 331, 340, 346, 350, 355, 357, 366, 372, 374, 376, 377, 380, 382, 388, 399, 400, 401, 402, 417, 423, 430, 437, 441, 443, 446, 449, 452, 464, 484, 508, 512, 515, 517, 521, 526, 532, 534, 535, 537, 538, 548, 552, 556, 560, 562, 564, 566, 576, 583, 585, 586, 587, 591, 594, 601, 604, 607, 617, 619, 622, 623, 628, 635, 636, 637, 638, 641, 644, 646, 648, 664, 674, 677, 681, 687, 700, 704]</t>
  </si>
  <si>
    <t>[7, 12, 23, 26, 35, 60, 80, 91, 102, 106, 109, 113, 115, 118, 120, 124, 131, 136, 144, 148, 152, 153, 154, 160, 162, 172, 174, 176, 179, 180, 182, 183, 186, 208, 225, 231, 233, 236, 239, 241, 242, 243, 259, 270, 272, 276, 277, 278, 279, 281, 285, 286, 289, 291, 293, 296, 300, 312, 313, 315, 330, 333, 334, 351, 355, 356, 362, 364, 365, 372, 385, 391, 394, 396, 397, 400, 401, 405, 406, 407, 411, 413, 417, 419, 425, 428, 432, 435, 439, 448, 453, 459, 461, 470, 476, 481, 486, 489, 491, 492, 496, 498, 501, 502, 506, 508, 516, 526, 527, 531, 534, 535, 539, 547, 550, 551, 558, 571, 575, 582, 584, 591, 603, 606, 609, 610, 613, 618, 624, 625, 629, 630, 634, 635, 638, 665, 675, 680, 681, 699, 707, 709, 715, 717, 726, 727, 731, 733, 735, 737, 741, 743, 748, 751, 754, 757, 759, 761, 764, 779, 784, 786, 790, 796, 800, 803, 808, 811, 813, 815, 819, 820, 824]</t>
  </si>
  <si>
    <t>[4, 9, 13, 22, 23, 34, 37, 45, 47, 69, 88, 94, 99, 108, 115]</t>
  </si>
  <si>
    <t>[3, 7, 13, 17, 19, 21, 23, 26, 29, 41, 46, 47, 48, 57, 60, 62, 68, 75, 76, 92, 95, 97, 103, 107, 112, 116, 119, 126, 128, 130, 132, 134, 145, 148, 150, 151, 155]</t>
  </si>
  <si>
    <t>[6, 17, 21, 24, 28, 42, 48, 50, 52, 56, 69, 72, 89, 99, 105, 106, 113, 115, 117, 120, 124, 143, 150, 152, 160]</t>
  </si>
  <si>
    <t>[9, 12, 15, 42, 52, 54, 56, 61, 66, 69, 79, 82, 93, 95, 99, 100, 103, 107, 129, 141, 144, 155, 167, 168, 171, 177, 178, 184, 198, 208, 228, 229, 237, 238, 261, 263, 271, 274, 280, 286, 296, 306, 311, 312, 313, 318, 323, 324, 331, 340, 341, 345, 349, 350, 364, 373, 375, 376, 384, 392, 396, 403, 416, 417, 419, 420, 421, 423, 430, 436, 450, 460, 461, 470, 477, 491, 515, 516, 519, 524, 527, 534, 538, 550, 556, 557, 561, 572, 578, 588, 591, 595, 617, 618, 627, 635, 642, 643, 649, 664, 713, 715, 720, 728, 731, 734, 735, 738, 739, 745, 749, 753, 757, 759, 761, 768, 772, 776, 797, 803, 808, 815, 825, 828, 833, 838, 842, 843, 853, 857, 868, 879, 882, 883, 887, 898, 903, 909, 918, 919, 921, 927, 933, 935, 950, 954, 957, 958, 962]</t>
  </si>
  <si>
    <t>[2, 5, 11, 13, 15, 22, 27, 32, 36, 44, 46, 62, 71, 73, 75, 83, 84, 98, 113, 149, 153, 154, 161, 163, 167, 177, 180, 182, 192, 199, 203, 205, 210]</t>
  </si>
  <si>
    <t>[7, 41, 42, 51, 53, 54, 62, 65, 68, 70, 73, 75, 89, 97, 116, 124, 128, 131, 132, 136, 141, 143, 144, 152, 153, 160, 165, 168, 170, 173, 174, 175, 177, 181, 182, 183, 185, 191, 194, 199, 202, 203, 206, 209, 211, 213, 216, 218, 220, 224, 226, 233, 243, 245, 247]</t>
  </si>
  <si>
    <t>[2, 19, 20, 23, 29, 36, 48, 52, 56, 58, 84, 97, 110, 124]</t>
  </si>
  <si>
    <t>[9, 33, 44, 45, 46, 50, 51, 52, 56, 69, 74, 75, 78, 81, 86, 100, 101, 104, 118, 120, 123, 134, 153]</t>
  </si>
  <si>
    <t>[2, 3, 8, 9, 10, 12, 14, 25, 31, 41, 46, 51, 61, 64, 74, 80, 81, 99, 102, 110, 114]</t>
  </si>
  <si>
    <t>[5, 15, 17, 25, 36, 37, 55, 57]</t>
  </si>
  <si>
    <t>[2, 3, 5, 13, 15, 21, 23, 27, 28, 30, 33, 47]</t>
  </si>
  <si>
    <t>[6, 19, 20, 45, 49, 56, 63, 64, 65, 72, 77, 80, 82, 85, 89, 91, 96, 102, 103, 106, 112, 116]</t>
  </si>
  <si>
    <t>[9, 24, 32, 38, 39, 45, 54, 59, 61, 65, 68, 103]</t>
  </si>
  <si>
    <t>[5, 7, 12, 32, 43, 54, 68, 73, 74, 83, 86, 95, 97, 103, 105, 107, 110, 118, 119, 121, 132, 133, 134, 138, 145, 158, 164, 166, 172, 180, 183, 202, 220, 227, 228, 230, 232, 233, 254, 258, 260, 262, 267, 272, 274, 279, 281, 290, 299, 302, 312, 326, 329, 334, 336, 338, 342, 358, 359, 364, 365]</t>
  </si>
  <si>
    <t>[29, 30, 34, 39, 40, 45, 47, 53, 57, 60, 63, 68, 98, 99, 100, 113, 124, 132]</t>
  </si>
  <si>
    <t>[10, 14, 16, 19, 20, 22, 35, 48, 57, 59, 78, 88, 98, 109, 114, 117, 118, 135, 137, 143, 144, 148, 149, 157, 162, 167, 185, 196, 215, 223, 228, 231, 234, 239, 243, 260, 265, 268, 272, 274, 279, 301, 303, 307, 329, 333, 341, 350, 363, 373, 395, 400, 418]</t>
  </si>
  <si>
    <t>[5, 9, 18, 20, 22, 23, 40, 58]</t>
  </si>
  <si>
    <t>[9, 25, 36, 48, 50, 59, 62, 75, 86, 94, 99, 103, 108, 111, 114, 117, 119, 121, 122, 128, 129, 132, 142, 143, 145, 151, 153, 159, 163, 175, 176, 177, 180, 186, 188, 192, 196, 210, 221, 227, 232, 233, 235, 239, 245, 246, 247, 254, 261, 264, 266, 277, 284, 293]</t>
  </si>
  <si>
    <t>[2, 6, 9, 26, 33, 36, 44, 47, 53, 54, 57, 73, 80, 90, 91, 93, 94, 99, 101, 123, 124, 147, 153, 165, 174, 176, 178, 180, 181, 186, 187, 199, 200, 207, 220, 227, 236, 246, 249, 258, 269, 275, 281, 283, 301, 311, 313, 316, 323, 325, 327, 335, 336, 342, 349, 354, 359, 374, 375, 379, 386, 394, 395, 399, 403, 409, 427, 431, 433, 454, 463, 469, 474, 484]</t>
  </si>
  <si>
    <t>[10, 20, 23, 30, 35, 41, 47, 60, 61, 75, 84, 98, 100, 114, 117, 118, 128, 130, 132, 133, 134, 139, 142, 146, 155, 164, 171, 172, 177, 180, 181, 188, 192, 195, 207, 217, 224, 231, 239, 259, 260, 265, 274, 276, 285, 290, 291, 299, 300, 311, 317, 326, 327, 344, 345, 348, 355, 364, 366, 386, 395, 402, 403, 405, 416, 420, 427, 440, 445, 465, 466, 474]</t>
  </si>
  <si>
    <t>[2, 11, 13, 19, 25, 30, 44, 70, 73, 83, 89, 105, 144, 149, 156, 161, 175, 185, 190, 195, 197]</t>
  </si>
  <si>
    <t>[2, 9, 11, 21, 33, 36, 40, 47, 53, 56, 61, 66, 67]</t>
  </si>
  <si>
    <t>[2, 5, 8, 10, 11, 13, 16, 18, 22, 37, 39, 44, 56, 64, 67, 69]</t>
  </si>
  <si>
    <t>[6, 10, 18, 19, 36, 37]</t>
  </si>
  <si>
    <t>[5, 9, 18, 24, 26, 32, 41, 46, 49, 51, 53, 56, 65, 68, 73, 76, 85, 107, 111, 122]</t>
  </si>
  <si>
    <t>[5, 31, 36, 44, 68, 69, 73, 76, 81, 84, 86, 106]</t>
  </si>
  <si>
    <t>[8, 17, 21, 24, 38, 40, 43, 50, 54, 66, 68, 70, 75, 76, 87, 89, 96, 109, 110, 117, 122, 135, 142, 166, 167, 169, 171, 174, 179, 184, 186, 188, 203, 210, 212, 214, 219, 224]</t>
  </si>
  <si>
    <t>[5, 15, 29, 76, 82, 86, 91, 103, 115, 121, 123, 137, 143, 176, 184, 190, 193]</t>
  </si>
  <si>
    <t>[4, 13, 16, 20, 26, 32, 37, 45, 51, 70, 75]</t>
  </si>
  <si>
    <t>[2, 3, 6, 10, 29, 33, 37, 38, 55, 56]</t>
  </si>
  <si>
    <t>[2, 44, 46, 51, 55, 56, 59, 61, 71, 82, 83, 86, 88, 96, 100, 101, 104, 108, 109, 113, 117, 135, 139, 142]</t>
  </si>
  <si>
    <t>[2, 15, 18, 34, 35, 45, 51, 52, 61, 63, 72, 74]</t>
  </si>
  <si>
    <t>[2, 24, 28, 52, 60, 64, 66, 71, 75]</t>
  </si>
  <si>
    <t>[2, 7, 12, 15, 26, 41, 47, 49, 51, 58]</t>
  </si>
  <si>
    <t>[6, 15, 18, 22, 30, 33, 34, 41, 54, 67, 74, 78, 83, 98, 111, 112, 115, 122]</t>
  </si>
  <si>
    <t>[5, 8, 12, 17, 18, 19, 22, 31, 34, 39, 51, 64, 67, 70, 71, 80, 85, 87, 90, 97, 110, 111, 114, 123, 136, 144, 153, 157, 159, 161, 164, 165, 171, 175, 181, 185, 199, 204, 208, 210, 214, 219, 223, 227, 229, 231, 232, 238, 241, 245, 248, 252, 264, 265, 267, 270, 271, 292, 293, 299, 301, 306, 319, 321, 332]</t>
  </si>
  <si>
    <t>[5, 6, 13, 16, 20, 34, 36, 42, 47, 61, 62, 83, 87, 89, 92, 95, 98, 101, 108, 118, 121, 125, 134, 137, 143, 164, 170, 175, 180, 185, 186, 194, 200, 211, 215, 229, 230, 232, 234, 241, 252, 256, 268, 270, 275, 281, 294, 301, 321, 322, 336, 354, 355, 356, 363, 373, 387, 388]</t>
  </si>
  <si>
    <t>[2, 12, 14, 16, 18, 27, 36, 37, 38, 41, 54, 72, 76, 98, 100, 102, 113, 119, 128, 132, 135, 141, 150, 155, 171, 175, 194, 196, 208, 209, 211, 217, 218, 228, 235, 238, 246, 247, 272, 280, 291, 294, 299, 302, 303, 313, 321, 336, 342]</t>
  </si>
  <si>
    <t>[6, 10, 11, 28, 36, 41, 48]</t>
  </si>
  <si>
    <t>[2, 6, 15, 18, 28, 29, 31, 40, 52, 65, 69]</t>
  </si>
  <si>
    <t>[6, 30, 32, 38, 39, 40, 44, 50, 53, 55, 61, 65, 74, 75, 76, 80, 89, 94, 101, 112, 115, 130, 136, 140, 141, 146]</t>
  </si>
  <si>
    <t>[5, 11, 14, 17, 21, 26, 61, 64, 86, 88, 92, 94, 100, 103, 110, 117, 121, 124, 135, 149, 152, 157, 160, 180, 181]</t>
  </si>
  <si>
    <t>[14, 17, 19, 28, 30, 33, 41, 52, 55, 61, 67, 69, 73, 74, 78, 82, 86, 88, 90]</t>
  </si>
  <si>
    <t>[9, 14, 22, 23, 25, 29, 30, 32, 41, 42, 44, 59, 77, 82, 85, 88, 109, 122, 123, 133, 136, 145, 148, 151, 153]</t>
  </si>
  <si>
    <t>[14, 16, 39, 41, 47, 49, 64, 67, 75, 86, 93, 95, 96, 104, 111, 118, 132, 136, 137, 141, 144, 146, 156, 159, 169, 170, 171, 173, 174, 185, 193, 195, 207, 210, 213, 215, 232, 235, 244, 249, 251, 258, 261, 270, 276, 279, 283, 286, 287, 290, 296, 299, 302, 303, 305, 307, 313, 314, 316, 322, 326, 338, 351, 355, 357, 377, 379, 381, 396, 402, 403, 412, 414, 419, 421, 422, 425, 426, 429, 433, 439, 444]</t>
  </si>
  <si>
    <t>[6, 12, 16, 19, 21, 34, 36, 63, 64, 76, 79, 81, 90]</t>
  </si>
  <si>
    <t>[8, 11, 13, 14, 31, 32, 35, 38, 49, 51, 55, 57, 59, 81, 99, 115, 118, 120, 126, 133, 137, 144, 153, 155, 166, 167, 169, 170, 175, 177, 178, 188, 190, 192, 196, 200, 214, 216, 217, 219, 221, 227, 228, 234, 237, 240, 242, 275, 278, 280, 281, 283, 288]</t>
  </si>
  <si>
    <t>[7, 11, 17, 23, 36, 39, 40, 47, 51, 52, 57, 60, 66, 68, 75, 80, 89, 99, 101, 108, 115, 120, 127, 128, 142, 143, 172, 173, 174, 177, 178, 181, 185, 195, 202, 219, 230, 232, 239, 243, 252, 253, 256, 257, 272, 282, 291, 292, 303, 306, 308, 319, 324, 327, 328, 338, 341, 344, 348, 355, 363, 367, 372, 373, 380, 381, 387, 391, 396, 400, 401, 405, 409, 411, 416, 421, 424, 436, 450, 451, 475, 478, 480, 485, 487, 515, 520, 536, 544, 546, 548, 551, 555, 560, 563, 565, 580, 591, 593, 597, 605, 612, 622, 624, 634, 648, 656, 658, 668, 674]</t>
  </si>
  <si>
    <t>[6, 15, 21, 30, 47, 48, 55, 58, 82, 88, 89, 99, 101, 103, 109, 113, 119, 149, 158, 161, 170, 175, 178, 184, 195, 210, 232, 241, 247, 255, 263, 281, 295]</t>
  </si>
  <si>
    <t>[3, 14, 48]</t>
  </si>
  <si>
    <t>[3, 10, 11, 21, 26, 27, 28, 34, 43, 54, 62, 72, 74, 89, 103, 109, 119, 126, 130, 131, 132, 134, 147, 149, 153, 157, 172, 178, 182, 187, 191, 211, 214, 216, 223, 229, 233, 235, 240, 241, 251, 266, 272, 282, 287, 288, 292, 296, 312, 313, 316, 318, 321, 327, 330, 334, 375, 378, 390, 398, 411, 420, 425, 426, 429, 432, 437, 439, 442, 452, 456, 457, 460, 463, 464, 466, 469, 471, 481, 484, 488, 490, 495, 499, 502, 506, 508, 516, 525, 528, 536, 541, 549, 556, 565, 566, 568, 576]</t>
  </si>
  <si>
    <t>[2, 5, 9, 16, 27, 32, 37, 44, 46, 48, 51, 64, 66, 67, 73, 77, 82, 89, 90, 93, 95, 104, 108, 112, 119, 124, 131, 149, 151, 153, 158, 164, 165, 177, 179, 185, 195]</t>
  </si>
  <si>
    <t>[2, 8, 16, 27, 31, 39, 45, 46, 51, 52, 57, 60, 63, 69, 77, 88, 105, 109, 111, 112, 122, 124, 130, 132, 133, 146, 147, 148, 183, 187, 194, 196, 197, 201, 204, 207, 227, 236, 240, 256, 268, 272, 282, 283, 304, 305, 327, 350, 352, 359, 360, 362, 364]</t>
  </si>
  <si>
    <t>[19, 20, 23, 38, 40, 47, 49, 61, 65, 81, 87, 90, 93, 94, 95, 99, 103, 104, 115, 120, 129, 133, 139, 150, 161, 165, 179, 184, 205, 209, 210, 219, 221, 222, 223, 225, 232, 235, 240, 251, 255, 264, 266, 268, 274, 304, 326, 327, 328, 350, 355, 356, 376, 386]</t>
  </si>
  <si>
    <t>[3, 5, 6, 18, 20, 31, 34, 35, 36, 59, 71, 79, 95, 107, 115, 119, 126, 149, 158, 167, 169, 186, 189, 195, 201, 202, 204, 210, 226, 227, 229, 232, 258, 271, 278, 287, 291, 293]</t>
  </si>
  <si>
    <t>[2, 3, 4, 10, 17, 21, 30, 35, 37, 55, 61, 62, 77, 78, 95, 100, 108, 120, 128, 137, 138, 141, 146, 147, 192, 197, 199, 222, 234, 246, 248, 249, 267, 270, 273, 284, 293, 301, 317, 319, 320, 339, 340, 348, 349, 350, 371]</t>
  </si>
  <si>
    <t>[12, 14, 23, 26, 38, 45, 48, 52, 58, 67, 74, 80, 105, 109, 111, 113, 114]</t>
  </si>
  <si>
    <t>[7, 11, 14, 16, 27, 34, 35, 39, 41, 54, 71, 73, 76, 78, 82, 90, 95, 102, 106, 108, 116, 120, 125, 143, 157, 161, 170, 172, 183, 193]</t>
  </si>
  <si>
    <t>[3, 7, 29, 46, 51, 53, 59, 61, 64, 71, 72, 77, 84]</t>
  </si>
  <si>
    <t>[9, 12, 15, 16, 18, 19, 22, 28, 30, 44, 45, 50, 59, 68, 69, 77, 84, 88, 105, 133, 145, 152, 162, 173, 175, 179, 182, 199, 200, 202, 218, 228, 234, 237, 239, 248, 253, 257, 260, 262, 266, 297, 302, 304, 307, 323, 341, 346, 347, 361, 372, 382, 389, 403, 411, 416, 417, 420, 423, 424, 425, 429, 452, 460, 471, 472, 478, 502, 520]</t>
  </si>
  <si>
    <t>[3, 7, 10, 12, 28, 32, 37, 41, 43, 45, 47, 59, 62, 65, 77, 94, 110, 114, 115, 116, 117, 130, 134, 143, 159, 161, 173, 179, 193, 200, 204, 205, 215, 218, 220, 221, 224, 227, 228, 232, 241, 251, 255]</t>
  </si>
  <si>
    <t>[8, 11, 15, 17, 37, 38, 39, 41, 50, 67, 70, 71, 72, 75, 82, 83, 90, 91, 93, 97, 104, 110, 113, 114, 115, 118, 133, 142, 149, 158, 159, 162, 199, 202, 203, 205, 211, 219, 226, 230, 232, 233, 236, 237, 242, 250, 258, 260, 261, 271, 279, 291, 292, 295, 297, 298, 307, 308, 314, 333, 336, 338, 340, 360, 365, 371, 380, 383, 390, 392, 395, 398, 401, 403, 408, 412, 415, 433, 436, 438, 448, 452, 454, 455, 458, 464, 467, 469]</t>
  </si>
  <si>
    <t>[6, 13, 19, 21, 37, 38]</t>
  </si>
  <si>
    <t>[2, 27, 48, 57, 62, 68, 79, 89, 100, 111, 113, 123, 124, 126, 129, 139, 146, 147, 157, 158, 170, 174, 175, 183, 194, 197, 198, 221, 234, 257, 265]</t>
  </si>
  <si>
    <t>[3, 7, 9, 17, 23, 33, 40, 45, 58, 60, 63, 64, 74, 76, 87, 91, 93, 100, 112, 116, 118, 122, 156, 161, 176, 177, 187, 188, 204, 208, 211, 216, 240, 244, 251]</t>
  </si>
  <si>
    <t>[20, 24, 25, 29, 37, 49, 55, 56, 59, 63, 68, 78, 98, 100, 110, 116, 124, 125, 134, 138, 153, 154, 160, 178, 185, 186, 189, 197, 198, 205, 206, 215, 218, 221, 224, 228, 230, 239]</t>
  </si>
  <si>
    <t>[14, 31, 56, 62, 85, 91, 99, 100, 102, 109, 116, 126, 134, 138, 139, 142, 158, 165, 170, 171, 182, 183, 195, 203, 207, 208, 213, 218, 224]</t>
  </si>
  <si>
    <t>[7, 13, 45, 55, 58, 59, 64]</t>
  </si>
  <si>
    <t>[4, 6, 12, 14, 17, 20, 24, 26, 30, 32, 60, 65, 76, 82, 85, 96, 100, 112, 113, 116, 118, 135, 142, 160, 164, 176, 182, 188, 202, 219, 225, 230, 250, 259, 261]</t>
  </si>
  <si>
    <t>[18, 21, 23, 25, 28, 32, 46, 56, 58, 59, 62, 70, 84, 86, 90, 109, 128, 130, 136, 137, 147, 148, 153, 156, 158, 164, 165, 166, 182, 194, 198, 200, 216, 217]</t>
  </si>
  <si>
    <t>[5, 8, 19, 27, 34, 39, 40, 45, 46, 58, 59, 61, 63, 70, 85, 96, 98, 106, 110, 137, 139, 142, 168, 169, 175, 176, 193, 198, 227, 230, 237, 245, 247, 252, 255, 264, 269, 271, 274, 275, 284, 287, 299, 301, 316, 330]</t>
  </si>
  <si>
    <t>[2, 9, 12, 21, 22, 25, 26, 33, 35, 37, 42]</t>
  </si>
  <si>
    <t>[7, 8, 20, 24, 26, 43, 51, 52, 64, 70, 80, 98, 100, 104, 116, 118, 130, 132, 134, 136, 138, 158, 168, 171, 184, 189, 191, 199, 201, 204, 225, 242, 243, 245, 257, 258, 259, 266, 267, 272, 284, 286, 294, 297, 303, 306, 326, 331, 345, 352, 359, 363, 374, 377, 391, 398, 402]</t>
  </si>
  <si>
    <t>[3, 10, 38, 41, 42, 44, 46, 53, 56, 57, 59, 71, 86, 94, 101, 109, 139, 141, 147, 172, 174, 190, 197, 202, 204, 210, 215, 220, 227, 231, 241, 245]</t>
  </si>
  <si>
    <t>[2, 5, 8, 9, 13, 21, 27, 31, 47, 62, 80, 85, 88, 89, 90, 91, 92, 95, 98, 102, 105, 113, 118, 121, 149, 151, 154, 155, 156, 169, 184, 187, 191, 205, 208, 211, 223, 224, 225, 233, 239, 247, 248, 250, 251, 256, 262, 263, 282, 283, 284, 295, 303, 313, 316, 318, 320, 322, 324, 327, 330, 332, 340, 345, 346, 350, 351, 358, 360, 369, 371, 372, 375, 379, 383, 386, 387, 396, 398, 404, 408, 419, 422, 429, 437, 438, 439, 448, 455, 461, 473, 490, 494]</t>
  </si>
  <si>
    <t>[5, 7, 19, 21, 48, 55, 59, 61, 72, 78, 90, 94, 119]</t>
  </si>
  <si>
    <t>[12, 13, 14, 28, 36, 44, 68, 71, 82, 86, 92, 99, 103, 131, 143, 149, 161, 162, 166, 185, 196, 210, 225, 230, 248]</t>
  </si>
  <si>
    <t>[3, 4, 7, 9, 34, 37, 45, 62, 79, 84, 100, 102, 114, 115, 117, 120, 121, 131, 136, 141, 154, 157, 160, 161, 164, 173, 189, 196, 198, 201, 205, 215, 217, 221, 227, 230, 236, 238, 240, 247, 260, 277, 279, 283, 289, 290, 297, 301, 338, 354, 375, 379, 388]</t>
  </si>
  <si>
    <t>[4, 10, 13, 15, 21, 27, 30, 34, 46, 52, 53, 61]</t>
  </si>
  <si>
    <t>[6, 28, 31, 33, 35, 40, 43, 46, 48, 60, 61, 72, 77, 78, 82, 88, 90, 104, 106, 138, 140, 147, 148, 149, 153, 160, 163, 167, 170, 173, 174, 192, 202, 207, 208, 209, 210, 214, 216, 240, 242, 253, 258, 262, 264, 267, 272, 279, 292, 294, 297, 312, 315, 318, 332, 334, 338, 363, 366, 367, 393, 399, 425, 435, 445, 449, 450, 482, 489, 492, 508, 509, 518, 559, 560, 571, 591, 596, 600, 601, 606, 612, 641, 649, 652, 660, 663, 671, 680, 681, 694, 700, 702, 704, 715, 718, 719, 729, 743, 756, 757, 759, 769, 773, 781, 797, 798, 799, 800, 817, 825, 838, 843, 847, 848, 872, 876, 879, 901, 903, 909, 912, 914, 920, 923, 927, 934, 945, 956, 957, 967, 971, 974, 990, 992, 993, 996]</t>
  </si>
  <si>
    <t>[16, 43, 48, 71, 88, 92, 93, 101, 102, 106, 115, 124, 125, 129, 136, 145, 148, 149, 150, 151, 174, 178, 193, 221, 236, 240, 242, 245, 251, 270, 272, 275, 276, 279, 285, 290, 313, 337, 342, 353, 360]</t>
  </si>
  <si>
    <t>[2, 5, 24, 35, 49, 52, 59, 63, 65, 76, 81, 88, 104, 126, 130, 131, 134, 136, 137, 156, 170, 178, 181, 194, 196, 210, 214, 218, 220, 234, 239, 255, 260, 270, 276, 277, 293, 297, 306, 312, 344, 357, 369, 374, 382, 391, 393, 395, 417, 426, 428, 429, 437, 443, 444, 447, 448, 456, 460, 464, 485, 493, 496, 499, 507, 512, 528, 530, 535, 537, 539, 556, 565, 570, 601, 613, 617, 623, 624, 625, 631, 634, 644, 648, 653, 656, 665, 680, 682, 686, 688, 694, 701, 716, 718, 722, 724, 726, 728, 737, 757, 758, 766, 770, 773, 784, 789]</t>
  </si>
  <si>
    <t>[2, 4, 5, 9, 15, 22, 28, 30, 35, 37, 38, 50, 73, 75, 94, 98, 100, 107, 112, 116, 117, 121, 124, 125, 131, 139, 147, 150, 156, 164, 172, 183, 185, 188, 205, 209, 210, 215, 216, 218, 221, 230, 244, 248, 251, 253, 255, 256, 259, 273, 278, 280, 285, 298, 301, 304, 318, 331, 337, 338, 343, 346, 351, 356, 366, 367, 392, 406, 412, 429, 433, 438, 445, 457, 460, 462]</t>
  </si>
  <si>
    <t>[6, 8, 12, 20, 21, 26, 34, 36, 38, 43, 52, 57, 63, 64, 65, 66, 82, 85, 95, 111, 113, 118, 119, 136, 140, 142, 150, 151, 153, 157, 166, 168, 173, 176, 180, 186, 188, 191, 193, 199, 201, 202, 211, 221, 230, 238, 240, 242, 245, 246, 258, 259, 262, 263, 264, 268, 271, 272, 281, 298, 300, 312, 319, 320, 329, 333, 338, 342, 343, 347, 348, 358, 359, 369, 370, 378, 385, 390, 392, 395, 398, 399, 402, 411, 412, 417, 419, 421, 429, 430, 438, 443, 450, 453, 455, 456, 458, 469, 472, 496, 497, 500, 505, 507, 508, 509, 516, 517, 519, 520, 535, 536, 538, 539, 547, 550, 555, 557, 560, 562, 563, 568, 570, 571, 580, 583, 589, 594, 595, 598, 599, 600, 601, 602, 607, 613, 615, 616, 626, 627, 628, 639, 641, 657, 658]</t>
  </si>
  <si>
    <t>[8, 18, 19, 32, 43, 72, 76, 84, 94, 122, 127, 129, 130, 131, 137, 152, 153, 154, 157, 167, 188, 195, 204, 211, 219, 228, 238, 246, 268, 275, 287, 289, 296, 300, 303, 307, 313, 314, 323, 329, 333, 340, 350]</t>
  </si>
  <si>
    <t>[30, 34, 40, 41, 47, 48, 49, 55, 63, 74, 78, 83, 89, 98, 104, 108, 125, 133, 136, 137, 147, 148, 159, 164, 172, 191, 193, 197, 204, 212, 234, 254, 257]</t>
  </si>
  <si>
    <t>[2, 6, 8, 17, 20, 24, 38, 40, 43, 50, 65, 90, 91, 106, 114, 128, 135, 140, 141, 143, 164, 167, 176, 182, 189, 190, 195, 196, 209, 210, 224, 240, 251, 276, 280, 293, 297, 310, 311]</t>
  </si>
  <si>
    <t>[5, 6, 11, 13, 15, 18, 20, 24, 26, 28, 34, 44, 45, 51, 53, 58, 62, 69, 75, 77, 79, 87, 107, 113, 122, 131, 136, 157, 168, 169, 174, 185, 187, 208, 221, 227, 238]</t>
  </si>
  <si>
    <t>[4, 9, 11, 21, 35, 45, 53, 70, 87, 96, 102, 107, 113, 118, 150, 155, 174, 177, 195, 199, 221, 232, 233]</t>
  </si>
  <si>
    <t>[26, 36, 41, 47]</t>
  </si>
  <si>
    <t>[17, 18, 29, 31, 33, 37, 43, 48, 50, 52, 56, 63, 69, 82, 90, 107, 109, 112, 119, 121, 129, 130, 131, 137, 138, 143]</t>
  </si>
  <si>
    <t>[6, 8, 14, 17, 31, 43, 49, 55, 57, 58, 61, 77]</t>
  </si>
  <si>
    <t>[14, 20, 30, 42, 44, 53, 67, 71, 75, 78, 84, 85, 98, 102, 105, 107, 108, 109, 111, 114, 115, 117, 119, 122, 123, 126, 132, 134, 135, 141, 142, 145, 151, 153, 156, 158, 160, 166, 169, 172, 175, 182, 185, 196, 207, 210, 211, 217, 222, 224, 226, 227, 232, 238, 242, 249, 250, 253, 255, 271, 274, 277, 278, 282, 287, 291, 292, 294, 297]</t>
  </si>
  <si>
    <t>[4, 6, 7, 9, 11, 13, 16, 18, 20, 24, 32, 50, 57, 66, 83, 90, 100, 101, 105, 115, 128, 131, 133, 138, 140, 147, 151, 168, 169, 193, 208, 216, 225, 237, 239, 249, 251, 252, 258, 272, 279, 285, 288, 293, 297, 301, 307, 311]</t>
  </si>
  <si>
    <t>[2, 3, 7, 9, 12, 19, 21, 31, 38, 40, 51, 58, 61, 70, 71, 75, 77, 81, 87]</t>
  </si>
  <si>
    <t>[6, 10, 37, 56, 66, 68, 70, 72, 81, 85, 86, 92, 117, 131, 132, 133, 144, 145, 182, 188, 196, 207, 214, 236, 239, 241, 243, 256, 259, 260]</t>
  </si>
  <si>
    <t>[2, 3, 27, 28, 31, 37, 40, 65, 75, 77, 92, 104, 109, 112, 135, 141, 149, 158, 169, 173]</t>
  </si>
  <si>
    <t>[2, 3, 21, 35, 41, 49, 62, 76, 85, 90, 115, 117, 127, 134, 140, 146, 147, 154, 167, 174, 181, 188, 210, 211, 216]</t>
  </si>
  <si>
    <t>[7, 12, 14, 19, 28, 29, 31, 39, 40, 50, 59, 63, 91, 96, 114, 117, 121, 138, 148, 162, 167, 188, 191, 200, 201, 202, 204, 206, 212, 233, 236, 239, 249, 276, 277, 279, 281, 286]</t>
  </si>
  <si>
    <t>[2, 10, 23, 37, 41, 52, 62, 75, 77, 86, 89, 95, 110, 112, 120, 158, 165, 175, 176, 181]</t>
  </si>
  <si>
    <t>[28, 51, 53, 55, 61, 72, 87, 90, 99, 105, 108, 111, 115, 116, 127, 133, 141, 144, 148, 152, 154, 162, 169, 180, 183, 185, 186, 189, 221, 224, 237, 239, 246, 252, 262, 267, 268, 288, 292, 301, 305, 306, 308, 309, 312, 321, 329, 332, 334, 336, 340, 350, 361, 374, 380, 382, 383, 394, 409, 416, 426, 431, 433, 435, 438, 440, 441, 447, 450, 454]</t>
  </si>
  <si>
    <t>[13, 14, 42, 55, 59, 63, 71]</t>
  </si>
  <si>
    <t>[5, 22, 25, 27, 29, 36, 37, 40, 44, 47, 48, 70, 71, 74, 76, 81, 89, 97, 99, 108, 111, 119, 123, 127, 141, 143, 145, 169, 170, 181, 192, 195, 198, 200, 203, 206, 207, 210, 230, 232, 233, 235, 239, 241, 243, 244, 245, 247, 252, 257, 258, 260, 263, 264, 269]</t>
  </si>
  <si>
    <t>[2, 7, 39, 54, 59, 62, 63, 71, 72, 75, 87, 90, 95, 121, 127, 129, 131, 132, 137, 151, 164, 178, 182, 184, 186, 188, 198, 208, 212, 221, 223, 224, 228, 231, 237, 241, 242, 252, 260, 264, 274, 277, 279, 289, 300, 301, 307, 310, 321, 336, 372, 374, 376, 377, 385, 391, 402, 405, 420, 423, 435, 442]</t>
  </si>
  <si>
    <t>[7, 11, 15, 16, 17, 21, 30, 42, 62, 81, 84]</t>
  </si>
  <si>
    <t>[10, 16, 22, 24, 27, 32, 44, 46, 56, 57, 60, 67, 70, 71, 82, 83, 90, 96, 98, 100, 104, 106]</t>
  </si>
  <si>
    <t>[5, 9, 11, 15, 27, 29, 47, 53, 55, 59, 63, 68, 72, 76, 81, 86, 90, 94, 127, 139, 146, 152, 164, 167, 176, 183, 184, 185, 193, 207, 221, 223, 238, 243, 245, 259, 264, 269, 278, 287, 290]</t>
  </si>
  <si>
    <t>[12, 21, 31, 39, 42, 45, 50, 60, 68, 78, 85, 98, 103, 110, 123, 125, 127, 128, 131, 140, 151, 157, 162, 164, 170, 173, 177, 180]</t>
  </si>
  <si>
    <t>[5, 11, 12, 18, 19, 26, 28, 29, 30, 34, 61, 74, 96, 98, 125, 130, 134, 150, 163]</t>
  </si>
  <si>
    <t>[6, 7, 8, 22, 46, 50, 67, 76, 81]</t>
  </si>
  <si>
    <t>[5, 35, 52, 56, 63, 69, 72, 75, 98, 104, 109, 115, 120, 129, 135, 137, 138, 155, 157, 174, 178, 198, 201, 206, 211, 215, 217, 234, 244, 248, 252, 257, 265]</t>
  </si>
  <si>
    <t>[7, 27, 29, 32, 51, 55, 59, 63, 66, 74, 82, 87, 91, 94, 95, 99, 105, 107, 123, 135, 157, 164, 168, 176, 179, 190, 191, 197, 205, 214, 219, 224]</t>
  </si>
  <si>
    <t>[11, 12, 17, 18, 24, 27, 36, 51, 56, 61, 63, 84, 91, 92, 95, 108, 117, 122, 128, 131, 136, 143, 148, 156, 162, 163, 166, 177, 186, 187, 194, 196, 207, 219, 220, 225, 231, 234, 249, 255, 259, 261, 265, 267, 286, 287, 288, 308, 311, 323, 340, 359, 361, 363, 386, 388]</t>
  </si>
  <si>
    <t>[3, 7, 10, 21, 28, 37, 43, 57, 60, 61, 65, 68, 74, 89, 90, 105, 106, 118, 122, 125, 131, 138, 144, 152, 169, 172, 201, 203, 218, 228, 239, 257, 261, 271, 277, 279, 285, 314, 316, 318, 323, 324, 326, 359, 362, 374, 380, 407, 410, 437, 440, 442, 446, 449, 458, 459, 461, 462, 468, 469, 472, 478, 487, 488, 489, 498]</t>
  </si>
  <si>
    <t>[8, 27, 32, 34, 37, 38, 48, 71, 88, 99, 102, 116, 123, 125, 129, 131, 139, 158, 166, 167, 175, 187, 203]</t>
  </si>
  <si>
    <t>[5, 8, 18, 20, 21, 29, 31, 45, 48, 51, 57, 59, 61, 62, 72, 80, 85, 94, 102, 110, 113, 121, 124, 125, 127, 133, 147, 161, 181, 184, 191, 194, 199, 207, 224, 225, 229, 234, 245, 262, 272, 309, 312, 315, 323, 324, 326, 327, 328, 345, 348, 359, 362, 372, 384, 387, 392, 397, 409, 417, 418, 425, 426, 433, 434]</t>
  </si>
  <si>
    <t>[27, 32, 51, 78, 93, 122, 124, 125, 143, 147, 149, 150, 155, 158, 160, 188, 189, 190, 191, 195, 197, 199, 202]</t>
  </si>
  <si>
    <t>[4, 5, 13, 17, 19, 36, 55, 64, 69, 73, 76, 89, 96, 106, 111, 112, 115, 129, 131, 141, 148, 151, 153, 156, 165]</t>
  </si>
  <si>
    <t>[4, 45, 67, 70, 76, 91, 98, 100, 106, 112, 113, 137, 138]</t>
  </si>
  <si>
    <t>[4, 14, 36, 51, 56, 57, 77, 79, 80]</t>
  </si>
  <si>
    <t>[5, 12, 19, 23, 45, 65, 68, 72, 74]</t>
  </si>
  <si>
    <t>[2, 8, 9, 24, 27, 30, 36, 43, 58, 62, 63, 71, 76, 79, 94, 100, 104, 105, 118]</t>
  </si>
  <si>
    <t>[2, 8, 11, 13, 22, 31, 33, 40, 42, 63, 72, 75, 85, 103, 110, 118, 129, 132, 133, 137, 155, 157, 167, 170, 185, 188, 189, 193, 195, 211, 213, 216, 237, 242, 245, 254, 257, 265, 268, 271, 281, 284, 291, 293, 294, 297, 311, 312]</t>
  </si>
  <si>
    <t>[3, 9, 10, 12, 16, 22, 28, 30, 44, 46, 79, 81, 86, 87, 89, 91, 96, 97, 100, 113, 115, 122, 126, 132, 134, 137, 138, 151, 160, 164, 169, 173, 176, 183, 184, 199, 216, 220, 223, 248, 249, 258, 268, 272, 274, 276, 282]</t>
  </si>
  <si>
    <t>[10, 12, 19, 25, 29, 35, 42, 45, 57, 60, 66, 73, 76, 77, 88, 92, 97, 104, 105, 107, 109, 110, 111, 142, 147, 151, 167, 168, 171, 181, 207, 211, 214, 224, 225, 241, 246, 251, 268, 274, 294, 300, 309, 312, 322, 328, 332, 340, 342, 359, 364, 372, 378, 389, 391, 393, 394, 398, 402, 407, 413, 421, 432, 435, 457, 461, 464, 467, 482, 485, 492, 494, 496, 506, 549, 557, 564, 573, 575, 581]</t>
  </si>
  <si>
    <t>[11, 13, 14, 22, 25, 32, 39, 46, 54, 56, 66, 73, 80, 90, 97, 99, 102, 113, 117, 125, 136, 139, 141, 144, 154, 167, 173, 181, 185, 208, 213, 216, 221, 223, 226, 228, 252, 258, 267, 269, 275, 276, 279, 290, 291, 295, 297, 309, 330, 366, 371, 376, 399, 402, 403]</t>
  </si>
  <si>
    <t>[28, 29, 35, 50, 60, 63, 70, 71, 81, 91, 119, 120, 121, 132, 144, 153, 155, 160, 169, 170, 175, 188, 201, 203, 204, 211]</t>
  </si>
  <si>
    <t>[16, 19, 25, 28, 36, 52, 56, 57, 62, 69, 85, 90, 97, 110, 120, 125, 128, 135, 143, 154, 165, 166, 174, 191, 200, 203, 216, 221, 222, 226, 228, 230, 236, 238, 239, 243, 250, 251, 259, 276, 291, 301, 304, 315, 318, 321, 324, 325, 328, 344, 357, 360, 370, 371, 376, 383, 397, 412]</t>
  </si>
  <si>
    <t>[11, 15, 20, 34, 41, 54, 60, 63, 71, 82, 88]</t>
  </si>
  <si>
    <t>[2, 15, 18, 19, 24, 27, 37, 39, 42, 47, 53, 54, 68, 69, 74, 79, 83, 84, 87, 94, 96, 107, 108, 114, 115, 119, 121, 126, 132, 136, 147, 149, 150, 155, 157, 164, 165, 166, 169, 172, 173, 174, 177, 181, 184, 188, 189, 190, 198, 202, 204, 205, 214, 216, 219, 223, 229, 235, 237, 241, 245, 246]</t>
  </si>
  <si>
    <t>[7, 11, 20, 26, 33, 35, 54, 61, 65, 72, 79, 90, 91, 107, 117, 118, 133, 136, 142, 171, 174, 177, 192, 202, 212, 223, 245, 247, 248, 277, 279, 284, 287, 291, 303, 306, 310, 325, 331, 336, 342, 349, 360, 363, 365, 368, 371, 379, 380, 382, 383, 388, 392, 396, 402, 403, 406, 409, 420, 421, 429, 448, 467, 474, 479, 489, 491, 494, 495, 496, 498, 506, 508, 509, 519, 524, 532, 547, 575, 576, 577, 582, 590, 592, 600, 605, 606, 607, 625, 626, 637, 643, 644]</t>
  </si>
  <si>
    <t>[3, 6, 8, 21, 22, 32, 39, 41, 48, 50, 54, 57, 59, 66, 104, 106, 112, 126, 130, 154, 156, 161, 162, 171, 175, 179, 184, 187, 199, 200, 207, 227, 237, 242, 245, 252, 253, 264, 266, 271, 279, 283, 287, 289, 290, 297, 302, 314, 315, 318, 321, 324, 325, 338, 346, 351, 360, 377, 378, 379, 380, 384, 390, 395, 417, 428, 429, 430, 431, 432]</t>
  </si>
  <si>
    <t>[5, 8, 10, 16, 18, 27, 32, 59, 71, 80, 92]</t>
  </si>
  <si>
    <t>[5, 8, 20, 37, 39, 42, 44, 57, 76, 77, 80, 84]</t>
  </si>
  <si>
    <t>[2, 7, 9, 15, 17, 34, 35, 36, 41, 49, 53, 63, 72, 75, 79, 93]</t>
  </si>
  <si>
    <t>[2, 3, 4, 18, 20, 29, 30, 45, 52, 61, 64, 72, 100]</t>
  </si>
  <si>
    <t>[11, 13, 18, 21, 23, 35, 39, 40, 48, 53, 64, 67, 68, 80, 87, 88]</t>
  </si>
  <si>
    <t>[9, 32, 34, 40, 45, 53, 59, 61, 85, 88, 89, 91, 102, 107, 115, 117, 122, 123, 128, 138, 149, 153, 157, 164, 167, 170, 173, 183, 185, 199, 207, 212]</t>
  </si>
  <si>
    <t>[15, 20, 23, 25, 29, 35, 43, 45, 56, 60, 63, 64, 65, 71, 75, 79, 81, 83, 85, 87, 89, 91, 100, 104, 106, 108, 119, 125, 127, 128, 130, 132, 138, 140, 146, 149, 155, 158, 160, 166, 169]</t>
  </si>
  <si>
    <t>[3, 23, 25, 26, 28, 32, 33, 35, 38, 49, 53, 57, 59, 61, 62, 64, 67, 75, 78, 80, 82, 84, 85, 86, 91, 93, 96, 103, 104, 107, 112, 114, 116, 117, 121, 122, 123, 127, 136, 140, 141, 145, 153, 157, 161, 166, 167, 170, 171, 173, 180, 183, 184, 187, 196, 200, 204, 205, 207, 212, 218, 223, 226, 228, 230, 237, 240, 241, 246, 253, 263, 272, 279, 285, 289, 292, 293, 295, 297, 301, 303, 307, 309, 313, 314]</t>
  </si>
  <si>
    <t>[2, 3, 7, 25, 29, 31, 33, 36, 52, 56, 58, 63, 64, 77, 93, 99, 110, 133, 146, 159, 170, 176, 177, 179, 183, 187, 191, 193, 195, 197, 214, 215, 216, 218, 222, 231, 232, 246, 250, 251, 259, 269, 277, 281, 291, 301, 302, 305, 307, 308, 320, 322, 331, 338, 343, 346, 348, 360, 363, 367, 370, 373, 377, 383, 386, 393, 395, 404, 406, 422, 426, 430, 431, 438, 439, 442, 447, 448, 454, 456, 459, 463, 465, 466, 467, 470, 471, 479, 480, 483, 484, 497, 499, 501, 510, 512, 518, 524, 527, 529, 532, 533, 535, 540, 541, 544, 546, 547, 548, 553, 555, 560, 575, 585, 589, 594, 599, 600, 623, 625, 630, 631, 638, 641, 642, 646, 649, 651, 655, 660, 674, 676, 682, 704, 709, 710, 713, 716, 718, 724, 740, 742, 744, 746, 755, 759, 766, 768, 781, 787, 789, 799, 801, 808, 812, 815, 817, 818, 826, 831, 832, 842]</t>
  </si>
  <si>
    <t>[6, 7, 17, 19, 20, 22, 30, 42, 44, 46, 53, 57, 66, 74, 78, 93, 95, 102, 113, 115, 120, 127, 133, 141, 142, 151, 158, 165, 167, 175, 185, 186, 190, 192, 194, 202, 207, 214, 216, 224]</t>
  </si>
  <si>
    <t>[13, 14, 17, 19, 27, 37, 45, 55, 56, 58, 62, 63, 67, 70, 82, 84, 93, 97, 100, 107, 113, 121, 132, 134, 135, 136, 137, 140, 141, 142, 146, 150, 153, 155, 156, 159, 161, 167, 172, 175]</t>
  </si>
  <si>
    <t>[3, 9, 14, 15, 49, 50, 64, 78, 80, 88, 89, 92, 93, 97, 103, 104, 108, 110, 128, 133, 134, 136, 139, 146, 149, 151, 173, 177, 180, 182, 183, 185, 187, 198, 201, 203, 219]</t>
  </si>
  <si>
    <t>[2, 3, 7, 11, 13, 19, 27, 30, 44, 47, 53, 57, 60, 66, 67, 70, 80, 83, 85, 87, 90, 92, 100, 101, 118, 125, 129, 139, 141, 157, 158, 161, 163, 167, 172, 175, 177, 188, 209]</t>
  </si>
  <si>
    <t>[6, 7, 22, 36, 38, 46, 47, 51, 60, 62, 66, 71, 74, 77, 79, 80, 81, 82]</t>
  </si>
  <si>
    <t>[4, 9, 10, 11, 12, 18, 21, 22, 31, 37, 38, 42, 45, 47, 61, 67, 69, 71, 74, 76, 85, 87, 89, 91, 94, 99, 103, 111, 113, 117, 120, 122, 124, 128, 131, 137, 138, 140, 144, 145, 161, 165, 173, 174, 177, 179, 186, 188, 196, 197, 207, 208, 222]</t>
  </si>
  <si>
    <t>[4, 8, 12, 18, 24, 28, 37, 39, 40, 41, 51, 52, 55, 63, 64, 69, 71, 74, 76, 78, 83, 85, 86, 89, 96]</t>
  </si>
  <si>
    <t>[2, 3, 4, 14, 17, 19, 26, 29, 58, 59, 60, 61, 62, 70, 71, 78, 82, 84, 89, 103, 104, 112, 117, 119, 122, 132, 145, 149, 154, 160, 162, 172, 173, 174, 176, 179, 188, 189, 199, 202, 203, 204, 210, 217, 226, 229, 233, 262, 263, 267, 269, 270, 271, 283, 290, 291, 308, 316, 321, 333, 335, 344, 353, 366, 367, 374, 387, 391, 398, 403, 405, 406, 409, 416, 422, 425, 430, 440, 446, 451, 454, 466, 474, 476, 477, 499, 505, 513, 532, 534, 539, 547, 549, 551, 552, 554, 555, 557, 568, 579, 581, 588, 592, 594, 595, 596, 601, 602, 606, 616, 633, 634, 635, 636, 644, 645, 659, 667, 672, 676, 677, 678, 687, 688, 691, 701, 704, 705, 709, 710, 711, 716, 731, 741, 748, 751, 754, 758, 759, 761, 763, 775, 780, 793, 801, 805, 807, 808, 816, 820, 823, 833, 835, 842, 846, 847, 870, 874, 893, 900, 902, 912, 914, 919, 922, 928, 936, 943, 951, 957, 959, 960, 964, 969, 971, 972, 978, 988, 989, 992, 996, 997, 1003, 1005, 1006, 1007, 1008, 1011, 1020, 1022, 1024, 1036, 1037, 1038, 1049, 1052, 1055, 1068, 1073, 1076, 1079, 1082, 1090, 1093, 1097, 1099, 1101, 1105, 1107, 1113, 1115, 1120, 1121, 1124, 1125, 1141, 1142, 1154, 1165, 1167, 1171, 1191, 1206, 1212, 1221, 1224, 1227, 1231, 1241, 1245, 1247, 1248, 1257, 1260, 1262, 1278, 1280]</t>
  </si>
  <si>
    <t>[5, 10, 12, 20, 26, 27, 29, 36, 38, 45, 49, 88, 98, 106, 116, 117, 122, 127, 138, 142, 155, 156, 164, 165, 167, 175, 186, 190]</t>
  </si>
  <si>
    <t>[5, 7, 16, 34, 41, 43, 45, 55, 63, 70, 77, 78, 81, 91, 99, 107, 117, 125, 130, 135, 147, 148, 161, 173, 189, 190, 209, 213, 218, 221, 222, 226, 232]</t>
  </si>
  <si>
    <t>[2, 4, 5, 24, 37, 41, 53, 59, 67, 72, 75, 78, 80, 81, 85, 86, 89, 91, 96, 98, 119, 123, 135, 146, 147, 152, 154, 158, 164, 165, 176, 184, 191, 193, 198, 199, 217, 222, 226, 227, 241, 248]</t>
  </si>
  <si>
    <t>[5, 7, 14, 18, 22, 31, 43, 47, 49, 51, 56, 59, 72, 82, 89, 93, 94, 100, 101, 103, 104, 105, 110]</t>
  </si>
  <si>
    <t>[3, 12, 15, 17, 20, 23, 26, 32, 33, 35, 50, 55, 58, 63, 72, 77, 89, 98, 99, 100, 107, 115, 118, 120, 123, 130, 135, 139, 141, 142, 143, 150, 154, 155, 160, 164, 168, 169, 172, 175, 215, 223, 233, 244, 248, 250, 252, 257, 259, 271, 274, 278, 287, 290, 292, 293, 294, 297, 301, 308, 309, 311, 312, 325, 327, 331, 332, 334, 335, 337, 342, 346, 360, 365, 370, 378, 379, 381, 400, 404, 407, 408, 412, 414, 416, 423, 440, 460, 464, 465, 467, 471, 473, 474, 477, 481, 502, 505, 514, 518, 520, 529, 530, 533, 535, 537, 544, 574, 582, 583, 597, 614, 620, 643, 645, 654, 690, 696, 703, 716, 717, 725, 726, 732, 760, 765, 769, 787, 794, 797, 803, 805, 811, 831, 838, 841, 853, 857, 878, 892, 894, 904, 915, 916, 919, 928, 931, 934, 942, 944, 945, 946, 961, 962, 964, 973, 980, 999, 1000, 1003, 1006, 1010, 1011, 1014, 1016, 1017, 1019, 1029, 1037, 1039, 1041, 1043, 1045, 1046, 1052, 1077, 1095, 1100, 1112, 1116, 1117, 1120, 1133, 1141, 1145]</t>
  </si>
  <si>
    <t>[20, 23, 26, 28, 39, 40, 41, 42, 43, 46, 64, 67, 71, 72, 73, 84, 89, 93]</t>
  </si>
  <si>
    <t>[2, 10, 12, 19, 21, 29, 33, 49, 52, 54, 74, 88, 91]</t>
  </si>
  <si>
    <t>[13, 19, 36, 57, 59, 80, 87, 98, 103, 123]</t>
  </si>
  <si>
    <t>[2, 5, 8, 11, 16, 17, 21, 24, 27, 29, 34, 36, 43, 53, 54, 57, 58, 68, 70, 73, 75, 79, 91, 95, 96, 97, 105, 119, 121, 122, 124, 131, 133, 145, 147]</t>
  </si>
  <si>
    <t>[7, 11, 19, 21, 27, 32, 34, 41, 47, 57, 60, 66, 67, 68, 69, 73, 75, 83, 88, 90, 98, 102, 105, 108, 114]</t>
  </si>
  <si>
    <t>[4, 5, 9, 22, 34, 53, 64, 67, 74, 75, 86, 89, 92, 103, 111, 124, 126, 133, 148]</t>
  </si>
  <si>
    <t>[14, 16, 17, 18, 22, 28, 30, 36, 43, 49, 54, 58, 72, 73, 79, 82, 97, 98, 100, 108]</t>
  </si>
  <si>
    <t>[10, 12, 30, 32, 39, 75, 78, 83, 104, 108]</t>
  </si>
  <si>
    <t>[2, 14, 19, 31, 32, 36, 41, 51, 53, 55, 66, 76, 78, 88, 95, 100, 104, 107, 111, 114, 133, 144, 145, 150, 157, 172, 175, 177, 180, 185, 193, 205, 206, 213, 229, 241, 243, 245, 246, 250, 253, 263, 266, 268, 271, 273, 295, 304, 305, 316, 323, 325, 333, 342, 346, 359, 371, 374, 380, 382, 383, 385]</t>
  </si>
  <si>
    <t>[11, 13, 17, 22, 33, 35, 40, 42, 60, 71, 90, 96, 100, 103, 113, 118, 122, 128, 129, 130, 133, 147, 150, 164, 170, 181, 185, 187, 198, 202, 204, 219, 222, 225]</t>
  </si>
  <si>
    <t>[6, 7, 12, 22, 31, 36, 38, 42, 50, 51, 61, 62, 68, 71, 72, 74, 84, 96, 105, 106, 110, 112, 121, 131, 138, 144, 150, 152, 164, 166, 170, 172, 176, 189, 195, 203, 224, 230, 236, 267, 268, 269, 274, 283, 289, 308, 309, 310, 313, 325, 326, 330, 332, 337, 365, 367, 378, 382, 389, 407, 411, 415]</t>
  </si>
  <si>
    <t>[2, 41, 47, 53, 61, 81, 85, 89, 94, 117, 119, 132, 136, 141, 142, 146, 155, 170, 171, 185, 186, 196, 205, 215, 224, 228, 238, 241, 253, 257, 261, 272, 273, 275, 279, 281, 293, 298, 304, 310, 331, 335, 340, 342, 347, 358, 359, 363, 366, 367, 383, 384, 424, 427, 443, 464, 467, 477, 479, 488, 503]</t>
  </si>
  <si>
    <t>[6, 8, 10, 11, 25, 30, 48, 53, 55, 71, 73, 108, 120, 123, 127, 143]</t>
  </si>
  <si>
    <t>[8, 27, 28, 32, 34, 41, 43, 45, 50, 52, 66]</t>
  </si>
  <si>
    <t>[3, 12, 14, 40, 43, 59, 66, 74, 88, 89, 96, 107, 113, 116, 117]</t>
  </si>
  <si>
    <t>[3, 15, 72, 76, 88, 90, 93, 99, 121, 129, 130, 141, 146, 151, 163, 166, 167, 187, 191]</t>
  </si>
  <si>
    <t>[4, 16, 18, 25, 26, 36, 57, 74, 75, 81, 85, 87, 115, 118, 125, 133, 143, 151, 152, 160, 161, 164, 176, 181, 196, 197, 206, 212, 220, 222, 245, 247, 248, 252, 253, 254, 255, 262, 263, 266, 267, 290, 292, 306, 308, 321, 323, 331, 336, 340, 346, 349, 367, 370, 374, 375, 381, 387, 389, 410, 425, 426, 430, 438, 442, 455, 462, 468, 472]</t>
  </si>
  <si>
    <t>[11, 15, 16, 30, 36, 46, 59, 65, 71, 76, 81, 93, 98, 102, 104, 111, 113, 120, 125, 126, 127]</t>
  </si>
  <si>
    <t>[3, 12, 14, 25]</t>
  </si>
  <si>
    <t>[2, 20, 30, 42, 60, 64, 69, 87]</t>
  </si>
  <si>
    <t>[2, 5, 7, 9, 20, 30, 34, 39, 41, 48, 55, 77]</t>
  </si>
  <si>
    <t>[2, 5, 19, 29, 41, 50, 59, 64, 91, 92, 93]</t>
  </si>
  <si>
    <t>[2, 7, 9, 11, 18, 19, 22, 25, 31, 38, 45, 48, 49, 64, 70, 74, 76, 88, 91, 99, 108, 109, 111, 113, 122, 124]</t>
  </si>
  <si>
    <t>[7, 9, 11, 14, 21, 30, 31, 33, 43, 51, 52, 53, 59, 60, 75, 77, 93, 106, 129, 137, 146, 147, 149, 158, 162, 191]</t>
  </si>
  <si>
    <t>[3, 9, 14, 22, 25, 39, 40, 45, 56, 60, 62, 74, 77, 84, 91, 95, 101, 121, 125, 137, 147, 153, 156, 163, 166, 170, 173, 182, 191, 195]</t>
  </si>
  <si>
    <t>[2, 11, 28, 36, 47, 69, 70, 86, 91, 94, 102, 108, 117, 118, 144, 148, 150, 170, 173, 184, 185, 190, 195, 197, 199, 218, 221, 236, 237, 242, 246, 268, 297, 302]</t>
  </si>
  <si>
    <t>[7, 9, 23, 25, 26, 35, 38, 43, 50, 56, 61, 62, 69, 70, 72, 73, 80, 81, 92, 104, 113, 132, 148, 152, 154, 156, 182, 189, 192, 204, 206, 207, 210, 212, 217, 220, 234]</t>
  </si>
  <si>
    <t>[16, 25, 34, 55]</t>
  </si>
  <si>
    <t>[5, 6, 20, 34, 46, 56, 62, 71, 75]</t>
  </si>
  <si>
    <t>[3, 4, 6, 7, 13, 24, 36, 41, 49, 61, 63, 77, 79, 86, 109, 135, 142, 150, 151, 153, 164, 169, 171, 179, 192, 193, 197, 207, 208, 213, 218, 221, 230, 231, 238, 251, 263, 298, 306, 321, 322, 331, 347]</t>
  </si>
  <si>
    <t>[3, 4, 7, 14, 19, 27, 29, 55, 57, 59, 75, 80, 105, 115, 122, 123, 127, 134, 145, 151, 152, 158, 172, 182, 196, 198, 214]</t>
  </si>
  <si>
    <t>[2, 18, 25, 29, 48, 56, 58, 68, 72, 81, 85, 96, 111, 116, 125, 143, 152]</t>
  </si>
  <si>
    <t>[2, 10, 12, 24, 48, 58, 60, 72, 76, 87, 94, 96, 102, 104, 107, 116, 125, 138, 142, 145, 147, 155, 158, 159, 161, 162, 164, 165, 169, 175, 193, 201, 207, 208, 209, 211, 214, 215, 216, 217, 230, 235, 240, 246, 250, 254, 259, 264, 269, 272, 274, 298, 299, 303, 305, 306, 317]</t>
  </si>
  <si>
    <t>[2, 25, 33, 43, 46, 69, 74, 75, 81, 84, 120, 123, 132, 136, 142, 147, 150, 156, 159, 181, 184]</t>
  </si>
  <si>
    <t>[8, 10, 20, 22, 23, 28, 31, 33, 44, 47, 50, 52, 60, 65, 73, 79, 81]</t>
  </si>
  <si>
    <t>[2, 9, 10, 27, 41, 55, 60, 83, 84, 86, 87, 92, 93, 105, 106, 109, 117, 119, 125, 128, 130, 135, 140, 141, 146, 160, 162, 165, 169, 172, 181, 187, 191, 192, 195, 198, 215, 220, 224, 234, 244, 246, 247]</t>
  </si>
  <si>
    <t>[2, 9, 19, 25, 30, 38, 40, 66, 73, 80]</t>
  </si>
  <si>
    <t>[7, 10, 13, 16, 17, 35, 36, 40, 55, 58, 60, 71, 73, 87, 89, 127, 129, 133, 145]</t>
  </si>
  <si>
    <t>[6, 14, 15, 16, 29, 32, 38, 39, 45, 47, 51, 62, 72, 78, 83, 84, 87, 89, 105, 118, 125, 126, 128, 129]</t>
  </si>
  <si>
    <t>[18, 19, 25, 28, 29, 32, 36, 50, 65, 77, 81, 86, 91, 104]</t>
  </si>
  <si>
    <t>[9, 23, 25, 30, 41, 45, 65]</t>
  </si>
  <si>
    <t>[7, 17, 21, 24, 36, 40, 42, 44, 48, 50, 52, 56, 63, 82, 87, 95, 96, 97, 116, 123, 135, 136, 138, 140, 155, 160]</t>
  </si>
  <si>
    <t>[4, 9, 13, 17, 19, 24, 43, 53, 59, 85, 106, 116, 117, 124, 142, 143, 144, 153, 156, 164, 165, 176, 178, 180, 205, 215, 217, 224, 236, 241, 243, 247, 275]</t>
  </si>
  <si>
    <t>[2, 3, 5, 12, 44, 54, 60, 64, 66, 69, 70, 82, 89, 90, 112, 122, 130, 142, 144, 160, 166, 168, 171]</t>
  </si>
  <si>
    <t>[16, 23, 24, 27, 30, 35, 37, 43, 59, 64, 67, 68, 77, 78, 88, 94, 111, 114, 119, 136, 146, 160, 179, 195, 198, 208, 211, 219, 226, 239, 249, 253, 271, 277, 285, 287, 297, 302, 308, 310, 312, 323, 329, 339, 341, 342, 344, 345, 354, 360, 364, 367]</t>
  </si>
  <si>
    <t>[2, 6, 8, 9, 10, 16, 19, 40, 45, 80, 84, 92, 95, 103, 114, 120, 144, 149, 152]</t>
  </si>
  <si>
    <t>[23, 28, 29, 40]</t>
  </si>
  <si>
    <t>[2, 4, 8, 14, 15, 22, 34, 36, 37, 38, 50, 57, 68, 73, 75, 94, 98, 99, 104, 115, 117, 118, 119, 125, 126, 132, 134, 140, 148, 151, 152, 158, 164, 165, 184, 193, 206, 215, 219, 241, 255, 258, 259, 260, 263, 265, 266, 282, 289, 293, 300, 302, 309, 318, 326, 330, 331, 333, 336, 337, 338, 350, 365, 366, 378, 385, 389, 391, 399, 400, 401, 404, 411, 418, 424, 428, 433, 434, 437]</t>
  </si>
  <si>
    <t>[2, 8, 10, 29, 35, 37, 39, 63, 65, 72, 74, 84, 100, 101, 107, 110, 114, 116, 129, 133, 136, 141, 148, 153, 164, 172, 175, 181, 182, 185, 193, 198, 204, 211, 216, 219, 223, 228, 231, 235, 237, 246, 255, 257, 268, 276, 290, 318, 322, 327, 330, 341, 342, 356, 357, 362, 373, 378, 379, 395, 398, 403, 405, 417, 426, 435, 448, 457, 462, 463, 486, 487, 516, 524, 535, 544, 546, 552, 553, 558, 566, 570, 574, 579, 597, 603, 610, 638, 647, 652, 661, 670, 678]</t>
  </si>
  <si>
    <t>[5, 19, 22, 23, 27, 37, 41, 52, 59, 68, 70, 74, 75, 85, 96, 104, 107, 108, 111, 120, 142, 148]</t>
  </si>
  <si>
    <t>[2, 9, 13, 31, 51, 65, 73, 76, 80, 101, 103, 107, 121, 126, 130, 154, 155, 163, 165, 175, 181, 186, 198, 201, 223, 227, 233, 235, 236, 237, 241, 250, 254, 257, 259, 260, 261, 262]</t>
  </si>
  <si>
    <t>[2, 3, 8, 24, 25, 29, 31, 39, 44, 47, 48, 51, 55, 56, 66, 81, 97, 100, 102, 108, 138, 141, 142, 144, 153, 160, 163, 195, 197, 210, 217, 224, 227, 228, 240, 243, 244, 246, 250, 259, 290, 305, 312, 315, 321, 328, 329, 337, 342, 345, 361, 393]</t>
  </si>
  <si>
    <t>[8, 12, 13, 17, 32, 36, 44, 46, 47, 55, 57, 61, 64, 67, 89, 91, 94, 99]</t>
  </si>
  <si>
    <t>[8, 17, 18, 27, 49, 54, 55, 63, 67, 87]</t>
  </si>
  <si>
    <t>[5, 18, 19, 21, 22, 40, 42, 55, 61, 77, 85]</t>
  </si>
  <si>
    <t>[15, 17, 23, 28, 32, 33, 36, 38, 48, 49, 54, 58, 66, 68, 70, 71, 74, 77, 90, 94, 95, 96, 98, 111, 115, 125, 131, 139, 141, 144, 163, 164, 165, 167, 176, 178, 180, 185, 186, 192, 209, 214, 230, 231, 232, 236, 249, 250, 253, 279, 296, 300, 317, 319, 327, 328, 335, 339, 345, 351, 354, 358, 368, 369, 373, 377, 383, 390, 392]</t>
  </si>
  <si>
    <t>[5, 32, 47, 48, 62, 77, 82]</t>
  </si>
  <si>
    <t>[9, 10, 16, 18, 20, 30, 35, 41, 44, 50]</t>
  </si>
  <si>
    <t>[5, 6, 9, 18, 39, 42, 50, 51, 58, 60, 68, 76, 86, 88, 89, 91, 108, 127, 129, 132, 138, 143, 152, 154, 160, 170, 194, 199, 200]</t>
  </si>
  <si>
    <t>[5, 6, 9, 13, 17, 29, 32, 35, 37, 44, 46, 50, 58, 59, 67, 68, 69, 91, 92, 119, 133, 137, 138, 139, 140, 141]</t>
  </si>
  <si>
    <t>[40, 41, 63, 70, 74, 81, 94, 100, 102, 122, 126, 130, 139, 144, 153, 157, 158, 162, 172, 175, 181, 189, 191, 207, 213, 214, 220]</t>
  </si>
  <si>
    <t>[3, 6, 16, 29, 36, 51, 55, 64, 70, 71, 77, 80, 93, 114, 116, 129, 137, 180, 190, 191, 195, 198, 199, 206, 212, 217, 225, 226, 228, 229, 273, 275, 288, 294, 327, 338, 343, 346, 355, 366, 368]</t>
  </si>
  <si>
    <t>[10, 22, 24, 28, 33, 37, 45, 49, 54, 57, 59, 69, 85, 91, 94, 103, 105, 122, 129, 135, 137, 145, 154, 155, 156, 166]</t>
  </si>
  <si>
    <t>[3, 5, 9, 10, 12, 14, 15, 17, 24, 29, 31, 33, 35]</t>
  </si>
  <si>
    <t>[4, 5, 14, 33, 34, 37, 49, 53, 61, 68, 76, 84, 111, 113, 118, 125, 126, 129, 142, 149, 151, 159, 170, 171, 172, 190, 194, 203, 223, 225, 242, 254, 256, 257, 259, 261, 271, 275]</t>
  </si>
  <si>
    <t>[12, 15, 17, 19, 29, 32, 33, 43, 44, 47, 55, 63, 65, 70, 72, 75, 79, 81, 86, 88, 97, 106, 114, 130, 134, 137, 146, 148, 168, 171, 192, 194, 196, 203, 204, 207, 210, 211, 219, 220, 227, 235, 241, 248, 256, 258, 261]</t>
  </si>
  <si>
    <t>[3, 6, 9, 10, 25, 55, 76, 80, 85, 106, 111, 146, 153, 169, 175, 181, 193, 197, 199, 201, 222, 224, 227, 229, 232, 236, 237, 239, 241, 252, 268, 269, 278, 286, 301, 310, 321, 325, 341, 345, 352, 361, 365, 370, 374, 376, 382, 391]</t>
  </si>
  <si>
    <t>[2, 13, 27, 30, 31, 35, 43, 46, 69, 70, 71, 74, 83, 91, 97, 98, 105, 108, 126, 135, 142, 168, 170, 173, 180, 189, 194, 199, 209, 214, 220, 234, 236, 239, 244, 272, 284, 285, 302, 306, 320, 338, 379, 380, 382, 384, 390, 398]</t>
  </si>
  <si>
    <t>[22, 24, 27, 29, 40, 49, 53, 66, 68, 73, 81, 82, 89, 106, 120, 121, 122, 126, 129, 131, 139, 141, 142, 143, 146, 148, 153, 155, 161, 175, 190, 197, 198, 199, 204, 220, 227, 231, 244, 247, 256, 257, 262, 275, 277, 281, 282, 283, 292, 303, 311, 316, 320, 325, 335, 336, 345, 351, 354, 356]</t>
  </si>
  <si>
    <t>[6, 14, 15, 17, 20, 28, 29, 38, 40, 42, 45, 49, 65, 69, 70, 72, 76, 80, 84]</t>
  </si>
  <si>
    <t>[5, 12, 13, 18, 22, 30, 32, 35]</t>
  </si>
  <si>
    <t>[2, 3, 6, 12, 30, 37, 40, 41, 43, 49, 55, 57, 61, 74, 76, 92, 100, 102, 106, 108, 109, 110, 113, 122, 123, 125, 129, 130, 136, 139, 147, 149, 150, 173, 175, 182, 184, 190, 198, 200, 201]</t>
  </si>
  <si>
    <t>[4, 24, 34, 39, 41, 46, 49, 58, 60, 74, 98, 107, 121, 122, 123, 124, 125, 131, 133, 136, 142, 145, 146, 163]</t>
  </si>
  <si>
    <t>[18, 33, 40, 52, 54, 63, 64, 79, 89, 91, 111, 113, 120, 121, 122, 127, 157, 158, 177, 182, 194, 195, 197, 201, 208, 225, 233, 241, 243, 246, 247, 255, 260, 286, 294, 297, 300, 301, 314, 335, 353, 355, 360, 363, 365, 368, 369, 372, 381, 393, 395, 397, 407, 410]</t>
  </si>
  <si>
    <t>[4, 10, 12, 33, 34, 35, 36, 72, 108, 113, 117, 132, 140, 141, 150, 151, 160, 167, 178]</t>
  </si>
  <si>
    <t>[12, 19, 27, 31, 36, 37, 44, 49, 51, 53, 57, 58, 60, 61, 62, 64, 72, 75, 78, 80, 95, 97, 102, 103, 105, 107, 109, 111, 112, 121, 123]</t>
  </si>
  <si>
    <t>[5, 8, 17, 21, 27, 33, 38, 50, 56, 67, 83, 98]</t>
  </si>
  <si>
    <t>[3, 8, 18, 20, 31, 33, 34, 39, 40, 41, 44, 54, 58, 60, 65, 66, 69, 70, 71, 72, 74, 86, 88, 91, 102, 108, 110, 111, 114, 120, 123, 126, 127, 133, 135, 137, 142, 143, 145, 153, 157, 160, 170, 174, 176, 182, 192, 200, 202, 203, 205, 211, 222, 231, 233, 238, 243, 245, 251, 259, 261, 262, 263, 265, 268, 270, 273, 275, 279, 285, 287, 288, 291, 293, 295, 298, 300, 307, 308, 312, 313, 320, 338, 342, 346, 348, 350, 355, 362, 397, 399, 405, 408, 414, 426, 435, 440, 441, 448, 449, 451, 452, 453, 457, 470, 471, 473, 477, 482, 485, 489, 490, 495, 497, 502, 509, 510, 511, 513, 514, 515, 516, 527, 530, 534, 535, 538, 539, 550, 553, 554, 555, 568, 570, 571, 572, 573, 576, 579, 581, 583, 589, 601, 607, 611, 613, 624, 625, 630, 631, 636, 638, 647, 660, 670, 676, 677, 684, 686, 689, 706, 707, 709, 712, 713, 716, 723, 725, 727, 728]</t>
  </si>
  <si>
    <t>[6, 15, 17, 42, 43, 47, 49, 63, 75, 95, 99, 101, 102, 105, 112, 131, 138, 148, 158, 163, 173, 175, 177, 181, 194, 204, 206, 208, 224, 230, 238, 246, 247, 252, 263]</t>
  </si>
  <si>
    <t>[11, 15, 19, 27, 28, 52, 58, 62, 65, 72, 84, 87, 92, 93, 95, 101, 105, 107, 109, 111, 113, 126, 157, 167, 170, 172, 185, 189, 191, 247, 253, 254, 268]</t>
  </si>
  <si>
    <t>[9, 11, 18, 23, 26, 27, 29, 33, 34, 44, 49, 56]</t>
  </si>
  <si>
    <t>[9, 15, 22, 26, 27, 28, 37, 40, 43, 48, 50, 62, 68, 70, 86, 87, 88, 91, 95, 106, 130, 139, 145, 169]</t>
  </si>
  <si>
    <t>[2, 9, 20, 29, 31, 39, 40, 43, 45, 50, 53, 63, 64, 66, 67, 70, 77, 86, 97, 123, 129, 133, 142, 164, 166, 175, 179, 186, 190, 191, 204, 205, 207, 218, 219, 225, 227, 231, 232, 234, 236, 241, 244, 252, 253, 255, 283, 286, 288, 289, 308]</t>
  </si>
  <si>
    <t>[3, 4, 5, 6, 7, 11, 25, 28, 30, 31, 41, 46, 55, 57, 61, 79, 85, 96, 98, 103, 107, 108, 116, 137, 140, 143, 152, 154, 156, 169, 175, 194, 195, 197, 198, 204, 212, 226, 230, 234, 235, 244, 248, 281, 289, 291, 313, 323, 324, 333, 334, 349, 359, 363, 366, 367, 372, 379, 398, 403]</t>
  </si>
  <si>
    <t>[4, 5, 9, 12, 17, 19, 21, 25, 26, 31, 32, 40, 47, 53, 57, 60, 62, 67, 70, 71, 74, 81, 84, 85, 101, 103, 109, 112, 127, 128, 134, 137, 139, 141, 149, 150, 153, 158, 161, 166, 169, 173, 175, 177, 181, 182, 184, 185, 194, 198, 220, 226, 237, 239, 245, 272, 276, 285, 288, 289, 290, 291, 300, 301, 305, 311]</t>
  </si>
  <si>
    <t>[6, 7, 13, 15, 22, 24, 30, 31, 50, 53, 55, 58, 60, 61, 67, 73, 74, 92, 99, 100, 108, 110, 114, 128, 133, 136, 142, 144, 154, 182, 188, 192, 198, 203, 209, 218, 223, 235, 236, 242, 251]</t>
  </si>
  <si>
    <t>[4, 8, 15, 27, 29, 30, 34, 36, 38, 46, 58, 62, 65, 66, 67, 69, 78, 91, 94, 95, 117, 119, 124, 127, 130, 138, 141, 142, 148, 149, 150, 151, 153, 160, 161, 163, 166, 176, 177, 182, 184, 188, 199, 204, 208, 212, 213, 217, 221, 224, 227, 228, 230, 234, 238, 242, 246, 247, 249, 254, 257, 261, 265, 270, 278, 279, 283, 290, 291, 298, 303, 304, 308, 327, 334, 336, 338, 339, 346, 349, 354, 356, 363, 368, 381, 383, 387, 390, 397]</t>
  </si>
  <si>
    <t>[2, 11, 13, 17, 18, 19, 20, 22, 24, 25, 26, 28, 30, 33, 37, 38, 41, 53, 62, 63, 69, 70, 72, 79, 80, 83, 85, 91, 93, 109, 110, 115, 116, 117, 118, 121, 122, 123, 124, 125, 126, 127, 141, 143, 145, 148, 154, 166, 168, 172, 174, 177, 183, 184, 189, 191, 192, 194, 195, 214, 223, 224, 226, 227, 228]</t>
  </si>
  <si>
    <t>[12, 15, 18, 26, 33, 35, 42, 59, 70, 78, 88, 90, 105, 107, 109, 111, 112, 121, 124, 129, 131]</t>
  </si>
  <si>
    <t>[2, 5, 12, 20, 30, 31, 37, 43, 47, 48, 52, 55, 69, 80, 82, 85, 116, 122, 128, 130, 134, 140]</t>
  </si>
  <si>
    <t>[19, 22, 28, 30, 40, 45, 48, 63, 64, 65, 67, 69, 73, 108, 121, 128, 130, 133, 141, 143, 152, 157, 163, 168, 176, 178, 181, 189, 202, 203, 204, 211, 215, 220, 225, 228, 239, 251, 252, 267, 273, 277, 278, 298]</t>
  </si>
  <si>
    <t>[3, 22, 23, 27, 30, 35, 42, 67, 70, 72, 79, 81, 88, 96, 104, 105, 113, 119, 122, 136, 142, 148, 161, 163, 168, 174, 180, 182, 185, 188, 190]</t>
  </si>
  <si>
    <t>[4, 6, 14, 15, 34, 35, 52, 55, 57, 64, 74, 77, 95, 101, 106, 109, 110, 126, 127, 131, 135, 145, 152, 166, 170, 183, 186, 187, 191]</t>
  </si>
  <si>
    <t>[18, 28, 30, 31, 33, 48, 64, 68, 79, 81, 85, 89, 90, 129, 139, 143, 147, 151, 158, 161, 165, 169, 174, 190]</t>
  </si>
  <si>
    <t>[6, 10, 11, 26, 31, 32, 41, 44, 46, 51, 64, 70, 73, 80]</t>
  </si>
  <si>
    <t>[5, 10, 19, 20, 23, 24, 33, 35, 49, 53, 54, 62, 73, 76, 81]</t>
  </si>
  <si>
    <t>[7, 19, 24, 33]</t>
  </si>
  <si>
    <t>[6, 7, 8, 10, 14, 26, 37, 39, 40, 41, 45, 54, 73, 77, 81, 86, 98, 107, 109, 112, 113, 120, 130, 136, 140, 151, 156, 174, 182, 183, 186]</t>
  </si>
  <si>
    <t>[12, 16, 17, 19, 25, 45, 46, 49, 51, 58, 60, 74, 77, 79, 82, 93, 106, 109, 110, 122, 126, 131, 135, 169, 170, 176, 184, 192]</t>
  </si>
  <si>
    <t>[2, 4, 6, 40, 68, 80, 94, 111]</t>
  </si>
  <si>
    <t>[14, 18, 21, 23, 33, 34, 44, 48, 50, 57, 62, 70, 74]</t>
  </si>
  <si>
    <t>[3, 10, 19, 35, 51, 54, 61]</t>
  </si>
  <si>
    <t>[4, 7, 10, 17, 18, 21, 24, 25, 27, 48, 57, 66, 68, 70, 71, 80, 82, 88, 91, 97, 105]</t>
  </si>
  <si>
    <t>[2, 3, 12, 15, 17, 18, 19, 25, 26, 32, 45, 54, 55, 56, 61, 73, 76, 81, 90, 92, 96, 98, 100, 104, 109]</t>
  </si>
  <si>
    <t>[15, 17, 43, 44, 46, 48, 50, 55, 61, 66, 69, 71, 85, 88, 89, 100, 102, 108, 111, 129, 131, 133, 134, 136, 147, 151]</t>
  </si>
  <si>
    <t>[5, 11, 18, 24, 29, 31, 39, 42, 43, 54, 65, 69, 72, 85, 87, 88, 92, 96, 103, 112, 120, 127, 129, 131, 134, 142]</t>
  </si>
  <si>
    <t>[7, 12, 17, 20, 24, 35, 46, 54, 70, 76, 89, 93, 100, 109, 111, 130, 132, 137, 138, 141, 143, 146, 148, 150, 151, 153, 157, 172, 179, 183, 186, 189, 192, 204, 208]</t>
  </si>
  <si>
    <t>[4, 6, 32, 35, 37, 38, 44, 48, 53, 55, 60, 66, 71, 74, 76, 83, 85, 90, 105, 120, 121]</t>
  </si>
  <si>
    <t>[6, 9, 17, 23, 50, 51, 55, 56, 64, 66, 72, 77, 85, 89, 97, 116, 120, 123, 124, 125, 129, 133, 134, 135, 136]</t>
  </si>
  <si>
    <t>[3, 13, 14, 18, 27, 32, 40, 42, 56, 59, 62, 74, 85, 88, 105, 110, 117, 130, 139, 144, 155, 162]</t>
  </si>
  <si>
    <t>[5, 13, 15, 16, 29, 39, 54, 61, 62, 64, 76, 78, 80, 87, 96, 103, 112, 118, 134, 138, 139, 146, 156, 157, 162, 167]</t>
  </si>
  <si>
    <t>[31, 34, 52, 53, 57, 59, 64, 66, 97, 101, 118, 128, 153, 184, 187, 193, 206, 218, 223, 224, 253, 262, 274, 276, 283, 286, 292, 295]</t>
  </si>
  <si>
    <t>[6, 8, 15, 19, 20, 21, 32, 35, 36, 51, 54, 55, 57, 63, 70, 75, 95, 97, 100, 101, 109, 110, 125, 137, 138, 141, 164, 167, 169, 171, 179, 184, 186, 198, 203, 205, 218, 221, 229, 230, 238, 240, 244, 245, 256, 258, 267, 268, 287, 294, 296, 307]</t>
  </si>
  <si>
    <t>[2, 3, 28, 33, 54, 62, 63, 65, 87, 109, 113, 119, 121, 122, 129, 131, 137, 146, 148, 149, 150, 157, 171, 176, 181, 194, 195, 201, 207, 208, 209, 218, 223]</t>
  </si>
  <si>
    <t>[4, 6, 15, 16, 21, 23, 25, 29, 30, 33, 35, 41, 42, 50, 52, 54, 55, 56, 59, 60, 66, 69, 79, 85, 92, 114, 116, 124, 126, 127, 132, 136, 143, 147, 159, 165, 172, 180, 183, 202, 220, 226, 231, 241, 245, 261, 266, 281, 290, 297, 305, 311, 315, 318, 322, 343, 349, 353, 354]</t>
  </si>
  <si>
    <t>[8, 20, 23, 35, 45, 47, 50, 53, 61, 87, 91, 99, 102, 107, 120, 127, 131, 137, 139, 142, 144, 147, 154, 158, 171, 173, 176, 180, 191, 196, 204, 214, 229, 235, 241, 251, 258, 274, 277, 283, 284, 286, 329, 334, 336, 342, 343, 347, 359, 360, 366]</t>
  </si>
  <si>
    <t>[22, 29, 52, 59, 61, 66, 75, 102, 123, 126, 136, 141, 142, 148, 154, 162, 163, 168, 172, 175, 176, 178, 180, 185, 187, 204, 205, 210, 231, 233, 241, 264, 271, 272, 277, 284, 287, 298, 305, 309, 330, 338, 343, 349, 369, 377, 380, 383, 386, 388]</t>
  </si>
  <si>
    <t>[5, 19, 22, 25, 27, 39, 40, 42, 54, 56, 67, 75, 95, 108, 110, 119, 121, 127]</t>
  </si>
  <si>
    <t>[14, 16, 26, 27, 33, 35, 39, 49, 50, 74, 85, 87, 91, 105, 114, 124, 128, 132]</t>
  </si>
  <si>
    <t>[2, 8, 13, 17, 25, 30, 32, 39, 51, 53, 57, 58, 59, 61, 66, 97, 105, 108, 112, 131, 142, 151, 169, 170, 173, 184, 187, 196, 197]</t>
  </si>
  <si>
    <t>[11, 12, 13, 14, 30, 45, 63, 67, 74, 80, 81, 84, 85, 96, 108, 121, 122, 124, 133, 145, 163, 165, 167, 171, 177, 188, 208, 224, 238, 239, 241, 272, 279, 291, 294, 296, 300, 303, 304, 305, 315, 318, 319, 320, 336, 345, 355, 378, 389, 400, 405, 411, 413, 424, 437]</t>
  </si>
  <si>
    <t>[5, 10, 13, 15, 26, 32, 40, 47, 60, 61, 62, 64, 66, 75, 77, 84, 85, 89, 91, 108, 109, 112, 119, 122, 143, 156, 157, 158, 163, 165]</t>
  </si>
  <si>
    <t>[14, 19, 28, 31, 33, 39, 41, 60]</t>
  </si>
  <si>
    <t>[2, 4, 7, 9, 21, 27, 33, 36, 38, 50, 59, 62, 67, 85, 86, 89, 94, 96, 97, 98, 100, 104, 107, 127, 158, 162, 173, 185, 191, 193, 199, 206, 211, 212, 225, 231, 238, 240, 242, 245, 248, 249, 284, 296, 299]</t>
  </si>
  <si>
    <t>[8, 19, 28, 29, 41, 51, 54]</t>
  </si>
  <si>
    <t>[3, 6, 16, 20, 21, 34, 58, 62, 69]</t>
  </si>
  <si>
    <t>[13, 15, 17, 25, 29, 38, 51, 56, 57, 72, 73, 81, 85, 98, 106, 108, 110, 113, 117, 120, 126, 144, 148, 154, 157, 170, 180, 181, 188, 189, 190, 193, 195, 203, 210, 212, 215, 222, 230, 236, 239, 240, 245, 255, 263, 269, 272, 275, 276, 277, 290, 297, 306, 313, 317, 320, 327, 336, 352, 361, 363, 365, 366, 373, 376, 379, 385]</t>
  </si>
  <si>
    <t>[9, 11, 13, 16, 17, 22, 24, 27, 34, 42, 44, 56, 58, 59, 63, 64, 70, 80, 82, 83, 89, 98, 101, 105, 114, 118, 121, 145, 146, 154, 171, 174, 177, 185, 190, 193]</t>
  </si>
  <si>
    <t>[2, 3, 15, 20, 23, 31, 52, 75, 77, 87, 117, 126, 139, 148, 155, 158, 159, 162, 168, 180, 181, 182, 183, 194, 208, 212, 214, 217, 218, 219, 243, 244, 245, 251, 270, 274, 276, 281, 284, 288, 289, 306, 312, 317, 322, 328, 329]</t>
  </si>
  <si>
    <t>[7, 10, 11, 17, 18, 21, 22, 23, 57, 68, 79, 88, 89, 90, 94, 105, 110, 112, 114, 118, 138, 141, 142, 143, 144, 145, 157, 164, 168]</t>
  </si>
  <si>
    <t>[11, 14, 23, 24, 28, 35, 37, 47, 53, 64, 68, 69, 90, 93, 95, 111, 123, 129, 134, 137, 142, 147, 149, 150, 157, 161, 166, 170, 174, 179, 190, 201, 212, 213, 214, 226, 233, 235, 244, 252, 259, 270, 274, 288, 292, 310, 314, 325, 330]</t>
  </si>
  <si>
    <t>[2, 12, 30, 37, 38, 40, 41, 52, 54, 59, 67, 70, 78, 91, 101, 106, 110, 124, 129, 130, 136, 147, 151, 153, 155, 165, 172, 174, 177, 178, 179, 185, 187, 195, 197, 211, 222, 227, 229, 235, 237, 243, 252, 257, 259, 262, 278, 293, 308, 310, 323, 336]</t>
  </si>
  <si>
    <t>[3, 9, 10, 11, 18, 29, 31, 34, 36, 39, 46, 47, 49, 58, 72, 76, 84, 92, 100, 102, 121, 124, 132, 134, 137, 140, 147, 156, 158, 160, 162, 163, 166, 184, 193, 194, 198, 200, 214, 231, 238, 239, 242, 245, 261, 267, 273, 274, 278, 279, 287, 296, 297, 309, 312, 317, 322, 323, 324, 325, 329, 330, 368, 370, 382, 384, 406, 410, 415, 417, 418, 420, 429, 430, 449, 453, 456, 464, 470, 475, 479, 482, 485, 488, 489, 491, 492, 496, 506, 508, 516, 533, 535, 538, 549, 555, 556, 557, 558, 562]</t>
  </si>
  <si>
    <t>[6, 7, 8, 12, 13, 16, 17, 24, 25, 29, 31, 35, 38, 40, 42, 43, 49, 55, 60, 66, 67, 69, 78, 83, 88, 97, 99, 113, 121, 123, 126, 127, 132, 165, 172, 173, 178, 180, 181, 189, 191, 195, 197, 199, 201, 203, 208, 211, 217]</t>
  </si>
  <si>
    <t>[11, 12, 13, 15, 22, 29, 30, 35, 41, 47, 54, 61, 63, 80, 97]</t>
  </si>
  <si>
    <t>[11, 17, 18, 19, 25, 29, 32, 34]</t>
  </si>
  <si>
    <t>[3, 7, 21, 22, 26, 27, 40, 41, 42, 49, 66, 77, 79, 85, 88, 92, 97, 103, 107, 113, 123, 136, 142, 144, 148, 151, 155, 159, 165, 171, 172, 175, 178, 187, 189, 191, 206, 219, 220]</t>
  </si>
  <si>
    <t>[3, 17, 18, 20, 25, 28, 34, 38, 40, 45, 48, 52, 73, 76, 104, 119]</t>
  </si>
  <si>
    <t>[3, 9, 10, 13, 17, 28, 41, 45, 70, 78, 80, 96, 98, 99, 100, 112, 114, 125, 126, 131, 133, 137, 150, 154, 156, 173, 174, 180, 185, 196, 201, 213, 217, 220, 223, 234, 237, 240, 241, 252, 253, 254, 258, 267, 268, 279, 282, 291, 296, 298, 309, 321, 323, 324, 347, 350, 369, 374, 381, 385, 388, 398, 405, 411, 417, 422, 423, 431, 434, 445, 457, 461, 472, 484, 488, 492, 516, 528, 543, 553, 561, 571, 581, 587, 590, 593, 594, 599, 605, 615, 617, 618, 619, 621, 622, 631, 645, 678, 708, 716]</t>
  </si>
  <si>
    <t>[12, 13, 17, 19, 22, 24, 38, 39, 51, 56, 63, 66, 72, 73, 76, 88, 89, 106, 107, 118, 133, 146, 158, 159, 165, 171, 199, 208, 213]</t>
  </si>
  <si>
    <t>[17, 25, 31, 38]</t>
  </si>
  <si>
    <t>[14, 17, 18, 20, 24, 25, 26, 31, 34, 38, 39, 41, 44, 57, 65, 67, 68, 72, 82, 91, 97, 98, 107, 112, 116, 122, 128, 135, 162, 185]</t>
  </si>
  <si>
    <t>[4, 6, 11, 23, 32, 42, 44, 45, 52, 55, 56, 66, 67, 70, 72, 80, 82, 84, 88, 108, 123, 127, 130, 133, 148, 153, 170, 177, 187, 191, 194, 195, 196, 203, 205, 206, 219, 220, 228, 235, 236, 245, 247, 248, 255, 272, 282, 288, 289, 294, 301, 320, 326, 339, 367, 377, 380, 385, 389, 395, 402, 410, 415, 417, 418, 430, 447, 449, 453, 456, 463, 471, 475, 486, 493, 501, 504, 527, 532]</t>
  </si>
  <si>
    <t>[14, 39, 41, 42, 52, 54, 65, 72, 79, 80, 93, 96, 98, 101, 129, 144, 158, 165, 172, 173, 180, 205, 207, 209, 223, 225, 228, 243, 252, 256, 262, 263, 267, 278, 287, 288, 298, 301, 302, 312, 317, 338, 345, 355, 366, 376, 378, 393, 399, 405, 412, 413]</t>
  </si>
  <si>
    <t>[3, 5, 14, 21, 28, 39, 44, 47, 58, 60, 69, 74, 75, 90, 98, 105, 111, 115, 128, 140, 150, 151, 154, 165, 178, 187, 195, 205, 210, 211, 213, 222, 228, 231, 234, 251, 252, 265, 272, 285, 289, 321, 322, 341, 346, 353, 358, 363, 364]</t>
  </si>
  <si>
    <t>[5, 9, 14, 16, 17, 22, 49, 54, 59, 74, 77, 80, 82, 87, 107, 110, 119, 147, 154, 159, 163, 167, 183, 185]</t>
  </si>
  <si>
    <t>[4, 6, 18, 29, 34, 38, 40, 46, 57, 58, 60, 78, 83, 84, 101, 120, 124, 139, 140, 141, 155, 157, 163, 165, 187, 188, 189, 204, 205, 209, 211, 213, 219, 233, 235, 241, 243, 248, 250, 255, 265, 266, 273, 274, 289, 294, 313, 320]</t>
  </si>
  <si>
    <t>[2, 4, 29, 30, 31, 35, 36, 41, 51, 53, 55, 65, 66, 74, 78, 82, 87, 90, 99, 100, 125, 135, 140, 143, 160, 161, 164, 170, 180, 195, 201, 203, 206, 210, 221, 231, 241, 248, 256, 257]</t>
  </si>
  <si>
    <t>[3, 10, 18, 21, 25, 46, 51, 52, 72, 73, 77, 82, 96, 108, 134, 167, 177, 185, 190, 194, 216, 227]</t>
  </si>
  <si>
    <t>[12, 16, 20, 23, 34, 40, 41, 43, 46]</t>
  </si>
  <si>
    <t>[3, 9, 12, 16, 23, 37, 45, 48, 55, 72, 94, 106, 123, 133, 144, 149, 161, 174, 187, 196, 197]</t>
  </si>
  <si>
    <t>[27, 32, 34, 35, 42, 48, 51, 62, 94, 102, 110, 112, 114, 117, 125, 132, 133, 135, 148, 158, 166, 167, 170, 177]</t>
  </si>
  <si>
    <t>[4, 5, 34, 37, 41, 49, 60, 62, 63, 65, 71, 72, 74, 80, 83, 100, 107, 111, 113, 114, 117, 122, 125, 160, 161, 167, 172, 181, 187, 195, 203, 204, 205, 208, 212, 216, 224, 236, 244, 246, 250, 258, 267, 268, 269, 276, 277, 289, 305, 311, 313, 320, 325, 331, 357, 358, 365, 386, 388, 389, 398, 399, 402, 403, 407, 412, 423, 427, 428, 444, 460, 466, 467, 474, 486, 487, 489, 491, 506, 510, 516, 517, 521, 525, 539, 540, 549, 564, 567, 575, 577, 589, 590, 592, 597, 601, 603, 605, 608, 610, 613, 616]</t>
  </si>
  <si>
    <t>[4, 8, 33, 38, 41, 44, 54, 69, 70, 72, 76, 81, 89, 90, 98, 99, 105, 122, 127, 133, 137, 138, 148, 154, 158, 161, 165, 185, 186, 188, 227, 234, 239, 241, 252, 253]</t>
  </si>
  <si>
    <t>[9, 17, 28, 32, 34, 36, 47, 49, 50, 62, 69, 74, 76, 80, 99, 104, 106, 129, 138, 139, 148, 158, 165, 168, 178, 184, 201, 204, 209, 211, 230, 236, 248, 265, 277, 284, 291]</t>
  </si>
  <si>
    <t>[19, 20, 21, 33, 52, 58]</t>
  </si>
  <si>
    <t>[2, 7, 36, 37, 42, 48, 55, 57, 62, 67, 77, 84, 95, 114, 141, 152, 169, 170, 185, 188, 198, 203, 215, 218, 230, 231, 244, 255, 258, 283, 285, 289, 308, 309, 314, 315, 322, 324, 347, 364, 372, 373, 376, 398, 399, 406, 408]</t>
  </si>
  <si>
    <t>[8, 9, 12, 40, 42, 46, 59, 62, 81, 82, 83, 85, 86, 87, 90, 93, 99, 106, 114, 120, 121, 123, 126, 129, 130, 132, 137, 138, 139, 140, 141, 145, 152, 162, 163, 164, 168, 179, 186, 193, 199, 204, 205, 206, 227, 234, 246, 248, 249, 251, 260, 268, 271, 274, 278, 280, 283, 285, 289, 290, 300, 302, 317, 320, 324, 332, 348, 350, 351, 363, 365, 371, 378, 380, 383, 384, 387, 390, 393, 410, 411, 414, 423, 432, 439, 442, 445, 446, 458, 472, 482, 499, 508, 509, 513, 515, 521, 531, 532, 540, 541, 561, 572]</t>
  </si>
  <si>
    <t>[11, 22, 32, 44, 52, 54, 71, 79, 90, 92, 96, 104, 119, 122, 135, 136, 151, 153, 163, 165, 169, 179, 184, 186, 187, 191, 193, 195, 199, 211, 213, 223, 225, 232, 241, 275, 279, 288, 301, 306, 313, 328, 330, 334, 345, 361, 364, 367, 388, 390, 391, 403, 406, 426, 435, 459, 461, 477, 478, 487, 500, 502, 504, 524, 527, 529, 538, 560, 572, 584, 606, 608, 616, 624, 635, 639, 652, 659, 661, 670, 672, 673, 674, 675, 676, 687, 690, 694, 701, 708, 713, 718, 721, 725, 727, 729, 732, 742, 747]</t>
  </si>
  <si>
    <t>[4, 5, 39, 41, 42, 53, 62, 71, 74, 82, 96, 101, 109, 111, 138, 142, 153, 154, 168, 173, 175, 176, 177, 178, 197, 199, 206, 212, 229, 234, 237, 243]</t>
  </si>
  <si>
    <t>[5, 7, 19, 28, 38, 48, 61, 67, 74, 79, 84, 85, 87, 97, 106, 115, 133, 140, 142, 149, 162, 165, 169, 171, 181, 183, 187, 191, 201, 216, 218, 230, 236, 250, 253, 258, 272, 276, 290, 292, 299, 307, 310, 320, 324, 329, 330, 334, 344, 350, 354, 355, 361, 374, 378, 384, 394, 397, 408, 416, 423, 430, 446, 456, 463, 464, 488, 491, 497, 500, 504, 506, 507, 512, 517, 527, 535, 544, 548, 554, 561, 571, 576, 586, 588]</t>
  </si>
  <si>
    <t>[11, 14, 19, 20, 26, 32, 38, 40, 42, 43, 45, 62, 77, 78, 79, 88, 92, 104, 121, 124, 126, 138, 146, 168, 169, 170, 173, 191, 196, 214, 219, 223, 224, 227, 229, 232, 238, 245, 259, 260, 264]</t>
  </si>
  <si>
    <t>[2, 3, 7, 8, 9, 16, 18, 21, 45, 51, 68, 71, 74, 75, 87, 98, 101, 103, 105, 128, 132, 139, 140, 143, 158, 159, 163, 164]</t>
  </si>
  <si>
    <t>[9, 11, 21, 35, 43, 49, 53, 56, 57]</t>
  </si>
  <si>
    <t>[5, 38, 53, 54, 59, 66, 73, 74, 76, 81, 103, 113, 128, 130, 133, 136, 138, 139, 142, 145, 149, 159, 168, 179, 186, 187, 199, 202, 203, 208, 214, 216, 226, 240, 241, 248, 266, 271, 278]</t>
  </si>
  <si>
    <t>[2, 3, 5, 11, 12, 15, 19, 27, 31, 35, 40, 42, 61, 62, 64, 76, 81, 104]</t>
  </si>
  <si>
    <t>[12, 15, 21, 47, 52, 58, 60, 78, 79, 86, 90, 98, 127, 132, 136, 142, 144, 151, 161, 163, 164, 173, 180]</t>
  </si>
  <si>
    <t>[4, 10, 17, 20, 27, 34, 96, 107, 121, 124, 136, 137, 140, 172, 202, 214, 225, 232, 239, 249, 250, 257, 258, 260, 267, 271, 272, 281, 283, 286, 288, 309, 311, 323, 326, 330, 341, 344, 356, 359, 372, 384, 385, 387, 390, 391, 397, 402, 403, 405, 411, 426, 438, 457, 465, 477, 483, 487, 505, 515, 520, 532, 536, 537, 541, 567, 579]</t>
  </si>
  <si>
    <t>[8, 10, 14, 17, 28, 36, 40, 44, 46]</t>
  </si>
  <si>
    <t>[24, 35, 38, 50]</t>
  </si>
  <si>
    <t>[10, 12, 15, 16, 19, 21, 26, 35, 43, 47, 57, 63, 68, 94, 96, 100, 111, 122, 129, 131]</t>
  </si>
  <si>
    <t>[5, 31, 32, 33, 39, 41, 47, 62, 71]</t>
  </si>
  <si>
    <t>[2, 14, 16, 28, 43, 45, 48, 49, 61, 62, 64, 65, 70, 73, 74, 95, 99, 102, 113, 130, 140, 143, 146, 154, 172, 177, 179, 196, 201, 223, 230, 242, 243, 249, 250, 257, 270, 273, 283, 286, 307, 309, 313, 325, 331, 345, 347, 351, 358, 366, 371, 374, 378, 381, 383, 387, 406, 415, 430, 440, 444, 445, 454, 455, 456, 458, 465, 469, 471, 478, 480, 492, 502, 511, 515, 516, 518, 524, 530, 545, 547, 550, 564, 589, 608, 614, 619, 620, 622]</t>
  </si>
  <si>
    <t>[36, 38, 53, 69, 74, 76, 107, 128, 130, 138, 142, 148, 151, 162, 173, 176, 179, 183, 184, 195, 198, 199, 204, 216, 221, 222, 230, 246, 253, 255, 265, 275, 276, 293, 301, 308, 312, 317, 323, 346, 362, 363, 365]</t>
  </si>
  <si>
    <t>[2, 3, 7, 9, 10, 11, 17, 24, 27, 29, 41, 49, 52, 55, 56, 89, 97, 105, 109, 115, 120, 122, 123, 127, 130, 132, 140, 144, 156, 158, 165, 171, 173, 177, 181, 182, 204, 222, 236, 239, 242, 244, 247, 259, 261, 265, 281, 292, 296, 298, 302, 307, 313, 316]</t>
  </si>
  <si>
    <t>[18, 36, 37, 43, 47, 53, 79, 83, 97, 112, 126, 154, 172, 182, 195, 201, 210, 219, 221, 225, 237, 243, 246, 261, 271, 272, 279, 297, 305, 320, 321, 322, 324, 329, 331, 335, 343, 344, 347, 349, 374, 375, 388, 390, 417, 446, 449, 452, 466, 478, 511, 512, 522, 531, 534, 541]</t>
  </si>
  <si>
    <t>[3, 16, 24, 34, 38, 47, 56, 60, 64, 65, 68, 86, 100, 108, 124, 133, 136, 138, 139, 157, 177, 178, 195, 196, 201, 206, 207, 209, 214, 216, 223, 247, 249, 250, 258, 259, 263, 270, 287, 298]</t>
  </si>
  <si>
    <t>[2, 5, 6, 21, 26, 28, 34, 35, 37, 42, 46, 50, 53, 57, 58, 60, 61, 62, 66, 68, 70, 72, 82, 86, 94, 98, 105, 124, 128, 147, 150, 163, 166, 174, 183, 189, 197, 200, 206, 220, 229, 236, 237, 242, 247, 249, 256, 257, 264, 283, 287, 290, 291, 293, 294, 295, 297, 299, 307, 312]</t>
  </si>
  <si>
    <t>[6, 8, 15, 26, 28, 36, 38, 39, 40, 46, 48, 52, 54, 56, 66, 68]</t>
  </si>
  <si>
    <t>[11, 13, 19, 20, 23, 36, 48, 69, 71, 72, 76, 101, 110, 111, 120, 129, 132, 135, 141, 153, 164, 170, 177, 179, 180, 190, 214, 215, 226, 239, 243, 251, 252, 256, 257, 278, 294, 304, 305, 309, 321, 323, 324, 331, 334, 335, 337, 354, 363, 384, 393, 422, 448]</t>
  </si>
  <si>
    <t>[3, 7, 8, 18, 21, 22, 38, 42, 65, 69, 70, 81, 86, 87, 89, 90, 94, 106, 125, 126, 128, 130, 133, 155, 169, 173, 176, 182, 202, 204, 218, 219, 220, 231, 240, 244, 247, 253, 256, 273, 276, 285, 291, 293, 300, 302, 305, 312, 316, 324, 329, 337]</t>
  </si>
  <si>
    <t>[12, 14, 26, 27, 32, 35, 42, 47, 56, 66, 67, 70, 74, 80, 84, 88, 89, 95, 98, 104, 106, 114, 123, 129, 135, 137, 146]</t>
  </si>
  <si>
    <t>[10, 12, 15, 16, 36, 37, 50, 52, 53, 60, 66, 80, 85, 90, 97, 99, 107, 109, 118, 122, 130, 131, 141, 147, 156, 158, 160]</t>
  </si>
  <si>
    <t>[2, 23, 30, 40, 42, 45, 66, 69, 72, 76, 87, 92, 93, 96, 112, 121, 140, 142, 145, 147, 148, 153, 159, 164, 165, 166, 173, 207, 211, 222, 228, 246, 256, 260, 269, 275, 291, 294, 296, 301, 302, 305, 309, 314, 327, 332]</t>
  </si>
  <si>
    <t>[8, 21, 28, 29, 32, 34, 49, 51, 66, 67, 70, 74, 88, 93, 94, 105, 107, 114, 117, 130, 133, 135, 138, 139, 149, 156]</t>
  </si>
  <si>
    <t>[13, 15, 19, 23, 29, 37, 44, 47, 73, 79, 85, 91, 92, 99, 118, 122, 132, 139, 143, 145, 146, 153, 159, 174, 182, 185, 186, 188, 201, 205, 212, 218]</t>
  </si>
  <si>
    <t>[2, 4, 15, 17, 20, 27, 39, 56, 65, 68, 79, 81, 82, 85, 91, 115, 119, 129, 136, 139, 149, 153, 155, 170, 171, 173, 181, 185, 187, 188, 201, 204, 213, 215, 220, 229, 235, 242, 265, 271, 276, 280, 282, 283, 284, 286, 298, 329, 334, 337, 358, 359, 362, 368, 372, 376, 382, 391, 392, 401, 405, 407, 414, 418, 424, 435, 437, 448, 452, 456, 462, 469, 488, 496, 498, 499, 501, 509, 511, 515]</t>
  </si>
  <si>
    <t>[2, 3, 11, 12, 13, 14, 21, 22, 26, 29, 34, 50, 54, 68, 74, 77, 81, 83, 85, 112, 129, 130, 133, 137, 146, 148, 158, 160, 174, 175, 187, 191, 194, 198, 201, 203, 206]</t>
  </si>
  <si>
    <t>[3, 5, 20, 22, 23, 29, 37, 38, 41, 43, 49, 58, 65, 67, 75, 76, 78, 79, 82, 85, 92, 96, 107, 116, 120, 122, 127, 137, 139, 140, 147, 163, 165, 169, 170, 175, 176, 182, 189, 201, 202, 207]</t>
  </si>
  <si>
    <t>[4, 6, 7, 29, 33, 41, 51, 52, 58, 59, 62, 64, 69, 70, 72, 94, 103, 108, 114, 115, 128, 133, 156, 167, 203, 210, 215, 223, 225, 227, 234, 262, 273]</t>
  </si>
  <si>
    <t>[4, 5, 6, 8, 15, 17, 22, 47, 50, 84, 86, 92, 97, 99, 101, 105]</t>
  </si>
  <si>
    <t>[3, 4, 7, 17, 20, 21, 24, 32, 34, 50, 52, 62, 67, 69, 77, 80, 90, 91, 95, 96, 99, 103, 108, 110, 111, 115, 127, 130, 132, 153, 157, 164, 168]</t>
  </si>
  <si>
    <t>[2, 12, 22, 24, 30, 37, 42, 43, 56, 58, 71, 73, 91, 98, 114, 134, 135, 138, 143, 169, 177, 182, 190, 193, 198, 207, 209, 213, 218, 226, 229, 233, 239, 241]</t>
  </si>
  <si>
    <t>[12, 14, 16, 18, 22, 27, 30, 31, 36, 61, 63, 65, 71, 75, 91, 101, 102, 104, 105, 108, 118, 120, 135, 136, 149, 150, 153, 155, 156, 175, 179, 196, 200, 203, 214, 232, 233, 235, 237]</t>
  </si>
  <si>
    <t>[9, 14, 37, 48, 52, 67, 70, 71, 76, 78, 82, 102, 112, 115, 116, 118, 120, 122, 137, 144, 176, 180, 183, 191, 193, 196, 198, 203, 205, 212, 216, 219, 221, 231]</t>
  </si>
  <si>
    <t>[4, 14, 15, 17, 19, 22, 34, 38, 41, 51, 53, 56, 58, 68, 69, 76, 80, 88, 99, 102, 105, 106, 107, 111, 124, 131, 135, 142, 149, 150, 151, 152, 161, 162, 163, 166, 167, 169, 181, 184, 185, 197, 205]</t>
  </si>
  <si>
    <t>[4, 10, 16, 19, 21, 33, 39, 45, 49, 51, 52, 57, 61, 84, 86, 92, 96, 102, 107, 112, 116, 122, 125, 126, 129, 139, 140, 141, 156, 157, 161, 171, 174, 176, 177, 196, 205, 211, 213, 217, 221, 224, 253, 254, 258]</t>
  </si>
  <si>
    <t>[26, 27, 29, 71, 73, 80, 83, 84, 86, 90, 94, 99, 105, 128, 138, 145, 156, 164, 175, 186, 191, 194, 197, 218, 224]</t>
  </si>
  <si>
    <t>[8, 12, 21, 22, 37]</t>
  </si>
  <si>
    <t>[7, 10, 41, 54, 57, 61, 66, 67, 76, 80, 92, 95, 98, 101, 102, 107, 110, 112, 117, 122, 129, 149, 150]</t>
  </si>
  <si>
    <t>[9, 21, 24, 33, 34, 37, 38, 42, 48, 49, 52, 53, 63, 68, 70, 77, 84, 107, 117, 120, 142, 149, 152, 154, 160, 161, 169, 180, 189, 199, 206, 208, 216, 219, 224, 225, 232, 233, 247, 262]</t>
  </si>
  <si>
    <t>[2, 3, 37, 55, 66, 67, 78, 80, 90, 95, 99, 102, 109, 110, 118, 127, 130, 131, 143, 145, 146, 152, 179, 183, 188, 193, 195, 204, 205, 208, 212, 213, 218, 228, 231, 237, 245, 267, 288]</t>
  </si>
  <si>
    <t>[2, 8, 14, 17, 20, 22, 25, 46]</t>
  </si>
  <si>
    <t>[8, 11, 22, 28, 58, 66, 73, 76, 81, 82, 84, 104, 107, 112, 123, 128, 141, 142, 153]</t>
  </si>
  <si>
    <t>[2, 4, 10, 13, 18, 23, 33, 37, 38, 39, 40, 41, 46, 47, 52, 62, 64, 108, 117, 121, 128, 138, 140, 181, 192, 199, 200, 202, 205, 211, 213, 219, 231, 239]</t>
  </si>
  <si>
    <t>[7, 13, 18, 26, 33, 34, 38, 40, 42, 46]</t>
  </si>
  <si>
    <t>[13, 25, 35, 44, 51, 58, 73, 78]</t>
  </si>
  <si>
    <t>[2, 7, 11, 23, 29, 34, 46, 64, 67, 96, 97, 99, 109, 124, 126]</t>
  </si>
  <si>
    <t>[2, 4, 35, 39, 41, 56, 58, 62]</t>
  </si>
  <si>
    <t>[4, 5, 7, 29, 57, 59, 63, 77, 85, 89, 94, 105, 108, 111, 122, 123, 135, 137, 144, 147, 166, 173, 184, 196, 198, 206, 207, 213, 221, 231, 240, 243, 252, 256, 258, 262, 263, 267, 270, 273, 278, 293, 294, 296, 303, 307, 322, 326, 330, 333, 375, 397, 422, 434, 439, 441, 445, 448, 452, 458, 463, 479, 483, 491, 492, 497, 516, 530, 531, 542, 550, 553]</t>
  </si>
  <si>
    <t>[7, 12, 20, 26, 37, 40, 53, 54, 58, 61]</t>
  </si>
  <si>
    <t>[2, 5, 7, 14, 15, 18, 25, 27, 34, 40, 45, 46, 54, 66, 77, 88, 99, 103, 109, 125, 136, 141]</t>
  </si>
  <si>
    <t>[2, 18, 21, 31, 37, 45, 47, 48, 49, 55, 62, 65, 69, 72, 80, 90, 91, 95, 96, 99, 100, 108, 111, 117, 122, 131, 133, 134, 143, 155, 160, 166, 172, 182]</t>
  </si>
  <si>
    <t>[2, 4, 5, 30, 33, 35, 41, 43, 45, 46, 57, 60, 62, 67, 76, 82, 83, 95, 102, 116, 138, 147, 148, 151, 162, 185, 194, 199, 204, 212, 233, 249, 251, 252, 254, 257, 261, 265, 270, 278, 279, 287, 310, 319, 325, 327, 330, 332, 338, 341, 345, 346, 348, 365, 369, 396, 397, 402]</t>
  </si>
  <si>
    <t>[2, 13, 16, 20, 21, 30, 44, 48, 49, 53, 85, 91, 94, 111, 113, 114, 117, 118, 129, 130, 135, 137, 138, 154, 177, 178, 182, 208, 216, 245]</t>
  </si>
  <si>
    <t>[5, 6, 7, 25, 28, 29, 30, 47, 56, 57, 59, 61, 76, 87, 95, 99, 109, 118, 127, 133, 143, 184, 195, 197, 204, 212, 228, 232, 242, 248, 253, 254, 255, 257, 279, 280, 283, 286, 306, 309, 310, 313, 317, 321, 323, 338, 342, 345, 348, 350, 362, 368, 372, 381]</t>
  </si>
  <si>
    <t>[2, 6, 8, 11, 15, 18, 22, 29, 31, 44, 47, 51, 57, 61, 65, 86, 95, 98, 101, 109, 126, 128, 131, 139, 146, 150, 154, 156, 168, 169, 190, 215, 227, 232, 236, 237]</t>
  </si>
  <si>
    <t>[7, 11, 16, 18, 19, 28, 36, 55, 71, 75, 76, 94, 104, 107, 111, 115, 128, 142, 145, 167, 173, 180, 184, 187]</t>
  </si>
  <si>
    <t>[3, 19, 29, 34, 37, 44, 46, 55, 62, 64, 66, 69, 73, 88, 95, 102, 103, 104, 113, 114, 118, 122, 123, 126, 148, 160, 162, 171, 172, 183, 210, 224, 231, 242, 252]</t>
  </si>
  <si>
    <t>[3, 10, 11, 19, 44, 61, 64, 68, 70, 74, 79, 105, 107, 109, 120, 127, 139, 152, 155, 158, 174, 179, 181, 194, 199, 208]</t>
  </si>
  <si>
    <t>[2, 11, 12, 24, 31, 39, 46, 59, 75, 87, 104, 110, 122, 126, 130, 134, 150, 151, 179, 194, 208, 217, 218, 232, 234, 257, 263, 268, 269, 284, 294, 298, 303, 305, 329, 334, 336, 359, 361, 364, 367, 375, 377, 379]</t>
  </si>
  <si>
    <t>[8, 10, 32, 41, 43, 45, 47, 72, 75, 88, 117, 118, 131]</t>
  </si>
  <si>
    <t>[25, 68, 71, 79, 88, 95, 104, 120, 128, 129, 162, 175, 187, 194, 198, 201, 205, 208, 212, 218, 220, 221, 225, 227, 233, 236, 239, 241, 251, 276, 282]</t>
  </si>
  <si>
    <t>[4, 15, 46, 62, 68, 80, 83, 88, 93, 98, 102, 105, 107, 138, 141, 156, 164, 169, 173, 177, 179, 192, 195, 201, 204, 207, 214, 233, 246, 265, 271, 282, 296, 305]</t>
  </si>
  <si>
    <t>[14, 36, 39, 40, 44, 49, 51, 57, 59, 79, 80, 82, 88, 89, 94, 102, 117, 126, 129, 135, 142, 146, 152, 163, 167, 174, 185, 188, 192, 196, 207, 217, 219, 228, 235, 246, 256, 263, 265, 270, 272, 276, 291, 306, 308, 311, 317, 320, 323, 324, 329, 343, 348, 349, 350, 353, 354, 358, 359, 367, 381, 400, 406, 407, 410, 412, 413, 419, 421, 426, 432, 436, 439, 440, 454, 455, 464, 475, 487, 494, 497, 502, 505]</t>
  </si>
  <si>
    <t>[36, 38, 44, 51, 53, 56, 58, 69, 74, 75, 94, 96, 115, 116, 130, 138, 163, 165, 170, 184, 196, 197, 202, 226, 250, 252, 264, 265, 281, 291, 293, 302, 306, 321, 327, 344, 352, 359, 364, 365, 366, 376, 380, 382, 390, 394, 411, 413, 419, 422, 423, 460, 465, 490, 492, 497, 521, 531, 538, 559, 560, 588, 596, 621]</t>
  </si>
  <si>
    <t>[2, 16, 21, 28, 38, 48, 54, 72, 75, 79, 91, 101, 117, 123, 138, 140, 145, 146, 150, 158, 162, 174, 178, 194, 195, 196, 200, 210, 218, 223, 227, 229, 231, 242, 245, 250, 254, 256, 291, 295, 300, 306, 307, 310]</t>
  </si>
  <si>
    <t>[2, 6, 13, 34, 50, 58, 60, 66, 68, 70, 76, 82, 90, 93, 96, 105, 130, 147, 148, 152, 163, 166, 167, 174, 178, 187, 203, 216, 218, 227, 231]</t>
  </si>
  <si>
    <t>[8, 9, 10, 18, 26, 37, 39, 41, 84, 89, 94, 98, 112, 120, 123, 128, 130, 139, 148, 155, 159, 167, 171, 174, 187, 194, 197, 216, 231, 233, 236, 253, 255, 261, 262, 268, 269, 287, 294, 296]</t>
  </si>
  <si>
    <t>[2, 3, 8, 10, 30, 36, 37, 40, 64, 79, 90, 91, 93, 113, 131, 137, 141, 150, 160, 161, 190, 195, 217, 233, 235, 238, 260, 269, 279, 283, 285, 292, 294, 296, 297, 306, 318, 331, 333, 335, 338, 341, 344, 348, 367, 368, 373, 379, 380, 385, 388, 393, 434, 436, 444, 452, 455, 458, 477, 478, 490, 506, 510, 511, 512, 515, 520, 524, 536, 548, 556, 560, 572, 603, 618, 624, 630, 633, 635, 636, 643, 648, 657, 658, 661, 662, 663, 665, 674, 677, 685, 692, 695, 697, 703, 708, 714, 730, 731, 736, 747, 759, 763, 766, 777, 787, 788, 792, 795, 806, 809]</t>
  </si>
  <si>
    <t>[7, 11, 13, 19, 24, 32, 55, 59, 60, 64, 74, 96, 100, 122, 124, 126, 138, 141, 148, 150, 161, 167, 179, 188, 189, 208, 217, 227, 239, 240, 249, 254, 256, 257, 258, 278]</t>
  </si>
  <si>
    <t>[2, 4, 5, 7, 38, 43, 57, 65, 71, 73, 75, 103, 107, 117, 127, 129, 131, 136, 139, 141, 150, 158, 165, 168, 179, 182, 193, 194, 195, 202, 204, 215, 230, 239, 244, 245, 249, 250, 253, 257, 262, 265, 285, 312, 324, 325, 334, 344, 359, 372, 382, 385, 394, 397, 403]</t>
  </si>
  <si>
    <t>[14, 17, 19, 20, 22, 31, 32, 61, 75, 79, 80, 85, 87, 92, 99, 107, 121, 174, 192, 193, 199, 213, 223, 225, 229, 234, 247, 260, 262, 276, 279, 294, 305, 324, 330, 332, 336, 347, 355, 357]</t>
  </si>
  <si>
    <t>[6, 12, 15, 16, 18, 28, 38, 41, 43, 46, 57, 61, 62, 65, 66, 76, 77, 115, 129, 134, 140, 148, 162, 173, 178, 188, 203, 213, 235, 239, 241, 247, 264, 270, 297, 300, 302, 304, 307, 308, 314, 318, 322, 323, 325, 332, 339, 343, 345, 350, 360, 364, 370, 378, 385, 391, 395, 401]</t>
  </si>
  <si>
    <t>[3, 8, 11, 13, 30, 52, 54, 72, 75, 80, 82, 87, 89, 92, 98, 109, 125, 126, 128, 140, 142, 150, 166, 176, 180, 181, 185, 191, 193, 199, 200, 204, 208, 209, 221, 223, 225, 237, 238, 241, 249, 256, 259, 266, 269, 270, 272, 273, 276, 277, 302, 306, 307, 309, 310, 311, 317, 323, 333, 358, 359, 371, 373, 379, 380, 387, 392, 396, 405, 406, 415, 416, 423, 456, 470, 473, 475, 483, 486, 488, 493, 497, 500, 509, 511, 524, 547, 550, 556, 563, 567, 572, 578, 583, 585, 586, 602, 612, 629, 647, 650, 653, 654, 658, 663, 686, 693, 699, 712, 713, 714, 724, 727, 745, 756, 766, 774]</t>
  </si>
  <si>
    <t>[4, 5, 8, 13, 21, 30, 38, 41, 42, 54, 59, 80, 84, 103, 109, 114, 121, 123, 129, 130, 150, 154, 172, 183, 190, 197, 203, 204, 209, 220, 227, 233, 237, 240, 242, 245, 267, 270, 273, 277, 279, 283, 284, 300, 301, 326, 359, 360, 364, 375, 379, 386, 387, 393, 400, 406, 420, 428, 440, 466, 473, 476, 484, 487, 492, 499, 500, 503, 509, 517, 520, 523, 526, 531]</t>
  </si>
  <si>
    <t>[5, 7, 18, 21, 38, 39, 40, 43, 58, 59, 65, 75, 80, 82, 84, 88, 90, 96, 98, 99, 116, 123, 126, 140, 144, 157, 161, 162, 166, 170, 178, 179, 188, 200, 211, 216, 220, 225, 227]</t>
  </si>
  <si>
    <t>[2, 4, 7, 12, 21, 32, 39, 66, 68, 81, 96, 108, 115, 116, 128, 132, 137, 139, 143, 149, 150, 162, 163, 170, 178, 188, 190, 192, 197, 200, 202, 217, 224, 225, 236, 237, 241, 245, 246, 253, 259, 263, 274, 298, 305, 307, 308, 310, 319, 323, 331, 368, 374, 375, 380, 389, 390, 395, 400, 421, 436]</t>
  </si>
  <si>
    <t>[14, 16, 17, 20, 32, 34, 43, 44, 50, 52, 53, 56, 71, 76, 78, 96, 115, 127, 142, 156, 159, 175, 177, 183, 188, 194, 200, 202, 204, 208, 224, 227, 239, 256, 257, 273, 284, 288, 292, 293, 294, 296, 298, 301, 308, 312, 313, 323, 327, 340, 343, 345, 365, 375, 376, 380, 402, 412, 413, 421, 425, 443, 444, 453]</t>
  </si>
  <si>
    <t>[24, 32, 33, 41, 45, 47, 48, 49, 59, 62, 67, 78, 82, 103, 111, 123, 127, 145, 151, 154, 191, 208, 212, 215, 219, 223, 227, 229, 236, 258, 286, 299, 303, 304, 323, 329, 336, 338, 340, 348, 350, 354, 357, 358, 361, 362, 368, 379, 380, 395, 398, 401, 412, 413, 415, 426, 438, 440, 441, 447, 472, 480, 490, 498, 499]</t>
  </si>
  <si>
    <t>[2, 5, 13, 23, 33, 34, 46, 48, 50, 51, 54, 55, 59, 60, 61, 72, 76, 93, 96, 103, 125, 128, 133, 146, 147, 159, 165, 168, 169, 184, 189, 201, 206, 210, 236, 237, 242, 247, 256, 260, 279, 280, 291, 293, 294, 307, 308, 310, 312, 317, 326, 339, 348, 353, 357, 359, 361, 368, 374, 377, 388, 389, 394, 408, 416, 420, 422, 423, 427, 430, 434, 439, 442, 455, 463, 464, 470, 474, 478, 480, 485, 490, 495, 498, 512, 516, 519]</t>
  </si>
  <si>
    <t>[48, 53, 54, 59, 65, 70, 73, 75, 99, 100, 127, 131, 156, 167, 168, 171, 181, 188, 208, 226, 232, 233, 234, 245, 253, 259, 263, 266, 278, 290, 292, 307, 312, 314, 317, 321, 325, 356, 362]</t>
  </si>
  <si>
    <t>[26, 35, 44, 47, 49, 55, 61, 63, 77, 88, 93, 94, 97, 109, 111, 121, 135, 138, 152, 155, 157, 160, 173, 186, 189, 191, 193, 194, 205, 210, 215, 243, 247, 274, 276, 279, 286, 291, 295, 299, 300, 306, 310, 328, 351, 358]</t>
  </si>
  <si>
    <t>[12, 14, 40, 41]</t>
  </si>
  <si>
    <t>[4, 8, 11, 13, 17, 20, 23, 27, 36, 39, 42, 47, 56, 69, 75, 82, 89, 95, 96, 101, 102, 106, 111, 113, 142, 148, 151, 171, 173, 200, 201, 205, 215, 217, 218, 225, 241, 245, 246, 250, 253, 255, 259, 261, 262, 265, 269, 286, 295, 299, 307, 309, 313, 326, 335, 344, 350, 353, 365, 373, 377, 378, 383, 386, 387, 389, 391, 392, 394, 396, 401, 404, 410, 413, 415, 418, 420, 435, 442, 454, 455, 459, 468, 477, 480, 491, 495, 503, 505, 514, 519, 526]</t>
  </si>
  <si>
    <t>[8, 17, 20, 25, 26, 27, 29, 32, 35, 44, 51, 53, 65, 67, 68, 69, 74, 78, 79, 84, 85, 88, 93, 100, 102, 109, 115, 123, 125, 127, 129, 132, 133, 150, 151, 154, 163, 170]</t>
  </si>
  <si>
    <t>[8, 9, 23, 26, 29, 33, 44, 52, 77, 86, 89, 91, 94, 106, 115, 116, 141, 143, 148, 163, 166, 178, 183, 199, 201, 206, 218, 219, 223, 224, 231, 235, 240, 243, 252, 260, 262, 266, 271, 276, 279, 280, 282]</t>
  </si>
  <si>
    <t>[3, 8, 13, 19, 20, 30, 32, 45, 64, 65, 72, 80, 91, 93, 103, 106, 107, 109, 124, 137, 139, 141, 144, 151, 164, 169, 179, 184, 188, 200, 206, 214, 227, 233, 234, 238, 244]</t>
  </si>
  <si>
    <t>[6, 9, 20, 27, 43, 47, 66, 67, 86, 96, 104, 112, 117, 122, 125, 130, 136, 142, 151, 155, 179, 183, 184, 195, 213, 219, 223, 227]</t>
  </si>
  <si>
    <t>[8, 14, 36, 38, 41, 42, 54, 55, 87, 93, 109, 133, 135, 138, 164, 165, 188, 193, 204, 229, 240]</t>
  </si>
  <si>
    <t>[6, 10, 15, 17, 21, 23, 26, 30, 43, 46, 49, 53, 58, 59, 62, 64, 81, 92, 93, 107, 126, 132, 135, 138, 143, 144, 156, 157, 165, 167, 171, 184, 190, 195, 210, 211, 220, 233, 246, 250, 289, 292, 295, 301, 304, 309, 319, 339, 344, 354, 356, 364, 366, 369, 384, 386, 394, 401, 409, 412, 423, 427, 431, 433, 435, 437, 444, 456, 458, 466, 479, 495, 509, 514, 518, 526, 535, 540, 543, 554, 555, 557, 563, 584, 587, 589, 596, 608, 613, 618, 620, 625, 628, 635, 638, 644, 645, 647, 648, 658, 663, 683, 700, 708, 710, 713, 717, 719, 720, 727, 734, 751, 752, 756, 760, 768]</t>
  </si>
  <si>
    <t>[4, 25, 31, 36, 44, 46, 48]</t>
  </si>
  <si>
    <t>[3, 12, 14, 25, 27, 30, 35, 37, 38, 40, 41, 48, 50, 52, 55, 88, 90, 92, 94]</t>
  </si>
  <si>
    <t>[4, 18, 19, 36, 38, 70, 76, 78, 83, 86]</t>
  </si>
  <si>
    <t>[3, 6, 14, 17, 27, 28, 29, 41, 46, 47, 65, 67, 68, 70, 71, 72, 79, 81, 85]</t>
  </si>
  <si>
    <t>[3, 24, 29, 30, 63, 70, 74, 78, 87, 88, 98, 118, 122, 126, 128, 138, 155, 180, 183, 189, 200, 201, 203, 207, 209, 228, 233, 250, 261, 268, 274, 291, 308, 319]</t>
  </si>
  <si>
    <t>[13, 17, 19, 24, 39, 48, 59, 61, 64, 68, 69, 70, 71, 73, 80, 85, 87, 88, 96, 103, 108, 111, 115, 125, 130, 132, 133, 135, 138, 141, 142, 144, 155, 158, 163, 169, 171, 172, 174, 177]</t>
  </si>
  <si>
    <t>[5, 8, 9, 16, 26, 30, 37, 38, 42, 46, 47, 49, 53, 57, 59, 70, 89, 99, 101, 110, 111, 119, 126, 132, 135, 163, 166, 171, 173, 180, 183, 189, 191, 202, 203, 206, 207, 212, 214, 216, 218, 220, 222]</t>
  </si>
  <si>
    <t>[4, 5, 11, 15, 16, 38, 54, 57, 59, 70, 83, 87, 89, 97, 98, 99, 105, 111, 116, 119, 138, 140, 151, 155, 164, 181, 182, 186, 188, 199, 200, 202, 219, 220, 221, 225, 226, 227, 236, 237, 239, 240, 241, 251, 254, 258, 259, 260, 262, 267, 270, 271, 277, 285, 289, 296, 299, 310, 313, 316, 328, 330, 332, 333, 339, 343, 346, 348, 354, 356, 368, 369, 371, 375, 378, 385, 391, 394, 398, 401, 403, 409, 410, 412, 414, 430, 434, 446, 447, 450, 455, 456, 462, 464, 467, 471, 473, 475, 479, 480, 484, 487, 488, 489, 491, 495, 504, 507, 511, 518, 520, 522, 527, 528, 530, 536, 537, 539, 541, 542, 545, 550, 551, 552, 554, 555, 556, 561, 564, 572, 578, 580, 582, 592, 595, 596, 601, 605, 606, 614, 630, 631, 632, 634, 637, 638, 639, 641, 644, 646, 647, 648, 656, 663, 680, 682, 688, 697, 700, 706, 710, 715, 716, 720, 722, 724, 728, 733, 735, 743, 750, 752, 760, 763, 772, 774, 785, 787, 788, 793, 803, 804, 806, 817, 823, 830, 833, 839, 840]</t>
  </si>
  <si>
    <t>[15, 26, 28, 29, 40, 42, 45, 46, 52, 56, 59, 69, 72, 78, 80, 81, 83, 85, 94, 96, 114, 123, 126, 130, 132, 133, 136, 138, 144, 150, 151, 153, 155, 156, 158, 162, 164, 184, 185, 194, 196, 198, 203, 212, 216, 219, 221, 222, 230, 235, 236, 244, 245, 249, 251, 260, 263, 267, 281, 284, 285, 287, 288, 297, 306, 314, 320, 323, 325, 328]</t>
  </si>
  <si>
    <t>[2, 7, 17, 29, 33, 36, 41, 43, 47, 55, 57, 64, 71, 73, 75, 80, 85, 89, 94, 95, 98, 103, 105, 135, 138, 140, 144, 147, 148, 150, 155, 158, 160, 161, 166, 168, 169]</t>
  </si>
  <si>
    <t>[3, 4, 6, 7, 8, 15, 28, 33, 34, 49, 50, 51, 54, 59, 72, 73, 82, 86, 89, 93, 111, 115, 119, 123, 128, 130, 133, 146, 149, 155, 156, 163, 165, 169, 185, 190, 193, 204, 208, 219, 222, 225]</t>
  </si>
  <si>
    <t>[2, 14, 34, 39, 41, 52, 53, 68, 70, 89, 97, 101, 109, 114, 116, 119, 123, 131, 132, 137, 145, 157, 178, 199, 200, 201, 202, 222, 227, 230, 232, 237, 242, 246, 249, 261, 269, 279, 295, 297, 298, 314, 315, 317, 325, 329, 333, 339, 341, 350, 374, 375, 376, 387, 388, 401, 402, 411, 417, 419, 423, 432, 435, 456, 460, 463, 479, 493, 494, 500, 510, 517, 521, 522, 530, 538, 547, 564, 571]</t>
  </si>
  <si>
    <t>[5, 9, 21, 29, 30, 47, 53, 54, 66, 73, 77, 79, 81, 85, 87, 129, 132, 136, 143, 171, 173, 181, 191, 195, 202, 203, 214, 220, 221, 224, 236, 237, 251, 259, 262, 270, 271, 276, 277, 285, 286, 288, 306, 310, 318, 327, 328, 334, 337, 338, 341, 356, 362, 370, 374]</t>
  </si>
  <si>
    <t>[11, 14, 34, 36, 48, 51, 54, 77, 78, 79, 81, 93, 117, 120, 129, 130]</t>
  </si>
  <si>
    <t>[2, 5, 9, 14, 22, 39, 41, 67, 70, 76, 79, 81, 83, 89, 100, 107, 113, 117, 124, 128, 161, 198, 207, 221, 228, 229, 231, 242, 248]</t>
  </si>
  <si>
    <t>[2, 4, 16, 30, 46, 49, 61, 62, 65, 68, 75, 89, 93, 98, 100, 101, 110, 113, 114, 122, 124, 128, 130, 132, 133, 138, 147, 158, 163, 178, 191, 201, 212, 213, 233, 243, 244, 273, 276, 284, 288, 289, 297, 300, 305]</t>
  </si>
  <si>
    <t>[7, 9, 14, 16, 20, 21, 26, 30, 36, 42, 46, 55, 56, 59, 75, 82, 87, 88, 93, 94, 97, 100, 102, 103, 108, 109, 110, 111, 112, 115, 116, 120, 128, 130, 132, 133, 134, 139, 143, 156, 164, 172, 173, 183, 185, 187, 202, 203, 208, 209, 215, 217]</t>
  </si>
  <si>
    <t>[16, 18, 20, 24, 49, 58, 79]</t>
  </si>
  <si>
    <t>[2, 5, 11, 17, 19, 28, 29, 55, 62, 67, 76, 79, 82, 110, 116, 117, 118, 121, 131, 139, 140, 145, 159]</t>
  </si>
  <si>
    <t>[5, 26, 27, 29, 30, 33, 36, 40, 41, 42, 47, 48, 72, 75, 78, 83, 92, 108, 132, 149, 166, 167, 169, 173, 192, 194, 195, 196, 213, 219, 228, 233, 235, 246, 264, 279, 283]</t>
  </si>
  <si>
    <t>[4, 6, 26, 28, 40, 42, 54, 78, 85, 86, 100, 120, 121, 144, 145, 165, 178, 181, 188, 192, 198, 206, 216, 217, 230, 252, 278, 284, 289, 304, 307]</t>
  </si>
  <si>
    <t>[10, 11, 19, 25, 26, 41, 50, 274, 275, 282, 289, 293, 296, 298, 299, 306, 311, 313, 323, 331, 350, 352, 353, 370, 382]</t>
  </si>
  <si>
    <t>[3, 4, 13, 14, 17, 24, 27, 28, 32, 37, 46, 63, 66, 80, 83, 84, 88, 89, 93, 102, 106, 117, 127]</t>
  </si>
  <si>
    <t>[3, 11, 13, 16, 30, 41, 42, 48, 55, 57, 72, 75, 82, 85, 94, 97, 109, 115, 116, 121, 128, 136, 137, 139, 144, 150, 190, 199, 212]</t>
  </si>
  <si>
    <t>[5, 25, 31, 43, 45, 49, 51, 57, 59, 73, 80, 82, 94, 96, 103, 113, 116, 119, 135, 147, 150, 152, 154, 157, 158]</t>
  </si>
  <si>
    <t>[3, 5, 10, 11, 17, 25, 41, 52, 55, 64, 77, 86, 93, 115, 118, 131, 136, 141, 162, 167, 168, 170, 171, 175, 177, 183, 195, 217, 219, 220, 221, 225, 236, 244]</t>
  </si>
  <si>
    <t>[2, 3, 13, 16, 20, 24, 25, 37, 43, 54, 61, 69, 70, 72, 74, 82, 88, 107, 114, 118, 124, 125, 130, 140, 143, 144, 161, 165, 166, 170, 178, 186, 199, 205, 210, 214, 225, 229, 236, 259, 260, 262, 266, 268, 269]</t>
  </si>
  <si>
    <t>[7, 9, 14, 16, 20, 24, 27, 33, 38, 39, 45, 48, 52, 72, 80, 91, 92, 99, 104, 127, 128, 130, 145, 158, 170, 184, 186, 188, 219, 220, 232, 233, 238, 246, 249, 265, 269, 270, 278, 281, 290, 291, 318, 320, 326, 342, 347, 349, 351]</t>
  </si>
  <si>
    <t>[4, 13, 15, 17, 19, 30, 36, 38, 48, 58, 59, 62, 63, 64, 65, 81, 89, 95, 98, 100, 103, 108, 128, 131, 152, 165, 167, 194, 196, 201, 209, 214, 220, 232, 234, 239, 246, 252, 255, 256]</t>
  </si>
  <si>
    <t>[8, 31, 33, 35, 44, 45, 47, 57, 59, 62, 68, 79, 81, 89, 104, 113, 119, 122, 125, 126, 134, 136, 141, 155, 156, 163, 166, 188, 190, 208, 222, 232, 239, 248, 250, 260]</t>
  </si>
  <si>
    <t>[2, 3, 7, 10, 14, 16, 18, 20, 25, 31, 37, 40, 43, 54, 63, 65, 68, 71, 80, 88, 92, 98, 101, 102, 126, 135, 137, 138, 141, 144, 152, 170, 180, 186, 187, 204, 212, 214, 216, 234, 249, 270, 280, 282, 300, 301, 304, 307, 314, 315, 319, 327, 330, 340, 342, 343, 344, 349, 352, 353, 354, 361, 366, 370, 374, 401, 403, 421, 449, 453, 459, 467, 470, 482, 484, 487]</t>
  </si>
  <si>
    <t>[2, 11, 15, 20, 43, 46, 49, 50, 51, 56, 62, 67, 69]</t>
  </si>
  <si>
    <t>[13, 14, 19, 22, 23, 27, 29, 31, 34, 36, 42, 44, 45, 47, 80, 83, 85, 88, 90, 92, 99, 100, 107, 123, 127, 129, 132, 133]</t>
  </si>
  <si>
    <t>[6, 8, 20, 36, 42, 43]</t>
  </si>
  <si>
    <t>[3, 10, 20, 30]</t>
  </si>
  <si>
    <t>[4, 25, 36, 44, 52, 66, 79, 84, 87, 96, 106, 108, 113, 127, 152, 157, 158, 176, 182, 186, 187, 192, 200, 203, 211, 224, 229, 232, 233, 238, 241, 245, 262, 279, 282, 283, 295, 296, 298, 305, 317, 318, 319, 324, 326, 331, 332, 333, 336, 341, 342, 354, 355, 359, 367, 373, 375, 377, 379]</t>
  </si>
  <si>
    <t>[10, 17, 18, 21, 24, 29, 32, 33, 37, 41, 48, 53]</t>
  </si>
  <si>
    <t>[5, 10, 20, 22, 23, 26, 39, 47, 49, 50, 56, 62, 88, 89, 91, 93, 94, 97, 100, 107, 123, 127, 131, 132, 138, 144, 146, 153, 158, 161, 167, 171, 174, 182, 187, 210, 212, 232, 241, 249, 267, 277, 283, 286, 287, 311, 315, 320, 340, 346, 355, 368, 369, 371, 382, 403, 404, 410, 424, 425, 428, 444, 447, 463, 466, 468, 470, 485, 504, 512, 516, 525, 526, 532, 534, 535, 537, 544, 545, 561, 579, 584, 586, 592, 594, 596, 599, 623, 626, 627, 634, 638, 640, 669, 683, 692, 698, 702, 723, 732, 739, 743, 746, 748, 750, 753, 762, 765, 770, 784, 786, 787, 790, 791, 792, 795, 804, 820, 823, 825, 827, 833, 844, 858, 861, 869, 871, 873, 879, 880, 881]</t>
  </si>
  <si>
    <t>[2, 7, 31, 33, 34, 39, 42, 45, 54, 61, 65, 67, 68, 76, 79, 82, 83, 85, 95, 97, 114, 119, 138, 142, 153, 160, 162, 164, 176, 206, 218, 219, 222, 225, 228, 231]</t>
  </si>
  <si>
    <t>[4, 27, 31, 37, 44, 46, 47, 55, 76, 97, 106, 110, 127, 131, 139, 142, 148, 161, 169, 170, 183, 184, 186, 199, 201, 205, 211, 222, 232, 237, 239, 246, 258, 261, 262, 265, 268, 270, 274, 299, 314, 320, 325, 326, 334, 349, 358, 373, 376, 381, 383, 388, 396, 406, 410, 416, 420, 421, 423, 425, 432, 435, 439, 441, 458, 469, 478, 481, 510, 514, 516, 525, 527, 543, 544, 547, 550, 552, 557, 561, 565, 575, 581, 587, 588, 595, 599, 606, 611, 624, 626, 637, 639, 665]</t>
  </si>
  <si>
    <t>[3, 4, 27, 49, 50, 55, 57, 58, 61, 69, 75, 79, 82, 90, 98, 100, 102, 104, 110, 112, 114, 116, 123, 138, 152, 158, 161, 164, 166, 167, 169, 178, 192, 198, 201, 203, 204, 209, 213, 221, 222, 228, 229, 230, 232, 238, 242, 249, 268, 274, 283, 284, 286, 293, 297, 298, 300, 305]</t>
  </si>
  <si>
    <t>[5, 23, 30, 36, 37, 38, 44, 45, 46, 50, 52, 56, 59, 64, 82, 87, 93, 95, 96, 97, 124, 126, 127, 129, 135, 143, 149, 150, 157, 164, 176, 178, 185, 192, 195, 196, 200, 205, 208, 209, 228, 236, 243, 248, 254, 256]</t>
  </si>
  <si>
    <t>[3, 10, 11, 12, 24, 27, 28, 36, 49, 50, 56, 68, 73, 80, 88, 101, 111, 112, 127, 128, 129, 130, 155, 156, 160, 161, 162, 182, 192, 196, 201, 204, 209, 217, 219, 220, 226, 251, 252, 255, 267, 284, 298]</t>
  </si>
  <si>
    <t>[7, 12, 23, 26, 54, 62, 78, 85, 94, 112, 121, 122, 125, 138, 143, 148, 157, 162, 170, 173, 177, 187, 188, 189, 207]</t>
  </si>
  <si>
    <t>[6, 18, 20, 22, 24, 36, 42, 45, 47, 68, 74, 87, 96, 98, 121, 136, 146, 162, 166, 174, 183, 194, 198, 201, 204, 213, 220, 229, 233, 236, 241]</t>
  </si>
  <si>
    <t>[8, 9, 17, 26, 32, 42]</t>
  </si>
  <si>
    <t>[4, 17, 28, 40, 41, 42, 50, 51, 64, 68]</t>
  </si>
  <si>
    <t>[14, 19, 33, 43, 71, 79, 82, 85, 98, 120, 122, 123, 125, 129, 153, 172, 178, 189, 191, 195, 215, 217, 221]</t>
  </si>
  <si>
    <t>[10, 19, 22, 27, 28, 31, 41]</t>
  </si>
  <si>
    <t>[7, 26, 28, 40]</t>
  </si>
  <si>
    <t>[9, 17, 18, 19, 26, 28, 30, 41, 54, 64, 76, 85, 87, 88, 91, 92, 103, 105, 118, 124, 153, 192, 193, 199, 200, 201, 202, 212, 226, 238, 241, 244, 249, 264, 270, 292, 293, 296, 298, 313, 318, 323, 334, 350, 352, 361, 363, 364, 371, 379, 394, 395, 396, 399, 416, 427, 449, 457, 460, 465, 484, 489, 499, 500, 507, 510, 518, 538, 544, 568, 578, 587, 590, 591, 603, 619, 633, 635, 644, 660, 676, 680, 702, 715, 725]</t>
  </si>
  <si>
    <t>[5, 23, 26, 27, 44, 45, 50, 55, 78, 82, 87, 91, 97, 118, 120, 124, 144, 146, 157, 167, 170, 192, 199, 239, 243, 251, 256, 265, 282, 283, 307, 314, 324, 331, 348, 351, 352, 384, 392, 396, 403, 406, 407, 422, 425, 433, 444, 445, 453, 454, 461, 464, 469, 471, 472, 479, 483, 491, 499, 509, 511, 515, 518, 521, 540]</t>
  </si>
  <si>
    <t>[5, 9, 12, 17, 28, 41, 56, 59, 63, 64, 74, 84, 89, 99, 107, 119, 135, 137, 140, 141, 147, 165, 182, 183, 190, 198, 206, 208, 210, 213, 216, 251, 253, 255]</t>
  </si>
  <si>
    <t>[6, 9, 10, 25, 29, 75, 77, 90]</t>
  </si>
  <si>
    <t>[8, 27, 29, 32, 56, 57, 64, 73, 75, 76, 89, 111, 114, 121, 139, 142, 147, 170]</t>
  </si>
  <si>
    <t>[3, 28, 43, 49, 50, 55, 59, 68, 84, 87, 93, 102]</t>
  </si>
  <si>
    <t>[3, 5, 9, 19, 22, 39, 40, 42, 46, 47, 62, 64, 67, 69, 70, 79, 81, 94, 104, 113, 114, 115, 119, 124, 128, 131, 133, 141, 150, 154, 157, 164, 169, 170, 181, 188, 190, 191, 194, 197, 209, 215, 219, 222, 227, 245, 249, 254, 255, 262, 265, 266, 267, 268, 271, 285, 296, 299, 306, 309, 321, 337, 339, 340, 342, 343, 355, 371, 382, 386, 387, 389, 396, 397, 401, 404, 410, 412, 413, 418, 428, 435, 437, 441, 445, 446, 450, 469]</t>
  </si>
  <si>
    <t>[7, 20, 45, 62, 64]</t>
  </si>
  <si>
    <t>[2, 20, 24, 34, 42, 48, 50, 53, 70, 71, 78, 81, 83, 98, 99, 101, 103, 106, 107, 115, 121, 124, 132, 139, 151, 162, 167, 189, 198, 205, 209, 215, 224, 230, 267, 286, 288, 291, 325, 361, 376, 377, 382, 406]</t>
  </si>
  <si>
    <t>[2, 42, 44, 46, 48, 58, 66, 69, 70, 71, 75, 88, 100, 105, 107, 119, 121, 132, 143, 147, 153, 167, 178, 188, 193, 196, 205, 217, 222, 225, 232, 238, 241, 243]</t>
  </si>
  <si>
    <t>[2, 6, 32, 46, 53, 56, 59, 80, 81, 85, 94, 107, 121, 129, 135, 146, 149, 169, 184, 187, 192, 202, 203, 208, 224, 228, 241, 255, 261, 278, 292, 305, 316, 327, 334, 336, 347, 353, 357, 387]</t>
  </si>
  <si>
    <t>[5, 9, 20, 50, 65, 67, 70, 98, 101, 105, 113, 122, 128, 138, 146, 149, 150, 171, 189, 195, 200, 228, 233, 244, 247, 248, 257, 263, 268, 272, 280, 282, 298, 304, 320]</t>
  </si>
  <si>
    <t>[2, 6, 8, 9, 11, 12, 13, 14, 20, 44, 54, 77, 81, 87, 98, 101, 107, 128, 134, 148, 160, 163, 176, 180, 196, 208, 211, 213, 219, 226, 229, 230, 232, 238, 256, 262, 271, 285]</t>
  </si>
  <si>
    <t>[2, 19, 20, 21, 27, 32, 36, 38, 48, 55, 62, 63, 66, 68, 83, 85, 112, 121, 126, 128, 134, 135]</t>
  </si>
  <si>
    <t>[8, 22, 37, 42, 44, 51, 59, 60, 69, 73, 74, 90, 91, 97, 99, 102, 105]</t>
  </si>
  <si>
    <t>[2, 7, 8, 12, 15, 23, 27, 39, 47, 48, 57, 59, 65, 76, 90, 93, 99, 105, 111, 112, 113, 122, 124, 128, 129, 137, 141, 160, 169, 170, 173, 176, 183, 185, 186, 193, 205, 209, 211, 213, 217, 223]</t>
  </si>
  <si>
    <t>[3, 8, 11, 18, 21, 22, 36, 38, 41, 42, 46, 63, 70, 77, 93, 99, 127, 138, 164, 165, 188, 193, 218, 229]</t>
  </si>
  <si>
    <t>[2, 3, 4, 13, 35, 43, 44, 48, 49, 50, 51, 54, 57, 66, 76, 92, 95, 103, 107, 113, 116, 119, 120, 123, 125, 131, 135, 136, 139, 146, 153, 157, 169, 178, 190, 194, 202, 212, 214, 219, 221]</t>
  </si>
  <si>
    <t>[9, 11, 13, 40, 47, 55, 60, 66, 67, 70, 74, 75, 79, 83, 88, 92, 96, 98, 114, 116, 135, 146, 157, 160, 170, 180, 182, 187, 188, 197]</t>
  </si>
  <si>
    <t>[9, 15, 17, 39, 41, 45, 47, 53, 66, 67, 70, 77, 86, 95, 98, 115, 117, 138, 139, 144]</t>
  </si>
  <si>
    <t>[8, 9, 17, 27, 30, 31, 57, 58, 60, 64, 65, 69, 71, 73, 75, 77, 79, 86, 88]</t>
  </si>
  <si>
    <t>[4, 14, 15, 25, 35, 41, 56, 58, 61, 63, 84, 86, 88, 90, 95, 97, 102, 110, 112, 113, 118, 120, 123, 124, 126, 136, 158, 165, 171, 173, 175, 185, 186, 188, 205, 212, 216, 219, 241, 243, 244, 245, 249, 256, 257, 269, 279, 283, 286, 287, 289, 293, 296, 300]</t>
  </si>
  <si>
    <t>[2, 11, 15, 23, 53, 56, 59, 72, 75, 76, 78, 79, 82, 87, 88, 95, 107, 108, 114, 118, 122, 129, 146, 148, 185, 194, 195, 197, 212, 221, 234, 238]</t>
  </si>
  <si>
    <t>[2, 14, 21, 26, 34, 38, 43, 55, 62]</t>
  </si>
  <si>
    <t>[9, 43, 52, 53, 66, 70, 71, 72, 75, 81, 86, 92, 94, 101, 104, 108, 113, 115, 119, 128, 134, 140, 142, 148, 152, 163, 166, 170, 175, 179, 187, 202, 204, 207, 208, 217, 229, 233, 234, 236, 239, 250, 263, 292, 299, 308, 313, 324, 328, 333, 336, 338, 361, 368, 382, 391, 427, 430, 431, 434, 452, 457, 459, 465, 475, 480, 482, 484, 494, 502, 524, 533, 537, 538, 549, 554, 558, 571, 574, 575, 580, 585, 591, 597, 603, 613, 615, 621, 625, 626, 640, 651, 653, 674, 678, 710, 711, 722, 735, 738, 744, 747, 748, 765, 771, 789, 793, 806, 814, 820, 821, 824, 834, 848, 854, 858, 863, 868, 870, 878, 889, 894, 902, 919, 922, 933, 946, 954, 984, 987, 1001, 1003, 1019, 1024, 1032]</t>
  </si>
  <si>
    <t>[4, 5, 7, 21, 28, 33, 38, 44, 46, 61, 72, 80, 85, 86, 96, 106, 109, 113, 115, 116, 122, 125, 129, 133, 159, 160, 165, 177, 200, 205, 206, 208, 216, 229, 231, 239, 249, 252, 256, 261, 266, 267, 269, 274, 280, 289, 290, 292, 311, 313, 315, 320, 336, 339, 340, 346, 350, 355, 358, 361, 366, 370, 380, 381, 388, 391, 394, 400]</t>
  </si>
  <si>
    <t>[2, 5, 7, 19, 20, 28, 32, 34, 39, 40, 44, 46, 59, 61, 86, 91, 100, 101, 103, 113, 125, 136, 160, 170, 173, 175, 177, 180, 186, 196, 207, 213, 218, 227, 236, 256, 261, 264, 277, 278, 285, 294, 302, 309, 314, 316, 324, 341, 346, 367, 370, 372, 375, 390, 404]</t>
  </si>
  <si>
    <t>[3, 7, 15, 17, 18, 19, 20, 26, 35, 40, 57, 61, 63, 67, 78, 80, 92, 94]</t>
  </si>
  <si>
    <t>[4, 6, 7, 30, 36, 40, 49, 64, 67, 96, 98, 101, 104, 106, 110, 113, 115, 124, 127]</t>
  </si>
  <si>
    <t>[3, 5, 8, 14, 31, 36, 37, 39, 48, 53, 64, 67, 68, 70, 71, 73, 78, 85, 103, 105, 118, 123, 126, 128, 135, 142, 146, 147, 149, 158, 169, 179, 186, 188, 189, 202, 210, 211, 215, 217, 232, 240, 247, 250, 251, 252, 257, 258, 263, 283, 303, 308, 339, 340, 346, 349, 352, 353, 356, 358, 369, 375, 376, 378, 384, 396, 397, 403, 405, 412, 417, 419, 422, 435, 443, 444, 458]</t>
  </si>
  <si>
    <t>[10, 21, 30, 32, 38, 43, 46, 51, 69, 73, 77, 88, 106, 118, 126, 129, 131, 138, 147, 152, 154, 168, 171, 182, 192, 195, 199, 208, 213, 220, 227, 229, 234, 237, 238, 242, 245, 269]</t>
  </si>
  <si>
    <t>[2, 4, 7, 30, 31, 43, 44, 51, 59, 60, 66, 71, 73, 82, 92, 93, 95, 104, 109, 113, 117, 124, 133, 139, 144, 148, 170, 172, 185, 187, 188, 191, 193]</t>
  </si>
  <si>
    <t>[2, 4, 17, 43, 45, 47, 68, 72, 78, 82, 86, 92, 113, 117, 119, 120, 125, 128, 129, 134]</t>
  </si>
  <si>
    <t>[5, 22, 26, 28, 33, 35, 37, 39, 42, 44, 60, 65, 67, 68, 87, 93, 94, 99, 103, 109, 124, 126, 139, 146, 156, 160, 162, 163, 166, 168, 169, 174, 189, 199, 203, 206, 207, 210, 211, 228, 230, 231, 233, 236, 239, 241, 255, 266, 269, 272, 276, 279, 282, 286, 290, 301]</t>
  </si>
  <si>
    <t>[4, 6, 16, 18, 25, 35, 37, 42, 43, 49, 72, 73, 74, 83, 85, 86, 100, 101, 104, 106, 119, 131, 139, 144, 147, 151, 153, 157, 173, 174, 182, 189, 195, 196, 203, 205, 207, 210, 214, 219, 224, 228, 232, 236, 244, 262, 278, 282, 286, 294, 306, 310, 317, 322, 326, 333, 337, 348, 360, 373, 379, 381, 388, 391]</t>
  </si>
  <si>
    <t>[12, 15, 17, 36, 55, 59, 73, 74, 75, 82, 88, 95, 120, 124, 140, 168, 180, 202]</t>
  </si>
  <si>
    <t>[2, 10, 17, 18, 21, 24, 36, 47, 54, 63, 67, 80, 84, 92, 95, 97, 101, 105, 109, 114, 124, 125, 127, 128, 161, 164, 171, 176, 178, 198, 201, 205, 217, 232, 233, 237, 238, 241, 247, 255, 264, 266, 271, 283, 288, 295, 307, 309, 319, 320, 326, 327, 330, 336, 342, 353, 374, 375]</t>
  </si>
  <si>
    <t>[2, 9, 10, 19, 38, 44, 48, 63, 70, 102, 103, 104, 110, 112, 120, 129, 130, 141, 143, 152, 159, 161, 168, 170, 174, 203, 210, 221, 223, 225, 232, 246, 251, 258, 260, 297, 301, 304, 311, 313, 332, 335, 336, 337, 342, 343, 351, 354, 357, 362, 376, 386, 398, 399, 400, 402, 407, 411]</t>
  </si>
  <si>
    <t>[7, 15, 23, 48, 52, 53, 71, 72, 75, 91, 94, 100, 106, 107, 108, 126, 136, 138, 144, 146, 149, 181, 188, 196, 201, 202, 208, 219, 230, 235, 239, 248, 253, 254, 258, 270, 275, 286, 300, 303, 304, 327, 338, 348]</t>
  </si>
  <si>
    <t>[2, 6, 8, 12, 22, 29, 41, 43, 61, 68, 70, 72, 79, 82, 83, 85, 93, 102, 103, 105, 109, 114, 135, 138, 148, 149, 150, 151, 154, 156, 163, 170, 176, 183, 192, 200, 202, 203, 209, 221, 225, 226, 228, 233, 237, 249, 253, 254, 262, 275, 279, 287, 298, 305, 308, 309, 326, 327]</t>
  </si>
  <si>
    <t>[3, 4, 12, 16, 22, 27, 29, 32, 37, 45, 46, 54, 58, 70, 98, 115, 119, 134, 143, 145, 159, 171, 179, 200, 212, 214, 224, 231, 245, 248, 259, 276, 296, 306, 308, 321, 328, 350, 352, 362, 364, 367, 389, 400, 418, 426, 435, 453, 455, 489, 492, 493, 494, 495, 498, 500]</t>
  </si>
  <si>
    <t>[2, 4, 15, 17, 21, 30, 35, 41, 52, 56, 72, 77, 83, 88, 101, 118, 122, 127, 130, 133, 166, 174, 179, 194, 213, 226, 250, 251, 264, 269, 276, 280, 286, 302, 309, 310, 331, 337, 340, 346, 359]</t>
  </si>
  <si>
    <t>[6, 13, 16, 26, 37, 38, 41, 66, 68, 77, 82, 103, 105, 132, 142, 156, 157, 159, 161, 165, 167, 180, 189, 191, 203, 213, 224, 228, 235, 237]</t>
  </si>
  <si>
    <t>[2, 10, 13, 20, 22, 27, 29, 30, 35, 39, 46, 47, 54, 61, 74, 76, 81, 84, 98, 111, 123, 126, 131, 143, 154, 156, 159, 166, 172, 180, 188, 190]</t>
  </si>
  <si>
    <t>[4, 6, 11, 25, 28, 40, 43, 44, 56]</t>
  </si>
  <si>
    <t>[4, 7, 9, 14, 23, 41, 45, 49, 52, 55, 59, 66, 69, 80, 83, 113, 139, 140, 146, 158, 167, 187, 189, 193, 194, 195, 199, 209, 212, 222, 235, 242, 244, 252, 257, 263, 281, 283, 284, 290, 304, 306, 311, 317, 322, 332, 339, 347, 349, 350, 365, 372, 381, 390, 395, 405, 411, 417, 424, 427, 429, 439, 442, 449, 456, 469, 472, 485, 491, 506, 512, 514, 522, 531, 546, 578, 586, 593, 595, 603, 623, 628, 630, 631, 633, 636, 649, 662, 663, 666, 677, 681, 683, 695]</t>
  </si>
  <si>
    <t>[7, 10, 14, 22, 24, 36, 47, 51, 53, 63, 71, 72, 91, 95, 102, 117, 131, 134, 139, 145, 147, 150, 156, 160, 168, 176, 179, 180, 182, 187, 190, 191, 223, 224, 230, 234, 237, 247, 248]</t>
  </si>
  <si>
    <t>[2, 6, 16, 21, 28, 32, 37, 50, 51, 57, 63, 75, 87, 89, 106, 110, 115, 141, 148, 179, 190, 193, 194, 196, 203, 207, 209, 210, 214, 221, 224, 226, 236, 239, 240, 243, 248, 260, 262, 276, 277, 284, 301, 313, 315, 341, 342, 354, 385, 389, 390, 394, 397, 403, 411, 413, 424, 426, 464, 468, 474, 477, 509, 516]</t>
  </si>
  <si>
    <t>[14, 22, 23, 34, 36, 40, 41, 44, 47, 51, 52, 53, 55, 57, 59, 70, 73, 74, 102, 107, 122, 124, 128, 133, 137, 142, 147, 151, 157, 161, 163, 199, 200, 205, 210, 213, 225, 235, 236, 238, 255, 276, 286, 297, 299, 304, 305, 306, 316]</t>
  </si>
  <si>
    <t>[6, 8, 9, 10, 31, 42, 49, 51, 54, 58, 68, 87, 89, 103, 106, 119, 120, 122, 136, 142, 144, 151, 156, 170, 181, 191, 196, 199, 218, 220, 223, 225, 228, 230, 232, 241, 244, 250, 255, 257, 285, 289, 293, 315, 318, 337]</t>
  </si>
  <si>
    <t>[5, 10, 11, 13, 19, 26, 29, 33, 37, 46, 52, 56, 76, 82, 90, 98, 102, 116, 119, 121, 129, 130, 144, 163, 170, 173, 176, 181, 184, 189, 193, 223, 230, 234, 246, 249, 250, 257, 271, 273, 279, 303, 311, 313, 318, 327]</t>
  </si>
  <si>
    <t>[2, 4, 5, 6, 14, 17, 27, 36, 47, 48, 52, 54, 58, 63, 65, 76, 91, 92, 97, 103, 107, 114, 131, 134, 140, 143, 145, 162, 171, 172, 177, 187, 192, 195, 196, 210, 212, 233, 241, 255]</t>
  </si>
  <si>
    <t>[4, 24, 25, 45, 56, 59, 63, 64]</t>
  </si>
  <si>
    <t>[4, 8, 10, 14, 31, 33, 36, 45, 48, 49, 51, 70, 73, 82, 85, 86, 87, 94, 96, 99, 109, 116, 126, 132, 133, 138, 172, 179, 189, 209, 219, 232, 233, 254, 263, 265, 275, 283, 287, 315, 321, 327, 332, 333, 335, 349, 351, 353, 354, 377, 407, 430, 435]</t>
  </si>
  <si>
    <t>[7, 17, 29, 31, 37, 41, 53, 54, 56, 75, 82, 85, 86, 87, 106, 116, 117, 120, 131, 135, 157, 170, 180, 183, 184, 195, 196, 199, 202, 204, 212, 222, 235, 238, 241, 244, 270, 277, 278, 284, 288, 291, 302, 306, 310, 317, 327, 328, 329, 334, 337, 340, 350, 356, 360, 362, 371, 386, 389, 399, 400, 401, 403, 405, 410, 415, 419, 421, 422, 423, 428, 438, 440, 441, 444, 453, 460, 462, 466, 474, 483, 487, 489, 491, 495, 498, 499, 505, 507, 508, 514, 525, 526, 545, 551, 559, 565, 566, 567, 568, 571, 572, 575, 591, 597, 599, 603, 607, 608, 612, 617, 622, 627, 628, 631, 632, 634, 642, 645, 646, 648, 650, 658, 660, 666, 668, 674, 676, 677, 682, 684, 688, 692, 694, 713, 714, 718, 719, 722, 724, 729, 730, 731, 737, 739, 741, 744]</t>
  </si>
  <si>
    <t>[3, 21, 32, 48, 80, 82, 87, 93, 100, 110, 138, 163, 169, 173, 178, 185, 187, 191, 200, 202, 215, 229, 233, 235, 238, 240, 242, 245, 250, 262, 266, 267, 277, 278]</t>
  </si>
  <si>
    <t>[10, 12, 20, 31, 33, 40, 47, 49, 58, 65, 71, 78, 86, 99, 100, 110, 114, 115, 120, 144, 158, 181, 186, 187, 193, 205, 209, 214, 229, 231, 232, 239, 240, 241, 246, 255, 273]</t>
  </si>
  <si>
    <t>[8, 11, 13, 14, 19, 25, 27, 32, 42, 45, 46, 59, 61, 63, 80, 84, 90, 104, 122, 142, 169, 175, 181, 192, 196, 197, 202, 204, 209, 210, 216, 220, 223, 225, 226, 228, 237, 246, 248, 254, 262]</t>
  </si>
  <si>
    <t>[18, 20, 21, 22, 34, 35, 37, 54, 55, 57, 66, 69, 97, 109, 113, 118, 122, 133, 140, 151, 158, 159, 166, 169, 171, 173, 193, 194, 199, 200, 211, 222, 243, 245, 246, 248, 259, 263, 268, 271, 273, 281, 282, 289, 290, 292]</t>
  </si>
  <si>
    <t>[2, 5, 19, 20, 21, 29, 31, 32, 39, 46, 51, 53, 57, 58, 63, 65, 75, 79, 87, 92, 95, 113, 119, 121, 131, 142, 146, 149, 152, 154, 163, 165, 166, 168, 173, 176, 179, 193, 202, 208, 209, 219, 222, 230, 241, 246, 248, 250, 251, 261, 281, 282, 295, 303, 306, 320, 331, 342, 346, 354, 360, 362, 367, 372, 383, 397, 398, 403, 407, 409, 411, 414, 416, 421, 423, 424, 427, 436, 437, 444, 455, 462, 468, 472, 477, 478, 486, 497, 499, 505, 509, 511, 514, 526, 532, 537, 540, 542, 543, 544, 549, 568, 581, 599, 606, 607, 612, 613, 617, 620, 621, 622, 623, 627, 633, 641, 642, 648, 654, 671]</t>
  </si>
  <si>
    <t>[7, 10, 21, 29, 41, 51, 52, 79, 82]</t>
  </si>
  <si>
    <t>[10, 11, 13, 15, 21, 45, 46, 57, 61, 65, 81, 86, 92, 96, 99, 101, 105, 107, 115, 121, 123]</t>
  </si>
  <si>
    <t>[17, 20, 39, 44, 47, 55, 58, 62, 76, 79, 93, 97, 99, 104, 111, 112, 114, 129, 131, 136, 146, 152, 162, 166, 171, 173, 186, 192, 196, 200, 212, 216, 220, 230, 239, 243, 248, 254, 255, 256, 259, 261, 267, 285, 291, 299, 303, 325, 337, 342, 346, 356, 358, 359]</t>
  </si>
  <si>
    <t>[7, 9, 14, 27, 39, 45, 50, 51, 64, 68, 71, 80, 90, 98, 100, 106, 112, 113, 133, 137, 140, 158, 165, 170, 178, 182, 183, 188, 192]</t>
  </si>
  <si>
    <t>[3, 5, 20, 30, 45, 53, 56, 61, 68, 75, 84, 86, 88, 92, 97, 101, 103]</t>
  </si>
  <si>
    <t>[5, 12, 13, 23, 32, 36, 37, 39, 40, 41, 43, 52, 53, 63, 67, 68, 79, 88, 110, 123, 144, 184, 185, 202, 206, 211, 212, 215]</t>
  </si>
  <si>
    <t>[2, 8, 12, 19, 25, 33, 47, 52, 54, 58, 62, 63, 69, 70, 72, 77, 83, 90, 97, 107, 119, 121, 126, 128, 131, 147, 150, 153, 158, 164, 166, 170, 171, 198]</t>
  </si>
  <si>
    <t>[5, 9, 10, 15, 29, 40, 45, 62, 64, 65, 76, 77, 90, 92, 118, 121, 127, 134, 148, 169, 173, 193, 194, 219, 224, 243, 256, 258, 259, 265, 270]</t>
  </si>
  <si>
    <t>[3, 4, 7, 18, 27, 28, 30, 36, 38, 40, 44, 46, 55, 67, 85, 90, 123, 127, 131, 138, 160, 186, 189, 193, 197, 199, 206, 210, 229, 271, 284, 287, 296, 299, 308, 311, 318, 319, 322, 333, 334, 335, 336, 341, 356, 365, 368, 373, 378, 386, 388, 404, 408, 409, 432, 433, 437, 438, 449, 459, 477]</t>
  </si>
  <si>
    <t>[18, 19, 20, 31, 54, 55, 63, 74, 92, 99, 100, 109, 113, 116, 125, 130, 132, 147, 157, 163, 169, 196, 212, 217, 219, 224, 225, 234, 236, 237, 240, 245, 252, 255, 257, 265, 270, 271, 272, 293, 302, 313, 321, 325, 329, 333, 345, 363, 366, 368, 374, 399, 401, 407]</t>
  </si>
  <si>
    <t>[2, 13, 16, 18, 24, 26, 42, 44, 55, 58, 59, 66, 89, 96, 98, 103, 105, 108, 111, 120, 125, 145, 152, 162, 167, 185, 186, 188, 196, 198, 207, 212, 214, 217, 218, 231, 241, 243, 271, 278, 280, 281, 286, 308, 319, 322, 323]</t>
  </si>
  <si>
    <t>[3, 17, 60, 62, 71, 79, 100, 107, 128, 131, 142, 148, 155, 158, 159, 168, 170, 182, 190, 195, 198, 200, 205, 212, 217, 221, 227, 229, 236, 242, 243, 248, 257, 260, 262, 264, 267, 275, 281, 284, 306, 308, 316, 321, 344, 360, 369, 377, 388]</t>
  </si>
  <si>
    <t>[3, 12, 23, 36, 57, 60, 76, 79, 80, 93, 94, 117, 127, 137, 139, 141, 148, 167, 175, 198, 216, 219, 228, 230, 255, 258, 261, 273, 286, 291, 293, 310, 316, 327]</t>
  </si>
  <si>
    <t>[3, 4, 6, 7, 12, 22, 34, 36, 38, 44, 49, 57, 63, 66, 80, 117, 118, 121, 124, 128, 135, 142, 151, 164, 168, 169, 171, 179, 180, 186, 187, 189, 193, 218, 225, 232, 237, 238, 239, 241, 242, 244, 245, 255, 256, 259, 264, 283, 296, 304, 312, 322, 332, 333, 347, 353, 354, 362, 365, 369, 377, 384, 403, 406]</t>
  </si>
  <si>
    <t>[5, 6, 8, 16, 17, 20, 22, 43, 64, 88, 90, 96, 98, 107, 111, 124, 129, 132, 139, 161, 164, 189, 197, 210, 218, 225, 235, 245, 255, 261, 264, 272, 279, 281, 282, 293, 298, 308, 310, 312, 314, 317, 318, 320, 327, 337, 340, 348, 352, 356, 357, 364, 381, 407, 414, 419, 441, 459]</t>
  </si>
  <si>
    <t>[7, 18, 21, 27, 35, 51, 54, 57, 60, 66, 69, 76, 80, 81, 85, 86, 89, 96, 102, 108, 122, 124, 125, 143, 162, 170, 173, 177, 191, 200, 208, 209, 215, 218, 223, 234, 246, 255, 259, 260, 262, 268, 284, 287, 289, 292, 293, 303, 307, 323, 326, 327, 328, 333, 346, 356, 365, 367, 371, 375, 388, 389, 391, 393, 402, 418, 423, 431, 441, 456, 458, 460, 462, 464, 467, 485, 517, 527, 535, 540, 551, 554, 555, 556, 557, 563, 574, 578, 581, 586, 594, 599, 604, 620, 629, 635, 642, 643, 644, 657]</t>
  </si>
  <si>
    <t>[5, 6, 10, 20, 22, 33, 38, 39, 40, 42, 83, 84, 85, 86, 96, 113, 116, 119, 133, 138, 162, 169, 170, 186, 195, 196, 197, 199, 203, 204, 230, 239, 240, 243, 244, 248, 255, 256, 261, 265, 269, 271, 272, 276, 292, 297, 298, 309, 311, 314, 318, 320, 321, 334, 335, 343, 347, 349, 353, 357, 359, 361, 371, 372, 376, 383, 384, 387, 397, 404, 405, 408, 411, 418, 419, 422, 424, 428, 429, 433, 434, 437, 439, 445, 447, 458, 471, 475, 487, 492, 493, 497, 504, 506, 510, 518, 522, 526, 529, 530, 535, 552, 562, 568, 571, 599, 601, 608, 610, 627, 634, 643, 645, 651, 653, 655, 661, 666, 667, 668, 669, 676, 688, 697, 701, 704, 708, 710, 711, 713, 719, 723, 726]</t>
  </si>
  <si>
    <t>[4, 5, 16, 17, 19, 26, 35, 37, 42, 45, 46, 50, 73, 74, 77, 84, 88]</t>
  </si>
  <si>
    <t>[5, 10, 13, 16, 28, 29, 30, 36, 38, 52, 53, 60, 75, 78, 87, 102, 112, 113, 120]</t>
  </si>
  <si>
    <t>[4, 20, 22, 43, 47, 49, 65, 67, 84, 121, 124, 125, 127, 133, 138, 145, 160, 182, 188, 193, 203, 219, 220, 222, 223, 230, 231, 240, 243, 251, 261, 263, 267, 285, 290, 299]</t>
  </si>
  <si>
    <t>[2, 10, 26, 27, 30, 31, 38, 39, 42, 43, 84, 86, 92, 98, 100, 105, 108, 109, 117, 118, 124, 130, 137, 142, 146, 147, 149, 151, 159, 160, 161, 178, 179, 195, 198, 201, 203, 207, 215, 226, 228, 229, 234, 239, 241, 242, 243, 245, 249, 255, 256, 257, 269, 270, 274, 275, 277, 278, 283, 289, 295, 303, 306, 312, 313, 315, 321, 325, 327, 330, 336, 340, 342, 346, 357, 359, 361, 363, 364, 365, 370, 379, 381, 382, 386, 387, 392, 394, 396, 406, 410, 416, 420, 421, 426, 428, 429, 431, 436, 438, 442, 446, 451, 456, 463, 467, 470, 474, 489]</t>
  </si>
  <si>
    <t>[9, 15, 17, 20, 29, 30, 37, 42, 47, 63, 72, 78, 80, 86, 89, 91, 99, 101, 103, 104, 106, 117, 121, 122, 131, 134, 137, 140, 143, 144, 149, 153, 155, 156, 157, 164, 172, 174, 178, 181, 184, 185, 187, 188, 208, 213, 216, 218, 233, 236, 237, 243, 249, 252, 261, 262, 263, 266, 275, 286, 291, 295, 298, 302, 307, 310, 315, 317, 320, 322, 326, 330, 331, 332, 352, 358, 362, 367, 378, 381, 384, 386, 388, 389, 392, 393, 396, 409, 410, 412, 417, 424, 427, 436, 440, 441, 447, 452, 456, 458, 459, 462, 474, 481, 485, 491, 494, 499, 512, 514, 517, 525, 526, 527, 536, 543, 547, 559, 562, 563, 571, 573, 576, 577, 579, 584, 588, 589, 594, 596, 598, 600, 605, 611, 612, 614, 615, 617, 618, 619, 620, 624, 633, 634, 639, 641, 644, 646, 648, 649, 650, 652, 657, 662, 669, 675, 681, 688, 691, 692, 695, 698, 699, 703]</t>
  </si>
  <si>
    <t>[8, 10, 14, 16, 20, 21, 34, 36, 42, 49, 66, 70, 71, 81, 87, 88, 90, 98, 100, 102, 104, 109, 119, 124, 126, 129, 130, 135, 137, 142, 147, 150, 154, 155, 159, 160, 161, 163, 164, 165, 166, 167, 168, 169, 174, 188, 190, 198, 200, 203, 210, 212]</t>
  </si>
  <si>
    <t>[4, 5, 9, 12, 13, 29, 30, 42, 44, 47, 56, 62, 73]</t>
  </si>
  <si>
    <t>[4, 7, 24, 53, 55, 57, 59, 61, 74, 83, 87, 98, 101, 103, 111, 113, 114, 115, 116, 117, 118, 126, 131, 135, 138, 141, 151, 158, 159, 160, 163, 169, 175, 177, 187, 193, 195, 203, 209, 210, 216, 218, 226, 227, 235, 240, 243, 246, 248]</t>
  </si>
  <si>
    <t>[4, 6, 8, 14, 28, 39, 40, 41, 58, 65, 70, 87, 92, 93, 94, 101, 103, 105, 110, 112, 115, 119, 124, 127, 128, 130, 132, 133, 142, 145, 147, 148, 149, 150, 159, 160, 161, 167, 170, 173, 181, 182, 183, 185, 186, 188, 192, 197, 198, 205, 208, 210, 220, 227, 244, 247, 250, 260, 262, 266, 268, 270, 275, 277, 280, 281, 286, 292, 296, 299, 302, 311, 313, 314, 317, 325, 328, 342, 349, 350, 352, 356, 358, 361, 370, 373, 378, 388, 395, 407, 410, 419, 423, 425, 427, 430, 431, 437, 439, 441, 442, 445, 446, 450, 453, 458, 461, 463, 470]</t>
  </si>
  <si>
    <t>[8, 16, 23, 29, 55, 59, 61, 71, 77, 81, 90, 96, 97, 107, 111, 114, 116, 121]</t>
  </si>
  <si>
    <t>[25, 40, 46, 47, 51, 57, 60, 63, 73]</t>
  </si>
  <si>
    <t>[8, 11, 14, 22, 23, 30, 31, 43, 58, 68, 69, 73, 77, 79, 85, 86, 91, 93, 97, 98, 101, 103, 105, 121, 128, 131, 132]</t>
  </si>
  <si>
    <t>[2, 7, 21, 32, 34, 36, 38, 43, 47, 52, 53, 55, 59, 70, 78, 81, 83, 84, 87, 89, 90, 98, 105, 115, 117, 122, 123, 126, 142, 144, 151, 155, 157, 171, 177, 181, 192, 195, 200, 203, 208, 215, 217, 220, 228, 236, 244, 252, 258, 262, 269, 273, 278, 293, 294, 297, 303]</t>
  </si>
  <si>
    <t>[2, 11, 14, 22, 25, 38, 42, 46, 51, 59, 66, 71, 75, 79, 80, 90, 99, 101, 110]</t>
  </si>
  <si>
    <t>[3, 12, 13, 16, 17, 19, 32, 37, 41, 45, 53, 56, 67, 73, 78, 82, 90, 100, 107, 111, 116, 118, 119, 122, 123, 124, 147, 157, 158, 160, 161, 172, 175, 176, 180, 185, 186, 188, 193, 198, 200, 207, 209, 212, 219, 221, 228, 237]</t>
  </si>
  <si>
    <t>[13, 15, 17, 32, 35, 45, 51, 53, 58, 64, 75, 77, 78, 85, 91, 100, 102, 104, 111, 115, 125, 129, 135, 137, 138, 155, 157, 165, 193, 194, 198, 223, 236, 245, 246, 250, 265, 269, 296, 298, 301, 305, 308, 309, 330, 337, 347, 349, 350, 352, 355, 361, 376, 378, 383, 384, 397, 398, 420, 426, 437, 455, 459, 460, 462, 464, 469, 484, 489, 500, 503, 506, 508, 516, 521]</t>
  </si>
  <si>
    <t>[6, 12, 16, 30, 32, 35]</t>
  </si>
  <si>
    <t>[2, 7, 34, 42, 59, 71, 72, 73, 75, 77, 84, 93, 96, 113, 117, 121, 126, 136, 140, 142, 145]</t>
  </si>
  <si>
    <t>[6, 8, 9, 12, 17, 24, 27, 31, 33, 41, 43, 50, 57, 70, 71, 78, 85, 87, 94, 97, 99, 102, 105, 115, 123, 124, 132, 133, 142]</t>
  </si>
  <si>
    <t>[5, 13, 16, 18, 23, 31, 33, 34, 37, 43, 44, 45, 46, 47, 58, 63, 67, 69, 84, 88, 90, 93, 95, 96, 103, 107, 108, 110, 111, 112, 115, 120, 123, 124, 128, 134, 141, 142, 143, 158, 160, 166, 169, 171, 172, 175, 194, 215, 217, 224, 231, 232, 239, 246, 249, 259, 261, 272, 279, 284, 289, 291, 294, 296, 299, 300, 309, 312, 316, 317, 326, 342, 349, 359, 360, 374, 391, 395, 402, 403, 410, 416, 418, 420, 437, 439, 441, 442, 443, 444]</t>
  </si>
  <si>
    <t>[4, 5, 7, 16, 19, 23, 32, 38, 44, 46, 50, 51, 53, 71, 78, 84, 87, 102, 103, 104, 106, 118, 125, 142, 145, 146, 149, 150, 158, 162, 170, 173, 177, 178]</t>
  </si>
  <si>
    <t>[2, 9, 13, 15, 17, 18, 30, 32, 33, 35, 37, 40, 44, 49, 57, 59, 63, 64, 66, 71, 89, 105, 107, 108]</t>
  </si>
  <si>
    <t>[4, 8, 47, 49, 55, 57, 58, 60, 74, 80, 111, 116, 123, 124, 130, 131, 137, 139, 143, 145, 146, 151, 153, 154]</t>
  </si>
  <si>
    <t>[10, 33, 38, 46, 50, 64, 68, 69, 73, 74, 75, 76, 81, 90, 91, 95, 98, 99, 100, 102, 104, 105, 106, 122, 125]</t>
  </si>
  <si>
    <t>[4, 7, 11, 12, 23, 29, 35, 39, 41, 55, 57]</t>
  </si>
  <si>
    <t>[6, 30, 39, 42, 45, 49, 53, 55, 56, 61, 62, 66, 67, 70, 72, 73, 88, 89, 99, 103, 108, 113, 115, 116, 123, 126, 132, 152, 157, 171, 172, 173, 177, 178, 183, 191, 195, 197, 211, 223, 225, 226, 227, 229, 233, 235, 254, 268, 293, 296, 301, 305]</t>
  </si>
  <si>
    <t>[5, 6, 7, 20, 22, 23, 27, 41, 47, 59, 74, 76, 80, 83, 93, 101, 102, 104, 108, 111, 117, 118, 128, 131, 139, 143, 144, 148, 152, 164, 165, 168]</t>
  </si>
  <si>
    <t>[3, 5, 15, 21, 36, 42, 58, 61, 68, 77, 87, 106, 113, 115, 116, 119, 123, 126, 133, 142, 158, 167, 177, 189, 201, 204, 226, 230, 231, 233, 234, 236, 241, 263, 268, 300, 309, 310, 321, 338, 342, 348, 355, 365]</t>
  </si>
  <si>
    <t>[9, 15, 16, 23, 32, 34, 47, 52, 70, 75, 76, 91, 93, 98, 106, 107, 111, 112, 120, 135, 143, 164, 165, 168, 177, 180, 197, 200, 210, 212, 233, 234, 237, 254, 260, 262]</t>
  </si>
  <si>
    <t>[2, 6, 13, 16, 22, 38, 41, 50, 52, 54, 61, 62, 66, 91, 92, 95, 97, 104, 107, 114, 119, 125, 126, 132, 139, 146, 148, 152]</t>
  </si>
  <si>
    <t>[6, 10, 12, 19, 21, 26, 42, 57, 59, 62, 65, 77, 81, 84, 90, 93, 97, 98, 102, 106, 129, 138, 147, 154, 156, 162, 166, 181, 190, 195, 223, 227]</t>
  </si>
  <si>
    <t>[4, 6, 7, 26, 45, 49, 50, 56, 58, 66, 70, 79, 80, 83, 88, 95, 105, 112, 117, 126, 133, 134, 138, 139, 143, 152]</t>
  </si>
  <si>
    <t>[3, 7, 43, 47, 48, 71, 80, 81, 86, 90, 94, 97, 121, 124, 129, 132, 134, 140, 149, 166, 176, 177, 184, 195, 219, 224, 234, 239, 240, 241, 242, 254, 283, 284, 288, 291, 295, 299, 309, 314, 327, 333, 342, 346, 365, 389, 391, 396, 404, 406, 407, 416, 421, 443, 445, 453, 454, 459, 477, 488, 492, 504, 517, 524, 543, 544, 556]</t>
  </si>
  <si>
    <t>[5, 8, 19, 28, 33, 45, 52, 58, 65, 75, 94, 98, 99, 100, 131, 132, 134, 135, 153, 154, 191, 205, 209, 211, 222, 225, 226, 229, 230, 231, 233, 236, 247, 252, 257, 258, 263, 267, 268, 280, 282, 291]</t>
  </si>
  <si>
    <t>[3, 4, 8, 9, 15, 28, 37, 41, 43, 48, 53, 56, 78, 79, 92, 95, 101, 107, 112, 119, 147, 149]</t>
  </si>
  <si>
    <t>[8, 22, 26, 38, 40, 41, 50, 57, 70, 78, 91, 95, 99, 104, 109, 111, 119, 120, 121]</t>
  </si>
  <si>
    <t>[7, 13, 46, 47, 51, 55, 57, 58, 61]</t>
  </si>
  <si>
    <t>[3, 14, 22, 23, 25, 29, 38, 53, 59, 63, 75, 78, 85, 90, 93, 95, 105, 108, 116, 118, 134]</t>
  </si>
  <si>
    <t>[4, 11, 12, 21, 26, 30, 32, 42, 46, 50, 53, 73, 84, 95]</t>
  </si>
  <si>
    <t>[6, 20, 29, 43, 51, 52, 57, 59, 60, 68, 69, 71, 73, 77, 78, 84, 90, 101, 103, 104, 113, 126, 139, 143, 146, 154, 156, 162]</t>
  </si>
  <si>
    <t>[5, 8, 9, 13, 21, 23, 24, 28, 48, 49, 55, 57, 62, 68, 69, 72, 76, 86, 93, 100, 102, 103]</t>
  </si>
  <si>
    <t>[3, 13, 20, 21, 25, 32, 35, 43, 47, 65, 66, 68, 69, 71, 77, 89, 94, 100, 108, 111, 118, 131]</t>
  </si>
  <si>
    <t>[2, 7, 15, 28, 36, 50, 54, 55, 57, 58, 64, 66, 80, 84, 85, 88, 93, 99, 105, 123, 129, 131, 138, 142, 144, 146, 155, 160, 162, 164, 166, 172, 173, 174, 175, 192, 194, 197, 200, 201, 206, 229, 231, 233, 237, 241, 258, 263, 305, 314, 317, 329, 335, 341, 342, 345, 351, 376, 378, 379, 381, 384, 386]</t>
  </si>
  <si>
    <t>[3, 20, 35, 39, 46, 48, 53, 54, 63, 67, 77, 80, 81, 82, 83, 87, 88, 89, 93, 98, 112, 120, 134, 141, 143, 144, 148, 150, 155, 157, 159, 160, 167, 183, 184, 200, 201, 222, 232, 234, 249, 268, 273, 275, 276, 277, 278, 287, 289, 293, 295, 297, 315, 316, 324, 330, 331, 332, 337, 344, 348, 357, 362, 366, 376, 380, 385, 386, 389, 390, 393, 395, 404, 416, 419, 426, 428, 431, 445, 446, 467, 473, 475, 476, 479, 481, 482, 487, 489, 508, 522, 523, 540, 550, 553, 566, 570, 578, 582, 587, 588, 606, 614, 615, 617, 623, 630, 641]</t>
  </si>
  <si>
    <t>[13, 28, 32, 49, 56, 61, 70, 98, 102, 111, 115, 118, 119, 123, 138, 150, 152, 154, 157, 158, 161, 162, 171, 177, 183, 208, 229, 235, 239, 240, 249, 251, 274, 279, 285, 328, 338]</t>
  </si>
  <si>
    <t>[2, 7, 18, 21, 31, 39, 75, 84, 93, 112, 117, 120, 126, 127, 139, 142, 143, 179, 182, 183, 189, 202, 207, 209, 210, 212, 223, 227, 244, 272, 286, 289, 294, 304, 308, 326, 329, 334, 338, 341, 343, 345, 350, 356, 361, 367, 368, 375, 379, 389, 394, 397, 404, 417, 421, 439, 440, 449, 451, 453, 455, 456, 458, 469, 484, 495, 503, 525, 567, 573, 576, 584, 586, 591, 593, 610, 616, 617, 638, 662, 665, 674, 680, 683, 692, 698, 705, 726, 737, 738, 740, 742, 762, 770, 780, 799, 805, 818, 825, 829, 844, 856, 866, 873, 877, 895, 901]</t>
  </si>
  <si>
    <t>[20, 21, 30, 35, 37, 38, 42, 47, 50, 53, 55, 78, 90, 98, 102, 111, 114, 128, 141, 144, 153, 157, 159, 160, 164, 166, 172, 174, 176, 177, 181]</t>
  </si>
  <si>
    <t>[3, 5, 11, 23, 26, 28, 29, 33, 36, 38, 39, 41, 47, 48, 52, 61, 63, 70, 79, 94, 103, 106, 108, 117, 121, 122, 133, 137, 145, 151, 161, 167, 169, 174, 181, 185, 201, 204, 211, 217, 222, 223, 232, 248, 276, 288, 296, 313, 329, 333, 338, 347, 354, 361, 364, 372, 374, 391, 409, 414, 435, 437, 446, 454, 456, 457, 464, 470, 476, 486, 497, 503, 511, 512, 523]</t>
  </si>
  <si>
    <t>[3, 6, 12, 19, 21, 27, 39, 41, 42, 53, 70, 78, 90, 104, 108, 114, 118, 121, 122, 125]</t>
  </si>
  <si>
    <t>[3, 7, 12, 18, 30, 31, 40, 46, 60, 66, 67, 68, 69, 76, 81, 83, 88, 90, 97, 99, 104, 108]</t>
  </si>
  <si>
    <t>[5, 9, 14, 18, 20, 24, 25, 26, 28, 30, 32, 52, 54, 59, 60, 69, 76, 83, 88, 91, 102, 105, 106, 108, 111, 112, 124, 130, 134, 135, 142, 144, 147, 153, 157, 159, 179, 181, 196, 215, 221, 222, 229, 236, 239, 258, 262, 265, 268]</t>
  </si>
  <si>
    <t>[5, 15, 29, 48, 76, 82, 86, 91, 103, 115, 121, 123, 137, 143, 176, 184, 190, 193]</t>
  </si>
  <si>
    <t>[2, 3, 6, 10, 29, 33, 37, 38]</t>
  </si>
  <si>
    <t>[2, 44, 46, 51, 55, 56, 59, 61, 68, 71, 82, 83, 86, 88, 96, 100, 101, 104, 108, 109, 113, 117, 135, 139, 142]</t>
  </si>
  <si>
    <t>[2, 19, 23, 31, 32, 34, 36, 46, 60, 89, 92, 93, 100, 120, 121, 123, 137, 143, 168, 177, 180, 181, 183, 187, 188, 190, 205, 209, 220, 223, 230, 233, 238, 240, 242, 266, 268, 276, 278, 288, 295, 308]</t>
  </si>
  <si>
    <t>[2, 4, 12, 15, 25, 37, 49, 51, 57, 60, 76, 98, 101, 119, 123, 135, 150, 156, 159, 161, 166, 181, 183]</t>
  </si>
  <si>
    <t>[2, 5, 23, 28, 29, 36, 37, 50, 53, 56, 60, 67, 71, 83, 86, 104, 108, 118, 120, 124, 127, 144]</t>
  </si>
  <si>
    <t>[2, 4, 21, 26, 31, 32, 36, 40, 41, 59, 62, 63, 64, 68, 72, 81, 87, 89, 99]</t>
  </si>
  <si>
    <t>[8, 24, 36, 38, 39, 44, 52, 58, 67, 86, 104, 111, 113, 117, 134, 136, 156, 171, 175, 176, 180, 181, 189, 191, 192, 194, 197, 198, 200, 207, 209, 225, 238, 240, 246, 250, 253, 270, 276, 278, 280, 283, 284, 286]</t>
  </si>
  <si>
    <t>[2, 4, 15, 25, 29, 30, 37, 46, 60, 61, 73, 76, 79, 101, 113, 120, 129, 130, 136, 138, 141, 144, 146, 148, 150, 152, 153, 155, 161, 164, 166, 179, 184, 197, 199, 203, 207, 217, 220, 222, 234, 236, 245, 258, 267, 270, 278, 281]</t>
  </si>
  <si>
    <t>[5, 6, 13, 16, 20, 50, 51, 60, 67, 73, 76, 82, 98, 101, 109, 120, 122, 132, 162, 167, 181, 184, 185]</t>
  </si>
  <si>
    <t>[14, 16, 21, 27, 32, 43, 56, 58, 59]</t>
  </si>
  <si>
    <t>[23, 35, 37, 42, 44, 46, 48, 50, 55, 74, 78, 84, 88, 102, 103, 113, 130, 132, 138, 143, 149, 157, 164, 166, 170, 182, 208]</t>
  </si>
  <si>
    <t>[4, 5, 18, 20, 38, 42, 45, 47, 49, 61, 64, 72, 86, 88, 102, 104, 110, 112, 121, 123, 124, 140, 141, 144, 145, 148, 149, 156, 157, 160, 162, 167, 170, 175, 183, 185, 188, 192, 198, 203]</t>
  </si>
  <si>
    <t>[14, 15, 17, 22, 33, 36, 42, 49, 55, 58, 69, 73, 81, 82, 98, 100, 103, 111, 123, 129, 130, 133, 138, 144, 154]</t>
  </si>
  <si>
    <t>[9, 23, 30, 41, 45]</t>
  </si>
  <si>
    <t>[28, 30, 31, 43, 50]</t>
  </si>
  <si>
    <t>[4, 6, 8, 9, 28, 34, 39, 46, 47, 49, 52, 92, 103, 111, 124, 129, 135, 140, 141, 146, 152, 163, 166, 167, 169, 171, 174, 177, 184]</t>
  </si>
  <si>
    <t>[4, 5, 13, 14, 16, 20, 29, 34, 52, 53, 60, 63, 64, 67, 71, 77, 84, 87, 92, 107, 122]</t>
  </si>
  <si>
    <t>[2, 4, 10, 23, 24, 26]</t>
  </si>
  <si>
    <t>[5, 7, 8, 16, 27, 28, 31, 41, 44, 52]</t>
  </si>
  <si>
    <t>[2, 5, 8, 21, 29, 44, 45, 54, 60, 62, 64, 73, 102, 107, 284, 287, 294, 295, 296, 297, 298, 300, 309, 323]</t>
  </si>
  <si>
    <t>[4, 12, 13, 19, 32, 35, 56, 59]</t>
  </si>
  <si>
    <t>[2, 11, 32, 43, 51, 52]</t>
  </si>
  <si>
    <t>[12, 36, 38, 59, 73, 82, 90, 100, 115, 117, 127, 129, 136, 139, 146, 159, 161, 180, 182, 193, 195, 198, 202, 209, 212, 220, 230]</t>
  </si>
  <si>
    <t>[2, 12, 31, 43]</t>
  </si>
  <si>
    <t>[15, 21, 24, 29, 31, 51, 71, 83, 100, 103, 105, 106, 110, 111, 125, 145, 159, 161, 163, 166, 168, 184, 194, 196, 204, 212, 230, 237, 239, 240]</t>
  </si>
  <si>
    <t>[2, 5, 6, 9, 15, 16, 19, 21, 29, 30, 31, 56, 57, 59, 77, 82, 104, 107, 117, 125, 129, 136, 153, 154, 160, 174, 184, 200]</t>
  </si>
  <si>
    <t>[2, 5, 17, 35, 53, 60, 61]</t>
  </si>
  <si>
    <t>[2, 4, 13, 14, 17, 18, 22, 27, 29, 42, 43, 45, 47, 55, 56, 64, 66, 69, 82, 93, 95, 107, 109, 115, 122, 141, 148, 152, 156]</t>
  </si>
  <si>
    <t>[6, 7, 19, 21, 23, 27, 36, 38, 57, 70, 73, 74, 79, 89, 93]</t>
  </si>
  <si>
    <t>[5, 12, 33, 39, 45]</t>
  </si>
  <si>
    <t>[7, 21, 31, 55]</t>
  </si>
  <si>
    <t>[3, 4, 25, 30, 35, 37, 39, 40, 46, 51, 56, 68, 73, 75, 78, 97, 98, 117, 124, 125, 127]</t>
  </si>
  <si>
    <t>[7, 9, 10, 27, 32, 43]</t>
  </si>
  <si>
    <t>[12, 24, 32, 33, 35, 57, 60, 69, 84, 108, 121, 142, 158, 164, 184, 198, 202, 203, 205, 208, 212, 213, 236, 237, 239, 243]</t>
  </si>
  <si>
    <t>[2, 4, 16, 18, 25, 28, 56, 58, 75, 81, 85, 91, 96, 97, 99, 108, 121, 136, 142, 145, 147, 151, 155, 169, 175, 180, 187, 196, 201, 212, 217, 254, 266, 267, 274, 277, 278, 283, 285, 319, 322, 327, 332, 342, 349, 358, 373, 375, 376]</t>
  </si>
  <si>
    <t>[5, 9, 20, 21, 22, 24, 31, 34, 39, 47, 78, 81, 94, 106, 109, 111, 119, 126, 141, 153, 168, 172, 176, 179, 183, 192, 210, 211, 214]</t>
  </si>
  <si>
    <t>[2, 4, 8, 11, 20, 27, 31, 34, 37, 42, 43, 44, 50, 57, 58, 66, 69, 82, 87, 89, 91, 99, 119, 126, 132, 142, 153, 156, 157, 169, 170, 174, 177, 199, 202, 203]</t>
  </si>
  <si>
    <t>[6, 11, 15, 16, 17, 18, 19, 26, 30]</t>
  </si>
  <si>
    <t>[3, 23, 30, 36]</t>
  </si>
  <si>
    <t>[5, 18, 35, 38, 59, 60, 62, 84, 85, 87, 91, 105, 114, 122, 124, 125, 129, 131, 133, 140, 142, 151, 156, 160, 166, 177, 180, 182, 186, 190, 196, 203]</t>
  </si>
  <si>
    <t>[20, 23, 33, 40, 48, 51, 53, 56, 59, 64, 65, 67, 69, 75, 79, 87, 89, 91, 100, 108, 111, 123, 131, 133, 135, 145, 147, 150, 153, 167, 172]</t>
  </si>
  <si>
    <t>[6, 10, 18, 23, 33, 36, 37, 40, 45, 46, 55, 57, 60, 73, 77, 78, 81, 82, 84, 89, 91, 92, 95, 97, 103, 111, 113, 114, 115, 117, 119, 124, 129, 134, 144, 145, 153, 166, 171, 173, 174, 175, 176, 177, 181, 182, 185, 186, 188, 189, 190, 192, 198, 217, 220, 232, 235, 237, 243, 252, 261, 263, 264, 267, 279, 285, 290, 291, 300, 313, 315, 325, 326, 329, 334]</t>
  </si>
  <si>
    <t>[3, 7, 17, 27, 28, 35, 45, 58, 71, 82, 90, 94, 112, 118, 123, 124, 129, 131, 137, 143, 152, 156, 173, 174, 176, 181, 185, 186, 187, 192, 196, 209, 210, 212, 218, 219, 225, 230, 236, 243, 245, 252, 261, 262, 263, 265, 267, 270, 274, 277, 284, 295, 298, 300, 301, 310, 315, 316, 317, 318, 324, 331, 335, 336, 339, 340, 341, 353, 360, 362, 365, 369, 376, 385, 386, 388, 391, 395, 397, 398, 415, 419, 423, 429, 435, 440, 443, 449, 456, 458, 459, 460, 464, 465, 473, 477, 479, 493, 494, 498, 510, 512, 516, 518, 520, 522, 524, 527, 528, 531, 532, 534, 538, 542, 550, 551, 554, 556, 560, 566, 571, 575, 579, 582, 586, 590, 596, 598, 600, 602, 605, 609, 610, 613, 616, 618, 627, 628, 630, 634, 635, 640, 642, 644, 650, 651, 653, 658, 660, 661, 672, 679, 683, 685, 691, 701, 704, 709, 713, 718, 723, 725, 727, 729, 736, 738, 740, 743, 750, 751, 755, 763, 766, 775, 792, 794, 797, 798, 807, 809, 814, 827, 833, 834, 839, 845]</t>
  </si>
  <si>
    <t>[3, 12, 19, 21, 25, 33, 37, 44, 45, 49, 51, 57, 73, 77, 83, 87, 90, 95, 106, 109, 117, 119, 135, 145, 155, 169, 172, 174, 175, 177, 187, 197, 198, 205, 208, 210, 212, 215, 219, 223, 227, 229]</t>
  </si>
  <si>
    <t>[5, 9, 14, 20, 22, 39, 64, 74, 76, 80, 84, 86, 87, 93, 100, 104, 106, 115, 126, 127, 135, 136, 155, 158, 164, 172, 175, 179, 186, 189, 194, 197]</t>
  </si>
  <si>
    <t>[6, 17, 21, 22, 26, 44, 49, 62, 65, 67, 68, 71, 77, 79, 83, 88, 89, 90, 95, 108, 114, 120, 123, 128, 129, 135, 146, 148, 149, 150, 152, 157, 159, 163, 168, 170, 174, 177, 180, 183, 184, 194, 199]</t>
  </si>
  <si>
    <t>[3, 5, 24, 26, 47, 58, 60, 61, 65, 67, 69]</t>
  </si>
  <si>
    <t>[5, 16, 18, 19, 21, 31, 34, 43, 44, 47, 60, 61, 72, 74, 76, 82, 92, 109, 112, 123, 126, 128, 132, 148, 150, 173, 184, 203, 206, 216, 217, 221, 224, 231, 240, 242, 248, 255, 257, 265, 273, 290, 291, 293, 295, 296, 298, 299, 301, 304, 323, 327, 329, 337]</t>
  </si>
  <si>
    <t>[3, 6, 20, 51, 61, 63, 85, 87, 94, 96, 99, 101, 105, 107, 108, 120, 139, 141, 142, 143, 145, 152]</t>
  </si>
  <si>
    <t>[2, 6, 10, 11, 20, 23, 28, 41, 46, 50, 59, 67, 76, 84, 85, 91, 94, 95, 96, 112, 119, 120, 125, 126, 130, 132, 135, 137, 143, 145, 146, 153, 158, 173, 176, 177, 179, 185, 188, 195, 197, 198, 203, 205, 213, 220, 225, 228, 229, 232, 239, 240, 252, 254, 255, 262, 265, 267, 272, 274, 280, 285, 286, 290, 294, 304, 308, 315, 319, 323, 331, 337, 347, 352, 358, 363, 364, 365, 366, 379]</t>
  </si>
  <si>
    <t>[12, 14, 23, 34, 36, 44, 47, 56, 59, 60, 83, 86, 88, 93, 98, 106, 109, 114, 115, 122, 125, 130, 143, 150, 163, 178, 184, 185, 191, 194, 197, 202, 209, 224, 236, 240, 247, 251, 266, 269, 271, 279, 302, 305, 333, 345, 346, 348, 356, 362, 382, 401, 402, 427, 433, 436, 452, 453, 455, 458, 461, 463, 489, 492, 503, 510, 518, 520, 528, 534, 535, 542, 550, 562, 565, 574, 581, 590, 592, 594, 597, 601, 605, 606, 614, 634, 637, 638, 649, 657, 659, 678, 689, 714, 716, 720, 727, 730, 749, 772, 782, 790, 804]</t>
  </si>
  <si>
    <t>[15, 24, 27, 38, 45, 47, 50, 51, 63, 64, 96, 102, 120, 123, 148, 174, 181, 191, 198, 199, 204]</t>
  </si>
  <si>
    <t>[2, 5, 10, 17, 21, 24, 25, 31, 61, 69, 72, 84, 89, 97, 100, 105, 107, 116, 126, 144, 145, 146, 152, 153, 159, 162, 164, 170, 180, 185, 194, 197, 203, 219, 235, 237, 242, 245, 248]</t>
  </si>
  <si>
    <t>[2, 10, 17, 21, 23, 29, 32, 35, 42, 47, 52, 71, 80, 82, 130, 144, 148, 157, 173, 181, 183, 199, 220, 241, 267, 273, 275, 280, 284]</t>
  </si>
  <si>
    <t>[7, 10, 14, 25, 26, 39, 52, 56, 66, 85, 87, 94, 95, 101, 103, 106, 113, 115, 119, 127, 142, 150, 151, 161, 165, 170, 177, 180, 181, 185, 188, 191, 196, 202, 217, 222, 227, 228, 230, 232, 233, 238, 240, 241, 245, 254, 259]</t>
  </si>
  <si>
    <t>[8, 34, 35, 45, 53, 56, 61, 62, 69, 72, 74, 77, 87, 89, 92, 93, 98, 99, 103, 105, 110, 112, 125, 141, 144, 146, 148, 153, 161, 179, 180, 197, 209, 212, 216, 223]</t>
  </si>
  <si>
    <t>[2, 6, 9, 10, 20, 27, 28, 31, 51, 52, 55, 60, 68, 78, 82, 90, 97, 111, 112, 119, 120, 160, 161, 166, 170, 175, 183, 186, 192, 197, 203, 208, 215, 221, 258, 259, 263, 275, 278, 279, 280, 282]</t>
  </si>
  <si>
    <t>[27, 30, 37, 38, 40, 46, 70, 75, 82, 99, 102, 112, 114, 118, 122, 130, 134, 137, 147, 155, 171, 181, 185, 206, 217, 228, 236, 240, 253, 259, 260, 268, 272, 282, 283, 287]</t>
  </si>
  <si>
    <t>[15, 31, 35, 42, 64, 102, 119, 120, 130, 133, 144]</t>
  </si>
  <si>
    <t>[4, 6, 7, 16, 20, 22, 23, 31, 33, 42, 48, 53, 56, 58, 66, 68, 73, 74, 82, 84, 87, 92, 100, 102, 112, 125, 127, 128, 134, 135, 142, 151, 161, 162, 175, 198, 201, 230, 238, 240, 242, 245, 247, 248, 249, 250, 251, 253, 261, 280, 294, 299, 307, 312, 314, 318, 322, 331, 334, 339, 352, 377, 378, 383, 396]</t>
  </si>
  <si>
    <t>[5, 9, 10, 31, 36, 47, 54, 77, 86, 100, 107, 113, 116, 125, 126, 128, 129, 144, 164, 184, 190, 192, 216, 218, 221, 223, 228, 230, 249, 264, 267, 274, 288, 308, 317, 330, 333, 336, 340, 376, 390, 394, 396, 401, 406, 430, 448, 449, 451, 488, 493, 501, 517, 523, 525, 542, 545, 548, 557]</t>
  </si>
  <si>
    <t>[4, 18, 28, 29, 42, 43, 52, 54, 59, 84, 88]</t>
  </si>
  <si>
    <t>[3, 22, 29, 41, 43, 44, 49, 55, 66, 80, 84, 92, 100, 102, 136, 138, 150, 174]</t>
  </si>
  <si>
    <t>[2, 29, 52]</t>
  </si>
  <si>
    <t>[4, 7, 21, 28, 29, 36, 38, 40, 50, 58, 69, 71, 74, 85, 103, 110, 118, 121, 123, 124, 126, 132, 143, 146, 149, 150, 151, 153, 157, 160, 170, 171, 173, 187, 196, 199, 206, 218, 223, 235, 237, 256, 260, 262, 265, 271, 275, 295, 302, 306, 339, 343, 347, 352, 355, 363, 386, 388, 398, 399, 446, 448, 450, 456, 464, 475, 479, 482, 486, 490, 527, 533, 542, 546, 573, 579, 586, 620, 621, 631, 641, 647, 679, 685, 692, 694, 707, 709, 711, 713, 714, 715, 719, 725, 727, 738, 744, 752, 777, 787, 791, 808, 812, 816, 819, 821, 825, 828, 837, 839, 842, 849, 850, 870, 879, 880, 883, 884, 888, 897, 901, 905, 917, 933, 948, 950, 953, 955, 957, 959, 966, 967, 969, 985, 992, 994, 996, 997, 998, 1008, 1010, 1025, 1040, 1041, 1045, 1046, 1054, 1062, 1063, 1064, 1071, 1101, 1113]</t>
  </si>
  <si>
    <t>[5, 12, 25, 30, 32, 33, 44, 49, 56, 66, 68, 69, 71, 75, 77, 87, 95, 100, 137, 138, 146, 157, 160, 169, 170, 172, 184, 189, 193, 194, 207, 210, 213]</t>
  </si>
  <si>
    <t>[4, 5, 20, 22, 32, 41, 42, 57, 62, 66, 79, 83, 88, 89, 90, 103, 112, 115, 121, 123]</t>
  </si>
  <si>
    <t>[2, 7, 11, 20, 23, 33, 36, 44, 45, 55, 60, 65, 66]</t>
  </si>
  <si>
    <t>[2, 13, 14, 20, 35, 38, 57, 61, 65, 70, 72, 75, 81, 109, 110, 112, 118, 122, 126, 131, 149, 158, 163]</t>
  </si>
  <si>
    <t>[2, 9, 11, 17, 28, 30, 43, 49, 56, 58, 62, 85, 87, 99, 104, 106, 108, 120, 122, 125, 136, 137, 142, 144, 148, 150, 154, 155]</t>
  </si>
  <si>
    <t>[6, 9, 27, 32]</t>
  </si>
  <si>
    <t>[2, 4, 13, 22, 23, 31, 62, 87, 88]</t>
  </si>
  <si>
    <t>[5, 7, 16, 17, 19, 21, 31, 34, 47, 61, 63, 68, 69, 77, 81, 85, 93, 97, 129, 139, 149, 151, 156, 174, 188, 189, 191, 201, 202, 219, 222, 224, 267, 274, 277, 281, 285, 286, 298, 319, 325, 326, 345]</t>
  </si>
  <si>
    <t>[9, 15, 18, 19, 25, 43, 46, 49, 54, 73, 75, 87, 95, 96, 106, 115, 118, 133, 142, 145, 148, 153, 159, 169, 172, 175, 197]</t>
  </si>
  <si>
    <t>[7, 9, 14, 15, 20, 22, 34, 35, 37, 46, 60, 75, 77, 78, 80, 81, 91, 94, 98, 100, 102, 107, 112, 114, 115, 117, 123, 124, 137, 138, 142, 145, 151, 153, 160, 169, 170, 176, 189, 199, 211, 212, 230, 234, 238, 244, 248, 254, 263, 271, 274, 276, 282, 284, 285, 291, 316, 319, 323, 336, 337, 339, 342, 349, 354, 362, 369, 371, 408, 409, 419, 427, 428, 434, 436, 441, 447, 453, 476, 483]</t>
  </si>
  <si>
    <t>[6, 7, 9, 11, 20, 22, 34, 42, 47, 61]</t>
  </si>
  <si>
    <t>[3, 21, 30, 32, 33, 50, 59, 63, 65, 68]</t>
  </si>
  <si>
    <t>[6, 17, 24, 25, 26, 35, 53, 54, 68, 70, 83, 89, 99, 103]</t>
  </si>
  <si>
    <t>[8, 17, 23, 30, 32, 38, 40, 50, 52, 68, 70, 72, 75, 81, 91, 99, 104, 107, 118, 122, 131, 133, 143, 148, 155, 161, 163, 167, 170, 173]</t>
  </si>
  <si>
    <t>[2, 10, 26, 45, 50, 59, 62, 63, 70, 76, 86, 88, 103, 105, 107, 115, 126, 132, 134, 173, 187, 197, 201, 203, 228, 232, 247, 248, 251, 252, 253, 255, 256, 266, 267, 275, 276]</t>
  </si>
  <si>
    <t>[10, 17, 19, 26, 41, 47, 48, 57, 58, 71, 77, 83, 86, 102, 114, 118, 126, 129, 132, 139, 141, 145, 149, 162, 173, 185, 188, 189, 190, 199, 215, 234, 236, 238, 244, 257, 260, 274, 275, 278, 285, 289, 290, 302, 303, 306, 328, 329, 338, 340, 347, 350, 366, 376, 378, 381, 382, 385, 390, 391, 394, 407, 409, 430, 432, 436, 442, 452, 463, 468, 478, 494, 504, 506, 509, 511, 526, 527, 536, 537, 543, 557, 568, 572, 584, 590, 592]</t>
  </si>
  <si>
    <t>[8, 10, 18, 41, 47, 51, 52, 62, 66, 71, 75, 85, 86, 97, 101, 108, 113, 121, 137, 141, 153, 154, 157, 161, 178, 194, 195, 200, 203, 205, 206, 220, 230, 247, 249, 264, 271, 273, 278, 279, 283, 305, 308, 309, 325, 344, 347, 358, 371, 376, 377, 380, 389, 410, 416, 418, 423, 425, 436, 438, 450, 462, 464, 474, 482, 501, 507, 523, 527, 532, 535, 538, 558, 561, 564, 568, 570]</t>
  </si>
  <si>
    <t>[10, 16, 25, 53, 57, 60, 62, 73, 74, 75, 107, 114, 118, 119, 122, 127, 130, 145, 147, 159, 163, 169, 174, 177, 178, 179, 187, 188, 189]</t>
  </si>
  <si>
    <t>[3, 4, 11, 17, 20, 23, 39, 44, 45, 48, 50, 58, 62, 73, 74, 78, 79, 80, 82, 83, 86, 89, 106, 117, 126, 131, 134, 145, 150, 156, 167, 173, 182, 186, 189, 192, 193, 195, 199, 205, 207, 217, 222, 225, 229, 232, 236, 249, 266, 269, 275, 284, 285, 287, 305, 307, 310, 315, 319, 322, 323, 324, 344]</t>
  </si>
  <si>
    <t>[10, 17, 25, 27, 31, 36, 42, 54, 59, 72, 75, 79, 87, 106, 120, 122, 127, 128, 130, 153, 156, 162, 163, 166, 176, 185, 188, 189, 200, 206, 208, 212, 218, 222, 228, 229, 235, 243, 251, 252, 254, 261, 266, 272, 283, 287, 290, 299, 302, 308, 309, 312, 313, 330, 335, 337, 338, 339, 344, 346, 350, 354, 368, 369, 373, 382, 384, 400, 407, 409, 412, 420, 423, 428, 437, 445, 470, 471, 487, 491, 497, 503, 519, 524, 528, 533, 535, 538, 550, 557]</t>
  </si>
  <si>
    <t>[3, 10, 15, 23, 38, 40, 45, 60, 71, 73, 74, 83, 87, 91, 105, 113]</t>
  </si>
  <si>
    <t>[11, 16, 17, 20, 27, 42, 43, 52, 54, 63, 66, 69, 71, 92, 93, 97, 102, 114, 125]</t>
  </si>
  <si>
    <t>[4, 7, 11, 24, 28, 31, 32, 33, 41, 51, 74, 75, 83, 91, 104, 107, 113, 123, 124, 129, 138, 140, 148, 152, 161, 162, 172, 180, 197, 217, 218, 227, 234, 235, 248, 254, 255, 256, 264, 271, 272, 276, 278, 297, 303, 304, 308, 321, 322, 323, 339, 344, 345, 361, 385, 392, 396, 401, 416, 420, 448, 451, 453, 457, 469, 524, 530, 532, 534, 540, 547, 558, 559, 560, 578, 592, 605, 620]</t>
  </si>
  <si>
    <t>[4, 17, 31, 33, 35, 49, 59, 65, 70]</t>
  </si>
  <si>
    <t>[26, 27, 35, 37, 45, 49, 61, 62, 63, 65, 69, 70, 71, 79, 80, 81, 91, 95, 103]</t>
  </si>
  <si>
    <t>[20, 23, 24, 28, 32, 39, 44, 46, 62, 69, 71, 73, 89, 90, 93, 98, 111, 115, 121, 125, 134, 145, 148, 149, 150, 158, 168, 171, 173, 181, 182]</t>
  </si>
  <si>
    <t>[2, 3, 5, 14, 24, 31, 32, 34, 40, 48, 53, 59, 66, 72, 73, 87, 104, 105, 121, 123, 133, 148, 152, 159, 170, 177, 191, 198, 206, 234, 243, 245, 246, 247, 266, 272, 278, 287, 302, 306, 310, 312, 318, 321, 334, 343, 348, 350, 352, 358, 361, 367, 383, 385, 388, 405, 408, 409, 412, 419, 421, 425, 428, 451, 452, 453, 455, 460, 476, 484, 488, 491]</t>
  </si>
  <si>
    <t>[2, 6, 11, 14, 22, 26, 30, 35]</t>
  </si>
  <si>
    <t>[2, 4, 9, 12, 45, 46, 52, 55, 68, 70, 72, 76, 83, 96, 111, 130, 139, 142, 145, 159, 171, 175, 177, 181, 186, 194, 198, 200, 214, 221, 224, 227, 229, 248, 267, 276, 278, 293, 296, 312, 314, 320, 334, 335, 337, 350, 360, 363, 379, 390, 401, 418, 427, 439, 451, 456, 457, 474, 487, 494, 496]</t>
  </si>
  <si>
    <t>[16, 25, 27, 28, 34, 39, 44, 55, 60, 66, 69, 74, 81, 104, 111, 114, 121, 127, 136, 142, 144, 146, 163, 167, 182, 187, 189, 193, 196, 201, 213, 220, 229, 233, 237, 242, 255, 256, 263, 267, 275, 287, 304, 307]</t>
  </si>
  <si>
    <t>[3, 4, 8, 11, 17, 18, 19, 31, 34, 41, 46, 57, 58, 59, 66, 78, 102, 105, 112, 115, 119, 124, 128, 160, 161, 162, 167, 171, 178, 188, 189, 200, 214, 216, 220, 221, 230, 244, 245, 266, 270, 281, 284, 295, 303]</t>
  </si>
  <si>
    <t>[8, 16, 18, 24, 25, 32, 35, 39, 44, 51, 52, 69, 70, 73, 79, 85, 87, 99, 101, 104, 107, 122, 128, 135, 141, 159, 178, 184, 187, 189, 194, 202, 204, 213, 216, 221, 233, 250, 263, 265, 270, 275, 277, 278, 285, 287, 291, 298, 300, 306, 309, 314, 323, 330, 361, 363, 377, 380, 387, 392, 395, 404, 407, 413, 415, 421, 428, 430, 439, 448, 452, 466, 477, 482, 484, 487, 498, 503, 511, 514, 519, 523]</t>
  </si>
  <si>
    <t>[4, 15, 17, 18, 30, 33, 36, 38, 49, 50, 54, 57, 63, 65, 74, 80, 92, 94, 99, 101, 102, 107, 128, 129, 154, 161, 178, 180, 189, 193, 195, 201, 223, 228, 233, 237, 247, 248, 261, 263, 265, 274, 287, 290, 297, 318, 329]</t>
  </si>
  <si>
    <t>[13, 16, 23, 28, 31, 45, 46, 47, 55, 66, 81, 101, 107, 109, 122, 134, 137, 143, 152, 156, 168, 186, 191, 198, 207, 213, 215, 239, 240, 254, 262, 265, 269, 272, 279, 295, 309, 334, 337, 340, 344, 347, 352, 353, 354, 355, 365, 378, 395, 396, 402, 404, 405, 431, 441, 443, 448, 451, 454]</t>
  </si>
  <si>
    <t>[8, 9, 15, 16, 23, 31, 33, 38, 42, 49, 58, 60, 62, 73, 75, 78, 80, 92, 93, 96, 98, 103, 107, 108, 110, 115, 116, 121, 129, 133, 136, 138, 145, 150, 151, 155, 157, 163, 164, 167, 172, 174, 178, 179, 183, 185, 193, 195, 201, 207, 209, 213, 216, 223, 225, 228]</t>
  </si>
  <si>
    <t>[9, 14, 29, 34, 44, 53, 58, 60, 83, 84, 94, 110, 123, 139, 142, 148]</t>
  </si>
  <si>
    <t>[2, 4, 13, 20, 21, 31, 33, 34, 36, 39, 46, 48, 67, 85, 91, 98, 104, 111, 125, 133, 154, 155, 160, 179, 183, 184, 192, 194, 195]</t>
  </si>
  <si>
    <t>[4, 30, 38, 53, 55, 62, 65, 79, 80, 100, 119, 123, 126, 134, 143, 149, 170, 182, 196, 211, 214, 232, 234, 248, 249, 250, 273, 281, 284, 285, 293]</t>
  </si>
  <si>
    <t>[3, 4, 5, 9, 14, 22, 34, 39, 40, 57, 60, 61, 62, 65, 66, 87, 90, 91, 93, 101, 108, 112, 120, 131, 133, 138, 153, 157, 158, 162, 181, 186, 190, 202, 212, 220, 226, 227, 232, 240, 243, 246, 264, 275, 286, 287, 297, 302, 304, 313, 315]</t>
  </si>
  <si>
    <t>[5, 8, 9, 23, 26, 34, 37, 39, 45, 53, 56, 68, 72, 81, 82, 86, 93, 99, 103, 107, 118, 121, 128, 136, 138, 147, 148, 151, 162, 166, 167, 171, 180, 183, 197, 198]</t>
  </si>
  <si>
    <t>[2, 21, 22, 33, 36, 38, 45, 47, 57, 59, 63, 73, 77, 89, 94, 96, 101, 114, 121, 124, 134, 136, 146, 155, 163, 191, 203, 205, 210, 212, 216]</t>
  </si>
  <si>
    <t>[3, 13, 22, 49, 50, 61, 63, 70, 73, 79, 85, 103, 108, 110]</t>
  </si>
  <si>
    <t>[10, 21, 28, 32, 34, 37, 40, 41, 43, 44, 47, 56, 59, 60, 61, 73, 80, 83, 84, 85, 89, 92, 93, 94, 104, 111, 135, 139, 142, 148, 153, 161, 165, 169, 171, 173, 174, 175, 182, 183, 195, 207, 212, 218, 225, 228, 231, 233, 246, 250, 259, 261, 268, 274, 302, 309, 315, 316, 322, 333, 352, 364, 377, 380, 391, 392, 402, 415, 418, 424, 428]</t>
  </si>
  <si>
    <t>[5, 30, 31, 62, 77, 90, 104, 111, 112, 114, 136, 141, 142, 146, 157, 178, 187, 191, 193, 207, 220, 231, 237, 241, 248, 249, 253, 259, 261, 265, 272, 288, 298, 300, 305, 316, 323, 327, 355, 358, 359, 362, 363, 372, 376, 378, 387, 389, 407, 415, 419, 443, 444, 445, 447, 456, 466, 467, 469, 478, 496, 515, 524, 533, 536, 555, 569, 608, 609, 615, 629, 634, 644, 652, 659, 676, 695, 703, 706, 729, 735, 736, 739, 743, 770, 779, 783, 788, 789, 806, 810, 833, 857, 859]</t>
  </si>
  <si>
    <t>[23, 36, 46, 47, 55, 62, 72, 79, 80, 93, 98, 126, 136, 140, 147, 148, 166, 172, 173, 175, 183, 188, 195, 198, 207, 211, 213, 216, 236, 252, 255, 265, 275, 281, 282, 295, 297, 305, 307, 313, 318, 358, 360, 366, 393, 397, 407, 410, 411, 420, 428, 433, 446, 449, 454, 468, 472, 480, 481, 498, 503, 512, 514, 519, 524, 529, 536, 548, 570, 577, 580, 586, 590, 593, 598, 605]</t>
  </si>
  <si>
    <t>[3, 4, 12, 13, 23, 27, 31, 33, 43, 48, 56, 66, 71, 73, 74, 76, 78, 91, 94, 95, 108, 113, 129, 141, 153, 159, 182, 189, 195, 204, 212, 221, 231, 238, 247, 250, 256, 258, 265, 268, 273, 284, 292, 294, 296, 300, 317, 325, 326, 330, 334, 339, 345, 347, 350, 362, 365, 368, 378, 387, 404, 405, 421, 425, 428, 430]</t>
  </si>
  <si>
    <t>[5, 15, 19, 21, 23, 26, 27, 40]</t>
  </si>
  <si>
    <t>[3, 18, 19, 39, 41, 47, 60, 65, 68, 71, 83, 86, 88, 96, 98, 100, 101, 109, 110, 122, 141, 153, 161, 173, 180, 199, 206, 215, 218, 220, 224, 226, 230, 255, 257, 264, 284, 290, 292, 295, 308, 318, 319]</t>
  </si>
  <si>
    <t>[4, 9, 16, 23, 27, 32, 35, 41, 49, 60, 63, 71, 91, 98, 99, 106, 125, 146, 155, 158, 167, 212, 221]</t>
  </si>
  <si>
    <t>[3, 7, 15, 24, 26, 28, 39, 42, 46, 57, 63]</t>
  </si>
  <si>
    <t>[30, 42, 44, 47, 73, 97, 98, 101, 107, 114, 117, 118, 122, 127, 129]</t>
  </si>
  <si>
    <t>[7, 9, 18, 22, 26, 27, 29, 54, 58, 62, 87, 92, 112, 133, 141, 149, 153, 157, 159, 164, 165, 169, 173, 180, 188, 191, 206, 207, 212, 222, 230, 234, 239, 250, 254, 268, 274, 277, 280, 294, 296, 300, 306, 328, 339, 341, 353, 363]</t>
  </si>
  <si>
    <t>[12, 13, 17, 20, 27, 34, 36, 43, 44, 50, 51, 53, 61, 62, 64, 72, 78, 80, 94, 104, 108]</t>
  </si>
  <si>
    <t>[3, 11, 23, 31, 33, 37, 38, 40]</t>
  </si>
  <si>
    <t>[3, 5, 9, 16, 24, 29, 38, 40, 45, 46, 51, 54, 57, 59, 61, 65, 69, 74, 89, 103, 118, 119, 121, 131, 138, 143, 144, 146, 147, 151, 176, 181, 183, 187, 200, 202, 206, 213, 216, 222, 226, 227, 236, 247, 252, 253, 259, 269, 273, 286, 293, 305, 308, 309, 333, 338, 339, 340, 344, 350, 353, 356, 368, 370, 382, 406, 408]</t>
  </si>
  <si>
    <t>[13, 25, 28, 35, 42, 51, 59, 65, 78, 84, 91, 103, 106, 107, 111, 117, 118, 123, 130, 132, 134, 136, 139, 146, 153, 154, 161, 165, 172, 183, 193, 202, 204, 207, 208, 216, 231]</t>
  </si>
  <si>
    <t>[4, 5, 13, 14, 40, 41, 47, 51, 66, 67]</t>
  </si>
  <si>
    <t>[4, 8, 9, 17, 18, 24, 26, 33, 35, 37]</t>
  </si>
  <si>
    <t>[5, 7, 18, 19, 20, 26, 38, 51, 60, 72, 73, 84, 98]</t>
  </si>
  <si>
    <t>[12, 41, 50, 55, 63, 64, 67, 73, 79, 88, 90, 92, 113, 123, 128, 129, 134, 135, 136, 141, 144, 149, 168, 174, 181, 189, 192, 199, 206, 215, 216, 221, 224, 225, 230, 240, 242, 252, 255, 268, 270, 271, 275, 276, 284, 285, 286, 290, 292, 303, 309, 312, 323, 339, 343, 347, 348]</t>
  </si>
  <si>
    <t>[4, 15, 36, 39, 42, 48, 54, 56, 57, 61, 63, 64, 78, 79, 85, 87, 91, 92, 98, 112, 116, 121, 124, 125, 130, 135, 160, 162, 168, 174, 195, 200, 201, 208, 215, 225, 227, 228, 241, 251, 255, 279, 285, 294, 297, 309, 313, 316, 318, 326, 341, 346, 348, 353, 356, 365, 368, 371, 372, 374, 375, 381, 383, 388, 402, 404]</t>
  </si>
  <si>
    <t>[7, 15, 17, 18, 26, 32, 38, 43, 44, 46, 49, 65, 69, 81, 87, 89, 93, 94, 113, 115, 124, 125, 128, 137, 139, 140, 160, 167, 169, 170, 172, 175, 179, 183, 184, 197, 199, 203, 212, 220, 221, 222, 223, 225, 240, 245, 251, 255, 256, 257, 270, 271, 274, 277, 285, 288, 314, 328, 336, 337, 344, 353, 355, 358, 364, 375, 383, 385]</t>
  </si>
  <si>
    <t>[3, 11, 18, 23, 31, 33, 34, 35, 37, 40, 43, 45, 46, 52, 57, 58, 67, 73, 74, 80, 81, 82, 83, 94, 96, 98, 100, 101, 107, 108, 112, 113, 114, 119, 121, 124, 127, 129, 135, 139, 140, 144, 145, 148, 150, 157, 158, 160, 162, 165, 166, 173, 178, 186, 192, 194, 197, 203, 205, 215, 219, 221, 227, 230, 231, 234, 235, 239, 240, 243, 246, 250, 252, 255, 258, 270, 272, 278, 279, 281, 285, 286, 288, 295, 296, 302, 309, 311, 312, 317, 320, 321, 327, 333, 335, 338, 346, 347, 353, 357, 361, 362, 368, 370, 373, 378, 379, 382, 392, 394, 405, 409, 413, 419, 424, 431, 437, 439, 441, 444, 451, 456, 458, 460, 463, 465, 470, 473, 477, 480, 482, 498, 504, 513, 516, 520, 527, 529, 533, 535, 537, 539, 546, 560, 568, 572, 576, 585, 591, 594, 596, 606, 607, 608, 616, 625, 627, 633, 636, 639, 648, 651, 654, 656, 669, 670, 681, 683, 684, 689, 697, 720, 723, 730, 732, 736, 738, 749, 750, 752, 753, 754, 761, 763, 765, 769, 774, 775, 776, 787, 794, 796, 798, 800, 804, 809, 813, 816, 825, 826, 828, 831, 839, 840, 843, 850, 852, 857, 859, 872, 880, 888, 891, 893, 897, 899, 900, 903, 904, 922, 923]</t>
  </si>
  <si>
    <t>[3, 6, 23, 40, 62, 64, 85, 87, 95, 98, 108, 113, 119, 120, 132, 136, 159, 162, 180, 196, 200, 202, 203, 206, 208, 210, 224, 241, 243, 245, 246, 270, 282, 296, 297, 301, 303, 334, 340, 342, 343, 347, 364, 369, 382, 383, 384, 385, 389, 406, 412, 420, 423, 428, 432, 435, 437, 443, 445, 460, 467, 473, 477, 480, 493, 498, 502, 515, 518, 519, 534, 552, 558, 561, 567, 569, 573]</t>
  </si>
  <si>
    <t>[2, 6, 8, 13, 19, 24, 28, 36, 53, 73, 87, 100, 103, 107, 122, 126, 130, 139, 147, 158, 162, 164, 167, 191, 195, 207, 208, 218, 230, 253, 256, 261, 272, 279, 280]</t>
  </si>
  <si>
    <t>[2, 6, 9, 12, 21, 25, 27, 30, 48, 64, 75, 83, 85, 108, 110, 122, 130, 143, 144, 150, 160, 167, 178, 182, 184, 201, 212, 213, 223, 232, 239, 268]</t>
  </si>
  <si>
    <t>[5, 8, 11, 23, 26, 36, 41, 42, 53, 57, 66, 108, 130, 163, 169, 178, 186, 197, 203, 221, 229, 232, 242, 245, 255]</t>
  </si>
  <si>
    <t>[4, 5, 8, 26, 29, 31, 32, 44, 49, 60, 70, 80, 81, 88, 100, 105, 113, 115, 131, 132, 133, 135, 136, 174, 188, 191, 193, 203, 227, 235, 237, 253, 256, 271, 272, 274, 287, 293, 295, 310, 311, 315]</t>
  </si>
  <si>
    <t>[2, 8, 25, 37, 40, 58, 59, 68, 70, 71, 74, 88, 95, 106, 115, 121, 125, 128, 133, 135, 139, 147, 169, 172, 184, 186, 194, 196, 200, 204, 207, 214, 219, 235, 236, 240, 244, 246, 247, 253, 256, 260, 264, 266, 276, 280, 298, 299, 309, 311, 317, 320, 323, 327, 331, 332, 338, 339]</t>
  </si>
  <si>
    <t>[3, 13, 16, 23, 30, 36, 38, 41, 42, 43, 48, 52, 70, 76, 82, 86, 91, 93, 94, 99, 102, 104, 109, 110, 112, 120, 129, 145, 146, 157, 163, 185, 191, 194, 209, 218, 220, 230, 243, 244, 255, 273, 286, 297, 301, 305, 308, 310, 316, 318, 322, 338, 341, 343, 353, 354, 360, 366, 369, 379, 383, 399, 403, 408, 431, 437, 447, 450, 451, 453, 457, 458]</t>
  </si>
  <si>
    <t>[7, 19, 27, 29, 31, 40, 52, 62, 65, 82, 83, 92, 93, 100, 118, 127, 137, 146, 150, 158, 164, 170, 181, 189, 193, 208, 211, 215, 224, 238, 249, 256, 270, 303, 308, 313, 314, 321, 344]</t>
  </si>
  <si>
    <t>[5, 7, 11, 14, 18, 21, 29, 49, 56, 60, 66, 77, 78, 98, 101, 109, 128, 145, 146, 150, 155, 176, 178, 179, 181, 184, 186, 193, 217, 225, 228, 232, 234, 236, 279, 289, 307, 311, 328, 349, 362, 367, 372, 388, 393, 396, 399, 402, 433, 444, 447, 460, 471, 487, 490, 499, 505, 515, 527, 530, 537, 540, 543, 551, 552, 556, 557, 563, 575, 587]</t>
  </si>
  <si>
    <t>[5, 6, 27, 31, 34, 37, 43, 48, 77, 84, 94, 103, 104, 107, 110, 112, 114, 116, 119, 121, 126, 138, 143, 148, 150, 155, 157]</t>
  </si>
  <si>
    <t>[2, 7, 16, 22, 24, 31, 32, 33, 35, 38, 42, 56, 57, 63, 69, 75, 78, 95, 101, 104, 105, 106, 109, 119, 132, 155, 172, 175, 184, 192, 201, 222, 223, 227, 235, 246, 247, 271, 275, 285, 288, 293, 296]</t>
  </si>
  <si>
    <t>[6, 9, 13, 16, 26, 35, 37, 52, 61, 69, 83, 93, 102, 116, 121, 124, 140, 141, 147, 154, 157, 159, 165, 172, 175, 178, 181, 185, 187, 189, 195, 199, 206, 217, 218, 221, 222, 242, 248, 259, 262]</t>
  </si>
  <si>
    <t>[2, 5, 7, 16, 18, 19, 22, 34, 35, 39, 46, 51, 53, 55, 70, 72, 74, 75, 80, 82, 86, 88, 92, 93, 96, 102, 106, 119, 127, 149, 153, 163, 166, 171, 174, 181, 196, 198, 200, 202, 204, 218, 219, 222, 263, 268, 270, 272, 274, 275, 277, 280, 284, 292, 293, 299, 311, 316, 323, 325, 328, 335, 339, 343, 347, 352, 356, 358, 368, 369, 370, 373, 377, 387, 398]</t>
  </si>
  <si>
    <t>[14, 31, 33, 39, 51, 59, 62, 63, 64, 67, 71, 84, 90, 100, 101, 102, 107, 112, 124, 133, 137, 139, 141, 150, 151, 152, 154, 159]</t>
  </si>
  <si>
    <t>[11, 15, 16, 18, 24, 34, 36, 37, 39, 41, 47, 49, 50, 54, 59, 61, 63, 67, 80, 93, 96, 112, 113, 122, 124, 129, 132, 141, 144, 145, 146, 149, 154, 158, 166, 167, 169, 170, 173, 180, 189, 199, 203, 211, 214, 220, 224, 227, 230, 232, 257, 259, 274, 275, 288, 289, 295, 298, 300, 302, 313, 317, 319, 323, 329, 331, 333, 336, 337, 347, 354, 360, 362, 364, 372, 379, 396, 398, 415, 416, 422, 424, 428, 430, 445, 448, 456, 465, 476, 484, 488, 494, 496, 499, 500, 503, 508, 520, 522, 523, 526, 533, 540, 546, 552, 554, 555, 556, 558, 561, 573, 576, 579, 580, 592, 597, 609, 627, 630, 638, 642]</t>
  </si>
  <si>
    <t>[4, 10, 26, 27, 31, 36, 37, 47, 56, 62, 68, 72, 73]</t>
  </si>
  <si>
    <t>[5, 21, 23, 25, 34, 38, 40, 58, 60, 66, 71, 74, 76, 81, 85, 89, 98, 111, 117, 126, 135, 136, 142, 155, 162, 172, 173, 179, 186, 192, 208, 215, 237, 245, 246, 247, 250]</t>
  </si>
  <si>
    <t>[4, 6, 8, 15, 18, 20, 31, 40, 46, 54, 57, 70, 113, 115, 117, 131, 135, 138, 143, 150, 154]</t>
  </si>
  <si>
    <t>[2, 3, 4, 11, 17, 26, 40, 41, 44, 45, 82, 87, 94, 103, 116, 126, 131, 139, 146, 149, 167, 171, 180, 184, 191, 208, 212, 214, 219, 226, 233, 239, 243, 249, 253, 255]</t>
  </si>
  <si>
    <t>[5, 10, 29, 38, 45, 59]</t>
  </si>
  <si>
    <t>[2, 3, 6, 12, 18, 31, 37, 43, 44, 51, 54, 60, 62, 63, 68, 74, 88]</t>
  </si>
  <si>
    <t>[18, 28, 42, 68, 78, 83, 87, 100, 101, 104, 111, 126, 134, 154, 155, 163, 167, 169, 177, 178, 183, 190, 195, 198, 222, 231, 235, 239, 242, 248, 254, 255, 276, 277, 279, 301, 310, 315, 318, 321, 325, 333, 335, 343, 354, 357, 364, 365, 369, 375, 390, 391, 401, 404, 409, 416, 429, 442, 472, 482, 486, 511, 515, 517, 520, 534, 544, 553, 564, 569, 571, 579]</t>
  </si>
  <si>
    <t>[2, 6, 27, 36, 37, 43, 44, 49, 50, 51, 56, 68, 69]</t>
  </si>
  <si>
    <t>[2, 5, 18, 25, 29, 30, 35, 47, 50, 60]</t>
  </si>
  <si>
    <t>[6, 8, 22, 23, 24, 27, 29, 31, 34, 49, 62, 64, 68, 69, 76, 77, 83, 87, 94, 102, 126, 131, 142, 162, 189, 191, 195, 200, 204, 206, 209, 222, 227, 232, 234, 235, 236, 246, 257, 263, 268, 270, 271, 276, 279, 283, 290]</t>
  </si>
  <si>
    <t>[2, 18, 19, 23, 55, 76, 82, 85, 89, 92, 96, 98, 102, 103, 106, 112, 122, 126, 129, 140, 146, 151, 155, 172, 178, 192, 198]</t>
  </si>
  <si>
    <t>[2, 3, 4, 15, 17, 18, 23, 34, 41, 47, 54, 65, 66]</t>
  </si>
  <si>
    <t>[3, 12, 17, 29, 39, 44, 46, 49, 51, 53, 55, 69, 73, 76, 79, 82, 90, 93, 98, 100, 115, 122, 136, 141, 145, 157, 172, 173, 175, 176, 197, 200, 206, 211, 221, 225]</t>
  </si>
  <si>
    <t>[17, 33, 51, 54, 60, 64, 68, 73, 75, 77, 81, 82, 88, 94, 98, 100, 102, 109, 110, 111, 112, 113]</t>
  </si>
  <si>
    <t>[18, 27, 37, 42, 56, 60, 66, 99, 109, 110, 116, 119, 121, 134, 161, 177, 181, 186, 193, 194, 201, 204, 208, 220, 222, 223, 225, 238, 242, 256, 265, 278, 283, 292, 295, 308, 310, 313, 323, 328, 335, 337, 338, 345, 347, 352, 361, 365, 366, 371, 382, 385, 399, 403]</t>
  </si>
  <si>
    <t>[7, 14, 18, 23, 34, 44, 48, 58, 59, 65, 68, 75, 77, 81, 85, 106, 110, 127, 132, 135, 138, 140, 141, 146, 152, 155, 158, 162, 163, 164, 166, 174, 175, 180, 188, 189, 195, 202, 205, 214, 215, 222, 224, 228, 240, 244, 265, 267, 283, 287, 294, 296, 303, 312, 316, 323, 324, 340, 342, 344, 348, 356, 367, 369, 371, 379, 394, 401, 404, 413, 425, 432]</t>
  </si>
  <si>
    <t>[6, 8, 13, 14, 21, 22, 27, 28, 30, 34, 40, 48, 49, 51, 56, 59, 60, 71, 80, 81, 86, 87, 91, 105, 117, 127, 128, 132, 142, 143, 158, 166, 168, 176, 177, 188, 200, 205, 207, 213, 214, 215, 230, 253]</t>
  </si>
  <si>
    <t>[17, 30, 48, 49, 54, 58, 69, 70, 79, 85, 91, 104, 113, 119, 122, 128, 132]</t>
  </si>
  <si>
    <t>[2, 4, 6, 27, 30, 37, 53, 56, 58, 61, 65, 68, 85, 93, 95, 110, 112, 114, 122, 128, 130, 155]</t>
  </si>
  <si>
    <t>[2, 6, 8, 10, 13, 18, 20, 21, 42, 62, 87, 98, 101, 109, 117, 121, 141, 152, 167, 169, 186, 188, 204, 209, 210, 223, 224, 225, 226, 227, 228, 235, 242, 250, 251, 254, 262, 263, 271, 274, 283, 294, 302, 313, 317, 333, 339, 341, 360, 371, 382, 386]</t>
  </si>
  <si>
    <t>[4, 24, 27, 30, 37, 39, 44, 56, 57, 58, 63, 64, 68, 83, 85, 87, 94, 95, 104, 106, 107, 112, 122, 133, 145, 152, 163, 183, 193, 196, 214, 220, 226, 231, 239, 259, 260, 273, 278, 291, 294, 301, 303, 307, 312, 313, 323, 326, 328, 343, 347, 355, 357, 358, 371, 372, 387, 389, 396, 403, 407, 416]</t>
  </si>
  <si>
    <t>[6, 8, 10, 14, 23, 33, 37, 40, 45, 50, 53, 70, 79, 81, 86, 91, 109, 112]</t>
  </si>
  <si>
    <t>[1, 10, 22, 27, 34, 51, 61, 71, 72, 73, 77, 81, 92, 99]</t>
  </si>
  <si>
    <t>[4, 9, 13, 22, 33, 35, 45, 50, 51, 62, 65, 71, 85, 87, 97, 102, 104, 108, 130, 136, 144, 153, 155, 161, 162, 168, 169, 176, 196, 219, 220, 224, 229, 232, 233, 241, 246, 253, 255, 273, 274, 277]</t>
  </si>
  <si>
    <t>[2, 6, 21, 31, 34, 40, 42, 45, 46, 47, 50, 52, 56, 70, 81, 94, 106, 110]</t>
  </si>
  <si>
    <t>[3, 4, 9, 15, 17, 23, 28, 30, 33, 38, 42, 43, 57, 68, 69, 73, 75]</t>
  </si>
  <si>
    <t>[9, 15, 17, 21, 31, 41, 44, 45, 49, 57, 59, 64, 69, 72, 75, 77, 81, 83]</t>
  </si>
  <si>
    <t>[4, 11, 14, 18, 35, 47, 58, 63, 65, 67, 77, 78, 83]</t>
  </si>
  <si>
    <t>[4, 9, 17, 20, 22, 50, 56, 59, 76, 81, 83, 85, 86, 90, 91, 94, 97, 113, 125, 126, 127, 142, 145, 147, 149, 161, 169, 170, 180, 181, 196, 198, 209, 212, 215, 222, 233, 241, 262]</t>
  </si>
  <si>
    <t>[2, 5, 14, 18, 22, 24, 31, 38, 41, 44, 52, 58, 59, 63, 69, 71, 73, 78, 81, 84, 97, 100, 121, 130, 153, 161, 167, 174, 177, 179, 185, 187, 195, 198, 203, 216, 239, 246, 257, 260, 261, 268, 279, 283, 286, 289, 290, 301, 309, 310]</t>
  </si>
  <si>
    <t>[7, 9, 12, 24, 26, 28, 29, 31, 33, 55, 58, 61, 63, 69, 72, 96, 99, 100, 110, 125, 135, 161, 164, 166, 176, 180, 181, 185, 187, 193, 216, 222, 225, 227, 234, 236, 246, 256, 258, 261, 273, 274, 277, 278, 282, 285, 286, 287, 290, 303, 312, 323, 332, 334, 337, 340, 352, 355, 358]</t>
  </si>
  <si>
    <t>[8, 11, 18, 23, 26, 28, 29, 45, 46, 56, 57, 63, 67, 69, 70, 84, 86, 94, 120, 121, 122, 130, 133, 139, 148, 168, 171, 180, 181, 184, 199, 200, 207, 209, 219, 231, 233, 252, 260, 262, 267, 270, 273, 275, 289, 301, 309, 322, 323, 331, 334, 337, 344, 361, 363, 369, 372, 381, 383, 384, 392, 394, 399, 402, 411, 413, 428, 439, 466, 467, 468, 469, 476, 485, 490, 495, 496, 498, 506, 509]</t>
  </si>
  <si>
    <t>[4, 22, 29, 39, 41, 42, 43, 47, 53, 54, 57, 80, 82, 84, 85, 94, 96, 102, 122, 127, 129, 135, 144, 149, 154, 163, 171, 174, 188, 195, 198]</t>
  </si>
  <si>
    <t>[12, 14, 15, 33, 38, 39, 41, 50, 52, 54, 82, 88, 99, 112, 115, 117, 119, 122, 129, 131, 135, 139, 148, 156, 167, 171, 176, 179, 182, 184, 190, 193, 219, 220, 224, 231, 237, 240, 243, 249, 257, 262, 265, 269, 270, 279, 281, 289, 291, 300, 302, 306, 310, 311, 322, 327, 346, 355, 358, 360, 376, 381, 382, 405, 419, 425, 433, 442, 444, 448, 464, 466, 473, 481, 493, 499, 500, 505, 509, 513]</t>
  </si>
  <si>
    <t>[4, 6, 9, 25, 38, 50, 55, 65, 70, 71, 74, 77, 89, 93, 94, 100, 105, 112, 115, 121, 125, 151, 156, 163, 171, 183, 203, 204, 210, 213, 222, 223, 231, 242, 245, 247, 258, 275, 282, 284, 293, 303]</t>
  </si>
  <si>
    <t>[9, 12, 22, 27, 39, 42, 58, 71, 85, 105, 111, 117, 125, 127, 139, 145, 151, 154, 169, 174, 184, 193, 198, 202, 207, 208, 216, 238, 259, 261, 263, 266, 270, 287, 292, 298, 302, 306, 310]</t>
  </si>
  <si>
    <t>[5, 7, 10, 14, 20, 21, 26, 37, 60, 65, 66, 73, 79, 87, 91, 99, 102, 103, 104, 114, 130, 134, 147, 160, 170, 171, 173, 175, 179, 194, 198, 219, 220, 228, 233, 248, 260, 285, 288, 299, 307, 308, 314, 317, 319]</t>
  </si>
  <si>
    <t>[13, 14, 21, 22, 34, 44, 53, 54, 69, 92, 93, 95, 100, 107, 115, 120, 124, 135, 137, 144, 145, 151]</t>
  </si>
  <si>
    <t>[2, 4, 16, 20, 27, 32, 40, 43, 54, 68, 70, 76, 79, 84, 100, 103, 107, 114, 115, 119, 123, 127, 134, 140, 149, 154, 159, 164, 166, 174, 177, 183, 185, 195, 202, 215, 218, 232, 233]</t>
  </si>
  <si>
    <t>[3, 10, 16, 18, 28, 34, 45, 47]</t>
  </si>
  <si>
    <t>[3, 10, 12, 18, 25, 28, 31]</t>
  </si>
  <si>
    <t>[2, 5, 8, 21, 26, 27, 62, 87, 92, 99, 110, 111, 122, 131, 142, 144, 168, 170, 177, 188, 189, 193, 203, 207, 216, 253, 265, 281, 283, 292, 299, 304, 306, 307, 313, 316, 319, 327, 335, 344, 345, 352, 357, 366, 370, 374, 377, 381, 384, 390, 391, 395, 396, 404, 405, 414, 415, 421, 422, 441, 448, 452, 454, 458, 467, 471, 473, 476]</t>
  </si>
  <si>
    <t>[3, 7, 19, 28, 32, 37, 38]</t>
  </si>
  <si>
    <t>[8, 13, 18, 20, 29, 39, 41, 48, 55, 58, 67, 71, 73, 91, 95, 104, 105, 112, 114, 116, 119, 128, 130, 145, 148, 158, 161, 164, 177, 181, 187, 188, 194, 217, 218, 224, 228, 232]</t>
  </si>
  <si>
    <t>[7, 33, 45, 46, 56, 73, 80, 85, 105, 120, 142, 150, 156, 161, 170, 187, 196, 203, 207, 211, 219, 226, 233, 235, 240, 254]</t>
  </si>
  <si>
    <t>[9, 24, 25, 41, 52, 57, 59, 63, 67, 69, 73, 90, 99, 104, 126, 132, 140, 146, 149, 151, 155, 164, 172, 173, 182, 190, 191, 208, 212, 219, 221, 223, 228, 232, 235]</t>
  </si>
  <si>
    <t>[2, 3, 4, 6, 17, 22, 24, 25, 30, 60, 62, 71, 73, 76, 77, 96, 97, 101, 104, 111, 117, 119, 120, 143, 151, 163, 170, 171, 176, 177, 178, 183, 186, 192, 194, 197, 206, 213, 218, 224, 227, 229, 235, 240, 243, 245, 246, 248]</t>
  </si>
  <si>
    <t>[5, 13, 14, 18, 32, 35, 44, 47, 48, 69, 88, 89, 97, 98, 100, 116, 120, 122, 128, 144, 148, 150, 155, 169, 175, 176, 190, 203, 211, 218, 225, 242, 246, 251, 255, 258, 268]</t>
  </si>
  <si>
    <t>[9, 11, 17, 18, 28, 36, 39, 45, 47, 59, 62, 79, 88, 91, 92, 93, 101, 110, 113, 114, 117, 118, 127, 137, 142, 148, 159, 164, 174, 180, 187, 189, 191, 198, 206, 209, 213, 218, 221, 234, 239, 245, 248, 286, 288, 289, 291, 296, 314, 322, 323, 331, 346, 352, 359, 361, 379]</t>
  </si>
  <si>
    <t>[4, 5, 9, 17, 19, 21, 32, 35, 37, 48, 53, 54, 58, 60, 66, 72, 82, 87, 89, 90, 101, 119, 123, 125, 128, 129, 131, 148, 150, 152, 153, 161, 162, 163, 169, 172, 181, 194, 198, 201, 215, 219, 220, 222, 225, 240, 242, 269, 272, 273, 274, 279, 280, 290, 295]</t>
  </si>
  <si>
    <t>[5, 8, 17, 25, 34, 40, 45, 46, 58, 61, 70, 73, 78, 96, 98, 112, 118, 122, 136, 137, 142, 157, 168, 169, 175, 176, 178, 193, 198, 215, 224, 226, 230, 234, 243, 244, 253, 259, 262, 265, 274, 277, 284, 286, 298, 303, 314, 319, 323, 342]</t>
  </si>
  <si>
    <t>[2, 16, 20, 23, 39, 41, 53, 55, 57, 65, 79, 85, 86, 97, 117, 123, 129, 151, 153, 156, 160, 161, 177, 179, 181, 184, 187, 191, 201, 206, 215]</t>
  </si>
  <si>
    <t>[7, 17, 57, 65, 69, 77, 91, 101, 109, 112, 117, 118, 123, 131, 140, 145, 166, 171, 190, 203, 204, 205, 207, 212, 225, 227, 233, 250, 252, 256]</t>
  </si>
  <si>
    <t>[2, 3, 14, 16, 42, 55, 66, 74, 91, 93, 94, 103, 123, 130, 138, 151, 152, 166, 167, 170, 171, 174, 178, 180, 199, 208, 209, 223]</t>
  </si>
  <si>
    <t>[7, 12, 13, 24, 26, 32, 43, 58, 59, 67, 74, 81, 82, 85, 86, 88, 92, 99, 101, 102, 106, 107, 127, 131, 132, 139, 143, 151, 153, 161, 165, 170, 181, 189, 195, 201, 208, 214, 231]</t>
  </si>
  <si>
    <t>[5, 9, 18, 34, 35, 46, 47, 51, 52, 55, 60, 65, 66, 77, 79, 99, 104, 108, 111, 114, 120, 121, 126, 127, 130]</t>
  </si>
  <si>
    <t>[6, 8, 26, 28, 34, 36, 50, 58, 62, 97, 99, 107, 130, 133, 140, 143, 147, 149, 155, 164, 166, 175, 181]</t>
  </si>
  <si>
    <t>[4, 12, 17, 22, 39, 42, 44, 46, 53, 61, 63]</t>
  </si>
  <si>
    <t>[2, 6, 7, 15, 29, 43, 47, 53, 62, 72, 74, 80, 84, 86]</t>
  </si>
  <si>
    <t>[17, 20, 24, 31, 34, 37, 43, 54, 60, 69, 82, 88, 109, 114, 127]</t>
  </si>
  <si>
    <t>[3, 5, 20, 22, 46, 61, 62, 72, 77, 86, 102, 106, 110, 119, 121, 125, 130, 138, 147, 189, 191, 211, 213, 215, 220, 226, 231, 236]</t>
  </si>
  <si>
    <t>[2, 7, 11, 19, 20, 33, 45, 50, 56, 66, 73, 78, 92, 109, 112, 116, 126]</t>
  </si>
  <si>
    <t>[6, 10, 18, 28, 34, 48, 66, 105, 110, 114, 121, 129, 139, 156, 160, 183, 190, 204, 215, 217, 263, 265, 269, 273, 276, 279, 280, 291, 293, 294, 296, 307, 336, 350, 351, 360, 363, 369, 372, 386]</t>
  </si>
  <si>
    <t>[4, 11, 17, 39, 45, 63, 71, 75, 114, 126, 147, 150, 152, 163, 165, 166, 167, 183, 199, 206]</t>
  </si>
  <si>
    <t>[2, 3, 24, 29, 30, 56, 57, 65, 91, 92, 97, 104, 106, 107, 110, 116, 142, 145, 154, 156, 174, 179, 180, 182, 184, 186, 189, 205, 213, 230, 238, 244, 291, 306, 307, 309, 311, 328, 330, 346, 351, 362, 367, 373, 379, 396, 415, 421, 428, 429, 455, 461, 469, 475, 487, 488, 491, 500, 510, 513, 515, 516, 517, 520, 522, 527, 546, 554, 563, 565, 577, 579, 581, 583, 588, 606, 613, 616, 635, 643, 644, 650, 653, 659]</t>
  </si>
  <si>
    <t>[4, 5, 8, 14, 19, 55, 57, 65, 66, 77, 85, 93, 98, 99, 103, 106, 109, 112, 123, 125, 132, 137, 163, 164, 181, 203, 215, 219, 220, 248, 252, 275, 278, 280]</t>
  </si>
  <si>
    <t>[15, 17, 19, 20, 22, 27, 34, 40, 42, 49, 57, 60, 61, 73, 86, 89, 98, 110, 120, 156, 158, 175, 184, 185, 203, 209, 223, 226, 240, 247, 249, 254, 271, 274]</t>
  </si>
  <si>
    <t>[4, 6, 12, 13, 23, 29, 31, 37, 43, 45, 47, 55, 62, 68, 70, 72, 74, 76, 81, 84, 86, 89, 100, 107, 108, 110, 114, 118, 119, 120, 121, 125, 130, 131, 132, 133, 134, 137, 140, 151, 152, 155, 159, 171, 172, 175, 178, 185, 188, 192, 193, 205, 211, 216, 226, 227, 230, 235, 245, 246, 248, 253, 255, 262, 265, 268, 272, 278, 279, 287, 291, 292, 303, 315, 323, 324, 332, 334, 341, 342, 346, 348, 350, 352, 356, 363, 366, 369, 375, 377, 380, 384, 388, 394, 397, 401, 412, 414, 419, 436, 445, 448, 461, 466, 471, 472, 480, 481, 490, 497, 504, 506, 508, 509, 510, 512, 517, 519, 520, 534, 540, 550, 554, 557, 563, 570, 571, 574, 582, 594, 600, 603, 604, 605, 606, 610, 611, 614, 616, 630, 635, 636, 640, 643, 646, 653, 657, 659, 660, 661, 662, 665, 669, 671, 677, 683, 686, 696, 697, 710, 712, 713, 715, 716, 718, 721, 731, 733]</t>
  </si>
  <si>
    <t>[2, 3, 26, 29, 34, 35, 48, 79, 82, 88, 93, 94, 100, 105, 115, 129, 156, 158, 167, 175, 176, 187, 202, 204, 214, 234, 238, 246, 272, 277, 278, 280, 290, 291, 297, 302, 305, 309, 313, 316, 336, 337, 348, 349, 355, 358, 376, 391, 394, 405, 435, 451, 452, 459, 482, 485, 510, 522, 527, 541, 543, 560, 570, 581, 594, 597, 604, 622, 627, 633, 651, 656, 660, 670, 674, 694, 701, 707, 708, 711, 713, 719, 739, 740, 742, 756, 765, 775, 776, 787, 799, 802, 805, 808, 809]</t>
  </si>
  <si>
    <t>[4, 11, 16, 25, 30, 32, 38, 42, 46, 50, 53, 54, 55, 56, 59, 63, 66, 70, 72, 82, 94, 104, 106, 109, 113, 118, 133, 138, 140, 154, 166, 183, 189, 198, 215, 220, 225, 228, 229]</t>
  </si>
  <si>
    <t>[3, 7, 16, 26, 30, 39, 41, 51, 57, 59, 60, 64, 65, 75, 77, 89, 90, 97, 105, 110, 115, 119, 120, 127, 130, 133, 136, 145, 152, 156, 166, 168, 170, 174, 179, 182, 186, 189, 194, 196, 200, 201, 205, 206, 209, 211, 214]</t>
  </si>
  <si>
    <t>[7, 10, 15, 21, 23, 31, 33, 37, 40, 45, 60, 68, 81, 85, 94, 98, 99, 110, 112, 123, 138, 144, 163, 167, 168, 170, 175, 178, 180, 187, 199, 201, 205, 207, 208, 209, 215, 219, 222, 223, 225, 229, 232]</t>
  </si>
  <si>
    <t>[6, 14, 18, 19, 21, 30, 31, 33, 46, 48, 49, 53, 56, 65, 68, 71, 80, 83, 89, 93, 97, 115, 116, 119, 127, 130, 138, 139, 142, 146, 150, 152, 157, 165, 169, 176, 181, 182, 189, 192, 193, 195, 198, 200, 205, 216, 228, 230, 231, 232, 236, 242, 253, 254, 255, 259, 262, 264, 271, 282, 283, 284, 287, 294, 299, 301, 308, 310, 311, 323, 324, 325, 327, 329, 334, 338, 341, 344, 346, 349, 350, 351, 353, 360, 361, 373, 383, 385, 387, 388, 391, 392, 395, 397, 402, 405, 407, 409, 418, 428, 430, 444, 445, 448, 450, 456, 458, 459, 465, 468, 469, 474, 480, 487, 490, 497, 502, 517, 527, 529, 531, 533, 535, 539, 541, 543, 544, 545, 546, 547, 550, 553, 556, 561, 562, 563, 565, 569, 570, 573, 579, 581, 583, 585, 602, 603, 605, 610, 615, 616, 617, 620, 621, 626, 629, 632, 633, 634, 637, 638, 639, 640, 644, 653, 656, 658, 660, 664, 666, 668, 670, 674, 677, 678, 680, 681, 682, 689, 693, 698, 702, 704, 709, 719, 727, 728, 730, 735, 737, 739, 743, 749, 753, 759, 760, 761, 762, 768, 778, 783, 791, 794, 809, 812, 820, 827, 829, 843, 845, 846, 849, 851, 858, 859, 862, 865]</t>
  </si>
  <si>
    <t>[8, 11, 12, 19, 20, 26, 30, 32, 34, 38, 39, 48, 55, 60, 64, 65, 71, 73, 77, 78, 79, 90, 96, 97, 99, 101, 103, 105, 115, 116, 117, 121, 125, 130, 140, 141, 144, 150, 151, 155, 156, 168, 174, 175, 179, 183, 187, 188]</t>
  </si>
  <si>
    <t>[7, 8, 15, 20, 24, 27, 29, 30, 31, 35, 37, 38, 39, 44, 46, 53, 54, 58, 59, 68, 74, 76, 84, 91, 93, 95, 100, 102, 110, 117, 125, 130, 133, 136, 138, 143, 145, 146, 164, 169, 170, 174, 178, 182, 183]</t>
  </si>
  <si>
    <t>[13, 20, 22, 24, 29, 32, 37, 46, 50, 61, 63, 65, 68, 73, 79, 83, 85, 93, 100, 107, 112, 117, 119, 127, 137, 143, 148, 156, 157, 158, 165, 167, 172, 175, 181, 183, 190, 191, 198, 199]</t>
  </si>
  <si>
    <t>[13, 25, 26, 28, 42, 43, 44, 49, 50, 51, 52, 55, 74, 79, 84, 99, 100, 102, 112, 118, 119, 124, 125, 135, 136, 142, 151, 161, 163, 167, 172, 173, 174, 177, 181, 188, 193, 195, 205, 206, 208, 210, 214, 216, 217, 220, 227, 229, 238, 243, 244, 250, 252, 262, 266, 269, 270, 272, 276, 279, 283, 285, 286, 287, 291, 298, 303, 318, 322, 327, 328, 330, 332, 334, 335, 350, 357, 362, 364, 367]</t>
  </si>
  <si>
    <t>[2, 16, 31, 35, 37, 39, 40, 48, 51, 52, 86, 87, 95, 115, 124, 130, 134, 137, 141, 142, 144, 149, 151, 156, 169, 171, 183, 184, 197, 198, 208, 213, 214, 215, 216, 217, 218, 223, 227, 234, 235, 236, 238, 240, 245, 260, 267, 269, 271, 273, 279, 284, 289, 290, 303, 308, 323, 325, 334, 341, 343, 344, 354, 367, 369, 370, 375, 393, 394, 412, 416, 418, 421, 423, 427]</t>
  </si>
  <si>
    <t>[7, 35, 40, 41, 45, 55, 57, 65, 68, 73, 75, 80, 90, 93, 101, 106, 108, 109, 125, 126, 144]</t>
  </si>
  <si>
    <t>[13, 14, 34, 45, 46, 47, 52, 53, 58, 59, 63, 67, 94, 105, 106, 117, 120, 138, 164, 174, 187, 188, 192, 193, 195, 218, 219, 225, 229, 231, 240, 248, 250, 255, 256, 257, 270, 273, 276, 284, 298]</t>
  </si>
  <si>
    <t>[9, 10, 17, 23, 46, 57, 58, 65, 66, 69, 87, 93, 98, 99, 126, 128, 130, 137, 148, 167, 198, 204, 213, 216, 221, 243, 248, 249, 255, 259, 271, 288, 297, 301, 325, 327, 329, 333, 335, 336, 342, 347, 354, 371, 421, 422, 428, 438, 453, 459, 475, 483, 499, 511, 518]</t>
  </si>
  <si>
    <t>[4, 13, 19, 22, 23, 24, 35, 36, 39, 52, 56, 61, 69, 70, 73, 84, 96, 120, 122, 124, 134, 135, 139, 145, 156, 158, 162]</t>
  </si>
  <si>
    <t>[3, 10, 18, 48, 52, 55, 63, 64, 82, 91, 92, 93, 97, 99, 108, 113]</t>
  </si>
  <si>
    <t>[11, 24, 32, 38, 40]</t>
  </si>
  <si>
    <t>[15, 22, 29, 32, 49, 60, 62, 63, 64, 78, 84, 90, 91, 92, 94, 103, 120, 126, 129, 138, 164, 175, 180, 181, 185, 187, 188, 190, 197, 198, 199, 200, 201, 203, 205, 206, 207, 208, 210, 216, 223, 226, 227, 231, 233, 235, 239, 240, 241, 245, 249, 255, 257, 265, 270, 271, 272, 276, 299, 318, 323, 328, 335, 341, 352, 353, 355, 357, 360, 362, 371, 378, 383, 384, 387, 391, 393, 401, 402, 409, 414, 417, 419, 423, 428, 447, 449, 463, 467, 469, 482, 487, 496]</t>
  </si>
  <si>
    <t>[3, 17, 25, 27, 33, 35, 36, 41, 42, 46, 49, 54, 91, 97, 105, 116, 118, 133, 150, 156, 157, 163, 164, 170, 171, 179, 183, 189, 196, 204, 207, 226, 227, 230, 234, 244, 246, 252, 260, 262, 266, 267]</t>
  </si>
  <si>
    <t>[5, 7, 9, 13, 15, 25, 30, 35, 39, 40, 41, 44, 49, 51, 61, 64, 73, 78, 80, 90, 102, 103, 105, 106, 116, 122, 133, 135, 160, 162, 167, 168, 169, 182, 185, 186, 205, 206, 208, 214, 221, 227, 243, 245, 246, 257, 259, 262, 265, 266, 268, 278, 280, 284, 288, 289, 290, 291, 300, 308, 309, 319, 321, 332, 333, 334, 338, 339, 344, 348, 350, 361, 365, 367, 381, 394, 395, 402, 408, 412, 432, 435, 446, 447, 448]</t>
  </si>
  <si>
    <t>[2, 3, 10, 14, 16, 20, 26, 31, 33, 36, 37, 39]</t>
  </si>
  <si>
    <t>[3, 4, 12, 27, 47, 50, 72, 77, 81, 83, 91, 96, 103, 113, 114, 119, 120, 140, 147, 148, 153, 158, 189, 199, 203, 221, 236, 240, 245]</t>
  </si>
  <si>
    <t>[30, 36, 38, 42, 51, 77, 79, 83, 85, 88, 94, 98, 102, 111, 116, 121, 126, 129, 143, 176, 184, 200, 212, 222, 232, 237, 242, 248, 251, 257, 262, 265, 268, 269, 281, 293, 297, 299, 301, 304, 307, 325, 335, 339, 343, 351, 356, 367, 377, 393, 394, 401, 422, 428, 430, 443, 452]</t>
  </si>
  <si>
    <t>[7, 14, 34, 36, 37, 53, 61, 72, 74, 76, 90, 94, 99, 100, 104, 105, 107, 111, 115, 116, 120, 122, 123, 124, 130, 132, 138, 149, 150, 159, 163, 165, 182, 187, 194, 203, 214, 238, 252, 254, 255, 257, 263, 264, 268, 272, 282, 289, 301, 309, 310, 313, 320, 322, 327, 338, 343, 351, 356, 361, 364, 366, 388, 390, 392, 400, 412, 419, 422, 435, 441, 448, 450, 456, 464]</t>
  </si>
  <si>
    <t>[3, 16, 24, 25, 29, 33, 43, 61, 65, 81, 83, 87, 89, 114, 116, 125, 129, 135, 136, 145, 155, 158, 161, 170, 179, 208, 209, 210, 212, 214, 218, 225, 228, 240, 247, 248, 249, 254, 260, 262, 264, 273, 278, 279, 287, 293, 315]</t>
  </si>
  <si>
    <t>[2, 5, 39, 43, 47, 54, 60, 62, 91, 94, 99, 111, 114, 143, 144, 165, 173, 178, 180, 187, 208, 224, 230, 233, 237, 243, 250, 255, 261, 266, 267, 278, 280, 282]</t>
  </si>
  <si>
    <t>[16, 29, 37, 53, 55, 73, 87, 100, 102, 112, 120, 122, 123, 125, 126, 130, 137, 139, 144, 152, 155, 163, 172, 179, 180, 181, 182, 187]</t>
  </si>
  <si>
    <t>[8, 23, 30, 33, 40, 45, 49, 51, 70, 75, 78, 79, 81, 83, 86, 91, 93, 95, 99, 108, 112, 118, 121, 128, 130]</t>
  </si>
  <si>
    <t>[3, 8, 20, 22, 26, 35, 45, 55, 65, 67, 68, 69, 78, 85, 86, 96, 103, 106, 107, 118, 124, 129, 130, 155, 160, 164, 169, 173, 198, 211, 219, 222, 224, 227, 229, 231, 232, 239, 246, 261, 270, 273, 296, 306, 312, 313, 316, 318, 319, 320, 322, 337, 338, 341, 355, 361, 364, 381, 387, 391, 405, 412, 415, 416, 421, 422, 429, 430, 444, 445]</t>
  </si>
  <si>
    <t>[5, 13, 14, 20, 22, 32, 33, 60, 68, 75, 77, 79, 98, 104, 110, 112, 121, 124, 126, 130, 134, 150, 164, 170, 181, 191, 193, 196, 202, 218, 241, 251, 253, 263, 266, 268, 281, 285, 290, 300, 310, 311, 316, 319, 328, 332, 334, 347, 350, 369, 375, 381, 392]</t>
  </si>
  <si>
    <t>[3, 21, 42, 45, 61, 66, 73, 81, 103, 110]</t>
  </si>
  <si>
    <t>[13, 15, 16, 18, 19, 28, 31, 34, 47, 61, 63, 74, 75, 76, 77, 82, 92, 99, 124, 125, 126, 134, 157, 158, 176, 181, 184, 192, 194, 203, 214, 216, 219, 220, 235, 244, 245, 246, 257, 266, 272, 307, 319, 326, 332]</t>
  </si>
  <si>
    <t>[6, 7, 9]</t>
  </si>
  <si>
    <t>[12, 21, 28, 40, 45, 49, 54, 72, 79, 88, 103, 109, 110, 120, 125, 127, 128, 131, 147, 148, 153, 159, 162, 168, 191, 199, 204, 207, 208, 219, 221, 223, 227, 229, 235, 238, 245, 251, 253, 268, 270, 272, 284, 286, 288, 290]</t>
  </si>
  <si>
    <t>[18, 22, 25, 26, 33, 34, 38, 48, 58, 59, 64, 70, 81, 89]</t>
  </si>
  <si>
    <t>[6, 15, 35, 37, 41, 55, 56, 66, 73, 75, 103, 105, 108, 115, 119, 131, 135, 143, 144, 151, 168, 171, 175, 184, 194, 201, 207, 210, 224, 225, 229, 232, 234, 243, 244, 259, 273, 274, 295, 303, 339, 341, 342, 345, 347, 349, 350, 363, 365, 366, 370, 372, 379, 382, 386]</t>
  </si>
  <si>
    <t>[3, 21, 24, 25, 36, 42, 46, 65, 68, 71, 72, 109, 114, 126, 127, 137, 142, 144, 152, 155, 176, 204, 206, 210, 214, 215, 222, 224, 227, 233, 245, 248, 257, 262, 263, 268, 271, 274, 289, 292, 312, 316, 321, 329, 336, 337, 342, 344, 357, 367, 373, 375, 381, 395, 403, 405, 407, 408, 409, 423, 424, 432, 440, 450, 456, 460, 466, 469, 472, 511, 527, 535, 543]</t>
  </si>
  <si>
    <t>[5, 8, 11, 19, 21, 34, 39, 40, 53, 55, 63, 64, 65, 74, 87, 120, 131, 158, 170, 182, 187, 189, 200, 214, 219, 225, 226]</t>
  </si>
  <si>
    <t>[10, 12, 15, 16, 28, 39, 51, 74, 89, 101, 109, 112, 122, 155, 174, 184, 201, 205, 210, 212, 216, 245, 254]</t>
  </si>
  <si>
    <t>[13, 14, 24, 31, 35, 45, 50, 82, 92, 97, 103, 109, 117, 120, 147, 170, 185, 187, 193, 199, 207, 209, 212, 222, 225, 233, 240, 241, 242, 248, 260, 262, 269, 272, 274]</t>
  </si>
  <si>
    <t>[4, 13, 15, 18, 20, 21, 31, 32, 34, 49, 53, 80, 82, 83, 84, 90, 94, 99, 122]</t>
  </si>
  <si>
    <t>[4, 6, 15, 16, 18, 30, 36, 38, 42, 43, 44, 50, 51, 53, 55, 62, 64, 65, 68, 73, 75, 78, 79, 80, 83, 89, 99, 103, 113, 115, 116, 117, 118, 126, 132, 134, 147, 150, 151, 154, 158, 159, 160, 167, 170, 171, 180, 186, 194, 198, 201, 203, 209, 218, 226, 228, 230, 233, 240, 250, 252, 260, 261, 263, 264, 269, 273, 275, 278, 291, 293, 298, 302, 310, 313, 318, 322, 324, 328, 330, 333, 340, 349, 351, 353, 357, 361, 368, 371, 374, 377, 379, 389, 391, 393, 397, 398, 399, 402, 408, 409, 413, 422, 425, 427, 433, 436, 448, 451, 463, 471, 477, 481, 490, 496, 501, 502, 504, 507, 513, 514, 522, 526, 528, 530, 531, 535, 538, 540, 549, 561, 562, 567, 577, 579, 582, 590, 593, 596, 598, 602, 605, 610, 616, 622, 628, 634, 640, 646, 652, 658, 664, 670, 676, 682, 688, 694, 712, 716, 721, 734, 743, 746, 751, 762, 763, 765, 766, 767, 768, 774, 778, 799, 801, 822, 824, 835, 836, 839, 843, 844, 846, 851, 852, 859, 861, 867, 878, 883, 894, 895, 896, 903, 911, 912, 917, 926, 927, 928, 935, 940, 960, 962, 965, 977, 983, 984, 985, 987, 991, 998, 999, 1002]</t>
  </si>
  <si>
    <t>[9, 14, 18, 23, 24, 30, 31, 35, 38, 48, 52, 53, 58, 61, 71]</t>
  </si>
  <si>
    <t>[13, 20, 24, 41]</t>
  </si>
  <si>
    <t>[4, 6, 9, 11, 14, 18, 21, 23, 39, 41, 45]</t>
  </si>
  <si>
    <t>[8, 11, 22, 23, 25, 27, 37, 39, 40, 51, 53, 55, 58, 67, 78, 82, 83, 86, 90, 105, 108, 118, 125, 135, 167, 173, 177, 194, 197, 199, 208, 209, 214, 217, 225, 226, 229, 231, 248, 253, 264, 285, 295, 296, 298, 313, 314, 337]</t>
  </si>
  <si>
    <t>[2, 3, 4, 9, 15, 18, 27, 34, 38, 40, 47, 53, 66, 90, 99, 114, 123, 130, 135, 145, 159, 178, 194, 200, 206, 207, 216, 227, 228, 229, 257, 261, 273, 287, 320, 327, 334, 336, 345, 346, 350, 351, 352, 363, 366, 368, 370, 412, 416, 420, 426, 428, 430, 433, 466, 491, 501, 507, 514, 533, 535, 542, 545, 548, 554, 558, 561, 563, 564, 573, 580]</t>
  </si>
  <si>
    <t>[8, 14, 19, 24, 36, 49, 51, 56, 70, 72, 83, 86, 104, 124, 127, 136, 139]</t>
  </si>
  <si>
    <t>[2, 4, 19, 44, 45, 52, 54, 61, 63, 74, 78, 84, 87, 97, 101, 111, 116, 118, 124, 126, 137, 152, 154, 155]</t>
  </si>
  <si>
    <t>[13, 18, 19, 26, 30, 33, 38, 51, 63, 68, 72, 82, 91, 104, 110, 121, 140, 143, 159, 169, 171, 176, 183, 184, 207, 208, 209, 213, 243, 245, 255]</t>
  </si>
  <si>
    <t>[7, 24, 25, 27, 33, 39, 48, 55, 63, 65, 67, 96, 99, 114, 126, 143, 144, 155, 163, 167, 169, 175, 176, 178, 179, 186, 199, 200, 205, 211, 239, 241, 249, 267]</t>
  </si>
  <si>
    <t>[2, 6, 10, 11, 16, 20, 29, 31, 34, 36, 61, 70, 76, 78, 87, 91, 104, 109, 129, 130, 139, 148, 154, 155, 162, 171, 199, 211, 243, 245, 250, 251, 256, 268, 290, 291, 295]</t>
  </si>
  <si>
    <t>[5, 11, 24, 25, 35, 36, 38]</t>
  </si>
  <si>
    <t>[4, 20, 21, 45, 58, 63, 67, 70, 71, 72, 74, 78, 102, 110, 117, 130, 132, 163, 166, 180]</t>
  </si>
  <si>
    <t>[2, 5, 13, 15, 17, 28, 58, 66, 90, 92, 100, 108, 109, 111, 157, 159, 163, 170, 174, 178, 179, 181, 206, 214, 234, 246, 250, 254, 264, 272, 279, 284, 287, 307, 309, 314, 320, 321, 325, 339, 354, 367, 370, 372, 373, 376, 377, 384, 389, 395, 402, 407, 420, 430, 431, 434, 438]</t>
  </si>
  <si>
    <t>[5, 12, 14, 18, 19, 22, 35, 36, 39, 40, 46, 59, 68, 74, 75, 78, 86, 90, 109, 115, 119, 140, 144, 154, 163, 166, 175, 178, 190, 195, 197]</t>
  </si>
  <si>
    <t>[15, 19, 22, 29, 32, 39, 46, 50, 52, 59, 60, 66, 67, 74, 98, 105, 106, 111, 116, 121, 132, 147, 154, 160, 165, 181, 189, 192, 195, 217, 218, 219, 236, 240, 249, 254, 255, 257, 270, 277, 278, 287, 305, 307, 312, 314, 324, 328, 331, 332, 343, 363, 364, 369, 371, 383, 396, 402, 405, 423, 426, 432, 442, 457, 459, 464, 470]</t>
  </si>
  <si>
    <t>[6, 10, 13, 15, 19, 22, 23, 30, 31, 42, 48, 51, 53, 62, 72, 88, 89, 95, 97, 112, 115, 127, 144, 152, 154, 172, 175, 178, 205, 207, 216, 225, 231, 238, 244, 245]</t>
  </si>
  <si>
    <t>[2, 3, 12, 24, 27, 45, 61]</t>
  </si>
  <si>
    <t>[3, 15, 18, 21, 28, 34, 44, 81, 100, 102, 111, 119, 121, 126, 128, 133, 136, 137, 148, 150, 153, 159, 164, 181, 190, 200, 204, 214, 215, 218, 224, 230]</t>
  </si>
  <si>
    <t>[4, 11, 12, 28, 32, 36, 37, 44, 48, 49, 50, 65, 69, 71, 79, 82, 83, 91, 102, 108, 115, 125, 129, 135, 137, 155, 159, 160, 165, 167, 172, 175, 179, 186, 194, 200, 206, 208, 218, 224, 235, 245, 253, 254, 262, 267, 269, 271, 274, 279, 281, 284, 289, 292, 298, 306, 315, 317, 326, 332, 337, 344, 350, 357, 367, 374, 378, 398, 401, 407, 419, 421, 427, 428, 430, 440, 445]</t>
  </si>
  <si>
    <t>[13, 14, 18, 21, 61, 75, 82, 85, 101, 107, 117, 125, 131, 147, 156, 158, 165, 175, 190, 194, 197, 201, 214, 217, 218, 224, 225, 229]</t>
  </si>
  <si>
    <t>[8, 31, 34, 59, 61, 63, 67, 80, 81, 86, 96, 114, 115, 127, 133, 136, 139, 140, 147, 153]</t>
  </si>
  <si>
    <t>[12, 23, 33, 34, 46, 53, 60, 62, 69, 80, 84, 87, 89, 97, 99, 103, 106, 110, 111, 128, 132, 136, 141, 142, 144, 145, 146, 148, 153, 169, 179, 184, 187, 198, 199, 200, 203, 210, 214, 224, 228, 229, 234, 242, 244, 246, 264, 265]</t>
  </si>
  <si>
    <t>[19, 21, 32, 33, 35, 39, 53, 54, 58, 60, 66, 77, 82, 92, 98, 106, 119, 123, 127, 129, 138, 146, 152, 153, 165, 169, 172, 180, 192, 197, 203, 205, 208, 210, 218, 223, 235, 259, 269, 271, 276, 281, 282, 295, 296]</t>
  </si>
  <si>
    <t>[2, 9, 14, 15, 39, 45, 67, 78, 88, 93, 97, 99, 100, 114, 115, 127, 130, 149, 161, 171, 178, 180, 184, 199, 212, 216, 223, 231, 242, 257, 259, 268, 269, 271, 273, 275, 299, 300, 302, 304, 309, 312, 314, 333]</t>
  </si>
  <si>
    <t>[2, 3, 6, 9, 17, 25, 28, 31, 33, 42, 44, 74, 78, 82, 89, 100, 103, 112, 115, 119, 130, 133, 150, 158, 176, 177, 178, 181, 194, 202, 207, 218, 221, 224, 233, 241, 242, 245, 246, 257, 258, 259, 263, 267, 270, 281, 282, 284, 294, 301, 310, 314, 315, 322, 337, 349, 358, 361, 362, 370, 389, 391, 393]</t>
  </si>
  <si>
    <t>[31, 34, 51, 57, 63, 66, 68, 82, 85, 93, 123, 141, 145, 148, 150, 153, 161, 162, 172, 175, 182, 189, 194, 199, 201, 203, 210]</t>
  </si>
  <si>
    <t>[4, 5, 17, 18, 24, 32, 34, 36, 39, 43, 52, 55, 59, 61, 63, 72, 74, 79, 81, 86, 94, 97, 101, 111, 114, 116, 117, 118, 124, 133, 136, 143, 153, 158, 159, 160, 162, 164, 165, 166, 170, 177, 179, 190, 205, 209, 211, 221, 223, 225, 226]</t>
  </si>
  <si>
    <t>[3, 20, 22, 25, 29, 31, 41, 44, 46]</t>
  </si>
  <si>
    <t>[4, 18, 27, 29, 36, 44]</t>
  </si>
  <si>
    <t>[4, 16, 17, 21, 39, 65, 69, 74, 82, 98, 101, 104, 109, 111, 112, 116, 127, 132, 138, 146, 150, 165, 168, 186, 189, 194, 196, 201, 210, 215, 225, 229, 233, 235, 237, 245, 246, 259, 261, 267, 269, 273, 289, 292, 298, 318, 334, 337, 348, 351, 361, 366, 377, 380, 381, 383, 385, 386, 393, 401, 413, 415, 418, 422, 426, 450, 462, 464, 469, 474, 479, 481, 483, 484, 494, 505, 513]</t>
  </si>
  <si>
    <t>[6, 21, 27, 47, 58, 65, 75, 81, 82, 88, 92, 93, 101, 103, 108, 109, 119, 126, 131, 136, 141, 143, 171, 176, 181, 192, 205, 210, 213, 218, 235, 243, 245, 262, 269]</t>
  </si>
  <si>
    <t>[7, 17, 21, 22, 23, 59, 89, 102, 113, 133, 136, 161, 173, 180, 182, 183, 187, 189, 199, 200, 205, 245, 251, 258]</t>
  </si>
  <si>
    <t>[2, 20, 28, 51, 69, 72, 73, 80, 82, 89, 97, 98, 99, 100, 125, 126, 127, 135, 142, 151, 156, 157, 160, 162, 175, 176, 182, 184, 192, 193, 199, 214, 220, 223, 226, 227, 228, 242, 243, 256, 257, 258, 278, 285, 290, 299, 301, 308, 312, 328]</t>
  </si>
  <si>
    <t>[32, 51, 54]</t>
  </si>
  <si>
    <t>[4, 9, 11, 16, 19, 23, 25, 30, 31, 32, 39, 42, 49, 50, 61, 62, 64, 76, 79, 80, 83, 86, 92, 94, 99, 101, 117, 118, 120, 131, 132, 136, 142, 143, 144, 158, 165, 166, 173, 175, 182, 187, 197, 204]</t>
  </si>
  <si>
    <t>[13, 16, 19, 30, 31, 33, 35, 42, 53, 59, 78, 102, 106, 117, 121, 131, 143, 158, 177, 180, 188, 191, 192, 209, 211, 213, 214]</t>
  </si>
  <si>
    <t>[2, 3, 15, 23, 32, 60, 64, 75, 83, 87, 101, 104, 105, 119, 128]</t>
  </si>
  <si>
    <t>[8, 13, 16, 21, 30, 51, 56, 57, 68, 73, 79, 87]</t>
  </si>
  <si>
    <t>[16, 20, 24, 30, 37, 41, 46, 47, 50]</t>
  </si>
  <si>
    <t>[2, 3, 5, 8, 14, 17, 28, 32, 34, 38, 39, 44, 52, 54, 55, 65, 66, 75, 88, 94, 99, 100, 107, 113, 118, 124, 127, 133, 138, 140, 148, 176, 184, 186, 189, 195, 198, 205, 231, 235, 248, 257, 274, 284, 293, 304, 307, 310, 312, 335, 344, 348, 353]</t>
  </si>
  <si>
    <t>[3, 5, 19, 23, 24, 36, 56, 58, 68, 72, 73, 74, 78, 83, 85, 93, 99, 113, 116, 121, 122, 132, 147, 152, 153, 162, 163, 175, 185, 187, 189, 194, 196, 213, 221, 229, 231, 243, 248, 260]</t>
  </si>
  <si>
    <t>[2, 5, 25, 26, 28, 46, 48, 74, 83, 84, 89, 91, 108, 110, 114, 118, 130, 135, 143]</t>
  </si>
  <si>
    <t>[4, 5, 7, 15, 17, 19, 33, 35, 41, 45, 51, 54, 56, 60, 61, 63, 80, 82, 84, 93, 102, 105, 107, 114, 116, 128, 131, 133, 141, 147, 153, 155, 162, 164, 165, 168, 182, 198, 220, 223, 226, 228]</t>
  </si>
  <si>
    <t>[5, 20, 23, 29, 33, 34, 40, 50, 54, 66, 67, 70, 86, 93, 95, 101, 108, 115, 117, 136, 141, 144, 146, 151, 157, 160, 165, 169, 170, 171, 178, 181, 183, 198, 200, 201]</t>
  </si>
  <si>
    <t>[4, 15, 25, 28, 31, 32, 41, 42, 46, 47, 64, 71, 72, 82, 85, 86, 88, 89, 95, 96, 104, 105, 106, 120, 151, 163, 181, 185, 186, 190, 196, 209, 214, 215, 217, 228, 229, 231, 237, 261, 270, 273, 276, 285]</t>
  </si>
  <si>
    <t>[5, 8, 9, 23, 24, 33, 43, 44, 47, 60, 62, 72, 74, 76, 84, 93, 103, 105, 130, 132]</t>
  </si>
  <si>
    <t>[2, 8, 9, 15, 23, 24, 25, 47, 57, 58, 93, 126, 127, 130, 137]</t>
  </si>
  <si>
    <t>[24, 25, 56, 60, 70, 74, 78, 91, 101, 105, 110, 129, 134, 140, 145, 147, 151, 152, 161, 175, 177, 179, 192, 193, 194, 198, 202, 210, 226, 228, 235, 236, 238, 241, 245]</t>
  </si>
  <si>
    <t>[8, 11, 17, 24, 28, 30, 31, 34, 37, 40, 42, 43, 48, 50, 51, 53, 57, 59, 60, 62, 64, 67, 77, 85, 87, 89, 104, 111, 113, 132, 133, 137, 138, 145, 160]</t>
  </si>
  <si>
    <t>[2, 6, 13, 17, 25, 31, 44, 46, 48, 50, 52, 62, 63, 65, 67, 69, 76, 110, 111, 121, 125, 132, 137, 139, 148, 149, 150, 166, 168, 171, 175, 176, 186, 200, 202, 208, 210, 211, 218, 233, 235, 237, 238, 253, 255, 258, 276, 283, 285, 290, 291, 297, 304, 307, 312, 320, 327, 332, 335, 343, 345, 351, 360, 362, 365, 367, 381, 383, 387, 392, 393, 401, 412, 434, 440, 456, 457, 459, 462, 464, 495, 506, 508, 519, 529, 531, 532, 555, 562, 564, 566, 568, 569, 574, 583, 596, 601, 605, 608, 624, 628, 644, 647, 651, 656, 668, 669, 681, 703, 705, 707, 711, 712, 713, 714, 721, 723, 725, 735, 736, 745]</t>
  </si>
  <si>
    <t>[3, 5, 9, 15, 25, 26, 36, 39, 43, 65, 66, 70, 71, 77, 87, 89, 98, 101, 109, 111, 113, 116, 120, 144, 157, 163, 172, 180, 189, 198, 199, 203, 207]</t>
  </si>
  <si>
    <t>[2, 10, 18, 35, 37, 39]</t>
  </si>
  <si>
    <t>[6, 11, 25, 26, 28, 30, 34, 40, 42, 51, 55, 65, 72, 75, 78, 80, 82, 83, 84, 86, 87, 91, 101, 118, 121, 123, 127, 129, 138, 140, 149, 150, 155, 156, 157, 161, 166]</t>
  </si>
  <si>
    <t>[19, 21, 26, 33, 38, 43, 46, 48, 50, 53, 62, 65, 76, 81, 82, 86, 87, 111, 112, 124, 130, 138, 139, 147, 149, 150, 153, 158, 167, 171, 181, 187, 189, 195, 202, 208, 216, 220, 222, 227, 235, 251, 254, 256, 257]</t>
  </si>
  <si>
    <t>[5, 10, 23, 29, 40, 64, 78, 84, 85, 92, 97, 101, 116, 122, 124, 126, 133, 136, 139, 142, 144, 146, 156, 157, 159, 161, 169, 170, 171, 173, 174, 181, 186, 188, 192, 201, 203, 204, 210, 212, 213, 215, 218, 240, 244, 246, 247, 249, 254, 255, 259, 266, 267, 271, 279, 282, 284, 286, 294, 302, 308, 319, 320, 322, 332, 333, 336, 339, 342, 351, 358, 363, 374, 381, 383, 388, 394, 396, 398, 413, 415, 418, 420, 421, 424, 435, 443, 445, 449, 457, 474, 478, 480, 482, 488, 489, 490, 492, 493, 494, 496, 498, 501, 502, 509, 517, 519, 523, 531, 543, 557, 562, 576, 583, 585, 589, 591, 596, 602, 603, 611, 612, 630, 635, 639, 644, 647, 650, 665, 668, 688, 705, 708, 709, 714, 737, 745, 751, 752, 753, 754]</t>
  </si>
  <si>
    <t>[11, 12, 28, 29, 31, 36, 42, 44, 47, 53, 54, 64, 65, 73, 74, 86, 93, 101, 103, 106, 109, 111, 113, 119, 125, 130, 132, 133, 135, 145, 147, 154, 159, 169, 176, 180, 185, 191, 193, 194, 195, 197, 201, 203, 204, 206, 208, 209, 215, 218, 228, 244, 253, 260, 261, 264, 268, 274, 278, 280, 289, 291, 301, 303, 304]</t>
  </si>
  <si>
    <t>[24, 26, 27, 31, 39, 41, 50, 64, 66, 68, 79, 83, 98, 109, 121, 126, 134, 138, 146, 149, 150, 156]</t>
  </si>
  <si>
    <t>[4, 8, 9, 14, 43, 50, 55, 56, 71, 76, 77, 84, 108, 113, 115, 117, 118, 129, 138, 139, 141, 158, 160]</t>
  </si>
  <si>
    <t>[7, 9, 15, 17, 31, 32, 46, 47, 63, 67, 73, 74, 78, 85, 88, 96, 105, 107, 108, 117, 119, 130, 140, 151, 154, 178, 180, 181, 189, 192, 200, 202, 207, 209, 210, 211, 220, 242, 250, 256, 268, 277, 288, 300, 301, 304, 307, 314, 315, 317, 323, 327, 330, 335, 337, 349, 354, 356, 358, 372, 379, 380, 388, 397, 432, 441, 446, 454, 455, 459, 463, 472, 475, 483, 485, 489, 506, 511, 516, 528, 531, 551, 554, 566, 575]</t>
  </si>
  <si>
    <t>[4, 6, 19, 30, 45, 55, 61, 63, 67, 88, 90, 92, 99, 110, 117, 118, 126]</t>
  </si>
  <si>
    <t>[6, 16, 19, 30, 36, 46, 61, 64, 67, 75, 77, 87, 91, 98, 103, 105, 133, 136, 148, 160, 163, 167, 178, 181, 217, 222, 230, 235, 243, 254, 261, 262, 270, 273, 284, 289, 296, 300, 301, 306, 311, 315, 316, 324, 329, 332, 348, 351, 362, 363, 369, 376, 378, 382, 391, 393, 398, 422, 425]</t>
  </si>
  <si>
    <t>[16, 18, 21, 22, 26, 35, 86, 89, 96, 105, 122, 123, 132, 133, 145, 153, 155, 167, 173, 176, 179, 203, 206, 221, 223, 226, 228, 241, 242, 249, 269, 272, 279, 282, 289, 291, 303, 311, 315, 322, 330, 332, 342, 352, 367, 408, 412, 413, 416, 420, 438, 454, 456, 463, 464, 477]</t>
  </si>
  <si>
    <t>[16, 20, 22, 24, 36, 45, 55, 61, 67, 69, 78, 81, 82, 83, 94, 95, 97, 125, 130, 132, 138, 149, 151, 155, 162, 171, 176, 179, 185, 187, 189, 204, 205, 206, 231, 236, 239, 241, 249, 261, 269, 274, 275, 277]</t>
  </si>
  <si>
    <t>[9, 32, 42, 49, 59, 65, 73, 76, 90, 100, 104, 113, 116]</t>
  </si>
  <si>
    <t>[6, 8, 20, 28, 31, 35, 40, 65, 66, 72, 73, 76, 80, 93, 128, 131, 133, 152, 161, 163, 189, 193, 201, 225, 239, 241, 247, 251, 256, 261, 263]</t>
  </si>
  <si>
    <t>[2, 3, 4, 5, 35, 48, 56, 57, 58, 65, 68, 70, 71, 78, 102, 103, 105, 109, 110, 113, 115, 135, 137, 143, 159, 164, 167, 169, 193, 200, 203, 207, 212, 237, 239, 242, 243, 249, 255, 256, 259, 263, 265, 267, 273, 279, 282, 284, 285, 300, 308, 311, 321, 325, 336, 338, 341, 352, 353, 355, 357, 364, 365, 371, 374, 390, 393, 404, 406, 408, 409, 426, 431]</t>
  </si>
  <si>
    <t>[4, 12, 15, 18, 21, 26, 28, 48, 56, 68, 69, 78, 81, 88, 90, 92, 98, 112, 115, 127, 141, 149, 150, 158, 159, 161, 169, 182, 199, 203, 208, 212, 214, 219, 221, 224, 234, 254, 256, 257, 259, 272, 281, 284, 286, 288, 296, 304]</t>
  </si>
  <si>
    <t>[15, 19, 22, 30, 32, 40, 41, 51, 56, 67, 72, 74, 76, 79, 80, 89, 104, 107, 108, 114, 117, 132, 143, 144, 149, 152, 175, 182, 189, 196, 198, 201, 203, 210, 237, 240, 241, 248, 250, 252, 254, 257, 258, 282, 292, 301, 317, 323, 327, 329, 353, 355, 358, 361, 368, 377, 378, 386, 398, 399, 403, 406, 407, 419, 423, 427, 448, 457, 461, 462, 464, 478, 479, 494, 496, 502, 510]</t>
  </si>
  <si>
    <t>[3, 35, 43, 45, 47, 51, 53, 54, 55, 57, 68, 71, 82, 85, 88, 115, 119, 141, 142, 147, 148, 163, 191, 197, 200, 201, 211, 224, 234, 236, 246, 252, 256, 257, 259, 265, 269, 283, 286, 313, 315, 319, 334, 341, 348, 349, 351, 352, 360, 367, 374, 385, 392, 397, 405, 417, 428, 434, 436, 437, 443, 450, 458, 468, 490, 503, 509, 530, 532, 540, 549, 552, 564, 572, 585, 594, 596, 600, 611, 612, 621, 622, 636, 648, 663, 664, 669, 677, 678, 682, 686, 697, 701, 703, 713, 714, 715]</t>
  </si>
  <si>
    <t>[11, 25, 28, 34, 41, 43, 44, 45, 56, 59]</t>
  </si>
  <si>
    <t>[2, 7, 10, 18, 19, 44, 55, 59, 61, 68, 70, 83, 99, 110, 113, 121, 143, 147, 151, 158, 160, 166, 174, 178, 183, 184, 186, 198, 208, 217, 225, 232, 237, 240, 249, 257, 279, 280, 294]</t>
  </si>
  <si>
    <t>[15, 17, 24, 28, 31, 36, 40, 41, 46, 58, 63, 71, 74, 76, 84, 97, 106, 136, 141, 142, 148, 150, 163, 167, 180, 189, 207, 229, 242, 243, 250, 257, 261, 266, 269, 272, 274, 278, 281, 282, 285, 299, 318, 323, 326, 337, 345, 352, 357, 409, 416, 418, 426, 427, 429, 438, 440, 446]</t>
  </si>
  <si>
    <t>[10, 13, 16, 18, 25, 33, 42, 43, 44, 47, 50, 56, 60, 62, 69, 86, 109, 111, 119, 128, 132, 140, 142, 148, 153, 157, 168, 174, 180]</t>
  </si>
  <si>
    <t>[3, 5, 10, 17, 19, 21, 36, 38, 46, 71, 81, 94, 95, 108, 110, 135, 136, 158, 166, 182, 187, 188, 206, 208, 213, 226, 227, 264, 281, 284, 299, 300, 301, 306, 307, 313, 315, 327, 330, 340, 345, 348, 351, 357, 369, 384, 386, 394, 405, 409, 413, 418, 420, 432, 434, 439]</t>
  </si>
  <si>
    <t>[5, 16, 28, 34, 71, 74, 99, 101, 109, 117, 120, 137, 143, 166, 168, 169, 175, 177, 195, 201, 202, 216, 227, 234, 239, 244, 250, 254, 265, 279, 288, 298, 316, 319, 335, 337, 341, 345, 363, 366, 370, 372, 375, 382, 401, 406, 415]</t>
  </si>
  <si>
    <t>[2, 4, 5, 11, 18, 19, 26, 38, 40, 41, 43, 45, 46, 47, 54, 60, 76, 78, 90, 92, 99, 106, 114, 123, 130, 137, 138, 140, 141, 145, 149, 154, 161, 166, 191, 194, 196, 199, 208, 211, 213, 215, 229, 232, 235, 236, 249, 258, 261, 262, 295, 297, 298, 311, 316, 319, 322, 323, 325, 331, 333, 348, 350]</t>
  </si>
  <si>
    <t>[2, 14, 17, 24, 35, 38, 39, 45, 48, 52, 54, 64, 78, 97, 111, 114, 118, 125, 129, 133, 134, 139, 148, 149, 152, 153, 156, 158, 159, 181, 185, 199, 202, 208, 210, 215, 219, 221, 222, 224, 232, 244, 248, 252, 271, 272, 273, 289, 293, 294, 320, 325, 329, 331, 340, 348, 352, 354]</t>
  </si>
  <si>
    <t>[2, 8, 34, 37, 39, 40, 42, 55, 57, 73, 75, 82, 86, 88, 90, 98, 100, 111, 116, 117, 122, 126, 134, 136, 146, 154]</t>
  </si>
  <si>
    <t>[4, 5, 8, 11, 29, 44, 46, 49, 50, 57, 58, 60, 76, 83, 101, 103, 106, 110, 111, 121, 123, 129, 135, 140, 149, 152, 154, 182, 199, 202, 212, 218, 220, 230]</t>
  </si>
  <si>
    <t>[2, 9, 37, 59, 92, 95, 97, 98, 108, 118, 130]</t>
  </si>
  <si>
    <t>[18, 43, 45, 46, 52, 54, 81, 84, 86, 97, 98, 99, 101]</t>
  </si>
  <si>
    <t>[3, 15, 19, 25, 29, 59, 61, 62, 92, 97, 99, 105, 124, 125, 130, 134, 143, 147, 158, 165, 171, 174, 178, 182, 199, 204, 208, 210, 219, 221, 223, 224, 226, 237, 239, 242, 249, 251, 274, 282, 296, 307, 313, 315, 322, 332, 354, 363, 389, 402, 404, 407, 427, 434, 449, 468]</t>
  </si>
  <si>
    <t>[4, 7, 20, 31, 33, 36, 44, 48, 54, 55, 57, 61, 67, 82, 87, 89, 95, 106, 120, 127, 129, 141, 150, 161, 169, 171, 174, 180, 183, 189, 203, 213, 214, 224, 225, 247, 259, 274, 275]</t>
  </si>
  <si>
    <t>[2, 3, 11, 19, 22, 28, 29, 43, 49, 56, 70, 78, 82, 92, 96, 104, 108, 110, 116, 121, 139, 140, 146, 151]</t>
  </si>
  <si>
    <t>[5, 9, 10, 12, 17, 43, 46, 48, 52, 56, 59, 65, 84, 86, 90, 93, 110, 113, 124, 141, 150, 154, 158, 160, 167, 168, 170, 171, 173, 180, 183, 185, 195, 211, 221, 223, 237, 239, 242, 247, 249, 261, 272, 278, 279, 285, 288, 300, 302, 304, 308, 313, 319, 320, 325, 332, 333, 339, 344, 363, 365, 378, 384, 401, 421, 424, 427, 431, 437, 442, 443, 457, 462]</t>
  </si>
  <si>
    <t>[4, 8, 21, 26, 31, 36, 39, 49, 51]</t>
  </si>
  <si>
    <t>[7, 13, 18, 21, 39, 43, 66]</t>
  </si>
  <si>
    <t>[3, 10, 19, 37, 61]</t>
  </si>
  <si>
    <t>[3, 16, 36, 51, 55, 64, 77, 80, 114, 116, 129, 139, 180, 191, 194, 198, 199, 212, 213, 217, 228, 229, 234, 245, 259, 265, 270, 273, 274, 288, 289, 302, 304, 307, 317, 322, 327, 339, 340, 361, 368, 370]</t>
  </si>
  <si>
    <t>[6, 13, 17, 24, 33, 34, 40, 41, 48, 58, 60, 71, 81, 85, 89, 98, 102, 107, 108, 113, 116, 132, 140, 142, 154, 168, 171, 187, 199]</t>
  </si>
  <si>
    <t>[5, 6, 15, 31, 40, 49, 52, 57, 60, 68, 92, 93, 95, 103, 120, 161, 166, 170, 173, 174, 178, 180, 183, 185, 188, 191, 193, 197, 198, 200, 206, 208, 211, 212, 218, 222, 230, 235, 240, 244, 261, 262, 276, 278, 292, 294, 310, 321, 327, 337, 339, 346, 351, 356, 357, 361, 362, 365, 381, 382, 384, 387, 391, 392, 396, 411, 417, 423, 429, 445, 448, 450, 458, 467, 470, 489, 492, 499, 515, 516, 518, 521, 524, 528, 537, 538, 545, 561, 562, 564, 569, 575, 600, 606, 616, 617, 622, 635, 641, 648, 661, 667, 674, 681, 685, 688, 706, 711, 712, 714, 723, 737, 756, 766, 769, 771, 774, 775, 778, 789, 810, 820, 825, 838, 842, 851, 863, 865, 882, 891, 898, 901, 909, 910, 912, 916, 918, 934, 940, 943, 944, 945, 958, 961, 967, 969, 980, 983, 987, 995, 998, 1002, 1003, 1004, 1013, 1014, 1017, 1022, 1037, 1047, 1048, 1059, 1066, 1074, 1080, 1083, 1085, 1087, 1108, 1109, 1110, 1115, 1118, 1125, 1129, 1142, 1145, 1155, 1158, 1159, 1164, 1168, 1171, 1173, 1176, 1179, 1184, 1197, 1206, 1217, 1223, 1230, 1250, 1255, 1257, 1259, 1292, 1295, 1298, 1300, 1314, 1319, 1323, 1337, 1354, 1364, 1367, 1369, 1380, 1384, 1389, 1397, 1403, 1413, 1417, 1420, 1421, 1441, 1452, 1456, 1460, 1469, 1472, 1476, 1496, 1498, 1499, 1507, 1509, 1511, 1524, 1527, 1541, 1547, 1554, 1558, 1559, 1564, 1570, 1580, 1583, 1586, 1598, 1603, 1604, 1608, 1611, 1612, 1631, 1634, 1635, 1640, 1641, 1642, 1653, 1656, 1661, 1695, 1698, 1700, 1706, 1708, 1723, 1725, 1733, 1736, 1743, 1749, 1771, 1776, 1778, 1780, 1781, 1796, 1798, 1805, 1811, 1813, 1814, 1815, 1825, 1827, 1829, 1839, 1846, 1848, 1851]</t>
  </si>
  <si>
    <t>[2, 15, 18, 21, 26, 29, 31, 33, 36, 42, 48, 51, 55, 76, 85, 95, 98, 123]</t>
  </si>
  <si>
    <t>[7, 18, 25, 54, 59, 72, 74, 83]</t>
  </si>
  <si>
    <t>[2, 3, 7, 18, 25, 51, 61, 72, 73]</t>
  </si>
  <si>
    <t>[2, 3, 4, 10, 31, 41, 55, 58, 59, 62, 64, 66, 69, 70, 86, 87, 90, 115, 121, 132, 135, 141, 144, 145, 165, 182, 183, 184, 194, 197, 203, 205, 206, 213, 217, 221]</t>
  </si>
  <si>
    <t>[3, 18, 41, 53, 62, 70, 81, 92, 106, 107, 109, 120, 131, 142, 150, 165, 166, 169, 186, 199, 200, 201, 216, 217, 230, 231, 242, 246, 259, 264, 268, 282, 286, 291, 306, 347, 348, 351, 353, 380, 382, 408, 413, 418, 421, 430, 438, 441, 445, 446, 450, 453, 457, 460, 467, 470, 477, 483, 486, 490, 491, 511, 514, 527, 530, 538, 558, 567, 569, 580, 586, 593, 601, 602, 607, 619]</t>
  </si>
  <si>
    <t>[7, 20, 22, 27, 38, 42, 53, 55, 75, 76, 99, 114, 115, 119, 130, 131]</t>
  </si>
  <si>
    <t>[2, 14, 15, 21, 27, 38, 41, 45, 48, 55, 58, 60, 73, 74, 84, 96, 100, 112, 115, 117, 121, 123, 129, 133, 139, 140, 152, 158, 164, 170, 183, 197, 213, 224, 228, 232, 246, 254, 275, 310, 312, 316, 336, 345, 346, 354, 367, 369, 374, 376, 379, 387, 391, 393, 394, 399, 406, 407, 408, 425, 446, 449, 477, 481, 493, 498, 510, 518, 527, 528, 529, 534]</t>
  </si>
  <si>
    <t>[3, 10, 13, 14, 26, 38, 48, 50, 61, 68, 70, 72, 75, 82, 83, 90, 95, 102, 104, 108, 110, 123, 129, 131, 132, 139, 142, 157, 161, 164, 166, 171, 173, 178, 180, 188, 192, 197, 202, 215, 221, 230, 231, 243, 247, 257, 272]</t>
  </si>
  <si>
    <t>[6, 14, 25, 28, 29, 34, 41, 46, 59, 61, 87, 95, 96, 99, 107, 112, 126, 131, 149, 169, 180, 182, 187, 193, 212, 216, 230, 239, 244, 248, 252, 253, 255, 259, 275, 284, 285, 294, 301, 310, 312, 323, 324, 326, 343, 352, 365]</t>
  </si>
  <si>
    <t>[5, 8, 19, 22, 24, 30, 36, 39, 48, 52, 72, 73, 76, 85, 96, 99, 101, 103, 129, 132, 138, 144, 158, 163, 169, 176, 185, 191, 194, 199, 206, 225, 230, 232, 234, 236, 237, 238, 253, 261, 280, 286, 290, 294, 295, 300, 301, 310, 319, 322, 332, 333, 334]</t>
  </si>
  <si>
    <t>[19, 24, 28, 45, 51, 52, 58, 78, 125, 128]</t>
  </si>
  <si>
    <t>[4, 6, 15, 16, 27, 54, 57, 62, 65, 67, 76, 77, 82, 104, 115]</t>
  </si>
  <si>
    <t>[4, 11, 15, 17, 21, 34, 54, 58, 65, 72, 81, 103, 107, 118, 133, 141]</t>
  </si>
  <si>
    <t>[8, 9, 13, 15, 21, 22, 24, 33, 51, 56, 66, 68, 76, 89, 108, 112, 113, 114, 116, 142, 148, 163, 180, 195, 197, 212, 249, 255, 261, 291]</t>
  </si>
  <si>
    <t>[3, 5, 7, 9, 15, 25, 28, 37, 43, 53, 60, 71, 76, 81, 86, 90]</t>
  </si>
  <si>
    <t>[7, 8, 25, 34, 39, 47, 50, 53]</t>
  </si>
  <si>
    <t>[7, 12, 20, 22, 23, 30, 38, 39, 43, 52, 67, 69, 82, 87, 94, 99, 100, 106, 111, 113, 122, 127, 148, 155, 163, 168]</t>
  </si>
  <si>
    <t>[3, 5, 7, 8, 38, 40, 41, 43, 47, 56, 67, 70]</t>
  </si>
  <si>
    <t>[2, 3, 8, 13, 15, 42, 48, 50, 58, 60, 62, 81, 97, 119, 126, 128, 136, 163, 167, 169, 170, 177, 183, 190, 194, 195, 203, 204, 205, 214, 216, 228, 230, 235]</t>
  </si>
  <si>
    <t>[3, 5, 7, 14, 20, 23, 29, 30, 31, 41, 48, 50, 75, 83, 86, 87, 89, 94, 101, 112, 123, 129, 133, 140, 142, 147, 150, 154, 160, 162, 164]</t>
  </si>
  <si>
    <t>[16, 17, 19, 23, 27, 29, 37, 39, 41, 45, 48, 60, 72, 76, 78, 80, 83]</t>
  </si>
  <si>
    <t>[7, 13, 15, 16, 23, 29, 37, 40, 51, 53, 55, 58, 60, 62, 73, 83, 94, 97, 103, 119, 121, 122, 125, 135, 138, 141, 143, 145, 153, 159, 164, 168, 176, 177, 178, 179, 180, 200, 218, 221, 223, 226, 229, 230, 232, 235, 238, 248, 257, 261, 270, 275, 280, 283, 305, 306, 310, 318, 321, 330, 333, 342, 344, 349, 355, 356, 358, 359, 360, 363, 374, 378, 380, 391, 404, 405, 409, 412, 421, 432, 433, 439, 461, 466, 468, 486, 492, 493, 498, 499, 502, 513, 519, 521, 524, 544, 551, 556, 561, 566, 601, 607, 609, 614, 616, 621, 623, 627, 638, 645, 658]</t>
  </si>
  <si>
    <t>[10, 17, 18, 27, 31, 35, 37, 42, 46, 60, 62, 95, 98, 99, 102, 110, 115, 120, 125, 129, 136, 137, 144, 145, 157, 171, 176, 182, 185, 189, 196, 197, 198, 203, 208, 209, 221, 227, 234, 237, 241, 242, 257, 273, 274, 275, 289, 303, 317, 321, 324, 327, 334, 336, 338, 347, 356, 360, 369, 371, 380, 383, 384, 402, 403, 406, 408, 410, 412, 419]</t>
  </si>
  <si>
    <t>[4, 7, 8, 36, 78, 89, 102, 104, 110, 117, 126, 159, 165, 167, 189, 209, 237]</t>
  </si>
  <si>
    <t>[3, 18, 37, 49, 57, 62, 74, 78, 97, 102, 113, 139, 143, 145, 147, 157, 162, 172, 177, 196, 198, 202, 207, 210, 212, 218, 223, 235, 238, 239, 248]</t>
  </si>
  <si>
    <t>[6, 22, 27, 30, 36, 38, 39, 42, 46, 52, 62, 78, 90, 93, 96, 99, 100, 112, 125, 126, 137, 159, 161, 162, 163, 165, 168, 171, 177, 182, 187, 210, 217, 219, 220, 222, 223, 245, 250]</t>
  </si>
  <si>
    <t>[4, 9, 16, 24, 25, 28, 29, 30, 40, 42, 49, 52, 53, 59, 69, 78, 79, 88, 89, 96, 107, 110, 116, 129, 139, 140, 142, 151, 156, 166, 168, 170, 175, 178, 180, 184, 185, 191, 197, 198, 206, 207, 208, 217, 224, 231, 234, 235, 246, 250, 254, 256, 260, 263, 265, 266, 279, 284, 291, 304, 314, 325, 338, 339, 346, 354, 357, 359, 364, 368, 372, 375, 376, 378, 380, 381, 390, 395, 400, 407, 411, 413, 414, 416, 420, 421, 426, 433, 445, 461, 470, 473, 475, 476, 477, 478, 483, 486, 490, 491, 497, 500, 508, 520, 530, 532, 533]</t>
  </si>
  <si>
    <t>[2, 5, 12, 17, 26, 32, 34, 35, 41, 47, 52, 59, 70, 72, 74, 95, 97, 98, 102, 109, 113, 114, 118, 121, 122, 128, 136, 147, 157, 161, 169, 180, 190, 196, 201, 202, 206, 207, 214, 215, 240, 242, 250, 252, 256, 265, 270, 272, 275, 279, 282, 283, 293, 302, 303, 306, 312, 333, 334, 335, 343, 348, 351, 353, 363, 364, 365, 368, 389, 390, 392, 393, 394, 402, 403, 416, 424, 426, 429, 437, 456, 459]</t>
  </si>
  <si>
    <t>[2, 4, 10, 11, 14, 18, 23, 25, 27, 37, 39, 42, 48, 54]</t>
  </si>
  <si>
    <t>[2, 8, 15, 16, 19, 31, 38, 40, 47, 60, 69, 85, 87, 104, 116, 123, 126, 132, 135, 149, 152, 161, 169, 175, 181, 189, 193, 203, 214, 228, 238, 241, 242, 256, 261, 273, 278, 286, 287, 292, 309, 310, 326, 334, 345, 353, 356, 384, 386, 389, 399, 400, 434, 435, 436, 441, 449, 454, 459, 467, 470, 478, 505, 507, 512, 513, 516, 517, 523, 527, 529, 532, 537, 540, 541, 549, 575, 577, 579, 585, 591, 604, 618, 626, 628, 631, 637, 639]</t>
  </si>
  <si>
    <t>[11, 15, 22, 23, 26, 36, 56, 61, 64, 70, 89, 92, 97, 101, 104, 118, 119, 123, 130, 137, 139, 145, 151, 156, 162, 166, 168, 176, 179, 185, 189, 198, 203, 210, 220, 222, 230, 248, 251, 259, 263, 281, 282, 283, 289, 301]</t>
  </si>
  <si>
    <t>[11, 29, 32, 34, 43, 46, 49, 53, 63, 67, 81, 83, 84, 89, 92, 111, 115, 123]</t>
  </si>
  <si>
    <t>[6, 38, 43, 66, 68, 72, 74, 83, 89, 105, 109, 121, 124, 126, 131, 132, 152, 153, 160, 169, 173, 199, 211, 228, 234, 241, 249, 262, 299]</t>
  </si>
  <si>
    <t>[8, 10, 11, 24, 32, 49, 50, 55, 72, 76, 99, 101, 112, 113, 135, 137, 143, 147, 148, 166, 167, 176, 179, 180, 186, 198, 222, 231, 233, 254, 258, 277, 290, 296, 307, 312, 313, 314, 345, 347, 351, 357, 360, 361, 369, 376, 381, 382, 383, 389, 409, 411, 413, 415, 422, 424, 425, 439, 442, 454, 462]</t>
  </si>
  <si>
    <t>[2, 8, 13, 26, 41]</t>
  </si>
  <si>
    <t>[2, 7, 17, 25, 29, 30, 39, 53, 63, 74, 75, 86, 90, 91, 96, 101, 106]</t>
  </si>
  <si>
    <t>[4, 12, 14, 17, 18, 24, 27, 30, 33, 45, 48, 52, 56, 57, 61, 72, 78, 79, 85, 90, 92, 95, 106, 111, 112, 116, 117, 119, 130, 137, 141, 152, 154, 156, 163, 165, 169, 177, 180, 182, 196, 200, 205, 210, 212, 222, 242, 245, 247, 248, 258, 259, 270, 284, 291, 298, 302, 306, 307, 317, 321, 325, 326, 332, 334, 336, 341, 342, 361, 370, 374, 376, 378, 381, 389, 392, 397, 410, 415, 416, 429, 430, 434, 444, 445, 453, 455, 459, 460, 462, 472]</t>
  </si>
  <si>
    <t>[3, 5, 8, 16, 17, 21, 26, 27, 43, 53, 56, 67, 70, 73, 79, 88, 98, 121, 135, 140, 149, 152, 157, 160, 167, 170, 197, 198, 199, 201, 208, 209, 218, 219, 226, 228, 236, 254, 260, 262, 264, 267, 276, 284, 289, 296, 304, 312, 313, 317, 329, 332, 336, 349, 359, 363]</t>
  </si>
  <si>
    <t>[9, 13, 22, 23, 29, 32, 33, 35, 55, 58, 67, 77, 90, 110, 115, 118, 128, 137, 141, 143, 144, 145, 157, 168, 171, 173, 180, 188, 195]</t>
  </si>
  <si>
    <t>[9, 32, 33, 41, 47, 54, 57, 69, 70, 77, 103, 123, 128, 130, 131, 139, 154, 171, 176, 206, 212, 226, 239, 243, 254, 256]</t>
  </si>
  <si>
    <t>[6, 7, 8, 37, 74, 75, 76, 82, 86, 97]</t>
  </si>
  <si>
    <t>[5, 51, 55, 59, 66, 69, 71, 73, 77, 81, 87, 118]</t>
  </si>
  <si>
    <t>[11, 17, 23, 42, 43, 52, 54, 70, 73, 96]</t>
  </si>
  <si>
    <t>[8, 9, 23, 24, 27, 30, 33, 41, 43, 44, 47, 49, 50, 52, 62, 69, 71, 78, 80, 81, 82, 85, 92, 102, 103, 104, 108, 133, 148, 156, 158, 162, 165, 167, 175, 182, 183, 184, 185, 188, 190, 191, 205, 207, 208, 218, 230, 232, 235, 240, 241, 254, 268, 270, 273, 274, 279, 290, 303, 304, 308, 313, 325, 330, 332, 333, 341, 342, 369, 374, 382, 385, 388, 389, 404, 407, 410, 424, 431, 433, 439]</t>
  </si>
  <si>
    <t>[2, 28, 30, 150, 167, 174, 179]</t>
  </si>
  <si>
    <t>[4, 6, 9, 13, 19, 26, 31, 34, 36, 37, 39, 56, 58, 59, 89, 100, 107, 124, 128, 134, 144, 147, 148, 149, 174, 183, 188, 203, 223, 225, 238, 240, 246, 266, 274, 275, 279, 281, 285, 295, 297, 298, 300, 301, 305, 308, 313, 315, 332, 334, 336, 341, 346, 355, 357, 358, 366, 375, 383, 408, 410, 419, 422, 424, 426, 432, 441, 447, 453, 461, 463, 467, 483, 494, 495, 498, 500, 505, 514, 518, 521]</t>
  </si>
  <si>
    <t>[3, 11, 13, 16, 23, 24, 32, 45, 50, 56, 59, 64, 74, 78, 112, 123, 124, 127, 130, 138, 140, 142, 143, 155, 175, 182, 187, 189, 190, 197, 198, 200, 201, 202, 206, 209, 210, 214, 221, 223, 224, 228, 242, 248, 251, 256, 260, 272, 273, 279, 281, 282, 285, 304, 312, 313, 316, 320, 321, 323]</t>
  </si>
  <si>
    <t>[3, 8, 12, 14, 16, 18, 26, 29, 31, 45, 64, 83, 88, 94, 105, 108, 110, 115, 126, 149, 164, 165, 170, 172, 173, 175, 181, 189, 197, 205, 208, 231, 238, 239, 242, 283, 294, 306, 311, 334, 339, 350]</t>
  </si>
  <si>
    <t>[2, 3, 12, 16, 31, 49, 50, 54, 56, 59, 74, 78, 88, 90, 100, 127, 132, 133, 136, 147, 163, 173, 175, 178, 186, 197, 202, 209, 212, 216, 222, 229, 248, 257, 260, 270, 297, 300, 302, 314, 316, 325, 328, 333, 346, 354, 393, 395, 404, 414, 419, 430, 447, 459, 460, 468, 490]</t>
  </si>
  <si>
    <t>[6, 14, 19, 20, 22, 29, 32, 35, 49, 51, 53, 61, 70, 74, 76, 83, 89, 93, 100, 103, 128, 141, 150, 154, 157, 171, 179, 180, 189, 190, 198, 212, 222, 227, 230, 233, 234, 240, 242, 248, 250, 263, 266, 267, 279, 284, 287, 303, 315]</t>
  </si>
  <si>
    <t>[2, 3, 15, 20, 29, 34, 36, 40, 51, 53, 60, 68, 69, 73, 81, 86, 90, 95, 101, 112, 113, 117, 119, 123, 124, 125, 126, 130, 135, 139, 142, 143, 149, 152]</t>
  </si>
  <si>
    <t>[4, 7, 15, 21, 28, 33, 39]</t>
  </si>
  <si>
    <t>[2, 9, 10, 26, 29, 38, 40, 44, 48, 49, 50, 51, 54, 57, 66, 76, 80, 92, 101, 102, 107, 123, 125, 130, 135, 136, 144, 148, 153, 156, 165, 174, 176, 185, 186, 187, 190, 198, 217, 226]</t>
  </si>
  <si>
    <t>[3, 14, 17, 20, 24, 25, 27, 29, 36, 41, 44, 53, 56, 58, 65, 70, 71, 76, 79, 88, 106, 107, 108, 116, 121, 123, 127, 133, 143, 156, 159, 160, 206, 215, 223, 224, 232, 237, 242, 248, 253, 254, 255, 256, 263, 272, 274, 284, 291, 302, 305, 306, 331, 339, 357, 359, 361, 369, 374, 377, 379, 384, 398, 407, 409, 415, 422, 428, 440, 442, 454, 457, 458, 459, 461, 468, 470, 473, 477, 486, 490, 498, 506, 526, 528, 533, 537]</t>
  </si>
  <si>
    <t>[4, 9, 12, 17, 18, 25, 26, 35, 37, 42, 55, 57, 67, 72, 75, 83, 91, 109, 112, 113, 114, 116, 118, 135, 138, 140, 142, 148, 155, 157, 158, 162, 171, 179, 180, 194, 198, 199, 203, 208, 215, 217, 222, 226, 227, 238]</t>
  </si>
  <si>
    <t>[3, 7, 14, 23, 26, 34, 36, 37, 38, 39, 40, 50, 52, 53, 54, 58, 66, 83, 90, 92, 93, 96, 98, 103, 105, 106, 109, 111, 115, 118, 131, 134, 137, 142, 144, 147, 149, 168, 172, 173, 176, 178, 179, 192, 194, 204, 218]</t>
  </si>
  <si>
    <t>[2, 4, 12, 16, 21, 43, 46, 54, 60, 62, 68, 86, 88, 95, 98, 110, 111, 121, 123, 135, 136, 150, 154, 163, 166, 175, 180, 186, 190, 207, 211, 223, 237, 245, 253, 254, 257, 265, 268, 275, 283, 293, 294, 298, 303, 304, 311, 325, 334, 336, 340, 345, 350, 370, 375, 378, 379, 380, 389, 408, 425, 438, 443, 446, 460, 462]</t>
  </si>
  <si>
    <t>[10, 17, 19, 23, 28, 29, 37, 44, 45, 47, 66, 72, 85, 86, 88, 90, 91, 97, 104, 120, 124, 133, 157, 158, 166, 169, 179, 187, 197, 201, 205, 222, 235, 238, 244, 247, 248, 252, 272, 275, 276, 281, 284, 287, 307, 321, 325, 333, 338, 344, 347, 358, 364, 372, 391, 393, 399, 400, 402, 403, 411, 412, 431, 434, 436, 443, 448, 457, 462, 465, 467, 473, 491, 492, 493, 496, 499, 501, 503, 509, 515, 518, 528, 529, 532, 538, 540, 543, 546, 553, 564, 572, 578, 580, 583, 598, 602, 606, 618, 622, 628, 638, 640, 649, 658, 659, 666, 675, 676, 687, 695, 699, 700, 716, 721, 725, 737, 739, 750, 764, 765, 769, 772, 794, 797, 805, 816, 825, 833, 842, 851, 856, 858]</t>
  </si>
  <si>
    <t>[7, 20, 47, 53, 57, 70, 113, 114, 120, 121, 123, 124, 127, 140, 146, 163, 172]</t>
  </si>
  <si>
    <t>[2, 17, 38, 41, 47, 48, 54, 63, 71, 74, 81, 84, 109, 111, 112, 122, 127, 140, 152, 161, 166, 167, 185, 200, 202, 203, 205, 208, 217, 220, 223, 224, 237, 239, 246, 258, 261, 263, 268, 273, 276, 280, 283, 288, 292, 299, 300, 303, 309, 316, 324, 347, 358, 362, 368, 375, 377, 380, 386, 391, 410, 429, 444, 461, 477, 486, 488, 491, 497, 503, 508, 535, 537, 540, 542, 543, 544, 546, 558, 568, 572, 573, 574, 576, 588, 597, 602, 608, 611, 627, 628, 629, 634, 635, 637, 639, 645, 650, 656, 657, 661, 674, 676, 682, 685]</t>
  </si>
  <si>
    <t>[19, 30, 32, 33, 35, 41, 49, 57, 62, 72, 78, 88, 95, 102, 103, 106, 119, 122, 125, 137, 140, 143, 154, 163, 174, 180, 201, 208, 218, 222, 227, 230, 264, 266, 269, 286, 299, 303, 306, 308, 310, 314, 324, 328, 331, 335, 351, 358, 363, 364, 368, 369, 371, 374, 393, 397, 425, 431, 433, 435, 439, 452, 453, 457, 460, 471, 473, 487, 495, 512, 534, 543, 544, 555, 563, 566, 567, 580, 590, 592, 594, 601, 606, 632, 634]</t>
  </si>
  <si>
    <t>[3, 10, 12, 16, 17, 22, 24, 29, 30, 38, 41, 46, 50, 53, 56, 65, 67, 72, 74, 77, 96, 103, 110, 112, 114, 125, 127, 129, 140, 145, 147, 166, 170, 185, 188, 191, 192, 200, 202, 208, 212, 220, 222, 223, 234, 248, 249, 251, 253, 257, 266, 268, 274, 277, 278, 286, 293, 301, 306, 308, 312, 314, 321, 325, 328, 330, 339, 345, 349, 360, 365, 366, 370, 372, 377]</t>
  </si>
  <si>
    <t>[4, 8, 20, 25, 28, 41, 44, 49, 57, 66, 77, 81, 84, 97, 101, 102, 111, 118, 120, 122, 129, 130, 134, 135, 136, 146, 157, 158, 161, 173, 190, 198, 211, 218, 219, 220, 226, 229, 236, 241]</t>
  </si>
  <si>
    <t>[9, 12, 16, 17, 25, 29, 33, 35, 42, 47, 55, 74, 91, 113, 120, 122, 124, 125, 127, 158, 162, 186, 188, 192, 194, 202, 217, 244, 246, 254, 265, 269, 288, 294, 296, 298, 299, 301, 305]</t>
  </si>
  <si>
    <t>[2, 10, 11, 15, 18, 19, 23, 32, 38, 44, 53, 58, 65, 67, 69, 73, 75, 78, 83, 87]</t>
  </si>
  <si>
    <t>[2, 8, 21, 28, 29, 30, 52, 65, 89, 97, 107, 113, 121, 127, 128, 130, 135, 149, 150, 152, 157, 158, 168, 170, 172, 173, 210, 216, 224, 245, 248, 251, 260, 261, 275, 279, 283, 297, 300, 331, 342, 357, 361, 365, 380, 384, 386, 387, 389, 392, 405, 421, 429, 432, 442, 450, 454, 463, 471, 474, 476, 479, 490, 503, 508, 509, 525, 542, 558, 568, 579, 589, 601, 602, 617, 624, 627, 649, 655, 657, 663, 672, 675, 676, 684, 686, 691, 699, 706, 717, 745, 746, 749, 753, 762, 763, 771, 773, 775, 782, 796, 817, 829, 856, 866, 877, 903, 906, 913, 914, 915, 917, 919, 922, 930, 936, 950, 955, 965, 973, 975, 978, 998, 1003, 1004, 1020, 1027, 1049, 1077, 1091, 1110, 1121, 1123, 1133, 1138, 1144, 1145, 1154, 1163, 1164, 1174, 1184, 1188, 1194, 1200, 1201, 1206, 1208, 1217, 1224, 1227, 1229, 1232, 1239, 1244, 1254]</t>
  </si>
  <si>
    <t>[12, 14, 16, 17, 19, 20, 22, 26, 29, 30, 31, 32, 42, 51, 54, 70, 79, 83, 90, 98, 99, 117, 129, 132, 133, 139, 140, 150, 159, 161, 170, 171, 174, 185, 187, 193, 195, 205, 221, 225, 253, 254, 255, 257, 276, 279, 280, 295, 298, 314, 335, 337, 339, 342]</t>
  </si>
  <si>
    <t>[16, 21, 26, 28, 40, 57, 65, 75, 78, 84, 94, 103, 104, 125, 133, 142, 151, 152, 156, 159, 161, 163, 164, 165, 167, 173, 222, 224, 227, 232, 237, 238, 242, 245, 266, 272, 274, 293, 300, 301, 307, 332, 334, 340, 341, 343, 356, 365, 366, 367, 373, 374, 376, 382]</t>
  </si>
  <si>
    <t>[9, 13, 20, 36, 47, 50, 55, 57, 67, 75, 78, 84, 103, 117, 120, 122, 130, 142, 155, 163, 164, 171, 180, 199, 206, 219, 225, 227, 231, 234, 236, 256, 262, 264, 266, 275, 282, 291, 297, 300, 309, 314, 326, 331, 334, 336, 339, 341, 344, 354, 356, 359, 367, 370, 372, 377]</t>
  </si>
  <si>
    <t>[9, 37, 49, 54, 63, 68, 76, 96, 112, 114, 120, 121, 135, 139, 142, 143, 144, 151, 170, 180, 187, 201, 210, 211, 217, 221, 231, 249, 251, 258, 263, 264, 271, 275, 278, 284, 288, 296, 306, 316, 328, 333]</t>
  </si>
  <si>
    <t>[6, 38, 48, 53, 56, 64, 72, 101, 102, 108, 109, 115, 122, 126, 129, 130, 141, 147, 153, 155, 160, 161, 162, 164, 172, 176, 185, 197, 205, 212, 217, 221, 225, 233, 235, 239, 242, 254, 261, 266, 275, 278, 282, 285, 286, 299, 307, 308, 311, 315, 319, 327, 329, 330]</t>
  </si>
  <si>
    <t>[5, 11, 17, 20, 33, 39, 40, 41, 42, 46, 52, 65, 70, 72, 78, 94, 95, 101, 107, 111, 113, 114, 117, 118, 120, 125, 134, 140, 143, 147, 150, 157, 166, 175, 180, 182, 183, 184, 186, 191, 201, 203, 204, 205, 215, 225, 233, 240, 241, 254, 257, 259, 266, 269, 270, 271, 274, 277, 284, 288, 294, 298, 299, 311, 313, 319, 320, 321, 332, 334, 336, 338, 342, 346, 357, 360, 361, 367, 368, 378, 393, 396, 397, 412, 418, 424, 437, 444, 448, 449, 454, 457, 474, 481, 489, 491, 493, 502, 511, 512]</t>
  </si>
  <si>
    <t>[4, 15, 19, 21, 24, 28, 45, 59, 81, 85, 86, 91, 93, 101, 105, 107, 110, 120, 145, 176, 177, 181, 209, 211, 214, 215, 217, 233, 236, 244, 259, 262, 274, 279, 286, 292, 294, 296, 301, 304, 316, 324, 330, 331, 352, 359, 376, 379, 381, 397, 399, 403, 415, 423, 427, 430, 444]</t>
  </si>
  <si>
    <t>[7, 15, 25, 51, 54, 65]</t>
  </si>
  <si>
    <t>[13, 22, 31, 32, 40, 44, 57, 64]</t>
  </si>
  <si>
    <t>[2, 19, 48, 49, 54, 71, 72, 79, 94, 96, 97, 98, 102, 109, 115, 116, 119, 124, 127, 133, 137, 147, 148, 168]</t>
  </si>
  <si>
    <t>[3, 4, 7, 9, 24, 32, 33, 47, 51, 61, 66, 68, 82, 83, 92, 93, 95, 102, 116]</t>
  </si>
  <si>
    <t>[5, 8, 22, 26, 53, 54, 60, 61, 73, 74, 75, 101, 102, 103, 110, 121, 128, 132, 140, 141, 144, 147, 168, 170, 174, 183, 192, 201, 203, 210, 213, 218, 219, 223, 247, 249, 252, 260, 262, 264, 271, 272, 277]</t>
  </si>
  <si>
    <t>[9, 14, 29, 34, 36, 42, 50, 53, 60, 63, 71, 74, 82, 85, 87, 93, 97, 107, 118, 125, 133, 138, 154, 178, 183, 188, 197, 199, 201, 214, 232, 244, 247, 250, 253, 257, 260, 263, 267]</t>
  </si>
  <si>
    <t>[7, 11, 32, 38, 39, 42, 70, 75, 82, 83, 88, 93, 98, 99, 104, 117, 118, 127, 156, 160, 162, 170, 177, 198, 204, 208, 212, 221, 249, 260, 265, 276, 282, 283, 289, 295, 323]</t>
  </si>
  <si>
    <t>[9, 13, 25, 41, 43, 46, 47, 54, 59, 66, 76, 77, 80, 93, 103, 105, 108, 109, 114, 129, 132, 133, 135, 137, 161, 167, 178, 187, 189, 197, 198, 209, 210, 238, 261, 266, 276, 278, 279, 285, 288, 292, 293, 295, 301, 305, 308, 313, 315, 327, 334, 335, 336, 350, 356, 357, 358, 359, 365, 375, 405, 410, 424, 432, 441, 450, 453, 461, 463, 467, 484, 489, 494, 518, 530, 542, 548]</t>
  </si>
  <si>
    <t>[14, 15, 18, 24, 39, 45, 48, 50, 55, 60, 80, 84, 86, 88, 92, 101, 103, 106, 107, 114, 123, 125, 134, 139, 148, 153, 185, 189, 191, 196, 212, 233, 234, 238, 244, 251, 260, 269, 271, 274, 275, 279, 281, 297, 305, 306, 309, 310, 313, 317, 318, 319, 333, 339, 349, 351, 363, 367, 373, 376, 377, 379, 388, 393, 394, 397, 408, 410, 434, 439, 446]</t>
  </si>
  <si>
    <t>[4, 6, 11, 16, 18, 32, 36, 42, 47, 53, 55, 69, 109, 111, 116, 120, 129, 131, 137, 142, 146, 148, 173, 181, 189, 190, 197, 210, 213, 226, 241, 245, 248, 251, 260, 266]</t>
  </si>
  <si>
    <t>[7, 11, 21, 25, 33, 34, 35, 40, 42, 49, 54, 61, 85, 87, 89, 93, 98, 100, 101, 104, 105, 108, 113, 114, 115, 120, 125, 127, 130, 138, 144, 145, 148, 165, 168, 188, 191, 193, 198, 200, 204, 207, 223, 225, 228, 233, 242, 244, 247, 248, 255, 264, 278, 281, 294, 303]</t>
  </si>
  <si>
    <t>[6, 15, 26, 37, 42, 49, 51, 61, 68, 69, 74, 79, 86, 90]</t>
  </si>
  <si>
    <t>[3, 11, 39, 43, 53, 62, 67, 73, 77, 86, 119, 122, 123, 130, 141, 146, 151, 159, 164, 166, 171, 174, 183, 190, 215, 227, 238, 242, 244, 248, 254, 256]</t>
  </si>
  <si>
    <t>[2, 14, 16, 19, 21, 22, 36, 54, 73, 85, 94, 114, 118, 135, 138, 154, 167, 169, 193, 199, 210]</t>
  </si>
  <si>
    <t>[6, 12, 20, 21, 29, 43, 44, 57, 78, 84, 104, 112, 139, 151]</t>
  </si>
  <si>
    <t>[2, 15, 16, 28, 30, 35, 38, 44, 46, 57, 58, 65, 67, 71, 80]</t>
  </si>
  <si>
    <t>[5, 9, 17, 27, 31, 37, 39, 45, 48, 59, 63, 64, 65, 74, 77, 84, 86, 87, 89, 93, 101, 102, 106, 118, 125, 129, 133, 147, 149, 153, 157, 158, 162, 167, 169, 173, 174, 178, 181, 185, 191, 200, 204, 209, 216, 235, 236, 241, 250, 263, 266, 268, 272, 275, 284, 295, 302, 319, 320, 334, 349, 350, 363, 366, 402, 405, 414, 426, 441, 442, 449, 460, 464]</t>
  </si>
  <si>
    <t>[2, 6, 8, 11, 15, 16, 22, 37, 46, 52, 66, 70, 97, 98, 115, 116, 146, 186, 190, 212, 216, 220, 222, 224, 227, 229, 230, 232, 233, 248, 249, 257, 261, 262, 274, 286, 308, 322, 332, 334, 343, 352]</t>
  </si>
  <si>
    <t>[2, 17, 21, 32, 35, 46, 60, 67, 88, 96, 103, 104, 121, 123, 129, 137, 145, 148, 150, 152, 154, 158, 161, 163, 170, 171, 176, 181, 183, 187, 207, 208, 219, 225, 229, 239, 247]</t>
  </si>
  <si>
    <t>[6, 10, 29, 33, 38, 39, 43, 44, 45, 70, 83, 89, 115, 120, 126, 132, 133, 140, 142, 144, 145, 149, 164, 169, 196, 210, 213, 225, 231, 232]</t>
  </si>
  <si>
    <t>[14, 20, 23, 26, 31, 39, 50, 58, 60, 66, 85, 86, 89, 94, 97, 101, 107]</t>
  </si>
  <si>
    <t>[4, 8, 9, 13, 18, 19, 20, 23, 28, 33, 42, 47, 49, 67, 69, 90]</t>
  </si>
  <si>
    <t>[3, 12, 15, 18, 21, 24, 30, 34, 38, 53, 54, 65, 66, 68, 73, 74, 75, 79, 80, 87, 90, 91, 93, 95, 100, 109, 116, 118, 123, 125, 129, 130, 135, 144, 145, 157, 161, 162, 163, 170, 175, 186, 188, 190, 211, 213, 229, 238, 242, 246, 251, 261, 263, 269, 274, 279, 284, 289, 290, 298, 310, 311, 313, 314, 327, 343, 356, 364, 368, 399, 405, 410, 412, 416, 424, 425, 429, 430, 432, 439, 450, 457, 458, 467, 469, 473, 474, 482, 489, 494, 499, 534, 548, 553, 559, 562, 577, 581, 587, 591, 602, 608, 616, 618, 621, 624, 630, 633, 637]</t>
  </si>
  <si>
    <t>[5, 7, 16, 18, 23, 45, 52, 55, 72, 75, 131, 136, 138, 142, 148, 158, 162, 165, 185, 191, 195, 197, 198, 204, 208, 218, 222, 236, 265, 268, 269, 277, 298, 306, 315, 319, 326, 342, 352, 366, 378, 380, 383, 384, 405, 409, 415, 422, 427, 443, 450, 466, 496, 503, 517, 521, 524, 536]</t>
  </si>
  <si>
    <t>[14, 22, 27, 32, 48, 49, 53, 56, 83, 92, 95, 104, 106, 116, 130, 135, 138, 149, 154, 156, 172, 176, 205, 209, 211, 222, 225, 226, 229, 232, 244, 248, 249, 250, 256, 257, 260, 264, 266, 276, 283, 287, 291, 298, 304, 322, 323, 324, 351, 356, 360, 361, 367, 368, 370, 375, 383, 389, 397, 398, 402, 406, 412, 421]</t>
  </si>
  <si>
    <t>[3, 4, 23, 33, 35, 57, 58, 63]</t>
  </si>
  <si>
    <t>[7, 8, 11, 34, 38, 41, 49, 65, 68, 71, 82, 89, 100, 102, 105, 122, 123, 134, 135, 141, 157, 159, 166, 181, 183, 186, 200, 216, 224, 228, 235, 241, 251, 263, 264, 271, 277, 289, 304, 310, 313, 322, 327, 332, 333, 358, 370, 392, 396, 405, 412, 419, 425, 430, 432, 445, 448, 452, 453, 459, 475, 478, 480, 486, 491, 492, 495, 509, 511, 512, 517, 523, 524, 531, 538, 541, 545, 550, 558, 561, 569, 580, 582, 594, 619, 620, 623, 646, 648, 665, 667, 676, 680, 682, 697, 710, 713, 714, 723, 724, 735, 777, 778, 781, 782, 795, 796, 798, 804, 813, 819, 823, 832, 837, 838, 839, 845, 850, 864, 865, 886, 889, 891, 894, 895, 897, 899, 911, 918, 928, 944, 959, 961, 966, 968, 970, 974, 977, 978, 980, 996, 1003, 1005, 1007, 1009, 1014, 1019, 1023, 1027, 1031, 1032, 1038, 1065, 1105, 1111, 1114, 1116, 1117, 1121, 1126]</t>
  </si>
  <si>
    <t>[2, 4, 9, 11, 19, 20, 27, 29, 32, 36, 37, 39, 42, 45, 62, 64, 72, 73, 78, 83, 88, 93, 94, 95, 101, 102, 111, 112, 120, 124, 129, 130, 131, 146, 150, 160, 166, 178, 197, 198, 203, 205, 211, 220, 233, 252, 255, 256, 265, 266, 273, 276, 277, 283, 284, 289, 293, 304, 305, 307, 316, 319, 324, 325, 330, 333, 334, 343, 353, 380, 385, 387, 390, 394, 400, 402, 405, 409, 430, 434, 438, 439, 452, 465, 466, 477, 484, 487, 491, 492]</t>
  </si>
  <si>
    <t>[2, 4, 5, 10, 22, 24, 33, 35, 38, 43, 57, 63, 64, 76, 103, 106, 111, 120, 128, 129, 143, 144, 147, 155, 170, 176, 179, 181, 187, 191, 192, 198, 210, 212, 220, 221, 223, 243, 248, 257, 263, 264, 267, 271, 275, 282]</t>
  </si>
  <si>
    <t>[2, 14, 26, 30, 39, 48, 52, 74, 84, 86, 91, 93, 109, 114, 138, 143, 145, 146, 151, 152, 170, 171, 181]</t>
  </si>
  <si>
    <t>[2, 22, 23, 27, 30, 32, 35, 42, 47, 52, 57, 59, 63, 73, 81, 83, 89, 103, 104]</t>
  </si>
  <si>
    <t>[13, 15, 24, 28, 34, 59, 72, 73, 78, 80, 88, 95, 97, 101, 105, 106, 108, 111, 125, 126, 129, 141, 149, 156, 162, 170, 172, 173, 174, 186, 188, 189, 193]</t>
  </si>
  <si>
    <t>[5, 11, 16, 17, 20, 24, 25, 33, 40, 44]</t>
  </si>
  <si>
    <t>[4, 14, 15, 19, 23, 39, 43]</t>
  </si>
  <si>
    <t>[2, 18, 24, 28, 34, 35, 39, 62, 63, 64, 68, 73, 83, 90, 92, 96, 100, 109, 130, 133, 134, 136, 141, 142, 146, 148, 155]</t>
  </si>
  <si>
    <t>[2, 4, 5, 6, 12, 16, 22, 27, 33, 34, 43, 48, 57, 64, 79, 83, 90, 104, 118, 128, 135, 139, 145, 154, 157, 158, 160, 164, 166, 168, 169, 175, 178, 183]</t>
  </si>
  <si>
    <t>[22, 25, 26, 27, 45, 70, 75, 78, 88, 94, 101, 108, 117, 123, 130, 131, 136, 145]</t>
  </si>
  <si>
    <t>[2, 18, 19, 20, 24, 41, 68, 88, 94, 108, 129, 138, 142, 143, 144, 149, 169, 184, 191, 208, 230, 232, 236, 254, 276, 282, 286, 289, 296, 300, 304, 307, 310, 321, 329, 330, 334, 346, 355, 392, 394]</t>
  </si>
  <si>
    <t>[14, 16, 20, 34, 41, 42, 47, 69, 77, 79, 94, 111, 121, 129, 130, 135, 140]</t>
  </si>
  <si>
    <t>[8, 29, 30, 31, 41, 58, 63, 65, 82, 83, 91, 92, 95, 99, 103, 113, 114, 115, 137, 142, 143, 165, 172, 178, 199]</t>
  </si>
  <si>
    <t>[23, 25, 29, 37, 45, 57, 63, 74, 82, 90, 93, 98, 105, 106, 107, 113, 127, 136, 142, 160, 180, 181, 198, 201]</t>
  </si>
  <si>
    <t>[14, 18, 35, 36, 41, 43, 45, 57, 82, 83, 85, 87, 94, 96, 101, 104, 107, 108, 109, 115, 117, 125, 129, 132, 144, 145, 151, 154, 165, 169, 170, 179, 181, 191, 197, 199, 203, 205, 243, 251, 261, 264, 268, 273, 279]</t>
  </si>
  <si>
    <t>[11, 17, 25, 35, 41, 50, 51, 55, 56, 60, 66, 78, 82, 85, 89, 90, 97, 101, 105, 106, 107, 123, 127, 152, 159, 171, 173, 174, 195, 202, 204, 215, 216]</t>
  </si>
  <si>
    <t>[11, 16, 28, 31, 44, 49, 62, 71, 73, 93, 102, 107, 109, 110, 118, 119, 121, 140, 145, 146, 149, 155, 156, 166, 172, 187, 188, 216, 224, 249, 255, 260, 263, 270, 271, 274, 275, 276, 280, 281, 284, 285, 287, 292, 293, 319, 332, 348, 374, 375, 382, 386, 387, 396, 403, 405, 409, 413, 414, 422, 423, 434, 437, 441, 450, 454, 467, 489]</t>
  </si>
  <si>
    <t>[6, 8, 12, 22, 24, 25, 27, 30, 33, 38, 49, 51]</t>
  </si>
  <si>
    <t>[2, 3, 12, 34, 48, 53, 55, 92, 95, 119, 123, 132, 143, 150, 155, 162, 166, 192, 204, 209, 217, 219, 220, 224, 229, 230, 232, 233, 239, 258, 260, 262, 264, 267, 277]</t>
  </si>
  <si>
    <t>[3, 5, 10, 26, 29, 37, 38, 43, 55, 74, 85, 91, 92, 93, 100, 111, 115, 120, 138, 166, 167, 194, 202, 212, 214, 241, 245, 261, 268, 276, 277, 281, 283, 292, 297, 301, 314, 325, 327, 334, 339, 342, 343, 347, 354, 385, 405, 416, 419, 423, 429, 431, 437, 444, 453, 471, 478, 481, 495, 515, 528, 529, 532, 554, 558, 559, 566, 569, 584, 585, 589, 599, 606, 615, 628, 630, 640, 644, 651, 655, 657, 670, 673, 675, 677, 689, 692, 710, 712, 717, 723, 727, 732, 736, 746, 747, 751, 757, 759, 760, 768, 777]</t>
  </si>
  <si>
    <t>[11, 13, 14, 15, 39, 41, 57, 59, 69, 70, 71, 77, 105]</t>
  </si>
  <si>
    <t>[4, 6, 8, 17, 20, 30, 33, 43, 49, 56, 61, 68, 73, 80, 81, 84, 88, 93, 107, 119, 129, 132, 143]</t>
  </si>
  <si>
    <t>[3, 11, 13, 26, 39, 41, 44, 45, 51, 55, 59, 62, 70, 79, 84, 88, 90, 102, 114, 115, 120, 126, 128, 138, 151, 152, 154, 182, 187, 194, 205, 209, 215, 219, 237, 249, 251]</t>
  </si>
  <si>
    <t>[5, 14, 15, 18, 20, 21, 24, 41, 42, 44, 61, 75, 92, 96, 112, 118, 121, 123, 131, 141, 147, 155, 156, 157, 164, 165, 173, 175, 180, 184, 187, 201, 204, 212, 213, 227, 242, 244, 245, 250, 256, 259, 267, 277, 278, 309, 310, 313, 326, 333, 334]</t>
  </si>
  <si>
    <t>[3, 5, 12, 15, 18, 29, 44, 49, 60, 65, 67, 72, 80, 87, 94, 104, 145, 146, 150, 154, 171, 181, 193, 194, 195, 197, 201, 205, 207, 220, 233, 243, 245, 251]</t>
  </si>
  <si>
    <t>[4, 8, 9, 10, 12, 27, 29, 34, 45, 51, 82, 91, 99, 102, 103, 108, 114, 134, 149, 154, 164, 166, 175, 182, 184, 187, 196, 212, 223, 225, 226, 228, 230, 238]</t>
  </si>
  <si>
    <t>[5, 7, 18, 33, 36, 38, 56, 66, 68, 76, 78, 81, 83, 110, 114, 136, 137, 143]</t>
  </si>
  <si>
    <t>[2, 8, 17, 26, 33, 38, 48, 49, 50, 54, 60, 65, 74, 81, 102, 110, 113, 119, 120, 122, 128, 129, 131, 139, 162, 177, 188, 189]</t>
  </si>
  <si>
    <t>[2, 33, 50, 68, 81, 83, 84, 91, 96, 106, 109, 121, 122, 124, 125, 132, 144, 145, 152, 157, 171, 173, 174, 179, 181, 185, 188, 190, 191, 203, 209, 210, 211, 215, 227, 229, 251, 270, 273, 277, 280, 299, 304, 327, 334]</t>
  </si>
  <si>
    <t>[6, 11, 14, 21, 24, 39, 41, 44, 45, 49, 51, 55, 63, 67, 69, 72, 82, 100, 112, 117, 123, 136, 143, 144, 146, 161, 172, 178, 202, 226, 229, 240, 241, 246, 247]</t>
  </si>
  <si>
    <t>[8, 10, 22, 28, 43, 45, 48, 49, 53, 55, 58, 90, 91, 96, 106, 124, 131, 134, 148, 149, 151, 168, 177, 179, 182, 185, 210, 213, 224]</t>
  </si>
  <si>
    <t>[18, 32, 34, 36, 56, 64, 75, 78, 79, 87, 90, 91, 121, 143, 144, 158, 161, 166, 178, 181, 182, 186, 196, 208, 214, 228, 233, 240, 245, 252, 253, 260, 279, 281, 287, 291, 299, 300, 302, 303, 306, 323, 332, 337]</t>
  </si>
  <si>
    <t>[10, 18, 38, 49, 95, 113, 116, 117, 118, 128, 133, 134, 136, 141]</t>
  </si>
  <si>
    <t>[2, 4, 6, 8, 10, 35, 41, 51, 68, 75, 77, 95, 99, 120, 122, 137, 144, 147, 150, 154, 157, 163, 165, 172, 174, 189, 196, 205, 221, 224, 238, 244]</t>
  </si>
  <si>
    <t>[4, 5, 6, 14, 16, 17, 40, 44, 45, 54, 57, 60, 62, 65, 104]</t>
  </si>
  <si>
    <t>[2, 4, 15, 28, 46, 47, 56, 57, 59, 60, 84, 87, 97, 106, 109, 135, 137, 144, 161, 170, 174, 175, 178, 197, 199, 206, 209, 213, 220, 223, 225, 232, 244, 257, 266, 275, 280, 295, 308, 323, 336, 355, 358, 364, 375, 377, 391, 399, 409, 425, 434, 437, 454, 455, 464, 468, 474, 485, 491, 494, 499, 506]</t>
  </si>
  <si>
    <t>[2, 3, 5, 13, 15, 22, 27, 50, 52, 58, 62, 72, 77, 83, 86, 90, 91, 99, 108, 138, 141, 142, 143, 150, 156, 157, 161, 164, 172, 197, 198, 204, 216, 228, 231, 235, 242, 244, 247, 248, 255, 257, 270, 271, 278, 280, 282, 291, 297, 302, 303, 323, 325, 330]</t>
  </si>
  <si>
    <t>[8, 19, 29, 33, 46, 64, 67, 68, 70, 77, 97, 127, 129, 130, 133, 142, 144, 162, 173, 185, 193, 202, 203, 221, 245, 257, 262, 279, 297, 306, 307, 311]</t>
  </si>
  <si>
    <t>[4, 13, 18, 29, 33, 56, 59, 69, 72, 77, 83, 87, 100, 133, 136, 139, 141, 148, 153, 158, 162, 166, 170, 172, 188, 189, 206, 223, 224]</t>
  </si>
  <si>
    <t>[5, 18, 28, 43, 56, 58, 61, 99, 100, 106, 107, 109, 110, 117, 130, 147, 156, 167, 168, 184, 202, 212, 215, 233, 234, 237, 255, 270, 272, 282]</t>
  </si>
  <si>
    <t>[33, 35, 38, 39, 49, 73, 81, 91, 92, 96, 97, 99, 103, 106, 110, 114, 132, 140, 146, 156, 158, 170, 172, 173, 178, 185, 198, 210, 264, 275, 288, 293, 297, 299, 301, 310, 322, 339]</t>
  </si>
  <si>
    <t>[23, 28, 31, 34, 75, 82, 86, 88, 101, 122, 143, 146, 147, 152, 158, 162, 166, 173, 181, 189, 191, 193, 200, 224, 230, 237]</t>
  </si>
  <si>
    <t>[6, 10, 13, 36, 40, 46, 47, 55, 59, 79, 86, 89, 92, 98, 105, 106, 108, 109, 112, 116, 118, 130]</t>
  </si>
  <si>
    <t>[2, 11, 19, 24, 52, 66, 84, 91, 93, 99, 106, 107, 110, 115, 118, 129, 134, 144, 147, 152, 155, 157, 158, 163, 194, 195, 198, 200, 218, 223, 225, 228, 243, 252, 257, 277, 279, 289, 290, 291, 299, 300, 321, 327, 330, 331, 335, 339, 342, 357, 360, 361, 369, 378, 384, 385, 386, 394, 403, 414, 417, 422, 423, 430, 431, 434, 436, 451, 456, 474, 481, 486, 495, 497, 498, 510, 514, 517, 519, 522, 524, 541, 546, 556]</t>
  </si>
  <si>
    <t>[2, 6, 17, 22, 25, 33]</t>
  </si>
  <si>
    <t>[12, 15, 22, 24, 37, 38, 42, 43, 45, 46, 72, 77, 81, 92, 96, 100, 110, 115, 117, 122, 126, 128, 133, 135, 147, 167, 168, 171, 173, 175, 178, 193, 201, 206, 208, 213, 222]</t>
  </si>
  <si>
    <t>[12, 15, 30, 37, 53, 59, 60, 62, 75, 79, 82, 104]</t>
  </si>
  <si>
    <t>[2, 7, 14, 18, 25, 39, 53, 57, 61, 72, 80, 92, 94, 99, 101, 107, 108, 116, 118, 124, 129, 131, 132, 156, 172, 187, 192, 195, 196, 207, 213, 216]</t>
  </si>
  <si>
    <t>[6, 9, 25, 34, 55, 92, 110, 111, 118, 126, 131]</t>
  </si>
  <si>
    <t>[5, 8, 17, 19, 28, 31, 33, 46, 58, 60, 89, 110, 116, 124, 130, 145, 153, 157, 162, 172, 178, 180, 194, 201, 221, 252, 260, 275, 277, 279, 294]</t>
  </si>
  <si>
    <t>[2, 3, 5, 8, 11, 19, 23, 24, 34, 35, 41, 42, 64, 72, 90, 92, 95, 98, 106, 122, 125, 127, 131, 145, 181, 187, 209, 214, 223, 227, 234, 236, 242, 246, 260, 267, 273, 275, 300, 301, 303, 305, 306, 309, 320, 323, 327, 333, 336, 339, 351, 354, 355, 360, 362, 368, 375, 390, 394, 401, 406, 414, 422, 432, 443]</t>
  </si>
  <si>
    <t>[3, 10, 12, 25, 26, 31, 36, 52, 65, 71, 75, 76, 80, 93, 99, 103, 116, 128, 141, 148, 161, 167, 169, 176, 209, 210, 218]</t>
  </si>
  <si>
    <t>[13, 21, 26, 31, 33, 39, 49, 50, 56, 72, 85, 87, 95, 96, 108, 126, 128, 144]</t>
  </si>
  <si>
    <t>[2, 9, 31, 33, 34, 37, 44, 49, 53, 68, 69, 82, 84, 87, 89, 99, 101, 103]</t>
  </si>
  <si>
    <t>[6, 8, 9, 10, 20, 28, 29, 37, 39, 46, 47, 59, 65, 85, 87, 96]</t>
  </si>
  <si>
    <t>[2, 4, 9, 12, 19, 22, 27, 49, 52, 53, 70, 79, 80, 86, 90, 93, 94, 99, 100, 110, 116]</t>
  </si>
  <si>
    <t>[7, 10, 12, 14, 24, 35, 39, 49, 50, 52, 54, 62, 65, 74, 81, 85, 93, 97, 98, 103, 117, 132, 138]</t>
  </si>
  <si>
    <t>[3, 22, 42, 45, 46, 52, 56, 59, 63, 70, 74, 87, 90, 95, 96, 97, 114, 121, 127, 130, 135, 136, 171, 172, 174, 192, 196, 205, 214, 216, 221, 224, 225, 237, 242, 246, 258, 260, 262, 265, 269, 271, 280, 285, 289, 302, 305, 316, 319, 322, 323]</t>
  </si>
  <si>
    <t>[4, 6, 17, 33, 37, 40, 41, 58, 61, 73, 85, 107, 112, 113, 121]</t>
  </si>
  <si>
    <t>[3, 11, 17, 20, 22, 23, 41, 44, 46, 58, 71, 83, 86]</t>
  </si>
  <si>
    <t>[4, 6, 7, 10, 16, 17, 55, 58, 60, 71, 75, 84, 93, 96, 102, 104, 106]</t>
  </si>
  <si>
    <t>[8, 11, 15, 27, 29, 33, 39, 45, 46, 48, 60, 67, 72, 78, 89, 97, 103, 105, 111, 116, 133, 138, 142, 150, 157, 165, 171, 172, 173, 181, 204, 208, 213, 214, 216, 223, 225, 241, 245, 251, 254, 256, 257, 258, 259, 261, 263, 265, 271, 273, 275, 278, 295, 299, 305, 310, 320, 325, 326, 329, 330, 337, 348, 350, 356, 358, 363, 366, 367, 369, 377, 380, 388, 397, 401, 411, 420, 425, 433, 435]</t>
  </si>
  <si>
    <t>[20, 21, 24, 29, 56, 57, 58, 63, 70, 75, 83, 92, 99, 104, 109, 129, 130, 136, 139]</t>
  </si>
  <si>
    <t>[4, 5, 24, 35, 42, 44, 53, 61, 63, 80, 81, 83, 84, 94, 96, 97, 122, 143, 150, 162]</t>
  </si>
  <si>
    <t>[25, 30, 47, 49, 63, 67]</t>
  </si>
  <si>
    <t>[5, 6, 21, 24, 33, 41, 44, 53, 55, 56, 68, 69, 70, 73, 77, 108, 121, 138, 142, 157, 194, 199, 201, 219, 225, 245, 256, 275, 278, 280, 282, 289, 295, 299, 304, 329, 341, 342, 353, 368, 378, 386, 397, 400, 403, 418, 423, 436, 441, 445]</t>
  </si>
  <si>
    <t>[33, 37]</t>
  </si>
  <si>
    <t>[6, 13, 24, 35, 36, 52, 57, 59, 61, 62, 65, 70, 77, 84, 93, 95, 97, 98, 104, 105, 119, 121, 126, 128, 130, 131, 138, 149, 158, 163, 164, 171, 172, 181, 185, 188, 200, 201, 210, 211, 213, 215, 216, 225, 226, 232, 236, 241, 255, 265, 267, 268, 297, 298, 299, 302, 303, 306, 307]</t>
  </si>
  <si>
    <t>[3, 10, 19, 38, 43, 44, 54, 56, 57, 65, 83, 84, 87, 91, 97, 109, 115, 135, 147, 162, 177, 186, 189, 191, 199, 222, 224, 236, 247, 249, 270, 280, 291, 297, 312, 327, 340, 358]</t>
  </si>
  <si>
    <t>[2, 17, 21, 27, 29, 32, 37, 38, 49]</t>
  </si>
  <si>
    <t>[8, 16, 38, 41, 46, 48, 55, 66, 75, 88, 93, 95, 101, 103, 104, 105, 108, 120, 136, 141, 150, 158, 166, 176, 180, 183, 187, 193, 198, 211, 222, 228, 234, 242, 243, 244, 252, 258, 270, 275, 290]</t>
  </si>
  <si>
    <t>[5, 7, 8, 15, 22, 23, 30, 32, 42, 44, 54, 57, 63, 65, 66, 67, 69, 78, 79, 82, 83, 87, 90, 91, 92, 97, 101, 102, 117, 118, 124, 133, 140, 144, 153, 160, 163, 164, 173, 174, 175, 178, 180, 184, 185, 190, 202, 209, 211, 222, 227, 228, 239, 247, 250, 258, 259, 264, 270, 273, 282, 290, 302, 309, 313, 324, 328, 330, 332, 338, 341, 362, 366, 376, 377, 379, 383, 397, 411, 412, 417, 421, 434, 442, 444, 451, 457, 462, 463, 465, 474, 479, 480, 486, 493, 498, 504, 512, 515, 521, 525, 528, 531, 542, 547, 557, 565, 573, 575, 576, 579, 583, 585, 587, 589, 599, 603, 611, 615, 620, 627, 629, 631, 634, 638, 644, 648, 650, 657, 658, 661, 663, 670, 673, 687, 690, 691]</t>
  </si>
  <si>
    <t>[12, 15, 20, 23, 27, 28, 31, 36, 38, 55, 58, 63, 68, 83, 99, 110, 131, 136, 137, 145, 146, 148, 154, 155, 162, 169, 170, 175, 178, 183, 184, 189, 194, 201, 213, 225, 228, 238]</t>
  </si>
  <si>
    <t>[17, 19, 20, 26, 30, 34, 40, 49, 51, 53, 78, 83, 86, 89, 94, 123, 125, 127, 131, 138, 140, 143, 144, 150, 152, 157, 160, 170, 171, 175, 191, 194, 204, 205, 212]</t>
  </si>
  <si>
    <t>[6, 12, 17, 18, 20, 32, 35, 36, 38, 41, 42, 43, 46, 47, 48, 51, 52, 61, 67, 69, 71, 72, 73, 74, 75, 76, 77, 78, 79]</t>
  </si>
  <si>
    <t>[3, 6, 17, 21, 22, 23, 25, 26, 28, 35, 36, 59, 72, 93, 101, 104, 106, 108, 113, 122, 124, 126, 127, 129, 130, 137, 141, 144, 159, 188, 193, 202, 208, 210, 214, 228, 235, 246, 247, 250, 260, 270, 272, 283, 289, 291, 296, 298]</t>
  </si>
  <si>
    <t>[3, 7, 12, 21, 33, 35, 39, 46, 70, 77, 79, 81, 83, 84, 85]</t>
  </si>
  <si>
    <t>[7, 13, 17, 56, 57, 60, 76, 81, 88, 92, 95, 108, 110]</t>
  </si>
  <si>
    <t>[3, 16, 23, 34, 52, 67, 70, 74, 78, 83, 92, 95, 96, 101]</t>
  </si>
  <si>
    <t>[3, 9, 18, 23, 35, 38, 40, 55, 60, 61, 64, 65, 69, 70, 93, 101, 105, 108, 125, 152, 155, 166, 168, 185, 186, 187, 188, 195, 197, 199, 205, 220, 229, 242, 250, 268, 277, 282, 322, 327, 339, 348, 378, 379, 384, 398, 408, 415, 423, 429, 437, 453, 460, 464, 465, 469, 487, 488, 502, 505, 506, 507, 521, 528, 529, 543]</t>
  </si>
  <si>
    <t>[3, 4, 14, 15, 38, 40, 52, 55, 59, 70, 71, 72, 77, 78, 105, 106, 110, 128, 131, 140, 153, 159, 171, 179, 182, 187, 198, 199, 202, 205, 216, 221, 222, 237, 251, 253, 257, 260, 265, 279, 282]</t>
  </si>
  <si>
    <t>[3, 10, 14, 19, 29, 32, 35, 36, 41, 43, 45, 59, 60, 67, 70, 77, 78, 79, 82, 90, 97, 98, 100, 115, 122, 129, 130, 136, 138, 146, 147, 167, 169, 170, 175, 182, 185, 195, 196, 200, 210, 222, 226, 229]</t>
  </si>
  <si>
    <t>[4, 17, 27, 28, 33, 35, 49, 59, 65, 81]</t>
  </si>
  <si>
    <t>[15, 20, 30, 33, 40, 48, 58, 60, 70, 88, 91, 101, 106, 109, 112, 120, 123, 125, 126, 133, 140, 188]</t>
  </si>
  <si>
    <t>[11, 17, 24, 32, 48, 52]</t>
  </si>
  <si>
    <t>[3, 5, 22, 24, 33, 38, 47, 51, 52, 53, 65, 72, 74, 76, 80, 82, 90, 91, 95, 97, 104, 129, 134, 140, 154, 163, 167, 172, 181, 184, 185, 189, 190, 208, 229, 231, 237, 250, 253, 255, 256, 258, 273, 283, 297, 299, 300, 303, 319, 322, 324, 329, 368, 374]</t>
  </si>
  <si>
    <t>[5, 9, 11, 17, 24, 35, 44, 52, 59, 60, 62, 69, 77, 87, 93, 108, 110, 111, 113, 117, 130, 135, 140, 151, 156, 157, 160, 163, 165, 169, 171, 173, 178, 186, 194, 195, 198, 199, 226, 233, 235, 243, 244, 254, 256, 258, 259, 260, 261, 262, 264, 272, 275, 278, 280, 283, 287, 288, 307, 312, 314, 325, 339, 341, 344, 352, 357, 362, 396, 400, 405, 427, 429, 431, 447, 457, 458, 463, 472, 474, 491, 497, 498, 509, 510, 512]</t>
  </si>
  <si>
    <t>[13, 14, 15, 33, 48, 60, 84, 102]</t>
  </si>
  <si>
    <t>[6, 16, 27, 30, 31, 35, 45]</t>
  </si>
  <si>
    <t>[2, 3, 7, 8, 22, 42, 44, 50, 57, 62, 63, 69, 73, 75, 80, 81, 109, 111, 130, 131, 133, 152, 155, 158, 163, 190, 195, 214, 215, 219, 223, 236, 245, 251, 257, 258, 263, 265, 280, 285, 307, 316]</t>
  </si>
  <si>
    <t>[10, 18, 27, 28, 29, 42, 44, 47, 49, 50, 59, 79, 100, 101, 106, 107, 126, 136, 145, 150, 155, 159, 181, 182, 187, 211, 228, 235, 237, 238, 249, 250, 269, 278, 292, 294, 313, 317, 326]</t>
  </si>
  <si>
    <t>[2, 5, 11, 17, 25, 38, 40, 55, 76, 78, 83, 92, 96, 101, 112, 125, 146, 160, 169, 176, 180, 192, 194, 196, 224, 228, 248, 253, 256, 264, 270, 279]</t>
  </si>
  <si>
    <t>[15, 20, 23, 45, 66, 69, 81, 84, 99, 111, 127, 132, 139, 141, 142, 157, 163, 166, 170, 178, 182, 189, 214, 224, 226, 227, 236, 239, 246, 265, 273, 281, 283, 286, 303, 315, 328]</t>
  </si>
  <si>
    <t>[2, 4, 8, 16, 21, 25, 30, 33, 35, 38, 48, 49, 51, 52, 53, 56, 57, 61, 69, 71, 72, 85, 90, 91, 92, 104, 110, 121, 132, 136, 139, 140, 142, 162, 168, 184, 187, 190, 199, 210, 218, 222, 226, 232, 235, 245, 247, 251, 254, 267, 294, 296, 299, 314, 315, 327, 341, 345, 352, 353, 354, 373, 385, 411, 412, 417, 434, 446, 449, 457, 459, 460, 464, 477, 487, 506, 507, 509, 519, 533]</t>
  </si>
  <si>
    <t>[17, 18, 23, 26, 33, 43, 69, 72, 86, 87, 93, 96, 99, 113, 123, 124, 151, 152, 157, 164, 168, 176, 177]</t>
  </si>
  <si>
    <t>[7, 11, 14, 22, 41, 44, 51, 53, 57, 58, 61, 63, 65, 69, 71, 73, 74, 83, 94, 110, 116, 122, 123, 129, 131, 132, 135, 140, 148, 155, 163, 174, 185, 201, 204, 205, 207, 213, 217, 225, 232, 241, 244, 249, 250, 257, 261, 267, 281, 285, 286, 297, 298, 306, 307, 318, 320, 321, 327, 336, 338, 341, 359, 366, 368, 375, 380, 398, 401, 415, 435, 436, 447, 450, 455, 460, 461, 474, 475, 480, 493, 497, 501, 508, 530, 536, 541, 549, 557, 558, 570, 572, 579, 585, 601, 610, 618, 621, 623, 643, 645, 663, 667, 674, 680, 681, 682, 703]</t>
  </si>
  <si>
    <t>[8, 11, 19, 33, 42, 43, 54, 63, 75, 81, 91, 92, 100, 102, 105, 108, 109, 120, 122, 125, 129, 131, 136, 138, 141, 142, 158, 159, 160, 168, 180, 182, 183, 204, 205, 223, 224, 240, 242, 246, 258, 262, 274, 276, 287, 290, 298, 300, 305, 309, 316, 320, 334, 345, 355, 361, 366, 368, 374, 376, 379, 382, 389, 398, 400, 406, 414, 417, 448, 458, 464, 465]</t>
  </si>
  <si>
    <t>[11, 14, 19, 20, 21, 23, 26, 28, 29, 32, 48, 54, 57, 58, 69, 81, 90, 91, 102, 105, 110, 123, 126, 129, 130, 141, 142, 152, 157, 158, 170, 171, 172, 176, 188, 190, 200, 204, 215, 226, 230, 240, 241, 246, 247, 249, 251, 253, 267, 274, 279, 283, 284, 287, 289, 298, 302, 303, 311, 312, 314, 321, 323, 326, 329, 332, 335, 343, 349, 355, 362, 365, 371, 373, 378, 379, 382, 383, 385, 389, 398, 415, 417, 419, 426, 428, 430, 432, 444, 449, 453, 461, 467, 468, 469, 476, 480, 481, 483, 485, 486, 500, 507]</t>
  </si>
  <si>
    <t>[3, 10, 15, 19, 22, 29, 36, 48, 52, 57, 62, 66, 69, 70, 74, 76, 77, 80, 82, 97, 99, 100, 106, 110, 121, 126, 135, 141, 142, 143, 145, 152, 160, 165, 172, 174, 180, 188, 202, 210, 220, 222, 223, 225, 237, 239, 246, 255, 258, 265, 266, 268, 274, 275, 297, 300, 302]</t>
  </si>
  <si>
    <t>[3, 5, 9, 27, 32, 38, 41, 42, 51, 62, 71, 72, 77, 83, 89, 90, 91]</t>
  </si>
  <si>
    <t>[14, 17, 18, 25, 27, 38, 39, 50, 64, 93, 94, 97, 112, 116, 117, 118, 124, 145, 163, 165, 178, 179, 181, 193, 195, 197, 208, 209, 218, 219, 223, 245, 254, 262, 275, 278, 288, 292, 306, 328, 334, 341, 342, 347, 369, 370, 386, 388, 409, 411, 418, 433, 436, 443, 444, 448, 454, 470, 476, 493, 504, 522, 530, 540, 545, 547, 549, 576, 577, 582, 584, 585, 586, 590, 594, 601, 605, 607]</t>
  </si>
  <si>
    <t>[6, 14, 19, 23, 28, 31, 32, 33, 35, 36, 39, 57, 80, 84, 114]</t>
  </si>
  <si>
    <t>[5, 12, 13, 29, 37, 38, 42, 44, 63, 73, 92, 94, 97, 107, 114, 116, 118, 120, 123, 125, 147, 162]</t>
  </si>
  <si>
    <t>[12, 15, 17, 21, 35, 37, 42, 45, 68, 79, 83, 98, 114, 121, 124, 126, 134, 139, 143, 152, 153, 157, 173, 177, 186, 188, 206, 208, 213, 219]</t>
  </si>
  <si>
    <t>[8, 10, 11, 20, 25, 37, 39, 42, 44, 50, 53, 65, 73, 95, 100, 106, 107, 110, 111, 112, 121, 122, 125, 132, 133, 145, 152, 155, 168, 171, 173, 174, 176, 181, 190, 194, 197, 198, 207, 209, 210, 224, 225, 249, 250, 255, 274, 275, 289, 308, 310, 312, 313, 316, 318, 319, 320, 323, 324, 327, 328, 330, 363, 367, 373, 379, 381, 387, 389, 394, 398, 401, 405, 413, 415, 419, 420, 429, 433, 436, 441, 442, 443, 453]</t>
  </si>
  <si>
    <t>[4, 14, 18, 25, 33, 35, 38, 46, 56, 60, 62, 75, 79, 92, 99, 107, 111, 115, 117]</t>
  </si>
  <si>
    <t>[3, 8, 14, 15, 23, 25, 29, 32, 36, 39, 52, 59, 67, 78, 82, 86, 87, 95, 104, 108, 114, 115, 117, 123, 124, 127, 136, 144, 147, 156, 162, 171, 177, 178, 179, 182, 183, 184, 208, 209, 211, 214, 217, 227, 233, 238, 255, 261, 264, 269, 270, 275, 279, 283, 294, 298, 299, 301, 309, 322, 327, 329, 337, 343, 351, 369, 373, 377, 384, 388, 395, 400, 412, 414, 415, 420, 428]</t>
  </si>
  <si>
    <t>[9, 24, 28, 30, 34, 43, 51, 52, 53, 66, 67, 70, 71, 72, 75, 81, 86, 91, 92, 94, 101, 104, 108, 113, 126, 127, 134, 142, 148, 154, 158, 170, 179, 187, 197, 199, 202, 212, 213, 220, 221, 229, 234, 236, 239, 250, 258, 267, 293, 302, 310, 314, 323, 324, 325, 328, 339, 340, 362, 369, 392, 434, 440, 443, 453, 458, 460, 466, 481, 483, 484, 485, 513, 514, 525, 538, 539, 546, 549, 555, 572, 575, 576, 581, 591, 592, 598, 604, 609, 614, 616, 618, 626, 627, 641, 652, 674, 675, 679, 686, 688, 691, 696, 699, 706, 712, 723, 734, 736, 739, 748, 749, 755, 759, 766, 772, 776, 779, 790, 797, 808, 811, 815, 822, 825, 835, 842, 845, 854, 855, 857, 859, 879, 888, 903, 916, 923, 926, 928, 947, 959, 963, 965, 974, 987, 1002, 1006, 1010, 1022, 1027, 1035, 1046, 1048]</t>
  </si>
  <si>
    <t>[14, 20, 27, 29, 36, 51, 60, 74, 77, 92, 93, 100, 102, 105, 109, 116, 128, 134, 138]</t>
  </si>
  <si>
    <t>[3, 4, 5, 6, 25, 30, 33, 59]</t>
  </si>
  <si>
    <t>[2, 3, 4, 12, 14, 16, 18, 22, 27, 31, 34, 46, 58, 63, 66, 67, 69, 72, 73, 75, 78, 83, 86, 88, 89, 93, 96, 101, 105, 106, 117, 121, 128, 129, 134, 138, 145, 149, 151, 152, 155, 160, 167, 169, 178, 184, 192, 195, 198, 199, 205, 216, 240, 243]</t>
  </si>
  <si>
    <t>[6, 7, 8, 11, 22, 23, 37, 40, 44, 45, 46, 59, 61, 63, 76, 81, 83, 84, 98, 100, 104, 106, 107, 108, 109, 110, 137, 146, 147, 148]</t>
  </si>
  <si>
    <t>[7, 8, 11, 17, 19, 24, 29, 34, 35, 37, 43, 47, 52, 56, 61, 63, 69, 86, 88, 99, 100, 119, 128, 129, 131, 132, 140, 141, 143, 145, 147, 156, 170, 171, 180, 183, 189, 198, 200, 201, 207, 210, 217, 221, 223, 238, 244, 246, 247, 248, 249, 250, 262, 279, 282, 283, 294, 302, 307, 318, 319, 330, 331, 336, 340, 342, 346, 349, 354, 367, 386, 394, 399, 408, 410, 411, 412, 418, 419, 426, 436, 440, 442, 453, 455, 474, 475, 480, 493, 499, 508, 515, 524, 531, 536, 539, 549, 564, 571, 574, 575, 578, 587, 593]</t>
  </si>
  <si>
    <t>[20, 21, 24, 29, 31, 41, 52, 55, 56, 62, 64, 66, 72, 91, 95, 107, 110, 114, 116, 119, 125, 132, 137, 141, 172, 175, 187, 191, 194, 198, 211, 216, 224, 225, 230, 231, 236, 244, 246, 254, 263, 267, 272, 275, 276]</t>
  </si>
  <si>
    <t>[13, 16, 26, 42, 46, 65, 70, 80, 99, 107, 115, 122, 126, 129, 134, 141, 145, 152, 156, 166, 173, 176, 177, 186, 188, 200, 213, 219]</t>
  </si>
  <si>
    <t>[7, 16, 17, 23, 42, 43, 47, 53, 55, 60, 61, 68, 75, 77, 98, 101, 104, 106, 109, 126, 127, 139, 142]</t>
  </si>
  <si>
    <t>[4, 8, 9, 15, 16, 20, 26, 31, 33, 35, 38, 41, 47, 50, 54, 60, 75, 97, 110, 111, 114, 115, 126, 127, 128, 135, 138, 139, 146, 153, 158, 159, 185, 188, 200, 211, 212, 214, 219, 220, 224, 227, 230, 232, 240, 260, 263, 270, 272, 279, 282, 295, 301, 310, 316, 321, 335, 336, 338, 354, 359, 365, 389, 392, 394, 400, 403]</t>
  </si>
  <si>
    <t>[3, 5, 8, 11, 21, 24, 26, 28, 29, 30, 47, 50, 54, 59]</t>
  </si>
  <si>
    <t>[2, 64, 67, 69, 90, 100, 121, 134, 148, 154, 176, 181, 193, 205, 212, 213, 216, 219, 225, 229, 234, 239, 241, 248, 258, 266, 268, 283, 295]</t>
  </si>
  <si>
    <t>[6, 10, 16, 19, 24, 35, 40, 41, 45, 56, 59, 66, 67]</t>
  </si>
  <si>
    <t>[2, 4, 8, 12, 15, 26, 29, 34, 37, 39, 40, 52, 55, 59, 62, 66, 75, 81, 86, 90, 93, 95, 97, 101, 109, 112, 113, 118, 120, 122, 128]</t>
  </si>
  <si>
    <t>[2, 9, 14, 15, 42, 44, 49, 51, 58, 66, 75, 82, 97, 111, 112, 128, 134, 138, 144]</t>
  </si>
  <si>
    <t>[23, 24, 37, 44, 48, 50, 59, 60, 68, 72, 101, 106, 108, 113, 116, 128, 129, 134, 140, 141, 143, 144, 149, 150, 157, 174, 177, 178, 194, 219, 220]</t>
  </si>
  <si>
    <t>[7, 13, 15, 16, 35, 46, 48, 54, 64, 65, 67, 76, 81, 89, 92, 98, 100, 104, 106, 113, 121, 125, 132, 137, 139, 166, 169, 178, 185, 189, 193, 204, 206, 209, 214, 216, 222, 230, 252, 254, 258]</t>
  </si>
  <si>
    <t>[7, 13, 35, 46, 48, 54, 64, 65, 76, 80, 86, 89, 92, 95, 97, 98, 109, 114, 121, 122, 127, 134, 150, 156, 164, 180, 186, 190, 205, 207, 210, 215, 217, 223, 226, 231, 253, 255, 267]</t>
  </si>
  <si>
    <t>[4, 15, 17, 19, 30, 33, 34, 58, 67, 68, 92, 98, 99, 107, 115, 123, 124, 127, 129, 138, 140, 149, 159, 167, 175, 178, 181, 183, 186, 193, 194, 200, 208, 217, 218, 237, 241, 261, 262, 272]</t>
  </si>
  <si>
    <t>[6, 7, 8, 9, 11, 15, 20, 23, 27, 31, 32, 44, 53, 66, 70, 78, 80, 97, 99, 104, 116, 117, 126, 158, 159, 170, 194, 199, 211, 213, 215, 240, 263, 266, 287, 308, 328, 334, 345, 348, 349, 352, 358, 362, 376, 391, 396, 398, 401, 409, 411, 424, 425, 427, 439, 446, 458]</t>
  </si>
  <si>
    <t>[4, 23, 33, 38, 39, 40, 44, 46, 65, 73, 78, 87, 94, 96, 99, 102, 110, 114, 135, 136, 140, 141, 153, 155, 169, 178, 182, 192, 198, 228, 246, 248, 260, 263, 265, 267, 278, 281, 284, 285, 293, 302, 305, 306, 316, 330, 332, 338, 355, 360, 363, 368, 369, 380, 385, 420, 421, 423, 424, 426, 434, 442, 456, 463, 464, 470, 473, 479, 484, 494, 497, 502, 505, 508, 515, 523]</t>
  </si>
  <si>
    <t>[2, 3, 14, 15, 18, 24, 29, 37, 62, 76, 78, 103, 120]</t>
  </si>
  <si>
    <t>[11, 20, 28, 35, 39, 50, 61, 69, 75, 80, 92, 113, 116, 128, 134, 140, 144, 151, 162, 165, 166, 170, 187, 189, 197, 208, 231, 232, 254, 265, 270, 273, 282, 286, 290, 311]</t>
  </si>
  <si>
    <t>[3, 11, 17, 20, 28, 35, 37, 43, 44, 49, 53, 57, 64, 78, 83, 127, 133, 134, 135, 137, 141, 143, 157, 166, 168, 169, 172]</t>
  </si>
  <si>
    <t>[19, 25, 26, 35, 45, 46, 47, 53, 58, 76, 77, 79, 95, 103, 127, 132, 138, 140, 154, 173, 177, 183, 192, 204, 210, 211, 217, 219, 235, 237, 241, 245, 246, 247, 250, 253, 264, 300, 301, 304]</t>
  </si>
  <si>
    <t>[2, 5, 7, 8, 28, 36, 40, 45, 53, 71, 88, 108, 113, 117, 119, 123, 138, 140, 144, 146, 147, 154, 159, 161, 166, 172, 182]</t>
  </si>
  <si>
    <t>[15, 21, 50, 51, 70, 74, 82, 83, 86, 88, 89, 95, 99, 100, 101, 102, 105, 109, 110, 113, 120, 128, 131, 134, 139, 146, 149, 152, 161, 164, 179, 183, 186, 187, 188, 189, 194, 197, 207, 208, 214, 216, 217, 221, 226, 227, 236, 248, 261, 267, 275, 283, 284, 291, 294, 306, 307, 309, 313, 316]</t>
  </si>
  <si>
    <t>[8, 12, 13, 37, 38, 44, 46, 50, 58, 81, 83, 84, 86, 88, 93, 98, 109, 116, 117, 118, 121, 132, 134, 141, 145, 148, 149, 156, 162, 168, 175, 177, 180, 185, 194, 202]</t>
  </si>
  <si>
    <t>[2, 13, 22, 23, 24, 27, 30, 34, 36, 39, 45, 47, 48, 49, 73, 75, 76, 81, 114, 117, 120, 130, 133, 139, 142, 145]</t>
  </si>
  <si>
    <t>[4, 10, 22, 23, 28, 30, 33, 36, 46, 48, 65, 84, 88, 89, 101, 107, 111, 113, 114, 118, 121, 128, 151, 157, 171, 174, 176, 178, 181, 182, 200, 203, 206, 213, 217, 226, 229, 235, 238, 242, 245, 255, 257, 259, 272, 275, 281, 286, 289, 291, 307, 312, 315, 319, 323]</t>
  </si>
  <si>
    <t>[23, 27, 29, 32, 65, 72, 73, 84, 90, 103, 126, 134, 149, 165, 169, 184, 192, 203, 209, 221, 224, 227, 230, 233, 236, 240]</t>
  </si>
  <si>
    <t>[13, 16, 19, 49, 56, 59, 66, 78, 99, 106, 108, 116, 129, 141, 148, 152, 159, 161, 185, 208, 211, 212, 230, 235, 236, 250, 251, 255, 260, 269, 270, 272, 284, 293, 296, 304, 306, 316, 319, 326, 327, 339, 343, 347, 351, 357, 362, 363, 372, 373, 374, 380, 396]</t>
  </si>
  <si>
    <t>[3, 13, 15, 17, 21, 26, 27, 33, 45, 52, 56, 60, 62, 66, 97, 107, 112, 121, 123, 126, 128, 132, 134, 138, 144, 145, 163, 181, 186]</t>
  </si>
  <si>
    <t>[3, 4, 22, 23, 26, 30, 32, 35, 60, 61, 71, 89, 100, 101, 102, 103, 107, 116, 119, 121, 144, 147, 150, 172, 181, 182, 185, 195, 201, 206, 212, 214, 222, 226, 232, 233, 251]</t>
  </si>
  <si>
    <t>[5, 14, 19, 20, 21, 45, 52, 55, 67, 73, 78, 101, 103, 105, 107, 126, 132, 133, 143, 156, 158, 165, 166, 169, 178, 179, 190, 192, 196, 197, 204, 216, 226, 230, 238, 248, 253, 256, 259, 261, 262, 278, 286, 305, 321, 322, 323, 350, 353, 356, 361, 365, 371, 379, 388, 397, 403, 416, 421, 427, 428]</t>
  </si>
  <si>
    <t>[8, 15, 20, 24, 28, 30, 39, 41, 42, 43, 44, 54, 58, 65, 78, 89, 97, 98, 105, 107, 112, 117, 119, 123, 142, 156, 162, 175, 183, 191, 200, 206, 207, 211, 216]</t>
  </si>
  <si>
    <t>[5, 6, 11, 15, 24, 26, 27, 29, 31, 34, 39, 46, 49, 52, 53, 55, 56, 57, 74, 83, 87, 89, 92, 96, 98, 100, 111, 116, 117, 119, 122, 126, 131, 135, 139, 148, 150, 152, 153, 157, 160, 162, 163, 168, 170, 176, 178, 182, 184, 185, 197, 214, 218, 227, 228, 239, 243, 244, 249, 257, 274, 278, 280, 288, 296, 297, 298, 301, 306, 307, 308, 309, 312, 315, 322, 325, 328, 330, 333, 334, 336, 341, 344, 345, 348, 353, 362, 365, 370, 378, 380, 397, 399, 400, 406, 412, 433, 436, 441]</t>
  </si>
  <si>
    <t>[2, 3, 10, 15, 17, 35, 38, 46, 55, 58, 59, 61, 64, 71, 73, 79, 84, 86, 87, 91, 105, 106, 114, 116, 117, 131, 133, 134, 146, 155, 165, 172, 196, 203, 205, 207, 219, 221, 240, 245, 250, 251, 256, 263, 264, 282, 283, 286, 298, 300, 304, 306, 321, 334, 336, 338, 347, 354, 365, 366, 372, 373, 377, 390, 403, 409, 433, 436, 437, 438, 442, 446, 448, 452, 453, 457, 479, 485, 495, 496, 502, 516, 520]</t>
  </si>
  <si>
    <t>[24, 30, 38, 43, 53, 75, 76, 87, 93, 95, 102, 110, 115, 117, 120, 123, 124, 126, 127, 138, 139, 141, 142, 144, 148, 151, 157, 166, 168, 174, 176, 180, 181, 184, 187, 193, 203, 205, 206, 207, 215, 231, 247, 251, 284, 290, 300, 313, 316, 317, 322, 327, 330, 331, 336, 340, 346, 361, 363, 365, 366, 367, 368, 379, 380, 384, 400, 402, 405, 406, 408, 413, 416, 428, 438, 442, 453, 459, 465, 470, 472, 486, 489, 491, 499, 500, 501, 505, 514, 522, 536, 541, 554, 562, 563, 566, 568, 570, 571, 572, 573, 576, 584, 590, 594, 598, 605, 619, 645, 655, 661, 673, 679, 687, 689, 710, 713, 716, 722, 724, 749, 757, 760, 765, 771, 780]</t>
  </si>
  <si>
    <t>[8, 25, 28, 47, 48, 50, 51, 61, 79, 84, 100, 110, 112, 124, 130, 143, 144]</t>
  </si>
  <si>
    <t>[6, 14, 17, 22, 23, 24, 28, 29, 33, 36, 37, 39]</t>
  </si>
  <si>
    <t>[4, 15, 29, 36, 37, 45, 48, 53]</t>
  </si>
  <si>
    <t>[3, 6, 10, 11, 14, 18, 25, 26, 38, 42, 43, 51, 64, 69, 72, 74, 76, 77, 79, 80, 88, 99, 100, 105, 107, 108, 111, 120, 125, 126, 127, 133, 139, 148, 157, 173, 181]</t>
  </si>
  <si>
    <t>[2, 12, 19, 26, 28, 33, 38, 42, 49, 52, 64]</t>
  </si>
  <si>
    <t>[3, 11, 23, 27, 32, 38, 41, 42, 47, 50, 53, 58, 69, 71, 72, 76, 77, 78, 79, 91]</t>
  </si>
  <si>
    <t>[5, 10, 16, 24, 30, 35, 37, 44, 46, 51, 52, 63, 67, 71, 87, 101, 103, 126, 127, 135, 147, 150, 151, 182, 231, 239, 246, 250, 254, 265, 266, 268, 276, 278, 282, 283, 293, 308, 319, 332, 343, 359, 369, 377, 391, 398, 403, 414, 424, 425, 439, 440, 450, 454, 457, 458, 464, 466, 470]</t>
  </si>
  <si>
    <t>[6, 9, 10, 26, 28, 30, 38, 42, 44, 46, 49, 56, 59, 60, 63, 69, 71, 84, 91, 94, 101, 104, 131, 132, 134, 135, 138, 143, 149, 160, 168, 169, 181, 186, 200, 210, 228, 231, 233, 234, 250, 259, 267, 272, 278, 287, 288, 290, 310, 321, 326, 327, 339, 347, 358, 360, 361, 366, 369, 372, 393, 397, 410, 413, 426, 440, 468, 470, 475, 490, 491, 501, 512, 514, 516, 531, 540, 543]</t>
  </si>
  <si>
    <t>[4, 8, 9, 15, 30, 34, 46, 51, 62, 68, 73, 81, 84, 85, 98, 105, 107, 118, 140, 141, 154, 172, 175, 178, 192, 203, 204, 226, 228, 236, 239, 250, 255, 265, 266, 271, 272, 284, 285, 296, 311, 318, 321, 352, 353, 374, 380, 388, 401, 405, 410, 411, 412, 418, 421, 430, 436, 447, 448, 450, 457, 460, 475, 477, 482, 487, 489, 493, 498, 503, 511, 513, 517, 521, 537, 558, 565, 566, 569, 572, 575, 583, 588, 594, 605, 610, 612, 614, 630, 637, 652, 658, 662, 664, 665, 673, 679, 683, 691, 703, 715, 720, 724, 729, 730, 736, 745, 783, 794, 797, 802, 820, 830, 849, 851, 879, 890, 892, 898, 903, 906, 922, 926]</t>
  </si>
  <si>
    <t>[11, 23, 45, 60, 79, 80, 82, 85, 91, 98, 99, 106, 109, 110, 113, 142, 147, 151, 154, 155, 161, 167, 168, 179, 180, 182, 189, 191, 195, 208, 222, 225, 234, 236, 237, 242, 247, 250, 254, 261, 267, 270, 274, 275, 277, 304, 317, 319, 322, 335]</t>
  </si>
  <si>
    <t>[32, 33, 44, 47, 54, 57, 64, 66, 83, 95, 108, 126, 127, 135, 139, 145, 150, 170, 174, 175, 181, 187, 191, 195, 196, 223, 227, 228, 229, 235, 237, 244, 252, 274, 282, 283, 288, 306, 308, 309, 310, 312, 313, 320, 339, 341, 351, 364, 371, 374, 378, 393, 398, 400, 403, 415, 422, 434, 436, 438, 441, 448]</t>
  </si>
  <si>
    <t>[3, 4, 5, 6, 14, 18, 25, 36, 38, 39, 45, 46, 49, 62, 65, 76, 88, 95, 112, 125, 148, 159, 162, 164, 168, 191, 195, 204, 208, 214, 215, 230, 239, 243, 245, 255, 258, 261, 293, 298, 307, 309, 326, 330, 332, 335, 343, 351, 364, 368, 374, 399, 410, 420]</t>
  </si>
  <si>
    <t>[49, 63, 69, 75, 78, 80, 83, 88, 115, 120, 132, 137, 149, 158, 177, 179, 198, 204, 207, 208, 214, 218, 230, 237, 241, 249, 256, 258, 262, 264, 268, 272, 311, 315, 320]</t>
  </si>
  <si>
    <t>[2, 3, 11, 40, 51, 55, 69, 74, 80, 101, 102, 106, 108, 122, 123, 139, 140, 146, 150, 169, 173, 178, 181, 188, 194, 223, 227, 237, 242, 245, 253, 255, 257, 267, 271, 278]</t>
  </si>
  <si>
    <t>[7, 21, 65, 67, 69, 72, 89, 91, 93, 101, 117, 125, 129, 138, 145]</t>
  </si>
  <si>
    <t>[2, 4, 6, 30, 34, 38, 50, 60, 65, 84, 86, 105, 107, 118, 126, 136, 147, 155, 163, 166, 177, 186, 192, 193, 199, 206, 211, 213, 216, 226, 233, 241, 242, 259, 263, 265, 269, 272, 284, 290, 294, 317]</t>
  </si>
  <si>
    <t>[2, 8, 9, 30, 33, 68, 71, 81, 84, 104, 111, 115, 123, 130, 137, 138, 141, 145, 147, 148, 161, 165, 172, 181, 184, 191, 193, 214, 231, 236, 249, 252, 263, 270, 329, 336, 339, 343, 344, 350, 351, 361, 370, 379, 386, 402, 403, 408, 414, 447, 474, 478, 481, 485, 487, 489, 496, 498]</t>
  </si>
  <si>
    <t>[11, 21, 41, 44, 53, 66, 67, 75, 82, 84, 99, 108, 117, 118, 129, 144, 147, 149, 156, 157, 174, 181, 195, 197, 201, 205, 208, 209, 222, 225, 245, 246, 258, 260, 261, 272, 278, 283, 292, 309, 314, 317, 324, 335]</t>
  </si>
  <si>
    <t>[12, 16, 23, 28, 41, 42, 47, 48, 49, 56, 64, 72, 100, 124, 126, 129, 130, 131, 142, 143, 153, 158, 167, 175, 179, 190, 194, 204, 213, 222, 253, 262, 263, 271, 279, 285, 287, 289, 294, 310, 320, 330, 331]</t>
  </si>
  <si>
    <t>[5, 11, 12, 21, 45, 51, 53, 60, 61, 64, 66, 70, 73, 97, 116, 133, 140, 148, 150, 154]</t>
  </si>
  <si>
    <t>[5, 16, 31, 33, 61]</t>
  </si>
  <si>
    <t>[2, 5, 20, 23, 34, 35, 36, 39, 41, 43, 49, 64, 70, 88, 89, 91, 96, 102, 139, 140, 142, 156, 184, 193, 202, 210, 220, 226, 233, 236, 241, 251, 270, 274, 276]</t>
  </si>
  <si>
    <t>[3, 6, 7, 28, 29, 30, 38, 46, 56, 65, 72, 85, 95, 97, 99, 100, 108, 126, 128, 136, 156, 157, 158, 167, 171, 173, 194, 209, 215, 221, 222, 228, 233, 234, 238, 242, 248, 250, 259, 267, 275, 280, 281, 287, 291, 301, 303, 305, 306, 310, 315, 334, 336, 341, 342, 363, 371, 383, 391, 394, 399, 400, 402, 406, 410, 426, 430, 442, 445, 449, 451, 457, 462]</t>
  </si>
  <si>
    <t>[4, 17, 18, 23, 48, 55, 60, 81, 88, 98, 100, 106, 111, 113, 126, 127, 135, 137, 142, 152, 154, 157, 158, 164, 166, 168, 178, 183, 196, 199, 203, 205, 209, 216, 218, 222, 228, 249, 258, 261, 274, 305, 307, 314, 316, 317, 324]</t>
  </si>
  <si>
    <t>[3, 6, 11, 12, 25, 36, 37, 61, 64, 88, 92, 99, 100, 118, 122, 129, 134, 142, 156, 161, 164, 172, 178, 201, 204, 210, 217, 225, 233, 247, 272, 275, 278, 281, 301, 310, 313, 323]</t>
  </si>
  <si>
    <t>[3, 4, 5, 36, 50, 58, 60, 63, 76, 77, 92, 94, 95, 102, 109, 116, 123, 140, 146, 203, 213, 221, 235]</t>
  </si>
  <si>
    <t>[2, 3, 7, 8, 16, 22, 23, 28, 35, 39, 44, 45, 57, 70, 96, 100, 101, 111, 113, 114, 124, 125, 126, 136, 151, 157, 161, 169, 170, 172, 174, 181]</t>
  </si>
  <si>
    <t>[4, 5, 6, 7, 16, 26, 33, 36, 38, 42, 44, 45, 47, 48, 51, 54, 93, 94, 95, 111, 113, 116, 122, 126, 133, 144, 149, 151, 153, 158, 159, 161, 163, 169, 170, 173, 175, 184, 189, 198, 206, 222, 234, 252, 260, 265, 267, 285, 287, 288, 290, 295, 304, 307, 311, 316, 319, 335, 344, 345, 351, 380, 382, 383, 385, 390, 392, 398, 403, 406, 407, 412, 419, 431, 435, 441, 448, 452, 471, 476, 478, 498, 499, 500, 503, 514, 515, 517, 524, 536, 545, 552, 566, 568, 577, 597, 602, 606, 608, 613, 619, 623, 630, 644, 646, 648, 653, 661, 664, 670, 683, 690, 691, 695, 707, 711, 713, 715, 723, 729, 738, 748, 769, 773, 778, 779, 791, 796, 805, 809, 810, 820]</t>
  </si>
  <si>
    <t>[8, 9, 20, 42, 45, 48, 49, 55, 65, 72, 82, 84, 92, 95, 101, 105, 113, 115, 121, 131, 137, 142, 145, 152, 155, 157, 171, 172]</t>
  </si>
  <si>
    <t>[2, 3, 8, 11, 28, 39, 40, 41, 44, 55, 59, 69, 80, 86, 90, 113, 117, 141, 144, 149, 150, 156, 159, 162, 168, 184, 185, 186, 193, 199, 202, 210, 212, 232, 234, 238, 239, 245, 254, 269, 274, 278, 279, 281, 287, 291]</t>
  </si>
  <si>
    <t>[3, 7, 15, 22, 23, 26, 28, 40, 53, 60, 63, 66, 69, 81, 82, 102, 107, 119, 121, 136, 139, 148, 153, 157, 172, 177, 195, 197, 201, 208, 212, 220, 222, 224, 232, 234, 240, 243, 246, 247, 250, 256, 275, 278, 315, 324, 330, 331, 332]</t>
  </si>
  <si>
    <t>[33, 38, 49, 56, 58, 66, 75, 85, 99, 100, 105, 122, 124, 127, 132, 134, 135, 139, 160, 164, 165, 177, 181, 185, 188, 208, 210, 215, 227, 231, 234, 237, 248, 259, 269, 272, 281, 289, 294]</t>
  </si>
  <si>
    <t>[10, 22, 25, 26, 39, 47, 52, 66, 69, 78, 91, 113, 123, 139, 141, 157, 163, 165, 168, 181, 207, 217, 226, 227, 231, 281, 283, 293, 300, 310, 319, 328, 329, 335, 338, 355, 358, 376, 391, 392, 393, 410, 418, 419, 426, 428, 441, 446, 447, 449, 456, 459, 464, 471, 484]</t>
  </si>
  <si>
    <t>[2, 6, 14, 26, 45, 48, 49, 56, 67, 70, 88, 90, 92, 95]</t>
  </si>
  <si>
    <t>[8, 20, 22, 23, 28, 31, 42, 53, 55, 63, 64, 69, 82, 95, 104, 105, 110, 116, 118, 120, 122, 129, 153, 156, 157, 159, 162, 163, 170, 171, 172, 176, 177, 179, 188, 189, 207, 217, 227, 229, 230, 232, 235, 242, 246, 252, 261, 269, 284, 293, 299, 301, 307, 310, 311, 314, 325, 331, 341, 345, 355, 357, 360, 366, 372, 379, 396, 403, 410, 416, 422, 429]</t>
  </si>
  <si>
    <t>[9, 13, 30, 44, 80, 84, 86, 100, 107, 112, 126, 139, 144, 145, 153, 156, 162, 173, 179, 183]</t>
  </si>
  <si>
    <t>[20, 40, 67, 95]</t>
  </si>
  <si>
    <t>[2, 6, 7, 13, 21, 24, 25, 32, 35, 48, 56, 58, 66, 76, 78, 79, 84, 90, 94, 97, 102, 115, 122, 140, 150, 156, 165, 170, 173, 179, 184, 204, 240, 249, 250, 260, 261, 263, 269, 271, 273, 281, 288, 290, 295, 298, 300, 303, 308, 310, 315, 334, 339, 345, 348, 351, 353, 360, 361, 365, 370, 386, 396, 400, 405, 414, 419, 421, 422, 433, 439, 442, 443, 449, 455, 458, 462, 473, 479, 489, 495, 504, 506, 508, 509, 511, 515]</t>
  </si>
  <si>
    <t>[4, 8, 19, 22, 24, 31, 40, 53, 56, 61, 67, 69, 78, 80, 86, 91, 103, 105, 113, 131, 132, 139, 143, 158, 159, 165, 167, 169, 171, 173, 187, 196, 198, 226, 229, 230, 232, 251, 263, 272, 278, 283, 285, 287, 289, 294, 318, 329, 334]</t>
  </si>
  <si>
    <t>[2, 17, 18, 19, 24, 27, 45, 55, 61, 73, 74, 75, 82, 83, 92, 100, 103, 112, 113, 114, 116, 119, 121, 126, 139, 140, 150, 153, 156, 157, 169, 170, 174, 177, 178, 196, 202, 203, 222, 230, 235, 242, 245, 248, 250, 256, 267, 270, 283, 296, 303, 320, 322, 328, 331, 335, 345, 348, 354, 358, 363, 364, 367, 383, 384, 388, 393, 394, 398, 401, 408, 418, 419, 421, 429, 438, 440, 443, 447, 458, 467, 472, 473, 478, 480, 486, 487, 503]</t>
  </si>
  <si>
    <t>[3, 44, 62, 70, 81, 82, 83, 95, 97, 103, 126, 130, 134, 136, 138, 143, 153, 186, 194, 209, 218, 225, 231, 233, 235, 238, 245, 246, 269, 273, 283, 284, 290, 294]</t>
  </si>
  <si>
    <t>[3, 4, 7, 9, 12, 14, 16, 17, 21, 32, 37, 42, 54, 57, 64, 72, 81, 101, 108, 112, 113, 117, 118, 120, 121, 131, 134, 143, 145, 151, 153, 182, 187, 188, 200, 207, 214, 220, 224, 235, 246, 259, 276, 282, 289, 308, 310, 314, 317, 332, 337, 346, 349, 352, 357, 366, 374]</t>
  </si>
  <si>
    <t>[9, 36, 38, 49, 56, 64, 68, 77, 84, 88, 93, 98, 99, 102, 110, 116, 136, 138, 140, 141, 149, 166, 172, 183, 191, 194, 205, 206, 215, 235, 241, 268, 271, 274, 276, 278, 287, 291, 308, 318, 322, 323, 325, 326, 331, 342, 354, 361, 363, 365, 378, 379, 381, 384, 387, 397, 398, 402, 403, 406, 411, 413, 414, 419, 420, 422, 435, 445, 448, 451, 458, 459, 462, 472, 473, 477, 479, 482, 486]</t>
  </si>
  <si>
    <t>[2, 3, 9, 14, 16, 19, 21, 27, 40, 43, 48, 49, 50, 51, 54, 64, 73, 89, 97, 103, 105, 115, 120, 122, 131, 143, 144, 153, 157, 163, 164, 165, 169, 171, 175, 178, 184, 188, 190, 193, 194, 200, 205, 210, 215, 225, 234, 236, 242, 247, 255]</t>
  </si>
  <si>
    <t>[3, 4, 7, 8, 13, 17, 40, 46, 53, 55, 56, 58, 59, 65, 69, 70, 77, 78, 83, 92, 100, 103, 106, 113, 125, 141, 145, 147, 155, 156, 163, 186, 189, 196, 222, 229, 231, 237, 266, 268, 272, 273, 275, 279, 293, 296, 298, 307, 331, 332, 351, 353, 356, 357, 369, 370, 373, 375, 390, 400, 408, 415, 420, 424, 434, 436, 451, 452, 458, 461, 474, 476, 482, 494, 507, 509]</t>
  </si>
  <si>
    <t>[2, 5, 25, 29, 46, 64, 70, 81, 82, 85, 100, 107, 122, 125, 140, 143, 144, 158, 181, 184, 208, 210, 225, 232, 235, 238, 242, 248, 253, 262, 264, 275, 280, 282, 295, 296, 313, 316, 327]</t>
  </si>
  <si>
    <t>[4, 7, 12, 13, 30, 33, 50, 64, 71, 78, 87, 93, 96, 98, 112, 118, 138, 141, 145, 155, 171, 179, 186, 187, 193, 197, 203, 219, 224, 231, 243, 256, 263, 274, 293, 298]</t>
  </si>
  <si>
    <t>[2, 4, 7, 14, 29, 44, 46, 49, 51, 63, 64, 72, 82, 103, 108, 124, 126, 153, 158, 172, 184, 185, 190, 206, 208, 209, 214, 221, 228, 231, 234, 238, 240, 241, 243, 252, 253, 276, 281, 301, 303, 308, 309, 320]</t>
  </si>
  <si>
    <t>[2, 10, 26, 44, 51, 56, 57, 69, 70, 91, 92, 104, 114, 124, 135, 144, 158, 159, 170, 171, 176, 195, 196, 200, 204, 210, 217, 238, 239, 245, 249, 262, 275, 284, 301]</t>
  </si>
  <si>
    <t>[2, 5, 6, 15, 18, 19, 25, 37, 39, 48, 65, 74, 103, 113, 121, 130, 131, 132, 133, 134, 138, 140, 141, 143, 147, 151, 153, 154, 156, 166, 182, 188, 204, 231, 235, 240]</t>
  </si>
  <si>
    <t>[11, 16, 18, 20, 25, 32, 34, 39, 46, 52, 53, 58, 59, 65, 66, 81, 86, 89, 101, 102, 118, 124, 136, 151, 152, 168, 171, 174, 180, 192, 193, 195, 198, 216, 226, 242, 245, 253, 261, 268, 274, 277, 281]</t>
  </si>
  <si>
    <t>[2, 8, 12, 21, 23, 24, 26, 34, 38, 46, 61, 65, 73, 74, 77, 80, 81, 85, 89, 91, 96, 102, 105, 128, 136, 139]</t>
  </si>
  <si>
    <t>[14, 22, 24, 33, 38, 40, 56, 57, 61, 63, 73, 75, 77, 80, 87, 91, 93, 95, 104, 119, 120, 135, 148, 165, 170, 173, 176, 194, 195, 201, 206, 213, 214, 217, 221, 223, 225, 226, 254, 260, 263, 273, 275, 278, 296, 298]</t>
  </si>
  <si>
    <t>[2, 10, 11, 14, 23, 26, 27, 38, 39, 40, 43, 56, 70, 73, 80, 81, 87, 105, 115, 133, 136, 143, 144, 145, 160, 161, 164, 169, 172, 177, 180, 187, 190, 192, 195, 202, 205, 219, 222, 227, 233, 236, 245, 246, 250, 251, 256, 268, 269, 273, 278]</t>
  </si>
  <si>
    <t>[3, 4, 14, 22, 35, 37, 42, 48, 53, 60, 93, 103, 115, 123, 142, 145, 149, 155, 158, 162, 165, 166]</t>
  </si>
  <si>
    <t>[3, 4, 5, 9, 10, 32, 41, 46, 47, 53, 56, 59, 62, 65]</t>
  </si>
  <si>
    <t>[2, 3, 6, 9, 14, 18, 22, 24, 26, 44, 45, 53, 55, 60, 62, 79, 81, 84, 100, 107, 115, 119, 123, 125, 127, 132, 153, 160, 172, 174, 179, 189, 192, 199, 208, 220, 236, 238, 244, 249, 255, 271, 273, 276, 279, 282, 284, 299, 314, 317, 322, 337, 338, 363, 366, 367, 370, 393, 400, 413, 414, 416, 421, 429, 433, 434, 442, 456, 468, 477, 490, 506, 514, 518, 519, 522, 525, 537]</t>
  </si>
  <si>
    <t>[7, 15, 18, 39, 52, 72, 73, 81, 94, 97, 101, 111, 112, 124, 127, 137, 141, 142, 144, 149, 150, 151, 157, 168, 180, 204, 210, 213, 215, 226, 235, 244, 266, 282, 286, 307, 336]</t>
  </si>
  <si>
    <t>[4, 7, 12, 27, 33, 36, 39, 45, 47, 62, 63, 66, 69, 70, 86, 88, 90, 91, 101, 117, 126, 137, 148, 158, 159, 173, 184, 185, 186, 187, 208, 220, 230, 233, 238, 255, 259, 260, 263, 270, 271, 278, 290, 292, 307, 337, 342, 349, 353, 355, 356, 358, 365, 367, 370, 371, 375, 377]</t>
  </si>
  <si>
    <t>[4, 19, 20, 38, 49, 51, 52, 54, 62, 63, 76, 87, 101, 104, 110, 113, 118, 125, 131, 154, 159, 160, 161, 167, 170, 173, 177, 183]</t>
  </si>
  <si>
    <t>[7, 18, 19, 26, 28, 41, 42, 44, 51, 61, 62, 64, 69, 74, 75, 82, 85, 88, 90, 100, 104, 106, 118, 119, 129, 154, 155, 158, 159, 172, 174, 176, 177, 179, 187, 193, 196, 201, 204, 212, 230, 243, 249, 250, 252, 256, 265, 266, 269, 271, 283, 288, 290]</t>
  </si>
  <si>
    <t>[15, 23, 31, 33, 35, 39, 50, 51, 78, 84, 85, 93, 103, 115, 121, 141, 159, 162, 176, 196, 210, 211, 214, 221, 228, 231, 263, 270, 293, 308, 311, 335, 338, 343, 344, 348, 349, 356, 364, 367, 372, 373, 374, 393, 395, 396, 412, 414, 416, 418, 426, 428, 430, 434, 435, 436, 448, 450, 461, 465, 466, 468, 472, 473, 488]</t>
  </si>
  <si>
    <t>[3, 5, 23, 30, 42, 51, 57, 89, 97, 109, 112, 118, 121, 129, 143, 166, 187]</t>
  </si>
  <si>
    <t>[5, 21, 23, 25, 31, 38, 46, 52, 75, 86, 100, 101, 105, 108, 122, 127, 168, 174, 178, 190, 194, 197, 201, 224, 228, 232, 237, 240, 247, 252, 256, 259, 261, 268, 274, 284, 285, 289, 292, 327, 330, 346, 348, 354, 359, 363, 364, 373, 382, 389, 395, 399, 415, 418, 420, 425, 427, 436, 444, 446, 452, 460, 461, 479, 487, 489, 496, 497, 505]</t>
  </si>
  <si>
    <t>[13, 27, 45, 65, 66, 77, 89, 91, 106, 110, 113, 115, 118, 148, 156, 160, 163, 164, 166, 172, 179, 200, 201, 204, 205, 210, 215, 222, 226]</t>
  </si>
  <si>
    <t>[2, 6, 8, 12, 24, 62, 68, 86, 89, 100, 106, 129, 131, 144, 148, 149, 153, 170, 172, 178, 180, 184, 191, 197, 216, 218, 223, 243, 262, 267, 275]</t>
  </si>
  <si>
    <t>[13, 21, 25, 26, 30, 42, 59, 62, 69, 85, 90, 92, 102, 108, 133, 134, 139, 141, 148, 170, 178, 182]</t>
  </si>
  <si>
    <t>[10, 14, 31, 34, 35, 38, 42, 44, 52, 53, 59]</t>
  </si>
  <si>
    <t>[5, 12, 21, 34, 54, 57, 59, 67, 68, 71, 96, 100, 107, 110, 136, 138]</t>
  </si>
  <si>
    <t>[5, 10, 16, 21, 25, 28, 30, 31, 36, 37, 41, 43, 50, 55]</t>
  </si>
  <si>
    <t>[36, 39, 51, 52, 54, 63, 78]</t>
  </si>
  <si>
    <t>[5, 10, 15, 18, 27, 42, 57, 59, 60, 70, 78, 86, 101, 102, 115, 116, 120, 128, 131, 135, 160, 183, 189, 190, 192, 197, 199, 201, 202, 208, 216]</t>
  </si>
  <si>
    <t>[5, 12, 15, 20, 26, 55, 65, 67, 105, 107, 109, 110, 113, 132, 135, 137, 142, 145, 147, 156, 161, 167, 177, 179, 183]</t>
  </si>
  <si>
    <t>[3, 12, 13, 15, 16, 18, 31, 44, 51, 53, 57, 61, 69, 73, 77, 88, 98, 108, 109, 112, 122, 133, 134, 138, 142, 145, 146, 147, 151, 153, 167, 169, 194, 196, 200, 204, 207, 218, 220, 222, 227, 230, 241, 244, 245, 246, 254, 269, 284, 285, 286, 294, 295]</t>
  </si>
  <si>
    <t>[4, 10, 12, 15, 28, 35, 37, 43, 45, 48, 49, 53, 71, 74, 82, 98, 110, 126, 135, 136, 151, 155, 181, 182, 202, 204, 205, 210, 236, 237, 245, 249, 254]</t>
  </si>
  <si>
    <t>[9, 26, 30, 33, 35, 43, 46, 65, 68, 75, 83, 86, 109, 110, 113, 115, 116, 127, 129, 132, 145, 146, 157, 159, 166, 168]</t>
  </si>
  <si>
    <t>[4, 5, 15, 28, 31, 37, 41, 45, 55, 64, 76, 79, 84, 88, 99, 109, 110, 120, 123, 128, 131, 133, 144, 145, 149, 153, 156, 157, 158, 162, 178, 180, 202, 205, 206, 213, 218, 224, 241, 246, 260, 265, 273, 284, 301]</t>
  </si>
  <si>
    <t>[2, 14, 23, 42, 47, 59, 62, 66, 68, 69, 76, 78, 79, 80, 81, 82, 86, 93, 98, 108, 109, 114, 119, 130, 136, 146, 158, 165, 169, 180, 188, 201, 217, 221, 229, 238, 253, 267, 269, 270, 275, 282, 286, 293, 295, 311, 314, 315, 316, 329, 339, 345, 347, 373, 376, 396, 398, 401, 402, 406, 417]</t>
  </si>
  <si>
    <t>[2, 4, 21, 27, 28, 36, 45, 49, 57, 77, 82, 83, 98, 99, 114, 135, 156, 164, 170, 181, 201, 205, 209, 212, 217, 220, 224, 226, 233, 240, 246, 249, 252, 271, 274, 280, 282, 286, 299, 300, 307, 309, 324, 334, 337, 339, 361]</t>
  </si>
  <si>
    <t>[2, 6, 11, 18, 26, 28, 35, 38, 49, 54, 56, 68, 75, 83, 84, 86, 117, 118, 132, 138, 150, 158, 173, 174, 176, 182, 205, 211, 226, 251, 254, 259, 267, 278, 283, 286, 307, 314, 318, 332]</t>
  </si>
  <si>
    <t>[8, 9, 11, 14, 15, 25, 28, 35, 43, 55, 59, 68, 71, 92, 98, 114, 119, 123, 126, 129, 134, 137, 140, 145, 154, 163, 170, 173, 174, 177]</t>
  </si>
  <si>
    <t>[10, 19, 22, 24, 27, 29, 47, 63, 68, 90, 92, 96, 98, 103, 104, 116]</t>
  </si>
  <si>
    <t>[3, 4, 7, 21, 26, 46, 67, 74, 90, 91, 93, 96, 97, 108, 114, 121, 127, 132, 135, 151, 157, 189, 194, 203, 209, 235, 241, 251, 259, 268, 271, 284, 289, 293, 296, 302, 305, 313, 317, 318, 321, 324, 325, 326, 332, 334, 338, 344, 347, 353, 359, 363, 371, 375, 392, 416, 425, 426, 429, 435, 444, 448, 449, 450, 453, 477, 478, 496, 497]</t>
  </si>
  <si>
    <t>[2, 8, 14, 19, 25, 44, 49, 59, 60, 62, 65, 72, 78, 82, 95, 100, 102, 108, 111, 114, 120, 135, 137, 151, 152, 154, 156, 158, 164, 173, 179, 183, 185, 187, 188, 200, 201, 202, 210, 213, 215, 220, 233, 237, 240, 248, 250, 259, 264, 274, 287, 289, 297, 303, 304, 307, 309, 310, 312, 315, 318, 322, 327, 329, 331, 336, 337, 343]</t>
  </si>
  <si>
    <t>[5, 10, 24, 32, 36, 38, 41, 43, 47, 52, 55, 63, 69, 71, 74, 86, 93, 101, 102, 111, 118, 126, 127, 133, 136, 145, 148, 152, 160, 162, 168, 172, 173, 174, 175, 177, 178, 180, 183, 188, 195, 202, 205, 206, 207, 210, 211, 214, 218, 237, 240, 245, 257, 258, 268, 274, 276, 279, 283, 289, 294, 300, 304, 311, 313, 315, 319, 320, 328, 338, 343, 346, 356, 358, 359, 363, 367, 373, 383, 385, 405, 408, 413, 417, 424, 425, 426, 431, 435, 437, 444, 448, 449, 460, 463, 469, 478, 480, 485, 486, 488, 501, 502, 505, 506, 510, 512, 520, 526, 528, 542, 543, 544, 550, 574, 575, 579, 580, 582, 588, 591, 604, 606, 616, 623, 625, 632, 634, 639, 640, 641, 647, 649, 653, 672, 675, 682, 685, 686, 694, 699, 701, 702]</t>
  </si>
  <si>
    <t>[14, 16, 22, 29, 31, 40, 49, 50, 52, 63, 70, 81, 85, 108, 110, 119, 123, 124, 136, 144, 146, 148, 153, 156, 171, 182, 183, 184, 186, 191, 199, 201, 220, 221, 222]</t>
  </si>
  <si>
    <t>[2, 4, 5, 6, 15, 35, 37, 45, 49, 53, 59, 63, 64, 65, 78, 80, 84, 85, 90, 99, 100, 105, 108, 121, 124, 136, 138, 152, 159, 165, 222, 223, 240, 241, 251, 253, 256, 271, 288, 310, 315]</t>
  </si>
  <si>
    <t>[3, 5, 13, 22, 26, 28, 37, 49, 50, 52, 54, 60, 66, 68, 69, 95, 97, 103, 106, 121, 128, 129, 130, 151, 175, 181, 189, 191]</t>
  </si>
  <si>
    <t>[18, 25, 32, 33, 36, 47, 51, 56, 63, 65, 67, 80, 84, 86, 102, 127, 133, 138, 139, 147, 156, 166, 172]</t>
  </si>
  <si>
    <t>[4, 6, 22, 28, 30, 31, 32, 33, 42, 51, 67, 68, 73, 81, 87, 89, 91, 98, 99, 106, 119]</t>
  </si>
  <si>
    <t>[2, 5, 18, 21, 31, 37, 42, 43, 50, 71, 75]</t>
  </si>
  <si>
    <t>[2, 3, 6, 13, 19, 28, 31, 33, 36, 39, 46, 47, 50, 54, 55, 57, 59, 71, 75, 79, 81, 83, 88, 89, 90, 92, 101, 104, 108, 119, 130, 134, 138, 140, 159, 164, 166, 182, 185, 188, 197, 203, 208, 211, 216, 220, 224, 230, 237, 243, 245, 250, 257, 267, 281, 284, 292, 297, 313, 315, 328, 330, 334, 350, 352, 373, 376, 383, 387, 409, 410, 415, 417, 426, 433, 450, 453, 455, 465, 475, 476, 485, 493, 506, 508, 510, 512, 515, 517, 518, 520, 524, 527]</t>
  </si>
  <si>
    <t>[4, 8, 27, 62, 63, 68, 70, 71, 86, 90, 93, 96, 98, 104, 107, 114, 117, 119, 129, 148, 160, 184, 194, 198, 202, 207, 208, 217, 232, 249, 259, 265, 280, 302, 313, 332, 338, 350, 355, 358, 383, 387, 395, 402, 405, 407, 413, 419, 425, 428, 432, 437]</t>
  </si>
  <si>
    <t>[8, 11, 13, 18, 28, 32, 34, 42, 59, 60, 76, 77, 83, 85, 104, 121, 122, 129, 133, 138, 145, 146, 149, 159, 168, 172, 177, 188, 198, 208, 211, 220, 227, 235, 237, 239, 240, 254, 256, 274, 281, 283, 294, 295, 300, 310, 313, 323, 341, 345, 348, 349, 353, 358, 367, 371, 373, 380, 397, 408, 411, 412, 414, 415, 418, 434, 437, 446, 452, 456, 459, 495, 502, 517, 525, 530, 536, 542, 564, 571, 572, 577, 579, 585, 592, 608, 616, 623, 628, 639, 644, 649, 657, 658, 676, 688, 694, 698, 704, 717, 724, 744, 757, 759, 760, 767, 797, 803, 806, 816, 817, 826, 846, 847, 848, 851, 858, 861, 869, 894, 908, 911, 912, 914, 917, 947, 951, 959, 967, 972, 979, 981, 983, 987, 989, 991]</t>
  </si>
  <si>
    <t>[2, 4, 5, 7, 8, 18, 40, 52, 55, 59, 62, 76, 84, 89, 92, 94, 103, 110, 113, 120, 129, 141, 142, 153, 170, 175, 181, 188, 211, 215, 216, 219, 222, 232, 245, 246, 249, 256, 261, 271, 276, 280, 283, 298, 306, 308, 332, 336, 340, 351, 366, 372, 375, 386, 392, 402, 409, 410, 431, 437, 439, 448, 451, 462, 470, 472, 478, 483, 491, 499, 503, 523, 526, 550, 559, 568, 578, 604, 605, 606, 620, 623, 624, 632, 637, 641, 644, 647, 652, 663, 667, 668, 670, 674, 685, 687, 689, 696, 697, 705, 709, 720, 724]</t>
  </si>
  <si>
    <t>[3, 5, 6, 12, 21, 35, 36, 37, 39, 61, 63, 64, 70, 72, 74, 75, 92, 96, 99, 103, 108, 110, 113, 114, 122, 134, 141, 150, 159, 164, 167, 178, 179, 194, 196, 207, 232, 234, 239, 246, 252]</t>
  </si>
  <si>
    <t>[2, 4, 11, 16, 22, 26, 36, 42, 43, 47, 55]</t>
  </si>
  <si>
    <t>[4, 6, 8, 25, 28, 33]</t>
  </si>
  <si>
    <t>[7, 11, 13, 14, 21, 33, 35, 40, 44, 52, 55, 60, 65, 89, 92, 107]</t>
  </si>
  <si>
    <t>[4, 16, 18, 19, 26, 33, 37, 42, 46, 54, 63, 75, 79, 91, 94, 95, 107, 109, 119]</t>
  </si>
  <si>
    <t>[6, 7, 8, 10, 12, 15, 19, 22, 24, 46, 50, 52]</t>
  </si>
  <si>
    <t>[2, 3, 4, 15, 17, 19, 20, 25, 39, 43, 58, 60]</t>
  </si>
  <si>
    <t>[4, 13, 15, 17, 23, 31]</t>
  </si>
  <si>
    <t>[6, 17, 20, 37, 49, 59, 76, 84, 88, 108, 123, 127, 129, 133, 142, 144, 148, 149, 157, 171, 174, 176, 177, 183, 186, 195, 210, 213, 219, 226, 232, 244, 256, 258, 264, 278, 289, 299, 317, 318, 321, 322, 323, 335]</t>
  </si>
  <si>
    <t>[19, 27, 35, 41]</t>
  </si>
  <si>
    <t>[8, 11, 24, 27, 50, 57, 63, 71, 73, 85, 90, 93, 97, 102, 112, 126, 131, 134, 138]</t>
  </si>
  <si>
    <t>[5, 7, 15, 29, 32, 37, 40, 41]</t>
  </si>
  <si>
    <t>[19, 25, 35, 43, 45, 48, 49, 55, 56, 65, 72, 79, 86, 89, 93, 95, 107, 109, 112, 116, 120, 126, 136, 137, 138, 145, 153, 154, 157, 172, 187, 188, 192, 198, 206, 209, 211, 212, 219, 224, 226, 227, 230, 236, 237, 238, 243, 248, 253, 259, 264, 265, 267, 271, 273, 284, 290, 293, 304, 305, 308, 325, 331, 332, 333, 339, 340, 341, 344, 354, 356, 363, 373]</t>
  </si>
  <si>
    <t>[8, 12, 17, 24, 26, 30, 32, 39, 44, 45, 51, 56, 67, 88, 93, 95]</t>
  </si>
  <si>
    <t>[8, 24, 25, 33]</t>
  </si>
  <si>
    <t>[2, 13, 16, 33, 37]</t>
  </si>
  <si>
    <t>[6, 9, 13, 22, 30, 32, 33, 34, 53, 55, 57, 60, 64, 68, 73, 74, 80, 98, 100, 101, 105, 113, 114, 116, 119, 121, 125, 126, 128, 132, 135, 139, 141, 145, 148, 155, 156, 163, 167, 174, 193, 195, 202, 206, 215, 237, 245, 250, 259, 264, 265, 269, 276, 287, 289, 293, 300, 302, 303, 304, 311, 314, 318, 324, 326, 329, 337, 338, 350, 352, 361, 363, 368, 369, 376]</t>
  </si>
  <si>
    <t>[2, 21, 24, 50, 57, 62, 65, 66, 69, 70, 73, 74, 78, 81, 82, 84, 91, 93, 109, 113, 117, 119, 124, 127, 132, 135, 140, 142, 150, 153, 157]</t>
  </si>
  <si>
    <t>[3, 7, 10, 13, 19, 25, 27, 29, 40, 54, 58, 69, 73, 74, 76, 78, 84, 117, 120, 129, 131, 133, 134, 141, 149, 151, 170, 182, 185, 188, 202, 205, 208, 212, 229, 244, 250, 264, 272, 281, 282, 291, 292, 294, 300, 302, 319, 320, 330, 348, 355, 365, 371, 372, 384, 386, 388, 392, 398, 400, 404, 415, 424, 431, 441, 442]</t>
  </si>
  <si>
    <t>[7, 9, 11, 15, 19, 23, 25, 28, 36, 47, 51, 58, 64, 73, 79, 80, 82, 88, 93, 110, 124, 126, 144, 147]</t>
  </si>
  <si>
    <t>[4, 20, 22, 27, 34, 36, 43, 54, 61, 63, 66, 68, 70, 78, 85, 89, 91, 104, 109, 120, 148, 174]</t>
  </si>
  <si>
    <t>[7, 25, 26, 27, 47, 54, 60, 67, 68, 73, 77, 81, 83, 88, 105, 110, 113, 119, 120, 121, 124, 130, 132, 134, 136, 148, 154, 157, 172, 181, 187, 188, 192, 194, 208, 219, 229, 230, 237, 238, 254, 274, 276, 277, 279, 308, 314, 316, 317, 321, 322, 323, 338, 339]</t>
  </si>
  <si>
    <t>[5, 8, 9, 15, 45, 72, 77, 83, 86, 89, 91, 96, 116, 124, 128, 129, 130, 131, 135, 147, 148, 154, 157, 161, 163, 169, 174, 179, 195, 198, 209, 217, 219, 235, 236, 238, 240, 246, 248, 256, 288, 290, 309, 313, 316, 319, 321, 333, 336, 337, 340, 343, 344, 345, 348, 349, 353, 354, 369, 371, 373, 380, 385, 398, 404, 406, 408, 410, 412, 423, 424, 428, 432, 433, 434, 436, 446, 450, 463, 467, 471, 482, 486, 489, 491, 507, 509, 516, 526, 529, 546, 552, 553, 556, 568]</t>
  </si>
  <si>
    <t>[24, 28, 32, 33, 35, 39, 43, 46, 62, 74, 81, 83, 84, 88, 100, 103, 109, 112, 120, 126, 128, 130, 135]</t>
  </si>
  <si>
    <t>[7, 14, 15, 22, 28, 42, 50, 69, 72, 74, 75, 85, 90, 91, 94, 95, 98, 99, 102, 112, 113, 118, 119, 121, 127, 131, 133, 162, 171, 172, 178, 184, 186, 187, 195, 197, 204, 205, 206, 214, 220, 222, 228, 234, 236, 249, 263, 268, 276, 278, 283, 285, 288, 295, 302, 305, 314, 326, 346, 357, 363, 366, 408, 414, 415, 421]</t>
  </si>
  <si>
    <t>[5, 8, 9, 15, 33, 34, 42, 62, 63]</t>
  </si>
  <si>
    <t>[16, 33, 35, 38, 45, 49, 51, 66, 77, 80, 82, 85, 103, 105, 107, 118, 119, 120, 125, 127, 156, 158]</t>
  </si>
  <si>
    <t>[2, 17, 18, 21, 30, 42, 46, 61, 63, 80, 94, 95, 99, 102, 103, 104, 108, 111, 127, 129, 134, 139, 146, 147, 148, 149, 152, 153, 155, 157]</t>
  </si>
  <si>
    <t>[7, 14, 15, 22, 28, 42, 50, 69, 72, 73, 74, 75, 85, 90, 91, 94, 95, 105, 108, 109, 115, 122, 124, 126, 132, 138, 140, 161, 178, 184, 190, 193, 194, 196, 203, 205, 209, 213, 217, 219, 227, 233, 235, 241, 267, 278, 280, 284, 293, 294, 301, 304, 312, 313, 317, 322, 323, 325, 327, 348, 353, 356, 358, 366, 369, 378, 382, 392, 406, 411]</t>
  </si>
  <si>
    <t>[16, 24, 26, 28, 37, 40, 42, 48, 63, 67, 79, 80, 89, 90, 91, 102, 116, 118, 129, 140, 145, 160, 161, 170, 173, 178, 186, 187, 191, 194, 208, 209, 211, 215, 217, 219, 228, 231, 232, 242, 244, 246, 263, 268, 281, 298, 302, 312, 313, 315, 328, 346, 357, 361, 368, 375, 382, 388, 399, 401, 418, 424, 430, 434, 436, 437, 473, 475, 480, 489, 502, 504, 507, 528]</t>
  </si>
  <si>
    <t>[11, 12, 16, 31, 47, 52, 61, 64, 68, 90, 104, 122, 125, 127, 130, 132, 138, 160, 164, 167, 170, 177, 178, 199, 203, 207, 209, 218, 223, 224, 234, 235, 238, 241, 250, 277, 284, 301, 312, 314, 319, 326, 331, 332, 335, 341, 343, 349, 353, 384, 386, 390, 392, 395, 401, 405, 418, 420, 422, 425, 429, 440, 445, 448, 467, 478, 488, 493, 497, 501, 508, 518, 528, 531, 538, 543, 544, 549, 551, 558, 560, 566, 571, 578, 580, 595, 596, 598, 604, 613, 618, 621, 628, 629, 638, 656, 666, 668, 673, 674, 677, 686, 689, 691, 696, 699, 703, 716, 720, 723, 728, 736, 743, 747, 751, 753, 757, 773, 775, 784, 790, 798, 802, 806, 808, 811, 812, 814, 817, 828, 830, 838, 842, 848, 852, 854, 857, 859, 864, 870, 874, 875, 882, 887, 892, 895, 901, 903, 910, 921, 923, 925, 926, 938, 946, 947, 958, 967, 984, 987, 992, 995, 999, 1013, 1016, 1024, 1033, 1040, 1041, 1045, 1048, 1050, 1051, 1062, 1063, 1065, 1075, 1083, 1088, 1090, 1096, 1103, 1107, 1119, 1126, 1129, 1138, 1140, 1143]</t>
  </si>
  <si>
    <t>[3, 4, 12, 20, 21, 34, 44, 47, 57, 65, 74, 82, 93, 95, 108, 111, 119, 120, 130, 134, 136, 147, 150, 151, 156, 162, 166, 182, 190, 191, 192, 194, 209, 212, 217, 220, 227, 232, 252, 255, 269, 285, 291, 317, 326, 335, 340, 343, 347, 364, 367, 370, 372, 382, 388, 389, 392, 396]</t>
  </si>
  <si>
    <t>[7, 8, 12, 14, 17, 23, 33, 49, 59, 61, 67, 72, 73, 89, 93, 95, 101, 105, 113, 118, 119, 121, 124, 130, 145, 155, 160, 162, 165, 167, 170, 181, 184, 185, 186, 187, 191, 194, 199, 203, 213, 214, 216, 224, 225, 232, 238, 242, 245, 248, 260, 261, 267, 271, 274, 276, 282, 284, 285, 286, 299, 308, 310, 314, 315, 316, 318, 320, 323, 327, 337, 338, 349, 355, 359, 363, 364, 366, 369, 372, 376, 377, 378, 388, 392, 403, 406, 409, 439, 445, 448, 454, 457, 460, 461, 466, 470, 477, 479, 480, 482, 484, 486, 487, 492, 495, 505, 513, 514, 517, 518, 522, 528, 531, 534, 535, 540, 550, 551, 555, 559, 561, 562, 563, 564, 567, 568, 573, 580, 583, 587, 589, 590, 595, 598, 600, 603, 623, 625, 627]</t>
  </si>
  <si>
    <t>[9, 11, 17, 24, 35, 44, 61, 68, 78, 85, 92, 96, 101, 118, 120, 123, 124, 131, 135, 142, 143, 148, 152]</t>
  </si>
  <si>
    <t>[2, 10, 12, 17, 37, 38, 41, 42, 47, 48, 49, 54, 64, 66, 75, 91, 98, 99, 103, 105, 108, 117, 119, 125, 129, 152, 154, 157, 166, 167, 175, 188, 189, 191, 201, 203, 207, 212, 215, 219, 223, 228, 234, 244, 245, 248, 250, 254, 259, 264, 268, 269, 270, 271, 275, 281, 283, 286, 288, 296, 300, 301, 308, 313, 315, 319, 320, 325, 333, 349, 353, 371, 375, 382, 389, 395, 396, 397, 398, 402, 403, 412, 425, 429, 435, 438, 442, 443, 453, 468, 476, 483, 487, 494, 514, 515, 517, 521, 531, 544, 546, 559, 578, 588, 591, 598, 616, 621, 626, 634, 635, 642, 650, 658, 669, 672, 707, 710, 711, 724, 730, 731, 733, 743, 747, 749, 754, 761, 765, 768, 775, 780, 782, 787, 799, 805, 815, 817, 819, 828, 831, 833, 839, 840, 842, 845, 846, 857, 859, 863, 868, 871, 875, 877, 878, 879, 881, 897, 899, 908, 909, 912, 914, 923, 926]</t>
  </si>
  <si>
    <t>[14, 24, 28, 52, 58, 75, 79, 82, 87, 89, 92, 102, 104, 111, 135, 139, 152, 197, 201, 227, 245, 268, 271, 301, 303, 314, 342, 346, 347, 349, 351, 354, 377, 387, 389, 398, 407, 409, 412, 414, 428, 430, 436, 439, 445, 452, 470, 495, 497, 504, 515, 528, 545, 548, 554, 559, 560, 567, 571, 585, 597, 599, 617, 619, 622, 624, 638, 641, 645, 647, 652, 654, 659, 663, 666, 673, 681, 682, 701, 722, 727, 728, 732, 746, 772, 775, 779, 785, 795, 802, 806, 811, 813, 817, 825, 832, 843, 860, 876]</t>
  </si>
  <si>
    <t>[6, 20, 29, 40, 43, 47, 51, 53, 57, 62, 67, 68, 69, 71, 73, 77, 78, 81, 84, 90, 101, 104, 139, 143, 145, 146, 154, 156, 162]</t>
  </si>
  <si>
    <t>[2, 17, 28, 32, 45, 48, 51, 59, 69, 70, 89, 93, 95, 111, 127, 131, 140, 144, 145, 155, 161, 164, 175, 178, 198, 199, 203, 210, 211, 213, 224, 230, 238, 248, 263, 266, 267, 270, 274, 277, 290, 292, 293, 296, 313, 318, 324, 327, 336, 337, 349, 355, 393, 397, 412, 413, 420, 426, 435, 437, 441, 450, 457, 475, 477, 478, 483, 488, 494, 502, 508, 515, 518, 526, 527, 539, 552, 553, 556, 557, 567]</t>
  </si>
  <si>
    <t>[2, 8, 21, 27, 33, 41, 60, 72, 96, 103, 107, 113, 133, 146, 149, 165, 170, 171, 172, 181, 193, 201, 219, 222]</t>
  </si>
  <si>
    <t>[3, 15, 25, 29, 39, 48, 72, 76, 90, 92, 139, 150, 159, 161, 163, 173, 182, 183, 193, 198, 205, 221, 234, 244, 258, 264, 273, 276, 278, 284, 312, 315, 346, 347, 349, 352, 371, 377, 381, 382, 389, 406, 408, 412, 422, 424, 428, 446]</t>
  </si>
  <si>
    <t>[4, 7, 9, 11, 16, 17, 25, 27, 35, 38, 39, 53, 62, 75, 85, 99, 116, 127, 128, 130, 136, 142, 159, 162, 165, 166, 167, 170, 172, 180, 183, 184, 185, 190, 201, 204, 214, 224, 237, 243, 248, 252, 255, 257, 271, 275, 280, 283, 295, 298, 299, 301, 303, 306, 311, 338, 342, 350, 357, 371, 372, 373, 378, 383, 386, 393, 395, 399, 402, 410, 415, 420, 431, 432, 444, 448, 451, 454, 463, 503, 506]</t>
  </si>
  <si>
    <t>[4, 22, 37, 42, 51, 65, 68, 77, 81, 87, 90, 96, 128, 135, 150, 158]</t>
  </si>
  <si>
    <t>[6, 10, 18, 19, 21, 22, 30, 48, 67, 85, 89, 96, 98, 106, 109, 112, 118, 119, 128, 129, 130, 156, 160, 166, 179, 182, 188, 197, 202, 213, 230, 232, 238, 244, 252, 253, 255, 258, 266, 268, 274, 286, 287, 293, 294, 295, 296, 300, 305, 315, 317, 330, 339, 343, 347, 350, 351, 357, 367, 374, 383, 386, 388, 389, 401, 420, 421, 424, 427, 436, 441, 445, 446, 449, 452, 453, 454, 456, 460, 467, 475, 478, 479, 487, 504, 506, 507, 519, 529, 530, 532, 534]</t>
  </si>
  <si>
    <t>[14, 25, 40, 50, 52, 53, 65, 69, 75, 83, 95, 109, 116, 126, 140, 145, 147, 162, 165, 176, 184, 185, 196, 197, 204, 210, 227, 233, 236, 238, 251, 258, 265, 273, 294, 304, 319, 339, 357, 358, 364, 381, 400, 405, 408, 410, 424, 428, 433, 445, 449, 451, 460, 465, 466, 471, 474, 477, 479, 480, 482, 483, 493, 495, 504]</t>
  </si>
  <si>
    <t>[2, 12, 18, 25, 28, 30, 65, 72, 81, 96, 118, 121, 145, 148, 167, 175, 181, 189, 191, 192, 201, 208, 210, 214, 215, 221, 246, 252, 253, 254, 272, 284, 292, 305, 343]</t>
  </si>
  <si>
    <t>[10, 25, 28, 30, 33, 37, 56, 80, 81, 89, 97, 99, 103, 113, 116, 124, 125, 126, 128, 134, 149, 151, 153, 157, 168, 169, 197, 199, 238, 242, 250, 251, 260, 262, 263, 272, 294, 307, 312, 315, 319, 326, 337, 343, 352, 371, 379, 383, 385, 404, 410, 412, 428, 440]</t>
  </si>
  <si>
    <t>[2, 4, 6, 15, 17, 18, 20, 27, 30, 46, 56, 57, 58, 67, 68, 70, 71, 73, 74, 81, 88, 102, 103, 105, 106, 129, 130, 135, 139, 143, 157, 161, 162, 165, 171, 175, 177, 184, 195, 198, 205, 207, 208, 226, 227, 230, 240, 241, 251, 253, 258, 260, 269, 279, 280, 285, 289, 299, 306, 318, 327, 330, 333, 334]</t>
  </si>
  <si>
    <t>[2, 3, 7, 17, 22, 24, 36, 52, 55, 61, 66, 68, 72, 79, 80, 81, 83, 86, 87, 97, 102, 106, 110, 116, 118, 130, 136, 147, 159, 168, 170, 171, 173, 177, 179, 182, 184, 188, 190, 195, 196, 206, 214, 220, 224, 228, 229, 231, 233, 234, 242, 264, 266, 269, 273, 275, 278, 280, 290, 295, 302]</t>
  </si>
  <si>
    <t>[5, 13, 39, 44, 45, 46, 57, 75, 85, 88, 92, 94, 109, 127, 136, 163, 178, 186, 187, 190, 192, 196, 200, 203, 223, 237, 251, 254, 256, 274, 290, 299, 303, 308, 315, 317, 333, 355, 357]</t>
  </si>
  <si>
    <t>[5, 6, 9, 11, 12, 33, 34, 35, 37, 39, 49, 61, 65, 83, 86, 114, 134, 144, 155, 160, 162, 163, 179, 182, 202, 213, 216, 226, 238, 246, 259, 260, 269, 274, 283, 290, 299, 301, 314, 326, 346, 351, 354, 356]</t>
  </si>
  <si>
    <t>[5, 13, 21, 30, 51, 56, 57, 62, 106, 113, 114, 117, 126, 128, 139, 141, 142, 144, 151, 158, 165, 181, 189, 191, 212, 216, 218, 223, 233, 236, 239, 252, 255, 257, 258]</t>
  </si>
  <si>
    <t>[7, 17, 33, 40, 49, 64, 97, 99, 104, 108, 114, 123, 133, 140, 148, 183, 212, 222, 233, 234, 242, 249, 252, 254, 255, 282, 286, 292, 296, 303, 312, 324, 326, 327, 328, 331, 332, 335, 343, 349]</t>
  </si>
  <si>
    <t>[3, 14, 24, 34, 35, 38, 44, 48, 55, 59, 73, 77, 81, 83, 84, 85, 93, 97, 100, 108, 109, 113, 115, 116, 118, 121, 134, 139, 141, 148, 151, 153, 156, 163, 164, 167, 191, 197, 201, 205, 214, 218, 222, 223, 225, 228, 235, 238, 239, 242, 251, 254, 262, 265, 271, 274]</t>
  </si>
  <si>
    <t>[3, 6, 9, 21, 35, 40, 60, 72, 76, 79, 80, 87, 88, 107, 110, 115, 116, 118, 120, 122, 129, 135, 140, 149, 161, 162, 174, 177, 181, 188, 192, 194, 212, 222, 225, 228, 233, 239, 242, 243, 251, 253, 255, 269, 283]</t>
  </si>
  <si>
    <t>[10, 14, 19, 27, 30, 36, 37, 47, 59, 61, 72, 74, 78, 82, 92, 95, 121, 123, 132, 136, 139, 144, 148, 152, 175, 186, 192, 195, 198, 203, 208, 217, 224, 228, 234, 241, 245, 259, 265, 266, 267, 268, 274, 288, 291, 292, 295, 299, 300, 302, 304, 305, 308, 312, 320, 329, 335, 349, 351, 366, 387, 393, 395, 399, 400, 406, 415, 417, 419, 424, 428]</t>
  </si>
  <si>
    <t>[17, 20, 22, 31, 41, 46, 57, 58, 63, 74, 77, 82, 84, 86, 94, 97, 98, 103, 107, 114, 116, 126, 128, 139, 142, 148, 155, 161, 166, 169, 172, 181, 184, 189, 195, 196, 198, 208, 222, 229, 244, 245, 252, 263, 270, 274, 276, 285, 286, 298, 301, 324, 329, 330, 332, 333, 340, 356, 360, 381, 383, 385, 390, 391, 396, 400, 401, 418, 426, 429, 433, 437, 445, 454, 455, 468, 471, 474, 475, 478, 488, 519, 525, 530, 532, 535, 543, 548, 550, 553]</t>
  </si>
  <si>
    <t>[26, 30, 42, 68, 71, 73]</t>
  </si>
  <si>
    <t>[29, 41, 44, 53, 57, 61, 77, 79, 80, 81, 92, 104, 106, 107, 109, 111, 114]</t>
  </si>
  <si>
    <t>[2, 11, 26, 27, 30, 31, 36, 38, 47]</t>
  </si>
  <si>
    <t>[5, 17, 39, 45, 46, 47, 58, 65, 66, 98, 102, 103, 109, 114, 116, 130, 132, 147, 148, 149, 158, 170, 184, 186, 192, 207]</t>
  </si>
  <si>
    <t>[4, 14, 23, 40, 53, 62, 75, 86, 103, 111, 126, 135, 148, 184, 210, 214, 216, 220, 236, 238, 242, 243, 245, 265, 266, 267, 293, 299, 311, 312]</t>
  </si>
  <si>
    <t>[6, 7, 15, 33, 37, 40, 45, 53, 59, 65, 74, 75, 76, 85, 94, 95, 108, 112, 114, 125, 146, 149, 155, 158, 166, 172, 177, 184, 186, 188, 191, 194, 199, 214, 222, 227, 252, 255, 259, 263, 275, 278, 289, 298, 303, 329, 331, 332, 334, 337, 340, 346, 349, 356, 358, 376, 383, 384, 385, 391, 395, 432, 437, 438, 440, 445, 452, 458, 460, 462, 480, 485, 490, 508, 509, 515, 517, 525, 531, 536]</t>
  </si>
  <si>
    <t>[5, 15, 20, 25, 27, 28, 30, 38, 39, 59, 60, 67, 77, 102, 112, 120, 131, 135, 137, 144, 151, 155, 157, 167, 169, 178, 189, 195, 196, 205, 206, 214, 220, 224, 227, 250, 251, 254, 259, 264, 281, 285, 293, 302, 318]</t>
  </si>
  <si>
    <t>[3, 7, 8, 12, 18, 24, 27, 28, 34, 47, 52, 61, 67, 69, 71, 75, 80, 89, 93, 98, 106, 122, 123, 128, 137, 140, 143, 159, 176, 178, 179, 189, 199, 200, 218, 221, 225, 245, 260, 265, 276]</t>
  </si>
  <si>
    <t>[10, 15, 27, 29, 42, 44, 47, 64, 79, 92, 100, 105, 120, 121, 154, 157, 160, 186, 192, 193, 202, 210, 211, 216, 223, 233, 237, 240, 243, 248, 249, 254, 255, 267, 273, 277, 287, 300, 308, 312]</t>
  </si>
  <si>
    <t>[4, 12, 14, 17, 19, 26, 34, 42, 51, 54, 55, 67, 83, 84, 87, 98, 99, 100, 108, 119, 133, 145, 146, 147, 184, 187, 203, 204, 206, 208, 218, 234, 235, 241, 247, 260]</t>
  </si>
  <si>
    <t>[3, 9, 30, 34, 39, 41, 45, 50, 54, 96, 125, 128, 132, 133, 136, 172, 178, 187, 191]</t>
  </si>
  <si>
    <t>[11, 12, 18, 21, 34, 39, 40, 45, 52, 57, 59, 62, 81, 88, 96, 97, 100, 122, 126, 148]</t>
  </si>
  <si>
    <t>[7, 13, 16, 18, 21, 48, 58, 72, 79, 81, 83, 87, 88, 91, 105, 117, 118, 121, 129, 131, 137, 138, 156, 157, 158, 200, 204, 206, 209, 211, 219, 221, 222, 229, 241, 254, 264, 269, 270, 273, 282, 287, 292, 295, 297, 300, 306, 309, 311, 314]</t>
  </si>
  <si>
    <t>[3, 4, 23, 26, 28, 34, 37, 45, 47, 68, 71, 72, 73, 77, 81, 102, 104, 109, 111, 121, 128, 132, 150, 153, 154, 172, 174, 179, 184, 191, 192, 193, 201, 217, 219, 229, 231, 234, 249, 251, 253, 266, 268, 270, 275, 281, 294, 312, 319, 333, 335, 336, 345, 349, 363, 364, 367, 382, 389, 392, 393, 406, 416, 421, 436, 441, 448, 457, 470, 471, 475]</t>
  </si>
  <si>
    <t>[6, 19, 21, 22, 23, 25, 40, 49, 51, 53, 76, 84, 94, 112]</t>
  </si>
  <si>
    <t>[2, 7, 8, 10, 13, 19, 24, 25, 31, 56, 62, 71, 73, 79, 81, 103, 115, 120, 124, 131, 170, 171, 187, 191, 193, 197, 212, 213, 215, 218, 222, 238, 246, 252, 269, 278, 283, 289]</t>
  </si>
  <si>
    <t>[7, 9, 12, 23, 30, 43, 53, 55, 65, 79, 80]</t>
  </si>
  <si>
    <t>[6, 22, 30, 33, 36, 48, 49, 56, 62, 67, 73, 85, 92, 99, 100, 107, 115, 118, 120, 121, 122, 130, 141, 145, 147, 153, 156, 163, 176, 179, 186, 203, 205, 206, 214, 215, 220, 223, 227, 235, 245, 252]</t>
  </si>
  <si>
    <t>[2, 4, 5, 16, 20, 22, 25, 28, 34, 49, 52, 53, 56]</t>
  </si>
  <si>
    <t>[6, 10, 11, 12, 14, 39, 40, 51, 94]</t>
  </si>
  <si>
    <t>[6, 14, 19, 36, 47, 53, 56, 58, 60, 67, 105, 124, 133, 156, 166, 172, 175, 180, 195, 197, 206, 211, 227, 230, 235, 238, 249, 263]</t>
  </si>
  <si>
    <t>[4, 7, 29, 30, 34, 38]</t>
  </si>
  <si>
    <t>[3, 5, 26, 40]</t>
  </si>
  <si>
    <t>[8, 20, 21, 22, 27, 28, 29, 34, 52, 57, 60, 75, 82, 88, 94, 96, 99, 100, 102, 106, 119, 123, 130, 132, 139, 149, 155, 164, 169, 173, 185, 192, 196, 197, 198, 202, 205, 209, 217, 223, 225, 232, 233, 245, 252, 266, 268, 269, 270, 277, 278, 282, 283, 285, 296, 302, 308]</t>
  </si>
  <si>
    <t>[4, 5, 12, 27, 34, 46, 49, 58, 61, 62, 70, 74, 76, 79]</t>
  </si>
  <si>
    <t>[3, 18, 21, 31, 32, 33, 35, 38, 60, 62, 64, 67, 68, 73, 75, 78, 87, 88, 90, 128, 132, 142, 144, 146, 150, 151, 152, 153, 165, 168, 172, 183, 185, 198, 200, 205, 209, 217, 225, 233, 237, 240, 252]</t>
  </si>
  <si>
    <t>[6, 11, 19, 24]</t>
  </si>
  <si>
    <t>[5, 11, 25, 26, 38, 53, 56, 63, 67, 68, 76, 87, 96, 110, 114, 117, 123, 124, 126, 127, 128, 134, 137, 140, 151]</t>
  </si>
  <si>
    <t>[2, 9, 27, 30, 33, 37, 39, 42, 51, 57, 68, 88, 92, 94, 104, 113, 136, 140, 142, 148, 153]</t>
  </si>
  <si>
    <t>[5, 18, 20, 22, 37, 39, 42, 52, 63, 75, 79, 84, 91, 97, 99, 103, 113, 129, 130, 142, 143]</t>
  </si>
  <si>
    <t>[2, 3, 8, 10, 14, 15, 27, 33, 40, 45, 50, 53, 60]</t>
  </si>
  <si>
    <t>[19, 23, 35, 37, 48, 49, 51, 52, 59, 60, 79, 82, 89, 92, 98, 101, 107, 111, 112, 121, 125, 127, 129, 142, 149, 151, 153, 164, 171, 172, 174, 175, 177, 178, 179, 181, 182, 191, 203, 212, 215, 225, 233, 235, 239, 241, 243, 245, 257, 259, 261, 267, 271, 276, 297, 300, 303, 305, 309, 310, 320, 322, 332, 349, 357, 365, 367, 372, 378, 381, 388, 394, 397, 403, 404, 406, 408]</t>
  </si>
  <si>
    <t>[2, 3, 18, 20, 28, 37, 41]</t>
  </si>
  <si>
    <t>[2, 5, 9, 12, 33, 34, 48, 63, 72, 73, 87, 90, 92, 96, 97, 104, 105, 113, 116, 123, 127, 128, 131]</t>
  </si>
  <si>
    <t>[6, 10, 11, 15, 16, 24, 34, 38, 49, 60, 84, 93, 102, 113, 128, 153, 160, 163, 171, 172, 173, 174, 180]</t>
  </si>
  <si>
    <t>[2, 5, 7, 14, 15, 18, 25, 30, 34, 37, 49, 54, 66, 72, 77, 87, 99, 103, 109]</t>
  </si>
  <si>
    <t>[14, 16, 17, 35, 37, 40, 45, 67, 68, 71, 80, 84, 87, 88, 96, 102]</t>
  </si>
  <si>
    <t>[3, 9, 15, 23, 33, 35, 40, 42, 45, 54, 66, 77, 86, 97, 98, 106, 107, 119, 126, 130, 140, 142, 160, 165, 166, 183, 184, 185, 186, 200, 207, 209, 214, 215, 225]</t>
  </si>
  <si>
    <t>[2, 14, 17, 21, 22, 28, 29, 38, 43, 46, 48, 55, 57, 60, 62, 70, 72, 87, 93, 94, 126, 128, 132, 146, 151, 152, 159, 166, 176, 193, 197, 198, 204, 206, 216, 233, 236, 238, 241, 245, 247, 252, 253, 271, 287, 294, 296, 309, 310, 313, 315, 329, 330, 340, 341, 342, 360, 365, 368, 374, 375, 376, 385, 386, 389, 397, 400, 403, 404, 425, 429, 437, 449, 450, 460, 464, 473, 474, 483, 508, 511, 515, 529, 531, 533, 537, 540, 541]</t>
  </si>
  <si>
    <t>[2, 6, 32, 34, 36, 38, 66, 73, 76, 77, 78, 80, 93, 97, 98, 104, 118, 125, 135, 142, 143, 144, 150, 153, 155, 176, 182, 183, 188]</t>
  </si>
  <si>
    <t>[3, 6, 8, 9, 10, 14, 18, 20, 23, 28, 43, 47, 51, 52, 65, 78, 79, 95, 109, 144, 155, 159, 160, 168, 174, 176, 183, 194, 206, 209, 241, 245, 246, 255, 258]</t>
  </si>
  <si>
    <t>[2, 5, 9, 10, 16, 28, 29, 30, 31, 35, 37, 42, 46, 65, 74, 77, 108, 139, 145, 155, 159, 160, 166, 178, 181, 184, 187, 214, 243, 244, 252, 255, 268, 274, 275, 310, 314, 323, 334, 335, 339, 340, 345, 350, 360, 370, 371, 393, 396, 398]</t>
  </si>
  <si>
    <t>[8, 19, 24, 41, 46, 59, 60, 70, 73]</t>
  </si>
  <si>
    <t>[14, 18, 19, 23, 24, 25, 44, 47, 57, 67, 81, 83, 88, 89, 91, 95, 96, 109]</t>
  </si>
  <si>
    <t>[12, 13, 15, 19, 32, 34, 38, 41, 53, 56, 61, 63, 64, 67, 78, 89, 94, 101, 107, 111, 112, 113, 118, 125, 126, 127, 136, 143, 146, 150, 161, 172, 175, 180, 192, 194, 195, 205, 208]</t>
  </si>
  <si>
    <t>[2, 9, 16, 20, 22, 27, 32, 38, 42, 51, 56, 68, 69, 72, 74, 79, 87, 104, 110, 117, 118, 123, 124, 127]</t>
  </si>
  <si>
    <t>[2, 4, 7, 9, 12, 22, 34, 42, 44, 50, 52, 60, 71, 82, 85, 86, 88, 94, 108, 114, 122, 136, 137, 159, 174, 178, 179, 196, 202, 215, 225, 227, 231, 237, 242]</t>
  </si>
  <si>
    <t>[11, 13, 18, 19, 21, 23, 36, 42, 54, 57, 71, 83, 86, 88, 90, 107, 117, 118, 121, 124, 125, 132, 136, 158, 160, 171, 175, 181, 183, 185, 186, 197, 205, 214, 218, 224, 233, 238, 239, 256, 260, 269, 270, 271, 272, 278, 282, 284, 285, 287, 290, 296, 297, 299, 303, 307, 310, 311, 314, 324, 329, 330, 333, 336, 342, 343, 352, 355, 357, 358, 362, 363, 365, 366, 380, 382, 397, 401, 404, 414, 416, 420, 423, 427, 430, 441, 451, 457, 460, 462, 466, 489, 491, 492, 495, 498, 499, 509, 512, 514, 526, 540, 545, 551, 557, 559, 565, 566, 567, 590, 597, 599, 602, 605, 606, 610, 612, 615, 620, 625, 626, 629, 637, 640, 644, 646, 648, 667, 673, 674, 675, 681, 683, 686, 696, 704, 711, 712, 713, 720, 721, 725, 727]</t>
  </si>
  <si>
    <t>[2, 3, 15, 22, 35, 55, 62, 76, 85, 86, 88, 99, 100, 107, 110, 116, 121]</t>
  </si>
  <si>
    <t>[3, 6, 13, 19, 39, 48, 57, 59, 60, 67, 80, 86, 90, 94]</t>
  </si>
  <si>
    <t>[12, 13, 28, 34, 44, 48, 71, 72, 81, 86, 97, 100, 108, 109, 114, 120, 124, 126, 134, 136, 149, 151, 152, 158, 159, 164, 167, 169, 174, 179, 181, 184, 209]</t>
  </si>
  <si>
    <t>[4, 14, 19, 29, 40, 42, 46, 48, 49, 60, 63, 76, 100, 104, 105, 107, 108, 115, 118, 121, 122, 124, 128, 129, 130, 131, 136, 147, 159, 164, 166, 169, 180, 193, 194, 198, 211, 212, 216]</t>
  </si>
  <si>
    <t>[6, 17]</t>
  </si>
  <si>
    <t>[10, 14, 19, 54]</t>
  </si>
  <si>
    <t>[2, 6, 7, 13, 21, 23, 38, 46, 50, 52, 55, 56, 70, 74, 77, 83, 90, 93, 102, 107, 116, 119, 143, 153, 162, 163, 174, 177, 184, 188, 192, 194, 199, 201, 202, 205, 209, 212, 220, 227, 228, 234, 238, 239, 242, 243, 248, 277]</t>
  </si>
  <si>
    <t>[36, 44, 48, 52, 59, 64, 65, 77, 101, 113, 119, 130, 131, 161, 166, 193, 198, 217, 232, 239, 248, 249, 253, 260, 261, 266, 280, 290, 296, 302, 314, 321, 327]</t>
  </si>
  <si>
    <t>[2, 6, 8, 16, 17, 28, 31, 37, 51, 58, 60, 63, 65, 75, 82, 84, 107, 115, 116, 120, 146, 165, 170, 196, 197, 202, 209, 220, 226, 243, 247, 250, 258, 264, 265, 281, 284, 314]</t>
  </si>
  <si>
    <t>[4, 8, 15, 24, 42, 54, 60, 63, 64, 67, 73, 74, 80, 83, 86, 88, 89, 104, 120, 122, 124, 126, 128, 135, 146, 158, 175, 187, 189, 205, 206, 225, 227, 232, 238, 241, 247, 252, 253, 259, 264, 268, 274, 282]</t>
  </si>
  <si>
    <t>[15, 21, 23, 33, 36, 40, 53, 60, 61, 63, 66, 78, 81, 84, 85, 92, 93, 97, 114, 125, 129, 137, 143, 157, 182, 185, 188, 193, 196, 203, 208, 234, 235, 245, 247, 252, 254, 272, 273, 277, 279, 286, 297, 306]</t>
  </si>
  <si>
    <t>[2, 5, 8, 16, 40, 51, 63, 76, 99, 109, 112, 115, 121, 122, 131, 133, 135, 137, 138, 141, 152, 158, 169, 173, 175, 180, 182, 189, 191, 196, 206, 213, 217, 236, 242, 248, 249, 253, 254, 257, 262, 264, 270, 271, 295, 298, 299, 300, 301, 311, 317, 341, 342, 343, 344, 347, 348, 362, 379, 380, 386, 388, 391, 393, 394, 406, 425, 429, 434, 446, 450, 451, 455, 458, 460, 461, 464, 467, 469, 479, 492, 495, 503, 509, 510, 511, 524, 525, 534, 539]</t>
  </si>
  <si>
    <t>[14, 19, 24, 28, 37, 39, 43, 44, 46, 48, 50, 52]</t>
  </si>
  <si>
    <t>[6, 7, 9, 11, 22, 32, 40, 42]</t>
  </si>
  <si>
    <t>[12, 19, 26, 41, 44, 48, 50, 60, 64, 66, 67, 77, 103, 114, 117, 118, 125, 136, 138, 151, 165, 167, 198, 220, 226, 235, 236, 237, 262, 267, 268, 282, 298]</t>
  </si>
  <si>
    <t>[3, 5, 6, 15, 19, 23, 40, 46, 60, 62, 68, 80, 86, 90, 91, 95, 109, 119]</t>
  </si>
  <si>
    <t>[8, 13, 31, 32, 62, 63, 72, 73, 84, 98, 107, 117, 120, 152, 153, 154, 168, 171, 186, 210, 213, 227, 231]</t>
  </si>
  <si>
    <t>[5, 21, 23, 25, 31, 32, 38, 46, 50, 54, 100, 101, 106, 108, 117, 127, 130, 138, 139, 168, 174, 178, 194, 197, 201, 224, 228, 232, 237, 240, 247, 256, 259, 261, 268, 274, 284, 285, 292, 319, 327, 330, 346, 348, 354, 359, 363, 372, 381, 388, 394, 398, 419, 426, 435, 443, 445, 451, 459, 460, 473, 478, 486, 488, 495, 504, 505, 507]</t>
  </si>
  <si>
    <t>[2, 8, 20, 27, 33, 39, 50, 70, 78, 80, 87, 89, 97, 106, 131, 135, 141, 148, 149, 154, 157, 183, 185, 186, 202]</t>
  </si>
  <si>
    <t>[2, 3, 8, 9, 21, 31, 46, 56, 57, 74, 76, 81, 99, 108, 111, 131, 132, 134, 143, 145, 147, 149, 154, 157, 162, 179, 181, 183, 208, 211, 212, 222, 233, 236, 249, 250, 252, 256, 266, 268, 270, 282, 283, 289, 291, 299, 302, 312, 323, 330, 332, 336, 338, 340, 356, 358, 360, 363, 373, 382, 383, 395, 399, 401, 402, 404, 406, 408, 409, 413, 444, 445, 449, 451]</t>
  </si>
  <si>
    <t>[11, 15, 16, 18, 28, 36, 38, 43, 48, 49, 58, 61, 87, 93, 109, 111, 140, 173, 180, 190, 191, 196, 206, 213, 219, 241, 243, 255]</t>
  </si>
  <si>
    <t>[7, 12, 13, 15, 30, 41, 65, 70, 73, 74, 77, 80, 87, 103, 129, 132, 146, 165, 166, 168, 173, 181, 192, 202, 205, 221, 226, 241, 288]</t>
  </si>
  <si>
    <t>[14, 22, 30, 34, 51, 58, 67, 87, 91, 95, 115, 119, 137, 146, 148, 149, 173, 174, 175, 179, 182, 184, 190, 191, 195, 206, 244, 247, 248, 250, 262, 273, 279, 291, 298, 303, 314, 316, 323, 346, 347, 349, 351, 358, 372, 382, 390, 396, 397, 399, 400, 402, 404, 405, 406, 411, 416, 421]</t>
  </si>
  <si>
    <t>[2, 7, 8, 12, 40, 53, 59, 64, 71, 83, 93, 94, 101, 108, 110, 117, 120, 122, 130, 131, 139, 145, 147, 161, 162, 182, 190, 210, 213, 219, 221, 230, 239, 249, 258, 266, 277, 285, 299, 321, 326, 330, 336, 342, 346, 351, 357, 379]</t>
  </si>
  <si>
    <t>[13, 15, 17, 21, 43, 47, 59, 69, 80, 82, 88, 100, 108, 110, 116]</t>
  </si>
  <si>
    <t>[4, 13, 14, 25, 32, 39, 45, 46, 47, 48, 50, 61, 64, 67, 68, 75, 92, 95, 98, 100, 102, 106, 109, 115, 118, 123, 128, 129, 135, 138, 143, 149, 159, 172, 183, 186, 187, 193, 196, 201, 206, 211, 213, 224, 231, 238, 242, 243, 247, 261, 266, 271, 274, 282, 298, 311, 315, 337, 341, 351, 353, 369, 372, 377, 378, 382, 384, 390, 392, 394, 396, 399, 411, 415, 426, 427, 430, 435, 442, 443, 452, 460, 485, 487, 496, 500, 501, 502, 504, 507, 509, 511, 518, 524, 525, 528, 530, 537, 540, 541, 555, 571, 576, 580, 588]</t>
  </si>
  <si>
    <t>[8, 14, 23, 24, 30, 36, 45, 48, 49, 51, 58, 60, 62, 66, 68, 69]</t>
  </si>
  <si>
    <t>[3, 5, 7, 25, 31, 36, 47, 51, 64]</t>
  </si>
  <si>
    <t>[2, 4, 10, 15, 16, 32, 33, 35, 52, 53, 56, 72, 74, 78, 80, 87, 90, 95, 101, 106, 108, 109, 115, 122, 132, 134, 143, 167, 168, 178, 182, 190, 192, 195, 199, 216, 219, 220, 224, 238, 250, 259, 269, 294, 298, 300, 302, 307, 313, 332, 339, 341, 342, 345, 360, 363]</t>
  </si>
  <si>
    <t>[3, 22, 30, 31, 33, 35, 43, 67, 75, 79, 82, 97, 123, 146, 151, 161, 186, 189, 204, 216, 225, 240, 251, 267]</t>
  </si>
  <si>
    <t>[5, 9, 16, 25, 36, 40, 56, 63, 64]</t>
  </si>
  <si>
    <t>[5, 6, 7, 24, 25, 26, 27, 38, 54, 60, 63, 64, 65, 75, 78, 81, 83, 86, 94, 97, 109, 112, 130, 134, 136, 140, 141, 146, 149, 167, 180, 192, 195, 232, 235, 239, 245, 266, 267, 269, 271, 274, 284, 293, 304, 306, 331, 333, 339, 348, 349, 352, 357, 372, 377, 391, 416, 418, 428, 435, 446, 449, 478, 482, 524, 533, 547, 549]</t>
  </si>
  <si>
    <t>[15, 18, 22, 25, 31, 34, 38, 41, 54, 73, 75, 85, 93, 96, 106, 109, 113, 118, 122, 129, 134, 155, 159, 170, 172, 177, 181, 191, 199, 206, 215, 218, 222, 224, 226, 232, 235, 240, 242, 249, 253, 276, 279, 295, 296, 299, 303, 321, 324, 344, 346, 349]</t>
  </si>
  <si>
    <t>[7, 27, 28, 41, 49, 64, 73, 79, 91]</t>
  </si>
  <si>
    <t>[16, 17, 23, 36, 41, 66, 67, 81, 92, 97, 130, 135, 139, 185, 194, 196, 199, 203, 205, 219, 232, 243, 275, 282, 283, 285, 295, 301, 311, 322, 330, 331]</t>
  </si>
  <si>
    <t>[16, 17, 21, 23, 24, 27, 28, 30, 35, 45, 62, 76, 82, 84, 87, 94, 102, 118, 124, 125, 140, 144, 148, 150, 158, 176, 181, 187, 196, 202, 204, 208, 220, 225, 240, 272, 284, 289, 290, 299, 301, 311]</t>
  </si>
  <si>
    <t>[4, 10, 17, 18, 22, 36, 42, 72, 83, 108, 113, 136, 145, 156, 159, 169, 196]</t>
  </si>
  <si>
    <t>[2, 6, 11, 13, 21, 22, 23, 54, 57, 60, 70, 72, 77, 79, 89, 94, 95, 97, 104, 123, 125, 130, 133, 144, 156, 167, 168, 175, 178, 181, 204, 210, 211, 214, 232, 234, 244, 248, 250, 253, 263, 283, 289, 294, 297, 299, 303, 305, 309, 311, 315, 316, 323, 326, 332, 334, 345, 349, 355, 365, 370, 375, 378, 391, 410, 411, 414, 427, 428, 431, 438, 441, 447, 473, 477, 479, 482, 487, 493, 495, 506, 510, 512, 519, 536, 541, 567, 569, 572, 575, 593, 600, 602, 604, 622, 623, 628, 636, 654]</t>
  </si>
  <si>
    <t>[3, 14, 16, 17, 18, 22, 23, 30, 36, 42, 54, 65, 70, 74, 75, 78, 89, 110, 112, 117, 129, 135, 136, 143, 155, 158, 162, 168, 170, 173, 176, 186, 188, 193, 202, 203, 206, 212, 215, 219, 234, 236, 242, 244]</t>
  </si>
  <si>
    <t>[10, 11, 14, 20, 41, 43, 46, 48]</t>
  </si>
  <si>
    <t>[2, 3, 6, 9, 14, 15, 17, 20, 24, 30, 35, 52, 54, 66, 80, 86, 102, 117, 118, 125, 144]</t>
  </si>
  <si>
    <t>[3, 7, 10, 11, 20, 26, 45, 49, 56, 72, 79, 82, 98, 99, 117, 125, 126, 139, 142, 147, 152, 165, 168, 174, 177, 189, 215, 222]</t>
  </si>
  <si>
    <t>[8, 14, 26, 38, 40, 45, 49, 54, 59, 63, 64, 72, 77, 81, 84, 86, 92, 96, 100, 102, 103, 118, 133, 141, 143, 146, 154, 161, 171, 172, 173, 198, 204, 210, 213, 220, 226, 251, 253, 263, 272, 274, 295, 309, 312, 315, 321, 325, 326, 344, 349, 362, 371, 387, 393, 395, 405]</t>
  </si>
  <si>
    <t>[3, 6, 9, 23, 24, 25, 41, 55, 59, 63, 71, 77, 89, 93, 104, 105, 107, 112, 123, 130, 131, 141, 148, 157, 163, 166, 167, 178, 184, 186, 193, 196, 199, 208, 211, 216, 235, 237, 240]</t>
  </si>
  <si>
    <t>[2, 34, 36, 43, 50, 65, 70, 73, 87, 88, 91, 101, 129, 141, 146, 148, 158, 159, 160, 164, 171, 188, 198, 206, 211, 216, 217, 218, 219, 221, 225, 229, 248, 252, 255, 260, 271, 274, 278, 295, 301, 304, 305, 307, 314, 323, 325, 332, 335, 349, 352, 382, 383, 386, 395, 397, 402]</t>
  </si>
  <si>
    <t>[4, 17, 19, 47, 50, 57, 68, 74, 77, 92, 95, 98, 100, 101, 102, 109, 113, 120, 130, 135, 140]</t>
  </si>
  <si>
    <t>[11, 14, 16, 24, 32, 34, 39, 41, 42, 43, 47, 52, 53, 64, 65, 78, 94, 109, 110, 112, 127, 130, 137, 144, 148, 149, 160, 162, 170]</t>
  </si>
  <si>
    <t>[12, 19, 20, 23, 25, 36, 37, 42, 52, 71, 73, 80, 100, 103, 112, 124, 125, 134, 144, 148, 149, 155, 163, 166, 168, 172]</t>
  </si>
  <si>
    <t>[2, 15, 17, 35, 39, 41, 47, 61, 79, 92, 96, 107, 124, 126, 135, 142, 143, 144, 145]</t>
  </si>
  <si>
    <t>[17, 38, 41, 44, 47, 55, 59, 61, 67, 79, 84, 87, 95, 107, 113, 118, 125]</t>
  </si>
  <si>
    <t>[8, 19, 21, 25, 34, 36, 39, 55, 58, 64, 66, 73, 96, 98, 123, 127, 131, 133, 154, 156, 157, 168, 173, 176, 180, 190, 197, 200, 201, 218, 225, 226, 231, 251, 256, 269, 272, 276, 281, 297, 298, 304, 307, 310]</t>
  </si>
  <si>
    <t>[3, 7, 8, 9, 12, 17, 24, 27, 47, 60, 65, 71, 72, 78, 87, 94, 97, 100, 118, 123, 136, 140, 142, 146, 148, 208, 214, 216, 222, 227, 230, 235, 244, 245, 251, 257, 281, 283, 286, 293, 307, 309, 310, 318, 330]</t>
  </si>
  <si>
    <t>[6, 10, 12, 16, 22, 25, 28, 30, 31, 32, 50, 63, 72, 80, 90, 99, 100, 106, 119, 120, 121, 125, 128, 142, 157, 161, 164, 177, 179, 180, 183, 184, 187, 198, 204, 206, 209, 219, 225, 234, 241, 242, 249, 251, 252, 255, 260, 265, 269, 275, 285, 287, 291, 297, 306, 307, 315, 323, 327]</t>
  </si>
  <si>
    <t>[2, 5, 17, 18, 27, 31, 57, 83, 90, 94, 108, 110, 132, 150, 155, 158, 168]</t>
  </si>
  <si>
    <t>[2, 7, 33, 37, 39, 48, 51, 56, 61, 70, 71, 91, 99, 100, 113, 129, 134, 140, 142, 152, 153, 157, 162, 165, 168, 188, 199, 207, 216, 219]</t>
  </si>
  <si>
    <t>[2, 8, 18, 47, 72, 73, 80, 102, 104, 107, 108, 128, 137, 148, 156, 161, 165, 168, 174, 191, 193, 203, 212, 228, 229, 231, 238, 250, 253, 254, 260, 270, 289, 298, 306, 311, 318, 324, 328, 330, 340, 348, 353, 354, 356, 362, 368, 372, 374, 375, 376, 378, 389, 392, 404, 412, 413, 419, 424, 431, 435, 441, 476, 477, 482, 484, 487, 494, 522, 523, 526, 541, 553, 564, 573, 574, 588, 598, 599, 614, 619, 628, 632, 644, 645, 653, 658, 668, 676, 677, 703, 704, 705, 719, 723, 725, 737, 738, 745, 761, 783, 794, 799, 804, 809, 815, 821, 824, 842, 844, 848, 862, 863, 875, 889, 909, 924, 933, 938, 951, 953, 954, 972, 988, 990, 1003, 1005, 1015, 1021, 1028, 1029, 1036, 1050, 1080, 1084, 1098, 1102, 1114, 1130, 1148, 1161, 1177, 1183, 1194, 1199, 1209, 1212, 1274, 1282, 1284, 1287, 1299]</t>
  </si>
  <si>
    <t>[3, 7, 11, 14, 15, 24, 55, 65, 69, 70, 71, 86, 92, 107, 120, 145, 152, 157, 175, 190, 197, 199, 203, 213]</t>
  </si>
  <si>
    <t>[2, 14, 20, 28, 29, 40, 43, 44, 46, 62, 71, 83, 88, 93, 97, 103, 105, 109, 111, 113, 114, 119, 121, 123, 126, 128, 130, 131, 141, 142, 143, 149, 163, 166, 167, 170, 172, 174, 177, 185, 187, 188, 191, 205, 207, 208, 209, 216, 218, 223, 242, 247, 257, 262, 268, 272, 273, 294, 298, 301, 305, 309, 311, 313, 318, 320, 331, 335, 353, 355, 362, 363, 364, 367, 378, 383, 385, 390, 402, 410, 414, 415, 416, 417, 426, 429, 432, 433, 449, 458]</t>
  </si>
  <si>
    <t>[2, 13, 21, 24, 38, 46, 49, 52, 56, 61, 62, 65, 71, 73, 97, 124, 143, 146, 157, 161, 163, 173, 178, 187, 191, 197, 204, 226, 246, 248, 251, 254, 255, 270, 280, 284, 293, 299, 301, 304, 309, 312, 317, 340, 348, 352, 355]</t>
  </si>
  <si>
    <t>[9, 25, 27, 28, 33, 34, 39, 49, 58, 67, 72, 73, 82, 85, 88, 100, 106, 113, 117, 127, 128, 144, 145, 149, 150, 165, 169, 171, 172, 182, 183, 195, 205, 230, 246, 264, 266, 272, 281, 287, 291, 292, 294, 314, 322, 331, 336, 347, 348, 351, 355, 363, 364, 372, 376, 378, 382, 390, 398, 422, 424, 430, 439, 444, 447, 452, 454, 455, 462, 463, 475, 476, 479, 481, 486, 487, 495, 499, 501, 502, 510, 513, 514, 517, 519, 522, 524, 538, 547, 549]</t>
  </si>
  <si>
    <t>[2, 12, 13, 19, 29, 61, 66, 72, 73, 74, 77, 86, 91, 92, 121, 122, 131, 138, 143, 152, 157, 160, 171, 176, 181, 187, 206, 208, 224, 255, 260, 262]</t>
  </si>
  <si>
    <t>[2, 10, 31, 36, 42, 70, 76, 84, 87, 108, 111, 114, 122, 129, 135, 146, 147, 169, 172, 178, 181, 211, 226, 228, 230, 246, 276, 281, 292, 298, 321, 363, 365, 368, 384, 396, 407, 409, 412, 413, 414, 416, 417, 435, 436, 455, 469, 472, 476]</t>
  </si>
  <si>
    <t>[7, 10, 15, 24, 30, 31, 32, 38, 46, 48, 50, 53, 64, 73, 75, 88, 90, 92, 95, 106, 108, 123, 125, 126, 127, 128, 129, 134, 143, 151, 156, 168, 174, 179, 183, 184, 185, 189, 190, 192, 193, 199, 200, 207, 214, 216, 220, 223, 230, 232, 235]</t>
  </si>
  <si>
    <t>[3, 5, 6, 11, 24, 32, 36, 47, 51, 80, 83, 91, 106, 118, 139, 145, 160, 166]</t>
  </si>
  <si>
    <t>[10, 18, 24, 32, 42, 43, 61, 78, 82, 88, 104, 125, 134, 147, 156, 177, 191, 200, 207, 224, 234, 242, 245, 252, 263, 273, 275, 280, 292, 293, 305, 306, 314, 339, 340, 342, 344, 345, 347, 351]</t>
  </si>
  <si>
    <t>[4, 9, 15, 21, 23, 32, 35, 41, 62, 63, 65, 68, 71, 92, 93, 100, 101, 107, 114, 117, 119, 127, 151, 153, 155, 158, 160, 179, 181, 196, 198, 214, 217, 220, 238, 243]</t>
  </si>
  <si>
    <t>[6, 9, 16, 18, 21, 23, 31, 49]</t>
  </si>
  <si>
    <t>[2, 14, 18, 21, 27, 29, 31, 32, 34, 41, 48, 58, 63, 70, 77, 81, 92, 95, 103, 108, 111, 118, 119, 128, 131, 160, 162, 168, 173, 175, 177, 181, 192, 197, 201, 203, 205, 207, 213, 220, 222, 223, 226, 227, 234, 236, 238, 241, 248, 250, 257, 259, 260, 261, 264, 266, 268, 270, 271, 275, 277, 280, 281, 290, 293, 297, 299, 301, 302, 309, 312, 314, 319, 320, 321, 331, 346, 348, 352, 356, 362, 364, 366, 371, 377, 380, 397, 399, 402, 411, 413, 420, 422, 425, 428, 430, 432, 436, 447, 449, 453, 460, 461, 463, 467, 470, 476, 479, 488, 489, 498, 511, 513, 518, 520, 528, 530, 536, 538, 545, 547, 549, 551, 553, 559, 561, 563, 567, 569, 576, 581, 596, 598, 600, 601, 607, 610, 612, 618, 620, 621, 626, 628, 634, 642, 644, 645, 647, 649, 651, 653, 657, 659, 668, 677, 694, 696, 700, 707, 709, 711, 716, 717, 718, 720, 728, 730, 733, 745, 747, 749, 751, 757, 759, 777, 779, 796, 799, 800, 806, 809, 811, 817, 819, 820, 824, 840, 845, 847, 849, 857, 874, 877, 879, 880, 894, 896, 899, 907, 916, 918, 926, 930, 934, 938, 949, 951, 957, 961, 968, 974, 979, 996, 998, 999, 1000, 1003, 1006, 1008, 1010, 1015, 1016, 1018, 1019, 1039, 1044, 1046, 1048, 1050, 1056, 1057, 1058, 1068, 1079, 1081, 1083, 1096, 1098, 1100, 1111, 1117, 1118, 1119, 1128, 1134, 1140, 1143, 1145, 1149, 1151, 1154, 1157, 1159, 1160, 1161, 1168, 1170, 1177, 1196, 1198, 1199, 1205, 1206, 1208, 1216, 1217, 1219, 1220, 1223, 1227, 1229, 1233, 1236, 1243, 1244, 1246, 1248, 1250, 1256, 1267, 1268, 1273, 1293, 1295, 1299, 1303, 1306, 1308, 1315, 1316, 1317, 1319, 1325, 1327, 1331, 1333, 1336, 1344, 1346, 1348, 1350, 1356, 1358, 1359, 1360, 1364, 1376, 1395, 1397, 1398, 1399, 1405, 1406, 1408, 1410, 1415, 1416, 1417, 1419, 1425, 1436, 1442, 1444, 1446, 1448, 1452, 1453, 1461, 1473, 1476, 1478, 1495, 1497, 1498, 1499, 1506, 1508, 1515, 1517, 1518, 1519, 1523, 1527, 1529, 1544, 1548, 1550, 1553, 1558, 1559, 1560, 1564, 1567, 1573, 1576, 1578, 1593, 1595, 1597, 1598, 1599, 1605, 1607, 1609, 1615, 1616, 1624, 1626, 1641, 1645, 1647, 1649, 1657, 1658, 1661, 1666, 1667, 1672, 1694, 1698, 1707, 1709, 1715, 1716, 1726, 1743, 1745, 1747, 1749, 1755, 1756, 1757, 1759, 1765, 1767, 1775, 1785, 1794, 1796, 1797, 1803, 1806, 1808, 1813, 1814, 1817, 1818, 1821, 1825, 1827, 1834, 1840, 1841, 1842, 1844, 1846, 1848, 1850, 1854, 1857, 1858, 1860, 1865, 1871, 1877, 1888, 1891, 1893, 1897, 1901, 1902, 1904, 1906, 1913, 1914, 1915, 1917, 1923, 1925, 1930, 1934, 1942, 1944, 1946, 1948, 1954, 1956, 1962, 1966, 1974, 1983, 1993, 1995, 1996, 2001, 2003, 2006, 2008, 2013, 2014, 2017, 2023, 2025, 2037, 2040, 2042, 2044, 2049, 2056, 2058, 2071, 2077, 2093, 2095, 2096, 2097, 2104, 2106, 2108, 2113, 2114, 2115, 2117, 2121, 2125, 2127, 2130, 2142, 2146, 2148, 2154, 2156, 2161, 2162, 2166, 2169, 2171, 2176, 2196, 2203, 2205, 2207, 2213, 2214, 2215, 2216, 2219, 2226, 2229, 2233, 2236, 2240, 2241, 2243, 2247, 2255, 2264, 2265, 2270, 2273, 2275, 2282, 2292, 2294, 2296, 2305, 2307, 2313, 2314, 2316, 2320, 2324, 2333, 2336, 2341, 2343, 2347, 2353, 2355, 2356, 2357, 2363, 2365, 2373, 2375, 2382, 2383, 2386, 2392, 2394, 2396, 2405, 2413, 2414, 2416, 2419, 2424, 2425, 2426, 2430, 2440, 2441, 2443, 2445, 2447, 2449]</t>
  </si>
  <si>
    <t>[5, 14, 28, 31, 33, 35, 44, 46, 48, 53, 54, 55, 57, 63, 65, 71, 74, 82, 84, 86, 88, 94, 96, 102, 114, 123, 133, 135, 136, 140, 143, 146, 148, 153, 154, 157, 163, 170, 174, 180, 182, 189, 190, 196, 211, 217, 233, 235, 236, 244, 246, 248, 254, 255, 257, 267, 270, 274, 282, 286, 288, 294, 296, 301, 302, 306, 307, 309, 311, 314, 317, 324, 328, 333, 335, 336, 337, 343, 345, 347, 353, 354, 355, 356, 358, 362, 364, 376, 379, 381, 383, 385, 387, 395, 401, 405, 408, 410, 413, 432, 434, 436, 443, 445, 447, 452, 453, 454, 455, 464, 470, 473, 476, 479, 481, 483, 485, 487, 493, 495, 497, 501, 504, 508, 510, 515, 530, 532, 534, 535, 542, 545, 547, 553, 554, 556, 557, 562, 564, 566, 579, 580, 581, 585, 587, 593, 595, 596, 597, 604, 610, 613, 630, 632, 634, 636, 643, 645, 647, 652, 653, 654, 656, 662, 664, 669, 673, 679, 681, 683, 685, 687, 693, 695, 713, 722, 732, 734, 735, 742, 745, 747, 753, 756, 762, 769, 770, 773, 779, 783, 785, 788, 795, 797, 801, 806, 810, 816, 832, 835, 836, 843, 845, 847, 853, 854, 855, 856, 860, 864, 865, 866, 869, 881, 885, 887, 893, 895, 900, 901, 905, 908, 910, 913, 916, 923, 927, 932, 934, 935, 936, 942, 944, 946, 952, 953, 954, 955, 957, 961, 963, 975, 978, 980, 982, 984, 986, 994, 998, 1004, 1009, 1012, 1031, 1033, 1035, 1044, 1046, 1051, 1052, 1053, 1054, 1063, 1072, 1075, 1078, 1082, 1084, 1086, 1092, 1094, 1096, 1103, 1107, 1109, 1114, 1129, 1131, 1133, 1134, 1141, 1144, 1152, 1155, 1156, 1158, 1161, 1163, 1165, 1167, 1172, 1178, 1179, 1180, 1184, 1186, 1192, 1194, 1195, 1196, 1203, 1207, 1209, 1212, 1229, 1231, 1242, 1244, 1252, 1253, 1255, 1258, 1261, 1263, 1269, 1272, 1280, 1282, 1284, 1286, 1292, 1294, 1300, 1304, 1312, 1321, 1331, 1333, 1334, 1341, 1342, 1344, 1346, 1351, 1352, 1355, 1361, 1363, 1378, 1380, 1382, 1387, 1394, 1396, 1400, 1409, 1415, 1431, 1433, 1434, 1435, 1442, 1444, 1446, 1451, 1452, 1453, 1463, 1465, 1468, 1469, 1480, 1484, 1486, 1492, 1494, 1499, 1500, 1504, 1507, 1509, 1512, 1522, 1531, 1533, 1534, 1535, 1541, 1543, 1545, 1550, 1551, 1552, 1562, 1568, 1571, 1578, 1579, 1583, 1585, 1593, 1599, 1602, 1603, 1606, 1608, 1620, 1630, 1632, 1634, 1637, 1645, 1648, 1651, 1652, 1653, 1654, 1658, 1662, 1668, 1671, 1674, 1677, 1679, 1681, 1683, 1685, 1687, 1691, 1692, 1693, 1695, 1702, 1704, 1708, 1711, 1713, 1726, 1732, 1733, 1740, 1743, 1745, 1750, 1751, 1752, 1754, 1757, 1763, 1764, 1779, 1782, 1784, 1788, 1792, 1794, 1796, 1798, 1800, 1803, 1804, 1809, 1812, 1814, 1829, 1833, 1834, 1835, 1841, 1843, 1845, 1850, 1851, 1852, 1860, 1862, 1874, 1879, 1881, 1883, 1891, 1894, 1895, 1897, 1899, 1902, 1908, 1910, 1911, 1921, 1928, 1930, 1932, 1933, 1934, 1940, 1942, 1944, 1949, 1950, 1953, 1959, 1961, 1973, 1977, 1978, 1980, 1982, 1984, 1992, 1993, 1994, 1998, 2010, 2024, 2029, 2031, 2032, 2036, 2039, 2041, 2043, 2048, 2049, 2050, 2060, 2061, 2062, 2065, 2069, 2076, 2077, 2084, 2090, 2092, 2096, 2098, 2102, 2105, 2109, 2112, 2117, 2120, 2126, 2129, 2136, 2138, 2150, 2155, 2156, 2161, 2163, 2165, 2166, 2169, 2170, 2174, 2176, 2179, 2180, 2182, 2196, 2198, 2206, 2214, 2217, 2219, 2222, 2225, 2227, 2231, 2232, 2237, 2241, 2248, 2255, 2261, 2263, 2266, 2268, 2271, 2273, 2274, 2279, 2285, 2287, 2299, 2301, 2302, 2303, 2307, 2310, 2316, 2318, 2323, 2325, 2328, 2331, 2332, 2333, 2337, 2340, 2341, 2343, 2347, 2351, 2357, 2361, 2367, 2374, 2377, 2379, 2380, 2385, 2391, 2393, 2394, 2407, 2413, 2416, 2424, 2426, 2431, 2434, 2443, 2444, 2445, 2446, 2447, 2448, 2449, 2453, 2463, 2467, 2472, 2473, 2476, 2478, 2480, 2482, 2485, 2486, 2489, 2491, 2497, 2499, 2513, 2514, 2515, 2519, 2522, 2527, 2530, 2533, 2535, 2538, 2541, 2543, 2547, 2550, 2551, 2553, 2557, 2560, 2561, 2564, 2571, 2577, 2581, 2582, 2584, 2589, 2590, 2591, 2593, 2601, 2602, 2603, 2616, 2617, 2618, 2619, 2623, 2626, 2627, 2631, 2634, 2637, 2638, 2639, 2646, 2648, 2649, 2652, 2655, 2658, 2659, 2665, 2679, 2689, 2693, 2695, 2697, 2698, 2709, 2710, 2715, 2721, 2722, 2724, 2733, 2734, 2737, 2738, 2739, 2743, 2746, 2747, 2748, 2750, 2751, 2755, 2757, 2759, 2767, 2771, 2776, 2777, 2778, 2779, 2781, 2793, 2795, 2801, 2805, 2808, 2809, 2812, 2817, 2818, 2824, 2825, 2827, 2829, 2831, 2836, 2837, 2838, 2841, 2845, 2846, 2853, 2854, 2856, 2859, 2861, 2862, 2873, 2874, 2875, 2876, 2877, 2879, 2880, 2881, 2882, 2886, 2888, 2890, 2893, 2894, 2897, 2899, 2908, 2914, 2917, 2918, 2921, 2922, 2927, 2928, 2931, 2932, 2933, 2934, 2936, 2942, 2943, 2946, 2952, 2955, 2959, 2964, 2971, 2973, 2974, 2983, 2987, 2994, 2999, 3004, 3013, 3020, 3023, 3026, 3027, 3029, 3038, 3040, 3046, 3053, 3056, 3057, 3058, 3061, 3063, 3072, 3076, 3079, 3080, 3081, 3089, 3090, 3094, 3098, 3099, 3100, 3102, 3107, 3113, 3115, 3132, 3133, 3134, 3137, 3139, 3141, 3144, 3148, 3150, 3153, 3155, 3159, 3163, 3165, 3172, 3183, 3195, 3202, 3211, 3217, 3218, 3221, 3225, 3234, 3241, 3245, 3248, 3249, 3253, 3255, 3262, 3263, 3264, 3271, 3275, 3279, 3281, 3292, 3295, 3300, 3304, 3306, 3308, 3310, 3312, 3315, 3323, 3324, 3325, 3328, 3333, 3335, 3337, 3339, 3341, 3343, 3351, 3355, 3356, 3359, 3365, 3366, 3370, 3374, 3375, 3386, 3388, 3393, 3396, 3409, 3414, 3419, 3422, 3428, 3431, 3436, 3443, 3446, 3450, 3453, 3463, 3465, 3467, 3468, 3470, 3472, 3474, 3475, 3481, 3484, 3485, 3492, 3500, 3502, 3511, 3516, 3518, 3519, 3522, 3528, 3532]</t>
  </si>
  <si>
    <t>[3, 7, 20, 21, 26, 33, 38, 40, 66, 79, 96, 100, 107, 108, 110, 116, 129, 130, 138, 139, 142, 158, 159, 174, 179, 183, 189, 191, 194, 220, 232, 248, 250, 251, 253, 263, 269, 270, 271, 272, 277, 322, 323, 329, 335, 362, 368, 377, 382, 384, 389, 392, 401, 405, 409, 410, 416, 417, 421, 423, 428, 431, 435, 439, 473, 481, 482, 489, 494, 512, 515, 516, 531, 555, 564, 577, 588, 603, 610, 613, 628, 629, 639, 646, 663, 668, 712, 717]</t>
  </si>
  <si>
    <t>[6, 7, 28, 31, 38, 45, 47, 52, 59, 71, 73, 80, 82, 86, 89, 95, 99, 100, 105, 109, 115, 120, 130, 132, 136, 139, 142, 168, 174, 197, 199, 207, 214, 215, 216, 218, 219, 227, 237, 243, 253, 255, 265, 269, 272, 274, 276, 291, 292, 293]</t>
  </si>
  <si>
    <t>[10, 21, 28, 32, 33, 36, 42, 51, 53, 60, 65, 69, 70, 75, 81, 92, 107, 120, 126, 136, 138, 140, 149, 151, 154, 159, 161, 163, 171, 181, 187, 188, 195, 199, 202, 207, 212, 218, 222, 227, 233, 236, 238, 239, 249, 256, 276, 295, 299, 340, 349, 354, 358, 359, 361, 370, 401, 405, 413, 431, 464, 465, 473, 474, 477, 488, 506, 507, 509, 525]</t>
  </si>
  <si>
    <t>[2, 9, 10, 32, 40, 53, 68, 80, 88]</t>
  </si>
  <si>
    <t>[4, 20, 29, 32, 45, 65, 68, 73, 78, 88, 91]</t>
  </si>
  <si>
    <t>[8, 9, 12, 15, 17, 25, 29, 35, 45, 48, 51, 60, 61, 62, 69]</t>
  </si>
  <si>
    <t>[2, 6, 12, 25, 27, 38, 50, 55, 59, 62, 71]</t>
  </si>
  <si>
    <t>[10, 43, 45, 51, 55, 69, 72, 83, 97, 100, 108, 123, 130, 131, 133, 136, 141, 150, 167, 179, 181, 184, 191, 194, 195, 197, 206, 207]</t>
  </si>
  <si>
    <t>[2, 13, 17, 32, 36, 38, 41, 52, 53, 54, 59, 60, 61, 72, 77, 79]</t>
  </si>
  <si>
    <t>[5, 11, 14, 15, 17, 27, 28, 41, 44, 54, 55, 62, 70, 72, 73, 74, 77, 79, 88, 92, 97, 98, 101, 115, 119, 124, 128, 129, 143, 149, 156, 160]</t>
  </si>
  <si>
    <t>[11, 16, 29, 43, 52, 66, 70, 74, 76, 80, 90, 91, 92, 94, 96, 101, 104, 107, 113, 124, 136, 149, 157, 162, 166, 177]</t>
  </si>
  <si>
    <t>[9, 15, 20, 24, 29, 36, 45, 63, 99, 102, 103, 120, 121]</t>
  </si>
  <si>
    <t>[8, 18, 27, 34, 38, 43, 45, 53, 55, 68, 76, 87, 100, 110, 131, 136, 140, 148, 159, 165, 169, 176, 191, 193, 195, 205, 209, 225, 228, 233, 235, 237, 239, 243, 246, 248, 254, 267, 272, 273, 284, 289, 291, 296, 299, 304]</t>
  </si>
  <si>
    <t>[8, 16, 19, 30, 41, 44]</t>
  </si>
  <si>
    <t>[4, 6, 15, 19, 22, 29, 31, 75, 80, 81, 92, 95, 96, 97, 100, 108, 109, 114, 128, 129, 150, 156, 173, 187, 195, 200, 201, 205, 226, 229, 242, 265, 266, 283, 285, 299, 306, 308, 315, 321, 331, 336, 347, 350, 353, 355, 384, 385, 392, 399, 405, 409, 414, 431, 433, 440]</t>
  </si>
  <si>
    <t>[5, 11, 20, 24, 32, 44, 58, 61, 63, 64, 67, 68, 70, 83, 88, 93, 99, 113, 122, 136, 139, 190, 195, 200, 203, 207, 221, 223, 224, 228, 250, 266, 267, 304, 306, 310, 313, 341, 361, 362, 365, 381, 385, 393, 394, 406, 410, 417, 420, 435, 438, 448, 453, 488, 499]</t>
  </si>
  <si>
    <t>[2, 5, 13, 17, 24, 33, 38, 43, 46, 63, 64, 67, 75, 89, 92, 100, 125, 126, 127, 128, 136, 138, 139, 147, 150, 161, 165, 171, 175, 177, 182, 186, 189, 199, 210, 216, 230, 247, 248, 251, 254, 255, 278]</t>
  </si>
  <si>
    <t>[2, 5, 9, 11, 18, 19, 22, 28, 37, 44, 51, 54, 64, 66, 68, 83, 85, 87, 89, 92, 98, 100, 102, 106, 107, 110, 121, 125, 128, 129, 139, 146, 162, 165, 172, 177, 182, 193, 196, 202, 206, 221, 229, 233, 234, 238, 239, 242, 248, 269, 272, 276, 283, 287, 290, 295, 304, 309, 316, 319, 326, 327, 330, 335, 349, 353, 356, 360, 368, 375, 387]</t>
  </si>
  <si>
    <t>[15, 17, 18, 22, 26, 32, 37, 41, 64, 68, 69, 87, 92, 98, 102, 106, 110, 118, 123, 131, 138, 142, 143, 154, 157, 158, 176, 180, 189, 204, 207, 211, 224, 240, 248, 255]</t>
  </si>
  <si>
    <t>[2, 3, 21, 22, 34, 38, 48, 52, 58, 67, 84, 96, 99, 112, 121, 122, 141, 142, 152, 173]</t>
  </si>
  <si>
    <t>[2, 4, 7, 10, 19, 20, 23, 24, 25, 39, 42, 62, 66, 81, 87, 96, 104, 110, 114, 118, 119, 136, 145, 155, 159, 161, 163, 172, 178, 211, 220, 227, 230, 231, 232, 278, 290, 302, 308, 315, 318, 320]</t>
  </si>
  <si>
    <t>[15, 22, 31, 34, 39, 58, 63, 71, 74, 82, 83, 86, 91, 92, 103, 121, 126, 139, 140, 144, 147, 154, 177, 180, 191, 201, 202, 215, 219, 227, 235, 250, 252, 258, 261, 263, 267, 271, 272, 279, 280, 282, 296, 307, 328]</t>
  </si>
  <si>
    <t>[2, 7, 9, 12, 15, 17, 19, 23, 24, 33, 44, 46, 52, 55, 63, 81, 88, 90, 95, 100, 101, 111, 123, 128, 137, 140, 143, 152, 156, 158, 159, 167, 177, 190]</t>
  </si>
  <si>
    <t>[4, 5, 7, 10, 17, 19, 20, 21, 26, 29, 31, 34, 43, 44, 45, 47, 48, 52, 57, 67, 68, 73, 77, 81, 87, 88, 99, 104, 106, 117, 128, 132, 135, 136, 137, 141, 146, 149, 158, 162, 177, 180, 183, 186, 195, 206, 214, 218, 223, 228, 233, 241, 243, 247, 282, 288, 295, 326, 328, 340, 343, 348, 350, 360, 366, 369, 381, 397, 407, 408, 413, 430, 431, 433, 445, 447, 448, 453, 455, 460, 472, 474, 483, 502, 503, 513, 515]</t>
  </si>
  <si>
    <t>[3, 13, 23, 31, 32, 38, 39, 40, 44, 45, 46, 48, 52, 59, 60, 65, 67, 71, 74, 75, 76, 82, 83, 89, 95, 96, 97, 103, 113, 114, 119, 127, 130, 131, 139, 151, 155, 159, 162, 175, 196, 202, 212, 215, 222]</t>
  </si>
  <si>
    <t>[6, 15, 16, 32, 41, 43, 64, 81, 82, 89, 93, 97, 102, 107, 121, 132, 141, 144, 146, 149, 154, 158, 159, 162, 168, 178, 180, 181, 188, 190, 203, 209, 211, 212, 218, 224, 231, 233, 245, 246, 247, 256, 258, 259, 261, 264, 286, 290, 297]</t>
  </si>
  <si>
    <t>[3, 7, 8, 10, 15, 22, 38]</t>
  </si>
  <si>
    <t>[2, 5, 7, 10, 21, 26, 34, 39, 41, 44, 48, 50, 52, 57, 59, 60, 63, 83, 85, 86, 94, 99, 101, 119, 121, 129, 134, 137, 154, 156, 157, 159, 160, 164, 170, 171, 172, 181, 185, 205, 216, 218, 227, 235, 251, 252, 253, 256, 266, 268, 271, 276, 278, 281, 283]</t>
  </si>
  <si>
    <t>[3, 4, 5, 6, 22, 24, 25, 39, 40, 48, 57, 58, 62, 65, 71, 74, 75, 83, 84, 89, 93, 110, 123, 142, 153, 168, 173, 189, 193, 195, 207, 209, 210, 213, 222, 225, 233, 237, 239, 244, 250, 258, 263, 264, 271, 277, 285, 298, 307, 309, 318, 322, 331, 333, 335, 337, 352, 356, 358, 361, 367, 379, 383]</t>
  </si>
  <si>
    <t>[3, 4, 13, 16, 20, 25, 26, 37, 39, 45, 48, 60, 61, 63, 65, 66, 72, 79, 83, 86, 117, 119, 121, 126, 128, 129, 143, 156, 161, 173, 176, 177, 180, 185, 189]</t>
  </si>
  <si>
    <t>[5, 12, 32, 45, 47, 68, 71, 86, 89, 91, 116, 117, 123, 131, 136, 156, 159, 172, 173, 179, 183, 186, 193, 200, 201, 218, 225, 238, 245, 249, 250, 255, 258, 264, 276, 280, 287, 288, 291, 296, 297, 299, 313, 337, 361, 365, 370, 382, 405, 406, 407, 427, 429, 435, 437, 439, 456, 467, 469, 470, 487, 496, 508, 512, 523, 526, 529, 535, 543, 555, 569, 590, 594, 606, 634, 638, 640, 647, 654]</t>
  </si>
  <si>
    <t>[7, 17, 31, 45, 50, 55, 68, 73]</t>
  </si>
  <si>
    <t>[8, 21, 23, 24, 30, 33, 36, 40, 41, 43, 44, 46, 53, 54, 57, 66, 73, 79, 81, 86, 89, 93, 104, 112, 117]</t>
  </si>
  <si>
    <t>[5, 9, 12, 15, 23, 28, 50, 56, 65, 81, 117, 120, 128, 137, 138, 142, 143, 148, 150, 154, 161, 169, 170, 173, 188, 209, 211, 215, 224, 233, 241, 243, 246, 254, 257, 266, 268, 269, 276, 285, 289, 292, 300, 305, 307, 319, 323]</t>
  </si>
  <si>
    <t>[2, 3, 5, 24, 27, 37, 38, 69, 72, 83, 88, 119, 131, 133, 134]</t>
  </si>
  <si>
    <t>[8, 15, 63, 86, 88, 99, 107, 123, 126, 128, 136, 139, 141, 155, 157, 163, 169, 170, 179, 185, 191, 195, 198, 219, 235, 247, 248, 251, 255, 265, 275, 280, 302, 303, 324, 333, 340, 341, 346, 348, 360, 364]</t>
  </si>
  <si>
    <t>[5, 10, 14, 15, 17, 20, 25, 28, 46, 49, 54, 57, 58]</t>
  </si>
  <si>
    <t>[5, 13, 15, 22, 30, 38, 40, 42, 46, 48, 57, 81, 95, 107, 108, 110, 113, 127, 131, 137, 142, 143, 157, 160, 165, 174, 176, 178, 181, 182, 192, 204, 205, 210, 212, 214, 223, 224, 228, 232, 233, 238, 243, 254, 262, 273, 285, 288, 293, 296, 301, 304, 315, 318, 325, 326, 341, 342, 355, 360, 363, 365, 369, 394, 404, 420, 422]</t>
  </si>
  <si>
    <t>[14, 24, 33, 35, 38, 42, 47, 65, 66, 68, 74, 93, 99, 106, 108, 112, 117, 119, 121, 148, 150, 154, 157, 169, 185, 193, 198, 202, 215, 237, 240, 252, 253, 272, 274, 292, 304, 314, 320, 326, 330, 334, 344, 359, 369, 388, 395, 405, 409, 418, 430, 441, 454, 458, 473, 523]</t>
  </si>
  <si>
    <t>[2, 6, 8, 12, 16, 22, 40, 46, 47, 51, 59, 72, 77, 89, 94, 109, 112, 114, 123, 151, 157, 159, 162, 166, 167, 178, 187, 190, 191, 196, 198, 200, 201, 202, 210, 220, 222, 227, 234, 244, 248, 259, 261, 272, 285, 287, 289, 303, 319, 322, 328, 341, 345]</t>
  </si>
  <si>
    <t>[4, 9, 17, 21, 33, 41, 44, 64, 65, 71, 74, 78, 83, 86, 90, 110, 116, 130, 134, 138, 140, 141, 158, 168, 198, 202, 204, 205, 211, 217, 230, 236, 248, 262]</t>
  </si>
  <si>
    <t>[10, 11, 14, 21, 30, 41, 42, 55, 64, 66, 68, 76, 80, 92, 102, 105, 135, 150, 161, 167, 178, 194, 203, 204, 208, 211]</t>
  </si>
  <si>
    <t>[11, 14, 18, 20, 25, 31, 51, 53, 58, 61, 63, 70, 85, 92, 93, 97, 99, 118, 120, 121, 124, 126, 127, 129, 133, 134, 136, 143, 152, 161, 170, 171, 180, 181, 194, 195, 196, 201]</t>
  </si>
  <si>
    <t>[2, 29, 42, 44, 46, 56, 60, 68, 75, 77, 80, 85, 90, 101, 102, 110, 112, 113, 120]</t>
  </si>
  <si>
    <t>[6, 8, 18, 23, 24, 44, 45, 47, 48, 52, 53, 77, 82, 84, 95, 104, 106, 109, 111, 112, 121, 126, 130, 135, 136, 144, 158, 160, 174, 187, 193, 194, 196, 199, 202, 230, 232, 234, 235, 240, 245, 249, 257, 259, 262, 266, 267, 277, 282, 283, 285, 295, 309, 311, 313, 314]</t>
  </si>
  <si>
    <t>[8, 9, 19, 20, 25, 26, 28, 30, 43, 50, 55, 60, 62, 77, 79, 83, 85]</t>
  </si>
  <si>
    <t>[6, 21]</t>
  </si>
  <si>
    <t>[9, 11, 13, 17, 21, 34, 58, 59, 62, 70, 80, 92, 98, 101, 105, 110, 115, 116, 120, 125, 130, 132, 134, 135, 137, 140, 146]</t>
  </si>
  <si>
    <t>[3, 6, 10, 16, 63, 74, 80, 82, 84, 90, 95, 99, 111, 122, 126, 129, 130, 134, 136, 138, 144, 149]</t>
  </si>
  <si>
    <t>[7, 12, 13, 33, 34, 36, 37, 41, 42, 66, 71, 84, 93, 95, 98, 100, 101, 110, 115, 119, 124, 125, 133, 147, 149, 163, 166, 167, 168, 171, 175, 180, 182, 185, 195, 199, 203, 213, 222, 227, 250, 251, 252, 256, 269, 273, 280, 285, 287]</t>
  </si>
  <si>
    <t>[2, 16, 17, 23, 24, 32, 44, 64, 65, 69, 83, 87, 101, 107, 108, 110, 111, 115, 126, 128, 132, 134, 139, 142, 146, 152, 159, 165, 168, 173, 174, 187, 191, 196, 198, 213, 214, 218, 220, 224, 233, 235, 241, 244, 255, 274, 291, 292, 299, 313, 325, 326, 328, 330, 331, 342, 343, 346, 347, 349, 356, 361, 366, 377, 378, 380, 390, 406, 409, 414, 420, 422, 425, 431, 452, 455, 465, 466, 468, 475, 483, 491, 493, 496, 500, 503, 505, 522, 524, 539, 540, 541, 548, 549, 556, 557, 561, 565, 569, 579, 589, 598, 609, 612, 628, 630, 631, 632, 642, 649, 651, 655, 671, 672, 692, 694, 697, 707, 710, 714, 716, 718, 729, 735, 737, 739, 755, 757, 777, 781, 788, 790, 793, 804, 819, 827, 840, 842, 844, 850, 854, 864, 870, 872, 879, 880, 885, 887, 889, 890, 892, 896, 905, 910, 921, 928, 931, 941, 948, 949, 951, 962, 963, 965, 970, 977, 979, 982, 990, 991, 993, 998, 999, 1001, 1003, 1016, 1023, 1028, 1033, 1035, 1050, 1052, 1056, 1058, 1068, 1087]</t>
  </si>
  <si>
    <t>[3, 4, 9, 11, 21, 30, 33, 37, 45, 47, 68, 88, 89, 106, 110, 116, 118, 124, 132, 133, 137, 139]</t>
  </si>
  <si>
    <t>[3, 9, 18, 21, 22, 32, 42, 52, 63, 70, 71, 72, 76, 78, 81, 84, 97, 99, 102, 111, 117, 125, 132, 136, 139, 141, 143, 153, 168, 170]</t>
  </si>
  <si>
    <t>[6, 20, 26, 28, 32, 34, 38, 45, 53, 55, 58, 63, 66, 72, 77, 82, 84, 86, 89, 92, 113, 120, 134, 136, 137, 142, 146, 149, 150, 155, 165, 166, 168, 175, 179, 183, 189, 191, 196, 199, 201, 204, 205, 211, 218, 220, 224, 225, 229, 247, 252, 256, 265, 271, 289, 291, 300, 302, 304, 310, 315, 318, 322, 329, 331, 336, 340, 343, 348, 350, 351, 356, 357, 362, 363, 367, 377, 380, 383, 401, 402, 403, 409, 410, 417, 444, 448, 452, 463, 469, 471, 475, 503, 504, 510, 512, 518, 520, 541, 545, 557, 561, 563, 569, 572, 598, 600, 601, 609, 610, 612, 616, 617, 621, 636, 640, 649, 654, 659, 660, 664, 671, 672, 674, 678, 679, 681, 687, 697, 699, 702, 723, 724, 727, 742, 744, 745, 748, 757, 758, 764, 765, 766, 773, 782, 794, 805, 812, 814, 816, 825, 837, 844, 846, 850, 853, 854, 858]</t>
  </si>
  <si>
    <t>[4, 8, 9, 20, 28, 29, 30, 38, 40]</t>
  </si>
  <si>
    <t>[18, 48, 54, 61, 63, 66, 69, 73, 74, 78, 80, 90, 96, 99, 108, 113, 117, 118, 120, 133, 136, 139, 144]</t>
  </si>
  <si>
    <t>[2, 16, 18, 40, 43, 49, 67, 69, 75, 76, 78, 83, 90, 99, 107, 109, 121, 128, 135, 137, 141, 144, 152, 156, 160, 170, 184, 191, 192, 200, 203, 204, 214, 225, 257, 270, 292, 298, 303, 305, 314, 317, 325, 329, 338, 339, 343, 344, 347, 360, 371, 382, 383, 385, 390, 392, 400, 405, 411, 423, 427, 439, 455, 457, 483, 487, 495, 504, 529, 530, 540]</t>
  </si>
  <si>
    <t>[9, 13, 32, 42, 44, 46]</t>
  </si>
  <si>
    <t>[22, 26, 36, 42, 43, 47, 49, 53, 54, 70, 74, 81, 99, 103, 105, 117, 129, 135, 136, 142, 145, 147]</t>
  </si>
  <si>
    <t>[31, 33, 53, 58, 69, 84, 85, 86, 92, 110, 111, 121, 134, 150, 156, 158, 171, 172, 174, 178, 189, 203, 211, 213, 227, 230]</t>
  </si>
  <si>
    <t>[2, 8, 15, 26, 34, 39, 42, 45, 47, 52, 54, 59, 61, 65, 67, 84, 89, 90, 92, 96, 107, 114, 117, 118, 123, 125, 129, 130, 132, 137, 148, 156, 163, 164, 166, 172, 188, 190, 192, 219, 221, 227, 228, 236, 239, 253, 260, 261, 269, 278, 283, 289, 296, 298, 302, 303, 306, 320, 324, 331, 333, 334, 339, 347, 357, 364, 366, 367, 370, 376, 386, 390, 397, 398, 404, 412, 432, 440, 443, 457, 459, 482, 486]</t>
  </si>
  <si>
    <t>[3, 6, 9, 19, 23, 24, 27, 29, 39, 72, 87, 88, 90, 93, 98, 106, 108, 114, 128, 137, 139, 143, 160, 161, 164, 168, 184, 188, 193, 194, 229, 237, 292, 293, 295, 306, 316, 334, 338, 339, 343, 346, 354, 359, 376, 377, 379, 383, 395, 401, 404, 420, 428, 430, 469, 471, 477, 479, 493, 513, 518, 529, 551, 554, 575, 596, 597, 617, 622, 624, 631, 633, 641, 645, 652, 654, 655, 663, 666, 673, 681, 682, 722, 727, 728, 732, 752, 776, 777, 780, 807, 812, 822, 826, 836, 838, 844, 849, 851, 853, 857, 863]</t>
  </si>
  <si>
    <t>[2, 8, 15, 28, 32, 49, 69, 75, 76, 92, 95, 110, 112, 124, 126, 137, 141, 152, 164, 167, 181, 183, 189, 195, 211, 229, 230, 248, 270, 274, 285, 294, 303, 316, 319, 325, 327, 343]</t>
  </si>
  <si>
    <t>[3, 8, 9, 15, 27, 45, 57, 58, 72, 83, 87, 89, 99, 100, 105, 114, 118, 124, 127, 129, 130, 131, 132, 163, 168, 169, 196, 220, 222, 231, 232, 257, 263, 274, 276, 300, 311, 318, 334, 336, 340, 352, 355, 361, 363, 372, 378, 379, 381, 387, 390, 392, 401, 407, 409, 411, 413, 416, 421, 436, 438, 444, 445, 464, 471, 477, 488, 489, 494, 500, 502, 506, 522, 528, 564, 566, 573, 576, 582, 593, 596, 598, 601, 604, 612]</t>
  </si>
  <si>
    <t>[5, 16, 22, 36, 42, 52, 55, 59, 77, 83, 84, 87, 90, 93, 95, 110, 122, 143, 145, 146, 147, 155, 167, 175]</t>
  </si>
  <si>
    <t>[3, 5, 12, 14, 44, 52, 56, 67, 69, 102, 103, 109, 111, 121, 127, 129, 134, 140, 142, 159, 165, 175, 183, 185, 197, 200, 210, 219, 225, 226, 236, 238, 248, 251, 257, 259, 262, 264, 265]</t>
  </si>
  <si>
    <t>[6, 12, 15, 16, 27, 43, 46, 50, 65, 76, 83, 87, 91, 98, 99, 104, 120, 124, 125, 126, 127, 128, 129, 130, 142, 144, 150, 156, 165, 172, 181, 183, 184, 190, 193, 196, 199, 205, 212, 213, 230, 234, 235, 244, 245, 248, 251, 257, 259, 260, 266, 269, 275, 280, 297, 313]</t>
  </si>
  <si>
    <t>[5, 7, 9, 13, 16, 21, 24, 29, 54, 57, 73, 76, 80, 83, 91, 96, 97, 100, 107, 111, 118, 121, 132, 133, 136, 148, 153, 157, 170, 171, 172, 187, 195, 202, 208, 214, 234, 235, 247, 248, 252, 254, 264]</t>
  </si>
  <si>
    <t>[4, 7, 8, 17, 18, 22, 27, 32, 44, 46, 57, 63, 67, 69, 97, 102, 108, 112, 117, 124, 126, 137, 147, 151, 156, 162, 164, 166, 168, 169, 179, 184, 206, 216, 219, 228, 234, 236, 237, 244, 254, 266, 268, 287, 312, 313, 321, 329, 338, 342, 345, 352, 353, 356, 375, 378, 400, 424, 427, 432, 433, 435, 446, 461, 464, 472, 481, 483, 500, 512, 528, 529, 536, 544, 548, 549, 552, 562, 572, 579, 582, 584, 586]</t>
  </si>
  <si>
    <t>[7, 8, 24, 26, 29, 33, 40, 41, 44, 54, 56, 69, 70, 73, 84, 86, 93, 99, 104, 108, 109, 117, 127, 128, 131]</t>
  </si>
  <si>
    <t>[3, 5, 11, 19, 30, 36, 38, 46, 66, 71, 80, 85, 90, 98, 105, 110, 116, 118, 121, 122, 136, 137, 141, 143, 153, 171, 180, 190, 191, 193, 199, 200, 209, 210, 211, 212, 220, 221, 222, 234, 238, 239, 243, 247, 248, 255, 260, 262, 263, 276, 277, 290, 293, 295, 311, 327]</t>
  </si>
  <si>
    <t>[13, 14, 15, 16, 20, 26, 28, 48, 50, 58, 66, 82, 91, 95, 96, 102, 105, 107]</t>
  </si>
  <si>
    <t>[21, 48, 49, 53, 60, 62, 64, 66, 68, 70, 75, 77, 88, 96, 98, 99, 101, 103, 115, 120, 123, 127, 135, 143, 148, 153, 155, 158]</t>
  </si>
  <si>
    <t>[3, 7, 13, 36, 39, 42, 45, 48, 51, 52, 54, 58, 64, 88, 89, 90, 98, 103, 108, 119, 120, 123, 130, 131, 134, 135, 142, 146, 147, 158, 162, 163, 171, 172]</t>
  </si>
  <si>
    <t>[3, 16, 31, 34, 39]</t>
  </si>
  <si>
    <t>[2, 5, 17, 22, 33, 38, 42, 46, 55, 57, 59, 62, 63, 65, 78, 95, 101, 102, 107, 109, 119, 121, 128, 132, 140, 147, 151, 166, 167, 171, 186, 194, 196, 205, 216, 222, 224, 229, 233, 238, 248, 252, 256, 261, 268, 275, 276, 277, 283, 292, 296, 300, 301, 307, 318, 321, 332, 337, 358, 368, 375, 381, 388, 392, 402, 413, 431, 439, 440, 443, 445, 465, 466, 476, 482, 484, 489, 493, 496]</t>
  </si>
  <si>
    <t>[8, 10, 27, 32, 92, 94, 104, 107, 131, 134, 138, 139, 158, 162, 164, 172, 176]</t>
  </si>
  <si>
    <t>[11, 22, 33, 44, 55, 61, 62, 67, 77, 81, 89, 101, 103, 108, 114, 117, 121, 130, 133, 136, 143, 147, 153, 164, 166, 171, 190, 208, 210, 214, 225, 230, 231, 236, 239, 267, 271, 275, 276, 290, 294, 297, 311]</t>
  </si>
  <si>
    <t>[2, 4, 10, 11, 13, 18, 30, 36, 53, 59, 74, 88, 93, 100, 102, 107, 108, 116, 118, 132, 133, 134, 136, 144, 157, 165, 171, 172, 188, 189, 190, 193, 199, 202, 203, 207, 211, 216, 233]</t>
  </si>
  <si>
    <t>[3, 4, 7, 10, 16, 21, 35, 39, 44, 51, 56, 62, 69, 85, 86, 87, 99, 121, 130, 134, 135, 137, 139, 144, 152, 155, 156, 161, 174, 182, 190, 198, 202, 203, 204, 207, 226, 238, 240, 242, 246, 248, 252, 264, 277, 281, 296, 308, 314, 319, 330, 343, 352, 357, 373, 375, 376, 381, 385, 388, 393, 396, 398, 416, 423, 424, 428, 430, 442, 476, 478, 494, 495, 496, 502, 517, 537, 544, 555, 561, 567, 570, 572, 574, 591, 592, 600, 604, 605, 606, 612, 616, 621, 628, 643, 655, 665, 667, 687, 688, 691, 708, 710, 717, 722, 725, 730, 737, 738, 742, 745, 752, 754, 755, 768, 769, 785, 805, 809, 814, 819, 821, 823, 833, 837, 839, 841, 855, 859, 861, 867, 874, 880, 888, 891, 907, 921, 923, 925, 933, 944, 949, 959, 962, 969, 970, 972, 1000, 1005, 1007, 1008, 1011, 1023, 1028, 1035, 1040, 1041, 1055, 1059, 1071, 1082, 1083, 1085, 1089, 1092, 1098, 1103, 1113, 1114, 1124, 1131, 1144, 1145, 1147, 1150, 1153, 1165, 1166, 1171, 1173, 1177, 1186, 1193, 1204]</t>
  </si>
  <si>
    <t>[7, 9, 14, 17, 39, 41, 70, 78, 82, 91, 95, 96, 100, 101, 107, 112, 126, 141, 151, 159, 163, 178, 179, 184, 218, 229, 230, 237, 239, 244, 245, 281, 293, 295, 296, 302, 317, 325, 326, 333, 338, 340, 343, 349, 357, 359, 379, 380, 393, 397, 401]</t>
  </si>
  <si>
    <t>[3, 5, 6, 8, 20, 28, 41, 43, 44, 58, 59, 81, 82, 84, 91, 97, 112, 133, 138, 144, 156, 161, 170, 178, 182, 190, 203, 204, 214, 218, 232, 247, 248, 254, 257, 267, 271, 283, 289, 293, 295, 299, 302, 307, 317, 328, 344, 351, 355, 356, 378, 390, 421, 422, 423, 430, 439, 462, 464]</t>
  </si>
  <si>
    <t>[7, 25, 26, 27, 28, 30, 33, 35, 48, 60, 66, 67, 70, 71, 77, 79, 87, 98, 100, 102, 105, 106, 111, 118, 129, 141, 147, 154, 166]</t>
  </si>
  <si>
    <t>[8, 27, 30, 33, 34, 40, 42, 48, 54, 60, 64, 67, 70, 74, 81, 84, 87, 88, 106, 112, 124, 127, 141, 142, 150, 156, 160]</t>
  </si>
  <si>
    <t>[40, 46, 47, 57, 65, 78, 82, 91, 92, 110, 130, 131, 138, 141, 143, 154, 162, 163, 167, 168, 173, 181, 184, 196, 207, 209, 214, 217, 221, 225, 232, 247, 252, 256, 266, 268, 282, 293, 297, 298, 312, 316]</t>
  </si>
  <si>
    <t>[3, 18, 20, 28, 29, 51, 56, 61, 74, 76, 84, 95, 97, 99, 101, 102, 106, 109, 132, 144, 156, 166, 180, 189, 193, 194, 197, 202, 203, 206, 208, 210, 219, 221, 228, 230, 235, 240, 246, 249, 254, 267, 273, 280, 281, 287, 294, 296, 307, 310, 312, 315, 317, 323, 335, 337, 344, 347, 348, 361, 363, 373, 374, 375, 387, 392, 396, 400, 401, 415, 419, 421, 426, 431, 438, 446, 447]</t>
  </si>
  <si>
    <t>[2, 3, 4, 16, 21, 28, 29, 33, 35, 39, 45, 47, 49, 51, 56, 58, 64, 76, 77, 84, 89, 90, 95, 96, 97, 98, 100, 102, 114, 121, 124, 127, 138, 146, 147, 150, 154, 163, 172, 178, 187, 190, 191, 197, 201, 208, 210, 216, 217, 219, 222, 227, 229, 236, 239, 247, 249, 251, 253, 259, 260, 263, 265, 271, 277, 288, 289, 296, 306, 311, 315, 317, 318, 319, 321, 323, 326, 333, 334, 335, 341, 349, 351, 367, 372, 376, 378, 380, 381, 382, 403, 404, 411, 412, 417, 418, 433, 436, 439, 441, 443, 444, 446, 456, 461, 468, 475, 479, 480, 481, 488, 492, 494, 501, 502, 503, 512, 517, 519, 520, 522, 524, 535, 536, 543, 546, 551, 557, 560, 563, 567, 572, 574, 575, 580, 585, 591, 604, 605, 608, 609, 615, 622, 623, 629, 640, 641, 643, 648, 649, 657, 662, 666, 671, 675, 677, 679, 682, 691, 697, 698, 699]</t>
  </si>
  <si>
    <t>[10, 12, 37, 49, 55, 59, 62, 77, 80, 85, 106, 109, 123, 125, 142, 154, 156, 162, 182, 186, 193, 217, 226, 232, 234, 236, 241, 245, 246, 249, 256, 274, 276, 286, 290, 292, 295, 297]</t>
  </si>
  <si>
    <t>[3, 6, 8, 11, 12, 15, 21, 28, 39, 43, 44, 52, 53, 60, 61, 62, 69, 73, 81, 85, 94, 100, 106, 112, 114, 125, 129, 135, 139, 141, 144, 145, 149, 156, 158, 164, 175, 182, 187, 194, 204, 208, 211, 219, 228, 235, 237, 245, 269, 271, 273, 278, 287, 291, 292, 298, 304, 314, 316, 324, 326, 329, 330, 335, 351, 353, 358, 366, 371, 383, 386, 390, 401, 410, 414, 422, 427, 430, 431, 433, 436, 454, 456, 459, 496, 509]</t>
  </si>
  <si>
    <t>[31, 63, 67, 71]</t>
  </si>
  <si>
    <t>[12, 16, 22, 39, 41, 42, 46, 62, 68, 78, 81, 82, 83, 94, 97, 105, 116, 118, 139, 141]</t>
  </si>
  <si>
    <t>[7, 9, 21, 34, 44, 54, 56, 71, 74, 77, 83, 99, 112, 113, 118, 120, 124, 127, 138, 141, 143, 153, 154, 157, 163, 165, 172, 173, 175, 179, 185, 194, 199, 206, 212, 216]</t>
  </si>
  <si>
    <t>[8, 10, 13, 14, 18, 23, 24, 30, 32, 39, 46, 53, 75, 83, 85, 89, 95, 98, 102, 105, 124, 127, 128, 133, 135, 147, 149, 153, 162, 166, 174, 183, 185, 187, 188, 194, 195, 199, 205, 208, 210, 217, 223, 225, 227, 231, 232, 233, 236, 243, 245, 246, 247, 273, 274, 281, 283, 286, 296, 298, 322, 325, 338, 339, 347, 360, 362, 372, 373, 377, 379, 380, 381, 383, 384, 387, 395, 411, 414, 416, 422, 432, 435, 450, 452, 454, 455, 457, 458, 464, 465, 466, 469, 477, 493, 504, 508, 520, 532, 563, 564, 569, 573, 574, 587, 588, 589, 591, 595, 596, 598, 606, 612, 613, 618, 622, 637, 646, 650, 656, 661, 662, 669, 679, 686, 689]</t>
  </si>
  <si>
    <t>[2, 10, 17, 18, 19, 25, 45, 46, 51, 53, 55, 68, 74, 88, 93, 99, 112, 119, 157, 168, 171, 184, 185, 213]</t>
  </si>
  <si>
    <t>[6, 12, 16, 21, 27, 29, 30, 40, 46, 54, 62, 69, 78, 94, 97, 112, 123, 124, 126, 148, 161, 163, 168, 183, 196, 198, 206, 214, 216, 217, 222, 223, 229, 233, 239, 241, 257, 260, 262, 272, 273, 275, 285, 287, 291, 294, 303, 308, 311, 317, 318, 321, 326, 338, 347, 352, 355, 369, 378, 379, 387, 390, 391, 394, 410, 419, 422, 426, 429, 445, 463, 465, 469]</t>
  </si>
  <si>
    <t>[13, 15, 20, 26, 44, 48, 50, 61, 67, 73, 81, 87, 94, 97, 108, 114, 116, 126, 135]</t>
  </si>
  <si>
    <t>[2, 14, 17, 24, 26, 35, 49, 66, 80, 85, 96, 103, 127, 131, 140, 146, 149, 161, 162, 175, 177, 181, 190, 192, 201, 208, 213, 216]</t>
  </si>
  <si>
    <t>[6, 8, 9, 10, 14, 15, 17, 25, 34, 65, 69, 70, 88]</t>
  </si>
  <si>
    <t>[2, 8, 20, 23, 24, 38, 41, 43]</t>
  </si>
  <si>
    <t>[5, 21, 25, 33, 34, 36, 51, 72, 78, 83, 93, 98, 102, 116, 122, 132, 134, 138, 144, 150, 170, 172, 174, 180, 189, 192]</t>
  </si>
  <si>
    <t>[8, 10, 14, 22, 35, 44, 47, 51, 54, 61, 67, 69, 93, 94, 97, 106, 109, 123, 127, 128, 140, 150, 157, 162, 165, 175, 177, 180, 207, 217, 221]</t>
  </si>
  <si>
    <t>[6, 47, 49, 52, 53, 55, 69, 70, 72, 80, 81, 86, 93, 104, 106, 126, 128, 140, 146, 147, 150, 155, 162, 163, 164, 171, 176, 210, 235, 237, 241, 243, 244, 255, 258, 260, 265, 278, 291, 319, 325, 329, 340, 342, 357, 358, 359, 361, 364, 365, 369, 373, 376, 391, 395, 396, 398, 400, 409, 419, 424, 428, 472, 473, 487, 489, 498, 499, 509, 518, 519, 520, 531, 533, 543, 544, 576, 589, 606, 609, 613, 620, 634]</t>
  </si>
  <si>
    <t>[2, 4, 13, 21, 23, 24, 25, 39, 42, 55, 58, 64, 94, 98, 104]</t>
  </si>
  <si>
    <t>[7, 9, 25, 29, 30, 35, 44, 46]</t>
  </si>
  <si>
    <t>[3, 10, 13, 29, 39, 46, 47, 59, 62, 66, 68, 85, 87, 104, 131, 143, 145, 148, 173, 174, 178, 181, 185, 190, 195, 198, 202, 213, 214, 223, 228, 234, 246, 248, 262, 268, 288, 314, 334, 335, 337, 342, 343, 345, 358, 360, 385, 388, 390, 394, 397, 398, 400, 403, 405, 410, 412, 414, 423, 429, 432, 446]</t>
  </si>
  <si>
    <t>[8, 15, 52, 63, 66, 70, 72, 77, 82, 84, 102, 103, 122, 124, 140, 146, 172, 176, 184, 191, 199, 213, 215, 221, 240, 248, 287, 294, 297, 299, 305, 311, 318, 328, 329, 332, 370, 378, 394, 399, 410, 428, 443, 444, 450, 452, 467, 494, 501, 513]</t>
  </si>
  <si>
    <t>[4, 5, 22, 37, 48, 55, 78, 81, 82, 91, 110, 115, 117, 134, 137, 142, 143, 161, 164, 165, 179, 180, 194, 205, 211, 216, 220, 238, 242, 245]</t>
  </si>
  <si>
    <t>[5, 7, 8, 9, 14, 25, 31, 45, 54, 74, 77, 86, 126, 141, 143, 161, 163, 164, 168, 170, 189, 193, 208, 217, 218, 220, 226, 229, 230, 233, 248, 276]</t>
  </si>
  <si>
    <t>[2, 4, 6, 18, 21, 33, 36, 59, 63, 64, 70, 71, 83, 108, 117, 145, 151]</t>
  </si>
  <si>
    <t>[2, 4, 13, 18, 34, 45, 51, 67, 81, 83, 87, 98, 99, 100, 102, 114, 115, 120, 131, 132, 135, 140, 141, 150, 158, 178, 180, 194, 204, 217, 220, 223, 227, 236, 249, 254, 260, 263]</t>
  </si>
  <si>
    <t>[14, 21, 26, 34, 43, 67]</t>
  </si>
  <si>
    <t>[5, 7, 8, 9, 11, 13, 21, 31, 36, 41]</t>
  </si>
  <si>
    <t>[7, 11, 14, 18, 36, 37, 39]</t>
  </si>
  <si>
    <t>[2, 3, 9, 16, 30, 32, 38, 51, 53, 58, 59, 62, 65, 67, 73, 81, 82]</t>
  </si>
  <si>
    <t>[12, 14, 15, 35, 38, 44, 46, 47, 49, 54, 57, 60, 67, 70, 71, 73, 92, 101, 104, 107, 117, 120, 126, 128, 133, 134, 143, 144, 145, 169, 172, 173, 176, 178, 179, 180, 185, 195, 225, 227, 230, 234, 241, 247, 253, 258, 261]</t>
  </si>
  <si>
    <t>[6, 15, 20, 26, 41, 49, 52, 53, 60, 67, 70, 72, 80, 84, 92, 94, 95, 101, 103, 106, 108, 123, 126, 133, 146, 152, 153, 158, 165, 168, 190, 198, 207, 214, 220, 223, 230, 232, 243, 271, 273, 276, 277, 280, 297, 302, 306, 311, 317, 326, 356, 357, 379, 384, 387, 388, 394, 398, 403, 410, 411, 428, 434, 437, 440, 446, 451]</t>
  </si>
  <si>
    <t>[3, 8, 17, 27, 39, 43, 45, 49, 50, 53, 55, 57, 67, 74, 80, 81, 88, 98, 106, 113, 116, 119, 127, 129, 141, 145, 151, 153, 172, 176, 180, 190, 195, 205, 207, 212, 216, 226, 228, 230, 234, 239, 242, 244, 258, 259, 263, 271, 273, 277, 288, 291, 313, 326, 328, 332, 334, 348, 351, 366, 370, 386, 387, 394, 401, 405, 407, 413, 432, 437, 438, 450, 452, 454, 464, 474, 479, 483, 485, 490, 503, 506, 507, 512, 518, 519, 525, 532, 534, 537, 539, 552, 557, 561, 587, 606, 609, 622, 649, 655, 659]</t>
  </si>
  <si>
    <t>[4, 7, 22, 23, 27, 31, 32, 40, 48, 54, 78, 82, 103, 104, 106, 126, 127, 130, 133, 154, 156, 162]</t>
  </si>
  <si>
    <t>[7, 10, 27, 29, 37, 47, 54, 72, 79, 100, 130, 138, 144, 158, 163, 166, 180, 186, 200, 201, 224, 235, 248, 251, 260, 263, 267, 271, 283, 289, 296, 300, 311, 320, 326, 334, 338, 349, 356, 359, 364, 373, 382]</t>
  </si>
  <si>
    <t>[2, 5, 8, 10, 16, 21, 40, 41, 42, 47, 48, 50, 55, 64, 75, 80, 93, 96, 106, 112, 116, 121, 131, 150, 154, 172, 175, 177, 180, 190, 192, 202, 212, 213, 219, 225, 232, 234, 242, 255, 259, 260, 267, 271, 277, 286, 297, 298, 302, 311, 314, 320, 322, 326, 330, 339, 349, 351, 354, 356, 357, 360, 362, 363, 394, 396, 402, 403, 427, 432, 434, 441, 442, 449, 455, 472, 474, 487, 494, 495, 508, 514, 515, 516, 518, 520, 523, 531, 535, 545, 563, 568, 571, 589, 593, 596, 604, 609, 626, 628, 638, 641, 655, 667, 670, 678, 682, 685, 688, 694, 697, 700, 704, 713, 718, 738, 740, 742, 744, 749, 759, 764, 775, 777, 778, 780, 785, 795, 798, 806, 812, 814, 815, 821, 827, 829, 842, 846, 863, 873]</t>
  </si>
  <si>
    <t>[2, 4, 5, 27, 29, 34, 49, 50, 60, 63, 67, 69, 71]</t>
  </si>
  <si>
    <t>[2, 4, 11, 16, 31, 37, 58, 69, 82, 102, 105, 113, 140, 153, 155, 158, 188, 198, 204, 211, 214, 223]</t>
  </si>
  <si>
    <t>[2, 11, 12, 16, 20, 24, 38, 46, 51, 52, 53, 61, 72, 75, 78, 80, 84, 90, 91, 100, 102, 107, 111, 118, 119, 136, 137, 141, 142, 152, 153, 162, 166, 168, 174, 178, 193, 201, 222, 224, 227, 233, 244, 247, 255, 256, 269, 289, 295, 308, 315, 316, 324]</t>
  </si>
  <si>
    <t>[4, 7, 12, 15, 16, 25, 27, 46, 54, 59, 60, 64, 76, 79, 85, 100]</t>
  </si>
  <si>
    <t>[9, 17, 26, 30, 37, 52, 54, 60, 64, 67, 71, 78, 81, 91, 95, 97, 100, 103, 110, 112, 115, 121, 125, 126]</t>
  </si>
  <si>
    <t>[2, 6, 9, 15, 24, 31, 57, 78, 85, 89, 93, 99, 102, 106, 110, 117, 125, 132, 135, 141, 156, 167, 175, 180, 181, 182, 203, 212, 216, 223, 244, 255, 258, 261, 273, 284, 286, 287, 290, 300, 303, 310, 320, 339, 341, 346, 352, 356, 359, 365, 367, 376, 394, 405, 431, 435, 438, 439, 440, 472, 473, 477, 478, 479, 480, 485, 489, 491, 492, 493, 497, 502, 504, 505, 506, 512, 524, 526, 532, 541, 545, 547, 554, 556, 560, 576, 577, 580, 581, 585, 590, 604, 607, 635, 636, 638, 646, 649, 659, 671, 672, 673, 677, 699, 701]</t>
  </si>
  <si>
    <t>[5, 13, 17, 20, 24, 29, 33, 35, 44, 46, 47, 51, 52, 61, 79, 84, 85, 95, 97, 100, 104, 105, 111, 126, 128, 131, 141, 147, 153, 161, 163, 164, 176, 202, 204, 211, 215, 218, 224, 228, 231, 232, 233, 236, 238, 255, 256, 258, 263, 266, 272, 273, 280, 281, 285, 287, 291, 293, 304, 308, 313, 318, 326, 327, 328, 339, 350, 355, 358, 362, 367, 372, 380, 381, 386, 388, 395, 408, 409, 418, 435, 444, 448, 459, 483, 489, 494, 500, 520, 521, 523, 529, 549, 564, 565, 579, 590, 594, 598, 601, 605, 609, 618, 620, 630, 633, 639, 642, 646, 654, 660, 668, 676, 694, 695, 706, 711, 713, 714, 715, 722, 739, 741, 745, 748, 750, 758, 761, 766, 768, 771, 773, 783, 803, 804, 805, 806, 814, 816, 820, 830, 831]</t>
  </si>
  <si>
    <t>[2, 6, 21, 23, 41, 42, 50, 53, 56, 63, 66, 79, 84, 86, 96, 100, 101, 107, 111, 118, 122, 123, 132, 144, 145, 165, 166, 175, 180, 189, 191, 194, 196, 215, 216, 219, 226, 230, 237, 240, 245, 251, 258, 261, 282, 292]</t>
  </si>
  <si>
    <t>[7, 25, 27, 30, 39, 41, 44, 45, 51, 57, 61, 67, 98, 101, 102, 105, 107, 108, 113, 121, 126, 140, 142, 144, 153, 157, 161, 163, 164, 167, 174, 175, 185, 190, 194, 197, 198, 205, 206, 210, 211, 232, 236, 247, 256, 261, 262, 272, 275, 277, 288, 295, 296, 307, 324, 340, 345, 346, 354, 355, 356, 357, 359, 382, 385, 388, 389, 395, 408, 414, 418, 425]</t>
  </si>
  <si>
    <t>[2, 3, 6, 11, 13, 21, 24, 34, 44, 45, 71, 81, 85, 87, 96, 122, 126, 137, 138, 148, 160, 178, 188, 201, 203, 208, 215, 228, 251]</t>
  </si>
  <si>
    <t>[24, 32, 33, 37, 42, 58, 64, 84, 92, 95, 102, 105, 114, 123, 129, 152, 154, 176, 179, 193, 194, 202, 209, 226, 230, 232, 235, 237, 242, 254, 259]</t>
  </si>
  <si>
    <t>[5, 10, 26, 34, 45, 58, 62, 65, 84, 87, 90, 95, 103, 109, 118, 120, 126, 129, 132, 135, 141, 164, 165, 173, 174, 199, 203, 204, 212, 233, 239, 245]</t>
  </si>
  <si>
    <t>[3, 8, 14, 18, 35, 37, 39, 45, 68, 75, 82, 88, 96, 98, 113, 117, 118, 130, 132, 134]</t>
  </si>
  <si>
    <t>[7, 9, 29, 35, 47, 49, 59, 85, 86, 89, 95, 100, 108, 110, 123, 130, 131, 137, 138, 157, 160, 161, 167, 169, 180, 181, 186]</t>
  </si>
  <si>
    <t>[7, 27, 51, 54, 56, 72, 77, 78, 80, 82]</t>
  </si>
  <si>
    <t>[2, 10, 21, 33, 42, 43, 52]</t>
  </si>
  <si>
    <t>[3, 19, 26, 33, 35, 40, 46, 48, 59, 61, 64, 72, 74, 76, 81, 84, 85, 90, 92, 96, 97, 98, 99, 103, 123, 124, 130, 133, 135, 143, 148, 155, 159, 162, 164, 172, 175, 182, 187, 190, 191, 197, 198, 200, 208, 216, 228, 230, 231, 232, 238, 244, 246, 251, 254, 256, 273, 275, 286, 288, 294, 300, 307, 309, 320]</t>
  </si>
  <si>
    <t>[2, 3, 10, 12, 17, 21, 24, 27, 47, 50, 57, 58, 59, 60, 68, 80, 86, 87, 99, 102, 110, 113, 115, 117, 120, 130, 143, 147, 152, 158, 160, 171, 172, 174, 177, 186, 187, 197, 201, 202, 208, 215, 224, 227, 231, 249, 260, 261, 265, 267, 268, 269, 271, 273, 275, 281, 289, 294, 305, 314, 319, 340, 349, 362, 363, 370, 379, 380, 383, 394, 396, 399, 401, 402, 404, 405, 406, 412, 418, 421, 426, 434, 436, 442, 450, 462, 470, 473, 501, 507, 528, 530, 535, 545, 547, 548, 551, 553, 558, 568, 575, 578, 584, 585, 588, 590, 591, 592, 597, 612, 626, 629, 630, 631, 634, 640, 641, 648, 650, 655, 663, 668, 672, 673, 674, 683, 687, 700, 701, 704, 706, 712, 727, 737, 744, 747, 750, 754, 755, 757, 759, 771, 776, 789, 797, 801, 803, 804, 812, 816, 819, 829, 831, 838, 842, 843, 866, 870, 889, 896, 898, 908, 910, 915, 918, 924, 932, 940, 942, 947, 950, 953, 956, 960, 965, 974, 976, 978, 981, 985, 989, 990, 993, 1002, 1006, 1011, 1013, 1018, 1019, 1020, 1031, 1034, 1037, 1040, 1050, 1055, 1058, 1061, 1064, 1075, 1079, 1081, 1083, 1087, 1089, 1095, 1097, 1102, 1103, 1106, 1107, 1111, 1123, 1124, 1130, 1131, 1136, 1147, 1149, 1153, 1165, 1171, 1173, 1183, 1188, 1194, 1202, 1203, 1206, 1207, 1208, 1212, 1222, 1224, 1226, 1231, 1235, 1237, 1239, 1244, 1248, 1251, 1252, 1260, 1273, 1275]</t>
  </si>
  <si>
    <t>[5, 10, 12, 20, 22, 27, 28, 36, 38, 74, 88, 114, 117, 122, 127, 138, 146, 155, 156, 164, 165, 175, 186, 190, 191]</t>
  </si>
  <si>
    <t>[3, 5, 7, 15, 19, 34, 43, 55, 63, 70, 77, 78, 81, 91, 99, 107, 117, 130, 135, 138, 143, 147, 148, 161, 166, 174, 189, 209, 213, 218, 221, 222, 226]</t>
  </si>
  <si>
    <t>[2, 4, 5, 24, 37, 41, 59, 67, 68, 78, 80, 81, 85, 91, 98, 115, 119, 123, 130, 147, 152, 158, 164, 165, 176, 184, 191, 193, 198, 199, 222, 226, 227, 248, 252]</t>
  </si>
  <si>
    <t>[5, 7, 16, 18, 19, 22, 31, 35, 43, 49, 51, 55, 56, 72, 81, 82, 85, 87, 89, 94, 100, 101, 103, 104, 105, 107]</t>
  </si>
  <si>
    <t>[7, 8, 17, 24, 27, 28, 41, 50, 51, 52, 56, 58, 64, 68, 69, 85, 108, 121, 126, 128, 129, 142, 145, 146, 152, 156, 162, 177, 185, 193, 220, 228, 233, 235, 242, 245, 252, 255, 269, 278, 292, 303, 309, 315, 316, 320, 326, 331, 334, 336, 350, 361, 362, 365, 366, 371, 384, 399, 402, 403, 412, 413, 417, 421, 441, 451, 472, 483, 486, 500, 525, 527, 536, 539, 540, 554, 556, 557, 558, 570, 584, 586, 587, 588, 592, 596, 599, 602, 603, 615, 620, 622, 626, 629, 641, 642, 645, 648, 652, 656, 657, 659, 661, 662, 664, 678, 680, 684, 687, 689, 693, 695, 718, 724, 732, 741, 743, 751, 753, 758, 763, 770, 776, 782, 786]</t>
  </si>
  <si>
    <t>[9, 18, 25, 32, 41, 61, 74, 75, 84, 91, 104, 111, 112, 114, 115, 117, 132, 133, 154]</t>
  </si>
  <si>
    <t>[4, 12, 13, 30, 39, 42, 51]</t>
  </si>
  <si>
    <t>[4, 7, 15, 24, 35, 43, 45, 48, 67, 78, 83, 98, 114, 115, 116, 117, 121, 122, 123, 126, 127, 128, 129, 130, 132, 137, 144, 146, 148, 150, 151, 155, 159]</t>
  </si>
  <si>
    <t>[2, 5, 8, 11, 19, 25, 28, 31, 40, 43, 49, 50, 56, 61, 63, 72, 77, 80, 82, 91, 97, 104, 108, 110, 111, 122, 124, 131, 133, 143, 146, 147, 148, 150, 154, 156, 164]</t>
  </si>
  <si>
    <t>[7, 12, 23, 27, 38, 40, 47, 49, 53, 62, 64, 70, 73, 93, 95, 106, 109, 111, 112]</t>
  </si>
  <si>
    <t>[8, 20, 21, 23, 58, 61, 77, 78, 105, 115, 130, 131, 141, 143]</t>
  </si>
  <si>
    <t>[13, 20, 22, 25, 43, 46, 58, 61, 62, 65, 73, 80, 85, 96, 100, 102, 106]</t>
  </si>
  <si>
    <t>[11, 17, 26, 31, 35, 37, 43, 51, 52, 54]</t>
  </si>
  <si>
    <t>[12, 17, 22, 24, 29, 43, 58, 59, 73, 80, 86]</t>
  </si>
  <si>
    <t>[10, 12, 16, 18, 22, 32, 49, 55, 57, 75]</t>
  </si>
  <si>
    <t>[2, 5, 13, 14, 28, 44, 52, 72, 73, 76, 78, 82, 99, 100, 107, 111, 126, 133, 144, 145, 150, 157, 172, 175, 177, 180, 185, 193, 205, 206, 209, 213, 229, 241, 243, 245, 263, 266, 268, 295, 305, 315, 316, 317, 323, 325, 333, 342, 346, 359, 371, 378, 380, 382, 384, 385]</t>
  </si>
  <si>
    <t>[11, 17, 22, 26, 29, 33, 35, 40, 42, 60, 71, 96, 100, 113, 118, 122, 128, 129, 132, 133, 141, 142, 147, 150, 160, 164, 170, 181, 185, 198, 202, 204, 206, 217, 218]</t>
  </si>
  <si>
    <t>[4, 6, 7, 12, 14, 22, 25, 31, 36, 41, 42, 46, 50, 53, 59, 61, 62, 71, 72, 74, 76, 84, 95, 111, 120, 126, 130, 137, 143, 149, 163, 165, 169, 171, 194, 199, 202, 223, 229, 235, 263, 266, 267, 273, 294, 307, 308, 309, 312, 324, 325, 329, 335, 336, 345, 364, 366, 373, 377, 381, 401, 404, 410, 414, 420]</t>
  </si>
  <si>
    <t>[5, 7, 52, 58, 66, 69, 76, 86, 89, 90, 94, 106, 118, 124, 135, 136, 137, 141, 145, 146, 148, 151, 171, 176, 178, 186, 190, 191, 197, 201, 209, 215, 221, 230, 256, 262, 280, 284, 286, 302, 310, 311, 313, 316, 322, 323, 349, 360, 361, 368, 392, 407, 423, 425, 456, 459, 472, 473, 485, 490, 491, 505, 509]</t>
  </si>
  <si>
    <t>[8, 12, 13, 16, 23, 28, 32, 49, 50, 52, 54, 62, 73, 74, 85, 93, 98, 106, 108, 109, 112, 117, 121, 126]</t>
  </si>
  <si>
    <t>[8, 14, 17, 27, 30, 32, 38, 41, 43, 45, 53, 60]</t>
  </si>
  <si>
    <t>[3, 5, 11, 13, 17, 41, 56, 66, 74, 84, 86]</t>
  </si>
  <si>
    <t>[5, 18, 26, 30, 33, 40, 43, 45, 48, 60, 62, 69, 74, 76, 81, 104, 108, 109, 118, 119, 121, 126, 128, 131, 138, 142, 148, 152, 155, 161, 166, 203, 204, 207, 216, 219, 233, 242, 248, 252, 253, 262, 276]</t>
  </si>
  <si>
    <t>[3, 5, 17, 30, 32, 33]</t>
  </si>
  <si>
    <t>[3, 11, 16, 18, 20, 22, 32, 36, 37, 38, 44, 54, 59, 65, 68, 82, 83, 85, 88, 89, 90, 93, 94, 101, 103, 110, 111, 114, 115, 120, 140, 144, 151]</t>
  </si>
  <si>
    <t>[13, 15, 20, 36, 38, 55, 72, 73, 77, 78, 94, 98, 101, 112, 117, 121, 141, 155, 174, 176, 184, 191, 195]</t>
  </si>
  <si>
    <t>[3, 12, 18, 30, 31, 35, 40, 50, 60, 68, 69, 70, 71, 82, 89, 98, 109]</t>
  </si>
  <si>
    <t>[6, 11, 18, 24, 25, 30, 32, 40, 41, 42, 43, 56, 59, 61, 73, 92, 105, 106, 108, 111, 112, 114, 117, 121, 125, 160, 185, 195, 200, 205, 208, 209, 211, 226, 227, 229, 236, 242, 258, 259, 260]</t>
  </si>
  <si>
    <t>[2, 7, 37, 41, 44, 54, 60, 63, 104, 106, 109, 115, 117, 120, 122, 125, 129, 132, 139, 145, 149, 159, 173, 202, 216, 218, 222, 226, 242, 244, 299, 301, 305, 319, 327, 336, 340, 341, 345, 358, 369, 381, 386, 390, 403, 406, 409, 410, 411, 420, 425, 434, 436, 448, 453, 473, 474, 482, 498, 503, 506, 509, 517, 521, 548, 550, 564, 587, 589, 602, 609, 618, 621]</t>
  </si>
  <si>
    <t>[2, 17, 26, 32, 36, 47, 49, 51, 57, 60, 62, 73, 89, 113, 121, 124, 136, 140, 144, 146, 149, 152, 155, 156, 161, 165, 169, 174, 179, 180, 181, 183, 184, 194, 198, 205, 222, 230, 236, 242, 243, 250, 266, 273, 278, 280, 283, 286, 290, 298, 308]</t>
  </si>
  <si>
    <t>[23, 24, 30, 40, 44, 45, 56, 67, 77, 79, 83, 97]</t>
  </si>
  <si>
    <t>[12, 20, 40, 45, 46, 59, 62, 65, 67, 70, 83, 84, 94, 102, 104, 114, 120, 127, 130, 133, 140, 146, 162, 164, 165, 170, 175, 179, 191, 201, 205, 225, 228, 229, 230, 236, 238, 241, 256, 257]</t>
  </si>
  <si>
    <t>[9, 19, 23, 38]</t>
  </si>
  <si>
    <t>[3, 6, 10, 20, 21, 25, 36, 37, 39, 45, 48, 64, 71, 80, 83, 84, 87, 88, 93, 95, 106, 117, 121, 123, 126, 135]</t>
  </si>
  <si>
    <t>[6, 15, 22, 34, 41, 45, 63, 64, 67, 69, 70, 91, 96, 101, 103, 105, 108, 123]</t>
  </si>
  <si>
    <t>[2, 23, 25, 29, 40, 43, 46, 56, 65]</t>
  </si>
  <si>
    <t>[7, 8, 24, 26, 40, 44, 61, 63, 76, 77, 78, 85, 90, 92, 102, 118, 126, 129, 130, 131, 133, 135]</t>
  </si>
  <si>
    <t>[4, 8, 19, 30, 33, 34]</t>
  </si>
  <si>
    <t>[2, 23, 26, 37, 41, 43, 53, 57, 61, 66, 69, 81, 85, 89, 93, 118, 122, 125, 126, 138, 157, 160]</t>
  </si>
  <si>
    <t>[22, 29, 30, 37, 40, 45, 53, 61, 65, 75, 77, 82, 83, 87, 89, 92, 105, 108, 112, 119, 121, 125, 128, 131, 134, 136, 158, 160, 162, 164, 167, 173, 177, 182, 198, 220, 221, 226, 228, 232, 235, 243, 246, 258, 261, 271, 276, 277, 283, 284]</t>
  </si>
  <si>
    <t>[18, 21, 35, 37, 61, 63, 64, 71]</t>
  </si>
  <si>
    <t>[11, 21, 27, 33, 40, 44, 48, 52, 60, 61, 68, 76, 85, 89, 98, 115, 123, 136]</t>
  </si>
  <si>
    <t>[9, 11, 14, 55, 64, 68, 84, 87, 88, 98, 100, 101, 111, 117]</t>
  </si>
  <si>
    <t>[2, 4, 18, 21, 32, 38, 46, 49, 52, 60, 67, 69, 88, 90, 92, 97, 104]</t>
  </si>
  <si>
    <t>[2, 14, 22, 28, 43, 47, 55, 56, 60, 71]</t>
  </si>
  <si>
    <t>[5, 6, 8, 16, 37, 49, 50, 57, 59, 62, 64, 69, 74, 83, 85, 107, 109, 125, 128, 134, 141, 157, 160, 163, 164, 166, 167, 176, 180, 203, 219, 224, 228, 229, 237, 238, 250, 252, 257, 258, 264, 268, 271, 272, 284, 293, 308, 311, 313, 317, 335, 339, 359, 361, 364, 365, 369, 371, 377, 381, 387, 395, 402, 403, 404, 424, 427, 428, 435, 437]</t>
  </si>
  <si>
    <t>[5, 6, 8, 23, 24, 36, 38, 50, 55, 58, 67, 74, 95, 96, 123, 131, 136, 141, 161, 172, 188, 195, 196, 197, 199, 204, 227, 233, 238, 239]</t>
  </si>
  <si>
    <t>[3, 6, 18, 28, 31, 32, 38, 42, 53, 71, 89, 90, 102, 105, 107, 110, 121, 129]</t>
  </si>
  <si>
    <t>[16, 17, 23, 44, 46, 52, 58, 74, 75, 80, 92, 126, 143, 154, 155, 159, 160, 169, 175, 189, 204, 205, 212, 216, 219, 222, 224, 225, 232, 233, 235, 241, 247]</t>
  </si>
  <si>
    <t>[6, 14, 21, 25, 29, 44, 52, 68, 87, 94, 106, 124, 134, 139, 147, 148, 149, 161, 165, 170, 177, 184]</t>
  </si>
  <si>
    <t>[10, 27, 33, 43, 58, 67, 73, 78, 79, 82, 93, 104, 105, 110, 112, 116, 119, 121, 124, 135, 147, 156, 169, 173, 189, 195, 209, 218, 234, 237, 258, 277, 282, 289, 290, 294, 296, 301, 311, 316, 332, 340, 341, 344, 348, 353, 359, 360, 363, 373, 375, 379]</t>
  </si>
  <si>
    <t>[3, 11, 14, 16, 24, 25, 28, 34, 36, 37, 38, 43, 48, 62, 69, 74, 75, 97, 98, 99, 107, 110, 111, 114, 115, 122, 123, 129, 131, 137, 144, 147, 152, 157, 162, 170, 179, 182, 184, 188, 196, 202, 211, 225, 229, 238, 239, 240, 253, 257, 268, 269, 270, 280, 283, 288, 312, 313, 324, 326, 327, 331, 332, 336, 339, 346, 358, 363, 364, 365, 366, 375, 388, 390, 394, 409, 413, 423, 425, 431, 434, 445, 454, 456, 457, 462, 468, 477, 483, 492, 494, 503, 513, 522, 523, 524]</t>
  </si>
  <si>
    <t>[25, 26, 30, 39, 40, 44, 50, 54, 60, 61, 63, 66, 76, 78, 87, 89, 90, 97, 129]</t>
  </si>
  <si>
    <t>[15, 16, 56, 71, 80, 87, 104, 106, 112, 115]</t>
  </si>
  <si>
    <t>[9, 25, 31, 32, 39, 43, 51, 54, 55, 56, 63, 68, 70, 71, 83, 84, 87, 96, 104, 120, 127, 130, 135, 149, 154, 168, 172, 176, 178, 181, 183, 187, 210, 236, 238, 242, 248, 252, 253, 260, 264, 276, 277, 279, 280, 290, 291, 293, 298, 303, 306, 311, 313, 325, 330, 332, 334, 348, 355, 356, 364, 373, 406, 408, 422, 424, 428, 430, 435, 439, 448, 451, 459, 461, 465, 476, 482, 492, 504, 511, 516, 517, 519, 520, 522, 524, 525, 527, 529, 530, 533, 539, 541, 546, 554]</t>
  </si>
  <si>
    <t>[3, 4, 6, 10, 13, 19, 22, 24, 27, 28, 29, 31, 36, 39, 43, 49, 54, 60, 66, 71, 74, 75, 77, 80, 87, 90, 95, 98, 105, 109, 114, 116, 119, 132, 135, 137, 139, 140, 141, 147, 149, 153, 154, 156, 157, 164, 173, 175, 177, 181, 183, 186, 187, 188, 189, 207, 209, 213, 214, 217, 221, 222, 228, 230, 235, 237, 238, 239, 242, 243, 249, 250, 252, 253, 258, 259, 262, 267, 268, 269, 271]</t>
  </si>
  <si>
    <t>[19, 20, 21, 26, 30, 39, 55, 57, 64, 73, 95, 96, 98, 99, 104, 106, 107, 114, 125, 128, 131, 134, 138, 146, 149, 150, 153, 156, 161, 168, 173, 174, 176, 177, 178, 180, 186, 188, 189, 195, 198, 200, 201, 205, 211, 212, 214, 220, 224, 226, 227, 228, 235, 236, 241, 248, 255, 262, 263, 271, 273, 275, 276, 284, 286, 290, 301, 302, 310, 311, 312, 316, 318, 319, 327, 332, 335, 340, 347, 353, 355, 356, 358, 361, 365, 375, 383, 395, 396, 398, 400, 406, 410, 414, 416, 418, 419, 422, 425, 428, 440, 444, 446, 455, 457, 460, 463, 464, 466, 472, 484, 487, 490, 496, 498, 504, 505, 506, 508, 512, 521, 525, 535, 539, 543, 548, 549, 554, 557, 560, 565, 574, 576, 577, 579, 583, 598, 605, 613, 635, 636, 645, 646, 654, 659, 663, 666, 668, 669, 672, 673, 677, 684, 689, 701, 714, 729, 735, 737, 738, 743, 762, 769, 771, 773, 784, 785, 789, 793, 811, 814, 833]</t>
  </si>
  <si>
    <t>[8, 21, 29, 46, 56, 58, 59, 73, 76, 77, 85, 90, 95, 106, 109, 115, 132, 141, 142, 148, 154, 166, 170, 185, 195, 207, 215, 220, 221, 223, 231, 237, 245, 249, 250]</t>
  </si>
  <si>
    <t>[11, 29, 36, 37, 39, 43, 45, 51, 53, 54, 56, 67, 73, 74, 77, 78, 79, 87, 91, 97, 99, 106, 107, 108, 113, 115, 118, 123, 126, 127, 128, 129, 130, 135, 146, 147, 148, 150, 164, 167, 171, 172, 173, 177, 179, 181]</t>
  </si>
  <si>
    <t>[12, 15, 18, 26, 27, 28, 30, 34, 36, 38, 46, 48, 56, 61, 65, 67, 68, 70, 71, 74, 77, 81, 83, 87, 88, 90, 91, 92, 96, 99, 102, 106, 110, 113, 117, 121, 130, 131, 133, 134, 136, 138, 152, 153, 159, 160, 161, 163, 167, 172, 174, 179, 180, 181, 183, 187, 189, 190]</t>
  </si>
  <si>
    <t>[3, 8, 21, 28, 30, 31, 38, 42, 45, 62, 63, 65, 74, 75, 76, 90, 91, 92, 95, 104, 110, 115, 118, 123, 128, 131, 137, 139, 142, 143, 160, 169, 186, 193, 195, 198, 209, 210, 214, 223, 225, 230, 231, 237, 246, 269, 270, 271, 272, 273, 277, 280, 290, 295, 302, 303, 309, 312, 314, 317, 324, 329, 331, 334, 339, 344, 353, 354, 361, 364, 387, 398, 402]</t>
  </si>
  <si>
    <t>[2, 5, 8, 15, 23, 29, 42, 46, 51, 59, 76, 82, 86, 106, 110, 112, 125, 127, 128, 130, 132, 153]</t>
  </si>
  <si>
    <t>[5, 23, 26, 31, 36, 49, 51, 52, 62, 65, 69, 72, 78, 80, 82, 91, 92, 156, 164, 166, 172, 192, 194, 197, 202, 204, 209, 210, 215, 222, 245, 249, 262, 281, 285, 297, 302, 303]</t>
  </si>
  <si>
    <t>[7, 13, 18, 21, 29, 53, 57, 68, 70, 71, 73, 75, 83, 89, 96, 107, 112, 113, 129, 135, 140, 153, 156, 158, 164, 171, 190, 209, 217, 221, 225, 231, 234, 235, 244, 247, 252, 264, 266, 267, 268, 272, 290, 291, 292]</t>
  </si>
  <si>
    <t>[4, 9, 14, 15, 18, 32, 33, 39, 40, 41, 46, 50, 53, 62, 72, 75, 83, 102, 115, 120, 124, 128, 151, 154, 159, 162, 165, 166, 167]</t>
  </si>
  <si>
    <t>[3, 4, 6, 7, 8, 13, 16, 24, 46, 58, 60, 73, 79, 82, 90, 91, 98, 100, 115, 133, 134, 137, 146, 149, 163, 166, 179, 193, 194, 199, 219, 227, 231, 240, 243, 244, 249, 250, 253, 259, 267, 276, 277, 287, 298, 301, 303, 319, 326]</t>
  </si>
  <si>
    <t>[4, 7, 9, 16, 24, 27, 31, 47, 48, 54, 57, 58, 60, 61, 63, 76, 77, 88, 98, 104, 112, 118, 122, 139, 143, 145, 171, 172, 173, 175, 198, 200, 210, 214, 221, 224, 226, 249, 256, 273, 276, 278, 281, 296, 306, 309, 350, 358, 377, 385, 390, 401, 415, 427, 439, 443, 456, 457, 493, 500]</t>
  </si>
  <si>
    <t>[21, 34, 40, 45, 46, 48, 55, 56, 58, 61, 63, 65, 77, 91, 92, 105, 122, 125, 131, 137, 150, 163, 165, 183, 184]</t>
  </si>
  <si>
    <t>[4, 5, 7, 21, 23, 30, 34, 37, 41, 43, 47, 51, 54, 71, 77, 82, 83, 84, 92, 96, 104, 118, 138, 156, 165]</t>
  </si>
  <si>
    <t>[2, 6, 13, 42, 43, 51, 61, 77, 82]</t>
  </si>
  <si>
    <t>[4, 11, 12, 14, 19, 21, 26, 39, 40]</t>
  </si>
  <si>
    <t>[2, 6, 10, 14, 32, 36, 44, 57, 59, 62, 70, 91, 94, 100, 101, 102, 131, 132, 139, 143, 145, 163, 164, 165, 197, 209, 210, 215, 218, 224, 230, 233, 235, 245, 255, 268, 272, 274, 277, 282, 284, 305, 318, 323, 324, 329, 354, 357, 374, 378, 381, 382, 390, 394, 395, 398, 401, 402, 404, 413, 438, 457, 461, 466, 469, 470]</t>
  </si>
  <si>
    <t>[10, 34, 39, 44, 47, 48, 56, 69, 73, 80, 91, 111, 135, 142, 169, 172, 183, 186]</t>
  </si>
  <si>
    <t>[9, 17, 25, 26, 27, 38, 48, 51, 56, 58, 66, 68, 70, 72, 78, 80, 83, 85, 91, 93, 96, 101, 104, 105, 106, 107, 112]</t>
  </si>
  <si>
    <t>[3, 13, 24, 26, 27, 28, 29, 32, 35]</t>
  </si>
  <si>
    <t>[9, 17, 20, 21, 27, 32, 39, 43, 52, 63, 92, 94, 104, 111, 112, 113, 120, 122, 129, 132, 133, 137, 150, 154, 161, 165, 168, 171, 180, 182, 200, 212, 218]</t>
  </si>
  <si>
    <t>[2, 6, 8, 11, 20, 23, 37, 42, 43, 47, 52, 105, 106, 107, 108, 112, 115, 116, 122, 124, 127, 128, 133, 138, 155, 175, 176, 184, 198, 202, 213, 250, 261, 268, 269, 273, 275, 303, 304, 306, 308, 310, 321, 324, 326, 330, 340, 349, 356, 358, 361, 369]</t>
  </si>
  <si>
    <t>[2, 3, 14, 17, 19, 26, 27, 30, 44, 47, 49, 51, 65, 73, 77, 81, 84, 87, 93, 99, 100, 107, 112, 118, 122, 132, 150, 151, 152, 160, 168, 174, 191, 197, 202, 220, 223, 225, 229, 240, 249, 268, 273, 275, 280]</t>
  </si>
  <si>
    <t>[2, 3, 7, 15, 18, 37, 38, 52, 61, 64, 66, 78, 84, 90, 92, 103, 113, 115, 118, 126, 147, 151, 156, 162, 164, 171, 198, 203, 219, 221, 228, 233, 257, 258, 268, 280, 286, 306, 317, 320, 324, 325, 335, 336, 343, 344, 346, 350, 364, 365, 376, 378, 384, 388, 414]</t>
  </si>
  <si>
    <t>[4, 32, 34, 45, 46, 52, 55, 58, 70, 71, 98, 104, 115, 126, 150, 153, 158, 166, 185, 186, 200, 219, 223, 236, 251, 281, 284, 287]</t>
  </si>
  <si>
    <t>[2, 15, 25, 33, 45, 46, 50, 70, 73, 74, 76, 79, 96, 105, 119, 137, 139, 154, 165, 179, 189, 204, 208, 218, 220, 234]</t>
  </si>
  <si>
    <t>[4, 7, 9, 21, 23, 32, 37, 41, 48, 52, 55, 59, 69, 70, 77, 85, 92, 94, 95, 100, 103, 106, 111, 112, 115, 130, 134, 144, 150, 157, 158, 159]</t>
  </si>
  <si>
    <t>[2, 7, 20, 22, 27, 31, 36, 41, 61, 74, 76, 77, 87, 98, 99, 101, 111, 125, 132, 140, 154, 155, 157, 170, 172, 190, 203, 212, 213, 219, 224, 241, 247, 260, 264, 265, 272, 277, 289, 299, 302, 305, 308]</t>
  </si>
  <si>
    <t>[47, 66, 76, 82, 85, 101, 103, 117, 124, 127, 136, 143, 145, 149, 151, 162, 171, 177, 180, 183, 184, 186, 190, 201, 214, 217]</t>
  </si>
  <si>
    <t>[6, 11, 21, 25, 26, 31, 35]</t>
  </si>
  <si>
    <t>[3, 14, 16, 24, 25, 26, 27, 28, 33, 38, 40, 42]</t>
  </si>
  <si>
    <t>[2, 3, 8, 24, 27, 58, 64, 72]</t>
  </si>
  <si>
    <t>[8, 21, 27, 34, 41, 42, 53, 57, 58, 61, 62, 63, 71, 73, 76, 96, 120, 134, 136, 139, 146, 147, 163, 164, 172, 181, 191, 196, 197, 205, 207, 210, 233, 237]</t>
  </si>
  <si>
    <t>[2, 17, 38, 40, 43, 44, 48, 59, 66, 69, 72, 93, 101, 122, 139, 140, 141, 146, 172, 173, 186, 196, 201, 205, 240]</t>
  </si>
  <si>
    <t>[4, 11, 22, 26, 46, 58, 60, 65, 75, 76, 96, 99, 102, 103, 104, 106, 112, 113, 124, 128, 132, 150, 152, 155, 160, 161, 165, 179, 180, 182, 187, 189, 193, 196, 201, 204, 209]</t>
  </si>
  <si>
    <t>[24, 27, 42, 50, 51, 55, 64, 83, 87, 95, 98, 109, 111, 118, 121, 122, 124, 125, 127, 140, 143, 158, 160, 175, 176, 181, 183, 208, 211, 220, 224, 251, 256, 265]</t>
  </si>
  <si>
    <t>[2, 6, 12, 14, 21, 23, 36, 50, 54, 84, 100, 103, 106, 110, 122, 127, 132, 133, 135, 147, 148, 149, 152, 159, 162, 178, 179, 180, 183]</t>
  </si>
  <si>
    <t>[7, 11, 22, 27, 29, 52, 65]</t>
  </si>
  <si>
    <t>[2, 7, 10, 17, 21, 23, 37, 59, 77, 82, 89, 91, 106, 130]</t>
  </si>
  <si>
    <t>[2, 8, 11, 18, 38, 40, 46, 51, 54, 57, 67, 80, 96, 97, 101, 104, 105, 106, 118, 120]</t>
  </si>
  <si>
    <t>[13, 23, 33, 38, 41, 46, 50, 56, 60, 65, 85, 88, 89, 92, 98, 109, 115, 121, 127, 129, 135]</t>
  </si>
  <si>
    <t>[3, 10, 12, 15, 18, 20, 32, 39, 41, 42, 51, 60, 63, 64, 73, 74, 84, 88, 90, 94, 100, 103, 111, 118, 126, 128, 129, 130, 139, 150, 151, 152, 160, 161, 172, 175, 177, 186, 190, 202, 203, 207, 209, 212, 226, 227, 229, 230, 233, 235, 237, 243, 248, 253, 256, 261, 266, 274, 278, 281, 287, 303, 317, 320, 335, 345, 347, 348, 350, 351, 355, 360, 361, 362, 369, 371, 381, 387, 393, 398]</t>
  </si>
  <si>
    <t>[8, 11, 31, 33, 36, 40, 60]</t>
  </si>
  <si>
    <t>[8, 9, 23, 27, 28, 30, 50, 52, 61, 71, 73, 74, 89, 91, 93]</t>
  </si>
  <si>
    <t>[3, 7, 12, 17, 23, 47, 48, 50, 51, 68, 90, 113, 114, 127, 130, 134, 143, 145, 151, 196, 205, 206, 221, 237, 247, 249, 252, 255, 263, 266]</t>
  </si>
  <si>
    <t>[6, 21, 23, 24, 25, 36]</t>
  </si>
  <si>
    <t>[4, 9, 20, 21, 24, 31, 37, 47, 56, 63, 81, 96, 104, 134, 152, 164, 169, 176, 181, 193, 200, 204, 224, 225, 234, 245, 247, 251, 268, 278, 290, 318]</t>
  </si>
  <si>
    <t>[15, 17, 22, 23, 24, 33, 46, 87, 96, 105, 110, 114, 121, 141, 146, 159, 161, 166, 168, 170, 176, 196, 199, 204, 217, 223, 230, 232, 238, 243, 244, 245, 247, 258, 266, 267, 284, 288, 297]</t>
  </si>
  <si>
    <t>[9, 11, 19, 22, 33, 45, 57, 63, 74, 81, 83, 102, 105, 131, 149, 156, 158, 162]</t>
  </si>
  <si>
    <t>[20, 36, 39, 45, 53, 56, 62, 71, 73, 74, 81, 86, 97, 108, 110, 117, 144, 161, 176, 184, 187, 209, 216, 219, 221, 225, 230, 233]</t>
  </si>
  <si>
    <t>[25, 28, 32, 34, 36, 37, 49, 51, 53, 55, 63, 64, 71, 72, 80, 87, 88, 91, 95, 107, 109, 117, 122, 144, 151, 152, 161, 174, 176, 179, 191, 195, 200, 201, 205, 212, 227, 230, 237, 244, 245, 251, 255, 256, 265, 267, 284, 294, 301, 308]</t>
  </si>
  <si>
    <t>[2, 3, 9, 12, 17, 29, 30, 32, 34, 35, 38, 40, 41, 46, 47, 53, 56, 95, 98, 105, 120, 125, 136, 141, 174, 175, 181, 182, 185, 195, 210, 217, 226, 229, 243, 245, 257, 261, 265, 269, 273, 277, 283, 288, 290, 306, 316, 325, 328, 332, 340, 347, 348, 354, 363, 373, 377, 383, 385, 400, 403, 413, 416, 423, 424, 430, 437, 444, 447, 448, 450, 458, 464, 465, 479, 481, 489, 506, 515, 520, 524, 532, 543, 548, 551, 580, 589, 590, 591, 595, 599, 606, 611, 614, 631, 632, 634, 644, 649, 650, 655, 660, 662, 667, 671, 674, 680, 689, 690, 696, 710, 721, 726, 727, 728, 731, 733, 747, 750, 754, 755, 760, 770, 772, 789, 796, 797, 799, 800, 818, 822, 837, 838, 850, 861, 866, 869, 871, 876, 913, 923, 925]</t>
  </si>
  <si>
    <t>[8, 10, 16, 18, 22, 26, 34, 39]</t>
  </si>
  <si>
    <t>[3, 5, 8, 16, 19, 48, 52, 76, 85, 91, 106, 112, 117, 118, 132, 135, 148, 153, 155, 158, 161, 171, 173, 175, 178, 181, 183, 193, 195, 201, 207, 208, 215, 220, 221, 222, 226, 240, 241, 247, 250, 265, 271, 274, 289, 299, 339, 348, 356, 362, 371, 372, 373, 377, 388, 391, 396, 404, 408, 412, 413, 414, 417, 418, 426, 429, 430, 445, 446, 454, 456, 458, 461, 464, 465, 467, 469, 472, 475, 480, 495, 499]</t>
  </si>
  <si>
    <t>[13, 17, 35, 38, 39, 47, 54, 60, 67, 68, 82, 91, 95, 121, 125, 127, 134, 138, 149, 158, 160, 161, 163, 187, 205, 208, 209, 215, 216, 219, 224, 235, 246, 249, 252, 273, 278, 288, 292, 296, 298, 301, 307, 316, 318, 326, 327]</t>
  </si>
  <si>
    <t>[5, 8, 16, 17, 20, 30, 33, 34, 48, 51, 53, 65, 68, 79, 89, 93, 100, 105, 112, 124, 126, 132, 134, 135, 138, 139, 141, 145, 148, 162, 168, 170, 177, 183, 189, 191, 192, 197, 200, 201, 205, 211, 219, 220, 225, 241, 242, 243, 244, 258, 261, 265, 269, 274, 278, 285, 286, 300, 316, 332, 333, 334, 336, 341, 343, 351, 353, 363, 365, 370, 374, 378, 403, 404, 411, 413, 420, 424]</t>
  </si>
  <si>
    <t>[3, 4, 5, 6, 9, 21, 22, 37, 39, 40, 44, 49, 50, 54, 58, 79, 92, 94, 100, 108, 109, 111, 122, 130, 139, 141, 147, 154, 155, 156, 159, 161, 183, 214, 231, 232, 250, 251, 252, 255, 258, 260, 263, 272, 274, 276, 280, 286, 298, 311, 317, 318, 319, 323, 330, 332, 336, 342, 345, 348, 357, 362, 370, 373, 374, 377, 384, 388, 389, 394, 395, 400, 403, 406, 416, 418, 420, 424, 426, 429]</t>
  </si>
  <si>
    <t>[3, 6, 12, 15, 17, 26, 30, 44, 48, 56, 59, 63, 96, 100, 107, 123, 124, 131, 137, 140, 141, 143, 145, 148, 151, 177, 184, 192, 201, 212, 214, 221, 238, 239, 244, 247, 248, 249, 255, 257, 260]</t>
  </si>
  <si>
    <t>[11, 19, 28, 32, 34, 37, 55, 56, 60, 62, 64, 67, 81, 84, 90, 94, 98, 101, 104, 108, 119, 121, 131, 132, 141, 154, 169, 177, 184, 186, 191, 195, 201, 202, 221, 225, 229, 230, 248, 255, 258, 259, 263, 270, 282, 283, 290, 293, 296]</t>
  </si>
  <si>
    <t>[5, 9, 43, 45, 48, 50, 60, 67, 74, 86, 90, 93, 121, 125, 128, 130, 138, 155, 157, 158, 161, 176, 178, 213, 214, 219, 235, 242, 257, 265, 271, 285, 299, 308, 313, 319, 320, 327, 330, 339, 340, 349, 350, 352, 355, 358, 366, 369, 376, 389, 394, 395, 398]</t>
  </si>
  <si>
    <t>[3, 7, 10, 25, 30, 34, 40, 47, 49, 58, 60, 62, 67, 72, 78, 85, 98, 102, 107, 118, 120, 122, 138, 141, 161, 173, 179, 191, 197, 201, 213, 222, 224, 237, 266, 267, 268, 269, 271, 273, 274, 276, 278, 284, 286, 290, 292, 295, 297, 313, 323, 325, 348, 360, 363, 365, 370, 372, 381, 391, 409, 419, 424, 449, 455, 458, 471, 480, 485, 488, 489, 494, 495, 499, 509, 512, 515, 527, 531, 536, 540, 542, 552, 560, 568, 572, 576]</t>
  </si>
  <si>
    <t>[9, 11, 16, 17, 18, 25, 31, 60, 63, 80, 86, 107, 115, 119, 132, 135, 142, 144, 158, 163, 182, 189, 190, 191, 193, 206, 210, 221, 244, 247, 253, 255, 257, 263, 283, 288, 299, 304]</t>
  </si>
  <si>
    <t>[22, 25, 32, 39, 44, 50, 63, 65, 66, 67, 68, 83, 88, 92, 100, 102, 115, 156, 160, 179, 180, 188, 191, 192, 214, 252, 257, 260, 262, 265, 270, 277, 279, 281, 282, 284, 291, 299, 308, 311, 315, 327, 329, 333, 341, 343, 356, 358, 374, 389, 404, 409, 415, 427, 433, 459, 468, 472, 475, 482, 487, 493, 496, 499, 502, 507, 517, 549, 551, 557, 563, 575, 578]</t>
  </si>
  <si>
    <t>[3, 4, 17, 29, 30, 40, 54, 55, 62, 67, 71, 75, 83, 87, 88, 92, 94, 101, 110, 115, 134, 159, 164, 169, 175, 184, 191, 209, 214, 219, 231, 233, 236, 239, 241, 242, 258, 259, 263, 264, 266, 271, 275, 292, 294, 296, 299, 303, 308, 322, 329, 331, 343, 361, 369, 390, 413, 414, 422, 423, 424, 425, 428, 429]</t>
  </si>
  <si>
    <t>[4, 18, 19, 20, 34, 36, 41, 48, 49, 81, 82, 86, 88, 96, 108, 109, 111, 113, 118, 131, 134, 135, 137, 141, 142, 150, 157, 163, 165, 167, 171, 180, 184, 191, 195, 197, 198, 201, 205, 217, 219, 223, 224, 232, 234, 246, 247, 249, 250, 252, 254, 261, 270, 276, 283, 289, 298, 299, 301, 313, 314, 318, 320, 321, 322, 326, 328, 331, 333, 334, 338, 342, 345, 350, 353, 360, 362, 371, 382, 387, 396, 401, 404, 405, 407, 416, 417, 423, 425, 430, 432, 433, 443, 451, 455, 456, 465, 467, 481, 491, 502, 503, 505, 507, 508, 515, 520, 526, 527, 536, 543, 549, 554, 555, 556, 558, 561, 563, 567, 570, 581, 589, 592, 594, 597, 598, 607, 609, 619, 622, 624, 626, 629, 645, 646, 648, 652, 662, 664, 670, 671, 679, 681, 690, 691, 692, 702, 703, 705, 706, 712, 713, 714, 720, 725, 726]</t>
  </si>
  <si>
    <t>[2, 5, 8, 11, 22, 24, 27, 32, 46, 47, 67, 69, 73, 79, 80, 86, 88, 93, 106, 111, 114, 123, 125, 133, 140, 144, 151, 156, 157, 160, 164, 167, 170, 183, 200, 207, 209, 226, 243, 247, 258, 283, 288, 292, 293, 300, 316, 318, 329, 331, 333, 341, 346, 347, 349, 350, 353, 363, 368, 373, 375, 377, 379, 380, 381]</t>
  </si>
  <si>
    <t>[7, 24, 27, 28, 38, 57, 58, 67, 70, 78, 80, 83, 85, 86, 88, 99, 106, 119, 124, 137, 140, 141, 149, 150, 173, 175, 178, 194, 205, 213, 218, 219, 223, 235, 237, 247, 254, 263, 267, 268, 270, 282, 283, 289, 297, 299, 309, 327, 331, 336, 339, 342, 344, 361, 366, 368, 377, 381, 387, 388, 397, 401, 407, 414, 416, 423, 430, 432, 444, 454, 456, 460, 462, 472, 473, 475, 482, 486, 487, 489, 495, 501, 503]</t>
  </si>
  <si>
    <t>[17, 20, 27, 28, 29, 31, 34, 60, 68, 78, 88, 92, 96, 99, 100, 102, 106, 107, 130, 149, 153, 169, 182, 185, 196, 197, 202, 205, 217, 223, 227, 232, 233, 247, 251, 261, 269, 283, 296, 314]</t>
  </si>
  <si>
    <t>[8, 17, 19, 33, 38, 51, 56, 58, 65, 66, 70, 88, 90, 94, 101, 104, 105, 107, 124, 129, 131, 148, 151, 157, 158, 167, 171, 178, 182, 195, 196, 207, 212, 221, 223, 224, 226, 231, 236, 241, 245, 248, 258, 259, 261, 263, 267, 271, 275, 277, 289, 292, 295, 305]</t>
  </si>
  <si>
    <t>[3, 4, 7, 14, 16, 27, 36, 41, 44, 58, 63, 69, 100, 108, 116, 119, 130, 150, 153, 162, 163, 164, 170, 177, 178, 182, 185, 188, 189, 195, 205, 222, 265, 267, 270, 276, 277, 278, 299, 302, 319, 321, 327, 329, 341, 369, 375, 376, 378, 379, 385, 389, 396, 405, 407, 413, 417, 425, 428, 435, 438]</t>
  </si>
  <si>
    <t>[3, 6, 11, 12, 21, 32, 41, 42, 46, 61, 68, 77, 78, 84, 100, 105, 108, 117, 118, 131, 132, 140, 141, 145, 148, 149, 159, 168, 186, 187, 191, 195, 209, 211, 213, 228, 230, 234, 237, 238, 258, 261, 271, 280, 291, 294, 305, 307, 308, 311, 334, 335, 339, 345, 354, 356, 357, 383, 403, 416, 417, 445, 450, 457, 467, 469]</t>
  </si>
  <si>
    <t>[13, 20, 27, 28, 33, 41, 45]</t>
  </si>
  <si>
    <t>[3, 4, 7, 49, 51, 57, 67, 70, 72, 79, 87, 94]</t>
  </si>
  <si>
    <t>[9, 16, 18, 25, 28, 43, 56, 61, 70, 86, 90, 103, 128, 136, 149, 150, 155, 162, 169, 187, 189, 195, 200, 228, 231, 234, 246, 248, 265, 268, 277, 281, 285, 288, 291, 297, 308, 333, 338, 342, 353]</t>
  </si>
  <si>
    <t>[2, 6, 9, 10, 17, 19, 30, 35, 39, 44, 47, 53, 55, 65, 68, 69, 78, 81, 83, 84, 85, 89, 91, 101, 102, 106, 120, 127, 130, 142, 144, 148, 151, 157, 176, 179, 186, 188, 189, 190, 195, 205, 208, 213, 221, 222, 224, 227, 241, 253, 254, 259, 264, 272, 279, 284, 293, 294, 296, 300, 309, 313, 323, 328, 335, 357, 359, 371, 376, 379, 390, 397, 407, 418, 419, 433, 438, 440, 448]</t>
  </si>
  <si>
    <t>[14, 21, 36, 39, 41, 43, 45, 53, 56, 57, 63, 67, 71, 72, 76, 82, 83, 85, 89, 101]</t>
  </si>
  <si>
    <t>[23, 28, 32, 34, 36, 39, 40, 41, 47, 57, 64, 66, 80, 106, 110, 113, 120, 124, 126, 138, 143, 161, 191, 198, 206, 207, 214, 215, 225, 231, 238, 244, 248, 256, 268, 269, 272, 281, 286, 297, 301, 303, 304, 311, 312, 313]</t>
  </si>
  <si>
    <t>[19, 28, 30, 32, 33, 60, 75, 81, 86, 88, 98, 110, 111, 112, 113, 114, 116, 122, 127, 133, 135, 152, 177, 210, 216, 221, 222, 224, 239, 263, 265]</t>
  </si>
  <si>
    <t>[7, 14, 26]</t>
  </si>
  <si>
    <t>[2, 10, 12, 48, 50, 57, 58, 59, 72, 73, 74, 81, 87, 101, 102, 104, 124, 129, 133, 135, 136, 138, 140, 151, 159, 164, 176, 177, 181, 201, 213, 214, 220, 224, 227, 233, 238, 245, 253, 254, 255, 257, 273, 277, 279, 288, 291, 297, 310, 322]</t>
  </si>
  <si>
    <t>[3, 9, 11, 21, 29, 32, 51, 52, 66, 68, 105, 106, 113, 138, 140, 141, 142, 143, 145, 154, 155, 158, 164, 166, 169, 177, 179, 180, 181, 184, 188, 189, 195, 197, 211, 219, 223, 225, 233, 234, 257, 260, 262, 265, 266, 267, 270, 273, 278, 279, 286, 288, 313, 314, 317, 321, 327, 330, 331, 343, 347]</t>
  </si>
  <si>
    <t>[4, 5, 13, 28, 35, 37, 39]</t>
  </si>
  <si>
    <t>[19, 25, 34, 37, 50, 53, 62, 64, 65, 71, 78, 84, 96, 98, 101, 120, 125, 128, 129, 135, 136, 138, 143, 145, 149, 186, 199, 207, 211, 232, 235, 237, 239, 253, 264, 282, 284, 291, 306, 313, 320, 335, 338]</t>
  </si>
  <si>
    <t>[8, 11, 15, 21, 22, 28, 31, 34, 36, 41, 53, 62, 65, 91, 97, 98, 103, 105, 106, 114, 121, 128, 129, 134, 139, 145, 146, 154, 164, 167, 186, 187, 196, 201, 203, 204, 226, 236]</t>
  </si>
  <si>
    <t>[15, 18, 20, 22, 26, 32, 39, 72, 80, 86, 88, 102, 108, 118, 122, 125, 134, 143, 151, 154, 157, 159, 162, 172, 174]</t>
  </si>
  <si>
    <t>[11, 27, 38, 40, 41, 45, 63, 64, 65, 67, 69, 73, 74, 93, 94, 95, 98, 106, 110, 114, 116, 126, 132, 144, 146, 151, 157, 163, 188, 189, 190, 193, 199, 204, 213, 217, 223, 234, 254, 255, 268, 276, 290, 294, 319, 322, 327, 335, 342, 347, 351]</t>
  </si>
  <si>
    <t>[1, 13, 20, 24, 27, 28, 30, 34, 39, 42, 50, 51, 58, 65, 72, 79, 88, 93, 96, 99, 106, 109, 111, 113, 116, 117, 118, 120, 123, 126, 127, 147, 152, 156, 161, 166, 167, 174, 176, 180]</t>
  </si>
  <si>
    <t>[5, 7, 9, 15, 19, 20, 24, 27, 45, 46, 49, 54, 56, 63, 65, 69, 72, 73, 77, 80, 82, 105, 119, 123, 126, 134, 137, 142, 144, 153, 157, 171, 176, 182, 183, 186, 198, 200, 202]</t>
  </si>
  <si>
    <t>[7, 22, 29, 49, 56, 62, 64, 68, 71, 72, 81, 85, 86, 87, 95, 100, 111, 141, 144, 151, 153, 156, 159, 163, 167, 179, 186, 188, 191, 192, 195, 197, 213, 215, 216, 219, 220, 226, 230, 236, 244, 246, 253, 259, 263, 265, 266, 267, 274, 275, 277, 279, 292, 295, 298, 300, 314, 319, 328, 329, 330, 332, 340, 343, 349, 356, 359, 374, 380, 395, 396, 400, 401, 404, 406, 407, 413, 414, 420, 423, 429, 432, 436, 444, 447, 460, 464, 465, 471, 474, 476]</t>
  </si>
  <si>
    <t>[6, 12, 13, 15, 24, 32, 35, 37, 41, 55, 59, 67, 73, 82, 113, 117, 123, 133, 139, 142, 162, 166, 183, 185, 188, 209, 219, 234, 235, 236, 240, 245, 255, 257, 279, 282, 286, 295, 299, 314, 321, 328, 330, 349, 357, 358, 362, 363, 368, 376, 399, 423, 426, 439, 440, 453]</t>
  </si>
  <si>
    <t>[13, 14, 16, 23, 30, 42, 45, 49, 50, 52, 58, 66, 77, 79, 87, 88, 95, 97, 107, 113, 117, 132, 148, 156, 157, 164, 165, 168, 182, 191, 196, 200, 202, 212, 227, 232, 256, 270, 275, 289, 306, 308, 333, 334, 337, 344, 345, 348, 368, 374, 401, 405]</t>
  </si>
  <si>
    <t>[10, 17, 29, 34, 40, 42, 45, 46, 47, 60, 61, 84, 91, 94, 96, 109, 116, 118, 127, 133, 144, 157, 172, 185, 187, 194, 198, 199, 207, 217, 221, 222, 236, 240, 253, 254, 258, 272, 274, 280, 281, 283, 287, 288, 307, 309, 326, 331, 334, 338, 342, 347, 354, 358, 381, 389, 417]</t>
  </si>
  <si>
    <t>[2, 7, 9, 14, 18, 30, 45, 47, 56, 58, 65, 73, 78, 79, 81, 99, 117, 119, 149, 150, 157, 159, 162, 171, 176, 180, 184, 195, 202, 205, 207, 208, 217, 220, 224, 227, 230, 231, 241, 246, 250, 265, 279, 287, 291, 309, 338, 345, 356, 364, 377, 384, 395, 398, 399, 409, 410, 411, 414, 417, 423, 425, 428, 432, 433, 467, 487]</t>
  </si>
  <si>
    <t>[2, 12, 15, 18, 24, 27, 40, 43, 46, 66, 69, 71, 78, 79, 89, 91, 95, 102, 111, 112, 116, 119, 120, 128, 142, 162, 177, 187, 193, 209, 218, 230, 231, 233, 242, 248, 262, 264, 267, 282, 283, 290, 303, 304, 313, 315, 329, 340, 343, 350, 359, 360, 372, 376, 391, 393, 398, 409, 421, 423, 437, 442, 453, 464]</t>
  </si>
  <si>
    <t>[12, 17, 39, 42, 47, 57, 58, 60, 82, 84, 88, 91, 103, 105, 111, 125, 128, 152, 153, 162, 169, 184, 208, 215, 236, 271, 272, 297, 300, 314, 316, 332, 337, 341, 347, 350, 359, 368, 383, 388, 414, 418, 430, 431, 433, 443, 447, 454]</t>
  </si>
  <si>
    <t>[6, 10, 11, 15, 20, 21, 30, 39, 43, 44, 53, 54, 55, 58, 66, 73, 79, 80, 89, 93, 94, 115, 119, 129, 133, 140, 164, 169, 176, 178, 179, 181, 183, 205, 214, 236, 237, 248, 257, 280, 285, 294, 295, 323, 326, 338, 343, 351, 352, 363, 369, 382, 387, 391, 399]</t>
  </si>
  <si>
    <t>[8, 17, 30, 35, 40, 63, 67, 68, 73, 77, 87, 88, 93, 98, 101, 105, 108, 110, 115, 121, 123, 135, 144, 149, 155, 156, 160, 165, 181]</t>
  </si>
  <si>
    <t>[4, 7, 13, 19, 22, 31, 33, 43, 47, 62, 64, 71, 85, 91, 138, 140, 142, 146, 155, 162, 166, 169, 170, 172, 177, 179, 181, 183, 193, 196, 201, 202, 203, 230, 231, 237, 238, 245]</t>
  </si>
  <si>
    <t>[2, 4, 9, 10, 17, 30, 34, 37, 46, 66, 70, 75, 79, 81, 83, 84, 85, 90, 100, 105, 107, 111, 119, 139, 142, 143, 149, 151, 154, 155, 157, 158, 170, 171, 174, 186, 190, 198, 201, 212, 214, 216, 220, 225, 233, 249, 251, 263, 265, 273, 276, 277, 278, 279, 280, 291, 292, 294, 304, 306, 308, 311, 323, 329, 334, 336, 343, 346, 369, 372, 375, 379, 381, 384, 387, 404]</t>
  </si>
  <si>
    <t>[33, 37, 39, 46, 48, 52, 59, 63, 64, 68, 86, 88, 90, 92, 93, 105, 106, 127, 132, 138, 140, 146, 161, 163, 165, 189, 193, 196, 198, 207, 209, 225, 233, 238, 253, 257, 276, 281, 295, 302, 313, 314, 319, 328, 336, 338, 348, 352, 376, 380, 385, 389, 390, 398, 400, 402]</t>
  </si>
  <si>
    <t>[2, 3, 9, 11, 14, 27, 33, 45, 46, 47, 48, 65, 66, 72, 89, 91, 100, 105, 109, 116, 121, 125, 132, 133, 137, 141, 144, 146, 147, 152, 163, 175, 183, 193, 203, 216, 217, 218, 223, 225, 229, 240, 243, 247, 249, 260, 263, 266]</t>
  </si>
  <si>
    <t>[8, 15, 41, 49, 64, 66, 70, 72, 77, 80, 82, 84, 102, 114, 118, 140, 143, 146, 166, 172, 176, 181, 184, 191, 199, 213, 215, 221, 240, 244, 249, 252, 258, 270, 278, 301, 303, 304, 307, 308, 318, 334, 339, 386, 396, 407, 413, 415, 420, 445, 447, 471, 473, 481, 497, 501, 506]</t>
  </si>
  <si>
    <t>[6, 7, 20, 34, 43, 45, 62, 65, 69, 71, 81, 96, 114, 117, 133, 139, 141, 144, 155, 168, 185, 189, 202, 210, 212, 217, 228, 234, 242, 266, 267, 273, 275, 305, 310, 315, 318, 320, 325, 326, 333, 340, 349, 358, 361, 362, 374, 377, 386, 390, 399, 413, 420, 425, 429, 435, 437, 447, 459, 477, 478, 479, 486, 488, 490, 494, 496, 497, 507, 514, 515, 516, 521, 523, 532, 535, 558, 565, 573, 574, 603, 605]</t>
  </si>
  <si>
    <t>[5, 11, 12, 26, 30, 33, 37, 41, 50, 51, 58, 73, 80, 85, 90, 92, 93, 94, 95, 115, 131, 149, 162, 164, 181, 194, 197, 201, 205, 207, 210, 217, 226, 242, 247, 256, 258, 260, 261, 265, 284, 288, 298, 300, 310, 311, 337, 338, 340, 346, 351, 358, 373, 374, 375, 380, 381, 382, 384, 395, 403, 406, 420, 432, 453, 462, 471, 473, 485, 494, 518, 541, 560, 563, 571, 578, 588, 591, 593, 607, 620, 624, 626, 641, 642, 646, 647, 649, 652, 653, 661, 669, 671, 679, 680, 681, 683, 688, 695, 706, 710, 730, 744, 745, 749, 753, 754, 776, 779, 791, 794, 805, 809, 814, 816, 823, 830, 832, 835, 841, 843, 852, 853, 855, 858, 877, 880, 886, 887, 888, 893, 898, 899, 928, 933, 934, 950, 956, 958, 968, 987, 1010, 1020, 1023, 1026, 1029, 1038, 1051, 1064, 1072, 1077, 1079, 1087, 1090, 1103, 1104, 1105]</t>
  </si>
  <si>
    <t>[2, 3, 10, 13, 29, 31, 34, 35, 38, 41, 51, 54, 56, 58, 62, 64, 94, 114, 127, 136, 152, 181, 188, 219, 222, 239, 249, 256, 265, 266, 273, 274, 278, 280]</t>
  </si>
  <si>
    <t>[15, 16, 20, 26, 31, 43, 47, 56, 66, 68, 69, 75, 76, 80, 88, 92, 95, 100, 127, 134, 176, 188, 190, 204, 205, 208, 225, 230, 247, 258, 282, 285, 286, 287, 310, 318, 319, 324, 328, 333, 341, 346, 351, 354, 388, 390, 393, 396, 420, 422, 434]</t>
  </si>
  <si>
    <t>[2, 10, 29, 34, 35, 38, 41, 49, 53, 67, 71, 80, 88, 107, 112, 113, 123, 141, 148, 153, 156, 162, 171, 173, 181, 190, 193, 197, 200, 203, 220, 226, 230]</t>
  </si>
  <si>
    <t>[8, 12, 18, 22, 28, 34, 35, 63, 77, 96, 116, 126, 136, 141, 145, 154, 173, 174, 180, 182, 192, 194, 201, 224, 229, 236, 238, 251, 253, 261, 262, 266, 279, 285, 292, 294, 295, 296, 297, 301, 305, 320, 321, 325, 334, 335, 343, 347, 350, 354, 355, 357, 367, 384, 388, 393, 447, 452]</t>
  </si>
  <si>
    <t>[2, 14, 22, 29, 35, 55, 57, 59, 65, 67, 69, 80, 84, 91, 111, 112, 113, 118, 120, 123, 138, 140, 141, 143, 145, 148, 150, 152, 167, 169, 172, 175, 183, 196, 201, 206, 214, 217, 221, 230, 247, 254, 255, 260, 261, 264, 265, 274, 280, 289, 297, 300, 305, 327, 342, 345, 348]</t>
  </si>
  <si>
    <t>[3, 8, 30, 32, 35, 42, 43, 46, 53, 59, 61, 83, 89, 92, 93, 101, 102, 104, 105, 108, 112, 114, 135, 141, 154, 155, 158, 160, 167, 170, 171, 184, 188, 189, 218, 228, 229, 235, 237, 245, 249, 254, 266, 281, 286, 291, 297, 299, 300, 313, 314, 317, 318, 320, 322, 324, 342, 350, 354, 367, 375, 383, 403, 408, 417, 420]</t>
  </si>
  <si>
    <t>[11, 23, 53, 60, 63, 64, 107, 108, 122, 130, 138, 147, 160, 161, 163, 166, 181, 208, 209, 210, 212, 214, 216, 225, 232, 234, 236, 240, 247, 248, 249, 252, 265, 281, 283, 289, 320]</t>
  </si>
  <si>
    <t>[2, 10, 14, 18, 32, 94, 100, 117, 120, 122, 137, 142, 145, 147, 149, 153, 155, 160, 170, 198, 220, 242, 247, 256, 260, 266, 271, 280, 297, 306]</t>
  </si>
  <si>
    <t>[6, 22, 25, 31, 38, 54, 60, 63, 78, 83, 85, 93, 94, 102, 111, 114, 133, 138, 148, 155, 159, 175, 177, 179, 182, 190, 192, 195, 201, 205, 232, 233, 235, 236, 239, 242]</t>
  </si>
  <si>
    <t>[2, 8, 12, 15, 26, 28, 33, 36, 39, 46, 51, 53, 66, 69, 75, 76, 97, 106, 112, 118, 120, 124, 137, 171, 185, 191, 199, 205, 208, 211, 214, 216, 228, 232, 241, 249]</t>
  </si>
  <si>
    <t>[2, 9, 10, 13, 15, 29, 34, 35, 37]</t>
  </si>
  <si>
    <t>[3, 8, 9, 13, 20, 25, 32, 34, 37, 44]</t>
  </si>
  <si>
    <t>[10, 11, 19, 28, 35, 38, 41, 46, 50, 52, 65, 74, 76, 77, 79, 83, 85, 90, 92, 99, 108, 118, 120, 127, 130, 145]</t>
  </si>
  <si>
    <t>[3, 10, 16, 19, 20, 29, 33, 34, 43, 51, 58, 67, 80, 86, 87, 93, 97, 98, 105, 107, 110, 119, 124, 127, 143, 146, 150, 152, 155, 159, 164, 166, 170, 187, 191, 207, 208, 209, 219, 253, 272, 291, 318, 320, 330, 333, 334, 365, 402, 431, 435]</t>
  </si>
  <si>
    <t>[2, 4, 10, 11, 14, 18, 25, 26, 39, 43, 77, 79, 93, 97, 107, 110, 113, 117, 119, 121, 133, 137, 146, 147, 150, 152, 171, 189, 195, 207, 209, 215, 219, 224, 246, 249, 250, 285, 288, 291, 300, 302, 312, 314, 326, 331, 335, 338, 351, 353, 356, 357, 368, 377, 386, 394, 399, 411, 441, 449, 455, 460, 465, 467, 476, 481]</t>
  </si>
  <si>
    <t>[2, 19, 31, 32, 35, 40, 50, 57, 62, 64, 67, 68, 72, 84, 87, 88, 93, 104, 107, 113]</t>
  </si>
  <si>
    <t>[11, 30, 33, 47, 49, 63, 65, 66, 67, 83, 93, 96, 101, 102, 106]</t>
  </si>
  <si>
    <t>[3, 9, 12, 13, 28, 32, 33, 34, 39, 42, 58, 66, 74, 88, 98, 101, 109, 113, 116, 121, 132, 148, 154]</t>
  </si>
  <si>
    <t>[25, 61, 76, 81, 86, 98, 111, 113, 120, 125, 140, 143, 146, 157, 158, 161, 164, 166, 167, 175, 178, 181, 184, 186, 195, 222, 226, 229, 232]</t>
  </si>
  <si>
    <t>[6, 11, 19, 20, 34, 42, 50, 70, 83, 86, 92, 102, 109, 126, 130, 133, 148, 149, 155, 164, 166, 171, 177, 190, 191, 201, 213, 226, 236, 238, 251, 254, 255, 261]</t>
  </si>
  <si>
    <t>[12, 20, 25, 41, 45, 50, 60, 61, 76, 89, 93, 96, 124, 133, 143, 146, 154, 177, 178, 185, 187, 190, 191, 196, 199, 206, 210, 212, 237, 239]</t>
  </si>
  <si>
    <t>[8, 10, 18, 30, 35, 36, 38, 41, 42, 43, 55, 57, 67, 79, 83, 91, 98, 106, 126, 131, 136, 169, 178, 187, 192, 218, 224, 238, 246, 249, 253, 271, 277, 295, 299, 311, 312, 316]</t>
  </si>
  <si>
    <t>[35, 46, 48, 58, 74, 78, 88, 94, 98, 101, 106, 107, 110, 124, 131, 154, 161, 166, 182, 187, 203, 207, 214, 221, 224, 241, 253, 256, 265, 279, 288, 295, 315, 320, 323, 348, 349, 361]</t>
  </si>
  <si>
    <t>[2, 10, 11, 18, 31, 35, 50, 55, 63, 64, 72, 73, 79, 82, 83, 105, 122, 129, 131, 145, 146, 151, 153, 165, 182, 193, 199, 202, 210, 211, 219, 221, 232, 234, 243, 246, 257, 275, 282]</t>
  </si>
  <si>
    <t>[12, 18, 36, 45, 52, 64, 89, 91, 106, 116, 124, 129, 134, 135, 143, 148, 150, 160, 168, 177, 184, 187, 189, 193, 202, 207, 208, 211, 212, 219, 228, 230, 234, 242, 246, 254, 263, 267, 270, 271, 273, 290, 292, 305, 307, 319, 324, 326, 329, 330, 331, 333, 340, 344, 360, 369, 370, 377, 380, 382, 386, 400, 410, 416, 418, 428, 435, 437, 445, 447, 450, 454, 464, 471, 478, 483, 493, 508, 526, 527, 529, 532, 536, 547, 576, 581, 595, 598, 604, 608, 615, 616, 617, 621, 625, 633, 634, 635, 637, 646, 650, 653, 654, 655, 656, 658, 660, 665, 668, 674, 676, 678, 682, 684, 691, 696, 701, 703, 705, 724, 726, 728, 745, 760]</t>
  </si>
  <si>
    <t>[5, 22, 26, 29, 33, 34, 41]</t>
  </si>
  <si>
    <t>[3, 6, 8, 16, 32, 35, 45, 52, 64, 66, 75, 82, 84, 86, 88, 94, 96, 97, 101, 103, 107, 108, 109, 115, 146, 163, 166, 174, 187]</t>
  </si>
  <si>
    <t>[2, 18, 33, 38, 57, 58, 68, 73, 76, 79, 85, 106, 111, 121, 124, 129, 135, 146, 151, 152, 154, 157, 162, 173, 175, 176, 177, 178, 193, 199, 201]</t>
  </si>
  <si>
    <t>[10, 12, 19, 25, 27, 60, 69, 93, 99, 103, 116, 139, 140, 143]</t>
  </si>
  <si>
    <t>[2, 8, 10, 12, 17, 18, 32, 35, 43, 62, 73, 92, 100, 109, 119, 139, 140, 145, 151, 153, 154, 164, 166, 188, 196, 202, 205, 214, 219, 227, 230, 231, 232, 233, 236]</t>
  </si>
  <si>
    <t>[11, 13, 17, 20, 26, 36, 42, 69, 89, 98, 109, 115, 116, 120, 121, 124, 128, 160, 166, 167, 172, 177, 203, 208, 209, 210, 216, 221, 223, 245, 247, 249, 251, 253, 263, 266, 267, 270, 285, 289, 291, 301, 318, 323, 324, 331, 335, 341, 358, 362, 376, 378, 382, 384, 385, 409, 416, 419, 431, 439, 443, 447, 448, 454, 457]</t>
  </si>
  <si>
    <t>[8, 12, 48, 52, 55, 59, 78, 90, 93, 99, 105, 107, 108, 116, 122, 127, 129, 130, 139, 147, 164, 173, 183, 185, 190, 198, 204, 205, 215, 216]</t>
  </si>
  <si>
    <t>[7, 8, 10, 28, 31, 34, 44, 53, 56, 57, 59, 65, 66, 68, 77, 79, 84, 88, 95, 96, 101, 120, 125, 128, 132, 138, 145, 167, 171, 177, 194, 211, 222, 226]</t>
  </si>
  <si>
    <t>[2, 8, 11, 12, 19, 35, 38, 43, 47, 49, 50, 65, 68, 71, 85, 89, 102, 129, 133, 137, 138, 141, 146, 150, 152, 153, 159, 162, 166, 169, 170, 172, 180, 184, 185, 187, 189, 204, 223, 235, 238, 242, 255, 257, 264, 278, 280, 285, 291, 297, 301, 304, 305, 311, 314, 329, 332]</t>
  </si>
  <si>
    <t>[6, 17, 20, 22, 28, 32, 35, 38, 44, 48, 59, 62, 64, 73, 94, 100, 101, 109, 126, 130, 154, 165, 171, 176, 184, 187, 188, 215, 219, 221, 242, 247, 250, 257, 271, 283, 284, 289, 290, 293, 297, 303, 319, 325, 331, 333, 337, 342]</t>
  </si>
  <si>
    <t>[6, 24, 33, 39, 43, 45, 49, 63, 81, 89, 111, 130, 134, 139, 157, 158, 160, 170, 201, 218, 226, 230, 233, 259, 273, 278, 281, 286, 293, 299, 310, 312, 316, 320, 321, 324, 336, 352, 358, 372, 376, 379, 383, 384]</t>
  </si>
  <si>
    <t>[8, 25, 38, 40, 41, 50, 53, 69, 76, 82, 85, 105, 108, 116, 129, 143, 149, 154, 156, 164, 178, 190, 198, 207, 208, 209, 215, 220, 223, 233, 247, 254, 260, 261, 262, 292, 308, 320, 322, 328, 329, 331, 341, 342, 345, 346, 349]</t>
  </si>
  <si>
    <t>[2, 17, 19, 20, 29, 33, 35, 47, 49, 52, 61, 65, 77, 81, 82, 83, 86, 92, 94, 95, 105, 106, 108, 109, 113, 116, 128, 140, 141, 143, 145, 156, 160, 162, 166, 168, 174, 181, 187, 190, 192, 205, 209, 220, 231, 235, 255, 256, 260, 263, 265, 269, 270, 272, 274, 275, 277, 279, 281, 284, 285, 286, 287, 289, 291, 293, 294, 299, 300, 301, 302, 308, 317, 318, 320, 321, 334, 336, 341, 343, 363, 366, 376, 378, 380, 382, 384, 395, 397, 400, 404, 414, 420, 423, 431, 432, 434, 439, 459, 461, 479, 483, 490, 497, 498, 504, 509, 510, 514, 529, 530, 536, 542, 545, 546, 547, 548, 550, 554, 558, 572, 573, 579, 586, 594, 595, 597, 599, 601, 602, 604, 607, 609, 610, 611, 619, 628, 632, 641, 643, 644, 646, 653, 654, 658, 659, 660]</t>
  </si>
  <si>
    <t>[3, 5, 7, 8, 23, 30, 33, 39, 42, 44, 54, 55, 63, 67, 68, 75, 79, 81, 83, 84, 85, 89, 102, 104, 109, 122, 128, 134, 146, 148, 157, 160, 166, 191, 194, 205, 217, 221, 231, 253, 261, 266, 267, 270, 280, 282, 285, 295, 306, 310, 314, 317, 319, 320, 324, 325, 337, 340, 350, 352, 353, 362, 363, 369, 371, 377, 378, 381, 392, 394, 400, 412, 414, 432, 437, 444, 451, 453, 454, 467, 470, 473, 478, 479]</t>
  </si>
  <si>
    <t>[4, 17, 19, 20, 21, 24, 30, 32, 35, 39, 67, 94, 96, 97, 98, 102, 111, 117, 123, 127, 168, 171, 172, 179, 195, 197, 203, 207, 221, 235, 238, 248, 250, 264, 276, 277, 285]</t>
  </si>
  <si>
    <t>[2, 5, 11, 22, 26, 34, 44, 47, 59, 61, 67, 87, 92, 94, 102, 110, 112, 113, 114, 132, 133, 140, 141, 151, 160, 163, 168, 174, 180, 184, 192, 195, 196, 199, 202, 203, 259, 262, 278, 292, 295, 308, 309, 312, 345]</t>
  </si>
  <si>
    <t>[5, 39, 50, 51, 52, 64, 65, 67, 74, 79, 94, 102, 114, 118, 128, 130, 131, 145, 154, 156, 162, 166, 187, 189, 206, 213, 218, 226, 236, 240, 246, 270, 276, 277, 282, 287, 290, 304, 309, 315, 318, 320, 325, 333, 351]</t>
  </si>
  <si>
    <t>[9, 16, 17, 18, 27, 35, 37, 39, 43, 58, 60, 68, 75, 83, 105, 116, 117, 120, 121, 137, 145, 146, 153, 164, 173, 176, 178, 196, 205, 207, 226, 231, 233, 235, 260, 268, 274, 275, 296, 301, 304, 318, 329, 342, 343, 345, 346, 348, 349, 358, 369, 371, 383, 385, 388]</t>
  </si>
  <si>
    <t>[9, 15, 17, 25, 33, 38, 44, 45, 51, 52, 60]</t>
  </si>
  <si>
    <t>[15, 31, 37, 39, 44, 48, 64, 66, 68, 71, 75, 76, 82, 90, 91, 93, 96, 119, 132, 140, 148, 150, 157, 159, 160, 169, 171, 185]</t>
  </si>
  <si>
    <t>[3, 6, 7, 18, 25, 44, 61, 64, 80, 107, 124, 126, 128, 132, 138, 146, 156, 160, 181, 184, 207, 216, 219, 223, 233, 236, 241, 253, 298, 300, 304, 307, 311, 322, 338, 342, 347, 349, 352, 366, 374, 393, 408, 410, 412, 426, 435, 436, 437, 443, 447, 467, 470, 485]</t>
  </si>
  <si>
    <t>[2, 4, 8, 13, 16, 17, 18, 52, 78, 93, 106, 110, 119, 145, 154, 158, 161, 167, 178, 181, 182, 199, 204, 208, 210, 221, 234, 249, 253, 274, 292, 300, 306, 310, 317, 325]</t>
  </si>
  <si>
    <t>[9, 14, 18, 24, 44]</t>
  </si>
  <si>
    <t>[4, 10, 25, 28, 29, 30, 32, 40, 48, 49, 50, 54, 69, 75, 83, 88, 89, 96, 102, 114, 115, 116, 124, 126, 128, 132, 142, 143, 150, 160, 161, 162, 163, 166, 168, 169, 174, 179, 187, 189]</t>
  </si>
  <si>
    <t>[8, 14, 16, 17, 21, 25, 26, 36, 43, 45, 57, 61, 63, 80, 82, 84, 86, 90, 91, 97, 98, 99, 108, 113, 129, 130, 132, 139, 145, 155, 158, 159, 167, 182, 185, 192, 200, 204, 205, 213, 216, 223, 226, 227, 232, 248, 251, 253, 254, 275, 276, 282, 284, 293, 303, 307, 320, 329, 343, 346, 347, 351, 352, 356, 358, 363, 385, 393, 407, 427, 432, 439, 459, 471, 476, 479, 484, 493, 494, 502, 504, 507, 508, 509, 516, 548, 551, 552, 558, 571, 579, 580, 585, 588]</t>
  </si>
  <si>
    <t>[4, 15, 21, 61, 65, 71, 73, 75, 90, 93, 103, 110, 118, 122, 124, 127, 132, 136, 138, 144, 148, 151, 161, 164, 170, 171, 172, 178, 197, 198, 209, 213, 214, 218, 222, 224, 229, 235, 244, 247, 259, 262, 293, 296, 300, 302, 310, 319, 322, 324, 327, 333, 335, 338, 348, 351, 352, 353]</t>
  </si>
  <si>
    <t>[2, 5, 22, 24, 35, 38, 56, 61, 62, 63, 64, 66, 74, 78, 104, 109, 110, 111, 115, 118, 125, 138, 140, 143, 151, 154, 155, 167, 168, 184, 188, 196, 197, 210, 229, 232, 234, 244, 261, 263, 271, 272, 274, 275, 277, 278, 290, 292, 316, 322]</t>
  </si>
  <si>
    <t>[2, 7, 12, 16, 17, 21, 23, 26, 29, 37, 44, 46, 49, 51, 54, 61, 65, 66, 77, 85, 104, 110, 116, 120, 141, 153, 158, 173, 184, 185, 190, 209, 214, 218, 226, 242, 243, 246, 252, 253, 259, 262, 272, 282, 284, 308, 314, 321, 323, 326, 327, 328, 338, 341, 373, 374, 380, 395, 397, 403, 418, 422, 427, 453, 454, 455, 459, 479, 483, 515, 518, 521, 522, 527]</t>
  </si>
  <si>
    <t>[3, 7, 15, 16, 19, 20, 25, 33, 48, 50, 62, 66, 72, 73, 87, 94, 109, 112]</t>
  </si>
  <si>
    <t>[2, 4, 8, 16, 33, 38, 69, 88, 96, 99, 109, 112, 123, 128, 130, 135, 150, 152, 162, 166, 183, 189, 195, 197, 209, 212, 218, 223, 238, 243, 251, 261, 269, 281, 284, 303, 308, 311, 312, 328, 330, 332, 334, 349, 356, 364, 365, 370, 375, 392, 397, 398, 402, 453, 477, 495, 496, 497, 505, 512, 517, 528, 530, 539, 574]</t>
  </si>
  <si>
    <t>[2, 20, 28, 33, 35, 47, 48, 54, 58, 61, 81, 85, 95, 108, 110, 112, 115, 119, 125, 126, 136, 137, 138, 140, 155, 159, 163, 164, 166, 168, 189, 209, 217, 221, 227, 228, 229, 244, 246, 253, 256, 261, 266, 271, 277, 278, 283, 288, 293, 311, 313, 315, 319, 331, 332]</t>
  </si>
  <si>
    <t>[5, 7, 8, 17, 28, 30, 33, 42, 47, 48, 60, 67, 68, 70]</t>
  </si>
  <si>
    <t>[3, 8, 13, 17, 37, 45, 46, 48, 52, 53, 56, 62, 68, 69, 77, 82, 90, 95, 99, 105, 109, 131, 141, 154, 156, 162, 164, 169, 172, 180, 184, 188, 196, 200, 209, 210, 213, 229, 243, 246, 249, 253, 266, 272, 273, 275, 293, 297, 298, 301, 302, 311, 314, 316, 317, 323, 332, 339, 346, 351, 352, 354, 360, 363, 369, 371, 375, 386, 395, 402, 403, 407, 416, 417, 432, 443, 448, 459, 461, 465, 480, 489, 496, 497, 506, 507, 512, 513, 520, 522, 529, 535, 539, 540, 542, 544, 549, 553, 555, 556, 571, 578]</t>
  </si>
  <si>
    <t>[8, 33, 41, 46, 49, 50, 51, 57, 63, 64, 68]</t>
  </si>
  <si>
    <t>[9, 12, 19, 24, 28, 33, 40, 44, 45]</t>
  </si>
  <si>
    <t>[4, 10, 20, 22, 32, 36, 44, 54, 59, 75, 105, 108, 128, 130, 140, 150, 153, 156, 165, 168, 170, 171, 177, 183, 185, 192, 202, 204, 212, 221, 224, 232, 234, 236, 237, 242, 255, 267, 278, 281, 282, 294, 297, 319, 321, 324, 329, 338, 344, 348, 350, 351, 379, 383, 384]</t>
  </si>
  <si>
    <t>[11, 22, 25, 46, 47, 49, 65, 68, 73, 85, 94, 104, 106, 112, 113, 119, 135, 138, 141, 146, 147, 153, 160, 169, 172, 181, 186, 189, 191, 200, 214, 221, 230, 234, 239, 256, 262, 267, 268, 269, 271, 277, 281, 288, 291, 322, 329, 332, 338, 345, 360, 363, 364, 370, 373, 377, 388, 395, 400, 404, 435, 451, 489, 502, 507, 512, 528, 531, 539, 546]</t>
  </si>
  <si>
    <t>[20, 28, 41, 44, 51, 55, 56, 58, 62, 71, 76, 78, 80, 85, 109, 122, 129, 145, 147, 182, 186, 205, 208]</t>
  </si>
  <si>
    <t>[15, 22, 23, 32, 50, 61, 75, 81, 102, 126, 136, 141, 142, 148, 154, 162, 167, 168, 172, 175, 176, 178, 180, 185, 187, 193, 204, 205, 210, 215, 220, 227, 234, 242, 278, 285, 288, 306, 310, 314, 328, 329, 331, 339, 344, 349, 350, 370, 378, 380, 381, 384, 387, 389]</t>
  </si>
  <si>
    <t>[6, 19, 26, 28, 30, 36, 41, 48, 70, 72, 75, 84, 92, 94, 113, 118, 137, 139, 143, 150, 152, 153, 154, 159, 162, 169, 178, 182, 183, 193, 196, 201, 223, 234, 240, 250, 257, 258, 262, 268, 274, 275, 277, 285, 288, 290, 294, 298, 305, 307, 310, 313, 326, 330, 362, 365, 378, 380, 397, 408, 414, 421, 429, 438, 447, 451, 456, 459, 462, 472, 474, 479, 482, 483, 504, 516, 521, 525, 531, 545, 562, 565, 570, 573, 580, 597, 600, 609, 615, 617, 619, 620, 630, 641, 643, 669, 671, 679, 686, 688, 695, 698, 712, 716, 725, 729]</t>
  </si>
  <si>
    <t>[7, 15, 17, 18, 21, 33, 34, 59, 64, 66, 74, 78, 85, 91, 99, 100, 108]</t>
  </si>
  <si>
    <t>[2, 3, 9, 16, 28, 54, 65, 70, 72, 74, 78, 79, 80, 81, 89, 94, 95, 103, 115]</t>
  </si>
  <si>
    <t>[5, 23, 33, 35, 50]</t>
  </si>
  <si>
    <t>[7, 15, 16, 21, 23, 29, 33, 34, 41, 47, 51, 54, 66, 79, 117, 125]</t>
  </si>
  <si>
    <t>[3, 4, 13, 19, 21, 30, 32, 35, 37, 43, 45, 53, 54, 60, 68, 79, 80, 92, 94, 100, 102, 104, 115, 119, 137, 155, 164, 179, 184, 198, 200, 202, 218, 228, 240, 253, 256, 277, 279, 301, 309]</t>
  </si>
  <si>
    <t>[11, 13, 22, 38, 39, 54, 63, 74, 75, 99, 100, 104, 111, 114, 119, 120, 132, 134, 136, 137, 144, 181, 185, 199, 202, 203, 209, 210, 213, 228, 236, 263, 269, 272, 286, 287, 314, 318, 326]</t>
  </si>
  <si>
    <t>[12, 19, 31, 53, 58, 62]</t>
  </si>
  <si>
    <t>[10, 17, 25, 31, 41, 42, 51, 58, 67, 68]</t>
  </si>
  <si>
    <t>[4, 20, 22, 28, 34]</t>
  </si>
  <si>
    <t>[7, 9, 16, 30, 31, 34, 36, 37, 41, 43, 46, 52, 56, 59, 62, 64]</t>
  </si>
  <si>
    <t>[9, 12, 18, 20, 28, 56, 67, 74, 79, 82, 84, 96, 134, 135, 137, 142, 154, 156, 158, 162]</t>
  </si>
  <si>
    <t>[10, 15, 22, 26, 28, 32, 40, 46, 50, 54, 56, 59, 61, 63, 73, 75, 92, 93, 95, 98, 100, 132, 135, 144, 156, 166, 172, 175, 185, 187, 194, 195, 211, 216, 218, 225, 230, 236, 240, 247, 260, 265, 266, 268, 271]</t>
  </si>
  <si>
    <t>[2, 11, 15, 22, 27, 37, 39, 42, 43, 55, 56, 64, 67, 83, 90, 100, 112, 118, 138, 189, 190, 194, 211, 230, 246, 263, 264, 265, 283, 286, 287, 290, 300, 305, 306, 316, 317, 321, 346, 354, 363]</t>
  </si>
  <si>
    <t>[5, 10, 25, 30, 31, 38, 40, 47, 69, 76, 92, 104, 113, 121, 125, 127, 153, 157, 171, 174, 186, 195, 205, 210, 222, 225, 227, 232, 234, 246, 248, 251, 253, 259, 265, 270]</t>
  </si>
  <si>
    <t>[2, 4, 10, 25, 30, 31, 32, 35, 60, 64, 68, 69, 85, 86, 90, 108, 114, 115, 118, 119, 120, 142, 153, 154, 159, 160, 161, 179, 184, 195, 201, 202, 203, 215, 218, 227, 239, 259, 266, 269, 271, 272, 277, 280, 282, 283, 284, 302, 320, 324]</t>
  </si>
  <si>
    <t>[2, 6, 34, 43, 62, 68, 82, 90, 92, 100, 108, 120, 139, 145, 153, 169, 170, 187, 198, 213, 214, 217, 234, 237, 239, 241, 243, 247, 251, 256, 264, 269, 280, 284, 287, 288, 292]</t>
  </si>
  <si>
    <t>[3, 16, 19, 20, 22, 23, 27, 30, 37, 38, 39, 42, 50, 53, 66, 68, 72, 76, 84, 103, 116, 117, 124, 130, 139, 142, 145, 155, 159, 160, 163, 165, 175, 178, 185]</t>
  </si>
  <si>
    <t>[3, 4, 11, 33, 43, 49, 55, 78, 112, 117, 136, 145, 148]</t>
  </si>
  <si>
    <t>[16, 43, 57, 62, 68, 70, 71, 78, 118, 123, 130, 141]</t>
  </si>
  <si>
    <t>[3, 27, 29, 34, 46, 55, 57, 59, 64, 67, 76, 99, 100, 106, 112, 115, 117, 119, 120, 124, 132, 139, 141, 161, 163, 171, 175, 191, 193, 196, 206, 208, 214, 217, 228, 231, 240, 246, 248, 256, 265, 273, 275, 276, 278, 279, 287, 292, 296, 297, 311, 325, 330, 342, 346]</t>
  </si>
  <si>
    <t>[2, 6, 14, 17, 24, 25, 28, 42, 49, 53, 59, 70, 83, 105, 119, 121, 126, 136, 137, 142, 183, 186, 187]</t>
  </si>
  <si>
    <t>[34, 43, 46, 47, 52, 55, 67, 74, 77, 79, 101, 107, 113, 117, 143, 146, 161, 171, 174, 176, 179, 181, 189, 199, 211, 224, 233, 238, 258, 264, 267, 274, 289, 294, 298, 305, 307, 316, 320, 323, 348, 353, 355, 366, 377, 387, 404, 412, 421, 422, 424, 438, 448, 465, 469, 478, 485, 495, 498, 508, 532, 547, 566, 596, 605, 608, 610, 612, 614, 615, 634, 656]</t>
  </si>
  <si>
    <t>[5, 12, 27, 32, 44, 57, 60, 61, 68, 72, 78, 107, 109, 111, 112]</t>
  </si>
  <si>
    <t>[5, 7]</t>
  </si>
  <si>
    <t>[10, 13, 37, 50, 66, 71, 89, 92, 97, 104, 110, 113, 116, 119, 128, 139, 143, 145, 146, 148, 149, 164, 181, 196, 206, 207, 212, 218]</t>
  </si>
  <si>
    <t>[11, 19, 20, 26, 36, 52, 53, 58, 62, 65, 71, 72, 75, 77, 87, 88, 93, 94, 97, 99, 108, 109, 117, 121, 123, 127, 130, 136, 141, 142, 144, 148, 150, 155, 167, 195, 203, 220, 229, 251, 259, 261, 264, 265, 269, 270, 278, 282, 286]</t>
  </si>
  <si>
    <t>[2, 3, 4, 5, 8, 12, 24, 26, 30, 31, 39, 49, 55, 57, 62, 66, 67, 84, 85, 95, 105, 113, 118, 128, 130, 140, 146, 149, 152, 156, 167, 174, 176, 180, 181]</t>
  </si>
  <si>
    <t>[14, 26, 36, 38, 43, 47, 71, 72, 79, 90, 93, 110, 115, 116, 123, 141, 142]</t>
  </si>
  <si>
    <t>[9, 14, 36, 50, 56, 65, 70, 71, 85, 98, 111, 116, 121, 143, 147, 151, 152, 155, 161, 165, 210, 212, 227, 238, 239, 249, 254, 261, 276, 280, 285, 302, 315, 336, 355]</t>
  </si>
  <si>
    <t>[2, 8, 14, 16, 19, 25, 35, 38, 42, 44, 56, 68, 70, 76, 77, 79]</t>
  </si>
  <si>
    <t>[10, 11, 12, 18, 22, 25, 36, 38, 39, 50, 54, 55, 78, 98, 101, 105, 110, 117, 141, 160, 164, 168, 172, 177, 180, 193, 196, 202, 209, 235, 249, 251, 261, 262]</t>
  </si>
  <si>
    <t>[7, 16, 18, 20, 30, 45, 47, 50, 55, 66, 71, 94, 98, 100, 113, 120, 123, 130, 137, 143, 145, 150, 161, 163, 166, 167, 168, 169, 182, 187, 190, 193, 195, 199, 201, 212, 213, 214, 225, 232, 243, 252, 266, 270, 272, 277, 283, 285, 287, 294, 296, 307, 318]</t>
  </si>
  <si>
    <t>[4, 5, 12, 23, 25, 27, 32, 41, 47, 58, 70, 75, 83, 85, 86, 94, 116, 123, 130, 133, 146, 167, 169, 173, 199, 217, 227, 238, 244, 247, 259, 260, 263, 277, 307, 310, 315, 316, 322, 338, 346, 352, 354, 363, 366, 370, 380, 386, 392, 403, 405, 413, 415, 421, 423, 435, 444, 446, 455, 458]</t>
  </si>
  <si>
    <t>[7, 9, 11, 14, 21, 32, 40, 47, 61, 85, 91, 94, 99, 116, 124, 130, 167, 171, 179, 181, 187]</t>
  </si>
  <si>
    <t>[2, 9, 17, 21, 32, 45, 54, 57, 68, 71, 72, 77, 87, 105, 113, 153, 156, 158, 162, 165, 169, 173, 193, 196, 204, 205, 217, 219, 220, 230, 249, 266, 273, 274, 277, 282, 283, 286, 287, 288, 298, 301, 302, 303, 317, 338, 342, 348, 356, 360, 361, 369, 370, 378, 396, 403, 410, 424]</t>
  </si>
  <si>
    <t>[2, 31, 37, 48, 57, 66, 69, 86, 87, 91, 110, 127, 129, 139, 141, 164, 170, 173, 191, 193, 197, 213, 218, 231, 244, 247, 264, 267, 275, 282, 293, 301, 307, 311, 312, 313, 315, 318, 321, 326, 329, 332, 334, 337, 340, 344, 357, 358, 366, 385, 388, 393, 397, 399, 419, 420, 429, 432, 439, 453, 457, 461, 465, 471]</t>
  </si>
  <si>
    <t>[7, 15, 31]</t>
  </si>
  <si>
    <t>[6, 13, 17, 47, 51, 53, 63, 64, 68, 72, 88, 93, 94, 96, 102, 116, 120, 130, 132, 151, 162, 166, 168, 171, 182, 186, 192, 195, 200, 201, 212, 218, 229, 255, 256, 259, 262, 263, 265, 280, 284, 288, 294, 299, 301, 308, 315, 316, 317, 318, 319, 323, 327, 328, 330, 334, 343, 362, 367, 371, 388, 396, 407, 415, 418, 420, 430, 437, 461, 462, 464, 467, 473, 486, 488, 489, 506, 515, 519, 527, 541, 571, 572, 582, 584, 604, 605, 606, 608, 617, 623, 635, 637, 638, 648, 649, 667, 669, 671, 672, 677, 695, 697, 700, 705, 721, 724, 729, 738, 742, 752, 759, 762]</t>
  </si>
  <si>
    <t>[2, 9, 19, 20, 21, 26, 34, 37, 44]</t>
  </si>
  <si>
    <t>[5, 9, 11, 38, 43, 46, 56, 57, 59, 72, 85, 89, 106, 110, 118, 120, 129, 136, 145, 148, 150, 154, 159, 160, 162, 165, 186, 197, 200, 208, 224, 234, 236, 238, 241, 243]</t>
  </si>
  <si>
    <t>[3, 6, 16, 25, 30, 32, 42, 55, 69, 79, 83]</t>
  </si>
  <si>
    <t>[14, 15, 16, 23, 26, 59, 67, 86, 106, 107, 124, 131, 139, 143]</t>
  </si>
  <si>
    <t>[5, 8, 15, 16, 17, 22, 24, 25, 37, 38, 44, 51, 61, 62, 70, 87, 91, 94, 104, 107, 115, 118, 119, 125, 126, 132, 134, 138, 142, 144, 147, 169, 183, 192, 194, 197, 219, 220, 225, 228, 231, 237, 239, 245]</t>
  </si>
  <si>
    <t>[2, 7, 35, 38]</t>
  </si>
  <si>
    <t>[3, 29, 40, 41, 43, 46, 49, 56, 65, 66, 67, 72, 75, 81, 86, 87, 97, 98, 100, 102, 103, 105, 117, 126, 129, 133, 143, 157, 160, 161, 162, 168, 172, 174, 177, 178, 180, 183, 184, 185, 192, 195, 204, 207, 209, 210, 216, 220, 221, 224, 232, 235, 241, 248, 249, 253, 257, 258, 259]</t>
  </si>
  <si>
    <t>[61, 64, 72, 79, 83, 98, 119, 120, 133, 138, 142, 144, 151, 153, 155, 160, 170, 173, 181, 186, 207, 213, 217]</t>
  </si>
  <si>
    <t>[12, 26, 34, 43, 48, 50, 52, 53, 55, 58, 62, 75, 76, 78, 85, 94, 108, 109, 114, 119, 129, 133, 135, 136, 138, 141, 144, 149, 152, 156, 162, 165, 168, 169, 187, 203, 206, 211, 225, 239, 256, 270, 274, 276, 287, 289, 304, 309, 310, 313, 318, 319, 333, 358, 370, 371, 383, 387, 393, 418, 420, 422, 433, 443, 444, 445, 453]</t>
  </si>
  <si>
    <t>[4, 8, 15, 22, 26, 27, 28, 33, 40, 57, 58, 64, 75, 80, 82, 84, 92, 103, 109, 112, 121, 129, 132, 142, 143, 153, 158, 159]</t>
  </si>
  <si>
    <t>[4, 11, 15, 19, 24, 26, 32, 36, 39, 43, 44, 51, 60, 73, 81, 83, 87, 97, 105, 107, 113, 114, 127, 132, 133, 149, 152, 156, 159, 161, 167, 171, 180, 183, 206, 209, 217, 222, 223, 228, 232, 234, 237, 238, 241, 244, 246, 248, 254, 255, 256, 259, 265, 270, 271, 274, 283, 288, 302, 304, 305, 307, 322, 334, 340, 349, 355, 357, 371, 411, 415, 417]</t>
  </si>
  <si>
    <t>[3, 20, 26, 28, 33, 34, 46, 48, 53, 62, 69, 84, 87, 91, 96, 106, 112, 116]</t>
  </si>
  <si>
    <t>[7, 17, 21, 34, 36, 37, 49, 63, 75, 84, 91, 97, 98, 103, 107, 111, 127, 137, 141, 142, 147, 150, 151, 152, 154, 157, 164, 175, 178]</t>
  </si>
  <si>
    <t>[16, 23, 43, 45, 52, 81, 88, 109, 116, 121]</t>
  </si>
  <si>
    <t>[2, 14, 15, 29, 34, 54, 55, 63, 75, 76, 78, 81, 82, 87, 102, 103, 105, 107, 121, 126, 129, 131, 133, 143, 155, 156, 158, 166, 169]</t>
  </si>
  <si>
    <t>[6, 20, 29, 34, 45, 51, 53, 57, 58, 67, 68, 69, 71, 73, 78, 81, 84, 90, 101, 102, 103, 112, 124, 134, 136, 139, 143, 154, 156, 158, 162]</t>
  </si>
  <si>
    <t>[7, 27, 31, 35, 36, 47, 63, 64, 67, 72, 80, 87, 102]</t>
  </si>
  <si>
    <t>[2, 4, 29, 52, 62]</t>
  </si>
  <si>
    <t>[14, 16, 38, 45, 49, 56, 60, 64, 65, 67, 80, 94, 107, 112, 126, 130, 135, 136, 149, 151, 164, 169, 171, 184, 193, 196, 209, 224, 225, 237, 248, 261, 269, 295, 297, 310, 320, 322, 323, 331, 335]</t>
  </si>
  <si>
    <t>[3, 4, 10, 12, 18, 22, 26, 33, 35, 48, 50, 62, 71, 73, 95, 97, 106, 110, 129, 134, 137, 142, 144, 156, 159, 166, 173, 179, 211, 213, 219, 220, 223, 247, 263, 267, 272, 276, 279, 303, 309, 316, 317, 325, 326, 342, 356, 364, 370, 371, 373, 398, 405, 412, 417, 424, 430, 432, 451, 481, 507, 514]</t>
  </si>
  <si>
    <t>[4, 10, 12, 13, 18, 23, 26, 28, 29, 31, 36, 41, 44, 52, 62, 67, 69, 70, 77, 81, 100, 107, 111, 113, 122, 124, 126, 127, 130, 135, 140, 142, 152]</t>
  </si>
  <si>
    <t>[4, 16, 17, 19, 24, 34, 42, 44, 52, 53, 62, 69, 71, 91, 92, 106, 109, 113, 117, 122, 123, 127, 133, 134, 137, 139, 142, 146, 150, 153, 169, 175, 177, 185, 187, 190, 193, 198, 201, 206, 207, 208, 209, 212, 218, 230, 234, 240, 243, 245, 248, 267, 279, 293, 298, 300, 301, 312, 323, 329, 330]</t>
  </si>
  <si>
    <t>[5, 13, 16, 18, 19, 29, 42, 75, 79, 84, 96, 97, 107, 109, 124, 130, 151, 160, 163, 166, 172, 178, 186, 192, 198, 206, 212, 214, 219, 227, 239, 245, 247, 260, 269, 274, 279, 284, 288, 295, 303, 312, 327, 338, 348, 351, 358, 360, 372, 379, 393, 398, 403, 404, 417, 418, 419, 421, 426, 436, 443, 445, 449, 455, 456, 457, 459, 460, 462, 467, 472, 474, 495, 496, 497, 498, 499, 509, 518, 520, 538, 539, 544, 552, 553, 563, 567, 577, 580, 584, 587, 595, 598, 599, 613, 626, 640, 647, 661, 679, 681, 682, 686, 693, 700, 714, 720, 727, 731, 734, 739, 741, 742, 764, 772, 787, 791, 798, 818, 828, 830, 837, 849, 850, 853, 857, 860, 863, 866, 877]</t>
  </si>
  <si>
    <t>[13, 34, 46, 49, 55, 65, 66, 71]</t>
  </si>
  <si>
    <t>[6, 10, 21, 58, 66, 70, 71, 74, 77, 79, 88, 90, 102, 103, 115, 129, 136, 164, 167, 187, 204, 207, 211, 222]</t>
  </si>
  <si>
    <t>[5, 13, 25, 39, 41, 43, 46, 50, 64, 68, 81, 87, 103, 109, 115, 166, 179, 182, 187, 192, 202, 204, 207, 219, 223, 240, 242, 245, 254, 260, 267, 269, 270, 283]</t>
  </si>
  <si>
    <t>[10, 16, 20, 27, 28, 31, 44, 50, 56, 68, 69, 70, 73, 80, 82, 90, 122, 126, 129, 135, 142, 148, 155, 157, 159, 160, 169, 187, 192, 195, 209, 214, 218, 236, 241, 257]</t>
  </si>
  <si>
    <t>[2, 7, 11, 18, 21, 22, 25, 50, 60, 66, 72, 73, 75, 77, 87, 92, 93, 108, 116, 120, 123, 132, 136, 156, 174, 186, 187, 189]</t>
  </si>
  <si>
    <t>[2, 3, 4, 5, 42, 59, 62, 63, 76, 85, 93, 100, 117, 139, 148, 158, 164, 168, 215, 216, 237, 240, 243, 253, 260, 262, 267]</t>
  </si>
  <si>
    <t>[7, 10, 13, 14, 16, 20, 27, 37, 45, 48, 49, 51, 62, 65, 76, 78, 82, 89, 102, 105, 110, 119, 126, 130, 135, 136, 141, 143, 152, 156, 161, 167, 172, 179, 181, 184, 200, 205, 208, 211, 223, 237, 238, 241, 255]</t>
  </si>
  <si>
    <t>[2, 4, 10, 17, 28, 32, 33, 39, 50, 51, 63, 64, 70, 71, 92, 97, 101, 110, 115, 120, 131, 132, 141, 145, 157, 159, 160, 164, 175, 179, 205, 208, 210, 230, 234, 238, 241, 254]</t>
  </si>
  <si>
    <t>[6, 8, 16, 26, 30, 49]</t>
  </si>
  <si>
    <t>[7, 17, 19, 26, 29, 32, 36, 39, 42, 49, 54, 55, 60, 88, 90, 106, 108, 111, 120, 136, 137, 139, 140, 144, 145, 146, 151, 155, 166, 173, 175, 177, 180, 186, 208]</t>
  </si>
  <si>
    <t>[3, 4, 9, 12, 13, 14, 25, 32, 35, 54, 61, 68, 74, 79, 107, 112, 124, 146, 155, 158, 168, 172, 177, 179, 181, 185, 187, 203, 205, 220, 249, 254, 260, 264, 274, 283, 292, 298, 299, 315, 334, 345, 363, 371, 373, 391, 393, 395, 401, 410, 413, 425]</t>
  </si>
  <si>
    <t>[5, 6, 12, 13, 15, 16, 19, 20, 28, 37, 40, 56, 64, 67, 80, 90, 108, 114, 120, 126, 129, 137, 144, 152, 154, 156, 164, 169, 179, 186, 191, 199, 204, 221, 222, 225, 228, 234, 235, 237, 241, 244, 257, 273, 287, 288, 303, 305, 314, 330, 331, 338, 343, 350, 379]</t>
  </si>
  <si>
    <t>[3, 6, 11, 12, 14, 33, 37, 40, 42, 45, 47, 48, 78, 88, 89, 92, 99, 103, 115, 119, 130, 136]</t>
  </si>
  <si>
    <t>[17, 23, 28, 47, 50, 51, 69, 74]</t>
  </si>
  <si>
    <t>[26, 29, 31, 43, 46, 51, 66, 72, 76, 80, 83, 104]</t>
  </si>
  <si>
    <t>[2, 3, 28, 31, 32, 35, 38, 47, 56, 70, 85, 89, 97, 103, 106, 115, 120, 128, 136, 139, 141, 157, 160, 167, 169, 182, 185, 204, 215, 219, 220, 232, 263, 275, 277, 295, 296, 338, 339, 347, 349, 368, 369, 370, 374, 387, 391, 403, 411, 416, 427, 430, 434]</t>
  </si>
  <si>
    <t>[7, 9, 21, 22, 28, 39, 44, 47, 64, 65, 72, 74, 80, 111, 128, 137, 141, 142, 154, 162, 168, 174, 175, 180, 181, 183, 194, 201, 202, 203, 210, 217, 218, 224, 225, 230, 236, 237, 240, 242]</t>
  </si>
  <si>
    <t>[3, 16, 25, 29, 64, 71, 75, 105, 106, 107, 119, 121, 124, 130, 133, 144, 150, 156, 174, 179, 180, 182, 183, 185, 193, 202]</t>
  </si>
  <si>
    <t>[11, 17, 27, 36, 37, 47, 49, 50, 60, 71, 76, 82, 113, 118, 125, 138, 143, 155, 159, 173, 187, 188, 189, 199, 213, 216, 225, 229, 230, 237, 239, 243, 244, 245, 246, 252, 274]</t>
  </si>
  <si>
    <t>[6, 25, 29, 31, 35, 39, 45, 47, 49, 59]</t>
  </si>
  <si>
    <t>[4, 17, 26, 29]</t>
  </si>
  <si>
    <t>[19, 27, 32, 43, 45, 52, 57, 67, 69, 76, 82, 95, 98, 100, 111, 129, 138, 141, 152, 154, 161, 163, 166, 169, 177, 181, 182, 190, 194, 195, 202, 203, 217, 219, 225, 231, 240, 254, 255, 272, 274, 280, 282, 285, 293, 307]</t>
  </si>
  <si>
    <t>[4, 6, 8, 20, 23, 24, 25, 32, 35, 41, 45, 48, 49, 61, 68, 76, 81, 88, 91, 95, 97, 108, 120, 122, 124, 129, 132]</t>
  </si>
  <si>
    <t>[5, 9, 10, 15, 36, 38, 51, 53, 57, 69, 89, 91, 93, 96, 97, 98, 109, 123, 144, 168, 174, 176]</t>
  </si>
  <si>
    <t>[2, 6, 12, 20, 32, 43, 45]</t>
  </si>
  <si>
    <t>[7, 14, 22, 28, 39, 46, 49, 51, 56, 83, 87, 95, 98, 106, 117, 129]</t>
  </si>
  <si>
    <t>[2, 5, 7, 9, 11, 21, 35, 41, 44, 58, 65]</t>
  </si>
  <si>
    <t>[8, 17, 19, 34, 36, 41, 49, 55, 63, 75, 80, 96, 97, 102, 108, 112, 126, 135, 141, 155, 156, 163, 183, 190, 192, 193, 194, 200, 214, 232, 233, 238, 250, 252, 267, 275, 283, 284, 291, 300, 307, 308, 317, 319, 325, 329, 339, 347]</t>
  </si>
  <si>
    <t>[3, 23, 38, 41, 42, 54, 61, 70, 73, 76, 79, 85, 87, 90, 117, 118, 119, 144, 150, 159, 191, 211, 214, 223, 227, 231, 232, 240, 248, 257, 266, 270, 276, 278, 279, 291, 292, 295, 298, 300, 306, 313, 324, 330, 333, 336, 339, 362, 383, 388, 393, 397, 401, 406, 407, 424]</t>
  </si>
  <si>
    <t>[4, 8, 13, 16, 17, 22, 28, 49, 55, 68, 83, 84, 85, 89, 96, 98, 103, 105, 106, 116, 128, 136, 140, 141, 144, 149, 151, 170, 173, 191, 197, 212, 221, 224, 225, 240, 241, 242, 243, 245, 247, 252, 261, 271, 280, 283, 295, 297, 307, 309, 310, 323, 327, 335, 336, 343, 345, 346, 360, 367, 371, 379, 380, 381, 389]</t>
  </si>
  <si>
    <t>[8, 9, 21, 38, 42, 49, 58, 73, 74, 78, 84, 105, 114, 124, 134, 150, 155, 174, 185, 186, 190, 192, 197, 208, 211, 213, 214, 223, 227, 246, 252, 265, 269, 271, 273, 277, 286, 295, 304, 308, 309, 313, 341, 345, 353, 355, 358, 385, 395]</t>
  </si>
  <si>
    <t>[15, 22, 26, 31, 32, 40, 42, 48, 52, 62, 77, 84, 85, 94, 109, 116, 117, 118, 119, 122, 124, 125, 129, 130, 140, 146, 151, 153, 172, 176]</t>
  </si>
  <si>
    <t>[45, 72, 79, 82, 98, 119, 123, 134, 148, 150, 155, 165, 169, 179, 185, 188, 192, 201, 203, 209, 215]</t>
  </si>
  <si>
    <t>[7, 8, 12, 17, 19, 28, 30, 45, 52, 56, 66, 67, 77, 90, 95, 98, 103, 110, 120, 123, 125, 134, 138, 144, 152, 160, 163, 185, 196, 207, 211, 216, 218, 229, 242, 248, 265, 269, 275, 282, 307, 315]</t>
  </si>
  <si>
    <t>[2, 26, 28, 29, 30, 50, 60, 68, 82, 95, 99, 109, 116, 126, 135]</t>
  </si>
  <si>
    <t>[3, 6, 8, 16, 31, 61, 68, 70, 75, 80, 81, 95, 100, 113, 115, 118, 119, 123, 141, 149, 162, 171, 174, 180, 183, 190, 193, 196, 199, 203, 217, 219, 228, 229, 230, 233, 238, 255, 258, 259, 274, 277, 280, 281, 283, 288, 291, 293, 312, 316, 322, 328, 330, 331, 339, 341, 344, 351, 383, 387, 401, 406, 410, 411, 412, 426, 436, 457, 459, 469, 470, 472]</t>
  </si>
  <si>
    <t>[20, 22, 31, 33, 45, 47, 49, 64, 68, 83, 117, 128, 146, 154, 156, 158, 159, 161, 162, 171, 178, 188, 191, 197, 204, 220, 235, 238, 242, 250, 271, 281, 285, 288, 292, 293, 307, 327, 332, 350, 362, 373, 389, 394, 406, 420, 423, 447, 457]</t>
  </si>
  <si>
    <t>[35, 41, 45, 56, 63, 65, 77, 91, 92, 109, 112, 114, 131, 146, 153, 160, 162, 165]</t>
  </si>
  <si>
    <t>[6, 9, 12, 19, 22, 24, 31, 32, 40, 59, 62, 65, 66, 67, 74, 79]</t>
  </si>
  <si>
    <t>[18, 21, 24, 26, 41, 44, 70, 76, 91, 101, 107, 121, 130, 132, 138, 141, 144]</t>
  </si>
  <si>
    <t>[15, 17, 29, 30, 36, 54, 56, 63, 91, 99, 101, 104, 112, 129, 132, 135, 137, 138, 146, 148, 162, 165, 174, 178, 179, 187, 195, 200, 218, 227, 241, 249, 260, 262, 267, 280, 281, 283, 299, 309, 310, 319, 329]</t>
  </si>
  <si>
    <t>[7, 21, 26, 30, 32, 37, 45, 47, 60, 61, 69, 85, 87, 90, 93, 104, 106, 113, 114, 119, 120, 126, 140, 150, 151, 157, 158, 159, 164, 174, 189, 194, 219, 230, 237, 247, 250, 257, 260, 264, 269, 276, 290, 302, 310, 311, 312, 314, 318, 337, 348, 349, 351, 371, 376, 393, 398, 425, 426, 428, 429, 452, 464, 465, 482, 483, 492, 496, 497, 517, 520, 525, 533, 536, 545, 567, 576, 586, 590, 594, 597, 599]</t>
  </si>
  <si>
    <t>[10, 19, 30, 32, 35, 60, 69, 83, 87, 94, 98, 101, 104, 114, 115, 117, 125, 146, 147, 157, 160, 161, 163, 166, 171, 188, 202, 209, 212, 213, 228, 236, 245, 250, 254, 256, 264, 279, 285, 289, 296]</t>
  </si>
  <si>
    <t>[5, 19, 20, 24, 25, 26, 32, 35, 42, 45]</t>
  </si>
  <si>
    <t>[2, 7, 8, 15, 64, 68, 71, 75, 76, 85, 94, 99, 105, 118, 129, 133, 137, 139, 140, 146, 151, 152, 166, 169, 181, 185, 186, 210, 215, 222, 232, 234, 239, 241, 242, 264, 273, 288, 293, 295, 297, 307, 324, 333, 367, 381, 393, 400, 402]</t>
  </si>
  <si>
    <t>[10, 21, 40, 42, 44, 50, 53, 73, 77, 81, 89, 90, 92, 97, 101, 110, 111, 112, 124, 132, 134, 141, 147, 151, 155, 163, 174, 177, 179, 192, 196, 216, 224, 227, 239, 255, 279, 292, 293, 303, 316, 318, 330, 335, 341, 349, 351, 390, 409, 412, 416, 434, 460, 462, 469, 486, 503, 506, 518, 524, 526, 528, 542, 546, 548, 559, 564, 567, 568, 572, 580, 583, 593]</t>
  </si>
  <si>
    <t>[13, 17, 24, 50, 51, 60, 70, 77, 79, 83, 106, 107, 109, 124, 130, 187, 199, 201, 206, 209, 214, 216]</t>
  </si>
  <si>
    <t>[4, 12, 15, 19, 29, 30, 34, 58, 69, 75, 77, 84, 91, 99, 103, 105, 106, 113, 117, 118, 124, 131, 137, 142, 151, 154, 155]</t>
  </si>
  <si>
    <t>[2, 3, 8, 13, 21, 22, 24, 40, 44, 46, 58, 75, 81, 94, 96, 101, 107, 129, 135, 146]</t>
  </si>
  <si>
    <t>[3, 5, 16, 27, 33, 43, 44]</t>
  </si>
  <si>
    <t>[7, 19, 31, 42, 43, 53, 70, 75, 77, 85, 87, 91, 101, 104, 114, 119, 126, 129, 142, 148, 167, 171, 178, 180, 184, 185, 187, 198, 201, 225, 233, 245, 249, 254, 259, 266, 275, 289, 294, 302, 305, 311]</t>
  </si>
  <si>
    <t>[7, 17, 20, 22, 29, 32, 34, 38, 43, 61, 65, 74, 75, 76, 82, 85, 89, 90, 96, 100, 107, 113, 114, 116, 122, 130, 170, 189, 206, 219, 236, 244, 249, 251, 257, 260, 267, 274]</t>
  </si>
  <si>
    <t>[6, 18, 37, 43, 46, 58, 63, 89, 95, 98, 99, 117, 121, 125, 129, 131, 141, 153, 155, 172, 177, 189, 192, 195, 200, 206, 208, 209, 219, 224, 225, 227, 229, 231, 236, 242, 247, 251, 253, 258, 261, 268, 292, 295, 312, 314, 326, 341, 355, 358, 366, 384, 402, 403, 405, 424, 429, 442, 463]</t>
  </si>
  <si>
    <t>[9, 13, 14, 37, 40, 41, 43, 59, 61, 65]</t>
  </si>
  <si>
    <t>[7, 9, 10, 12, 16, 41, 43, 51, 55, 56, 79, 88, 110, 116, 123, 124, 136, 142]</t>
  </si>
  <si>
    <t>[2, 4, 9, 10, 14, 26, 28, 30, 35, 40, 56, 63, 67, 69, 70, 72, 81, 86, 101, 108, 121, 125, 134, 138, 140, 149, 176, 179, 187, 210, 219, 229, 231, 233, 234, 256, 265, 286, 289, 297, 298, 331, 332, 338]</t>
  </si>
  <si>
    <t>[9, 10, 17, 27, 41, 42, 58, 60, 71, 85, 108, 122, 125, 137, 143, 148, 155, 158, 167, 174]</t>
  </si>
  <si>
    <t>[7, 12, 16, 21, 26, 50, 64, 75, 87, 98, 103, 115, 124, 127, 139, 145, 147, 156, 157, 160, 164, 166]</t>
  </si>
  <si>
    <t>[3, 7, 14, 19, 22, 28, 30, 33, 35, 46, 49, 54, 65, 68, 82, 84, 85, 90, 104, 123, 130, 133, 134, 147, 152, 153, 160, 162, 163, 181, 204, 206, 213, 217, 221]</t>
  </si>
  <si>
    <t>[5, 6, 9, 16, 26, 34, 47, 61, 68, 72, 78, 83, 88, 97, 105, 106, 119, 121, 125, 128, 133, 137, 141, 151, 159, 160, 172, 182, 183, 195, 199]</t>
  </si>
  <si>
    <t>[2, 9, 16, 31, 54, 62, 71, 73, 75, 77, 81, 94, 108, 109, 122, 125, 127, 129, 131]</t>
  </si>
  <si>
    <t>[6, 9, 28, 31, 33, 77, 87, 92, 102, 104, 107, 111, 113, 115, 117, 118, 127, 137, 153, 156, 163, 195, 224, 226, 252, 261, 262, 282, 286]</t>
  </si>
  <si>
    <t>[3, 5, 6, 12, 17, 24, 30, 34, 39, 44, 67, 77, 88, 89, 101, 110, 129, 131, 143, 150, 157, 162]</t>
  </si>
  <si>
    <t>[16, 26, 36, 40, 41, 43, 46, 47, 59, 62, 66, 93, 96, 106, 109, 125, 136, 150, 155, 163, 181, 182, 205, 210, 220, 246, 256]</t>
  </si>
  <si>
    <t>[8, 11, 15, 18, 21, 26, 32, 33, 50, 63, 64, 69, 72, 79, 80, 83, 84, 91, 100, 105, 110, 113, 116, 117, 118, 127, 139, 142, 143, 147, 154, 163, 164, 173, 174, 179, 181, 194, 196, 197, 201, 210, 214, 215, 219, 235, 236]</t>
  </si>
  <si>
    <t>[3, 6, 16, 22, 23, 40, 52, 53, 54, 70, 80, 99, 104, 107, 109, 111, 116, 128, 130, 133, 134, 135, 137, 149, 165, 169, 180, 186, 187, 192, 201, 205, 206, 208, 219, 220]</t>
  </si>
  <si>
    <t>[7, 9, 15, 16, 18, 32, 35, 36, 41, 68, 69, 80, 91, 92, 94, 96, 106, 110, 114, 121, 122, 127, 130, 142, 143, 146, 147, 161, 162, 169, 173, 188, 200, 206, 217, 244, 245, 252, 258]</t>
  </si>
  <si>
    <t>[4, 9, 15, 20, 21, 27, 32, 35, 36, 40, 41, 68, 72, 80, 91, 92, 94, 96, 106, 110, 114, 122, 127, 130, 142, 143, 147, 162, 169, 170, 188, 200, 206, 212, 217, 226, 244, 245, 252, 258]</t>
  </si>
  <si>
    <t>[6, 15, 19, 30, 33, 42, 44, 45, 46, 47, 49, 53, 73, 82, 91, 94, 96, 122, 124, 127, 129, 135, 142, 151, 154, 155, 156, 157]</t>
  </si>
  <si>
    <t>[25, 30, 41, 46, 53, 62, 66, 90, 91, 102, 106, 112, 113, 117, 121, 128, 140, 152, 153, 159, 172, 173, 176, 199]</t>
  </si>
  <si>
    <t>[2, 13, 23, 35, 40, 42, 53, 65, 79, 81, 82, 87, 89, 97, 101, 121, 132, 134, 135, 139, 151, 154, 156, 157, 160, 162, 176, 209, 232, 234, 238, 242, 274, 277, 281, 287, 289, 293, 301, 311, 335, 337]</t>
  </si>
  <si>
    <t>[5, 12, 16, 27, 28, 30, 48, 51, 64, 67, 70, 83, 110, 127, 131, 133, 135, 146, 151, 158, 173, 183, 184, 197, 210, 213, 237, 240, 242, 245, 254, 256, 285, 290, 301, 303, 312, 317, 338, 343, 350, 351, 354, 363, 364, 367, 369, 377, 385]</t>
  </si>
  <si>
    <t>[7, 13, 14, 25, 31, 34, 36, 42, 46, 56, 57, 72, 74, 76, 78, 86, 89, 93, 105, 108, 109, 121, 131, 134, 139, 142, 147, 156, 157, 159, 160, 164, 165, 207, 208, 210, 213, 218, 220, 221, 253, 259, 262, 263, 272, 289, 293, 296, 299, 300, 301, 320, 324, 326, 330, 333, 344, 345, 357, 374, 376, 377, 382, 383, 386, 388, 394, 397]</t>
  </si>
  <si>
    <t>[7, 21, 28, 30, 36, 49, 58, 60, 71, 76]</t>
  </si>
  <si>
    <t>[3, 4, 7, 16, 24, 35, 44, 54, 56, 62, 79, 81, 90, 119, 145, 164, 165, 167, 171]</t>
  </si>
  <si>
    <t>[11, 39, 49, 56, 65, 67, 68, 69, 71, 90, 94, 95, 106, 123, 155, 165, 167, 173, 182, 183, 192, 193, 211, 227, 232, 246, 250, 255, 257, 264]</t>
  </si>
  <si>
    <t>[5, 6, 8, 20, 22, 26, 29, 40, 55, 57, 59, 68, 74, 80, 92, 93, 104, 142, 162]</t>
  </si>
  <si>
    <t>[17, 19, 24, 31, 36, 51, 59, 71, 72, 80, 89, 91, 102, 107, 114, 117, 124, 129, 130, 131, 137, 141, 151]</t>
  </si>
  <si>
    <t>[2, 5, 9, 19, 24, 27, 29, 30, 31, 43, 48, 56, 63, 64, 66, 86]</t>
  </si>
  <si>
    <t>[6, 13, 20, 21, 25, 28, 37, 39, 40, 43, 49, 61, 71, 74, 75, 86, 93, 100, 106, 134, 135, 139, 143, 146, 152, 154, 156, 167, 169, 173, 176, 180, 185, 191, 198, 205, 206, 209, 216, 249]</t>
  </si>
  <si>
    <t>[5, 11, 19, 24, 42, 50, 60, 67, 70, 71, 72, 73, 84, 87, 91, 99, 104, 107, 118, 124, 131, 132, 137, 148, 168, 169, 181, 184, 203, 213, 218, 225, 241, 243, 245, 246, 261, 264, 271, 272, 275, 277, 279, 303, 327, 329, 338, 343, 359, 367, 370, 380, 392, 404, 411]</t>
  </si>
  <si>
    <t>[17, 22, 24, 58, 81, 98, 103, 106, 110, 117, 123, 127, 129, 137, 149, 155, 156, 164, 167, 168, 172, 173, 180, 197, 215, 216, 230, 232]</t>
  </si>
  <si>
    <t>[2, 24, 26, 28, 29, 35, 41]</t>
  </si>
  <si>
    <t>[3, 10, 12, 15, 21, 29, 40, 45, 58, 66, 72, 95, 96, 100, 101, 107, 112, 115, 118, 119, 123, 131, 136, 144, 149, 164, 168, 170, 187, 196, 197, 222, 230, 233, 241, 245, 247, 256, 278, 292, 293, 299, 301, 317, 329, 330, 331]</t>
  </si>
  <si>
    <t>[4, 14, 25, 29, 40, 43, 48, 54, 59, 78, 83, 87]</t>
  </si>
  <si>
    <t>[15, 20, 23, 35, 37, 41, 45, 46, 63, 74, 84, 91, 99, 100, 103, 109, 115, 116, 128]</t>
  </si>
  <si>
    <t>[20, 21, 23, 27, 29, 44, 45, 51, 61, 63, 71]</t>
  </si>
  <si>
    <t>[9, 11, 17, 20, 29, 30, 37, 51, 55, 58, 60, 63, 64, 68, 78, 80, 85]</t>
  </si>
  <si>
    <t>[35, 36, 47, 51, 72]</t>
  </si>
  <si>
    <t>[7, 17, 21, 26, 28, 35, 42, 64]</t>
  </si>
  <si>
    <t>[3, 8, 15, 22, 24, 25, 26, 32, 37, 40, 41, 44, 53]</t>
  </si>
  <si>
    <t>[2, 6, 8, 16, 19, 21, 25, 27, 29, 42, 45, 50, 57, 61, 62, 69, 77, 78, 80, 82, 83, 96, 104, 113, 119, 124, 127]</t>
  </si>
  <si>
    <t>[2, 21, 23, 28, 47, 63, 66, 69, 71, 75, 97, 100, 108, 121, 122, 125, 151, 158, 165, 173, 176, 183, 188, 210, 219, 223, 226, 243, 248, 254, 265, 273, 281, 302, 308]</t>
  </si>
  <si>
    <t>[16, 17, 21, 22, 33, 35, 41, 46, 48, 55, 64, 67, 68, 73, 74, 77, 80, 91, 93, 96, 103, 105, 110, 111, 115]</t>
  </si>
  <si>
    <t>[11, 18, 24, 25, 30, 32, 40, 41, 42, 43, 59, 61, 96, 105, 106, 108, 111, 112, 117, 121, 124, 125, 130, 134, 135, 142, 145, 147, 153, 159, 162, 177, 179, 196, 206, 211, 216, 219, 220, 222, 224, 237, 238, 240, 253, 269, 270]</t>
  </si>
  <si>
    <t>[5, 19, 21, 24, 29, 35, 40, 45]</t>
  </si>
  <si>
    <t>[4, 7, 15, 26, 29, 32, 48, 51, 59, 61, 68, 95, 103, 109, 118]</t>
  </si>
  <si>
    <t>[4, 8, 10, 31, 46, 51, 61, 84]</t>
  </si>
  <si>
    <t>[7, 12, 15, 16, 26, 36, 39, 41, 43, 45, 47]</t>
  </si>
  <si>
    <t>[7, 17, 18, 25, 28, 29, 34, 68, 72, 77, 78, 85, 87, 93, 94, 99, 108, 114, 118, 122, 126, 130, 135, 141, 150, 157, 159, 172, 185, 203]</t>
  </si>
  <si>
    <t>[7, 16, 19, 20, 23, 24, 26, 31, 36, 38, 41, 51]</t>
  </si>
  <si>
    <t>[6, 10, 37, 45, 49, 51, 60, 68, 71, 77]</t>
  </si>
  <si>
    <t>[15, 23, 25, 28, 32, 42, 46, 48, 50, 57, 59, 61, 63, 68, 87, 101, 102, 104, 107, 108, 118, 120, 121, 123, 125, 129, 134]</t>
  </si>
  <si>
    <t>[5, 7, 11, 17, 23, 24, 25, 31, 32, 39, 44, 45, 52, 53, 58, 60, 67, 68, 71, 79, 81, 88, 99, 105, 123]</t>
  </si>
  <si>
    <t>[9, 25, 29, 31]</t>
  </si>
  <si>
    <t>[6, 7, 9, 10, 15, 17, 23]</t>
  </si>
  <si>
    <t>[3, 10, 16, 22, 26, 38, 58, 60, 62, 72, 75, 95, 98, 100, 122, 139]</t>
  </si>
  <si>
    <t>[6, 28, 29, 41, 42, 46, 71, 80]</t>
  </si>
  <si>
    <t>[3, 15, 16, 32, 54, 59, 62, 63, 98, 99, 101, 115, 136, 138, 143, 169, 173, 175, 191, 197, 205, 225]</t>
  </si>
  <si>
    <t>[7, 9, 21, 27, 28, 38, 44, 56, 71, 73, 77, 88, 89, 93, 94, 102, 105, 109, 114, 133, 138, 150, 155, 157, 158, 180, 181, 196, 197, 205, 215, 238, 239, 244]</t>
  </si>
  <si>
    <t>[4, 9, 10, 14, 21, 30, 33, 37, 49, 51, 57, 58, 62, 69, 75, 79, 80, 90, 108, 114, 115, 139, 171, 173, 177, 180, 181, 185, 186, 192, 203, 207, 211, 225, 228, 236, 239, 246, 251, 253, 259, 261, 264, 267, 274, 277, 286, 291]</t>
  </si>
  <si>
    <t>[2, 7, 8, 14, 18, 22, 34, 38, 41, 62, 70]</t>
  </si>
  <si>
    <t>[5, 6, 10, 13, 42, 72, 86, 88, 94, 97, 120, 122, 170]</t>
  </si>
  <si>
    <t>[5, 10, 14, 17, 25, 34, 55, 64, 68, 76]</t>
  </si>
  <si>
    <t>[6, 18, 25, 34, 36, 49, 60, 76, 77, 80, 87, 93, 110, 125]</t>
  </si>
  <si>
    <t>[21, 23, 25, 42, 43, 45, 47, 55, 63, 64, 65, 73, 82]</t>
  </si>
  <si>
    <t>[8, 29, 38, 40, 45]</t>
  </si>
  <si>
    <t>[10, 13, 23, 26, 46, 52, 58, 63, 71, 74, 75, 80, 88, 97, 98, 99, 104, 105, 109, 110, 115, 119, 121, 126, 136, 140, 142, 145, 153, 156, 162, 163, 174, 181, 183, 235, 239, 242, 243, 249, 269, 271, 284, 287, 288, 296, 300, 304, 305, 310, 313, 314, 331, 333, 339, 340, 348, 362, 366, 368, 370, 387, 388, 392, 394, 396, 404, 413, 416, 438, 456, 458, 459, 473, 489, 500, 502, 503, 507, 508, 509, 516, 522, 542, 545, 552, 557, 558, 559, 586, 587, 594, 604, 610, 616, 617, 618, 624, 625, 633, 647, 651, 664, 677, 679, 690, 694, 707, 710, 713, 719, 727, 734, 735, 736, 744, 747, 756, 762, 786, 797, 798, 799, 801, 809, 812, 818, 829, 832, 842, 846, 850, 852, 867, 869, 878, 881, 884, 888, 889, 891, 920, 922, 932, 958, 964, 977, 983, 986, 992, 993, 1000, 1025, 1027, 1035, 1049, 1052, 1056, 1059, 1076, 1085, 1096, 1105, 1109, 1120, 1137]</t>
  </si>
  <si>
    <t>[10, 18, 20, 22, 24, 44, 47, 74, 80, 89, 99, 100, 101, 102, 110, 112, 120, 122, 126, 136, 137, 146, 154, 165, 168, 174, 176, 180, 183, 188, 196, 201, 206, 215, 216, 224, 237, 249, 256, 261, 278, 288, 292, 295, 299, 309, 310, 324, 327, 334, 346, 347, 360, 362, 370]</t>
  </si>
  <si>
    <t>[2, 13, 25, 27, 54, 58, 61, 75, 79, 85, 90, 93, 94, 107, 115, 118, 122, 133, 150, 154, 163, 167, 169, 174, 178, 180, 182, 184, 206]</t>
  </si>
  <si>
    <t>[13, 31, 34, 37, 42, 43, 44, 61, 62, 63, 66, 69, 82]</t>
  </si>
  <si>
    <t>[4, 6, 7, 10, 33, 39, 42, 54, 57, 58, 88, 96, 98, 99, 109, 117, 124, 136, 142, 148, 157, 158, 161, 166, 172, 173, 187, 190, 204, 220, 230, 233, 259, 267, 271, 301, 303, 309, 315, 317, 318, 328, 336, 343, 346, 349, 352, 370, 372, 376, 377, 385, 394, 404]</t>
  </si>
  <si>
    <t>[7, 10, 19, 25, 27, 28, 31, 37, 47, 48, 50, 55, 73, 76, 77, 82, 84, 102, 125, 140, 152, 154, 155]</t>
  </si>
  <si>
    <t>[9, 14, 18, 22, 26, 27, 38, 40, 43, 49, 57, 60, 91, 92, 101, 106, 110, 113, 116, 117, 125, 126, 130, 134, 152, 154, 155, 156, 164, 179, 187, 192, 197, 205, 211, 217, 225, 232, 235, 236, 237, 243, 246, 250, 253, 254, 259, 261, 268, 271, 272, 278, 282, 284, 285, 286, 294, 303, 308, 310]</t>
  </si>
  <si>
    <t>[2, 6, 29, 35, 38, 40, 43, 53, 58, 63, 68, 71, 72, 75, 81, 85, 95, 96, 108, 116, 124, 134, 137, 147, 155, 156, 169, 172]</t>
  </si>
  <si>
    <t>[3, 10, 17, 30, 31, 32, 39, 46, 50, 51]</t>
  </si>
  <si>
    <t>[3, 8, 18, 24, 54, 82, 93, 97, 101, 103, 109, 111, 122, 124, 126]</t>
  </si>
  <si>
    <t>[9, 16, 19, 23, 27, 32, 41, 42, 83, 87, 89, 106, 109, 124, 127, 138, 151, 153, 170, 179, 182, 184, 200, 201, 207, 233, 252, 258, 270, 273, 286, 287, 290, 291, 292, 293, 297, 303, 320, 325, 326, 330, 332, 336, 341, 345, 348]</t>
  </si>
  <si>
    <t>[3, 41, 44, 82, 92, 99, 106, 109, 133, 138]</t>
  </si>
  <si>
    <t>[2, 18, 45, 49, 53, 62, 68, 70, 81, 87, 89, 104, 113, 114, 123, 127, 139, 141, 150, 152, 160, 164, 167, 169, 180, 182, 196, 204, 207, 213, 218, 223, 225, 227, 231]</t>
  </si>
  <si>
    <t>[2, 14, 21, 29, 48, 51, 77, 88, 96, 101, 102, 115, 117, 126, 139, 141, 154, 156, 160, 162, 175, 176, 183, 199, 201, 202, 207, 212, 219, 221, 223, 225, 235, 238, 247, 249, 270, 275, 279, 281, 295, 317, 322, 333, 347, 348, 351, 356, 361, 372, 374, 380, 382, 398, 400, 403, 410, 411, 419, 425, 426, 428, 432, 434, 442, 452, 460, 463, 479, 480, 483, 492, 493, 497, 500, 506, 518, 526, 533, 541, 544, 546, 562, 575, 628, 636, 643, 654, 661, 681, 686, 691, 703, 710, 744, 747, 752, 753, 755, 757, 763, 771, 775, 797, 801, 816, 834, 835, 841, 847, 856, 875, 877, 879, 881, 882, 883]</t>
  </si>
  <si>
    <t>[3, 21, 23, 31, 39, 46, 48, 57, 72, 102, 104, 109, 112, 124, 130, 147, 150, 151, 154, 159, 166, 168, 171, 208, 217, 227, 239, 241, 249, 250, 255, 268, 271, 273, 302, 322, 324, 333, 337, 338, 341, 355, 356, 371, 410, 412, 413, 418, 423, 427, 448]</t>
  </si>
  <si>
    <t>[3, 13, 16, 24, 35, 39, 45, 51, 52, 56, 58, 64, 66, 70, 76, 79, 81, 84, 96, 97, 99, 107]</t>
  </si>
  <si>
    <t>[2, 4, 7, 10, 13, 14, 20, 31, 32, 42, 44, 45, 48, 50, 58, 61, 62, 63, 68, 97, 98, 102, 110, 119, 121, 124, 140, 145, 147, 148, 150, 151, 153, 164, 166, 169, 171, 191, 224, 225, 237, 255, 259, 261, 263, 264, 266, 267, 268, 272, 276, 277, 285, 289, 306, 313, 314, 323, 326, 331, 336, 337, 338, 340, 354, 356, 357, 360, 380, 381, 391, 394, 398, 401, 404, 406, 407, 411, 413, 423]</t>
  </si>
  <si>
    <t>[2, 7, 23, 38, 40, 48, 57, 62, 68, 88, 89, 94, 103, 127, 138]</t>
  </si>
  <si>
    <t>[9, 28, 31, 38, 42]</t>
  </si>
  <si>
    <t>[2, 6, 7, 13, 32, 42, 53, 56, 64, 71, 72, 98, 99, 100, 105]</t>
  </si>
  <si>
    <t>[2, 5, 10, 15, 25, 36, 37, 45, 47, 54, 66, 70, 74, 77, 104, 119, 131, 138, 141, 148, 161, 178, 186, 187, 189, 195, 197, 215, 232, 234, 246, 255, 263, 274, 278, 279, 280, 292, 295, 300, 311]</t>
  </si>
  <si>
    <t>[23, 26, 29, 31, 33, 36, 39, 42, 46, 47, 48, 54, 62, 64, 65, 67, 72, 73, 82, 83, 89, 95, 102, 105, 118, 127, 137, 151, 160]</t>
  </si>
  <si>
    <t>[3, 7, 9, 19, 22, 26, 34, 37, 39, 41, 45, 57, 60, 84, 91, 93, 124, 128, 131, 137, 142, 149, 154, 156, 158, 171, 179, 184, 188, 204, 226, 233, 253, 256, 258, 274, 301, 302, 314, 318, 324, 330, 344, 346, 348, 350, 361, 374, 381, 383, 385]</t>
  </si>
  <si>
    <t>[5, 13, 17, 21, 22, 28, 37, 38, 48, 52, 68, 70, 74, 77, 82, 93, 96, 100, 101, 106, 126, 129, 130, 137, 140, 141, 144, 159, 160]</t>
  </si>
  <si>
    <t>[2, 3, 5, 35, 37, 39, 42, 50, 56, 78, 94, 95, 103, 107, 118, 126, 128, 130, 131, 139, 142, 145, 146, 156, 157, 162, 177, 178, 201, 210, 212, 215, 217, 235, 240, 243, 263, 272, 276, 284, 304, 306, 314, 325, 331, 332, 344, 379, 389, 390, 397, 401, 413, 417, 430, 446, 449, 453, 454]</t>
  </si>
  <si>
    <t>[9, 17, 32, 34, 41, 51, 54, 63, 65, 76, 95, 111, 120, 123, 130, 133]</t>
  </si>
  <si>
    <t>[8, 20, 21, 25, 37, 38, 40, 53, 62, 69, 76, 84, 89, 95, 98, 103, 106, 110, 122, 133, 141, 146, 156, 159, 160, 162, 169, 178, 205, 213, 215, 218, 222, 228, 238, 245, 253, 274, 277, 280]</t>
  </si>
  <si>
    <t>[5, 7, 9, 11, 13, 17, 21, 49, 63, 67, 74, 83, 87, 100, 105, 111, 113, 114, 135, 149, 151, 152, 155, 161, 166, 168, 171, 180, 188, 216, 218, 226, 229, 235, 243, 247, 253, 265, 266, 271, 274, 275, 294, 302, 315, 316, 317, 319, 321, 327, 333, 339, 360, 377, 384, 410]</t>
  </si>
  <si>
    <t>[2, 11, 18, 29, 37, 44, 56, 57, 75, 93]</t>
  </si>
  <si>
    <t>[9, 18, 20, 25, 26, 31, 39, 40, 48, 50, 55, 58, 61, 67, 72, 74, 76, 77, 80, 82, 83, 86, 106, 109, 124, 141, 148, 149, 155, 156]</t>
  </si>
  <si>
    <t>[3, 15, 20, 23, 25, 26, 35, 39, 51, 61, 68, 70, 76]</t>
  </si>
  <si>
    <t>[4, 6, 13, 48, 67, 74, 87, 89, 92, 94, 99, 108, 113, 118, 119, 133, 134, 152, 172, 173, 175, 178]</t>
  </si>
  <si>
    <t>[2, 15, 20, 35, 64, 70, 71, 77, 89, 101, 107, 117, 118, 120, 126, 127, 142, 152, 155, 157, 171, 173, 179, 187, 188, 195, 200, 210, 212, 220, 224, 226, 237, 250, 253, 258, 266, 270, 275, 298, 301, 308, 310, 327, 330, 342, 350, 357, 366, 368, 374, 379, 399, 411, 412, 448, 459, 465, 467, 477, 478, 482, 498, 502, 510, 519, 523, 536, 539, 541, 547, 554]</t>
  </si>
  <si>
    <t>[19, 26, 30, 37, 61, 68, 69, 73]</t>
  </si>
  <si>
    <t>[5, 7, 24, 26, 42, 51, 57, 63, 70, 83, 86, 89, 90, 100, 127, 128, 130, 136, 139, 143, 145, 151, 156, 158, 170, 173, 180, 182, 184, 192, 197, 202, 205, 217, 235, 240, 242, 245, 256, 266, 279, 280, 282, 288, 292, 295, 316, 320]</t>
  </si>
  <si>
    <t>[4, 5, 7, 8, 15, 20, 29, 40, 42, 43, 51, 61, 70, 85, 89, 96, 121, 143, 144, 146, 150, 157, 186, 189, 197, 198, 203, 206, 220, 250, 252, 254, 255, 258, 261, 271, 273, 281, 289, 292, 294]</t>
  </si>
  <si>
    <t>[2, 7, 18, 25, 35, 36, 66, 67, 68, 70, 71, 80, 82, 88, 92, 112, 114]</t>
  </si>
  <si>
    <t>[10, 13, 15, 18, 22, 24, 34, 40, 42, 46, 47, 67, 82, 87, 92, 94, 96, 102, 103, 105, 107, 108, 118, 119, 126, 128, 129, 136, 148, 150, 166, 169, 172, 178, 179, 181, 196, 210, 212, 218, 220, 222, 229, 246, 252, 256, 259, 271, 278, 279, 280, 281, 283, 288, 292, 296, 303, 305, 316, 318]</t>
  </si>
  <si>
    <t>[2, 4, 6, 10, 12, 13, 20, 36, 44, 48, 49, 61, 75, 78, 81, 88, 89, 103, 130, 162, 178, 185, 191, 192, 213, 216, 218, 229, 236, 243, 250, 265, 282, 285, 288, 292, 317, 320, 324, 326, 331, 354, 362, 368, 370, 377, 385, 398]</t>
  </si>
  <si>
    <t>[2, 12, 13, 17, 23, 25, 38, 43, 44, 56, 57, 69, 83, 84, 87, 97, 104, 106, 124, 135, 162, 186, 187, 189, 191, 195, 199, 217, 222, 236, 241, 257, 264, 276, 280, 286, 298, 317, 332, 335, 345, 351]</t>
  </si>
  <si>
    <t>[7, 39, 44, 76, 84, 88, 89, 111, 119, 121, 122, 134, 136, 140, 141, 159, 161, 164, 170, 171, 172, 180, 193, 195, 198, 205, 228, 238, 253, 257, 264, 269, 280, 283, 285, 296, 303, 306, 311, 327, 330, 333, 364, 366, 373, 389, 395, 401, 413, 419, 423]</t>
  </si>
  <si>
    <t>[2, 3, 4, 7, 17, 18, 48, 56, 57, 62, 67, 80, 81, 83, 84, 90, 95, 97, 106, 121, 134, 135, 136, 140, 142, 146, 149, 155, 158, 161, 163, 175, 181, 185, 194, 225, 234, 238, 240, 252, 264, 279, 281, 285, 288, 307, 330, 337, 347, 349, 363]</t>
  </si>
  <si>
    <t>[2, 8, 13, 20, 22, 38, 45, 46, 55, 61, 67, 75, 81, 88, 89, 94, 110, 118, 158, 169, 172, 197, 199, 206, 213, 218, 220, 228, 238, 240, 243, 247, 249, 267, 271, 274, 279, 286, 291, 293, 296, 309, 319]</t>
  </si>
  <si>
    <t>[7, 21, 29, 36, 41, 42, 52, 54, 57, 59, 61, 65, 67, 70, 83, 91, 94, 97, 105, 106, 112, 113, 125, 128, 151, 160, 162, 164, 168, 184, 187, 191, 192, 195, 218, 225, 237, 238, 245, 254, 259, 260, 264, 268, 270, 286, 293, 304, 308, 314, 318, 319, 322, 323, 325, 335, 345, 347, 354, 358, 364, 370, 375, 379, 383]</t>
  </si>
  <si>
    <t>[18, 27, 53, 57, 68, 73, 100, 102, 111, 114, 118, 125, 129, 159, 169, 172, 180, 181, 194, 200, 210, 219, 228, 231, 233, 236, 258, 266, 267, 270, 278, 289, 290, 296, 297, 300, 303, 312, 322, 324, 328, 329, 334, 335, 342, 344, 345, 365, 366, 368, 375, 382, 385, 390, 396, 397, 398, 406]</t>
  </si>
  <si>
    <t>[2, 6, 8, 10, 19, 22, 63, 72, 74, 83, 93, 106, 121, 125, 140, 145, 146, 157, 159, 162, 170, 172, 186, 190, 194, 197, 200, 209, 221, 234, 241, 243, 252, 254]</t>
  </si>
  <si>
    <t>[3, 9, 19, 36, 42, 44, 48, 53, 58, 70, 91, 94, 104, 107, 114, 126, 127, 132, 136, 139, 158, 163, 183, 195, 210, 213, 216, 225, 238, 246]</t>
  </si>
  <si>
    <t>[5, 8, 14, 25, 27, 28, 37, 41, 53, 56, 62, 64, 89, 97, 98, 111, 118, 127, 130, 132, 142, 148, 161, 175, 177, 179, 181, 183, 186, 214, 215, 231, 243, 253, 257, 258, 261, 263]</t>
  </si>
  <si>
    <t>[8, 10, 14, 24, 37, 43, 44, 51, 53, 54, 78, 86, 96, 112, 118, 121, 128, 131, 135, 141, 148, 156, 162, 164, 167, 169, 183, 188, 191, 194, 197, 204, 205, 215, 222, 229, 247, 252, 257, 263, 296, 312, 315, 320, 323, 324, 336, 337, 346, 350, 358, 367, 377]</t>
  </si>
  <si>
    <t>[2, 17, 19, 30, 40, 41, 44, 49]</t>
  </si>
  <si>
    <t>[2, 5, 8, 11, 15, 16, 17, 20, 23, 27, 28, 40, 42, 43, 45, 52, 55, 60, 65, 67, 73, 80, 91, 95, 96, 98, 101, 102, 109, 111, 113, 138, 150, 160, 164, 165, 171, 176, 181, 183, 185, 190, 191, 193, 201, 204, 214, 219, 222, 228, 230, 232, 235, 238, 239, 245, 250, 261, 266, 268, 270, 275, 276, 278, 286, 289, 294, 299, 304, 307, 313, 315, 317, 320, 323, 324, 330, 334, 335, 336, 344, 351, 353, 357, 362, 368, 370, 373, 377, 380, 382, 390, 391, 392, 396, 400, 402, 404, 405, 408, 415, 416, 417, 419, 425, 426, 429, 430, 433, 438, 448, 457, 459, 464, 465, 466, 474, 476, 481, 482, 484, 486, 494, 499, 502, 504, 506, 508, 512, 515, 519, 523, 529, 533, 537, 539, 543, 547, 557, 570, 573, 578, 585, 586, 588, 590, 598, 599, 600, 606, 608, 610, 612, 613, 621, 623, 627, 632, 638, 640, 641, 644, 650, 656, 657, 663, 668, 673, 674, 675, 677, 683, 689, 691, 693, 695, 697]</t>
  </si>
  <si>
    <t>[4, 11, 12, 22, 38, 40, 42, 47, 48, 57, 63, 69, 71, 75, 79, 87, 89, 92, 95, 96, 98, 106, 107, 118, 122, 123, 125, 127, 132, 133, 135, 155, 169, 173, 175, 179, 182, 191, 195, 199, 209, 213, 218, 221, 222, 224, 228, 233, 234, 236, 238, 239, 241, 242, 246, 248, 256, 258, 260, 261, 271, 273, 282, 284, 285, 287, 289, 291, 294, 303, 313, 318, 321, 322, 325, 328, 332, 337, 338, 340, 350, 355, 360, 362, 364, 365, 373, 375, 386, 388, 389, 393, 395, 398, 399, 405, 408, 410, 422, 425, 426, 429, 436, 441, 442, 444, 446, 449, 450, 454, 464, 466, 468, 469, 472, 477, 479, 483, 489, 490, 492, 501, 502, 506, 513, 520, 523, 530, 531, 534, 535, 537, 539, 541, 543, 547, 551, 555, 567, 569, 571, 580, 581, 584, 586, 588, 592, 597, 600, 601, 604, 606, 609, 617, 619, 621, 623, 625, 628, 636, 637, 645, 647, 649, 655, 657, 662, 670, 672, 680, 685, 691, 694, 695, 697, 699, 706, 709, 710, 713, 715, 718, 723, 725, 727, 737, 738, 741, 742, 746, 750, 751, 754, 758, 775, 776, 777, 780, 782, 789, 800, 803, 807, 812, 816, 824, 826, 829, 831, 834, 835, 839, 841, 843, 850, 851, 853, 855, 861, 872, 874, 876, 882, 887, 889, 891, 893, 899, 900, 902, 903, 907, 909, 912, 917, 919, 928, 931, 933, 938, 939, 941, 952, 956, 959, 961, 965, 973, 975, 977, 979, 986, 988, 989, 990, 996, 1007, 1017, 1024, 1025, 1028, 1029, 1031, 1033, 1035, 1040, 1045, 1054, 1065, 1066, 1067, 1073, 1078, 1082, 1084, 1088, 1091, 1092, 1095, 1099, 1101, 1105, 1108, 1116, 1123, 1131, 1132, 1138, 1140, 1142, 1144, 1148, 1150, 1152, 1160, 1166, 1168, 1170, 1171, 1172, 1180, 1182, 1184, 1186, 1188, 1195, 1196, 1198, 1199, 1202, 1207, 1209, 1210, 1211, 1215, 1216, 1218, 1226, 1230, 1234, 1237, 1238, 1240, 1242, 1244, 1249, 1258, 1262, 1268, 1272, 1274, 1277, 1283, 1287, 1291, 1298, 1301, 1305, 1311, 1317, 1320, 1322, 1330, 1334, 1339, 1342, 1343, 1345, 1347, 1349, 1354, 1355, 1367, 1368, 1369, 1373, 1377, 1379, 1385, 1388, 1389, 1396, 1403, 1406, 1412, 1415, 1416, 1424, 1425, 1434, 1436, 1439, 1443, 1446, 1449, 1453, 1459, 1471, 1479, 1481, 1483, 1485, 1486, 1489, 1494, 1496, 1500, 1506, 1509, 1510, 1516, 1519, 1520, 1528, 1531, 1536, 1543, 1546, 1547, 1550, 1551, 1553, 1557, 1563, 1565, 1567, 1575, 1585, 1587, 1588, 1590, 1595, 1597, 1599, 1601, 1603, 1610, 1613, 1617, 1622, 1623, 1631, 1639, 1641, 1646, 1649, 1650, 1660, 1661, 1666, 1670, 1673, 1674, 1678, 1680, 1688, 1692, 1697, 1699, 1701, 1703, 1707, 1713, 1717, 1718, 1721, 1723, 1726, 1727, 1735, 1736, 1738, 1746, 1754, 1760, 1762, 1764, 1770, 1772, 1782, 1786, 1791, 1793, 1795, 1796, 1806, 1808, 1810, 1817, 1820, 1823, 1824, 1830, 1838, 1839, 1846, 1848, 1852, 1854, 1857, 1860, 1863, 1867, 1873, 1877, 1880, 1881, 1885, 1887, 1895, 1899, 1900, 1901, 1902, 1904, 1911, 1913, 1915, 1921, 1922, 1925, 1929, 1935, 1941, 1947, 1950, 1953, 1955, 1960, 1961, 1963, 1965, 1966, 1967, 1968, 1970, 1974, 1980, 1984, 1986, 1988, 1992, 1996, 2002, 2011, 2012, 2013, 2019, 2020, 2028, 2029, 2036, 2038, 2042, 2046, 2047, 2050, 2051, 2053, 2055, 2057, 2063, 2065, 2067, 2072, 2075, 2077, 2081, 2085, 2087, 2088, 2092, 2099, 2101, 2103, 2106, 2108, 2109, 2112, 2113, 2114, 2115, 2116, 2122, 2125, 2128, 2130, 2136, 2139, 2141, 2146, 2147, 2149, 2156, 2157, 2159, 2161, 2164, 2167, 2169, 2170, 2171, 2177, 2181, 2185, 2187, 2194, 2198, 2207, 2209, 2210, 2218, 2219, 2220, 2222, 2224, 2226, 2228, 2229, 2231, 2244, 2250, 2256, 2259, 2262, 2272, 2277, 2281, 2295, 2297, 2298, 2302, 2312, 2316, 2319, 2323, 2330, 2334, 2335, 2337, 2342, 2344, 2345, 2346, 2347, 2355, 2356, 2359, 2361, 2364, 2372, 2377, 2380, 2387, 2388, 2390, 2393, 2395, 2398, 2399, 2400, 2401, 2403, 2407, 2413, 2415, 2417, 2423, 2424, 2425, 2426, 2429, 2431, 2432, 2439, 2441, 2443, 2444, 2445, 2447, 2451, 2452, 2454, 2460, 2465, 2466, 2467, 2468, 2476, 2478, 2480, 2483, 2484, 2492, 2493, 2494, 2499, 2508, 2523, 2524, 2529, 2530, 2532, 2534, 2538, 2546, 2551, 2553, 2559, 2561, 2580, 2581, 2582, 2585, 2593, 2599, 2604, 2607, 2609, 2610, 2619, 2620, 2623, 2625, 2627, 2628, 2629, 2642, 2645, 2654, 2655, 2658, 2661, 2664, 2666, 2675, 2676, 2677, 2678, 2681, 2689, 2690, 2693, 2696, 2697, 2699, 2704, 2707, 2709, 2713, 2715, 2726, 2727, 2732, 2733, 2737, 2738, 2739, 2740, 2741, 2743, 2744, 2747, 2749, 2751, 2752, 2757, 2758, 2761, 2763, 2765, 2772, 2778, 2785, 2793, 2797, 2799, 2802, 2807, 2809, 2811, 2814, 2819, 2825, 2833, 2834, 2835, 2839, 2841, 2846, 2851, 2853, 2855, 2859, 2860, 2861, 2862, 2864, 2869, 2871, 2873, 2882, 2884, 2893, 2896, 2899, 2901, 2908, 2909, 2913, 2914, 2916, 2917, 2919, 2922, 2925, 2927, 2935, 2936, 2937, 2938, 2939, 2945, 2947, 2948, 2950, 2951, 2957, 2958, 2960, 2968, 2970, 2972, 2981, 2982, 2989, 2991, 2993, 2996, 2999, 3005, 3010, 3014, 3015, 3020, 3023, 3025, 3042, 3044, 3045, 3049, 3051, 3053, 3055, 3059, 3062, 3068, 3072, 3073, 3075, 3076, 3079, 3085, 3086, 3087, 3098]</t>
  </si>
  <si>
    <t>[7, 11, 16, 30, 34, 36, 41, 51, 57, 69, 75, 82, 85, 93, 95, 96, 107, 108, 117, 119, 123, 125, 129, 136, 155, 158, 163, 172, 179, 188, 189, 192, 194, 203, 204, 206, 211, 225, 228, 231, 232, 235, 238, 244, 249, 255, 259, 272, 289, 295, 297, 299, 307, 312, 313, 317, 321, 323, 324, 334, 340, 352, 355, 356, 360, 373, 377, 380, 381, 392, 395, 399, 403, 408, 422, 427, 431, 444, 446, 459, 462]</t>
  </si>
  <si>
    <t>[13, 26, 29, 31, 36, 39, 57, 66, 71, 76, 79, 104, 108, 114, 116, 120, 122, 143, 148, 150, 152, 158, 168, 169, 182, 184, 189, 193, 201, 202, 204, 206, 209, 216, 237, 242, 255, 260, 261, 263, 266, 279, 280, 281, 282, 284, 285, 335, 339, 340, 349, 371, 372, 376, 379, 383, 387, 392, 396, 399, 402, 417, 419, 420, 422, 427, 431, 439, 459, 465, 472, 483, 492, 525, 526, 548, 565, 572, 574, 580, 587, 602, 613, 623, 629, 649, 651, 656, 672, 677, 710, 719, 729]</t>
  </si>
  <si>
    <t>[4, 20, 22, 24, 25, 34, 54, 55, 57, 63, 64, 71, 78, 100, 102, 104, 109, 113, 116, 119, 120, 124, 137, 142, 145, 149, 152, 154, 162, 180, 186, 190, 202, 209, 213, 215, 216, 224, 234, 243, 245, 248, 251, 263, 264, 289, 292, 310, 312, 314, 317, 326, 328, 331, 342, 343, 349, 350, 353, 363, 371, 376, 380, 384]</t>
  </si>
  <si>
    <t>[2, 8, 9, 15, 16, 25, 32, 57, 66, 69, 98, 99, 101, 104, 118, 125, 126, 142, 145, 161, 163, 168, 172, 180, 182, 193, 196, 206, 207, 211, 212, 234, 235, 236, 237, 239, 246, 267, 268, 272, 273, 274, 276, 280, 281, 283, 286, 300, 304, 306, 309, 320, 340, 341, 347, 349, 361, 368, 369, 373, 376, 378, 392]</t>
  </si>
  <si>
    <t>[9, 16, 18, 20, 29, 36, 42, 46, 53, 57, 59, 65, 77, 89, 93, 97, 100, 101, 111, 113, 118, 128, 157, 161, 171, 177, 180, 191, 193, 196, 224, 250, 261, 282, 294]</t>
  </si>
  <si>
    <t>[9, 11, 17, 21, 32, 36, 41, 42, 45, 61, 63, 73, 75, 77, 96, 100, 106, 108, 111, 126, 127, 153, 155, 158, 160, 164, 173, 178, 183, 186, 192, 196, 200]</t>
  </si>
  <si>
    <t>[7, 11, 17, 19, 24, 32, 34, 37, 41, 45, 48, 55, 59, 60, 75, 78, 79, 80, 82, 86, 102, 107, 132, 134, 140, 147, 148, 166, 167, 180, 183, 184, 188, 196, 230, 246, 253, 254, 262, 265, 273, 284, 285, 294, 298, 302, 310, 312, 319, 330, 338, 341, 342, 347, 364, 366, 368, 374, 376, 388, 392, 399, 401, 408, 430, 437, 439, 447, 450, 452, 462]</t>
  </si>
  <si>
    <t>[13, 20, 22, 36, 43, 45, 50, 76, 85, 91, 111, 114, 126, 129, 137, 157, 161, 167, 183, 202, 207, 209, 219, 220, 235, 236, 255, 262, 264, 274, 282, 296, 311]</t>
  </si>
  <si>
    <t>[16, 21, 25, 29, 46, 61, 64, 75, 78, 81, 85, 88, 91, 94, 96, 104, 107, 132, 137, 145, 149, 152, 172, 174, 197, 206, 212, 216, 223, 225, 226, 238, 249, 252, 261, 270, 278, 280, 291, 304, 306, 318, 321, 322, 325, 328, 348, 361, 369, 391, 395, 398, 402, 403, 409, 414, 418, 419, 433, 478, 479, 484, 486, 501, 506, 512]</t>
  </si>
  <si>
    <t>[2, 3, 20, 31, 36, 75, 82, 93, 95, 96, 105, 118, 128, 139, 143, 145, 155, 160, 161, 163, 173, 174, 180, 183, 198, 248, 249, 256, 264, 278, 279, 281, 283, 286, 303, 304, 305, 308, 309, 315, 322, 330, 344, 349, 356, 359, 361, 362, 371, 382, 390, 397, 405, 410, 416, 421, 426, 434, 456, 464, 469]</t>
  </si>
  <si>
    <t>[3, 11, 12, 15, 17, 20, 22, 23, 40, 54, 78, 87, 94, 99, 101, 104, 112, 118, 122, 142, 146, 171, 196, 198, 200, 204, 215, 220, 226, 247, 254, 299, 310, 316, 335, 340, 349, 366, 367, 381, 383, 387, 397, 408, 412, 467, 471, 477, 486, 494, 495, 496, 497, 499]</t>
  </si>
  <si>
    <t>[2, 4, 8, 35, 41, 47, 52, 71, 79, 82, 86, 102, 110, 113, 128, 135, 141, 155, 173, 176, 179]</t>
  </si>
  <si>
    <t>[10, 13, 21, 22, 28, 30, 39, 40, 41, 44, 45, 46, 52, 63, 65, 69, 71, 74, 76, 80, 95, 97, 102, 113, 114, 118, 131, 135, 137, 138, 141, 147, 162, 171, 172, 186, 197, 199, 204, 212, 215, 237, 254, 256, 267, 277, 283, 288, 292, 306, 309, 310, 316]</t>
  </si>
  <si>
    <t>[9, 34, 38, 50, 52]</t>
  </si>
  <si>
    <t>[2, 7, 30, 40, 45, 57, 64, 68, 69, 80, 101, 106, 131, 132, 134, 135, 141, 154, 172]</t>
  </si>
  <si>
    <t>[3, 7, 33, 40, 50, 51]</t>
  </si>
  <si>
    <t>[2, 18, 23, 24, 27, 29, 35, 37, 47, 54, 59, 61, 67, 71, 75, 81, 86, 90, 97, 98]</t>
  </si>
  <si>
    <t>[18, 26, 31, 38, 41, 56, 61, 69, 71, 72, 80, 83, 84, 93, 96, 109]</t>
  </si>
  <si>
    <t>[7, 11, 12, 22, 28, 64, 65, 67, 83]</t>
  </si>
  <si>
    <t>[5, 24, 29, 30, 31, 35, 38, 50, 61, 81, 92, 94, 96, 97, 98, 106]</t>
  </si>
  <si>
    <t>[11, 24, 30, 38, 41, 48, 63, 65, 68, 69, 81, 96, 114, 122, 127, 136, 157, 161, 166, 193, 201, 217, 222, 248, 260, 263, 271, 275, 283, 291, 298, 310, 312, 325, 328, 331, 334, 354, 357, 361, 379, 384, 397]</t>
  </si>
  <si>
    <t>[5, 10, 11, 16, 20, 26, 27, 42, 60, 66, 69, 77, 92, 114, 122, 129, 132, 143, 148, 154, 173, 189, 190, 195, 214, 226, 241, 243, 247, 263, 271, 277, 283, 307, 324, 331, 333, 340, 341, 342, 349, 353]</t>
  </si>
  <si>
    <t>[9, 13, 16, 17, 18, 30, 36, 37, 39, 42, 45, 49, 57, 58, 61, 63, 67, 71, 72, 73, 76, 80, 82, 94, 104, 108, 111, 117, 123, 127, 130, 146, 158, 179, 183, 187, 188, 194, 206, 207, 208, 210, 212, 215, 232, 233, 243, 251, 257, 278, 299, 300]</t>
  </si>
  <si>
    <t>[2, 4, 5, 9, 17, 20, 26, 28, 29, 36, 44, 46, 47, 53, 59, 81, 83, 93, 95, 96, 98, 100, 106, 109, 113, 125, 128, 138, 141, 152, 159, 165, 167, 171, 196, 202, 205, 208, 215, 223, 228, 232, 233, 245, 246, 276, 279, 280, 281, 290, 296, 300, 314, 321, 324, 327, 338, 341, 343, 344, 345, 353, 356, 358, 366, 387]</t>
  </si>
  <si>
    <t>[6, 7, 11, 12, 20, 22, 24, 27, 29, 32, 34, 37, 41, 51, 59, 61, 63, 66]</t>
  </si>
  <si>
    <t>[6, 7, 9, 20, 27, 33, 59, 66, 69, 74, 78, 81, 86, 87, 89, 92, 109, 121, 144, 147, 148, 158, 163]</t>
  </si>
  <si>
    <t>[3, 18, 19, 23]</t>
  </si>
  <si>
    <t>[2, 8, 22, 28, 38, 41, 52, 56, 69, 71, 73, 80, 91, 95, 106, 110, 111, 115, 122, 134, 141, 151, 169, 181, 191, 192, 204, 216, 220, 223, 225, 227, 230, 238, 239, 240, 241, 261, 271, 273, 276, 279, 285, 286, 296, 298, 301, 309, 340, 341, 344, 347, 357, 361, 362, 365, 367, 373]</t>
  </si>
  <si>
    <t>[19, 23, 26, 33, 34, 42, 49, 50, 52, 55, 59, 60, 68, 72, 88, 89, 96, 102, 103, 104, 106, 126, 128, 134, 140, 147, 149, 163, 165, 168, 188, 191, 197, 199, 218, 234, 235, 241, 249, 257, 266, 270, 274, 281, 284, 287, 302, 304, 305, 307, 313, 324, 341, 343, 347, 352, 356, 357, 367, 386, 387, 389, 391, 402, 403, 405, 408, 410, 414, 417, 418, 420, 421, 422, 425, 429, 436, 450, 451, 459, 464, 472, 479, 487, 509]</t>
  </si>
  <si>
    <t>[5, 7, 10, 14, 15, 16, 17, 18, 20, 22, 30, 33, 38, 52, 54, 61, 63, 80, 87, 94, 108, 115, 124, 125, 127, 131, 132, 136, 142, 164, 181, 183, 184, 185, 194, 197, 206, 209, 210, 241, 243, 245, 248, 258, 260, 262]</t>
  </si>
  <si>
    <t>[2, 6, 9, 13, 14, 17, 18, 19, 25, 35, 38, 48, 52, 57, 71, 84, 88, 92, 111, 127, 134, 139]</t>
  </si>
  <si>
    <t>[2, 5, 15, 19, 22, 28, 34, 49, 51, 76, 86, 106, 109, 111, 113, 128, 130, 147]</t>
  </si>
  <si>
    <t>[15, 24, 29, 39, 43, 51, 55, 68, 74, 92, 100, 116, 125, 136, 152]</t>
  </si>
  <si>
    <t>[2, 10, 23, 25, 26, 29, 31, 40, 45, 46, 55, 56, 57, 71, 79, 98, 101, 103, 112, 119, 126, 127, 133, 139, 144, 150, 152, 156, 165]</t>
  </si>
  <si>
    <t>[4, 16, 23, 28, 29, 31, 37, 48, 49, 59, 63, 67, 71, 94, 104, 109, 111, 118, 120, 127, 134, 140, 156, 160, 165, 176, 187, 188, 194, 196, 199, 202, 210, 211, 213, 216, 234, 251, 253, 262, 267, 275, 276, 286, 290]</t>
  </si>
  <si>
    <t>[13, 27, 29, 30, 31, 43, 50, 61, 64, 67, 72, 90, 93, 100, 105, 108, 114, 117, 121, 132, 138, 140, 145, 151, 154, 159, 164, 169, 204, 224, 235, 245, 247, 251, 257, 261, 263, 269, 274, 276, 281, 284]</t>
  </si>
  <si>
    <t>[11, 17, 21, 28, 30, 41, 42, 46, 55, 57, 83, 89, 97, 106, 121, 125, 126, 131, 158, 164, 176, 181, 189, 199, 211]</t>
  </si>
  <si>
    <t>[6, 17, 20, 21, 25, 31, 36, 69, 83, 90, 101, 106, 115, 121, 135, 146, 161, 170, 178, 180, 183, 189, 191, 192, 196, 214, 221, 227, 228, 229, 232, 253, 257, 264, 286, 288, 289, 299, 301, 311, 319, 321, 323, 331, 332, 334, 336, 339, 340, 342, 354, 362, 365]</t>
  </si>
  <si>
    <t>[15, 22, 30, 39, 41, 44, 58, 59, 99, 106, 120, 125, 140, 154, 169, 180, 181, 182, 183]</t>
  </si>
  <si>
    <t>[2, 3, 14, 17, 19, 23, 27, 29, 32, 43, 45, 56, 59, 61, 67, 69, 71, 75, 77, 87, 102, 112, 124, 155, 156, 158, 161, 166, 172, 186, 188, 191, 193, 199, 201, 226, 232, 242, 247, 262, 266, 271, 283, 287, 289, 290, 296, 302, 304, 317, 320, 322, 330]</t>
  </si>
  <si>
    <t>[2, 19, 23, 31, 32, 54, 61, 63, 70, 73, 86, 90, 91, 95, 98, 114, 124, 131, 143, 145, 147, 160, 163, 174, 177, 187, 190, 207, 217, 221, 243, 245, 246, 273, 274, 277, 278, 302, 307, 309, 310, 311, 313, 317, 325, 326, 333, 342, 356, 361, 364, 391, 394, 395, 416, 417, 418, 426, 428, 429, 433, 436, 440, 450, 458, 462, 468]</t>
  </si>
  <si>
    <t>[2, 11, 41, 64, 88, 89, 96, 121, 122, 125, 136, 137, 152, 156]</t>
  </si>
  <si>
    <t>[2, 4, 8, 11, 21, 30, 31, 32, 47, 50, 56, 62, 67, 68, 79, 90, 101, 104, 111, 113, 125, 128]</t>
  </si>
  <si>
    <t>[18, 22, 25, 29, 37, 39, 41, 58, 60, 75, 85, 89, 94, 102, 111, 112, 118, 126, 132, 141, 148, 152, 154, 198, 205, 207, 215, 220, 247]</t>
  </si>
  <si>
    <t>[3, 11, 15, 16, 17, 18, 52, 56, 59, 63, 87, 93, 96, 110, 132, 151, 154, 167, 173, 180]</t>
  </si>
  <si>
    <t>[2, 21, 24, 43, 51, 54, 67, 77, 80, 86, 89, 99, 102, 118, 120, 123, 128, 154, 155, 158, 161, 163, 165, 170, 172, 186, 210, 212, 213, 215, 225, 246, 249, 277, 286, 287, 290, 303]</t>
  </si>
  <si>
    <t>[8, 9, 25, 29, 31, 43, 46, 59, 62, 74, 83, 92, 104, 121, 125, 145, 148, 150, 162, 178, 222, 230, 231, 243, 245, 247, 266, 273, 286, 288, 304, 323, 329, 333, 334, 341, 346, 365, 391, 393, 400, 419, 431, 434, 441, 457, 489, 492, 495, 524, 526, 535, 540, 544, 601]</t>
  </si>
  <si>
    <t>[9, 10, 17, 23, 25, 33, 46, 69, 80, 84, 100, 102, 113, 127, 128, 147, 158, 161, 175, 176, 183, 186, 192]</t>
  </si>
  <si>
    <t>[13, 21, 23, 42, 46, 54, 59, 64, 79, 82, 88, 90, 99, 115, 117, 119, 123, 126, 128, 131, 132, 135, 141, 159, 170, 178, 182, 201, 202]</t>
  </si>
  <si>
    <t>[3, 4, 13, 23, 27, 31, 41, 44, 50, 57, 59, 64, 70, 108, 109, 112, 115, 116, 119, 121, 130, 140, 150, 152, 159, 198, 211, 213, 222, 230, 242, 253, 267, 269, 283]</t>
  </si>
  <si>
    <t>[11, 31, 35, 36, 39, 42, 57, 67, 86]</t>
  </si>
  <si>
    <t>[3, 7, 22, 25, 29, 30, 45, 81, 87, 95, 108, 123, 124, 130, 149, 150, 154, 157, 167, 170, 177, 181, 184, 203, 208, 211, 218, 248, 249, 254, 275, 280, 289, 291, 296, 299, 328, 347, 355, 356, 364, 366]</t>
  </si>
  <si>
    <t>[3, 10, 44, 45, 47, 56, 57, 59, 60, 80, 87, 93, 95, 108, 110, 115, 119, 129, 132, 147, 173, 175, 182, 198, 204, 223, 237, 238, 245, 282, 315, 318, 323]</t>
  </si>
  <si>
    <t>[3, 4, 7, 18, 20, 31, 33, 35, 41, 46, 54, 56, 60, 61, 63, 64, 73, 77, 89, 98, 111, 114, 120, 121, 141, 146, 150, 155, 157, 169, 172, 177, 181, 194, 199, 208, 211, 217, 224, 238, 239, 240, 242, 253, 260, 262, 268, 277, 285, 292, 299, 307, 310, 326, 327, 341, 350, 368, 376, 385, 389, 390, 401, 403, 404, 411, 413, 426, 430, 448, 459, 462, 463, 475, 476, 507, 513, 521, 536, 539, 540, 567, 580, 585, 588, 590, 612, 620, 629, 634, 644, 654, 673, 674, 677, 688]</t>
  </si>
  <si>
    <t>[14, 16, 17, 21, 22, 23, 26, 32, 35, 37, 50, 66, 71, 86, 88, 93, 96, 117, 127, 132, 133, 135, 141, 149, 151, 159, 160, 162, 204, 210, 211, 212, 213, 215, 219, 225, 227, 241, 242, 244, 248, 253, 265, 266, 286, 291, 312, 315, 317]</t>
  </si>
  <si>
    <t>[2, 15, 16, 17, 34, 39, 43, 47, 56, 64, 66, 74, 95, 105, 110, 114, 115, 119, 127, 131, 133, 151, 161, 169, 176, 178, 179, 181, 182, 183, 185, 199, 201, 224, 225, 226, 233, 241, 255, 256, 257, 261, 263, 266, 270, 292, 297, 312, 320, 327, 340, 342]</t>
  </si>
  <si>
    <t>[2, 9, 22, 30, 42, 43, 60, 87, 106, 109, 112, 118, 120, 132, 138, 140, 156, 158, 166, 182, 187, 188, 199, 204, 216, 218, 224, 236, 241, 243]</t>
  </si>
  <si>
    <t>[8, 17, 26, 43, 55, 57, 69, 76, 80, 89, 97, 108, 116, 118, 128, 130, 137, 164, 196, 197, 207, 208, 221, 222, 223, 227, 228, 232, 257, 288, 293, 300, 312, 314, 317, 320, 329, 341, 342, 347, 351, 352, 376, 377, 381, 393, 398]</t>
  </si>
  <si>
    <t>[11, 21, 29, 43, 49, 74, 101, 119]</t>
  </si>
  <si>
    <t>[10, 17, 27, 33, 34, 40, 52, 53, 55, 76]</t>
  </si>
  <si>
    <t>[16, 17, 24, 26, 33, 34, 38, 44, 45, 49, 56, 68]</t>
  </si>
  <si>
    <t>[19, 30, 34, 39, 52, 57, 58, 61, 67, 92, 102, 126]</t>
  </si>
  <si>
    <t>[3, 7, 16, 18, 20, 29, 34, 47, 52, 53, 57, 59, 69, 91, 97, 98, 99, 102, 104, 115, 127, 128, 129, 147, 151, 153, 159, 160, 162, 168, 179, 195, 196, 211, 221, 224, 257, 262, 263, 270, 273, 285, 295]</t>
  </si>
  <si>
    <t>[2, 3, 5, 26, 38, 39, 41, 47, 50, 55, 61, 62, 65, 77, 82, 85, 91, 92, 93, 96, 119, 132, 133, 146, 158, 166, 173, 183, 186, 190, 191, 193, 197, 200, 207, 211, 224, 227, 228, 231, 236, 240, 248, 251, 256, 258, 261, 280, 307, 310, 311, 312, 315, 316, 320, 330, 340, 353, 358, 376, 382, 384, 389]</t>
  </si>
  <si>
    <t>[2, 43, 57, 62, 74, 75, 78, 87, 90, 92, 103, 104, 115, 122]</t>
  </si>
  <si>
    <t>[3, 4, 5, 9, 20, 23, 34, 41, 45, 52, 53, 54, 57, 58, 59, 60, 66, 69, 74, 91, 98, 105, 107, 110, 114, 116, 121, 126, 128, 133, 134, 135, 139, 144, 145, 146, 149, 153, 164, 166, 169, 172, 173, 178, 179, 180, 183, 185, 186, 190, 191, 192, 194, 195, 200, 210, 211, 223, 231, 238, 246, 258, 260, 262, 267, 284, 287, 288, 290, 291, 292, 293, 301, 305, 311]</t>
  </si>
  <si>
    <t>[24, 27, 40, 42, 44, 45, 50, 63]</t>
  </si>
  <si>
    <t>[4, 7, 10, 11, 13, 17, 18, 22, 23, 25, 35, 47, 51, 57, 58, 78, 86, 87, 88, 91, 94]</t>
  </si>
  <si>
    <t>[3, 28, 29, 34, 42, 49, 51, 57, 60, 70, 72, 79, 81, 83, 84, 85, 89, 96, 98, 99, 120, 121, 122, 125, 137, 163, 165, 166, 172, 173, 190, 197, 213, 216, 219, 220, 222, 223, 228, 238, 242, 245, 253, 257, 275, 279, 282, 289, 293, 295, 302, 303, 327]</t>
  </si>
  <si>
    <t>[25, 27, 40, 51, 64, 65, 67, 71, 75, 77, 93, 120, 128, 133, 137, 144, 145, 155, 159, 160, 163, 176, 177, 178, 182, 189, 191, 193, 198, 208, 212, 214, 228, 243, 244, 248, 258, 265, 277, 293, 306, 327, 328, 329, 338, 374, 375, 390, 394, 401, 409, 414, 417, 418, 424, 430, 435, 439, 449, 450, 453, 456, 470, 471, 487, 489, 491, 494, 497, 498, 510, 525, 528, 529, 530, 533, 551, 558, 561, 563, 566, 569, 587, 599, 610, 613, 614, 615, 620, 629, 652, 658, 673, 674, 686, 712, 720, 722, 739, 741, 748, 754, 756, 759, 765, 768, 777, 782]</t>
  </si>
  <si>
    <t>[15, 18, 21, 26, 29, 37, 40, 55, 60, 74, 75, 87, 96, 101, 131, 132, 133, 147, 148, 152, 156, 160, 166, 179, 206, 222, 223, 225, 243, 247, 254, 259, 262, 266, 274, 277, 296, 299, 307, 322, 326, 328, 335, 370, 385, 387, 404, 409, 422, 425]</t>
  </si>
  <si>
    <t>[2, 3, 5, 7, 10, 12, 25, 28, 35, 46, 53, 55, 59, 61, 65, 85, 92, 96, 102, 118, 126, 132, 134, 144, 150, 154, 157, 158, 166, 167, 177, 191, 194, 196, 207, 211, 224, 228, 232, 233, 234, 236, 253, 273, 274, 276, 279, 289, 294, 304, 308, 312, 315, 318, 333, 341, 346, 348, 351, 354, 356, 359, 363, 366, 370, 381, 383, 385, 386, 388, 402, 405, 409, 410, 420, 422, 424, 432, 434, 438, 444, 450, 454, 461]</t>
  </si>
  <si>
    <t>[2, 16, 18, 19, 21, 38, 40, 42, 48, 50, 51, 54, 56, 61, 67, 98, 105, 118, 126, 130, 135, 141, 144, 157, 167, 168, 170, 173, 179, 180, 181, 183, 184, 205, 207, 210, 214, 216, 230, 248, 249, 250, 256, 258, 262, 265, 267, 269]</t>
  </si>
  <si>
    <t>[2, 28, 31, 35, 36, 40, 41, 48, 69, 89, 104, 108, 120, 127, 130, 153, 160, 161, 201, 205, 214, 236, 242]</t>
  </si>
  <si>
    <t>[9, 10, 13, 15, 21, 33, 36, 48, 56, 66, 80, 85, 94, 109, 110, 111, 114, 136, 138, 177, 195, 202, 205, 215, 221, 229, 258, 273, 290, 297, 299, 315, 325, 327, 343, 346, 347, 350, 380]</t>
  </si>
  <si>
    <t>[2, 3, 5, 9, 10, 15, 19, 29, 30, 33, 38, 40, 44, 59, 62, 65, 68, 84, 88, 91, 96, 99, 109, 119, 131, 136, 150, 157, 160, 163, 174, 180, 194, 217, 231, 239, 251, 258, 262, 268, 269, 273, 278, 286, 295, 312, 319, 321, 328, 337, 339, 345, 376, 382, 385, 396, 400, 406, 410, 411, 413, 420, 431, 432]</t>
  </si>
  <si>
    <t>[4, 5, 8, 20, 23, 26, 28, 31, 33, 35, 38, 40, 44, 49, 54, 70]</t>
  </si>
  <si>
    <t>[10, 12, 15, 34, 36, 47, 51, 56, 57, 58, 59, 67, 81, 87, 95, 96, 97, 115, 135, 137, 146]</t>
  </si>
  <si>
    <t>[2, 7, 19, 26, 39, 50, 58, 59, 67, 68, 87, 96, 100, 103, 128, 130, 135, 136, 142, 143, 147, 148, 150, 151, 159, 180, 190, 205, 208, 210, 214, 233, 260]</t>
  </si>
  <si>
    <t>[2, 6, 36, 37, 44, 72, 76, 78, 79, 86]</t>
  </si>
  <si>
    <t>[5, 10, 11, 13, 14, 16, 26, 30, 31, 34, 38, 44, 48, 57, 81, 82, 83, 90, 99, 103, 105, 122, 129, 131, 136, 139, 145, 150, 157, 160, 169, 175]</t>
  </si>
  <si>
    <t>[2, 6, 17, 18, 20, 21, 22, 25, 28, 30, 35, 37, 44, 46, 78, 86, 91, 100, 116, 119, 124, 130, 131, 135, 137, 140, 149, 157, 166, 180, 196, 208, 210, 212, 213, 215, 217, 224, 235, 239, 243, 244, 253, 262, 263, 275, 282, 286, 288, 301, 304, 305, 328, 330, 335, 349, 356, 366, 373, 374, 379, 383, 390, 406, 417, 418, 422, 435, 439, 440, 443]</t>
  </si>
  <si>
    <t>[2, 3, 13, 29, 31, 42, 46, 51, 66, 70, 72, 73, 80, 84, 86, 88, 93, 102, 108]</t>
  </si>
  <si>
    <t>[2, 22, 24, 33, 38, 43, 59, 63, 68, 69, 78, 81, 84, 91, 97, 99, 103, 114, 115, 118, 119, 120, 147, 161, 164, 170, 175, 182, 190, 196, 202, 203, 204, 221, 223, 246, 263, 268, 274, 294, 303]</t>
  </si>
  <si>
    <t>[4, 9, 14, 18, 21, 25, 29, 34, 37, 42, 43, 47, 51, 52, 65]</t>
  </si>
  <si>
    <t>[2, 3, 4, 13, 16, 19, 23, 28, 34, 46, 48, 53, 70, 72, 82, 96, 102, 110, 125, 127]</t>
  </si>
  <si>
    <t>[2, 6, 16, 20, 43, 52, 58, 68, 70, 86, 103, 110, 117, 119, 122, 123, 124, 131, 141, 145, 151, 152, 162, 172, 187, 195, 206, 207, 212, 218, 224, 225, 236, 242, 245, 247, 254]</t>
  </si>
  <si>
    <t>[16, 19, 21, 27, 33, 35, 46, 49, 50, 52, 60, 64, 65, 67, 71, 73, 75, 78, 84, 87, 94]</t>
  </si>
  <si>
    <t>[2, 3, 15, 19, 27, 29, 30, 33, 36, 38, 47, 68, 78, 107, 112, 120]</t>
  </si>
  <si>
    <t>[9, 18, 20, 21, 26, 27, 28, 42, 46, 67, 94, 100, 101, 103, 108, 114, 119, 124, 125, 135, 148, 150, 160, 172, 173, 176, 180, 182]</t>
  </si>
  <si>
    <t>[8, 12, 17, 23, 25, 28, 32, 42, 49, 62, 79, 80, 83, 87, 101, 103, 106, 112, 117, 127, 137]</t>
  </si>
  <si>
    <t>[4, 9, 13, 15, 16]</t>
  </si>
  <si>
    <t>[9, 18, 21, 22, 24, 27, 28, 36, 46, 50, 51, 67]</t>
  </si>
  <si>
    <t>[3, 9, 14, 20, 22, 28, 38, 41, 53, 61, 65, 67, 68, 86, 89, 92, 117, 123, 125, 129, 138, 146, 147, 151, 156, 160, 165, 175, 179, 182, 189, 203, 208, 209, 214, 215, 223, 225, 233, 234, 240, 242, 245, 257, 260, 263, 265, 266, 270, 277, 304, 305, 310, 311, 317, 321, 327, 341, 342, 343]</t>
  </si>
  <si>
    <t>[3, 14, 17, 19, 25, 29, 32, 45, 58, 59, 61, 70, 85, 86, 88, 98, 153, 162, 168, 177, 181, 184, 189, 198, 199, 216, 222, 229, 239, 243, 244, 247, 268, 278, 280, 286, 287, 290, 294, 297, 316, 320, 322, 328, 331, 337]</t>
  </si>
  <si>
    <t>[13, 35, 40, 42, 49, 61, 71, 83, 104, 110, 117, 123, 126, 130, 137, 141, 145, 148, 152, 156, 157]</t>
  </si>
  <si>
    <t>[13, 29, 33, 44, 45, 48, 50, 64, 71, 74, 92, 108, 119, 143, 158, 166, 169, 176, 177, 189, 202, 229, 234, 244, 248]</t>
  </si>
  <si>
    <t>[2, 3, 19, 23, 27, 35, 41, 52, 58, 77, 79, 81, 82, 86, 90, 92, 96, 101, 104, 105, 126, 135, 136, 141, 151, 164, 168, 177, 180, 188, 192, 193, 194, 206, 218, 221, 231, 232, 235, 247, 251, 264, 270, 281, 282, 293, 302, 303, 311, 318, 324, 325, 326, 338, 339, 350, 360, 370, 390, 391, 397, 401, 402, 403, 416, 422, 426, 435, 453, 455, 467]</t>
  </si>
  <si>
    <t>[8, 10, 19, 24, 30, 33, 35, 41, 47, 48, 61, 69, 74, 75, 77, 83, 84, 89, 98, 101, 103, 111, 138, 139, 141, 143, 146, 153, 156, 166, 187, 190, 200, 205, 207, 215, 233, 239, 242, 253, 256, 270, 285, 294, 303, 304, 306, 311, 315, 336, 338, 344, 346, 347, 354, 355, 356, 359, 360, 361]</t>
  </si>
  <si>
    <t>[17, 18, 22, 30, 31, 34, 36, 54, 61, 74, 76, 83, 87, 97, 105, 107, 120, 124, 126, 132, 140, 149, 151, 154, 158, 161, 165, 175, 185, 194, 196, 198, 200, 202, 203, 224, 226, 229, 241, 247, 251, 253, 254, 262, 264, 268, 270, 280, 287]</t>
  </si>
  <si>
    <t>[3, 11, 14, 15, 18, 19, 35, 37, 42, 53, 83, 85, 91, 98, 108, 115, 118, 125, 127, 128, 134, 139, 140, 146, 169, 171, 173, 174, 178, 180, 198, 206, 209, 216, 230]</t>
  </si>
  <si>
    <t>[8, 9, 18, 52, 53, 56, 62, 71, 75, 77, 93, 97, 99]</t>
  </si>
  <si>
    <t>[4, 5, 7, 8, 20, 23, 31, 38, 44, 66, 87, 88, 93, 98, 101, 102, 120, 134, 136, 141, 144, 145, 147, 179, 189, 191, 193, 195, 197, 200, 211, 214, 216, 223, 235, 237, 250, 255, 262, 263, 277, 278, 289, 290, 312, 323, 324, 332, 337, 343, 346, 348, 376, 384, 385, 398]</t>
  </si>
  <si>
    <t>[13, 15, 23, 29, 30, 34, 36, 38, 42, 52, 54, 57, 60, 65, 69, 72, 76, 103, 105, 106, 109, 113, 114, 133, 150, 155, 157, 166, 181, 183, 192, 201, 206, 217, 218, 225, 228, 231, 236, 237, 238, 239, 240, 243, 245, 247, 249, 253, 258, 280, 281, 283, 287, 288]</t>
  </si>
  <si>
    <t>[8, 9, 12, 21, 30, 33, 45, 52, 54, 63, 64, 66, 73, 83, 85, 87, 88, 92, 96, 99, 107, 110, 111, 112, 116, 132, 135, 136, 141, 142, 149, 160, 161, 165, 172, 202, 208, 220, 229, 239, 241, 242, 246, 255, 259, 272, 274, 278, 288, 294, 295, 296]</t>
  </si>
  <si>
    <t>[13, 14, 39, 44, 45, 46, 55, 57, 85, 88, 92, 104, 113, 136, 163, 172, 178, 187, 192, 193, 195, 197, 201, 205, 223, 228, 250, 267, 281, 288, 296, 298, 308, 324, 330, 333, 338, 354, 356, 369, 374]</t>
  </si>
  <si>
    <t>[7, 11, 13, 17, 21, 31, 42, 62, 63, 70, 73, 74, 80, 87, 96, 98, 103, 115, 124, 125, 126, 137, 139, 144, 149, 157, 160, 170, 173, 179, 180, 189, 195, 196, 201, 210, 214, 215, 216, 226, 227, 233, 239, 241, 242, 244, 248, 251, 264, 265, 269, 270, 274, 275, 288, 289, 296, 309, 313, 314, 330, 336, 346, 352, 354, 358, 365, 374, 380, 382, 384, 396, 397, 400, 403, 407, 411]</t>
  </si>
  <si>
    <t>[2, 3, 7, 8, 17, 25, 50, 54, 56, 65, 66, 82, 89, 90, 102, 105, 109, 117, 129, 130, 131, 135, 137, 141, 150, 152, 157, 166, 168, 169, 171, 172, 173, 200, 223, 224, 237, 246, 271, 278, 279, 290, 291, 292, 299, 305, 310, 316, 331, 337, 342, 351, 353, 354, 357, 360, 364, 371, 374, 384, 397, 399, 400, 401, 402, 406, 413, 416, 426, 430, 431, 441, 448, 452, 462]</t>
  </si>
  <si>
    <t>[7, 16, 20, 46, 48, 53, 61, 63, 105, 107, 119, 124, 145, 148, 157, 158, 159, 161, 163, 169, 190, 193, 196, 206, 222, 233, 236, 238, 242, 243]</t>
  </si>
  <si>
    <t>[11, 14, 19, 24, 27, 32, 37, 39, 48, 62, 63, 76, 83, 89, 94, 96, 97, 103, 111, 118, 127, 129, 134, 137, 150, 177, 180, 181, 182, 195, 202, 226, 239, 241, 250, 254, 256, 257, 265, 267, 273, 286, 290, 295, 302, 304, 311, 314, 315, 321, 323, 332, 340, 341, 344, 348, 352, 357, 359, 367, 368, 369, 378]</t>
  </si>
  <si>
    <t>[5, 10, 13, 15, 19, 22, 29, 32, 34, 42, 52, 59, 81, 87, 93, 97, 100, 101, 103, 105, 107, 115, 116, 122, 127, 129, 131, 132, 134, 136, 137, 138, 161, 165, 167, 170, 171, 182, 183, 186, 192, 201, 212, 217, 225, 226]</t>
  </si>
  <si>
    <t>[2, 5, 20, 33, 39, 49, 66, 86, 88, 91, 98, 107, 127, 134, 136, 138, 145, 150, 163, 168, 176, 179, 186, 189, 190, 200, 211, 224, 230, 233, 246, 249, 251, 256, 257, 269, 271, 289, 303, 305, 334, 362, 369, 385]</t>
  </si>
  <si>
    <t>[3, 4, 9, 14, 19, 21, 30, 32, 33, 35, 36, 37, 53, 60, 69, 72, 77, 86, 88, 91, 96, 100, 102, 113, 122, 148, 153, 154, 156, 161, 167, 172, 174, 185, 199, 200, 201, 207, 215, 219, 224, 246, 248, 260, 271, 278, 283]</t>
  </si>
  <si>
    <t>[26, 32, 40, 48, 53, 54, 62, 78, 99, 108, 114, 126, 127, 130, 134, 153]</t>
  </si>
  <si>
    <t>[2, 6, 10, 13, 17, 19, 25, 34, 43, 48, 51, 52, 64, 65, 67, 74, 78, 80, 81, 90, 91, 93, 104, 111, 113, 121, 124, 131, 149, 163, 168, 170, 172, 174, 178, 181, 182, 190, 197, 206, 208, 212, 213, 222, 238, 244, 251, 255, 259, 260, 270, 273, 276, 280, 281, 288, 298, 300, 304, 305, 313, 318, 319, 328, 336, 341, 344, 356, 359, 362, 375, 377, 378, 379, 383, 387, 389, 395, 404]</t>
  </si>
  <si>
    <t>[11, 28, 33, 38, 43, 82, 85]</t>
  </si>
  <si>
    <t>[10, 13, 14, 21, 24, 30, 37, 56, 58, 65, 68, 73]</t>
  </si>
  <si>
    <t>[9, 20, 30, 42, 52, 59, 62]</t>
  </si>
  <si>
    <t>[5, 15, 17, 18, 19, 25, 36, 37, 41, 45, 51, 66, 91, 92, 112, 116, 117, 119, 122, 129, 139, 146, 151]</t>
  </si>
  <si>
    <t>[7, 23, 27, 30, 35, 49, 54, 66, 68, 73, 75, 83, 90, 97, 99, 101, 111, 112, 113, 124, 126, 132, 151, 152, 159]</t>
  </si>
  <si>
    <t>[10, 11, 42, 44, 48, 63, 67, 74, 98, 100, 102, 108, 111, 112, 115, 119, 122, 124, 130, 133, 136, 141, 146, 158, 165, 179, 187, 194, 210, 211, 214, 215, 218, 226, 229, 235, 238, 251, 253, 255, 256, 260, 269, 271, 279]</t>
  </si>
  <si>
    <t>[17, 20, 35, 49, 59, 76, 84, 88, 108, 110, 117, 118, 123, 127, 129, 151, 152, 157, 171, 172, 176, 177, 183, 195, 210, 213, 226, 244, 251, 256, 264, 273, 278, 289, 294, 299, 307, 317, 318, 321, 322, 323, 330, 332, 335]</t>
  </si>
  <si>
    <t>[6, 11, 15, 19, 38, 45, 50, 53, 55, 62, 65, 103, 104, 119, 121, 124, 125, 128, 130, 135, 145, 148, 156, 157, 162, 192, 200, 203, 245, 248, 266, 268, 270, 275, 292, 317, 329, 331, 359, 368, 384, 388, 395, 401, 407, 408, 418, 420, 428, 434, 445, 447, 464, 471, 472, 474, 476, 478, 481, 486, 493, 501, 503, 511, 512, 520, 526, 528, 530, 535, 538]</t>
  </si>
  <si>
    <t>[7, 10, 17, 26, 37, 40, 41, 62, 66, 74, 96, 98, 106, 109, 110, 113, 117, 125, 131, 137, 141, 143, 148, 150, 161, 166, 173, 187, 215, 232, 233, 234, 237, 262, 264, 273, 289, 297, 298, 300, 301, 311, 315]</t>
  </si>
  <si>
    <t>[2, 10, 11, 13, 16, 21, 24, 31, 32, 35, 37, 51, 55, 63, 77, 82, 85, 88, 90, 109, 111, 121, 125, 136, 138, 140, 144, 157, 158, 160, 167]</t>
  </si>
  <si>
    <t>[11, 30, 31, 41, 44, 54, 56, 61, 63, 64, 78, 80, 81, 89, 110, 117, 125, 132, 142]</t>
  </si>
  <si>
    <t>[14, 15, 19, 22, 45, 46, 50, 55, 57, 60, 62, 65, 73, 75, 80, 84, 85, 89, 90, 92, 94, 95, 97, 98, 100, 101, 105, 112, 114, 115, 119, 124, 130, 134, 140, 142, 148, 150, 166]</t>
  </si>
  <si>
    <t>[4, 7, 16, 39, 41, 44, 51, 53, 63, 65, 78, 84, 100, 108, 110, 112, 117, 118, 125]</t>
  </si>
  <si>
    <t>[2, 8, 11, 13, 22, 28, 40, 41, 55, 59, 69, 80, 113, 141, 144, 149, 150, 156, 159, 162, 168, 180, 184, 185, 186, 193, 199, 202, 210, 232, 234, 239, 253, 254, 269, 271, 274, 278, 279, 280, 281, 287]</t>
  </si>
  <si>
    <t>[12, 14, 15, 17, 20, 21, 50, 54, 56, 67, 69, 72, 74, 78, 79, 88, 94, 96, 98, 110, 117, 132]</t>
  </si>
  <si>
    <t>[12, 17, 36, 46, 54, 59, 66, 68, 82, 93, 94, 121, 122, 124, 126, 139, 140, 141, 157, 161, 162, 166, 171, 174, 176, 177, 183, 190, 192, 198, 208]</t>
  </si>
  <si>
    <t>[3, 12, 27, 36]</t>
  </si>
  <si>
    <t>[13, 37, 41, 48, 49, 52, 57, 59, 68, 71, 73, 74, 79, 84, 88, 89, 92, 93, 100, 103, 122, 126, 139, 142, 145, 153, 159, 161, 163, 164, 165, 168, 171, 177, 193, 194, 199, 214, 216, 229, 233, 239, 240, 246, 250, 253, 258, 259, 261, 270, 271, 277, 278, 280, 281, 282, 288, 293, 297, 301, 304, 307, 310, 311, 313, 318, 325, 332, 334, 337, 341, 352, 355, 357, 359, 360, 361, 363, 371, 372]</t>
  </si>
  <si>
    <t>[3, 5, 9, 11, 20, 23, 26, 27, 38, 44, 45, 46, 61, 69, 72, 74, 79]</t>
  </si>
  <si>
    <t>[5, 7, 18, 20, 27, 29, 31, 32, 36, 37, 38, 42, 43, 49, 51, 54, 57, 59, 60, 71, 74, 75, 88, 89, 90, 94, 95, 96, 99, 103, 105, 106, 111, 112, 126, 133, 134, 136, 151, 154, 156, 163, 171, 183, 185, 187, 192, 209, 212, 213, 215, 217, 226, 229, 236, 242]</t>
  </si>
  <si>
    <t>[6, 13, 16, 20, 36, 40, 50]</t>
  </si>
  <si>
    <t>[15, 21, 30, 32, 37, 39, 44, 55, 61, 65, 72, 86, 87, 88, 91, 94, 105, 115, 118, 135, 141, 142, 159, 167, 186, 188, 197, 204, 214, 225, 233, 242, 248, 253, 281, 301, 320, 328, 342, 350, 353, 361, 375, 395, 399, 402, 417, 436, 454, 468, 473, 478, 539, 540, 554, 566]</t>
  </si>
  <si>
    <t>[7, 9, 10, 11, 13, 14, 31, 46, 55, 74, 85, 93, 114, 118, 121, 124, 127, 128, 147, 150, 153, 159, 173]</t>
  </si>
  <si>
    <t>[2, 21, 22, 23, 31, 37, 40, 57, 69, 71, 77, 100, 118]</t>
  </si>
  <si>
    <t>[23, 30, 32, 34, 36, 49, 67, 78]</t>
  </si>
  <si>
    <t>[3, 11, 12, 20, 22, 44, 47, 52, 53, 54, 55, 57, 60, 68, 69, 71, 92, 98, 99, 100, 109, 112, 121, 132, 141, 144, 145, 147, 152, 157, 164, 169, 178, 179, 185, 192, 205, 213, 215]</t>
  </si>
  <si>
    <t>[3, 10, 14, 15, 22, 23, 31, 32, 35]</t>
  </si>
  <si>
    <t>[3, 5, 9, 18, 20, 30, 32, 43, 44, 45, 46, 59, 60, 69, 83, 87, 91, 110, 111, 121, 122, 124, 128, 134, 140, 147, 151, 164, 166, 169, 177, 180, 188, 190, 191, 195, 206, 212, 218, 221, 222, 228, 232, 242]</t>
  </si>
  <si>
    <t>[5, 33, 39, 50, 58, 59, 68, 69, 71, 88, 89, 93, 102, 112, 122, 129, 131, 138, 143, 147, 159, 166, 172, 175, 192, 195, 199, 200, 208, 210, 220, 246, 248, 249, 261, 266, 269, 276, 277, 279, 280, 291, 306, 309, 313, 314, 315, 317, 326, 331, 336, 341, 345, 358, 359, 364, 367, 381, 389, 394, 398, 411, 420, 421, 430, 432, 433, 436, 437, 440, 444, 452, 456, 458, 462, 466, 468, 472, 476]</t>
  </si>
  <si>
    <t>[23, 38, 41, 43, 50, 56, 61, 64, 67, 81, 104]</t>
  </si>
  <si>
    <t>[3, 20, 25, 37, 46, 47, 50, 64, 65, 68, 102, 103, 106, 111, 115, 125, 129, 131, 132, 134, 140, 142, 145, 149, 151, 158, 161, 166, 170, 174, 175, 176, 180, 181, 187, 189, 200, 215, 222, 226, 230, 232, 241, 244, 246, 252, 258, 266, 272, 303, 307, 322, 329, 338, 363, 370, 372, 383, 386, 387, 391, 408, 412, 415, 421, 424, 446, 483, 484, 489, 492, 497, 502, 515, 519, 523, 539, 542, 544, 548, 549, 560, 565, 579, 585, 591, 604, 616, 619, 621, 623, 627, 628, 631, 640, 655, 661, 662, 664]</t>
  </si>
  <si>
    <t>[5, 9, 17, 19, 20, 22, 26, 27, 45, 48, 51, 52, 56, 59, 61, 63, 67, 98, 99, 108, 109, 130, 135, 137, 143, 145, 147, 150, 154, 157, 173, 176, 189]</t>
  </si>
  <si>
    <t>[3, 13, 23, 28, 29, 39, 41, 45, 50, 57, 65, 69, 76, 77, 78, 80, 93, 98, 114, 117, 122, 134, 136, 141, 147, 149, 150, 153, 154, 155, 166]</t>
  </si>
  <si>
    <t>[7, 10, 17, 23, 26, 27, 40, 61, 72, 81, 94, 95, 100, 109, 110, 113, 115, 127, 141, 142, 145, 153, 156, 159, 165, 167, 168, 190, 191, 196, 208, 226, 230, 234, 235, 237, 239]</t>
  </si>
  <si>
    <t>[25, 51, 57, 62, 68, 76, 78, 88, 98, 101, 102, 125, 128, 148, 151, 156, 168, 179, 183, 191, 194, 224, 228, 241, 246, 261, 264, 268, 272, 275, 293, 331, 335, 338, 342, 349, 377]</t>
  </si>
  <si>
    <t>[4, 5, 8, 9, 23, 34, 36, 39, 41, 43, 47, 51, 53, 67, 70, 74, 84, 111, 118, 128, 134, 136, 143, 152, 157, 161, 163, 177, 191, 196, 209, 228, 229, 231, 244, 245, 265, 268, 273, 275, 283, 290, 296, 299, 302, 308, 309, 314, 323, 337, 347, 353, 366, 371, 381, 387, 398, 412, 414, 420, 422]</t>
  </si>
  <si>
    <t>[4, 12, 27, 36, 44, 46, 47, 56, 77, 78, 80, 91, 99, 114, 121, 129, 147, 159, 166, 179, 181, 184, 192]</t>
  </si>
  <si>
    <t>[2, 15, 20, 34, 35, 37, 39, 48, 62, 74, 76, 89, 90, 95, 99, 101, 106, 111, 116, 120, 129, 144, 146, 155, 176, 180, 186, 187, 190, 193, 195, 198, 212, 216, 217, 221, 237]</t>
  </si>
  <si>
    <t>[4, 12, 14, 28, 29, 33, 40, 45, 46, 54, 55, 57, 65, 77, 83, 84, 85, 86, 94, 107, 110, 128, 129, 136, 166, 175, 182, 184, 186, 198, 201, 206, 211, 212, 213, 224, 228, 229, 242, 243, 251]</t>
  </si>
  <si>
    <t>[2, 6, 14, 18, 24, 28, 43, 55, 57, 66, 73, 74, 75, 94, 100, 112, 118, 123, 128, 129, 133, 136, 154, 161, 176, 179, 186, 194, 219, 225, 232, 235, 236, 237, 250, 257, 259, 270, 275, 279, 282, 284, 286, 291, 304, 307, 311, 312, 318, 360, 382, 384, 386, 390, 404, 419, 438, 446, 455, 464, 474, 480, 481, 486, 490, 502, 514, 523, 544, 546]</t>
  </si>
  <si>
    <t>[23, 30, 34, 39, 62, 80, 90, 106, 110, 113, 127, 135, 137, 139, 149, 153, 157, 180, 202, 209, 225, 227, 230, 231, 232, 248, 255, 257, 274, 278, 279, 288, 295, 297, 308, 318, 334, 338, 365, 370, 376, 401, 409, 411, 419, 422, 429, 436, 441, 442, 448, 449, 457, 476, 478, 481, 484]</t>
  </si>
  <si>
    <t>[13, 16, 17, 23, 46, 50, 62, 63, 98, 105, 135, 139, 141, 145, 158, 159, 169, 171, 173, 185, 193, 202, 209, 214, 243, 247, 249, 250, 257]</t>
  </si>
  <si>
    <t>[3, 10, 21, 22, 26, 46, 49, 62, 84, 91, 113, 142, 159, 169, 172, 191, 192, 194, 206, 218, 223, 232, 233, 256]</t>
  </si>
  <si>
    <t>[2, 4, 5, 7, 10, 18, 25, 35, 50, 57, 60, 63, 69, 71, 78, 80, 81, 86, 110, 119, 120, 122, 131, 137, 156, 163, 164, 166, 171]</t>
  </si>
  <si>
    <t>[2, 3, 6, 8, 14, 18, 20, 32, 46, 52, 54, 66, 67, 74, 79, 80, 83, 84, 88, 101, 117, 120, 121, 158, 165, 176, 182, 187, 188, 196, 218, 219, 222, 236, 251, 252, 263, 279, 280, 297, 310, 326, 335, 337, 338, 343, 356, 361, 363, 379, 390, 392, 395, 418]</t>
  </si>
  <si>
    <t>[2, 3, 20, 41, 47, 50, 63, 73, 75, 93, 99, 100, 107, 115, 120, 125, 126, 143, 161, 165, 170, 182, 184, 188, 204, 228, 252, 264, 265, 281, 287, 298, 310, 318, 321, 337, 343, 347, 355, 365, 380, 388, 390, 393]</t>
  </si>
  <si>
    <t>[2, 4, 17, 29, 33, 38, 39, 41, 52, 64, 69, 76, 107, 113, 116, 136, 138, 141, 166, 175, 178, 214, 234, 235, 245, 246, 248, 251, 254, 256, 262, 263, 264, 268, 270, 281, 284, 286, 298]</t>
  </si>
  <si>
    <t>[10, 33, 47, 49, 54, 57, 65, 67, 69, 71, 83, 86, 104, 107, 108, 120, 125, 129, 135, 138, 145, 146, 153, 156, 173, 200, 207, 208, 211, 214, 217, 225, 230, 236, 253, 258, 260, 263]</t>
  </si>
  <si>
    <t>[6, 13, 21, 47, 56, 60, 70, 76, 77, 95, 105, 115, 121, 125, 143, 145, 156, 159, 167, 169, 189, 194, 196, 205, 212, 221, 223, 229, 232, 236]</t>
  </si>
  <si>
    <t>[2, 3, 4, 8, 18, 23, 28, 34, 65, 78, 108, 109, 125, 134, 142, 146, 151, 158, 160, 172, 173, 176, 177, 178, 180, 195, 197, 207, 219, 221, 227, 230, 276, 297, 307, 309, 316]</t>
  </si>
  <si>
    <t>[2, 4, 7, 14, 18, 34, 41, 43, 48, 56, 67, 73, 89, 92, 102]</t>
  </si>
  <si>
    <t>[6, 8, 13, 20, 23, 25, 33, 50, 61, 67, 68, 78, 82, 104, 119, 131, 136]</t>
  </si>
  <si>
    <t>[3, 4, 8, 18, 25, 29, 32, 41]</t>
  </si>
  <si>
    <t>[10, 11, 16, 45, 51, 54, 60, 61, 73, 77, 85, 97, 100, 112, 124, 125, 126, 130, 132, 142, 145, 147, 152, 159, 161, 163, 166, 167, 168, 195, 218, 219, 232, 238, 247, 266, 273, 274, 284, 285, 287, 288, 294, 300, 305, 320, 322, 337, 345, 347, 350, 366, 376, 389, 391, 392, 394, 405, 408, 412, 418, 422, 433, 440, 444]</t>
  </si>
  <si>
    <t>[2, 6, 14, 17, 27, 29, 33, 47, 65, 68, 78, 112, 117, 138, 139, 148, 171, 175, 176, 178, 183, 188, 192, 202, 205, 225, 235]</t>
  </si>
  <si>
    <t>[22, 25, 29, 88, 93, 94, 95, 99, 102, 105, 106, 107, 113, 116, 118, 121, 129, 131, 148, 159, 178]</t>
  </si>
  <si>
    <t>[10, 16, 22, 24, 31, 71, 81, 90, 99, 104, 117, 126, 129, 131, 134, 135, 136, 148, 154, 163, 165, 179, 181, 188, 205, 207, 213, 217, 224, 227, 240, 256, 277, 283, 284, 295, 304, 316]</t>
  </si>
  <si>
    <t>[3, 5, 9, 10, 15, 16, 33, 37, 44, 63, 64, 65, 73, 85, 101, 104, 117, 120, 124, 128, 134, 143, 154, 163, 176]</t>
  </si>
  <si>
    <t>[2, 5, 16, 22, 25, 39, 52, 54, 64, 86, 89, 95]</t>
  </si>
  <si>
    <t>[6, 7, 16, 24, 28, 34, 45, 71, 76, 85, 108, 115, 119]</t>
  </si>
  <si>
    <t>[4, 15, 16, 21, 24, 26, 34, 37, 50, 56, 65, 75, 81, 92, 106, 112, 113, 117, 120, 136, 138, 142, 145, 170, 193, 199, 200, 225, 229, 236]</t>
  </si>
  <si>
    <t>[6, 24, 33, 34, 60, 62, 71, 78, 100]</t>
  </si>
  <si>
    <t>[2, 6, 10, 24, 33, 37, 49, 58, 87, 88]</t>
  </si>
  <si>
    <t>[7, 10, 13, 22, 28, 33, 36, 37, 47, 50, 58, 62, 63, 64, 73, 83, 84, 94, 98, 109, 114, 125, 127, 129, 135, 136, 158, 186, 203, 204, 210, 211, 218, 223, 237, 249, 252, 275, 303, 304, 307, 309, 324, 329, 334, 344, 345, 361, 363, 372, 374, 375, 388, 405, 406, 407, 410, 427, 451, 471, 476, 482, 495, 500, 510, 511, 518, 521, 522, 529, 534, 549, 555, 559, 560, 581, 589, 591, 594, 598, 601, 602, 614, 616, 631, 646, 671, 691, 706, 713, 714, 725, 727]</t>
  </si>
  <si>
    <t>[23, 33, 36, 42, 63, 74, 96, 100, 103, 108, 118, 120, 125, 131, 135, 147, 149, 153, 154, 175, 178, 184, 185, 187, 193, 203, 229, 233]</t>
  </si>
  <si>
    <t>[4, 5, 7, 11, 14, 18, 36, 42, 46, 53, 55, 56, 61, 62, 72, 83, 85, 88, 93, 100, 108, 118, 121, 128, 129, 148, 152, 157, 160, 163, 166, 174, 181, 183, 185, 186, 187, 188, 189, 190, 193, 195, 197, 198, 199, 206, 209, 213, 217, 220, 229, 231, 247, 250, 255, 256, 260, 264, 265, 269, 270, 275, 280, 286, 292, 302, 308, 322, 328, 331, 333, 334, 335, 340]</t>
  </si>
  <si>
    <t>[3, 9, 13, 19, 21, 26, 40, 54, 64, 68, 72, 73, 78, 80, 83, 86, 89, 90, 95, 97, 99, 110, 116, 131, 133, 139, 141, 146, 149, 152, 155, 172, 174, 177, 190, 192, 195, 212, 216, 221, 222, 224, 226, 233, 236, 237, 240, 242, 244, 245, 246, 248, 252, 276, 277, 284]</t>
  </si>
  <si>
    <t>[13, 14, 15, 24, 27, 32, 49, 76, 84, 93, 101, 102]</t>
  </si>
  <si>
    <t>[13, 15, 20, 23, 26, 29, 40, 46, 56, 67, 71, 73, 87, 90, 98, 103, 105, 109, 111, 112, 117, 120, 122, 123, 129, 130, 136, 142, 144, 153, 165, 169, 171, 177, 180, 208, 214, 222, 226, 240, 243, 246, 249, 252, 254, 263, 264, 266, 267, 278, 286, 289, 294, 297, 304, 324, 325, 327, 331, 337, 338, 342, 343, 344, 345, 351, 352, 373, 378, 396, 401, 402, 405, 408, 416, 417, 429, 435, 439, 441, 451, 454, 458, 459, 460, 461, 467, 468, 475, 480, 488, 497, 498, 500, 507, 512]</t>
  </si>
  <si>
    <t>[9, 20, 27, 33, 38, 50, 64, 88, 91, 100, 104, 105, 110, 111, 117, 118, 122, 133, 137, 147, 151, 155, 158, 171, 178, 180, 186, 188, 190, 194, 196, 198, 210, 213, 218, 220, 221, 232, 247, 255, 268, 271, 274, 276, 277, 286, 300, 307, 316, 336, 340, 370, 374, 379, 382, 390, 391, 397, 398, 403, 408, 418, 425, 429]</t>
  </si>
  <si>
    <t>[3, 4, 9, 13, 30, 43, 44, 49, 51, 56, 58, 66, 69, 93, 94, 96, 102, 116, 117, 126, 127, 141, 152, 155, 157, 161, 164, 186]</t>
  </si>
  <si>
    <t>[6, 10, 11, 14, 22, 25, 27, 32, 41, 50, 57, 61, 68, 72, 75, 77, 78, 81]</t>
  </si>
  <si>
    <t>[12, 16, 17, 21, 23, 24, 42, 44, 56, 62, 66, 73, 85, 100, 103, 117, 126, 129, 136, 144, 148, 151, 163, 174, 182, 183, 215, 220, 225, 226, 232, 234, 238, 263, 278, 283, 307, 312, 317, 319, 323, 339, 347, 352, 357, 360, 373, 378, 381, 383, 387, 392, 394, 400, 404, 406, 415, 418, 423, 427, 437, 438, 442, 443, 454, 456, 480, 481, 482, 490, 505, 517, 531, 543, 548, 550, 554, 558, 560, 574, 587, 588, 592, 603, 609, 610, 613, 616, 624, 625, 627, 628, 636, 638, 643, 645, 646, 656, 667, 674, 681, 684, 692, 693, 703, 705, 707, 717, 720, 724, 726, 727, 734, 736, 740, 746, 749, 751, 754, 763, 764, 770, 771, 775, 779, 791, 802, 808, 811, 813, 817]</t>
  </si>
  <si>
    <t>[6, 9, 11, 21, 23, 30, 43, 56, 68, 70, 73, 74, 81, 88, 92, 114, 119, 120, 121, 123, 124, 144, 148, 161, 168, 176, 178, 185, 187, 190, 192, 201, 215, 218, 220, 236, 240, 243, 254, 260, 261, 270, 275, 299, 306, 308, 325, 327, 335, 346, 351, 359, 371, 393, 407, 413, 424, 428, 431, 434, 438, 449, 452, 458, 460, 473, 482, 483, 487, 494, 496, 498, 511, 525, 538, 540, 543, 553, 559, 564, 580, 617, 619, 620, 632, 639, 640, 641, 643]</t>
  </si>
  <si>
    <t>[5, 9, 23, 35, 43, 46, 51, 56, 59, 63, 78, 80, 103, 107, 112, 115, 117, 121, 123, 136]</t>
  </si>
  <si>
    <t>[5, 7, 8, 14, 18, 26, 27, 28, 30, 32, 38, 46, 47, 52, 76, 86, 108, 129, 136, 153, 162, 168, 174, 175, 179, 183, 192, 195, 198, 212, 237, 252, 254, 256, 258, 267, 274, 278, 304, 314, 329, 331, 335, 337, 340, 354, 357, 370, 376, 394, 402, 410, 420, 441, 446, 455, 457, 459, 466, 492, 513, 517, 528, 530, 541, 556, 557, 567, 580, 585, 587, 592, 595, 602, 609]</t>
  </si>
  <si>
    <t>[2, 5, 6, 30, 33, 48, 49, 52, 59, 71, 75, 89, 90, 99, 108, 109, 110, 113, 118, 124, 141, 143, 165, 167, 174, 180, 199, 205, 206, 223, 225, 236, 237, 261, 274, 276, 280, 282]</t>
  </si>
  <si>
    <t>[3, 6, 7, 11, 16, 17, 18, 25, 27, 45, 46, 56, 71, 87, 90, 101, 109]</t>
  </si>
  <si>
    <t>[5, 8, 22, 46, 48, 53, 65, 70, 80, 83, 111, 114, 124, 126, 141, 145, 151, 152, 153, 167, 170, 172, 186, 190, 193, 198, 201, 208, 221, 235, 250, 252, 259, 265, 276, 281, 292]</t>
  </si>
  <si>
    <t>[8, 15, 30, 31, 32, 34, 36, 39, 53, 56, 62, 67, 70, 81, 86, 95, 105, 114, 119, 120, 130, 140, 144, 152, 156, 169, 176, 177, 183, 185, 186, 188, 190, 194, 196, 206, 209, 234, 239, 253, 258, 264, 265, 268, 270, 278, 281, 282, 288, 289, 291, 301, 304, 309, 311, 318, 323, 330, 331, 332, 334, 338, 345, 346, 348, 351, 353, 354, 361, 362, 366, 371, 404, 406, 420, 434, 436, 437, 446, 449, 457, 459, 463, 467, 474, 480, 485, 491, 501, 507, 514]</t>
  </si>
  <si>
    <t>[3, 9, 17, 21, 22, 25, 30, 32, 36, 44, 50, 59, 73, 81, 87, 101, 103, 110, 111, 115, 122, 124, 127, 130, 134, 138, 146, 151, 152, 159, 164, 174, 179, 183, 184, 185, 186, 187, 190, 191, 210, 211, 221, 232, 238, 246, 249, 257, 270, 275, 280, 281, 295, 302, 311, 312, 318, 336, 341, 358, 359]</t>
  </si>
  <si>
    <t>[10, 12, 20, 24, 31, 47, 59, 64, 76, 78, 83, 103, 104, 112, 117, 118, 139, 145, 149, 155, 160]</t>
  </si>
  <si>
    <t>[3, 7, 10, 15, 28, 31, 35, 44, 53, 60, 64, 71, 78, 90, 101, 105, 108, 110, 111, 125, 126, 127, 142, 146, 157]</t>
  </si>
  <si>
    <t>[11, 14, 20, 21, 30, 37, 39, 48, 50, 53, 95, 97, 104, 120, 129]</t>
  </si>
  <si>
    <t>[5, 10, 12, 18, 39, 42, 47, 51, 64, 73, 99, 101, 107, 109, 113, 117, 121, 123, 124, 127, 137, 140]</t>
  </si>
  <si>
    <t>[9, 29, 35, 46, 52, 71, 76, 77, 80, 86, 87, 96, 110, 115, 137, 141, 146, 149, 160, 169, 170, 173, 190, 207, 216, 218]</t>
  </si>
  <si>
    <t>[11, 12, 23, 24, 35, 37, 43, 47, 56, 62, 70, 72, 75, 79, 88, 91, 124, 128, 132, 134, 136, 169, 185, 188, 191, 194, 202, 204, 205, 209, 220, 222, 230, 232, 233, 234, 235, 239, 242, 243, 260, 268, 270, 272, 275, 281, 285, 291, 295]</t>
  </si>
  <si>
    <t>[4, 5, 29, 30, 33, 38, 39]</t>
  </si>
  <si>
    <t>[8, 10, 28, 35, 36, 40, 44, 51, 52, 70, 71, 73, 87, 96, 101, 110, 122, 125, 129, 135, 138, 142, 144, 146, 153, 156, 157, 179, 180, 181, 182, 199, 203, 205, 206, 223, 238, 249, 266, 274, 284, 299, 307, 315, 318, 330, 336, 341, 344, 346, 351, 352, 366, 375, 379, 383]</t>
  </si>
  <si>
    <t>[5, 6, 26, 27, 38, 41, 43, 47, 49, 62, 63, 74, 83, 87, 91, 92, 97, 99, 113, 115]</t>
  </si>
  <si>
    <t>[21, 31, 35, 41, 42, 45, 53, 69, 72, 79, 98, 119, 125, 133, 138, 142, 147, 173, 179, 186, 187, 203, 208, 214, 215]</t>
  </si>
  <si>
    <t>[2, 16, 23, 25, 46, 48, 77, 81, 87, 92, 94, 96, 100, 102, 105, 108, 110, 119, 122, 124, 133, 148, 165, 180, 184]</t>
  </si>
  <si>
    <t>[3, 10, 30, 40, 48, 49, 51, 55, 59, 68, 78, 85, 95]</t>
  </si>
  <si>
    <t>[19, 25, 29, 40, 48, 53, 55, 60, 78, 85, 87, 94, 95, 96, 97, 100, 103, 105, 108, 110, 112, 118, 130, 131, 136, 140]</t>
  </si>
  <si>
    <t>[3, 11, 23, 28, 31, 38, 42, 52, 58, 61, 67, 68, 69, 72, 82, 97, 108, 110, 117, 118, 120, 128, 137, 162, 182, 185, 188, 206, 207, 214, 215, 218, 219, 220, 225, 230, 233, 237, 241, 244, 252, 257, 258, 260, 261, 265, 270, 276, 285, 296, 302, 303, 304, 322, 329, 338, 339, 341, 344, 359, 361, 365, 374, 378, 380, 388, 390, 394]</t>
  </si>
  <si>
    <t>[3, 4, 5, 6, 7, 10, 12, 13, 16, 17, 22, 25, 27, 29, 44, 46, 50, 59, 66, 68, 76, 78, 81, 87, 96, 98, 104, 106, 116, 118, 122, 130, 131, 132, 136, 151, 158, 159, 161, 168, 171, 177, 180, 189, 194, 196, 204, 211, 214, 228, 244, 246, 249, 263, 266, 269, 276, 306, 311, 316, 322, 332, 336, 348, 350, 354, 359, 366, 367, 371, 373, 381, 382, 388, 391, 393, 396, 399, 401, 405, 418, 419, 420]</t>
  </si>
  <si>
    <t>[9, 13, 14, 21, 31, 38, 41, 45, 49, 51, 60, 72, 75, 76, 79, 82, 84, 90, 94, 95, 97, 101, 104, 126, 130, 145, 152, 156, 172, 187, 188, 194, 195, 204, 205, 207, 213, 217, 219, 221, 234, 243, 245, 251, 257, 259, 260, 269, 274, 280, 308, 313, 322, 324, 327, 329, 334, 335, 373, 376, 383, 392, 395, 399, 400, 404, 405, 406, 411, 426, 436, 452, 455, 458, 467, 484, 487, 490, 500, 510, 517, 518, 524, 533, 536, 540, 541, 549, 562, 579, 585, 586, 592, 596, 601, 603]</t>
  </si>
  <si>
    <t>[4, 6, 7, 14, 18, 21, 23, 29, 32, 43, 58, 59, 72, 86, 89, 108, 116, 139, 141, 149, 152, 172, 177, 187, 203, 205, 206, 208, 215, 222, 225, 238, 241, 247, 252, 255, 259, 268, 272, 277, 278]</t>
  </si>
  <si>
    <t>[2, 3, 6, 12, 13, 16, 20, 27, 43, 53, 62, 68, 69, 73, 74, 76, 79, 110, 111, 115, 119, 123, 145, 152, 158, 159, 161, 165, 175, 182, 192]</t>
  </si>
  <si>
    <t>[4, 5, 17, 35, 37, 38, 41, 45, 48, 50, 52, 53, 55, 56, 57, 64, 67, 69, 70, 72, 75, 77, 81, 91, 92, 102, 104, 128]</t>
  </si>
  <si>
    <t>[10, 23, 25, 26, 30, 34, 46, 65, 83, 85, 86, 88, 104, 124, 129, 130, 133, 137, 138, 141, 142, 151, 152, 172, 177, 190, 201, 203]</t>
  </si>
  <si>
    <t>[14, 16, 19, 22, 31, 44, 60, 72, 73, 74, 75, 86, 89, 90, 92, 96, 98, 103, 109, 114, 121, 122, 124, 128, 133, 135, 137, 142, 148, 149, 150, 158, 164, 165, 176, 183, 185, 187, 194, 210, 213, 214, 219, 224, 227, 246, 253, 271, 273, 275, 277, 278, 281, 283, 284, 285, 286, 288, 290, 291, 292, 295, 298, 308, 310, 314, 321, 328, 334, 339, 347, 350, 351, 358, 360, 361, 365, 371, 374, 375, 383, 384, 387, 389, 397, 398, 399, 401, 408, 409, 412, 414, 427, 438, 439, 445, 446, 447, 450, 466, 469, 470, 481, 482, 486, 487, 489]</t>
  </si>
  <si>
    <t>[4, 6, 11, 15, 22, 29, 40, 43, 45, 47, 55, 57, 64, 65, 67, 77, 81, 83, 115, 116, 118, 127, 134, 139, 146, 147, 152, 155, 158, 159, 162, 166, 170, 174, 176, 180, 188, 189, 190, 191, 193, 200, 205, 206, 210, 212, 214, 215, 216, 218]</t>
  </si>
  <si>
    <t>[5, 17, 19, 25, 27, 31, 37, 38, 41, 52, 69, 74, 82, 84, 89, 92, 96, 98, 99, 120, 122, 123, 125, 148, 153, 182, 188, 191, 203, 207, 220, 228, 234, 238, 245, 246, 262, 265, 287, 299, 306, 313, 320, 328, 339, 347, 348, 349, 353, 373, 377, 380]</t>
  </si>
  <si>
    <t>[2, 3, 4, 15, 25, 26, 35, 46, 51, 54, 57, 61, 64, 76, 78, 80, 85, 114, 122, 133, 136, 137, 152, 163, 172, 180, 182, 186, 191, 197, 210, 217, 219, 222, 231, 243, 253, 255, 258]</t>
  </si>
  <si>
    <t>[2, 8, 15, 29, 36, 48, 59, 63, 68, 78, 84, 97, 99, 108, 113, 117, 127, 128, 130, 132, 133, 161, 164, 166, 169, 177, 194, 197, 216, 234, 235, 242, 247, 253]</t>
  </si>
  <si>
    <t>[3, 11, 27, 29, 37, 41, 52, 57, 68, 69, 78, 79, 99, 101, 104, 109, 111, 112, 115, 118, 120, 124, 126, 127, 144, 153, 160, 161, 162, 164, 175, 178, 180, 187, 190, 194]</t>
  </si>
  <si>
    <t>[3, 8, 21, 30, 36, 38, 41]</t>
  </si>
  <si>
    <t>[4, 14, 18, 22, 24, 38, 42, 49, 55, 58, 80, 92, 121, 126, 128, 132, 140, 150, 162, 167, 169, 173, 176, 182, 183, 185, 192, 197, 199, 201, 202, 204, 205, 206, 210, 217, 220, 233, 237, 241, 248, 249, 250, 253, 256, 264, 268, 273, 278, 281, 283, 285, 292, 294, 309, 313, 319, 326, 327, 328, 331, 334, 339, 346, 358, 368, 372, 377, 379, 380, 382, 392, 394, 397, 405, 410, 414, 417, 418, 424, 425, 427, 429, 430, 431, 435, 436, 441, 442, 444, 447, 450, 451, 453, 454, 460, 461, 464, 476, 478, 480, 482, 484, 489, 493, 500, 505, 507, 508, 509, 511, 513, 516, 529, 531, 533, 535, 537, 543, 546, 549, 551, 553, 563, 564, 569, 571, 573, 577, 579, 581, 582, 587, 591, 596, 601, 606, 609, 612, 613, 621, 623, 624, 629, 631, 633, 635, 639, 641, 642, 643, 653, 654, 663, 664, 675, 679, 689, 691, 692, 693, 694, 697, 717, 718, 719, 721, 727, 732, 746, 748, 760, 787, 797, 800, 805]</t>
  </si>
  <si>
    <t>[4, 8, 15, 16, 19, 29, 34, 36, 40, 41, 48, 53, 57, 69, 84, 85, 86, 96, 105, 108, 118, 120, 122, 126, 134, 146, 160, 164, 167, 172, 174, 175, 177, 182, 187, 194, 202, 204, 205, 206, 207, 210, 214, 215, 216, 219, 223, 236, 242, 252]</t>
  </si>
  <si>
    <t>[5, 14, 27, 38, 40, 42, 48, 59, 67, 73, 74, 88, 90, 92, 95, 96, 101, 102, 107, 110, 118, 128, 130, 131, 146, 154, 155, 157, 165, 176, 178, 179, 181, 183, 205, 208, 214, 221, 223, 235, 237, 250, 252, 255, 256, 264, 271, 272, 274, 275, 276, 278, 280, 284, 300, 303, 304, 308, 311, 315, 325, 326, 330, 339, 344, 352]</t>
  </si>
  <si>
    <t>[15, 25, 27, 40, 41, 43, 64, 67, 84, 89, 107, 111, 113, 121, 122, 132, 136, 169, 188, 190, 196, 210, 220, 234, 238, 264, 277, 285, 287, 289, 293, 296, 299, 302, 303, 308, 314, 319, 324, 332, 347, 355, 356, 365, 378, 383, 386, 407, 422, 426, 430]</t>
  </si>
  <si>
    <t>[7, 9, 12, 13, 22, 23, 34, 39, 42, 51, 53, 58, 62, 68, 73, 81, 85, 89, 91, 97, 98, 101, 102, 110, 111, 114, 117, 128, 130, 139, 144, 154, 156, 192, 200, 221]</t>
  </si>
  <si>
    <t>[4, 13, 24, 26, 36, 45, 51, 54, 64, 76, 82, 91, 102, 126, 129, 134, 135, 141, 143, 148, 164, 172]</t>
  </si>
  <si>
    <t>[4, 7, 15, 17, 22, 23, 34, 35, 45, 46, 52, 57, 59, 61, 62, 64, 66, 72, 76, 77, 80, 81, 84, 90, 95, 105, 109, 110, 116, 128, 135, 139, 143, 144, 147, 148, 154, 167, 176, 178, 179, 187, 191, 194, 200, 203, 204, 207, 211, 220, 222, 223, 226, 227, 228, 236, 238, 249, 255, 258, 262, 263, 265, 271, 293, 298, 307, 311, 312, 319, 324, 338, 352, 369, 371, 372, 373, 375, 378, 379, 389, 390, 392, 396, 405, 406, 407, 408, 412, 413, 414, 425, 427, 436, 438, 449, 451, 458, 463, 482, 489, 497, 500, 502, 503, 506, 507, 508, 513, 515, 520, 521, 524, 526, 531, 533, 537, 541, 545, 548, 552, 559, 564, 566, 568, 569, 570, 576, 578, 580, 582, 586, 593, 596, 602, 604, 605, 608, 611, 614, 623, 629, 634, 637, 638, 648, 655, 658, 674]</t>
  </si>
  <si>
    <t>[3, 7, 18, 24, 25, 31, 42, 46, 57]</t>
  </si>
  <si>
    <t>[11, 12, 19, 20, 26, 30, 39, 44, 45, 50, 64, 65, 67, 68, 69, 71, 90, 91, 100, 102, 118, 119, 121, 128, 135, 142, 145, 157, 163, 189, 192, 194, 213, 214]</t>
  </si>
  <si>
    <t>[3, 7, 8, 27, 34, 37, 41, 44, 58, 70, 86, 88, 101, 107, 111]</t>
  </si>
  <si>
    <t>[2, 13, 29, 35, 37, 41, 43, 51, 61, 64, 65, 69, 77, 79, 84, 89, 92, 95, 97, 101, 103, 105]</t>
  </si>
  <si>
    <t>[5, 11, 13, 19, 24, 26, 29, 34, 38, 39, 47, 53, 64, 69, 71]</t>
  </si>
  <si>
    <t>[3, 7, 11, 26, 36, 39, 45, 47, 50, 51, 52, 55, 57, 61, 75, 86, 99, 111, 115]</t>
  </si>
  <si>
    <t>[9, 13, 15, 22, 33, 35, 45, 50, 51, 62, 65, 71, 87, 97, 104, 108, 136, 144, 153, 155, 161, 162, 168, 176, 196, 219, 220, 224, 229, 232, 233, 241, 246, 253, 255, 273, 274, 277]</t>
  </si>
  <si>
    <t>[10, 20, 24, 27, 36]</t>
  </si>
  <si>
    <t>[5, 10, 11, 16, 19, 27, 32, 33, 34, 56, 65, 70, 71, 85, 86, 87, 88, 89, 93, 96, 103, 116, 118, 132, 160, 177, 179, 180, 197, 200, 208]</t>
  </si>
  <si>
    <t>[8, 28, 39, 50, 62, 63, 65, 97, 107, 114, 118, 123, 130, 146, 155, 161, 165, 166, 168, 171, 178, 181, 182, 191, 196]</t>
  </si>
  <si>
    <t>[24, 28, 36, 39, 53, 57, 73, 78, 81, 88, 89, 97, 102, 107, 130, 139, 164, 186, 195, 197, 206, 218, 221, 224, 227, 228, 248, 285, 287, 303, 304, 316, 317, 324, 331, 332, 337, 338, 339, 341, 342, 353, 379, 380, 381, 382, 384, 388, 389, 391, 398, 405, 414, 417, 431, 438, 444, 450, 458, 459, 463, 470, 472, 479, 481, 483, 492, 498, 504, 505, 511, 513, 519, 531, 542, 552, 570, 571, 577, 578, 590, 592, 602, 624, 628, 630, 632, 633, 638, 640, 644, 646, 660, 665, 667, 670, 675, 678, 686, 701, 726, 727, 728, 739, 744, 746, 754, 755, 762, 767, 772, 782, 795, 797, 800, 805, 811, 812, 835, 838, 839, 841, 845, 859, 862, 863, 879, 900, 903, 914, 917, 921, 925, 951, 958, 968, 976, 978, 982, 984, 989, 990, 995, 1008, 1020, 1021, 1026, 1038, 1041, 1050, 1052, 1068, 1081, 1089, 1122, 1137, 1156, 1158, 1161, 1164, 1172, 1173, 1190]</t>
  </si>
  <si>
    <t>[3, 4, 9, 26, 27, 44, 52, 56, 60, 63, 77, 86, 87, 97, 103, 112, 115, 137, 138, 154, 189, 191, 193, 217, 219, 220, 222, 235, 242, 246, 253, 258, 266, 267, 270, 278, 279, 286, 297, 299, 300, 305, 315, 320, 323, 330, 335, 337, 362, 388, 392, 401, 413, 414, 415, 423, 427, 429, 432, 438, 443, 444, 447, 450, 470, 490, 501, 510, 531, 533, 545, 560, 565, 566, 567, 579, 582, 595, 601, 602, 607, 614, 631, 643, 653, 658, 661, 663, 678, 685, 686, 687, 695, 708, 709, 710, 715, 724, 730, 734, 739, 756, 762, 764, 770, 772, 773, 775, 776, 777, 779, 796, 806, 813, 819, 822, 824, 826, 828, 844, 845, 852, 854, 861, 864, 871, 881, 883, 890, 892, 896, 899, 908, 922, 930, 934, 936, 938, 942, 950, 951, 960, 961, 969, 986, 988, 1002, 1010, 1019, 1036, 1040, 1049, 1050, 1053, 1057, 1059, 1060, 1070, 1076, 1080, 1081, 1092, 1096, 1100, 1102, 1106, 1108, 1116, 1129, 1132, 1136, 1137, 1147, 1163, 1169, 1180, 1194, 1196, 1197]</t>
  </si>
  <si>
    <t>[11, 13, 18, 22, 27, 37, 40, 52, 55, 70, 74, 78, 79, 81, 94, 95, 98, 101, 109, 119, 129, 133, 146, 147, 148, 151, 159, 162, 166, 186, 189, 200, 207, 209, 230, 231, 239, 240, 243, 249, 259, 262, 264, 265, 270, 274, 279, 282, 308, 316, 317, 319, 321, 335, 341, 347, 360, 364]</t>
  </si>
  <si>
    <t>[11, 12, 14, 19, 20, 35, 50, 53, 70, 77, 78, 93, 108, 121, 128, 130, 148, 151, 153, 161, 163, 168, 178]</t>
  </si>
  <si>
    <t>[8, 30, 32, 42, 50, 54, 64, 70, 72, 73, 89, 90, 91, 97, 101, 104, 124, 128, 136, 140, 143, 156, 157, 160, 175, 180, 185, 208, 214, 225, 240, 245, 246, 252, 266, 268, 270, 272, 280, 287, 289, 290, 291, 293, 300, 314, 320, 321, 322, 333, 336, 339, 341, 343, 347, 349, 367, 368, 376, 378, 383, 388, 393, 394, 400, 406, 423, 424, 427, 432, 447, 451, 460, 470, 471, 481, 486, 503, 508, 510, 515, 516, 517, 529, 531, 532, 537, 541, 546, 547, 548, 555, 566, 572, 586, 589, 594, 604, 608, 614, 617, 624, 633, 638, 656, 660, 672, 690, 692, 695, 699, 753, 766, 775, 776, 786, 800, 804, 809, 818, 822, 828, 836, 845, 847, 849, 852, 855]</t>
  </si>
  <si>
    <t>[7, 9, 15, 21, 37, 49, 53, 58, 61, 73, 79, 82, 93, 100, 101, 108, 118, 123, 134, 145, 153, 156, 158, 164, 165, 168, 171, 204, 216, 232, 242, 245, 248, 252, 255, 259, 263, 264, 270, 274, 295, 308, 311, 313, 315, 320, 326, 336, 339, 343, 344, 357, 366, 381, 384, 388, 390, 394, 402, 404, 428, 430, 442, 452, 453, 479, 480, 485, 492, 499, 516, 520, 523, 526, 530, 542, 546, 548, 560, 566, 569, 575, 579, 589, 592, 593, 594, 595, 596, 599, 605, 621, 623, 644, 655, 661, 664, 668, 673, 675, 683]</t>
  </si>
  <si>
    <t>[2, 3, 5, 9, 12, 14, 25, 32, 45, 59, 63, 66, 67, 81, 89, 92, 93, 96, 102, 103, 110, 121, 122, 127, 133, 136, 139, 140, 143, 144, 152, 153, 159, 165, 177, 178, 187, 189, 193, 206]</t>
  </si>
  <si>
    <t>[5, 21, 27, 37, 43, 63, 68, 72, 77, 78, 88, 98, 99, 103, 118, 121, 125, 136, 146, 150, 162, 169, 173, 176, 181, 186, 191, 192, 226, 228, 239, 263, 264, 271, 272, 276, 277, 279, 294, 309, 320, 325, 334, 339, 341, 365, 368, 376, 377, 379, 383, 388, 394, 398, 404, 410, 417, 420, 423, 427, 436, 444, 446, 447, 453, 459, 467]</t>
  </si>
  <si>
    <t>[3, 4, 7, 9, 20, 35, 37, 38, 40, 42, 43, 58, 63, 69]</t>
  </si>
  <si>
    <t>[3, 29, 33, 36, 41, 42, 60, 71, 73, 80, 91, 95, 98, 99, 108, 124, 129, 132, 147, 156, 157, 160, 162, 164, 172, 173, 180, 183, 185, 190, 195, 237, 239, 240, 247, 251, 252, 260, 266, 273, 277, 278, 284, 285, 291, 295, 301]</t>
  </si>
  <si>
    <t>[5, 7, 11, 16, 18, 21, 22, 23, 27, 30]</t>
  </si>
  <si>
    <t>[6, 10, 14, 19, 23, 42, 45, 52, 59, 71, 82, 92]</t>
  </si>
  <si>
    <t>[6, 8, 15, 17, 18, 20, 21, 24, 26, 31, 41, 43, 47, 50, 51, 73, 81, 111, 114, 122, 133, 146, 147, 153, 159, 165, 168, 184, 185, 192, 203, 204, 208, 217, 223, 224, 231, 234, 249, 264, 276, 279, 287, 295, 306, 308, 315, 323, 325, 327, 332, 333, 341, 343, 347, 350, 362, 369, 372, 380, 396, 397, 400, 403, 405, 423]</t>
  </si>
  <si>
    <t>[6, 17, 38, 42, 49, 51, 67, 80, 105, 117, 119, 123, 142, 153, 154, 156, 162, 166, 174, 179, 181, 189, 194, 198, 203, 208]</t>
  </si>
  <si>
    <t>[9, 19, 22, 31, 33, 36, 38, 40, 50, 61, 66, 71, 73, 75, 79, 82, 86]</t>
  </si>
  <si>
    <t>[4, 27]</t>
  </si>
  <si>
    <t>[7, 17, 23, 34, 37, 38, 39]</t>
  </si>
  <si>
    <t>[4, 9, 10, 11, 13, 28]</t>
  </si>
  <si>
    <t>[13, 16, 18, 21, 31, 34, 41, 42, 43, 44, 47, 48, 60, 69, 70, 73, 80, 90, 91, 102, 108, 114, 116, 120, 121, 124, 127, 129, 130, 140, 145, 147, 150, 176, 178]</t>
  </si>
  <si>
    <t>[3, 4, 7, 10, 14, 21, 25, 47, 62, 68, 81, 86, 88, 92, 100, 103, 106, 108, 109, 111, 112, 125, 129, 132, 135, 144, 145, 159, 171, 180, 184, 188, 195, 197, 198]</t>
  </si>
  <si>
    <t>[2, 9, 12, 16, 32, 37, 44, 47, 54, 58]</t>
  </si>
  <si>
    <t>[14, 27, 44, 48, 50, 63, 70, 72, 79, 80, 89, 95, 96, 101, 117, 123, 125, 146, 150, 155, 159, 166, 169, 173, 175]</t>
  </si>
  <si>
    <t>[3, 6, 11, 12, 24, 30, 41]</t>
  </si>
  <si>
    <t>[6, 10, 15, 25, 39, 45, 46, 56, 61, 63, 64, 70, 71, 76, 83, 97, 100]</t>
  </si>
  <si>
    <t>[5, 15, 19, 28, 34, 56, 64, 70, 84, 87, 90, 92, 98, 112, 115, 119, 122, 124, 127, 129, 130, 135, 140, 165, 169, 210, 211, 216, 218, 224, 226, 228, 232, 236, 237, 239, 247, 261, 265, 266, 269, 271, 282, 285, 287, 292, 293, 294, 295, 297, 299, 301, 302, 308, 312, 313, 316, 318, 322, 324, 335, 338, 342, 349, 357, 358, 359, 363, 364, 366, 372, 377, 381, 385, 387, 399, 414, 418, 431, 432, 434, 438, 443, 445, 449, 454, 455, 463, 465, 471, 479, 482, 508, 510, 512, 516, 521, 523, 527, 528, 529, 532, 535, 539, 551, 552, 555]</t>
  </si>
  <si>
    <t>[2, 3, 25, 28, 51, 52, 59, 64, 69, 79, 111, 113, 128, 148, 154, 164, 166, 176, 190, 208, 225, 228, 246, 261, 298, 313, 335, 348, 353, 354, 356, 361, 375, 381]</t>
  </si>
  <si>
    <t>[3, 4, 6, 24, 28, 45, 46, 53, 62, 63, 70, 87, 88, 91, 111, 115, 124, 131, 138, 143, 148, 174, 180, 183, 188, 193, 211, 217, 222, 232, 237, 248, 250]</t>
  </si>
  <si>
    <t>[29, 33, 36, 46, 50, 51, 53, 58, 60, 63, 68, 71, 73, 104, 110, 142, 161]</t>
  </si>
  <si>
    <t>[10, 26, 28, 30, 33, 43, 46, 47, 49, 51, 52, 67, 68, 79, 80, 81, 84, 92, 96, 100, 111, 125, 128, 130, 150, 152, 158, 159, 187, 196, 199, 204, 213, 215, 234, 236, 238, 239, 245, 250, 257, 268, 270, 274, 275, 291, 296, 297, 301, 304, 309, 311, 315, 317, 319, 323, 326, 344, 345, 353, 354, 358, 371, 406, 408, 409, 411, 419, 420, 421, 422, 424, 435, 459, 463, 467, 471, 479, 480, 484, 490, 496, 514, 516]</t>
  </si>
  <si>
    <t>[2, 6, 13, 15, 21, 28, 36, 47]</t>
  </si>
  <si>
    <t>[3, 5, 6, 9, 11, 15, 21, 22, 25, 26, 27, 31, 32, 34, 36, 39, 44, 47, 74, 75, 83, 96, 112, 114, 116, 119, 122, 133, 170, 182, 186, 192, 204, 227, 232, 239, 245, 264, 265, 269, 274, 288, 291, 298, 301, 308, 311, 313, 315, 323, 327, 328, 331, 335, 339, 343, 350, 351, 356, 358, 359, 368, 401, 403, 417, 419, 423, 434, 446, 453, 455, 456, 457, 461, 464, 467, 475, 477, 487, 488, 491, 506]</t>
  </si>
  <si>
    <t>[2, 9, 19, 28, 36, 41, 45, 47, 62, 76, 84, 85, 108, 115, 133, 135, 136, 143, 155, 157, 161, 170, 175, 181, 187, 192, 194]</t>
  </si>
  <si>
    <t>[2, 5, 7, 10, 23, 32, 77, 80, 82, 93, 104, 108, 111, 123, 124, 130, 135, 140, 165, 177, 181, 185, 192, 195, 210, 220]</t>
  </si>
  <si>
    <t>[7, 36, 37, 38, 51, 56, 62, 65, 66, 91, 108, 109, 112, 117, 120, 122, 124, 132, 138, 140, 149, 151, 157, 172, 179, 200, 204, 210, 213, 220, 229, 230, 233, 236, 248, 258, 261, 263, 267, 276, 291, 292, 295, 307, 309, 317, 323]</t>
  </si>
  <si>
    <t>[11, 29, 30, 32, 35, 42, 51, 59, 65, 68, 73, 83, 85, 86, 90, 96, 97, 120, 123, 127, 135, 149, 151, 159, 171, 175, 177, 179, 186, 205, 211, 235, 237, 253, 258, 260, 272, 276, 311, 319, 320, 333]</t>
  </si>
  <si>
    <t>[2, 6, 30, 31, 36, 52, 61, 70, 72, 80, 99, 113, 131, 132, 134, 135, 140, 144, 145, 152, 154, 160, 162, 172, 174, 183, 184, 195, 196, 205, 216, 224, 228, 230, 232, 239, 273, 282, 297, 310, 313, 314]</t>
  </si>
  <si>
    <t>[2, 3, 11, 13, 37, 44, 51, 70, 76, 81, 89, 107, 119, 123, 126, 129, 132, 136, 152, 157, 159, 162, 170, 178, 182, 183, 190, 209, 214, 216, 222, 229, 259, 265, 278, 299, 301, 304, 307, 330, 331, 332, 345, 353, 362, 367, 372, 382, 395, 403, 406, 409, 412, 426, 430, 433, 446, 456, 466, 467, 475, 479, 488, 499, 508, 511, 512, 513]</t>
  </si>
  <si>
    <t>[2, 4, 6, 16, 17, 26, 29, 45, 58, 66, 69, 80, 89, 106, 109, 110, 111, 119, 129, 134, 157, 165, 168, 178, 189, 218, 228, 232, 245, 249, 260, 263, 271, 274, 282, 287, 288, 302, 310, 323, 327, 335, 353, 354, 365, 396, 400, 402, 415, 427, 429, 432, 433, 440, 451, 453, 465, 471, 484, 485, 511, 514, 516, 522, 523, 537, 538, 540, 542, 555, 567, 576, 577, 584, 587, 597, 598, 644, 667]</t>
  </si>
  <si>
    <t>[5, 6, 10, 16, 35, 38, 42, 43, 50, 51, 58, 61, 70, 85, 88, 105, 136, 137, 146, 153, 158, 161, 164]</t>
  </si>
  <si>
    <t>[9, 13, 23, 26, 29, 32, 33, 35, 41, 46, 53, 54, 61, 68, 71, 74, 80, 85, 98, 105, 123, 125, 135, 149, 152, 153, 154, 156, 159, 167, 173, 176, 183, 187, 199, 201, 203, 207, 219, 223, 225, 229, 232, 234, 238, 246, 253, 259, 271, 278, 281, 303, 305, 306, 311, 317]</t>
  </si>
  <si>
    <t>[3, 8, 23, 26, 31, 33, 58, 74, 77, 80, 82, 85, 90, 91, 92, 111, 129, 142, 148, 154, 161, 163, 164, 167, 176, 178, 210, 242, 256, 267, 271, 274, 283, 285, 292, 293, 296, 310, 317, 321, 323, 331, 340, 344, 353, 354, 359, 363, 369, 377, 383, 390, 399, 400, 413, 414, 418, 420, 426, 431, 433, 455, 461, 466, 476, 491, 494]</t>
  </si>
  <si>
    <t>[4, 14, 20, 23, 27, 29, 32, 39, 47, 48, 51, 52, 53, 58, 59, 62, 63, 71, 78, 82, 96, 101, 127, 128, 137, 142, 147, 148, 166, 174, 178, 189, 199, 205, 212, 216, 223, 230, 249, 262, 289, 305, 311, 327, 328, 330, 345, 347, 352, 354, 355, 365, 370, 376, 378, 379, 391, 395, 414, 418, 420, 428, 434, 436]</t>
  </si>
  <si>
    <t>[4, 6, 10, 26, 43, 45, 47, 61, 68, 74, 75, 80, 86, 91, 92, 106, 114, 117, 140, 154, 157, 168, 175, 185, 187, 221, 229, 230, 240, 252, 254]</t>
  </si>
  <si>
    <t>[5, 18, 23, 29, 52, 71, 76, 80, 86, 87, 96, 104, 110, 124, 137, 141, 146, 149, 150, 151, 160, 169, 170, 173, 178, 184, 190, 207, 216]</t>
  </si>
  <si>
    <t>[3, 6, 13, 15, 16, 18, 22, 36, 37, 55, 62, 64, 122]</t>
  </si>
  <si>
    <t>[2, 5, 6, 7, 16, 20, 27, 28, 32, 37, 41, 50, 52, 57, 65, 75, 82, 99]</t>
  </si>
  <si>
    <t>[23, 24, 31, 57, 67, 80, 88, 89, 103, 109, 110, 111, 116, 132]</t>
  </si>
  <si>
    <t>[2, 13, 16, 26, 28, 36, 39, 45, 48, 51, 57, 58, 64, 83, 90, 91]</t>
  </si>
  <si>
    <t>[22, 29, 31, 34, 37, 51, 68, 70, 71, 75, 79, 82, 88, 96, 104, 115, 120, 121]</t>
  </si>
  <si>
    <t>[14, 16, 18, 19, 26, 28, 35, 43, 55, 58, 60, 69, 80, 85, 97, 100, 106, 111, 117, 120, 127, 128, 132, 143, 146, 149, 158, 170, 171, 187, 195, 201, 202, 206, 216, 229, 231, 236, 244, 245, 253, 255, 265, 267, 278, 286, 294, 296, 299, 302, 306, 310]</t>
  </si>
  <si>
    <t>[4, 11, 23, 56, 57, 59, 67, 78, 81, 105, 107, 120]</t>
  </si>
  <si>
    <t>[8, 23, 36, 39, 40, 41, 57, 61, 64, 85, 86, 97, 100, 103, 109, 125, 128, 131, 143, 158, 159, 160, 164, 168, 169, 174, 190, 193, 197, 205, 213, 224, 226, 227, 243, 246, 262, 265, 266, 267, 279, 285]</t>
  </si>
  <si>
    <t>[3, 4, 6, 22, 23, 25, 29, 37, 39, 53, 58, 59, 75, 78, 94, 95, 100, 101, 102, 107, 111, 113, 145, 149, 152, 173, 182, 185, 189, 194, 196, 203, 217, 222]</t>
  </si>
  <si>
    <t>[6, 12, 13, 17, 18, 43, 66, 71, 83, 94, 98, 101, 107]</t>
  </si>
  <si>
    <t>[4, 5, 11, 12, 13, 15, 17, 26, 52, 54, 62, 63, 68, 83, 84, 85, 88, 110, 126, 129, 139, 140, 144, 157, 161, 175, 177, 179, 180, 194, 195, 196, 199, 202, 206, 211, 216, 229, 230, 232, 236, 254, 269, 270, 271, 273, 278, 285, 289, 292, 306, 313, 328, 333, 351, 357, 360, 366, 369, 376, 388, 398, 401, 415, 418, 420, 425, 432, 433, 435, 444, 446, 448, 467, 470, 474]</t>
  </si>
  <si>
    <t>[25, 32, 42, 45, 46, 61, 79, 93, 98, 119, 123, 128, 133, 138, 145, 151, 159, 165, 168, 173, 179, 180, 187, 189, 208, 214, 218]</t>
  </si>
  <si>
    <t>[14, 15, 37, 41, 47, 79, 90, 91, 92, 95, 97, 99, 101, 108, 116, 127, 133, 145, 146, 152, 155, 157, 158, 169, 173, 174, 187, 195, 196, 199, 212, 215, 229, 233, 249, 253, 255, 259, 263, 267, 284, 296, 297, 319]</t>
  </si>
  <si>
    <t>[10, 27, 37, 38, 41, 61, 68, 78, 80, 90, 98, 108, 116, 117, 124, 125, 128, 136, 159, 163, 168, 169, 171, 182, 189, 199, 202, 205, 216, 217, 222, 237, 248, 274, 280, 284, 305]</t>
  </si>
  <si>
    <t>[9, 13, 20, 32, 33]</t>
  </si>
  <si>
    <t>[8, 15, 22, 26, 41, 50, 56, 66, 71]</t>
  </si>
  <si>
    <t>[2, 6, 13, 15, 17, 40, 48, 52, 64, 70, 75, 78, 83, 88]</t>
  </si>
  <si>
    <t>[17, 25, 28, 38, 51, 55, 67, 72, 81, 82, 86, 93, 100, 105, 112, 116, 117, 129, 136, 156, 158, 164, 172, 175, 176, 182, 187, 194, 199, 201, 206]</t>
  </si>
  <si>
    <t>[3, 32, 33, 39, 40, 43, 45, 56, 72, 77, 78, 90, 96, 97, 98, 100, 103, 104, 111, 125, 126, 132, 137, 139, 152, 154, 161, 168, 172, 177, 181]</t>
  </si>
  <si>
    <t>[2, 4, 15, 17, 28, 30, 37, 43, 48, 49, 62, 76, 78, 81, 82, 88, 93, 98, 108, 114, 123, 124, 143, 146, 179, 188, 192, 197, 202, 210, 214, 216, 228, 256, 261, 270]</t>
  </si>
  <si>
    <t>[5, 17, 18, 27, 43, 46, 49, 50, 57, 59, 61, 72, 76, 98, 112, 117, 120, 125, 142, 143, 157, 159, 171, 190, 198, 207, 210, 214, 220, 221, 227, 247, 256, 263, 273, 276, 283, 306, 317, 320, 324]</t>
  </si>
  <si>
    <t>[6, 13, 22, 30, 38, 47, 50, 53, 64, 71]</t>
  </si>
  <si>
    <t>[6, 11, 19, 21, 27, 36, 56, 62, 63, 80, 92, 117, 119, 123, 125, 135, 142, 145, 150, 154]</t>
  </si>
  <si>
    <t>[2, 6, 10, 42, 48, 57, 68]</t>
  </si>
  <si>
    <t>[4, 21, 29, 37, 42, 56, 65, 72, 114, 115, 118, 133, 164, 167, 171, 200, 201, 204, 228]</t>
  </si>
  <si>
    <t>[10, 14, 17, 18, 22, 28, 30, 46, 47, 55, 56, 59, 87, 95, 98, 105, 109, 117, 135, 141, 144, 147, 148, 162, 176, 178, 188, 191, 194, 207, 212, 215, 221, 223, 225, 227, 229, 232, 235, 250, 252, 257, 260, 263, 264, 271, 277, 284, 294, 302, 311, 314, 320, 330, 333, 345, 347, 352, 360]</t>
  </si>
  <si>
    <t>[5, 7, 13, 19, 63, 70, 90, 91, 98, 101, 108, 111, 119, 122, 131, 134, 143, 145]</t>
  </si>
  <si>
    <t>[2, 6, 9, 13, 14, 19, 32, 34, 37, 40, 45, 46, 59, 60, 66, 87, 98, 102, 119, 122, 129, 132, 133, 143, 158, 170]</t>
  </si>
  <si>
    <t>[2, 6, 7, 19, 21, 37, 43, 46, 55, 56, 57, 74, 92, 95, 104, 117, 141, 146, 156, 167, 169, 170, 196, 199, 200, 219, 226, 238, 248, 254, 260, 274, 281, 283, 285, 287, 289, 291, 303, 308, 309, 312, 315, 331]</t>
  </si>
  <si>
    <t>[2, 23, 49, 55, 59, 75, 85, 87, 99, 111, 112, 128, 155, 164, 171, 173, 188, 195, 201, 226, 230, 233, 239, 242, 264, 272, 278, 282, 286, 295, 303, 305, 323, 337, 341, 344, 349, 350, 352, 362, 363, 365, 367, 387, 389, 390, 414, 425, 430, 431, 436, 440, 451, 458, 466, 475, 506, 517, 518, 519, 542]</t>
  </si>
  <si>
    <t>[2, 3, 10, 29, 32, 34, 37, 39, 46, 48, 64, 73, 86, 89, 111, 113, 131, 158, 160, 167, 172, 176, 177, 179, 189, 212, 214, 215, 224, 229, 235, 238, 244, 247, 292, 301, 305, 327, 340, 349, 351, 358, 364, 371, 373, 385, 391, 402, 405, 408, 416, 428, 431, 441, 459, 460, 473, 477, 479, 483, 493]</t>
  </si>
  <si>
    <t>[5, 10, 12, 32, 40, 46, 53, 60, 66, 76, 86, 94, 97, 101, 102, 103, 104, 115, 131, 145, 147, 152, 162, 167, 180, 183, 184, 196, 213, 220, 236, 248, 255, 256, 258, 266, 272, 276, 278, 283, 295, 303, 312, 320, 325]</t>
  </si>
  <si>
    <t>[6, 12, 21, 26, 29, 33, 39, 40, 42, 48, 50]</t>
  </si>
  <si>
    <t>[2, 6, 32, 36, 49, 54, 64, 84, 87, 89, 107, 109, 118, 125, 140, 145, 166, 186, 200, 207, 217, 232, 241, 242, 244, 258, 268, 274, 277, 284, 298, 305, 306, 318, 328, 360, 367, 386, 405, 413, 418, 428, 434, 435, 449, 454]</t>
  </si>
  <si>
    <t>[10, 31, 33, 35, 39, 49, 50, 67, 82, 110, 115, 122, 125, 130, 132, 138, 154, 158, 175, 179, 182, 187]</t>
  </si>
  <si>
    <t>[2, 7, 20, 28, 29, 30, 37, 40, 45, 49, 55, 66, 68, 80, 111, 113, 119, 121, 128, 146, 148, 159, 165, 166, 169, 170, 174, 176, 177, 179, 182, 183, 186, 197, 200, 202, 205, 215, 217, 218, 219, 230, 239, 240, 244, 256, 257, 264, 267, 269, 274, 284, 290, 291, 308, 315, 319, 322, 323, 324, 332, 335, 339, 345, 347, 356, 358, 367, 381, 388, 395, 400, 406, 407, 408, 412, 414, 419, 421, 425, 429, 440, 442, 444, 446, 447, 450, 454, 464, 468, 469, 473, 475, 476, 483, 488, 491, 498, 500, 504, 508, 511, 513, 520, 521, 527, 537, 541, 547, 549, 551, 552, 553, 560, 561, 562, 563, 568, 575, 577, 578, 580, 587, 591, 597, 598, 602, 603, 611, 612, 619, 622, 624, 635, 637, 639, 640, 644, 651, 655, 660, 661, 665, 668, 680, 685, 697, 699, 704, 706, 713, 715, 718, 724, 734, 737, 744, 752, 755, 756, 774, 789, 791, 800]</t>
  </si>
  <si>
    <t>[2, 6, 11, 14, 19, 23, 33, 34, 42, 44, 52, 54, 57, 60, 61, 77, 88, 97, 102, 106, 110, 118, 141, 146, 155, 160, 167, 169, 179, 182, 187, 189, 191, 192, 198, 200, 201, 202, 206, 209, 219, 221, 227, 230]</t>
  </si>
  <si>
    <t>[8, 10, 35, 39, 52, 56, 63, 74, 78, 107, 136, 137, 142, 146, 147, 151, 157, 168, 179, 181, 188, 189, 190, 191, 193, 221, 236, 252, 258, 259, 262, 270, 275, 277, 279, 285, 287, 311, 314, 317, 320, 326, 332, 333, 349, 350, 352, 354, 359, 365, 373, 375, 381, 382, 383, 385, 386, 398, 401, 414, 416, 425, 429, 439]</t>
  </si>
  <si>
    <t>[5, 7, 12, 14, 23, 25, 35, 36, 38, 44, 71, 72, 76, 80, 89, 93, 99, 101, 104, 106, 119, 130, 131, 132, 135, 138, 140, 141, 144, 148, 153, 158, 170, 171, 181, 182, 187, 198, 224, 228, 230, 231, 237, 239, 244, 245, 247, 251, 273, 277, 280, 282, 294, 299, 309, 320, 330, 336, 343, 364, 379, 389, 391, 392, 395, 411, 419, 423, 430, 437, 443]</t>
  </si>
  <si>
    <t>[3, 9, 21, 23, 26, 34, 39, 43, 47, 48, 59, 64, 72, 73, 76, 78, 86, 90, 92, 94, 95, 100, 103, 105, 110, 113, 129, 131, 136, 137, 153, 155, 171, 178, 180, 182, 184, 187, 191, 193, 202, 206, 207, 212, 213, 220, 227, 229, 232, 234, 242, 244, 256, 273, 278, 281, 282, 286, 288, 297, 298, 299]</t>
  </si>
  <si>
    <t>[4, 5, 10, 21, 30, 36]</t>
  </si>
  <si>
    <t>[5, 9, 16, 26, 27, 31, 45]</t>
  </si>
  <si>
    <t>[9, 10, 13, 15, 17, 36, 38, 48, 56, 59, 66, 80, 84, 85, 94, 109, 110, 111, 114, 120, 136, 138, 154, 159, 163, 167, 177, 187, 195, 202, 205, 215, 225, 227, 229, 236, 267, 273, 286, 290, 297, 299, 310, 315, 325, 327, 336, 343, 346, 350, 359, 363, 366, 372, 379]</t>
  </si>
  <si>
    <t>[2, 8, 28, 35, 36, 47, 49, 70, 74, 96, 118, 125, 132, 143, 144, 155]</t>
  </si>
  <si>
    <t>[15, 16, 17, 42, 46, 47, 56, 57, 63, 77, 90]</t>
  </si>
  <si>
    <t>[3, 8, 15, 26, 39, 60, 86, 87, 90, 93, 113, 116, 130, 132, 140, 142, 143, 158, 168, 183, 184, 186, 196, 210, 226, 241, 245, 253, 272, 304, 305, 308, 310, 317, 337, 356, 359, 367, 372, 374, 379, 396, 402, 405, 413, 427, 429, 434, 440, 453, 455, 457]</t>
  </si>
  <si>
    <t>[3, 11, 35, 40, 52, 53, 56, 62, 64, 70, 91, 99, 100, 101, 106, 111, 113, 120, 134, 136, 147, 157, 171, 186, 187, 189, 202, 207, 212, 214, 216, 222, 225, 227, 236, 239, 242, 244, 261, 272, 282, 286, 290, 291, 320, 323, 325, 336]</t>
  </si>
  <si>
    <t>[3, 16, 19, 26, 32, 35, 38, 50, 61, 66, 68, 77, 81, 100, 105, 107, 108, 109, 117, 123, 126, 128, 136, 142, 149, 154, 156, 160, 165, 167, 170, 184, 188, 189, 194, 195, 197, 198, 214, 235, 250, 252, 256]</t>
  </si>
  <si>
    <t>[2, 4, 9, 11, 32, 35, 36, 47, 51, 58, 60, 61, 65, 90, 106, 130, 143, 154, 159, 167, 168, 172, 181, 193, 197, 210, 219, 220, 230, 233, 254, 255, 258, 262, 266, 271, 277, 283, 289, 294, 295, 297, 301, 304, 307, 321]</t>
  </si>
  <si>
    <t>[15, 19, 26, 59, 67, 70, 71, 79, 81, 91, 102, 105, 116]</t>
  </si>
  <si>
    <t>[5, 12, 27, 32, 36, 40, 43, 49, 56, 59, 73, 75, 92, 104, 121, 123, 124, 126, 129, 130, 134, 139, 144, 145, 150, 151, 163, 175, 178, 184, 185, 188, 189]</t>
  </si>
  <si>
    <t>[2, 5, 6, 7, 11, 31, 37, 38, 43, 47, 49, 53, 60, 61, 69, 73, 89, 103, 112, 116, 119, 126, 142, 160, 183, 189, 204, 210, 215, 230, 231, 235, 260, 278, 287, 295, 304, 309, 312, 319, 328, 335, 341]</t>
  </si>
  <si>
    <t>[19, 24, 27, 46, 51, 59, 62, 70, 89, 90, 96, 105, 106, 111, 114, 127, 135, 139, 159, 164, 178, 193, 211, 220]</t>
  </si>
  <si>
    <t>[2, 10, 16, 19, 20, 34, 42, 51, 53, 57, 62, 64, 76, 79, 88, 90, 96, 112, 122, 139, 152, 153, 155]</t>
  </si>
  <si>
    <t>[3, 18, 34, 35, 36, 44, 47, 51, 57, 66, 73, 94, 101, 102, 126, 129]</t>
  </si>
  <si>
    <t>[13, 14, 20, 24, 30, 31, 34, 35, 46, 64, 71, 78, 84, 93, 97, 104, 108]</t>
  </si>
  <si>
    <t>[21, 41, 47, 56, 60, 83, 94, 99, 105, 117, 137, 139, 140, 160]</t>
  </si>
  <si>
    <t>[2, 5, 9, 20, 21, 27, 29, 41, 44, 57, 60, 61, 66, 71, 72, 73, 78, 97, 100, 102, 116, 120, 129, 161, 172, 173, 175, 176, 191, 205, 207, 212, 219, 231, 240, 241, 254, 269, 271, 274, 281, 283, 302, 322]</t>
  </si>
  <si>
    <t>[4, 6, 22, 24, 26, 35, 38, 40, 49, 52, 53, 55, 58, 63, 65, 67, 77, 103, 108, 109, 129, 137, 138, 140, 147, 158, 161, 166, 168, 172, 174, 177, 181, 185, 194, 200, 208, 217, 223, 256, 259, 266, 269, 278, 280, 297, 305, 316, 318, 323, 325, 329, 332, 334, 340, 344, 348, 351, 370, 373, 374, 378, 380]</t>
  </si>
  <si>
    <t>[10, 35, 40]</t>
  </si>
  <si>
    <t>[2, 6, 9, 14, 20, 29, 37, 47, 86, 96, 104, 112, 118, 124, 128, 130, 132, 135]</t>
  </si>
  <si>
    <t>[9, 12, 15, 18, 21, 22, 35, 56, 58, 61, 68, 72, 78, 92, 99, 102, 111, 112, 119, 121, 122, 123, 151, 155, 160, 170, 176, 186, 188, 195, 199, 201]</t>
  </si>
  <si>
    <t>[3, 4, 6, 11, 13, 19, 23, 26, 35, 42, 53]</t>
  </si>
  <si>
    <t>[2, 5, 33, 36, 48, 54, 59, 68, 70, 74, 80, 81, 82, 83, 89, 92, 102, 117, 118, 122]</t>
  </si>
  <si>
    <t>[5, 6, 11, 14, 17, 25, 33, 39, 41, 47, 48, 66, 67, 68, 75, 82, 86]</t>
  </si>
  <si>
    <t>[4, 5, 13, 18, 22, 31, 33, 43, 91]</t>
  </si>
  <si>
    <t>[2, 3, 9, 14, 16, 24, 27, 28, 36, 51, 59, 69, 74, 78, 81, 89, 96, 97, 112, 115, 139, 144, 155, 165, 177, 186, 189, 195, 213, 214, 215, 218, 224, 231, 233, 235, 236, 241, 246, 249, 254, 263, 292, 297, 301, 303, 321, 336, 354, 372, 388, 399, 400, 411, 418, 420, 421, 425, 431, 436, 447, 448, 459, 466, 478]</t>
  </si>
  <si>
    <t>[2, 13, 24, 38, 41, 52, 55, 60, 63]</t>
  </si>
  <si>
    <t>[8, 18, 20, 29, 31, 32, 34, 36, 38, 52, 53, 55, 59, 65, 66, 84, 89, 93, 99, 100, 101, 111, 118, 122, 127, 151, 152, 155, 160, 168, 170, 171, 175, 185, 188, 192, 193, 209, 210, 220, 225, 227, 238, 250, 260, 262, 268, 271, 272, 287, 289, 291]</t>
  </si>
  <si>
    <t>[2, 7, 17, 23, 29, 35, 39, 42, 43, 44, 47, 53, 59, 60, 72, 76, 80, 85, 92, 98, 103, 110, 117, 120, 121, 122, 128, 130, 156, 158, 160, 163, 171, 174, 186, 188, 201, 202, 210, 239, 247, 278, 279, 282, 290, 291, 295, 301, 308, 310, 316, 320, 332, 347, 354, 355, 364, 366, 367, 373, 374, 381, 384, 399, 400, 406, 407, 408, 411, 419, 426, 430, 439, 460, 469, 476, 480]</t>
  </si>
  <si>
    <t>[11, 14, 24, 35, 46, 48, 55, 60, 67, 74, 76, 89, 97, 109, 117, 119, 123, 126, 132, 136, 151, 154, 157, 159, 171, 188, 189, 240, 244, 250, 252, 258, 269, 280, 285, 289, 302, 305, 317, 334, 342, 347, 354, 360, 370, 373, 388, 391, 415, 421, 428, 438, 440, 454, 486, 503, 504, 508, 513, 526, 528, 540, 543, 552, 569, 570, 597, 599, 606, 608, 611, 617, 618, 638, 642, 647, 651, 676, 677, 688, 690, 696, 697, 702, 706, 711, 714, 720, 731, 732, 733, 739, 752, 770, 781, 787, 792, 799, 800, 826, 830, 836, 841, 850, 857, 858, 860, 862, 863, 899, 905, 907, 910, 914, 924, 927, 928, 930, 934, 946, 948, 961, 963, 964, 967, 971, 975, 976, 977, 979, 982, 985, 990, 1009, 1022, 1024, 1026, 1032, 1038, 1052, 1053, 1073, 1074, 1079, 1080, 1085, 1095, 1100, 1107, 1118, 1119, 1130, 1143, 1145, 1147, 1151, 1152, 1154, 1157, 1158, 1168, 1171, 1185, 1204, 1206, 1227, 1235, 1238, 1242, 1245]</t>
  </si>
  <si>
    <t>[4, 5, 8, 12, 15, 18, 22, 27, 29, 31, 44, 47, 51, 55, 56, 57, 62, 85, 88, 94, 95, 100, 104, 108, 111, 118, 123, 128, 130, 133, 136, 137, 141, 163, 170, 172, 187, 189, 193, 195, 196, 197, 204, 210, 214, 218, 222, 223, 230, 244, 254, 272, 284, 290, 291, 296, 304, 307, 317, 321, 323, 326, 359, 360, 371, 385, 388, 401, 408, 415, 423, 439, 444, 447, 457, 460, 466, 473, 474, 485, 488, 501, 508, 527, 546, 551, 554, 555, 556, 580, 588, 596, 598, 607, 609, 615, 620, 630, 635, 640, 644, 645]</t>
  </si>
  <si>
    <t>[13, 16, 19, 23, 31, 37, 38, 41, 48, 71, 72, 86, 126, 130, 147, 153, 156, 161, 162, 165, 172, 178, 182, 183, 186, 197, 204, 218, 233, 250, 251, 267, 270, 276, 289, 291, 294, 296, 301]</t>
  </si>
  <si>
    <t>[16, 19, 24, 29, 33, 40, 48, 58, 74, 77, 83, 88, 90, 92, 94, 112, 130, 132, 140]</t>
  </si>
  <si>
    <t>[19, 22, 29, 31, 35, 40, 69, 73]</t>
  </si>
  <si>
    <t>[7, 16, 32, 33, 35, 43, 53]</t>
  </si>
  <si>
    <t>[4, 6, 14, 23, 24, 35, 50, 69, 73, 74, 79, 82, 88, 89, 90, 98, 116, 123, 124, 132, 140, 145, 153, 160, 180, 190, 201, 202, 212, 219, 229, 233, 243, 244, 248, 249, 265, 267, 284, 291, 305, 310, 323, 334, 335, 350, 352, 358, 362, 369, 376, 381, 383, 389, 395, 408, 410, 418, 424, 427, 431, 452, 492, 519, 522, 528, 529, 536, 540, 546, 549, 560, 562, 563, 566, 571, 576, 579, 586, 592, 594, 595, 596, 599, 619, 622, 626, 629, 637, 649, 657, 663, 667, 674, 688, 692, 694]</t>
  </si>
  <si>
    <t>[12, 26, 32, 33, 35, 44, 49, 53, 54, 56, 80, 99, 102, 107, 114, 125, 139, 143, 154, 155, 157, 171, 181, 183, 185, 187, 200, 204, 211, 213, 215]</t>
  </si>
  <si>
    <t>[2, 11, 21, 39, 45, 51, 52, 58, 61, 71, 80, 83, 90, 92, 98, 99, 103, 123, 127, 133, 135, 137, 141, 147, 154, 164, 171, 172, 175, 176, 185, 186, 188, 194, 198, 199, 203, 211, 215, 217, 218, 219, 228, 229, 235, 236, 237, 248, 253, 257, 260, 264, 265, 267, 269, 295, 308, 310, 316, 328, 330, 344, 356, 366, 373, 376, 379]</t>
  </si>
  <si>
    <t>[6, 21, 27, 36, 38, 43, 44, 50, 65, 72]</t>
  </si>
  <si>
    <t>[2, 9, 12, 34, 50, 51, 64, 77, 84, 90, 95, 98, 99, 100, 114, 125, 136, 154, 164, 166, 168, 171, 189, 190, 194, 201, 208]</t>
  </si>
  <si>
    <t>[32, 39, 47, 65, 82]</t>
  </si>
  <si>
    <t>[4, 8, 26, 36, 38, 43, 49, 85, 87, 93, 102, 119, 121, 124, 127, 131, 152, 160, 170, 178]</t>
  </si>
  <si>
    <t>[7, 11, 12, 27, 31, 41, 53, 65, 69, 73, 74, 84, 102, 115, 141]</t>
  </si>
  <si>
    <t>[7, 9, 20, 22, 29, 38, 50, 59, 63, 68, 75, 81, 93, 112, 120, 124, 126, 135, 139, 144, 146, 147, 163, 168, 178, 180, 194, 200, 203, 205, 206, 221, 224, 236, 238, 241, 276, 279, 290, 305, 306, 327, 343, 363, 375]</t>
  </si>
  <si>
    <t>[14, 27, 31, 53, 73, 74, 75, 78, 87, 88, 92, 101, 104, 114, 132, 134, 139, 154, 161, 162, 172, 173, 183, 200, 201, 215, 223, 232, 255, 256, 268, 277, 281, 285, 305, 314, 335, 342, 349, 354, 356, 360, 371, 372, 390, 391, 392, 408, 439, 445, 454]</t>
  </si>
  <si>
    <t>[3, 5, 8, 39, 40, 55, 64, 65, 68, 70]</t>
  </si>
  <si>
    <t>[2, 14, 17, 20, 21, 33, 40, 41, 53, 60, 63, 69, 78, 82, 84, 102, 106, 117, 120, 121, 123, 125, 135, 136, 138]</t>
  </si>
  <si>
    <t>[27, 37, 47, 84, 87, 100, 104, 111, 112]</t>
  </si>
  <si>
    <t>[2, 5, 12, 16, 23, 27, 33, 37, 51, 55, 66, 75, 82, 85, 101, 128, 130, 133, 136, 163]</t>
  </si>
  <si>
    <t>[2, 10, 25]</t>
  </si>
  <si>
    <t>[2, 4, 7, 10, 11, 24, 31, 32, 45, 53, 60, 70, 76, 79, 90, 94, 95, 97, 100, 102, 106, 112, 114, 139, 143, 144, 150, 155, 156, 161, 162, 168, 170, 174, 185, 198, 219, 222, 224, 226, 232]</t>
  </si>
  <si>
    <t>[4, 5, 15, 23, 30, 32, 49, 55, 58, 62, 64, 67, 72]</t>
  </si>
  <si>
    <t>[15, 21]</t>
  </si>
  <si>
    <t>[5, 6, 21, 23, 41, 42, 52, 59, 73, 77, 83, 91, 112, 124, 127, 130, 131, 139, 148, 151, 168, 177, 194, 195, 198, 203, 223, 227, 228, 231, 232, 233, 240, 249, 251, 261, 271, 278, 301, 307, 319, 322, 330, 339, 352, 353, 366, 379, 393, 413, 425, 428, 432, 458, 470, 484, 492, 493, 494, 498, 515, 520, 532, 539, 555, 557, 577, 588, 591, 594, 600, 605, 609, 611, 612]</t>
  </si>
  <si>
    <t>[5, 6, 7, 10, 15, 19, 29, 32, 36, 39, 46, 57, 68, 71, 75, 90, 105, 107, 108, 110, 113, 133, 136, 139, 148, 155, 157, 159, 165, 183, 185, 188, 189, 197, 211, 212, 230, 237, 240, 249, 259, 262, 272, 291, 302, 305]</t>
  </si>
  <si>
    <t>[2, 3, 4, 14, 23, 25, 33, 76, 81, 89, 93, 107, 111, 115, 117, 118, 120, 124, 133, 146, 151, 158, 166, 170, 186, 190]</t>
  </si>
  <si>
    <t>[2, 3, 34, 51, 53, 56, 59, 65, 72, 78, 79, 83, 87, 93, 101, 103, 109, 119, 126, 127, 128, 130, 134, 139, 143, 162, 164, 165, 167, 176, 192, 212, 214, 221, 226, 234, 238, 239, 240, 263, 267, 275, 291, 301, 302, 308, 314, 316, 317]</t>
  </si>
  <si>
    <t>[4, 6, 9, 22, 23, 34, 38]</t>
  </si>
  <si>
    <t>[3, 7, 15, 29, 41, 70, 76, 78, 99, 102, 122, 142, 150, 172, 177, 180, 190, 196, 199, 201, 203, 208, 214, 220, 222, 225, 229, 230, 236, 242, 243, 255, 256, 266]</t>
  </si>
  <si>
    <t>[5, 6, 24, 25, 37, 59, 73, 78, 83, 104, 112, 140, 141, 150, 158, 165, 166, 170, 192, 194, 202, 204, 210, 212, 244, 247, 250, 255, 259]</t>
  </si>
  <si>
    <t>[3, 6, 8, 13, 16, 24, 34, 65, 67, 85, 89, 106, 108, 110, 112, 116, 131, 132, 136, 137, 140, 144, 162, 163, 166, 167, 170, 206, 210, 225, 247, 254, 263, 272, 273, 288, 294, 301, 306, 319, 329, 334, 337, 348, 356, 357, 363, 366, 367, 368, 370, 375, 394, 402, 420, 428, 442, 452, 457, 461, 467, 469, 488, 505, 510, 519, 522, 524, 530, 538, 542, 550]</t>
  </si>
  <si>
    <t>[22, 24, 34, 41]</t>
  </si>
  <si>
    <t>[2, 7, 16, 32, 45, 64, 85, 88, 90, 114, 124, 126, 129, 133, 148, 153, 154, 168, 180, 189, 190, 197, 200, 203, 219, 222, 226, 244, 245, 256, 257, 261, 270, 273, 288, 301, 304, 316, 326, 333, 335]</t>
  </si>
  <si>
    <t>[9, 12, 19, 26, 28, 34, 48, 56, 61]</t>
  </si>
  <si>
    <t>[12, 17, 19, 29, 35, 48, 54, 64, 71, 72, 83, 92, 102, 108, 112, 114, 126, 128, 129]</t>
  </si>
  <si>
    <t>[8, 11, 17, 24, 26, 28, 29, 39, 41, 42, 47, 63, 64, 84, 91, 99, 100, 118, 119, 128, 129, 141, 147, 159, 169, 180, 183, 198, 203, 207, 209]</t>
  </si>
  <si>
    <t>[7, 13, 18, 41, 54, 74, 92, 97, 101, 105, 106, 115, 122, 124, 138, 142, 145, 164, 166, 169, 175, 180, 181, 184, 187, 192, 208, 211, 225, 231, 243, 245, 259, 271, 285, 288, 290, 322, 330, 335, 355, 356, 358, 361, 362, 371, 375, 378, 390, 395, 400, 404, 407, 418, 428, 437, 438, 446, 449, 450, 457, 465, 467, 470, 471, 476, 490, 510, 533, 539, 543, 558, 572, 581, 583, 594, 595, 601, 604, 611, 614, 628, 634, 637, 645, 647, 652, 653, 667, 670, 672, 673, 687, 693, 695]</t>
  </si>
  <si>
    <t>[8, 10, 12, 16, 18, 50, 55, 57, 59, 62, 69, 92, 104, 105, 108, 110, 112, 116, 123, 125, 127, 129, 136, 139, 144, 147, 149, 160, 171, 174]</t>
  </si>
  <si>
    <t>[5, 10, 24, 40, 46, 73, 77, 88, 102, 105, 115, 119, 121, 122, 133, 152, 166, 170, 177, 188, 193]</t>
  </si>
  <si>
    <t>[2, 13, 21, 24, 29, 35]</t>
  </si>
  <si>
    <t>[2, 17, 43, 52, 55, 70, 80, 89, 91, 95]</t>
  </si>
  <si>
    <t>[17, 18, 20, 23, 29, 34, 35, 37, 44, 46]</t>
  </si>
  <si>
    <t>[12, 25, 28, 38, 48, 51, 52, 54, 62, 74, 76, 82, 85]</t>
  </si>
  <si>
    <t>[13, 20, 25, 51, 55, 57, 59, 63, 73, 77, 90, 93, 119, 121, 126, 141, 145, 147, 152, 162, 189, 191, 194, 208, 217, 218, 224, 227, 229, 230, 249, 262, 268, 274, 279, 283, 286, 287, 290, 293, 294, 307, 323, 338, 348, 354, 357, 365, 370, 374, 405, 410]</t>
  </si>
  <si>
    <t>[3, 12, 17, 24, 36, 40, 45, 47, 65, 70, 76, 84, 97, 103, 106, 114, 117, 128]</t>
  </si>
  <si>
    <t>[5, 9, 14, 24, 43, 50, 52, 59, 71, 76, 83, 111, 120, 130, 135, 144]</t>
  </si>
  <si>
    <t>[2, 28, 38, 42, 44, 49, 52, 71, 76, 78, 81, 91, 103, 107, 111, 115, 117, 118, 119, 120, 125, 128, 135, 138, 149, 156, 161]</t>
  </si>
  <si>
    <t>[5, 8, 23, 40, 65, 69, 75, 78, 79, 90, 92, 96, 100, 105, 116, 121, 125, 127, 129, 133, 142, 145, 169, 174, 198, 199, 214, 216, 245, 246, 254]</t>
  </si>
  <si>
    <t>[2, 9, 15, 19, 26, 32, 39, 45, 46, 66, 70, 72, 73, 78, 87, 108, 114, 118, 119, 121, 122, 133, 136, 171]</t>
  </si>
  <si>
    <t>[2, 6, 13, 17, 21, 43, 47, 58, 63, 72, 76, 79, 84]</t>
  </si>
  <si>
    <t>[2, 3, 16, 30, 43, 47, 53, 57, 60, 64, 67, 71, 74, 79, 86, 88, 93, 95, 97, 99, 102, 103, 111, 112, 115, 127, 133, 139, 141, 147, 152, 154, 156, 169, 171, 174, 180, 192, 196, 199, 213, 223, 253, 254, 264, 283, 291, 307, 312, 323, 325, 341, 368, 370, 377, 381, 382, 396, 402, 409, 415, 419, 422, 427, 435, 442, 449, 452, 454, 467, 470, 475, 480, 495, 500, 518, 544, 547, 554, 555, 556, 564, 565, 573, 583, 587, 594, 598, 600, 602, 609, 621, 624, 630, 631, 634, 639, 650, 656, 659, 660, 675, 681, 684, 686, 694, 695, 705, 706, 707, 709]</t>
  </si>
  <si>
    <t>[12, 20, 29, 38, 39, 46, 56, 58, 59, 64, 68, 72, 74, 85, 86, 98, 116, 130, 134, 141, 142, 144, 147, 162, 169, 175, 181, 189, 194, 198, 204, 205, 214, 220, 222, 226]</t>
  </si>
  <si>
    <t>[5, 23, 25, 33, 45, 48, 65, 72, 74, 83, 102, 132, 149, 162, 163, 174, 181, 194, 195, 200, 206, 221, 224, 230, 237]</t>
  </si>
  <si>
    <t>[2, 6, 18, 23, 51, 58, 63, 69, 76, 80, 94, 102, 103, 107, 112, 114, 116, 122, 125, 131, 153, 158, 173, 182, 201, 210, 211, 214, 226, 234, 235, 238, 256, 270, 291, 298, 300, 311, 316, 347, 356, 366, 372, 374, 376, 379, 396, 407, 409, 412, 416, 427, 434, 439, 441, 442, 444, 457, 463, 482, 488, 493, 495, 518, 520, 525, 531, 584, 585, 591, 601, 612, 613, 624, 632, 634, 653, 655, 662, 677, 680, 699, 700, 711, 736, 746, 780]</t>
  </si>
  <si>
    <t>[7, 9, 13, 21, 22, 24, 32, 33, 35, 39, 44]</t>
  </si>
  <si>
    <t>[4, 7, 15, 19, 22, 28, 35, 36, 53, 72, 74]</t>
  </si>
  <si>
    <t>[4, 6, 12, 15, 33, 35, 49, 57, 62, 71, 72, 74, 94, 102, 118, 121, 136, 139, 147, 157, 185, 186, 188, 189, 194, 200, 204, 213]</t>
  </si>
  <si>
    <t>[48, 49, 57, 60, 86, 87, 104, 107, 114, 127, 148, 150, 161, 165, 174, 179, 185, 193, 209, 210, 213, 215, 225, 228, 229, 254, 266, 276, 284, 291, 293, 294, 295, 319, 324, 332, 335, 342, 353, 355, 360, 371, 372, 375, 385, 387, 391, 404, 408, 412, 415, 417, 421, 424]</t>
  </si>
  <si>
    <t>[8, 11, 16, 31, 33, 34, 44, 47, 72, 73, 74, 77, 78, 85, 87, 99, 106, 113, 114, 132, 140, 158, 168, 173, 185, 189, 192, 198, 203, 211, 221, 233, 235, 241, 242]</t>
  </si>
  <si>
    <t>[4, 8, 9, 10, 13, 17, 26, 31, 39, 41, 46, 47, 50, 52, 55, 59]</t>
  </si>
  <si>
    <t>[2, 6, 26, 31, 71, 73, 75, 91, 95, 96, 97, 119, 123, 128, 131, 136, 149, 156, 157, 184]</t>
  </si>
  <si>
    <t>[22, 29, 39, 47, 68, 81, 85, 89, 113, 117, 122, 124, 155, 188, 190, 200, 211, 215, 217, 230, 240, 241, 243, 254, 265, 309, 320, 329, 343, 345, 350, 364, 365, 373, 380, 384, 398, 401, 405, 408, 410, 414, 418, 419, 429, 432]</t>
  </si>
  <si>
    <t>[18, 21, 23, 33, 49, 59, 62, 63, 72, 74, 87, 89, 94, 96, 101, 103, 114, 117, 126, 129, 131, 134, 151, 153, 172, 185, 194, 201, 211, 213, 214, 220, 221, 222, 223, 224, 225, 237, 246, 289, 292, 315, 324, 326, 330]</t>
  </si>
  <si>
    <t>[3, 20, 23, 25, 29, 30, 38, 56, 66, 67, 78, 94, 97, 102, 104, 107, 109, 115, 124, 127, 130, 146, 153, 163, 173, 193, 197, 200, 201, 214, 219, 221]</t>
  </si>
  <si>
    <t>[2, 13, 14, 15, 17, 21, 28, 35, 38, 45, 48, 49, 54, 55, 73, 77, 81, 99, 101, 118, 120, 122, 129, 133, 140, 151, 155, 156, 162, 171, 173, 179, 185, 195, 199, 209, 216, 225, 226, 233, 244, 248, 255, 256, 273, 279, 286, 295, 298, 302, 306, 308, 310, 316, 320, 324, 337, 340, 342]</t>
  </si>
  <si>
    <t>[2, 14, 27, 30, 37, 77, 97, 102, 119, 131, 141, 145, 152, 156, 157]</t>
  </si>
  <si>
    <t>[8, 22, 31, 35, 41, 45, 60, 62, 75, 77, 103, 105, 106, 114, 119]</t>
  </si>
  <si>
    <t>[2, 6, 23, 36, 45, 61, 62, 83, 85, 86, 118, 119, 121, 125, 141, 146, 147, 180, 181, 187, 201, 213, 214, 231, 234, 246]</t>
  </si>
  <si>
    <t>[10, 12, 17, 24, 39, 44, 45, 57, 58, 69, 85, 88, 92, 136, 163, 186, 187, 188, 190, 192, 200, 218, 223, 228, 233, 237, 249, 252, 258, 267, 268, 271, 277, 288, 289, 301, 334, 335, 352]</t>
  </si>
  <si>
    <t>[2, 3, 4, 10, 15, 25, 39, 40, 43, 50, 51, 60, 66, 67, 68, 71, 74, 75, 79, 83, 85, 90, 99, 104, 107, 109, 115, 138, 146, 154, 165, 171, 172, 183, 187, 207, 215, 225, 230, 238, 246, 247, 248, 251, 254, 264, 266, 270, 281, 287, 290, 294]</t>
  </si>
  <si>
    <t>[2, 4, 5, 9, 21, 27, 28, 34, 45, 53, 57, 63, 67, 70, 72, 80, 90, 94, 96, 100, 107, 120, 125, 129, 130, 131, 133, 135, 140, 145, 146, 147, 151, 152, 170, 177, 178, 190, 192, 204, 213, 221, 249, 250, 257, 258, 262, 269, 270, 272, 273, 275, 282, 287, 294, 311, 322, 323, 346, 348, 352, 356, 359, 365, 366, 375, 387, 400, 408, 411, 415, 422, 437, 438, 440]</t>
  </si>
  <si>
    <t>[7, 15, 25, 35, 45, 46, 50, 58, 59, 70, 74, 93, 96, 113, 115, 121, 137, 139, 154, 165, 179, 189, 208, 220, 232, 234]</t>
  </si>
  <si>
    <t>[2, 7, 35, 45, 46, 52, 55, 58, 61, 85, 96, 111, 115, 120, 126, 136, 152, 156, 170, 189, 205, 206, 221, 225, 231, 237, 251]</t>
  </si>
  <si>
    <t>[12, 33, 39, 52, 68, 73, 85, 86, 108, 111, 116, 118, 121, 135, 142, 146, 151, 152, 159, 160, 166, 175, 193, 198, 213, 216, 223, 229, 236, 238, 246, 248, 255, 258, 265, 275, 303, 309, 314, 317, 319, 328, 338, 341, 343, 347, 361, 375, 385, 386, 409, 417]</t>
  </si>
  <si>
    <t>[2, 7, 17, 20, 21, 22, 29, 30, 33, 47, 51, 52, 54, 68, 69, 85, 87, 90, 96, 101, 102, 110, 115, 121, 123, 125, 128, 135, 146, 150, 152, 154, 155, 164, 172, 177, 178, 195, 201, 208, 227, 233, 244, 253, 271, 272, 274, 276, 277, 279, 284, 297]</t>
  </si>
  <si>
    <t>[8, 10, 15, 19, 27, 36, 38, 55, 92, 115, 122, 123, 124, 125, 129, 132, 141, 145, 150, 154, 160, 165, 166, 170, 174, 178, 193, 200, 219, 226, 241, 242, 245, 246, 259, 263, 275, 277, 283, 290, 295, 316, 319, 323, 324, 329, 332, 337, 339, 356, 384, 385, 386]</t>
  </si>
  <si>
    <t>[3, 6, 9, 20, 27, 29, 34, 40, 45, 47, 48]</t>
  </si>
  <si>
    <t>[24, 38, 44, 50, 75, 98, 105, 106, 107, 108, 112, 115, 124, 128, 133, 137, 143, 144, 148, 153, 157, 176, 202, 209, 210, 224, 225, 228, 246, 258, 260, 266, 273, 278, 299, 305, 306, 307, 312, 320, 328, 334, 337, 343, 365, 367]</t>
  </si>
  <si>
    <t>[14, 25, 33, 42, 54, 73, 75, 77, 82, 85, 104, 108, 109, 124, 125, 132, 141, 144, 148, 154, 164, 166, 178, 179, 185, 223, 230, 242, 247, 252, 264, 268, 276, 279, 296, 297, 321, 343, 352, 359, 363, 367, 371, 387, 391, 399, 402, 416, 418, 420]</t>
  </si>
  <si>
    <t>[6, 14, 18, 19, 21, 23, 29, 36, 39]</t>
  </si>
  <si>
    <t>[42, 65]</t>
  </si>
  <si>
    <t>[17, 43, 55, 61, 65, 66, 69, 72, 77, 83, 91, 95, 101, 103, 104, 107]</t>
  </si>
  <si>
    <t>[4, 11, 15, 19, 20, 34, 52, 53, 62, 69, 78, 86, 90, 91, 93, 96, 99, 101, 123, 134, 139, 155, 156, 160, 178, 180, 191, 195, 205, 207]</t>
  </si>
  <si>
    <t>[3, 4, 15, 20, 22, 25, 36, 53, 88, 103, 106, 131, 136, 146, 148, 153, 173, 179, 193, 196, 197, 201, 213, 219, 226, 227, 229, 234, 240, 241, 249, 258, 274, 301, 308]</t>
  </si>
  <si>
    <t>[7, 23, 25, 27, 33, 36, 39, 44, 51, 53, 59, 62, 67, 75, 76, 79, 92, 93, 109, 118, 121, 128, 134, 137, 142, 144, 145, 146, 158, 162, 173, 181]</t>
  </si>
  <si>
    <t>[2, 4, 52, 60, 66, 77, 86, 88, 91, 92, 97, 102, 120, 130, 135, 136, 138, 139, 142, 145, 150, 157, 170, 194, 196, 201, 204, 207, 235, 244, 259, 291, 292, 298, 314, 318, 319, 327, 328, 332, 345]</t>
  </si>
  <si>
    <t>[4, 6, 18, 27, 30, 43, 49, 55, 57, 78, 79, 80, 102, 104, 109, 113, 119, 128, 129, 130, 132, 137, 141, 147, 153, 154, 169, 182, 193, 195, 198, 203, 212, 219, 227, 238]</t>
  </si>
  <si>
    <t>[10, 21, 34, 36, 51, 60, 62, 64, 80, 102, 106, 111, 116, 122, 131, 139, 143, 147, 150, 152, 161, 169, 171, 178, 187, 192, 202, 210, 211, 213, 223, 236, 239, 259, 260, 264, 266, 268, 272, 275]</t>
  </si>
  <si>
    <t>[5, 14, 15, 22, 28, 41, 55, 60, 63, 71, 72, 75]</t>
  </si>
  <si>
    <t>[8, 27, 55, 59, 71, 72, 83, 98, 101, 118, 124, 125, 129, 146, 156, 164, 169]</t>
  </si>
  <si>
    <t>[8, 12, 19, 30, 39, 44, 61, 70, 76, 83, 96, 100, 102, 103, 114, 115, 124, 134, 138, 139, 140, 142, 143, 155, 179, 186, 189, 205, 209, 214, 222, 226, 227, 237, 239, 248, 259, 273, 275, 276, 278, 285, 290, 291, 307, 308, 326, 332, 349, 370, 372, 420, 431, 437]</t>
  </si>
  <si>
    <t>[19, 21, 51, 53, 59, 63, 78, 80, 93, 95, 96, 106, 108, 109]</t>
  </si>
  <si>
    <t>[2, 4, 14, 22, 41, 44, 45, 60, 68, 87, 119, 124, 127, 131, 134, 139, 147, 149, 155, 162, 174, 184, 191, 196, 197, 198, 202, 205, 206, 212, 224, 228, 240, 247, 278, 285, 288, 291, 294, 299, 308, 323, 325, 340, 374, 393, 400, 425, 431, 455, 461, 467, 485, 504, 528, 532, 539, 543]</t>
  </si>
  <si>
    <t>[3, 8, 14, 31, 34, 48, 50, 56, 58, 65, 69, 74, 96, 103, 107, 108, 109, 111, 112, 121, 128]</t>
  </si>
  <si>
    <t>[5, 12, 16, 19, 40, 42, 52, 75, 94, 96, 99, 138, 142, 145, 146, 153, 154, 162, 165, 175, 176, 181, 186]</t>
  </si>
  <si>
    <t>[5, 32, 41, 42, 51, 76, 91, 96, 130, 147, 150, 151, 154, 157, 180, 192, 199, 201, 210, 211, 217, 222, 223, 226, 233, 235, 242, 245, 248, 249, 251, 253, 261, 262, 267, 277, 281, 288, 291, 300, 303, 308, 314, 318, 320, 325, 328, 329, 331, 332, 334, 344, 348, 362, 363, 367, 390, 392, 395, 443, 449, 472, 474, 477, 489, 492, 496, 504, 517, 521, 526, 532, 543, 550, 551, 566, 573, 576, 585, 590, 591, 603, 624, 627, 632, 634, 637, 667, 670, 681, 689, 703, 704, 708, 713, 716, 717, 722, 727, 728, 731, 738, 739, 740, 744, 745, 752, 756, 767]</t>
  </si>
  <si>
    <t>[2, 20, 22, 23, 28, 38, 41, 48, 58, 60, 65, 67, 80, 85, 86, 95, 96, 99, 103, 106, 116, 125, 130, 141, 145, 147, 160, 164, 175, 183, 186, 189]</t>
  </si>
  <si>
    <t>[3, 5, 16, 60, 62, 66, 101, 102, 103, 104, 112, 122, 123, 127, 136, 150, 151, 153, 154, 157, 158, 159, 165, 185, 187, 196, 199, 201, 203, 216, 227, 241, 242, 245, 248, 262, 271, 277, 283, 285, 307, 308, 309, 313, 316, 323, 328, 333, 344, 346, 351, 354, 361, 365, 371, 373, 382]</t>
  </si>
  <si>
    <t>[3, 9, 14, 21, 24, 26, 35, 64, 69, 103, 104, 106, 108, 120, 131, 134, 139, 143, 148, 149, 155, 157]</t>
  </si>
  <si>
    <t>[3, 7, 10, 27, 32, 42, 57, 68, 81, 85, 90, 99, 105, 109, 113, 115, 128, 136, 138, 139, 141, 152, 153, 163, 168, 176, 187, 202, 220, 221, 224, 229, 231, 236]</t>
  </si>
  <si>
    <t>[2, 8, 14, 22, 24, 30, 36, 38, 43, 48, 58, 63, 64, 75, 78, 79, 82, 98, 102, 106, 108, 109, 110, 112, 113, 117, 121, 124, 128, 132, 134, 135, 136, 143, 144, 148, 161, 162, 163, 166, 167, 169, 174, 183, 185, 198, 205, 209, 210, 218, 219, 221, 238, 253, 255, 263, 271, 277, 285, 298, 300, 304, 306, 314, 317, 328, 329, 332, 333, 337, 349, 359, 361, 376, 381, 391, 401, 402]</t>
  </si>
  <si>
    <t>[2, 10, 11, 13, 19, 20, 33, 39, 44, 46, 48, 55, 74, 76, 85, 112, 114, 129, 136, 148, 154, 157, 158, 161, 165, 171, 173, 178, 180, 183, 185, 188, 190, 191, 192, 195]</t>
  </si>
  <si>
    <t>[3, 10, 19, 20, 21, 27, 30, 36, 39, 43, 57, 64, 66, 69, 71, 74, 76, 79, 87, 92, 106, 119, 120, 127, 129, 137, 139, 150, 157]</t>
  </si>
  <si>
    <t>[4, 5, 20, 28, 31, 33, 34, 36, 37, 40, 53, 61, 80, 83, 87, 90, 94, 102, 107, 120, 123, 128, 134, 136, 149, 155, 181, 199, 202, 206, 209, 211, 213, 214, 224, 228, 251, 258, 267, 269, 277, 287, 288, 289, 290, 292]</t>
  </si>
  <si>
    <t>[6, 13, 15, 16, 30, 40, 43, 68, 81, 93, 99, 100, 101, 105, 109, 112, 116, 121, 140, 141, 143, 154, 157, 159, 163, 175, 178, 181, 187, 189, 203, 206, 217, 221, 222, 229, 239, 242, 246, 248, 249]</t>
  </si>
  <si>
    <t>[2, 13, 14, 17, 24, 26, 30, 43, 55, 64, 75, 78, 96, 115, 120, 123, 125, 144, 154, 158, 175, 181, 189, 211, 216]</t>
  </si>
  <si>
    <t>[12, 14, 22, 24, 50, 53, 58, 73, 82, 86, 88, 95, 115, 121, 139, 140, 143, 147, 159, 170, 176, 177, 182, 189, 196, 197, 203, 230, 232, 244, 252, 260, 267, 268, 279, 281, 290, 314, 322, 327, 329, 344]</t>
  </si>
  <si>
    <t>[2, 19, 34, 35, 38, 49, 59, 67, 68, 70, 74, 81, 100, 105, 114, 115, 116, 118, 140, 145, 147, 154, 167, 170, 175, 227, 228, 231, 243, 244, 260, 264, 265, 268, 269, 271, 274, 280, 288, 296, 300, 309, 310, 313, 320, 323, 337, 339, 341, 343, 348, 355, 356, 366, 370, 371, 372, 373, 397, 404, 406, 408, 443]</t>
  </si>
  <si>
    <t>[27, 29, 31, 37, 39, 42, 43, 45, 50, 56, 65, 73, 78, 81, 85, 96, 99, 102, 104, 106, 122, 128, 133, 140, 143, 165, 166, 174, 195, 199, 202, 211, 217, 219, 222, 228, 236, 239, 242, 246]</t>
  </si>
  <si>
    <t>[2, 4, 6, 7, 17, 18, 27, 41, 61, 94, 104, 109, 125, 127, 131, 144, 146, 156, 161, 196, 198, 225, 229]</t>
  </si>
  <si>
    <t>[10, 29, 35, 41, 55, 59, 73, 77, 96, 109, 119, 122, 131, 136, 139, 146, 157, 173, 176, 179, 182, 189, 195, 201, 207, 218, 221, 231, 250, 253, 258, 260, 261, 265, 272, 279, 286, 289, 290, 295, 299, 308, 312, 314]</t>
  </si>
  <si>
    <t>[7, 9, 17, 26, 31, 35, 39]</t>
  </si>
  <si>
    <t>[5, 22, 27, 41, 45, 53, 59, 65, 71, 75, 76, 77, 79, 87, 92, 95, 96, 101, 113, 116, 126, 128, 131, 132, 139, 175, 181, 182, 189, 190, 193, 197, 202, 210, 211, 215, 220, 224, 225, 235, 236, 244, 245, 255, 259, 260, 272, 275, 276, 279, 281, 284, 296, 302, 318, 319, 326, 331, 332, 334, 341, 363, 368, 383, 386, 388, 389, 390, 391, 394, 395, 402, 413, 421, 424, 427, 430, 433, 448, 455, 465, 484, 487, 516, 518, 525, 526, 527, 545, 546]</t>
  </si>
  <si>
    <t>[3, 15, 16, 17, 23, 27, 34, 41, 46, 48, 55, 72, 74, 82, 84, 87, 93, 97, 99, 100, 106, 110, 118, 119, 125, 127, 128, 129, 131, 132, 143, 148, 151, 152, 160, 167, 171, 174]</t>
  </si>
  <si>
    <t>[15, 19, 32, 35, 36, 38, 39, 40, 46, 48, 50, 51, 55, 57, 64, 70, 71, 74, 84, 85, 91, 92, 99, 105, 106, 115, 129, 139, 141, 153, 156, 158, 163, 165, 175, 178, 179, 187, 188, 193, 194, 200, 204, 216, 217, 219, 220, 231, 245, 248, 256, 277, 304, 305, 311, 313, 319, 322, 324, 325, 326, 328, 330, 333, 334, 335, 349]</t>
  </si>
  <si>
    <t>[4, 12, 18, 27, 31, 53, 55, 57, 58, 67, 70, 80, 82, 89, 94, 99, 105, 118, 142, 150, 154, 163, 167, 171, 184, 187, 189, 192, 193, 198, 200, 201, 202, 203, 204, 206, 207, 208, 213, 225, 226, 227, 229, 242, 243, 245, 253, 256, 260, 261, 262, 263, 269, 278, 279, 287, 301, 302, 306, 312, 315, 317, 330, 332, 333, 335, 339, 341, 348, 357, 370, 371, 373, 377, 382, 384, 396, 400, 403, 405, 408, 411, 414, 415, 416, 427, 432, 436, 440, 448, 452, 453, 457, 458, 460, 463, 465, 472, 474, 475, 476, 477, 479, 480, 481, 486, 490, 494, 495, 496, 497, 499, 503, 510, 515, 518, 520, 524, 528, 537, 542, 551, 552, 555, 556, 558, 560, 566, 571, 573, 575, 583, 585, 588, 589, 595, 602, 613, 614, 619, 621, 627, 629, 634, 642, 645, 647, 656, 666, 670, 672, 678, 683, 710, 712, 714, 717, 720, 723, 725, 734, 736, 742, 753, 757, 762, 764, 776, 778, 782, 786, 787, 788, 797, 799, 824, 832]</t>
  </si>
  <si>
    <t>[4, 8, 23, 31, 32, 33, 37, 40, 45, 47, 52, 53, 54, 61, 72, 77, 86, 96, 97, 106, 108, 119, 134, 140, 149, 154, 159, 160, 172, 177, 182, 191, 199, 208, 212, 216, 224, 230]</t>
  </si>
  <si>
    <t>[13, 19, 20, 21, 27, 31, 35, 41, 46, 47, 49, 62, 71, 73, 86, 87, 89, 96, 108, 110, 111, 117, 124, 135, 138, 139, 140, 141, 143, 147, 150, 151, 152, 155, 158, 163, 164, 166, 176, 177]</t>
  </si>
  <si>
    <t>[4, 5, 6, 9, 13, 17, 20, 26, 28, 29, 31, 35, 38, 46, 51, 56, 62, 63, 64, 79, 82, 93, 96, 105, 118, 121, 123, 137, 143, 144, 148, 161, 167, 184, 196, 206, 210, 216, 225, 229, 232, 251, 257, 260, 265, 274, 284, 290, 306, 321, 323, 327, 330, 342, 346, 353, 357, 361, 367, 369, 380, 384, 385, 386, 396]</t>
  </si>
  <si>
    <t>[7, 13, 19, 27, 35, 38, 44, 45, 48, 49, 58, 69, 81, 87, 90, 102, 103, 111, 114, 125, 126, 127, 128, 130, 132, 139, 142, 149, 151, 161, 162, 166, 170, 172, 173, 177]</t>
  </si>
  <si>
    <t>[8, 13, 16, 26, 45, 48, 56, 72, 83, 102, 113, 118, 127, 131, 137, 138, 139, 142, 146, 159, 160, 163, 164, 177]</t>
  </si>
  <si>
    <t>[7, 10, 20, 21, 22, 31, 32, 44, 50, 58, 64, 97, 99, 101, 105, 115, 125, 131, 135, 139, 145, 147]</t>
  </si>
  <si>
    <t>[2, 3, 4, 5, 7, 10, 21, 25, 28, 29, 35, 40, 43, 51, 53, 67, 84, 94, 102, 103, 106, 107, 112, 113, 117, 126, 131, 133, 138, 139, 145, 146, 147, 156, 164, 168, 169, 177, 184, 190, 198, 204, 205, 212, 224, 226, 231, 233, 243, 254, 270, 271, 279, 281, 284, 290, 314, 317, 321, 340, 350, 358, 359, 368, 376, 380, 407, 431, 436, 452, 457, 459, 470, 471, 472, 479, 481, 484, 485, 513, 525, 529, 536, 538, 542, 551, 570, 593, 595, 601, 602, 607, 608, 610, 638, 647, 651, 652, 658, 670, 700, 735, 740, 741, 751, 759, 765, 767, 774, 775]</t>
  </si>
  <si>
    <t>[8, 24, 30, 33, 34, 37, 38, 46, 54, 64, 65, 66, 90, 91, 106, 109, 111, 113, 126, 129, 130, 131, 133, 141, 143, 152, 155, 162, 163, 165, 166, 168, 176, 182, 185, 186, 189, 199, 200, 210, 212, 213, 226, 228]</t>
  </si>
  <si>
    <t>[2, 5, 8, 10, 18, 21, 22, 24, 26, 35, 51, 54, 65, 76, 79, 80, 85, 97, 103, 113, 119, 120, 143, 144, 167, 171, 172, 174, 189, 197, 208, 212, 233, 239, 250, 256, 262, 272, 293, 294, 299, 304, 317, 327, 335, 336]</t>
  </si>
  <si>
    <t>[2, 9, 12, 47, 59, 69, 70, 89, 91, 94, 104, 109, 124, 127, 135, 158, 160, 172, 185, 186, 209, 233, 236, 239, 242]</t>
  </si>
  <si>
    <t>[4, 9, 20, 22, 26, 27, 44, 57, 63, 71, 83, 90, 96, 102, 108, 113, 116, 119, 123, 127, 129, 130, 137, 144, 146, 147, 148, 156, 164, 166, 178, 207, 210, 211, 219, 231, 240, 259, 272, 281, 285, 292, 301, 306]</t>
  </si>
  <si>
    <t>[11, 12, 13, 21, 29, 30, 31, 34, 41, 44, 55, 59, 60, 70, 80, 85, 102, 104, 134, 136, 140, 142, 145, 149, 158, 163, 166, 168, 172, 208, 232, 238, 248, 250, 252, 256, 264, 268, 282, 283, 286, 290, 297, 300, 324, 335, 336, 337, 347, 350, 375, 381, 385, 390, 395, 397, 399, 401, 402, 412, 416]</t>
  </si>
  <si>
    <t>[2, 6, 22, 27, 35, 42, 44, 52, 54, 57, 69]</t>
  </si>
  <si>
    <t>[3, 6, 8, 22, 24, 44, 48, 54, 56, 68, 70, 74, 76, 77, 81, 86, 94, 104, 106, 114, 122, 135, 137, 149, 153, 158, 161, 175, 186, 190, 193, 196, 203, 204, 208, 210, 219, 225, 229, 235]</t>
  </si>
  <si>
    <t>[3, 7, 19, 20, 32, 34, 39, 43, 52, 56, 66, 75, 81]</t>
  </si>
  <si>
    <t>[7, 9, 16, 21, 32, 36, 46, 49, 63, 71, 74, 82, 85, 86, 93, 101, 105, 108, 115, 119, 127, 148, 167, 174, 186, 190, 192, 200, 216, 222, 223, 227, 230, 232, 250, 255, 266, 270, 273, 276, 279, 284, 290, 300, 306, 332, 336, 381, 382, 391, 395, 397, 401, 406, 412, 417, 419, 422, 425, 429, 438, 451, 458, 477, 486, 493, 512, 524, 532, 538]</t>
  </si>
  <si>
    <t>[2, 3, 5, 9, 10, 15, 17, 19, 30, 36, 50, 53, 54, 68, 73, 113, 116, 117, 120, 124, 135, 137, 147, 150, 156, 179, 181, 184, 192, 199]</t>
  </si>
  <si>
    <t>[2, 5, 16, 17, 20, 21, 22, 27, 31, 32, 35, 43, 49, 82, 90, 99, 100, 104, 107, 111, 127, 142, 151, 154, 168, 176, 179, 188, 198, 203, 209, 212, 223, 229, 240, 243, 244, 248, 261, 263]</t>
  </si>
  <si>
    <t>[11, 18, 33, 35, 48, 73, 75, 83, 86, 90, 95, 103, 104, 106, 113, 120, 128, 131, 133, 144, 151, 154, 155, 158, 159, 163, 164, 168, 169, 174, 200, 204, 221, 237, 246, 255, 263, 269, 272, 286, 291, 292, 299, 302, 314, 323, 328, 339]</t>
  </si>
  <si>
    <t>[11, 13, 16, 19, 36, 40, 52, 55, 57, 64, 67, 69, 78, 106, 107, 121, 123, 126, 130, 138, 141, 143, 146, 151, 155, 156, 201, 202, 230, 252, 261, 265, 277, 280, 293, 298, 302, 306, 307, 315, 324, 336, 354, 358, 369, 370, 371, 373, 380, 392, 396, 411, 412, 414, 420, 423, 433, 434, 437, 442, 444, 461, 464, 473, 475, 476, 504, 521, 523, 526]</t>
  </si>
  <si>
    <t>[4, 6, 8, 14, 15, 19, 20, 26, 35, 37, 48, 64, 65, 76, 83, 104, 111, 112, 116, 117, 121, 127, 135, 141, 146, 154, 160, 166, 167, 172, 173, 183, 184, 191, 201, 218, 222, 225, 228, 231, 238, 239, 240, 241, 247, 257, 263, 270]</t>
  </si>
  <si>
    <t>[12, 20, 32, 37, 43, 45, 53, 71, 78, 79, 89, 91, 96, 97, 105, 117, 125, 132, 133, 145, 150, 166, 175, 179, 192, 197, 214, 217, 222, 231, 232, 240, 251, 252, 253, 256, 257, 264, 270, 280, 284, 290, 298, 306, 307, 311, 318, 319, 320, 335, 347, 358, 364, 365, 377, 388, 391, 392, 397, 399, 409, 410, 411, 419]</t>
  </si>
  <si>
    <t>[4, 6, 14, 17, 25, 27, 28, 30, 40, 68, 71, 83, 84, 93, 100, 119, 120, 122, 123, 128, 133, 136, 143, 152, 161, 162, 164, 176, 193, 204, 208, 216, 233, 240, 256, 262, 268, 278, 293, 298, 308, 309, 328, 332, 345]</t>
  </si>
  <si>
    <t>[5, 9, 10, 21, 32, 50, 51, 56, 63, 75, 77, 81, 84, 96, 98, 104, 118, 147, 162, 163, 168, 179, 226, 227, 258, 262, 263, 276, 279, 291, 305, 307, 323, 328, 332, 338, 341, 361, 371, 374, 380, 395, 409, 422, 424, 434, 445, 453, 461]</t>
  </si>
  <si>
    <t>[2, 3, 5, 13, 23, 28, 38, 43, 44, 54, 57, 68, 76, 78, 83, 84, 87, 91, 105, 115, 135, 147, 162, 181, 182, 186, 189, 191, 199, 215, 217, 222, 236, 255, 257, 262, 285, 292, 294, 297, 306, 307, 322, 327, 335, 337, 356]</t>
  </si>
  <si>
    <t>[7, 8, 14, 16, 21, 25, 28, 29, 31, 49, 53, 56, 60, 72, 75, 79, 81, 83, 85, 91, 94, 97, 99, 102, 106, 114, 117, 130, 134, 139, 150, 158, 164, 177, 199, 200, 201, 205, 215, 219, 224, 227, 233, 261, 267, 272, 284, 287, 292, 295, 298]</t>
  </si>
  <si>
    <t>[2, 7, 12, 15, 19, 21, 23, 27, 32, 42, 60, 61, 64, 65, 73, 80, 89, 97, 103, 106, 131, 132, 134, 145, 150, 153, 175, 177, 178, 180, 190, 223, 250, 259]</t>
  </si>
  <si>
    <t>[10, 19, 24, 66, 67, 70, 75, 95, 102, 111, 113, 134, 139, 145, 146, 162, 166, 194, 198, 212, 214, 218, 225, 237, 260, 262, 281, 304, 316]</t>
  </si>
  <si>
    <t>[2, 9, 12, 13, 17, 19, 22, 27, 29, 30, 31, 36, 42, 48, 63, 66, 68, 82, 96, 101, 103, 105, 107, 121, 125, 147, 153, 154, 165, 167, 191, 202]</t>
  </si>
  <si>
    <t>[7, 18, 27, 29, 32, 34, 46, 81, 87, 110, 114, 121, 131, 134, 137, 160, 165, 169, 180, 205]</t>
  </si>
  <si>
    <t>[2, 4, 6, 10, 20, 35, 43, 57, 66, 79, 80, 82, 86, 97, 101, 108, 118, 120, 121, 122, 144, 147, 149, 151, 152]</t>
  </si>
  <si>
    <t>[6, 17, 26, 32, 40, 46, 55, 57, 61, 65, 69, 79, 103, 106, 146, 149, 160, 164, 177, 183, 193, 200, 202, 203, 207, 211, 223, 224, 231, 235, 240, 241, 247, 251, 261, 272, 289, 290, 294]</t>
  </si>
  <si>
    <t>[4, 11, 14, 20, 22, 31, 35, 42, 48, 60, 64, 69, 73, 90, 96, 110, 118, 121, 135, 149, 162, 169, 191, 192, 217, 220, 229, 233, 235, 236]</t>
  </si>
  <si>
    <t>[13, 18, 23, 50, 52, 61, 73, 80, 84, 87, 98, 101, 122, 136, 139, 144, 162, 183, 187, 201, 202, 208, 214]</t>
  </si>
  <si>
    <t>[7, 13, 16, 18, 27, 39, 44, 48, 49, 50, 53, 63]</t>
  </si>
  <si>
    <t>[2, 5, 8, 10, 11, 22, 25, 34, 38, 40]</t>
  </si>
  <si>
    <t>[5, 6, 10, 21, 25, 28, 30, 44]</t>
  </si>
  <si>
    <t>[25, 34, 36, 37, 44, 49, 62, 73, 75, 79, 83, 85, 90, 92, 95, 96, 106, 109, 114, 146, 159, 160, 189, 204, 212, 213, 222, 232, 235, 248, 257, 266, 267, 269, 274, 281, 293, 297, 301, 304, 305, 311, 327, 339, 347, 351, 362, 364, 365, 367, 381, 395, 400, 405, 408, 410, 422, 427, 430, 442, 445, 455]</t>
  </si>
  <si>
    <t>[2, 9, 12, 15, 50, 55, 67, 71, 78, 90, 96]</t>
  </si>
  <si>
    <t>[4, 39, 43, 68, 75, 80, 84, 91]</t>
  </si>
  <si>
    <t>[9, 15, 28, 29, 34, 35, 41, 46, 103, 110, 123, 130, 133]</t>
  </si>
  <si>
    <t>[8, 10, 19, 25, 27, 30, 39, 50, 71, 84, 93, 96, 110, 139, 146, 150, 159, 162, 170, 177, 182, 183, 193, 197, 200, 219, 225, 226, 232, 235, 242, 247, 277, 281, 282, 283, 286, 291, 294, 296, 301, 307, 313, 318, 336, 339, 358, 372, 374, 376, 379, 383, 386, 399, 400, 407, 409]</t>
  </si>
  <si>
    <t>[3, 12, 25, 29, 38, 41, 56, 61, 75, 83, 89, 90, 101, 106, 116, 119, 120, 121, 123, 135, 138, 142, 144, 148, 157, 171, 193, 203, 204, 220, 225, 235, 236, 240, 246, 259, 270, 274, 277, 279, 281, 283, 284, 288, 300, 303, 305]</t>
  </si>
  <si>
    <t>[12, 20, 22, 38, 42, 45, 46, 52, 85, 90, 92, 98, 103, 112, 116, 125, 127, 134, 139, 160, 172, 178, 196, 197, 224, 229, 232, 242, 250, 288, 293, 297, 300, 308, 310, 330, 333, 335, 343, 344, 351, 354, 385, 389, 390]</t>
  </si>
  <si>
    <t>[9, 13, 20, 22, 26, 34, 40, 51, 53, 58, 60, 63, 69, 74, 83, 87, 89, 97, 99, 103, 105, 126, 144, 145, 146, 167, 168, 171, 175, 188, 191, 201, 206, 213, 217, 233, 245, 269, 274, 277, 289, 290, 295, 297]</t>
  </si>
  <si>
    <t>[9, 17, 19, 21, 23, 28, 46, 75, 81, 85, 90, 93, 106, 114, 135, 140, 147, 163, 168, 170, 171, 177, 178, 200, 202, 214, 221, 234, 236, 250, 267, 270, 287, 290, 291, 295, 299, 309, 311, 323, 326, 345]</t>
  </si>
  <si>
    <t>[8, 9, 10, 17, 20, 22, 46, 68, 87, 99, 104, 118, 125, 128, 144, 151, 154, 159, 163, 180, 187, 188, 197, 234, 243, 259, 262, 265, 268, 277, 282, 290, 299, 301, 304, 308, 314, 319, 323]</t>
  </si>
  <si>
    <t>[2, 3, 24, 32, 42, 47, 51, 56, 58, 68, 73, 96, 100, 106, 124, 126, 127, 131, 136, 142, 149, 151, 153, 155, 162, 164, 168, 173, 180, 181, 197, 206, 227, 236, 242, 245, 259, 268, 273, 276, 278, 282, 301, 320, 321, 325, 327, 328, 338, 340, 342, 353, 359, 362]</t>
  </si>
  <si>
    <t>[5, 16, 20, 22, 23, 28, 32, 40, 41, 45, 61, 63, 75, 81, 84, 86, 90, 98, 104, 116, 128, 129, 140, 166, 168, 179, 192, 193, 197, 203, 204, 205, 211, 213, 214, 215, 219, 222, 223, 228, 233, 234, 237, 238, 251, 252, 256, 259, 274, 275, 277, 281, 282, 287, 288]</t>
  </si>
  <si>
    <t>[9, 12, 16, 19, 26, 27, 35, 39, 41, 49, 53, 58, 74, 77, 79, 87, 88, 90, 94, 101, 106, 113, 118, 127, 135, 137, 143, 147, 157, 159, 161, 163, 164, 167, 172, 173, 175, 183, 189, 193, 194, 200, 202, 209, 217, 219, 228, 243, 244, 249, 255, 262, 269, 270, 276, 279, 293, 301, 304, 314, 318, 331, 332, 348, 352, 363, 364, 371, 374, 380, 381, 394, 395, 398, 400]</t>
  </si>
  <si>
    <t>[9, 12, 26, 31, 50, 52, 84, 91, 100, 105, 117, 123, 126, 130, 140, 142, 151, 156, 158, 176, 178, 186, 194, 199, 207, 210, 218, 223, 230, 232, 234, 241, 262, 269, 270, 277, 279, 290, 298, 301, 304, 308, 313, 315]</t>
  </si>
  <si>
    <t>[9, 28, 29, 34, 49, 52, 64, 66, 77, 96, 108, 112, 115, 142, 148, 151, 157, 160, 165, 169, 171, 174, 175, 187, 195, 201, 202, 217, 227, 231, 252, 256, 262, 268, 281, 292, 301, 304, 307, 321, 332, 334, 335, 338, 349, 354]</t>
  </si>
  <si>
    <t>[13, 24, 28, 31, 41, 66, 89, 99, 114, 130, 133, 142, 176, 178, 181, 182, 213, 222, 230, 231, 246, 252, 268, 272, 275, 282, 284, 303, 304, 306, 310, 321, 329, 336, 339, 358, 363, 364, 368, 370]</t>
  </si>
  <si>
    <t>[18, 21, 23, 24, 27, 34, 37, 44, 58, 67, 94, 99, 106, 123, 125, 126, 131, 134, 140, 145, 146, 155, 163, 200, 223, 228, 236, 263, 266, 278, 279, 291, 296, 300, 301, 312, 320, 323, 326, 330, 335, 337, 345, 348, 358]</t>
  </si>
  <si>
    <t>[4, 9, 15, 26, 35, 45, 46, 49, 74, 79, 85, 88, 90, 103, 112, 119, 124, 133, 144, 145, 160, 167, 172, 196, 197, 208, 209, 210, 214, 216, 217, 220, 222, 224, 226, 232, 236, 240, 254, 278, 286, 289, 298, 307, 310, 321, 327]</t>
  </si>
  <si>
    <t>[2, 3, 6, 24, 36, 38, 39, 42, 55, 57, 62, 71, 72, 74, 77, 83, 88, 97, 108, 109, 115, 124, 127, 135, 140, 142, 150, 162, 169, 175, 183, 185, 199, 201, 205, 207, 214, 237, 238, 242, 243, 252, 253, 256]</t>
  </si>
  <si>
    <t>[2, 7, 13, 23, 30, 36, 40, 54, 57, 66]</t>
  </si>
  <si>
    <t>[4, 19, 33, 35, 39, 42, 53, 55, 59, 66, 76, 90, 102, 106, 112, 115, 137, 141, 143, 145, 174, 180, 187, 212, 214]</t>
  </si>
  <si>
    <t>[2, 6, 8, 10, 18, 21, 23, 28, 33, 36, 37, 46, 57, 60, 75, 101, 129, 139, 149, 166, 230, 231, 255, 257, 260, 262, 268, 270]</t>
  </si>
  <si>
    <t>[7, 12, 17, 29, 37, 39, 45, 54, 64, 70, 75, 76, 101, 119, 125, 149, 153, 160, 166, 168, 169, 176, 177, 183, 200]</t>
  </si>
  <si>
    <t>[8, 15, 16, 24, 29, 32, 34, 39, 56, 59, 65, 68, 69, 70, 71, 81, 84, 85, 89, 92, 93, 99, 103, 104, 108, 120, 121, 135, 142, 146, 155, 162, 166, 180, 182, 186, 193, 195, 203, 210, 212, 223, 228, 235, 239, 240, 248, 259, 260, 265, 271, 274, 296, 299, 302, 303, 304, 310, 314, 329, 331, 333, 337, 339, 363, 367, 377, 378, 380, 384, 399, 410, 411, 417, 425, 426, 427, 431, 435, 443, 452, 455, 458, 472, 475, 480, 481, 487, 488, 494, 499, 501, 505, 513, 522, 526, 529, 532, 534, 558, 571, 573, 574, 577, 581, 583, 591, 597, 601, 609, 618, 621, 629, 632, 636, 642, 646, 648, 655, 666, 668, 671, 682, 685, 688, 689, 693]</t>
  </si>
  <si>
    <t>[14, 17, 19, 24, 27, 34, 36, 42, 44, 48, 64, 66, 68, 74, 83, 96, 106, 124, 136, 141, 146, 148, 155, 166, 170, 186, 193, 194, 201, 229, 240]</t>
  </si>
  <si>
    <t>[25, 27, 30, 34, 38, 46, 48, 57, 58, 59, 61, 76, 82, 86, 94, 102, 107, 113, 123, 130, 133, 146, 150, 151, 154, 156, 158, 162, 167, 176, 189, 194, 196, 202, 216]</t>
  </si>
  <si>
    <t>[3, 6, 9, 17, 18, 22, 23, 24, 27, 28, 30, 31, 32, 35, 38, 39, 42, 43, 53, 54, 58, 59, 67, 74, 76, 80, 84, 85, 86, 87, 88, 90]</t>
  </si>
  <si>
    <t>[2, 5, 8, 9, 20, 24, 35, 52, 68, 73, 75, 79, 83, 95, 99, 103, 104, 116, 120, 127, 135, 140, 142, 147, 158, 162, 172, 179, 180, 185, 192, 219, 224, 233, 246, 249, 251, 255, 258, 261, 262, 269, 281, 282, 285, 290, 292, 293, 296, 301, 305, 320, 323, 328, 332, 344, 348, 350, 369, 384, 390, 394, 400, 415, 423, 441, 442, 450]</t>
  </si>
  <si>
    <t>[10, 23, 28, 33, 36, 37, 40, 43, 45, 57, 58, 60, 68, 77, 88, 89, 93, 102, 107, 111, 114, 133, 136, 141, 146, 150, 169, 172, 174, 198, 207, 209, 211, 224, 234, 237, 246, 247, 250, 259, 271, 276, 281, 283, 289, 295, 299, 303, 305, 318, 328, 329, 338, 339, 361, 362, 369, 381, 383, 390, 406, 407, 411, 431, 438, 448, 457, 461, 464, 467, 475, 477, 479, 486, 487, 489, 519, 521, 523, 533, 539, 551, 553, 558, 559]</t>
  </si>
  <si>
    <t>[4, 17, 18, 35, 45, 50, 54, 82, 105, 107, 109, 113, 130, 132, 139, 143, 145, 149, 161, 163, 170, 178, 181, 188, 189, 190, 193, 194, 200, 202, 206, 217, 222, 226, 231, 236, 239, 246, 254, 255, 258, 268, 274, 275, 276, 278, 279, 281, 285, 288, 324, 349, 354, 365, 373, 387, 390, 398, 415, 423, 431, 440, 442, 444, 455, 467, 469, 484, 487, 489, 493, 499, 503, 509, 518, 524, 534, 535, 537, 542, 544, 545, 551, 555, 563, 572, 574, 585, 603, 608, 613, 621, 629, 636, 647, 658, 662, 667, 680, 686, 698, 701, 709, 713, 717, 724, 726, 735, 745, 751, 753, 755]</t>
  </si>
  <si>
    <t>[2, 6, 13, 20, 30, 35, 36, 48, 60, 71, 73, 97, 98, 99, 103, 110, 114, 115, 116, 119, 122, 123, 129, 137, 141, 145, 148, 155, 161, 162, 189, 202, 203, 212, 213, 214, 215, 236, 252, 253, 255, 260, 269, 270, 271, 279, 286, 293, 298, 306, 317, 335, 343, 345, 348, 352, 358, 361, 365, 389, 395, 398, 400, 402, 409, 416, 419, 426, 427, 428, 431, 435, 458]</t>
  </si>
  <si>
    <t>[8, 9, 10, 12, 18, 25, 30, 32, 33, 43, 44, 74, 79, 85, 112, 120, 122, 124, 125, 133, 134, 137, 145, 147, 151, 157, 168, 174, 180, 185, 188, 189, 191, 195, 196, 198, 200, 206]</t>
  </si>
  <si>
    <t>[11, 14, 17, 19, 22, 29, 34, 45, 56, 63, 66, 71, 72, 76, 84, 92, 96, 98, 99, 102, 104, 107, 112, 117, 118, 119, 121, 122, 126, 128, 130, 142, 148, 149, 150, 151, 152, 154, 155, 158, 159, 162, 167, 172, 178, 179, 180, 190, 191, 193, 194, 196, 198, 207, 212, 213, 215, 218, 232, 242, 266, 272, 277, 281, 285, 287, 295, 303, 308, 312, 323, 326, 330, 334, 337, 342, 357, 360, 365, 368, 369, 371, 373, 376, 380, 387, 389, 393, 398, 402, 413, 415, 419, 420, 421, 422, 423, 424, 436, 445, 447, 448, 452, 468, 481, 507, 518, 523, 530, 531, 535, 538, 540, 557, 559, 561, 567, 569, 576, 587, 596, 603, 605, 607, 608, 611, 621, 637, 653, 655]</t>
  </si>
  <si>
    <t>[2, 3, 11, 13, 18, 24, 41, 48]</t>
  </si>
  <si>
    <t>[4, 6, 7, 10, 13, 15, 18, 23, 28, 31, 32, 38, 49, 54, 67, 78, 81, 107, 109]</t>
  </si>
  <si>
    <t>[2, 3, 9, 19, 32, 34, 38, 41, 46, 52, 54, 70, 75, 77, 78, 80, 85, 89, 91, 100, 104, 105, 108, 115, 117, 121, 140, 141, 146, 160, 165, 178, 181, 185, 186, 191, 201, 204, 216, 223, 224, 225, 233, 236, 237, 241, 243, 278, 299, 309, 311, 314]</t>
  </si>
  <si>
    <t>[20, 21, 25, 32, 35, 45, 81, 93, 116, 127, 144, 147, 150]</t>
  </si>
  <si>
    <t>[3, 7, 13, 29, 30, 35, 43, 56, 59, 68, 78, 85, 88, 98, 109, 111, 125, 127, 142, 150, 154, 159, 164, 174, 180, 181, 183, 186, 191, 199, 200, 201, 206, 214, 226, 240, 244, 245, 255, 270, 277, 282, 290, 293, 295, 304, 317, 320, 326, 327, 329]</t>
  </si>
  <si>
    <t>[2, 9, 13, 17, 24, 25, 30, 31, 36, 49, 51, 56, 57, 62, 64, 66, 73, 78, 84, 94, 97, 98, 103, 112, 117, 124, 128, 130, 141, 144, 147, 150, 151, 156]</t>
  </si>
  <si>
    <t>[5, 18, 19, 34, 49, 52, 63, 69, 70, 72, 73, 74, 78, 91, 96, 103, 106, 108, 111, 115, 116, 132, 137, 138, 139, 140, 151, 170, 172, 174, 184, 189, 196, 203, 209, 212, 213, 224, 228, 230, 232, 239, 255, 257, 262]</t>
  </si>
  <si>
    <t>[6, 13, 16, 17, 20, 31, 39, 40, 49, 54, 56, 58, 60, 63, 79, 80, 81, 82, 85, 96, 98, 102, 104, 116, 118, 128, 130, 148, 156, 157, 161, 165, 166, 177, 184, 185]</t>
  </si>
  <si>
    <t>[6, 9, 14, 23, 28, 29, 30, 33, 37, 42, 43, 48, 51, 63, 65, 71, 73, 74, 75, 80, 82, 91, 92, 94, 95, 103, 104, 108, 110, 112, 115, 116, 120, 131, 140, 164, 168, 171, 172, 173, 179, 184, 188, 189, 190, 192, 193, 194]</t>
  </si>
  <si>
    <t>[5, 12, 15, 16, 19, 28, 32, 36, 37, 39, 46, 51, 56, 64, 66, 72, 76, 82, 84, 91, 101, 103, 106, 118, 121, 126, 134, 160, 162, 165, 167, 168, 170, 171, 179, 191, 193, 197, 199, 202, 203, 205, 206, 208, 212, 216, 219, 221, 222, 224]</t>
  </si>
  <si>
    <t>[3, 9, 23, 39, 49, 56, 61, 64, 69, 73, 80, 89, 100, 118, 120, 124, 132, 134, 138, 142, 151, 153, 156, 159, 168, 177, 181, 183, 191, 194, 207, 208, 210, 213, 217, 221, 235, 239, 241, 242, 243, 258, 266, 268, 270, 280, 283, 285, 294, 296, 297, 309, 311, 312, 313, 320, 324, 327, 329, 331, 332, 337, 349, 356, 360, 366, 378, 381, 383, 389, 392, 393, 409, 410, 414, 418, 426, 427, 430, 435, 436, 444, 450, 453, 454, 455, 459, 460, 462, 464, 465, 466, 477, 483, 485, 486, 488, 490, 492, 497, 507, 513, 517, 519, 524, 525, 528, 529, 531, 532, 534, 542, 547, 551, 555, 556, 557, 559, 570, 572, 581, 582, 587, 589, 596, 597, 599, 600, 603, 605, 614, 615, 620, 621, 626, 634, 641, 645, 646, 647, 651, 655, 656, 659, 670, 672, 678, 688, 700, 702, 705, 710, 712, 714, 724, 725, 742, 750, 752, 753, 774, 777, 778, 784, 792, 794, 796, 799, 803, 812, 813, 817, 820, 824, 827, 831, 834, 835, 839]</t>
  </si>
  <si>
    <t>[2, 4, 17, 23, 28, 30, 37, 41, 44, 53, 60, 66, 70, 73, 75, 82, 91, 93, 110, 121, 128, 130, 133, 140, 144, 146, 152, 157, 162, 166, 168, 169, 171]</t>
  </si>
  <si>
    <t>[12, 13, 19, 21, 22, 25, 27, 29, 32, 34, 39, 45, 48, 51, 53, 55, 57, 67, 69, 72, 76, 78, 80, 82, 85, 92, 93, 98, 112, 115, 116, 117, 122, 125, 127, 128, 133, 136, 138, 143, 147, 151, 157, 160, 162, 164, 171, 173, 179, 187, 188, 190, 192, 194, 197, 200, 202, 214, 220, 221, 222, 224, 230, 232, 244, 247, 248, 250, 252, 253, 254, 257, 259, 262, 263, 265, 273, 276, 285, 286, 290, 291, 298, 299, 300, 301, 304, 306, 313, 316, 323, 329, 331, 333, 334]</t>
  </si>
  <si>
    <t>[3, 4, 12, 15, 17, 18, 26, 34, 41, 42, 67, 82, 98, 104, 110, 117, 125, 128, 136, 148, 149, 150, 167, 170, 183, 185, 215, 216, 220, 235]</t>
  </si>
  <si>
    <t>[2, 3, 10, 14, 16, 17, 39, 53, 63, 64, 68, 73, 81, 88, 91, 99, 107, 109, 118, 134, 140, 141, 180, 189, 191, 203, 212, 226, 232, 239, 244, 253, 260, 273, 285, 290, 294, 298, 301, 304, 308, 319]</t>
  </si>
  <si>
    <t>[10, 12, 17, 32, 35, 38, 42, 46, 53, 71, 73, 85, 87, 88, 90, 102, 104, 116, 120, 127, 128, 149, 151, 153, 155, 159, 170, 174, 179, 186, 190, 192, 193, 195, 206, 211, 222, 246, 247, 250, 264, 273, 276, 288, 303, 314, 320, 322, 323, 328, 329, 331, 343, 345, 347, 350, 356]</t>
  </si>
  <si>
    <t>[15, 19, 20, 29, 31, 39, 50, 59, 63, 67, 75, 86, 90, 108, 113, 118, 124, 134, 147, 155, 156, 159, 168, 176, 208, 219, 225, 232, 238, 240, 243, 245, 252, 255, 261, 268, 274, 290, 293, 294, 305, 312, 315]</t>
  </si>
  <si>
    <t>[4, 10, 14, 15, 31, 32, 38, 56, 66, 68, 76, 88, 93, 100, 104, 107, 110, 113, 114, 115, 123, 130, 134, 158, 160, 165, 189, 220, 231, 238, 249, 256]</t>
  </si>
  <si>
    <t>[7, 19, 21, 22, 31, 34, 53, 55, 56, 76, 78, 89, 98, 100, 103, 109, 125, 135, 138, 139, 148, 150, 157, 171, 172, 174, 175, 180, 182, 186, 188, 195, 207, 211, 212, 221, 222, 224, 226, 227, 229, 233, 235, 240, 246, 253, 254, 257, 258, 259, 266, 269, 282, 285, 295, 298, 302, 304, 308, 325, 331, 333, 337, 339, 342, 350, 361, 362, 370, 373, 387]</t>
  </si>
  <si>
    <t>[8, 19, 26, 29, 30, 53, 78, 83, 89, 90, 91, 92, 94, 114, 125, 127, 143, 144, 153, 169, 179, 182, 183, 187, 189, 191, 192, 195, 201, 211, 214, 219, 224, 226, 233, 235, 238, 244, 247]</t>
  </si>
  <si>
    <t>[27, 30, 34, 43, 60]</t>
  </si>
  <si>
    <t>[5, 7, 31, 33, 36, 62, 63]</t>
  </si>
  <si>
    <t>[2, 16, 17, 26, 46, 47, 52, 53, 55, 69, 78, 79, 84, 87, 96, 97, 98, 107, 108, 113, 115, 123, 131, 136, 147, 152, 155, 160, 162, 165, 166, 169, 171, 172, 176, 177, 179, 182, 184, 206, 214, 215]</t>
  </si>
  <si>
    <t>[13, 23, 34, 37, 42, 45, 46, 47, 48, 54, 59, 61, 70, 71, 76, 77, 78, 83, 86, 90, 92, 94, 95, 97, 103, 106, 107, 108, 112, 114, 115, 117, 118, 119, 120, 121, 123, 124, 136, 137, 138, 150, 161, 163, 164, 165, 169, 170, 175, 176, 177, 179, 185, 187, 189, 202, 206, 211, 212, 215, 217, 219, 220, 223, 225, 234, 235, 242, 244, 251, 252, 253, 257, 261, 264, 267, 274, 279, 281, 282, 284, 289, 291, 297, 310, 322, 330, 337, 341, 345, 346, 377, 378, 387, 401, 402, 404, 405, 406, 417, 421, 424, 426, 432, 436, 441, 453, 455, 467, 473, 482, 483, 486, 493, 506, 508, 509, 510, 514, 520, 528, 530]</t>
  </si>
  <si>
    <t>[16, 18, 27, 28, 29, 35, 40, 42, 54, 58, 62, 71, 73, 75, 82, 100, 107, 112, 116, 131, 134, 150, 152, 154, 170, 174, 176, 178, 179, 184, 186, 188, 190, 193, 195, 196, 198, 206, 217, 219, 223, 224, 225, 227, 238, 243, 255, 258, 260, 263, 268, 271, 278, 284, 286, 288, 293, 296, 323, 324, 325, 328, 331, 332, 339, 341, 343, 345, 347, 349, 350, 356, 357, 360, 362, 372, 373, 377, 381, 384, 394, 395, 396, 397, 399, 401, 406, 408, 413, 415, 418, 426, 427, 428, 436, 441, 443, 445, 447, 449, 452, 454, 458, 461, 462, 466, 471, 478, 481, 482, 487, 488, 495, 497, 501, 505, 507, 510, 515, 520, 529, 531, 534, 538, 539, 543, 547, 549, 557, 561, 564, 565, 571, 583, 585, 589, 594, 596, 601, 603, 610, 613, 615, 619, 624, 629, 631, 635, 640, 644, 648, 651, 654, 659, 660, 662, 663, 666, 670, 680, 682, 688, 689, 693, 698, 713, 716, 720, 723, 730, 732, 734, 736, 737, 748, 750, 754, 766, 791, 793, 811, 814, 818, 828, 839, 853, 864]</t>
  </si>
  <si>
    <t>[6, 15, 16, 17, 27, 28, 36, 37, 47, 52, 59, 60, 79, 81, 89, 90, 96, 97, 107, 108, 111, 113, 118, 123, 125, 130, 133, 138, 139, 154, 160, 165, 166, 172, 174, 182, 184, 185, 188, 192, 197, 198, 207]</t>
  </si>
  <si>
    <t>[2, 6, 12, 20, 22, 24, 33, 35, 37, 40, 41, 42, 43, 46, 47, 50, 52, 53, 64, 77, 78, 84, 85, 87, 94, 98, 107, 129, 131, 132, 155, 156]</t>
  </si>
  <si>
    <t>[3, 8, 11, 15, 26, 27, 31, 39, 48, 65, 67, 68, 70, 76, 84, 94, 101, 110, 117, 118, 123, 130, 145, 148, 152, 155, 160, 164, 174, 175, 178, 182, 194, 196, 203, 209, 219, 232, 233, 234, 239, 244, 250, 254, 258, 263, 264, 266, 268, 270]</t>
  </si>
  <si>
    <t>[8, 11, 13, 21, 22, 23, 30, 38, 42, 44, 45, 47, 53, 57, 61, 64, 70, 71, 76, 81, 85, 87, 90, 95, 96, 98, 103, 105, 106, 111, 112, 116, 121, 128, 142, 143, 144, 147, 152, 153, 154, 159, 161, 165, 167, 169, 173, 174, 175, 177, 183, 188, 189, 192, 193, 194, 196, 197]</t>
  </si>
  <si>
    <t>[13, 14, 17, 26, 30, 44, 53, 62, 63, 66, 74, 95, 96, 103, 124, 131, 137, 145, 154, 165, 168, 173, 178, 182, 188, 192, 198, 201, 204, 210, 215, 222, 224, 226, 228, 229]</t>
  </si>
  <si>
    <t>[15, 19, 22, 26, 30, 36, 39, 42, 45, 54, 60, 64, 69, 70, 73, 89, 94, 96, 120, 122, 123, 124, 126, 130, 139, 143, 159, 162, 163, 165, 167, 169, 172, 176, 181, 186, 198, 199, 204, 206, 209, 215, 217, 224, 227, 230, 235, 243, 250, 253, 261, 266, 275, 289, 299, 302, 306, 308, 322, 325, 327, 331, 342, 344, 345, 355, 366, 369, 376, 378, 379, 381, 384, 387, 394, 404, 408, 412, 413, 418, 419, 420, 423, 424, 427, 428, 429, 434, 435, 437, 440, 444, 446, 447, 448, 451, 452, 453, 455, 459, 460, 464, 471, 474, 485, 487, 488, 500, 502, 515, 519, 521, 525, 528, 531, 532, 535, 539, 540, 547, 548, 549, 551, 553, 560, 564, 567, 569, 571, 575, 584, 585, 586, 588, 590, 592, 594, 597, 600, 602, 608, 612, 613, 614, 616, 618, 628, 633, 635, 639, 643, 644, 645, 647, 648, 650, 653, 656, 660, 664, 671, 674, 676, 677, 679, 696, 699, 709, 711, 713, 719, 721, 723, 726, 741, 746, 747, 752, 757, 763, 774, 783, 786, 791, 794, 816, 824, 826, 827]</t>
  </si>
  <si>
    <t>[4, 11, 12, 14, 17, 18, 20, 22, 24, 25, 28, 30, 33, 37, 41, 44, 46, 48, 50, 52, 53, 55, 56, 58, 62, 63, 66, 69, 70, 71, 75, 76, 78, 80, 82, 87, 91, 98, 105, 107, 109, 111, 113, 115, 119, 122, 126, 131, 133, 134, 136, 139, 143, 149, 152, 155, 176, 182, 196, 201, 202, 204, 211, 216, 223, 225, 226, 231, 234, 238, 248, 257, 258, 259, 263, 264, 266, 267, 272, 273, 274, 275, 292, 295, 297, 298, 299, 300, 301, 307, 311, 323, 329, 330, 331, 339, 345, 346, 348, 353]</t>
  </si>
  <si>
    <t>[4, 14, 34, 39, 43, 44, 61, 65, 73, 77, 78, 81, 82, 86, 100, 114, 116, 122, 140, 142, 143, 151, 153, 157, 160, 175, 176, 177, 186, 188, 189, 192, 204, 207, 212, 215]</t>
  </si>
  <si>
    <t>[6, 14, 18, 24, 42, 50, 59, 64, 70, 71, 84, 88, 90, 91, 93, 96, 107, 111, 124, 126, 130, 133, 138, 139, 143, 148, 149, 153, 158, 159, 164, 179, 181, 196, 198, 200]</t>
  </si>
  <si>
    <t>[2, 3, 7, 14, 26, 49, 52, 54, 65, 75, 103, 111, 113, 116, 126, 143, 149, 151, 165, 187, 190, 196, 205, 209, 218, 220, 225]</t>
  </si>
  <si>
    <t>[12, 13, 16, 37, 38, 55, 65, 96, 106, 108, 115, 140, 148, 156, 157, 164, 171, 179, 195, 205, 210, 241, 242, 243, 244, 248, 251, 256, 264, 266, 272, 288, 289, 291, 300]</t>
  </si>
  <si>
    <t>[22, 39, 40, 44, 46, 48, 70, 85, 103, 104, 106, 107, 109, 110, 112, 120, 145, 149, 161, 168]</t>
  </si>
  <si>
    <t>[4, 26, 28, 30, 42, 45, 61, 66, 69, 76, 77, 78, 79]</t>
  </si>
  <si>
    <t>[3, 7, 15, 21, 30, 35, 38, 39, 43, 55, 59, 61, 64, 65, 66, 72, 96, 106, 126, 142, 154, 169, 175, 195, 199, 205, 210, 212, 222, 223, 227, 232, 245, 252, 265, 271, 276, 285, 289, 291, 296, 304, 306, 322, 323, 326, 331, 333, 336, 344, 355, 358, 360, 361, 363, 367, 370, 391, 393, 397, 401, 402, 405, 409, 424, 429, 461, 467, 487]</t>
  </si>
  <si>
    <t>[8, 23, 25, 38, 45, 46, 57, 63, 64, 67, 97, 103, 116, 136, 147, 149, 150, 153, 156, 174, 175, 178, 185, 194, 197, 211]</t>
  </si>
  <si>
    <t>[5, 6, 10, 19, 24, 33, 41, 66, 70, 72, 76, 80, 85, 102, 104, 111, 116, 121, 125, 127, 134, 136]</t>
  </si>
  <si>
    <t>[7, 19, 26, 28, 31, 34, 56, 75, 77, 83, 93, 94, 106, 116, 121, 129]</t>
  </si>
  <si>
    <t>[2, 3, 8, 14, 17, 19, 23, 25, 32, 45, 53, 56, 58, 59, 74, 75, 77, 79, 86, 99, 101, 111, 147, 158, 162, 164, 165, 179, 189, 210, 211, 212, 213, 224, 225, 252, 261, 265, 279, 280, 290, 293, 296, 301, 302]</t>
  </si>
  <si>
    <t>[9, 13, 14, 15, 19, 37, 40, 44, 49, 60, 64, 66, 71, 84, 95, 98]</t>
  </si>
  <si>
    <t>[5, 15, 17, 18, 22, 25, 30, 31, 34, 52, 53, 54, 56, 61, 73, 76, 77, 79, 99, 112, 116, 141, 144, 161, 173, 175, 179, 190, 193, 195, 206, 211, 222, 224, 225, 228, 247, 257, 267, 268, 294, 295, 305, 322, 332, 338, 343, 353, 361, 383, 389, 400, 408, 412, 418, 423, 427, 436, 440, 444, 451, 456]</t>
  </si>
  <si>
    <t>[3, 10, 21, 28, 63, 67, 71, 83, 85, 88, 99, 105, 106, 110, 127, 157, 161, 166, 171, 189, 221, 223, 234, 237, 239, 242, 244, 250, 253, 254, 269, 272, 276, 281, 295, 297, 300, 309, 310, 316, 321, 325, 326, 328, 330, 335, 338, 341, 345, 352, 355, 359, 365, 380, 381, 392, 404, 406, 410, 424, 426, 435, 441, 445]</t>
  </si>
  <si>
    <t>[4, 7, 16, 17, 33, 34, 40, 45, 48, 49, 51, 53, 60, 66, 68, 77, 87, 92, 98, 102, 106, 110, 114, 116, 122, 124, 136, 144, 148, 149, 153, 158, 163, 164, 166, 168, 178, 185, 186, 187, 188, 190, 191, 196, 198, 205, 214, 217, 222, 223, 236, 242, 245, 247, 249, 262, 265, 271, 272, 276, 285, 292, 297, 298, 303, 306, 313]</t>
  </si>
  <si>
    <t>[2, 10, 17, 18, 35, 38, 45, 46, 47, 48, 66, 77, 82, 84]</t>
  </si>
  <si>
    <t>[2, 14, 19, 28, 31, 33, 39, 41, 57, 60, 69, 87]</t>
  </si>
  <si>
    <t>[5, 10, 15, 18, 25, 26, 40, 47, 51, 62, 63, 65, 67, 73, 76, 78, 85, 86, 90, 92, 101, 107, 110, 120, 123, 129, 144, 150, 153, 159, 162, 164]</t>
  </si>
  <si>
    <t>[4, 6, 7, 19, 21, 27, 30, 39]</t>
  </si>
  <si>
    <t>[2, 4, 7, 15, 27, 28, 52, 53, 60, 70]</t>
  </si>
  <si>
    <t>[3, 19, 35, 49, 52, 53, 63, 64, 67, 83, 86, 91, 97, 107, 109, 129, 132, 134, 154, 161, 164, 168, 170, 186, 197, 198, 201, 210, 220]</t>
  </si>
  <si>
    <t>[6, 13, 50, 51, 56, 58, 61, 65, 78, 79, 87, 90, 91, 95, 104]</t>
  </si>
  <si>
    <t>[9, 26]</t>
  </si>
  <si>
    <t>[3, 7, 9, 11, 14, 18, 20, 22, 23, 27, 45, 52, 54, 55, 62, 63, 66, 68, 76, 77, 78, 83, 86, 90, 94, 97, 100, 102, 105, 108, 114, 121, 124, 127, 129, 142, 143, 162, 169, 172, 174, 175, 178, 181, 183, 190, 197, 199, 203, 204, 206, 210, 218, 221, 223, 224, 227, 232, 234, 235, 239, 246, 248, 252, 253, 255, 258, 260, 262, 264, 265, 267, 273, 274, 276, 279, 281, 288, 295, 302, 304, 308, 309, 313, 316, 322, 323, 325, 330, 337, 339, 343, 344, 349, 351, 353, 358, 365, 371, 372, 378, 379, 381, 386, 388, 391, 393, 395, 400, 407, 414, 421, 426, 428, 430, 435, 437, 438, 440, 447, 451, 453, 456, 462, 463, 465, 469, 472, 477, 479, 484, 491, 493, 494, 496, 510, 512, 517, 518, 521, 524, 532, 533, 540, 542, 545, 547, 554, 557, 563, 564, 571, 580, 581, 587, 588, 589, 590, 592, 601, 618, 625, 631, 633, 636, 640, 643, 646, 651, 654, 661, 670, 677, 686, 695, 697, 702, 707, 709, 711, 717, 718, 720, 724, 727, 736, 737, 752, 753, 758, 760, 764, 767, 770, 776, 780, 783, 786, 795, 797, 807, 810, 813, 814, 816, 818, 828, 830, 840, 842, 843, 850, 853, 863, 869, 870, 871, 876, 887, 889, 890, 891, 892, 898, 899, 916, 922, 924, 925, 932, 934, 951, 956, 960, 961, 963, 964, 965, 966, 976, 977, 982, 984, 992, 994, 999, 1009, 1012, 1014, 1018, 1023, 1028, 1041, 1045, 1059, 1062, 1064, 1071, 1072, 1078, 1082, 1089, 1094, 1098, 1110, 1115, 1119, 1124, 1147, 1155, 1168, 1171, 1180, 1181, 1184, 1189, 1191, 1195, 1196, 1197, 1201, 1206, 1209, 1211, 1230, 1231, 1232, 1233, 1255, 1260, 1265, 1267, 1271, 1276, 1282, 1290, 1295, 1298, 1302, 1324, 1332, 1335, 1352, 1359, 1368]</t>
  </si>
  <si>
    <t>[9, 13, 23, 27, 42, 48, 49, 53, 55, 56, 68, 71, 77, 83, 104, 106, 108, 122, 129, 144, 154, 166, 168, 175, 191, 199, 207]</t>
  </si>
  <si>
    <t>[21, 22, 24, 25, 27, 34, 37, 42, 61, 75, 79, 82, 89, 93, 96, 103, 106, 118, 137, 140, 145, 148, 151, 152, 155, 175, 176, 177, 180, 182, 186, 189, 190, 192, 193, 204, 212, 215, 217, 219, 224, 228, 235, 239, 242, 251, 256, 257, 260, 262, 263, 274, 276, 280, 282, 283, 290, 295, 296, 297, 308, 312, 317, 319, 321, 329, 334, 354, 357, 358, 363, 390, 392, 399, 409, 410, 413, 420, 425, 426, 433, 439, 449, 454, 462, 463, 476, 477, 482, 486, 488, 494, 501, 508, 515, 522, 525, 527, 533, 539, 540, 558, 563, 566, 568, 573, 584, 586, 608, 612, 619, 621, 629, 636, 641, 642, 643, 646, 651, 654, 655, 657, 658, 663, 669, 674, 677, 680, 684, 690, 694, 698, 713, 718, 721, 723, 727, 731, 732, 734, 739, 741, 745, 747, 748, 750, 755, 767, 776, 778, 780, 785, 794, 795, 796, 798, 805, 807, 809, 810, 822, 826, 830, 834, 839, 842, 846, 847, 848, 860, 863, 877, 884, 890, 895, 896, 911, 913, 927, 937, 939, 960, 986, 987, 991, 1001, 1009, 1013, 1014, 1022, 1046, 1047, 1050, 1056, 1060, 1076, 1081, 1082, 1093, 1096, 1107, 1119, 1125, 1129, 1130, 1140, 1144, 1152, 1158, 1162, 1168, 1180, 1184, 1192, 1195, 1196, 1201, 1211, 1213, 1217, 1221, 1228, 1234, 1243, 1244, 1247, 1262, 1271, 1284, 1289, 1293, 1298, 1299, 1300, 1301, 1306, 1316, 1317, 1320, 1334, 1340, 1341, 1348, 1351, 1356, 1361, 1363, 1373, 1376, 1380, 1390, 1397, 1401, 1403, 1406, 1408, 1413, 1437, 1442, 1443, 1445, 1450, 1456, 1458, 1461, 1462, 1463, 1464, 1467, 1470, 1472, 1473, 1474, 1476, 1479, 1481, 1482, 1491, 1497, 1501, 1506, 1507, 1514, 1516, 1520, 1521, 1528, 1536]</t>
  </si>
  <si>
    <t>[16, 40, 41, 43, 44, 49, 57, 61, 69, 78, 84, 94, 104, 116, 123, 127, 131, 134, 141, 143, 145, 152, 153, 163, 171, 175, 176, 177, 179]</t>
  </si>
  <si>
    <t>[11, 18, 20, 25, 36, 37, 41, 50, 56, 79, 81, 84, 88, 98, 120, 126, 134, 139, 153, 172, 174, 175, 178, 185, 197, 209, 219, 234, 238, 239, 243, 247, 248]</t>
  </si>
  <si>
    <t>[6, 11, 20, 22, 24, 35, 37, 38, 39, 49, 62, 63, 71, 76, 80, 89, 94, 96, 115, 131, 149, 152, 161, 162, 173, 180, 185, 192, 193, 196, 204, 205, 207, 211, 213, 216, 218, 225, 240, 242]</t>
  </si>
  <si>
    <t>[5, 9, 12, 14, 17, 23, 31, 47, 49, 51, 53, 54, 65, 72, 74, 76, 89, 91, 95, 98, 102, 104, 109]</t>
  </si>
  <si>
    <t>[9, 17, 24, 26, 35, 42, 54, 57, 59, 67, 72, 87, 90, 93, 98, 99, 102, 106, 113, 114, 115, 116, 117, 122, 123, 124, 130, 136, 140, 145, 147, 151, 157, 158, 159, 161, 165, 169, 170, 171, 175, 180, 182, 206, 213, 214, 216, 227, 241, 259, 261, 276, 305, 321, 323, 329, 335, 338, 345, 353, 367, 373, 399, 404, 408, 409, 411, 419, 439, 440, 441, 449, 450, 452, 463, 466, 468, 476, 480, 485, 489, 492, 495, 496, 517, 541, 548, 550, 553, 554, 565, 568, 583, 593, 603, 616, 619, 627, 628, 630, 634, 636, 637, 651, 678, 681, 684, 685, 686, 687, 697, 712, 715, 716, 718, 737, 750, 752, 772, 774, 792, 793, 805, 806, 811, 819, 831, 840, 844, 856, 864, 868, 874, 878, 884, 885, 896, 903, 905, 906, 909, 914, 932, 940, 941, 943, 944, 949, 961, 978, 982, 1000, 1017, 1018, 1021, 1023, 1027, 1031, 1032, 1034, 1036, 1048, 1057, 1066, 1069, 1083, 1084, 1089, 1091, 1094, 1097, 1100, 1111, 1112, 1127, 1135, 1136, 1148, 1154, 1156, 1158, 1165, 1175, 1177, 1181, 1184, 1186, 1188, 1199, 1200, 1204, 1210, 1216, 1219, 1230, 1231, 1235, 1236, 1238, 1243, 1247, 1264, 1269, 1272, 1273, 1274, 1275, 1277, 1282, 1283, 1286, 1287, 1288, 1292, 1294, 1299, 1306, 1307, 1308, 1315, 1320, 1321, 1324, 1329, 1330, 1332, 1336, 1347, 1349, 1355, 1359, 1362, 1366, 1378, 1380, 1381, 1383, 1385, 1391, 1393, 1395, 1398, 1424, 1432, 1447, 1455, 1459, 1474, 1477, 1484, 1487, 1489, 1492, 1494, 1499, 1512, 1522, 1527]</t>
  </si>
  <si>
    <t>[6, 51, 55]</t>
  </si>
  <si>
    <t>[2, 9, 16, 24, 30, 36, 49, 55, 57, 67, 77, 86]</t>
  </si>
  <si>
    <t>[2, 4, 17, 25, 26, 36, 38, 42, 49, 50, 52, 61, 63, 69, 81, 82, 84, 91, 93, 94, 110, 114, 115, 117, 120, 126, 131, 133, 134, 136, 143, 147, 149, 160, 167, 169, 171, 174, 182, 186, 190, 198, 203, 210, 214, 224, 228, 230, 231, 233, 239, 243, 246]</t>
  </si>
  <si>
    <t>[8, 17, 20, 26, 33, 39, 42, 45, 54, 57, 59, 66, 68, 86, 88, 92, 100, 104, 105, 111, 124]</t>
  </si>
  <si>
    <t>[5, 20, 27, 51, 53, 56, 67, 68, 75, 77, 93, 96, 102, 106, 108, 112, 114, 137, 142, 144, 155]</t>
  </si>
  <si>
    <t>[4, 12, 16, 20, 31, 41, 45, 46, 51, 52, 54, 91, 92]</t>
  </si>
  <si>
    <t>[6, 7, 9, 14, 16, 26, 28, 29, 30, 48, 53, 59, 66, 82, 85, 92, 97, 101, 106, 109, 125, 142, 147, 151, 163, 173, 183, 194, 204, 236, 238, 242, 243, 246, 248, 259, 260, 266, 267]</t>
  </si>
  <si>
    <t>[16, 17, 30, 45, 49, 50, 57, 59, 62, 63, 64, 69, 76, 88, 100, 106]</t>
  </si>
  <si>
    <t>[9, 17, 26, 28, 30, 35, 52, 54, 56, 58, 63, 69, 73, 77, 79, 81, 84, 86, 88, 89, 96, 98, 100, 104, 107, 114, 116, 120, 123, 125, 129, 134, 137, 139, 141, 144, 145, 146, 152, 162, 165, 170, 172, 173, 180, 194, 196, 201, 205, 209, 211, 215, 222, 225, 229, 230, 231, 232, 238, 242, 251, 256, 259, 266, 269, 271, 275, 281, 283, 287, 288, 292, 296, 298, 302]</t>
  </si>
  <si>
    <t>[12, 23, 41, 44, 46, 51, 53, 56, 63, 65, 70, 72, 93, 94, 96, 98, 126, 127, 128, 152, 154, 156, 177, 183, 189, 191, 195, 222, 224, 228, 230, 235, 241, 244, 258, 265, 267, 272, 274, 287]</t>
  </si>
  <si>
    <t>[58, 62, 73, 93, 101, 121, 159, 160, 161, 164, 177, 181, 183, 185, 195, 203, 205, 214, 242, 260, 268, 270, 273, 281, 283, 284, 289, 290]</t>
  </si>
  <si>
    <t>[4, 19, 31, 32, 33, 47, 63, 68, 78, 88, 103, 107, 108, 120, 121, 123, 132, 133, 140, 152, 154, 157, 189, 190, 191, 195, 198, 202, 207, 217, 220, 232, 251, 253, 255, 257, 259, 266, 274, 276, 286, 288, 296, 305, 312, 317, 320, 322, 328, 330, 341, 342, 345, 351, 353, 361, 372, 373, 379, 386, 390, 419, 423, 426, 433, 443, 450, 468, 490, 495, 498, 499, 507, 517, 524]</t>
  </si>
  <si>
    <t>[5, 6, 8, 14, 22, 38, 41, 43, 44, 59, 63, 64, 90, 91, 93, 100, 112, 133, 135, 141, 143, 144, 145, 154, 159, 166, 181, 186, 189, 194, 208, 213, 216, 221, 225, 226, 257, 258, 279, 280, 282, 298, 301, 310, 318, 333, 353, 355, 358, 361, 372, 378, 382, 388, 394, 400, 406, 417]</t>
  </si>
  <si>
    <t>[2, 8, 10, 13, 25, 26, 29, 30, 32, 38, 44, 46, 60, 68, 71, 89, 91, 108, 118, 125, 130, 132, 140, 141, 165, 167, 189, 196, 202, 205, 209, 212]</t>
  </si>
  <si>
    <t>[2, 4, 13, 22, 35, 37, 38, 41, 45, 66, 68, 72, 76, 77]</t>
  </si>
  <si>
    <t>[5, 12, 28, 30, 33, 42, 45, 47, 55, 56, 57, 73, 91, 92, 94, 95, 100, 104, 113, 115, 119, 121, 127, 128, 135, 147, 148, 150, 152, 171, 172, 174, 185, 201, 203, 216, 220, 221, 231, 232, 239, 245, 257, 259, 260, 263, 266, 278]</t>
  </si>
  <si>
    <t>[12, 32, 38, 40, 51, 63, 71]</t>
  </si>
  <si>
    <t>[2, 4, 5, 9, 12, 17, 18, 20, 26, 37, 39, 53, 55, 58, 60, 63, 79, 82, 87, 101, 102, 103, 110, 118, 125, 128, 133, 143, 161, 167, 179, 184, 185, 200, 203, 211]</t>
  </si>
  <si>
    <t>[2, 9, 18, 47, 56, 81, 97, 100, 111, 133, 135, 140, 142, 151, 159, 162, 180, 185, 200, 203, 211, 216, 217]</t>
  </si>
  <si>
    <t>[12, 28, 30, 42, 80, 81, 86, 99, 106, 123, 127, 130, 135, 142, 147, 158, 173, 182, 188, 192, 198, 201, 210, 227, 228]</t>
  </si>
  <si>
    <t>[2, 7, 15, 30, 31, 41, 42, 43, 48, 94, 98, 100, 104, 107, 120, 125, 139, 143, 144, 146, 159, 162, 181, 187, 194, 197, 200, 210, 216, 229, 230, 232, 242, 243, 245, 248, 259, 264, 266, 272, 273, 291, 294, 305, 308, 313, 314, 326, 336, 337, 339, 343, 349, 364, 366, 373, 391, 399, 402, 405, 406, 413, 425, 426, 436, 473, 479, 482, 485, 487, 488, 496, 497, 509, 510, 514]</t>
  </si>
  <si>
    <t>[2, 14, 23, 36, 46, 49, 58, 59, 63, 74, 76, 77, 80]</t>
  </si>
  <si>
    <t>[10, 17, 20, 21, 25, 40, 42, 43, 46, 47, 64, 71, 77, 82, 95, 113, 115, 120, 127, 128, 138, 139]</t>
  </si>
  <si>
    <t>[2, 5, 8, 9, 20, 21, 33, 40, 50, 56, 57, 82, 83, 86, 89, 97, 100, 101, 106, 112, 129, 133, 144, 145, 153, 162]</t>
  </si>
  <si>
    <t>[2, 7, 10, 30, 32, 33, 37, 41, 43, 54, 55, 59, 61, 78, 79, 84, 97, 99, 100, 101, 107, 111, 114, 119, 120, 125, 127, 142, 144, 167, 168, 196, 199, 207, 209]</t>
  </si>
  <si>
    <t>[3, 4, 11, 15, 18, 36, 38, 43, 53, 57, 66]</t>
  </si>
  <si>
    <t>[6, 9, 16, 18, 20, 25, 35, 39, 47, 64, 66, 67, 68, 79, 85, 92, 100, 102, 107, 129, 130, 136, 138, 140, 144, 149, 158]</t>
  </si>
  <si>
    <t>[9, 14, 16, 17, 22, 26, 28, 32, 33, 38, 51]</t>
  </si>
  <si>
    <t>[4, 7, 9, 19, 24, 50, 52, 70, 85, 88]</t>
  </si>
  <si>
    <t>[2, 13, 14, 16, 18, 19, 20, 28, 34, 35, 38, 42, 43, 44, 48, 50, 56, 57, 62, 64, 67, 76, 77, 97, 98, 99, 100, 104, 106, 111, 117, 124, 128]</t>
  </si>
  <si>
    <t>[7, 10, 20, 23, 26, 35, 43, 46, 51, 53, 55, 58, 63, 98, 102]</t>
  </si>
  <si>
    <t>[12, 15, 28, 33, 41, 52]</t>
  </si>
  <si>
    <t>[6, 12, 14, 21, 27, 34, 43, 46, 49, 53, 64, 70, 71, 72, 74]</t>
  </si>
  <si>
    <t>[2, 3, 6, 7, 10, 12, 38, 39, 44, 45, 46, 47, 52, 57, 76]</t>
  </si>
  <si>
    <t>[2, 4, 7, 9, 19, 28, 29, 49, 54, 59, 60, 68, 71, 78, 82, 87, 88, 96, 98, 102, 104, 105, 122, 140, 141, 156, 158, 163, 164, 168, 176, 181, 186, 188, 202, 210, 212, 217, 230, 235, 244, 245, 248, 253, 255, 262, 264, 268, 284, 296, 318, 321, 338, 349, 354, 359, 360, 373, 375]</t>
  </si>
  <si>
    <t>[6, 9, 11, 15, 19, 25, 26, 29, 41, 53, 57, 58, 61, 65, 73, 76, 77, 83, 85, 87, 97, 98, 100, 103, 111, 116, 118, 125, 131, 144, 147, 154, 163, 166, 174, 177, 180, 186, 189, 197, 213, 214, 217, 231, 241, 243, 252, 262, 270, 272]</t>
  </si>
  <si>
    <t>[5, 8, 10, 14, 15, 19, 23, 35, 45, 47, 67, 70, 73, 75, 79]</t>
  </si>
  <si>
    <t>[3, 6, 8, 12, 34, 43, 56, 57, 59, 60, 64, 67, 69, 70, 88]</t>
  </si>
  <si>
    <t>[3, 4, 12, 13, 15, 21, 25, 37, 44, 48]</t>
  </si>
  <si>
    <t>[8, 13, 20, 27, 28, 41, 48, 49, 50, 51, 52, 64, 67, 80, 89, 102, 104, 105, 111, 125, 126, 135, 140, 143, 148, 155, 156, 157, 158, 159, 160, 165, 166, 170, 173, 186, 201, 205, 217, 220, 222, 229]</t>
  </si>
  <si>
    <t>[2, 3, 5, 24, 25, 29, 39, 46, 62, 65, 85, 109, 112, 114, 116, 118]</t>
  </si>
  <si>
    <t>[8, 12, 20, 32, 38, 56, 72, 75, 81, 87, 115, 119]</t>
  </si>
  <si>
    <t>[10, 15, 22, 52, 62, 76, 77, 90]</t>
  </si>
  <si>
    <t>[2, 5, 8, 11, 29, 33, 42, 50, 63, 85, 94, 100, 108, 113, 122, 127, 132, 141, 143, 151, 189, 191, 198, 212, 216]</t>
  </si>
  <si>
    <t>[3, 6, 12, 15, 19, 48, 71, 94, 99, 102, 111, 127, 130, 133, 135, 152, 156, 167, 169, 173, 180, 185, 188, 192, 202, 208, 210, 213, 218, 236, 240, 241, 245, 248, 255, 294, 295, 306, 310, 322, 324, 329, 337, 344, 346, 348, 353, 361, 378, 383, 386, 390, 396, 398, 402, 404, 411, 446, 463, 464, 466, 475, 481, 492, 493, 501, 529, 533, 535, 540, 542, 548, 551, 553, 555]</t>
  </si>
  <si>
    <t>[8, 14, 39, 46, 51, 52, 71, 84, 89, 94, 97, 103, 106, 116, 117, 129, 130, 141, 161, 163, 173, 185]</t>
  </si>
  <si>
    <t>[5, 6, 8, 20, 21, 25, 28, 33, 41, 47, 51, 58, 65, 76, 83, 90, 95, 97, 98, 101, 115, 117, 118, 122, 125, 127, 131, 133, 154, 165, 169, 174, 185, 186, 196, 201, 206, 207, 208, 222, 238, 256, 258, 262, 276]</t>
  </si>
  <si>
    <t>[4, 9, 43, 57]</t>
  </si>
  <si>
    <t>[3, 11, 14, 20, 26, 29, 33, 36, 48, 59, 60]</t>
  </si>
  <si>
    <t>[3, 5, 13, 31, 33, 36, 42, 75]</t>
  </si>
  <si>
    <t>[15, 22, 33, 65, 71, 79, 80, 83, 98, 99, 106, 109, 112, 122, 126, 151, 159, 166, 168, 181]</t>
  </si>
  <si>
    <t>[2, 12, 19, 30, 33, 35, 45, 50, 62, 72, 93, 94, 95, 99, 100, 111, 137, 138, 140, 141, 143, 146, 150, 153, 169, 172, 179, 186, 188, 190, 195, 197, 199, 221, 227, 229, 230, 242, 244, 245, 247, 254, 260, 264, 266, 267, 279, 283, 290, 295, 305, 306]</t>
  </si>
  <si>
    <t>[2, 3, 12, 13, 18, 19, 29, 31, 35, 41, 51, 63, 69, 83, 88, 109, 110, 122, 130, 144, 148, 149, 156, 159, 161, 175, 184]</t>
  </si>
  <si>
    <t>[8, 27, 29, 32, 46, 64, 70, 82, 85, 88, 90, 95, 103, 104, 105, 116]</t>
  </si>
  <si>
    <t>[3, 8, 13, 16, 17, 21, 26, 30, 40, 41, 53, 70, 81, 88, 89, 96, 118, 133, 134, 144, 149, 162, 166, 170, 179, 184, 191, 208, 212]</t>
  </si>
  <si>
    <t>[6, 19, 25, 42, 43, 52, 60, 61, 70, 81, 92, 95, 100, 121, 126, 131, 133, 136]</t>
  </si>
  <si>
    <t>[3, 13, 16, 34, 44, 46, 48, 56, 84, 96, 107, 112, 121, 122, 125, 126, 127, 128, 132, 139, 146, 178, 180, 194, 200, 201, 221, 224, 243, 256, 265, 272, 274, 275, 276, 281, 289, 290, 291, 293]</t>
  </si>
  <si>
    <t>[2, 4, 13, 15, 23, 28, 37, 41, 49, 54, 66, 85, 87, 88, 92, 93, 94, 112, 119, 125, 126, 127, 136, 150, 168, 170, 171, 175]</t>
  </si>
  <si>
    <t>[2, 6, 8, 19, 27, 48, 51, 52, 55, 56, 57, 62, 64, 68, 70, 71, 80, 84, 88, 98, 100, 114, 117, 118, 121, 143, 145, 148, 155, 163, 181, 185, 201, 213, 216, 221, 228, 234, 244, 247]</t>
  </si>
  <si>
    <t>[16, 34, 37, 38, 41, 47, 48, 52, 58, 61, 72, 73, 84, 92, 117, 122, 124, 135, 142, 144, 146, 157, 163, 175, 178, 195, 197, 204, 208, 211, 219, 220, 222, 244, 246, 254, 262, 271, 275, 291, 295, 296, 299, 300, 307, 313, 316, 323, 331, 336, 342, 343, 347, 362, 381, 387, 391, 401, 405, 426, 454, 465, 480, 481, 487, 491, 492, 494, 501, 504, 507, 509, 518, 519, 522, 523, 528, 535, 537, 539, 541, 542, 544, 547, 549, 561, 570, 573, 590, 609, 614, 620, 625, 627, 635, 636]</t>
  </si>
  <si>
    <t>[2, 5, 9, 13, 21, 22, 29, 38, 52, 59, 67, 69, 75, 77, 78, 100, 103, 105, 106, 112, 115, 128, 135, 140, 150, 154, 157, 170, 171, 178, 199, 202, 214, 219, 228, 240, 242, 246, 247, 267, 276, 289, 304, 309, 311, 312, 315, 316, 320, 324, 328, 335, 342, 353, 357]</t>
  </si>
  <si>
    <t>[2, 5, 6, 10, 31, 36, 37, 42, 47, 53, 59, 60, 63, 65, 71, 88, 99, 109, 111, 115, 120, 123, 131, 134, 135, 151, 152, 156]</t>
  </si>
  <si>
    <t>[6, 16, 17, 18, 21, 23, 24, 39, 46, 61, 65, 82, 85, 88, 91, 109, 122, 123, 134, 156, 157, 165, 168, 171, 181, 183, 185, 204, 213]</t>
  </si>
  <si>
    <t>[4, 14, 20, 26, 37]</t>
  </si>
  <si>
    <t>[2, 16, 18, 22, 27, 32, 35, 50, 53, 54, 64, 68, 75, 82, 88, 100, 117, 119, 133, 136, 137, 146, 147, 149, 153, 155, 157, 160, 163, 166, 167, 169, 174, 177, 178, 179, 183, 185, 196, 213, 217, 222, 223, 227, 236, 247, 248, 250, 252, 256, 269, 272, 273, 279, 280, 282, 287, 299, 334]</t>
  </si>
  <si>
    <t>[8, 11, 19, 21, 22, 24, 27, 32, 33, 41, 48, 51]</t>
  </si>
  <si>
    <t>[4, 13, 14, 16, 48, 52, 56, 57, 61]</t>
  </si>
  <si>
    <t>[12, 16, 19, 22, 27, 43, 44, 51, 56, 65, 66, 68, 70, 77, 86, 89, 93, 101, 102]</t>
  </si>
  <si>
    <t>[3, 7, 13, 23, 49]</t>
  </si>
  <si>
    <t>[14, 17, 29, 31, 32, 34, 37, 63, 64, 70, 72, 84, 87, 91, 95, 109, 110]</t>
  </si>
  <si>
    <t>[5, 17, 30, 45, 58, 65, 67, 76, 89, 104, 105, 110, 128, 134]</t>
  </si>
  <si>
    <t>[4, 5, 8, 20, 27, 29, 34, 39, 40, 52, 67, 91, 92, 93, 109, 122]</t>
  </si>
  <si>
    <t>[15, 19, 28, 53, 57, 60, 61, 64, 70, 71, 76, 80, 83, 93, 101, 102, 106, 107, 115, 117, 126, 132, 135, 136, 138, 146, 160, 168, 170, 177, 180, 184, 190, 195, 263, 265, 270]</t>
  </si>
  <si>
    <t>[5, 10, 14, 19, 25, 28, 31, 56, 59, 63]</t>
  </si>
  <si>
    <t>[6, 18, 26, 31, 41, 44, 61, 65, 69, 74, 90, 112, 117, 121, 127, 141, 150, 153, 158, 170, 183, 189, 190, 195, 203, 215, 225, 226, 227, 232, 236, 238, 246, 276, 280, 284, 292, 296, 302, 308, 318, 319, 321, 327, 350, 351, 355]</t>
  </si>
  <si>
    <t>[4, 11, 12, 14, 42, 44, 52, 79, 85]</t>
  </si>
  <si>
    <t>[2, 3, 6, 7, 15, 20, 27, 30, 31, 35, 58, 60, 74, 81, 84, 107, 113, 136, 143, 148, 151, 165, 168, 187, 191, 206, 229, 241, 249, 251, 265, 285, 290, 294, 309, 315, 330]</t>
  </si>
  <si>
    <t>[2, 4, 12, 18, 27, 35, 52, 57, 69, 70, 72, 78, 108, 112, 115, 122, 140, 141, 151, 163, 168, 175, 177, 181, 183, 186, 192, 202, 203, 210, 217, 221, 222, 225, 238, 240, 241, 245, 246, 250, 260, 262, 265, 273, 276, 281, 282, 283, 301, 316, 318, 320, 325]</t>
  </si>
  <si>
    <t>[6, 14, 16, 17, 20, 25, 48, 50, 65, 74, 82, 91, 99, 103, 120, 128, 138, 155]</t>
  </si>
  <si>
    <t>[5, 15, 29, 51, 54, 55, 58, 68, 69]</t>
  </si>
  <si>
    <t>[4, 7, 9, 11, 14, 15, 17, 25, 27, 37, 40, 42, 51, 58, 65, 74, 77, 83, 89, 92, 103, 106, 120, 142, 152, 161, 163, 171]</t>
  </si>
  <si>
    <t>[6, 32, 35, 46, 63, 76, 84, 89, 91, 128, 134, 137, 139]</t>
  </si>
  <si>
    <t>[2, 4, 24, 27, 30, 33, 43, 56, 57, 58, 65, 67, 69, 83, 92, 97, 100, 103, 105, 117, 123, 132, 137, 139, 150, 152, 172, 179, 182, 183, 186, 202, 204, 211, 220, 221, 222, 238, 243, 254, 269, 276, 286, 289, 292, 296, 299, 302, 311, 317, 321, 323, 324, 340, 355, 361, 372, 383, 389, 396, 397, 398]</t>
  </si>
  <si>
    <t>[2, 6, 8, 28, 42, 45, 58, 64, 66, 85, 101, 102, 124, 131, 139, 145, 149, 175, 208, 210, 240, 241, 246, 248, 252, 255, 263, 265, 267, 272, 287, 292, 295, 300, 307, 313, 315, 317, 319, 320, 327, 330, 333, 340, 343, 349, 352, 354, 356, 368, 371, 373, 379, 387, 390, 394, 408, 425, 427, 437, 452, 456, 461, 463, 465, 470, 471, 472, 474, 476, 479, 482, 483, 499, 502, 510, 515, 534, 538, 539, 540, 551, 572, 602, 604, 616, 618, 619, 634, 637, 638, 641, 644, 646, 648, 653, 672, 685, 696, 702, 718, 735, 737, 742, 744, 755, 761, 762, 765, 770, 777, 780, 783]</t>
  </si>
  <si>
    <t>[5, 6, 9, 17, 26, 29, 33, 43, 44, 47, 56, 60, 64, 69]</t>
  </si>
  <si>
    <t>[3, 6, 13, 16, 19, 22, 24, 27, 30, 37, 44, 48, 93, 97, 118, 127]</t>
  </si>
  <si>
    <t>[15, 20, 22, 25, 29, 39, 40, 46, 51, 54, 57, 58, 66, 68, 69, 75, 78, 82, 102, 107, 110, 135, 142, 152, 153, 159, 177, 190, 197, 233, 237, 246, 259, 263, 269, 277, 280, 302, 304, 311, 314, 315, 333, 341, 346, 358, 359, 360, 363, 368, 384, 392]</t>
  </si>
  <si>
    <t>[11, 19, 36, 43, 44, 46, 49, 54, 58, 81, 88, 90, 91, 94, 104, 105, 111, 118, 122, 126, 129]</t>
  </si>
  <si>
    <t>[4, 6, 17, 18, 20, 23, 24, 29, 33, 36, 37, 40, 43, 50, 58, 65, 93, 108, 112, 113, 117, 118, 120, 145, 147, 152, 155, 165, 167, 170, 171]</t>
  </si>
  <si>
    <t>[6, 12, 13, 32, 34, 39, 48, 57, 71, 72, 79, 80]</t>
  </si>
  <si>
    <t>[2, 16, 21, 30, 34, 36, 41, 43, 44, 59, 64, 74, 75, 77, 80, 84, 111]</t>
  </si>
  <si>
    <t>[4, 9, 11, 14, 29, 39, 41, 45, 65]</t>
  </si>
  <si>
    <t>[2, 3, 12, 14, 38, 45, 49, 70, 82, 85, 88, 90, 92, 95, 103, 104, 125, 143, 154, 164, 168, 184, 189, 204, 206, 213, 220, 228, 235, 238, 250, 252, 260, 266, 276]</t>
  </si>
  <si>
    <t>[2, 5, 6, 13, 14, 22, 25, 40, 53, 57, 59, 67, 69, 76, 80, 82, 88, 95, 99]</t>
  </si>
  <si>
    <t>[5, 8, 14, 21, 29, 30, 32, 34, 37, 57, 89, 93, 99, 109, 117, 121, 129, 135, 153, 166, 171, 178, 186, 205, 206, 214, 220, 240, 262, 275, 277, 288, 290, 319, 356, 363, 365, 385, 386, 388, 392, 420, 423, 431, 435, 448, 450, 456, 457, 463, 471, 479, 488, 497, 502, 510, 515, 521, 525, 529, 545, 547, 552, 561, 569, 579, 589, 592, 600, 612, 613, 624, 629, 633, 634, 635, 650, 651, 675, 676, 677, 678, 679, 686, 688, 692, 693, 700, 702, 703, 707, 709, 710, 713, 716, 721, 731, 732, 733, 740, 743, 751, 752, 754, 758, 782, 785, 792, 793, 803, 821, 822, 827, 829, 831, 839, 840, 859, 868, 904, 910, 913, 917, 919, 923, 924, 928, 931, 932, 933, 934]</t>
  </si>
  <si>
    <t>[6, 14, 33, 38, 43, 56, 69, 79]</t>
  </si>
  <si>
    <t>[2, 9, 18, 22, 38, 45, 54, 60, 64, 74, 86, 97, 130]</t>
  </si>
  <si>
    <t>[2, 5, 9, 13, 17, 24, 29, 32, 56, 58, 61, 66, 95, 97, 104, 108]</t>
  </si>
  <si>
    <t>[2, 4, 8, 14, 15, 18, 32, 35, 36, 39, 40, 42, 47, 58, 59, 62, 69, 70, 79, 96, 107]</t>
  </si>
  <si>
    <t>[4, 51, 64, 67, 71, 86, 87, 89, 95, 102, 109, 117, 122, 124, 136, 137, 139, 150]</t>
  </si>
  <si>
    <t>[2, 3, 4, 5, 11, 26, 29, 31, 38, 52, 59, 68, 80, 84, 95, 101, 102, 103]</t>
  </si>
  <si>
    <t>[5, 9, 10, 23, 36, 38, 48, 57, 69, 89, 91, 93, 96, 98, 100, 110, 119, 123, 144, 146, 150, 157, 171, 174, 176, 182, 183]</t>
  </si>
  <si>
    <t>[5, 11, 16, 22, 29, 43, 51, 54, 59, 65]</t>
  </si>
  <si>
    <t>[17, 21, 22, 27, 40, 46, 47, 48]</t>
  </si>
  <si>
    <t>[16, 19, 35, 38, 52, 60, 61, 64, 81, 87, 91, 95, 119, 138, 140, 147, 162, 185, 187, 192, 193, 208, 220, 227, 229, 237, 243, 259, 262, 265, 283, 288, 298, 302, 328, 330, 335, 337, 346, 361, 366, 383, 389, 400, 413, 417, 432]</t>
  </si>
  <si>
    <t>[2, 3, 5, 8, 12, 14, 19, 20, 36, 37, 38, 43, 47, 55, 56, 59, 86, 106, 108, 113, 115, 118, 123, 126, 133, 134, 135, 136, 138, 143, 146, 154, 158]</t>
  </si>
  <si>
    <t>[8, 10, 16, 22, 35, 42, 43, 45, 46, 53, 55, 65, 82, 89, 98, 104, 105, 123, 138, 144, 152, 156, 159, 160, 170, 173, 185, 194, 215, 236, 237, 249, 259, 263]</t>
  </si>
  <si>
    <t>[2, 4, 19, 25, 32, 47, 53, 54, 69, 70, 75, 79, 105, 106, 109, 116, 123, 130, 137, 151, 162, 169, 175, 180, 188, 192, 193, 210, 218, 225, 232, 241, 246, 256, 278, 282, 288, 294, 310, 325, 333, 335, 341, 342, 363, 371, 372, 377, 378, 385]</t>
  </si>
  <si>
    <t>[2, 7, 12, 26, 35, 47, 59, 61, 62, 65, 67, 70, 71, 72, 86, 108, 110, 112, 119, 123, 157, 161, 164, 166, 168, 170, 174, 179, 182, 185, 189, 191, 192, 202, 220, 223, 224, 230, 234, 238, 242, 244, 249, 250, 253, 261, 263, 266, 285, 290, 298, 300, 302, 312, 327, 334, 335, 346, 348, 349, 355, 364, 366, 368, 375, 379, 398, 402, 414, 418, 426]</t>
  </si>
  <si>
    <t>[2, 8, 14, 18, 22, 23, 36, 47, 52, 61, 65, 68, 72, 73, 74, 78, 84, 86, 90, 91, 98, 102, 103, 107, 108, 119, 122, 123, 125, 128, 129, 132, 167, 172, 175, 191, 203, 213, 227]</t>
  </si>
  <si>
    <t>[5, 7, 12, 22, 23, 27, 38, 39, 42, 45, 50, 55, 58, 62, 66, 70, 72, 80, 82, 89, 95, 109, 117, 124, 129, 147, 152, 162, 177, 179, 184, 202, 229, 235, 237, 240, 243, 247, 258]</t>
  </si>
  <si>
    <t>[2, 20, 21, 22, 35, 43, 45, 47, 52, 69, 71, 85, 100, 105, 108]</t>
  </si>
  <si>
    <t>[5, 31, 48, 60, 63, 66, 77, 88, 93, 102, 107, 125, 128]</t>
  </si>
  <si>
    <t>[6, 17, 21, 35, 42, 63, 67, 68, 70, 76, 85, 86, 89, 92, 96, 107, 116, 118, 123, 125, 138, 142]</t>
  </si>
  <si>
    <t>[3, 6, 25, 34, 42, 43, 50, 52]</t>
  </si>
  <si>
    <t>[2, 20, 25, 32, 39, 50, 59, 67, 68, 73]</t>
  </si>
  <si>
    <t>[5, 14, 15, 25, 32, 38, 43, 47, 53, 57, 61, 63, 66, 72, 75, 83, 84, 85, 86, 94, 112, 116]</t>
  </si>
  <si>
    <t>[19, 22, 24, 29, 32, 38, 47, 51, 65, 75]</t>
  </si>
  <si>
    <t>[2, 16, 20, 27, 29, 40, 43, 54, 59, 61, 63, 68, 71, 73, 86, 109, 117, 121, 123, 127, 136, 142, 166, 179, 192, 198, 211, 221, 224, 230, 231]</t>
  </si>
  <si>
    <t>[1, 2, 3, 23, 37, 44, 62, 79, 80, 90, 92, 96, 104, 109, 110, 111, 124, 133, 135, 160]</t>
  </si>
  <si>
    <t>[2, 4, 8, 17, 20, 24, 32, 33, 38, 39, 41, 49, 53, 54, 69, 72, 80, 88, 90, 101, 102, 107]</t>
  </si>
  <si>
    <t>[7, 10, 15, 18, 28, 36, 38, 41, 57, 58, 60, 75, 77, 91, 116, 117, 122, 124, 125, 127, 134, 142, 157, 170, 171, 177, 183, 186, 187, 192]</t>
  </si>
  <si>
    <t>[5, 12, 38, 39, 40, 63, 75, 78, 80, 84, 111, 114, 115, 117, 122, 124, 150, 151]</t>
  </si>
  <si>
    <t>[3, 13, 14, 15, 17, 34, 43, 46, 51, 54, 57, 61, 79, 84, 87, 108, 119, 120, 123, 129, 147, 149, 152, 155, 165, 176, 180, 182, 183, 184, 194, 199, 201, 210, 218, 227, 229, 231, 233, 240, 242, 246, 247, 248, 255, 260, 264, 268, 272, 277]</t>
  </si>
  <si>
    <t>[7, 14, 23, 24, 30, 37, 38, 40, 54, 58, 61, 88, 93, 95, 98, 99]</t>
  </si>
  <si>
    <t>[1, 6, 11, 14, 15, 23, 29, 33, 38, 50, 52, 70, 71, 72, 76, 79, 86, 92, 96, 100]</t>
  </si>
  <si>
    <t>[2, 8, 9, 11, 16, 17, 18, 21, 22, 26, 36, 41, 43, 53, 54, 57, 58, 60, 67, 75, 78, 82, 98, 103, 111, 116, 117, 120, 123, 128, 136, 143, 157, 168, 175, 178, 180, 185, 210, 212, 216, 224]</t>
  </si>
  <si>
    <t>[2, 8, 9, 13, 16, 19, 28, 29, 48, 49, 51, 54, 64, 66, 72]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</si>
</sst>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>
    <font>
      <sz val="11"/>
      <color theme="1"/>
      <name val="Calibri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color rgb="FF000000"/>
      <name val="&quot;Google Sans Mono&quot;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8">
    <xf numFmtId="0" fontId="0" fillId="0" borderId="0" xfId="0"/>
    <xf numFmtId="0" fontId="2" fillId="0" borderId="1" xfId="0" applyFont="1" applyBorder="1" applyAlignment="1">
      <alignment horizontal="center" vertical="top"/>
    </xf>
    <xf numFmtId="0" fontId="2" fillId="0" borderId="0" xfId="0" applyFont="1" applyAlignment="1">
      <alignment horizontal="center" vertical="top"/>
    </xf>
    <xf numFmtId="0" fontId="3" fillId="0" borderId="0" xfId="0" applyFont="1"/>
    <xf numFmtId="0" fontId="4" fillId="2" borderId="0" xfId="0" applyFont="1" applyFill="1"/>
    <xf numFmtId="0" fontId="0" fillId="0" borderId="1" xfId="0" applyBorder="1"/>
    <xf numFmtId="0" fontId="3" fillId="0" borderId="1" xfId="0" applyFont="1" applyBorder="1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'dat2'!$H$1</c:f>
              <c:strCache>
                <c:ptCount val="1"/>
                <c:pt idx="0">
                  <c:v>f-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'dat2'!$G$2:$G$4670</c:f>
              <c:numCache>
                <c:formatCode>General</c:formatCode>
                <c:ptCount val="4669"/>
                <c:pt idx="0">
                  <c:v>8.8484848484848486E-2</c:v>
                </c:pt>
                <c:pt idx="1">
                  <c:v>9.1623036649214659E-2</c:v>
                </c:pt>
                <c:pt idx="2">
                  <c:v>0.1162790697674419</c:v>
                </c:pt>
                <c:pt idx="3">
                  <c:v>0.1154562383612663</c:v>
                </c:pt>
                <c:pt idx="4">
                  <c:v>0.1108247422680412</c:v>
                </c:pt>
                <c:pt idx="5">
                  <c:v>0.1006600660066007</c:v>
                </c:pt>
                <c:pt idx="6">
                  <c:v>6.7518248175182483E-2</c:v>
                </c:pt>
                <c:pt idx="7">
                  <c:v>0.1026785714285714</c:v>
                </c:pt>
                <c:pt idx="8">
                  <c:v>0.1017274472168906</c:v>
                </c:pt>
                <c:pt idx="9">
                  <c:v>0.1135265700483092</c:v>
                </c:pt>
                <c:pt idx="10">
                  <c:v>0.1160337552742616</c:v>
                </c:pt>
                <c:pt idx="11">
                  <c:v>0.125</c:v>
                </c:pt>
                <c:pt idx="12">
                  <c:v>9.8814229249011856E-2</c:v>
                </c:pt>
                <c:pt idx="13">
                  <c:v>0.10121457489878539</c:v>
                </c:pt>
                <c:pt idx="14">
                  <c:v>7.3746312684365781E-2</c:v>
                </c:pt>
                <c:pt idx="15">
                  <c:v>8.2661290322580641E-2</c:v>
                </c:pt>
                <c:pt idx="16">
                  <c:v>0.1119842829076621</c:v>
                </c:pt>
                <c:pt idx="17">
                  <c:v>0.12885154061624651</c:v>
                </c:pt>
                <c:pt idx="18">
                  <c:v>0.20289855072463769</c:v>
                </c:pt>
                <c:pt idx="19">
                  <c:v>9.7613882863340565E-2</c:v>
                </c:pt>
                <c:pt idx="20">
                  <c:v>9.580838323353294E-2</c:v>
                </c:pt>
                <c:pt idx="21">
                  <c:v>0.1222222222222222</c:v>
                </c:pt>
                <c:pt idx="22">
                  <c:v>0.1004636785162288</c:v>
                </c:pt>
                <c:pt idx="23">
                  <c:v>0.1030042918454936</c:v>
                </c:pt>
                <c:pt idx="24">
                  <c:v>9.3065693430656932E-2</c:v>
                </c:pt>
                <c:pt idx="25">
                  <c:v>0.11605937921727399</c:v>
                </c:pt>
                <c:pt idx="26">
                  <c:v>9.7916666666666666E-2</c:v>
                </c:pt>
                <c:pt idx="27">
                  <c:v>8.0808080808080815E-2</c:v>
                </c:pt>
                <c:pt idx="28">
                  <c:v>0.1083333333333333</c:v>
                </c:pt>
                <c:pt idx="29">
                  <c:v>9.8701298701298706E-2</c:v>
                </c:pt>
                <c:pt idx="30">
                  <c:v>0.128</c:v>
                </c:pt>
                <c:pt idx="31">
                  <c:v>9.5238095238095233E-2</c:v>
                </c:pt>
                <c:pt idx="32">
                  <c:v>0.1131386861313869</c:v>
                </c:pt>
                <c:pt idx="33">
                  <c:v>0.11680327868852459</c:v>
                </c:pt>
                <c:pt idx="34">
                  <c:v>0.105515587529976</c:v>
                </c:pt>
                <c:pt idx="35">
                  <c:v>0.11961057023643951</c:v>
                </c:pt>
                <c:pt idx="36">
                  <c:v>9.7345132743362831E-2</c:v>
                </c:pt>
                <c:pt idx="37">
                  <c:v>9.1111111111111115E-2</c:v>
                </c:pt>
                <c:pt idx="38">
                  <c:v>0.13700564971751411</c:v>
                </c:pt>
                <c:pt idx="39">
                  <c:v>8.5365853658536592E-2</c:v>
                </c:pt>
                <c:pt idx="40">
                  <c:v>0.10227272727272731</c:v>
                </c:pt>
                <c:pt idx="41">
                  <c:v>0.11496746203904561</c:v>
                </c:pt>
                <c:pt idx="42">
                  <c:v>0.12824956672443669</c:v>
                </c:pt>
                <c:pt idx="43">
                  <c:v>0.1177944862155388</c:v>
                </c:pt>
                <c:pt idx="44">
                  <c:v>0.1048387096774194</c:v>
                </c:pt>
                <c:pt idx="45">
                  <c:v>9.5041322314049589E-2</c:v>
                </c:pt>
                <c:pt idx="46">
                  <c:v>0.1007957559681698</c:v>
                </c:pt>
                <c:pt idx="47">
                  <c:v>9.8901098901098897E-2</c:v>
                </c:pt>
                <c:pt idx="48">
                  <c:v>0.1142061281337047</c:v>
                </c:pt>
                <c:pt idx="49">
                  <c:v>0.22307692307692309</c:v>
                </c:pt>
                <c:pt idx="50">
                  <c:v>6.8259385665529013E-2</c:v>
                </c:pt>
                <c:pt idx="51">
                  <c:v>0.12650602409638551</c:v>
                </c:pt>
                <c:pt idx="52">
                  <c:v>7.8534031413612565E-2</c:v>
                </c:pt>
                <c:pt idx="53">
                  <c:v>8.3544303797468356E-2</c:v>
                </c:pt>
                <c:pt idx="54">
                  <c:v>0.11044176706827311</c:v>
                </c:pt>
                <c:pt idx="55">
                  <c:v>0.1151685393258427</c:v>
                </c:pt>
                <c:pt idx="56">
                  <c:v>5.7142857142857141E-2</c:v>
                </c:pt>
                <c:pt idx="57">
                  <c:v>8.1447963800904979E-2</c:v>
                </c:pt>
                <c:pt idx="58">
                  <c:v>7.6923076923076927E-2</c:v>
                </c:pt>
                <c:pt idx="59">
                  <c:v>9.1911764705882359E-2</c:v>
                </c:pt>
                <c:pt idx="60">
                  <c:v>0.1135646687697161</c:v>
                </c:pt>
                <c:pt idx="61">
                  <c:v>8.4942084942084939E-2</c:v>
                </c:pt>
                <c:pt idx="62">
                  <c:v>0.1050724637681159</c:v>
                </c:pt>
                <c:pt idx="63">
                  <c:v>9.1603053435114504E-2</c:v>
                </c:pt>
                <c:pt idx="64">
                  <c:v>9.8265895953757232E-2</c:v>
                </c:pt>
                <c:pt idx="65">
                  <c:v>7.575757575757576E-2</c:v>
                </c:pt>
                <c:pt idx="66">
                  <c:v>8.0305927342256209E-2</c:v>
                </c:pt>
                <c:pt idx="67">
                  <c:v>6.5088757396449703E-2</c:v>
                </c:pt>
                <c:pt idx="68">
                  <c:v>0.13793103448275859</c:v>
                </c:pt>
                <c:pt idx="69">
                  <c:v>0.105726872246696</c:v>
                </c:pt>
                <c:pt idx="70">
                  <c:v>0.13025210084033609</c:v>
                </c:pt>
                <c:pt idx="71">
                  <c:v>9.6774193548387094E-2</c:v>
                </c:pt>
                <c:pt idx="72">
                  <c:v>9.1304347826086957E-2</c:v>
                </c:pt>
                <c:pt idx="73">
                  <c:v>9.1603053435114504E-2</c:v>
                </c:pt>
                <c:pt idx="74">
                  <c:v>9.1603053435114504E-2</c:v>
                </c:pt>
                <c:pt idx="75">
                  <c:v>0.1020408163265306</c:v>
                </c:pt>
                <c:pt idx="76">
                  <c:v>8.6053412462908013E-2</c:v>
                </c:pt>
                <c:pt idx="77">
                  <c:v>0.1183431952662722</c:v>
                </c:pt>
                <c:pt idx="78">
                  <c:v>9.1928251121076235E-2</c:v>
                </c:pt>
                <c:pt idx="79">
                  <c:v>8.2589285714285712E-2</c:v>
                </c:pt>
                <c:pt idx="80">
                  <c:v>0.16149068322981369</c:v>
                </c:pt>
                <c:pt idx="81">
                  <c:v>5.8201058201058198E-2</c:v>
                </c:pt>
                <c:pt idx="82">
                  <c:v>0.1104651162790698</c:v>
                </c:pt>
                <c:pt idx="83">
                  <c:v>0.17032967032967031</c:v>
                </c:pt>
                <c:pt idx="84">
                  <c:v>0.1095890410958904</c:v>
                </c:pt>
                <c:pt idx="85">
                  <c:v>0.13617021276595739</c:v>
                </c:pt>
                <c:pt idx="86">
                  <c:v>0.10116731517509731</c:v>
                </c:pt>
                <c:pt idx="87">
                  <c:v>0.10305343511450379</c:v>
                </c:pt>
                <c:pt idx="88">
                  <c:v>5.0751879699248117E-2</c:v>
                </c:pt>
                <c:pt idx="89">
                  <c:v>9.9009900990099015E-2</c:v>
                </c:pt>
                <c:pt idx="90">
                  <c:v>0.1098130841121495</c:v>
                </c:pt>
                <c:pt idx="91">
                  <c:v>9.0909090909090912E-2</c:v>
                </c:pt>
                <c:pt idx="92">
                  <c:v>9.9173553719008267E-2</c:v>
                </c:pt>
                <c:pt idx="93">
                  <c:v>9.8280098280098274E-2</c:v>
                </c:pt>
                <c:pt idx="94">
                  <c:v>8.5271317829457363E-2</c:v>
                </c:pt>
                <c:pt idx="95">
                  <c:v>7.7212806026365349E-2</c:v>
                </c:pt>
                <c:pt idx="96">
                  <c:v>0.1073529411764706</c:v>
                </c:pt>
                <c:pt idx="97">
                  <c:v>0.1103678929765886</c:v>
                </c:pt>
                <c:pt idx="98">
                  <c:v>9.8484848484848481E-2</c:v>
                </c:pt>
                <c:pt idx="99">
                  <c:v>0.13317191283292981</c:v>
                </c:pt>
                <c:pt idx="100">
                  <c:v>9.5744680851063829E-2</c:v>
                </c:pt>
                <c:pt idx="101">
                  <c:v>0.1170212765957447</c:v>
                </c:pt>
                <c:pt idx="102">
                  <c:v>0.12527964205816561</c:v>
                </c:pt>
                <c:pt idx="103">
                  <c:v>6.6465256797583083E-2</c:v>
                </c:pt>
                <c:pt idx="104">
                  <c:v>0.12980769230769229</c:v>
                </c:pt>
                <c:pt idx="105">
                  <c:v>0.1146551724137931</c:v>
                </c:pt>
                <c:pt idx="106">
                  <c:v>9.8086124401913874E-2</c:v>
                </c:pt>
                <c:pt idx="107">
                  <c:v>0.1228070175438596</c:v>
                </c:pt>
                <c:pt idx="108">
                  <c:v>8.5714285714285715E-2</c:v>
                </c:pt>
                <c:pt idx="109">
                  <c:v>0.1162790697674419</c:v>
                </c:pt>
                <c:pt idx="110">
                  <c:v>9.9887766554433224E-2</c:v>
                </c:pt>
                <c:pt idx="111">
                  <c:v>0.11688311688311689</c:v>
                </c:pt>
                <c:pt idx="112">
                  <c:v>0.1045576407506702</c:v>
                </c:pt>
                <c:pt idx="113">
                  <c:v>7.7142857142857138E-2</c:v>
                </c:pt>
                <c:pt idx="114">
                  <c:v>9.5779220779220783E-2</c:v>
                </c:pt>
                <c:pt idx="115">
                  <c:v>9.8859315589353611E-2</c:v>
                </c:pt>
                <c:pt idx="116">
                  <c:v>0.10700389105058369</c:v>
                </c:pt>
                <c:pt idx="117">
                  <c:v>0.1159929701230228</c:v>
                </c:pt>
                <c:pt idx="118">
                  <c:v>0.1068493150684932</c:v>
                </c:pt>
                <c:pt idx="119">
                  <c:v>8.7774294670846395E-2</c:v>
                </c:pt>
                <c:pt idx="120">
                  <c:v>0.1114982578397213</c:v>
                </c:pt>
                <c:pt idx="121">
                  <c:v>7.8873239436619724E-2</c:v>
                </c:pt>
                <c:pt idx="122">
                  <c:v>6.7978533094812166E-2</c:v>
                </c:pt>
                <c:pt idx="123">
                  <c:v>0.1226053639846743</c:v>
                </c:pt>
                <c:pt idx="124">
                  <c:v>8.1113801452784504E-2</c:v>
                </c:pt>
                <c:pt idx="125">
                  <c:v>0.1088709677419355</c:v>
                </c:pt>
                <c:pt idx="126">
                  <c:v>9.2537313432835819E-2</c:v>
                </c:pt>
                <c:pt idx="127">
                  <c:v>0.19696969696969699</c:v>
                </c:pt>
                <c:pt idx="128">
                  <c:v>0.112</c:v>
                </c:pt>
                <c:pt idx="129">
                  <c:v>5.5555555555555552E-2</c:v>
                </c:pt>
                <c:pt idx="130">
                  <c:v>0.15189873417721519</c:v>
                </c:pt>
                <c:pt idx="131">
                  <c:v>0.1866666666666667</c:v>
                </c:pt>
                <c:pt idx="132">
                  <c:v>8.3109919571045576E-2</c:v>
                </c:pt>
                <c:pt idx="133">
                  <c:v>0.1036789297658863</c:v>
                </c:pt>
                <c:pt idx="134">
                  <c:v>0.1145833333333333</c:v>
                </c:pt>
                <c:pt idx="135">
                  <c:v>0.1136363636363636</c:v>
                </c:pt>
                <c:pt idx="136">
                  <c:v>0.10312499999999999</c:v>
                </c:pt>
                <c:pt idx="137">
                  <c:v>0.1081081081081081</c:v>
                </c:pt>
                <c:pt idx="138">
                  <c:v>0.12631578947368419</c:v>
                </c:pt>
                <c:pt idx="139">
                  <c:v>9.8958333333333329E-2</c:v>
                </c:pt>
                <c:pt idx="140">
                  <c:v>0.1057401812688822</c:v>
                </c:pt>
                <c:pt idx="141">
                  <c:v>7.0195627157652471E-2</c:v>
                </c:pt>
                <c:pt idx="142">
                  <c:v>0.15841584158415839</c:v>
                </c:pt>
                <c:pt idx="143">
                  <c:v>0.1</c:v>
                </c:pt>
                <c:pt idx="144">
                  <c:v>0.1387755102040816</c:v>
                </c:pt>
                <c:pt idx="145">
                  <c:v>9.2664092664092659E-2</c:v>
                </c:pt>
                <c:pt idx="146">
                  <c:v>0.1233766233766234</c:v>
                </c:pt>
                <c:pt idx="147">
                  <c:v>0.1333333333333333</c:v>
                </c:pt>
                <c:pt idx="148">
                  <c:v>0.1070336391437309</c:v>
                </c:pt>
                <c:pt idx="149">
                  <c:v>0.14285714285714279</c:v>
                </c:pt>
                <c:pt idx="150">
                  <c:v>8.3788706739526417E-2</c:v>
                </c:pt>
                <c:pt idx="151">
                  <c:v>0.1137254901960784</c:v>
                </c:pt>
                <c:pt idx="152">
                  <c:v>0.1186770428015564</c:v>
                </c:pt>
                <c:pt idx="153">
                  <c:v>0.1204188481675393</c:v>
                </c:pt>
                <c:pt idx="154">
                  <c:v>8.2317073170731711E-2</c:v>
                </c:pt>
                <c:pt idx="155">
                  <c:v>0.1075794621026895</c:v>
                </c:pt>
                <c:pt idx="156">
                  <c:v>0.116504854368932</c:v>
                </c:pt>
                <c:pt idx="157">
                  <c:v>0.10305343511450379</c:v>
                </c:pt>
                <c:pt idx="158">
                  <c:v>8.3333333333333329E-2</c:v>
                </c:pt>
                <c:pt idx="159">
                  <c:v>0.1239193083573487</c:v>
                </c:pt>
                <c:pt idx="160">
                  <c:v>8.8737201365187715E-2</c:v>
                </c:pt>
                <c:pt idx="161">
                  <c:v>0.10688836104513059</c:v>
                </c:pt>
                <c:pt idx="162">
                  <c:v>0.1903225806451613</c:v>
                </c:pt>
                <c:pt idx="163">
                  <c:v>0.13407821229050279</c:v>
                </c:pt>
                <c:pt idx="164">
                  <c:v>0.11284046692607</c:v>
                </c:pt>
                <c:pt idx="165">
                  <c:v>0.1115702479338843</c:v>
                </c:pt>
                <c:pt idx="166">
                  <c:v>0.10476190476190481</c:v>
                </c:pt>
                <c:pt idx="167">
                  <c:v>0.1260869565217391</c:v>
                </c:pt>
                <c:pt idx="168">
                  <c:v>0.10436893203883491</c:v>
                </c:pt>
                <c:pt idx="169">
                  <c:v>0.1063829787234043</c:v>
                </c:pt>
                <c:pt idx="170">
                  <c:v>8.9068825910931168E-2</c:v>
                </c:pt>
                <c:pt idx="171">
                  <c:v>9.1304347826086957E-2</c:v>
                </c:pt>
                <c:pt idx="172">
                  <c:v>8.5542168674698799E-2</c:v>
                </c:pt>
                <c:pt idx="173">
                  <c:v>0.1216783216783217</c:v>
                </c:pt>
                <c:pt idx="174">
                  <c:v>9.9557522123893807E-2</c:v>
                </c:pt>
                <c:pt idx="175">
                  <c:v>0.1008403361344538</c:v>
                </c:pt>
                <c:pt idx="176">
                  <c:v>9.264305177111716E-2</c:v>
                </c:pt>
                <c:pt idx="177">
                  <c:v>0.10188679245283019</c:v>
                </c:pt>
                <c:pt idx="178">
                  <c:v>6.9518716577540107E-2</c:v>
                </c:pt>
                <c:pt idx="179">
                  <c:v>0.121301775147929</c:v>
                </c:pt>
                <c:pt idx="180">
                  <c:v>0.1111111111111111</c:v>
                </c:pt>
                <c:pt idx="181">
                  <c:v>7.125307125307126E-2</c:v>
                </c:pt>
                <c:pt idx="182">
                  <c:v>0.1224489795918367</c:v>
                </c:pt>
                <c:pt idx="183">
                  <c:v>7.0298769771529004E-2</c:v>
                </c:pt>
                <c:pt idx="184">
                  <c:v>0.12542372881355929</c:v>
                </c:pt>
                <c:pt idx="185">
                  <c:v>0.1060171919770774</c:v>
                </c:pt>
                <c:pt idx="186">
                  <c:v>9.6330275229357804E-2</c:v>
                </c:pt>
                <c:pt idx="187">
                  <c:v>0.10677966101694911</c:v>
                </c:pt>
                <c:pt idx="188">
                  <c:v>8.755760368663594E-2</c:v>
                </c:pt>
                <c:pt idx="189">
                  <c:v>0.1149732620320856</c:v>
                </c:pt>
                <c:pt idx="190">
                  <c:v>0.1185410334346505</c:v>
                </c:pt>
                <c:pt idx="191">
                  <c:v>0.1038961038961039</c:v>
                </c:pt>
                <c:pt idx="192">
                  <c:v>0.10101010101010099</c:v>
                </c:pt>
                <c:pt idx="193">
                  <c:v>9.6846846846846843E-2</c:v>
                </c:pt>
                <c:pt idx="194">
                  <c:v>0.1095238095238095</c:v>
                </c:pt>
                <c:pt idx="195">
                  <c:v>9.3525179856115109E-2</c:v>
                </c:pt>
                <c:pt idx="196">
                  <c:v>0.1118721461187215</c:v>
                </c:pt>
                <c:pt idx="197">
                  <c:v>7.9283887468030695E-2</c:v>
                </c:pt>
                <c:pt idx="198">
                  <c:v>0.1143695014662757</c:v>
                </c:pt>
                <c:pt idx="199">
                  <c:v>7.6086956521739135E-2</c:v>
                </c:pt>
                <c:pt idx="200">
                  <c:v>8.8068181818181823E-2</c:v>
                </c:pt>
                <c:pt idx="201">
                  <c:v>8.9285714285714288E-2</c:v>
                </c:pt>
                <c:pt idx="202">
                  <c:v>9.8314606741573038E-2</c:v>
                </c:pt>
                <c:pt idx="203">
                  <c:v>9.1603053435114504E-2</c:v>
                </c:pt>
                <c:pt idx="204">
                  <c:v>0.1</c:v>
                </c:pt>
                <c:pt idx="205">
                  <c:v>7.3883161512027493E-2</c:v>
                </c:pt>
                <c:pt idx="206">
                  <c:v>0.1021021021021021</c:v>
                </c:pt>
                <c:pt idx="207">
                  <c:v>8.2004555808656038E-2</c:v>
                </c:pt>
                <c:pt idx="208">
                  <c:v>9.5238095238095233E-2</c:v>
                </c:pt>
                <c:pt idx="209">
                  <c:v>0.14814814814814811</c:v>
                </c:pt>
                <c:pt idx="210">
                  <c:v>0.103960396039604</c:v>
                </c:pt>
                <c:pt idx="211">
                  <c:v>0.1133004926108374</c:v>
                </c:pt>
                <c:pt idx="212">
                  <c:v>8.6235489220563843E-2</c:v>
                </c:pt>
                <c:pt idx="213">
                  <c:v>9.2348284960422161E-2</c:v>
                </c:pt>
                <c:pt idx="214">
                  <c:v>8.1996434937611412E-2</c:v>
                </c:pt>
                <c:pt idx="215">
                  <c:v>0.10311284046692611</c:v>
                </c:pt>
                <c:pt idx="216">
                  <c:v>0.103202846975089</c:v>
                </c:pt>
                <c:pt idx="217">
                  <c:v>8.6350974930362118E-2</c:v>
                </c:pt>
                <c:pt idx="218">
                  <c:v>0.1171171171171171</c:v>
                </c:pt>
                <c:pt idx="219">
                  <c:v>0.16901408450704231</c:v>
                </c:pt>
                <c:pt idx="220">
                  <c:v>7.4252651880424306E-2</c:v>
                </c:pt>
                <c:pt idx="221">
                  <c:v>0.20388349514563109</c:v>
                </c:pt>
                <c:pt idx="222">
                  <c:v>8.9965397923875437E-2</c:v>
                </c:pt>
                <c:pt idx="223">
                  <c:v>0.1174785100286533</c:v>
                </c:pt>
                <c:pt idx="224">
                  <c:v>6.8493150684931503E-2</c:v>
                </c:pt>
                <c:pt idx="225">
                  <c:v>0.10169491525423729</c:v>
                </c:pt>
                <c:pt idx="226">
                  <c:v>0.13200000000000001</c:v>
                </c:pt>
                <c:pt idx="227">
                  <c:v>0.10526315789473679</c:v>
                </c:pt>
                <c:pt idx="228">
                  <c:v>0.12686567164179111</c:v>
                </c:pt>
                <c:pt idx="229">
                  <c:v>0.13675213675213679</c:v>
                </c:pt>
                <c:pt idx="230">
                  <c:v>7.407407407407407E-2</c:v>
                </c:pt>
                <c:pt idx="231">
                  <c:v>8.2568807339449546E-2</c:v>
                </c:pt>
                <c:pt idx="232">
                  <c:v>7.3943661971830985E-2</c:v>
                </c:pt>
                <c:pt idx="233">
                  <c:v>9.1772151898734181E-2</c:v>
                </c:pt>
                <c:pt idx="234">
                  <c:v>9.3681917211328972E-2</c:v>
                </c:pt>
                <c:pt idx="235">
                  <c:v>0.13043478260869559</c:v>
                </c:pt>
                <c:pt idx="236">
                  <c:v>9.7500000000000003E-2</c:v>
                </c:pt>
                <c:pt idx="237">
                  <c:v>8.4536082474226809E-2</c:v>
                </c:pt>
                <c:pt idx="238">
                  <c:v>0.1166666666666667</c:v>
                </c:pt>
                <c:pt idx="239">
                  <c:v>8.5561497326203204E-2</c:v>
                </c:pt>
                <c:pt idx="240">
                  <c:v>9.2307692307692313E-2</c:v>
                </c:pt>
                <c:pt idx="241">
                  <c:v>7.5555555555555556E-2</c:v>
                </c:pt>
                <c:pt idx="242">
                  <c:v>9.1334894613583142E-2</c:v>
                </c:pt>
                <c:pt idx="243">
                  <c:v>0.1024590163934426</c:v>
                </c:pt>
                <c:pt idx="244">
                  <c:v>0.1166666666666667</c:v>
                </c:pt>
                <c:pt idx="245">
                  <c:v>8.3333333333333329E-2</c:v>
                </c:pt>
                <c:pt idx="246">
                  <c:v>9.154929577464789E-2</c:v>
                </c:pt>
                <c:pt idx="247">
                  <c:v>7.5144508670520235E-2</c:v>
                </c:pt>
                <c:pt idx="248">
                  <c:v>8.3109919571045576E-2</c:v>
                </c:pt>
                <c:pt idx="249">
                  <c:v>0.1270718232044199</c:v>
                </c:pt>
                <c:pt idx="250">
                  <c:v>0.12</c:v>
                </c:pt>
                <c:pt idx="251">
                  <c:v>0.13636363636363641</c:v>
                </c:pt>
                <c:pt idx="252">
                  <c:v>9.6774193548387094E-2</c:v>
                </c:pt>
                <c:pt idx="253">
                  <c:v>0.1818181818181818</c:v>
                </c:pt>
                <c:pt idx="254">
                  <c:v>0.1026785714285714</c:v>
                </c:pt>
                <c:pt idx="255">
                  <c:v>0.10169491525423729</c:v>
                </c:pt>
                <c:pt idx="256">
                  <c:v>9.8285714285714282E-2</c:v>
                </c:pt>
                <c:pt idx="257">
                  <c:v>7.7071290944123308E-2</c:v>
                </c:pt>
                <c:pt idx="258">
                  <c:v>7.6576576576576572E-2</c:v>
                </c:pt>
                <c:pt idx="259">
                  <c:v>0.15942028985507251</c:v>
                </c:pt>
                <c:pt idx="260">
                  <c:v>0.10150375939849619</c:v>
                </c:pt>
                <c:pt idx="261">
                  <c:v>9.7222222222222224E-2</c:v>
                </c:pt>
                <c:pt idx="262">
                  <c:v>8.5388994307400379E-2</c:v>
                </c:pt>
                <c:pt idx="263">
                  <c:v>8.2446808510638292E-2</c:v>
                </c:pt>
                <c:pt idx="264">
                  <c:v>8.8709677419354843E-2</c:v>
                </c:pt>
                <c:pt idx="265">
                  <c:v>8.1481481481481488E-2</c:v>
                </c:pt>
                <c:pt idx="266">
                  <c:v>0.1033138401559454</c:v>
                </c:pt>
                <c:pt idx="267">
                  <c:v>8.4699453551912565E-2</c:v>
                </c:pt>
                <c:pt idx="268">
                  <c:v>7.1999999999999995E-2</c:v>
                </c:pt>
                <c:pt idx="269">
                  <c:v>8.4309133489461355E-2</c:v>
                </c:pt>
                <c:pt idx="270">
                  <c:v>0.125</c:v>
                </c:pt>
                <c:pt idx="271">
                  <c:v>9.815950920245399E-2</c:v>
                </c:pt>
                <c:pt idx="272">
                  <c:v>0.14383561643835621</c:v>
                </c:pt>
                <c:pt idx="273">
                  <c:v>0.11240632805995</c:v>
                </c:pt>
                <c:pt idx="274">
                  <c:v>8.3582089552238809E-2</c:v>
                </c:pt>
                <c:pt idx="275">
                  <c:v>0.1132075471698113</c:v>
                </c:pt>
                <c:pt idx="276">
                  <c:v>0.1079691516709512</c:v>
                </c:pt>
                <c:pt idx="277">
                  <c:v>0.1236363636363636</c:v>
                </c:pt>
                <c:pt idx="278">
                  <c:v>9.0909090909090912E-2</c:v>
                </c:pt>
                <c:pt idx="279">
                  <c:v>0.1011560693641619</c:v>
                </c:pt>
                <c:pt idx="280">
                  <c:v>0.15497076023391809</c:v>
                </c:pt>
                <c:pt idx="281">
                  <c:v>0.13166144200626961</c:v>
                </c:pt>
                <c:pt idx="282">
                  <c:v>9.1603053435114504E-2</c:v>
                </c:pt>
                <c:pt idx="283">
                  <c:v>0.1222707423580786</c:v>
                </c:pt>
                <c:pt idx="284">
                  <c:v>0.10462287104622869</c:v>
                </c:pt>
                <c:pt idx="285">
                  <c:v>9.8280098280098274E-2</c:v>
                </c:pt>
                <c:pt idx="286">
                  <c:v>0.1071428571428571</c:v>
                </c:pt>
                <c:pt idx="287">
                  <c:v>6.7226890756302518E-2</c:v>
                </c:pt>
                <c:pt idx="288">
                  <c:v>0.12869198312236291</c:v>
                </c:pt>
                <c:pt idx="289">
                  <c:v>0.13707165109034269</c:v>
                </c:pt>
                <c:pt idx="290">
                  <c:v>9.2165898617511524E-2</c:v>
                </c:pt>
                <c:pt idx="291">
                  <c:v>0.10984848484848481</c:v>
                </c:pt>
                <c:pt idx="292">
                  <c:v>0.11881188118811881</c:v>
                </c:pt>
                <c:pt idx="293">
                  <c:v>0.10186757215619691</c:v>
                </c:pt>
                <c:pt idx="294">
                  <c:v>0.108433734939759</c:v>
                </c:pt>
                <c:pt idx="295">
                  <c:v>8.4168336673346694E-2</c:v>
                </c:pt>
                <c:pt idx="296">
                  <c:v>8.3094555873925502E-2</c:v>
                </c:pt>
                <c:pt idx="297">
                  <c:v>0.1039325842696629</c:v>
                </c:pt>
                <c:pt idx="298">
                  <c:v>5.7407407407407407E-2</c:v>
                </c:pt>
                <c:pt idx="299">
                  <c:v>7.1174377224199295E-2</c:v>
                </c:pt>
                <c:pt idx="300">
                  <c:v>6.8852459016393447E-2</c:v>
                </c:pt>
                <c:pt idx="301">
                  <c:v>0.104014598540146</c:v>
                </c:pt>
                <c:pt idx="302">
                  <c:v>0.120507399577167</c:v>
                </c:pt>
                <c:pt idx="303">
                  <c:v>0.1163434903047091</c:v>
                </c:pt>
                <c:pt idx="304">
                  <c:v>0.13529411764705879</c:v>
                </c:pt>
                <c:pt idx="305">
                  <c:v>6.95970695970696E-2</c:v>
                </c:pt>
                <c:pt idx="306">
                  <c:v>9.5238095238095233E-2</c:v>
                </c:pt>
                <c:pt idx="307">
                  <c:v>8.7677725118483416E-2</c:v>
                </c:pt>
                <c:pt idx="308">
                  <c:v>0.1333333333333333</c:v>
                </c:pt>
                <c:pt idx="309">
                  <c:v>0.1215469613259668</c:v>
                </c:pt>
                <c:pt idx="310">
                  <c:v>0.1069767441860465</c:v>
                </c:pt>
                <c:pt idx="311">
                  <c:v>0.1050847457627119</c:v>
                </c:pt>
                <c:pt idx="312">
                  <c:v>0.1395348837209302</c:v>
                </c:pt>
                <c:pt idx="313">
                  <c:v>0.11168384879725091</c:v>
                </c:pt>
                <c:pt idx="314">
                  <c:v>0.10559006211180121</c:v>
                </c:pt>
                <c:pt idx="315">
                  <c:v>0.1019417475728155</c:v>
                </c:pt>
                <c:pt idx="316">
                  <c:v>0.11872146118721461</c:v>
                </c:pt>
                <c:pt idx="317">
                  <c:v>0.1081081081081081</c:v>
                </c:pt>
                <c:pt idx="318">
                  <c:v>9.8236775818639793E-2</c:v>
                </c:pt>
                <c:pt idx="319">
                  <c:v>0.141025641025641</c:v>
                </c:pt>
                <c:pt idx="320">
                  <c:v>0.1033755274261603</c:v>
                </c:pt>
                <c:pt idx="321">
                  <c:v>0.1076923076923077</c:v>
                </c:pt>
                <c:pt idx="322">
                  <c:v>9.8958333333333329E-2</c:v>
                </c:pt>
                <c:pt idx="323">
                  <c:v>7.6595744680851063E-2</c:v>
                </c:pt>
                <c:pt idx="324">
                  <c:v>9.2896174863387984E-2</c:v>
                </c:pt>
                <c:pt idx="325">
                  <c:v>6.7924528301886791E-2</c:v>
                </c:pt>
                <c:pt idx="326">
                  <c:v>7.9074252651880422E-2</c:v>
                </c:pt>
                <c:pt idx="327">
                  <c:v>0.115234375</c:v>
                </c:pt>
                <c:pt idx="328">
                  <c:v>0.1076923076923077</c:v>
                </c:pt>
                <c:pt idx="329">
                  <c:v>9.727626459143969E-2</c:v>
                </c:pt>
                <c:pt idx="330">
                  <c:v>6.6496163682864456E-2</c:v>
                </c:pt>
                <c:pt idx="331">
                  <c:v>0.1081081081081081</c:v>
                </c:pt>
                <c:pt idx="332">
                  <c:v>9.4505494505494503E-2</c:v>
                </c:pt>
                <c:pt idx="333">
                  <c:v>0.10227272727272731</c:v>
                </c:pt>
                <c:pt idx="334">
                  <c:v>0.1091703056768559</c:v>
                </c:pt>
                <c:pt idx="335">
                  <c:v>4.8387096774193547E-2</c:v>
                </c:pt>
                <c:pt idx="336">
                  <c:v>0.11212121212121209</c:v>
                </c:pt>
                <c:pt idx="337">
                  <c:v>0.14164305949008499</c:v>
                </c:pt>
                <c:pt idx="338">
                  <c:v>9.7264437689969604E-2</c:v>
                </c:pt>
                <c:pt idx="339">
                  <c:v>0.1080332409972299</c:v>
                </c:pt>
                <c:pt idx="340">
                  <c:v>0.12745098039215691</c:v>
                </c:pt>
                <c:pt idx="341">
                  <c:v>9.3704245973645683E-2</c:v>
                </c:pt>
                <c:pt idx="342">
                  <c:v>0.10080645161290321</c:v>
                </c:pt>
                <c:pt idx="343">
                  <c:v>0.16500000000000001</c:v>
                </c:pt>
                <c:pt idx="344">
                  <c:v>0.17073170731707321</c:v>
                </c:pt>
                <c:pt idx="345">
                  <c:v>9.4562647754137114E-2</c:v>
                </c:pt>
                <c:pt idx="346">
                  <c:v>9.3247588424437297E-2</c:v>
                </c:pt>
                <c:pt idx="347">
                  <c:v>0.11483253588516749</c:v>
                </c:pt>
                <c:pt idx="348">
                  <c:v>0.1174242424242424</c:v>
                </c:pt>
                <c:pt idx="349">
                  <c:v>9.8507462686567168E-2</c:v>
                </c:pt>
                <c:pt idx="350">
                  <c:v>8.673469387755102E-2</c:v>
                </c:pt>
                <c:pt idx="351">
                  <c:v>0.1234567901234568</c:v>
                </c:pt>
                <c:pt idx="352">
                  <c:v>8.3333333333333329E-2</c:v>
                </c:pt>
                <c:pt idx="353">
                  <c:v>0.1041666666666667</c:v>
                </c:pt>
                <c:pt idx="354">
                  <c:v>0.1129032258064516</c:v>
                </c:pt>
                <c:pt idx="355">
                  <c:v>0.1152073732718894</c:v>
                </c:pt>
                <c:pt idx="356">
                  <c:v>8.5867620751341675E-2</c:v>
                </c:pt>
                <c:pt idx="357">
                  <c:v>9.0163934426229511E-2</c:v>
                </c:pt>
                <c:pt idx="358">
                  <c:v>0.1140350877192982</c:v>
                </c:pt>
                <c:pt idx="359">
                  <c:v>9.8314606741573038E-2</c:v>
                </c:pt>
                <c:pt idx="360">
                  <c:v>0.15120274914089349</c:v>
                </c:pt>
                <c:pt idx="361">
                  <c:v>9.1772151898734181E-2</c:v>
                </c:pt>
                <c:pt idx="362">
                  <c:v>8.714596949891068E-2</c:v>
                </c:pt>
                <c:pt idx="363">
                  <c:v>9.90990990990991E-2</c:v>
                </c:pt>
                <c:pt idx="364">
                  <c:v>0.10169491525423729</c:v>
                </c:pt>
                <c:pt idx="365">
                  <c:v>0.11</c:v>
                </c:pt>
                <c:pt idx="366">
                  <c:v>0.12</c:v>
                </c:pt>
                <c:pt idx="367">
                  <c:v>9.595375722543352E-2</c:v>
                </c:pt>
                <c:pt idx="368">
                  <c:v>0.1111111111111111</c:v>
                </c:pt>
                <c:pt idx="369">
                  <c:v>9.5764272559852676E-2</c:v>
                </c:pt>
                <c:pt idx="370">
                  <c:v>9.368635437881874E-2</c:v>
                </c:pt>
                <c:pt idx="371">
                  <c:v>9.1641490433031214E-2</c:v>
                </c:pt>
                <c:pt idx="372">
                  <c:v>8.7064676616915429E-2</c:v>
                </c:pt>
                <c:pt idx="373">
                  <c:v>0.1225806451612903</c:v>
                </c:pt>
                <c:pt idx="374">
                  <c:v>0.1178637200736648</c:v>
                </c:pt>
                <c:pt idx="375">
                  <c:v>0.125</c:v>
                </c:pt>
                <c:pt idx="376">
                  <c:v>0.117737003058104</c:v>
                </c:pt>
                <c:pt idx="377">
                  <c:v>0.1056603773584906</c:v>
                </c:pt>
                <c:pt idx="378">
                  <c:v>9.5890410958904104E-2</c:v>
                </c:pt>
                <c:pt idx="379">
                  <c:v>0.1176470588235294</c:v>
                </c:pt>
                <c:pt idx="380">
                  <c:v>0.1224489795918367</c:v>
                </c:pt>
                <c:pt idx="381">
                  <c:v>0.1176470588235294</c:v>
                </c:pt>
                <c:pt idx="382">
                  <c:v>0.13541666666666671</c:v>
                </c:pt>
                <c:pt idx="383">
                  <c:v>0.1106870229007634</c:v>
                </c:pt>
                <c:pt idx="384">
                  <c:v>0.1063829787234043</c:v>
                </c:pt>
                <c:pt idx="385">
                  <c:v>9.815950920245399E-2</c:v>
                </c:pt>
                <c:pt idx="386">
                  <c:v>8.9861751152073732E-2</c:v>
                </c:pt>
                <c:pt idx="387">
                  <c:v>9.4262295081967207E-2</c:v>
                </c:pt>
                <c:pt idx="388">
                  <c:v>0.13310580204778161</c:v>
                </c:pt>
                <c:pt idx="389">
                  <c:v>0.1204819277108434</c:v>
                </c:pt>
                <c:pt idx="390">
                  <c:v>0.1166666666666667</c:v>
                </c:pt>
                <c:pt idx="391">
                  <c:v>9.4339622641509441E-2</c:v>
                </c:pt>
                <c:pt idx="392">
                  <c:v>0.1264822134387352</c:v>
                </c:pt>
                <c:pt idx="393">
                  <c:v>0.1072386058981233</c:v>
                </c:pt>
                <c:pt idx="394">
                  <c:v>0.15023474178403759</c:v>
                </c:pt>
                <c:pt idx="395">
                  <c:v>8.3591331269349839E-2</c:v>
                </c:pt>
                <c:pt idx="396">
                  <c:v>0.13114754098360659</c:v>
                </c:pt>
                <c:pt idx="397">
                  <c:v>0.11235955056179769</c:v>
                </c:pt>
                <c:pt idx="398">
                  <c:v>0.1044776119402985</c:v>
                </c:pt>
                <c:pt idx="399">
                  <c:v>0.1058823529411765</c:v>
                </c:pt>
                <c:pt idx="400">
                  <c:v>0.1048951048951049</c:v>
                </c:pt>
                <c:pt idx="401">
                  <c:v>0.110410094637224</c:v>
                </c:pt>
                <c:pt idx="402">
                  <c:v>5.0847457627118647E-2</c:v>
                </c:pt>
                <c:pt idx="403">
                  <c:v>0.13102119460500961</c:v>
                </c:pt>
                <c:pt idx="404">
                  <c:v>0.15454545454545451</c:v>
                </c:pt>
                <c:pt idx="405">
                  <c:v>0.10526315789473679</c:v>
                </c:pt>
                <c:pt idx="406">
                  <c:v>0.1119266055045872</c:v>
                </c:pt>
                <c:pt idx="407">
                  <c:v>0.10533515731874139</c:v>
                </c:pt>
                <c:pt idx="408">
                  <c:v>0.1012658227848101</c:v>
                </c:pt>
                <c:pt idx="409">
                  <c:v>0.1188405797101449</c:v>
                </c:pt>
                <c:pt idx="410">
                  <c:v>8.8235294117647065E-2</c:v>
                </c:pt>
                <c:pt idx="411">
                  <c:v>8.7248322147651006E-2</c:v>
                </c:pt>
                <c:pt idx="412">
                  <c:v>0.1105072463768116</c:v>
                </c:pt>
                <c:pt idx="413">
                  <c:v>0.120925341745531</c:v>
                </c:pt>
                <c:pt idx="414">
                  <c:v>0.1445086705202312</c:v>
                </c:pt>
                <c:pt idx="415">
                  <c:v>0.1039671682626539</c:v>
                </c:pt>
                <c:pt idx="416">
                  <c:v>0.1368421052631579</c:v>
                </c:pt>
                <c:pt idx="417">
                  <c:v>0.1277213352685051</c:v>
                </c:pt>
                <c:pt idx="418">
                  <c:v>9.8081023454157784E-2</c:v>
                </c:pt>
                <c:pt idx="419">
                  <c:v>0.1128775834658188</c:v>
                </c:pt>
                <c:pt idx="420">
                  <c:v>9.8989898989898989E-2</c:v>
                </c:pt>
                <c:pt idx="421">
                  <c:v>7.7956989247311828E-2</c:v>
                </c:pt>
                <c:pt idx="422">
                  <c:v>6.9182389937106917E-2</c:v>
                </c:pt>
                <c:pt idx="423">
                  <c:v>0.10784313725490199</c:v>
                </c:pt>
                <c:pt idx="424">
                  <c:v>0.13166144200626961</c:v>
                </c:pt>
                <c:pt idx="425">
                  <c:v>0.12441314553990609</c:v>
                </c:pt>
                <c:pt idx="426">
                  <c:v>0.1001317523056653</c:v>
                </c:pt>
                <c:pt idx="427">
                  <c:v>9.2436974789915971E-2</c:v>
                </c:pt>
                <c:pt idx="428">
                  <c:v>9.2844974446337311E-2</c:v>
                </c:pt>
                <c:pt idx="429">
                  <c:v>0.1076086956521739</c:v>
                </c:pt>
                <c:pt idx="430">
                  <c:v>7.6923076923076927E-2</c:v>
                </c:pt>
                <c:pt idx="431">
                  <c:v>0.10606060606060611</c:v>
                </c:pt>
                <c:pt idx="432">
                  <c:v>0.1242603550295858</c:v>
                </c:pt>
                <c:pt idx="433">
                  <c:v>0.12747875354107649</c:v>
                </c:pt>
                <c:pt idx="434">
                  <c:v>0.1080246913580247</c:v>
                </c:pt>
                <c:pt idx="435">
                  <c:v>8.7677725118483416E-2</c:v>
                </c:pt>
                <c:pt idx="436">
                  <c:v>0.1001855287569573</c:v>
                </c:pt>
                <c:pt idx="437">
                  <c:v>0.1059322033898305</c:v>
                </c:pt>
                <c:pt idx="438">
                  <c:v>9.3579978237214367E-2</c:v>
                </c:pt>
                <c:pt idx="439">
                  <c:v>8.2978723404255314E-2</c:v>
                </c:pt>
                <c:pt idx="440">
                  <c:v>0.10471204188481679</c:v>
                </c:pt>
                <c:pt idx="441">
                  <c:v>0.17475728155339809</c:v>
                </c:pt>
                <c:pt idx="442">
                  <c:v>0.12948207171314741</c:v>
                </c:pt>
                <c:pt idx="443">
                  <c:v>0.14000000000000001</c:v>
                </c:pt>
                <c:pt idx="444">
                  <c:v>0.1029411764705882</c:v>
                </c:pt>
                <c:pt idx="445">
                  <c:v>0.11386138613861389</c:v>
                </c:pt>
                <c:pt idx="446">
                  <c:v>0.1080617495711835</c:v>
                </c:pt>
                <c:pt idx="447">
                  <c:v>0.11926605504587159</c:v>
                </c:pt>
                <c:pt idx="448">
                  <c:v>8.75995449374289E-2</c:v>
                </c:pt>
                <c:pt idx="449">
                  <c:v>9.841269841269841E-2</c:v>
                </c:pt>
                <c:pt idx="450">
                  <c:v>8.7403598971722368E-2</c:v>
                </c:pt>
                <c:pt idx="451">
                  <c:v>0.11031175059952041</c:v>
                </c:pt>
                <c:pt idx="452">
                  <c:v>0.12577639751552791</c:v>
                </c:pt>
                <c:pt idx="453">
                  <c:v>4.7058823529411757E-2</c:v>
                </c:pt>
                <c:pt idx="454">
                  <c:v>0.110062893081761</c:v>
                </c:pt>
                <c:pt idx="455">
                  <c:v>0.10984848484848481</c:v>
                </c:pt>
                <c:pt idx="456">
                  <c:v>0.14485165794066321</c:v>
                </c:pt>
                <c:pt idx="457">
                  <c:v>0.12639405204460971</c:v>
                </c:pt>
                <c:pt idx="458">
                  <c:v>0.1056105610561056</c:v>
                </c:pt>
                <c:pt idx="459">
                  <c:v>7.6923076923076927E-2</c:v>
                </c:pt>
                <c:pt idx="460">
                  <c:v>7.0093457943925228E-2</c:v>
                </c:pt>
                <c:pt idx="461">
                  <c:v>0.1101694915254237</c:v>
                </c:pt>
                <c:pt idx="462">
                  <c:v>0.13043478260869559</c:v>
                </c:pt>
                <c:pt idx="463">
                  <c:v>0.1118421052631579</c:v>
                </c:pt>
                <c:pt idx="464">
                  <c:v>6.4516129032258063E-2</c:v>
                </c:pt>
                <c:pt idx="465">
                  <c:v>0.1075441412520064</c:v>
                </c:pt>
                <c:pt idx="466">
                  <c:v>0.1090909090909091</c:v>
                </c:pt>
                <c:pt idx="467">
                  <c:v>8.7878787878787876E-2</c:v>
                </c:pt>
                <c:pt idx="468">
                  <c:v>9.8445595854922283E-2</c:v>
                </c:pt>
                <c:pt idx="469">
                  <c:v>0.1077441077441077</c:v>
                </c:pt>
                <c:pt idx="470">
                  <c:v>0.1192504258943782</c:v>
                </c:pt>
                <c:pt idx="471">
                  <c:v>0.15346534653465349</c:v>
                </c:pt>
                <c:pt idx="472">
                  <c:v>0.10877192982456139</c:v>
                </c:pt>
                <c:pt idx="473">
                  <c:v>0.1327800829875519</c:v>
                </c:pt>
                <c:pt idx="474">
                  <c:v>8.4656084656084651E-2</c:v>
                </c:pt>
                <c:pt idx="475">
                  <c:v>8.0586080586080591E-2</c:v>
                </c:pt>
                <c:pt idx="476">
                  <c:v>6.7024128686327081E-2</c:v>
                </c:pt>
                <c:pt idx="477">
                  <c:v>4.716981132075472E-2</c:v>
                </c:pt>
                <c:pt idx="478">
                  <c:v>9.3333333333333338E-2</c:v>
                </c:pt>
                <c:pt idx="479">
                  <c:v>0.1118210862619808</c:v>
                </c:pt>
                <c:pt idx="480">
                  <c:v>7.3746312684365781E-2</c:v>
                </c:pt>
                <c:pt idx="481">
                  <c:v>9.154929577464789E-2</c:v>
                </c:pt>
                <c:pt idx="482">
                  <c:v>9.1836734693877556E-2</c:v>
                </c:pt>
                <c:pt idx="483">
                  <c:v>0.1192893401015228</c:v>
                </c:pt>
                <c:pt idx="484">
                  <c:v>9.1201716738197422E-2</c:v>
                </c:pt>
                <c:pt idx="485">
                  <c:v>0.1058394160583942</c:v>
                </c:pt>
                <c:pt idx="486">
                  <c:v>9.5238095238095233E-2</c:v>
                </c:pt>
                <c:pt idx="487">
                  <c:v>9.0090090090090086E-2</c:v>
                </c:pt>
                <c:pt idx="488">
                  <c:v>0.12747875354107649</c:v>
                </c:pt>
                <c:pt idx="489">
                  <c:v>0.14594594594594601</c:v>
                </c:pt>
                <c:pt idx="490">
                  <c:v>0.10101010101010099</c:v>
                </c:pt>
                <c:pt idx="491">
                  <c:v>8.4745762711864403E-2</c:v>
                </c:pt>
                <c:pt idx="492">
                  <c:v>0.1205128205128205</c:v>
                </c:pt>
                <c:pt idx="493">
                  <c:v>8.771929824561403E-2</c:v>
                </c:pt>
                <c:pt idx="494">
                  <c:v>9.3812375249500993E-2</c:v>
                </c:pt>
                <c:pt idx="495">
                  <c:v>0.1185410334346505</c:v>
                </c:pt>
                <c:pt idx="496">
                  <c:v>0.11477987421383649</c:v>
                </c:pt>
                <c:pt idx="497">
                  <c:v>9.6196868008948541E-2</c:v>
                </c:pt>
                <c:pt idx="498">
                  <c:v>8.6021505376344093E-2</c:v>
                </c:pt>
                <c:pt idx="499">
                  <c:v>8.461538461538462E-2</c:v>
                </c:pt>
                <c:pt idx="500">
                  <c:v>9.4890510948905105E-2</c:v>
                </c:pt>
                <c:pt idx="501">
                  <c:v>0.12568306010928959</c:v>
                </c:pt>
                <c:pt idx="502">
                  <c:v>9.1811414392059559E-2</c:v>
                </c:pt>
                <c:pt idx="503">
                  <c:v>9.4117647058823528E-2</c:v>
                </c:pt>
                <c:pt idx="504">
                  <c:v>5.6179775280898868E-2</c:v>
                </c:pt>
                <c:pt idx="505">
                  <c:v>0.10106382978723399</c:v>
                </c:pt>
                <c:pt idx="506">
                  <c:v>0.1099476439790576</c:v>
                </c:pt>
                <c:pt idx="507">
                  <c:v>8.5585585585585586E-2</c:v>
                </c:pt>
                <c:pt idx="508">
                  <c:v>0.19277108433734941</c:v>
                </c:pt>
                <c:pt idx="509">
                  <c:v>6.25E-2</c:v>
                </c:pt>
                <c:pt idx="510">
                  <c:v>0.1165644171779141</c:v>
                </c:pt>
                <c:pt idx="511">
                  <c:v>8.9285714285714288E-2</c:v>
                </c:pt>
                <c:pt idx="512">
                  <c:v>0.108991825613079</c:v>
                </c:pt>
                <c:pt idx="513">
                  <c:v>0.1020408163265306</c:v>
                </c:pt>
                <c:pt idx="514">
                  <c:v>7.792207792207792E-2</c:v>
                </c:pt>
                <c:pt idx="515">
                  <c:v>0.1191709844559585</c:v>
                </c:pt>
                <c:pt idx="516">
                  <c:v>0.1181364392678869</c:v>
                </c:pt>
                <c:pt idx="517">
                  <c:v>0.1116071428571429</c:v>
                </c:pt>
                <c:pt idx="518">
                  <c:v>9.1851851851851851E-2</c:v>
                </c:pt>
                <c:pt idx="519">
                  <c:v>7.9051383399209488E-2</c:v>
                </c:pt>
                <c:pt idx="520">
                  <c:v>9.49367088607595E-2</c:v>
                </c:pt>
                <c:pt idx="521">
                  <c:v>7.0546737213403876E-2</c:v>
                </c:pt>
                <c:pt idx="522">
                  <c:v>0.1113320079522863</c:v>
                </c:pt>
                <c:pt idx="523">
                  <c:v>0.12341772151898731</c:v>
                </c:pt>
                <c:pt idx="524">
                  <c:v>0.1197604790419162</c:v>
                </c:pt>
                <c:pt idx="525">
                  <c:v>8.4710743801652888E-2</c:v>
                </c:pt>
                <c:pt idx="526">
                  <c:v>0.1026252983293556</c:v>
                </c:pt>
                <c:pt idx="527">
                  <c:v>0.12666666666666671</c:v>
                </c:pt>
                <c:pt idx="528">
                  <c:v>0.12320328542094459</c:v>
                </c:pt>
                <c:pt idx="529">
                  <c:v>6.4102564102564097E-2</c:v>
                </c:pt>
                <c:pt idx="530">
                  <c:v>0.1042830540037244</c:v>
                </c:pt>
                <c:pt idx="531">
                  <c:v>0.121259842519685</c:v>
                </c:pt>
                <c:pt idx="532">
                  <c:v>9.8591549295774641E-2</c:v>
                </c:pt>
                <c:pt idx="533">
                  <c:v>6.1633281972265017E-2</c:v>
                </c:pt>
                <c:pt idx="534">
                  <c:v>0.1365740740740741</c:v>
                </c:pt>
                <c:pt idx="535">
                  <c:v>9.2409240924092403E-2</c:v>
                </c:pt>
                <c:pt idx="536">
                  <c:v>0.12995594713656389</c:v>
                </c:pt>
                <c:pt idx="537">
                  <c:v>0.1013513513513514</c:v>
                </c:pt>
                <c:pt idx="538">
                  <c:v>0.11161217587373171</c:v>
                </c:pt>
                <c:pt idx="539">
                  <c:v>0.11337579617834399</c:v>
                </c:pt>
                <c:pt idx="540">
                  <c:v>0.1084710743801653</c:v>
                </c:pt>
                <c:pt idx="541">
                  <c:v>0.1033755274261603</c:v>
                </c:pt>
                <c:pt idx="542">
                  <c:v>0.1081081081081081</c:v>
                </c:pt>
                <c:pt idx="543">
                  <c:v>0.11442786069651741</c:v>
                </c:pt>
                <c:pt idx="544">
                  <c:v>0.11562500000000001</c:v>
                </c:pt>
                <c:pt idx="545">
                  <c:v>9.8513011152416355E-2</c:v>
                </c:pt>
                <c:pt idx="546">
                  <c:v>0.1144578313253012</c:v>
                </c:pt>
                <c:pt idx="547">
                  <c:v>9.1168091168091173E-2</c:v>
                </c:pt>
                <c:pt idx="548">
                  <c:v>0.11612903225806449</c:v>
                </c:pt>
                <c:pt idx="549">
                  <c:v>0.12621359223300971</c:v>
                </c:pt>
                <c:pt idx="550">
                  <c:v>0.1224764468371467</c:v>
                </c:pt>
                <c:pt idx="551">
                  <c:v>9.2006033182503777E-2</c:v>
                </c:pt>
                <c:pt idx="552">
                  <c:v>0.2</c:v>
                </c:pt>
                <c:pt idx="553">
                  <c:v>0.1154401154401154</c:v>
                </c:pt>
                <c:pt idx="554">
                  <c:v>0.27272727272727271</c:v>
                </c:pt>
                <c:pt idx="555">
                  <c:v>0.12560386473429949</c:v>
                </c:pt>
                <c:pt idx="556">
                  <c:v>0.1237201365187713</c:v>
                </c:pt>
                <c:pt idx="557">
                  <c:v>0.1061946902654867</c:v>
                </c:pt>
                <c:pt idx="558">
                  <c:v>0.14465408805031449</c:v>
                </c:pt>
                <c:pt idx="559">
                  <c:v>8.7912087912087919E-2</c:v>
                </c:pt>
                <c:pt idx="560">
                  <c:v>0.1</c:v>
                </c:pt>
                <c:pt idx="561">
                  <c:v>0.12738853503184711</c:v>
                </c:pt>
                <c:pt idx="562">
                  <c:v>8.3333333333333329E-2</c:v>
                </c:pt>
                <c:pt idx="563">
                  <c:v>6.5217391304347824E-2</c:v>
                </c:pt>
                <c:pt idx="564">
                  <c:v>0.11297071129707111</c:v>
                </c:pt>
                <c:pt idx="565">
                  <c:v>9.3023255813953487E-2</c:v>
                </c:pt>
                <c:pt idx="566">
                  <c:v>0.107421875</c:v>
                </c:pt>
                <c:pt idx="567">
                  <c:v>0.1100478468899522</c:v>
                </c:pt>
                <c:pt idx="568">
                  <c:v>0.1058823529411765</c:v>
                </c:pt>
                <c:pt idx="569">
                  <c:v>6.7729083665338641E-2</c:v>
                </c:pt>
                <c:pt idx="570">
                  <c:v>7.6923076923076927E-2</c:v>
                </c:pt>
                <c:pt idx="571">
                  <c:v>6.1440677966101698E-2</c:v>
                </c:pt>
                <c:pt idx="572">
                  <c:v>6.9506726457399109E-2</c:v>
                </c:pt>
                <c:pt idx="573">
                  <c:v>0.32608695652173908</c:v>
                </c:pt>
                <c:pt idx="574">
                  <c:v>0.08</c:v>
                </c:pt>
                <c:pt idx="575">
                  <c:v>0.1202046035805627</c:v>
                </c:pt>
                <c:pt idx="576">
                  <c:v>9.0261282660332537E-2</c:v>
                </c:pt>
                <c:pt idx="577">
                  <c:v>7.8250863060989648E-2</c:v>
                </c:pt>
                <c:pt idx="578">
                  <c:v>9.1370558375634514E-2</c:v>
                </c:pt>
                <c:pt idx="579">
                  <c:v>0.1170731707317073</c:v>
                </c:pt>
                <c:pt idx="580">
                  <c:v>9.3023255813953487E-2</c:v>
                </c:pt>
                <c:pt idx="581">
                  <c:v>6.5714285714285711E-2</c:v>
                </c:pt>
                <c:pt idx="582">
                  <c:v>0.1015873015873016</c:v>
                </c:pt>
                <c:pt idx="583">
                  <c:v>8.8082901554404139E-2</c:v>
                </c:pt>
                <c:pt idx="584">
                  <c:v>7.6923076923076927E-2</c:v>
                </c:pt>
                <c:pt idx="585">
                  <c:v>7.8947368421052627E-2</c:v>
                </c:pt>
                <c:pt idx="586">
                  <c:v>0.12448132780082991</c:v>
                </c:pt>
                <c:pt idx="587">
                  <c:v>0.1078767123287671</c:v>
                </c:pt>
                <c:pt idx="588">
                  <c:v>0.12875536480686689</c:v>
                </c:pt>
                <c:pt idx="589">
                  <c:v>0.14336917562724011</c:v>
                </c:pt>
                <c:pt idx="590">
                  <c:v>4.0983606557377053E-2</c:v>
                </c:pt>
                <c:pt idx="591">
                  <c:v>0.1166666666666667</c:v>
                </c:pt>
                <c:pt idx="592">
                  <c:v>7.2727272727272724E-2</c:v>
                </c:pt>
                <c:pt idx="593">
                  <c:v>0.1109570041608877</c:v>
                </c:pt>
                <c:pt idx="594">
                  <c:v>9.2896174863387984E-2</c:v>
                </c:pt>
                <c:pt idx="595">
                  <c:v>8.6757990867579904E-2</c:v>
                </c:pt>
                <c:pt idx="596">
                  <c:v>6.0606060606060608E-2</c:v>
                </c:pt>
                <c:pt idx="597">
                  <c:v>0.13200000000000001</c:v>
                </c:pt>
                <c:pt idx="598">
                  <c:v>9.827213822894168E-2</c:v>
                </c:pt>
                <c:pt idx="599">
                  <c:v>0.1101511879049676</c:v>
                </c:pt>
                <c:pt idx="600">
                  <c:v>6.6666666666666666E-2</c:v>
                </c:pt>
                <c:pt idx="601">
                  <c:v>0.1241830065359477</c:v>
                </c:pt>
                <c:pt idx="602">
                  <c:v>7.5471698113207544E-2</c:v>
                </c:pt>
                <c:pt idx="603">
                  <c:v>0.11922141119221411</c:v>
                </c:pt>
                <c:pt idx="604">
                  <c:v>0.10822998872604279</c:v>
                </c:pt>
                <c:pt idx="605">
                  <c:v>8.137044967880086E-2</c:v>
                </c:pt>
                <c:pt idx="606">
                  <c:v>0.1239193083573487</c:v>
                </c:pt>
                <c:pt idx="607">
                  <c:v>9.8265895953757232E-2</c:v>
                </c:pt>
                <c:pt idx="608">
                  <c:v>8.5000000000000006E-2</c:v>
                </c:pt>
                <c:pt idx="609">
                  <c:v>0.1136363636363636</c:v>
                </c:pt>
                <c:pt idx="610">
                  <c:v>0.13025210084033609</c:v>
                </c:pt>
                <c:pt idx="611">
                  <c:v>0.1163434903047091</c:v>
                </c:pt>
                <c:pt idx="612">
                  <c:v>0.1224489795918367</c:v>
                </c:pt>
                <c:pt idx="613">
                  <c:v>9.355509355509356E-2</c:v>
                </c:pt>
                <c:pt idx="614">
                  <c:v>6.1111111111111109E-2</c:v>
                </c:pt>
                <c:pt idx="615">
                  <c:v>8.7741935483870964E-2</c:v>
                </c:pt>
                <c:pt idx="616">
                  <c:v>0.1061224489795918</c:v>
                </c:pt>
                <c:pt idx="617">
                  <c:v>9.3264248704663211E-2</c:v>
                </c:pt>
                <c:pt idx="618">
                  <c:v>3.2835820895522387E-2</c:v>
                </c:pt>
                <c:pt idx="619">
                  <c:v>0.10995370370370371</c:v>
                </c:pt>
                <c:pt idx="620">
                  <c:v>0.1785714285714286</c:v>
                </c:pt>
                <c:pt idx="621">
                  <c:v>0.13004484304932731</c:v>
                </c:pt>
                <c:pt idx="622">
                  <c:v>0.1129326047358834</c:v>
                </c:pt>
                <c:pt idx="623">
                  <c:v>0.1282689912826899</c:v>
                </c:pt>
                <c:pt idx="624">
                  <c:v>0.1020833333333333</c:v>
                </c:pt>
                <c:pt idx="625">
                  <c:v>0.10404624277456651</c:v>
                </c:pt>
                <c:pt idx="626">
                  <c:v>0.128</c:v>
                </c:pt>
                <c:pt idx="627">
                  <c:v>0.1135371179039301</c:v>
                </c:pt>
                <c:pt idx="628">
                  <c:v>9.3607305936073054E-2</c:v>
                </c:pt>
                <c:pt idx="629">
                  <c:v>0.1020408163265306</c:v>
                </c:pt>
                <c:pt idx="630">
                  <c:v>9.9526066350710901E-2</c:v>
                </c:pt>
                <c:pt idx="631">
                  <c:v>9.9833610648918464E-2</c:v>
                </c:pt>
                <c:pt idx="632">
                  <c:v>0.13842482100238659</c:v>
                </c:pt>
                <c:pt idx="633">
                  <c:v>0.12908011869436201</c:v>
                </c:pt>
                <c:pt idx="634">
                  <c:v>0.11891279728199319</c:v>
                </c:pt>
                <c:pt idx="635">
                  <c:v>0.1277533039647577</c:v>
                </c:pt>
                <c:pt idx="636">
                  <c:v>0.10071942446043169</c:v>
                </c:pt>
                <c:pt idx="637">
                  <c:v>0.1045454545454545</c:v>
                </c:pt>
                <c:pt idx="638">
                  <c:v>9.4763092269326679E-2</c:v>
                </c:pt>
                <c:pt idx="639">
                  <c:v>0.1025641025641026</c:v>
                </c:pt>
                <c:pt idx="640">
                  <c:v>0.104221635883905</c:v>
                </c:pt>
                <c:pt idx="641">
                  <c:v>8.7378640776699032E-2</c:v>
                </c:pt>
                <c:pt idx="642">
                  <c:v>8.0291970802919707E-2</c:v>
                </c:pt>
                <c:pt idx="643">
                  <c:v>9.366391184573003E-2</c:v>
                </c:pt>
                <c:pt idx="644">
                  <c:v>0.17333333333333331</c:v>
                </c:pt>
                <c:pt idx="645">
                  <c:v>0.1310592459605027</c:v>
                </c:pt>
                <c:pt idx="646">
                  <c:v>0.1202830188679245</c:v>
                </c:pt>
                <c:pt idx="647">
                  <c:v>0.122969837587007</c:v>
                </c:pt>
                <c:pt idx="648">
                  <c:v>0.11788617886178859</c:v>
                </c:pt>
                <c:pt idx="649">
                  <c:v>0.1101398601398601</c:v>
                </c:pt>
                <c:pt idx="650">
                  <c:v>0.12093023255813951</c:v>
                </c:pt>
                <c:pt idx="651">
                  <c:v>0.12854442344045369</c:v>
                </c:pt>
                <c:pt idx="652">
                  <c:v>5.5803571428571432E-2</c:v>
                </c:pt>
                <c:pt idx="653">
                  <c:v>6.1032863849765258E-2</c:v>
                </c:pt>
                <c:pt idx="654">
                  <c:v>0.143646408839779</c:v>
                </c:pt>
                <c:pt idx="655">
                  <c:v>0.13299232736572891</c:v>
                </c:pt>
                <c:pt idx="656">
                  <c:v>0.1156316916488223</c:v>
                </c:pt>
                <c:pt idx="657">
                  <c:v>0.11885245901639339</c:v>
                </c:pt>
                <c:pt idx="658">
                  <c:v>0.1148936170212766</c:v>
                </c:pt>
                <c:pt idx="659">
                  <c:v>8.5774058577405859E-2</c:v>
                </c:pt>
                <c:pt idx="660">
                  <c:v>0.1023102310231023</c:v>
                </c:pt>
                <c:pt idx="661">
                  <c:v>0.1073619631901841</c:v>
                </c:pt>
                <c:pt idx="662">
                  <c:v>0.13380281690140841</c:v>
                </c:pt>
                <c:pt idx="663">
                  <c:v>8.9473684210526316E-2</c:v>
                </c:pt>
                <c:pt idx="664">
                  <c:v>9.5238095238095233E-2</c:v>
                </c:pt>
                <c:pt idx="665">
                  <c:v>0.188034188034188</c:v>
                </c:pt>
                <c:pt idx="666">
                  <c:v>6.8027210884353748E-2</c:v>
                </c:pt>
                <c:pt idx="667">
                  <c:v>0.1082251082251082</c:v>
                </c:pt>
                <c:pt idx="668">
                  <c:v>7.8066914498141265E-2</c:v>
                </c:pt>
                <c:pt idx="669">
                  <c:v>8.5106382978723402E-2</c:v>
                </c:pt>
                <c:pt idx="670">
                  <c:v>0.1470588235294118</c:v>
                </c:pt>
                <c:pt idx="671">
                  <c:v>9.1772151898734181E-2</c:v>
                </c:pt>
                <c:pt idx="672">
                  <c:v>9.5375722543352595E-2</c:v>
                </c:pt>
                <c:pt idx="673">
                  <c:v>9.5477386934673364E-2</c:v>
                </c:pt>
                <c:pt idx="674">
                  <c:v>8.6956521739130432E-2</c:v>
                </c:pt>
                <c:pt idx="675">
                  <c:v>0.1157407407407407</c:v>
                </c:pt>
                <c:pt idx="676">
                  <c:v>7.3482428115015971E-2</c:v>
                </c:pt>
                <c:pt idx="677">
                  <c:v>0.1125</c:v>
                </c:pt>
                <c:pt idx="678">
                  <c:v>0.14215686274509801</c:v>
                </c:pt>
                <c:pt idx="679">
                  <c:v>0.1228070175438596</c:v>
                </c:pt>
                <c:pt idx="680">
                  <c:v>7.9505300353356886E-2</c:v>
                </c:pt>
                <c:pt idx="681">
                  <c:v>0.1444444444444444</c:v>
                </c:pt>
                <c:pt idx="682">
                  <c:v>0.15869565217391299</c:v>
                </c:pt>
                <c:pt idx="683">
                  <c:v>0.1120689655172414</c:v>
                </c:pt>
                <c:pt idx="684">
                  <c:v>9.2485549132947972E-2</c:v>
                </c:pt>
                <c:pt idx="685">
                  <c:v>0.17499999999999999</c:v>
                </c:pt>
                <c:pt idx="686">
                  <c:v>0.1</c:v>
                </c:pt>
                <c:pt idx="687">
                  <c:v>0.12168141592920351</c:v>
                </c:pt>
                <c:pt idx="688">
                  <c:v>9.3418259023354558E-2</c:v>
                </c:pt>
                <c:pt idx="689">
                  <c:v>0.103202846975089</c:v>
                </c:pt>
                <c:pt idx="690">
                  <c:v>0.1176470588235294</c:v>
                </c:pt>
                <c:pt idx="691">
                  <c:v>0.13793103448275859</c:v>
                </c:pt>
                <c:pt idx="692">
                  <c:v>0.1166666666666667</c:v>
                </c:pt>
                <c:pt idx="693">
                  <c:v>9.8939929328621903E-2</c:v>
                </c:pt>
                <c:pt idx="694">
                  <c:v>8.2039911308203997E-2</c:v>
                </c:pt>
                <c:pt idx="695">
                  <c:v>0.1096654275092937</c:v>
                </c:pt>
                <c:pt idx="696">
                  <c:v>0.1193737769080235</c:v>
                </c:pt>
                <c:pt idx="697">
                  <c:v>8.2191780821917804E-2</c:v>
                </c:pt>
                <c:pt idx="698">
                  <c:v>0.11442786069651741</c:v>
                </c:pt>
                <c:pt idx="699">
                  <c:v>9.7701149425287362E-2</c:v>
                </c:pt>
                <c:pt idx="700">
                  <c:v>0.11480362537764351</c:v>
                </c:pt>
                <c:pt idx="701">
                  <c:v>0.10465116279069769</c:v>
                </c:pt>
                <c:pt idx="702">
                  <c:v>7.2033898305084748E-2</c:v>
                </c:pt>
                <c:pt idx="703">
                  <c:v>0.1103752759381898</c:v>
                </c:pt>
                <c:pt idx="704">
                  <c:v>9.3984962406015032E-2</c:v>
                </c:pt>
                <c:pt idx="705">
                  <c:v>9.1463414634146339E-2</c:v>
                </c:pt>
                <c:pt idx="706">
                  <c:v>9.2526690391459068E-2</c:v>
                </c:pt>
                <c:pt idx="707">
                  <c:v>0.1010452961672474</c:v>
                </c:pt>
                <c:pt idx="708">
                  <c:v>8.7071240105540904E-2</c:v>
                </c:pt>
                <c:pt idx="709">
                  <c:v>6.3694267515923567E-2</c:v>
                </c:pt>
                <c:pt idx="710">
                  <c:v>6.6889632107023408E-2</c:v>
                </c:pt>
                <c:pt idx="711">
                  <c:v>9.2896174863387984E-2</c:v>
                </c:pt>
                <c:pt idx="712">
                  <c:v>0.1818181818181818</c:v>
                </c:pt>
                <c:pt idx="713">
                  <c:v>8.6956521739130432E-2</c:v>
                </c:pt>
                <c:pt idx="714">
                  <c:v>9.5092024539877307E-2</c:v>
                </c:pt>
                <c:pt idx="715">
                  <c:v>8.5603112840466927E-2</c:v>
                </c:pt>
                <c:pt idx="716">
                  <c:v>0.11677282377919319</c:v>
                </c:pt>
                <c:pt idx="717">
                  <c:v>8.9201877934272297E-2</c:v>
                </c:pt>
                <c:pt idx="718">
                  <c:v>0.11542857142857139</c:v>
                </c:pt>
                <c:pt idx="719">
                  <c:v>8.2987551867219914E-2</c:v>
                </c:pt>
                <c:pt idx="720">
                  <c:v>0.10879629629629629</c:v>
                </c:pt>
                <c:pt idx="721">
                  <c:v>9.6354166666666671E-2</c:v>
                </c:pt>
                <c:pt idx="722">
                  <c:v>0.11949685534591201</c:v>
                </c:pt>
                <c:pt idx="723">
                  <c:v>0.1168478260869565</c:v>
                </c:pt>
                <c:pt idx="724">
                  <c:v>8.0314960629921259E-2</c:v>
                </c:pt>
                <c:pt idx="725">
                  <c:v>0.1029082774049217</c:v>
                </c:pt>
                <c:pt idx="726">
                  <c:v>8.5227272727272721E-2</c:v>
                </c:pt>
                <c:pt idx="727">
                  <c:v>0.1176470588235294</c:v>
                </c:pt>
                <c:pt idx="728">
                  <c:v>7.6335877862595422E-2</c:v>
                </c:pt>
                <c:pt idx="729">
                  <c:v>0.1266375545851528</c:v>
                </c:pt>
                <c:pt idx="730">
                  <c:v>0.15548281505728309</c:v>
                </c:pt>
                <c:pt idx="731">
                  <c:v>0.10571428571428571</c:v>
                </c:pt>
                <c:pt idx="732">
                  <c:v>4.5317220543806637E-2</c:v>
                </c:pt>
                <c:pt idx="733">
                  <c:v>0.11832946635730859</c:v>
                </c:pt>
                <c:pt idx="734">
                  <c:v>0.10544217687074831</c:v>
                </c:pt>
                <c:pt idx="735">
                  <c:v>9.2592592592592587E-2</c:v>
                </c:pt>
                <c:pt idx="736">
                  <c:v>0.1077529566360053</c:v>
                </c:pt>
                <c:pt idx="737">
                  <c:v>0.1101992966002345</c:v>
                </c:pt>
                <c:pt idx="738">
                  <c:v>0.1090909090909091</c:v>
                </c:pt>
                <c:pt idx="739">
                  <c:v>8.8122605363984668E-2</c:v>
                </c:pt>
                <c:pt idx="740">
                  <c:v>0.105</c:v>
                </c:pt>
                <c:pt idx="741">
                  <c:v>0.12422360248447201</c:v>
                </c:pt>
                <c:pt idx="742">
                  <c:v>0.12550607287449389</c:v>
                </c:pt>
                <c:pt idx="743">
                  <c:v>0.19469026548672569</c:v>
                </c:pt>
                <c:pt idx="744">
                  <c:v>0.14035087719298239</c:v>
                </c:pt>
                <c:pt idx="745">
                  <c:v>0.125</c:v>
                </c:pt>
                <c:pt idx="746">
                  <c:v>0.14545454545454539</c:v>
                </c:pt>
                <c:pt idx="747">
                  <c:v>7.0652173913043473E-2</c:v>
                </c:pt>
                <c:pt idx="748">
                  <c:v>0.08</c:v>
                </c:pt>
                <c:pt idx="749">
                  <c:v>0.1</c:v>
                </c:pt>
                <c:pt idx="750">
                  <c:v>0.11301369863013699</c:v>
                </c:pt>
                <c:pt idx="751">
                  <c:v>9.7256857855361589E-2</c:v>
                </c:pt>
                <c:pt idx="752">
                  <c:v>9.7014925373134331E-2</c:v>
                </c:pt>
                <c:pt idx="753">
                  <c:v>0.15322580645161291</c:v>
                </c:pt>
                <c:pt idx="754">
                  <c:v>6.9364161849710976E-2</c:v>
                </c:pt>
                <c:pt idx="755">
                  <c:v>7.8638497652582157E-2</c:v>
                </c:pt>
                <c:pt idx="756">
                  <c:v>0.1417322834645669</c:v>
                </c:pt>
                <c:pt idx="757">
                  <c:v>0.11418685121107271</c:v>
                </c:pt>
                <c:pt idx="758">
                  <c:v>0.14492753623188409</c:v>
                </c:pt>
                <c:pt idx="759">
                  <c:v>9.0076335877862596E-2</c:v>
                </c:pt>
                <c:pt idx="760">
                  <c:v>0.1058673469387755</c:v>
                </c:pt>
                <c:pt idx="761">
                  <c:v>0.1084656084656085</c:v>
                </c:pt>
                <c:pt idx="762">
                  <c:v>8.3175803402646506E-2</c:v>
                </c:pt>
                <c:pt idx="763">
                  <c:v>4.5454545454545463E-2</c:v>
                </c:pt>
                <c:pt idx="764">
                  <c:v>0.1079545454545455</c:v>
                </c:pt>
                <c:pt idx="765">
                  <c:v>8.7499999999999994E-2</c:v>
                </c:pt>
                <c:pt idx="766">
                  <c:v>7.6335877862595422E-2</c:v>
                </c:pt>
                <c:pt idx="767">
                  <c:v>9.9206349206349201E-2</c:v>
                </c:pt>
                <c:pt idx="768">
                  <c:v>0.16666666666666671</c:v>
                </c:pt>
                <c:pt idx="769">
                  <c:v>9.45945945945946E-2</c:v>
                </c:pt>
                <c:pt idx="770">
                  <c:v>0.1521739130434783</c:v>
                </c:pt>
                <c:pt idx="771">
                  <c:v>0.1152737752161383</c:v>
                </c:pt>
                <c:pt idx="772">
                  <c:v>0.1170212765957447</c:v>
                </c:pt>
                <c:pt idx="773">
                  <c:v>0.1313131313131313</c:v>
                </c:pt>
                <c:pt idx="774">
                  <c:v>0.1018518518518518</c:v>
                </c:pt>
                <c:pt idx="775">
                  <c:v>0.1163434903047091</c:v>
                </c:pt>
                <c:pt idx="776">
                  <c:v>9.3117408906882596E-2</c:v>
                </c:pt>
                <c:pt idx="777">
                  <c:v>9.7959183673469383E-2</c:v>
                </c:pt>
                <c:pt idx="778">
                  <c:v>0.1164383561643836</c:v>
                </c:pt>
                <c:pt idx="779">
                  <c:v>0.12087912087912089</c:v>
                </c:pt>
                <c:pt idx="780">
                  <c:v>8.8888888888888892E-2</c:v>
                </c:pt>
                <c:pt idx="781">
                  <c:v>0.15972222222222221</c:v>
                </c:pt>
                <c:pt idx="782">
                  <c:v>7.060518731988473E-2</c:v>
                </c:pt>
                <c:pt idx="783">
                  <c:v>9.2086330935251801E-2</c:v>
                </c:pt>
                <c:pt idx="784">
                  <c:v>0.1104294478527607</c:v>
                </c:pt>
                <c:pt idx="785">
                  <c:v>9.5238095238095233E-2</c:v>
                </c:pt>
                <c:pt idx="786">
                  <c:v>0.1045454545454545</c:v>
                </c:pt>
                <c:pt idx="787">
                  <c:v>7.5901328273244778E-2</c:v>
                </c:pt>
                <c:pt idx="788">
                  <c:v>8.2045184304399527E-2</c:v>
                </c:pt>
                <c:pt idx="789">
                  <c:v>0.1029411764705882</c:v>
                </c:pt>
                <c:pt idx="790">
                  <c:v>0.1241685144124169</c:v>
                </c:pt>
                <c:pt idx="791">
                  <c:v>0.10877192982456139</c:v>
                </c:pt>
                <c:pt idx="792">
                  <c:v>0.1333333333333333</c:v>
                </c:pt>
                <c:pt idx="793">
                  <c:v>0.1079219288174512</c:v>
                </c:pt>
                <c:pt idx="794">
                  <c:v>0.10227272727272731</c:v>
                </c:pt>
                <c:pt idx="795">
                  <c:v>0.10876132930513591</c:v>
                </c:pt>
                <c:pt idx="796">
                  <c:v>0.12282229965156791</c:v>
                </c:pt>
                <c:pt idx="797">
                  <c:v>0.1318051575931232</c:v>
                </c:pt>
                <c:pt idx="798">
                  <c:v>0.12945590994371481</c:v>
                </c:pt>
                <c:pt idx="799">
                  <c:v>0.10802139037433151</c:v>
                </c:pt>
                <c:pt idx="800">
                  <c:v>5.8064516129032261E-2</c:v>
                </c:pt>
                <c:pt idx="801">
                  <c:v>0.13653136531365309</c:v>
                </c:pt>
                <c:pt idx="802">
                  <c:v>0.13235294117647059</c:v>
                </c:pt>
                <c:pt idx="803">
                  <c:v>0.1043338683788122</c:v>
                </c:pt>
                <c:pt idx="804">
                  <c:v>6.8181818181818177E-2</c:v>
                </c:pt>
                <c:pt idx="805">
                  <c:v>0.1018518518518518</c:v>
                </c:pt>
                <c:pt idx="806">
                  <c:v>9.4890510948905105E-2</c:v>
                </c:pt>
                <c:pt idx="807">
                  <c:v>7.0192307692307693E-2</c:v>
                </c:pt>
                <c:pt idx="808">
                  <c:v>0.11360799001248439</c:v>
                </c:pt>
                <c:pt idx="809">
                  <c:v>0.1</c:v>
                </c:pt>
                <c:pt idx="810">
                  <c:v>9.6842105263157896E-2</c:v>
                </c:pt>
                <c:pt idx="811">
                  <c:v>0.1753246753246753</c:v>
                </c:pt>
                <c:pt idx="812">
                  <c:v>0.126984126984127</c:v>
                </c:pt>
                <c:pt idx="813">
                  <c:v>0.1492537313432836</c:v>
                </c:pt>
                <c:pt idx="814">
                  <c:v>0.22580645161290319</c:v>
                </c:pt>
                <c:pt idx="815">
                  <c:v>0.10526315789473679</c:v>
                </c:pt>
                <c:pt idx="816">
                  <c:v>9.2265943012211665E-2</c:v>
                </c:pt>
                <c:pt idx="817">
                  <c:v>0.14285714285714279</c:v>
                </c:pt>
                <c:pt idx="818">
                  <c:v>0.1306818181818182</c:v>
                </c:pt>
                <c:pt idx="819">
                  <c:v>7.3529411764705885E-2</c:v>
                </c:pt>
                <c:pt idx="820">
                  <c:v>0.1071428571428571</c:v>
                </c:pt>
                <c:pt idx="821">
                  <c:v>7.2538860103626937E-2</c:v>
                </c:pt>
                <c:pt idx="822">
                  <c:v>7.9136690647482008E-2</c:v>
                </c:pt>
                <c:pt idx="823">
                  <c:v>0.1497326203208556</c:v>
                </c:pt>
                <c:pt idx="824">
                  <c:v>0.1487603305785124</c:v>
                </c:pt>
                <c:pt idx="825">
                  <c:v>0.108695652173913</c:v>
                </c:pt>
                <c:pt idx="826">
                  <c:v>8.7149187592319058E-2</c:v>
                </c:pt>
                <c:pt idx="827">
                  <c:v>8.4745762711864403E-2</c:v>
                </c:pt>
                <c:pt idx="828">
                  <c:v>0.13385826771653539</c:v>
                </c:pt>
                <c:pt idx="829">
                  <c:v>0.1038961038961039</c:v>
                </c:pt>
                <c:pt idx="830">
                  <c:v>9.3799682034976156E-2</c:v>
                </c:pt>
                <c:pt idx="831">
                  <c:v>0.1027397260273973</c:v>
                </c:pt>
                <c:pt idx="832">
                  <c:v>7.6923076923076927E-2</c:v>
                </c:pt>
                <c:pt idx="833">
                  <c:v>0.1091549295774648</c:v>
                </c:pt>
                <c:pt idx="834">
                  <c:v>0.13025210084033609</c:v>
                </c:pt>
                <c:pt idx="835">
                  <c:v>8.5603112840466927E-2</c:v>
                </c:pt>
                <c:pt idx="836">
                  <c:v>9.5516569200779722E-2</c:v>
                </c:pt>
                <c:pt idx="837">
                  <c:v>6.555090655509066E-2</c:v>
                </c:pt>
                <c:pt idx="838">
                  <c:v>7.4688796680497924E-2</c:v>
                </c:pt>
                <c:pt idx="839">
                  <c:v>0.1021897810218978</c:v>
                </c:pt>
                <c:pt idx="840">
                  <c:v>8.9795918367346933E-2</c:v>
                </c:pt>
                <c:pt idx="841">
                  <c:v>0.1136363636363636</c:v>
                </c:pt>
                <c:pt idx="842">
                  <c:v>0.1032258064516129</c:v>
                </c:pt>
                <c:pt idx="843">
                  <c:v>0.05</c:v>
                </c:pt>
                <c:pt idx="844">
                  <c:v>0.11692307692307689</c:v>
                </c:pt>
                <c:pt idx="845">
                  <c:v>0.1062271062271062</c:v>
                </c:pt>
                <c:pt idx="846">
                  <c:v>0.1128048780487805</c:v>
                </c:pt>
                <c:pt idx="847">
                  <c:v>0.1029082774049217</c:v>
                </c:pt>
                <c:pt idx="848">
                  <c:v>0.1018518518518518</c:v>
                </c:pt>
                <c:pt idx="849">
                  <c:v>0.1146953405017921</c:v>
                </c:pt>
                <c:pt idx="850">
                  <c:v>8.1355932203389825E-2</c:v>
                </c:pt>
                <c:pt idx="851">
                  <c:v>8.7527352297592995E-2</c:v>
                </c:pt>
                <c:pt idx="852">
                  <c:v>5.4982817869415813E-2</c:v>
                </c:pt>
                <c:pt idx="853">
                  <c:v>7.7586206896551727E-2</c:v>
                </c:pt>
                <c:pt idx="854">
                  <c:v>0.1204819277108434</c:v>
                </c:pt>
                <c:pt idx="855">
                  <c:v>0.1201550387596899</c:v>
                </c:pt>
                <c:pt idx="856">
                  <c:v>0.1102756892230576</c:v>
                </c:pt>
                <c:pt idx="857">
                  <c:v>0.1195121951219512</c:v>
                </c:pt>
                <c:pt idx="858">
                  <c:v>0.1117561683599419</c:v>
                </c:pt>
                <c:pt idx="859">
                  <c:v>0.13414634146341459</c:v>
                </c:pt>
                <c:pt idx="860">
                  <c:v>8.5510688836104506E-2</c:v>
                </c:pt>
                <c:pt idx="861">
                  <c:v>0.11464968152866239</c:v>
                </c:pt>
                <c:pt idx="862">
                  <c:v>9.270216962524655E-2</c:v>
                </c:pt>
                <c:pt idx="863">
                  <c:v>0.13700787401574799</c:v>
                </c:pt>
                <c:pt idx="864">
                  <c:v>0.1</c:v>
                </c:pt>
                <c:pt idx="865">
                  <c:v>9.1649694501018328E-2</c:v>
                </c:pt>
                <c:pt idx="866">
                  <c:v>8.4398976982097182E-2</c:v>
                </c:pt>
                <c:pt idx="867">
                  <c:v>0.1003086419753086</c:v>
                </c:pt>
                <c:pt idx="868">
                  <c:v>8.7677725118483416E-2</c:v>
                </c:pt>
                <c:pt idx="869">
                  <c:v>0.1164383561643836</c:v>
                </c:pt>
                <c:pt idx="870">
                  <c:v>9.6385542168674704E-2</c:v>
                </c:pt>
                <c:pt idx="871">
                  <c:v>0.14285714285714279</c:v>
                </c:pt>
                <c:pt idx="872">
                  <c:v>0.1137855579868709</c:v>
                </c:pt>
                <c:pt idx="873">
                  <c:v>0.1122881355932203</c:v>
                </c:pt>
                <c:pt idx="874">
                  <c:v>6.0606060606060608E-2</c:v>
                </c:pt>
                <c:pt idx="875">
                  <c:v>9.4955489614243327E-2</c:v>
                </c:pt>
                <c:pt idx="876">
                  <c:v>8.390022675736962E-2</c:v>
                </c:pt>
                <c:pt idx="877">
                  <c:v>0.1073825503355705</c:v>
                </c:pt>
                <c:pt idx="878">
                  <c:v>0.1019900497512438</c:v>
                </c:pt>
                <c:pt idx="879">
                  <c:v>7.7844311377245512E-2</c:v>
                </c:pt>
                <c:pt idx="880">
                  <c:v>8.984375E-2</c:v>
                </c:pt>
                <c:pt idx="881">
                  <c:v>0.1178660049627792</c:v>
                </c:pt>
                <c:pt idx="882">
                  <c:v>0.12577639751552791</c:v>
                </c:pt>
                <c:pt idx="883">
                  <c:v>0.1027287319422151</c:v>
                </c:pt>
                <c:pt idx="884">
                  <c:v>0.1015801354401806</c:v>
                </c:pt>
                <c:pt idx="885">
                  <c:v>0.13442622950819669</c:v>
                </c:pt>
                <c:pt idx="886">
                  <c:v>0.14285714285714279</c:v>
                </c:pt>
                <c:pt idx="887">
                  <c:v>0.1152777777777778</c:v>
                </c:pt>
                <c:pt idx="888">
                  <c:v>0.1145510835913313</c:v>
                </c:pt>
                <c:pt idx="889">
                  <c:v>0.10119047619047621</c:v>
                </c:pt>
                <c:pt idx="890">
                  <c:v>0.1142857142857143</c:v>
                </c:pt>
                <c:pt idx="891">
                  <c:v>0.1567328918322296</c:v>
                </c:pt>
                <c:pt idx="892">
                  <c:v>0.1134259259259259</c:v>
                </c:pt>
                <c:pt idx="893">
                  <c:v>0.117039586919105</c:v>
                </c:pt>
                <c:pt idx="894">
                  <c:v>8.7954110898661564E-2</c:v>
                </c:pt>
                <c:pt idx="895">
                  <c:v>0.1149425287356322</c:v>
                </c:pt>
                <c:pt idx="896">
                  <c:v>0.1290322580645161</c:v>
                </c:pt>
                <c:pt idx="897">
                  <c:v>0.1180400890868597</c:v>
                </c:pt>
                <c:pt idx="898">
                  <c:v>0.1136363636363636</c:v>
                </c:pt>
                <c:pt idx="899">
                  <c:v>0.19871794871794871</c:v>
                </c:pt>
                <c:pt idx="900">
                  <c:v>0.1166666666666667</c:v>
                </c:pt>
                <c:pt idx="901">
                  <c:v>0.1230366492146597</c:v>
                </c:pt>
                <c:pt idx="902">
                  <c:v>7.8787878787878782E-2</c:v>
                </c:pt>
                <c:pt idx="903">
                  <c:v>6.4935064935064929E-2</c:v>
                </c:pt>
                <c:pt idx="904">
                  <c:v>0.1111111111111111</c:v>
                </c:pt>
                <c:pt idx="905">
                  <c:v>8.8547815820543094E-2</c:v>
                </c:pt>
                <c:pt idx="906">
                  <c:v>8.050847457627118E-2</c:v>
                </c:pt>
                <c:pt idx="907">
                  <c:v>9.2009685230024216E-2</c:v>
                </c:pt>
                <c:pt idx="908">
                  <c:v>0.1111111111111111</c:v>
                </c:pt>
                <c:pt idx="909">
                  <c:v>0.10526315789473679</c:v>
                </c:pt>
                <c:pt idx="910">
                  <c:v>9.2356687898089165E-2</c:v>
                </c:pt>
                <c:pt idx="911">
                  <c:v>0.14018691588785051</c:v>
                </c:pt>
                <c:pt idx="912">
                  <c:v>0.1077348066298343</c:v>
                </c:pt>
                <c:pt idx="913">
                  <c:v>9.2013888888888895E-2</c:v>
                </c:pt>
                <c:pt idx="914">
                  <c:v>9.3498119290703924E-2</c:v>
                </c:pt>
                <c:pt idx="915">
                  <c:v>0.10087719298245609</c:v>
                </c:pt>
                <c:pt idx="916">
                  <c:v>0.1235955056179775</c:v>
                </c:pt>
                <c:pt idx="917">
                  <c:v>8.9253187613843349E-2</c:v>
                </c:pt>
                <c:pt idx="918">
                  <c:v>0.10756972111553791</c:v>
                </c:pt>
                <c:pt idx="919">
                  <c:v>5.5944055944055937E-2</c:v>
                </c:pt>
                <c:pt idx="920">
                  <c:v>0.13056379821958461</c:v>
                </c:pt>
                <c:pt idx="921">
                  <c:v>0.10169491525423729</c:v>
                </c:pt>
                <c:pt idx="922">
                  <c:v>0.1008902077151335</c:v>
                </c:pt>
                <c:pt idx="923">
                  <c:v>0.1212121212121212</c:v>
                </c:pt>
                <c:pt idx="924">
                  <c:v>7.0281124497991967E-2</c:v>
                </c:pt>
                <c:pt idx="925">
                  <c:v>0.14723926380368099</c:v>
                </c:pt>
                <c:pt idx="926">
                  <c:v>0.11067193675889329</c:v>
                </c:pt>
                <c:pt idx="927">
                  <c:v>0.1085383502170767</c:v>
                </c:pt>
                <c:pt idx="928">
                  <c:v>0.1014823261117446</c:v>
                </c:pt>
                <c:pt idx="929">
                  <c:v>0.1</c:v>
                </c:pt>
                <c:pt idx="930">
                  <c:v>0.1364365971107544</c:v>
                </c:pt>
                <c:pt idx="931">
                  <c:v>0.16949152542372881</c:v>
                </c:pt>
                <c:pt idx="932">
                  <c:v>9.4861660079051377E-2</c:v>
                </c:pt>
                <c:pt idx="933">
                  <c:v>0.15384615384615391</c:v>
                </c:pt>
                <c:pt idx="934">
                  <c:v>7.5301204819277115E-2</c:v>
                </c:pt>
                <c:pt idx="935">
                  <c:v>0.08</c:v>
                </c:pt>
                <c:pt idx="936">
                  <c:v>0.1472868217054264</c:v>
                </c:pt>
                <c:pt idx="937">
                  <c:v>0.1485587583148559</c:v>
                </c:pt>
                <c:pt idx="938">
                  <c:v>9.5744680851063829E-2</c:v>
                </c:pt>
                <c:pt idx="939">
                  <c:v>6.1855670103092793E-2</c:v>
                </c:pt>
                <c:pt idx="940">
                  <c:v>0.1727272727272727</c:v>
                </c:pt>
                <c:pt idx="941">
                  <c:v>8.2920792079207925E-2</c:v>
                </c:pt>
                <c:pt idx="942">
                  <c:v>8.3333333333333329E-2</c:v>
                </c:pt>
                <c:pt idx="943">
                  <c:v>7.4742268041237112E-2</c:v>
                </c:pt>
                <c:pt idx="944">
                  <c:v>0.1127272727272727</c:v>
                </c:pt>
                <c:pt idx="945">
                  <c:v>0.15</c:v>
                </c:pt>
                <c:pt idx="946">
                  <c:v>0.12538226299694191</c:v>
                </c:pt>
                <c:pt idx="947">
                  <c:v>0.11555555555555561</c:v>
                </c:pt>
                <c:pt idx="948">
                  <c:v>0.1256983240223464</c:v>
                </c:pt>
                <c:pt idx="949">
                  <c:v>0.1299638989169675</c:v>
                </c:pt>
                <c:pt idx="950">
                  <c:v>0.12790697674418611</c:v>
                </c:pt>
                <c:pt idx="951">
                  <c:v>8.7463556851311949E-2</c:v>
                </c:pt>
                <c:pt idx="952">
                  <c:v>0.102974828375286</c:v>
                </c:pt>
                <c:pt idx="953">
                  <c:v>0.107074569789675</c:v>
                </c:pt>
                <c:pt idx="954">
                  <c:v>9.5744680851063829E-2</c:v>
                </c:pt>
                <c:pt idx="955">
                  <c:v>0.1191489361702128</c:v>
                </c:pt>
                <c:pt idx="956">
                  <c:v>9.6205962059620592E-2</c:v>
                </c:pt>
                <c:pt idx="957">
                  <c:v>7.1895424836601302E-2</c:v>
                </c:pt>
                <c:pt idx="958">
                  <c:v>0.12211221122112211</c:v>
                </c:pt>
                <c:pt idx="959">
                  <c:v>8.3573487031700283E-2</c:v>
                </c:pt>
                <c:pt idx="960">
                  <c:v>7.3298429319371722E-2</c:v>
                </c:pt>
                <c:pt idx="961">
                  <c:v>8.4046692607003898E-2</c:v>
                </c:pt>
                <c:pt idx="962">
                  <c:v>0.10493827160493829</c:v>
                </c:pt>
                <c:pt idx="963">
                  <c:v>0.10676156583629889</c:v>
                </c:pt>
                <c:pt idx="964">
                  <c:v>0.13380281690140841</c:v>
                </c:pt>
                <c:pt idx="965">
                  <c:v>8.9337175792507204E-2</c:v>
                </c:pt>
                <c:pt idx="966">
                  <c:v>7.6589595375722547E-2</c:v>
                </c:pt>
                <c:pt idx="967">
                  <c:v>9.6676737160120846E-2</c:v>
                </c:pt>
                <c:pt idx="968">
                  <c:v>9.2198581560283682E-2</c:v>
                </c:pt>
                <c:pt idx="969">
                  <c:v>0.21323529411764711</c:v>
                </c:pt>
                <c:pt idx="970">
                  <c:v>0.1121605667060212</c:v>
                </c:pt>
                <c:pt idx="971">
                  <c:v>6.640625E-2</c:v>
                </c:pt>
                <c:pt idx="972">
                  <c:v>0.13250000000000001</c:v>
                </c:pt>
                <c:pt idx="973">
                  <c:v>0.10620689655172411</c:v>
                </c:pt>
                <c:pt idx="974">
                  <c:v>9.375E-2</c:v>
                </c:pt>
                <c:pt idx="975">
                  <c:v>9.0252707581227443E-2</c:v>
                </c:pt>
                <c:pt idx="976">
                  <c:v>0.13924050632911389</c:v>
                </c:pt>
                <c:pt idx="977">
                  <c:v>9.6590909090909088E-2</c:v>
                </c:pt>
                <c:pt idx="978">
                  <c:v>8.3612040133779264E-2</c:v>
                </c:pt>
                <c:pt idx="979">
                  <c:v>0.1022222222222222</c:v>
                </c:pt>
                <c:pt idx="980">
                  <c:v>0.14285714285714279</c:v>
                </c:pt>
                <c:pt idx="981">
                  <c:v>0.10309278350515461</c:v>
                </c:pt>
                <c:pt idx="982">
                  <c:v>9.686609686609686E-2</c:v>
                </c:pt>
                <c:pt idx="983">
                  <c:v>0.1317365269461078</c:v>
                </c:pt>
                <c:pt idx="984">
                  <c:v>9.5975232198142413E-2</c:v>
                </c:pt>
                <c:pt idx="985">
                  <c:v>0.11345646437994721</c:v>
                </c:pt>
                <c:pt idx="986">
                  <c:v>8.2018927444794956E-2</c:v>
                </c:pt>
                <c:pt idx="987">
                  <c:v>0.1164021164021164</c:v>
                </c:pt>
                <c:pt idx="988">
                  <c:v>0.1115241635687732</c:v>
                </c:pt>
                <c:pt idx="989">
                  <c:v>0.13815789473684209</c:v>
                </c:pt>
                <c:pt idx="990">
                  <c:v>0.1042944785276074</c:v>
                </c:pt>
                <c:pt idx="991">
                  <c:v>5.4794520547945202E-2</c:v>
                </c:pt>
                <c:pt idx="992">
                  <c:v>0.16945107398568021</c:v>
                </c:pt>
                <c:pt idx="993">
                  <c:v>8.0128205128205135E-2</c:v>
                </c:pt>
                <c:pt idx="994">
                  <c:v>0.10139860139860141</c:v>
                </c:pt>
                <c:pt idx="995">
                  <c:v>0.15555555555555561</c:v>
                </c:pt>
                <c:pt idx="996">
                  <c:v>0.116710875331565</c:v>
                </c:pt>
                <c:pt idx="997">
                  <c:v>0.12993421052631579</c:v>
                </c:pt>
                <c:pt idx="998">
                  <c:v>6.1538461538461542E-2</c:v>
                </c:pt>
                <c:pt idx="999">
                  <c:v>0.11061946902654871</c:v>
                </c:pt>
                <c:pt idx="1000">
                  <c:v>0.1177504393673111</c:v>
                </c:pt>
                <c:pt idx="1001">
                  <c:v>9.3023255813953487E-2</c:v>
                </c:pt>
                <c:pt idx="1002">
                  <c:v>8.2446808510638292E-2</c:v>
                </c:pt>
                <c:pt idx="1003">
                  <c:v>8.8235294117647065E-2</c:v>
                </c:pt>
                <c:pt idx="1004">
                  <c:v>0.1173469387755102</c:v>
                </c:pt>
                <c:pt idx="1005">
                  <c:v>0.10526315789473679</c:v>
                </c:pt>
                <c:pt idx="1006">
                  <c:v>0.1002785515320334</c:v>
                </c:pt>
                <c:pt idx="1007">
                  <c:v>0.1082164328657315</c:v>
                </c:pt>
                <c:pt idx="1008">
                  <c:v>0.13636363636363641</c:v>
                </c:pt>
                <c:pt idx="1009">
                  <c:v>5.0847457627118647E-2</c:v>
                </c:pt>
                <c:pt idx="1010">
                  <c:v>7.8291814946619215E-2</c:v>
                </c:pt>
                <c:pt idx="1011">
                  <c:v>0.14814814814814811</c:v>
                </c:pt>
                <c:pt idx="1012">
                  <c:v>0.113421550094518</c:v>
                </c:pt>
                <c:pt idx="1013">
                  <c:v>0.18260869565217391</c:v>
                </c:pt>
                <c:pt idx="1014">
                  <c:v>0.10410094637223979</c:v>
                </c:pt>
                <c:pt idx="1015">
                  <c:v>0.10775862068965519</c:v>
                </c:pt>
                <c:pt idx="1016">
                  <c:v>0.1149425287356322</c:v>
                </c:pt>
                <c:pt idx="1017">
                  <c:v>0.1006493506493507</c:v>
                </c:pt>
                <c:pt idx="1018">
                  <c:v>0.1077844311377246</c:v>
                </c:pt>
                <c:pt idx="1019">
                  <c:v>0.13793103448275859</c:v>
                </c:pt>
                <c:pt idx="1020">
                  <c:v>0.1149825783972125</c:v>
                </c:pt>
                <c:pt idx="1021">
                  <c:v>6.3106796116504854E-2</c:v>
                </c:pt>
                <c:pt idx="1022">
                  <c:v>9.1503267973856203E-2</c:v>
                </c:pt>
                <c:pt idx="1023">
                  <c:v>0.14864864864864871</c:v>
                </c:pt>
                <c:pt idx="1024">
                  <c:v>0.1081081081081081</c:v>
                </c:pt>
                <c:pt idx="1025">
                  <c:v>9.7560975609756101E-2</c:v>
                </c:pt>
                <c:pt idx="1026">
                  <c:v>9.2672413793103453E-2</c:v>
                </c:pt>
                <c:pt idx="1027">
                  <c:v>9.7864768683274025E-2</c:v>
                </c:pt>
                <c:pt idx="1028">
                  <c:v>0.10309278350515461</c:v>
                </c:pt>
                <c:pt idx="1029">
                  <c:v>0.1107382550335571</c:v>
                </c:pt>
                <c:pt idx="1030">
                  <c:v>0.14414414414414409</c:v>
                </c:pt>
                <c:pt idx="1031">
                  <c:v>0.12540192926045021</c:v>
                </c:pt>
                <c:pt idx="1032">
                  <c:v>0.1001100110011001</c:v>
                </c:pt>
                <c:pt idx="1033">
                  <c:v>6.2770562770562768E-2</c:v>
                </c:pt>
                <c:pt idx="1034">
                  <c:v>0.1035598705501618</c:v>
                </c:pt>
                <c:pt idx="1035">
                  <c:v>7.6595744680851063E-2</c:v>
                </c:pt>
                <c:pt idx="1036">
                  <c:v>0.10144927536231881</c:v>
                </c:pt>
                <c:pt idx="1037">
                  <c:v>8.6956521739130432E-2</c:v>
                </c:pt>
                <c:pt idx="1038">
                  <c:v>7.3529411764705885E-2</c:v>
                </c:pt>
                <c:pt idx="1039">
                  <c:v>7.3076923076923081E-2</c:v>
                </c:pt>
                <c:pt idx="1040">
                  <c:v>9.7560975609756101E-2</c:v>
                </c:pt>
                <c:pt idx="1041">
                  <c:v>0.1109090909090909</c:v>
                </c:pt>
                <c:pt idx="1042">
                  <c:v>9.6618357487922704E-2</c:v>
                </c:pt>
                <c:pt idx="1043">
                  <c:v>0.13738019169329069</c:v>
                </c:pt>
                <c:pt idx="1044">
                  <c:v>8.0536912751677847E-2</c:v>
                </c:pt>
                <c:pt idx="1045">
                  <c:v>0.10655737704918029</c:v>
                </c:pt>
                <c:pt idx="1046">
                  <c:v>0.1106655974338412</c:v>
                </c:pt>
                <c:pt idx="1047">
                  <c:v>9.5354523227383858E-2</c:v>
                </c:pt>
                <c:pt idx="1048">
                  <c:v>0.1066666666666667</c:v>
                </c:pt>
                <c:pt idx="1049">
                  <c:v>0.10520833333333331</c:v>
                </c:pt>
                <c:pt idx="1050">
                  <c:v>0.12475247524752479</c:v>
                </c:pt>
                <c:pt idx="1051">
                  <c:v>0.12552301255230119</c:v>
                </c:pt>
                <c:pt idx="1052">
                  <c:v>0.1049107142857143</c:v>
                </c:pt>
                <c:pt idx="1053">
                  <c:v>0.21739130434782611</c:v>
                </c:pt>
                <c:pt idx="1054">
                  <c:v>0.1164383561643836</c:v>
                </c:pt>
                <c:pt idx="1055">
                  <c:v>0.1206225680933852</c:v>
                </c:pt>
                <c:pt idx="1056">
                  <c:v>7.2463768115942032E-2</c:v>
                </c:pt>
                <c:pt idx="1057">
                  <c:v>0.1231231231231231</c:v>
                </c:pt>
                <c:pt idx="1058">
                  <c:v>0.22</c:v>
                </c:pt>
                <c:pt idx="1059">
                  <c:v>9.3023255813953487E-2</c:v>
                </c:pt>
                <c:pt idx="1060">
                  <c:v>8.6301369863013705E-2</c:v>
                </c:pt>
                <c:pt idx="1061">
                  <c:v>0.10169491525423729</c:v>
                </c:pt>
                <c:pt idx="1062">
                  <c:v>0.1056910569105691</c:v>
                </c:pt>
                <c:pt idx="1063">
                  <c:v>0.1146424517593644</c:v>
                </c:pt>
                <c:pt idx="1064">
                  <c:v>8.5603112840466927E-2</c:v>
                </c:pt>
                <c:pt idx="1065">
                  <c:v>0.1063348416289593</c:v>
                </c:pt>
                <c:pt idx="1066">
                  <c:v>5.8394160583941597E-2</c:v>
                </c:pt>
                <c:pt idx="1067">
                  <c:v>0.1233766233766234</c:v>
                </c:pt>
                <c:pt idx="1068">
                  <c:v>0.14782608695652169</c:v>
                </c:pt>
                <c:pt idx="1069">
                  <c:v>0.18823529411764711</c:v>
                </c:pt>
                <c:pt idx="1070">
                  <c:v>7.3660714285714288E-2</c:v>
                </c:pt>
                <c:pt idx="1071">
                  <c:v>0.1038961038961039</c:v>
                </c:pt>
                <c:pt idx="1072">
                  <c:v>0.10845588235294119</c:v>
                </c:pt>
                <c:pt idx="1073">
                  <c:v>6.7924528301886791E-2</c:v>
                </c:pt>
                <c:pt idx="1074">
                  <c:v>0.1292134831460674</c:v>
                </c:pt>
                <c:pt idx="1075">
                  <c:v>9.4285714285714292E-2</c:v>
                </c:pt>
                <c:pt idx="1076">
                  <c:v>0.1070234113712375</c:v>
                </c:pt>
                <c:pt idx="1077">
                  <c:v>0.1240875912408759</c:v>
                </c:pt>
                <c:pt idx="1078">
                  <c:v>9.0579710144927536E-2</c:v>
                </c:pt>
                <c:pt idx="1079">
                  <c:v>0.1866666666666667</c:v>
                </c:pt>
                <c:pt idx="1080">
                  <c:v>0.11386138613861389</c:v>
                </c:pt>
                <c:pt idx="1081">
                  <c:v>9.7701149425287362E-2</c:v>
                </c:pt>
                <c:pt idx="1082">
                  <c:v>7.6923076923076927E-2</c:v>
                </c:pt>
                <c:pt idx="1083">
                  <c:v>0.18260869565217391</c:v>
                </c:pt>
                <c:pt idx="1084">
                  <c:v>9.4982078853046589E-2</c:v>
                </c:pt>
                <c:pt idx="1085">
                  <c:v>9.375E-2</c:v>
                </c:pt>
                <c:pt idx="1086">
                  <c:v>0.22727272727272729</c:v>
                </c:pt>
                <c:pt idx="1087">
                  <c:v>0.1348314606741573</c:v>
                </c:pt>
                <c:pt idx="1088">
                  <c:v>0.1316916488222698</c:v>
                </c:pt>
                <c:pt idx="1089">
                  <c:v>8.9385474860335198E-2</c:v>
                </c:pt>
                <c:pt idx="1090">
                  <c:v>0.1153238546603476</c:v>
                </c:pt>
                <c:pt idx="1091">
                  <c:v>0.1008174386920981</c:v>
                </c:pt>
                <c:pt idx="1092">
                  <c:v>0.1113561190738699</c:v>
                </c:pt>
                <c:pt idx="1093">
                  <c:v>0.1168224299065421</c:v>
                </c:pt>
                <c:pt idx="1094">
                  <c:v>0.1116279069767442</c:v>
                </c:pt>
                <c:pt idx="1095">
                  <c:v>9.0909090909090912E-2</c:v>
                </c:pt>
                <c:pt idx="1096">
                  <c:v>0.10311284046692611</c:v>
                </c:pt>
                <c:pt idx="1097">
                  <c:v>8.9108910891089105E-2</c:v>
                </c:pt>
                <c:pt idx="1098">
                  <c:v>0.1106382978723404</c:v>
                </c:pt>
                <c:pt idx="1099">
                  <c:v>8.4848484848484854E-2</c:v>
                </c:pt>
                <c:pt idx="1100">
                  <c:v>9.5238095238095233E-2</c:v>
                </c:pt>
                <c:pt idx="1101">
                  <c:v>8.2324455205811137E-2</c:v>
                </c:pt>
                <c:pt idx="1102">
                  <c:v>0.1114285714285714</c:v>
                </c:pt>
                <c:pt idx="1103">
                  <c:v>8.8495575221238937E-2</c:v>
                </c:pt>
                <c:pt idx="1104">
                  <c:v>8.5245901639344257E-2</c:v>
                </c:pt>
                <c:pt idx="1105">
                  <c:v>6.5217391304347824E-2</c:v>
                </c:pt>
                <c:pt idx="1106">
                  <c:v>9.9290780141843976E-2</c:v>
                </c:pt>
                <c:pt idx="1107">
                  <c:v>8.4415584415584416E-2</c:v>
                </c:pt>
                <c:pt idx="1108">
                  <c:v>0.17829457364341089</c:v>
                </c:pt>
                <c:pt idx="1109">
                  <c:v>0.11911764705882349</c:v>
                </c:pt>
                <c:pt idx="1110">
                  <c:v>0.1185770750988142</c:v>
                </c:pt>
                <c:pt idx="1111">
                  <c:v>6.9306930693069313E-2</c:v>
                </c:pt>
                <c:pt idx="1112">
                  <c:v>0.16521739130434779</c:v>
                </c:pt>
                <c:pt idx="1113">
                  <c:v>0.10309278350515461</c:v>
                </c:pt>
                <c:pt idx="1114">
                  <c:v>0.1066666666666667</c:v>
                </c:pt>
                <c:pt idx="1115">
                  <c:v>0.1041666666666667</c:v>
                </c:pt>
                <c:pt idx="1116">
                  <c:v>9.2896174863387984E-2</c:v>
                </c:pt>
                <c:pt idx="1117">
                  <c:v>0.1059390048154093</c:v>
                </c:pt>
                <c:pt idx="1118">
                  <c:v>0.13505747126436779</c:v>
                </c:pt>
                <c:pt idx="1119">
                  <c:v>0.12918660287081341</c:v>
                </c:pt>
                <c:pt idx="1120">
                  <c:v>0.1245674740484429</c:v>
                </c:pt>
                <c:pt idx="1121">
                  <c:v>8.7628865979381437E-2</c:v>
                </c:pt>
                <c:pt idx="1122">
                  <c:v>4.5454545454545463E-2</c:v>
                </c:pt>
                <c:pt idx="1123">
                  <c:v>0.1818181818181818</c:v>
                </c:pt>
                <c:pt idx="1124">
                  <c:v>0.13170731707317071</c:v>
                </c:pt>
                <c:pt idx="1125">
                  <c:v>5.4216867469879519E-2</c:v>
                </c:pt>
                <c:pt idx="1126">
                  <c:v>5.5921052631578948E-2</c:v>
                </c:pt>
                <c:pt idx="1127">
                  <c:v>0.12962962962962959</c:v>
                </c:pt>
                <c:pt idx="1128">
                  <c:v>2.5000000000000001E-2</c:v>
                </c:pt>
                <c:pt idx="1129">
                  <c:v>0.1002386634844869</c:v>
                </c:pt>
                <c:pt idx="1130">
                  <c:v>9.921671018276762E-2</c:v>
                </c:pt>
                <c:pt idx="1131">
                  <c:v>0.1147540983606557</c:v>
                </c:pt>
                <c:pt idx="1132">
                  <c:v>0.1019900497512438</c:v>
                </c:pt>
                <c:pt idx="1133">
                  <c:v>0.1056603773584906</c:v>
                </c:pt>
                <c:pt idx="1134">
                  <c:v>9.4890510948905105E-2</c:v>
                </c:pt>
                <c:pt idx="1135">
                  <c:v>0.16666666666666671</c:v>
                </c:pt>
                <c:pt idx="1136">
                  <c:v>0.104</c:v>
                </c:pt>
                <c:pt idx="1137">
                  <c:v>9.8101265822784806E-2</c:v>
                </c:pt>
                <c:pt idx="1138">
                  <c:v>9.4871794871794868E-2</c:v>
                </c:pt>
                <c:pt idx="1139">
                  <c:v>0.1027397260273973</c:v>
                </c:pt>
                <c:pt idx="1140">
                  <c:v>7.8720787207872081E-2</c:v>
                </c:pt>
                <c:pt idx="1141">
                  <c:v>0.10606060606060611</c:v>
                </c:pt>
                <c:pt idx="1142">
                  <c:v>0.14545454545454539</c:v>
                </c:pt>
                <c:pt idx="1143">
                  <c:v>7.4468085106382975E-2</c:v>
                </c:pt>
                <c:pt idx="1144">
                  <c:v>6.4516129032258063E-2</c:v>
                </c:pt>
                <c:pt idx="1145">
                  <c:v>6.9868995633187769E-2</c:v>
                </c:pt>
                <c:pt idx="1146">
                  <c:v>0.14652956298200509</c:v>
                </c:pt>
                <c:pt idx="1147">
                  <c:v>0.1083333333333333</c:v>
                </c:pt>
                <c:pt idx="1148">
                  <c:v>0.12956810631229229</c:v>
                </c:pt>
                <c:pt idx="1149">
                  <c:v>0.11146161934805469</c:v>
                </c:pt>
                <c:pt idx="1150">
                  <c:v>0.1214953271028037</c:v>
                </c:pt>
                <c:pt idx="1151">
                  <c:v>7.2429906542056069E-2</c:v>
                </c:pt>
                <c:pt idx="1152">
                  <c:v>0.1</c:v>
                </c:pt>
                <c:pt idx="1153">
                  <c:v>0.1057007125890736</c:v>
                </c:pt>
                <c:pt idx="1154">
                  <c:v>0.1150837988826816</c:v>
                </c:pt>
                <c:pt idx="1155">
                  <c:v>0.12612612612612609</c:v>
                </c:pt>
                <c:pt idx="1156">
                  <c:v>7.6923076923076927E-2</c:v>
                </c:pt>
                <c:pt idx="1157">
                  <c:v>0.1105845181674566</c:v>
                </c:pt>
                <c:pt idx="1158">
                  <c:v>7.6576576576576572E-2</c:v>
                </c:pt>
                <c:pt idx="1159">
                  <c:v>8.7394957983193272E-2</c:v>
                </c:pt>
                <c:pt idx="1160">
                  <c:v>9.9626400996264006E-2</c:v>
                </c:pt>
                <c:pt idx="1161">
                  <c:v>7.7519379844961239E-2</c:v>
                </c:pt>
                <c:pt idx="1162">
                  <c:v>0.08</c:v>
                </c:pt>
                <c:pt idx="1163">
                  <c:v>9.036144578313253E-2</c:v>
                </c:pt>
                <c:pt idx="1164">
                  <c:v>9.5505617977528087E-2</c:v>
                </c:pt>
                <c:pt idx="1165">
                  <c:v>0.1058823529411765</c:v>
                </c:pt>
                <c:pt idx="1166">
                  <c:v>0.16417910447761189</c:v>
                </c:pt>
                <c:pt idx="1167">
                  <c:v>0.1090909090909091</c:v>
                </c:pt>
                <c:pt idx="1168">
                  <c:v>8.3573487031700283E-2</c:v>
                </c:pt>
                <c:pt idx="1169">
                  <c:v>9.7791798107255523E-2</c:v>
                </c:pt>
                <c:pt idx="1170">
                  <c:v>4.9822064056939501E-2</c:v>
                </c:pt>
                <c:pt idx="1171">
                  <c:v>0.13541666666666671</c:v>
                </c:pt>
                <c:pt idx="1172">
                  <c:v>0.1104651162790698</c:v>
                </c:pt>
                <c:pt idx="1173">
                  <c:v>8.3806818181818177E-2</c:v>
                </c:pt>
                <c:pt idx="1174">
                  <c:v>6.4102564102564097E-2</c:v>
                </c:pt>
                <c:pt idx="1175">
                  <c:v>0.1147540983606557</c:v>
                </c:pt>
                <c:pt idx="1176">
                  <c:v>0.19402985074626869</c:v>
                </c:pt>
                <c:pt idx="1177">
                  <c:v>0.18055555555555561</c:v>
                </c:pt>
                <c:pt idx="1178">
                  <c:v>8.0827067669172928E-2</c:v>
                </c:pt>
                <c:pt idx="1179">
                  <c:v>7.8358208955223885E-2</c:v>
                </c:pt>
                <c:pt idx="1180">
                  <c:v>0.17391304347826089</c:v>
                </c:pt>
                <c:pt idx="1181">
                  <c:v>9.8814229249011856E-2</c:v>
                </c:pt>
                <c:pt idx="1182">
                  <c:v>0.1415384615384615</c:v>
                </c:pt>
                <c:pt idx="1183">
                  <c:v>0.19565217391304349</c:v>
                </c:pt>
                <c:pt idx="1184">
                  <c:v>0.10106382978723399</c:v>
                </c:pt>
                <c:pt idx="1185">
                  <c:v>0.16101694915254239</c:v>
                </c:pt>
                <c:pt idx="1186">
                  <c:v>4.878048780487805E-2</c:v>
                </c:pt>
                <c:pt idx="1187">
                  <c:v>0.1184210526315789</c:v>
                </c:pt>
                <c:pt idx="1188">
                  <c:v>0.10526315789473679</c:v>
                </c:pt>
                <c:pt idx="1189">
                  <c:v>0.1683168316831683</c:v>
                </c:pt>
                <c:pt idx="1190">
                  <c:v>8.6486486486486491E-2</c:v>
                </c:pt>
                <c:pt idx="1191">
                  <c:v>7.3349633251833746E-2</c:v>
                </c:pt>
                <c:pt idx="1192">
                  <c:v>9.8995695839311337E-2</c:v>
                </c:pt>
                <c:pt idx="1193">
                  <c:v>0.1415929203539823</c:v>
                </c:pt>
                <c:pt idx="1194">
                  <c:v>0.1087662337662338</c:v>
                </c:pt>
                <c:pt idx="1195">
                  <c:v>0.1186161449752883</c:v>
                </c:pt>
                <c:pt idx="1196">
                  <c:v>0.1075794621026895</c:v>
                </c:pt>
                <c:pt idx="1197">
                  <c:v>0.13077469793887711</c:v>
                </c:pt>
                <c:pt idx="1198">
                  <c:v>0.1092436974789916</c:v>
                </c:pt>
                <c:pt idx="1199">
                  <c:v>9.8693759071117562E-2</c:v>
                </c:pt>
                <c:pt idx="1200">
                  <c:v>0.1160130718954248</c:v>
                </c:pt>
                <c:pt idx="1201">
                  <c:v>0.1206896551724138</c:v>
                </c:pt>
                <c:pt idx="1202">
                  <c:v>0.1072961373390558</c:v>
                </c:pt>
                <c:pt idx="1203">
                  <c:v>7.0707070707070704E-2</c:v>
                </c:pt>
                <c:pt idx="1204">
                  <c:v>0.15286624203821661</c:v>
                </c:pt>
                <c:pt idx="1205">
                  <c:v>8.5972850678733032E-2</c:v>
                </c:pt>
                <c:pt idx="1206">
                  <c:v>0.1040650406504065</c:v>
                </c:pt>
                <c:pt idx="1207">
                  <c:v>8.8050314465408799E-2</c:v>
                </c:pt>
                <c:pt idx="1208">
                  <c:v>7.5880758807588072E-2</c:v>
                </c:pt>
                <c:pt idx="1209">
                  <c:v>9.403254972875226E-2</c:v>
                </c:pt>
                <c:pt idx="1210">
                  <c:v>0.20472440944881889</c:v>
                </c:pt>
                <c:pt idx="1211">
                  <c:v>0.15808823529411761</c:v>
                </c:pt>
                <c:pt idx="1212">
                  <c:v>8.2191780821917804E-2</c:v>
                </c:pt>
                <c:pt idx="1213">
                  <c:v>0.25</c:v>
                </c:pt>
                <c:pt idx="1214">
                  <c:v>0.26666666666666672</c:v>
                </c:pt>
                <c:pt idx="1215">
                  <c:v>0.101123595505618</c:v>
                </c:pt>
                <c:pt idx="1216">
                  <c:v>9.1228070175438603E-2</c:v>
                </c:pt>
                <c:pt idx="1217">
                  <c:v>0.17924528301886791</c:v>
                </c:pt>
                <c:pt idx="1218">
                  <c:v>0.1071428571428571</c:v>
                </c:pt>
                <c:pt idx="1219">
                  <c:v>0.2181818181818182</c:v>
                </c:pt>
                <c:pt idx="1220">
                  <c:v>0.1037037037037037</c:v>
                </c:pt>
                <c:pt idx="1221">
                  <c:v>6.9414316702819959E-2</c:v>
                </c:pt>
                <c:pt idx="1222">
                  <c:v>8.9385474860335198E-2</c:v>
                </c:pt>
                <c:pt idx="1223">
                  <c:v>8.8691796008869186E-2</c:v>
                </c:pt>
                <c:pt idx="1224">
                  <c:v>0.14340344168260041</c:v>
                </c:pt>
                <c:pt idx="1225">
                  <c:v>0.15662650602409639</c:v>
                </c:pt>
                <c:pt idx="1226">
                  <c:v>6.6518847006651879E-2</c:v>
                </c:pt>
                <c:pt idx="1227">
                  <c:v>9.8666666666666666E-2</c:v>
                </c:pt>
                <c:pt idx="1228">
                  <c:v>0.185792349726776</c:v>
                </c:pt>
                <c:pt idx="1229">
                  <c:v>9.6423017107309481E-2</c:v>
                </c:pt>
                <c:pt idx="1230">
                  <c:v>0.15492957746478869</c:v>
                </c:pt>
                <c:pt idx="1231">
                  <c:v>9.1277890466531439E-2</c:v>
                </c:pt>
                <c:pt idx="1232">
                  <c:v>0.12631578947368419</c:v>
                </c:pt>
                <c:pt idx="1233">
                  <c:v>0.10669693530079449</c:v>
                </c:pt>
                <c:pt idx="1234">
                  <c:v>0.11382113821138209</c:v>
                </c:pt>
                <c:pt idx="1235">
                  <c:v>0.18333333333333329</c:v>
                </c:pt>
                <c:pt idx="1236">
                  <c:v>9.5145631067961159E-2</c:v>
                </c:pt>
                <c:pt idx="1237">
                  <c:v>0.1186440677966102</c:v>
                </c:pt>
                <c:pt idx="1238">
                  <c:v>8.5510688836104506E-2</c:v>
                </c:pt>
                <c:pt idx="1239">
                  <c:v>5.3140096618357488E-2</c:v>
                </c:pt>
                <c:pt idx="1240">
                  <c:v>0.14485981308411211</c:v>
                </c:pt>
                <c:pt idx="1241">
                  <c:v>8.9527027027027029E-2</c:v>
                </c:pt>
                <c:pt idx="1242">
                  <c:v>0.1333333333333333</c:v>
                </c:pt>
                <c:pt idx="1243">
                  <c:v>0.1122448979591837</c:v>
                </c:pt>
                <c:pt idx="1244">
                  <c:v>9.8130841121495324E-2</c:v>
                </c:pt>
                <c:pt idx="1245">
                  <c:v>9.2134831460674152E-2</c:v>
                </c:pt>
                <c:pt idx="1246">
                  <c:v>0.1147540983606557</c:v>
                </c:pt>
                <c:pt idx="1247">
                  <c:v>9.9818511796733206E-2</c:v>
                </c:pt>
                <c:pt idx="1248">
                  <c:v>9.6774193548387094E-2</c:v>
                </c:pt>
                <c:pt idx="1249">
                  <c:v>0.1</c:v>
                </c:pt>
                <c:pt idx="1250">
                  <c:v>0.1144465290806754</c:v>
                </c:pt>
                <c:pt idx="1251">
                  <c:v>0.1068181818181818</c:v>
                </c:pt>
                <c:pt idx="1252">
                  <c:v>0.16666666666666671</c:v>
                </c:pt>
                <c:pt idx="1253">
                  <c:v>0.12871287128712869</c:v>
                </c:pt>
                <c:pt idx="1254">
                  <c:v>6.043956043956044E-2</c:v>
                </c:pt>
                <c:pt idx="1255">
                  <c:v>9.0673575129533682E-2</c:v>
                </c:pt>
                <c:pt idx="1256">
                  <c:v>0.14323607427055701</c:v>
                </c:pt>
                <c:pt idx="1257">
                  <c:v>7.337526205450734E-2</c:v>
                </c:pt>
                <c:pt idx="1258">
                  <c:v>8.5057471264367815E-2</c:v>
                </c:pt>
                <c:pt idx="1259">
                  <c:v>0.111731843575419</c:v>
                </c:pt>
                <c:pt idx="1260">
                  <c:v>0.17571059431524549</c:v>
                </c:pt>
                <c:pt idx="1261">
                  <c:v>9.3220338983050849E-2</c:v>
                </c:pt>
                <c:pt idx="1262">
                  <c:v>8.9779005524861885E-2</c:v>
                </c:pt>
                <c:pt idx="1263">
                  <c:v>0.1354330708661417</c:v>
                </c:pt>
                <c:pt idx="1264">
                  <c:v>0.11870503597122301</c:v>
                </c:pt>
                <c:pt idx="1265">
                  <c:v>7.9696394686907021E-2</c:v>
                </c:pt>
                <c:pt idx="1266">
                  <c:v>8.5526315789473686E-2</c:v>
                </c:pt>
                <c:pt idx="1267">
                  <c:v>0.10019646365422399</c:v>
                </c:pt>
                <c:pt idx="1268">
                  <c:v>9.1292134831460675E-2</c:v>
                </c:pt>
                <c:pt idx="1269">
                  <c:v>0.2166666666666667</c:v>
                </c:pt>
                <c:pt idx="1270">
                  <c:v>0.1056910569105691</c:v>
                </c:pt>
                <c:pt idx="1271">
                  <c:v>0.1007371007371007</c:v>
                </c:pt>
                <c:pt idx="1272">
                  <c:v>0.1058394160583942</c:v>
                </c:pt>
                <c:pt idx="1273">
                  <c:v>0.1393939393939394</c:v>
                </c:pt>
                <c:pt idx="1274">
                  <c:v>9.154929577464789E-2</c:v>
                </c:pt>
                <c:pt idx="1275">
                  <c:v>0.1</c:v>
                </c:pt>
                <c:pt idx="1276">
                  <c:v>5.3846153846153849E-2</c:v>
                </c:pt>
                <c:pt idx="1277">
                  <c:v>6.1876247504990017E-2</c:v>
                </c:pt>
                <c:pt idx="1278">
                  <c:v>0.16346153846153849</c:v>
                </c:pt>
                <c:pt idx="1279">
                  <c:v>0.1046875</c:v>
                </c:pt>
                <c:pt idx="1280">
                  <c:v>8.1027667984189727E-2</c:v>
                </c:pt>
                <c:pt idx="1281">
                  <c:v>8.4309133489461355E-2</c:v>
                </c:pt>
                <c:pt idx="1282">
                  <c:v>0.1111111111111111</c:v>
                </c:pt>
                <c:pt idx="1283">
                  <c:v>0.11818181818181819</c:v>
                </c:pt>
                <c:pt idx="1284">
                  <c:v>8.1658291457286439E-2</c:v>
                </c:pt>
                <c:pt idx="1285">
                  <c:v>9.375E-2</c:v>
                </c:pt>
                <c:pt idx="1286">
                  <c:v>0.1090909090909091</c:v>
                </c:pt>
                <c:pt idx="1287">
                  <c:v>0.10837438423645319</c:v>
                </c:pt>
                <c:pt idx="1288">
                  <c:v>0.1222707423580786</c:v>
                </c:pt>
                <c:pt idx="1289">
                  <c:v>0.1165644171779141</c:v>
                </c:pt>
                <c:pt idx="1290">
                  <c:v>8.8167053364269138E-2</c:v>
                </c:pt>
                <c:pt idx="1291">
                  <c:v>0.1194539249146758</c:v>
                </c:pt>
                <c:pt idx="1292">
                  <c:v>0.11235955056179769</c:v>
                </c:pt>
                <c:pt idx="1293">
                  <c:v>0.18884120171673821</c:v>
                </c:pt>
                <c:pt idx="1294">
                  <c:v>8.9473684210526316E-2</c:v>
                </c:pt>
                <c:pt idx="1295">
                  <c:v>9.0301003344481601E-2</c:v>
                </c:pt>
                <c:pt idx="1296">
                  <c:v>9.4488188976377951E-2</c:v>
                </c:pt>
                <c:pt idx="1297">
                  <c:v>3.9735099337748353E-2</c:v>
                </c:pt>
                <c:pt idx="1298">
                  <c:v>0.1166077738515901</c:v>
                </c:pt>
                <c:pt idx="1299">
                  <c:v>9.6153846153846159E-2</c:v>
                </c:pt>
                <c:pt idx="1300">
                  <c:v>9.4527363184079602E-2</c:v>
                </c:pt>
                <c:pt idx="1301">
                  <c:v>0.1139240506329114</c:v>
                </c:pt>
                <c:pt idx="1302">
                  <c:v>6.8571428571428575E-2</c:v>
                </c:pt>
                <c:pt idx="1303">
                  <c:v>0.1024734982332156</c:v>
                </c:pt>
                <c:pt idx="1304">
                  <c:v>8.8607594936708861E-2</c:v>
                </c:pt>
                <c:pt idx="1305">
                  <c:v>8.1761006289308172E-2</c:v>
                </c:pt>
                <c:pt idx="1306">
                  <c:v>0.10028653295128941</c:v>
                </c:pt>
                <c:pt idx="1307">
                  <c:v>0.145985401459854</c:v>
                </c:pt>
                <c:pt idx="1308">
                  <c:v>0.10383747178329571</c:v>
                </c:pt>
                <c:pt idx="1309">
                  <c:v>8.771929824561403E-2</c:v>
                </c:pt>
                <c:pt idx="1310">
                  <c:v>9.5238095238095233E-2</c:v>
                </c:pt>
                <c:pt idx="1311">
                  <c:v>0.1047794117647059</c:v>
                </c:pt>
                <c:pt idx="1312">
                  <c:v>9.4674556213017749E-2</c:v>
                </c:pt>
                <c:pt idx="1313">
                  <c:v>0.1153846153846154</c:v>
                </c:pt>
                <c:pt idx="1314">
                  <c:v>0.10746268656716421</c:v>
                </c:pt>
                <c:pt idx="1315">
                  <c:v>0.1702786377708978</c:v>
                </c:pt>
                <c:pt idx="1316">
                  <c:v>0.124</c:v>
                </c:pt>
                <c:pt idx="1317">
                  <c:v>0.10215053763440859</c:v>
                </c:pt>
                <c:pt idx="1318">
                  <c:v>5.3691275167785227E-2</c:v>
                </c:pt>
                <c:pt idx="1319">
                  <c:v>0.1162790697674419</c:v>
                </c:pt>
                <c:pt idx="1320">
                  <c:v>0.10110584518167461</c:v>
                </c:pt>
                <c:pt idx="1321">
                  <c:v>0.10163339382940111</c:v>
                </c:pt>
                <c:pt idx="1322">
                  <c:v>0.1206896551724138</c:v>
                </c:pt>
                <c:pt idx="1323">
                  <c:v>9.7744360902255634E-2</c:v>
                </c:pt>
                <c:pt idx="1324">
                  <c:v>0.17297297297297301</c:v>
                </c:pt>
                <c:pt idx="1325">
                  <c:v>9.8712446351931327E-2</c:v>
                </c:pt>
                <c:pt idx="1326">
                  <c:v>9.8461538461538461E-2</c:v>
                </c:pt>
                <c:pt idx="1327">
                  <c:v>0.119047619047619</c:v>
                </c:pt>
                <c:pt idx="1328">
                  <c:v>0.1309255079006772</c:v>
                </c:pt>
                <c:pt idx="1329">
                  <c:v>0.10114942528735631</c:v>
                </c:pt>
                <c:pt idx="1330">
                  <c:v>8.8235294117647065E-2</c:v>
                </c:pt>
                <c:pt idx="1331">
                  <c:v>0.16556291390728481</c:v>
                </c:pt>
                <c:pt idx="1332">
                  <c:v>0.1484375</c:v>
                </c:pt>
                <c:pt idx="1333">
                  <c:v>0.10307017543859651</c:v>
                </c:pt>
                <c:pt idx="1334">
                  <c:v>0.1090909090909091</c:v>
                </c:pt>
                <c:pt idx="1335">
                  <c:v>7.7134986225895319E-2</c:v>
                </c:pt>
                <c:pt idx="1336">
                  <c:v>9.3023255813953487E-2</c:v>
                </c:pt>
                <c:pt idx="1337">
                  <c:v>0.1161048689138577</c:v>
                </c:pt>
                <c:pt idx="1338">
                  <c:v>0.10098176718092571</c:v>
                </c:pt>
                <c:pt idx="1339">
                  <c:v>0.13008130081300809</c:v>
                </c:pt>
                <c:pt idx="1340">
                  <c:v>0.21176470588235291</c:v>
                </c:pt>
                <c:pt idx="1341">
                  <c:v>0.10526315789473679</c:v>
                </c:pt>
                <c:pt idx="1342">
                  <c:v>0.16964285714285721</c:v>
                </c:pt>
                <c:pt idx="1343">
                  <c:v>0.15151515151515149</c:v>
                </c:pt>
                <c:pt idx="1344">
                  <c:v>0.14563106796116501</c:v>
                </c:pt>
                <c:pt idx="1345">
                  <c:v>0.18390804597701149</c:v>
                </c:pt>
                <c:pt idx="1346">
                  <c:v>0.1031746031746032</c:v>
                </c:pt>
                <c:pt idx="1347">
                  <c:v>0.10849056603773589</c:v>
                </c:pt>
                <c:pt idx="1348">
                  <c:v>0.1276595744680851</c:v>
                </c:pt>
                <c:pt idx="1349">
                  <c:v>0.1134615384615385</c:v>
                </c:pt>
                <c:pt idx="1350">
                  <c:v>7.8916372202591289E-2</c:v>
                </c:pt>
                <c:pt idx="1351">
                  <c:v>9.4780219780219777E-2</c:v>
                </c:pt>
                <c:pt idx="1352">
                  <c:v>0.15254237288135589</c:v>
                </c:pt>
                <c:pt idx="1353">
                  <c:v>0.10139860139860141</c:v>
                </c:pt>
                <c:pt idx="1354">
                  <c:v>9.45945945945946E-2</c:v>
                </c:pt>
                <c:pt idx="1355">
                  <c:v>4.2253521126760563E-2</c:v>
                </c:pt>
                <c:pt idx="1356">
                  <c:v>9.8265895953757232E-2</c:v>
                </c:pt>
                <c:pt idx="1357">
                  <c:v>0.14814814814814811</c:v>
                </c:pt>
                <c:pt idx="1358">
                  <c:v>0.1160714285714286</c:v>
                </c:pt>
                <c:pt idx="1359">
                  <c:v>0.10230179028132989</c:v>
                </c:pt>
                <c:pt idx="1360">
                  <c:v>0.1040118870728083</c:v>
                </c:pt>
                <c:pt idx="1361">
                  <c:v>0.20833333333333329</c:v>
                </c:pt>
                <c:pt idx="1362">
                  <c:v>0.1126126126126126</c:v>
                </c:pt>
                <c:pt idx="1363">
                  <c:v>0.20202020202020199</c:v>
                </c:pt>
                <c:pt idx="1364">
                  <c:v>0.1135646687697161</c:v>
                </c:pt>
                <c:pt idx="1365">
                  <c:v>6.8493150684931503E-2</c:v>
                </c:pt>
                <c:pt idx="1366">
                  <c:v>0.1030444964871194</c:v>
                </c:pt>
                <c:pt idx="1367">
                  <c:v>7.8886310904872387E-2</c:v>
                </c:pt>
                <c:pt idx="1368">
                  <c:v>0.1112176414189837</c:v>
                </c:pt>
                <c:pt idx="1369">
                  <c:v>0.1526946107784431</c:v>
                </c:pt>
                <c:pt idx="1370">
                  <c:v>0.24444444444444441</c:v>
                </c:pt>
                <c:pt idx="1371">
                  <c:v>0.16788321167883211</c:v>
                </c:pt>
                <c:pt idx="1372">
                  <c:v>8.6696562032884908E-2</c:v>
                </c:pt>
                <c:pt idx="1373">
                  <c:v>0.1334792122538293</c:v>
                </c:pt>
                <c:pt idx="1374">
                  <c:v>0.16326530612244899</c:v>
                </c:pt>
                <c:pt idx="1375">
                  <c:v>0.23762376237623761</c:v>
                </c:pt>
                <c:pt idx="1376">
                  <c:v>0.14832535885167461</c:v>
                </c:pt>
                <c:pt idx="1377">
                  <c:v>8.3437110834371109E-2</c:v>
                </c:pt>
                <c:pt idx="1378">
                  <c:v>8.8998763906056863E-2</c:v>
                </c:pt>
                <c:pt idx="1379">
                  <c:v>0.15853658536585369</c:v>
                </c:pt>
                <c:pt idx="1380">
                  <c:v>8.192457737321196E-2</c:v>
                </c:pt>
                <c:pt idx="1381">
                  <c:v>8.6387434554973816E-2</c:v>
                </c:pt>
                <c:pt idx="1382">
                  <c:v>9.1492776886035312E-2</c:v>
                </c:pt>
                <c:pt idx="1383">
                  <c:v>0.13548387096774189</c:v>
                </c:pt>
                <c:pt idx="1384">
                  <c:v>9.2715231788079472E-2</c:v>
                </c:pt>
                <c:pt idx="1385">
                  <c:v>0.16201117318435751</c:v>
                </c:pt>
                <c:pt idx="1386">
                  <c:v>0.15972222222222221</c:v>
                </c:pt>
                <c:pt idx="1387">
                  <c:v>0.1020408163265306</c:v>
                </c:pt>
                <c:pt idx="1388">
                  <c:v>0.1141374837872892</c:v>
                </c:pt>
                <c:pt idx="1389">
                  <c:v>9.055118110236221E-2</c:v>
                </c:pt>
                <c:pt idx="1390">
                  <c:v>8.1395348837209308E-2</c:v>
                </c:pt>
                <c:pt idx="1391">
                  <c:v>0.12686567164179111</c:v>
                </c:pt>
                <c:pt idx="1392">
                  <c:v>1.098901098901099E-2</c:v>
                </c:pt>
                <c:pt idx="1393">
                  <c:v>0.186046511627907</c:v>
                </c:pt>
                <c:pt idx="1394">
                  <c:v>0.14556962025316461</c:v>
                </c:pt>
                <c:pt idx="1395">
                  <c:v>0.19</c:v>
                </c:pt>
                <c:pt idx="1396">
                  <c:v>0.1236959761549925</c:v>
                </c:pt>
                <c:pt idx="1397">
                  <c:v>0.12787723785166241</c:v>
                </c:pt>
                <c:pt idx="1398">
                  <c:v>0.11480362537764351</c:v>
                </c:pt>
                <c:pt idx="1399">
                  <c:v>0.1157894736842105</c:v>
                </c:pt>
                <c:pt idx="1400">
                  <c:v>0.113022113022113</c:v>
                </c:pt>
                <c:pt idx="1401">
                  <c:v>0.1057401812688822</c:v>
                </c:pt>
                <c:pt idx="1402">
                  <c:v>0.13349514563106801</c:v>
                </c:pt>
                <c:pt idx="1403">
                  <c:v>9.4827586206896547E-2</c:v>
                </c:pt>
                <c:pt idx="1404">
                  <c:v>0.17837837837837839</c:v>
                </c:pt>
                <c:pt idx="1405">
                  <c:v>9.8339719029374204E-2</c:v>
                </c:pt>
                <c:pt idx="1406">
                  <c:v>7.5571177504393669E-2</c:v>
                </c:pt>
                <c:pt idx="1407">
                  <c:v>0.13207547169811321</c:v>
                </c:pt>
                <c:pt idx="1408">
                  <c:v>9.5000000000000001E-2</c:v>
                </c:pt>
                <c:pt idx="1409">
                  <c:v>7.1535022354694486E-2</c:v>
                </c:pt>
                <c:pt idx="1410">
                  <c:v>0.1226993865030675</c:v>
                </c:pt>
                <c:pt idx="1411">
                  <c:v>0.1376146788990826</c:v>
                </c:pt>
                <c:pt idx="1412">
                  <c:v>9.3552465233881166E-2</c:v>
                </c:pt>
                <c:pt idx="1413">
                  <c:v>0.16107382550335569</c:v>
                </c:pt>
                <c:pt idx="1414">
                  <c:v>8.2018927444794956E-2</c:v>
                </c:pt>
                <c:pt idx="1415">
                  <c:v>0.15730337078651679</c:v>
                </c:pt>
                <c:pt idx="1416">
                  <c:v>0.1153846153846154</c:v>
                </c:pt>
                <c:pt idx="1417">
                  <c:v>0.12643678160919539</c:v>
                </c:pt>
                <c:pt idx="1418">
                  <c:v>0.1087762669962917</c:v>
                </c:pt>
                <c:pt idx="1419">
                  <c:v>0.11926605504587159</c:v>
                </c:pt>
                <c:pt idx="1420">
                  <c:v>8.9834515366430265E-2</c:v>
                </c:pt>
                <c:pt idx="1421">
                  <c:v>0.14516129032258071</c:v>
                </c:pt>
                <c:pt idx="1422">
                  <c:v>0.1079545454545455</c:v>
                </c:pt>
                <c:pt idx="1423">
                  <c:v>0.12601626016260159</c:v>
                </c:pt>
                <c:pt idx="1424">
                  <c:v>4.9019607843137247E-2</c:v>
                </c:pt>
                <c:pt idx="1425">
                  <c:v>0.104</c:v>
                </c:pt>
                <c:pt idx="1426">
                  <c:v>0.14805194805194799</c:v>
                </c:pt>
                <c:pt idx="1427">
                  <c:v>0.12558139534883719</c:v>
                </c:pt>
                <c:pt idx="1428">
                  <c:v>0.1217391304347826</c:v>
                </c:pt>
                <c:pt idx="1429">
                  <c:v>0.14890282131661439</c:v>
                </c:pt>
                <c:pt idx="1430">
                  <c:v>8.7912087912087919E-2</c:v>
                </c:pt>
                <c:pt idx="1431">
                  <c:v>0.17153284671532851</c:v>
                </c:pt>
                <c:pt idx="1432">
                  <c:v>0.30769230769230771</c:v>
                </c:pt>
                <c:pt idx="1433">
                  <c:v>0.1153846153846154</c:v>
                </c:pt>
                <c:pt idx="1434">
                  <c:v>0.1142857142857143</c:v>
                </c:pt>
                <c:pt idx="1435">
                  <c:v>9.9447513812154692E-2</c:v>
                </c:pt>
                <c:pt idx="1436">
                  <c:v>0.1204188481675393</c:v>
                </c:pt>
                <c:pt idx="1437">
                  <c:v>0.15920398009950251</c:v>
                </c:pt>
                <c:pt idx="1438">
                  <c:v>0.2166666666666667</c:v>
                </c:pt>
                <c:pt idx="1439">
                  <c:v>0.1045627376425856</c:v>
                </c:pt>
                <c:pt idx="1440">
                  <c:v>0.148471615720524</c:v>
                </c:pt>
                <c:pt idx="1441">
                  <c:v>0.25238095238095237</c:v>
                </c:pt>
                <c:pt idx="1442">
                  <c:v>0.10410958904109591</c:v>
                </c:pt>
                <c:pt idx="1443">
                  <c:v>0.25238095238095237</c:v>
                </c:pt>
                <c:pt idx="1444">
                  <c:v>0.1327800829875519</c:v>
                </c:pt>
                <c:pt idx="1445">
                  <c:v>0.10493273542600901</c:v>
                </c:pt>
                <c:pt idx="1446">
                  <c:v>0.1640735502121641</c:v>
                </c:pt>
                <c:pt idx="1447">
                  <c:v>7.1999999999999995E-2</c:v>
                </c:pt>
                <c:pt idx="1448">
                  <c:v>2.7385657820440432E-2</c:v>
                </c:pt>
                <c:pt idx="1449">
                  <c:v>0.13895216400911159</c:v>
                </c:pt>
                <c:pt idx="1450">
                  <c:v>8.6274509803921567E-2</c:v>
                </c:pt>
                <c:pt idx="1451">
                  <c:v>0.1031746031746032</c:v>
                </c:pt>
                <c:pt idx="1452">
                  <c:v>0.1607142857142857</c:v>
                </c:pt>
                <c:pt idx="1453">
                  <c:v>0.12707641196013289</c:v>
                </c:pt>
                <c:pt idx="1454">
                  <c:v>7.8998073217726394E-2</c:v>
                </c:pt>
                <c:pt idx="1455">
                  <c:v>0.16379310344827591</c:v>
                </c:pt>
                <c:pt idx="1456">
                  <c:v>0.1206896551724138</c:v>
                </c:pt>
                <c:pt idx="1457">
                  <c:v>9.8522167487684734E-2</c:v>
                </c:pt>
                <c:pt idx="1458">
                  <c:v>0.13548387096774189</c:v>
                </c:pt>
                <c:pt idx="1459">
                  <c:v>0.1006160164271047</c:v>
                </c:pt>
                <c:pt idx="1460">
                  <c:v>0.11357340720221611</c:v>
                </c:pt>
                <c:pt idx="1461">
                  <c:v>0.1095505617977528</c:v>
                </c:pt>
                <c:pt idx="1462">
                  <c:v>9.7647058823529406E-2</c:v>
                </c:pt>
                <c:pt idx="1463">
                  <c:v>8.0232558139534879E-2</c:v>
                </c:pt>
                <c:pt idx="1464">
                  <c:v>0.1188878235858102</c:v>
                </c:pt>
                <c:pt idx="1465">
                  <c:v>0.1170212765957447</c:v>
                </c:pt>
                <c:pt idx="1466">
                  <c:v>9.9678456591639875E-2</c:v>
                </c:pt>
                <c:pt idx="1467">
                  <c:v>6.4814814814814811E-2</c:v>
                </c:pt>
                <c:pt idx="1468">
                  <c:v>9.947643979057591E-2</c:v>
                </c:pt>
                <c:pt idx="1469">
                  <c:v>8.2742316784869971E-2</c:v>
                </c:pt>
                <c:pt idx="1470">
                  <c:v>9.3833780160857902E-2</c:v>
                </c:pt>
                <c:pt idx="1471">
                  <c:v>0.1048492791612058</c:v>
                </c:pt>
                <c:pt idx="1472">
                  <c:v>0.16666666666666671</c:v>
                </c:pt>
                <c:pt idx="1473">
                  <c:v>0.1231884057971015</c:v>
                </c:pt>
                <c:pt idx="1474">
                  <c:v>9.3406593406593408E-2</c:v>
                </c:pt>
                <c:pt idx="1475">
                  <c:v>0.10655737704918029</c:v>
                </c:pt>
                <c:pt idx="1476">
                  <c:v>0.1027397260273973</c:v>
                </c:pt>
                <c:pt idx="1477">
                  <c:v>0.1005509641873278</c:v>
                </c:pt>
                <c:pt idx="1478">
                  <c:v>0.12551724137931031</c:v>
                </c:pt>
                <c:pt idx="1479">
                  <c:v>0.1045958795562599</c:v>
                </c:pt>
                <c:pt idx="1480">
                  <c:v>0.1125</c:v>
                </c:pt>
                <c:pt idx="1481">
                  <c:v>9.3436293436293436E-2</c:v>
                </c:pt>
                <c:pt idx="1482">
                  <c:v>0.16363636363636361</c:v>
                </c:pt>
                <c:pt idx="1483">
                  <c:v>0.1013513513513514</c:v>
                </c:pt>
                <c:pt idx="1484">
                  <c:v>0.12686567164179111</c:v>
                </c:pt>
                <c:pt idx="1485">
                  <c:v>0.15120274914089349</c:v>
                </c:pt>
                <c:pt idx="1486">
                  <c:v>8.5910652920962199E-2</c:v>
                </c:pt>
                <c:pt idx="1487">
                  <c:v>0.1037613488975357</c:v>
                </c:pt>
                <c:pt idx="1488">
                  <c:v>0.1193181818181818</c:v>
                </c:pt>
                <c:pt idx="1489">
                  <c:v>6.7729083665338641E-2</c:v>
                </c:pt>
                <c:pt idx="1490">
                  <c:v>4.7263681592039801E-2</c:v>
                </c:pt>
                <c:pt idx="1491">
                  <c:v>8.0867850098619326E-2</c:v>
                </c:pt>
                <c:pt idx="1492">
                  <c:v>0.19786096256684491</c:v>
                </c:pt>
                <c:pt idx="1493">
                  <c:v>9.6153846153846159E-2</c:v>
                </c:pt>
                <c:pt idx="1494">
                  <c:v>8.9788732394366202E-2</c:v>
                </c:pt>
                <c:pt idx="1495">
                  <c:v>8.7878787878787876E-2</c:v>
                </c:pt>
                <c:pt idx="1496">
                  <c:v>9.0090090090090086E-2</c:v>
                </c:pt>
                <c:pt idx="1497">
                  <c:v>0.1041666666666667</c:v>
                </c:pt>
                <c:pt idx="1498">
                  <c:v>0.14285714285714279</c:v>
                </c:pt>
                <c:pt idx="1499">
                  <c:v>9.8901098901098897E-2</c:v>
                </c:pt>
                <c:pt idx="1500">
                  <c:v>0.1111111111111111</c:v>
                </c:pt>
                <c:pt idx="1501">
                  <c:v>8.2397003745318345E-2</c:v>
                </c:pt>
                <c:pt idx="1502">
                  <c:v>0.13031914893617019</c:v>
                </c:pt>
                <c:pt idx="1503">
                  <c:v>0.17326732673267331</c:v>
                </c:pt>
                <c:pt idx="1504">
                  <c:v>0.12931034482758619</c:v>
                </c:pt>
                <c:pt idx="1505">
                  <c:v>0.11083123425692699</c:v>
                </c:pt>
                <c:pt idx="1506">
                  <c:v>6.1594202898550728E-2</c:v>
                </c:pt>
                <c:pt idx="1507">
                  <c:v>0.17869415807560141</c:v>
                </c:pt>
                <c:pt idx="1508">
                  <c:v>9.7690941385435173E-2</c:v>
                </c:pt>
                <c:pt idx="1509">
                  <c:v>0.13707865168539329</c:v>
                </c:pt>
                <c:pt idx="1510">
                  <c:v>0.323943661971831</c:v>
                </c:pt>
                <c:pt idx="1511">
                  <c:v>5.4545454545454543E-2</c:v>
                </c:pt>
                <c:pt idx="1512">
                  <c:v>9.0909090909090912E-2</c:v>
                </c:pt>
                <c:pt idx="1513">
                  <c:v>0.1607142857142857</c:v>
                </c:pt>
                <c:pt idx="1514">
                  <c:v>0.12618296529968451</c:v>
                </c:pt>
                <c:pt idx="1515">
                  <c:v>0.14285714285714279</c:v>
                </c:pt>
                <c:pt idx="1516">
                  <c:v>7.9124579124579125E-2</c:v>
                </c:pt>
                <c:pt idx="1517">
                  <c:v>0.19736842105263161</c:v>
                </c:pt>
                <c:pt idx="1518">
                  <c:v>9.8191214470284241E-2</c:v>
                </c:pt>
                <c:pt idx="1519">
                  <c:v>0.18965517241379309</c:v>
                </c:pt>
                <c:pt idx="1520">
                  <c:v>0.13775510204081631</c:v>
                </c:pt>
                <c:pt idx="1521">
                  <c:v>9.7014925373134331E-2</c:v>
                </c:pt>
                <c:pt idx="1522">
                  <c:v>8.9783281733746126E-2</c:v>
                </c:pt>
                <c:pt idx="1523">
                  <c:v>8.3735909822866342E-2</c:v>
                </c:pt>
                <c:pt idx="1524">
                  <c:v>4.9645390070921988E-2</c:v>
                </c:pt>
                <c:pt idx="1525">
                  <c:v>8.6046511627906982E-2</c:v>
                </c:pt>
                <c:pt idx="1526">
                  <c:v>0.1047904191616766</c:v>
                </c:pt>
                <c:pt idx="1527">
                  <c:v>0.107671601615074</c:v>
                </c:pt>
                <c:pt idx="1528">
                  <c:v>0.10080645161290321</c:v>
                </c:pt>
                <c:pt idx="1529">
                  <c:v>3.8135593220338992E-2</c:v>
                </c:pt>
                <c:pt idx="1530">
                  <c:v>0.11594202898550721</c:v>
                </c:pt>
                <c:pt idx="1531">
                  <c:v>7.28744939271255E-2</c:v>
                </c:pt>
                <c:pt idx="1532">
                  <c:v>0.14782608695652169</c:v>
                </c:pt>
                <c:pt idx="1533">
                  <c:v>0.1090909090909091</c:v>
                </c:pt>
                <c:pt idx="1534">
                  <c:v>0.11257035647279549</c:v>
                </c:pt>
                <c:pt idx="1535">
                  <c:v>0.21296296296296299</c:v>
                </c:pt>
                <c:pt idx="1536">
                  <c:v>9.2783505154639179E-2</c:v>
                </c:pt>
                <c:pt idx="1537">
                  <c:v>9.3103448275862075E-2</c:v>
                </c:pt>
                <c:pt idx="1538">
                  <c:v>0.150997150997151</c:v>
                </c:pt>
                <c:pt idx="1539">
                  <c:v>0.141025641025641</c:v>
                </c:pt>
                <c:pt idx="1540">
                  <c:v>9.6153846153846159E-2</c:v>
                </c:pt>
                <c:pt idx="1541">
                  <c:v>0.1041666666666667</c:v>
                </c:pt>
                <c:pt idx="1542">
                  <c:v>0.1199324324324324</c:v>
                </c:pt>
                <c:pt idx="1543">
                  <c:v>8.6303939962476553E-2</c:v>
                </c:pt>
                <c:pt idx="1544">
                  <c:v>0.10212765957446809</c:v>
                </c:pt>
                <c:pt idx="1545">
                  <c:v>9.6317280453257784E-2</c:v>
                </c:pt>
                <c:pt idx="1546">
                  <c:v>9.2727272727272728E-2</c:v>
                </c:pt>
                <c:pt idx="1547">
                  <c:v>0.1141304347826087</c:v>
                </c:pt>
                <c:pt idx="1548">
                  <c:v>0.15853658536585369</c:v>
                </c:pt>
                <c:pt idx="1549">
                  <c:v>0.1074523396880416</c:v>
                </c:pt>
                <c:pt idx="1550">
                  <c:v>3.2258064516129031E-2</c:v>
                </c:pt>
                <c:pt idx="1551">
                  <c:v>0.1460674157303371</c:v>
                </c:pt>
                <c:pt idx="1552">
                  <c:v>0.1116279069767442</c:v>
                </c:pt>
                <c:pt idx="1553">
                  <c:v>0.10070921985815599</c:v>
                </c:pt>
                <c:pt idx="1554">
                  <c:v>8.050847457627118E-2</c:v>
                </c:pt>
                <c:pt idx="1555">
                  <c:v>0.1238938053097345</c:v>
                </c:pt>
                <c:pt idx="1556">
                  <c:v>5.9322033898305093E-2</c:v>
                </c:pt>
                <c:pt idx="1557">
                  <c:v>8.9552238805970144E-2</c:v>
                </c:pt>
                <c:pt idx="1558">
                  <c:v>0.1139240506329114</c:v>
                </c:pt>
                <c:pt idx="1559">
                  <c:v>8.5714285714285715E-2</c:v>
                </c:pt>
                <c:pt idx="1560">
                  <c:v>9.2647058823529416E-2</c:v>
                </c:pt>
                <c:pt idx="1561">
                  <c:v>0.13494809688581319</c:v>
                </c:pt>
                <c:pt idx="1562">
                  <c:v>8.943089430894309E-2</c:v>
                </c:pt>
                <c:pt idx="1563">
                  <c:v>8.4291187739463605E-2</c:v>
                </c:pt>
                <c:pt idx="1564">
                  <c:v>0.1785714285714286</c:v>
                </c:pt>
                <c:pt idx="1565">
                  <c:v>3.1186715269339811E-2</c:v>
                </c:pt>
                <c:pt idx="1566">
                  <c:v>0.14210526315789471</c:v>
                </c:pt>
                <c:pt idx="1567">
                  <c:v>0.22222222222222221</c:v>
                </c:pt>
                <c:pt idx="1568">
                  <c:v>0.1038575667655786</c:v>
                </c:pt>
                <c:pt idx="1569">
                  <c:v>8.4095063985374766E-2</c:v>
                </c:pt>
                <c:pt idx="1570">
                  <c:v>6.6666666666666666E-2</c:v>
                </c:pt>
                <c:pt idx="1571">
                  <c:v>0.1225296442687747</c:v>
                </c:pt>
                <c:pt idx="1572">
                  <c:v>8.1761006289308172E-2</c:v>
                </c:pt>
                <c:pt idx="1573">
                  <c:v>0.18055555555555561</c:v>
                </c:pt>
                <c:pt idx="1574">
                  <c:v>0.13636363636363641</c:v>
                </c:pt>
                <c:pt idx="1575">
                  <c:v>9.0909090909090912E-2</c:v>
                </c:pt>
                <c:pt idx="1576">
                  <c:v>0.1444444444444444</c:v>
                </c:pt>
                <c:pt idx="1577">
                  <c:v>7.8231292517006806E-2</c:v>
                </c:pt>
                <c:pt idx="1578">
                  <c:v>0.1593830334190231</c:v>
                </c:pt>
                <c:pt idx="1579">
                  <c:v>0.15606936416184969</c:v>
                </c:pt>
                <c:pt idx="1580">
                  <c:v>0.1541850220264317</c:v>
                </c:pt>
                <c:pt idx="1581">
                  <c:v>0.13469387755102041</c:v>
                </c:pt>
                <c:pt idx="1582">
                  <c:v>8.9743589743589744E-2</c:v>
                </c:pt>
                <c:pt idx="1583">
                  <c:v>0.125</c:v>
                </c:pt>
                <c:pt idx="1584">
                  <c:v>9.9025974025974031E-2</c:v>
                </c:pt>
                <c:pt idx="1585">
                  <c:v>0.1212121212121212</c:v>
                </c:pt>
                <c:pt idx="1586">
                  <c:v>0.1083223249669749</c:v>
                </c:pt>
                <c:pt idx="1587">
                  <c:v>0.1309041835357625</c:v>
                </c:pt>
                <c:pt idx="1588">
                  <c:v>0.12676056338028169</c:v>
                </c:pt>
                <c:pt idx="1589">
                  <c:v>0.1333333333333333</c:v>
                </c:pt>
                <c:pt idx="1590">
                  <c:v>7.9365079365079361E-2</c:v>
                </c:pt>
                <c:pt idx="1591">
                  <c:v>0.13157894736842099</c:v>
                </c:pt>
                <c:pt idx="1592">
                  <c:v>0.102874432677761</c:v>
                </c:pt>
                <c:pt idx="1593">
                  <c:v>0.12422360248447201</c:v>
                </c:pt>
                <c:pt idx="1594">
                  <c:v>0.12681159420289859</c:v>
                </c:pt>
                <c:pt idx="1595">
                  <c:v>0.125</c:v>
                </c:pt>
                <c:pt idx="1596">
                  <c:v>8.7878787878787876E-2</c:v>
                </c:pt>
                <c:pt idx="1597">
                  <c:v>0.1343283582089552</c:v>
                </c:pt>
                <c:pt idx="1598">
                  <c:v>8.2802547770700632E-2</c:v>
                </c:pt>
                <c:pt idx="1599">
                  <c:v>9.6989966555183951E-2</c:v>
                </c:pt>
                <c:pt idx="1600">
                  <c:v>0.1038961038961039</c:v>
                </c:pt>
                <c:pt idx="1601">
                  <c:v>0.115839243498818</c:v>
                </c:pt>
                <c:pt idx="1602">
                  <c:v>0.1150326797385621</c:v>
                </c:pt>
                <c:pt idx="1603">
                  <c:v>9.1603053435114504E-2</c:v>
                </c:pt>
                <c:pt idx="1604">
                  <c:v>0.10404624277456651</c:v>
                </c:pt>
                <c:pt idx="1605">
                  <c:v>0.1054131054131054</c:v>
                </c:pt>
                <c:pt idx="1606">
                  <c:v>0.1811594202898551</c:v>
                </c:pt>
                <c:pt idx="1607">
                  <c:v>0.203125</c:v>
                </c:pt>
                <c:pt idx="1608">
                  <c:v>0.10367170626349891</c:v>
                </c:pt>
                <c:pt idx="1609">
                  <c:v>9.9277978339350176E-2</c:v>
                </c:pt>
                <c:pt idx="1610">
                  <c:v>0.10859728506787331</c:v>
                </c:pt>
                <c:pt idx="1611">
                  <c:v>0.12977099236641221</c:v>
                </c:pt>
                <c:pt idx="1612">
                  <c:v>9.8236775818639793E-2</c:v>
                </c:pt>
                <c:pt idx="1613">
                  <c:v>8.6419753086419748E-2</c:v>
                </c:pt>
                <c:pt idx="1614">
                  <c:v>0.1063829787234043</c:v>
                </c:pt>
                <c:pt idx="1615">
                  <c:v>0.1216730038022814</c:v>
                </c:pt>
                <c:pt idx="1616">
                  <c:v>0.1964285714285714</c:v>
                </c:pt>
                <c:pt idx="1617">
                  <c:v>9.4900849858356937E-2</c:v>
                </c:pt>
                <c:pt idx="1618">
                  <c:v>0.1060171919770774</c:v>
                </c:pt>
                <c:pt idx="1619">
                  <c:v>0.1136363636363636</c:v>
                </c:pt>
                <c:pt idx="1620">
                  <c:v>0.14285714285714279</c:v>
                </c:pt>
                <c:pt idx="1621">
                  <c:v>0.1290322580645161</c:v>
                </c:pt>
                <c:pt idx="1622">
                  <c:v>0.1212121212121212</c:v>
                </c:pt>
                <c:pt idx="1623">
                  <c:v>7.6612903225806453E-2</c:v>
                </c:pt>
                <c:pt idx="1624">
                  <c:v>0.1232227488151659</c:v>
                </c:pt>
                <c:pt idx="1625">
                  <c:v>0.1026392961876833</c:v>
                </c:pt>
                <c:pt idx="1626">
                  <c:v>9.1032608695652176E-2</c:v>
                </c:pt>
                <c:pt idx="1627">
                  <c:v>0.11987381703470031</c:v>
                </c:pt>
                <c:pt idx="1628">
                  <c:v>0.11382113821138209</c:v>
                </c:pt>
                <c:pt idx="1629">
                  <c:v>0.15853658536585369</c:v>
                </c:pt>
                <c:pt idx="1630">
                  <c:v>8.3832335329341312E-2</c:v>
                </c:pt>
                <c:pt idx="1631">
                  <c:v>0.22556390977443611</c:v>
                </c:pt>
                <c:pt idx="1632">
                  <c:v>0.1031746031746032</c:v>
                </c:pt>
                <c:pt idx="1633">
                  <c:v>0.1326860841423948</c:v>
                </c:pt>
                <c:pt idx="1634">
                  <c:v>0.10575139146567721</c:v>
                </c:pt>
                <c:pt idx="1635">
                  <c:v>9.8039215686274508E-2</c:v>
                </c:pt>
                <c:pt idx="1636">
                  <c:v>7.7669902912621352E-2</c:v>
                </c:pt>
                <c:pt idx="1637">
                  <c:v>9.1334894613583142E-2</c:v>
                </c:pt>
                <c:pt idx="1638">
                  <c:v>0.106544901065449</c:v>
                </c:pt>
                <c:pt idx="1639">
                  <c:v>8.0074487895716945E-2</c:v>
                </c:pt>
                <c:pt idx="1640">
                  <c:v>0.14473684210526319</c:v>
                </c:pt>
                <c:pt idx="1641">
                  <c:v>0.1567164179104478</c:v>
                </c:pt>
                <c:pt idx="1642">
                  <c:v>0.1173184357541899</c:v>
                </c:pt>
                <c:pt idx="1643">
                  <c:v>0.15027322404371579</c:v>
                </c:pt>
                <c:pt idx="1644">
                  <c:v>9.3253968253968256E-2</c:v>
                </c:pt>
                <c:pt idx="1645">
                  <c:v>0.1116504854368932</c:v>
                </c:pt>
                <c:pt idx="1646">
                  <c:v>0.1967213114754098</c:v>
                </c:pt>
                <c:pt idx="1647">
                  <c:v>8.9552238805970144E-2</c:v>
                </c:pt>
                <c:pt idx="1648">
                  <c:v>0.101101749837978</c:v>
                </c:pt>
                <c:pt idx="1649">
                  <c:v>0.1309655937846837</c:v>
                </c:pt>
                <c:pt idx="1650">
                  <c:v>9.6436058700209645E-2</c:v>
                </c:pt>
                <c:pt idx="1651">
                  <c:v>0.1395348837209302</c:v>
                </c:pt>
                <c:pt idx="1652">
                  <c:v>8.3333333333333329E-2</c:v>
                </c:pt>
                <c:pt idx="1653">
                  <c:v>0.1818181818181818</c:v>
                </c:pt>
                <c:pt idx="1654">
                  <c:v>0.21008403361344541</c:v>
                </c:pt>
                <c:pt idx="1655">
                  <c:v>0.1218678815489749</c:v>
                </c:pt>
                <c:pt idx="1656">
                  <c:v>0.100990099009901</c:v>
                </c:pt>
                <c:pt idx="1657">
                  <c:v>0.12</c:v>
                </c:pt>
                <c:pt idx="1658">
                  <c:v>9.1836734693877556E-2</c:v>
                </c:pt>
                <c:pt idx="1659">
                  <c:v>8.5798816568047331E-2</c:v>
                </c:pt>
                <c:pt idx="1660">
                  <c:v>7.0652173913043473E-2</c:v>
                </c:pt>
                <c:pt idx="1661">
                  <c:v>0.34782608695652167</c:v>
                </c:pt>
                <c:pt idx="1662">
                  <c:v>6.7226890756302518E-2</c:v>
                </c:pt>
                <c:pt idx="1663">
                  <c:v>0.13600000000000001</c:v>
                </c:pt>
                <c:pt idx="1664">
                  <c:v>0.143646408839779</c:v>
                </c:pt>
                <c:pt idx="1665">
                  <c:v>0.22807017543859651</c:v>
                </c:pt>
                <c:pt idx="1666">
                  <c:v>0.1702127659574468</c:v>
                </c:pt>
                <c:pt idx="1667">
                  <c:v>0.15492957746478869</c:v>
                </c:pt>
                <c:pt idx="1668">
                  <c:v>0.1758620689655172</c:v>
                </c:pt>
                <c:pt idx="1669">
                  <c:v>8.3435582822085894E-2</c:v>
                </c:pt>
                <c:pt idx="1670">
                  <c:v>4.9504950495049507E-2</c:v>
                </c:pt>
                <c:pt idx="1671">
                  <c:v>0.1221995926680244</c:v>
                </c:pt>
                <c:pt idx="1672">
                  <c:v>0.18012422360248451</c:v>
                </c:pt>
                <c:pt idx="1673">
                  <c:v>8.5714285714285715E-2</c:v>
                </c:pt>
                <c:pt idx="1674">
                  <c:v>8.1967213114754092E-2</c:v>
                </c:pt>
                <c:pt idx="1675">
                  <c:v>0.1140350877192982</c:v>
                </c:pt>
                <c:pt idx="1676">
                  <c:v>0.1364605543710021</c:v>
                </c:pt>
                <c:pt idx="1677">
                  <c:v>0.22105263157894739</c:v>
                </c:pt>
                <c:pt idx="1678">
                  <c:v>0.11801242236024841</c:v>
                </c:pt>
                <c:pt idx="1679">
                  <c:v>0.11015736766809731</c:v>
                </c:pt>
                <c:pt idx="1680">
                  <c:v>9.0146750524109018E-2</c:v>
                </c:pt>
                <c:pt idx="1681">
                  <c:v>8.2730093071354704E-2</c:v>
                </c:pt>
                <c:pt idx="1682">
                  <c:v>0.12751677852348989</c:v>
                </c:pt>
                <c:pt idx="1683">
                  <c:v>0.1217494089834515</c:v>
                </c:pt>
                <c:pt idx="1684">
                  <c:v>6.7229336437718279E-2</c:v>
                </c:pt>
                <c:pt idx="1685">
                  <c:v>8.143322475570032E-2</c:v>
                </c:pt>
                <c:pt idx="1686">
                  <c:v>7.5304540420819494E-2</c:v>
                </c:pt>
                <c:pt idx="1687">
                  <c:v>0.12990196078431371</c:v>
                </c:pt>
                <c:pt idx="1688">
                  <c:v>9.696969696969697E-2</c:v>
                </c:pt>
                <c:pt idx="1689">
                  <c:v>9.1383812010443863E-2</c:v>
                </c:pt>
                <c:pt idx="1690">
                  <c:v>0.23333333333333331</c:v>
                </c:pt>
                <c:pt idx="1691">
                  <c:v>0.12364760432766619</c:v>
                </c:pt>
                <c:pt idx="1692">
                  <c:v>9.3567251461988299E-2</c:v>
                </c:pt>
                <c:pt idx="1693">
                  <c:v>0.1319218241042345</c:v>
                </c:pt>
                <c:pt idx="1694">
                  <c:v>0.1008968609865471</c:v>
                </c:pt>
                <c:pt idx="1695">
                  <c:v>0.1964285714285714</c:v>
                </c:pt>
                <c:pt idx="1696">
                  <c:v>0.10292812777284829</c:v>
                </c:pt>
                <c:pt idx="1697">
                  <c:v>9.9547511312217188E-2</c:v>
                </c:pt>
                <c:pt idx="1698">
                  <c:v>0.1246851385390428</c:v>
                </c:pt>
                <c:pt idx="1699">
                  <c:v>9.8837209302325577E-2</c:v>
                </c:pt>
                <c:pt idx="1700">
                  <c:v>0.13625866050808311</c:v>
                </c:pt>
                <c:pt idx="1701">
                  <c:v>6.9767441860465115E-2</c:v>
                </c:pt>
                <c:pt idx="1702">
                  <c:v>7.6923076923076927E-2</c:v>
                </c:pt>
                <c:pt idx="1703">
                  <c:v>8.6741016109045846E-2</c:v>
                </c:pt>
                <c:pt idx="1704">
                  <c:v>0.1217183770883055</c:v>
                </c:pt>
                <c:pt idx="1705">
                  <c:v>0.1268292682926829</c:v>
                </c:pt>
                <c:pt idx="1706">
                  <c:v>0.19780219780219779</c:v>
                </c:pt>
                <c:pt idx="1707">
                  <c:v>8.7248322147651006E-2</c:v>
                </c:pt>
                <c:pt idx="1708">
                  <c:v>9.6511627906976746E-2</c:v>
                </c:pt>
                <c:pt idx="1709">
                  <c:v>8.3832335329341312E-2</c:v>
                </c:pt>
                <c:pt idx="1710">
                  <c:v>0.13670133729569089</c:v>
                </c:pt>
                <c:pt idx="1711">
                  <c:v>9.1715976331360943E-2</c:v>
                </c:pt>
                <c:pt idx="1712">
                  <c:v>0.17741935483870969</c:v>
                </c:pt>
                <c:pt idx="1713">
                  <c:v>7.7363896848137534E-2</c:v>
                </c:pt>
                <c:pt idx="1714">
                  <c:v>0.1172839506172839</c:v>
                </c:pt>
                <c:pt idx="1715">
                  <c:v>0.15873015873015869</c:v>
                </c:pt>
                <c:pt idx="1716">
                  <c:v>0.1177394034536892</c:v>
                </c:pt>
                <c:pt idx="1717">
                  <c:v>0.10749185667752439</c:v>
                </c:pt>
                <c:pt idx="1718">
                  <c:v>0.15436241610738249</c:v>
                </c:pt>
                <c:pt idx="1719">
                  <c:v>0.16063348416289591</c:v>
                </c:pt>
                <c:pt idx="1720">
                  <c:v>9.0909090909090912E-2</c:v>
                </c:pt>
                <c:pt idx="1721">
                  <c:v>0.13200000000000001</c:v>
                </c:pt>
                <c:pt idx="1722">
                  <c:v>0.138568129330254</c:v>
                </c:pt>
                <c:pt idx="1723">
                  <c:v>0.20081967213114749</c:v>
                </c:pt>
                <c:pt idx="1724">
                  <c:v>0.1237113402061856</c:v>
                </c:pt>
                <c:pt idx="1725">
                  <c:v>9.5940959409594101E-2</c:v>
                </c:pt>
                <c:pt idx="1726">
                  <c:v>0.20388349514563109</c:v>
                </c:pt>
                <c:pt idx="1727">
                  <c:v>0.13802816901408449</c:v>
                </c:pt>
                <c:pt idx="1728">
                  <c:v>9.8846787479406922E-2</c:v>
                </c:pt>
                <c:pt idx="1729">
                  <c:v>0.15719467956469169</c:v>
                </c:pt>
                <c:pt idx="1730">
                  <c:v>0.1981132075471698</c:v>
                </c:pt>
                <c:pt idx="1731">
                  <c:v>0.10603448275862069</c:v>
                </c:pt>
                <c:pt idx="1732">
                  <c:v>0.1071428571428571</c:v>
                </c:pt>
                <c:pt idx="1733">
                  <c:v>0.1111111111111111</c:v>
                </c:pt>
                <c:pt idx="1734">
                  <c:v>0.15</c:v>
                </c:pt>
                <c:pt idx="1735">
                  <c:v>0.15873015873015869</c:v>
                </c:pt>
                <c:pt idx="1736">
                  <c:v>8.2089552238805971E-2</c:v>
                </c:pt>
                <c:pt idx="1737">
                  <c:v>5.6910569105691047E-2</c:v>
                </c:pt>
                <c:pt idx="1738">
                  <c:v>7.2340425531914887E-2</c:v>
                </c:pt>
                <c:pt idx="1739">
                  <c:v>5.6790123456790118E-2</c:v>
                </c:pt>
                <c:pt idx="1740">
                  <c:v>9.0090090090090086E-2</c:v>
                </c:pt>
                <c:pt idx="1741">
                  <c:v>0.1053571428571429</c:v>
                </c:pt>
                <c:pt idx="1742">
                  <c:v>6.5727699530516437E-2</c:v>
                </c:pt>
                <c:pt idx="1743">
                  <c:v>0.15789473684210531</c:v>
                </c:pt>
                <c:pt idx="1744">
                  <c:v>0.1228070175438596</c:v>
                </c:pt>
                <c:pt idx="1745">
                  <c:v>7.1629213483146062E-2</c:v>
                </c:pt>
                <c:pt idx="1746">
                  <c:v>8.5365853658536592E-2</c:v>
                </c:pt>
                <c:pt idx="1747">
                  <c:v>7.9069767441860464E-2</c:v>
                </c:pt>
                <c:pt idx="1748">
                  <c:v>8.3333333333333329E-2</c:v>
                </c:pt>
                <c:pt idx="1749">
                  <c:v>0.14519906323185011</c:v>
                </c:pt>
                <c:pt idx="1750">
                  <c:v>0.17543859649122809</c:v>
                </c:pt>
                <c:pt idx="1751">
                  <c:v>4.4466403162055343E-2</c:v>
                </c:pt>
                <c:pt idx="1752">
                  <c:v>0.19883040935672511</c:v>
                </c:pt>
                <c:pt idx="1753">
                  <c:v>0.1376518218623482</c:v>
                </c:pt>
                <c:pt idx="1754">
                  <c:v>0.1018329938900204</c:v>
                </c:pt>
                <c:pt idx="1755">
                  <c:v>0.195046439628483</c:v>
                </c:pt>
                <c:pt idx="1756">
                  <c:v>8.8285229202037352E-2</c:v>
                </c:pt>
                <c:pt idx="1757">
                  <c:v>8.7613293051359523E-2</c:v>
                </c:pt>
                <c:pt idx="1758">
                  <c:v>0.1006493506493507</c:v>
                </c:pt>
                <c:pt idx="1759">
                  <c:v>0.10272168568920111</c:v>
                </c:pt>
                <c:pt idx="1760">
                  <c:v>9.2519685039370081E-2</c:v>
                </c:pt>
                <c:pt idx="1761">
                  <c:v>0.12195121951219511</c:v>
                </c:pt>
                <c:pt idx="1762">
                  <c:v>0.16243654822335021</c:v>
                </c:pt>
                <c:pt idx="1763">
                  <c:v>0.1165501165501165</c:v>
                </c:pt>
                <c:pt idx="1764">
                  <c:v>5.0215208034433287E-2</c:v>
                </c:pt>
                <c:pt idx="1765">
                  <c:v>0.1180203045685279</c:v>
                </c:pt>
                <c:pt idx="1766">
                  <c:v>0.14636871508379889</c:v>
                </c:pt>
                <c:pt idx="1767">
                  <c:v>1.484828921885087E-2</c:v>
                </c:pt>
                <c:pt idx="1768">
                  <c:v>9.0983606557377056E-2</c:v>
                </c:pt>
                <c:pt idx="1769">
                  <c:v>0.1</c:v>
                </c:pt>
                <c:pt idx="1770">
                  <c:v>0.1391304347826087</c:v>
                </c:pt>
                <c:pt idx="1771">
                  <c:v>7.8966259870782485E-2</c:v>
                </c:pt>
                <c:pt idx="1772">
                  <c:v>0.10503282275711159</c:v>
                </c:pt>
                <c:pt idx="1773">
                  <c:v>9.6296296296296297E-2</c:v>
                </c:pt>
                <c:pt idx="1774">
                  <c:v>0.1307053941908714</c:v>
                </c:pt>
                <c:pt idx="1775">
                  <c:v>6.3157894736842107E-2</c:v>
                </c:pt>
                <c:pt idx="1776">
                  <c:v>0.1118421052631579</c:v>
                </c:pt>
                <c:pt idx="1777">
                  <c:v>8.6497890295358648E-2</c:v>
                </c:pt>
                <c:pt idx="1778">
                  <c:v>0.10280373831775701</c:v>
                </c:pt>
                <c:pt idx="1779">
                  <c:v>0.1314432989690722</c:v>
                </c:pt>
                <c:pt idx="1780">
                  <c:v>0.1116504854368932</c:v>
                </c:pt>
                <c:pt idx="1781">
                  <c:v>9.1370558375634514E-2</c:v>
                </c:pt>
                <c:pt idx="1782">
                  <c:v>9.6153846153846159E-2</c:v>
                </c:pt>
                <c:pt idx="1783">
                  <c:v>0.1214285714285714</c:v>
                </c:pt>
                <c:pt idx="1784">
                  <c:v>9.6875000000000003E-2</c:v>
                </c:pt>
                <c:pt idx="1785">
                  <c:v>9.0643274853801165E-2</c:v>
                </c:pt>
                <c:pt idx="1786">
                  <c:v>0.1550802139037433</c:v>
                </c:pt>
                <c:pt idx="1787">
                  <c:v>9.0439276485788117E-2</c:v>
                </c:pt>
                <c:pt idx="1788">
                  <c:v>0.1019108280254777</c:v>
                </c:pt>
                <c:pt idx="1789">
                  <c:v>0.1079429735234216</c:v>
                </c:pt>
                <c:pt idx="1790">
                  <c:v>9.7087378640776698E-2</c:v>
                </c:pt>
                <c:pt idx="1791">
                  <c:v>8.1300813008130079E-2</c:v>
                </c:pt>
                <c:pt idx="1792">
                  <c:v>8.5271317829457363E-2</c:v>
                </c:pt>
                <c:pt idx="1793">
                  <c:v>6.5868263473053898E-2</c:v>
                </c:pt>
                <c:pt idx="1794">
                  <c:v>7.8328981723237601E-2</c:v>
                </c:pt>
                <c:pt idx="1795">
                  <c:v>0.11155378486055779</c:v>
                </c:pt>
                <c:pt idx="1796">
                  <c:v>0.1019607843137255</c:v>
                </c:pt>
                <c:pt idx="1797">
                  <c:v>0.1117478510028653</c:v>
                </c:pt>
                <c:pt idx="1798">
                  <c:v>5.6856187290969903E-2</c:v>
                </c:pt>
                <c:pt idx="1799">
                  <c:v>7.1574642126789365E-2</c:v>
                </c:pt>
                <c:pt idx="1800">
                  <c:v>7.9710144927536225E-2</c:v>
                </c:pt>
                <c:pt idx="1801">
                  <c:v>0.1057692307692308</c:v>
                </c:pt>
                <c:pt idx="1802">
                  <c:v>0.10344827586206901</c:v>
                </c:pt>
                <c:pt idx="1803">
                  <c:v>0.10940919037199121</c:v>
                </c:pt>
                <c:pt idx="1804">
                  <c:v>9.7560975609756101E-2</c:v>
                </c:pt>
                <c:pt idx="1805">
                  <c:v>9.2783505154639179E-2</c:v>
                </c:pt>
                <c:pt idx="1806">
                  <c:v>8.0906148867313912E-2</c:v>
                </c:pt>
                <c:pt idx="1807">
                  <c:v>6.4748201438848921E-2</c:v>
                </c:pt>
                <c:pt idx="1808">
                  <c:v>3.7974683544303799E-2</c:v>
                </c:pt>
                <c:pt idx="1809">
                  <c:v>0.1602564102564103</c:v>
                </c:pt>
                <c:pt idx="1810">
                  <c:v>0.1033138401559454</c:v>
                </c:pt>
                <c:pt idx="1811">
                  <c:v>9.7826086956521743E-2</c:v>
                </c:pt>
                <c:pt idx="1812">
                  <c:v>0.1099476439790576</c:v>
                </c:pt>
                <c:pt idx="1813">
                  <c:v>8.6580086580086577E-2</c:v>
                </c:pt>
                <c:pt idx="1814">
                  <c:v>0.11052631578947369</c:v>
                </c:pt>
                <c:pt idx="1815">
                  <c:v>9.9415204678362568E-2</c:v>
                </c:pt>
                <c:pt idx="1816">
                  <c:v>8.408408408408409E-2</c:v>
                </c:pt>
                <c:pt idx="1817">
                  <c:v>6.7708333333333329E-2</c:v>
                </c:pt>
                <c:pt idx="1818">
                  <c:v>0.12796208530805689</c:v>
                </c:pt>
                <c:pt idx="1819">
                  <c:v>8.6092715231788075E-2</c:v>
                </c:pt>
                <c:pt idx="1820">
                  <c:v>0.14678899082568811</c:v>
                </c:pt>
                <c:pt idx="1821">
                  <c:v>8.2191780821917804E-2</c:v>
                </c:pt>
                <c:pt idx="1822">
                  <c:v>7.1428571428571425E-2</c:v>
                </c:pt>
                <c:pt idx="1823">
                  <c:v>9.5588235294117641E-2</c:v>
                </c:pt>
                <c:pt idx="1824">
                  <c:v>0.12616822429906541</c:v>
                </c:pt>
                <c:pt idx="1825">
                  <c:v>9.2369477911646583E-2</c:v>
                </c:pt>
                <c:pt idx="1826">
                  <c:v>0.12</c:v>
                </c:pt>
                <c:pt idx="1827">
                  <c:v>9.0342679127725853E-2</c:v>
                </c:pt>
                <c:pt idx="1828">
                  <c:v>8.6206896551724144E-2</c:v>
                </c:pt>
                <c:pt idx="1829">
                  <c:v>6.9164265129683003E-2</c:v>
                </c:pt>
                <c:pt idx="1830">
                  <c:v>0.115681233933162</c:v>
                </c:pt>
                <c:pt idx="1831">
                  <c:v>0.1206140350877193</c:v>
                </c:pt>
                <c:pt idx="1832">
                  <c:v>0.1318681318681319</c:v>
                </c:pt>
                <c:pt idx="1833">
                  <c:v>8.8328075709779186E-2</c:v>
                </c:pt>
                <c:pt idx="1834">
                  <c:v>9.217877094972067E-2</c:v>
                </c:pt>
                <c:pt idx="1835">
                  <c:v>0.1201298701298701</c:v>
                </c:pt>
                <c:pt idx="1836">
                  <c:v>7.8651685393258425E-2</c:v>
                </c:pt>
                <c:pt idx="1837">
                  <c:v>9.5541401273885357E-2</c:v>
                </c:pt>
                <c:pt idx="1838">
                  <c:v>6.7073170731707321E-2</c:v>
                </c:pt>
                <c:pt idx="1839">
                  <c:v>0.1162790697674419</c:v>
                </c:pt>
                <c:pt idx="1840">
                  <c:v>0.11692307692307689</c:v>
                </c:pt>
                <c:pt idx="1841">
                  <c:v>0.13148788927335639</c:v>
                </c:pt>
                <c:pt idx="1842">
                  <c:v>8.1967213114754092E-2</c:v>
                </c:pt>
                <c:pt idx="1843">
                  <c:v>9.3922651933701654E-2</c:v>
                </c:pt>
                <c:pt idx="1844">
                  <c:v>7.8181818181818186E-2</c:v>
                </c:pt>
                <c:pt idx="1845">
                  <c:v>9.4405594405594401E-2</c:v>
                </c:pt>
                <c:pt idx="1846">
                  <c:v>0.1029411764705882</c:v>
                </c:pt>
                <c:pt idx="1847">
                  <c:v>0.1276595744680851</c:v>
                </c:pt>
                <c:pt idx="1848">
                  <c:v>7.8160919540229884E-2</c:v>
                </c:pt>
                <c:pt idx="1849">
                  <c:v>0.10471204188481679</c:v>
                </c:pt>
                <c:pt idx="1850">
                  <c:v>8.9965397923875437E-2</c:v>
                </c:pt>
                <c:pt idx="1851">
                  <c:v>0.1178707224334601</c:v>
                </c:pt>
                <c:pt idx="1852">
                  <c:v>0.10150375939849619</c:v>
                </c:pt>
                <c:pt idx="1853">
                  <c:v>7.0270270270270274E-2</c:v>
                </c:pt>
                <c:pt idx="1854">
                  <c:v>0.10669975186104221</c:v>
                </c:pt>
                <c:pt idx="1855">
                  <c:v>8.9201877934272297E-2</c:v>
                </c:pt>
                <c:pt idx="1856">
                  <c:v>9.2682926829268292E-2</c:v>
                </c:pt>
                <c:pt idx="1857">
                  <c:v>8.8888888888888892E-2</c:v>
                </c:pt>
                <c:pt idx="1858">
                  <c:v>7.6923076923076927E-2</c:v>
                </c:pt>
                <c:pt idx="1859">
                  <c:v>9.6385542168674704E-2</c:v>
                </c:pt>
                <c:pt idx="1860">
                  <c:v>9.5918367346938774E-2</c:v>
                </c:pt>
                <c:pt idx="1861">
                  <c:v>0.1076388888888889</c:v>
                </c:pt>
                <c:pt idx="1862">
                  <c:v>9.9585062240663894E-2</c:v>
                </c:pt>
                <c:pt idx="1863">
                  <c:v>8.4507042253521125E-2</c:v>
                </c:pt>
                <c:pt idx="1864">
                  <c:v>0.1151685393258427</c:v>
                </c:pt>
                <c:pt idx="1865">
                  <c:v>0.109375</c:v>
                </c:pt>
                <c:pt idx="1866">
                  <c:v>9.9567099567099568E-2</c:v>
                </c:pt>
                <c:pt idx="1867">
                  <c:v>5.4298642533936653E-2</c:v>
                </c:pt>
                <c:pt idx="1868">
                  <c:v>0.108843537414966</c:v>
                </c:pt>
                <c:pt idx="1869">
                  <c:v>9.3023255813953487E-2</c:v>
                </c:pt>
                <c:pt idx="1870">
                  <c:v>0.10161290322580641</c:v>
                </c:pt>
                <c:pt idx="1871">
                  <c:v>8.0495356037151702E-2</c:v>
                </c:pt>
                <c:pt idx="1872">
                  <c:v>8.6206896551724144E-2</c:v>
                </c:pt>
                <c:pt idx="1873">
                  <c:v>7.9452054794520555E-2</c:v>
                </c:pt>
                <c:pt idx="1874">
                  <c:v>6.8027210884353748E-2</c:v>
                </c:pt>
                <c:pt idx="1875">
                  <c:v>0.1035422343324251</c:v>
                </c:pt>
                <c:pt idx="1876">
                  <c:v>0.14204545454545461</c:v>
                </c:pt>
                <c:pt idx="1877">
                  <c:v>0.1031941031941032</c:v>
                </c:pt>
                <c:pt idx="1878">
                  <c:v>5.0505050505050497E-2</c:v>
                </c:pt>
                <c:pt idx="1879">
                  <c:v>7.0754716981132074E-2</c:v>
                </c:pt>
                <c:pt idx="1880">
                  <c:v>6.3260340632603412E-2</c:v>
                </c:pt>
                <c:pt idx="1881">
                  <c:v>0.109375</c:v>
                </c:pt>
                <c:pt idx="1882">
                  <c:v>9.1269841269841265E-2</c:v>
                </c:pt>
                <c:pt idx="1883">
                  <c:v>0.10106382978723399</c:v>
                </c:pt>
                <c:pt idx="1884">
                  <c:v>7.6246334310850442E-2</c:v>
                </c:pt>
                <c:pt idx="1885">
                  <c:v>0.11203319502074691</c:v>
                </c:pt>
                <c:pt idx="1886">
                  <c:v>0.1136363636363636</c:v>
                </c:pt>
                <c:pt idx="1887">
                  <c:v>8.1896551724137928E-2</c:v>
                </c:pt>
                <c:pt idx="1888">
                  <c:v>9.2936802973977689E-2</c:v>
                </c:pt>
                <c:pt idx="1889">
                  <c:v>7.2769953051643188E-2</c:v>
                </c:pt>
                <c:pt idx="1890">
                  <c:v>8.3650190114068435E-2</c:v>
                </c:pt>
                <c:pt idx="1891">
                  <c:v>0.1236749116607774</c:v>
                </c:pt>
                <c:pt idx="1892">
                  <c:v>0.119047619047619</c:v>
                </c:pt>
                <c:pt idx="1893">
                  <c:v>6.0606060606060608E-2</c:v>
                </c:pt>
                <c:pt idx="1894">
                  <c:v>9.8484848484848481E-2</c:v>
                </c:pt>
                <c:pt idx="1895">
                  <c:v>0.1081967213114754</c:v>
                </c:pt>
                <c:pt idx="1896">
                  <c:v>8.4967320261437912E-2</c:v>
                </c:pt>
                <c:pt idx="1897">
                  <c:v>0.1045197740112994</c:v>
                </c:pt>
                <c:pt idx="1898">
                  <c:v>8.9371980676328497E-2</c:v>
                </c:pt>
                <c:pt idx="1899">
                  <c:v>7.7777777777777779E-2</c:v>
                </c:pt>
                <c:pt idx="1900">
                  <c:v>7.7433628318584066E-2</c:v>
                </c:pt>
                <c:pt idx="1901">
                  <c:v>0.13414634146341459</c:v>
                </c:pt>
                <c:pt idx="1902">
                  <c:v>6.402439024390244E-2</c:v>
                </c:pt>
                <c:pt idx="1903">
                  <c:v>0.1025641025641026</c:v>
                </c:pt>
                <c:pt idx="1904">
                  <c:v>6.8181818181818177E-2</c:v>
                </c:pt>
                <c:pt idx="1905">
                  <c:v>9.8901098901098897E-2</c:v>
                </c:pt>
                <c:pt idx="1906">
                  <c:v>6.6265060240963861E-2</c:v>
                </c:pt>
                <c:pt idx="1907">
                  <c:v>0.1162046908315565</c:v>
                </c:pt>
                <c:pt idx="1908">
                  <c:v>0.1233766233766234</c:v>
                </c:pt>
                <c:pt idx="1909">
                  <c:v>0.11297071129707111</c:v>
                </c:pt>
                <c:pt idx="1910">
                  <c:v>0.1013513513513514</c:v>
                </c:pt>
                <c:pt idx="1911">
                  <c:v>0.11072664359861591</c:v>
                </c:pt>
                <c:pt idx="1912">
                  <c:v>7.4906367041198504E-2</c:v>
                </c:pt>
                <c:pt idx="1913">
                  <c:v>7.6923076923076927E-2</c:v>
                </c:pt>
                <c:pt idx="1914">
                  <c:v>8.5339168490153175E-2</c:v>
                </c:pt>
                <c:pt idx="1915">
                  <c:v>0.1136363636363636</c:v>
                </c:pt>
                <c:pt idx="1916">
                  <c:v>7.4561403508771926E-2</c:v>
                </c:pt>
                <c:pt idx="1917">
                  <c:v>0.1188340807174888</c:v>
                </c:pt>
                <c:pt idx="1918">
                  <c:v>0.1044303797468354</c:v>
                </c:pt>
                <c:pt idx="1919">
                  <c:v>0.1240105540897098</c:v>
                </c:pt>
                <c:pt idx="1920">
                  <c:v>0.1027190332326284</c:v>
                </c:pt>
                <c:pt idx="1921">
                  <c:v>8.6505190311418678E-2</c:v>
                </c:pt>
                <c:pt idx="1922">
                  <c:v>9.6539162112932606E-2</c:v>
                </c:pt>
                <c:pt idx="1923">
                  <c:v>0.1200686106346484</c:v>
                </c:pt>
                <c:pt idx="1924">
                  <c:v>9.0614886731391592E-2</c:v>
                </c:pt>
                <c:pt idx="1925">
                  <c:v>0.11659192825112109</c:v>
                </c:pt>
                <c:pt idx="1926">
                  <c:v>0.10734463276836161</c:v>
                </c:pt>
                <c:pt idx="1927">
                  <c:v>0.10505836575875491</c:v>
                </c:pt>
                <c:pt idx="1928">
                  <c:v>9.3896713615023469E-2</c:v>
                </c:pt>
                <c:pt idx="1929">
                  <c:v>5.2631578947368418E-2</c:v>
                </c:pt>
                <c:pt idx="1930">
                  <c:v>9.5575221238938052E-2</c:v>
                </c:pt>
                <c:pt idx="1931">
                  <c:v>9.6654275092936809E-2</c:v>
                </c:pt>
                <c:pt idx="1932">
                  <c:v>9.9557522123893807E-2</c:v>
                </c:pt>
                <c:pt idx="1933">
                  <c:v>0.1124401913875598</c:v>
                </c:pt>
                <c:pt idx="1934">
                  <c:v>8.3044982698961933E-2</c:v>
                </c:pt>
                <c:pt idx="1935">
                  <c:v>7.9601990049751242E-2</c:v>
                </c:pt>
                <c:pt idx="1936">
                  <c:v>0.1</c:v>
                </c:pt>
                <c:pt idx="1937">
                  <c:v>8.9201877934272297E-2</c:v>
                </c:pt>
                <c:pt idx="1938">
                  <c:v>0.12423625254582479</c:v>
                </c:pt>
                <c:pt idx="1939">
                  <c:v>0.15625</c:v>
                </c:pt>
                <c:pt idx="1940">
                  <c:v>0.1071428571428571</c:v>
                </c:pt>
                <c:pt idx="1941">
                  <c:v>0.1098265895953757</c:v>
                </c:pt>
                <c:pt idx="1942">
                  <c:v>0.12709030100334451</c:v>
                </c:pt>
                <c:pt idx="1943">
                  <c:v>8.9861751152073732E-2</c:v>
                </c:pt>
                <c:pt idx="1944">
                  <c:v>0.12676056338028169</c:v>
                </c:pt>
                <c:pt idx="1945">
                  <c:v>7.6530612244897961E-2</c:v>
                </c:pt>
                <c:pt idx="1946">
                  <c:v>0.10852713178294569</c:v>
                </c:pt>
                <c:pt idx="1947">
                  <c:v>8.8669950738916259E-2</c:v>
                </c:pt>
                <c:pt idx="1948">
                  <c:v>0.108974358974359</c:v>
                </c:pt>
                <c:pt idx="1949">
                  <c:v>9.657320872274143E-2</c:v>
                </c:pt>
                <c:pt idx="1950">
                  <c:v>0.136150234741784</c:v>
                </c:pt>
                <c:pt idx="1951">
                  <c:v>7.8125E-2</c:v>
                </c:pt>
                <c:pt idx="1952">
                  <c:v>0.12861736334405141</c:v>
                </c:pt>
                <c:pt idx="1953">
                  <c:v>6.4625850340136057E-2</c:v>
                </c:pt>
                <c:pt idx="1954">
                  <c:v>0.1081081081081081</c:v>
                </c:pt>
                <c:pt idx="1955">
                  <c:v>9.2827004219409287E-2</c:v>
                </c:pt>
                <c:pt idx="1956">
                  <c:v>0.1033755274261603</c:v>
                </c:pt>
                <c:pt idx="1957">
                  <c:v>0.1033057851239669</c:v>
                </c:pt>
                <c:pt idx="1958">
                  <c:v>0.111304347826087</c:v>
                </c:pt>
                <c:pt idx="1959">
                  <c:v>9.0666666666666673E-2</c:v>
                </c:pt>
                <c:pt idx="1960">
                  <c:v>8.5616438356164379E-2</c:v>
                </c:pt>
                <c:pt idx="1961">
                  <c:v>0.13750000000000001</c:v>
                </c:pt>
                <c:pt idx="1962">
                  <c:v>0.14285714285714279</c:v>
                </c:pt>
                <c:pt idx="1963">
                  <c:v>9.7902097902097904E-2</c:v>
                </c:pt>
                <c:pt idx="1964">
                  <c:v>0.10514018691588781</c:v>
                </c:pt>
                <c:pt idx="1965">
                  <c:v>0.1143552311435523</c:v>
                </c:pt>
                <c:pt idx="1966">
                  <c:v>9.8837209302325577E-2</c:v>
                </c:pt>
                <c:pt idx="1967">
                  <c:v>0.1152263374485597</c:v>
                </c:pt>
                <c:pt idx="1968">
                  <c:v>0.10280373831775701</c:v>
                </c:pt>
                <c:pt idx="1969">
                  <c:v>8.4532374100719426E-2</c:v>
                </c:pt>
                <c:pt idx="1970">
                  <c:v>0.1067285382830626</c:v>
                </c:pt>
                <c:pt idx="1971">
                  <c:v>4.536082474226804E-2</c:v>
                </c:pt>
                <c:pt idx="1972">
                  <c:v>0.06</c:v>
                </c:pt>
                <c:pt idx="1973">
                  <c:v>0.1277777777777778</c:v>
                </c:pt>
                <c:pt idx="1974">
                  <c:v>0.1105527638190955</c:v>
                </c:pt>
                <c:pt idx="1975">
                  <c:v>9.5000000000000001E-2</c:v>
                </c:pt>
                <c:pt idx="1976">
                  <c:v>0.11089108910891091</c:v>
                </c:pt>
                <c:pt idx="1977">
                  <c:v>0.1148148148148148</c:v>
                </c:pt>
                <c:pt idx="1978">
                  <c:v>0.119047619047619</c:v>
                </c:pt>
                <c:pt idx="1979">
                  <c:v>0.14098360655737699</c:v>
                </c:pt>
                <c:pt idx="1980">
                  <c:v>9.0673575129533682E-2</c:v>
                </c:pt>
                <c:pt idx="1981">
                  <c:v>0.1009463722397476</c:v>
                </c:pt>
                <c:pt idx="1982">
                  <c:v>0.1153846153846154</c:v>
                </c:pt>
                <c:pt idx="1983">
                  <c:v>0.1069182389937107</c:v>
                </c:pt>
                <c:pt idx="1984">
                  <c:v>0.109452736318408</c:v>
                </c:pt>
                <c:pt idx="1985">
                  <c:v>0.14238410596026491</c:v>
                </c:pt>
                <c:pt idx="1986">
                  <c:v>0.1147540983606557</c:v>
                </c:pt>
                <c:pt idx="1987">
                  <c:v>0.1076233183856502</c:v>
                </c:pt>
                <c:pt idx="1988">
                  <c:v>9.6428571428571433E-2</c:v>
                </c:pt>
                <c:pt idx="1989">
                  <c:v>0.13114754098360659</c:v>
                </c:pt>
                <c:pt idx="1990">
                  <c:v>8.8888888888888892E-2</c:v>
                </c:pt>
                <c:pt idx="1991">
                  <c:v>0.1162790697674419</c:v>
                </c:pt>
                <c:pt idx="1992">
                  <c:v>0.1002949852507375</c:v>
                </c:pt>
                <c:pt idx="1993">
                  <c:v>8.59375E-2</c:v>
                </c:pt>
                <c:pt idx="1994">
                  <c:v>6.95970695970696E-2</c:v>
                </c:pt>
                <c:pt idx="1995">
                  <c:v>9.3137254901960786E-2</c:v>
                </c:pt>
                <c:pt idx="1996">
                  <c:v>0.1008902077151335</c:v>
                </c:pt>
                <c:pt idx="1997">
                  <c:v>0.1026252983293556</c:v>
                </c:pt>
                <c:pt idx="1998">
                  <c:v>9.8445595854922283E-2</c:v>
                </c:pt>
                <c:pt idx="1999">
                  <c:v>0.1161825726141079</c:v>
                </c:pt>
                <c:pt idx="2000">
                  <c:v>7.4626865671641784E-2</c:v>
                </c:pt>
                <c:pt idx="2001">
                  <c:v>0.1038575667655786</c:v>
                </c:pt>
                <c:pt idx="2002">
                  <c:v>8.7837837837837843E-2</c:v>
                </c:pt>
                <c:pt idx="2003">
                  <c:v>7.8125E-2</c:v>
                </c:pt>
                <c:pt idx="2004">
                  <c:v>9.6446700507614211E-2</c:v>
                </c:pt>
                <c:pt idx="2005">
                  <c:v>0.1231231231231231</c:v>
                </c:pt>
                <c:pt idx="2006">
                  <c:v>7.3333333333333334E-2</c:v>
                </c:pt>
                <c:pt idx="2007">
                  <c:v>0.1152647975077882</c:v>
                </c:pt>
                <c:pt idx="2008">
                  <c:v>6.985294117647059E-2</c:v>
                </c:pt>
                <c:pt idx="2009">
                  <c:v>9.8360655737704916E-2</c:v>
                </c:pt>
                <c:pt idx="2010">
                  <c:v>8.2725060827250604E-2</c:v>
                </c:pt>
                <c:pt idx="2011">
                  <c:v>0.105726872246696</c:v>
                </c:pt>
                <c:pt idx="2012">
                  <c:v>9.3922651933701654E-2</c:v>
                </c:pt>
                <c:pt idx="2013">
                  <c:v>7.6923076923076927E-2</c:v>
                </c:pt>
                <c:pt idx="2014">
                  <c:v>9.2119866814650384E-2</c:v>
                </c:pt>
                <c:pt idx="2015">
                  <c:v>0.1018518518518518</c:v>
                </c:pt>
                <c:pt idx="2016">
                  <c:v>0.1318681318681319</c:v>
                </c:pt>
                <c:pt idx="2017">
                  <c:v>0.1195219123505976</c:v>
                </c:pt>
                <c:pt idx="2018">
                  <c:v>0.1108247422680412</c:v>
                </c:pt>
                <c:pt idx="2019">
                  <c:v>7.9584775086505188E-2</c:v>
                </c:pt>
                <c:pt idx="2020">
                  <c:v>0.10071942446043169</c:v>
                </c:pt>
                <c:pt idx="2021">
                  <c:v>0.1002785515320334</c:v>
                </c:pt>
                <c:pt idx="2022">
                  <c:v>0.11013215859030839</c:v>
                </c:pt>
                <c:pt idx="2023">
                  <c:v>9.0476190476190474E-2</c:v>
                </c:pt>
                <c:pt idx="2024">
                  <c:v>9.8092643051771122E-2</c:v>
                </c:pt>
                <c:pt idx="2025">
                  <c:v>9.6491228070175433E-2</c:v>
                </c:pt>
                <c:pt idx="2026">
                  <c:v>0.10804020100502509</c:v>
                </c:pt>
                <c:pt idx="2027">
                  <c:v>9.0322580645161285E-2</c:v>
                </c:pt>
                <c:pt idx="2028">
                  <c:v>0.125</c:v>
                </c:pt>
                <c:pt idx="2029">
                  <c:v>9.4339622641509441E-2</c:v>
                </c:pt>
                <c:pt idx="2030">
                  <c:v>0.1338289962825279</c:v>
                </c:pt>
                <c:pt idx="2031">
                  <c:v>7.8947368421052627E-2</c:v>
                </c:pt>
                <c:pt idx="2032">
                  <c:v>0.1051212938005391</c:v>
                </c:pt>
                <c:pt idx="2033">
                  <c:v>0.12449799196787149</c:v>
                </c:pt>
                <c:pt idx="2034">
                  <c:v>6.8322981366459631E-2</c:v>
                </c:pt>
                <c:pt idx="2035">
                  <c:v>9.2342342342342343E-2</c:v>
                </c:pt>
                <c:pt idx="2036">
                  <c:v>7.5528700906344406E-2</c:v>
                </c:pt>
                <c:pt idx="2037">
                  <c:v>9.8191214470284241E-2</c:v>
                </c:pt>
                <c:pt idx="2038">
                  <c:v>5.2631578947368418E-2</c:v>
                </c:pt>
                <c:pt idx="2039">
                  <c:v>0.1012658227848101</c:v>
                </c:pt>
                <c:pt idx="2040">
                  <c:v>0.1067961165048544</c:v>
                </c:pt>
                <c:pt idx="2041">
                  <c:v>0.1083032490974729</c:v>
                </c:pt>
                <c:pt idx="2042">
                  <c:v>0.1076923076923077</c:v>
                </c:pt>
                <c:pt idx="2043">
                  <c:v>9.8360655737704916E-2</c:v>
                </c:pt>
                <c:pt idx="2044">
                  <c:v>0.14150943396226409</c:v>
                </c:pt>
                <c:pt idx="2045">
                  <c:v>9.45945945945946E-2</c:v>
                </c:pt>
                <c:pt idx="2046">
                  <c:v>0.10503282275711159</c:v>
                </c:pt>
                <c:pt idx="2047">
                  <c:v>0.1216216216216216</c:v>
                </c:pt>
                <c:pt idx="2048">
                  <c:v>0.1714285714285714</c:v>
                </c:pt>
                <c:pt idx="2049">
                  <c:v>7.5163398692810454E-2</c:v>
                </c:pt>
                <c:pt idx="2050">
                  <c:v>6.2111801242236017E-2</c:v>
                </c:pt>
                <c:pt idx="2051">
                  <c:v>0.1101190476190476</c:v>
                </c:pt>
                <c:pt idx="2052">
                  <c:v>6.1046511627906967E-2</c:v>
                </c:pt>
                <c:pt idx="2053">
                  <c:v>8.6330935251798566E-2</c:v>
                </c:pt>
                <c:pt idx="2054">
                  <c:v>0.10900473933649291</c:v>
                </c:pt>
                <c:pt idx="2055">
                  <c:v>7.8498293515358364E-2</c:v>
                </c:pt>
                <c:pt idx="2056">
                  <c:v>0.1003236245954693</c:v>
                </c:pt>
                <c:pt idx="2057">
                  <c:v>7.77027027027027E-2</c:v>
                </c:pt>
                <c:pt idx="2058">
                  <c:v>0.1099656357388316</c:v>
                </c:pt>
                <c:pt idx="2059">
                  <c:v>9.6852300242130748E-2</c:v>
                </c:pt>
                <c:pt idx="2060">
                  <c:v>0.106280193236715</c:v>
                </c:pt>
                <c:pt idx="2061">
                  <c:v>7.3954983922829579E-2</c:v>
                </c:pt>
                <c:pt idx="2062">
                  <c:v>0.11212121212121209</c:v>
                </c:pt>
                <c:pt idx="2063">
                  <c:v>0.1111111111111111</c:v>
                </c:pt>
                <c:pt idx="2064">
                  <c:v>5.1660516605166053E-2</c:v>
                </c:pt>
                <c:pt idx="2065">
                  <c:v>0.1129943502824859</c:v>
                </c:pt>
                <c:pt idx="2066">
                  <c:v>5.329153605015674E-2</c:v>
                </c:pt>
                <c:pt idx="2067">
                  <c:v>8.1081081081081086E-2</c:v>
                </c:pt>
                <c:pt idx="2068">
                  <c:v>0.1203319502074689</c:v>
                </c:pt>
                <c:pt idx="2069">
                  <c:v>0.108359133126935</c:v>
                </c:pt>
                <c:pt idx="2070">
                  <c:v>0.1035242290748899</c:v>
                </c:pt>
                <c:pt idx="2071">
                  <c:v>0.21008403361344541</c:v>
                </c:pt>
                <c:pt idx="2072">
                  <c:v>0.1010928961748634</c:v>
                </c:pt>
                <c:pt idx="2073">
                  <c:v>0.1372549019607843</c:v>
                </c:pt>
                <c:pt idx="2074">
                  <c:v>0.1176470588235294</c:v>
                </c:pt>
                <c:pt idx="2075">
                  <c:v>6.654676258992806E-2</c:v>
                </c:pt>
                <c:pt idx="2076">
                  <c:v>9.3240093240093247E-2</c:v>
                </c:pt>
                <c:pt idx="2077">
                  <c:v>0.10526315789473679</c:v>
                </c:pt>
                <c:pt idx="2078">
                  <c:v>7.8431372549019607E-2</c:v>
                </c:pt>
                <c:pt idx="2079">
                  <c:v>8.4444444444444447E-2</c:v>
                </c:pt>
                <c:pt idx="2080">
                  <c:v>7.3394495412844041E-2</c:v>
                </c:pt>
                <c:pt idx="2081">
                  <c:v>8.461538461538462E-2</c:v>
                </c:pt>
                <c:pt idx="2082">
                  <c:v>0.11155378486055779</c:v>
                </c:pt>
                <c:pt idx="2083">
                  <c:v>9.7826086956521743E-2</c:v>
                </c:pt>
                <c:pt idx="2084">
                  <c:v>0.1064814814814815</c:v>
                </c:pt>
                <c:pt idx="2085">
                  <c:v>0.12297734627831711</c:v>
                </c:pt>
                <c:pt idx="2086">
                  <c:v>7.4999999999999997E-2</c:v>
                </c:pt>
                <c:pt idx="2087">
                  <c:v>0.14374999999999999</c:v>
                </c:pt>
                <c:pt idx="2088">
                  <c:v>6.4516129032258063E-2</c:v>
                </c:pt>
                <c:pt idx="2089">
                  <c:v>5.6994818652849742E-2</c:v>
                </c:pt>
                <c:pt idx="2090">
                  <c:v>5.7142857142857141E-2</c:v>
                </c:pt>
                <c:pt idx="2091">
                  <c:v>7.8947368421052627E-2</c:v>
                </c:pt>
                <c:pt idx="2092">
                  <c:v>6.5737051792828682E-2</c:v>
                </c:pt>
                <c:pt idx="2093">
                  <c:v>0.13698630136986301</c:v>
                </c:pt>
                <c:pt idx="2094">
                  <c:v>9.6296296296296297E-2</c:v>
                </c:pt>
                <c:pt idx="2095">
                  <c:v>9.5652173913043481E-2</c:v>
                </c:pt>
                <c:pt idx="2096">
                  <c:v>7.2538860103626937E-2</c:v>
                </c:pt>
                <c:pt idx="2097">
                  <c:v>5.5837563451776651E-2</c:v>
                </c:pt>
                <c:pt idx="2098">
                  <c:v>9.3896713615023469E-2</c:v>
                </c:pt>
                <c:pt idx="2099">
                  <c:v>6.5645514223194742E-2</c:v>
                </c:pt>
                <c:pt idx="2100">
                  <c:v>9.3896713615023469E-2</c:v>
                </c:pt>
                <c:pt idx="2101">
                  <c:v>0.10144927536231881</c:v>
                </c:pt>
                <c:pt idx="2102">
                  <c:v>0.1149425287356322</c:v>
                </c:pt>
                <c:pt idx="2103">
                  <c:v>8.7649402390438252E-2</c:v>
                </c:pt>
                <c:pt idx="2104">
                  <c:v>9.8360655737704916E-2</c:v>
                </c:pt>
                <c:pt idx="2105">
                  <c:v>6.4417177914110432E-2</c:v>
                </c:pt>
                <c:pt idx="2106">
                  <c:v>0.1069182389937107</c:v>
                </c:pt>
                <c:pt idx="2107">
                  <c:v>0.25423728813559321</c:v>
                </c:pt>
                <c:pt idx="2108">
                  <c:v>0.2013888888888889</c:v>
                </c:pt>
                <c:pt idx="2109">
                  <c:v>0.1130820399113082</c:v>
                </c:pt>
                <c:pt idx="2110">
                  <c:v>8.6956521739130432E-2</c:v>
                </c:pt>
                <c:pt idx="2111">
                  <c:v>0.10465116279069769</c:v>
                </c:pt>
                <c:pt idx="2112">
                  <c:v>6.8493150684931503E-2</c:v>
                </c:pt>
                <c:pt idx="2113">
                  <c:v>8.3710407239818999E-2</c:v>
                </c:pt>
                <c:pt idx="2114">
                  <c:v>0.1038251366120219</c:v>
                </c:pt>
                <c:pt idx="2115">
                  <c:v>6.8085106382978725E-2</c:v>
                </c:pt>
                <c:pt idx="2116">
                  <c:v>0.10621242484969939</c:v>
                </c:pt>
                <c:pt idx="2117">
                  <c:v>0.1129807692307692</c:v>
                </c:pt>
                <c:pt idx="2118">
                  <c:v>7.6433121019108277E-2</c:v>
                </c:pt>
                <c:pt idx="2119">
                  <c:v>0.1104651162790698</c:v>
                </c:pt>
                <c:pt idx="2120">
                  <c:v>9.9009900990099015E-2</c:v>
                </c:pt>
                <c:pt idx="2121">
                  <c:v>0.13868613138686131</c:v>
                </c:pt>
                <c:pt idx="2122">
                  <c:v>6.9182389937106917E-2</c:v>
                </c:pt>
                <c:pt idx="2123">
                  <c:v>9.2814371257485026E-2</c:v>
                </c:pt>
                <c:pt idx="2124">
                  <c:v>0.1220657276995305</c:v>
                </c:pt>
                <c:pt idx="2125">
                  <c:v>9.8360655737704916E-2</c:v>
                </c:pt>
                <c:pt idx="2126">
                  <c:v>7.7669902912621352E-2</c:v>
                </c:pt>
                <c:pt idx="2127">
                  <c:v>0.17460317460317459</c:v>
                </c:pt>
                <c:pt idx="2128">
                  <c:v>7.6635514018691592E-2</c:v>
                </c:pt>
                <c:pt idx="2129">
                  <c:v>8.45771144278607E-2</c:v>
                </c:pt>
                <c:pt idx="2130">
                  <c:v>7.4698795180722893E-2</c:v>
                </c:pt>
                <c:pt idx="2131">
                  <c:v>7.1240105540897103E-2</c:v>
                </c:pt>
                <c:pt idx="2132">
                  <c:v>8.6642599277978335E-2</c:v>
                </c:pt>
                <c:pt idx="2133">
                  <c:v>7.3469387755102047E-2</c:v>
                </c:pt>
                <c:pt idx="2134">
                  <c:v>6.1371841155234648E-2</c:v>
                </c:pt>
                <c:pt idx="2135">
                  <c:v>5.9760956175298807E-2</c:v>
                </c:pt>
                <c:pt idx="2136">
                  <c:v>7.8602620087336247E-2</c:v>
                </c:pt>
                <c:pt idx="2137">
                  <c:v>7.8125E-2</c:v>
                </c:pt>
                <c:pt idx="2138">
                  <c:v>6.7669172932330823E-2</c:v>
                </c:pt>
                <c:pt idx="2139">
                  <c:v>9.6938775510204078E-2</c:v>
                </c:pt>
                <c:pt idx="2140">
                  <c:v>0.14414414414414409</c:v>
                </c:pt>
                <c:pt idx="2141">
                  <c:v>0.1170212765957447</c:v>
                </c:pt>
                <c:pt idx="2142">
                  <c:v>0.12531969309462909</c:v>
                </c:pt>
                <c:pt idx="2143">
                  <c:v>8.5526315789473686E-2</c:v>
                </c:pt>
                <c:pt idx="2144">
                  <c:v>0.12572254335260119</c:v>
                </c:pt>
                <c:pt idx="2145">
                  <c:v>9.4527363184079602E-2</c:v>
                </c:pt>
                <c:pt idx="2146">
                  <c:v>6.8259385665529013E-2</c:v>
                </c:pt>
                <c:pt idx="2147">
                  <c:v>0.1111111111111111</c:v>
                </c:pt>
                <c:pt idx="2148">
                  <c:v>9.4488188976377951E-2</c:v>
                </c:pt>
                <c:pt idx="2149">
                  <c:v>0.11749999999999999</c:v>
                </c:pt>
                <c:pt idx="2150">
                  <c:v>0.1056910569105691</c:v>
                </c:pt>
                <c:pt idx="2151">
                  <c:v>0.10101010101010099</c:v>
                </c:pt>
                <c:pt idx="2152">
                  <c:v>0.1090909090909091</c:v>
                </c:pt>
                <c:pt idx="2153">
                  <c:v>0.1235521235521236</c:v>
                </c:pt>
                <c:pt idx="2154">
                  <c:v>0.1129032258064516</c:v>
                </c:pt>
                <c:pt idx="2155">
                  <c:v>0.12601626016260159</c:v>
                </c:pt>
                <c:pt idx="2156">
                  <c:v>5.2356020942408377E-2</c:v>
                </c:pt>
                <c:pt idx="2157">
                  <c:v>8.7260034904013961E-2</c:v>
                </c:pt>
                <c:pt idx="2158">
                  <c:v>9.8290598290598288E-2</c:v>
                </c:pt>
                <c:pt idx="2159">
                  <c:v>0.15277777777777779</c:v>
                </c:pt>
                <c:pt idx="2160">
                  <c:v>0.1132075471698113</c:v>
                </c:pt>
                <c:pt idx="2161">
                  <c:v>4.9056603773584909E-2</c:v>
                </c:pt>
                <c:pt idx="2162">
                  <c:v>0.1141141141141141</c:v>
                </c:pt>
                <c:pt idx="2163">
                  <c:v>3.7735849056603772E-2</c:v>
                </c:pt>
                <c:pt idx="2164">
                  <c:v>8.4880636604774531E-2</c:v>
                </c:pt>
                <c:pt idx="2165">
                  <c:v>0.1199186991869919</c:v>
                </c:pt>
                <c:pt idx="2166">
                  <c:v>0.1063394683026585</c:v>
                </c:pt>
                <c:pt idx="2167">
                  <c:v>8.2010582010582006E-2</c:v>
                </c:pt>
                <c:pt idx="2168">
                  <c:v>0.1114058355437666</c:v>
                </c:pt>
                <c:pt idx="2169">
                  <c:v>0.11351351351351351</c:v>
                </c:pt>
                <c:pt idx="2170">
                  <c:v>0.1302931596091205</c:v>
                </c:pt>
                <c:pt idx="2171">
                  <c:v>7.9661016949152536E-2</c:v>
                </c:pt>
                <c:pt idx="2172">
                  <c:v>7.8602620087336247E-2</c:v>
                </c:pt>
                <c:pt idx="2173">
                  <c:v>0.1137724550898204</c:v>
                </c:pt>
                <c:pt idx="2174">
                  <c:v>8.3123425692695208E-2</c:v>
                </c:pt>
                <c:pt idx="2175">
                  <c:v>0.11180124223602481</c:v>
                </c:pt>
                <c:pt idx="2176">
                  <c:v>5.4393305439330547E-2</c:v>
                </c:pt>
                <c:pt idx="2177">
                  <c:v>0.1046831955922865</c:v>
                </c:pt>
                <c:pt idx="2178">
                  <c:v>9.2511013215859028E-2</c:v>
                </c:pt>
                <c:pt idx="2179">
                  <c:v>0.10358565737051791</c:v>
                </c:pt>
                <c:pt idx="2180">
                  <c:v>8.6956521739130432E-2</c:v>
                </c:pt>
                <c:pt idx="2181">
                  <c:v>0.1</c:v>
                </c:pt>
                <c:pt idx="2182">
                  <c:v>0.1085714285714286</c:v>
                </c:pt>
                <c:pt idx="2183">
                  <c:v>8.0459770114942528E-2</c:v>
                </c:pt>
                <c:pt idx="2184">
                  <c:v>7.098765432098765E-2</c:v>
                </c:pt>
                <c:pt idx="2185">
                  <c:v>4.3478260869565223E-2</c:v>
                </c:pt>
                <c:pt idx="2186">
                  <c:v>9.8765432098765427E-2</c:v>
                </c:pt>
                <c:pt idx="2187">
                  <c:v>0.10772833723653399</c:v>
                </c:pt>
                <c:pt idx="2188">
                  <c:v>0.11276595744680851</c:v>
                </c:pt>
                <c:pt idx="2189">
                  <c:v>4.4722719141323787E-2</c:v>
                </c:pt>
                <c:pt idx="2190">
                  <c:v>5.0343249427917618E-2</c:v>
                </c:pt>
                <c:pt idx="2191">
                  <c:v>0.1148648648648649</c:v>
                </c:pt>
                <c:pt idx="2192">
                  <c:v>8.3769633507853408E-2</c:v>
                </c:pt>
                <c:pt idx="2193">
                  <c:v>0.1137184115523466</c:v>
                </c:pt>
                <c:pt idx="2194">
                  <c:v>7.8125E-2</c:v>
                </c:pt>
                <c:pt idx="2195">
                  <c:v>9.6209912536443148E-2</c:v>
                </c:pt>
                <c:pt idx="2196">
                  <c:v>9.5238095238095233E-2</c:v>
                </c:pt>
                <c:pt idx="2197">
                  <c:v>0.13548387096774189</c:v>
                </c:pt>
                <c:pt idx="2198">
                  <c:v>0.16417910447761189</c:v>
                </c:pt>
                <c:pt idx="2199">
                  <c:v>3.787878787878788E-2</c:v>
                </c:pt>
                <c:pt idx="2200">
                  <c:v>9.9514563106796114E-2</c:v>
                </c:pt>
                <c:pt idx="2201">
                  <c:v>9.950248756218906E-2</c:v>
                </c:pt>
                <c:pt idx="2202">
                  <c:v>8.7591240875912413E-2</c:v>
                </c:pt>
                <c:pt idx="2203">
                  <c:v>5.1470588235294122E-2</c:v>
                </c:pt>
                <c:pt idx="2204">
                  <c:v>0.11940298507462691</c:v>
                </c:pt>
                <c:pt idx="2205">
                  <c:v>7.4999999999999997E-2</c:v>
                </c:pt>
                <c:pt idx="2206">
                  <c:v>0.1047297297297297</c:v>
                </c:pt>
                <c:pt idx="2207">
                  <c:v>8.3109919571045576E-2</c:v>
                </c:pt>
                <c:pt idx="2208">
                  <c:v>5.8116232464929862E-2</c:v>
                </c:pt>
                <c:pt idx="2209">
                  <c:v>0.1417910447761194</c:v>
                </c:pt>
                <c:pt idx="2210">
                  <c:v>0.14465408805031449</c:v>
                </c:pt>
                <c:pt idx="2211">
                  <c:v>8.45771144278607E-2</c:v>
                </c:pt>
                <c:pt idx="2212">
                  <c:v>0.1147540983606557</c:v>
                </c:pt>
                <c:pt idx="2213">
                  <c:v>0.16279069767441859</c:v>
                </c:pt>
                <c:pt idx="2214">
                  <c:v>8.4291187739463605E-2</c:v>
                </c:pt>
                <c:pt idx="2215">
                  <c:v>4.8387096774193547E-2</c:v>
                </c:pt>
                <c:pt idx="2216">
                  <c:v>0.14285714285714279</c:v>
                </c:pt>
                <c:pt idx="2217">
                  <c:v>8.455882352941177E-2</c:v>
                </c:pt>
                <c:pt idx="2218">
                  <c:v>4.4117647058823532E-2</c:v>
                </c:pt>
                <c:pt idx="2219">
                  <c:v>2.777777777777778E-2</c:v>
                </c:pt>
                <c:pt idx="2220">
                  <c:v>7.1186440677966104E-2</c:v>
                </c:pt>
                <c:pt idx="2221">
                  <c:v>7.4898785425101214E-2</c:v>
                </c:pt>
                <c:pt idx="2222">
                  <c:v>0.1438848920863309</c:v>
                </c:pt>
                <c:pt idx="2223">
                  <c:v>8.3333333333333329E-2</c:v>
                </c:pt>
                <c:pt idx="2224">
                  <c:v>0.18439716312056739</c:v>
                </c:pt>
                <c:pt idx="2225">
                  <c:v>8.1081081081081086E-2</c:v>
                </c:pt>
                <c:pt idx="2226">
                  <c:v>8.0495356037151702E-2</c:v>
                </c:pt>
                <c:pt idx="2227">
                  <c:v>0.1090909090909091</c:v>
                </c:pt>
                <c:pt idx="2228">
                  <c:v>0.1036269430051813</c:v>
                </c:pt>
                <c:pt idx="2229">
                  <c:v>0.09</c:v>
                </c:pt>
                <c:pt idx="2230">
                  <c:v>4.328018223234624E-2</c:v>
                </c:pt>
                <c:pt idx="2231">
                  <c:v>8.9775561097256859E-2</c:v>
                </c:pt>
                <c:pt idx="2232">
                  <c:v>0.12828947368421051</c:v>
                </c:pt>
                <c:pt idx="2233">
                  <c:v>9.2936802973977689E-2</c:v>
                </c:pt>
                <c:pt idx="2234">
                  <c:v>9.0909090909090912E-2</c:v>
                </c:pt>
                <c:pt idx="2235">
                  <c:v>0.1141975308641975</c:v>
                </c:pt>
                <c:pt idx="2236">
                  <c:v>0.12524461839530329</c:v>
                </c:pt>
                <c:pt idx="2237">
                  <c:v>8.203125E-2</c:v>
                </c:pt>
                <c:pt idx="2238">
                  <c:v>4.2682926829268303E-2</c:v>
                </c:pt>
                <c:pt idx="2239">
                  <c:v>0.105515587529976</c:v>
                </c:pt>
                <c:pt idx="2240">
                  <c:v>0.14285714285714279</c:v>
                </c:pt>
                <c:pt idx="2241">
                  <c:v>0.1006711409395973</c:v>
                </c:pt>
                <c:pt idx="2242">
                  <c:v>0.1056910569105691</c:v>
                </c:pt>
                <c:pt idx="2243">
                  <c:v>0.101123595505618</c:v>
                </c:pt>
                <c:pt idx="2244">
                  <c:v>0.1074766355140187</c:v>
                </c:pt>
                <c:pt idx="2245">
                  <c:v>9.014084507042254E-2</c:v>
                </c:pt>
                <c:pt idx="2246">
                  <c:v>0.1161616161616162</c:v>
                </c:pt>
                <c:pt idx="2247">
                  <c:v>0.1256544502617801</c:v>
                </c:pt>
                <c:pt idx="2248">
                  <c:v>0.12790697674418611</c:v>
                </c:pt>
                <c:pt idx="2249">
                  <c:v>5.9649122807017542E-2</c:v>
                </c:pt>
                <c:pt idx="2250">
                  <c:v>0.12720848056537101</c:v>
                </c:pt>
                <c:pt idx="2251">
                  <c:v>0.1058394160583942</c:v>
                </c:pt>
                <c:pt idx="2252">
                  <c:v>0.126984126984127</c:v>
                </c:pt>
                <c:pt idx="2253">
                  <c:v>6.1403508771929821E-2</c:v>
                </c:pt>
                <c:pt idx="2254">
                  <c:v>7.5107296137339061E-2</c:v>
                </c:pt>
                <c:pt idx="2255">
                  <c:v>0.108695652173913</c:v>
                </c:pt>
                <c:pt idx="2256">
                  <c:v>8.8050314465408799E-2</c:v>
                </c:pt>
                <c:pt idx="2257">
                  <c:v>5.078125E-2</c:v>
                </c:pt>
                <c:pt idx="2258">
                  <c:v>9.0909090909090912E-2</c:v>
                </c:pt>
                <c:pt idx="2259">
                  <c:v>0.1235955056179775</c:v>
                </c:pt>
                <c:pt idx="2260">
                  <c:v>0.1136842105263158</c:v>
                </c:pt>
                <c:pt idx="2261">
                  <c:v>0.1061093247588424</c:v>
                </c:pt>
                <c:pt idx="2262">
                  <c:v>0.1037463976945245</c:v>
                </c:pt>
                <c:pt idx="2263">
                  <c:v>0.11336032388663971</c:v>
                </c:pt>
                <c:pt idx="2264">
                  <c:v>0.11570247933884301</c:v>
                </c:pt>
                <c:pt idx="2265">
                  <c:v>0.1118421052631579</c:v>
                </c:pt>
                <c:pt idx="2266">
                  <c:v>8.3623693379790948E-2</c:v>
                </c:pt>
                <c:pt idx="2267">
                  <c:v>8.45771144278607E-2</c:v>
                </c:pt>
                <c:pt idx="2268">
                  <c:v>0.1100917431192661</c:v>
                </c:pt>
                <c:pt idx="2269">
                  <c:v>7.8358208955223885E-2</c:v>
                </c:pt>
                <c:pt idx="2270">
                  <c:v>9.1816367265469059E-2</c:v>
                </c:pt>
                <c:pt idx="2271">
                  <c:v>8.8652482269503549E-2</c:v>
                </c:pt>
                <c:pt idx="2272">
                  <c:v>9.4339622641509441E-2</c:v>
                </c:pt>
                <c:pt idx="2273">
                  <c:v>7.6086956521739135E-2</c:v>
                </c:pt>
                <c:pt idx="2274">
                  <c:v>0.18032786885245899</c:v>
                </c:pt>
                <c:pt idx="2275">
                  <c:v>6.6496163682864456E-2</c:v>
                </c:pt>
                <c:pt idx="2276">
                  <c:v>0.11987381703470031</c:v>
                </c:pt>
                <c:pt idx="2277">
                  <c:v>0.10280373831775701</c:v>
                </c:pt>
                <c:pt idx="2278">
                  <c:v>8.4142394822006472E-2</c:v>
                </c:pt>
                <c:pt idx="2279">
                  <c:v>9.2105263157894732E-2</c:v>
                </c:pt>
                <c:pt idx="2280">
                  <c:v>0.1041214750542299</c:v>
                </c:pt>
                <c:pt idx="2281">
                  <c:v>0.1024844720496894</c:v>
                </c:pt>
                <c:pt idx="2282">
                  <c:v>8.8435374149659865E-2</c:v>
                </c:pt>
                <c:pt idx="2283">
                  <c:v>0.1023391812865497</c:v>
                </c:pt>
                <c:pt idx="2284">
                  <c:v>6.3694267515923567E-2</c:v>
                </c:pt>
                <c:pt idx="2285">
                  <c:v>8.5365853658536592E-2</c:v>
                </c:pt>
                <c:pt idx="2286">
                  <c:v>0.1170731707317073</c:v>
                </c:pt>
                <c:pt idx="2287">
                  <c:v>0.1241007194244604</c:v>
                </c:pt>
                <c:pt idx="2288">
                  <c:v>0.1077844311377246</c:v>
                </c:pt>
                <c:pt idx="2289">
                  <c:v>0.10837438423645319</c:v>
                </c:pt>
                <c:pt idx="2290">
                  <c:v>0.1098265895953757</c:v>
                </c:pt>
                <c:pt idx="2291">
                  <c:v>0.12568306010928959</c:v>
                </c:pt>
                <c:pt idx="2292">
                  <c:v>9.3548387096774197E-2</c:v>
                </c:pt>
                <c:pt idx="2293">
                  <c:v>0.1241830065359477</c:v>
                </c:pt>
                <c:pt idx="2294">
                  <c:v>9.0185676392572939E-2</c:v>
                </c:pt>
                <c:pt idx="2295">
                  <c:v>0.1114457831325301</c:v>
                </c:pt>
                <c:pt idx="2296">
                  <c:v>9.5132743362831854E-2</c:v>
                </c:pt>
                <c:pt idx="2297">
                  <c:v>6.765327695560254E-2</c:v>
                </c:pt>
                <c:pt idx="2298">
                  <c:v>0.1233766233766234</c:v>
                </c:pt>
                <c:pt idx="2299">
                  <c:v>0.10546875</c:v>
                </c:pt>
                <c:pt idx="2300">
                  <c:v>0.10656934306569341</c:v>
                </c:pt>
                <c:pt idx="2301">
                  <c:v>0.1208053691275168</c:v>
                </c:pt>
                <c:pt idx="2302">
                  <c:v>0.24</c:v>
                </c:pt>
                <c:pt idx="2303">
                  <c:v>8.6538461538461536E-2</c:v>
                </c:pt>
                <c:pt idx="2304">
                  <c:v>0.10699588477366261</c:v>
                </c:pt>
                <c:pt idx="2305">
                  <c:v>0.1063829787234043</c:v>
                </c:pt>
                <c:pt idx="2306">
                  <c:v>7.1895424836601302E-2</c:v>
                </c:pt>
                <c:pt idx="2307">
                  <c:v>0.1104972375690608</c:v>
                </c:pt>
                <c:pt idx="2308">
                  <c:v>0.10606060606060611</c:v>
                </c:pt>
                <c:pt idx="2309">
                  <c:v>5.8823529411764712E-2</c:v>
                </c:pt>
                <c:pt idx="2310">
                  <c:v>8.9005235602094238E-2</c:v>
                </c:pt>
                <c:pt idx="2311">
                  <c:v>9.6590909090909088E-2</c:v>
                </c:pt>
                <c:pt idx="2312">
                  <c:v>0.1063829787234043</c:v>
                </c:pt>
                <c:pt idx="2313">
                  <c:v>0.134020618556701</c:v>
                </c:pt>
                <c:pt idx="2314">
                  <c:v>8.1589958158995821E-2</c:v>
                </c:pt>
                <c:pt idx="2315">
                  <c:v>5.3117782909930723E-2</c:v>
                </c:pt>
                <c:pt idx="2316">
                  <c:v>5.6074766355140193E-2</c:v>
                </c:pt>
                <c:pt idx="2317">
                  <c:v>6.6246056782334389E-2</c:v>
                </c:pt>
                <c:pt idx="2318">
                  <c:v>0.1153846153846154</c:v>
                </c:pt>
                <c:pt idx="2319">
                  <c:v>6.8649885583524028E-2</c:v>
                </c:pt>
                <c:pt idx="2320">
                  <c:v>6.5573770491803282E-2</c:v>
                </c:pt>
                <c:pt idx="2321">
                  <c:v>8.211678832116788E-2</c:v>
                </c:pt>
                <c:pt idx="2322">
                  <c:v>0.1036468330134357</c:v>
                </c:pt>
                <c:pt idx="2323">
                  <c:v>0.10548523206751061</c:v>
                </c:pt>
                <c:pt idx="2324">
                  <c:v>9.5717884130982367E-2</c:v>
                </c:pt>
                <c:pt idx="2325">
                  <c:v>0.1086350974930362</c:v>
                </c:pt>
                <c:pt idx="2326">
                  <c:v>8.1967213114754092E-2</c:v>
                </c:pt>
                <c:pt idx="2327">
                  <c:v>0.103030303030303</c:v>
                </c:pt>
                <c:pt idx="2328">
                  <c:v>7.5875486381322951E-2</c:v>
                </c:pt>
                <c:pt idx="2329">
                  <c:v>8.8235294117647065E-2</c:v>
                </c:pt>
                <c:pt idx="2330">
                  <c:v>9.5768374164810696E-2</c:v>
                </c:pt>
                <c:pt idx="2331">
                  <c:v>0.1077504725897921</c:v>
                </c:pt>
                <c:pt idx="2332">
                  <c:v>8.2840236686390539E-2</c:v>
                </c:pt>
                <c:pt idx="2333">
                  <c:v>9.1633466135458169E-2</c:v>
                </c:pt>
                <c:pt idx="2334">
                  <c:v>8.2352941176470587E-2</c:v>
                </c:pt>
                <c:pt idx="2335">
                  <c:v>0.11570247933884301</c:v>
                </c:pt>
                <c:pt idx="2336">
                  <c:v>0.14545454545454539</c:v>
                </c:pt>
                <c:pt idx="2337">
                  <c:v>0.10236220472440941</c:v>
                </c:pt>
                <c:pt idx="2338">
                  <c:v>0.1145510835913313</c:v>
                </c:pt>
                <c:pt idx="2339">
                  <c:v>0.10750507099391481</c:v>
                </c:pt>
                <c:pt idx="2340">
                  <c:v>5.5016181229773461E-2</c:v>
                </c:pt>
                <c:pt idx="2341">
                  <c:v>0.1094420600858369</c:v>
                </c:pt>
                <c:pt idx="2342">
                  <c:v>5.2763819095477393E-2</c:v>
                </c:pt>
                <c:pt idx="2343">
                  <c:v>8.1168831168831168E-2</c:v>
                </c:pt>
                <c:pt idx="2344">
                  <c:v>9.9378881987577633E-2</c:v>
                </c:pt>
                <c:pt idx="2345">
                  <c:v>7.5396825396825393E-2</c:v>
                </c:pt>
                <c:pt idx="2346">
                  <c:v>9.1880341880341887E-2</c:v>
                </c:pt>
                <c:pt idx="2347">
                  <c:v>5.701754385964912E-2</c:v>
                </c:pt>
                <c:pt idx="2348">
                  <c:v>0.19557195571955721</c:v>
                </c:pt>
                <c:pt idx="2349">
                  <c:v>0.1238532110091743</c:v>
                </c:pt>
                <c:pt idx="2350">
                  <c:v>6.0737527114967459E-2</c:v>
                </c:pt>
                <c:pt idx="2351">
                  <c:v>7.9646017699115043E-2</c:v>
                </c:pt>
                <c:pt idx="2352">
                  <c:v>0.13157894736842099</c:v>
                </c:pt>
                <c:pt idx="2353">
                  <c:v>6.6810344827586202E-2</c:v>
                </c:pt>
                <c:pt idx="2354">
                  <c:v>0.100656455142232</c:v>
                </c:pt>
                <c:pt idx="2355">
                  <c:v>0.1039755351681957</c:v>
                </c:pt>
                <c:pt idx="2356">
                  <c:v>7.7881619937694699E-2</c:v>
                </c:pt>
                <c:pt idx="2357">
                  <c:v>7.1428571428571425E-2</c:v>
                </c:pt>
                <c:pt idx="2358">
                  <c:v>8.5972850678733032E-2</c:v>
                </c:pt>
                <c:pt idx="2359">
                  <c:v>9.6179183135704879E-2</c:v>
                </c:pt>
                <c:pt idx="2360">
                  <c:v>0.12339331619537269</c:v>
                </c:pt>
                <c:pt idx="2361">
                  <c:v>9.8039215686274508E-2</c:v>
                </c:pt>
                <c:pt idx="2362">
                  <c:v>5.5944055944055937E-2</c:v>
                </c:pt>
                <c:pt idx="2363">
                  <c:v>8.5501858736059477E-2</c:v>
                </c:pt>
                <c:pt idx="2364">
                  <c:v>8.9385474860335198E-2</c:v>
                </c:pt>
                <c:pt idx="2365">
                  <c:v>0.1077844311377246</c:v>
                </c:pt>
                <c:pt idx="2366">
                  <c:v>6.5116279069767441E-2</c:v>
                </c:pt>
                <c:pt idx="2367">
                  <c:v>0.11872146118721461</c:v>
                </c:pt>
                <c:pt idx="2368">
                  <c:v>0.10476190476190481</c:v>
                </c:pt>
                <c:pt idx="2369">
                  <c:v>7.1216617210682495E-2</c:v>
                </c:pt>
                <c:pt idx="2370">
                  <c:v>0.1107142857142857</c:v>
                </c:pt>
                <c:pt idx="2371">
                  <c:v>8.4444444444444447E-2</c:v>
                </c:pt>
                <c:pt idx="2372">
                  <c:v>6.0532687651331719E-2</c:v>
                </c:pt>
                <c:pt idx="2373">
                  <c:v>9.412650602409639E-2</c:v>
                </c:pt>
                <c:pt idx="2374">
                  <c:v>0.1058823529411765</c:v>
                </c:pt>
                <c:pt idx="2375">
                  <c:v>9.8591549295774641E-2</c:v>
                </c:pt>
                <c:pt idx="2376">
                  <c:v>8.3333333333333329E-2</c:v>
                </c:pt>
                <c:pt idx="2377">
                  <c:v>0.1237113402061856</c:v>
                </c:pt>
                <c:pt idx="2378">
                  <c:v>9.4086021505376344E-2</c:v>
                </c:pt>
                <c:pt idx="2379">
                  <c:v>0.11070780399274049</c:v>
                </c:pt>
                <c:pt idx="2380">
                  <c:v>0.139917695473251</c:v>
                </c:pt>
                <c:pt idx="2381">
                  <c:v>6.0658578856152508E-2</c:v>
                </c:pt>
                <c:pt idx="2382">
                  <c:v>9.269662921348315E-2</c:v>
                </c:pt>
                <c:pt idx="2383">
                  <c:v>0.10878661087866109</c:v>
                </c:pt>
                <c:pt idx="2384">
                  <c:v>5.859375E-2</c:v>
                </c:pt>
                <c:pt idx="2385">
                  <c:v>8.98876404494382E-2</c:v>
                </c:pt>
                <c:pt idx="2386">
                  <c:v>9.5238095238095233E-2</c:v>
                </c:pt>
                <c:pt idx="2387">
                  <c:v>0.14074074074074069</c:v>
                </c:pt>
                <c:pt idx="2388">
                  <c:v>0.14772727272727271</c:v>
                </c:pt>
                <c:pt idx="2389">
                  <c:v>9.2511013215859028E-2</c:v>
                </c:pt>
                <c:pt idx="2390">
                  <c:v>0.1094619666048238</c:v>
                </c:pt>
                <c:pt idx="2391">
                  <c:v>5.0761421319796947E-2</c:v>
                </c:pt>
                <c:pt idx="2392">
                  <c:v>8.5106382978723402E-2</c:v>
                </c:pt>
                <c:pt idx="2393">
                  <c:v>7.8498293515358364E-2</c:v>
                </c:pt>
                <c:pt idx="2394">
                  <c:v>0.10266940451745379</c:v>
                </c:pt>
                <c:pt idx="2395">
                  <c:v>6.228373702422145E-2</c:v>
                </c:pt>
                <c:pt idx="2396">
                  <c:v>0.11874999999999999</c:v>
                </c:pt>
                <c:pt idx="2397">
                  <c:v>9.7165991902834009E-2</c:v>
                </c:pt>
                <c:pt idx="2398">
                  <c:v>9.2879256965944276E-2</c:v>
                </c:pt>
                <c:pt idx="2399">
                  <c:v>0.1074523396880416</c:v>
                </c:pt>
                <c:pt idx="2400">
                  <c:v>0.1241610738255034</c:v>
                </c:pt>
                <c:pt idx="2401">
                  <c:v>0.109375</c:v>
                </c:pt>
                <c:pt idx="2402">
                  <c:v>0.1176470588235294</c:v>
                </c:pt>
                <c:pt idx="2403">
                  <c:v>7.9136690647482008E-2</c:v>
                </c:pt>
                <c:pt idx="2404">
                  <c:v>6.4876957494407153E-2</c:v>
                </c:pt>
                <c:pt idx="2405">
                  <c:v>7.8787878787878782E-2</c:v>
                </c:pt>
                <c:pt idx="2406">
                  <c:v>4.960835509138381E-2</c:v>
                </c:pt>
                <c:pt idx="2407">
                  <c:v>7.6923076923076927E-2</c:v>
                </c:pt>
                <c:pt idx="2408">
                  <c:v>7.926829268292683E-2</c:v>
                </c:pt>
                <c:pt idx="2409">
                  <c:v>7.2727272727272724E-2</c:v>
                </c:pt>
                <c:pt idx="2410">
                  <c:v>0.108433734939759</c:v>
                </c:pt>
                <c:pt idx="2411">
                  <c:v>0.12179487179487181</c:v>
                </c:pt>
                <c:pt idx="2412">
                  <c:v>5.7142857142857141E-2</c:v>
                </c:pt>
                <c:pt idx="2413">
                  <c:v>3.3707865168539318E-2</c:v>
                </c:pt>
                <c:pt idx="2414">
                  <c:v>4.2145593869731802E-2</c:v>
                </c:pt>
                <c:pt idx="2415">
                  <c:v>0.12560386473429949</c:v>
                </c:pt>
                <c:pt idx="2416">
                  <c:v>0.1165217391304348</c:v>
                </c:pt>
                <c:pt idx="2417">
                  <c:v>8.7866108786610872E-2</c:v>
                </c:pt>
                <c:pt idx="2418">
                  <c:v>0.109375</c:v>
                </c:pt>
                <c:pt idx="2419">
                  <c:v>8.2802547770700632E-2</c:v>
                </c:pt>
                <c:pt idx="2420">
                  <c:v>0.1066945606694561</c:v>
                </c:pt>
                <c:pt idx="2421">
                  <c:v>9.9150141643059492E-2</c:v>
                </c:pt>
                <c:pt idx="2422">
                  <c:v>8.9795918367346933E-2</c:v>
                </c:pt>
                <c:pt idx="2423">
                  <c:v>0.12807881773399021</c:v>
                </c:pt>
                <c:pt idx="2424">
                  <c:v>9.556313993174062E-2</c:v>
                </c:pt>
                <c:pt idx="2425">
                  <c:v>0.1024930747922438</c:v>
                </c:pt>
                <c:pt idx="2426">
                  <c:v>9.7922848664688422E-2</c:v>
                </c:pt>
                <c:pt idx="2427">
                  <c:v>0.1107382550335571</c:v>
                </c:pt>
                <c:pt idx="2428">
                  <c:v>9.832635983263599E-2</c:v>
                </c:pt>
                <c:pt idx="2429">
                  <c:v>8.7499999999999994E-2</c:v>
                </c:pt>
                <c:pt idx="2430">
                  <c:v>9.815950920245399E-2</c:v>
                </c:pt>
                <c:pt idx="2431">
                  <c:v>0.12925170068027211</c:v>
                </c:pt>
                <c:pt idx="2432">
                  <c:v>6.1571125265392782E-2</c:v>
                </c:pt>
                <c:pt idx="2433">
                  <c:v>8.0267558528428096E-2</c:v>
                </c:pt>
                <c:pt idx="2434">
                  <c:v>0.13422818791946309</c:v>
                </c:pt>
                <c:pt idx="2435">
                  <c:v>9.2691622103386814E-2</c:v>
                </c:pt>
                <c:pt idx="2436">
                  <c:v>0.11400651465798051</c:v>
                </c:pt>
                <c:pt idx="2437">
                  <c:v>7.6335877862595422E-2</c:v>
                </c:pt>
                <c:pt idx="2438">
                  <c:v>0.1206225680933852</c:v>
                </c:pt>
                <c:pt idx="2439">
                  <c:v>6.9090909090909092E-2</c:v>
                </c:pt>
                <c:pt idx="2440">
                  <c:v>9.4736842105263161E-2</c:v>
                </c:pt>
                <c:pt idx="2441">
                  <c:v>9.9358974358974353E-2</c:v>
                </c:pt>
                <c:pt idx="2442">
                  <c:v>7.9303675048355893E-2</c:v>
                </c:pt>
                <c:pt idx="2443">
                  <c:v>6.0150375939849621E-2</c:v>
                </c:pt>
                <c:pt idx="2444">
                  <c:v>0.15957446808510639</c:v>
                </c:pt>
                <c:pt idx="2445">
                  <c:v>0.12037037037037041</c:v>
                </c:pt>
                <c:pt idx="2446">
                  <c:v>6.2068965517241378E-2</c:v>
                </c:pt>
                <c:pt idx="2447">
                  <c:v>7.9051383399209488E-2</c:v>
                </c:pt>
                <c:pt idx="2448">
                  <c:v>6.4981949458483748E-2</c:v>
                </c:pt>
                <c:pt idx="2449">
                  <c:v>0.13291139240506331</c:v>
                </c:pt>
                <c:pt idx="2450">
                  <c:v>0.13807531380753141</c:v>
                </c:pt>
                <c:pt idx="2451">
                  <c:v>5.6947608200455579E-2</c:v>
                </c:pt>
                <c:pt idx="2452">
                  <c:v>8.6956521739130432E-2</c:v>
                </c:pt>
                <c:pt idx="2453">
                  <c:v>7.1428571428571425E-2</c:v>
                </c:pt>
                <c:pt idx="2454">
                  <c:v>0.108695652173913</c:v>
                </c:pt>
                <c:pt idx="2455">
                  <c:v>7.1984435797665364E-2</c:v>
                </c:pt>
                <c:pt idx="2456">
                  <c:v>8.1081081081081086E-2</c:v>
                </c:pt>
                <c:pt idx="2457">
                  <c:v>0.1111111111111111</c:v>
                </c:pt>
                <c:pt idx="2458">
                  <c:v>0.10280373831775701</c:v>
                </c:pt>
                <c:pt idx="2459">
                  <c:v>0.1171875</c:v>
                </c:pt>
                <c:pt idx="2460">
                  <c:v>9.5092024539877307E-2</c:v>
                </c:pt>
                <c:pt idx="2461">
                  <c:v>0.1103896103896104</c:v>
                </c:pt>
                <c:pt idx="2462">
                  <c:v>7.4889867841409691E-2</c:v>
                </c:pt>
                <c:pt idx="2463">
                  <c:v>0.13492063492063491</c:v>
                </c:pt>
                <c:pt idx="2464">
                  <c:v>0.1446808510638298</c:v>
                </c:pt>
                <c:pt idx="2465">
                  <c:v>0.12956810631229229</c:v>
                </c:pt>
                <c:pt idx="2466">
                  <c:v>8.7765957446808512E-2</c:v>
                </c:pt>
                <c:pt idx="2467">
                  <c:v>8.8888888888888892E-2</c:v>
                </c:pt>
                <c:pt idx="2468">
                  <c:v>0.1002132196162047</c:v>
                </c:pt>
                <c:pt idx="2469">
                  <c:v>5.1080550098231828E-2</c:v>
                </c:pt>
                <c:pt idx="2470">
                  <c:v>5.5384615384615393E-2</c:v>
                </c:pt>
                <c:pt idx="2471">
                  <c:v>0.1146067415730337</c:v>
                </c:pt>
                <c:pt idx="2472">
                  <c:v>8.9041095890410954E-2</c:v>
                </c:pt>
                <c:pt idx="2473">
                  <c:v>9.5238095238095233E-2</c:v>
                </c:pt>
                <c:pt idx="2474">
                  <c:v>7.4193548387096769E-2</c:v>
                </c:pt>
                <c:pt idx="2475">
                  <c:v>6.75990675990676E-2</c:v>
                </c:pt>
                <c:pt idx="2476">
                  <c:v>0.1008849557522124</c:v>
                </c:pt>
                <c:pt idx="2477">
                  <c:v>8.0996884735202487E-2</c:v>
                </c:pt>
                <c:pt idx="2478">
                  <c:v>5.0359712230215833E-2</c:v>
                </c:pt>
                <c:pt idx="2479">
                  <c:v>8.3333333333333329E-2</c:v>
                </c:pt>
                <c:pt idx="2480">
                  <c:v>9.1703056768558958E-2</c:v>
                </c:pt>
                <c:pt idx="2481">
                  <c:v>9.0534979423868317E-2</c:v>
                </c:pt>
                <c:pt idx="2482">
                  <c:v>0.1072386058981233</c:v>
                </c:pt>
                <c:pt idx="2483">
                  <c:v>0.208695652173913</c:v>
                </c:pt>
                <c:pt idx="2484">
                  <c:v>0.1005586592178771</c:v>
                </c:pt>
                <c:pt idx="2485">
                  <c:v>0.17073170731707321</c:v>
                </c:pt>
                <c:pt idx="2486">
                  <c:v>8.0357142857142863E-2</c:v>
                </c:pt>
                <c:pt idx="2487">
                  <c:v>0.2</c:v>
                </c:pt>
                <c:pt idx="2488">
                  <c:v>0.11374407582938389</c:v>
                </c:pt>
                <c:pt idx="2489">
                  <c:v>6.6929133858267723E-2</c:v>
                </c:pt>
                <c:pt idx="2490">
                  <c:v>8.0536912751677847E-2</c:v>
                </c:pt>
                <c:pt idx="2491">
                  <c:v>0.125</c:v>
                </c:pt>
                <c:pt idx="2492">
                  <c:v>0.10784313725490199</c:v>
                </c:pt>
                <c:pt idx="2493">
                  <c:v>0.12</c:v>
                </c:pt>
                <c:pt idx="2494">
                  <c:v>0.10526315789473679</c:v>
                </c:pt>
                <c:pt idx="2495">
                  <c:v>0.13114754098360659</c:v>
                </c:pt>
                <c:pt idx="2496">
                  <c:v>0.11484593837535011</c:v>
                </c:pt>
                <c:pt idx="2497">
                  <c:v>0.1059190031152648</c:v>
                </c:pt>
                <c:pt idx="2498">
                  <c:v>6.7647058823529407E-2</c:v>
                </c:pt>
                <c:pt idx="2499">
                  <c:v>6.8322981366459631E-2</c:v>
                </c:pt>
                <c:pt idx="2500">
                  <c:v>8.6206896551724144E-2</c:v>
                </c:pt>
                <c:pt idx="2501">
                  <c:v>0.1</c:v>
                </c:pt>
                <c:pt idx="2502">
                  <c:v>0.12320916905444131</c:v>
                </c:pt>
                <c:pt idx="2503">
                  <c:v>9.0909090909090912E-2</c:v>
                </c:pt>
                <c:pt idx="2504">
                  <c:v>8.085106382978724E-2</c:v>
                </c:pt>
                <c:pt idx="2505">
                  <c:v>6.9548872180451124E-2</c:v>
                </c:pt>
                <c:pt idx="2506">
                  <c:v>9.2134831460674152E-2</c:v>
                </c:pt>
                <c:pt idx="2507">
                  <c:v>9.6196868008948541E-2</c:v>
                </c:pt>
                <c:pt idx="2508">
                  <c:v>0.10792951541850219</c:v>
                </c:pt>
                <c:pt idx="2509">
                  <c:v>8.5714285714285715E-2</c:v>
                </c:pt>
                <c:pt idx="2510">
                  <c:v>0.11155378486055779</c:v>
                </c:pt>
                <c:pt idx="2511">
                  <c:v>8.91566265060241E-2</c:v>
                </c:pt>
                <c:pt idx="2512">
                  <c:v>0.108352144469526</c:v>
                </c:pt>
                <c:pt idx="2513">
                  <c:v>7.560137457044673E-2</c:v>
                </c:pt>
                <c:pt idx="2514">
                  <c:v>0.1176470588235294</c:v>
                </c:pt>
                <c:pt idx="2515">
                  <c:v>0.1173913043478261</c:v>
                </c:pt>
                <c:pt idx="2516">
                  <c:v>6.0453400503778343E-2</c:v>
                </c:pt>
                <c:pt idx="2517">
                  <c:v>6.1224489795918373E-2</c:v>
                </c:pt>
                <c:pt idx="2518">
                  <c:v>9.5709570957095716E-2</c:v>
                </c:pt>
                <c:pt idx="2519">
                  <c:v>6.4239828693790149E-2</c:v>
                </c:pt>
                <c:pt idx="2520">
                  <c:v>6.8965517241379309E-2</c:v>
                </c:pt>
                <c:pt idx="2521">
                  <c:v>0.1012658227848101</c:v>
                </c:pt>
                <c:pt idx="2522">
                  <c:v>0.1208053691275168</c:v>
                </c:pt>
                <c:pt idx="2523">
                  <c:v>5.4263565891472867E-2</c:v>
                </c:pt>
                <c:pt idx="2524">
                  <c:v>8.673469387755102E-2</c:v>
                </c:pt>
                <c:pt idx="2525">
                  <c:v>9.0909090909090912E-2</c:v>
                </c:pt>
                <c:pt idx="2526">
                  <c:v>9.237875288683603E-2</c:v>
                </c:pt>
                <c:pt idx="2527">
                  <c:v>8.6757990867579904E-2</c:v>
                </c:pt>
                <c:pt idx="2528">
                  <c:v>0.1077441077441077</c:v>
                </c:pt>
                <c:pt idx="2529">
                  <c:v>6.1611374407582943E-2</c:v>
                </c:pt>
                <c:pt idx="2530">
                  <c:v>9.5070422535211266E-2</c:v>
                </c:pt>
                <c:pt idx="2531">
                  <c:v>8.1699346405228759E-2</c:v>
                </c:pt>
                <c:pt idx="2532">
                  <c:v>0.15151515151515149</c:v>
                </c:pt>
                <c:pt idx="2533">
                  <c:v>0.1209677419354839</c:v>
                </c:pt>
                <c:pt idx="2534">
                  <c:v>0.11594202898550721</c:v>
                </c:pt>
                <c:pt idx="2535">
                  <c:v>0.111587982832618</c:v>
                </c:pt>
                <c:pt idx="2536">
                  <c:v>0.10227272727272731</c:v>
                </c:pt>
                <c:pt idx="2537">
                  <c:v>5.2631578947368418E-2</c:v>
                </c:pt>
                <c:pt idx="2538">
                  <c:v>8.6538461538461536E-2</c:v>
                </c:pt>
                <c:pt idx="2539">
                  <c:v>0.1015801354401806</c:v>
                </c:pt>
                <c:pt idx="2540">
                  <c:v>9.4650205761316872E-2</c:v>
                </c:pt>
                <c:pt idx="2541">
                  <c:v>9.375E-2</c:v>
                </c:pt>
                <c:pt idx="2542">
                  <c:v>6.9246435845213852E-2</c:v>
                </c:pt>
                <c:pt idx="2543">
                  <c:v>0.1183673469387755</c:v>
                </c:pt>
                <c:pt idx="2544">
                  <c:v>5.4545454545454543E-2</c:v>
                </c:pt>
                <c:pt idx="2545">
                  <c:v>0.1147540983606557</c:v>
                </c:pt>
                <c:pt idx="2546">
                  <c:v>8.727272727272728E-2</c:v>
                </c:pt>
                <c:pt idx="2547">
                  <c:v>0.12</c:v>
                </c:pt>
                <c:pt idx="2548">
                  <c:v>0.125</c:v>
                </c:pt>
                <c:pt idx="2549">
                  <c:v>9.8214285714285712E-2</c:v>
                </c:pt>
                <c:pt idx="2550">
                  <c:v>0.10731707317073171</c:v>
                </c:pt>
                <c:pt idx="2551">
                  <c:v>0.119047619047619</c:v>
                </c:pt>
                <c:pt idx="2552">
                  <c:v>0.15463917525773199</c:v>
                </c:pt>
                <c:pt idx="2553">
                  <c:v>0.10169491525423729</c:v>
                </c:pt>
                <c:pt idx="2554">
                  <c:v>0.10685483870967739</c:v>
                </c:pt>
                <c:pt idx="2555">
                  <c:v>0.1031746031746032</c:v>
                </c:pt>
                <c:pt idx="2556">
                  <c:v>7.476635514018691E-2</c:v>
                </c:pt>
                <c:pt idx="2557">
                  <c:v>5.0847457627118647E-2</c:v>
                </c:pt>
                <c:pt idx="2558">
                  <c:v>0.1136842105263158</c:v>
                </c:pt>
                <c:pt idx="2559">
                  <c:v>8.6614173228346455E-2</c:v>
                </c:pt>
                <c:pt idx="2560">
                  <c:v>0.14903846153846151</c:v>
                </c:pt>
                <c:pt idx="2561">
                  <c:v>0.12658227848101269</c:v>
                </c:pt>
                <c:pt idx="2562">
                  <c:v>0.17475728155339809</c:v>
                </c:pt>
                <c:pt idx="2563">
                  <c:v>6.9230769230769235E-2</c:v>
                </c:pt>
                <c:pt idx="2564">
                  <c:v>9.1463414634146339E-2</c:v>
                </c:pt>
                <c:pt idx="2565">
                  <c:v>0.1203319502074689</c:v>
                </c:pt>
                <c:pt idx="2566">
                  <c:v>9.5628415300546443E-2</c:v>
                </c:pt>
                <c:pt idx="2567">
                  <c:v>6.9977426636568849E-2</c:v>
                </c:pt>
                <c:pt idx="2568">
                  <c:v>9.5522388059701493E-2</c:v>
                </c:pt>
                <c:pt idx="2569">
                  <c:v>9.2760180995475117E-2</c:v>
                </c:pt>
                <c:pt idx="2570">
                  <c:v>8.1632653061224483E-2</c:v>
                </c:pt>
                <c:pt idx="2571">
                  <c:v>0.1027190332326284</c:v>
                </c:pt>
                <c:pt idx="2572">
                  <c:v>9.2465753424657529E-2</c:v>
                </c:pt>
                <c:pt idx="2573">
                  <c:v>5.7971014492753617E-2</c:v>
                </c:pt>
                <c:pt idx="2574">
                  <c:v>9.1836734693877556E-2</c:v>
                </c:pt>
                <c:pt idx="2575">
                  <c:v>0.12</c:v>
                </c:pt>
                <c:pt idx="2576">
                  <c:v>8.5714285714285715E-2</c:v>
                </c:pt>
                <c:pt idx="2577">
                  <c:v>0.1146067415730337</c:v>
                </c:pt>
                <c:pt idx="2578">
                  <c:v>9.5744680851063829E-2</c:v>
                </c:pt>
                <c:pt idx="2579">
                  <c:v>9.6153846153846159E-2</c:v>
                </c:pt>
                <c:pt idx="2580">
                  <c:v>0.1025641025641026</c:v>
                </c:pt>
                <c:pt idx="2581">
                  <c:v>9.9236641221374045E-2</c:v>
                </c:pt>
                <c:pt idx="2582">
                  <c:v>0.12678936605316971</c:v>
                </c:pt>
                <c:pt idx="2583">
                  <c:v>6.7901234567901231E-2</c:v>
                </c:pt>
                <c:pt idx="2584">
                  <c:v>9.7982708933717577E-2</c:v>
                </c:pt>
                <c:pt idx="2585">
                  <c:v>0.1105527638190955</c:v>
                </c:pt>
                <c:pt idx="2586">
                  <c:v>6.4049586776859499E-2</c:v>
                </c:pt>
                <c:pt idx="2587">
                  <c:v>0.1326530612244898</c:v>
                </c:pt>
                <c:pt idx="2588">
                  <c:v>0.1420118343195266</c:v>
                </c:pt>
                <c:pt idx="2589">
                  <c:v>0.1094890510948905</c:v>
                </c:pt>
                <c:pt idx="2590">
                  <c:v>8.5778781038374718E-2</c:v>
                </c:pt>
                <c:pt idx="2591">
                  <c:v>0.1864406779661017</c:v>
                </c:pt>
                <c:pt idx="2592">
                  <c:v>0.15254237288135589</c:v>
                </c:pt>
                <c:pt idx="2593">
                  <c:v>0.15384615384615391</c:v>
                </c:pt>
                <c:pt idx="2594">
                  <c:v>0.16759776536312851</c:v>
                </c:pt>
                <c:pt idx="2595">
                  <c:v>0.21153846153846151</c:v>
                </c:pt>
                <c:pt idx="2596">
                  <c:v>0.18699186991869921</c:v>
                </c:pt>
                <c:pt idx="2597">
                  <c:v>0.2142857142857143</c:v>
                </c:pt>
                <c:pt idx="2598">
                  <c:v>0.19047619047619049</c:v>
                </c:pt>
                <c:pt idx="2599">
                  <c:v>0.21</c:v>
                </c:pt>
                <c:pt idx="2600">
                  <c:v>0.10759493670886081</c:v>
                </c:pt>
                <c:pt idx="2601">
                  <c:v>6.3157894736842107E-2</c:v>
                </c:pt>
                <c:pt idx="2602">
                  <c:v>6.7226890756302518E-2</c:v>
                </c:pt>
                <c:pt idx="2603">
                  <c:v>6.25E-2</c:v>
                </c:pt>
                <c:pt idx="2604">
                  <c:v>8.9850249584026626E-2</c:v>
                </c:pt>
                <c:pt idx="2605">
                  <c:v>9.0604026845637578E-2</c:v>
                </c:pt>
                <c:pt idx="2606">
                  <c:v>9.0909090909090912E-2</c:v>
                </c:pt>
                <c:pt idx="2607">
                  <c:v>5.0761421319796947E-2</c:v>
                </c:pt>
                <c:pt idx="2608">
                  <c:v>0.13703703703703701</c:v>
                </c:pt>
                <c:pt idx="2609">
                  <c:v>0.1049107142857143</c:v>
                </c:pt>
                <c:pt idx="2610">
                  <c:v>0.178343949044586</c:v>
                </c:pt>
                <c:pt idx="2611">
                  <c:v>7.2538860103626937E-2</c:v>
                </c:pt>
                <c:pt idx="2612">
                  <c:v>0.141025641025641</c:v>
                </c:pt>
                <c:pt idx="2613">
                  <c:v>0.1179422835633626</c:v>
                </c:pt>
                <c:pt idx="2614">
                  <c:v>6.5217391304347824E-2</c:v>
                </c:pt>
                <c:pt idx="2615">
                  <c:v>5.4545454545454543E-2</c:v>
                </c:pt>
                <c:pt idx="2616">
                  <c:v>0.10674846625766871</c:v>
                </c:pt>
                <c:pt idx="2617">
                  <c:v>8.3682008368200833E-2</c:v>
                </c:pt>
                <c:pt idx="2618">
                  <c:v>0.1234567901234568</c:v>
                </c:pt>
                <c:pt idx="2619">
                  <c:v>6.4056939501779361E-2</c:v>
                </c:pt>
                <c:pt idx="2620">
                  <c:v>0.12598425196850391</c:v>
                </c:pt>
                <c:pt idx="2621">
                  <c:v>0.1221719457013575</c:v>
                </c:pt>
                <c:pt idx="2622">
                  <c:v>5.6074766355140193E-2</c:v>
                </c:pt>
                <c:pt idx="2623">
                  <c:v>5.3254437869822487E-2</c:v>
                </c:pt>
                <c:pt idx="2624">
                  <c:v>0.1</c:v>
                </c:pt>
                <c:pt idx="2625">
                  <c:v>6.3348416289592757E-2</c:v>
                </c:pt>
                <c:pt idx="2626">
                  <c:v>9.3023255813953487E-2</c:v>
                </c:pt>
                <c:pt idx="2627">
                  <c:v>0.10344827586206901</c:v>
                </c:pt>
                <c:pt idx="2628">
                  <c:v>0.12437810945273629</c:v>
                </c:pt>
                <c:pt idx="2629">
                  <c:v>9.0909090909090912E-2</c:v>
                </c:pt>
                <c:pt idx="2630">
                  <c:v>0.08</c:v>
                </c:pt>
                <c:pt idx="2631">
                  <c:v>0.11587301587301591</c:v>
                </c:pt>
                <c:pt idx="2632">
                  <c:v>0.1012658227848101</c:v>
                </c:pt>
                <c:pt idx="2633">
                  <c:v>7.5471698113207544E-2</c:v>
                </c:pt>
                <c:pt idx="2634">
                  <c:v>9.6812278630460449E-2</c:v>
                </c:pt>
                <c:pt idx="2635">
                  <c:v>0.1016260162601626</c:v>
                </c:pt>
                <c:pt idx="2636">
                  <c:v>0.14634146341463411</c:v>
                </c:pt>
                <c:pt idx="2637">
                  <c:v>7.1111111111111111E-2</c:v>
                </c:pt>
                <c:pt idx="2638">
                  <c:v>7.4519230769230768E-2</c:v>
                </c:pt>
                <c:pt idx="2639">
                  <c:v>9.5744680851063829E-2</c:v>
                </c:pt>
                <c:pt idx="2640">
                  <c:v>0.10121457489878539</c:v>
                </c:pt>
                <c:pt idx="2641">
                  <c:v>4.5161290322580643E-2</c:v>
                </c:pt>
                <c:pt idx="2642">
                  <c:v>0.1204819277108434</c:v>
                </c:pt>
                <c:pt idx="2643">
                  <c:v>0.15151515151515149</c:v>
                </c:pt>
                <c:pt idx="2644">
                  <c:v>0.1173708920187793</c:v>
                </c:pt>
                <c:pt idx="2645">
                  <c:v>0.12925170068027211</c:v>
                </c:pt>
                <c:pt idx="2646">
                  <c:v>8.7533156498673742E-2</c:v>
                </c:pt>
                <c:pt idx="2647">
                  <c:v>0.1105354058721934</c:v>
                </c:pt>
                <c:pt idx="2648">
                  <c:v>0.06</c:v>
                </c:pt>
                <c:pt idx="2649">
                  <c:v>0.13407821229050279</c:v>
                </c:pt>
                <c:pt idx="2650">
                  <c:v>0.1045845272206304</c:v>
                </c:pt>
                <c:pt idx="2651">
                  <c:v>6.7632850241545889E-2</c:v>
                </c:pt>
                <c:pt idx="2652">
                  <c:v>9.2307692307692313E-2</c:v>
                </c:pt>
                <c:pt idx="2653">
                  <c:v>4.7619047619047623E-2</c:v>
                </c:pt>
                <c:pt idx="2654">
                  <c:v>9.9009900990099015E-2</c:v>
                </c:pt>
                <c:pt idx="2655">
                  <c:v>0.1139240506329114</c:v>
                </c:pt>
                <c:pt idx="2656">
                  <c:v>0.1157894736842105</c:v>
                </c:pt>
                <c:pt idx="2657">
                  <c:v>0.1081081081081081</c:v>
                </c:pt>
                <c:pt idx="2658">
                  <c:v>8.2758620689655171E-2</c:v>
                </c:pt>
                <c:pt idx="2659">
                  <c:v>9.6045197740112997E-2</c:v>
                </c:pt>
                <c:pt idx="2660">
                  <c:v>9.8214285714285712E-2</c:v>
                </c:pt>
                <c:pt idx="2661">
                  <c:v>0.13500000000000001</c:v>
                </c:pt>
                <c:pt idx="2662">
                  <c:v>9.5238095238095233E-2</c:v>
                </c:pt>
                <c:pt idx="2663">
                  <c:v>0.1103678929765886</c:v>
                </c:pt>
                <c:pt idx="2664">
                  <c:v>5.4545454545454543E-2</c:v>
                </c:pt>
                <c:pt idx="2665">
                  <c:v>9.3385214007782102E-2</c:v>
                </c:pt>
                <c:pt idx="2666">
                  <c:v>9.3851132686084138E-2</c:v>
                </c:pt>
                <c:pt idx="2667">
                  <c:v>9.4311377245508976E-2</c:v>
                </c:pt>
                <c:pt idx="2668">
                  <c:v>0.08</c:v>
                </c:pt>
                <c:pt idx="2669">
                  <c:v>0.10384615384615389</c:v>
                </c:pt>
                <c:pt idx="2670">
                  <c:v>0.1875</c:v>
                </c:pt>
                <c:pt idx="2671">
                  <c:v>0.1033138401559454</c:v>
                </c:pt>
                <c:pt idx="2672">
                  <c:v>6.3613231552162849E-2</c:v>
                </c:pt>
                <c:pt idx="2673">
                  <c:v>0.1173469387755102</c:v>
                </c:pt>
                <c:pt idx="2674">
                  <c:v>9.2807424593967514E-2</c:v>
                </c:pt>
                <c:pt idx="2675">
                  <c:v>0.1171875</c:v>
                </c:pt>
                <c:pt idx="2676">
                  <c:v>0.125</c:v>
                </c:pt>
                <c:pt idx="2677">
                  <c:v>6.652360515021459E-2</c:v>
                </c:pt>
                <c:pt idx="2678">
                  <c:v>8.8280060882800604E-2</c:v>
                </c:pt>
                <c:pt idx="2679">
                  <c:v>9.5238095238095233E-2</c:v>
                </c:pt>
                <c:pt idx="2680">
                  <c:v>9.3220338983050849E-2</c:v>
                </c:pt>
                <c:pt idx="2681">
                  <c:v>0.1020408163265306</c:v>
                </c:pt>
                <c:pt idx="2682">
                  <c:v>0.14000000000000001</c:v>
                </c:pt>
                <c:pt idx="2683">
                  <c:v>5.829596412556054E-2</c:v>
                </c:pt>
                <c:pt idx="2684">
                  <c:v>0.1081081081081081</c:v>
                </c:pt>
                <c:pt idx="2685">
                  <c:v>9.1954022988505746E-2</c:v>
                </c:pt>
                <c:pt idx="2686">
                  <c:v>7.407407407407407E-2</c:v>
                </c:pt>
                <c:pt idx="2687">
                  <c:v>7.5630252100840331E-2</c:v>
                </c:pt>
                <c:pt idx="2688">
                  <c:v>0.1081967213114754</c:v>
                </c:pt>
                <c:pt idx="2689">
                  <c:v>9.375E-2</c:v>
                </c:pt>
                <c:pt idx="2690">
                  <c:v>7.0844686648501368E-2</c:v>
                </c:pt>
                <c:pt idx="2691">
                  <c:v>0.1005747126436782</c:v>
                </c:pt>
                <c:pt idx="2692">
                  <c:v>0.1097560975609756</c:v>
                </c:pt>
                <c:pt idx="2693">
                  <c:v>9.3525179856115109E-2</c:v>
                </c:pt>
                <c:pt idx="2694">
                  <c:v>0.1189189189189189</c:v>
                </c:pt>
                <c:pt idx="2695">
                  <c:v>5.0691244239631339E-2</c:v>
                </c:pt>
                <c:pt idx="2696">
                  <c:v>0.1276595744680851</c:v>
                </c:pt>
                <c:pt idx="2697">
                  <c:v>0.12</c:v>
                </c:pt>
                <c:pt idx="2698">
                  <c:v>0.14374999999999999</c:v>
                </c:pt>
                <c:pt idx="2699">
                  <c:v>0.1228070175438596</c:v>
                </c:pt>
                <c:pt idx="2700">
                  <c:v>0.1160714285714286</c:v>
                </c:pt>
                <c:pt idx="2701">
                  <c:v>0.10365853658536579</c:v>
                </c:pt>
                <c:pt idx="2702">
                  <c:v>6.5868263473053898E-2</c:v>
                </c:pt>
                <c:pt idx="2703">
                  <c:v>5.7057057057057048E-2</c:v>
                </c:pt>
                <c:pt idx="2704">
                  <c:v>9.6456692913385822E-2</c:v>
                </c:pt>
                <c:pt idx="2705">
                  <c:v>6.5445026178010471E-2</c:v>
                </c:pt>
                <c:pt idx="2706">
                  <c:v>8.2191780821917804E-2</c:v>
                </c:pt>
                <c:pt idx="2707">
                  <c:v>7.476635514018691E-2</c:v>
                </c:pt>
                <c:pt idx="2708">
                  <c:v>0.1005025125628141</c:v>
                </c:pt>
                <c:pt idx="2709">
                  <c:v>0.14473684210526319</c:v>
                </c:pt>
                <c:pt idx="2710">
                  <c:v>6.4102564102564097E-2</c:v>
                </c:pt>
                <c:pt idx="2711">
                  <c:v>7.1428571428571425E-2</c:v>
                </c:pt>
                <c:pt idx="2712">
                  <c:v>0.12820512820512819</c:v>
                </c:pt>
                <c:pt idx="2713">
                  <c:v>0.1035598705501618</c:v>
                </c:pt>
                <c:pt idx="2714">
                  <c:v>0.1941747572815534</c:v>
                </c:pt>
                <c:pt idx="2715">
                  <c:v>8.0402010050251257E-2</c:v>
                </c:pt>
                <c:pt idx="2716">
                  <c:v>9.1988130563798218E-2</c:v>
                </c:pt>
                <c:pt idx="2717">
                  <c:v>7.8260869565217397E-2</c:v>
                </c:pt>
                <c:pt idx="2718">
                  <c:v>7.5949367088607597E-2</c:v>
                </c:pt>
                <c:pt idx="2719">
                  <c:v>0.10526315789473679</c:v>
                </c:pt>
                <c:pt idx="2720">
                  <c:v>0.1373134328358209</c:v>
                </c:pt>
                <c:pt idx="2721">
                  <c:v>0.15730337078651679</c:v>
                </c:pt>
                <c:pt idx="2722">
                  <c:v>8.9820359281437126E-2</c:v>
                </c:pt>
                <c:pt idx="2723">
                  <c:v>8.085106382978724E-2</c:v>
                </c:pt>
                <c:pt idx="2724">
                  <c:v>0.1009174311926606</c:v>
                </c:pt>
                <c:pt idx="2725">
                  <c:v>0.1081081081081081</c:v>
                </c:pt>
                <c:pt idx="2726">
                  <c:v>5.9190031152647968E-2</c:v>
                </c:pt>
                <c:pt idx="2727">
                  <c:v>0.1217564870259481</c:v>
                </c:pt>
                <c:pt idx="2728">
                  <c:v>0.10526315789473679</c:v>
                </c:pt>
                <c:pt idx="2729">
                  <c:v>5.3691275167785227E-2</c:v>
                </c:pt>
                <c:pt idx="2730">
                  <c:v>0.16</c:v>
                </c:pt>
                <c:pt idx="2731">
                  <c:v>7.9365079365079361E-2</c:v>
                </c:pt>
                <c:pt idx="2732">
                  <c:v>0.11284046692607</c:v>
                </c:pt>
                <c:pt idx="2733">
                  <c:v>9.0497737556561084E-2</c:v>
                </c:pt>
                <c:pt idx="2734">
                  <c:v>4.708520179372197E-2</c:v>
                </c:pt>
                <c:pt idx="2735">
                  <c:v>4.9504950495049507E-2</c:v>
                </c:pt>
                <c:pt idx="2736">
                  <c:v>0.15261044176706831</c:v>
                </c:pt>
                <c:pt idx="2737">
                  <c:v>9.4339622641509441E-2</c:v>
                </c:pt>
                <c:pt idx="2738">
                  <c:v>7.4999999999999997E-2</c:v>
                </c:pt>
                <c:pt idx="2739">
                  <c:v>7.9331941544885182E-2</c:v>
                </c:pt>
                <c:pt idx="2740">
                  <c:v>0.1005917159763314</c:v>
                </c:pt>
                <c:pt idx="2741">
                  <c:v>6.5853658536585369E-2</c:v>
                </c:pt>
                <c:pt idx="2742">
                  <c:v>0.1</c:v>
                </c:pt>
                <c:pt idx="2743">
                  <c:v>0.1135371179039301</c:v>
                </c:pt>
                <c:pt idx="2744">
                  <c:v>7.8048780487804878E-2</c:v>
                </c:pt>
                <c:pt idx="2745">
                  <c:v>7.6404494382022473E-2</c:v>
                </c:pt>
                <c:pt idx="2746">
                  <c:v>0.10169491525423729</c:v>
                </c:pt>
                <c:pt idx="2747">
                  <c:v>9.3457943925233641E-2</c:v>
                </c:pt>
                <c:pt idx="2748">
                  <c:v>4.9886621315192753E-2</c:v>
                </c:pt>
                <c:pt idx="2749">
                  <c:v>6.3694267515923567E-2</c:v>
                </c:pt>
                <c:pt idx="2750">
                  <c:v>9.5652173913043481E-2</c:v>
                </c:pt>
                <c:pt idx="2751">
                  <c:v>5.4862842892768077E-2</c:v>
                </c:pt>
                <c:pt idx="2752">
                  <c:v>6.8592057761732855E-2</c:v>
                </c:pt>
                <c:pt idx="2753">
                  <c:v>0.1148648648648649</c:v>
                </c:pt>
                <c:pt idx="2754">
                  <c:v>0.1</c:v>
                </c:pt>
                <c:pt idx="2755">
                  <c:v>0.1151079136690648</c:v>
                </c:pt>
                <c:pt idx="2756">
                  <c:v>0.10152284263959389</c:v>
                </c:pt>
                <c:pt idx="2757">
                  <c:v>8.3832335329341312E-2</c:v>
                </c:pt>
                <c:pt idx="2758">
                  <c:v>6.6513761467889912E-2</c:v>
                </c:pt>
                <c:pt idx="2759">
                  <c:v>8.2073434125269976E-2</c:v>
                </c:pt>
                <c:pt idx="2760">
                  <c:v>0.1077844311377246</c:v>
                </c:pt>
                <c:pt idx="2761">
                  <c:v>0.1066666666666667</c:v>
                </c:pt>
                <c:pt idx="2762">
                  <c:v>0.126984126984127</c:v>
                </c:pt>
                <c:pt idx="2763">
                  <c:v>0.186046511627907</c:v>
                </c:pt>
                <c:pt idx="2764">
                  <c:v>4.6798029556650238E-2</c:v>
                </c:pt>
                <c:pt idx="2765">
                  <c:v>0.10784313725490199</c:v>
                </c:pt>
                <c:pt idx="2766">
                  <c:v>0.1144578313253012</c:v>
                </c:pt>
                <c:pt idx="2767">
                  <c:v>0.1111111111111111</c:v>
                </c:pt>
                <c:pt idx="2768">
                  <c:v>8.5714285714285715E-2</c:v>
                </c:pt>
                <c:pt idx="2769">
                  <c:v>9.9156118143459912E-2</c:v>
                </c:pt>
                <c:pt idx="2770">
                  <c:v>9.5785440613026823E-2</c:v>
                </c:pt>
                <c:pt idx="2771">
                  <c:v>9.8039215686274508E-2</c:v>
                </c:pt>
                <c:pt idx="2772">
                  <c:v>8.1871345029239762E-2</c:v>
                </c:pt>
                <c:pt idx="2773">
                  <c:v>0.1088709677419355</c:v>
                </c:pt>
                <c:pt idx="2774">
                  <c:v>0.10526315789473679</c:v>
                </c:pt>
                <c:pt idx="2775">
                  <c:v>8.4239130434782608E-2</c:v>
                </c:pt>
                <c:pt idx="2776">
                  <c:v>8.8176352705410826E-2</c:v>
                </c:pt>
                <c:pt idx="2777">
                  <c:v>0.120253164556962</c:v>
                </c:pt>
                <c:pt idx="2778">
                  <c:v>0.1238095238095238</c:v>
                </c:pt>
                <c:pt idx="2779">
                  <c:v>0.15873015873015869</c:v>
                </c:pt>
                <c:pt idx="2780">
                  <c:v>0.1063829787234043</c:v>
                </c:pt>
                <c:pt idx="2781">
                  <c:v>8.6330935251798566E-2</c:v>
                </c:pt>
                <c:pt idx="2782">
                  <c:v>9.3023255813953487E-2</c:v>
                </c:pt>
                <c:pt idx="2783">
                  <c:v>0.15432098765432101</c:v>
                </c:pt>
                <c:pt idx="2784">
                  <c:v>0.15789473684210531</c:v>
                </c:pt>
                <c:pt idx="2785">
                  <c:v>0.108695652173913</c:v>
                </c:pt>
                <c:pt idx="2786">
                  <c:v>5.7851239669421489E-2</c:v>
                </c:pt>
                <c:pt idx="2787">
                  <c:v>7.1258907363420429E-2</c:v>
                </c:pt>
                <c:pt idx="2788">
                  <c:v>0.12719298245614041</c:v>
                </c:pt>
                <c:pt idx="2789">
                  <c:v>0.15384615384615391</c:v>
                </c:pt>
                <c:pt idx="2790">
                  <c:v>0.1343283582089552</c:v>
                </c:pt>
                <c:pt idx="2791">
                  <c:v>8.8295687885010271E-2</c:v>
                </c:pt>
                <c:pt idx="2792">
                  <c:v>7.1895424836601302E-2</c:v>
                </c:pt>
                <c:pt idx="2793">
                  <c:v>9.1176470588235289E-2</c:v>
                </c:pt>
                <c:pt idx="2794">
                  <c:v>0.10148514851485151</c:v>
                </c:pt>
                <c:pt idx="2795">
                  <c:v>0.1290322580645161</c:v>
                </c:pt>
                <c:pt idx="2796">
                  <c:v>0.1236749116607774</c:v>
                </c:pt>
                <c:pt idx="2797">
                  <c:v>0.11314984709480121</c:v>
                </c:pt>
                <c:pt idx="2798">
                  <c:v>5.8181818181818182E-2</c:v>
                </c:pt>
                <c:pt idx="2799">
                  <c:v>9.6153846153846159E-2</c:v>
                </c:pt>
                <c:pt idx="2800">
                  <c:v>0.12203389830508481</c:v>
                </c:pt>
                <c:pt idx="2801">
                  <c:v>4.3147208121827409E-2</c:v>
                </c:pt>
                <c:pt idx="2802">
                  <c:v>8.4337349397590355E-2</c:v>
                </c:pt>
                <c:pt idx="2803">
                  <c:v>5.9322033898305093E-2</c:v>
                </c:pt>
                <c:pt idx="2804">
                  <c:v>0.11371237458193981</c:v>
                </c:pt>
                <c:pt idx="2805">
                  <c:v>5.5813953488372092E-2</c:v>
                </c:pt>
                <c:pt idx="2806">
                  <c:v>9.6774193548387094E-2</c:v>
                </c:pt>
                <c:pt idx="2807">
                  <c:v>5.5045871559633031E-2</c:v>
                </c:pt>
                <c:pt idx="2808">
                  <c:v>8.2159624413145546E-2</c:v>
                </c:pt>
                <c:pt idx="2809">
                  <c:v>9.634551495016612E-2</c:v>
                </c:pt>
                <c:pt idx="2810">
                  <c:v>6.6037735849056603E-2</c:v>
                </c:pt>
                <c:pt idx="2811">
                  <c:v>0.1208053691275168</c:v>
                </c:pt>
                <c:pt idx="2812">
                  <c:v>0.11926605504587159</c:v>
                </c:pt>
                <c:pt idx="2813">
                  <c:v>8.9285714285714288E-2</c:v>
                </c:pt>
                <c:pt idx="2814">
                  <c:v>6.0693641618497107E-2</c:v>
                </c:pt>
                <c:pt idx="2815">
                  <c:v>0.1217391304347826</c:v>
                </c:pt>
                <c:pt idx="2816">
                  <c:v>0.14014251781472681</c:v>
                </c:pt>
                <c:pt idx="2817">
                  <c:v>4.4444444444444453E-2</c:v>
                </c:pt>
                <c:pt idx="2818">
                  <c:v>7.6388888888888895E-2</c:v>
                </c:pt>
                <c:pt idx="2819">
                  <c:v>7.5085324232081918E-2</c:v>
                </c:pt>
                <c:pt idx="2820">
                  <c:v>0.1129568106312292</c:v>
                </c:pt>
                <c:pt idx="2821">
                  <c:v>5.905511811023622E-2</c:v>
                </c:pt>
                <c:pt idx="2822">
                  <c:v>0.124</c:v>
                </c:pt>
                <c:pt idx="2823">
                  <c:v>8.9189189189189194E-2</c:v>
                </c:pt>
                <c:pt idx="2824">
                  <c:v>0.13043478260869559</c:v>
                </c:pt>
                <c:pt idx="2825">
                  <c:v>6.3043478260869562E-2</c:v>
                </c:pt>
                <c:pt idx="2826">
                  <c:v>0.1041666666666667</c:v>
                </c:pt>
                <c:pt idx="2827">
                  <c:v>6.3063063063063057E-2</c:v>
                </c:pt>
                <c:pt idx="2828">
                  <c:v>0.10071942446043169</c:v>
                </c:pt>
                <c:pt idx="2829">
                  <c:v>0.125</c:v>
                </c:pt>
                <c:pt idx="2830">
                  <c:v>9.3333333333333338E-2</c:v>
                </c:pt>
                <c:pt idx="2831">
                  <c:v>0.1013698630136986</c:v>
                </c:pt>
                <c:pt idx="2832">
                  <c:v>0.125</c:v>
                </c:pt>
                <c:pt idx="2833">
                  <c:v>9.9415204678362568E-2</c:v>
                </c:pt>
                <c:pt idx="2834">
                  <c:v>6.5573770491803282E-2</c:v>
                </c:pt>
                <c:pt idx="2835">
                  <c:v>7.6190476190476197E-2</c:v>
                </c:pt>
                <c:pt idx="2836">
                  <c:v>0.15189873417721519</c:v>
                </c:pt>
                <c:pt idx="2837">
                  <c:v>0.1147540983606557</c:v>
                </c:pt>
                <c:pt idx="2838">
                  <c:v>0.08</c:v>
                </c:pt>
                <c:pt idx="2839">
                  <c:v>0.10169491525423729</c:v>
                </c:pt>
                <c:pt idx="2840">
                  <c:v>0.1153846153846154</c:v>
                </c:pt>
                <c:pt idx="2841">
                  <c:v>5.4545454545454543E-2</c:v>
                </c:pt>
                <c:pt idx="2842">
                  <c:v>0.11659192825112109</c:v>
                </c:pt>
                <c:pt idx="2843">
                  <c:v>6.8825910931174086E-2</c:v>
                </c:pt>
                <c:pt idx="2844">
                  <c:v>0.10236220472440941</c:v>
                </c:pt>
                <c:pt idx="2845">
                  <c:v>6.8965517241379309E-2</c:v>
                </c:pt>
                <c:pt idx="2846">
                  <c:v>0.14285714285714279</c:v>
                </c:pt>
                <c:pt idx="2847">
                  <c:v>0.19298245614035089</c:v>
                </c:pt>
                <c:pt idx="2848">
                  <c:v>6.3492063492063489E-2</c:v>
                </c:pt>
                <c:pt idx="2849">
                  <c:v>9.8630136986301367E-2</c:v>
                </c:pt>
                <c:pt idx="2850">
                  <c:v>8.3333333333333329E-2</c:v>
                </c:pt>
                <c:pt idx="2851">
                  <c:v>9.375E-2</c:v>
                </c:pt>
                <c:pt idx="2852">
                  <c:v>0.1073825503355705</c:v>
                </c:pt>
                <c:pt idx="2853">
                  <c:v>0.13673469387755099</c:v>
                </c:pt>
                <c:pt idx="2854">
                  <c:v>0.1470588235294118</c:v>
                </c:pt>
                <c:pt idx="2855">
                  <c:v>0.10280373831775701</c:v>
                </c:pt>
                <c:pt idx="2856">
                  <c:v>0.1728395061728395</c:v>
                </c:pt>
                <c:pt idx="2857">
                  <c:v>0.11258278145695361</c:v>
                </c:pt>
                <c:pt idx="2858">
                  <c:v>7.4999999999999997E-2</c:v>
                </c:pt>
                <c:pt idx="2859">
                  <c:v>8.461538461538462E-2</c:v>
                </c:pt>
                <c:pt idx="2860">
                  <c:v>5.6603773584905662E-2</c:v>
                </c:pt>
                <c:pt idx="2861">
                  <c:v>0.14084507042253519</c:v>
                </c:pt>
                <c:pt idx="2862">
                  <c:v>9.3333333333333338E-2</c:v>
                </c:pt>
                <c:pt idx="2863">
                  <c:v>0.12437810945273629</c:v>
                </c:pt>
                <c:pt idx="2864">
                  <c:v>0.14953271028037379</c:v>
                </c:pt>
                <c:pt idx="2865">
                  <c:v>7.0967741935483872E-2</c:v>
                </c:pt>
                <c:pt idx="2866">
                  <c:v>8.1677704194260486E-2</c:v>
                </c:pt>
                <c:pt idx="2867">
                  <c:v>4.3478260869565223E-2</c:v>
                </c:pt>
                <c:pt idx="2868">
                  <c:v>0.1038062283737024</c:v>
                </c:pt>
                <c:pt idx="2869">
                  <c:v>9.7315436241610737E-2</c:v>
                </c:pt>
                <c:pt idx="2870">
                  <c:v>8.8888888888888892E-2</c:v>
                </c:pt>
                <c:pt idx="2871">
                  <c:v>5.4123711340206188E-2</c:v>
                </c:pt>
                <c:pt idx="2872">
                  <c:v>0.1023102310231023</c:v>
                </c:pt>
                <c:pt idx="2873">
                  <c:v>0.1151832460732984</c:v>
                </c:pt>
                <c:pt idx="2874">
                  <c:v>6.1855670103092793E-2</c:v>
                </c:pt>
                <c:pt idx="2875">
                  <c:v>0.1167608286252354</c:v>
                </c:pt>
                <c:pt idx="2876">
                  <c:v>7.3076923076923081E-2</c:v>
                </c:pt>
                <c:pt idx="2877">
                  <c:v>0.108695652173913</c:v>
                </c:pt>
                <c:pt idx="2878">
                  <c:v>7.6923076923076927E-2</c:v>
                </c:pt>
                <c:pt idx="2879">
                  <c:v>0.11870503597122301</c:v>
                </c:pt>
                <c:pt idx="2880">
                  <c:v>9.5940959409594101E-2</c:v>
                </c:pt>
                <c:pt idx="2881">
                  <c:v>5.2419354838709679E-2</c:v>
                </c:pt>
                <c:pt idx="2882">
                  <c:v>5.701754385964912E-2</c:v>
                </c:pt>
                <c:pt idx="2883">
                  <c:v>0.15492957746478869</c:v>
                </c:pt>
                <c:pt idx="2884">
                  <c:v>0.1074074074074074</c:v>
                </c:pt>
                <c:pt idx="2885">
                  <c:v>6.3063063063063057E-2</c:v>
                </c:pt>
                <c:pt idx="2886">
                  <c:v>9.7058823529411767E-2</c:v>
                </c:pt>
                <c:pt idx="2887">
                  <c:v>0.1071428571428571</c:v>
                </c:pt>
                <c:pt idx="2888">
                  <c:v>0.1088709677419355</c:v>
                </c:pt>
                <c:pt idx="2889">
                  <c:v>7.3770491803278687E-2</c:v>
                </c:pt>
                <c:pt idx="2890">
                  <c:v>0.1394422310756972</c:v>
                </c:pt>
                <c:pt idx="2891">
                  <c:v>8.1280788177339899E-2</c:v>
                </c:pt>
                <c:pt idx="2892">
                  <c:v>0.1126760563380282</c:v>
                </c:pt>
                <c:pt idx="2893">
                  <c:v>5.9299191374663072E-2</c:v>
                </c:pt>
                <c:pt idx="2894">
                  <c:v>7.2961373390557943E-2</c:v>
                </c:pt>
                <c:pt idx="2895">
                  <c:v>5.4545454545454543E-2</c:v>
                </c:pt>
                <c:pt idx="2896">
                  <c:v>8.8803088803088806E-2</c:v>
                </c:pt>
                <c:pt idx="2897">
                  <c:v>7.1729957805907171E-2</c:v>
                </c:pt>
                <c:pt idx="2898">
                  <c:v>0.1020408163265306</c:v>
                </c:pt>
                <c:pt idx="2899">
                  <c:v>0.11688311688311689</c:v>
                </c:pt>
                <c:pt idx="2900">
                  <c:v>6.25E-2</c:v>
                </c:pt>
                <c:pt idx="2901">
                  <c:v>6.9930069930069935E-2</c:v>
                </c:pt>
                <c:pt idx="2902">
                  <c:v>8.4269662921348312E-2</c:v>
                </c:pt>
                <c:pt idx="2903">
                  <c:v>0.1076233183856502</c:v>
                </c:pt>
                <c:pt idx="2904">
                  <c:v>9.7972972972972971E-2</c:v>
                </c:pt>
                <c:pt idx="2905">
                  <c:v>7.6530612244897961E-2</c:v>
                </c:pt>
                <c:pt idx="2906">
                  <c:v>6.0475161987041039E-2</c:v>
                </c:pt>
                <c:pt idx="2907">
                  <c:v>0.1176470588235294</c:v>
                </c:pt>
                <c:pt idx="2908">
                  <c:v>4.8672566371681422E-2</c:v>
                </c:pt>
                <c:pt idx="2909">
                  <c:v>0.1142857142857143</c:v>
                </c:pt>
                <c:pt idx="2910">
                  <c:v>0.1262458471760797</c:v>
                </c:pt>
                <c:pt idx="2911">
                  <c:v>0.11351351351351351</c:v>
                </c:pt>
                <c:pt idx="2912">
                  <c:v>0.1097560975609756</c:v>
                </c:pt>
                <c:pt idx="2913">
                  <c:v>9.6916299559471369E-2</c:v>
                </c:pt>
                <c:pt idx="2914">
                  <c:v>6.6797642436149315E-2</c:v>
                </c:pt>
                <c:pt idx="2915">
                  <c:v>0.1019417475728155</c:v>
                </c:pt>
                <c:pt idx="2916">
                  <c:v>6.3414634146341464E-2</c:v>
                </c:pt>
                <c:pt idx="2917">
                  <c:v>0.1210526315789474</c:v>
                </c:pt>
                <c:pt idx="2918">
                  <c:v>8.6956521739130432E-2</c:v>
                </c:pt>
                <c:pt idx="2919">
                  <c:v>0.1111111111111111</c:v>
                </c:pt>
                <c:pt idx="2920">
                  <c:v>0.10465116279069769</c:v>
                </c:pt>
                <c:pt idx="2921">
                  <c:v>9.9236641221374045E-2</c:v>
                </c:pt>
                <c:pt idx="2922">
                  <c:v>0.11464968152866239</c:v>
                </c:pt>
                <c:pt idx="2923">
                  <c:v>0.10643564356435641</c:v>
                </c:pt>
                <c:pt idx="2924">
                  <c:v>5.1643192488262907E-2</c:v>
                </c:pt>
                <c:pt idx="2925">
                  <c:v>8.8709677419354843E-2</c:v>
                </c:pt>
                <c:pt idx="2926">
                  <c:v>8.4905660377358486E-2</c:v>
                </c:pt>
                <c:pt idx="2927">
                  <c:v>0.14893617021276601</c:v>
                </c:pt>
                <c:pt idx="2928">
                  <c:v>9.7087378640776698E-2</c:v>
                </c:pt>
                <c:pt idx="2929">
                  <c:v>8.6956521739130432E-2</c:v>
                </c:pt>
                <c:pt idx="2930">
                  <c:v>0.11415525114155251</c:v>
                </c:pt>
                <c:pt idx="2931">
                  <c:v>3.8095238095238099E-2</c:v>
                </c:pt>
                <c:pt idx="2932">
                  <c:v>4.5454545454545463E-2</c:v>
                </c:pt>
                <c:pt idx="2933">
                  <c:v>0.1095890410958904</c:v>
                </c:pt>
                <c:pt idx="2934">
                  <c:v>5.9523809523809521E-2</c:v>
                </c:pt>
                <c:pt idx="2935">
                  <c:v>5.3811659192825108E-2</c:v>
                </c:pt>
                <c:pt idx="2936">
                  <c:v>6.7307692307692304E-2</c:v>
                </c:pt>
                <c:pt idx="2937">
                  <c:v>0.1076923076923077</c:v>
                </c:pt>
                <c:pt idx="2938">
                  <c:v>9.8214285714285712E-2</c:v>
                </c:pt>
                <c:pt idx="2939">
                  <c:v>0.12621359223300971</c:v>
                </c:pt>
                <c:pt idx="2940">
                  <c:v>8.8435374149659865E-2</c:v>
                </c:pt>
                <c:pt idx="2941">
                  <c:v>7.8260869565217397E-2</c:v>
                </c:pt>
                <c:pt idx="2942">
                  <c:v>9.2592592592592587E-2</c:v>
                </c:pt>
                <c:pt idx="2943">
                  <c:v>0.1048034934497817</c:v>
                </c:pt>
                <c:pt idx="2944">
                  <c:v>0.1051587301587302</c:v>
                </c:pt>
                <c:pt idx="2945">
                  <c:v>0.1044776119402985</c:v>
                </c:pt>
                <c:pt idx="2946">
                  <c:v>0.1521739130434783</c:v>
                </c:pt>
                <c:pt idx="2947">
                  <c:v>0.125</c:v>
                </c:pt>
                <c:pt idx="2948">
                  <c:v>0.1290322580645161</c:v>
                </c:pt>
                <c:pt idx="2949">
                  <c:v>5.9701492537313432E-2</c:v>
                </c:pt>
                <c:pt idx="2950">
                  <c:v>0.14583333333333329</c:v>
                </c:pt>
                <c:pt idx="2951">
                  <c:v>0.14795918367346941</c:v>
                </c:pt>
                <c:pt idx="2952">
                  <c:v>0.11203319502074691</c:v>
                </c:pt>
                <c:pt idx="2953">
                  <c:v>0.1343283582089552</c:v>
                </c:pt>
                <c:pt idx="2954">
                  <c:v>0.11872146118721461</c:v>
                </c:pt>
                <c:pt idx="2955">
                  <c:v>8.0645161290322578E-2</c:v>
                </c:pt>
                <c:pt idx="2956">
                  <c:v>0.15662650602409639</c:v>
                </c:pt>
                <c:pt idx="2957">
                  <c:v>0.12</c:v>
                </c:pt>
                <c:pt idx="2958">
                  <c:v>0.17073170731707321</c:v>
                </c:pt>
                <c:pt idx="2959">
                  <c:v>0.14473684210526319</c:v>
                </c:pt>
                <c:pt idx="2960">
                  <c:v>7.2992700729927001E-2</c:v>
                </c:pt>
                <c:pt idx="2961">
                  <c:v>0.1101694915254237</c:v>
                </c:pt>
                <c:pt idx="2962">
                  <c:v>0.13043478260869559</c:v>
                </c:pt>
                <c:pt idx="2963">
                  <c:v>0.101123595505618</c:v>
                </c:pt>
                <c:pt idx="2964">
                  <c:v>0.16578947368421049</c:v>
                </c:pt>
                <c:pt idx="2965">
                  <c:v>0.108433734939759</c:v>
                </c:pt>
                <c:pt idx="2966">
                  <c:v>8.5106382978723402E-2</c:v>
                </c:pt>
                <c:pt idx="2967">
                  <c:v>7.415730337078652E-2</c:v>
                </c:pt>
                <c:pt idx="2968">
                  <c:v>9.7345132743362831E-2</c:v>
                </c:pt>
                <c:pt idx="2969">
                  <c:v>4.0540540540540543E-2</c:v>
                </c:pt>
                <c:pt idx="2970">
                  <c:v>9.125475285171103E-2</c:v>
                </c:pt>
                <c:pt idx="2971">
                  <c:v>5.5696202531645568E-2</c:v>
                </c:pt>
                <c:pt idx="2972">
                  <c:v>0.17543859649122809</c:v>
                </c:pt>
                <c:pt idx="2973">
                  <c:v>7.9207920792079209E-2</c:v>
                </c:pt>
                <c:pt idx="2974">
                  <c:v>9.5477386934673364E-2</c:v>
                </c:pt>
                <c:pt idx="2975">
                  <c:v>7.3170731707317069E-2</c:v>
                </c:pt>
                <c:pt idx="2976">
                  <c:v>8.6124401913875603E-2</c:v>
                </c:pt>
                <c:pt idx="2977">
                  <c:v>0.1324503311258278</c:v>
                </c:pt>
                <c:pt idx="2978">
                  <c:v>0.11555555555555561</c:v>
                </c:pt>
                <c:pt idx="2979">
                  <c:v>0.15300546448087429</c:v>
                </c:pt>
                <c:pt idx="2980">
                  <c:v>0.1025641025641026</c:v>
                </c:pt>
                <c:pt idx="2981">
                  <c:v>8.0701754385964913E-2</c:v>
                </c:pt>
                <c:pt idx="2982">
                  <c:v>7.9847908745247151E-2</c:v>
                </c:pt>
                <c:pt idx="2983">
                  <c:v>8.9058524173027995E-2</c:v>
                </c:pt>
                <c:pt idx="2984">
                  <c:v>7.5187969924812026E-2</c:v>
                </c:pt>
                <c:pt idx="2985">
                  <c:v>7.0028011204481794E-2</c:v>
                </c:pt>
                <c:pt idx="2986">
                  <c:v>8.2352941176470587E-2</c:v>
                </c:pt>
                <c:pt idx="2987">
                  <c:v>0.1818181818181818</c:v>
                </c:pt>
                <c:pt idx="2988">
                  <c:v>0.12796208530805689</c:v>
                </c:pt>
                <c:pt idx="2989">
                  <c:v>0.113953488372093</c:v>
                </c:pt>
                <c:pt idx="2990">
                  <c:v>0.1277777777777778</c:v>
                </c:pt>
                <c:pt idx="2991">
                  <c:v>8.0645161290322578E-2</c:v>
                </c:pt>
                <c:pt idx="2992">
                  <c:v>9.2436974789915971E-2</c:v>
                </c:pt>
                <c:pt idx="2993">
                  <c:v>0.10408921933085501</c:v>
                </c:pt>
                <c:pt idx="2994">
                  <c:v>8.6705202312138727E-2</c:v>
                </c:pt>
                <c:pt idx="2995">
                  <c:v>5.6930693069306933E-2</c:v>
                </c:pt>
                <c:pt idx="2996">
                  <c:v>7.4626865671641784E-2</c:v>
                </c:pt>
                <c:pt idx="2997">
                  <c:v>0.12886597938144331</c:v>
                </c:pt>
                <c:pt idx="2998">
                  <c:v>0.1099476439790576</c:v>
                </c:pt>
                <c:pt idx="2999">
                  <c:v>9.8765432098765427E-2</c:v>
                </c:pt>
                <c:pt idx="3000">
                  <c:v>8.1081081081081086E-2</c:v>
                </c:pt>
                <c:pt idx="3001">
                  <c:v>7.4468085106382975E-2</c:v>
                </c:pt>
                <c:pt idx="3002">
                  <c:v>0.04</c:v>
                </c:pt>
                <c:pt idx="3003">
                  <c:v>0.1470588235294118</c:v>
                </c:pt>
                <c:pt idx="3004">
                  <c:v>0.1037735849056604</c:v>
                </c:pt>
                <c:pt idx="3005">
                  <c:v>7.2727272727272724E-2</c:v>
                </c:pt>
                <c:pt idx="3006">
                  <c:v>8.6092715231788075E-2</c:v>
                </c:pt>
                <c:pt idx="3007">
                  <c:v>0.12037037037037041</c:v>
                </c:pt>
                <c:pt idx="3008">
                  <c:v>8.5271317829457363E-2</c:v>
                </c:pt>
                <c:pt idx="3009">
                  <c:v>6.1349693251533742E-2</c:v>
                </c:pt>
                <c:pt idx="3010">
                  <c:v>0.11960132890365451</c:v>
                </c:pt>
                <c:pt idx="3011">
                  <c:v>0.08</c:v>
                </c:pt>
                <c:pt idx="3012">
                  <c:v>0.1226666666666667</c:v>
                </c:pt>
                <c:pt idx="3013">
                  <c:v>6.5989847715736044E-2</c:v>
                </c:pt>
                <c:pt idx="3014">
                  <c:v>9.3525179856115109E-2</c:v>
                </c:pt>
                <c:pt idx="3015">
                  <c:v>9.0225563909774431E-2</c:v>
                </c:pt>
                <c:pt idx="3016">
                  <c:v>9.9056603773584911E-2</c:v>
                </c:pt>
                <c:pt idx="3017">
                  <c:v>3.8636363636363642E-2</c:v>
                </c:pt>
                <c:pt idx="3018">
                  <c:v>0.10404624277456651</c:v>
                </c:pt>
                <c:pt idx="3019">
                  <c:v>6.9767441860465115E-2</c:v>
                </c:pt>
                <c:pt idx="3020">
                  <c:v>7.2164948453608241E-2</c:v>
                </c:pt>
                <c:pt idx="3021">
                  <c:v>7.5075075075075076E-2</c:v>
                </c:pt>
                <c:pt idx="3022">
                  <c:v>0.16</c:v>
                </c:pt>
                <c:pt idx="3023">
                  <c:v>4.9562682215743441E-2</c:v>
                </c:pt>
                <c:pt idx="3024">
                  <c:v>5.0228310502283102E-2</c:v>
                </c:pt>
                <c:pt idx="3025">
                  <c:v>0.11678832116788319</c:v>
                </c:pt>
                <c:pt idx="3026">
                  <c:v>9.0909090909090912E-2</c:v>
                </c:pt>
                <c:pt idx="3027">
                  <c:v>8.1081081081081086E-2</c:v>
                </c:pt>
                <c:pt idx="3028">
                  <c:v>8.611111111111111E-2</c:v>
                </c:pt>
                <c:pt idx="3029">
                  <c:v>0.1395348837209302</c:v>
                </c:pt>
                <c:pt idx="3030">
                  <c:v>6.9148936170212769E-2</c:v>
                </c:pt>
                <c:pt idx="3031">
                  <c:v>8.1534772182254203E-2</c:v>
                </c:pt>
                <c:pt idx="3032">
                  <c:v>9.947643979057591E-2</c:v>
                </c:pt>
                <c:pt idx="3033">
                  <c:v>0.1</c:v>
                </c:pt>
                <c:pt idx="3034">
                  <c:v>6.4638783269961975E-2</c:v>
                </c:pt>
                <c:pt idx="3035">
                  <c:v>0.1171875</c:v>
                </c:pt>
                <c:pt idx="3036">
                  <c:v>0.14583333333333329</c:v>
                </c:pt>
                <c:pt idx="3037">
                  <c:v>6.5116279069767441E-2</c:v>
                </c:pt>
                <c:pt idx="3038">
                  <c:v>0.1475409836065574</c:v>
                </c:pt>
                <c:pt idx="3039">
                  <c:v>0.1111111111111111</c:v>
                </c:pt>
                <c:pt idx="3040">
                  <c:v>0.1166666666666667</c:v>
                </c:pt>
                <c:pt idx="3041">
                  <c:v>0.12469437652811741</c:v>
                </c:pt>
                <c:pt idx="3042">
                  <c:v>0.1013745704467354</c:v>
                </c:pt>
                <c:pt idx="3043">
                  <c:v>7.5197889182058053E-2</c:v>
                </c:pt>
                <c:pt idx="3044">
                  <c:v>0.1111111111111111</c:v>
                </c:pt>
                <c:pt idx="3045">
                  <c:v>7.3005093378607805E-2</c:v>
                </c:pt>
                <c:pt idx="3046">
                  <c:v>4.4280442804428041E-2</c:v>
                </c:pt>
                <c:pt idx="3047">
                  <c:v>0.15873015873015869</c:v>
                </c:pt>
                <c:pt idx="3048">
                  <c:v>4.6762589928057548E-2</c:v>
                </c:pt>
                <c:pt idx="3049">
                  <c:v>9.6153846153846159E-2</c:v>
                </c:pt>
                <c:pt idx="3050">
                  <c:v>0.1602209944751381</c:v>
                </c:pt>
                <c:pt idx="3051">
                  <c:v>0.1224489795918367</c:v>
                </c:pt>
                <c:pt idx="3052">
                  <c:v>0.19230769230769229</c:v>
                </c:pt>
                <c:pt idx="3053">
                  <c:v>6.6666666666666666E-2</c:v>
                </c:pt>
                <c:pt idx="3054">
                  <c:v>8.2191780821917804E-2</c:v>
                </c:pt>
                <c:pt idx="3055">
                  <c:v>0.1132075471698113</c:v>
                </c:pt>
                <c:pt idx="3056">
                  <c:v>0.12264150943396231</c:v>
                </c:pt>
                <c:pt idx="3057">
                  <c:v>0.1431159420289855</c:v>
                </c:pt>
                <c:pt idx="3058">
                  <c:v>6.0200668896321072E-2</c:v>
                </c:pt>
                <c:pt idx="3059">
                  <c:v>9.627329192546584E-2</c:v>
                </c:pt>
                <c:pt idx="3060">
                  <c:v>0.16</c:v>
                </c:pt>
                <c:pt idx="3061">
                  <c:v>0.12320916905444131</c:v>
                </c:pt>
                <c:pt idx="3062">
                  <c:v>0.1164383561643836</c:v>
                </c:pt>
                <c:pt idx="3063">
                  <c:v>0.14285714285714279</c:v>
                </c:pt>
                <c:pt idx="3064">
                  <c:v>8.6956521739130432E-2</c:v>
                </c:pt>
                <c:pt idx="3065">
                  <c:v>0.13526570048309181</c:v>
                </c:pt>
                <c:pt idx="3066">
                  <c:v>0.1214953271028037</c:v>
                </c:pt>
                <c:pt idx="3067">
                  <c:v>9.5041322314049589E-2</c:v>
                </c:pt>
                <c:pt idx="3068">
                  <c:v>0.12757201646090541</c:v>
                </c:pt>
                <c:pt idx="3069">
                  <c:v>7.1428571428571425E-2</c:v>
                </c:pt>
                <c:pt idx="3070">
                  <c:v>6.7567567567567571E-2</c:v>
                </c:pt>
                <c:pt idx="3071">
                  <c:v>0.1148936170212766</c:v>
                </c:pt>
                <c:pt idx="3072">
                  <c:v>8.8888888888888892E-2</c:v>
                </c:pt>
                <c:pt idx="3073">
                  <c:v>9.5541401273885357E-2</c:v>
                </c:pt>
                <c:pt idx="3074">
                  <c:v>7.1174377224199295E-2</c:v>
                </c:pt>
                <c:pt idx="3075">
                  <c:v>6.3091482649842268E-2</c:v>
                </c:pt>
                <c:pt idx="3076">
                  <c:v>0.21276595744680851</c:v>
                </c:pt>
                <c:pt idx="3077">
                  <c:v>4.4303797468354431E-2</c:v>
                </c:pt>
                <c:pt idx="3078">
                  <c:v>9.583333333333334E-2</c:v>
                </c:pt>
                <c:pt idx="3079">
                  <c:v>8.5106382978723402E-2</c:v>
                </c:pt>
                <c:pt idx="3080">
                  <c:v>0.1235955056179775</c:v>
                </c:pt>
                <c:pt idx="3081">
                  <c:v>9.6296296296296297E-2</c:v>
                </c:pt>
                <c:pt idx="3082">
                  <c:v>0.1162790697674419</c:v>
                </c:pt>
                <c:pt idx="3083">
                  <c:v>0.1129032258064516</c:v>
                </c:pt>
                <c:pt idx="3084">
                  <c:v>9.0909090909090912E-2</c:v>
                </c:pt>
                <c:pt idx="3085">
                  <c:v>5.9405940594059403E-2</c:v>
                </c:pt>
                <c:pt idx="3086">
                  <c:v>9.2592592592592587E-2</c:v>
                </c:pt>
                <c:pt idx="3087">
                  <c:v>6.3414634146341464E-2</c:v>
                </c:pt>
                <c:pt idx="3088">
                  <c:v>8.6776859504132234E-2</c:v>
                </c:pt>
                <c:pt idx="3089">
                  <c:v>6.9306930693069313E-2</c:v>
                </c:pt>
                <c:pt idx="3090">
                  <c:v>0.1150793650793651</c:v>
                </c:pt>
                <c:pt idx="3091">
                  <c:v>8.1730769230769232E-2</c:v>
                </c:pt>
                <c:pt idx="3092">
                  <c:v>0.1333333333333333</c:v>
                </c:pt>
                <c:pt idx="3093">
                  <c:v>7.590759075907591E-2</c:v>
                </c:pt>
                <c:pt idx="3094">
                  <c:v>8.8235294117647065E-2</c:v>
                </c:pt>
                <c:pt idx="3095">
                  <c:v>7.5999999999999998E-2</c:v>
                </c:pt>
                <c:pt idx="3096">
                  <c:v>9.6989966555183951E-2</c:v>
                </c:pt>
                <c:pt idx="3097">
                  <c:v>9.5744680851063829E-2</c:v>
                </c:pt>
                <c:pt idx="3098">
                  <c:v>7.780320366132723E-2</c:v>
                </c:pt>
                <c:pt idx="3099">
                  <c:v>0.10800508259212201</c:v>
                </c:pt>
                <c:pt idx="3100">
                  <c:v>0.10922787193973631</c:v>
                </c:pt>
                <c:pt idx="3101">
                  <c:v>8.8235294117647065E-2</c:v>
                </c:pt>
                <c:pt idx="3102">
                  <c:v>0.05</c:v>
                </c:pt>
                <c:pt idx="3103">
                  <c:v>0.10043668122270739</c:v>
                </c:pt>
                <c:pt idx="3104">
                  <c:v>5.736137667304015E-2</c:v>
                </c:pt>
                <c:pt idx="3105">
                  <c:v>6.2330623306233061E-2</c:v>
                </c:pt>
                <c:pt idx="3106">
                  <c:v>0.14285714285714279</c:v>
                </c:pt>
                <c:pt idx="3107">
                  <c:v>0.10436432637571159</c:v>
                </c:pt>
                <c:pt idx="3108">
                  <c:v>8.1395348837209308E-2</c:v>
                </c:pt>
                <c:pt idx="3109">
                  <c:v>6.1016949152542382E-2</c:v>
                </c:pt>
                <c:pt idx="3110">
                  <c:v>0.1376518218623482</c:v>
                </c:pt>
                <c:pt idx="3111">
                  <c:v>7.9166666666666663E-2</c:v>
                </c:pt>
                <c:pt idx="3112">
                  <c:v>0.22033898305084751</c:v>
                </c:pt>
                <c:pt idx="3113">
                  <c:v>9.4736842105263161E-2</c:v>
                </c:pt>
                <c:pt idx="3114">
                  <c:v>8.1395348837209308E-2</c:v>
                </c:pt>
                <c:pt idx="3115">
                  <c:v>3.3707865168539318E-2</c:v>
                </c:pt>
                <c:pt idx="3116">
                  <c:v>0.1071428571428571</c:v>
                </c:pt>
                <c:pt idx="3117">
                  <c:v>4.5592705167173252E-2</c:v>
                </c:pt>
                <c:pt idx="3118">
                  <c:v>5.8823529411764712E-2</c:v>
                </c:pt>
                <c:pt idx="3119">
                  <c:v>7.9155672823219003E-2</c:v>
                </c:pt>
                <c:pt idx="3120">
                  <c:v>0.1029411764705882</c:v>
                </c:pt>
                <c:pt idx="3121">
                  <c:v>0.11067193675889329</c:v>
                </c:pt>
                <c:pt idx="3122">
                  <c:v>0.1</c:v>
                </c:pt>
                <c:pt idx="3123">
                  <c:v>6.8085106382978725E-2</c:v>
                </c:pt>
                <c:pt idx="3124">
                  <c:v>6.1728395061728392E-2</c:v>
                </c:pt>
                <c:pt idx="3125">
                  <c:v>9.9337748344370855E-2</c:v>
                </c:pt>
                <c:pt idx="3126">
                  <c:v>0.1119402985074627</c:v>
                </c:pt>
                <c:pt idx="3127">
                  <c:v>7.5949367088607597E-2</c:v>
                </c:pt>
                <c:pt idx="3128">
                  <c:v>7.720588235294118E-2</c:v>
                </c:pt>
                <c:pt idx="3129">
                  <c:v>0.1107954545454545</c:v>
                </c:pt>
                <c:pt idx="3130">
                  <c:v>0.10852713178294569</c:v>
                </c:pt>
                <c:pt idx="3131">
                  <c:v>8.4507042253521125E-2</c:v>
                </c:pt>
                <c:pt idx="3132">
                  <c:v>7.2916666666666671E-2</c:v>
                </c:pt>
                <c:pt idx="3133">
                  <c:v>5.4054054054054057E-2</c:v>
                </c:pt>
                <c:pt idx="3134">
                  <c:v>5.5408970976253302E-2</c:v>
                </c:pt>
                <c:pt idx="3135">
                  <c:v>0.14285714285714279</c:v>
                </c:pt>
                <c:pt idx="3136">
                  <c:v>0.13865546218487401</c:v>
                </c:pt>
                <c:pt idx="3137">
                  <c:v>7.1661237785016291E-2</c:v>
                </c:pt>
                <c:pt idx="3138">
                  <c:v>7.3929961089494164E-2</c:v>
                </c:pt>
                <c:pt idx="3139">
                  <c:v>8.4337349397590355E-2</c:v>
                </c:pt>
                <c:pt idx="3140">
                  <c:v>0.14583333333333329</c:v>
                </c:pt>
                <c:pt idx="3141">
                  <c:v>0.1470588235294118</c:v>
                </c:pt>
                <c:pt idx="3142">
                  <c:v>0.1244444444444444</c:v>
                </c:pt>
                <c:pt idx="3143">
                  <c:v>0.1162790697674419</c:v>
                </c:pt>
                <c:pt idx="3144">
                  <c:v>9.3023255813953487E-2</c:v>
                </c:pt>
                <c:pt idx="3145">
                  <c:v>9.5628415300546443E-2</c:v>
                </c:pt>
                <c:pt idx="3146">
                  <c:v>8.2901554404145081E-2</c:v>
                </c:pt>
                <c:pt idx="3147">
                  <c:v>0.14516129032258071</c:v>
                </c:pt>
                <c:pt idx="3148">
                  <c:v>9.3418259023354558E-2</c:v>
                </c:pt>
                <c:pt idx="3149">
                  <c:v>0.17391304347826089</c:v>
                </c:pt>
                <c:pt idx="3150">
                  <c:v>0.10837438423645319</c:v>
                </c:pt>
                <c:pt idx="3151">
                  <c:v>0.08</c:v>
                </c:pt>
                <c:pt idx="3152">
                  <c:v>8.6956521739130432E-2</c:v>
                </c:pt>
                <c:pt idx="3153">
                  <c:v>8.0536912751677847E-2</c:v>
                </c:pt>
                <c:pt idx="3154">
                  <c:v>9.0909090909090912E-2</c:v>
                </c:pt>
                <c:pt idx="3155">
                  <c:v>6.6964285714285712E-2</c:v>
                </c:pt>
                <c:pt idx="3156">
                  <c:v>0.12863070539419089</c:v>
                </c:pt>
                <c:pt idx="3157">
                  <c:v>0.12875536480686689</c:v>
                </c:pt>
                <c:pt idx="3158">
                  <c:v>0.10784313725490199</c:v>
                </c:pt>
                <c:pt idx="3159">
                  <c:v>0.12422360248447201</c:v>
                </c:pt>
                <c:pt idx="3160">
                  <c:v>7.9207920792079209E-2</c:v>
                </c:pt>
                <c:pt idx="3161">
                  <c:v>9.1603053435114504E-2</c:v>
                </c:pt>
                <c:pt idx="3162">
                  <c:v>0.11594202898550721</c:v>
                </c:pt>
                <c:pt idx="3163">
                  <c:v>5.1546391752577317E-2</c:v>
                </c:pt>
                <c:pt idx="3164">
                  <c:v>4.7210300429184553E-2</c:v>
                </c:pt>
                <c:pt idx="3165">
                  <c:v>6.7961165048543687E-2</c:v>
                </c:pt>
                <c:pt idx="3166">
                  <c:v>9.154929577464789E-2</c:v>
                </c:pt>
                <c:pt idx="3167">
                  <c:v>8.3056478405315617E-2</c:v>
                </c:pt>
                <c:pt idx="3168">
                  <c:v>0.1222493887530562</c:v>
                </c:pt>
                <c:pt idx="3169">
                  <c:v>9.0673575129533682E-2</c:v>
                </c:pt>
                <c:pt idx="3170">
                  <c:v>0.1045197740112994</c:v>
                </c:pt>
                <c:pt idx="3171">
                  <c:v>4.8338368580060423E-2</c:v>
                </c:pt>
                <c:pt idx="3172">
                  <c:v>0.12</c:v>
                </c:pt>
                <c:pt idx="3173">
                  <c:v>8.2872928176795577E-2</c:v>
                </c:pt>
                <c:pt idx="3174">
                  <c:v>0.1179487179487179</c:v>
                </c:pt>
                <c:pt idx="3175">
                  <c:v>0.1384615384615385</c:v>
                </c:pt>
                <c:pt idx="3176">
                  <c:v>5.8487874465049931E-2</c:v>
                </c:pt>
                <c:pt idx="3177">
                  <c:v>8.7774294670846395E-2</c:v>
                </c:pt>
                <c:pt idx="3178">
                  <c:v>5.3254437869822487E-2</c:v>
                </c:pt>
                <c:pt idx="3179">
                  <c:v>6.6666666666666666E-2</c:v>
                </c:pt>
                <c:pt idx="3180">
                  <c:v>0.10606060606060611</c:v>
                </c:pt>
                <c:pt idx="3181">
                  <c:v>2.8571428571428571E-2</c:v>
                </c:pt>
                <c:pt idx="3182">
                  <c:v>5.7347670250896057E-2</c:v>
                </c:pt>
                <c:pt idx="3183">
                  <c:v>6.0283687943262408E-2</c:v>
                </c:pt>
                <c:pt idx="3184">
                  <c:v>0.12686567164179111</c:v>
                </c:pt>
                <c:pt idx="3185">
                  <c:v>7.0901033973412117E-2</c:v>
                </c:pt>
                <c:pt idx="3186">
                  <c:v>6.097560975609756E-2</c:v>
                </c:pt>
                <c:pt idx="3187">
                  <c:v>9.264305177111716E-2</c:v>
                </c:pt>
                <c:pt idx="3188">
                  <c:v>0.1290322580645161</c:v>
                </c:pt>
                <c:pt idx="3189">
                  <c:v>0.13114754098360659</c:v>
                </c:pt>
                <c:pt idx="3190">
                  <c:v>0.105</c:v>
                </c:pt>
                <c:pt idx="3191">
                  <c:v>6.6945606694560664E-2</c:v>
                </c:pt>
                <c:pt idx="3192">
                  <c:v>8.2125603864734303E-2</c:v>
                </c:pt>
                <c:pt idx="3193">
                  <c:v>0.108359133126935</c:v>
                </c:pt>
                <c:pt idx="3194">
                  <c:v>9.6774193548387094E-2</c:v>
                </c:pt>
                <c:pt idx="3195">
                  <c:v>5.5961070559610707E-2</c:v>
                </c:pt>
                <c:pt idx="3196">
                  <c:v>0.14285714285714279</c:v>
                </c:pt>
                <c:pt idx="3197">
                  <c:v>0.1162790697674419</c:v>
                </c:pt>
                <c:pt idx="3198">
                  <c:v>0.1213114754098361</c:v>
                </c:pt>
                <c:pt idx="3199">
                  <c:v>8.1466395112016296E-2</c:v>
                </c:pt>
                <c:pt idx="3200">
                  <c:v>8.1460674157303375E-2</c:v>
                </c:pt>
                <c:pt idx="3201">
                  <c:v>6.640625E-2</c:v>
                </c:pt>
                <c:pt idx="3202">
                  <c:v>0.1147540983606557</c:v>
                </c:pt>
                <c:pt idx="3203">
                  <c:v>0.12820512820512819</c:v>
                </c:pt>
                <c:pt idx="3204">
                  <c:v>0.12540192926045021</c:v>
                </c:pt>
                <c:pt idx="3205">
                  <c:v>8.8495575221238937E-2</c:v>
                </c:pt>
                <c:pt idx="3206">
                  <c:v>0.1025641025641026</c:v>
                </c:pt>
                <c:pt idx="3207">
                  <c:v>0.10344827586206901</c:v>
                </c:pt>
                <c:pt idx="3208">
                  <c:v>7.4324324324324328E-2</c:v>
                </c:pt>
                <c:pt idx="3209">
                  <c:v>0.1217391304347826</c:v>
                </c:pt>
                <c:pt idx="3210">
                  <c:v>0.14193548387096769</c:v>
                </c:pt>
                <c:pt idx="3211">
                  <c:v>7.407407407407407E-2</c:v>
                </c:pt>
                <c:pt idx="3212">
                  <c:v>0.13636363636363641</c:v>
                </c:pt>
                <c:pt idx="3213">
                  <c:v>0.15286624203821661</c:v>
                </c:pt>
                <c:pt idx="3214">
                  <c:v>0.1092150170648464</c:v>
                </c:pt>
                <c:pt idx="3215">
                  <c:v>5.2980132450331133E-2</c:v>
                </c:pt>
                <c:pt idx="3216">
                  <c:v>0.112</c:v>
                </c:pt>
                <c:pt idx="3217">
                  <c:v>0.23809523809523811</c:v>
                </c:pt>
                <c:pt idx="3218">
                  <c:v>9.3525179856115109E-2</c:v>
                </c:pt>
                <c:pt idx="3219">
                  <c:v>9.0909090909090912E-2</c:v>
                </c:pt>
                <c:pt idx="3220">
                  <c:v>0.1165644171779141</c:v>
                </c:pt>
                <c:pt idx="3221">
                  <c:v>7.6388888888888895E-2</c:v>
                </c:pt>
                <c:pt idx="3222">
                  <c:v>7.874015748031496E-2</c:v>
                </c:pt>
                <c:pt idx="3223">
                  <c:v>0.14869888475836429</c:v>
                </c:pt>
                <c:pt idx="3224">
                  <c:v>0.25</c:v>
                </c:pt>
                <c:pt idx="3225">
                  <c:v>0.11258278145695361</c:v>
                </c:pt>
                <c:pt idx="3226">
                  <c:v>7.9787234042553196E-2</c:v>
                </c:pt>
                <c:pt idx="3227">
                  <c:v>9.7222222222222224E-2</c:v>
                </c:pt>
                <c:pt idx="3228">
                  <c:v>0.13157894736842099</c:v>
                </c:pt>
                <c:pt idx="3229">
                  <c:v>0.12676056338028169</c:v>
                </c:pt>
                <c:pt idx="3230">
                  <c:v>0.1173708920187793</c:v>
                </c:pt>
                <c:pt idx="3231">
                  <c:v>0.1268292682926829</c:v>
                </c:pt>
                <c:pt idx="3232">
                  <c:v>0.1132075471698113</c:v>
                </c:pt>
                <c:pt idx="3233">
                  <c:v>0.16923076923076921</c:v>
                </c:pt>
                <c:pt idx="3234">
                  <c:v>8.4745762711864403E-2</c:v>
                </c:pt>
                <c:pt idx="3235">
                  <c:v>0.13461538461538461</c:v>
                </c:pt>
                <c:pt idx="3236">
                  <c:v>8.6956521739130432E-2</c:v>
                </c:pt>
                <c:pt idx="3237">
                  <c:v>7.6923076923076927E-2</c:v>
                </c:pt>
                <c:pt idx="3238">
                  <c:v>0.1</c:v>
                </c:pt>
                <c:pt idx="3239">
                  <c:v>0.1004566210045662</c:v>
                </c:pt>
                <c:pt idx="3240">
                  <c:v>6.4220183486238536E-2</c:v>
                </c:pt>
                <c:pt idx="3241">
                  <c:v>0.125</c:v>
                </c:pt>
                <c:pt idx="3242">
                  <c:v>7.6923076923076927E-2</c:v>
                </c:pt>
                <c:pt idx="3243">
                  <c:v>0.1333333333333333</c:v>
                </c:pt>
                <c:pt idx="3244">
                  <c:v>0.104</c:v>
                </c:pt>
                <c:pt idx="3245">
                  <c:v>9.0909090909090912E-2</c:v>
                </c:pt>
                <c:pt idx="3246">
                  <c:v>0.10344827586206901</c:v>
                </c:pt>
                <c:pt idx="3247">
                  <c:v>9.5238095238095233E-2</c:v>
                </c:pt>
                <c:pt idx="3248">
                  <c:v>0.13636363636363641</c:v>
                </c:pt>
                <c:pt idx="3249">
                  <c:v>0.1238095238095238</c:v>
                </c:pt>
                <c:pt idx="3250">
                  <c:v>9.5522388059701493E-2</c:v>
                </c:pt>
                <c:pt idx="3251">
                  <c:v>9.1304347826086957E-2</c:v>
                </c:pt>
                <c:pt idx="3252">
                  <c:v>9.0909090909090912E-2</c:v>
                </c:pt>
                <c:pt idx="3253">
                  <c:v>7.4999999999999997E-2</c:v>
                </c:pt>
                <c:pt idx="3254">
                  <c:v>0.1142857142857143</c:v>
                </c:pt>
                <c:pt idx="3255">
                  <c:v>0.10946745562130181</c:v>
                </c:pt>
                <c:pt idx="3256">
                  <c:v>9.1954022988505746E-2</c:v>
                </c:pt>
                <c:pt idx="3257">
                  <c:v>9.4488188976377951E-2</c:v>
                </c:pt>
                <c:pt idx="3258">
                  <c:v>8.8461538461538466E-2</c:v>
                </c:pt>
                <c:pt idx="3259">
                  <c:v>7.2368421052631582E-2</c:v>
                </c:pt>
                <c:pt idx="3260">
                  <c:v>5.9113300492610828E-2</c:v>
                </c:pt>
                <c:pt idx="3261">
                  <c:v>0.112</c:v>
                </c:pt>
                <c:pt idx="3262">
                  <c:v>0.16</c:v>
                </c:pt>
                <c:pt idx="3263">
                  <c:v>0.1152073732718894</c:v>
                </c:pt>
                <c:pt idx="3264">
                  <c:v>9.6774193548387094E-2</c:v>
                </c:pt>
                <c:pt idx="3265">
                  <c:v>0.18055555555555561</c:v>
                </c:pt>
                <c:pt idx="3266">
                  <c:v>0.1038251366120219</c:v>
                </c:pt>
                <c:pt idx="3267">
                  <c:v>0.1225806451612903</c:v>
                </c:pt>
                <c:pt idx="3268">
                  <c:v>0.1444444444444444</c:v>
                </c:pt>
                <c:pt idx="3269">
                  <c:v>5.9113300492610828E-2</c:v>
                </c:pt>
                <c:pt idx="3270">
                  <c:v>9.4845360824742264E-2</c:v>
                </c:pt>
                <c:pt idx="3271">
                  <c:v>0.12676056338028169</c:v>
                </c:pt>
                <c:pt idx="3272">
                  <c:v>0.116504854368932</c:v>
                </c:pt>
                <c:pt idx="3273">
                  <c:v>8.7689713322091065E-2</c:v>
                </c:pt>
                <c:pt idx="3274">
                  <c:v>8.9041095890410954E-2</c:v>
                </c:pt>
                <c:pt idx="3275">
                  <c:v>0.1237113402061856</c:v>
                </c:pt>
                <c:pt idx="3276">
                  <c:v>9.7701149425287362E-2</c:v>
                </c:pt>
                <c:pt idx="3277">
                  <c:v>8.3333333333333329E-2</c:v>
                </c:pt>
                <c:pt idx="3278">
                  <c:v>0.10476190476190481</c:v>
                </c:pt>
                <c:pt idx="3279">
                  <c:v>6.313645621181263E-2</c:v>
                </c:pt>
                <c:pt idx="3280">
                  <c:v>0.1182364729458918</c:v>
                </c:pt>
                <c:pt idx="3281">
                  <c:v>6.070287539936102E-2</c:v>
                </c:pt>
                <c:pt idx="3282">
                  <c:v>6.7245119305856832E-2</c:v>
                </c:pt>
                <c:pt idx="3283">
                  <c:v>6.5502183406113537E-2</c:v>
                </c:pt>
                <c:pt idx="3284">
                  <c:v>0.15976331360946749</c:v>
                </c:pt>
                <c:pt idx="3285">
                  <c:v>7.1065989847715741E-2</c:v>
                </c:pt>
                <c:pt idx="3286">
                  <c:v>0.1036789297658863</c:v>
                </c:pt>
                <c:pt idx="3287">
                  <c:v>0.10493827160493829</c:v>
                </c:pt>
                <c:pt idx="3288">
                  <c:v>0.1548672566371681</c:v>
                </c:pt>
                <c:pt idx="3289">
                  <c:v>7.43801652892562E-2</c:v>
                </c:pt>
                <c:pt idx="3290">
                  <c:v>6.5645514223194742E-2</c:v>
                </c:pt>
                <c:pt idx="3291">
                  <c:v>0.15555555555555561</c:v>
                </c:pt>
                <c:pt idx="3292">
                  <c:v>7.5555555555555556E-2</c:v>
                </c:pt>
                <c:pt idx="3293">
                  <c:v>9.8092643051771122E-2</c:v>
                </c:pt>
                <c:pt idx="3294">
                  <c:v>7.5609756097560973E-2</c:v>
                </c:pt>
                <c:pt idx="3295">
                  <c:v>0.1148936170212766</c:v>
                </c:pt>
                <c:pt idx="3296">
                  <c:v>0.12328767123287671</c:v>
                </c:pt>
                <c:pt idx="3297">
                  <c:v>4.6511627906976737E-2</c:v>
                </c:pt>
                <c:pt idx="3298">
                  <c:v>0.08</c:v>
                </c:pt>
                <c:pt idx="3299">
                  <c:v>0.1287671232876712</c:v>
                </c:pt>
                <c:pt idx="3300">
                  <c:v>6.8965517241379309E-2</c:v>
                </c:pt>
                <c:pt idx="3301">
                  <c:v>0.1151832460732984</c:v>
                </c:pt>
                <c:pt idx="3302">
                  <c:v>7.2727272727272724E-2</c:v>
                </c:pt>
                <c:pt idx="3303">
                  <c:v>0.10980392156862739</c:v>
                </c:pt>
                <c:pt idx="3304">
                  <c:v>9.6875000000000003E-2</c:v>
                </c:pt>
                <c:pt idx="3305">
                  <c:v>9.4017094017094016E-2</c:v>
                </c:pt>
                <c:pt idx="3306">
                  <c:v>4.9356223175965663E-2</c:v>
                </c:pt>
                <c:pt idx="3307">
                  <c:v>5.9620596205962058E-2</c:v>
                </c:pt>
                <c:pt idx="3308">
                  <c:v>0.1005917159763314</c:v>
                </c:pt>
                <c:pt idx="3309">
                  <c:v>0.1237458193979933</c:v>
                </c:pt>
                <c:pt idx="3310">
                  <c:v>8.7121212121212127E-2</c:v>
                </c:pt>
                <c:pt idx="3311">
                  <c:v>0.1097560975609756</c:v>
                </c:pt>
                <c:pt idx="3312">
                  <c:v>0.110077519379845</c:v>
                </c:pt>
                <c:pt idx="3313">
                  <c:v>8.8122605363984668E-2</c:v>
                </c:pt>
                <c:pt idx="3314">
                  <c:v>0.1384615384615385</c:v>
                </c:pt>
                <c:pt idx="3315">
                  <c:v>0.10227272727272731</c:v>
                </c:pt>
                <c:pt idx="3316">
                  <c:v>0.2019230769230769</c:v>
                </c:pt>
                <c:pt idx="3317">
                  <c:v>0.11940298507462691</c:v>
                </c:pt>
                <c:pt idx="3318">
                  <c:v>0.1714285714285714</c:v>
                </c:pt>
                <c:pt idx="3319">
                  <c:v>0.1299212598425197</c:v>
                </c:pt>
                <c:pt idx="3320">
                  <c:v>0.1343283582089552</c:v>
                </c:pt>
                <c:pt idx="3321">
                  <c:v>9.1463414634146339E-2</c:v>
                </c:pt>
                <c:pt idx="3322">
                  <c:v>0.11304347826086961</c:v>
                </c:pt>
                <c:pt idx="3323">
                  <c:v>9.0090090090090086E-2</c:v>
                </c:pt>
                <c:pt idx="3324">
                  <c:v>0.10452961672473871</c:v>
                </c:pt>
                <c:pt idx="3325">
                  <c:v>0.1688311688311688</c:v>
                </c:pt>
                <c:pt idx="3326">
                  <c:v>8.2352941176470587E-2</c:v>
                </c:pt>
                <c:pt idx="3327">
                  <c:v>0.12790697674418611</c:v>
                </c:pt>
                <c:pt idx="3328">
                  <c:v>6.6666666666666666E-2</c:v>
                </c:pt>
                <c:pt idx="3329">
                  <c:v>0.107421875</c:v>
                </c:pt>
                <c:pt idx="3330">
                  <c:v>0.103960396039604</c:v>
                </c:pt>
                <c:pt idx="3331">
                  <c:v>8.0614203454894437E-2</c:v>
                </c:pt>
                <c:pt idx="3332">
                  <c:v>9.7484276729559755E-2</c:v>
                </c:pt>
                <c:pt idx="3333">
                  <c:v>0.109375</c:v>
                </c:pt>
                <c:pt idx="3334">
                  <c:v>0.1032258064516129</c:v>
                </c:pt>
                <c:pt idx="3335">
                  <c:v>0.111587982832618</c:v>
                </c:pt>
                <c:pt idx="3336">
                  <c:v>0.08</c:v>
                </c:pt>
                <c:pt idx="3337">
                  <c:v>0.108695652173913</c:v>
                </c:pt>
                <c:pt idx="3338">
                  <c:v>0.15151515151515149</c:v>
                </c:pt>
                <c:pt idx="3339">
                  <c:v>0.10980392156862739</c:v>
                </c:pt>
                <c:pt idx="3340">
                  <c:v>0.109375</c:v>
                </c:pt>
                <c:pt idx="3341">
                  <c:v>0.1204379562043796</c:v>
                </c:pt>
                <c:pt idx="3342">
                  <c:v>4.6035805626598467E-2</c:v>
                </c:pt>
                <c:pt idx="3343">
                  <c:v>0.1129568106312292</c:v>
                </c:pt>
                <c:pt idx="3344">
                  <c:v>9.6209912536443148E-2</c:v>
                </c:pt>
                <c:pt idx="3345">
                  <c:v>5.9907834101382493E-2</c:v>
                </c:pt>
                <c:pt idx="3346">
                  <c:v>0.1107011070110701</c:v>
                </c:pt>
                <c:pt idx="3347">
                  <c:v>0.1106382978723404</c:v>
                </c:pt>
                <c:pt idx="3348">
                  <c:v>0.1049723756906077</c:v>
                </c:pt>
                <c:pt idx="3349">
                  <c:v>7.575757575757576E-2</c:v>
                </c:pt>
                <c:pt idx="3350">
                  <c:v>9.3023255813953487E-2</c:v>
                </c:pt>
                <c:pt idx="3351">
                  <c:v>0.1007751937984496</c:v>
                </c:pt>
                <c:pt idx="3352">
                  <c:v>0.1875</c:v>
                </c:pt>
                <c:pt idx="3353">
                  <c:v>0.12151898734177211</c:v>
                </c:pt>
                <c:pt idx="3354">
                  <c:v>7.7294685990338161E-2</c:v>
                </c:pt>
                <c:pt idx="3355">
                  <c:v>5.7575757575757579E-2</c:v>
                </c:pt>
                <c:pt idx="3356">
                  <c:v>0.1114864864864865</c:v>
                </c:pt>
                <c:pt idx="3357">
                  <c:v>9.4890510948905105E-2</c:v>
                </c:pt>
                <c:pt idx="3358">
                  <c:v>0.1068376068376068</c:v>
                </c:pt>
                <c:pt idx="3359">
                  <c:v>7.441860465116279E-2</c:v>
                </c:pt>
                <c:pt idx="3360">
                  <c:v>8.6956521739130432E-2</c:v>
                </c:pt>
                <c:pt idx="3361">
                  <c:v>0.08</c:v>
                </c:pt>
                <c:pt idx="3362">
                  <c:v>6.7934782608695649E-2</c:v>
                </c:pt>
                <c:pt idx="3363">
                  <c:v>0.1134259259259259</c:v>
                </c:pt>
                <c:pt idx="3364">
                  <c:v>8.2191780821917804E-2</c:v>
                </c:pt>
                <c:pt idx="3365">
                  <c:v>0.13311688311688311</c:v>
                </c:pt>
                <c:pt idx="3366">
                  <c:v>9.7560975609756101E-2</c:v>
                </c:pt>
                <c:pt idx="3367">
                  <c:v>9.166666666666666E-2</c:v>
                </c:pt>
                <c:pt idx="3368">
                  <c:v>0.15517241379310351</c:v>
                </c:pt>
                <c:pt idx="3369">
                  <c:v>5.701754385964912E-2</c:v>
                </c:pt>
                <c:pt idx="3370">
                  <c:v>9.2473118279569888E-2</c:v>
                </c:pt>
                <c:pt idx="3371">
                  <c:v>9.8591549295774641E-2</c:v>
                </c:pt>
                <c:pt idx="3372">
                  <c:v>7.586206896551724E-2</c:v>
                </c:pt>
                <c:pt idx="3373">
                  <c:v>8.1218274111675121E-2</c:v>
                </c:pt>
                <c:pt idx="3374">
                  <c:v>0.1287425149700599</c:v>
                </c:pt>
                <c:pt idx="3375">
                  <c:v>0.16666666666666671</c:v>
                </c:pt>
                <c:pt idx="3376">
                  <c:v>0.15053763440860221</c:v>
                </c:pt>
                <c:pt idx="3377">
                  <c:v>6.6326530612244902E-2</c:v>
                </c:pt>
                <c:pt idx="3378">
                  <c:v>9.9818511796733206E-2</c:v>
                </c:pt>
                <c:pt idx="3379">
                  <c:v>9.4420600858369105E-2</c:v>
                </c:pt>
                <c:pt idx="3380">
                  <c:v>8.6274509803921567E-2</c:v>
                </c:pt>
                <c:pt idx="3381">
                  <c:v>9.6085409252669035E-2</c:v>
                </c:pt>
                <c:pt idx="3382">
                  <c:v>6.4000000000000001E-2</c:v>
                </c:pt>
                <c:pt idx="3383">
                  <c:v>0.19565217391304349</c:v>
                </c:pt>
                <c:pt idx="3384">
                  <c:v>0.15555555555555561</c:v>
                </c:pt>
                <c:pt idx="3385">
                  <c:v>0.1143695014662757</c:v>
                </c:pt>
                <c:pt idx="3386">
                  <c:v>3.5211267605633798E-2</c:v>
                </c:pt>
                <c:pt idx="3387">
                  <c:v>0.1158536585365854</c:v>
                </c:pt>
                <c:pt idx="3388">
                  <c:v>3.7735849056603772E-2</c:v>
                </c:pt>
                <c:pt idx="3389">
                  <c:v>9.1911764705882359E-2</c:v>
                </c:pt>
                <c:pt idx="3390">
                  <c:v>0.10033444816053511</c:v>
                </c:pt>
                <c:pt idx="3391">
                  <c:v>9.3023255813953487E-2</c:v>
                </c:pt>
                <c:pt idx="3392">
                  <c:v>4.2553191489361701E-2</c:v>
                </c:pt>
                <c:pt idx="3393">
                  <c:v>6.5909090909090903E-2</c:v>
                </c:pt>
                <c:pt idx="3394">
                  <c:v>6.0796645702306078E-2</c:v>
                </c:pt>
                <c:pt idx="3395">
                  <c:v>0.1206225680933852</c:v>
                </c:pt>
                <c:pt idx="3396">
                  <c:v>0.1135371179039301</c:v>
                </c:pt>
                <c:pt idx="3397">
                  <c:v>0.13043478260869559</c:v>
                </c:pt>
                <c:pt idx="3398">
                  <c:v>0.11371237458193981</c:v>
                </c:pt>
                <c:pt idx="3399">
                  <c:v>0.10731707317073171</c:v>
                </c:pt>
                <c:pt idx="3400">
                  <c:v>7.0484581497797363E-2</c:v>
                </c:pt>
                <c:pt idx="3401">
                  <c:v>0.1063829787234043</c:v>
                </c:pt>
                <c:pt idx="3402">
                  <c:v>2.222222222222222E-2</c:v>
                </c:pt>
                <c:pt idx="3403">
                  <c:v>8.8888888888888892E-2</c:v>
                </c:pt>
                <c:pt idx="3404">
                  <c:v>0.111969111969112</c:v>
                </c:pt>
                <c:pt idx="3405">
                  <c:v>0.1186440677966102</c:v>
                </c:pt>
                <c:pt idx="3406">
                  <c:v>0.08</c:v>
                </c:pt>
                <c:pt idx="3407">
                  <c:v>0.1021897810218978</c:v>
                </c:pt>
                <c:pt idx="3408">
                  <c:v>6.741573033707865E-2</c:v>
                </c:pt>
                <c:pt idx="3409">
                  <c:v>0.12</c:v>
                </c:pt>
                <c:pt idx="3410">
                  <c:v>9.3220338983050849E-2</c:v>
                </c:pt>
                <c:pt idx="3411">
                  <c:v>0.1068702290076336</c:v>
                </c:pt>
                <c:pt idx="3412">
                  <c:v>9.2105263157894732E-2</c:v>
                </c:pt>
                <c:pt idx="3413">
                  <c:v>0.1096491228070175</c:v>
                </c:pt>
                <c:pt idx="3414">
                  <c:v>8.8737201365187715E-2</c:v>
                </c:pt>
                <c:pt idx="3415">
                  <c:v>0.1</c:v>
                </c:pt>
                <c:pt idx="3416">
                  <c:v>0.1126760563380282</c:v>
                </c:pt>
                <c:pt idx="3417">
                  <c:v>7.4999999999999997E-2</c:v>
                </c:pt>
                <c:pt idx="3418">
                  <c:v>0.12264150943396231</c:v>
                </c:pt>
                <c:pt idx="3419">
                  <c:v>7.1428571428571425E-2</c:v>
                </c:pt>
                <c:pt idx="3420">
                  <c:v>0.11464968152866239</c:v>
                </c:pt>
                <c:pt idx="3421">
                  <c:v>0.10119047619047621</c:v>
                </c:pt>
                <c:pt idx="3422">
                  <c:v>0.13698630136986301</c:v>
                </c:pt>
                <c:pt idx="3423">
                  <c:v>0.1041666666666667</c:v>
                </c:pt>
                <c:pt idx="3424">
                  <c:v>9.5238095238095233E-2</c:v>
                </c:pt>
                <c:pt idx="3425">
                  <c:v>9.7378277153558054E-2</c:v>
                </c:pt>
                <c:pt idx="3426">
                  <c:v>0.1096153846153846</c:v>
                </c:pt>
                <c:pt idx="3427">
                  <c:v>0.1343283582089552</c:v>
                </c:pt>
                <c:pt idx="3428">
                  <c:v>9.4637223974763401E-2</c:v>
                </c:pt>
                <c:pt idx="3429">
                  <c:v>7.7348066298342538E-2</c:v>
                </c:pt>
                <c:pt idx="3430">
                  <c:v>0.10307017543859651</c:v>
                </c:pt>
                <c:pt idx="3431">
                  <c:v>0.12293144208037821</c:v>
                </c:pt>
                <c:pt idx="3432">
                  <c:v>5.8659217877094973E-2</c:v>
                </c:pt>
                <c:pt idx="3433">
                  <c:v>0.12179487179487181</c:v>
                </c:pt>
                <c:pt idx="3434">
                  <c:v>0.11688311688311689</c:v>
                </c:pt>
                <c:pt idx="3435">
                  <c:v>0.12213740458015269</c:v>
                </c:pt>
                <c:pt idx="3436">
                  <c:v>0.1214953271028037</c:v>
                </c:pt>
                <c:pt idx="3437">
                  <c:v>0.1006289308176101</c:v>
                </c:pt>
                <c:pt idx="3438">
                  <c:v>0.20754716981132079</c:v>
                </c:pt>
                <c:pt idx="3439">
                  <c:v>0.12658227848101269</c:v>
                </c:pt>
                <c:pt idx="3440">
                  <c:v>0.1170731707317073</c:v>
                </c:pt>
                <c:pt idx="3441">
                  <c:v>0.1031746031746032</c:v>
                </c:pt>
                <c:pt idx="3442">
                  <c:v>7.407407407407407E-2</c:v>
                </c:pt>
                <c:pt idx="3443">
                  <c:v>7.4211502782931357E-2</c:v>
                </c:pt>
                <c:pt idx="3444">
                  <c:v>8.4249084249084255E-2</c:v>
                </c:pt>
                <c:pt idx="3445">
                  <c:v>9.5238095238095233E-2</c:v>
                </c:pt>
                <c:pt idx="3446">
                  <c:v>6.1068702290076327E-2</c:v>
                </c:pt>
                <c:pt idx="3447">
                  <c:v>0.1056910569105691</c:v>
                </c:pt>
                <c:pt idx="3448">
                  <c:v>0.11400651465798051</c:v>
                </c:pt>
                <c:pt idx="3449">
                  <c:v>0.1121495327102804</c:v>
                </c:pt>
                <c:pt idx="3450">
                  <c:v>6.7567567567567571E-2</c:v>
                </c:pt>
                <c:pt idx="3451">
                  <c:v>0.12087912087912089</c:v>
                </c:pt>
                <c:pt idx="3452">
                  <c:v>8.1395348837209308E-2</c:v>
                </c:pt>
                <c:pt idx="3453">
                  <c:v>9.7826086956521743E-2</c:v>
                </c:pt>
                <c:pt idx="3454">
                  <c:v>0.1210287443267776</c:v>
                </c:pt>
                <c:pt idx="3455">
                  <c:v>0.1031746031746032</c:v>
                </c:pt>
                <c:pt idx="3456">
                  <c:v>0.1111111111111111</c:v>
                </c:pt>
                <c:pt idx="3457">
                  <c:v>7.1739130434782611E-2</c:v>
                </c:pt>
                <c:pt idx="3458">
                  <c:v>0.10526315789473679</c:v>
                </c:pt>
                <c:pt idx="3459">
                  <c:v>7.7669902912621352E-2</c:v>
                </c:pt>
                <c:pt idx="3460">
                  <c:v>9.3333333333333338E-2</c:v>
                </c:pt>
                <c:pt idx="3461">
                  <c:v>9.5709570957095716E-2</c:v>
                </c:pt>
                <c:pt idx="3462">
                  <c:v>5.5674518201284787E-2</c:v>
                </c:pt>
                <c:pt idx="3463">
                  <c:v>0.15</c:v>
                </c:pt>
                <c:pt idx="3464">
                  <c:v>9.375E-2</c:v>
                </c:pt>
                <c:pt idx="3465">
                  <c:v>9.9462365591397844E-2</c:v>
                </c:pt>
                <c:pt idx="3466">
                  <c:v>3.2863849765258218E-2</c:v>
                </c:pt>
                <c:pt idx="3467">
                  <c:v>6.2015503875968991E-2</c:v>
                </c:pt>
                <c:pt idx="3468">
                  <c:v>0.15151515151515149</c:v>
                </c:pt>
                <c:pt idx="3469">
                  <c:v>0.125</c:v>
                </c:pt>
                <c:pt idx="3470">
                  <c:v>4.6153846153846163E-2</c:v>
                </c:pt>
                <c:pt idx="3471">
                  <c:v>0.1069182389937107</c:v>
                </c:pt>
                <c:pt idx="3472">
                  <c:v>9.7560975609756101E-2</c:v>
                </c:pt>
                <c:pt idx="3473">
                  <c:v>9.1304347826086957E-2</c:v>
                </c:pt>
                <c:pt idx="3474">
                  <c:v>9.4373865698729589E-2</c:v>
                </c:pt>
                <c:pt idx="3475">
                  <c:v>0.11415525114155251</c:v>
                </c:pt>
                <c:pt idx="3476">
                  <c:v>7.2805139186295498E-2</c:v>
                </c:pt>
                <c:pt idx="3477">
                  <c:v>9.7484276729559755E-2</c:v>
                </c:pt>
                <c:pt idx="3478">
                  <c:v>8.5365853658536592E-2</c:v>
                </c:pt>
                <c:pt idx="3479">
                  <c:v>6.25E-2</c:v>
                </c:pt>
                <c:pt idx="3480">
                  <c:v>0.1221590909090909</c:v>
                </c:pt>
                <c:pt idx="3481">
                  <c:v>9.1383812010443863E-2</c:v>
                </c:pt>
                <c:pt idx="3482">
                  <c:v>8.4183673469387751E-2</c:v>
                </c:pt>
                <c:pt idx="3483">
                  <c:v>9.295774647887324E-2</c:v>
                </c:pt>
                <c:pt idx="3484">
                  <c:v>9.4117647058823528E-2</c:v>
                </c:pt>
                <c:pt idx="3485">
                  <c:v>8.3657587548638127E-2</c:v>
                </c:pt>
                <c:pt idx="3486">
                  <c:v>8.98876404494382E-2</c:v>
                </c:pt>
                <c:pt idx="3487">
                  <c:v>0.20588235294117649</c:v>
                </c:pt>
                <c:pt idx="3488">
                  <c:v>0.1230769230769231</c:v>
                </c:pt>
                <c:pt idx="3489">
                  <c:v>0.1243243243243243</c:v>
                </c:pt>
                <c:pt idx="3490">
                  <c:v>0.1171875</c:v>
                </c:pt>
                <c:pt idx="3491">
                  <c:v>8.1560283687943269E-2</c:v>
                </c:pt>
                <c:pt idx="3492">
                  <c:v>7.0769230769230765E-2</c:v>
                </c:pt>
                <c:pt idx="3493">
                  <c:v>6.6098081023454158E-2</c:v>
                </c:pt>
                <c:pt idx="3494">
                  <c:v>6.3897763578274758E-2</c:v>
                </c:pt>
                <c:pt idx="3495">
                  <c:v>0.1153846153846154</c:v>
                </c:pt>
                <c:pt idx="3496">
                  <c:v>0.1018518518518518</c:v>
                </c:pt>
                <c:pt idx="3497">
                  <c:v>8.387096774193549E-2</c:v>
                </c:pt>
                <c:pt idx="3498">
                  <c:v>8.9108910891089105E-2</c:v>
                </c:pt>
                <c:pt idx="3499">
                  <c:v>5.1502145922746781E-2</c:v>
                </c:pt>
                <c:pt idx="3500">
                  <c:v>9.8870056497175146E-2</c:v>
                </c:pt>
                <c:pt idx="3501">
                  <c:v>6.6666666666666666E-2</c:v>
                </c:pt>
                <c:pt idx="3502">
                  <c:v>6.5934065934065936E-2</c:v>
                </c:pt>
                <c:pt idx="3503">
                  <c:v>6.8396226415094338E-2</c:v>
                </c:pt>
                <c:pt idx="3504">
                  <c:v>0.1076923076923077</c:v>
                </c:pt>
                <c:pt idx="3505">
                  <c:v>5.2104208416833657E-2</c:v>
                </c:pt>
                <c:pt idx="3506">
                  <c:v>9.9656357388316158E-2</c:v>
                </c:pt>
                <c:pt idx="3507">
                  <c:v>9.5744680851063829E-2</c:v>
                </c:pt>
                <c:pt idx="3508">
                  <c:v>4.7619047619047623E-2</c:v>
                </c:pt>
                <c:pt idx="3509">
                  <c:v>8.5427135678391955E-2</c:v>
                </c:pt>
                <c:pt idx="3510">
                  <c:v>8.3333333333333329E-2</c:v>
                </c:pt>
                <c:pt idx="3511">
                  <c:v>9.3023255813953487E-2</c:v>
                </c:pt>
                <c:pt idx="3512">
                  <c:v>6.5116279069767441E-2</c:v>
                </c:pt>
                <c:pt idx="3513">
                  <c:v>5.2287581699346407E-2</c:v>
                </c:pt>
                <c:pt idx="3514">
                  <c:v>6.0240963855421693E-2</c:v>
                </c:pt>
                <c:pt idx="3515">
                  <c:v>9.5477386934673364E-2</c:v>
                </c:pt>
                <c:pt idx="3516">
                  <c:v>7.3170731707317069E-2</c:v>
                </c:pt>
                <c:pt idx="3517">
                  <c:v>7.2033898305084748E-2</c:v>
                </c:pt>
                <c:pt idx="3518">
                  <c:v>8.2000000000000003E-2</c:v>
                </c:pt>
                <c:pt idx="3519">
                  <c:v>0.1071428571428571</c:v>
                </c:pt>
                <c:pt idx="3520">
                  <c:v>0.1027397260273973</c:v>
                </c:pt>
                <c:pt idx="3521">
                  <c:v>0.12612612612612609</c:v>
                </c:pt>
                <c:pt idx="3522">
                  <c:v>0.1183206106870229</c:v>
                </c:pt>
                <c:pt idx="3523">
                  <c:v>6.1776061776061778E-2</c:v>
                </c:pt>
                <c:pt idx="3524">
                  <c:v>0.12448132780082991</c:v>
                </c:pt>
                <c:pt idx="3525">
                  <c:v>0.12</c:v>
                </c:pt>
                <c:pt idx="3526">
                  <c:v>5.1546391752577317E-2</c:v>
                </c:pt>
                <c:pt idx="3527">
                  <c:v>9.5617529880478086E-2</c:v>
                </c:pt>
                <c:pt idx="3528">
                  <c:v>0.1017699115044248</c:v>
                </c:pt>
                <c:pt idx="3529">
                  <c:v>9.0277777777777776E-2</c:v>
                </c:pt>
                <c:pt idx="3530">
                  <c:v>6.7460317460317457E-2</c:v>
                </c:pt>
                <c:pt idx="3531">
                  <c:v>0.11067193675889329</c:v>
                </c:pt>
                <c:pt idx="3532">
                  <c:v>4.2296072507552872E-2</c:v>
                </c:pt>
                <c:pt idx="3533">
                  <c:v>8.7412587412587409E-2</c:v>
                </c:pt>
                <c:pt idx="3534">
                  <c:v>9.8765432098765427E-2</c:v>
                </c:pt>
                <c:pt idx="3535">
                  <c:v>0.1438848920863309</c:v>
                </c:pt>
                <c:pt idx="3536">
                  <c:v>9.4812164579606437E-2</c:v>
                </c:pt>
                <c:pt idx="3537">
                  <c:v>0.1</c:v>
                </c:pt>
                <c:pt idx="3538">
                  <c:v>8.9285714285714288E-2</c:v>
                </c:pt>
                <c:pt idx="3539">
                  <c:v>9.6153846153846159E-2</c:v>
                </c:pt>
                <c:pt idx="3540">
                  <c:v>6.5502183406113537E-2</c:v>
                </c:pt>
                <c:pt idx="3541">
                  <c:v>8.0882352941176475E-2</c:v>
                </c:pt>
                <c:pt idx="3542">
                  <c:v>0.10169491525423729</c:v>
                </c:pt>
                <c:pt idx="3543">
                  <c:v>4.2316258351893087E-2</c:v>
                </c:pt>
                <c:pt idx="3544">
                  <c:v>0.1076233183856502</c:v>
                </c:pt>
                <c:pt idx="3545">
                  <c:v>0.1644736842105263</c:v>
                </c:pt>
                <c:pt idx="3546">
                  <c:v>0.1388888888888889</c:v>
                </c:pt>
                <c:pt idx="3547">
                  <c:v>4.1666666666666657E-2</c:v>
                </c:pt>
                <c:pt idx="3548">
                  <c:v>9.4017094017094016E-2</c:v>
                </c:pt>
                <c:pt idx="3549">
                  <c:v>0.1039755351681957</c:v>
                </c:pt>
                <c:pt idx="3550">
                  <c:v>7.43801652892562E-2</c:v>
                </c:pt>
                <c:pt idx="3551">
                  <c:v>0.13793103448275859</c:v>
                </c:pt>
                <c:pt idx="3552">
                  <c:v>9.90990990990991E-2</c:v>
                </c:pt>
                <c:pt idx="3553">
                  <c:v>8.027522935779817E-2</c:v>
                </c:pt>
                <c:pt idx="3554">
                  <c:v>0.1176470588235294</c:v>
                </c:pt>
                <c:pt idx="3555">
                  <c:v>7.1910112359550568E-2</c:v>
                </c:pt>
                <c:pt idx="3556">
                  <c:v>0.26190476190476192</c:v>
                </c:pt>
                <c:pt idx="3557">
                  <c:v>0.1056910569105691</c:v>
                </c:pt>
                <c:pt idx="3558">
                  <c:v>5.7432432432432443E-2</c:v>
                </c:pt>
                <c:pt idx="3559">
                  <c:v>9.4339622641509441E-2</c:v>
                </c:pt>
                <c:pt idx="3560">
                  <c:v>5.4140127388535027E-2</c:v>
                </c:pt>
                <c:pt idx="3561">
                  <c:v>0.14285714285714279</c:v>
                </c:pt>
                <c:pt idx="3562">
                  <c:v>0.16379310344827591</c:v>
                </c:pt>
                <c:pt idx="3563">
                  <c:v>6.0606060606060608E-2</c:v>
                </c:pt>
                <c:pt idx="3564">
                  <c:v>0.101364522417154</c:v>
                </c:pt>
                <c:pt idx="3565">
                  <c:v>0.12745098039215691</c:v>
                </c:pt>
                <c:pt idx="3566">
                  <c:v>5.6666666666666657E-2</c:v>
                </c:pt>
                <c:pt idx="3567">
                  <c:v>7.9646017699115043E-2</c:v>
                </c:pt>
                <c:pt idx="3568">
                  <c:v>0.1214953271028037</c:v>
                </c:pt>
                <c:pt idx="3569">
                  <c:v>0.10169491525423729</c:v>
                </c:pt>
                <c:pt idx="3570">
                  <c:v>0.1447876447876448</c:v>
                </c:pt>
                <c:pt idx="3571">
                  <c:v>0.1071428571428571</c:v>
                </c:pt>
                <c:pt idx="3572">
                  <c:v>0.14141414141414141</c:v>
                </c:pt>
                <c:pt idx="3573">
                  <c:v>0.1194690265486726</c:v>
                </c:pt>
                <c:pt idx="3574">
                  <c:v>7.6923076923076927E-2</c:v>
                </c:pt>
                <c:pt idx="3575">
                  <c:v>0.1095890410958904</c:v>
                </c:pt>
                <c:pt idx="3576">
                  <c:v>0.13716814159292029</c:v>
                </c:pt>
                <c:pt idx="3577">
                  <c:v>6.4197530864197536E-2</c:v>
                </c:pt>
                <c:pt idx="3578">
                  <c:v>3.2786885245901641E-2</c:v>
                </c:pt>
                <c:pt idx="3579">
                  <c:v>6.354515050167224E-2</c:v>
                </c:pt>
                <c:pt idx="3580">
                  <c:v>0.15625</c:v>
                </c:pt>
                <c:pt idx="3581">
                  <c:v>0.12987012987012991</c:v>
                </c:pt>
                <c:pt idx="3582">
                  <c:v>5.8823529411764712E-2</c:v>
                </c:pt>
                <c:pt idx="3583">
                  <c:v>8.5185185185185183E-2</c:v>
                </c:pt>
                <c:pt idx="3584">
                  <c:v>9.2465753424657529E-2</c:v>
                </c:pt>
                <c:pt idx="3585">
                  <c:v>8.4051724137931036E-2</c:v>
                </c:pt>
                <c:pt idx="3586">
                  <c:v>0.10280373831775701</c:v>
                </c:pt>
                <c:pt idx="3587">
                  <c:v>9.7142857142857142E-2</c:v>
                </c:pt>
                <c:pt idx="3588">
                  <c:v>8.8815789473684209E-2</c:v>
                </c:pt>
                <c:pt idx="3589">
                  <c:v>0.1263736263736264</c:v>
                </c:pt>
                <c:pt idx="3590">
                  <c:v>8.7499999999999994E-2</c:v>
                </c:pt>
                <c:pt idx="3591">
                  <c:v>9.405940594059406E-2</c:v>
                </c:pt>
                <c:pt idx="3592">
                  <c:v>0.1027397260273973</c:v>
                </c:pt>
                <c:pt idx="3593">
                  <c:v>0.13414634146341459</c:v>
                </c:pt>
                <c:pt idx="3594">
                  <c:v>8.0808080808080815E-2</c:v>
                </c:pt>
                <c:pt idx="3595">
                  <c:v>0.1237113402061856</c:v>
                </c:pt>
                <c:pt idx="3596">
                  <c:v>0.1031746031746032</c:v>
                </c:pt>
                <c:pt idx="3597">
                  <c:v>0.10232558139534879</c:v>
                </c:pt>
                <c:pt idx="3598">
                  <c:v>0.10550458715596329</c:v>
                </c:pt>
                <c:pt idx="3599">
                  <c:v>0.1053811659192825</c:v>
                </c:pt>
                <c:pt idx="3600">
                  <c:v>0.1036468330134357</c:v>
                </c:pt>
                <c:pt idx="3601">
                  <c:v>0.15277777777777779</c:v>
                </c:pt>
                <c:pt idx="3602">
                  <c:v>0.14634146341463411</c:v>
                </c:pt>
                <c:pt idx="3603">
                  <c:v>0.15591397849462371</c:v>
                </c:pt>
                <c:pt idx="3604">
                  <c:v>0.1326530612244898</c:v>
                </c:pt>
                <c:pt idx="3605">
                  <c:v>0.1206496519721578</c:v>
                </c:pt>
                <c:pt idx="3606">
                  <c:v>0.12956810631229229</c:v>
                </c:pt>
                <c:pt idx="3607">
                  <c:v>0.1027397260273973</c:v>
                </c:pt>
                <c:pt idx="3608">
                  <c:v>9.8461538461538461E-2</c:v>
                </c:pt>
                <c:pt idx="3609">
                  <c:v>0.10240963855421691</c:v>
                </c:pt>
                <c:pt idx="3610">
                  <c:v>0.1104294478527607</c:v>
                </c:pt>
                <c:pt idx="3611">
                  <c:v>0.1222222222222222</c:v>
                </c:pt>
                <c:pt idx="3612">
                  <c:v>0.1151315789473684</c:v>
                </c:pt>
                <c:pt idx="3613">
                  <c:v>5.6155507559395253E-2</c:v>
                </c:pt>
                <c:pt idx="3614">
                  <c:v>8.4592145015105744E-2</c:v>
                </c:pt>
                <c:pt idx="3615">
                  <c:v>7.3170731707317069E-2</c:v>
                </c:pt>
                <c:pt idx="3616">
                  <c:v>7.4999999999999997E-2</c:v>
                </c:pt>
                <c:pt idx="3617">
                  <c:v>0.1318681318681319</c:v>
                </c:pt>
                <c:pt idx="3618">
                  <c:v>9.1428571428571428E-2</c:v>
                </c:pt>
                <c:pt idx="3619">
                  <c:v>0.1020408163265306</c:v>
                </c:pt>
                <c:pt idx="3620">
                  <c:v>0.12972972972972971</c:v>
                </c:pt>
                <c:pt idx="3621">
                  <c:v>8.7248322147651006E-2</c:v>
                </c:pt>
                <c:pt idx="3622">
                  <c:v>9.9255583126550875E-2</c:v>
                </c:pt>
                <c:pt idx="3623">
                  <c:v>9.5070422535211266E-2</c:v>
                </c:pt>
                <c:pt idx="3624">
                  <c:v>5.8823529411764712E-2</c:v>
                </c:pt>
                <c:pt idx="3625">
                  <c:v>7.0469798657718116E-2</c:v>
                </c:pt>
                <c:pt idx="3626">
                  <c:v>0.10365853658536579</c:v>
                </c:pt>
                <c:pt idx="3627">
                  <c:v>8.7649402390438252E-2</c:v>
                </c:pt>
                <c:pt idx="3628">
                  <c:v>0.1162790697674419</c:v>
                </c:pt>
                <c:pt idx="3629">
                  <c:v>0.1036789297658863</c:v>
                </c:pt>
                <c:pt idx="3630">
                  <c:v>1.408450704225352E-2</c:v>
                </c:pt>
                <c:pt idx="3631">
                  <c:v>0.1041666666666667</c:v>
                </c:pt>
                <c:pt idx="3632">
                  <c:v>5.6265984654731448E-2</c:v>
                </c:pt>
                <c:pt idx="3633">
                  <c:v>0.1384615384615385</c:v>
                </c:pt>
                <c:pt idx="3634">
                  <c:v>5.1369863013698627E-2</c:v>
                </c:pt>
                <c:pt idx="3635">
                  <c:v>5.2419354838709679E-2</c:v>
                </c:pt>
                <c:pt idx="3636">
                  <c:v>0.10471204188481679</c:v>
                </c:pt>
                <c:pt idx="3637">
                  <c:v>8.1850533807829182E-2</c:v>
                </c:pt>
                <c:pt idx="3638">
                  <c:v>0.1157894736842105</c:v>
                </c:pt>
                <c:pt idx="3639">
                  <c:v>6.0606060606060608E-2</c:v>
                </c:pt>
                <c:pt idx="3640">
                  <c:v>8.5106382978723402E-2</c:v>
                </c:pt>
                <c:pt idx="3641">
                  <c:v>4.9180327868852458E-2</c:v>
                </c:pt>
                <c:pt idx="3642">
                  <c:v>0.1313131313131313</c:v>
                </c:pt>
                <c:pt idx="3643">
                  <c:v>0.14351851851851849</c:v>
                </c:pt>
                <c:pt idx="3644">
                  <c:v>8.2926829268292687E-2</c:v>
                </c:pt>
                <c:pt idx="3645">
                  <c:v>0.1186440677966102</c:v>
                </c:pt>
                <c:pt idx="3646">
                  <c:v>0.13229571984435801</c:v>
                </c:pt>
                <c:pt idx="3647">
                  <c:v>0.13017751479289941</c:v>
                </c:pt>
                <c:pt idx="3648">
                  <c:v>0.16201117318435751</c:v>
                </c:pt>
                <c:pt idx="3649">
                  <c:v>0.1206896551724138</c:v>
                </c:pt>
                <c:pt idx="3650">
                  <c:v>0.1036036036036036</c:v>
                </c:pt>
                <c:pt idx="3651">
                  <c:v>9.3023255813953487E-2</c:v>
                </c:pt>
                <c:pt idx="3652">
                  <c:v>4.6979865771812082E-2</c:v>
                </c:pt>
                <c:pt idx="3653">
                  <c:v>0.1071428571428571</c:v>
                </c:pt>
                <c:pt idx="3654">
                  <c:v>7.1428571428571425E-2</c:v>
                </c:pt>
                <c:pt idx="3655">
                  <c:v>0.10526315789473679</c:v>
                </c:pt>
                <c:pt idx="3656">
                  <c:v>7.6923076923076927E-2</c:v>
                </c:pt>
                <c:pt idx="3657">
                  <c:v>0.1111111111111111</c:v>
                </c:pt>
                <c:pt idx="3658">
                  <c:v>9.0163934426229511E-2</c:v>
                </c:pt>
                <c:pt idx="3659">
                  <c:v>4.9180327868852458E-2</c:v>
                </c:pt>
                <c:pt idx="3660">
                  <c:v>0.1290322580645161</c:v>
                </c:pt>
                <c:pt idx="3661">
                  <c:v>4.4642857142857137E-2</c:v>
                </c:pt>
                <c:pt idx="3662">
                  <c:v>9.5238095238095233E-2</c:v>
                </c:pt>
                <c:pt idx="3663">
                  <c:v>0.1172413793103448</c:v>
                </c:pt>
                <c:pt idx="3664">
                  <c:v>7.3170731707317069E-2</c:v>
                </c:pt>
                <c:pt idx="3665">
                  <c:v>9.6153846153846159E-2</c:v>
                </c:pt>
                <c:pt idx="3666">
                  <c:v>0.15384615384615391</c:v>
                </c:pt>
                <c:pt idx="3667">
                  <c:v>0.1111111111111111</c:v>
                </c:pt>
                <c:pt idx="3668">
                  <c:v>9.2715231788079472E-2</c:v>
                </c:pt>
                <c:pt idx="3669">
                  <c:v>8.5714285714285715E-2</c:v>
                </c:pt>
                <c:pt idx="3670">
                  <c:v>0.10213776722090261</c:v>
                </c:pt>
                <c:pt idx="3671">
                  <c:v>0.12658227848101269</c:v>
                </c:pt>
                <c:pt idx="3672">
                  <c:v>7.9754601226993863E-2</c:v>
                </c:pt>
                <c:pt idx="3673">
                  <c:v>0.10093896713615021</c:v>
                </c:pt>
                <c:pt idx="3674">
                  <c:v>0.10526315789473679</c:v>
                </c:pt>
                <c:pt idx="3675">
                  <c:v>0.1226993865030675</c:v>
                </c:pt>
                <c:pt idx="3676">
                  <c:v>0.10043668122270739</c:v>
                </c:pt>
                <c:pt idx="3677">
                  <c:v>0.1033138401559454</c:v>
                </c:pt>
                <c:pt idx="3678">
                  <c:v>0.11500974658869401</c:v>
                </c:pt>
                <c:pt idx="3679">
                  <c:v>0.1096774193548387</c:v>
                </c:pt>
                <c:pt idx="3680">
                  <c:v>9.8214285714285712E-2</c:v>
                </c:pt>
                <c:pt idx="3681">
                  <c:v>8.2236842105263164E-2</c:v>
                </c:pt>
                <c:pt idx="3682">
                  <c:v>0.1055555555555556</c:v>
                </c:pt>
                <c:pt idx="3683">
                  <c:v>8.3798882681564241E-2</c:v>
                </c:pt>
                <c:pt idx="3684">
                  <c:v>0.1068702290076336</c:v>
                </c:pt>
                <c:pt idx="3685">
                  <c:v>0.10571428571428571</c:v>
                </c:pt>
                <c:pt idx="3686">
                  <c:v>6.4285714285714279E-2</c:v>
                </c:pt>
                <c:pt idx="3687">
                  <c:v>7.8498293515358364E-2</c:v>
                </c:pt>
                <c:pt idx="3688">
                  <c:v>8.6046511627906982E-2</c:v>
                </c:pt>
                <c:pt idx="3689">
                  <c:v>9.2035398230088494E-2</c:v>
                </c:pt>
                <c:pt idx="3690">
                  <c:v>0.2162162162162162</c:v>
                </c:pt>
                <c:pt idx="3691">
                  <c:v>0.1092436974789916</c:v>
                </c:pt>
                <c:pt idx="3692">
                  <c:v>0.1081081081081081</c:v>
                </c:pt>
                <c:pt idx="3693">
                  <c:v>6.8535825545171333E-2</c:v>
                </c:pt>
                <c:pt idx="3694">
                  <c:v>5.0675675675675678E-2</c:v>
                </c:pt>
                <c:pt idx="3695">
                  <c:v>0.13059701492537309</c:v>
                </c:pt>
                <c:pt idx="3696">
                  <c:v>0.10707070707070709</c:v>
                </c:pt>
                <c:pt idx="3697">
                  <c:v>0.1271186440677966</c:v>
                </c:pt>
                <c:pt idx="3698">
                  <c:v>0.1003460207612457</c:v>
                </c:pt>
                <c:pt idx="3699">
                  <c:v>0.1146245059288538</c:v>
                </c:pt>
                <c:pt idx="3700">
                  <c:v>8.3333333333333329E-2</c:v>
                </c:pt>
                <c:pt idx="3701">
                  <c:v>9.5238095238095233E-2</c:v>
                </c:pt>
                <c:pt idx="3702">
                  <c:v>0.10493827160493829</c:v>
                </c:pt>
                <c:pt idx="3703">
                  <c:v>8.4337349397590355E-2</c:v>
                </c:pt>
                <c:pt idx="3704">
                  <c:v>9.7560975609756101E-2</c:v>
                </c:pt>
                <c:pt idx="3705">
                  <c:v>0.14465408805031449</c:v>
                </c:pt>
                <c:pt idx="3706">
                  <c:v>0.13194444444444439</c:v>
                </c:pt>
                <c:pt idx="3707">
                  <c:v>0.1475409836065574</c:v>
                </c:pt>
                <c:pt idx="3708">
                  <c:v>0.1205673758865248</c:v>
                </c:pt>
                <c:pt idx="3709">
                  <c:v>0.1132075471698113</c:v>
                </c:pt>
                <c:pt idx="3710">
                  <c:v>8.1885856079404462E-2</c:v>
                </c:pt>
                <c:pt idx="3711">
                  <c:v>9.0909090909090912E-2</c:v>
                </c:pt>
                <c:pt idx="3712">
                  <c:v>8.9285714285714288E-2</c:v>
                </c:pt>
                <c:pt idx="3713">
                  <c:v>7.6190476190476197E-2</c:v>
                </c:pt>
                <c:pt idx="3714">
                  <c:v>8.9552238805970144E-2</c:v>
                </c:pt>
                <c:pt idx="3715">
                  <c:v>5.6680161943319839E-2</c:v>
                </c:pt>
                <c:pt idx="3716">
                  <c:v>0.1145038167938931</c:v>
                </c:pt>
                <c:pt idx="3717">
                  <c:v>9.1836734693877556E-2</c:v>
                </c:pt>
                <c:pt idx="3718">
                  <c:v>8.5308056872037921E-2</c:v>
                </c:pt>
                <c:pt idx="3719">
                  <c:v>0.13181818181818181</c:v>
                </c:pt>
                <c:pt idx="3720">
                  <c:v>0.26666666666666672</c:v>
                </c:pt>
                <c:pt idx="3721">
                  <c:v>6.4220183486238536E-2</c:v>
                </c:pt>
                <c:pt idx="3722">
                  <c:v>8.2733812949640287E-2</c:v>
                </c:pt>
                <c:pt idx="3723">
                  <c:v>0.1227544910179641</c:v>
                </c:pt>
                <c:pt idx="3724">
                  <c:v>9.7922848664688422E-2</c:v>
                </c:pt>
                <c:pt idx="3725">
                  <c:v>7.2847682119205295E-2</c:v>
                </c:pt>
                <c:pt idx="3726">
                  <c:v>8.4967320261437912E-2</c:v>
                </c:pt>
                <c:pt idx="3727">
                  <c:v>0.17241379310344829</c:v>
                </c:pt>
                <c:pt idx="3728">
                  <c:v>9.3023255813953487E-2</c:v>
                </c:pt>
                <c:pt idx="3729">
                  <c:v>0.1066666666666667</c:v>
                </c:pt>
                <c:pt idx="3730">
                  <c:v>0.14049586776859499</c:v>
                </c:pt>
                <c:pt idx="3731">
                  <c:v>0.1018518518518518</c:v>
                </c:pt>
                <c:pt idx="3732">
                  <c:v>9.4017094017094016E-2</c:v>
                </c:pt>
                <c:pt idx="3733">
                  <c:v>9.7222222222222224E-2</c:v>
                </c:pt>
                <c:pt idx="3734">
                  <c:v>7.8066914498141265E-2</c:v>
                </c:pt>
                <c:pt idx="3735">
                  <c:v>0.12857142857142859</c:v>
                </c:pt>
                <c:pt idx="3736">
                  <c:v>6.4400715563506267E-2</c:v>
                </c:pt>
                <c:pt idx="3737">
                  <c:v>0.1318681318681319</c:v>
                </c:pt>
                <c:pt idx="3738">
                  <c:v>0.1041666666666667</c:v>
                </c:pt>
                <c:pt idx="3739">
                  <c:v>0.1061093247588424</c:v>
                </c:pt>
                <c:pt idx="3740">
                  <c:v>6.9172932330827067E-2</c:v>
                </c:pt>
                <c:pt idx="3741">
                  <c:v>9.6000000000000002E-2</c:v>
                </c:pt>
                <c:pt idx="3742">
                  <c:v>0.1230769230769231</c:v>
                </c:pt>
                <c:pt idx="3743">
                  <c:v>0.1111111111111111</c:v>
                </c:pt>
                <c:pt idx="3744">
                  <c:v>0.1171548117154812</c:v>
                </c:pt>
                <c:pt idx="3745">
                  <c:v>8.83054892601432E-2</c:v>
                </c:pt>
                <c:pt idx="3746">
                  <c:v>0.12916666666666671</c:v>
                </c:pt>
                <c:pt idx="3747">
                  <c:v>0.1133004926108374</c:v>
                </c:pt>
                <c:pt idx="3748">
                  <c:v>4.3478260869565223E-2</c:v>
                </c:pt>
                <c:pt idx="3749">
                  <c:v>0.1242937853107345</c:v>
                </c:pt>
                <c:pt idx="3750">
                  <c:v>4.6052631578947373E-2</c:v>
                </c:pt>
                <c:pt idx="3751">
                  <c:v>4.1666666666666657E-2</c:v>
                </c:pt>
                <c:pt idx="3752">
                  <c:v>0.1257309941520468</c:v>
                </c:pt>
                <c:pt idx="3753">
                  <c:v>9.1324200913242004E-2</c:v>
                </c:pt>
                <c:pt idx="3754">
                  <c:v>9.1503267973856203E-2</c:v>
                </c:pt>
                <c:pt idx="3755">
                  <c:v>0.1002087682672234</c:v>
                </c:pt>
                <c:pt idx="3756">
                  <c:v>7.2033898305084748E-2</c:v>
                </c:pt>
                <c:pt idx="3757">
                  <c:v>9.6590909090909088E-2</c:v>
                </c:pt>
                <c:pt idx="3758">
                  <c:v>9.3117408906882596E-2</c:v>
                </c:pt>
                <c:pt idx="3759">
                  <c:v>0.1764705882352941</c:v>
                </c:pt>
                <c:pt idx="3760">
                  <c:v>0.14625850340136051</c:v>
                </c:pt>
                <c:pt idx="3761">
                  <c:v>0.1219047619047619</c:v>
                </c:pt>
                <c:pt idx="3762">
                  <c:v>7.6086956521739135E-2</c:v>
                </c:pt>
                <c:pt idx="3763">
                  <c:v>0.12658227848101269</c:v>
                </c:pt>
                <c:pt idx="3764">
                  <c:v>7.1090047393364927E-2</c:v>
                </c:pt>
                <c:pt idx="3765">
                  <c:v>0.1097560975609756</c:v>
                </c:pt>
                <c:pt idx="3766">
                  <c:v>0.1202185792349727</c:v>
                </c:pt>
                <c:pt idx="3767">
                  <c:v>0.12195121951219511</c:v>
                </c:pt>
                <c:pt idx="3768">
                  <c:v>9.4462540716612378E-2</c:v>
                </c:pt>
                <c:pt idx="3769">
                  <c:v>0.1702127659574468</c:v>
                </c:pt>
                <c:pt idx="3770">
                  <c:v>0.10357142857142861</c:v>
                </c:pt>
                <c:pt idx="3771">
                  <c:v>8.2262210796915161E-2</c:v>
                </c:pt>
                <c:pt idx="3772">
                  <c:v>0.1167315175097276</c:v>
                </c:pt>
                <c:pt idx="3773">
                  <c:v>0.1173184357541899</c:v>
                </c:pt>
                <c:pt idx="3774">
                  <c:v>9.815950920245399E-2</c:v>
                </c:pt>
                <c:pt idx="3775">
                  <c:v>5.7401812688821753E-2</c:v>
                </c:pt>
                <c:pt idx="3776">
                  <c:v>0.10152284263959389</c:v>
                </c:pt>
                <c:pt idx="3777">
                  <c:v>0.10526315789473679</c:v>
                </c:pt>
                <c:pt idx="3778">
                  <c:v>5.7046979865771813E-2</c:v>
                </c:pt>
                <c:pt idx="3779">
                  <c:v>0.1176470588235294</c:v>
                </c:pt>
                <c:pt idx="3780">
                  <c:v>9.3103448275862075E-2</c:v>
                </c:pt>
                <c:pt idx="3781">
                  <c:v>3.608247422680412E-2</c:v>
                </c:pt>
                <c:pt idx="3782">
                  <c:v>8.3769633507853408E-2</c:v>
                </c:pt>
                <c:pt idx="3783">
                  <c:v>0.1083333333333333</c:v>
                </c:pt>
                <c:pt idx="3784">
                  <c:v>8.0882352941176475E-2</c:v>
                </c:pt>
                <c:pt idx="3785">
                  <c:v>0.1171662125340599</c:v>
                </c:pt>
                <c:pt idx="3786">
                  <c:v>5.8823529411764712E-2</c:v>
                </c:pt>
                <c:pt idx="3787">
                  <c:v>0.1120689655172414</c:v>
                </c:pt>
                <c:pt idx="3788">
                  <c:v>0.1132075471698113</c:v>
                </c:pt>
                <c:pt idx="3789">
                  <c:v>0.17886178861788621</c:v>
                </c:pt>
                <c:pt idx="3790">
                  <c:v>0.1744186046511628</c:v>
                </c:pt>
                <c:pt idx="3791">
                  <c:v>0.25641025641025639</c:v>
                </c:pt>
                <c:pt idx="3792">
                  <c:v>6.8027210884353748E-2</c:v>
                </c:pt>
                <c:pt idx="3793">
                  <c:v>6.0402684563758392E-2</c:v>
                </c:pt>
                <c:pt idx="3794">
                  <c:v>0.05</c:v>
                </c:pt>
                <c:pt idx="3795">
                  <c:v>8.0536912751677847E-2</c:v>
                </c:pt>
                <c:pt idx="3796">
                  <c:v>0.2040816326530612</c:v>
                </c:pt>
                <c:pt idx="3797">
                  <c:v>8.7248322147651006E-2</c:v>
                </c:pt>
                <c:pt idx="3798">
                  <c:v>0.11235955056179769</c:v>
                </c:pt>
                <c:pt idx="3799">
                  <c:v>8.8888888888888892E-2</c:v>
                </c:pt>
                <c:pt idx="3800">
                  <c:v>0.10606060606060611</c:v>
                </c:pt>
                <c:pt idx="3801">
                  <c:v>8.8145896656534953E-2</c:v>
                </c:pt>
                <c:pt idx="3802">
                  <c:v>0.1025641025641026</c:v>
                </c:pt>
                <c:pt idx="3803">
                  <c:v>8.7499999999999994E-2</c:v>
                </c:pt>
                <c:pt idx="3804">
                  <c:v>0.1</c:v>
                </c:pt>
                <c:pt idx="3805">
                  <c:v>7.9831932773109238E-2</c:v>
                </c:pt>
                <c:pt idx="3806">
                  <c:v>9.2473118279569888E-2</c:v>
                </c:pt>
                <c:pt idx="3807">
                  <c:v>7.7844311377245512E-2</c:v>
                </c:pt>
                <c:pt idx="3808">
                  <c:v>0.12804878048780491</c:v>
                </c:pt>
                <c:pt idx="3809">
                  <c:v>0.1042944785276074</c:v>
                </c:pt>
                <c:pt idx="3810">
                  <c:v>6.5789473684210523E-2</c:v>
                </c:pt>
                <c:pt idx="3811">
                  <c:v>0.14473684210526319</c:v>
                </c:pt>
                <c:pt idx="3812">
                  <c:v>0.1032258064516129</c:v>
                </c:pt>
                <c:pt idx="3813">
                  <c:v>0.1227272727272727</c:v>
                </c:pt>
                <c:pt idx="3814">
                  <c:v>0.1012658227848101</c:v>
                </c:pt>
                <c:pt idx="3815">
                  <c:v>0.1133333333333333</c:v>
                </c:pt>
                <c:pt idx="3816">
                  <c:v>0.17582417582417581</c:v>
                </c:pt>
                <c:pt idx="3817">
                  <c:v>0.1136363636363636</c:v>
                </c:pt>
                <c:pt idx="3818">
                  <c:v>9.3264248704663211E-2</c:v>
                </c:pt>
                <c:pt idx="3819">
                  <c:v>7.792207792207792E-2</c:v>
                </c:pt>
                <c:pt idx="3820">
                  <c:v>9.6491228070175433E-2</c:v>
                </c:pt>
                <c:pt idx="3821">
                  <c:v>3.007518796992481E-2</c:v>
                </c:pt>
                <c:pt idx="3822">
                  <c:v>9.187279151943463E-2</c:v>
                </c:pt>
                <c:pt idx="3823">
                  <c:v>0.1184210526315789</c:v>
                </c:pt>
                <c:pt idx="3824">
                  <c:v>9.9630996309963096E-2</c:v>
                </c:pt>
                <c:pt idx="3825">
                  <c:v>0.10144927536231881</c:v>
                </c:pt>
                <c:pt idx="3826">
                  <c:v>4.878048780487805E-2</c:v>
                </c:pt>
                <c:pt idx="3827">
                  <c:v>0.1063829787234043</c:v>
                </c:pt>
                <c:pt idx="3828">
                  <c:v>0.10227272727272731</c:v>
                </c:pt>
                <c:pt idx="3829">
                  <c:v>0.12547528517110271</c:v>
                </c:pt>
                <c:pt idx="3830">
                  <c:v>4.8140043763676151E-2</c:v>
                </c:pt>
                <c:pt idx="3831">
                  <c:v>7.8787878787878782E-2</c:v>
                </c:pt>
                <c:pt idx="3832">
                  <c:v>9.2544987146529561E-2</c:v>
                </c:pt>
                <c:pt idx="3833">
                  <c:v>0.1012658227848101</c:v>
                </c:pt>
                <c:pt idx="3834">
                  <c:v>0.10087719298245609</c:v>
                </c:pt>
                <c:pt idx="3835">
                  <c:v>0.15030674846625769</c:v>
                </c:pt>
                <c:pt idx="3836">
                  <c:v>9.8214285714285712E-2</c:v>
                </c:pt>
                <c:pt idx="3837">
                  <c:v>0.111864406779661</c:v>
                </c:pt>
                <c:pt idx="3838">
                  <c:v>0.1155378486055777</c:v>
                </c:pt>
                <c:pt idx="3839">
                  <c:v>5.7471264367816091E-2</c:v>
                </c:pt>
                <c:pt idx="3840">
                  <c:v>0.10106382978723399</c:v>
                </c:pt>
                <c:pt idx="3841">
                  <c:v>7.7881619937694699E-2</c:v>
                </c:pt>
                <c:pt idx="3842">
                  <c:v>9.7435897435897437E-2</c:v>
                </c:pt>
                <c:pt idx="3843">
                  <c:v>9.8214285714285712E-2</c:v>
                </c:pt>
                <c:pt idx="3844">
                  <c:v>0.11688311688311689</c:v>
                </c:pt>
                <c:pt idx="3845">
                  <c:v>9.8039215686274508E-2</c:v>
                </c:pt>
                <c:pt idx="3846">
                  <c:v>8.2644628099173556E-2</c:v>
                </c:pt>
                <c:pt idx="3847">
                  <c:v>0.14285714285714279</c:v>
                </c:pt>
                <c:pt idx="3848">
                  <c:v>6.9306930693069313E-2</c:v>
                </c:pt>
                <c:pt idx="3849">
                  <c:v>9.7345132743362831E-2</c:v>
                </c:pt>
                <c:pt idx="3850">
                  <c:v>0.10144927536231881</c:v>
                </c:pt>
                <c:pt idx="3851">
                  <c:v>0.17948717948717949</c:v>
                </c:pt>
                <c:pt idx="3852">
                  <c:v>7.792207792207792E-2</c:v>
                </c:pt>
                <c:pt idx="3853">
                  <c:v>0.1423076923076923</c:v>
                </c:pt>
                <c:pt idx="3854">
                  <c:v>0.14563106796116501</c:v>
                </c:pt>
                <c:pt idx="3855">
                  <c:v>0.12643678160919539</c:v>
                </c:pt>
                <c:pt idx="3856">
                  <c:v>7.6923076923076927E-2</c:v>
                </c:pt>
                <c:pt idx="3857">
                  <c:v>6.9930069930069935E-2</c:v>
                </c:pt>
                <c:pt idx="3858">
                  <c:v>0.1076923076923077</c:v>
                </c:pt>
                <c:pt idx="3859">
                  <c:v>0.1081081081081081</c:v>
                </c:pt>
                <c:pt idx="3860">
                  <c:v>0.2</c:v>
                </c:pt>
                <c:pt idx="3861">
                  <c:v>0.1130952380952381</c:v>
                </c:pt>
                <c:pt idx="3862">
                  <c:v>0.1423611111111111</c:v>
                </c:pt>
                <c:pt idx="3863">
                  <c:v>8.4337349397590355E-2</c:v>
                </c:pt>
                <c:pt idx="3864">
                  <c:v>0.1079136690647482</c:v>
                </c:pt>
                <c:pt idx="3865">
                  <c:v>9.0909090909090912E-2</c:v>
                </c:pt>
                <c:pt idx="3866">
                  <c:v>0.141025641025641</c:v>
                </c:pt>
                <c:pt idx="3867">
                  <c:v>0.13729977116704811</c:v>
                </c:pt>
                <c:pt idx="3868">
                  <c:v>9.5435684647302899E-2</c:v>
                </c:pt>
                <c:pt idx="3869">
                  <c:v>7.6335877862595422E-2</c:v>
                </c:pt>
                <c:pt idx="3870">
                  <c:v>9.8425196850393706E-2</c:v>
                </c:pt>
                <c:pt idx="3871">
                  <c:v>9.2105263157894732E-2</c:v>
                </c:pt>
                <c:pt idx="3872">
                  <c:v>9.2307692307692313E-2</c:v>
                </c:pt>
                <c:pt idx="3873">
                  <c:v>0.1162790697674419</c:v>
                </c:pt>
                <c:pt idx="3874">
                  <c:v>5.7553956834532377E-2</c:v>
                </c:pt>
                <c:pt idx="3875">
                  <c:v>4.9450549450549448E-2</c:v>
                </c:pt>
                <c:pt idx="3876">
                  <c:v>2.6315789473684209E-2</c:v>
                </c:pt>
                <c:pt idx="3877">
                  <c:v>4.77326968973747E-2</c:v>
                </c:pt>
                <c:pt idx="3878">
                  <c:v>7.1856287425149698E-2</c:v>
                </c:pt>
                <c:pt idx="3879">
                  <c:v>9.4972067039106142E-2</c:v>
                </c:pt>
                <c:pt idx="3880">
                  <c:v>6.7278287461773695E-2</c:v>
                </c:pt>
                <c:pt idx="3881">
                  <c:v>0.1091269841269841</c:v>
                </c:pt>
                <c:pt idx="3882">
                  <c:v>8.6021505376344093E-2</c:v>
                </c:pt>
                <c:pt idx="3883">
                  <c:v>0.1183431952662722</c:v>
                </c:pt>
                <c:pt idx="3884">
                  <c:v>8.4337349397590355E-2</c:v>
                </c:pt>
                <c:pt idx="3885">
                  <c:v>6.7796610169491525E-2</c:v>
                </c:pt>
                <c:pt idx="3886">
                  <c:v>8.9622641509433956E-2</c:v>
                </c:pt>
                <c:pt idx="3887">
                  <c:v>6.25E-2</c:v>
                </c:pt>
                <c:pt idx="3888">
                  <c:v>7.4999999999999997E-2</c:v>
                </c:pt>
                <c:pt idx="3889">
                  <c:v>0.1152815013404826</c:v>
                </c:pt>
                <c:pt idx="3890">
                  <c:v>6.25E-2</c:v>
                </c:pt>
                <c:pt idx="3891">
                  <c:v>7.783018867924528E-2</c:v>
                </c:pt>
                <c:pt idx="3892">
                  <c:v>9.9656357388316158E-2</c:v>
                </c:pt>
                <c:pt idx="3893">
                  <c:v>0.1092436974789916</c:v>
                </c:pt>
                <c:pt idx="3894">
                  <c:v>8.8050314465408799E-2</c:v>
                </c:pt>
                <c:pt idx="3895">
                  <c:v>0.1038961038961039</c:v>
                </c:pt>
                <c:pt idx="3896">
                  <c:v>0.1100917431192661</c:v>
                </c:pt>
                <c:pt idx="3897">
                  <c:v>0.1025641025641026</c:v>
                </c:pt>
                <c:pt idx="3898">
                  <c:v>0.14285714285714279</c:v>
                </c:pt>
                <c:pt idx="3899">
                  <c:v>0.1041666666666667</c:v>
                </c:pt>
                <c:pt idx="3900">
                  <c:v>7.2072072072072071E-2</c:v>
                </c:pt>
                <c:pt idx="3901">
                  <c:v>0.14661654135338351</c:v>
                </c:pt>
                <c:pt idx="3902">
                  <c:v>0.15300546448087429</c:v>
                </c:pt>
                <c:pt idx="3903">
                  <c:v>9.5588235294117641E-2</c:v>
                </c:pt>
                <c:pt idx="3904">
                  <c:v>7.3170731707317069E-2</c:v>
                </c:pt>
                <c:pt idx="3905">
                  <c:v>0.108695652173913</c:v>
                </c:pt>
                <c:pt idx="3906">
                  <c:v>8.0645161290322578E-2</c:v>
                </c:pt>
                <c:pt idx="3907">
                  <c:v>0.12631578947368419</c:v>
                </c:pt>
                <c:pt idx="3908">
                  <c:v>0.10031347962382441</c:v>
                </c:pt>
                <c:pt idx="3909">
                  <c:v>5.5921052631578948E-2</c:v>
                </c:pt>
                <c:pt idx="3910">
                  <c:v>0.12883435582822089</c:v>
                </c:pt>
                <c:pt idx="3911">
                  <c:v>0.1072961373390558</c:v>
                </c:pt>
                <c:pt idx="3912">
                  <c:v>0.1017964071856287</c:v>
                </c:pt>
                <c:pt idx="3913">
                  <c:v>0.1136363636363636</c:v>
                </c:pt>
                <c:pt idx="3914">
                  <c:v>5.3784860557768932E-2</c:v>
                </c:pt>
                <c:pt idx="3915">
                  <c:v>0.1063829787234043</c:v>
                </c:pt>
                <c:pt idx="3916">
                  <c:v>9.0487238979118326E-2</c:v>
                </c:pt>
                <c:pt idx="3917">
                  <c:v>6.6974595842956119E-2</c:v>
                </c:pt>
                <c:pt idx="3918">
                  <c:v>0.12666666666666671</c:v>
                </c:pt>
                <c:pt idx="3919">
                  <c:v>4.975124378109453E-2</c:v>
                </c:pt>
                <c:pt idx="3920">
                  <c:v>0.10172413793103451</c:v>
                </c:pt>
                <c:pt idx="3921">
                  <c:v>0.1111111111111111</c:v>
                </c:pt>
                <c:pt idx="3922">
                  <c:v>9.8275862068965519E-2</c:v>
                </c:pt>
                <c:pt idx="3923">
                  <c:v>0.1204188481675393</c:v>
                </c:pt>
                <c:pt idx="3924">
                  <c:v>0.11708860759493669</c:v>
                </c:pt>
                <c:pt idx="3925">
                  <c:v>8.8524590163934422E-2</c:v>
                </c:pt>
                <c:pt idx="3926">
                  <c:v>7.0776255707762553E-2</c:v>
                </c:pt>
                <c:pt idx="3927">
                  <c:v>8.2627118644067798E-2</c:v>
                </c:pt>
                <c:pt idx="3928">
                  <c:v>0.1176470588235294</c:v>
                </c:pt>
                <c:pt idx="3929">
                  <c:v>0.2162162162162162</c:v>
                </c:pt>
                <c:pt idx="3930">
                  <c:v>9.668508287292818E-2</c:v>
                </c:pt>
                <c:pt idx="3931">
                  <c:v>6.637168141592921E-2</c:v>
                </c:pt>
                <c:pt idx="3932">
                  <c:v>0.1176470588235294</c:v>
                </c:pt>
                <c:pt idx="3933">
                  <c:v>9.9041533546325874E-2</c:v>
                </c:pt>
                <c:pt idx="3934">
                  <c:v>2.3255813953488368E-2</c:v>
                </c:pt>
                <c:pt idx="3935">
                  <c:v>9.7421203438395415E-2</c:v>
                </c:pt>
                <c:pt idx="3936">
                  <c:v>0.186046511627907</c:v>
                </c:pt>
                <c:pt idx="3937">
                  <c:v>0.1235294117647059</c:v>
                </c:pt>
                <c:pt idx="3938">
                  <c:v>0.16182572614107879</c:v>
                </c:pt>
                <c:pt idx="3939">
                  <c:v>0.1388888888888889</c:v>
                </c:pt>
                <c:pt idx="3940">
                  <c:v>0.13031161473087821</c:v>
                </c:pt>
                <c:pt idx="3941">
                  <c:v>7.567567567567568E-2</c:v>
                </c:pt>
                <c:pt idx="3942">
                  <c:v>9.9009900990099015E-2</c:v>
                </c:pt>
                <c:pt idx="3943">
                  <c:v>9.2975206611570244E-2</c:v>
                </c:pt>
                <c:pt idx="3944">
                  <c:v>0.11663066954643631</c:v>
                </c:pt>
                <c:pt idx="3945">
                  <c:v>0.1108374384236453</c:v>
                </c:pt>
                <c:pt idx="3946">
                  <c:v>0.107981220657277</c:v>
                </c:pt>
                <c:pt idx="3947">
                  <c:v>7.5203252032520332E-2</c:v>
                </c:pt>
                <c:pt idx="3948">
                  <c:v>0.1185344827586207</c:v>
                </c:pt>
                <c:pt idx="3949">
                  <c:v>0.1154791154791155</c:v>
                </c:pt>
                <c:pt idx="3950">
                  <c:v>0.10326086956521741</c:v>
                </c:pt>
                <c:pt idx="3951">
                  <c:v>0.1411290322580645</c:v>
                </c:pt>
                <c:pt idx="3952">
                  <c:v>8.1280788177339899E-2</c:v>
                </c:pt>
                <c:pt idx="3953">
                  <c:v>0.1111111111111111</c:v>
                </c:pt>
                <c:pt idx="3954">
                  <c:v>0.13928571428571429</c:v>
                </c:pt>
                <c:pt idx="3955">
                  <c:v>8.3859332732191164E-2</c:v>
                </c:pt>
                <c:pt idx="3956">
                  <c:v>8.9655172413793102E-2</c:v>
                </c:pt>
                <c:pt idx="3957">
                  <c:v>0.13750000000000001</c:v>
                </c:pt>
                <c:pt idx="3958">
                  <c:v>9.4285714285714292E-2</c:v>
                </c:pt>
                <c:pt idx="3959">
                  <c:v>6.5882352941176475E-2</c:v>
                </c:pt>
                <c:pt idx="3960">
                  <c:v>8.3832335329341312E-2</c:v>
                </c:pt>
                <c:pt idx="3961">
                  <c:v>6.6246056782334389E-2</c:v>
                </c:pt>
                <c:pt idx="3962">
                  <c:v>0.13306451612903231</c:v>
                </c:pt>
                <c:pt idx="3963">
                  <c:v>3.7037037037037028E-2</c:v>
                </c:pt>
                <c:pt idx="3964">
                  <c:v>1.9607843137254902E-2</c:v>
                </c:pt>
                <c:pt idx="3965">
                  <c:v>0.1026200873362445</c:v>
                </c:pt>
                <c:pt idx="3966">
                  <c:v>8.1967213114754092E-2</c:v>
                </c:pt>
                <c:pt idx="3967">
                  <c:v>0.1043478260869565</c:v>
                </c:pt>
                <c:pt idx="3968">
                  <c:v>6.4220183486238536E-2</c:v>
                </c:pt>
                <c:pt idx="3969">
                  <c:v>0.15384615384615391</c:v>
                </c:pt>
                <c:pt idx="3970">
                  <c:v>0.1213389121338912</c:v>
                </c:pt>
                <c:pt idx="3971">
                  <c:v>0.1149425287356322</c:v>
                </c:pt>
                <c:pt idx="3972">
                  <c:v>5.3061224489795923E-2</c:v>
                </c:pt>
                <c:pt idx="3973">
                  <c:v>0.1044303797468354</c:v>
                </c:pt>
                <c:pt idx="3974">
                  <c:v>5.7142857142857141E-2</c:v>
                </c:pt>
                <c:pt idx="3975">
                  <c:v>0.1147540983606557</c:v>
                </c:pt>
                <c:pt idx="3976">
                  <c:v>0.1157894736842105</c:v>
                </c:pt>
                <c:pt idx="3977">
                  <c:v>3.9215686274509803E-2</c:v>
                </c:pt>
                <c:pt idx="3978">
                  <c:v>0.10526315789473679</c:v>
                </c:pt>
                <c:pt idx="3979">
                  <c:v>6.4935064935064929E-2</c:v>
                </c:pt>
                <c:pt idx="3980">
                  <c:v>0.1101694915254237</c:v>
                </c:pt>
                <c:pt idx="3981">
                  <c:v>5.0595238095238103E-2</c:v>
                </c:pt>
                <c:pt idx="3982">
                  <c:v>8.1632653061224483E-2</c:v>
                </c:pt>
                <c:pt idx="3983">
                  <c:v>8.8311688311688313E-2</c:v>
                </c:pt>
                <c:pt idx="3984">
                  <c:v>6.0209424083769628E-2</c:v>
                </c:pt>
                <c:pt idx="3985">
                  <c:v>6.5439672801635998E-2</c:v>
                </c:pt>
                <c:pt idx="3986">
                  <c:v>9.0277777777777776E-2</c:v>
                </c:pt>
                <c:pt idx="3987">
                  <c:v>5.459770114942529E-2</c:v>
                </c:pt>
                <c:pt idx="3988">
                  <c:v>7.124681933842239E-2</c:v>
                </c:pt>
                <c:pt idx="3989">
                  <c:v>8.0645161290322578E-2</c:v>
                </c:pt>
                <c:pt idx="3990">
                  <c:v>0.12631578947368419</c:v>
                </c:pt>
                <c:pt idx="3991">
                  <c:v>0.19148936170212769</c:v>
                </c:pt>
                <c:pt idx="3992">
                  <c:v>0.1214642262895175</c:v>
                </c:pt>
                <c:pt idx="3993">
                  <c:v>7.4175824175824176E-2</c:v>
                </c:pt>
                <c:pt idx="3994">
                  <c:v>7.0381231671554259E-2</c:v>
                </c:pt>
                <c:pt idx="3995">
                  <c:v>6.1403508771929821E-2</c:v>
                </c:pt>
                <c:pt idx="3996">
                  <c:v>9.3023255813953487E-2</c:v>
                </c:pt>
                <c:pt idx="3997">
                  <c:v>0.1176470588235294</c:v>
                </c:pt>
                <c:pt idx="3998">
                  <c:v>5.9125964010282778E-2</c:v>
                </c:pt>
                <c:pt idx="3999">
                  <c:v>9.8720292504570387E-2</c:v>
                </c:pt>
                <c:pt idx="4000">
                  <c:v>9.3896713615023469E-2</c:v>
                </c:pt>
                <c:pt idx="4001">
                  <c:v>6.5822784810126586E-2</c:v>
                </c:pt>
                <c:pt idx="4002">
                  <c:v>8.9163237311385465E-2</c:v>
                </c:pt>
                <c:pt idx="4003">
                  <c:v>0.13223140495867769</c:v>
                </c:pt>
                <c:pt idx="4004">
                  <c:v>0.14035087719298239</c:v>
                </c:pt>
                <c:pt idx="4005">
                  <c:v>9.9041533546325874E-2</c:v>
                </c:pt>
                <c:pt idx="4006">
                  <c:v>7.2507552870090641E-2</c:v>
                </c:pt>
                <c:pt idx="4007">
                  <c:v>0.15492957746478869</c:v>
                </c:pt>
                <c:pt idx="4008">
                  <c:v>0.1176470588235294</c:v>
                </c:pt>
                <c:pt idx="4009">
                  <c:v>0.125</c:v>
                </c:pt>
                <c:pt idx="4010">
                  <c:v>9.4117647058823528E-2</c:v>
                </c:pt>
                <c:pt idx="4011">
                  <c:v>0.1183431952662722</c:v>
                </c:pt>
                <c:pt idx="4012">
                  <c:v>7.5539568345323743E-2</c:v>
                </c:pt>
                <c:pt idx="4013">
                  <c:v>0.1153846153846154</c:v>
                </c:pt>
                <c:pt idx="4014">
                  <c:v>0.1186943620178042</c:v>
                </c:pt>
                <c:pt idx="4015">
                  <c:v>9.4240837696335081E-2</c:v>
                </c:pt>
                <c:pt idx="4016">
                  <c:v>8.0536912751677847E-2</c:v>
                </c:pt>
                <c:pt idx="4017">
                  <c:v>0.1276595744680851</c:v>
                </c:pt>
                <c:pt idx="4018">
                  <c:v>0.1173469387755102</c:v>
                </c:pt>
                <c:pt idx="4019">
                  <c:v>0.1271186440677966</c:v>
                </c:pt>
                <c:pt idx="4020">
                  <c:v>0.2</c:v>
                </c:pt>
                <c:pt idx="4021">
                  <c:v>6.4935064935064929E-2</c:v>
                </c:pt>
                <c:pt idx="4022">
                  <c:v>0.108974358974359</c:v>
                </c:pt>
                <c:pt idx="4023">
                  <c:v>6.4606741573033713E-2</c:v>
                </c:pt>
                <c:pt idx="4024">
                  <c:v>0.15254237288135589</c:v>
                </c:pt>
                <c:pt idx="4025">
                  <c:v>0.1069182389937107</c:v>
                </c:pt>
                <c:pt idx="4026">
                  <c:v>8.2452431289640596E-2</c:v>
                </c:pt>
                <c:pt idx="4027">
                  <c:v>0.1370558375634518</c:v>
                </c:pt>
                <c:pt idx="4028">
                  <c:v>5.5944055944055937E-2</c:v>
                </c:pt>
                <c:pt idx="4029">
                  <c:v>0.1050420168067227</c:v>
                </c:pt>
                <c:pt idx="4030">
                  <c:v>0.2</c:v>
                </c:pt>
                <c:pt idx="4031">
                  <c:v>8.9121887287024901E-2</c:v>
                </c:pt>
                <c:pt idx="4032">
                  <c:v>8.6956521739130432E-2</c:v>
                </c:pt>
                <c:pt idx="4033">
                  <c:v>7.5999999999999998E-2</c:v>
                </c:pt>
                <c:pt idx="4034">
                  <c:v>0.16279069767441859</c:v>
                </c:pt>
                <c:pt idx="4035">
                  <c:v>8.4967320261437912E-2</c:v>
                </c:pt>
                <c:pt idx="4036">
                  <c:v>0.1377777777777778</c:v>
                </c:pt>
                <c:pt idx="4037">
                  <c:v>0.10606060606060611</c:v>
                </c:pt>
                <c:pt idx="4038">
                  <c:v>0.1132075471698113</c:v>
                </c:pt>
                <c:pt idx="4039">
                  <c:v>0.14529914529914531</c:v>
                </c:pt>
                <c:pt idx="4040">
                  <c:v>0.1277777777777778</c:v>
                </c:pt>
                <c:pt idx="4041">
                  <c:v>0.1228070175438596</c:v>
                </c:pt>
                <c:pt idx="4042">
                  <c:v>9.202453987730061E-2</c:v>
                </c:pt>
                <c:pt idx="4043">
                  <c:v>8.2191780821917804E-2</c:v>
                </c:pt>
                <c:pt idx="4044">
                  <c:v>6.6147859922178989E-2</c:v>
                </c:pt>
                <c:pt idx="4045">
                  <c:v>0.1710526315789474</c:v>
                </c:pt>
                <c:pt idx="4046">
                  <c:v>0.1255605381165919</c:v>
                </c:pt>
                <c:pt idx="4047">
                  <c:v>0.10309278350515461</c:v>
                </c:pt>
                <c:pt idx="4048">
                  <c:v>5.019305019305019E-2</c:v>
                </c:pt>
                <c:pt idx="4049">
                  <c:v>0.1244019138755981</c:v>
                </c:pt>
                <c:pt idx="4050">
                  <c:v>8.59375E-2</c:v>
                </c:pt>
                <c:pt idx="4051">
                  <c:v>7.575757575757576E-2</c:v>
                </c:pt>
                <c:pt idx="4052">
                  <c:v>0.1105882352941177</c:v>
                </c:pt>
                <c:pt idx="4053">
                  <c:v>6.860158311345646E-2</c:v>
                </c:pt>
                <c:pt idx="4054">
                  <c:v>5.7142857142857141E-2</c:v>
                </c:pt>
                <c:pt idx="4055">
                  <c:v>0.14814814814814811</c:v>
                </c:pt>
                <c:pt idx="4056">
                  <c:v>0.1517857142857143</c:v>
                </c:pt>
                <c:pt idx="4057">
                  <c:v>0.1146067415730337</c:v>
                </c:pt>
                <c:pt idx="4058">
                  <c:v>0.1042654028436019</c:v>
                </c:pt>
                <c:pt idx="4059">
                  <c:v>8.1395348837209308E-2</c:v>
                </c:pt>
                <c:pt idx="4060">
                  <c:v>6.25E-2</c:v>
                </c:pt>
                <c:pt idx="4061">
                  <c:v>0.16428571428571431</c:v>
                </c:pt>
                <c:pt idx="4062">
                  <c:v>0.18</c:v>
                </c:pt>
                <c:pt idx="4063">
                  <c:v>7.1428571428571425E-2</c:v>
                </c:pt>
                <c:pt idx="4064">
                  <c:v>0.11898016997167141</c:v>
                </c:pt>
                <c:pt idx="4065">
                  <c:v>7.7777777777777779E-2</c:v>
                </c:pt>
                <c:pt idx="4066">
                  <c:v>8.5213032581453629E-2</c:v>
                </c:pt>
                <c:pt idx="4067">
                  <c:v>5.027932960893855E-2</c:v>
                </c:pt>
                <c:pt idx="4068">
                  <c:v>0.14285714285714279</c:v>
                </c:pt>
                <c:pt idx="4069">
                  <c:v>0.11349693251533741</c:v>
                </c:pt>
                <c:pt idx="4070">
                  <c:v>4.8951048951048952E-2</c:v>
                </c:pt>
                <c:pt idx="4071">
                  <c:v>4.7619047619047623E-2</c:v>
                </c:pt>
                <c:pt idx="4072">
                  <c:v>9.1295116772823773E-2</c:v>
                </c:pt>
                <c:pt idx="4073">
                  <c:v>0.1333333333333333</c:v>
                </c:pt>
                <c:pt idx="4074">
                  <c:v>0.1111111111111111</c:v>
                </c:pt>
                <c:pt idx="4075">
                  <c:v>0.1107784431137725</c:v>
                </c:pt>
                <c:pt idx="4076">
                  <c:v>5.2202283849918443E-2</c:v>
                </c:pt>
                <c:pt idx="4077">
                  <c:v>8.2236842105263164E-2</c:v>
                </c:pt>
                <c:pt idx="4078">
                  <c:v>8.8888888888888892E-2</c:v>
                </c:pt>
                <c:pt idx="4079">
                  <c:v>0.103960396039604</c:v>
                </c:pt>
                <c:pt idx="4080">
                  <c:v>8.5245901639344257E-2</c:v>
                </c:pt>
                <c:pt idx="4081">
                  <c:v>7.7625570776255703E-2</c:v>
                </c:pt>
                <c:pt idx="4082">
                  <c:v>0.1097560975609756</c:v>
                </c:pt>
                <c:pt idx="4083">
                  <c:v>0.119205298013245</c:v>
                </c:pt>
                <c:pt idx="4084">
                  <c:v>2.2727272727272731E-2</c:v>
                </c:pt>
                <c:pt idx="4085">
                  <c:v>9.7791798107255523E-2</c:v>
                </c:pt>
                <c:pt idx="4086">
                  <c:v>5.8315334773218153E-2</c:v>
                </c:pt>
                <c:pt idx="4087">
                  <c:v>8.8888888888888892E-2</c:v>
                </c:pt>
                <c:pt idx="4088">
                  <c:v>7.4829931972789115E-2</c:v>
                </c:pt>
                <c:pt idx="4089">
                  <c:v>9.1445427728613568E-2</c:v>
                </c:pt>
                <c:pt idx="4090">
                  <c:v>5.4644808743169397E-2</c:v>
                </c:pt>
                <c:pt idx="4091">
                  <c:v>0.1061946902654867</c:v>
                </c:pt>
                <c:pt idx="4092">
                  <c:v>0.1100478468899522</c:v>
                </c:pt>
                <c:pt idx="4093">
                  <c:v>0.1470588235294118</c:v>
                </c:pt>
                <c:pt idx="4094">
                  <c:v>0.1111111111111111</c:v>
                </c:pt>
                <c:pt idx="4095">
                  <c:v>0.1183431952662722</c:v>
                </c:pt>
                <c:pt idx="4096">
                  <c:v>8.0168776371308023E-2</c:v>
                </c:pt>
                <c:pt idx="4097">
                  <c:v>6.5789473684210523E-2</c:v>
                </c:pt>
                <c:pt idx="4098">
                  <c:v>0.13461538461538461</c:v>
                </c:pt>
                <c:pt idx="4099">
                  <c:v>0.13461538461538461</c:v>
                </c:pt>
                <c:pt idx="4100">
                  <c:v>6.1728395061728392E-2</c:v>
                </c:pt>
                <c:pt idx="4101">
                  <c:v>8.2191780821917804E-2</c:v>
                </c:pt>
                <c:pt idx="4102">
                  <c:v>7.418397626112759E-2</c:v>
                </c:pt>
                <c:pt idx="4103">
                  <c:v>6.3775510204081634E-2</c:v>
                </c:pt>
                <c:pt idx="4104">
                  <c:v>6.5934065934065936E-2</c:v>
                </c:pt>
                <c:pt idx="4105">
                  <c:v>8.2872928176795577E-2</c:v>
                </c:pt>
                <c:pt idx="4106">
                  <c:v>7.0631970260223054E-2</c:v>
                </c:pt>
                <c:pt idx="4107">
                  <c:v>6.2111801242236017E-2</c:v>
                </c:pt>
                <c:pt idx="4108">
                  <c:v>7.4468085106382975E-2</c:v>
                </c:pt>
                <c:pt idx="4109">
                  <c:v>0.10699588477366261</c:v>
                </c:pt>
                <c:pt idx="4110">
                  <c:v>0.12195121951219511</c:v>
                </c:pt>
                <c:pt idx="4111">
                  <c:v>0.13157894736842099</c:v>
                </c:pt>
                <c:pt idx="4112">
                  <c:v>0.13793103448275859</c:v>
                </c:pt>
                <c:pt idx="4113">
                  <c:v>5.4054054054054057E-2</c:v>
                </c:pt>
                <c:pt idx="4114">
                  <c:v>0.1492537313432836</c:v>
                </c:pt>
                <c:pt idx="4115">
                  <c:v>0.1126760563380282</c:v>
                </c:pt>
                <c:pt idx="4116">
                  <c:v>6.25E-2</c:v>
                </c:pt>
                <c:pt idx="4117">
                  <c:v>0.12195121951219511</c:v>
                </c:pt>
                <c:pt idx="4118">
                  <c:v>0.14074074074074069</c:v>
                </c:pt>
                <c:pt idx="4119">
                  <c:v>0.26666666666666672</c:v>
                </c:pt>
                <c:pt idx="4120">
                  <c:v>0.14432989690721651</c:v>
                </c:pt>
                <c:pt idx="4121">
                  <c:v>0.17391304347826089</c:v>
                </c:pt>
                <c:pt idx="4122">
                  <c:v>0.1067961165048544</c:v>
                </c:pt>
                <c:pt idx="4123">
                  <c:v>0.20754716981132079</c:v>
                </c:pt>
                <c:pt idx="4124">
                  <c:v>0.1688311688311688</c:v>
                </c:pt>
                <c:pt idx="4125">
                  <c:v>9.7014925373134331E-2</c:v>
                </c:pt>
                <c:pt idx="4126">
                  <c:v>0.126984126984127</c:v>
                </c:pt>
                <c:pt idx="4127">
                  <c:v>0.1136363636363636</c:v>
                </c:pt>
                <c:pt idx="4128">
                  <c:v>0.12949640287769781</c:v>
                </c:pt>
                <c:pt idx="4129">
                  <c:v>0.20930232558139539</c:v>
                </c:pt>
                <c:pt idx="4130">
                  <c:v>0.23170731707317069</c:v>
                </c:pt>
                <c:pt idx="4131">
                  <c:v>0.13533834586466159</c:v>
                </c:pt>
                <c:pt idx="4132">
                  <c:v>0.13253012048192769</c:v>
                </c:pt>
                <c:pt idx="4133">
                  <c:v>0.20754716981132079</c:v>
                </c:pt>
                <c:pt idx="4134">
                  <c:v>0.1207729468599034</c:v>
                </c:pt>
                <c:pt idx="4135">
                  <c:v>0.17073170731707321</c:v>
                </c:pt>
                <c:pt idx="4136">
                  <c:v>0.1613691931540342</c:v>
                </c:pt>
                <c:pt idx="4137">
                  <c:v>6.9620253164556958E-2</c:v>
                </c:pt>
                <c:pt idx="4138">
                  <c:v>0.13089005235602089</c:v>
                </c:pt>
                <c:pt idx="4139">
                  <c:v>0.2</c:v>
                </c:pt>
                <c:pt idx="4140">
                  <c:v>0.1102362204724409</c:v>
                </c:pt>
                <c:pt idx="4141">
                  <c:v>0.1223021582733813</c:v>
                </c:pt>
                <c:pt idx="4142">
                  <c:v>0.1206896551724138</c:v>
                </c:pt>
                <c:pt idx="4143">
                  <c:v>6.5420560747663545E-2</c:v>
                </c:pt>
                <c:pt idx="4144">
                  <c:v>7.8160919540229884E-2</c:v>
                </c:pt>
                <c:pt idx="4145">
                  <c:v>9.8039215686274508E-2</c:v>
                </c:pt>
                <c:pt idx="4146">
                  <c:v>7.8651685393258425E-2</c:v>
                </c:pt>
                <c:pt idx="4147">
                  <c:v>8.0519480519480519E-2</c:v>
                </c:pt>
                <c:pt idx="4148">
                  <c:v>7.4626865671641784E-2</c:v>
                </c:pt>
                <c:pt idx="4149">
                  <c:v>6.9444444444444448E-2</c:v>
                </c:pt>
                <c:pt idx="4150">
                  <c:v>0.1186440677966102</c:v>
                </c:pt>
                <c:pt idx="4151">
                  <c:v>0.1789473684210526</c:v>
                </c:pt>
                <c:pt idx="4152">
                  <c:v>8.8607594936708861E-2</c:v>
                </c:pt>
                <c:pt idx="4153">
                  <c:v>0.13924050632911389</c:v>
                </c:pt>
                <c:pt idx="4154">
                  <c:v>7.4468085106382975E-2</c:v>
                </c:pt>
                <c:pt idx="4155">
                  <c:v>0.10912343470483001</c:v>
                </c:pt>
                <c:pt idx="4156">
                  <c:v>0.1466666666666667</c:v>
                </c:pt>
                <c:pt idx="4157">
                  <c:v>0.14583333333333329</c:v>
                </c:pt>
                <c:pt idx="4158">
                  <c:v>0.08</c:v>
                </c:pt>
                <c:pt idx="4159">
                  <c:v>7.6923076923076927E-2</c:v>
                </c:pt>
                <c:pt idx="4160">
                  <c:v>9.2436974789915971E-2</c:v>
                </c:pt>
                <c:pt idx="4161">
                  <c:v>0.1196581196581197</c:v>
                </c:pt>
                <c:pt idx="4162">
                  <c:v>9.3607305936073054E-2</c:v>
                </c:pt>
                <c:pt idx="4163">
                  <c:v>8.3591331269349839E-2</c:v>
                </c:pt>
                <c:pt idx="4164">
                  <c:v>0.1007751937984496</c:v>
                </c:pt>
                <c:pt idx="4165">
                  <c:v>6.3106796116504854E-2</c:v>
                </c:pt>
                <c:pt idx="4166">
                  <c:v>8.6614173228346455E-2</c:v>
                </c:pt>
                <c:pt idx="4167">
                  <c:v>6.4777327935222673E-2</c:v>
                </c:pt>
                <c:pt idx="4168">
                  <c:v>7.2243346007604556E-2</c:v>
                </c:pt>
                <c:pt idx="4169">
                  <c:v>8.9285714285714288E-2</c:v>
                </c:pt>
                <c:pt idx="4170">
                  <c:v>0.1216216216216216</c:v>
                </c:pt>
                <c:pt idx="4171">
                  <c:v>0.12531328320801999</c:v>
                </c:pt>
                <c:pt idx="4172">
                  <c:v>0.1068702290076336</c:v>
                </c:pt>
                <c:pt idx="4173">
                  <c:v>0.12542372881355929</c:v>
                </c:pt>
                <c:pt idx="4174">
                  <c:v>8.5000000000000006E-2</c:v>
                </c:pt>
                <c:pt idx="4175">
                  <c:v>5.0583657587548639E-2</c:v>
                </c:pt>
                <c:pt idx="4176">
                  <c:v>6.1571125265392782E-2</c:v>
                </c:pt>
                <c:pt idx="4177">
                  <c:v>9.4527363184079602E-2</c:v>
                </c:pt>
                <c:pt idx="4178">
                  <c:v>0.1044303797468354</c:v>
                </c:pt>
                <c:pt idx="4179">
                  <c:v>5.7692307692307702E-2</c:v>
                </c:pt>
                <c:pt idx="4180">
                  <c:v>6.9767441860465115E-2</c:v>
                </c:pt>
                <c:pt idx="4181">
                  <c:v>8.4745762711864403E-2</c:v>
                </c:pt>
                <c:pt idx="4182">
                  <c:v>0.13157894736842099</c:v>
                </c:pt>
                <c:pt idx="4183">
                  <c:v>0.1071428571428571</c:v>
                </c:pt>
                <c:pt idx="4184">
                  <c:v>6.1946902654867263E-2</c:v>
                </c:pt>
                <c:pt idx="4185">
                  <c:v>0.11749999999999999</c:v>
                </c:pt>
                <c:pt idx="4186">
                  <c:v>9.6676737160120846E-2</c:v>
                </c:pt>
                <c:pt idx="4187">
                  <c:v>6.3451776649746189E-2</c:v>
                </c:pt>
                <c:pt idx="4188">
                  <c:v>2.9411764705882349E-2</c:v>
                </c:pt>
                <c:pt idx="4189">
                  <c:v>2.5000000000000001E-2</c:v>
                </c:pt>
                <c:pt idx="4190">
                  <c:v>5.0485436893203881E-2</c:v>
                </c:pt>
                <c:pt idx="4191">
                  <c:v>8.646616541353383E-2</c:v>
                </c:pt>
                <c:pt idx="4192">
                  <c:v>7.0422535211267609E-2</c:v>
                </c:pt>
                <c:pt idx="4193">
                  <c:v>8.5106382978723402E-2</c:v>
                </c:pt>
                <c:pt idx="4194">
                  <c:v>0.18300653594771241</c:v>
                </c:pt>
                <c:pt idx="4195">
                  <c:v>9.696969696969697E-2</c:v>
                </c:pt>
                <c:pt idx="4196">
                  <c:v>5.2447552447552448E-2</c:v>
                </c:pt>
                <c:pt idx="4197">
                  <c:v>0.10138248847926271</c:v>
                </c:pt>
                <c:pt idx="4198">
                  <c:v>0.1290322580645161</c:v>
                </c:pt>
                <c:pt idx="4199">
                  <c:v>0.10682492581602369</c:v>
                </c:pt>
                <c:pt idx="4200">
                  <c:v>0.109704641350211</c:v>
                </c:pt>
                <c:pt idx="4201">
                  <c:v>3.8216560509554139E-2</c:v>
                </c:pt>
                <c:pt idx="4202">
                  <c:v>8.0882352941176475E-2</c:v>
                </c:pt>
                <c:pt idx="4203">
                  <c:v>0.1137254901960784</c:v>
                </c:pt>
                <c:pt idx="4204">
                  <c:v>0.1444444444444444</c:v>
                </c:pt>
                <c:pt idx="4205">
                  <c:v>6.1889250814332247E-2</c:v>
                </c:pt>
                <c:pt idx="4206">
                  <c:v>4.8013245033112592E-2</c:v>
                </c:pt>
                <c:pt idx="4207">
                  <c:v>0.1067961165048544</c:v>
                </c:pt>
                <c:pt idx="4208">
                  <c:v>5.5555555555555552E-2</c:v>
                </c:pt>
                <c:pt idx="4209">
                  <c:v>9.1152815013404831E-2</c:v>
                </c:pt>
                <c:pt idx="4210">
                  <c:v>8.6309523809523808E-2</c:v>
                </c:pt>
                <c:pt idx="4211">
                  <c:v>0.1202898550724638</c:v>
                </c:pt>
                <c:pt idx="4212">
                  <c:v>0.1114457831325301</c:v>
                </c:pt>
                <c:pt idx="4213">
                  <c:v>5.2173913043478258E-2</c:v>
                </c:pt>
                <c:pt idx="4214">
                  <c:v>0.11067193675889329</c:v>
                </c:pt>
                <c:pt idx="4215">
                  <c:v>6.8965517241379309E-2</c:v>
                </c:pt>
                <c:pt idx="4216">
                  <c:v>0.2113821138211382</c:v>
                </c:pt>
                <c:pt idx="4217">
                  <c:v>0.19736842105263161</c:v>
                </c:pt>
                <c:pt idx="4218">
                  <c:v>0.14074074074074069</c:v>
                </c:pt>
                <c:pt idx="4219">
                  <c:v>0.10169491525423729</c:v>
                </c:pt>
                <c:pt idx="4220">
                  <c:v>5.2499999999999998E-2</c:v>
                </c:pt>
                <c:pt idx="4221">
                  <c:v>1.470588235294118E-2</c:v>
                </c:pt>
                <c:pt idx="4222">
                  <c:v>1.8518518518518521E-2</c:v>
                </c:pt>
                <c:pt idx="4223">
                  <c:v>6.4516129032258063E-2</c:v>
                </c:pt>
                <c:pt idx="4224">
                  <c:v>9.4890510948905105E-2</c:v>
                </c:pt>
                <c:pt idx="4225">
                  <c:v>0.1216730038022814</c:v>
                </c:pt>
                <c:pt idx="4226">
                  <c:v>7.874015748031496E-2</c:v>
                </c:pt>
                <c:pt idx="4227">
                  <c:v>7.0953436807095344E-2</c:v>
                </c:pt>
                <c:pt idx="4228">
                  <c:v>0.15384615384615391</c:v>
                </c:pt>
                <c:pt idx="4229">
                  <c:v>4.5871559633027532E-2</c:v>
                </c:pt>
                <c:pt idx="4230">
                  <c:v>7.18232044198895E-2</c:v>
                </c:pt>
                <c:pt idx="4231">
                  <c:v>6.320541760722348E-2</c:v>
                </c:pt>
                <c:pt idx="4232">
                  <c:v>6.8702290076335881E-2</c:v>
                </c:pt>
                <c:pt idx="4233">
                  <c:v>0.11803278688524591</c:v>
                </c:pt>
                <c:pt idx="4234">
                  <c:v>9.45945945945946E-2</c:v>
                </c:pt>
                <c:pt idx="4235">
                  <c:v>0.11940298507462691</c:v>
                </c:pt>
                <c:pt idx="4236">
                  <c:v>7.3684210526315783E-2</c:v>
                </c:pt>
                <c:pt idx="4237">
                  <c:v>7.9365079365079361E-2</c:v>
                </c:pt>
                <c:pt idx="4238">
                  <c:v>0.1075268817204301</c:v>
                </c:pt>
                <c:pt idx="4239">
                  <c:v>9.0909090909090912E-2</c:v>
                </c:pt>
                <c:pt idx="4240">
                  <c:v>0.125</c:v>
                </c:pt>
                <c:pt idx="4241">
                  <c:v>7.5949367088607597E-2</c:v>
                </c:pt>
                <c:pt idx="4242">
                  <c:v>0.1136842105263158</c:v>
                </c:pt>
                <c:pt idx="4243">
                  <c:v>9.4155844155844159E-2</c:v>
                </c:pt>
                <c:pt idx="4244">
                  <c:v>7.8260869565217397E-2</c:v>
                </c:pt>
                <c:pt idx="4245">
                  <c:v>8.4112149532710276E-2</c:v>
                </c:pt>
                <c:pt idx="4246">
                  <c:v>5.4054054054054057E-2</c:v>
                </c:pt>
                <c:pt idx="4247">
                  <c:v>7.3333333333333334E-2</c:v>
                </c:pt>
                <c:pt idx="4248">
                  <c:v>0.128</c:v>
                </c:pt>
                <c:pt idx="4249">
                  <c:v>0.1144859813084112</c:v>
                </c:pt>
                <c:pt idx="4250">
                  <c:v>8.0679405520169847E-2</c:v>
                </c:pt>
                <c:pt idx="4251">
                  <c:v>8.3003952569169967E-2</c:v>
                </c:pt>
                <c:pt idx="4252">
                  <c:v>0.1277533039647577</c:v>
                </c:pt>
                <c:pt idx="4253">
                  <c:v>8.6805555555555552E-2</c:v>
                </c:pt>
                <c:pt idx="4254">
                  <c:v>0.1103896103896104</c:v>
                </c:pt>
                <c:pt idx="4255">
                  <c:v>6.8459657701711488E-2</c:v>
                </c:pt>
                <c:pt idx="4256">
                  <c:v>0.1222222222222222</c:v>
                </c:pt>
                <c:pt idx="4257">
                  <c:v>0.14473684210526319</c:v>
                </c:pt>
                <c:pt idx="4258">
                  <c:v>0.12727272727272729</c:v>
                </c:pt>
                <c:pt idx="4259">
                  <c:v>9.5238095238095233E-2</c:v>
                </c:pt>
                <c:pt idx="4260">
                  <c:v>5.9523809523809521E-2</c:v>
                </c:pt>
                <c:pt idx="4261">
                  <c:v>0.11090573012939001</c:v>
                </c:pt>
                <c:pt idx="4262">
                  <c:v>0.1128048780487805</c:v>
                </c:pt>
                <c:pt idx="4263">
                  <c:v>7.5581395348837205E-2</c:v>
                </c:pt>
                <c:pt idx="4264">
                  <c:v>8.7837837837837843E-2</c:v>
                </c:pt>
                <c:pt idx="4265">
                  <c:v>0.1137724550898204</c:v>
                </c:pt>
                <c:pt idx="4266">
                  <c:v>7.575757575757576E-2</c:v>
                </c:pt>
                <c:pt idx="4267">
                  <c:v>0.12918660287081341</c:v>
                </c:pt>
                <c:pt idx="4268">
                  <c:v>0.14285714285714279</c:v>
                </c:pt>
                <c:pt idx="4269">
                  <c:v>9.8039215686274508E-2</c:v>
                </c:pt>
                <c:pt idx="4270">
                  <c:v>0.10225303292894281</c:v>
                </c:pt>
                <c:pt idx="4271">
                  <c:v>4.6242774566473993E-2</c:v>
                </c:pt>
                <c:pt idx="4272">
                  <c:v>0.1333333333333333</c:v>
                </c:pt>
                <c:pt idx="4273">
                  <c:v>0.13636363636363641</c:v>
                </c:pt>
                <c:pt idx="4274">
                  <c:v>5.4794520547945202E-2</c:v>
                </c:pt>
                <c:pt idx="4275">
                  <c:v>0.12820512820512819</c:v>
                </c:pt>
                <c:pt idx="4276">
                  <c:v>0.10699588477366261</c:v>
                </c:pt>
                <c:pt idx="4277">
                  <c:v>0.1090146750524109</c:v>
                </c:pt>
                <c:pt idx="4278">
                  <c:v>0.1092436974789916</c:v>
                </c:pt>
                <c:pt idx="4279">
                  <c:v>7.4738415545590436E-2</c:v>
                </c:pt>
                <c:pt idx="4280">
                  <c:v>9.7087378640776698E-2</c:v>
                </c:pt>
                <c:pt idx="4281">
                  <c:v>9.6385542168674704E-2</c:v>
                </c:pt>
                <c:pt idx="4282">
                  <c:v>9.2499999999999999E-2</c:v>
                </c:pt>
                <c:pt idx="4283">
                  <c:v>9.7949886104783598E-2</c:v>
                </c:pt>
                <c:pt idx="4284">
                  <c:v>8.2417582417582416E-2</c:v>
                </c:pt>
                <c:pt idx="4285">
                  <c:v>8.7121212121212127E-2</c:v>
                </c:pt>
                <c:pt idx="4286">
                  <c:v>8.171206225680934E-2</c:v>
                </c:pt>
                <c:pt idx="4287">
                  <c:v>6.2200956937799042E-2</c:v>
                </c:pt>
                <c:pt idx="4288">
                  <c:v>9.8734177215189872E-2</c:v>
                </c:pt>
                <c:pt idx="4289">
                  <c:v>0.10266159695817489</c:v>
                </c:pt>
                <c:pt idx="4290">
                  <c:v>9.2369477911646583E-2</c:v>
                </c:pt>
                <c:pt idx="4291">
                  <c:v>0.1147058823529412</c:v>
                </c:pt>
                <c:pt idx="4292">
                  <c:v>7.2463768115942032E-2</c:v>
                </c:pt>
                <c:pt idx="4293">
                  <c:v>0.1395348837209302</c:v>
                </c:pt>
                <c:pt idx="4294">
                  <c:v>7.7419354838709681E-2</c:v>
                </c:pt>
                <c:pt idx="4295">
                  <c:v>8.6021505376344093E-2</c:v>
                </c:pt>
                <c:pt idx="4296">
                  <c:v>6.3829787234042548E-2</c:v>
                </c:pt>
                <c:pt idx="4297">
                  <c:v>0.1224489795918367</c:v>
                </c:pt>
                <c:pt idx="4298">
                  <c:v>0.17499999999999999</c:v>
                </c:pt>
                <c:pt idx="4299">
                  <c:v>0.12962962962962959</c:v>
                </c:pt>
                <c:pt idx="4300">
                  <c:v>0.14130434782608689</c:v>
                </c:pt>
                <c:pt idx="4301">
                  <c:v>0.1</c:v>
                </c:pt>
                <c:pt idx="4302">
                  <c:v>5.4852320675105488E-2</c:v>
                </c:pt>
                <c:pt idx="4303">
                  <c:v>0.10877192982456139</c:v>
                </c:pt>
                <c:pt idx="4304">
                  <c:v>0.12621359223300971</c:v>
                </c:pt>
                <c:pt idx="4305">
                  <c:v>0.10311284046692611</c:v>
                </c:pt>
                <c:pt idx="4306">
                  <c:v>0.05</c:v>
                </c:pt>
                <c:pt idx="4307">
                  <c:v>0.13612565445026181</c:v>
                </c:pt>
                <c:pt idx="4308">
                  <c:v>0.1097560975609756</c:v>
                </c:pt>
                <c:pt idx="4309">
                  <c:v>9.0277777777777776E-2</c:v>
                </c:pt>
                <c:pt idx="4310">
                  <c:v>9.838709677419355E-2</c:v>
                </c:pt>
                <c:pt idx="4311">
                  <c:v>0.1</c:v>
                </c:pt>
                <c:pt idx="4312">
                  <c:v>8.6419753086419748E-2</c:v>
                </c:pt>
                <c:pt idx="4313">
                  <c:v>0.15602836879432619</c:v>
                </c:pt>
                <c:pt idx="4314">
                  <c:v>6.8493150684931503E-2</c:v>
                </c:pt>
                <c:pt idx="4315">
                  <c:v>0.1070234113712375</c:v>
                </c:pt>
                <c:pt idx="4316">
                  <c:v>7.3170731707317069E-2</c:v>
                </c:pt>
                <c:pt idx="4317">
                  <c:v>8.5271317829457363E-2</c:v>
                </c:pt>
                <c:pt idx="4318">
                  <c:v>0.13242009132420091</c:v>
                </c:pt>
                <c:pt idx="4319">
                  <c:v>9.8445595854922283E-2</c:v>
                </c:pt>
                <c:pt idx="4320">
                  <c:v>7.6923076923076927E-2</c:v>
                </c:pt>
                <c:pt idx="4321">
                  <c:v>0.1012658227848101</c:v>
                </c:pt>
                <c:pt idx="4322">
                  <c:v>6.8883610451306407E-2</c:v>
                </c:pt>
                <c:pt idx="4323">
                  <c:v>8.9403973509933773E-2</c:v>
                </c:pt>
                <c:pt idx="4324">
                  <c:v>0.11870503597122301</c:v>
                </c:pt>
                <c:pt idx="4325">
                  <c:v>4.6632124352331612E-2</c:v>
                </c:pt>
                <c:pt idx="4326">
                  <c:v>0.1214285714285714</c:v>
                </c:pt>
                <c:pt idx="4327">
                  <c:v>9.0673575129533682E-2</c:v>
                </c:pt>
                <c:pt idx="4328">
                  <c:v>6.4885496183206104E-2</c:v>
                </c:pt>
                <c:pt idx="4329">
                  <c:v>3.5019455252918288E-2</c:v>
                </c:pt>
                <c:pt idx="4330">
                  <c:v>7.3170731707317069E-2</c:v>
                </c:pt>
                <c:pt idx="4331">
                  <c:v>8.2152974504249299E-2</c:v>
                </c:pt>
                <c:pt idx="4332">
                  <c:v>0.12009237875288679</c:v>
                </c:pt>
                <c:pt idx="4333">
                  <c:v>6.1452513966480438E-2</c:v>
                </c:pt>
                <c:pt idx="4334">
                  <c:v>0.15</c:v>
                </c:pt>
                <c:pt idx="4335">
                  <c:v>0.11061946902654871</c:v>
                </c:pt>
                <c:pt idx="4336">
                  <c:v>0.15044247787610621</c:v>
                </c:pt>
                <c:pt idx="4337">
                  <c:v>8.5714285714285715E-2</c:v>
                </c:pt>
                <c:pt idx="4338">
                  <c:v>0.16438356164383561</c:v>
                </c:pt>
                <c:pt idx="4339">
                  <c:v>0.125</c:v>
                </c:pt>
                <c:pt idx="4340">
                  <c:v>9.7872340425531917E-2</c:v>
                </c:pt>
                <c:pt idx="4341">
                  <c:v>0.12</c:v>
                </c:pt>
                <c:pt idx="4342">
                  <c:v>9.5238095238095233E-2</c:v>
                </c:pt>
                <c:pt idx="4343">
                  <c:v>0.11791907514450869</c:v>
                </c:pt>
                <c:pt idx="4344">
                  <c:v>0.15384615384615391</c:v>
                </c:pt>
                <c:pt idx="4345">
                  <c:v>0.1279317697228145</c:v>
                </c:pt>
                <c:pt idx="4346">
                  <c:v>0.16666666666666671</c:v>
                </c:pt>
                <c:pt idx="4347">
                  <c:v>0.14147909967845659</c:v>
                </c:pt>
                <c:pt idx="4348">
                  <c:v>0.1730769230769231</c:v>
                </c:pt>
                <c:pt idx="4349">
                  <c:v>7.6086956521739135E-2</c:v>
                </c:pt>
                <c:pt idx="4350">
                  <c:v>0.14840182648401831</c:v>
                </c:pt>
                <c:pt idx="4351">
                  <c:v>0.24390243902439021</c:v>
                </c:pt>
                <c:pt idx="4352">
                  <c:v>0.17499999999999999</c:v>
                </c:pt>
                <c:pt idx="4353">
                  <c:v>0.19565217391304349</c:v>
                </c:pt>
                <c:pt idx="4354">
                  <c:v>0.1222222222222222</c:v>
                </c:pt>
                <c:pt idx="4355">
                  <c:v>0.14285714285714279</c:v>
                </c:pt>
                <c:pt idx="4356">
                  <c:v>8.7378640776699032E-2</c:v>
                </c:pt>
                <c:pt idx="4357">
                  <c:v>0.1062992125984252</c:v>
                </c:pt>
                <c:pt idx="4358">
                  <c:v>5.8823529411764712E-2</c:v>
                </c:pt>
                <c:pt idx="4359">
                  <c:v>8.5000000000000006E-2</c:v>
                </c:pt>
                <c:pt idx="4360">
                  <c:v>9.1703056768558958E-2</c:v>
                </c:pt>
                <c:pt idx="4361">
                  <c:v>4.3076923076923082E-2</c:v>
                </c:pt>
                <c:pt idx="4362">
                  <c:v>7.2886297376093298E-2</c:v>
                </c:pt>
                <c:pt idx="4363">
                  <c:v>9.9071207430340563E-2</c:v>
                </c:pt>
                <c:pt idx="4364">
                  <c:v>8.4291187739463605E-2</c:v>
                </c:pt>
                <c:pt idx="4365">
                  <c:v>0.1377245508982036</c:v>
                </c:pt>
                <c:pt idx="4366">
                  <c:v>8.1325301204819275E-2</c:v>
                </c:pt>
                <c:pt idx="4367">
                  <c:v>6.6513761467889912E-2</c:v>
                </c:pt>
                <c:pt idx="4368">
                  <c:v>0.1201550387596899</c:v>
                </c:pt>
                <c:pt idx="4369">
                  <c:v>6.363636363636363E-2</c:v>
                </c:pt>
                <c:pt idx="4370">
                  <c:v>9.8484848484848481E-2</c:v>
                </c:pt>
                <c:pt idx="4371">
                  <c:v>0.19387755102040821</c:v>
                </c:pt>
                <c:pt idx="4372">
                  <c:v>6.9230769230769235E-2</c:v>
                </c:pt>
                <c:pt idx="4373">
                  <c:v>0.1067073170731707</c:v>
                </c:pt>
                <c:pt idx="4374">
                  <c:v>0.1074380165289256</c:v>
                </c:pt>
                <c:pt idx="4375">
                  <c:v>0.1333333333333333</c:v>
                </c:pt>
                <c:pt idx="4376">
                  <c:v>9.2243186582809222E-2</c:v>
                </c:pt>
                <c:pt idx="4377">
                  <c:v>0.11818181818181819</c:v>
                </c:pt>
                <c:pt idx="4378">
                  <c:v>7.476635514018691E-2</c:v>
                </c:pt>
                <c:pt idx="4379">
                  <c:v>0.119047619047619</c:v>
                </c:pt>
                <c:pt idx="4380">
                  <c:v>9.5238095238095233E-2</c:v>
                </c:pt>
                <c:pt idx="4381">
                  <c:v>6.1855670103092793E-2</c:v>
                </c:pt>
                <c:pt idx="4382">
                  <c:v>0.13270142180094791</c:v>
                </c:pt>
                <c:pt idx="4383">
                  <c:v>9.2592592592592587E-2</c:v>
                </c:pt>
                <c:pt idx="4384">
                  <c:v>5.2307692307692312E-2</c:v>
                </c:pt>
                <c:pt idx="4385">
                  <c:v>0.12631578947368419</c:v>
                </c:pt>
                <c:pt idx="4386">
                  <c:v>9.815950920245399E-2</c:v>
                </c:pt>
                <c:pt idx="4387">
                  <c:v>7.7777777777777779E-2</c:v>
                </c:pt>
                <c:pt idx="4388">
                  <c:v>7.8602620087336247E-2</c:v>
                </c:pt>
                <c:pt idx="4389">
                  <c:v>8.611111111111111E-2</c:v>
                </c:pt>
                <c:pt idx="4390">
                  <c:v>8.1871345029239762E-2</c:v>
                </c:pt>
                <c:pt idx="4391">
                  <c:v>8.8495575221238937E-2</c:v>
                </c:pt>
                <c:pt idx="4392">
                  <c:v>0.1039755351681957</c:v>
                </c:pt>
                <c:pt idx="4393">
                  <c:v>0.13207547169811321</c:v>
                </c:pt>
                <c:pt idx="4394">
                  <c:v>0.12393162393162389</c:v>
                </c:pt>
                <c:pt idx="4395">
                  <c:v>7.2562358276643993E-2</c:v>
                </c:pt>
                <c:pt idx="4396">
                  <c:v>6.772009029345373E-2</c:v>
                </c:pt>
                <c:pt idx="4397">
                  <c:v>9.1503267973856203E-2</c:v>
                </c:pt>
                <c:pt idx="4398">
                  <c:v>9.7560975609756101E-2</c:v>
                </c:pt>
                <c:pt idx="4399">
                  <c:v>0.108695652173913</c:v>
                </c:pt>
                <c:pt idx="4400">
                  <c:v>7.6115485564304461E-2</c:v>
                </c:pt>
                <c:pt idx="4401">
                  <c:v>7.7419354838709681E-2</c:v>
                </c:pt>
                <c:pt idx="4402">
                  <c:v>8.5106382978723402E-2</c:v>
                </c:pt>
                <c:pt idx="4403">
                  <c:v>6.5645514223194742E-2</c:v>
                </c:pt>
                <c:pt idx="4404">
                  <c:v>8.069164265129683E-2</c:v>
                </c:pt>
                <c:pt idx="4405">
                  <c:v>0.11349693251533741</c:v>
                </c:pt>
                <c:pt idx="4406">
                  <c:v>0.12977099236641221</c:v>
                </c:pt>
                <c:pt idx="4407">
                  <c:v>5.7971014492753617E-2</c:v>
                </c:pt>
                <c:pt idx="4408">
                  <c:v>0.11688311688311689</c:v>
                </c:pt>
                <c:pt idx="4409">
                  <c:v>0.15596330275229359</c:v>
                </c:pt>
                <c:pt idx="4410">
                  <c:v>5.9880239520958077E-2</c:v>
                </c:pt>
                <c:pt idx="4411">
                  <c:v>0.14634146341463411</c:v>
                </c:pt>
                <c:pt idx="4412">
                  <c:v>0.1166666666666667</c:v>
                </c:pt>
                <c:pt idx="4413">
                  <c:v>9.1954022988505746E-2</c:v>
                </c:pt>
                <c:pt idx="4414">
                  <c:v>0.12087912087912089</c:v>
                </c:pt>
                <c:pt idx="4415">
                  <c:v>9.9173553719008267E-2</c:v>
                </c:pt>
                <c:pt idx="4416">
                  <c:v>4.4776119402985072E-2</c:v>
                </c:pt>
                <c:pt idx="4417">
                  <c:v>0.1038961038961039</c:v>
                </c:pt>
                <c:pt idx="4418">
                  <c:v>0.1191950464396285</c:v>
                </c:pt>
                <c:pt idx="4419">
                  <c:v>0.1018518518518518</c:v>
                </c:pt>
                <c:pt idx="4420">
                  <c:v>8.4415584415584416E-2</c:v>
                </c:pt>
                <c:pt idx="4421">
                  <c:v>7.4999999999999997E-2</c:v>
                </c:pt>
                <c:pt idx="4422">
                  <c:v>8.9285714285714288E-2</c:v>
                </c:pt>
                <c:pt idx="4423">
                  <c:v>0.12093023255813951</c:v>
                </c:pt>
                <c:pt idx="4424">
                  <c:v>6.8493150684931503E-2</c:v>
                </c:pt>
                <c:pt idx="4425">
                  <c:v>0.1</c:v>
                </c:pt>
                <c:pt idx="4426">
                  <c:v>8.5365853658536592E-2</c:v>
                </c:pt>
                <c:pt idx="4427">
                  <c:v>0.1333333333333333</c:v>
                </c:pt>
                <c:pt idx="4428">
                  <c:v>6.3694267515923567E-2</c:v>
                </c:pt>
                <c:pt idx="4429">
                  <c:v>0.10554089709762531</c:v>
                </c:pt>
                <c:pt idx="4430">
                  <c:v>0.1091703056768559</c:v>
                </c:pt>
                <c:pt idx="4431">
                  <c:v>0.1205673758865248</c:v>
                </c:pt>
                <c:pt idx="4432">
                  <c:v>6.5088757396449703E-2</c:v>
                </c:pt>
                <c:pt idx="4433">
                  <c:v>0.15625</c:v>
                </c:pt>
                <c:pt idx="4434">
                  <c:v>0.1041666666666667</c:v>
                </c:pt>
                <c:pt idx="4435">
                  <c:v>0.16666666666666671</c:v>
                </c:pt>
                <c:pt idx="4436">
                  <c:v>0.1</c:v>
                </c:pt>
                <c:pt idx="4437">
                  <c:v>0.1024390243902439</c:v>
                </c:pt>
                <c:pt idx="4438">
                  <c:v>5.6426332288401257E-2</c:v>
                </c:pt>
                <c:pt idx="4439">
                  <c:v>0.15384615384615391</c:v>
                </c:pt>
                <c:pt idx="4440">
                  <c:v>9.3862815884476536E-2</c:v>
                </c:pt>
                <c:pt idx="4441">
                  <c:v>0.1395348837209302</c:v>
                </c:pt>
                <c:pt idx="4442">
                  <c:v>0.1235294117647059</c:v>
                </c:pt>
                <c:pt idx="4443">
                  <c:v>9.7222222222222224E-2</c:v>
                </c:pt>
                <c:pt idx="4444">
                  <c:v>0.1238095238095238</c:v>
                </c:pt>
                <c:pt idx="4445">
                  <c:v>6.4171122994652413E-2</c:v>
                </c:pt>
                <c:pt idx="4446">
                  <c:v>0.1082474226804124</c:v>
                </c:pt>
                <c:pt idx="4447">
                  <c:v>0.186046511627907</c:v>
                </c:pt>
                <c:pt idx="4448">
                  <c:v>0.1111111111111111</c:v>
                </c:pt>
                <c:pt idx="4449">
                  <c:v>8.6206896551724144E-2</c:v>
                </c:pt>
                <c:pt idx="4450">
                  <c:v>9.3023255813953487E-2</c:v>
                </c:pt>
                <c:pt idx="4451">
                  <c:v>0.13071895424836599</c:v>
                </c:pt>
                <c:pt idx="4452">
                  <c:v>0.10894941634241249</c:v>
                </c:pt>
                <c:pt idx="4453">
                  <c:v>0.1182795698924731</c:v>
                </c:pt>
                <c:pt idx="4454">
                  <c:v>0.1460674157303371</c:v>
                </c:pt>
                <c:pt idx="4455">
                  <c:v>8.3700440528634359E-2</c:v>
                </c:pt>
                <c:pt idx="4456">
                  <c:v>0.14225941422594141</c:v>
                </c:pt>
                <c:pt idx="4457">
                  <c:v>0.108695652173913</c:v>
                </c:pt>
                <c:pt idx="4458">
                  <c:v>0.1466666666666667</c:v>
                </c:pt>
                <c:pt idx="4459">
                  <c:v>0.13084112149532709</c:v>
                </c:pt>
                <c:pt idx="4460">
                  <c:v>5.4794520547945202E-2</c:v>
                </c:pt>
                <c:pt idx="4461">
                  <c:v>0.1</c:v>
                </c:pt>
                <c:pt idx="4462">
                  <c:v>7.1065989847715741E-2</c:v>
                </c:pt>
                <c:pt idx="4463">
                  <c:v>4.8611111111111112E-2</c:v>
                </c:pt>
                <c:pt idx="4464">
                  <c:v>0.11480362537764351</c:v>
                </c:pt>
                <c:pt idx="4465">
                  <c:v>0.11304347826086961</c:v>
                </c:pt>
                <c:pt idx="4466">
                  <c:v>0.1234567901234568</c:v>
                </c:pt>
                <c:pt idx="4467">
                  <c:v>9.3495934959349589E-2</c:v>
                </c:pt>
                <c:pt idx="4468">
                  <c:v>0.1264044943820225</c:v>
                </c:pt>
                <c:pt idx="4469">
                  <c:v>5.7627118644067797E-2</c:v>
                </c:pt>
                <c:pt idx="4470">
                  <c:v>0.1139240506329114</c:v>
                </c:pt>
                <c:pt idx="4471">
                  <c:v>7.7647058823529416E-2</c:v>
                </c:pt>
                <c:pt idx="4472">
                  <c:v>5.1948051948051951E-2</c:v>
                </c:pt>
                <c:pt idx="4473">
                  <c:v>9.4339622641509441E-2</c:v>
                </c:pt>
                <c:pt idx="4474">
                  <c:v>0.1054054054054054</c:v>
                </c:pt>
                <c:pt idx="4475">
                  <c:v>0.15384615384615391</c:v>
                </c:pt>
                <c:pt idx="4476">
                  <c:v>0.1075268817204301</c:v>
                </c:pt>
                <c:pt idx="4477">
                  <c:v>6.25E-2</c:v>
                </c:pt>
                <c:pt idx="4478">
                  <c:v>0.1176470588235294</c:v>
                </c:pt>
                <c:pt idx="4479">
                  <c:v>8.0229226361031525E-2</c:v>
                </c:pt>
                <c:pt idx="4480">
                  <c:v>4.7058823529411757E-2</c:v>
                </c:pt>
                <c:pt idx="4481">
                  <c:v>7.5268817204301078E-2</c:v>
                </c:pt>
                <c:pt idx="4482">
                  <c:v>0.109375</c:v>
                </c:pt>
                <c:pt idx="4483">
                  <c:v>8.6206896551724144E-2</c:v>
                </c:pt>
                <c:pt idx="4484">
                  <c:v>0.1119005328596803</c:v>
                </c:pt>
                <c:pt idx="4485">
                  <c:v>0.1214285714285714</c:v>
                </c:pt>
                <c:pt idx="4486">
                  <c:v>7.6326002587322125E-2</c:v>
                </c:pt>
                <c:pt idx="4487">
                  <c:v>8.6776859504132234E-2</c:v>
                </c:pt>
                <c:pt idx="4488">
                  <c:v>7.6142131979695438E-2</c:v>
                </c:pt>
                <c:pt idx="4489">
                  <c:v>7.7380952380952384E-2</c:v>
                </c:pt>
                <c:pt idx="4490">
                  <c:v>0.10580204778157</c:v>
                </c:pt>
                <c:pt idx="4491">
                  <c:v>8.3333333333333329E-2</c:v>
                </c:pt>
                <c:pt idx="4492">
                  <c:v>8.2152974504249299E-2</c:v>
                </c:pt>
                <c:pt idx="4493">
                  <c:v>7.4324324324324328E-2</c:v>
                </c:pt>
                <c:pt idx="4494">
                  <c:v>8.8888888888888892E-2</c:v>
                </c:pt>
                <c:pt idx="4495">
                  <c:v>0.22500000000000001</c:v>
                </c:pt>
                <c:pt idx="4496">
                  <c:v>7.4285714285714288E-2</c:v>
                </c:pt>
                <c:pt idx="4497">
                  <c:v>7.8873239436619724E-2</c:v>
                </c:pt>
                <c:pt idx="4498">
                  <c:v>0.12820512820512819</c:v>
                </c:pt>
                <c:pt idx="4499">
                  <c:v>8.4269662921348312E-2</c:v>
                </c:pt>
                <c:pt idx="4500">
                  <c:v>6.25E-2</c:v>
                </c:pt>
                <c:pt idx="4501">
                  <c:v>0.1088082901554404</c:v>
                </c:pt>
                <c:pt idx="4502">
                  <c:v>6.0810810810810807E-2</c:v>
                </c:pt>
                <c:pt idx="4503">
                  <c:v>0.121301775147929</c:v>
                </c:pt>
                <c:pt idx="4504">
                  <c:v>8.8353413654618476E-2</c:v>
                </c:pt>
                <c:pt idx="4505">
                  <c:v>9.2948717948717952E-2</c:v>
                </c:pt>
                <c:pt idx="4506">
                  <c:v>7.1428571428571425E-2</c:v>
                </c:pt>
                <c:pt idx="4507">
                  <c:v>0.1</c:v>
                </c:pt>
                <c:pt idx="4508">
                  <c:v>8.050847457627118E-2</c:v>
                </c:pt>
                <c:pt idx="4509">
                  <c:v>0.1470588235294118</c:v>
                </c:pt>
                <c:pt idx="4510">
                  <c:v>0.111587982832618</c:v>
                </c:pt>
                <c:pt idx="4511">
                  <c:v>5.5555555555555552E-2</c:v>
                </c:pt>
                <c:pt idx="4512">
                  <c:v>0.10606060606060611</c:v>
                </c:pt>
                <c:pt idx="4513">
                  <c:v>8.8888888888888892E-2</c:v>
                </c:pt>
                <c:pt idx="4514">
                  <c:v>9.7744360902255634E-2</c:v>
                </c:pt>
                <c:pt idx="4515">
                  <c:v>0.1242424242424242</c:v>
                </c:pt>
                <c:pt idx="4516">
                  <c:v>7.281553398058252E-2</c:v>
                </c:pt>
                <c:pt idx="4517">
                  <c:v>9.2233009708737865E-2</c:v>
                </c:pt>
                <c:pt idx="4518">
                  <c:v>9.6774193548387094E-2</c:v>
                </c:pt>
                <c:pt idx="4519">
                  <c:v>7.3825503355704702E-2</c:v>
                </c:pt>
                <c:pt idx="4520">
                  <c:v>0.1092436974789916</c:v>
                </c:pt>
                <c:pt idx="4521">
                  <c:v>0.1063829787234043</c:v>
                </c:pt>
                <c:pt idx="4522">
                  <c:v>0.1333333333333333</c:v>
                </c:pt>
                <c:pt idx="4523">
                  <c:v>6.5075921908893705E-2</c:v>
                </c:pt>
                <c:pt idx="4524">
                  <c:v>0.1009174311926606</c:v>
                </c:pt>
                <c:pt idx="4525">
                  <c:v>0.1397849462365591</c:v>
                </c:pt>
                <c:pt idx="4526">
                  <c:v>0.12587412587412589</c:v>
                </c:pt>
                <c:pt idx="4527">
                  <c:v>0.1022443890274314</c:v>
                </c:pt>
                <c:pt idx="4528">
                  <c:v>0.12171052631578951</c:v>
                </c:pt>
                <c:pt idx="4529">
                  <c:v>0.1120689655172414</c:v>
                </c:pt>
                <c:pt idx="4530">
                  <c:v>0.11382113821138209</c:v>
                </c:pt>
                <c:pt idx="4531">
                  <c:v>0.1103678929765886</c:v>
                </c:pt>
                <c:pt idx="4532">
                  <c:v>9.1811414392059559E-2</c:v>
                </c:pt>
                <c:pt idx="4533">
                  <c:v>0.101123595505618</c:v>
                </c:pt>
                <c:pt idx="4534">
                  <c:v>0.13866666666666669</c:v>
                </c:pt>
                <c:pt idx="4535">
                  <c:v>0.13114754098360659</c:v>
                </c:pt>
                <c:pt idx="4536">
                  <c:v>0.13677811550151969</c:v>
                </c:pt>
                <c:pt idx="4537">
                  <c:v>0.10546875</c:v>
                </c:pt>
                <c:pt idx="4538">
                  <c:v>0.12669683257918549</c:v>
                </c:pt>
                <c:pt idx="4539">
                  <c:v>0.13840830449826991</c:v>
                </c:pt>
                <c:pt idx="4540">
                  <c:v>7.3170731707317069E-2</c:v>
                </c:pt>
                <c:pt idx="4541">
                  <c:v>4.7516198704103667E-2</c:v>
                </c:pt>
                <c:pt idx="4542">
                  <c:v>6.9114470842332618E-2</c:v>
                </c:pt>
                <c:pt idx="4543">
                  <c:v>0.1866028708133971</c:v>
                </c:pt>
                <c:pt idx="4544">
                  <c:v>0.1419847328244275</c:v>
                </c:pt>
                <c:pt idx="4545">
                  <c:v>0.10596026490066229</c:v>
                </c:pt>
                <c:pt idx="4546">
                  <c:v>9.7264437689969604E-2</c:v>
                </c:pt>
                <c:pt idx="4547">
                  <c:v>0.11949685534591201</c:v>
                </c:pt>
                <c:pt idx="4548">
                  <c:v>0.15675675675675679</c:v>
                </c:pt>
                <c:pt idx="4549">
                  <c:v>4.6391752577319589E-2</c:v>
                </c:pt>
                <c:pt idx="4550">
                  <c:v>8.8888888888888892E-2</c:v>
                </c:pt>
                <c:pt idx="4551">
                  <c:v>6.3953488372093026E-2</c:v>
                </c:pt>
                <c:pt idx="4552">
                  <c:v>0.1327800829875519</c:v>
                </c:pt>
                <c:pt idx="4553">
                  <c:v>9.668508287292818E-2</c:v>
                </c:pt>
                <c:pt idx="4554">
                  <c:v>0.1009463722397476</c:v>
                </c:pt>
                <c:pt idx="4555">
                  <c:v>7.7220077220077218E-2</c:v>
                </c:pt>
                <c:pt idx="4556">
                  <c:v>0.14423076923076919</c:v>
                </c:pt>
                <c:pt idx="4557">
                  <c:v>9.2369477911646583E-2</c:v>
                </c:pt>
                <c:pt idx="4558">
                  <c:v>3.2786885245901641E-2</c:v>
                </c:pt>
                <c:pt idx="4559">
                  <c:v>4.6875E-2</c:v>
                </c:pt>
                <c:pt idx="4560">
                  <c:v>0.1244239631336406</c:v>
                </c:pt>
                <c:pt idx="4561">
                  <c:v>9.6153846153846159E-2</c:v>
                </c:pt>
                <c:pt idx="4562">
                  <c:v>0.1111111111111111</c:v>
                </c:pt>
                <c:pt idx="4563">
                  <c:v>5.0505050505050497E-2</c:v>
                </c:pt>
                <c:pt idx="4564">
                  <c:v>0.1043478260869565</c:v>
                </c:pt>
                <c:pt idx="4565">
                  <c:v>0.13574660633484159</c:v>
                </c:pt>
                <c:pt idx="4566">
                  <c:v>0.14077669902912621</c:v>
                </c:pt>
                <c:pt idx="4567">
                  <c:v>0.11061946902654871</c:v>
                </c:pt>
                <c:pt idx="4568">
                  <c:v>9.6774193548387094E-2</c:v>
                </c:pt>
                <c:pt idx="4569">
                  <c:v>6.0120240480961921E-2</c:v>
                </c:pt>
                <c:pt idx="4570">
                  <c:v>0.1079136690647482</c:v>
                </c:pt>
                <c:pt idx="4571">
                  <c:v>0.124031007751938</c:v>
                </c:pt>
                <c:pt idx="4572">
                  <c:v>8.2278481012658222E-2</c:v>
                </c:pt>
                <c:pt idx="4573">
                  <c:v>9.6153846153846159E-2</c:v>
                </c:pt>
                <c:pt idx="4574">
                  <c:v>8.6956521739130432E-2</c:v>
                </c:pt>
                <c:pt idx="4575">
                  <c:v>7.0063694267515922E-2</c:v>
                </c:pt>
                <c:pt idx="4576">
                  <c:v>0.1797752808988764</c:v>
                </c:pt>
                <c:pt idx="4577">
                  <c:v>0.10919540229885059</c:v>
                </c:pt>
                <c:pt idx="4578">
                  <c:v>7.407407407407407E-2</c:v>
                </c:pt>
                <c:pt idx="4579">
                  <c:v>9.0090090090090086E-2</c:v>
                </c:pt>
                <c:pt idx="4580">
                  <c:v>9.5238095238095233E-2</c:v>
                </c:pt>
                <c:pt idx="4581">
                  <c:v>0.1142857142857143</c:v>
                </c:pt>
                <c:pt idx="4582">
                  <c:v>9.4650205761316872E-2</c:v>
                </c:pt>
                <c:pt idx="4583">
                  <c:v>0.13513513513513509</c:v>
                </c:pt>
                <c:pt idx="4584">
                  <c:v>0.10476190476190481</c:v>
                </c:pt>
                <c:pt idx="4585">
                  <c:v>8.6614173228346455E-2</c:v>
                </c:pt>
                <c:pt idx="4586">
                  <c:v>0.178343949044586</c:v>
                </c:pt>
                <c:pt idx="4587">
                  <c:v>0.13157894736842099</c:v>
                </c:pt>
                <c:pt idx="4588">
                  <c:v>0.1083032490974729</c:v>
                </c:pt>
                <c:pt idx="4589">
                  <c:v>0.1111111111111111</c:v>
                </c:pt>
                <c:pt idx="4590">
                  <c:v>0.1099656357388316</c:v>
                </c:pt>
                <c:pt idx="4591">
                  <c:v>0.14832535885167461</c:v>
                </c:pt>
                <c:pt idx="4592">
                  <c:v>0.1931818181818182</c:v>
                </c:pt>
                <c:pt idx="4593">
                  <c:v>0.15384615384615391</c:v>
                </c:pt>
                <c:pt idx="4594">
                  <c:v>0.119047619047619</c:v>
                </c:pt>
                <c:pt idx="4595">
                  <c:v>0.13207547169811321</c:v>
                </c:pt>
                <c:pt idx="4596">
                  <c:v>0.18478260869565219</c:v>
                </c:pt>
                <c:pt idx="4597">
                  <c:v>0.1</c:v>
                </c:pt>
                <c:pt idx="4598">
                  <c:v>0.13142857142857139</c:v>
                </c:pt>
                <c:pt idx="4599">
                  <c:v>0.1111111111111111</c:v>
                </c:pt>
                <c:pt idx="4600">
                  <c:v>0.2388059701492537</c:v>
                </c:pt>
                <c:pt idx="4601">
                  <c:v>0.125</c:v>
                </c:pt>
                <c:pt idx="4602">
                  <c:v>6.3157894736842107E-2</c:v>
                </c:pt>
                <c:pt idx="4603">
                  <c:v>8.3969465648854963E-2</c:v>
                </c:pt>
                <c:pt idx="4604">
                  <c:v>0.14563106796116501</c:v>
                </c:pt>
                <c:pt idx="4605">
                  <c:v>8.3333333333333329E-2</c:v>
                </c:pt>
                <c:pt idx="4606">
                  <c:v>9.0909090909090912E-2</c:v>
                </c:pt>
                <c:pt idx="4607">
                  <c:v>0.13636363636363641</c:v>
                </c:pt>
                <c:pt idx="4608">
                  <c:v>0.12589928057553959</c:v>
                </c:pt>
                <c:pt idx="4609">
                  <c:v>7.6190476190476197E-2</c:v>
                </c:pt>
                <c:pt idx="4610">
                  <c:v>0.10227272727272731</c:v>
                </c:pt>
                <c:pt idx="4611">
                  <c:v>0.1343283582089552</c:v>
                </c:pt>
                <c:pt idx="4612">
                  <c:v>8.4745762711864403E-2</c:v>
                </c:pt>
                <c:pt idx="4613">
                  <c:v>0.12195121951219511</c:v>
                </c:pt>
                <c:pt idx="4614">
                  <c:v>0.1182795698924731</c:v>
                </c:pt>
                <c:pt idx="4615">
                  <c:v>0.1283422459893048</c:v>
                </c:pt>
                <c:pt idx="4616">
                  <c:v>0.14285714285714279</c:v>
                </c:pt>
                <c:pt idx="4617">
                  <c:v>6.4516129032258063E-2</c:v>
                </c:pt>
                <c:pt idx="4618">
                  <c:v>0.14285714285714279</c:v>
                </c:pt>
                <c:pt idx="4619">
                  <c:v>0.1184210526315789</c:v>
                </c:pt>
                <c:pt idx="4620">
                  <c:v>0.14213197969543151</c:v>
                </c:pt>
                <c:pt idx="4621">
                  <c:v>0.10270270270270269</c:v>
                </c:pt>
                <c:pt idx="4622">
                  <c:v>0.1223021582733813</c:v>
                </c:pt>
                <c:pt idx="4623">
                  <c:v>0.13084112149532709</c:v>
                </c:pt>
                <c:pt idx="4624">
                  <c:v>0.13138686131386859</c:v>
                </c:pt>
                <c:pt idx="4625">
                  <c:v>0.13422818791946309</c:v>
                </c:pt>
                <c:pt idx="4626">
                  <c:v>0.126984126984127</c:v>
                </c:pt>
                <c:pt idx="4627">
                  <c:v>8.5872576177285317E-2</c:v>
                </c:pt>
                <c:pt idx="4628">
                  <c:v>0.14634146341463411</c:v>
                </c:pt>
                <c:pt idx="4629">
                  <c:v>0.1542056074766355</c:v>
                </c:pt>
                <c:pt idx="4630">
                  <c:v>0.1</c:v>
                </c:pt>
                <c:pt idx="4631">
                  <c:v>7.6923076923076927E-2</c:v>
                </c:pt>
                <c:pt idx="4632">
                  <c:v>0.18571428571428569</c:v>
                </c:pt>
                <c:pt idx="4633">
                  <c:v>0.12612612612612609</c:v>
                </c:pt>
                <c:pt idx="4634">
                  <c:v>6.7796610169491525E-2</c:v>
                </c:pt>
                <c:pt idx="4635">
                  <c:v>9.8214285714285712E-2</c:v>
                </c:pt>
                <c:pt idx="4636">
                  <c:v>0.1212121212121212</c:v>
                </c:pt>
                <c:pt idx="4637">
                  <c:v>0.1136363636363636</c:v>
                </c:pt>
                <c:pt idx="4638">
                  <c:v>0.12990936555891239</c:v>
                </c:pt>
                <c:pt idx="4639">
                  <c:v>0.17197452229299359</c:v>
                </c:pt>
                <c:pt idx="4640">
                  <c:v>8.5561497326203204E-2</c:v>
                </c:pt>
                <c:pt idx="4641">
                  <c:v>0.16326530612244899</c:v>
                </c:pt>
                <c:pt idx="4642">
                  <c:v>7.1428571428571425E-2</c:v>
                </c:pt>
                <c:pt idx="4643">
                  <c:v>0.1328125</c:v>
                </c:pt>
                <c:pt idx="4644">
                  <c:v>0.14503816793893129</c:v>
                </c:pt>
                <c:pt idx="4645">
                  <c:v>0.10344827586206901</c:v>
                </c:pt>
                <c:pt idx="4646">
                  <c:v>9.8765432098765427E-2</c:v>
                </c:pt>
                <c:pt idx="4647">
                  <c:v>0.1074380165289256</c:v>
                </c:pt>
                <c:pt idx="4648">
                  <c:v>0.18421052631578949</c:v>
                </c:pt>
                <c:pt idx="4649">
                  <c:v>0.1386138613861386</c:v>
                </c:pt>
                <c:pt idx="4650">
                  <c:v>0.1326530612244898</c:v>
                </c:pt>
                <c:pt idx="4651">
                  <c:v>6.7796610169491525E-2</c:v>
                </c:pt>
                <c:pt idx="4652">
                  <c:v>0.13253012048192769</c:v>
                </c:pt>
                <c:pt idx="4653">
                  <c:v>0.1714285714285714</c:v>
                </c:pt>
                <c:pt idx="4654">
                  <c:v>0.13793103448275859</c:v>
                </c:pt>
                <c:pt idx="4655">
                  <c:v>0.1212121212121212</c:v>
                </c:pt>
                <c:pt idx="4656">
                  <c:v>0.12944162436548221</c:v>
                </c:pt>
                <c:pt idx="4657">
                  <c:v>0.1327800829875519</c:v>
                </c:pt>
                <c:pt idx="4658">
                  <c:v>0.1132075471698113</c:v>
                </c:pt>
                <c:pt idx="4659">
                  <c:v>0.12878787878787881</c:v>
                </c:pt>
                <c:pt idx="4660">
                  <c:v>0.1360544217687075</c:v>
                </c:pt>
                <c:pt idx="4661">
                  <c:v>9.2592592592592587E-2</c:v>
                </c:pt>
                <c:pt idx="4662">
                  <c:v>0.16</c:v>
                </c:pt>
                <c:pt idx="4663">
                  <c:v>0.10344827586206901</c:v>
                </c:pt>
                <c:pt idx="4664">
                  <c:v>6.4102564102564097E-2</c:v>
                </c:pt>
                <c:pt idx="4665">
                  <c:v>0.1201716738197425</c:v>
                </c:pt>
                <c:pt idx="4666">
                  <c:v>6.4220183486238536E-2</c:v>
                </c:pt>
                <c:pt idx="4667">
                  <c:v>0.13620071684587809</c:v>
                </c:pt>
                <c:pt idx="4668">
                  <c:v>0.2135922330097087</c:v>
                </c:pt>
              </c:numCache>
            </c:numRef>
          </c:xVal>
          <c:yVal>
            <c:numRef>
              <c:f>'dat2'!$H$2:$H$4670</c:f>
              <c:numCache>
                <c:formatCode>General</c:formatCode>
                <c:ptCount val="4669"/>
                <c:pt idx="0">
                  <c:v>0.10181818181818179</c:v>
                </c:pt>
                <c:pt idx="1">
                  <c:v>0.13874345549738221</c:v>
                </c:pt>
                <c:pt idx="2">
                  <c:v>0.16860465116279069</c:v>
                </c:pt>
                <c:pt idx="3">
                  <c:v>0.1461824953445065</c:v>
                </c:pt>
                <c:pt idx="4">
                  <c:v>0.1211340206185567</c:v>
                </c:pt>
                <c:pt idx="5">
                  <c:v>0.1072607260726073</c:v>
                </c:pt>
                <c:pt idx="6">
                  <c:v>0.1076642335766423</c:v>
                </c:pt>
                <c:pt idx="7">
                  <c:v>7.1428571428571425E-2</c:v>
                </c:pt>
                <c:pt idx="8">
                  <c:v>0.12667946257197699</c:v>
                </c:pt>
                <c:pt idx="9">
                  <c:v>0.1135265700483092</c:v>
                </c:pt>
                <c:pt idx="10">
                  <c:v>0.13080168776371309</c:v>
                </c:pt>
                <c:pt idx="11">
                  <c:v>0.125</c:v>
                </c:pt>
                <c:pt idx="12">
                  <c:v>0.1291172595520422</c:v>
                </c:pt>
                <c:pt idx="13">
                  <c:v>0.1376518218623482</c:v>
                </c:pt>
                <c:pt idx="14">
                  <c:v>0.1061946902654867</c:v>
                </c:pt>
                <c:pt idx="15">
                  <c:v>0.12701612903225809</c:v>
                </c:pt>
                <c:pt idx="16">
                  <c:v>0.1149312377210216</c:v>
                </c:pt>
                <c:pt idx="17">
                  <c:v>0.1260504201680672</c:v>
                </c:pt>
                <c:pt idx="18">
                  <c:v>0.2318840579710145</c:v>
                </c:pt>
                <c:pt idx="19">
                  <c:v>0.1041214750542299</c:v>
                </c:pt>
                <c:pt idx="20">
                  <c:v>0.1317365269461078</c:v>
                </c:pt>
                <c:pt idx="21">
                  <c:v>0.1222222222222222</c:v>
                </c:pt>
                <c:pt idx="22">
                  <c:v>0.1128284389489954</c:v>
                </c:pt>
                <c:pt idx="23">
                  <c:v>0.1201716738197425</c:v>
                </c:pt>
                <c:pt idx="24">
                  <c:v>0.1131386861313869</c:v>
                </c:pt>
                <c:pt idx="25">
                  <c:v>0.12550607287449389</c:v>
                </c:pt>
                <c:pt idx="26">
                  <c:v>0.125</c:v>
                </c:pt>
                <c:pt idx="27">
                  <c:v>0.1111111111111111</c:v>
                </c:pt>
                <c:pt idx="28">
                  <c:v>0.12083333333333331</c:v>
                </c:pt>
                <c:pt idx="29">
                  <c:v>9.8701298701298706E-2</c:v>
                </c:pt>
                <c:pt idx="30">
                  <c:v>0.1466666666666667</c:v>
                </c:pt>
                <c:pt idx="31">
                  <c:v>0.1177944862155388</c:v>
                </c:pt>
                <c:pt idx="32">
                  <c:v>0.1478102189781022</c:v>
                </c:pt>
                <c:pt idx="33">
                  <c:v>0.1209016393442623</c:v>
                </c:pt>
                <c:pt idx="34">
                  <c:v>0.1199040767386091</c:v>
                </c:pt>
                <c:pt idx="35">
                  <c:v>9.8748261474269822E-2</c:v>
                </c:pt>
                <c:pt idx="36">
                  <c:v>0.10324483775811211</c:v>
                </c:pt>
                <c:pt idx="37">
                  <c:v>0.11555555555555561</c:v>
                </c:pt>
                <c:pt idx="38">
                  <c:v>0.12853107344632769</c:v>
                </c:pt>
                <c:pt idx="39">
                  <c:v>0.12601626016260159</c:v>
                </c:pt>
                <c:pt idx="40">
                  <c:v>0.10984848484848481</c:v>
                </c:pt>
                <c:pt idx="41">
                  <c:v>0.14967462039045551</c:v>
                </c:pt>
                <c:pt idx="42">
                  <c:v>0.1143847487001733</c:v>
                </c:pt>
                <c:pt idx="43">
                  <c:v>0.1228070175438596</c:v>
                </c:pt>
                <c:pt idx="44">
                  <c:v>4.8387096774193547E-2</c:v>
                </c:pt>
                <c:pt idx="45">
                  <c:v>0.1198347107438017</c:v>
                </c:pt>
                <c:pt idx="46">
                  <c:v>0.116710875331565</c:v>
                </c:pt>
                <c:pt idx="47">
                  <c:v>0.12912087912087911</c:v>
                </c:pt>
                <c:pt idx="48">
                  <c:v>9.7493036211699163E-2</c:v>
                </c:pt>
                <c:pt idx="49">
                  <c:v>0.1</c:v>
                </c:pt>
                <c:pt idx="50">
                  <c:v>0.16382252559726959</c:v>
                </c:pt>
                <c:pt idx="51">
                  <c:v>7.8313253012048195E-2</c:v>
                </c:pt>
                <c:pt idx="52">
                  <c:v>0.1570680628272251</c:v>
                </c:pt>
                <c:pt idx="53">
                  <c:v>0.1012658227848101</c:v>
                </c:pt>
                <c:pt idx="54">
                  <c:v>0.12650602409638551</c:v>
                </c:pt>
                <c:pt idx="55">
                  <c:v>0.1235955056179775</c:v>
                </c:pt>
                <c:pt idx="56">
                  <c:v>0.08</c:v>
                </c:pt>
                <c:pt idx="57">
                  <c:v>0.10859728506787331</c:v>
                </c:pt>
                <c:pt idx="58">
                  <c:v>0.1164241164241164</c:v>
                </c:pt>
                <c:pt idx="59">
                  <c:v>8.8235294117647065E-2</c:v>
                </c:pt>
                <c:pt idx="60">
                  <c:v>0.11987381703470031</c:v>
                </c:pt>
                <c:pt idx="61">
                  <c:v>6.9498069498069498E-2</c:v>
                </c:pt>
                <c:pt idx="62">
                  <c:v>0.1123188405797101</c:v>
                </c:pt>
                <c:pt idx="63">
                  <c:v>0.1145038167938931</c:v>
                </c:pt>
                <c:pt idx="64">
                  <c:v>9.5375722543352595E-2</c:v>
                </c:pt>
                <c:pt idx="65">
                  <c:v>6.8181818181818177E-2</c:v>
                </c:pt>
                <c:pt idx="66">
                  <c:v>9.1778202676864248E-2</c:v>
                </c:pt>
                <c:pt idx="67">
                  <c:v>6.5088757396449703E-2</c:v>
                </c:pt>
                <c:pt idx="68">
                  <c:v>0.14482758620689659</c:v>
                </c:pt>
                <c:pt idx="69">
                  <c:v>0.1409691629955947</c:v>
                </c:pt>
                <c:pt idx="70">
                  <c:v>0.1638655462184874</c:v>
                </c:pt>
                <c:pt idx="71">
                  <c:v>0.1290322580645161</c:v>
                </c:pt>
                <c:pt idx="72">
                  <c:v>0.1260869565217391</c:v>
                </c:pt>
                <c:pt idx="73">
                  <c:v>9.6374045801526712E-2</c:v>
                </c:pt>
                <c:pt idx="74">
                  <c:v>0.12213740458015269</c:v>
                </c:pt>
                <c:pt idx="75">
                  <c:v>0.1399416909620991</c:v>
                </c:pt>
                <c:pt idx="76">
                  <c:v>0.1038575667655786</c:v>
                </c:pt>
                <c:pt idx="77">
                  <c:v>0.12721893491124259</c:v>
                </c:pt>
                <c:pt idx="78">
                  <c:v>0.1121076233183857</c:v>
                </c:pt>
                <c:pt idx="79">
                  <c:v>0.15625</c:v>
                </c:pt>
                <c:pt idx="80">
                  <c:v>0.10559006211180121</c:v>
                </c:pt>
                <c:pt idx="81">
                  <c:v>0.1164021164021164</c:v>
                </c:pt>
                <c:pt idx="82">
                  <c:v>0.1191860465116279</c:v>
                </c:pt>
                <c:pt idx="83">
                  <c:v>0.1153846153846154</c:v>
                </c:pt>
                <c:pt idx="84">
                  <c:v>0.13698630136986301</c:v>
                </c:pt>
                <c:pt idx="85">
                  <c:v>0.10212765957446809</c:v>
                </c:pt>
                <c:pt idx="86">
                  <c:v>0.1245136186770428</c:v>
                </c:pt>
                <c:pt idx="87">
                  <c:v>0.10305343511450379</c:v>
                </c:pt>
                <c:pt idx="88">
                  <c:v>7.8947368421052627E-2</c:v>
                </c:pt>
                <c:pt idx="89">
                  <c:v>0.10148514851485151</c:v>
                </c:pt>
                <c:pt idx="90">
                  <c:v>0.1331775700934579</c:v>
                </c:pt>
                <c:pt idx="91">
                  <c:v>8.797653958944282E-2</c:v>
                </c:pt>
                <c:pt idx="92">
                  <c:v>0.1294765840220386</c:v>
                </c:pt>
                <c:pt idx="93">
                  <c:v>0.15233415233415229</c:v>
                </c:pt>
                <c:pt idx="94">
                  <c:v>0.1162790697674419</c:v>
                </c:pt>
                <c:pt idx="95">
                  <c:v>9.9811676082862524E-2</c:v>
                </c:pt>
                <c:pt idx="96">
                  <c:v>0.13529411764705879</c:v>
                </c:pt>
                <c:pt idx="97">
                  <c:v>0.14046822742474921</c:v>
                </c:pt>
                <c:pt idx="98">
                  <c:v>0.12878787878787881</c:v>
                </c:pt>
                <c:pt idx="99">
                  <c:v>0.14043583535108961</c:v>
                </c:pt>
                <c:pt idx="100">
                  <c:v>0.1223404255319149</c:v>
                </c:pt>
                <c:pt idx="101">
                  <c:v>0.1099290780141844</c:v>
                </c:pt>
                <c:pt idx="102">
                  <c:v>0.13422818791946309</c:v>
                </c:pt>
                <c:pt idx="103">
                  <c:v>0.12084592145015111</c:v>
                </c:pt>
                <c:pt idx="104">
                  <c:v>0.1746794871794872</c:v>
                </c:pt>
                <c:pt idx="105">
                  <c:v>0.15431034482758621</c:v>
                </c:pt>
                <c:pt idx="106">
                  <c:v>0.1220095693779904</c:v>
                </c:pt>
                <c:pt idx="107">
                  <c:v>0.1257309941520468</c:v>
                </c:pt>
                <c:pt idx="108">
                  <c:v>0.16190476190476191</c:v>
                </c:pt>
                <c:pt idx="109">
                  <c:v>0.1007751937984496</c:v>
                </c:pt>
                <c:pt idx="110">
                  <c:v>0.12682379349046019</c:v>
                </c:pt>
                <c:pt idx="111">
                  <c:v>0.1212121212121212</c:v>
                </c:pt>
                <c:pt idx="112">
                  <c:v>0.1313672922252011</c:v>
                </c:pt>
                <c:pt idx="113">
                  <c:v>8.1904761904761911E-2</c:v>
                </c:pt>
                <c:pt idx="114">
                  <c:v>0.12987012987012991</c:v>
                </c:pt>
                <c:pt idx="115">
                  <c:v>0.1178707224334601</c:v>
                </c:pt>
                <c:pt idx="116">
                  <c:v>0.13229571984435801</c:v>
                </c:pt>
                <c:pt idx="117">
                  <c:v>0.13181019332161689</c:v>
                </c:pt>
                <c:pt idx="118">
                  <c:v>9.3150684931506855E-2</c:v>
                </c:pt>
                <c:pt idx="119">
                  <c:v>0.115987460815047</c:v>
                </c:pt>
                <c:pt idx="120">
                  <c:v>0.1358885017421603</c:v>
                </c:pt>
                <c:pt idx="121">
                  <c:v>8.7323943661971826E-2</c:v>
                </c:pt>
                <c:pt idx="122">
                  <c:v>7.8711985688729877E-2</c:v>
                </c:pt>
                <c:pt idx="123">
                  <c:v>0.1647509578544061</c:v>
                </c:pt>
                <c:pt idx="124">
                  <c:v>8.2324455205811137E-2</c:v>
                </c:pt>
                <c:pt idx="125">
                  <c:v>0.1209677419354839</c:v>
                </c:pt>
                <c:pt idx="126">
                  <c:v>0.10746268656716421</c:v>
                </c:pt>
                <c:pt idx="127">
                  <c:v>0.13636363636363641</c:v>
                </c:pt>
                <c:pt idx="128">
                  <c:v>0.112</c:v>
                </c:pt>
                <c:pt idx="129">
                  <c:v>0.14285714285714279</c:v>
                </c:pt>
                <c:pt idx="130">
                  <c:v>0.13924050632911389</c:v>
                </c:pt>
                <c:pt idx="131">
                  <c:v>9.3333333333333338E-2</c:v>
                </c:pt>
                <c:pt idx="132">
                  <c:v>0.1635388739946381</c:v>
                </c:pt>
                <c:pt idx="133">
                  <c:v>0.117056856187291</c:v>
                </c:pt>
                <c:pt idx="134">
                  <c:v>0.125</c:v>
                </c:pt>
                <c:pt idx="135">
                  <c:v>0.1227272727272727</c:v>
                </c:pt>
                <c:pt idx="136">
                  <c:v>0.1125</c:v>
                </c:pt>
                <c:pt idx="137">
                  <c:v>0.1111111111111111</c:v>
                </c:pt>
                <c:pt idx="138">
                  <c:v>0.12631578947368419</c:v>
                </c:pt>
                <c:pt idx="139">
                  <c:v>8.8541666666666671E-2</c:v>
                </c:pt>
                <c:pt idx="140">
                  <c:v>0.12688821752265861</c:v>
                </c:pt>
                <c:pt idx="141">
                  <c:v>4.6029919447640968E-2</c:v>
                </c:pt>
                <c:pt idx="142">
                  <c:v>0.1113861386138614</c:v>
                </c:pt>
                <c:pt idx="143">
                  <c:v>0.1225806451612903</c:v>
                </c:pt>
                <c:pt idx="144">
                  <c:v>0.12653061224489789</c:v>
                </c:pt>
                <c:pt idx="145">
                  <c:v>5.7915057915057917E-2</c:v>
                </c:pt>
                <c:pt idx="146">
                  <c:v>0.1017316017316017</c:v>
                </c:pt>
                <c:pt idx="147">
                  <c:v>0.1333333333333333</c:v>
                </c:pt>
                <c:pt idx="148">
                  <c:v>0.11314984709480121</c:v>
                </c:pt>
                <c:pt idx="149">
                  <c:v>7.3469387755102047E-2</c:v>
                </c:pt>
                <c:pt idx="150">
                  <c:v>0.1056466302367942</c:v>
                </c:pt>
                <c:pt idx="151">
                  <c:v>0.1156862745098039</c:v>
                </c:pt>
                <c:pt idx="152">
                  <c:v>0.14007782101167321</c:v>
                </c:pt>
                <c:pt idx="153">
                  <c:v>0.1256544502617801</c:v>
                </c:pt>
                <c:pt idx="154">
                  <c:v>9.451219512195122E-2</c:v>
                </c:pt>
                <c:pt idx="155">
                  <c:v>0.1075794621026895</c:v>
                </c:pt>
                <c:pt idx="156">
                  <c:v>0.1359223300970874</c:v>
                </c:pt>
                <c:pt idx="157">
                  <c:v>0.1068702290076336</c:v>
                </c:pt>
                <c:pt idx="158">
                  <c:v>0.1174242424242424</c:v>
                </c:pt>
                <c:pt idx="159">
                  <c:v>0.1123919308357349</c:v>
                </c:pt>
                <c:pt idx="160">
                  <c:v>8.191126279863481E-2</c:v>
                </c:pt>
                <c:pt idx="161">
                  <c:v>0.1045130641330166</c:v>
                </c:pt>
                <c:pt idx="162">
                  <c:v>0.1032258064516129</c:v>
                </c:pt>
                <c:pt idx="163">
                  <c:v>0.15642458100558659</c:v>
                </c:pt>
                <c:pt idx="164">
                  <c:v>0.1478599221789883</c:v>
                </c:pt>
                <c:pt idx="165">
                  <c:v>0.11570247933884301</c:v>
                </c:pt>
                <c:pt idx="166">
                  <c:v>0.1761904761904762</c:v>
                </c:pt>
                <c:pt idx="167">
                  <c:v>0.108695652173913</c:v>
                </c:pt>
                <c:pt idx="168">
                  <c:v>0.1067961165048544</c:v>
                </c:pt>
                <c:pt idx="169">
                  <c:v>0.1223404255319149</c:v>
                </c:pt>
                <c:pt idx="170">
                  <c:v>0.10931174089068831</c:v>
                </c:pt>
                <c:pt idx="171">
                  <c:v>0.11304347826086961</c:v>
                </c:pt>
                <c:pt idx="172">
                  <c:v>8.91566265060241E-2</c:v>
                </c:pt>
                <c:pt idx="173">
                  <c:v>0.10349650349650349</c:v>
                </c:pt>
                <c:pt idx="174">
                  <c:v>0.1128318584070796</c:v>
                </c:pt>
                <c:pt idx="175">
                  <c:v>0.13025210084033609</c:v>
                </c:pt>
                <c:pt idx="176">
                  <c:v>0.11171662125340601</c:v>
                </c:pt>
                <c:pt idx="177">
                  <c:v>9.4339622641509441E-2</c:v>
                </c:pt>
                <c:pt idx="178">
                  <c:v>9.0909090909090912E-2</c:v>
                </c:pt>
                <c:pt idx="179">
                  <c:v>0.10355029585798819</c:v>
                </c:pt>
                <c:pt idx="180">
                  <c:v>0.1496598639455782</c:v>
                </c:pt>
                <c:pt idx="181">
                  <c:v>0.10565110565110571</c:v>
                </c:pt>
                <c:pt idx="182">
                  <c:v>9.1836734693877556E-2</c:v>
                </c:pt>
                <c:pt idx="183">
                  <c:v>6.32688927943761E-2</c:v>
                </c:pt>
                <c:pt idx="184">
                  <c:v>0.14915254237288139</c:v>
                </c:pt>
                <c:pt idx="185">
                  <c:v>0.10028653295128941</c:v>
                </c:pt>
                <c:pt idx="186">
                  <c:v>9.6330275229357804E-2</c:v>
                </c:pt>
                <c:pt idx="187">
                  <c:v>0.14067796610169489</c:v>
                </c:pt>
                <c:pt idx="188">
                  <c:v>0.13364055299539171</c:v>
                </c:pt>
                <c:pt idx="189">
                  <c:v>0.12566844919786099</c:v>
                </c:pt>
                <c:pt idx="190">
                  <c:v>0.17325227963525841</c:v>
                </c:pt>
                <c:pt idx="191">
                  <c:v>0.12987012987012991</c:v>
                </c:pt>
                <c:pt idx="192">
                  <c:v>0.14285714285714279</c:v>
                </c:pt>
                <c:pt idx="193">
                  <c:v>0.1306306306306306</c:v>
                </c:pt>
                <c:pt idx="194">
                  <c:v>0.1238095238095238</c:v>
                </c:pt>
                <c:pt idx="195">
                  <c:v>0.12589928057553959</c:v>
                </c:pt>
                <c:pt idx="196">
                  <c:v>0.12557077625570781</c:v>
                </c:pt>
                <c:pt idx="197">
                  <c:v>0.12531969309462909</c:v>
                </c:pt>
                <c:pt idx="198">
                  <c:v>0.1231671554252199</c:v>
                </c:pt>
                <c:pt idx="199">
                  <c:v>0.1168478260869565</c:v>
                </c:pt>
                <c:pt idx="200">
                  <c:v>0.125</c:v>
                </c:pt>
                <c:pt idx="201">
                  <c:v>0.125</c:v>
                </c:pt>
                <c:pt idx="202">
                  <c:v>0.13764044943820231</c:v>
                </c:pt>
                <c:pt idx="203">
                  <c:v>9.5419847328244281E-2</c:v>
                </c:pt>
                <c:pt idx="204">
                  <c:v>9.555555555555556E-2</c:v>
                </c:pt>
                <c:pt idx="205">
                  <c:v>0.1048109965635739</c:v>
                </c:pt>
                <c:pt idx="206">
                  <c:v>0.1081081081081081</c:v>
                </c:pt>
                <c:pt idx="207">
                  <c:v>0.1138952164009112</c:v>
                </c:pt>
                <c:pt idx="208">
                  <c:v>6.3492063492063489E-2</c:v>
                </c:pt>
                <c:pt idx="209">
                  <c:v>0.12535612535612539</c:v>
                </c:pt>
                <c:pt idx="210">
                  <c:v>0.1237623762376238</c:v>
                </c:pt>
                <c:pt idx="211">
                  <c:v>0.10344827586206901</c:v>
                </c:pt>
                <c:pt idx="212">
                  <c:v>0.1028192371475954</c:v>
                </c:pt>
                <c:pt idx="213">
                  <c:v>0.10554089709762531</c:v>
                </c:pt>
                <c:pt idx="214">
                  <c:v>6.9518716577540107E-2</c:v>
                </c:pt>
                <c:pt idx="215">
                  <c:v>0.1284046692607004</c:v>
                </c:pt>
                <c:pt idx="216">
                  <c:v>0.146797153024911</c:v>
                </c:pt>
                <c:pt idx="217">
                  <c:v>0.1197771587743733</c:v>
                </c:pt>
                <c:pt idx="218">
                  <c:v>0.1557271557271557</c:v>
                </c:pt>
                <c:pt idx="219">
                  <c:v>0.1126760563380282</c:v>
                </c:pt>
                <c:pt idx="220">
                  <c:v>8.2931533269045329E-2</c:v>
                </c:pt>
                <c:pt idx="221">
                  <c:v>0.1213592233009709</c:v>
                </c:pt>
                <c:pt idx="222">
                  <c:v>0.1072664359861592</c:v>
                </c:pt>
                <c:pt idx="223">
                  <c:v>0.1174785100286533</c:v>
                </c:pt>
                <c:pt idx="224">
                  <c:v>9.2465753424657529E-2</c:v>
                </c:pt>
                <c:pt idx="225">
                  <c:v>0.15254237288135589</c:v>
                </c:pt>
                <c:pt idx="226">
                  <c:v>0.152</c:v>
                </c:pt>
                <c:pt idx="227">
                  <c:v>9.6491228070175433E-2</c:v>
                </c:pt>
                <c:pt idx="228">
                  <c:v>0.1567164179104478</c:v>
                </c:pt>
                <c:pt idx="229">
                  <c:v>0.1025641025641026</c:v>
                </c:pt>
                <c:pt idx="230">
                  <c:v>0.23456790123456789</c:v>
                </c:pt>
                <c:pt idx="231">
                  <c:v>0.1100917431192661</c:v>
                </c:pt>
                <c:pt idx="232">
                  <c:v>0.13028169014084509</c:v>
                </c:pt>
                <c:pt idx="233">
                  <c:v>0.1044303797468354</c:v>
                </c:pt>
                <c:pt idx="234">
                  <c:v>0.1111111111111111</c:v>
                </c:pt>
                <c:pt idx="235">
                  <c:v>6.5217391304347824E-2</c:v>
                </c:pt>
                <c:pt idx="236">
                  <c:v>0.105</c:v>
                </c:pt>
                <c:pt idx="237">
                  <c:v>0.12783505154639169</c:v>
                </c:pt>
                <c:pt idx="238">
                  <c:v>9.583333333333334E-2</c:v>
                </c:pt>
                <c:pt idx="239">
                  <c:v>0.1497326203208556</c:v>
                </c:pt>
                <c:pt idx="240">
                  <c:v>0.14615384615384619</c:v>
                </c:pt>
                <c:pt idx="241">
                  <c:v>8.666666666666667E-2</c:v>
                </c:pt>
                <c:pt idx="242">
                  <c:v>0.1288056206088993</c:v>
                </c:pt>
                <c:pt idx="243">
                  <c:v>0.1127049180327869</c:v>
                </c:pt>
                <c:pt idx="244">
                  <c:v>0.125</c:v>
                </c:pt>
                <c:pt idx="245">
                  <c:v>0.1007751937984496</c:v>
                </c:pt>
                <c:pt idx="246">
                  <c:v>0.1126760563380282</c:v>
                </c:pt>
                <c:pt idx="247">
                  <c:v>0.12716763005780349</c:v>
                </c:pt>
                <c:pt idx="248">
                  <c:v>0.1099195710455764</c:v>
                </c:pt>
                <c:pt idx="249">
                  <c:v>0.14917127071823211</c:v>
                </c:pt>
                <c:pt idx="250">
                  <c:v>0.10571428571428571</c:v>
                </c:pt>
                <c:pt idx="251">
                  <c:v>0.1090909090909091</c:v>
                </c:pt>
                <c:pt idx="252">
                  <c:v>0.1096774193548387</c:v>
                </c:pt>
                <c:pt idx="253">
                  <c:v>0.15151515151515149</c:v>
                </c:pt>
                <c:pt idx="254">
                  <c:v>8.9285714285714288E-2</c:v>
                </c:pt>
                <c:pt idx="255">
                  <c:v>0.1050847457627119</c:v>
                </c:pt>
                <c:pt idx="256">
                  <c:v>0.13828571428571429</c:v>
                </c:pt>
                <c:pt idx="257">
                  <c:v>0.1213872832369942</c:v>
                </c:pt>
                <c:pt idx="258">
                  <c:v>0.17567567567567571</c:v>
                </c:pt>
                <c:pt idx="259">
                  <c:v>0.11594202898550721</c:v>
                </c:pt>
                <c:pt idx="260">
                  <c:v>0.14285714285714279</c:v>
                </c:pt>
                <c:pt idx="261">
                  <c:v>0.11805555555555559</c:v>
                </c:pt>
                <c:pt idx="262">
                  <c:v>0.12713472485768501</c:v>
                </c:pt>
                <c:pt idx="263">
                  <c:v>0.1276595744680851</c:v>
                </c:pt>
                <c:pt idx="264">
                  <c:v>9.2741935483870969E-2</c:v>
                </c:pt>
                <c:pt idx="265">
                  <c:v>0.11358024691358019</c:v>
                </c:pt>
                <c:pt idx="266">
                  <c:v>0.13060428849902531</c:v>
                </c:pt>
                <c:pt idx="267">
                  <c:v>8.4699453551912565E-2</c:v>
                </c:pt>
                <c:pt idx="268">
                  <c:v>0.12</c:v>
                </c:pt>
                <c:pt idx="269">
                  <c:v>0.1100702576112412</c:v>
                </c:pt>
                <c:pt idx="270">
                  <c:v>0.16666666666666671</c:v>
                </c:pt>
                <c:pt idx="271">
                  <c:v>0.11349693251533741</c:v>
                </c:pt>
                <c:pt idx="272">
                  <c:v>0.12328767123287671</c:v>
                </c:pt>
                <c:pt idx="273">
                  <c:v>0.1407160699417152</c:v>
                </c:pt>
                <c:pt idx="274">
                  <c:v>0.1044776119402985</c:v>
                </c:pt>
                <c:pt idx="275">
                  <c:v>0.14622641509433959</c:v>
                </c:pt>
                <c:pt idx="276">
                  <c:v>0.115681233933162</c:v>
                </c:pt>
                <c:pt idx="277">
                  <c:v>8.3636363636363634E-2</c:v>
                </c:pt>
                <c:pt idx="278">
                  <c:v>0.1306818181818182</c:v>
                </c:pt>
                <c:pt idx="279">
                  <c:v>8.6705202312138727E-2</c:v>
                </c:pt>
                <c:pt idx="280">
                  <c:v>0.15204678362573101</c:v>
                </c:pt>
                <c:pt idx="281">
                  <c:v>0.11912225705329151</c:v>
                </c:pt>
                <c:pt idx="282">
                  <c:v>0.15648854961832059</c:v>
                </c:pt>
                <c:pt idx="283">
                  <c:v>0.15720524017467249</c:v>
                </c:pt>
                <c:pt idx="284">
                  <c:v>0.1143552311435523</c:v>
                </c:pt>
                <c:pt idx="285">
                  <c:v>0.13759213759213759</c:v>
                </c:pt>
                <c:pt idx="286">
                  <c:v>0.1041666666666667</c:v>
                </c:pt>
                <c:pt idx="287">
                  <c:v>0.1008403361344538</c:v>
                </c:pt>
                <c:pt idx="288">
                  <c:v>0.14556962025316461</c:v>
                </c:pt>
                <c:pt idx="289">
                  <c:v>0.1277258566978193</c:v>
                </c:pt>
                <c:pt idx="290">
                  <c:v>0.1244239631336406</c:v>
                </c:pt>
                <c:pt idx="291">
                  <c:v>0.125</c:v>
                </c:pt>
                <c:pt idx="292">
                  <c:v>0.1336633663366337</c:v>
                </c:pt>
                <c:pt idx="293">
                  <c:v>0.1035653650254669</c:v>
                </c:pt>
                <c:pt idx="294">
                  <c:v>0.1345381526104418</c:v>
                </c:pt>
                <c:pt idx="295">
                  <c:v>6.0120240480961921E-2</c:v>
                </c:pt>
                <c:pt idx="296">
                  <c:v>0.11461318051575931</c:v>
                </c:pt>
                <c:pt idx="297">
                  <c:v>0.101123595505618</c:v>
                </c:pt>
                <c:pt idx="298">
                  <c:v>5.5555555555555552E-2</c:v>
                </c:pt>
                <c:pt idx="299">
                  <c:v>0.1049822064056939</c:v>
                </c:pt>
                <c:pt idx="300">
                  <c:v>9.8360655737704916E-2</c:v>
                </c:pt>
                <c:pt idx="301">
                  <c:v>0.1204379562043796</c:v>
                </c:pt>
                <c:pt idx="302">
                  <c:v>0.1331923890063425</c:v>
                </c:pt>
                <c:pt idx="303">
                  <c:v>0.16620498614958451</c:v>
                </c:pt>
                <c:pt idx="304">
                  <c:v>0.1029411764705882</c:v>
                </c:pt>
                <c:pt idx="305">
                  <c:v>8.9743589743589744E-2</c:v>
                </c:pt>
                <c:pt idx="306">
                  <c:v>0.1031746031746032</c:v>
                </c:pt>
                <c:pt idx="307">
                  <c:v>0.11374407582938389</c:v>
                </c:pt>
                <c:pt idx="308">
                  <c:v>0.15333333333333329</c:v>
                </c:pt>
                <c:pt idx="309">
                  <c:v>0.1104972375690608</c:v>
                </c:pt>
                <c:pt idx="310">
                  <c:v>0.1430232558139535</c:v>
                </c:pt>
                <c:pt idx="311">
                  <c:v>0.15254237288135589</c:v>
                </c:pt>
                <c:pt idx="312">
                  <c:v>0.186046511627907</c:v>
                </c:pt>
                <c:pt idx="313">
                  <c:v>0.14432989690721651</c:v>
                </c:pt>
                <c:pt idx="314">
                  <c:v>0.12795031055900619</c:v>
                </c:pt>
                <c:pt idx="315">
                  <c:v>0.1116504854368932</c:v>
                </c:pt>
                <c:pt idx="316">
                  <c:v>0.11872146118721461</c:v>
                </c:pt>
                <c:pt idx="317">
                  <c:v>0.111969111969112</c:v>
                </c:pt>
                <c:pt idx="318">
                  <c:v>0.1221662468513854</c:v>
                </c:pt>
                <c:pt idx="319">
                  <c:v>0.1068376068376068</c:v>
                </c:pt>
                <c:pt idx="320">
                  <c:v>9.2827004219409287E-2</c:v>
                </c:pt>
                <c:pt idx="321">
                  <c:v>0.1365384615384615</c:v>
                </c:pt>
                <c:pt idx="322">
                  <c:v>0.1041666666666667</c:v>
                </c:pt>
                <c:pt idx="323">
                  <c:v>8.9361702127659579E-2</c:v>
                </c:pt>
                <c:pt idx="324">
                  <c:v>0.1129326047358834</c:v>
                </c:pt>
                <c:pt idx="325">
                  <c:v>0.15094339622641509</c:v>
                </c:pt>
                <c:pt idx="326">
                  <c:v>8.8717454194792669E-2</c:v>
                </c:pt>
                <c:pt idx="327">
                  <c:v>0.126953125</c:v>
                </c:pt>
                <c:pt idx="328">
                  <c:v>0.1252747252747253</c:v>
                </c:pt>
                <c:pt idx="329">
                  <c:v>0.14007782101167321</c:v>
                </c:pt>
                <c:pt idx="330">
                  <c:v>8.6956521739130432E-2</c:v>
                </c:pt>
                <c:pt idx="331">
                  <c:v>0.1051051051051051</c:v>
                </c:pt>
                <c:pt idx="332">
                  <c:v>9.4505494505494503E-2</c:v>
                </c:pt>
                <c:pt idx="333">
                  <c:v>0.14015151515151511</c:v>
                </c:pt>
                <c:pt idx="334">
                  <c:v>0.1135371179039301</c:v>
                </c:pt>
                <c:pt idx="335">
                  <c:v>0.1290322580645161</c:v>
                </c:pt>
                <c:pt idx="336">
                  <c:v>0.1242424242424242</c:v>
                </c:pt>
                <c:pt idx="337">
                  <c:v>0.12747875354107649</c:v>
                </c:pt>
                <c:pt idx="338">
                  <c:v>0.121580547112462</c:v>
                </c:pt>
                <c:pt idx="339">
                  <c:v>9.9722991689750698E-2</c:v>
                </c:pt>
                <c:pt idx="340">
                  <c:v>0.13398692810457519</c:v>
                </c:pt>
                <c:pt idx="341">
                  <c:v>0.13909224011713031</c:v>
                </c:pt>
                <c:pt idx="342">
                  <c:v>0.1209677419354839</c:v>
                </c:pt>
                <c:pt idx="343">
                  <c:v>0.19</c:v>
                </c:pt>
                <c:pt idx="344">
                  <c:v>0.1951219512195122</c:v>
                </c:pt>
                <c:pt idx="345">
                  <c:v>0.1087470449172577</c:v>
                </c:pt>
                <c:pt idx="346">
                  <c:v>0.1061093247588424</c:v>
                </c:pt>
                <c:pt idx="347">
                  <c:v>0.1100478468899522</c:v>
                </c:pt>
                <c:pt idx="348">
                  <c:v>0.1628787878787879</c:v>
                </c:pt>
                <c:pt idx="349">
                  <c:v>0.1134328358208955</c:v>
                </c:pt>
                <c:pt idx="350">
                  <c:v>9.8639455782312924E-2</c:v>
                </c:pt>
                <c:pt idx="351">
                  <c:v>0.13580246913580249</c:v>
                </c:pt>
                <c:pt idx="352">
                  <c:v>0.125</c:v>
                </c:pt>
                <c:pt idx="353">
                  <c:v>9.583333333333334E-2</c:v>
                </c:pt>
                <c:pt idx="354">
                  <c:v>0.1032258064516129</c:v>
                </c:pt>
                <c:pt idx="355">
                  <c:v>0.14746543778801841</c:v>
                </c:pt>
                <c:pt idx="356">
                  <c:v>0.10554561717352411</c:v>
                </c:pt>
                <c:pt idx="357">
                  <c:v>0.15573770491803279</c:v>
                </c:pt>
                <c:pt idx="358">
                  <c:v>0.14035087719298239</c:v>
                </c:pt>
                <c:pt idx="359">
                  <c:v>0.1067415730337079</c:v>
                </c:pt>
                <c:pt idx="360">
                  <c:v>0.1065292096219931</c:v>
                </c:pt>
                <c:pt idx="361">
                  <c:v>0.13924050632911389</c:v>
                </c:pt>
                <c:pt idx="362">
                  <c:v>9.8039215686274508E-2</c:v>
                </c:pt>
                <c:pt idx="363">
                  <c:v>0.12612612612612609</c:v>
                </c:pt>
                <c:pt idx="364">
                  <c:v>0.10169491525423729</c:v>
                </c:pt>
                <c:pt idx="365">
                  <c:v>0.1133333333333333</c:v>
                </c:pt>
                <c:pt idx="366">
                  <c:v>0.11799999999999999</c:v>
                </c:pt>
                <c:pt idx="367">
                  <c:v>0.1236994219653179</c:v>
                </c:pt>
                <c:pt idx="368">
                  <c:v>0.10925925925925931</c:v>
                </c:pt>
                <c:pt idx="369">
                  <c:v>9.9447513812154692E-2</c:v>
                </c:pt>
                <c:pt idx="370">
                  <c:v>7.9429735234215884E-2</c:v>
                </c:pt>
                <c:pt idx="371">
                  <c:v>0.1158106747230614</c:v>
                </c:pt>
                <c:pt idx="372">
                  <c:v>0.1044776119402985</c:v>
                </c:pt>
                <c:pt idx="373">
                  <c:v>0.16774193548387101</c:v>
                </c:pt>
                <c:pt idx="374">
                  <c:v>0.1270718232044199</c:v>
                </c:pt>
                <c:pt idx="375">
                  <c:v>0.14814814814814811</c:v>
                </c:pt>
                <c:pt idx="376">
                  <c:v>0.1238532110091743</c:v>
                </c:pt>
                <c:pt idx="377">
                  <c:v>0.14339622641509431</c:v>
                </c:pt>
                <c:pt idx="378">
                  <c:v>0.15068493150684931</c:v>
                </c:pt>
                <c:pt idx="379">
                  <c:v>0.14509803921568629</c:v>
                </c:pt>
                <c:pt idx="380">
                  <c:v>0.16326530612244899</c:v>
                </c:pt>
                <c:pt idx="381">
                  <c:v>0.12941176470588239</c:v>
                </c:pt>
                <c:pt idx="382">
                  <c:v>0.125</c:v>
                </c:pt>
                <c:pt idx="383">
                  <c:v>0.10305343511450379</c:v>
                </c:pt>
                <c:pt idx="384">
                  <c:v>0.1199226305609284</c:v>
                </c:pt>
                <c:pt idx="385">
                  <c:v>9.815950920245399E-2</c:v>
                </c:pt>
                <c:pt idx="386">
                  <c:v>0.11751152073732719</c:v>
                </c:pt>
                <c:pt idx="387">
                  <c:v>0.125</c:v>
                </c:pt>
                <c:pt idx="388">
                  <c:v>0.12969283276450511</c:v>
                </c:pt>
                <c:pt idx="389">
                  <c:v>0.12349397590361449</c:v>
                </c:pt>
                <c:pt idx="390">
                  <c:v>0.1277777777777778</c:v>
                </c:pt>
                <c:pt idx="391">
                  <c:v>0.12264150943396231</c:v>
                </c:pt>
                <c:pt idx="392">
                  <c:v>0.1067193675889328</c:v>
                </c:pt>
                <c:pt idx="393">
                  <c:v>0.12868632707774799</c:v>
                </c:pt>
                <c:pt idx="394">
                  <c:v>0.107981220657277</c:v>
                </c:pt>
                <c:pt idx="395">
                  <c:v>0.13931888544891641</c:v>
                </c:pt>
                <c:pt idx="396">
                  <c:v>0.18852459016393441</c:v>
                </c:pt>
                <c:pt idx="397">
                  <c:v>0.1086142322097378</c:v>
                </c:pt>
                <c:pt idx="398">
                  <c:v>0.1343283582089552</c:v>
                </c:pt>
                <c:pt idx="399">
                  <c:v>0.1137254901960784</c:v>
                </c:pt>
                <c:pt idx="400">
                  <c:v>0.1072261072261072</c:v>
                </c:pt>
                <c:pt idx="401">
                  <c:v>0.12618296529968451</c:v>
                </c:pt>
                <c:pt idx="402">
                  <c:v>5.9322033898305093E-2</c:v>
                </c:pt>
                <c:pt idx="403">
                  <c:v>0.1001926782273603</c:v>
                </c:pt>
                <c:pt idx="404">
                  <c:v>0.15909090909090909</c:v>
                </c:pt>
                <c:pt idx="405">
                  <c:v>0.1228070175438596</c:v>
                </c:pt>
                <c:pt idx="406">
                  <c:v>0.1339449541284404</c:v>
                </c:pt>
                <c:pt idx="407">
                  <c:v>9.3023255813953487E-2</c:v>
                </c:pt>
                <c:pt idx="408">
                  <c:v>0.14873417721518989</c:v>
                </c:pt>
                <c:pt idx="409">
                  <c:v>0.13043478260869559</c:v>
                </c:pt>
                <c:pt idx="410">
                  <c:v>0.1244343891402715</c:v>
                </c:pt>
                <c:pt idx="411">
                  <c:v>0.1073825503355705</c:v>
                </c:pt>
                <c:pt idx="412">
                  <c:v>0.11594202898550721</c:v>
                </c:pt>
                <c:pt idx="413">
                  <c:v>0.15247108307045221</c:v>
                </c:pt>
                <c:pt idx="414">
                  <c:v>0.1791907514450867</c:v>
                </c:pt>
                <c:pt idx="415">
                  <c:v>0.13269493844049249</c:v>
                </c:pt>
                <c:pt idx="416">
                  <c:v>0.1614035087719298</c:v>
                </c:pt>
                <c:pt idx="417">
                  <c:v>0.15384615384615391</c:v>
                </c:pt>
                <c:pt idx="418">
                  <c:v>0.14072494669509589</c:v>
                </c:pt>
                <c:pt idx="419">
                  <c:v>0.1240063593004769</c:v>
                </c:pt>
                <c:pt idx="420">
                  <c:v>0.12727272727272729</c:v>
                </c:pt>
                <c:pt idx="421">
                  <c:v>0.1155913978494624</c:v>
                </c:pt>
                <c:pt idx="422">
                  <c:v>0.12578616352201261</c:v>
                </c:pt>
                <c:pt idx="423">
                  <c:v>0.12745098039215691</c:v>
                </c:pt>
                <c:pt idx="424">
                  <c:v>0.14733542319749221</c:v>
                </c:pt>
                <c:pt idx="425">
                  <c:v>0.15258215962441321</c:v>
                </c:pt>
                <c:pt idx="426">
                  <c:v>0.1040843214756258</c:v>
                </c:pt>
                <c:pt idx="427">
                  <c:v>0.13445378151260501</c:v>
                </c:pt>
                <c:pt idx="428">
                  <c:v>0.1158432708688245</c:v>
                </c:pt>
                <c:pt idx="429">
                  <c:v>0.1152173913043478</c:v>
                </c:pt>
                <c:pt idx="430">
                  <c:v>8.6538461538461536E-2</c:v>
                </c:pt>
                <c:pt idx="431">
                  <c:v>0.15151515151515149</c:v>
                </c:pt>
                <c:pt idx="432">
                  <c:v>0.1183431952662722</c:v>
                </c:pt>
                <c:pt idx="433">
                  <c:v>8.7818696883852687E-2</c:v>
                </c:pt>
                <c:pt idx="434">
                  <c:v>0.10493827160493829</c:v>
                </c:pt>
                <c:pt idx="435">
                  <c:v>0.1184834123222749</c:v>
                </c:pt>
                <c:pt idx="436">
                  <c:v>0.12430426716141001</c:v>
                </c:pt>
                <c:pt idx="437">
                  <c:v>0.1186440677966102</c:v>
                </c:pt>
                <c:pt idx="438">
                  <c:v>0.12622415669205661</c:v>
                </c:pt>
                <c:pt idx="439">
                  <c:v>9.3617021276595741E-2</c:v>
                </c:pt>
                <c:pt idx="440">
                  <c:v>0.1204188481675393</c:v>
                </c:pt>
                <c:pt idx="441">
                  <c:v>0.1359223300970874</c:v>
                </c:pt>
                <c:pt idx="442">
                  <c:v>0.1334661354581673</c:v>
                </c:pt>
                <c:pt idx="443">
                  <c:v>0.11</c:v>
                </c:pt>
                <c:pt idx="444">
                  <c:v>8.8235294117647065E-2</c:v>
                </c:pt>
                <c:pt idx="445">
                  <c:v>0.1336633663366337</c:v>
                </c:pt>
                <c:pt idx="446">
                  <c:v>0.12521440823327609</c:v>
                </c:pt>
                <c:pt idx="447">
                  <c:v>0.1314984709480122</c:v>
                </c:pt>
                <c:pt idx="448">
                  <c:v>0.1069397042093288</c:v>
                </c:pt>
                <c:pt idx="449">
                  <c:v>8.5714285714285715E-2</c:v>
                </c:pt>
                <c:pt idx="450">
                  <c:v>8.9974293059125965E-2</c:v>
                </c:pt>
                <c:pt idx="451">
                  <c:v>0.1079136690647482</c:v>
                </c:pt>
                <c:pt idx="452">
                  <c:v>0.14751552795031059</c:v>
                </c:pt>
                <c:pt idx="453">
                  <c:v>4.1176470588235287E-2</c:v>
                </c:pt>
                <c:pt idx="454">
                  <c:v>0.12578616352201261</c:v>
                </c:pt>
                <c:pt idx="455">
                  <c:v>0.10984848484848481</c:v>
                </c:pt>
                <c:pt idx="456">
                  <c:v>0.16928446771378711</c:v>
                </c:pt>
                <c:pt idx="457">
                  <c:v>9.2936802973977689E-2</c:v>
                </c:pt>
                <c:pt idx="458">
                  <c:v>0.1023102310231023</c:v>
                </c:pt>
                <c:pt idx="459">
                  <c:v>0.12820512820512819</c:v>
                </c:pt>
                <c:pt idx="460">
                  <c:v>7.7881619937694699E-2</c:v>
                </c:pt>
                <c:pt idx="461">
                  <c:v>0.10169491525423729</c:v>
                </c:pt>
                <c:pt idx="462">
                  <c:v>0.1067193675889328</c:v>
                </c:pt>
                <c:pt idx="463">
                  <c:v>0.12828947368421051</c:v>
                </c:pt>
                <c:pt idx="464">
                  <c:v>9.3189964157706098E-2</c:v>
                </c:pt>
                <c:pt idx="465">
                  <c:v>0.12680577849117181</c:v>
                </c:pt>
                <c:pt idx="466">
                  <c:v>0.1190082644628099</c:v>
                </c:pt>
                <c:pt idx="467">
                  <c:v>0.1242424242424242</c:v>
                </c:pt>
                <c:pt idx="468">
                  <c:v>6.7357512953367879E-2</c:v>
                </c:pt>
                <c:pt idx="469">
                  <c:v>0.13973063973063971</c:v>
                </c:pt>
                <c:pt idx="470">
                  <c:v>0.131175468483816</c:v>
                </c:pt>
                <c:pt idx="471">
                  <c:v>0.1386138613861386</c:v>
                </c:pt>
                <c:pt idx="472">
                  <c:v>0.12982456140350879</c:v>
                </c:pt>
                <c:pt idx="473">
                  <c:v>0.1369294605809129</c:v>
                </c:pt>
                <c:pt idx="474">
                  <c:v>8.4656084656084651E-2</c:v>
                </c:pt>
                <c:pt idx="475">
                  <c:v>0.1098901098901099</c:v>
                </c:pt>
                <c:pt idx="476">
                  <c:v>0.15549597855227881</c:v>
                </c:pt>
                <c:pt idx="477">
                  <c:v>0.160377358490566</c:v>
                </c:pt>
                <c:pt idx="478">
                  <c:v>0.1222222222222222</c:v>
                </c:pt>
                <c:pt idx="479">
                  <c:v>0.11501597444089461</c:v>
                </c:pt>
                <c:pt idx="480">
                  <c:v>0.1297935103244838</c:v>
                </c:pt>
                <c:pt idx="481">
                  <c:v>0.11971830985915489</c:v>
                </c:pt>
                <c:pt idx="482">
                  <c:v>0.18877551020408159</c:v>
                </c:pt>
                <c:pt idx="483">
                  <c:v>0.1065989847715736</c:v>
                </c:pt>
                <c:pt idx="484">
                  <c:v>0.1309012875536481</c:v>
                </c:pt>
                <c:pt idx="485">
                  <c:v>0.14233576642335771</c:v>
                </c:pt>
                <c:pt idx="486">
                  <c:v>0.17316017316017321</c:v>
                </c:pt>
                <c:pt idx="487">
                  <c:v>0.1051051051051051</c:v>
                </c:pt>
                <c:pt idx="488">
                  <c:v>0.113314447592068</c:v>
                </c:pt>
                <c:pt idx="489">
                  <c:v>0.1189189189189189</c:v>
                </c:pt>
                <c:pt idx="490">
                  <c:v>0.1077441077441077</c:v>
                </c:pt>
                <c:pt idx="491">
                  <c:v>0.17372881355932199</c:v>
                </c:pt>
                <c:pt idx="492">
                  <c:v>0.141025641025641</c:v>
                </c:pt>
                <c:pt idx="493">
                  <c:v>9.6491228070175433E-2</c:v>
                </c:pt>
                <c:pt idx="494">
                  <c:v>0.1037924151696607</c:v>
                </c:pt>
                <c:pt idx="495">
                  <c:v>0.1124620060790274</c:v>
                </c:pt>
                <c:pt idx="496">
                  <c:v>0.12106918238993709</c:v>
                </c:pt>
                <c:pt idx="497">
                  <c:v>0.1208053691275168</c:v>
                </c:pt>
                <c:pt idx="498">
                  <c:v>0.1397849462365591</c:v>
                </c:pt>
                <c:pt idx="499">
                  <c:v>7.3076923076923081E-2</c:v>
                </c:pt>
                <c:pt idx="500">
                  <c:v>0.16788321167883211</c:v>
                </c:pt>
                <c:pt idx="501">
                  <c:v>0.12568306010928959</c:v>
                </c:pt>
                <c:pt idx="502">
                  <c:v>0.1215880893300248</c:v>
                </c:pt>
                <c:pt idx="503">
                  <c:v>0.1117647058823529</c:v>
                </c:pt>
                <c:pt idx="504">
                  <c:v>8.98876404494382E-2</c:v>
                </c:pt>
                <c:pt idx="505">
                  <c:v>0.1170212765957447</c:v>
                </c:pt>
                <c:pt idx="506">
                  <c:v>9.4240837696335081E-2</c:v>
                </c:pt>
                <c:pt idx="507">
                  <c:v>9.0090090090090086E-2</c:v>
                </c:pt>
                <c:pt idx="508">
                  <c:v>0.13253012048192769</c:v>
                </c:pt>
                <c:pt idx="509">
                  <c:v>0.21249999999999999</c:v>
                </c:pt>
                <c:pt idx="510">
                  <c:v>0.1165644171779141</c:v>
                </c:pt>
                <c:pt idx="511">
                  <c:v>0.1071428571428571</c:v>
                </c:pt>
                <c:pt idx="512">
                  <c:v>9.8092643051771122E-2</c:v>
                </c:pt>
                <c:pt idx="513">
                  <c:v>0.12925170068027211</c:v>
                </c:pt>
                <c:pt idx="514">
                  <c:v>0.11688311688311689</c:v>
                </c:pt>
                <c:pt idx="515">
                  <c:v>0.1450777202072539</c:v>
                </c:pt>
                <c:pt idx="516">
                  <c:v>0.14143094841930121</c:v>
                </c:pt>
                <c:pt idx="517">
                  <c:v>0.125</c:v>
                </c:pt>
                <c:pt idx="518">
                  <c:v>0.1051851851851852</c:v>
                </c:pt>
                <c:pt idx="519">
                  <c:v>0.1185770750988142</c:v>
                </c:pt>
                <c:pt idx="520">
                  <c:v>0.13502109704641349</c:v>
                </c:pt>
                <c:pt idx="521">
                  <c:v>0.1199294532627866</c:v>
                </c:pt>
                <c:pt idx="522">
                  <c:v>0.1133200795228628</c:v>
                </c:pt>
                <c:pt idx="523">
                  <c:v>0.13924050632911389</c:v>
                </c:pt>
                <c:pt idx="524">
                  <c:v>0.1317365269461078</c:v>
                </c:pt>
                <c:pt idx="525">
                  <c:v>0.1136363636363636</c:v>
                </c:pt>
                <c:pt idx="526">
                  <c:v>0.13842482100238659</c:v>
                </c:pt>
                <c:pt idx="527">
                  <c:v>0.1166666666666667</c:v>
                </c:pt>
                <c:pt idx="528">
                  <c:v>0.12936344969199179</c:v>
                </c:pt>
                <c:pt idx="529">
                  <c:v>0.25641025641025639</c:v>
                </c:pt>
                <c:pt idx="530">
                  <c:v>7.8212290502793297E-2</c:v>
                </c:pt>
                <c:pt idx="531">
                  <c:v>0.1590551181102362</c:v>
                </c:pt>
                <c:pt idx="532">
                  <c:v>0.12676056338028169</c:v>
                </c:pt>
                <c:pt idx="533">
                  <c:v>7.24191063174114E-2</c:v>
                </c:pt>
                <c:pt idx="534">
                  <c:v>0.19212962962962959</c:v>
                </c:pt>
                <c:pt idx="535">
                  <c:v>0.11881188118811881</c:v>
                </c:pt>
                <c:pt idx="536">
                  <c:v>8.8105726872246701E-2</c:v>
                </c:pt>
                <c:pt idx="537">
                  <c:v>0.125</c:v>
                </c:pt>
                <c:pt idx="538">
                  <c:v>0.13866967305524239</c:v>
                </c:pt>
                <c:pt idx="539">
                  <c:v>0.12611464968152869</c:v>
                </c:pt>
                <c:pt idx="540">
                  <c:v>0.1539256198347107</c:v>
                </c:pt>
                <c:pt idx="541">
                  <c:v>0.109704641350211</c:v>
                </c:pt>
                <c:pt idx="542">
                  <c:v>0.10424710424710421</c:v>
                </c:pt>
                <c:pt idx="543">
                  <c:v>0.1343283582089552</c:v>
                </c:pt>
                <c:pt idx="544">
                  <c:v>0.12812499999999999</c:v>
                </c:pt>
                <c:pt idx="545">
                  <c:v>0.1171003717472119</c:v>
                </c:pt>
                <c:pt idx="546">
                  <c:v>0.12349397590361449</c:v>
                </c:pt>
                <c:pt idx="547">
                  <c:v>0.1111111111111111</c:v>
                </c:pt>
                <c:pt idx="548">
                  <c:v>9.8064516129032261E-2</c:v>
                </c:pt>
                <c:pt idx="549">
                  <c:v>0.12621359223300971</c:v>
                </c:pt>
                <c:pt idx="550">
                  <c:v>0.13997308209959619</c:v>
                </c:pt>
                <c:pt idx="551">
                  <c:v>0.12518853695324281</c:v>
                </c:pt>
                <c:pt idx="552">
                  <c:v>0.11818181818181819</c:v>
                </c:pt>
                <c:pt idx="553">
                  <c:v>0.1212121212121212</c:v>
                </c:pt>
                <c:pt idx="554">
                  <c:v>9.0909090909090912E-2</c:v>
                </c:pt>
                <c:pt idx="555">
                  <c:v>0.14009661835748791</c:v>
                </c:pt>
                <c:pt idx="556">
                  <c:v>0.13907849829351529</c:v>
                </c:pt>
                <c:pt idx="557">
                  <c:v>0.1415929203539823</c:v>
                </c:pt>
                <c:pt idx="558">
                  <c:v>0.15094339622641509</c:v>
                </c:pt>
                <c:pt idx="559">
                  <c:v>0.1043956043956044</c:v>
                </c:pt>
                <c:pt idx="560">
                  <c:v>0.13125000000000001</c:v>
                </c:pt>
                <c:pt idx="561">
                  <c:v>0.1082802547770701</c:v>
                </c:pt>
                <c:pt idx="562">
                  <c:v>0.16666666666666671</c:v>
                </c:pt>
                <c:pt idx="563">
                  <c:v>7.9710144927536225E-2</c:v>
                </c:pt>
                <c:pt idx="564">
                  <c:v>9.832635983263599E-2</c:v>
                </c:pt>
                <c:pt idx="565">
                  <c:v>0.10465116279069769</c:v>
                </c:pt>
                <c:pt idx="566">
                  <c:v>9.765625E-2</c:v>
                </c:pt>
                <c:pt idx="567">
                  <c:v>0.13397129186602871</c:v>
                </c:pt>
                <c:pt idx="568">
                  <c:v>0.12941176470588239</c:v>
                </c:pt>
                <c:pt idx="569">
                  <c:v>9.5617529880478086E-2</c:v>
                </c:pt>
                <c:pt idx="570">
                  <c:v>0.12820512820512819</c:v>
                </c:pt>
                <c:pt idx="571">
                  <c:v>0.1186440677966102</c:v>
                </c:pt>
                <c:pt idx="572">
                  <c:v>0.1031390134529148</c:v>
                </c:pt>
                <c:pt idx="573">
                  <c:v>2.1739130434782612E-2</c:v>
                </c:pt>
                <c:pt idx="574">
                  <c:v>8.5000000000000006E-2</c:v>
                </c:pt>
                <c:pt idx="575">
                  <c:v>0.15856777493606139</c:v>
                </c:pt>
                <c:pt idx="576">
                  <c:v>0.10688836104513059</c:v>
                </c:pt>
                <c:pt idx="577">
                  <c:v>0.1185270425776755</c:v>
                </c:pt>
                <c:pt idx="578">
                  <c:v>0.12182741116751269</c:v>
                </c:pt>
                <c:pt idx="579">
                  <c:v>0.12195121951219511</c:v>
                </c:pt>
                <c:pt idx="580">
                  <c:v>6.9767441860465115E-2</c:v>
                </c:pt>
                <c:pt idx="581">
                  <c:v>3.7142857142857137E-2</c:v>
                </c:pt>
                <c:pt idx="582">
                  <c:v>0.1015873015873016</c:v>
                </c:pt>
                <c:pt idx="583">
                  <c:v>0.15544041450777199</c:v>
                </c:pt>
                <c:pt idx="584">
                  <c:v>0.12087912087912089</c:v>
                </c:pt>
                <c:pt idx="585">
                  <c:v>0.14035087719298239</c:v>
                </c:pt>
                <c:pt idx="586">
                  <c:v>0.14107883817427391</c:v>
                </c:pt>
                <c:pt idx="587">
                  <c:v>0.14212328767123289</c:v>
                </c:pt>
                <c:pt idx="588">
                  <c:v>0.1201716738197425</c:v>
                </c:pt>
                <c:pt idx="589">
                  <c:v>0.12724014336917561</c:v>
                </c:pt>
                <c:pt idx="590">
                  <c:v>5.4644808743169397E-2</c:v>
                </c:pt>
                <c:pt idx="591">
                  <c:v>0.1027777777777778</c:v>
                </c:pt>
                <c:pt idx="592">
                  <c:v>4.9090909090909088E-2</c:v>
                </c:pt>
                <c:pt idx="593">
                  <c:v>0.1040221914008322</c:v>
                </c:pt>
                <c:pt idx="594">
                  <c:v>0.1038251366120219</c:v>
                </c:pt>
                <c:pt idx="595">
                  <c:v>0.11415525114155251</c:v>
                </c:pt>
                <c:pt idx="596">
                  <c:v>0.1151515151515152</c:v>
                </c:pt>
                <c:pt idx="597">
                  <c:v>0.11600000000000001</c:v>
                </c:pt>
                <c:pt idx="598">
                  <c:v>0.12958963282937369</c:v>
                </c:pt>
                <c:pt idx="599">
                  <c:v>0.14038876889848809</c:v>
                </c:pt>
                <c:pt idx="600">
                  <c:v>0.1066666666666667</c:v>
                </c:pt>
                <c:pt idx="601">
                  <c:v>9.1503267973856203E-2</c:v>
                </c:pt>
                <c:pt idx="602">
                  <c:v>0.12735849056603771</c:v>
                </c:pt>
                <c:pt idx="603">
                  <c:v>0.11922141119221411</c:v>
                </c:pt>
                <c:pt idx="604">
                  <c:v>0.1206313416009019</c:v>
                </c:pt>
                <c:pt idx="605">
                  <c:v>0.1027837259100642</c:v>
                </c:pt>
                <c:pt idx="606">
                  <c:v>0.1037463976945245</c:v>
                </c:pt>
                <c:pt idx="607">
                  <c:v>0.10404624277456651</c:v>
                </c:pt>
                <c:pt idx="608">
                  <c:v>0.11</c:v>
                </c:pt>
                <c:pt idx="609">
                  <c:v>0.14772727272727271</c:v>
                </c:pt>
                <c:pt idx="610">
                  <c:v>0.1134453781512605</c:v>
                </c:pt>
                <c:pt idx="611">
                  <c:v>0.1191135734072022</c:v>
                </c:pt>
                <c:pt idx="612">
                  <c:v>0.1496598639455782</c:v>
                </c:pt>
                <c:pt idx="613">
                  <c:v>0.12474012474012471</c:v>
                </c:pt>
                <c:pt idx="614">
                  <c:v>0.1055555555555556</c:v>
                </c:pt>
                <c:pt idx="615">
                  <c:v>0.1096774193548387</c:v>
                </c:pt>
                <c:pt idx="616">
                  <c:v>8.5714285714285715E-2</c:v>
                </c:pt>
                <c:pt idx="617">
                  <c:v>0.1282383419689119</c:v>
                </c:pt>
                <c:pt idx="618">
                  <c:v>5.6716417910447757E-2</c:v>
                </c:pt>
                <c:pt idx="619">
                  <c:v>0.1122685185185185</c:v>
                </c:pt>
                <c:pt idx="620">
                  <c:v>0.125</c:v>
                </c:pt>
                <c:pt idx="621">
                  <c:v>0.15022421524663679</c:v>
                </c:pt>
                <c:pt idx="622">
                  <c:v>0.16211293260473589</c:v>
                </c:pt>
                <c:pt idx="623">
                  <c:v>0.149439601494396</c:v>
                </c:pt>
                <c:pt idx="624">
                  <c:v>0.125</c:v>
                </c:pt>
                <c:pt idx="625">
                  <c:v>0.13005780346820811</c:v>
                </c:pt>
                <c:pt idx="626">
                  <c:v>0.156</c:v>
                </c:pt>
                <c:pt idx="627">
                  <c:v>0.13537117903930129</c:v>
                </c:pt>
                <c:pt idx="628">
                  <c:v>0.11415525114155251</c:v>
                </c:pt>
                <c:pt idx="629">
                  <c:v>0.11020408163265311</c:v>
                </c:pt>
                <c:pt idx="630">
                  <c:v>0.13744075829383889</c:v>
                </c:pt>
                <c:pt idx="631">
                  <c:v>0.14309484193011651</c:v>
                </c:pt>
                <c:pt idx="632">
                  <c:v>0.14081145584725541</c:v>
                </c:pt>
                <c:pt idx="633">
                  <c:v>0.1394658753709199</c:v>
                </c:pt>
                <c:pt idx="634">
                  <c:v>0.13590033975084939</c:v>
                </c:pt>
                <c:pt idx="635">
                  <c:v>0.1233480176211454</c:v>
                </c:pt>
                <c:pt idx="636">
                  <c:v>0.1366906474820144</c:v>
                </c:pt>
                <c:pt idx="637">
                  <c:v>0.13409090909090909</c:v>
                </c:pt>
                <c:pt idx="638">
                  <c:v>0.1022443890274314</c:v>
                </c:pt>
                <c:pt idx="639">
                  <c:v>0.12087912087912089</c:v>
                </c:pt>
                <c:pt idx="640">
                  <c:v>0.104221635883905</c:v>
                </c:pt>
                <c:pt idx="641">
                  <c:v>0.1213592233009709</c:v>
                </c:pt>
                <c:pt idx="642">
                  <c:v>0.13868613138686131</c:v>
                </c:pt>
                <c:pt idx="643">
                  <c:v>0.1212121212121212</c:v>
                </c:pt>
                <c:pt idx="644">
                  <c:v>0.12666666666666671</c:v>
                </c:pt>
                <c:pt idx="645">
                  <c:v>0.18312387791741469</c:v>
                </c:pt>
                <c:pt idx="646">
                  <c:v>0.14858490566037741</c:v>
                </c:pt>
                <c:pt idx="647">
                  <c:v>9.9767981438515077E-2</c:v>
                </c:pt>
                <c:pt idx="648">
                  <c:v>0.14227642276422761</c:v>
                </c:pt>
                <c:pt idx="649">
                  <c:v>0.14160839160839159</c:v>
                </c:pt>
                <c:pt idx="650">
                  <c:v>0.11472868217054261</c:v>
                </c:pt>
                <c:pt idx="651">
                  <c:v>0.14933837429111529</c:v>
                </c:pt>
                <c:pt idx="652">
                  <c:v>5.1339285714285712E-2</c:v>
                </c:pt>
                <c:pt idx="653">
                  <c:v>9.8591549295774641E-2</c:v>
                </c:pt>
                <c:pt idx="654">
                  <c:v>0.14917127071823211</c:v>
                </c:pt>
                <c:pt idx="655">
                  <c:v>0.13810741687979541</c:v>
                </c:pt>
                <c:pt idx="656">
                  <c:v>0.11991434689507489</c:v>
                </c:pt>
                <c:pt idx="657">
                  <c:v>0.1174863387978142</c:v>
                </c:pt>
                <c:pt idx="658">
                  <c:v>0.1531914893617021</c:v>
                </c:pt>
                <c:pt idx="659">
                  <c:v>0.13807531380753141</c:v>
                </c:pt>
                <c:pt idx="660">
                  <c:v>0.11881188118811881</c:v>
                </c:pt>
                <c:pt idx="661">
                  <c:v>0.12883435582822089</c:v>
                </c:pt>
                <c:pt idx="662">
                  <c:v>0.13380281690140841</c:v>
                </c:pt>
                <c:pt idx="663">
                  <c:v>0.1157894736842105</c:v>
                </c:pt>
                <c:pt idx="664">
                  <c:v>0.1111111111111111</c:v>
                </c:pt>
                <c:pt idx="665">
                  <c:v>9.4017094017094016E-2</c:v>
                </c:pt>
                <c:pt idx="666">
                  <c:v>0.15646258503401361</c:v>
                </c:pt>
                <c:pt idx="667">
                  <c:v>0.1125541125541126</c:v>
                </c:pt>
                <c:pt idx="668">
                  <c:v>0.1201982651796778</c:v>
                </c:pt>
                <c:pt idx="669">
                  <c:v>0.1063829787234043</c:v>
                </c:pt>
                <c:pt idx="670">
                  <c:v>0.16176470588235289</c:v>
                </c:pt>
                <c:pt idx="671">
                  <c:v>0.14873417721518989</c:v>
                </c:pt>
                <c:pt idx="672">
                  <c:v>0.1242774566473988</c:v>
                </c:pt>
                <c:pt idx="673">
                  <c:v>0.1005025125628141</c:v>
                </c:pt>
                <c:pt idx="674">
                  <c:v>0.14130434782608689</c:v>
                </c:pt>
                <c:pt idx="675">
                  <c:v>0.15277777777777779</c:v>
                </c:pt>
                <c:pt idx="676">
                  <c:v>0.1086261980830671</c:v>
                </c:pt>
                <c:pt idx="677">
                  <c:v>0.125</c:v>
                </c:pt>
                <c:pt idx="678">
                  <c:v>0.1470588235294118</c:v>
                </c:pt>
                <c:pt idx="679">
                  <c:v>9.9415204678362568E-2</c:v>
                </c:pt>
                <c:pt idx="680">
                  <c:v>9.7173144876325085E-2</c:v>
                </c:pt>
                <c:pt idx="681">
                  <c:v>0.1</c:v>
                </c:pt>
                <c:pt idx="682">
                  <c:v>0.1</c:v>
                </c:pt>
                <c:pt idx="683">
                  <c:v>0.125</c:v>
                </c:pt>
                <c:pt idx="684">
                  <c:v>0.10404624277456651</c:v>
                </c:pt>
                <c:pt idx="685">
                  <c:v>2.5000000000000001E-2</c:v>
                </c:pt>
                <c:pt idx="686">
                  <c:v>0.13793103448275859</c:v>
                </c:pt>
                <c:pt idx="687">
                  <c:v>0.13053097345132739</c:v>
                </c:pt>
                <c:pt idx="688">
                  <c:v>0.11464968152866239</c:v>
                </c:pt>
                <c:pt idx="689">
                  <c:v>0.1138790035587189</c:v>
                </c:pt>
                <c:pt idx="690">
                  <c:v>0.1147058823529412</c:v>
                </c:pt>
                <c:pt idx="691">
                  <c:v>0.14655172413793099</c:v>
                </c:pt>
                <c:pt idx="692">
                  <c:v>6.6666666666666666E-2</c:v>
                </c:pt>
                <c:pt idx="693">
                  <c:v>9.187279151943463E-2</c:v>
                </c:pt>
                <c:pt idx="694">
                  <c:v>9.5343680709534362E-2</c:v>
                </c:pt>
                <c:pt idx="695">
                  <c:v>0.1022304832713755</c:v>
                </c:pt>
                <c:pt idx="696">
                  <c:v>0.12915851272015649</c:v>
                </c:pt>
                <c:pt idx="697">
                  <c:v>5.8219178082191778E-2</c:v>
                </c:pt>
                <c:pt idx="698">
                  <c:v>0.1343283582089552</c:v>
                </c:pt>
                <c:pt idx="699">
                  <c:v>9.7701149425287362E-2</c:v>
                </c:pt>
                <c:pt idx="700">
                  <c:v>9.9697885196374625E-2</c:v>
                </c:pt>
                <c:pt idx="701">
                  <c:v>0.10465116279069769</c:v>
                </c:pt>
                <c:pt idx="702">
                  <c:v>0.1271186440677966</c:v>
                </c:pt>
                <c:pt idx="703">
                  <c:v>0.13907284768211919</c:v>
                </c:pt>
                <c:pt idx="704">
                  <c:v>0.10526315789473679</c:v>
                </c:pt>
                <c:pt idx="705">
                  <c:v>0.1158536585365854</c:v>
                </c:pt>
                <c:pt idx="706">
                  <c:v>0.16014234875444841</c:v>
                </c:pt>
                <c:pt idx="707">
                  <c:v>0.1184668989547038</c:v>
                </c:pt>
                <c:pt idx="708">
                  <c:v>9.2348284960422161E-2</c:v>
                </c:pt>
                <c:pt idx="709">
                  <c:v>0.13375796178343949</c:v>
                </c:pt>
                <c:pt idx="710">
                  <c:v>4.0133779264214048E-2</c:v>
                </c:pt>
                <c:pt idx="711">
                  <c:v>7.1038251366120214E-2</c:v>
                </c:pt>
                <c:pt idx="712">
                  <c:v>0.1688311688311688</c:v>
                </c:pt>
                <c:pt idx="713">
                  <c:v>0.1231884057971015</c:v>
                </c:pt>
                <c:pt idx="714">
                  <c:v>0.1226993865030675</c:v>
                </c:pt>
                <c:pt idx="715">
                  <c:v>0.10505836575875491</c:v>
                </c:pt>
                <c:pt idx="716">
                  <c:v>0.15286624203821661</c:v>
                </c:pt>
                <c:pt idx="717">
                  <c:v>0.14084507042253519</c:v>
                </c:pt>
                <c:pt idx="718">
                  <c:v>0.14171428571428571</c:v>
                </c:pt>
                <c:pt idx="719">
                  <c:v>0.14107883817427391</c:v>
                </c:pt>
                <c:pt idx="720">
                  <c:v>0.1365740740740741</c:v>
                </c:pt>
                <c:pt idx="721">
                  <c:v>0.13541666666666671</c:v>
                </c:pt>
                <c:pt idx="722">
                  <c:v>0.14150943396226409</c:v>
                </c:pt>
                <c:pt idx="723">
                  <c:v>0.1059782608695652</c:v>
                </c:pt>
                <c:pt idx="724">
                  <c:v>9.4488188976377951E-2</c:v>
                </c:pt>
                <c:pt idx="725">
                  <c:v>0.11185682326621919</c:v>
                </c:pt>
                <c:pt idx="726">
                  <c:v>0.1107954545454545</c:v>
                </c:pt>
                <c:pt idx="727">
                  <c:v>0.1218487394957983</c:v>
                </c:pt>
                <c:pt idx="728">
                  <c:v>8.7786259541984726E-2</c:v>
                </c:pt>
                <c:pt idx="729">
                  <c:v>0.15720524017467249</c:v>
                </c:pt>
                <c:pt idx="730">
                  <c:v>0.10474631751227501</c:v>
                </c:pt>
                <c:pt idx="731">
                  <c:v>0.13714285714285709</c:v>
                </c:pt>
                <c:pt idx="732">
                  <c:v>5.1359516616314202E-2</c:v>
                </c:pt>
                <c:pt idx="733">
                  <c:v>0.111368909512761</c:v>
                </c:pt>
                <c:pt idx="734">
                  <c:v>0.1326530612244898</c:v>
                </c:pt>
                <c:pt idx="735">
                  <c:v>9.5238095238095233E-2</c:v>
                </c:pt>
                <c:pt idx="736">
                  <c:v>0.1287779237844941</c:v>
                </c:pt>
                <c:pt idx="737">
                  <c:v>0.13481828839390389</c:v>
                </c:pt>
                <c:pt idx="738">
                  <c:v>0.14181818181818179</c:v>
                </c:pt>
                <c:pt idx="739">
                  <c:v>0.10727969348659</c:v>
                </c:pt>
                <c:pt idx="740">
                  <c:v>0.105</c:v>
                </c:pt>
                <c:pt idx="741">
                  <c:v>0.13457556935817799</c:v>
                </c:pt>
                <c:pt idx="742">
                  <c:v>0.1214574898785425</c:v>
                </c:pt>
                <c:pt idx="743">
                  <c:v>5.3097345132743362E-2</c:v>
                </c:pt>
                <c:pt idx="744">
                  <c:v>0.15789473684210531</c:v>
                </c:pt>
                <c:pt idx="745">
                  <c:v>0.109375</c:v>
                </c:pt>
                <c:pt idx="746">
                  <c:v>0.14545454545454539</c:v>
                </c:pt>
                <c:pt idx="747">
                  <c:v>0.18478260869565219</c:v>
                </c:pt>
                <c:pt idx="748">
                  <c:v>9.7777777777777783E-2</c:v>
                </c:pt>
                <c:pt idx="749">
                  <c:v>0.1224489795918367</c:v>
                </c:pt>
                <c:pt idx="750">
                  <c:v>0.21232876712328769</c:v>
                </c:pt>
                <c:pt idx="751">
                  <c:v>9.7256857855361589E-2</c:v>
                </c:pt>
                <c:pt idx="752">
                  <c:v>0.1212686567164179</c:v>
                </c:pt>
                <c:pt idx="753">
                  <c:v>0.14516129032258071</c:v>
                </c:pt>
                <c:pt idx="754">
                  <c:v>9.8265895953757232E-2</c:v>
                </c:pt>
                <c:pt idx="755">
                  <c:v>9.5070422535211266E-2</c:v>
                </c:pt>
                <c:pt idx="756">
                  <c:v>0.15354330708661421</c:v>
                </c:pt>
                <c:pt idx="757">
                  <c:v>0.11072664359861591</c:v>
                </c:pt>
                <c:pt idx="758">
                  <c:v>0.17391304347826089</c:v>
                </c:pt>
                <c:pt idx="759">
                  <c:v>0.1053435114503817</c:v>
                </c:pt>
                <c:pt idx="760">
                  <c:v>0.13010204081632651</c:v>
                </c:pt>
                <c:pt idx="761">
                  <c:v>0.1402116402116402</c:v>
                </c:pt>
                <c:pt idx="762">
                  <c:v>8.8846880907372403E-2</c:v>
                </c:pt>
                <c:pt idx="763">
                  <c:v>0.13636363636363641</c:v>
                </c:pt>
                <c:pt idx="764">
                  <c:v>0.13920454545454539</c:v>
                </c:pt>
                <c:pt idx="765">
                  <c:v>5.6250000000000001E-2</c:v>
                </c:pt>
                <c:pt idx="766">
                  <c:v>6.4885496183206104E-2</c:v>
                </c:pt>
                <c:pt idx="767">
                  <c:v>0.14285714285714279</c:v>
                </c:pt>
                <c:pt idx="768">
                  <c:v>0.14035087719298239</c:v>
                </c:pt>
                <c:pt idx="769">
                  <c:v>0.1216216216216216</c:v>
                </c:pt>
                <c:pt idx="770">
                  <c:v>2.1739130434782612E-2</c:v>
                </c:pt>
                <c:pt idx="771">
                  <c:v>9.2219020172910657E-2</c:v>
                </c:pt>
                <c:pt idx="772">
                  <c:v>0.1063829787234043</c:v>
                </c:pt>
                <c:pt idx="773">
                  <c:v>0.10101010101010099</c:v>
                </c:pt>
                <c:pt idx="774">
                  <c:v>0.12037037037037041</c:v>
                </c:pt>
                <c:pt idx="775">
                  <c:v>0.10526315789473679</c:v>
                </c:pt>
                <c:pt idx="776">
                  <c:v>0.10121457489878539</c:v>
                </c:pt>
                <c:pt idx="777">
                  <c:v>0.1040816326530612</c:v>
                </c:pt>
                <c:pt idx="778">
                  <c:v>0.13698630136986301</c:v>
                </c:pt>
                <c:pt idx="779">
                  <c:v>3.2967032967032968E-2</c:v>
                </c:pt>
                <c:pt idx="780">
                  <c:v>0.1313131313131313</c:v>
                </c:pt>
                <c:pt idx="781">
                  <c:v>0.125</c:v>
                </c:pt>
                <c:pt idx="782">
                  <c:v>9.077809798270893E-2</c:v>
                </c:pt>
                <c:pt idx="783">
                  <c:v>6.9064748201438847E-2</c:v>
                </c:pt>
                <c:pt idx="784">
                  <c:v>4.2944785276073622E-2</c:v>
                </c:pt>
                <c:pt idx="785">
                  <c:v>0.1471861471861472</c:v>
                </c:pt>
                <c:pt idx="786">
                  <c:v>0.1068181818181818</c:v>
                </c:pt>
                <c:pt idx="787">
                  <c:v>0.1157495256166983</c:v>
                </c:pt>
                <c:pt idx="788">
                  <c:v>7.6099881093935784E-2</c:v>
                </c:pt>
                <c:pt idx="789">
                  <c:v>0.18382352941176469</c:v>
                </c:pt>
                <c:pt idx="790">
                  <c:v>0.1574279379157428</c:v>
                </c:pt>
                <c:pt idx="791">
                  <c:v>0.12631578947368419</c:v>
                </c:pt>
                <c:pt idx="792">
                  <c:v>0.14035087719298239</c:v>
                </c:pt>
                <c:pt idx="793">
                  <c:v>8.7256027554535015E-2</c:v>
                </c:pt>
                <c:pt idx="794">
                  <c:v>0.14393939393939401</c:v>
                </c:pt>
                <c:pt idx="795">
                  <c:v>0.13293051359516619</c:v>
                </c:pt>
                <c:pt idx="796">
                  <c:v>0.14111498257839719</c:v>
                </c:pt>
                <c:pt idx="797">
                  <c:v>0.15186246418338109</c:v>
                </c:pt>
                <c:pt idx="798">
                  <c:v>0.1200750469043152</c:v>
                </c:pt>
                <c:pt idx="799">
                  <c:v>0.12727272727272729</c:v>
                </c:pt>
                <c:pt idx="800">
                  <c:v>0.22580645161290319</c:v>
                </c:pt>
                <c:pt idx="801">
                  <c:v>0.10332103321033211</c:v>
                </c:pt>
                <c:pt idx="802">
                  <c:v>0.13970588235294121</c:v>
                </c:pt>
                <c:pt idx="803">
                  <c:v>0.1163723916532905</c:v>
                </c:pt>
                <c:pt idx="804">
                  <c:v>4.8701298701298697E-2</c:v>
                </c:pt>
                <c:pt idx="805">
                  <c:v>0.1018518518518518</c:v>
                </c:pt>
                <c:pt idx="806">
                  <c:v>0.15328467153284669</c:v>
                </c:pt>
                <c:pt idx="807">
                  <c:v>8.0769230769230774E-2</c:v>
                </c:pt>
                <c:pt idx="808">
                  <c:v>0.114856429463171</c:v>
                </c:pt>
                <c:pt idx="809">
                  <c:v>0.12857142857142859</c:v>
                </c:pt>
                <c:pt idx="810">
                  <c:v>0.13263157894736841</c:v>
                </c:pt>
                <c:pt idx="811">
                  <c:v>9.0909090909090912E-2</c:v>
                </c:pt>
                <c:pt idx="812">
                  <c:v>0.14603174603174601</c:v>
                </c:pt>
                <c:pt idx="813">
                  <c:v>0.16417910447761189</c:v>
                </c:pt>
                <c:pt idx="814">
                  <c:v>5.6451612903225798E-2</c:v>
                </c:pt>
                <c:pt idx="815">
                  <c:v>8.771929824561403E-2</c:v>
                </c:pt>
                <c:pt idx="816">
                  <c:v>9.7693351424694708E-2</c:v>
                </c:pt>
                <c:pt idx="817">
                  <c:v>0.18681318681318679</c:v>
                </c:pt>
                <c:pt idx="818">
                  <c:v>0.1207386363636364</c:v>
                </c:pt>
                <c:pt idx="819">
                  <c:v>0.10784313725490199</c:v>
                </c:pt>
                <c:pt idx="820">
                  <c:v>8.0357142857142863E-2</c:v>
                </c:pt>
                <c:pt idx="821">
                  <c:v>0.1191709844559585</c:v>
                </c:pt>
                <c:pt idx="822">
                  <c:v>0.10251798561151081</c:v>
                </c:pt>
                <c:pt idx="823">
                  <c:v>0.13903743315508019</c:v>
                </c:pt>
                <c:pt idx="824">
                  <c:v>0.1818181818181818</c:v>
                </c:pt>
                <c:pt idx="825">
                  <c:v>6.5217391304347824E-2</c:v>
                </c:pt>
                <c:pt idx="826">
                  <c:v>6.7946824224519947E-2</c:v>
                </c:pt>
                <c:pt idx="827">
                  <c:v>9.5338983050847453E-2</c:v>
                </c:pt>
                <c:pt idx="828">
                  <c:v>0.17322834645669291</c:v>
                </c:pt>
                <c:pt idx="829">
                  <c:v>0.13246753246753251</c:v>
                </c:pt>
                <c:pt idx="830">
                  <c:v>8.2670906200317959E-2</c:v>
                </c:pt>
                <c:pt idx="831">
                  <c:v>0.12842465753424659</c:v>
                </c:pt>
                <c:pt idx="832">
                  <c:v>6.9230769230769235E-2</c:v>
                </c:pt>
                <c:pt idx="833">
                  <c:v>0.1126760563380282</c:v>
                </c:pt>
                <c:pt idx="834">
                  <c:v>7.1428571428571425E-2</c:v>
                </c:pt>
                <c:pt idx="835">
                  <c:v>0.11284046692607</c:v>
                </c:pt>
                <c:pt idx="836">
                  <c:v>0.1189083820662768</c:v>
                </c:pt>
                <c:pt idx="837">
                  <c:v>5.2998605299860529E-2</c:v>
                </c:pt>
                <c:pt idx="838">
                  <c:v>9.9585062240663894E-2</c:v>
                </c:pt>
                <c:pt idx="839">
                  <c:v>0.1131386861313869</c:v>
                </c:pt>
                <c:pt idx="840">
                  <c:v>0.1020408163265306</c:v>
                </c:pt>
                <c:pt idx="841">
                  <c:v>0.1071428571428571</c:v>
                </c:pt>
                <c:pt idx="842">
                  <c:v>0.1032258064516129</c:v>
                </c:pt>
                <c:pt idx="843">
                  <c:v>0.32500000000000001</c:v>
                </c:pt>
                <c:pt idx="844">
                  <c:v>0.1384615384615385</c:v>
                </c:pt>
                <c:pt idx="845">
                  <c:v>0.1117216117216117</c:v>
                </c:pt>
                <c:pt idx="846">
                  <c:v>0.12804878048780491</c:v>
                </c:pt>
                <c:pt idx="847">
                  <c:v>0.1319910514541387</c:v>
                </c:pt>
                <c:pt idx="848">
                  <c:v>0.125</c:v>
                </c:pt>
                <c:pt idx="849">
                  <c:v>0.1182795698924731</c:v>
                </c:pt>
                <c:pt idx="850">
                  <c:v>0.10169491525423729</c:v>
                </c:pt>
                <c:pt idx="851">
                  <c:v>0.11816192560175059</c:v>
                </c:pt>
                <c:pt idx="852">
                  <c:v>7.2164948453608241E-2</c:v>
                </c:pt>
                <c:pt idx="853">
                  <c:v>0.12931034482758619</c:v>
                </c:pt>
                <c:pt idx="854">
                  <c:v>0.12650602409638551</c:v>
                </c:pt>
                <c:pt idx="855">
                  <c:v>0.1201550387596899</c:v>
                </c:pt>
                <c:pt idx="856">
                  <c:v>0.112781954887218</c:v>
                </c:pt>
                <c:pt idx="857">
                  <c:v>0.1182926829268293</c:v>
                </c:pt>
                <c:pt idx="858">
                  <c:v>0.12336719883889689</c:v>
                </c:pt>
                <c:pt idx="859">
                  <c:v>0.1402439024390244</c:v>
                </c:pt>
                <c:pt idx="860">
                  <c:v>0.1104513064133017</c:v>
                </c:pt>
                <c:pt idx="861">
                  <c:v>0.1082802547770701</c:v>
                </c:pt>
                <c:pt idx="862">
                  <c:v>0.116370808678501</c:v>
                </c:pt>
                <c:pt idx="863">
                  <c:v>0.12913385826771651</c:v>
                </c:pt>
                <c:pt idx="864">
                  <c:v>0.11590909090909091</c:v>
                </c:pt>
                <c:pt idx="865">
                  <c:v>0.12423625254582479</c:v>
                </c:pt>
                <c:pt idx="866">
                  <c:v>0.1227621483375959</c:v>
                </c:pt>
                <c:pt idx="867">
                  <c:v>9.8765432098765427E-2</c:v>
                </c:pt>
                <c:pt idx="868">
                  <c:v>0.12796208530805689</c:v>
                </c:pt>
                <c:pt idx="869">
                  <c:v>0.13242009132420091</c:v>
                </c:pt>
                <c:pt idx="870">
                  <c:v>0.117039586919105</c:v>
                </c:pt>
                <c:pt idx="871">
                  <c:v>0.19047619047619049</c:v>
                </c:pt>
                <c:pt idx="872">
                  <c:v>0.12910284463894969</c:v>
                </c:pt>
                <c:pt idx="873">
                  <c:v>0.1440677966101695</c:v>
                </c:pt>
                <c:pt idx="874">
                  <c:v>3.5353535353535352E-2</c:v>
                </c:pt>
                <c:pt idx="875">
                  <c:v>8.0118694362017809E-2</c:v>
                </c:pt>
                <c:pt idx="876">
                  <c:v>0.108843537414966</c:v>
                </c:pt>
                <c:pt idx="877">
                  <c:v>0.1409395973154362</c:v>
                </c:pt>
                <c:pt idx="878">
                  <c:v>8.2089552238805971E-2</c:v>
                </c:pt>
                <c:pt idx="879">
                  <c:v>5.3892215568862277E-2</c:v>
                </c:pt>
                <c:pt idx="880">
                  <c:v>0.12890625</c:v>
                </c:pt>
                <c:pt idx="881">
                  <c:v>0.1104218362282878</c:v>
                </c:pt>
                <c:pt idx="882">
                  <c:v>0.15993788819875779</c:v>
                </c:pt>
                <c:pt idx="883">
                  <c:v>0.11235955056179769</c:v>
                </c:pt>
                <c:pt idx="884">
                  <c:v>9.7065462753950338E-2</c:v>
                </c:pt>
                <c:pt idx="885">
                  <c:v>0.11803278688524591</c:v>
                </c:pt>
                <c:pt idx="886">
                  <c:v>0.1360544217687075</c:v>
                </c:pt>
                <c:pt idx="887">
                  <c:v>0.1152777777777778</c:v>
                </c:pt>
                <c:pt idx="888">
                  <c:v>0.1207430340557276</c:v>
                </c:pt>
                <c:pt idx="889">
                  <c:v>0.10119047619047621</c:v>
                </c:pt>
                <c:pt idx="890">
                  <c:v>0.11020408163265311</c:v>
                </c:pt>
                <c:pt idx="891">
                  <c:v>0.12803532008830021</c:v>
                </c:pt>
                <c:pt idx="892">
                  <c:v>0.10879629629629629</c:v>
                </c:pt>
                <c:pt idx="893">
                  <c:v>0.13425129087779691</c:v>
                </c:pt>
                <c:pt idx="894">
                  <c:v>0.118546845124283</c:v>
                </c:pt>
                <c:pt idx="895">
                  <c:v>0.14942528735632191</c:v>
                </c:pt>
                <c:pt idx="896">
                  <c:v>0.11612903225806449</c:v>
                </c:pt>
                <c:pt idx="897">
                  <c:v>0.12472160356347441</c:v>
                </c:pt>
                <c:pt idx="898">
                  <c:v>0.14914772727272729</c:v>
                </c:pt>
                <c:pt idx="899">
                  <c:v>0.12179487179487181</c:v>
                </c:pt>
                <c:pt idx="900">
                  <c:v>5.8333333333333327E-2</c:v>
                </c:pt>
                <c:pt idx="901">
                  <c:v>0.13089005235602089</c:v>
                </c:pt>
                <c:pt idx="902">
                  <c:v>0.1236363636363636</c:v>
                </c:pt>
                <c:pt idx="903">
                  <c:v>9.0909090909090912E-2</c:v>
                </c:pt>
                <c:pt idx="904">
                  <c:v>0.1333333333333333</c:v>
                </c:pt>
                <c:pt idx="905">
                  <c:v>0.1003541912632822</c:v>
                </c:pt>
                <c:pt idx="906">
                  <c:v>0.1440677966101695</c:v>
                </c:pt>
                <c:pt idx="907">
                  <c:v>0.1186440677966102</c:v>
                </c:pt>
                <c:pt idx="908">
                  <c:v>0.15873015873015869</c:v>
                </c:pt>
                <c:pt idx="909">
                  <c:v>0.17543859649122809</c:v>
                </c:pt>
                <c:pt idx="910">
                  <c:v>0.1050955414012739</c:v>
                </c:pt>
                <c:pt idx="911">
                  <c:v>0.1121495327102804</c:v>
                </c:pt>
                <c:pt idx="912">
                  <c:v>9.1160220994475141E-2</c:v>
                </c:pt>
                <c:pt idx="913">
                  <c:v>0.11805555555555559</c:v>
                </c:pt>
                <c:pt idx="914">
                  <c:v>0.1160666308436325</c:v>
                </c:pt>
                <c:pt idx="915">
                  <c:v>0.1140350877192982</c:v>
                </c:pt>
                <c:pt idx="916">
                  <c:v>0.1334269662921348</c:v>
                </c:pt>
                <c:pt idx="917">
                  <c:v>0.11657559198542811</c:v>
                </c:pt>
                <c:pt idx="918">
                  <c:v>0.10358565737051791</c:v>
                </c:pt>
                <c:pt idx="919">
                  <c:v>0.11888111888111889</c:v>
                </c:pt>
                <c:pt idx="920">
                  <c:v>0.1097922848664688</c:v>
                </c:pt>
                <c:pt idx="921">
                  <c:v>8.6864406779661021E-2</c:v>
                </c:pt>
                <c:pt idx="922">
                  <c:v>8.0118694362017809E-2</c:v>
                </c:pt>
                <c:pt idx="923">
                  <c:v>0.1072261072261072</c:v>
                </c:pt>
                <c:pt idx="924">
                  <c:v>5.0200803212851412E-2</c:v>
                </c:pt>
                <c:pt idx="925">
                  <c:v>0.14723926380368099</c:v>
                </c:pt>
                <c:pt idx="926">
                  <c:v>0.14624505928853751</c:v>
                </c:pt>
                <c:pt idx="927">
                  <c:v>0.14471780028943559</c:v>
                </c:pt>
                <c:pt idx="928">
                  <c:v>0.1014823261117446</c:v>
                </c:pt>
                <c:pt idx="929">
                  <c:v>0.1</c:v>
                </c:pt>
                <c:pt idx="930">
                  <c:v>0.158908507223114</c:v>
                </c:pt>
                <c:pt idx="931">
                  <c:v>0.15254237288135589</c:v>
                </c:pt>
                <c:pt idx="932">
                  <c:v>7.1146245059288543E-2</c:v>
                </c:pt>
                <c:pt idx="933">
                  <c:v>5.128205128205128E-2</c:v>
                </c:pt>
                <c:pt idx="934">
                  <c:v>0.1295180722891566</c:v>
                </c:pt>
                <c:pt idx="935">
                  <c:v>0.112</c:v>
                </c:pt>
                <c:pt idx="936">
                  <c:v>0.1007751937984496</c:v>
                </c:pt>
                <c:pt idx="937">
                  <c:v>0.1241685144124169</c:v>
                </c:pt>
                <c:pt idx="938">
                  <c:v>0.14893617021276601</c:v>
                </c:pt>
                <c:pt idx="939">
                  <c:v>0.18041237113402059</c:v>
                </c:pt>
                <c:pt idx="940">
                  <c:v>0.1</c:v>
                </c:pt>
                <c:pt idx="941">
                  <c:v>0.120049504950495</c:v>
                </c:pt>
                <c:pt idx="942">
                  <c:v>0.1041666666666667</c:v>
                </c:pt>
                <c:pt idx="943">
                  <c:v>9.7938144329896906E-2</c:v>
                </c:pt>
                <c:pt idx="944">
                  <c:v>9.636363636363636E-2</c:v>
                </c:pt>
                <c:pt idx="945">
                  <c:v>2.5000000000000001E-2</c:v>
                </c:pt>
                <c:pt idx="946">
                  <c:v>0.1070336391437309</c:v>
                </c:pt>
                <c:pt idx="947">
                  <c:v>0.1111111111111111</c:v>
                </c:pt>
                <c:pt idx="948">
                  <c:v>0.14245810055865921</c:v>
                </c:pt>
                <c:pt idx="949">
                  <c:v>0.1299638989169675</c:v>
                </c:pt>
                <c:pt idx="950">
                  <c:v>0.16279069767441859</c:v>
                </c:pt>
                <c:pt idx="951">
                  <c:v>0.12342079689018461</c:v>
                </c:pt>
                <c:pt idx="952">
                  <c:v>0.12814645308924491</c:v>
                </c:pt>
                <c:pt idx="953">
                  <c:v>0.13957934990439769</c:v>
                </c:pt>
                <c:pt idx="954">
                  <c:v>0.1223404255319149</c:v>
                </c:pt>
                <c:pt idx="955">
                  <c:v>0.1308510638297872</c:v>
                </c:pt>
                <c:pt idx="956">
                  <c:v>0.1043360433604336</c:v>
                </c:pt>
                <c:pt idx="957">
                  <c:v>8.8235294117647065E-2</c:v>
                </c:pt>
                <c:pt idx="958">
                  <c:v>9.9009900990099015E-2</c:v>
                </c:pt>
                <c:pt idx="959">
                  <c:v>0.12968299711815559</c:v>
                </c:pt>
                <c:pt idx="960">
                  <c:v>8.3769633507853408E-2</c:v>
                </c:pt>
                <c:pt idx="961">
                  <c:v>0.1175097276264591</c:v>
                </c:pt>
                <c:pt idx="962">
                  <c:v>0.12654320987654319</c:v>
                </c:pt>
                <c:pt idx="963">
                  <c:v>0.14234875444839859</c:v>
                </c:pt>
                <c:pt idx="964">
                  <c:v>8.4507042253521125E-2</c:v>
                </c:pt>
                <c:pt idx="965">
                  <c:v>0.1123919308357349</c:v>
                </c:pt>
                <c:pt idx="966">
                  <c:v>9.3930635838150284E-2</c:v>
                </c:pt>
                <c:pt idx="967">
                  <c:v>0.12537764350453171</c:v>
                </c:pt>
                <c:pt idx="968">
                  <c:v>9.5744680851063829E-2</c:v>
                </c:pt>
                <c:pt idx="969">
                  <c:v>8.0882352941176475E-2</c:v>
                </c:pt>
                <c:pt idx="970">
                  <c:v>0.128689492325856</c:v>
                </c:pt>
                <c:pt idx="971">
                  <c:v>8.203125E-2</c:v>
                </c:pt>
                <c:pt idx="972">
                  <c:v>0.13</c:v>
                </c:pt>
                <c:pt idx="973">
                  <c:v>0.1089655172413793</c:v>
                </c:pt>
                <c:pt idx="974">
                  <c:v>0.115234375</c:v>
                </c:pt>
                <c:pt idx="975">
                  <c:v>0.1155234657039711</c:v>
                </c:pt>
                <c:pt idx="976">
                  <c:v>0.189873417721519</c:v>
                </c:pt>
                <c:pt idx="977">
                  <c:v>0.11647727272727269</c:v>
                </c:pt>
                <c:pt idx="978">
                  <c:v>0.11371237458193981</c:v>
                </c:pt>
                <c:pt idx="979">
                  <c:v>7.5555555555555556E-2</c:v>
                </c:pt>
                <c:pt idx="980">
                  <c:v>8.9285714285714288E-2</c:v>
                </c:pt>
                <c:pt idx="981">
                  <c:v>0.1237113402061856</c:v>
                </c:pt>
                <c:pt idx="982">
                  <c:v>0.1196581196581197</c:v>
                </c:pt>
                <c:pt idx="983">
                  <c:v>0.1017964071856287</c:v>
                </c:pt>
                <c:pt idx="984">
                  <c:v>9.4427244582043338E-2</c:v>
                </c:pt>
                <c:pt idx="985">
                  <c:v>0.11345646437994721</c:v>
                </c:pt>
                <c:pt idx="986">
                  <c:v>9.1482649842271294E-2</c:v>
                </c:pt>
                <c:pt idx="987">
                  <c:v>0.1322751322751323</c:v>
                </c:pt>
                <c:pt idx="988">
                  <c:v>9.6654275092936809E-2</c:v>
                </c:pt>
                <c:pt idx="989">
                  <c:v>0.13157894736842099</c:v>
                </c:pt>
                <c:pt idx="990">
                  <c:v>0.15337423312883439</c:v>
                </c:pt>
                <c:pt idx="991">
                  <c:v>4.1095890410958902E-2</c:v>
                </c:pt>
                <c:pt idx="992">
                  <c:v>0.12649164677804289</c:v>
                </c:pt>
                <c:pt idx="993">
                  <c:v>7.371794871794872E-2</c:v>
                </c:pt>
                <c:pt idx="994">
                  <c:v>9.0909090909090912E-2</c:v>
                </c:pt>
                <c:pt idx="995">
                  <c:v>0.1111111111111111</c:v>
                </c:pt>
                <c:pt idx="996">
                  <c:v>0.1273209549071618</c:v>
                </c:pt>
                <c:pt idx="997">
                  <c:v>0.15625</c:v>
                </c:pt>
                <c:pt idx="998">
                  <c:v>6.1538461538461542E-2</c:v>
                </c:pt>
                <c:pt idx="999">
                  <c:v>0.13716814159292029</c:v>
                </c:pt>
                <c:pt idx="1000">
                  <c:v>0.13708260105448161</c:v>
                </c:pt>
                <c:pt idx="1001">
                  <c:v>0.1191860465116279</c:v>
                </c:pt>
                <c:pt idx="1002">
                  <c:v>9.5744680851063829E-2</c:v>
                </c:pt>
                <c:pt idx="1003">
                  <c:v>0.19117647058823531</c:v>
                </c:pt>
                <c:pt idx="1004">
                  <c:v>0.1224489795918367</c:v>
                </c:pt>
                <c:pt idx="1005">
                  <c:v>8.646616541353383E-2</c:v>
                </c:pt>
                <c:pt idx="1006">
                  <c:v>0.1225626740947075</c:v>
                </c:pt>
                <c:pt idx="1007">
                  <c:v>0.13426853707414829</c:v>
                </c:pt>
                <c:pt idx="1008">
                  <c:v>0.17045454545454539</c:v>
                </c:pt>
                <c:pt idx="1009">
                  <c:v>0.1186440677966102</c:v>
                </c:pt>
                <c:pt idx="1010">
                  <c:v>0.103202846975089</c:v>
                </c:pt>
                <c:pt idx="1011">
                  <c:v>9.5238095238095233E-2</c:v>
                </c:pt>
                <c:pt idx="1012">
                  <c:v>0.10586011342155011</c:v>
                </c:pt>
                <c:pt idx="1013">
                  <c:v>0.13043478260869559</c:v>
                </c:pt>
                <c:pt idx="1014">
                  <c:v>0.1072555205047319</c:v>
                </c:pt>
                <c:pt idx="1015">
                  <c:v>0.1185344827586207</c:v>
                </c:pt>
                <c:pt idx="1016">
                  <c:v>0.1226053639846743</c:v>
                </c:pt>
                <c:pt idx="1017">
                  <c:v>0.13311688311688311</c:v>
                </c:pt>
                <c:pt idx="1018">
                  <c:v>0.1497005988023952</c:v>
                </c:pt>
                <c:pt idx="1019">
                  <c:v>0.14482758620689659</c:v>
                </c:pt>
                <c:pt idx="1020">
                  <c:v>0.10801393728222999</c:v>
                </c:pt>
                <c:pt idx="1021">
                  <c:v>7.7669902912621352E-2</c:v>
                </c:pt>
                <c:pt idx="1022">
                  <c:v>0.12854030501089331</c:v>
                </c:pt>
                <c:pt idx="1023">
                  <c:v>9.45945945945946E-2</c:v>
                </c:pt>
                <c:pt idx="1024">
                  <c:v>0.1081081081081081</c:v>
                </c:pt>
                <c:pt idx="1025">
                  <c:v>0.12195121951219511</c:v>
                </c:pt>
                <c:pt idx="1026">
                  <c:v>0.1120689655172414</c:v>
                </c:pt>
                <c:pt idx="1027">
                  <c:v>0.1192170818505338</c:v>
                </c:pt>
                <c:pt idx="1028">
                  <c:v>0.12886597938144331</c:v>
                </c:pt>
                <c:pt idx="1029">
                  <c:v>0.1325503355704698</c:v>
                </c:pt>
                <c:pt idx="1030">
                  <c:v>9.90990990990991E-2</c:v>
                </c:pt>
                <c:pt idx="1031">
                  <c:v>0.1446945337620579</c:v>
                </c:pt>
                <c:pt idx="1032">
                  <c:v>0.11881188118811881</c:v>
                </c:pt>
                <c:pt idx="1033">
                  <c:v>8.2251082251082255E-2</c:v>
                </c:pt>
                <c:pt idx="1034">
                  <c:v>0.1116504854368932</c:v>
                </c:pt>
                <c:pt idx="1035">
                  <c:v>5.9574468085106393E-2</c:v>
                </c:pt>
                <c:pt idx="1036">
                  <c:v>0.1231884057971015</c:v>
                </c:pt>
                <c:pt idx="1037">
                  <c:v>0.1211180124223603</c:v>
                </c:pt>
                <c:pt idx="1038">
                  <c:v>0.15441176470588239</c:v>
                </c:pt>
                <c:pt idx="1039">
                  <c:v>0.1230769230769231</c:v>
                </c:pt>
                <c:pt idx="1040">
                  <c:v>0.12804878048780491</c:v>
                </c:pt>
                <c:pt idx="1041">
                  <c:v>0.1236363636363636</c:v>
                </c:pt>
                <c:pt idx="1042">
                  <c:v>0.12560386473429949</c:v>
                </c:pt>
                <c:pt idx="1043">
                  <c:v>0.14696485623003189</c:v>
                </c:pt>
                <c:pt idx="1044">
                  <c:v>0.16778523489932889</c:v>
                </c:pt>
                <c:pt idx="1045">
                  <c:v>0.110655737704918</c:v>
                </c:pt>
                <c:pt idx="1046">
                  <c:v>0.12109061748195669</c:v>
                </c:pt>
                <c:pt idx="1047">
                  <c:v>0.14425427872860641</c:v>
                </c:pt>
                <c:pt idx="1048">
                  <c:v>0.14476190476190481</c:v>
                </c:pt>
                <c:pt idx="1049">
                  <c:v>0.11562500000000001</c:v>
                </c:pt>
                <c:pt idx="1050">
                  <c:v>0.17029702970297031</c:v>
                </c:pt>
                <c:pt idx="1051">
                  <c:v>0.1338912133891213</c:v>
                </c:pt>
                <c:pt idx="1052">
                  <c:v>0.140625</c:v>
                </c:pt>
                <c:pt idx="1053">
                  <c:v>8.6956521739130432E-2</c:v>
                </c:pt>
                <c:pt idx="1054">
                  <c:v>0.1328767123287671</c:v>
                </c:pt>
                <c:pt idx="1055">
                  <c:v>0.14007782101167321</c:v>
                </c:pt>
                <c:pt idx="1056">
                  <c:v>0.14492753623188409</c:v>
                </c:pt>
                <c:pt idx="1057">
                  <c:v>6.9069069069069067E-2</c:v>
                </c:pt>
                <c:pt idx="1058">
                  <c:v>0.14000000000000001</c:v>
                </c:pt>
                <c:pt idx="1059">
                  <c:v>0.10465116279069769</c:v>
                </c:pt>
                <c:pt idx="1060">
                  <c:v>0.11780821917808219</c:v>
                </c:pt>
                <c:pt idx="1061">
                  <c:v>0.1138014527845036</c:v>
                </c:pt>
                <c:pt idx="1062">
                  <c:v>0.1111111111111111</c:v>
                </c:pt>
                <c:pt idx="1063">
                  <c:v>0.14642451759364361</c:v>
                </c:pt>
                <c:pt idx="1064">
                  <c:v>0.10505836575875491</c:v>
                </c:pt>
                <c:pt idx="1065">
                  <c:v>0.1063348416289593</c:v>
                </c:pt>
                <c:pt idx="1066">
                  <c:v>0.1240875912408759</c:v>
                </c:pt>
                <c:pt idx="1067">
                  <c:v>0.14285714285714279</c:v>
                </c:pt>
                <c:pt idx="1068">
                  <c:v>0.14782608695652169</c:v>
                </c:pt>
                <c:pt idx="1069">
                  <c:v>7.0588235294117646E-2</c:v>
                </c:pt>
                <c:pt idx="1070">
                  <c:v>5.5803571428571432E-2</c:v>
                </c:pt>
                <c:pt idx="1071">
                  <c:v>0.12987012987012991</c:v>
                </c:pt>
                <c:pt idx="1072">
                  <c:v>0.10845588235294119</c:v>
                </c:pt>
                <c:pt idx="1073">
                  <c:v>0.1283018867924528</c:v>
                </c:pt>
                <c:pt idx="1074">
                  <c:v>0.1741573033707865</c:v>
                </c:pt>
                <c:pt idx="1075">
                  <c:v>0.1085714285714286</c:v>
                </c:pt>
                <c:pt idx="1076">
                  <c:v>0.14381270903010029</c:v>
                </c:pt>
                <c:pt idx="1077">
                  <c:v>9.8540145985401464E-2</c:v>
                </c:pt>
                <c:pt idx="1078">
                  <c:v>0.13405797101449279</c:v>
                </c:pt>
                <c:pt idx="1079">
                  <c:v>0.15333333333333329</c:v>
                </c:pt>
                <c:pt idx="1080">
                  <c:v>9.405940594059406E-2</c:v>
                </c:pt>
                <c:pt idx="1081">
                  <c:v>0.12643678160919539</c:v>
                </c:pt>
                <c:pt idx="1082">
                  <c:v>0.1230769230769231</c:v>
                </c:pt>
                <c:pt idx="1083">
                  <c:v>0.1217391304347826</c:v>
                </c:pt>
                <c:pt idx="1084">
                  <c:v>0.1003584229390681</c:v>
                </c:pt>
                <c:pt idx="1085">
                  <c:v>7.8125E-2</c:v>
                </c:pt>
                <c:pt idx="1086">
                  <c:v>9.0909090909090912E-2</c:v>
                </c:pt>
                <c:pt idx="1087">
                  <c:v>0.1685393258426966</c:v>
                </c:pt>
                <c:pt idx="1088">
                  <c:v>0.1209850107066381</c:v>
                </c:pt>
                <c:pt idx="1089">
                  <c:v>0.1145251396648045</c:v>
                </c:pt>
                <c:pt idx="1090">
                  <c:v>0.10900473933649291</c:v>
                </c:pt>
                <c:pt idx="1091">
                  <c:v>0.11171662125340601</c:v>
                </c:pt>
                <c:pt idx="1092">
                  <c:v>0.1256890848952591</c:v>
                </c:pt>
                <c:pt idx="1093">
                  <c:v>0.1144859813084112</c:v>
                </c:pt>
                <c:pt idx="1094">
                  <c:v>0.1395348837209302</c:v>
                </c:pt>
                <c:pt idx="1095">
                  <c:v>0.15019762845849799</c:v>
                </c:pt>
                <c:pt idx="1096">
                  <c:v>0.1517509727626459</c:v>
                </c:pt>
                <c:pt idx="1097">
                  <c:v>0.1254125412541254</c:v>
                </c:pt>
                <c:pt idx="1098">
                  <c:v>0.12978723404255321</c:v>
                </c:pt>
                <c:pt idx="1099">
                  <c:v>0.10505050505050501</c:v>
                </c:pt>
                <c:pt idx="1100">
                  <c:v>0.1326530612244898</c:v>
                </c:pt>
                <c:pt idx="1101">
                  <c:v>0.10169491525423729</c:v>
                </c:pt>
                <c:pt idx="1102">
                  <c:v>0.1471428571428571</c:v>
                </c:pt>
                <c:pt idx="1103">
                  <c:v>0.13274336283185839</c:v>
                </c:pt>
                <c:pt idx="1104">
                  <c:v>0.12459016393442621</c:v>
                </c:pt>
                <c:pt idx="1105">
                  <c:v>8.1521739130434784E-2</c:v>
                </c:pt>
                <c:pt idx="1106">
                  <c:v>0.13475177304964539</c:v>
                </c:pt>
                <c:pt idx="1107">
                  <c:v>0.1233766233766234</c:v>
                </c:pt>
                <c:pt idx="1108">
                  <c:v>6.2015503875968991E-2</c:v>
                </c:pt>
                <c:pt idx="1109">
                  <c:v>0.11911764705882349</c:v>
                </c:pt>
                <c:pt idx="1110">
                  <c:v>9.0909090909090912E-2</c:v>
                </c:pt>
                <c:pt idx="1111">
                  <c:v>9.9009900990099015E-2</c:v>
                </c:pt>
                <c:pt idx="1112">
                  <c:v>8.6956521739130432E-2</c:v>
                </c:pt>
                <c:pt idx="1113">
                  <c:v>0.13058419243986261</c:v>
                </c:pt>
                <c:pt idx="1114">
                  <c:v>0.22666666666666671</c:v>
                </c:pt>
                <c:pt idx="1115">
                  <c:v>0.12797619047619049</c:v>
                </c:pt>
                <c:pt idx="1116">
                  <c:v>0.1147540983606557</c:v>
                </c:pt>
                <c:pt idx="1117">
                  <c:v>0.1187800963081862</c:v>
                </c:pt>
                <c:pt idx="1118">
                  <c:v>0.15804597701149431</c:v>
                </c:pt>
                <c:pt idx="1119">
                  <c:v>0.12679425837320571</c:v>
                </c:pt>
                <c:pt idx="1120">
                  <c:v>0.1211072664359862</c:v>
                </c:pt>
                <c:pt idx="1121">
                  <c:v>0.1108247422680412</c:v>
                </c:pt>
                <c:pt idx="1122">
                  <c:v>0.13311688311688311</c:v>
                </c:pt>
                <c:pt idx="1123">
                  <c:v>0.12727272727272729</c:v>
                </c:pt>
                <c:pt idx="1124">
                  <c:v>0.1414634146341463</c:v>
                </c:pt>
                <c:pt idx="1125">
                  <c:v>0.12650602409638551</c:v>
                </c:pt>
                <c:pt idx="1126">
                  <c:v>8.2236842105263164E-2</c:v>
                </c:pt>
                <c:pt idx="1127">
                  <c:v>0.16049382716049379</c:v>
                </c:pt>
                <c:pt idx="1128">
                  <c:v>2.5000000000000001E-2</c:v>
                </c:pt>
                <c:pt idx="1129">
                  <c:v>0.13365155131264919</c:v>
                </c:pt>
                <c:pt idx="1130">
                  <c:v>0.1000870322019147</c:v>
                </c:pt>
                <c:pt idx="1131">
                  <c:v>0.1147540983606557</c:v>
                </c:pt>
                <c:pt idx="1132">
                  <c:v>0.1077943615257048</c:v>
                </c:pt>
                <c:pt idx="1133">
                  <c:v>0.1220125786163522</c:v>
                </c:pt>
                <c:pt idx="1134">
                  <c:v>0.1240875912408759</c:v>
                </c:pt>
                <c:pt idx="1135">
                  <c:v>0.125</c:v>
                </c:pt>
                <c:pt idx="1136">
                  <c:v>0.16</c:v>
                </c:pt>
                <c:pt idx="1137">
                  <c:v>0.13924050632911389</c:v>
                </c:pt>
                <c:pt idx="1138">
                  <c:v>8.9743589743589744E-2</c:v>
                </c:pt>
                <c:pt idx="1139">
                  <c:v>0.1027397260273973</c:v>
                </c:pt>
                <c:pt idx="1140">
                  <c:v>0.1082410824108241</c:v>
                </c:pt>
                <c:pt idx="1141">
                  <c:v>0.12878787878787881</c:v>
                </c:pt>
                <c:pt idx="1142">
                  <c:v>0.1090909090909091</c:v>
                </c:pt>
                <c:pt idx="1143">
                  <c:v>8.3333333333333329E-2</c:v>
                </c:pt>
                <c:pt idx="1144">
                  <c:v>9.6774193548387094E-2</c:v>
                </c:pt>
                <c:pt idx="1145">
                  <c:v>0.14410480349344981</c:v>
                </c:pt>
                <c:pt idx="1146">
                  <c:v>0.13110539845758351</c:v>
                </c:pt>
                <c:pt idx="1147">
                  <c:v>0.13</c:v>
                </c:pt>
                <c:pt idx="1148">
                  <c:v>0.13289036544850499</c:v>
                </c:pt>
                <c:pt idx="1149">
                  <c:v>0.14721345951629861</c:v>
                </c:pt>
                <c:pt idx="1150">
                  <c:v>0.1168224299065421</c:v>
                </c:pt>
                <c:pt idx="1151">
                  <c:v>5.6074766355140193E-2</c:v>
                </c:pt>
                <c:pt idx="1152">
                  <c:v>0.14000000000000001</c:v>
                </c:pt>
                <c:pt idx="1153">
                  <c:v>9.8574821852731587E-2</c:v>
                </c:pt>
                <c:pt idx="1154">
                  <c:v>0.1229050279329609</c:v>
                </c:pt>
                <c:pt idx="1155">
                  <c:v>0.15315315315315309</c:v>
                </c:pt>
                <c:pt idx="1156">
                  <c:v>0.1005917159763314</c:v>
                </c:pt>
                <c:pt idx="1157">
                  <c:v>0.1390205371248025</c:v>
                </c:pt>
                <c:pt idx="1158">
                  <c:v>0.14864864864864871</c:v>
                </c:pt>
                <c:pt idx="1159">
                  <c:v>0.13949579831932771</c:v>
                </c:pt>
                <c:pt idx="1160">
                  <c:v>0.11332503113325031</c:v>
                </c:pt>
                <c:pt idx="1161">
                  <c:v>0.13695090439276489</c:v>
                </c:pt>
                <c:pt idx="1162">
                  <c:v>7.902439024390244E-2</c:v>
                </c:pt>
                <c:pt idx="1163">
                  <c:v>0.14457831325301199</c:v>
                </c:pt>
                <c:pt idx="1164">
                  <c:v>0.1235955056179775</c:v>
                </c:pt>
                <c:pt idx="1165">
                  <c:v>0.14509803921568629</c:v>
                </c:pt>
                <c:pt idx="1166">
                  <c:v>0.1567164179104478</c:v>
                </c:pt>
                <c:pt idx="1167">
                  <c:v>0.10606060606060611</c:v>
                </c:pt>
                <c:pt idx="1168">
                  <c:v>9.7982708933717577E-2</c:v>
                </c:pt>
                <c:pt idx="1169">
                  <c:v>9.4637223974763401E-2</c:v>
                </c:pt>
                <c:pt idx="1170">
                  <c:v>6.4056939501779361E-2</c:v>
                </c:pt>
                <c:pt idx="1171">
                  <c:v>0.1041666666666667</c:v>
                </c:pt>
                <c:pt idx="1172">
                  <c:v>0.1337209302325581</c:v>
                </c:pt>
                <c:pt idx="1173">
                  <c:v>9.8011363636363633E-2</c:v>
                </c:pt>
                <c:pt idx="1174">
                  <c:v>7.6923076923076927E-2</c:v>
                </c:pt>
                <c:pt idx="1175">
                  <c:v>0.12704918032786891</c:v>
                </c:pt>
                <c:pt idx="1176">
                  <c:v>0.16417910447761189</c:v>
                </c:pt>
                <c:pt idx="1177">
                  <c:v>0.1111111111111111</c:v>
                </c:pt>
                <c:pt idx="1178">
                  <c:v>0.1146616541353383</c:v>
                </c:pt>
                <c:pt idx="1179">
                  <c:v>0.1156716417910448</c:v>
                </c:pt>
                <c:pt idx="1180">
                  <c:v>6.5217391304347824E-2</c:v>
                </c:pt>
                <c:pt idx="1181">
                  <c:v>9.4861660079051377E-2</c:v>
                </c:pt>
                <c:pt idx="1182">
                  <c:v>0.14076923076923081</c:v>
                </c:pt>
                <c:pt idx="1183">
                  <c:v>2.1739130434782612E-2</c:v>
                </c:pt>
                <c:pt idx="1184">
                  <c:v>0.20744680851063829</c:v>
                </c:pt>
                <c:pt idx="1185">
                  <c:v>0.1271186440677966</c:v>
                </c:pt>
                <c:pt idx="1186">
                  <c:v>0.17073170731707321</c:v>
                </c:pt>
                <c:pt idx="1187">
                  <c:v>7.8947368421052627E-2</c:v>
                </c:pt>
                <c:pt idx="1188">
                  <c:v>0.12894736842105259</c:v>
                </c:pt>
                <c:pt idx="1189">
                  <c:v>0.1683168316831683</c:v>
                </c:pt>
                <c:pt idx="1190">
                  <c:v>0.10270270270270269</c:v>
                </c:pt>
                <c:pt idx="1191">
                  <c:v>0.1002444987775061</c:v>
                </c:pt>
                <c:pt idx="1192">
                  <c:v>0.1205164992826399</c:v>
                </c:pt>
                <c:pt idx="1193">
                  <c:v>0.1150442477876106</c:v>
                </c:pt>
                <c:pt idx="1194">
                  <c:v>0.12987012987012991</c:v>
                </c:pt>
                <c:pt idx="1195">
                  <c:v>0.1515650741350906</c:v>
                </c:pt>
                <c:pt idx="1196">
                  <c:v>0.15077424612876941</c:v>
                </c:pt>
                <c:pt idx="1197">
                  <c:v>0.13574982231698651</c:v>
                </c:pt>
                <c:pt idx="1198">
                  <c:v>0.1260504201680672</c:v>
                </c:pt>
                <c:pt idx="1199">
                  <c:v>0.1190130624092888</c:v>
                </c:pt>
                <c:pt idx="1200">
                  <c:v>0.12908496732026151</c:v>
                </c:pt>
                <c:pt idx="1201">
                  <c:v>0.1594827586206897</c:v>
                </c:pt>
                <c:pt idx="1202">
                  <c:v>0.111587982832618</c:v>
                </c:pt>
                <c:pt idx="1203">
                  <c:v>8.5858585858585856E-2</c:v>
                </c:pt>
                <c:pt idx="1204">
                  <c:v>0.16560509554140129</c:v>
                </c:pt>
                <c:pt idx="1205">
                  <c:v>0.1221719457013575</c:v>
                </c:pt>
                <c:pt idx="1206">
                  <c:v>9.9186991869918695E-2</c:v>
                </c:pt>
                <c:pt idx="1207">
                  <c:v>8.1761006289308172E-2</c:v>
                </c:pt>
                <c:pt idx="1208">
                  <c:v>9.4850948509485097E-2</c:v>
                </c:pt>
                <c:pt idx="1209">
                  <c:v>0.1410488245931284</c:v>
                </c:pt>
                <c:pt idx="1210">
                  <c:v>0.10236220472440941</c:v>
                </c:pt>
                <c:pt idx="1211">
                  <c:v>0.14338235294117649</c:v>
                </c:pt>
                <c:pt idx="1212">
                  <c:v>0.12937595129375951</c:v>
                </c:pt>
                <c:pt idx="1213">
                  <c:v>8.9285714285714288E-2</c:v>
                </c:pt>
                <c:pt idx="1214">
                  <c:v>0.15</c:v>
                </c:pt>
                <c:pt idx="1215">
                  <c:v>0.1292134831460674</c:v>
                </c:pt>
                <c:pt idx="1216">
                  <c:v>9.4736842105263161E-2</c:v>
                </c:pt>
                <c:pt idx="1217">
                  <c:v>0.12264150943396231</c:v>
                </c:pt>
                <c:pt idx="1218">
                  <c:v>0.1224489795918367</c:v>
                </c:pt>
                <c:pt idx="1219">
                  <c:v>9.0909090909090912E-2</c:v>
                </c:pt>
                <c:pt idx="1220">
                  <c:v>0.12962962962962959</c:v>
                </c:pt>
                <c:pt idx="1221">
                  <c:v>4.5553145336225599E-2</c:v>
                </c:pt>
                <c:pt idx="1222">
                  <c:v>0.13966480446927371</c:v>
                </c:pt>
                <c:pt idx="1223">
                  <c:v>9.6452328159645231E-2</c:v>
                </c:pt>
                <c:pt idx="1224">
                  <c:v>0.1223709369024857</c:v>
                </c:pt>
                <c:pt idx="1225">
                  <c:v>0.2168674698795181</c:v>
                </c:pt>
                <c:pt idx="1226">
                  <c:v>0.11973392461197339</c:v>
                </c:pt>
                <c:pt idx="1227">
                  <c:v>0.1253333333333333</c:v>
                </c:pt>
                <c:pt idx="1228">
                  <c:v>0.21857923497267759</c:v>
                </c:pt>
                <c:pt idx="1229">
                  <c:v>0.10575427682737169</c:v>
                </c:pt>
                <c:pt idx="1230">
                  <c:v>0.18309859154929581</c:v>
                </c:pt>
                <c:pt idx="1231">
                  <c:v>0.12981744421906691</c:v>
                </c:pt>
                <c:pt idx="1232">
                  <c:v>0.1368421052631579</c:v>
                </c:pt>
                <c:pt idx="1233">
                  <c:v>0.14301929625425649</c:v>
                </c:pt>
                <c:pt idx="1234">
                  <c:v>0.17479674796747971</c:v>
                </c:pt>
                <c:pt idx="1235">
                  <c:v>0.15</c:v>
                </c:pt>
                <c:pt idx="1236">
                  <c:v>0.1029126213592233</c:v>
                </c:pt>
                <c:pt idx="1237">
                  <c:v>0.14194915254237289</c:v>
                </c:pt>
                <c:pt idx="1238">
                  <c:v>0.1045130641330166</c:v>
                </c:pt>
                <c:pt idx="1239">
                  <c:v>0.1207729468599034</c:v>
                </c:pt>
                <c:pt idx="1240">
                  <c:v>0.15887850467289719</c:v>
                </c:pt>
                <c:pt idx="1241">
                  <c:v>0.1165540540540541</c:v>
                </c:pt>
                <c:pt idx="1242">
                  <c:v>0.15855855855855849</c:v>
                </c:pt>
                <c:pt idx="1243">
                  <c:v>0.13775510204081631</c:v>
                </c:pt>
                <c:pt idx="1244">
                  <c:v>0.17757009345794389</c:v>
                </c:pt>
                <c:pt idx="1245">
                  <c:v>0.1292134831460674</c:v>
                </c:pt>
                <c:pt idx="1246">
                  <c:v>0.1445603576751118</c:v>
                </c:pt>
                <c:pt idx="1247">
                  <c:v>0.1197822141560799</c:v>
                </c:pt>
                <c:pt idx="1248">
                  <c:v>0.1129032258064516</c:v>
                </c:pt>
                <c:pt idx="1249">
                  <c:v>0.2</c:v>
                </c:pt>
                <c:pt idx="1250">
                  <c:v>0.12945590994371481</c:v>
                </c:pt>
                <c:pt idx="1251">
                  <c:v>0.1227272727272727</c:v>
                </c:pt>
                <c:pt idx="1252">
                  <c:v>0.16666666666666671</c:v>
                </c:pt>
                <c:pt idx="1253">
                  <c:v>0.1089108910891089</c:v>
                </c:pt>
                <c:pt idx="1254">
                  <c:v>8.7912087912087919E-2</c:v>
                </c:pt>
                <c:pt idx="1255">
                  <c:v>0.1113989637305699</c:v>
                </c:pt>
                <c:pt idx="1256">
                  <c:v>0.13527851458885939</c:v>
                </c:pt>
                <c:pt idx="1257">
                  <c:v>3.9832285115303977E-2</c:v>
                </c:pt>
                <c:pt idx="1258">
                  <c:v>0.10574712643678159</c:v>
                </c:pt>
                <c:pt idx="1259">
                  <c:v>8.3798882681564241E-2</c:v>
                </c:pt>
                <c:pt idx="1260">
                  <c:v>0.1188630490956072</c:v>
                </c:pt>
                <c:pt idx="1261">
                  <c:v>0.14971751412429379</c:v>
                </c:pt>
                <c:pt idx="1262">
                  <c:v>0.1049723756906077</c:v>
                </c:pt>
                <c:pt idx="1263">
                  <c:v>0.1118110236220472</c:v>
                </c:pt>
                <c:pt idx="1264">
                  <c:v>0.13309352517985609</c:v>
                </c:pt>
                <c:pt idx="1265">
                  <c:v>6.4516129032258063E-2</c:v>
                </c:pt>
                <c:pt idx="1266">
                  <c:v>7.4561403508771926E-2</c:v>
                </c:pt>
                <c:pt idx="1267">
                  <c:v>0.1021611001964637</c:v>
                </c:pt>
                <c:pt idx="1268">
                  <c:v>0.1081460674157303</c:v>
                </c:pt>
                <c:pt idx="1269">
                  <c:v>0.1</c:v>
                </c:pt>
                <c:pt idx="1270">
                  <c:v>0.13008130081300809</c:v>
                </c:pt>
                <c:pt idx="1271">
                  <c:v>0.1007371007371007</c:v>
                </c:pt>
                <c:pt idx="1272">
                  <c:v>8.7591240875912413E-2</c:v>
                </c:pt>
                <c:pt idx="1273">
                  <c:v>0.19696969696969699</c:v>
                </c:pt>
                <c:pt idx="1274">
                  <c:v>0.12676056338028169</c:v>
                </c:pt>
                <c:pt idx="1275">
                  <c:v>0.1333333333333333</c:v>
                </c:pt>
                <c:pt idx="1276">
                  <c:v>8.0769230769230774E-2</c:v>
                </c:pt>
                <c:pt idx="1277">
                  <c:v>5.1896207584830337E-2</c:v>
                </c:pt>
                <c:pt idx="1278">
                  <c:v>0.125</c:v>
                </c:pt>
                <c:pt idx="1279">
                  <c:v>0.1140625</c:v>
                </c:pt>
                <c:pt idx="1280">
                  <c:v>0.108695652173913</c:v>
                </c:pt>
                <c:pt idx="1281">
                  <c:v>8.6651053864168617E-2</c:v>
                </c:pt>
                <c:pt idx="1282">
                  <c:v>0.1111111111111111</c:v>
                </c:pt>
                <c:pt idx="1283">
                  <c:v>0.15454545454545451</c:v>
                </c:pt>
                <c:pt idx="1284">
                  <c:v>8.4170854271356788E-2</c:v>
                </c:pt>
                <c:pt idx="1285">
                  <c:v>0.1875</c:v>
                </c:pt>
                <c:pt idx="1286">
                  <c:v>0.15909090909090909</c:v>
                </c:pt>
                <c:pt idx="1287">
                  <c:v>9.3596059113300489E-2</c:v>
                </c:pt>
                <c:pt idx="1288">
                  <c:v>0.16593886462882099</c:v>
                </c:pt>
                <c:pt idx="1289">
                  <c:v>0.1165644171779141</c:v>
                </c:pt>
                <c:pt idx="1290">
                  <c:v>0.11600928074245941</c:v>
                </c:pt>
                <c:pt idx="1291">
                  <c:v>0.1808873720136519</c:v>
                </c:pt>
                <c:pt idx="1292">
                  <c:v>0.1280898876404494</c:v>
                </c:pt>
                <c:pt idx="1293">
                  <c:v>0.1072961373390558</c:v>
                </c:pt>
                <c:pt idx="1294">
                  <c:v>8.4210526315789472E-2</c:v>
                </c:pt>
                <c:pt idx="1295">
                  <c:v>0.16387959866220739</c:v>
                </c:pt>
                <c:pt idx="1296">
                  <c:v>0.1161417322834646</c:v>
                </c:pt>
                <c:pt idx="1297">
                  <c:v>7.2847682119205295E-2</c:v>
                </c:pt>
                <c:pt idx="1298">
                  <c:v>0.11307420494699651</c:v>
                </c:pt>
                <c:pt idx="1299">
                  <c:v>0.25</c:v>
                </c:pt>
                <c:pt idx="1300">
                  <c:v>7.5870646766169156E-2</c:v>
                </c:pt>
                <c:pt idx="1301">
                  <c:v>0.1223628691983122</c:v>
                </c:pt>
                <c:pt idx="1302">
                  <c:v>6.2857142857142861E-2</c:v>
                </c:pt>
                <c:pt idx="1303">
                  <c:v>0.12720848056537101</c:v>
                </c:pt>
                <c:pt idx="1304">
                  <c:v>9.8101265822784806E-2</c:v>
                </c:pt>
                <c:pt idx="1305">
                  <c:v>5.6603773584905662E-2</c:v>
                </c:pt>
                <c:pt idx="1306">
                  <c:v>0.11604584527220629</c:v>
                </c:pt>
                <c:pt idx="1307">
                  <c:v>8.0291970802919707E-2</c:v>
                </c:pt>
                <c:pt idx="1308">
                  <c:v>0.1196388261851016</c:v>
                </c:pt>
                <c:pt idx="1309">
                  <c:v>0.11988304093567249</c:v>
                </c:pt>
                <c:pt idx="1310">
                  <c:v>0.14285714285714279</c:v>
                </c:pt>
                <c:pt idx="1311">
                  <c:v>0.14246323529411761</c:v>
                </c:pt>
                <c:pt idx="1312">
                  <c:v>0.15384615384615391</c:v>
                </c:pt>
                <c:pt idx="1313">
                  <c:v>0.19230769230769229</c:v>
                </c:pt>
                <c:pt idx="1314">
                  <c:v>0.15820895522388059</c:v>
                </c:pt>
                <c:pt idx="1315">
                  <c:v>0.13622291021671831</c:v>
                </c:pt>
                <c:pt idx="1316">
                  <c:v>0.104</c:v>
                </c:pt>
                <c:pt idx="1317">
                  <c:v>0.1370967741935484</c:v>
                </c:pt>
                <c:pt idx="1318">
                  <c:v>0.16107382550335569</c:v>
                </c:pt>
                <c:pt idx="1319">
                  <c:v>0.124031007751938</c:v>
                </c:pt>
                <c:pt idx="1320">
                  <c:v>0.11374407582938389</c:v>
                </c:pt>
                <c:pt idx="1321">
                  <c:v>0.1215970961887477</c:v>
                </c:pt>
                <c:pt idx="1322">
                  <c:v>0.19396551724137931</c:v>
                </c:pt>
                <c:pt idx="1323">
                  <c:v>0.18796992481203009</c:v>
                </c:pt>
                <c:pt idx="1324">
                  <c:v>0.1189189189189189</c:v>
                </c:pt>
                <c:pt idx="1325">
                  <c:v>0.1158798283261803</c:v>
                </c:pt>
                <c:pt idx="1326">
                  <c:v>0.14769230769230771</c:v>
                </c:pt>
                <c:pt idx="1327">
                  <c:v>0.1412698412698413</c:v>
                </c:pt>
                <c:pt idx="1328">
                  <c:v>0.1670428893905192</c:v>
                </c:pt>
                <c:pt idx="1329">
                  <c:v>0.14252873563218391</c:v>
                </c:pt>
                <c:pt idx="1330">
                  <c:v>9.8039215686274508E-2</c:v>
                </c:pt>
                <c:pt idx="1331">
                  <c:v>0.2119205298013245</c:v>
                </c:pt>
                <c:pt idx="1332">
                  <c:v>0.140625</c:v>
                </c:pt>
                <c:pt idx="1333">
                  <c:v>0.1140350877192982</c:v>
                </c:pt>
                <c:pt idx="1334">
                  <c:v>0.11636363636363641</c:v>
                </c:pt>
                <c:pt idx="1335">
                  <c:v>0.1294765840220386</c:v>
                </c:pt>
                <c:pt idx="1336">
                  <c:v>0.1017441860465116</c:v>
                </c:pt>
                <c:pt idx="1337">
                  <c:v>0.1198501872659176</c:v>
                </c:pt>
                <c:pt idx="1338">
                  <c:v>0.120617110799439</c:v>
                </c:pt>
                <c:pt idx="1339">
                  <c:v>0.156794425087108</c:v>
                </c:pt>
                <c:pt idx="1340">
                  <c:v>8.2352941176470587E-2</c:v>
                </c:pt>
                <c:pt idx="1341">
                  <c:v>4.2105263157894743E-2</c:v>
                </c:pt>
                <c:pt idx="1342">
                  <c:v>0.1875</c:v>
                </c:pt>
                <c:pt idx="1343">
                  <c:v>9.0909090909090912E-2</c:v>
                </c:pt>
                <c:pt idx="1344">
                  <c:v>0.17475728155339809</c:v>
                </c:pt>
                <c:pt idx="1345">
                  <c:v>6.8965517241379309E-2</c:v>
                </c:pt>
                <c:pt idx="1346">
                  <c:v>0.13095238095238099</c:v>
                </c:pt>
                <c:pt idx="1347">
                  <c:v>0.1108490566037736</c:v>
                </c:pt>
                <c:pt idx="1348">
                  <c:v>0.14184397163120571</c:v>
                </c:pt>
                <c:pt idx="1349">
                  <c:v>9.2307692307692313E-2</c:v>
                </c:pt>
                <c:pt idx="1350">
                  <c:v>0.1001177856301531</c:v>
                </c:pt>
                <c:pt idx="1351">
                  <c:v>0.1153846153846154</c:v>
                </c:pt>
                <c:pt idx="1352">
                  <c:v>0.10169491525423729</c:v>
                </c:pt>
                <c:pt idx="1353">
                  <c:v>0.1118881118881119</c:v>
                </c:pt>
                <c:pt idx="1354">
                  <c:v>0.1176470588235294</c:v>
                </c:pt>
                <c:pt idx="1355">
                  <c:v>8.4507042253521125E-2</c:v>
                </c:pt>
                <c:pt idx="1356">
                  <c:v>9.2485549132947972E-2</c:v>
                </c:pt>
                <c:pt idx="1357">
                  <c:v>0.162962962962963</c:v>
                </c:pt>
                <c:pt idx="1358">
                  <c:v>0.11352040816326529</c:v>
                </c:pt>
                <c:pt idx="1359">
                  <c:v>0.14578005115089521</c:v>
                </c:pt>
                <c:pt idx="1360">
                  <c:v>0.1158989598811293</c:v>
                </c:pt>
                <c:pt idx="1361">
                  <c:v>5.5555555555555552E-2</c:v>
                </c:pt>
                <c:pt idx="1362">
                  <c:v>0.2162162162162162</c:v>
                </c:pt>
                <c:pt idx="1363">
                  <c:v>0.1616161616161616</c:v>
                </c:pt>
                <c:pt idx="1364">
                  <c:v>0.1072555205047319</c:v>
                </c:pt>
                <c:pt idx="1365">
                  <c:v>6.0273972602739728E-2</c:v>
                </c:pt>
                <c:pt idx="1366">
                  <c:v>0.117096018735363</c:v>
                </c:pt>
                <c:pt idx="1367">
                  <c:v>7.8886310904872387E-2</c:v>
                </c:pt>
                <c:pt idx="1368">
                  <c:v>0.13806327900287629</c:v>
                </c:pt>
                <c:pt idx="1369">
                  <c:v>0.155688622754491</c:v>
                </c:pt>
                <c:pt idx="1370">
                  <c:v>8.8888888888888892E-2</c:v>
                </c:pt>
                <c:pt idx="1371">
                  <c:v>0.1970802919708029</c:v>
                </c:pt>
                <c:pt idx="1372">
                  <c:v>0.15246636771300451</c:v>
                </c:pt>
                <c:pt idx="1373">
                  <c:v>9.4091903719912467E-2</c:v>
                </c:pt>
                <c:pt idx="1374">
                  <c:v>0.19387755102040821</c:v>
                </c:pt>
                <c:pt idx="1375">
                  <c:v>9.9009900990099015E-2</c:v>
                </c:pt>
                <c:pt idx="1376">
                  <c:v>0.10526315789473679</c:v>
                </c:pt>
                <c:pt idx="1377">
                  <c:v>9.9626400996264006E-2</c:v>
                </c:pt>
                <c:pt idx="1378">
                  <c:v>8.6526576019777507E-2</c:v>
                </c:pt>
                <c:pt idx="1379">
                  <c:v>9.1463414634146339E-2</c:v>
                </c:pt>
                <c:pt idx="1380">
                  <c:v>6.8920676202860853E-2</c:v>
                </c:pt>
                <c:pt idx="1381">
                  <c:v>8.9005235602094238E-2</c:v>
                </c:pt>
                <c:pt idx="1382">
                  <c:v>0.1219903691813804</c:v>
                </c:pt>
                <c:pt idx="1383">
                  <c:v>0.1032258064516129</c:v>
                </c:pt>
                <c:pt idx="1384">
                  <c:v>0.11258278145695361</c:v>
                </c:pt>
                <c:pt idx="1385">
                  <c:v>0.15083798882681559</c:v>
                </c:pt>
                <c:pt idx="1386">
                  <c:v>0.1388888888888889</c:v>
                </c:pt>
                <c:pt idx="1387">
                  <c:v>9.5238095238095233E-2</c:v>
                </c:pt>
                <c:pt idx="1388">
                  <c:v>0.1232166018158236</c:v>
                </c:pt>
                <c:pt idx="1389">
                  <c:v>0.12204724409448819</c:v>
                </c:pt>
                <c:pt idx="1390">
                  <c:v>0.1744186046511628</c:v>
                </c:pt>
                <c:pt idx="1391">
                  <c:v>0.17164179104477609</c:v>
                </c:pt>
                <c:pt idx="1392">
                  <c:v>4.3956043956043959E-2</c:v>
                </c:pt>
                <c:pt idx="1393">
                  <c:v>0.16279069767441859</c:v>
                </c:pt>
                <c:pt idx="1394">
                  <c:v>0.120253164556962</c:v>
                </c:pt>
                <c:pt idx="1395">
                  <c:v>0.14000000000000001</c:v>
                </c:pt>
                <c:pt idx="1396">
                  <c:v>0.16095380029806261</c:v>
                </c:pt>
                <c:pt idx="1397">
                  <c:v>0.1867007672634271</c:v>
                </c:pt>
                <c:pt idx="1398">
                  <c:v>0.1178247734138973</c:v>
                </c:pt>
                <c:pt idx="1399">
                  <c:v>0.13157894736842099</c:v>
                </c:pt>
                <c:pt idx="1400">
                  <c:v>0.1179361179361179</c:v>
                </c:pt>
                <c:pt idx="1401">
                  <c:v>0.11480362537764351</c:v>
                </c:pt>
                <c:pt idx="1402">
                  <c:v>0.13106796116504851</c:v>
                </c:pt>
                <c:pt idx="1403">
                  <c:v>0.1206896551724138</c:v>
                </c:pt>
                <c:pt idx="1404">
                  <c:v>0.17837837837837839</c:v>
                </c:pt>
                <c:pt idx="1405">
                  <c:v>0.1200510855683269</c:v>
                </c:pt>
                <c:pt idx="1406">
                  <c:v>9.8418277680140595E-2</c:v>
                </c:pt>
                <c:pt idx="1407">
                  <c:v>0.1153039832285115</c:v>
                </c:pt>
                <c:pt idx="1408">
                  <c:v>9.2499999999999999E-2</c:v>
                </c:pt>
                <c:pt idx="1409">
                  <c:v>0.1013412816691505</c:v>
                </c:pt>
                <c:pt idx="1410">
                  <c:v>0.14417177914110429</c:v>
                </c:pt>
                <c:pt idx="1411">
                  <c:v>0.14678899082568811</c:v>
                </c:pt>
                <c:pt idx="1412">
                  <c:v>0.12642225031605561</c:v>
                </c:pt>
                <c:pt idx="1413">
                  <c:v>0.12751677852348989</c:v>
                </c:pt>
                <c:pt idx="1414">
                  <c:v>0.1135646687697161</c:v>
                </c:pt>
                <c:pt idx="1415">
                  <c:v>0.1685393258426966</c:v>
                </c:pt>
                <c:pt idx="1416">
                  <c:v>0.1263736263736264</c:v>
                </c:pt>
                <c:pt idx="1417">
                  <c:v>0.13409961685823751</c:v>
                </c:pt>
                <c:pt idx="1418">
                  <c:v>0.1149567367119901</c:v>
                </c:pt>
                <c:pt idx="1419">
                  <c:v>0.11926605504587159</c:v>
                </c:pt>
                <c:pt idx="1420">
                  <c:v>0.1063829787234043</c:v>
                </c:pt>
                <c:pt idx="1421">
                  <c:v>0.1466275659824047</c:v>
                </c:pt>
                <c:pt idx="1422">
                  <c:v>0.1221590909090909</c:v>
                </c:pt>
                <c:pt idx="1423">
                  <c:v>4.4715447154471552E-2</c:v>
                </c:pt>
                <c:pt idx="1424">
                  <c:v>0.1470588235294118</c:v>
                </c:pt>
                <c:pt idx="1425">
                  <c:v>0.11799999999999999</c:v>
                </c:pt>
                <c:pt idx="1426">
                  <c:v>0.1246753246753247</c:v>
                </c:pt>
                <c:pt idx="1427">
                  <c:v>0.1162790697674419</c:v>
                </c:pt>
                <c:pt idx="1428">
                  <c:v>0.1043478260869565</c:v>
                </c:pt>
                <c:pt idx="1429">
                  <c:v>0.15047021943573671</c:v>
                </c:pt>
                <c:pt idx="1430">
                  <c:v>0.14756671899529039</c:v>
                </c:pt>
                <c:pt idx="1431">
                  <c:v>5.8394160583941597E-2</c:v>
                </c:pt>
                <c:pt idx="1432">
                  <c:v>1.5384615384615391E-2</c:v>
                </c:pt>
                <c:pt idx="1433">
                  <c:v>0.17094017094017089</c:v>
                </c:pt>
                <c:pt idx="1434">
                  <c:v>0.1214285714285714</c:v>
                </c:pt>
                <c:pt idx="1435">
                  <c:v>0.1104972375690608</c:v>
                </c:pt>
                <c:pt idx="1436">
                  <c:v>9.6858638743455502E-2</c:v>
                </c:pt>
                <c:pt idx="1437">
                  <c:v>0.11940298507462691</c:v>
                </c:pt>
                <c:pt idx="1438">
                  <c:v>0.16666666666666671</c:v>
                </c:pt>
                <c:pt idx="1439">
                  <c:v>0.10646387832699621</c:v>
                </c:pt>
                <c:pt idx="1440">
                  <c:v>0.1048034934497817</c:v>
                </c:pt>
                <c:pt idx="1441">
                  <c:v>0.1238095238095238</c:v>
                </c:pt>
                <c:pt idx="1442">
                  <c:v>0.12328767123287671</c:v>
                </c:pt>
                <c:pt idx="1443">
                  <c:v>0.1238095238095238</c:v>
                </c:pt>
                <c:pt idx="1444">
                  <c:v>0.1369294605809129</c:v>
                </c:pt>
                <c:pt idx="1445">
                  <c:v>0.1076233183856502</c:v>
                </c:pt>
                <c:pt idx="1446">
                  <c:v>0.12871287128712869</c:v>
                </c:pt>
                <c:pt idx="1447">
                  <c:v>0.14133333333333331</c:v>
                </c:pt>
                <c:pt idx="1448">
                  <c:v>0.1038961038961039</c:v>
                </c:pt>
                <c:pt idx="1449">
                  <c:v>0.1093394077448747</c:v>
                </c:pt>
                <c:pt idx="1450">
                  <c:v>0.11450980392156861</c:v>
                </c:pt>
                <c:pt idx="1451">
                  <c:v>0.13492063492063491</c:v>
                </c:pt>
                <c:pt idx="1452">
                  <c:v>0.14285714285714279</c:v>
                </c:pt>
                <c:pt idx="1453">
                  <c:v>0.1503322259136213</c:v>
                </c:pt>
                <c:pt idx="1454">
                  <c:v>0.1117533718689788</c:v>
                </c:pt>
                <c:pt idx="1455">
                  <c:v>0.10344827586206901</c:v>
                </c:pt>
                <c:pt idx="1456">
                  <c:v>0.1336206896551724</c:v>
                </c:pt>
                <c:pt idx="1457">
                  <c:v>0.13300492610837439</c:v>
                </c:pt>
                <c:pt idx="1458">
                  <c:v>0.13548387096774189</c:v>
                </c:pt>
                <c:pt idx="1459">
                  <c:v>9.6509240246406572E-2</c:v>
                </c:pt>
                <c:pt idx="1460">
                  <c:v>0.12742382271468139</c:v>
                </c:pt>
                <c:pt idx="1461">
                  <c:v>0.1432584269662921</c:v>
                </c:pt>
                <c:pt idx="1462">
                  <c:v>0.1</c:v>
                </c:pt>
                <c:pt idx="1463">
                  <c:v>0.10232558139534879</c:v>
                </c:pt>
                <c:pt idx="1464">
                  <c:v>0.14189837008628961</c:v>
                </c:pt>
                <c:pt idx="1465">
                  <c:v>0.1574468085106383</c:v>
                </c:pt>
                <c:pt idx="1466">
                  <c:v>8.6816720257234734E-2</c:v>
                </c:pt>
                <c:pt idx="1467">
                  <c:v>0.1064814814814815</c:v>
                </c:pt>
                <c:pt idx="1468">
                  <c:v>0.1191099476439791</c:v>
                </c:pt>
                <c:pt idx="1469">
                  <c:v>0.1063829787234043</c:v>
                </c:pt>
                <c:pt idx="1470">
                  <c:v>0.1099195710455764</c:v>
                </c:pt>
                <c:pt idx="1471">
                  <c:v>0.1114023591087811</c:v>
                </c:pt>
                <c:pt idx="1472">
                  <c:v>0.19369369369369371</c:v>
                </c:pt>
                <c:pt idx="1473">
                  <c:v>0.14492753623188409</c:v>
                </c:pt>
                <c:pt idx="1474">
                  <c:v>0.1167582417582418</c:v>
                </c:pt>
                <c:pt idx="1475">
                  <c:v>0.110655737704918</c:v>
                </c:pt>
                <c:pt idx="1476">
                  <c:v>0.1</c:v>
                </c:pt>
                <c:pt idx="1477">
                  <c:v>0.13085399449035809</c:v>
                </c:pt>
                <c:pt idx="1478">
                  <c:v>0.1241379310344828</c:v>
                </c:pt>
                <c:pt idx="1479">
                  <c:v>0.13946117274167991</c:v>
                </c:pt>
                <c:pt idx="1480">
                  <c:v>0.1339285714285714</c:v>
                </c:pt>
                <c:pt idx="1481">
                  <c:v>0.13204633204633201</c:v>
                </c:pt>
                <c:pt idx="1482">
                  <c:v>0.1136363636363636</c:v>
                </c:pt>
                <c:pt idx="1483">
                  <c:v>0.1058558558558559</c:v>
                </c:pt>
                <c:pt idx="1484">
                  <c:v>6.7164179104477612E-2</c:v>
                </c:pt>
                <c:pt idx="1485">
                  <c:v>8.5910652920962199E-2</c:v>
                </c:pt>
                <c:pt idx="1486">
                  <c:v>0.1099656357388316</c:v>
                </c:pt>
                <c:pt idx="1487">
                  <c:v>0.1245136186770428</c:v>
                </c:pt>
                <c:pt idx="1488">
                  <c:v>0.1117424242424242</c:v>
                </c:pt>
                <c:pt idx="1489">
                  <c:v>9.5617529880478086E-2</c:v>
                </c:pt>
                <c:pt idx="1490">
                  <c:v>6.965174129353234E-2</c:v>
                </c:pt>
                <c:pt idx="1491">
                  <c:v>0.1005917159763314</c:v>
                </c:pt>
                <c:pt idx="1492">
                  <c:v>0.10695187165775399</c:v>
                </c:pt>
                <c:pt idx="1493">
                  <c:v>8.3333333333333329E-2</c:v>
                </c:pt>
                <c:pt idx="1494">
                  <c:v>8.9788732394366202E-2</c:v>
                </c:pt>
                <c:pt idx="1495">
                  <c:v>0.1</c:v>
                </c:pt>
                <c:pt idx="1496">
                  <c:v>0.11171171171171169</c:v>
                </c:pt>
                <c:pt idx="1497">
                  <c:v>0.11805555555555559</c:v>
                </c:pt>
                <c:pt idx="1498">
                  <c:v>0.14285714285714279</c:v>
                </c:pt>
                <c:pt idx="1499">
                  <c:v>0.14285714285714279</c:v>
                </c:pt>
                <c:pt idx="1500">
                  <c:v>0.18055555555555561</c:v>
                </c:pt>
                <c:pt idx="1501">
                  <c:v>0.1086142322097378</c:v>
                </c:pt>
                <c:pt idx="1502">
                  <c:v>0.1422872340425532</c:v>
                </c:pt>
                <c:pt idx="1503">
                  <c:v>8.9108910891089105E-2</c:v>
                </c:pt>
                <c:pt idx="1504">
                  <c:v>0.12284482758620691</c:v>
                </c:pt>
                <c:pt idx="1505">
                  <c:v>0.1032745591939547</c:v>
                </c:pt>
                <c:pt idx="1506">
                  <c:v>5.434782608695652E-2</c:v>
                </c:pt>
                <c:pt idx="1507">
                  <c:v>0.12714776632302399</c:v>
                </c:pt>
                <c:pt idx="1508">
                  <c:v>0.10834813499111901</c:v>
                </c:pt>
                <c:pt idx="1509">
                  <c:v>0.101123595505618</c:v>
                </c:pt>
                <c:pt idx="1510">
                  <c:v>0.12676056338028169</c:v>
                </c:pt>
                <c:pt idx="1511">
                  <c:v>5.4545454545454543E-2</c:v>
                </c:pt>
                <c:pt idx="1512">
                  <c:v>0.1</c:v>
                </c:pt>
                <c:pt idx="1513">
                  <c:v>0.1339285714285714</c:v>
                </c:pt>
                <c:pt idx="1514">
                  <c:v>0.1167192429022082</c:v>
                </c:pt>
                <c:pt idx="1515">
                  <c:v>0.17346938775510201</c:v>
                </c:pt>
                <c:pt idx="1516">
                  <c:v>9.9326599326599332E-2</c:v>
                </c:pt>
                <c:pt idx="1517">
                  <c:v>0.22368421052631579</c:v>
                </c:pt>
                <c:pt idx="1518">
                  <c:v>0.12661498708010341</c:v>
                </c:pt>
                <c:pt idx="1519">
                  <c:v>0.14655172413793099</c:v>
                </c:pt>
                <c:pt idx="1520">
                  <c:v>0.15051020408163271</c:v>
                </c:pt>
                <c:pt idx="1521">
                  <c:v>0.1082089552238806</c:v>
                </c:pt>
                <c:pt idx="1522">
                  <c:v>8.0495356037151702E-2</c:v>
                </c:pt>
                <c:pt idx="1523">
                  <c:v>0.1030595813204509</c:v>
                </c:pt>
                <c:pt idx="1524">
                  <c:v>0.3475177304964539</c:v>
                </c:pt>
                <c:pt idx="1525">
                  <c:v>0.1348837209302326</c:v>
                </c:pt>
                <c:pt idx="1526">
                  <c:v>0.1287425149700599</c:v>
                </c:pt>
                <c:pt idx="1527">
                  <c:v>0.1224764468371467</c:v>
                </c:pt>
                <c:pt idx="1528">
                  <c:v>0.11088709677419351</c:v>
                </c:pt>
                <c:pt idx="1529">
                  <c:v>7.6271186440677971E-2</c:v>
                </c:pt>
                <c:pt idx="1530">
                  <c:v>0.1141304347826087</c:v>
                </c:pt>
                <c:pt idx="1531">
                  <c:v>0.10121457489878539</c:v>
                </c:pt>
                <c:pt idx="1532">
                  <c:v>8.6956521739130432E-2</c:v>
                </c:pt>
                <c:pt idx="1533">
                  <c:v>1.8181818181818181E-2</c:v>
                </c:pt>
                <c:pt idx="1534">
                  <c:v>0.14446529080675419</c:v>
                </c:pt>
                <c:pt idx="1535">
                  <c:v>0.15740740740740741</c:v>
                </c:pt>
                <c:pt idx="1536">
                  <c:v>0.1099656357388316</c:v>
                </c:pt>
                <c:pt idx="1537">
                  <c:v>0.14137931034482759</c:v>
                </c:pt>
                <c:pt idx="1538">
                  <c:v>0.13390313390313391</c:v>
                </c:pt>
                <c:pt idx="1539">
                  <c:v>0.1025641025641026</c:v>
                </c:pt>
                <c:pt idx="1540">
                  <c:v>0.1121794871794872</c:v>
                </c:pt>
                <c:pt idx="1541">
                  <c:v>0.12797619047619049</c:v>
                </c:pt>
                <c:pt idx="1542">
                  <c:v>0.14020270270270269</c:v>
                </c:pt>
                <c:pt idx="1543">
                  <c:v>9.5684803001876179E-2</c:v>
                </c:pt>
                <c:pt idx="1544">
                  <c:v>0.10212765957446809</c:v>
                </c:pt>
                <c:pt idx="1545">
                  <c:v>0.1246458923512748</c:v>
                </c:pt>
                <c:pt idx="1546">
                  <c:v>0.1175757575757576</c:v>
                </c:pt>
                <c:pt idx="1547">
                  <c:v>9.7826086956521743E-2</c:v>
                </c:pt>
                <c:pt idx="1548">
                  <c:v>0.12804878048780491</c:v>
                </c:pt>
                <c:pt idx="1549">
                  <c:v>0.1074523396880416</c:v>
                </c:pt>
                <c:pt idx="1550">
                  <c:v>0.32258064516129031</c:v>
                </c:pt>
                <c:pt idx="1551">
                  <c:v>0.1685393258426966</c:v>
                </c:pt>
                <c:pt idx="1552">
                  <c:v>0.1186046511627907</c:v>
                </c:pt>
                <c:pt idx="1553">
                  <c:v>0.1092198581560284</c:v>
                </c:pt>
                <c:pt idx="1554">
                  <c:v>0.10805084745762709</c:v>
                </c:pt>
                <c:pt idx="1555">
                  <c:v>0.1415929203539823</c:v>
                </c:pt>
                <c:pt idx="1556">
                  <c:v>5.0847457627118647E-2</c:v>
                </c:pt>
                <c:pt idx="1557">
                  <c:v>0.1119402985074627</c:v>
                </c:pt>
                <c:pt idx="1558">
                  <c:v>0.2151898734177215</c:v>
                </c:pt>
                <c:pt idx="1559">
                  <c:v>8.8888888888888892E-2</c:v>
                </c:pt>
                <c:pt idx="1560">
                  <c:v>0.1073529411764706</c:v>
                </c:pt>
                <c:pt idx="1561">
                  <c:v>0.11072664359861591</c:v>
                </c:pt>
                <c:pt idx="1562">
                  <c:v>0.16260162601626019</c:v>
                </c:pt>
                <c:pt idx="1563">
                  <c:v>0.1111111111111111</c:v>
                </c:pt>
                <c:pt idx="1564">
                  <c:v>0.125</c:v>
                </c:pt>
                <c:pt idx="1565">
                  <c:v>0.1049007695423248</c:v>
                </c:pt>
                <c:pt idx="1566">
                  <c:v>0.16842105263157889</c:v>
                </c:pt>
                <c:pt idx="1567">
                  <c:v>8.3333333333333329E-2</c:v>
                </c:pt>
                <c:pt idx="1568">
                  <c:v>0.14243323442136499</c:v>
                </c:pt>
                <c:pt idx="1569">
                  <c:v>7.8610603290676415E-2</c:v>
                </c:pt>
                <c:pt idx="1570">
                  <c:v>0.18095238095238089</c:v>
                </c:pt>
                <c:pt idx="1571">
                  <c:v>0.14097496706192361</c:v>
                </c:pt>
                <c:pt idx="1572">
                  <c:v>0.13207547169811321</c:v>
                </c:pt>
                <c:pt idx="1573">
                  <c:v>7.6388888888888895E-2</c:v>
                </c:pt>
                <c:pt idx="1574">
                  <c:v>9.7402597402597407E-2</c:v>
                </c:pt>
                <c:pt idx="1575">
                  <c:v>0.12987012987012991</c:v>
                </c:pt>
                <c:pt idx="1576">
                  <c:v>0.1</c:v>
                </c:pt>
                <c:pt idx="1577">
                  <c:v>0.1020408163265306</c:v>
                </c:pt>
                <c:pt idx="1578">
                  <c:v>0.1799485861182519</c:v>
                </c:pt>
                <c:pt idx="1579">
                  <c:v>0.1433526011560694</c:v>
                </c:pt>
                <c:pt idx="1580">
                  <c:v>0.12995594713656389</c:v>
                </c:pt>
                <c:pt idx="1581">
                  <c:v>0.15102040816326531</c:v>
                </c:pt>
                <c:pt idx="1582">
                  <c:v>0.1172161172161172</c:v>
                </c:pt>
                <c:pt idx="1583">
                  <c:v>7.4999999999999997E-2</c:v>
                </c:pt>
                <c:pt idx="1584">
                  <c:v>0.12175324675324679</c:v>
                </c:pt>
                <c:pt idx="1585">
                  <c:v>0.14393939393939401</c:v>
                </c:pt>
                <c:pt idx="1586">
                  <c:v>0.13077939233817701</c:v>
                </c:pt>
                <c:pt idx="1587">
                  <c:v>0.16734143049932521</c:v>
                </c:pt>
                <c:pt idx="1588">
                  <c:v>0.1146881287726358</c:v>
                </c:pt>
                <c:pt idx="1589">
                  <c:v>0.1444444444444444</c:v>
                </c:pt>
                <c:pt idx="1590">
                  <c:v>0.1005291005291005</c:v>
                </c:pt>
                <c:pt idx="1591">
                  <c:v>0.1368421052631579</c:v>
                </c:pt>
                <c:pt idx="1592">
                  <c:v>0.1180030257186082</c:v>
                </c:pt>
                <c:pt idx="1593">
                  <c:v>9.9378881987577633E-2</c:v>
                </c:pt>
                <c:pt idx="1594">
                  <c:v>0.13405797101449279</c:v>
                </c:pt>
                <c:pt idx="1595">
                  <c:v>0.17499999999999999</c:v>
                </c:pt>
                <c:pt idx="1596">
                  <c:v>0.1136363636363636</c:v>
                </c:pt>
                <c:pt idx="1597">
                  <c:v>0.12686567164179111</c:v>
                </c:pt>
                <c:pt idx="1598">
                  <c:v>0.14012738853503179</c:v>
                </c:pt>
                <c:pt idx="1599">
                  <c:v>0.12709030100334451</c:v>
                </c:pt>
                <c:pt idx="1600">
                  <c:v>0.1688311688311688</c:v>
                </c:pt>
                <c:pt idx="1601">
                  <c:v>0.1205673758865248</c:v>
                </c:pt>
                <c:pt idx="1602">
                  <c:v>0.10980392156862739</c:v>
                </c:pt>
                <c:pt idx="1603">
                  <c:v>8.7786259541984726E-2</c:v>
                </c:pt>
                <c:pt idx="1604">
                  <c:v>0.1098265895953757</c:v>
                </c:pt>
                <c:pt idx="1605">
                  <c:v>8.8319088319088315E-2</c:v>
                </c:pt>
                <c:pt idx="1606">
                  <c:v>8.6956521739130432E-2</c:v>
                </c:pt>
                <c:pt idx="1607">
                  <c:v>9.375E-2</c:v>
                </c:pt>
                <c:pt idx="1608">
                  <c:v>0.13822894168466521</c:v>
                </c:pt>
                <c:pt idx="1609">
                  <c:v>0.1227436823104693</c:v>
                </c:pt>
                <c:pt idx="1610">
                  <c:v>0.14027149321266971</c:v>
                </c:pt>
                <c:pt idx="1611">
                  <c:v>0.19847328244274809</c:v>
                </c:pt>
                <c:pt idx="1612">
                  <c:v>0.146095717884131</c:v>
                </c:pt>
                <c:pt idx="1613">
                  <c:v>0.12482853223593959</c:v>
                </c:pt>
                <c:pt idx="1614">
                  <c:v>0.10942249240121581</c:v>
                </c:pt>
                <c:pt idx="1615">
                  <c:v>0.16159695817490491</c:v>
                </c:pt>
                <c:pt idx="1616">
                  <c:v>5.3571428571428568E-2</c:v>
                </c:pt>
                <c:pt idx="1617">
                  <c:v>0.15155807365439089</c:v>
                </c:pt>
                <c:pt idx="1618">
                  <c:v>0.1060171919770774</c:v>
                </c:pt>
                <c:pt idx="1619">
                  <c:v>0.13636363636363641</c:v>
                </c:pt>
                <c:pt idx="1620">
                  <c:v>0.15584415584415581</c:v>
                </c:pt>
                <c:pt idx="1621">
                  <c:v>0.12580645161290319</c:v>
                </c:pt>
                <c:pt idx="1622">
                  <c:v>6.9264069264069264E-2</c:v>
                </c:pt>
                <c:pt idx="1623">
                  <c:v>0.1209677419354839</c:v>
                </c:pt>
                <c:pt idx="1624">
                  <c:v>0.1232227488151659</c:v>
                </c:pt>
                <c:pt idx="1625">
                  <c:v>7.0381231671554259E-2</c:v>
                </c:pt>
                <c:pt idx="1626">
                  <c:v>0.108695652173913</c:v>
                </c:pt>
                <c:pt idx="1627">
                  <c:v>0.14668769716088331</c:v>
                </c:pt>
                <c:pt idx="1628">
                  <c:v>0.18699186991869921</c:v>
                </c:pt>
                <c:pt idx="1629">
                  <c:v>0.12195121951219511</c:v>
                </c:pt>
                <c:pt idx="1630">
                  <c:v>7.1856287425149698E-2</c:v>
                </c:pt>
                <c:pt idx="1631">
                  <c:v>0.15789473684210531</c:v>
                </c:pt>
                <c:pt idx="1632">
                  <c:v>8.7301587301587297E-2</c:v>
                </c:pt>
                <c:pt idx="1633">
                  <c:v>0.1197411003236246</c:v>
                </c:pt>
                <c:pt idx="1634">
                  <c:v>0.12615955473098331</c:v>
                </c:pt>
                <c:pt idx="1635">
                  <c:v>7.5163398692810454E-2</c:v>
                </c:pt>
                <c:pt idx="1636">
                  <c:v>7.7669902912621352E-2</c:v>
                </c:pt>
                <c:pt idx="1637">
                  <c:v>0.1178766588602654</c:v>
                </c:pt>
                <c:pt idx="1638">
                  <c:v>0.12633181126331811</c:v>
                </c:pt>
                <c:pt idx="1639">
                  <c:v>9.3109869646182494E-2</c:v>
                </c:pt>
                <c:pt idx="1640">
                  <c:v>0.14035087719298239</c:v>
                </c:pt>
                <c:pt idx="1641">
                  <c:v>0.1044776119402985</c:v>
                </c:pt>
                <c:pt idx="1642">
                  <c:v>0.15083798882681559</c:v>
                </c:pt>
                <c:pt idx="1643">
                  <c:v>0.1748633879781421</c:v>
                </c:pt>
                <c:pt idx="1644">
                  <c:v>7.9365079365079361E-2</c:v>
                </c:pt>
                <c:pt idx="1645">
                  <c:v>9.9514563106796114E-2</c:v>
                </c:pt>
                <c:pt idx="1646">
                  <c:v>0.21311475409836059</c:v>
                </c:pt>
                <c:pt idx="1647">
                  <c:v>7.4626865671641784E-2</c:v>
                </c:pt>
                <c:pt idx="1648">
                  <c:v>0.13674659753726509</c:v>
                </c:pt>
                <c:pt idx="1649">
                  <c:v>0.1642619311875694</c:v>
                </c:pt>
                <c:pt idx="1650">
                  <c:v>0.16561844863731659</c:v>
                </c:pt>
                <c:pt idx="1651">
                  <c:v>0.27906976744186052</c:v>
                </c:pt>
                <c:pt idx="1652">
                  <c:v>0.2</c:v>
                </c:pt>
                <c:pt idx="1653">
                  <c:v>0.15584415584415581</c:v>
                </c:pt>
                <c:pt idx="1654">
                  <c:v>0.1764705882352941</c:v>
                </c:pt>
                <c:pt idx="1655">
                  <c:v>0.16514806378132121</c:v>
                </c:pt>
                <c:pt idx="1656">
                  <c:v>0.12475247524752479</c:v>
                </c:pt>
                <c:pt idx="1657">
                  <c:v>0.12</c:v>
                </c:pt>
                <c:pt idx="1658">
                  <c:v>0.1224489795918367</c:v>
                </c:pt>
                <c:pt idx="1659">
                  <c:v>9.4674556213017749E-2</c:v>
                </c:pt>
                <c:pt idx="1660">
                  <c:v>7.6086956521739135E-2</c:v>
                </c:pt>
                <c:pt idx="1661">
                  <c:v>0</c:v>
                </c:pt>
                <c:pt idx="1662">
                  <c:v>0.1134453781512605</c:v>
                </c:pt>
                <c:pt idx="1663">
                  <c:v>0.14799999999999999</c:v>
                </c:pt>
                <c:pt idx="1664">
                  <c:v>0.11878453038674031</c:v>
                </c:pt>
                <c:pt idx="1665">
                  <c:v>7.0175438596491224E-2</c:v>
                </c:pt>
                <c:pt idx="1666">
                  <c:v>0.34042553191489361</c:v>
                </c:pt>
                <c:pt idx="1667">
                  <c:v>0.24882629107981219</c:v>
                </c:pt>
                <c:pt idx="1668">
                  <c:v>0.1275862068965517</c:v>
                </c:pt>
                <c:pt idx="1669">
                  <c:v>0.1042944785276074</c:v>
                </c:pt>
                <c:pt idx="1670">
                  <c:v>0.18811881188118809</c:v>
                </c:pt>
                <c:pt idx="1671">
                  <c:v>0.15682281059063141</c:v>
                </c:pt>
                <c:pt idx="1672">
                  <c:v>0.16770186335403731</c:v>
                </c:pt>
                <c:pt idx="1673">
                  <c:v>6.6666666666666666E-2</c:v>
                </c:pt>
                <c:pt idx="1674">
                  <c:v>0.1213114754098361</c:v>
                </c:pt>
                <c:pt idx="1675">
                  <c:v>0.15204678362573101</c:v>
                </c:pt>
                <c:pt idx="1676">
                  <c:v>0.14072494669509589</c:v>
                </c:pt>
                <c:pt idx="1677">
                  <c:v>0.16842105263157889</c:v>
                </c:pt>
                <c:pt idx="1678">
                  <c:v>0.11801242236024841</c:v>
                </c:pt>
                <c:pt idx="1679">
                  <c:v>0.13733905579399139</c:v>
                </c:pt>
                <c:pt idx="1680">
                  <c:v>0.12578616352201261</c:v>
                </c:pt>
                <c:pt idx="1681">
                  <c:v>9.6173733195449848E-2</c:v>
                </c:pt>
                <c:pt idx="1682">
                  <c:v>0.1409395973154362</c:v>
                </c:pt>
                <c:pt idx="1683">
                  <c:v>0.1099290780141844</c:v>
                </c:pt>
                <c:pt idx="1684">
                  <c:v>8.4400465657741564E-2</c:v>
                </c:pt>
                <c:pt idx="1685">
                  <c:v>9.4462540716612378E-2</c:v>
                </c:pt>
                <c:pt idx="1686">
                  <c:v>0.1140642303433001</c:v>
                </c:pt>
                <c:pt idx="1687">
                  <c:v>0.1495098039215686</c:v>
                </c:pt>
                <c:pt idx="1688">
                  <c:v>0.1090909090909091</c:v>
                </c:pt>
                <c:pt idx="1689">
                  <c:v>0.14099216710182769</c:v>
                </c:pt>
                <c:pt idx="1690">
                  <c:v>0.1333333333333333</c:v>
                </c:pt>
                <c:pt idx="1691">
                  <c:v>0.1360123647604328</c:v>
                </c:pt>
                <c:pt idx="1692">
                  <c:v>5.8479532163742687E-2</c:v>
                </c:pt>
                <c:pt idx="1693">
                  <c:v>0.20684039087947881</c:v>
                </c:pt>
                <c:pt idx="1694">
                  <c:v>9.1928251121076235E-2</c:v>
                </c:pt>
                <c:pt idx="1695">
                  <c:v>0.1071428571428571</c:v>
                </c:pt>
                <c:pt idx="1696">
                  <c:v>9.9378881987577633E-2</c:v>
                </c:pt>
                <c:pt idx="1697">
                  <c:v>6.7873303167420809E-2</c:v>
                </c:pt>
                <c:pt idx="1698">
                  <c:v>0.14357682619647361</c:v>
                </c:pt>
                <c:pt idx="1699">
                  <c:v>0.1104651162790698</c:v>
                </c:pt>
                <c:pt idx="1700">
                  <c:v>0.17551963048498839</c:v>
                </c:pt>
                <c:pt idx="1701">
                  <c:v>6.0465116279069767E-2</c:v>
                </c:pt>
                <c:pt idx="1702">
                  <c:v>9.1093117408906882E-2</c:v>
                </c:pt>
                <c:pt idx="1703">
                  <c:v>9.541511771995044E-2</c:v>
                </c:pt>
                <c:pt idx="1704">
                  <c:v>0.12887828162291171</c:v>
                </c:pt>
                <c:pt idx="1705">
                  <c:v>0.2</c:v>
                </c:pt>
                <c:pt idx="1706">
                  <c:v>7.6923076923076927E-2</c:v>
                </c:pt>
                <c:pt idx="1707">
                  <c:v>9.3959731543624164E-2</c:v>
                </c:pt>
                <c:pt idx="1708">
                  <c:v>0.1162790697674419</c:v>
                </c:pt>
                <c:pt idx="1709">
                  <c:v>0.17964071856287431</c:v>
                </c:pt>
                <c:pt idx="1710">
                  <c:v>0.1263001485884101</c:v>
                </c:pt>
                <c:pt idx="1711">
                  <c:v>9.7633136094674555E-2</c:v>
                </c:pt>
                <c:pt idx="1712">
                  <c:v>0.1290322580645161</c:v>
                </c:pt>
                <c:pt idx="1713">
                  <c:v>0.1060171919770774</c:v>
                </c:pt>
                <c:pt idx="1714">
                  <c:v>0.1460905349794239</c:v>
                </c:pt>
                <c:pt idx="1715">
                  <c:v>0.20634920634920631</c:v>
                </c:pt>
                <c:pt idx="1716">
                  <c:v>0.1664050235478807</c:v>
                </c:pt>
                <c:pt idx="1717">
                  <c:v>0.1156351791530945</c:v>
                </c:pt>
                <c:pt idx="1718">
                  <c:v>0.17785234899328861</c:v>
                </c:pt>
                <c:pt idx="1719">
                  <c:v>0.1470588235294118</c:v>
                </c:pt>
                <c:pt idx="1720">
                  <c:v>0.10227272727272731</c:v>
                </c:pt>
                <c:pt idx="1721">
                  <c:v>0.128</c:v>
                </c:pt>
                <c:pt idx="1722">
                  <c:v>0.14318706697459591</c:v>
                </c:pt>
                <c:pt idx="1723">
                  <c:v>5.737704918032787E-2</c:v>
                </c:pt>
                <c:pt idx="1724">
                  <c:v>0.1237113402061856</c:v>
                </c:pt>
                <c:pt idx="1725">
                  <c:v>9.9630996309963096E-2</c:v>
                </c:pt>
                <c:pt idx="1726">
                  <c:v>3.8834951456310683E-2</c:v>
                </c:pt>
                <c:pt idx="1727">
                  <c:v>0.123943661971831</c:v>
                </c:pt>
                <c:pt idx="1728">
                  <c:v>0.1202635914332784</c:v>
                </c:pt>
                <c:pt idx="1729">
                  <c:v>0.15356711003627571</c:v>
                </c:pt>
                <c:pt idx="1730">
                  <c:v>0.26415094339622641</c:v>
                </c:pt>
                <c:pt idx="1731">
                  <c:v>0.1155172413793103</c:v>
                </c:pt>
                <c:pt idx="1732">
                  <c:v>0.10119047619047621</c:v>
                </c:pt>
                <c:pt idx="1733">
                  <c:v>0.16111111111111109</c:v>
                </c:pt>
                <c:pt idx="1734">
                  <c:v>0.1152173913043478</c:v>
                </c:pt>
                <c:pt idx="1735">
                  <c:v>0.15714285714285711</c:v>
                </c:pt>
                <c:pt idx="1736">
                  <c:v>0.11940298507462691</c:v>
                </c:pt>
                <c:pt idx="1737">
                  <c:v>1.6260162601626021E-2</c:v>
                </c:pt>
                <c:pt idx="1738">
                  <c:v>0.1446808510638298</c:v>
                </c:pt>
                <c:pt idx="1739">
                  <c:v>0.1012345679012346</c:v>
                </c:pt>
                <c:pt idx="1740">
                  <c:v>9.90990990990991E-2</c:v>
                </c:pt>
                <c:pt idx="1741">
                  <c:v>0.1125</c:v>
                </c:pt>
                <c:pt idx="1742">
                  <c:v>9.3896713615023469E-2</c:v>
                </c:pt>
                <c:pt idx="1743">
                  <c:v>0.1440443213296399</c:v>
                </c:pt>
                <c:pt idx="1744">
                  <c:v>0.1140350877192982</c:v>
                </c:pt>
                <c:pt idx="1745">
                  <c:v>8.5674157303370788E-2</c:v>
                </c:pt>
                <c:pt idx="1746">
                  <c:v>7.3170731707317069E-2</c:v>
                </c:pt>
                <c:pt idx="1747">
                  <c:v>0.1348837209302326</c:v>
                </c:pt>
                <c:pt idx="1748">
                  <c:v>0.1041666666666667</c:v>
                </c:pt>
                <c:pt idx="1749">
                  <c:v>0.1053864168618267</c:v>
                </c:pt>
                <c:pt idx="1750">
                  <c:v>0.13596491228070179</c:v>
                </c:pt>
                <c:pt idx="1751">
                  <c:v>0.1185770750988142</c:v>
                </c:pt>
                <c:pt idx="1752">
                  <c:v>0.2105263157894737</c:v>
                </c:pt>
                <c:pt idx="1753">
                  <c:v>0.10121457489878539</c:v>
                </c:pt>
                <c:pt idx="1754">
                  <c:v>0.20977596741344201</c:v>
                </c:pt>
                <c:pt idx="1755">
                  <c:v>0.22291021671826619</c:v>
                </c:pt>
                <c:pt idx="1756">
                  <c:v>0.14940577249575551</c:v>
                </c:pt>
                <c:pt idx="1757">
                  <c:v>0.12688821752265861</c:v>
                </c:pt>
                <c:pt idx="1758">
                  <c:v>0.1688311688311688</c:v>
                </c:pt>
                <c:pt idx="1759">
                  <c:v>0.16769095697980679</c:v>
                </c:pt>
                <c:pt idx="1760">
                  <c:v>7.874015748031496E-2</c:v>
                </c:pt>
                <c:pt idx="1761">
                  <c:v>9.4076655052264813E-2</c:v>
                </c:pt>
                <c:pt idx="1762">
                  <c:v>0.14467005076142131</c:v>
                </c:pt>
                <c:pt idx="1763">
                  <c:v>0.1142191142191142</c:v>
                </c:pt>
                <c:pt idx="1764">
                  <c:v>0.103299856527977</c:v>
                </c:pt>
                <c:pt idx="1765">
                  <c:v>0.2055837563451777</c:v>
                </c:pt>
                <c:pt idx="1766">
                  <c:v>0.1631284916201117</c:v>
                </c:pt>
                <c:pt idx="1767">
                  <c:v>9.9096191091026464E-2</c:v>
                </c:pt>
                <c:pt idx="1768">
                  <c:v>0.1352459016393443</c:v>
                </c:pt>
                <c:pt idx="1769">
                  <c:v>9.2045454545454541E-2</c:v>
                </c:pt>
                <c:pt idx="1770">
                  <c:v>0.17101449275362321</c:v>
                </c:pt>
                <c:pt idx="1771">
                  <c:v>0.1069633883704235</c:v>
                </c:pt>
                <c:pt idx="1772">
                  <c:v>0.12472647702407</c:v>
                </c:pt>
                <c:pt idx="1773">
                  <c:v>0.1234567901234568</c:v>
                </c:pt>
                <c:pt idx="1774">
                  <c:v>0.14522821576763489</c:v>
                </c:pt>
                <c:pt idx="1775">
                  <c:v>0.10526315789473679</c:v>
                </c:pt>
                <c:pt idx="1776">
                  <c:v>0.13815789473684209</c:v>
                </c:pt>
                <c:pt idx="1777">
                  <c:v>0.10759493670886081</c:v>
                </c:pt>
                <c:pt idx="1778">
                  <c:v>0.1277258566978193</c:v>
                </c:pt>
                <c:pt idx="1779">
                  <c:v>0.1314432989690722</c:v>
                </c:pt>
                <c:pt idx="1780">
                  <c:v>0.10436893203883491</c:v>
                </c:pt>
                <c:pt idx="1781">
                  <c:v>0.13197969543147209</c:v>
                </c:pt>
                <c:pt idx="1782">
                  <c:v>0.108974358974359</c:v>
                </c:pt>
                <c:pt idx="1783">
                  <c:v>0.1142857142857143</c:v>
                </c:pt>
                <c:pt idx="1784">
                  <c:v>0.11874999999999999</c:v>
                </c:pt>
                <c:pt idx="1785">
                  <c:v>0.10526315789473679</c:v>
                </c:pt>
                <c:pt idx="1786">
                  <c:v>0.1122994652406417</c:v>
                </c:pt>
                <c:pt idx="1787">
                  <c:v>0.1007751937984496</c:v>
                </c:pt>
                <c:pt idx="1788">
                  <c:v>0.1082802547770701</c:v>
                </c:pt>
                <c:pt idx="1789">
                  <c:v>0.1384928716904277</c:v>
                </c:pt>
                <c:pt idx="1790">
                  <c:v>0.12621359223300971</c:v>
                </c:pt>
                <c:pt idx="1791">
                  <c:v>0.10731707317073171</c:v>
                </c:pt>
                <c:pt idx="1792">
                  <c:v>0.1124031007751938</c:v>
                </c:pt>
                <c:pt idx="1793">
                  <c:v>0.1017964071856287</c:v>
                </c:pt>
                <c:pt idx="1794">
                  <c:v>0.12793733681462141</c:v>
                </c:pt>
                <c:pt idx="1795">
                  <c:v>0.1334661354581673</c:v>
                </c:pt>
                <c:pt idx="1796">
                  <c:v>0.1215686274509804</c:v>
                </c:pt>
                <c:pt idx="1797">
                  <c:v>0.13753581661891121</c:v>
                </c:pt>
                <c:pt idx="1798">
                  <c:v>8.0267558528428096E-2</c:v>
                </c:pt>
                <c:pt idx="1799">
                  <c:v>0.10838445807770961</c:v>
                </c:pt>
                <c:pt idx="1800">
                  <c:v>0.11594202898550721</c:v>
                </c:pt>
                <c:pt idx="1801">
                  <c:v>0.14423076923076919</c:v>
                </c:pt>
                <c:pt idx="1802">
                  <c:v>0.13793103448275859</c:v>
                </c:pt>
                <c:pt idx="1803">
                  <c:v>0.13129102844638951</c:v>
                </c:pt>
                <c:pt idx="1804">
                  <c:v>0.14329268292682931</c:v>
                </c:pt>
                <c:pt idx="1805">
                  <c:v>0.10309278350515461</c:v>
                </c:pt>
                <c:pt idx="1806">
                  <c:v>0.1197411003236246</c:v>
                </c:pt>
                <c:pt idx="1807">
                  <c:v>0.10071942446043169</c:v>
                </c:pt>
                <c:pt idx="1808">
                  <c:v>6.3291139240506333E-2</c:v>
                </c:pt>
                <c:pt idx="1809">
                  <c:v>0.16666666666666671</c:v>
                </c:pt>
                <c:pt idx="1810">
                  <c:v>0.11500974658869401</c:v>
                </c:pt>
                <c:pt idx="1811">
                  <c:v>0.14130434782608689</c:v>
                </c:pt>
                <c:pt idx="1812">
                  <c:v>0.1413612565445026</c:v>
                </c:pt>
                <c:pt idx="1813">
                  <c:v>0.1082251082251082</c:v>
                </c:pt>
                <c:pt idx="1814">
                  <c:v>0.12631578947368419</c:v>
                </c:pt>
                <c:pt idx="1815">
                  <c:v>0.10526315789473679</c:v>
                </c:pt>
                <c:pt idx="1816">
                  <c:v>0.13513513513513509</c:v>
                </c:pt>
                <c:pt idx="1817">
                  <c:v>0.125</c:v>
                </c:pt>
                <c:pt idx="1818">
                  <c:v>0.11374407582938389</c:v>
                </c:pt>
                <c:pt idx="1819">
                  <c:v>0.10264900662251659</c:v>
                </c:pt>
                <c:pt idx="1820">
                  <c:v>0.1238532110091743</c:v>
                </c:pt>
                <c:pt idx="1821">
                  <c:v>0.12785388127853881</c:v>
                </c:pt>
                <c:pt idx="1822">
                  <c:v>0.10344827586206901</c:v>
                </c:pt>
                <c:pt idx="1823">
                  <c:v>0.1176470588235294</c:v>
                </c:pt>
                <c:pt idx="1824">
                  <c:v>0.1557632398753894</c:v>
                </c:pt>
                <c:pt idx="1825">
                  <c:v>0.14859437751004009</c:v>
                </c:pt>
                <c:pt idx="1826">
                  <c:v>0.15272727272727271</c:v>
                </c:pt>
                <c:pt idx="1827">
                  <c:v>0.1059190031152648</c:v>
                </c:pt>
                <c:pt idx="1828">
                  <c:v>0.10344827586206901</c:v>
                </c:pt>
                <c:pt idx="1829">
                  <c:v>0.1037463976945245</c:v>
                </c:pt>
                <c:pt idx="1830">
                  <c:v>0.1568123393316195</c:v>
                </c:pt>
                <c:pt idx="1831">
                  <c:v>0.14473684210526319</c:v>
                </c:pt>
                <c:pt idx="1832">
                  <c:v>0.13553113553113549</c:v>
                </c:pt>
                <c:pt idx="1833">
                  <c:v>0.1167192429022082</c:v>
                </c:pt>
                <c:pt idx="1834">
                  <c:v>0.1201117318435754</c:v>
                </c:pt>
                <c:pt idx="1835">
                  <c:v>8.4415584415584416E-2</c:v>
                </c:pt>
                <c:pt idx="1836">
                  <c:v>0.101123595505618</c:v>
                </c:pt>
                <c:pt idx="1837">
                  <c:v>0.124203821656051</c:v>
                </c:pt>
                <c:pt idx="1838">
                  <c:v>9.1463414634146339E-2</c:v>
                </c:pt>
                <c:pt idx="1839">
                  <c:v>0.12209302325581391</c:v>
                </c:pt>
                <c:pt idx="1840">
                  <c:v>0.10153846153846149</c:v>
                </c:pt>
                <c:pt idx="1841">
                  <c:v>0.1211072664359862</c:v>
                </c:pt>
                <c:pt idx="1842">
                  <c:v>0.11241217798594851</c:v>
                </c:pt>
                <c:pt idx="1843">
                  <c:v>0.11878453038674031</c:v>
                </c:pt>
                <c:pt idx="1844">
                  <c:v>0.1127272727272727</c:v>
                </c:pt>
                <c:pt idx="1845">
                  <c:v>0.1118881118881119</c:v>
                </c:pt>
                <c:pt idx="1846">
                  <c:v>0.1004901960784314</c:v>
                </c:pt>
                <c:pt idx="1847">
                  <c:v>0.13069908814589659</c:v>
                </c:pt>
                <c:pt idx="1848">
                  <c:v>0.10114942528735631</c:v>
                </c:pt>
                <c:pt idx="1849">
                  <c:v>0.1230366492146597</c:v>
                </c:pt>
                <c:pt idx="1850">
                  <c:v>0.1003460207612457</c:v>
                </c:pt>
                <c:pt idx="1851">
                  <c:v>9.8859315589353611E-2</c:v>
                </c:pt>
                <c:pt idx="1852">
                  <c:v>0.112781954887218</c:v>
                </c:pt>
                <c:pt idx="1853">
                  <c:v>5.4054054054054057E-2</c:v>
                </c:pt>
                <c:pt idx="1854">
                  <c:v>0.1042183622828784</c:v>
                </c:pt>
                <c:pt idx="1855">
                  <c:v>0.107981220657277</c:v>
                </c:pt>
                <c:pt idx="1856">
                  <c:v>9.2682926829268292E-2</c:v>
                </c:pt>
                <c:pt idx="1857">
                  <c:v>0.15555555555555561</c:v>
                </c:pt>
                <c:pt idx="1858">
                  <c:v>0.106508875739645</c:v>
                </c:pt>
                <c:pt idx="1859">
                  <c:v>0.13734939759036141</c:v>
                </c:pt>
                <c:pt idx="1860">
                  <c:v>0.12653061224489789</c:v>
                </c:pt>
                <c:pt idx="1861">
                  <c:v>0.125</c:v>
                </c:pt>
                <c:pt idx="1862">
                  <c:v>0.11203319502074691</c:v>
                </c:pt>
                <c:pt idx="1863">
                  <c:v>0.1126760563380282</c:v>
                </c:pt>
                <c:pt idx="1864">
                  <c:v>0.1432584269662921</c:v>
                </c:pt>
                <c:pt idx="1865">
                  <c:v>0.121875</c:v>
                </c:pt>
                <c:pt idx="1866">
                  <c:v>0.12554112554112551</c:v>
                </c:pt>
                <c:pt idx="1867">
                  <c:v>5.8823529411764712E-2</c:v>
                </c:pt>
                <c:pt idx="1868">
                  <c:v>0.1224489795918367</c:v>
                </c:pt>
                <c:pt idx="1869">
                  <c:v>0.13023255813953491</c:v>
                </c:pt>
                <c:pt idx="1870">
                  <c:v>0.1193548387096774</c:v>
                </c:pt>
                <c:pt idx="1871">
                  <c:v>0.13931888544891641</c:v>
                </c:pt>
                <c:pt idx="1872">
                  <c:v>0.1206896551724138</c:v>
                </c:pt>
                <c:pt idx="1873">
                  <c:v>0.1205479452054795</c:v>
                </c:pt>
                <c:pt idx="1874">
                  <c:v>9.5238095238095233E-2</c:v>
                </c:pt>
                <c:pt idx="1875">
                  <c:v>0.11444141689373299</c:v>
                </c:pt>
                <c:pt idx="1876">
                  <c:v>0.125</c:v>
                </c:pt>
                <c:pt idx="1877">
                  <c:v>0.14004914004913999</c:v>
                </c:pt>
                <c:pt idx="1878">
                  <c:v>4.5454545454545463E-2</c:v>
                </c:pt>
                <c:pt idx="1879">
                  <c:v>6.1320754716981132E-2</c:v>
                </c:pt>
                <c:pt idx="1880">
                  <c:v>5.8394160583941597E-2</c:v>
                </c:pt>
                <c:pt idx="1881">
                  <c:v>0.13541666666666671</c:v>
                </c:pt>
                <c:pt idx="1882">
                  <c:v>0.1150793650793651</c:v>
                </c:pt>
                <c:pt idx="1883">
                  <c:v>0.1542553191489362</c:v>
                </c:pt>
                <c:pt idx="1884">
                  <c:v>9.3841642228739003E-2</c:v>
                </c:pt>
                <c:pt idx="1885">
                  <c:v>0.11203319502074691</c:v>
                </c:pt>
                <c:pt idx="1886">
                  <c:v>0.15151515151515149</c:v>
                </c:pt>
                <c:pt idx="1887">
                  <c:v>0.1163793103448276</c:v>
                </c:pt>
                <c:pt idx="1888">
                  <c:v>7.0631970260223054E-2</c:v>
                </c:pt>
                <c:pt idx="1889">
                  <c:v>0.1126760563380282</c:v>
                </c:pt>
                <c:pt idx="1890">
                  <c:v>0.1102661596958175</c:v>
                </c:pt>
                <c:pt idx="1891">
                  <c:v>0.13780918727915201</c:v>
                </c:pt>
                <c:pt idx="1892">
                  <c:v>0.13492063492063491</c:v>
                </c:pt>
                <c:pt idx="1893">
                  <c:v>0.1212121212121212</c:v>
                </c:pt>
                <c:pt idx="1894">
                  <c:v>0.15909090909090909</c:v>
                </c:pt>
                <c:pt idx="1895">
                  <c:v>0.13770491803278689</c:v>
                </c:pt>
                <c:pt idx="1896">
                  <c:v>0.12745098039215691</c:v>
                </c:pt>
                <c:pt idx="1897">
                  <c:v>8.1920903954802254E-2</c:v>
                </c:pt>
                <c:pt idx="1898">
                  <c:v>5.7971014492753617E-2</c:v>
                </c:pt>
                <c:pt idx="1899">
                  <c:v>4.7222222222222221E-2</c:v>
                </c:pt>
                <c:pt idx="1900">
                  <c:v>0.1061946902654867</c:v>
                </c:pt>
                <c:pt idx="1901">
                  <c:v>0.13414634146341459</c:v>
                </c:pt>
                <c:pt idx="1902">
                  <c:v>0.100609756097561</c:v>
                </c:pt>
                <c:pt idx="1903">
                  <c:v>9.5238095238095233E-2</c:v>
                </c:pt>
                <c:pt idx="1904">
                  <c:v>9.6590909090909088E-2</c:v>
                </c:pt>
                <c:pt idx="1905">
                  <c:v>0.1318681318681319</c:v>
                </c:pt>
                <c:pt idx="1906">
                  <c:v>6.0240963855421693E-2</c:v>
                </c:pt>
                <c:pt idx="1907">
                  <c:v>0.14072494669509589</c:v>
                </c:pt>
                <c:pt idx="1908">
                  <c:v>0.1103896103896104</c:v>
                </c:pt>
                <c:pt idx="1909">
                  <c:v>0.13807531380753141</c:v>
                </c:pt>
                <c:pt idx="1910">
                  <c:v>0.1283783783783784</c:v>
                </c:pt>
                <c:pt idx="1911">
                  <c:v>0.12802768166089959</c:v>
                </c:pt>
                <c:pt idx="1912">
                  <c:v>8.6142322097378279E-2</c:v>
                </c:pt>
                <c:pt idx="1913">
                  <c:v>9.4674556213017749E-2</c:v>
                </c:pt>
                <c:pt idx="1914">
                  <c:v>0.11597374179431071</c:v>
                </c:pt>
                <c:pt idx="1915">
                  <c:v>0.16477272727272729</c:v>
                </c:pt>
                <c:pt idx="1916">
                  <c:v>0.1140350877192982</c:v>
                </c:pt>
                <c:pt idx="1917">
                  <c:v>0.13901345291479819</c:v>
                </c:pt>
                <c:pt idx="1918">
                  <c:v>0.13924050632911389</c:v>
                </c:pt>
                <c:pt idx="1919">
                  <c:v>0.1240105540897098</c:v>
                </c:pt>
                <c:pt idx="1920">
                  <c:v>0.13293051359516619</c:v>
                </c:pt>
                <c:pt idx="1921">
                  <c:v>5.1903114186851208E-2</c:v>
                </c:pt>
                <c:pt idx="1922">
                  <c:v>0.122040072859745</c:v>
                </c:pt>
                <c:pt idx="1923">
                  <c:v>0.13036020583190391</c:v>
                </c:pt>
                <c:pt idx="1924">
                  <c:v>0.1359223300970874</c:v>
                </c:pt>
                <c:pt idx="1925">
                  <c:v>0.1031390134529148</c:v>
                </c:pt>
                <c:pt idx="1926">
                  <c:v>0.115819209039548</c:v>
                </c:pt>
                <c:pt idx="1927">
                  <c:v>0.13618677042801561</c:v>
                </c:pt>
                <c:pt idx="1928">
                  <c:v>0.12676056338028169</c:v>
                </c:pt>
                <c:pt idx="1929">
                  <c:v>0.1210526315789474</c:v>
                </c:pt>
                <c:pt idx="1930">
                  <c:v>0.1185840707964602</c:v>
                </c:pt>
                <c:pt idx="1931">
                  <c:v>0.1078066914498141</c:v>
                </c:pt>
                <c:pt idx="1932">
                  <c:v>0.1194690265486726</c:v>
                </c:pt>
                <c:pt idx="1933">
                  <c:v>0.14114832535885169</c:v>
                </c:pt>
                <c:pt idx="1934">
                  <c:v>0.1072664359861592</c:v>
                </c:pt>
                <c:pt idx="1935">
                  <c:v>0.11940298507462691</c:v>
                </c:pt>
                <c:pt idx="1936">
                  <c:v>0.1162790697674419</c:v>
                </c:pt>
                <c:pt idx="1937">
                  <c:v>9.8591549295774641E-2</c:v>
                </c:pt>
                <c:pt idx="1938">
                  <c:v>0.1466395112016293</c:v>
                </c:pt>
                <c:pt idx="1939">
                  <c:v>0.12847222222222221</c:v>
                </c:pt>
                <c:pt idx="1940">
                  <c:v>0.14285714285714279</c:v>
                </c:pt>
                <c:pt idx="1941">
                  <c:v>7.5144508670520235E-2</c:v>
                </c:pt>
                <c:pt idx="1942">
                  <c:v>0.14381270903010029</c:v>
                </c:pt>
                <c:pt idx="1943">
                  <c:v>0.11751152073732719</c:v>
                </c:pt>
                <c:pt idx="1944">
                  <c:v>0.14929577464788729</c:v>
                </c:pt>
                <c:pt idx="1945">
                  <c:v>0.1122448979591837</c:v>
                </c:pt>
                <c:pt idx="1946">
                  <c:v>0.1434108527131783</c:v>
                </c:pt>
                <c:pt idx="1947">
                  <c:v>0.13793103448275859</c:v>
                </c:pt>
                <c:pt idx="1948">
                  <c:v>0.13247863247863251</c:v>
                </c:pt>
                <c:pt idx="1949">
                  <c:v>0.11838006230529589</c:v>
                </c:pt>
                <c:pt idx="1950">
                  <c:v>0.14084507042253519</c:v>
                </c:pt>
                <c:pt idx="1951">
                  <c:v>8.59375E-2</c:v>
                </c:pt>
                <c:pt idx="1952">
                  <c:v>0.1221864951768489</c:v>
                </c:pt>
                <c:pt idx="1953">
                  <c:v>0.1020408163265306</c:v>
                </c:pt>
                <c:pt idx="1954">
                  <c:v>0.1081081081081081</c:v>
                </c:pt>
                <c:pt idx="1955">
                  <c:v>5.0632911392405063E-2</c:v>
                </c:pt>
                <c:pt idx="1956">
                  <c:v>0.11708860759493669</c:v>
                </c:pt>
                <c:pt idx="1957">
                  <c:v>0.128099173553719</c:v>
                </c:pt>
                <c:pt idx="1958">
                  <c:v>0.17217391304347829</c:v>
                </c:pt>
                <c:pt idx="1959">
                  <c:v>0.112</c:v>
                </c:pt>
                <c:pt idx="1960">
                  <c:v>0.1095890410958904</c:v>
                </c:pt>
                <c:pt idx="1961">
                  <c:v>0.12083333333333331</c:v>
                </c:pt>
                <c:pt idx="1962">
                  <c:v>0.1355685131195335</c:v>
                </c:pt>
                <c:pt idx="1963">
                  <c:v>0.13286713286713289</c:v>
                </c:pt>
                <c:pt idx="1964">
                  <c:v>0.12616822429906541</c:v>
                </c:pt>
                <c:pt idx="1965">
                  <c:v>0.13381995133819949</c:v>
                </c:pt>
                <c:pt idx="1966">
                  <c:v>0.13178294573643409</c:v>
                </c:pt>
                <c:pt idx="1967">
                  <c:v>0.1440329218106996</c:v>
                </c:pt>
                <c:pt idx="1968">
                  <c:v>0.1277258566978193</c:v>
                </c:pt>
                <c:pt idx="1969">
                  <c:v>8.9928057553956831E-2</c:v>
                </c:pt>
                <c:pt idx="1970">
                  <c:v>0.1206496519721578</c:v>
                </c:pt>
                <c:pt idx="1971">
                  <c:v>3.9175257731958762E-2</c:v>
                </c:pt>
                <c:pt idx="1972">
                  <c:v>0.05</c:v>
                </c:pt>
                <c:pt idx="1973">
                  <c:v>0.1444444444444444</c:v>
                </c:pt>
                <c:pt idx="1974">
                  <c:v>0.15075376884422109</c:v>
                </c:pt>
                <c:pt idx="1975">
                  <c:v>0.12</c:v>
                </c:pt>
                <c:pt idx="1976">
                  <c:v>0.13663366336633659</c:v>
                </c:pt>
                <c:pt idx="1977">
                  <c:v>0.1074074074074074</c:v>
                </c:pt>
                <c:pt idx="1978">
                  <c:v>0.13756613756613759</c:v>
                </c:pt>
                <c:pt idx="1979">
                  <c:v>8.5245901639344257E-2</c:v>
                </c:pt>
                <c:pt idx="1980">
                  <c:v>0.1139896373056995</c:v>
                </c:pt>
                <c:pt idx="1981">
                  <c:v>0.110410094637224</c:v>
                </c:pt>
                <c:pt idx="1982">
                  <c:v>0.125</c:v>
                </c:pt>
                <c:pt idx="1983">
                  <c:v>0.12578616352201261</c:v>
                </c:pt>
                <c:pt idx="1984">
                  <c:v>0.1492537313432836</c:v>
                </c:pt>
                <c:pt idx="1985">
                  <c:v>0.14238410596026491</c:v>
                </c:pt>
                <c:pt idx="1986">
                  <c:v>0.1352459016393443</c:v>
                </c:pt>
                <c:pt idx="1987">
                  <c:v>0.13004484304932731</c:v>
                </c:pt>
                <c:pt idx="1988">
                  <c:v>0.13214285714285709</c:v>
                </c:pt>
                <c:pt idx="1989">
                  <c:v>0.13114754098360659</c:v>
                </c:pt>
                <c:pt idx="1990">
                  <c:v>0.1222222222222222</c:v>
                </c:pt>
                <c:pt idx="1991">
                  <c:v>0.144702842377261</c:v>
                </c:pt>
                <c:pt idx="1992">
                  <c:v>0.11799410029498519</c:v>
                </c:pt>
                <c:pt idx="1993">
                  <c:v>0.1015625</c:v>
                </c:pt>
                <c:pt idx="1994">
                  <c:v>6.2271062271062272E-2</c:v>
                </c:pt>
                <c:pt idx="1995">
                  <c:v>3.9215686274509803E-2</c:v>
                </c:pt>
                <c:pt idx="1996">
                  <c:v>0.1216617210682493</c:v>
                </c:pt>
                <c:pt idx="1997">
                  <c:v>0.1217183770883055</c:v>
                </c:pt>
                <c:pt idx="1998">
                  <c:v>0.1295336787564767</c:v>
                </c:pt>
                <c:pt idx="1999">
                  <c:v>8.7136929460580909E-2</c:v>
                </c:pt>
                <c:pt idx="2000">
                  <c:v>0.1119402985074627</c:v>
                </c:pt>
                <c:pt idx="2001">
                  <c:v>0.1216617210682493</c:v>
                </c:pt>
                <c:pt idx="2002">
                  <c:v>0.1081081081081081</c:v>
                </c:pt>
                <c:pt idx="2003">
                  <c:v>0.10546875</c:v>
                </c:pt>
                <c:pt idx="2004">
                  <c:v>0.13197969543147209</c:v>
                </c:pt>
                <c:pt idx="2005">
                  <c:v>0.1081081081081081</c:v>
                </c:pt>
                <c:pt idx="2006">
                  <c:v>0.1066666666666667</c:v>
                </c:pt>
                <c:pt idx="2007">
                  <c:v>0.1214953271028037</c:v>
                </c:pt>
                <c:pt idx="2008">
                  <c:v>0.11029411764705881</c:v>
                </c:pt>
                <c:pt idx="2009">
                  <c:v>9.2896174863387984E-2</c:v>
                </c:pt>
                <c:pt idx="2010">
                  <c:v>0.11678832116788319</c:v>
                </c:pt>
                <c:pt idx="2011">
                  <c:v>0.13215859030836999</c:v>
                </c:pt>
                <c:pt idx="2012">
                  <c:v>0.1132596685082873</c:v>
                </c:pt>
                <c:pt idx="2013">
                  <c:v>9.6153846153846159E-2</c:v>
                </c:pt>
                <c:pt idx="2014">
                  <c:v>0.11542730299667039</c:v>
                </c:pt>
                <c:pt idx="2015">
                  <c:v>0.12654320987654319</c:v>
                </c:pt>
                <c:pt idx="2016">
                  <c:v>0.1263736263736264</c:v>
                </c:pt>
                <c:pt idx="2017">
                  <c:v>0.12749003984063739</c:v>
                </c:pt>
                <c:pt idx="2018">
                  <c:v>0.13788659793814431</c:v>
                </c:pt>
                <c:pt idx="2019">
                  <c:v>0.1003460207612457</c:v>
                </c:pt>
                <c:pt idx="2020">
                  <c:v>0.1223021582733813</c:v>
                </c:pt>
                <c:pt idx="2021">
                  <c:v>0.1002785515320334</c:v>
                </c:pt>
                <c:pt idx="2022">
                  <c:v>0.105726872246696</c:v>
                </c:pt>
                <c:pt idx="2023">
                  <c:v>0.119047619047619</c:v>
                </c:pt>
                <c:pt idx="2024">
                  <c:v>4.3596730245231613E-2</c:v>
                </c:pt>
                <c:pt idx="2025">
                  <c:v>0.11988304093567249</c:v>
                </c:pt>
                <c:pt idx="2026">
                  <c:v>0.1256281407035176</c:v>
                </c:pt>
                <c:pt idx="2027">
                  <c:v>0.1387096774193548</c:v>
                </c:pt>
                <c:pt idx="2028">
                  <c:v>8.9622641509433956E-2</c:v>
                </c:pt>
                <c:pt idx="2029">
                  <c:v>0.1069182389937107</c:v>
                </c:pt>
                <c:pt idx="2030">
                  <c:v>0.1152416356877323</c:v>
                </c:pt>
                <c:pt idx="2031">
                  <c:v>0.1184210526315789</c:v>
                </c:pt>
                <c:pt idx="2032">
                  <c:v>0.1293800539083558</c:v>
                </c:pt>
                <c:pt idx="2033">
                  <c:v>0.1204819277108434</c:v>
                </c:pt>
                <c:pt idx="2034">
                  <c:v>5.3830227743271217E-2</c:v>
                </c:pt>
                <c:pt idx="2035">
                  <c:v>0.12612612612612609</c:v>
                </c:pt>
                <c:pt idx="2036">
                  <c:v>3.9274924471299093E-2</c:v>
                </c:pt>
                <c:pt idx="2037">
                  <c:v>0.12661498708010341</c:v>
                </c:pt>
                <c:pt idx="2038">
                  <c:v>3.9927404718693292E-2</c:v>
                </c:pt>
                <c:pt idx="2039">
                  <c:v>0.1063291139240506</c:v>
                </c:pt>
                <c:pt idx="2040">
                  <c:v>0.1320388349514563</c:v>
                </c:pt>
                <c:pt idx="2041">
                  <c:v>0.111913357400722</c:v>
                </c:pt>
                <c:pt idx="2042">
                  <c:v>0.12692307692307689</c:v>
                </c:pt>
                <c:pt idx="2043">
                  <c:v>0.12568306010928959</c:v>
                </c:pt>
                <c:pt idx="2044">
                  <c:v>0.13207547169811321</c:v>
                </c:pt>
                <c:pt idx="2045">
                  <c:v>0.1148648648648649</c:v>
                </c:pt>
                <c:pt idx="2046">
                  <c:v>0.14004376367614879</c:v>
                </c:pt>
                <c:pt idx="2047">
                  <c:v>0.13175675675675669</c:v>
                </c:pt>
                <c:pt idx="2048">
                  <c:v>8.5714285714285715E-2</c:v>
                </c:pt>
                <c:pt idx="2049">
                  <c:v>4.9019607843137247E-2</c:v>
                </c:pt>
                <c:pt idx="2050">
                  <c:v>0.18633540372670809</c:v>
                </c:pt>
                <c:pt idx="2051">
                  <c:v>0.13690476190476189</c:v>
                </c:pt>
                <c:pt idx="2052">
                  <c:v>3.1976744186046513E-2</c:v>
                </c:pt>
                <c:pt idx="2053">
                  <c:v>9.3525179856115109E-2</c:v>
                </c:pt>
                <c:pt idx="2054">
                  <c:v>5.2132701421800938E-2</c:v>
                </c:pt>
                <c:pt idx="2055">
                  <c:v>5.8020477815699661E-2</c:v>
                </c:pt>
                <c:pt idx="2056">
                  <c:v>0.1359223300970874</c:v>
                </c:pt>
                <c:pt idx="2057">
                  <c:v>9.1216216216216214E-2</c:v>
                </c:pt>
                <c:pt idx="2058">
                  <c:v>0.1237113402061856</c:v>
                </c:pt>
                <c:pt idx="2059">
                  <c:v>0.13317191283292981</c:v>
                </c:pt>
                <c:pt idx="2060">
                  <c:v>0.11594202898550721</c:v>
                </c:pt>
                <c:pt idx="2061">
                  <c:v>6.4308681672025719E-2</c:v>
                </c:pt>
                <c:pt idx="2062">
                  <c:v>0.1393939393939394</c:v>
                </c:pt>
                <c:pt idx="2063">
                  <c:v>0.12560386473429949</c:v>
                </c:pt>
                <c:pt idx="2064">
                  <c:v>5.9040590405904057E-2</c:v>
                </c:pt>
                <c:pt idx="2065">
                  <c:v>0.14689265536723159</c:v>
                </c:pt>
                <c:pt idx="2066">
                  <c:v>5.6426332288401257E-2</c:v>
                </c:pt>
                <c:pt idx="2067">
                  <c:v>4.72972972972973E-2</c:v>
                </c:pt>
                <c:pt idx="2068">
                  <c:v>0.1659751037344398</c:v>
                </c:pt>
                <c:pt idx="2069">
                  <c:v>0.1207430340557276</c:v>
                </c:pt>
                <c:pt idx="2070">
                  <c:v>0.15198237885462551</c:v>
                </c:pt>
                <c:pt idx="2071">
                  <c:v>7.5630252100840331E-2</c:v>
                </c:pt>
                <c:pt idx="2072">
                  <c:v>0.13387978142076501</c:v>
                </c:pt>
                <c:pt idx="2073">
                  <c:v>0.13445378151260501</c:v>
                </c:pt>
                <c:pt idx="2074">
                  <c:v>0.1470588235294118</c:v>
                </c:pt>
                <c:pt idx="2075">
                  <c:v>6.2949640287769781E-2</c:v>
                </c:pt>
                <c:pt idx="2076">
                  <c:v>0.12587412587412589</c:v>
                </c:pt>
                <c:pt idx="2077">
                  <c:v>0.12631578947368419</c:v>
                </c:pt>
                <c:pt idx="2078">
                  <c:v>0.13235294117647059</c:v>
                </c:pt>
                <c:pt idx="2079">
                  <c:v>0.12</c:v>
                </c:pt>
                <c:pt idx="2080">
                  <c:v>3.669724770642202E-2</c:v>
                </c:pt>
                <c:pt idx="2081">
                  <c:v>6.1538461538461542E-2</c:v>
                </c:pt>
                <c:pt idx="2082">
                  <c:v>0.1195219123505976</c:v>
                </c:pt>
                <c:pt idx="2083">
                  <c:v>0.1630434782608696</c:v>
                </c:pt>
                <c:pt idx="2084">
                  <c:v>0.125</c:v>
                </c:pt>
                <c:pt idx="2085">
                  <c:v>0.1003236245954693</c:v>
                </c:pt>
                <c:pt idx="2086">
                  <c:v>1.666666666666667E-2</c:v>
                </c:pt>
                <c:pt idx="2087">
                  <c:v>0.1</c:v>
                </c:pt>
                <c:pt idx="2088">
                  <c:v>5.3763440860215048E-2</c:v>
                </c:pt>
                <c:pt idx="2089">
                  <c:v>3.6269430051813469E-2</c:v>
                </c:pt>
                <c:pt idx="2090">
                  <c:v>3.7142857142857137E-2</c:v>
                </c:pt>
                <c:pt idx="2091">
                  <c:v>6.1403508771929821E-2</c:v>
                </c:pt>
                <c:pt idx="2092">
                  <c:v>5.3784860557768932E-2</c:v>
                </c:pt>
                <c:pt idx="2093">
                  <c:v>0.13013698630136991</c:v>
                </c:pt>
                <c:pt idx="2094">
                  <c:v>0.15555555555555561</c:v>
                </c:pt>
                <c:pt idx="2095">
                  <c:v>0.1391304347826087</c:v>
                </c:pt>
                <c:pt idx="2096">
                  <c:v>0.1036269430051813</c:v>
                </c:pt>
                <c:pt idx="2097">
                  <c:v>3.2994923857868022E-2</c:v>
                </c:pt>
                <c:pt idx="2098">
                  <c:v>0.1314553990610329</c:v>
                </c:pt>
                <c:pt idx="2099">
                  <c:v>4.5951859956236317E-2</c:v>
                </c:pt>
                <c:pt idx="2100">
                  <c:v>0.107981220657277</c:v>
                </c:pt>
                <c:pt idx="2101">
                  <c:v>0.13043478260869559</c:v>
                </c:pt>
                <c:pt idx="2102">
                  <c:v>0.12931034482758619</c:v>
                </c:pt>
                <c:pt idx="2103">
                  <c:v>7.9681274900398405E-2</c:v>
                </c:pt>
                <c:pt idx="2104">
                  <c:v>0.1475409836065574</c:v>
                </c:pt>
                <c:pt idx="2105">
                  <c:v>4.2944785276073622E-2</c:v>
                </c:pt>
                <c:pt idx="2106">
                  <c:v>0.14591194968553459</c:v>
                </c:pt>
                <c:pt idx="2107">
                  <c:v>5.0847457627118647E-2</c:v>
                </c:pt>
                <c:pt idx="2108">
                  <c:v>0.16666666666666671</c:v>
                </c:pt>
                <c:pt idx="2109">
                  <c:v>0.13303769401330379</c:v>
                </c:pt>
                <c:pt idx="2110">
                  <c:v>0.16521739130434779</c:v>
                </c:pt>
                <c:pt idx="2111">
                  <c:v>0.12790697674418611</c:v>
                </c:pt>
                <c:pt idx="2112">
                  <c:v>5.8708414872798431E-2</c:v>
                </c:pt>
                <c:pt idx="2113">
                  <c:v>9.0497737556561084E-2</c:v>
                </c:pt>
                <c:pt idx="2114">
                  <c:v>0.1147540983606557</c:v>
                </c:pt>
                <c:pt idx="2115">
                  <c:v>0.13617021276595739</c:v>
                </c:pt>
                <c:pt idx="2116">
                  <c:v>0.1002004008016032</c:v>
                </c:pt>
                <c:pt idx="2117">
                  <c:v>0.14423076923076919</c:v>
                </c:pt>
                <c:pt idx="2118">
                  <c:v>0.1464968152866242</c:v>
                </c:pt>
                <c:pt idx="2119">
                  <c:v>0.1337209302325581</c:v>
                </c:pt>
                <c:pt idx="2120">
                  <c:v>0.12871287128712869</c:v>
                </c:pt>
                <c:pt idx="2121">
                  <c:v>9.4890510948905105E-2</c:v>
                </c:pt>
                <c:pt idx="2122">
                  <c:v>6.0796645702306078E-2</c:v>
                </c:pt>
                <c:pt idx="2123">
                  <c:v>0.1077844311377246</c:v>
                </c:pt>
                <c:pt idx="2124">
                  <c:v>0.15962441314553991</c:v>
                </c:pt>
                <c:pt idx="2125">
                  <c:v>0.10655737704918029</c:v>
                </c:pt>
                <c:pt idx="2126">
                  <c:v>0.1035598705501618</c:v>
                </c:pt>
                <c:pt idx="2127">
                  <c:v>0.1301587301587302</c:v>
                </c:pt>
                <c:pt idx="2128">
                  <c:v>3.5514018691588788E-2</c:v>
                </c:pt>
                <c:pt idx="2129">
                  <c:v>5.2238805970149252E-2</c:v>
                </c:pt>
                <c:pt idx="2130">
                  <c:v>3.1325301204819279E-2</c:v>
                </c:pt>
                <c:pt idx="2131">
                  <c:v>3.430079155672823E-2</c:v>
                </c:pt>
                <c:pt idx="2132">
                  <c:v>9.0252707581227443E-2</c:v>
                </c:pt>
                <c:pt idx="2133">
                  <c:v>0.12653061224489789</c:v>
                </c:pt>
                <c:pt idx="2134">
                  <c:v>6.8592057761732855E-2</c:v>
                </c:pt>
                <c:pt idx="2135">
                  <c:v>5.1792828685258967E-2</c:v>
                </c:pt>
                <c:pt idx="2136">
                  <c:v>0.1091703056768559</c:v>
                </c:pt>
                <c:pt idx="2137">
                  <c:v>0.1171875</c:v>
                </c:pt>
                <c:pt idx="2138">
                  <c:v>9.0225563909774431E-2</c:v>
                </c:pt>
                <c:pt idx="2139">
                  <c:v>0.1275510204081633</c:v>
                </c:pt>
                <c:pt idx="2140">
                  <c:v>0.14414414414414409</c:v>
                </c:pt>
                <c:pt idx="2141">
                  <c:v>0.1170212765957447</c:v>
                </c:pt>
                <c:pt idx="2142">
                  <c:v>0.12787723785166241</c:v>
                </c:pt>
                <c:pt idx="2143">
                  <c:v>0.10526315789473679</c:v>
                </c:pt>
                <c:pt idx="2144">
                  <c:v>0.11849710982658961</c:v>
                </c:pt>
                <c:pt idx="2145">
                  <c:v>6.965174129353234E-2</c:v>
                </c:pt>
                <c:pt idx="2146">
                  <c:v>0.13822525597269619</c:v>
                </c:pt>
                <c:pt idx="2147">
                  <c:v>0.1444444444444444</c:v>
                </c:pt>
                <c:pt idx="2148">
                  <c:v>0.1181102362204724</c:v>
                </c:pt>
                <c:pt idx="2149">
                  <c:v>0.13750000000000001</c:v>
                </c:pt>
                <c:pt idx="2150">
                  <c:v>0.14227642276422761</c:v>
                </c:pt>
                <c:pt idx="2151">
                  <c:v>0.1212121212121212</c:v>
                </c:pt>
                <c:pt idx="2152">
                  <c:v>0.16590909090909089</c:v>
                </c:pt>
                <c:pt idx="2153">
                  <c:v>0.12741312741312741</c:v>
                </c:pt>
                <c:pt idx="2154">
                  <c:v>0.1370967741935484</c:v>
                </c:pt>
                <c:pt idx="2155">
                  <c:v>0.15040650406504069</c:v>
                </c:pt>
                <c:pt idx="2156">
                  <c:v>2.879581151832461E-2</c:v>
                </c:pt>
                <c:pt idx="2157">
                  <c:v>8.3769633507853408E-2</c:v>
                </c:pt>
                <c:pt idx="2158">
                  <c:v>9.4017094017094016E-2</c:v>
                </c:pt>
                <c:pt idx="2159">
                  <c:v>0.125</c:v>
                </c:pt>
                <c:pt idx="2160">
                  <c:v>0.169811320754717</c:v>
                </c:pt>
                <c:pt idx="2161">
                  <c:v>5.2830188679245292E-2</c:v>
                </c:pt>
                <c:pt idx="2162">
                  <c:v>0.12612612612612609</c:v>
                </c:pt>
                <c:pt idx="2163">
                  <c:v>5.2830188679245292E-2</c:v>
                </c:pt>
                <c:pt idx="2164">
                  <c:v>0.1061007957559682</c:v>
                </c:pt>
                <c:pt idx="2165">
                  <c:v>0.1443089430894309</c:v>
                </c:pt>
                <c:pt idx="2166">
                  <c:v>0.1042944785276074</c:v>
                </c:pt>
                <c:pt idx="2167">
                  <c:v>9.5238095238095233E-2</c:v>
                </c:pt>
                <c:pt idx="2168">
                  <c:v>0.1273209549071618</c:v>
                </c:pt>
                <c:pt idx="2169">
                  <c:v>0.1216216216216216</c:v>
                </c:pt>
                <c:pt idx="2170">
                  <c:v>0.12377850162866449</c:v>
                </c:pt>
                <c:pt idx="2171">
                  <c:v>6.6101694915254236E-2</c:v>
                </c:pt>
                <c:pt idx="2172">
                  <c:v>0.1048034934497817</c:v>
                </c:pt>
                <c:pt idx="2173">
                  <c:v>0.1377245508982036</c:v>
                </c:pt>
                <c:pt idx="2174">
                  <c:v>7.0528967254408062E-2</c:v>
                </c:pt>
                <c:pt idx="2175">
                  <c:v>0.11801242236024841</c:v>
                </c:pt>
                <c:pt idx="2176">
                  <c:v>5.4393305439330547E-2</c:v>
                </c:pt>
                <c:pt idx="2177">
                  <c:v>0.1212121212121212</c:v>
                </c:pt>
                <c:pt idx="2178">
                  <c:v>9.2511013215859028E-2</c:v>
                </c:pt>
                <c:pt idx="2179">
                  <c:v>9.9601593625498003E-2</c:v>
                </c:pt>
                <c:pt idx="2180">
                  <c:v>5.6521739130434782E-2</c:v>
                </c:pt>
                <c:pt idx="2181">
                  <c:v>0.06</c:v>
                </c:pt>
                <c:pt idx="2182">
                  <c:v>0.12857142857142859</c:v>
                </c:pt>
                <c:pt idx="2183">
                  <c:v>8.2375478927203066E-2</c:v>
                </c:pt>
                <c:pt idx="2184">
                  <c:v>7.716049382716049E-2</c:v>
                </c:pt>
                <c:pt idx="2185">
                  <c:v>2.6086956521739129E-2</c:v>
                </c:pt>
                <c:pt idx="2186">
                  <c:v>5.5555555555555552E-2</c:v>
                </c:pt>
                <c:pt idx="2187">
                  <c:v>0.1288056206088993</c:v>
                </c:pt>
                <c:pt idx="2188">
                  <c:v>0.1106382978723404</c:v>
                </c:pt>
                <c:pt idx="2189">
                  <c:v>3.9355992844364938E-2</c:v>
                </c:pt>
                <c:pt idx="2190">
                  <c:v>3.4324942791762007E-2</c:v>
                </c:pt>
                <c:pt idx="2191">
                  <c:v>0.1621621621621622</c:v>
                </c:pt>
                <c:pt idx="2192">
                  <c:v>0.112565445026178</c:v>
                </c:pt>
                <c:pt idx="2193">
                  <c:v>0.1444043321299639</c:v>
                </c:pt>
                <c:pt idx="2194">
                  <c:v>6.25E-2</c:v>
                </c:pt>
                <c:pt idx="2195">
                  <c:v>9.9125364431486881E-2</c:v>
                </c:pt>
                <c:pt idx="2196">
                  <c:v>0.1714285714285714</c:v>
                </c:pt>
                <c:pt idx="2197">
                  <c:v>0.1225806451612903</c:v>
                </c:pt>
                <c:pt idx="2198">
                  <c:v>0.1343283582089552</c:v>
                </c:pt>
                <c:pt idx="2199">
                  <c:v>2.2727272727272731E-2</c:v>
                </c:pt>
                <c:pt idx="2200">
                  <c:v>0.1116504854368932</c:v>
                </c:pt>
                <c:pt idx="2201">
                  <c:v>0.15920398009950251</c:v>
                </c:pt>
                <c:pt idx="2202">
                  <c:v>9.4890510948905105E-2</c:v>
                </c:pt>
                <c:pt idx="2203">
                  <c:v>2.6960784313725492E-2</c:v>
                </c:pt>
                <c:pt idx="2204">
                  <c:v>9.950248756218906E-2</c:v>
                </c:pt>
                <c:pt idx="2205">
                  <c:v>1.666666666666667E-2</c:v>
                </c:pt>
                <c:pt idx="2206">
                  <c:v>0.1182432432432432</c:v>
                </c:pt>
                <c:pt idx="2207">
                  <c:v>0.1206434316353887</c:v>
                </c:pt>
                <c:pt idx="2208">
                  <c:v>6.0120240480961921E-2</c:v>
                </c:pt>
                <c:pt idx="2209">
                  <c:v>0.1567164179104478</c:v>
                </c:pt>
                <c:pt idx="2210">
                  <c:v>0.12578616352201261</c:v>
                </c:pt>
                <c:pt idx="2211">
                  <c:v>0.12437810945273629</c:v>
                </c:pt>
                <c:pt idx="2212">
                  <c:v>0.13114754098360659</c:v>
                </c:pt>
                <c:pt idx="2213">
                  <c:v>0.1162790697674419</c:v>
                </c:pt>
                <c:pt idx="2214">
                  <c:v>0.10344827586206901</c:v>
                </c:pt>
                <c:pt idx="2215">
                  <c:v>5.0691244239631339E-2</c:v>
                </c:pt>
                <c:pt idx="2216">
                  <c:v>0.1517857142857143</c:v>
                </c:pt>
                <c:pt idx="2217">
                  <c:v>0.125</c:v>
                </c:pt>
                <c:pt idx="2218">
                  <c:v>5.8823529411764712E-2</c:v>
                </c:pt>
                <c:pt idx="2219">
                  <c:v>2.777777777777778E-2</c:v>
                </c:pt>
                <c:pt idx="2220">
                  <c:v>4.4067796610169491E-2</c:v>
                </c:pt>
                <c:pt idx="2221">
                  <c:v>9.3117408906882596E-2</c:v>
                </c:pt>
                <c:pt idx="2222">
                  <c:v>0.15107913669064749</c:v>
                </c:pt>
                <c:pt idx="2223">
                  <c:v>0.108974358974359</c:v>
                </c:pt>
                <c:pt idx="2224">
                  <c:v>0.1702127659574468</c:v>
                </c:pt>
                <c:pt idx="2225">
                  <c:v>0.1013513513513514</c:v>
                </c:pt>
                <c:pt idx="2226">
                  <c:v>9.9071207430340563E-2</c:v>
                </c:pt>
                <c:pt idx="2227">
                  <c:v>7.2727272727272724E-2</c:v>
                </c:pt>
                <c:pt idx="2228">
                  <c:v>0.1450777202072539</c:v>
                </c:pt>
                <c:pt idx="2229">
                  <c:v>0.14000000000000001</c:v>
                </c:pt>
                <c:pt idx="2230">
                  <c:v>3.644646924829157E-2</c:v>
                </c:pt>
                <c:pt idx="2231">
                  <c:v>0.13715710723192021</c:v>
                </c:pt>
                <c:pt idx="2232">
                  <c:v>0.15460526315789469</c:v>
                </c:pt>
                <c:pt idx="2233">
                  <c:v>0.1078066914498141</c:v>
                </c:pt>
                <c:pt idx="2234">
                  <c:v>8.1339712918660281E-2</c:v>
                </c:pt>
                <c:pt idx="2235">
                  <c:v>0.14506172839506171</c:v>
                </c:pt>
                <c:pt idx="2236">
                  <c:v>0.12524461839530329</c:v>
                </c:pt>
                <c:pt idx="2237">
                  <c:v>8.59375E-2</c:v>
                </c:pt>
                <c:pt idx="2238">
                  <c:v>1.2195121951219509E-2</c:v>
                </c:pt>
                <c:pt idx="2239">
                  <c:v>0.13189448441247001</c:v>
                </c:pt>
                <c:pt idx="2240">
                  <c:v>0.16541353383458651</c:v>
                </c:pt>
                <c:pt idx="2241">
                  <c:v>0.1140939597315436</c:v>
                </c:pt>
                <c:pt idx="2242">
                  <c:v>8.1300813008130079E-2</c:v>
                </c:pt>
                <c:pt idx="2243">
                  <c:v>0.1460674157303371</c:v>
                </c:pt>
                <c:pt idx="2244">
                  <c:v>0.1214953271028037</c:v>
                </c:pt>
                <c:pt idx="2245">
                  <c:v>0.12957746478873239</c:v>
                </c:pt>
                <c:pt idx="2246">
                  <c:v>0.1212121212121212</c:v>
                </c:pt>
                <c:pt idx="2247">
                  <c:v>0.1230366492146597</c:v>
                </c:pt>
                <c:pt idx="2248">
                  <c:v>0.12209302325581391</c:v>
                </c:pt>
                <c:pt idx="2249">
                  <c:v>4.5614035087719301E-2</c:v>
                </c:pt>
                <c:pt idx="2250">
                  <c:v>0.1590106007067138</c:v>
                </c:pt>
                <c:pt idx="2251">
                  <c:v>0.1204379562043796</c:v>
                </c:pt>
                <c:pt idx="2252">
                  <c:v>0.14285714285714279</c:v>
                </c:pt>
                <c:pt idx="2253">
                  <c:v>0.14912280701754391</c:v>
                </c:pt>
                <c:pt idx="2254">
                  <c:v>5.3648068669527899E-2</c:v>
                </c:pt>
                <c:pt idx="2255">
                  <c:v>7.0652173913043473E-2</c:v>
                </c:pt>
                <c:pt idx="2256">
                  <c:v>0.11949685534591201</c:v>
                </c:pt>
                <c:pt idx="2257">
                  <c:v>2.734375E-2</c:v>
                </c:pt>
                <c:pt idx="2258">
                  <c:v>0.11818181818181819</c:v>
                </c:pt>
                <c:pt idx="2259">
                  <c:v>0.1741573033707865</c:v>
                </c:pt>
                <c:pt idx="2260">
                  <c:v>0.13473684210526321</c:v>
                </c:pt>
                <c:pt idx="2261">
                  <c:v>0.1446945337620579</c:v>
                </c:pt>
                <c:pt idx="2262">
                  <c:v>0.1152737752161383</c:v>
                </c:pt>
                <c:pt idx="2263">
                  <c:v>0.12550607287449389</c:v>
                </c:pt>
                <c:pt idx="2264">
                  <c:v>0.13223140495867769</c:v>
                </c:pt>
                <c:pt idx="2265">
                  <c:v>0.13815789473684209</c:v>
                </c:pt>
                <c:pt idx="2266">
                  <c:v>0.10627177700348429</c:v>
                </c:pt>
                <c:pt idx="2267">
                  <c:v>0.14427860696517411</c:v>
                </c:pt>
                <c:pt idx="2268">
                  <c:v>0.1070336391437309</c:v>
                </c:pt>
                <c:pt idx="2269">
                  <c:v>5.2238805970149252E-2</c:v>
                </c:pt>
                <c:pt idx="2270">
                  <c:v>0.1157684630738523</c:v>
                </c:pt>
                <c:pt idx="2271">
                  <c:v>0.13829787234042551</c:v>
                </c:pt>
                <c:pt idx="2272">
                  <c:v>0.16352201257861629</c:v>
                </c:pt>
                <c:pt idx="2273">
                  <c:v>0.108695652173913</c:v>
                </c:pt>
                <c:pt idx="2274">
                  <c:v>6.5573770491803282E-2</c:v>
                </c:pt>
                <c:pt idx="2275">
                  <c:v>4.859335038363171E-2</c:v>
                </c:pt>
                <c:pt idx="2276">
                  <c:v>0.1482649842271293</c:v>
                </c:pt>
                <c:pt idx="2277">
                  <c:v>0.1191588785046729</c:v>
                </c:pt>
                <c:pt idx="2278">
                  <c:v>9.3851132686084138E-2</c:v>
                </c:pt>
                <c:pt idx="2279">
                  <c:v>0.13157894736842099</c:v>
                </c:pt>
                <c:pt idx="2280">
                  <c:v>0.1041214750542299</c:v>
                </c:pt>
                <c:pt idx="2281">
                  <c:v>0.1211180124223603</c:v>
                </c:pt>
                <c:pt idx="2282">
                  <c:v>0.1360544217687075</c:v>
                </c:pt>
                <c:pt idx="2283">
                  <c:v>0.1228070175438596</c:v>
                </c:pt>
                <c:pt idx="2284">
                  <c:v>2.5477707006369432E-2</c:v>
                </c:pt>
                <c:pt idx="2285">
                  <c:v>0.1016260162601626</c:v>
                </c:pt>
                <c:pt idx="2286">
                  <c:v>0.12520325203252031</c:v>
                </c:pt>
                <c:pt idx="2287">
                  <c:v>0.12949640287769781</c:v>
                </c:pt>
                <c:pt idx="2288">
                  <c:v>0.125748502994012</c:v>
                </c:pt>
                <c:pt idx="2289">
                  <c:v>0.13793103448275859</c:v>
                </c:pt>
                <c:pt idx="2290">
                  <c:v>0.1358381502890173</c:v>
                </c:pt>
                <c:pt idx="2291">
                  <c:v>9.2896174863387984E-2</c:v>
                </c:pt>
                <c:pt idx="2292">
                  <c:v>0.1193548387096774</c:v>
                </c:pt>
                <c:pt idx="2293">
                  <c:v>0.13071895424836599</c:v>
                </c:pt>
                <c:pt idx="2294">
                  <c:v>0.1220159151193634</c:v>
                </c:pt>
                <c:pt idx="2295">
                  <c:v>0.13253012048192769</c:v>
                </c:pt>
                <c:pt idx="2296">
                  <c:v>0.1028761061946903</c:v>
                </c:pt>
                <c:pt idx="2297">
                  <c:v>5.0739957716701901E-2</c:v>
                </c:pt>
                <c:pt idx="2298">
                  <c:v>0.1103896103896104</c:v>
                </c:pt>
                <c:pt idx="2299">
                  <c:v>0.125</c:v>
                </c:pt>
                <c:pt idx="2300">
                  <c:v>0.11824817518248169</c:v>
                </c:pt>
                <c:pt idx="2301">
                  <c:v>0.1208053691275168</c:v>
                </c:pt>
                <c:pt idx="2302">
                  <c:v>0.08</c:v>
                </c:pt>
                <c:pt idx="2303">
                  <c:v>7.6923076923076927E-2</c:v>
                </c:pt>
                <c:pt idx="2304">
                  <c:v>0.1234567901234568</c:v>
                </c:pt>
                <c:pt idx="2305">
                  <c:v>9.2198581560283682E-2</c:v>
                </c:pt>
                <c:pt idx="2306">
                  <c:v>0.1241830065359477</c:v>
                </c:pt>
                <c:pt idx="2307">
                  <c:v>0.17127071823204421</c:v>
                </c:pt>
                <c:pt idx="2308">
                  <c:v>4.5454545454545463E-2</c:v>
                </c:pt>
                <c:pt idx="2309">
                  <c:v>4.2016806722689079E-2</c:v>
                </c:pt>
                <c:pt idx="2310">
                  <c:v>7.8534031413612565E-2</c:v>
                </c:pt>
                <c:pt idx="2311">
                  <c:v>7.9545454545454544E-2</c:v>
                </c:pt>
                <c:pt idx="2312">
                  <c:v>0.13829787234042551</c:v>
                </c:pt>
                <c:pt idx="2313">
                  <c:v>0.15463917525773199</c:v>
                </c:pt>
                <c:pt idx="2314">
                  <c:v>0.1171548117154812</c:v>
                </c:pt>
                <c:pt idx="2315">
                  <c:v>5.5427251732101619E-2</c:v>
                </c:pt>
                <c:pt idx="2316">
                  <c:v>0.1214953271028037</c:v>
                </c:pt>
                <c:pt idx="2317">
                  <c:v>2.8391167192429019E-2</c:v>
                </c:pt>
                <c:pt idx="2318">
                  <c:v>9.8901098901098897E-2</c:v>
                </c:pt>
                <c:pt idx="2319">
                  <c:v>6.4073226544622428E-2</c:v>
                </c:pt>
                <c:pt idx="2320">
                  <c:v>4.9180327868852458E-2</c:v>
                </c:pt>
                <c:pt idx="2321">
                  <c:v>9.4890510948905105E-2</c:v>
                </c:pt>
                <c:pt idx="2322">
                  <c:v>8.829174664107485E-2</c:v>
                </c:pt>
                <c:pt idx="2323">
                  <c:v>0.109704641350211</c:v>
                </c:pt>
                <c:pt idx="2324">
                  <c:v>0.1057934508816121</c:v>
                </c:pt>
                <c:pt idx="2325">
                  <c:v>0.1197771587743733</c:v>
                </c:pt>
                <c:pt idx="2326">
                  <c:v>8.1967213114754092E-2</c:v>
                </c:pt>
                <c:pt idx="2327">
                  <c:v>0.1333333333333333</c:v>
                </c:pt>
                <c:pt idx="2328">
                  <c:v>7.1984435797665364E-2</c:v>
                </c:pt>
                <c:pt idx="2329">
                  <c:v>6.6176470588235295E-2</c:v>
                </c:pt>
                <c:pt idx="2330">
                  <c:v>0.12694877505567931</c:v>
                </c:pt>
                <c:pt idx="2331">
                  <c:v>0.13043478260869559</c:v>
                </c:pt>
                <c:pt idx="2332">
                  <c:v>0.16568047337278111</c:v>
                </c:pt>
                <c:pt idx="2333">
                  <c:v>0.11155378486055779</c:v>
                </c:pt>
                <c:pt idx="2334">
                  <c:v>0.10980392156862739</c:v>
                </c:pt>
                <c:pt idx="2335">
                  <c:v>0.1818181818181818</c:v>
                </c:pt>
                <c:pt idx="2336">
                  <c:v>0.12727272727272729</c:v>
                </c:pt>
                <c:pt idx="2337">
                  <c:v>5.5118110236220472E-2</c:v>
                </c:pt>
                <c:pt idx="2338">
                  <c:v>0.1238390092879257</c:v>
                </c:pt>
                <c:pt idx="2339">
                  <c:v>0.1237322515212982</c:v>
                </c:pt>
                <c:pt idx="2340">
                  <c:v>5.8252427184466021E-2</c:v>
                </c:pt>
                <c:pt idx="2341">
                  <c:v>0.13304721030042921</c:v>
                </c:pt>
                <c:pt idx="2342">
                  <c:v>2.7638190954773871E-2</c:v>
                </c:pt>
                <c:pt idx="2343">
                  <c:v>9.4155844155844159E-2</c:v>
                </c:pt>
                <c:pt idx="2344">
                  <c:v>0.13250517598343689</c:v>
                </c:pt>
                <c:pt idx="2345">
                  <c:v>0.126984126984127</c:v>
                </c:pt>
                <c:pt idx="2346">
                  <c:v>0.12606837606837609</c:v>
                </c:pt>
                <c:pt idx="2347">
                  <c:v>5.0438596491228067E-2</c:v>
                </c:pt>
                <c:pt idx="2348">
                  <c:v>0.13284132841328411</c:v>
                </c:pt>
                <c:pt idx="2349">
                  <c:v>5.5045871559633031E-2</c:v>
                </c:pt>
                <c:pt idx="2350">
                  <c:v>3.0368763557483729E-2</c:v>
                </c:pt>
                <c:pt idx="2351">
                  <c:v>3.0973451327433631E-2</c:v>
                </c:pt>
                <c:pt idx="2352">
                  <c:v>0.18421052631578949</c:v>
                </c:pt>
                <c:pt idx="2353">
                  <c:v>5.1724137931034482E-2</c:v>
                </c:pt>
                <c:pt idx="2354">
                  <c:v>0.100656455142232</c:v>
                </c:pt>
                <c:pt idx="2355">
                  <c:v>0.14678899082568811</c:v>
                </c:pt>
                <c:pt idx="2356">
                  <c:v>0.11838006230529589</c:v>
                </c:pt>
                <c:pt idx="2357">
                  <c:v>0.1071428571428571</c:v>
                </c:pt>
                <c:pt idx="2358">
                  <c:v>0.1176470588235294</c:v>
                </c:pt>
                <c:pt idx="2359">
                  <c:v>0.12384716732542821</c:v>
                </c:pt>
                <c:pt idx="2360">
                  <c:v>0.14395886889460149</c:v>
                </c:pt>
                <c:pt idx="2361">
                  <c:v>5.8823529411764712E-2</c:v>
                </c:pt>
                <c:pt idx="2362">
                  <c:v>4.8951048951048952E-2</c:v>
                </c:pt>
                <c:pt idx="2363">
                  <c:v>0.1115241635687732</c:v>
                </c:pt>
                <c:pt idx="2364">
                  <c:v>4.4692737430167599E-2</c:v>
                </c:pt>
                <c:pt idx="2365">
                  <c:v>9.580838323353294E-2</c:v>
                </c:pt>
                <c:pt idx="2366">
                  <c:v>4.1860465116279069E-2</c:v>
                </c:pt>
                <c:pt idx="2367">
                  <c:v>0.11415525114155251</c:v>
                </c:pt>
                <c:pt idx="2368">
                  <c:v>0.1333333333333333</c:v>
                </c:pt>
                <c:pt idx="2369">
                  <c:v>0.10682492581602369</c:v>
                </c:pt>
                <c:pt idx="2370">
                  <c:v>0.125</c:v>
                </c:pt>
                <c:pt idx="2371">
                  <c:v>4.8888888888888891E-2</c:v>
                </c:pt>
                <c:pt idx="2372">
                  <c:v>3.3898305084745763E-2</c:v>
                </c:pt>
                <c:pt idx="2373">
                  <c:v>0.11295180722891569</c:v>
                </c:pt>
                <c:pt idx="2374">
                  <c:v>0.10980392156862739</c:v>
                </c:pt>
                <c:pt idx="2375">
                  <c:v>0.11971830985915489</c:v>
                </c:pt>
                <c:pt idx="2376">
                  <c:v>0.14492753623188409</c:v>
                </c:pt>
                <c:pt idx="2377">
                  <c:v>0.10309278350515461</c:v>
                </c:pt>
                <c:pt idx="2378">
                  <c:v>0.1129032258064516</c:v>
                </c:pt>
                <c:pt idx="2379">
                  <c:v>0.1234119782214156</c:v>
                </c:pt>
                <c:pt idx="2380">
                  <c:v>0.1152263374485597</c:v>
                </c:pt>
                <c:pt idx="2381">
                  <c:v>7.7989601386481797E-2</c:v>
                </c:pt>
                <c:pt idx="2382">
                  <c:v>9.8314606741573038E-2</c:v>
                </c:pt>
                <c:pt idx="2383">
                  <c:v>0.10878661087866109</c:v>
                </c:pt>
                <c:pt idx="2384">
                  <c:v>6.640625E-2</c:v>
                </c:pt>
                <c:pt idx="2385">
                  <c:v>5.0561797752808987E-2</c:v>
                </c:pt>
                <c:pt idx="2386">
                  <c:v>7.9365079365079361E-2</c:v>
                </c:pt>
                <c:pt idx="2387">
                  <c:v>0.15555555555555561</c:v>
                </c:pt>
                <c:pt idx="2388">
                  <c:v>0.1818181818181818</c:v>
                </c:pt>
                <c:pt idx="2389">
                  <c:v>0.1233480176211454</c:v>
                </c:pt>
                <c:pt idx="2390">
                  <c:v>9.8330241187384038E-2</c:v>
                </c:pt>
                <c:pt idx="2391">
                  <c:v>6.5989847715736044E-2</c:v>
                </c:pt>
                <c:pt idx="2392">
                  <c:v>4.2553191489361701E-2</c:v>
                </c:pt>
                <c:pt idx="2393">
                  <c:v>8.5324232081911269E-2</c:v>
                </c:pt>
                <c:pt idx="2394">
                  <c:v>0.12320328542094459</c:v>
                </c:pt>
                <c:pt idx="2395">
                  <c:v>1.7301038062283738E-2</c:v>
                </c:pt>
                <c:pt idx="2396">
                  <c:v>0.12916666666666671</c:v>
                </c:pt>
                <c:pt idx="2397">
                  <c:v>0.1376518218623482</c:v>
                </c:pt>
                <c:pt idx="2398">
                  <c:v>0.1238390092879257</c:v>
                </c:pt>
                <c:pt idx="2399">
                  <c:v>0.1317157712305026</c:v>
                </c:pt>
                <c:pt idx="2400">
                  <c:v>0.1107382550335571</c:v>
                </c:pt>
                <c:pt idx="2401">
                  <c:v>0.109375</c:v>
                </c:pt>
                <c:pt idx="2402">
                  <c:v>0.1092436974789916</c:v>
                </c:pt>
                <c:pt idx="2403">
                  <c:v>0.1079136690647482</c:v>
                </c:pt>
                <c:pt idx="2404">
                  <c:v>4.9217002237136473E-2</c:v>
                </c:pt>
                <c:pt idx="2405">
                  <c:v>0.15151515151515149</c:v>
                </c:pt>
                <c:pt idx="2406">
                  <c:v>3.6553524804177548E-2</c:v>
                </c:pt>
                <c:pt idx="2407">
                  <c:v>6.043956043956044E-2</c:v>
                </c:pt>
                <c:pt idx="2408">
                  <c:v>0.1158536585365854</c:v>
                </c:pt>
                <c:pt idx="2409">
                  <c:v>0.15757575757575759</c:v>
                </c:pt>
                <c:pt idx="2410">
                  <c:v>0.16566265060240959</c:v>
                </c:pt>
                <c:pt idx="2411">
                  <c:v>9.6153846153846159E-2</c:v>
                </c:pt>
                <c:pt idx="2412">
                  <c:v>5.3061224489795923E-2</c:v>
                </c:pt>
                <c:pt idx="2413">
                  <c:v>4.49438202247191E-2</c:v>
                </c:pt>
                <c:pt idx="2414">
                  <c:v>4.5977011494252873E-2</c:v>
                </c:pt>
                <c:pt idx="2415">
                  <c:v>9.1787439613526575E-2</c:v>
                </c:pt>
                <c:pt idx="2416">
                  <c:v>0.1147826086956522</c:v>
                </c:pt>
                <c:pt idx="2417">
                  <c:v>0.10878661087866109</c:v>
                </c:pt>
                <c:pt idx="2418">
                  <c:v>0.12812499999999999</c:v>
                </c:pt>
                <c:pt idx="2419">
                  <c:v>0.15286624203821661</c:v>
                </c:pt>
                <c:pt idx="2420">
                  <c:v>0.14016736401673641</c:v>
                </c:pt>
                <c:pt idx="2421">
                  <c:v>0.1104815864022663</c:v>
                </c:pt>
                <c:pt idx="2422">
                  <c:v>0.1224489795918367</c:v>
                </c:pt>
                <c:pt idx="2423">
                  <c:v>0.1354679802955665</c:v>
                </c:pt>
                <c:pt idx="2424">
                  <c:v>0.1228668941979522</c:v>
                </c:pt>
                <c:pt idx="2425">
                  <c:v>0.1329639889196676</c:v>
                </c:pt>
                <c:pt idx="2426">
                  <c:v>0.1216617210682493</c:v>
                </c:pt>
                <c:pt idx="2427">
                  <c:v>0.12751677852348989</c:v>
                </c:pt>
                <c:pt idx="2428">
                  <c:v>0.14644351464435151</c:v>
                </c:pt>
                <c:pt idx="2429">
                  <c:v>0.14374999999999999</c:v>
                </c:pt>
                <c:pt idx="2430">
                  <c:v>7.3619631901840496E-2</c:v>
                </c:pt>
                <c:pt idx="2431">
                  <c:v>0.1224489795918367</c:v>
                </c:pt>
                <c:pt idx="2432">
                  <c:v>2.9723991507431002E-2</c:v>
                </c:pt>
                <c:pt idx="2433">
                  <c:v>0.12709030100334451</c:v>
                </c:pt>
                <c:pt idx="2434">
                  <c:v>0.1208053691275168</c:v>
                </c:pt>
                <c:pt idx="2435">
                  <c:v>8.9126559714795009E-2</c:v>
                </c:pt>
                <c:pt idx="2436">
                  <c:v>6.5146579804560262E-2</c:v>
                </c:pt>
                <c:pt idx="2437">
                  <c:v>2.2900763358778629E-2</c:v>
                </c:pt>
                <c:pt idx="2438">
                  <c:v>0.1245136186770428</c:v>
                </c:pt>
                <c:pt idx="2439">
                  <c:v>0.12727272727272729</c:v>
                </c:pt>
                <c:pt idx="2440">
                  <c:v>0.14035087719298239</c:v>
                </c:pt>
                <c:pt idx="2441">
                  <c:v>0.1153846153846154</c:v>
                </c:pt>
                <c:pt idx="2442">
                  <c:v>0.1102514506769826</c:v>
                </c:pt>
                <c:pt idx="2443">
                  <c:v>3.007518796992481E-2</c:v>
                </c:pt>
                <c:pt idx="2444">
                  <c:v>0.1170212765957447</c:v>
                </c:pt>
                <c:pt idx="2445">
                  <c:v>0.125</c:v>
                </c:pt>
                <c:pt idx="2446">
                  <c:v>4.3678160919540229E-2</c:v>
                </c:pt>
                <c:pt idx="2447">
                  <c:v>4.7430830039525688E-2</c:v>
                </c:pt>
                <c:pt idx="2448">
                  <c:v>6.1371841155234648E-2</c:v>
                </c:pt>
                <c:pt idx="2449">
                  <c:v>0.14556962025316461</c:v>
                </c:pt>
                <c:pt idx="2450">
                  <c:v>0.17154811715481169</c:v>
                </c:pt>
                <c:pt idx="2451">
                  <c:v>5.2391799544419138E-2</c:v>
                </c:pt>
                <c:pt idx="2452">
                  <c:v>0.1333333333333333</c:v>
                </c:pt>
                <c:pt idx="2453">
                  <c:v>0.1122448979591837</c:v>
                </c:pt>
                <c:pt idx="2454">
                  <c:v>0.13768115942028991</c:v>
                </c:pt>
                <c:pt idx="2455">
                  <c:v>6.4202334630350189E-2</c:v>
                </c:pt>
                <c:pt idx="2456">
                  <c:v>0.2162162162162162</c:v>
                </c:pt>
                <c:pt idx="2457">
                  <c:v>0.16959064327485379</c:v>
                </c:pt>
                <c:pt idx="2458">
                  <c:v>0.14018691588785051</c:v>
                </c:pt>
                <c:pt idx="2459">
                  <c:v>0.1640625</c:v>
                </c:pt>
                <c:pt idx="2460">
                  <c:v>2.1472392638036811E-2</c:v>
                </c:pt>
                <c:pt idx="2461">
                  <c:v>0.11688311688311689</c:v>
                </c:pt>
                <c:pt idx="2462">
                  <c:v>5.5066079295154183E-2</c:v>
                </c:pt>
                <c:pt idx="2463">
                  <c:v>0.126984126984127</c:v>
                </c:pt>
                <c:pt idx="2464">
                  <c:v>0.1148936170212766</c:v>
                </c:pt>
                <c:pt idx="2465">
                  <c:v>0.1395348837209302</c:v>
                </c:pt>
                <c:pt idx="2466">
                  <c:v>0.14627659574468091</c:v>
                </c:pt>
                <c:pt idx="2467">
                  <c:v>9.6296296296296297E-2</c:v>
                </c:pt>
                <c:pt idx="2468">
                  <c:v>9.5948827292110878E-2</c:v>
                </c:pt>
                <c:pt idx="2469">
                  <c:v>4.3222003929273077E-2</c:v>
                </c:pt>
                <c:pt idx="2470">
                  <c:v>5.8461538461538461E-2</c:v>
                </c:pt>
                <c:pt idx="2471">
                  <c:v>0.1213483146067416</c:v>
                </c:pt>
                <c:pt idx="2472">
                  <c:v>6.8493150684931503E-2</c:v>
                </c:pt>
                <c:pt idx="2473">
                  <c:v>0.1005291005291005</c:v>
                </c:pt>
                <c:pt idx="2474">
                  <c:v>0.1645161290322581</c:v>
                </c:pt>
                <c:pt idx="2475">
                  <c:v>0.1048951048951049</c:v>
                </c:pt>
                <c:pt idx="2476">
                  <c:v>9.5575221238938052E-2</c:v>
                </c:pt>
                <c:pt idx="2477">
                  <c:v>0.1121495327102804</c:v>
                </c:pt>
                <c:pt idx="2478">
                  <c:v>4.3165467625899283E-2</c:v>
                </c:pt>
                <c:pt idx="2479">
                  <c:v>0.108695652173913</c:v>
                </c:pt>
                <c:pt idx="2480">
                  <c:v>9.606986899563319E-2</c:v>
                </c:pt>
                <c:pt idx="2481">
                  <c:v>0.1234567901234568</c:v>
                </c:pt>
                <c:pt idx="2482">
                  <c:v>0.12868632707774799</c:v>
                </c:pt>
                <c:pt idx="2483">
                  <c:v>0.1043478260869565</c:v>
                </c:pt>
                <c:pt idx="2484">
                  <c:v>0.16201117318435751</c:v>
                </c:pt>
                <c:pt idx="2485">
                  <c:v>9.7560975609756101E-2</c:v>
                </c:pt>
                <c:pt idx="2486">
                  <c:v>6.25E-2</c:v>
                </c:pt>
                <c:pt idx="2487">
                  <c:v>0.10625</c:v>
                </c:pt>
                <c:pt idx="2488">
                  <c:v>0.15165876777251189</c:v>
                </c:pt>
                <c:pt idx="2489">
                  <c:v>6.1023622047244097E-2</c:v>
                </c:pt>
                <c:pt idx="2490">
                  <c:v>4.6979865771812082E-2</c:v>
                </c:pt>
                <c:pt idx="2491">
                  <c:v>9.5588235294117641E-2</c:v>
                </c:pt>
                <c:pt idx="2492">
                  <c:v>0.12464985994397761</c:v>
                </c:pt>
                <c:pt idx="2493">
                  <c:v>0.1066666666666667</c:v>
                </c:pt>
                <c:pt idx="2494">
                  <c:v>0.15789473684210531</c:v>
                </c:pt>
                <c:pt idx="2495">
                  <c:v>0.1147540983606557</c:v>
                </c:pt>
                <c:pt idx="2496">
                  <c:v>0.14005602240896359</c:v>
                </c:pt>
                <c:pt idx="2497">
                  <c:v>0.11838006230529589</c:v>
                </c:pt>
                <c:pt idx="2498">
                  <c:v>4.7058823529411757E-2</c:v>
                </c:pt>
                <c:pt idx="2499">
                  <c:v>6.2111801242236017E-2</c:v>
                </c:pt>
                <c:pt idx="2500">
                  <c:v>0.14655172413793099</c:v>
                </c:pt>
                <c:pt idx="2501">
                  <c:v>0.105</c:v>
                </c:pt>
                <c:pt idx="2502">
                  <c:v>0.12893982808022919</c:v>
                </c:pt>
                <c:pt idx="2503">
                  <c:v>0.12396694214876031</c:v>
                </c:pt>
                <c:pt idx="2504">
                  <c:v>0.10212765957446809</c:v>
                </c:pt>
                <c:pt idx="2505">
                  <c:v>5.827067669172932E-2</c:v>
                </c:pt>
                <c:pt idx="2506">
                  <c:v>0.1168539325842697</c:v>
                </c:pt>
                <c:pt idx="2507">
                  <c:v>0.11856823266219239</c:v>
                </c:pt>
                <c:pt idx="2508">
                  <c:v>0.12555066079295149</c:v>
                </c:pt>
                <c:pt idx="2509">
                  <c:v>0.11208791208791211</c:v>
                </c:pt>
                <c:pt idx="2510">
                  <c:v>0.13147410358565739</c:v>
                </c:pt>
                <c:pt idx="2511">
                  <c:v>0.10361445783132529</c:v>
                </c:pt>
                <c:pt idx="2512">
                  <c:v>0.1241534988713318</c:v>
                </c:pt>
                <c:pt idx="2513">
                  <c:v>6.1855670103092793E-2</c:v>
                </c:pt>
                <c:pt idx="2514">
                  <c:v>0.13636363636363641</c:v>
                </c:pt>
                <c:pt idx="2515">
                  <c:v>0.108695652173913</c:v>
                </c:pt>
                <c:pt idx="2516">
                  <c:v>3.5264483627204031E-2</c:v>
                </c:pt>
                <c:pt idx="2517">
                  <c:v>5.2154195011337869E-2</c:v>
                </c:pt>
                <c:pt idx="2518">
                  <c:v>0.1122112211221122</c:v>
                </c:pt>
                <c:pt idx="2519">
                  <c:v>6.2098501070663809E-2</c:v>
                </c:pt>
                <c:pt idx="2520">
                  <c:v>8.8669950738916259E-2</c:v>
                </c:pt>
                <c:pt idx="2521">
                  <c:v>9.7046413502109699E-2</c:v>
                </c:pt>
                <c:pt idx="2522">
                  <c:v>0.1208053691275168</c:v>
                </c:pt>
                <c:pt idx="2523">
                  <c:v>0.20930232558139539</c:v>
                </c:pt>
                <c:pt idx="2524">
                  <c:v>8.4183673469387751E-2</c:v>
                </c:pt>
                <c:pt idx="2525">
                  <c:v>0.10101010101010099</c:v>
                </c:pt>
                <c:pt idx="2526">
                  <c:v>0.1108545034642032</c:v>
                </c:pt>
                <c:pt idx="2527">
                  <c:v>0.11415525114155251</c:v>
                </c:pt>
                <c:pt idx="2528">
                  <c:v>0.1144781144781145</c:v>
                </c:pt>
                <c:pt idx="2529">
                  <c:v>3.3175355450236969E-2</c:v>
                </c:pt>
                <c:pt idx="2530">
                  <c:v>9.154929577464789E-2</c:v>
                </c:pt>
                <c:pt idx="2531">
                  <c:v>0.13071895424836599</c:v>
                </c:pt>
                <c:pt idx="2532">
                  <c:v>9.0909090909090912E-2</c:v>
                </c:pt>
                <c:pt idx="2533">
                  <c:v>0.1370967741935484</c:v>
                </c:pt>
                <c:pt idx="2534">
                  <c:v>0.11594202898550721</c:v>
                </c:pt>
                <c:pt idx="2535">
                  <c:v>0.1244635193133047</c:v>
                </c:pt>
                <c:pt idx="2536">
                  <c:v>9.375E-2</c:v>
                </c:pt>
                <c:pt idx="2537">
                  <c:v>4.5454545454545463E-2</c:v>
                </c:pt>
                <c:pt idx="2538">
                  <c:v>0.15384615384615391</c:v>
                </c:pt>
                <c:pt idx="2539">
                  <c:v>8.35214446952596E-2</c:v>
                </c:pt>
                <c:pt idx="2540">
                  <c:v>7.8189300411522639E-2</c:v>
                </c:pt>
                <c:pt idx="2541">
                  <c:v>0.10096153846153851</c:v>
                </c:pt>
                <c:pt idx="2542">
                  <c:v>5.2953156822810592E-2</c:v>
                </c:pt>
                <c:pt idx="2543">
                  <c:v>6.9387755102040816E-2</c:v>
                </c:pt>
                <c:pt idx="2544">
                  <c:v>0.1127272727272727</c:v>
                </c:pt>
                <c:pt idx="2545">
                  <c:v>0.15573770491803279</c:v>
                </c:pt>
                <c:pt idx="2546">
                  <c:v>0.1054545454545455</c:v>
                </c:pt>
                <c:pt idx="2547">
                  <c:v>0.15</c:v>
                </c:pt>
                <c:pt idx="2548">
                  <c:v>0.1057692307692308</c:v>
                </c:pt>
                <c:pt idx="2549">
                  <c:v>0.1116071428571429</c:v>
                </c:pt>
                <c:pt idx="2550">
                  <c:v>0.15121951219512189</c:v>
                </c:pt>
                <c:pt idx="2551">
                  <c:v>0.1071428571428571</c:v>
                </c:pt>
                <c:pt idx="2552">
                  <c:v>0.18556701030927841</c:v>
                </c:pt>
                <c:pt idx="2553">
                  <c:v>0.11525423728813559</c:v>
                </c:pt>
                <c:pt idx="2554">
                  <c:v>0.11693548387096769</c:v>
                </c:pt>
                <c:pt idx="2555">
                  <c:v>0.1243386243386243</c:v>
                </c:pt>
                <c:pt idx="2556">
                  <c:v>6.5420560747663545E-2</c:v>
                </c:pt>
                <c:pt idx="2557">
                  <c:v>4.1162227602905568E-2</c:v>
                </c:pt>
                <c:pt idx="2558">
                  <c:v>0.13473684210526321</c:v>
                </c:pt>
                <c:pt idx="2559">
                  <c:v>9.4488188976377951E-2</c:v>
                </c:pt>
                <c:pt idx="2560">
                  <c:v>0.1201923076923077</c:v>
                </c:pt>
                <c:pt idx="2561">
                  <c:v>0.189873417721519</c:v>
                </c:pt>
                <c:pt idx="2562">
                  <c:v>0.116504854368932</c:v>
                </c:pt>
                <c:pt idx="2563">
                  <c:v>0.05</c:v>
                </c:pt>
                <c:pt idx="2564">
                  <c:v>0.1158536585365854</c:v>
                </c:pt>
                <c:pt idx="2565">
                  <c:v>0.14522821576763489</c:v>
                </c:pt>
                <c:pt idx="2566">
                  <c:v>7.3770491803278687E-2</c:v>
                </c:pt>
                <c:pt idx="2567">
                  <c:v>5.1918735891647853E-2</c:v>
                </c:pt>
                <c:pt idx="2568">
                  <c:v>0.1044776119402985</c:v>
                </c:pt>
                <c:pt idx="2569">
                  <c:v>0.1153846153846154</c:v>
                </c:pt>
                <c:pt idx="2570">
                  <c:v>0.1173469387755102</c:v>
                </c:pt>
                <c:pt idx="2571">
                  <c:v>0.1057401812688822</c:v>
                </c:pt>
                <c:pt idx="2572">
                  <c:v>0.11301369863013699</c:v>
                </c:pt>
                <c:pt idx="2573">
                  <c:v>3.140096618357488E-2</c:v>
                </c:pt>
                <c:pt idx="2574">
                  <c:v>0.15306122448979589</c:v>
                </c:pt>
                <c:pt idx="2575">
                  <c:v>0.2</c:v>
                </c:pt>
                <c:pt idx="2576">
                  <c:v>0.15714285714285711</c:v>
                </c:pt>
                <c:pt idx="2577">
                  <c:v>0.13258426966292139</c:v>
                </c:pt>
                <c:pt idx="2578">
                  <c:v>0.13120567375886519</c:v>
                </c:pt>
                <c:pt idx="2579">
                  <c:v>0.108974358974359</c:v>
                </c:pt>
                <c:pt idx="2580">
                  <c:v>0.12820512820512819</c:v>
                </c:pt>
                <c:pt idx="2581">
                  <c:v>8.2442748091603055E-2</c:v>
                </c:pt>
                <c:pt idx="2582">
                  <c:v>0.1513292433537832</c:v>
                </c:pt>
                <c:pt idx="2583">
                  <c:v>3.7037037037037028E-2</c:v>
                </c:pt>
                <c:pt idx="2584">
                  <c:v>0.12680115273775219</c:v>
                </c:pt>
                <c:pt idx="2585">
                  <c:v>2.0100502512562811E-2</c:v>
                </c:pt>
                <c:pt idx="2586">
                  <c:v>4.7520661157024788E-2</c:v>
                </c:pt>
                <c:pt idx="2587">
                  <c:v>0.1020408163265306</c:v>
                </c:pt>
                <c:pt idx="2588">
                  <c:v>0.19526627218934911</c:v>
                </c:pt>
                <c:pt idx="2589">
                  <c:v>0.1094890510948905</c:v>
                </c:pt>
                <c:pt idx="2590">
                  <c:v>4.740406320541761E-2</c:v>
                </c:pt>
                <c:pt idx="2591">
                  <c:v>8.4745762711864403E-2</c:v>
                </c:pt>
                <c:pt idx="2592">
                  <c:v>9.6045197740112997E-2</c:v>
                </c:pt>
                <c:pt idx="2593">
                  <c:v>0.1153846153846154</c:v>
                </c:pt>
                <c:pt idx="2594">
                  <c:v>0.13407821229050279</c:v>
                </c:pt>
                <c:pt idx="2595">
                  <c:v>0.1057692307692308</c:v>
                </c:pt>
                <c:pt idx="2596">
                  <c:v>8.943089430894309E-2</c:v>
                </c:pt>
                <c:pt idx="2597">
                  <c:v>0.13095238095238099</c:v>
                </c:pt>
                <c:pt idx="2598">
                  <c:v>9.5238095238095233E-2</c:v>
                </c:pt>
                <c:pt idx="2599">
                  <c:v>0.13</c:v>
                </c:pt>
                <c:pt idx="2600">
                  <c:v>0.19620253164556961</c:v>
                </c:pt>
                <c:pt idx="2601">
                  <c:v>0.1368421052631579</c:v>
                </c:pt>
                <c:pt idx="2602">
                  <c:v>0.1092436974789916</c:v>
                </c:pt>
                <c:pt idx="2603">
                  <c:v>9.375E-2</c:v>
                </c:pt>
                <c:pt idx="2604">
                  <c:v>9.4841930116472545E-2</c:v>
                </c:pt>
                <c:pt idx="2605">
                  <c:v>0.1073825503355705</c:v>
                </c:pt>
                <c:pt idx="2606">
                  <c:v>0.1111111111111111</c:v>
                </c:pt>
                <c:pt idx="2607">
                  <c:v>3.2994923857868022E-2</c:v>
                </c:pt>
                <c:pt idx="2608">
                  <c:v>0.1185185185185185</c:v>
                </c:pt>
                <c:pt idx="2609">
                  <c:v>0.109375</c:v>
                </c:pt>
                <c:pt idx="2610">
                  <c:v>0.178343949044586</c:v>
                </c:pt>
                <c:pt idx="2611">
                  <c:v>8.2901554404145081E-2</c:v>
                </c:pt>
                <c:pt idx="2612">
                  <c:v>0.12820512820512819</c:v>
                </c:pt>
                <c:pt idx="2613">
                  <c:v>0.1179422835633626</c:v>
                </c:pt>
                <c:pt idx="2614">
                  <c:v>6.5217391304347824E-2</c:v>
                </c:pt>
                <c:pt idx="2615">
                  <c:v>0.14545454545454539</c:v>
                </c:pt>
                <c:pt idx="2616">
                  <c:v>0.1325153374233129</c:v>
                </c:pt>
                <c:pt idx="2617">
                  <c:v>9.832635983263599E-2</c:v>
                </c:pt>
                <c:pt idx="2618">
                  <c:v>0.1419753086419753</c:v>
                </c:pt>
                <c:pt idx="2619">
                  <c:v>5.6939501779359428E-2</c:v>
                </c:pt>
                <c:pt idx="2620">
                  <c:v>0.13385826771653539</c:v>
                </c:pt>
                <c:pt idx="2621">
                  <c:v>0.1040723981900453</c:v>
                </c:pt>
                <c:pt idx="2622">
                  <c:v>4.2056074766355138E-2</c:v>
                </c:pt>
                <c:pt idx="2623">
                  <c:v>7.1005917159763315E-2</c:v>
                </c:pt>
                <c:pt idx="2624">
                  <c:v>0.13750000000000001</c:v>
                </c:pt>
                <c:pt idx="2625">
                  <c:v>4.5248868778280542E-2</c:v>
                </c:pt>
                <c:pt idx="2626">
                  <c:v>0.19767441860465121</c:v>
                </c:pt>
                <c:pt idx="2627">
                  <c:v>0.10919540229885059</c:v>
                </c:pt>
                <c:pt idx="2628">
                  <c:v>0.14427860696517411</c:v>
                </c:pt>
                <c:pt idx="2629">
                  <c:v>0.11067193675889329</c:v>
                </c:pt>
                <c:pt idx="2630">
                  <c:v>0.04</c:v>
                </c:pt>
                <c:pt idx="2631">
                  <c:v>0.1174603174603175</c:v>
                </c:pt>
                <c:pt idx="2632">
                  <c:v>0.17088607594936711</c:v>
                </c:pt>
                <c:pt idx="2633">
                  <c:v>0.20754716981132079</c:v>
                </c:pt>
                <c:pt idx="2634">
                  <c:v>0.1204250295159386</c:v>
                </c:pt>
                <c:pt idx="2635">
                  <c:v>0.11382113821138209</c:v>
                </c:pt>
                <c:pt idx="2636">
                  <c:v>0.11382113821138209</c:v>
                </c:pt>
                <c:pt idx="2637">
                  <c:v>5.1111111111111107E-2</c:v>
                </c:pt>
                <c:pt idx="2638">
                  <c:v>3.8461538461538457E-2</c:v>
                </c:pt>
                <c:pt idx="2639">
                  <c:v>0.1143617021276596</c:v>
                </c:pt>
                <c:pt idx="2640">
                  <c:v>0.1194331983805668</c:v>
                </c:pt>
                <c:pt idx="2641">
                  <c:v>0.1290322580645161</c:v>
                </c:pt>
                <c:pt idx="2642">
                  <c:v>0.13253012048192769</c:v>
                </c:pt>
                <c:pt idx="2643">
                  <c:v>0.14646464646464649</c:v>
                </c:pt>
                <c:pt idx="2644">
                  <c:v>0.1314553990610329</c:v>
                </c:pt>
                <c:pt idx="2645">
                  <c:v>0.12925170068027211</c:v>
                </c:pt>
                <c:pt idx="2646">
                  <c:v>0.10344827586206901</c:v>
                </c:pt>
                <c:pt idx="2647">
                  <c:v>8.46286701208981E-2</c:v>
                </c:pt>
                <c:pt idx="2648">
                  <c:v>5.7500000000000002E-2</c:v>
                </c:pt>
                <c:pt idx="2649">
                  <c:v>8.9385474860335198E-2</c:v>
                </c:pt>
                <c:pt idx="2650">
                  <c:v>0.1031518624641834</c:v>
                </c:pt>
                <c:pt idx="2651">
                  <c:v>0.10144927536231881</c:v>
                </c:pt>
                <c:pt idx="2652">
                  <c:v>0.1307692307692308</c:v>
                </c:pt>
                <c:pt idx="2653">
                  <c:v>4.3083900226757371E-2</c:v>
                </c:pt>
                <c:pt idx="2654">
                  <c:v>0.14851485148514851</c:v>
                </c:pt>
                <c:pt idx="2655">
                  <c:v>0.1012658227848101</c:v>
                </c:pt>
                <c:pt idx="2656">
                  <c:v>0.1526315789473684</c:v>
                </c:pt>
                <c:pt idx="2657">
                  <c:v>6.3063063063063057E-2</c:v>
                </c:pt>
                <c:pt idx="2658">
                  <c:v>0.15172413793103451</c:v>
                </c:pt>
                <c:pt idx="2659">
                  <c:v>0.10734463276836161</c:v>
                </c:pt>
                <c:pt idx="2660">
                  <c:v>9.8214285714285712E-2</c:v>
                </c:pt>
                <c:pt idx="2661">
                  <c:v>0.12</c:v>
                </c:pt>
                <c:pt idx="2662">
                  <c:v>0.1031746031746032</c:v>
                </c:pt>
                <c:pt idx="2663">
                  <c:v>0.1070234113712375</c:v>
                </c:pt>
                <c:pt idx="2664">
                  <c:v>3.8636363636363642E-2</c:v>
                </c:pt>
                <c:pt idx="2665">
                  <c:v>0.1206225680933852</c:v>
                </c:pt>
                <c:pt idx="2666">
                  <c:v>0.1326860841423948</c:v>
                </c:pt>
                <c:pt idx="2667">
                  <c:v>0.1017964071856287</c:v>
                </c:pt>
                <c:pt idx="2668">
                  <c:v>0.108</c:v>
                </c:pt>
                <c:pt idx="2669">
                  <c:v>0.1115384615384615</c:v>
                </c:pt>
                <c:pt idx="2670">
                  <c:v>4.6875E-2</c:v>
                </c:pt>
                <c:pt idx="2671">
                  <c:v>0.1189083820662768</c:v>
                </c:pt>
                <c:pt idx="2672">
                  <c:v>3.5623409669211202E-2</c:v>
                </c:pt>
                <c:pt idx="2673">
                  <c:v>0.1326530612244898</c:v>
                </c:pt>
                <c:pt idx="2674">
                  <c:v>0.1206496519721578</c:v>
                </c:pt>
                <c:pt idx="2675">
                  <c:v>9.375E-2</c:v>
                </c:pt>
                <c:pt idx="2676">
                  <c:v>0.11029411764705881</c:v>
                </c:pt>
                <c:pt idx="2677">
                  <c:v>4.5064377682403442E-2</c:v>
                </c:pt>
                <c:pt idx="2678">
                  <c:v>0.12785388127853881</c:v>
                </c:pt>
                <c:pt idx="2679">
                  <c:v>8.4656084656084651E-2</c:v>
                </c:pt>
                <c:pt idx="2680">
                  <c:v>9.3220338983050849E-2</c:v>
                </c:pt>
                <c:pt idx="2681">
                  <c:v>0.14285714285714279</c:v>
                </c:pt>
                <c:pt idx="2682">
                  <c:v>0.12</c:v>
                </c:pt>
                <c:pt idx="2683">
                  <c:v>4.708520179372197E-2</c:v>
                </c:pt>
                <c:pt idx="2684">
                  <c:v>0.1216216216216216</c:v>
                </c:pt>
                <c:pt idx="2685">
                  <c:v>8.0459770114942528E-2</c:v>
                </c:pt>
                <c:pt idx="2686">
                  <c:v>0</c:v>
                </c:pt>
                <c:pt idx="2687">
                  <c:v>3.3613445378151259E-2</c:v>
                </c:pt>
                <c:pt idx="2688">
                  <c:v>0.13442622950819669</c:v>
                </c:pt>
                <c:pt idx="2689">
                  <c:v>7.8125E-2</c:v>
                </c:pt>
                <c:pt idx="2690">
                  <c:v>0.1198910081743869</c:v>
                </c:pt>
                <c:pt idx="2691">
                  <c:v>0.1206896551724138</c:v>
                </c:pt>
                <c:pt idx="2692">
                  <c:v>0.13414634146341459</c:v>
                </c:pt>
                <c:pt idx="2693">
                  <c:v>4.3165467625899283E-2</c:v>
                </c:pt>
                <c:pt idx="2694">
                  <c:v>9.7297297297297303E-2</c:v>
                </c:pt>
                <c:pt idx="2695">
                  <c:v>4.1474654377880192E-2</c:v>
                </c:pt>
                <c:pt idx="2696">
                  <c:v>0.121580547112462</c:v>
                </c:pt>
                <c:pt idx="2697">
                  <c:v>0.12</c:v>
                </c:pt>
                <c:pt idx="2698">
                  <c:v>0.1125</c:v>
                </c:pt>
                <c:pt idx="2699">
                  <c:v>8.771929824561403E-2</c:v>
                </c:pt>
                <c:pt idx="2700">
                  <c:v>0.1160714285714286</c:v>
                </c:pt>
                <c:pt idx="2701">
                  <c:v>0.100609756097561</c:v>
                </c:pt>
                <c:pt idx="2702">
                  <c:v>2.9940119760479039E-2</c:v>
                </c:pt>
                <c:pt idx="2703">
                  <c:v>3.3033033033033031E-2</c:v>
                </c:pt>
                <c:pt idx="2704">
                  <c:v>0.1161417322834646</c:v>
                </c:pt>
                <c:pt idx="2705">
                  <c:v>0.1073298429319372</c:v>
                </c:pt>
                <c:pt idx="2706">
                  <c:v>4.1095890410958902E-2</c:v>
                </c:pt>
                <c:pt idx="2707">
                  <c:v>4.6728971962616821E-2</c:v>
                </c:pt>
                <c:pt idx="2708">
                  <c:v>0.1105527638190955</c:v>
                </c:pt>
                <c:pt idx="2709">
                  <c:v>9.6491228070175433E-2</c:v>
                </c:pt>
                <c:pt idx="2710">
                  <c:v>9.4017094017094016E-2</c:v>
                </c:pt>
                <c:pt idx="2711">
                  <c:v>5.7142857142857141E-2</c:v>
                </c:pt>
                <c:pt idx="2712">
                  <c:v>9.7435897435897437E-2</c:v>
                </c:pt>
                <c:pt idx="2713">
                  <c:v>0.14886731391585761</c:v>
                </c:pt>
                <c:pt idx="2714">
                  <c:v>0.1553398058252427</c:v>
                </c:pt>
                <c:pt idx="2715">
                  <c:v>0.1407035175879397</c:v>
                </c:pt>
                <c:pt idx="2716">
                  <c:v>0.1335311572700297</c:v>
                </c:pt>
                <c:pt idx="2717">
                  <c:v>5.434782608695652E-2</c:v>
                </c:pt>
                <c:pt idx="2718">
                  <c:v>4.6413502109704637E-2</c:v>
                </c:pt>
                <c:pt idx="2719">
                  <c:v>0.1174089068825911</c:v>
                </c:pt>
                <c:pt idx="2720">
                  <c:v>7.4626865671641784E-2</c:v>
                </c:pt>
                <c:pt idx="2721">
                  <c:v>0.1910112359550562</c:v>
                </c:pt>
                <c:pt idx="2722">
                  <c:v>0.1317365269461078</c:v>
                </c:pt>
                <c:pt idx="2723">
                  <c:v>0.1063829787234043</c:v>
                </c:pt>
                <c:pt idx="2724">
                  <c:v>0.12538226299694191</c:v>
                </c:pt>
                <c:pt idx="2725">
                  <c:v>0.1047297297297297</c:v>
                </c:pt>
                <c:pt idx="2726">
                  <c:v>3.1152647975077882E-2</c:v>
                </c:pt>
                <c:pt idx="2727">
                  <c:v>0.1317365269461078</c:v>
                </c:pt>
                <c:pt idx="2728">
                  <c:v>0.1118421052631579</c:v>
                </c:pt>
                <c:pt idx="2729">
                  <c:v>0.18120805369127521</c:v>
                </c:pt>
                <c:pt idx="2730">
                  <c:v>0.04</c:v>
                </c:pt>
                <c:pt idx="2731">
                  <c:v>1.5873015873015869E-2</c:v>
                </c:pt>
                <c:pt idx="2732">
                  <c:v>0.1206225680933852</c:v>
                </c:pt>
                <c:pt idx="2733">
                  <c:v>0.15384615384615391</c:v>
                </c:pt>
                <c:pt idx="2734">
                  <c:v>4.2600896860986552E-2</c:v>
                </c:pt>
                <c:pt idx="2735">
                  <c:v>3.2178217821782179E-2</c:v>
                </c:pt>
                <c:pt idx="2736">
                  <c:v>0.1606425702811245</c:v>
                </c:pt>
                <c:pt idx="2737">
                  <c:v>0.14016172506738539</c:v>
                </c:pt>
                <c:pt idx="2738">
                  <c:v>0.05</c:v>
                </c:pt>
                <c:pt idx="2739">
                  <c:v>0.1064718162839248</c:v>
                </c:pt>
                <c:pt idx="2740">
                  <c:v>0.1242603550295858</c:v>
                </c:pt>
                <c:pt idx="2741">
                  <c:v>4.3902439024390241E-2</c:v>
                </c:pt>
                <c:pt idx="2742">
                  <c:v>0.1333333333333333</c:v>
                </c:pt>
                <c:pt idx="2743">
                  <c:v>0.13973799126637551</c:v>
                </c:pt>
                <c:pt idx="2744">
                  <c:v>9.7560975609756101E-2</c:v>
                </c:pt>
                <c:pt idx="2745">
                  <c:v>4.9438202247191011E-2</c:v>
                </c:pt>
                <c:pt idx="2746">
                  <c:v>1.6949152542372881E-2</c:v>
                </c:pt>
                <c:pt idx="2747">
                  <c:v>0.1214953271028037</c:v>
                </c:pt>
                <c:pt idx="2748">
                  <c:v>4.0816326530612242E-2</c:v>
                </c:pt>
                <c:pt idx="2749">
                  <c:v>0.12738853503184711</c:v>
                </c:pt>
                <c:pt idx="2750">
                  <c:v>6.9565217391304349E-2</c:v>
                </c:pt>
                <c:pt idx="2751">
                  <c:v>3.2418952618453872E-2</c:v>
                </c:pt>
                <c:pt idx="2752">
                  <c:v>2.8880866425992781E-2</c:v>
                </c:pt>
                <c:pt idx="2753">
                  <c:v>0.1013513513513514</c:v>
                </c:pt>
                <c:pt idx="2754">
                  <c:v>0.16666666666666671</c:v>
                </c:pt>
                <c:pt idx="2755">
                  <c:v>0.12949640287769781</c:v>
                </c:pt>
                <c:pt idx="2756">
                  <c:v>0.116751269035533</c:v>
                </c:pt>
                <c:pt idx="2757">
                  <c:v>7.7844311377245512E-2</c:v>
                </c:pt>
                <c:pt idx="2758">
                  <c:v>5.0458715596330278E-2</c:v>
                </c:pt>
                <c:pt idx="2759">
                  <c:v>6.6954643628509725E-2</c:v>
                </c:pt>
                <c:pt idx="2760">
                  <c:v>9.880239520958084E-2</c:v>
                </c:pt>
                <c:pt idx="2761">
                  <c:v>0.12</c:v>
                </c:pt>
                <c:pt idx="2762">
                  <c:v>0.16666666666666671</c:v>
                </c:pt>
                <c:pt idx="2763">
                  <c:v>0.15116279069767441</c:v>
                </c:pt>
                <c:pt idx="2764">
                  <c:v>2.7093596059113299E-2</c:v>
                </c:pt>
                <c:pt idx="2765">
                  <c:v>8.8235294117647065E-2</c:v>
                </c:pt>
                <c:pt idx="2766">
                  <c:v>0.11746987951807231</c:v>
                </c:pt>
                <c:pt idx="2767">
                  <c:v>6.6666666666666666E-2</c:v>
                </c:pt>
                <c:pt idx="2768">
                  <c:v>7.857142857142857E-2</c:v>
                </c:pt>
                <c:pt idx="2769">
                  <c:v>0.1118143459915612</c:v>
                </c:pt>
                <c:pt idx="2770">
                  <c:v>0.1111111111111111</c:v>
                </c:pt>
                <c:pt idx="2771">
                  <c:v>9.8039215686274508E-2</c:v>
                </c:pt>
                <c:pt idx="2772">
                  <c:v>0.1111111111111111</c:v>
                </c:pt>
                <c:pt idx="2773">
                  <c:v>0.15322580645161291</c:v>
                </c:pt>
                <c:pt idx="2774">
                  <c:v>0.14736842105263159</c:v>
                </c:pt>
                <c:pt idx="2775">
                  <c:v>7.880434782608696E-2</c:v>
                </c:pt>
                <c:pt idx="2776">
                  <c:v>0.1042084168336673</c:v>
                </c:pt>
                <c:pt idx="2777">
                  <c:v>0.1139240506329114</c:v>
                </c:pt>
                <c:pt idx="2778">
                  <c:v>8.5714285714285715E-2</c:v>
                </c:pt>
                <c:pt idx="2779">
                  <c:v>0.126984126984127</c:v>
                </c:pt>
                <c:pt idx="2780">
                  <c:v>0.1246200607902736</c:v>
                </c:pt>
                <c:pt idx="2781">
                  <c:v>9.3525179856115109E-2</c:v>
                </c:pt>
                <c:pt idx="2782">
                  <c:v>0.10852713178294569</c:v>
                </c:pt>
                <c:pt idx="2783">
                  <c:v>9.2592592592592587E-2</c:v>
                </c:pt>
                <c:pt idx="2784">
                  <c:v>0.19298245614035089</c:v>
                </c:pt>
                <c:pt idx="2785">
                  <c:v>9.7826086956521743E-2</c:v>
                </c:pt>
                <c:pt idx="2786">
                  <c:v>0</c:v>
                </c:pt>
                <c:pt idx="2787">
                  <c:v>4.5130641330166268E-2</c:v>
                </c:pt>
                <c:pt idx="2788">
                  <c:v>0.14035087719298239</c:v>
                </c:pt>
                <c:pt idx="2789">
                  <c:v>0.1398601398601399</c:v>
                </c:pt>
                <c:pt idx="2790">
                  <c:v>0.11940298507462691</c:v>
                </c:pt>
                <c:pt idx="2791">
                  <c:v>0.1190965092402464</c:v>
                </c:pt>
                <c:pt idx="2792">
                  <c:v>6.7538126361655779E-2</c:v>
                </c:pt>
                <c:pt idx="2793">
                  <c:v>0.1117647058823529</c:v>
                </c:pt>
                <c:pt idx="2794">
                  <c:v>0.12623762376237621</c:v>
                </c:pt>
                <c:pt idx="2795">
                  <c:v>0.15591397849462371</c:v>
                </c:pt>
                <c:pt idx="2796">
                  <c:v>0.13780918727915201</c:v>
                </c:pt>
                <c:pt idx="2797">
                  <c:v>0.1100917431192661</c:v>
                </c:pt>
                <c:pt idx="2798">
                  <c:v>2.5454545454545459E-2</c:v>
                </c:pt>
                <c:pt idx="2799">
                  <c:v>0.16346153846153849</c:v>
                </c:pt>
                <c:pt idx="2800">
                  <c:v>0.11525423728813559</c:v>
                </c:pt>
                <c:pt idx="2801">
                  <c:v>2.7918781725888329E-2</c:v>
                </c:pt>
                <c:pt idx="2802">
                  <c:v>4.8192771084337352E-2</c:v>
                </c:pt>
                <c:pt idx="2803">
                  <c:v>3.8135593220338992E-2</c:v>
                </c:pt>
                <c:pt idx="2804">
                  <c:v>0.11371237458193981</c:v>
                </c:pt>
                <c:pt idx="2805">
                  <c:v>3.7209302325581388E-2</c:v>
                </c:pt>
                <c:pt idx="2806">
                  <c:v>0.1096774193548387</c:v>
                </c:pt>
                <c:pt idx="2807">
                  <c:v>4.3577981651376149E-2</c:v>
                </c:pt>
                <c:pt idx="2808">
                  <c:v>0.10563380281690141</c:v>
                </c:pt>
                <c:pt idx="2809">
                  <c:v>0.1029900332225914</c:v>
                </c:pt>
                <c:pt idx="2810">
                  <c:v>2.5943396226415099E-2</c:v>
                </c:pt>
                <c:pt idx="2811">
                  <c:v>8.0536912751677847E-2</c:v>
                </c:pt>
                <c:pt idx="2812">
                  <c:v>0.19266055045871561</c:v>
                </c:pt>
                <c:pt idx="2813">
                  <c:v>5.3571428571428568E-2</c:v>
                </c:pt>
                <c:pt idx="2814">
                  <c:v>4.6242774566473993E-2</c:v>
                </c:pt>
                <c:pt idx="2815">
                  <c:v>0.14782608695652169</c:v>
                </c:pt>
                <c:pt idx="2816">
                  <c:v>0.1163895486935867</c:v>
                </c:pt>
                <c:pt idx="2817">
                  <c:v>2.222222222222222E-2</c:v>
                </c:pt>
                <c:pt idx="2818">
                  <c:v>0.13194444444444439</c:v>
                </c:pt>
                <c:pt idx="2819">
                  <c:v>8.8737201365187715E-2</c:v>
                </c:pt>
                <c:pt idx="2820">
                  <c:v>9.634551495016612E-2</c:v>
                </c:pt>
                <c:pt idx="2821">
                  <c:v>5.1181102362204717E-2</c:v>
                </c:pt>
                <c:pt idx="2822">
                  <c:v>0.12</c:v>
                </c:pt>
                <c:pt idx="2823">
                  <c:v>8.6486486486486491E-2</c:v>
                </c:pt>
                <c:pt idx="2824">
                  <c:v>0.108695652173913</c:v>
                </c:pt>
                <c:pt idx="2825">
                  <c:v>4.5652173913043478E-2</c:v>
                </c:pt>
                <c:pt idx="2826">
                  <c:v>0.1</c:v>
                </c:pt>
                <c:pt idx="2827">
                  <c:v>1.8018018018018021E-2</c:v>
                </c:pt>
                <c:pt idx="2828">
                  <c:v>7.1942446043165464E-2</c:v>
                </c:pt>
                <c:pt idx="2829">
                  <c:v>0.125</c:v>
                </c:pt>
                <c:pt idx="2830">
                  <c:v>0.1066666666666667</c:v>
                </c:pt>
                <c:pt idx="2831">
                  <c:v>0.15068493150684931</c:v>
                </c:pt>
                <c:pt idx="2832">
                  <c:v>0.125</c:v>
                </c:pt>
                <c:pt idx="2833">
                  <c:v>9.9415204678362568E-2</c:v>
                </c:pt>
                <c:pt idx="2834">
                  <c:v>2.4590163934426229E-2</c:v>
                </c:pt>
                <c:pt idx="2835">
                  <c:v>0.1238095238095238</c:v>
                </c:pt>
                <c:pt idx="2836">
                  <c:v>0.15189873417721519</c:v>
                </c:pt>
                <c:pt idx="2837">
                  <c:v>0.11803278688524591</c:v>
                </c:pt>
                <c:pt idx="2838">
                  <c:v>5.894736842105263E-2</c:v>
                </c:pt>
                <c:pt idx="2839">
                  <c:v>0.1186440677966102</c:v>
                </c:pt>
                <c:pt idx="2840">
                  <c:v>9.6153846153846159E-2</c:v>
                </c:pt>
                <c:pt idx="2841">
                  <c:v>0.12727272727272729</c:v>
                </c:pt>
                <c:pt idx="2842">
                  <c:v>0.13004484304932731</c:v>
                </c:pt>
                <c:pt idx="2843">
                  <c:v>0.1214574898785425</c:v>
                </c:pt>
                <c:pt idx="2844">
                  <c:v>0.12598425196850391</c:v>
                </c:pt>
                <c:pt idx="2845">
                  <c:v>0.16379310344827591</c:v>
                </c:pt>
                <c:pt idx="2846">
                  <c:v>0.1818181818181818</c:v>
                </c:pt>
                <c:pt idx="2847">
                  <c:v>8.771929824561403E-2</c:v>
                </c:pt>
                <c:pt idx="2848">
                  <c:v>0.1031746031746032</c:v>
                </c:pt>
                <c:pt idx="2849">
                  <c:v>0.1205479452054795</c:v>
                </c:pt>
                <c:pt idx="2850">
                  <c:v>9.7222222222222224E-2</c:v>
                </c:pt>
                <c:pt idx="2851">
                  <c:v>9.375E-2</c:v>
                </c:pt>
                <c:pt idx="2852">
                  <c:v>0.1208053691275168</c:v>
                </c:pt>
                <c:pt idx="2853">
                  <c:v>0.14693877551020409</c:v>
                </c:pt>
                <c:pt idx="2854">
                  <c:v>0.1764705882352941</c:v>
                </c:pt>
                <c:pt idx="2855">
                  <c:v>6.5420560747663545E-2</c:v>
                </c:pt>
                <c:pt idx="2856">
                  <c:v>0.16049382716049379</c:v>
                </c:pt>
                <c:pt idx="2857">
                  <c:v>0.119205298013245</c:v>
                </c:pt>
                <c:pt idx="2858">
                  <c:v>0.125</c:v>
                </c:pt>
                <c:pt idx="2859">
                  <c:v>0.1076923076923077</c:v>
                </c:pt>
                <c:pt idx="2860">
                  <c:v>7.5471698113207544E-2</c:v>
                </c:pt>
                <c:pt idx="2861">
                  <c:v>0.12676056338028169</c:v>
                </c:pt>
                <c:pt idx="2862">
                  <c:v>0.02</c:v>
                </c:pt>
                <c:pt idx="2863">
                  <c:v>0.12935323383084579</c:v>
                </c:pt>
                <c:pt idx="2864">
                  <c:v>0.10280373831775701</c:v>
                </c:pt>
                <c:pt idx="2865">
                  <c:v>5.8064516129032261E-2</c:v>
                </c:pt>
                <c:pt idx="2866">
                  <c:v>6.8432671081677707E-2</c:v>
                </c:pt>
                <c:pt idx="2867">
                  <c:v>4.3478260869565223E-2</c:v>
                </c:pt>
                <c:pt idx="2868">
                  <c:v>9.6885813148788927E-2</c:v>
                </c:pt>
                <c:pt idx="2869">
                  <c:v>0.1241610738255034</c:v>
                </c:pt>
                <c:pt idx="2870">
                  <c:v>8.2051282051282051E-2</c:v>
                </c:pt>
                <c:pt idx="2871">
                  <c:v>3.3505154639175257E-2</c:v>
                </c:pt>
                <c:pt idx="2872">
                  <c:v>0.1254125412541254</c:v>
                </c:pt>
                <c:pt idx="2873">
                  <c:v>0.12827225130890049</c:v>
                </c:pt>
                <c:pt idx="2874">
                  <c:v>4.6391752577319589E-2</c:v>
                </c:pt>
                <c:pt idx="2875">
                  <c:v>0.14124293785310729</c:v>
                </c:pt>
                <c:pt idx="2876">
                  <c:v>9.2307692307692313E-2</c:v>
                </c:pt>
                <c:pt idx="2877">
                  <c:v>0.32608695652173908</c:v>
                </c:pt>
                <c:pt idx="2878">
                  <c:v>0.15384615384615391</c:v>
                </c:pt>
                <c:pt idx="2879">
                  <c:v>0.1079136690647482</c:v>
                </c:pt>
                <c:pt idx="2880">
                  <c:v>9.5940959409594101E-2</c:v>
                </c:pt>
                <c:pt idx="2881">
                  <c:v>5.2419354838709679E-2</c:v>
                </c:pt>
                <c:pt idx="2882">
                  <c:v>3.9473684210526307E-2</c:v>
                </c:pt>
                <c:pt idx="2883">
                  <c:v>0.1126760563380282</c:v>
                </c:pt>
                <c:pt idx="2884">
                  <c:v>0.1333333333333333</c:v>
                </c:pt>
                <c:pt idx="2885">
                  <c:v>5.8558558558558557E-2</c:v>
                </c:pt>
                <c:pt idx="2886">
                  <c:v>0.1058823529411765</c:v>
                </c:pt>
                <c:pt idx="2887">
                  <c:v>5.3571428571428568E-2</c:v>
                </c:pt>
                <c:pt idx="2888">
                  <c:v>0.157258064516129</c:v>
                </c:pt>
                <c:pt idx="2889">
                  <c:v>0.1475409836065574</c:v>
                </c:pt>
                <c:pt idx="2890">
                  <c:v>0.1394422310756972</c:v>
                </c:pt>
                <c:pt idx="2891">
                  <c:v>0.1231527093596059</c:v>
                </c:pt>
                <c:pt idx="2892">
                  <c:v>0.16901408450704231</c:v>
                </c:pt>
                <c:pt idx="2893">
                  <c:v>4.8517520215633422E-2</c:v>
                </c:pt>
                <c:pt idx="2894">
                  <c:v>5.5793991416309023E-2</c:v>
                </c:pt>
                <c:pt idx="2895">
                  <c:v>3.9393939393939391E-2</c:v>
                </c:pt>
                <c:pt idx="2896">
                  <c:v>8.1081081081081086E-2</c:v>
                </c:pt>
                <c:pt idx="2897">
                  <c:v>0.10548523206751061</c:v>
                </c:pt>
                <c:pt idx="2898">
                  <c:v>6.1224489795918373E-2</c:v>
                </c:pt>
                <c:pt idx="2899">
                  <c:v>0.1038961038961039</c:v>
                </c:pt>
                <c:pt idx="2900">
                  <c:v>0.17708333333333329</c:v>
                </c:pt>
                <c:pt idx="2901">
                  <c:v>0.12587412587412589</c:v>
                </c:pt>
                <c:pt idx="2902">
                  <c:v>6.741573033707865E-2</c:v>
                </c:pt>
                <c:pt idx="2903">
                  <c:v>0.1479820627802691</c:v>
                </c:pt>
                <c:pt idx="2904">
                  <c:v>9.1216216216216214E-2</c:v>
                </c:pt>
                <c:pt idx="2905">
                  <c:v>5.6122448979591837E-2</c:v>
                </c:pt>
                <c:pt idx="2906">
                  <c:v>4.9676025917926567E-2</c:v>
                </c:pt>
                <c:pt idx="2907">
                  <c:v>0.11029411764705881</c:v>
                </c:pt>
                <c:pt idx="2908">
                  <c:v>5.3097345132743362E-2</c:v>
                </c:pt>
                <c:pt idx="2909">
                  <c:v>0.1142857142857143</c:v>
                </c:pt>
                <c:pt idx="2910">
                  <c:v>0.1129568106312292</c:v>
                </c:pt>
                <c:pt idx="2911">
                  <c:v>0.1081081081081081</c:v>
                </c:pt>
                <c:pt idx="2912">
                  <c:v>4.878048780487805E-2</c:v>
                </c:pt>
                <c:pt idx="2913">
                  <c:v>3.9647577092511023E-2</c:v>
                </c:pt>
                <c:pt idx="2914">
                  <c:v>2.9469548133595289E-2</c:v>
                </c:pt>
                <c:pt idx="2915">
                  <c:v>0.1213592233009709</c:v>
                </c:pt>
                <c:pt idx="2916">
                  <c:v>6.3414634146341464E-2</c:v>
                </c:pt>
                <c:pt idx="2917">
                  <c:v>8.9473684210526316E-2</c:v>
                </c:pt>
                <c:pt idx="2918">
                  <c:v>0.15942028985507251</c:v>
                </c:pt>
                <c:pt idx="2919">
                  <c:v>0.1111111111111111</c:v>
                </c:pt>
                <c:pt idx="2920">
                  <c:v>3.4883720930232558E-2</c:v>
                </c:pt>
                <c:pt idx="2921">
                  <c:v>4.5801526717557252E-2</c:v>
                </c:pt>
                <c:pt idx="2922">
                  <c:v>0.12738853503184711</c:v>
                </c:pt>
                <c:pt idx="2923">
                  <c:v>9.1584158415841582E-2</c:v>
                </c:pt>
                <c:pt idx="2924">
                  <c:v>0.136150234741784</c:v>
                </c:pt>
                <c:pt idx="2925">
                  <c:v>0.1088709677419355</c:v>
                </c:pt>
                <c:pt idx="2926">
                  <c:v>0.169811320754717</c:v>
                </c:pt>
                <c:pt idx="2927">
                  <c:v>8.5106382978723402E-2</c:v>
                </c:pt>
                <c:pt idx="2928">
                  <c:v>0.1359223300970874</c:v>
                </c:pt>
                <c:pt idx="2929">
                  <c:v>0.1521739130434783</c:v>
                </c:pt>
                <c:pt idx="2930">
                  <c:v>9.1324200913242004E-2</c:v>
                </c:pt>
                <c:pt idx="2931">
                  <c:v>3.1746031746031737E-2</c:v>
                </c:pt>
                <c:pt idx="2932">
                  <c:v>6.25E-2</c:v>
                </c:pt>
                <c:pt idx="2933">
                  <c:v>0.1004566210045662</c:v>
                </c:pt>
                <c:pt idx="2934">
                  <c:v>3.5714285714285712E-2</c:v>
                </c:pt>
                <c:pt idx="2935">
                  <c:v>5.3811659192825108E-2</c:v>
                </c:pt>
                <c:pt idx="2936">
                  <c:v>6.7307692307692304E-2</c:v>
                </c:pt>
                <c:pt idx="2937">
                  <c:v>8.2051282051282051E-2</c:v>
                </c:pt>
                <c:pt idx="2938">
                  <c:v>7.1428571428571425E-2</c:v>
                </c:pt>
                <c:pt idx="2939">
                  <c:v>0.1067961165048544</c:v>
                </c:pt>
                <c:pt idx="2940">
                  <c:v>0.11564625850340141</c:v>
                </c:pt>
                <c:pt idx="2941">
                  <c:v>0.1391304347826087</c:v>
                </c:pt>
                <c:pt idx="2942">
                  <c:v>0.19444444444444439</c:v>
                </c:pt>
                <c:pt idx="2943">
                  <c:v>0.1266375545851528</c:v>
                </c:pt>
                <c:pt idx="2944">
                  <c:v>0.126984126984127</c:v>
                </c:pt>
                <c:pt idx="2945">
                  <c:v>0.1492537313432836</c:v>
                </c:pt>
                <c:pt idx="2946">
                  <c:v>0.1521739130434783</c:v>
                </c:pt>
                <c:pt idx="2947">
                  <c:v>0.1</c:v>
                </c:pt>
                <c:pt idx="2948">
                  <c:v>5.3763440860215048E-2</c:v>
                </c:pt>
                <c:pt idx="2949">
                  <c:v>5.9701492537313432E-2</c:v>
                </c:pt>
                <c:pt idx="2950">
                  <c:v>0.15104166666666671</c:v>
                </c:pt>
                <c:pt idx="2951">
                  <c:v>0.1224489795918367</c:v>
                </c:pt>
                <c:pt idx="2952">
                  <c:v>9.5435684647302899E-2</c:v>
                </c:pt>
                <c:pt idx="2953">
                  <c:v>0.16417910447761189</c:v>
                </c:pt>
                <c:pt idx="2954">
                  <c:v>0.13698630136986301</c:v>
                </c:pt>
                <c:pt idx="2955">
                  <c:v>0.14516129032258071</c:v>
                </c:pt>
                <c:pt idx="2956">
                  <c:v>0.1204819277108434</c:v>
                </c:pt>
                <c:pt idx="2957">
                  <c:v>0.124</c:v>
                </c:pt>
                <c:pt idx="2958">
                  <c:v>0.13414634146341459</c:v>
                </c:pt>
                <c:pt idx="2959">
                  <c:v>0.15789473684210531</c:v>
                </c:pt>
                <c:pt idx="2960">
                  <c:v>0.18248175182481749</c:v>
                </c:pt>
                <c:pt idx="2961">
                  <c:v>8.4745762711864403E-2</c:v>
                </c:pt>
                <c:pt idx="2962">
                  <c:v>0.17391304347826089</c:v>
                </c:pt>
                <c:pt idx="2963">
                  <c:v>0.1460674157303371</c:v>
                </c:pt>
                <c:pt idx="2964">
                  <c:v>0.1131578947368421</c:v>
                </c:pt>
                <c:pt idx="2965">
                  <c:v>0.1204819277108434</c:v>
                </c:pt>
                <c:pt idx="2966">
                  <c:v>0.1063829787234043</c:v>
                </c:pt>
                <c:pt idx="2967">
                  <c:v>5.6179775280898868E-2</c:v>
                </c:pt>
                <c:pt idx="2968">
                  <c:v>0.1194690265486726</c:v>
                </c:pt>
                <c:pt idx="2969">
                  <c:v>1.3513513513513511E-2</c:v>
                </c:pt>
                <c:pt idx="2970">
                  <c:v>7.9847908745247151E-2</c:v>
                </c:pt>
                <c:pt idx="2971">
                  <c:v>2.5316455696202531E-2</c:v>
                </c:pt>
                <c:pt idx="2972">
                  <c:v>0.13157894736842099</c:v>
                </c:pt>
                <c:pt idx="2973">
                  <c:v>7.9207920792079209E-2</c:v>
                </c:pt>
                <c:pt idx="2974">
                  <c:v>0.1306532663316583</c:v>
                </c:pt>
                <c:pt idx="2975">
                  <c:v>2.4390243902439029E-2</c:v>
                </c:pt>
                <c:pt idx="2976">
                  <c:v>6.2200956937799042E-2</c:v>
                </c:pt>
                <c:pt idx="2977">
                  <c:v>9.2715231788079472E-2</c:v>
                </c:pt>
                <c:pt idx="2978">
                  <c:v>0.16</c:v>
                </c:pt>
                <c:pt idx="2979">
                  <c:v>0.1147540983606557</c:v>
                </c:pt>
                <c:pt idx="2980">
                  <c:v>0</c:v>
                </c:pt>
                <c:pt idx="2981">
                  <c:v>5.2631578947368418E-2</c:v>
                </c:pt>
                <c:pt idx="2982">
                  <c:v>4.1825095057034217E-2</c:v>
                </c:pt>
                <c:pt idx="2983">
                  <c:v>7.6335877862595422E-2</c:v>
                </c:pt>
                <c:pt idx="2984">
                  <c:v>6.7669172932330823E-2</c:v>
                </c:pt>
                <c:pt idx="2985">
                  <c:v>3.6414565826330528E-2</c:v>
                </c:pt>
                <c:pt idx="2986">
                  <c:v>7.0588235294117646E-2</c:v>
                </c:pt>
                <c:pt idx="2987">
                  <c:v>2.2727272727272731E-2</c:v>
                </c:pt>
                <c:pt idx="2988">
                  <c:v>0.11374407582938389</c:v>
                </c:pt>
                <c:pt idx="2989">
                  <c:v>8.8372093023255813E-2</c:v>
                </c:pt>
                <c:pt idx="2990">
                  <c:v>0.1444444444444444</c:v>
                </c:pt>
                <c:pt idx="2991">
                  <c:v>8.0645161290322578E-2</c:v>
                </c:pt>
                <c:pt idx="2992">
                  <c:v>0.1260504201680672</c:v>
                </c:pt>
                <c:pt idx="2993">
                  <c:v>0.1078066914498141</c:v>
                </c:pt>
                <c:pt idx="2994">
                  <c:v>0.18497109826589589</c:v>
                </c:pt>
                <c:pt idx="2995">
                  <c:v>3.4653465346534663E-2</c:v>
                </c:pt>
                <c:pt idx="2996">
                  <c:v>8.9552238805970144E-2</c:v>
                </c:pt>
                <c:pt idx="2997">
                  <c:v>0.1134020618556701</c:v>
                </c:pt>
                <c:pt idx="2998">
                  <c:v>0.1099476439790576</c:v>
                </c:pt>
                <c:pt idx="2999">
                  <c:v>0.1728395061728395</c:v>
                </c:pt>
                <c:pt idx="3000">
                  <c:v>5.4054054054054057E-2</c:v>
                </c:pt>
                <c:pt idx="3001">
                  <c:v>5.3191489361702128E-2</c:v>
                </c:pt>
                <c:pt idx="3002">
                  <c:v>0.08</c:v>
                </c:pt>
                <c:pt idx="3003">
                  <c:v>4.4117647058823532E-2</c:v>
                </c:pt>
                <c:pt idx="3004">
                  <c:v>7.5471698113207544E-2</c:v>
                </c:pt>
                <c:pt idx="3005">
                  <c:v>7.2727272727272724E-2</c:v>
                </c:pt>
                <c:pt idx="3006">
                  <c:v>5.9602649006622523E-2</c:v>
                </c:pt>
                <c:pt idx="3007">
                  <c:v>0.1018518518518518</c:v>
                </c:pt>
                <c:pt idx="3008">
                  <c:v>0.13178294573643409</c:v>
                </c:pt>
                <c:pt idx="3009">
                  <c:v>1.8404907975460121E-2</c:v>
                </c:pt>
                <c:pt idx="3010">
                  <c:v>0.1229235880398671</c:v>
                </c:pt>
                <c:pt idx="3011">
                  <c:v>9.7777777777777783E-2</c:v>
                </c:pt>
                <c:pt idx="3012">
                  <c:v>0.1466666666666667</c:v>
                </c:pt>
                <c:pt idx="3013">
                  <c:v>5.3299492385786802E-2</c:v>
                </c:pt>
                <c:pt idx="3014">
                  <c:v>9.3525179856115109E-2</c:v>
                </c:pt>
                <c:pt idx="3015">
                  <c:v>0.1203007518796992</c:v>
                </c:pt>
                <c:pt idx="3016">
                  <c:v>9.9056603773584911E-2</c:v>
                </c:pt>
                <c:pt idx="3017">
                  <c:v>3.1818181818181808E-2</c:v>
                </c:pt>
                <c:pt idx="3018">
                  <c:v>9.8265895953757232E-2</c:v>
                </c:pt>
                <c:pt idx="3019">
                  <c:v>4.3189368770764118E-2</c:v>
                </c:pt>
                <c:pt idx="3020">
                  <c:v>2.5773195876288658E-2</c:v>
                </c:pt>
                <c:pt idx="3021">
                  <c:v>0.1111111111111111</c:v>
                </c:pt>
                <c:pt idx="3022">
                  <c:v>0.1085714285714286</c:v>
                </c:pt>
                <c:pt idx="3023">
                  <c:v>3.7900874635568522E-2</c:v>
                </c:pt>
                <c:pt idx="3024">
                  <c:v>3.6529680365296802E-2</c:v>
                </c:pt>
                <c:pt idx="3025">
                  <c:v>0.11678832116788319</c:v>
                </c:pt>
                <c:pt idx="3026">
                  <c:v>9.0909090909090912E-2</c:v>
                </c:pt>
                <c:pt idx="3027">
                  <c:v>5.4054054054054057E-2</c:v>
                </c:pt>
                <c:pt idx="3028">
                  <c:v>8.7499999999999994E-2</c:v>
                </c:pt>
                <c:pt idx="3029">
                  <c:v>0.1162790697674419</c:v>
                </c:pt>
                <c:pt idx="3030">
                  <c:v>7.9787234042553196E-2</c:v>
                </c:pt>
                <c:pt idx="3031">
                  <c:v>7.9136690647482008E-2</c:v>
                </c:pt>
                <c:pt idx="3032">
                  <c:v>0.10471204188481679</c:v>
                </c:pt>
                <c:pt idx="3033">
                  <c:v>8.7499999999999994E-2</c:v>
                </c:pt>
                <c:pt idx="3034">
                  <c:v>5.7034220532319387E-2</c:v>
                </c:pt>
                <c:pt idx="3035">
                  <c:v>0.11328125</c:v>
                </c:pt>
                <c:pt idx="3036">
                  <c:v>2.0833333333333329E-2</c:v>
                </c:pt>
                <c:pt idx="3037">
                  <c:v>0.13023255813953491</c:v>
                </c:pt>
                <c:pt idx="3038">
                  <c:v>8.1967213114754092E-2</c:v>
                </c:pt>
                <c:pt idx="3039">
                  <c:v>0.11784511784511779</c:v>
                </c:pt>
                <c:pt idx="3040">
                  <c:v>0.16666666666666671</c:v>
                </c:pt>
                <c:pt idx="3041">
                  <c:v>0.1051344743276284</c:v>
                </c:pt>
                <c:pt idx="3042">
                  <c:v>9.7938144329896906E-2</c:v>
                </c:pt>
                <c:pt idx="3043">
                  <c:v>5.0131926121372031E-2</c:v>
                </c:pt>
                <c:pt idx="3044">
                  <c:v>0.1193415637860082</c:v>
                </c:pt>
                <c:pt idx="3045">
                  <c:v>0.15619694397283529</c:v>
                </c:pt>
                <c:pt idx="3046">
                  <c:v>4.4280442804428041E-2</c:v>
                </c:pt>
                <c:pt idx="3047">
                  <c:v>4.7619047619047623E-2</c:v>
                </c:pt>
                <c:pt idx="3048">
                  <c:v>2.1582733812949641E-2</c:v>
                </c:pt>
                <c:pt idx="3049">
                  <c:v>0.14423076923076919</c:v>
                </c:pt>
                <c:pt idx="3050">
                  <c:v>0.138121546961326</c:v>
                </c:pt>
                <c:pt idx="3051">
                  <c:v>0.1224489795918367</c:v>
                </c:pt>
                <c:pt idx="3052">
                  <c:v>9.6153846153846159E-2</c:v>
                </c:pt>
                <c:pt idx="3053">
                  <c:v>0.18</c:v>
                </c:pt>
                <c:pt idx="3054">
                  <c:v>0.1095890410958904</c:v>
                </c:pt>
                <c:pt idx="3055">
                  <c:v>0.1078167115902965</c:v>
                </c:pt>
                <c:pt idx="3056">
                  <c:v>7.5471698113207544E-2</c:v>
                </c:pt>
                <c:pt idx="3057">
                  <c:v>0.13043478260869559</c:v>
                </c:pt>
                <c:pt idx="3058">
                  <c:v>4.3478260869565223E-2</c:v>
                </c:pt>
                <c:pt idx="3059">
                  <c:v>0.108695652173913</c:v>
                </c:pt>
                <c:pt idx="3060">
                  <c:v>0.08</c:v>
                </c:pt>
                <c:pt idx="3061">
                  <c:v>0.1060171919770774</c:v>
                </c:pt>
                <c:pt idx="3062">
                  <c:v>7.5342465753424653E-2</c:v>
                </c:pt>
                <c:pt idx="3063">
                  <c:v>9.9378881987577633E-2</c:v>
                </c:pt>
                <c:pt idx="3064">
                  <c:v>0.10559006211180121</c:v>
                </c:pt>
                <c:pt idx="3065">
                  <c:v>0.1207729468599034</c:v>
                </c:pt>
                <c:pt idx="3066">
                  <c:v>0.14018691588785051</c:v>
                </c:pt>
                <c:pt idx="3067">
                  <c:v>0.1033057851239669</c:v>
                </c:pt>
                <c:pt idx="3068">
                  <c:v>0.1193415637860082</c:v>
                </c:pt>
                <c:pt idx="3069">
                  <c:v>5.0420168067226892E-2</c:v>
                </c:pt>
                <c:pt idx="3070">
                  <c:v>4.954954954954955E-2</c:v>
                </c:pt>
                <c:pt idx="3071">
                  <c:v>0.14893617021276601</c:v>
                </c:pt>
                <c:pt idx="3072">
                  <c:v>6.6666666666666666E-2</c:v>
                </c:pt>
                <c:pt idx="3073">
                  <c:v>4.4585987261146487E-2</c:v>
                </c:pt>
                <c:pt idx="3074">
                  <c:v>5.3380782918149468E-2</c:v>
                </c:pt>
                <c:pt idx="3075">
                  <c:v>5.6782334384858052E-2</c:v>
                </c:pt>
                <c:pt idx="3076">
                  <c:v>8.5106382978723402E-2</c:v>
                </c:pt>
                <c:pt idx="3077">
                  <c:v>0.14556962025316461</c:v>
                </c:pt>
                <c:pt idx="3078">
                  <c:v>0.12083333333333331</c:v>
                </c:pt>
                <c:pt idx="3079">
                  <c:v>8.5106382978723402E-2</c:v>
                </c:pt>
                <c:pt idx="3080">
                  <c:v>0.1685393258426966</c:v>
                </c:pt>
                <c:pt idx="3081">
                  <c:v>4.4444444444444453E-2</c:v>
                </c:pt>
                <c:pt idx="3082">
                  <c:v>0.1162790697674419</c:v>
                </c:pt>
                <c:pt idx="3083">
                  <c:v>6.4516129032258063E-2</c:v>
                </c:pt>
                <c:pt idx="3084">
                  <c:v>0.13286713286713289</c:v>
                </c:pt>
                <c:pt idx="3085">
                  <c:v>5.1980198019801978E-2</c:v>
                </c:pt>
                <c:pt idx="3086">
                  <c:v>0.13703703703703701</c:v>
                </c:pt>
                <c:pt idx="3087">
                  <c:v>4.6341463414634153E-2</c:v>
                </c:pt>
                <c:pt idx="3088">
                  <c:v>4.5454545454545463E-2</c:v>
                </c:pt>
                <c:pt idx="3089">
                  <c:v>5.9405940594059403E-2</c:v>
                </c:pt>
                <c:pt idx="3090">
                  <c:v>0.1111111111111111</c:v>
                </c:pt>
                <c:pt idx="3091">
                  <c:v>0.1201923076923077</c:v>
                </c:pt>
                <c:pt idx="3092">
                  <c:v>0.1185185185185185</c:v>
                </c:pt>
                <c:pt idx="3093">
                  <c:v>6.6006600660066E-2</c:v>
                </c:pt>
                <c:pt idx="3094">
                  <c:v>7.1895424836601302E-2</c:v>
                </c:pt>
                <c:pt idx="3095">
                  <c:v>0.104</c:v>
                </c:pt>
                <c:pt idx="3096">
                  <c:v>0.1204013377926421</c:v>
                </c:pt>
                <c:pt idx="3097">
                  <c:v>0.1453900709219858</c:v>
                </c:pt>
                <c:pt idx="3098">
                  <c:v>5.4919908466819219E-2</c:v>
                </c:pt>
                <c:pt idx="3099">
                  <c:v>0.13722998729351971</c:v>
                </c:pt>
                <c:pt idx="3100">
                  <c:v>0.15819209039548021</c:v>
                </c:pt>
                <c:pt idx="3101">
                  <c:v>0.1092436974789916</c:v>
                </c:pt>
                <c:pt idx="3102">
                  <c:v>4.3181818181818182E-2</c:v>
                </c:pt>
                <c:pt idx="3103">
                  <c:v>0.13537117903930129</c:v>
                </c:pt>
                <c:pt idx="3104">
                  <c:v>6.8833652007648183E-2</c:v>
                </c:pt>
                <c:pt idx="3105">
                  <c:v>3.2520325203252043E-2</c:v>
                </c:pt>
                <c:pt idx="3106">
                  <c:v>9.5238095238095233E-2</c:v>
                </c:pt>
                <c:pt idx="3107">
                  <c:v>9.1081593927893736E-2</c:v>
                </c:pt>
                <c:pt idx="3108">
                  <c:v>8.1395348837209308E-2</c:v>
                </c:pt>
                <c:pt idx="3109">
                  <c:v>4.0677966101694912E-2</c:v>
                </c:pt>
                <c:pt idx="3110">
                  <c:v>0.12550607287449389</c:v>
                </c:pt>
                <c:pt idx="3111">
                  <c:v>5.8333333333333327E-2</c:v>
                </c:pt>
                <c:pt idx="3112">
                  <c:v>1.6949152542372881E-2</c:v>
                </c:pt>
                <c:pt idx="3113">
                  <c:v>0.10526315789473679</c:v>
                </c:pt>
                <c:pt idx="3114">
                  <c:v>6.9767441860465115E-2</c:v>
                </c:pt>
                <c:pt idx="3115">
                  <c:v>7.8651685393258425E-2</c:v>
                </c:pt>
                <c:pt idx="3116">
                  <c:v>8.9285714285714288E-2</c:v>
                </c:pt>
                <c:pt idx="3117">
                  <c:v>8.8145896656534953E-2</c:v>
                </c:pt>
                <c:pt idx="3118">
                  <c:v>7.6470588235294124E-2</c:v>
                </c:pt>
                <c:pt idx="3119">
                  <c:v>7.1240105540897103E-2</c:v>
                </c:pt>
                <c:pt idx="3120">
                  <c:v>5.1470588235294122E-2</c:v>
                </c:pt>
                <c:pt idx="3121">
                  <c:v>0.11067193675889329</c:v>
                </c:pt>
                <c:pt idx="3122">
                  <c:v>3.7499999999999999E-2</c:v>
                </c:pt>
                <c:pt idx="3123">
                  <c:v>4.2553191489361701E-2</c:v>
                </c:pt>
                <c:pt idx="3124">
                  <c:v>0.13580246913580249</c:v>
                </c:pt>
                <c:pt idx="3125">
                  <c:v>0.1258278145695364</c:v>
                </c:pt>
                <c:pt idx="3126">
                  <c:v>0.1119402985074627</c:v>
                </c:pt>
                <c:pt idx="3127">
                  <c:v>0.120253164556962</c:v>
                </c:pt>
                <c:pt idx="3128">
                  <c:v>0.125</c:v>
                </c:pt>
                <c:pt idx="3129">
                  <c:v>9.375E-2</c:v>
                </c:pt>
                <c:pt idx="3130">
                  <c:v>0.1162790697674419</c:v>
                </c:pt>
                <c:pt idx="3131">
                  <c:v>9.8591549295774641E-2</c:v>
                </c:pt>
                <c:pt idx="3132">
                  <c:v>5.2083333333333343E-2</c:v>
                </c:pt>
                <c:pt idx="3133">
                  <c:v>0.1081081081081081</c:v>
                </c:pt>
                <c:pt idx="3134">
                  <c:v>5.2770448548812673E-2</c:v>
                </c:pt>
                <c:pt idx="3135">
                  <c:v>5.3571428571428568E-2</c:v>
                </c:pt>
                <c:pt idx="3136">
                  <c:v>0.15126050420168069</c:v>
                </c:pt>
                <c:pt idx="3137">
                  <c:v>0.1107491856677524</c:v>
                </c:pt>
                <c:pt idx="3138">
                  <c:v>9.727626459143969E-2</c:v>
                </c:pt>
                <c:pt idx="3139">
                  <c:v>0.12851405622489959</c:v>
                </c:pt>
                <c:pt idx="3140">
                  <c:v>8.3333333333333329E-2</c:v>
                </c:pt>
                <c:pt idx="3141">
                  <c:v>0.1029411764705882</c:v>
                </c:pt>
                <c:pt idx="3142">
                  <c:v>0.1377777777777778</c:v>
                </c:pt>
                <c:pt idx="3143">
                  <c:v>2.3255813953488368E-2</c:v>
                </c:pt>
                <c:pt idx="3144">
                  <c:v>0.16279069767441859</c:v>
                </c:pt>
                <c:pt idx="3145">
                  <c:v>0.1243169398907104</c:v>
                </c:pt>
                <c:pt idx="3146">
                  <c:v>0.2020725388601036</c:v>
                </c:pt>
                <c:pt idx="3147">
                  <c:v>0.1290322580645161</c:v>
                </c:pt>
                <c:pt idx="3148">
                  <c:v>0.12101910828025481</c:v>
                </c:pt>
                <c:pt idx="3149">
                  <c:v>8.6956521739130432E-2</c:v>
                </c:pt>
                <c:pt idx="3150">
                  <c:v>0.10591133004926109</c:v>
                </c:pt>
                <c:pt idx="3151">
                  <c:v>0.112</c:v>
                </c:pt>
                <c:pt idx="3152">
                  <c:v>9.4629156010230184E-2</c:v>
                </c:pt>
                <c:pt idx="3153">
                  <c:v>4.6979865771812082E-2</c:v>
                </c:pt>
                <c:pt idx="3154">
                  <c:v>4.5454545454545463E-2</c:v>
                </c:pt>
                <c:pt idx="3155">
                  <c:v>4.9107142857142863E-2</c:v>
                </c:pt>
                <c:pt idx="3156">
                  <c:v>0.12448132780082991</c:v>
                </c:pt>
                <c:pt idx="3157">
                  <c:v>0.111587982832618</c:v>
                </c:pt>
                <c:pt idx="3158">
                  <c:v>0.1127450980392157</c:v>
                </c:pt>
                <c:pt idx="3159">
                  <c:v>0.18633540372670809</c:v>
                </c:pt>
                <c:pt idx="3160">
                  <c:v>0.11881188118811881</c:v>
                </c:pt>
                <c:pt idx="3161">
                  <c:v>9.9236641221374045E-2</c:v>
                </c:pt>
                <c:pt idx="3162">
                  <c:v>0.10144927536231881</c:v>
                </c:pt>
                <c:pt idx="3163">
                  <c:v>7.2164948453608241E-2</c:v>
                </c:pt>
                <c:pt idx="3164">
                  <c:v>4.9356223175965663E-2</c:v>
                </c:pt>
                <c:pt idx="3165">
                  <c:v>0.1116504854368932</c:v>
                </c:pt>
                <c:pt idx="3166">
                  <c:v>0.1126760563380282</c:v>
                </c:pt>
                <c:pt idx="3167">
                  <c:v>0.106312292358804</c:v>
                </c:pt>
                <c:pt idx="3168">
                  <c:v>0.1075794621026895</c:v>
                </c:pt>
                <c:pt idx="3169">
                  <c:v>0.1010362694300518</c:v>
                </c:pt>
                <c:pt idx="3170">
                  <c:v>9.6045197740112997E-2</c:v>
                </c:pt>
                <c:pt idx="3171">
                  <c:v>3.6253776435045321E-2</c:v>
                </c:pt>
                <c:pt idx="3172">
                  <c:v>0.126</c:v>
                </c:pt>
                <c:pt idx="3173">
                  <c:v>0.11602209944751379</c:v>
                </c:pt>
                <c:pt idx="3174">
                  <c:v>0.1384615384615385</c:v>
                </c:pt>
                <c:pt idx="3175">
                  <c:v>0.1384615384615385</c:v>
                </c:pt>
                <c:pt idx="3176">
                  <c:v>5.4208273894436519E-2</c:v>
                </c:pt>
                <c:pt idx="3177">
                  <c:v>8.4639498432601878E-2</c:v>
                </c:pt>
                <c:pt idx="3178">
                  <c:v>4.4378698224852069E-2</c:v>
                </c:pt>
                <c:pt idx="3179">
                  <c:v>3.3333333333333333E-2</c:v>
                </c:pt>
                <c:pt idx="3180">
                  <c:v>0.1136363636363636</c:v>
                </c:pt>
                <c:pt idx="3181">
                  <c:v>0.1142857142857143</c:v>
                </c:pt>
                <c:pt idx="3182">
                  <c:v>4.3010752688172053E-2</c:v>
                </c:pt>
                <c:pt idx="3183">
                  <c:v>4.9645390070921988E-2</c:v>
                </c:pt>
                <c:pt idx="3184">
                  <c:v>0.1119402985074627</c:v>
                </c:pt>
                <c:pt idx="3185">
                  <c:v>7.6809453471196457E-2</c:v>
                </c:pt>
                <c:pt idx="3186">
                  <c:v>3.6585365853658527E-2</c:v>
                </c:pt>
                <c:pt idx="3187">
                  <c:v>9.8092643051771122E-2</c:v>
                </c:pt>
                <c:pt idx="3188">
                  <c:v>0.13364055299539171</c:v>
                </c:pt>
                <c:pt idx="3189">
                  <c:v>0.13114754098360659</c:v>
                </c:pt>
                <c:pt idx="3190">
                  <c:v>0.115</c:v>
                </c:pt>
                <c:pt idx="3191">
                  <c:v>3.5564853556485358E-2</c:v>
                </c:pt>
                <c:pt idx="3192">
                  <c:v>8.4541062801932368E-2</c:v>
                </c:pt>
                <c:pt idx="3193">
                  <c:v>0.1145510835913313</c:v>
                </c:pt>
                <c:pt idx="3194">
                  <c:v>0.1290322580645161</c:v>
                </c:pt>
                <c:pt idx="3195">
                  <c:v>4.6228710462287097E-2</c:v>
                </c:pt>
                <c:pt idx="3196">
                  <c:v>0.14285714285714279</c:v>
                </c:pt>
                <c:pt idx="3197">
                  <c:v>0.1395348837209302</c:v>
                </c:pt>
                <c:pt idx="3198">
                  <c:v>0.11803278688524591</c:v>
                </c:pt>
                <c:pt idx="3199">
                  <c:v>6.313645621181263E-2</c:v>
                </c:pt>
                <c:pt idx="3200">
                  <c:v>9.8314606741573038E-2</c:v>
                </c:pt>
                <c:pt idx="3201">
                  <c:v>0.125</c:v>
                </c:pt>
                <c:pt idx="3202">
                  <c:v>0.1229508196721311</c:v>
                </c:pt>
                <c:pt idx="3203">
                  <c:v>0.12820512820512819</c:v>
                </c:pt>
                <c:pt idx="3204">
                  <c:v>0.11897106109324759</c:v>
                </c:pt>
                <c:pt idx="3205">
                  <c:v>0.1415929203539823</c:v>
                </c:pt>
                <c:pt idx="3206">
                  <c:v>0.15384615384615391</c:v>
                </c:pt>
                <c:pt idx="3207">
                  <c:v>0.13793103448275859</c:v>
                </c:pt>
                <c:pt idx="3208">
                  <c:v>0.1283783783783784</c:v>
                </c:pt>
                <c:pt idx="3209">
                  <c:v>0.13043478260869559</c:v>
                </c:pt>
                <c:pt idx="3210">
                  <c:v>0.11612903225806449</c:v>
                </c:pt>
                <c:pt idx="3211">
                  <c:v>0.1037037037037037</c:v>
                </c:pt>
                <c:pt idx="3212">
                  <c:v>0.1325757575757576</c:v>
                </c:pt>
                <c:pt idx="3213">
                  <c:v>0.14012738853503179</c:v>
                </c:pt>
                <c:pt idx="3214">
                  <c:v>0.1160409556313993</c:v>
                </c:pt>
                <c:pt idx="3215">
                  <c:v>0.13907284768211919</c:v>
                </c:pt>
                <c:pt idx="3216">
                  <c:v>0.12</c:v>
                </c:pt>
                <c:pt idx="3217">
                  <c:v>0.14285714285714279</c:v>
                </c:pt>
                <c:pt idx="3218">
                  <c:v>0.1366906474820144</c:v>
                </c:pt>
                <c:pt idx="3219">
                  <c:v>9.0909090909090912E-2</c:v>
                </c:pt>
                <c:pt idx="3220">
                  <c:v>0.15337423312883439</c:v>
                </c:pt>
                <c:pt idx="3221">
                  <c:v>0.1111111111111111</c:v>
                </c:pt>
                <c:pt idx="3222">
                  <c:v>0.18110236220472439</c:v>
                </c:pt>
                <c:pt idx="3223">
                  <c:v>0.1115241635687732</c:v>
                </c:pt>
                <c:pt idx="3224">
                  <c:v>7.1428571428571425E-2</c:v>
                </c:pt>
                <c:pt idx="3225">
                  <c:v>0.119205298013245</c:v>
                </c:pt>
                <c:pt idx="3226">
                  <c:v>0.20744680851063829</c:v>
                </c:pt>
                <c:pt idx="3227">
                  <c:v>0.16666666666666671</c:v>
                </c:pt>
                <c:pt idx="3228">
                  <c:v>5.2631578947368418E-2</c:v>
                </c:pt>
                <c:pt idx="3229">
                  <c:v>9.8591549295774641E-2</c:v>
                </c:pt>
                <c:pt idx="3230">
                  <c:v>0.1314553990610329</c:v>
                </c:pt>
                <c:pt idx="3231">
                  <c:v>0.12195121951219511</c:v>
                </c:pt>
                <c:pt idx="3232">
                  <c:v>0.169811320754717</c:v>
                </c:pt>
                <c:pt idx="3233">
                  <c:v>0.1384615384615385</c:v>
                </c:pt>
                <c:pt idx="3234">
                  <c:v>0.28813559322033899</c:v>
                </c:pt>
                <c:pt idx="3235">
                  <c:v>9.6153846153846159E-2</c:v>
                </c:pt>
                <c:pt idx="3236">
                  <c:v>0.10144927536231881</c:v>
                </c:pt>
                <c:pt idx="3237">
                  <c:v>0.15384615384615391</c:v>
                </c:pt>
                <c:pt idx="3238">
                  <c:v>0.14000000000000001</c:v>
                </c:pt>
                <c:pt idx="3239">
                  <c:v>0.11872146118721461</c:v>
                </c:pt>
                <c:pt idx="3240">
                  <c:v>0.21100917431192659</c:v>
                </c:pt>
                <c:pt idx="3241">
                  <c:v>0.18055555555555561</c:v>
                </c:pt>
                <c:pt idx="3242">
                  <c:v>0.1153846153846154</c:v>
                </c:pt>
                <c:pt idx="3243">
                  <c:v>4.4444444444444453E-2</c:v>
                </c:pt>
                <c:pt idx="3244">
                  <c:v>0.128</c:v>
                </c:pt>
                <c:pt idx="3245">
                  <c:v>0.1</c:v>
                </c:pt>
                <c:pt idx="3246">
                  <c:v>9.3596059113300489E-2</c:v>
                </c:pt>
                <c:pt idx="3247">
                  <c:v>7.1428571428571425E-2</c:v>
                </c:pt>
                <c:pt idx="3248">
                  <c:v>2.2727272727272731E-2</c:v>
                </c:pt>
                <c:pt idx="3249">
                  <c:v>0.1095238095238095</c:v>
                </c:pt>
                <c:pt idx="3250">
                  <c:v>8.0597014925373134E-2</c:v>
                </c:pt>
                <c:pt idx="3251">
                  <c:v>6.0869565217391307E-2</c:v>
                </c:pt>
                <c:pt idx="3252">
                  <c:v>7.0707070707070704E-2</c:v>
                </c:pt>
                <c:pt idx="3253">
                  <c:v>9.5000000000000001E-2</c:v>
                </c:pt>
                <c:pt idx="3254">
                  <c:v>0.1</c:v>
                </c:pt>
                <c:pt idx="3255">
                  <c:v>9.1715976331360943E-2</c:v>
                </c:pt>
                <c:pt idx="3256">
                  <c:v>3.4482758620689648E-2</c:v>
                </c:pt>
                <c:pt idx="3257">
                  <c:v>0.1128608923884514</c:v>
                </c:pt>
                <c:pt idx="3258">
                  <c:v>4.6153846153846163E-2</c:v>
                </c:pt>
                <c:pt idx="3259">
                  <c:v>7.2368421052631582E-2</c:v>
                </c:pt>
                <c:pt idx="3260">
                  <c:v>2.7093596059113299E-2</c:v>
                </c:pt>
                <c:pt idx="3261">
                  <c:v>1.6E-2</c:v>
                </c:pt>
                <c:pt idx="3262">
                  <c:v>0.1542857142857143</c:v>
                </c:pt>
                <c:pt idx="3263">
                  <c:v>0.13364055299539171</c:v>
                </c:pt>
                <c:pt idx="3264">
                  <c:v>0.14516129032258071</c:v>
                </c:pt>
                <c:pt idx="3265">
                  <c:v>0.15277777777777779</c:v>
                </c:pt>
                <c:pt idx="3266">
                  <c:v>0.1202185792349727</c:v>
                </c:pt>
                <c:pt idx="3267">
                  <c:v>0.1225806451612903</c:v>
                </c:pt>
                <c:pt idx="3268">
                  <c:v>0.1333333333333333</c:v>
                </c:pt>
                <c:pt idx="3269">
                  <c:v>3.9408866995073892E-2</c:v>
                </c:pt>
                <c:pt idx="3270">
                  <c:v>9.0721649484536079E-2</c:v>
                </c:pt>
                <c:pt idx="3271">
                  <c:v>0.1126760563380282</c:v>
                </c:pt>
                <c:pt idx="3272">
                  <c:v>8.7378640776699032E-2</c:v>
                </c:pt>
                <c:pt idx="3273">
                  <c:v>9.274873524451939E-2</c:v>
                </c:pt>
                <c:pt idx="3274">
                  <c:v>0.10445205479452049</c:v>
                </c:pt>
                <c:pt idx="3275">
                  <c:v>0.1237113402061856</c:v>
                </c:pt>
                <c:pt idx="3276">
                  <c:v>0.10632183908045981</c:v>
                </c:pt>
                <c:pt idx="3277">
                  <c:v>0.12878787878787881</c:v>
                </c:pt>
                <c:pt idx="3278">
                  <c:v>0.1333333333333333</c:v>
                </c:pt>
                <c:pt idx="3279">
                  <c:v>5.2953156822810592E-2</c:v>
                </c:pt>
                <c:pt idx="3280">
                  <c:v>0.13627254509018041</c:v>
                </c:pt>
                <c:pt idx="3281">
                  <c:v>2.8753993610223641E-2</c:v>
                </c:pt>
                <c:pt idx="3282">
                  <c:v>6.7245119305856832E-2</c:v>
                </c:pt>
                <c:pt idx="3283">
                  <c:v>9.1703056768558958E-2</c:v>
                </c:pt>
                <c:pt idx="3284">
                  <c:v>0.17159763313609469</c:v>
                </c:pt>
                <c:pt idx="3285">
                  <c:v>0.12182741116751269</c:v>
                </c:pt>
                <c:pt idx="3286">
                  <c:v>0.14046822742474921</c:v>
                </c:pt>
                <c:pt idx="3287">
                  <c:v>0.1512345679012346</c:v>
                </c:pt>
                <c:pt idx="3288">
                  <c:v>0.13716814159292029</c:v>
                </c:pt>
                <c:pt idx="3289">
                  <c:v>0.13223140495867769</c:v>
                </c:pt>
                <c:pt idx="3290">
                  <c:v>4.3763676148796497E-2</c:v>
                </c:pt>
                <c:pt idx="3291">
                  <c:v>8.8888888888888892E-2</c:v>
                </c:pt>
                <c:pt idx="3292">
                  <c:v>0.1377777777777778</c:v>
                </c:pt>
                <c:pt idx="3293">
                  <c:v>8.4468664850136238E-2</c:v>
                </c:pt>
                <c:pt idx="3294">
                  <c:v>3.1707317073170732E-2</c:v>
                </c:pt>
                <c:pt idx="3295">
                  <c:v>6.8085106382978725E-2</c:v>
                </c:pt>
                <c:pt idx="3296">
                  <c:v>8.2191780821917804E-2</c:v>
                </c:pt>
                <c:pt idx="3297">
                  <c:v>0.1162790697674419</c:v>
                </c:pt>
                <c:pt idx="3298">
                  <c:v>0.04</c:v>
                </c:pt>
                <c:pt idx="3299">
                  <c:v>0.1068493150684932</c:v>
                </c:pt>
                <c:pt idx="3300">
                  <c:v>6.4039408866995079E-2</c:v>
                </c:pt>
                <c:pt idx="3301">
                  <c:v>0.1116928446771379</c:v>
                </c:pt>
                <c:pt idx="3302">
                  <c:v>4.363636363636364E-2</c:v>
                </c:pt>
                <c:pt idx="3303">
                  <c:v>0.1137254901960784</c:v>
                </c:pt>
                <c:pt idx="3304">
                  <c:v>0.1</c:v>
                </c:pt>
                <c:pt idx="3305">
                  <c:v>0.113960113960114</c:v>
                </c:pt>
                <c:pt idx="3306">
                  <c:v>4.07725321888412E-2</c:v>
                </c:pt>
                <c:pt idx="3307">
                  <c:v>6.2330623306233061E-2</c:v>
                </c:pt>
                <c:pt idx="3308">
                  <c:v>7.1005917159763315E-2</c:v>
                </c:pt>
                <c:pt idx="3309">
                  <c:v>0.11371237458193981</c:v>
                </c:pt>
                <c:pt idx="3310">
                  <c:v>0.10984848484848481</c:v>
                </c:pt>
                <c:pt idx="3311">
                  <c:v>8.5365853658536592E-2</c:v>
                </c:pt>
                <c:pt idx="3312">
                  <c:v>0.1224806201550388</c:v>
                </c:pt>
                <c:pt idx="3313">
                  <c:v>0.14942528735632191</c:v>
                </c:pt>
                <c:pt idx="3314">
                  <c:v>7.6923076923076927E-2</c:v>
                </c:pt>
                <c:pt idx="3315">
                  <c:v>2.2727272727272731E-2</c:v>
                </c:pt>
                <c:pt idx="3316">
                  <c:v>0.14423076923076919</c:v>
                </c:pt>
                <c:pt idx="3317">
                  <c:v>0.1044776119402985</c:v>
                </c:pt>
                <c:pt idx="3318">
                  <c:v>0.12857142857142859</c:v>
                </c:pt>
                <c:pt idx="3319">
                  <c:v>0.1062992125984252</c:v>
                </c:pt>
                <c:pt idx="3320">
                  <c:v>0.1567164179104478</c:v>
                </c:pt>
                <c:pt idx="3321">
                  <c:v>0.12804878048780491</c:v>
                </c:pt>
                <c:pt idx="3322">
                  <c:v>9.5652173913043481E-2</c:v>
                </c:pt>
                <c:pt idx="3323">
                  <c:v>9.0090090090090086E-2</c:v>
                </c:pt>
                <c:pt idx="3324">
                  <c:v>0.1010452961672474</c:v>
                </c:pt>
                <c:pt idx="3325">
                  <c:v>6.4935064935064929E-2</c:v>
                </c:pt>
                <c:pt idx="3326">
                  <c:v>0.12941176470588239</c:v>
                </c:pt>
                <c:pt idx="3327">
                  <c:v>0.1395348837209302</c:v>
                </c:pt>
                <c:pt idx="3328">
                  <c:v>2.777777777777778E-2</c:v>
                </c:pt>
                <c:pt idx="3329">
                  <c:v>0.126953125</c:v>
                </c:pt>
                <c:pt idx="3330">
                  <c:v>9.405940594059406E-2</c:v>
                </c:pt>
                <c:pt idx="3331">
                  <c:v>0.1017274472168906</c:v>
                </c:pt>
                <c:pt idx="3332">
                  <c:v>9.7484276729559755E-2</c:v>
                </c:pt>
                <c:pt idx="3333">
                  <c:v>0.125</c:v>
                </c:pt>
                <c:pt idx="3334">
                  <c:v>0.11612903225806449</c:v>
                </c:pt>
                <c:pt idx="3335">
                  <c:v>9.8712446351931327E-2</c:v>
                </c:pt>
                <c:pt idx="3336">
                  <c:v>0.12</c:v>
                </c:pt>
                <c:pt idx="3337">
                  <c:v>0</c:v>
                </c:pt>
                <c:pt idx="3338">
                  <c:v>7.575757575757576E-2</c:v>
                </c:pt>
                <c:pt idx="3339">
                  <c:v>0.1019607843137255</c:v>
                </c:pt>
                <c:pt idx="3340">
                  <c:v>0.125</c:v>
                </c:pt>
                <c:pt idx="3341">
                  <c:v>8.3941605839416053E-2</c:v>
                </c:pt>
                <c:pt idx="3342">
                  <c:v>3.0690537084398981E-2</c:v>
                </c:pt>
                <c:pt idx="3343">
                  <c:v>0.1229235880398671</c:v>
                </c:pt>
                <c:pt idx="3344">
                  <c:v>0.11661807580174929</c:v>
                </c:pt>
                <c:pt idx="3345">
                  <c:v>3.6866359447004608E-2</c:v>
                </c:pt>
                <c:pt idx="3346">
                  <c:v>0.1291512915129151</c:v>
                </c:pt>
                <c:pt idx="3347">
                  <c:v>0.1148936170212766</c:v>
                </c:pt>
                <c:pt idx="3348">
                  <c:v>0.13259668508287289</c:v>
                </c:pt>
                <c:pt idx="3349">
                  <c:v>0.1818181818181818</c:v>
                </c:pt>
                <c:pt idx="3350">
                  <c:v>0.186046511627907</c:v>
                </c:pt>
                <c:pt idx="3351">
                  <c:v>0.1472868217054264</c:v>
                </c:pt>
                <c:pt idx="3352">
                  <c:v>0.1875</c:v>
                </c:pt>
                <c:pt idx="3353">
                  <c:v>0.12911392405063291</c:v>
                </c:pt>
                <c:pt idx="3354">
                  <c:v>5.7971014492753617E-2</c:v>
                </c:pt>
                <c:pt idx="3355">
                  <c:v>3.03030303030303E-2</c:v>
                </c:pt>
                <c:pt idx="3356">
                  <c:v>0.1114864864864865</c:v>
                </c:pt>
                <c:pt idx="3357">
                  <c:v>9.4890510948905105E-2</c:v>
                </c:pt>
                <c:pt idx="3358">
                  <c:v>0.1153846153846154</c:v>
                </c:pt>
                <c:pt idx="3359">
                  <c:v>7.9069767441860464E-2</c:v>
                </c:pt>
                <c:pt idx="3360">
                  <c:v>5.9782608695652183E-2</c:v>
                </c:pt>
                <c:pt idx="3361">
                  <c:v>8.5000000000000006E-2</c:v>
                </c:pt>
                <c:pt idx="3362">
                  <c:v>8.9673913043478257E-2</c:v>
                </c:pt>
                <c:pt idx="3363">
                  <c:v>8.3333333333333329E-2</c:v>
                </c:pt>
                <c:pt idx="3364">
                  <c:v>0.1027397260273973</c:v>
                </c:pt>
                <c:pt idx="3365">
                  <c:v>0.12662337662337661</c:v>
                </c:pt>
                <c:pt idx="3366">
                  <c:v>9.1463414634146339E-2</c:v>
                </c:pt>
                <c:pt idx="3367">
                  <c:v>0.22500000000000001</c:v>
                </c:pt>
                <c:pt idx="3368">
                  <c:v>1.7241379310344831E-2</c:v>
                </c:pt>
                <c:pt idx="3369">
                  <c:v>4.1666666666666657E-2</c:v>
                </c:pt>
                <c:pt idx="3370">
                  <c:v>7.0967741935483872E-2</c:v>
                </c:pt>
                <c:pt idx="3371">
                  <c:v>7.0422535211267609E-2</c:v>
                </c:pt>
                <c:pt idx="3372">
                  <c:v>9.6551724137931033E-2</c:v>
                </c:pt>
                <c:pt idx="3373">
                  <c:v>6.5989847715736044E-2</c:v>
                </c:pt>
                <c:pt idx="3374">
                  <c:v>0.1347305389221557</c:v>
                </c:pt>
                <c:pt idx="3375">
                  <c:v>9.5238095238095233E-2</c:v>
                </c:pt>
                <c:pt idx="3376">
                  <c:v>8.6021505376344093E-2</c:v>
                </c:pt>
                <c:pt idx="3377">
                  <c:v>4.0816326530612242E-2</c:v>
                </c:pt>
                <c:pt idx="3378">
                  <c:v>0.11252268602540839</c:v>
                </c:pt>
                <c:pt idx="3379">
                  <c:v>0.1030042918454936</c:v>
                </c:pt>
                <c:pt idx="3380">
                  <c:v>4.7058823529411757E-2</c:v>
                </c:pt>
                <c:pt idx="3381">
                  <c:v>0.1138790035587189</c:v>
                </c:pt>
                <c:pt idx="3382">
                  <c:v>0.12</c:v>
                </c:pt>
                <c:pt idx="3383">
                  <c:v>8.6956521739130432E-2</c:v>
                </c:pt>
                <c:pt idx="3384">
                  <c:v>2.222222222222222E-2</c:v>
                </c:pt>
                <c:pt idx="3385">
                  <c:v>0.1055718475073314</c:v>
                </c:pt>
                <c:pt idx="3386">
                  <c:v>0.10563380281690141</c:v>
                </c:pt>
                <c:pt idx="3387">
                  <c:v>0.1097560975609756</c:v>
                </c:pt>
                <c:pt idx="3388">
                  <c:v>5.6603773584905662E-2</c:v>
                </c:pt>
                <c:pt idx="3389">
                  <c:v>6.985294117647059E-2</c:v>
                </c:pt>
                <c:pt idx="3390">
                  <c:v>0.13712374581939801</c:v>
                </c:pt>
                <c:pt idx="3391">
                  <c:v>6.9767441860465115E-2</c:v>
                </c:pt>
                <c:pt idx="3392">
                  <c:v>4.2553191489361701E-2</c:v>
                </c:pt>
                <c:pt idx="3393">
                  <c:v>4.3181818181818182E-2</c:v>
                </c:pt>
                <c:pt idx="3394">
                  <c:v>4.40251572327044E-2</c:v>
                </c:pt>
                <c:pt idx="3395">
                  <c:v>0.1284046692607004</c:v>
                </c:pt>
                <c:pt idx="3396">
                  <c:v>0.13537117903930129</c:v>
                </c:pt>
                <c:pt idx="3397">
                  <c:v>9.9378881987577633E-2</c:v>
                </c:pt>
                <c:pt idx="3398">
                  <c:v>0.1204013377926421</c:v>
                </c:pt>
                <c:pt idx="3399">
                  <c:v>0.13658536585365849</c:v>
                </c:pt>
                <c:pt idx="3400">
                  <c:v>9.2511013215859028E-2</c:v>
                </c:pt>
                <c:pt idx="3401">
                  <c:v>2.1276595744680851E-2</c:v>
                </c:pt>
                <c:pt idx="3402">
                  <c:v>0.15555555555555561</c:v>
                </c:pt>
                <c:pt idx="3403">
                  <c:v>0.1</c:v>
                </c:pt>
                <c:pt idx="3404">
                  <c:v>0.138996138996139</c:v>
                </c:pt>
                <c:pt idx="3405">
                  <c:v>1.6949152542372881E-2</c:v>
                </c:pt>
                <c:pt idx="3406">
                  <c:v>0.1333333333333333</c:v>
                </c:pt>
                <c:pt idx="3407">
                  <c:v>0.13138686131386859</c:v>
                </c:pt>
                <c:pt idx="3408">
                  <c:v>3.3707865168539318E-2</c:v>
                </c:pt>
                <c:pt idx="3409">
                  <c:v>0.04</c:v>
                </c:pt>
                <c:pt idx="3410">
                  <c:v>9.3220338983050849E-2</c:v>
                </c:pt>
                <c:pt idx="3411">
                  <c:v>0.1183206106870229</c:v>
                </c:pt>
                <c:pt idx="3412">
                  <c:v>0.1118421052631579</c:v>
                </c:pt>
                <c:pt idx="3413">
                  <c:v>0.10526315789473679</c:v>
                </c:pt>
                <c:pt idx="3414">
                  <c:v>5.4607508532423209E-2</c:v>
                </c:pt>
                <c:pt idx="3415">
                  <c:v>0.1133333333333333</c:v>
                </c:pt>
                <c:pt idx="3416">
                  <c:v>0.11971830985915489</c:v>
                </c:pt>
                <c:pt idx="3417">
                  <c:v>6.8750000000000006E-2</c:v>
                </c:pt>
                <c:pt idx="3418">
                  <c:v>0.15094339622641509</c:v>
                </c:pt>
                <c:pt idx="3419">
                  <c:v>4.7619047619047623E-2</c:v>
                </c:pt>
                <c:pt idx="3420">
                  <c:v>0.1082802547770701</c:v>
                </c:pt>
                <c:pt idx="3421">
                  <c:v>0.119047619047619</c:v>
                </c:pt>
                <c:pt idx="3422">
                  <c:v>0.14383561643835621</c:v>
                </c:pt>
                <c:pt idx="3423">
                  <c:v>0.1388888888888889</c:v>
                </c:pt>
                <c:pt idx="3424">
                  <c:v>0.13492063492063491</c:v>
                </c:pt>
                <c:pt idx="3425">
                  <c:v>0.12734082397003749</c:v>
                </c:pt>
                <c:pt idx="3426">
                  <c:v>0.12692307692307689</c:v>
                </c:pt>
                <c:pt idx="3427">
                  <c:v>0.1343283582089552</c:v>
                </c:pt>
                <c:pt idx="3428">
                  <c:v>0.15141955835962151</c:v>
                </c:pt>
                <c:pt idx="3429">
                  <c:v>7.7348066298342538E-2</c:v>
                </c:pt>
                <c:pt idx="3430">
                  <c:v>0.1337719298245614</c:v>
                </c:pt>
                <c:pt idx="3431">
                  <c:v>0.1205673758865248</c:v>
                </c:pt>
                <c:pt idx="3432">
                  <c:v>5.027932960893855E-2</c:v>
                </c:pt>
                <c:pt idx="3433">
                  <c:v>0.13461538461538461</c:v>
                </c:pt>
                <c:pt idx="3434">
                  <c:v>9.9567099567099568E-2</c:v>
                </c:pt>
                <c:pt idx="3435">
                  <c:v>0.14503816793893129</c:v>
                </c:pt>
                <c:pt idx="3436">
                  <c:v>0.13084112149532709</c:v>
                </c:pt>
                <c:pt idx="3437">
                  <c:v>0.1132075471698113</c:v>
                </c:pt>
                <c:pt idx="3438">
                  <c:v>0.1132075471698113</c:v>
                </c:pt>
                <c:pt idx="3439">
                  <c:v>0.16455696202531639</c:v>
                </c:pt>
                <c:pt idx="3440">
                  <c:v>0.13170731707317071</c:v>
                </c:pt>
                <c:pt idx="3441">
                  <c:v>0.119047619047619</c:v>
                </c:pt>
                <c:pt idx="3442">
                  <c:v>6.6666666666666666E-2</c:v>
                </c:pt>
                <c:pt idx="3443">
                  <c:v>5.9369202226345077E-2</c:v>
                </c:pt>
                <c:pt idx="3444">
                  <c:v>0.1245421245421245</c:v>
                </c:pt>
                <c:pt idx="3445">
                  <c:v>0.1101190476190476</c:v>
                </c:pt>
                <c:pt idx="3446">
                  <c:v>5.3435114503816793E-2</c:v>
                </c:pt>
                <c:pt idx="3447">
                  <c:v>0.2032520325203252</c:v>
                </c:pt>
                <c:pt idx="3448">
                  <c:v>0.11400651465798051</c:v>
                </c:pt>
                <c:pt idx="3449">
                  <c:v>9.3457943925233641E-2</c:v>
                </c:pt>
                <c:pt idx="3450">
                  <c:v>0.14864864864864871</c:v>
                </c:pt>
                <c:pt idx="3451">
                  <c:v>4.3956043956043959E-2</c:v>
                </c:pt>
                <c:pt idx="3452">
                  <c:v>6.9767441860465115E-2</c:v>
                </c:pt>
                <c:pt idx="3453">
                  <c:v>0.11956521739130439</c:v>
                </c:pt>
                <c:pt idx="3454">
                  <c:v>0.14220877458396369</c:v>
                </c:pt>
                <c:pt idx="3455">
                  <c:v>0.1468253968253968</c:v>
                </c:pt>
                <c:pt idx="3456">
                  <c:v>0.1111111111111111</c:v>
                </c:pt>
                <c:pt idx="3457">
                  <c:v>5.8695652173913038E-2</c:v>
                </c:pt>
                <c:pt idx="3458">
                  <c:v>7.0175438596491224E-2</c:v>
                </c:pt>
                <c:pt idx="3459">
                  <c:v>0.1003236245954693</c:v>
                </c:pt>
                <c:pt idx="3460">
                  <c:v>0.15333333333333329</c:v>
                </c:pt>
                <c:pt idx="3461">
                  <c:v>0.1122112211221122</c:v>
                </c:pt>
                <c:pt idx="3462">
                  <c:v>5.9957173447537468E-2</c:v>
                </c:pt>
                <c:pt idx="3463">
                  <c:v>8.3333333333333329E-2</c:v>
                </c:pt>
                <c:pt idx="3464">
                  <c:v>0.1171875</c:v>
                </c:pt>
                <c:pt idx="3465">
                  <c:v>0.1155913978494624</c:v>
                </c:pt>
                <c:pt idx="3466">
                  <c:v>3.2863849765258218E-2</c:v>
                </c:pt>
                <c:pt idx="3467">
                  <c:v>5.0387596899224812E-2</c:v>
                </c:pt>
                <c:pt idx="3468">
                  <c:v>0.1212121212121212</c:v>
                </c:pt>
                <c:pt idx="3469">
                  <c:v>0.1083333333333333</c:v>
                </c:pt>
                <c:pt idx="3470">
                  <c:v>3.3846153846153852E-2</c:v>
                </c:pt>
                <c:pt idx="3471">
                  <c:v>0.1132075471698113</c:v>
                </c:pt>
                <c:pt idx="3472">
                  <c:v>0.17073170731707321</c:v>
                </c:pt>
                <c:pt idx="3473">
                  <c:v>9.1304347826086957E-2</c:v>
                </c:pt>
                <c:pt idx="3474">
                  <c:v>0.13793103448275859</c:v>
                </c:pt>
                <c:pt idx="3475">
                  <c:v>8.2191780821917804E-2</c:v>
                </c:pt>
                <c:pt idx="3476">
                  <c:v>6.638115631691649E-2</c:v>
                </c:pt>
                <c:pt idx="3477">
                  <c:v>0.13050314465408799</c:v>
                </c:pt>
                <c:pt idx="3478">
                  <c:v>0.11382113821138209</c:v>
                </c:pt>
                <c:pt idx="3479">
                  <c:v>0.1041666666666667</c:v>
                </c:pt>
                <c:pt idx="3480">
                  <c:v>0.125</c:v>
                </c:pt>
                <c:pt idx="3481">
                  <c:v>0.1201044386422977</c:v>
                </c:pt>
                <c:pt idx="3482">
                  <c:v>0.1147959183673469</c:v>
                </c:pt>
                <c:pt idx="3483">
                  <c:v>0.12676056338028169</c:v>
                </c:pt>
                <c:pt idx="3484">
                  <c:v>0.1</c:v>
                </c:pt>
                <c:pt idx="3485">
                  <c:v>7.1984435797665364E-2</c:v>
                </c:pt>
                <c:pt idx="3486">
                  <c:v>0.1280898876404494</c:v>
                </c:pt>
                <c:pt idx="3487">
                  <c:v>8.8235294117647065E-2</c:v>
                </c:pt>
                <c:pt idx="3488">
                  <c:v>3.0769230769230771E-2</c:v>
                </c:pt>
                <c:pt idx="3489">
                  <c:v>0.1081081081081081</c:v>
                </c:pt>
                <c:pt idx="3490">
                  <c:v>0.1171875</c:v>
                </c:pt>
                <c:pt idx="3491">
                  <c:v>0.1099290780141844</c:v>
                </c:pt>
                <c:pt idx="3492">
                  <c:v>0.04</c:v>
                </c:pt>
                <c:pt idx="3493">
                  <c:v>4.9040511727078892E-2</c:v>
                </c:pt>
                <c:pt idx="3494">
                  <c:v>3.5143769968051117E-2</c:v>
                </c:pt>
                <c:pt idx="3495">
                  <c:v>0.15034965034965031</c:v>
                </c:pt>
                <c:pt idx="3496">
                  <c:v>0.1342592592592593</c:v>
                </c:pt>
                <c:pt idx="3497">
                  <c:v>0.14838709677419351</c:v>
                </c:pt>
                <c:pt idx="3498">
                  <c:v>9.9009900990099015E-2</c:v>
                </c:pt>
                <c:pt idx="3499">
                  <c:v>4.9356223175965663E-2</c:v>
                </c:pt>
                <c:pt idx="3500">
                  <c:v>0.12994350282485881</c:v>
                </c:pt>
                <c:pt idx="3501">
                  <c:v>0.1041666666666667</c:v>
                </c:pt>
                <c:pt idx="3502">
                  <c:v>9.8901098901098897E-2</c:v>
                </c:pt>
                <c:pt idx="3503">
                  <c:v>5.4245283018867933E-2</c:v>
                </c:pt>
                <c:pt idx="3504">
                  <c:v>3.0769230769230771E-2</c:v>
                </c:pt>
                <c:pt idx="3505">
                  <c:v>3.6072144288577163E-2</c:v>
                </c:pt>
                <c:pt idx="3506">
                  <c:v>0.10309278350515461</c:v>
                </c:pt>
                <c:pt idx="3507">
                  <c:v>7.9787234042553196E-2</c:v>
                </c:pt>
                <c:pt idx="3508">
                  <c:v>1.9047619047619049E-2</c:v>
                </c:pt>
                <c:pt idx="3509">
                  <c:v>0.1005025125628141</c:v>
                </c:pt>
                <c:pt idx="3510">
                  <c:v>6.25E-2</c:v>
                </c:pt>
                <c:pt idx="3511">
                  <c:v>6.9767441860465115E-2</c:v>
                </c:pt>
                <c:pt idx="3512">
                  <c:v>7.9069767441860464E-2</c:v>
                </c:pt>
                <c:pt idx="3513">
                  <c:v>3.2679738562091512E-2</c:v>
                </c:pt>
                <c:pt idx="3514">
                  <c:v>4.3373493975903607E-2</c:v>
                </c:pt>
                <c:pt idx="3515">
                  <c:v>0.15577889447236179</c:v>
                </c:pt>
                <c:pt idx="3516">
                  <c:v>1.9512195121951219E-2</c:v>
                </c:pt>
                <c:pt idx="3517">
                  <c:v>6.7796610169491525E-2</c:v>
                </c:pt>
                <c:pt idx="3518">
                  <c:v>0.08</c:v>
                </c:pt>
                <c:pt idx="3519">
                  <c:v>8.9285714285714288E-2</c:v>
                </c:pt>
                <c:pt idx="3520">
                  <c:v>9.2465753424657529E-2</c:v>
                </c:pt>
                <c:pt idx="3521">
                  <c:v>0.1621621621621622</c:v>
                </c:pt>
                <c:pt idx="3522">
                  <c:v>9.1603053435114504E-2</c:v>
                </c:pt>
                <c:pt idx="3523">
                  <c:v>7.3359073359073365E-2</c:v>
                </c:pt>
                <c:pt idx="3524">
                  <c:v>0.11203319502074691</c:v>
                </c:pt>
                <c:pt idx="3525">
                  <c:v>0.1133333333333333</c:v>
                </c:pt>
                <c:pt idx="3526">
                  <c:v>0.10309278350515461</c:v>
                </c:pt>
                <c:pt idx="3527">
                  <c:v>0.10756972111553791</c:v>
                </c:pt>
                <c:pt idx="3528">
                  <c:v>9.7345132743362831E-2</c:v>
                </c:pt>
                <c:pt idx="3529">
                  <c:v>0.11805555555555559</c:v>
                </c:pt>
                <c:pt idx="3530">
                  <c:v>0.1031746031746032</c:v>
                </c:pt>
                <c:pt idx="3531">
                  <c:v>0.11264822134387351</c:v>
                </c:pt>
                <c:pt idx="3532">
                  <c:v>2.719033232628399E-2</c:v>
                </c:pt>
                <c:pt idx="3533">
                  <c:v>0.13636363636363641</c:v>
                </c:pt>
                <c:pt idx="3534">
                  <c:v>0.12757201646090541</c:v>
                </c:pt>
                <c:pt idx="3535">
                  <c:v>7.9136690647482008E-2</c:v>
                </c:pt>
                <c:pt idx="3536">
                  <c:v>0.1359570661896243</c:v>
                </c:pt>
                <c:pt idx="3537">
                  <c:v>0.06</c:v>
                </c:pt>
                <c:pt idx="3538">
                  <c:v>0.125</c:v>
                </c:pt>
                <c:pt idx="3539">
                  <c:v>7.6923076923076927E-2</c:v>
                </c:pt>
                <c:pt idx="3540">
                  <c:v>3.9301310043668117E-2</c:v>
                </c:pt>
                <c:pt idx="3541">
                  <c:v>4.4117647058823532E-2</c:v>
                </c:pt>
                <c:pt idx="3542">
                  <c:v>0.11525423728813559</c:v>
                </c:pt>
                <c:pt idx="3543">
                  <c:v>4.0089086859688199E-2</c:v>
                </c:pt>
                <c:pt idx="3544">
                  <c:v>9.8654708520179366E-2</c:v>
                </c:pt>
                <c:pt idx="3545">
                  <c:v>0.125</c:v>
                </c:pt>
                <c:pt idx="3546">
                  <c:v>0.1018518518518518</c:v>
                </c:pt>
                <c:pt idx="3547">
                  <c:v>5.2083333333333343E-2</c:v>
                </c:pt>
                <c:pt idx="3548">
                  <c:v>0.12820512820512819</c:v>
                </c:pt>
                <c:pt idx="3549">
                  <c:v>0.1039755351681957</c:v>
                </c:pt>
                <c:pt idx="3550">
                  <c:v>2.479338842975207E-2</c:v>
                </c:pt>
                <c:pt idx="3551">
                  <c:v>8.0459770114942528E-2</c:v>
                </c:pt>
                <c:pt idx="3552">
                  <c:v>0.13513513513513509</c:v>
                </c:pt>
                <c:pt idx="3553">
                  <c:v>0.1238532110091743</c:v>
                </c:pt>
                <c:pt idx="3554">
                  <c:v>0.13529411764705879</c:v>
                </c:pt>
                <c:pt idx="3555">
                  <c:v>4.9438202247191011E-2</c:v>
                </c:pt>
                <c:pt idx="3556">
                  <c:v>4.7619047619047623E-2</c:v>
                </c:pt>
                <c:pt idx="3557">
                  <c:v>0.1111111111111111</c:v>
                </c:pt>
                <c:pt idx="3558">
                  <c:v>4.72972972972973E-2</c:v>
                </c:pt>
                <c:pt idx="3559">
                  <c:v>0.1132075471698113</c:v>
                </c:pt>
                <c:pt idx="3560">
                  <c:v>3.8216560509554139E-2</c:v>
                </c:pt>
                <c:pt idx="3561">
                  <c:v>0.1339285714285714</c:v>
                </c:pt>
                <c:pt idx="3562">
                  <c:v>0.1120689655172414</c:v>
                </c:pt>
                <c:pt idx="3563">
                  <c:v>0.15151515151515149</c:v>
                </c:pt>
                <c:pt idx="3564">
                  <c:v>0.1033138401559454</c:v>
                </c:pt>
                <c:pt idx="3565">
                  <c:v>0.1176470588235294</c:v>
                </c:pt>
                <c:pt idx="3566">
                  <c:v>5.6666666666666657E-2</c:v>
                </c:pt>
                <c:pt idx="3567">
                  <c:v>7.0796460176991149E-2</c:v>
                </c:pt>
                <c:pt idx="3568">
                  <c:v>0.12523364485981309</c:v>
                </c:pt>
                <c:pt idx="3569">
                  <c:v>0.1186440677966102</c:v>
                </c:pt>
                <c:pt idx="3570">
                  <c:v>7.5289575289575292E-2</c:v>
                </c:pt>
                <c:pt idx="3571">
                  <c:v>8.7662337662337664E-2</c:v>
                </c:pt>
                <c:pt idx="3572">
                  <c:v>9.0909090909090912E-2</c:v>
                </c:pt>
                <c:pt idx="3573">
                  <c:v>0.1415929203539823</c:v>
                </c:pt>
                <c:pt idx="3574">
                  <c:v>7.6923076923076927E-2</c:v>
                </c:pt>
                <c:pt idx="3575">
                  <c:v>9.5890410958904104E-2</c:v>
                </c:pt>
                <c:pt idx="3576">
                  <c:v>0.1548672566371681</c:v>
                </c:pt>
                <c:pt idx="3577">
                  <c:v>4.6913580246913583E-2</c:v>
                </c:pt>
                <c:pt idx="3578">
                  <c:v>6.5573770491803282E-2</c:v>
                </c:pt>
                <c:pt idx="3579">
                  <c:v>3.3444816053511697E-2</c:v>
                </c:pt>
                <c:pt idx="3580">
                  <c:v>0.1171875</c:v>
                </c:pt>
                <c:pt idx="3581">
                  <c:v>0.1103896103896104</c:v>
                </c:pt>
                <c:pt idx="3582">
                  <c:v>4.9773755656108587E-2</c:v>
                </c:pt>
                <c:pt idx="3583">
                  <c:v>0.12962962962962959</c:v>
                </c:pt>
                <c:pt idx="3584">
                  <c:v>9.9315068493150679E-2</c:v>
                </c:pt>
                <c:pt idx="3585">
                  <c:v>0.10775862068965519</c:v>
                </c:pt>
                <c:pt idx="3586">
                  <c:v>0.14330218068535819</c:v>
                </c:pt>
                <c:pt idx="3587">
                  <c:v>9.7142857142857142E-2</c:v>
                </c:pt>
                <c:pt idx="3588">
                  <c:v>0.1019736842105263</c:v>
                </c:pt>
                <c:pt idx="3589">
                  <c:v>0.12087912087912089</c:v>
                </c:pt>
                <c:pt idx="3590">
                  <c:v>6.5625000000000003E-2</c:v>
                </c:pt>
                <c:pt idx="3591">
                  <c:v>4.4554455445544552E-2</c:v>
                </c:pt>
                <c:pt idx="3592">
                  <c:v>0.14383561643835621</c:v>
                </c:pt>
                <c:pt idx="3593">
                  <c:v>0.15853658536585369</c:v>
                </c:pt>
                <c:pt idx="3594">
                  <c:v>4.7979797979797983E-2</c:v>
                </c:pt>
                <c:pt idx="3595">
                  <c:v>0.18041237113402059</c:v>
                </c:pt>
                <c:pt idx="3596">
                  <c:v>0.1150793650793651</c:v>
                </c:pt>
                <c:pt idx="3597">
                  <c:v>0.12558139534883719</c:v>
                </c:pt>
                <c:pt idx="3598">
                  <c:v>0.1146788990825688</c:v>
                </c:pt>
                <c:pt idx="3599">
                  <c:v>8.2959641255605385E-2</c:v>
                </c:pt>
                <c:pt idx="3600">
                  <c:v>0.12284069097888679</c:v>
                </c:pt>
                <c:pt idx="3601">
                  <c:v>9.7222222222222224E-2</c:v>
                </c:pt>
                <c:pt idx="3602">
                  <c:v>7.3170731707317069E-2</c:v>
                </c:pt>
                <c:pt idx="3603">
                  <c:v>0.10215053763440859</c:v>
                </c:pt>
                <c:pt idx="3604">
                  <c:v>0.1020408163265306</c:v>
                </c:pt>
                <c:pt idx="3605">
                  <c:v>0.12761020881670529</c:v>
                </c:pt>
                <c:pt idx="3606">
                  <c:v>0.1262458471760797</c:v>
                </c:pt>
                <c:pt idx="3607">
                  <c:v>0.1095890410958904</c:v>
                </c:pt>
                <c:pt idx="3608">
                  <c:v>9.5384615384615387E-2</c:v>
                </c:pt>
                <c:pt idx="3609">
                  <c:v>0.1204819277108434</c:v>
                </c:pt>
                <c:pt idx="3610">
                  <c:v>8.5889570552147243E-2</c:v>
                </c:pt>
                <c:pt idx="3611">
                  <c:v>0.18888888888888891</c:v>
                </c:pt>
                <c:pt idx="3612">
                  <c:v>0.1118421052631579</c:v>
                </c:pt>
                <c:pt idx="3613">
                  <c:v>4.1036717062634988E-2</c:v>
                </c:pt>
                <c:pt idx="3614">
                  <c:v>0.1238670694864048</c:v>
                </c:pt>
                <c:pt idx="3615">
                  <c:v>3.6585365853658527E-2</c:v>
                </c:pt>
                <c:pt idx="3616">
                  <c:v>9.166666666666666E-2</c:v>
                </c:pt>
                <c:pt idx="3617">
                  <c:v>0.12087912087912089</c:v>
                </c:pt>
                <c:pt idx="3618">
                  <c:v>0.13142857142857139</c:v>
                </c:pt>
                <c:pt idx="3619">
                  <c:v>0.1020408163265306</c:v>
                </c:pt>
                <c:pt idx="3620">
                  <c:v>0.18378378378378379</c:v>
                </c:pt>
                <c:pt idx="3621">
                  <c:v>0.13422818791946309</c:v>
                </c:pt>
                <c:pt idx="3622">
                  <c:v>0.1240694789081886</c:v>
                </c:pt>
                <c:pt idx="3623">
                  <c:v>0.10563380281690141</c:v>
                </c:pt>
                <c:pt idx="3624">
                  <c:v>7.6470588235294124E-2</c:v>
                </c:pt>
                <c:pt idx="3625">
                  <c:v>4.6979865771812082E-2</c:v>
                </c:pt>
                <c:pt idx="3626">
                  <c:v>0.100609756097561</c:v>
                </c:pt>
                <c:pt idx="3627">
                  <c:v>9.1633466135458169E-2</c:v>
                </c:pt>
                <c:pt idx="3628">
                  <c:v>9.9667774086378738E-2</c:v>
                </c:pt>
                <c:pt idx="3629">
                  <c:v>0.10033444816053511</c:v>
                </c:pt>
                <c:pt idx="3630">
                  <c:v>0.14084507042253519</c:v>
                </c:pt>
                <c:pt idx="3631">
                  <c:v>0.119047619047619</c:v>
                </c:pt>
                <c:pt idx="3632">
                  <c:v>3.5805626598465472E-2</c:v>
                </c:pt>
                <c:pt idx="3633">
                  <c:v>9.7435897435897437E-2</c:v>
                </c:pt>
                <c:pt idx="3634">
                  <c:v>3.082191780821918E-2</c:v>
                </c:pt>
                <c:pt idx="3635">
                  <c:v>4.0322580645161289E-2</c:v>
                </c:pt>
                <c:pt idx="3636">
                  <c:v>0.15183246073298429</c:v>
                </c:pt>
                <c:pt idx="3637">
                  <c:v>0.1103202846975089</c:v>
                </c:pt>
                <c:pt idx="3638">
                  <c:v>0.1210526315789474</c:v>
                </c:pt>
                <c:pt idx="3639">
                  <c:v>7.575757575757576E-2</c:v>
                </c:pt>
                <c:pt idx="3640">
                  <c:v>0.13475177304964539</c:v>
                </c:pt>
                <c:pt idx="3641">
                  <c:v>9.8360655737704916E-2</c:v>
                </c:pt>
                <c:pt idx="3642">
                  <c:v>0.1212121212121212</c:v>
                </c:pt>
                <c:pt idx="3643">
                  <c:v>0.1342592592592593</c:v>
                </c:pt>
                <c:pt idx="3644">
                  <c:v>0.10731707317073171</c:v>
                </c:pt>
                <c:pt idx="3645">
                  <c:v>8.8135593220338981E-2</c:v>
                </c:pt>
                <c:pt idx="3646">
                  <c:v>0.1206225680933852</c:v>
                </c:pt>
                <c:pt idx="3647">
                  <c:v>0.16568047337278111</c:v>
                </c:pt>
                <c:pt idx="3648">
                  <c:v>0.111731843575419</c:v>
                </c:pt>
                <c:pt idx="3649">
                  <c:v>8.6206896551724144E-2</c:v>
                </c:pt>
                <c:pt idx="3650">
                  <c:v>0.1216216216216216</c:v>
                </c:pt>
                <c:pt idx="3651">
                  <c:v>0.1337209302325581</c:v>
                </c:pt>
                <c:pt idx="3652">
                  <c:v>1.342281879194631E-2</c:v>
                </c:pt>
                <c:pt idx="3653">
                  <c:v>0.1071428571428571</c:v>
                </c:pt>
                <c:pt idx="3654">
                  <c:v>0.1031746031746032</c:v>
                </c:pt>
                <c:pt idx="3655">
                  <c:v>1.754385964912281E-2</c:v>
                </c:pt>
                <c:pt idx="3656">
                  <c:v>0</c:v>
                </c:pt>
                <c:pt idx="3657">
                  <c:v>0.1388888888888889</c:v>
                </c:pt>
                <c:pt idx="3658">
                  <c:v>0.13114754098360659</c:v>
                </c:pt>
                <c:pt idx="3659">
                  <c:v>0.18032786885245899</c:v>
                </c:pt>
                <c:pt idx="3660">
                  <c:v>6.4516129032258063E-2</c:v>
                </c:pt>
                <c:pt idx="3661">
                  <c:v>4.7619047619047623E-2</c:v>
                </c:pt>
                <c:pt idx="3662">
                  <c:v>0</c:v>
                </c:pt>
                <c:pt idx="3663">
                  <c:v>0.1103448275862069</c:v>
                </c:pt>
                <c:pt idx="3664">
                  <c:v>4.878048780487805E-2</c:v>
                </c:pt>
                <c:pt idx="3665">
                  <c:v>0.1057692307692308</c:v>
                </c:pt>
                <c:pt idx="3666">
                  <c:v>0.15384615384615391</c:v>
                </c:pt>
                <c:pt idx="3667">
                  <c:v>0.1234567901234568</c:v>
                </c:pt>
                <c:pt idx="3668">
                  <c:v>9.2715231788079472E-2</c:v>
                </c:pt>
                <c:pt idx="3669">
                  <c:v>4.2857142857142858E-2</c:v>
                </c:pt>
                <c:pt idx="3670">
                  <c:v>9.9762470308788598E-2</c:v>
                </c:pt>
                <c:pt idx="3671">
                  <c:v>0.1012658227848101</c:v>
                </c:pt>
                <c:pt idx="3672">
                  <c:v>7.3619631901840496E-2</c:v>
                </c:pt>
                <c:pt idx="3673">
                  <c:v>0.10563380281690141</c:v>
                </c:pt>
                <c:pt idx="3674">
                  <c:v>0.1184210526315789</c:v>
                </c:pt>
                <c:pt idx="3675">
                  <c:v>0.15337423312883439</c:v>
                </c:pt>
                <c:pt idx="3676">
                  <c:v>0.13537117903930129</c:v>
                </c:pt>
                <c:pt idx="3677">
                  <c:v>0.138401559454191</c:v>
                </c:pt>
                <c:pt idx="3678">
                  <c:v>0.12475633528265111</c:v>
                </c:pt>
                <c:pt idx="3679">
                  <c:v>0.1075268817204301</c:v>
                </c:pt>
                <c:pt idx="3680">
                  <c:v>0.1160714285714286</c:v>
                </c:pt>
                <c:pt idx="3681">
                  <c:v>0.16118421052631579</c:v>
                </c:pt>
                <c:pt idx="3682">
                  <c:v>0.11944444444444451</c:v>
                </c:pt>
                <c:pt idx="3683">
                  <c:v>0.1145251396648045</c:v>
                </c:pt>
                <c:pt idx="3684">
                  <c:v>0.15267175572519079</c:v>
                </c:pt>
                <c:pt idx="3685">
                  <c:v>0.1257142857142857</c:v>
                </c:pt>
                <c:pt idx="3686">
                  <c:v>5.3571428571428568E-2</c:v>
                </c:pt>
                <c:pt idx="3687">
                  <c:v>5.4607508532423209E-2</c:v>
                </c:pt>
                <c:pt idx="3688">
                  <c:v>0.113953488372093</c:v>
                </c:pt>
                <c:pt idx="3689">
                  <c:v>0.120353982300885</c:v>
                </c:pt>
                <c:pt idx="3690">
                  <c:v>1.3513513513513511E-2</c:v>
                </c:pt>
                <c:pt idx="3691">
                  <c:v>0.1092436974789916</c:v>
                </c:pt>
                <c:pt idx="3692">
                  <c:v>0.1081081081081081</c:v>
                </c:pt>
                <c:pt idx="3693">
                  <c:v>5.2959501557632398E-2</c:v>
                </c:pt>
                <c:pt idx="3694">
                  <c:v>7.0945945945945943E-2</c:v>
                </c:pt>
                <c:pt idx="3695">
                  <c:v>0.1156716417910448</c:v>
                </c:pt>
                <c:pt idx="3696">
                  <c:v>0.12323232323232319</c:v>
                </c:pt>
                <c:pt idx="3697">
                  <c:v>9.3220338983050849E-2</c:v>
                </c:pt>
                <c:pt idx="3698">
                  <c:v>0.11418685121107271</c:v>
                </c:pt>
                <c:pt idx="3699">
                  <c:v>0.13043478260869559</c:v>
                </c:pt>
                <c:pt idx="3700">
                  <c:v>2.777777777777778E-2</c:v>
                </c:pt>
                <c:pt idx="3701">
                  <c:v>7.1428571428571425E-2</c:v>
                </c:pt>
                <c:pt idx="3702">
                  <c:v>0.1141975308641975</c:v>
                </c:pt>
                <c:pt idx="3703">
                  <c:v>0.14457831325301199</c:v>
                </c:pt>
                <c:pt idx="3704">
                  <c:v>0.1951219512195122</c:v>
                </c:pt>
                <c:pt idx="3705">
                  <c:v>0.1069182389937107</c:v>
                </c:pt>
                <c:pt idx="3706">
                  <c:v>0.1388888888888889</c:v>
                </c:pt>
                <c:pt idx="3707">
                  <c:v>0.1147540983606557</c:v>
                </c:pt>
                <c:pt idx="3708">
                  <c:v>0.14893617021276601</c:v>
                </c:pt>
                <c:pt idx="3709">
                  <c:v>0.1037735849056604</c:v>
                </c:pt>
                <c:pt idx="3710">
                  <c:v>4.2183622828784122E-2</c:v>
                </c:pt>
                <c:pt idx="3711">
                  <c:v>0.12987012987012991</c:v>
                </c:pt>
                <c:pt idx="3712">
                  <c:v>0.1160714285714286</c:v>
                </c:pt>
                <c:pt idx="3713">
                  <c:v>0.1</c:v>
                </c:pt>
                <c:pt idx="3714">
                  <c:v>9.7014925373134331E-2</c:v>
                </c:pt>
                <c:pt idx="3715">
                  <c:v>2.8340080971659919E-2</c:v>
                </c:pt>
                <c:pt idx="3716">
                  <c:v>0.1068702290076336</c:v>
                </c:pt>
                <c:pt idx="3717">
                  <c:v>0.14285714285714279</c:v>
                </c:pt>
                <c:pt idx="3718">
                  <c:v>2.843601895734597E-2</c:v>
                </c:pt>
                <c:pt idx="3719">
                  <c:v>8.6363636363636365E-2</c:v>
                </c:pt>
                <c:pt idx="3720">
                  <c:v>4.4444444444444453E-2</c:v>
                </c:pt>
                <c:pt idx="3721">
                  <c:v>0.27522935779816521</c:v>
                </c:pt>
                <c:pt idx="3722">
                  <c:v>5.0359712230215833E-2</c:v>
                </c:pt>
                <c:pt idx="3723">
                  <c:v>0.1197604790419162</c:v>
                </c:pt>
                <c:pt idx="3724">
                  <c:v>0.1127596439169139</c:v>
                </c:pt>
                <c:pt idx="3725">
                  <c:v>8.2781456953642391E-2</c:v>
                </c:pt>
                <c:pt idx="3726">
                  <c:v>4.5751633986928102E-2</c:v>
                </c:pt>
                <c:pt idx="3727">
                  <c:v>0</c:v>
                </c:pt>
                <c:pt idx="3728">
                  <c:v>2.3255813953488368E-2</c:v>
                </c:pt>
                <c:pt idx="3729">
                  <c:v>9.6666666666666665E-2</c:v>
                </c:pt>
                <c:pt idx="3730">
                  <c:v>9.9173553719008267E-2</c:v>
                </c:pt>
                <c:pt idx="3731">
                  <c:v>9.0277777777777776E-2</c:v>
                </c:pt>
                <c:pt idx="3732">
                  <c:v>0.1196581196581197</c:v>
                </c:pt>
                <c:pt idx="3733">
                  <c:v>0.1111111111111111</c:v>
                </c:pt>
                <c:pt idx="3734">
                  <c:v>0.18215613382899629</c:v>
                </c:pt>
                <c:pt idx="3735">
                  <c:v>2.8571428571428571E-2</c:v>
                </c:pt>
                <c:pt idx="3736">
                  <c:v>5.5456171735241512E-2</c:v>
                </c:pt>
                <c:pt idx="3737">
                  <c:v>6.5934065934065936E-2</c:v>
                </c:pt>
                <c:pt idx="3738">
                  <c:v>0.15476190476190479</c:v>
                </c:pt>
                <c:pt idx="3739">
                  <c:v>0.1028938906752412</c:v>
                </c:pt>
                <c:pt idx="3740">
                  <c:v>7.5187969924812026E-2</c:v>
                </c:pt>
                <c:pt idx="3741">
                  <c:v>9.6000000000000002E-2</c:v>
                </c:pt>
                <c:pt idx="3742">
                  <c:v>0.15384615384615391</c:v>
                </c:pt>
                <c:pt idx="3743">
                  <c:v>0.1041666666666667</c:v>
                </c:pt>
                <c:pt idx="3744">
                  <c:v>7.9497907949790794E-2</c:v>
                </c:pt>
                <c:pt idx="3745">
                  <c:v>9.3078758949880672E-2</c:v>
                </c:pt>
                <c:pt idx="3746">
                  <c:v>8.3333333333333329E-2</c:v>
                </c:pt>
                <c:pt idx="3747">
                  <c:v>0.1108374384236453</c:v>
                </c:pt>
                <c:pt idx="3748">
                  <c:v>3.1055900621118009E-2</c:v>
                </c:pt>
                <c:pt idx="3749">
                  <c:v>0.1242937853107345</c:v>
                </c:pt>
                <c:pt idx="3750">
                  <c:v>3.9473684210526307E-2</c:v>
                </c:pt>
                <c:pt idx="3751">
                  <c:v>3.4722222222222217E-2</c:v>
                </c:pt>
                <c:pt idx="3752">
                  <c:v>0.14912280701754391</c:v>
                </c:pt>
                <c:pt idx="3753">
                  <c:v>0.12785388127853881</c:v>
                </c:pt>
                <c:pt idx="3754">
                  <c:v>9.586056644880174E-2</c:v>
                </c:pt>
                <c:pt idx="3755">
                  <c:v>0.1252609603340292</c:v>
                </c:pt>
                <c:pt idx="3756">
                  <c:v>8.8983050847457626E-2</c:v>
                </c:pt>
                <c:pt idx="3757">
                  <c:v>3.9772727272727272E-2</c:v>
                </c:pt>
                <c:pt idx="3758">
                  <c:v>0.10526315789473679</c:v>
                </c:pt>
                <c:pt idx="3759">
                  <c:v>5.8823529411764712E-2</c:v>
                </c:pt>
                <c:pt idx="3760">
                  <c:v>8.8435374149659865E-2</c:v>
                </c:pt>
                <c:pt idx="3761">
                  <c:v>0.11619047619047621</c:v>
                </c:pt>
                <c:pt idx="3762">
                  <c:v>0.1630434782608696</c:v>
                </c:pt>
                <c:pt idx="3763">
                  <c:v>0.12658227848101269</c:v>
                </c:pt>
                <c:pt idx="3764">
                  <c:v>7.1090047393364927E-2</c:v>
                </c:pt>
                <c:pt idx="3765">
                  <c:v>6.097560975609756E-2</c:v>
                </c:pt>
                <c:pt idx="3766">
                  <c:v>0.1420765027322404</c:v>
                </c:pt>
                <c:pt idx="3767">
                  <c:v>0.1056910569105691</c:v>
                </c:pt>
                <c:pt idx="3768">
                  <c:v>8.7947882736156349E-2</c:v>
                </c:pt>
                <c:pt idx="3769">
                  <c:v>6.3829787234042548E-2</c:v>
                </c:pt>
                <c:pt idx="3770">
                  <c:v>0.1071428571428571</c:v>
                </c:pt>
                <c:pt idx="3771">
                  <c:v>0.1053984575835476</c:v>
                </c:pt>
                <c:pt idx="3772">
                  <c:v>0.1167315175097276</c:v>
                </c:pt>
                <c:pt idx="3773">
                  <c:v>0.12849162011173179</c:v>
                </c:pt>
                <c:pt idx="3774">
                  <c:v>0.12883435582822089</c:v>
                </c:pt>
                <c:pt idx="3775">
                  <c:v>3.6253776435045321E-2</c:v>
                </c:pt>
                <c:pt idx="3776">
                  <c:v>0.12690355329949241</c:v>
                </c:pt>
                <c:pt idx="3777">
                  <c:v>0.112781954887218</c:v>
                </c:pt>
                <c:pt idx="3778">
                  <c:v>2.684563758389262E-2</c:v>
                </c:pt>
                <c:pt idx="3779">
                  <c:v>7.8431372549019607E-2</c:v>
                </c:pt>
                <c:pt idx="3780">
                  <c:v>9.6551724137931033E-2</c:v>
                </c:pt>
                <c:pt idx="3781">
                  <c:v>2.5773195876288658E-2</c:v>
                </c:pt>
                <c:pt idx="3782">
                  <c:v>9.4240837696335081E-2</c:v>
                </c:pt>
                <c:pt idx="3783">
                  <c:v>0.1083333333333333</c:v>
                </c:pt>
                <c:pt idx="3784">
                  <c:v>0.125</c:v>
                </c:pt>
                <c:pt idx="3785">
                  <c:v>0.1525885558583106</c:v>
                </c:pt>
                <c:pt idx="3786">
                  <c:v>3.081232492997199E-2</c:v>
                </c:pt>
                <c:pt idx="3787">
                  <c:v>9.4827586206896547E-2</c:v>
                </c:pt>
                <c:pt idx="3788">
                  <c:v>0.13207547169811321</c:v>
                </c:pt>
                <c:pt idx="3789">
                  <c:v>0.14634146341463411</c:v>
                </c:pt>
                <c:pt idx="3790">
                  <c:v>0.1395348837209302</c:v>
                </c:pt>
                <c:pt idx="3791">
                  <c:v>7.6923076923076927E-2</c:v>
                </c:pt>
                <c:pt idx="3792">
                  <c:v>0.19047619047619049</c:v>
                </c:pt>
                <c:pt idx="3793">
                  <c:v>0.16778523489932889</c:v>
                </c:pt>
                <c:pt idx="3794">
                  <c:v>2.5000000000000001E-2</c:v>
                </c:pt>
                <c:pt idx="3795">
                  <c:v>2.0134228187919458E-2</c:v>
                </c:pt>
                <c:pt idx="3796">
                  <c:v>2.0408163265306121E-2</c:v>
                </c:pt>
                <c:pt idx="3797">
                  <c:v>6.7114093959731544E-2</c:v>
                </c:pt>
                <c:pt idx="3798">
                  <c:v>0.1235955056179775</c:v>
                </c:pt>
                <c:pt idx="3799">
                  <c:v>0.12962962962962959</c:v>
                </c:pt>
                <c:pt idx="3800">
                  <c:v>6.0606060606060608E-2</c:v>
                </c:pt>
                <c:pt idx="3801">
                  <c:v>7.29483282674772E-2</c:v>
                </c:pt>
                <c:pt idx="3802">
                  <c:v>0.1025641025641026</c:v>
                </c:pt>
                <c:pt idx="3803">
                  <c:v>5.6250000000000001E-2</c:v>
                </c:pt>
                <c:pt idx="3804">
                  <c:v>7.4999999999999997E-2</c:v>
                </c:pt>
                <c:pt idx="3805">
                  <c:v>8.8235294117647065E-2</c:v>
                </c:pt>
                <c:pt idx="3806">
                  <c:v>0.1182795698924731</c:v>
                </c:pt>
                <c:pt idx="3807">
                  <c:v>7.7844311377245512E-2</c:v>
                </c:pt>
                <c:pt idx="3808">
                  <c:v>9.1463414634146339E-2</c:v>
                </c:pt>
                <c:pt idx="3809">
                  <c:v>9.815950920245399E-2</c:v>
                </c:pt>
                <c:pt idx="3810">
                  <c:v>9.8684210526315791E-2</c:v>
                </c:pt>
                <c:pt idx="3811">
                  <c:v>0.14473684210526319</c:v>
                </c:pt>
                <c:pt idx="3812">
                  <c:v>8.387096774193549E-2</c:v>
                </c:pt>
                <c:pt idx="3813">
                  <c:v>0.1136363636363636</c:v>
                </c:pt>
                <c:pt idx="3814">
                  <c:v>0.10759493670886081</c:v>
                </c:pt>
                <c:pt idx="3815">
                  <c:v>0.18</c:v>
                </c:pt>
                <c:pt idx="3816">
                  <c:v>0.1318681318681319</c:v>
                </c:pt>
                <c:pt idx="3817">
                  <c:v>4.5454545454545463E-2</c:v>
                </c:pt>
                <c:pt idx="3818">
                  <c:v>7.2538860103626937E-2</c:v>
                </c:pt>
                <c:pt idx="3819">
                  <c:v>0.12554112554112551</c:v>
                </c:pt>
                <c:pt idx="3820">
                  <c:v>0.13157894736842099</c:v>
                </c:pt>
                <c:pt idx="3821">
                  <c:v>5.6390977443609019E-2</c:v>
                </c:pt>
                <c:pt idx="3822">
                  <c:v>6.3604240282685506E-2</c:v>
                </c:pt>
                <c:pt idx="3823">
                  <c:v>8.5526315789473686E-2</c:v>
                </c:pt>
                <c:pt idx="3824">
                  <c:v>0.11439114391143911</c:v>
                </c:pt>
                <c:pt idx="3825">
                  <c:v>0.10144927536231881</c:v>
                </c:pt>
                <c:pt idx="3826">
                  <c:v>9.7560975609756101E-2</c:v>
                </c:pt>
                <c:pt idx="3827">
                  <c:v>0.15957446808510639</c:v>
                </c:pt>
                <c:pt idx="3828">
                  <c:v>4.5454545454545463E-2</c:v>
                </c:pt>
                <c:pt idx="3829">
                  <c:v>0.155893536121673</c:v>
                </c:pt>
                <c:pt idx="3830">
                  <c:v>3.0634573304157552E-2</c:v>
                </c:pt>
                <c:pt idx="3831">
                  <c:v>0.12727272727272729</c:v>
                </c:pt>
                <c:pt idx="3832">
                  <c:v>6.6838046272493568E-2</c:v>
                </c:pt>
                <c:pt idx="3833">
                  <c:v>0.20253164556962031</c:v>
                </c:pt>
                <c:pt idx="3834">
                  <c:v>0.1184210526315789</c:v>
                </c:pt>
                <c:pt idx="3835">
                  <c:v>9.5092024539877307E-2</c:v>
                </c:pt>
                <c:pt idx="3836">
                  <c:v>7.1428571428571425E-2</c:v>
                </c:pt>
                <c:pt idx="3837">
                  <c:v>0.12881355932203389</c:v>
                </c:pt>
                <c:pt idx="3838">
                  <c:v>8.7649402390438252E-2</c:v>
                </c:pt>
                <c:pt idx="3839">
                  <c:v>4.9808429118773943E-2</c:v>
                </c:pt>
                <c:pt idx="3840">
                  <c:v>0.1223404255319149</c:v>
                </c:pt>
                <c:pt idx="3841">
                  <c:v>7.1651090342679122E-2</c:v>
                </c:pt>
                <c:pt idx="3842">
                  <c:v>7.6923076923076927E-2</c:v>
                </c:pt>
                <c:pt idx="3843">
                  <c:v>8.0357142857142863E-2</c:v>
                </c:pt>
                <c:pt idx="3844">
                  <c:v>0.1103896103896104</c:v>
                </c:pt>
                <c:pt idx="3845">
                  <c:v>0.1176470588235294</c:v>
                </c:pt>
                <c:pt idx="3846">
                  <c:v>0.14049586776859499</c:v>
                </c:pt>
                <c:pt idx="3847">
                  <c:v>0.125</c:v>
                </c:pt>
                <c:pt idx="3848">
                  <c:v>0.14851485148514851</c:v>
                </c:pt>
                <c:pt idx="3849">
                  <c:v>0.1194690265486726</c:v>
                </c:pt>
                <c:pt idx="3850">
                  <c:v>0.14492753623188409</c:v>
                </c:pt>
                <c:pt idx="3851">
                  <c:v>2.564102564102564E-2</c:v>
                </c:pt>
                <c:pt idx="3852">
                  <c:v>0.1103896103896104</c:v>
                </c:pt>
                <c:pt idx="3853">
                  <c:v>0.10384615384615389</c:v>
                </c:pt>
                <c:pt idx="3854">
                  <c:v>9.7087378640776698E-2</c:v>
                </c:pt>
                <c:pt idx="3855">
                  <c:v>0.1187739463601533</c:v>
                </c:pt>
                <c:pt idx="3856">
                  <c:v>5.128205128205128E-2</c:v>
                </c:pt>
                <c:pt idx="3857">
                  <c:v>0.12587412587412589</c:v>
                </c:pt>
                <c:pt idx="3858">
                  <c:v>0.1153846153846154</c:v>
                </c:pt>
                <c:pt idx="3859">
                  <c:v>0.20270270270270269</c:v>
                </c:pt>
                <c:pt idx="3860">
                  <c:v>0.125</c:v>
                </c:pt>
                <c:pt idx="3861">
                  <c:v>0.15476190476190479</c:v>
                </c:pt>
                <c:pt idx="3862">
                  <c:v>0.12847222222222221</c:v>
                </c:pt>
                <c:pt idx="3863">
                  <c:v>0.15662650602409639</c:v>
                </c:pt>
                <c:pt idx="3864">
                  <c:v>9.3525179856115109E-2</c:v>
                </c:pt>
                <c:pt idx="3865">
                  <c:v>0.1727272727272727</c:v>
                </c:pt>
                <c:pt idx="3866">
                  <c:v>0.1025641025641026</c:v>
                </c:pt>
                <c:pt idx="3867">
                  <c:v>9.6109839816933634E-2</c:v>
                </c:pt>
                <c:pt idx="3868">
                  <c:v>0.1078838174273859</c:v>
                </c:pt>
                <c:pt idx="3869">
                  <c:v>6.1068702290076327E-2</c:v>
                </c:pt>
                <c:pt idx="3870">
                  <c:v>0.1299212598425197</c:v>
                </c:pt>
                <c:pt idx="3871">
                  <c:v>0.1236842105263158</c:v>
                </c:pt>
                <c:pt idx="3872">
                  <c:v>6.1538461538461542E-2</c:v>
                </c:pt>
                <c:pt idx="3873">
                  <c:v>0.1472868217054264</c:v>
                </c:pt>
                <c:pt idx="3874">
                  <c:v>5.0359712230215833E-2</c:v>
                </c:pt>
                <c:pt idx="3875">
                  <c:v>4.9450549450549448E-2</c:v>
                </c:pt>
                <c:pt idx="3876">
                  <c:v>1.578947368421053E-2</c:v>
                </c:pt>
                <c:pt idx="3877">
                  <c:v>5.0119331742243443E-2</c:v>
                </c:pt>
                <c:pt idx="3878">
                  <c:v>0.1317365269461078</c:v>
                </c:pt>
                <c:pt idx="3879">
                  <c:v>9.4972067039106142E-2</c:v>
                </c:pt>
                <c:pt idx="3880">
                  <c:v>3.9755351681957193E-2</c:v>
                </c:pt>
                <c:pt idx="3881">
                  <c:v>0.1150793650793651</c:v>
                </c:pt>
                <c:pt idx="3882">
                  <c:v>0.1290322580645161</c:v>
                </c:pt>
                <c:pt idx="3883">
                  <c:v>0.13017751479289941</c:v>
                </c:pt>
                <c:pt idx="3884">
                  <c:v>0.13253012048192769</c:v>
                </c:pt>
                <c:pt idx="3885">
                  <c:v>4.8728813559322043E-2</c:v>
                </c:pt>
                <c:pt idx="3886">
                  <c:v>0.10849056603773589</c:v>
                </c:pt>
                <c:pt idx="3887">
                  <c:v>5.3571428571428568E-2</c:v>
                </c:pt>
                <c:pt idx="3888">
                  <c:v>0.05</c:v>
                </c:pt>
                <c:pt idx="3889">
                  <c:v>0.1206434316353887</c:v>
                </c:pt>
                <c:pt idx="3890">
                  <c:v>3.2894736842105261E-2</c:v>
                </c:pt>
                <c:pt idx="3891">
                  <c:v>4.716981132075472E-2</c:v>
                </c:pt>
                <c:pt idx="3892">
                  <c:v>0.1134020618556701</c:v>
                </c:pt>
                <c:pt idx="3893">
                  <c:v>0.1008403361344538</c:v>
                </c:pt>
                <c:pt idx="3894">
                  <c:v>9.4339622641509441E-2</c:v>
                </c:pt>
                <c:pt idx="3895">
                  <c:v>0.1201298701298701</c:v>
                </c:pt>
                <c:pt idx="3896">
                  <c:v>0.1146788990825688</c:v>
                </c:pt>
                <c:pt idx="3897">
                  <c:v>7.6923076923076927E-2</c:v>
                </c:pt>
                <c:pt idx="3898">
                  <c:v>2.3809523809523812E-2</c:v>
                </c:pt>
                <c:pt idx="3899">
                  <c:v>0.1166666666666667</c:v>
                </c:pt>
                <c:pt idx="3900">
                  <c:v>5.8558558558558557E-2</c:v>
                </c:pt>
                <c:pt idx="3901">
                  <c:v>0.12781954887218039</c:v>
                </c:pt>
                <c:pt idx="3902">
                  <c:v>0.1147540983606557</c:v>
                </c:pt>
                <c:pt idx="3903">
                  <c:v>0.125</c:v>
                </c:pt>
                <c:pt idx="3904">
                  <c:v>0.1056910569105691</c:v>
                </c:pt>
                <c:pt idx="3905">
                  <c:v>0.13043478260869559</c:v>
                </c:pt>
                <c:pt idx="3906">
                  <c:v>0.17741935483870969</c:v>
                </c:pt>
                <c:pt idx="3907">
                  <c:v>0.23157894736842111</c:v>
                </c:pt>
                <c:pt idx="3908">
                  <c:v>7.5235109717868343E-2</c:v>
                </c:pt>
                <c:pt idx="3909">
                  <c:v>3.6184210526315791E-2</c:v>
                </c:pt>
                <c:pt idx="3910">
                  <c:v>0.1165644171779141</c:v>
                </c:pt>
                <c:pt idx="3911">
                  <c:v>0.14163090128755371</c:v>
                </c:pt>
                <c:pt idx="3912">
                  <c:v>8.6826347305389226E-2</c:v>
                </c:pt>
                <c:pt idx="3913">
                  <c:v>2.2727272727272731E-2</c:v>
                </c:pt>
                <c:pt idx="3914">
                  <c:v>3.9840637450199202E-2</c:v>
                </c:pt>
                <c:pt idx="3915">
                  <c:v>0.10334346504559271</c:v>
                </c:pt>
                <c:pt idx="3916">
                  <c:v>9.7447795823665889E-2</c:v>
                </c:pt>
                <c:pt idx="3917">
                  <c:v>4.8498845265588918E-2</c:v>
                </c:pt>
                <c:pt idx="3918">
                  <c:v>0.12</c:v>
                </c:pt>
                <c:pt idx="3919">
                  <c:v>2.736318407960199E-2</c:v>
                </c:pt>
                <c:pt idx="3920">
                  <c:v>0.1224137931034483</c:v>
                </c:pt>
                <c:pt idx="3921">
                  <c:v>0.1238095238095238</c:v>
                </c:pt>
                <c:pt idx="3922">
                  <c:v>0.1206896551724138</c:v>
                </c:pt>
                <c:pt idx="3923">
                  <c:v>8.3769633507853408E-2</c:v>
                </c:pt>
                <c:pt idx="3924">
                  <c:v>0.13291139240506331</c:v>
                </c:pt>
                <c:pt idx="3925">
                  <c:v>8.8524590163934422E-2</c:v>
                </c:pt>
                <c:pt idx="3926">
                  <c:v>5.7077625570776253E-2</c:v>
                </c:pt>
                <c:pt idx="3927">
                  <c:v>5.5084745762711863E-2</c:v>
                </c:pt>
                <c:pt idx="3928">
                  <c:v>5.8823529411764712E-2</c:v>
                </c:pt>
                <c:pt idx="3929">
                  <c:v>0.1891891891891892</c:v>
                </c:pt>
                <c:pt idx="3930">
                  <c:v>6.9060773480662987E-2</c:v>
                </c:pt>
                <c:pt idx="3931">
                  <c:v>5.3097345132743362E-2</c:v>
                </c:pt>
                <c:pt idx="3932">
                  <c:v>6.8627450980392163E-2</c:v>
                </c:pt>
                <c:pt idx="3933">
                  <c:v>0.121405750798722</c:v>
                </c:pt>
                <c:pt idx="3934">
                  <c:v>2.3255813953488368E-2</c:v>
                </c:pt>
                <c:pt idx="3935">
                  <c:v>0.12607449856733521</c:v>
                </c:pt>
                <c:pt idx="3936">
                  <c:v>0.1395348837209302</c:v>
                </c:pt>
                <c:pt idx="3937">
                  <c:v>0.10882352941176469</c:v>
                </c:pt>
                <c:pt idx="3938">
                  <c:v>0.14522821576763489</c:v>
                </c:pt>
                <c:pt idx="3939">
                  <c:v>8.8888888888888892E-2</c:v>
                </c:pt>
                <c:pt idx="3940">
                  <c:v>0.1246458923512748</c:v>
                </c:pt>
                <c:pt idx="3941">
                  <c:v>4.3243243243243253E-2</c:v>
                </c:pt>
                <c:pt idx="3942">
                  <c:v>0.11386138613861389</c:v>
                </c:pt>
                <c:pt idx="3943">
                  <c:v>4.5454545454545463E-2</c:v>
                </c:pt>
                <c:pt idx="3944">
                  <c:v>8.6393088552915762E-2</c:v>
                </c:pt>
                <c:pt idx="3945">
                  <c:v>0.10837438423645319</c:v>
                </c:pt>
                <c:pt idx="3946">
                  <c:v>0.11032863849765261</c:v>
                </c:pt>
                <c:pt idx="3947">
                  <c:v>3.8617886178861791E-2</c:v>
                </c:pt>
                <c:pt idx="3948">
                  <c:v>9.0517241379310345E-2</c:v>
                </c:pt>
                <c:pt idx="3949">
                  <c:v>0.1007371007371007</c:v>
                </c:pt>
                <c:pt idx="3950">
                  <c:v>7.0652173913043473E-2</c:v>
                </c:pt>
                <c:pt idx="3951">
                  <c:v>0.10080645161290321</c:v>
                </c:pt>
                <c:pt idx="3952">
                  <c:v>4.4334975369458129E-2</c:v>
                </c:pt>
                <c:pt idx="3953">
                  <c:v>9.6296296296296297E-2</c:v>
                </c:pt>
                <c:pt idx="3954">
                  <c:v>0.10357142857142861</c:v>
                </c:pt>
                <c:pt idx="3955">
                  <c:v>0.1055004508566276</c:v>
                </c:pt>
                <c:pt idx="3956">
                  <c:v>0.10344827586206901</c:v>
                </c:pt>
                <c:pt idx="3957">
                  <c:v>0.1583333333333333</c:v>
                </c:pt>
                <c:pt idx="3958">
                  <c:v>0.1028571428571429</c:v>
                </c:pt>
                <c:pt idx="3959">
                  <c:v>6.1176470588235297E-2</c:v>
                </c:pt>
                <c:pt idx="3960">
                  <c:v>0.1227544910179641</c:v>
                </c:pt>
                <c:pt idx="3961">
                  <c:v>0.110410094637224</c:v>
                </c:pt>
                <c:pt idx="3962">
                  <c:v>0.125</c:v>
                </c:pt>
                <c:pt idx="3963">
                  <c:v>9.2592592592592587E-2</c:v>
                </c:pt>
                <c:pt idx="3964">
                  <c:v>5.8823529411764712E-2</c:v>
                </c:pt>
                <c:pt idx="3965">
                  <c:v>0.111353711790393</c:v>
                </c:pt>
                <c:pt idx="3966">
                  <c:v>0.11680327868852459</c:v>
                </c:pt>
                <c:pt idx="3967">
                  <c:v>0.1043478260869565</c:v>
                </c:pt>
                <c:pt idx="3968">
                  <c:v>0.14678899082568811</c:v>
                </c:pt>
                <c:pt idx="3969">
                  <c:v>0.141025641025641</c:v>
                </c:pt>
                <c:pt idx="3970">
                  <c:v>0.15062761506276151</c:v>
                </c:pt>
                <c:pt idx="3971">
                  <c:v>9.5785440613026823E-2</c:v>
                </c:pt>
                <c:pt idx="3972">
                  <c:v>4.0816326530612242E-2</c:v>
                </c:pt>
                <c:pt idx="3973">
                  <c:v>0.120253164556962</c:v>
                </c:pt>
                <c:pt idx="3974">
                  <c:v>3.3766233766233757E-2</c:v>
                </c:pt>
                <c:pt idx="3975">
                  <c:v>0.11803278688524591</c:v>
                </c:pt>
                <c:pt idx="3976">
                  <c:v>0.12631578947368419</c:v>
                </c:pt>
                <c:pt idx="3977">
                  <c:v>3.9215686274509803E-2</c:v>
                </c:pt>
                <c:pt idx="3978">
                  <c:v>5.2631578947368418E-2</c:v>
                </c:pt>
                <c:pt idx="3979">
                  <c:v>2.5974025974025979E-2</c:v>
                </c:pt>
                <c:pt idx="3980">
                  <c:v>9.7457627118644072E-2</c:v>
                </c:pt>
                <c:pt idx="3981">
                  <c:v>3.5714285714285712E-2</c:v>
                </c:pt>
                <c:pt idx="3982">
                  <c:v>9.6209912536443148E-2</c:v>
                </c:pt>
                <c:pt idx="3983">
                  <c:v>4.6753246753246748E-2</c:v>
                </c:pt>
                <c:pt idx="3984">
                  <c:v>2.6178010471204188E-2</c:v>
                </c:pt>
                <c:pt idx="3985">
                  <c:v>5.3169734151329237E-2</c:v>
                </c:pt>
                <c:pt idx="3986">
                  <c:v>0.1145833333333333</c:v>
                </c:pt>
                <c:pt idx="3987">
                  <c:v>4.0229885057471257E-2</c:v>
                </c:pt>
                <c:pt idx="3988">
                  <c:v>4.3256997455470743E-2</c:v>
                </c:pt>
                <c:pt idx="3989">
                  <c:v>8.0645161290322578E-2</c:v>
                </c:pt>
                <c:pt idx="3990">
                  <c:v>0.16315789473684211</c:v>
                </c:pt>
                <c:pt idx="3991">
                  <c:v>4.2553191489361701E-2</c:v>
                </c:pt>
                <c:pt idx="3992">
                  <c:v>0.11148086522462559</c:v>
                </c:pt>
                <c:pt idx="3993">
                  <c:v>7.1428571428571425E-2</c:v>
                </c:pt>
                <c:pt idx="3994">
                  <c:v>5.865102639296188E-2</c:v>
                </c:pt>
                <c:pt idx="3995">
                  <c:v>0.13157894736842099</c:v>
                </c:pt>
                <c:pt idx="3996">
                  <c:v>4.6511627906976737E-2</c:v>
                </c:pt>
                <c:pt idx="3997">
                  <c:v>0</c:v>
                </c:pt>
                <c:pt idx="3998">
                  <c:v>3.8560411311053977E-2</c:v>
                </c:pt>
                <c:pt idx="3999">
                  <c:v>0.10237659963436931</c:v>
                </c:pt>
                <c:pt idx="4000">
                  <c:v>0.107981220657277</c:v>
                </c:pt>
                <c:pt idx="4001">
                  <c:v>5.8227848101265821E-2</c:v>
                </c:pt>
                <c:pt idx="4002">
                  <c:v>8.9163237311385465E-2</c:v>
                </c:pt>
                <c:pt idx="4003">
                  <c:v>0.11570247933884301</c:v>
                </c:pt>
                <c:pt idx="4004">
                  <c:v>8.771929824561403E-2</c:v>
                </c:pt>
                <c:pt idx="4005">
                  <c:v>0.1086261980830671</c:v>
                </c:pt>
                <c:pt idx="4006">
                  <c:v>3.9274924471299093E-2</c:v>
                </c:pt>
                <c:pt idx="4007">
                  <c:v>0.15492957746478869</c:v>
                </c:pt>
                <c:pt idx="4008">
                  <c:v>5.8823529411764712E-2</c:v>
                </c:pt>
                <c:pt idx="4009">
                  <c:v>0</c:v>
                </c:pt>
                <c:pt idx="4010">
                  <c:v>0.1176470588235294</c:v>
                </c:pt>
                <c:pt idx="4011">
                  <c:v>0.1775147928994083</c:v>
                </c:pt>
                <c:pt idx="4012">
                  <c:v>0.1223021582733813</c:v>
                </c:pt>
                <c:pt idx="4013">
                  <c:v>0.1181318681318681</c:v>
                </c:pt>
                <c:pt idx="4014">
                  <c:v>0.1097922848664688</c:v>
                </c:pt>
                <c:pt idx="4015">
                  <c:v>0.1151832460732984</c:v>
                </c:pt>
                <c:pt idx="4016">
                  <c:v>6.7114093959731544E-2</c:v>
                </c:pt>
                <c:pt idx="4017">
                  <c:v>0.19148936170212769</c:v>
                </c:pt>
                <c:pt idx="4018">
                  <c:v>0.15816326530612251</c:v>
                </c:pt>
                <c:pt idx="4019">
                  <c:v>0.13559322033898311</c:v>
                </c:pt>
                <c:pt idx="4020">
                  <c:v>0.1846153846153846</c:v>
                </c:pt>
                <c:pt idx="4021">
                  <c:v>0.12554112554112551</c:v>
                </c:pt>
                <c:pt idx="4022">
                  <c:v>0.1602564102564103</c:v>
                </c:pt>
                <c:pt idx="4023">
                  <c:v>5.8988764044943819E-2</c:v>
                </c:pt>
                <c:pt idx="4024">
                  <c:v>0.13559322033898311</c:v>
                </c:pt>
                <c:pt idx="4025">
                  <c:v>0.12578616352201261</c:v>
                </c:pt>
                <c:pt idx="4026">
                  <c:v>0.105708245243129</c:v>
                </c:pt>
                <c:pt idx="4027">
                  <c:v>0.14720812182741119</c:v>
                </c:pt>
                <c:pt idx="4028">
                  <c:v>5.128205128205128E-2</c:v>
                </c:pt>
                <c:pt idx="4029">
                  <c:v>0.13445378151260501</c:v>
                </c:pt>
                <c:pt idx="4030">
                  <c:v>0.12</c:v>
                </c:pt>
                <c:pt idx="4031">
                  <c:v>7.2083879423328959E-2</c:v>
                </c:pt>
                <c:pt idx="4032">
                  <c:v>6.5217391304347824E-2</c:v>
                </c:pt>
                <c:pt idx="4033">
                  <c:v>9.6000000000000002E-2</c:v>
                </c:pt>
                <c:pt idx="4034">
                  <c:v>9.3023255813953487E-2</c:v>
                </c:pt>
                <c:pt idx="4035">
                  <c:v>8.4967320261437912E-2</c:v>
                </c:pt>
                <c:pt idx="4036">
                  <c:v>0.1377777777777778</c:v>
                </c:pt>
                <c:pt idx="4037">
                  <c:v>0.11471861471861471</c:v>
                </c:pt>
                <c:pt idx="4038">
                  <c:v>0.11949685534591201</c:v>
                </c:pt>
                <c:pt idx="4039">
                  <c:v>0.1025641025641026</c:v>
                </c:pt>
                <c:pt idx="4040">
                  <c:v>0.1444444444444444</c:v>
                </c:pt>
                <c:pt idx="4041">
                  <c:v>0.1111111111111111</c:v>
                </c:pt>
                <c:pt idx="4042">
                  <c:v>0.12883435582822089</c:v>
                </c:pt>
                <c:pt idx="4043">
                  <c:v>0.12328767123287671</c:v>
                </c:pt>
                <c:pt idx="4044">
                  <c:v>4.4747081712062257E-2</c:v>
                </c:pt>
                <c:pt idx="4045">
                  <c:v>0.13157894736842099</c:v>
                </c:pt>
                <c:pt idx="4046">
                  <c:v>0.1255605381165919</c:v>
                </c:pt>
                <c:pt idx="4047">
                  <c:v>0.1065292096219931</c:v>
                </c:pt>
                <c:pt idx="4048">
                  <c:v>2.7027027027027029E-2</c:v>
                </c:pt>
                <c:pt idx="4049">
                  <c:v>9.569377990430622E-2</c:v>
                </c:pt>
                <c:pt idx="4050">
                  <c:v>8.59375E-2</c:v>
                </c:pt>
                <c:pt idx="4051">
                  <c:v>0.27272727272727271</c:v>
                </c:pt>
                <c:pt idx="4052">
                  <c:v>0.12</c:v>
                </c:pt>
                <c:pt idx="4053">
                  <c:v>3.1662269129287601E-2</c:v>
                </c:pt>
                <c:pt idx="4054">
                  <c:v>3.5714285714285712E-2</c:v>
                </c:pt>
                <c:pt idx="4055">
                  <c:v>9.8765432098765427E-2</c:v>
                </c:pt>
                <c:pt idx="4056">
                  <c:v>0.1785714285714286</c:v>
                </c:pt>
                <c:pt idx="4057">
                  <c:v>0.12584269662921349</c:v>
                </c:pt>
                <c:pt idx="4058">
                  <c:v>8.5308056872037921E-2</c:v>
                </c:pt>
                <c:pt idx="4059">
                  <c:v>0.16279069767441859</c:v>
                </c:pt>
                <c:pt idx="4060">
                  <c:v>0.16666666666666671</c:v>
                </c:pt>
                <c:pt idx="4061">
                  <c:v>9.285714285714286E-2</c:v>
                </c:pt>
                <c:pt idx="4062">
                  <c:v>0.04</c:v>
                </c:pt>
                <c:pt idx="4063">
                  <c:v>0.16666666666666671</c:v>
                </c:pt>
                <c:pt idx="4064">
                  <c:v>0.14164305949008499</c:v>
                </c:pt>
                <c:pt idx="4065">
                  <c:v>6.4444444444444443E-2</c:v>
                </c:pt>
                <c:pt idx="4066">
                  <c:v>0.112781954887218</c:v>
                </c:pt>
                <c:pt idx="4067">
                  <c:v>0.106145251396648</c:v>
                </c:pt>
                <c:pt idx="4068">
                  <c:v>0.1607142857142857</c:v>
                </c:pt>
                <c:pt idx="4069">
                  <c:v>0.1042944785276074</c:v>
                </c:pt>
                <c:pt idx="4070">
                  <c:v>5.5944055944055937E-2</c:v>
                </c:pt>
                <c:pt idx="4071">
                  <c:v>4.7619047619047623E-2</c:v>
                </c:pt>
                <c:pt idx="4072">
                  <c:v>9.5541401273885357E-2</c:v>
                </c:pt>
                <c:pt idx="4073">
                  <c:v>0.16190476190476191</c:v>
                </c:pt>
                <c:pt idx="4074">
                  <c:v>0.14814814814814811</c:v>
                </c:pt>
                <c:pt idx="4075">
                  <c:v>0.1407185628742515</c:v>
                </c:pt>
                <c:pt idx="4076">
                  <c:v>4.5676998368678633E-2</c:v>
                </c:pt>
                <c:pt idx="4077">
                  <c:v>0.12171052631578951</c:v>
                </c:pt>
                <c:pt idx="4078">
                  <c:v>8.8888888888888892E-2</c:v>
                </c:pt>
                <c:pt idx="4079">
                  <c:v>0.1212871287128713</c:v>
                </c:pt>
                <c:pt idx="4080">
                  <c:v>8.0327868852459017E-2</c:v>
                </c:pt>
                <c:pt idx="4081">
                  <c:v>0.13698630136986301</c:v>
                </c:pt>
                <c:pt idx="4082">
                  <c:v>0.12804878048780491</c:v>
                </c:pt>
                <c:pt idx="4083">
                  <c:v>7.9470198675496692E-2</c:v>
                </c:pt>
                <c:pt idx="4084">
                  <c:v>0.13636363636363641</c:v>
                </c:pt>
                <c:pt idx="4085">
                  <c:v>0.1167192429022082</c:v>
                </c:pt>
                <c:pt idx="4086">
                  <c:v>4.3196544276457881E-2</c:v>
                </c:pt>
                <c:pt idx="4087">
                  <c:v>0.1444444444444444</c:v>
                </c:pt>
                <c:pt idx="4088">
                  <c:v>0.14285714285714279</c:v>
                </c:pt>
                <c:pt idx="4089">
                  <c:v>0.112094395280236</c:v>
                </c:pt>
                <c:pt idx="4090">
                  <c:v>8.1967213114754092E-2</c:v>
                </c:pt>
                <c:pt idx="4091">
                  <c:v>0.13716814159292029</c:v>
                </c:pt>
                <c:pt idx="4092">
                  <c:v>0.1100478468899522</c:v>
                </c:pt>
                <c:pt idx="4093">
                  <c:v>0.1470588235294118</c:v>
                </c:pt>
                <c:pt idx="4094">
                  <c:v>0.1043771043771044</c:v>
                </c:pt>
                <c:pt idx="4095">
                  <c:v>0.13017751479289941</c:v>
                </c:pt>
                <c:pt idx="4096">
                  <c:v>5.0632911392405063E-2</c:v>
                </c:pt>
                <c:pt idx="4097">
                  <c:v>6.1403508771929821E-2</c:v>
                </c:pt>
                <c:pt idx="4098">
                  <c:v>0.13461538461538461</c:v>
                </c:pt>
                <c:pt idx="4099">
                  <c:v>0.1384615384615385</c:v>
                </c:pt>
                <c:pt idx="4100">
                  <c:v>7.407407407407407E-2</c:v>
                </c:pt>
                <c:pt idx="4101">
                  <c:v>6.8493150684931503E-2</c:v>
                </c:pt>
                <c:pt idx="4102">
                  <c:v>0.1394658753709199</c:v>
                </c:pt>
                <c:pt idx="4103">
                  <c:v>2.551020408163265E-2</c:v>
                </c:pt>
                <c:pt idx="4104">
                  <c:v>0.18681318681318679</c:v>
                </c:pt>
                <c:pt idx="4105">
                  <c:v>0.1767955801104972</c:v>
                </c:pt>
                <c:pt idx="4106">
                  <c:v>4.0892193308550193E-2</c:v>
                </c:pt>
                <c:pt idx="4107">
                  <c:v>0.11180124223602481</c:v>
                </c:pt>
                <c:pt idx="4108">
                  <c:v>0.19148936170212769</c:v>
                </c:pt>
                <c:pt idx="4109">
                  <c:v>0.13580246913580249</c:v>
                </c:pt>
                <c:pt idx="4110">
                  <c:v>7.3170731707317069E-2</c:v>
                </c:pt>
                <c:pt idx="4111">
                  <c:v>0.14473684210526319</c:v>
                </c:pt>
                <c:pt idx="4112">
                  <c:v>0.16091954022988511</c:v>
                </c:pt>
                <c:pt idx="4113">
                  <c:v>0</c:v>
                </c:pt>
                <c:pt idx="4114">
                  <c:v>0.11940298507462691</c:v>
                </c:pt>
                <c:pt idx="4115">
                  <c:v>2.8169014084507039E-2</c:v>
                </c:pt>
                <c:pt idx="4116">
                  <c:v>4.6875E-2</c:v>
                </c:pt>
                <c:pt idx="4117">
                  <c:v>8.1300813008130079E-2</c:v>
                </c:pt>
                <c:pt idx="4118">
                  <c:v>9.6296296296296297E-2</c:v>
                </c:pt>
                <c:pt idx="4119">
                  <c:v>8.8888888888888892E-2</c:v>
                </c:pt>
                <c:pt idx="4120">
                  <c:v>0.10309278350515461</c:v>
                </c:pt>
                <c:pt idx="4121">
                  <c:v>0.10144927536231881</c:v>
                </c:pt>
                <c:pt idx="4122">
                  <c:v>9.2233009708737865E-2</c:v>
                </c:pt>
                <c:pt idx="4123">
                  <c:v>0.169811320754717</c:v>
                </c:pt>
                <c:pt idx="4124">
                  <c:v>0.1818181818181818</c:v>
                </c:pt>
                <c:pt idx="4125">
                  <c:v>7.4626865671641784E-2</c:v>
                </c:pt>
                <c:pt idx="4126">
                  <c:v>0.119047619047619</c:v>
                </c:pt>
                <c:pt idx="4127">
                  <c:v>6.8181818181818177E-2</c:v>
                </c:pt>
                <c:pt idx="4128">
                  <c:v>0.15107913669064749</c:v>
                </c:pt>
                <c:pt idx="4129">
                  <c:v>0.1162790697674419</c:v>
                </c:pt>
                <c:pt idx="4130">
                  <c:v>7.3170731707317069E-2</c:v>
                </c:pt>
                <c:pt idx="4131">
                  <c:v>0.14285714285714279</c:v>
                </c:pt>
                <c:pt idx="4132">
                  <c:v>7.2289156626506021E-2</c:v>
                </c:pt>
                <c:pt idx="4133">
                  <c:v>0.13207547169811321</c:v>
                </c:pt>
                <c:pt idx="4134">
                  <c:v>0.14975845410628019</c:v>
                </c:pt>
                <c:pt idx="4135">
                  <c:v>6.097560975609756E-2</c:v>
                </c:pt>
                <c:pt idx="4136">
                  <c:v>0.12469437652811741</c:v>
                </c:pt>
                <c:pt idx="4137">
                  <c:v>6.9620253164556958E-2</c:v>
                </c:pt>
                <c:pt idx="4138">
                  <c:v>0.14659685863874339</c:v>
                </c:pt>
                <c:pt idx="4139">
                  <c:v>0.12727272727272729</c:v>
                </c:pt>
                <c:pt idx="4140">
                  <c:v>0.1653543307086614</c:v>
                </c:pt>
                <c:pt idx="4141">
                  <c:v>0.15827338129496399</c:v>
                </c:pt>
                <c:pt idx="4142">
                  <c:v>0.10344827586206901</c:v>
                </c:pt>
                <c:pt idx="4143">
                  <c:v>7.476635514018691E-2</c:v>
                </c:pt>
                <c:pt idx="4144">
                  <c:v>5.057471264367816E-2</c:v>
                </c:pt>
                <c:pt idx="4145">
                  <c:v>7.8431372549019607E-2</c:v>
                </c:pt>
                <c:pt idx="4146">
                  <c:v>8.98876404494382E-2</c:v>
                </c:pt>
                <c:pt idx="4147">
                  <c:v>0.1012987012987013</c:v>
                </c:pt>
                <c:pt idx="4148">
                  <c:v>6.7164179104477612E-2</c:v>
                </c:pt>
                <c:pt idx="4149">
                  <c:v>4.1666666666666657E-2</c:v>
                </c:pt>
                <c:pt idx="4150">
                  <c:v>0.13075060532687649</c:v>
                </c:pt>
                <c:pt idx="4151">
                  <c:v>0.15789473684210531</c:v>
                </c:pt>
                <c:pt idx="4152">
                  <c:v>8.8607594936708861E-2</c:v>
                </c:pt>
                <c:pt idx="4153">
                  <c:v>0.1012658227848101</c:v>
                </c:pt>
                <c:pt idx="4154">
                  <c:v>9.0425531914893623E-2</c:v>
                </c:pt>
                <c:pt idx="4155">
                  <c:v>0.1162790697674419</c:v>
                </c:pt>
                <c:pt idx="4156">
                  <c:v>0.1333333333333333</c:v>
                </c:pt>
                <c:pt idx="4157">
                  <c:v>0.1041666666666667</c:v>
                </c:pt>
                <c:pt idx="4158">
                  <c:v>5.8461538461538461E-2</c:v>
                </c:pt>
                <c:pt idx="4159">
                  <c:v>7.3578595317725759E-2</c:v>
                </c:pt>
                <c:pt idx="4160">
                  <c:v>0.1260504201680672</c:v>
                </c:pt>
                <c:pt idx="4161">
                  <c:v>0.1196581196581197</c:v>
                </c:pt>
                <c:pt idx="4162">
                  <c:v>8.9041095890410954E-2</c:v>
                </c:pt>
                <c:pt idx="4163">
                  <c:v>0.1176470588235294</c:v>
                </c:pt>
                <c:pt idx="4164">
                  <c:v>0.10594315245478041</c:v>
                </c:pt>
                <c:pt idx="4165">
                  <c:v>3.8834951456310683E-2</c:v>
                </c:pt>
                <c:pt idx="4166">
                  <c:v>0.10236220472440941</c:v>
                </c:pt>
                <c:pt idx="4167">
                  <c:v>8.9068825910931168E-2</c:v>
                </c:pt>
                <c:pt idx="4168">
                  <c:v>9.5057034220532313E-2</c:v>
                </c:pt>
                <c:pt idx="4169">
                  <c:v>0.1224489795918367</c:v>
                </c:pt>
                <c:pt idx="4170">
                  <c:v>4.0540540540540543E-2</c:v>
                </c:pt>
                <c:pt idx="4171">
                  <c:v>0.13032581453634079</c:v>
                </c:pt>
                <c:pt idx="4172">
                  <c:v>0.12213740458015269</c:v>
                </c:pt>
                <c:pt idx="4173">
                  <c:v>0.12203389830508481</c:v>
                </c:pt>
                <c:pt idx="4174">
                  <c:v>9.5000000000000001E-2</c:v>
                </c:pt>
                <c:pt idx="4175">
                  <c:v>4.8638132295719852E-2</c:v>
                </c:pt>
                <c:pt idx="4176">
                  <c:v>0.1019108280254777</c:v>
                </c:pt>
                <c:pt idx="4177">
                  <c:v>0.12935323383084579</c:v>
                </c:pt>
                <c:pt idx="4178">
                  <c:v>9.49367088607595E-2</c:v>
                </c:pt>
                <c:pt idx="4179">
                  <c:v>1.9230769230769228E-2</c:v>
                </c:pt>
                <c:pt idx="4180">
                  <c:v>7.5581395348837205E-2</c:v>
                </c:pt>
                <c:pt idx="4181">
                  <c:v>0.15254237288135589</c:v>
                </c:pt>
                <c:pt idx="4182">
                  <c:v>0.14035087719298239</c:v>
                </c:pt>
                <c:pt idx="4183">
                  <c:v>0.1071428571428571</c:v>
                </c:pt>
                <c:pt idx="4184">
                  <c:v>0.21238938053097339</c:v>
                </c:pt>
                <c:pt idx="4185">
                  <c:v>0.14000000000000001</c:v>
                </c:pt>
                <c:pt idx="4186">
                  <c:v>0.1057401812688822</c:v>
                </c:pt>
                <c:pt idx="4187">
                  <c:v>3.045685279187817E-2</c:v>
                </c:pt>
                <c:pt idx="4188">
                  <c:v>7.3529411764705885E-2</c:v>
                </c:pt>
                <c:pt idx="4189">
                  <c:v>0.05</c:v>
                </c:pt>
                <c:pt idx="4190">
                  <c:v>4.8543689320388349E-2</c:v>
                </c:pt>
                <c:pt idx="4191">
                  <c:v>9.3984962406015032E-2</c:v>
                </c:pt>
                <c:pt idx="4192">
                  <c:v>3.5211267605633798E-2</c:v>
                </c:pt>
                <c:pt idx="4193">
                  <c:v>0.13297872340425529</c:v>
                </c:pt>
                <c:pt idx="4194">
                  <c:v>0.18300653594771241</c:v>
                </c:pt>
                <c:pt idx="4195">
                  <c:v>0.1212121212121212</c:v>
                </c:pt>
                <c:pt idx="4196">
                  <c:v>3.1468531468531472E-2</c:v>
                </c:pt>
                <c:pt idx="4197">
                  <c:v>9.6774193548387094E-2</c:v>
                </c:pt>
                <c:pt idx="4198">
                  <c:v>0.1129032258064516</c:v>
                </c:pt>
                <c:pt idx="4199">
                  <c:v>0.1186943620178042</c:v>
                </c:pt>
                <c:pt idx="4200">
                  <c:v>0.1413502109704641</c:v>
                </c:pt>
                <c:pt idx="4201">
                  <c:v>0.15923566878980891</c:v>
                </c:pt>
                <c:pt idx="4202">
                  <c:v>0.125</c:v>
                </c:pt>
                <c:pt idx="4203">
                  <c:v>0.1137254901960784</c:v>
                </c:pt>
                <c:pt idx="4204">
                  <c:v>0.1222222222222222</c:v>
                </c:pt>
                <c:pt idx="4205">
                  <c:v>5.5374592833876218E-2</c:v>
                </c:pt>
                <c:pt idx="4206">
                  <c:v>3.3112582781456963E-2</c:v>
                </c:pt>
                <c:pt idx="4207">
                  <c:v>0.116504854368932</c:v>
                </c:pt>
                <c:pt idx="4208">
                  <c:v>0.17777777777777781</c:v>
                </c:pt>
                <c:pt idx="4209">
                  <c:v>0.1072386058981233</c:v>
                </c:pt>
                <c:pt idx="4210">
                  <c:v>0.1101190476190476</c:v>
                </c:pt>
                <c:pt idx="4211">
                  <c:v>0.1347826086956522</c:v>
                </c:pt>
                <c:pt idx="4212">
                  <c:v>0.1144578313253012</c:v>
                </c:pt>
                <c:pt idx="4213">
                  <c:v>3.4782608695652167E-2</c:v>
                </c:pt>
                <c:pt idx="4214">
                  <c:v>0.10276679841897229</c:v>
                </c:pt>
                <c:pt idx="4215">
                  <c:v>3.6945812807881777E-2</c:v>
                </c:pt>
                <c:pt idx="4216">
                  <c:v>0.13008130081300809</c:v>
                </c:pt>
                <c:pt idx="4217">
                  <c:v>0.1184210526315789</c:v>
                </c:pt>
                <c:pt idx="4218">
                  <c:v>0.14814814814814811</c:v>
                </c:pt>
                <c:pt idx="4219">
                  <c:v>0.1084745762711864</c:v>
                </c:pt>
                <c:pt idx="4220">
                  <c:v>2.75E-2</c:v>
                </c:pt>
                <c:pt idx="4221">
                  <c:v>8.8235294117647065E-2</c:v>
                </c:pt>
                <c:pt idx="4222">
                  <c:v>4.6296296296296287E-2</c:v>
                </c:pt>
                <c:pt idx="4223">
                  <c:v>3.2258064516129031E-2</c:v>
                </c:pt>
                <c:pt idx="4224">
                  <c:v>9.8540145985401464E-2</c:v>
                </c:pt>
                <c:pt idx="4225">
                  <c:v>0.20152091254752849</c:v>
                </c:pt>
                <c:pt idx="4226">
                  <c:v>0.1154855643044619</c:v>
                </c:pt>
                <c:pt idx="4227">
                  <c:v>4.878048780487805E-2</c:v>
                </c:pt>
                <c:pt idx="4228">
                  <c:v>5.128205128205128E-2</c:v>
                </c:pt>
                <c:pt idx="4229">
                  <c:v>0.1284403669724771</c:v>
                </c:pt>
                <c:pt idx="4230">
                  <c:v>0.1270718232044199</c:v>
                </c:pt>
                <c:pt idx="4231">
                  <c:v>4.5146726862302478E-2</c:v>
                </c:pt>
                <c:pt idx="4232">
                  <c:v>2.2900763358778629E-2</c:v>
                </c:pt>
                <c:pt idx="4233">
                  <c:v>0.10163934426229509</c:v>
                </c:pt>
                <c:pt idx="4234">
                  <c:v>0.1148648648648649</c:v>
                </c:pt>
                <c:pt idx="4235">
                  <c:v>0.1044776119402985</c:v>
                </c:pt>
                <c:pt idx="4236">
                  <c:v>1.0526315789473681E-2</c:v>
                </c:pt>
                <c:pt idx="4237">
                  <c:v>7.9365079365079361E-2</c:v>
                </c:pt>
                <c:pt idx="4238">
                  <c:v>9.1397849462365593E-2</c:v>
                </c:pt>
                <c:pt idx="4239">
                  <c:v>8.4415584415584416E-2</c:v>
                </c:pt>
                <c:pt idx="4240">
                  <c:v>0.05</c:v>
                </c:pt>
                <c:pt idx="4241">
                  <c:v>0.120253164556962</c:v>
                </c:pt>
                <c:pt idx="4242">
                  <c:v>0.13473684210526321</c:v>
                </c:pt>
                <c:pt idx="4243">
                  <c:v>0.1006493506493507</c:v>
                </c:pt>
                <c:pt idx="4244">
                  <c:v>0.1217391304347826</c:v>
                </c:pt>
                <c:pt idx="4245">
                  <c:v>0.14018691588785051</c:v>
                </c:pt>
                <c:pt idx="4246">
                  <c:v>5.0675675675675678E-2</c:v>
                </c:pt>
                <c:pt idx="4247">
                  <c:v>0.06</c:v>
                </c:pt>
                <c:pt idx="4248">
                  <c:v>0.1226666666666667</c:v>
                </c:pt>
                <c:pt idx="4249">
                  <c:v>0.1121495327102804</c:v>
                </c:pt>
                <c:pt idx="4250">
                  <c:v>5.9447983014862003E-2</c:v>
                </c:pt>
                <c:pt idx="4251">
                  <c:v>0.1067193675889328</c:v>
                </c:pt>
                <c:pt idx="4252">
                  <c:v>0.13215859030836999</c:v>
                </c:pt>
                <c:pt idx="4253">
                  <c:v>0.1215277777777778</c:v>
                </c:pt>
                <c:pt idx="4254">
                  <c:v>6.4935064935064929E-2</c:v>
                </c:pt>
                <c:pt idx="4255">
                  <c:v>3.1784841075794622E-2</c:v>
                </c:pt>
                <c:pt idx="4256">
                  <c:v>0.17777777777777781</c:v>
                </c:pt>
                <c:pt idx="4257">
                  <c:v>0.14473684210526319</c:v>
                </c:pt>
                <c:pt idx="4258">
                  <c:v>0.17575757575757581</c:v>
                </c:pt>
                <c:pt idx="4259">
                  <c:v>0.17261904761904759</c:v>
                </c:pt>
                <c:pt idx="4260">
                  <c:v>6.25E-2</c:v>
                </c:pt>
                <c:pt idx="4261">
                  <c:v>0.1367837338262477</c:v>
                </c:pt>
                <c:pt idx="4262">
                  <c:v>9.7560975609756101E-2</c:v>
                </c:pt>
                <c:pt idx="4263">
                  <c:v>0.15116279069767441</c:v>
                </c:pt>
                <c:pt idx="4264">
                  <c:v>0.1216216216216216</c:v>
                </c:pt>
                <c:pt idx="4265">
                  <c:v>0.1077844311377246</c:v>
                </c:pt>
                <c:pt idx="4266">
                  <c:v>9.0909090909090912E-2</c:v>
                </c:pt>
                <c:pt idx="4267">
                  <c:v>0.1196172248803828</c:v>
                </c:pt>
                <c:pt idx="4268">
                  <c:v>8.3333333333333329E-2</c:v>
                </c:pt>
                <c:pt idx="4269">
                  <c:v>9.8039215686274508E-2</c:v>
                </c:pt>
                <c:pt idx="4270">
                  <c:v>0.13344887348353551</c:v>
                </c:pt>
                <c:pt idx="4271">
                  <c:v>0.1791907514450867</c:v>
                </c:pt>
                <c:pt idx="4272">
                  <c:v>0.1083333333333333</c:v>
                </c:pt>
                <c:pt idx="4273">
                  <c:v>0.1818181818181818</c:v>
                </c:pt>
                <c:pt idx="4274">
                  <c:v>1.8264840182648401E-2</c:v>
                </c:pt>
                <c:pt idx="4275">
                  <c:v>0.1025641025641026</c:v>
                </c:pt>
                <c:pt idx="4276">
                  <c:v>0.10699588477366261</c:v>
                </c:pt>
                <c:pt idx="4277">
                  <c:v>0.14046121593291411</c:v>
                </c:pt>
                <c:pt idx="4278">
                  <c:v>5.0420168067226892E-2</c:v>
                </c:pt>
                <c:pt idx="4279">
                  <c:v>5.829596412556054E-2</c:v>
                </c:pt>
                <c:pt idx="4280">
                  <c:v>0.1116504854368932</c:v>
                </c:pt>
                <c:pt idx="4281">
                  <c:v>7.8313253012048195E-2</c:v>
                </c:pt>
                <c:pt idx="4282">
                  <c:v>0.1075</c:v>
                </c:pt>
                <c:pt idx="4283">
                  <c:v>0.14350797266514809</c:v>
                </c:pt>
                <c:pt idx="4284">
                  <c:v>9.1575091575091569E-2</c:v>
                </c:pt>
                <c:pt idx="4285">
                  <c:v>0.10606060606060611</c:v>
                </c:pt>
                <c:pt idx="4286">
                  <c:v>0.10894941634241249</c:v>
                </c:pt>
                <c:pt idx="4287">
                  <c:v>4.784688995215311E-2</c:v>
                </c:pt>
                <c:pt idx="4288">
                  <c:v>0.12911392405063291</c:v>
                </c:pt>
                <c:pt idx="4289">
                  <c:v>0.1140684410646388</c:v>
                </c:pt>
                <c:pt idx="4290">
                  <c:v>0.1044176706827309</c:v>
                </c:pt>
                <c:pt idx="4291">
                  <c:v>0.12058823529411759</c:v>
                </c:pt>
                <c:pt idx="4292">
                  <c:v>0.1521739130434783</c:v>
                </c:pt>
                <c:pt idx="4293">
                  <c:v>6.9767441860465115E-2</c:v>
                </c:pt>
                <c:pt idx="4294">
                  <c:v>6.236559139784946E-2</c:v>
                </c:pt>
                <c:pt idx="4295">
                  <c:v>0.1290322580645161</c:v>
                </c:pt>
                <c:pt idx="4296">
                  <c:v>3.7234042553191488E-2</c:v>
                </c:pt>
                <c:pt idx="4297">
                  <c:v>0.1020408163265306</c:v>
                </c:pt>
                <c:pt idx="4298">
                  <c:v>0.15</c:v>
                </c:pt>
                <c:pt idx="4299">
                  <c:v>0.20370370370370369</c:v>
                </c:pt>
                <c:pt idx="4300">
                  <c:v>0.1521739130434783</c:v>
                </c:pt>
                <c:pt idx="4301">
                  <c:v>0.1164383561643836</c:v>
                </c:pt>
                <c:pt idx="4302">
                  <c:v>3.3755274261603373E-2</c:v>
                </c:pt>
                <c:pt idx="4303">
                  <c:v>9.8245614035087719E-2</c:v>
                </c:pt>
                <c:pt idx="4304">
                  <c:v>0.1067961165048544</c:v>
                </c:pt>
                <c:pt idx="4305">
                  <c:v>0.13035019455252919</c:v>
                </c:pt>
                <c:pt idx="4306">
                  <c:v>4.3181818181818182E-2</c:v>
                </c:pt>
                <c:pt idx="4307">
                  <c:v>0.1099476439790576</c:v>
                </c:pt>
                <c:pt idx="4308">
                  <c:v>3.6585365853658527E-2</c:v>
                </c:pt>
                <c:pt idx="4309">
                  <c:v>0.11805555555555559</c:v>
                </c:pt>
                <c:pt idx="4310">
                  <c:v>0.1387096774193548</c:v>
                </c:pt>
                <c:pt idx="4311">
                  <c:v>3.6363636363636362E-2</c:v>
                </c:pt>
                <c:pt idx="4312">
                  <c:v>8.6419753086419748E-2</c:v>
                </c:pt>
                <c:pt idx="4313">
                  <c:v>0.15602836879432619</c:v>
                </c:pt>
                <c:pt idx="4314">
                  <c:v>3.6529680365296802E-2</c:v>
                </c:pt>
                <c:pt idx="4315">
                  <c:v>0.1070234113712375</c:v>
                </c:pt>
                <c:pt idx="4316">
                  <c:v>4.878048780487805E-2</c:v>
                </c:pt>
                <c:pt idx="4317">
                  <c:v>0.1162790697674419</c:v>
                </c:pt>
                <c:pt idx="4318">
                  <c:v>0.14611872146118721</c:v>
                </c:pt>
                <c:pt idx="4319">
                  <c:v>0.1243523316062176</c:v>
                </c:pt>
                <c:pt idx="4320">
                  <c:v>0.13461538461538461</c:v>
                </c:pt>
                <c:pt idx="4321">
                  <c:v>0.12911392405063291</c:v>
                </c:pt>
                <c:pt idx="4322">
                  <c:v>4.7505938242280277E-2</c:v>
                </c:pt>
                <c:pt idx="4323">
                  <c:v>0.10596026490066229</c:v>
                </c:pt>
                <c:pt idx="4324">
                  <c:v>0.12589928057553959</c:v>
                </c:pt>
                <c:pt idx="4325">
                  <c:v>0.1191709844559585</c:v>
                </c:pt>
                <c:pt idx="4326">
                  <c:v>0.1</c:v>
                </c:pt>
                <c:pt idx="4327">
                  <c:v>0.1683937823834197</c:v>
                </c:pt>
                <c:pt idx="4328">
                  <c:v>0.1068702290076336</c:v>
                </c:pt>
                <c:pt idx="4329">
                  <c:v>4.6692607003891051E-2</c:v>
                </c:pt>
                <c:pt idx="4330">
                  <c:v>9.7560975609756101E-2</c:v>
                </c:pt>
                <c:pt idx="4331">
                  <c:v>0.1246458923512748</c:v>
                </c:pt>
                <c:pt idx="4332">
                  <c:v>0.13394919168591221</c:v>
                </c:pt>
                <c:pt idx="4333">
                  <c:v>3.3519553072625698E-2</c:v>
                </c:pt>
                <c:pt idx="4334">
                  <c:v>0.1166666666666667</c:v>
                </c:pt>
                <c:pt idx="4335">
                  <c:v>9.7345132743362831E-2</c:v>
                </c:pt>
                <c:pt idx="4336">
                  <c:v>9.7345132743362831E-2</c:v>
                </c:pt>
                <c:pt idx="4337">
                  <c:v>9.5238095238095233E-2</c:v>
                </c:pt>
                <c:pt idx="4338">
                  <c:v>6.8493150684931503E-2</c:v>
                </c:pt>
                <c:pt idx="4339">
                  <c:v>0.17499999999999999</c:v>
                </c:pt>
                <c:pt idx="4340">
                  <c:v>0.1191489361702128</c:v>
                </c:pt>
                <c:pt idx="4341">
                  <c:v>0.12</c:v>
                </c:pt>
                <c:pt idx="4342">
                  <c:v>0.14285714285714279</c:v>
                </c:pt>
                <c:pt idx="4343">
                  <c:v>0.13872832369942201</c:v>
                </c:pt>
                <c:pt idx="4344">
                  <c:v>0.12980769230769229</c:v>
                </c:pt>
                <c:pt idx="4345">
                  <c:v>0.1087420042643923</c:v>
                </c:pt>
                <c:pt idx="4346">
                  <c:v>0.1025641025641026</c:v>
                </c:pt>
                <c:pt idx="4347">
                  <c:v>0.15434083601286169</c:v>
                </c:pt>
                <c:pt idx="4348">
                  <c:v>3.8461538461538457E-2</c:v>
                </c:pt>
                <c:pt idx="4349">
                  <c:v>0.17391304347826089</c:v>
                </c:pt>
                <c:pt idx="4350">
                  <c:v>0.1164383561643836</c:v>
                </c:pt>
                <c:pt idx="4351">
                  <c:v>0.21951219512195119</c:v>
                </c:pt>
                <c:pt idx="4352">
                  <c:v>0.125</c:v>
                </c:pt>
                <c:pt idx="4353">
                  <c:v>8.6956521739130432E-2</c:v>
                </c:pt>
                <c:pt idx="4354">
                  <c:v>0.1055555555555556</c:v>
                </c:pt>
                <c:pt idx="4355">
                  <c:v>7.1428571428571425E-2</c:v>
                </c:pt>
                <c:pt idx="4356">
                  <c:v>0.1359223300970874</c:v>
                </c:pt>
                <c:pt idx="4357">
                  <c:v>0.14960629921259841</c:v>
                </c:pt>
                <c:pt idx="4358">
                  <c:v>7.8431372549019607E-2</c:v>
                </c:pt>
                <c:pt idx="4359">
                  <c:v>0.115</c:v>
                </c:pt>
                <c:pt idx="4360">
                  <c:v>0.1222707423580786</c:v>
                </c:pt>
                <c:pt idx="4361">
                  <c:v>3.0769230769230771E-2</c:v>
                </c:pt>
                <c:pt idx="4362">
                  <c:v>3.4985422740524783E-2</c:v>
                </c:pt>
                <c:pt idx="4363">
                  <c:v>0.1114551083591331</c:v>
                </c:pt>
                <c:pt idx="4364">
                  <c:v>0.1130268199233716</c:v>
                </c:pt>
                <c:pt idx="4365">
                  <c:v>0.1017964071856287</c:v>
                </c:pt>
                <c:pt idx="4366">
                  <c:v>0.1144578313253012</c:v>
                </c:pt>
                <c:pt idx="4367">
                  <c:v>5.2752293577981647E-2</c:v>
                </c:pt>
                <c:pt idx="4368">
                  <c:v>0.16279069767441859</c:v>
                </c:pt>
                <c:pt idx="4369">
                  <c:v>3.1818181818181808E-2</c:v>
                </c:pt>
                <c:pt idx="4370">
                  <c:v>9.8484848484848481E-2</c:v>
                </c:pt>
                <c:pt idx="4371">
                  <c:v>6.1224489795918373E-2</c:v>
                </c:pt>
                <c:pt idx="4372">
                  <c:v>4.6153846153846163E-2</c:v>
                </c:pt>
                <c:pt idx="4373">
                  <c:v>0.13414634146341459</c:v>
                </c:pt>
                <c:pt idx="4374">
                  <c:v>8.2644628099173556E-2</c:v>
                </c:pt>
                <c:pt idx="4375">
                  <c:v>0.1466666666666667</c:v>
                </c:pt>
                <c:pt idx="4376">
                  <c:v>8.385744234800839E-2</c:v>
                </c:pt>
                <c:pt idx="4377">
                  <c:v>0.14545454545454539</c:v>
                </c:pt>
                <c:pt idx="4378">
                  <c:v>3.4267912772585667E-2</c:v>
                </c:pt>
                <c:pt idx="4379">
                  <c:v>0.16666666666666671</c:v>
                </c:pt>
                <c:pt idx="4380">
                  <c:v>0.119047619047619</c:v>
                </c:pt>
                <c:pt idx="4381">
                  <c:v>0.10309278350515461</c:v>
                </c:pt>
                <c:pt idx="4382">
                  <c:v>0.10900473933649291</c:v>
                </c:pt>
                <c:pt idx="4383">
                  <c:v>0.1148148148148148</c:v>
                </c:pt>
                <c:pt idx="4384">
                  <c:v>6.4615384615384616E-2</c:v>
                </c:pt>
                <c:pt idx="4385">
                  <c:v>0.1368421052631579</c:v>
                </c:pt>
                <c:pt idx="4386">
                  <c:v>0.1349693251533742</c:v>
                </c:pt>
                <c:pt idx="4387">
                  <c:v>0.18888888888888891</c:v>
                </c:pt>
                <c:pt idx="4388">
                  <c:v>0.14410480349344981</c:v>
                </c:pt>
                <c:pt idx="4389">
                  <c:v>6.1111111111111109E-2</c:v>
                </c:pt>
                <c:pt idx="4390">
                  <c:v>0.1169590643274854</c:v>
                </c:pt>
                <c:pt idx="4391">
                  <c:v>0.1061946902654867</c:v>
                </c:pt>
                <c:pt idx="4392">
                  <c:v>9.1743119266055051E-2</c:v>
                </c:pt>
                <c:pt idx="4393">
                  <c:v>7.5471698113207544E-2</c:v>
                </c:pt>
                <c:pt idx="4394">
                  <c:v>8.9743589743589744E-2</c:v>
                </c:pt>
                <c:pt idx="4395">
                  <c:v>9.0702947845804988E-2</c:v>
                </c:pt>
                <c:pt idx="4396">
                  <c:v>4.740406320541761E-2</c:v>
                </c:pt>
                <c:pt idx="4397">
                  <c:v>0.1013071895424837</c:v>
                </c:pt>
                <c:pt idx="4398">
                  <c:v>4.878048780487805E-2</c:v>
                </c:pt>
                <c:pt idx="4399">
                  <c:v>6.5217391304347824E-2</c:v>
                </c:pt>
                <c:pt idx="4400">
                  <c:v>9.9737532808398949E-2</c:v>
                </c:pt>
                <c:pt idx="4401">
                  <c:v>0.14838709677419351</c:v>
                </c:pt>
                <c:pt idx="4402">
                  <c:v>0.14893617021276601</c:v>
                </c:pt>
                <c:pt idx="4403">
                  <c:v>4.8140043763676151E-2</c:v>
                </c:pt>
                <c:pt idx="4404">
                  <c:v>0.10662824207492801</c:v>
                </c:pt>
                <c:pt idx="4405">
                  <c:v>0.1012269938650307</c:v>
                </c:pt>
                <c:pt idx="4406">
                  <c:v>0.1068702290076336</c:v>
                </c:pt>
                <c:pt idx="4407">
                  <c:v>3.4782608695652167E-2</c:v>
                </c:pt>
                <c:pt idx="4408">
                  <c:v>0.1038961038961039</c:v>
                </c:pt>
                <c:pt idx="4409">
                  <c:v>9.1743119266055051E-2</c:v>
                </c:pt>
                <c:pt idx="4410">
                  <c:v>0.1676646706586826</c:v>
                </c:pt>
                <c:pt idx="4411">
                  <c:v>7.3170731707317069E-2</c:v>
                </c:pt>
                <c:pt idx="4412">
                  <c:v>0.05</c:v>
                </c:pt>
                <c:pt idx="4413">
                  <c:v>0.10344827586206901</c:v>
                </c:pt>
                <c:pt idx="4414">
                  <c:v>0.24175824175824179</c:v>
                </c:pt>
                <c:pt idx="4415">
                  <c:v>0.1136363636363636</c:v>
                </c:pt>
                <c:pt idx="4416">
                  <c:v>2.9850746268656719E-2</c:v>
                </c:pt>
                <c:pt idx="4417">
                  <c:v>0.1103896103896104</c:v>
                </c:pt>
                <c:pt idx="4418">
                  <c:v>0.108359133126935</c:v>
                </c:pt>
                <c:pt idx="4419">
                  <c:v>0.1111111111111111</c:v>
                </c:pt>
                <c:pt idx="4420">
                  <c:v>0.14285714285714279</c:v>
                </c:pt>
                <c:pt idx="4421">
                  <c:v>0.1125</c:v>
                </c:pt>
                <c:pt idx="4422">
                  <c:v>0.125</c:v>
                </c:pt>
                <c:pt idx="4423">
                  <c:v>0.1162790697674419</c:v>
                </c:pt>
                <c:pt idx="4424">
                  <c:v>6.8493150684931503E-2</c:v>
                </c:pt>
                <c:pt idx="4425">
                  <c:v>0.1142857142857143</c:v>
                </c:pt>
                <c:pt idx="4426">
                  <c:v>0.1951219512195122</c:v>
                </c:pt>
                <c:pt idx="4427">
                  <c:v>0.1</c:v>
                </c:pt>
                <c:pt idx="4428">
                  <c:v>0.21656050955414011</c:v>
                </c:pt>
                <c:pt idx="4429">
                  <c:v>0.10554089709762531</c:v>
                </c:pt>
                <c:pt idx="4430">
                  <c:v>0.13537117903930129</c:v>
                </c:pt>
                <c:pt idx="4431">
                  <c:v>0.14893617021276601</c:v>
                </c:pt>
                <c:pt idx="4432">
                  <c:v>4.7337278106508868E-2</c:v>
                </c:pt>
                <c:pt idx="4433">
                  <c:v>9.375E-2</c:v>
                </c:pt>
                <c:pt idx="4434">
                  <c:v>0.1333333333333333</c:v>
                </c:pt>
                <c:pt idx="4435">
                  <c:v>0.16666666666666671</c:v>
                </c:pt>
                <c:pt idx="4436">
                  <c:v>0.1225806451612903</c:v>
                </c:pt>
                <c:pt idx="4437">
                  <c:v>0.12195121951219511</c:v>
                </c:pt>
                <c:pt idx="4438">
                  <c:v>3.4482758620689648E-2</c:v>
                </c:pt>
                <c:pt idx="4439">
                  <c:v>0.1025641025641026</c:v>
                </c:pt>
                <c:pt idx="4440">
                  <c:v>0.13718411552346571</c:v>
                </c:pt>
                <c:pt idx="4441">
                  <c:v>4.6511627906976737E-2</c:v>
                </c:pt>
                <c:pt idx="4442">
                  <c:v>0.1147058823529412</c:v>
                </c:pt>
                <c:pt idx="4443">
                  <c:v>0.18055555555555561</c:v>
                </c:pt>
                <c:pt idx="4444">
                  <c:v>0.1142857142857143</c:v>
                </c:pt>
                <c:pt idx="4445">
                  <c:v>0.1016042780748663</c:v>
                </c:pt>
                <c:pt idx="4446">
                  <c:v>0.134020618556701</c:v>
                </c:pt>
                <c:pt idx="4447">
                  <c:v>9.3023255813953487E-2</c:v>
                </c:pt>
                <c:pt idx="4448">
                  <c:v>0.1388888888888889</c:v>
                </c:pt>
                <c:pt idx="4449">
                  <c:v>1.7241379310344831E-2</c:v>
                </c:pt>
                <c:pt idx="4450">
                  <c:v>0.1162790697674419</c:v>
                </c:pt>
                <c:pt idx="4451">
                  <c:v>6.535947712418301E-2</c:v>
                </c:pt>
                <c:pt idx="4452">
                  <c:v>0.10116731517509731</c:v>
                </c:pt>
                <c:pt idx="4453">
                  <c:v>0.16666666666666671</c:v>
                </c:pt>
                <c:pt idx="4454">
                  <c:v>7.8651685393258425E-2</c:v>
                </c:pt>
                <c:pt idx="4455">
                  <c:v>0.1409691629955947</c:v>
                </c:pt>
                <c:pt idx="4456">
                  <c:v>0.15062761506276151</c:v>
                </c:pt>
                <c:pt idx="4457">
                  <c:v>4.3478260869565223E-2</c:v>
                </c:pt>
                <c:pt idx="4458">
                  <c:v>9.3333333333333338E-2</c:v>
                </c:pt>
                <c:pt idx="4459">
                  <c:v>4.2056074766355138E-2</c:v>
                </c:pt>
                <c:pt idx="4460">
                  <c:v>5.0228310502283102E-2</c:v>
                </c:pt>
                <c:pt idx="4461">
                  <c:v>0.05</c:v>
                </c:pt>
                <c:pt idx="4462">
                  <c:v>6.0913705583756347E-2</c:v>
                </c:pt>
                <c:pt idx="4463">
                  <c:v>4.8611111111111112E-2</c:v>
                </c:pt>
                <c:pt idx="4464">
                  <c:v>0.1238670694864048</c:v>
                </c:pt>
                <c:pt idx="4465">
                  <c:v>0.1391304347826087</c:v>
                </c:pt>
                <c:pt idx="4466">
                  <c:v>0.12962962962962959</c:v>
                </c:pt>
                <c:pt idx="4467">
                  <c:v>0.13414634146341459</c:v>
                </c:pt>
                <c:pt idx="4468">
                  <c:v>0.1095505617977528</c:v>
                </c:pt>
                <c:pt idx="4469">
                  <c:v>5.0847457627118647E-2</c:v>
                </c:pt>
                <c:pt idx="4470">
                  <c:v>0.1223628691983122</c:v>
                </c:pt>
                <c:pt idx="4471">
                  <c:v>5.647058823529412E-2</c:v>
                </c:pt>
                <c:pt idx="4472">
                  <c:v>4.8701298701298697E-2</c:v>
                </c:pt>
                <c:pt idx="4473">
                  <c:v>3.7735849056603772E-2</c:v>
                </c:pt>
                <c:pt idx="4474">
                  <c:v>0.11351351351351351</c:v>
                </c:pt>
                <c:pt idx="4475">
                  <c:v>7.6923076923076927E-2</c:v>
                </c:pt>
                <c:pt idx="4476">
                  <c:v>2.150537634408602E-2</c:v>
                </c:pt>
                <c:pt idx="4477">
                  <c:v>2.8846153846153851E-2</c:v>
                </c:pt>
                <c:pt idx="4478">
                  <c:v>0.1145510835913313</c:v>
                </c:pt>
                <c:pt idx="4479">
                  <c:v>3.7249283667621778E-2</c:v>
                </c:pt>
                <c:pt idx="4480">
                  <c:v>0.1647058823529412</c:v>
                </c:pt>
                <c:pt idx="4481">
                  <c:v>3.7634408602150539E-2</c:v>
                </c:pt>
                <c:pt idx="4482">
                  <c:v>0.1160714285714286</c:v>
                </c:pt>
                <c:pt idx="4483">
                  <c:v>6.0344827586206899E-2</c:v>
                </c:pt>
                <c:pt idx="4484">
                  <c:v>9.7690941385435173E-2</c:v>
                </c:pt>
                <c:pt idx="4485">
                  <c:v>0.1357142857142857</c:v>
                </c:pt>
                <c:pt idx="4486">
                  <c:v>5.1746442432082797E-2</c:v>
                </c:pt>
                <c:pt idx="4487">
                  <c:v>9.9173553719008267E-2</c:v>
                </c:pt>
                <c:pt idx="4488">
                  <c:v>0.1116751269035533</c:v>
                </c:pt>
                <c:pt idx="4489">
                  <c:v>0.13095238095238099</c:v>
                </c:pt>
                <c:pt idx="4490">
                  <c:v>0.1126279863481229</c:v>
                </c:pt>
                <c:pt idx="4491">
                  <c:v>9.8484848484848481E-2</c:v>
                </c:pt>
                <c:pt idx="4492">
                  <c:v>8.2152974504249299E-2</c:v>
                </c:pt>
                <c:pt idx="4493">
                  <c:v>5.18018018018018E-2</c:v>
                </c:pt>
                <c:pt idx="4494">
                  <c:v>0.1079365079365079</c:v>
                </c:pt>
                <c:pt idx="4495">
                  <c:v>7.4999999999999997E-2</c:v>
                </c:pt>
                <c:pt idx="4496">
                  <c:v>0.1028571428571429</c:v>
                </c:pt>
                <c:pt idx="4497">
                  <c:v>0.1211267605633803</c:v>
                </c:pt>
                <c:pt idx="4498">
                  <c:v>7.6923076923076927E-2</c:v>
                </c:pt>
                <c:pt idx="4499">
                  <c:v>0.11235955056179769</c:v>
                </c:pt>
                <c:pt idx="4500">
                  <c:v>4.7500000000000001E-2</c:v>
                </c:pt>
                <c:pt idx="4501">
                  <c:v>0.1191709844559585</c:v>
                </c:pt>
                <c:pt idx="4502">
                  <c:v>0.1081081081081081</c:v>
                </c:pt>
                <c:pt idx="4503">
                  <c:v>0.1183431952662722</c:v>
                </c:pt>
                <c:pt idx="4504">
                  <c:v>0.12449799196787149</c:v>
                </c:pt>
                <c:pt idx="4505">
                  <c:v>0.12179487179487181</c:v>
                </c:pt>
                <c:pt idx="4506">
                  <c:v>4.377880184331797E-2</c:v>
                </c:pt>
                <c:pt idx="4507">
                  <c:v>0.1142857142857143</c:v>
                </c:pt>
                <c:pt idx="4508">
                  <c:v>8.050847457627118E-2</c:v>
                </c:pt>
                <c:pt idx="4509">
                  <c:v>0.16666666666666671</c:v>
                </c:pt>
                <c:pt idx="4510">
                  <c:v>0.1630901287553648</c:v>
                </c:pt>
                <c:pt idx="4511">
                  <c:v>3.4722222222222217E-2</c:v>
                </c:pt>
                <c:pt idx="4512">
                  <c:v>0.11688311688311689</c:v>
                </c:pt>
                <c:pt idx="4513">
                  <c:v>0.1</c:v>
                </c:pt>
                <c:pt idx="4514">
                  <c:v>0.14285714285714279</c:v>
                </c:pt>
                <c:pt idx="4515">
                  <c:v>0.1393939393939394</c:v>
                </c:pt>
                <c:pt idx="4516">
                  <c:v>1.9417475728155342E-2</c:v>
                </c:pt>
                <c:pt idx="4517">
                  <c:v>4.8543689320388349E-2</c:v>
                </c:pt>
                <c:pt idx="4518">
                  <c:v>0.1096774193548387</c:v>
                </c:pt>
                <c:pt idx="4519">
                  <c:v>3.6912751677852351E-2</c:v>
                </c:pt>
                <c:pt idx="4520">
                  <c:v>0.13445378151260501</c:v>
                </c:pt>
                <c:pt idx="4521">
                  <c:v>0.1319148936170213</c:v>
                </c:pt>
                <c:pt idx="4522">
                  <c:v>2.222222222222222E-2</c:v>
                </c:pt>
                <c:pt idx="4523">
                  <c:v>3.6876355748373099E-2</c:v>
                </c:pt>
                <c:pt idx="4524">
                  <c:v>0.14678899082568811</c:v>
                </c:pt>
                <c:pt idx="4525">
                  <c:v>9.6774193548387094E-2</c:v>
                </c:pt>
                <c:pt idx="4526">
                  <c:v>0.1048951048951049</c:v>
                </c:pt>
                <c:pt idx="4527">
                  <c:v>9.7256857855361589E-2</c:v>
                </c:pt>
                <c:pt idx="4528">
                  <c:v>0.12828947368421051</c:v>
                </c:pt>
                <c:pt idx="4529">
                  <c:v>0.10632183908045981</c:v>
                </c:pt>
                <c:pt idx="4530">
                  <c:v>9.4850948509485097E-2</c:v>
                </c:pt>
                <c:pt idx="4531">
                  <c:v>0.1070234113712375</c:v>
                </c:pt>
                <c:pt idx="4532">
                  <c:v>5.4590570719602979E-2</c:v>
                </c:pt>
                <c:pt idx="4533">
                  <c:v>8.7078651685393263E-2</c:v>
                </c:pt>
                <c:pt idx="4534">
                  <c:v>0.1253333333333333</c:v>
                </c:pt>
                <c:pt idx="4535">
                  <c:v>0.10928961748633879</c:v>
                </c:pt>
                <c:pt idx="4536">
                  <c:v>0.10334346504559271</c:v>
                </c:pt>
                <c:pt idx="4537">
                  <c:v>9.375E-2</c:v>
                </c:pt>
                <c:pt idx="4538">
                  <c:v>0.14932126696832579</c:v>
                </c:pt>
                <c:pt idx="4539">
                  <c:v>0.17301038062283741</c:v>
                </c:pt>
                <c:pt idx="4540">
                  <c:v>4.878048780487805E-2</c:v>
                </c:pt>
                <c:pt idx="4541">
                  <c:v>4.1036717062634988E-2</c:v>
                </c:pt>
                <c:pt idx="4542">
                  <c:v>5.8315334773218153E-2</c:v>
                </c:pt>
                <c:pt idx="4543">
                  <c:v>9.0909090909090912E-2</c:v>
                </c:pt>
                <c:pt idx="4544">
                  <c:v>0.1236641221374046</c:v>
                </c:pt>
                <c:pt idx="4545">
                  <c:v>0.119205298013245</c:v>
                </c:pt>
                <c:pt idx="4546">
                  <c:v>0.10334346504559271</c:v>
                </c:pt>
                <c:pt idx="4547">
                  <c:v>0.1006289308176101</c:v>
                </c:pt>
                <c:pt idx="4548">
                  <c:v>0.10270270270270269</c:v>
                </c:pt>
                <c:pt idx="4549">
                  <c:v>8.7628865979381437E-2</c:v>
                </c:pt>
                <c:pt idx="4550">
                  <c:v>5.7777777777777782E-2</c:v>
                </c:pt>
                <c:pt idx="4551">
                  <c:v>9.8837209302325577E-2</c:v>
                </c:pt>
                <c:pt idx="4552">
                  <c:v>0.1037344398340249</c:v>
                </c:pt>
                <c:pt idx="4553">
                  <c:v>0.1049723756906077</c:v>
                </c:pt>
                <c:pt idx="4554">
                  <c:v>9.4637223974763401E-2</c:v>
                </c:pt>
                <c:pt idx="4555">
                  <c:v>0.13127413127413129</c:v>
                </c:pt>
                <c:pt idx="4556">
                  <c:v>0.1153846153846154</c:v>
                </c:pt>
                <c:pt idx="4557">
                  <c:v>9.2369477911646583E-2</c:v>
                </c:pt>
                <c:pt idx="4558">
                  <c:v>3.2786885245901641E-2</c:v>
                </c:pt>
                <c:pt idx="4559">
                  <c:v>4.6875E-2</c:v>
                </c:pt>
                <c:pt idx="4560">
                  <c:v>9.6774193548387094E-2</c:v>
                </c:pt>
                <c:pt idx="4561">
                  <c:v>0.1153846153846154</c:v>
                </c:pt>
                <c:pt idx="4562">
                  <c:v>0.1185185185185185</c:v>
                </c:pt>
                <c:pt idx="4563">
                  <c:v>7.0707070707070704E-2</c:v>
                </c:pt>
                <c:pt idx="4564">
                  <c:v>8.6956521739130432E-2</c:v>
                </c:pt>
                <c:pt idx="4565">
                  <c:v>0.1176470588235294</c:v>
                </c:pt>
                <c:pt idx="4566">
                  <c:v>8.7378640776699032E-2</c:v>
                </c:pt>
                <c:pt idx="4567">
                  <c:v>0.1150442477876106</c:v>
                </c:pt>
                <c:pt idx="4568">
                  <c:v>0.1096774193548387</c:v>
                </c:pt>
                <c:pt idx="4569">
                  <c:v>5.0100200400801598E-2</c:v>
                </c:pt>
                <c:pt idx="4570">
                  <c:v>0.1223021582733813</c:v>
                </c:pt>
                <c:pt idx="4571">
                  <c:v>0.1162790697674419</c:v>
                </c:pt>
                <c:pt idx="4572">
                  <c:v>0.1044303797468354</c:v>
                </c:pt>
                <c:pt idx="4573">
                  <c:v>0.1057692307692308</c:v>
                </c:pt>
                <c:pt idx="4574">
                  <c:v>0.1239130434782609</c:v>
                </c:pt>
                <c:pt idx="4575">
                  <c:v>3.1847133757961783E-2</c:v>
                </c:pt>
                <c:pt idx="4576">
                  <c:v>0.1235955056179775</c:v>
                </c:pt>
                <c:pt idx="4577">
                  <c:v>8.6206896551724144E-2</c:v>
                </c:pt>
                <c:pt idx="4578">
                  <c:v>0.16666666666666671</c:v>
                </c:pt>
                <c:pt idx="4579">
                  <c:v>0.12612612612612609</c:v>
                </c:pt>
                <c:pt idx="4580">
                  <c:v>0</c:v>
                </c:pt>
                <c:pt idx="4581">
                  <c:v>0.19047619047619049</c:v>
                </c:pt>
                <c:pt idx="4582">
                  <c:v>0.1152263374485597</c:v>
                </c:pt>
                <c:pt idx="4583">
                  <c:v>0.13513513513513509</c:v>
                </c:pt>
                <c:pt idx="4584">
                  <c:v>0.15238095238095239</c:v>
                </c:pt>
                <c:pt idx="4585">
                  <c:v>9.4488188976377951E-2</c:v>
                </c:pt>
                <c:pt idx="4586">
                  <c:v>0.1082802547770701</c:v>
                </c:pt>
                <c:pt idx="4587">
                  <c:v>0.10526315789473679</c:v>
                </c:pt>
                <c:pt idx="4588">
                  <c:v>0.14801444043321299</c:v>
                </c:pt>
                <c:pt idx="4589">
                  <c:v>0.1388888888888889</c:v>
                </c:pt>
                <c:pt idx="4590">
                  <c:v>0.14089347079037801</c:v>
                </c:pt>
                <c:pt idx="4591">
                  <c:v>0.1100478468899522</c:v>
                </c:pt>
                <c:pt idx="4592">
                  <c:v>0.10227272727272731</c:v>
                </c:pt>
                <c:pt idx="4593">
                  <c:v>0.1103678929765886</c:v>
                </c:pt>
                <c:pt idx="4594">
                  <c:v>0.15476190476190479</c:v>
                </c:pt>
                <c:pt idx="4595">
                  <c:v>0.14150943396226409</c:v>
                </c:pt>
                <c:pt idx="4596">
                  <c:v>0.1630434782608696</c:v>
                </c:pt>
                <c:pt idx="4597">
                  <c:v>9.285714285714286E-2</c:v>
                </c:pt>
                <c:pt idx="4598">
                  <c:v>0.13714285714285709</c:v>
                </c:pt>
                <c:pt idx="4599">
                  <c:v>9.7222222222222224E-2</c:v>
                </c:pt>
                <c:pt idx="4600">
                  <c:v>0.1343283582089552</c:v>
                </c:pt>
                <c:pt idx="4601">
                  <c:v>0.10625</c:v>
                </c:pt>
                <c:pt idx="4602">
                  <c:v>0.23157894736842111</c:v>
                </c:pt>
                <c:pt idx="4603">
                  <c:v>0.14503816793893129</c:v>
                </c:pt>
                <c:pt idx="4604">
                  <c:v>8.7378640776699032E-2</c:v>
                </c:pt>
                <c:pt idx="4605">
                  <c:v>0.25</c:v>
                </c:pt>
                <c:pt idx="4606">
                  <c:v>0.1818181818181818</c:v>
                </c:pt>
                <c:pt idx="4607">
                  <c:v>0.14898989898989901</c:v>
                </c:pt>
                <c:pt idx="4608">
                  <c:v>0.11870503597122301</c:v>
                </c:pt>
                <c:pt idx="4609">
                  <c:v>0.1714285714285714</c:v>
                </c:pt>
                <c:pt idx="4610">
                  <c:v>0.15909090909090909</c:v>
                </c:pt>
                <c:pt idx="4611">
                  <c:v>0.1343283582089552</c:v>
                </c:pt>
                <c:pt idx="4612">
                  <c:v>0.1271186440677966</c:v>
                </c:pt>
                <c:pt idx="4613">
                  <c:v>0.14634146341463411</c:v>
                </c:pt>
                <c:pt idx="4614">
                  <c:v>0.15053763440860221</c:v>
                </c:pt>
                <c:pt idx="4615">
                  <c:v>0.1408199643493761</c:v>
                </c:pt>
                <c:pt idx="4616">
                  <c:v>0.1357142857142857</c:v>
                </c:pt>
                <c:pt idx="4617">
                  <c:v>3.2258064516129031E-2</c:v>
                </c:pt>
                <c:pt idx="4618">
                  <c:v>1.428571428571429E-2</c:v>
                </c:pt>
                <c:pt idx="4619">
                  <c:v>0.15789473684210531</c:v>
                </c:pt>
                <c:pt idx="4620">
                  <c:v>0.1116751269035533</c:v>
                </c:pt>
                <c:pt idx="4621">
                  <c:v>0.15675675675675679</c:v>
                </c:pt>
                <c:pt idx="4622">
                  <c:v>0.1438848920863309</c:v>
                </c:pt>
                <c:pt idx="4623">
                  <c:v>0.12616822429906541</c:v>
                </c:pt>
                <c:pt idx="4624">
                  <c:v>0.13138686131386859</c:v>
                </c:pt>
                <c:pt idx="4625">
                  <c:v>0.1476510067114094</c:v>
                </c:pt>
                <c:pt idx="4626">
                  <c:v>0.1058201058201058</c:v>
                </c:pt>
                <c:pt idx="4627">
                  <c:v>0.1412742382271468</c:v>
                </c:pt>
                <c:pt idx="4628">
                  <c:v>0.1158536585365854</c:v>
                </c:pt>
                <c:pt idx="4629">
                  <c:v>0.1355140186915888</c:v>
                </c:pt>
                <c:pt idx="4630">
                  <c:v>0.02</c:v>
                </c:pt>
                <c:pt idx="4631">
                  <c:v>7.6923076923076927E-2</c:v>
                </c:pt>
                <c:pt idx="4632">
                  <c:v>0.12857142857142859</c:v>
                </c:pt>
                <c:pt idx="4633">
                  <c:v>0.13513513513513509</c:v>
                </c:pt>
                <c:pt idx="4634">
                  <c:v>5.0847457627118647E-2</c:v>
                </c:pt>
                <c:pt idx="4635">
                  <c:v>0.1785714285714286</c:v>
                </c:pt>
                <c:pt idx="4636">
                  <c:v>3.03030303030303E-2</c:v>
                </c:pt>
                <c:pt idx="4637">
                  <c:v>0.10227272727272731</c:v>
                </c:pt>
                <c:pt idx="4638">
                  <c:v>0.13595166163141989</c:v>
                </c:pt>
                <c:pt idx="4639">
                  <c:v>0.15923566878980891</c:v>
                </c:pt>
                <c:pt idx="4640">
                  <c:v>0.16042780748663099</c:v>
                </c:pt>
                <c:pt idx="4641">
                  <c:v>0.12925170068027211</c:v>
                </c:pt>
                <c:pt idx="4642">
                  <c:v>0.12857142857142859</c:v>
                </c:pt>
                <c:pt idx="4643">
                  <c:v>0.15625</c:v>
                </c:pt>
                <c:pt idx="4644">
                  <c:v>0.12213740458015269</c:v>
                </c:pt>
                <c:pt idx="4645">
                  <c:v>0.13218390804597699</c:v>
                </c:pt>
                <c:pt idx="4646">
                  <c:v>0.13580246913580249</c:v>
                </c:pt>
                <c:pt idx="4647">
                  <c:v>0.15702479338842981</c:v>
                </c:pt>
                <c:pt idx="4648">
                  <c:v>0.14473684210526319</c:v>
                </c:pt>
                <c:pt idx="4649">
                  <c:v>9.9009900990099015E-2</c:v>
                </c:pt>
                <c:pt idx="4650">
                  <c:v>0.16326530612244899</c:v>
                </c:pt>
                <c:pt idx="4651">
                  <c:v>0.1101694915254237</c:v>
                </c:pt>
                <c:pt idx="4652">
                  <c:v>5.4216867469879519E-2</c:v>
                </c:pt>
                <c:pt idx="4653">
                  <c:v>0.1142857142857143</c:v>
                </c:pt>
                <c:pt idx="4654">
                  <c:v>8.6206896551724144E-2</c:v>
                </c:pt>
                <c:pt idx="4655">
                  <c:v>0.17045454545454539</c:v>
                </c:pt>
                <c:pt idx="4656">
                  <c:v>0.13197969543147209</c:v>
                </c:pt>
                <c:pt idx="4657">
                  <c:v>0.15352697095435691</c:v>
                </c:pt>
                <c:pt idx="4658">
                  <c:v>0.1773584905660377</c:v>
                </c:pt>
                <c:pt idx="4659">
                  <c:v>0.19696969696969699</c:v>
                </c:pt>
                <c:pt idx="4660">
                  <c:v>0.19047619047619049</c:v>
                </c:pt>
                <c:pt idx="4661">
                  <c:v>5.5555555555555552E-2</c:v>
                </c:pt>
                <c:pt idx="4662">
                  <c:v>0.2</c:v>
                </c:pt>
                <c:pt idx="4663">
                  <c:v>0.16379310344827591</c:v>
                </c:pt>
                <c:pt idx="4664">
                  <c:v>1.282051282051282E-2</c:v>
                </c:pt>
                <c:pt idx="4665">
                  <c:v>0.1030042918454936</c:v>
                </c:pt>
                <c:pt idx="4666">
                  <c:v>0.14678899082568811</c:v>
                </c:pt>
                <c:pt idx="4667">
                  <c:v>7.5268817204301078E-2</c:v>
                </c:pt>
                <c:pt idx="4668">
                  <c:v>8.7378640776699032E-2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45D-45D1-845A-7C5EFF6948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2489488"/>
        <c:axId val="1312474608"/>
      </c:scatterChart>
      <c:valAx>
        <c:axId val="1312489488"/>
        <c:scaling>
          <c:orientation val="minMax"/>
          <c:max val="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2474608"/>
        <c:crosses val="autoZero"/>
        <c:crossBetween val="midCat"/>
      </c:valAx>
      <c:valAx>
        <c:axId val="1312474608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2489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i="1"/>
              <a:t>Enterobacter hormaechei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Sheet2!$H$1</c:f>
              <c:strCache>
                <c:ptCount val="1"/>
                <c:pt idx="0">
                  <c:v>f-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Sheet2!$G$2:$G$94</c:f>
              <c:numCache>
                <c:formatCode>General</c:formatCode>
                <c:ptCount val="93"/>
                <c:pt idx="0">
                  <c:v>0.11015736766809731</c:v>
                </c:pt>
                <c:pt idx="1">
                  <c:v>9.0146750524109018E-2</c:v>
                </c:pt>
                <c:pt idx="2">
                  <c:v>8.2730093071354704E-2</c:v>
                </c:pt>
                <c:pt idx="3">
                  <c:v>0.12751677852348989</c:v>
                </c:pt>
                <c:pt idx="4">
                  <c:v>0.1217494089834515</c:v>
                </c:pt>
                <c:pt idx="5">
                  <c:v>6.7229336437718279E-2</c:v>
                </c:pt>
                <c:pt idx="6">
                  <c:v>8.143322475570032E-2</c:v>
                </c:pt>
                <c:pt idx="7">
                  <c:v>7.5304540420819494E-2</c:v>
                </c:pt>
                <c:pt idx="8">
                  <c:v>0.12990196078431371</c:v>
                </c:pt>
                <c:pt idx="9">
                  <c:v>9.696969696969697E-2</c:v>
                </c:pt>
                <c:pt idx="10">
                  <c:v>9.1383812010443863E-2</c:v>
                </c:pt>
                <c:pt idx="11">
                  <c:v>0.23333333333333331</c:v>
                </c:pt>
                <c:pt idx="12">
                  <c:v>0.12364760432766619</c:v>
                </c:pt>
                <c:pt idx="13">
                  <c:v>9.3567251461988299E-2</c:v>
                </c:pt>
                <c:pt idx="14">
                  <c:v>0.1319218241042345</c:v>
                </c:pt>
                <c:pt idx="15">
                  <c:v>0.1008968609865471</c:v>
                </c:pt>
                <c:pt idx="16">
                  <c:v>0.1964285714285714</c:v>
                </c:pt>
                <c:pt idx="17">
                  <c:v>0.10292812777284829</c:v>
                </c:pt>
                <c:pt idx="18">
                  <c:v>9.9547511312217188E-2</c:v>
                </c:pt>
                <c:pt idx="19">
                  <c:v>0.1246851385390428</c:v>
                </c:pt>
                <c:pt idx="20">
                  <c:v>9.8837209302325577E-2</c:v>
                </c:pt>
                <c:pt idx="21">
                  <c:v>0.13625866050808311</c:v>
                </c:pt>
                <c:pt idx="22">
                  <c:v>6.9767441860465115E-2</c:v>
                </c:pt>
                <c:pt idx="23">
                  <c:v>7.6923076923076927E-2</c:v>
                </c:pt>
                <c:pt idx="24">
                  <c:v>8.6741016109045846E-2</c:v>
                </c:pt>
                <c:pt idx="25">
                  <c:v>0.1217183770883055</c:v>
                </c:pt>
                <c:pt idx="26">
                  <c:v>0.1268292682926829</c:v>
                </c:pt>
                <c:pt idx="27">
                  <c:v>0.19780219780219779</c:v>
                </c:pt>
                <c:pt idx="28">
                  <c:v>8.7248322147651006E-2</c:v>
                </c:pt>
                <c:pt idx="29">
                  <c:v>9.6511627906976746E-2</c:v>
                </c:pt>
                <c:pt idx="30">
                  <c:v>8.3832335329341312E-2</c:v>
                </c:pt>
                <c:pt idx="31">
                  <c:v>0.13670133729569089</c:v>
                </c:pt>
                <c:pt idx="32">
                  <c:v>9.1715976331360943E-2</c:v>
                </c:pt>
                <c:pt idx="33">
                  <c:v>0.17741935483870969</c:v>
                </c:pt>
                <c:pt idx="34">
                  <c:v>7.7363896848137534E-2</c:v>
                </c:pt>
                <c:pt idx="35">
                  <c:v>0.1172839506172839</c:v>
                </c:pt>
                <c:pt idx="36">
                  <c:v>0.15873015873015869</c:v>
                </c:pt>
                <c:pt idx="37">
                  <c:v>0.1177394034536892</c:v>
                </c:pt>
                <c:pt idx="38">
                  <c:v>0.10749185667752439</c:v>
                </c:pt>
                <c:pt idx="39">
                  <c:v>0.15436241610738249</c:v>
                </c:pt>
                <c:pt idx="40">
                  <c:v>0.16063348416289591</c:v>
                </c:pt>
                <c:pt idx="41">
                  <c:v>9.0909090909090912E-2</c:v>
                </c:pt>
                <c:pt idx="42">
                  <c:v>0.13200000000000001</c:v>
                </c:pt>
                <c:pt idx="43">
                  <c:v>0.138568129330254</c:v>
                </c:pt>
                <c:pt idx="44">
                  <c:v>0.20081967213114749</c:v>
                </c:pt>
                <c:pt idx="45">
                  <c:v>0.1237113402061856</c:v>
                </c:pt>
                <c:pt idx="46">
                  <c:v>9.5940959409594101E-2</c:v>
                </c:pt>
                <c:pt idx="47">
                  <c:v>0.20388349514563109</c:v>
                </c:pt>
                <c:pt idx="48">
                  <c:v>0.13802816901408449</c:v>
                </c:pt>
                <c:pt idx="49">
                  <c:v>9.8846787479406922E-2</c:v>
                </c:pt>
                <c:pt idx="50">
                  <c:v>0.15719467956469169</c:v>
                </c:pt>
                <c:pt idx="51">
                  <c:v>0.1981132075471698</c:v>
                </c:pt>
                <c:pt idx="52">
                  <c:v>0.10603448275862069</c:v>
                </c:pt>
                <c:pt idx="53">
                  <c:v>0.1071428571428571</c:v>
                </c:pt>
                <c:pt idx="54">
                  <c:v>0.1111111111111111</c:v>
                </c:pt>
                <c:pt idx="55">
                  <c:v>0.15</c:v>
                </c:pt>
                <c:pt idx="56">
                  <c:v>0.15873015873015869</c:v>
                </c:pt>
                <c:pt idx="57">
                  <c:v>8.2089552238805971E-2</c:v>
                </c:pt>
                <c:pt idx="58">
                  <c:v>5.6910569105691047E-2</c:v>
                </c:pt>
                <c:pt idx="59">
                  <c:v>7.2340425531914887E-2</c:v>
                </c:pt>
                <c:pt idx="60">
                  <c:v>5.6790123456790118E-2</c:v>
                </c:pt>
                <c:pt idx="61">
                  <c:v>9.0090090090090086E-2</c:v>
                </c:pt>
                <c:pt idx="62">
                  <c:v>0.1053571428571429</c:v>
                </c:pt>
                <c:pt idx="63">
                  <c:v>6.5727699530516437E-2</c:v>
                </c:pt>
                <c:pt idx="64">
                  <c:v>0.15789473684210531</c:v>
                </c:pt>
                <c:pt idx="65">
                  <c:v>0.1228070175438596</c:v>
                </c:pt>
                <c:pt idx="66">
                  <c:v>7.1629213483146062E-2</c:v>
                </c:pt>
                <c:pt idx="67">
                  <c:v>8.5365853658536592E-2</c:v>
                </c:pt>
                <c:pt idx="68">
                  <c:v>7.9069767441860464E-2</c:v>
                </c:pt>
                <c:pt idx="69">
                  <c:v>8.3333333333333329E-2</c:v>
                </c:pt>
                <c:pt idx="70">
                  <c:v>0.14519906323185011</c:v>
                </c:pt>
                <c:pt idx="71">
                  <c:v>0.17543859649122809</c:v>
                </c:pt>
                <c:pt idx="72">
                  <c:v>4.4466403162055343E-2</c:v>
                </c:pt>
                <c:pt idx="73">
                  <c:v>0.19883040935672511</c:v>
                </c:pt>
                <c:pt idx="74">
                  <c:v>0.1376518218623482</c:v>
                </c:pt>
                <c:pt idx="75">
                  <c:v>0.1018329938900204</c:v>
                </c:pt>
                <c:pt idx="76">
                  <c:v>0.195046439628483</c:v>
                </c:pt>
                <c:pt idx="77">
                  <c:v>8.8285229202037352E-2</c:v>
                </c:pt>
                <c:pt idx="78">
                  <c:v>8.7613293051359523E-2</c:v>
                </c:pt>
                <c:pt idx="79">
                  <c:v>0.1006493506493507</c:v>
                </c:pt>
                <c:pt idx="80">
                  <c:v>0.10272168568920111</c:v>
                </c:pt>
                <c:pt idx="81">
                  <c:v>9.2519685039370081E-2</c:v>
                </c:pt>
                <c:pt idx="82">
                  <c:v>0.12195121951219511</c:v>
                </c:pt>
                <c:pt idx="83">
                  <c:v>0.16243654822335021</c:v>
                </c:pt>
                <c:pt idx="84">
                  <c:v>0.1165501165501165</c:v>
                </c:pt>
                <c:pt idx="85">
                  <c:v>5.0215208034433287E-2</c:v>
                </c:pt>
                <c:pt idx="86">
                  <c:v>0.1180203045685279</c:v>
                </c:pt>
                <c:pt idx="87">
                  <c:v>0.14636871508379889</c:v>
                </c:pt>
                <c:pt idx="88">
                  <c:v>1.484828921885087E-2</c:v>
                </c:pt>
                <c:pt idx="89">
                  <c:v>9.0983606557377056E-2</c:v>
                </c:pt>
                <c:pt idx="90">
                  <c:v>0.1</c:v>
                </c:pt>
                <c:pt idx="91">
                  <c:v>0.1391304347826087</c:v>
                </c:pt>
                <c:pt idx="92">
                  <c:v>7.8966259870782485E-2</c:v>
                </c:pt>
              </c:numCache>
            </c:numRef>
          </c:xVal>
          <c:yVal>
            <c:numRef>
              <c:f>Sheet2!$H$2:$H$94</c:f>
              <c:numCache>
                <c:formatCode>General</c:formatCode>
                <c:ptCount val="93"/>
                <c:pt idx="0">
                  <c:v>0.13733905579399139</c:v>
                </c:pt>
                <c:pt idx="1">
                  <c:v>0.12578616352201261</c:v>
                </c:pt>
                <c:pt idx="2">
                  <c:v>9.6173733195449848E-2</c:v>
                </c:pt>
                <c:pt idx="3">
                  <c:v>0.1409395973154362</c:v>
                </c:pt>
                <c:pt idx="4">
                  <c:v>0.1099290780141844</c:v>
                </c:pt>
                <c:pt idx="5">
                  <c:v>8.4400465657741564E-2</c:v>
                </c:pt>
                <c:pt idx="6">
                  <c:v>9.4462540716612378E-2</c:v>
                </c:pt>
                <c:pt idx="7">
                  <c:v>0.1140642303433001</c:v>
                </c:pt>
                <c:pt idx="8">
                  <c:v>0.1495098039215686</c:v>
                </c:pt>
                <c:pt idx="9">
                  <c:v>0.1090909090909091</c:v>
                </c:pt>
                <c:pt idx="10">
                  <c:v>0.14099216710182769</c:v>
                </c:pt>
                <c:pt idx="11">
                  <c:v>0.1333333333333333</c:v>
                </c:pt>
                <c:pt idx="12">
                  <c:v>0.1360123647604328</c:v>
                </c:pt>
                <c:pt idx="13">
                  <c:v>5.8479532163742687E-2</c:v>
                </c:pt>
                <c:pt idx="14">
                  <c:v>0.20684039087947881</c:v>
                </c:pt>
                <c:pt idx="15">
                  <c:v>9.1928251121076235E-2</c:v>
                </c:pt>
                <c:pt idx="16">
                  <c:v>0.1071428571428571</c:v>
                </c:pt>
                <c:pt idx="17">
                  <c:v>9.9378881987577633E-2</c:v>
                </c:pt>
                <c:pt idx="18">
                  <c:v>6.7873303167420809E-2</c:v>
                </c:pt>
                <c:pt idx="19">
                  <c:v>0.14357682619647361</c:v>
                </c:pt>
                <c:pt idx="20">
                  <c:v>0.1104651162790698</c:v>
                </c:pt>
                <c:pt idx="21">
                  <c:v>0.17551963048498839</c:v>
                </c:pt>
                <c:pt idx="22">
                  <c:v>6.0465116279069767E-2</c:v>
                </c:pt>
                <c:pt idx="23">
                  <c:v>9.1093117408906882E-2</c:v>
                </c:pt>
                <c:pt idx="24">
                  <c:v>9.541511771995044E-2</c:v>
                </c:pt>
                <c:pt idx="25">
                  <c:v>0.12887828162291171</c:v>
                </c:pt>
                <c:pt idx="26">
                  <c:v>0.2</c:v>
                </c:pt>
                <c:pt idx="27">
                  <c:v>7.6923076923076927E-2</c:v>
                </c:pt>
                <c:pt idx="28">
                  <c:v>9.3959731543624164E-2</c:v>
                </c:pt>
                <c:pt idx="29">
                  <c:v>0.1162790697674419</c:v>
                </c:pt>
                <c:pt idx="30">
                  <c:v>0.17964071856287431</c:v>
                </c:pt>
                <c:pt idx="31">
                  <c:v>0.1263001485884101</c:v>
                </c:pt>
                <c:pt idx="32">
                  <c:v>9.7633136094674555E-2</c:v>
                </c:pt>
                <c:pt idx="33">
                  <c:v>0.1290322580645161</c:v>
                </c:pt>
                <c:pt idx="34">
                  <c:v>0.1060171919770774</c:v>
                </c:pt>
                <c:pt idx="35">
                  <c:v>0.1460905349794239</c:v>
                </c:pt>
                <c:pt idx="36">
                  <c:v>0.20634920634920631</c:v>
                </c:pt>
                <c:pt idx="37">
                  <c:v>0.1664050235478807</c:v>
                </c:pt>
                <c:pt idx="38">
                  <c:v>0.1156351791530945</c:v>
                </c:pt>
                <c:pt idx="39">
                  <c:v>0.17785234899328861</c:v>
                </c:pt>
                <c:pt idx="40">
                  <c:v>0.1470588235294118</c:v>
                </c:pt>
                <c:pt idx="41">
                  <c:v>0.10227272727272731</c:v>
                </c:pt>
                <c:pt idx="42">
                  <c:v>0.128</c:v>
                </c:pt>
                <c:pt idx="43">
                  <c:v>0.14318706697459591</c:v>
                </c:pt>
                <c:pt idx="44">
                  <c:v>5.737704918032787E-2</c:v>
                </c:pt>
                <c:pt idx="45">
                  <c:v>0.1237113402061856</c:v>
                </c:pt>
                <c:pt idx="46">
                  <c:v>9.9630996309963096E-2</c:v>
                </c:pt>
                <c:pt idx="47">
                  <c:v>3.8834951456310683E-2</c:v>
                </c:pt>
                <c:pt idx="48">
                  <c:v>0.123943661971831</c:v>
                </c:pt>
                <c:pt idx="49">
                  <c:v>0.1202635914332784</c:v>
                </c:pt>
                <c:pt idx="50">
                  <c:v>0.15356711003627571</c:v>
                </c:pt>
                <c:pt idx="51">
                  <c:v>0.26415094339622641</c:v>
                </c:pt>
                <c:pt idx="52">
                  <c:v>0.1155172413793103</c:v>
                </c:pt>
                <c:pt idx="53">
                  <c:v>0.10119047619047621</c:v>
                </c:pt>
                <c:pt idx="54">
                  <c:v>0.16111111111111109</c:v>
                </c:pt>
                <c:pt idx="55">
                  <c:v>0.1152173913043478</c:v>
                </c:pt>
                <c:pt idx="56">
                  <c:v>0.15714285714285711</c:v>
                </c:pt>
                <c:pt idx="57">
                  <c:v>0.11940298507462691</c:v>
                </c:pt>
                <c:pt idx="58">
                  <c:v>1.6260162601626021E-2</c:v>
                </c:pt>
                <c:pt idx="59">
                  <c:v>0.1446808510638298</c:v>
                </c:pt>
                <c:pt idx="60">
                  <c:v>0.1012345679012346</c:v>
                </c:pt>
                <c:pt idx="61">
                  <c:v>9.90990990990991E-2</c:v>
                </c:pt>
                <c:pt idx="62">
                  <c:v>0.1125</c:v>
                </c:pt>
                <c:pt idx="63">
                  <c:v>9.3896713615023469E-2</c:v>
                </c:pt>
                <c:pt idx="64">
                  <c:v>0.1440443213296399</c:v>
                </c:pt>
                <c:pt idx="65">
                  <c:v>0.1140350877192982</c:v>
                </c:pt>
                <c:pt idx="66">
                  <c:v>8.5674157303370788E-2</c:v>
                </c:pt>
                <c:pt idx="67">
                  <c:v>7.3170731707317069E-2</c:v>
                </c:pt>
                <c:pt idx="68">
                  <c:v>0.1348837209302326</c:v>
                </c:pt>
                <c:pt idx="69">
                  <c:v>0.1041666666666667</c:v>
                </c:pt>
                <c:pt idx="70">
                  <c:v>0.1053864168618267</c:v>
                </c:pt>
                <c:pt idx="71">
                  <c:v>0.13596491228070179</c:v>
                </c:pt>
                <c:pt idx="72">
                  <c:v>0.1185770750988142</c:v>
                </c:pt>
                <c:pt idx="73">
                  <c:v>0.2105263157894737</c:v>
                </c:pt>
                <c:pt idx="74">
                  <c:v>0.10121457489878539</c:v>
                </c:pt>
                <c:pt idx="75">
                  <c:v>0.20977596741344201</c:v>
                </c:pt>
                <c:pt idx="76">
                  <c:v>0.22291021671826619</c:v>
                </c:pt>
                <c:pt idx="77">
                  <c:v>0.14940577249575551</c:v>
                </c:pt>
                <c:pt idx="78">
                  <c:v>0.12688821752265861</c:v>
                </c:pt>
                <c:pt idx="79">
                  <c:v>0.1688311688311688</c:v>
                </c:pt>
                <c:pt idx="80">
                  <c:v>0.16769095697980679</c:v>
                </c:pt>
                <c:pt idx="81">
                  <c:v>7.874015748031496E-2</c:v>
                </c:pt>
                <c:pt idx="82">
                  <c:v>9.4076655052264813E-2</c:v>
                </c:pt>
                <c:pt idx="83">
                  <c:v>0.14467005076142131</c:v>
                </c:pt>
                <c:pt idx="84">
                  <c:v>0.1142191142191142</c:v>
                </c:pt>
                <c:pt idx="85">
                  <c:v>0.103299856527977</c:v>
                </c:pt>
                <c:pt idx="86">
                  <c:v>0.2055837563451777</c:v>
                </c:pt>
                <c:pt idx="87">
                  <c:v>0.1631284916201117</c:v>
                </c:pt>
                <c:pt idx="88">
                  <c:v>9.9096191091026464E-2</c:v>
                </c:pt>
                <c:pt idx="89">
                  <c:v>0.1352459016393443</c:v>
                </c:pt>
                <c:pt idx="90">
                  <c:v>9.2045454545454541E-2</c:v>
                </c:pt>
                <c:pt idx="91">
                  <c:v>0.17101449275362321</c:v>
                </c:pt>
                <c:pt idx="92">
                  <c:v>0.1069633883704235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3B1-438C-B484-D6F3073566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4832239"/>
        <c:axId val="154823119"/>
      </c:scatterChart>
      <c:valAx>
        <c:axId val="154832239"/>
        <c:scaling>
          <c:orientation val="minMax"/>
          <c:max val="1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f+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823119"/>
        <c:crosses val="autoZero"/>
        <c:crossBetween val="midCat"/>
      </c:valAx>
      <c:valAx>
        <c:axId val="154823119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f-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832239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358775</xdr:colOff>
      <xdr:row>4</xdr:row>
      <xdr:rowOff>123825</xdr:rowOff>
    </xdr:from>
    <xdr:to>
      <xdr:col>17</xdr:col>
      <xdr:colOff>282575</xdr:colOff>
      <xdr:row>19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8007427-4280-655D-09D5-BCCDA3CDF6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498475</xdr:colOff>
      <xdr:row>3</xdr:row>
      <xdr:rowOff>85725</xdr:rowOff>
    </xdr:from>
    <xdr:to>
      <xdr:col>13</xdr:col>
      <xdr:colOff>193675</xdr:colOff>
      <xdr:row>17</xdr:row>
      <xdr:rowOff>73025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2231C0-F3B1-58C8-5450-E25F8514046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D04DC-DF32-4BA7-AE92-474C10A7152B}">
  <dimension ref="A1:I94"/>
  <sheetViews>
    <sheetView workbookViewId="0">
      <selection activeCell="C2" sqref="C2"/>
    </sheetView>
  </sheetViews>
  <sheetFormatPr defaultRowHeight="14.5"/>
  <sheetData>
    <row r="1" spans="1:9">
      <c r="B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/>
      <c r="H1" s="1"/>
      <c r="I1" s="2"/>
    </row>
    <row r="2" spans="1:9" ht="15.75" customHeight="1">
      <c r="A2" s="1">
        <v>4533</v>
      </c>
      <c r="B2" s="3">
        <v>4534</v>
      </c>
      <c r="C2" s="7" t="s">
        <v>12373</v>
      </c>
      <c r="D2" s="3" t="s">
        <v>12374</v>
      </c>
      <c r="E2" s="3" t="s">
        <v>12375</v>
      </c>
      <c r="F2" s="3" t="s">
        <v>12376</v>
      </c>
      <c r="G2" s="3">
        <v>24</v>
      </c>
      <c r="H2" s="3" t="s">
        <v>9259</v>
      </c>
      <c r="I2" s="4" t="str">
        <f ca="1">IFERROR(__xludf.DUMMYFUNCTION("REGEXREPLACE(F4535,""\D"", """")"),"348")</f>
        <v>348</v>
      </c>
    </row>
    <row r="3" spans="1:9" ht="15.75" customHeight="1">
      <c r="A3" s="1">
        <v>4</v>
      </c>
      <c r="B3" s="3">
        <v>5</v>
      </c>
      <c r="C3" s="3" t="s">
        <v>20</v>
      </c>
      <c r="D3" s="3" t="s">
        <v>21</v>
      </c>
      <c r="E3" s="3" t="s">
        <v>22</v>
      </c>
      <c r="F3" s="3" t="s">
        <v>23</v>
      </c>
      <c r="G3" s="3">
        <v>42</v>
      </c>
      <c r="H3" s="3" t="s">
        <v>24</v>
      </c>
      <c r="I3" s="4" t="str">
        <f ca="1">IFERROR(__xludf.DUMMYFUNCTION("REGEXREPLACE(F6,""\D"", """")"),"329")</f>
        <v>329</v>
      </c>
    </row>
    <row r="4" spans="1:9" ht="15.75" customHeight="1">
      <c r="A4" s="1">
        <v>3766</v>
      </c>
      <c r="B4" s="3">
        <v>3767</v>
      </c>
      <c r="C4" s="3" t="s">
        <v>10369</v>
      </c>
      <c r="D4" s="3" t="s">
        <v>10370</v>
      </c>
      <c r="E4" s="3" t="s">
        <v>10371</v>
      </c>
      <c r="F4" s="3" t="s">
        <v>10372</v>
      </c>
      <c r="G4" s="3">
        <v>21</v>
      </c>
      <c r="H4" s="3" t="s">
        <v>10373</v>
      </c>
      <c r="I4" s="4" t="str">
        <f ca="1">IFERROR(__xludf.DUMMYFUNCTION("REGEXREPLACE(F3768,""\D"", """")"),"319")</f>
        <v>319</v>
      </c>
    </row>
    <row r="5" spans="1:9" ht="15.75" customHeight="1">
      <c r="A5" s="1">
        <v>705</v>
      </c>
      <c r="B5" s="3">
        <v>706</v>
      </c>
      <c r="C5" s="3" t="s">
        <v>2103</v>
      </c>
      <c r="D5" s="3" t="s">
        <v>2104</v>
      </c>
      <c r="E5" s="3" t="s">
        <v>2105</v>
      </c>
      <c r="F5" s="3" t="s">
        <v>2106</v>
      </c>
      <c r="G5" s="3">
        <v>195</v>
      </c>
      <c r="H5" s="3" t="s">
        <v>2107</v>
      </c>
      <c r="I5" s="4" t="str">
        <f ca="1">IFERROR(__xludf.DUMMYFUNCTION("REGEXREPLACE(F707,""\D"", """")"),"300")</f>
        <v>300</v>
      </c>
    </row>
    <row r="6" spans="1:9" ht="15.75" customHeight="1">
      <c r="A6" s="1">
        <v>3936</v>
      </c>
      <c r="B6" s="3">
        <v>3937</v>
      </c>
      <c r="C6" s="3" t="s">
        <v>10803</v>
      </c>
      <c r="D6" s="3" t="s">
        <v>10804</v>
      </c>
      <c r="E6" s="3" t="s">
        <v>10805</v>
      </c>
      <c r="F6" s="3" t="s">
        <v>10806</v>
      </c>
      <c r="G6" s="3">
        <v>417</v>
      </c>
      <c r="H6" s="3" t="s">
        <v>10807</v>
      </c>
      <c r="I6" s="4" t="str">
        <f ca="1">IFERROR(__xludf.DUMMYFUNCTION("REGEXREPLACE(F3938,""\D"", """")"),"291")</f>
        <v>291</v>
      </c>
    </row>
    <row r="7" spans="1:9" ht="15.75" customHeight="1">
      <c r="A7" s="1">
        <v>1477</v>
      </c>
      <c r="B7" s="3">
        <v>1478</v>
      </c>
      <c r="C7" s="3" t="s">
        <v>4278</v>
      </c>
      <c r="D7" s="3" t="s">
        <v>4279</v>
      </c>
      <c r="E7" s="3" t="s">
        <v>4280</v>
      </c>
      <c r="F7" s="3" t="s">
        <v>4281</v>
      </c>
      <c r="G7" s="3">
        <v>1</v>
      </c>
      <c r="H7" s="3" t="s">
        <v>4282</v>
      </c>
      <c r="I7" s="4" t="str">
        <f ca="1">IFERROR(__xludf.DUMMYFUNCTION("REGEXREPLACE(F1479,""\D"", """")"),"288")</f>
        <v>288</v>
      </c>
    </row>
    <row r="8" spans="1:9" ht="15.75" customHeight="1">
      <c r="A8" s="1">
        <v>4624</v>
      </c>
      <c r="B8" s="3">
        <v>4625</v>
      </c>
      <c r="C8" s="3" t="s">
        <v>12622</v>
      </c>
      <c r="D8" s="3" t="s">
        <v>12623</v>
      </c>
      <c r="E8" s="3" t="s">
        <v>12624</v>
      </c>
      <c r="F8" s="3" t="s">
        <v>12625</v>
      </c>
      <c r="G8" s="3">
        <v>2</v>
      </c>
      <c r="H8" s="3" t="s">
        <v>12626</v>
      </c>
      <c r="I8" s="4" t="str">
        <f ca="1">IFERROR(__xludf.DUMMYFUNCTION("REGEXREPLACE(F4626,""\D"", """")"),"244")</f>
        <v>244</v>
      </c>
    </row>
    <row r="9" spans="1:9" ht="15.75" customHeight="1">
      <c r="A9" s="1">
        <v>3935</v>
      </c>
      <c r="B9" s="3">
        <v>3936</v>
      </c>
      <c r="C9" s="3" t="s">
        <v>10798</v>
      </c>
      <c r="D9" s="3" t="s">
        <v>10799</v>
      </c>
      <c r="E9" s="3" t="s">
        <v>10800</v>
      </c>
      <c r="F9" s="3" t="s">
        <v>10801</v>
      </c>
      <c r="G9" s="3">
        <v>4</v>
      </c>
      <c r="H9" s="3" t="s">
        <v>10802</v>
      </c>
      <c r="I9" s="4" t="str">
        <f ca="1">IFERROR(__xludf.DUMMYFUNCTION("REGEXREPLACE(F3937,""\D"", """")"),"240")</f>
        <v>240</v>
      </c>
    </row>
    <row r="10" spans="1:9" ht="15.75" customHeight="1">
      <c r="A10" s="1">
        <v>1550</v>
      </c>
      <c r="B10" s="3">
        <v>1551</v>
      </c>
      <c r="C10" s="3" t="s">
        <v>4484</v>
      </c>
      <c r="D10" s="3" t="s">
        <v>4485</v>
      </c>
      <c r="E10" s="3" t="s">
        <v>4486</v>
      </c>
      <c r="F10" s="3" t="s">
        <v>4487</v>
      </c>
      <c r="G10" s="3">
        <v>93</v>
      </c>
      <c r="H10" s="3" t="s">
        <v>4488</v>
      </c>
      <c r="I10" s="4" t="str">
        <f ca="1">IFERROR(__xludf.DUMMYFUNCTION("REGEXREPLACE(F1552,""\D"", """")"),"238")</f>
        <v>238</v>
      </c>
    </row>
    <row r="11" spans="1:9" ht="15.75" customHeight="1">
      <c r="A11" s="1">
        <v>2329</v>
      </c>
      <c r="B11" s="3">
        <v>2330</v>
      </c>
      <c r="C11" s="3" t="s">
        <v>6552</v>
      </c>
      <c r="D11" s="3" t="s">
        <v>6553</v>
      </c>
      <c r="E11" s="3" t="s">
        <v>6554</v>
      </c>
      <c r="F11" s="3" t="s">
        <v>6555</v>
      </c>
      <c r="G11" s="3">
        <v>0</v>
      </c>
      <c r="H11" s="3" t="s">
        <v>6556</v>
      </c>
      <c r="I11" s="4" t="str">
        <f ca="1">IFERROR(__xludf.DUMMYFUNCTION("REGEXREPLACE(F2331,""\D"", """")"),"211")</f>
        <v>211</v>
      </c>
    </row>
    <row r="12" spans="1:9" ht="15.75" customHeight="1">
      <c r="A12" s="1">
        <v>496</v>
      </c>
      <c r="B12" s="3">
        <v>497</v>
      </c>
      <c r="C12" s="3" t="s">
        <v>1500</v>
      </c>
      <c r="D12" s="3" t="s">
        <v>1501</v>
      </c>
      <c r="E12" s="3" t="s">
        <v>1502</v>
      </c>
      <c r="F12" s="3" t="s">
        <v>1503</v>
      </c>
      <c r="G12" s="3">
        <v>1</v>
      </c>
      <c r="H12" s="3" t="s">
        <v>1504</v>
      </c>
      <c r="I12" s="4" t="str">
        <f ca="1">IFERROR(__xludf.DUMMYFUNCTION("REGEXREPLACE(F498,""\D"", """")"),"197")</f>
        <v>197</v>
      </c>
    </row>
    <row r="13" spans="1:9" ht="15.75" customHeight="1">
      <c r="A13" s="1">
        <v>2714</v>
      </c>
      <c r="B13" s="3">
        <v>2715</v>
      </c>
      <c r="C13" s="3" t="s">
        <v>7580</v>
      </c>
      <c r="D13" s="3" t="s">
        <v>7581</v>
      </c>
      <c r="E13" s="3" t="s">
        <v>7582</v>
      </c>
      <c r="F13" s="3" t="s">
        <v>7583</v>
      </c>
      <c r="G13" s="3">
        <v>115</v>
      </c>
      <c r="H13" s="3" t="s">
        <v>7584</v>
      </c>
      <c r="I13" s="4" t="str">
        <f ca="1">IFERROR(__xludf.DUMMYFUNCTION("REGEXREPLACE(F2716,""\D"", """")"),"186")</f>
        <v>186</v>
      </c>
    </row>
    <row r="14" spans="1:9" ht="15.75" customHeight="1">
      <c r="A14" s="1">
        <v>3884</v>
      </c>
      <c r="B14" s="3">
        <v>3885</v>
      </c>
      <c r="C14" s="3" t="s">
        <v>10664</v>
      </c>
      <c r="D14" s="3" t="s">
        <v>10665</v>
      </c>
      <c r="E14" s="3" t="s">
        <v>10666</v>
      </c>
      <c r="F14" s="3" t="s">
        <v>10667</v>
      </c>
      <c r="G14" s="3">
        <v>104</v>
      </c>
      <c r="H14" s="3" t="s">
        <v>10668</v>
      </c>
      <c r="I14" s="4" t="str">
        <f ca="1">IFERROR(__xludf.DUMMYFUNCTION("REGEXREPLACE(F3886,""\D"", """")"),"184")</f>
        <v>184</v>
      </c>
    </row>
    <row r="15" spans="1:9" ht="15.75" customHeight="1">
      <c r="A15" s="1">
        <v>4592</v>
      </c>
      <c r="B15" s="3">
        <v>4593</v>
      </c>
      <c r="C15" s="3" t="s">
        <v>12538</v>
      </c>
      <c r="D15" s="3" t="s">
        <v>12539</v>
      </c>
      <c r="E15" s="3" t="s">
        <v>12540</v>
      </c>
      <c r="F15" s="3" t="s">
        <v>12541</v>
      </c>
      <c r="G15" s="3">
        <v>1</v>
      </c>
      <c r="H15" s="3" t="s">
        <v>12542</v>
      </c>
      <c r="I15" s="4" t="str">
        <f ca="1">IFERROR(__xludf.DUMMYFUNCTION("REGEXREPLACE(F4594,""\D"", """")"),"177")</f>
        <v>177</v>
      </c>
    </row>
    <row r="16" spans="1:9" ht="15.75" customHeight="1">
      <c r="A16" s="1">
        <v>1244</v>
      </c>
      <c r="B16" s="3">
        <v>1245</v>
      </c>
      <c r="C16" s="3" t="s">
        <v>3631</v>
      </c>
      <c r="D16" s="3" t="s">
        <v>3632</v>
      </c>
      <c r="E16" s="3" t="s">
        <v>3633</v>
      </c>
      <c r="F16" s="3" t="s">
        <v>3634</v>
      </c>
      <c r="G16" s="3">
        <v>0</v>
      </c>
      <c r="H16" s="3" t="s">
        <v>3635</v>
      </c>
      <c r="I16" s="4" t="str">
        <f ca="1">IFERROR(__xludf.DUMMYFUNCTION("REGEXREPLACE(F1246,""\D"", """")"),"172")</f>
        <v>172</v>
      </c>
    </row>
    <row r="17" spans="1:9" ht="15.75" customHeight="1">
      <c r="A17" s="1">
        <v>3412</v>
      </c>
      <c r="B17" s="3">
        <v>3413</v>
      </c>
      <c r="C17" s="3" t="s">
        <v>9445</v>
      </c>
      <c r="D17" s="3" t="s">
        <v>9446</v>
      </c>
      <c r="E17" s="3" t="s">
        <v>9447</v>
      </c>
      <c r="F17" s="3" t="s">
        <v>9448</v>
      </c>
      <c r="G17" s="3">
        <v>160</v>
      </c>
      <c r="H17" s="3" t="s">
        <v>9449</v>
      </c>
      <c r="I17" s="4" t="str">
        <f ca="1">IFERROR(__xludf.DUMMYFUNCTION("REGEXREPLACE(F3414,""\D"", """")"),"167")</f>
        <v>167</v>
      </c>
    </row>
    <row r="18" spans="1:9" ht="15.75" customHeight="1">
      <c r="A18" s="1">
        <v>2506</v>
      </c>
      <c r="B18" s="3">
        <v>2507</v>
      </c>
      <c r="C18" s="3" t="s">
        <v>7026</v>
      </c>
      <c r="D18" s="3" t="s">
        <v>7027</v>
      </c>
      <c r="E18" s="3" t="s">
        <v>7028</v>
      </c>
      <c r="F18" s="3" t="s">
        <v>7029</v>
      </c>
      <c r="G18" s="3">
        <v>38</v>
      </c>
      <c r="H18" s="3" t="s">
        <v>7030</v>
      </c>
      <c r="I18" s="4" t="str">
        <f ca="1">IFERROR(__xludf.DUMMYFUNCTION("REGEXREPLACE(F2508,""\D"", """")"),"153")</f>
        <v>153</v>
      </c>
    </row>
    <row r="19" spans="1:9" ht="15.75" customHeight="1">
      <c r="A19" s="1">
        <v>432</v>
      </c>
      <c r="B19" s="3">
        <v>433</v>
      </c>
      <c r="C19" s="3" t="s">
        <v>1311</v>
      </c>
      <c r="D19" s="3" t="s">
        <v>1312</v>
      </c>
      <c r="E19" s="3" t="s">
        <v>1313</v>
      </c>
      <c r="F19" s="3" t="s">
        <v>1314</v>
      </c>
      <c r="G19" s="3">
        <v>1</v>
      </c>
      <c r="H19" s="3" t="s">
        <v>1315</v>
      </c>
      <c r="I19" s="4" t="str">
        <f ca="1">IFERROR(__xludf.DUMMYFUNCTION("REGEXREPLACE(F434,""\D"", """")"),"138")</f>
        <v>138</v>
      </c>
    </row>
    <row r="20" spans="1:9" ht="15.75" customHeight="1">
      <c r="A20" s="1">
        <v>1093</v>
      </c>
      <c r="B20" s="3">
        <v>1094</v>
      </c>
      <c r="C20" s="3" t="s">
        <v>3195</v>
      </c>
      <c r="D20" s="3" t="s">
        <v>3196</v>
      </c>
      <c r="E20" s="3" t="s">
        <v>3197</v>
      </c>
      <c r="F20" s="3" t="s">
        <v>3198</v>
      </c>
      <c r="G20" s="3">
        <v>1</v>
      </c>
      <c r="H20" s="3" t="s">
        <v>1202</v>
      </c>
      <c r="I20" s="4" t="str">
        <f ca="1">IFERROR(__xludf.DUMMYFUNCTION("REGEXREPLACE(F1095,""\D"", """")"),"135")</f>
        <v>135</v>
      </c>
    </row>
    <row r="21" spans="1:9" ht="15.75" customHeight="1">
      <c r="A21" s="1">
        <v>522</v>
      </c>
      <c r="B21" s="3">
        <v>523</v>
      </c>
      <c r="C21" s="3" t="s">
        <v>1577</v>
      </c>
      <c r="D21" s="3" t="s">
        <v>1578</v>
      </c>
      <c r="E21" s="3" t="s">
        <v>1579</v>
      </c>
      <c r="F21" s="3" t="s">
        <v>1580</v>
      </c>
      <c r="G21" s="3">
        <v>0</v>
      </c>
      <c r="H21" s="3" t="s">
        <v>1581</v>
      </c>
      <c r="I21" s="4" t="str">
        <f ca="1">IFERROR(__xludf.DUMMYFUNCTION("REGEXREPLACE(F524,""\D"", """")"),"134")</f>
        <v>134</v>
      </c>
    </row>
    <row r="22" spans="1:9" ht="15.75" customHeight="1">
      <c r="A22" s="1">
        <v>2738</v>
      </c>
      <c r="B22" s="3">
        <v>2739</v>
      </c>
      <c r="C22" s="3" t="s">
        <v>7646</v>
      </c>
      <c r="D22" s="3" t="s">
        <v>7647</v>
      </c>
      <c r="E22" s="3" t="s">
        <v>7648</v>
      </c>
      <c r="F22" s="3" t="s">
        <v>7649</v>
      </c>
      <c r="G22" s="3">
        <v>91</v>
      </c>
      <c r="H22" s="3" t="s">
        <v>7650</v>
      </c>
      <c r="I22" s="4" t="str">
        <f ca="1">IFERROR(__xludf.DUMMYFUNCTION("REGEXREPLACE(F2740,""\D"", """")"),"130")</f>
        <v>130</v>
      </c>
    </row>
    <row r="23" spans="1:9" ht="15.75" customHeight="1">
      <c r="A23" s="1">
        <v>1141</v>
      </c>
      <c r="B23" s="3">
        <v>1142</v>
      </c>
      <c r="C23" s="3" t="s">
        <v>3335</v>
      </c>
      <c r="D23" s="3" t="s">
        <v>3336</v>
      </c>
      <c r="E23" s="3" t="s">
        <v>3337</v>
      </c>
      <c r="F23" s="3" t="s">
        <v>3338</v>
      </c>
      <c r="G23" s="3">
        <v>7</v>
      </c>
      <c r="H23" s="3" t="s">
        <v>3339</v>
      </c>
      <c r="I23" s="4" t="str">
        <f ca="1">IFERROR(__xludf.DUMMYFUNCTION("REGEXREPLACE(F1143,""\D"", """")"),"128")</f>
        <v>128</v>
      </c>
    </row>
    <row r="24" spans="1:9" ht="15.75" customHeight="1">
      <c r="A24" s="1">
        <v>4449</v>
      </c>
      <c r="B24" s="3">
        <v>4450</v>
      </c>
      <c r="C24" s="3" t="s">
        <v>12145</v>
      </c>
      <c r="D24" s="3" t="s">
        <v>12146</v>
      </c>
      <c r="E24" s="3" t="s">
        <v>12147</v>
      </c>
      <c r="F24" s="3" t="s">
        <v>12148</v>
      </c>
      <c r="G24" s="3">
        <v>24</v>
      </c>
      <c r="H24" s="3" t="s">
        <v>12149</v>
      </c>
      <c r="I24" s="4" t="str">
        <f ca="1">IFERROR(__xludf.DUMMYFUNCTION("REGEXREPLACE(F4451,""\D"", """")"),"126")</f>
        <v>126</v>
      </c>
    </row>
    <row r="25" spans="1:9" ht="15.75" customHeight="1">
      <c r="A25" s="1">
        <v>3045</v>
      </c>
      <c r="B25" s="3">
        <v>3046</v>
      </c>
      <c r="C25" s="3" t="s">
        <v>8462</v>
      </c>
      <c r="D25" s="3" t="s">
        <v>8463</v>
      </c>
      <c r="E25" s="3" t="s">
        <v>8464</v>
      </c>
      <c r="F25" s="3" t="s">
        <v>8465</v>
      </c>
      <c r="G25" s="3">
        <v>0</v>
      </c>
      <c r="H25" s="3" t="s">
        <v>8466</v>
      </c>
      <c r="I25" s="4" t="str">
        <f ca="1">IFERROR(__xludf.DUMMYFUNCTION("REGEXREPLACE(F3047,""\D"", """")"),"123")</f>
        <v>123</v>
      </c>
    </row>
    <row r="26" spans="1:9" ht="15.75" customHeight="1">
      <c r="A26" s="1">
        <v>2244</v>
      </c>
      <c r="B26" s="3">
        <v>2245</v>
      </c>
      <c r="C26" s="3" t="s">
        <v>6335</v>
      </c>
      <c r="D26" s="3" t="s">
        <v>6336</v>
      </c>
      <c r="E26" s="3" t="s">
        <v>6337</v>
      </c>
      <c r="F26" s="3" t="s">
        <v>6338</v>
      </c>
      <c r="G26" s="3">
        <v>8</v>
      </c>
      <c r="H26" s="3" t="s">
        <v>6339</v>
      </c>
      <c r="I26" s="4" t="str">
        <f ca="1">IFERROR(__xludf.DUMMYFUNCTION("REGEXREPLACE(F2246,""\D"", """")"),"122")</f>
        <v>122</v>
      </c>
    </row>
    <row r="27" spans="1:9" ht="15.75" customHeight="1">
      <c r="A27" s="1">
        <v>1302</v>
      </c>
      <c r="B27" s="3">
        <v>1303</v>
      </c>
      <c r="C27" s="3" t="s">
        <v>3798</v>
      </c>
      <c r="D27" s="3" t="s">
        <v>3799</v>
      </c>
      <c r="E27" s="3" t="s">
        <v>3800</v>
      </c>
      <c r="F27" s="3" t="s">
        <v>3801</v>
      </c>
      <c r="G27" s="3">
        <v>1</v>
      </c>
      <c r="H27" s="3" t="s">
        <v>3802</v>
      </c>
      <c r="I27" s="4" t="str">
        <f ca="1">IFERROR(__xludf.DUMMYFUNCTION("REGEXREPLACE(F1304,""\D"", """")"),"117")</f>
        <v>117</v>
      </c>
    </row>
    <row r="28" spans="1:9" ht="15.75" customHeight="1">
      <c r="A28" s="1">
        <v>1469</v>
      </c>
      <c r="B28" s="3">
        <v>1470</v>
      </c>
      <c r="C28" s="3" t="s">
        <v>4257</v>
      </c>
      <c r="D28" s="3" t="s">
        <v>4258</v>
      </c>
      <c r="E28" s="3" t="s">
        <v>4259</v>
      </c>
      <c r="F28" s="3" t="s">
        <v>3801</v>
      </c>
      <c r="G28" s="3">
        <v>46</v>
      </c>
      <c r="H28" s="3" t="s">
        <v>4260</v>
      </c>
      <c r="I28" s="4" t="str">
        <f ca="1">IFERROR(__xludf.DUMMYFUNCTION("REGEXREPLACE(F1471,""\D"", """")"),"117")</f>
        <v>117</v>
      </c>
    </row>
    <row r="29" spans="1:9" ht="15.75" customHeight="1">
      <c r="A29" s="1">
        <v>3032</v>
      </c>
      <c r="B29" s="3">
        <v>3033</v>
      </c>
      <c r="C29" s="3" t="s">
        <v>8422</v>
      </c>
      <c r="D29" s="3" t="s">
        <v>8423</v>
      </c>
      <c r="E29" s="3" t="s">
        <v>8424</v>
      </c>
      <c r="F29" s="3" t="s">
        <v>3801</v>
      </c>
      <c r="G29" s="3">
        <v>0</v>
      </c>
      <c r="H29" s="3" t="s">
        <v>6587</v>
      </c>
      <c r="I29" s="4" t="str">
        <f ca="1">IFERROR(__xludf.DUMMYFUNCTION("REGEXREPLACE(F3034,""\D"", """")"),"117")</f>
        <v>117</v>
      </c>
    </row>
    <row r="30" spans="1:9" ht="15.75" customHeight="1">
      <c r="A30" s="1">
        <v>3894</v>
      </c>
      <c r="B30" s="3">
        <v>3895</v>
      </c>
      <c r="C30" s="3" t="s">
        <v>10691</v>
      </c>
      <c r="D30" s="3" t="s">
        <v>10692</v>
      </c>
      <c r="E30" s="3" t="s">
        <v>10693</v>
      </c>
      <c r="F30" s="3" t="s">
        <v>10694</v>
      </c>
      <c r="G30" s="3">
        <v>0</v>
      </c>
      <c r="H30" s="3" t="s">
        <v>10695</v>
      </c>
      <c r="I30" s="4" t="str">
        <f ca="1">IFERROR(__xludf.DUMMYFUNCTION("REGEXREPLACE(F3896,""\D"", """")"),"115")</f>
        <v>115</v>
      </c>
    </row>
    <row r="31" spans="1:9" ht="15.75" customHeight="1">
      <c r="A31" s="1">
        <v>2440</v>
      </c>
      <c r="B31" s="3">
        <v>2441</v>
      </c>
      <c r="C31" s="3" t="s">
        <v>6847</v>
      </c>
      <c r="D31" s="3" t="s">
        <v>6848</v>
      </c>
      <c r="E31" s="3" t="s">
        <v>6849</v>
      </c>
      <c r="F31" s="3" t="s">
        <v>6850</v>
      </c>
      <c r="G31" s="3">
        <v>17</v>
      </c>
      <c r="H31" s="3" t="s">
        <v>5436</v>
      </c>
      <c r="I31" s="4" t="str">
        <f ca="1">IFERROR(__xludf.DUMMYFUNCTION("REGEXREPLACE(F2442,""\D"", """")"),"114")</f>
        <v>114</v>
      </c>
    </row>
    <row r="32" spans="1:9" ht="15.75" customHeight="1">
      <c r="A32" s="1">
        <v>1172</v>
      </c>
      <c r="B32" s="3">
        <v>1173</v>
      </c>
      <c r="C32" s="3" t="s">
        <v>3426</v>
      </c>
      <c r="D32" s="3" t="s">
        <v>3427</v>
      </c>
      <c r="E32" s="3" t="s">
        <v>3428</v>
      </c>
      <c r="F32" s="3" t="s">
        <v>3429</v>
      </c>
      <c r="G32" s="3">
        <v>40</v>
      </c>
      <c r="H32" s="3" t="s">
        <v>3430</v>
      </c>
      <c r="I32" s="4" t="str">
        <f ca="1">IFERROR(__xludf.DUMMYFUNCTION("REGEXREPLACE(F1174,""\D"", """")"),"112")</f>
        <v>112</v>
      </c>
    </row>
    <row r="33" spans="1:9" ht="15.75" customHeight="1">
      <c r="A33" s="1">
        <v>1267</v>
      </c>
      <c r="B33" s="3">
        <v>1268</v>
      </c>
      <c r="C33" s="3" t="s">
        <v>3699</v>
      </c>
      <c r="D33" s="3" t="s">
        <v>3700</v>
      </c>
      <c r="E33" s="3" t="s">
        <v>3701</v>
      </c>
      <c r="F33" s="3" t="s">
        <v>3702</v>
      </c>
      <c r="G33" s="3">
        <v>23</v>
      </c>
      <c r="H33" s="3" t="s">
        <v>3703</v>
      </c>
      <c r="I33" s="4" t="str">
        <f ca="1">IFERROR(__xludf.DUMMYFUNCTION("REGEXREPLACE(F1269,""\D"", """")"),"110")</f>
        <v>110</v>
      </c>
    </row>
    <row r="34" spans="1:9" ht="15.75" customHeight="1">
      <c r="A34" s="1">
        <v>1174</v>
      </c>
      <c r="B34" s="3">
        <v>1175</v>
      </c>
      <c r="C34" s="3" t="s">
        <v>3434</v>
      </c>
      <c r="D34" s="3" t="s">
        <v>3435</v>
      </c>
      <c r="E34" s="3" t="s">
        <v>3436</v>
      </c>
      <c r="F34" s="3" t="s">
        <v>3437</v>
      </c>
      <c r="G34" s="3">
        <v>0</v>
      </c>
      <c r="H34" s="3" t="s">
        <v>3438</v>
      </c>
      <c r="I34" s="4" t="str">
        <f ca="1">IFERROR(__xludf.DUMMYFUNCTION("REGEXREPLACE(F1176,""\D"", """")"),"106")</f>
        <v>106</v>
      </c>
    </row>
    <row r="35" spans="1:9" ht="15.75" customHeight="1">
      <c r="A35" s="1">
        <v>3578</v>
      </c>
      <c r="B35" s="3">
        <v>3579</v>
      </c>
      <c r="C35" s="3" t="s">
        <v>9886</v>
      </c>
      <c r="D35" s="3" t="s">
        <v>9887</v>
      </c>
      <c r="E35" s="3" t="s">
        <v>9888</v>
      </c>
      <c r="F35" s="3" t="s">
        <v>3437</v>
      </c>
      <c r="G35" s="3">
        <v>57</v>
      </c>
      <c r="H35" s="3" t="s">
        <v>4260</v>
      </c>
      <c r="I35" s="4" t="str">
        <f ca="1">IFERROR(__xludf.DUMMYFUNCTION("REGEXREPLACE(F3580,""\D"", """")"),"106")</f>
        <v>106</v>
      </c>
    </row>
    <row r="36" spans="1:9" ht="15.75" customHeight="1">
      <c r="A36" s="1">
        <v>4358</v>
      </c>
      <c r="B36" s="3">
        <v>4359</v>
      </c>
      <c r="C36" s="3" t="s">
        <v>11904</v>
      </c>
      <c r="D36" s="3" t="s">
        <v>11905</v>
      </c>
      <c r="E36" s="3" t="s">
        <v>11906</v>
      </c>
      <c r="F36" s="3" t="s">
        <v>11907</v>
      </c>
      <c r="G36" s="3">
        <v>6</v>
      </c>
      <c r="H36" s="3" t="s">
        <v>5476</v>
      </c>
      <c r="I36" s="4" t="str">
        <f ca="1">IFERROR(__xludf.DUMMYFUNCTION("REGEXREPLACE(F4360,""\D"", """")"),"99")</f>
        <v>99</v>
      </c>
    </row>
    <row r="37" spans="1:9" ht="15.75" customHeight="1">
      <c r="A37" s="1">
        <v>406</v>
      </c>
      <c r="B37" s="3">
        <v>407</v>
      </c>
      <c r="C37" s="3" t="s">
        <v>1235</v>
      </c>
      <c r="D37" s="3" t="s">
        <v>1236</v>
      </c>
      <c r="E37" s="3" t="s">
        <v>1237</v>
      </c>
      <c r="F37" s="3" t="s">
        <v>1238</v>
      </c>
      <c r="G37" s="3">
        <v>79</v>
      </c>
      <c r="H37" s="3" t="s">
        <v>1239</v>
      </c>
      <c r="I37" s="4" t="str">
        <f ca="1">IFERROR(__xludf.DUMMYFUNCTION("REGEXREPLACE(F408,""\D"", """")"),"98")</f>
        <v>98</v>
      </c>
    </row>
    <row r="38" spans="1:9" ht="15.75" customHeight="1">
      <c r="A38" s="1">
        <v>2340</v>
      </c>
      <c r="B38" s="3">
        <v>2341</v>
      </c>
      <c r="C38" s="3" t="s">
        <v>6584</v>
      </c>
      <c r="D38" s="3" t="s">
        <v>6585</v>
      </c>
      <c r="E38" s="3" t="s">
        <v>6586</v>
      </c>
      <c r="F38" s="3" t="s">
        <v>1238</v>
      </c>
      <c r="G38" s="3">
        <v>19</v>
      </c>
      <c r="H38" s="3" t="s">
        <v>6587</v>
      </c>
      <c r="I38" s="4" t="str">
        <f ca="1">IFERROR(__xludf.DUMMYFUNCTION("REGEXREPLACE(F2342,""\D"", """")"),"98")</f>
        <v>98</v>
      </c>
    </row>
    <row r="39" spans="1:9" ht="15.75" customHeight="1">
      <c r="A39" s="1">
        <v>736</v>
      </c>
      <c r="B39" s="3">
        <v>737</v>
      </c>
      <c r="C39" s="3" t="s">
        <v>2194</v>
      </c>
      <c r="D39" s="3" t="s">
        <v>2195</v>
      </c>
      <c r="E39" s="3" t="s">
        <v>2196</v>
      </c>
      <c r="F39" s="3" t="s">
        <v>2197</v>
      </c>
      <c r="G39" s="3">
        <v>34</v>
      </c>
      <c r="H39" s="3" t="s">
        <v>2198</v>
      </c>
      <c r="I39" s="4" t="str">
        <f ca="1">IFERROR(__xludf.DUMMYFUNCTION("REGEXREPLACE(F738,""\D"", """")"),"93")</f>
        <v>93</v>
      </c>
    </row>
    <row r="40" spans="1:9" ht="15.75" customHeight="1">
      <c r="A40" s="1">
        <v>1581</v>
      </c>
      <c r="B40" s="3">
        <v>1582</v>
      </c>
      <c r="C40" s="3" t="s">
        <v>4568</v>
      </c>
      <c r="D40" s="3" t="s">
        <v>4569</v>
      </c>
      <c r="E40" s="3" t="s">
        <v>4570</v>
      </c>
      <c r="F40" s="3" t="s">
        <v>4571</v>
      </c>
      <c r="G40" s="3">
        <v>21</v>
      </c>
      <c r="H40" s="3" t="s">
        <v>4572</v>
      </c>
      <c r="I40" s="4" t="str">
        <f ca="1">IFERROR(__xludf.DUMMYFUNCTION("REGEXREPLACE(F1583,""\D"", """")"),"91")</f>
        <v>91</v>
      </c>
    </row>
    <row r="41" spans="1:9" ht="15.75" customHeight="1">
      <c r="A41" s="1">
        <v>466</v>
      </c>
      <c r="B41" s="3">
        <v>467</v>
      </c>
      <c r="C41" s="3" t="s">
        <v>1411</v>
      </c>
      <c r="D41" s="3" t="s">
        <v>1412</v>
      </c>
      <c r="E41" s="3" t="s">
        <v>1413</v>
      </c>
      <c r="F41" s="3" t="s">
        <v>1414</v>
      </c>
      <c r="G41" s="3">
        <v>260</v>
      </c>
      <c r="H41" s="3" t="s">
        <v>1415</v>
      </c>
      <c r="I41" s="4" t="str">
        <f ca="1">IFERROR(__xludf.DUMMYFUNCTION("REGEXREPLACE(F468,""\D"", """")"),"84")</f>
        <v>84</v>
      </c>
    </row>
    <row r="42" spans="1:9" ht="15.75" customHeight="1">
      <c r="A42" s="1">
        <v>1703</v>
      </c>
      <c r="B42" s="3">
        <v>1704</v>
      </c>
      <c r="C42" s="3" t="s">
        <v>4907</v>
      </c>
      <c r="D42" s="3" t="s">
        <v>4908</v>
      </c>
      <c r="E42" s="3" t="s">
        <v>4909</v>
      </c>
      <c r="F42" s="3" t="s">
        <v>1414</v>
      </c>
      <c r="G42" s="3">
        <v>0</v>
      </c>
      <c r="H42" s="3" t="s">
        <v>4910</v>
      </c>
      <c r="I42" s="4" t="str">
        <f ca="1">IFERROR(__xludf.DUMMYFUNCTION("REGEXREPLACE(F1705,""\D"", """")"),"84")</f>
        <v>84</v>
      </c>
    </row>
    <row r="43" spans="1:9" ht="15.75" customHeight="1">
      <c r="A43" s="1">
        <v>987</v>
      </c>
      <c r="B43" s="3">
        <v>988</v>
      </c>
      <c r="C43" s="3" t="s">
        <v>2902</v>
      </c>
      <c r="D43" s="3" t="s">
        <v>2903</v>
      </c>
      <c r="E43" s="3" t="s">
        <v>2904</v>
      </c>
      <c r="F43" s="3" t="s">
        <v>2905</v>
      </c>
      <c r="G43" s="3">
        <v>72</v>
      </c>
      <c r="H43" s="3" t="s">
        <v>2906</v>
      </c>
      <c r="I43" s="4" t="str">
        <f ca="1">IFERROR(__xludf.DUMMYFUNCTION("REGEXREPLACE(F989,""\D"", """")"),"82")</f>
        <v>82</v>
      </c>
    </row>
    <row r="44" spans="1:9" ht="15.75" customHeight="1">
      <c r="A44" s="1">
        <v>2964</v>
      </c>
      <c r="B44" s="3">
        <v>2965</v>
      </c>
      <c r="C44" s="3" t="s">
        <v>8244</v>
      </c>
      <c r="D44" s="3" t="s">
        <v>8245</v>
      </c>
      <c r="E44" s="3" t="s">
        <v>8246</v>
      </c>
      <c r="F44" s="3" t="s">
        <v>2905</v>
      </c>
      <c r="G44" s="3">
        <v>0</v>
      </c>
      <c r="H44" s="3" t="s">
        <v>8247</v>
      </c>
      <c r="I44" s="4" t="str">
        <f ca="1">IFERROR(__xludf.DUMMYFUNCTION("REGEXREPLACE(F2966,""\D"", """")"),"82")</f>
        <v>82</v>
      </c>
    </row>
    <row r="45" spans="1:9" ht="15.75" customHeight="1">
      <c r="A45" s="1">
        <v>3042</v>
      </c>
      <c r="B45" s="3">
        <v>3043</v>
      </c>
      <c r="C45" s="3" t="s">
        <v>8452</v>
      </c>
      <c r="D45" s="3" t="s">
        <v>8453</v>
      </c>
      <c r="E45" s="3" t="s">
        <v>8454</v>
      </c>
      <c r="F45" s="3" t="s">
        <v>8455</v>
      </c>
      <c r="G45" s="3">
        <v>25</v>
      </c>
      <c r="H45" s="3" t="s">
        <v>8456</v>
      </c>
      <c r="I45" s="4" t="str">
        <f ca="1">IFERROR(__xludf.DUMMYFUNCTION("REGEXREPLACE(F3044,""\D"", """")"),"79")</f>
        <v>79</v>
      </c>
    </row>
    <row r="46" spans="1:9" ht="15.75" customHeight="1">
      <c r="A46" s="1">
        <v>2171</v>
      </c>
      <c r="B46" s="3">
        <v>2172</v>
      </c>
      <c r="C46" s="3" t="s">
        <v>6144</v>
      </c>
      <c r="D46" s="3" t="s">
        <v>6145</v>
      </c>
      <c r="E46" s="3" t="s">
        <v>6146</v>
      </c>
      <c r="F46" s="3" t="s">
        <v>6147</v>
      </c>
      <c r="G46" s="3">
        <v>1</v>
      </c>
      <c r="H46" s="3" t="s">
        <v>3071</v>
      </c>
      <c r="I46" s="4" t="str">
        <f ca="1">IFERROR(__xludf.DUMMYFUNCTION("REGEXREPLACE(F2173,""\D"", """")"),"77")</f>
        <v>77</v>
      </c>
    </row>
    <row r="47" spans="1:9" ht="15.75" customHeight="1">
      <c r="A47" s="1">
        <v>561</v>
      </c>
      <c r="B47" s="3">
        <v>562</v>
      </c>
      <c r="C47" s="3" t="s">
        <v>1687</v>
      </c>
      <c r="D47" s="3" t="s">
        <v>1688</v>
      </c>
      <c r="E47" s="3" t="s">
        <v>1689</v>
      </c>
      <c r="F47" s="3" t="s">
        <v>1690</v>
      </c>
      <c r="G47" s="3">
        <v>0</v>
      </c>
      <c r="H47" s="3" t="s">
        <v>1691</v>
      </c>
      <c r="I47" s="4" t="str">
        <f ca="1">IFERROR(__xludf.DUMMYFUNCTION("REGEXREPLACE(F563,""\D"", """")"),"75")</f>
        <v>75</v>
      </c>
    </row>
    <row r="48" spans="1:9" ht="15.75" customHeight="1">
      <c r="A48" s="1">
        <v>2912</v>
      </c>
      <c r="B48" s="3">
        <v>2913</v>
      </c>
      <c r="C48" s="3" t="s">
        <v>8107</v>
      </c>
      <c r="D48" s="3" t="s">
        <v>8108</v>
      </c>
      <c r="E48" s="3" t="s">
        <v>8109</v>
      </c>
      <c r="F48" s="3" t="s">
        <v>8110</v>
      </c>
      <c r="G48" s="3">
        <v>17</v>
      </c>
      <c r="H48" s="3" t="s">
        <v>6774</v>
      </c>
      <c r="I48" s="4" t="str">
        <f ca="1">IFERROR(__xludf.DUMMYFUNCTION("REGEXREPLACE(F2914,""\D"", """")"),"74")</f>
        <v>74</v>
      </c>
    </row>
    <row r="49" spans="1:9" ht="15.75" customHeight="1">
      <c r="A49" s="1">
        <v>653</v>
      </c>
      <c r="B49" s="3">
        <v>654</v>
      </c>
      <c r="C49" s="3" t="s">
        <v>1951</v>
      </c>
      <c r="D49" s="3" t="s">
        <v>1952</v>
      </c>
      <c r="E49" s="3" t="s">
        <v>1953</v>
      </c>
      <c r="F49" s="3" t="s">
        <v>1954</v>
      </c>
      <c r="G49" s="3">
        <v>0</v>
      </c>
      <c r="H49" s="3" t="s">
        <v>1955</v>
      </c>
      <c r="I49" s="4" t="str">
        <f ca="1">IFERROR(__xludf.DUMMYFUNCTION("REGEXREPLACE(F655,""\D"", """")"),"71")</f>
        <v>71</v>
      </c>
    </row>
    <row r="50" spans="1:9" ht="15.75" customHeight="1">
      <c r="A50" s="1">
        <v>587</v>
      </c>
      <c r="B50" s="3">
        <v>588</v>
      </c>
      <c r="C50" s="3" t="s">
        <v>1762</v>
      </c>
      <c r="D50" s="3" t="s">
        <v>1763</v>
      </c>
      <c r="E50" s="3" t="s">
        <v>1764</v>
      </c>
      <c r="F50" s="3" t="s">
        <v>1765</v>
      </c>
      <c r="G50" s="3">
        <v>0</v>
      </c>
      <c r="H50" s="3" t="s">
        <v>1766</v>
      </c>
      <c r="I50" s="4" t="str">
        <f ca="1">IFERROR(__xludf.DUMMYFUNCTION("REGEXREPLACE(F589,""\D"", """")"),"70")</f>
        <v>70</v>
      </c>
    </row>
    <row r="51" spans="1:9" ht="15.75" customHeight="1">
      <c r="A51" s="1">
        <v>2034</v>
      </c>
      <c r="B51" s="3">
        <v>2035</v>
      </c>
      <c r="C51" s="3" t="s">
        <v>5778</v>
      </c>
      <c r="D51" s="3" t="s">
        <v>5779</v>
      </c>
      <c r="E51" s="3" t="s">
        <v>5780</v>
      </c>
      <c r="F51" s="3" t="s">
        <v>5781</v>
      </c>
      <c r="G51" s="3">
        <v>17</v>
      </c>
      <c r="H51" s="3" t="s">
        <v>616</v>
      </c>
      <c r="I51" s="4" t="str">
        <f ca="1">IFERROR(__xludf.DUMMYFUNCTION("REGEXREPLACE(F2036,""\D"", """")"),"69")</f>
        <v>69</v>
      </c>
    </row>
    <row r="52" spans="1:9" ht="15.75" customHeight="1">
      <c r="A52" s="1">
        <v>1018</v>
      </c>
      <c r="B52" s="3">
        <v>1019</v>
      </c>
      <c r="C52" s="3" t="s">
        <v>2986</v>
      </c>
      <c r="D52" s="3" t="s">
        <v>2987</v>
      </c>
      <c r="E52" s="3" t="s">
        <v>2988</v>
      </c>
      <c r="F52" s="3" t="s">
        <v>2989</v>
      </c>
      <c r="G52" s="3">
        <v>35</v>
      </c>
      <c r="H52" s="3" t="s">
        <v>277</v>
      </c>
      <c r="I52" s="4" t="str">
        <f ca="1">IFERROR(__xludf.DUMMYFUNCTION("REGEXREPLACE(F1020,""\D"", """")"),"67")</f>
        <v>67</v>
      </c>
    </row>
    <row r="53" spans="1:9" ht="15.75" customHeight="1">
      <c r="A53" s="1">
        <v>3783</v>
      </c>
      <c r="B53" s="3">
        <v>3784</v>
      </c>
      <c r="C53" s="3" t="s">
        <v>10412</v>
      </c>
      <c r="D53" s="3" t="s">
        <v>10413</v>
      </c>
      <c r="E53" s="3" t="s">
        <v>10414</v>
      </c>
      <c r="F53" s="3" t="s">
        <v>2989</v>
      </c>
      <c r="G53" s="3">
        <v>4</v>
      </c>
      <c r="H53" s="3" t="s">
        <v>1955</v>
      </c>
      <c r="I53" s="4" t="str">
        <f ca="1">IFERROR(__xludf.DUMMYFUNCTION("REGEXREPLACE(F3785,""\D"", """")"),"67")</f>
        <v>67</v>
      </c>
    </row>
    <row r="54" spans="1:9" ht="15.75" customHeight="1">
      <c r="A54" s="1">
        <v>353</v>
      </c>
      <c r="B54" s="3">
        <v>354</v>
      </c>
      <c r="C54" s="3" t="s">
        <v>1077</v>
      </c>
      <c r="D54" s="3" t="s">
        <v>1078</v>
      </c>
      <c r="E54" s="3" t="s">
        <v>1079</v>
      </c>
      <c r="F54" s="3" t="s">
        <v>1080</v>
      </c>
      <c r="G54" s="3">
        <v>20</v>
      </c>
      <c r="H54" s="3" t="s">
        <v>616</v>
      </c>
      <c r="I54" s="4" t="str">
        <f ca="1">IFERROR(__xludf.DUMMYFUNCTION("REGEXREPLACE(F355,""\D"", """")"),"66")</f>
        <v>66</v>
      </c>
    </row>
    <row r="55" spans="1:9" ht="15.75" customHeight="1">
      <c r="A55" s="1">
        <v>4551</v>
      </c>
      <c r="B55" s="3">
        <v>4552</v>
      </c>
      <c r="C55" s="3" t="s">
        <v>12425</v>
      </c>
      <c r="D55" s="3" t="s">
        <v>12426</v>
      </c>
      <c r="E55" s="3" t="s">
        <v>12427</v>
      </c>
      <c r="F55" s="3" t="s">
        <v>12428</v>
      </c>
      <c r="G55" s="3">
        <v>0</v>
      </c>
      <c r="H55" s="3" t="s">
        <v>950</v>
      </c>
      <c r="I55" s="4" t="str">
        <f ca="1">IFERROR(__xludf.DUMMYFUNCTION("REGEXREPLACE(F4553,""\D"", """")"),"64")</f>
        <v>64</v>
      </c>
    </row>
    <row r="56" spans="1:9" ht="15.75" customHeight="1">
      <c r="A56" s="1">
        <v>939</v>
      </c>
      <c r="B56" s="3">
        <v>940</v>
      </c>
      <c r="C56" s="3" t="s">
        <v>2766</v>
      </c>
      <c r="D56" s="3" t="s">
        <v>2767</v>
      </c>
      <c r="E56" s="3" t="s">
        <v>2768</v>
      </c>
      <c r="F56" s="3" t="s">
        <v>2769</v>
      </c>
      <c r="G56" s="3">
        <v>92</v>
      </c>
      <c r="H56" s="3" t="s">
        <v>2770</v>
      </c>
      <c r="I56" s="4" t="str">
        <f ca="1">IFERROR(__xludf.DUMMYFUNCTION("REGEXREPLACE(F941,""\D"", """")"),"63")</f>
        <v>63</v>
      </c>
    </row>
    <row r="57" spans="1:9" ht="15.75" customHeight="1">
      <c r="A57" s="1">
        <v>993</v>
      </c>
      <c r="B57" s="3">
        <v>994</v>
      </c>
      <c r="C57" s="3" t="s">
        <v>2923</v>
      </c>
      <c r="D57" s="3" t="s">
        <v>2924</v>
      </c>
      <c r="E57" s="3" t="s">
        <v>2925</v>
      </c>
      <c r="F57" s="3" t="s">
        <v>2769</v>
      </c>
      <c r="G57" s="3">
        <v>8</v>
      </c>
      <c r="H57" s="3" t="s">
        <v>1955</v>
      </c>
      <c r="I57" s="4" t="str">
        <f ca="1">IFERROR(__xludf.DUMMYFUNCTION("REGEXREPLACE(F995,""\D"", """")"),"63")</f>
        <v>63</v>
      </c>
    </row>
    <row r="58" spans="1:9" ht="15.75" customHeight="1">
      <c r="A58" s="1">
        <v>556</v>
      </c>
      <c r="B58" s="3">
        <v>557</v>
      </c>
      <c r="C58" s="3" t="s">
        <v>1672</v>
      </c>
      <c r="D58" s="3" t="s">
        <v>1673</v>
      </c>
      <c r="E58" s="3" t="s">
        <v>1674</v>
      </c>
      <c r="F58" s="3" t="s">
        <v>1675</v>
      </c>
      <c r="G58" s="3">
        <v>0</v>
      </c>
      <c r="H58" s="3" t="s">
        <v>813</v>
      </c>
      <c r="I58" s="4" t="str">
        <f ca="1">IFERROR(__xludf.DUMMYFUNCTION("REGEXREPLACE(F558,""\D"", """")"),"62")</f>
        <v>62</v>
      </c>
    </row>
    <row r="59" spans="1:9" ht="15.75" customHeight="1">
      <c r="A59" s="1">
        <v>1920</v>
      </c>
      <c r="B59" s="3">
        <v>1921</v>
      </c>
      <c r="C59" s="3" t="s">
        <v>5473</v>
      </c>
      <c r="D59" s="3" t="s">
        <v>5474</v>
      </c>
      <c r="E59" s="3" t="s">
        <v>5475</v>
      </c>
      <c r="F59" s="3" t="s">
        <v>1675</v>
      </c>
      <c r="G59" s="3">
        <v>43</v>
      </c>
      <c r="H59" s="3" t="s">
        <v>5476</v>
      </c>
      <c r="I59" s="4" t="str">
        <f ca="1">IFERROR(__xludf.DUMMYFUNCTION("REGEXREPLACE(F1922,""\D"", """")"),"62")</f>
        <v>62</v>
      </c>
    </row>
    <row r="60" spans="1:9" ht="15.75" customHeight="1">
      <c r="A60" s="1">
        <v>2601</v>
      </c>
      <c r="B60" s="3">
        <v>2602</v>
      </c>
      <c r="C60" s="3" t="s">
        <v>7280</v>
      </c>
      <c r="D60" s="3" t="s">
        <v>7281</v>
      </c>
      <c r="E60" s="3" t="s">
        <v>7282</v>
      </c>
      <c r="F60" s="3" t="s">
        <v>1675</v>
      </c>
      <c r="G60" s="3">
        <v>0</v>
      </c>
      <c r="H60" s="3" t="s">
        <v>813</v>
      </c>
      <c r="I60" s="4" t="str">
        <f ca="1">IFERROR(__xludf.DUMMYFUNCTION("REGEXREPLACE(F2603,""\D"", """")"),"62")</f>
        <v>62</v>
      </c>
    </row>
    <row r="61" spans="1:9" ht="15.75" customHeight="1">
      <c r="A61" s="1">
        <v>70</v>
      </c>
      <c r="B61" s="3">
        <v>71</v>
      </c>
      <c r="C61" s="3" t="s">
        <v>228</v>
      </c>
      <c r="D61" s="3" t="s">
        <v>229</v>
      </c>
      <c r="E61" s="3" t="s">
        <v>230</v>
      </c>
      <c r="F61" s="3" t="s">
        <v>231</v>
      </c>
      <c r="G61" s="3">
        <v>147</v>
      </c>
      <c r="H61" s="3" t="s">
        <v>232</v>
      </c>
      <c r="I61" s="4" t="str">
        <f ca="1">IFERROR(__xludf.DUMMYFUNCTION("REGEXREPLACE(F72,""\D"", """")"),"61")</f>
        <v>61</v>
      </c>
    </row>
    <row r="62" spans="1:9" ht="15.75" customHeight="1">
      <c r="A62" s="1">
        <v>1494</v>
      </c>
      <c r="B62" s="3">
        <v>1495</v>
      </c>
      <c r="C62" s="3" t="s">
        <v>4327</v>
      </c>
      <c r="D62" s="3" t="s">
        <v>4328</v>
      </c>
      <c r="E62" s="3" t="s">
        <v>4329</v>
      </c>
      <c r="F62" s="3" t="s">
        <v>231</v>
      </c>
      <c r="G62" s="3">
        <v>0</v>
      </c>
      <c r="H62" s="3" t="s">
        <v>4330</v>
      </c>
      <c r="I62" s="4" t="str">
        <f ca="1">IFERROR(__xludf.DUMMYFUNCTION("REGEXREPLACE(F1496,""\D"", """")"),"61")</f>
        <v>61</v>
      </c>
    </row>
    <row r="63" spans="1:9" ht="15.75" customHeight="1">
      <c r="A63" s="1">
        <v>4054</v>
      </c>
      <c r="B63" s="3">
        <v>4055</v>
      </c>
      <c r="C63" s="3" t="s">
        <v>11112</v>
      </c>
      <c r="D63" s="3" t="s">
        <v>11113</v>
      </c>
      <c r="E63" s="3" t="s">
        <v>11114</v>
      </c>
      <c r="F63" s="3" t="s">
        <v>231</v>
      </c>
      <c r="G63" s="3">
        <v>0</v>
      </c>
      <c r="H63" s="3" t="s">
        <v>4330</v>
      </c>
      <c r="I63" s="4" t="str">
        <f ca="1">IFERROR(__xludf.DUMMYFUNCTION("REGEXREPLACE(F4056,""\D"", """")"),"61")</f>
        <v>61</v>
      </c>
    </row>
    <row r="64" spans="1:9" ht="15.75" customHeight="1">
      <c r="A64" s="1">
        <v>1527</v>
      </c>
      <c r="B64" s="3">
        <v>1528</v>
      </c>
      <c r="C64" s="3" t="s">
        <v>4419</v>
      </c>
      <c r="D64" s="3" t="s">
        <v>4420</v>
      </c>
      <c r="E64" s="3" t="s">
        <v>4421</v>
      </c>
      <c r="F64" s="3" t="s">
        <v>4422</v>
      </c>
      <c r="G64" s="3">
        <v>79</v>
      </c>
      <c r="H64" s="3" t="s">
        <v>1315</v>
      </c>
      <c r="I64" s="4" t="str">
        <f ca="1">IFERROR(__xludf.DUMMYFUNCTION("REGEXREPLACE(F1529,""\D"", """")"),"60")</f>
        <v>60</v>
      </c>
    </row>
    <row r="65" spans="1:9" ht="15.75" customHeight="1">
      <c r="A65" s="1">
        <v>3041</v>
      </c>
      <c r="B65" s="3">
        <v>3042</v>
      </c>
      <c r="C65" s="3" t="s">
        <v>8448</v>
      </c>
      <c r="D65" s="3" t="s">
        <v>8449</v>
      </c>
      <c r="E65" s="3" t="s">
        <v>8450</v>
      </c>
      <c r="F65" s="3" t="s">
        <v>4422</v>
      </c>
      <c r="G65" s="3">
        <v>40</v>
      </c>
      <c r="H65" s="3" t="s">
        <v>8451</v>
      </c>
      <c r="I65" s="4" t="str">
        <f ca="1">IFERROR(__xludf.DUMMYFUNCTION("REGEXREPLACE(F3043,""\D"", """")"),"60")</f>
        <v>60</v>
      </c>
    </row>
    <row r="66" spans="1:9" ht="15.75" customHeight="1">
      <c r="A66" s="1">
        <v>3397</v>
      </c>
      <c r="B66" s="3">
        <v>3398</v>
      </c>
      <c r="C66" s="3" t="s">
        <v>9403</v>
      </c>
      <c r="D66" s="3" t="s">
        <v>9404</v>
      </c>
      <c r="E66" s="3" t="s">
        <v>9405</v>
      </c>
      <c r="F66" s="3" t="s">
        <v>4422</v>
      </c>
      <c r="G66" s="3">
        <v>81</v>
      </c>
      <c r="H66" s="3" t="s">
        <v>9406</v>
      </c>
      <c r="I66" s="4" t="str">
        <f ca="1">IFERROR(__xludf.DUMMYFUNCTION("REGEXREPLACE(F3399,""\D"", """")"),"60")</f>
        <v>60</v>
      </c>
    </row>
    <row r="67" spans="1:9" ht="15.75" customHeight="1">
      <c r="A67" s="1">
        <v>4281</v>
      </c>
      <c r="B67" s="3">
        <v>4282</v>
      </c>
      <c r="C67" s="3" t="s">
        <v>11704</v>
      </c>
      <c r="D67" s="3" t="s">
        <v>11705</v>
      </c>
      <c r="E67" s="3" t="s">
        <v>11706</v>
      </c>
      <c r="F67" s="3" t="s">
        <v>4422</v>
      </c>
      <c r="G67" s="3">
        <v>0</v>
      </c>
      <c r="H67" s="3" t="s">
        <v>752</v>
      </c>
      <c r="I67" s="4" t="str">
        <f ca="1">IFERROR(__xludf.DUMMYFUNCTION("REGEXREPLACE(F4283,""\D"", """")"),"60")</f>
        <v>60</v>
      </c>
    </row>
    <row r="68" spans="1:9" ht="15.75" customHeight="1">
      <c r="A68" s="1">
        <v>468</v>
      </c>
      <c r="B68" s="3">
        <v>469</v>
      </c>
      <c r="C68" s="3" t="s">
        <v>1419</v>
      </c>
      <c r="D68" s="3" t="s">
        <v>1420</v>
      </c>
      <c r="E68" s="3" t="s">
        <v>1421</v>
      </c>
      <c r="F68" s="3" t="s">
        <v>1422</v>
      </c>
      <c r="G68" s="3">
        <v>0</v>
      </c>
      <c r="H68" s="3" t="s">
        <v>656</v>
      </c>
      <c r="I68" s="4" t="str">
        <f ca="1">IFERROR(__xludf.DUMMYFUNCTION("REGEXREPLACE(F470,""\D"", """")"),"59")</f>
        <v>59</v>
      </c>
    </row>
    <row r="69" spans="1:9" ht="15.75" customHeight="1">
      <c r="A69" s="1">
        <v>990</v>
      </c>
      <c r="B69" s="3">
        <v>991</v>
      </c>
      <c r="C69" s="3" t="s">
        <v>2912</v>
      </c>
      <c r="D69" s="3" t="s">
        <v>2913</v>
      </c>
      <c r="E69" s="3" t="s">
        <v>2914</v>
      </c>
      <c r="F69" s="3" t="s">
        <v>1422</v>
      </c>
      <c r="G69" s="3">
        <v>111</v>
      </c>
      <c r="H69" s="3" t="s">
        <v>2915</v>
      </c>
      <c r="I69" s="4" t="str">
        <f ca="1">IFERROR(__xludf.DUMMYFUNCTION("REGEXREPLACE(F992,""\D"", """")"),"59")</f>
        <v>59</v>
      </c>
    </row>
    <row r="70" spans="1:9" ht="15.75" customHeight="1">
      <c r="A70" s="1">
        <v>1327</v>
      </c>
      <c r="B70" s="3">
        <v>1328</v>
      </c>
      <c r="C70" s="3" t="s">
        <v>3872</v>
      </c>
      <c r="D70" s="3" t="s">
        <v>3873</v>
      </c>
      <c r="E70" s="3" t="s">
        <v>3874</v>
      </c>
      <c r="F70" s="3" t="s">
        <v>1422</v>
      </c>
      <c r="G70" s="3">
        <v>0</v>
      </c>
      <c r="H70" s="3" t="s">
        <v>656</v>
      </c>
      <c r="I70" s="4" t="str">
        <f ca="1">IFERROR(__xludf.DUMMYFUNCTION("REGEXREPLACE(F1329,""\D"", """")"),"59")</f>
        <v>59</v>
      </c>
    </row>
    <row r="71" spans="1:9" ht="15.75" customHeight="1">
      <c r="A71" s="1">
        <v>635</v>
      </c>
      <c r="B71" s="3">
        <v>636</v>
      </c>
      <c r="C71" s="3" t="s">
        <v>1897</v>
      </c>
      <c r="D71" s="3" t="s">
        <v>1898</v>
      </c>
      <c r="E71" s="3" t="s">
        <v>1899</v>
      </c>
      <c r="F71" s="3" t="s">
        <v>1900</v>
      </c>
      <c r="G71" s="3">
        <v>0</v>
      </c>
      <c r="H71" s="3" t="s">
        <v>1173</v>
      </c>
      <c r="I71" s="4" t="str">
        <f ca="1">IFERROR(__xludf.DUMMYFUNCTION("REGEXREPLACE(F637,""\D"", """")"),"58")</f>
        <v>58</v>
      </c>
    </row>
    <row r="72" spans="1:9" ht="15.75" customHeight="1">
      <c r="A72" s="1">
        <v>4153</v>
      </c>
      <c r="B72" s="3">
        <v>4154</v>
      </c>
      <c r="C72" s="3" t="s">
        <v>11371</v>
      </c>
      <c r="D72" s="3" t="s">
        <v>11372</v>
      </c>
      <c r="E72" s="3" t="s">
        <v>11373</v>
      </c>
      <c r="F72" s="3" t="s">
        <v>1900</v>
      </c>
      <c r="G72" s="3">
        <v>23</v>
      </c>
      <c r="H72" s="3" t="s">
        <v>9075</v>
      </c>
      <c r="I72" s="4" t="str">
        <f ca="1">IFERROR(__xludf.DUMMYFUNCTION("REGEXREPLACE(F4155,""\D"", """")"),"58")</f>
        <v>58</v>
      </c>
    </row>
    <row r="73" spans="1:9" ht="15.75" customHeight="1">
      <c r="A73" s="1">
        <v>584</v>
      </c>
      <c r="B73" s="3">
        <v>585</v>
      </c>
      <c r="C73" s="3" t="s">
        <v>1751</v>
      </c>
      <c r="D73" s="3" t="s">
        <v>1752</v>
      </c>
      <c r="E73" s="3" t="s">
        <v>1753</v>
      </c>
      <c r="F73" s="3" t="s">
        <v>1754</v>
      </c>
      <c r="G73" s="3">
        <v>19</v>
      </c>
      <c r="H73" s="3" t="s">
        <v>1755</v>
      </c>
      <c r="I73" s="4" t="str">
        <f ca="1">IFERROR(__xludf.DUMMYFUNCTION("REGEXREPLACE(F586,""\D"", """")"),"57")</f>
        <v>57</v>
      </c>
    </row>
    <row r="74" spans="1:9" ht="15.75" customHeight="1">
      <c r="A74" s="1">
        <v>1917</v>
      </c>
      <c r="B74" s="3">
        <v>1918</v>
      </c>
      <c r="C74" s="3" t="s">
        <v>5464</v>
      </c>
      <c r="D74" s="3" t="s">
        <v>5465</v>
      </c>
      <c r="E74" s="3" t="s">
        <v>5466</v>
      </c>
      <c r="F74" s="3" t="s">
        <v>1754</v>
      </c>
      <c r="G74" s="3">
        <v>54</v>
      </c>
      <c r="H74" s="3" t="s">
        <v>5467</v>
      </c>
      <c r="I74" s="4" t="str">
        <f ca="1">IFERROR(__xludf.DUMMYFUNCTION("REGEXREPLACE(F1919,""\D"", """")"),"57")</f>
        <v>57</v>
      </c>
    </row>
    <row r="75" spans="1:9" ht="15.75" customHeight="1">
      <c r="A75" s="1">
        <v>394</v>
      </c>
      <c r="B75" s="3">
        <v>395</v>
      </c>
      <c r="C75" s="3" t="s">
        <v>1198</v>
      </c>
      <c r="D75" s="3" t="s">
        <v>1199</v>
      </c>
      <c r="E75" s="3" t="s">
        <v>1200</v>
      </c>
      <c r="F75" s="3" t="s">
        <v>1201</v>
      </c>
      <c r="G75" s="3">
        <v>81</v>
      </c>
      <c r="H75" s="3" t="s">
        <v>1202</v>
      </c>
      <c r="I75" s="4" t="str">
        <f ca="1">IFERROR(__xludf.DUMMYFUNCTION("REGEXREPLACE(F396,""\D"", """")"),"55")</f>
        <v>55</v>
      </c>
    </row>
    <row r="76" spans="1:9" ht="15.75" customHeight="1">
      <c r="A76" s="1">
        <v>994</v>
      </c>
      <c r="B76" s="3">
        <v>995</v>
      </c>
      <c r="C76" s="3" t="s">
        <v>2926</v>
      </c>
      <c r="D76" s="3" t="s">
        <v>2927</v>
      </c>
      <c r="E76" s="3" t="s">
        <v>2928</v>
      </c>
      <c r="F76" s="3" t="s">
        <v>1201</v>
      </c>
      <c r="G76" s="3">
        <v>15</v>
      </c>
      <c r="H76" s="3" t="s">
        <v>1766</v>
      </c>
      <c r="I76" s="4" t="str">
        <f ca="1">IFERROR(__xludf.DUMMYFUNCTION("REGEXREPLACE(F996,""\D"", """")"),"55")</f>
        <v>55</v>
      </c>
    </row>
    <row r="77" spans="1:9" ht="15.75" customHeight="1">
      <c r="A77" s="1">
        <v>2181</v>
      </c>
      <c r="B77" s="3">
        <v>2182</v>
      </c>
      <c r="C77" s="3" t="s">
        <v>6170</v>
      </c>
      <c r="D77" s="3" t="s">
        <v>6171</v>
      </c>
      <c r="E77" s="3" t="s">
        <v>6172</v>
      </c>
      <c r="F77" s="3" t="s">
        <v>1201</v>
      </c>
      <c r="G77" s="3">
        <v>0</v>
      </c>
      <c r="H77" s="3" t="s">
        <v>695</v>
      </c>
      <c r="I77" s="4" t="str">
        <f ca="1">IFERROR(__xludf.DUMMYFUNCTION("REGEXREPLACE(F2183,""\D"", """")"),"55")</f>
        <v>55</v>
      </c>
    </row>
    <row r="78" spans="1:9" ht="15.75" customHeight="1">
      <c r="A78" s="1">
        <v>2929</v>
      </c>
      <c r="B78" s="3">
        <v>2930</v>
      </c>
      <c r="C78" s="3" t="s">
        <v>8152</v>
      </c>
      <c r="D78" s="3" t="s">
        <v>8153</v>
      </c>
      <c r="E78" s="3" t="s">
        <v>8154</v>
      </c>
      <c r="F78" s="3" t="s">
        <v>1201</v>
      </c>
      <c r="G78" s="3">
        <v>67</v>
      </c>
      <c r="H78" s="3" t="s">
        <v>597</v>
      </c>
      <c r="I78" s="4" t="str">
        <f ca="1">IFERROR(__xludf.DUMMYFUNCTION("REGEXREPLACE(F2931,""\D"", """")"),"55")</f>
        <v>55</v>
      </c>
    </row>
    <row r="79" spans="1:9" ht="15.75" customHeight="1">
      <c r="A79" s="1">
        <v>4154</v>
      </c>
      <c r="B79" s="3">
        <v>4155</v>
      </c>
      <c r="C79" s="3" t="s">
        <v>11374</v>
      </c>
      <c r="D79" s="3" t="s">
        <v>11375</v>
      </c>
      <c r="E79" s="3" t="s">
        <v>11376</v>
      </c>
      <c r="F79" s="3" t="s">
        <v>1201</v>
      </c>
      <c r="G79" s="3">
        <v>60</v>
      </c>
      <c r="H79" s="3" t="s">
        <v>10695</v>
      </c>
      <c r="I79" s="4" t="str">
        <f ca="1">IFERROR(__xludf.DUMMYFUNCTION("REGEXREPLACE(F4156,""\D"", """")"),"55")</f>
        <v>55</v>
      </c>
    </row>
    <row r="80" spans="1:9" ht="15.75" customHeight="1">
      <c r="A80" s="1">
        <v>4345</v>
      </c>
      <c r="B80" s="3">
        <v>4346</v>
      </c>
      <c r="C80" s="3" t="s">
        <v>11873</v>
      </c>
      <c r="D80" s="3" t="s">
        <v>11874</v>
      </c>
      <c r="E80" s="3" t="s">
        <v>11875</v>
      </c>
      <c r="F80" s="3" t="s">
        <v>1201</v>
      </c>
      <c r="G80" s="3">
        <v>47</v>
      </c>
      <c r="H80" s="3" t="s">
        <v>277</v>
      </c>
      <c r="I80" s="4" t="str">
        <f ca="1">IFERROR(__xludf.DUMMYFUNCTION("REGEXREPLACE(F4347,""\D"", """")"),"55")</f>
        <v>55</v>
      </c>
    </row>
    <row r="81" spans="1:9" ht="15.75" customHeight="1">
      <c r="A81" s="1">
        <v>395</v>
      </c>
      <c r="B81" s="3">
        <v>396</v>
      </c>
      <c r="C81" s="3" t="s">
        <v>1203</v>
      </c>
      <c r="D81" s="3" t="s">
        <v>1204</v>
      </c>
      <c r="E81" s="3" t="s">
        <v>1205</v>
      </c>
      <c r="F81" s="3" t="s">
        <v>1206</v>
      </c>
      <c r="G81" s="3">
        <v>31</v>
      </c>
      <c r="H81" s="3" t="s">
        <v>1207</v>
      </c>
      <c r="I81" s="4" t="str">
        <f ca="1">IFERROR(__xludf.DUMMYFUNCTION("REGEXREPLACE(F397,""\D"", """")"),"54")</f>
        <v>54</v>
      </c>
    </row>
    <row r="82" spans="1:9" ht="15.75" customHeight="1">
      <c r="A82" s="1">
        <v>2219</v>
      </c>
      <c r="B82" s="3">
        <v>2220</v>
      </c>
      <c r="C82" s="3" t="s">
        <v>6270</v>
      </c>
      <c r="D82" s="3" t="s">
        <v>6271</v>
      </c>
      <c r="E82" s="3" t="s">
        <v>6272</v>
      </c>
      <c r="F82" s="3" t="s">
        <v>1206</v>
      </c>
      <c r="G82" s="3">
        <v>2</v>
      </c>
      <c r="H82" s="3" t="s">
        <v>3419</v>
      </c>
      <c r="I82" s="4" t="str">
        <f ca="1">IFERROR(__xludf.DUMMYFUNCTION("REGEXREPLACE(F2221,""\D"", """")"),"54")</f>
        <v>54</v>
      </c>
    </row>
    <row r="83" spans="1:9" ht="15.75" customHeight="1">
      <c r="A83" s="1">
        <v>715</v>
      </c>
      <c r="B83" s="3">
        <v>716</v>
      </c>
      <c r="C83" s="3" t="s">
        <v>2133</v>
      </c>
      <c r="D83" s="3" t="s">
        <v>2134</v>
      </c>
      <c r="E83" s="3" t="s">
        <v>2135</v>
      </c>
      <c r="F83" s="3" t="s">
        <v>2136</v>
      </c>
      <c r="G83" s="3">
        <v>115</v>
      </c>
      <c r="H83" s="3" t="s">
        <v>2137</v>
      </c>
      <c r="I83" s="4" t="str">
        <f ca="1">IFERROR(__xludf.DUMMYFUNCTION("REGEXREPLACE(F717,""\D"", """")"),"52")</f>
        <v>52</v>
      </c>
    </row>
    <row r="84" spans="1:9" ht="15.75" customHeight="1">
      <c r="A84" s="1">
        <v>761</v>
      </c>
      <c r="B84" s="3">
        <v>762</v>
      </c>
      <c r="C84" s="3" t="s">
        <v>2270</v>
      </c>
      <c r="D84" s="3" t="s">
        <v>2271</v>
      </c>
      <c r="E84" s="3" t="s">
        <v>2272</v>
      </c>
      <c r="F84" s="3" t="s">
        <v>2136</v>
      </c>
      <c r="G84" s="3">
        <v>25</v>
      </c>
      <c r="H84" s="3" t="s">
        <v>2273</v>
      </c>
      <c r="I84" s="4" t="str">
        <f ca="1">IFERROR(__xludf.DUMMYFUNCTION("REGEXREPLACE(F763,""\D"", """")"),"52")</f>
        <v>52</v>
      </c>
    </row>
    <row r="85" spans="1:9" ht="15.75" customHeight="1">
      <c r="A85" s="1">
        <v>808</v>
      </c>
      <c r="B85" s="3">
        <v>809</v>
      </c>
      <c r="C85" s="3" t="s">
        <v>2400</v>
      </c>
      <c r="D85" s="3" t="s">
        <v>2401</v>
      </c>
      <c r="E85" s="3" t="s">
        <v>2402</v>
      </c>
      <c r="F85" s="3" t="s">
        <v>2136</v>
      </c>
      <c r="G85" s="3">
        <v>12</v>
      </c>
      <c r="H85" s="3" t="s">
        <v>950</v>
      </c>
      <c r="I85" s="4" t="str">
        <f ca="1">IFERROR(__xludf.DUMMYFUNCTION("REGEXREPLACE(F810,""\D"", """")"),"52")</f>
        <v>52</v>
      </c>
    </row>
    <row r="86" spans="1:9" ht="15.75" customHeight="1">
      <c r="A86" s="1">
        <v>914</v>
      </c>
      <c r="B86" s="3">
        <v>915</v>
      </c>
      <c r="C86" s="3" t="s">
        <v>2697</v>
      </c>
      <c r="D86" s="3" t="s">
        <v>2698</v>
      </c>
      <c r="E86" s="3" t="s">
        <v>2699</v>
      </c>
      <c r="F86" s="3" t="s">
        <v>2136</v>
      </c>
      <c r="G86" s="3">
        <v>18</v>
      </c>
      <c r="H86" s="3" t="s">
        <v>1766</v>
      </c>
      <c r="I86" s="4" t="str">
        <f ca="1">IFERROR(__xludf.DUMMYFUNCTION("REGEXREPLACE(F916,""\D"", """")"),"52")</f>
        <v>52</v>
      </c>
    </row>
    <row r="87" spans="1:9" ht="15.75" customHeight="1">
      <c r="A87" s="1">
        <v>3006</v>
      </c>
      <c r="B87" s="3">
        <v>3007</v>
      </c>
      <c r="C87" s="3" t="s">
        <v>8354</v>
      </c>
      <c r="D87" s="3" t="s">
        <v>8355</v>
      </c>
      <c r="E87" s="3" t="s">
        <v>8356</v>
      </c>
      <c r="F87" s="3" t="s">
        <v>2136</v>
      </c>
      <c r="G87" s="3">
        <v>0</v>
      </c>
      <c r="H87" s="3" t="s">
        <v>705</v>
      </c>
      <c r="I87" s="4" t="str">
        <f ca="1">IFERROR(__xludf.DUMMYFUNCTION("REGEXREPLACE(F3008,""\D"", """")"),"52")</f>
        <v>52</v>
      </c>
    </row>
    <row r="88" spans="1:9" ht="15.75" customHeight="1">
      <c r="A88" s="1">
        <v>189</v>
      </c>
      <c r="B88" s="3">
        <v>190</v>
      </c>
      <c r="C88" s="3" t="s">
        <v>593</v>
      </c>
      <c r="D88" s="3" t="s">
        <v>594</v>
      </c>
      <c r="E88" s="3" t="s">
        <v>595</v>
      </c>
      <c r="F88" s="3" t="s">
        <v>596</v>
      </c>
      <c r="G88" s="3">
        <v>71</v>
      </c>
      <c r="H88" s="3" t="s">
        <v>597</v>
      </c>
      <c r="I88" s="4" t="str">
        <f ca="1">IFERROR(__xludf.DUMMYFUNCTION("REGEXREPLACE(F191,""\D"", """")"),"51")</f>
        <v>51</v>
      </c>
    </row>
    <row r="89" spans="1:9" ht="15.75" customHeight="1">
      <c r="A89" s="1">
        <v>1438</v>
      </c>
      <c r="B89" s="3">
        <v>1439</v>
      </c>
      <c r="C89" s="3" t="s">
        <v>4173</v>
      </c>
      <c r="D89" s="3" t="s">
        <v>4174</v>
      </c>
      <c r="E89" s="3" t="s">
        <v>4175</v>
      </c>
      <c r="F89" s="3" t="s">
        <v>596</v>
      </c>
      <c r="G89" s="3">
        <v>119</v>
      </c>
      <c r="H89" s="3" t="s">
        <v>2915</v>
      </c>
      <c r="I89" s="4" t="str">
        <f ca="1">IFERROR(__xludf.DUMMYFUNCTION("REGEXREPLACE(F1440,""\D"", """")"),"51")</f>
        <v>51</v>
      </c>
    </row>
    <row r="90" spans="1:9" ht="15.75" customHeight="1">
      <c r="A90" s="1">
        <v>4549</v>
      </c>
      <c r="B90" s="3">
        <v>4550</v>
      </c>
      <c r="C90" s="3" t="s">
        <v>12420</v>
      </c>
      <c r="D90" s="3" t="s">
        <v>12421</v>
      </c>
      <c r="E90" s="3" t="s">
        <v>12422</v>
      </c>
      <c r="F90" s="3" t="s">
        <v>596</v>
      </c>
      <c r="G90" s="3">
        <v>19</v>
      </c>
      <c r="H90" s="3" t="s">
        <v>1766</v>
      </c>
      <c r="I90" s="4" t="str">
        <f ca="1">IFERROR(__xludf.DUMMYFUNCTION("REGEXREPLACE(F4551,""\D"", """")"),"51")</f>
        <v>51</v>
      </c>
    </row>
    <row r="91" spans="1:9" ht="15.75" customHeight="1">
      <c r="A91" s="1">
        <v>83</v>
      </c>
      <c r="B91" s="3">
        <v>84</v>
      </c>
      <c r="C91" s="3" t="s">
        <v>273</v>
      </c>
      <c r="D91" s="3" t="s">
        <v>274</v>
      </c>
      <c r="E91" s="3" t="s">
        <v>275</v>
      </c>
      <c r="F91" s="3" t="s">
        <v>276</v>
      </c>
      <c r="G91" s="3">
        <v>52</v>
      </c>
      <c r="H91" s="3" t="s">
        <v>277</v>
      </c>
      <c r="I91" s="4" t="str">
        <f ca="1">IFERROR(__xludf.DUMMYFUNCTION("REGEXREPLACE(F85,""\D"", """")"),"50")</f>
        <v>50</v>
      </c>
    </row>
    <row r="92" spans="1:9" ht="15.75" customHeight="1">
      <c r="A92" s="1">
        <v>1120</v>
      </c>
      <c r="B92" s="3">
        <v>1121</v>
      </c>
      <c r="C92" s="3" t="s">
        <v>3277</v>
      </c>
      <c r="D92" s="3" t="s">
        <v>3278</v>
      </c>
      <c r="E92" s="3" t="s">
        <v>3279</v>
      </c>
      <c r="F92" s="3" t="s">
        <v>276</v>
      </c>
      <c r="G92" s="3">
        <v>22</v>
      </c>
      <c r="H92" s="3" t="s">
        <v>332</v>
      </c>
      <c r="I92" s="4" t="str">
        <f ca="1">IFERROR(__xludf.DUMMYFUNCTION("REGEXREPLACE(F1122,""\D"", """")"),"50")</f>
        <v>50</v>
      </c>
    </row>
    <row r="93" spans="1:9" ht="15.75" customHeight="1">
      <c r="A93" s="1">
        <v>1905</v>
      </c>
      <c r="B93" s="3">
        <v>1906</v>
      </c>
      <c r="C93" s="3" t="s">
        <v>5433</v>
      </c>
      <c r="D93" s="3" t="s">
        <v>5434</v>
      </c>
      <c r="E93" s="3" t="s">
        <v>5435</v>
      </c>
      <c r="F93" s="3" t="s">
        <v>276</v>
      </c>
      <c r="G93" s="3">
        <v>81</v>
      </c>
      <c r="H93" s="3" t="s">
        <v>5436</v>
      </c>
      <c r="I93" s="4" t="str">
        <f ca="1">IFERROR(__xludf.DUMMYFUNCTION("REGEXREPLACE(F1907,""\D"", """")"),"50")</f>
        <v>50</v>
      </c>
    </row>
    <row r="94" spans="1:9" ht="15.75" customHeight="1">
      <c r="A94" s="1">
        <v>3877</v>
      </c>
      <c r="B94" s="3">
        <v>3878</v>
      </c>
      <c r="C94" s="3" t="s">
        <v>10644</v>
      </c>
      <c r="D94" s="3" t="s">
        <v>10645</v>
      </c>
      <c r="E94" s="3" t="s">
        <v>10646</v>
      </c>
      <c r="F94" s="3" t="s">
        <v>276</v>
      </c>
      <c r="G94" s="3">
        <v>5</v>
      </c>
      <c r="H94" s="3" t="s">
        <v>695</v>
      </c>
      <c r="I94" s="4" t="str">
        <f ca="1">IFERROR(__xludf.DUMMYFUNCTION("REGEXREPLACE(F3879,""\D"", """")"),"50")</f>
        <v>50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4670"/>
  <sheetViews>
    <sheetView topLeftCell="A4575" workbookViewId="0">
      <selection activeCell="I4575" sqref="I1:I1048576"/>
    </sheetView>
  </sheetViews>
  <sheetFormatPr defaultColWidth="14.453125" defaultRowHeight="15" customHeight="1"/>
  <cols>
    <col min="1" max="9" width="8.7265625" customWidth="1"/>
  </cols>
  <sheetData>
    <row r="1" spans="1:9" ht="14.5">
      <c r="A1" s="2">
        <v>0</v>
      </c>
      <c r="B1" s="6">
        <v>1</v>
      </c>
      <c r="C1" s="6" t="s">
        <v>5</v>
      </c>
      <c r="D1" s="6" t="s">
        <v>6</v>
      </c>
      <c r="E1" s="6" t="s">
        <v>7</v>
      </c>
      <c r="F1" s="6">
        <v>0</v>
      </c>
      <c r="G1" s="5"/>
      <c r="H1" s="5"/>
      <c r="I1" s="4" t="str">
        <f ca="1">IFERROR(__xludf.DUMMYFUNCTION("REGEXREPLACE(F2,""\D"", """")"),"#VALUE!")</f>
        <v>#VALUE!</v>
      </c>
    </row>
    <row r="2" spans="1:9" ht="14.5">
      <c r="A2" s="1">
        <v>1</v>
      </c>
      <c r="B2" s="3">
        <v>2</v>
      </c>
      <c r="C2" s="3" t="s">
        <v>8</v>
      </c>
      <c r="D2" s="3" t="s">
        <v>9</v>
      </c>
      <c r="E2" s="3" t="s">
        <v>10</v>
      </c>
      <c r="F2" s="3" t="s">
        <v>11</v>
      </c>
      <c r="G2" s="3">
        <v>7</v>
      </c>
      <c r="H2" s="3" t="s">
        <v>12</v>
      </c>
      <c r="I2" s="4" t="str">
        <f ca="1">IFERROR(__xludf.DUMMYFUNCTION("REGEXREPLACE(F3,""\D"", """")"),"3")</f>
        <v>3</v>
      </c>
    </row>
    <row r="3" spans="1:9" ht="14.5">
      <c r="A3" s="1">
        <v>2</v>
      </c>
      <c r="B3" s="3">
        <v>3</v>
      </c>
      <c r="C3" s="3" t="s">
        <v>13</v>
      </c>
      <c r="D3" s="3" t="s">
        <v>14</v>
      </c>
      <c r="E3" s="3" t="s">
        <v>15</v>
      </c>
      <c r="F3" s="3">
        <v>0</v>
      </c>
      <c r="I3" s="4" t="str">
        <f ca="1">IFERROR(__xludf.DUMMYFUNCTION("REGEXREPLACE(F4,""\D"", """")"),"#VALUE!")</f>
        <v>#VALUE!</v>
      </c>
    </row>
    <row r="4" spans="1:9" ht="14.5">
      <c r="A4" s="1">
        <v>3</v>
      </c>
      <c r="B4" s="3">
        <v>4</v>
      </c>
      <c r="C4" s="3" t="s">
        <v>16</v>
      </c>
      <c r="D4" s="3" t="s">
        <v>17</v>
      </c>
      <c r="E4" s="3" t="s">
        <v>18</v>
      </c>
      <c r="F4" s="3" t="s">
        <v>19</v>
      </c>
      <c r="G4" s="3">
        <v>3</v>
      </c>
      <c r="H4" s="3" t="s">
        <v>12</v>
      </c>
      <c r="I4" s="4" t="str">
        <f ca="1">IFERROR(__xludf.DUMMYFUNCTION("REGEXREPLACE(F5,""\D"", """")"),"7")</f>
        <v>7</v>
      </c>
    </row>
    <row r="5" spans="1:9" ht="14.5">
      <c r="A5" s="1">
        <v>4</v>
      </c>
      <c r="B5" s="3">
        <v>5</v>
      </c>
      <c r="C5" s="3" t="s">
        <v>20</v>
      </c>
      <c r="D5" s="3" t="s">
        <v>21</v>
      </c>
      <c r="E5" s="3" t="s">
        <v>22</v>
      </c>
      <c r="F5" s="3" t="s">
        <v>23</v>
      </c>
      <c r="G5" s="3">
        <v>42</v>
      </c>
      <c r="H5" s="3" t="s">
        <v>24</v>
      </c>
      <c r="I5" s="4" t="str">
        <f ca="1">IFERROR(__xludf.DUMMYFUNCTION("REGEXREPLACE(F6,""\D"", """")"),"329")</f>
        <v>329</v>
      </c>
    </row>
    <row r="6" spans="1:9" ht="14.5">
      <c r="A6" s="1">
        <v>5</v>
      </c>
      <c r="B6" s="3">
        <v>6</v>
      </c>
      <c r="C6" s="3" t="s">
        <v>25</v>
      </c>
      <c r="D6" s="3" t="s">
        <v>26</v>
      </c>
      <c r="E6" s="3" t="s">
        <v>27</v>
      </c>
      <c r="F6" s="3">
        <v>0</v>
      </c>
      <c r="I6" s="4" t="str">
        <f ca="1">IFERROR(__xludf.DUMMYFUNCTION("REGEXREPLACE(F7,""\D"", """")"),"#VALUE!")</f>
        <v>#VALUE!</v>
      </c>
    </row>
    <row r="7" spans="1:9" ht="14.5">
      <c r="A7" s="1">
        <v>6</v>
      </c>
      <c r="B7" s="3">
        <v>7</v>
      </c>
      <c r="C7" s="3" t="s">
        <v>28</v>
      </c>
      <c r="D7" s="3" t="s">
        <v>29</v>
      </c>
      <c r="E7" s="3" t="s">
        <v>27</v>
      </c>
      <c r="F7" s="3">
        <v>0</v>
      </c>
      <c r="I7" s="4" t="str">
        <f ca="1">IFERROR(__xludf.DUMMYFUNCTION("REGEXREPLACE(F8,""\D"", """")"),"#VALUE!")</f>
        <v>#VALUE!</v>
      </c>
    </row>
    <row r="8" spans="1:9" ht="14.5">
      <c r="A8" s="1">
        <v>7</v>
      </c>
      <c r="B8" s="3">
        <v>8</v>
      </c>
      <c r="C8" s="3" t="s">
        <v>30</v>
      </c>
      <c r="D8" s="3" t="s">
        <v>31</v>
      </c>
      <c r="E8" s="3" t="s">
        <v>27</v>
      </c>
      <c r="F8" s="3">
        <v>0</v>
      </c>
      <c r="I8" s="4" t="str">
        <f ca="1">IFERROR(__xludf.DUMMYFUNCTION("REGEXREPLACE(F9,""\D"", """")"),"#VALUE!")</f>
        <v>#VALUE!</v>
      </c>
    </row>
    <row r="9" spans="1:9" ht="14.5">
      <c r="A9" s="1">
        <v>8</v>
      </c>
      <c r="B9" s="3">
        <v>9</v>
      </c>
      <c r="C9" s="3" t="s">
        <v>32</v>
      </c>
      <c r="D9" s="3" t="s">
        <v>33</v>
      </c>
      <c r="E9" s="3" t="s">
        <v>34</v>
      </c>
      <c r="F9" s="3" t="s">
        <v>11</v>
      </c>
      <c r="G9" s="3">
        <v>0</v>
      </c>
      <c r="H9" s="3" t="s">
        <v>35</v>
      </c>
      <c r="I9" s="4" t="str">
        <f ca="1">IFERROR(__xludf.DUMMYFUNCTION("REGEXREPLACE(F10,""\D"", """")"),"3")</f>
        <v>3</v>
      </c>
    </row>
    <row r="10" spans="1:9" ht="14.5">
      <c r="A10" s="1">
        <v>9</v>
      </c>
      <c r="B10" s="3">
        <v>10</v>
      </c>
      <c r="C10" s="3" t="s">
        <v>36</v>
      </c>
      <c r="D10" s="3" t="s">
        <v>37</v>
      </c>
      <c r="E10" s="3" t="s">
        <v>38</v>
      </c>
      <c r="F10" s="3" t="s">
        <v>39</v>
      </c>
      <c r="G10" s="3">
        <v>4</v>
      </c>
      <c r="H10" s="3" t="s">
        <v>40</v>
      </c>
      <c r="I10" s="4" t="str">
        <f ca="1">IFERROR(__xludf.DUMMYFUNCTION("REGEXREPLACE(F11,""\D"", """")"),"14")</f>
        <v>14</v>
      </c>
    </row>
    <row r="11" spans="1:9" ht="14.5">
      <c r="A11" s="1">
        <v>10</v>
      </c>
      <c r="B11" s="3">
        <v>11</v>
      </c>
      <c r="C11" s="3" t="s">
        <v>41</v>
      </c>
      <c r="D11" s="3" t="s">
        <v>42</v>
      </c>
      <c r="E11" s="3" t="s">
        <v>43</v>
      </c>
      <c r="F11" s="3" t="s">
        <v>44</v>
      </c>
      <c r="G11" s="3">
        <v>9</v>
      </c>
      <c r="H11" s="3" t="s">
        <v>45</v>
      </c>
      <c r="I11" s="4" t="str">
        <f ca="1">IFERROR(__xludf.DUMMYFUNCTION("REGEXREPLACE(F12,""\D"", """")"),"12")</f>
        <v>12</v>
      </c>
    </row>
    <row r="12" spans="1:9" ht="14.5">
      <c r="A12" s="1">
        <v>11</v>
      </c>
      <c r="B12" s="3">
        <v>12</v>
      </c>
      <c r="C12" s="3" t="s">
        <v>46</v>
      </c>
      <c r="D12" s="3" t="s">
        <v>47</v>
      </c>
      <c r="E12" s="3" t="s">
        <v>48</v>
      </c>
      <c r="F12" s="3">
        <v>0</v>
      </c>
      <c r="I12" s="4" t="str">
        <f ca="1">IFERROR(__xludf.DUMMYFUNCTION("REGEXREPLACE(F13,""\D"", """")"),"#VALUE!")</f>
        <v>#VALUE!</v>
      </c>
    </row>
    <row r="13" spans="1:9" ht="14.5">
      <c r="A13" s="1">
        <v>12</v>
      </c>
      <c r="B13" s="3">
        <v>13</v>
      </c>
      <c r="C13" s="3" t="s">
        <v>49</v>
      </c>
      <c r="D13" s="3" t="s">
        <v>50</v>
      </c>
      <c r="E13" s="3" t="s">
        <v>27</v>
      </c>
      <c r="F13" s="3">
        <v>0</v>
      </c>
      <c r="I13" s="4" t="str">
        <f ca="1">IFERROR(__xludf.DUMMYFUNCTION("REGEXREPLACE(F14,""\D"", """")"),"#VALUE!")</f>
        <v>#VALUE!</v>
      </c>
    </row>
    <row r="14" spans="1:9" ht="14.5">
      <c r="A14" s="1">
        <v>13</v>
      </c>
      <c r="B14" s="3">
        <v>14</v>
      </c>
      <c r="C14" s="3" t="s">
        <v>51</v>
      </c>
      <c r="D14" s="3" t="s">
        <v>52</v>
      </c>
      <c r="E14" s="3" t="s">
        <v>53</v>
      </c>
      <c r="F14" s="3">
        <v>0</v>
      </c>
      <c r="I14" s="4" t="str">
        <f ca="1">IFERROR(__xludf.DUMMYFUNCTION("REGEXREPLACE(F15,""\D"", """")"),"#VALUE!")</f>
        <v>#VALUE!</v>
      </c>
    </row>
    <row r="15" spans="1:9" ht="14.5">
      <c r="A15" s="1">
        <v>14</v>
      </c>
      <c r="B15" s="3">
        <v>15</v>
      </c>
      <c r="C15" s="3" t="s">
        <v>54</v>
      </c>
      <c r="D15" s="3" t="s">
        <v>55</v>
      </c>
      <c r="E15" s="3" t="s">
        <v>56</v>
      </c>
      <c r="F15" s="3" t="s">
        <v>11</v>
      </c>
      <c r="G15" s="3">
        <v>8</v>
      </c>
      <c r="H15" s="3" t="s">
        <v>57</v>
      </c>
      <c r="I15" s="4" t="str">
        <f ca="1">IFERROR(__xludf.DUMMYFUNCTION("REGEXREPLACE(F16,""\D"", """")"),"3")</f>
        <v>3</v>
      </c>
    </row>
    <row r="16" spans="1:9" ht="14.5">
      <c r="A16" s="1">
        <v>15</v>
      </c>
      <c r="B16" s="3">
        <v>16</v>
      </c>
      <c r="C16" s="3" t="s">
        <v>58</v>
      </c>
      <c r="D16" s="3" t="s">
        <v>59</v>
      </c>
      <c r="E16" s="3" t="s">
        <v>60</v>
      </c>
      <c r="F16" s="3" t="s">
        <v>61</v>
      </c>
      <c r="G16" s="3">
        <v>0</v>
      </c>
      <c r="H16" s="3" t="s">
        <v>62</v>
      </c>
      <c r="I16" s="4" t="str">
        <f ca="1">IFERROR(__xludf.DUMMYFUNCTION("REGEXREPLACE(F17,""\D"", """")"),"5")</f>
        <v>5</v>
      </c>
    </row>
    <row r="17" spans="1:9" ht="14.5">
      <c r="A17" s="1">
        <v>16</v>
      </c>
      <c r="B17" s="3">
        <v>17</v>
      </c>
      <c r="C17" s="3" t="s">
        <v>63</v>
      </c>
      <c r="D17" s="3" t="s">
        <v>64</v>
      </c>
      <c r="E17" s="3" t="s">
        <v>65</v>
      </c>
      <c r="F17" s="3">
        <v>0</v>
      </c>
      <c r="I17" s="4" t="str">
        <f ca="1">IFERROR(__xludf.DUMMYFUNCTION("REGEXREPLACE(F18,""\D"", """")"),"#VALUE!")</f>
        <v>#VALUE!</v>
      </c>
    </row>
    <row r="18" spans="1:9" ht="14.5">
      <c r="A18" s="1">
        <v>17</v>
      </c>
      <c r="B18" s="3">
        <v>18</v>
      </c>
      <c r="C18" s="3" t="s">
        <v>66</v>
      </c>
      <c r="D18" s="3" t="s">
        <v>67</v>
      </c>
      <c r="E18" s="3" t="s">
        <v>68</v>
      </c>
      <c r="F18" s="3" t="s">
        <v>61</v>
      </c>
      <c r="G18" s="3">
        <v>0</v>
      </c>
      <c r="H18" s="3" t="s">
        <v>62</v>
      </c>
      <c r="I18" s="4" t="str">
        <f ca="1">IFERROR(__xludf.DUMMYFUNCTION("REGEXREPLACE(F19,""\D"", """")"),"5")</f>
        <v>5</v>
      </c>
    </row>
    <row r="19" spans="1:9" ht="14.5">
      <c r="A19" s="1">
        <v>18</v>
      </c>
      <c r="B19" s="3">
        <v>19</v>
      </c>
      <c r="C19" s="3" t="s">
        <v>69</v>
      </c>
      <c r="D19" s="3" t="s">
        <v>70</v>
      </c>
      <c r="E19" s="3" t="s">
        <v>71</v>
      </c>
      <c r="F19" s="3" t="s">
        <v>19</v>
      </c>
      <c r="G19" s="3">
        <v>2</v>
      </c>
      <c r="H19" s="3" t="s">
        <v>72</v>
      </c>
      <c r="I19" s="4" t="str">
        <f ca="1">IFERROR(__xludf.DUMMYFUNCTION("REGEXREPLACE(F20,""\D"", """")"),"7")</f>
        <v>7</v>
      </c>
    </row>
    <row r="20" spans="1:9" ht="14.5">
      <c r="A20" s="1">
        <v>19</v>
      </c>
      <c r="B20" s="3">
        <v>20</v>
      </c>
      <c r="C20" s="3" t="s">
        <v>73</v>
      </c>
      <c r="D20" s="3" t="s">
        <v>74</v>
      </c>
      <c r="E20" s="3" t="s">
        <v>75</v>
      </c>
      <c r="F20" s="3">
        <v>0</v>
      </c>
      <c r="I20" s="4" t="str">
        <f ca="1">IFERROR(__xludf.DUMMYFUNCTION("REGEXREPLACE(F21,""\D"", """")"),"#VALUE!")</f>
        <v>#VALUE!</v>
      </c>
    </row>
    <row r="21" spans="1:9" ht="15.75" customHeight="1">
      <c r="A21" s="1">
        <v>20</v>
      </c>
      <c r="B21" s="3">
        <v>21</v>
      </c>
      <c r="C21" s="3" t="s">
        <v>76</v>
      </c>
      <c r="D21" s="3" t="s">
        <v>77</v>
      </c>
      <c r="E21" s="3" t="s">
        <v>78</v>
      </c>
      <c r="F21" s="3" t="s">
        <v>61</v>
      </c>
      <c r="G21" s="3">
        <v>5</v>
      </c>
      <c r="H21" s="3" t="s">
        <v>12</v>
      </c>
      <c r="I21" s="4" t="str">
        <f ca="1">IFERROR(__xludf.DUMMYFUNCTION("REGEXREPLACE(F22,""\D"", """")"),"5")</f>
        <v>5</v>
      </c>
    </row>
    <row r="22" spans="1:9" ht="15.75" customHeight="1">
      <c r="A22" s="1">
        <v>21</v>
      </c>
      <c r="B22" s="3">
        <v>22</v>
      </c>
      <c r="C22" s="3" t="s">
        <v>79</v>
      </c>
      <c r="D22" s="3" t="s">
        <v>80</v>
      </c>
      <c r="E22" s="3" t="s">
        <v>81</v>
      </c>
      <c r="F22" s="3">
        <v>0</v>
      </c>
      <c r="I22" s="4" t="str">
        <f ca="1">IFERROR(__xludf.DUMMYFUNCTION("REGEXREPLACE(F23,""\D"", """")"),"#VALUE!")</f>
        <v>#VALUE!</v>
      </c>
    </row>
    <row r="23" spans="1:9" ht="15.75" customHeight="1">
      <c r="A23" s="1">
        <v>22</v>
      </c>
      <c r="B23" s="3">
        <v>23</v>
      </c>
      <c r="C23" s="3" t="s">
        <v>82</v>
      </c>
      <c r="D23" s="3" t="s">
        <v>83</v>
      </c>
      <c r="E23" s="3" t="s">
        <v>84</v>
      </c>
      <c r="F23" s="3" t="s">
        <v>61</v>
      </c>
      <c r="G23" s="3">
        <v>0</v>
      </c>
      <c r="H23" s="3" t="s">
        <v>62</v>
      </c>
      <c r="I23" s="4" t="str">
        <f ca="1">IFERROR(__xludf.DUMMYFUNCTION("REGEXREPLACE(F24,""\D"", """")"),"5")</f>
        <v>5</v>
      </c>
    </row>
    <row r="24" spans="1:9" ht="15.75" customHeight="1">
      <c r="A24" s="1">
        <v>23</v>
      </c>
      <c r="B24" s="3">
        <v>24</v>
      </c>
      <c r="C24" s="3" t="s">
        <v>85</v>
      </c>
      <c r="D24" s="3" t="s">
        <v>86</v>
      </c>
      <c r="E24" s="3" t="s">
        <v>87</v>
      </c>
      <c r="F24" s="3" t="s">
        <v>88</v>
      </c>
      <c r="G24" s="3">
        <v>3</v>
      </c>
      <c r="H24" s="3" t="s">
        <v>89</v>
      </c>
      <c r="I24" s="4" t="str">
        <f ca="1">IFERROR(__xludf.DUMMYFUNCTION("REGEXREPLACE(F25,""\D"", """")"),"4")</f>
        <v>4</v>
      </c>
    </row>
    <row r="25" spans="1:9" ht="15.75" customHeight="1">
      <c r="A25" s="1">
        <v>24</v>
      </c>
      <c r="B25" s="3">
        <v>25</v>
      </c>
      <c r="C25" s="3" t="s">
        <v>90</v>
      </c>
      <c r="D25" s="3" t="s">
        <v>91</v>
      </c>
      <c r="E25" s="3" t="s">
        <v>92</v>
      </c>
      <c r="F25" s="3">
        <v>0</v>
      </c>
      <c r="I25" s="4" t="str">
        <f ca="1">IFERROR(__xludf.DUMMYFUNCTION("REGEXREPLACE(F26,""\D"", """")"),"#VALUE!")</f>
        <v>#VALUE!</v>
      </c>
    </row>
    <row r="26" spans="1:9" ht="15.75" customHeight="1">
      <c r="A26" s="1">
        <v>25</v>
      </c>
      <c r="B26" s="3">
        <v>26</v>
      </c>
      <c r="C26" s="3" t="s">
        <v>93</v>
      </c>
      <c r="D26" s="3" t="s">
        <v>94</v>
      </c>
      <c r="E26" s="3" t="s">
        <v>95</v>
      </c>
      <c r="F26" s="3" t="s">
        <v>96</v>
      </c>
      <c r="G26" s="3">
        <v>7</v>
      </c>
      <c r="H26" s="3" t="s">
        <v>97</v>
      </c>
      <c r="I26" s="4" t="str">
        <f ca="1">IFERROR(__xludf.DUMMYFUNCTION("REGEXREPLACE(F27,""\D"", """")"),"9")</f>
        <v>9</v>
      </c>
    </row>
    <row r="27" spans="1:9" ht="15.75" customHeight="1">
      <c r="A27" s="1">
        <v>26</v>
      </c>
      <c r="B27" s="3">
        <v>27</v>
      </c>
      <c r="C27" s="3" t="s">
        <v>98</v>
      </c>
      <c r="D27" s="3" t="s">
        <v>99</v>
      </c>
      <c r="E27" s="3" t="s">
        <v>27</v>
      </c>
      <c r="F27" s="3">
        <v>0</v>
      </c>
      <c r="I27" s="4" t="str">
        <f ca="1">IFERROR(__xludf.DUMMYFUNCTION("REGEXREPLACE(F28,""\D"", """")"),"#VALUE!")</f>
        <v>#VALUE!</v>
      </c>
    </row>
    <row r="28" spans="1:9" ht="15.75" customHeight="1">
      <c r="A28" s="1">
        <v>27</v>
      </c>
      <c r="B28" s="3">
        <v>28</v>
      </c>
      <c r="C28" s="3" t="s">
        <v>100</v>
      </c>
      <c r="D28" s="3" t="s">
        <v>101</v>
      </c>
      <c r="E28" s="3" t="s">
        <v>102</v>
      </c>
      <c r="F28" s="3">
        <v>0</v>
      </c>
      <c r="I28" s="4" t="str">
        <f ca="1">IFERROR(__xludf.DUMMYFUNCTION("REGEXREPLACE(F29,""\D"", """")"),"#VALUE!")</f>
        <v>#VALUE!</v>
      </c>
    </row>
    <row r="29" spans="1:9" ht="15.75" customHeight="1">
      <c r="A29" s="1">
        <v>28</v>
      </c>
      <c r="B29" s="3">
        <v>29</v>
      </c>
      <c r="C29" s="3" t="s">
        <v>103</v>
      </c>
      <c r="D29" s="3" t="s">
        <v>104</v>
      </c>
      <c r="E29" s="3" t="s">
        <v>27</v>
      </c>
      <c r="F29" s="3">
        <v>0</v>
      </c>
      <c r="I29" s="4" t="str">
        <f ca="1">IFERROR(__xludf.DUMMYFUNCTION("REGEXREPLACE(F30,""\D"", """")"),"#VALUE!")</f>
        <v>#VALUE!</v>
      </c>
    </row>
    <row r="30" spans="1:9" ht="15.75" customHeight="1">
      <c r="A30" s="1">
        <v>29</v>
      </c>
      <c r="B30" s="3">
        <v>30</v>
      </c>
      <c r="C30" s="3" t="s">
        <v>105</v>
      </c>
      <c r="D30" s="3" t="s">
        <v>106</v>
      </c>
      <c r="E30" s="3" t="s">
        <v>107</v>
      </c>
      <c r="F30" s="3">
        <v>0</v>
      </c>
      <c r="I30" s="4" t="str">
        <f ca="1">IFERROR(__xludf.DUMMYFUNCTION("REGEXREPLACE(F31,""\D"", """")"),"#VALUE!")</f>
        <v>#VALUE!</v>
      </c>
    </row>
    <row r="31" spans="1:9" ht="15.75" customHeight="1">
      <c r="A31" s="1">
        <v>30</v>
      </c>
      <c r="B31" s="3">
        <v>31</v>
      </c>
      <c r="C31" s="3" t="s">
        <v>108</v>
      </c>
      <c r="D31" s="3" t="s">
        <v>109</v>
      </c>
      <c r="E31" s="3" t="s">
        <v>110</v>
      </c>
      <c r="F31" s="3" t="s">
        <v>11</v>
      </c>
      <c r="G31" s="3">
        <v>19</v>
      </c>
      <c r="H31" s="3" t="s">
        <v>111</v>
      </c>
      <c r="I31" s="4" t="str">
        <f ca="1">IFERROR(__xludf.DUMMYFUNCTION("REGEXREPLACE(F32,""\D"", """")"),"3")</f>
        <v>3</v>
      </c>
    </row>
    <row r="32" spans="1:9" ht="15.75" customHeight="1">
      <c r="A32" s="1">
        <v>31</v>
      </c>
      <c r="B32" s="3">
        <v>32</v>
      </c>
      <c r="C32" s="3" t="s">
        <v>112</v>
      </c>
      <c r="D32" s="3" t="s">
        <v>113</v>
      </c>
      <c r="E32" s="3" t="s">
        <v>114</v>
      </c>
      <c r="F32" s="3">
        <v>0</v>
      </c>
      <c r="I32" s="4" t="str">
        <f ca="1">IFERROR(__xludf.DUMMYFUNCTION("REGEXREPLACE(F33,""\D"", """")"),"#VALUE!")</f>
        <v>#VALUE!</v>
      </c>
    </row>
    <row r="33" spans="1:9" ht="15.75" customHeight="1">
      <c r="A33" s="1">
        <v>32</v>
      </c>
      <c r="B33" s="3">
        <v>33</v>
      </c>
      <c r="C33" s="3" t="s">
        <v>115</v>
      </c>
      <c r="D33" s="3" t="s">
        <v>116</v>
      </c>
      <c r="E33" s="3" t="s">
        <v>117</v>
      </c>
      <c r="F33" s="3">
        <v>0</v>
      </c>
      <c r="I33" s="4" t="str">
        <f ca="1">IFERROR(__xludf.DUMMYFUNCTION("REGEXREPLACE(F34,""\D"", """")"),"#VALUE!")</f>
        <v>#VALUE!</v>
      </c>
    </row>
    <row r="34" spans="1:9" ht="15.75" customHeight="1">
      <c r="A34" s="1">
        <v>33</v>
      </c>
      <c r="B34" s="3">
        <v>34</v>
      </c>
      <c r="C34" s="3" t="s">
        <v>118</v>
      </c>
      <c r="D34" s="3" t="s">
        <v>119</v>
      </c>
      <c r="E34" s="3" t="s">
        <v>120</v>
      </c>
      <c r="F34" s="3" t="s">
        <v>121</v>
      </c>
      <c r="G34" s="3">
        <v>24</v>
      </c>
      <c r="H34" s="3" t="s">
        <v>122</v>
      </c>
      <c r="I34" s="4" t="str">
        <f ca="1">IFERROR(__xludf.DUMMYFUNCTION("REGEXREPLACE(F35,""\D"", """")"),"17")</f>
        <v>17</v>
      </c>
    </row>
    <row r="35" spans="1:9" ht="15.75" customHeight="1">
      <c r="A35" s="1">
        <v>34</v>
      </c>
      <c r="B35" s="3">
        <v>35</v>
      </c>
      <c r="C35" s="3" t="s">
        <v>123</v>
      </c>
      <c r="D35" s="3" t="s">
        <v>124</v>
      </c>
      <c r="E35" s="3" t="s">
        <v>27</v>
      </c>
      <c r="F35" s="3">
        <v>0</v>
      </c>
      <c r="I35" s="4" t="str">
        <f ca="1">IFERROR(__xludf.DUMMYFUNCTION("REGEXREPLACE(F36,""\D"", """")"),"#VALUE!")</f>
        <v>#VALUE!</v>
      </c>
    </row>
    <row r="36" spans="1:9" ht="15.75" customHeight="1">
      <c r="A36" s="1">
        <v>35</v>
      </c>
      <c r="B36" s="3">
        <v>36</v>
      </c>
      <c r="C36" s="3" t="s">
        <v>125</v>
      </c>
      <c r="D36" s="3" t="s">
        <v>126</v>
      </c>
      <c r="E36" s="3" t="s">
        <v>127</v>
      </c>
      <c r="F36" s="3">
        <v>0</v>
      </c>
      <c r="I36" s="4" t="str">
        <f ca="1">IFERROR(__xludf.DUMMYFUNCTION("REGEXREPLACE(F37,""\D"", """")"),"#VALUE!")</f>
        <v>#VALUE!</v>
      </c>
    </row>
    <row r="37" spans="1:9" ht="15.75" customHeight="1">
      <c r="A37" s="1">
        <v>36</v>
      </c>
      <c r="B37" s="3">
        <v>37</v>
      </c>
      <c r="C37" s="3" t="s">
        <v>128</v>
      </c>
      <c r="D37" s="3" t="s">
        <v>129</v>
      </c>
      <c r="E37" s="3" t="s">
        <v>27</v>
      </c>
      <c r="F37" s="3">
        <v>0</v>
      </c>
      <c r="I37" s="4" t="str">
        <f ca="1">IFERROR(__xludf.DUMMYFUNCTION("REGEXREPLACE(F38,""\D"", """")"),"#VALUE!")</f>
        <v>#VALUE!</v>
      </c>
    </row>
    <row r="38" spans="1:9" ht="15.75" customHeight="1">
      <c r="A38" s="1">
        <v>37</v>
      </c>
      <c r="B38" s="3">
        <v>38</v>
      </c>
      <c r="C38" s="3" t="s">
        <v>130</v>
      </c>
      <c r="D38" s="3" t="s">
        <v>131</v>
      </c>
      <c r="E38" s="3" t="s">
        <v>27</v>
      </c>
      <c r="F38" s="3">
        <v>0</v>
      </c>
      <c r="I38" s="4" t="str">
        <f ca="1">IFERROR(__xludf.DUMMYFUNCTION("REGEXREPLACE(F39,""\D"", """")"),"#VALUE!")</f>
        <v>#VALUE!</v>
      </c>
    </row>
    <row r="39" spans="1:9" ht="15.75" customHeight="1">
      <c r="A39" s="1">
        <v>38</v>
      </c>
      <c r="B39" s="3">
        <v>39</v>
      </c>
      <c r="C39" s="3" t="s">
        <v>132</v>
      </c>
      <c r="D39" s="3" t="s">
        <v>133</v>
      </c>
      <c r="E39" s="3" t="s">
        <v>134</v>
      </c>
      <c r="F39" s="3">
        <v>0</v>
      </c>
      <c r="I39" s="4" t="str">
        <f ca="1">IFERROR(__xludf.DUMMYFUNCTION("REGEXREPLACE(F40,""\D"", """")"),"#VALUE!")</f>
        <v>#VALUE!</v>
      </c>
    </row>
    <row r="40" spans="1:9" ht="15.75" customHeight="1">
      <c r="A40" s="1">
        <v>39</v>
      </c>
      <c r="B40" s="3">
        <v>40</v>
      </c>
      <c r="C40" s="3" t="s">
        <v>135</v>
      </c>
      <c r="D40" s="3" t="s">
        <v>136</v>
      </c>
      <c r="E40" s="3" t="s">
        <v>137</v>
      </c>
      <c r="F40" s="3" t="s">
        <v>138</v>
      </c>
      <c r="G40" s="3">
        <v>0</v>
      </c>
      <c r="H40" s="3" t="s">
        <v>139</v>
      </c>
      <c r="I40" s="4" t="str">
        <f ca="1">IFERROR(__xludf.DUMMYFUNCTION("REGEXREPLACE(F41,""\D"", """")"),"25")</f>
        <v>25</v>
      </c>
    </row>
    <row r="41" spans="1:9" ht="15.75" customHeight="1">
      <c r="A41" s="1">
        <v>40</v>
      </c>
      <c r="B41" s="3">
        <v>41</v>
      </c>
      <c r="C41" s="3" t="s">
        <v>140</v>
      </c>
      <c r="D41" s="3" t="s">
        <v>141</v>
      </c>
      <c r="E41" s="3" t="s">
        <v>142</v>
      </c>
      <c r="F41" s="3" t="s">
        <v>19</v>
      </c>
      <c r="G41" s="3">
        <v>10</v>
      </c>
      <c r="H41" s="3" t="s">
        <v>143</v>
      </c>
      <c r="I41" s="4" t="str">
        <f ca="1">IFERROR(__xludf.DUMMYFUNCTION("REGEXREPLACE(F42,""\D"", """")"),"7")</f>
        <v>7</v>
      </c>
    </row>
    <row r="42" spans="1:9" ht="15.75" customHeight="1">
      <c r="A42" s="1">
        <v>41</v>
      </c>
      <c r="B42" s="3">
        <v>42</v>
      </c>
      <c r="C42" s="3" t="s">
        <v>144</v>
      </c>
      <c r="D42" s="3" t="s">
        <v>145</v>
      </c>
      <c r="E42" s="3" t="s">
        <v>146</v>
      </c>
      <c r="F42" s="3">
        <v>0</v>
      </c>
      <c r="I42" s="4" t="str">
        <f ca="1">IFERROR(__xludf.DUMMYFUNCTION("REGEXREPLACE(F43,""\D"", """")"),"#VALUE!")</f>
        <v>#VALUE!</v>
      </c>
    </row>
    <row r="43" spans="1:9" ht="15.75" customHeight="1">
      <c r="A43" s="1">
        <v>42</v>
      </c>
      <c r="B43" s="3">
        <v>43</v>
      </c>
      <c r="C43" s="3" t="s">
        <v>147</v>
      </c>
      <c r="D43" s="3" t="s">
        <v>148</v>
      </c>
      <c r="E43" s="3" t="s">
        <v>149</v>
      </c>
      <c r="F43" s="3">
        <v>0</v>
      </c>
      <c r="I43" s="4" t="str">
        <f ca="1">IFERROR(__xludf.DUMMYFUNCTION("REGEXREPLACE(F44,""\D"", """")"),"#VALUE!")</f>
        <v>#VALUE!</v>
      </c>
    </row>
    <row r="44" spans="1:9" ht="15.75" customHeight="1">
      <c r="A44" s="1">
        <v>43</v>
      </c>
      <c r="B44" s="3">
        <v>44</v>
      </c>
      <c r="C44" s="3" t="s">
        <v>150</v>
      </c>
      <c r="D44" s="3" t="s">
        <v>151</v>
      </c>
      <c r="E44" s="3" t="s">
        <v>152</v>
      </c>
      <c r="F44" s="3" t="s">
        <v>61</v>
      </c>
      <c r="G44" s="3">
        <v>4</v>
      </c>
      <c r="H44" s="3" t="s">
        <v>72</v>
      </c>
      <c r="I44" s="4" t="str">
        <f ca="1">IFERROR(__xludf.DUMMYFUNCTION("REGEXREPLACE(F45,""\D"", """")"),"5")</f>
        <v>5</v>
      </c>
    </row>
    <row r="45" spans="1:9" ht="15.75" customHeight="1">
      <c r="A45" s="1">
        <v>44</v>
      </c>
      <c r="B45" s="3">
        <v>45</v>
      </c>
      <c r="C45" s="3" t="s">
        <v>153</v>
      </c>
      <c r="D45" s="3" t="s">
        <v>154</v>
      </c>
      <c r="E45" s="3" t="s">
        <v>155</v>
      </c>
      <c r="F45" s="3">
        <v>0</v>
      </c>
      <c r="I45" s="4" t="str">
        <f ca="1">IFERROR(__xludf.DUMMYFUNCTION("REGEXREPLACE(F46,""\D"", """")"),"#VALUE!")</f>
        <v>#VALUE!</v>
      </c>
    </row>
    <row r="46" spans="1:9" ht="15.75" customHeight="1">
      <c r="A46" s="1">
        <v>45</v>
      </c>
      <c r="B46" s="3">
        <v>46</v>
      </c>
      <c r="C46" s="3" t="s">
        <v>156</v>
      </c>
      <c r="D46" s="3" t="s">
        <v>157</v>
      </c>
      <c r="E46" s="3" t="s">
        <v>158</v>
      </c>
      <c r="F46" s="3">
        <v>0</v>
      </c>
      <c r="I46" s="4" t="str">
        <f ca="1">IFERROR(__xludf.DUMMYFUNCTION("REGEXREPLACE(F47,""\D"", """")"),"#VALUE!")</f>
        <v>#VALUE!</v>
      </c>
    </row>
    <row r="47" spans="1:9" ht="15.75" customHeight="1">
      <c r="A47" s="1">
        <v>46</v>
      </c>
      <c r="B47" s="3">
        <v>47</v>
      </c>
      <c r="C47" s="3" t="s">
        <v>159</v>
      </c>
      <c r="D47" s="3" t="s">
        <v>160</v>
      </c>
      <c r="E47" s="3" t="s">
        <v>27</v>
      </c>
      <c r="F47" s="3">
        <v>0</v>
      </c>
      <c r="I47" s="4" t="str">
        <f ca="1">IFERROR(__xludf.DUMMYFUNCTION("REGEXREPLACE(F48,""\D"", """")"),"#VALUE!")</f>
        <v>#VALUE!</v>
      </c>
    </row>
    <row r="48" spans="1:9" ht="15.75" customHeight="1">
      <c r="A48" s="1">
        <v>47</v>
      </c>
      <c r="B48" s="3">
        <v>48</v>
      </c>
      <c r="C48" s="3" t="s">
        <v>161</v>
      </c>
      <c r="D48" s="3" t="s">
        <v>162</v>
      </c>
      <c r="E48" s="3" t="s">
        <v>27</v>
      </c>
      <c r="F48" s="3">
        <v>0</v>
      </c>
      <c r="I48" s="4" t="str">
        <f ca="1">IFERROR(__xludf.DUMMYFUNCTION("REGEXREPLACE(F49,""\D"", """")"),"#VALUE!")</f>
        <v>#VALUE!</v>
      </c>
    </row>
    <row r="49" spans="1:9" ht="15.75" customHeight="1">
      <c r="A49" s="1">
        <v>48</v>
      </c>
      <c r="B49" s="3">
        <v>49</v>
      </c>
      <c r="C49" s="3" t="s">
        <v>163</v>
      </c>
      <c r="D49" s="3" t="s">
        <v>164</v>
      </c>
      <c r="E49" s="3" t="s">
        <v>165</v>
      </c>
      <c r="F49" s="3">
        <v>0</v>
      </c>
      <c r="I49" s="4" t="str">
        <f ca="1">IFERROR(__xludf.DUMMYFUNCTION("REGEXREPLACE(F50,""\D"", """")"),"#VALUE!")</f>
        <v>#VALUE!</v>
      </c>
    </row>
    <row r="50" spans="1:9" ht="15.75" customHeight="1">
      <c r="A50" s="1">
        <v>49</v>
      </c>
      <c r="B50" s="3">
        <v>50</v>
      </c>
      <c r="C50" s="3" t="s">
        <v>166</v>
      </c>
      <c r="D50" s="3" t="s">
        <v>167</v>
      </c>
      <c r="E50" s="3" t="s">
        <v>168</v>
      </c>
      <c r="F50" s="3">
        <v>0</v>
      </c>
      <c r="I50" s="4" t="str">
        <f ca="1">IFERROR(__xludf.DUMMYFUNCTION("REGEXREPLACE(F51,""\D"", """")"),"#VALUE!")</f>
        <v>#VALUE!</v>
      </c>
    </row>
    <row r="51" spans="1:9" ht="15.75" customHeight="1">
      <c r="A51" s="1">
        <v>50</v>
      </c>
      <c r="B51" s="3">
        <v>51</v>
      </c>
      <c r="C51" s="3" t="s">
        <v>169</v>
      </c>
      <c r="D51" s="3" t="s">
        <v>170</v>
      </c>
      <c r="E51" s="3" t="s">
        <v>171</v>
      </c>
      <c r="F51" s="3" t="s">
        <v>121</v>
      </c>
      <c r="G51" s="3">
        <v>24</v>
      </c>
      <c r="H51" s="3" t="s">
        <v>122</v>
      </c>
      <c r="I51" s="4" t="str">
        <f ca="1">IFERROR(__xludf.DUMMYFUNCTION("REGEXREPLACE(F52,""\D"", """")"),"17")</f>
        <v>17</v>
      </c>
    </row>
    <row r="52" spans="1:9" ht="15.75" customHeight="1">
      <c r="A52" s="1">
        <v>51</v>
      </c>
      <c r="B52" s="3">
        <v>52</v>
      </c>
      <c r="C52" s="3" t="s">
        <v>172</v>
      </c>
      <c r="D52" s="3" t="s">
        <v>173</v>
      </c>
      <c r="E52" s="3" t="s">
        <v>27</v>
      </c>
      <c r="F52" s="3">
        <v>0</v>
      </c>
      <c r="I52" s="4" t="str">
        <f ca="1">IFERROR(__xludf.DUMMYFUNCTION("REGEXREPLACE(F53,""\D"", """")"),"#VALUE!")</f>
        <v>#VALUE!</v>
      </c>
    </row>
    <row r="53" spans="1:9" ht="15.75" customHeight="1">
      <c r="A53" s="1">
        <v>52</v>
      </c>
      <c r="B53" s="3">
        <v>53</v>
      </c>
      <c r="C53" s="3" t="s">
        <v>174</v>
      </c>
      <c r="D53" s="3" t="s">
        <v>175</v>
      </c>
      <c r="E53" s="3" t="s">
        <v>27</v>
      </c>
      <c r="F53" s="3">
        <v>0</v>
      </c>
      <c r="I53" s="4" t="str">
        <f ca="1">IFERROR(__xludf.DUMMYFUNCTION("REGEXREPLACE(F54,""\D"", """")"),"#VALUE!")</f>
        <v>#VALUE!</v>
      </c>
    </row>
    <row r="54" spans="1:9" ht="15.75" customHeight="1">
      <c r="A54" s="1">
        <v>53</v>
      </c>
      <c r="B54" s="3">
        <v>54</v>
      </c>
      <c r="C54" s="3" t="s">
        <v>176</v>
      </c>
      <c r="D54" s="3" t="s">
        <v>177</v>
      </c>
      <c r="E54" s="3" t="s">
        <v>178</v>
      </c>
      <c r="F54" s="3">
        <v>0</v>
      </c>
      <c r="I54" s="4" t="str">
        <f ca="1">IFERROR(__xludf.DUMMYFUNCTION("REGEXREPLACE(F55,""\D"", """")"),"#VALUE!")</f>
        <v>#VALUE!</v>
      </c>
    </row>
    <row r="55" spans="1:9" ht="15.75" customHeight="1">
      <c r="A55" s="1">
        <v>54</v>
      </c>
      <c r="B55" s="3">
        <v>55</v>
      </c>
      <c r="C55" s="3" t="s">
        <v>179</v>
      </c>
      <c r="D55" s="3" t="s">
        <v>180</v>
      </c>
      <c r="E55" s="3" t="s">
        <v>181</v>
      </c>
      <c r="F55" s="3">
        <v>0</v>
      </c>
      <c r="I55" s="4" t="str">
        <f ca="1">IFERROR(__xludf.DUMMYFUNCTION("REGEXREPLACE(F56,""\D"", """")"),"#VALUE!")</f>
        <v>#VALUE!</v>
      </c>
    </row>
    <row r="56" spans="1:9" ht="15.75" customHeight="1">
      <c r="A56" s="1">
        <v>55</v>
      </c>
      <c r="B56" s="3">
        <v>56</v>
      </c>
      <c r="C56" s="3" t="s">
        <v>182</v>
      </c>
      <c r="D56" s="3" t="s">
        <v>183</v>
      </c>
      <c r="E56" s="3" t="s">
        <v>184</v>
      </c>
      <c r="F56" s="3">
        <v>0</v>
      </c>
      <c r="I56" s="4" t="str">
        <f ca="1">IFERROR(__xludf.DUMMYFUNCTION("REGEXREPLACE(F57,""\D"", """")"),"#VALUE!")</f>
        <v>#VALUE!</v>
      </c>
    </row>
    <row r="57" spans="1:9" ht="15.75" customHeight="1">
      <c r="A57" s="1">
        <v>56</v>
      </c>
      <c r="B57" s="3">
        <v>57</v>
      </c>
      <c r="C57" s="3" t="s">
        <v>185</v>
      </c>
      <c r="D57" s="3" t="s">
        <v>186</v>
      </c>
      <c r="E57" s="3" t="s">
        <v>27</v>
      </c>
      <c r="F57" s="3">
        <v>0</v>
      </c>
      <c r="I57" s="4" t="str">
        <f ca="1">IFERROR(__xludf.DUMMYFUNCTION("REGEXREPLACE(F58,""\D"", """")"),"#VALUE!")</f>
        <v>#VALUE!</v>
      </c>
    </row>
    <row r="58" spans="1:9" ht="15.75" customHeight="1">
      <c r="A58" s="1">
        <v>57</v>
      </c>
      <c r="B58" s="3">
        <v>58</v>
      </c>
      <c r="C58" s="3" t="s">
        <v>187</v>
      </c>
      <c r="D58" s="3" t="s">
        <v>188</v>
      </c>
      <c r="E58" s="3" t="s">
        <v>189</v>
      </c>
      <c r="F58" s="3">
        <v>0</v>
      </c>
      <c r="I58" s="4" t="str">
        <f ca="1">IFERROR(__xludf.DUMMYFUNCTION("REGEXREPLACE(F59,""\D"", """")"),"#VALUE!")</f>
        <v>#VALUE!</v>
      </c>
    </row>
    <row r="59" spans="1:9" ht="15.75" customHeight="1">
      <c r="A59" s="1">
        <v>58</v>
      </c>
      <c r="B59" s="3">
        <v>59</v>
      </c>
      <c r="C59" s="3" t="s">
        <v>190</v>
      </c>
      <c r="D59" s="3" t="s">
        <v>191</v>
      </c>
      <c r="E59" s="3" t="s">
        <v>192</v>
      </c>
      <c r="F59" s="3">
        <v>0</v>
      </c>
      <c r="I59" s="4" t="str">
        <f ca="1">IFERROR(__xludf.DUMMYFUNCTION("REGEXREPLACE(F60,""\D"", """")"),"#VALUE!")</f>
        <v>#VALUE!</v>
      </c>
    </row>
    <row r="60" spans="1:9" ht="15.75" customHeight="1">
      <c r="A60" s="1">
        <v>59</v>
      </c>
      <c r="B60" s="3">
        <v>60</v>
      </c>
      <c r="C60" s="3" t="s">
        <v>193</v>
      </c>
      <c r="D60" s="3" t="s">
        <v>194</v>
      </c>
      <c r="E60" s="3" t="s">
        <v>195</v>
      </c>
      <c r="F60" s="3">
        <v>0</v>
      </c>
      <c r="I60" s="4" t="str">
        <f ca="1">IFERROR(__xludf.DUMMYFUNCTION("REGEXREPLACE(F61,""\D"", """")"),"#VALUE!")</f>
        <v>#VALUE!</v>
      </c>
    </row>
    <row r="61" spans="1:9" ht="15.75" customHeight="1">
      <c r="A61" s="1">
        <v>60</v>
      </c>
      <c r="B61" s="3">
        <v>61</v>
      </c>
      <c r="C61" s="3" t="s">
        <v>196</v>
      </c>
      <c r="D61" s="3" t="s">
        <v>197</v>
      </c>
      <c r="E61" s="3" t="s">
        <v>198</v>
      </c>
      <c r="F61" s="3" t="s">
        <v>199</v>
      </c>
      <c r="G61" s="3">
        <v>2</v>
      </c>
      <c r="H61" s="3" t="s">
        <v>200</v>
      </c>
      <c r="I61" s="4" t="str">
        <f ca="1">IFERROR(__xludf.DUMMYFUNCTION("REGEXREPLACE(F62,""\D"", """")"),"24")</f>
        <v>24</v>
      </c>
    </row>
    <row r="62" spans="1:9" ht="15.75" customHeight="1">
      <c r="A62" s="1">
        <v>61</v>
      </c>
      <c r="B62" s="3">
        <v>62</v>
      </c>
      <c r="C62" s="3" t="s">
        <v>201</v>
      </c>
      <c r="D62" s="3" t="s">
        <v>202</v>
      </c>
      <c r="E62" s="3" t="s">
        <v>203</v>
      </c>
      <c r="F62" s="3" t="s">
        <v>96</v>
      </c>
      <c r="G62" s="3">
        <v>0</v>
      </c>
      <c r="H62" s="3" t="s">
        <v>72</v>
      </c>
      <c r="I62" s="4" t="str">
        <f ca="1">IFERROR(__xludf.DUMMYFUNCTION("REGEXREPLACE(F63,""\D"", """")"),"9")</f>
        <v>9</v>
      </c>
    </row>
    <row r="63" spans="1:9" ht="15.75" customHeight="1">
      <c r="A63" s="1">
        <v>62</v>
      </c>
      <c r="B63" s="3">
        <v>63</v>
      </c>
      <c r="C63" s="3" t="s">
        <v>204</v>
      </c>
      <c r="D63" s="3" t="s">
        <v>205</v>
      </c>
      <c r="E63" s="3" t="s">
        <v>27</v>
      </c>
      <c r="F63" s="3">
        <v>0</v>
      </c>
      <c r="I63" s="4" t="str">
        <f ca="1">IFERROR(__xludf.DUMMYFUNCTION("REGEXREPLACE(F64,""\D"", """")"),"#VALUE!")</f>
        <v>#VALUE!</v>
      </c>
    </row>
    <row r="64" spans="1:9" ht="15.75" customHeight="1">
      <c r="A64" s="1">
        <v>63</v>
      </c>
      <c r="B64" s="3">
        <v>64</v>
      </c>
      <c r="C64" s="3" t="s">
        <v>206</v>
      </c>
      <c r="D64" s="3" t="s">
        <v>207</v>
      </c>
      <c r="E64" s="3" t="s">
        <v>208</v>
      </c>
      <c r="F64" s="3" t="s">
        <v>209</v>
      </c>
      <c r="G64" s="3">
        <v>34</v>
      </c>
      <c r="H64" s="3" t="s">
        <v>210</v>
      </c>
      <c r="I64" s="4" t="str">
        <f ca="1">IFERROR(__xludf.DUMMYFUNCTION("REGEXREPLACE(F65,""\D"", """")"),"32")</f>
        <v>32</v>
      </c>
    </row>
    <row r="65" spans="1:9" ht="15.75" customHeight="1">
      <c r="A65" s="1">
        <v>64</v>
      </c>
      <c r="B65" s="3">
        <v>65</v>
      </c>
      <c r="C65" s="3" t="s">
        <v>211</v>
      </c>
      <c r="D65" s="3" t="s">
        <v>212</v>
      </c>
      <c r="E65" s="3" t="s">
        <v>213</v>
      </c>
      <c r="F65" s="3">
        <v>0</v>
      </c>
      <c r="I65" s="4" t="str">
        <f ca="1">IFERROR(__xludf.DUMMYFUNCTION("REGEXREPLACE(F66,""\D"", """")"),"#VALUE!")</f>
        <v>#VALUE!</v>
      </c>
    </row>
    <row r="66" spans="1:9" ht="15.75" customHeight="1">
      <c r="A66" s="1">
        <v>65</v>
      </c>
      <c r="B66" s="3">
        <v>66</v>
      </c>
      <c r="C66" s="3" t="s">
        <v>214</v>
      </c>
      <c r="D66" s="3" t="s">
        <v>215</v>
      </c>
      <c r="E66" s="3" t="s">
        <v>216</v>
      </c>
      <c r="F66" s="3">
        <v>0</v>
      </c>
      <c r="I66" s="4" t="str">
        <f ca="1">IFERROR(__xludf.DUMMYFUNCTION("REGEXREPLACE(F67,""\D"", """")"),"#VALUE!")</f>
        <v>#VALUE!</v>
      </c>
    </row>
    <row r="67" spans="1:9" ht="15.75" customHeight="1">
      <c r="A67" s="1">
        <v>66</v>
      </c>
      <c r="B67" s="3">
        <v>67</v>
      </c>
      <c r="C67" s="3" t="s">
        <v>217</v>
      </c>
      <c r="D67" s="3" t="s">
        <v>218</v>
      </c>
      <c r="E67" s="3" t="s">
        <v>27</v>
      </c>
      <c r="F67" s="3">
        <v>0</v>
      </c>
      <c r="I67" s="4" t="str">
        <f ca="1">IFERROR(__xludf.DUMMYFUNCTION("REGEXREPLACE(F68,""\D"", """")"),"#VALUE!")</f>
        <v>#VALUE!</v>
      </c>
    </row>
    <row r="68" spans="1:9" ht="15.75" customHeight="1">
      <c r="A68" s="1">
        <v>67</v>
      </c>
      <c r="B68" s="3">
        <v>68</v>
      </c>
      <c r="C68" s="3" t="s">
        <v>219</v>
      </c>
      <c r="D68" s="3" t="s">
        <v>220</v>
      </c>
      <c r="E68" s="3" t="s">
        <v>221</v>
      </c>
      <c r="F68" s="3" t="s">
        <v>39</v>
      </c>
      <c r="G68" s="3">
        <v>26</v>
      </c>
      <c r="H68" s="3" t="s">
        <v>222</v>
      </c>
      <c r="I68" s="4" t="str">
        <f ca="1">IFERROR(__xludf.DUMMYFUNCTION("REGEXREPLACE(F69,""\D"", """")"),"14")</f>
        <v>14</v>
      </c>
    </row>
    <row r="69" spans="1:9" ht="15.75" customHeight="1">
      <c r="A69" s="1">
        <v>68</v>
      </c>
      <c r="B69" s="3">
        <v>69</v>
      </c>
      <c r="C69" s="3" t="s">
        <v>223</v>
      </c>
      <c r="D69" s="3" t="s">
        <v>224</v>
      </c>
      <c r="E69" s="3" t="s">
        <v>27</v>
      </c>
      <c r="F69" s="3">
        <v>0</v>
      </c>
      <c r="I69" s="4" t="str">
        <f ca="1">IFERROR(__xludf.DUMMYFUNCTION("REGEXREPLACE(F70,""\D"", """")"),"#VALUE!")</f>
        <v>#VALUE!</v>
      </c>
    </row>
    <row r="70" spans="1:9" ht="15.75" customHeight="1">
      <c r="A70" s="1">
        <v>69</v>
      </c>
      <c r="B70" s="3">
        <v>70</v>
      </c>
      <c r="C70" s="3" t="s">
        <v>225</v>
      </c>
      <c r="D70" s="3" t="s">
        <v>226</v>
      </c>
      <c r="E70" s="3" t="s">
        <v>227</v>
      </c>
      <c r="F70" s="3">
        <v>0</v>
      </c>
      <c r="I70" s="4" t="str">
        <f ca="1">IFERROR(__xludf.DUMMYFUNCTION("REGEXREPLACE(F71,""\D"", """")"),"#VALUE!")</f>
        <v>#VALUE!</v>
      </c>
    </row>
    <row r="71" spans="1:9" ht="15.75" customHeight="1">
      <c r="A71" s="1">
        <v>70</v>
      </c>
      <c r="B71" s="3">
        <v>71</v>
      </c>
      <c r="C71" s="3" t="s">
        <v>228</v>
      </c>
      <c r="D71" s="3" t="s">
        <v>229</v>
      </c>
      <c r="E71" s="3" t="s">
        <v>230</v>
      </c>
      <c r="F71" s="3" t="s">
        <v>231</v>
      </c>
      <c r="G71" s="3">
        <v>147</v>
      </c>
      <c r="H71" s="3" t="s">
        <v>232</v>
      </c>
      <c r="I71" s="4" t="str">
        <f ca="1">IFERROR(__xludf.DUMMYFUNCTION("REGEXREPLACE(F72,""\D"", """")"),"61")</f>
        <v>61</v>
      </c>
    </row>
    <row r="72" spans="1:9" ht="15.75" customHeight="1">
      <c r="A72" s="1">
        <v>71</v>
      </c>
      <c r="B72" s="3">
        <v>72</v>
      </c>
      <c r="C72" s="3" t="s">
        <v>233</v>
      </c>
      <c r="D72" s="3" t="s">
        <v>234</v>
      </c>
      <c r="E72" s="3" t="s">
        <v>235</v>
      </c>
      <c r="F72" s="3">
        <v>0</v>
      </c>
      <c r="I72" s="4" t="str">
        <f ca="1">IFERROR(__xludf.DUMMYFUNCTION("REGEXREPLACE(F73,""\D"", """")"),"#VALUE!")</f>
        <v>#VALUE!</v>
      </c>
    </row>
    <row r="73" spans="1:9" ht="15.75" customHeight="1">
      <c r="A73" s="1">
        <v>72</v>
      </c>
      <c r="B73" s="3">
        <v>73</v>
      </c>
      <c r="C73" s="3" t="s">
        <v>236</v>
      </c>
      <c r="D73" s="3" t="s">
        <v>237</v>
      </c>
      <c r="E73" s="3" t="s">
        <v>27</v>
      </c>
      <c r="F73" s="3">
        <v>0</v>
      </c>
      <c r="I73" s="4" t="str">
        <f ca="1">IFERROR(__xludf.DUMMYFUNCTION("REGEXREPLACE(F74,""\D"", """")"),"#VALUE!")</f>
        <v>#VALUE!</v>
      </c>
    </row>
    <row r="74" spans="1:9" ht="15.75" customHeight="1">
      <c r="A74" s="1">
        <v>73</v>
      </c>
      <c r="B74" s="3">
        <v>74</v>
      </c>
      <c r="C74" s="3" t="s">
        <v>238</v>
      </c>
      <c r="D74" s="3" t="s">
        <v>239</v>
      </c>
      <c r="E74" s="3" t="s">
        <v>240</v>
      </c>
      <c r="F74" s="3" t="s">
        <v>88</v>
      </c>
      <c r="G74" s="3">
        <v>0</v>
      </c>
      <c r="H74" s="3" t="s">
        <v>241</v>
      </c>
      <c r="I74" s="4" t="str">
        <f ca="1">IFERROR(__xludf.DUMMYFUNCTION("REGEXREPLACE(F75,""\D"", """")"),"4")</f>
        <v>4</v>
      </c>
    </row>
    <row r="75" spans="1:9" ht="15.75" customHeight="1">
      <c r="A75" s="1">
        <v>74</v>
      </c>
      <c r="B75" s="3">
        <v>75</v>
      </c>
      <c r="C75" s="3" t="s">
        <v>242</v>
      </c>
      <c r="D75" s="3" t="s">
        <v>243</v>
      </c>
      <c r="E75" s="3" t="s">
        <v>244</v>
      </c>
      <c r="F75" s="3">
        <v>0</v>
      </c>
      <c r="I75" s="4" t="str">
        <f ca="1">IFERROR(__xludf.DUMMYFUNCTION("REGEXREPLACE(F76,""\D"", """")"),"#VALUE!")</f>
        <v>#VALUE!</v>
      </c>
    </row>
    <row r="76" spans="1:9" ht="15.75" customHeight="1">
      <c r="A76" s="1">
        <v>75</v>
      </c>
      <c r="B76" s="3">
        <v>76</v>
      </c>
      <c r="C76" s="3" t="s">
        <v>245</v>
      </c>
      <c r="D76" s="3" t="s">
        <v>246</v>
      </c>
      <c r="E76" s="3" t="s">
        <v>247</v>
      </c>
      <c r="F76" s="3" t="s">
        <v>61</v>
      </c>
      <c r="G76" s="3">
        <v>7</v>
      </c>
      <c r="H76" s="3" t="s">
        <v>248</v>
      </c>
      <c r="I76" s="4" t="str">
        <f ca="1">IFERROR(__xludf.DUMMYFUNCTION("REGEXREPLACE(F77,""\D"", """")"),"5")</f>
        <v>5</v>
      </c>
    </row>
    <row r="77" spans="1:9" ht="15.75" customHeight="1">
      <c r="A77" s="1">
        <v>76</v>
      </c>
      <c r="B77" s="3">
        <v>77</v>
      </c>
      <c r="C77" s="3" t="s">
        <v>249</v>
      </c>
      <c r="D77" s="3" t="s">
        <v>250</v>
      </c>
      <c r="E77" s="3" t="s">
        <v>251</v>
      </c>
      <c r="F77" s="3">
        <v>0</v>
      </c>
      <c r="I77" s="4" t="str">
        <f ca="1">IFERROR(__xludf.DUMMYFUNCTION("REGEXREPLACE(F78,""\D"", """")"),"#VALUE!")</f>
        <v>#VALUE!</v>
      </c>
    </row>
    <row r="78" spans="1:9" ht="15.75" customHeight="1">
      <c r="A78" s="1">
        <v>77</v>
      </c>
      <c r="B78" s="3">
        <v>78</v>
      </c>
      <c r="C78" s="3" t="s">
        <v>252</v>
      </c>
      <c r="D78" s="3" t="s">
        <v>253</v>
      </c>
      <c r="E78" s="3" t="s">
        <v>254</v>
      </c>
      <c r="F78" s="3" t="s">
        <v>255</v>
      </c>
      <c r="G78" s="3">
        <v>0</v>
      </c>
      <c r="H78" s="3" t="s">
        <v>256</v>
      </c>
      <c r="I78" s="4" t="str">
        <f ca="1">IFERROR(__xludf.DUMMYFUNCTION("REGEXREPLACE(F79,""\D"", """")"),"28")</f>
        <v>28</v>
      </c>
    </row>
    <row r="79" spans="1:9" ht="15.75" customHeight="1">
      <c r="A79" s="1">
        <v>78</v>
      </c>
      <c r="B79" s="3">
        <v>79</v>
      </c>
      <c r="C79" s="3" t="s">
        <v>257</v>
      </c>
      <c r="D79" s="3" t="s">
        <v>258</v>
      </c>
      <c r="E79" s="3" t="s">
        <v>259</v>
      </c>
      <c r="F79" s="3">
        <v>0</v>
      </c>
      <c r="I79" s="4" t="str">
        <f ca="1">IFERROR(__xludf.DUMMYFUNCTION("REGEXREPLACE(F80,""\D"", """")"),"#VALUE!")</f>
        <v>#VALUE!</v>
      </c>
    </row>
    <row r="80" spans="1:9" ht="15.75" customHeight="1">
      <c r="A80" s="1">
        <v>79</v>
      </c>
      <c r="B80" s="3">
        <v>80</v>
      </c>
      <c r="C80" s="3" t="s">
        <v>260</v>
      </c>
      <c r="D80" s="3" t="s">
        <v>261</v>
      </c>
      <c r="E80" s="3" t="s">
        <v>262</v>
      </c>
      <c r="F80" s="3">
        <v>0</v>
      </c>
      <c r="I80" s="4" t="str">
        <f ca="1">IFERROR(__xludf.DUMMYFUNCTION("REGEXREPLACE(F81,""\D"", """")"),"#VALUE!")</f>
        <v>#VALUE!</v>
      </c>
    </row>
    <row r="81" spans="1:9" ht="15.75" customHeight="1">
      <c r="A81" s="1">
        <v>80</v>
      </c>
      <c r="B81" s="3">
        <v>81</v>
      </c>
      <c r="C81" s="3" t="s">
        <v>263</v>
      </c>
      <c r="D81" s="3" t="s">
        <v>264</v>
      </c>
      <c r="E81" s="3" t="s">
        <v>265</v>
      </c>
      <c r="F81" s="3" t="s">
        <v>61</v>
      </c>
      <c r="G81" s="3">
        <v>1</v>
      </c>
      <c r="H81" s="3" t="s">
        <v>266</v>
      </c>
      <c r="I81" s="4" t="str">
        <f ca="1">IFERROR(__xludf.DUMMYFUNCTION("REGEXREPLACE(F82,""\D"", """")"),"5")</f>
        <v>5</v>
      </c>
    </row>
    <row r="82" spans="1:9" ht="15.75" customHeight="1">
      <c r="A82" s="1">
        <v>81</v>
      </c>
      <c r="B82" s="3">
        <v>82</v>
      </c>
      <c r="C82" s="3" t="s">
        <v>267</v>
      </c>
      <c r="D82" s="3" t="s">
        <v>268</v>
      </c>
      <c r="E82" s="3" t="s">
        <v>269</v>
      </c>
      <c r="F82" s="3" t="s">
        <v>96</v>
      </c>
      <c r="G82" s="3">
        <v>2</v>
      </c>
      <c r="H82" s="3" t="s">
        <v>57</v>
      </c>
      <c r="I82" s="4" t="str">
        <f ca="1">IFERROR(__xludf.DUMMYFUNCTION("REGEXREPLACE(F83,""\D"", """")"),"9")</f>
        <v>9</v>
      </c>
    </row>
    <row r="83" spans="1:9" ht="15.75" customHeight="1">
      <c r="A83" s="1">
        <v>82</v>
      </c>
      <c r="B83" s="3">
        <v>83</v>
      </c>
      <c r="C83" s="3" t="s">
        <v>270</v>
      </c>
      <c r="D83" s="3" t="s">
        <v>271</v>
      </c>
      <c r="E83" s="3" t="s">
        <v>272</v>
      </c>
      <c r="F83" s="3">
        <v>0</v>
      </c>
      <c r="I83" s="4" t="str">
        <f ca="1">IFERROR(__xludf.DUMMYFUNCTION("REGEXREPLACE(F84,""\D"", """")"),"#VALUE!")</f>
        <v>#VALUE!</v>
      </c>
    </row>
    <row r="84" spans="1:9" ht="15.75" customHeight="1">
      <c r="A84" s="1">
        <v>83</v>
      </c>
      <c r="B84" s="3">
        <v>84</v>
      </c>
      <c r="C84" s="3" t="s">
        <v>273</v>
      </c>
      <c r="D84" s="3" t="s">
        <v>274</v>
      </c>
      <c r="E84" s="3" t="s">
        <v>275</v>
      </c>
      <c r="F84" s="3" t="s">
        <v>276</v>
      </c>
      <c r="G84" s="3">
        <v>52</v>
      </c>
      <c r="H84" s="3" t="s">
        <v>277</v>
      </c>
      <c r="I84" s="4" t="str">
        <f ca="1">IFERROR(__xludf.DUMMYFUNCTION("REGEXREPLACE(F85,""\D"", """")"),"50")</f>
        <v>50</v>
      </c>
    </row>
    <row r="85" spans="1:9" ht="15.75" customHeight="1">
      <c r="A85" s="1">
        <v>84</v>
      </c>
      <c r="B85" s="3">
        <v>85</v>
      </c>
      <c r="C85" s="3" t="s">
        <v>278</v>
      </c>
      <c r="D85" s="3" t="s">
        <v>279</v>
      </c>
      <c r="E85" s="3" t="s">
        <v>27</v>
      </c>
      <c r="F85" s="3">
        <v>0</v>
      </c>
      <c r="I85" s="4" t="str">
        <f ca="1">IFERROR(__xludf.DUMMYFUNCTION("REGEXREPLACE(F86,""\D"", """")"),"#VALUE!")</f>
        <v>#VALUE!</v>
      </c>
    </row>
    <row r="86" spans="1:9" ht="15.75" customHeight="1">
      <c r="A86" s="1">
        <v>85</v>
      </c>
      <c r="B86" s="3">
        <v>86</v>
      </c>
      <c r="C86" s="3" t="s">
        <v>280</v>
      </c>
      <c r="D86" s="3" t="s">
        <v>281</v>
      </c>
      <c r="E86" s="3" t="s">
        <v>282</v>
      </c>
      <c r="F86" s="3">
        <v>0</v>
      </c>
      <c r="I86" s="4" t="str">
        <f ca="1">IFERROR(__xludf.DUMMYFUNCTION("REGEXREPLACE(F87,""\D"", """")"),"#VALUE!")</f>
        <v>#VALUE!</v>
      </c>
    </row>
    <row r="87" spans="1:9" ht="15.75" customHeight="1">
      <c r="A87" s="1">
        <v>86</v>
      </c>
      <c r="B87" s="3">
        <v>87</v>
      </c>
      <c r="C87" s="3" t="s">
        <v>283</v>
      </c>
      <c r="D87" s="3" t="s">
        <v>284</v>
      </c>
      <c r="E87" s="3" t="s">
        <v>285</v>
      </c>
      <c r="F87" s="3">
        <v>0</v>
      </c>
      <c r="I87" s="4" t="str">
        <f ca="1">IFERROR(__xludf.DUMMYFUNCTION("REGEXREPLACE(F88,""\D"", """")"),"#VALUE!")</f>
        <v>#VALUE!</v>
      </c>
    </row>
    <row r="88" spans="1:9" ht="15.75" customHeight="1">
      <c r="A88" s="1">
        <v>87</v>
      </c>
      <c r="B88" s="3">
        <v>88</v>
      </c>
      <c r="C88" s="3" t="s">
        <v>286</v>
      </c>
      <c r="D88" s="3" t="s">
        <v>287</v>
      </c>
      <c r="E88" s="3" t="s">
        <v>27</v>
      </c>
      <c r="F88" s="3">
        <v>0</v>
      </c>
      <c r="I88" s="4" t="str">
        <f ca="1">IFERROR(__xludf.DUMMYFUNCTION("REGEXREPLACE(F89,""\D"", """")"),"#VALUE!")</f>
        <v>#VALUE!</v>
      </c>
    </row>
    <row r="89" spans="1:9" ht="15.75" customHeight="1">
      <c r="A89" s="1">
        <v>88</v>
      </c>
      <c r="B89" s="3">
        <v>89</v>
      </c>
      <c r="C89" s="3" t="s">
        <v>288</v>
      </c>
      <c r="D89" s="3" t="s">
        <v>289</v>
      </c>
      <c r="E89" s="3" t="s">
        <v>290</v>
      </c>
      <c r="F89" s="3" t="s">
        <v>44</v>
      </c>
      <c r="G89" s="3">
        <v>18</v>
      </c>
      <c r="H89" s="3" t="s">
        <v>291</v>
      </c>
      <c r="I89" s="4" t="str">
        <f ca="1">IFERROR(__xludf.DUMMYFUNCTION("REGEXREPLACE(F90,""\D"", """")"),"12")</f>
        <v>12</v>
      </c>
    </row>
    <row r="90" spans="1:9" ht="15.75" customHeight="1">
      <c r="A90" s="1">
        <v>89</v>
      </c>
      <c r="B90" s="3">
        <v>90</v>
      </c>
      <c r="C90" s="3" t="s">
        <v>292</v>
      </c>
      <c r="D90" s="3" t="s">
        <v>293</v>
      </c>
      <c r="E90" s="3" t="s">
        <v>27</v>
      </c>
      <c r="F90" s="3">
        <v>0</v>
      </c>
      <c r="I90" s="4" t="str">
        <f ca="1">IFERROR(__xludf.DUMMYFUNCTION("REGEXREPLACE(F91,""\D"", """")"),"#VALUE!")</f>
        <v>#VALUE!</v>
      </c>
    </row>
    <row r="91" spans="1:9" ht="15.75" customHeight="1">
      <c r="A91" s="1">
        <v>90</v>
      </c>
      <c r="B91" s="3">
        <v>91</v>
      </c>
      <c r="C91" s="3" t="s">
        <v>294</v>
      </c>
      <c r="D91" s="3" t="s">
        <v>295</v>
      </c>
      <c r="E91" s="3" t="s">
        <v>296</v>
      </c>
      <c r="F91" s="3">
        <v>0</v>
      </c>
      <c r="I91" s="4" t="str">
        <f ca="1">IFERROR(__xludf.DUMMYFUNCTION("REGEXREPLACE(F92,""\D"", """")"),"#VALUE!")</f>
        <v>#VALUE!</v>
      </c>
    </row>
    <row r="92" spans="1:9" ht="15.75" customHeight="1">
      <c r="A92" s="1">
        <v>91</v>
      </c>
      <c r="B92" s="3">
        <v>92</v>
      </c>
      <c r="C92" s="3" t="s">
        <v>297</v>
      </c>
      <c r="D92" s="3" t="s">
        <v>298</v>
      </c>
      <c r="E92" s="3" t="s">
        <v>299</v>
      </c>
      <c r="F92" s="3">
        <v>0</v>
      </c>
      <c r="I92" s="4" t="str">
        <f ca="1">IFERROR(__xludf.DUMMYFUNCTION("REGEXREPLACE(F93,""\D"", """")"),"#VALUE!")</f>
        <v>#VALUE!</v>
      </c>
    </row>
    <row r="93" spans="1:9" ht="15.75" customHeight="1">
      <c r="A93" s="1">
        <v>92</v>
      </c>
      <c r="B93" s="3">
        <v>93</v>
      </c>
      <c r="C93" s="3" t="s">
        <v>300</v>
      </c>
      <c r="D93" s="3" t="s">
        <v>301</v>
      </c>
      <c r="E93" s="3" t="s">
        <v>302</v>
      </c>
      <c r="F93" s="3" t="s">
        <v>303</v>
      </c>
      <c r="G93" s="3">
        <v>0</v>
      </c>
      <c r="H93" s="3" t="s">
        <v>266</v>
      </c>
      <c r="I93" s="4" t="str">
        <f ca="1">IFERROR(__xludf.DUMMYFUNCTION("REGEXREPLACE(F94,""\D"", """")"),"6")</f>
        <v>6</v>
      </c>
    </row>
    <row r="94" spans="1:9" ht="15.75" customHeight="1">
      <c r="A94" s="1">
        <v>93</v>
      </c>
      <c r="B94" s="3">
        <v>94</v>
      </c>
      <c r="C94" s="3" t="s">
        <v>304</v>
      </c>
      <c r="D94" s="3" t="s">
        <v>305</v>
      </c>
      <c r="E94" s="3" t="s">
        <v>306</v>
      </c>
      <c r="F94" s="3">
        <v>0</v>
      </c>
      <c r="I94" s="4" t="str">
        <f ca="1">IFERROR(__xludf.DUMMYFUNCTION("REGEXREPLACE(F95,""\D"", """")"),"#VALUE!")</f>
        <v>#VALUE!</v>
      </c>
    </row>
    <row r="95" spans="1:9" ht="15.75" customHeight="1">
      <c r="A95" s="1">
        <v>94</v>
      </c>
      <c r="B95" s="3">
        <v>95</v>
      </c>
      <c r="C95" s="3" t="s">
        <v>307</v>
      </c>
      <c r="D95" s="3" t="s">
        <v>308</v>
      </c>
      <c r="E95" s="3" t="s">
        <v>309</v>
      </c>
      <c r="F95" s="3" t="s">
        <v>310</v>
      </c>
      <c r="G95" s="3">
        <v>0</v>
      </c>
      <c r="H95" s="3" t="s">
        <v>291</v>
      </c>
      <c r="I95" s="4" t="str">
        <f ca="1">IFERROR(__xludf.DUMMYFUNCTION("REGEXREPLACE(F96,""\D"", """")"),"30")</f>
        <v>30</v>
      </c>
    </row>
    <row r="96" spans="1:9" ht="15.75" customHeight="1">
      <c r="A96" s="1">
        <v>95</v>
      </c>
      <c r="B96" s="3">
        <v>96</v>
      </c>
      <c r="C96" s="3" t="s">
        <v>311</v>
      </c>
      <c r="D96" s="3" t="s">
        <v>312</v>
      </c>
      <c r="E96" s="3" t="s">
        <v>313</v>
      </c>
      <c r="F96" s="3">
        <v>0</v>
      </c>
      <c r="I96" s="4" t="str">
        <f ca="1">IFERROR(__xludf.DUMMYFUNCTION("REGEXREPLACE(F97,""\D"", """")"),"#VALUE!")</f>
        <v>#VALUE!</v>
      </c>
    </row>
    <row r="97" spans="1:9" ht="15.75" customHeight="1">
      <c r="A97" s="1">
        <v>96</v>
      </c>
      <c r="B97" s="3">
        <v>97</v>
      </c>
      <c r="C97" s="3" t="s">
        <v>314</v>
      </c>
      <c r="D97" s="3" t="s">
        <v>315</v>
      </c>
      <c r="E97" s="3" t="s">
        <v>316</v>
      </c>
      <c r="F97" s="3" t="s">
        <v>317</v>
      </c>
      <c r="G97" s="3">
        <v>3</v>
      </c>
      <c r="H97" s="3" t="s">
        <v>57</v>
      </c>
      <c r="I97" s="4" t="str">
        <f ca="1">IFERROR(__xludf.DUMMYFUNCTION("REGEXREPLACE(F98,""\D"", """")"),"8")</f>
        <v>8</v>
      </c>
    </row>
    <row r="98" spans="1:9" ht="15.75" customHeight="1">
      <c r="A98" s="1">
        <v>97</v>
      </c>
      <c r="B98" s="3">
        <v>98</v>
      </c>
      <c r="C98" s="3" t="s">
        <v>318</v>
      </c>
      <c r="D98" s="3" t="s">
        <v>319</v>
      </c>
      <c r="E98" s="3" t="s">
        <v>27</v>
      </c>
      <c r="F98" s="3">
        <v>0</v>
      </c>
      <c r="I98" s="4" t="str">
        <f ca="1">IFERROR(__xludf.DUMMYFUNCTION("REGEXREPLACE(F99,""\D"", """")"),"#VALUE!")</f>
        <v>#VALUE!</v>
      </c>
    </row>
    <row r="99" spans="1:9" ht="15.75" customHeight="1">
      <c r="A99" s="1">
        <v>98</v>
      </c>
      <c r="B99" s="3">
        <v>99</v>
      </c>
      <c r="C99" s="3" t="s">
        <v>320</v>
      </c>
      <c r="D99" s="3" t="s">
        <v>321</v>
      </c>
      <c r="E99" s="3" t="s">
        <v>322</v>
      </c>
      <c r="F99" s="3">
        <v>0</v>
      </c>
      <c r="I99" s="4" t="str">
        <f ca="1">IFERROR(__xludf.DUMMYFUNCTION("REGEXREPLACE(F100,""\D"", """")"),"#VALUE!")</f>
        <v>#VALUE!</v>
      </c>
    </row>
    <row r="100" spans="1:9" ht="15.75" customHeight="1">
      <c r="A100" s="1">
        <v>99</v>
      </c>
      <c r="B100" s="3">
        <v>100</v>
      </c>
      <c r="C100" s="3" t="s">
        <v>323</v>
      </c>
      <c r="D100" s="3" t="s">
        <v>324</v>
      </c>
      <c r="E100" s="3" t="s">
        <v>325</v>
      </c>
      <c r="F100" s="3">
        <v>0</v>
      </c>
      <c r="I100" s="4" t="str">
        <f ca="1">IFERROR(__xludf.DUMMYFUNCTION("REGEXREPLACE(F101,""\D"", """")"),"#VALUE!")</f>
        <v>#VALUE!</v>
      </c>
    </row>
    <row r="101" spans="1:9" ht="15.75" customHeight="1">
      <c r="A101" s="1">
        <v>100</v>
      </c>
      <c r="B101" s="3">
        <v>101</v>
      </c>
      <c r="C101" s="3" t="s">
        <v>326</v>
      </c>
      <c r="D101" s="3" t="s">
        <v>327</v>
      </c>
      <c r="E101" s="3" t="s">
        <v>328</v>
      </c>
      <c r="F101" s="3">
        <v>0</v>
      </c>
      <c r="I101" s="4" t="str">
        <f ca="1">IFERROR(__xludf.DUMMYFUNCTION("REGEXREPLACE(F102,""\D"", """")"),"#VALUE!")</f>
        <v>#VALUE!</v>
      </c>
    </row>
    <row r="102" spans="1:9" ht="15.75" customHeight="1">
      <c r="A102" s="1">
        <v>101</v>
      </c>
      <c r="B102" s="3">
        <v>102</v>
      </c>
      <c r="C102" s="3" t="s">
        <v>329</v>
      </c>
      <c r="D102" s="3" t="s">
        <v>330</v>
      </c>
      <c r="E102" s="3" t="s">
        <v>331</v>
      </c>
      <c r="F102" s="3" t="s">
        <v>44</v>
      </c>
      <c r="G102" s="3">
        <v>60</v>
      </c>
      <c r="H102" s="3" t="s">
        <v>332</v>
      </c>
      <c r="I102" s="4" t="str">
        <f ca="1">IFERROR(__xludf.DUMMYFUNCTION("REGEXREPLACE(F103,""\D"", """")"),"12")</f>
        <v>12</v>
      </c>
    </row>
    <row r="103" spans="1:9" ht="15.75" customHeight="1">
      <c r="A103" s="1">
        <v>102</v>
      </c>
      <c r="B103" s="3">
        <v>103</v>
      </c>
      <c r="C103" s="3" t="s">
        <v>333</v>
      </c>
      <c r="D103" s="3" t="s">
        <v>334</v>
      </c>
      <c r="E103" s="3" t="s">
        <v>335</v>
      </c>
      <c r="F103" s="3">
        <v>0</v>
      </c>
      <c r="I103" s="4" t="str">
        <f ca="1">IFERROR(__xludf.DUMMYFUNCTION("REGEXREPLACE(F104,""\D"", """")"),"#VALUE!")</f>
        <v>#VALUE!</v>
      </c>
    </row>
    <row r="104" spans="1:9" ht="15.75" customHeight="1">
      <c r="A104" s="1">
        <v>103</v>
      </c>
      <c r="B104" s="3">
        <v>104</v>
      </c>
      <c r="C104" s="3" t="s">
        <v>336</v>
      </c>
      <c r="D104" s="3" t="s">
        <v>337</v>
      </c>
      <c r="E104" s="3" t="s">
        <v>338</v>
      </c>
      <c r="F104" s="3" t="s">
        <v>339</v>
      </c>
      <c r="G104" s="3">
        <v>38</v>
      </c>
      <c r="H104" s="3" t="s">
        <v>340</v>
      </c>
      <c r="I104" s="4" t="str">
        <f ca="1">IFERROR(__xludf.DUMMYFUNCTION("REGEXREPLACE(F105,""\D"", """")"),"15")</f>
        <v>15</v>
      </c>
    </row>
    <row r="105" spans="1:9" ht="15.75" customHeight="1">
      <c r="A105" s="1">
        <v>104</v>
      </c>
      <c r="B105" s="3">
        <v>105</v>
      </c>
      <c r="C105" s="3" t="s">
        <v>341</v>
      </c>
      <c r="D105" s="3" t="s">
        <v>342</v>
      </c>
      <c r="E105" s="3" t="s">
        <v>27</v>
      </c>
      <c r="F105" s="3">
        <v>0</v>
      </c>
      <c r="I105" s="4" t="str">
        <f ca="1">IFERROR(__xludf.DUMMYFUNCTION("REGEXREPLACE(F106,""\D"", """")"),"#VALUE!")</f>
        <v>#VALUE!</v>
      </c>
    </row>
    <row r="106" spans="1:9" ht="15.75" customHeight="1">
      <c r="A106" s="1">
        <v>105</v>
      </c>
      <c r="B106" s="3">
        <v>106</v>
      </c>
      <c r="C106" s="3" t="s">
        <v>343</v>
      </c>
      <c r="D106" s="3" t="s">
        <v>344</v>
      </c>
      <c r="E106" s="3" t="s">
        <v>345</v>
      </c>
      <c r="F106" s="3" t="s">
        <v>303</v>
      </c>
      <c r="G106" s="3">
        <v>0</v>
      </c>
      <c r="H106" s="3" t="s">
        <v>266</v>
      </c>
      <c r="I106" s="4" t="str">
        <f ca="1">IFERROR(__xludf.DUMMYFUNCTION("REGEXREPLACE(F107,""\D"", """")"),"6")</f>
        <v>6</v>
      </c>
    </row>
    <row r="107" spans="1:9" ht="15.75" customHeight="1">
      <c r="A107" s="1">
        <v>106</v>
      </c>
      <c r="B107" s="3">
        <v>107</v>
      </c>
      <c r="C107" s="3" t="s">
        <v>346</v>
      </c>
      <c r="D107" s="3" t="s">
        <v>347</v>
      </c>
      <c r="E107" s="3" t="s">
        <v>348</v>
      </c>
      <c r="F107" s="3" t="s">
        <v>209</v>
      </c>
      <c r="G107" s="3">
        <v>148</v>
      </c>
      <c r="H107" s="3" t="s">
        <v>349</v>
      </c>
      <c r="I107" s="4" t="str">
        <f ca="1">IFERROR(__xludf.DUMMYFUNCTION("REGEXREPLACE(F108,""\D"", """")"),"32")</f>
        <v>32</v>
      </c>
    </row>
    <row r="108" spans="1:9" ht="15.75" customHeight="1">
      <c r="A108" s="1">
        <v>107</v>
      </c>
      <c r="B108" s="3">
        <v>108</v>
      </c>
      <c r="C108" s="3" t="s">
        <v>350</v>
      </c>
      <c r="D108" s="3" t="s">
        <v>351</v>
      </c>
      <c r="E108" s="3" t="s">
        <v>352</v>
      </c>
      <c r="F108" s="3">
        <v>0</v>
      </c>
      <c r="I108" s="4" t="str">
        <f ca="1">IFERROR(__xludf.DUMMYFUNCTION("REGEXREPLACE(F109,""\D"", """")"),"#VALUE!")</f>
        <v>#VALUE!</v>
      </c>
    </row>
    <row r="109" spans="1:9" ht="15.75" customHeight="1">
      <c r="A109" s="1">
        <v>108</v>
      </c>
      <c r="B109" s="3">
        <v>109</v>
      </c>
      <c r="C109" s="3" t="s">
        <v>353</v>
      </c>
      <c r="D109" s="3" t="s">
        <v>354</v>
      </c>
      <c r="E109" s="3" t="s">
        <v>355</v>
      </c>
      <c r="F109" s="3">
        <v>0</v>
      </c>
      <c r="I109" s="4" t="str">
        <f ca="1">IFERROR(__xludf.DUMMYFUNCTION("REGEXREPLACE(F110,""\D"", """")"),"#VALUE!")</f>
        <v>#VALUE!</v>
      </c>
    </row>
    <row r="110" spans="1:9" ht="15.75" customHeight="1">
      <c r="A110" s="1">
        <v>109</v>
      </c>
      <c r="B110" s="3">
        <v>110</v>
      </c>
      <c r="C110" s="3" t="s">
        <v>356</v>
      </c>
      <c r="D110" s="3" t="s">
        <v>357</v>
      </c>
      <c r="E110" s="3" t="s">
        <v>358</v>
      </c>
      <c r="F110" s="3">
        <v>0</v>
      </c>
      <c r="I110" s="4" t="str">
        <f ca="1">IFERROR(__xludf.DUMMYFUNCTION("REGEXREPLACE(F111,""\D"", """")"),"#VALUE!")</f>
        <v>#VALUE!</v>
      </c>
    </row>
    <row r="111" spans="1:9" ht="15.75" customHeight="1">
      <c r="A111" s="1">
        <v>110</v>
      </c>
      <c r="B111" s="3">
        <v>111</v>
      </c>
      <c r="C111" s="3" t="s">
        <v>359</v>
      </c>
      <c r="D111" s="3" t="s">
        <v>360</v>
      </c>
      <c r="E111" s="3" t="s">
        <v>27</v>
      </c>
      <c r="F111" s="3">
        <v>0</v>
      </c>
      <c r="I111" s="4" t="str">
        <f ca="1">IFERROR(__xludf.DUMMYFUNCTION("REGEXREPLACE(F112,""\D"", """")"),"#VALUE!")</f>
        <v>#VALUE!</v>
      </c>
    </row>
    <row r="112" spans="1:9" ht="15.75" customHeight="1">
      <c r="A112" s="1">
        <v>111</v>
      </c>
      <c r="B112" s="3">
        <v>112</v>
      </c>
      <c r="C112" s="3" t="s">
        <v>361</v>
      </c>
      <c r="D112" s="3" t="s">
        <v>362</v>
      </c>
      <c r="E112" s="3" t="s">
        <v>363</v>
      </c>
      <c r="F112" s="3" t="s">
        <v>364</v>
      </c>
      <c r="G112" s="3">
        <v>13</v>
      </c>
      <c r="H112" s="3" t="s">
        <v>200</v>
      </c>
      <c r="I112" s="4" t="str">
        <f ca="1">IFERROR(__xludf.DUMMYFUNCTION("REGEXREPLACE(F113,""\D"", """")"),"13")</f>
        <v>13</v>
      </c>
    </row>
    <row r="113" spans="1:9" ht="15.75" customHeight="1">
      <c r="A113" s="1">
        <v>112</v>
      </c>
      <c r="B113" s="3">
        <v>113</v>
      </c>
      <c r="C113" s="3" t="s">
        <v>365</v>
      </c>
      <c r="D113" s="3" t="s">
        <v>366</v>
      </c>
      <c r="E113" s="3" t="s">
        <v>367</v>
      </c>
      <c r="F113" s="3">
        <v>0</v>
      </c>
      <c r="I113" s="4" t="str">
        <f ca="1">IFERROR(__xludf.DUMMYFUNCTION("REGEXREPLACE(F114,""\D"", """")"),"#VALUE!")</f>
        <v>#VALUE!</v>
      </c>
    </row>
    <row r="114" spans="1:9" ht="15.75" customHeight="1">
      <c r="A114" s="1">
        <v>113</v>
      </c>
      <c r="B114" s="3">
        <v>114</v>
      </c>
      <c r="C114" s="3" t="s">
        <v>368</v>
      </c>
      <c r="D114" s="3" t="s">
        <v>369</v>
      </c>
      <c r="E114" s="3" t="s">
        <v>370</v>
      </c>
      <c r="F114" s="3">
        <v>0</v>
      </c>
      <c r="I114" s="4" t="str">
        <f ca="1">IFERROR(__xludf.DUMMYFUNCTION("REGEXREPLACE(F115,""\D"", """")"),"#VALUE!")</f>
        <v>#VALUE!</v>
      </c>
    </row>
    <row r="115" spans="1:9" ht="15.75" customHeight="1">
      <c r="A115" s="1">
        <v>114</v>
      </c>
      <c r="B115" s="3">
        <v>115</v>
      </c>
      <c r="C115" s="3" t="s">
        <v>371</v>
      </c>
      <c r="D115" s="3" t="s">
        <v>372</v>
      </c>
      <c r="E115" s="3" t="s">
        <v>373</v>
      </c>
      <c r="F115" s="3">
        <v>0</v>
      </c>
      <c r="I115" s="4" t="str">
        <f ca="1">IFERROR(__xludf.DUMMYFUNCTION("REGEXREPLACE(F116,""\D"", """")"),"#VALUE!")</f>
        <v>#VALUE!</v>
      </c>
    </row>
    <row r="116" spans="1:9" ht="15.75" customHeight="1">
      <c r="A116" s="1">
        <v>115</v>
      </c>
      <c r="B116" s="3">
        <v>116</v>
      </c>
      <c r="C116" s="3" t="s">
        <v>374</v>
      </c>
      <c r="D116" s="3" t="s">
        <v>375</v>
      </c>
      <c r="E116" s="3" t="s">
        <v>376</v>
      </c>
      <c r="F116" s="3" t="s">
        <v>61</v>
      </c>
      <c r="G116" s="3">
        <v>1</v>
      </c>
      <c r="H116" s="3" t="s">
        <v>266</v>
      </c>
      <c r="I116" s="4" t="str">
        <f ca="1">IFERROR(__xludf.DUMMYFUNCTION("REGEXREPLACE(F117,""\D"", """")"),"5")</f>
        <v>5</v>
      </c>
    </row>
    <row r="117" spans="1:9" ht="15.75" customHeight="1">
      <c r="A117" s="1">
        <v>116</v>
      </c>
      <c r="B117" s="3">
        <v>117</v>
      </c>
      <c r="C117" s="3" t="s">
        <v>377</v>
      </c>
      <c r="D117" s="3" t="s">
        <v>378</v>
      </c>
      <c r="E117" s="3" t="s">
        <v>379</v>
      </c>
      <c r="F117" s="3" t="s">
        <v>138</v>
      </c>
      <c r="G117" s="3">
        <v>8</v>
      </c>
      <c r="H117" s="3" t="s">
        <v>380</v>
      </c>
      <c r="I117" s="4" t="str">
        <f ca="1">IFERROR(__xludf.DUMMYFUNCTION("REGEXREPLACE(F118,""\D"", """")"),"25")</f>
        <v>25</v>
      </c>
    </row>
    <row r="118" spans="1:9" ht="15.75" customHeight="1">
      <c r="A118" s="1">
        <v>117</v>
      </c>
      <c r="B118" s="3">
        <v>118</v>
      </c>
      <c r="C118" s="3" t="s">
        <v>381</v>
      </c>
      <c r="D118" s="3" t="s">
        <v>382</v>
      </c>
      <c r="E118" s="3" t="s">
        <v>27</v>
      </c>
      <c r="F118" s="3">
        <v>0</v>
      </c>
      <c r="I118" s="4" t="str">
        <f ca="1">IFERROR(__xludf.DUMMYFUNCTION("REGEXREPLACE(F119,""\D"", """")"),"#VALUE!")</f>
        <v>#VALUE!</v>
      </c>
    </row>
    <row r="119" spans="1:9" ht="15.75" customHeight="1">
      <c r="A119" s="1">
        <v>118</v>
      </c>
      <c r="B119" s="3">
        <v>119</v>
      </c>
      <c r="C119" s="3" t="s">
        <v>383</v>
      </c>
      <c r="D119" s="3" t="s">
        <v>384</v>
      </c>
      <c r="E119" s="3" t="s">
        <v>385</v>
      </c>
      <c r="F119" s="3" t="s">
        <v>386</v>
      </c>
      <c r="G119" s="3">
        <v>15</v>
      </c>
      <c r="H119" s="3" t="s">
        <v>387</v>
      </c>
      <c r="I119" s="4" t="str">
        <f ca="1">IFERROR(__xludf.DUMMYFUNCTION("REGEXREPLACE(F120,""\D"", """")"),"22")</f>
        <v>22</v>
      </c>
    </row>
    <row r="120" spans="1:9" ht="15.75" customHeight="1">
      <c r="A120" s="1">
        <v>119</v>
      </c>
      <c r="B120" s="3">
        <v>120</v>
      </c>
      <c r="C120" s="3" t="s">
        <v>388</v>
      </c>
      <c r="D120" s="3" t="s">
        <v>389</v>
      </c>
      <c r="E120" s="3" t="s">
        <v>390</v>
      </c>
      <c r="F120" s="3" t="s">
        <v>303</v>
      </c>
      <c r="G120" s="3">
        <v>0</v>
      </c>
      <c r="H120" s="3" t="s">
        <v>266</v>
      </c>
      <c r="I120" s="4" t="str">
        <f ca="1">IFERROR(__xludf.DUMMYFUNCTION("REGEXREPLACE(F121,""\D"", """")"),"6")</f>
        <v>6</v>
      </c>
    </row>
    <row r="121" spans="1:9" ht="15.75" customHeight="1">
      <c r="A121" s="1">
        <v>120</v>
      </c>
      <c r="B121" s="3">
        <v>121</v>
      </c>
      <c r="C121" s="3" t="s">
        <v>391</v>
      </c>
      <c r="D121" s="3" t="s">
        <v>392</v>
      </c>
      <c r="E121" s="3" t="s">
        <v>393</v>
      </c>
      <c r="F121" s="3" t="s">
        <v>11</v>
      </c>
      <c r="G121" s="3">
        <v>5</v>
      </c>
      <c r="H121" s="3" t="s">
        <v>394</v>
      </c>
      <c r="I121" s="4" t="str">
        <f ca="1">IFERROR(__xludf.DUMMYFUNCTION("REGEXREPLACE(F122,""\D"", """")"),"3")</f>
        <v>3</v>
      </c>
    </row>
    <row r="122" spans="1:9" ht="15.75" customHeight="1">
      <c r="A122" s="1">
        <v>121</v>
      </c>
      <c r="B122" s="3">
        <v>122</v>
      </c>
      <c r="C122" s="3" t="s">
        <v>395</v>
      </c>
      <c r="D122" s="3" t="s">
        <v>396</v>
      </c>
      <c r="E122" s="3" t="s">
        <v>397</v>
      </c>
      <c r="F122" s="3" t="s">
        <v>96</v>
      </c>
      <c r="G122" s="3">
        <v>11</v>
      </c>
      <c r="H122" s="3" t="s">
        <v>398</v>
      </c>
      <c r="I122" s="4" t="str">
        <f ca="1">IFERROR(__xludf.DUMMYFUNCTION("REGEXREPLACE(F123,""\D"", """")"),"9")</f>
        <v>9</v>
      </c>
    </row>
    <row r="123" spans="1:9" ht="15.75" customHeight="1">
      <c r="A123" s="1">
        <v>122</v>
      </c>
      <c r="B123" s="3">
        <v>123</v>
      </c>
      <c r="C123" s="3" t="s">
        <v>399</v>
      </c>
      <c r="D123" s="3" t="s">
        <v>400</v>
      </c>
      <c r="E123" s="3" t="s">
        <v>27</v>
      </c>
      <c r="F123" s="3">
        <v>0</v>
      </c>
      <c r="I123" s="4" t="str">
        <f ca="1">IFERROR(__xludf.DUMMYFUNCTION("REGEXREPLACE(F124,""\D"", """")"),"#VALUE!")</f>
        <v>#VALUE!</v>
      </c>
    </row>
    <row r="124" spans="1:9" ht="15.75" customHeight="1">
      <c r="A124" s="1">
        <v>123</v>
      </c>
      <c r="B124" s="3">
        <v>124</v>
      </c>
      <c r="C124" s="3" t="s">
        <v>401</v>
      </c>
      <c r="D124" s="3" t="s">
        <v>402</v>
      </c>
      <c r="E124" s="3" t="s">
        <v>403</v>
      </c>
      <c r="F124" s="3" t="s">
        <v>39</v>
      </c>
      <c r="G124" s="3">
        <v>19</v>
      </c>
      <c r="H124" s="3" t="s">
        <v>380</v>
      </c>
      <c r="I124" s="4" t="str">
        <f ca="1">IFERROR(__xludf.DUMMYFUNCTION("REGEXREPLACE(F125,""\D"", """")"),"14")</f>
        <v>14</v>
      </c>
    </row>
    <row r="125" spans="1:9" ht="15.75" customHeight="1">
      <c r="A125" s="1">
        <v>124</v>
      </c>
      <c r="B125" s="3">
        <v>125</v>
      </c>
      <c r="C125" s="3" t="s">
        <v>404</v>
      </c>
      <c r="D125" s="3" t="s">
        <v>405</v>
      </c>
      <c r="E125" s="3" t="s">
        <v>406</v>
      </c>
      <c r="F125" s="3" t="s">
        <v>255</v>
      </c>
      <c r="G125" s="3">
        <v>0</v>
      </c>
      <c r="H125" s="3" t="s">
        <v>256</v>
      </c>
      <c r="I125" s="4" t="str">
        <f ca="1">IFERROR(__xludf.DUMMYFUNCTION("REGEXREPLACE(F126,""\D"", """")"),"28")</f>
        <v>28</v>
      </c>
    </row>
    <row r="126" spans="1:9" ht="15.75" customHeight="1">
      <c r="A126" s="1">
        <v>125</v>
      </c>
      <c r="B126" s="3">
        <v>126</v>
      </c>
      <c r="C126" s="3" t="s">
        <v>407</v>
      </c>
      <c r="D126" s="3" t="s">
        <v>408</v>
      </c>
      <c r="E126" s="3" t="s">
        <v>409</v>
      </c>
      <c r="F126" s="3" t="s">
        <v>61</v>
      </c>
      <c r="G126" s="3">
        <v>6</v>
      </c>
      <c r="H126" s="3" t="s">
        <v>57</v>
      </c>
      <c r="I126" s="4" t="str">
        <f ca="1">IFERROR(__xludf.DUMMYFUNCTION("REGEXREPLACE(F127,""\D"", """")"),"5")</f>
        <v>5</v>
      </c>
    </row>
    <row r="127" spans="1:9" ht="15.75" customHeight="1">
      <c r="A127" s="1">
        <v>126</v>
      </c>
      <c r="B127" s="3">
        <v>127</v>
      </c>
      <c r="C127" s="3" t="s">
        <v>410</v>
      </c>
      <c r="D127" s="3" t="s">
        <v>411</v>
      </c>
      <c r="E127" s="3" t="s">
        <v>412</v>
      </c>
      <c r="F127" s="3">
        <v>0</v>
      </c>
      <c r="I127" s="4" t="str">
        <f ca="1">IFERROR(__xludf.DUMMYFUNCTION("REGEXREPLACE(F128,""\D"", """")"),"#VALUE!")</f>
        <v>#VALUE!</v>
      </c>
    </row>
    <row r="128" spans="1:9" ht="15.75" customHeight="1">
      <c r="A128" s="1">
        <v>127</v>
      </c>
      <c r="B128" s="3">
        <v>128</v>
      </c>
      <c r="C128" s="3" t="s">
        <v>413</v>
      </c>
      <c r="D128" s="3" t="s">
        <v>414</v>
      </c>
      <c r="E128" s="3" t="s">
        <v>415</v>
      </c>
      <c r="F128" s="3" t="s">
        <v>96</v>
      </c>
      <c r="G128" s="3">
        <v>0</v>
      </c>
      <c r="H128" s="3" t="s">
        <v>72</v>
      </c>
      <c r="I128" s="4" t="str">
        <f ca="1">IFERROR(__xludf.DUMMYFUNCTION("REGEXREPLACE(F129,""\D"", """")"),"9")</f>
        <v>9</v>
      </c>
    </row>
    <row r="129" spans="1:9" ht="15.75" customHeight="1">
      <c r="A129" s="1">
        <v>128</v>
      </c>
      <c r="B129" s="3">
        <v>129</v>
      </c>
      <c r="C129" s="3" t="s">
        <v>416</v>
      </c>
      <c r="D129" s="3" t="s">
        <v>417</v>
      </c>
      <c r="E129" s="3" t="s">
        <v>418</v>
      </c>
      <c r="F129" s="3">
        <v>0</v>
      </c>
      <c r="I129" s="4" t="str">
        <f ca="1">IFERROR(__xludf.DUMMYFUNCTION("REGEXREPLACE(F130,""\D"", """")"),"#VALUE!")</f>
        <v>#VALUE!</v>
      </c>
    </row>
    <row r="130" spans="1:9" ht="15.75" customHeight="1">
      <c r="A130" s="1">
        <v>129</v>
      </c>
      <c r="B130" s="3">
        <v>130</v>
      </c>
      <c r="C130" s="3" t="s">
        <v>419</v>
      </c>
      <c r="D130" s="3" t="s">
        <v>420</v>
      </c>
      <c r="E130" s="3" t="s">
        <v>421</v>
      </c>
      <c r="F130" s="3" t="s">
        <v>39</v>
      </c>
      <c r="G130" s="3">
        <v>1</v>
      </c>
      <c r="H130" s="3" t="s">
        <v>422</v>
      </c>
      <c r="I130" s="4" t="str">
        <f ca="1">IFERROR(__xludf.DUMMYFUNCTION("REGEXREPLACE(F131,""\D"", """")"),"14")</f>
        <v>14</v>
      </c>
    </row>
    <row r="131" spans="1:9" ht="15.75" customHeight="1">
      <c r="A131" s="1">
        <v>130</v>
      </c>
      <c r="B131" s="3">
        <v>131</v>
      </c>
      <c r="C131" s="3" t="s">
        <v>423</v>
      </c>
      <c r="D131" s="3" t="s">
        <v>424</v>
      </c>
      <c r="E131" s="3" t="s">
        <v>425</v>
      </c>
      <c r="F131" s="3" t="s">
        <v>317</v>
      </c>
      <c r="G131" s="3">
        <v>42</v>
      </c>
      <c r="H131" s="3" t="s">
        <v>426</v>
      </c>
      <c r="I131" s="4" t="str">
        <f ca="1">IFERROR(__xludf.DUMMYFUNCTION("REGEXREPLACE(F132,""\D"", """")"),"8")</f>
        <v>8</v>
      </c>
    </row>
    <row r="132" spans="1:9" ht="15.75" customHeight="1">
      <c r="A132" s="1">
        <v>131</v>
      </c>
      <c r="B132" s="3">
        <v>132</v>
      </c>
      <c r="C132" s="3" t="s">
        <v>427</v>
      </c>
      <c r="D132" s="3" t="s">
        <v>428</v>
      </c>
      <c r="E132" s="3" t="s">
        <v>429</v>
      </c>
      <c r="F132" s="3">
        <v>0</v>
      </c>
      <c r="I132" s="4" t="str">
        <f ca="1">IFERROR(__xludf.DUMMYFUNCTION("REGEXREPLACE(F133,""\D"", """")"),"#VALUE!")</f>
        <v>#VALUE!</v>
      </c>
    </row>
    <row r="133" spans="1:9" ht="15.75" customHeight="1">
      <c r="A133" s="1">
        <v>132</v>
      </c>
      <c r="B133" s="3">
        <v>133</v>
      </c>
      <c r="C133" s="3" t="s">
        <v>430</v>
      </c>
      <c r="D133" s="3" t="s">
        <v>431</v>
      </c>
      <c r="E133" s="3" t="s">
        <v>432</v>
      </c>
      <c r="F133" s="3" t="s">
        <v>88</v>
      </c>
      <c r="G133" s="3">
        <v>7</v>
      </c>
      <c r="H133" s="3" t="s">
        <v>57</v>
      </c>
      <c r="I133" s="4" t="str">
        <f ca="1">IFERROR(__xludf.DUMMYFUNCTION("REGEXREPLACE(F134,""\D"", """")"),"4")</f>
        <v>4</v>
      </c>
    </row>
    <row r="134" spans="1:9" ht="15.75" customHeight="1">
      <c r="A134" s="1">
        <v>133</v>
      </c>
      <c r="B134" s="3">
        <v>134</v>
      </c>
      <c r="C134" s="3" t="s">
        <v>433</v>
      </c>
      <c r="D134" s="3" t="s">
        <v>434</v>
      </c>
      <c r="E134" s="3" t="s">
        <v>435</v>
      </c>
      <c r="F134" s="3">
        <v>0</v>
      </c>
      <c r="I134" s="4" t="str">
        <f ca="1">IFERROR(__xludf.DUMMYFUNCTION("REGEXREPLACE(F135,""\D"", """")"),"#VALUE!")</f>
        <v>#VALUE!</v>
      </c>
    </row>
    <row r="135" spans="1:9" ht="15.75" customHeight="1">
      <c r="A135" s="1">
        <v>134</v>
      </c>
      <c r="B135" s="3">
        <v>135</v>
      </c>
      <c r="C135" s="3" t="s">
        <v>436</v>
      </c>
      <c r="D135" s="3" t="s">
        <v>437</v>
      </c>
      <c r="E135" s="3" t="s">
        <v>438</v>
      </c>
      <c r="F135" s="3" t="s">
        <v>303</v>
      </c>
      <c r="G135" s="3">
        <v>1</v>
      </c>
      <c r="H135" s="3" t="s">
        <v>89</v>
      </c>
      <c r="I135" s="4" t="str">
        <f ca="1">IFERROR(__xludf.DUMMYFUNCTION("REGEXREPLACE(F136,""\D"", """")"),"6")</f>
        <v>6</v>
      </c>
    </row>
    <row r="136" spans="1:9" ht="15.75" customHeight="1">
      <c r="A136" s="1">
        <v>135</v>
      </c>
      <c r="B136" s="3">
        <v>136</v>
      </c>
      <c r="C136" s="3" t="s">
        <v>439</v>
      </c>
      <c r="D136" s="3" t="s">
        <v>440</v>
      </c>
      <c r="E136" s="3" t="s">
        <v>441</v>
      </c>
      <c r="F136" s="3" t="s">
        <v>339</v>
      </c>
      <c r="G136" s="3">
        <v>18</v>
      </c>
      <c r="H136" s="3" t="s">
        <v>380</v>
      </c>
      <c r="I136" s="4" t="str">
        <f ca="1">IFERROR(__xludf.DUMMYFUNCTION("REGEXREPLACE(F137,""\D"", """")"),"15")</f>
        <v>15</v>
      </c>
    </row>
    <row r="137" spans="1:9" ht="15.75" customHeight="1">
      <c r="A137" s="1">
        <v>136</v>
      </c>
      <c r="B137" s="3">
        <v>137</v>
      </c>
      <c r="C137" s="3" t="s">
        <v>442</v>
      </c>
      <c r="D137" s="3" t="s">
        <v>443</v>
      </c>
      <c r="E137" s="3" t="s">
        <v>27</v>
      </c>
      <c r="F137" s="3">
        <v>0</v>
      </c>
      <c r="I137" s="4" t="str">
        <f ca="1">IFERROR(__xludf.DUMMYFUNCTION("REGEXREPLACE(F138,""\D"", """")"),"#VALUE!")</f>
        <v>#VALUE!</v>
      </c>
    </row>
    <row r="138" spans="1:9" ht="15.75" customHeight="1">
      <c r="A138" s="1">
        <v>137</v>
      </c>
      <c r="B138" s="3">
        <v>138</v>
      </c>
      <c r="C138" s="3" t="s">
        <v>444</v>
      </c>
      <c r="D138" s="3" t="s">
        <v>445</v>
      </c>
      <c r="E138" s="3" t="s">
        <v>259</v>
      </c>
      <c r="F138" s="3">
        <v>0</v>
      </c>
      <c r="I138" s="4" t="str">
        <f ca="1">IFERROR(__xludf.DUMMYFUNCTION("REGEXREPLACE(F139,""\D"", """")"),"#VALUE!")</f>
        <v>#VALUE!</v>
      </c>
    </row>
    <row r="139" spans="1:9" ht="15.75" customHeight="1">
      <c r="A139" s="1">
        <v>138</v>
      </c>
      <c r="B139" s="3">
        <v>139</v>
      </c>
      <c r="C139" s="3" t="s">
        <v>446</v>
      </c>
      <c r="D139" s="3" t="s">
        <v>447</v>
      </c>
      <c r="E139" s="3" t="s">
        <v>448</v>
      </c>
      <c r="F139" s="3">
        <v>0</v>
      </c>
      <c r="I139" s="4" t="str">
        <f ca="1">IFERROR(__xludf.DUMMYFUNCTION("REGEXREPLACE(F140,""\D"", """")"),"#VALUE!")</f>
        <v>#VALUE!</v>
      </c>
    </row>
    <row r="140" spans="1:9" ht="15.75" customHeight="1">
      <c r="A140" s="1">
        <v>139</v>
      </c>
      <c r="B140" s="3">
        <v>140</v>
      </c>
      <c r="C140" s="3" t="s">
        <v>449</v>
      </c>
      <c r="D140" s="3" t="s">
        <v>450</v>
      </c>
      <c r="E140" s="3" t="s">
        <v>451</v>
      </c>
      <c r="F140" s="3" t="s">
        <v>303</v>
      </c>
      <c r="G140" s="3">
        <v>0</v>
      </c>
      <c r="H140" s="3" t="s">
        <v>266</v>
      </c>
      <c r="I140" s="4" t="str">
        <f ca="1">IFERROR(__xludf.DUMMYFUNCTION("REGEXREPLACE(F141,""\D"", """")"),"6")</f>
        <v>6</v>
      </c>
    </row>
    <row r="141" spans="1:9" ht="15.75" customHeight="1">
      <c r="A141" s="1">
        <v>140</v>
      </c>
      <c r="B141" s="3">
        <v>141</v>
      </c>
      <c r="C141" s="3" t="s">
        <v>452</v>
      </c>
      <c r="D141" s="3" t="s">
        <v>453</v>
      </c>
      <c r="E141" s="3" t="s">
        <v>27</v>
      </c>
      <c r="F141" s="3">
        <v>0</v>
      </c>
      <c r="I141" s="4" t="str">
        <f ca="1">IFERROR(__xludf.DUMMYFUNCTION("REGEXREPLACE(F142,""\D"", """")"),"#VALUE!")</f>
        <v>#VALUE!</v>
      </c>
    </row>
    <row r="142" spans="1:9" ht="15.75" customHeight="1">
      <c r="A142" s="1">
        <v>141</v>
      </c>
      <c r="B142" s="3">
        <v>142</v>
      </c>
      <c r="C142" s="3" t="s">
        <v>454</v>
      </c>
      <c r="D142" s="3" t="s">
        <v>455</v>
      </c>
      <c r="E142" s="3" t="s">
        <v>456</v>
      </c>
      <c r="F142" s="3" t="s">
        <v>457</v>
      </c>
      <c r="G142" s="3">
        <v>2</v>
      </c>
      <c r="H142" s="3" t="s">
        <v>40</v>
      </c>
      <c r="I142" s="4" t="str">
        <f ca="1">IFERROR(__xludf.DUMMYFUNCTION("REGEXREPLACE(F143,""\D"", """")"),"16")</f>
        <v>16</v>
      </c>
    </row>
    <row r="143" spans="1:9" ht="15.75" customHeight="1">
      <c r="A143" s="1">
        <v>142</v>
      </c>
      <c r="B143" s="3">
        <v>143</v>
      </c>
      <c r="C143" s="3" t="s">
        <v>458</v>
      </c>
      <c r="D143" s="3" t="s">
        <v>459</v>
      </c>
      <c r="E143" s="3" t="s">
        <v>460</v>
      </c>
      <c r="F143" s="3">
        <v>0</v>
      </c>
      <c r="I143" s="4" t="str">
        <f ca="1">IFERROR(__xludf.DUMMYFUNCTION("REGEXREPLACE(F144,""\D"", """")"),"#VALUE!")</f>
        <v>#VALUE!</v>
      </c>
    </row>
    <row r="144" spans="1:9" ht="15.75" customHeight="1">
      <c r="A144" s="1">
        <v>143</v>
      </c>
      <c r="B144" s="3">
        <v>144</v>
      </c>
      <c r="C144" s="3" t="s">
        <v>461</v>
      </c>
      <c r="D144" s="3" t="s">
        <v>462</v>
      </c>
      <c r="E144" s="3" t="s">
        <v>463</v>
      </c>
      <c r="F144" s="3">
        <v>0</v>
      </c>
      <c r="I144" s="4" t="str">
        <f ca="1">IFERROR(__xludf.DUMMYFUNCTION("REGEXREPLACE(F145,""\D"", """")"),"#VALUE!")</f>
        <v>#VALUE!</v>
      </c>
    </row>
    <row r="145" spans="1:9" ht="15.75" customHeight="1">
      <c r="A145" s="1">
        <v>144</v>
      </c>
      <c r="B145" s="3">
        <v>145</v>
      </c>
      <c r="C145" s="3" t="s">
        <v>464</v>
      </c>
      <c r="D145" s="3" t="s">
        <v>465</v>
      </c>
      <c r="E145" s="3" t="s">
        <v>27</v>
      </c>
      <c r="F145" s="3">
        <v>0</v>
      </c>
      <c r="I145" s="4" t="str">
        <f ca="1">IFERROR(__xludf.DUMMYFUNCTION("REGEXREPLACE(F146,""\D"", """")"),"#VALUE!")</f>
        <v>#VALUE!</v>
      </c>
    </row>
    <row r="146" spans="1:9" ht="15.75" customHeight="1">
      <c r="A146" s="1">
        <v>145</v>
      </c>
      <c r="B146" s="3">
        <v>146</v>
      </c>
      <c r="C146" s="3" t="s">
        <v>466</v>
      </c>
      <c r="D146" s="3" t="s">
        <v>467</v>
      </c>
      <c r="E146" s="3" t="s">
        <v>468</v>
      </c>
      <c r="F146" s="3">
        <v>0</v>
      </c>
      <c r="I146" s="4" t="str">
        <f ca="1">IFERROR(__xludf.DUMMYFUNCTION("REGEXREPLACE(F147,""\D"", """")"),"#VALUE!")</f>
        <v>#VALUE!</v>
      </c>
    </row>
    <row r="147" spans="1:9" ht="15.75" customHeight="1">
      <c r="A147" s="1">
        <v>146</v>
      </c>
      <c r="B147" s="3">
        <v>147</v>
      </c>
      <c r="C147" s="3" t="s">
        <v>469</v>
      </c>
      <c r="D147" s="3" t="s">
        <v>470</v>
      </c>
      <c r="E147" s="3" t="s">
        <v>471</v>
      </c>
      <c r="F147" s="3" t="s">
        <v>472</v>
      </c>
      <c r="G147" s="3">
        <v>30</v>
      </c>
      <c r="H147" s="3" t="s">
        <v>473</v>
      </c>
      <c r="I147" s="4" t="str">
        <f ca="1">IFERROR(__xludf.DUMMYFUNCTION("REGEXREPLACE(F148,""\D"", """")"),"35")</f>
        <v>35</v>
      </c>
    </row>
    <row r="148" spans="1:9" ht="15.75" customHeight="1">
      <c r="A148" s="1">
        <v>147</v>
      </c>
      <c r="B148" s="3">
        <v>148</v>
      </c>
      <c r="C148" s="3" t="s">
        <v>474</v>
      </c>
      <c r="D148" s="3" t="s">
        <v>475</v>
      </c>
      <c r="E148" s="3" t="s">
        <v>27</v>
      </c>
      <c r="F148" s="3">
        <v>0</v>
      </c>
      <c r="I148" s="4" t="str">
        <f ca="1">IFERROR(__xludf.DUMMYFUNCTION("REGEXREPLACE(F149,""\D"", """")"),"#VALUE!")</f>
        <v>#VALUE!</v>
      </c>
    </row>
    <row r="149" spans="1:9" ht="15.75" customHeight="1">
      <c r="A149" s="1">
        <v>148</v>
      </c>
      <c r="B149" s="3">
        <v>149</v>
      </c>
      <c r="C149" s="3" t="s">
        <v>476</v>
      </c>
      <c r="D149" s="3" t="s">
        <v>477</v>
      </c>
      <c r="E149" s="3" t="s">
        <v>478</v>
      </c>
      <c r="F149" s="3">
        <v>0</v>
      </c>
      <c r="I149" s="4" t="str">
        <f ca="1">IFERROR(__xludf.DUMMYFUNCTION("REGEXREPLACE(F150,""\D"", """")"),"#VALUE!")</f>
        <v>#VALUE!</v>
      </c>
    </row>
    <row r="150" spans="1:9" ht="15.75" customHeight="1">
      <c r="A150" s="1">
        <v>149</v>
      </c>
      <c r="B150" s="3">
        <v>150</v>
      </c>
      <c r="C150" s="3" t="s">
        <v>479</v>
      </c>
      <c r="D150" s="3" t="s">
        <v>480</v>
      </c>
      <c r="E150" s="3" t="s">
        <v>481</v>
      </c>
      <c r="F150" s="3">
        <v>0</v>
      </c>
      <c r="I150" s="4" t="str">
        <f ca="1">IFERROR(__xludf.DUMMYFUNCTION("REGEXREPLACE(F151,""\D"", """")"),"#VALUE!")</f>
        <v>#VALUE!</v>
      </c>
    </row>
    <row r="151" spans="1:9" ht="15.75" customHeight="1">
      <c r="A151" s="1">
        <v>150</v>
      </c>
      <c r="B151" s="3">
        <v>151</v>
      </c>
      <c r="C151" s="3" t="s">
        <v>482</v>
      </c>
      <c r="D151" s="3" t="s">
        <v>483</v>
      </c>
      <c r="E151" s="3" t="s">
        <v>484</v>
      </c>
      <c r="F151" s="3">
        <v>0</v>
      </c>
      <c r="I151" s="4" t="str">
        <f ca="1">IFERROR(__xludf.DUMMYFUNCTION("REGEXREPLACE(F152,""\D"", """")"),"#VALUE!")</f>
        <v>#VALUE!</v>
      </c>
    </row>
    <row r="152" spans="1:9" ht="15.75" customHeight="1">
      <c r="A152" s="1">
        <v>151</v>
      </c>
      <c r="B152" s="3">
        <v>152</v>
      </c>
      <c r="C152" s="3" t="s">
        <v>485</v>
      </c>
      <c r="D152" s="3" t="s">
        <v>486</v>
      </c>
      <c r="E152" s="3" t="s">
        <v>487</v>
      </c>
      <c r="F152" s="3" t="s">
        <v>303</v>
      </c>
      <c r="G152" s="3">
        <v>6</v>
      </c>
      <c r="H152" s="3" t="s">
        <v>248</v>
      </c>
      <c r="I152" s="4" t="str">
        <f ca="1">IFERROR(__xludf.DUMMYFUNCTION("REGEXREPLACE(F153,""\D"", """")"),"6")</f>
        <v>6</v>
      </c>
    </row>
    <row r="153" spans="1:9" ht="15.75" customHeight="1">
      <c r="A153" s="1">
        <v>152</v>
      </c>
      <c r="B153" s="3">
        <v>153</v>
      </c>
      <c r="C153" s="3" t="s">
        <v>488</v>
      </c>
      <c r="D153" s="3" t="s">
        <v>489</v>
      </c>
      <c r="E153" s="3" t="s">
        <v>490</v>
      </c>
      <c r="F153" s="3">
        <v>0</v>
      </c>
      <c r="I153" s="4" t="str">
        <f ca="1">IFERROR(__xludf.DUMMYFUNCTION("REGEXREPLACE(F154,""\D"", """")"),"#VALUE!")</f>
        <v>#VALUE!</v>
      </c>
    </row>
    <row r="154" spans="1:9" ht="15.75" customHeight="1">
      <c r="A154" s="1">
        <v>153</v>
      </c>
      <c r="B154" s="3">
        <v>154</v>
      </c>
      <c r="C154" s="3" t="s">
        <v>491</v>
      </c>
      <c r="D154" s="3" t="s">
        <v>492</v>
      </c>
      <c r="E154" s="3" t="s">
        <v>493</v>
      </c>
      <c r="F154" s="3" t="s">
        <v>494</v>
      </c>
      <c r="G154" s="3">
        <v>0</v>
      </c>
      <c r="H154" s="3" t="s">
        <v>40</v>
      </c>
      <c r="I154" s="4" t="str">
        <f ca="1">IFERROR(__xludf.DUMMYFUNCTION("REGEXREPLACE(F155,""\D"", """")"),"18")</f>
        <v>18</v>
      </c>
    </row>
    <row r="155" spans="1:9" ht="15.75" customHeight="1">
      <c r="A155" s="1">
        <v>154</v>
      </c>
      <c r="B155" s="3">
        <v>155</v>
      </c>
      <c r="C155" s="3" t="s">
        <v>495</v>
      </c>
      <c r="D155" s="3" t="s">
        <v>496</v>
      </c>
      <c r="E155" s="3" t="s">
        <v>497</v>
      </c>
      <c r="F155" s="3" t="s">
        <v>364</v>
      </c>
      <c r="G155" s="3">
        <v>10</v>
      </c>
      <c r="H155" s="3" t="s">
        <v>498</v>
      </c>
      <c r="I155" s="4" t="str">
        <f ca="1">IFERROR(__xludf.DUMMYFUNCTION("REGEXREPLACE(F156,""\D"", """")"),"13")</f>
        <v>13</v>
      </c>
    </row>
    <row r="156" spans="1:9" ht="15.75" customHeight="1">
      <c r="A156" s="1">
        <v>155</v>
      </c>
      <c r="B156" s="3">
        <v>156</v>
      </c>
      <c r="C156" s="3" t="s">
        <v>499</v>
      </c>
      <c r="D156" s="3" t="s">
        <v>500</v>
      </c>
      <c r="E156" s="3" t="s">
        <v>27</v>
      </c>
      <c r="F156" s="3">
        <v>0</v>
      </c>
      <c r="I156" s="4" t="str">
        <f ca="1">IFERROR(__xludf.DUMMYFUNCTION("REGEXREPLACE(F157,""\D"", """")"),"#VALUE!")</f>
        <v>#VALUE!</v>
      </c>
    </row>
    <row r="157" spans="1:9" ht="15.75" customHeight="1">
      <c r="A157" s="1">
        <v>156</v>
      </c>
      <c r="B157" s="3">
        <v>157</v>
      </c>
      <c r="C157" s="3" t="s">
        <v>501</v>
      </c>
      <c r="D157" s="3" t="s">
        <v>502</v>
      </c>
      <c r="E157" s="3" t="s">
        <v>503</v>
      </c>
      <c r="F157" s="3" t="s">
        <v>504</v>
      </c>
      <c r="G157" s="3">
        <v>14</v>
      </c>
      <c r="H157" s="3" t="s">
        <v>122</v>
      </c>
      <c r="I157" s="4" t="str">
        <f ca="1">IFERROR(__xludf.DUMMYFUNCTION("REGEXREPLACE(F158,""\D"", """")"),"27")</f>
        <v>27</v>
      </c>
    </row>
    <row r="158" spans="1:9" ht="15.75" customHeight="1">
      <c r="A158" s="1">
        <v>157</v>
      </c>
      <c r="B158" s="3">
        <v>158</v>
      </c>
      <c r="C158" s="3" t="s">
        <v>505</v>
      </c>
      <c r="D158" s="3" t="s">
        <v>506</v>
      </c>
      <c r="E158" s="3" t="s">
        <v>27</v>
      </c>
      <c r="F158" s="3">
        <v>0</v>
      </c>
      <c r="I158" s="4" t="str">
        <f ca="1">IFERROR(__xludf.DUMMYFUNCTION("REGEXREPLACE(F159,""\D"", """")"),"#VALUE!")</f>
        <v>#VALUE!</v>
      </c>
    </row>
    <row r="159" spans="1:9" ht="15.75" customHeight="1">
      <c r="A159" s="1">
        <v>158</v>
      </c>
      <c r="B159" s="3">
        <v>159</v>
      </c>
      <c r="C159" s="3" t="s">
        <v>507</v>
      </c>
      <c r="D159" s="3" t="s">
        <v>508</v>
      </c>
      <c r="E159" s="3" t="s">
        <v>509</v>
      </c>
      <c r="F159" s="3">
        <v>0</v>
      </c>
      <c r="I159" s="4" t="str">
        <f ca="1">IFERROR(__xludf.DUMMYFUNCTION("REGEXREPLACE(F160,""\D"", """")"),"#VALUE!")</f>
        <v>#VALUE!</v>
      </c>
    </row>
    <row r="160" spans="1:9" ht="15.75" customHeight="1">
      <c r="A160" s="1">
        <v>159</v>
      </c>
      <c r="B160" s="3">
        <v>160</v>
      </c>
      <c r="C160" s="3" t="s">
        <v>510</v>
      </c>
      <c r="D160" s="3" t="s">
        <v>511</v>
      </c>
      <c r="E160" s="3" t="s">
        <v>512</v>
      </c>
      <c r="F160" s="3" t="s">
        <v>494</v>
      </c>
      <c r="G160" s="3">
        <v>14</v>
      </c>
      <c r="H160" s="3" t="s">
        <v>513</v>
      </c>
      <c r="I160" s="4" t="str">
        <f ca="1">IFERROR(__xludf.DUMMYFUNCTION("REGEXREPLACE(F161,""\D"", """")"),"18")</f>
        <v>18</v>
      </c>
    </row>
    <row r="161" spans="1:9" ht="15.75" customHeight="1">
      <c r="A161" s="1">
        <v>160</v>
      </c>
      <c r="B161" s="3">
        <v>161</v>
      </c>
      <c r="C161" s="3" t="s">
        <v>514</v>
      </c>
      <c r="D161" s="3" t="s">
        <v>515</v>
      </c>
      <c r="E161" s="3" t="s">
        <v>516</v>
      </c>
      <c r="F161" s="3">
        <v>0</v>
      </c>
      <c r="I161" s="4" t="str">
        <f ca="1">IFERROR(__xludf.DUMMYFUNCTION("REGEXREPLACE(F162,""\D"", """")"),"#VALUE!")</f>
        <v>#VALUE!</v>
      </c>
    </row>
    <row r="162" spans="1:9" ht="15.75" customHeight="1">
      <c r="A162" s="1">
        <v>161</v>
      </c>
      <c r="B162" s="3">
        <v>162</v>
      </c>
      <c r="C162" s="3" t="s">
        <v>517</v>
      </c>
      <c r="D162" s="3" t="s">
        <v>518</v>
      </c>
      <c r="E162" s="3" t="s">
        <v>27</v>
      </c>
      <c r="F162" s="3">
        <v>0</v>
      </c>
      <c r="I162" s="4" t="str">
        <f ca="1">IFERROR(__xludf.DUMMYFUNCTION("REGEXREPLACE(F163,""\D"", """")"),"#VALUE!")</f>
        <v>#VALUE!</v>
      </c>
    </row>
    <row r="163" spans="1:9" ht="15.75" customHeight="1">
      <c r="A163" s="1">
        <v>162</v>
      </c>
      <c r="B163" s="3">
        <v>163</v>
      </c>
      <c r="C163" s="3" t="s">
        <v>519</v>
      </c>
      <c r="D163" s="3" t="s">
        <v>520</v>
      </c>
      <c r="E163" s="3" t="s">
        <v>27</v>
      </c>
      <c r="F163" s="3">
        <v>0</v>
      </c>
      <c r="I163" s="4" t="str">
        <f ca="1">IFERROR(__xludf.DUMMYFUNCTION("REGEXREPLACE(F164,""\D"", """")"),"#VALUE!")</f>
        <v>#VALUE!</v>
      </c>
    </row>
    <row r="164" spans="1:9" ht="15.75" customHeight="1">
      <c r="A164" s="1">
        <v>163</v>
      </c>
      <c r="B164" s="3">
        <v>164</v>
      </c>
      <c r="C164" s="3" t="s">
        <v>521</v>
      </c>
      <c r="D164" s="3" t="s">
        <v>522</v>
      </c>
      <c r="E164" s="3" t="s">
        <v>523</v>
      </c>
      <c r="F164" s="3" t="s">
        <v>339</v>
      </c>
      <c r="G164" s="3">
        <v>16</v>
      </c>
      <c r="H164" s="3" t="s">
        <v>524</v>
      </c>
      <c r="I164" s="4" t="str">
        <f ca="1">IFERROR(__xludf.DUMMYFUNCTION("REGEXREPLACE(F165,""\D"", """")"),"15")</f>
        <v>15</v>
      </c>
    </row>
    <row r="165" spans="1:9" ht="15.75" customHeight="1">
      <c r="A165" s="1">
        <v>164</v>
      </c>
      <c r="B165" s="3">
        <v>165</v>
      </c>
      <c r="C165" s="3" t="s">
        <v>525</v>
      </c>
      <c r="D165" s="3" t="s">
        <v>526</v>
      </c>
      <c r="E165" s="3" t="s">
        <v>527</v>
      </c>
      <c r="F165" s="3" t="s">
        <v>11</v>
      </c>
      <c r="G165" s="3">
        <v>1</v>
      </c>
      <c r="H165" s="3" t="s">
        <v>241</v>
      </c>
      <c r="I165" s="4" t="str">
        <f ca="1">IFERROR(__xludf.DUMMYFUNCTION("REGEXREPLACE(F166,""\D"", """")"),"3")</f>
        <v>3</v>
      </c>
    </row>
    <row r="166" spans="1:9" ht="15.75" customHeight="1">
      <c r="A166" s="1">
        <v>165</v>
      </c>
      <c r="B166" s="3">
        <v>166</v>
      </c>
      <c r="C166" s="3" t="s">
        <v>528</v>
      </c>
      <c r="D166" s="3" t="s">
        <v>529</v>
      </c>
      <c r="E166" s="3" t="s">
        <v>530</v>
      </c>
      <c r="F166" s="3">
        <v>0</v>
      </c>
      <c r="I166" s="4" t="str">
        <f ca="1">IFERROR(__xludf.DUMMYFUNCTION("REGEXREPLACE(F167,""\D"", """")"),"#VALUE!")</f>
        <v>#VALUE!</v>
      </c>
    </row>
    <row r="167" spans="1:9" ht="15.75" customHeight="1">
      <c r="A167" s="1">
        <v>166</v>
      </c>
      <c r="B167" s="3">
        <v>167</v>
      </c>
      <c r="C167" s="3" t="s">
        <v>531</v>
      </c>
      <c r="D167" s="3" t="s">
        <v>532</v>
      </c>
      <c r="E167" s="3" t="s">
        <v>27</v>
      </c>
      <c r="F167" s="3">
        <v>0</v>
      </c>
      <c r="I167" s="4" t="str">
        <f ca="1">IFERROR(__xludf.DUMMYFUNCTION("REGEXREPLACE(F168,""\D"", """")"),"#VALUE!")</f>
        <v>#VALUE!</v>
      </c>
    </row>
    <row r="168" spans="1:9" ht="15.75" customHeight="1">
      <c r="A168" s="1">
        <v>167</v>
      </c>
      <c r="B168" s="3">
        <v>168</v>
      </c>
      <c r="C168" s="3" t="s">
        <v>533</v>
      </c>
      <c r="D168" s="3" t="s">
        <v>534</v>
      </c>
      <c r="E168" s="3" t="s">
        <v>27</v>
      </c>
      <c r="F168" s="3">
        <v>0</v>
      </c>
      <c r="I168" s="4" t="str">
        <f ca="1">IFERROR(__xludf.DUMMYFUNCTION("REGEXREPLACE(F169,""\D"", """")"),"#VALUE!")</f>
        <v>#VALUE!</v>
      </c>
    </row>
    <row r="169" spans="1:9" ht="15.75" customHeight="1">
      <c r="A169" s="1">
        <v>168</v>
      </c>
      <c r="B169" s="3">
        <v>169</v>
      </c>
      <c r="C169" s="3" t="s">
        <v>535</v>
      </c>
      <c r="D169" s="3" t="s">
        <v>536</v>
      </c>
      <c r="E169" s="3" t="s">
        <v>537</v>
      </c>
      <c r="F169" s="3">
        <v>0</v>
      </c>
      <c r="I169" s="4" t="str">
        <f ca="1">IFERROR(__xludf.DUMMYFUNCTION("REGEXREPLACE(F170,""\D"", """")"),"#VALUE!")</f>
        <v>#VALUE!</v>
      </c>
    </row>
    <row r="170" spans="1:9" ht="15.75" customHeight="1">
      <c r="A170" s="1">
        <v>169</v>
      </c>
      <c r="B170" s="3">
        <v>170</v>
      </c>
      <c r="C170" s="3" t="s">
        <v>538</v>
      </c>
      <c r="D170" s="3" t="s">
        <v>539</v>
      </c>
      <c r="E170" s="3" t="s">
        <v>540</v>
      </c>
      <c r="F170" s="3">
        <v>0</v>
      </c>
      <c r="I170" s="4" t="str">
        <f ca="1">IFERROR(__xludf.DUMMYFUNCTION("REGEXREPLACE(F171,""\D"", """")"),"#VALUE!")</f>
        <v>#VALUE!</v>
      </c>
    </row>
    <row r="171" spans="1:9" ht="15.75" customHeight="1">
      <c r="A171" s="1">
        <v>170</v>
      </c>
      <c r="B171" s="3">
        <v>171</v>
      </c>
      <c r="C171" s="3" t="s">
        <v>541</v>
      </c>
      <c r="D171" s="3" t="s">
        <v>542</v>
      </c>
      <c r="E171" s="3" t="s">
        <v>543</v>
      </c>
      <c r="F171" s="3">
        <v>0</v>
      </c>
      <c r="I171" s="4" t="str">
        <f ca="1">IFERROR(__xludf.DUMMYFUNCTION("REGEXREPLACE(F172,""\D"", """")"),"#VALUE!")</f>
        <v>#VALUE!</v>
      </c>
    </row>
    <row r="172" spans="1:9" ht="15.75" customHeight="1">
      <c r="A172" s="1">
        <v>171</v>
      </c>
      <c r="B172" s="3">
        <v>172</v>
      </c>
      <c r="C172" s="3" t="s">
        <v>544</v>
      </c>
      <c r="D172" s="3" t="s">
        <v>545</v>
      </c>
      <c r="E172" s="3" t="s">
        <v>27</v>
      </c>
      <c r="F172" s="3">
        <v>0</v>
      </c>
      <c r="I172" s="4" t="str">
        <f ca="1">IFERROR(__xludf.DUMMYFUNCTION("REGEXREPLACE(F173,""\D"", """")"),"#VALUE!")</f>
        <v>#VALUE!</v>
      </c>
    </row>
    <row r="173" spans="1:9" ht="15.75" customHeight="1">
      <c r="A173" s="1">
        <v>172</v>
      </c>
      <c r="B173" s="3">
        <v>173</v>
      </c>
      <c r="C173" s="3" t="s">
        <v>546</v>
      </c>
      <c r="D173" s="3" t="s">
        <v>547</v>
      </c>
      <c r="E173" s="3" t="s">
        <v>548</v>
      </c>
      <c r="F173" s="3">
        <v>0</v>
      </c>
      <c r="I173" s="4" t="str">
        <f ca="1">IFERROR(__xludf.DUMMYFUNCTION("REGEXREPLACE(F174,""\D"", """")"),"#VALUE!")</f>
        <v>#VALUE!</v>
      </c>
    </row>
    <row r="174" spans="1:9" ht="15.75" customHeight="1">
      <c r="A174" s="1">
        <v>173</v>
      </c>
      <c r="B174" s="3">
        <v>174</v>
      </c>
      <c r="C174" s="3" t="s">
        <v>549</v>
      </c>
      <c r="D174" s="3" t="s">
        <v>550</v>
      </c>
      <c r="E174" s="3" t="s">
        <v>551</v>
      </c>
      <c r="F174" s="3" t="s">
        <v>303</v>
      </c>
      <c r="G174" s="3">
        <v>10</v>
      </c>
      <c r="H174" s="3" t="s">
        <v>97</v>
      </c>
      <c r="I174" s="4" t="str">
        <f ca="1">IFERROR(__xludf.DUMMYFUNCTION("REGEXREPLACE(F175,""\D"", """")"),"6")</f>
        <v>6</v>
      </c>
    </row>
    <row r="175" spans="1:9" ht="15.75" customHeight="1">
      <c r="A175" s="1">
        <v>174</v>
      </c>
      <c r="B175" s="3">
        <v>175</v>
      </c>
      <c r="C175" s="3" t="s">
        <v>552</v>
      </c>
      <c r="D175" s="3" t="s">
        <v>553</v>
      </c>
      <c r="E175" s="3" t="s">
        <v>27</v>
      </c>
      <c r="F175" s="3">
        <v>0</v>
      </c>
      <c r="I175" s="4" t="str">
        <f ca="1">IFERROR(__xludf.DUMMYFUNCTION("REGEXREPLACE(F176,""\D"", """")"),"#VALUE!")</f>
        <v>#VALUE!</v>
      </c>
    </row>
    <row r="176" spans="1:9" ht="15.75" customHeight="1">
      <c r="A176" s="1">
        <v>175</v>
      </c>
      <c r="B176" s="3">
        <v>176</v>
      </c>
      <c r="C176" s="3" t="s">
        <v>554</v>
      </c>
      <c r="D176" s="3" t="s">
        <v>555</v>
      </c>
      <c r="E176" s="3" t="s">
        <v>27</v>
      </c>
      <c r="F176" s="3">
        <v>0</v>
      </c>
      <c r="I176" s="4" t="str">
        <f ca="1">IFERROR(__xludf.DUMMYFUNCTION("REGEXREPLACE(F177,""\D"", """")"),"#VALUE!")</f>
        <v>#VALUE!</v>
      </c>
    </row>
    <row r="177" spans="1:9" ht="15.75" customHeight="1">
      <c r="A177" s="1">
        <v>176</v>
      </c>
      <c r="B177" s="3">
        <v>177</v>
      </c>
      <c r="C177" s="3" t="s">
        <v>556</v>
      </c>
      <c r="D177" s="3" t="s">
        <v>557</v>
      </c>
      <c r="E177" s="3" t="s">
        <v>558</v>
      </c>
      <c r="F177" s="3" t="s">
        <v>559</v>
      </c>
      <c r="G177" s="3">
        <v>11</v>
      </c>
      <c r="H177" s="3" t="s">
        <v>291</v>
      </c>
      <c r="I177" s="4" t="str">
        <f ca="1">IFERROR(__xludf.DUMMYFUNCTION("REGEXREPLACE(F178,""\D"", """")"),"19")</f>
        <v>19</v>
      </c>
    </row>
    <row r="178" spans="1:9" ht="15.75" customHeight="1">
      <c r="A178" s="1">
        <v>177</v>
      </c>
      <c r="B178" s="3">
        <v>178</v>
      </c>
      <c r="C178" s="3" t="s">
        <v>560</v>
      </c>
      <c r="D178" s="3" t="s">
        <v>561</v>
      </c>
      <c r="E178" s="3" t="s">
        <v>562</v>
      </c>
      <c r="F178" s="3" t="s">
        <v>199</v>
      </c>
      <c r="G178" s="3">
        <v>2</v>
      </c>
      <c r="H178" s="3" t="s">
        <v>200</v>
      </c>
      <c r="I178" s="4" t="str">
        <f ca="1">IFERROR(__xludf.DUMMYFUNCTION("REGEXREPLACE(F179,""\D"", """")"),"24")</f>
        <v>24</v>
      </c>
    </row>
    <row r="179" spans="1:9" ht="15.75" customHeight="1">
      <c r="A179" s="1">
        <v>178</v>
      </c>
      <c r="B179" s="3">
        <v>179</v>
      </c>
      <c r="C179" s="3" t="s">
        <v>563</v>
      </c>
      <c r="D179" s="3" t="s">
        <v>564</v>
      </c>
      <c r="E179" s="3" t="s">
        <v>565</v>
      </c>
      <c r="F179" s="3">
        <v>0</v>
      </c>
      <c r="I179" s="4" t="str">
        <f ca="1">IFERROR(__xludf.DUMMYFUNCTION("REGEXREPLACE(F180,""\D"", """")"),"#VALUE!")</f>
        <v>#VALUE!</v>
      </c>
    </row>
    <row r="180" spans="1:9" ht="15.75" customHeight="1">
      <c r="A180" s="1">
        <v>179</v>
      </c>
      <c r="B180" s="3">
        <v>180</v>
      </c>
      <c r="C180" s="3" t="s">
        <v>566</v>
      </c>
      <c r="D180" s="3" t="s">
        <v>567</v>
      </c>
      <c r="E180" s="3" t="s">
        <v>568</v>
      </c>
      <c r="F180" s="3">
        <v>0</v>
      </c>
      <c r="I180" s="4" t="str">
        <f ca="1">IFERROR(__xludf.DUMMYFUNCTION("REGEXREPLACE(F181,""\D"", """")"),"#VALUE!")</f>
        <v>#VALUE!</v>
      </c>
    </row>
    <row r="181" spans="1:9" ht="15.75" customHeight="1">
      <c r="A181" s="1">
        <v>180</v>
      </c>
      <c r="B181" s="3">
        <v>181</v>
      </c>
      <c r="C181" s="3" t="s">
        <v>569</v>
      </c>
      <c r="D181" s="3" t="s">
        <v>570</v>
      </c>
      <c r="E181" s="3" t="s">
        <v>571</v>
      </c>
      <c r="F181" s="3">
        <v>0</v>
      </c>
      <c r="I181" s="4" t="str">
        <f ca="1">IFERROR(__xludf.DUMMYFUNCTION("REGEXREPLACE(F182,""\D"", """")"),"#VALUE!")</f>
        <v>#VALUE!</v>
      </c>
    </row>
    <row r="182" spans="1:9" ht="15.75" customHeight="1">
      <c r="A182" s="1">
        <v>181</v>
      </c>
      <c r="B182" s="3">
        <v>182</v>
      </c>
      <c r="C182" s="3" t="s">
        <v>572</v>
      </c>
      <c r="D182" s="3" t="s">
        <v>573</v>
      </c>
      <c r="E182" s="3" t="s">
        <v>574</v>
      </c>
      <c r="F182" s="3" t="s">
        <v>96</v>
      </c>
      <c r="G182" s="3">
        <v>3</v>
      </c>
      <c r="H182" s="3" t="s">
        <v>248</v>
      </c>
      <c r="I182" s="4" t="str">
        <f ca="1">IFERROR(__xludf.DUMMYFUNCTION("REGEXREPLACE(F183,""\D"", """")"),"9")</f>
        <v>9</v>
      </c>
    </row>
    <row r="183" spans="1:9" ht="15.75" customHeight="1">
      <c r="A183" s="1">
        <v>182</v>
      </c>
      <c r="B183" s="3">
        <v>183</v>
      </c>
      <c r="C183" s="3" t="s">
        <v>575</v>
      </c>
      <c r="D183" s="3" t="s">
        <v>576</v>
      </c>
      <c r="E183" s="3" t="s">
        <v>577</v>
      </c>
      <c r="F183" s="3" t="s">
        <v>11</v>
      </c>
      <c r="G183" s="3">
        <v>0</v>
      </c>
      <c r="H183" s="3" t="s">
        <v>35</v>
      </c>
      <c r="I183" s="4" t="str">
        <f ca="1">IFERROR(__xludf.DUMMYFUNCTION("REGEXREPLACE(F184,""\D"", """")"),"3")</f>
        <v>3</v>
      </c>
    </row>
    <row r="184" spans="1:9" ht="15.75" customHeight="1">
      <c r="A184" s="1">
        <v>183</v>
      </c>
      <c r="B184" s="3">
        <v>184</v>
      </c>
      <c r="C184" s="3" t="s">
        <v>578</v>
      </c>
      <c r="D184" s="3" t="s">
        <v>579</v>
      </c>
      <c r="E184" s="3" t="s">
        <v>580</v>
      </c>
      <c r="F184" s="3">
        <v>0</v>
      </c>
      <c r="I184" s="4" t="str">
        <f ca="1">IFERROR(__xludf.DUMMYFUNCTION("REGEXREPLACE(F185,""\D"", """")"),"#VALUE!")</f>
        <v>#VALUE!</v>
      </c>
    </row>
    <row r="185" spans="1:9" ht="15.75" customHeight="1">
      <c r="A185" s="1">
        <v>184</v>
      </c>
      <c r="B185" s="3">
        <v>185</v>
      </c>
      <c r="C185" s="3" t="s">
        <v>581</v>
      </c>
      <c r="D185" s="3" t="s">
        <v>582</v>
      </c>
      <c r="E185" s="3" t="s">
        <v>27</v>
      </c>
      <c r="F185" s="3">
        <v>0</v>
      </c>
      <c r="I185" s="4" t="str">
        <f ca="1">IFERROR(__xludf.DUMMYFUNCTION("REGEXREPLACE(F186,""\D"", """")"),"#VALUE!")</f>
        <v>#VALUE!</v>
      </c>
    </row>
    <row r="186" spans="1:9" ht="15.75" customHeight="1">
      <c r="A186" s="1">
        <v>185</v>
      </c>
      <c r="B186" s="3">
        <v>186</v>
      </c>
      <c r="C186" s="3" t="s">
        <v>583</v>
      </c>
      <c r="D186" s="3" t="s">
        <v>584</v>
      </c>
      <c r="E186" s="3" t="s">
        <v>585</v>
      </c>
      <c r="F186" s="3" t="s">
        <v>339</v>
      </c>
      <c r="G186" s="3">
        <v>23</v>
      </c>
      <c r="H186" s="3" t="s">
        <v>586</v>
      </c>
      <c r="I186" s="4" t="str">
        <f ca="1">IFERROR(__xludf.DUMMYFUNCTION("REGEXREPLACE(F187,""\D"", """")"),"15")</f>
        <v>15</v>
      </c>
    </row>
    <row r="187" spans="1:9" ht="15.75" customHeight="1">
      <c r="A187" s="1">
        <v>186</v>
      </c>
      <c r="B187" s="3">
        <v>187</v>
      </c>
      <c r="C187" s="3" t="s">
        <v>587</v>
      </c>
      <c r="D187" s="3" t="s">
        <v>588</v>
      </c>
      <c r="E187" s="3" t="s">
        <v>27</v>
      </c>
      <c r="F187" s="3">
        <v>0</v>
      </c>
      <c r="I187" s="4" t="str">
        <f ca="1">IFERROR(__xludf.DUMMYFUNCTION("REGEXREPLACE(F188,""\D"", """")"),"#VALUE!")</f>
        <v>#VALUE!</v>
      </c>
    </row>
    <row r="188" spans="1:9" ht="15.75" customHeight="1">
      <c r="A188" s="1">
        <v>187</v>
      </c>
      <c r="B188" s="3">
        <v>188</v>
      </c>
      <c r="C188" s="3" t="s">
        <v>589</v>
      </c>
      <c r="D188" s="3" t="s">
        <v>590</v>
      </c>
      <c r="E188" s="3" t="s">
        <v>27</v>
      </c>
      <c r="F188" s="3">
        <v>0</v>
      </c>
      <c r="I188" s="4" t="str">
        <f ca="1">IFERROR(__xludf.DUMMYFUNCTION("REGEXREPLACE(F189,""\D"", """")"),"#VALUE!")</f>
        <v>#VALUE!</v>
      </c>
    </row>
    <row r="189" spans="1:9" ht="15.75" customHeight="1">
      <c r="A189" s="1">
        <v>188</v>
      </c>
      <c r="B189" s="3">
        <v>189</v>
      </c>
      <c r="C189" s="3" t="s">
        <v>591</v>
      </c>
      <c r="D189" s="3" t="s">
        <v>592</v>
      </c>
      <c r="E189" s="3" t="s">
        <v>27</v>
      </c>
      <c r="F189" s="3">
        <v>0</v>
      </c>
      <c r="I189" s="4" t="str">
        <f ca="1">IFERROR(__xludf.DUMMYFUNCTION("REGEXREPLACE(F190,""\D"", """")"),"#VALUE!")</f>
        <v>#VALUE!</v>
      </c>
    </row>
    <row r="190" spans="1:9" ht="15.75" customHeight="1">
      <c r="A190" s="1">
        <v>189</v>
      </c>
      <c r="B190" s="3">
        <v>190</v>
      </c>
      <c r="C190" s="3" t="s">
        <v>593</v>
      </c>
      <c r="D190" s="3" t="s">
        <v>594</v>
      </c>
      <c r="E190" s="3" t="s">
        <v>595</v>
      </c>
      <c r="F190" s="3" t="s">
        <v>596</v>
      </c>
      <c r="G190" s="3">
        <v>71</v>
      </c>
      <c r="H190" s="3" t="s">
        <v>597</v>
      </c>
      <c r="I190" s="4" t="str">
        <f ca="1">IFERROR(__xludf.DUMMYFUNCTION("REGEXREPLACE(F191,""\D"", """")"),"51")</f>
        <v>51</v>
      </c>
    </row>
    <row r="191" spans="1:9" ht="15.75" customHeight="1">
      <c r="A191" s="1">
        <v>190</v>
      </c>
      <c r="B191" s="3">
        <v>191</v>
      </c>
      <c r="C191" s="3" t="s">
        <v>598</v>
      </c>
      <c r="D191" s="3" t="s">
        <v>599</v>
      </c>
      <c r="E191" s="3" t="s">
        <v>27</v>
      </c>
      <c r="F191" s="3">
        <v>0</v>
      </c>
      <c r="I191" s="4" t="str">
        <f ca="1">IFERROR(__xludf.DUMMYFUNCTION("REGEXREPLACE(F192,""\D"", """")"),"#VALUE!")</f>
        <v>#VALUE!</v>
      </c>
    </row>
    <row r="192" spans="1:9" ht="15.75" customHeight="1">
      <c r="A192" s="1">
        <v>191</v>
      </c>
      <c r="B192" s="3">
        <v>192</v>
      </c>
      <c r="C192" s="3" t="s">
        <v>600</v>
      </c>
      <c r="D192" s="3" t="s">
        <v>601</v>
      </c>
      <c r="E192" s="3" t="s">
        <v>27</v>
      </c>
      <c r="F192" s="3">
        <v>0</v>
      </c>
      <c r="I192" s="4" t="str">
        <f ca="1">IFERROR(__xludf.DUMMYFUNCTION("REGEXREPLACE(F193,""\D"", """")"),"#VALUE!")</f>
        <v>#VALUE!</v>
      </c>
    </row>
    <row r="193" spans="1:9" ht="15.75" customHeight="1">
      <c r="A193" s="1">
        <v>192</v>
      </c>
      <c r="B193" s="3">
        <v>193</v>
      </c>
      <c r="C193" s="3" t="s">
        <v>602</v>
      </c>
      <c r="D193" s="3" t="s">
        <v>603</v>
      </c>
      <c r="E193" s="3" t="s">
        <v>27</v>
      </c>
      <c r="F193" s="3">
        <v>0</v>
      </c>
      <c r="I193" s="4" t="str">
        <f ca="1">IFERROR(__xludf.DUMMYFUNCTION("REGEXREPLACE(F194,""\D"", """")"),"#VALUE!")</f>
        <v>#VALUE!</v>
      </c>
    </row>
    <row r="194" spans="1:9" ht="15.75" customHeight="1">
      <c r="A194" s="1">
        <v>193</v>
      </c>
      <c r="B194" s="3">
        <v>194</v>
      </c>
      <c r="C194" s="3" t="s">
        <v>604</v>
      </c>
      <c r="D194" s="3" t="s">
        <v>605</v>
      </c>
      <c r="E194" s="3" t="s">
        <v>27</v>
      </c>
      <c r="F194" s="3">
        <v>0</v>
      </c>
      <c r="I194" s="4" t="str">
        <f ca="1">IFERROR(__xludf.DUMMYFUNCTION("REGEXREPLACE(F195,""\D"", """")"),"#VALUE!")</f>
        <v>#VALUE!</v>
      </c>
    </row>
    <row r="195" spans="1:9" ht="15.75" customHeight="1">
      <c r="A195" s="1">
        <v>194</v>
      </c>
      <c r="B195" s="3">
        <v>195</v>
      </c>
      <c r="C195" s="3" t="s">
        <v>606</v>
      </c>
      <c r="D195" s="3" t="s">
        <v>607</v>
      </c>
      <c r="E195" s="3" t="s">
        <v>608</v>
      </c>
      <c r="F195" s="3">
        <v>0</v>
      </c>
      <c r="I195" s="4" t="str">
        <f ca="1">IFERROR(__xludf.DUMMYFUNCTION("REGEXREPLACE(F196,""\D"", """")"),"#VALUE!")</f>
        <v>#VALUE!</v>
      </c>
    </row>
    <row r="196" spans="1:9" ht="15.75" customHeight="1">
      <c r="A196" s="1">
        <v>195</v>
      </c>
      <c r="B196" s="3">
        <v>196</v>
      </c>
      <c r="C196" s="3" t="s">
        <v>609</v>
      </c>
      <c r="D196" s="3" t="s">
        <v>610</v>
      </c>
      <c r="E196" s="3" t="s">
        <v>611</v>
      </c>
      <c r="F196" s="3" t="s">
        <v>364</v>
      </c>
      <c r="G196" s="3">
        <v>15</v>
      </c>
      <c r="H196" s="3" t="s">
        <v>256</v>
      </c>
      <c r="I196" s="4" t="str">
        <f ca="1">IFERROR(__xludf.DUMMYFUNCTION("REGEXREPLACE(F197,""\D"", """")"),"13")</f>
        <v>13</v>
      </c>
    </row>
    <row r="197" spans="1:9" ht="15.75" customHeight="1">
      <c r="A197" s="1">
        <v>196</v>
      </c>
      <c r="B197" s="3">
        <v>197</v>
      </c>
      <c r="C197" s="3" t="s">
        <v>612</v>
      </c>
      <c r="D197" s="3" t="s">
        <v>613</v>
      </c>
      <c r="E197" s="3" t="s">
        <v>614</v>
      </c>
      <c r="F197" s="3" t="s">
        <v>615</v>
      </c>
      <c r="G197" s="3">
        <v>44</v>
      </c>
      <c r="H197" s="3" t="s">
        <v>616</v>
      </c>
      <c r="I197" s="4" t="str">
        <f ca="1">IFERROR(__xludf.DUMMYFUNCTION("REGEXREPLACE(F198,""\D"", """")"),"42")</f>
        <v>42</v>
      </c>
    </row>
    <row r="198" spans="1:9" ht="15.75" customHeight="1">
      <c r="A198" s="1">
        <v>197</v>
      </c>
      <c r="B198" s="3">
        <v>198</v>
      </c>
      <c r="C198" s="3" t="s">
        <v>617</v>
      </c>
      <c r="D198" s="3" t="s">
        <v>618</v>
      </c>
      <c r="E198" s="3" t="s">
        <v>619</v>
      </c>
      <c r="F198" s="3">
        <v>0</v>
      </c>
      <c r="I198" s="4" t="str">
        <f ca="1">IFERROR(__xludf.DUMMYFUNCTION("REGEXREPLACE(F199,""\D"", """")"),"#VALUE!")</f>
        <v>#VALUE!</v>
      </c>
    </row>
    <row r="199" spans="1:9" ht="15.75" customHeight="1">
      <c r="A199" s="1">
        <v>198</v>
      </c>
      <c r="B199" s="3">
        <v>199</v>
      </c>
      <c r="C199" s="3" t="s">
        <v>620</v>
      </c>
      <c r="D199" s="3" t="s">
        <v>621</v>
      </c>
      <c r="E199" s="3" t="s">
        <v>622</v>
      </c>
      <c r="F199" s="3">
        <v>0</v>
      </c>
      <c r="I199" s="4" t="str">
        <f ca="1">IFERROR(__xludf.DUMMYFUNCTION("REGEXREPLACE(F200,""\D"", """")"),"#VALUE!")</f>
        <v>#VALUE!</v>
      </c>
    </row>
    <row r="200" spans="1:9" ht="15.75" customHeight="1">
      <c r="A200" s="1">
        <v>199</v>
      </c>
      <c r="B200" s="3">
        <v>200</v>
      </c>
      <c r="C200" s="3" t="s">
        <v>623</v>
      </c>
      <c r="D200" s="3" t="s">
        <v>624</v>
      </c>
      <c r="E200" s="3" t="s">
        <v>625</v>
      </c>
      <c r="F200" s="3" t="s">
        <v>44</v>
      </c>
      <c r="G200" s="3">
        <v>13</v>
      </c>
      <c r="H200" s="3" t="s">
        <v>139</v>
      </c>
      <c r="I200" s="4" t="str">
        <f ca="1">IFERROR(__xludf.DUMMYFUNCTION("REGEXREPLACE(F201,""\D"", """")"),"12")</f>
        <v>12</v>
      </c>
    </row>
    <row r="201" spans="1:9" ht="15.75" customHeight="1">
      <c r="A201" s="1">
        <v>200</v>
      </c>
      <c r="B201" s="3">
        <v>201</v>
      </c>
      <c r="C201" s="3" t="s">
        <v>626</v>
      </c>
      <c r="D201" s="3" t="s">
        <v>627</v>
      </c>
      <c r="E201" s="3" t="s">
        <v>628</v>
      </c>
      <c r="F201" s="3">
        <v>0</v>
      </c>
      <c r="I201" s="4" t="str">
        <f ca="1">IFERROR(__xludf.DUMMYFUNCTION("REGEXREPLACE(F202,""\D"", """")"),"#VALUE!")</f>
        <v>#VALUE!</v>
      </c>
    </row>
    <row r="202" spans="1:9" ht="15.75" customHeight="1">
      <c r="A202" s="1">
        <v>201</v>
      </c>
      <c r="B202" s="3">
        <v>202</v>
      </c>
      <c r="C202" s="3" t="s">
        <v>629</v>
      </c>
      <c r="D202" s="3" t="s">
        <v>630</v>
      </c>
      <c r="E202" s="3" t="s">
        <v>27</v>
      </c>
      <c r="F202" s="3">
        <v>0</v>
      </c>
      <c r="I202" s="4" t="str">
        <f ca="1">IFERROR(__xludf.DUMMYFUNCTION("REGEXREPLACE(F203,""\D"", """")"),"#VALUE!")</f>
        <v>#VALUE!</v>
      </c>
    </row>
    <row r="203" spans="1:9" ht="15.75" customHeight="1">
      <c r="A203" s="1">
        <v>202</v>
      </c>
      <c r="B203" s="3">
        <v>203</v>
      </c>
      <c r="C203" s="3" t="s">
        <v>631</v>
      </c>
      <c r="D203" s="3" t="s">
        <v>632</v>
      </c>
      <c r="E203" s="3" t="s">
        <v>633</v>
      </c>
      <c r="F203" s="3" t="s">
        <v>96</v>
      </c>
      <c r="G203" s="3">
        <v>0</v>
      </c>
      <c r="H203" s="3" t="s">
        <v>72</v>
      </c>
      <c r="I203" s="4" t="str">
        <f ca="1">IFERROR(__xludf.DUMMYFUNCTION("REGEXREPLACE(F204,""\D"", """")"),"9")</f>
        <v>9</v>
      </c>
    </row>
    <row r="204" spans="1:9" ht="15.75" customHeight="1">
      <c r="A204" s="1">
        <v>203</v>
      </c>
      <c r="B204" s="3">
        <v>204</v>
      </c>
      <c r="C204" s="3" t="s">
        <v>634</v>
      </c>
      <c r="D204" s="3" t="s">
        <v>635</v>
      </c>
      <c r="E204" s="3" t="s">
        <v>27</v>
      </c>
      <c r="F204" s="3">
        <v>0</v>
      </c>
      <c r="I204" s="4" t="str">
        <f ca="1">IFERROR(__xludf.DUMMYFUNCTION("REGEXREPLACE(F205,""\D"", """")"),"#VALUE!")</f>
        <v>#VALUE!</v>
      </c>
    </row>
    <row r="205" spans="1:9" ht="15.75" customHeight="1">
      <c r="A205" s="1">
        <v>204</v>
      </c>
      <c r="B205" s="3">
        <v>205</v>
      </c>
      <c r="C205" s="3" t="s">
        <v>636</v>
      </c>
      <c r="D205" s="3" t="s">
        <v>637</v>
      </c>
      <c r="E205" s="3" t="s">
        <v>638</v>
      </c>
      <c r="F205" s="3">
        <v>0</v>
      </c>
      <c r="I205" s="4" t="str">
        <f ca="1">IFERROR(__xludf.DUMMYFUNCTION("REGEXREPLACE(F206,""\D"", """")"),"#VALUE!")</f>
        <v>#VALUE!</v>
      </c>
    </row>
    <row r="206" spans="1:9" ht="15.75" customHeight="1">
      <c r="A206" s="1">
        <v>205</v>
      </c>
      <c r="B206" s="3">
        <v>206</v>
      </c>
      <c r="C206" s="3" t="s">
        <v>639</v>
      </c>
      <c r="D206" s="3" t="s">
        <v>640</v>
      </c>
      <c r="E206" s="3" t="s">
        <v>641</v>
      </c>
      <c r="F206" s="3" t="s">
        <v>61</v>
      </c>
      <c r="G206" s="3">
        <v>14</v>
      </c>
      <c r="H206" s="3" t="s">
        <v>642</v>
      </c>
      <c r="I206" s="4" t="str">
        <f ca="1">IFERROR(__xludf.DUMMYFUNCTION("REGEXREPLACE(F207,""\D"", """")"),"5")</f>
        <v>5</v>
      </c>
    </row>
    <row r="207" spans="1:9" ht="15.75" customHeight="1">
      <c r="A207" s="1">
        <v>206</v>
      </c>
      <c r="B207" s="3">
        <v>207</v>
      </c>
      <c r="C207" s="3" t="s">
        <v>643</v>
      </c>
      <c r="D207" s="3" t="s">
        <v>644</v>
      </c>
      <c r="E207" s="3" t="s">
        <v>27</v>
      </c>
      <c r="F207" s="3">
        <v>0</v>
      </c>
      <c r="I207" s="4" t="str">
        <f ca="1">IFERROR(__xludf.DUMMYFUNCTION("REGEXREPLACE(F208,""\D"", """")"),"#VALUE!")</f>
        <v>#VALUE!</v>
      </c>
    </row>
    <row r="208" spans="1:9" ht="15.75" customHeight="1">
      <c r="A208" s="1">
        <v>207</v>
      </c>
      <c r="B208" s="3">
        <v>208</v>
      </c>
      <c r="C208" s="3" t="s">
        <v>645</v>
      </c>
      <c r="D208" s="3" t="s">
        <v>646</v>
      </c>
      <c r="E208" s="3" t="s">
        <v>647</v>
      </c>
      <c r="F208" s="3" t="s">
        <v>364</v>
      </c>
      <c r="G208" s="3">
        <v>2</v>
      </c>
      <c r="H208" s="3" t="s">
        <v>422</v>
      </c>
      <c r="I208" s="4" t="str">
        <f ca="1">IFERROR(__xludf.DUMMYFUNCTION("REGEXREPLACE(F209,""\D"", """")"),"13")</f>
        <v>13</v>
      </c>
    </row>
    <row r="209" spans="1:9" ht="15.75" customHeight="1">
      <c r="A209" s="1">
        <v>208</v>
      </c>
      <c r="B209" s="3">
        <v>209</v>
      </c>
      <c r="C209" s="3" t="s">
        <v>648</v>
      </c>
      <c r="D209" s="3" t="s">
        <v>649</v>
      </c>
      <c r="E209" s="3" t="s">
        <v>650</v>
      </c>
      <c r="F209" s="3" t="s">
        <v>88</v>
      </c>
      <c r="G209" s="3">
        <v>9</v>
      </c>
      <c r="H209" s="3" t="s">
        <v>651</v>
      </c>
      <c r="I209" s="4" t="str">
        <f ca="1">IFERROR(__xludf.DUMMYFUNCTION("REGEXREPLACE(F210,""\D"", """")"),"4")</f>
        <v>4</v>
      </c>
    </row>
    <row r="210" spans="1:9" ht="15.75" customHeight="1">
      <c r="A210" s="1">
        <v>209</v>
      </c>
      <c r="B210" s="3">
        <v>210</v>
      </c>
      <c r="C210" s="3" t="s">
        <v>652</v>
      </c>
      <c r="D210" s="3" t="s">
        <v>653</v>
      </c>
      <c r="E210" s="3" t="s">
        <v>654</v>
      </c>
      <c r="F210" s="3" t="s">
        <v>655</v>
      </c>
      <c r="G210" s="3">
        <v>39</v>
      </c>
      <c r="H210" s="3" t="s">
        <v>656</v>
      </c>
      <c r="I210" s="4" t="str">
        <f ca="1">IFERROR(__xludf.DUMMYFUNCTION("REGEXREPLACE(F211,""\D"", """")"),"20")</f>
        <v>20</v>
      </c>
    </row>
    <row r="211" spans="1:9" ht="15.75" customHeight="1">
      <c r="A211" s="1">
        <v>210</v>
      </c>
      <c r="B211" s="3">
        <v>211</v>
      </c>
      <c r="C211" s="3" t="s">
        <v>657</v>
      </c>
      <c r="D211" s="3" t="s">
        <v>658</v>
      </c>
      <c r="E211" s="3" t="s">
        <v>659</v>
      </c>
      <c r="F211" s="3" t="s">
        <v>317</v>
      </c>
      <c r="G211" s="3">
        <v>0</v>
      </c>
      <c r="H211" s="3" t="s">
        <v>394</v>
      </c>
      <c r="I211" s="4" t="str">
        <f ca="1">IFERROR(__xludf.DUMMYFUNCTION("REGEXREPLACE(F212,""\D"", """")"),"8")</f>
        <v>8</v>
      </c>
    </row>
    <row r="212" spans="1:9" ht="15.75" customHeight="1">
      <c r="A212" s="1">
        <v>211</v>
      </c>
      <c r="B212" s="3">
        <v>212</v>
      </c>
      <c r="C212" s="3" t="s">
        <v>660</v>
      </c>
      <c r="D212" s="3" t="s">
        <v>661</v>
      </c>
      <c r="E212" s="3" t="s">
        <v>662</v>
      </c>
      <c r="F212" s="3" t="s">
        <v>339</v>
      </c>
      <c r="G212" s="3">
        <v>35</v>
      </c>
      <c r="H212" s="3" t="s">
        <v>426</v>
      </c>
      <c r="I212" s="4" t="str">
        <f ca="1">IFERROR(__xludf.DUMMYFUNCTION("REGEXREPLACE(F213,""\D"", """")"),"15")</f>
        <v>15</v>
      </c>
    </row>
    <row r="213" spans="1:9" ht="15.75" customHeight="1">
      <c r="A213" s="1">
        <v>212</v>
      </c>
      <c r="B213" s="3">
        <v>213</v>
      </c>
      <c r="C213" s="3" t="s">
        <v>663</v>
      </c>
      <c r="D213" s="3" t="s">
        <v>664</v>
      </c>
      <c r="E213" s="3" t="s">
        <v>665</v>
      </c>
      <c r="F213" s="3">
        <v>0</v>
      </c>
      <c r="I213" s="4" t="str">
        <f ca="1">IFERROR(__xludf.DUMMYFUNCTION("REGEXREPLACE(F214,""\D"", """")"),"#VALUE!")</f>
        <v>#VALUE!</v>
      </c>
    </row>
    <row r="214" spans="1:9" ht="15.75" customHeight="1">
      <c r="A214" s="1">
        <v>213</v>
      </c>
      <c r="B214" s="3">
        <v>214</v>
      </c>
      <c r="C214" s="3" t="s">
        <v>666</v>
      </c>
      <c r="D214" s="3" t="s">
        <v>667</v>
      </c>
      <c r="E214" s="3" t="s">
        <v>668</v>
      </c>
      <c r="F214" s="3">
        <v>0</v>
      </c>
      <c r="I214" s="4" t="str">
        <f ca="1">IFERROR(__xludf.DUMMYFUNCTION("REGEXREPLACE(F215,""\D"", """")"),"#VALUE!")</f>
        <v>#VALUE!</v>
      </c>
    </row>
    <row r="215" spans="1:9" ht="15.75" customHeight="1">
      <c r="A215" s="1">
        <v>214</v>
      </c>
      <c r="B215" s="3">
        <v>215</v>
      </c>
      <c r="C215" s="3" t="s">
        <v>669</v>
      </c>
      <c r="D215" s="3" t="s">
        <v>670</v>
      </c>
      <c r="E215" s="3" t="s">
        <v>671</v>
      </c>
      <c r="F215" s="3">
        <v>0</v>
      </c>
      <c r="I215" s="4" t="str">
        <f ca="1">IFERROR(__xludf.DUMMYFUNCTION("REGEXREPLACE(F216,""\D"", """")"),"#VALUE!")</f>
        <v>#VALUE!</v>
      </c>
    </row>
    <row r="216" spans="1:9" ht="15.75" customHeight="1">
      <c r="A216" s="1">
        <v>215</v>
      </c>
      <c r="B216" s="3">
        <v>216</v>
      </c>
      <c r="C216" s="3" t="s">
        <v>672</v>
      </c>
      <c r="D216" s="3" t="s">
        <v>673</v>
      </c>
      <c r="E216" s="3" t="s">
        <v>674</v>
      </c>
      <c r="F216" s="3" t="s">
        <v>675</v>
      </c>
      <c r="G216" s="3">
        <v>6</v>
      </c>
      <c r="H216" s="3" t="s">
        <v>394</v>
      </c>
      <c r="I216" s="4" t="str">
        <f ca="1">IFERROR(__xludf.DUMMYFUNCTION("REGEXREPLACE(F217,""\D"", """")"),"2")</f>
        <v>2</v>
      </c>
    </row>
    <row r="217" spans="1:9" ht="15.75" customHeight="1">
      <c r="A217" s="1">
        <v>216</v>
      </c>
      <c r="B217" s="3">
        <v>217</v>
      </c>
      <c r="C217" s="3" t="s">
        <v>676</v>
      </c>
      <c r="D217" s="3" t="s">
        <v>677</v>
      </c>
      <c r="E217" s="3" t="s">
        <v>678</v>
      </c>
      <c r="F217" s="3" t="s">
        <v>44</v>
      </c>
      <c r="G217" s="3">
        <v>16</v>
      </c>
      <c r="H217" s="3" t="s">
        <v>256</v>
      </c>
      <c r="I217" s="4" t="str">
        <f ca="1">IFERROR(__xludf.DUMMYFUNCTION("REGEXREPLACE(F218,""\D"", """")"),"12")</f>
        <v>12</v>
      </c>
    </row>
    <row r="218" spans="1:9" ht="15.75" customHeight="1">
      <c r="A218" s="1">
        <v>217</v>
      </c>
      <c r="B218" s="3">
        <v>218</v>
      </c>
      <c r="C218" s="3" t="s">
        <v>679</v>
      </c>
      <c r="D218" s="3" t="s">
        <v>680</v>
      </c>
      <c r="E218" s="3" t="s">
        <v>681</v>
      </c>
      <c r="F218" s="3">
        <v>0</v>
      </c>
      <c r="I218" s="4" t="str">
        <f ca="1">IFERROR(__xludf.DUMMYFUNCTION("REGEXREPLACE(F219,""\D"", """")"),"#VALUE!")</f>
        <v>#VALUE!</v>
      </c>
    </row>
    <row r="219" spans="1:9" ht="15.75" customHeight="1">
      <c r="A219" s="1">
        <v>218</v>
      </c>
      <c r="B219" s="3">
        <v>219</v>
      </c>
      <c r="C219" s="3" t="s">
        <v>682</v>
      </c>
      <c r="D219" s="3" t="s">
        <v>683</v>
      </c>
      <c r="E219" s="3" t="s">
        <v>684</v>
      </c>
      <c r="F219" s="3" t="s">
        <v>19</v>
      </c>
      <c r="G219" s="3">
        <v>6</v>
      </c>
      <c r="H219" s="3" t="s">
        <v>651</v>
      </c>
      <c r="I219" s="4" t="str">
        <f ca="1">IFERROR(__xludf.DUMMYFUNCTION("REGEXREPLACE(F220,""\D"", """")"),"7")</f>
        <v>7</v>
      </c>
    </row>
    <row r="220" spans="1:9" ht="15.75" customHeight="1">
      <c r="A220" s="1">
        <v>219</v>
      </c>
      <c r="B220" s="3">
        <v>220</v>
      </c>
      <c r="C220" s="3" t="s">
        <v>685</v>
      </c>
      <c r="D220" s="3" t="s">
        <v>686</v>
      </c>
      <c r="E220" s="3" t="s">
        <v>27</v>
      </c>
      <c r="F220" s="3">
        <v>0</v>
      </c>
      <c r="I220" s="4" t="str">
        <f ca="1">IFERROR(__xludf.DUMMYFUNCTION("REGEXREPLACE(F221,""\D"", """")"),"#VALUE!")</f>
        <v>#VALUE!</v>
      </c>
    </row>
    <row r="221" spans="1:9" ht="15.75" customHeight="1">
      <c r="A221" s="1">
        <v>220</v>
      </c>
      <c r="B221" s="3">
        <v>221</v>
      </c>
      <c r="C221" s="3" t="s">
        <v>687</v>
      </c>
      <c r="D221" s="3" t="s">
        <v>688</v>
      </c>
      <c r="E221" s="3" t="s">
        <v>689</v>
      </c>
      <c r="F221" s="3">
        <v>0</v>
      </c>
      <c r="I221" s="4" t="str">
        <f ca="1">IFERROR(__xludf.DUMMYFUNCTION("REGEXREPLACE(F222,""\D"", """")"),"#VALUE!")</f>
        <v>#VALUE!</v>
      </c>
    </row>
    <row r="222" spans="1:9" ht="15.75" customHeight="1">
      <c r="A222" s="1">
        <v>221</v>
      </c>
      <c r="B222" s="3">
        <v>222</v>
      </c>
      <c r="C222" s="3" t="s">
        <v>690</v>
      </c>
      <c r="D222" s="3" t="s">
        <v>691</v>
      </c>
      <c r="E222" s="3" t="s">
        <v>27</v>
      </c>
      <c r="F222" s="3">
        <v>0</v>
      </c>
      <c r="I222" s="4" t="str">
        <f ca="1">IFERROR(__xludf.DUMMYFUNCTION("REGEXREPLACE(F223,""\D"", """")"),"#VALUE!")</f>
        <v>#VALUE!</v>
      </c>
    </row>
    <row r="223" spans="1:9" ht="15.75" customHeight="1">
      <c r="A223" s="1">
        <v>222</v>
      </c>
      <c r="B223" s="3">
        <v>223</v>
      </c>
      <c r="C223" s="3" t="s">
        <v>692</v>
      </c>
      <c r="D223" s="3" t="s">
        <v>693</v>
      </c>
      <c r="E223" s="3" t="s">
        <v>694</v>
      </c>
      <c r="F223" s="3" t="s">
        <v>457</v>
      </c>
      <c r="G223" s="3">
        <v>39</v>
      </c>
      <c r="H223" s="3" t="s">
        <v>695</v>
      </c>
      <c r="I223" s="4" t="str">
        <f ca="1">IFERROR(__xludf.DUMMYFUNCTION("REGEXREPLACE(F224,""\D"", """")"),"16")</f>
        <v>16</v>
      </c>
    </row>
    <row r="224" spans="1:9" ht="15.75" customHeight="1">
      <c r="A224" s="1">
        <v>223</v>
      </c>
      <c r="B224" s="3">
        <v>224</v>
      </c>
      <c r="C224" s="3" t="s">
        <v>696</v>
      </c>
      <c r="D224" s="3" t="s">
        <v>697</v>
      </c>
      <c r="E224" s="3" t="s">
        <v>698</v>
      </c>
      <c r="F224" s="3" t="s">
        <v>339</v>
      </c>
      <c r="G224" s="3">
        <v>23</v>
      </c>
      <c r="H224" s="3" t="s">
        <v>586</v>
      </c>
      <c r="I224" s="4" t="str">
        <f ca="1">IFERROR(__xludf.DUMMYFUNCTION("REGEXREPLACE(F225,""\D"", """")"),"15")</f>
        <v>15</v>
      </c>
    </row>
    <row r="225" spans="1:9" ht="15.75" customHeight="1">
      <c r="A225" s="1">
        <v>224</v>
      </c>
      <c r="B225" s="3">
        <v>225</v>
      </c>
      <c r="C225" s="3" t="s">
        <v>699</v>
      </c>
      <c r="D225" s="3" t="s">
        <v>700</v>
      </c>
      <c r="E225" s="3" t="s">
        <v>701</v>
      </c>
      <c r="F225" s="3" t="s">
        <v>364</v>
      </c>
      <c r="G225" s="3">
        <v>0</v>
      </c>
      <c r="H225" s="3" t="s">
        <v>651</v>
      </c>
      <c r="I225" s="4" t="str">
        <f ca="1">IFERROR(__xludf.DUMMYFUNCTION("REGEXREPLACE(F226,""\D"", """")"),"13")</f>
        <v>13</v>
      </c>
    </row>
    <row r="226" spans="1:9" ht="15.75" customHeight="1">
      <c r="A226" s="1">
        <v>225</v>
      </c>
      <c r="B226" s="3">
        <v>226</v>
      </c>
      <c r="C226" s="3" t="s">
        <v>702</v>
      </c>
      <c r="D226" s="3" t="s">
        <v>703</v>
      </c>
      <c r="E226" s="3" t="s">
        <v>704</v>
      </c>
      <c r="F226" s="3" t="s">
        <v>494</v>
      </c>
      <c r="G226" s="3">
        <v>34</v>
      </c>
      <c r="H226" s="3" t="s">
        <v>705</v>
      </c>
      <c r="I226" s="4" t="str">
        <f ca="1">IFERROR(__xludf.DUMMYFUNCTION("REGEXREPLACE(F227,""\D"", """")"),"18")</f>
        <v>18</v>
      </c>
    </row>
    <row r="227" spans="1:9" ht="15.75" customHeight="1">
      <c r="A227" s="1">
        <v>226</v>
      </c>
      <c r="B227" s="3">
        <v>227</v>
      </c>
      <c r="C227" s="3" t="s">
        <v>706</v>
      </c>
      <c r="D227" s="3" t="s">
        <v>707</v>
      </c>
      <c r="E227" s="3" t="s">
        <v>708</v>
      </c>
      <c r="F227" s="3" t="s">
        <v>19</v>
      </c>
      <c r="G227" s="3">
        <v>16</v>
      </c>
      <c r="H227" s="3" t="s">
        <v>498</v>
      </c>
      <c r="I227" s="4" t="str">
        <f ca="1">IFERROR(__xludf.DUMMYFUNCTION("REGEXREPLACE(F228,""\D"", """")"),"7")</f>
        <v>7</v>
      </c>
    </row>
    <row r="228" spans="1:9" ht="15.75" customHeight="1">
      <c r="A228" s="1">
        <v>227</v>
      </c>
      <c r="B228" s="3">
        <v>228</v>
      </c>
      <c r="C228" s="3" t="s">
        <v>709</v>
      </c>
      <c r="D228" s="3" t="s">
        <v>710</v>
      </c>
      <c r="E228" s="3" t="s">
        <v>711</v>
      </c>
      <c r="F228" s="3">
        <v>0</v>
      </c>
      <c r="I228" s="4" t="str">
        <f ca="1">IFERROR(__xludf.DUMMYFUNCTION("REGEXREPLACE(F229,""\D"", """")"),"#VALUE!")</f>
        <v>#VALUE!</v>
      </c>
    </row>
    <row r="229" spans="1:9" ht="15.75" customHeight="1">
      <c r="A229" s="1">
        <v>228</v>
      </c>
      <c r="B229" s="3">
        <v>229</v>
      </c>
      <c r="C229" s="3" t="s">
        <v>712</v>
      </c>
      <c r="D229" s="3" t="s">
        <v>713</v>
      </c>
      <c r="E229" s="3" t="s">
        <v>714</v>
      </c>
      <c r="F229" s="3" t="s">
        <v>88</v>
      </c>
      <c r="G229" s="3">
        <v>10</v>
      </c>
      <c r="H229" s="3" t="s">
        <v>715</v>
      </c>
      <c r="I229" s="4" t="str">
        <f ca="1">IFERROR(__xludf.DUMMYFUNCTION("REGEXREPLACE(F230,""\D"", """")"),"4")</f>
        <v>4</v>
      </c>
    </row>
    <row r="230" spans="1:9" ht="15.75" customHeight="1">
      <c r="A230" s="1">
        <v>229</v>
      </c>
      <c r="B230" s="3">
        <v>230</v>
      </c>
      <c r="C230" s="3" t="s">
        <v>716</v>
      </c>
      <c r="D230" s="3" t="s">
        <v>717</v>
      </c>
      <c r="E230" s="3" t="s">
        <v>718</v>
      </c>
      <c r="F230" s="3">
        <v>0</v>
      </c>
      <c r="I230" s="4" t="str">
        <f ca="1">IFERROR(__xludf.DUMMYFUNCTION("REGEXREPLACE(F231,""\D"", """")"),"#VALUE!")</f>
        <v>#VALUE!</v>
      </c>
    </row>
    <row r="231" spans="1:9" ht="15.75" customHeight="1">
      <c r="A231" s="1">
        <v>230</v>
      </c>
      <c r="B231" s="3">
        <v>231</v>
      </c>
      <c r="C231" s="3" t="s">
        <v>719</v>
      </c>
      <c r="D231" s="3" t="s">
        <v>720</v>
      </c>
      <c r="E231" s="3" t="s">
        <v>721</v>
      </c>
      <c r="F231" s="3">
        <v>0</v>
      </c>
      <c r="I231" s="4" t="str">
        <f ca="1">IFERROR(__xludf.DUMMYFUNCTION("REGEXREPLACE(F232,""\D"", """")"),"#VALUE!")</f>
        <v>#VALUE!</v>
      </c>
    </row>
    <row r="232" spans="1:9" ht="15.75" customHeight="1">
      <c r="A232" s="1">
        <v>231</v>
      </c>
      <c r="B232" s="3">
        <v>232</v>
      </c>
      <c r="C232" s="3" t="s">
        <v>722</v>
      </c>
      <c r="D232" s="3" t="s">
        <v>723</v>
      </c>
      <c r="E232" s="3" t="s">
        <v>724</v>
      </c>
      <c r="F232" s="3">
        <v>0</v>
      </c>
      <c r="I232" s="4" t="str">
        <f ca="1">IFERROR(__xludf.DUMMYFUNCTION("REGEXREPLACE(F233,""\D"", """")"),"#VALUE!")</f>
        <v>#VALUE!</v>
      </c>
    </row>
    <row r="233" spans="1:9" ht="15.75" customHeight="1">
      <c r="A233" s="1">
        <v>232</v>
      </c>
      <c r="B233" s="3">
        <v>233</v>
      </c>
      <c r="C233" s="3" t="s">
        <v>725</v>
      </c>
      <c r="D233" s="3" t="s">
        <v>726</v>
      </c>
      <c r="E233" s="3" t="s">
        <v>727</v>
      </c>
      <c r="F233" s="3">
        <v>0</v>
      </c>
      <c r="I233" s="4" t="str">
        <f ca="1">IFERROR(__xludf.DUMMYFUNCTION("REGEXREPLACE(F234,""\D"", """")"),"#VALUE!")</f>
        <v>#VALUE!</v>
      </c>
    </row>
    <row r="234" spans="1:9" ht="15.75" customHeight="1">
      <c r="A234" s="1">
        <v>233</v>
      </c>
      <c r="B234" s="3">
        <v>234</v>
      </c>
      <c r="C234" s="3" t="s">
        <v>728</v>
      </c>
      <c r="D234" s="3" t="s">
        <v>729</v>
      </c>
      <c r="E234" s="3" t="s">
        <v>27</v>
      </c>
      <c r="F234" s="3">
        <v>0</v>
      </c>
      <c r="I234" s="4" t="str">
        <f ca="1">IFERROR(__xludf.DUMMYFUNCTION("REGEXREPLACE(F235,""\D"", """")"),"#VALUE!")</f>
        <v>#VALUE!</v>
      </c>
    </row>
    <row r="235" spans="1:9" ht="15.75" customHeight="1">
      <c r="A235" s="1">
        <v>234</v>
      </c>
      <c r="B235" s="3">
        <v>235</v>
      </c>
      <c r="C235" s="3" t="s">
        <v>730</v>
      </c>
      <c r="D235" s="3" t="s">
        <v>731</v>
      </c>
      <c r="E235" s="3" t="s">
        <v>27</v>
      </c>
      <c r="F235" s="3">
        <v>0</v>
      </c>
      <c r="I235" s="4" t="str">
        <f ca="1">IFERROR(__xludf.DUMMYFUNCTION("REGEXREPLACE(F236,""\D"", """")"),"#VALUE!")</f>
        <v>#VALUE!</v>
      </c>
    </row>
    <row r="236" spans="1:9" ht="15.75" customHeight="1">
      <c r="A236" s="1">
        <v>235</v>
      </c>
      <c r="B236" s="3">
        <v>236</v>
      </c>
      <c r="C236" s="3" t="s">
        <v>732</v>
      </c>
      <c r="D236" s="3" t="s">
        <v>733</v>
      </c>
      <c r="E236" s="3" t="s">
        <v>27</v>
      </c>
      <c r="F236" s="3">
        <v>0</v>
      </c>
      <c r="I236" s="4" t="str">
        <f ca="1">IFERROR(__xludf.DUMMYFUNCTION("REGEXREPLACE(F237,""\D"", """")"),"#VALUE!")</f>
        <v>#VALUE!</v>
      </c>
    </row>
    <row r="237" spans="1:9" ht="15.75" customHeight="1">
      <c r="A237" s="1">
        <v>236</v>
      </c>
      <c r="B237" s="3">
        <v>237</v>
      </c>
      <c r="C237" s="3" t="s">
        <v>734</v>
      </c>
      <c r="D237" s="3" t="s">
        <v>735</v>
      </c>
      <c r="E237" s="3" t="s">
        <v>736</v>
      </c>
      <c r="F237" s="3">
        <v>0</v>
      </c>
      <c r="I237" s="4" t="str">
        <f ca="1">IFERROR(__xludf.DUMMYFUNCTION("REGEXREPLACE(F238,""\D"", """")"),"#VALUE!")</f>
        <v>#VALUE!</v>
      </c>
    </row>
    <row r="238" spans="1:9" ht="15.75" customHeight="1">
      <c r="A238" s="1">
        <v>237</v>
      </c>
      <c r="B238" s="3">
        <v>238</v>
      </c>
      <c r="C238" s="3" t="s">
        <v>737</v>
      </c>
      <c r="D238" s="3" t="s">
        <v>738</v>
      </c>
      <c r="E238" s="3" t="s">
        <v>739</v>
      </c>
      <c r="F238" s="3">
        <v>0</v>
      </c>
      <c r="I238" s="4" t="str">
        <f ca="1">IFERROR(__xludf.DUMMYFUNCTION("REGEXREPLACE(F239,""\D"", """")"),"#VALUE!")</f>
        <v>#VALUE!</v>
      </c>
    </row>
    <row r="239" spans="1:9" ht="15.75" customHeight="1">
      <c r="A239" s="1">
        <v>238</v>
      </c>
      <c r="B239" s="3">
        <v>239</v>
      </c>
      <c r="C239" s="3" t="s">
        <v>740</v>
      </c>
      <c r="D239" s="3" t="s">
        <v>741</v>
      </c>
      <c r="E239" s="3" t="s">
        <v>742</v>
      </c>
      <c r="F239" s="3">
        <v>0</v>
      </c>
      <c r="I239" s="4" t="str">
        <f ca="1">IFERROR(__xludf.DUMMYFUNCTION("REGEXREPLACE(F240,""\D"", """")"),"#VALUE!")</f>
        <v>#VALUE!</v>
      </c>
    </row>
    <row r="240" spans="1:9" ht="15.75" customHeight="1">
      <c r="A240" s="1">
        <v>239</v>
      </c>
      <c r="B240" s="3">
        <v>240</v>
      </c>
      <c r="C240" s="3" t="s">
        <v>743</v>
      </c>
      <c r="D240" s="3" t="s">
        <v>744</v>
      </c>
      <c r="E240" s="3" t="s">
        <v>745</v>
      </c>
      <c r="F240" s="3" t="s">
        <v>255</v>
      </c>
      <c r="G240" s="3">
        <v>9</v>
      </c>
      <c r="H240" s="3" t="s">
        <v>387</v>
      </c>
      <c r="I240" s="4" t="str">
        <f ca="1">IFERROR(__xludf.DUMMYFUNCTION("REGEXREPLACE(F241,""\D"", """")"),"28")</f>
        <v>28</v>
      </c>
    </row>
    <row r="241" spans="1:9" ht="15.75" customHeight="1">
      <c r="A241" s="1">
        <v>240</v>
      </c>
      <c r="B241" s="3">
        <v>241</v>
      </c>
      <c r="C241" s="3" t="s">
        <v>746</v>
      </c>
      <c r="D241" s="3" t="s">
        <v>747</v>
      </c>
      <c r="E241" s="3" t="s">
        <v>748</v>
      </c>
      <c r="F241" s="3" t="s">
        <v>655</v>
      </c>
      <c r="G241" s="3">
        <v>3</v>
      </c>
      <c r="H241" s="3" t="s">
        <v>498</v>
      </c>
      <c r="I241" s="4" t="str">
        <f ca="1">IFERROR(__xludf.DUMMYFUNCTION("REGEXREPLACE(F242,""\D"", """")"),"20")</f>
        <v>20</v>
      </c>
    </row>
    <row r="242" spans="1:9" ht="15.75" customHeight="1">
      <c r="A242" s="1">
        <v>241</v>
      </c>
      <c r="B242" s="3">
        <v>242</v>
      </c>
      <c r="C242" s="3" t="s">
        <v>749</v>
      </c>
      <c r="D242" s="3" t="s">
        <v>750</v>
      </c>
      <c r="E242" s="3" t="s">
        <v>751</v>
      </c>
      <c r="F242" s="3" t="s">
        <v>39</v>
      </c>
      <c r="G242" s="3">
        <v>46</v>
      </c>
      <c r="H242" s="3" t="s">
        <v>752</v>
      </c>
      <c r="I242" s="4" t="str">
        <f ca="1">IFERROR(__xludf.DUMMYFUNCTION("REGEXREPLACE(F243,""\D"", """")"),"14")</f>
        <v>14</v>
      </c>
    </row>
    <row r="243" spans="1:9" ht="15.75" customHeight="1">
      <c r="A243" s="1">
        <v>242</v>
      </c>
      <c r="B243" s="3">
        <v>243</v>
      </c>
      <c r="C243" s="3" t="s">
        <v>753</v>
      </c>
      <c r="D243" s="3" t="s">
        <v>754</v>
      </c>
      <c r="E243" s="3" t="s">
        <v>755</v>
      </c>
      <c r="F243" s="3" t="s">
        <v>88</v>
      </c>
      <c r="G243" s="3">
        <v>4</v>
      </c>
      <c r="H243" s="3" t="s">
        <v>394</v>
      </c>
      <c r="I243" s="4" t="str">
        <f ca="1">IFERROR(__xludf.DUMMYFUNCTION("REGEXREPLACE(F244,""\D"", """")"),"4")</f>
        <v>4</v>
      </c>
    </row>
    <row r="244" spans="1:9" ht="15.75" customHeight="1">
      <c r="A244" s="1">
        <v>243</v>
      </c>
      <c r="B244" s="3">
        <v>244</v>
      </c>
      <c r="C244" s="3" t="s">
        <v>756</v>
      </c>
      <c r="D244" s="3" t="s">
        <v>757</v>
      </c>
      <c r="E244" s="3" t="s">
        <v>758</v>
      </c>
      <c r="F244" s="3" t="s">
        <v>11</v>
      </c>
      <c r="G244" s="3">
        <v>1</v>
      </c>
      <c r="H244" s="3" t="s">
        <v>241</v>
      </c>
      <c r="I244" s="4" t="str">
        <f ca="1">IFERROR(__xludf.DUMMYFUNCTION("REGEXREPLACE(F245,""\D"", """")"),"3")</f>
        <v>3</v>
      </c>
    </row>
    <row r="245" spans="1:9" ht="15.75" customHeight="1">
      <c r="A245" s="1">
        <v>244</v>
      </c>
      <c r="B245" s="3">
        <v>245</v>
      </c>
      <c r="C245" s="3" t="s">
        <v>759</v>
      </c>
      <c r="D245" s="3" t="s">
        <v>760</v>
      </c>
      <c r="E245" s="3" t="s">
        <v>761</v>
      </c>
      <c r="F245" s="3" t="s">
        <v>61</v>
      </c>
      <c r="G245" s="3">
        <v>0</v>
      </c>
      <c r="H245" s="3" t="s">
        <v>62</v>
      </c>
      <c r="I245" s="4" t="str">
        <f ca="1">IFERROR(__xludf.DUMMYFUNCTION("REGEXREPLACE(F246,""\D"", """")"),"5")</f>
        <v>5</v>
      </c>
    </row>
    <row r="246" spans="1:9" ht="15.75" customHeight="1">
      <c r="A246" s="1">
        <v>245</v>
      </c>
      <c r="B246" s="3">
        <v>246</v>
      </c>
      <c r="C246" s="3" t="s">
        <v>762</v>
      </c>
      <c r="D246" s="3" t="s">
        <v>763</v>
      </c>
      <c r="E246" s="3" t="s">
        <v>764</v>
      </c>
      <c r="F246" s="3" t="s">
        <v>765</v>
      </c>
      <c r="G246" s="3">
        <v>7</v>
      </c>
      <c r="H246" s="3" t="s">
        <v>143</v>
      </c>
      <c r="I246" s="4" t="str">
        <f ca="1">IFERROR(__xludf.DUMMYFUNCTION("REGEXREPLACE(F247,""\D"", """")"),"10")</f>
        <v>10</v>
      </c>
    </row>
    <row r="247" spans="1:9" ht="15.75" customHeight="1">
      <c r="A247" s="1">
        <v>246</v>
      </c>
      <c r="B247" s="3">
        <v>247</v>
      </c>
      <c r="C247" s="3" t="s">
        <v>766</v>
      </c>
      <c r="D247" s="3" t="s">
        <v>767</v>
      </c>
      <c r="E247" s="3" t="s">
        <v>768</v>
      </c>
      <c r="F247" s="3" t="s">
        <v>364</v>
      </c>
      <c r="G247" s="3">
        <v>1</v>
      </c>
      <c r="H247" s="3" t="s">
        <v>715</v>
      </c>
      <c r="I247" s="4" t="str">
        <f ca="1">IFERROR(__xludf.DUMMYFUNCTION("REGEXREPLACE(F248,""\D"", """")"),"13")</f>
        <v>13</v>
      </c>
    </row>
    <row r="248" spans="1:9" ht="15.75" customHeight="1">
      <c r="A248" s="1">
        <v>247</v>
      </c>
      <c r="B248" s="3">
        <v>248</v>
      </c>
      <c r="C248" s="3" t="s">
        <v>769</v>
      </c>
      <c r="D248" s="3" t="s">
        <v>770</v>
      </c>
      <c r="E248" s="3" t="s">
        <v>27</v>
      </c>
      <c r="F248" s="3">
        <v>0</v>
      </c>
      <c r="I248" s="4" t="str">
        <f ca="1">IFERROR(__xludf.DUMMYFUNCTION("REGEXREPLACE(F249,""\D"", """")"),"#VALUE!")</f>
        <v>#VALUE!</v>
      </c>
    </row>
    <row r="249" spans="1:9" ht="15.75" customHeight="1">
      <c r="A249" s="1">
        <v>248</v>
      </c>
      <c r="B249" s="3">
        <v>249</v>
      </c>
      <c r="C249" s="3" t="s">
        <v>771</v>
      </c>
      <c r="D249" s="3" t="s">
        <v>772</v>
      </c>
      <c r="E249" s="3" t="s">
        <v>773</v>
      </c>
      <c r="F249" s="3" t="s">
        <v>303</v>
      </c>
      <c r="G249" s="3">
        <v>8</v>
      </c>
      <c r="H249" s="3" t="s">
        <v>715</v>
      </c>
      <c r="I249" s="4" t="str">
        <f ca="1">IFERROR(__xludf.DUMMYFUNCTION("REGEXREPLACE(F250,""\D"", """")"),"6")</f>
        <v>6</v>
      </c>
    </row>
    <row r="250" spans="1:9" ht="15.75" customHeight="1">
      <c r="A250" s="1">
        <v>249</v>
      </c>
      <c r="B250" s="3">
        <v>250</v>
      </c>
      <c r="C250" s="3" t="s">
        <v>774</v>
      </c>
      <c r="D250" s="3" t="s">
        <v>775</v>
      </c>
      <c r="E250" s="3" t="s">
        <v>27</v>
      </c>
      <c r="F250" s="3">
        <v>0</v>
      </c>
      <c r="I250" s="4" t="str">
        <f ca="1">IFERROR(__xludf.DUMMYFUNCTION("REGEXREPLACE(F251,""\D"", """")"),"#VALUE!")</f>
        <v>#VALUE!</v>
      </c>
    </row>
    <row r="251" spans="1:9" ht="15.75" customHeight="1">
      <c r="A251" s="1">
        <v>250</v>
      </c>
      <c r="B251" s="3">
        <v>251</v>
      </c>
      <c r="C251" s="3" t="s">
        <v>776</v>
      </c>
      <c r="D251" s="3" t="s">
        <v>777</v>
      </c>
      <c r="E251" s="3" t="s">
        <v>778</v>
      </c>
      <c r="F251" s="3" t="s">
        <v>19</v>
      </c>
      <c r="G251" s="3">
        <v>10</v>
      </c>
      <c r="H251" s="3" t="s">
        <v>143</v>
      </c>
      <c r="I251" s="4" t="str">
        <f ca="1">IFERROR(__xludf.DUMMYFUNCTION("REGEXREPLACE(F252,""\D"", """")"),"7")</f>
        <v>7</v>
      </c>
    </row>
    <row r="252" spans="1:9" ht="15.75" customHeight="1">
      <c r="A252" s="1">
        <v>251</v>
      </c>
      <c r="B252" s="3">
        <v>252</v>
      </c>
      <c r="C252" s="3" t="s">
        <v>779</v>
      </c>
      <c r="D252" s="3" t="s">
        <v>780</v>
      </c>
      <c r="E252" s="3" t="s">
        <v>781</v>
      </c>
      <c r="F252" s="3">
        <v>0</v>
      </c>
      <c r="I252" s="4" t="str">
        <f ca="1">IFERROR(__xludf.DUMMYFUNCTION("REGEXREPLACE(F253,""\D"", """")"),"#VALUE!")</f>
        <v>#VALUE!</v>
      </c>
    </row>
    <row r="253" spans="1:9" ht="15.75" customHeight="1">
      <c r="A253" s="1">
        <v>252</v>
      </c>
      <c r="B253" s="3">
        <v>253</v>
      </c>
      <c r="C253" s="3" t="s">
        <v>782</v>
      </c>
      <c r="D253" s="3" t="s">
        <v>783</v>
      </c>
      <c r="E253" s="3" t="s">
        <v>784</v>
      </c>
      <c r="F253" s="3" t="s">
        <v>121</v>
      </c>
      <c r="G253" s="3">
        <v>13</v>
      </c>
      <c r="H253" s="3" t="s">
        <v>291</v>
      </c>
      <c r="I253" s="4" t="str">
        <f ca="1">IFERROR(__xludf.DUMMYFUNCTION("REGEXREPLACE(F254,""\D"", """")"),"17")</f>
        <v>17</v>
      </c>
    </row>
    <row r="254" spans="1:9" ht="15.75" customHeight="1">
      <c r="A254" s="1">
        <v>253</v>
      </c>
      <c r="B254" s="3">
        <v>254</v>
      </c>
      <c r="C254" s="3" t="s">
        <v>785</v>
      </c>
      <c r="D254" s="3" t="s">
        <v>786</v>
      </c>
      <c r="E254" s="3" t="s">
        <v>787</v>
      </c>
      <c r="F254" s="3">
        <v>0</v>
      </c>
      <c r="I254" s="4" t="str">
        <f ca="1">IFERROR(__xludf.DUMMYFUNCTION("REGEXREPLACE(F255,""\D"", """")"),"#VALUE!")</f>
        <v>#VALUE!</v>
      </c>
    </row>
    <row r="255" spans="1:9" ht="15.75" customHeight="1">
      <c r="A255" s="1">
        <v>254</v>
      </c>
      <c r="B255" s="3">
        <v>255</v>
      </c>
      <c r="C255" s="3" t="s">
        <v>788</v>
      </c>
      <c r="D255" s="3" t="s">
        <v>789</v>
      </c>
      <c r="E255" s="3" t="s">
        <v>790</v>
      </c>
      <c r="F255" s="3">
        <v>0</v>
      </c>
      <c r="I255" s="4" t="str">
        <f ca="1">IFERROR(__xludf.DUMMYFUNCTION("REGEXREPLACE(F256,""\D"", """")"),"#VALUE!")</f>
        <v>#VALUE!</v>
      </c>
    </row>
    <row r="256" spans="1:9" ht="15.75" customHeight="1">
      <c r="A256" s="1">
        <v>255</v>
      </c>
      <c r="B256" s="3">
        <v>256</v>
      </c>
      <c r="C256" s="3" t="s">
        <v>791</v>
      </c>
      <c r="D256" s="3" t="s">
        <v>792</v>
      </c>
      <c r="E256" s="3" t="s">
        <v>27</v>
      </c>
      <c r="F256" s="3">
        <v>0</v>
      </c>
      <c r="I256" s="4" t="str">
        <f ca="1">IFERROR(__xludf.DUMMYFUNCTION("REGEXREPLACE(F257,""\D"", """")"),"#VALUE!")</f>
        <v>#VALUE!</v>
      </c>
    </row>
    <row r="257" spans="1:9" ht="15.75" customHeight="1">
      <c r="A257" s="1">
        <v>256</v>
      </c>
      <c r="B257" s="3">
        <v>257</v>
      </c>
      <c r="C257" s="3" t="s">
        <v>793</v>
      </c>
      <c r="D257" s="3" t="s">
        <v>794</v>
      </c>
      <c r="E257" s="3" t="s">
        <v>795</v>
      </c>
      <c r="F257" s="3">
        <v>0</v>
      </c>
      <c r="I257" s="4" t="str">
        <f ca="1">IFERROR(__xludf.DUMMYFUNCTION("REGEXREPLACE(F258,""\D"", """")"),"#VALUE!")</f>
        <v>#VALUE!</v>
      </c>
    </row>
    <row r="258" spans="1:9" ht="15.75" customHeight="1">
      <c r="A258" s="1">
        <v>257</v>
      </c>
      <c r="B258" s="3">
        <v>258</v>
      </c>
      <c r="C258" s="3" t="s">
        <v>796</v>
      </c>
      <c r="D258" s="3" t="s">
        <v>797</v>
      </c>
      <c r="E258" s="3" t="s">
        <v>27</v>
      </c>
      <c r="F258" s="3">
        <v>0</v>
      </c>
      <c r="I258" s="4" t="str">
        <f ca="1">IFERROR(__xludf.DUMMYFUNCTION("REGEXREPLACE(F259,""\D"", """")"),"#VALUE!")</f>
        <v>#VALUE!</v>
      </c>
    </row>
    <row r="259" spans="1:9" ht="15.75" customHeight="1">
      <c r="A259" s="1">
        <v>258</v>
      </c>
      <c r="B259" s="3">
        <v>259</v>
      </c>
      <c r="C259" s="3" t="s">
        <v>798</v>
      </c>
      <c r="D259" s="3" t="s">
        <v>799</v>
      </c>
      <c r="E259" s="3" t="s">
        <v>800</v>
      </c>
      <c r="F259" s="3" t="s">
        <v>138</v>
      </c>
      <c r="G259" s="3">
        <v>23</v>
      </c>
      <c r="H259" s="3" t="s">
        <v>801</v>
      </c>
      <c r="I259" s="4" t="str">
        <f ca="1">IFERROR(__xludf.DUMMYFUNCTION("REGEXREPLACE(F260,""\D"", """")"),"25")</f>
        <v>25</v>
      </c>
    </row>
    <row r="260" spans="1:9" ht="15.75" customHeight="1">
      <c r="A260" s="1">
        <v>259</v>
      </c>
      <c r="B260" s="3">
        <v>260</v>
      </c>
      <c r="C260" s="3" t="s">
        <v>802</v>
      </c>
      <c r="D260" s="3" t="s">
        <v>803</v>
      </c>
      <c r="E260" s="3" t="s">
        <v>804</v>
      </c>
      <c r="F260" s="3">
        <v>0</v>
      </c>
      <c r="I260" s="4" t="str">
        <f ca="1">IFERROR(__xludf.DUMMYFUNCTION("REGEXREPLACE(F261,""\D"", """")"),"#VALUE!")</f>
        <v>#VALUE!</v>
      </c>
    </row>
    <row r="261" spans="1:9" ht="15.75" customHeight="1">
      <c r="A261" s="1">
        <v>260</v>
      </c>
      <c r="B261" s="3">
        <v>261</v>
      </c>
      <c r="C261" s="3" t="s">
        <v>805</v>
      </c>
      <c r="D261" s="3" t="s">
        <v>806</v>
      </c>
      <c r="E261" s="3" t="s">
        <v>807</v>
      </c>
      <c r="F261" s="3" t="s">
        <v>121</v>
      </c>
      <c r="G261" s="3">
        <v>34</v>
      </c>
      <c r="H261" s="3" t="s">
        <v>808</v>
      </c>
      <c r="I261" s="4" t="str">
        <f ca="1">IFERROR(__xludf.DUMMYFUNCTION("REGEXREPLACE(F262,""\D"", """")"),"17")</f>
        <v>17</v>
      </c>
    </row>
    <row r="262" spans="1:9" ht="15.75" customHeight="1">
      <c r="A262" s="1">
        <v>261</v>
      </c>
      <c r="B262" s="3">
        <v>262</v>
      </c>
      <c r="C262" s="3" t="s">
        <v>809</v>
      </c>
      <c r="D262" s="3" t="s">
        <v>810</v>
      </c>
      <c r="E262" s="3" t="s">
        <v>811</v>
      </c>
      <c r="F262" s="3" t="s">
        <v>812</v>
      </c>
      <c r="G262" s="3">
        <v>51</v>
      </c>
      <c r="H262" s="3" t="s">
        <v>813</v>
      </c>
      <c r="I262" s="4" t="str">
        <f ca="1">IFERROR(__xludf.DUMMYFUNCTION("REGEXREPLACE(F263,""\D"", """")"),"11")</f>
        <v>11</v>
      </c>
    </row>
    <row r="263" spans="1:9" ht="15.75" customHeight="1">
      <c r="A263" s="1">
        <v>262</v>
      </c>
      <c r="B263" s="3">
        <v>263</v>
      </c>
      <c r="C263" s="3" t="s">
        <v>814</v>
      </c>
      <c r="D263" s="3" t="s">
        <v>815</v>
      </c>
      <c r="E263" s="3" t="s">
        <v>816</v>
      </c>
      <c r="F263" s="3">
        <v>0</v>
      </c>
      <c r="I263" s="4" t="str">
        <f ca="1">IFERROR(__xludf.DUMMYFUNCTION("REGEXREPLACE(F264,""\D"", """")"),"#VALUE!")</f>
        <v>#VALUE!</v>
      </c>
    </row>
    <row r="264" spans="1:9" ht="15.75" customHeight="1">
      <c r="A264" s="1">
        <v>263</v>
      </c>
      <c r="B264" s="3">
        <v>264</v>
      </c>
      <c r="C264" s="3" t="s">
        <v>817</v>
      </c>
      <c r="D264" s="3" t="s">
        <v>818</v>
      </c>
      <c r="E264" s="3" t="s">
        <v>819</v>
      </c>
      <c r="F264" s="3">
        <v>0</v>
      </c>
      <c r="I264" s="4" t="str">
        <f ca="1">IFERROR(__xludf.DUMMYFUNCTION("REGEXREPLACE(F265,""\D"", """")"),"#VALUE!")</f>
        <v>#VALUE!</v>
      </c>
    </row>
    <row r="265" spans="1:9" ht="15.75" customHeight="1">
      <c r="A265" s="1">
        <v>264</v>
      </c>
      <c r="B265" s="3">
        <v>265</v>
      </c>
      <c r="C265" s="3" t="s">
        <v>820</v>
      </c>
      <c r="D265" s="3" t="s">
        <v>821</v>
      </c>
      <c r="E265" s="3" t="s">
        <v>822</v>
      </c>
      <c r="F265" s="3" t="s">
        <v>39</v>
      </c>
      <c r="G265" s="3">
        <v>6</v>
      </c>
      <c r="H265" s="3" t="s">
        <v>398</v>
      </c>
      <c r="I265" s="4" t="str">
        <f ca="1">IFERROR(__xludf.DUMMYFUNCTION("REGEXREPLACE(F266,""\D"", """")"),"14")</f>
        <v>14</v>
      </c>
    </row>
    <row r="266" spans="1:9" ht="15.75" customHeight="1">
      <c r="A266" s="1">
        <v>265</v>
      </c>
      <c r="B266" s="3">
        <v>266</v>
      </c>
      <c r="C266" s="3" t="s">
        <v>823</v>
      </c>
      <c r="D266" s="3" t="s">
        <v>824</v>
      </c>
      <c r="E266" s="3" t="s">
        <v>825</v>
      </c>
      <c r="F266" s="3" t="s">
        <v>39</v>
      </c>
      <c r="G266" s="3">
        <v>6</v>
      </c>
      <c r="H266" s="3" t="s">
        <v>398</v>
      </c>
      <c r="I266" s="4" t="str">
        <f ca="1">IFERROR(__xludf.DUMMYFUNCTION("REGEXREPLACE(F267,""\D"", """")"),"14")</f>
        <v>14</v>
      </c>
    </row>
    <row r="267" spans="1:9" ht="15.75" customHeight="1">
      <c r="A267" s="1">
        <v>266</v>
      </c>
      <c r="B267" s="3">
        <v>267</v>
      </c>
      <c r="C267" s="3" t="s">
        <v>826</v>
      </c>
      <c r="D267" s="3" t="s">
        <v>827</v>
      </c>
      <c r="E267" s="3" t="s">
        <v>828</v>
      </c>
      <c r="F267" s="3" t="s">
        <v>765</v>
      </c>
      <c r="G267" s="3">
        <v>1</v>
      </c>
      <c r="H267" s="3" t="s">
        <v>57</v>
      </c>
      <c r="I267" s="4" t="str">
        <f ca="1">IFERROR(__xludf.DUMMYFUNCTION("REGEXREPLACE(F268,""\D"", """")"),"10")</f>
        <v>10</v>
      </c>
    </row>
    <row r="268" spans="1:9" ht="15.75" customHeight="1">
      <c r="A268" s="1">
        <v>267</v>
      </c>
      <c r="B268" s="3">
        <v>268</v>
      </c>
      <c r="C268" s="3" t="s">
        <v>829</v>
      </c>
      <c r="D268" s="3" t="s">
        <v>830</v>
      </c>
      <c r="E268" s="3" t="s">
        <v>27</v>
      </c>
      <c r="F268" s="3">
        <v>0</v>
      </c>
      <c r="I268" s="4" t="str">
        <f ca="1">IFERROR(__xludf.DUMMYFUNCTION("REGEXREPLACE(F269,""\D"", """")"),"#VALUE!")</f>
        <v>#VALUE!</v>
      </c>
    </row>
    <row r="269" spans="1:9" ht="15.75" customHeight="1">
      <c r="A269" s="1">
        <v>268</v>
      </c>
      <c r="B269" s="3">
        <v>269</v>
      </c>
      <c r="C269" s="3" t="s">
        <v>831</v>
      </c>
      <c r="D269" s="3" t="s">
        <v>832</v>
      </c>
      <c r="E269" s="3" t="s">
        <v>833</v>
      </c>
      <c r="F269" s="3" t="s">
        <v>96</v>
      </c>
      <c r="G269" s="3">
        <v>4</v>
      </c>
      <c r="H269" s="3" t="s">
        <v>651</v>
      </c>
      <c r="I269" s="4" t="str">
        <f ca="1">IFERROR(__xludf.DUMMYFUNCTION("REGEXREPLACE(F270,""\D"", """")"),"9")</f>
        <v>9</v>
      </c>
    </row>
    <row r="270" spans="1:9" ht="15.75" customHeight="1">
      <c r="A270" s="1">
        <v>269</v>
      </c>
      <c r="B270" s="3">
        <v>270</v>
      </c>
      <c r="C270" s="3" t="s">
        <v>834</v>
      </c>
      <c r="D270" s="3" t="s">
        <v>835</v>
      </c>
      <c r="E270" s="3" t="s">
        <v>836</v>
      </c>
      <c r="F270" s="3" t="s">
        <v>96</v>
      </c>
      <c r="G270" s="3">
        <v>0</v>
      </c>
      <c r="H270" s="3" t="s">
        <v>72</v>
      </c>
      <c r="I270" s="4" t="str">
        <f ca="1">IFERROR(__xludf.DUMMYFUNCTION("REGEXREPLACE(F271,""\D"", """")"),"9")</f>
        <v>9</v>
      </c>
    </row>
    <row r="271" spans="1:9" ht="15.75" customHeight="1">
      <c r="A271" s="1">
        <v>270</v>
      </c>
      <c r="B271" s="3">
        <v>271</v>
      </c>
      <c r="C271" s="3" t="s">
        <v>837</v>
      </c>
      <c r="D271" s="3" t="s">
        <v>838</v>
      </c>
      <c r="E271" s="3" t="s">
        <v>839</v>
      </c>
      <c r="F271" s="3" t="s">
        <v>840</v>
      </c>
      <c r="G271" s="3">
        <v>0</v>
      </c>
      <c r="H271" s="3" t="s">
        <v>524</v>
      </c>
      <c r="I271" s="4" t="str">
        <f ca="1">IFERROR(__xludf.DUMMYFUNCTION("REGEXREPLACE(F272,""\D"", """")"),"31")</f>
        <v>31</v>
      </c>
    </row>
    <row r="272" spans="1:9" ht="15.75" customHeight="1">
      <c r="A272" s="1">
        <v>271</v>
      </c>
      <c r="B272" s="3">
        <v>272</v>
      </c>
      <c r="C272" s="3" t="s">
        <v>841</v>
      </c>
      <c r="D272" s="3" t="s">
        <v>842</v>
      </c>
      <c r="E272" s="3" t="s">
        <v>843</v>
      </c>
      <c r="F272" s="3" t="s">
        <v>494</v>
      </c>
      <c r="G272" s="3">
        <v>0</v>
      </c>
      <c r="H272" s="3" t="s">
        <v>40</v>
      </c>
      <c r="I272" s="4" t="str">
        <f ca="1">IFERROR(__xludf.DUMMYFUNCTION("REGEXREPLACE(F273,""\D"", """")"),"18")</f>
        <v>18</v>
      </c>
    </row>
    <row r="273" spans="1:9" ht="15.75" customHeight="1">
      <c r="A273" s="1">
        <v>272</v>
      </c>
      <c r="B273" s="3">
        <v>273</v>
      </c>
      <c r="C273" s="3" t="s">
        <v>844</v>
      </c>
      <c r="D273" s="3" t="s">
        <v>845</v>
      </c>
      <c r="E273" s="3" t="s">
        <v>846</v>
      </c>
      <c r="F273" s="3" t="s">
        <v>88</v>
      </c>
      <c r="G273" s="3">
        <v>12</v>
      </c>
      <c r="H273" s="3" t="s">
        <v>97</v>
      </c>
      <c r="I273" s="4" t="str">
        <f ca="1">IFERROR(__xludf.DUMMYFUNCTION("REGEXREPLACE(F274,""\D"", """")"),"4")</f>
        <v>4</v>
      </c>
    </row>
    <row r="274" spans="1:9" ht="15.75" customHeight="1">
      <c r="A274" s="1">
        <v>273</v>
      </c>
      <c r="B274" s="3">
        <v>274</v>
      </c>
      <c r="C274" s="3" t="s">
        <v>847</v>
      </c>
      <c r="D274" s="3" t="s">
        <v>848</v>
      </c>
      <c r="E274" s="3" t="s">
        <v>27</v>
      </c>
      <c r="F274" s="3">
        <v>0</v>
      </c>
      <c r="I274" s="4" t="str">
        <f ca="1">IFERROR(__xludf.DUMMYFUNCTION("REGEXREPLACE(F275,""\D"", """")"),"#VALUE!")</f>
        <v>#VALUE!</v>
      </c>
    </row>
    <row r="275" spans="1:9" ht="15.75" customHeight="1">
      <c r="A275" s="1">
        <v>274</v>
      </c>
      <c r="B275" s="3">
        <v>275</v>
      </c>
      <c r="C275" s="3" t="s">
        <v>849</v>
      </c>
      <c r="D275" s="3" t="s">
        <v>850</v>
      </c>
      <c r="E275" s="3" t="s">
        <v>851</v>
      </c>
      <c r="F275" s="3">
        <v>0</v>
      </c>
      <c r="I275" s="4" t="str">
        <f ca="1">IFERROR(__xludf.DUMMYFUNCTION("REGEXREPLACE(F276,""\D"", """")"),"#VALUE!")</f>
        <v>#VALUE!</v>
      </c>
    </row>
    <row r="276" spans="1:9" ht="15.75" customHeight="1">
      <c r="A276" s="1">
        <v>275</v>
      </c>
      <c r="B276" s="3">
        <v>276</v>
      </c>
      <c r="C276" s="3" t="s">
        <v>852</v>
      </c>
      <c r="D276" s="3" t="s">
        <v>853</v>
      </c>
      <c r="E276" s="3" t="s">
        <v>27</v>
      </c>
      <c r="F276" s="3">
        <v>0</v>
      </c>
      <c r="I276" s="4" t="str">
        <f ca="1">IFERROR(__xludf.DUMMYFUNCTION("REGEXREPLACE(F277,""\D"", """")"),"#VALUE!")</f>
        <v>#VALUE!</v>
      </c>
    </row>
    <row r="277" spans="1:9" ht="15.75" customHeight="1">
      <c r="A277" s="1">
        <v>276</v>
      </c>
      <c r="B277" s="3">
        <v>277</v>
      </c>
      <c r="C277" s="3" t="s">
        <v>854</v>
      </c>
      <c r="D277" s="3" t="s">
        <v>855</v>
      </c>
      <c r="E277" s="3" t="s">
        <v>856</v>
      </c>
      <c r="F277" s="3">
        <v>0</v>
      </c>
      <c r="I277" s="4" t="str">
        <f ca="1">IFERROR(__xludf.DUMMYFUNCTION("REGEXREPLACE(F278,""\D"", """")"),"#VALUE!")</f>
        <v>#VALUE!</v>
      </c>
    </row>
    <row r="278" spans="1:9" ht="15.75" customHeight="1">
      <c r="A278" s="1">
        <v>277</v>
      </c>
      <c r="B278" s="3">
        <v>278</v>
      </c>
      <c r="C278" s="3" t="s">
        <v>857</v>
      </c>
      <c r="D278" s="3" t="s">
        <v>858</v>
      </c>
      <c r="E278" s="3" t="s">
        <v>859</v>
      </c>
      <c r="F278" s="3" t="s">
        <v>138</v>
      </c>
      <c r="G278" s="3">
        <v>55</v>
      </c>
      <c r="H278" s="3" t="s">
        <v>860</v>
      </c>
      <c r="I278" s="4" t="str">
        <f ca="1">IFERROR(__xludf.DUMMYFUNCTION("REGEXREPLACE(F279,""\D"", """")"),"25")</f>
        <v>25</v>
      </c>
    </row>
    <row r="279" spans="1:9" ht="15.75" customHeight="1">
      <c r="A279" s="1">
        <v>278</v>
      </c>
      <c r="B279" s="3">
        <v>279</v>
      </c>
      <c r="C279" s="3" t="s">
        <v>861</v>
      </c>
      <c r="D279" s="3" t="s">
        <v>862</v>
      </c>
      <c r="E279" s="3" t="s">
        <v>863</v>
      </c>
      <c r="F279" s="3">
        <v>0</v>
      </c>
      <c r="I279" s="4" t="str">
        <f ca="1">IFERROR(__xludf.DUMMYFUNCTION("REGEXREPLACE(F280,""\D"", """")"),"#VALUE!")</f>
        <v>#VALUE!</v>
      </c>
    </row>
    <row r="280" spans="1:9" ht="15.75" customHeight="1">
      <c r="A280" s="1">
        <v>279</v>
      </c>
      <c r="B280" s="3">
        <v>280</v>
      </c>
      <c r="C280" s="3" t="s">
        <v>864</v>
      </c>
      <c r="D280" s="3" t="s">
        <v>865</v>
      </c>
      <c r="E280" s="3" t="s">
        <v>866</v>
      </c>
      <c r="F280" s="3" t="s">
        <v>303</v>
      </c>
      <c r="G280" s="3">
        <v>2</v>
      </c>
      <c r="H280" s="3" t="s">
        <v>394</v>
      </c>
      <c r="I280" s="4" t="str">
        <f ca="1">IFERROR(__xludf.DUMMYFUNCTION("REGEXREPLACE(F281,""\D"", """")"),"6")</f>
        <v>6</v>
      </c>
    </row>
    <row r="281" spans="1:9" ht="15.75" customHeight="1">
      <c r="A281" s="1">
        <v>280</v>
      </c>
      <c r="B281" s="3">
        <v>281</v>
      </c>
      <c r="C281" s="3" t="s">
        <v>867</v>
      </c>
      <c r="D281" s="3" t="s">
        <v>868</v>
      </c>
      <c r="E281" s="3" t="s">
        <v>27</v>
      </c>
      <c r="F281" s="3">
        <v>0</v>
      </c>
      <c r="I281" s="4" t="str">
        <f ca="1">IFERROR(__xludf.DUMMYFUNCTION("REGEXREPLACE(F282,""\D"", """")"),"#VALUE!")</f>
        <v>#VALUE!</v>
      </c>
    </row>
    <row r="282" spans="1:9" ht="15.75" customHeight="1">
      <c r="A282" s="1">
        <v>281</v>
      </c>
      <c r="B282" s="3">
        <v>282</v>
      </c>
      <c r="C282" s="3" t="s">
        <v>869</v>
      </c>
      <c r="D282" s="3" t="s">
        <v>870</v>
      </c>
      <c r="E282" s="3" t="s">
        <v>871</v>
      </c>
      <c r="F282" s="3">
        <v>0</v>
      </c>
      <c r="I282" s="4" t="str">
        <f ca="1">IFERROR(__xludf.DUMMYFUNCTION("REGEXREPLACE(F283,""\D"", """")"),"#VALUE!")</f>
        <v>#VALUE!</v>
      </c>
    </row>
    <row r="283" spans="1:9" ht="15.75" customHeight="1">
      <c r="A283" s="1">
        <v>282</v>
      </c>
      <c r="B283" s="3">
        <v>283</v>
      </c>
      <c r="C283" s="3" t="s">
        <v>872</v>
      </c>
      <c r="D283" s="3" t="s">
        <v>873</v>
      </c>
      <c r="E283" s="3" t="s">
        <v>874</v>
      </c>
      <c r="F283" s="3">
        <v>0</v>
      </c>
      <c r="I283" s="4" t="str">
        <f ca="1">IFERROR(__xludf.DUMMYFUNCTION("REGEXREPLACE(F284,""\D"", """")"),"#VALUE!")</f>
        <v>#VALUE!</v>
      </c>
    </row>
    <row r="284" spans="1:9" ht="15.75" customHeight="1">
      <c r="A284" s="1">
        <v>283</v>
      </c>
      <c r="B284" s="3">
        <v>284</v>
      </c>
      <c r="C284" s="3" t="s">
        <v>875</v>
      </c>
      <c r="D284" s="3" t="s">
        <v>876</v>
      </c>
      <c r="E284" s="3" t="s">
        <v>27</v>
      </c>
      <c r="F284" s="3">
        <v>0</v>
      </c>
      <c r="I284" s="4" t="str">
        <f ca="1">IFERROR(__xludf.DUMMYFUNCTION("REGEXREPLACE(F285,""\D"", """")"),"#VALUE!")</f>
        <v>#VALUE!</v>
      </c>
    </row>
    <row r="285" spans="1:9" ht="15.75" customHeight="1">
      <c r="A285" s="1">
        <v>284</v>
      </c>
      <c r="B285" s="3">
        <v>285</v>
      </c>
      <c r="C285" s="3" t="s">
        <v>877</v>
      </c>
      <c r="D285" s="3" t="s">
        <v>878</v>
      </c>
      <c r="E285" s="3" t="s">
        <v>27</v>
      </c>
      <c r="F285" s="3">
        <v>0</v>
      </c>
      <c r="I285" s="4" t="str">
        <f ca="1">IFERROR(__xludf.DUMMYFUNCTION("REGEXREPLACE(F286,""\D"", """")"),"#VALUE!")</f>
        <v>#VALUE!</v>
      </c>
    </row>
    <row r="286" spans="1:9" ht="15.75" customHeight="1">
      <c r="A286" s="1">
        <v>285</v>
      </c>
      <c r="B286" s="3">
        <v>286</v>
      </c>
      <c r="C286" s="3" t="s">
        <v>879</v>
      </c>
      <c r="D286" s="3" t="s">
        <v>880</v>
      </c>
      <c r="E286" s="3" t="s">
        <v>881</v>
      </c>
      <c r="F286" s="3" t="s">
        <v>61</v>
      </c>
      <c r="G286" s="3">
        <v>7</v>
      </c>
      <c r="H286" s="3" t="s">
        <v>248</v>
      </c>
      <c r="I286" s="4" t="str">
        <f ca="1">IFERROR(__xludf.DUMMYFUNCTION("REGEXREPLACE(F287,""\D"", """")"),"5")</f>
        <v>5</v>
      </c>
    </row>
    <row r="287" spans="1:9" ht="15.75" customHeight="1">
      <c r="A287" s="1">
        <v>286</v>
      </c>
      <c r="B287" s="3">
        <v>287</v>
      </c>
      <c r="C287" s="3" t="s">
        <v>882</v>
      </c>
      <c r="D287" s="3" t="s">
        <v>883</v>
      </c>
      <c r="E287" s="3" t="s">
        <v>884</v>
      </c>
      <c r="F287" s="3" t="s">
        <v>494</v>
      </c>
      <c r="G287" s="3">
        <v>16</v>
      </c>
      <c r="H287" s="3" t="s">
        <v>885</v>
      </c>
      <c r="I287" s="4" t="str">
        <f ca="1">IFERROR(__xludf.DUMMYFUNCTION("REGEXREPLACE(F288,""\D"", """")"),"18")</f>
        <v>18</v>
      </c>
    </row>
    <row r="288" spans="1:9" ht="15.75" customHeight="1">
      <c r="A288" s="1">
        <v>287</v>
      </c>
      <c r="B288" s="3">
        <v>288</v>
      </c>
      <c r="C288" s="3" t="s">
        <v>886</v>
      </c>
      <c r="D288" s="3" t="s">
        <v>887</v>
      </c>
      <c r="E288" s="3" t="s">
        <v>888</v>
      </c>
      <c r="F288" s="3" t="s">
        <v>61</v>
      </c>
      <c r="G288" s="3">
        <v>8</v>
      </c>
      <c r="H288" s="3" t="s">
        <v>651</v>
      </c>
      <c r="I288" s="4" t="str">
        <f ca="1">IFERROR(__xludf.DUMMYFUNCTION("REGEXREPLACE(F289,""\D"", """")"),"5")</f>
        <v>5</v>
      </c>
    </row>
    <row r="289" spans="1:9" ht="15.75" customHeight="1">
      <c r="A289" s="1">
        <v>288</v>
      </c>
      <c r="B289" s="3">
        <v>289</v>
      </c>
      <c r="C289" s="3" t="s">
        <v>889</v>
      </c>
      <c r="D289" s="3" t="s">
        <v>890</v>
      </c>
      <c r="E289" s="3" t="s">
        <v>891</v>
      </c>
      <c r="F289" s="3" t="s">
        <v>675</v>
      </c>
      <c r="G289" s="3">
        <v>0</v>
      </c>
      <c r="H289" s="3" t="s">
        <v>892</v>
      </c>
      <c r="I289" s="4" t="str">
        <f ca="1">IFERROR(__xludf.DUMMYFUNCTION("REGEXREPLACE(F290,""\D"", """")"),"2")</f>
        <v>2</v>
      </c>
    </row>
    <row r="290" spans="1:9" ht="15.75" customHeight="1">
      <c r="A290" s="1">
        <v>289</v>
      </c>
      <c r="B290" s="3">
        <v>290</v>
      </c>
      <c r="C290" s="3" t="s">
        <v>893</v>
      </c>
      <c r="D290" s="3" t="s">
        <v>894</v>
      </c>
      <c r="E290" s="3" t="s">
        <v>27</v>
      </c>
      <c r="F290" s="3">
        <v>0</v>
      </c>
      <c r="I290" s="4" t="str">
        <f ca="1">IFERROR(__xludf.DUMMYFUNCTION("REGEXREPLACE(F291,""\D"", """")"),"#VALUE!")</f>
        <v>#VALUE!</v>
      </c>
    </row>
    <row r="291" spans="1:9" ht="15.75" customHeight="1">
      <c r="A291" s="1">
        <v>290</v>
      </c>
      <c r="B291" s="3">
        <v>291</v>
      </c>
      <c r="C291" s="3" t="s">
        <v>895</v>
      </c>
      <c r="D291" s="3" t="s">
        <v>896</v>
      </c>
      <c r="E291" s="3" t="s">
        <v>897</v>
      </c>
      <c r="F291" s="3">
        <v>0</v>
      </c>
      <c r="I291" s="4" t="str">
        <f ca="1">IFERROR(__xludf.DUMMYFUNCTION("REGEXREPLACE(F292,""\D"", """")"),"#VALUE!")</f>
        <v>#VALUE!</v>
      </c>
    </row>
    <row r="292" spans="1:9" ht="15.75" customHeight="1">
      <c r="A292" s="1">
        <v>291</v>
      </c>
      <c r="B292" s="3">
        <v>292</v>
      </c>
      <c r="C292" s="3" t="s">
        <v>898</v>
      </c>
      <c r="D292" s="3" t="s">
        <v>899</v>
      </c>
      <c r="E292" s="3" t="s">
        <v>900</v>
      </c>
      <c r="F292" s="3">
        <v>0</v>
      </c>
      <c r="I292" s="4" t="str">
        <f ca="1">IFERROR(__xludf.DUMMYFUNCTION("REGEXREPLACE(F293,""\D"", """")"),"#VALUE!")</f>
        <v>#VALUE!</v>
      </c>
    </row>
    <row r="293" spans="1:9" ht="15.75" customHeight="1">
      <c r="A293" s="1">
        <v>292</v>
      </c>
      <c r="B293" s="3">
        <v>293</v>
      </c>
      <c r="C293" s="3" t="s">
        <v>901</v>
      </c>
      <c r="D293" s="3" t="s">
        <v>902</v>
      </c>
      <c r="E293" s="3" t="s">
        <v>903</v>
      </c>
      <c r="F293" s="3">
        <v>0</v>
      </c>
      <c r="I293" s="4" t="str">
        <f ca="1">IFERROR(__xludf.DUMMYFUNCTION("REGEXREPLACE(F294,""\D"", """")"),"#VALUE!")</f>
        <v>#VALUE!</v>
      </c>
    </row>
    <row r="294" spans="1:9" ht="15.75" customHeight="1">
      <c r="A294" s="1">
        <v>293</v>
      </c>
      <c r="B294" s="3">
        <v>294</v>
      </c>
      <c r="C294" s="3" t="s">
        <v>904</v>
      </c>
      <c r="D294" s="3" t="s">
        <v>905</v>
      </c>
      <c r="E294" s="3" t="s">
        <v>27</v>
      </c>
      <c r="F294" s="3">
        <v>0</v>
      </c>
      <c r="I294" s="4" t="str">
        <f ca="1">IFERROR(__xludf.DUMMYFUNCTION("REGEXREPLACE(F295,""\D"", """")"),"#VALUE!")</f>
        <v>#VALUE!</v>
      </c>
    </row>
    <row r="295" spans="1:9" ht="15.75" customHeight="1">
      <c r="A295" s="1">
        <v>294</v>
      </c>
      <c r="B295" s="3">
        <v>295</v>
      </c>
      <c r="C295" s="3" t="s">
        <v>906</v>
      </c>
      <c r="D295" s="3" t="s">
        <v>907</v>
      </c>
      <c r="E295" s="3" t="s">
        <v>908</v>
      </c>
      <c r="F295" s="3">
        <v>0</v>
      </c>
      <c r="I295" s="4" t="str">
        <f ca="1">IFERROR(__xludf.DUMMYFUNCTION("REGEXREPLACE(F296,""\D"", """")"),"#VALUE!")</f>
        <v>#VALUE!</v>
      </c>
    </row>
    <row r="296" spans="1:9" ht="15.75" customHeight="1">
      <c r="A296" s="1">
        <v>295</v>
      </c>
      <c r="B296" s="3">
        <v>296</v>
      </c>
      <c r="C296" s="3" t="s">
        <v>909</v>
      </c>
      <c r="D296" s="3" t="s">
        <v>910</v>
      </c>
      <c r="E296" s="3" t="s">
        <v>911</v>
      </c>
      <c r="F296" s="3">
        <v>0</v>
      </c>
      <c r="I296" s="4" t="str">
        <f ca="1">IFERROR(__xludf.DUMMYFUNCTION("REGEXREPLACE(F297,""\D"", """")"),"#VALUE!")</f>
        <v>#VALUE!</v>
      </c>
    </row>
    <row r="297" spans="1:9" ht="15.75" customHeight="1">
      <c r="A297" s="1">
        <v>296</v>
      </c>
      <c r="B297" s="3">
        <v>297</v>
      </c>
      <c r="C297" s="3" t="s">
        <v>912</v>
      </c>
      <c r="D297" s="3" t="s">
        <v>913</v>
      </c>
      <c r="E297" s="3" t="s">
        <v>914</v>
      </c>
      <c r="F297" s="3">
        <v>0</v>
      </c>
      <c r="I297" s="4" t="str">
        <f ca="1">IFERROR(__xludf.DUMMYFUNCTION("REGEXREPLACE(F298,""\D"", """")"),"#VALUE!")</f>
        <v>#VALUE!</v>
      </c>
    </row>
    <row r="298" spans="1:9" ht="15.75" customHeight="1">
      <c r="A298" s="1">
        <v>297</v>
      </c>
      <c r="B298" s="3">
        <v>298</v>
      </c>
      <c r="C298" s="3" t="s">
        <v>915</v>
      </c>
      <c r="D298" s="3" t="s">
        <v>916</v>
      </c>
      <c r="E298" s="3" t="s">
        <v>917</v>
      </c>
      <c r="F298" s="3" t="s">
        <v>317</v>
      </c>
      <c r="G298" s="3">
        <v>0</v>
      </c>
      <c r="H298" s="3" t="s">
        <v>394</v>
      </c>
      <c r="I298" s="4" t="str">
        <f ca="1">IFERROR(__xludf.DUMMYFUNCTION("REGEXREPLACE(F299,""\D"", """")"),"8")</f>
        <v>8</v>
      </c>
    </row>
    <row r="299" spans="1:9" ht="15.75" customHeight="1">
      <c r="A299" s="1">
        <v>298</v>
      </c>
      <c r="B299" s="3">
        <v>299</v>
      </c>
      <c r="C299" s="3" t="s">
        <v>918</v>
      </c>
      <c r="D299" s="3" t="s">
        <v>919</v>
      </c>
      <c r="E299" s="3" t="s">
        <v>920</v>
      </c>
      <c r="F299" s="3">
        <v>0</v>
      </c>
      <c r="I299" s="4" t="str">
        <f ca="1">IFERROR(__xludf.DUMMYFUNCTION("REGEXREPLACE(F300,""\D"", """")"),"#VALUE!")</f>
        <v>#VALUE!</v>
      </c>
    </row>
    <row r="300" spans="1:9" ht="15.75" customHeight="1">
      <c r="A300" s="1">
        <v>299</v>
      </c>
      <c r="B300" s="3">
        <v>300</v>
      </c>
      <c r="C300" s="3" t="s">
        <v>921</v>
      </c>
      <c r="D300" s="3" t="s">
        <v>922</v>
      </c>
      <c r="E300" s="3" t="s">
        <v>923</v>
      </c>
      <c r="F300" s="3">
        <v>0</v>
      </c>
      <c r="I300" s="4" t="str">
        <f ca="1">IFERROR(__xludf.DUMMYFUNCTION("REGEXREPLACE(F301,""\D"", """")"),"#VALUE!")</f>
        <v>#VALUE!</v>
      </c>
    </row>
    <row r="301" spans="1:9" ht="15.75" customHeight="1">
      <c r="A301" s="1">
        <v>300</v>
      </c>
      <c r="B301" s="3">
        <v>301</v>
      </c>
      <c r="C301" s="3" t="s">
        <v>924</v>
      </c>
      <c r="D301" s="3" t="s">
        <v>925</v>
      </c>
      <c r="E301" s="3" t="s">
        <v>926</v>
      </c>
      <c r="F301" s="3" t="s">
        <v>88</v>
      </c>
      <c r="G301" s="3">
        <v>9</v>
      </c>
      <c r="H301" s="3" t="s">
        <v>651</v>
      </c>
      <c r="I301" s="4" t="str">
        <f ca="1">IFERROR(__xludf.DUMMYFUNCTION("REGEXREPLACE(F302,""\D"", """")"),"4")</f>
        <v>4</v>
      </c>
    </row>
    <row r="302" spans="1:9" ht="15.75" customHeight="1">
      <c r="A302" s="1">
        <v>301</v>
      </c>
      <c r="B302" s="3">
        <v>302</v>
      </c>
      <c r="C302" s="3" t="s">
        <v>927</v>
      </c>
      <c r="D302" s="3" t="s">
        <v>928</v>
      </c>
      <c r="E302" s="3" t="s">
        <v>929</v>
      </c>
      <c r="F302" s="3" t="s">
        <v>255</v>
      </c>
      <c r="G302" s="3">
        <v>26</v>
      </c>
      <c r="H302" s="3" t="s">
        <v>930</v>
      </c>
      <c r="I302" s="4" t="str">
        <f ca="1">IFERROR(__xludf.DUMMYFUNCTION("REGEXREPLACE(F303,""\D"", """")"),"28")</f>
        <v>28</v>
      </c>
    </row>
    <row r="303" spans="1:9" ht="15.75" customHeight="1">
      <c r="A303" s="1">
        <v>302</v>
      </c>
      <c r="B303" s="3">
        <v>303</v>
      </c>
      <c r="C303" s="3" t="s">
        <v>931</v>
      </c>
      <c r="D303" s="3" t="s">
        <v>932</v>
      </c>
      <c r="E303" s="3" t="s">
        <v>27</v>
      </c>
      <c r="F303" s="3">
        <v>0</v>
      </c>
      <c r="I303" s="4" t="str">
        <f ca="1">IFERROR(__xludf.DUMMYFUNCTION("REGEXREPLACE(F304,""\D"", """")"),"#VALUE!")</f>
        <v>#VALUE!</v>
      </c>
    </row>
    <row r="304" spans="1:9" ht="15.75" customHeight="1">
      <c r="A304" s="1">
        <v>303</v>
      </c>
      <c r="B304" s="3">
        <v>304</v>
      </c>
      <c r="C304" s="3" t="s">
        <v>933</v>
      </c>
      <c r="D304" s="3" t="s">
        <v>934</v>
      </c>
      <c r="E304" s="3" t="s">
        <v>27</v>
      </c>
      <c r="F304" s="3">
        <v>0</v>
      </c>
      <c r="I304" s="4" t="str">
        <f ca="1">IFERROR(__xludf.DUMMYFUNCTION("REGEXREPLACE(F305,""\D"", """")"),"#VALUE!")</f>
        <v>#VALUE!</v>
      </c>
    </row>
    <row r="305" spans="1:9" ht="15.75" customHeight="1">
      <c r="A305" s="1">
        <v>304</v>
      </c>
      <c r="B305" s="3">
        <v>305</v>
      </c>
      <c r="C305" s="3" t="s">
        <v>935</v>
      </c>
      <c r="D305" s="3" t="s">
        <v>936</v>
      </c>
      <c r="E305" s="3" t="s">
        <v>937</v>
      </c>
      <c r="F305" s="3">
        <v>0</v>
      </c>
      <c r="I305" s="4" t="str">
        <f ca="1">IFERROR(__xludf.DUMMYFUNCTION("REGEXREPLACE(F306,""\D"", """")"),"#VALUE!")</f>
        <v>#VALUE!</v>
      </c>
    </row>
    <row r="306" spans="1:9" ht="15.75" customHeight="1">
      <c r="A306" s="1">
        <v>305</v>
      </c>
      <c r="B306" s="3">
        <v>306</v>
      </c>
      <c r="C306" s="3" t="s">
        <v>938</v>
      </c>
      <c r="D306" s="3" t="s">
        <v>939</v>
      </c>
      <c r="E306" s="3" t="s">
        <v>27</v>
      </c>
      <c r="F306" s="3">
        <v>0</v>
      </c>
      <c r="I306" s="4" t="str">
        <f ca="1">IFERROR(__xludf.DUMMYFUNCTION("REGEXREPLACE(F307,""\D"", """")"),"#VALUE!")</f>
        <v>#VALUE!</v>
      </c>
    </row>
    <row r="307" spans="1:9" ht="15.75" customHeight="1">
      <c r="A307" s="1">
        <v>306</v>
      </c>
      <c r="B307" s="3">
        <v>307</v>
      </c>
      <c r="C307" s="3" t="s">
        <v>940</v>
      </c>
      <c r="D307" s="3" t="s">
        <v>941</v>
      </c>
      <c r="E307" s="3" t="s">
        <v>942</v>
      </c>
      <c r="F307" s="3" t="s">
        <v>494</v>
      </c>
      <c r="G307" s="3">
        <v>3</v>
      </c>
      <c r="H307" s="3" t="s">
        <v>45</v>
      </c>
      <c r="I307" s="4" t="str">
        <f ca="1">IFERROR(__xludf.DUMMYFUNCTION("REGEXREPLACE(F308,""\D"", """")"),"18")</f>
        <v>18</v>
      </c>
    </row>
    <row r="308" spans="1:9" ht="15.75" customHeight="1">
      <c r="A308" s="1">
        <v>307</v>
      </c>
      <c r="B308" s="3">
        <v>308</v>
      </c>
      <c r="C308" s="3" t="s">
        <v>943</v>
      </c>
      <c r="D308" s="3" t="s">
        <v>944</v>
      </c>
      <c r="E308" s="3" t="s">
        <v>945</v>
      </c>
      <c r="F308" s="3">
        <v>0</v>
      </c>
      <c r="I308" s="4" t="str">
        <f ca="1">IFERROR(__xludf.DUMMYFUNCTION("REGEXREPLACE(F309,""\D"", """")"),"#VALUE!")</f>
        <v>#VALUE!</v>
      </c>
    </row>
    <row r="309" spans="1:9" ht="15.75" customHeight="1">
      <c r="A309" s="1">
        <v>308</v>
      </c>
      <c r="B309" s="3">
        <v>309</v>
      </c>
      <c r="C309" s="3" t="s">
        <v>946</v>
      </c>
      <c r="D309" s="3" t="s">
        <v>947</v>
      </c>
      <c r="E309" s="3" t="s">
        <v>948</v>
      </c>
      <c r="F309" s="3" t="s">
        <v>949</v>
      </c>
      <c r="G309" s="3">
        <v>21</v>
      </c>
      <c r="H309" s="3" t="s">
        <v>950</v>
      </c>
      <c r="I309" s="4" t="str">
        <f ca="1">IFERROR(__xludf.DUMMYFUNCTION("REGEXREPLACE(F310,""\D"", """")"),"43")</f>
        <v>43</v>
      </c>
    </row>
    <row r="310" spans="1:9" ht="15.75" customHeight="1">
      <c r="A310" s="1">
        <v>309</v>
      </c>
      <c r="B310" s="3">
        <v>310</v>
      </c>
      <c r="C310" s="3" t="s">
        <v>951</v>
      </c>
      <c r="D310" s="3" t="s">
        <v>952</v>
      </c>
      <c r="E310" s="3" t="s">
        <v>953</v>
      </c>
      <c r="F310" s="3">
        <v>0</v>
      </c>
      <c r="I310" s="4" t="str">
        <f ca="1">IFERROR(__xludf.DUMMYFUNCTION("REGEXREPLACE(F311,""\D"", """")"),"#VALUE!")</f>
        <v>#VALUE!</v>
      </c>
    </row>
    <row r="311" spans="1:9" ht="15.75" customHeight="1">
      <c r="A311" s="1">
        <v>310</v>
      </c>
      <c r="B311" s="3">
        <v>311</v>
      </c>
      <c r="C311" s="3" t="s">
        <v>954</v>
      </c>
      <c r="D311" s="3" t="s">
        <v>955</v>
      </c>
      <c r="E311" s="3" t="s">
        <v>956</v>
      </c>
      <c r="F311" s="3" t="s">
        <v>765</v>
      </c>
      <c r="G311" s="3">
        <v>6</v>
      </c>
      <c r="H311" s="3" t="s">
        <v>97</v>
      </c>
      <c r="I311" s="4" t="str">
        <f ca="1">IFERROR(__xludf.DUMMYFUNCTION("REGEXREPLACE(F312,""\D"", """")"),"10")</f>
        <v>10</v>
      </c>
    </row>
    <row r="312" spans="1:9" ht="15.75" customHeight="1">
      <c r="A312" s="1">
        <v>311</v>
      </c>
      <c r="B312" s="3">
        <v>312</v>
      </c>
      <c r="C312" s="3" t="s">
        <v>957</v>
      </c>
      <c r="D312" s="3" t="s">
        <v>958</v>
      </c>
      <c r="E312" s="3" t="s">
        <v>959</v>
      </c>
      <c r="F312" s="3" t="s">
        <v>494</v>
      </c>
      <c r="G312" s="3">
        <v>5</v>
      </c>
      <c r="H312" s="3" t="s">
        <v>498</v>
      </c>
      <c r="I312" s="4" t="str">
        <f ca="1">IFERROR(__xludf.DUMMYFUNCTION("REGEXREPLACE(F313,""\D"", """")"),"18")</f>
        <v>18</v>
      </c>
    </row>
    <row r="313" spans="1:9" ht="15.75" customHeight="1">
      <c r="A313" s="1">
        <v>312</v>
      </c>
      <c r="B313" s="3">
        <v>313</v>
      </c>
      <c r="C313" s="3" t="s">
        <v>960</v>
      </c>
      <c r="D313" s="3" t="s">
        <v>961</v>
      </c>
      <c r="E313" s="3" t="s">
        <v>962</v>
      </c>
      <c r="F313" s="3">
        <v>0</v>
      </c>
      <c r="I313" s="4" t="str">
        <f ca="1">IFERROR(__xludf.DUMMYFUNCTION("REGEXREPLACE(F314,""\D"", """")"),"#VALUE!")</f>
        <v>#VALUE!</v>
      </c>
    </row>
    <row r="314" spans="1:9" ht="15.75" customHeight="1">
      <c r="A314" s="1">
        <v>313</v>
      </c>
      <c r="B314" s="3">
        <v>314</v>
      </c>
      <c r="C314" s="3" t="s">
        <v>963</v>
      </c>
      <c r="D314" s="3" t="s">
        <v>964</v>
      </c>
      <c r="E314" s="3" t="s">
        <v>965</v>
      </c>
      <c r="F314" s="3" t="s">
        <v>88</v>
      </c>
      <c r="G314" s="3">
        <v>1</v>
      </c>
      <c r="H314" s="3" t="s">
        <v>62</v>
      </c>
      <c r="I314" s="4" t="str">
        <f ca="1">IFERROR(__xludf.DUMMYFUNCTION("REGEXREPLACE(F315,""\D"", """")"),"4")</f>
        <v>4</v>
      </c>
    </row>
    <row r="315" spans="1:9" ht="15.75" customHeight="1">
      <c r="A315" s="1">
        <v>314</v>
      </c>
      <c r="B315" s="3">
        <v>315</v>
      </c>
      <c r="C315" s="3" t="s">
        <v>966</v>
      </c>
      <c r="D315" s="3" t="s">
        <v>967</v>
      </c>
      <c r="E315" s="3" t="s">
        <v>968</v>
      </c>
      <c r="F315" s="3">
        <v>0</v>
      </c>
      <c r="I315" s="4" t="str">
        <f ca="1">IFERROR(__xludf.DUMMYFUNCTION("REGEXREPLACE(F316,""\D"", """")"),"#VALUE!")</f>
        <v>#VALUE!</v>
      </c>
    </row>
    <row r="316" spans="1:9" ht="15.75" customHeight="1">
      <c r="A316" s="1">
        <v>315</v>
      </c>
      <c r="B316" s="3">
        <v>316</v>
      </c>
      <c r="C316" s="3" t="s">
        <v>969</v>
      </c>
      <c r="D316" s="3" t="s">
        <v>970</v>
      </c>
      <c r="E316" s="3" t="s">
        <v>971</v>
      </c>
      <c r="F316" s="3" t="s">
        <v>44</v>
      </c>
      <c r="G316" s="3">
        <v>2</v>
      </c>
      <c r="H316" s="3" t="s">
        <v>715</v>
      </c>
      <c r="I316" s="4" t="str">
        <f ca="1">IFERROR(__xludf.DUMMYFUNCTION("REGEXREPLACE(F317,""\D"", """")"),"12")</f>
        <v>12</v>
      </c>
    </row>
    <row r="317" spans="1:9" ht="15.75" customHeight="1">
      <c r="A317" s="1">
        <v>316</v>
      </c>
      <c r="B317" s="3">
        <v>317</v>
      </c>
      <c r="C317" s="3" t="s">
        <v>972</v>
      </c>
      <c r="D317" s="3" t="s">
        <v>973</v>
      </c>
      <c r="E317" s="3" t="s">
        <v>974</v>
      </c>
      <c r="F317" s="3">
        <v>0</v>
      </c>
      <c r="I317" s="4" t="str">
        <f ca="1">IFERROR(__xludf.DUMMYFUNCTION("REGEXREPLACE(F318,""\D"", """")"),"#VALUE!")</f>
        <v>#VALUE!</v>
      </c>
    </row>
    <row r="318" spans="1:9" ht="15.75" customHeight="1">
      <c r="A318" s="1">
        <v>317</v>
      </c>
      <c r="B318" s="3">
        <v>318</v>
      </c>
      <c r="C318" s="3" t="s">
        <v>975</v>
      </c>
      <c r="D318" s="3" t="s">
        <v>976</v>
      </c>
      <c r="E318" s="3" t="s">
        <v>977</v>
      </c>
      <c r="F318" s="3" t="s">
        <v>199</v>
      </c>
      <c r="G318" s="3">
        <v>14</v>
      </c>
      <c r="H318" s="3" t="s">
        <v>586</v>
      </c>
      <c r="I318" s="4" t="str">
        <f ca="1">IFERROR(__xludf.DUMMYFUNCTION("REGEXREPLACE(F319,""\D"", """")"),"24")</f>
        <v>24</v>
      </c>
    </row>
    <row r="319" spans="1:9" ht="15.75" customHeight="1">
      <c r="A319" s="1">
        <v>318</v>
      </c>
      <c r="B319" s="3">
        <v>319</v>
      </c>
      <c r="C319" s="3" t="s">
        <v>978</v>
      </c>
      <c r="D319" s="3" t="s">
        <v>979</v>
      </c>
      <c r="E319" s="3" t="s">
        <v>980</v>
      </c>
      <c r="F319" s="3">
        <v>0</v>
      </c>
      <c r="I319" s="4" t="str">
        <f ca="1">IFERROR(__xludf.DUMMYFUNCTION("REGEXREPLACE(F320,""\D"", """")"),"#VALUE!")</f>
        <v>#VALUE!</v>
      </c>
    </row>
    <row r="320" spans="1:9" ht="15.75" customHeight="1">
      <c r="A320" s="1">
        <v>319</v>
      </c>
      <c r="B320" s="3">
        <v>320</v>
      </c>
      <c r="C320" s="3" t="s">
        <v>981</v>
      </c>
      <c r="D320" s="3" t="s">
        <v>982</v>
      </c>
      <c r="E320" s="3" t="s">
        <v>983</v>
      </c>
      <c r="F320" s="3" t="s">
        <v>765</v>
      </c>
      <c r="G320" s="3">
        <v>0</v>
      </c>
      <c r="H320" s="3" t="s">
        <v>12</v>
      </c>
      <c r="I320" s="4" t="str">
        <f ca="1">IFERROR(__xludf.DUMMYFUNCTION("REGEXREPLACE(F321,""\D"", """")"),"10")</f>
        <v>10</v>
      </c>
    </row>
    <row r="321" spans="1:9" ht="15.75" customHeight="1">
      <c r="A321" s="1">
        <v>320</v>
      </c>
      <c r="B321" s="3">
        <v>321</v>
      </c>
      <c r="C321" s="3" t="s">
        <v>984</v>
      </c>
      <c r="D321" s="3" t="s">
        <v>985</v>
      </c>
      <c r="E321" s="3" t="s">
        <v>986</v>
      </c>
      <c r="F321" s="3">
        <v>0</v>
      </c>
      <c r="I321" s="4" t="str">
        <f ca="1">IFERROR(__xludf.DUMMYFUNCTION("REGEXREPLACE(F322,""\D"", """")"),"#VALUE!")</f>
        <v>#VALUE!</v>
      </c>
    </row>
    <row r="322" spans="1:9" ht="15.75" customHeight="1">
      <c r="A322" s="1">
        <v>321</v>
      </c>
      <c r="B322" s="3">
        <v>322</v>
      </c>
      <c r="C322" s="3" t="s">
        <v>987</v>
      </c>
      <c r="D322" s="3" t="s">
        <v>988</v>
      </c>
      <c r="E322" s="3" t="s">
        <v>989</v>
      </c>
      <c r="F322" s="3" t="s">
        <v>11</v>
      </c>
      <c r="G322" s="3">
        <v>3</v>
      </c>
      <c r="H322" s="3" t="s">
        <v>266</v>
      </c>
      <c r="I322" s="4" t="str">
        <f ca="1">IFERROR(__xludf.DUMMYFUNCTION("REGEXREPLACE(F323,""\D"", """")"),"3")</f>
        <v>3</v>
      </c>
    </row>
    <row r="323" spans="1:9" ht="15.75" customHeight="1">
      <c r="A323" s="1">
        <v>322</v>
      </c>
      <c r="B323" s="3">
        <v>323</v>
      </c>
      <c r="C323" s="3" t="s">
        <v>990</v>
      </c>
      <c r="D323" s="3" t="s">
        <v>991</v>
      </c>
      <c r="E323" s="3" t="s">
        <v>992</v>
      </c>
      <c r="F323" s="3">
        <v>0</v>
      </c>
      <c r="I323" s="4" t="str">
        <f ca="1">IFERROR(__xludf.DUMMYFUNCTION("REGEXREPLACE(F324,""\D"", """")"),"#VALUE!")</f>
        <v>#VALUE!</v>
      </c>
    </row>
    <row r="324" spans="1:9" ht="15.75" customHeight="1">
      <c r="A324" s="1">
        <v>323</v>
      </c>
      <c r="B324" s="3">
        <v>324</v>
      </c>
      <c r="C324" s="3" t="s">
        <v>993</v>
      </c>
      <c r="D324" s="3" t="s">
        <v>994</v>
      </c>
      <c r="E324" s="3" t="s">
        <v>995</v>
      </c>
      <c r="F324" s="3">
        <v>0</v>
      </c>
      <c r="I324" s="4" t="str">
        <f ca="1">IFERROR(__xludf.DUMMYFUNCTION("REGEXREPLACE(F325,""\D"", """")"),"#VALUE!")</f>
        <v>#VALUE!</v>
      </c>
    </row>
    <row r="325" spans="1:9" ht="15.75" customHeight="1">
      <c r="A325" s="1">
        <v>324</v>
      </c>
      <c r="B325" s="3">
        <v>325</v>
      </c>
      <c r="C325" s="3" t="s">
        <v>996</v>
      </c>
      <c r="D325" s="3" t="s">
        <v>997</v>
      </c>
      <c r="E325" s="3" t="s">
        <v>998</v>
      </c>
      <c r="F325" s="3">
        <v>0</v>
      </c>
      <c r="I325" s="4" t="str">
        <f ca="1">IFERROR(__xludf.DUMMYFUNCTION("REGEXREPLACE(F326,""\D"", """")"),"#VALUE!")</f>
        <v>#VALUE!</v>
      </c>
    </row>
    <row r="326" spans="1:9" ht="15.75" customHeight="1">
      <c r="A326" s="1">
        <v>325</v>
      </c>
      <c r="B326" s="3">
        <v>326</v>
      </c>
      <c r="C326" s="3" t="s">
        <v>999</v>
      </c>
      <c r="D326" s="3" t="s">
        <v>1000</v>
      </c>
      <c r="E326" s="3" t="s">
        <v>1001</v>
      </c>
      <c r="F326" s="3" t="s">
        <v>11</v>
      </c>
      <c r="G326" s="3">
        <v>7</v>
      </c>
      <c r="H326" s="3" t="s">
        <v>12</v>
      </c>
      <c r="I326" s="4" t="str">
        <f ca="1">IFERROR(__xludf.DUMMYFUNCTION("REGEXREPLACE(F327,""\D"", """")"),"3")</f>
        <v>3</v>
      </c>
    </row>
    <row r="327" spans="1:9" ht="15.75" customHeight="1">
      <c r="A327" s="1">
        <v>326</v>
      </c>
      <c r="B327" s="3">
        <v>327</v>
      </c>
      <c r="C327" s="3" t="s">
        <v>1002</v>
      </c>
      <c r="D327" s="3" t="s">
        <v>1003</v>
      </c>
      <c r="E327" s="3" t="s">
        <v>1004</v>
      </c>
      <c r="F327" s="3" t="s">
        <v>138</v>
      </c>
      <c r="G327" s="3">
        <v>16</v>
      </c>
      <c r="H327" s="3" t="s">
        <v>122</v>
      </c>
      <c r="I327" s="4" t="str">
        <f ca="1">IFERROR(__xludf.DUMMYFUNCTION("REGEXREPLACE(F328,""\D"", """")"),"25")</f>
        <v>25</v>
      </c>
    </row>
    <row r="328" spans="1:9" ht="15.75" customHeight="1">
      <c r="A328" s="1">
        <v>327</v>
      </c>
      <c r="B328" s="3">
        <v>328</v>
      </c>
      <c r="C328" s="3" t="s">
        <v>1005</v>
      </c>
      <c r="D328" s="3" t="s">
        <v>1006</v>
      </c>
      <c r="E328" s="3" t="s">
        <v>1007</v>
      </c>
      <c r="F328" s="3">
        <v>0</v>
      </c>
      <c r="I328" s="4" t="str">
        <f ca="1">IFERROR(__xludf.DUMMYFUNCTION("REGEXREPLACE(F329,""\D"", """")"),"#VALUE!")</f>
        <v>#VALUE!</v>
      </c>
    </row>
    <row r="329" spans="1:9" ht="15.75" customHeight="1">
      <c r="A329" s="1">
        <v>328</v>
      </c>
      <c r="B329" s="3">
        <v>329</v>
      </c>
      <c r="C329" s="3" t="s">
        <v>1008</v>
      </c>
      <c r="D329" s="3" t="s">
        <v>1009</v>
      </c>
      <c r="E329" s="3" t="s">
        <v>1010</v>
      </c>
      <c r="F329" s="3" t="s">
        <v>19</v>
      </c>
      <c r="G329" s="3">
        <v>14</v>
      </c>
      <c r="H329" s="3" t="s">
        <v>45</v>
      </c>
      <c r="I329" s="4" t="str">
        <f ca="1">IFERROR(__xludf.DUMMYFUNCTION("REGEXREPLACE(F330,""\D"", """")"),"7")</f>
        <v>7</v>
      </c>
    </row>
    <row r="330" spans="1:9" ht="15.75" customHeight="1">
      <c r="A330" s="1">
        <v>329</v>
      </c>
      <c r="B330" s="3">
        <v>330</v>
      </c>
      <c r="C330" s="3" t="s">
        <v>1011</v>
      </c>
      <c r="D330" s="3" t="s">
        <v>1012</v>
      </c>
      <c r="E330" s="3" t="s">
        <v>1013</v>
      </c>
      <c r="F330" s="3">
        <v>0</v>
      </c>
      <c r="I330" s="4" t="str">
        <f ca="1">IFERROR(__xludf.DUMMYFUNCTION("REGEXREPLACE(F331,""\D"", """")"),"#VALUE!")</f>
        <v>#VALUE!</v>
      </c>
    </row>
    <row r="331" spans="1:9" ht="15.75" customHeight="1">
      <c r="A331" s="1">
        <v>330</v>
      </c>
      <c r="B331" s="3">
        <v>331</v>
      </c>
      <c r="C331" s="3" t="s">
        <v>1014</v>
      </c>
      <c r="D331" s="3" t="s">
        <v>1015</v>
      </c>
      <c r="E331" s="3" t="s">
        <v>1016</v>
      </c>
      <c r="F331" s="3" t="s">
        <v>317</v>
      </c>
      <c r="G331" s="3">
        <v>9</v>
      </c>
      <c r="H331" s="3" t="s">
        <v>143</v>
      </c>
      <c r="I331" s="4" t="str">
        <f ca="1">IFERROR(__xludf.DUMMYFUNCTION("REGEXREPLACE(F332,""\D"", """")"),"8")</f>
        <v>8</v>
      </c>
    </row>
    <row r="332" spans="1:9" ht="15.75" customHeight="1">
      <c r="A332" s="1">
        <v>331</v>
      </c>
      <c r="B332" s="3">
        <v>332</v>
      </c>
      <c r="C332" s="3" t="s">
        <v>1017</v>
      </c>
      <c r="D332" s="3" t="s">
        <v>1018</v>
      </c>
      <c r="E332" s="3" t="s">
        <v>1019</v>
      </c>
      <c r="F332" s="3" t="s">
        <v>19</v>
      </c>
      <c r="G332" s="3">
        <v>7</v>
      </c>
      <c r="H332" s="3" t="s">
        <v>715</v>
      </c>
      <c r="I332" s="4" t="str">
        <f ca="1">IFERROR(__xludf.DUMMYFUNCTION("REGEXREPLACE(F333,""\D"", """")"),"7")</f>
        <v>7</v>
      </c>
    </row>
    <row r="333" spans="1:9" ht="15.75" customHeight="1">
      <c r="A333" s="1">
        <v>332</v>
      </c>
      <c r="B333" s="3">
        <v>333</v>
      </c>
      <c r="C333" s="3" t="s">
        <v>1020</v>
      </c>
      <c r="D333" s="3" t="s">
        <v>1021</v>
      </c>
      <c r="E333" s="3" t="s">
        <v>27</v>
      </c>
      <c r="F333" s="3">
        <v>0</v>
      </c>
      <c r="I333" s="4" t="str">
        <f ca="1">IFERROR(__xludf.DUMMYFUNCTION("REGEXREPLACE(F334,""\D"", """")"),"#VALUE!")</f>
        <v>#VALUE!</v>
      </c>
    </row>
    <row r="334" spans="1:9" ht="15.75" customHeight="1">
      <c r="A334" s="1">
        <v>333</v>
      </c>
      <c r="B334" s="3">
        <v>334</v>
      </c>
      <c r="C334" s="3" t="s">
        <v>1022</v>
      </c>
      <c r="D334" s="3" t="s">
        <v>1023</v>
      </c>
      <c r="E334" s="3" t="s">
        <v>1024</v>
      </c>
      <c r="F334" s="3" t="s">
        <v>812</v>
      </c>
      <c r="G334" s="3">
        <v>2</v>
      </c>
      <c r="H334" s="3" t="s">
        <v>651</v>
      </c>
      <c r="I334" s="4" t="str">
        <f ca="1">IFERROR(__xludf.DUMMYFUNCTION("REGEXREPLACE(F335,""\D"", """")"),"11")</f>
        <v>11</v>
      </c>
    </row>
    <row r="335" spans="1:9" ht="15.75" customHeight="1">
      <c r="A335" s="1">
        <v>334</v>
      </c>
      <c r="B335" s="3">
        <v>335</v>
      </c>
      <c r="C335" s="3" t="s">
        <v>1025</v>
      </c>
      <c r="D335" s="3" t="s">
        <v>1026</v>
      </c>
      <c r="E335" s="3" t="s">
        <v>1027</v>
      </c>
      <c r="F335" s="3">
        <v>0</v>
      </c>
      <c r="I335" s="4" t="str">
        <f ca="1">IFERROR(__xludf.DUMMYFUNCTION("REGEXREPLACE(F336,""\D"", """")"),"#VALUE!")</f>
        <v>#VALUE!</v>
      </c>
    </row>
    <row r="336" spans="1:9" ht="15.75" customHeight="1">
      <c r="A336" s="1">
        <v>335</v>
      </c>
      <c r="B336" s="3">
        <v>336</v>
      </c>
      <c r="C336" s="3" t="s">
        <v>1028</v>
      </c>
      <c r="D336" s="3" t="s">
        <v>1029</v>
      </c>
      <c r="E336" s="3" t="s">
        <v>1030</v>
      </c>
      <c r="F336" s="3">
        <v>0</v>
      </c>
      <c r="I336" s="4" t="str">
        <f ca="1">IFERROR(__xludf.DUMMYFUNCTION("REGEXREPLACE(F337,""\D"", """")"),"#VALUE!")</f>
        <v>#VALUE!</v>
      </c>
    </row>
    <row r="337" spans="1:9" ht="15.75" customHeight="1">
      <c r="A337" s="1">
        <v>336</v>
      </c>
      <c r="B337" s="3">
        <v>337</v>
      </c>
      <c r="C337" s="3" t="s">
        <v>1031</v>
      </c>
      <c r="D337" s="3" t="s">
        <v>1032</v>
      </c>
      <c r="E337" s="3" t="s">
        <v>27</v>
      </c>
      <c r="F337" s="3">
        <v>0</v>
      </c>
      <c r="I337" s="4" t="str">
        <f ca="1">IFERROR(__xludf.DUMMYFUNCTION("REGEXREPLACE(F338,""\D"", """")"),"#VALUE!")</f>
        <v>#VALUE!</v>
      </c>
    </row>
    <row r="338" spans="1:9" ht="15.75" customHeight="1">
      <c r="A338" s="1">
        <v>337</v>
      </c>
      <c r="B338" s="3">
        <v>338</v>
      </c>
      <c r="C338" s="3" t="s">
        <v>1033</v>
      </c>
      <c r="D338" s="3" t="s">
        <v>1034</v>
      </c>
      <c r="E338" s="3" t="s">
        <v>27</v>
      </c>
      <c r="F338" s="3">
        <v>0</v>
      </c>
      <c r="I338" s="4" t="str">
        <f ca="1">IFERROR(__xludf.DUMMYFUNCTION("REGEXREPLACE(F339,""\D"", """")"),"#VALUE!")</f>
        <v>#VALUE!</v>
      </c>
    </row>
    <row r="339" spans="1:9" ht="15.75" customHeight="1">
      <c r="A339" s="1">
        <v>338</v>
      </c>
      <c r="B339" s="3">
        <v>339</v>
      </c>
      <c r="C339" s="3" t="s">
        <v>1035</v>
      </c>
      <c r="D339" s="3" t="s">
        <v>1036</v>
      </c>
      <c r="E339" s="3" t="s">
        <v>1037</v>
      </c>
      <c r="F339" s="3">
        <v>0</v>
      </c>
      <c r="I339" s="4" t="str">
        <f ca="1">IFERROR(__xludf.DUMMYFUNCTION("REGEXREPLACE(F340,""\D"", """")"),"#VALUE!")</f>
        <v>#VALUE!</v>
      </c>
    </row>
    <row r="340" spans="1:9" ht="15.75" customHeight="1">
      <c r="A340" s="1">
        <v>339</v>
      </c>
      <c r="B340" s="3">
        <v>340</v>
      </c>
      <c r="C340" s="3" t="s">
        <v>1038</v>
      </c>
      <c r="D340" s="3" t="s">
        <v>1039</v>
      </c>
      <c r="E340" s="3" t="s">
        <v>1040</v>
      </c>
      <c r="F340" s="3" t="s">
        <v>39</v>
      </c>
      <c r="G340" s="3">
        <v>12</v>
      </c>
      <c r="H340" s="3" t="s">
        <v>200</v>
      </c>
      <c r="I340" s="4" t="str">
        <f ca="1">IFERROR(__xludf.DUMMYFUNCTION("REGEXREPLACE(F341,""\D"", """")"),"14")</f>
        <v>14</v>
      </c>
    </row>
    <row r="341" spans="1:9" ht="15.75" customHeight="1">
      <c r="A341" s="1">
        <v>340</v>
      </c>
      <c r="B341" s="3">
        <v>341</v>
      </c>
      <c r="C341" s="3" t="s">
        <v>1041</v>
      </c>
      <c r="D341" s="3" t="s">
        <v>1042</v>
      </c>
      <c r="E341" s="3" t="s">
        <v>1043</v>
      </c>
      <c r="F341" s="3" t="s">
        <v>457</v>
      </c>
      <c r="G341" s="3">
        <v>1</v>
      </c>
      <c r="H341" s="3" t="s">
        <v>143</v>
      </c>
      <c r="I341" s="4" t="str">
        <f ca="1">IFERROR(__xludf.DUMMYFUNCTION("REGEXREPLACE(F342,""\D"", """")"),"16")</f>
        <v>16</v>
      </c>
    </row>
    <row r="342" spans="1:9" ht="15.75" customHeight="1">
      <c r="A342" s="1">
        <v>341</v>
      </c>
      <c r="B342" s="3">
        <v>342</v>
      </c>
      <c r="C342" s="3" t="s">
        <v>1044</v>
      </c>
      <c r="D342" s="3" t="s">
        <v>1045</v>
      </c>
      <c r="E342" s="3" t="s">
        <v>1046</v>
      </c>
      <c r="F342" s="3" t="s">
        <v>317</v>
      </c>
      <c r="G342" s="3">
        <v>11</v>
      </c>
      <c r="H342" s="3" t="s">
        <v>642</v>
      </c>
      <c r="I342" s="4" t="str">
        <f ca="1">IFERROR(__xludf.DUMMYFUNCTION("REGEXREPLACE(F343,""\D"", """")"),"8")</f>
        <v>8</v>
      </c>
    </row>
    <row r="343" spans="1:9" ht="15.75" customHeight="1">
      <c r="A343" s="1">
        <v>342</v>
      </c>
      <c r="B343" s="3">
        <v>343</v>
      </c>
      <c r="C343" s="3" t="s">
        <v>1047</v>
      </c>
      <c r="D343" s="3" t="s">
        <v>1048</v>
      </c>
      <c r="E343" s="3" t="s">
        <v>27</v>
      </c>
      <c r="F343" s="3">
        <v>0</v>
      </c>
      <c r="I343" s="4" t="str">
        <f ca="1">IFERROR(__xludf.DUMMYFUNCTION("REGEXREPLACE(F344,""\D"", """")"),"#VALUE!")</f>
        <v>#VALUE!</v>
      </c>
    </row>
    <row r="344" spans="1:9" ht="15.75" customHeight="1">
      <c r="A344" s="1">
        <v>343</v>
      </c>
      <c r="B344" s="3">
        <v>344</v>
      </c>
      <c r="C344" s="3" t="s">
        <v>1049</v>
      </c>
      <c r="D344" s="3" t="s">
        <v>1050</v>
      </c>
      <c r="E344" s="3" t="s">
        <v>27</v>
      </c>
      <c r="F344" s="3">
        <v>0</v>
      </c>
      <c r="I344" s="4" t="str">
        <f ca="1">IFERROR(__xludf.DUMMYFUNCTION("REGEXREPLACE(F345,""\D"", """")"),"#VALUE!")</f>
        <v>#VALUE!</v>
      </c>
    </row>
    <row r="345" spans="1:9" ht="15.75" customHeight="1">
      <c r="A345" s="1">
        <v>344</v>
      </c>
      <c r="B345" s="3">
        <v>345</v>
      </c>
      <c r="C345" s="3" t="s">
        <v>1051</v>
      </c>
      <c r="D345" s="3" t="s">
        <v>1052</v>
      </c>
      <c r="E345" s="3" t="s">
        <v>1053</v>
      </c>
      <c r="F345" s="3">
        <v>0</v>
      </c>
      <c r="I345" s="4" t="str">
        <f ca="1">IFERROR(__xludf.DUMMYFUNCTION("REGEXREPLACE(F346,""\D"", """")"),"#VALUE!")</f>
        <v>#VALUE!</v>
      </c>
    </row>
    <row r="346" spans="1:9" ht="15.75" customHeight="1">
      <c r="A346" s="1">
        <v>345</v>
      </c>
      <c r="B346" s="3">
        <v>346</v>
      </c>
      <c r="C346" s="3" t="s">
        <v>1054</v>
      </c>
      <c r="D346" s="3" t="s">
        <v>1055</v>
      </c>
      <c r="E346" s="3" t="s">
        <v>1056</v>
      </c>
      <c r="F346" s="3" t="s">
        <v>457</v>
      </c>
      <c r="G346" s="3">
        <v>6</v>
      </c>
      <c r="H346" s="3" t="s">
        <v>111</v>
      </c>
      <c r="I346" s="4" t="str">
        <f ca="1">IFERROR(__xludf.DUMMYFUNCTION("REGEXREPLACE(F347,""\D"", """")"),"16")</f>
        <v>16</v>
      </c>
    </row>
    <row r="347" spans="1:9" ht="15.75" customHeight="1">
      <c r="A347" s="1">
        <v>346</v>
      </c>
      <c r="B347" s="3">
        <v>347</v>
      </c>
      <c r="C347" s="3" t="s">
        <v>1057</v>
      </c>
      <c r="D347" s="3" t="s">
        <v>1058</v>
      </c>
      <c r="E347" s="3" t="s">
        <v>727</v>
      </c>
      <c r="F347" s="3">
        <v>0</v>
      </c>
      <c r="I347" s="4" t="str">
        <f ca="1">IFERROR(__xludf.DUMMYFUNCTION("REGEXREPLACE(F348,""\D"", """")"),"#VALUE!")</f>
        <v>#VALUE!</v>
      </c>
    </row>
    <row r="348" spans="1:9" ht="15.75" customHeight="1">
      <c r="A348" s="1">
        <v>347</v>
      </c>
      <c r="B348" s="3">
        <v>348</v>
      </c>
      <c r="C348" s="3" t="s">
        <v>1059</v>
      </c>
      <c r="D348" s="3" t="s">
        <v>1060</v>
      </c>
      <c r="E348" s="3" t="s">
        <v>1061</v>
      </c>
      <c r="F348" s="3">
        <v>0</v>
      </c>
      <c r="I348" s="4" t="str">
        <f ca="1">IFERROR(__xludf.DUMMYFUNCTION("REGEXREPLACE(F349,""\D"", """")"),"#VALUE!")</f>
        <v>#VALUE!</v>
      </c>
    </row>
    <row r="349" spans="1:9" ht="15.75" customHeight="1">
      <c r="A349" s="1">
        <v>348</v>
      </c>
      <c r="B349" s="3">
        <v>349</v>
      </c>
      <c r="C349" s="3" t="s">
        <v>1062</v>
      </c>
      <c r="D349" s="3" t="s">
        <v>1063</v>
      </c>
      <c r="E349" s="3" t="s">
        <v>1064</v>
      </c>
      <c r="F349" s="3" t="s">
        <v>317</v>
      </c>
      <c r="G349" s="3">
        <v>5</v>
      </c>
      <c r="H349" s="3" t="s">
        <v>651</v>
      </c>
      <c r="I349" s="4" t="str">
        <f ca="1">IFERROR(__xludf.DUMMYFUNCTION("REGEXREPLACE(F350,""\D"", """")"),"8")</f>
        <v>8</v>
      </c>
    </row>
    <row r="350" spans="1:9" ht="15.75" customHeight="1">
      <c r="A350" s="1">
        <v>349</v>
      </c>
      <c r="B350" s="3">
        <v>350</v>
      </c>
      <c r="C350" s="3" t="s">
        <v>1065</v>
      </c>
      <c r="D350" s="3" t="s">
        <v>1066</v>
      </c>
      <c r="E350" s="3" t="s">
        <v>1067</v>
      </c>
      <c r="F350" s="3" t="s">
        <v>559</v>
      </c>
      <c r="G350" s="3">
        <v>14</v>
      </c>
      <c r="H350" s="3" t="s">
        <v>380</v>
      </c>
      <c r="I350" s="4" t="str">
        <f ca="1">IFERROR(__xludf.DUMMYFUNCTION("REGEXREPLACE(F351,""\D"", """")"),"19")</f>
        <v>19</v>
      </c>
    </row>
    <row r="351" spans="1:9" ht="15.75" customHeight="1">
      <c r="A351" s="1">
        <v>350</v>
      </c>
      <c r="B351" s="3">
        <v>351</v>
      </c>
      <c r="C351" s="3" t="s">
        <v>1068</v>
      </c>
      <c r="D351" s="3" t="s">
        <v>1069</v>
      </c>
      <c r="E351" s="3" t="s">
        <v>1070</v>
      </c>
      <c r="F351" s="3" t="s">
        <v>199</v>
      </c>
      <c r="G351" s="3">
        <v>0</v>
      </c>
      <c r="H351" s="3" t="s">
        <v>1071</v>
      </c>
      <c r="I351" s="4" t="str">
        <f ca="1">IFERROR(__xludf.DUMMYFUNCTION("REGEXREPLACE(F352,""\D"", """")"),"24")</f>
        <v>24</v>
      </c>
    </row>
    <row r="352" spans="1:9" ht="15.75" customHeight="1">
      <c r="A352" s="1">
        <v>351</v>
      </c>
      <c r="B352" s="3">
        <v>352</v>
      </c>
      <c r="C352" s="3" t="s">
        <v>1072</v>
      </c>
      <c r="D352" s="3" t="s">
        <v>1073</v>
      </c>
      <c r="E352" s="3" t="s">
        <v>1074</v>
      </c>
      <c r="F352" s="3" t="s">
        <v>61</v>
      </c>
      <c r="G352" s="3">
        <v>16</v>
      </c>
      <c r="H352" s="3" t="s">
        <v>45</v>
      </c>
      <c r="I352" s="4" t="str">
        <f ca="1">IFERROR(__xludf.DUMMYFUNCTION("REGEXREPLACE(F353,""\D"", """")"),"5")</f>
        <v>5</v>
      </c>
    </row>
    <row r="353" spans="1:9" ht="15.75" customHeight="1">
      <c r="A353" s="1">
        <v>352</v>
      </c>
      <c r="B353" s="3">
        <v>353</v>
      </c>
      <c r="C353" s="3" t="s">
        <v>1075</v>
      </c>
      <c r="D353" s="3" t="s">
        <v>1076</v>
      </c>
      <c r="E353" s="3" t="s">
        <v>27</v>
      </c>
      <c r="F353" s="3">
        <v>0</v>
      </c>
      <c r="I353" s="4" t="str">
        <f ca="1">IFERROR(__xludf.DUMMYFUNCTION("REGEXREPLACE(F354,""\D"", """")"),"#VALUE!")</f>
        <v>#VALUE!</v>
      </c>
    </row>
    <row r="354" spans="1:9" ht="15.75" customHeight="1">
      <c r="A354" s="1">
        <v>353</v>
      </c>
      <c r="B354" s="3">
        <v>354</v>
      </c>
      <c r="C354" s="3" t="s">
        <v>1077</v>
      </c>
      <c r="D354" s="3" t="s">
        <v>1078</v>
      </c>
      <c r="E354" s="3" t="s">
        <v>1079</v>
      </c>
      <c r="F354" s="3" t="s">
        <v>1080</v>
      </c>
      <c r="G354" s="3">
        <v>20</v>
      </c>
      <c r="H354" s="3" t="s">
        <v>616</v>
      </c>
      <c r="I354" s="4" t="str">
        <f ca="1">IFERROR(__xludf.DUMMYFUNCTION("REGEXREPLACE(F355,""\D"", """")"),"66")</f>
        <v>66</v>
      </c>
    </row>
    <row r="355" spans="1:9" ht="15.75" customHeight="1">
      <c r="A355" s="1">
        <v>354</v>
      </c>
      <c r="B355" s="3">
        <v>355</v>
      </c>
      <c r="C355" s="3" t="s">
        <v>1081</v>
      </c>
      <c r="D355" s="3" t="s">
        <v>1082</v>
      </c>
      <c r="E355" s="3" t="s">
        <v>1083</v>
      </c>
      <c r="F355" s="3">
        <v>0</v>
      </c>
      <c r="I355" s="4" t="str">
        <f ca="1">IFERROR(__xludf.DUMMYFUNCTION("REGEXREPLACE(F356,""\D"", """")"),"#VALUE!")</f>
        <v>#VALUE!</v>
      </c>
    </row>
    <row r="356" spans="1:9" ht="15.75" customHeight="1">
      <c r="A356" s="1">
        <v>355</v>
      </c>
      <c r="B356" s="3">
        <v>356</v>
      </c>
      <c r="C356" s="3" t="s">
        <v>1084</v>
      </c>
      <c r="D356" s="3" t="s">
        <v>1085</v>
      </c>
      <c r="E356" s="3" t="s">
        <v>27</v>
      </c>
      <c r="F356" s="3">
        <v>0</v>
      </c>
      <c r="I356" s="4" t="str">
        <f ca="1">IFERROR(__xludf.DUMMYFUNCTION("REGEXREPLACE(F357,""\D"", """")"),"#VALUE!")</f>
        <v>#VALUE!</v>
      </c>
    </row>
    <row r="357" spans="1:9" ht="15.75" customHeight="1">
      <c r="A357" s="1">
        <v>356</v>
      </c>
      <c r="B357" s="3">
        <v>357</v>
      </c>
      <c r="C357" s="3" t="s">
        <v>1086</v>
      </c>
      <c r="D357" s="3" t="s">
        <v>1087</v>
      </c>
      <c r="E357" s="3" t="s">
        <v>1088</v>
      </c>
      <c r="F357" s="3" t="s">
        <v>494</v>
      </c>
      <c r="G357" s="3">
        <v>24</v>
      </c>
      <c r="H357" s="3" t="s">
        <v>1089</v>
      </c>
      <c r="I357" s="4" t="str">
        <f ca="1">IFERROR(__xludf.DUMMYFUNCTION("REGEXREPLACE(F358,""\D"", """")"),"18")</f>
        <v>18</v>
      </c>
    </row>
    <row r="358" spans="1:9" ht="15.75" customHeight="1">
      <c r="A358" s="1">
        <v>357</v>
      </c>
      <c r="B358" s="3">
        <v>358</v>
      </c>
      <c r="C358" s="3" t="s">
        <v>1090</v>
      </c>
      <c r="D358" s="3" t="s">
        <v>1091</v>
      </c>
      <c r="E358" s="3" t="s">
        <v>1092</v>
      </c>
      <c r="F358" s="3" t="s">
        <v>765</v>
      </c>
      <c r="G358" s="3">
        <v>32</v>
      </c>
      <c r="H358" s="3" t="s">
        <v>1089</v>
      </c>
      <c r="I358" s="4" t="str">
        <f ca="1">IFERROR(__xludf.DUMMYFUNCTION("REGEXREPLACE(F359,""\D"", """")"),"10")</f>
        <v>10</v>
      </c>
    </row>
    <row r="359" spans="1:9" ht="15.75" customHeight="1">
      <c r="A359" s="1">
        <v>358</v>
      </c>
      <c r="B359" s="3">
        <v>359</v>
      </c>
      <c r="C359" s="3" t="s">
        <v>1093</v>
      </c>
      <c r="D359" s="3" t="s">
        <v>1094</v>
      </c>
      <c r="E359" s="3" t="s">
        <v>1095</v>
      </c>
      <c r="F359" s="3" t="s">
        <v>765</v>
      </c>
      <c r="G359" s="3">
        <v>2</v>
      </c>
      <c r="H359" s="3" t="s">
        <v>248</v>
      </c>
      <c r="I359" s="4" t="str">
        <f ca="1">IFERROR(__xludf.DUMMYFUNCTION("REGEXREPLACE(F360,""\D"", """")"),"10")</f>
        <v>10</v>
      </c>
    </row>
    <row r="360" spans="1:9" ht="15.75" customHeight="1">
      <c r="A360" s="1">
        <v>359</v>
      </c>
      <c r="B360" s="3">
        <v>360</v>
      </c>
      <c r="C360" s="3" t="s">
        <v>1096</v>
      </c>
      <c r="D360" s="3" t="s">
        <v>1097</v>
      </c>
      <c r="E360" s="3" t="s">
        <v>1098</v>
      </c>
      <c r="F360" s="3" t="s">
        <v>364</v>
      </c>
      <c r="G360" s="3">
        <v>17</v>
      </c>
      <c r="H360" s="3" t="s">
        <v>291</v>
      </c>
      <c r="I360" s="4" t="str">
        <f ca="1">IFERROR(__xludf.DUMMYFUNCTION("REGEXREPLACE(F361,""\D"", """")"),"13")</f>
        <v>13</v>
      </c>
    </row>
    <row r="361" spans="1:9" ht="15.75" customHeight="1">
      <c r="A361" s="1">
        <v>360</v>
      </c>
      <c r="B361" s="3">
        <v>361</v>
      </c>
      <c r="C361" s="3" t="s">
        <v>1099</v>
      </c>
      <c r="D361" s="3" t="s">
        <v>1100</v>
      </c>
      <c r="E361" s="3" t="s">
        <v>1101</v>
      </c>
      <c r="F361" s="3" t="s">
        <v>559</v>
      </c>
      <c r="G361" s="3">
        <v>13</v>
      </c>
      <c r="H361" s="3" t="s">
        <v>513</v>
      </c>
      <c r="I361" s="4" t="str">
        <f ca="1">IFERROR(__xludf.DUMMYFUNCTION("REGEXREPLACE(F362,""\D"", """")"),"19")</f>
        <v>19</v>
      </c>
    </row>
    <row r="362" spans="1:9" ht="15.75" customHeight="1">
      <c r="A362" s="1">
        <v>361</v>
      </c>
      <c r="B362" s="3">
        <v>362</v>
      </c>
      <c r="C362" s="3" t="s">
        <v>1102</v>
      </c>
      <c r="D362" s="3" t="s">
        <v>1103</v>
      </c>
      <c r="E362" s="3" t="s">
        <v>27</v>
      </c>
      <c r="F362" s="3">
        <v>0</v>
      </c>
      <c r="I362" s="4" t="str">
        <f ca="1">IFERROR(__xludf.DUMMYFUNCTION("REGEXREPLACE(F363,""\D"", """")"),"#VALUE!")</f>
        <v>#VALUE!</v>
      </c>
    </row>
    <row r="363" spans="1:9" ht="15.75" customHeight="1">
      <c r="A363" s="1">
        <v>362</v>
      </c>
      <c r="B363" s="3">
        <v>363</v>
      </c>
      <c r="C363" s="3" t="s">
        <v>1104</v>
      </c>
      <c r="D363" s="3" t="s">
        <v>1105</v>
      </c>
      <c r="E363" s="3" t="s">
        <v>1106</v>
      </c>
      <c r="F363" s="3" t="s">
        <v>317</v>
      </c>
      <c r="G363" s="3">
        <v>5</v>
      </c>
      <c r="H363" s="3" t="s">
        <v>651</v>
      </c>
      <c r="I363" s="4" t="str">
        <f ca="1">IFERROR(__xludf.DUMMYFUNCTION("REGEXREPLACE(F364,""\D"", """")"),"8")</f>
        <v>8</v>
      </c>
    </row>
    <row r="364" spans="1:9" ht="15.75" customHeight="1">
      <c r="A364" s="1">
        <v>363</v>
      </c>
      <c r="B364" s="3">
        <v>364</v>
      </c>
      <c r="C364" s="3" t="s">
        <v>1107</v>
      </c>
      <c r="D364" s="3" t="s">
        <v>1108</v>
      </c>
      <c r="E364" s="3" t="s">
        <v>27</v>
      </c>
      <c r="F364" s="3">
        <v>0</v>
      </c>
      <c r="I364" s="4" t="str">
        <f ca="1">IFERROR(__xludf.DUMMYFUNCTION("REGEXREPLACE(F365,""\D"", """")"),"#VALUE!")</f>
        <v>#VALUE!</v>
      </c>
    </row>
    <row r="365" spans="1:9" ht="15.75" customHeight="1">
      <c r="A365" s="1">
        <v>364</v>
      </c>
      <c r="B365" s="3">
        <v>365</v>
      </c>
      <c r="C365" s="3" t="s">
        <v>1109</v>
      </c>
      <c r="D365" s="3" t="s">
        <v>1110</v>
      </c>
      <c r="E365" s="3" t="s">
        <v>1111</v>
      </c>
      <c r="F365" s="3">
        <v>0</v>
      </c>
      <c r="I365" s="4" t="str">
        <f ca="1">IFERROR(__xludf.DUMMYFUNCTION("REGEXREPLACE(F366,""\D"", """")"),"#VALUE!")</f>
        <v>#VALUE!</v>
      </c>
    </row>
    <row r="366" spans="1:9" ht="15.75" customHeight="1">
      <c r="A366" s="1">
        <v>365</v>
      </c>
      <c r="B366" s="3">
        <v>366</v>
      </c>
      <c r="C366" s="3" t="s">
        <v>1112</v>
      </c>
      <c r="D366" s="3" t="s">
        <v>1113</v>
      </c>
      <c r="E366" s="3" t="s">
        <v>1114</v>
      </c>
      <c r="F366" s="3" t="s">
        <v>317</v>
      </c>
      <c r="G366" s="3">
        <v>0</v>
      </c>
      <c r="H366" s="3" t="s">
        <v>394</v>
      </c>
      <c r="I366" s="4" t="str">
        <f ca="1">IFERROR(__xludf.DUMMYFUNCTION("REGEXREPLACE(F367,""\D"", """")"),"8")</f>
        <v>8</v>
      </c>
    </row>
    <row r="367" spans="1:9" ht="15.75" customHeight="1">
      <c r="A367" s="1">
        <v>366</v>
      </c>
      <c r="B367" s="3">
        <v>367</v>
      </c>
      <c r="C367" s="3" t="s">
        <v>1115</v>
      </c>
      <c r="D367" s="3" t="s">
        <v>1116</v>
      </c>
      <c r="E367" s="3" t="s">
        <v>1117</v>
      </c>
      <c r="F367" s="3">
        <v>0</v>
      </c>
      <c r="I367" s="4" t="str">
        <f ca="1">IFERROR(__xludf.DUMMYFUNCTION("REGEXREPLACE(F368,""\D"", """")"),"#VALUE!")</f>
        <v>#VALUE!</v>
      </c>
    </row>
    <row r="368" spans="1:9" ht="15.75" customHeight="1">
      <c r="A368" s="1">
        <v>367</v>
      </c>
      <c r="B368" s="3">
        <v>368</v>
      </c>
      <c r="C368" s="3" t="s">
        <v>1118</v>
      </c>
      <c r="D368" s="3" t="s">
        <v>1119</v>
      </c>
      <c r="E368" s="3" t="s">
        <v>1120</v>
      </c>
      <c r="F368" s="3">
        <v>0</v>
      </c>
      <c r="I368" s="4" t="str">
        <f ca="1">IFERROR(__xludf.DUMMYFUNCTION("REGEXREPLACE(F369,""\D"", """")"),"#VALUE!")</f>
        <v>#VALUE!</v>
      </c>
    </row>
    <row r="369" spans="1:9" ht="15.75" customHeight="1">
      <c r="A369" s="1">
        <v>368</v>
      </c>
      <c r="B369" s="3">
        <v>369</v>
      </c>
      <c r="C369" s="3" t="s">
        <v>1121</v>
      </c>
      <c r="D369" s="3" t="s">
        <v>1122</v>
      </c>
      <c r="E369" s="3" t="s">
        <v>1123</v>
      </c>
      <c r="F369" s="3" t="s">
        <v>812</v>
      </c>
      <c r="G369" s="3">
        <v>0</v>
      </c>
      <c r="H369" s="3" t="s">
        <v>57</v>
      </c>
      <c r="I369" s="4" t="str">
        <f ca="1">IFERROR(__xludf.DUMMYFUNCTION("REGEXREPLACE(F370,""\D"", """")"),"11")</f>
        <v>11</v>
      </c>
    </row>
    <row r="370" spans="1:9" ht="15.75" customHeight="1">
      <c r="A370" s="1">
        <v>369</v>
      </c>
      <c r="B370" s="3">
        <v>370</v>
      </c>
      <c r="C370" s="3" t="s">
        <v>1124</v>
      </c>
      <c r="D370" s="3" t="s">
        <v>1125</v>
      </c>
      <c r="E370" s="3" t="s">
        <v>1126</v>
      </c>
      <c r="F370" s="3" t="s">
        <v>96</v>
      </c>
      <c r="G370" s="3">
        <v>0</v>
      </c>
      <c r="H370" s="3" t="s">
        <v>72</v>
      </c>
      <c r="I370" s="4" t="str">
        <f ca="1">IFERROR(__xludf.DUMMYFUNCTION("REGEXREPLACE(F371,""\D"", """")"),"9")</f>
        <v>9</v>
      </c>
    </row>
    <row r="371" spans="1:9" ht="15.75" customHeight="1">
      <c r="A371" s="1">
        <v>370</v>
      </c>
      <c r="B371" s="3">
        <v>371</v>
      </c>
      <c r="C371" s="3" t="s">
        <v>1127</v>
      </c>
      <c r="D371" s="3" t="s">
        <v>1128</v>
      </c>
      <c r="E371" s="3" t="s">
        <v>27</v>
      </c>
      <c r="F371" s="3">
        <v>0</v>
      </c>
      <c r="I371" s="4" t="str">
        <f ca="1">IFERROR(__xludf.DUMMYFUNCTION("REGEXREPLACE(F372,""\D"", """")"),"#VALUE!")</f>
        <v>#VALUE!</v>
      </c>
    </row>
    <row r="372" spans="1:9" ht="15.75" customHeight="1">
      <c r="A372" s="1">
        <v>371</v>
      </c>
      <c r="B372" s="3">
        <v>372</v>
      </c>
      <c r="C372" s="3" t="s">
        <v>1129</v>
      </c>
      <c r="D372" s="3" t="s">
        <v>1130</v>
      </c>
      <c r="E372" s="3" t="s">
        <v>1131</v>
      </c>
      <c r="F372" s="3" t="s">
        <v>765</v>
      </c>
      <c r="G372" s="3">
        <v>2</v>
      </c>
      <c r="H372" s="3" t="s">
        <v>248</v>
      </c>
      <c r="I372" s="4" t="str">
        <f ca="1">IFERROR(__xludf.DUMMYFUNCTION("REGEXREPLACE(F373,""\D"", """")"),"10")</f>
        <v>10</v>
      </c>
    </row>
    <row r="373" spans="1:9" ht="15.75" customHeight="1">
      <c r="A373" s="1">
        <v>372</v>
      </c>
      <c r="B373" s="3">
        <v>373</v>
      </c>
      <c r="C373" s="3" t="s">
        <v>1132</v>
      </c>
      <c r="D373" s="3" t="s">
        <v>1133</v>
      </c>
      <c r="E373" s="3" t="s">
        <v>27</v>
      </c>
      <c r="F373" s="3">
        <v>0</v>
      </c>
      <c r="I373" s="4" t="str">
        <f ca="1">IFERROR(__xludf.DUMMYFUNCTION("REGEXREPLACE(F374,""\D"", """")"),"#VALUE!")</f>
        <v>#VALUE!</v>
      </c>
    </row>
    <row r="374" spans="1:9" ht="15.75" customHeight="1">
      <c r="A374" s="1">
        <v>373</v>
      </c>
      <c r="B374" s="3">
        <v>374</v>
      </c>
      <c r="C374" s="3" t="s">
        <v>1134</v>
      </c>
      <c r="D374" s="3" t="s">
        <v>1135</v>
      </c>
      <c r="E374" s="3" t="s">
        <v>27</v>
      </c>
      <c r="F374" s="3">
        <v>0</v>
      </c>
      <c r="I374" s="4" t="str">
        <f ca="1">IFERROR(__xludf.DUMMYFUNCTION("REGEXREPLACE(F375,""\D"", """")"),"#VALUE!")</f>
        <v>#VALUE!</v>
      </c>
    </row>
    <row r="375" spans="1:9" ht="15.75" customHeight="1">
      <c r="A375" s="1">
        <v>374</v>
      </c>
      <c r="B375" s="3">
        <v>375</v>
      </c>
      <c r="C375" s="3" t="s">
        <v>1136</v>
      </c>
      <c r="D375" s="3" t="s">
        <v>1137</v>
      </c>
      <c r="E375" s="3" t="s">
        <v>1138</v>
      </c>
      <c r="F375" s="3" t="s">
        <v>675</v>
      </c>
      <c r="G375" s="3">
        <v>8</v>
      </c>
      <c r="H375" s="3" t="s">
        <v>12</v>
      </c>
      <c r="I375" s="4" t="str">
        <f ca="1">IFERROR(__xludf.DUMMYFUNCTION("REGEXREPLACE(F376,""\D"", """")"),"2")</f>
        <v>2</v>
      </c>
    </row>
    <row r="376" spans="1:9" ht="15.75" customHeight="1">
      <c r="A376" s="1">
        <v>375</v>
      </c>
      <c r="B376" s="3">
        <v>376</v>
      </c>
      <c r="C376" s="3" t="s">
        <v>1139</v>
      </c>
      <c r="D376" s="3" t="s">
        <v>1140</v>
      </c>
      <c r="E376" s="3" t="s">
        <v>1141</v>
      </c>
      <c r="F376" s="3" t="s">
        <v>61</v>
      </c>
      <c r="G376" s="3">
        <v>9</v>
      </c>
      <c r="H376" s="3" t="s">
        <v>715</v>
      </c>
      <c r="I376" s="4" t="str">
        <f ca="1">IFERROR(__xludf.DUMMYFUNCTION("REGEXREPLACE(F377,""\D"", """")"),"5")</f>
        <v>5</v>
      </c>
    </row>
    <row r="377" spans="1:9" ht="15.75" customHeight="1">
      <c r="A377" s="1">
        <v>376</v>
      </c>
      <c r="B377" s="3">
        <v>377</v>
      </c>
      <c r="C377" s="3" t="s">
        <v>1142</v>
      </c>
      <c r="D377" s="3" t="s">
        <v>1143</v>
      </c>
      <c r="E377" s="3" t="s">
        <v>1144</v>
      </c>
      <c r="F377" s="3" t="s">
        <v>88</v>
      </c>
      <c r="G377" s="3">
        <v>0</v>
      </c>
      <c r="H377" s="3" t="s">
        <v>241</v>
      </c>
      <c r="I377" s="4" t="str">
        <f ca="1">IFERROR(__xludf.DUMMYFUNCTION("REGEXREPLACE(F378,""\D"", """")"),"4")</f>
        <v>4</v>
      </c>
    </row>
    <row r="378" spans="1:9" ht="15.75" customHeight="1">
      <c r="A378" s="1">
        <v>377</v>
      </c>
      <c r="B378" s="3">
        <v>378</v>
      </c>
      <c r="C378" s="3" t="s">
        <v>1145</v>
      </c>
      <c r="D378" s="3" t="s">
        <v>1146</v>
      </c>
      <c r="E378" s="3" t="s">
        <v>1147</v>
      </c>
      <c r="F378" s="3" t="s">
        <v>11</v>
      </c>
      <c r="G378" s="3">
        <v>1</v>
      </c>
      <c r="H378" s="3" t="s">
        <v>241</v>
      </c>
      <c r="I378" s="4" t="str">
        <f ca="1">IFERROR(__xludf.DUMMYFUNCTION("REGEXREPLACE(F379,""\D"", """")"),"3")</f>
        <v>3</v>
      </c>
    </row>
    <row r="379" spans="1:9" ht="15.75" customHeight="1">
      <c r="A379" s="1">
        <v>378</v>
      </c>
      <c r="B379" s="3">
        <v>379</v>
      </c>
      <c r="C379" s="3" t="s">
        <v>1148</v>
      </c>
      <c r="D379" s="3" t="s">
        <v>1149</v>
      </c>
      <c r="E379" s="3" t="s">
        <v>1150</v>
      </c>
      <c r="F379" s="3" t="s">
        <v>44</v>
      </c>
      <c r="G379" s="3">
        <v>9</v>
      </c>
      <c r="H379" s="3" t="s">
        <v>45</v>
      </c>
      <c r="I379" s="4" t="str">
        <f ca="1">IFERROR(__xludf.DUMMYFUNCTION("REGEXREPLACE(F380,""\D"", """")"),"12")</f>
        <v>12</v>
      </c>
    </row>
    <row r="380" spans="1:9" ht="15.75" customHeight="1">
      <c r="A380" s="1">
        <v>379</v>
      </c>
      <c r="B380" s="3">
        <v>380</v>
      </c>
      <c r="C380" s="3" t="s">
        <v>1151</v>
      </c>
      <c r="D380" s="3" t="s">
        <v>1152</v>
      </c>
      <c r="E380" s="3" t="s">
        <v>1153</v>
      </c>
      <c r="F380" s="3">
        <v>0</v>
      </c>
      <c r="I380" s="4" t="str">
        <f ca="1">IFERROR(__xludf.DUMMYFUNCTION("REGEXREPLACE(F381,""\D"", """")"),"#VALUE!")</f>
        <v>#VALUE!</v>
      </c>
    </row>
    <row r="381" spans="1:9" ht="15.75" customHeight="1">
      <c r="A381" s="1">
        <v>380</v>
      </c>
      <c r="B381" s="3">
        <v>381</v>
      </c>
      <c r="C381" s="3" t="s">
        <v>1154</v>
      </c>
      <c r="D381" s="3" t="s">
        <v>1155</v>
      </c>
      <c r="E381" s="3" t="s">
        <v>1156</v>
      </c>
      <c r="F381" s="3">
        <v>0</v>
      </c>
      <c r="I381" s="4" t="str">
        <f ca="1">IFERROR(__xludf.DUMMYFUNCTION("REGEXREPLACE(F382,""\D"", """")"),"#VALUE!")</f>
        <v>#VALUE!</v>
      </c>
    </row>
    <row r="382" spans="1:9" ht="15.75" customHeight="1">
      <c r="A382" s="1">
        <v>381</v>
      </c>
      <c r="B382" s="3">
        <v>382</v>
      </c>
      <c r="C382" s="3" t="s">
        <v>1157</v>
      </c>
      <c r="D382" s="3" t="s">
        <v>1158</v>
      </c>
      <c r="E382" s="3" t="s">
        <v>27</v>
      </c>
      <c r="F382" s="3">
        <v>0</v>
      </c>
      <c r="I382" s="4" t="str">
        <f ca="1">IFERROR(__xludf.DUMMYFUNCTION("REGEXREPLACE(F383,""\D"", """")"),"#VALUE!")</f>
        <v>#VALUE!</v>
      </c>
    </row>
    <row r="383" spans="1:9" ht="15.75" customHeight="1">
      <c r="A383" s="1">
        <v>382</v>
      </c>
      <c r="B383" s="3">
        <v>383</v>
      </c>
      <c r="C383" s="3" t="s">
        <v>1159</v>
      </c>
      <c r="D383" s="3" t="s">
        <v>1160</v>
      </c>
      <c r="E383" s="3" t="s">
        <v>1161</v>
      </c>
      <c r="F383" s="3">
        <v>0</v>
      </c>
      <c r="I383" s="4" t="str">
        <f ca="1">IFERROR(__xludf.DUMMYFUNCTION("REGEXREPLACE(F384,""\D"", """")"),"#VALUE!")</f>
        <v>#VALUE!</v>
      </c>
    </row>
    <row r="384" spans="1:9" ht="15.75" customHeight="1">
      <c r="A384" s="1">
        <v>383</v>
      </c>
      <c r="B384" s="3">
        <v>384</v>
      </c>
      <c r="C384" s="3" t="s">
        <v>1162</v>
      </c>
      <c r="D384" s="3" t="s">
        <v>1163</v>
      </c>
      <c r="E384" s="3" t="s">
        <v>1164</v>
      </c>
      <c r="F384" s="3" t="s">
        <v>1165</v>
      </c>
      <c r="G384" s="3">
        <v>7</v>
      </c>
      <c r="H384" s="3" t="s">
        <v>291</v>
      </c>
      <c r="I384" s="4" t="str">
        <f ca="1">IFERROR(__xludf.DUMMYFUNCTION("REGEXREPLACE(F385,""\D"", """")"),"23")</f>
        <v>23</v>
      </c>
    </row>
    <row r="385" spans="1:9" ht="15.75" customHeight="1">
      <c r="A385" s="1">
        <v>384</v>
      </c>
      <c r="B385" s="3">
        <v>385</v>
      </c>
      <c r="C385" s="3" t="s">
        <v>1166</v>
      </c>
      <c r="D385" s="3" t="s">
        <v>1167</v>
      </c>
      <c r="E385" s="3" t="s">
        <v>1168</v>
      </c>
      <c r="F385" s="3" t="s">
        <v>765</v>
      </c>
      <c r="G385" s="3">
        <v>5</v>
      </c>
      <c r="H385" s="3" t="s">
        <v>422</v>
      </c>
      <c r="I385" s="4" t="str">
        <f ca="1">IFERROR(__xludf.DUMMYFUNCTION("REGEXREPLACE(F386,""\D"", """")"),"10")</f>
        <v>10</v>
      </c>
    </row>
    <row r="386" spans="1:9" ht="15.75" customHeight="1">
      <c r="A386" s="1">
        <v>385</v>
      </c>
      <c r="B386" s="3">
        <v>386</v>
      </c>
      <c r="C386" s="3" t="s">
        <v>1169</v>
      </c>
      <c r="D386" s="3" t="s">
        <v>1170</v>
      </c>
      <c r="E386" s="3" t="s">
        <v>1171</v>
      </c>
      <c r="F386" s="3" t="s">
        <v>1172</v>
      </c>
      <c r="G386" s="3">
        <v>32</v>
      </c>
      <c r="H386" s="3" t="s">
        <v>1173</v>
      </c>
      <c r="I386" s="4" t="str">
        <f ca="1">IFERROR(__xludf.DUMMYFUNCTION("REGEXREPLACE(F387,""\D"", """")"),"26")</f>
        <v>26</v>
      </c>
    </row>
    <row r="387" spans="1:9" ht="15.75" customHeight="1">
      <c r="A387" s="1">
        <v>386</v>
      </c>
      <c r="B387" s="3">
        <v>387</v>
      </c>
      <c r="C387" s="3" t="s">
        <v>1174</v>
      </c>
      <c r="D387" s="3" t="s">
        <v>1175</v>
      </c>
      <c r="E387" s="3" t="s">
        <v>1176</v>
      </c>
      <c r="F387" s="3" t="s">
        <v>655</v>
      </c>
      <c r="G387" s="3">
        <v>0</v>
      </c>
      <c r="H387" s="3" t="s">
        <v>398</v>
      </c>
      <c r="I387" s="4" t="str">
        <f ca="1">IFERROR(__xludf.DUMMYFUNCTION("REGEXREPLACE(F388,""\D"", """")"),"20")</f>
        <v>20</v>
      </c>
    </row>
    <row r="388" spans="1:9" ht="15.75" customHeight="1">
      <c r="A388" s="1">
        <v>387</v>
      </c>
      <c r="B388" s="3">
        <v>388</v>
      </c>
      <c r="C388" s="3" t="s">
        <v>1177</v>
      </c>
      <c r="D388" s="3" t="s">
        <v>1178</v>
      </c>
      <c r="E388" s="3" t="s">
        <v>1179</v>
      </c>
      <c r="F388" s="3" t="s">
        <v>61</v>
      </c>
      <c r="G388" s="3">
        <v>8</v>
      </c>
      <c r="H388" s="3" t="s">
        <v>651</v>
      </c>
      <c r="I388" s="4" t="str">
        <f ca="1">IFERROR(__xludf.DUMMYFUNCTION("REGEXREPLACE(F389,""\D"", """")"),"5")</f>
        <v>5</v>
      </c>
    </row>
    <row r="389" spans="1:9" ht="15.75" customHeight="1">
      <c r="A389" s="1">
        <v>388</v>
      </c>
      <c r="B389" s="3">
        <v>389</v>
      </c>
      <c r="C389" s="3" t="s">
        <v>1180</v>
      </c>
      <c r="D389" s="3" t="s">
        <v>1181</v>
      </c>
      <c r="E389" s="3" t="s">
        <v>1182</v>
      </c>
      <c r="F389" s="3" t="s">
        <v>457</v>
      </c>
      <c r="G389" s="3">
        <v>11</v>
      </c>
      <c r="H389" s="3" t="s">
        <v>1183</v>
      </c>
      <c r="I389" s="4" t="str">
        <f ca="1">IFERROR(__xludf.DUMMYFUNCTION("REGEXREPLACE(F390,""\D"", """")"),"16")</f>
        <v>16</v>
      </c>
    </row>
    <row r="390" spans="1:9" ht="15.75" customHeight="1">
      <c r="A390" s="1">
        <v>389</v>
      </c>
      <c r="B390" s="3">
        <v>390</v>
      </c>
      <c r="C390" s="3" t="s">
        <v>1184</v>
      </c>
      <c r="D390" s="3" t="s">
        <v>1185</v>
      </c>
      <c r="E390" s="3" t="s">
        <v>1186</v>
      </c>
      <c r="F390" s="3" t="s">
        <v>88</v>
      </c>
      <c r="G390" s="3">
        <v>9</v>
      </c>
      <c r="H390" s="3" t="s">
        <v>651</v>
      </c>
      <c r="I390" s="4" t="str">
        <f ca="1">IFERROR(__xludf.DUMMYFUNCTION("REGEXREPLACE(F391,""\D"", """")"),"4")</f>
        <v>4</v>
      </c>
    </row>
    <row r="391" spans="1:9" ht="15.75" customHeight="1">
      <c r="A391" s="1">
        <v>390</v>
      </c>
      <c r="B391" s="3">
        <v>391</v>
      </c>
      <c r="C391" s="3" t="s">
        <v>1187</v>
      </c>
      <c r="D391" s="3" t="s">
        <v>1188</v>
      </c>
      <c r="E391" s="3" t="s">
        <v>27</v>
      </c>
      <c r="F391" s="3">
        <v>0</v>
      </c>
      <c r="I391" s="4" t="str">
        <f ca="1">IFERROR(__xludf.DUMMYFUNCTION("REGEXREPLACE(F392,""\D"", """")"),"#VALUE!")</f>
        <v>#VALUE!</v>
      </c>
    </row>
    <row r="392" spans="1:9" ht="15.75" customHeight="1">
      <c r="A392" s="1">
        <v>391</v>
      </c>
      <c r="B392" s="3">
        <v>392</v>
      </c>
      <c r="C392" s="3" t="s">
        <v>1189</v>
      </c>
      <c r="D392" s="3" t="s">
        <v>1190</v>
      </c>
      <c r="E392" s="3" t="s">
        <v>1191</v>
      </c>
      <c r="F392" s="3">
        <v>0</v>
      </c>
      <c r="I392" s="4" t="str">
        <f ca="1">IFERROR(__xludf.DUMMYFUNCTION("REGEXREPLACE(F393,""\D"", """")"),"#VALUE!")</f>
        <v>#VALUE!</v>
      </c>
    </row>
    <row r="393" spans="1:9" ht="15.75" customHeight="1">
      <c r="A393" s="1">
        <v>392</v>
      </c>
      <c r="B393" s="3">
        <v>393</v>
      </c>
      <c r="C393" s="3" t="s">
        <v>1192</v>
      </c>
      <c r="D393" s="3" t="s">
        <v>1193</v>
      </c>
      <c r="E393" s="3" t="s">
        <v>1194</v>
      </c>
      <c r="F393" s="3" t="s">
        <v>317</v>
      </c>
      <c r="G393" s="3">
        <v>17</v>
      </c>
      <c r="H393" s="3" t="s">
        <v>139</v>
      </c>
      <c r="I393" s="4" t="str">
        <f ca="1">IFERROR(__xludf.DUMMYFUNCTION("REGEXREPLACE(F394,""\D"", """")"),"8")</f>
        <v>8</v>
      </c>
    </row>
    <row r="394" spans="1:9" ht="15.75" customHeight="1">
      <c r="A394" s="1">
        <v>393</v>
      </c>
      <c r="B394" s="3">
        <v>394</v>
      </c>
      <c r="C394" s="3" t="s">
        <v>1195</v>
      </c>
      <c r="D394" s="3" t="s">
        <v>1196</v>
      </c>
      <c r="E394" s="3" t="s">
        <v>1197</v>
      </c>
      <c r="F394" s="3">
        <v>0</v>
      </c>
      <c r="I394" s="4" t="str">
        <f ca="1">IFERROR(__xludf.DUMMYFUNCTION("REGEXREPLACE(F395,""\D"", """")"),"#VALUE!")</f>
        <v>#VALUE!</v>
      </c>
    </row>
    <row r="395" spans="1:9" ht="15.75" customHeight="1">
      <c r="A395" s="1">
        <v>394</v>
      </c>
      <c r="B395" s="3">
        <v>395</v>
      </c>
      <c r="C395" s="3" t="s">
        <v>1198</v>
      </c>
      <c r="D395" s="3" t="s">
        <v>1199</v>
      </c>
      <c r="E395" s="3" t="s">
        <v>1200</v>
      </c>
      <c r="F395" s="3" t="s">
        <v>1201</v>
      </c>
      <c r="G395" s="3">
        <v>81</v>
      </c>
      <c r="H395" s="3" t="s">
        <v>1202</v>
      </c>
      <c r="I395" s="4" t="str">
        <f ca="1">IFERROR(__xludf.DUMMYFUNCTION("REGEXREPLACE(F396,""\D"", """")"),"55")</f>
        <v>55</v>
      </c>
    </row>
    <row r="396" spans="1:9" ht="15.75" customHeight="1">
      <c r="A396" s="1">
        <v>395</v>
      </c>
      <c r="B396" s="3">
        <v>396</v>
      </c>
      <c r="C396" s="3" t="s">
        <v>1203</v>
      </c>
      <c r="D396" s="3" t="s">
        <v>1204</v>
      </c>
      <c r="E396" s="3" t="s">
        <v>1205</v>
      </c>
      <c r="F396" s="3" t="s">
        <v>1206</v>
      </c>
      <c r="G396" s="3">
        <v>31</v>
      </c>
      <c r="H396" s="3" t="s">
        <v>1207</v>
      </c>
      <c r="I396" s="4" t="str">
        <f ca="1">IFERROR(__xludf.DUMMYFUNCTION("REGEXREPLACE(F397,""\D"", """")"),"54")</f>
        <v>54</v>
      </c>
    </row>
    <row r="397" spans="1:9" ht="15.75" customHeight="1">
      <c r="A397" s="1">
        <v>396</v>
      </c>
      <c r="B397" s="3">
        <v>397</v>
      </c>
      <c r="C397" s="3" t="s">
        <v>1208</v>
      </c>
      <c r="D397" s="3" t="s">
        <v>1209</v>
      </c>
      <c r="E397" s="3" t="s">
        <v>1210</v>
      </c>
      <c r="F397" s="3" t="s">
        <v>386</v>
      </c>
      <c r="G397" s="3">
        <v>0</v>
      </c>
      <c r="H397" s="3" t="s">
        <v>111</v>
      </c>
      <c r="I397" s="4" t="str">
        <f ca="1">IFERROR(__xludf.DUMMYFUNCTION("REGEXREPLACE(F398,""\D"", """")"),"22")</f>
        <v>22</v>
      </c>
    </row>
    <row r="398" spans="1:9" ht="15.75" customHeight="1">
      <c r="A398" s="1">
        <v>397</v>
      </c>
      <c r="B398" s="3">
        <v>398</v>
      </c>
      <c r="C398" s="3" t="s">
        <v>1211</v>
      </c>
      <c r="D398" s="3" t="s">
        <v>1212</v>
      </c>
      <c r="E398" s="3" t="s">
        <v>1213</v>
      </c>
      <c r="F398" s="3">
        <v>0</v>
      </c>
      <c r="I398" s="4" t="str">
        <f ca="1">IFERROR(__xludf.DUMMYFUNCTION("REGEXREPLACE(F399,""\D"", """")"),"#VALUE!")</f>
        <v>#VALUE!</v>
      </c>
    </row>
    <row r="399" spans="1:9" ht="15.75" customHeight="1">
      <c r="A399" s="1">
        <v>398</v>
      </c>
      <c r="B399" s="3">
        <v>399</v>
      </c>
      <c r="C399" s="3" t="s">
        <v>1214</v>
      </c>
      <c r="D399" s="3" t="s">
        <v>1215</v>
      </c>
      <c r="E399" s="3" t="s">
        <v>27</v>
      </c>
      <c r="F399" s="3">
        <v>0</v>
      </c>
      <c r="I399" s="4" t="str">
        <f ca="1">IFERROR(__xludf.DUMMYFUNCTION("REGEXREPLACE(F400,""\D"", """")"),"#VALUE!")</f>
        <v>#VALUE!</v>
      </c>
    </row>
    <row r="400" spans="1:9" ht="15.75" customHeight="1">
      <c r="A400" s="1">
        <v>399</v>
      </c>
      <c r="B400" s="3">
        <v>400</v>
      </c>
      <c r="C400" s="3" t="s">
        <v>1216</v>
      </c>
      <c r="D400" s="3" t="s">
        <v>1217</v>
      </c>
      <c r="E400" s="3" t="s">
        <v>1218</v>
      </c>
      <c r="F400" s="3">
        <v>0</v>
      </c>
      <c r="I400" s="4" t="str">
        <f ca="1">IFERROR(__xludf.DUMMYFUNCTION("REGEXREPLACE(F401,""\D"", """")"),"#VALUE!")</f>
        <v>#VALUE!</v>
      </c>
    </row>
    <row r="401" spans="1:9" ht="15.75" customHeight="1">
      <c r="A401" s="1">
        <v>400</v>
      </c>
      <c r="B401" s="3">
        <v>401</v>
      </c>
      <c r="C401" s="3" t="s">
        <v>1219</v>
      </c>
      <c r="D401" s="3" t="s">
        <v>1220</v>
      </c>
      <c r="E401" s="3" t="s">
        <v>1221</v>
      </c>
      <c r="F401" s="3" t="s">
        <v>317</v>
      </c>
      <c r="G401" s="3">
        <v>9</v>
      </c>
      <c r="H401" s="3" t="s">
        <v>143</v>
      </c>
      <c r="I401" s="4" t="str">
        <f ca="1">IFERROR(__xludf.DUMMYFUNCTION("REGEXREPLACE(F402,""\D"", """")"),"8")</f>
        <v>8</v>
      </c>
    </row>
    <row r="402" spans="1:9" ht="15.75" customHeight="1">
      <c r="A402" s="1">
        <v>401</v>
      </c>
      <c r="B402" s="3">
        <v>402</v>
      </c>
      <c r="C402" s="3" t="s">
        <v>1222</v>
      </c>
      <c r="D402" s="3" t="s">
        <v>1223</v>
      </c>
      <c r="E402" s="3" t="s">
        <v>1224</v>
      </c>
      <c r="F402" s="3" t="s">
        <v>19</v>
      </c>
      <c r="G402" s="3">
        <v>37</v>
      </c>
      <c r="H402" s="3" t="s">
        <v>1225</v>
      </c>
      <c r="I402" s="4" t="str">
        <f ca="1">IFERROR(__xludf.DUMMYFUNCTION("REGEXREPLACE(F403,""\D"", """")"),"7")</f>
        <v>7</v>
      </c>
    </row>
    <row r="403" spans="1:9" ht="15.75" customHeight="1">
      <c r="A403" s="1">
        <v>402</v>
      </c>
      <c r="B403" s="3">
        <v>403</v>
      </c>
      <c r="C403" s="3" t="s">
        <v>1226</v>
      </c>
      <c r="D403" s="3" t="s">
        <v>1227</v>
      </c>
      <c r="E403" s="3" t="s">
        <v>1228</v>
      </c>
      <c r="F403" s="3">
        <v>0</v>
      </c>
      <c r="I403" s="4" t="str">
        <f ca="1">IFERROR(__xludf.DUMMYFUNCTION("REGEXREPLACE(F404,""\D"", """")"),"#VALUE!")</f>
        <v>#VALUE!</v>
      </c>
    </row>
    <row r="404" spans="1:9" ht="15.75" customHeight="1">
      <c r="A404" s="1">
        <v>403</v>
      </c>
      <c r="B404" s="3">
        <v>404</v>
      </c>
      <c r="C404" s="3" t="s">
        <v>1229</v>
      </c>
      <c r="D404" s="3" t="s">
        <v>1230</v>
      </c>
      <c r="E404" s="3" t="s">
        <v>27</v>
      </c>
      <c r="F404" s="3">
        <v>0</v>
      </c>
      <c r="I404" s="4" t="str">
        <f ca="1">IFERROR(__xludf.DUMMYFUNCTION("REGEXREPLACE(F405,""\D"", """")"),"#VALUE!")</f>
        <v>#VALUE!</v>
      </c>
    </row>
    <row r="405" spans="1:9" ht="15.75" customHeight="1">
      <c r="A405" s="1">
        <v>404</v>
      </c>
      <c r="B405" s="3">
        <v>405</v>
      </c>
      <c r="C405" s="3" t="s">
        <v>1231</v>
      </c>
      <c r="D405" s="3" t="s">
        <v>1232</v>
      </c>
      <c r="E405" s="3" t="s">
        <v>27</v>
      </c>
      <c r="F405" s="3">
        <v>0</v>
      </c>
      <c r="I405" s="4" t="str">
        <f ca="1">IFERROR(__xludf.DUMMYFUNCTION("REGEXREPLACE(F406,""\D"", """")"),"#VALUE!")</f>
        <v>#VALUE!</v>
      </c>
    </row>
    <row r="406" spans="1:9" ht="15.75" customHeight="1">
      <c r="A406" s="1">
        <v>405</v>
      </c>
      <c r="B406" s="3">
        <v>406</v>
      </c>
      <c r="C406" s="3" t="s">
        <v>1233</v>
      </c>
      <c r="D406" s="3" t="s">
        <v>1234</v>
      </c>
      <c r="E406" s="3" t="s">
        <v>27</v>
      </c>
      <c r="F406" s="3">
        <v>0</v>
      </c>
      <c r="I406" s="4" t="str">
        <f ca="1">IFERROR(__xludf.DUMMYFUNCTION("REGEXREPLACE(F407,""\D"", """")"),"#VALUE!")</f>
        <v>#VALUE!</v>
      </c>
    </row>
    <row r="407" spans="1:9" ht="15.75" customHeight="1">
      <c r="A407" s="1">
        <v>406</v>
      </c>
      <c r="B407" s="3">
        <v>407</v>
      </c>
      <c r="C407" s="3" t="s">
        <v>1235</v>
      </c>
      <c r="D407" s="3" t="s">
        <v>1236</v>
      </c>
      <c r="E407" s="3" t="s">
        <v>1237</v>
      </c>
      <c r="F407" s="3" t="s">
        <v>1238</v>
      </c>
      <c r="G407" s="3">
        <v>79</v>
      </c>
      <c r="H407" s="3" t="s">
        <v>1239</v>
      </c>
      <c r="I407" s="4" t="str">
        <f ca="1">IFERROR(__xludf.DUMMYFUNCTION("REGEXREPLACE(F408,""\D"", """")"),"98")</f>
        <v>98</v>
      </c>
    </row>
    <row r="408" spans="1:9" ht="15.75" customHeight="1">
      <c r="A408" s="1">
        <v>407</v>
      </c>
      <c r="B408" s="3">
        <v>408</v>
      </c>
      <c r="C408" s="3" t="s">
        <v>1240</v>
      </c>
      <c r="D408" s="3" t="s">
        <v>1241</v>
      </c>
      <c r="E408" s="3" t="s">
        <v>1242</v>
      </c>
      <c r="F408" s="3" t="s">
        <v>199</v>
      </c>
      <c r="G408" s="3">
        <v>17</v>
      </c>
      <c r="H408" s="3" t="s">
        <v>122</v>
      </c>
      <c r="I408" s="4" t="str">
        <f ca="1">IFERROR(__xludf.DUMMYFUNCTION("REGEXREPLACE(F409,""\D"", """")"),"24")</f>
        <v>24</v>
      </c>
    </row>
    <row r="409" spans="1:9" ht="15.75" customHeight="1">
      <c r="A409" s="1">
        <v>408</v>
      </c>
      <c r="B409" s="3">
        <v>409</v>
      </c>
      <c r="C409" s="3" t="s">
        <v>1243</v>
      </c>
      <c r="D409" s="3" t="s">
        <v>1244</v>
      </c>
      <c r="E409" s="3" t="s">
        <v>1245</v>
      </c>
      <c r="F409" s="3" t="s">
        <v>317</v>
      </c>
      <c r="G409" s="3">
        <v>15</v>
      </c>
      <c r="H409" s="3" t="s">
        <v>498</v>
      </c>
      <c r="I409" s="4" t="str">
        <f ca="1">IFERROR(__xludf.DUMMYFUNCTION("REGEXREPLACE(F410,""\D"", """")"),"8")</f>
        <v>8</v>
      </c>
    </row>
    <row r="410" spans="1:9" ht="15.75" customHeight="1">
      <c r="A410" s="1">
        <v>409</v>
      </c>
      <c r="B410" s="3">
        <v>410</v>
      </c>
      <c r="C410" s="3" t="s">
        <v>1246</v>
      </c>
      <c r="D410" s="3" t="s">
        <v>1247</v>
      </c>
      <c r="E410" s="3" t="s">
        <v>1248</v>
      </c>
      <c r="F410" s="3" t="s">
        <v>61</v>
      </c>
      <c r="G410" s="3">
        <v>9</v>
      </c>
      <c r="H410" s="3" t="s">
        <v>715</v>
      </c>
      <c r="I410" s="4" t="str">
        <f ca="1">IFERROR(__xludf.DUMMYFUNCTION("REGEXREPLACE(F411,""\D"", """")"),"5")</f>
        <v>5</v>
      </c>
    </row>
    <row r="411" spans="1:9" ht="15.75" customHeight="1">
      <c r="A411" s="1">
        <v>410</v>
      </c>
      <c r="B411" s="3">
        <v>411</v>
      </c>
      <c r="C411" s="3" t="s">
        <v>1249</v>
      </c>
      <c r="D411" s="3" t="s">
        <v>1250</v>
      </c>
      <c r="E411" s="3" t="s">
        <v>1251</v>
      </c>
      <c r="F411" s="3">
        <v>0</v>
      </c>
      <c r="I411" s="4" t="str">
        <f ca="1">IFERROR(__xludf.DUMMYFUNCTION("REGEXREPLACE(F412,""\D"", """")"),"#VALUE!")</f>
        <v>#VALUE!</v>
      </c>
    </row>
    <row r="412" spans="1:9" ht="15.75" customHeight="1">
      <c r="A412" s="1">
        <v>411</v>
      </c>
      <c r="B412" s="3">
        <v>412</v>
      </c>
      <c r="C412" s="3" t="s">
        <v>1252</v>
      </c>
      <c r="D412" s="3" t="s">
        <v>1253</v>
      </c>
      <c r="E412" s="3" t="s">
        <v>1254</v>
      </c>
      <c r="F412" s="3">
        <v>0</v>
      </c>
      <c r="I412" s="4" t="str">
        <f ca="1">IFERROR(__xludf.DUMMYFUNCTION("REGEXREPLACE(F413,""\D"", """")"),"#VALUE!")</f>
        <v>#VALUE!</v>
      </c>
    </row>
    <row r="413" spans="1:9" ht="15.75" customHeight="1">
      <c r="A413" s="1">
        <v>412</v>
      </c>
      <c r="B413" s="3">
        <v>413</v>
      </c>
      <c r="C413" s="3" t="s">
        <v>1255</v>
      </c>
      <c r="D413" s="3" t="s">
        <v>1256</v>
      </c>
      <c r="E413" s="3" t="s">
        <v>27</v>
      </c>
      <c r="F413" s="3">
        <v>0</v>
      </c>
      <c r="I413" s="4" t="str">
        <f ca="1">IFERROR(__xludf.DUMMYFUNCTION("REGEXREPLACE(F414,""\D"", """")"),"#VALUE!")</f>
        <v>#VALUE!</v>
      </c>
    </row>
    <row r="414" spans="1:9" ht="15.75" customHeight="1">
      <c r="A414" s="1">
        <v>413</v>
      </c>
      <c r="B414" s="3">
        <v>414</v>
      </c>
      <c r="C414" s="3" t="s">
        <v>1257</v>
      </c>
      <c r="D414" s="3" t="s">
        <v>1258</v>
      </c>
      <c r="E414" s="3" t="s">
        <v>1259</v>
      </c>
      <c r="F414" s="3">
        <v>0</v>
      </c>
      <c r="I414" s="4" t="str">
        <f ca="1">IFERROR(__xludf.DUMMYFUNCTION("REGEXREPLACE(F415,""\D"", """")"),"#VALUE!")</f>
        <v>#VALUE!</v>
      </c>
    </row>
    <row r="415" spans="1:9" ht="15.75" customHeight="1">
      <c r="A415" s="1">
        <v>414</v>
      </c>
      <c r="B415" s="3">
        <v>415</v>
      </c>
      <c r="C415" s="3" t="s">
        <v>1260</v>
      </c>
      <c r="D415" s="3" t="s">
        <v>1261</v>
      </c>
      <c r="E415" s="3" t="s">
        <v>27</v>
      </c>
      <c r="F415" s="3">
        <v>0</v>
      </c>
      <c r="I415" s="4" t="str">
        <f ca="1">IFERROR(__xludf.DUMMYFUNCTION("REGEXREPLACE(F416,""\D"", """")"),"#VALUE!")</f>
        <v>#VALUE!</v>
      </c>
    </row>
    <row r="416" spans="1:9" ht="15.75" customHeight="1">
      <c r="A416" s="1">
        <v>415</v>
      </c>
      <c r="B416" s="3">
        <v>416</v>
      </c>
      <c r="C416" s="3" t="s">
        <v>1262</v>
      </c>
      <c r="D416" s="3" t="s">
        <v>1263</v>
      </c>
      <c r="E416" s="3" t="s">
        <v>1264</v>
      </c>
      <c r="F416" s="3" t="s">
        <v>457</v>
      </c>
      <c r="G416" s="3">
        <v>21</v>
      </c>
      <c r="H416" s="3" t="s">
        <v>387</v>
      </c>
      <c r="I416" s="4" t="str">
        <f ca="1">IFERROR(__xludf.DUMMYFUNCTION("REGEXREPLACE(F417,""\D"", """")"),"16")</f>
        <v>16</v>
      </c>
    </row>
    <row r="417" spans="1:9" ht="15.75" customHeight="1">
      <c r="A417" s="1">
        <v>416</v>
      </c>
      <c r="B417" s="3">
        <v>417</v>
      </c>
      <c r="C417" s="3" t="s">
        <v>1265</v>
      </c>
      <c r="D417" s="3" t="s">
        <v>1266</v>
      </c>
      <c r="E417" s="3" t="s">
        <v>1267</v>
      </c>
      <c r="F417" s="3" t="s">
        <v>61</v>
      </c>
      <c r="G417" s="3">
        <v>0</v>
      </c>
      <c r="H417" s="3" t="s">
        <v>62</v>
      </c>
      <c r="I417" s="4" t="str">
        <f ca="1">IFERROR(__xludf.DUMMYFUNCTION("REGEXREPLACE(F418,""\D"", """")"),"5")</f>
        <v>5</v>
      </c>
    </row>
    <row r="418" spans="1:9" ht="15.75" customHeight="1">
      <c r="A418" s="1">
        <v>417</v>
      </c>
      <c r="B418" s="3">
        <v>418</v>
      </c>
      <c r="C418" s="3" t="s">
        <v>1268</v>
      </c>
      <c r="D418" s="3" t="s">
        <v>1269</v>
      </c>
      <c r="E418" s="3" t="s">
        <v>1270</v>
      </c>
      <c r="F418" s="3">
        <v>0</v>
      </c>
      <c r="I418" s="4" t="str">
        <f ca="1">IFERROR(__xludf.DUMMYFUNCTION("REGEXREPLACE(F419,""\D"", """")"),"#VALUE!")</f>
        <v>#VALUE!</v>
      </c>
    </row>
    <row r="419" spans="1:9" ht="15.75" customHeight="1">
      <c r="A419" s="1">
        <v>418</v>
      </c>
      <c r="B419" s="3">
        <v>419</v>
      </c>
      <c r="C419" s="3" t="s">
        <v>1271</v>
      </c>
      <c r="D419" s="3" t="s">
        <v>1272</v>
      </c>
      <c r="E419" s="3" t="s">
        <v>1273</v>
      </c>
      <c r="F419" s="3">
        <v>0</v>
      </c>
      <c r="I419" s="4" t="str">
        <f ca="1">IFERROR(__xludf.DUMMYFUNCTION("REGEXREPLACE(F420,""\D"", """")"),"#VALUE!")</f>
        <v>#VALUE!</v>
      </c>
    </row>
    <row r="420" spans="1:9" ht="15.75" customHeight="1">
      <c r="A420" s="1">
        <v>419</v>
      </c>
      <c r="B420" s="3">
        <v>420</v>
      </c>
      <c r="C420" s="3" t="s">
        <v>1274</v>
      </c>
      <c r="D420" s="3" t="s">
        <v>1275</v>
      </c>
      <c r="E420" s="3" t="s">
        <v>1276</v>
      </c>
      <c r="F420" s="3" t="s">
        <v>317</v>
      </c>
      <c r="G420" s="3">
        <v>3</v>
      </c>
      <c r="H420" s="3" t="s">
        <v>57</v>
      </c>
      <c r="I420" s="4" t="str">
        <f ca="1">IFERROR(__xludf.DUMMYFUNCTION("REGEXREPLACE(F421,""\D"", """")"),"8")</f>
        <v>8</v>
      </c>
    </row>
    <row r="421" spans="1:9" ht="15.75" customHeight="1">
      <c r="A421" s="1">
        <v>420</v>
      </c>
      <c r="B421" s="3">
        <v>421</v>
      </c>
      <c r="C421" s="3" t="s">
        <v>1277</v>
      </c>
      <c r="D421" s="3" t="s">
        <v>1278</v>
      </c>
      <c r="E421" s="3" t="s">
        <v>1279</v>
      </c>
      <c r="F421" s="3" t="s">
        <v>339</v>
      </c>
      <c r="G421" s="3">
        <v>2</v>
      </c>
      <c r="H421" s="3" t="s">
        <v>143</v>
      </c>
      <c r="I421" s="4" t="str">
        <f ca="1">IFERROR(__xludf.DUMMYFUNCTION("REGEXREPLACE(F422,""\D"", """")"),"15")</f>
        <v>15</v>
      </c>
    </row>
    <row r="422" spans="1:9" ht="15.75" customHeight="1">
      <c r="A422" s="1">
        <v>421</v>
      </c>
      <c r="B422" s="3">
        <v>422</v>
      </c>
      <c r="C422" s="3" t="s">
        <v>1280</v>
      </c>
      <c r="D422" s="3" t="s">
        <v>1281</v>
      </c>
      <c r="E422" s="3" t="s">
        <v>27</v>
      </c>
      <c r="F422" s="3">
        <v>0</v>
      </c>
      <c r="I422" s="4" t="str">
        <f ca="1">IFERROR(__xludf.DUMMYFUNCTION("REGEXREPLACE(F423,""\D"", """")"),"#VALUE!")</f>
        <v>#VALUE!</v>
      </c>
    </row>
    <row r="423" spans="1:9" ht="15.75" customHeight="1">
      <c r="A423" s="1">
        <v>422</v>
      </c>
      <c r="B423" s="3">
        <v>423</v>
      </c>
      <c r="C423" s="3" t="s">
        <v>1282</v>
      </c>
      <c r="D423" s="3" t="s">
        <v>1283</v>
      </c>
      <c r="E423" s="3" t="s">
        <v>27</v>
      </c>
      <c r="F423" s="3">
        <v>0</v>
      </c>
      <c r="I423" s="4" t="str">
        <f ca="1">IFERROR(__xludf.DUMMYFUNCTION("REGEXREPLACE(F424,""\D"", """")"),"#VALUE!")</f>
        <v>#VALUE!</v>
      </c>
    </row>
    <row r="424" spans="1:9" ht="15.75" customHeight="1">
      <c r="A424" s="1">
        <v>423</v>
      </c>
      <c r="B424" s="3">
        <v>424</v>
      </c>
      <c r="C424" s="3" t="s">
        <v>1284</v>
      </c>
      <c r="D424" s="3" t="s">
        <v>1285</v>
      </c>
      <c r="E424" s="3" t="s">
        <v>1286</v>
      </c>
      <c r="F424" s="3" t="s">
        <v>19</v>
      </c>
      <c r="G424" s="3">
        <v>13</v>
      </c>
      <c r="H424" s="3" t="s">
        <v>398</v>
      </c>
      <c r="I424" s="4" t="str">
        <f ca="1">IFERROR(__xludf.DUMMYFUNCTION("REGEXREPLACE(F425,""\D"", """")"),"7")</f>
        <v>7</v>
      </c>
    </row>
    <row r="425" spans="1:9" ht="15.75" customHeight="1">
      <c r="A425" s="1">
        <v>424</v>
      </c>
      <c r="B425" s="3">
        <v>425</v>
      </c>
      <c r="C425" s="3" t="s">
        <v>1287</v>
      </c>
      <c r="D425" s="3" t="s">
        <v>1288</v>
      </c>
      <c r="E425" s="3" t="s">
        <v>1289</v>
      </c>
      <c r="F425" s="3" t="s">
        <v>199</v>
      </c>
      <c r="G425" s="3">
        <v>84</v>
      </c>
      <c r="H425" s="3" t="s">
        <v>1290</v>
      </c>
      <c r="I425" s="4" t="str">
        <f ca="1">IFERROR(__xludf.DUMMYFUNCTION("REGEXREPLACE(F426,""\D"", """")"),"24")</f>
        <v>24</v>
      </c>
    </row>
    <row r="426" spans="1:9" ht="15.75" customHeight="1">
      <c r="A426" s="1">
        <v>425</v>
      </c>
      <c r="B426" s="3">
        <v>426</v>
      </c>
      <c r="C426" s="3" t="s">
        <v>1291</v>
      </c>
      <c r="D426" s="3" t="s">
        <v>1292</v>
      </c>
      <c r="E426" s="3" t="s">
        <v>1293</v>
      </c>
      <c r="F426" s="3" t="s">
        <v>61</v>
      </c>
      <c r="G426" s="3">
        <v>20</v>
      </c>
      <c r="H426" s="3" t="s">
        <v>139</v>
      </c>
      <c r="I426" s="4" t="str">
        <f ca="1">IFERROR(__xludf.DUMMYFUNCTION("REGEXREPLACE(F427,""\D"", """")"),"5")</f>
        <v>5</v>
      </c>
    </row>
    <row r="427" spans="1:9" ht="15.75" customHeight="1">
      <c r="A427" s="1">
        <v>426</v>
      </c>
      <c r="B427" s="3">
        <v>427</v>
      </c>
      <c r="C427" s="3" t="s">
        <v>1294</v>
      </c>
      <c r="D427" s="3" t="s">
        <v>1295</v>
      </c>
      <c r="E427" s="3" t="s">
        <v>435</v>
      </c>
      <c r="F427" s="3">
        <v>0</v>
      </c>
      <c r="I427" s="4" t="str">
        <f ca="1">IFERROR(__xludf.DUMMYFUNCTION("REGEXREPLACE(F428,""\D"", """")"),"#VALUE!")</f>
        <v>#VALUE!</v>
      </c>
    </row>
    <row r="428" spans="1:9" ht="15.75" customHeight="1">
      <c r="A428" s="1">
        <v>427</v>
      </c>
      <c r="B428" s="3">
        <v>428</v>
      </c>
      <c r="C428" s="3" t="s">
        <v>1296</v>
      </c>
      <c r="D428" s="3" t="s">
        <v>1297</v>
      </c>
      <c r="E428" s="3" t="s">
        <v>1298</v>
      </c>
      <c r="F428" s="3">
        <v>0</v>
      </c>
      <c r="I428" s="4" t="str">
        <f ca="1">IFERROR(__xludf.DUMMYFUNCTION("REGEXREPLACE(F429,""\D"", """")"),"#VALUE!")</f>
        <v>#VALUE!</v>
      </c>
    </row>
    <row r="429" spans="1:9" ht="15.75" customHeight="1">
      <c r="A429" s="1">
        <v>428</v>
      </c>
      <c r="B429" s="3">
        <v>429</v>
      </c>
      <c r="C429" s="3" t="s">
        <v>1299</v>
      </c>
      <c r="D429" s="3" t="s">
        <v>1300</v>
      </c>
      <c r="E429" s="3" t="s">
        <v>1301</v>
      </c>
      <c r="F429" s="3" t="s">
        <v>44</v>
      </c>
      <c r="G429" s="3">
        <v>0</v>
      </c>
      <c r="H429" s="3" t="s">
        <v>248</v>
      </c>
      <c r="I429" s="4" t="str">
        <f ca="1">IFERROR(__xludf.DUMMYFUNCTION("REGEXREPLACE(F430,""\D"", """")"),"12")</f>
        <v>12</v>
      </c>
    </row>
    <row r="430" spans="1:9" ht="15.75" customHeight="1">
      <c r="A430" s="1">
        <v>429</v>
      </c>
      <c r="B430" s="3">
        <v>430</v>
      </c>
      <c r="C430" s="3" t="s">
        <v>1302</v>
      </c>
      <c r="D430" s="3" t="s">
        <v>1303</v>
      </c>
      <c r="E430" s="3" t="s">
        <v>1304</v>
      </c>
      <c r="F430" s="3" t="s">
        <v>19</v>
      </c>
      <c r="G430" s="3">
        <v>5</v>
      </c>
      <c r="H430" s="3" t="s">
        <v>248</v>
      </c>
      <c r="I430" s="4" t="str">
        <f ca="1">IFERROR(__xludf.DUMMYFUNCTION("REGEXREPLACE(F431,""\D"", """")"),"7")</f>
        <v>7</v>
      </c>
    </row>
    <row r="431" spans="1:9" ht="15.75" customHeight="1">
      <c r="A431" s="1">
        <v>430</v>
      </c>
      <c r="B431" s="3">
        <v>431</v>
      </c>
      <c r="C431" s="3" t="s">
        <v>1305</v>
      </c>
      <c r="D431" s="3" t="s">
        <v>1306</v>
      </c>
      <c r="E431" s="3" t="s">
        <v>1307</v>
      </c>
      <c r="F431" s="3" t="s">
        <v>44</v>
      </c>
      <c r="G431" s="3">
        <v>6</v>
      </c>
      <c r="H431" s="3" t="s">
        <v>40</v>
      </c>
      <c r="I431" s="4" t="str">
        <f ca="1">IFERROR(__xludf.DUMMYFUNCTION("REGEXREPLACE(F432,""\D"", """")"),"12")</f>
        <v>12</v>
      </c>
    </row>
    <row r="432" spans="1:9" ht="15.75" customHeight="1">
      <c r="A432" s="1">
        <v>431</v>
      </c>
      <c r="B432" s="3">
        <v>432</v>
      </c>
      <c r="C432" s="3" t="s">
        <v>1308</v>
      </c>
      <c r="D432" s="3" t="s">
        <v>1309</v>
      </c>
      <c r="E432" s="3" t="s">
        <v>1310</v>
      </c>
      <c r="F432" s="3" t="s">
        <v>19</v>
      </c>
      <c r="G432" s="3">
        <v>2</v>
      </c>
      <c r="H432" s="3" t="s">
        <v>72</v>
      </c>
      <c r="I432" s="4" t="str">
        <f ca="1">IFERROR(__xludf.DUMMYFUNCTION("REGEXREPLACE(F433,""\D"", """")"),"7")</f>
        <v>7</v>
      </c>
    </row>
    <row r="433" spans="1:9" ht="15.75" customHeight="1">
      <c r="A433" s="1">
        <v>432</v>
      </c>
      <c r="B433" s="3">
        <v>433</v>
      </c>
      <c r="C433" s="3" t="s">
        <v>1311</v>
      </c>
      <c r="D433" s="3" t="s">
        <v>1312</v>
      </c>
      <c r="E433" s="3" t="s">
        <v>1313</v>
      </c>
      <c r="F433" s="3" t="s">
        <v>1314</v>
      </c>
      <c r="G433" s="3">
        <v>1</v>
      </c>
      <c r="H433" s="3" t="s">
        <v>1315</v>
      </c>
      <c r="I433" s="4" t="str">
        <f ca="1">IFERROR(__xludf.DUMMYFUNCTION("REGEXREPLACE(F434,""\D"", """")"),"138")</f>
        <v>138</v>
      </c>
    </row>
    <row r="434" spans="1:9" ht="15.75" customHeight="1">
      <c r="A434" s="1">
        <v>433</v>
      </c>
      <c r="B434" s="3">
        <v>434</v>
      </c>
      <c r="C434" s="3" t="s">
        <v>1316</v>
      </c>
      <c r="D434" s="3" t="s">
        <v>1317</v>
      </c>
      <c r="E434" s="3" t="s">
        <v>1318</v>
      </c>
      <c r="F434" s="3">
        <v>0</v>
      </c>
      <c r="I434" s="4" t="str">
        <f ca="1">IFERROR(__xludf.DUMMYFUNCTION("REGEXREPLACE(F435,""\D"", """")"),"#VALUE!")</f>
        <v>#VALUE!</v>
      </c>
    </row>
    <row r="435" spans="1:9" ht="15.75" customHeight="1">
      <c r="A435" s="1">
        <v>434</v>
      </c>
      <c r="B435" s="3">
        <v>435</v>
      </c>
      <c r="C435" s="3" t="s">
        <v>1319</v>
      </c>
      <c r="D435" s="3" t="s">
        <v>1320</v>
      </c>
      <c r="E435" s="3" t="s">
        <v>1321</v>
      </c>
      <c r="F435" s="3" t="s">
        <v>303</v>
      </c>
      <c r="G435" s="3">
        <v>4</v>
      </c>
      <c r="H435" s="3" t="s">
        <v>12</v>
      </c>
      <c r="I435" s="4" t="str">
        <f ca="1">IFERROR(__xludf.DUMMYFUNCTION("REGEXREPLACE(F436,""\D"", """")"),"6")</f>
        <v>6</v>
      </c>
    </row>
    <row r="436" spans="1:9" ht="15.75" customHeight="1">
      <c r="A436" s="1">
        <v>435</v>
      </c>
      <c r="B436" s="3">
        <v>436</v>
      </c>
      <c r="C436" s="3" t="s">
        <v>1322</v>
      </c>
      <c r="D436" s="3" t="s">
        <v>1323</v>
      </c>
      <c r="E436" s="3" t="s">
        <v>27</v>
      </c>
      <c r="F436" s="3">
        <v>0</v>
      </c>
      <c r="I436" s="4" t="str">
        <f ca="1">IFERROR(__xludf.DUMMYFUNCTION("REGEXREPLACE(F437,""\D"", """")"),"#VALUE!")</f>
        <v>#VALUE!</v>
      </c>
    </row>
    <row r="437" spans="1:9" ht="15.75" customHeight="1">
      <c r="A437" s="1">
        <v>436</v>
      </c>
      <c r="B437" s="3">
        <v>437</v>
      </c>
      <c r="C437" s="3" t="s">
        <v>1324</v>
      </c>
      <c r="D437" s="3" t="s">
        <v>1325</v>
      </c>
      <c r="E437" s="3" t="s">
        <v>27</v>
      </c>
      <c r="F437" s="3">
        <v>0</v>
      </c>
      <c r="I437" s="4" t="str">
        <f ca="1">IFERROR(__xludf.DUMMYFUNCTION("REGEXREPLACE(F438,""\D"", """")"),"#VALUE!")</f>
        <v>#VALUE!</v>
      </c>
    </row>
    <row r="438" spans="1:9" ht="15.75" customHeight="1">
      <c r="A438" s="1">
        <v>437</v>
      </c>
      <c r="B438" s="3">
        <v>438</v>
      </c>
      <c r="C438" s="3" t="s">
        <v>1326</v>
      </c>
      <c r="D438" s="3" t="s">
        <v>1327</v>
      </c>
      <c r="E438" s="3" t="s">
        <v>1328</v>
      </c>
      <c r="F438" s="3">
        <v>0</v>
      </c>
      <c r="I438" s="4" t="str">
        <f ca="1">IFERROR(__xludf.DUMMYFUNCTION("REGEXREPLACE(F439,""\D"", """")"),"#VALUE!")</f>
        <v>#VALUE!</v>
      </c>
    </row>
    <row r="439" spans="1:9" ht="15.75" customHeight="1">
      <c r="A439" s="1">
        <v>438</v>
      </c>
      <c r="B439" s="3">
        <v>439</v>
      </c>
      <c r="C439" s="3" t="s">
        <v>1329</v>
      </c>
      <c r="D439" s="3" t="s">
        <v>1330</v>
      </c>
      <c r="E439" s="3" t="s">
        <v>1331</v>
      </c>
      <c r="F439" s="3">
        <v>0</v>
      </c>
      <c r="I439" s="4" t="str">
        <f ca="1">IFERROR(__xludf.DUMMYFUNCTION("REGEXREPLACE(F440,""\D"", """")"),"#VALUE!")</f>
        <v>#VALUE!</v>
      </c>
    </row>
    <row r="440" spans="1:9" ht="15.75" customHeight="1">
      <c r="A440" s="1">
        <v>439</v>
      </c>
      <c r="B440" s="3">
        <v>440</v>
      </c>
      <c r="C440" s="3" t="s">
        <v>1332</v>
      </c>
      <c r="D440" s="3" t="s">
        <v>1333</v>
      </c>
      <c r="E440" s="3" t="s">
        <v>1334</v>
      </c>
      <c r="F440" s="3">
        <v>0</v>
      </c>
      <c r="I440" s="4" t="str">
        <f ca="1">IFERROR(__xludf.DUMMYFUNCTION("REGEXREPLACE(F441,""\D"", """")"),"#VALUE!")</f>
        <v>#VALUE!</v>
      </c>
    </row>
    <row r="441" spans="1:9" ht="15.75" customHeight="1">
      <c r="A441" s="1">
        <v>440</v>
      </c>
      <c r="B441" s="3">
        <v>441</v>
      </c>
      <c r="C441" s="3" t="s">
        <v>1335</v>
      </c>
      <c r="D441" s="3" t="s">
        <v>1336</v>
      </c>
      <c r="E441" s="3" t="s">
        <v>1337</v>
      </c>
      <c r="F441" s="3" t="s">
        <v>765</v>
      </c>
      <c r="G441" s="3">
        <v>4</v>
      </c>
      <c r="H441" s="3" t="s">
        <v>715</v>
      </c>
      <c r="I441" s="4" t="str">
        <f ca="1">IFERROR(__xludf.DUMMYFUNCTION("REGEXREPLACE(F442,""\D"", """")"),"10")</f>
        <v>10</v>
      </c>
    </row>
    <row r="442" spans="1:9" ht="15.75" customHeight="1">
      <c r="A442" s="1">
        <v>441</v>
      </c>
      <c r="B442" s="3">
        <v>442</v>
      </c>
      <c r="C442" s="3" t="s">
        <v>1338</v>
      </c>
      <c r="D442" s="3" t="s">
        <v>1339</v>
      </c>
      <c r="E442" s="3" t="s">
        <v>27</v>
      </c>
      <c r="F442" s="3">
        <v>0</v>
      </c>
      <c r="I442" s="4" t="str">
        <f ca="1">IFERROR(__xludf.DUMMYFUNCTION("REGEXREPLACE(F443,""\D"", """")"),"#VALUE!")</f>
        <v>#VALUE!</v>
      </c>
    </row>
    <row r="443" spans="1:9" ht="15.75" customHeight="1">
      <c r="A443" s="1">
        <v>442</v>
      </c>
      <c r="B443" s="3">
        <v>443</v>
      </c>
      <c r="C443" s="3" t="s">
        <v>1340</v>
      </c>
      <c r="D443" s="3" t="s">
        <v>1341</v>
      </c>
      <c r="E443" s="3" t="s">
        <v>1342</v>
      </c>
      <c r="F443" s="3">
        <v>0</v>
      </c>
      <c r="I443" s="4" t="str">
        <f ca="1">IFERROR(__xludf.DUMMYFUNCTION("REGEXREPLACE(F444,""\D"", """")"),"#VALUE!")</f>
        <v>#VALUE!</v>
      </c>
    </row>
    <row r="444" spans="1:9" ht="15.75" customHeight="1">
      <c r="A444" s="1">
        <v>443</v>
      </c>
      <c r="B444" s="3">
        <v>444</v>
      </c>
      <c r="C444" s="3" t="s">
        <v>1343</v>
      </c>
      <c r="D444" s="3" t="s">
        <v>1344</v>
      </c>
      <c r="E444" s="3" t="s">
        <v>1345</v>
      </c>
      <c r="F444" s="3">
        <v>0</v>
      </c>
      <c r="I444" s="4" t="str">
        <f ca="1">IFERROR(__xludf.DUMMYFUNCTION("REGEXREPLACE(F445,""\D"", """")"),"#VALUE!")</f>
        <v>#VALUE!</v>
      </c>
    </row>
    <row r="445" spans="1:9" ht="15.75" customHeight="1">
      <c r="A445" s="1">
        <v>444</v>
      </c>
      <c r="B445" s="3">
        <v>445</v>
      </c>
      <c r="C445" s="3" t="s">
        <v>1346</v>
      </c>
      <c r="D445" s="3" t="s">
        <v>1347</v>
      </c>
      <c r="E445" s="3" t="s">
        <v>1348</v>
      </c>
      <c r="F445" s="3" t="s">
        <v>88</v>
      </c>
      <c r="G445" s="3">
        <v>5</v>
      </c>
      <c r="H445" s="3" t="s">
        <v>72</v>
      </c>
      <c r="I445" s="4" t="str">
        <f ca="1">IFERROR(__xludf.DUMMYFUNCTION("REGEXREPLACE(F446,""\D"", """")"),"4")</f>
        <v>4</v>
      </c>
    </row>
    <row r="446" spans="1:9" ht="15.75" customHeight="1">
      <c r="A446" s="1">
        <v>445</v>
      </c>
      <c r="B446" s="3">
        <v>446</v>
      </c>
      <c r="C446" s="3" t="s">
        <v>1349</v>
      </c>
      <c r="D446" s="3" t="s">
        <v>1350</v>
      </c>
      <c r="E446" s="3" t="s">
        <v>1351</v>
      </c>
      <c r="F446" s="3">
        <v>0</v>
      </c>
      <c r="I446" s="4" t="str">
        <f ca="1">IFERROR(__xludf.DUMMYFUNCTION("REGEXREPLACE(F447,""\D"", """")"),"#VALUE!")</f>
        <v>#VALUE!</v>
      </c>
    </row>
    <row r="447" spans="1:9" ht="15.75" customHeight="1">
      <c r="A447" s="1">
        <v>446</v>
      </c>
      <c r="B447" s="3">
        <v>447</v>
      </c>
      <c r="C447" s="3" t="s">
        <v>1352</v>
      </c>
      <c r="D447" s="3" t="s">
        <v>1353</v>
      </c>
      <c r="E447" s="3" t="s">
        <v>1354</v>
      </c>
      <c r="F447" s="3" t="s">
        <v>96</v>
      </c>
      <c r="G447" s="3">
        <v>5</v>
      </c>
      <c r="H447" s="3" t="s">
        <v>715</v>
      </c>
      <c r="I447" s="4" t="str">
        <f ca="1">IFERROR(__xludf.DUMMYFUNCTION("REGEXREPLACE(F448,""\D"", """")"),"9")</f>
        <v>9</v>
      </c>
    </row>
    <row r="448" spans="1:9" ht="15.75" customHeight="1">
      <c r="A448" s="1">
        <v>447</v>
      </c>
      <c r="B448" s="3">
        <v>448</v>
      </c>
      <c r="C448" s="3" t="s">
        <v>1355</v>
      </c>
      <c r="D448" s="3" t="s">
        <v>1356</v>
      </c>
      <c r="E448" s="3" t="s">
        <v>1357</v>
      </c>
      <c r="F448" s="3" t="s">
        <v>1358</v>
      </c>
      <c r="G448" s="3">
        <v>8</v>
      </c>
      <c r="H448" s="3" t="s">
        <v>1359</v>
      </c>
      <c r="I448" s="4" t="str">
        <f ca="1">IFERROR(__xludf.DUMMYFUNCTION("REGEXREPLACE(F449,""\D"", """")"),"37")</f>
        <v>37</v>
      </c>
    </row>
    <row r="449" spans="1:9" ht="15.75" customHeight="1">
      <c r="A449" s="1">
        <v>448</v>
      </c>
      <c r="B449" s="3">
        <v>449</v>
      </c>
      <c r="C449" s="3" t="s">
        <v>1360</v>
      </c>
      <c r="D449" s="3" t="s">
        <v>1361</v>
      </c>
      <c r="E449" s="3" t="s">
        <v>1362</v>
      </c>
      <c r="F449" s="3" t="s">
        <v>96</v>
      </c>
      <c r="G449" s="3">
        <v>10</v>
      </c>
      <c r="H449" s="3" t="s">
        <v>642</v>
      </c>
      <c r="I449" s="4" t="str">
        <f ca="1">IFERROR(__xludf.DUMMYFUNCTION("REGEXREPLACE(F450,""\D"", """")"),"9")</f>
        <v>9</v>
      </c>
    </row>
    <row r="450" spans="1:9" ht="15.75" customHeight="1">
      <c r="A450" s="1">
        <v>449</v>
      </c>
      <c r="B450" s="3">
        <v>450</v>
      </c>
      <c r="C450" s="3" t="s">
        <v>1363</v>
      </c>
      <c r="D450" s="3" t="s">
        <v>1364</v>
      </c>
      <c r="E450" s="3" t="s">
        <v>1365</v>
      </c>
      <c r="F450" s="3" t="s">
        <v>11</v>
      </c>
      <c r="G450" s="3">
        <v>7</v>
      </c>
      <c r="H450" s="3" t="s">
        <v>12</v>
      </c>
      <c r="I450" s="4" t="str">
        <f ca="1">IFERROR(__xludf.DUMMYFUNCTION("REGEXREPLACE(F451,""\D"", """")"),"3")</f>
        <v>3</v>
      </c>
    </row>
    <row r="451" spans="1:9" ht="15.75" customHeight="1">
      <c r="A451" s="1">
        <v>450</v>
      </c>
      <c r="B451" s="3">
        <v>451</v>
      </c>
      <c r="C451" s="3" t="s">
        <v>1366</v>
      </c>
      <c r="D451" s="3" t="s">
        <v>1367</v>
      </c>
      <c r="E451" s="3" t="s">
        <v>1368</v>
      </c>
      <c r="F451" s="3" t="s">
        <v>339</v>
      </c>
      <c r="G451" s="3">
        <v>8</v>
      </c>
      <c r="H451" s="3" t="s">
        <v>498</v>
      </c>
      <c r="I451" s="4" t="str">
        <f ca="1">IFERROR(__xludf.DUMMYFUNCTION("REGEXREPLACE(F452,""\D"", """")"),"15")</f>
        <v>15</v>
      </c>
    </row>
    <row r="452" spans="1:9" ht="15.75" customHeight="1">
      <c r="A452" s="1">
        <v>451</v>
      </c>
      <c r="B452" s="3">
        <v>452</v>
      </c>
      <c r="C452" s="3" t="s">
        <v>1369</v>
      </c>
      <c r="D452" s="3" t="s">
        <v>1370</v>
      </c>
      <c r="E452" s="3" t="s">
        <v>27</v>
      </c>
      <c r="F452" s="3">
        <v>0</v>
      </c>
      <c r="I452" s="4" t="str">
        <f ca="1">IFERROR(__xludf.DUMMYFUNCTION("REGEXREPLACE(F453,""\D"", """")"),"#VALUE!")</f>
        <v>#VALUE!</v>
      </c>
    </row>
    <row r="453" spans="1:9" ht="15.75" customHeight="1">
      <c r="A453" s="1">
        <v>452</v>
      </c>
      <c r="B453" s="3">
        <v>453</v>
      </c>
      <c r="C453" s="3" t="s">
        <v>1371</v>
      </c>
      <c r="D453" s="3" t="s">
        <v>1372</v>
      </c>
      <c r="E453" s="3" t="s">
        <v>1373</v>
      </c>
      <c r="F453" s="3">
        <v>0</v>
      </c>
      <c r="I453" s="4" t="str">
        <f ca="1">IFERROR(__xludf.DUMMYFUNCTION("REGEXREPLACE(F454,""\D"", """")"),"#VALUE!")</f>
        <v>#VALUE!</v>
      </c>
    </row>
    <row r="454" spans="1:9" ht="15.75" customHeight="1">
      <c r="A454" s="1">
        <v>453</v>
      </c>
      <c r="B454" s="3">
        <v>454</v>
      </c>
      <c r="C454" s="3" t="s">
        <v>1374</v>
      </c>
      <c r="D454" s="3" t="s">
        <v>1375</v>
      </c>
      <c r="E454" s="3" t="s">
        <v>27</v>
      </c>
      <c r="F454" s="3">
        <v>0</v>
      </c>
      <c r="I454" s="4" t="str">
        <f ca="1">IFERROR(__xludf.DUMMYFUNCTION("REGEXREPLACE(F455,""\D"", """")"),"#VALUE!")</f>
        <v>#VALUE!</v>
      </c>
    </row>
    <row r="455" spans="1:9" ht="15.75" customHeight="1">
      <c r="A455" s="1">
        <v>454</v>
      </c>
      <c r="B455" s="3">
        <v>455</v>
      </c>
      <c r="C455" s="3" t="s">
        <v>1376</v>
      </c>
      <c r="D455" s="3" t="s">
        <v>1377</v>
      </c>
      <c r="E455" s="3" t="s">
        <v>1378</v>
      </c>
      <c r="F455" s="3">
        <v>0</v>
      </c>
      <c r="I455" s="4" t="str">
        <f ca="1">IFERROR(__xludf.DUMMYFUNCTION("REGEXREPLACE(F456,""\D"", """")"),"#VALUE!")</f>
        <v>#VALUE!</v>
      </c>
    </row>
    <row r="456" spans="1:9" ht="15.75" customHeight="1">
      <c r="A456" s="1">
        <v>455</v>
      </c>
      <c r="B456" s="3">
        <v>456</v>
      </c>
      <c r="C456" s="3" t="s">
        <v>1379</v>
      </c>
      <c r="D456" s="3" t="s">
        <v>1380</v>
      </c>
      <c r="E456" s="3" t="s">
        <v>27</v>
      </c>
      <c r="F456" s="3">
        <v>0</v>
      </c>
      <c r="I456" s="4" t="str">
        <f ca="1">IFERROR(__xludf.DUMMYFUNCTION("REGEXREPLACE(F457,""\D"", """")"),"#VALUE!")</f>
        <v>#VALUE!</v>
      </c>
    </row>
    <row r="457" spans="1:9" ht="15.75" customHeight="1">
      <c r="A457" s="1">
        <v>456</v>
      </c>
      <c r="B457" s="3">
        <v>457</v>
      </c>
      <c r="C457" s="3" t="s">
        <v>1381</v>
      </c>
      <c r="D457" s="3" t="s">
        <v>1382</v>
      </c>
      <c r="E457" s="3" t="s">
        <v>1383</v>
      </c>
      <c r="F457" s="3">
        <v>0</v>
      </c>
      <c r="I457" s="4" t="str">
        <f ca="1">IFERROR(__xludf.DUMMYFUNCTION("REGEXREPLACE(F458,""\D"", """")"),"#VALUE!")</f>
        <v>#VALUE!</v>
      </c>
    </row>
    <row r="458" spans="1:9" ht="15.75" customHeight="1">
      <c r="A458" s="1">
        <v>457</v>
      </c>
      <c r="B458" s="3">
        <v>458</v>
      </c>
      <c r="C458" s="3" t="s">
        <v>1384</v>
      </c>
      <c r="D458" s="3" t="s">
        <v>1385</v>
      </c>
      <c r="E458" s="3" t="s">
        <v>1386</v>
      </c>
      <c r="F458" s="3">
        <v>0</v>
      </c>
      <c r="I458" s="4" t="str">
        <f ca="1">IFERROR(__xludf.DUMMYFUNCTION("REGEXREPLACE(F459,""\D"", """")"),"#VALUE!")</f>
        <v>#VALUE!</v>
      </c>
    </row>
    <row r="459" spans="1:9" ht="15.75" customHeight="1">
      <c r="A459" s="1">
        <v>458</v>
      </c>
      <c r="B459" s="3">
        <v>459</v>
      </c>
      <c r="C459" s="3" t="s">
        <v>1387</v>
      </c>
      <c r="D459" s="3" t="s">
        <v>1388</v>
      </c>
      <c r="E459" s="3" t="s">
        <v>1389</v>
      </c>
      <c r="F459" s="3" t="s">
        <v>121</v>
      </c>
      <c r="G459" s="3">
        <v>0</v>
      </c>
      <c r="H459" s="3" t="s">
        <v>143</v>
      </c>
      <c r="I459" s="4" t="str">
        <f ca="1">IFERROR(__xludf.DUMMYFUNCTION("REGEXREPLACE(F460,""\D"", """")"),"17")</f>
        <v>17</v>
      </c>
    </row>
    <row r="460" spans="1:9" ht="15.75" customHeight="1">
      <c r="A460" s="1">
        <v>459</v>
      </c>
      <c r="B460" s="3">
        <v>460</v>
      </c>
      <c r="C460" s="3" t="s">
        <v>1390</v>
      </c>
      <c r="D460" s="3" t="s">
        <v>1391</v>
      </c>
      <c r="E460" s="3" t="s">
        <v>1392</v>
      </c>
      <c r="F460" s="3" t="s">
        <v>1172</v>
      </c>
      <c r="G460" s="3">
        <v>0</v>
      </c>
      <c r="H460" s="3" t="s">
        <v>200</v>
      </c>
      <c r="I460" s="4" t="str">
        <f ca="1">IFERROR(__xludf.DUMMYFUNCTION("REGEXREPLACE(F461,""\D"", """")"),"26")</f>
        <v>26</v>
      </c>
    </row>
    <row r="461" spans="1:9" ht="15.75" customHeight="1">
      <c r="A461" s="1">
        <v>460</v>
      </c>
      <c r="B461" s="3">
        <v>461</v>
      </c>
      <c r="C461" s="3" t="s">
        <v>1393</v>
      </c>
      <c r="D461" s="3" t="s">
        <v>1394</v>
      </c>
      <c r="E461" s="3" t="s">
        <v>1395</v>
      </c>
      <c r="F461" s="3">
        <v>0</v>
      </c>
      <c r="I461" s="4" t="str">
        <f ca="1">IFERROR(__xludf.DUMMYFUNCTION("REGEXREPLACE(F462,""\D"", """")"),"#VALUE!")</f>
        <v>#VALUE!</v>
      </c>
    </row>
    <row r="462" spans="1:9" ht="15.75" customHeight="1">
      <c r="A462" s="1">
        <v>461</v>
      </c>
      <c r="B462" s="3">
        <v>462</v>
      </c>
      <c r="C462" s="3" t="s">
        <v>1396</v>
      </c>
      <c r="D462" s="3" t="s">
        <v>1397</v>
      </c>
      <c r="E462" s="3" t="s">
        <v>1398</v>
      </c>
      <c r="F462" s="3" t="s">
        <v>303</v>
      </c>
      <c r="G462" s="3">
        <v>0</v>
      </c>
      <c r="H462" s="3" t="s">
        <v>266</v>
      </c>
      <c r="I462" s="4" t="str">
        <f ca="1">IFERROR(__xludf.DUMMYFUNCTION("REGEXREPLACE(F463,""\D"", """")"),"6")</f>
        <v>6</v>
      </c>
    </row>
    <row r="463" spans="1:9" ht="15.75" customHeight="1">
      <c r="A463" s="1">
        <v>462</v>
      </c>
      <c r="B463" s="3">
        <v>463</v>
      </c>
      <c r="C463" s="3" t="s">
        <v>1399</v>
      </c>
      <c r="D463" s="3" t="s">
        <v>1400</v>
      </c>
      <c r="E463" s="3" t="s">
        <v>1401</v>
      </c>
      <c r="F463" s="3">
        <v>0</v>
      </c>
      <c r="I463" s="4" t="str">
        <f ca="1">IFERROR(__xludf.DUMMYFUNCTION("REGEXREPLACE(F464,""\D"", """")"),"#VALUE!")</f>
        <v>#VALUE!</v>
      </c>
    </row>
    <row r="464" spans="1:9" ht="15.75" customHeight="1">
      <c r="A464" s="1">
        <v>463</v>
      </c>
      <c r="B464" s="3">
        <v>464</v>
      </c>
      <c r="C464" s="3" t="s">
        <v>1402</v>
      </c>
      <c r="D464" s="3" t="s">
        <v>1403</v>
      </c>
      <c r="E464" s="3" t="s">
        <v>1404</v>
      </c>
      <c r="F464" s="3" t="s">
        <v>61</v>
      </c>
      <c r="G464" s="3">
        <v>11</v>
      </c>
      <c r="H464" s="3" t="s">
        <v>97</v>
      </c>
      <c r="I464" s="4" t="str">
        <f ca="1">IFERROR(__xludf.DUMMYFUNCTION("REGEXREPLACE(F465,""\D"", """")"),"5")</f>
        <v>5</v>
      </c>
    </row>
    <row r="465" spans="1:9" ht="15.75" customHeight="1">
      <c r="A465" s="1">
        <v>464</v>
      </c>
      <c r="B465" s="3">
        <v>465</v>
      </c>
      <c r="C465" s="3" t="s">
        <v>1405</v>
      </c>
      <c r="D465" s="3" t="s">
        <v>1406</v>
      </c>
      <c r="E465" s="3" t="s">
        <v>1407</v>
      </c>
      <c r="F465" s="3" t="s">
        <v>11</v>
      </c>
      <c r="G465" s="3">
        <v>3</v>
      </c>
      <c r="H465" s="3" t="s">
        <v>266</v>
      </c>
      <c r="I465" s="4" t="str">
        <f ca="1">IFERROR(__xludf.DUMMYFUNCTION("REGEXREPLACE(F466,""\D"", """")"),"3")</f>
        <v>3</v>
      </c>
    </row>
    <row r="466" spans="1:9" ht="15.75" customHeight="1">
      <c r="A466" s="1">
        <v>465</v>
      </c>
      <c r="B466" s="3">
        <v>466</v>
      </c>
      <c r="C466" s="3" t="s">
        <v>1408</v>
      </c>
      <c r="D466" s="3" t="s">
        <v>1409</v>
      </c>
      <c r="E466" s="3" t="s">
        <v>1410</v>
      </c>
      <c r="F466" s="3" t="s">
        <v>457</v>
      </c>
      <c r="G466" s="3">
        <v>0</v>
      </c>
      <c r="H466" s="3" t="s">
        <v>97</v>
      </c>
      <c r="I466" s="4" t="str">
        <f ca="1">IFERROR(__xludf.DUMMYFUNCTION("REGEXREPLACE(F467,""\D"", """")"),"16")</f>
        <v>16</v>
      </c>
    </row>
    <row r="467" spans="1:9" ht="15.75" customHeight="1">
      <c r="A467" s="1">
        <v>466</v>
      </c>
      <c r="B467" s="3">
        <v>467</v>
      </c>
      <c r="C467" s="3" t="s">
        <v>1411</v>
      </c>
      <c r="D467" s="3" t="s">
        <v>1412</v>
      </c>
      <c r="E467" s="3" t="s">
        <v>1413</v>
      </c>
      <c r="F467" s="3" t="s">
        <v>1414</v>
      </c>
      <c r="G467" s="3">
        <v>260</v>
      </c>
      <c r="H467" s="3" t="s">
        <v>1415</v>
      </c>
      <c r="I467" s="4" t="str">
        <f ca="1">IFERROR(__xludf.DUMMYFUNCTION("REGEXREPLACE(F468,""\D"", """")"),"84")</f>
        <v>84</v>
      </c>
    </row>
    <row r="468" spans="1:9" ht="15.75" customHeight="1">
      <c r="A468" s="1">
        <v>467</v>
      </c>
      <c r="B468" s="3">
        <v>468</v>
      </c>
      <c r="C468" s="3" t="s">
        <v>1416</v>
      </c>
      <c r="D468" s="3" t="s">
        <v>1417</v>
      </c>
      <c r="E468" s="3" t="s">
        <v>1418</v>
      </c>
      <c r="F468" s="3" t="s">
        <v>765</v>
      </c>
      <c r="G468" s="3">
        <v>4</v>
      </c>
      <c r="H468" s="3" t="s">
        <v>715</v>
      </c>
      <c r="I468" s="4" t="str">
        <f ca="1">IFERROR(__xludf.DUMMYFUNCTION("REGEXREPLACE(F469,""\D"", """")"),"10")</f>
        <v>10</v>
      </c>
    </row>
    <row r="469" spans="1:9" ht="15.75" customHeight="1">
      <c r="A469" s="1">
        <v>468</v>
      </c>
      <c r="B469" s="3">
        <v>469</v>
      </c>
      <c r="C469" s="3" t="s">
        <v>1419</v>
      </c>
      <c r="D469" s="3" t="s">
        <v>1420</v>
      </c>
      <c r="E469" s="3" t="s">
        <v>1421</v>
      </c>
      <c r="F469" s="3" t="s">
        <v>1422</v>
      </c>
      <c r="G469" s="3">
        <v>0</v>
      </c>
      <c r="H469" s="3" t="s">
        <v>656</v>
      </c>
      <c r="I469" s="4" t="str">
        <f ca="1">IFERROR(__xludf.DUMMYFUNCTION("REGEXREPLACE(F470,""\D"", """")"),"59")</f>
        <v>59</v>
      </c>
    </row>
    <row r="470" spans="1:9" ht="15.75" customHeight="1">
      <c r="A470" s="1">
        <v>469</v>
      </c>
      <c r="B470" s="3">
        <v>470</v>
      </c>
      <c r="C470" s="3" t="s">
        <v>1423</v>
      </c>
      <c r="D470" s="3" t="s">
        <v>1424</v>
      </c>
      <c r="E470" s="3" t="s">
        <v>1425</v>
      </c>
      <c r="F470" s="3" t="s">
        <v>812</v>
      </c>
      <c r="G470" s="3">
        <v>1</v>
      </c>
      <c r="H470" s="3" t="s">
        <v>248</v>
      </c>
      <c r="I470" s="4" t="str">
        <f ca="1">IFERROR(__xludf.DUMMYFUNCTION("REGEXREPLACE(F471,""\D"", """")"),"11")</f>
        <v>11</v>
      </c>
    </row>
    <row r="471" spans="1:9" ht="15.75" customHeight="1">
      <c r="A471" s="1">
        <v>470</v>
      </c>
      <c r="B471" s="3">
        <v>471</v>
      </c>
      <c r="C471" s="3" t="s">
        <v>1426</v>
      </c>
      <c r="D471" s="3" t="s">
        <v>1427</v>
      </c>
      <c r="E471" s="3" t="s">
        <v>27</v>
      </c>
      <c r="F471" s="3">
        <v>0</v>
      </c>
      <c r="I471" s="4" t="str">
        <f ca="1">IFERROR(__xludf.DUMMYFUNCTION("REGEXREPLACE(F472,""\D"", """")"),"#VALUE!")</f>
        <v>#VALUE!</v>
      </c>
    </row>
    <row r="472" spans="1:9" ht="15.75" customHeight="1">
      <c r="A472" s="1">
        <v>471</v>
      </c>
      <c r="B472" s="3">
        <v>472</v>
      </c>
      <c r="C472" s="3" t="s">
        <v>1428</v>
      </c>
      <c r="D472" s="3" t="s">
        <v>1429</v>
      </c>
      <c r="E472" s="3" t="s">
        <v>1430</v>
      </c>
      <c r="F472" s="3">
        <v>0</v>
      </c>
      <c r="I472" s="4" t="str">
        <f ca="1">IFERROR(__xludf.DUMMYFUNCTION("REGEXREPLACE(F473,""\D"", """")"),"#VALUE!")</f>
        <v>#VALUE!</v>
      </c>
    </row>
    <row r="473" spans="1:9" ht="15.75" customHeight="1">
      <c r="A473" s="1">
        <v>472</v>
      </c>
      <c r="B473" s="3">
        <v>473</v>
      </c>
      <c r="C473" s="3" t="s">
        <v>1431</v>
      </c>
      <c r="D473" s="3" t="s">
        <v>1432</v>
      </c>
      <c r="E473" s="3" t="s">
        <v>1433</v>
      </c>
      <c r="F473" s="3" t="s">
        <v>19</v>
      </c>
      <c r="G473" s="3">
        <v>4</v>
      </c>
      <c r="H473" s="3" t="s">
        <v>57</v>
      </c>
      <c r="I473" s="4" t="str">
        <f ca="1">IFERROR(__xludf.DUMMYFUNCTION("REGEXREPLACE(F474,""\D"", """")"),"7")</f>
        <v>7</v>
      </c>
    </row>
    <row r="474" spans="1:9" ht="15.75" customHeight="1">
      <c r="A474" s="1">
        <v>473</v>
      </c>
      <c r="B474" s="3">
        <v>474</v>
      </c>
      <c r="C474" s="3" t="s">
        <v>1434</v>
      </c>
      <c r="D474" s="3" t="s">
        <v>1435</v>
      </c>
      <c r="E474" s="3" t="s">
        <v>1436</v>
      </c>
      <c r="F474" s="3" t="s">
        <v>339</v>
      </c>
      <c r="G474" s="3">
        <v>7</v>
      </c>
      <c r="H474" s="3" t="s">
        <v>111</v>
      </c>
      <c r="I474" s="4" t="str">
        <f ca="1">IFERROR(__xludf.DUMMYFUNCTION("REGEXREPLACE(F475,""\D"", """")"),"15")</f>
        <v>15</v>
      </c>
    </row>
    <row r="475" spans="1:9" ht="15.75" customHeight="1">
      <c r="A475" s="1">
        <v>474</v>
      </c>
      <c r="B475" s="3">
        <v>475</v>
      </c>
      <c r="C475" s="3" t="s">
        <v>1437</v>
      </c>
      <c r="D475" s="3" t="s">
        <v>1438</v>
      </c>
      <c r="E475" s="3" t="s">
        <v>27</v>
      </c>
      <c r="F475" s="3">
        <v>0</v>
      </c>
      <c r="I475" s="4" t="str">
        <f ca="1">IFERROR(__xludf.DUMMYFUNCTION("REGEXREPLACE(F476,""\D"", """")"),"#VALUE!")</f>
        <v>#VALUE!</v>
      </c>
    </row>
    <row r="476" spans="1:9" ht="15.75" customHeight="1">
      <c r="A476" s="1">
        <v>475</v>
      </c>
      <c r="B476" s="3">
        <v>476</v>
      </c>
      <c r="C476" s="3" t="s">
        <v>1439</v>
      </c>
      <c r="D476" s="3" t="s">
        <v>1440</v>
      </c>
      <c r="E476" s="3" t="s">
        <v>1441</v>
      </c>
      <c r="F476" s="3" t="s">
        <v>317</v>
      </c>
      <c r="G476" s="3">
        <v>25</v>
      </c>
      <c r="H476" s="3" t="s">
        <v>380</v>
      </c>
      <c r="I476" s="4" t="str">
        <f ca="1">IFERROR(__xludf.DUMMYFUNCTION("REGEXREPLACE(F477,""\D"", """")"),"8")</f>
        <v>8</v>
      </c>
    </row>
    <row r="477" spans="1:9" ht="15.75" customHeight="1">
      <c r="A477" s="1">
        <v>476</v>
      </c>
      <c r="B477" s="3">
        <v>477</v>
      </c>
      <c r="C477" s="3" t="s">
        <v>1442</v>
      </c>
      <c r="D477" s="3" t="s">
        <v>1443</v>
      </c>
      <c r="E477" s="3" t="s">
        <v>1444</v>
      </c>
      <c r="F477" s="3" t="s">
        <v>61</v>
      </c>
      <c r="G477" s="3">
        <v>13</v>
      </c>
      <c r="H477" s="3" t="s">
        <v>40</v>
      </c>
      <c r="I477" s="4" t="str">
        <f ca="1">IFERROR(__xludf.DUMMYFUNCTION("REGEXREPLACE(F478,""\D"", """")"),"5")</f>
        <v>5</v>
      </c>
    </row>
    <row r="478" spans="1:9" ht="15.75" customHeight="1">
      <c r="A478" s="1">
        <v>477</v>
      </c>
      <c r="B478" s="3">
        <v>478</v>
      </c>
      <c r="C478" s="3" t="s">
        <v>1445</v>
      </c>
      <c r="D478" s="3" t="s">
        <v>1446</v>
      </c>
      <c r="E478" s="3" t="s">
        <v>1447</v>
      </c>
      <c r="F478" s="3" t="s">
        <v>1165</v>
      </c>
      <c r="G478" s="3">
        <v>3</v>
      </c>
      <c r="H478" s="3" t="s">
        <v>200</v>
      </c>
      <c r="I478" s="4" t="str">
        <f ca="1">IFERROR(__xludf.DUMMYFUNCTION("REGEXREPLACE(F479,""\D"", """")"),"23")</f>
        <v>23</v>
      </c>
    </row>
    <row r="479" spans="1:9" ht="15.75" customHeight="1">
      <c r="A479" s="1">
        <v>478</v>
      </c>
      <c r="B479" s="3">
        <v>479</v>
      </c>
      <c r="C479" s="3" t="s">
        <v>1448</v>
      </c>
      <c r="D479" s="3" t="s">
        <v>1449</v>
      </c>
      <c r="E479" s="3" t="s">
        <v>1450</v>
      </c>
      <c r="F479" s="3" t="s">
        <v>121</v>
      </c>
      <c r="G479" s="3">
        <v>52</v>
      </c>
      <c r="H479" s="3" t="s">
        <v>1451</v>
      </c>
      <c r="I479" s="4" t="str">
        <f ca="1">IFERROR(__xludf.DUMMYFUNCTION("REGEXREPLACE(F480,""\D"", """")"),"17")</f>
        <v>17</v>
      </c>
    </row>
    <row r="480" spans="1:9" ht="15.75" customHeight="1">
      <c r="A480" s="1">
        <v>479</v>
      </c>
      <c r="B480" s="3">
        <v>480</v>
      </c>
      <c r="C480" s="3" t="s">
        <v>1452</v>
      </c>
      <c r="D480" s="3" t="s">
        <v>1453</v>
      </c>
      <c r="E480" s="3" t="s">
        <v>1454</v>
      </c>
      <c r="F480" s="3" t="s">
        <v>121</v>
      </c>
      <c r="G480" s="3">
        <v>14</v>
      </c>
      <c r="H480" s="3" t="s">
        <v>524</v>
      </c>
      <c r="I480" s="4" t="str">
        <f ca="1">IFERROR(__xludf.DUMMYFUNCTION("REGEXREPLACE(F481,""\D"", """")"),"17")</f>
        <v>17</v>
      </c>
    </row>
    <row r="481" spans="1:9" ht="15.75" customHeight="1">
      <c r="A481" s="1">
        <v>480</v>
      </c>
      <c r="B481" s="3">
        <v>481</v>
      </c>
      <c r="C481" s="3" t="s">
        <v>1455</v>
      </c>
      <c r="D481" s="3" t="s">
        <v>1456</v>
      </c>
      <c r="E481" s="3" t="s">
        <v>1457</v>
      </c>
      <c r="F481" s="3" t="s">
        <v>765</v>
      </c>
      <c r="G481" s="3">
        <v>0</v>
      </c>
      <c r="H481" s="3" t="s">
        <v>12</v>
      </c>
      <c r="I481" s="4" t="str">
        <f ca="1">IFERROR(__xludf.DUMMYFUNCTION("REGEXREPLACE(F482,""\D"", """")"),"10")</f>
        <v>10</v>
      </c>
    </row>
    <row r="482" spans="1:9" ht="15.75" customHeight="1">
      <c r="A482" s="1">
        <v>481</v>
      </c>
      <c r="B482" s="3">
        <v>482</v>
      </c>
      <c r="C482" s="3" t="s">
        <v>1458</v>
      </c>
      <c r="D482" s="3" t="s">
        <v>1459</v>
      </c>
      <c r="E482" s="3" t="s">
        <v>1460</v>
      </c>
      <c r="F482" s="3">
        <v>0</v>
      </c>
      <c r="I482" s="4" t="str">
        <f ca="1">IFERROR(__xludf.DUMMYFUNCTION("REGEXREPLACE(F483,""\D"", """")"),"#VALUE!")</f>
        <v>#VALUE!</v>
      </c>
    </row>
    <row r="483" spans="1:9" ht="15.75" customHeight="1">
      <c r="A483" s="1">
        <v>482</v>
      </c>
      <c r="B483" s="3">
        <v>483</v>
      </c>
      <c r="C483" s="3" t="s">
        <v>1461</v>
      </c>
      <c r="D483" s="3" t="s">
        <v>1462</v>
      </c>
      <c r="E483" s="3" t="s">
        <v>27</v>
      </c>
      <c r="F483" s="3">
        <v>0</v>
      </c>
      <c r="I483" s="4" t="str">
        <f ca="1">IFERROR(__xludf.DUMMYFUNCTION("REGEXREPLACE(F484,""\D"", """")"),"#VALUE!")</f>
        <v>#VALUE!</v>
      </c>
    </row>
    <row r="484" spans="1:9" ht="15.75" customHeight="1">
      <c r="A484" s="1">
        <v>483</v>
      </c>
      <c r="B484" s="3">
        <v>484</v>
      </c>
      <c r="C484" s="3" t="s">
        <v>1463</v>
      </c>
      <c r="D484" s="3" t="s">
        <v>1464</v>
      </c>
      <c r="E484" s="3" t="s">
        <v>1465</v>
      </c>
      <c r="F484" s="3">
        <v>0</v>
      </c>
      <c r="I484" s="4" t="str">
        <f ca="1">IFERROR(__xludf.DUMMYFUNCTION("REGEXREPLACE(F485,""\D"", """")"),"#VALUE!")</f>
        <v>#VALUE!</v>
      </c>
    </row>
    <row r="485" spans="1:9" ht="15.75" customHeight="1">
      <c r="A485" s="1">
        <v>484</v>
      </c>
      <c r="B485" s="3">
        <v>485</v>
      </c>
      <c r="C485" s="3" t="s">
        <v>1466</v>
      </c>
      <c r="D485" s="3" t="s">
        <v>1467</v>
      </c>
      <c r="E485" s="3" t="s">
        <v>1468</v>
      </c>
      <c r="F485" s="3">
        <v>0</v>
      </c>
      <c r="I485" s="4" t="str">
        <f ca="1">IFERROR(__xludf.DUMMYFUNCTION("REGEXREPLACE(F486,""\D"", """")"),"#VALUE!")</f>
        <v>#VALUE!</v>
      </c>
    </row>
    <row r="486" spans="1:9" ht="15.75" customHeight="1">
      <c r="A486" s="1">
        <v>485</v>
      </c>
      <c r="B486" s="3">
        <v>486</v>
      </c>
      <c r="C486" s="3" t="s">
        <v>1469</v>
      </c>
      <c r="D486" s="3" t="s">
        <v>1470</v>
      </c>
      <c r="E486" s="3" t="s">
        <v>1471</v>
      </c>
      <c r="F486" s="3" t="s">
        <v>675</v>
      </c>
      <c r="G486" s="3">
        <v>4</v>
      </c>
      <c r="H486" s="3" t="s">
        <v>266</v>
      </c>
      <c r="I486" s="4" t="str">
        <f ca="1">IFERROR(__xludf.DUMMYFUNCTION("REGEXREPLACE(F487,""\D"", """")"),"2")</f>
        <v>2</v>
      </c>
    </row>
    <row r="487" spans="1:9" ht="15.75" customHeight="1">
      <c r="A487" s="1">
        <v>486</v>
      </c>
      <c r="B487" s="3">
        <v>487</v>
      </c>
      <c r="C487" s="3" t="s">
        <v>1472</v>
      </c>
      <c r="D487" s="3" t="s">
        <v>1473</v>
      </c>
      <c r="E487" s="3" t="s">
        <v>27</v>
      </c>
      <c r="F487" s="3">
        <v>0</v>
      </c>
      <c r="I487" s="4" t="str">
        <f ca="1">IFERROR(__xludf.DUMMYFUNCTION("REGEXREPLACE(F488,""\D"", """")"),"#VALUE!")</f>
        <v>#VALUE!</v>
      </c>
    </row>
    <row r="488" spans="1:9" ht="15.75" customHeight="1">
      <c r="A488" s="1">
        <v>487</v>
      </c>
      <c r="B488" s="3">
        <v>488</v>
      </c>
      <c r="C488" s="3" t="s">
        <v>1474</v>
      </c>
      <c r="D488" s="3" t="s">
        <v>1475</v>
      </c>
      <c r="E488" s="3" t="s">
        <v>27</v>
      </c>
      <c r="F488" s="3">
        <v>0</v>
      </c>
      <c r="I488" s="4" t="str">
        <f ca="1">IFERROR(__xludf.DUMMYFUNCTION("REGEXREPLACE(F489,""\D"", """")"),"#VALUE!")</f>
        <v>#VALUE!</v>
      </c>
    </row>
    <row r="489" spans="1:9" ht="15.75" customHeight="1">
      <c r="A489" s="1">
        <v>488</v>
      </c>
      <c r="B489" s="3">
        <v>489</v>
      </c>
      <c r="C489" s="3" t="s">
        <v>1476</v>
      </c>
      <c r="D489" s="3" t="s">
        <v>1477</v>
      </c>
      <c r="E489" s="3" t="s">
        <v>1478</v>
      </c>
      <c r="F489" s="3">
        <v>0</v>
      </c>
      <c r="I489" s="4" t="str">
        <f ca="1">IFERROR(__xludf.DUMMYFUNCTION("REGEXREPLACE(F490,""\D"", """")"),"#VALUE!")</f>
        <v>#VALUE!</v>
      </c>
    </row>
    <row r="490" spans="1:9" ht="15.75" customHeight="1">
      <c r="A490" s="1">
        <v>489</v>
      </c>
      <c r="B490" s="3">
        <v>490</v>
      </c>
      <c r="C490" s="3" t="s">
        <v>1479</v>
      </c>
      <c r="D490" s="3" t="s">
        <v>1480</v>
      </c>
      <c r="E490" s="3" t="s">
        <v>1481</v>
      </c>
      <c r="F490" s="3">
        <v>0</v>
      </c>
      <c r="I490" s="4" t="str">
        <f ca="1">IFERROR(__xludf.DUMMYFUNCTION("REGEXREPLACE(F491,""\D"", """")"),"#VALUE!")</f>
        <v>#VALUE!</v>
      </c>
    </row>
    <row r="491" spans="1:9" ht="15.75" customHeight="1">
      <c r="A491" s="1">
        <v>490</v>
      </c>
      <c r="B491" s="3">
        <v>491</v>
      </c>
      <c r="C491" s="3" t="s">
        <v>1482</v>
      </c>
      <c r="D491" s="3" t="s">
        <v>1483</v>
      </c>
      <c r="E491" s="3" t="s">
        <v>1484</v>
      </c>
      <c r="F491" s="3">
        <v>0</v>
      </c>
      <c r="I491" s="4" t="str">
        <f ca="1">IFERROR(__xludf.DUMMYFUNCTION("REGEXREPLACE(F492,""\D"", """")"),"#VALUE!")</f>
        <v>#VALUE!</v>
      </c>
    </row>
    <row r="492" spans="1:9" ht="15.75" customHeight="1">
      <c r="A492" s="1">
        <v>491</v>
      </c>
      <c r="B492" s="3">
        <v>492</v>
      </c>
      <c r="C492" s="3" t="s">
        <v>1485</v>
      </c>
      <c r="D492" s="3" t="s">
        <v>1486</v>
      </c>
      <c r="E492" s="3" t="s">
        <v>1487</v>
      </c>
      <c r="F492" s="3">
        <v>0</v>
      </c>
      <c r="I492" s="4" t="str">
        <f ca="1">IFERROR(__xludf.DUMMYFUNCTION("REGEXREPLACE(F493,""\D"", """")"),"#VALUE!")</f>
        <v>#VALUE!</v>
      </c>
    </row>
    <row r="493" spans="1:9" ht="15.75" customHeight="1">
      <c r="A493" s="1">
        <v>492</v>
      </c>
      <c r="B493" s="3">
        <v>493</v>
      </c>
      <c r="C493" s="3" t="s">
        <v>1488</v>
      </c>
      <c r="D493" s="3" t="s">
        <v>1489</v>
      </c>
      <c r="E493" s="3" t="s">
        <v>1490</v>
      </c>
      <c r="F493" s="3" t="s">
        <v>96</v>
      </c>
      <c r="G493" s="3">
        <v>6</v>
      </c>
      <c r="H493" s="3" t="s">
        <v>422</v>
      </c>
      <c r="I493" s="4" t="str">
        <f ca="1">IFERROR(__xludf.DUMMYFUNCTION("REGEXREPLACE(F494,""\D"", """")"),"9")</f>
        <v>9</v>
      </c>
    </row>
    <row r="494" spans="1:9" ht="15.75" customHeight="1">
      <c r="A494" s="1">
        <v>493</v>
      </c>
      <c r="B494" s="3">
        <v>494</v>
      </c>
      <c r="C494" s="3" t="s">
        <v>1491</v>
      </c>
      <c r="D494" s="3" t="s">
        <v>1492</v>
      </c>
      <c r="E494" s="3" t="s">
        <v>1493</v>
      </c>
      <c r="F494" s="3">
        <v>0</v>
      </c>
      <c r="I494" s="4" t="str">
        <f ca="1">IFERROR(__xludf.DUMMYFUNCTION("REGEXREPLACE(F495,""\D"", """")"),"#VALUE!")</f>
        <v>#VALUE!</v>
      </c>
    </row>
    <row r="495" spans="1:9" ht="15.75" customHeight="1">
      <c r="A495" s="1">
        <v>494</v>
      </c>
      <c r="B495" s="3">
        <v>495</v>
      </c>
      <c r="C495" s="3" t="s">
        <v>1494</v>
      </c>
      <c r="D495" s="3" t="s">
        <v>1495</v>
      </c>
      <c r="E495" s="3" t="s">
        <v>1496</v>
      </c>
      <c r="F495" s="3" t="s">
        <v>44</v>
      </c>
      <c r="G495" s="3">
        <v>4</v>
      </c>
      <c r="H495" s="3" t="s">
        <v>97</v>
      </c>
      <c r="I495" s="4" t="str">
        <f ca="1">IFERROR(__xludf.DUMMYFUNCTION("REGEXREPLACE(F496,""\D"", """")"),"12")</f>
        <v>12</v>
      </c>
    </row>
    <row r="496" spans="1:9" ht="15.75" customHeight="1">
      <c r="A496" s="1">
        <v>495</v>
      </c>
      <c r="B496" s="3">
        <v>496</v>
      </c>
      <c r="C496" s="3" t="s">
        <v>1497</v>
      </c>
      <c r="D496" s="3" t="s">
        <v>1498</v>
      </c>
      <c r="E496" s="3" t="s">
        <v>1499</v>
      </c>
      <c r="F496" s="3">
        <v>0</v>
      </c>
      <c r="I496" s="4" t="str">
        <f ca="1">IFERROR(__xludf.DUMMYFUNCTION("REGEXREPLACE(F497,""\D"", """")"),"#VALUE!")</f>
        <v>#VALUE!</v>
      </c>
    </row>
    <row r="497" spans="1:9" ht="15.75" customHeight="1">
      <c r="A497" s="1">
        <v>496</v>
      </c>
      <c r="B497" s="3">
        <v>497</v>
      </c>
      <c r="C497" s="3" t="s">
        <v>1500</v>
      </c>
      <c r="D497" s="3" t="s">
        <v>1501</v>
      </c>
      <c r="E497" s="3" t="s">
        <v>1502</v>
      </c>
      <c r="F497" s="3" t="s">
        <v>1503</v>
      </c>
      <c r="G497" s="3">
        <v>1</v>
      </c>
      <c r="H497" s="3" t="s">
        <v>1504</v>
      </c>
      <c r="I497" s="4" t="str">
        <f ca="1">IFERROR(__xludf.DUMMYFUNCTION("REGEXREPLACE(F498,""\D"", """")"),"197")</f>
        <v>197</v>
      </c>
    </row>
    <row r="498" spans="1:9" ht="15.75" customHeight="1">
      <c r="A498" s="1">
        <v>497</v>
      </c>
      <c r="B498" s="3">
        <v>498</v>
      </c>
      <c r="C498" s="3" t="s">
        <v>1505</v>
      </c>
      <c r="D498" s="3" t="s">
        <v>1506</v>
      </c>
      <c r="E498" s="3" t="s">
        <v>1507</v>
      </c>
      <c r="F498" s="3" t="s">
        <v>655</v>
      </c>
      <c r="G498" s="3">
        <v>5</v>
      </c>
      <c r="H498" s="3" t="s">
        <v>139</v>
      </c>
      <c r="I498" s="4" t="str">
        <f ca="1">IFERROR(__xludf.DUMMYFUNCTION("REGEXREPLACE(F499,""\D"", """")"),"20")</f>
        <v>20</v>
      </c>
    </row>
    <row r="499" spans="1:9" ht="15.75" customHeight="1">
      <c r="A499" s="1">
        <v>498</v>
      </c>
      <c r="B499" s="3">
        <v>499</v>
      </c>
      <c r="C499" s="3" t="s">
        <v>1508</v>
      </c>
      <c r="D499" s="3" t="s">
        <v>1509</v>
      </c>
      <c r="E499" s="3" t="s">
        <v>27</v>
      </c>
      <c r="F499" s="3">
        <v>0</v>
      </c>
      <c r="I499" s="4" t="str">
        <f ca="1">IFERROR(__xludf.DUMMYFUNCTION("REGEXREPLACE(F500,""\D"", """")"),"#VALUE!")</f>
        <v>#VALUE!</v>
      </c>
    </row>
    <row r="500" spans="1:9" ht="15.75" customHeight="1">
      <c r="A500" s="1">
        <v>499</v>
      </c>
      <c r="B500" s="3">
        <v>500</v>
      </c>
      <c r="C500" s="3" t="s">
        <v>1510</v>
      </c>
      <c r="D500" s="3" t="s">
        <v>1511</v>
      </c>
      <c r="E500" s="3" t="s">
        <v>27</v>
      </c>
      <c r="F500" s="3">
        <v>0</v>
      </c>
      <c r="I500" s="4" t="str">
        <f ca="1">IFERROR(__xludf.DUMMYFUNCTION("REGEXREPLACE(F501,""\D"", """")"),"#VALUE!")</f>
        <v>#VALUE!</v>
      </c>
    </row>
    <row r="501" spans="1:9" ht="15.75" customHeight="1">
      <c r="A501" s="1">
        <v>500</v>
      </c>
      <c r="B501" s="3">
        <v>501</v>
      </c>
      <c r="C501" s="3" t="s">
        <v>1512</v>
      </c>
      <c r="D501" s="3" t="s">
        <v>1513</v>
      </c>
      <c r="E501" s="3" t="s">
        <v>1514</v>
      </c>
      <c r="F501" s="3" t="s">
        <v>1515</v>
      </c>
      <c r="G501" s="3">
        <v>0</v>
      </c>
      <c r="H501" s="3" t="s">
        <v>1516</v>
      </c>
      <c r="I501" s="4" t="str">
        <f ca="1">IFERROR(__xludf.DUMMYFUNCTION("REGEXREPLACE(F502,""\D"", """")"),"29")</f>
        <v>29</v>
      </c>
    </row>
    <row r="502" spans="1:9" ht="15.75" customHeight="1">
      <c r="A502" s="1">
        <v>501</v>
      </c>
      <c r="B502" s="3">
        <v>502</v>
      </c>
      <c r="C502" s="3" t="s">
        <v>1517</v>
      </c>
      <c r="D502" s="3" t="s">
        <v>1518</v>
      </c>
      <c r="E502" s="3" t="s">
        <v>1519</v>
      </c>
      <c r="F502" s="3">
        <v>0</v>
      </c>
      <c r="I502" s="4" t="str">
        <f ca="1">IFERROR(__xludf.DUMMYFUNCTION("REGEXREPLACE(F503,""\D"", """")"),"#VALUE!")</f>
        <v>#VALUE!</v>
      </c>
    </row>
    <row r="503" spans="1:9" ht="15.75" customHeight="1">
      <c r="A503" s="1">
        <v>502</v>
      </c>
      <c r="B503" s="3">
        <v>503</v>
      </c>
      <c r="C503" s="3" t="s">
        <v>1520</v>
      </c>
      <c r="D503" s="3" t="s">
        <v>1521</v>
      </c>
      <c r="E503" s="3" t="s">
        <v>1522</v>
      </c>
      <c r="F503" s="3" t="s">
        <v>494</v>
      </c>
      <c r="G503" s="3">
        <v>3</v>
      </c>
      <c r="H503" s="3" t="s">
        <v>45</v>
      </c>
      <c r="I503" s="4" t="str">
        <f ca="1">IFERROR(__xludf.DUMMYFUNCTION("REGEXREPLACE(F504,""\D"", """")"),"18")</f>
        <v>18</v>
      </c>
    </row>
    <row r="504" spans="1:9" ht="15.75" customHeight="1">
      <c r="A504" s="1">
        <v>503</v>
      </c>
      <c r="B504" s="3">
        <v>504</v>
      </c>
      <c r="C504" s="3" t="s">
        <v>1523</v>
      </c>
      <c r="D504" s="3" t="s">
        <v>1524</v>
      </c>
      <c r="E504" s="3" t="s">
        <v>1525</v>
      </c>
      <c r="F504" s="3" t="s">
        <v>121</v>
      </c>
      <c r="G504" s="3">
        <v>5</v>
      </c>
      <c r="H504" s="3" t="s">
        <v>111</v>
      </c>
      <c r="I504" s="4" t="str">
        <f ca="1">IFERROR(__xludf.DUMMYFUNCTION("REGEXREPLACE(F505,""\D"", """")"),"17")</f>
        <v>17</v>
      </c>
    </row>
    <row r="505" spans="1:9" ht="15.75" customHeight="1">
      <c r="A505" s="1">
        <v>504</v>
      </c>
      <c r="B505" s="3">
        <v>505</v>
      </c>
      <c r="C505" s="3" t="s">
        <v>1526</v>
      </c>
      <c r="D505" s="3" t="s">
        <v>1527</v>
      </c>
      <c r="E505" s="3" t="s">
        <v>1528</v>
      </c>
      <c r="F505" s="3" t="s">
        <v>44</v>
      </c>
      <c r="G505" s="3">
        <v>6</v>
      </c>
      <c r="H505" s="3" t="s">
        <v>40</v>
      </c>
      <c r="I505" s="4" t="str">
        <f ca="1">IFERROR(__xludf.DUMMYFUNCTION("REGEXREPLACE(F506,""\D"", """")"),"12")</f>
        <v>12</v>
      </c>
    </row>
    <row r="506" spans="1:9" ht="15.75" customHeight="1">
      <c r="A506" s="1">
        <v>505</v>
      </c>
      <c r="B506" s="3">
        <v>506</v>
      </c>
      <c r="C506" s="3" t="s">
        <v>1529</v>
      </c>
      <c r="D506" s="3" t="s">
        <v>1530</v>
      </c>
      <c r="E506" s="3" t="s">
        <v>1531</v>
      </c>
      <c r="F506" s="3" t="s">
        <v>61</v>
      </c>
      <c r="G506" s="3">
        <v>0</v>
      </c>
      <c r="H506" s="3" t="s">
        <v>62</v>
      </c>
      <c r="I506" s="4" t="str">
        <f ca="1">IFERROR(__xludf.DUMMYFUNCTION("REGEXREPLACE(F507,""\D"", """")"),"5")</f>
        <v>5</v>
      </c>
    </row>
    <row r="507" spans="1:9" ht="15.75" customHeight="1">
      <c r="A507" s="1">
        <v>506</v>
      </c>
      <c r="B507" s="3">
        <v>507</v>
      </c>
      <c r="C507" s="3" t="s">
        <v>1532</v>
      </c>
      <c r="D507" s="3" t="s">
        <v>1533</v>
      </c>
      <c r="E507" s="3" t="s">
        <v>27</v>
      </c>
      <c r="F507" s="3">
        <v>0</v>
      </c>
      <c r="I507" s="4" t="str">
        <f ca="1">IFERROR(__xludf.DUMMYFUNCTION("REGEXREPLACE(F508,""\D"", """")"),"#VALUE!")</f>
        <v>#VALUE!</v>
      </c>
    </row>
    <row r="508" spans="1:9" ht="15.75" customHeight="1">
      <c r="A508" s="1">
        <v>507</v>
      </c>
      <c r="B508" s="3">
        <v>508</v>
      </c>
      <c r="C508" s="3" t="s">
        <v>1534</v>
      </c>
      <c r="D508" s="3" t="s">
        <v>1535</v>
      </c>
      <c r="E508" s="3" t="s">
        <v>1536</v>
      </c>
      <c r="F508" s="3" t="s">
        <v>88</v>
      </c>
      <c r="G508" s="3">
        <v>5</v>
      </c>
      <c r="H508" s="3" t="s">
        <v>72</v>
      </c>
      <c r="I508" s="4" t="str">
        <f ca="1">IFERROR(__xludf.DUMMYFUNCTION("REGEXREPLACE(F509,""\D"", """")"),"4")</f>
        <v>4</v>
      </c>
    </row>
    <row r="509" spans="1:9" ht="15.75" customHeight="1">
      <c r="A509" s="1">
        <v>508</v>
      </c>
      <c r="B509" s="3">
        <v>509</v>
      </c>
      <c r="C509" s="3" t="s">
        <v>1537</v>
      </c>
      <c r="D509" s="3" t="s">
        <v>1538</v>
      </c>
      <c r="E509" s="3" t="s">
        <v>1539</v>
      </c>
      <c r="F509" s="3" t="s">
        <v>61</v>
      </c>
      <c r="G509" s="3">
        <v>3</v>
      </c>
      <c r="H509" s="3" t="s">
        <v>394</v>
      </c>
      <c r="I509" s="4" t="str">
        <f ca="1">IFERROR(__xludf.DUMMYFUNCTION("REGEXREPLACE(F510,""\D"", """")"),"5")</f>
        <v>5</v>
      </c>
    </row>
    <row r="510" spans="1:9" ht="15.75" customHeight="1">
      <c r="A510" s="1">
        <v>509</v>
      </c>
      <c r="B510" s="3">
        <v>510</v>
      </c>
      <c r="C510" s="3" t="s">
        <v>1540</v>
      </c>
      <c r="D510" s="3" t="s">
        <v>1541</v>
      </c>
      <c r="E510" s="3" t="s">
        <v>1542</v>
      </c>
      <c r="F510" s="3" t="s">
        <v>317</v>
      </c>
      <c r="G510" s="3">
        <v>4</v>
      </c>
      <c r="H510" s="3" t="s">
        <v>248</v>
      </c>
      <c r="I510" s="4" t="str">
        <f ca="1">IFERROR(__xludf.DUMMYFUNCTION("REGEXREPLACE(F511,""\D"", """")"),"8")</f>
        <v>8</v>
      </c>
    </row>
    <row r="511" spans="1:9" ht="15.75" customHeight="1">
      <c r="A511" s="1">
        <v>510</v>
      </c>
      <c r="B511" s="3">
        <v>511</v>
      </c>
      <c r="C511" s="3" t="s">
        <v>1543</v>
      </c>
      <c r="D511" s="3" t="s">
        <v>1544</v>
      </c>
      <c r="E511" s="3" t="s">
        <v>1545</v>
      </c>
      <c r="F511" s="3">
        <v>0</v>
      </c>
      <c r="I511" s="4" t="str">
        <f ca="1">IFERROR(__xludf.DUMMYFUNCTION("REGEXREPLACE(F512,""\D"", """")"),"#VALUE!")</f>
        <v>#VALUE!</v>
      </c>
    </row>
    <row r="512" spans="1:9" ht="15.75" customHeight="1">
      <c r="A512" s="1">
        <v>511</v>
      </c>
      <c r="B512" s="3">
        <v>512</v>
      </c>
      <c r="C512" s="3" t="s">
        <v>1546</v>
      </c>
      <c r="D512" s="3" t="s">
        <v>1547</v>
      </c>
      <c r="E512" s="3" t="s">
        <v>1548</v>
      </c>
      <c r="F512" s="3" t="s">
        <v>504</v>
      </c>
      <c r="G512" s="3">
        <v>14</v>
      </c>
      <c r="H512" s="3" t="s">
        <v>122</v>
      </c>
      <c r="I512" s="4" t="str">
        <f ca="1">IFERROR(__xludf.DUMMYFUNCTION("REGEXREPLACE(F513,""\D"", """")"),"27")</f>
        <v>27</v>
      </c>
    </row>
    <row r="513" spans="1:9" ht="15.75" customHeight="1">
      <c r="A513" s="1">
        <v>512</v>
      </c>
      <c r="B513" s="3">
        <v>513</v>
      </c>
      <c r="C513" s="3" t="s">
        <v>1549</v>
      </c>
      <c r="D513" s="3" t="s">
        <v>1550</v>
      </c>
      <c r="E513" s="3" t="s">
        <v>1551</v>
      </c>
      <c r="F513" s="3" t="s">
        <v>457</v>
      </c>
      <c r="G513" s="3">
        <v>12</v>
      </c>
      <c r="H513" s="3" t="s">
        <v>256</v>
      </c>
      <c r="I513" s="4" t="str">
        <f ca="1">IFERROR(__xludf.DUMMYFUNCTION("REGEXREPLACE(F514,""\D"", """")"),"16")</f>
        <v>16</v>
      </c>
    </row>
    <row r="514" spans="1:9" ht="15.75" customHeight="1">
      <c r="A514" s="1">
        <v>513</v>
      </c>
      <c r="B514" s="3">
        <v>514</v>
      </c>
      <c r="C514" s="3" t="s">
        <v>1552</v>
      </c>
      <c r="D514" s="3" t="s">
        <v>1553</v>
      </c>
      <c r="E514" s="3" t="s">
        <v>1554</v>
      </c>
      <c r="F514" s="3">
        <v>0</v>
      </c>
      <c r="I514" s="4" t="str">
        <f ca="1">IFERROR(__xludf.DUMMYFUNCTION("REGEXREPLACE(F515,""\D"", """")"),"#VALUE!")</f>
        <v>#VALUE!</v>
      </c>
    </row>
    <row r="515" spans="1:9" ht="15.75" customHeight="1">
      <c r="A515" s="1">
        <v>514</v>
      </c>
      <c r="B515" s="3">
        <v>515</v>
      </c>
      <c r="C515" s="3" t="s">
        <v>1555</v>
      </c>
      <c r="D515" s="3" t="s">
        <v>1556</v>
      </c>
      <c r="E515" s="3" t="s">
        <v>1557</v>
      </c>
      <c r="F515" s="3">
        <v>0</v>
      </c>
      <c r="I515" s="4" t="str">
        <f ca="1">IFERROR(__xludf.DUMMYFUNCTION("REGEXREPLACE(F516,""\D"", """")"),"#VALUE!")</f>
        <v>#VALUE!</v>
      </c>
    </row>
    <row r="516" spans="1:9" ht="15.75" customHeight="1">
      <c r="A516" s="1">
        <v>515</v>
      </c>
      <c r="B516" s="3">
        <v>516</v>
      </c>
      <c r="C516" s="3" t="s">
        <v>1558</v>
      </c>
      <c r="D516" s="3" t="s">
        <v>1559</v>
      </c>
      <c r="E516" s="3" t="s">
        <v>1560</v>
      </c>
      <c r="F516" s="3">
        <v>0</v>
      </c>
      <c r="I516" s="4" t="str">
        <f ca="1">IFERROR(__xludf.DUMMYFUNCTION("REGEXREPLACE(F517,""\D"", """")"),"#VALUE!")</f>
        <v>#VALUE!</v>
      </c>
    </row>
    <row r="517" spans="1:9" ht="15.75" customHeight="1">
      <c r="A517" s="1">
        <v>516</v>
      </c>
      <c r="B517" s="3">
        <v>517</v>
      </c>
      <c r="C517" s="3" t="s">
        <v>1561</v>
      </c>
      <c r="D517" s="3" t="s">
        <v>1562</v>
      </c>
      <c r="E517" s="3" t="s">
        <v>1563</v>
      </c>
      <c r="F517" s="3">
        <v>0</v>
      </c>
      <c r="I517" s="4" t="str">
        <f ca="1">IFERROR(__xludf.DUMMYFUNCTION("REGEXREPLACE(F518,""\D"", """")"),"#VALUE!")</f>
        <v>#VALUE!</v>
      </c>
    </row>
    <row r="518" spans="1:9" ht="15.75" customHeight="1">
      <c r="A518" s="1">
        <v>517</v>
      </c>
      <c r="B518" s="3">
        <v>518</v>
      </c>
      <c r="C518" s="3" t="s">
        <v>1564</v>
      </c>
      <c r="D518" s="3" t="s">
        <v>1565</v>
      </c>
      <c r="E518" s="3" t="s">
        <v>27</v>
      </c>
      <c r="F518" s="3">
        <v>0</v>
      </c>
      <c r="I518" s="4" t="str">
        <f ca="1">IFERROR(__xludf.DUMMYFUNCTION("REGEXREPLACE(F519,""\D"", """")"),"#VALUE!")</f>
        <v>#VALUE!</v>
      </c>
    </row>
    <row r="519" spans="1:9" ht="15.75" customHeight="1">
      <c r="A519" s="1">
        <v>518</v>
      </c>
      <c r="B519" s="3">
        <v>519</v>
      </c>
      <c r="C519" s="3" t="s">
        <v>1566</v>
      </c>
      <c r="D519" s="3" t="s">
        <v>1567</v>
      </c>
      <c r="E519" s="3" t="s">
        <v>27</v>
      </c>
      <c r="F519" s="3">
        <v>0</v>
      </c>
      <c r="I519" s="4" t="str">
        <f ca="1">IFERROR(__xludf.DUMMYFUNCTION("REGEXREPLACE(F520,""\D"", """")"),"#VALUE!")</f>
        <v>#VALUE!</v>
      </c>
    </row>
    <row r="520" spans="1:9" ht="15.75" customHeight="1">
      <c r="A520" s="1">
        <v>519</v>
      </c>
      <c r="B520" s="3">
        <v>520</v>
      </c>
      <c r="C520" s="3" t="s">
        <v>1568</v>
      </c>
      <c r="D520" s="3" t="s">
        <v>1569</v>
      </c>
      <c r="E520" s="3" t="s">
        <v>1570</v>
      </c>
      <c r="F520" s="3" t="s">
        <v>19</v>
      </c>
      <c r="G520" s="3">
        <v>5</v>
      </c>
      <c r="H520" s="3" t="s">
        <v>248</v>
      </c>
      <c r="I520" s="4" t="str">
        <f ca="1">IFERROR(__xludf.DUMMYFUNCTION("REGEXREPLACE(F521,""\D"", """")"),"7")</f>
        <v>7</v>
      </c>
    </row>
    <row r="521" spans="1:9" ht="15.75" customHeight="1">
      <c r="A521" s="1">
        <v>520</v>
      </c>
      <c r="B521" s="3">
        <v>521</v>
      </c>
      <c r="C521" s="3" t="s">
        <v>1571</v>
      </c>
      <c r="D521" s="3" t="s">
        <v>1572</v>
      </c>
      <c r="E521" s="3" t="s">
        <v>1573</v>
      </c>
      <c r="F521" s="3" t="s">
        <v>303</v>
      </c>
      <c r="G521" s="3">
        <v>1</v>
      </c>
      <c r="H521" s="3" t="s">
        <v>89</v>
      </c>
      <c r="I521" s="4" t="str">
        <f ca="1">IFERROR(__xludf.DUMMYFUNCTION("REGEXREPLACE(F522,""\D"", """")"),"6")</f>
        <v>6</v>
      </c>
    </row>
    <row r="522" spans="1:9" ht="15.75" customHeight="1">
      <c r="A522" s="1">
        <v>521</v>
      </c>
      <c r="B522" s="3">
        <v>522</v>
      </c>
      <c r="C522" s="3" t="s">
        <v>1574</v>
      </c>
      <c r="D522" s="3" t="s">
        <v>1575</v>
      </c>
      <c r="E522" s="3" t="s">
        <v>1576</v>
      </c>
      <c r="F522" s="3" t="s">
        <v>339</v>
      </c>
      <c r="G522" s="3">
        <v>1</v>
      </c>
      <c r="H522" s="3" t="s">
        <v>97</v>
      </c>
      <c r="I522" s="4" t="str">
        <f ca="1">IFERROR(__xludf.DUMMYFUNCTION("REGEXREPLACE(F523,""\D"", """")"),"15")</f>
        <v>15</v>
      </c>
    </row>
    <row r="523" spans="1:9" ht="15.75" customHeight="1">
      <c r="A523" s="1">
        <v>522</v>
      </c>
      <c r="B523" s="3">
        <v>523</v>
      </c>
      <c r="C523" s="3" t="s">
        <v>1577</v>
      </c>
      <c r="D523" s="3" t="s">
        <v>1578</v>
      </c>
      <c r="E523" s="3" t="s">
        <v>1579</v>
      </c>
      <c r="F523" s="3" t="s">
        <v>1580</v>
      </c>
      <c r="G523" s="3">
        <v>0</v>
      </c>
      <c r="H523" s="3" t="s">
        <v>1581</v>
      </c>
      <c r="I523" s="4" t="str">
        <f ca="1">IFERROR(__xludf.DUMMYFUNCTION("REGEXREPLACE(F524,""\D"", """")"),"134")</f>
        <v>134</v>
      </c>
    </row>
    <row r="524" spans="1:9" ht="15.75" customHeight="1">
      <c r="A524" s="1">
        <v>523</v>
      </c>
      <c r="B524" s="3">
        <v>524</v>
      </c>
      <c r="C524" s="3" t="s">
        <v>1582</v>
      </c>
      <c r="D524" s="3" t="s">
        <v>1583</v>
      </c>
      <c r="E524" s="3" t="s">
        <v>1584</v>
      </c>
      <c r="F524" s="3" t="s">
        <v>96</v>
      </c>
      <c r="G524" s="3">
        <v>5</v>
      </c>
      <c r="H524" s="3" t="s">
        <v>715</v>
      </c>
      <c r="I524" s="4" t="str">
        <f ca="1">IFERROR(__xludf.DUMMYFUNCTION("REGEXREPLACE(F525,""\D"", """")"),"9")</f>
        <v>9</v>
      </c>
    </row>
    <row r="525" spans="1:9" ht="15.75" customHeight="1">
      <c r="A525" s="1">
        <v>524</v>
      </c>
      <c r="B525" s="3">
        <v>525</v>
      </c>
      <c r="C525" s="3" t="s">
        <v>1585</v>
      </c>
      <c r="D525" s="3" t="s">
        <v>1586</v>
      </c>
      <c r="E525" s="3" t="s">
        <v>1587</v>
      </c>
      <c r="F525" s="3" t="s">
        <v>44</v>
      </c>
      <c r="G525" s="3">
        <v>33</v>
      </c>
      <c r="H525" s="3" t="s">
        <v>1359</v>
      </c>
      <c r="I525" s="4" t="str">
        <f ca="1">IFERROR(__xludf.DUMMYFUNCTION("REGEXREPLACE(F526,""\D"", """")"),"12")</f>
        <v>12</v>
      </c>
    </row>
    <row r="526" spans="1:9" ht="15.75" customHeight="1">
      <c r="A526" s="1">
        <v>525</v>
      </c>
      <c r="B526" s="3">
        <v>526</v>
      </c>
      <c r="C526" s="3" t="s">
        <v>1588</v>
      </c>
      <c r="D526" s="3" t="s">
        <v>1589</v>
      </c>
      <c r="E526" s="3" t="s">
        <v>27</v>
      </c>
      <c r="F526" s="3">
        <v>0</v>
      </c>
      <c r="I526" s="4" t="str">
        <f ca="1">IFERROR(__xludf.DUMMYFUNCTION("REGEXREPLACE(F527,""\D"", """")"),"#VALUE!")</f>
        <v>#VALUE!</v>
      </c>
    </row>
    <row r="527" spans="1:9" ht="15.75" customHeight="1">
      <c r="A527" s="1">
        <v>526</v>
      </c>
      <c r="B527" s="3">
        <v>527</v>
      </c>
      <c r="C527" s="3" t="s">
        <v>1590</v>
      </c>
      <c r="D527" s="3" t="s">
        <v>1591</v>
      </c>
      <c r="E527" s="3" t="s">
        <v>27</v>
      </c>
      <c r="F527" s="3">
        <v>0</v>
      </c>
      <c r="I527" s="4" t="str">
        <f ca="1">IFERROR(__xludf.DUMMYFUNCTION("REGEXREPLACE(F528,""\D"", """")"),"#VALUE!")</f>
        <v>#VALUE!</v>
      </c>
    </row>
    <row r="528" spans="1:9" ht="15.75" customHeight="1">
      <c r="A528" s="1">
        <v>527</v>
      </c>
      <c r="B528" s="3">
        <v>528</v>
      </c>
      <c r="C528" s="3" t="s">
        <v>1592</v>
      </c>
      <c r="D528" s="3" t="s">
        <v>1593</v>
      </c>
      <c r="E528" s="3" t="s">
        <v>1594</v>
      </c>
      <c r="F528" s="3">
        <v>0</v>
      </c>
      <c r="I528" s="4" t="str">
        <f ca="1">IFERROR(__xludf.DUMMYFUNCTION("REGEXREPLACE(F529,""\D"", """")"),"#VALUE!")</f>
        <v>#VALUE!</v>
      </c>
    </row>
    <row r="529" spans="1:9" ht="15.75" customHeight="1">
      <c r="A529" s="1">
        <v>528</v>
      </c>
      <c r="B529" s="3">
        <v>529</v>
      </c>
      <c r="C529" s="3" t="s">
        <v>1595</v>
      </c>
      <c r="D529" s="3" t="s">
        <v>1596</v>
      </c>
      <c r="E529" s="3" t="s">
        <v>1597</v>
      </c>
      <c r="F529" s="3" t="s">
        <v>19</v>
      </c>
      <c r="G529" s="3">
        <v>17</v>
      </c>
      <c r="H529" s="3" t="s">
        <v>1071</v>
      </c>
      <c r="I529" s="4" t="str">
        <f ca="1">IFERROR(__xludf.DUMMYFUNCTION("REGEXREPLACE(F530,""\D"", """")"),"7")</f>
        <v>7</v>
      </c>
    </row>
    <row r="530" spans="1:9" ht="15.75" customHeight="1">
      <c r="A530" s="1">
        <v>529</v>
      </c>
      <c r="B530" s="3">
        <v>530</v>
      </c>
      <c r="C530" s="3" t="s">
        <v>1598</v>
      </c>
      <c r="D530" s="3" t="s">
        <v>1599</v>
      </c>
      <c r="E530" s="3" t="s">
        <v>1600</v>
      </c>
      <c r="F530" s="3">
        <v>0</v>
      </c>
      <c r="I530" s="4" t="str">
        <f ca="1">IFERROR(__xludf.DUMMYFUNCTION("REGEXREPLACE(F531,""\D"", """")"),"#VALUE!")</f>
        <v>#VALUE!</v>
      </c>
    </row>
    <row r="531" spans="1:9" ht="15.75" customHeight="1">
      <c r="A531" s="1">
        <v>530</v>
      </c>
      <c r="B531" s="3">
        <v>531</v>
      </c>
      <c r="C531" s="3" t="s">
        <v>1601</v>
      </c>
      <c r="D531" s="3" t="s">
        <v>1602</v>
      </c>
      <c r="E531" s="3" t="s">
        <v>27</v>
      </c>
      <c r="F531" s="3">
        <v>0</v>
      </c>
      <c r="I531" s="4" t="str">
        <f ca="1">IFERROR(__xludf.DUMMYFUNCTION("REGEXREPLACE(F532,""\D"", """")"),"#VALUE!")</f>
        <v>#VALUE!</v>
      </c>
    </row>
    <row r="532" spans="1:9" ht="15.75" customHeight="1">
      <c r="A532" s="1">
        <v>531</v>
      </c>
      <c r="B532" s="3">
        <v>532</v>
      </c>
      <c r="C532" s="3" t="s">
        <v>1603</v>
      </c>
      <c r="D532" s="3" t="s">
        <v>1604</v>
      </c>
      <c r="E532" s="3" t="s">
        <v>27</v>
      </c>
      <c r="F532" s="3">
        <v>0</v>
      </c>
      <c r="I532" s="4" t="str">
        <f ca="1">IFERROR(__xludf.DUMMYFUNCTION("REGEXREPLACE(F533,""\D"", """")"),"#VALUE!")</f>
        <v>#VALUE!</v>
      </c>
    </row>
    <row r="533" spans="1:9" ht="15.75" customHeight="1">
      <c r="A533" s="1">
        <v>532</v>
      </c>
      <c r="B533" s="3">
        <v>533</v>
      </c>
      <c r="C533" s="3" t="s">
        <v>1605</v>
      </c>
      <c r="D533" s="3" t="s">
        <v>1606</v>
      </c>
      <c r="E533" s="3" t="s">
        <v>1607</v>
      </c>
      <c r="F533" s="3" t="s">
        <v>317</v>
      </c>
      <c r="G533" s="3">
        <v>0</v>
      </c>
      <c r="H533" s="3" t="s">
        <v>394</v>
      </c>
      <c r="I533" s="4" t="str">
        <f ca="1">IFERROR(__xludf.DUMMYFUNCTION("REGEXREPLACE(F534,""\D"", """")"),"8")</f>
        <v>8</v>
      </c>
    </row>
    <row r="534" spans="1:9" ht="15.75" customHeight="1">
      <c r="A534" s="1">
        <v>533</v>
      </c>
      <c r="B534" s="3">
        <v>534</v>
      </c>
      <c r="C534" s="3" t="s">
        <v>1608</v>
      </c>
      <c r="D534" s="3" t="s">
        <v>1609</v>
      </c>
      <c r="E534" s="3" t="s">
        <v>1610</v>
      </c>
      <c r="F534" s="3" t="s">
        <v>96</v>
      </c>
      <c r="G534" s="3">
        <v>0</v>
      </c>
      <c r="H534" s="3" t="s">
        <v>72</v>
      </c>
      <c r="I534" s="4" t="str">
        <f ca="1">IFERROR(__xludf.DUMMYFUNCTION("REGEXREPLACE(F535,""\D"", """")"),"9")</f>
        <v>9</v>
      </c>
    </row>
    <row r="535" spans="1:9" ht="15.75" customHeight="1">
      <c r="A535" s="1">
        <v>534</v>
      </c>
      <c r="B535" s="3">
        <v>535</v>
      </c>
      <c r="C535" s="3" t="s">
        <v>1611</v>
      </c>
      <c r="D535" s="3" t="s">
        <v>1612</v>
      </c>
      <c r="E535" s="3" t="s">
        <v>1613</v>
      </c>
      <c r="F535" s="3" t="s">
        <v>303</v>
      </c>
      <c r="G535" s="3">
        <v>4</v>
      </c>
      <c r="H535" s="3" t="s">
        <v>12</v>
      </c>
      <c r="I535" s="4" t="str">
        <f ca="1">IFERROR(__xludf.DUMMYFUNCTION("REGEXREPLACE(F536,""\D"", """")"),"6")</f>
        <v>6</v>
      </c>
    </row>
    <row r="536" spans="1:9" ht="15.75" customHeight="1">
      <c r="A536" s="1">
        <v>535</v>
      </c>
      <c r="B536" s="3">
        <v>536</v>
      </c>
      <c r="C536" s="3" t="s">
        <v>1614</v>
      </c>
      <c r="D536" s="3" t="s">
        <v>1615</v>
      </c>
      <c r="E536" s="3" t="s">
        <v>27</v>
      </c>
      <c r="F536" s="3">
        <v>0</v>
      </c>
      <c r="I536" s="4" t="str">
        <f ca="1">IFERROR(__xludf.DUMMYFUNCTION("REGEXREPLACE(F537,""\D"", """")"),"#VALUE!")</f>
        <v>#VALUE!</v>
      </c>
    </row>
    <row r="537" spans="1:9" ht="15.75" customHeight="1">
      <c r="A537" s="1">
        <v>536</v>
      </c>
      <c r="B537" s="3">
        <v>537</v>
      </c>
      <c r="C537" s="3" t="s">
        <v>1616</v>
      </c>
      <c r="D537" s="3" t="s">
        <v>1617</v>
      </c>
      <c r="E537" s="3" t="s">
        <v>1618</v>
      </c>
      <c r="F537" s="3">
        <v>0</v>
      </c>
      <c r="I537" s="4" t="str">
        <f ca="1">IFERROR(__xludf.DUMMYFUNCTION("REGEXREPLACE(F538,""\D"", """")"),"#VALUE!")</f>
        <v>#VALUE!</v>
      </c>
    </row>
    <row r="538" spans="1:9" ht="15.75" customHeight="1">
      <c r="A538" s="1">
        <v>537</v>
      </c>
      <c r="B538" s="3">
        <v>538</v>
      </c>
      <c r="C538" s="3" t="s">
        <v>1619</v>
      </c>
      <c r="D538" s="3" t="s">
        <v>1620</v>
      </c>
      <c r="E538" s="3" t="s">
        <v>1621</v>
      </c>
      <c r="F538" s="3">
        <v>0</v>
      </c>
      <c r="I538" s="4" t="str">
        <f ca="1">IFERROR(__xludf.DUMMYFUNCTION("REGEXREPLACE(F539,""\D"", """")"),"#VALUE!")</f>
        <v>#VALUE!</v>
      </c>
    </row>
    <row r="539" spans="1:9" ht="15.75" customHeight="1">
      <c r="A539" s="1">
        <v>538</v>
      </c>
      <c r="B539" s="3">
        <v>539</v>
      </c>
      <c r="C539" s="3" t="s">
        <v>1622</v>
      </c>
      <c r="D539" s="3" t="s">
        <v>1623</v>
      </c>
      <c r="E539" s="3" t="s">
        <v>27</v>
      </c>
      <c r="F539" s="3">
        <v>0</v>
      </c>
      <c r="I539" s="4" t="str">
        <f ca="1">IFERROR(__xludf.DUMMYFUNCTION("REGEXREPLACE(F540,""\D"", """")"),"#VALUE!")</f>
        <v>#VALUE!</v>
      </c>
    </row>
    <row r="540" spans="1:9" ht="15.75" customHeight="1">
      <c r="A540" s="1">
        <v>539</v>
      </c>
      <c r="B540" s="3">
        <v>540</v>
      </c>
      <c r="C540" s="3" t="s">
        <v>1624</v>
      </c>
      <c r="D540" s="3" t="s">
        <v>1625</v>
      </c>
      <c r="E540" s="3" t="s">
        <v>1626</v>
      </c>
      <c r="F540" s="3">
        <v>0</v>
      </c>
      <c r="I540" s="4" t="str">
        <f ca="1">IFERROR(__xludf.DUMMYFUNCTION("REGEXREPLACE(F541,""\D"", """")"),"#VALUE!")</f>
        <v>#VALUE!</v>
      </c>
    </row>
    <row r="541" spans="1:9" ht="15.75" customHeight="1">
      <c r="A541" s="1">
        <v>540</v>
      </c>
      <c r="B541" s="3">
        <v>541</v>
      </c>
      <c r="C541" s="3" t="s">
        <v>1627</v>
      </c>
      <c r="D541" s="3" t="s">
        <v>1628</v>
      </c>
      <c r="E541" s="3" t="s">
        <v>1629</v>
      </c>
      <c r="F541" s="3" t="s">
        <v>310</v>
      </c>
      <c r="G541" s="3">
        <v>0</v>
      </c>
      <c r="H541" s="3" t="s">
        <v>291</v>
      </c>
      <c r="I541" s="4" t="str">
        <f ca="1">IFERROR(__xludf.DUMMYFUNCTION("REGEXREPLACE(F542,""\D"", """")"),"30")</f>
        <v>30</v>
      </c>
    </row>
    <row r="542" spans="1:9" ht="15.75" customHeight="1">
      <c r="A542" s="1">
        <v>541</v>
      </c>
      <c r="B542" s="3">
        <v>542</v>
      </c>
      <c r="C542" s="3" t="s">
        <v>1630</v>
      </c>
      <c r="D542" s="3" t="s">
        <v>1631</v>
      </c>
      <c r="E542" s="3" t="s">
        <v>1632</v>
      </c>
      <c r="F542" s="3">
        <v>0</v>
      </c>
      <c r="I542" s="4" t="str">
        <f ca="1">IFERROR(__xludf.DUMMYFUNCTION("REGEXREPLACE(F543,""\D"", """")"),"#VALUE!")</f>
        <v>#VALUE!</v>
      </c>
    </row>
    <row r="543" spans="1:9" ht="15.75" customHeight="1">
      <c r="A543" s="1">
        <v>542</v>
      </c>
      <c r="B543" s="3">
        <v>543</v>
      </c>
      <c r="C543" s="3" t="s">
        <v>1633</v>
      </c>
      <c r="D543" s="3" t="s">
        <v>1634</v>
      </c>
      <c r="E543" s="3" t="s">
        <v>1635</v>
      </c>
      <c r="F543" s="3" t="s">
        <v>1172</v>
      </c>
      <c r="G543" s="3">
        <v>4</v>
      </c>
      <c r="H543" s="3" t="s">
        <v>291</v>
      </c>
      <c r="I543" s="4" t="str">
        <f ca="1">IFERROR(__xludf.DUMMYFUNCTION("REGEXREPLACE(F544,""\D"", """")"),"26")</f>
        <v>26</v>
      </c>
    </row>
    <row r="544" spans="1:9" ht="15.75" customHeight="1">
      <c r="A544" s="1">
        <v>543</v>
      </c>
      <c r="B544" s="3">
        <v>544</v>
      </c>
      <c r="C544" s="3" t="s">
        <v>1636</v>
      </c>
      <c r="D544" s="3" t="s">
        <v>1637</v>
      </c>
      <c r="E544" s="3" t="s">
        <v>1638</v>
      </c>
      <c r="F544" s="3">
        <v>0</v>
      </c>
      <c r="I544" s="4" t="str">
        <f ca="1">IFERROR(__xludf.DUMMYFUNCTION("REGEXREPLACE(F545,""\D"", """")"),"#VALUE!")</f>
        <v>#VALUE!</v>
      </c>
    </row>
    <row r="545" spans="1:9" ht="15.75" customHeight="1">
      <c r="A545" s="1">
        <v>544</v>
      </c>
      <c r="B545" s="3">
        <v>545</v>
      </c>
      <c r="C545" s="3" t="s">
        <v>1639</v>
      </c>
      <c r="D545" s="3" t="s">
        <v>1640</v>
      </c>
      <c r="E545" s="3" t="s">
        <v>1641</v>
      </c>
      <c r="F545" s="3">
        <v>0</v>
      </c>
      <c r="I545" s="4" t="str">
        <f ca="1">IFERROR(__xludf.DUMMYFUNCTION("REGEXREPLACE(F546,""\D"", """")"),"#VALUE!")</f>
        <v>#VALUE!</v>
      </c>
    </row>
    <row r="546" spans="1:9" ht="15.75" customHeight="1">
      <c r="A546" s="1">
        <v>545</v>
      </c>
      <c r="B546" s="3">
        <v>546</v>
      </c>
      <c r="C546" s="3" t="s">
        <v>1642</v>
      </c>
      <c r="D546" s="3" t="s">
        <v>1643</v>
      </c>
      <c r="E546" s="3" t="s">
        <v>1644</v>
      </c>
      <c r="F546" s="3">
        <v>0</v>
      </c>
      <c r="I546" s="4" t="str">
        <f ca="1">IFERROR(__xludf.DUMMYFUNCTION("REGEXREPLACE(F547,""\D"", """")"),"#VALUE!")</f>
        <v>#VALUE!</v>
      </c>
    </row>
    <row r="547" spans="1:9" ht="15.75" customHeight="1">
      <c r="A547" s="1">
        <v>546</v>
      </c>
      <c r="B547" s="3">
        <v>547</v>
      </c>
      <c r="C547" s="3" t="s">
        <v>1645</v>
      </c>
      <c r="D547" s="3" t="s">
        <v>1646</v>
      </c>
      <c r="E547" s="3" t="s">
        <v>1647</v>
      </c>
      <c r="F547" s="3" t="s">
        <v>559</v>
      </c>
      <c r="G547" s="3">
        <v>9</v>
      </c>
      <c r="H547" s="3" t="s">
        <v>256</v>
      </c>
      <c r="I547" s="4" t="str">
        <f ca="1">IFERROR(__xludf.DUMMYFUNCTION("REGEXREPLACE(F548,""\D"", """")"),"19")</f>
        <v>19</v>
      </c>
    </row>
    <row r="548" spans="1:9" ht="15.75" customHeight="1">
      <c r="A548" s="1">
        <v>547</v>
      </c>
      <c r="B548" s="3">
        <v>548</v>
      </c>
      <c r="C548" s="3" t="s">
        <v>1648</v>
      </c>
      <c r="D548" s="3" t="s">
        <v>1649</v>
      </c>
      <c r="E548" s="3" t="s">
        <v>27</v>
      </c>
      <c r="F548" s="3">
        <v>0</v>
      </c>
      <c r="I548" s="4" t="str">
        <f ca="1">IFERROR(__xludf.DUMMYFUNCTION("REGEXREPLACE(F549,""\D"", """")"),"#VALUE!")</f>
        <v>#VALUE!</v>
      </c>
    </row>
    <row r="549" spans="1:9" ht="15.75" customHeight="1">
      <c r="A549" s="1">
        <v>548</v>
      </c>
      <c r="B549" s="3">
        <v>549</v>
      </c>
      <c r="C549" s="3" t="s">
        <v>1650</v>
      </c>
      <c r="D549" s="3" t="s">
        <v>1651</v>
      </c>
      <c r="E549" s="3" t="s">
        <v>1652</v>
      </c>
      <c r="F549" s="3" t="s">
        <v>303</v>
      </c>
      <c r="G549" s="3">
        <v>3</v>
      </c>
      <c r="H549" s="3" t="s">
        <v>72</v>
      </c>
      <c r="I549" s="4" t="str">
        <f ca="1">IFERROR(__xludf.DUMMYFUNCTION("REGEXREPLACE(F550,""\D"", """")"),"6")</f>
        <v>6</v>
      </c>
    </row>
    <row r="550" spans="1:9" ht="15.75" customHeight="1">
      <c r="A550" s="1">
        <v>549</v>
      </c>
      <c r="B550" s="3">
        <v>550</v>
      </c>
      <c r="C550" s="3" t="s">
        <v>1653</v>
      </c>
      <c r="D550" s="3" t="s">
        <v>1654</v>
      </c>
      <c r="E550" s="3" t="s">
        <v>1655</v>
      </c>
      <c r="F550" s="3" t="s">
        <v>96</v>
      </c>
      <c r="G550" s="3">
        <v>5</v>
      </c>
      <c r="H550" s="3" t="s">
        <v>715</v>
      </c>
      <c r="I550" s="4" t="str">
        <f ca="1">IFERROR(__xludf.DUMMYFUNCTION("REGEXREPLACE(F551,""\D"", """")"),"9")</f>
        <v>9</v>
      </c>
    </row>
    <row r="551" spans="1:9" ht="15.75" customHeight="1">
      <c r="A551" s="1">
        <v>550</v>
      </c>
      <c r="B551" s="3">
        <v>551</v>
      </c>
      <c r="C551" s="3" t="s">
        <v>1656</v>
      </c>
      <c r="D551" s="3" t="s">
        <v>1657</v>
      </c>
      <c r="E551" s="3" t="s">
        <v>27</v>
      </c>
      <c r="F551" s="3">
        <v>0</v>
      </c>
      <c r="I551" s="4" t="str">
        <f ca="1">IFERROR(__xludf.DUMMYFUNCTION("REGEXREPLACE(F552,""\D"", """")"),"#VALUE!")</f>
        <v>#VALUE!</v>
      </c>
    </row>
    <row r="552" spans="1:9" ht="15.75" customHeight="1">
      <c r="A552" s="1">
        <v>551</v>
      </c>
      <c r="B552" s="3">
        <v>552</v>
      </c>
      <c r="C552" s="3" t="s">
        <v>1658</v>
      </c>
      <c r="D552" s="3" t="s">
        <v>1659</v>
      </c>
      <c r="E552" s="3" t="s">
        <v>1660</v>
      </c>
      <c r="F552" s="3" t="s">
        <v>303</v>
      </c>
      <c r="G552" s="3">
        <v>0</v>
      </c>
      <c r="H552" s="3" t="s">
        <v>266</v>
      </c>
      <c r="I552" s="4" t="str">
        <f ca="1">IFERROR(__xludf.DUMMYFUNCTION("REGEXREPLACE(F553,""\D"", """")"),"6")</f>
        <v>6</v>
      </c>
    </row>
    <row r="553" spans="1:9" ht="15.75" customHeight="1">
      <c r="A553" s="1">
        <v>552</v>
      </c>
      <c r="B553" s="3">
        <v>553</v>
      </c>
      <c r="C553" s="3" t="s">
        <v>1661</v>
      </c>
      <c r="D553" s="3" t="s">
        <v>1662</v>
      </c>
      <c r="E553" s="3" t="s">
        <v>27</v>
      </c>
      <c r="F553" s="3">
        <v>0</v>
      </c>
      <c r="I553" s="4" t="str">
        <f ca="1">IFERROR(__xludf.DUMMYFUNCTION("REGEXREPLACE(F554,""\D"", """")"),"#VALUE!")</f>
        <v>#VALUE!</v>
      </c>
    </row>
    <row r="554" spans="1:9" ht="15.75" customHeight="1">
      <c r="A554" s="1">
        <v>553</v>
      </c>
      <c r="B554" s="3">
        <v>554</v>
      </c>
      <c r="C554" s="3" t="s">
        <v>1663</v>
      </c>
      <c r="D554" s="3" t="s">
        <v>1664</v>
      </c>
      <c r="E554" s="3" t="s">
        <v>1665</v>
      </c>
      <c r="F554" s="3" t="s">
        <v>44</v>
      </c>
      <c r="G554" s="3">
        <v>0</v>
      </c>
      <c r="H554" s="3" t="s">
        <v>248</v>
      </c>
      <c r="I554" s="4" t="str">
        <f ca="1">IFERROR(__xludf.DUMMYFUNCTION("REGEXREPLACE(F555,""\D"", """")"),"12")</f>
        <v>12</v>
      </c>
    </row>
    <row r="555" spans="1:9" ht="15.75" customHeight="1">
      <c r="A555" s="1">
        <v>554</v>
      </c>
      <c r="B555" s="3">
        <v>555</v>
      </c>
      <c r="C555" s="3" t="s">
        <v>1666</v>
      </c>
      <c r="D555" s="3" t="s">
        <v>1667</v>
      </c>
      <c r="E555" s="3" t="s">
        <v>1668</v>
      </c>
      <c r="F555" s="3" t="s">
        <v>61</v>
      </c>
      <c r="G555" s="3">
        <v>9</v>
      </c>
      <c r="H555" s="3" t="s">
        <v>715</v>
      </c>
      <c r="I555" s="4" t="str">
        <f ca="1">IFERROR(__xludf.DUMMYFUNCTION("REGEXREPLACE(F556,""\D"", """")"),"5")</f>
        <v>5</v>
      </c>
    </row>
    <row r="556" spans="1:9" ht="15.75" customHeight="1">
      <c r="A556" s="1">
        <v>555</v>
      </c>
      <c r="B556" s="3">
        <v>556</v>
      </c>
      <c r="C556" s="3" t="s">
        <v>1669</v>
      </c>
      <c r="D556" s="3" t="s">
        <v>1670</v>
      </c>
      <c r="E556" s="3" t="s">
        <v>1671</v>
      </c>
      <c r="F556" s="3" t="s">
        <v>96</v>
      </c>
      <c r="G556" s="3">
        <v>17</v>
      </c>
      <c r="H556" s="3" t="s">
        <v>200</v>
      </c>
      <c r="I556" s="4" t="str">
        <f ca="1">IFERROR(__xludf.DUMMYFUNCTION("REGEXREPLACE(F557,""\D"", """")"),"9")</f>
        <v>9</v>
      </c>
    </row>
    <row r="557" spans="1:9" ht="15.75" customHeight="1">
      <c r="A557" s="1">
        <v>556</v>
      </c>
      <c r="B557" s="3">
        <v>557</v>
      </c>
      <c r="C557" s="3" t="s">
        <v>1672</v>
      </c>
      <c r="D557" s="3" t="s">
        <v>1673</v>
      </c>
      <c r="E557" s="3" t="s">
        <v>1674</v>
      </c>
      <c r="F557" s="3" t="s">
        <v>1675</v>
      </c>
      <c r="G557" s="3">
        <v>0</v>
      </c>
      <c r="H557" s="3" t="s">
        <v>813</v>
      </c>
      <c r="I557" s="4" t="str">
        <f ca="1">IFERROR(__xludf.DUMMYFUNCTION("REGEXREPLACE(F558,""\D"", """")"),"62")</f>
        <v>62</v>
      </c>
    </row>
    <row r="558" spans="1:9" ht="15.75" customHeight="1">
      <c r="A558" s="1">
        <v>557</v>
      </c>
      <c r="B558" s="3">
        <v>558</v>
      </c>
      <c r="C558" s="3" t="s">
        <v>1676</v>
      </c>
      <c r="D558" s="3" t="s">
        <v>1677</v>
      </c>
      <c r="E558" s="3" t="s">
        <v>1678</v>
      </c>
      <c r="F558" s="3" t="s">
        <v>209</v>
      </c>
      <c r="G558" s="3">
        <v>58</v>
      </c>
      <c r="H558" s="3" t="s">
        <v>1679</v>
      </c>
      <c r="I558" s="4" t="str">
        <f ca="1">IFERROR(__xludf.DUMMYFUNCTION("REGEXREPLACE(F559,""\D"", """")"),"32")</f>
        <v>32</v>
      </c>
    </row>
    <row r="559" spans="1:9" ht="15.75" customHeight="1">
      <c r="A559" s="1">
        <v>558</v>
      </c>
      <c r="B559" s="3">
        <v>559</v>
      </c>
      <c r="C559" s="3" t="s">
        <v>1680</v>
      </c>
      <c r="D559" s="3" t="s">
        <v>1681</v>
      </c>
      <c r="E559" s="3" t="s">
        <v>27</v>
      </c>
      <c r="F559" s="3">
        <v>0</v>
      </c>
      <c r="I559" s="4" t="str">
        <f ca="1">IFERROR(__xludf.DUMMYFUNCTION("REGEXREPLACE(F560,""\D"", """")"),"#VALUE!")</f>
        <v>#VALUE!</v>
      </c>
    </row>
    <row r="560" spans="1:9" ht="15.75" customHeight="1">
      <c r="A560" s="1">
        <v>559</v>
      </c>
      <c r="B560" s="3">
        <v>560</v>
      </c>
      <c r="C560" s="3" t="s">
        <v>1682</v>
      </c>
      <c r="D560" s="3" t="s">
        <v>1683</v>
      </c>
      <c r="E560" s="3" t="s">
        <v>27</v>
      </c>
      <c r="F560" s="3">
        <v>0</v>
      </c>
      <c r="I560" s="4" t="str">
        <f ca="1">IFERROR(__xludf.DUMMYFUNCTION("REGEXREPLACE(F561,""\D"", """")"),"#VALUE!")</f>
        <v>#VALUE!</v>
      </c>
    </row>
    <row r="561" spans="1:9" ht="15.75" customHeight="1">
      <c r="A561" s="1">
        <v>560</v>
      </c>
      <c r="B561" s="3">
        <v>561</v>
      </c>
      <c r="C561" s="3" t="s">
        <v>1684</v>
      </c>
      <c r="D561" s="3" t="s">
        <v>1685</v>
      </c>
      <c r="E561" s="3" t="s">
        <v>1686</v>
      </c>
      <c r="F561" s="3" t="s">
        <v>19</v>
      </c>
      <c r="G561" s="3">
        <v>9</v>
      </c>
      <c r="H561" s="3" t="s">
        <v>97</v>
      </c>
      <c r="I561" s="4" t="str">
        <f ca="1">IFERROR(__xludf.DUMMYFUNCTION("REGEXREPLACE(F562,""\D"", """")"),"7")</f>
        <v>7</v>
      </c>
    </row>
    <row r="562" spans="1:9" ht="15.75" customHeight="1">
      <c r="A562" s="1">
        <v>561</v>
      </c>
      <c r="B562" s="3">
        <v>562</v>
      </c>
      <c r="C562" s="3" t="s">
        <v>1687</v>
      </c>
      <c r="D562" s="3" t="s">
        <v>1688</v>
      </c>
      <c r="E562" s="3" t="s">
        <v>1689</v>
      </c>
      <c r="F562" s="3" t="s">
        <v>1690</v>
      </c>
      <c r="G562" s="3">
        <v>0</v>
      </c>
      <c r="H562" s="3" t="s">
        <v>1691</v>
      </c>
      <c r="I562" s="4" t="str">
        <f ca="1">IFERROR(__xludf.DUMMYFUNCTION("REGEXREPLACE(F563,""\D"", """")"),"75")</f>
        <v>75</v>
      </c>
    </row>
    <row r="563" spans="1:9" ht="15.75" customHeight="1">
      <c r="A563" s="1">
        <v>562</v>
      </c>
      <c r="B563" s="3">
        <v>563</v>
      </c>
      <c r="C563" s="3" t="s">
        <v>1692</v>
      </c>
      <c r="D563" s="3" t="s">
        <v>1693</v>
      </c>
      <c r="E563" s="3" t="s">
        <v>1694</v>
      </c>
      <c r="F563" s="3" t="s">
        <v>96</v>
      </c>
      <c r="G563" s="3">
        <v>0</v>
      </c>
      <c r="H563" s="3" t="s">
        <v>72</v>
      </c>
      <c r="I563" s="4" t="str">
        <f ca="1">IFERROR(__xludf.DUMMYFUNCTION("REGEXREPLACE(F564,""\D"", """")"),"9")</f>
        <v>9</v>
      </c>
    </row>
    <row r="564" spans="1:9" ht="15.75" customHeight="1">
      <c r="A564" s="1">
        <v>563</v>
      </c>
      <c r="B564" s="3">
        <v>564</v>
      </c>
      <c r="C564" s="3" t="s">
        <v>1695</v>
      </c>
      <c r="D564" s="3" t="s">
        <v>1696</v>
      </c>
      <c r="E564" s="3" t="s">
        <v>27</v>
      </c>
      <c r="F564" s="3">
        <v>0</v>
      </c>
      <c r="I564" s="4" t="str">
        <f ca="1">IFERROR(__xludf.DUMMYFUNCTION("REGEXREPLACE(F565,""\D"", """")"),"#VALUE!")</f>
        <v>#VALUE!</v>
      </c>
    </row>
    <row r="565" spans="1:9" ht="15.75" customHeight="1">
      <c r="A565" s="1">
        <v>564</v>
      </c>
      <c r="B565" s="3">
        <v>565</v>
      </c>
      <c r="C565" s="3" t="s">
        <v>1697</v>
      </c>
      <c r="D565" s="3" t="s">
        <v>1698</v>
      </c>
      <c r="E565" s="3" t="s">
        <v>1699</v>
      </c>
      <c r="F565" s="3">
        <v>0</v>
      </c>
      <c r="I565" s="4" t="str">
        <f ca="1">IFERROR(__xludf.DUMMYFUNCTION("REGEXREPLACE(F566,""\D"", """")"),"#VALUE!")</f>
        <v>#VALUE!</v>
      </c>
    </row>
    <row r="566" spans="1:9" ht="15.75" customHeight="1">
      <c r="A566" s="1">
        <v>565</v>
      </c>
      <c r="B566" s="3">
        <v>566</v>
      </c>
      <c r="C566" s="3" t="s">
        <v>1700</v>
      </c>
      <c r="D566" s="3" t="s">
        <v>1701</v>
      </c>
      <c r="E566" s="3" t="s">
        <v>1702</v>
      </c>
      <c r="F566" s="3" t="s">
        <v>303</v>
      </c>
      <c r="G566" s="3">
        <v>18</v>
      </c>
      <c r="H566" s="3" t="s">
        <v>1071</v>
      </c>
      <c r="I566" s="4" t="str">
        <f ca="1">IFERROR(__xludf.DUMMYFUNCTION("REGEXREPLACE(F567,""\D"", """")"),"6")</f>
        <v>6</v>
      </c>
    </row>
    <row r="567" spans="1:9" ht="15.75" customHeight="1">
      <c r="A567" s="1">
        <v>566</v>
      </c>
      <c r="B567" s="3">
        <v>567</v>
      </c>
      <c r="C567" s="3" t="s">
        <v>1703</v>
      </c>
      <c r="D567" s="3" t="s">
        <v>1704</v>
      </c>
      <c r="E567" s="3" t="s">
        <v>1705</v>
      </c>
      <c r="F567" s="3">
        <v>0</v>
      </c>
      <c r="I567" s="4" t="str">
        <f ca="1">IFERROR(__xludf.DUMMYFUNCTION("REGEXREPLACE(F568,""\D"", """")"),"#VALUE!")</f>
        <v>#VALUE!</v>
      </c>
    </row>
    <row r="568" spans="1:9" ht="15.75" customHeight="1">
      <c r="A568" s="1">
        <v>567</v>
      </c>
      <c r="B568" s="3">
        <v>568</v>
      </c>
      <c r="C568" s="3" t="s">
        <v>1706</v>
      </c>
      <c r="D568" s="3" t="s">
        <v>1707</v>
      </c>
      <c r="E568" s="3" t="s">
        <v>27</v>
      </c>
      <c r="F568" s="3">
        <v>0</v>
      </c>
      <c r="I568" s="4" t="str">
        <f ca="1">IFERROR(__xludf.DUMMYFUNCTION("REGEXREPLACE(F569,""\D"", """")"),"#VALUE!")</f>
        <v>#VALUE!</v>
      </c>
    </row>
    <row r="569" spans="1:9" ht="15.75" customHeight="1">
      <c r="A569" s="1">
        <v>568</v>
      </c>
      <c r="B569" s="3">
        <v>569</v>
      </c>
      <c r="C569" s="3" t="s">
        <v>1708</v>
      </c>
      <c r="D569" s="3" t="s">
        <v>1709</v>
      </c>
      <c r="E569" s="3" t="s">
        <v>1710</v>
      </c>
      <c r="F569" s="3" t="s">
        <v>96</v>
      </c>
      <c r="G569" s="3">
        <v>5</v>
      </c>
      <c r="H569" s="3" t="s">
        <v>715</v>
      </c>
      <c r="I569" s="4" t="str">
        <f ca="1">IFERROR(__xludf.DUMMYFUNCTION("REGEXREPLACE(F570,""\D"", """")"),"9")</f>
        <v>9</v>
      </c>
    </row>
    <row r="570" spans="1:9" ht="15.75" customHeight="1">
      <c r="A570" s="1">
        <v>569</v>
      </c>
      <c r="B570" s="3">
        <v>570</v>
      </c>
      <c r="C570" s="3" t="s">
        <v>1711</v>
      </c>
      <c r="D570" s="3" t="s">
        <v>1712</v>
      </c>
      <c r="E570" s="3" t="s">
        <v>1713</v>
      </c>
      <c r="F570" s="3" t="s">
        <v>39</v>
      </c>
      <c r="G570" s="3">
        <v>0</v>
      </c>
      <c r="H570" s="3" t="s">
        <v>715</v>
      </c>
      <c r="I570" s="4" t="str">
        <f ca="1">IFERROR(__xludf.DUMMYFUNCTION("REGEXREPLACE(F571,""\D"", """")"),"14")</f>
        <v>14</v>
      </c>
    </row>
    <row r="571" spans="1:9" ht="15.75" customHeight="1">
      <c r="A571" s="1">
        <v>570</v>
      </c>
      <c r="B571" s="3">
        <v>571</v>
      </c>
      <c r="C571" s="3" t="s">
        <v>1714</v>
      </c>
      <c r="D571" s="3" t="s">
        <v>1715</v>
      </c>
      <c r="E571" s="3" t="s">
        <v>1716</v>
      </c>
      <c r="F571" s="3" t="s">
        <v>255</v>
      </c>
      <c r="G571" s="3">
        <v>0</v>
      </c>
      <c r="H571" s="3" t="s">
        <v>256</v>
      </c>
      <c r="I571" s="4" t="str">
        <f ca="1">IFERROR(__xludf.DUMMYFUNCTION("REGEXREPLACE(F572,""\D"", """")"),"28")</f>
        <v>28</v>
      </c>
    </row>
    <row r="572" spans="1:9" ht="15.75" customHeight="1">
      <c r="A572" s="1">
        <v>571</v>
      </c>
      <c r="B572" s="3">
        <v>572</v>
      </c>
      <c r="C572" s="3" t="s">
        <v>1717</v>
      </c>
      <c r="D572" s="3" t="s">
        <v>1718</v>
      </c>
      <c r="E572" s="3" t="s">
        <v>1719</v>
      </c>
      <c r="F572" s="3">
        <v>0</v>
      </c>
      <c r="I572" s="4" t="str">
        <f ca="1">IFERROR(__xludf.DUMMYFUNCTION("REGEXREPLACE(F573,""\D"", """")"),"#VALUE!")</f>
        <v>#VALUE!</v>
      </c>
    </row>
    <row r="573" spans="1:9" ht="15.75" customHeight="1">
      <c r="A573" s="1">
        <v>572</v>
      </c>
      <c r="B573" s="3">
        <v>573</v>
      </c>
      <c r="C573" s="3" t="s">
        <v>1720</v>
      </c>
      <c r="D573" s="3" t="s">
        <v>1721</v>
      </c>
      <c r="E573" s="3" t="s">
        <v>27</v>
      </c>
      <c r="F573" s="3">
        <v>0</v>
      </c>
      <c r="I573" s="4" t="str">
        <f ca="1">IFERROR(__xludf.DUMMYFUNCTION("REGEXREPLACE(F574,""\D"", """")"),"#VALUE!")</f>
        <v>#VALUE!</v>
      </c>
    </row>
    <row r="574" spans="1:9" ht="15.75" customHeight="1">
      <c r="A574" s="1">
        <v>573</v>
      </c>
      <c r="B574" s="3">
        <v>574</v>
      </c>
      <c r="C574" s="3" t="s">
        <v>1722</v>
      </c>
      <c r="D574" s="3" t="s">
        <v>1723</v>
      </c>
      <c r="E574" s="3" t="s">
        <v>1724</v>
      </c>
      <c r="F574" s="3" t="s">
        <v>303</v>
      </c>
      <c r="G574" s="3">
        <v>22</v>
      </c>
      <c r="H574" s="3" t="s">
        <v>256</v>
      </c>
      <c r="I574" s="4" t="str">
        <f ca="1">IFERROR(__xludf.DUMMYFUNCTION("REGEXREPLACE(F575,""\D"", """")"),"6")</f>
        <v>6</v>
      </c>
    </row>
    <row r="575" spans="1:9" ht="15.75" customHeight="1">
      <c r="A575" s="1">
        <v>574</v>
      </c>
      <c r="B575" s="3">
        <v>575</v>
      </c>
      <c r="C575" s="3" t="s">
        <v>1725</v>
      </c>
      <c r="D575" s="3" t="s">
        <v>1726</v>
      </c>
      <c r="E575" s="3" t="s">
        <v>1727</v>
      </c>
      <c r="F575" s="3" t="s">
        <v>61</v>
      </c>
      <c r="G575" s="3">
        <v>6</v>
      </c>
      <c r="H575" s="3" t="s">
        <v>57</v>
      </c>
      <c r="I575" s="4" t="str">
        <f ca="1">IFERROR(__xludf.DUMMYFUNCTION("REGEXREPLACE(F576,""\D"", """")"),"5")</f>
        <v>5</v>
      </c>
    </row>
    <row r="576" spans="1:9" ht="15.75" customHeight="1">
      <c r="A576" s="1">
        <v>575</v>
      </c>
      <c r="B576" s="3">
        <v>576</v>
      </c>
      <c r="C576" s="3" t="s">
        <v>1728</v>
      </c>
      <c r="D576" s="3" t="s">
        <v>1729</v>
      </c>
      <c r="E576" s="3" t="s">
        <v>27</v>
      </c>
      <c r="F576" s="3">
        <v>0</v>
      </c>
      <c r="I576" s="4" t="str">
        <f ca="1">IFERROR(__xludf.DUMMYFUNCTION("REGEXREPLACE(F577,""\D"", """")"),"#VALUE!")</f>
        <v>#VALUE!</v>
      </c>
    </row>
    <row r="577" spans="1:9" ht="15.75" customHeight="1">
      <c r="A577" s="1">
        <v>576</v>
      </c>
      <c r="B577" s="3">
        <v>577</v>
      </c>
      <c r="C577" s="3" t="s">
        <v>1730</v>
      </c>
      <c r="D577" s="3" t="s">
        <v>1731</v>
      </c>
      <c r="E577" s="3" t="s">
        <v>1732</v>
      </c>
      <c r="F577" s="3">
        <v>0</v>
      </c>
      <c r="I577" s="4" t="str">
        <f ca="1">IFERROR(__xludf.DUMMYFUNCTION("REGEXREPLACE(F578,""\D"", """")"),"#VALUE!")</f>
        <v>#VALUE!</v>
      </c>
    </row>
    <row r="578" spans="1:9" ht="15.75" customHeight="1">
      <c r="A578" s="1">
        <v>577</v>
      </c>
      <c r="B578" s="3">
        <v>578</v>
      </c>
      <c r="C578" s="3" t="s">
        <v>1733</v>
      </c>
      <c r="D578" s="3" t="s">
        <v>1734</v>
      </c>
      <c r="E578" s="3" t="s">
        <v>27</v>
      </c>
      <c r="F578" s="3">
        <v>0</v>
      </c>
      <c r="I578" s="4" t="str">
        <f ca="1">IFERROR(__xludf.DUMMYFUNCTION("REGEXREPLACE(F579,""\D"", """")"),"#VALUE!")</f>
        <v>#VALUE!</v>
      </c>
    </row>
    <row r="579" spans="1:9" ht="15.75" customHeight="1">
      <c r="A579" s="1">
        <v>578</v>
      </c>
      <c r="B579" s="3">
        <v>579</v>
      </c>
      <c r="C579" s="3" t="s">
        <v>1735</v>
      </c>
      <c r="D579" s="3" t="s">
        <v>1736</v>
      </c>
      <c r="E579" s="3" t="s">
        <v>27</v>
      </c>
      <c r="F579" s="3">
        <v>0</v>
      </c>
      <c r="I579" s="4" t="str">
        <f ca="1">IFERROR(__xludf.DUMMYFUNCTION("REGEXREPLACE(F580,""\D"", """")"),"#VALUE!")</f>
        <v>#VALUE!</v>
      </c>
    </row>
    <row r="580" spans="1:9" ht="15.75" customHeight="1">
      <c r="A580" s="1">
        <v>579</v>
      </c>
      <c r="B580" s="3">
        <v>580</v>
      </c>
      <c r="C580" s="3" t="s">
        <v>1737</v>
      </c>
      <c r="D580" s="3" t="s">
        <v>1738</v>
      </c>
      <c r="E580" s="3" t="s">
        <v>27</v>
      </c>
      <c r="F580" s="3">
        <v>0</v>
      </c>
      <c r="I580" s="4" t="str">
        <f ca="1">IFERROR(__xludf.DUMMYFUNCTION("REGEXREPLACE(F581,""\D"", """")"),"#VALUE!")</f>
        <v>#VALUE!</v>
      </c>
    </row>
    <row r="581" spans="1:9" ht="15.75" customHeight="1">
      <c r="A581" s="1">
        <v>580</v>
      </c>
      <c r="B581" s="3">
        <v>581</v>
      </c>
      <c r="C581" s="3" t="s">
        <v>1739</v>
      </c>
      <c r="D581" s="3" t="s">
        <v>1740</v>
      </c>
      <c r="E581" s="3" t="s">
        <v>1741</v>
      </c>
      <c r="F581" s="3" t="s">
        <v>96</v>
      </c>
      <c r="G581" s="3">
        <v>3</v>
      </c>
      <c r="H581" s="3" t="s">
        <v>248</v>
      </c>
      <c r="I581" s="4" t="str">
        <f ca="1">IFERROR(__xludf.DUMMYFUNCTION("REGEXREPLACE(F582,""\D"", """")"),"9")</f>
        <v>9</v>
      </c>
    </row>
    <row r="582" spans="1:9" ht="15.75" customHeight="1">
      <c r="A582" s="1">
        <v>581</v>
      </c>
      <c r="B582" s="3">
        <v>582</v>
      </c>
      <c r="C582" s="3" t="s">
        <v>1742</v>
      </c>
      <c r="D582" s="3" t="s">
        <v>1743</v>
      </c>
      <c r="E582" s="3" t="s">
        <v>1744</v>
      </c>
      <c r="F582" s="3">
        <v>0</v>
      </c>
      <c r="I582" s="4" t="str">
        <f ca="1">IFERROR(__xludf.DUMMYFUNCTION("REGEXREPLACE(F583,""\D"", """")"),"#VALUE!")</f>
        <v>#VALUE!</v>
      </c>
    </row>
    <row r="583" spans="1:9" ht="15.75" customHeight="1">
      <c r="A583" s="1">
        <v>582</v>
      </c>
      <c r="B583" s="3">
        <v>583</v>
      </c>
      <c r="C583" s="3" t="s">
        <v>1745</v>
      </c>
      <c r="D583" s="3" t="s">
        <v>1746</v>
      </c>
      <c r="E583" s="3" t="s">
        <v>1747</v>
      </c>
      <c r="F583" s="3">
        <v>0</v>
      </c>
      <c r="I583" s="4" t="str">
        <f ca="1">IFERROR(__xludf.DUMMYFUNCTION("REGEXREPLACE(F584,""\D"", """")"),"#VALUE!")</f>
        <v>#VALUE!</v>
      </c>
    </row>
    <row r="584" spans="1:9" ht="15.75" customHeight="1">
      <c r="A584" s="1">
        <v>583</v>
      </c>
      <c r="B584" s="3">
        <v>584</v>
      </c>
      <c r="C584" s="3" t="s">
        <v>1748</v>
      </c>
      <c r="D584" s="3" t="s">
        <v>1749</v>
      </c>
      <c r="E584" s="3" t="s">
        <v>1750</v>
      </c>
      <c r="F584" s="3">
        <v>0</v>
      </c>
      <c r="I584" s="4" t="str">
        <f ca="1">IFERROR(__xludf.DUMMYFUNCTION("REGEXREPLACE(F585,""\D"", """")"),"#VALUE!")</f>
        <v>#VALUE!</v>
      </c>
    </row>
    <row r="585" spans="1:9" ht="15.75" customHeight="1">
      <c r="A585" s="1">
        <v>584</v>
      </c>
      <c r="B585" s="3">
        <v>585</v>
      </c>
      <c r="C585" s="3" t="s">
        <v>1751</v>
      </c>
      <c r="D585" s="3" t="s">
        <v>1752</v>
      </c>
      <c r="E585" s="3" t="s">
        <v>1753</v>
      </c>
      <c r="F585" s="3" t="s">
        <v>1754</v>
      </c>
      <c r="G585" s="3">
        <v>19</v>
      </c>
      <c r="H585" s="3" t="s">
        <v>1755</v>
      </c>
      <c r="I585" s="4" t="str">
        <f ca="1">IFERROR(__xludf.DUMMYFUNCTION("REGEXREPLACE(F586,""\D"", """")"),"57")</f>
        <v>57</v>
      </c>
    </row>
    <row r="586" spans="1:9" ht="15.75" customHeight="1">
      <c r="A586" s="1">
        <v>585</v>
      </c>
      <c r="B586" s="3">
        <v>586</v>
      </c>
      <c r="C586" s="3" t="s">
        <v>1756</v>
      </c>
      <c r="D586" s="3" t="s">
        <v>1757</v>
      </c>
      <c r="E586" s="3" t="s">
        <v>1758</v>
      </c>
      <c r="F586" s="3">
        <v>0</v>
      </c>
      <c r="I586" s="4" t="str">
        <f ca="1">IFERROR(__xludf.DUMMYFUNCTION("REGEXREPLACE(F587,""\D"", """")"),"#VALUE!")</f>
        <v>#VALUE!</v>
      </c>
    </row>
    <row r="587" spans="1:9" ht="15.75" customHeight="1">
      <c r="A587" s="1">
        <v>586</v>
      </c>
      <c r="B587" s="3">
        <v>587</v>
      </c>
      <c r="C587" s="3" t="s">
        <v>1759</v>
      </c>
      <c r="D587" s="3" t="s">
        <v>1760</v>
      </c>
      <c r="E587" s="3" t="s">
        <v>1761</v>
      </c>
      <c r="F587" s="3">
        <v>0</v>
      </c>
      <c r="I587" s="4" t="str">
        <f ca="1">IFERROR(__xludf.DUMMYFUNCTION("REGEXREPLACE(F588,""\D"", """")"),"#VALUE!")</f>
        <v>#VALUE!</v>
      </c>
    </row>
    <row r="588" spans="1:9" ht="15.75" customHeight="1">
      <c r="A588" s="1">
        <v>587</v>
      </c>
      <c r="B588" s="3">
        <v>588</v>
      </c>
      <c r="C588" s="3" t="s">
        <v>1762</v>
      </c>
      <c r="D588" s="3" t="s">
        <v>1763</v>
      </c>
      <c r="E588" s="3" t="s">
        <v>1764</v>
      </c>
      <c r="F588" s="3" t="s">
        <v>1765</v>
      </c>
      <c r="G588" s="3">
        <v>0</v>
      </c>
      <c r="H588" s="3" t="s">
        <v>1766</v>
      </c>
      <c r="I588" s="4" t="str">
        <f ca="1">IFERROR(__xludf.DUMMYFUNCTION("REGEXREPLACE(F589,""\D"", """")"),"70")</f>
        <v>70</v>
      </c>
    </row>
    <row r="589" spans="1:9" ht="15.75" customHeight="1">
      <c r="A589" s="1">
        <v>588</v>
      </c>
      <c r="B589" s="3">
        <v>589</v>
      </c>
      <c r="C589" s="3" t="s">
        <v>1767</v>
      </c>
      <c r="D589" s="3" t="s">
        <v>1768</v>
      </c>
      <c r="E589" s="3" t="s">
        <v>27</v>
      </c>
      <c r="F589" s="3">
        <v>0</v>
      </c>
      <c r="I589" s="4" t="str">
        <f ca="1">IFERROR(__xludf.DUMMYFUNCTION("REGEXREPLACE(F590,""\D"", """")"),"#VALUE!")</f>
        <v>#VALUE!</v>
      </c>
    </row>
    <row r="590" spans="1:9" ht="15.75" customHeight="1">
      <c r="A590" s="1">
        <v>589</v>
      </c>
      <c r="B590" s="3">
        <v>590</v>
      </c>
      <c r="C590" s="3" t="s">
        <v>1769</v>
      </c>
      <c r="D590" s="3" t="s">
        <v>1770</v>
      </c>
      <c r="E590" s="3" t="s">
        <v>1771</v>
      </c>
      <c r="F590" s="3" t="s">
        <v>61</v>
      </c>
      <c r="G590" s="3">
        <v>2</v>
      </c>
      <c r="H590" s="3" t="s">
        <v>89</v>
      </c>
      <c r="I590" s="4" t="str">
        <f ca="1">IFERROR(__xludf.DUMMYFUNCTION("REGEXREPLACE(F591,""\D"", """")"),"5")</f>
        <v>5</v>
      </c>
    </row>
    <row r="591" spans="1:9" ht="15.75" customHeight="1">
      <c r="A591" s="1">
        <v>590</v>
      </c>
      <c r="B591" s="3">
        <v>591</v>
      </c>
      <c r="C591" s="3" t="s">
        <v>1772</v>
      </c>
      <c r="D591" s="3" t="s">
        <v>1773</v>
      </c>
      <c r="E591" s="3" t="s">
        <v>1774</v>
      </c>
      <c r="F591" s="3">
        <v>0</v>
      </c>
      <c r="I591" s="4" t="str">
        <f ca="1">IFERROR(__xludf.DUMMYFUNCTION("REGEXREPLACE(F592,""\D"", """")"),"#VALUE!")</f>
        <v>#VALUE!</v>
      </c>
    </row>
    <row r="592" spans="1:9" ht="15.75" customHeight="1">
      <c r="A592" s="1">
        <v>591</v>
      </c>
      <c r="B592" s="3">
        <v>592</v>
      </c>
      <c r="C592" s="3" t="s">
        <v>1775</v>
      </c>
      <c r="D592" s="3" t="s">
        <v>1776</v>
      </c>
      <c r="E592" s="3" t="s">
        <v>27</v>
      </c>
      <c r="F592" s="3">
        <v>0</v>
      </c>
      <c r="I592" s="4" t="str">
        <f ca="1">IFERROR(__xludf.DUMMYFUNCTION("REGEXREPLACE(F593,""\D"", """")"),"#VALUE!")</f>
        <v>#VALUE!</v>
      </c>
    </row>
    <row r="593" spans="1:9" ht="15.75" customHeight="1">
      <c r="A593" s="1">
        <v>592</v>
      </c>
      <c r="B593" s="3">
        <v>593</v>
      </c>
      <c r="C593" s="3" t="s">
        <v>1777</v>
      </c>
      <c r="D593" s="3" t="s">
        <v>1778</v>
      </c>
      <c r="E593" s="3" t="s">
        <v>27</v>
      </c>
      <c r="F593" s="3">
        <v>0</v>
      </c>
      <c r="I593" s="4" t="str">
        <f ca="1">IFERROR(__xludf.DUMMYFUNCTION("REGEXREPLACE(F594,""\D"", """")"),"#VALUE!")</f>
        <v>#VALUE!</v>
      </c>
    </row>
    <row r="594" spans="1:9" ht="15.75" customHeight="1">
      <c r="A594" s="1">
        <v>593</v>
      </c>
      <c r="B594" s="3">
        <v>594</v>
      </c>
      <c r="C594" s="3" t="s">
        <v>1779</v>
      </c>
      <c r="D594" s="3" t="s">
        <v>1780</v>
      </c>
      <c r="E594" s="3" t="s">
        <v>27</v>
      </c>
      <c r="F594" s="3">
        <v>0</v>
      </c>
      <c r="I594" s="4" t="str">
        <f ca="1">IFERROR(__xludf.DUMMYFUNCTION("REGEXREPLACE(F595,""\D"", """")"),"#VALUE!")</f>
        <v>#VALUE!</v>
      </c>
    </row>
    <row r="595" spans="1:9" ht="15.75" customHeight="1">
      <c r="A595" s="1">
        <v>594</v>
      </c>
      <c r="B595" s="3">
        <v>595</v>
      </c>
      <c r="C595" s="3" t="s">
        <v>1781</v>
      </c>
      <c r="D595" s="3" t="s">
        <v>1782</v>
      </c>
      <c r="E595" s="3" t="s">
        <v>1783</v>
      </c>
      <c r="F595" s="3" t="s">
        <v>303</v>
      </c>
      <c r="G595" s="3">
        <v>5</v>
      </c>
      <c r="H595" s="3" t="s">
        <v>57</v>
      </c>
      <c r="I595" s="4" t="str">
        <f ca="1">IFERROR(__xludf.DUMMYFUNCTION("REGEXREPLACE(F596,""\D"", """")"),"6")</f>
        <v>6</v>
      </c>
    </row>
    <row r="596" spans="1:9" ht="15.75" customHeight="1">
      <c r="A596" s="1">
        <v>595</v>
      </c>
      <c r="B596" s="3">
        <v>596</v>
      </c>
      <c r="C596" s="3" t="s">
        <v>1784</v>
      </c>
      <c r="D596" s="3" t="s">
        <v>1785</v>
      </c>
      <c r="E596" s="3" t="s">
        <v>1786</v>
      </c>
      <c r="F596" s="3" t="s">
        <v>44</v>
      </c>
      <c r="G596" s="3">
        <v>41</v>
      </c>
      <c r="H596" s="3" t="s">
        <v>340</v>
      </c>
      <c r="I596" s="4" t="str">
        <f ca="1">IFERROR(__xludf.DUMMYFUNCTION("REGEXREPLACE(F597,""\D"", """")"),"12")</f>
        <v>12</v>
      </c>
    </row>
    <row r="597" spans="1:9" ht="15.75" customHeight="1">
      <c r="A597" s="1">
        <v>596</v>
      </c>
      <c r="B597" s="3">
        <v>597</v>
      </c>
      <c r="C597" s="3" t="s">
        <v>1787</v>
      </c>
      <c r="D597" s="3" t="s">
        <v>1788</v>
      </c>
      <c r="E597" s="3" t="s">
        <v>313</v>
      </c>
      <c r="F597" s="3">
        <v>0</v>
      </c>
      <c r="I597" s="4" t="str">
        <f ca="1">IFERROR(__xludf.DUMMYFUNCTION("REGEXREPLACE(F598,""\D"", """")"),"#VALUE!")</f>
        <v>#VALUE!</v>
      </c>
    </row>
    <row r="598" spans="1:9" ht="15.75" customHeight="1">
      <c r="A598" s="1">
        <v>597</v>
      </c>
      <c r="B598" s="3">
        <v>598</v>
      </c>
      <c r="C598" s="3" t="s">
        <v>1789</v>
      </c>
      <c r="D598" s="3" t="s">
        <v>1790</v>
      </c>
      <c r="E598" s="3" t="s">
        <v>1791</v>
      </c>
      <c r="F598" s="3" t="s">
        <v>812</v>
      </c>
      <c r="G598" s="3">
        <v>5</v>
      </c>
      <c r="H598" s="3" t="s">
        <v>97</v>
      </c>
      <c r="I598" s="4" t="str">
        <f ca="1">IFERROR(__xludf.DUMMYFUNCTION("REGEXREPLACE(F599,""\D"", """")"),"11")</f>
        <v>11</v>
      </c>
    </row>
    <row r="599" spans="1:9" ht="15.75" customHeight="1">
      <c r="A599" s="1">
        <v>598</v>
      </c>
      <c r="B599" s="3">
        <v>599</v>
      </c>
      <c r="C599" s="3" t="s">
        <v>1792</v>
      </c>
      <c r="D599" s="3" t="s">
        <v>1793</v>
      </c>
      <c r="E599" s="3" t="s">
        <v>1794</v>
      </c>
      <c r="F599" s="3">
        <v>0</v>
      </c>
      <c r="I599" s="4" t="str">
        <f ca="1">IFERROR(__xludf.DUMMYFUNCTION("REGEXREPLACE(F600,""\D"", """")"),"#VALUE!")</f>
        <v>#VALUE!</v>
      </c>
    </row>
    <row r="600" spans="1:9" ht="15.75" customHeight="1">
      <c r="A600" s="1">
        <v>599</v>
      </c>
      <c r="B600" s="3">
        <v>600</v>
      </c>
      <c r="C600" s="3" t="s">
        <v>1795</v>
      </c>
      <c r="D600" s="3" t="s">
        <v>1796</v>
      </c>
      <c r="E600" s="3" t="s">
        <v>27</v>
      </c>
      <c r="F600" s="3">
        <v>0</v>
      </c>
      <c r="I600" s="4" t="str">
        <f ca="1">IFERROR(__xludf.DUMMYFUNCTION("REGEXREPLACE(F601,""\D"", """")"),"#VALUE!")</f>
        <v>#VALUE!</v>
      </c>
    </row>
    <row r="601" spans="1:9" ht="15.75" customHeight="1">
      <c r="A601" s="1">
        <v>600</v>
      </c>
      <c r="B601" s="3">
        <v>601</v>
      </c>
      <c r="C601" s="3" t="s">
        <v>1797</v>
      </c>
      <c r="D601" s="3" t="s">
        <v>1798</v>
      </c>
      <c r="E601" s="3" t="s">
        <v>1799</v>
      </c>
      <c r="F601" s="3">
        <v>0</v>
      </c>
      <c r="I601" s="4" t="str">
        <f ca="1">IFERROR(__xludf.DUMMYFUNCTION("REGEXREPLACE(F602,""\D"", """")"),"#VALUE!")</f>
        <v>#VALUE!</v>
      </c>
    </row>
    <row r="602" spans="1:9" ht="15.75" customHeight="1">
      <c r="A602" s="1">
        <v>601</v>
      </c>
      <c r="B602" s="3">
        <v>602</v>
      </c>
      <c r="C602" s="3" t="s">
        <v>1800</v>
      </c>
      <c r="D602" s="3" t="s">
        <v>1801</v>
      </c>
      <c r="E602" s="3" t="s">
        <v>27</v>
      </c>
      <c r="F602" s="3">
        <v>0</v>
      </c>
      <c r="I602" s="4" t="str">
        <f ca="1">IFERROR(__xludf.DUMMYFUNCTION("REGEXREPLACE(F603,""\D"", """")"),"#VALUE!")</f>
        <v>#VALUE!</v>
      </c>
    </row>
    <row r="603" spans="1:9" ht="15.75" customHeight="1">
      <c r="A603" s="1">
        <v>602</v>
      </c>
      <c r="B603" s="3">
        <v>603</v>
      </c>
      <c r="C603" s="3" t="s">
        <v>1802</v>
      </c>
      <c r="D603" s="3" t="s">
        <v>1803</v>
      </c>
      <c r="E603" s="3" t="s">
        <v>1804</v>
      </c>
      <c r="F603" s="3" t="s">
        <v>1805</v>
      </c>
      <c r="G603" s="3">
        <v>2</v>
      </c>
      <c r="H603" s="3" t="s">
        <v>498</v>
      </c>
      <c r="I603" s="4" t="str">
        <f ca="1">IFERROR(__xludf.DUMMYFUNCTION("REGEXREPLACE(F604,""\D"", """")"),"21")</f>
        <v>21</v>
      </c>
    </row>
    <row r="604" spans="1:9" ht="15.75" customHeight="1">
      <c r="A604" s="1">
        <v>603</v>
      </c>
      <c r="B604" s="3">
        <v>604</v>
      </c>
      <c r="C604" s="3" t="s">
        <v>1806</v>
      </c>
      <c r="D604" s="3" t="s">
        <v>1807</v>
      </c>
      <c r="E604" s="3" t="s">
        <v>1808</v>
      </c>
      <c r="F604" s="3">
        <v>0</v>
      </c>
      <c r="I604" s="4" t="str">
        <f ca="1">IFERROR(__xludf.DUMMYFUNCTION("REGEXREPLACE(F605,""\D"", """")"),"#VALUE!")</f>
        <v>#VALUE!</v>
      </c>
    </row>
    <row r="605" spans="1:9" ht="15.75" customHeight="1">
      <c r="A605" s="1">
        <v>604</v>
      </c>
      <c r="B605" s="3">
        <v>605</v>
      </c>
      <c r="C605" s="3" t="s">
        <v>1809</v>
      </c>
      <c r="D605" s="3" t="s">
        <v>1810</v>
      </c>
      <c r="E605" s="3" t="s">
        <v>1811</v>
      </c>
      <c r="F605" s="3" t="s">
        <v>812</v>
      </c>
      <c r="G605" s="3">
        <v>7</v>
      </c>
      <c r="H605" s="3" t="s">
        <v>40</v>
      </c>
      <c r="I605" s="4" t="str">
        <f ca="1">IFERROR(__xludf.DUMMYFUNCTION("REGEXREPLACE(F606,""\D"", """")"),"11")</f>
        <v>11</v>
      </c>
    </row>
    <row r="606" spans="1:9" ht="15.75" customHeight="1">
      <c r="A606" s="1">
        <v>605</v>
      </c>
      <c r="B606" s="3">
        <v>606</v>
      </c>
      <c r="C606" s="3" t="s">
        <v>1812</v>
      </c>
      <c r="D606" s="3" t="s">
        <v>1813</v>
      </c>
      <c r="E606" s="3" t="s">
        <v>27</v>
      </c>
      <c r="F606" s="3">
        <v>0</v>
      </c>
      <c r="I606" s="4" t="str">
        <f ca="1">IFERROR(__xludf.DUMMYFUNCTION("REGEXREPLACE(F607,""\D"", """")"),"#VALUE!")</f>
        <v>#VALUE!</v>
      </c>
    </row>
    <row r="607" spans="1:9" ht="15.75" customHeight="1">
      <c r="A607" s="1">
        <v>606</v>
      </c>
      <c r="B607" s="3">
        <v>607</v>
      </c>
      <c r="C607" s="3" t="s">
        <v>1814</v>
      </c>
      <c r="D607" s="3" t="s">
        <v>1815</v>
      </c>
      <c r="E607" s="3" t="s">
        <v>1816</v>
      </c>
      <c r="F607" s="3" t="s">
        <v>1165</v>
      </c>
      <c r="G607" s="3">
        <v>22</v>
      </c>
      <c r="H607" s="3" t="s">
        <v>1359</v>
      </c>
      <c r="I607" s="4" t="str">
        <f ca="1">IFERROR(__xludf.DUMMYFUNCTION("REGEXREPLACE(F608,""\D"", """")"),"23")</f>
        <v>23</v>
      </c>
    </row>
    <row r="608" spans="1:9" ht="15.75" customHeight="1">
      <c r="A608" s="1">
        <v>607</v>
      </c>
      <c r="B608" s="3">
        <v>608</v>
      </c>
      <c r="C608" s="3" t="s">
        <v>1817</v>
      </c>
      <c r="D608" s="3" t="s">
        <v>1818</v>
      </c>
      <c r="E608" s="3" t="s">
        <v>1819</v>
      </c>
      <c r="F608" s="3">
        <v>0</v>
      </c>
      <c r="I608" s="4" t="str">
        <f ca="1">IFERROR(__xludf.DUMMYFUNCTION("REGEXREPLACE(F609,""\D"", """")"),"#VALUE!")</f>
        <v>#VALUE!</v>
      </c>
    </row>
    <row r="609" spans="1:9" ht="15.75" customHeight="1">
      <c r="A609" s="1">
        <v>608</v>
      </c>
      <c r="B609" s="3">
        <v>609</v>
      </c>
      <c r="C609" s="3" t="s">
        <v>1820</v>
      </c>
      <c r="D609" s="3" t="s">
        <v>1821</v>
      </c>
      <c r="E609" s="3" t="s">
        <v>1822</v>
      </c>
      <c r="F609" s="3">
        <v>0</v>
      </c>
      <c r="I609" s="4" t="str">
        <f ca="1">IFERROR(__xludf.DUMMYFUNCTION("REGEXREPLACE(F610,""\D"", """")"),"#VALUE!")</f>
        <v>#VALUE!</v>
      </c>
    </row>
    <row r="610" spans="1:9" ht="15.75" customHeight="1">
      <c r="A610" s="1">
        <v>609</v>
      </c>
      <c r="B610" s="3">
        <v>610</v>
      </c>
      <c r="C610" s="3" t="s">
        <v>1823</v>
      </c>
      <c r="D610" s="3" t="s">
        <v>1824</v>
      </c>
      <c r="E610" s="3" t="s">
        <v>27</v>
      </c>
      <c r="F610" s="3">
        <v>0</v>
      </c>
      <c r="I610" s="4" t="str">
        <f ca="1">IFERROR(__xludf.DUMMYFUNCTION("REGEXREPLACE(F611,""\D"", """")"),"#VALUE!")</f>
        <v>#VALUE!</v>
      </c>
    </row>
    <row r="611" spans="1:9" ht="15.75" customHeight="1">
      <c r="A611" s="1">
        <v>610</v>
      </c>
      <c r="B611" s="3">
        <v>611</v>
      </c>
      <c r="C611" s="3" t="s">
        <v>1825</v>
      </c>
      <c r="D611" s="3" t="s">
        <v>1826</v>
      </c>
      <c r="E611" s="3" t="s">
        <v>1827</v>
      </c>
      <c r="F611" s="3" t="s">
        <v>44</v>
      </c>
      <c r="G611" s="3">
        <v>10</v>
      </c>
      <c r="H611" s="3" t="s">
        <v>111</v>
      </c>
      <c r="I611" s="4" t="str">
        <f ca="1">IFERROR(__xludf.DUMMYFUNCTION("REGEXREPLACE(F612,""\D"", """")"),"12")</f>
        <v>12</v>
      </c>
    </row>
    <row r="612" spans="1:9" ht="15.75" customHeight="1">
      <c r="A612" s="1">
        <v>611</v>
      </c>
      <c r="B612" s="3">
        <v>612</v>
      </c>
      <c r="C612" s="3" t="s">
        <v>1828</v>
      </c>
      <c r="D612" s="3" t="s">
        <v>1829</v>
      </c>
      <c r="E612" s="3" t="s">
        <v>1830</v>
      </c>
      <c r="F612" s="3" t="s">
        <v>339</v>
      </c>
      <c r="G612" s="3">
        <v>20</v>
      </c>
      <c r="H612" s="3" t="s">
        <v>1831</v>
      </c>
      <c r="I612" s="4" t="str">
        <f ca="1">IFERROR(__xludf.DUMMYFUNCTION("REGEXREPLACE(F613,""\D"", """")"),"15")</f>
        <v>15</v>
      </c>
    </row>
    <row r="613" spans="1:9" ht="15.75" customHeight="1">
      <c r="A613" s="1">
        <v>612</v>
      </c>
      <c r="B613" s="3">
        <v>613</v>
      </c>
      <c r="C613" s="3" t="s">
        <v>1832</v>
      </c>
      <c r="D613" s="3" t="s">
        <v>1833</v>
      </c>
      <c r="E613" s="3" t="s">
        <v>27</v>
      </c>
      <c r="F613" s="3">
        <v>0</v>
      </c>
      <c r="I613" s="4" t="str">
        <f ca="1">IFERROR(__xludf.DUMMYFUNCTION("REGEXREPLACE(F614,""\D"", """")"),"#VALUE!")</f>
        <v>#VALUE!</v>
      </c>
    </row>
    <row r="614" spans="1:9" ht="15.75" customHeight="1">
      <c r="A614" s="1">
        <v>613</v>
      </c>
      <c r="B614" s="3">
        <v>614</v>
      </c>
      <c r="C614" s="3" t="s">
        <v>1834</v>
      </c>
      <c r="D614" s="3" t="s">
        <v>1835</v>
      </c>
      <c r="E614" s="3" t="s">
        <v>1836</v>
      </c>
      <c r="F614" s="3" t="s">
        <v>765</v>
      </c>
      <c r="G614" s="3">
        <v>1</v>
      </c>
      <c r="H614" s="3" t="s">
        <v>57</v>
      </c>
      <c r="I614" s="4" t="str">
        <f ca="1">IFERROR(__xludf.DUMMYFUNCTION("REGEXREPLACE(F615,""\D"", """")"),"10")</f>
        <v>10</v>
      </c>
    </row>
    <row r="615" spans="1:9" ht="15.75" customHeight="1">
      <c r="A615" s="1">
        <v>614</v>
      </c>
      <c r="B615" s="3">
        <v>615</v>
      </c>
      <c r="C615" s="3" t="s">
        <v>1837</v>
      </c>
      <c r="D615" s="3" t="s">
        <v>1838</v>
      </c>
      <c r="E615" s="3" t="s">
        <v>1839</v>
      </c>
      <c r="F615" s="3">
        <v>0</v>
      </c>
      <c r="I615" s="4" t="str">
        <f ca="1">IFERROR(__xludf.DUMMYFUNCTION("REGEXREPLACE(F616,""\D"", """")"),"#VALUE!")</f>
        <v>#VALUE!</v>
      </c>
    </row>
    <row r="616" spans="1:9" ht="15.75" customHeight="1">
      <c r="A616" s="1">
        <v>615</v>
      </c>
      <c r="B616" s="3">
        <v>616</v>
      </c>
      <c r="C616" s="3" t="s">
        <v>1840</v>
      </c>
      <c r="D616" s="3" t="s">
        <v>1841</v>
      </c>
      <c r="E616" s="3" t="s">
        <v>1842</v>
      </c>
      <c r="F616" s="3">
        <v>0</v>
      </c>
      <c r="I616" s="4" t="str">
        <f ca="1">IFERROR(__xludf.DUMMYFUNCTION("REGEXREPLACE(F617,""\D"", """")"),"#VALUE!")</f>
        <v>#VALUE!</v>
      </c>
    </row>
    <row r="617" spans="1:9" ht="15.75" customHeight="1">
      <c r="A617" s="1">
        <v>616</v>
      </c>
      <c r="B617" s="3">
        <v>617</v>
      </c>
      <c r="C617" s="3" t="s">
        <v>1843</v>
      </c>
      <c r="D617" s="3" t="s">
        <v>1844</v>
      </c>
      <c r="E617" s="3" t="s">
        <v>1845</v>
      </c>
      <c r="F617" s="3">
        <v>0</v>
      </c>
      <c r="I617" s="4" t="str">
        <f ca="1">IFERROR(__xludf.DUMMYFUNCTION("REGEXREPLACE(F618,""\D"", """")"),"#VALUE!")</f>
        <v>#VALUE!</v>
      </c>
    </row>
    <row r="618" spans="1:9" ht="15.75" customHeight="1">
      <c r="A618" s="1">
        <v>617</v>
      </c>
      <c r="B618" s="3">
        <v>618</v>
      </c>
      <c r="C618" s="3" t="s">
        <v>1846</v>
      </c>
      <c r="D618" s="3" t="s">
        <v>1847</v>
      </c>
      <c r="E618" s="3" t="s">
        <v>1848</v>
      </c>
      <c r="F618" s="3" t="s">
        <v>39</v>
      </c>
      <c r="G618" s="3">
        <v>0</v>
      </c>
      <c r="H618" s="3" t="s">
        <v>715</v>
      </c>
      <c r="I618" s="4" t="str">
        <f ca="1">IFERROR(__xludf.DUMMYFUNCTION("REGEXREPLACE(F619,""\D"", """")"),"14")</f>
        <v>14</v>
      </c>
    </row>
    <row r="619" spans="1:9" ht="15.75" customHeight="1">
      <c r="A619" s="1">
        <v>618</v>
      </c>
      <c r="B619" s="3">
        <v>619</v>
      </c>
      <c r="C619" s="3" t="s">
        <v>1849</v>
      </c>
      <c r="D619" s="3" t="s">
        <v>1850</v>
      </c>
      <c r="E619" s="3" t="s">
        <v>1851</v>
      </c>
      <c r="F619" s="3" t="s">
        <v>61</v>
      </c>
      <c r="G619" s="3">
        <v>14</v>
      </c>
      <c r="H619" s="3" t="s">
        <v>642</v>
      </c>
      <c r="I619" s="4" t="str">
        <f ca="1">IFERROR(__xludf.DUMMYFUNCTION("REGEXREPLACE(F620,""\D"", """")"),"5")</f>
        <v>5</v>
      </c>
    </row>
    <row r="620" spans="1:9" ht="15.75" customHeight="1">
      <c r="A620" s="1">
        <v>619</v>
      </c>
      <c r="B620" s="3">
        <v>620</v>
      </c>
      <c r="C620" s="3" t="s">
        <v>1852</v>
      </c>
      <c r="D620" s="3" t="s">
        <v>1853</v>
      </c>
      <c r="E620" s="3" t="s">
        <v>1854</v>
      </c>
      <c r="F620" s="3" t="s">
        <v>96</v>
      </c>
      <c r="G620" s="3">
        <v>21</v>
      </c>
      <c r="H620" s="3" t="s">
        <v>291</v>
      </c>
      <c r="I620" s="4" t="str">
        <f ca="1">IFERROR(__xludf.DUMMYFUNCTION("REGEXREPLACE(F621,""\D"", """")"),"9")</f>
        <v>9</v>
      </c>
    </row>
    <row r="621" spans="1:9" ht="15.75" customHeight="1">
      <c r="A621" s="1">
        <v>620</v>
      </c>
      <c r="B621" s="3">
        <v>621</v>
      </c>
      <c r="C621" s="3" t="s">
        <v>1855</v>
      </c>
      <c r="D621" s="3" t="s">
        <v>1856</v>
      </c>
      <c r="E621" s="3" t="s">
        <v>1857</v>
      </c>
      <c r="F621" s="3" t="s">
        <v>386</v>
      </c>
      <c r="G621" s="3">
        <v>1</v>
      </c>
      <c r="H621" s="3" t="s">
        <v>498</v>
      </c>
      <c r="I621" s="4" t="str">
        <f ca="1">IFERROR(__xludf.DUMMYFUNCTION("REGEXREPLACE(F622,""\D"", """")"),"22")</f>
        <v>22</v>
      </c>
    </row>
    <row r="622" spans="1:9" ht="15.75" customHeight="1">
      <c r="A622" s="1">
        <v>621</v>
      </c>
      <c r="B622" s="3">
        <v>622</v>
      </c>
      <c r="C622" s="3" t="s">
        <v>1858</v>
      </c>
      <c r="D622" s="3" t="s">
        <v>1859</v>
      </c>
      <c r="E622" s="3" t="s">
        <v>1860</v>
      </c>
      <c r="F622" s="3" t="s">
        <v>339</v>
      </c>
      <c r="G622" s="3">
        <v>12</v>
      </c>
      <c r="H622" s="3" t="s">
        <v>1183</v>
      </c>
      <c r="I622" s="4" t="str">
        <f ca="1">IFERROR(__xludf.DUMMYFUNCTION("REGEXREPLACE(F623,""\D"", """")"),"15")</f>
        <v>15</v>
      </c>
    </row>
    <row r="623" spans="1:9" ht="15.75" customHeight="1">
      <c r="A623" s="1">
        <v>622</v>
      </c>
      <c r="B623" s="3">
        <v>623</v>
      </c>
      <c r="C623" s="3" t="s">
        <v>1861</v>
      </c>
      <c r="D623" s="3" t="s">
        <v>1862</v>
      </c>
      <c r="E623" s="3" t="s">
        <v>27</v>
      </c>
      <c r="F623" s="3">
        <v>0</v>
      </c>
      <c r="I623" s="4" t="str">
        <f ca="1">IFERROR(__xludf.DUMMYFUNCTION("REGEXREPLACE(F624,""\D"", """")"),"#VALUE!")</f>
        <v>#VALUE!</v>
      </c>
    </row>
    <row r="624" spans="1:9" ht="15.75" customHeight="1">
      <c r="A624" s="1">
        <v>623</v>
      </c>
      <c r="B624" s="3">
        <v>624</v>
      </c>
      <c r="C624" s="3" t="s">
        <v>1863</v>
      </c>
      <c r="D624" s="3" t="s">
        <v>1864</v>
      </c>
      <c r="E624" s="3" t="s">
        <v>27</v>
      </c>
      <c r="F624" s="3">
        <v>0</v>
      </c>
      <c r="I624" s="4" t="str">
        <f ca="1">IFERROR(__xludf.DUMMYFUNCTION("REGEXREPLACE(F625,""\D"", """")"),"#VALUE!")</f>
        <v>#VALUE!</v>
      </c>
    </row>
    <row r="625" spans="1:9" ht="15.75" customHeight="1">
      <c r="A625" s="1">
        <v>624</v>
      </c>
      <c r="B625" s="3">
        <v>625</v>
      </c>
      <c r="C625" s="3" t="s">
        <v>1865</v>
      </c>
      <c r="D625" s="3" t="s">
        <v>1866</v>
      </c>
      <c r="E625" s="3" t="s">
        <v>1867</v>
      </c>
      <c r="F625" s="3">
        <v>0</v>
      </c>
      <c r="I625" s="4" t="str">
        <f ca="1">IFERROR(__xludf.DUMMYFUNCTION("REGEXREPLACE(F626,""\D"", """")"),"#VALUE!")</f>
        <v>#VALUE!</v>
      </c>
    </row>
    <row r="626" spans="1:9" ht="15.75" customHeight="1">
      <c r="A626" s="1">
        <v>625</v>
      </c>
      <c r="B626" s="3">
        <v>626</v>
      </c>
      <c r="C626" s="3" t="s">
        <v>1868</v>
      </c>
      <c r="D626" s="3" t="s">
        <v>1869</v>
      </c>
      <c r="E626" s="3" t="s">
        <v>1870</v>
      </c>
      <c r="F626" s="3" t="s">
        <v>138</v>
      </c>
      <c r="G626" s="3">
        <v>13</v>
      </c>
      <c r="H626" s="3" t="s">
        <v>586</v>
      </c>
      <c r="I626" s="4" t="str">
        <f ca="1">IFERROR(__xludf.DUMMYFUNCTION("REGEXREPLACE(F627,""\D"", """")"),"25")</f>
        <v>25</v>
      </c>
    </row>
    <row r="627" spans="1:9" ht="15.75" customHeight="1">
      <c r="A627" s="1">
        <v>626</v>
      </c>
      <c r="B627" s="3">
        <v>627</v>
      </c>
      <c r="C627" s="3" t="s">
        <v>1871</v>
      </c>
      <c r="D627" s="3" t="s">
        <v>1872</v>
      </c>
      <c r="E627" s="3" t="s">
        <v>435</v>
      </c>
      <c r="F627" s="3">
        <v>0</v>
      </c>
      <c r="I627" s="4" t="str">
        <f ca="1">IFERROR(__xludf.DUMMYFUNCTION("REGEXREPLACE(F628,""\D"", """")"),"#VALUE!")</f>
        <v>#VALUE!</v>
      </c>
    </row>
    <row r="628" spans="1:9" ht="15.75" customHeight="1">
      <c r="A628" s="1">
        <v>627</v>
      </c>
      <c r="B628" s="3">
        <v>628</v>
      </c>
      <c r="C628" s="3" t="s">
        <v>1873</v>
      </c>
      <c r="D628" s="3" t="s">
        <v>1874</v>
      </c>
      <c r="E628" s="3" t="s">
        <v>1875</v>
      </c>
      <c r="F628" s="3" t="s">
        <v>317</v>
      </c>
      <c r="G628" s="3">
        <v>2</v>
      </c>
      <c r="H628" s="3" t="s">
        <v>12</v>
      </c>
      <c r="I628" s="4" t="str">
        <f ca="1">IFERROR(__xludf.DUMMYFUNCTION("REGEXREPLACE(F629,""\D"", """")"),"8")</f>
        <v>8</v>
      </c>
    </row>
    <row r="629" spans="1:9" ht="15.75" customHeight="1">
      <c r="A629" s="1">
        <v>628</v>
      </c>
      <c r="B629" s="3">
        <v>629</v>
      </c>
      <c r="C629" s="3" t="s">
        <v>1876</v>
      </c>
      <c r="D629" s="3" t="s">
        <v>1877</v>
      </c>
      <c r="E629" s="3" t="s">
        <v>1878</v>
      </c>
      <c r="F629" s="3" t="s">
        <v>303</v>
      </c>
      <c r="G629" s="3">
        <v>0</v>
      </c>
      <c r="H629" s="3" t="s">
        <v>266</v>
      </c>
      <c r="I629" s="4" t="str">
        <f ca="1">IFERROR(__xludf.DUMMYFUNCTION("REGEXREPLACE(F630,""\D"", """")"),"6")</f>
        <v>6</v>
      </c>
    </row>
    <row r="630" spans="1:9" ht="15.75" customHeight="1">
      <c r="A630" s="1">
        <v>629</v>
      </c>
      <c r="B630" s="3">
        <v>630</v>
      </c>
      <c r="C630" s="3" t="s">
        <v>1879</v>
      </c>
      <c r="D630" s="3" t="s">
        <v>1880</v>
      </c>
      <c r="E630" s="3" t="s">
        <v>1881</v>
      </c>
      <c r="F630" s="3">
        <v>0</v>
      </c>
      <c r="I630" s="4" t="str">
        <f ca="1">IFERROR(__xludf.DUMMYFUNCTION("REGEXREPLACE(F631,""\D"", """")"),"#VALUE!")</f>
        <v>#VALUE!</v>
      </c>
    </row>
    <row r="631" spans="1:9" ht="15.75" customHeight="1">
      <c r="A631" s="1">
        <v>630</v>
      </c>
      <c r="B631" s="3">
        <v>631</v>
      </c>
      <c r="C631" s="3" t="s">
        <v>1882</v>
      </c>
      <c r="D631" s="3" t="s">
        <v>1883</v>
      </c>
      <c r="E631" s="3" t="s">
        <v>27</v>
      </c>
      <c r="F631" s="3">
        <v>0</v>
      </c>
      <c r="I631" s="4" t="str">
        <f ca="1">IFERROR(__xludf.DUMMYFUNCTION("REGEXREPLACE(F632,""\D"", """")"),"#VALUE!")</f>
        <v>#VALUE!</v>
      </c>
    </row>
    <row r="632" spans="1:9" ht="15.75" customHeight="1">
      <c r="A632" s="1">
        <v>631</v>
      </c>
      <c r="B632" s="3">
        <v>632</v>
      </c>
      <c r="C632" s="3" t="s">
        <v>1884</v>
      </c>
      <c r="D632" s="3" t="s">
        <v>1885</v>
      </c>
      <c r="E632" s="3" t="s">
        <v>1886</v>
      </c>
      <c r="F632" s="3" t="s">
        <v>121</v>
      </c>
      <c r="G632" s="3">
        <v>7</v>
      </c>
      <c r="H632" s="3" t="s">
        <v>1071</v>
      </c>
      <c r="I632" s="4" t="str">
        <f ca="1">IFERROR(__xludf.DUMMYFUNCTION("REGEXREPLACE(F633,""\D"", """")"),"17")</f>
        <v>17</v>
      </c>
    </row>
    <row r="633" spans="1:9" ht="15.75" customHeight="1">
      <c r="A633" s="1">
        <v>632</v>
      </c>
      <c r="B633" s="3">
        <v>633</v>
      </c>
      <c r="C633" s="3" t="s">
        <v>1887</v>
      </c>
      <c r="D633" s="3" t="s">
        <v>1888</v>
      </c>
      <c r="E633" s="3" t="s">
        <v>1889</v>
      </c>
      <c r="F633" s="3" t="s">
        <v>812</v>
      </c>
      <c r="G633" s="3">
        <v>19</v>
      </c>
      <c r="H633" s="3" t="s">
        <v>291</v>
      </c>
      <c r="I633" s="4" t="str">
        <f ca="1">IFERROR(__xludf.DUMMYFUNCTION("REGEXREPLACE(F634,""\D"", """")"),"11")</f>
        <v>11</v>
      </c>
    </row>
    <row r="634" spans="1:9" ht="15.75" customHeight="1">
      <c r="A634" s="1">
        <v>633</v>
      </c>
      <c r="B634" s="3">
        <v>634</v>
      </c>
      <c r="C634" s="3" t="s">
        <v>1890</v>
      </c>
      <c r="D634" s="3" t="s">
        <v>1891</v>
      </c>
      <c r="E634" s="3" t="s">
        <v>1892</v>
      </c>
      <c r="F634" s="3" t="s">
        <v>504</v>
      </c>
      <c r="G634" s="3">
        <v>36</v>
      </c>
      <c r="H634" s="3" t="s">
        <v>1893</v>
      </c>
      <c r="I634" s="4" t="str">
        <f ca="1">IFERROR(__xludf.DUMMYFUNCTION("REGEXREPLACE(F635,""\D"", """")"),"27")</f>
        <v>27</v>
      </c>
    </row>
    <row r="635" spans="1:9" ht="15.75" customHeight="1">
      <c r="A635" s="1">
        <v>634</v>
      </c>
      <c r="B635" s="3">
        <v>635</v>
      </c>
      <c r="C635" s="3" t="s">
        <v>1894</v>
      </c>
      <c r="D635" s="3" t="s">
        <v>1895</v>
      </c>
      <c r="E635" s="3" t="s">
        <v>1896</v>
      </c>
      <c r="F635" s="3">
        <v>0</v>
      </c>
      <c r="I635" s="4" t="str">
        <f ca="1">IFERROR(__xludf.DUMMYFUNCTION("REGEXREPLACE(F636,""\D"", """")"),"#VALUE!")</f>
        <v>#VALUE!</v>
      </c>
    </row>
    <row r="636" spans="1:9" ht="15.75" customHeight="1">
      <c r="A636" s="1">
        <v>635</v>
      </c>
      <c r="B636" s="3">
        <v>636</v>
      </c>
      <c r="C636" s="3" t="s">
        <v>1897</v>
      </c>
      <c r="D636" s="3" t="s">
        <v>1898</v>
      </c>
      <c r="E636" s="3" t="s">
        <v>1899</v>
      </c>
      <c r="F636" s="3" t="s">
        <v>1900</v>
      </c>
      <c r="G636" s="3">
        <v>0</v>
      </c>
      <c r="H636" s="3" t="s">
        <v>1173</v>
      </c>
      <c r="I636" s="4" t="str">
        <f ca="1">IFERROR(__xludf.DUMMYFUNCTION("REGEXREPLACE(F637,""\D"", """")"),"58")</f>
        <v>58</v>
      </c>
    </row>
    <row r="637" spans="1:9" ht="15.75" customHeight="1">
      <c r="A637" s="1">
        <v>636</v>
      </c>
      <c r="B637" s="3">
        <v>637</v>
      </c>
      <c r="C637" s="3" t="s">
        <v>1901</v>
      </c>
      <c r="D637" s="3" t="s">
        <v>1902</v>
      </c>
      <c r="E637" s="3" t="s">
        <v>1903</v>
      </c>
      <c r="F637" s="3">
        <v>0</v>
      </c>
      <c r="I637" s="4" t="str">
        <f ca="1">IFERROR(__xludf.DUMMYFUNCTION("REGEXREPLACE(F638,""\D"", """")"),"#VALUE!")</f>
        <v>#VALUE!</v>
      </c>
    </row>
    <row r="638" spans="1:9" ht="15.75" customHeight="1">
      <c r="A638" s="1">
        <v>637</v>
      </c>
      <c r="B638" s="3">
        <v>638</v>
      </c>
      <c r="C638" s="3" t="s">
        <v>1904</v>
      </c>
      <c r="D638" s="3" t="s">
        <v>1905</v>
      </c>
      <c r="E638" s="3" t="s">
        <v>27</v>
      </c>
      <c r="F638" s="3">
        <v>0</v>
      </c>
      <c r="I638" s="4" t="str">
        <f ca="1">IFERROR(__xludf.DUMMYFUNCTION("REGEXREPLACE(F639,""\D"", """")"),"#VALUE!")</f>
        <v>#VALUE!</v>
      </c>
    </row>
    <row r="639" spans="1:9" ht="15.75" customHeight="1">
      <c r="A639" s="1">
        <v>638</v>
      </c>
      <c r="B639" s="3">
        <v>639</v>
      </c>
      <c r="C639" s="3" t="s">
        <v>1906</v>
      </c>
      <c r="D639" s="3" t="s">
        <v>1907</v>
      </c>
      <c r="E639" s="3" t="s">
        <v>1908</v>
      </c>
      <c r="F639" s="3">
        <v>0</v>
      </c>
      <c r="I639" s="4" t="str">
        <f ca="1">IFERROR(__xludf.DUMMYFUNCTION("REGEXREPLACE(F640,""\D"", """")"),"#VALUE!")</f>
        <v>#VALUE!</v>
      </c>
    </row>
    <row r="640" spans="1:9" ht="15.75" customHeight="1">
      <c r="A640" s="1">
        <v>639</v>
      </c>
      <c r="B640" s="3">
        <v>640</v>
      </c>
      <c r="C640" s="3" t="s">
        <v>1909</v>
      </c>
      <c r="D640" s="3" t="s">
        <v>1910</v>
      </c>
      <c r="E640" s="3" t="s">
        <v>1911</v>
      </c>
      <c r="F640" s="3" t="s">
        <v>303</v>
      </c>
      <c r="G640" s="3">
        <v>1</v>
      </c>
      <c r="H640" s="3" t="s">
        <v>89</v>
      </c>
      <c r="I640" s="4" t="str">
        <f ca="1">IFERROR(__xludf.DUMMYFUNCTION("REGEXREPLACE(F641,""\D"", """")"),"6")</f>
        <v>6</v>
      </c>
    </row>
    <row r="641" spans="1:9" ht="15.75" customHeight="1">
      <c r="A641" s="1">
        <v>640</v>
      </c>
      <c r="B641" s="3">
        <v>641</v>
      </c>
      <c r="C641" s="3" t="s">
        <v>1912</v>
      </c>
      <c r="D641" s="3" t="s">
        <v>1913</v>
      </c>
      <c r="E641" s="3" t="s">
        <v>1914</v>
      </c>
      <c r="F641" s="3" t="s">
        <v>339</v>
      </c>
      <c r="G641" s="3">
        <v>0</v>
      </c>
      <c r="H641" s="3" t="s">
        <v>422</v>
      </c>
      <c r="I641" s="4" t="str">
        <f ca="1">IFERROR(__xludf.DUMMYFUNCTION("REGEXREPLACE(F642,""\D"", """")"),"15")</f>
        <v>15</v>
      </c>
    </row>
    <row r="642" spans="1:9" ht="15.75" customHeight="1">
      <c r="A642" s="1">
        <v>641</v>
      </c>
      <c r="B642" s="3">
        <v>642</v>
      </c>
      <c r="C642" s="3" t="s">
        <v>1915</v>
      </c>
      <c r="D642" s="3" t="s">
        <v>1916</v>
      </c>
      <c r="E642" s="3" t="s">
        <v>1917</v>
      </c>
      <c r="F642" s="3" t="s">
        <v>317</v>
      </c>
      <c r="G642" s="3">
        <v>4</v>
      </c>
      <c r="H642" s="3" t="s">
        <v>248</v>
      </c>
      <c r="I642" s="4" t="str">
        <f ca="1">IFERROR(__xludf.DUMMYFUNCTION("REGEXREPLACE(F643,""\D"", """")"),"8")</f>
        <v>8</v>
      </c>
    </row>
    <row r="643" spans="1:9" ht="15.75" customHeight="1">
      <c r="A643" s="1">
        <v>642</v>
      </c>
      <c r="B643" s="3">
        <v>643</v>
      </c>
      <c r="C643" s="3" t="s">
        <v>1918</v>
      </c>
      <c r="D643" s="3" t="s">
        <v>1919</v>
      </c>
      <c r="E643" s="3" t="s">
        <v>1920</v>
      </c>
      <c r="F643" s="3">
        <v>0</v>
      </c>
      <c r="I643" s="4" t="str">
        <f ca="1">IFERROR(__xludf.DUMMYFUNCTION("REGEXREPLACE(F644,""\D"", """")"),"#VALUE!")</f>
        <v>#VALUE!</v>
      </c>
    </row>
    <row r="644" spans="1:9" ht="15.75" customHeight="1">
      <c r="A644" s="1">
        <v>643</v>
      </c>
      <c r="B644" s="3">
        <v>644</v>
      </c>
      <c r="C644" s="3" t="s">
        <v>1921</v>
      </c>
      <c r="D644" s="3" t="s">
        <v>1922</v>
      </c>
      <c r="E644" s="3" t="s">
        <v>1923</v>
      </c>
      <c r="F644" s="3">
        <v>0</v>
      </c>
      <c r="I644" s="4" t="str">
        <f ca="1">IFERROR(__xludf.DUMMYFUNCTION("REGEXREPLACE(F645,""\D"", """")"),"#VALUE!")</f>
        <v>#VALUE!</v>
      </c>
    </row>
    <row r="645" spans="1:9" ht="15.75" customHeight="1">
      <c r="A645" s="1">
        <v>644</v>
      </c>
      <c r="B645" s="3">
        <v>645</v>
      </c>
      <c r="C645" s="3" t="s">
        <v>1924</v>
      </c>
      <c r="D645" s="3" t="s">
        <v>1925</v>
      </c>
      <c r="E645" s="3" t="s">
        <v>1926</v>
      </c>
      <c r="F645" s="3" t="s">
        <v>559</v>
      </c>
      <c r="G645" s="3">
        <v>0</v>
      </c>
      <c r="H645" s="3" t="s">
        <v>642</v>
      </c>
      <c r="I645" s="4" t="str">
        <f ca="1">IFERROR(__xludf.DUMMYFUNCTION("REGEXREPLACE(F646,""\D"", """")"),"19")</f>
        <v>19</v>
      </c>
    </row>
    <row r="646" spans="1:9" ht="15.75" customHeight="1">
      <c r="A646" s="1">
        <v>645</v>
      </c>
      <c r="B646" s="3">
        <v>646</v>
      </c>
      <c r="C646" s="3" t="s">
        <v>1927</v>
      </c>
      <c r="D646" s="3" t="s">
        <v>1928</v>
      </c>
      <c r="E646" s="3" t="s">
        <v>1929</v>
      </c>
      <c r="F646" s="3">
        <v>0</v>
      </c>
      <c r="I646" s="4" t="str">
        <f ca="1">IFERROR(__xludf.DUMMYFUNCTION("REGEXREPLACE(F647,""\D"", """")"),"#VALUE!")</f>
        <v>#VALUE!</v>
      </c>
    </row>
    <row r="647" spans="1:9" ht="15.75" customHeight="1">
      <c r="A647" s="1">
        <v>646</v>
      </c>
      <c r="B647" s="3">
        <v>647</v>
      </c>
      <c r="C647" s="3" t="s">
        <v>1930</v>
      </c>
      <c r="D647" s="3" t="s">
        <v>1931</v>
      </c>
      <c r="E647" s="3" t="s">
        <v>1932</v>
      </c>
      <c r="F647" s="3" t="s">
        <v>303</v>
      </c>
      <c r="G647" s="3">
        <v>15</v>
      </c>
      <c r="H647" s="3" t="s">
        <v>45</v>
      </c>
      <c r="I647" s="4" t="str">
        <f ca="1">IFERROR(__xludf.DUMMYFUNCTION("REGEXREPLACE(F648,""\D"", """")"),"6")</f>
        <v>6</v>
      </c>
    </row>
    <row r="648" spans="1:9" ht="15.75" customHeight="1">
      <c r="A648" s="1">
        <v>647</v>
      </c>
      <c r="B648" s="3">
        <v>648</v>
      </c>
      <c r="C648" s="3" t="s">
        <v>1933</v>
      </c>
      <c r="D648" s="3" t="s">
        <v>1934</v>
      </c>
      <c r="E648" s="3" t="s">
        <v>1935</v>
      </c>
      <c r="F648" s="3" t="s">
        <v>1805</v>
      </c>
      <c r="G648" s="3">
        <v>43</v>
      </c>
      <c r="H648" s="3" t="s">
        <v>950</v>
      </c>
      <c r="I648" s="4" t="str">
        <f ca="1">IFERROR(__xludf.DUMMYFUNCTION("REGEXREPLACE(F649,""\D"", """")"),"21")</f>
        <v>21</v>
      </c>
    </row>
    <row r="649" spans="1:9" ht="15.75" customHeight="1">
      <c r="A649" s="1">
        <v>648</v>
      </c>
      <c r="B649" s="3">
        <v>649</v>
      </c>
      <c r="C649" s="3" t="s">
        <v>1936</v>
      </c>
      <c r="D649" s="3" t="s">
        <v>1937</v>
      </c>
      <c r="E649" s="3" t="s">
        <v>1938</v>
      </c>
      <c r="F649" s="3" t="s">
        <v>1805</v>
      </c>
      <c r="G649" s="3">
        <v>19</v>
      </c>
      <c r="H649" s="3" t="s">
        <v>222</v>
      </c>
      <c r="I649" s="4" t="str">
        <f ca="1">IFERROR(__xludf.DUMMYFUNCTION("REGEXREPLACE(F650,""\D"", """")"),"21")</f>
        <v>21</v>
      </c>
    </row>
    <row r="650" spans="1:9" ht="15.75" customHeight="1">
      <c r="A650" s="1">
        <v>649</v>
      </c>
      <c r="B650" s="3">
        <v>650</v>
      </c>
      <c r="C650" s="3" t="s">
        <v>1939</v>
      </c>
      <c r="D650" s="3" t="s">
        <v>1940</v>
      </c>
      <c r="E650" s="3" t="s">
        <v>1941</v>
      </c>
      <c r="F650" s="3" t="s">
        <v>39</v>
      </c>
      <c r="G650" s="3">
        <v>0</v>
      </c>
      <c r="H650" s="3" t="s">
        <v>715</v>
      </c>
      <c r="I650" s="4" t="str">
        <f ca="1">IFERROR(__xludf.DUMMYFUNCTION("REGEXREPLACE(F651,""\D"", """")"),"14")</f>
        <v>14</v>
      </c>
    </row>
    <row r="651" spans="1:9" ht="15.75" customHeight="1">
      <c r="A651" s="1">
        <v>650</v>
      </c>
      <c r="B651" s="3">
        <v>651</v>
      </c>
      <c r="C651" s="3" t="s">
        <v>1942</v>
      </c>
      <c r="D651" s="3" t="s">
        <v>1943</v>
      </c>
      <c r="E651" s="3" t="s">
        <v>1944</v>
      </c>
      <c r="F651" s="3" t="s">
        <v>559</v>
      </c>
      <c r="G651" s="3">
        <v>41</v>
      </c>
      <c r="H651" s="3" t="s">
        <v>752</v>
      </c>
      <c r="I651" s="4" t="str">
        <f ca="1">IFERROR(__xludf.DUMMYFUNCTION("REGEXREPLACE(F652,""\D"", """")"),"19")</f>
        <v>19</v>
      </c>
    </row>
    <row r="652" spans="1:9" ht="15.75" customHeight="1">
      <c r="A652" s="1">
        <v>651</v>
      </c>
      <c r="B652" s="3">
        <v>652</v>
      </c>
      <c r="C652" s="3" t="s">
        <v>1945</v>
      </c>
      <c r="D652" s="3" t="s">
        <v>1946</v>
      </c>
      <c r="E652" s="3" t="s">
        <v>1947</v>
      </c>
      <c r="F652" s="3" t="s">
        <v>39</v>
      </c>
      <c r="G652" s="3">
        <v>11</v>
      </c>
      <c r="H652" s="3" t="s">
        <v>139</v>
      </c>
      <c r="I652" s="4" t="str">
        <f ca="1">IFERROR(__xludf.DUMMYFUNCTION("REGEXREPLACE(F653,""\D"", """")"),"14")</f>
        <v>14</v>
      </c>
    </row>
    <row r="653" spans="1:9" ht="15.75" customHeight="1">
      <c r="A653" s="1">
        <v>652</v>
      </c>
      <c r="B653" s="3">
        <v>653</v>
      </c>
      <c r="C653" s="3" t="s">
        <v>1948</v>
      </c>
      <c r="D653" s="3" t="s">
        <v>1949</v>
      </c>
      <c r="E653" s="3" t="s">
        <v>1950</v>
      </c>
      <c r="F653" s="3" t="s">
        <v>675</v>
      </c>
      <c r="G653" s="3">
        <v>4</v>
      </c>
      <c r="H653" s="3" t="s">
        <v>266</v>
      </c>
      <c r="I653" s="4" t="str">
        <f ca="1">IFERROR(__xludf.DUMMYFUNCTION("REGEXREPLACE(F654,""\D"", """")"),"2")</f>
        <v>2</v>
      </c>
    </row>
    <row r="654" spans="1:9" ht="15.75" customHeight="1">
      <c r="A654" s="1">
        <v>653</v>
      </c>
      <c r="B654" s="3">
        <v>654</v>
      </c>
      <c r="C654" s="3" t="s">
        <v>1951</v>
      </c>
      <c r="D654" s="3" t="s">
        <v>1952</v>
      </c>
      <c r="E654" s="3" t="s">
        <v>1953</v>
      </c>
      <c r="F654" s="3" t="s">
        <v>1954</v>
      </c>
      <c r="G654" s="3">
        <v>0</v>
      </c>
      <c r="H654" s="3" t="s">
        <v>1955</v>
      </c>
      <c r="I654" s="4" t="str">
        <f ca="1">IFERROR(__xludf.DUMMYFUNCTION("REGEXREPLACE(F655,""\D"", """")"),"71")</f>
        <v>71</v>
      </c>
    </row>
    <row r="655" spans="1:9" ht="15.75" customHeight="1">
      <c r="A655" s="1">
        <v>654</v>
      </c>
      <c r="B655" s="3">
        <v>655</v>
      </c>
      <c r="C655" s="3" t="s">
        <v>1956</v>
      </c>
      <c r="D655" s="3" t="s">
        <v>1957</v>
      </c>
      <c r="E655" s="3" t="s">
        <v>27</v>
      </c>
      <c r="F655" s="3">
        <v>0</v>
      </c>
      <c r="I655" s="4" t="str">
        <f ca="1">IFERROR(__xludf.DUMMYFUNCTION("REGEXREPLACE(F656,""\D"", """")"),"#VALUE!")</f>
        <v>#VALUE!</v>
      </c>
    </row>
    <row r="656" spans="1:9" ht="15.75" customHeight="1">
      <c r="A656" s="1">
        <v>655</v>
      </c>
      <c r="B656" s="3">
        <v>656</v>
      </c>
      <c r="C656" s="3" t="s">
        <v>1958</v>
      </c>
      <c r="D656" s="3" t="s">
        <v>1959</v>
      </c>
      <c r="E656" s="3" t="s">
        <v>1960</v>
      </c>
      <c r="F656" s="3">
        <v>0</v>
      </c>
      <c r="I656" s="4" t="str">
        <f ca="1">IFERROR(__xludf.DUMMYFUNCTION("REGEXREPLACE(F657,""\D"", """")"),"#VALUE!")</f>
        <v>#VALUE!</v>
      </c>
    </row>
    <row r="657" spans="1:9" ht="15.75" customHeight="1">
      <c r="A657" s="1">
        <v>656</v>
      </c>
      <c r="B657" s="3">
        <v>657</v>
      </c>
      <c r="C657" s="3" t="s">
        <v>1961</v>
      </c>
      <c r="D657" s="3" t="s">
        <v>1962</v>
      </c>
      <c r="E657" s="3" t="s">
        <v>1963</v>
      </c>
      <c r="F657" s="3" t="s">
        <v>19</v>
      </c>
      <c r="G657" s="3">
        <v>6</v>
      </c>
      <c r="H657" s="3" t="s">
        <v>651</v>
      </c>
      <c r="I657" s="4" t="str">
        <f ca="1">IFERROR(__xludf.DUMMYFUNCTION("REGEXREPLACE(F658,""\D"", """")"),"7")</f>
        <v>7</v>
      </c>
    </row>
    <row r="658" spans="1:9" ht="15.75" customHeight="1">
      <c r="A658" s="1">
        <v>657</v>
      </c>
      <c r="B658" s="3">
        <v>658</v>
      </c>
      <c r="C658" s="3" t="s">
        <v>1964</v>
      </c>
      <c r="D658" s="3" t="s">
        <v>1965</v>
      </c>
      <c r="E658" s="3" t="s">
        <v>1966</v>
      </c>
      <c r="F658" s="3" t="s">
        <v>812</v>
      </c>
      <c r="G658" s="3">
        <v>2</v>
      </c>
      <c r="H658" s="3" t="s">
        <v>651</v>
      </c>
      <c r="I658" s="4" t="str">
        <f ca="1">IFERROR(__xludf.DUMMYFUNCTION("REGEXREPLACE(F659,""\D"", """")"),"11")</f>
        <v>11</v>
      </c>
    </row>
    <row r="659" spans="1:9" ht="15.75" customHeight="1">
      <c r="A659" s="1">
        <v>658</v>
      </c>
      <c r="B659" s="3">
        <v>659</v>
      </c>
      <c r="C659" s="3" t="s">
        <v>1967</v>
      </c>
      <c r="D659" s="3" t="s">
        <v>1968</v>
      </c>
      <c r="E659" s="3" t="s">
        <v>1969</v>
      </c>
      <c r="F659" s="3">
        <v>0</v>
      </c>
      <c r="I659" s="4" t="str">
        <f ca="1">IFERROR(__xludf.DUMMYFUNCTION("REGEXREPLACE(F660,""\D"", """")"),"#VALUE!")</f>
        <v>#VALUE!</v>
      </c>
    </row>
    <row r="660" spans="1:9" ht="15.75" customHeight="1">
      <c r="A660" s="1">
        <v>659</v>
      </c>
      <c r="B660" s="3">
        <v>660</v>
      </c>
      <c r="C660" s="3" t="s">
        <v>1970</v>
      </c>
      <c r="D660" s="3" t="s">
        <v>1971</v>
      </c>
      <c r="E660" s="3" t="s">
        <v>1972</v>
      </c>
      <c r="F660" s="3" t="s">
        <v>457</v>
      </c>
      <c r="G660" s="3">
        <v>11</v>
      </c>
      <c r="H660" s="3" t="s">
        <v>1183</v>
      </c>
      <c r="I660" s="4" t="str">
        <f ca="1">IFERROR(__xludf.DUMMYFUNCTION("REGEXREPLACE(F661,""\D"", """")"),"16")</f>
        <v>16</v>
      </c>
    </row>
    <row r="661" spans="1:9" ht="15.75" customHeight="1">
      <c r="A661" s="1">
        <v>660</v>
      </c>
      <c r="B661" s="3">
        <v>661</v>
      </c>
      <c r="C661" s="3" t="s">
        <v>1973</v>
      </c>
      <c r="D661" s="3" t="s">
        <v>1974</v>
      </c>
      <c r="E661" s="3" t="s">
        <v>1975</v>
      </c>
      <c r="F661" s="3" t="s">
        <v>812</v>
      </c>
      <c r="G661" s="3">
        <v>29</v>
      </c>
      <c r="H661" s="3" t="s">
        <v>222</v>
      </c>
      <c r="I661" s="4" t="str">
        <f ca="1">IFERROR(__xludf.DUMMYFUNCTION("REGEXREPLACE(F662,""\D"", """")"),"11")</f>
        <v>11</v>
      </c>
    </row>
    <row r="662" spans="1:9" ht="15.75" customHeight="1">
      <c r="A662" s="1">
        <v>661</v>
      </c>
      <c r="B662" s="3">
        <v>662</v>
      </c>
      <c r="C662" s="3" t="s">
        <v>1976</v>
      </c>
      <c r="D662" s="3" t="s">
        <v>1977</v>
      </c>
      <c r="E662" s="3" t="s">
        <v>27</v>
      </c>
      <c r="F662" s="3">
        <v>0</v>
      </c>
      <c r="I662" s="4" t="str">
        <f ca="1">IFERROR(__xludf.DUMMYFUNCTION("REGEXREPLACE(F663,""\D"", """")"),"#VALUE!")</f>
        <v>#VALUE!</v>
      </c>
    </row>
    <row r="663" spans="1:9" ht="15.75" customHeight="1">
      <c r="A663" s="1">
        <v>662</v>
      </c>
      <c r="B663" s="3">
        <v>663</v>
      </c>
      <c r="C663" s="3" t="s">
        <v>1978</v>
      </c>
      <c r="D663" s="3" t="s">
        <v>1979</v>
      </c>
      <c r="E663" s="3" t="s">
        <v>1980</v>
      </c>
      <c r="F663" s="3">
        <v>0</v>
      </c>
      <c r="I663" s="4" t="str">
        <f ca="1">IFERROR(__xludf.DUMMYFUNCTION("REGEXREPLACE(F664,""\D"", """")"),"#VALUE!")</f>
        <v>#VALUE!</v>
      </c>
    </row>
    <row r="664" spans="1:9" ht="15.75" customHeight="1">
      <c r="A664" s="1">
        <v>663</v>
      </c>
      <c r="B664" s="3">
        <v>664</v>
      </c>
      <c r="C664" s="3" t="s">
        <v>1981</v>
      </c>
      <c r="D664" s="3" t="s">
        <v>1982</v>
      </c>
      <c r="E664" s="3" t="s">
        <v>27</v>
      </c>
      <c r="F664" s="3">
        <v>0</v>
      </c>
      <c r="I664" s="4" t="str">
        <f ca="1">IFERROR(__xludf.DUMMYFUNCTION("REGEXREPLACE(F665,""\D"", """")"),"#VALUE!")</f>
        <v>#VALUE!</v>
      </c>
    </row>
    <row r="665" spans="1:9" ht="15.75" customHeight="1">
      <c r="A665" s="1">
        <v>664</v>
      </c>
      <c r="B665" s="3">
        <v>665</v>
      </c>
      <c r="C665" s="3" t="s">
        <v>1983</v>
      </c>
      <c r="D665" s="3" t="s">
        <v>1984</v>
      </c>
      <c r="E665" s="3" t="s">
        <v>1985</v>
      </c>
      <c r="F665" s="3" t="s">
        <v>559</v>
      </c>
      <c r="G665" s="3">
        <v>0</v>
      </c>
      <c r="H665" s="3" t="s">
        <v>642</v>
      </c>
      <c r="I665" s="4" t="str">
        <f ca="1">IFERROR(__xludf.DUMMYFUNCTION("REGEXREPLACE(F666,""\D"", """")"),"19")</f>
        <v>19</v>
      </c>
    </row>
    <row r="666" spans="1:9" ht="15.75" customHeight="1">
      <c r="A666" s="1">
        <v>665</v>
      </c>
      <c r="B666" s="3">
        <v>666</v>
      </c>
      <c r="C666" s="3" t="s">
        <v>1986</v>
      </c>
      <c r="D666" s="3" t="s">
        <v>1987</v>
      </c>
      <c r="E666" s="3" t="s">
        <v>1988</v>
      </c>
      <c r="F666" s="3" t="s">
        <v>1805</v>
      </c>
      <c r="G666" s="3">
        <v>68</v>
      </c>
      <c r="H666" s="3" t="s">
        <v>1989</v>
      </c>
      <c r="I666" s="4" t="str">
        <f ca="1">IFERROR(__xludf.DUMMYFUNCTION("REGEXREPLACE(F667,""\D"", """")"),"21")</f>
        <v>21</v>
      </c>
    </row>
    <row r="667" spans="1:9" ht="15.75" customHeight="1">
      <c r="A667" s="1">
        <v>666</v>
      </c>
      <c r="B667" s="3">
        <v>667</v>
      </c>
      <c r="C667" s="3" t="s">
        <v>1990</v>
      </c>
      <c r="D667" s="3" t="s">
        <v>1991</v>
      </c>
      <c r="E667" s="3" t="s">
        <v>1992</v>
      </c>
      <c r="F667" s="3">
        <v>0</v>
      </c>
      <c r="I667" s="4" t="str">
        <f ca="1">IFERROR(__xludf.DUMMYFUNCTION("REGEXREPLACE(F668,""\D"", """")"),"#VALUE!")</f>
        <v>#VALUE!</v>
      </c>
    </row>
    <row r="668" spans="1:9" ht="15.75" customHeight="1">
      <c r="A668" s="1">
        <v>667</v>
      </c>
      <c r="B668" s="3">
        <v>668</v>
      </c>
      <c r="C668" s="3" t="s">
        <v>1993</v>
      </c>
      <c r="D668" s="3" t="s">
        <v>1994</v>
      </c>
      <c r="E668" s="3" t="s">
        <v>27</v>
      </c>
      <c r="F668" s="3">
        <v>0</v>
      </c>
      <c r="I668" s="4" t="str">
        <f ca="1">IFERROR(__xludf.DUMMYFUNCTION("REGEXREPLACE(F669,""\D"", """")"),"#VALUE!")</f>
        <v>#VALUE!</v>
      </c>
    </row>
    <row r="669" spans="1:9" ht="15.75" customHeight="1">
      <c r="A669" s="1">
        <v>668</v>
      </c>
      <c r="B669" s="3">
        <v>669</v>
      </c>
      <c r="C669" s="3" t="s">
        <v>1995</v>
      </c>
      <c r="D669" s="3" t="s">
        <v>1996</v>
      </c>
      <c r="E669" s="3" t="s">
        <v>1997</v>
      </c>
      <c r="F669" s="3" t="s">
        <v>96</v>
      </c>
      <c r="G669" s="3">
        <v>6</v>
      </c>
      <c r="H669" s="3" t="s">
        <v>422</v>
      </c>
      <c r="I669" s="4" t="str">
        <f ca="1">IFERROR(__xludf.DUMMYFUNCTION("REGEXREPLACE(F670,""\D"", """")"),"9")</f>
        <v>9</v>
      </c>
    </row>
    <row r="670" spans="1:9" ht="15.75" customHeight="1">
      <c r="A670" s="1">
        <v>669</v>
      </c>
      <c r="B670" s="3">
        <v>670</v>
      </c>
      <c r="C670" s="3" t="s">
        <v>1998</v>
      </c>
      <c r="D670" s="3" t="s">
        <v>1999</v>
      </c>
      <c r="E670" s="3" t="s">
        <v>2000</v>
      </c>
      <c r="F670" s="3">
        <v>0</v>
      </c>
      <c r="I670" s="4" t="str">
        <f ca="1">IFERROR(__xludf.DUMMYFUNCTION("REGEXREPLACE(F671,""\D"", """")"),"#VALUE!")</f>
        <v>#VALUE!</v>
      </c>
    </row>
    <row r="671" spans="1:9" ht="15.75" customHeight="1">
      <c r="A671" s="1">
        <v>670</v>
      </c>
      <c r="B671" s="3">
        <v>671</v>
      </c>
      <c r="C671" s="3" t="s">
        <v>2001</v>
      </c>
      <c r="D671" s="3" t="s">
        <v>2002</v>
      </c>
      <c r="E671" s="3" t="s">
        <v>27</v>
      </c>
      <c r="F671" s="3">
        <v>0</v>
      </c>
      <c r="I671" s="4" t="str">
        <f ca="1">IFERROR(__xludf.DUMMYFUNCTION("REGEXREPLACE(F672,""\D"", """")"),"#VALUE!")</f>
        <v>#VALUE!</v>
      </c>
    </row>
    <row r="672" spans="1:9" ht="15.75" customHeight="1">
      <c r="A672" s="1">
        <v>671</v>
      </c>
      <c r="B672" s="3">
        <v>672</v>
      </c>
      <c r="C672" s="3" t="s">
        <v>2003</v>
      </c>
      <c r="D672" s="3" t="s">
        <v>2004</v>
      </c>
      <c r="E672" s="3" t="s">
        <v>2005</v>
      </c>
      <c r="F672" s="3">
        <v>0</v>
      </c>
      <c r="I672" s="4" t="str">
        <f ca="1">IFERROR(__xludf.DUMMYFUNCTION("REGEXREPLACE(F673,""\D"", """")"),"#VALUE!")</f>
        <v>#VALUE!</v>
      </c>
    </row>
    <row r="673" spans="1:9" ht="15.75" customHeight="1">
      <c r="A673" s="1">
        <v>672</v>
      </c>
      <c r="B673" s="3">
        <v>673</v>
      </c>
      <c r="C673" s="3" t="s">
        <v>2006</v>
      </c>
      <c r="D673" s="3" t="s">
        <v>2007</v>
      </c>
      <c r="E673" s="3" t="s">
        <v>2008</v>
      </c>
      <c r="F673" s="3">
        <v>0</v>
      </c>
      <c r="I673" s="4" t="str">
        <f ca="1">IFERROR(__xludf.DUMMYFUNCTION("REGEXREPLACE(F674,""\D"", """")"),"#VALUE!")</f>
        <v>#VALUE!</v>
      </c>
    </row>
    <row r="674" spans="1:9" ht="15.75" customHeight="1">
      <c r="A674" s="1">
        <v>673</v>
      </c>
      <c r="B674" s="3">
        <v>674</v>
      </c>
      <c r="C674" s="3" t="s">
        <v>2009</v>
      </c>
      <c r="D674" s="3" t="s">
        <v>2010</v>
      </c>
      <c r="E674" s="3" t="s">
        <v>2011</v>
      </c>
      <c r="F674" s="3" t="s">
        <v>121</v>
      </c>
      <c r="G674" s="3">
        <v>18</v>
      </c>
      <c r="H674" s="3" t="s">
        <v>1831</v>
      </c>
      <c r="I674" s="4" t="str">
        <f ca="1">IFERROR(__xludf.DUMMYFUNCTION("REGEXREPLACE(F675,""\D"", """")"),"17")</f>
        <v>17</v>
      </c>
    </row>
    <row r="675" spans="1:9" ht="15.75" customHeight="1">
      <c r="A675" s="1">
        <v>674</v>
      </c>
      <c r="B675" s="3">
        <v>675</v>
      </c>
      <c r="C675" s="3" t="s">
        <v>2012</v>
      </c>
      <c r="D675" s="3" t="s">
        <v>2013</v>
      </c>
      <c r="E675" s="3" t="s">
        <v>2014</v>
      </c>
      <c r="F675" s="3" t="s">
        <v>317</v>
      </c>
      <c r="G675" s="3">
        <v>8</v>
      </c>
      <c r="H675" s="3" t="s">
        <v>97</v>
      </c>
      <c r="I675" s="4" t="str">
        <f ca="1">IFERROR(__xludf.DUMMYFUNCTION("REGEXREPLACE(F676,""\D"", """")"),"8")</f>
        <v>8</v>
      </c>
    </row>
    <row r="676" spans="1:9" ht="15.75" customHeight="1">
      <c r="A676" s="1">
        <v>675</v>
      </c>
      <c r="B676" s="3">
        <v>676</v>
      </c>
      <c r="C676" s="3" t="s">
        <v>2015</v>
      </c>
      <c r="D676" s="3" t="s">
        <v>2016</v>
      </c>
      <c r="E676" s="3" t="s">
        <v>1618</v>
      </c>
      <c r="F676" s="3">
        <v>0</v>
      </c>
      <c r="I676" s="4" t="str">
        <f ca="1">IFERROR(__xludf.DUMMYFUNCTION("REGEXREPLACE(F677,""\D"", """")"),"#VALUE!")</f>
        <v>#VALUE!</v>
      </c>
    </row>
    <row r="677" spans="1:9" ht="15.75" customHeight="1">
      <c r="A677" s="1">
        <v>676</v>
      </c>
      <c r="B677" s="3">
        <v>677</v>
      </c>
      <c r="C677" s="3" t="s">
        <v>2017</v>
      </c>
      <c r="D677" s="3" t="s">
        <v>2018</v>
      </c>
      <c r="E677" s="3" t="s">
        <v>2019</v>
      </c>
      <c r="F677" s="3">
        <v>0</v>
      </c>
      <c r="I677" s="4" t="str">
        <f ca="1">IFERROR(__xludf.DUMMYFUNCTION("REGEXREPLACE(F678,""\D"", """")"),"#VALUE!")</f>
        <v>#VALUE!</v>
      </c>
    </row>
    <row r="678" spans="1:9" ht="15.75" customHeight="1">
      <c r="A678" s="1">
        <v>677</v>
      </c>
      <c r="B678" s="3">
        <v>678</v>
      </c>
      <c r="C678" s="3" t="s">
        <v>2020</v>
      </c>
      <c r="D678" s="3" t="s">
        <v>2021</v>
      </c>
      <c r="E678" s="3" t="s">
        <v>2022</v>
      </c>
      <c r="F678" s="3">
        <v>0</v>
      </c>
      <c r="I678" s="4" t="str">
        <f ca="1">IFERROR(__xludf.DUMMYFUNCTION("REGEXREPLACE(F679,""\D"", """")"),"#VALUE!")</f>
        <v>#VALUE!</v>
      </c>
    </row>
    <row r="679" spans="1:9" ht="15.75" customHeight="1">
      <c r="A679" s="1">
        <v>678</v>
      </c>
      <c r="B679" s="3">
        <v>679</v>
      </c>
      <c r="C679" s="3" t="s">
        <v>2023</v>
      </c>
      <c r="D679" s="3" t="s">
        <v>2024</v>
      </c>
      <c r="E679" s="3" t="s">
        <v>2025</v>
      </c>
      <c r="F679" s="3" t="s">
        <v>310</v>
      </c>
      <c r="G679" s="3">
        <v>5</v>
      </c>
      <c r="H679" s="3" t="s">
        <v>1831</v>
      </c>
      <c r="I679" s="4" t="str">
        <f ca="1">IFERROR(__xludf.DUMMYFUNCTION("REGEXREPLACE(F680,""\D"", """")"),"30")</f>
        <v>30</v>
      </c>
    </row>
    <row r="680" spans="1:9" ht="15.75" customHeight="1">
      <c r="A680" s="1">
        <v>679</v>
      </c>
      <c r="B680" s="3">
        <v>680</v>
      </c>
      <c r="C680" s="3" t="s">
        <v>2026</v>
      </c>
      <c r="D680" s="3" t="s">
        <v>2027</v>
      </c>
      <c r="E680" s="3" t="s">
        <v>2028</v>
      </c>
      <c r="F680" s="3">
        <v>0</v>
      </c>
      <c r="I680" s="4" t="str">
        <f ca="1">IFERROR(__xludf.DUMMYFUNCTION("REGEXREPLACE(F681,""\D"", """")"),"#VALUE!")</f>
        <v>#VALUE!</v>
      </c>
    </row>
    <row r="681" spans="1:9" ht="15.75" customHeight="1">
      <c r="A681" s="1">
        <v>680</v>
      </c>
      <c r="B681" s="3">
        <v>681</v>
      </c>
      <c r="C681" s="3" t="s">
        <v>2029</v>
      </c>
      <c r="D681" s="3" t="s">
        <v>2030</v>
      </c>
      <c r="E681" s="3" t="s">
        <v>2031</v>
      </c>
      <c r="F681" s="3">
        <v>0</v>
      </c>
      <c r="I681" s="4" t="str">
        <f ca="1">IFERROR(__xludf.DUMMYFUNCTION("REGEXREPLACE(F682,""\D"", """")"),"#VALUE!")</f>
        <v>#VALUE!</v>
      </c>
    </row>
    <row r="682" spans="1:9" ht="15.75" customHeight="1">
      <c r="A682" s="1">
        <v>681</v>
      </c>
      <c r="B682" s="3">
        <v>682</v>
      </c>
      <c r="C682" s="3" t="s">
        <v>2032</v>
      </c>
      <c r="D682" s="3" t="s">
        <v>2033</v>
      </c>
      <c r="E682" s="3" t="s">
        <v>2034</v>
      </c>
      <c r="F682" s="3">
        <v>0</v>
      </c>
      <c r="I682" s="4" t="str">
        <f ca="1">IFERROR(__xludf.DUMMYFUNCTION("REGEXREPLACE(F683,""\D"", """")"),"#VALUE!")</f>
        <v>#VALUE!</v>
      </c>
    </row>
    <row r="683" spans="1:9" ht="15.75" customHeight="1">
      <c r="A683" s="1">
        <v>682</v>
      </c>
      <c r="B683" s="3">
        <v>683</v>
      </c>
      <c r="C683" s="3" t="s">
        <v>2035</v>
      </c>
      <c r="D683" s="3" t="s">
        <v>2036</v>
      </c>
      <c r="E683" s="3" t="s">
        <v>2037</v>
      </c>
      <c r="F683" s="3" t="s">
        <v>96</v>
      </c>
      <c r="G683" s="3">
        <v>0</v>
      </c>
      <c r="H683" s="3" t="s">
        <v>72</v>
      </c>
      <c r="I683" s="4" t="str">
        <f ca="1">IFERROR(__xludf.DUMMYFUNCTION("REGEXREPLACE(F684,""\D"", """")"),"9")</f>
        <v>9</v>
      </c>
    </row>
    <row r="684" spans="1:9" ht="15.75" customHeight="1">
      <c r="A684" s="1">
        <v>683</v>
      </c>
      <c r="B684" s="3">
        <v>684</v>
      </c>
      <c r="C684" s="3" t="s">
        <v>2038</v>
      </c>
      <c r="D684" s="3" t="s">
        <v>2039</v>
      </c>
      <c r="E684" s="3" t="s">
        <v>2040</v>
      </c>
      <c r="F684" s="3">
        <v>0</v>
      </c>
      <c r="I684" s="4" t="str">
        <f ca="1">IFERROR(__xludf.DUMMYFUNCTION("REGEXREPLACE(F685,""\D"", """")"),"#VALUE!")</f>
        <v>#VALUE!</v>
      </c>
    </row>
    <row r="685" spans="1:9" ht="15.75" customHeight="1">
      <c r="A685" s="1">
        <v>684</v>
      </c>
      <c r="B685" s="3">
        <v>685</v>
      </c>
      <c r="C685" s="3" t="s">
        <v>2041</v>
      </c>
      <c r="D685" s="3" t="s">
        <v>2042</v>
      </c>
      <c r="E685" s="3" t="s">
        <v>2043</v>
      </c>
      <c r="F685" s="3" t="s">
        <v>317</v>
      </c>
      <c r="G685" s="3">
        <v>7</v>
      </c>
      <c r="H685" s="3" t="s">
        <v>422</v>
      </c>
      <c r="I685" s="4" t="str">
        <f ca="1">IFERROR(__xludf.DUMMYFUNCTION("REGEXREPLACE(F686,""\D"", """")"),"8")</f>
        <v>8</v>
      </c>
    </row>
    <row r="686" spans="1:9" ht="15.75" customHeight="1">
      <c r="A686" s="1">
        <v>685</v>
      </c>
      <c r="B686" s="3">
        <v>686</v>
      </c>
      <c r="C686" s="3" t="s">
        <v>2044</v>
      </c>
      <c r="D686" s="3" t="s">
        <v>2045</v>
      </c>
      <c r="E686" s="3" t="s">
        <v>2046</v>
      </c>
      <c r="F686" s="3" t="s">
        <v>11</v>
      </c>
      <c r="G686" s="3">
        <v>10</v>
      </c>
      <c r="H686" s="3" t="s">
        <v>651</v>
      </c>
      <c r="I686" s="4" t="str">
        <f ca="1">IFERROR(__xludf.DUMMYFUNCTION("REGEXREPLACE(F687,""\D"", """")"),"3")</f>
        <v>3</v>
      </c>
    </row>
    <row r="687" spans="1:9" ht="15.75" customHeight="1">
      <c r="A687" s="1">
        <v>686</v>
      </c>
      <c r="B687" s="3">
        <v>687</v>
      </c>
      <c r="C687" s="3" t="s">
        <v>2047</v>
      </c>
      <c r="D687" s="3" t="s">
        <v>2048</v>
      </c>
      <c r="E687" s="3" t="s">
        <v>27</v>
      </c>
      <c r="F687" s="3">
        <v>0</v>
      </c>
      <c r="I687" s="4" t="str">
        <f ca="1">IFERROR(__xludf.DUMMYFUNCTION("REGEXREPLACE(F688,""\D"", """")"),"#VALUE!")</f>
        <v>#VALUE!</v>
      </c>
    </row>
    <row r="688" spans="1:9" ht="15.75" customHeight="1">
      <c r="A688" s="1">
        <v>687</v>
      </c>
      <c r="B688" s="3">
        <v>688</v>
      </c>
      <c r="C688" s="3" t="s">
        <v>2049</v>
      </c>
      <c r="D688" s="3" t="s">
        <v>2050</v>
      </c>
      <c r="E688" s="3" t="s">
        <v>2051</v>
      </c>
      <c r="F688" s="3">
        <v>0</v>
      </c>
      <c r="I688" s="4" t="str">
        <f ca="1">IFERROR(__xludf.DUMMYFUNCTION("REGEXREPLACE(F689,""\D"", """")"),"#VALUE!")</f>
        <v>#VALUE!</v>
      </c>
    </row>
    <row r="689" spans="1:9" ht="15.75" customHeight="1">
      <c r="A689" s="1">
        <v>688</v>
      </c>
      <c r="B689" s="3">
        <v>689</v>
      </c>
      <c r="C689" s="3" t="s">
        <v>2052</v>
      </c>
      <c r="D689" s="3" t="s">
        <v>2053</v>
      </c>
      <c r="E689" s="3" t="s">
        <v>2054</v>
      </c>
      <c r="F689" s="3" t="s">
        <v>655</v>
      </c>
      <c r="G689" s="3">
        <v>14</v>
      </c>
      <c r="H689" s="3" t="s">
        <v>885</v>
      </c>
      <c r="I689" s="4" t="str">
        <f ca="1">IFERROR(__xludf.DUMMYFUNCTION("REGEXREPLACE(F690,""\D"", """")"),"20")</f>
        <v>20</v>
      </c>
    </row>
    <row r="690" spans="1:9" ht="15.75" customHeight="1">
      <c r="A690" s="1">
        <v>689</v>
      </c>
      <c r="B690" s="3">
        <v>690</v>
      </c>
      <c r="C690" s="3" t="s">
        <v>2055</v>
      </c>
      <c r="D690" s="3" t="s">
        <v>2056</v>
      </c>
      <c r="E690" s="3" t="s">
        <v>27</v>
      </c>
      <c r="F690" s="3">
        <v>0</v>
      </c>
      <c r="I690" s="4" t="str">
        <f ca="1">IFERROR(__xludf.DUMMYFUNCTION("REGEXREPLACE(F691,""\D"", """")"),"#VALUE!")</f>
        <v>#VALUE!</v>
      </c>
    </row>
    <row r="691" spans="1:9" ht="15.75" customHeight="1">
      <c r="A691" s="1">
        <v>690</v>
      </c>
      <c r="B691" s="3">
        <v>691</v>
      </c>
      <c r="C691" s="3" t="s">
        <v>2057</v>
      </c>
      <c r="D691" s="3" t="s">
        <v>2058</v>
      </c>
      <c r="E691" s="3" t="s">
        <v>2059</v>
      </c>
      <c r="F691" s="3">
        <v>0</v>
      </c>
      <c r="I691" s="4" t="str">
        <f ca="1">IFERROR(__xludf.DUMMYFUNCTION("REGEXREPLACE(F692,""\D"", """")"),"#VALUE!")</f>
        <v>#VALUE!</v>
      </c>
    </row>
    <row r="692" spans="1:9" ht="15.75" customHeight="1">
      <c r="A692" s="1">
        <v>691</v>
      </c>
      <c r="B692" s="3">
        <v>692</v>
      </c>
      <c r="C692" s="3" t="s">
        <v>2060</v>
      </c>
      <c r="D692" s="3" t="s">
        <v>2061</v>
      </c>
      <c r="E692" s="3" t="s">
        <v>2062</v>
      </c>
      <c r="F692" s="3" t="s">
        <v>61</v>
      </c>
      <c r="G692" s="3">
        <v>2</v>
      </c>
      <c r="H692" s="3" t="s">
        <v>89</v>
      </c>
      <c r="I692" s="4" t="str">
        <f ca="1">IFERROR(__xludf.DUMMYFUNCTION("REGEXREPLACE(F693,""\D"", """")"),"5")</f>
        <v>5</v>
      </c>
    </row>
    <row r="693" spans="1:9" ht="15.75" customHeight="1">
      <c r="A693" s="1">
        <v>692</v>
      </c>
      <c r="B693" s="3">
        <v>693</v>
      </c>
      <c r="C693" s="3" t="s">
        <v>2063</v>
      </c>
      <c r="D693" s="3" t="s">
        <v>2064</v>
      </c>
      <c r="E693" s="3" t="s">
        <v>2065</v>
      </c>
      <c r="F693" s="3">
        <v>0</v>
      </c>
      <c r="I693" s="4" t="str">
        <f ca="1">IFERROR(__xludf.DUMMYFUNCTION("REGEXREPLACE(F694,""\D"", """")"),"#VALUE!")</f>
        <v>#VALUE!</v>
      </c>
    </row>
    <row r="694" spans="1:9" ht="15.75" customHeight="1">
      <c r="A694" s="1">
        <v>693</v>
      </c>
      <c r="B694" s="3">
        <v>694</v>
      </c>
      <c r="C694" s="3" t="s">
        <v>2066</v>
      </c>
      <c r="D694" s="3" t="s">
        <v>2067</v>
      </c>
      <c r="E694" s="3" t="s">
        <v>2068</v>
      </c>
      <c r="F694" s="3" t="s">
        <v>1165</v>
      </c>
      <c r="G694" s="3">
        <v>14</v>
      </c>
      <c r="H694" s="3" t="s">
        <v>387</v>
      </c>
      <c r="I694" s="4" t="str">
        <f ca="1">IFERROR(__xludf.DUMMYFUNCTION("REGEXREPLACE(F695,""\D"", """")"),"23")</f>
        <v>23</v>
      </c>
    </row>
    <row r="695" spans="1:9" ht="15.75" customHeight="1">
      <c r="A695" s="1">
        <v>694</v>
      </c>
      <c r="B695" s="3">
        <v>695</v>
      </c>
      <c r="C695" s="3" t="s">
        <v>2069</v>
      </c>
      <c r="D695" s="3" t="s">
        <v>2070</v>
      </c>
      <c r="E695" s="3" t="s">
        <v>2071</v>
      </c>
      <c r="F695" s="3">
        <v>0</v>
      </c>
      <c r="I695" s="4" t="str">
        <f ca="1">IFERROR(__xludf.DUMMYFUNCTION("REGEXREPLACE(F696,""\D"", """")"),"#VALUE!")</f>
        <v>#VALUE!</v>
      </c>
    </row>
    <row r="696" spans="1:9" ht="15.75" customHeight="1">
      <c r="A696" s="1">
        <v>695</v>
      </c>
      <c r="B696" s="3">
        <v>696</v>
      </c>
      <c r="C696" s="3" t="s">
        <v>2072</v>
      </c>
      <c r="D696" s="3" t="s">
        <v>2073</v>
      </c>
      <c r="E696" s="3" t="s">
        <v>2074</v>
      </c>
      <c r="F696" s="3">
        <v>0</v>
      </c>
      <c r="I696" s="4" t="str">
        <f ca="1">IFERROR(__xludf.DUMMYFUNCTION("REGEXREPLACE(F697,""\D"", """")"),"#VALUE!")</f>
        <v>#VALUE!</v>
      </c>
    </row>
    <row r="697" spans="1:9" ht="15.75" customHeight="1">
      <c r="A697" s="1">
        <v>696</v>
      </c>
      <c r="B697" s="3">
        <v>697</v>
      </c>
      <c r="C697" s="3" t="s">
        <v>2075</v>
      </c>
      <c r="D697" s="3" t="s">
        <v>2076</v>
      </c>
      <c r="E697" s="3" t="s">
        <v>2077</v>
      </c>
      <c r="F697" s="3">
        <v>0</v>
      </c>
      <c r="I697" s="4" t="str">
        <f ca="1">IFERROR(__xludf.DUMMYFUNCTION("REGEXREPLACE(F698,""\D"", """")"),"#VALUE!")</f>
        <v>#VALUE!</v>
      </c>
    </row>
    <row r="698" spans="1:9" ht="15.75" customHeight="1">
      <c r="A698" s="1">
        <v>697</v>
      </c>
      <c r="B698" s="3">
        <v>698</v>
      </c>
      <c r="C698" s="3" t="s">
        <v>2078</v>
      </c>
      <c r="D698" s="3" t="s">
        <v>2079</v>
      </c>
      <c r="E698" s="3" t="s">
        <v>2080</v>
      </c>
      <c r="F698" s="3" t="s">
        <v>559</v>
      </c>
      <c r="G698" s="3">
        <v>27</v>
      </c>
      <c r="H698" s="3" t="s">
        <v>2081</v>
      </c>
      <c r="I698" s="4" t="str">
        <f ca="1">IFERROR(__xludf.DUMMYFUNCTION("REGEXREPLACE(F699,""\D"", """")"),"19")</f>
        <v>19</v>
      </c>
    </row>
    <row r="699" spans="1:9" ht="15.75" customHeight="1">
      <c r="A699" s="1">
        <v>698</v>
      </c>
      <c r="B699" s="3">
        <v>699</v>
      </c>
      <c r="C699" s="3" t="s">
        <v>2082</v>
      </c>
      <c r="D699" s="3" t="s">
        <v>2083</v>
      </c>
      <c r="E699" s="3" t="s">
        <v>2084</v>
      </c>
      <c r="F699" s="3" t="s">
        <v>96</v>
      </c>
      <c r="G699" s="3">
        <v>7</v>
      </c>
      <c r="H699" s="3" t="s">
        <v>97</v>
      </c>
      <c r="I699" s="4" t="str">
        <f ca="1">IFERROR(__xludf.DUMMYFUNCTION("REGEXREPLACE(F700,""\D"", """")"),"9")</f>
        <v>9</v>
      </c>
    </row>
    <row r="700" spans="1:9" ht="15.75" customHeight="1">
      <c r="A700" s="1">
        <v>699</v>
      </c>
      <c r="B700" s="3">
        <v>700</v>
      </c>
      <c r="C700" s="3" t="s">
        <v>2085</v>
      </c>
      <c r="D700" s="3" t="s">
        <v>2086</v>
      </c>
      <c r="E700" s="3" t="s">
        <v>2087</v>
      </c>
      <c r="F700" s="3" t="s">
        <v>386</v>
      </c>
      <c r="G700" s="3">
        <v>6</v>
      </c>
      <c r="H700" s="3" t="s">
        <v>256</v>
      </c>
      <c r="I700" s="4" t="str">
        <f ca="1">IFERROR(__xludf.DUMMYFUNCTION("REGEXREPLACE(F701,""\D"", """")"),"22")</f>
        <v>22</v>
      </c>
    </row>
    <row r="701" spans="1:9" ht="15.75" customHeight="1">
      <c r="A701" s="1">
        <v>700</v>
      </c>
      <c r="B701" s="3">
        <v>701</v>
      </c>
      <c r="C701" s="3" t="s">
        <v>2088</v>
      </c>
      <c r="D701" s="3" t="s">
        <v>2089</v>
      </c>
      <c r="E701" s="3" t="s">
        <v>2090</v>
      </c>
      <c r="F701" s="3">
        <v>0</v>
      </c>
      <c r="I701" s="4" t="str">
        <f ca="1">IFERROR(__xludf.DUMMYFUNCTION("REGEXREPLACE(F702,""\D"", """")"),"#VALUE!")</f>
        <v>#VALUE!</v>
      </c>
    </row>
    <row r="702" spans="1:9" ht="15.75" customHeight="1">
      <c r="A702" s="1">
        <v>701</v>
      </c>
      <c r="B702" s="3">
        <v>702</v>
      </c>
      <c r="C702" s="3" t="s">
        <v>2091</v>
      </c>
      <c r="D702" s="3" t="s">
        <v>2092</v>
      </c>
      <c r="E702" s="3" t="s">
        <v>27</v>
      </c>
      <c r="F702" s="3">
        <v>0</v>
      </c>
      <c r="I702" s="4" t="str">
        <f ca="1">IFERROR(__xludf.DUMMYFUNCTION("REGEXREPLACE(F703,""\D"", """")"),"#VALUE!")</f>
        <v>#VALUE!</v>
      </c>
    </row>
    <row r="703" spans="1:9" ht="15.75" customHeight="1">
      <c r="A703" s="1">
        <v>702</v>
      </c>
      <c r="B703" s="3">
        <v>703</v>
      </c>
      <c r="C703" s="3" t="s">
        <v>2093</v>
      </c>
      <c r="D703" s="3" t="s">
        <v>2094</v>
      </c>
      <c r="E703" s="3" t="s">
        <v>2095</v>
      </c>
      <c r="F703" s="3" t="s">
        <v>386</v>
      </c>
      <c r="G703" s="3">
        <v>48</v>
      </c>
      <c r="H703" s="3" t="s">
        <v>1766</v>
      </c>
      <c r="I703" s="4" t="str">
        <f ca="1">IFERROR(__xludf.DUMMYFUNCTION("REGEXREPLACE(F704,""\D"", """")"),"22")</f>
        <v>22</v>
      </c>
    </row>
    <row r="704" spans="1:9" ht="15.75" customHeight="1">
      <c r="A704" s="1">
        <v>703</v>
      </c>
      <c r="B704" s="3">
        <v>704</v>
      </c>
      <c r="C704" s="3" t="s">
        <v>2096</v>
      </c>
      <c r="D704" s="3" t="s">
        <v>2097</v>
      </c>
      <c r="E704" s="3" t="s">
        <v>2098</v>
      </c>
      <c r="F704" s="3" t="s">
        <v>88</v>
      </c>
      <c r="G704" s="3">
        <v>0</v>
      </c>
      <c r="H704" s="3" t="s">
        <v>241</v>
      </c>
      <c r="I704" s="4" t="str">
        <f ca="1">IFERROR(__xludf.DUMMYFUNCTION("REGEXREPLACE(F705,""\D"", """")"),"4")</f>
        <v>4</v>
      </c>
    </row>
    <row r="705" spans="1:9" ht="15.75" customHeight="1">
      <c r="A705" s="1">
        <v>704</v>
      </c>
      <c r="B705" s="3">
        <v>705</v>
      </c>
      <c r="C705" s="3" t="s">
        <v>2099</v>
      </c>
      <c r="D705" s="3" t="s">
        <v>2100</v>
      </c>
      <c r="E705" s="3" t="s">
        <v>2101</v>
      </c>
      <c r="F705" s="3" t="s">
        <v>655</v>
      </c>
      <c r="G705" s="3">
        <v>27</v>
      </c>
      <c r="H705" s="3" t="s">
        <v>2102</v>
      </c>
      <c r="I705" s="4" t="str">
        <f ca="1">IFERROR(__xludf.DUMMYFUNCTION("REGEXREPLACE(F706,""\D"", """")"),"20")</f>
        <v>20</v>
      </c>
    </row>
    <row r="706" spans="1:9" ht="15.75" customHeight="1">
      <c r="A706" s="1">
        <v>705</v>
      </c>
      <c r="B706" s="3">
        <v>706</v>
      </c>
      <c r="C706" s="3" t="s">
        <v>2103</v>
      </c>
      <c r="D706" s="3" t="s">
        <v>2104</v>
      </c>
      <c r="E706" s="3" t="s">
        <v>2105</v>
      </c>
      <c r="F706" s="3" t="s">
        <v>2106</v>
      </c>
      <c r="G706" s="3">
        <v>195</v>
      </c>
      <c r="H706" s="3" t="s">
        <v>2107</v>
      </c>
      <c r="I706" s="4" t="str">
        <f ca="1">IFERROR(__xludf.DUMMYFUNCTION("REGEXREPLACE(F707,""\D"", """")"),"300")</f>
        <v>300</v>
      </c>
    </row>
    <row r="707" spans="1:9" ht="15.75" customHeight="1">
      <c r="A707" s="1">
        <v>706</v>
      </c>
      <c r="B707" s="3">
        <v>707</v>
      </c>
      <c r="C707" s="3" t="s">
        <v>2108</v>
      </c>
      <c r="D707" s="3" t="s">
        <v>2109</v>
      </c>
      <c r="E707" s="3" t="s">
        <v>2110</v>
      </c>
      <c r="F707" s="3" t="s">
        <v>39</v>
      </c>
      <c r="G707" s="3">
        <v>3</v>
      </c>
      <c r="H707" s="3" t="s">
        <v>143</v>
      </c>
      <c r="I707" s="4" t="str">
        <f ca="1">IFERROR(__xludf.DUMMYFUNCTION("REGEXREPLACE(F708,""\D"", """")"),"14")</f>
        <v>14</v>
      </c>
    </row>
    <row r="708" spans="1:9" ht="15.75" customHeight="1">
      <c r="A708" s="1">
        <v>707</v>
      </c>
      <c r="B708" s="3">
        <v>708</v>
      </c>
      <c r="C708" s="3" t="s">
        <v>2111</v>
      </c>
      <c r="D708" s="3" t="s">
        <v>2112</v>
      </c>
      <c r="E708" s="3" t="s">
        <v>2113</v>
      </c>
      <c r="F708" s="3">
        <v>0</v>
      </c>
      <c r="I708" s="4" t="str">
        <f ca="1">IFERROR(__xludf.DUMMYFUNCTION("REGEXREPLACE(F709,""\D"", """")"),"#VALUE!")</f>
        <v>#VALUE!</v>
      </c>
    </row>
    <row r="709" spans="1:9" ht="15.75" customHeight="1">
      <c r="A709" s="1">
        <v>708</v>
      </c>
      <c r="B709" s="3">
        <v>709</v>
      </c>
      <c r="C709" s="3" t="s">
        <v>2114</v>
      </c>
      <c r="D709" s="3" t="s">
        <v>2115</v>
      </c>
      <c r="E709" s="3" t="s">
        <v>27</v>
      </c>
      <c r="F709" s="3">
        <v>0</v>
      </c>
      <c r="I709" s="4" t="str">
        <f ca="1">IFERROR(__xludf.DUMMYFUNCTION("REGEXREPLACE(F710,""\D"", """")"),"#VALUE!")</f>
        <v>#VALUE!</v>
      </c>
    </row>
    <row r="710" spans="1:9" ht="15.75" customHeight="1">
      <c r="A710" s="1">
        <v>709</v>
      </c>
      <c r="B710" s="3">
        <v>710</v>
      </c>
      <c r="C710" s="3" t="s">
        <v>2116</v>
      </c>
      <c r="D710" s="3" t="s">
        <v>2117</v>
      </c>
      <c r="E710" s="3" t="s">
        <v>2118</v>
      </c>
      <c r="F710" s="3">
        <v>0</v>
      </c>
      <c r="I710" s="4" t="str">
        <f ca="1">IFERROR(__xludf.DUMMYFUNCTION("REGEXREPLACE(F711,""\D"", """")"),"#VALUE!")</f>
        <v>#VALUE!</v>
      </c>
    </row>
    <row r="711" spans="1:9" ht="15.75" customHeight="1">
      <c r="A711" s="1">
        <v>710</v>
      </c>
      <c r="B711" s="3">
        <v>711</v>
      </c>
      <c r="C711" s="3" t="s">
        <v>2119</v>
      </c>
      <c r="D711" s="3" t="s">
        <v>2120</v>
      </c>
      <c r="E711" s="3" t="s">
        <v>2121</v>
      </c>
      <c r="F711" s="3" t="s">
        <v>310</v>
      </c>
      <c r="G711" s="3">
        <v>17</v>
      </c>
      <c r="H711" s="3" t="s">
        <v>2102</v>
      </c>
      <c r="I711" s="4" t="str">
        <f ca="1">IFERROR(__xludf.DUMMYFUNCTION("REGEXREPLACE(F712,""\D"", """")"),"30")</f>
        <v>30</v>
      </c>
    </row>
    <row r="712" spans="1:9" ht="15.75" customHeight="1">
      <c r="A712" s="1">
        <v>711</v>
      </c>
      <c r="B712" s="3">
        <v>712</v>
      </c>
      <c r="C712" s="3" t="s">
        <v>2122</v>
      </c>
      <c r="D712" s="3" t="s">
        <v>2123</v>
      </c>
      <c r="E712" s="3" t="s">
        <v>27</v>
      </c>
      <c r="F712" s="3">
        <v>0</v>
      </c>
      <c r="I712" s="4" t="str">
        <f ca="1">IFERROR(__xludf.DUMMYFUNCTION("REGEXREPLACE(F713,""\D"", """")"),"#VALUE!")</f>
        <v>#VALUE!</v>
      </c>
    </row>
    <row r="713" spans="1:9" ht="15.75" customHeight="1">
      <c r="A713" s="1">
        <v>712</v>
      </c>
      <c r="B713" s="3">
        <v>713</v>
      </c>
      <c r="C713" s="3" t="s">
        <v>2124</v>
      </c>
      <c r="D713" s="3" t="s">
        <v>2125</v>
      </c>
      <c r="E713" s="3" t="s">
        <v>27</v>
      </c>
      <c r="F713" s="3">
        <v>0</v>
      </c>
      <c r="I713" s="4" t="str">
        <f ca="1">IFERROR(__xludf.DUMMYFUNCTION("REGEXREPLACE(F714,""\D"", """")"),"#VALUE!")</f>
        <v>#VALUE!</v>
      </c>
    </row>
    <row r="714" spans="1:9" ht="15.75" customHeight="1">
      <c r="A714" s="1">
        <v>713</v>
      </c>
      <c r="B714" s="3">
        <v>714</v>
      </c>
      <c r="C714" s="3" t="s">
        <v>2126</v>
      </c>
      <c r="D714" s="3" t="s">
        <v>2127</v>
      </c>
      <c r="E714" s="3" t="s">
        <v>2128</v>
      </c>
      <c r="F714" s="3">
        <v>0</v>
      </c>
      <c r="I714" s="4" t="str">
        <f ca="1">IFERROR(__xludf.DUMMYFUNCTION("REGEXREPLACE(F715,""\D"", """")"),"#VALUE!")</f>
        <v>#VALUE!</v>
      </c>
    </row>
    <row r="715" spans="1:9" ht="15.75" customHeight="1">
      <c r="A715" s="1">
        <v>714</v>
      </c>
      <c r="B715" s="3">
        <v>715</v>
      </c>
      <c r="C715" s="3" t="s">
        <v>2129</v>
      </c>
      <c r="D715" s="3" t="s">
        <v>2130</v>
      </c>
      <c r="E715" s="3" t="s">
        <v>2131</v>
      </c>
      <c r="F715" s="3" t="s">
        <v>2132</v>
      </c>
      <c r="G715" s="3">
        <v>15</v>
      </c>
      <c r="H715" s="3" t="s">
        <v>1893</v>
      </c>
      <c r="I715" s="4" t="str">
        <f ca="1">IFERROR(__xludf.DUMMYFUNCTION("REGEXREPLACE(F716,""\D"", """")"),"48")</f>
        <v>48</v>
      </c>
    </row>
    <row r="716" spans="1:9" ht="15.75" customHeight="1">
      <c r="A716" s="1">
        <v>715</v>
      </c>
      <c r="B716" s="3">
        <v>716</v>
      </c>
      <c r="C716" s="3" t="s">
        <v>2133</v>
      </c>
      <c r="D716" s="3" t="s">
        <v>2134</v>
      </c>
      <c r="E716" s="3" t="s">
        <v>2135</v>
      </c>
      <c r="F716" s="3" t="s">
        <v>2136</v>
      </c>
      <c r="G716" s="3">
        <v>115</v>
      </c>
      <c r="H716" s="3" t="s">
        <v>2137</v>
      </c>
      <c r="I716" s="4" t="str">
        <f ca="1">IFERROR(__xludf.DUMMYFUNCTION("REGEXREPLACE(F717,""\D"", """")"),"52")</f>
        <v>52</v>
      </c>
    </row>
    <row r="717" spans="1:9" ht="15.75" customHeight="1">
      <c r="A717" s="1">
        <v>716</v>
      </c>
      <c r="B717" s="3">
        <v>717</v>
      </c>
      <c r="C717" s="3" t="s">
        <v>2138</v>
      </c>
      <c r="D717" s="3" t="s">
        <v>2139</v>
      </c>
      <c r="E717" s="3" t="s">
        <v>27</v>
      </c>
      <c r="F717" s="3">
        <v>0</v>
      </c>
      <c r="I717" s="4" t="str">
        <f ca="1">IFERROR(__xludf.DUMMYFUNCTION("REGEXREPLACE(F718,""\D"", """")"),"#VALUE!")</f>
        <v>#VALUE!</v>
      </c>
    </row>
    <row r="718" spans="1:9" ht="15.75" customHeight="1">
      <c r="A718" s="1">
        <v>717</v>
      </c>
      <c r="B718" s="3">
        <v>718</v>
      </c>
      <c r="C718" s="3" t="s">
        <v>2140</v>
      </c>
      <c r="D718" s="3" t="s">
        <v>2141</v>
      </c>
      <c r="E718" s="3" t="s">
        <v>2142</v>
      </c>
      <c r="F718" s="3">
        <v>0</v>
      </c>
      <c r="I718" s="4" t="str">
        <f ca="1">IFERROR(__xludf.DUMMYFUNCTION("REGEXREPLACE(F719,""\D"", """")"),"#VALUE!")</f>
        <v>#VALUE!</v>
      </c>
    </row>
    <row r="719" spans="1:9" ht="15.75" customHeight="1">
      <c r="A719" s="1">
        <v>718</v>
      </c>
      <c r="B719" s="3">
        <v>719</v>
      </c>
      <c r="C719" s="3" t="s">
        <v>2143</v>
      </c>
      <c r="D719" s="3" t="s">
        <v>2144</v>
      </c>
      <c r="E719" s="3" t="s">
        <v>2145</v>
      </c>
      <c r="F719" s="3" t="s">
        <v>472</v>
      </c>
      <c r="G719" s="3">
        <v>18</v>
      </c>
      <c r="H719" s="3" t="s">
        <v>340</v>
      </c>
      <c r="I719" s="4" t="str">
        <f ca="1">IFERROR(__xludf.DUMMYFUNCTION("REGEXREPLACE(F720,""\D"", """")"),"35")</f>
        <v>35</v>
      </c>
    </row>
    <row r="720" spans="1:9" ht="15.75" customHeight="1">
      <c r="A720" s="1">
        <v>719</v>
      </c>
      <c r="B720" s="3">
        <v>720</v>
      </c>
      <c r="C720" s="3" t="s">
        <v>2146</v>
      </c>
      <c r="D720" s="3" t="s">
        <v>2147</v>
      </c>
      <c r="E720" s="3" t="s">
        <v>2148</v>
      </c>
      <c r="F720" s="3" t="s">
        <v>303</v>
      </c>
      <c r="G720" s="3">
        <v>8</v>
      </c>
      <c r="H720" s="3" t="s">
        <v>715</v>
      </c>
      <c r="I720" s="4" t="str">
        <f ca="1">IFERROR(__xludf.DUMMYFUNCTION("REGEXREPLACE(F721,""\D"", """")"),"6")</f>
        <v>6</v>
      </c>
    </row>
    <row r="721" spans="1:9" ht="15.75" customHeight="1">
      <c r="A721" s="1">
        <v>720</v>
      </c>
      <c r="B721" s="3">
        <v>721</v>
      </c>
      <c r="C721" s="3" t="s">
        <v>2149</v>
      </c>
      <c r="D721" s="3" t="s">
        <v>2150</v>
      </c>
      <c r="E721" s="3" t="s">
        <v>2151</v>
      </c>
      <c r="F721" s="3" t="s">
        <v>44</v>
      </c>
      <c r="G721" s="3">
        <v>24</v>
      </c>
      <c r="H721" s="3" t="s">
        <v>2152</v>
      </c>
      <c r="I721" s="4" t="str">
        <f ca="1">IFERROR(__xludf.DUMMYFUNCTION("REGEXREPLACE(F722,""\D"", """")"),"12")</f>
        <v>12</v>
      </c>
    </row>
    <row r="722" spans="1:9" ht="15.75" customHeight="1">
      <c r="A722" s="1">
        <v>721</v>
      </c>
      <c r="B722" s="3">
        <v>722</v>
      </c>
      <c r="C722" s="3" t="s">
        <v>2153</v>
      </c>
      <c r="D722" s="3" t="s">
        <v>2154</v>
      </c>
      <c r="E722" s="3" t="s">
        <v>2155</v>
      </c>
      <c r="F722" s="3" t="s">
        <v>44</v>
      </c>
      <c r="G722" s="3">
        <v>0</v>
      </c>
      <c r="H722" s="3" t="s">
        <v>248</v>
      </c>
      <c r="I722" s="4" t="str">
        <f ca="1">IFERROR(__xludf.DUMMYFUNCTION("REGEXREPLACE(F723,""\D"", """")"),"12")</f>
        <v>12</v>
      </c>
    </row>
    <row r="723" spans="1:9" ht="15.75" customHeight="1">
      <c r="A723" s="1">
        <v>722</v>
      </c>
      <c r="B723" s="3">
        <v>723</v>
      </c>
      <c r="C723" s="3" t="s">
        <v>2156</v>
      </c>
      <c r="D723" s="3" t="s">
        <v>2157</v>
      </c>
      <c r="E723" s="3" t="s">
        <v>2158</v>
      </c>
      <c r="F723" s="3">
        <v>0</v>
      </c>
      <c r="I723" s="4" t="str">
        <f ca="1">IFERROR(__xludf.DUMMYFUNCTION("REGEXREPLACE(F724,""\D"", """")"),"#VALUE!")</f>
        <v>#VALUE!</v>
      </c>
    </row>
    <row r="724" spans="1:9" ht="15.75" customHeight="1">
      <c r="A724" s="1">
        <v>723</v>
      </c>
      <c r="B724" s="3">
        <v>724</v>
      </c>
      <c r="C724" s="3" t="s">
        <v>2159</v>
      </c>
      <c r="D724" s="3" t="s">
        <v>2160</v>
      </c>
      <c r="E724" s="3" t="s">
        <v>2161</v>
      </c>
      <c r="F724" s="3" t="s">
        <v>559</v>
      </c>
      <c r="G724" s="3">
        <v>5</v>
      </c>
      <c r="H724" s="3" t="s">
        <v>1071</v>
      </c>
      <c r="I724" s="4" t="str">
        <f ca="1">IFERROR(__xludf.DUMMYFUNCTION("REGEXREPLACE(F725,""\D"", """")"),"19")</f>
        <v>19</v>
      </c>
    </row>
    <row r="725" spans="1:9" ht="15.75" customHeight="1">
      <c r="A725" s="1">
        <v>724</v>
      </c>
      <c r="B725" s="3">
        <v>725</v>
      </c>
      <c r="C725" s="3" t="s">
        <v>2162</v>
      </c>
      <c r="D725" s="3" t="s">
        <v>2163</v>
      </c>
      <c r="E725" s="3" t="s">
        <v>2164</v>
      </c>
      <c r="F725" s="3">
        <v>0</v>
      </c>
      <c r="I725" s="4" t="str">
        <f ca="1">IFERROR(__xludf.DUMMYFUNCTION("REGEXREPLACE(F726,""\D"", """")"),"#VALUE!")</f>
        <v>#VALUE!</v>
      </c>
    </row>
    <row r="726" spans="1:9" ht="15.75" customHeight="1">
      <c r="A726" s="1">
        <v>725</v>
      </c>
      <c r="B726" s="3">
        <v>726</v>
      </c>
      <c r="C726" s="3" t="s">
        <v>2165</v>
      </c>
      <c r="D726" s="3" t="s">
        <v>2166</v>
      </c>
      <c r="E726" s="3" t="s">
        <v>114</v>
      </c>
      <c r="F726" s="3">
        <v>0</v>
      </c>
      <c r="I726" s="4" t="str">
        <f ca="1">IFERROR(__xludf.DUMMYFUNCTION("REGEXREPLACE(F727,""\D"", """")"),"#VALUE!")</f>
        <v>#VALUE!</v>
      </c>
    </row>
    <row r="727" spans="1:9" ht="15.75" customHeight="1">
      <c r="A727" s="1">
        <v>726</v>
      </c>
      <c r="B727" s="3">
        <v>727</v>
      </c>
      <c r="C727" s="3" t="s">
        <v>2167</v>
      </c>
      <c r="D727" s="3" t="s">
        <v>2168</v>
      </c>
      <c r="E727" s="3" t="s">
        <v>2169</v>
      </c>
      <c r="F727" s="3">
        <v>0</v>
      </c>
      <c r="I727" s="4" t="str">
        <f ca="1">IFERROR(__xludf.DUMMYFUNCTION("REGEXREPLACE(F728,""\D"", """")"),"#VALUE!")</f>
        <v>#VALUE!</v>
      </c>
    </row>
    <row r="728" spans="1:9" ht="15.75" customHeight="1">
      <c r="A728" s="1">
        <v>727</v>
      </c>
      <c r="B728" s="3">
        <v>728</v>
      </c>
      <c r="C728" s="3" t="s">
        <v>2170</v>
      </c>
      <c r="D728" s="3" t="s">
        <v>2171</v>
      </c>
      <c r="E728" s="3" t="s">
        <v>2172</v>
      </c>
      <c r="F728" s="3">
        <v>0</v>
      </c>
      <c r="I728" s="4" t="str">
        <f ca="1">IFERROR(__xludf.DUMMYFUNCTION("REGEXREPLACE(F729,""\D"", """")"),"#VALUE!")</f>
        <v>#VALUE!</v>
      </c>
    </row>
    <row r="729" spans="1:9" ht="15.75" customHeight="1">
      <c r="A729" s="1">
        <v>728</v>
      </c>
      <c r="B729" s="3">
        <v>729</v>
      </c>
      <c r="C729" s="3" t="s">
        <v>2173</v>
      </c>
      <c r="D729" s="3" t="s">
        <v>2174</v>
      </c>
      <c r="E729" s="3" t="s">
        <v>1600</v>
      </c>
      <c r="F729" s="3">
        <v>0</v>
      </c>
      <c r="I729" s="4" t="str">
        <f ca="1">IFERROR(__xludf.DUMMYFUNCTION("REGEXREPLACE(F730,""\D"", """")"),"#VALUE!")</f>
        <v>#VALUE!</v>
      </c>
    </row>
    <row r="730" spans="1:9" ht="15.75" customHeight="1">
      <c r="A730" s="1">
        <v>729</v>
      </c>
      <c r="B730" s="3">
        <v>730</v>
      </c>
      <c r="C730" s="3" t="s">
        <v>2175</v>
      </c>
      <c r="D730" s="3" t="s">
        <v>2176</v>
      </c>
      <c r="E730" s="3" t="s">
        <v>2177</v>
      </c>
      <c r="F730" s="3">
        <v>0</v>
      </c>
      <c r="I730" s="4" t="str">
        <f ca="1">IFERROR(__xludf.DUMMYFUNCTION("REGEXREPLACE(F731,""\D"", """")"),"#VALUE!")</f>
        <v>#VALUE!</v>
      </c>
    </row>
    <row r="731" spans="1:9" ht="15.75" customHeight="1">
      <c r="A731" s="1">
        <v>730</v>
      </c>
      <c r="B731" s="3">
        <v>731</v>
      </c>
      <c r="C731" s="3" t="s">
        <v>2178</v>
      </c>
      <c r="D731" s="3" t="s">
        <v>2179</v>
      </c>
      <c r="E731" s="3" t="s">
        <v>2180</v>
      </c>
      <c r="F731" s="3" t="s">
        <v>303</v>
      </c>
      <c r="G731" s="3">
        <v>0</v>
      </c>
      <c r="H731" s="3" t="s">
        <v>266</v>
      </c>
      <c r="I731" s="4" t="str">
        <f ca="1">IFERROR(__xludf.DUMMYFUNCTION("REGEXREPLACE(F732,""\D"", """")"),"6")</f>
        <v>6</v>
      </c>
    </row>
    <row r="732" spans="1:9" ht="15.75" customHeight="1">
      <c r="A732" s="1">
        <v>731</v>
      </c>
      <c r="B732" s="3">
        <v>732</v>
      </c>
      <c r="C732" s="3" t="s">
        <v>2181</v>
      </c>
      <c r="D732" s="3" t="s">
        <v>2182</v>
      </c>
      <c r="E732" s="3" t="s">
        <v>27</v>
      </c>
      <c r="F732" s="3">
        <v>0</v>
      </c>
      <c r="I732" s="4" t="str">
        <f ca="1">IFERROR(__xludf.DUMMYFUNCTION("REGEXREPLACE(F733,""\D"", """")"),"#VALUE!")</f>
        <v>#VALUE!</v>
      </c>
    </row>
    <row r="733" spans="1:9" ht="15.75" customHeight="1">
      <c r="A733" s="1">
        <v>732</v>
      </c>
      <c r="B733" s="3">
        <v>733</v>
      </c>
      <c r="C733" s="3" t="s">
        <v>2183</v>
      </c>
      <c r="D733" s="3" t="s">
        <v>2184</v>
      </c>
      <c r="E733" s="3" t="s">
        <v>2185</v>
      </c>
      <c r="F733" s="3" t="s">
        <v>364</v>
      </c>
      <c r="G733" s="3">
        <v>21</v>
      </c>
      <c r="H733" s="3" t="s">
        <v>885</v>
      </c>
      <c r="I733" s="4" t="str">
        <f ca="1">IFERROR(__xludf.DUMMYFUNCTION("REGEXREPLACE(F734,""\D"", """")"),"13")</f>
        <v>13</v>
      </c>
    </row>
    <row r="734" spans="1:9" ht="15.75" customHeight="1">
      <c r="A734" s="1">
        <v>733</v>
      </c>
      <c r="B734" s="3">
        <v>734</v>
      </c>
      <c r="C734" s="3" t="s">
        <v>2186</v>
      </c>
      <c r="D734" s="3" t="s">
        <v>2187</v>
      </c>
      <c r="E734" s="3" t="s">
        <v>2188</v>
      </c>
      <c r="F734" s="3" t="s">
        <v>121</v>
      </c>
      <c r="G734" s="3">
        <v>0</v>
      </c>
      <c r="H734" s="3" t="s">
        <v>143</v>
      </c>
      <c r="I734" s="4" t="str">
        <f ca="1">IFERROR(__xludf.DUMMYFUNCTION("REGEXREPLACE(F735,""\D"", """")"),"17")</f>
        <v>17</v>
      </c>
    </row>
    <row r="735" spans="1:9" ht="15.75" customHeight="1">
      <c r="A735" s="1">
        <v>734</v>
      </c>
      <c r="B735" s="3">
        <v>735</v>
      </c>
      <c r="C735" s="3" t="s">
        <v>2189</v>
      </c>
      <c r="D735" s="3" t="s">
        <v>2190</v>
      </c>
      <c r="E735" s="3" t="s">
        <v>27</v>
      </c>
      <c r="F735" s="3">
        <v>0</v>
      </c>
      <c r="I735" s="4" t="str">
        <f ca="1">IFERROR(__xludf.DUMMYFUNCTION("REGEXREPLACE(F736,""\D"", """")"),"#VALUE!")</f>
        <v>#VALUE!</v>
      </c>
    </row>
    <row r="736" spans="1:9" ht="15.75" customHeight="1">
      <c r="A736" s="1">
        <v>735</v>
      </c>
      <c r="B736" s="3">
        <v>736</v>
      </c>
      <c r="C736" s="3" t="s">
        <v>2191</v>
      </c>
      <c r="D736" s="3" t="s">
        <v>2192</v>
      </c>
      <c r="E736" s="3" t="s">
        <v>2193</v>
      </c>
      <c r="F736" s="3" t="s">
        <v>364</v>
      </c>
      <c r="G736" s="3">
        <v>13</v>
      </c>
      <c r="H736" s="3" t="s">
        <v>200</v>
      </c>
      <c r="I736" s="4" t="str">
        <f ca="1">IFERROR(__xludf.DUMMYFUNCTION("REGEXREPLACE(F737,""\D"", """")"),"13")</f>
        <v>13</v>
      </c>
    </row>
    <row r="737" spans="1:9" ht="15.75" customHeight="1">
      <c r="A737" s="1">
        <v>736</v>
      </c>
      <c r="B737" s="3">
        <v>737</v>
      </c>
      <c r="C737" s="3" t="s">
        <v>2194</v>
      </c>
      <c r="D737" s="3" t="s">
        <v>2195</v>
      </c>
      <c r="E737" s="3" t="s">
        <v>2196</v>
      </c>
      <c r="F737" s="3" t="s">
        <v>2197</v>
      </c>
      <c r="G737" s="3">
        <v>34</v>
      </c>
      <c r="H737" s="3" t="s">
        <v>2198</v>
      </c>
      <c r="I737" s="4" t="str">
        <f ca="1">IFERROR(__xludf.DUMMYFUNCTION("REGEXREPLACE(F738,""\D"", """")"),"93")</f>
        <v>93</v>
      </c>
    </row>
    <row r="738" spans="1:9" ht="15.75" customHeight="1">
      <c r="A738" s="1">
        <v>737</v>
      </c>
      <c r="B738" s="3">
        <v>738</v>
      </c>
      <c r="C738" s="3" t="s">
        <v>2199</v>
      </c>
      <c r="D738" s="3" t="s">
        <v>2200</v>
      </c>
      <c r="E738" s="3" t="s">
        <v>2201</v>
      </c>
      <c r="F738" s="3" t="s">
        <v>386</v>
      </c>
      <c r="G738" s="3">
        <v>0</v>
      </c>
      <c r="H738" s="3" t="s">
        <v>111</v>
      </c>
      <c r="I738" s="4" t="str">
        <f ca="1">IFERROR(__xludf.DUMMYFUNCTION("REGEXREPLACE(F739,""\D"", """")"),"22")</f>
        <v>22</v>
      </c>
    </row>
    <row r="739" spans="1:9" ht="15.75" customHeight="1">
      <c r="A739" s="1">
        <v>738</v>
      </c>
      <c r="B739" s="3">
        <v>739</v>
      </c>
      <c r="C739" s="3" t="s">
        <v>2202</v>
      </c>
      <c r="D739" s="3" t="s">
        <v>2203</v>
      </c>
      <c r="E739" s="3" t="s">
        <v>2204</v>
      </c>
      <c r="F739" s="3">
        <v>0</v>
      </c>
      <c r="I739" s="4" t="str">
        <f ca="1">IFERROR(__xludf.DUMMYFUNCTION("REGEXREPLACE(F740,""\D"", """")"),"#VALUE!")</f>
        <v>#VALUE!</v>
      </c>
    </row>
    <row r="740" spans="1:9" ht="15.75" customHeight="1">
      <c r="A740" s="1">
        <v>739</v>
      </c>
      <c r="B740" s="3">
        <v>740</v>
      </c>
      <c r="C740" s="3" t="s">
        <v>2205</v>
      </c>
      <c r="D740" s="3" t="s">
        <v>2206</v>
      </c>
      <c r="E740" s="3" t="s">
        <v>2207</v>
      </c>
      <c r="F740" s="3" t="s">
        <v>386</v>
      </c>
      <c r="G740" s="3">
        <v>6</v>
      </c>
      <c r="H740" s="3" t="s">
        <v>256</v>
      </c>
      <c r="I740" s="4" t="str">
        <f ca="1">IFERROR(__xludf.DUMMYFUNCTION("REGEXREPLACE(F741,""\D"", """")"),"22")</f>
        <v>22</v>
      </c>
    </row>
    <row r="741" spans="1:9" ht="15.75" customHeight="1">
      <c r="A741" s="1">
        <v>740</v>
      </c>
      <c r="B741" s="3">
        <v>741</v>
      </c>
      <c r="C741" s="3" t="s">
        <v>2208</v>
      </c>
      <c r="D741" s="3" t="s">
        <v>2209</v>
      </c>
      <c r="E741" s="3" t="s">
        <v>2210</v>
      </c>
      <c r="F741" s="3" t="s">
        <v>303</v>
      </c>
      <c r="G741" s="3">
        <v>1</v>
      </c>
      <c r="H741" s="3" t="s">
        <v>89</v>
      </c>
      <c r="I741" s="4" t="str">
        <f ca="1">IFERROR(__xludf.DUMMYFUNCTION("REGEXREPLACE(F742,""\D"", """")"),"6")</f>
        <v>6</v>
      </c>
    </row>
    <row r="742" spans="1:9" ht="15.75" customHeight="1">
      <c r="A742" s="1">
        <v>741</v>
      </c>
      <c r="B742" s="3">
        <v>742</v>
      </c>
      <c r="C742" s="3" t="s">
        <v>2211</v>
      </c>
      <c r="D742" s="3" t="s">
        <v>2212</v>
      </c>
      <c r="E742" s="3" t="s">
        <v>2213</v>
      </c>
      <c r="F742" s="3">
        <v>0</v>
      </c>
      <c r="I742" s="4" t="str">
        <f ca="1">IFERROR(__xludf.DUMMYFUNCTION("REGEXREPLACE(F743,""\D"", """")"),"#VALUE!")</f>
        <v>#VALUE!</v>
      </c>
    </row>
    <row r="743" spans="1:9" ht="15.75" customHeight="1">
      <c r="A743" s="1">
        <v>742</v>
      </c>
      <c r="B743" s="3">
        <v>743</v>
      </c>
      <c r="C743" s="3" t="s">
        <v>2214</v>
      </c>
      <c r="D743" s="3" t="s">
        <v>2215</v>
      </c>
      <c r="E743" s="3" t="s">
        <v>27</v>
      </c>
      <c r="F743" s="3">
        <v>0</v>
      </c>
      <c r="I743" s="4" t="str">
        <f ca="1">IFERROR(__xludf.DUMMYFUNCTION("REGEXREPLACE(F744,""\D"", """")"),"#VALUE!")</f>
        <v>#VALUE!</v>
      </c>
    </row>
    <row r="744" spans="1:9" ht="15.75" customHeight="1">
      <c r="A744" s="1">
        <v>743</v>
      </c>
      <c r="B744" s="3">
        <v>744</v>
      </c>
      <c r="C744" s="3" t="s">
        <v>2216</v>
      </c>
      <c r="D744" s="3" t="s">
        <v>2217</v>
      </c>
      <c r="E744" s="3" t="s">
        <v>2218</v>
      </c>
      <c r="F744" s="3">
        <v>0</v>
      </c>
      <c r="I744" s="4" t="str">
        <f ca="1">IFERROR(__xludf.DUMMYFUNCTION("REGEXREPLACE(F745,""\D"", """")"),"#VALUE!")</f>
        <v>#VALUE!</v>
      </c>
    </row>
    <row r="745" spans="1:9" ht="15.75" customHeight="1">
      <c r="A745" s="1">
        <v>744</v>
      </c>
      <c r="B745" s="3">
        <v>745</v>
      </c>
      <c r="C745" s="3" t="s">
        <v>2219</v>
      </c>
      <c r="D745" s="3" t="s">
        <v>2220</v>
      </c>
      <c r="E745" s="3" t="s">
        <v>2221</v>
      </c>
      <c r="F745" s="3" t="s">
        <v>2222</v>
      </c>
      <c r="G745" s="3">
        <v>25</v>
      </c>
      <c r="H745" s="3" t="s">
        <v>656</v>
      </c>
      <c r="I745" s="4" t="str">
        <f ca="1">IFERROR(__xludf.DUMMYFUNCTION("REGEXREPLACE(F746,""\D"", """")"),"34")</f>
        <v>34</v>
      </c>
    </row>
    <row r="746" spans="1:9" ht="15.75" customHeight="1">
      <c r="A746" s="1">
        <v>745</v>
      </c>
      <c r="B746" s="3">
        <v>746</v>
      </c>
      <c r="C746" s="3" t="s">
        <v>2223</v>
      </c>
      <c r="D746" s="3" t="s">
        <v>2224</v>
      </c>
      <c r="E746" s="3" t="s">
        <v>2225</v>
      </c>
      <c r="F746" s="3" t="s">
        <v>2222</v>
      </c>
      <c r="G746" s="3">
        <v>1</v>
      </c>
      <c r="H746" s="3" t="s">
        <v>1831</v>
      </c>
      <c r="I746" s="4" t="str">
        <f ca="1">IFERROR(__xludf.DUMMYFUNCTION("REGEXREPLACE(F747,""\D"", """")"),"34")</f>
        <v>34</v>
      </c>
    </row>
    <row r="747" spans="1:9" ht="15.75" customHeight="1">
      <c r="A747" s="1">
        <v>746</v>
      </c>
      <c r="B747" s="3">
        <v>747</v>
      </c>
      <c r="C747" s="3" t="s">
        <v>2226</v>
      </c>
      <c r="D747" s="3" t="s">
        <v>2227</v>
      </c>
      <c r="E747" s="3" t="s">
        <v>2228</v>
      </c>
      <c r="F747" s="3" t="s">
        <v>1805</v>
      </c>
      <c r="G747" s="3">
        <v>26</v>
      </c>
      <c r="H747" s="3" t="s">
        <v>2102</v>
      </c>
      <c r="I747" s="4" t="str">
        <f ca="1">IFERROR(__xludf.DUMMYFUNCTION("REGEXREPLACE(F748,""\D"", """")"),"21")</f>
        <v>21</v>
      </c>
    </row>
    <row r="748" spans="1:9" ht="15.75" customHeight="1">
      <c r="A748" s="1">
        <v>747</v>
      </c>
      <c r="B748" s="3">
        <v>748</v>
      </c>
      <c r="C748" s="3" t="s">
        <v>2229</v>
      </c>
      <c r="D748" s="3" t="s">
        <v>2230</v>
      </c>
      <c r="E748" s="3" t="s">
        <v>2231</v>
      </c>
      <c r="F748" s="3" t="s">
        <v>317</v>
      </c>
      <c r="G748" s="3">
        <v>6</v>
      </c>
      <c r="H748" s="3" t="s">
        <v>715</v>
      </c>
      <c r="I748" s="4" t="str">
        <f ca="1">IFERROR(__xludf.DUMMYFUNCTION("REGEXREPLACE(F749,""\D"", """")"),"8")</f>
        <v>8</v>
      </c>
    </row>
    <row r="749" spans="1:9" ht="15.75" customHeight="1">
      <c r="A749" s="1">
        <v>748</v>
      </c>
      <c r="B749" s="3">
        <v>749</v>
      </c>
      <c r="C749" s="3" t="s">
        <v>2232</v>
      </c>
      <c r="D749" s="3" t="s">
        <v>2233</v>
      </c>
      <c r="E749" s="3" t="s">
        <v>2234</v>
      </c>
      <c r="F749" s="3">
        <v>0</v>
      </c>
      <c r="I749" s="4" t="str">
        <f ca="1">IFERROR(__xludf.DUMMYFUNCTION("REGEXREPLACE(F750,""\D"", """")"),"#VALUE!")</f>
        <v>#VALUE!</v>
      </c>
    </row>
    <row r="750" spans="1:9" ht="15.75" customHeight="1">
      <c r="A750" s="1">
        <v>749</v>
      </c>
      <c r="B750" s="3">
        <v>750</v>
      </c>
      <c r="C750" s="3" t="s">
        <v>2235</v>
      </c>
      <c r="D750" s="3" t="s">
        <v>2236</v>
      </c>
      <c r="E750" s="3" t="s">
        <v>2237</v>
      </c>
      <c r="F750" s="3">
        <v>0</v>
      </c>
      <c r="I750" s="4" t="str">
        <f ca="1">IFERROR(__xludf.DUMMYFUNCTION("REGEXREPLACE(F751,""\D"", """")"),"#VALUE!")</f>
        <v>#VALUE!</v>
      </c>
    </row>
    <row r="751" spans="1:9" ht="15.75" customHeight="1">
      <c r="A751" s="1">
        <v>750</v>
      </c>
      <c r="B751" s="3">
        <v>751</v>
      </c>
      <c r="C751" s="3" t="s">
        <v>2238</v>
      </c>
      <c r="D751" s="3" t="s">
        <v>2239</v>
      </c>
      <c r="E751" s="3" t="s">
        <v>2240</v>
      </c>
      <c r="F751" s="3" t="s">
        <v>559</v>
      </c>
      <c r="G751" s="3">
        <v>1</v>
      </c>
      <c r="H751" s="3" t="s">
        <v>398</v>
      </c>
      <c r="I751" s="4" t="str">
        <f ca="1">IFERROR(__xludf.DUMMYFUNCTION("REGEXREPLACE(F752,""\D"", """")"),"19")</f>
        <v>19</v>
      </c>
    </row>
    <row r="752" spans="1:9" ht="15.75" customHeight="1">
      <c r="A752" s="1">
        <v>751</v>
      </c>
      <c r="B752" s="3">
        <v>752</v>
      </c>
      <c r="C752" s="3" t="s">
        <v>2241</v>
      </c>
      <c r="D752" s="3" t="s">
        <v>2242</v>
      </c>
      <c r="E752" s="3" t="s">
        <v>2243</v>
      </c>
      <c r="F752" s="3" t="s">
        <v>559</v>
      </c>
      <c r="G752" s="3">
        <v>0</v>
      </c>
      <c r="H752" s="3" t="s">
        <v>642</v>
      </c>
      <c r="I752" s="4" t="str">
        <f ca="1">IFERROR(__xludf.DUMMYFUNCTION("REGEXREPLACE(F753,""\D"", """")"),"19")</f>
        <v>19</v>
      </c>
    </row>
    <row r="753" spans="1:9" ht="15.75" customHeight="1">
      <c r="A753" s="1">
        <v>752</v>
      </c>
      <c r="B753" s="3">
        <v>753</v>
      </c>
      <c r="C753" s="3" t="s">
        <v>2244</v>
      </c>
      <c r="D753" s="3" t="s">
        <v>2245</v>
      </c>
      <c r="E753" s="3" t="s">
        <v>2246</v>
      </c>
      <c r="F753" s="3" t="s">
        <v>88</v>
      </c>
      <c r="G753" s="3">
        <v>8</v>
      </c>
      <c r="H753" s="3" t="s">
        <v>248</v>
      </c>
      <c r="I753" s="4" t="str">
        <f ca="1">IFERROR(__xludf.DUMMYFUNCTION("REGEXREPLACE(F754,""\D"", """")"),"4")</f>
        <v>4</v>
      </c>
    </row>
    <row r="754" spans="1:9" ht="15.75" customHeight="1">
      <c r="A754" s="1">
        <v>753</v>
      </c>
      <c r="B754" s="3">
        <v>754</v>
      </c>
      <c r="C754" s="3" t="s">
        <v>2247</v>
      </c>
      <c r="D754" s="3" t="s">
        <v>2248</v>
      </c>
      <c r="E754" s="3" t="s">
        <v>27</v>
      </c>
      <c r="F754" s="3">
        <v>0</v>
      </c>
      <c r="I754" s="4" t="str">
        <f ca="1">IFERROR(__xludf.DUMMYFUNCTION("REGEXREPLACE(F755,""\D"", """")"),"#VALUE!")</f>
        <v>#VALUE!</v>
      </c>
    </row>
    <row r="755" spans="1:9" ht="15.75" customHeight="1">
      <c r="A755" s="1">
        <v>754</v>
      </c>
      <c r="B755" s="3">
        <v>755</v>
      </c>
      <c r="C755" s="3" t="s">
        <v>2249</v>
      </c>
      <c r="D755" s="3" t="s">
        <v>2250</v>
      </c>
      <c r="E755" s="3" t="s">
        <v>2251</v>
      </c>
      <c r="F755" s="3">
        <v>0</v>
      </c>
      <c r="I755" s="4" t="str">
        <f ca="1">IFERROR(__xludf.DUMMYFUNCTION("REGEXREPLACE(F756,""\D"", """")"),"#VALUE!")</f>
        <v>#VALUE!</v>
      </c>
    </row>
    <row r="756" spans="1:9" ht="15.75" customHeight="1">
      <c r="A756" s="1">
        <v>755</v>
      </c>
      <c r="B756" s="3">
        <v>756</v>
      </c>
      <c r="C756" s="3" t="s">
        <v>2252</v>
      </c>
      <c r="D756" s="3" t="s">
        <v>2253</v>
      </c>
      <c r="E756" s="3" t="s">
        <v>2254</v>
      </c>
      <c r="F756" s="3" t="s">
        <v>765</v>
      </c>
      <c r="G756" s="3">
        <v>6</v>
      </c>
      <c r="H756" s="3" t="s">
        <v>97</v>
      </c>
      <c r="I756" s="4" t="str">
        <f ca="1">IFERROR(__xludf.DUMMYFUNCTION("REGEXREPLACE(F757,""\D"", """")"),"10")</f>
        <v>10</v>
      </c>
    </row>
    <row r="757" spans="1:9" ht="15.75" customHeight="1">
      <c r="A757" s="1">
        <v>756</v>
      </c>
      <c r="B757" s="3">
        <v>757</v>
      </c>
      <c r="C757" s="3" t="s">
        <v>2255</v>
      </c>
      <c r="D757" s="3" t="s">
        <v>2256</v>
      </c>
      <c r="E757" s="3" t="s">
        <v>2257</v>
      </c>
      <c r="F757" s="3" t="s">
        <v>386</v>
      </c>
      <c r="G757" s="3">
        <v>15</v>
      </c>
      <c r="H757" s="3" t="s">
        <v>387</v>
      </c>
      <c r="I757" s="4" t="str">
        <f ca="1">IFERROR(__xludf.DUMMYFUNCTION("REGEXREPLACE(F758,""\D"", """")"),"22")</f>
        <v>22</v>
      </c>
    </row>
    <row r="758" spans="1:9" ht="15.75" customHeight="1">
      <c r="A758" s="1">
        <v>757</v>
      </c>
      <c r="B758" s="3">
        <v>758</v>
      </c>
      <c r="C758" s="3" t="s">
        <v>2258</v>
      </c>
      <c r="D758" s="3" t="s">
        <v>2259</v>
      </c>
      <c r="E758" s="3" t="s">
        <v>2260</v>
      </c>
      <c r="F758" s="3" t="s">
        <v>364</v>
      </c>
      <c r="G758" s="3">
        <v>13</v>
      </c>
      <c r="H758" s="3" t="s">
        <v>200</v>
      </c>
      <c r="I758" s="4" t="str">
        <f ca="1">IFERROR(__xludf.DUMMYFUNCTION("REGEXREPLACE(F759,""\D"", """")"),"13")</f>
        <v>13</v>
      </c>
    </row>
    <row r="759" spans="1:9" ht="15.75" customHeight="1">
      <c r="A759" s="1">
        <v>758</v>
      </c>
      <c r="B759" s="3">
        <v>759</v>
      </c>
      <c r="C759" s="3" t="s">
        <v>2261</v>
      </c>
      <c r="D759" s="3" t="s">
        <v>2262</v>
      </c>
      <c r="E759" s="3" t="s">
        <v>2263</v>
      </c>
      <c r="F759" s="3">
        <v>0</v>
      </c>
      <c r="I759" s="4" t="str">
        <f ca="1">IFERROR(__xludf.DUMMYFUNCTION("REGEXREPLACE(F760,""\D"", """")"),"#VALUE!")</f>
        <v>#VALUE!</v>
      </c>
    </row>
    <row r="760" spans="1:9" ht="15.75" customHeight="1">
      <c r="A760" s="1">
        <v>759</v>
      </c>
      <c r="B760" s="3">
        <v>760</v>
      </c>
      <c r="C760" s="3" t="s">
        <v>2264</v>
      </c>
      <c r="D760" s="3" t="s">
        <v>2265</v>
      </c>
      <c r="E760" s="3" t="s">
        <v>2266</v>
      </c>
      <c r="F760" s="3">
        <v>0</v>
      </c>
      <c r="I760" s="4" t="str">
        <f ca="1">IFERROR(__xludf.DUMMYFUNCTION("REGEXREPLACE(F761,""\D"", """")"),"#VALUE!")</f>
        <v>#VALUE!</v>
      </c>
    </row>
    <row r="761" spans="1:9" ht="15.75" customHeight="1">
      <c r="A761" s="1">
        <v>760</v>
      </c>
      <c r="B761" s="3">
        <v>761</v>
      </c>
      <c r="C761" s="3" t="s">
        <v>2267</v>
      </c>
      <c r="D761" s="3" t="s">
        <v>2268</v>
      </c>
      <c r="E761" s="3" t="s">
        <v>2269</v>
      </c>
      <c r="F761" s="3">
        <v>0</v>
      </c>
      <c r="I761" s="4" t="str">
        <f ca="1">IFERROR(__xludf.DUMMYFUNCTION("REGEXREPLACE(F762,""\D"", """")"),"#VALUE!")</f>
        <v>#VALUE!</v>
      </c>
    </row>
    <row r="762" spans="1:9" ht="15.75" customHeight="1">
      <c r="A762" s="1">
        <v>761</v>
      </c>
      <c r="B762" s="3">
        <v>762</v>
      </c>
      <c r="C762" s="3" t="s">
        <v>2270</v>
      </c>
      <c r="D762" s="3" t="s">
        <v>2271</v>
      </c>
      <c r="E762" s="3" t="s">
        <v>2272</v>
      </c>
      <c r="F762" s="3" t="s">
        <v>2136</v>
      </c>
      <c r="G762" s="3">
        <v>25</v>
      </c>
      <c r="H762" s="3" t="s">
        <v>2273</v>
      </c>
      <c r="I762" s="4" t="str">
        <f ca="1">IFERROR(__xludf.DUMMYFUNCTION("REGEXREPLACE(F763,""\D"", """")"),"52")</f>
        <v>52</v>
      </c>
    </row>
    <row r="763" spans="1:9" ht="15.75" customHeight="1">
      <c r="A763" s="1">
        <v>762</v>
      </c>
      <c r="B763" s="3">
        <v>763</v>
      </c>
      <c r="C763" s="3" t="s">
        <v>2274</v>
      </c>
      <c r="D763" s="3" t="s">
        <v>2275</v>
      </c>
      <c r="E763" s="3" t="s">
        <v>2276</v>
      </c>
      <c r="F763" s="3" t="s">
        <v>812</v>
      </c>
      <c r="G763" s="3">
        <v>6</v>
      </c>
      <c r="H763" s="3" t="s">
        <v>143</v>
      </c>
      <c r="I763" s="4" t="str">
        <f ca="1">IFERROR(__xludf.DUMMYFUNCTION("REGEXREPLACE(F764,""\D"", """")"),"11")</f>
        <v>11</v>
      </c>
    </row>
    <row r="764" spans="1:9" ht="15.75" customHeight="1">
      <c r="A764" s="1">
        <v>763</v>
      </c>
      <c r="B764" s="3">
        <v>764</v>
      </c>
      <c r="C764" s="3" t="s">
        <v>2277</v>
      </c>
      <c r="D764" s="3" t="s">
        <v>2278</v>
      </c>
      <c r="E764" s="3" t="s">
        <v>2279</v>
      </c>
      <c r="F764" s="3" t="s">
        <v>765</v>
      </c>
      <c r="G764" s="3">
        <v>7</v>
      </c>
      <c r="H764" s="3" t="s">
        <v>143</v>
      </c>
      <c r="I764" s="4" t="str">
        <f ca="1">IFERROR(__xludf.DUMMYFUNCTION("REGEXREPLACE(F765,""\D"", """")"),"10")</f>
        <v>10</v>
      </c>
    </row>
    <row r="765" spans="1:9" ht="15.75" customHeight="1">
      <c r="A765" s="1">
        <v>764</v>
      </c>
      <c r="B765" s="3">
        <v>765</v>
      </c>
      <c r="C765" s="3" t="s">
        <v>2280</v>
      </c>
      <c r="D765" s="3" t="s">
        <v>2281</v>
      </c>
      <c r="E765" s="3" t="s">
        <v>27</v>
      </c>
      <c r="F765" s="3">
        <v>0</v>
      </c>
      <c r="I765" s="4" t="str">
        <f ca="1">IFERROR(__xludf.DUMMYFUNCTION("REGEXREPLACE(F766,""\D"", """")"),"#VALUE!")</f>
        <v>#VALUE!</v>
      </c>
    </row>
    <row r="766" spans="1:9" ht="15.75" customHeight="1">
      <c r="A766" s="1">
        <v>765</v>
      </c>
      <c r="B766" s="3">
        <v>766</v>
      </c>
      <c r="C766" s="3" t="s">
        <v>2282</v>
      </c>
      <c r="D766" s="3" t="s">
        <v>2283</v>
      </c>
      <c r="E766" s="3" t="s">
        <v>2284</v>
      </c>
      <c r="F766" s="3">
        <v>0</v>
      </c>
      <c r="I766" s="4" t="str">
        <f ca="1">IFERROR(__xludf.DUMMYFUNCTION("REGEXREPLACE(F767,""\D"", """")"),"#VALUE!")</f>
        <v>#VALUE!</v>
      </c>
    </row>
    <row r="767" spans="1:9" ht="15.75" customHeight="1">
      <c r="A767" s="1">
        <v>766</v>
      </c>
      <c r="B767" s="3">
        <v>767</v>
      </c>
      <c r="C767" s="3" t="s">
        <v>2285</v>
      </c>
      <c r="D767" s="3" t="s">
        <v>2286</v>
      </c>
      <c r="E767" s="3" t="s">
        <v>2287</v>
      </c>
      <c r="F767" s="3">
        <v>0</v>
      </c>
      <c r="I767" s="4" t="str">
        <f ca="1">IFERROR(__xludf.DUMMYFUNCTION("REGEXREPLACE(F768,""\D"", """")"),"#VALUE!")</f>
        <v>#VALUE!</v>
      </c>
    </row>
    <row r="768" spans="1:9" ht="15.75" customHeight="1">
      <c r="A768" s="1">
        <v>767</v>
      </c>
      <c r="B768" s="3">
        <v>768</v>
      </c>
      <c r="C768" s="3" t="s">
        <v>2288</v>
      </c>
      <c r="D768" s="3" t="s">
        <v>2289</v>
      </c>
      <c r="E768" s="3" t="s">
        <v>2290</v>
      </c>
      <c r="F768" s="3" t="s">
        <v>11</v>
      </c>
      <c r="G768" s="3">
        <v>1</v>
      </c>
      <c r="H768" s="3" t="s">
        <v>241</v>
      </c>
      <c r="I768" s="4" t="str">
        <f ca="1">IFERROR(__xludf.DUMMYFUNCTION("REGEXREPLACE(F769,""\D"", """")"),"3")</f>
        <v>3</v>
      </c>
    </row>
    <row r="769" spans="1:9" ht="15.75" customHeight="1">
      <c r="A769" s="1">
        <v>768</v>
      </c>
      <c r="B769" s="3">
        <v>769</v>
      </c>
      <c r="C769" s="3" t="s">
        <v>2291</v>
      </c>
      <c r="D769" s="3" t="s">
        <v>2292</v>
      </c>
      <c r="E769" s="3" t="s">
        <v>27</v>
      </c>
      <c r="F769" s="3">
        <v>0</v>
      </c>
      <c r="I769" s="4" t="str">
        <f ca="1">IFERROR(__xludf.DUMMYFUNCTION("REGEXREPLACE(F770,""\D"", """")"),"#VALUE!")</f>
        <v>#VALUE!</v>
      </c>
    </row>
    <row r="770" spans="1:9" ht="15.75" customHeight="1">
      <c r="A770" s="1">
        <v>769</v>
      </c>
      <c r="B770" s="3">
        <v>770</v>
      </c>
      <c r="C770" s="3" t="s">
        <v>2293</v>
      </c>
      <c r="D770" s="3" t="s">
        <v>2294</v>
      </c>
      <c r="E770" s="3" t="s">
        <v>27</v>
      </c>
      <c r="F770" s="3">
        <v>0</v>
      </c>
      <c r="I770" s="4" t="str">
        <f ca="1">IFERROR(__xludf.DUMMYFUNCTION("REGEXREPLACE(F771,""\D"", """")"),"#VALUE!")</f>
        <v>#VALUE!</v>
      </c>
    </row>
    <row r="771" spans="1:9" ht="15.75" customHeight="1">
      <c r="A771" s="1">
        <v>770</v>
      </c>
      <c r="B771" s="3">
        <v>771</v>
      </c>
      <c r="C771" s="3" t="s">
        <v>2295</v>
      </c>
      <c r="D771" s="3" t="s">
        <v>2296</v>
      </c>
      <c r="E771" s="3" t="s">
        <v>2297</v>
      </c>
      <c r="F771" s="3" t="s">
        <v>364</v>
      </c>
      <c r="G771" s="3">
        <v>5</v>
      </c>
      <c r="H771" s="3" t="s">
        <v>40</v>
      </c>
      <c r="I771" s="4" t="str">
        <f ca="1">IFERROR(__xludf.DUMMYFUNCTION("REGEXREPLACE(F772,""\D"", """")"),"13")</f>
        <v>13</v>
      </c>
    </row>
    <row r="772" spans="1:9" ht="15.75" customHeight="1">
      <c r="A772" s="1">
        <v>771</v>
      </c>
      <c r="B772" s="3">
        <v>772</v>
      </c>
      <c r="C772" s="3" t="s">
        <v>2298</v>
      </c>
      <c r="D772" s="3" t="s">
        <v>2299</v>
      </c>
      <c r="E772" s="3" t="s">
        <v>2300</v>
      </c>
      <c r="F772" s="3" t="s">
        <v>457</v>
      </c>
      <c r="G772" s="3">
        <v>0</v>
      </c>
      <c r="H772" s="3" t="s">
        <v>97</v>
      </c>
      <c r="I772" s="4" t="str">
        <f ca="1">IFERROR(__xludf.DUMMYFUNCTION("REGEXREPLACE(F773,""\D"", """")"),"16")</f>
        <v>16</v>
      </c>
    </row>
    <row r="773" spans="1:9" ht="15.75" customHeight="1">
      <c r="A773" s="1">
        <v>772</v>
      </c>
      <c r="B773" s="3">
        <v>773</v>
      </c>
      <c r="C773" s="3" t="s">
        <v>2301</v>
      </c>
      <c r="D773" s="3" t="s">
        <v>2302</v>
      </c>
      <c r="E773" s="3" t="s">
        <v>27</v>
      </c>
      <c r="F773" s="3">
        <v>0</v>
      </c>
      <c r="I773" s="4" t="str">
        <f ca="1">IFERROR(__xludf.DUMMYFUNCTION("REGEXREPLACE(F774,""\D"", """")"),"#VALUE!")</f>
        <v>#VALUE!</v>
      </c>
    </row>
    <row r="774" spans="1:9" ht="15.75" customHeight="1">
      <c r="A774" s="1">
        <v>773</v>
      </c>
      <c r="B774" s="3">
        <v>774</v>
      </c>
      <c r="C774" s="3" t="s">
        <v>2303</v>
      </c>
      <c r="D774" s="3" t="s">
        <v>2304</v>
      </c>
      <c r="E774" s="3" t="s">
        <v>2305</v>
      </c>
      <c r="F774" s="3" t="s">
        <v>303</v>
      </c>
      <c r="G774" s="3">
        <v>15</v>
      </c>
      <c r="H774" s="3" t="s">
        <v>45</v>
      </c>
      <c r="I774" s="4" t="str">
        <f ca="1">IFERROR(__xludf.DUMMYFUNCTION("REGEXREPLACE(F775,""\D"", """")"),"6")</f>
        <v>6</v>
      </c>
    </row>
    <row r="775" spans="1:9" ht="15.75" customHeight="1">
      <c r="A775" s="1">
        <v>774</v>
      </c>
      <c r="B775" s="3">
        <v>775</v>
      </c>
      <c r="C775" s="3" t="s">
        <v>2306</v>
      </c>
      <c r="D775" s="3" t="s">
        <v>2307</v>
      </c>
      <c r="E775" s="3" t="s">
        <v>2308</v>
      </c>
      <c r="F775" s="3">
        <v>0</v>
      </c>
      <c r="I775" s="4" t="str">
        <f ca="1">IFERROR(__xludf.DUMMYFUNCTION("REGEXREPLACE(F776,""\D"", """")"),"#VALUE!")</f>
        <v>#VALUE!</v>
      </c>
    </row>
    <row r="776" spans="1:9" ht="15.75" customHeight="1">
      <c r="A776" s="1">
        <v>775</v>
      </c>
      <c r="B776" s="3">
        <v>776</v>
      </c>
      <c r="C776" s="3" t="s">
        <v>2309</v>
      </c>
      <c r="D776" s="3" t="s">
        <v>2310</v>
      </c>
      <c r="E776" s="3" t="s">
        <v>2311</v>
      </c>
      <c r="F776" s="3" t="s">
        <v>457</v>
      </c>
      <c r="G776" s="3">
        <v>4</v>
      </c>
      <c r="H776" s="3" t="s">
        <v>398</v>
      </c>
      <c r="I776" s="4" t="str">
        <f ca="1">IFERROR(__xludf.DUMMYFUNCTION("REGEXREPLACE(F777,""\D"", """")"),"16")</f>
        <v>16</v>
      </c>
    </row>
    <row r="777" spans="1:9" ht="15.75" customHeight="1">
      <c r="A777" s="1">
        <v>776</v>
      </c>
      <c r="B777" s="3">
        <v>777</v>
      </c>
      <c r="C777" s="3" t="s">
        <v>2312</v>
      </c>
      <c r="D777" s="3" t="s">
        <v>2313</v>
      </c>
      <c r="E777" s="3" t="s">
        <v>2314</v>
      </c>
      <c r="F777" s="3" t="s">
        <v>317</v>
      </c>
      <c r="G777" s="3">
        <v>0</v>
      </c>
      <c r="H777" s="3" t="s">
        <v>394</v>
      </c>
      <c r="I777" s="4" t="str">
        <f ca="1">IFERROR(__xludf.DUMMYFUNCTION("REGEXREPLACE(F778,""\D"", """")"),"8")</f>
        <v>8</v>
      </c>
    </row>
    <row r="778" spans="1:9" ht="15.75" customHeight="1">
      <c r="A778" s="1">
        <v>777</v>
      </c>
      <c r="B778" s="3">
        <v>778</v>
      </c>
      <c r="C778" s="3" t="s">
        <v>2315</v>
      </c>
      <c r="D778" s="3" t="s">
        <v>2316</v>
      </c>
      <c r="E778" s="3" t="s">
        <v>27</v>
      </c>
      <c r="F778" s="3">
        <v>0</v>
      </c>
      <c r="I778" s="4" t="str">
        <f ca="1">IFERROR(__xludf.DUMMYFUNCTION("REGEXREPLACE(F779,""\D"", """")"),"#VALUE!")</f>
        <v>#VALUE!</v>
      </c>
    </row>
    <row r="779" spans="1:9" ht="15.75" customHeight="1">
      <c r="A779" s="1">
        <v>778</v>
      </c>
      <c r="B779" s="3">
        <v>779</v>
      </c>
      <c r="C779" s="3" t="s">
        <v>2317</v>
      </c>
      <c r="D779" s="3" t="s">
        <v>2318</v>
      </c>
      <c r="E779" s="3" t="s">
        <v>27</v>
      </c>
      <c r="F779" s="3">
        <v>0</v>
      </c>
      <c r="I779" s="4" t="str">
        <f ca="1">IFERROR(__xludf.DUMMYFUNCTION("REGEXREPLACE(F780,""\D"", """")"),"#VALUE!")</f>
        <v>#VALUE!</v>
      </c>
    </row>
    <row r="780" spans="1:9" ht="15.75" customHeight="1">
      <c r="A780" s="1">
        <v>779</v>
      </c>
      <c r="B780" s="3">
        <v>780</v>
      </c>
      <c r="C780" s="3" t="s">
        <v>2319</v>
      </c>
      <c r="D780" s="3" t="s">
        <v>2320</v>
      </c>
      <c r="E780" s="3" t="s">
        <v>2321</v>
      </c>
      <c r="F780" s="3" t="s">
        <v>812</v>
      </c>
      <c r="G780" s="3">
        <v>14</v>
      </c>
      <c r="H780" s="3" t="s">
        <v>139</v>
      </c>
      <c r="I780" s="4" t="str">
        <f ca="1">IFERROR(__xludf.DUMMYFUNCTION("REGEXREPLACE(F781,""\D"", """")"),"11")</f>
        <v>11</v>
      </c>
    </row>
    <row r="781" spans="1:9" ht="15.75" customHeight="1">
      <c r="A781" s="1">
        <v>780</v>
      </c>
      <c r="B781" s="3">
        <v>781</v>
      </c>
      <c r="C781" s="3" t="s">
        <v>2322</v>
      </c>
      <c r="D781" s="3" t="s">
        <v>2323</v>
      </c>
      <c r="E781" s="3" t="s">
        <v>27</v>
      </c>
      <c r="F781" s="3">
        <v>0</v>
      </c>
      <c r="I781" s="4" t="str">
        <f ca="1">IFERROR(__xludf.DUMMYFUNCTION("REGEXREPLACE(F782,""\D"", """")"),"#VALUE!")</f>
        <v>#VALUE!</v>
      </c>
    </row>
    <row r="782" spans="1:9" ht="15.75" customHeight="1">
      <c r="A782" s="1">
        <v>781</v>
      </c>
      <c r="B782" s="3">
        <v>782</v>
      </c>
      <c r="C782" s="3" t="s">
        <v>2324</v>
      </c>
      <c r="D782" s="3" t="s">
        <v>2325</v>
      </c>
      <c r="E782" s="3" t="s">
        <v>2326</v>
      </c>
      <c r="F782" s="3" t="s">
        <v>19</v>
      </c>
      <c r="G782" s="3">
        <v>0</v>
      </c>
      <c r="H782" s="3" t="s">
        <v>89</v>
      </c>
      <c r="I782" s="4" t="str">
        <f ca="1">IFERROR(__xludf.DUMMYFUNCTION("REGEXREPLACE(F783,""\D"", """")"),"7")</f>
        <v>7</v>
      </c>
    </row>
    <row r="783" spans="1:9" ht="15.75" customHeight="1">
      <c r="A783" s="1">
        <v>782</v>
      </c>
      <c r="B783" s="3">
        <v>783</v>
      </c>
      <c r="C783" s="3" t="s">
        <v>2327</v>
      </c>
      <c r="D783" s="3" t="s">
        <v>2328</v>
      </c>
      <c r="E783" s="3" t="s">
        <v>2329</v>
      </c>
      <c r="F783" s="3" t="s">
        <v>303</v>
      </c>
      <c r="G783" s="3">
        <v>0</v>
      </c>
      <c r="H783" s="3" t="s">
        <v>266</v>
      </c>
      <c r="I783" s="4" t="str">
        <f ca="1">IFERROR(__xludf.DUMMYFUNCTION("REGEXREPLACE(F784,""\D"", """")"),"6")</f>
        <v>6</v>
      </c>
    </row>
    <row r="784" spans="1:9" ht="15.75" customHeight="1">
      <c r="A784" s="1">
        <v>783</v>
      </c>
      <c r="B784" s="3">
        <v>784</v>
      </c>
      <c r="C784" s="3" t="s">
        <v>2330</v>
      </c>
      <c r="D784" s="3" t="s">
        <v>2331</v>
      </c>
      <c r="E784" s="3" t="s">
        <v>2332</v>
      </c>
      <c r="F784" s="3" t="s">
        <v>559</v>
      </c>
      <c r="G784" s="3">
        <v>2</v>
      </c>
      <c r="H784" s="3" t="s">
        <v>45</v>
      </c>
      <c r="I784" s="4" t="str">
        <f ca="1">IFERROR(__xludf.DUMMYFUNCTION("REGEXREPLACE(F785,""\D"", """")"),"19")</f>
        <v>19</v>
      </c>
    </row>
    <row r="785" spans="1:9" ht="15.75" customHeight="1">
      <c r="A785" s="1">
        <v>784</v>
      </c>
      <c r="B785" s="3">
        <v>785</v>
      </c>
      <c r="C785" s="3" t="s">
        <v>2333</v>
      </c>
      <c r="D785" s="3" t="s">
        <v>2334</v>
      </c>
      <c r="E785" s="3" t="s">
        <v>27</v>
      </c>
      <c r="F785" s="3">
        <v>0</v>
      </c>
      <c r="I785" s="4" t="str">
        <f ca="1">IFERROR(__xludf.DUMMYFUNCTION("REGEXREPLACE(F786,""\D"", """")"),"#VALUE!")</f>
        <v>#VALUE!</v>
      </c>
    </row>
    <row r="786" spans="1:9" ht="15.75" customHeight="1">
      <c r="A786" s="1">
        <v>785</v>
      </c>
      <c r="B786" s="3">
        <v>786</v>
      </c>
      <c r="C786" s="3" t="s">
        <v>2335</v>
      </c>
      <c r="D786" s="3" t="s">
        <v>2336</v>
      </c>
      <c r="E786" s="3" t="s">
        <v>2337</v>
      </c>
      <c r="F786" s="3" t="s">
        <v>121</v>
      </c>
      <c r="G786" s="3">
        <v>0</v>
      </c>
      <c r="H786" s="3" t="s">
        <v>143</v>
      </c>
      <c r="I786" s="4" t="str">
        <f ca="1">IFERROR(__xludf.DUMMYFUNCTION("REGEXREPLACE(F787,""\D"", """")"),"17")</f>
        <v>17</v>
      </c>
    </row>
    <row r="787" spans="1:9" ht="15.75" customHeight="1">
      <c r="A787" s="1">
        <v>786</v>
      </c>
      <c r="B787" s="3">
        <v>787</v>
      </c>
      <c r="C787" s="3" t="s">
        <v>2338</v>
      </c>
      <c r="D787" s="3" t="s">
        <v>2339</v>
      </c>
      <c r="E787" s="3" t="s">
        <v>27</v>
      </c>
      <c r="F787" s="3">
        <v>0</v>
      </c>
      <c r="I787" s="4" t="str">
        <f ca="1">IFERROR(__xludf.DUMMYFUNCTION("REGEXREPLACE(F788,""\D"", """")"),"#VALUE!")</f>
        <v>#VALUE!</v>
      </c>
    </row>
    <row r="788" spans="1:9" ht="15.75" customHeight="1">
      <c r="A788" s="1">
        <v>787</v>
      </c>
      <c r="B788" s="3">
        <v>788</v>
      </c>
      <c r="C788" s="3" t="s">
        <v>2340</v>
      </c>
      <c r="D788" s="3" t="s">
        <v>2341</v>
      </c>
      <c r="E788" s="3" t="s">
        <v>2342</v>
      </c>
      <c r="F788" s="3">
        <v>0</v>
      </c>
      <c r="I788" s="4" t="str">
        <f ca="1">IFERROR(__xludf.DUMMYFUNCTION("REGEXREPLACE(F789,""\D"", """")"),"#VALUE!")</f>
        <v>#VALUE!</v>
      </c>
    </row>
    <row r="789" spans="1:9" ht="15.75" customHeight="1">
      <c r="A789" s="1">
        <v>788</v>
      </c>
      <c r="B789" s="3">
        <v>789</v>
      </c>
      <c r="C789" s="3" t="s">
        <v>2343</v>
      </c>
      <c r="D789" s="3" t="s">
        <v>2344</v>
      </c>
      <c r="E789" s="3" t="s">
        <v>2345</v>
      </c>
      <c r="F789" s="3" t="s">
        <v>2346</v>
      </c>
      <c r="G789" s="3">
        <v>57</v>
      </c>
      <c r="H789" s="3" t="s">
        <v>277</v>
      </c>
      <c r="I789" s="4" t="str">
        <f ca="1">IFERROR(__xludf.DUMMYFUNCTION("REGEXREPLACE(F790,""\D"", """")"),"45")</f>
        <v>45</v>
      </c>
    </row>
    <row r="790" spans="1:9" ht="15.75" customHeight="1">
      <c r="A790" s="1">
        <v>789</v>
      </c>
      <c r="B790" s="3">
        <v>790</v>
      </c>
      <c r="C790" s="3" t="s">
        <v>2347</v>
      </c>
      <c r="D790" s="3" t="s">
        <v>2348</v>
      </c>
      <c r="E790" s="3" t="s">
        <v>27</v>
      </c>
      <c r="F790" s="3">
        <v>0</v>
      </c>
      <c r="I790" s="4" t="str">
        <f ca="1">IFERROR(__xludf.DUMMYFUNCTION("REGEXREPLACE(F791,""\D"", """")"),"#VALUE!")</f>
        <v>#VALUE!</v>
      </c>
    </row>
    <row r="791" spans="1:9" ht="15.75" customHeight="1">
      <c r="A791" s="1">
        <v>790</v>
      </c>
      <c r="B791" s="3">
        <v>791</v>
      </c>
      <c r="C791" s="3" t="s">
        <v>2349</v>
      </c>
      <c r="D791" s="3" t="s">
        <v>2350</v>
      </c>
      <c r="E791" s="3" t="s">
        <v>27</v>
      </c>
      <c r="F791" s="3">
        <v>0</v>
      </c>
      <c r="I791" s="4" t="str">
        <f ca="1">IFERROR(__xludf.DUMMYFUNCTION("REGEXREPLACE(F792,""\D"", """")"),"#VALUE!")</f>
        <v>#VALUE!</v>
      </c>
    </row>
    <row r="792" spans="1:9" ht="15.75" customHeight="1">
      <c r="A792" s="1">
        <v>791</v>
      </c>
      <c r="B792" s="3">
        <v>792</v>
      </c>
      <c r="C792" s="3" t="s">
        <v>2351</v>
      </c>
      <c r="D792" s="3" t="s">
        <v>2352</v>
      </c>
      <c r="E792" s="3" t="s">
        <v>2353</v>
      </c>
      <c r="F792" s="3" t="s">
        <v>39</v>
      </c>
      <c r="G792" s="3">
        <v>0</v>
      </c>
      <c r="H792" s="3" t="s">
        <v>715</v>
      </c>
      <c r="I792" s="4" t="str">
        <f ca="1">IFERROR(__xludf.DUMMYFUNCTION("REGEXREPLACE(F793,""\D"", """")"),"14")</f>
        <v>14</v>
      </c>
    </row>
    <row r="793" spans="1:9" ht="15.75" customHeight="1">
      <c r="A793" s="1">
        <v>792</v>
      </c>
      <c r="B793" s="3">
        <v>793</v>
      </c>
      <c r="C793" s="3" t="s">
        <v>2354</v>
      </c>
      <c r="D793" s="3" t="s">
        <v>2355</v>
      </c>
      <c r="E793" s="3" t="s">
        <v>2356</v>
      </c>
      <c r="F793" s="3">
        <v>0</v>
      </c>
      <c r="I793" s="4" t="str">
        <f ca="1">IFERROR(__xludf.DUMMYFUNCTION("REGEXREPLACE(F794,""\D"", """")"),"#VALUE!")</f>
        <v>#VALUE!</v>
      </c>
    </row>
    <row r="794" spans="1:9" ht="15.75" customHeight="1">
      <c r="A794" s="1">
        <v>793</v>
      </c>
      <c r="B794" s="3">
        <v>794</v>
      </c>
      <c r="C794" s="3" t="s">
        <v>2357</v>
      </c>
      <c r="D794" s="3" t="s">
        <v>2358</v>
      </c>
      <c r="E794" s="3" t="s">
        <v>2359</v>
      </c>
      <c r="F794" s="3" t="s">
        <v>675</v>
      </c>
      <c r="G794" s="3">
        <v>1</v>
      </c>
      <c r="H794" s="3" t="s">
        <v>35</v>
      </c>
      <c r="I794" s="4" t="str">
        <f ca="1">IFERROR(__xludf.DUMMYFUNCTION("REGEXREPLACE(F795,""\D"", """")"),"2")</f>
        <v>2</v>
      </c>
    </row>
    <row r="795" spans="1:9" ht="15.75" customHeight="1">
      <c r="A795" s="1">
        <v>794</v>
      </c>
      <c r="B795" s="3">
        <v>795</v>
      </c>
      <c r="C795" s="3" t="s">
        <v>2360</v>
      </c>
      <c r="D795" s="3" t="s">
        <v>2361</v>
      </c>
      <c r="E795" s="3" t="s">
        <v>2362</v>
      </c>
      <c r="F795" s="3">
        <v>0</v>
      </c>
      <c r="I795" s="4" t="str">
        <f ca="1">IFERROR(__xludf.DUMMYFUNCTION("REGEXREPLACE(F796,""\D"", """")"),"#VALUE!")</f>
        <v>#VALUE!</v>
      </c>
    </row>
    <row r="796" spans="1:9" ht="15.75" customHeight="1">
      <c r="A796" s="1">
        <v>795</v>
      </c>
      <c r="B796" s="3">
        <v>796</v>
      </c>
      <c r="C796" s="3" t="s">
        <v>2363</v>
      </c>
      <c r="D796" s="3" t="s">
        <v>2364</v>
      </c>
      <c r="E796" s="3" t="s">
        <v>2365</v>
      </c>
      <c r="F796" s="3" t="s">
        <v>19</v>
      </c>
      <c r="G796" s="3">
        <v>4</v>
      </c>
      <c r="H796" s="3" t="s">
        <v>57</v>
      </c>
      <c r="I796" s="4" t="str">
        <f ca="1">IFERROR(__xludf.DUMMYFUNCTION("REGEXREPLACE(F797,""\D"", """")"),"7")</f>
        <v>7</v>
      </c>
    </row>
    <row r="797" spans="1:9" ht="15.75" customHeight="1">
      <c r="A797" s="1">
        <v>796</v>
      </c>
      <c r="B797" s="3">
        <v>797</v>
      </c>
      <c r="C797" s="3" t="s">
        <v>2366</v>
      </c>
      <c r="D797" s="3" t="s">
        <v>2367</v>
      </c>
      <c r="E797" s="3" t="s">
        <v>2368</v>
      </c>
      <c r="F797" s="3">
        <v>0</v>
      </c>
      <c r="I797" s="4" t="str">
        <f ca="1">IFERROR(__xludf.DUMMYFUNCTION("REGEXREPLACE(F798,""\D"", """")"),"#VALUE!")</f>
        <v>#VALUE!</v>
      </c>
    </row>
    <row r="798" spans="1:9" ht="15.75" customHeight="1">
      <c r="A798" s="1">
        <v>797</v>
      </c>
      <c r="B798" s="3">
        <v>798</v>
      </c>
      <c r="C798" s="3" t="s">
        <v>2369</v>
      </c>
      <c r="D798" s="3" t="s">
        <v>2370</v>
      </c>
      <c r="E798" s="3" t="s">
        <v>2371</v>
      </c>
      <c r="F798" s="3" t="s">
        <v>303</v>
      </c>
      <c r="G798" s="3">
        <v>12</v>
      </c>
      <c r="H798" s="3" t="s">
        <v>40</v>
      </c>
      <c r="I798" s="4" t="str">
        <f ca="1">IFERROR(__xludf.DUMMYFUNCTION("REGEXREPLACE(F799,""\D"", """")"),"6")</f>
        <v>6</v>
      </c>
    </row>
    <row r="799" spans="1:9" ht="15.75" customHeight="1">
      <c r="A799" s="1">
        <v>798</v>
      </c>
      <c r="B799" s="3">
        <v>799</v>
      </c>
      <c r="C799" s="3" t="s">
        <v>2372</v>
      </c>
      <c r="D799" s="3" t="s">
        <v>2373</v>
      </c>
      <c r="E799" s="3" t="s">
        <v>2374</v>
      </c>
      <c r="F799" s="3" t="s">
        <v>138</v>
      </c>
      <c r="G799" s="3">
        <v>28</v>
      </c>
      <c r="H799" s="3" t="s">
        <v>340</v>
      </c>
      <c r="I799" s="4" t="str">
        <f ca="1">IFERROR(__xludf.DUMMYFUNCTION("REGEXREPLACE(F800,""\D"", """")"),"25")</f>
        <v>25</v>
      </c>
    </row>
    <row r="800" spans="1:9" ht="15.75" customHeight="1">
      <c r="A800" s="1">
        <v>799</v>
      </c>
      <c r="B800" s="3">
        <v>800</v>
      </c>
      <c r="C800" s="3" t="s">
        <v>2375</v>
      </c>
      <c r="D800" s="3" t="s">
        <v>2376</v>
      </c>
      <c r="E800" s="3" t="s">
        <v>27</v>
      </c>
      <c r="F800" s="3">
        <v>0</v>
      </c>
      <c r="I800" s="4" t="str">
        <f ca="1">IFERROR(__xludf.DUMMYFUNCTION("REGEXREPLACE(F801,""\D"", """")"),"#VALUE!")</f>
        <v>#VALUE!</v>
      </c>
    </row>
    <row r="801" spans="1:9" ht="15.75" customHeight="1">
      <c r="A801" s="1">
        <v>800</v>
      </c>
      <c r="B801" s="3">
        <v>801</v>
      </c>
      <c r="C801" s="3" t="s">
        <v>2377</v>
      </c>
      <c r="D801" s="3" t="s">
        <v>2378</v>
      </c>
      <c r="E801" s="3" t="s">
        <v>2379</v>
      </c>
      <c r="F801" s="3" t="s">
        <v>364</v>
      </c>
      <c r="G801" s="3">
        <v>10</v>
      </c>
      <c r="H801" s="3" t="s">
        <v>498</v>
      </c>
      <c r="I801" s="4" t="str">
        <f ca="1">IFERROR(__xludf.DUMMYFUNCTION("REGEXREPLACE(F802,""\D"", """")"),"13")</f>
        <v>13</v>
      </c>
    </row>
    <row r="802" spans="1:9" ht="15.75" customHeight="1">
      <c r="A802" s="1">
        <v>801</v>
      </c>
      <c r="B802" s="3">
        <v>802</v>
      </c>
      <c r="C802" s="3" t="s">
        <v>2380</v>
      </c>
      <c r="D802" s="3" t="s">
        <v>2381</v>
      </c>
      <c r="E802" s="3" t="s">
        <v>2382</v>
      </c>
      <c r="F802" s="3" t="s">
        <v>61</v>
      </c>
      <c r="G802" s="3">
        <v>2</v>
      </c>
      <c r="H802" s="3" t="s">
        <v>89</v>
      </c>
      <c r="I802" s="4" t="str">
        <f ca="1">IFERROR(__xludf.DUMMYFUNCTION("REGEXREPLACE(F803,""\D"", """")"),"5")</f>
        <v>5</v>
      </c>
    </row>
    <row r="803" spans="1:9" ht="15.75" customHeight="1">
      <c r="A803" s="1">
        <v>802</v>
      </c>
      <c r="B803" s="3">
        <v>803</v>
      </c>
      <c r="C803" s="3" t="s">
        <v>2383</v>
      </c>
      <c r="D803" s="3" t="s">
        <v>2384</v>
      </c>
      <c r="E803" s="3" t="s">
        <v>2385</v>
      </c>
      <c r="F803" s="3">
        <v>0</v>
      </c>
      <c r="I803" s="4" t="str">
        <f ca="1">IFERROR(__xludf.DUMMYFUNCTION("REGEXREPLACE(F804,""\D"", """")"),"#VALUE!")</f>
        <v>#VALUE!</v>
      </c>
    </row>
    <row r="804" spans="1:9" ht="15.75" customHeight="1">
      <c r="A804" s="1">
        <v>803</v>
      </c>
      <c r="B804" s="3">
        <v>804</v>
      </c>
      <c r="C804" s="3" t="s">
        <v>2386</v>
      </c>
      <c r="D804" s="3" t="s">
        <v>2387</v>
      </c>
      <c r="E804" s="3" t="s">
        <v>27</v>
      </c>
      <c r="F804" s="3">
        <v>0</v>
      </c>
      <c r="I804" s="4" t="str">
        <f ca="1">IFERROR(__xludf.DUMMYFUNCTION("REGEXREPLACE(F805,""\D"", """")"),"#VALUE!")</f>
        <v>#VALUE!</v>
      </c>
    </row>
    <row r="805" spans="1:9" ht="15.75" customHeight="1">
      <c r="A805" s="1">
        <v>804</v>
      </c>
      <c r="B805" s="3">
        <v>805</v>
      </c>
      <c r="C805" s="3" t="s">
        <v>2388</v>
      </c>
      <c r="D805" s="3" t="s">
        <v>2389</v>
      </c>
      <c r="E805" s="3" t="s">
        <v>2390</v>
      </c>
      <c r="F805" s="3" t="s">
        <v>11</v>
      </c>
      <c r="G805" s="3">
        <v>0</v>
      </c>
      <c r="H805" s="3" t="s">
        <v>35</v>
      </c>
      <c r="I805" s="4" t="str">
        <f ca="1">IFERROR(__xludf.DUMMYFUNCTION("REGEXREPLACE(F806,""\D"", """")"),"3")</f>
        <v>3</v>
      </c>
    </row>
    <row r="806" spans="1:9" ht="15.75" customHeight="1">
      <c r="A806" s="1">
        <v>805</v>
      </c>
      <c r="B806" s="3">
        <v>806</v>
      </c>
      <c r="C806" s="3" t="s">
        <v>2391</v>
      </c>
      <c r="D806" s="3" t="s">
        <v>2392</v>
      </c>
      <c r="E806" s="3" t="s">
        <v>2393</v>
      </c>
      <c r="F806" s="3" t="s">
        <v>39</v>
      </c>
      <c r="G806" s="3">
        <v>6</v>
      </c>
      <c r="H806" s="3" t="s">
        <v>398</v>
      </c>
      <c r="I806" s="4" t="str">
        <f ca="1">IFERROR(__xludf.DUMMYFUNCTION("REGEXREPLACE(F807,""\D"", """")"),"14")</f>
        <v>14</v>
      </c>
    </row>
    <row r="807" spans="1:9" ht="15.75" customHeight="1">
      <c r="A807" s="1">
        <v>806</v>
      </c>
      <c r="B807" s="3">
        <v>807</v>
      </c>
      <c r="C807" s="3" t="s">
        <v>2394</v>
      </c>
      <c r="D807" s="3" t="s">
        <v>2395</v>
      </c>
      <c r="E807" s="3" t="s">
        <v>2396</v>
      </c>
      <c r="F807" s="3">
        <v>0</v>
      </c>
      <c r="I807" s="4" t="str">
        <f ca="1">IFERROR(__xludf.DUMMYFUNCTION("REGEXREPLACE(F808,""\D"", """")"),"#VALUE!")</f>
        <v>#VALUE!</v>
      </c>
    </row>
    <row r="808" spans="1:9" ht="15.75" customHeight="1">
      <c r="A808" s="1">
        <v>807</v>
      </c>
      <c r="B808" s="3">
        <v>808</v>
      </c>
      <c r="C808" s="3" t="s">
        <v>2397</v>
      </c>
      <c r="D808" s="3" t="s">
        <v>2398</v>
      </c>
      <c r="E808" s="3" t="s">
        <v>2399</v>
      </c>
      <c r="F808" s="3">
        <v>0</v>
      </c>
      <c r="I808" s="4" t="str">
        <f ca="1">IFERROR(__xludf.DUMMYFUNCTION("REGEXREPLACE(F809,""\D"", """")"),"#VALUE!")</f>
        <v>#VALUE!</v>
      </c>
    </row>
    <row r="809" spans="1:9" ht="15.75" customHeight="1">
      <c r="A809" s="1">
        <v>808</v>
      </c>
      <c r="B809" s="3">
        <v>809</v>
      </c>
      <c r="C809" s="3" t="s">
        <v>2400</v>
      </c>
      <c r="D809" s="3" t="s">
        <v>2401</v>
      </c>
      <c r="E809" s="3" t="s">
        <v>2402</v>
      </c>
      <c r="F809" s="3" t="s">
        <v>2136</v>
      </c>
      <c r="G809" s="3">
        <v>12</v>
      </c>
      <c r="H809" s="3" t="s">
        <v>950</v>
      </c>
      <c r="I809" s="4" t="str">
        <f ca="1">IFERROR(__xludf.DUMMYFUNCTION("REGEXREPLACE(F810,""\D"", """")"),"52")</f>
        <v>52</v>
      </c>
    </row>
    <row r="810" spans="1:9" ht="15.75" customHeight="1">
      <c r="A810" s="1">
        <v>809</v>
      </c>
      <c r="B810" s="3">
        <v>810</v>
      </c>
      <c r="C810" s="3" t="s">
        <v>2403</v>
      </c>
      <c r="D810" s="3" t="s">
        <v>2404</v>
      </c>
      <c r="E810" s="3" t="s">
        <v>2405</v>
      </c>
      <c r="F810" s="3">
        <v>0</v>
      </c>
      <c r="I810" s="4" t="str">
        <f ca="1">IFERROR(__xludf.DUMMYFUNCTION("REGEXREPLACE(F811,""\D"", """")"),"#VALUE!")</f>
        <v>#VALUE!</v>
      </c>
    </row>
    <row r="811" spans="1:9" ht="15.75" customHeight="1">
      <c r="A811" s="1">
        <v>810</v>
      </c>
      <c r="B811" s="3">
        <v>811</v>
      </c>
      <c r="C811" s="3" t="s">
        <v>2406</v>
      </c>
      <c r="D811" s="3" t="s">
        <v>2407</v>
      </c>
      <c r="E811" s="3" t="s">
        <v>2408</v>
      </c>
      <c r="F811" s="3" t="s">
        <v>11</v>
      </c>
      <c r="G811" s="3">
        <v>8</v>
      </c>
      <c r="H811" s="3" t="s">
        <v>57</v>
      </c>
      <c r="I811" s="4" t="str">
        <f ca="1">IFERROR(__xludf.DUMMYFUNCTION("REGEXREPLACE(F812,""\D"", """")"),"3")</f>
        <v>3</v>
      </c>
    </row>
    <row r="812" spans="1:9" ht="15.75" customHeight="1">
      <c r="A812" s="1">
        <v>811</v>
      </c>
      <c r="B812" s="3">
        <v>812</v>
      </c>
      <c r="C812" s="3" t="s">
        <v>2409</v>
      </c>
      <c r="D812" s="3" t="s">
        <v>2410</v>
      </c>
      <c r="E812" s="3" t="s">
        <v>2411</v>
      </c>
      <c r="F812" s="3" t="s">
        <v>39</v>
      </c>
      <c r="G812" s="3">
        <v>1</v>
      </c>
      <c r="H812" s="3" t="s">
        <v>422</v>
      </c>
      <c r="I812" s="4" t="str">
        <f ca="1">IFERROR(__xludf.DUMMYFUNCTION("REGEXREPLACE(F813,""\D"", """")"),"14")</f>
        <v>14</v>
      </c>
    </row>
    <row r="813" spans="1:9" ht="15.75" customHeight="1">
      <c r="A813" s="1">
        <v>812</v>
      </c>
      <c r="B813" s="3">
        <v>813</v>
      </c>
      <c r="C813" s="3" t="s">
        <v>2412</v>
      </c>
      <c r="D813" s="3" t="s">
        <v>2413</v>
      </c>
      <c r="E813" s="3" t="s">
        <v>2414</v>
      </c>
      <c r="F813" s="3" t="s">
        <v>457</v>
      </c>
      <c r="G813" s="3">
        <v>4</v>
      </c>
      <c r="H813" s="3" t="s">
        <v>398</v>
      </c>
      <c r="I813" s="4" t="str">
        <f ca="1">IFERROR(__xludf.DUMMYFUNCTION("REGEXREPLACE(F814,""\D"", """")"),"16")</f>
        <v>16</v>
      </c>
    </row>
    <row r="814" spans="1:9" ht="15.75" customHeight="1">
      <c r="A814" s="1">
        <v>813</v>
      </c>
      <c r="B814" s="3">
        <v>814</v>
      </c>
      <c r="C814" s="3" t="s">
        <v>2415</v>
      </c>
      <c r="D814" s="3" t="s">
        <v>2416</v>
      </c>
      <c r="E814" s="3" t="s">
        <v>2417</v>
      </c>
      <c r="F814" s="3">
        <v>0</v>
      </c>
      <c r="I814" s="4" t="str">
        <f ca="1">IFERROR(__xludf.DUMMYFUNCTION("REGEXREPLACE(F815,""\D"", """")"),"#VALUE!")</f>
        <v>#VALUE!</v>
      </c>
    </row>
    <row r="815" spans="1:9" ht="15.75" customHeight="1">
      <c r="A815" s="1">
        <v>814</v>
      </c>
      <c r="B815" s="3">
        <v>815</v>
      </c>
      <c r="C815" s="3" t="s">
        <v>2418</v>
      </c>
      <c r="D815" s="3" t="s">
        <v>2419</v>
      </c>
      <c r="E815" s="3" t="s">
        <v>2420</v>
      </c>
      <c r="F815" s="3" t="s">
        <v>199</v>
      </c>
      <c r="G815" s="3">
        <v>7</v>
      </c>
      <c r="H815" s="3" t="s">
        <v>524</v>
      </c>
      <c r="I815" s="4" t="str">
        <f ca="1">IFERROR(__xludf.DUMMYFUNCTION("REGEXREPLACE(F816,""\D"", """")"),"24")</f>
        <v>24</v>
      </c>
    </row>
    <row r="816" spans="1:9" ht="15.75" customHeight="1">
      <c r="A816" s="1">
        <v>815</v>
      </c>
      <c r="B816" s="3">
        <v>816</v>
      </c>
      <c r="C816" s="3" t="s">
        <v>2421</v>
      </c>
      <c r="D816" s="3" t="s">
        <v>2422</v>
      </c>
      <c r="E816" s="3" t="s">
        <v>2423</v>
      </c>
      <c r="F816" s="3">
        <v>0</v>
      </c>
      <c r="I816" s="4" t="str">
        <f ca="1">IFERROR(__xludf.DUMMYFUNCTION("REGEXREPLACE(F817,""\D"", """")"),"#VALUE!")</f>
        <v>#VALUE!</v>
      </c>
    </row>
    <row r="817" spans="1:9" ht="15.75" customHeight="1">
      <c r="A817" s="1">
        <v>816</v>
      </c>
      <c r="B817" s="3">
        <v>817</v>
      </c>
      <c r="C817" s="3" t="s">
        <v>2424</v>
      </c>
      <c r="D817" s="3" t="s">
        <v>2425</v>
      </c>
      <c r="E817" s="3" t="s">
        <v>2426</v>
      </c>
      <c r="F817" s="3" t="s">
        <v>39</v>
      </c>
      <c r="G817" s="3">
        <v>13</v>
      </c>
      <c r="H817" s="3" t="s">
        <v>1183</v>
      </c>
      <c r="I817" s="4" t="str">
        <f ca="1">IFERROR(__xludf.DUMMYFUNCTION("REGEXREPLACE(F818,""\D"", """")"),"14")</f>
        <v>14</v>
      </c>
    </row>
    <row r="818" spans="1:9" ht="15.75" customHeight="1">
      <c r="A818" s="1">
        <v>817</v>
      </c>
      <c r="B818" s="3">
        <v>818</v>
      </c>
      <c r="C818" s="3" t="s">
        <v>2427</v>
      </c>
      <c r="D818" s="3" t="s">
        <v>2428</v>
      </c>
      <c r="E818" s="3" t="s">
        <v>2429</v>
      </c>
      <c r="F818" s="3" t="s">
        <v>88</v>
      </c>
      <c r="G818" s="3">
        <v>0</v>
      </c>
      <c r="H818" s="3" t="s">
        <v>241</v>
      </c>
      <c r="I818" s="4" t="str">
        <f ca="1">IFERROR(__xludf.DUMMYFUNCTION("REGEXREPLACE(F819,""\D"", """")"),"4")</f>
        <v>4</v>
      </c>
    </row>
    <row r="819" spans="1:9" ht="15.75" customHeight="1">
      <c r="A819" s="1">
        <v>818</v>
      </c>
      <c r="B819" s="3">
        <v>819</v>
      </c>
      <c r="C819" s="3" t="s">
        <v>2430</v>
      </c>
      <c r="D819" s="3" t="s">
        <v>2431</v>
      </c>
      <c r="E819" s="3" t="s">
        <v>2432</v>
      </c>
      <c r="F819" s="3">
        <v>0</v>
      </c>
      <c r="I819" s="4" t="str">
        <f ca="1">IFERROR(__xludf.DUMMYFUNCTION("REGEXREPLACE(F820,""\D"", """")"),"#VALUE!")</f>
        <v>#VALUE!</v>
      </c>
    </row>
    <row r="820" spans="1:9" ht="15.75" customHeight="1">
      <c r="A820" s="1">
        <v>819</v>
      </c>
      <c r="B820" s="3">
        <v>820</v>
      </c>
      <c r="C820" s="3" t="s">
        <v>2433</v>
      </c>
      <c r="D820" s="3" t="s">
        <v>2434</v>
      </c>
      <c r="E820" s="3" t="s">
        <v>2435</v>
      </c>
      <c r="F820" s="3" t="s">
        <v>559</v>
      </c>
      <c r="G820" s="3">
        <v>1</v>
      </c>
      <c r="H820" s="3" t="s">
        <v>398</v>
      </c>
      <c r="I820" s="4" t="str">
        <f ca="1">IFERROR(__xludf.DUMMYFUNCTION("REGEXREPLACE(F821,""\D"", """")"),"19")</f>
        <v>19</v>
      </c>
    </row>
    <row r="821" spans="1:9" ht="15.75" customHeight="1">
      <c r="A821" s="1">
        <v>820</v>
      </c>
      <c r="B821" s="3">
        <v>821</v>
      </c>
      <c r="C821" s="3" t="s">
        <v>2436</v>
      </c>
      <c r="D821" s="3" t="s">
        <v>2437</v>
      </c>
      <c r="E821" s="3" t="s">
        <v>27</v>
      </c>
      <c r="F821" s="3">
        <v>0</v>
      </c>
      <c r="I821" s="4" t="str">
        <f ca="1">IFERROR(__xludf.DUMMYFUNCTION("REGEXREPLACE(F822,""\D"", """")"),"#VALUE!")</f>
        <v>#VALUE!</v>
      </c>
    </row>
    <row r="822" spans="1:9" ht="15.75" customHeight="1">
      <c r="A822" s="1">
        <v>821</v>
      </c>
      <c r="B822" s="3">
        <v>822</v>
      </c>
      <c r="C822" s="3" t="s">
        <v>2438</v>
      </c>
      <c r="D822" s="3" t="s">
        <v>2439</v>
      </c>
      <c r="E822" s="3" t="s">
        <v>2440</v>
      </c>
      <c r="F822" s="3" t="s">
        <v>1172</v>
      </c>
      <c r="G822" s="3">
        <v>39</v>
      </c>
      <c r="H822" s="3" t="s">
        <v>473</v>
      </c>
      <c r="I822" s="4" t="str">
        <f ca="1">IFERROR(__xludf.DUMMYFUNCTION("REGEXREPLACE(F823,""\D"", """")"),"26")</f>
        <v>26</v>
      </c>
    </row>
    <row r="823" spans="1:9" ht="15.75" customHeight="1">
      <c r="A823" s="1">
        <v>822</v>
      </c>
      <c r="B823" s="3">
        <v>823</v>
      </c>
      <c r="C823" s="3" t="s">
        <v>2441</v>
      </c>
      <c r="D823" s="3" t="s">
        <v>2442</v>
      </c>
      <c r="E823" s="3" t="s">
        <v>2443</v>
      </c>
      <c r="F823" s="3" t="s">
        <v>765</v>
      </c>
      <c r="G823" s="3">
        <v>12</v>
      </c>
      <c r="H823" s="3" t="s">
        <v>111</v>
      </c>
      <c r="I823" s="4" t="str">
        <f ca="1">IFERROR(__xludf.DUMMYFUNCTION("REGEXREPLACE(F824,""\D"", """")"),"10")</f>
        <v>10</v>
      </c>
    </row>
    <row r="824" spans="1:9" ht="15.75" customHeight="1">
      <c r="A824" s="1">
        <v>823</v>
      </c>
      <c r="B824" s="3">
        <v>824</v>
      </c>
      <c r="C824" s="3" t="s">
        <v>2444</v>
      </c>
      <c r="D824" s="3" t="s">
        <v>2445</v>
      </c>
      <c r="E824" s="3" t="s">
        <v>727</v>
      </c>
      <c r="F824" s="3">
        <v>0</v>
      </c>
      <c r="I824" s="4" t="str">
        <f ca="1">IFERROR(__xludf.DUMMYFUNCTION("REGEXREPLACE(F825,""\D"", """")"),"#VALUE!")</f>
        <v>#VALUE!</v>
      </c>
    </row>
    <row r="825" spans="1:9" ht="15.75" customHeight="1">
      <c r="A825" s="1">
        <v>824</v>
      </c>
      <c r="B825" s="3">
        <v>825</v>
      </c>
      <c r="C825" s="3" t="s">
        <v>2446</v>
      </c>
      <c r="D825" s="3" t="s">
        <v>2447</v>
      </c>
      <c r="E825" s="3" t="s">
        <v>2448</v>
      </c>
      <c r="F825" s="3">
        <v>0</v>
      </c>
      <c r="I825" s="4" t="str">
        <f ca="1">IFERROR(__xludf.DUMMYFUNCTION("REGEXREPLACE(F826,""\D"", """")"),"#VALUE!")</f>
        <v>#VALUE!</v>
      </c>
    </row>
    <row r="826" spans="1:9" ht="15.75" customHeight="1">
      <c r="A826" s="1">
        <v>825</v>
      </c>
      <c r="B826" s="3">
        <v>826</v>
      </c>
      <c r="C826" s="3" t="s">
        <v>2449</v>
      </c>
      <c r="D826" s="3" t="s">
        <v>2450</v>
      </c>
      <c r="E826" s="3" t="s">
        <v>2451</v>
      </c>
      <c r="F826" s="3" t="s">
        <v>1172</v>
      </c>
      <c r="G826" s="3">
        <v>0</v>
      </c>
      <c r="H826" s="3" t="s">
        <v>200</v>
      </c>
      <c r="I826" s="4" t="str">
        <f ca="1">IFERROR(__xludf.DUMMYFUNCTION("REGEXREPLACE(F827,""\D"", """")"),"26")</f>
        <v>26</v>
      </c>
    </row>
    <row r="827" spans="1:9" ht="15.75" customHeight="1">
      <c r="A827" s="1">
        <v>826</v>
      </c>
      <c r="B827" s="3">
        <v>827</v>
      </c>
      <c r="C827" s="3" t="s">
        <v>2452</v>
      </c>
      <c r="D827" s="3" t="s">
        <v>2453</v>
      </c>
      <c r="E827" s="3" t="s">
        <v>2454</v>
      </c>
      <c r="F827" s="3">
        <v>0</v>
      </c>
      <c r="I827" s="4" t="str">
        <f ca="1">IFERROR(__xludf.DUMMYFUNCTION("REGEXREPLACE(F828,""\D"", """")"),"#VALUE!")</f>
        <v>#VALUE!</v>
      </c>
    </row>
    <row r="828" spans="1:9" ht="15.75" customHeight="1">
      <c r="A828" s="1">
        <v>827</v>
      </c>
      <c r="B828" s="3">
        <v>828</v>
      </c>
      <c r="C828" s="3" t="s">
        <v>2455</v>
      </c>
      <c r="D828" s="3" t="s">
        <v>2456</v>
      </c>
      <c r="E828" s="3" t="s">
        <v>27</v>
      </c>
      <c r="F828" s="3">
        <v>0</v>
      </c>
      <c r="I828" s="4" t="str">
        <f ca="1">IFERROR(__xludf.DUMMYFUNCTION("REGEXREPLACE(F829,""\D"", """")"),"#VALUE!")</f>
        <v>#VALUE!</v>
      </c>
    </row>
    <row r="829" spans="1:9" ht="15.75" customHeight="1">
      <c r="A829" s="1">
        <v>828</v>
      </c>
      <c r="B829" s="3">
        <v>829</v>
      </c>
      <c r="C829" s="3" t="s">
        <v>2457</v>
      </c>
      <c r="D829" s="3" t="s">
        <v>2458</v>
      </c>
      <c r="E829" s="3" t="s">
        <v>2459</v>
      </c>
      <c r="F829" s="3">
        <v>0</v>
      </c>
      <c r="I829" s="4" t="str">
        <f ca="1">IFERROR(__xludf.DUMMYFUNCTION("REGEXREPLACE(F830,""\D"", """")"),"#VALUE!")</f>
        <v>#VALUE!</v>
      </c>
    </row>
    <row r="830" spans="1:9" ht="15.75" customHeight="1">
      <c r="A830" s="1">
        <v>829</v>
      </c>
      <c r="B830" s="3">
        <v>830</v>
      </c>
      <c r="C830" s="3" t="s">
        <v>2460</v>
      </c>
      <c r="D830" s="3" t="s">
        <v>2461</v>
      </c>
      <c r="E830" s="3" t="s">
        <v>2462</v>
      </c>
      <c r="F830" s="3" t="s">
        <v>96</v>
      </c>
      <c r="G830" s="3">
        <v>2</v>
      </c>
      <c r="H830" s="3" t="s">
        <v>57</v>
      </c>
      <c r="I830" s="4" t="str">
        <f ca="1">IFERROR(__xludf.DUMMYFUNCTION("REGEXREPLACE(F831,""\D"", """")"),"9")</f>
        <v>9</v>
      </c>
    </row>
    <row r="831" spans="1:9" ht="15.75" customHeight="1">
      <c r="A831" s="1">
        <v>830</v>
      </c>
      <c r="B831" s="3">
        <v>831</v>
      </c>
      <c r="C831" s="3" t="s">
        <v>2463</v>
      </c>
      <c r="D831" s="3" t="s">
        <v>2464</v>
      </c>
      <c r="E831" s="3" t="s">
        <v>2465</v>
      </c>
      <c r="F831" s="3" t="s">
        <v>39</v>
      </c>
      <c r="G831" s="3">
        <v>0</v>
      </c>
      <c r="H831" s="3" t="s">
        <v>715</v>
      </c>
      <c r="I831" s="4" t="str">
        <f ca="1">IFERROR(__xludf.DUMMYFUNCTION("REGEXREPLACE(F832,""\D"", """")"),"14")</f>
        <v>14</v>
      </c>
    </row>
    <row r="832" spans="1:9" ht="15.75" customHeight="1">
      <c r="A832" s="1">
        <v>831</v>
      </c>
      <c r="B832" s="3">
        <v>832</v>
      </c>
      <c r="C832" s="3" t="s">
        <v>2466</v>
      </c>
      <c r="D832" s="3" t="s">
        <v>2467</v>
      </c>
      <c r="E832" s="3" t="s">
        <v>2468</v>
      </c>
      <c r="F832" s="3" t="s">
        <v>317</v>
      </c>
      <c r="G832" s="3">
        <v>15</v>
      </c>
      <c r="H832" s="3" t="s">
        <v>498</v>
      </c>
      <c r="I832" s="4" t="str">
        <f ca="1">IFERROR(__xludf.DUMMYFUNCTION("REGEXREPLACE(F833,""\D"", """")"),"8")</f>
        <v>8</v>
      </c>
    </row>
    <row r="833" spans="1:9" ht="15.75" customHeight="1">
      <c r="A833" s="1">
        <v>832</v>
      </c>
      <c r="B833" s="3">
        <v>833</v>
      </c>
      <c r="C833" s="3" t="s">
        <v>2469</v>
      </c>
      <c r="D833" s="3" t="s">
        <v>2470</v>
      </c>
      <c r="E833" s="3" t="s">
        <v>2471</v>
      </c>
      <c r="F833" s="3" t="s">
        <v>1515</v>
      </c>
      <c r="G833" s="3">
        <v>6</v>
      </c>
      <c r="H833" s="3" t="s">
        <v>1831</v>
      </c>
      <c r="I833" s="4" t="str">
        <f ca="1">IFERROR(__xludf.DUMMYFUNCTION("REGEXREPLACE(F834,""\D"", """")"),"29")</f>
        <v>29</v>
      </c>
    </row>
    <row r="834" spans="1:9" ht="15.75" customHeight="1">
      <c r="A834" s="1">
        <v>833</v>
      </c>
      <c r="B834" s="3">
        <v>834</v>
      </c>
      <c r="C834" s="3" t="s">
        <v>2472</v>
      </c>
      <c r="D834" s="3" t="s">
        <v>2473</v>
      </c>
      <c r="E834" s="3" t="s">
        <v>27</v>
      </c>
      <c r="F834" s="3">
        <v>0</v>
      </c>
      <c r="I834" s="4" t="str">
        <f ca="1">IFERROR(__xludf.DUMMYFUNCTION("REGEXREPLACE(F835,""\D"", """")"),"#VALUE!")</f>
        <v>#VALUE!</v>
      </c>
    </row>
    <row r="835" spans="1:9" ht="15.75" customHeight="1">
      <c r="A835" s="1">
        <v>834</v>
      </c>
      <c r="B835" s="3">
        <v>835</v>
      </c>
      <c r="C835" s="3" t="s">
        <v>2474</v>
      </c>
      <c r="D835" s="3" t="s">
        <v>2475</v>
      </c>
      <c r="E835" s="3" t="s">
        <v>27</v>
      </c>
      <c r="F835" s="3">
        <v>0</v>
      </c>
      <c r="I835" s="4" t="str">
        <f ca="1">IFERROR(__xludf.DUMMYFUNCTION("REGEXREPLACE(F836,""\D"", """")"),"#VALUE!")</f>
        <v>#VALUE!</v>
      </c>
    </row>
    <row r="836" spans="1:9" ht="15.75" customHeight="1">
      <c r="A836" s="1">
        <v>835</v>
      </c>
      <c r="B836" s="3">
        <v>836</v>
      </c>
      <c r="C836" s="3" t="s">
        <v>2476</v>
      </c>
      <c r="D836" s="3" t="s">
        <v>2477</v>
      </c>
      <c r="E836" s="3" t="s">
        <v>27</v>
      </c>
      <c r="F836" s="3">
        <v>0</v>
      </c>
      <c r="I836" s="4" t="str">
        <f ca="1">IFERROR(__xludf.DUMMYFUNCTION("REGEXREPLACE(F837,""\D"", """")"),"#VALUE!")</f>
        <v>#VALUE!</v>
      </c>
    </row>
    <row r="837" spans="1:9" ht="15.75" customHeight="1">
      <c r="A837" s="1">
        <v>836</v>
      </c>
      <c r="B837" s="3">
        <v>837</v>
      </c>
      <c r="C837" s="3" t="s">
        <v>2478</v>
      </c>
      <c r="D837" s="3" t="s">
        <v>2479</v>
      </c>
      <c r="E837" s="3" t="s">
        <v>27</v>
      </c>
      <c r="F837" s="3">
        <v>0</v>
      </c>
      <c r="I837" s="4" t="str">
        <f ca="1">IFERROR(__xludf.DUMMYFUNCTION("REGEXREPLACE(F838,""\D"", """")"),"#VALUE!")</f>
        <v>#VALUE!</v>
      </c>
    </row>
    <row r="838" spans="1:9" ht="15.75" customHeight="1">
      <c r="A838" s="1">
        <v>837</v>
      </c>
      <c r="B838" s="3">
        <v>838</v>
      </c>
      <c r="C838" s="3" t="s">
        <v>2480</v>
      </c>
      <c r="D838" s="3" t="s">
        <v>2481</v>
      </c>
      <c r="E838" s="3" t="s">
        <v>2482</v>
      </c>
      <c r="F838" s="3" t="s">
        <v>317</v>
      </c>
      <c r="G838" s="3">
        <v>3</v>
      </c>
      <c r="H838" s="3" t="s">
        <v>57</v>
      </c>
      <c r="I838" s="4" t="str">
        <f ca="1">IFERROR(__xludf.DUMMYFUNCTION("REGEXREPLACE(F839,""\D"", """")"),"8")</f>
        <v>8</v>
      </c>
    </row>
    <row r="839" spans="1:9" ht="15.75" customHeight="1">
      <c r="A839" s="1">
        <v>838</v>
      </c>
      <c r="B839" s="3">
        <v>839</v>
      </c>
      <c r="C839" s="3" t="s">
        <v>2483</v>
      </c>
      <c r="D839" s="3" t="s">
        <v>2484</v>
      </c>
      <c r="E839" s="3" t="s">
        <v>2485</v>
      </c>
      <c r="F839" s="3" t="s">
        <v>494</v>
      </c>
      <c r="G839" s="3">
        <v>30</v>
      </c>
      <c r="H839" s="3" t="s">
        <v>801</v>
      </c>
      <c r="I839" s="4" t="str">
        <f ca="1">IFERROR(__xludf.DUMMYFUNCTION("REGEXREPLACE(F840,""\D"", """")"),"18")</f>
        <v>18</v>
      </c>
    </row>
    <row r="840" spans="1:9" ht="15.75" customHeight="1">
      <c r="A840" s="1">
        <v>839</v>
      </c>
      <c r="B840" s="3">
        <v>840</v>
      </c>
      <c r="C840" s="3" t="s">
        <v>2486</v>
      </c>
      <c r="D840" s="3" t="s">
        <v>2487</v>
      </c>
      <c r="E840" s="3" t="s">
        <v>2488</v>
      </c>
      <c r="F840" s="3">
        <v>0</v>
      </c>
      <c r="I840" s="4" t="str">
        <f ca="1">IFERROR(__xludf.DUMMYFUNCTION("REGEXREPLACE(F841,""\D"", """")"),"#VALUE!")</f>
        <v>#VALUE!</v>
      </c>
    </row>
    <row r="841" spans="1:9" ht="15.75" customHeight="1">
      <c r="A841" s="1">
        <v>840</v>
      </c>
      <c r="B841" s="3">
        <v>841</v>
      </c>
      <c r="C841" s="3" t="s">
        <v>2489</v>
      </c>
      <c r="D841" s="3" t="s">
        <v>2490</v>
      </c>
      <c r="E841" s="3" t="s">
        <v>2491</v>
      </c>
      <c r="F841" s="3">
        <v>0</v>
      </c>
      <c r="I841" s="4" t="str">
        <f ca="1">IFERROR(__xludf.DUMMYFUNCTION("REGEXREPLACE(F842,""\D"", """")"),"#VALUE!")</f>
        <v>#VALUE!</v>
      </c>
    </row>
    <row r="842" spans="1:9" ht="15.75" customHeight="1">
      <c r="A842" s="1">
        <v>841</v>
      </c>
      <c r="B842" s="3">
        <v>842</v>
      </c>
      <c r="C842" s="3" t="s">
        <v>2492</v>
      </c>
      <c r="D842" s="3" t="s">
        <v>2493</v>
      </c>
      <c r="E842" s="3" t="s">
        <v>27</v>
      </c>
      <c r="F842" s="3">
        <v>0</v>
      </c>
      <c r="I842" s="4" t="str">
        <f ca="1">IFERROR(__xludf.DUMMYFUNCTION("REGEXREPLACE(F843,""\D"", """")"),"#VALUE!")</f>
        <v>#VALUE!</v>
      </c>
    </row>
    <row r="843" spans="1:9" ht="15.75" customHeight="1">
      <c r="A843" s="1">
        <v>842</v>
      </c>
      <c r="B843" s="3">
        <v>843</v>
      </c>
      <c r="C843" s="3" t="s">
        <v>2494</v>
      </c>
      <c r="D843" s="3" t="s">
        <v>2495</v>
      </c>
      <c r="E843" s="3" t="s">
        <v>27</v>
      </c>
      <c r="F843" s="3">
        <v>0</v>
      </c>
      <c r="I843" s="4" t="str">
        <f ca="1">IFERROR(__xludf.DUMMYFUNCTION("REGEXREPLACE(F844,""\D"", """")"),"#VALUE!")</f>
        <v>#VALUE!</v>
      </c>
    </row>
    <row r="844" spans="1:9" ht="15.75" customHeight="1">
      <c r="A844" s="1">
        <v>843</v>
      </c>
      <c r="B844" s="3">
        <v>844</v>
      </c>
      <c r="C844" s="3" t="s">
        <v>2496</v>
      </c>
      <c r="D844" s="3" t="s">
        <v>2497</v>
      </c>
      <c r="E844" s="3" t="s">
        <v>2498</v>
      </c>
      <c r="F844" s="3">
        <v>0</v>
      </c>
      <c r="I844" s="4" t="str">
        <f ca="1">IFERROR(__xludf.DUMMYFUNCTION("REGEXREPLACE(F845,""\D"", """")"),"#VALUE!")</f>
        <v>#VALUE!</v>
      </c>
    </row>
    <row r="845" spans="1:9" ht="15.75" customHeight="1">
      <c r="A845" s="1">
        <v>844</v>
      </c>
      <c r="B845" s="3">
        <v>845</v>
      </c>
      <c r="C845" s="3" t="s">
        <v>2499</v>
      </c>
      <c r="D845" s="3" t="s">
        <v>2500</v>
      </c>
      <c r="E845" s="3" t="s">
        <v>2501</v>
      </c>
      <c r="F845" s="3" t="s">
        <v>121</v>
      </c>
      <c r="G845" s="3">
        <v>3</v>
      </c>
      <c r="H845" s="3" t="s">
        <v>398</v>
      </c>
      <c r="I845" s="4" t="str">
        <f ca="1">IFERROR(__xludf.DUMMYFUNCTION("REGEXREPLACE(F846,""\D"", """")"),"17")</f>
        <v>17</v>
      </c>
    </row>
    <row r="846" spans="1:9" ht="15.75" customHeight="1">
      <c r="A846" s="1">
        <v>845</v>
      </c>
      <c r="B846" s="3">
        <v>846</v>
      </c>
      <c r="C846" s="3" t="s">
        <v>2502</v>
      </c>
      <c r="D846" s="3" t="s">
        <v>2503</v>
      </c>
      <c r="E846" s="3" t="s">
        <v>2504</v>
      </c>
      <c r="F846" s="3">
        <v>0</v>
      </c>
      <c r="I846" s="4" t="str">
        <f ca="1">IFERROR(__xludf.DUMMYFUNCTION("REGEXREPLACE(F847,""\D"", """")"),"#VALUE!")</f>
        <v>#VALUE!</v>
      </c>
    </row>
    <row r="847" spans="1:9" ht="15.75" customHeight="1">
      <c r="A847" s="1">
        <v>846</v>
      </c>
      <c r="B847" s="3">
        <v>847</v>
      </c>
      <c r="C847" s="3" t="s">
        <v>2505</v>
      </c>
      <c r="D847" s="3" t="s">
        <v>2506</v>
      </c>
      <c r="E847" s="3" t="s">
        <v>2507</v>
      </c>
      <c r="F847" s="3" t="s">
        <v>61</v>
      </c>
      <c r="G847" s="3">
        <v>0</v>
      </c>
      <c r="H847" s="3" t="s">
        <v>62</v>
      </c>
      <c r="I847" s="4" t="str">
        <f ca="1">IFERROR(__xludf.DUMMYFUNCTION("REGEXREPLACE(F848,""\D"", """")"),"5")</f>
        <v>5</v>
      </c>
    </row>
    <row r="848" spans="1:9" ht="15.75" customHeight="1">
      <c r="A848" s="1">
        <v>847</v>
      </c>
      <c r="B848" s="3">
        <v>848</v>
      </c>
      <c r="C848" s="3" t="s">
        <v>2508</v>
      </c>
      <c r="D848" s="3" t="s">
        <v>2509</v>
      </c>
      <c r="E848" s="3" t="s">
        <v>27</v>
      </c>
      <c r="F848" s="3">
        <v>0</v>
      </c>
      <c r="I848" s="4" t="str">
        <f ca="1">IFERROR(__xludf.DUMMYFUNCTION("REGEXREPLACE(F849,""\D"", """")"),"#VALUE!")</f>
        <v>#VALUE!</v>
      </c>
    </row>
    <row r="849" spans="1:9" ht="15.75" customHeight="1">
      <c r="A849" s="1">
        <v>848</v>
      </c>
      <c r="B849" s="3">
        <v>849</v>
      </c>
      <c r="C849" s="3" t="s">
        <v>2510</v>
      </c>
      <c r="D849" s="3" t="s">
        <v>2511</v>
      </c>
      <c r="E849" s="3" t="s">
        <v>2512</v>
      </c>
      <c r="F849" s="3">
        <v>0</v>
      </c>
      <c r="I849" s="4" t="str">
        <f ca="1">IFERROR(__xludf.DUMMYFUNCTION("REGEXREPLACE(F850,""\D"", """")"),"#VALUE!")</f>
        <v>#VALUE!</v>
      </c>
    </row>
    <row r="850" spans="1:9" ht="15.75" customHeight="1">
      <c r="A850" s="1">
        <v>849</v>
      </c>
      <c r="B850" s="3">
        <v>850</v>
      </c>
      <c r="C850" s="3" t="s">
        <v>2513</v>
      </c>
      <c r="D850" s="3" t="s">
        <v>2514</v>
      </c>
      <c r="E850" s="3" t="s">
        <v>27</v>
      </c>
      <c r="F850" s="3">
        <v>0</v>
      </c>
      <c r="I850" s="4" t="str">
        <f ca="1">IFERROR(__xludf.DUMMYFUNCTION("REGEXREPLACE(F851,""\D"", """")"),"#VALUE!")</f>
        <v>#VALUE!</v>
      </c>
    </row>
    <row r="851" spans="1:9" ht="15.75" customHeight="1">
      <c r="A851" s="1">
        <v>850</v>
      </c>
      <c r="B851" s="3">
        <v>851</v>
      </c>
      <c r="C851" s="3" t="s">
        <v>2515</v>
      </c>
      <c r="D851" s="3" t="s">
        <v>2516</v>
      </c>
      <c r="E851" s="3" t="s">
        <v>2517</v>
      </c>
      <c r="F851" s="3" t="s">
        <v>96</v>
      </c>
      <c r="G851" s="3">
        <v>0</v>
      </c>
      <c r="H851" s="3" t="s">
        <v>72</v>
      </c>
      <c r="I851" s="4" t="str">
        <f ca="1">IFERROR(__xludf.DUMMYFUNCTION("REGEXREPLACE(F852,""\D"", """")"),"9")</f>
        <v>9</v>
      </c>
    </row>
    <row r="852" spans="1:9" ht="15.75" customHeight="1">
      <c r="A852" s="1">
        <v>851</v>
      </c>
      <c r="B852" s="3">
        <v>852</v>
      </c>
      <c r="C852" s="3" t="s">
        <v>2518</v>
      </c>
      <c r="D852" s="3" t="s">
        <v>2519</v>
      </c>
      <c r="E852" s="3" t="s">
        <v>2520</v>
      </c>
      <c r="F852" s="3" t="s">
        <v>765</v>
      </c>
      <c r="G852" s="3">
        <v>7</v>
      </c>
      <c r="H852" s="3" t="s">
        <v>143</v>
      </c>
      <c r="I852" s="4" t="str">
        <f ca="1">IFERROR(__xludf.DUMMYFUNCTION("REGEXREPLACE(F853,""\D"", """")"),"10")</f>
        <v>10</v>
      </c>
    </row>
    <row r="853" spans="1:9" ht="15.75" customHeight="1">
      <c r="A853" s="1">
        <v>852</v>
      </c>
      <c r="B853" s="3">
        <v>853</v>
      </c>
      <c r="C853" s="3" t="s">
        <v>2521</v>
      </c>
      <c r="D853" s="3" t="s">
        <v>2522</v>
      </c>
      <c r="E853" s="3" t="s">
        <v>2523</v>
      </c>
      <c r="F853" s="3">
        <v>0</v>
      </c>
      <c r="I853" s="4" t="str">
        <f ca="1">IFERROR(__xludf.DUMMYFUNCTION("REGEXREPLACE(F854,""\D"", """")"),"#VALUE!")</f>
        <v>#VALUE!</v>
      </c>
    </row>
    <row r="854" spans="1:9" ht="15.75" customHeight="1">
      <c r="A854" s="1">
        <v>853</v>
      </c>
      <c r="B854" s="3">
        <v>854</v>
      </c>
      <c r="C854" s="3" t="s">
        <v>2524</v>
      </c>
      <c r="D854" s="3" t="s">
        <v>2525</v>
      </c>
      <c r="E854" s="3" t="s">
        <v>2526</v>
      </c>
      <c r="F854" s="3" t="s">
        <v>1805</v>
      </c>
      <c r="G854" s="3">
        <v>155</v>
      </c>
      <c r="H854" s="3" t="s">
        <v>2527</v>
      </c>
      <c r="I854" s="4" t="str">
        <f ca="1">IFERROR(__xludf.DUMMYFUNCTION("REGEXREPLACE(F855,""\D"", """")"),"21")</f>
        <v>21</v>
      </c>
    </row>
    <row r="855" spans="1:9" ht="15.75" customHeight="1">
      <c r="A855" s="1">
        <v>854</v>
      </c>
      <c r="B855" s="3">
        <v>855</v>
      </c>
      <c r="C855" s="3" t="s">
        <v>2528</v>
      </c>
      <c r="D855" s="3" t="s">
        <v>2529</v>
      </c>
      <c r="E855" s="3" t="s">
        <v>2530</v>
      </c>
      <c r="F855" s="3">
        <v>0</v>
      </c>
      <c r="I855" s="4" t="str">
        <f ca="1">IFERROR(__xludf.DUMMYFUNCTION("REGEXREPLACE(F856,""\D"", """")"),"#VALUE!")</f>
        <v>#VALUE!</v>
      </c>
    </row>
    <row r="856" spans="1:9" ht="15.75" customHeight="1">
      <c r="A856" s="1">
        <v>855</v>
      </c>
      <c r="B856" s="3">
        <v>856</v>
      </c>
      <c r="C856" s="3" t="s">
        <v>2531</v>
      </c>
      <c r="D856" s="3" t="s">
        <v>2532</v>
      </c>
      <c r="E856" s="3" t="s">
        <v>2533</v>
      </c>
      <c r="F856" s="3">
        <v>0</v>
      </c>
      <c r="I856" s="4" t="str">
        <f ca="1">IFERROR(__xludf.DUMMYFUNCTION("REGEXREPLACE(F857,""\D"", """")"),"#VALUE!")</f>
        <v>#VALUE!</v>
      </c>
    </row>
    <row r="857" spans="1:9" ht="15.75" customHeight="1">
      <c r="A857" s="1">
        <v>856</v>
      </c>
      <c r="B857" s="3">
        <v>857</v>
      </c>
      <c r="C857" s="3" t="s">
        <v>2534</v>
      </c>
      <c r="D857" s="3" t="s">
        <v>2535</v>
      </c>
      <c r="E857" s="3" t="s">
        <v>2536</v>
      </c>
      <c r="F857" s="3" t="s">
        <v>303</v>
      </c>
      <c r="G857" s="3">
        <v>4</v>
      </c>
      <c r="H857" s="3" t="s">
        <v>12</v>
      </c>
      <c r="I857" s="4" t="str">
        <f ca="1">IFERROR(__xludf.DUMMYFUNCTION("REGEXREPLACE(F858,""\D"", """")"),"6")</f>
        <v>6</v>
      </c>
    </row>
    <row r="858" spans="1:9" ht="15.75" customHeight="1">
      <c r="A858" s="1">
        <v>857</v>
      </c>
      <c r="B858" s="3">
        <v>858</v>
      </c>
      <c r="C858" s="3" t="s">
        <v>2537</v>
      </c>
      <c r="D858" s="3" t="s">
        <v>2538</v>
      </c>
      <c r="E858" s="3" t="s">
        <v>2539</v>
      </c>
      <c r="F858" s="3">
        <v>0</v>
      </c>
      <c r="I858" s="4" t="str">
        <f ca="1">IFERROR(__xludf.DUMMYFUNCTION("REGEXREPLACE(F859,""\D"", """")"),"#VALUE!")</f>
        <v>#VALUE!</v>
      </c>
    </row>
    <row r="859" spans="1:9" ht="15.75" customHeight="1">
      <c r="A859" s="1">
        <v>858</v>
      </c>
      <c r="B859" s="3">
        <v>859</v>
      </c>
      <c r="C859" s="3" t="s">
        <v>2540</v>
      </c>
      <c r="D859" s="3" t="s">
        <v>2541</v>
      </c>
      <c r="E859" s="3" t="s">
        <v>2542</v>
      </c>
      <c r="F859" s="3">
        <v>0</v>
      </c>
      <c r="I859" s="4" t="str">
        <f ca="1">IFERROR(__xludf.DUMMYFUNCTION("REGEXREPLACE(F860,""\D"", """")"),"#VALUE!")</f>
        <v>#VALUE!</v>
      </c>
    </row>
    <row r="860" spans="1:9" ht="15.75" customHeight="1">
      <c r="A860" s="1">
        <v>859</v>
      </c>
      <c r="B860" s="3">
        <v>860</v>
      </c>
      <c r="C860" s="3" t="s">
        <v>2543</v>
      </c>
      <c r="D860" s="3" t="s">
        <v>2544</v>
      </c>
      <c r="E860" s="3" t="s">
        <v>2545</v>
      </c>
      <c r="F860" s="3" t="s">
        <v>765</v>
      </c>
      <c r="G860" s="3">
        <v>7</v>
      </c>
      <c r="H860" s="3" t="s">
        <v>143</v>
      </c>
      <c r="I860" s="4" t="str">
        <f ca="1">IFERROR(__xludf.DUMMYFUNCTION("REGEXREPLACE(F861,""\D"", """")"),"10")</f>
        <v>10</v>
      </c>
    </row>
    <row r="861" spans="1:9" ht="15.75" customHeight="1">
      <c r="A861" s="1">
        <v>860</v>
      </c>
      <c r="B861" s="3">
        <v>861</v>
      </c>
      <c r="C861" s="3" t="s">
        <v>2546</v>
      </c>
      <c r="D861" s="3" t="s">
        <v>2547</v>
      </c>
      <c r="E861" s="3" t="s">
        <v>2548</v>
      </c>
      <c r="F861" s="3" t="s">
        <v>199</v>
      </c>
      <c r="G861" s="3">
        <v>13</v>
      </c>
      <c r="H861" s="3" t="s">
        <v>387</v>
      </c>
      <c r="I861" s="4" t="str">
        <f ca="1">IFERROR(__xludf.DUMMYFUNCTION("REGEXREPLACE(F862,""\D"", """")"),"24")</f>
        <v>24</v>
      </c>
    </row>
    <row r="862" spans="1:9" ht="15.75" customHeight="1">
      <c r="A862" s="1">
        <v>861</v>
      </c>
      <c r="B862" s="3">
        <v>862</v>
      </c>
      <c r="C862" s="3" t="s">
        <v>2549</v>
      </c>
      <c r="D862" s="3" t="s">
        <v>2550</v>
      </c>
      <c r="E862" s="3" t="s">
        <v>2551</v>
      </c>
      <c r="F862" s="3" t="s">
        <v>303</v>
      </c>
      <c r="G862" s="3">
        <v>18</v>
      </c>
      <c r="H862" s="3" t="s">
        <v>1071</v>
      </c>
      <c r="I862" s="4" t="str">
        <f ca="1">IFERROR(__xludf.DUMMYFUNCTION("REGEXREPLACE(F863,""\D"", """")"),"6")</f>
        <v>6</v>
      </c>
    </row>
    <row r="863" spans="1:9" ht="15.75" customHeight="1">
      <c r="A863" s="1">
        <v>862</v>
      </c>
      <c r="B863" s="3">
        <v>863</v>
      </c>
      <c r="C863" s="3" t="s">
        <v>2552</v>
      </c>
      <c r="D863" s="3" t="s">
        <v>2553</v>
      </c>
      <c r="E863" s="3" t="s">
        <v>2554</v>
      </c>
      <c r="F863" s="3">
        <v>0</v>
      </c>
      <c r="I863" s="4" t="str">
        <f ca="1">IFERROR(__xludf.DUMMYFUNCTION("REGEXREPLACE(F864,""\D"", """")"),"#VALUE!")</f>
        <v>#VALUE!</v>
      </c>
    </row>
    <row r="864" spans="1:9" ht="15.75" customHeight="1">
      <c r="A864" s="1">
        <v>863</v>
      </c>
      <c r="B864" s="3">
        <v>864</v>
      </c>
      <c r="C864" s="3" t="s">
        <v>2555</v>
      </c>
      <c r="D864" s="3" t="s">
        <v>2556</v>
      </c>
      <c r="E864" s="3" t="s">
        <v>27</v>
      </c>
      <c r="F864" s="3">
        <v>0</v>
      </c>
      <c r="I864" s="4" t="str">
        <f ca="1">IFERROR(__xludf.DUMMYFUNCTION("REGEXREPLACE(F865,""\D"", """")"),"#VALUE!")</f>
        <v>#VALUE!</v>
      </c>
    </row>
    <row r="865" spans="1:9" ht="15.75" customHeight="1">
      <c r="A865" s="1">
        <v>864</v>
      </c>
      <c r="B865" s="3">
        <v>865</v>
      </c>
      <c r="C865" s="3" t="s">
        <v>2557</v>
      </c>
      <c r="D865" s="3" t="s">
        <v>2558</v>
      </c>
      <c r="E865" s="3" t="s">
        <v>2559</v>
      </c>
      <c r="F865" s="3" t="s">
        <v>364</v>
      </c>
      <c r="G865" s="3">
        <v>0</v>
      </c>
      <c r="H865" s="3" t="s">
        <v>651</v>
      </c>
      <c r="I865" s="4" t="str">
        <f ca="1">IFERROR(__xludf.DUMMYFUNCTION("REGEXREPLACE(F866,""\D"", """")"),"13")</f>
        <v>13</v>
      </c>
    </row>
    <row r="866" spans="1:9" ht="15.75" customHeight="1">
      <c r="A866" s="1">
        <v>865</v>
      </c>
      <c r="B866" s="3">
        <v>866</v>
      </c>
      <c r="C866" s="3" t="s">
        <v>2560</v>
      </c>
      <c r="D866" s="3" t="s">
        <v>2561</v>
      </c>
      <c r="E866" s="3" t="s">
        <v>27</v>
      </c>
      <c r="F866" s="3">
        <v>0</v>
      </c>
      <c r="I866" s="4" t="str">
        <f ca="1">IFERROR(__xludf.DUMMYFUNCTION("REGEXREPLACE(F867,""\D"", """")"),"#VALUE!")</f>
        <v>#VALUE!</v>
      </c>
    </row>
    <row r="867" spans="1:9" ht="15.75" customHeight="1">
      <c r="A867" s="1">
        <v>866</v>
      </c>
      <c r="B867" s="3">
        <v>867</v>
      </c>
      <c r="C867" s="3" t="s">
        <v>2562</v>
      </c>
      <c r="D867" s="3" t="s">
        <v>2563</v>
      </c>
      <c r="E867" s="3" t="s">
        <v>2564</v>
      </c>
      <c r="F867" s="3">
        <v>0</v>
      </c>
      <c r="I867" s="4" t="str">
        <f ca="1">IFERROR(__xludf.DUMMYFUNCTION("REGEXREPLACE(F868,""\D"", """")"),"#VALUE!")</f>
        <v>#VALUE!</v>
      </c>
    </row>
    <row r="868" spans="1:9" ht="15.75" customHeight="1">
      <c r="A868" s="1">
        <v>867</v>
      </c>
      <c r="B868" s="3">
        <v>868</v>
      </c>
      <c r="C868" s="3" t="s">
        <v>2565</v>
      </c>
      <c r="D868" s="3" t="s">
        <v>2566</v>
      </c>
      <c r="E868" s="3" t="s">
        <v>2567</v>
      </c>
      <c r="F868" s="3" t="s">
        <v>765</v>
      </c>
      <c r="G868" s="3">
        <v>1</v>
      </c>
      <c r="H868" s="3" t="s">
        <v>57</v>
      </c>
      <c r="I868" s="4" t="str">
        <f ca="1">IFERROR(__xludf.DUMMYFUNCTION("REGEXREPLACE(F869,""\D"", """")"),"10")</f>
        <v>10</v>
      </c>
    </row>
    <row r="869" spans="1:9" ht="15.75" customHeight="1">
      <c r="A869" s="1">
        <v>868</v>
      </c>
      <c r="B869" s="3">
        <v>869</v>
      </c>
      <c r="C869" s="3" t="s">
        <v>2568</v>
      </c>
      <c r="D869" s="3" t="s">
        <v>2569</v>
      </c>
      <c r="E869" s="3" t="s">
        <v>727</v>
      </c>
      <c r="F869" s="3">
        <v>0</v>
      </c>
      <c r="I869" s="4" t="str">
        <f ca="1">IFERROR(__xludf.DUMMYFUNCTION("REGEXREPLACE(F870,""\D"", """")"),"#VALUE!")</f>
        <v>#VALUE!</v>
      </c>
    </row>
    <row r="870" spans="1:9" ht="15.75" customHeight="1">
      <c r="A870" s="1">
        <v>869</v>
      </c>
      <c r="B870" s="3">
        <v>870</v>
      </c>
      <c r="C870" s="3" t="s">
        <v>2570</v>
      </c>
      <c r="D870" s="3" t="s">
        <v>2571</v>
      </c>
      <c r="E870" s="3" t="s">
        <v>2572</v>
      </c>
      <c r="F870" s="3" t="s">
        <v>675</v>
      </c>
      <c r="G870" s="3">
        <v>1</v>
      </c>
      <c r="H870" s="3" t="s">
        <v>35</v>
      </c>
      <c r="I870" s="4" t="str">
        <f ca="1">IFERROR(__xludf.DUMMYFUNCTION("REGEXREPLACE(F871,""\D"", """")"),"2")</f>
        <v>2</v>
      </c>
    </row>
    <row r="871" spans="1:9" ht="15.75" customHeight="1">
      <c r="A871" s="1">
        <v>870</v>
      </c>
      <c r="B871" s="3">
        <v>871</v>
      </c>
      <c r="C871" s="3" t="s">
        <v>2573</v>
      </c>
      <c r="D871" s="3" t="s">
        <v>2574</v>
      </c>
      <c r="E871" s="3" t="s">
        <v>2575</v>
      </c>
      <c r="F871" s="3">
        <v>0</v>
      </c>
      <c r="I871" s="4" t="str">
        <f ca="1">IFERROR(__xludf.DUMMYFUNCTION("REGEXREPLACE(F872,""\D"", """")"),"#VALUE!")</f>
        <v>#VALUE!</v>
      </c>
    </row>
    <row r="872" spans="1:9" ht="15.75" customHeight="1">
      <c r="A872" s="1">
        <v>871</v>
      </c>
      <c r="B872" s="3">
        <v>872</v>
      </c>
      <c r="C872" s="3" t="s">
        <v>2576</v>
      </c>
      <c r="D872" s="3" t="s">
        <v>2577</v>
      </c>
      <c r="E872" s="3" t="s">
        <v>2578</v>
      </c>
      <c r="F872" s="3">
        <v>0</v>
      </c>
      <c r="I872" s="4" t="str">
        <f ca="1">IFERROR(__xludf.DUMMYFUNCTION("REGEXREPLACE(F873,""\D"", """")"),"#VALUE!")</f>
        <v>#VALUE!</v>
      </c>
    </row>
    <row r="873" spans="1:9" ht="15.75" customHeight="1">
      <c r="A873" s="1">
        <v>872</v>
      </c>
      <c r="B873" s="3">
        <v>873</v>
      </c>
      <c r="C873" s="3" t="s">
        <v>2579</v>
      </c>
      <c r="D873" s="3" t="s">
        <v>2580</v>
      </c>
      <c r="E873" s="3" t="s">
        <v>2581</v>
      </c>
      <c r="F873" s="3" t="s">
        <v>96</v>
      </c>
      <c r="G873" s="3">
        <v>0</v>
      </c>
      <c r="H873" s="3" t="s">
        <v>72</v>
      </c>
      <c r="I873" s="4" t="str">
        <f ca="1">IFERROR(__xludf.DUMMYFUNCTION("REGEXREPLACE(F874,""\D"", """")"),"9")</f>
        <v>9</v>
      </c>
    </row>
    <row r="874" spans="1:9" ht="15.75" customHeight="1">
      <c r="A874" s="1">
        <v>873</v>
      </c>
      <c r="B874" s="3">
        <v>874</v>
      </c>
      <c r="C874" s="3" t="s">
        <v>2582</v>
      </c>
      <c r="D874" s="3" t="s">
        <v>2583</v>
      </c>
      <c r="E874" s="3" t="s">
        <v>2584</v>
      </c>
      <c r="F874" s="3" t="s">
        <v>317</v>
      </c>
      <c r="G874" s="3">
        <v>46</v>
      </c>
      <c r="H874" s="3" t="s">
        <v>930</v>
      </c>
      <c r="I874" s="4" t="str">
        <f ca="1">IFERROR(__xludf.DUMMYFUNCTION("REGEXREPLACE(F875,""\D"", """")"),"8")</f>
        <v>8</v>
      </c>
    </row>
    <row r="875" spans="1:9" ht="15.75" customHeight="1">
      <c r="A875" s="1">
        <v>874</v>
      </c>
      <c r="B875" s="3">
        <v>875</v>
      </c>
      <c r="C875" s="3" t="s">
        <v>2585</v>
      </c>
      <c r="D875" s="3" t="s">
        <v>2586</v>
      </c>
      <c r="E875" s="3" t="s">
        <v>27</v>
      </c>
      <c r="F875" s="3">
        <v>0</v>
      </c>
      <c r="I875" s="4" t="str">
        <f ca="1">IFERROR(__xludf.DUMMYFUNCTION("REGEXREPLACE(F876,""\D"", """")"),"#VALUE!")</f>
        <v>#VALUE!</v>
      </c>
    </row>
    <row r="876" spans="1:9" ht="15.75" customHeight="1">
      <c r="A876" s="1">
        <v>875</v>
      </c>
      <c r="B876" s="3">
        <v>876</v>
      </c>
      <c r="C876" s="3" t="s">
        <v>2587</v>
      </c>
      <c r="D876" s="3" t="s">
        <v>2588</v>
      </c>
      <c r="E876" s="3" t="s">
        <v>2589</v>
      </c>
      <c r="F876" s="3" t="s">
        <v>138</v>
      </c>
      <c r="G876" s="3">
        <v>0</v>
      </c>
      <c r="H876" s="3" t="s">
        <v>139</v>
      </c>
      <c r="I876" s="4" t="str">
        <f ca="1">IFERROR(__xludf.DUMMYFUNCTION("REGEXREPLACE(F877,""\D"", """")"),"25")</f>
        <v>25</v>
      </c>
    </row>
    <row r="877" spans="1:9" ht="15.75" customHeight="1">
      <c r="A877" s="1">
        <v>876</v>
      </c>
      <c r="B877" s="3">
        <v>877</v>
      </c>
      <c r="C877" s="3" t="s">
        <v>2590</v>
      </c>
      <c r="D877" s="3" t="s">
        <v>2591</v>
      </c>
      <c r="E877" s="3" t="s">
        <v>2592</v>
      </c>
      <c r="F877" s="3" t="s">
        <v>96</v>
      </c>
      <c r="G877" s="3">
        <v>0</v>
      </c>
      <c r="H877" s="3" t="s">
        <v>72</v>
      </c>
      <c r="I877" s="4" t="str">
        <f ca="1">IFERROR(__xludf.DUMMYFUNCTION("REGEXREPLACE(F878,""\D"", """")"),"9")</f>
        <v>9</v>
      </c>
    </row>
    <row r="878" spans="1:9" ht="15.75" customHeight="1">
      <c r="A878" s="1">
        <v>877</v>
      </c>
      <c r="B878" s="3">
        <v>878</v>
      </c>
      <c r="C878" s="3" t="s">
        <v>2593</v>
      </c>
      <c r="D878" s="3" t="s">
        <v>2594</v>
      </c>
      <c r="E878" s="3" t="s">
        <v>2595</v>
      </c>
      <c r="F878" s="3">
        <v>0</v>
      </c>
      <c r="I878" s="4" t="str">
        <f ca="1">IFERROR(__xludf.DUMMYFUNCTION("REGEXREPLACE(F879,""\D"", """")"),"#VALUE!")</f>
        <v>#VALUE!</v>
      </c>
    </row>
    <row r="879" spans="1:9" ht="15.75" customHeight="1">
      <c r="A879" s="1">
        <v>878</v>
      </c>
      <c r="B879" s="3">
        <v>879</v>
      </c>
      <c r="C879" s="3" t="s">
        <v>2596</v>
      </c>
      <c r="D879" s="3" t="s">
        <v>2597</v>
      </c>
      <c r="E879" s="3" t="s">
        <v>2598</v>
      </c>
      <c r="F879" s="3">
        <v>0</v>
      </c>
      <c r="I879" s="4" t="str">
        <f ca="1">IFERROR(__xludf.DUMMYFUNCTION("REGEXREPLACE(F880,""\D"", """")"),"#VALUE!")</f>
        <v>#VALUE!</v>
      </c>
    </row>
    <row r="880" spans="1:9" ht="15.75" customHeight="1">
      <c r="A880" s="1">
        <v>879</v>
      </c>
      <c r="B880" s="3">
        <v>880</v>
      </c>
      <c r="C880" s="3" t="s">
        <v>2599</v>
      </c>
      <c r="D880" s="3" t="s">
        <v>2600</v>
      </c>
      <c r="E880" s="3" t="s">
        <v>2601</v>
      </c>
      <c r="F880" s="3" t="s">
        <v>19</v>
      </c>
      <c r="G880" s="3">
        <v>3</v>
      </c>
      <c r="H880" s="3" t="s">
        <v>12</v>
      </c>
      <c r="I880" s="4" t="str">
        <f ca="1">IFERROR(__xludf.DUMMYFUNCTION("REGEXREPLACE(F881,""\D"", """")"),"7")</f>
        <v>7</v>
      </c>
    </row>
    <row r="881" spans="1:9" ht="15.75" customHeight="1">
      <c r="A881" s="1">
        <v>880</v>
      </c>
      <c r="B881" s="3">
        <v>881</v>
      </c>
      <c r="C881" s="3" t="s">
        <v>2602</v>
      </c>
      <c r="D881" s="3" t="s">
        <v>2603</v>
      </c>
      <c r="E881" s="3" t="s">
        <v>2604</v>
      </c>
      <c r="F881" s="3" t="s">
        <v>88</v>
      </c>
      <c r="G881" s="3">
        <v>0</v>
      </c>
      <c r="H881" s="3" t="s">
        <v>241</v>
      </c>
      <c r="I881" s="4" t="str">
        <f ca="1">IFERROR(__xludf.DUMMYFUNCTION("REGEXREPLACE(F882,""\D"", """")"),"4")</f>
        <v>4</v>
      </c>
    </row>
    <row r="882" spans="1:9" ht="15.75" customHeight="1">
      <c r="A882" s="1">
        <v>881</v>
      </c>
      <c r="B882" s="3">
        <v>882</v>
      </c>
      <c r="C882" s="3" t="s">
        <v>2605</v>
      </c>
      <c r="D882" s="3" t="s">
        <v>2606</v>
      </c>
      <c r="E882" s="3" t="s">
        <v>2607</v>
      </c>
      <c r="F882" s="3">
        <v>0</v>
      </c>
      <c r="I882" s="4" t="str">
        <f ca="1">IFERROR(__xludf.DUMMYFUNCTION("REGEXREPLACE(F883,""\D"", """")"),"#VALUE!")</f>
        <v>#VALUE!</v>
      </c>
    </row>
    <row r="883" spans="1:9" ht="15.75" customHeight="1">
      <c r="A883" s="1">
        <v>882</v>
      </c>
      <c r="B883" s="3">
        <v>883</v>
      </c>
      <c r="C883" s="3" t="s">
        <v>2608</v>
      </c>
      <c r="D883" s="3" t="s">
        <v>2609</v>
      </c>
      <c r="E883" s="3" t="s">
        <v>27</v>
      </c>
      <c r="F883" s="3">
        <v>0</v>
      </c>
      <c r="I883" s="4" t="str">
        <f ca="1">IFERROR(__xludf.DUMMYFUNCTION("REGEXREPLACE(F884,""\D"", """")"),"#VALUE!")</f>
        <v>#VALUE!</v>
      </c>
    </row>
    <row r="884" spans="1:9" ht="15.75" customHeight="1">
      <c r="A884" s="1">
        <v>883</v>
      </c>
      <c r="B884" s="3">
        <v>884</v>
      </c>
      <c r="C884" s="3" t="s">
        <v>2610</v>
      </c>
      <c r="D884" s="3" t="s">
        <v>2611</v>
      </c>
      <c r="E884" s="3" t="s">
        <v>2612</v>
      </c>
      <c r="F884" s="3" t="s">
        <v>61</v>
      </c>
      <c r="G884" s="3">
        <v>2</v>
      </c>
      <c r="H884" s="3" t="s">
        <v>89</v>
      </c>
      <c r="I884" s="4" t="str">
        <f ca="1">IFERROR(__xludf.DUMMYFUNCTION("REGEXREPLACE(F885,""\D"", """")"),"5")</f>
        <v>5</v>
      </c>
    </row>
    <row r="885" spans="1:9" ht="15.75" customHeight="1">
      <c r="A885" s="1">
        <v>884</v>
      </c>
      <c r="B885" s="3">
        <v>885</v>
      </c>
      <c r="C885" s="3" t="s">
        <v>2613</v>
      </c>
      <c r="D885" s="3" t="s">
        <v>2614</v>
      </c>
      <c r="E885" s="3" t="s">
        <v>27</v>
      </c>
      <c r="F885" s="3">
        <v>0</v>
      </c>
      <c r="I885" s="4" t="str">
        <f ca="1">IFERROR(__xludf.DUMMYFUNCTION("REGEXREPLACE(F886,""\D"", """")"),"#VALUE!")</f>
        <v>#VALUE!</v>
      </c>
    </row>
    <row r="886" spans="1:9" ht="15.75" customHeight="1">
      <c r="A886" s="1">
        <v>885</v>
      </c>
      <c r="B886" s="3">
        <v>886</v>
      </c>
      <c r="C886" s="3" t="s">
        <v>2615</v>
      </c>
      <c r="D886" s="3" t="s">
        <v>2616</v>
      </c>
      <c r="E886" s="3" t="s">
        <v>2617</v>
      </c>
      <c r="F886" s="3" t="s">
        <v>2618</v>
      </c>
      <c r="G886" s="3">
        <v>2</v>
      </c>
      <c r="H886" s="3" t="s">
        <v>222</v>
      </c>
      <c r="I886" s="4" t="str">
        <f ca="1">IFERROR(__xludf.DUMMYFUNCTION("REGEXREPLACE(F887,""\D"", """")"),"38")</f>
        <v>38</v>
      </c>
    </row>
    <row r="887" spans="1:9" ht="15.75" customHeight="1">
      <c r="A887" s="1">
        <v>886</v>
      </c>
      <c r="B887" s="3">
        <v>887</v>
      </c>
      <c r="C887" s="3" t="s">
        <v>2619</v>
      </c>
      <c r="D887" s="3" t="s">
        <v>2620</v>
      </c>
      <c r="E887" s="3" t="s">
        <v>2621</v>
      </c>
      <c r="F887" s="3" t="s">
        <v>303</v>
      </c>
      <c r="G887" s="3">
        <v>20</v>
      </c>
      <c r="H887" s="3" t="s">
        <v>200</v>
      </c>
      <c r="I887" s="4" t="str">
        <f ca="1">IFERROR(__xludf.DUMMYFUNCTION("REGEXREPLACE(F888,""\D"", """")"),"6")</f>
        <v>6</v>
      </c>
    </row>
    <row r="888" spans="1:9" ht="15.75" customHeight="1">
      <c r="A888" s="1">
        <v>887</v>
      </c>
      <c r="B888" s="3">
        <v>888</v>
      </c>
      <c r="C888" s="3" t="s">
        <v>2622</v>
      </c>
      <c r="D888" s="3" t="s">
        <v>2623</v>
      </c>
      <c r="E888" s="3" t="s">
        <v>2624</v>
      </c>
      <c r="F888" s="3" t="s">
        <v>61</v>
      </c>
      <c r="G888" s="3">
        <v>13</v>
      </c>
      <c r="H888" s="3" t="s">
        <v>40</v>
      </c>
      <c r="I888" s="4" t="str">
        <f ca="1">IFERROR(__xludf.DUMMYFUNCTION("REGEXREPLACE(F889,""\D"", """")"),"5")</f>
        <v>5</v>
      </c>
    </row>
    <row r="889" spans="1:9" ht="15.75" customHeight="1">
      <c r="A889" s="1">
        <v>888</v>
      </c>
      <c r="B889" s="3">
        <v>889</v>
      </c>
      <c r="C889" s="3" t="s">
        <v>2625</v>
      </c>
      <c r="D889" s="3" t="s">
        <v>2626</v>
      </c>
      <c r="E889" s="3" t="s">
        <v>27</v>
      </c>
      <c r="F889" s="3">
        <v>0</v>
      </c>
      <c r="I889" s="4" t="str">
        <f ca="1">IFERROR(__xludf.DUMMYFUNCTION("REGEXREPLACE(F890,""\D"", """")"),"#VALUE!")</f>
        <v>#VALUE!</v>
      </c>
    </row>
    <row r="890" spans="1:9" ht="15.75" customHeight="1">
      <c r="A890" s="1">
        <v>889</v>
      </c>
      <c r="B890" s="3">
        <v>890</v>
      </c>
      <c r="C890" s="3" t="s">
        <v>2627</v>
      </c>
      <c r="D890" s="3" t="s">
        <v>2628</v>
      </c>
      <c r="E890" s="3" t="s">
        <v>2629</v>
      </c>
      <c r="F890" s="3" t="s">
        <v>386</v>
      </c>
      <c r="G890" s="3">
        <v>18</v>
      </c>
      <c r="H890" s="3" t="s">
        <v>222</v>
      </c>
      <c r="I890" s="4" t="str">
        <f ca="1">IFERROR(__xludf.DUMMYFUNCTION("REGEXREPLACE(F891,""\D"", """")"),"22")</f>
        <v>22</v>
      </c>
    </row>
    <row r="891" spans="1:9" ht="15.75" customHeight="1">
      <c r="A891" s="1">
        <v>890</v>
      </c>
      <c r="B891" s="3">
        <v>891</v>
      </c>
      <c r="C891" s="3" t="s">
        <v>2630</v>
      </c>
      <c r="D891" s="3" t="s">
        <v>2631</v>
      </c>
      <c r="E891" s="3" t="s">
        <v>2632</v>
      </c>
      <c r="F891" s="3">
        <v>0</v>
      </c>
      <c r="I891" s="4" t="str">
        <f ca="1">IFERROR(__xludf.DUMMYFUNCTION("REGEXREPLACE(F892,""\D"", """")"),"#VALUE!")</f>
        <v>#VALUE!</v>
      </c>
    </row>
    <row r="892" spans="1:9" ht="15.75" customHeight="1">
      <c r="A892" s="1">
        <v>891</v>
      </c>
      <c r="B892" s="3">
        <v>892</v>
      </c>
      <c r="C892" s="3" t="s">
        <v>2633</v>
      </c>
      <c r="D892" s="3" t="s">
        <v>2634</v>
      </c>
      <c r="E892" s="3" t="s">
        <v>27</v>
      </c>
      <c r="F892" s="3">
        <v>0</v>
      </c>
      <c r="I892" s="4" t="str">
        <f ca="1">IFERROR(__xludf.DUMMYFUNCTION("REGEXREPLACE(F893,""\D"", """")"),"#VALUE!")</f>
        <v>#VALUE!</v>
      </c>
    </row>
    <row r="893" spans="1:9" ht="15.75" customHeight="1">
      <c r="A893" s="1">
        <v>892</v>
      </c>
      <c r="B893" s="3">
        <v>893</v>
      </c>
      <c r="C893" s="3" t="s">
        <v>2635</v>
      </c>
      <c r="D893" s="3" t="s">
        <v>2636</v>
      </c>
      <c r="E893" s="3" t="s">
        <v>2637</v>
      </c>
      <c r="F893" s="3" t="s">
        <v>121</v>
      </c>
      <c r="G893" s="3">
        <v>22</v>
      </c>
      <c r="H893" s="3" t="s">
        <v>2638</v>
      </c>
      <c r="I893" s="4" t="str">
        <f ca="1">IFERROR(__xludf.DUMMYFUNCTION("REGEXREPLACE(F894,""\D"", """")"),"17")</f>
        <v>17</v>
      </c>
    </row>
    <row r="894" spans="1:9" ht="15.75" customHeight="1">
      <c r="A894" s="1">
        <v>893</v>
      </c>
      <c r="B894" s="3">
        <v>894</v>
      </c>
      <c r="C894" s="3" t="s">
        <v>2639</v>
      </c>
      <c r="D894" s="3" t="s">
        <v>2640</v>
      </c>
      <c r="E894" s="3" t="s">
        <v>2641</v>
      </c>
      <c r="F894" s="3">
        <v>0</v>
      </c>
      <c r="I894" s="4" t="str">
        <f ca="1">IFERROR(__xludf.DUMMYFUNCTION("REGEXREPLACE(F895,""\D"", """")"),"#VALUE!")</f>
        <v>#VALUE!</v>
      </c>
    </row>
    <row r="895" spans="1:9" ht="15.75" customHeight="1">
      <c r="A895" s="1">
        <v>894</v>
      </c>
      <c r="B895" s="3">
        <v>895</v>
      </c>
      <c r="C895" s="3" t="s">
        <v>2642</v>
      </c>
      <c r="D895" s="3" t="s">
        <v>2643</v>
      </c>
      <c r="E895" s="3" t="s">
        <v>27</v>
      </c>
      <c r="F895" s="3">
        <v>0</v>
      </c>
      <c r="I895" s="4" t="str">
        <f ca="1">IFERROR(__xludf.DUMMYFUNCTION("REGEXREPLACE(F896,""\D"", """")"),"#VALUE!")</f>
        <v>#VALUE!</v>
      </c>
    </row>
    <row r="896" spans="1:9" ht="15.75" customHeight="1">
      <c r="A896" s="1">
        <v>895</v>
      </c>
      <c r="B896" s="3">
        <v>896</v>
      </c>
      <c r="C896" s="3" t="s">
        <v>2644</v>
      </c>
      <c r="D896" s="3" t="s">
        <v>2645</v>
      </c>
      <c r="E896" s="3" t="s">
        <v>2646</v>
      </c>
      <c r="F896" s="3">
        <v>0</v>
      </c>
      <c r="I896" s="4" t="str">
        <f ca="1">IFERROR(__xludf.DUMMYFUNCTION("REGEXREPLACE(F897,""\D"", """")"),"#VALUE!")</f>
        <v>#VALUE!</v>
      </c>
    </row>
    <row r="897" spans="1:9" ht="15.75" customHeight="1">
      <c r="A897" s="1">
        <v>896</v>
      </c>
      <c r="B897" s="3">
        <v>897</v>
      </c>
      <c r="C897" s="3" t="s">
        <v>2647</v>
      </c>
      <c r="D897" s="3" t="s">
        <v>2648</v>
      </c>
      <c r="E897" s="3" t="s">
        <v>27</v>
      </c>
      <c r="F897" s="3">
        <v>0</v>
      </c>
      <c r="I897" s="4" t="str">
        <f ca="1">IFERROR(__xludf.DUMMYFUNCTION("REGEXREPLACE(F898,""\D"", """")"),"#VALUE!")</f>
        <v>#VALUE!</v>
      </c>
    </row>
    <row r="898" spans="1:9" ht="15.75" customHeight="1">
      <c r="A898" s="1">
        <v>897</v>
      </c>
      <c r="B898" s="3">
        <v>898</v>
      </c>
      <c r="C898" s="3" t="s">
        <v>2649</v>
      </c>
      <c r="D898" s="3" t="s">
        <v>2650</v>
      </c>
      <c r="E898" s="3" t="s">
        <v>2651</v>
      </c>
      <c r="F898" s="3" t="s">
        <v>655</v>
      </c>
      <c r="G898" s="3">
        <v>19</v>
      </c>
      <c r="H898" s="3" t="s">
        <v>2638</v>
      </c>
      <c r="I898" s="4" t="str">
        <f ca="1">IFERROR(__xludf.DUMMYFUNCTION("REGEXREPLACE(F899,""\D"", """")"),"20")</f>
        <v>20</v>
      </c>
    </row>
    <row r="899" spans="1:9" ht="15.75" customHeight="1">
      <c r="A899" s="1">
        <v>898</v>
      </c>
      <c r="B899" s="3">
        <v>899</v>
      </c>
      <c r="C899" s="3" t="s">
        <v>2652</v>
      </c>
      <c r="D899" s="3" t="s">
        <v>2653</v>
      </c>
      <c r="E899" s="3" t="s">
        <v>2654</v>
      </c>
      <c r="F899" s="3" t="s">
        <v>317</v>
      </c>
      <c r="G899" s="3">
        <v>4</v>
      </c>
      <c r="H899" s="3" t="s">
        <v>248</v>
      </c>
      <c r="I899" s="4" t="str">
        <f ca="1">IFERROR(__xludf.DUMMYFUNCTION("REGEXREPLACE(F900,""\D"", """")"),"8")</f>
        <v>8</v>
      </c>
    </row>
    <row r="900" spans="1:9" ht="15.75" customHeight="1">
      <c r="A900" s="1">
        <v>899</v>
      </c>
      <c r="B900" s="3">
        <v>900</v>
      </c>
      <c r="C900" s="3" t="s">
        <v>2655</v>
      </c>
      <c r="D900" s="3" t="s">
        <v>2656</v>
      </c>
      <c r="E900" s="3" t="s">
        <v>2657</v>
      </c>
      <c r="F900" s="3" t="s">
        <v>840</v>
      </c>
      <c r="G900" s="3">
        <v>27</v>
      </c>
      <c r="H900" s="3" t="s">
        <v>1173</v>
      </c>
      <c r="I900" s="4" t="str">
        <f ca="1">IFERROR(__xludf.DUMMYFUNCTION("REGEXREPLACE(F901,""\D"", """")"),"31")</f>
        <v>31</v>
      </c>
    </row>
    <row r="901" spans="1:9" ht="15.75" customHeight="1">
      <c r="A901" s="1">
        <v>900</v>
      </c>
      <c r="B901" s="3">
        <v>901</v>
      </c>
      <c r="C901" s="3" t="s">
        <v>2658</v>
      </c>
      <c r="D901" s="3" t="s">
        <v>2659</v>
      </c>
      <c r="E901" s="3" t="s">
        <v>2660</v>
      </c>
      <c r="F901" s="3">
        <v>0</v>
      </c>
      <c r="I901" s="4" t="str">
        <f ca="1">IFERROR(__xludf.DUMMYFUNCTION("REGEXREPLACE(F902,""\D"", """")"),"#VALUE!")</f>
        <v>#VALUE!</v>
      </c>
    </row>
    <row r="902" spans="1:9" ht="15.75" customHeight="1">
      <c r="A902" s="1">
        <v>901</v>
      </c>
      <c r="B902" s="3">
        <v>902</v>
      </c>
      <c r="C902" s="3" t="s">
        <v>2661</v>
      </c>
      <c r="D902" s="3" t="s">
        <v>2662</v>
      </c>
      <c r="E902" s="3" t="s">
        <v>27</v>
      </c>
      <c r="F902" s="3">
        <v>0</v>
      </c>
      <c r="I902" s="4" t="str">
        <f ca="1">IFERROR(__xludf.DUMMYFUNCTION("REGEXREPLACE(F903,""\D"", """")"),"#VALUE!")</f>
        <v>#VALUE!</v>
      </c>
    </row>
    <row r="903" spans="1:9" ht="15.75" customHeight="1">
      <c r="A903" s="1">
        <v>902</v>
      </c>
      <c r="B903" s="3">
        <v>903</v>
      </c>
      <c r="C903" s="3" t="s">
        <v>2663</v>
      </c>
      <c r="D903" s="3" t="s">
        <v>2664</v>
      </c>
      <c r="E903" s="3" t="s">
        <v>27</v>
      </c>
      <c r="F903" s="3">
        <v>0</v>
      </c>
      <c r="I903" s="4" t="str">
        <f ca="1">IFERROR(__xludf.DUMMYFUNCTION("REGEXREPLACE(F904,""\D"", """")"),"#VALUE!")</f>
        <v>#VALUE!</v>
      </c>
    </row>
    <row r="904" spans="1:9" ht="15.75" customHeight="1">
      <c r="A904" s="1">
        <v>903</v>
      </c>
      <c r="B904" s="3">
        <v>904</v>
      </c>
      <c r="C904" s="3" t="s">
        <v>2665</v>
      </c>
      <c r="D904" s="3" t="s">
        <v>2666</v>
      </c>
      <c r="E904" s="3" t="s">
        <v>27</v>
      </c>
      <c r="F904" s="3">
        <v>0</v>
      </c>
      <c r="I904" s="4" t="str">
        <f ca="1">IFERROR(__xludf.DUMMYFUNCTION("REGEXREPLACE(F905,""\D"", """")"),"#VALUE!")</f>
        <v>#VALUE!</v>
      </c>
    </row>
    <row r="905" spans="1:9" ht="15.75" customHeight="1">
      <c r="A905" s="1">
        <v>904</v>
      </c>
      <c r="B905" s="3">
        <v>905</v>
      </c>
      <c r="C905" s="3" t="s">
        <v>2667</v>
      </c>
      <c r="D905" s="3" t="s">
        <v>2668</v>
      </c>
      <c r="E905" s="3" t="s">
        <v>2669</v>
      </c>
      <c r="F905" s="3" t="s">
        <v>559</v>
      </c>
      <c r="G905" s="3">
        <v>61</v>
      </c>
      <c r="H905" s="3" t="s">
        <v>860</v>
      </c>
      <c r="I905" s="4" t="str">
        <f ca="1">IFERROR(__xludf.DUMMYFUNCTION("REGEXREPLACE(F906,""\D"", """")"),"19")</f>
        <v>19</v>
      </c>
    </row>
    <row r="906" spans="1:9" ht="15.75" customHeight="1">
      <c r="A906" s="1">
        <v>905</v>
      </c>
      <c r="B906" s="3">
        <v>906</v>
      </c>
      <c r="C906" s="3" t="s">
        <v>2670</v>
      </c>
      <c r="D906" s="3" t="s">
        <v>2671</v>
      </c>
      <c r="E906" s="3" t="s">
        <v>2672</v>
      </c>
      <c r="F906" s="3">
        <v>0</v>
      </c>
      <c r="I906" s="4" t="str">
        <f ca="1">IFERROR(__xludf.DUMMYFUNCTION("REGEXREPLACE(F907,""\D"", """")"),"#VALUE!")</f>
        <v>#VALUE!</v>
      </c>
    </row>
    <row r="907" spans="1:9" ht="15.75" customHeight="1">
      <c r="A907" s="1">
        <v>906</v>
      </c>
      <c r="B907" s="3">
        <v>907</v>
      </c>
      <c r="C907" s="3" t="s">
        <v>2673</v>
      </c>
      <c r="D907" s="3" t="s">
        <v>2674</v>
      </c>
      <c r="E907" s="3" t="s">
        <v>2675</v>
      </c>
      <c r="F907" s="3" t="s">
        <v>457</v>
      </c>
      <c r="G907" s="3">
        <v>9</v>
      </c>
      <c r="H907" s="3" t="s">
        <v>139</v>
      </c>
      <c r="I907" s="4" t="str">
        <f ca="1">IFERROR(__xludf.DUMMYFUNCTION("REGEXREPLACE(F908,""\D"", """")"),"16")</f>
        <v>16</v>
      </c>
    </row>
    <row r="908" spans="1:9" ht="15.75" customHeight="1">
      <c r="A908" s="1">
        <v>907</v>
      </c>
      <c r="B908" s="3">
        <v>908</v>
      </c>
      <c r="C908" s="3" t="s">
        <v>2676</v>
      </c>
      <c r="D908" s="3" t="s">
        <v>2677</v>
      </c>
      <c r="E908" s="3" t="s">
        <v>2678</v>
      </c>
      <c r="F908" s="3" t="s">
        <v>317</v>
      </c>
      <c r="G908" s="3">
        <v>27</v>
      </c>
      <c r="H908" s="3" t="s">
        <v>1831</v>
      </c>
      <c r="I908" s="4" t="str">
        <f ca="1">IFERROR(__xludf.DUMMYFUNCTION("REGEXREPLACE(F909,""\D"", """")"),"8")</f>
        <v>8</v>
      </c>
    </row>
    <row r="909" spans="1:9" ht="15.75" customHeight="1">
      <c r="A909" s="1">
        <v>908</v>
      </c>
      <c r="B909" s="3">
        <v>909</v>
      </c>
      <c r="C909" s="3" t="s">
        <v>2679</v>
      </c>
      <c r="D909" s="3" t="s">
        <v>2680</v>
      </c>
      <c r="E909" s="3" t="s">
        <v>2681</v>
      </c>
      <c r="F909" s="3">
        <v>0</v>
      </c>
      <c r="I909" s="4" t="str">
        <f ca="1">IFERROR(__xludf.DUMMYFUNCTION("REGEXREPLACE(F910,""\D"", """")"),"#VALUE!")</f>
        <v>#VALUE!</v>
      </c>
    </row>
    <row r="910" spans="1:9" ht="15.75" customHeight="1">
      <c r="A910" s="1">
        <v>909</v>
      </c>
      <c r="B910" s="3">
        <v>910</v>
      </c>
      <c r="C910" s="3" t="s">
        <v>2682</v>
      </c>
      <c r="D910" s="3" t="s">
        <v>2683</v>
      </c>
      <c r="E910" s="3" t="s">
        <v>2684</v>
      </c>
      <c r="F910" s="3">
        <v>0</v>
      </c>
      <c r="I910" s="4" t="str">
        <f ca="1">IFERROR(__xludf.DUMMYFUNCTION("REGEXREPLACE(F911,""\D"", """")"),"#VALUE!")</f>
        <v>#VALUE!</v>
      </c>
    </row>
    <row r="911" spans="1:9" ht="15.75" customHeight="1">
      <c r="A911" s="1">
        <v>910</v>
      </c>
      <c r="B911" s="3">
        <v>911</v>
      </c>
      <c r="C911" s="3" t="s">
        <v>2685</v>
      </c>
      <c r="D911" s="3" t="s">
        <v>2686</v>
      </c>
      <c r="E911" s="3" t="s">
        <v>2687</v>
      </c>
      <c r="F911" s="3" t="s">
        <v>303</v>
      </c>
      <c r="G911" s="3">
        <v>0</v>
      </c>
      <c r="H911" s="3" t="s">
        <v>266</v>
      </c>
      <c r="I911" s="4" t="str">
        <f ca="1">IFERROR(__xludf.DUMMYFUNCTION("REGEXREPLACE(F912,""\D"", """")"),"6")</f>
        <v>6</v>
      </c>
    </row>
    <row r="912" spans="1:9" ht="15.75" customHeight="1">
      <c r="A912" s="1">
        <v>911</v>
      </c>
      <c r="B912" s="3">
        <v>912</v>
      </c>
      <c r="C912" s="3" t="s">
        <v>2688</v>
      </c>
      <c r="D912" s="3" t="s">
        <v>2689</v>
      </c>
      <c r="E912" s="3" t="s">
        <v>2690</v>
      </c>
      <c r="F912" s="3">
        <v>0</v>
      </c>
      <c r="I912" s="4" t="str">
        <f ca="1">IFERROR(__xludf.DUMMYFUNCTION("REGEXREPLACE(F913,""\D"", """")"),"#VALUE!")</f>
        <v>#VALUE!</v>
      </c>
    </row>
    <row r="913" spans="1:9" ht="15.75" customHeight="1">
      <c r="A913" s="1">
        <v>912</v>
      </c>
      <c r="B913" s="3">
        <v>913</v>
      </c>
      <c r="C913" s="3" t="s">
        <v>2691</v>
      </c>
      <c r="D913" s="3" t="s">
        <v>2692</v>
      </c>
      <c r="E913" s="3" t="s">
        <v>2693</v>
      </c>
      <c r="F913" s="3" t="s">
        <v>559</v>
      </c>
      <c r="G913" s="3">
        <v>0</v>
      </c>
      <c r="H913" s="3" t="s">
        <v>642</v>
      </c>
      <c r="I913" s="4" t="str">
        <f ca="1">IFERROR(__xludf.DUMMYFUNCTION("REGEXREPLACE(F914,""\D"", """")"),"19")</f>
        <v>19</v>
      </c>
    </row>
    <row r="914" spans="1:9" ht="15.75" customHeight="1">
      <c r="A914" s="1">
        <v>913</v>
      </c>
      <c r="B914" s="3">
        <v>914</v>
      </c>
      <c r="C914" s="3" t="s">
        <v>2694</v>
      </c>
      <c r="D914" s="3" t="s">
        <v>2695</v>
      </c>
      <c r="E914" s="3" t="s">
        <v>2696</v>
      </c>
      <c r="F914" s="3" t="s">
        <v>44</v>
      </c>
      <c r="G914" s="3">
        <v>0</v>
      </c>
      <c r="H914" s="3" t="s">
        <v>248</v>
      </c>
      <c r="I914" s="4" t="str">
        <f ca="1">IFERROR(__xludf.DUMMYFUNCTION("REGEXREPLACE(F915,""\D"", """")"),"12")</f>
        <v>12</v>
      </c>
    </row>
    <row r="915" spans="1:9" ht="15.75" customHeight="1">
      <c r="A915" s="1">
        <v>914</v>
      </c>
      <c r="B915" s="3">
        <v>915</v>
      </c>
      <c r="C915" s="3" t="s">
        <v>2697</v>
      </c>
      <c r="D915" s="3" t="s">
        <v>2698</v>
      </c>
      <c r="E915" s="3" t="s">
        <v>2699</v>
      </c>
      <c r="F915" s="3" t="s">
        <v>2136</v>
      </c>
      <c r="G915" s="3">
        <v>18</v>
      </c>
      <c r="H915" s="3" t="s">
        <v>1766</v>
      </c>
      <c r="I915" s="4" t="str">
        <f ca="1">IFERROR(__xludf.DUMMYFUNCTION("REGEXREPLACE(F916,""\D"", """")"),"52")</f>
        <v>52</v>
      </c>
    </row>
    <row r="916" spans="1:9" ht="15.75" customHeight="1">
      <c r="A916" s="1">
        <v>915</v>
      </c>
      <c r="B916" s="3">
        <v>916</v>
      </c>
      <c r="C916" s="3" t="s">
        <v>2700</v>
      </c>
      <c r="D916" s="3" t="s">
        <v>2701</v>
      </c>
      <c r="E916" s="3" t="s">
        <v>2702</v>
      </c>
      <c r="F916" s="3" t="s">
        <v>88</v>
      </c>
      <c r="G916" s="3">
        <v>4</v>
      </c>
      <c r="H916" s="3" t="s">
        <v>394</v>
      </c>
      <c r="I916" s="4" t="str">
        <f ca="1">IFERROR(__xludf.DUMMYFUNCTION("REGEXREPLACE(F917,""\D"", """")"),"4")</f>
        <v>4</v>
      </c>
    </row>
    <row r="917" spans="1:9" ht="15.75" customHeight="1">
      <c r="A917" s="1">
        <v>916</v>
      </c>
      <c r="B917" s="3">
        <v>917</v>
      </c>
      <c r="C917" s="3" t="s">
        <v>2703</v>
      </c>
      <c r="D917" s="3" t="s">
        <v>2704</v>
      </c>
      <c r="E917" s="3" t="s">
        <v>2705</v>
      </c>
      <c r="F917" s="3" t="s">
        <v>1165</v>
      </c>
      <c r="G917" s="3">
        <v>27</v>
      </c>
      <c r="H917" s="3" t="s">
        <v>426</v>
      </c>
      <c r="I917" s="4" t="str">
        <f ca="1">IFERROR(__xludf.DUMMYFUNCTION("REGEXREPLACE(F918,""\D"", """")"),"23")</f>
        <v>23</v>
      </c>
    </row>
    <row r="918" spans="1:9" ht="15.75" customHeight="1">
      <c r="A918" s="1">
        <v>917</v>
      </c>
      <c r="B918" s="3">
        <v>918</v>
      </c>
      <c r="C918" s="3" t="s">
        <v>2706</v>
      </c>
      <c r="D918" s="3" t="s">
        <v>2707</v>
      </c>
      <c r="E918" s="3" t="s">
        <v>27</v>
      </c>
      <c r="F918" s="3">
        <v>0</v>
      </c>
      <c r="I918" s="4" t="str">
        <f ca="1">IFERROR(__xludf.DUMMYFUNCTION("REGEXREPLACE(F919,""\D"", """")"),"#VALUE!")</f>
        <v>#VALUE!</v>
      </c>
    </row>
    <row r="919" spans="1:9" ht="15.75" customHeight="1">
      <c r="A919" s="1">
        <v>918</v>
      </c>
      <c r="B919" s="3">
        <v>919</v>
      </c>
      <c r="C919" s="3" t="s">
        <v>2708</v>
      </c>
      <c r="D919" s="3" t="s">
        <v>2709</v>
      </c>
      <c r="E919" s="3" t="s">
        <v>2710</v>
      </c>
      <c r="F919" s="3" t="s">
        <v>39</v>
      </c>
      <c r="G919" s="3">
        <v>27</v>
      </c>
      <c r="H919" s="3" t="s">
        <v>122</v>
      </c>
      <c r="I919" s="4" t="str">
        <f ca="1">IFERROR(__xludf.DUMMYFUNCTION("REGEXREPLACE(F920,""\D"", """")"),"14")</f>
        <v>14</v>
      </c>
    </row>
    <row r="920" spans="1:9" ht="15.75" customHeight="1">
      <c r="A920" s="1">
        <v>919</v>
      </c>
      <c r="B920" s="3">
        <v>920</v>
      </c>
      <c r="C920" s="3" t="s">
        <v>2711</v>
      </c>
      <c r="D920" s="3" t="s">
        <v>2712</v>
      </c>
      <c r="E920" s="3" t="s">
        <v>27</v>
      </c>
      <c r="F920" s="3">
        <v>0</v>
      </c>
      <c r="I920" s="4" t="str">
        <f ca="1">IFERROR(__xludf.DUMMYFUNCTION("REGEXREPLACE(F921,""\D"", """")"),"#VALUE!")</f>
        <v>#VALUE!</v>
      </c>
    </row>
    <row r="921" spans="1:9" ht="15.75" customHeight="1">
      <c r="A921" s="1">
        <v>920</v>
      </c>
      <c r="B921" s="3">
        <v>921</v>
      </c>
      <c r="C921" s="3" t="s">
        <v>2713</v>
      </c>
      <c r="D921" s="3" t="s">
        <v>2714</v>
      </c>
      <c r="E921" s="3" t="s">
        <v>2715</v>
      </c>
      <c r="F921" s="3">
        <v>0</v>
      </c>
      <c r="I921" s="4" t="str">
        <f ca="1">IFERROR(__xludf.DUMMYFUNCTION("REGEXREPLACE(F922,""\D"", """")"),"#VALUE!")</f>
        <v>#VALUE!</v>
      </c>
    </row>
    <row r="922" spans="1:9" ht="15.75" customHeight="1">
      <c r="A922" s="1">
        <v>921</v>
      </c>
      <c r="B922" s="3">
        <v>922</v>
      </c>
      <c r="C922" s="3" t="s">
        <v>2716</v>
      </c>
      <c r="D922" s="3" t="s">
        <v>2717</v>
      </c>
      <c r="E922" s="3" t="s">
        <v>27</v>
      </c>
      <c r="F922" s="3">
        <v>0</v>
      </c>
      <c r="I922" s="4" t="str">
        <f ca="1">IFERROR(__xludf.DUMMYFUNCTION("REGEXREPLACE(F923,""\D"", """")"),"#VALUE!")</f>
        <v>#VALUE!</v>
      </c>
    </row>
    <row r="923" spans="1:9" ht="15.75" customHeight="1">
      <c r="A923" s="1">
        <v>922</v>
      </c>
      <c r="B923" s="3">
        <v>923</v>
      </c>
      <c r="C923" s="3" t="s">
        <v>2718</v>
      </c>
      <c r="D923" s="3" t="s">
        <v>2719</v>
      </c>
      <c r="E923" s="3" t="s">
        <v>2720</v>
      </c>
      <c r="F923" s="3">
        <v>0</v>
      </c>
      <c r="I923" s="4" t="str">
        <f ca="1">IFERROR(__xludf.DUMMYFUNCTION("REGEXREPLACE(F924,""\D"", """")"),"#VALUE!")</f>
        <v>#VALUE!</v>
      </c>
    </row>
    <row r="924" spans="1:9" ht="15.75" customHeight="1">
      <c r="A924" s="1">
        <v>923</v>
      </c>
      <c r="B924" s="3">
        <v>924</v>
      </c>
      <c r="C924" s="3" t="s">
        <v>2721</v>
      </c>
      <c r="D924" s="3" t="s">
        <v>2722</v>
      </c>
      <c r="E924" s="3" t="s">
        <v>27</v>
      </c>
      <c r="F924" s="3">
        <v>0</v>
      </c>
      <c r="I924" s="4" t="str">
        <f ca="1">IFERROR(__xludf.DUMMYFUNCTION("REGEXREPLACE(F925,""\D"", """")"),"#VALUE!")</f>
        <v>#VALUE!</v>
      </c>
    </row>
    <row r="925" spans="1:9" ht="15.75" customHeight="1">
      <c r="A925" s="1">
        <v>924</v>
      </c>
      <c r="B925" s="3">
        <v>925</v>
      </c>
      <c r="C925" s="3" t="s">
        <v>2723</v>
      </c>
      <c r="D925" s="3" t="s">
        <v>2724</v>
      </c>
      <c r="E925" s="3" t="s">
        <v>2725</v>
      </c>
      <c r="F925" s="3" t="s">
        <v>61</v>
      </c>
      <c r="G925" s="3">
        <v>8</v>
      </c>
      <c r="H925" s="3" t="s">
        <v>651</v>
      </c>
      <c r="I925" s="4" t="str">
        <f ca="1">IFERROR(__xludf.DUMMYFUNCTION("REGEXREPLACE(F926,""\D"", """")"),"5")</f>
        <v>5</v>
      </c>
    </row>
    <row r="926" spans="1:9" ht="15.75" customHeight="1">
      <c r="A926" s="1">
        <v>925</v>
      </c>
      <c r="B926" s="3">
        <v>926</v>
      </c>
      <c r="C926" s="3" t="s">
        <v>2726</v>
      </c>
      <c r="D926" s="3" t="s">
        <v>2727</v>
      </c>
      <c r="E926" s="3" t="s">
        <v>2728</v>
      </c>
      <c r="F926" s="3">
        <v>0</v>
      </c>
      <c r="I926" s="4" t="str">
        <f ca="1">IFERROR(__xludf.DUMMYFUNCTION("REGEXREPLACE(F927,""\D"", """")"),"#VALUE!")</f>
        <v>#VALUE!</v>
      </c>
    </row>
    <row r="927" spans="1:9" ht="15.75" customHeight="1">
      <c r="A927" s="1">
        <v>926</v>
      </c>
      <c r="B927" s="3">
        <v>927</v>
      </c>
      <c r="C927" s="3" t="s">
        <v>2729</v>
      </c>
      <c r="D927" s="3" t="s">
        <v>2730</v>
      </c>
      <c r="E927" s="3" t="s">
        <v>2731</v>
      </c>
      <c r="F927" s="3" t="s">
        <v>317</v>
      </c>
      <c r="G927" s="3">
        <v>13</v>
      </c>
      <c r="H927" s="3" t="s">
        <v>45</v>
      </c>
      <c r="I927" s="4" t="str">
        <f ca="1">IFERROR(__xludf.DUMMYFUNCTION("REGEXREPLACE(F928,""\D"", """")"),"8")</f>
        <v>8</v>
      </c>
    </row>
    <row r="928" spans="1:9" ht="15.75" customHeight="1">
      <c r="A928" s="1">
        <v>927</v>
      </c>
      <c r="B928" s="3">
        <v>928</v>
      </c>
      <c r="C928" s="3" t="s">
        <v>2732</v>
      </c>
      <c r="D928" s="3" t="s">
        <v>2733</v>
      </c>
      <c r="E928" s="3" t="s">
        <v>2734</v>
      </c>
      <c r="F928" s="3" t="s">
        <v>317</v>
      </c>
      <c r="G928" s="3">
        <v>21</v>
      </c>
      <c r="H928" s="3" t="s">
        <v>1516</v>
      </c>
      <c r="I928" s="4" t="str">
        <f ca="1">IFERROR(__xludf.DUMMYFUNCTION("REGEXREPLACE(F929,""\D"", """")"),"8")</f>
        <v>8</v>
      </c>
    </row>
    <row r="929" spans="1:9" ht="15.75" customHeight="1">
      <c r="A929" s="1">
        <v>928</v>
      </c>
      <c r="B929" s="3">
        <v>929</v>
      </c>
      <c r="C929" s="3" t="s">
        <v>2735</v>
      </c>
      <c r="D929" s="3" t="s">
        <v>2736</v>
      </c>
      <c r="E929" s="3" t="s">
        <v>2737</v>
      </c>
      <c r="F929" s="3" t="s">
        <v>303</v>
      </c>
      <c r="G929" s="3">
        <v>4</v>
      </c>
      <c r="H929" s="3" t="s">
        <v>12</v>
      </c>
      <c r="I929" s="4" t="str">
        <f ca="1">IFERROR(__xludf.DUMMYFUNCTION("REGEXREPLACE(F930,""\D"", """")"),"6")</f>
        <v>6</v>
      </c>
    </row>
    <row r="930" spans="1:9" ht="15.75" customHeight="1">
      <c r="A930" s="1">
        <v>929</v>
      </c>
      <c r="B930" s="3">
        <v>930</v>
      </c>
      <c r="C930" s="3" t="s">
        <v>2738</v>
      </c>
      <c r="D930" s="3" t="s">
        <v>2739</v>
      </c>
      <c r="E930" s="3" t="s">
        <v>2740</v>
      </c>
      <c r="F930" s="3" t="s">
        <v>812</v>
      </c>
      <c r="G930" s="3">
        <v>2</v>
      </c>
      <c r="H930" s="3" t="s">
        <v>651</v>
      </c>
      <c r="I930" s="4" t="str">
        <f ca="1">IFERROR(__xludf.DUMMYFUNCTION("REGEXREPLACE(F931,""\D"", """")"),"11")</f>
        <v>11</v>
      </c>
    </row>
    <row r="931" spans="1:9" ht="15.75" customHeight="1">
      <c r="A931" s="1">
        <v>930</v>
      </c>
      <c r="B931" s="3">
        <v>931</v>
      </c>
      <c r="C931" s="3" t="s">
        <v>2741</v>
      </c>
      <c r="D931" s="3" t="s">
        <v>2742</v>
      </c>
      <c r="E931" s="3" t="s">
        <v>2743</v>
      </c>
      <c r="F931" s="3" t="s">
        <v>386</v>
      </c>
      <c r="G931" s="3">
        <v>26</v>
      </c>
      <c r="H931" s="3" t="s">
        <v>801</v>
      </c>
      <c r="I931" s="4" t="str">
        <f ca="1">IFERROR(__xludf.DUMMYFUNCTION("REGEXREPLACE(F932,""\D"", """")"),"22")</f>
        <v>22</v>
      </c>
    </row>
    <row r="932" spans="1:9" ht="15.75" customHeight="1">
      <c r="A932" s="1">
        <v>931</v>
      </c>
      <c r="B932" s="3">
        <v>932</v>
      </c>
      <c r="C932" s="3" t="s">
        <v>2744</v>
      </c>
      <c r="D932" s="3" t="s">
        <v>2745</v>
      </c>
      <c r="E932" s="3" t="s">
        <v>2746</v>
      </c>
      <c r="F932" s="3">
        <v>0</v>
      </c>
      <c r="I932" s="4" t="str">
        <f ca="1">IFERROR(__xludf.DUMMYFUNCTION("REGEXREPLACE(F933,""\D"", """")"),"#VALUE!")</f>
        <v>#VALUE!</v>
      </c>
    </row>
    <row r="933" spans="1:9" ht="15.75" customHeight="1">
      <c r="A933" s="1">
        <v>932</v>
      </c>
      <c r="B933" s="3">
        <v>933</v>
      </c>
      <c r="C933" s="3" t="s">
        <v>2747</v>
      </c>
      <c r="D933" s="3" t="s">
        <v>2748</v>
      </c>
      <c r="E933" s="3" t="s">
        <v>2749</v>
      </c>
      <c r="F933" s="3">
        <v>0</v>
      </c>
      <c r="I933" s="4" t="str">
        <f ca="1">IFERROR(__xludf.DUMMYFUNCTION("REGEXREPLACE(F934,""\D"", """")"),"#VALUE!")</f>
        <v>#VALUE!</v>
      </c>
    </row>
    <row r="934" spans="1:9" ht="15.75" customHeight="1">
      <c r="A934" s="1">
        <v>933</v>
      </c>
      <c r="B934" s="3">
        <v>934</v>
      </c>
      <c r="C934" s="3" t="s">
        <v>2750</v>
      </c>
      <c r="D934" s="3" t="s">
        <v>2751</v>
      </c>
      <c r="E934" s="3" t="s">
        <v>2752</v>
      </c>
      <c r="F934" s="3" t="s">
        <v>504</v>
      </c>
      <c r="G934" s="3">
        <v>17</v>
      </c>
      <c r="H934" s="3" t="s">
        <v>1225</v>
      </c>
      <c r="I934" s="4" t="str">
        <f ca="1">IFERROR(__xludf.DUMMYFUNCTION("REGEXREPLACE(F935,""\D"", """")"),"27")</f>
        <v>27</v>
      </c>
    </row>
    <row r="935" spans="1:9" ht="15.75" customHeight="1">
      <c r="A935" s="1">
        <v>934</v>
      </c>
      <c r="B935" s="3">
        <v>935</v>
      </c>
      <c r="C935" s="3" t="s">
        <v>2753</v>
      </c>
      <c r="D935" s="3" t="s">
        <v>2754</v>
      </c>
      <c r="E935" s="3" t="s">
        <v>2755</v>
      </c>
      <c r="F935" s="3" t="s">
        <v>44</v>
      </c>
      <c r="G935" s="3">
        <v>0</v>
      </c>
      <c r="H935" s="3" t="s">
        <v>248</v>
      </c>
      <c r="I935" s="4" t="str">
        <f ca="1">IFERROR(__xludf.DUMMYFUNCTION("REGEXREPLACE(F936,""\D"", """")"),"12")</f>
        <v>12</v>
      </c>
    </row>
    <row r="936" spans="1:9" ht="15.75" customHeight="1">
      <c r="A936" s="1">
        <v>935</v>
      </c>
      <c r="B936" s="3">
        <v>936</v>
      </c>
      <c r="C936" s="3" t="s">
        <v>2756</v>
      </c>
      <c r="D936" s="3" t="s">
        <v>2757</v>
      </c>
      <c r="E936" s="3" t="s">
        <v>27</v>
      </c>
      <c r="F936" s="3">
        <v>0</v>
      </c>
      <c r="I936" s="4" t="str">
        <f ca="1">IFERROR(__xludf.DUMMYFUNCTION("REGEXREPLACE(F937,""\D"", """")"),"#VALUE!")</f>
        <v>#VALUE!</v>
      </c>
    </row>
    <row r="937" spans="1:9" ht="15.75" customHeight="1">
      <c r="A937" s="1">
        <v>936</v>
      </c>
      <c r="B937" s="3">
        <v>937</v>
      </c>
      <c r="C937" s="3" t="s">
        <v>2758</v>
      </c>
      <c r="D937" s="3" t="s">
        <v>2759</v>
      </c>
      <c r="E937" s="3" t="s">
        <v>2760</v>
      </c>
      <c r="F937" s="3" t="s">
        <v>39</v>
      </c>
      <c r="G937" s="3">
        <v>0</v>
      </c>
      <c r="H937" s="3" t="s">
        <v>715</v>
      </c>
      <c r="I937" s="4" t="str">
        <f ca="1">IFERROR(__xludf.DUMMYFUNCTION("REGEXREPLACE(F938,""\D"", """")"),"14")</f>
        <v>14</v>
      </c>
    </row>
    <row r="938" spans="1:9" ht="15.75" customHeight="1">
      <c r="A938" s="1">
        <v>937</v>
      </c>
      <c r="B938" s="3">
        <v>938</v>
      </c>
      <c r="C938" s="3" t="s">
        <v>2761</v>
      </c>
      <c r="D938" s="3" t="s">
        <v>2762</v>
      </c>
      <c r="E938" s="3" t="s">
        <v>2763</v>
      </c>
      <c r="F938" s="3">
        <v>0</v>
      </c>
      <c r="I938" s="4" t="str">
        <f ca="1">IFERROR(__xludf.DUMMYFUNCTION("REGEXREPLACE(F939,""\D"", """")"),"#VALUE!")</f>
        <v>#VALUE!</v>
      </c>
    </row>
    <row r="939" spans="1:9" ht="15.75" customHeight="1">
      <c r="A939" s="1">
        <v>938</v>
      </c>
      <c r="B939" s="3">
        <v>939</v>
      </c>
      <c r="C939" s="3" t="s">
        <v>2764</v>
      </c>
      <c r="D939" s="3" t="s">
        <v>2765</v>
      </c>
      <c r="E939" s="3" t="s">
        <v>27</v>
      </c>
      <c r="F939" s="3">
        <v>0</v>
      </c>
      <c r="I939" s="4" t="str">
        <f ca="1">IFERROR(__xludf.DUMMYFUNCTION("REGEXREPLACE(F940,""\D"", """")"),"#VALUE!")</f>
        <v>#VALUE!</v>
      </c>
    </row>
    <row r="940" spans="1:9" ht="15.75" customHeight="1">
      <c r="A940" s="1">
        <v>939</v>
      </c>
      <c r="B940" s="3">
        <v>940</v>
      </c>
      <c r="C940" s="3" t="s">
        <v>2766</v>
      </c>
      <c r="D940" s="3" t="s">
        <v>2767</v>
      </c>
      <c r="E940" s="3" t="s">
        <v>2768</v>
      </c>
      <c r="F940" s="3" t="s">
        <v>2769</v>
      </c>
      <c r="G940" s="3">
        <v>92</v>
      </c>
      <c r="H940" s="3" t="s">
        <v>2770</v>
      </c>
      <c r="I940" s="4" t="str">
        <f ca="1">IFERROR(__xludf.DUMMYFUNCTION("REGEXREPLACE(F941,""\D"", """")"),"63")</f>
        <v>63</v>
      </c>
    </row>
    <row r="941" spans="1:9" ht="15.75" customHeight="1">
      <c r="A941" s="1">
        <v>940</v>
      </c>
      <c r="B941" s="3">
        <v>941</v>
      </c>
      <c r="C941" s="3" t="s">
        <v>2771</v>
      </c>
      <c r="D941" s="3" t="s">
        <v>2772</v>
      </c>
      <c r="E941" s="3" t="s">
        <v>2773</v>
      </c>
      <c r="F941" s="3">
        <v>0</v>
      </c>
      <c r="I941" s="4" t="str">
        <f ca="1">IFERROR(__xludf.DUMMYFUNCTION("REGEXREPLACE(F942,""\D"", """")"),"#VALUE!")</f>
        <v>#VALUE!</v>
      </c>
    </row>
    <row r="942" spans="1:9" ht="15.75" customHeight="1">
      <c r="A942" s="1">
        <v>941</v>
      </c>
      <c r="B942" s="3">
        <v>942</v>
      </c>
      <c r="C942" s="3" t="s">
        <v>2774</v>
      </c>
      <c r="D942" s="3" t="s">
        <v>2775</v>
      </c>
      <c r="E942" s="3" t="s">
        <v>2776</v>
      </c>
      <c r="F942" s="3">
        <v>0</v>
      </c>
      <c r="I942" s="4" t="str">
        <f ca="1">IFERROR(__xludf.DUMMYFUNCTION("REGEXREPLACE(F943,""\D"", """")"),"#VALUE!")</f>
        <v>#VALUE!</v>
      </c>
    </row>
    <row r="943" spans="1:9" ht="15.75" customHeight="1">
      <c r="A943" s="1">
        <v>942</v>
      </c>
      <c r="B943" s="3">
        <v>943</v>
      </c>
      <c r="C943" s="3" t="s">
        <v>2777</v>
      </c>
      <c r="D943" s="3" t="s">
        <v>2778</v>
      </c>
      <c r="E943" s="3" t="s">
        <v>27</v>
      </c>
      <c r="F943" s="3">
        <v>0</v>
      </c>
      <c r="I943" s="4" t="str">
        <f ca="1">IFERROR(__xludf.DUMMYFUNCTION("REGEXREPLACE(F944,""\D"", """")"),"#VALUE!")</f>
        <v>#VALUE!</v>
      </c>
    </row>
    <row r="944" spans="1:9" ht="15.75" customHeight="1">
      <c r="A944" s="1">
        <v>943</v>
      </c>
      <c r="B944" s="3">
        <v>944</v>
      </c>
      <c r="C944" s="3" t="s">
        <v>2779</v>
      </c>
      <c r="D944" s="3" t="s">
        <v>2780</v>
      </c>
      <c r="E944" s="3" t="s">
        <v>2781</v>
      </c>
      <c r="F944" s="3">
        <v>0</v>
      </c>
      <c r="I944" s="4" t="str">
        <f ca="1">IFERROR(__xludf.DUMMYFUNCTION("REGEXREPLACE(F945,""\D"", """")"),"#VALUE!")</f>
        <v>#VALUE!</v>
      </c>
    </row>
    <row r="945" spans="1:9" ht="15.75" customHeight="1">
      <c r="A945" s="1">
        <v>944</v>
      </c>
      <c r="B945" s="3">
        <v>945</v>
      </c>
      <c r="C945" s="3" t="s">
        <v>2782</v>
      </c>
      <c r="D945" s="3" t="s">
        <v>2783</v>
      </c>
      <c r="E945" s="3" t="s">
        <v>2784</v>
      </c>
      <c r="F945" s="3" t="s">
        <v>317</v>
      </c>
      <c r="G945" s="3">
        <v>7</v>
      </c>
      <c r="H945" s="3" t="s">
        <v>422</v>
      </c>
      <c r="I945" s="4" t="str">
        <f ca="1">IFERROR(__xludf.DUMMYFUNCTION("REGEXREPLACE(F946,""\D"", """")"),"8")</f>
        <v>8</v>
      </c>
    </row>
    <row r="946" spans="1:9" ht="15.75" customHeight="1">
      <c r="A946" s="1">
        <v>945</v>
      </c>
      <c r="B946" s="3">
        <v>946</v>
      </c>
      <c r="C946" s="3" t="s">
        <v>2785</v>
      </c>
      <c r="D946" s="3" t="s">
        <v>2786</v>
      </c>
      <c r="E946" s="3" t="s">
        <v>2787</v>
      </c>
      <c r="F946" s="3" t="s">
        <v>812</v>
      </c>
      <c r="G946" s="3">
        <v>4</v>
      </c>
      <c r="H946" s="3" t="s">
        <v>422</v>
      </c>
      <c r="I946" s="4" t="str">
        <f ca="1">IFERROR(__xludf.DUMMYFUNCTION("REGEXREPLACE(F947,""\D"", """")"),"11")</f>
        <v>11</v>
      </c>
    </row>
    <row r="947" spans="1:9" ht="15.75" customHeight="1">
      <c r="A947" s="1">
        <v>946</v>
      </c>
      <c r="B947" s="3">
        <v>947</v>
      </c>
      <c r="C947" s="3" t="s">
        <v>2788</v>
      </c>
      <c r="D947" s="3" t="s">
        <v>2789</v>
      </c>
      <c r="E947" s="3" t="s">
        <v>2790</v>
      </c>
      <c r="F947" s="3" t="s">
        <v>96</v>
      </c>
      <c r="G947" s="3">
        <v>4</v>
      </c>
      <c r="H947" s="3" t="s">
        <v>651</v>
      </c>
      <c r="I947" s="4" t="str">
        <f ca="1">IFERROR(__xludf.DUMMYFUNCTION("REGEXREPLACE(F948,""\D"", """")"),"9")</f>
        <v>9</v>
      </c>
    </row>
    <row r="948" spans="1:9" ht="15.75" customHeight="1">
      <c r="A948" s="1">
        <v>947</v>
      </c>
      <c r="B948" s="3">
        <v>948</v>
      </c>
      <c r="C948" s="3" t="s">
        <v>2791</v>
      </c>
      <c r="D948" s="3" t="s">
        <v>2792</v>
      </c>
      <c r="E948" s="3" t="s">
        <v>2793</v>
      </c>
      <c r="F948" s="3">
        <v>0</v>
      </c>
      <c r="I948" s="4" t="str">
        <f ca="1">IFERROR(__xludf.DUMMYFUNCTION("REGEXREPLACE(F949,""\D"", """")"),"#VALUE!")</f>
        <v>#VALUE!</v>
      </c>
    </row>
    <row r="949" spans="1:9" ht="15.75" customHeight="1">
      <c r="A949" s="1">
        <v>948</v>
      </c>
      <c r="B949" s="3">
        <v>949</v>
      </c>
      <c r="C949" s="3" t="s">
        <v>2794</v>
      </c>
      <c r="D949" s="3" t="s">
        <v>2795</v>
      </c>
      <c r="E949" s="3" t="s">
        <v>27</v>
      </c>
      <c r="F949" s="3">
        <v>0</v>
      </c>
      <c r="I949" s="4" t="str">
        <f ca="1">IFERROR(__xludf.DUMMYFUNCTION("REGEXREPLACE(F950,""\D"", """")"),"#VALUE!")</f>
        <v>#VALUE!</v>
      </c>
    </row>
    <row r="950" spans="1:9" ht="15.75" customHeight="1">
      <c r="A950" s="1">
        <v>949</v>
      </c>
      <c r="B950" s="3">
        <v>950</v>
      </c>
      <c r="C950" s="3" t="s">
        <v>2796</v>
      </c>
      <c r="D950" s="3" t="s">
        <v>2797</v>
      </c>
      <c r="E950" s="3" t="s">
        <v>2798</v>
      </c>
      <c r="F950" s="3" t="s">
        <v>96</v>
      </c>
      <c r="G950" s="3">
        <v>12</v>
      </c>
      <c r="H950" s="3" t="s">
        <v>45</v>
      </c>
      <c r="I950" s="4" t="str">
        <f ca="1">IFERROR(__xludf.DUMMYFUNCTION("REGEXREPLACE(F951,""\D"", """")"),"9")</f>
        <v>9</v>
      </c>
    </row>
    <row r="951" spans="1:9" ht="15.75" customHeight="1">
      <c r="A951" s="1">
        <v>950</v>
      </c>
      <c r="B951" s="3">
        <v>951</v>
      </c>
      <c r="C951" s="3" t="s">
        <v>2799</v>
      </c>
      <c r="D951" s="3" t="s">
        <v>2800</v>
      </c>
      <c r="E951" s="3" t="s">
        <v>27</v>
      </c>
      <c r="F951" s="3">
        <v>0</v>
      </c>
      <c r="I951" s="4" t="str">
        <f ca="1">IFERROR(__xludf.DUMMYFUNCTION("REGEXREPLACE(F952,""\D"", """")"),"#VALUE!")</f>
        <v>#VALUE!</v>
      </c>
    </row>
    <row r="952" spans="1:9" ht="15.75" customHeight="1">
      <c r="A952" s="1">
        <v>951</v>
      </c>
      <c r="B952" s="3">
        <v>952</v>
      </c>
      <c r="C952" s="3" t="s">
        <v>2801</v>
      </c>
      <c r="D952" s="3" t="s">
        <v>2802</v>
      </c>
      <c r="E952" s="3" t="s">
        <v>27</v>
      </c>
      <c r="F952" s="3">
        <v>0</v>
      </c>
      <c r="I952" s="4" t="str">
        <f ca="1">IFERROR(__xludf.DUMMYFUNCTION("REGEXREPLACE(F953,""\D"", """")"),"#VALUE!")</f>
        <v>#VALUE!</v>
      </c>
    </row>
    <row r="953" spans="1:9" ht="15.75" customHeight="1">
      <c r="A953" s="1">
        <v>952</v>
      </c>
      <c r="B953" s="3">
        <v>953</v>
      </c>
      <c r="C953" s="3" t="s">
        <v>2803</v>
      </c>
      <c r="D953" s="3" t="s">
        <v>2804</v>
      </c>
      <c r="E953" s="3" t="s">
        <v>2805</v>
      </c>
      <c r="F953" s="3" t="s">
        <v>96</v>
      </c>
      <c r="G953" s="3">
        <v>3</v>
      </c>
      <c r="H953" s="3" t="s">
        <v>248</v>
      </c>
      <c r="I953" s="4" t="str">
        <f ca="1">IFERROR(__xludf.DUMMYFUNCTION("REGEXREPLACE(F954,""\D"", """")"),"9")</f>
        <v>9</v>
      </c>
    </row>
    <row r="954" spans="1:9" ht="15.75" customHeight="1">
      <c r="A954" s="1">
        <v>953</v>
      </c>
      <c r="B954" s="3">
        <v>954</v>
      </c>
      <c r="C954" s="3" t="s">
        <v>2806</v>
      </c>
      <c r="D954" s="3" t="s">
        <v>2807</v>
      </c>
      <c r="E954" s="3" t="s">
        <v>27</v>
      </c>
      <c r="F954" s="3">
        <v>0</v>
      </c>
      <c r="I954" s="4" t="str">
        <f ca="1">IFERROR(__xludf.DUMMYFUNCTION("REGEXREPLACE(F955,""\D"", """")"),"#VALUE!")</f>
        <v>#VALUE!</v>
      </c>
    </row>
    <row r="955" spans="1:9" ht="15.75" customHeight="1">
      <c r="A955" s="1">
        <v>954</v>
      </c>
      <c r="B955" s="3">
        <v>955</v>
      </c>
      <c r="C955" s="3" t="s">
        <v>2808</v>
      </c>
      <c r="D955" s="3" t="s">
        <v>2809</v>
      </c>
      <c r="E955" s="3" t="s">
        <v>2810</v>
      </c>
      <c r="F955" s="3" t="s">
        <v>1165</v>
      </c>
      <c r="G955" s="3">
        <v>1</v>
      </c>
      <c r="H955" s="3" t="s">
        <v>1071</v>
      </c>
      <c r="I955" s="4" t="str">
        <f ca="1">IFERROR(__xludf.DUMMYFUNCTION("REGEXREPLACE(F956,""\D"", """")"),"23")</f>
        <v>23</v>
      </c>
    </row>
    <row r="956" spans="1:9" ht="15.75" customHeight="1">
      <c r="A956" s="1">
        <v>955</v>
      </c>
      <c r="B956" s="3">
        <v>956</v>
      </c>
      <c r="C956" s="3" t="s">
        <v>2811</v>
      </c>
      <c r="D956" s="3" t="s">
        <v>2812</v>
      </c>
      <c r="E956" s="3" t="s">
        <v>27</v>
      </c>
      <c r="F956" s="3">
        <v>0</v>
      </c>
      <c r="I956" s="4" t="str">
        <f ca="1">IFERROR(__xludf.DUMMYFUNCTION("REGEXREPLACE(F957,""\D"", """")"),"#VALUE!")</f>
        <v>#VALUE!</v>
      </c>
    </row>
    <row r="957" spans="1:9" ht="15.75" customHeight="1">
      <c r="A957" s="1">
        <v>956</v>
      </c>
      <c r="B957" s="3">
        <v>957</v>
      </c>
      <c r="C957" s="3" t="s">
        <v>2813</v>
      </c>
      <c r="D957" s="3" t="s">
        <v>2814</v>
      </c>
      <c r="E957" s="3" t="s">
        <v>2815</v>
      </c>
      <c r="F957" s="3">
        <v>0</v>
      </c>
      <c r="I957" s="4" t="str">
        <f ca="1">IFERROR(__xludf.DUMMYFUNCTION("REGEXREPLACE(F958,""\D"", """")"),"#VALUE!")</f>
        <v>#VALUE!</v>
      </c>
    </row>
    <row r="958" spans="1:9" ht="15.75" customHeight="1">
      <c r="A958" s="1">
        <v>957</v>
      </c>
      <c r="B958" s="3">
        <v>958</v>
      </c>
      <c r="C958" s="3" t="s">
        <v>2816</v>
      </c>
      <c r="D958" s="3" t="s">
        <v>2817</v>
      </c>
      <c r="E958" s="3" t="s">
        <v>2818</v>
      </c>
      <c r="F958" s="3" t="s">
        <v>317</v>
      </c>
      <c r="G958" s="3">
        <v>13</v>
      </c>
      <c r="H958" s="3" t="s">
        <v>45</v>
      </c>
      <c r="I958" s="4" t="str">
        <f ca="1">IFERROR(__xludf.DUMMYFUNCTION("REGEXREPLACE(F959,""\D"", """")"),"8")</f>
        <v>8</v>
      </c>
    </row>
    <row r="959" spans="1:9" ht="15.75" customHeight="1">
      <c r="A959" s="1">
        <v>958</v>
      </c>
      <c r="B959" s="3">
        <v>959</v>
      </c>
      <c r="C959" s="3" t="s">
        <v>2819</v>
      </c>
      <c r="D959" s="3" t="s">
        <v>2820</v>
      </c>
      <c r="E959" s="3" t="s">
        <v>2821</v>
      </c>
      <c r="F959" s="3" t="s">
        <v>317</v>
      </c>
      <c r="G959" s="3">
        <v>9</v>
      </c>
      <c r="H959" s="3" t="s">
        <v>143</v>
      </c>
      <c r="I959" s="4" t="str">
        <f ca="1">IFERROR(__xludf.DUMMYFUNCTION("REGEXREPLACE(F960,""\D"", """")"),"8")</f>
        <v>8</v>
      </c>
    </row>
    <row r="960" spans="1:9" ht="15.75" customHeight="1">
      <c r="A960" s="1">
        <v>959</v>
      </c>
      <c r="B960" s="3">
        <v>960</v>
      </c>
      <c r="C960" s="3" t="s">
        <v>2822</v>
      </c>
      <c r="D960" s="3" t="s">
        <v>2823</v>
      </c>
      <c r="E960" s="3" t="s">
        <v>2824</v>
      </c>
      <c r="F960" s="3" t="s">
        <v>61</v>
      </c>
      <c r="G960" s="3">
        <v>0</v>
      </c>
      <c r="H960" s="3" t="s">
        <v>62</v>
      </c>
      <c r="I960" s="4" t="str">
        <f ca="1">IFERROR(__xludf.DUMMYFUNCTION("REGEXREPLACE(F961,""\D"", """")"),"5")</f>
        <v>5</v>
      </c>
    </row>
    <row r="961" spans="1:9" ht="15.75" customHeight="1">
      <c r="A961" s="1">
        <v>960</v>
      </c>
      <c r="B961" s="3">
        <v>961</v>
      </c>
      <c r="C961" s="3" t="s">
        <v>2825</v>
      </c>
      <c r="D961" s="3" t="s">
        <v>2826</v>
      </c>
      <c r="E961" s="3" t="s">
        <v>2827</v>
      </c>
      <c r="F961" s="3" t="s">
        <v>303</v>
      </c>
      <c r="G961" s="3">
        <v>6</v>
      </c>
      <c r="H961" s="3" t="s">
        <v>248</v>
      </c>
      <c r="I961" s="4" t="str">
        <f ca="1">IFERROR(__xludf.DUMMYFUNCTION("REGEXREPLACE(F962,""\D"", """")"),"6")</f>
        <v>6</v>
      </c>
    </row>
    <row r="962" spans="1:9" ht="15.75" customHeight="1">
      <c r="A962" s="1">
        <v>961</v>
      </c>
      <c r="B962" s="3">
        <v>962</v>
      </c>
      <c r="C962" s="3" t="s">
        <v>2828</v>
      </c>
      <c r="D962" s="3" t="s">
        <v>2829</v>
      </c>
      <c r="E962" s="3" t="s">
        <v>2830</v>
      </c>
      <c r="F962" s="3">
        <v>0</v>
      </c>
      <c r="I962" s="4" t="str">
        <f ca="1">IFERROR(__xludf.DUMMYFUNCTION("REGEXREPLACE(F963,""\D"", """")"),"#VALUE!")</f>
        <v>#VALUE!</v>
      </c>
    </row>
    <row r="963" spans="1:9" ht="15.75" customHeight="1">
      <c r="A963" s="1">
        <v>962</v>
      </c>
      <c r="B963" s="3">
        <v>963</v>
      </c>
      <c r="C963" s="3" t="s">
        <v>2831</v>
      </c>
      <c r="D963" s="3" t="s">
        <v>2832</v>
      </c>
      <c r="E963" s="3" t="s">
        <v>2833</v>
      </c>
      <c r="F963" s="3" t="s">
        <v>504</v>
      </c>
      <c r="G963" s="3">
        <v>40</v>
      </c>
      <c r="H963" s="3" t="s">
        <v>2834</v>
      </c>
      <c r="I963" s="4" t="str">
        <f ca="1">IFERROR(__xludf.DUMMYFUNCTION("REGEXREPLACE(F964,""\D"", """")"),"27")</f>
        <v>27</v>
      </c>
    </row>
    <row r="964" spans="1:9" ht="15.75" customHeight="1">
      <c r="A964" s="1">
        <v>963</v>
      </c>
      <c r="B964" s="3">
        <v>964</v>
      </c>
      <c r="C964" s="3" t="s">
        <v>2835</v>
      </c>
      <c r="D964" s="3" t="s">
        <v>2836</v>
      </c>
      <c r="E964" s="3" t="s">
        <v>27</v>
      </c>
      <c r="F964" s="3">
        <v>0</v>
      </c>
      <c r="I964" s="4" t="str">
        <f ca="1">IFERROR(__xludf.DUMMYFUNCTION("REGEXREPLACE(F965,""\D"", """")"),"#VALUE!")</f>
        <v>#VALUE!</v>
      </c>
    </row>
    <row r="965" spans="1:9" ht="15.75" customHeight="1">
      <c r="A965" s="1">
        <v>964</v>
      </c>
      <c r="B965" s="3">
        <v>965</v>
      </c>
      <c r="C965" s="3" t="s">
        <v>2837</v>
      </c>
      <c r="D965" s="3" t="s">
        <v>2838</v>
      </c>
      <c r="E965" s="3" t="s">
        <v>2839</v>
      </c>
      <c r="F965" s="3">
        <v>0</v>
      </c>
      <c r="I965" s="4" t="str">
        <f ca="1">IFERROR(__xludf.DUMMYFUNCTION("REGEXREPLACE(F966,""\D"", """")"),"#VALUE!")</f>
        <v>#VALUE!</v>
      </c>
    </row>
    <row r="966" spans="1:9" ht="15.75" customHeight="1">
      <c r="A966" s="1">
        <v>965</v>
      </c>
      <c r="B966" s="3">
        <v>966</v>
      </c>
      <c r="C966" s="3" t="s">
        <v>2840</v>
      </c>
      <c r="D966" s="3" t="s">
        <v>2841</v>
      </c>
      <c r="E966" s="3" t="s">
        <v>2842</v>
      </c>
      <c r="F966" s="3">
        <v>0</v>
      </c>
      <c r="I966" s="4" t="str">
        <f ca="1">IFERROR(__xludf.DUMMYFUNCTION("REGEXREPLACE(F967,""\D"", """")"),"#VALUE!")</f>
        <v>#VALUE!</v>
      </c>
    </row>
    <row r="967" spans="1:9" ht="15.75" customHeight="1">
      <c r="A967" s="1">
        <v>966</v>
      </c>
      <c r="B967" s="3">
        <v>967</v>
      </c>
      <c r="C967" s="3" t="s">
        <v>2843</v>
      </c>
      <c r="D967" s="3" t="s">
        <v>2844</v>
      </c>
      <c r="E967" s="3" t="s">
        <v>2845</v>
      </c>
      <c r="F967" s="3">
        <v>0</v>
      </c>
      <c r="I967" s="4" t="str">
        <f ca="1">IFERROR(__xludf.DUMMYFUNCTION("REGEXREPLACE(F968,""\D"", """")"),"#VALUE!")</f>
        <v>#VALUE!</v>
      </c>
    </row>
    <row r="968" spans="1:9" ht="15.75" customHeight="1">
      <c r="A968" s="1">
        <v>967</v>
      </c>
      <c r="B968" s="3">
        <v>968</v>
      </c>
      <c r="C968" s="3" t="s">
        <v>2846</v>
      </c>
      <c r="D968" s="3" t="s">
        <v>2847</v>
      </c>
      <c r="E968" s="3" t="s">
        <v>2491</v>
      </c>
      <c r="F968" s="3">
        <v>0</v>
      </c>
      <c r="I968" s="4" t="str">
        <f ca="1">IFERROR(__xludf.DUMMYFUNCTION("REGEXREPLACE(F969,""\D"", """")"),"#VALUE!")</f>
        <v>#VALUE!</v>
      </c>
    </row>
    <row r="969" spans="1:9" ht="15.75" customHeight="1">
      <c r="A969" s="1">
        <v>968</v>
      </c>
      <c r="B969" s="3">
        <v>969</v>
      </c>
      <c r="C969" s="3" t="s">
        <v>2848</v>
      </c>
      <c r="D969" s="3" t="s">
        <v>2849</v>
      </c>
      <c r="E969" s="3" t="s">
        <v>27</v>
      </c>
      <c r="F969" s="3">
        <v>0</v>
      </c>
      <c r="I969" s="4" t="str">
        <f ca="1">IFERROR(__xludf.DUMMYFUNCTION("REGEXREPLACE(F970,""\D"", """")"),"#VALUE!")</f>
        <v>#VALUE!</v>
      </c>
    </row>
    <row r="970" spans="1:9" ht="15.75" customHeight="1">
      <c r="A970" s="1">
        <v>969</v>
      </c>
      <c r="B970" s="3">
        <v>970</v>
      </c>
      <c r="C970" s="3" t="s">
        <v>2850</v>
      </c>
      <c r="D970" s="3" t="s">
        <v>2851</v>
      </c>
      <c r="E970" s="3" t="s">
        <v>2852</v>
      </c>
      <c r="F970" s="3" t="s">
        <v>303</v>
      </c>
      <c r="G970" s="3">
        <v>26</v>
      </c>
      <c r="H970" s="3" t="s">
        <v>513</v>
      </c>
      <c r="I970" s="4" t="str">
        <f ca="1">IFERROR(__xludf.DUMMYFUNCTION("REGEXREPLACE(F971,""\D"", """")"),"6")</f>
        <v>6</v>
      </c>
    </row>
    <row r="971" spans="1:9" ht="15.75" customHeight="1">
      <c r="A971" s="1">
        <v>970</v>
      </c>
      <c r="B971" s="3">
        <v>971</v>
      </c>
      <c r="C971" s="3" t="s">
        <v>2853</v>
      </c>
      <c r="D971" s="3" t="s">
        <v>2854</v>
      </c>
      <c r="E971" s="3" t="s">
        <v>2855</v>
      </c>
      <c r="F971" s="3">
        <v>0</v>
      </c>
      <c r="I971" s="4" t="str">
        <f ca="1">IFERROR(__xludf.DUMMYFUNCTION("REGEXREPLACE(F972,""\D"", """")"),"#VALUE!")</f>
        <v>#VALUE!</v>
      </c>
    </row>
    <row r="972" spans="1:9" ht="15.75" customHeight="1">
      <c r="A972" s="1">
        <v>971</v>
      </c>
      <c r="B972" s="3">
        <v>972</v>
      </c>
      <c r="C972" s="3" t="s">
        <v>2856</v>
      </c>
      <c r="D972" s="3" t="s">
        <v>2857</v>
      </c>
      <c r="E972" s="3" t="s">
        <v>2858</v>
      </c>
      <c r="F972" s="3" t="s">
        <v>655</v>
      </c>
      <c r="G972" s="3">
        <v>3</v>
      </c>
      <c r="H972" s="3" t="s">
        <v>498</v>
      </c>
      <c r="I972" s="4" t="str">
        <f ca="1">IFERROR(__xludf.DUMMYFUNCTION("REGEXREPLACE(F973,""\D"", """")"),"20")</f>
        <v>20</v>
      </c>
    </row>
    <row r="973" spans="1:9" ht="15.75" customHeight="1">
      <c r="A973" s="1">
        <v>972</v>
      </c>
      <c r="B973" s="3">
        <v>973</v>
      </c>
      <c r="C973" s="3" t="s">
        <v>2859</v>
      </c>
      <c r="D973" s="3" t="s">
        <v>2860</v>
      </c>
      <c r="E973" s="3" t="s">
        <v>2861</v>
      </c>
      <c r="F973" s="3">
        <v>0</v>
      </c>
      <c r="I973" s="4" t="str">
        <f ca="1">IFERROR(__xludf.DUMMYFUNCTION("REGEXREPLACE(F974,""\D"", """")"),"#VALUE!")</f>
        <v>#VALUE!</v>
      </c>
    </row>
    <row r="974" spans="1:9" ht="15.75" customHeight="1">
      <c r="A974" s="1">
        <v>973</v>
      </c>
      <c r="B974" s="3">
        <v>974</v>
      </c>
      <c r="C974" s="3" t="s">
        <v>2862</v>
      </c>
      <c r="D974" s="3" t="s">
        <v>2863</v>
      </c>
      <c r="E974" s="3" t="s">
        <v>2864</v>
      </c>
      <c r="F974" s="3">
        <v>0</v>
      </c>
      <c r="I974" s="4" t="str">
        <f ca="1">IFERROR(__xludf.DUMMYFUNCTION("REGEXREPLACE(F975,""\D"", """")"),"#VALUE!")</f>
        <v>#VALUE!</v>
      </c>
    </row>
    <row r="975" spans="1:9" ht="15.75" customHeight="1">
      <c r="A975" s="1">
        <v>974</v>
      </c>
      <c r="B975" s="3">
        <v>975</v>
      </c>
      <c r="C975" s="3" t="s">
        <v>2865</v>
      </c>
      <c r="D975" s="3" t="s">
        <v>2866</v>
      </c>
      <c r="E975" s="3" t="s">
        <v>2867</v>
      </c>
      <c r="F975" s="3">
        <v>0</v>
      </c>
      <c r="I975" s="4" t="str">
        <f ca="1">IFERROR(__xludf.DUMMYFUNCTION("REGEXREPLACE(F976,""\D"", """")"),"#VALUE!")</f>
        <v>#VALUE!</v>
      </c>
    </row>
    <row r="976" spans="1:9" ht="15.75" customHeight="1">
      <c r="A976" s="1">
        <v>975</v>
      </c>
      <c r="B976" s="3">
        <v>976</v>
      </c>
      <c r="C976" s="3" t="s">
        <v>2868</v>
      </c>
      <c r="D976" s="3" t="s">
        <v>2869</v>
      </c>
      <c r="E976" s="3" t="s">
        <v>2870</v>
      </c>
      <c r="F976" s="3">
        <v>0</v>
      </c>
      <c r="I976" s="4" t="str">
        <f ca="1">IFERROR(__xludf.DUMMYFUNCTION("REGEXREPLACE(F977,""\D"", """")"),"#VALUE!")</f>
        <v>#VALUE!</v>
      </c>
    </row>
    <row r="977" spans="1:9" ht="15.75" customHeight="1">
      <c r="A977" s="1">
        <v>976</v>
      </c>
      <c r="B977" s="3">
        <v>977</v>
      </c>
      <c r="C977" s="3" t="s">
        <v>2871</v>
      </c>
      <c r="D977" s="3" t="s">
        <v>2872</v>
      </c>
      <c r="E977" s="3" t="s">
        <v>2873</v>
      </c>
      <c r="F977" s="3" t="s">
        <v>11</v>
      </c>
      <c r="G977" s="3">
        <v>7</v>
      </c>
      <c r="H977" s="3" t="s">
        <v>12</v>
      </c>
      <c r="I977" s="4" t="str">
        <f ca="1">IFERROR(__xludf.DUMMYFUNCTION("REGEXREPLACE(F978,""\D"", """")"),"3")</f>
        <v>3</v>
      </c>
    </row>
    <row r="978" spans="1:9" ht="15.75" customHeight="1">
      <c r="A978" s="1">
        <v>977</v>
      </c>
      <c r="B978" s="3">
        <v>978</v>
      </c>
      <c r="C978" s="3" t="s">
        <v>2874</v>
      </c>
      <c r="D978" s="3" t="s">
        <v>2875</v>
      </c>
      <c r="E978" s="3" t="s">
        <v>2876</v>
      </c>
      <c r="F978" s="3" t="s">
        <v>96</v>
      </c>
      <c r="G978" s="3">
        <v>7</v>
      </c>
      <c r="H978" s="3" t="s">
        <v>97</v>
      </c>
      <c r="I978" s="4" t="str">
        <f ca="1">IFERROR(__xludf.DUMMYFUNCTION("REGEXREPLACE(F979,""\D"", """")"),"9")</f>
        <v>9</v>
      </c>
    </row>
    <row r="979" spans="1:9" ht="15.75" customHeight="1">
      <c r="A979" s="1">
        <v>978</v>
      </c>
      <c r="B979" s="3">
        <v>979</v>
      </c>
      <c r="C979" s="3" t="s">
        <v>2877</v>
      </c>
      <c r="D979" s="3" t="s">
        <v>2878</v>
      </c>
      <c r="E979" s="3" t="s">
        <v>2879</v>
      </c>
      <c r="F979" s="3">
        <v>0</v>
      </c>
      <c r="I979" s="4" t="str">
        <f ca="1">IFERROR(__xludf.DUMMYFUNCTION("REGEXREPLACE(F980,""\D"", """")"),"#VALUE!")</f>
        <v>#VALUE!</v>
      </c>
    </row>
    <row r="980" spans="1:9" ht="15.75" customHeight="1">
      <c r="A980" s="1">
        <v>979</v>
      </c>
      <c r="B980" s="3">
        <v>980</v>
      </c>
      <c r="C980" s="3" t="s">
        <v>2880</v>
      </c>
      <c r="D980" s="3" t="s">
        <v>2881</v>
      </c>
      <c r="E980" s="3" t="s">
        <v>2882</v>
      </c>
      <c r="F980" s="3">
        <v>0</v>
      </c>
      <c r="I980" s="4" t="str">
        <f ca="1">IFERROR(__xludf.DUMMYFUNCTION("REGEXREPLACE(F981,""\D"", """")"),"#VALUE!")</f>
        <v>#VALUE!</v>
      </c>
    </row>
    <row r="981" spans="1:9" ht="15.75" customHeight="1">
      <c r="A981" s="1">
        <v>980</v>
      </c>
      <c r="B981" s="3">
        <v>981</v>
      </c>
      <c r="C981" s="3" t="s">
        <v>2883</v>
      </c>
      <c r="D981" s="3" t="s">
        <v>2884</v>
      </c>
      <c r="E981" s="3" t="s">
        <v>2885</v>
      </c>
      <c r="F981" s="3" t="s">
        <v>559</v>
      </c>
      <c r="G981" s="3">
        <v>11</v>
      </c>
      <c r="H981" s="3" t="s">
        <v>291</v>
      </c>
      <c r="I981" s="4" t="str">
        <f ca="1">IFERROR(__xludf.DUMMYFUNCTION("REGEXREPLACE(F982,""\D"", """")"),"19")</f>
        <v>19</v>
      </c>
    </row>
    <row r="982" spans="1:9" ht="15.75" customHeight="1">
      <c r="A982" s="1">
        <v>981</v>
      </c>
      <c r="B982" s="3">
        <v>982</v>
      </c>
      <c r="C982" s="3" t="s">
        <v>2886</v>
      </c>
      <c r="D982" s="3" t="s">
        <v>2887</v>
      </c>
      <c r="E982" s="3" t="s">
        <v>2888</v>
      </c>
      <c r="F982" s="3" t="s">
        <v>457</v>
      </c>
      <c r="G982" s="3">
        <v>0</v>
      </c>
      <c r="H982" s="3" t="s">
        <v>97</v>
      </c>
      <c r="I982" s="4" t="str">
        <f ca="1">IFERROR(__xludf.DUMMYFUNCTION("REGEXREPLACE(F983,""\D"", """")"),"16")</f>
        <v>16</v>
      </c>
    </row>
    <row r="983" spans="1:9" ht="15.75" customHeight="1">
      <c r="A983" s="1">
        <v>982</v>
      </c>
      <c r="B983" s="3">
        <v>983</v>
      </c>
      <c r="C983" s="3" t="s">
        <v>2889</v>
      </c>
      <c r="D983" s="3" t="s">
        <v>2890</v>
      </c>
      <c r="E983" s="3" t="s">
        <v>2891</v>
      </c>
      <c r="F983" s="3">
        <v>0</v>
      </c>
      <c r="I983" s="4" t="str">
        <f ca="1">IFERROR(__xludf.DUMMYFUNCTION("REGEXREPLACE(F984,""\D"", """")"),"#VALUE!")</f>
        <v>#VALUE!</v>
      </c>
    </row>
    <row r="984" spans="1:9" ht="15.75" customHeight="1">
      <c r="A984" s="1">
        <v>983</v>
      </c>
      <c r="B984" s="3">
        <v>984</v>
      </c>
      <c r="C984" s="3" t="s">
        <v>2892</v>
      </c>
      <c r="D984" s="3" t="s">
        <v>2893</v>
      </c>
      <c r="E984" s="3" t="s">
        <v>27</v>
      </c>
      <c r="F984" s="3">
        <v>0</v>
      </c>
      <c r="I984" s="4" t="str">
        <f ca="1">IFERROR(__xludf.DUMMYFUNCTION("REGEXREPLACE(F985,""\D"", """")"),"#VALUE!")</f>
        <v>#VALUE!</v>
      </c>
    </row>
    <row r="985" spans="1:9" ht="15.75" customHeight="1">
      <c r="A985" s="1">
        <v>984</v>
      </c>
      <c r="B985" s="3">
        <v>985</v>
      </c>
      <c r="C985" s="3" t="s">
        <v>2894</v>
      </c>
      <c r="D985" s="3" t="s">
        <v>2895</v>
      </c>
      <c r="E985" s="3" t="s">
        <v>27</v>
      </c>
      <c r="F985" s="3">
        <v>0</v>
      </c>
      <c r="I985" s="4" t="str">
        <f ca="1">IFERROR(__xludf.DUMMYFUNCTION("REGEXREPLACE(F986,""\D"", """")"),"#VALUE!")</f>
        <v>#VALUE!</v>
      </c>
    </row>
    <row r="986" spans="1:9" ht="15.75" customHeight="1">
      <c r="A986" s="1">
        <v>985</v>
      </c>
      <c r="B986" s="3">
        <v>986</v>
      </c>
      <c r="C986" s="3" t="s">
        <v>2896</v>
      </c>
      <c r="D986" s="3" t="s">
        <v>2897</v>
      </c>
      <c r="E986" s="3" t="s">
        <v>2898</v>
      </c>
      <c r="F986" s="3" t="s">
        <v>472</v>
      </c>
      <c r="G986" s="3">
        <v>6</v>
      </c>
      <c r="H986" s="3" t="s">
        <v>122</v>
      </c>
      <c r="I986" s="4" t="str">
        <f ca="1">IFERROR(__xludf.DUMMYFUNCTION("REGEXREPLACE(F987,""\D"", """")"),"35")</f>
        <v>35</v>
      </c>
    </row>
    <row r="987" spans="1:9" ht="15.75" customHeight="1">
      <c r="A987" s="1">
        <v>986</v>
      </c>
      <c r="B987" s="3">
        <v>987</v>
      </c>
      <c r="C987" s="3" t="s">
        <v>2899</v>
      </c>
      <c r="D987" s="3" t="s">
        <v>2900</v>
      </c>
      <c r="E987" s="3" t="s">
        <v>2901</v>
      </c>
      <c r="F987" s="3">
        <v>0</v>
      </c>
      <c r="I987" s="4" t="str">
        <f ca="1">IFERROR(__xludf.DUMMYFUNCTION("REGEXREPLACE(F988,""\D"", """")"),"#VALUE!")</f>
        <v>#VALUE!</v>
      </c>
    </row>
    <row r="988" spans="1:9" ht="15.75" customHeight="1">
      <c r="A988" s="1">
        <v>987</v>
      </c>
      <c r="B988" s="3">
        <v>988</v>
      </c>
      <c r="C988" s="3" t="s">
        <v>2902</v>
      </c>
      <c r="D988" s="3" t="s">
        <v>2903</v>
      </c>
      <c r="E988" s="3" t="s">
        <v>2904</v>
      </c>
      <c r="F988" s="3" t="s">
        <v>2905</v>
      </c>
      <c r="G988" s="3">
        <v>72</v>
      </c>
      <c r="H988" s="3" t="s">
        <v>2906</v>
      </c>
      <c r="I988" s="4" t="str">
        <f ca="1">IFERROR(__xludf.DUMMYFUNCTION("REGEXREPLACE(F989,""\D"", """")"),"82")</f>
        <v>82</v>
      </c>
    </row>
    <row r="989" spans="1:9" ht="15.75" customHeight="1">
      <c r="A989" s="1">
        <v>988</v>
      </c>
      <c r="B989" s="3">
        <v>989</v>
      </c>
      <c r="C989" s="3" t="s">
        <v>2907</v>
      </c>
      <c r="D989" s="3" t="s">
        <v>2908</v>
      </c>
      <c r="E989" s="3" t="s">
        <v>27</v>
      </c>
      <c r="F989" s="3">
        <v>0</v>
      </c>
      <c r="I989" s="4" t="str">
        <f ca="1">IFERROR(__xludf.DUMMYFUNCTION("REGEXREPLACE(F990,""\D"", """")"),"#VALUE!")</f>
        <v>#VALUE!</v>
      </c>
    </row>
    <row r="990" spans="1:9" ht="15.75" customHeight="1">
      <c r="A990" s="1">
        <v>989</v>
      </c>
      <c r="B990" s="3">
        <v>990</v>
      </c>
      <c r="C990" s="3" t="s">
        <v>2909</v>
      </c>
      <c r="D990" s="3" t="s">
        <v>2910</v>
      </c>
      <c r="E990" s="3" t="s">
        <v>2911</v>
      </c>
      <c r="F990" s="3" t="s">
        <v>1805</v>
      </c>
      <c r="G990" s="3">
        <v>1</v>
      </c>
      <c r="H990" s="3" t="s">
        <v>111</v>
      </c>
      <c r="I990" s="4" t="str">
        <f ca="1">IFERROR(__xludf.DUMMYFUNCTION("REGEXREPLACE(F991,""\D"", """")"),"21")</f>
        <v>21</v>
      </c>
    </row>
    <row r="991" spans="1:9" ht="15.75" customHeight="1">
      <c r="A991" s="1">
        <v>990</v>
      </c>
      <c r="B991" s="3">
        <v>991</v>
      </c>
      <c r="C991" s="3" t="s">
        <v>2912</v>
      </c>
      <c r="D991" s="3" t="s">
        <v>2913</v>
      </c>
      <c r="E991" s="3" t="s">
        <v>2914</v>
      </c>
      <c r="F991" s="3" t="s">
        <v>1422</v>
      </c>
      <c r="G991" s="3">
        <v>111</v>
      </c>
      <c r="H991" s="3" t="s">
        <v>2915</v>
      </c>
      <c r="I991" s="4" t="str">
        <f ca="1">IFERROR(__xludf.DUMMYFUNCTION("REGEXREPLACE(F992,""\D"", """")"),"59")</f>
        <v>59</v>
      </c>
    </row>
    <row r="992" spans="1:9" ht="15.75" customHeight="1">
      <c r="A992" s="1">
        <v>991</v>
      </c>
      <c r="B992" s="3">
        <v>992</v>
      </c>
      <c r="C992" s="3" t="s">
        <v>2916</v>
      </c>
      <c r="D992" s="3" t="s">
        <v>2917</v>
      </c>
      <c r="E992" s="3" t="s">
        <v>2918</v>
      </c>
      <c r="F992" s="3" t="s">
        <v>19</v>
      </c>
      <c r="G992" s="3">
        <v>10</v>
      </c>
      <c r="H992" s="3" t="s">
        <v>143</v>
      </c>
      <c r="I992" s="4" t="str">
        <f ca="1">IFERROR(__xludf.DUMMYFUNCTION("REGEXREPLACE(F993,""\D"", """")"),"7")</f>
        <v>7</v>
      </c>
    </row>
    <row r="993" spans="1:9" ht="15.75" customHeight="1">
      <c r="A993" s="1">
        <v>992</v>
      </c>
      <c r="B993" s="3">
        <v>993</v>
      </c>
      <c r="C993" s="3" t="s">
        <v>2919</v>
      </c>
      <c r="D993" s="3" t="s">
        <v>2920</v>
      </c>
      <c r="E993" s="3" t="s">
        <v>2921</v>
      </c>
      <c r="F993" s="3" t="s">
        <v>2922</v>
      </c>
      <c r="G993" s="3">
        <v>2</v>
      </c>
      <c r="H993" s="3" t="s">
        <v>122</v>
      </c>
      <c r="I993" s="4" t="str">
        <f ca="1">IFERROR(__xludf.DUMMYFUNCTION("REGEXREPLACE(F994,""\D"", """")"),"39")</f>
        <v>39</v>
      </c>
    </row>
    <row r="994" spans="1:9" ht="15.75" customHeight="1">
      <c r="A994" s="1">
        <v>993</v>
      </c>
      <c r="B994" s="3">
        <v>994</v>
      </c>
      <c r="C994" s="3" t="s">
        <v>2923</v>
      </c>
      <c r="D994" s="3" t="s">
        <v>2924</v>
      </c>
      <c r="E994" s="3" t="s">
        <v>2925</v>
      </c>
      <c r="F994" s="3" t="s">
        <v>2769</v>
      </c>
      <c r="G994" s="3">
        <v>8</v>
      </c>
      <c r="H994" s="3" t="s">
        <v>1955</v>
      </c>
      <c r="I994" s="4" t="str">
        <f ca="1">IFERROR(__xludf.DUMMYFUNCTION("REGEXREPLACE(F995,""\D"", """")"),"63")</f>
        <v>63</v>
      </c>
    </row>
    <row r="995" spans="1:9" ht="15.75" customHeight="1">
      <c r="A995" s="1">
        <v>994</v>
      </c>
      <c r="B995" s="3">
        <v>995</v>
      </c>
      <c r="C995" s="3" t="s">
        <v>2926</v>
      </c>
      <c r="D995" s="3" t="s">
        <v>2927</v>
      </c>
      <c r="E995" s="3" t="s">
        <v>2928</v>
      </c>
      <c r="F995" s="3" t="s">
        <v>1201</v>
      </c>
      <c r="G995" s="3">
        <v>15</v>
      </c>
      <c r="H995" s="3" t="s">
        <v>1766</v>
      </c>
      <c r="I995" s="4" t="str">
        <f ca="1">IFERROR(__xludf.DUMMYFUNCTION("REGEXREPLACE(F996,""\D"", """")"),"55")</f>
        <v>55</v>
      </c>
    </row>
    <row r="996" spans="1:9" ht="15.75" customHeight="1">
      <c r="A996" s="1">
        <v>995</v>
      </c>
      <c r="B996" s="3">
        <v>996</v>
      </c>
      <c r="C996" s="3" t="s">
        <v>2929</v>
      </c>
      <c r="D996" s="3" t="s">
        <v>2930</v>
      </c>
      <c r="E996" s="3" t="s">
        <v>27</v>
      </c>
      <c r="F996" s="3">
        <v>0</v>
      </c>
      <c r="I996" s="4" t="str">
        <f ca="1">IFERROR(__xludf.DUMMYFUNCTION("REGEXREPLACE(F997,""\D"", """")"),"#VALUE!")</f>
        <v>#VALUE!</v>
      </c>
    </row>
    <row r="997" spans="1:9" ht="15.75" customHeight="1">
      <c r="A997" s="1">
        <v>996</v>
      </c>
      <c r="B997" s="3">
        <v>997</v>
      </c>
      <c r="C997" s="3" t="s">
        <v>2931</v>
      </c>
      <c r="D997" s="3" t="s">
        <v>2932</v>
      </c>
      <c r="E997" s="3" t="s">
        <v>27</v>
      </c>
      <c r="F997" s="3">
        <v>0</v>
      </c>
      <c r="I997" s="4" t="str">
        <f ca="1">IFERROR(__xludf.DUMMYFUNCTION("REGEXREPLACE(F998,""\D"", """")"),"#VALUE!")</f>
        <v>#VALUE!</v>
      </c>
    </row>
    <row r="998" spans="1:9" ht="15.75" customHeight="1">
      <c r="A998" s="1">
        <v>997</v>
      </c>
      <c r="B998" s="3">
        <v>998</v>
      </c>
      <c r="C998" s="3" t="s">
        <v>2933</v>
      </c>
      <c r="D998" s="3" t="s">
        <v>2934</v>
      </c>
      <c r="E998" s="3" t="s">
        <v>2935</v>
      </c>
      <c r="F998" s="3" t="s">
        <v>2936</v>
      </c>
      <c r="G998" s="3">
        <v>0</v>
      </c>
      <c r="H998" s="3" t="s">
        <v>122</v>
      </c>
      <c r="I998" s="4" t="str">
        <f ca="1">IFERROR(__xludf.DUMMYFUNCTION("REGEXREPLACE(F999,""\D"", """")"),"41")</f>
        <v>41</v>
      </c>
    </row>
    <row r="999" spans="1:9" ht="15.75" customHeight="1">
      <c r="A999" s="1">
        <v>998</v>
      </c>
      <c r="B999" s="3">
        <v>999</v>
      </c>
      <c r="C999" s="3" t="s">
        <v>2937</v>
      </c>
      <c r="D999" s="3" t="s">
        <v>2938</v>
      </c>
      <c r="E999" s="3" t="s">
        <v>2939</v>
      </c>
      <c r="F999" s="3" t="s">
        <v>39</v>
      </c>
      <c r="G999" s="3">
        <v>14</v>
      </c>
      <c r="H999" s="3" t="s">
        <v>256</v>
      </c>
      <c r="I999" s="4" t="str">
        <f ca="1">IFERROR(__xludf.DUMMYFUNCTION("REGEXREPLACE(F1000,""\D"", """")"),"14")</f>
        <v>14</v>
      </c>
    </row>
    <row r="1000" spans="1:9" ht="15.75" customHeight="1">
      <c r="A1000" s="1">
        <v>999</v>
      </c>
      <c r="B1000" s="3">
        <v>1000</v>
      </c>
      <c r="C1000" s="3" t="s">
        <v>2940</v>
      </c>
      <c r="D1000" s="3" t="s">
        <v>2941</v>
      </c>
      <c r="E1000" s="3" t="s">
        <v>27</v>
      </c>
      <c r="F1000" s="3">
        <v>0</v>
      </c>
      <c r="I1000" s="4" t="str">
        <f ca="1">IFERROR(__xludf.DUMMYFUNCTION("REGEXREPLACE(F1001,""\D"", """")"),"#VALUE!")</f>
        <v>#VALUE!</v>
      </c>
    </row>
    <row r="1001" spans="1:9" ht="15.75" customHeight="1">
      <c r="A1001" s="1">
        <v>1000</v>
      </c>
      <c r="B1001" s="3">
        <v>1001</v>
      </c>
      <c r="C1001" s="3" t="s">
        <v>2942</v>
      </c>
      <c r="D1001" s="3" t="s">
        <v>2943</v>
      </c>
      <c r="E1001" s="3" t="s">
        <v>2118</v>
      </c>
      <c r="F1001" s="3">
        <v>0</v>
      </c>
      <c r="I1001" s="4" t="str">
        <f ca="1">IFERROR(__xludf.DUMMYFUNCTION("REGEXREPLACE(F1002,""\D"", """")"),"#VALUE!")</f>
        <v>#VALUE!</v>
      </c>
    </row>
    <row r="1002" spans="1:9" ht="15.75" customHeight="1">
      <c r="A1002" s="1">
        <v>1001</v>
      </c>
      <c r="B1002" s="3">
        <v>1002</v>
      </c>
      <c r="C1002" s="3" t="s">
        <v>2944</v>
      </c>
      <c r="D1002" s="3" t="s">
        <v>2945</v>
      </c>
      <c r="E1002" s="3" t="s">
        <v>27</v>
      </c>
      <c r="F1002" s="3">
        <v>0</v>
      </c>
      <c r="I1002" s="4" t="str">
        <f ca="1">IFERROR(__xludf.DUMMYFUNCTION("REGEXREPLACE(F1003,""\D"", """")"),"#VALUE!")</f>
        <v>#VALUE!</v>
      </c>
    </row>
    <row r="1003" spans="1:9" ht="15.75" customHeight="1">
      <c r="A1003" s="1">
        <v>1002</v>
      </c>
      <c r="B1003" s="3">
        <v>1003</v>
      </c>
      <c r="C1003" s="3" t="s">
        <v>2946</v>
      </c>
      <c r="D1003" s="3" t="s">
        <v>2947</v>
      </c>
      <c r="E1003" s="3" t="s">
        <v>27</v>
      </c>
      <c r="F1003" s="3">
        <v>0</v>
      </c>
      <c r="I1003" s="4" t="str">
        <f ca="1">IFERROR(__xludf.DUMMYFUNCTION("REGEXREPLACE(F1004,""\D"", """")"),"#VALUE!")</f>
        <v>#VALUE!</v>
      </c>
    </row>
    <row r="1004" spans="1:9" ht="15.75" customHeight="1">
      <c r="A1004" s="1">
        <v>1003</v>
      </c>
      <c r="B1004" s="3">
        <v>1004</v>
      </c>
      <c r="C1004" s="3" t="s">
        <v>2948</v>
      </c>
      <c r="D1004" s="3" t="s">
        <v>2949</v>
      </c>
      <c r="E1004" s="3" t="s">
        <v>2950</v>
      </c>
      <c r="F1004" s="3">
        <v>0</v>
      </c>
      <c r="I1004" s="4" t="str">
        <f ca="1">IFERROR(__xludf.DUMMYFUNCTION("REGEXREPLACE(F1005,""\D"", """")"),"#VALUE!")</f>
        <v>#VALUE!</v>
      </c>
    </row>
    <row r="1005" spans="1:9" ht="15.75" customHeight="1">
      <c r="A1005" s="1">
        <v>1004</v>
      </c>
      <c r="B1005" s="3">
        <v>1005</v>
      </c>
      <c r="C1005" s="3" t="s">
        <v>2951</v>
      </c>
      <c r="D1005" s="3" t="s">
        <v>2952</v>
      </c>
      <c r="E1005" s="3" t="s">
        <v>2953</v>
      </c>
      <c r="F1005" s="3" t="s">
        <v>88</v>
      </c>
      <c r="G1005" s="3">
        <v>2</v>
      </c>
      <c r="H1005" s="3" t="s">
        <v>266</v>
      </c>
      <c r="I1005" s="4" t="str">
        <f ca="1">IFERROR(__xludf.DUMMYFUNCTION("REGEXREPLACE(F1006,""\D"", """")"),"4")</f>
        <v>4</v>
      </c>
    </row>
    <row r="1006" spans="1:9" ht="15.75" customHeight="1">
      <c r="A1006" s="1">
        <v>1005</v>
      </c>
      <c r="B1006" s="3">
        <v>1006</v>
      </c>
      <c r="C1006" s="3" t="s">
        <v>2954</v>
      </c>
      <c r="D1006" s="3" t="s">
        <v>2955</v>
      </c>
      <c r="E1006" s="3" t="s">
        <v>27</v>
      </c>
      <c r="F1006" s="3">
        <v>0</v>
      </c>
      <c r="I1006" s="4" t="str">
        <f ca="1">IFERROR(__xludf.DUMMYFUNCTION("REGEXREPLACE(F1007,""\D"", """")"),"#VALUE!")</f>
        <v>#VALUE!</v>
      </c>
    </row>
    <row r="1007" spans="1:9" ht="15.75" customHeight="1">
      <c r="A1007" s="1">
        <v>1006</v>
      </c>
      <c r="B1007" s="3">
        <v>1007</v>
      </c>
      <c r="C1007" s="3" t="s">
        <v>2956</v>
      </c>
      <c r="D1007" s="3" t="s">
        <v>2957</v>
      </c>
      <c r="E1007" s="3" t="s">
        <v>2958</v>
      </c>
      <c r="F1007" s="3">
        <v>0</v>
      </c>
      <c r="I1007" s="4" t="str">
        <f ca="1">IFERROR(__xludf.DUMMYFUNCTION("REGEXREPLACE(F1008,""\D"", """")"),"#VALUE!")</f>
        <v>#VALUE!</v>
      </c>
    </row>
    <row r="1008" spans="1:9" ht="15.75" customHeight="1">
      <c r="A1008" s="1">
        <v>1007</v>
      </c>
      <c r="B1008" s="3">
        <v>1008</v>
      </c>
      <c r="C1008" s="3" t="s">
        <v>2959</v>
      </c>
      <c r="D1008" s="3" t="s">
        <v>2960</v>
      </c>
      <c r="E1008" s="3" t="s">
        <v>27</v>
      </c>
      <c r="F1008" s="3">
        <v>0</v>
      </c>
      <c r="I1008" s="4" t="str">
        <f ca="1">IFERROR(__xludf.DUMMYFUNCTION("REGEXREPLACE(F1009,""\D"", """")"),"#VALUE!")</f>
        <v>#VALUE!</v>
      </c>
    </row>
    <row r="1009" spans="1:9" ht="15.75" customHeight="1">
      <c r="A1009" s="1">
        <v>1008</v>
      </c>
      <c r="B1009" s="3">
        <v>1009</v>
      </c>
      <c r="C1009" s="3" t="s">
        <v>2961</v>
      </c>
      <c r="D1009" s="3" t="s">
        <v>2962</v>
      </c>
      <c r="E1009" s="3" t="s">
        <v>27</v>
      </c>
      <c r="F1009" s="3">
        <v>0</v>
      </c>
      <c r="I1009" s="4" t="str">
        <f ca="1">IFERROR(__xludf.DUMMYFUNCTION("REGEXREPLACE(F1010,""\D"", """")"),"#VALUE!")</f>
        <v>#VALUE!</v>
      </c>
    </row>
    <row r="1010" spans="1:9" ht="15.75" customHeight="1">
      <c r="A1010" s="1">
        <v>1009</v>
      </c>
      <c r="B1010" s="3">
        <v>1010</v>
      </c>
      <c r="C1010" s="3" t="s">
        <v>2963</v>
      </c>
      <c r="D1010" s="3" t="s">
        <v>2964</v>
      </c>
      <c r="E1010" s="3" t="s">
        <v>27</v>
      </c>
      <c r="F1010" s="3">
        <v>0</v>
      </c>
      <c r="I1010" s="4" t="str">
        <f ca="1">IFERROR(__xludf.DUMMYFUNCTION("REGEXREPLACE(F1011,""\D"", """")"),"#VALUE!")</f>
        <v>#VALUE!</v>
      </c>
    </row>
    <row r="1011" spans="1:9" ht="15.75" customHeight="1">
      <c r="A1011" s="1">
        <v>1010</v>
      </c>
      <c r="B1011" s="3">
        <v>1011</v>
      </c>
      <c r="C1011" s="3" t="s">
        <v>2965</v>
      </c>
      <c r="D1011" s="3" t="s">
        <v>2966</v>
      </c>
      <c r="E1011" s="3" t="s">
        <v>2967</v>
      </c>
      <c r="F1011" s="3" t="s">
        <v>765</v>
      </c>
      <c r="G1011" s="3">
        <v>0</v>
      </c>
      <c r="H1011" s="3" t="s">
        <v>12</v>
      </c>
      <c r="I1011" s="4" t="str">
        <f ca="1">IFERROR(__xludf.DUMMYFUNCTION("REGEXREPLACE(F1012,""\D"", """")"),"10")</f>
        <v>10</v>
      </c>
    </row>
    <row r="1012" spans="1:9" ht="15.75" customHeight="1">
      <c r="A1012" s="1">
        <v>1011</v>
      </c>
      <c r="B1012" s="3">
        <v>1012</v>
      </c>
      <c r="C1012" s="3" t="s">
        <v>2968</v>
      </c>
      <c r="D1012" s="3" t="s">
        <v>2969</v>
      </c>
      <c r="E1012" s="3" t="s">
        <v>2970</v>
      </c>
      <c r="F1012" s="3" t="s">
        <v>364</v>
      </c>
      <c r="G1012" s="3">
        <v>0</v>
      </c>
      <c r="H1012" s="3" t="s">
        <v>651</v>
      </c>
      <c r="I1012" s="4" t="str">
        <f ca="1">IFERROR(__xludf.DUMMYFUNCTION("REGEXREPLACE(F1013,""\D"", """")"),"13")</f>
        <v>13</v>
      </c>
    </row>
    <row r="1013" spans="1:9" ht="15.75" customHeight="1">
      <c r="A1013" s="1">
        <v>1012</v>
      </c>
      <c r="B1013" s="3">
        <v>1013</v>
      </c>
      <c r="C1013" s="3" t="s">
        <v>2971</v>
      </c>
      <c r="D1013" s="3" t="s">
        <v>2972</v>
      </c>
      <c r="E1013" s="3" t="s">
        <v>2973</v>
      </c>
      <c r="F1013" s="3">
        <v>0</v>
      </c>
      <c r="I1013" s="4" t="str">
        <f ca="1">IFERROR(__xludf.DUMMYFUNCTION("REGEXREPLACE(F1014,""\D"", """")"),"#VALUE!")</f>
        <v>#VALUE!</v>
      </c>
    </row>
    <row r="1014" spans="1:9" ht="15.75" customHeight="1">
      <c r="A1014" s="1">
        <v>1013</v>
      </c>
      <c r="B1014" s="3">
        <v>1014</v>
      </c>
      <c r="C1014" s="3" t="s">
        <v>2974</v>
      </c>
      <c r="D1014" s="3" t="s">
        <v>2975</v>
      </c>
      <c r="E1014" s="3" t="s">
        <v>2976</v>
      </c>
      <c r="F1014" s="3" t="s">
        <v>19</v>
      </c>
      <c r="G1014" s="3">
        <v>8</v>
      </c>
      <c r="H1014" s="3" t="s">
        <v>422</v>
      </c>
      <c r="I1014" s="4" t="str">
        <f ca="1">IFERROR(__xludf.DUMMYFUNCTION("REGEXREPLACE(F1015,""\D"", """")"),"7")</f>
        <v>7</v>
      </c>
    </row>
    <row r="1015" spans="1:9" ht="15.75" customHeight="1">
      <c r="A1015" s="1">
        <v>1014</v>
      </c>
      <c r="B1015" s="3">
        <v>1015</v>
      </c>
      <c r="C1015" s="3" t="s">
        <v>2977</v>
      </c>
      <c r="D1015" s="3" t="s">
        <v>2978</v>
      </c>
      <c r="E1015" s="3" t="s">
        <v>27</v>
      </c>
      <c r="F1015" s="3">
        <v>0</v>
      </c>
      <c r="I1015" s="4" t="str">
        <f ca="1">IFERROR(__xludf.DUMMYFUNCTION("REGEXREPLACE(F1016,""\D"", """")"),"#VALUE!")</f>
        <v>#VALUE!</v>
      </c>
    </row>
    <row r="1016" spans="1:9" ht="15.75" customHeight="1">
      <c r="A1016" s="1">
        <v>1015</v>
      </c>
      <c r="B1016" s="3">
        <v>1016</v>
      </c>
      <c r="C1016" s="3" t="s">
        <v>2979</v>
      </c>
      <c r="D1016" s="3" t="s">
        <v>2980</v>
      </c>
      <c r="E1016" s="3" t="s">
        <v>27</v>
      </c>
      <c r="F1016" s="3">
        <v>0</v>
      </c>
      <c r="I1016" s="4" t="str">
        <f ca="1">IFERROR(__xludf.DUMMYFUNCTION("REGEXREPLACE(F1017,""\D"", """")"),"#VALUE!")</f>
        <v>#VALUE!</v>
      </c>
    </row>
    <row r="1017" spans="1:9" ht="15.75" customHeight="1">
      <c r="A1017" s="1">
        <v>1016</v>
      </c>
      <c r="B1017" s="3">
        <v>1017</v>
      </c>
      <c r="C1017" s="3" t="s">
        <v>2981</v>
      </c>
      <c r="D1017" s="3" t="s">
        <v>2982</v>
      </c>
      <c r="E1017" s="3" t="s">
        <v>2983</v>
      </c>
      <c r="F1017" s="3">
        <v>0</v>
      </c>
      <c r="I1017" s="4" t="str">
        <f ca="1">IFERROR(__xludf.DUMMYFUNCTION("REGEXREPLACE(F1018,""\D"", """")"),"#VALUE!")</f>
        <v>#VALUE!</v>
      </c>
    </row>
    <row r="1018" spans="1:9" ht="15.75" customHeight="1">
      <c r="A1018" s="1">
        <v>1017</v>
      </c>
      <c r="B1018" s="3">
        <v>1018</v>
      </c>
      <c r="C1018" s="3" t="s">
        <v>2984</v>
      </c>
      <c r="D1018" s="3" t="s">
        <v>2985</v>
      </c>
      <c r="E1018" s="3" t="s">
        <v>727</v>
      </c>
      <c r="F1018" s="3">
        <v>0</v>
      </c>
      <c r="I1018" s="4" t="str">
        <f ca="1">IFERROR(__xludf.DUMMYFUNCTION("REGEXREPLACE(F1019,""\D"", """")"),"#VALUE!")</f>
        <v>#VALUE!</v>
      </c>
    </row>
    <row r="1019" spans="1:9" ht="15.75" customHeight="1">
      <c r="A1019" s="1">
        <v>1018</v>
      </c>
      <c r="B1019" s="3">
        <v>1019</v>
      </c>
      <c r="C1019" s="3" t="s">
        <v>2986</v>
      </c>
      <c r="D1019" s="3" t="s">
        <v>2987</v>
      </c>
      <c r="E1019" s="3" t="s">
        <v>2988</v>
      </c>
      <c r="F1019" s="3" t="s">
        <v>2989</v>
      </c>
      <c r="G1019" s="3">
        <v>35</v>
      </c>
      <c r="H1019" s="3" t="s">
        <v>277</v>
      </c>
      <c r="I1019" s="4" t="str">
        <f ca="1">IFERROR(__xludf.DUMMYFUNCTION("REGEXREPLACE(F1020,""\D"", """")"),"67")</f>
        <v>67</v>
      </c>
    </row>
    <row r="1020" spans="1:9" ht="15.75" customHeight="1">
      <c r="A1020" s="1">
        <v>1019</v>
      </c>
      <c r="B1020" s="3">
        <v>1020</v>
      </c>
      <c r="C1020" s="3" t="s">
        <v>2990</v>
      </c>
      <c r="D1020" s="3" t="s">
        <v>2991</v>
      </c>
      <c r="E1020" s="3" t="s">
        <v>2992</v>
      </c>
      <c r="F1020" s="3">
        <v>0</v>
      </c>
      <c r="I1020" s="4" t="str">
        <f ca="1">IFERROR(__xludf.DUMMYFUNCTION("REGEXREPLACE(F1021,""\D"", """")"),"#VALUE!")</f>
        <v>#VALUE!</v>
      </c>
    </row>
    <row r="1021" spans="1:9" ht="15.75" customHeight="1">
      <c r="A1021" s="1">
        <v>1020</v>
      </c>
      <c r="B1021" s="3">
        <v>1021</v>
      </c>
      <c r="C1021" s="3" t="s">
        <v>2993</v>
      </c>
      <c r="D1021" s="3" t="s">
        <v>2994</v>
      </c>
      <c r="E1021" s="3" t="s">
        <v>27</v>
      </c>
      <c r="F1021" s="3">
        <v>0</v>
      </c>
      <c r="I1021" s="4" t="str">
        <f ca="1">IFERROR(__xludf.DUMMYFUNCTION("REGEXREPLACE(F1022,""\D"", """")"),"#VALUE!")</f>
        <v>#VALUE!</v>
      </c>
    </row>
    <row r="1022" spans="1:9" ht="15.75" customHeight="1">
      <c r="A1022" s="1">
        <v>1021</v>
      </c>
      <c r="B1022" s="3">
        <v>1022</v>
      </c>
      <c r="C1022" s="3" t="s">
        <v>2995</v>
      </c>
      <c r="D1022" s="3" t="s">
        <v>2996</v>
      </c>
      <c r="E1022" s="3" t="s">
        <v>2997</v>
      </c>
      <c r="F1022" s="3">
        <v>0</v>
      </c>
      <c r="I1022" s="4" t="str">
        <f ca="1">IFERROR(__xludf.DUMMYFUNCTION("REGEXREPLACE(F1023,""\D"", """")"),"#VALUE!")</f>
        <v>#VALUE!</v>
      </c>
    </row>
    <row r="1023" spans="1:9" ht="15.75" customHeight="1">
      <c r="A1023" s="1">
        <v>1022</v>
      </c>
      <c r="B1023" s="3">
        <v>1023</v>
      </c>
      <c r="C1023" s="3" t="s">
        <v>2998</v>
      </c>
      <c r="D1023" s="3" t="s">
        <v>2999</v>
      </c>
      <c r="E1023" s="3" t="s">
        <v>3000</v>
      </c>
      <c r="F1023" s="3" t="s">
        <v>199</v>
      </c>
      <c r="G1023" s="3">
        <v>0</v>
      </c>
      <c r="H1023" s="3" t="s">
        <v>1071</v>
      </c>
      <c r="I1023" s="4" t="str">
        <f ca="1">IFERROR(__xludf.DUMMYFUNCTION("REGEXREPLACE(F1024,""\D"", """")"),"24")</f>
        <v>24</v>
      </c>
    </row>
    <row r="1024" spans="1:9" ht="15.75" customHeight="1">
      <c r="A1024" s="1">
        <v>1023</v>
      </c>
      <c r="B1024" s="3">
        <v>1024</v>
      </c>
      <c r="C1024" s="3" t="s">
        <v>3001</v>
      </c>
      <c r="D1024" s="3" t="s">
        <v>3002</v>
      </c>
      <c r="E1024" s="3" t="s">
        <v>27</v>
      </c>
      <c r="F1024" s="3">
        <v>0</v>
      </c>
      <c r="I1024" s="4" t="str">
        <f ca="1">IFERROR(__xludf.DUMMYFUNCTION("REGEXREPLACE(F1025,""\D"", """")"),"#VALUE!")</f>
        <v>#VALUE!</v>
      </c>
    </row>
    <row r="1025" spans="1:9" ht="15.75" customHeight="1">
      <c r="A1025" s="1">
        <v>1024</v>
      </c>
      <c r="B1025" s="3">
        <v>1025</v>
      </c>
      <c r="C1025" s="3" t="s">
        <v>3003</v>
      </c>
      <c r="D1025" s="3" t="s">
        <v>3004</v>
      </c>
      <c r="E1025" s="3" t="s">
        <v>3005</v>
      </c>
      <c r="F1025" s="3" t="s">
        <v>44</v>
      </c>
      <c r="G1025" s="3">
        <v>0</v>
      </c>
      <c r="H1025" s="3" t="s">
        <v>248</v>
      </c>
      <c r="I1025" s="4" t="str">
        <f ca="1">IFERROR(__xludf.DUMMYFUNCTION("REGEXREPLACE(F1026,""\D"", """")"),"12")</f>
        <v>12</v>
      </c>
    </row>
    <row r="1026" spans="1:9" ht="15.75" customHeight="1">
      <c r="A1026" s="1">
        <v>1025</v>
      </c>
      <c r="B1026" s="3">
        <v>1026</v>
      </c>
      <c r="C1026" s="3" t="s">
        <v>3006</v>
      </c>
      <c r="D1026" s="3" t="s">
        <v>3007</v>
      </c>
      <c r="E1026" s="3" t="s">
        <v>27</v>
      </c>
      <c r="F1026" s="3">
        <v>0</v>
      </c>
      <c r="I1026" s="4" t="str">
        <f ca="1">IFERROR(__xludf.DUMMYFUNCTION("REGEXREPLACE(F1027,""\D"", """")"),"#VALUE!")</f>
        <v>#VALUE!</v>
      </c>
    </row>
    <row r="1027" spans="1:9" ht="15.75" customHeight="1">
      <c r="A1027" s="1">
        <v>1026</v>
      </c>
      <c r="B1027" s="3">
        <v>1027</v>
      </c>
      <c r="C1027" s="3" t="s">
        <v>3008</v>
      </c>
      <c r="D1027" s="3" t="s">
        <v>3009</v>
      </c>
      <c r="E1027" s="3" t="s">
        <v>3010</v>
      </c>
      <c r="F1027" s="3" t="s">
        <v>11</v>
      </c>
      <c r="G1027" s="3">
        <v>0</v>
      </c>
      <c r="H1027" s="3" t="s">
        <v>35</v>
      </c>
      <c r="I1027" s="4" t="str">
        <f ca="1">IFERROR(__xludf.DUMMYFUNCTION("REGEXREPLACE(F1028,""\D"", """")"),"3")</f>
        <v>3</v>
      </c>
    </row>
    <row r="1028" spans="1:9" ht="15.75" customHeight="1">
      <c r="A1028" s="1">
        <v>1027</v>
      </c>
      <c r="B1028" s="3">
        <v>1028</v>
      </c>
      <c r="C1028" s="3" t="s">
        <v>3011</v>
      </c>
      <c r="D1028" s="3" t="s">
        <v>3012</v>
      </c>
      <c r="E1028" s="3" t="s">
        <v>3013</v>
      </c>
      <c r="F1028" s="3">
        <v>0</v>
      </c>
      <c r="I1028" s="4" t="str">
        <f ca="1">IFERROR(__xludf.DUMMYFUNCTION("REGEXREPLACE(F1029,""\D"", """")"),"#VALUE!")</f>
        <v>#VALUE!</v>
      </c>
    </row>
    <row r="1029" spans="1:9" ht="15.75" customHeight="1">
      <c r="A1029" s="1">
        <v>1028</v>
      </c>
      <c r="B1029" s="3">
        <v>1029</v>
      </c>
      <c r="C1029" s="3" t="s">
        <v>3014</v>
      </c>
      <c r="D1029" s="3" t="s">
        <v>3015</v>
      </c>
      <c r="E1029" s="3" t="s">
        <v>27</v>
      </c>
      <c r="F1029" s="3">
        <v>0</v>
      </c>
      <c r="I1029" s="4" t="str">
        <f ca="1">IFERROR(__xludf.DUMMYFUNCTION("REGEXREPLACE(F1030,""\D"", """")"),"#VALUE!")</f>
        <v>#VALUE!</v>
      </c>
    </row>
    <row r="1030" spans="1:9" ht="15.75" customHeight="1">
      <c r="A1030" s="1">
        <v>1029</v>
      </c>
      <c r="B1030" s="3">
        <v>1030</v>
      </c>
      <c r="C1030" s="3" t="s">
        <v>3016</v>
      </c>
      <c r="D1030" s="3" t="s">
        <v>3017</v>
      </c>
      <c r="E1030" s="3" t="s">
        <v>3018</v>
      </c>
      <c r="F1030" s="3">
        <v>0</v>
      </c>
      <c r="I1030" s="4" t="str">
        <f ca="1">IFERROR(__xludf.DUMMYFUNCTION("REGEXREPLACE(F1031,""\D"", """")"),"#VALUE!")</f>
        <v>#VALUE!</v>
      </c>
    </row>
    <row r="1031" spans="1:9" ht="15.75" customHeight="1">
      <c r="A1031" s="1">
        <v>1030</v>
      </c>
      <c r="B1031" s="3">
        <v>1031</v>
      </c>
      <c r="C1031" s="3" t="s">
        <v>3019</v>
      </c>
      <c r="D1031" s="3" t="s">
        <v>3020</v>
      </c>
      <c r="E1031" s="3" t="s">
        <v>3021</v>
      </c>
      <c r="F1031" s="3" t="s">
        <v>3022</v>
      </c>
      <c r="G1031" s="3">
        <v>1</v>
      </c>
      <c r="H1031" s="3" t="s">
        <v>801</v>
      </c>
      <c r="I1031" s="4" t="str">
        <f ca="1">IFERROR(__xludf.DUMMYFUNCTION("REGEXREPLACE(F1032,""\D"", """")"),"47")</f>
        <v>47</v>
      </c>
    </row>
    <row r="1032" spans="1:9" ht="15.75" customHeight="1">
      <c r="A1032" s="1">
        <v>1031</v>
      </c>
      <c r="B1032" s="3">
        <v>1032</v>
      </c>
      <c r="C1032" s="3" t="s">
        <v>3023</v>
      </c>
      <c r="D1032" s="3" t="s">
        <v>3024</v>
      </c>
      <c r="E1032" s="3" t="s">
        <v>3025</v>
      </c>
      <c r="F1032" s="3" t="s">
        <v>61</v>
      </c>
      <c r="G1032" s="3">
        <v>7</v>
      </c>
      <c r="H1032" s="3" t="s">
        <v>248</v>
      </c>
      <c r="I1032" s="4" t="str">
        <f ca="1">IFERROR(__xludf.DUMMYFUNCTION("REGEXREPLACE(F1033,""\D"", """")"),"5")</f>
        <v>5</v>
      </c>
    </row>
    <row r="1033" spans="1:9" ht="15.75" customHeight="1">
      <c r="A1033" s="1">
        <v>1032</v>
      </c>
      <c r="B1033" s="3">
        <v>1033</v>
      </c>
      <c r="C1033" s="3" t="s">
        <v>3026</v>
      </c>
      <c r="D1033" s="3" t="s">
        <v>3027</v>
      </c>
      <c r="E1033" s="3" t="s">
        <v>3028</v>
      </c>
      <c r="F1033" s="3" t="s">
        <v>494</v>
      </c>
      <c r="G1033" s="3">
        <v>2</v>
      </c>
      <c r="H1033" s="3" t="s">
        <v>398</v>
      </c>
      <c r="I1033" s="4" t="str">
        <f ca="1">IFERROR(__xludf.DUMMYFUNCTION("REGEXREPLACE(F1034,""\D"", """")"),"18")</f>
        <v>18</v>
      </c>
    </row>
    <row r="1034" spans="1:9" ht="15.75" customHeight="1">
      <c r="A1034" s="1">
        <v>1033</v>
      </c>
      <c r="B1034" s="3">
        <v>1034</v>
      </c>
      <c r="C1034" s="3" t="s">
        <v>3029</v>
      </c>
      <c r="D1034" s="3" t="s">
        <v>3030</v>
      </c>
      <c r="E1034" s="3" t="s">
        <v>3031</v>
      </c>
      <c r="F1034" s="3">
        <v>0</v>
      </c>
      <c r="I1034" s="4" t="str">
        <f ca="1">IFERROR(__xludf.DUMMYFUNCTION("REGEXREPLACE(F1035,""\D"", """")"),"#VALUE!")</f>
        <v>#VALUE!</v>
      </c>
    </row>
    <row r="1035" spans="1:9" ht="15.75" customHeight="1">
      <c r="A1035" s="1">
        <v>1034</v>
      </c>
      <c r="B1035" s="3">
        <v>1035</v>
      </c>
      <c r="C1035" s="3" t="s">
        <v>3032</v>
      </c>
      <c r="D1035" s="3" t="s">
        <v>3033</v>
      </c>
      <c r="E1035" s="3" t="s">
        <v>3034</v>
      </c>
      <c r="F1035" s="3" t="s">
        <v>504</v>
      </c>
      <c r="G1035" s="3">
        <v>1</v>
      </c>
      <c r="H1035" s="3" t="s">
        <v>256</v>
      </c>
      <c r="I1035" s="4" t="str">
        <f ca="1">IFERROR(__xludf.DUMMYFUNCTION("REGEXREPLACE(F1036,""\D"", """")"),"27")</f>
        <v>27</v>
      </c>
    </row>
    <row r="1036" spans="1:9" ht="15.75" customHeight="1">
      <c r="A1036" s="1">
        <v>1035</v>
      </c>
      <c r="B1036" s="3">
        <v>1036</v>
      </c>
      <c r="C1036" s="3" t="s">
        <v>3035</v>
      </c>
      <c r="D1036" s="3" t="s">
        <v>3036</v>
      </c>
      <c r="E1036" s="3" t="s">
        <v>27</v>
      </c>
      <c r="F1036" s="3">
        <v>0</v>
      </c>
      <c r="I1036" s="4" t="str">
        <f ca="1">IFERROR(__xludf.DUMMYFUNCTION("REGEXREPLACE(F1037,""\D"", """")"),"#VALUE!")</f>
        <v>#VALUE!</v>
      </c>
    </row>
    <row r="1037" spans="1:9" ht="15.75" customHeight="1">
      <c r="A1037" s="1">
        <v>1036</v>
      </c>
      <c r="B1037" s="3">
        <v>1037</v>
      </c>
      <c r="C1037" s="3" t="s">
        <v>3037</v>
      </c>
      <c r="D1037" s="3" t="s">
        <v>3038</v>
      </c>
      <c r="E1037" s="3" t="s">
        <v>3039</v>
      </c>
      <c r="F1037" s="3">
        <v>0</v>
      </c>
      <c r="I1037" s="4" t="str">
        <f ca="1">IFERROR(__xludf.DUMMYFUNCTION("REGEXREPLACE(F1038,""\D"", """")"),"#VALUE!")</f>
        <v>#VALUE!</v>
      </c>
    </row>
    <row r="1038" spans="1:9" ht="15.75" customHeight="1">
      <c r="A1038" s="1">
        <v>1037</v>
      </c>
      <c r="B1038" s="3">
        <v>1038</v>
      </c>
      <c r="C1038" s="3" t="s">
        <v>3040</v>
      </c>
      <c r="D1038" s="3" t="s">
        <v>3041</v>
      </c>
      <c r="E1038" s="3" t="s">
        <v>3042</v>
      </c>
      <c r="F1038" s="3">
        <v>0</v>
      </c>
      <c r="I1038" s="4" t="str">
        <f ca="1">IFERROR(__xludf.DUMMYFUNCTION("REGEXREPLACE(F1039,""\D"", """")"),"#VALUE!")</f>
        <v>#VALUE!</v>
      </c>
    </row>
    <row r="1039" spans="1:9" ht="15.75" customHeight="1">
      <c r="A1039" s="1">
        <v>1038</v>
      </c>
      <c r="B1039" s="3">
        <v>1039</v>
      </c>
      <c r="C1039" s="3" t="s">
        <v>3043</v>
      </c>
      <c r="D1039" s="3" t="s">
        <v>3044</v>
      </c>
      <c r="E1039" s="3" t="s">
        <v>3045</v>
      </c>
      <c r="F1039" s="3" t="s">
        <v>88</v>
      </c>
      <c r="G1039" s="3">
        <v>4</v>
      </c>
      <c r="H1039" s="3" t="s">
        <v>394</v>
      </c>
      <c r="I1039" s="4" t="str">
        <f ca="1">IFERROR(__xludf.DUMMYFUNCTION("REGEXREPLACE(F1040,""\D"", """")"),"4")</f>
        <v>4</v>
      </c>
    </row>
    <row r="1040" spans="1:9" ht="15.75" customHeight="1">
      <c r="A1040" s="1">
        <v>1039</v>
      </c>
      <c r="B1040" s="3">
        <v>1040</v>
      </c>
      <c r="C1040" s="3" t="s">
        <v>3046</v>
      </c>
      <c r="D1040" s="3" t="s">
        <v>3047</v>
      </c>
      <c r="E1040" s="3" t="s">
        <v>3048</v>
      </c>
      <c r="F1040" s="3">
        <v>0</v>
      </c>
      <c r="I1040" s="4" t="str">
        <f ca="1">IFERROR(__xludf.DUMMYFUNCTION("REGEXREPLACE(F1041,""\D"", """")"),"#VALUE!")</f>
        <v>#VALUE!</v>
      </c>
    </row>
    <row r="1041" spans="1:9" ht="15.75" customHeight="1">
      <c r="A1041" s="1">
        <v>1040</v>
      </c>
      <c r="B1041" s="3">
        <v>1041</v>
      </c>
      <c r="C1041" s="3" t="s">
        <v>3049</v>
      </c>
      <c r="D1041" s="3" t="s">
        <v>3050</v>
      </c>
      <c r="E1041" s="3" t="s">
        <v>27</v>
      </c>
      <c r="F1041" s="3">
        <v>0</v>
      </c>
      <c r="I1041" s="4" t="str">
        <f ca="1">IFERROR(__xludf.DUMMYFUNCTION("REGEXREPLACE(F1042,""\D"", """")"),"#VALUE!")</f>
        <v>#VALUE!</v>
      </c>
    </row>
    <row r="1042" spans="1:9" ht="15.75" customHeight="1">
      <c r="A1042" s="1">
        <v>1041</v>
      </c>
      <c r="B1042" s="3">
        <v>1042</v>
      </c>
      <c r="C1042" s="3" t="s">
        <v>3051</v>
      </c>
      <c r="D1042" s="3" t="s">
        <v>3052</v>
      </c>
      <c r="E1042" s="3" t="s">
        <v>3053</v>
      </c>
      <c r="F1042" s="3" t="s">
        <v>303</v>
      </c>
      <c r="G1042" s="3">
        <v>0</v>
      </c>
      <c r="H1042" s="3" t="s">
        <v>266</v>
      </c>
      <c r="I1042" s="4" t="str">
        <f ca="1">IFERROR(__xludf.DUMMYFUNCTION("REGEXREPLACE(F1043,""\D"", """")"),"6")</f>
        <v>6</v>
      </c>
    </row>
    <row r="1043" spans="1:9" ht="15.75" customHeight="1">
      <c r="A1043" s="1">
        <v>1042</v>
      </c>
      <c r="B1043" s="3">
        <v>1043</v>
      </c>
      <c r="C1043" s="3" t="s">
        <v>3054</v>
      </c>
      <c r="D1043" s="3" t="s">
        <v>3055</v>
      </c>
      <c r="E1043" s="3" t="s">
        <v>3056</v>
      </c>
      <c r="F1043" s="3" t="s">
        <v>364</v>
      </c>
      <c r="G1043" s="3">
        <v>6</v>
      </c>
      <c r="H1043" s="3" t="s">
        <v>642</v>
      </c>
      <c r="I1043" s="4" t="str">
        <f ca="1">IFERROR(__xludf.DUMMYFUNCTION("REGEXREPLACE(F1044,""\D"", """")"),"13")</f>
        <v>13</v>
      </c>
    </row>
    <row r="1044" spans="1:9" ht="15.75" customHeight="1">
      <c r="A1044" s="1">
        <v>1043</v>
      </c>
      <c r="B1044" s="3">
        <v>1044</v>
      </c>
      <c r="C1044" s="3" t="s">
        <v>3057</v>
      </c>
      <c r="D1044" s="3" t="s">
        <v>3058</v>
      </c>
      <c r="E1044" s="3" t="s">
        <v>3059</v>
      </c>
      <c r="F1044" s="3" t="s">
        <v>96</v>
      </c>
      <c r="G1044" s="3">
        <v>11</v>
      </c>
      <c r="H1044" s="3" t="s">
        <v>398</v>
      </c>
      <c r="I1044" s="4" t="str">
        <f ca="1">IFERROR(__xludf.DUMMYFUNCTION("REGEXREPLACE(F1045,""\D"", """")"),"9")</f>
        <v>9</v>
      </c>
    </row>
    <row r="1045" spans="1:9" ht="15.75" customHeight="1">
      <c r="A1045" s="1">
        <v>1044</v>
      </c>
      <c r="B1045" s="3">
        <v>1045</v>
      </c>
      <c r="C1045" s="3" t="s">
        <v>3060</v>
      </c>
      <c r="D1045" s="3" t="s">
        <v>3061</v>
      </c>
      <c r="E1045" s="3" t="s">
        <v>3062</v>
      </c>
      <c r="F1045" s="3">
        <v>0</v>
      </c>
      <c r="I1045" s="4" t="str">
        <f ca="1">IFERROR(__xludf.DUMMYFUNCTION("REGEXREPLACE(F1046,""\D"", """")"),"#VALUE!")</f>
        <v>#VALUE!</v>
      </c>
    </row>
    <row r="1046" spans="1:9" ht="15.75" customHeight="1">
      <c r="A1046" s="1">
        <v>1045</v>
      </c>
      <c r="B1046" s="3">
        <v>1046</v>
      </c>
      <c r="C1046" s="3" t="s">
        <v>3063</v>
      </c>
      <c r="D1046" s="3" t="s">
        <v>3064</v>
      </c>
      <c r="E1046" s="3" t="s">
        <v>27</v>
      </c>
      <c r="F1046" s="3">
        <v>0</v>
      </c>
      <c r="I1046" s="4" t="str">
        <f ca="1">IFERROR(__xludf.DUMMYFUNCTION("REGEXREPLACE(F1047,""\D"", """")"),"#VALUE!")</f>
        <v>#VALUE!</v>
      </c>
    </row>
    <row r="1047" spans="1:9" ht="15.75" customHeight="1">
      <c r="A1047" s="1">
        <v>1046</v>
      </c>
      <c r="B1047" s="3">
        <v>1047</v>
      </c>
      <c r="C1047" s="3" t="s">
        <v>3065</v>
      </c>
      <c r="D1047" s="3" t="s">
        <v>3066</v>
      </c>
      <c r="E1047" s="3" t="s">
        <v>3067</v>
      </c>
      <c r="F1047" s="3">
        <v>0</v>
      </c>
      <c r="I1047" s="4" t="str">
        <f ca="1">IFERROR(__xludf.DUMMYFUNCTION("REGEXREPLACE(F1048,""\D"", """")"),"#VALUE!")</f>
        <v>#VALUE!</v>
      </c>
    </row>
    <row r="1048" spans="1:9" ht="15.75" customHeight="1">
      <c r="A1048" s="1">
        <v>1047</v>
      </c>
      <c r="B1048" s="3">
        <v>1048</v>
      </c>
      <c r="C1048" s="3" t="s">
        <v>3068</v>
      </c>
      <c r="D1048" s="3" t="s">
        <v>3069</v>
      </c>
      <c r="E1048" s="3" t="s">
        <v>3070</v>
      </c>
      <c r="F1048" s="3" t="s">
        <v>3022</v>
      </c>
      <c r="G1048" s="3">
        <v>31</v>
      </c>
      <c r="H1048" s="3" t="s">
        <v>3071</v>
      </c>
      <c r="I1048" s="4" t="str">
        <f ca="1">IFERROR(__xludf.DUMMYFUNCTION("REGEXREPLACE(F1049,""\D"", """")"),"47")</f>
        <v>47</v>
      </c>
    </row>
    <row r="1049" spans="1:9" ht="15.75" customHeight="1">
      <c r="A1049" s="1">
        <v>1048</v>
      </c>
      <c r="B1049" s="3">
        <v>1049</v>
      </c>
      <c r="C1049" s="3" t="s">
        <v>3072</v>
      </c>
      <c r="D1049" s="3" t="s">
        <v>3073</v>
      </c>
      <c r="E1049" s="3" t="s">
        <v>3074</v>
      </c>
      <c r="F1049" s="3" t="s">
        <v>61</v>
      </c>
      <c r="G1049" s="3">
        <v>6</v>
      </c>
      <c r="H1049" s="3" t="s">
        <v>57</v>
      </c>
      <c r="I1049" s="4" t="str">
        <f ca="1">IFERROR(__xludf.DUMMYFUNCTION("REGEXREPLACE(F1050,""\D"", """")"),"5")</f>
        <v>5</v>
      </c>
    </row>
    <row r="1050" spans="1:9" ht="15.75" customHeight="1">
      <c r="A1050" s="1">
        <v>1049</v>
      </c>
      <c r="B1050" s="3">
        <v>1050</v>
      </c>
      <c r="C1050" s="3" t="s">
        <v>3075</v>
      </c>
      <c r="D1050" s="3" t="s">
        <v>3076</v>
      </c>
      <c r="E1050" s="3" t="s">
        <v>27</v>
      </c>
      <c r="F1050" s="3">
        <v>0</v>
      </c>
      <c r="I1050" s="4" t="str">
        <f ca="1">IFERROR(__xludf.DUMMYFUNCTION("REGEXREPLACE(F1051,""\D"", """")"),"#VALUE!")</f>
        <v>#VALUE!</v>
      </c>
    </row>
    <row r="1051" spans="1:9" ht="15.75" customHeight="1">
      <c r="A1051" s="1">
        <v>1050</v>
      </c>
      <c r="B1051" s="3">
        <v>1051</v>
      </c>
      <c r="C1051" s="3" t="s">
        <v>3077</v>
      </c>
      <c r="D1051" s="3" t="s">
        <v>3078</v>
      </c>
      <c r="E1051" s="3" t="s">
        <v>3079</v>
      </c>
      <c r="F1051" s="3">
        <v>0</v>
      </c>
      <c r="I1051" s="4" t="str">
        <f ca="1">IFERROR(__xludf.DUMMYFUNCTION("REGEXREPLACE(F1052,""\D"", """")"),"#VALUE!")</f>
        <v>#VALUE!</v>
      </c>
    </row>
    <row r="1052" spans="1:9" ht="15.75" customHeight="1">
      <c r="A1052" s="1">
        <v>1051</v>
      </c>
      <c r="B1052" s="3">
        <v>1052</v>
      </c>
      <c r="C1052" s="3" t="s">
        <v>3080</v>
      </c>
      <c r="D1052" s="3" t="s">
        <v>3081</v>
      </c>
      <c r="E1052" s="3" t="s">
        <v>3082</v>
      </c>
      <c r="F1052" s="3">
        <v>0</v>
      </c>
      <c r="I1052" s="4" t="str">
        <f ca="1">IFERROR(__xludf.DUMMYFUNCTION("REGEXREPLACE(F1053,""\D"", """")"),"#VALUE!")</f>
        <v>#VALUE!</v>
      </c>
    </row>
    <row r="1053" spans="1:9" ht="15.75" customHeight="1">
      <c r="A1053" s="1">
        <v>1052</v>
      </c>
      <c r="B1053" s="3">
        <v>1053</v>
      </c>
      <c r="C1053" s="3" t="s">
        <v>3083</v>
      </c>
      <c r="D1053" s="3" t="s">
        <v>3084</v>
      </c>
      <c r="E1053" s="3" t="s">
        <v>3085</v>
      </c>
      <c r="F1053" s="3">
        <v>0</v>
      </c>
      <c r="I1053" s="4" t="str">
        <f ca="1">IFERROR(__xludf.DUMMYFUNCTION("REGEXREPLACE(F1054,""\D"", """")"),"#VALUE!")</f>
        <v>#VALUE!</v>
      </c>
    </row>
    <row r="1054" spans="1:9" ht="15.75" customHeight="1">
      <c r="A1054" s="1">
        <v>1053</v>
      </c>
      <c r="B1054" s="3">
        <v>1054</v>
      </c>
      <c r="C1054" s="3" t="s">
        <v>3086</v>
      </c>
      <c r="D1054" s="3" t="s">
        <v>3087</v>
      </c>
      <c r="E1054" s="3" t="s">
        <v>27</v>
      </c>
      <c r="F1054" s="3">
        <v>0</v>
      </c>
      <c r="I1054" s="4" t="str">
        <f ca="1">IFERROR(__xludf.DUMMYFUNCTION("REGEXREPLACE(F1055,""\D"", """")"),"#VALUE!")</f>
        <v>#VALUE!</v>
      </c>
    </row>
    <row r="1055" spans="1:9" ht="15.75" customHeight="1">
      <c r="A1055" s="1">
        <v>1054</v>
      </c>
      <c r="B1055" s="3">
        <v>1055</v>
      </c>
      <c r="C1055" s="3" t="s">
        <v>3088</v>
      </c>
      <c r="D1055" s="3" t="s">
        <v>3089</v>
      </c>
      <c r="E1055" s="3" t="s">
        <v>3090</v>
      </c>
      <c r="F1055" s="3" t="s">
        <v>765</v>
      </c>
      <c r="G1055" s="3">
        <v>9</v>
      </c>
      <c r="H1055" s="3" t="s">
        <v>642</v>
      </c>
      <c r="I1055" s="4" t="str">
        <f ca="1">IFERROR(__xludf.DUMMYFUNCTION("REGEXREPLACE(F1056,""\D"", """")"),"10")</f>
        <v>10</v>
      </c>
    </row>
    <row r="1056" spans="1:9" ht="15.75" customHeight="1">
      <c r="A1056" s="1">
        <v>1055</v>
      </c>
      <c r="B1056" s="3">
        <v>1056</v>
      </c>
      <c r="C1056" s="3" t="s">
        <v>3091</v>
      </c>
      <c r="D1056" s="3" t="s">
        <v>3092</v>
      </c>
      <c r="E1056" s="3" t="s">
        <v>3093</v>
      </c>
      <c r="F1056" s="3">
        <v>0</v>
      </c>
      <c r="I1056" s="4" t="str">
        <f ca="1">IFERROR(__xludf.DUMMYFUNCTION("REGEXREPLACE(F1057,""\D"", """")"),"#VALUE!")</f>
        <v>#VALUE!</v>
      </c>
    </row>
    <row r="1057" spans="1:9" ht="15.75" customHeight="1">
      <c r="A1057" s="1">
        <v>1056</v>
      </c>
      <c r="B1057" s="3">
        <v>1057</v>
      </c>
      <c r="C1057" s="3" t="s">
        <v>3094</v>
      </c>
      <c r="D1057" s="3" t="s">
        <v>3095</v>
      </c>
      <c r="E1057" s="3" t="s">
        <v>3096</v>
      </c>
      <c r="F1057" s="3" t="s">
        <v>3097</v>
      </c>
      <c r="G1057" s="3">
        <v>5</v>
      </c>
      <c r="H1057" s="3" t="s">
        <v>122</v>
      </c>
      <c r="I1057" s="4" t="str">
        <f ca="1">IFERROR(__xludf.DUMMYFUNCTION("REGEXREPLACE(F1058,""\D"", """")"),"36")</f>
        <v>36</v>
      </c>
    </row>
    <row r="1058" spans="1:9" ht="15.75" customHeight="1">
      <c r="A1058" s="1">
        <v>1057</v>
      </c>
      <c r="B1058" s="3">
        <v>1058</v>
      </c>
      <c r="C1058" s="3" t="s">
        <v>3098</v>
      </c>
      <c r="D1058" s="3" t="s">
        <v>3099</v>
      </c>
      <c r="E1058" s="3" t="s">
        <v>3100</v>
      </c>
      <c r="F1058" s="3" t="s">
        <v>457</v>
      </c>
      <c r="G1058" s="3">
        <v>26</v>
      </c>
      <c r="H1058" s="3" t="s">
        <v>1089</v>
      </c>
      <c r="I1058" s="4" t="str">
        <f ca="1">IFERROR(__xludf.DUMMYFUNCTION("REGEXREPLACE(F1059,""\D"", """")"),"16")</f>
        <v>16</v>
      </c>
    </row>
    <row r="1059" spans="1:9" ht="15.75" customHeight="1">
      <c r="A1059" s="1">
        <v>1058</v>
      </c>
      <c r="B1059" s="3">
        <v>1059</v>
      </c>
      <c r="C1059" s="3" t="s">
        <v>3101</v>
      </c>
      <c r="D1059" s="3" t="s">
        <v>3102</v>
      </c>
      <c r="E1059" s="3" t="s">
        <v>3103</v>
      </c>
      <c r="F1059" s="3" t="s">
        <v>88</v>
      </c>
      <c r="G1059" s="3">
        <v>4</v>
      </c>
      <c r="H1059" s="3" t="s">
        <v>394</v>
      </c>
      <c r="I1059" s="4" t="str">
        <f ca="1">IFERROR(__xludf.DUMMYFUNCTION("REGEXREPLACE(F1060,""\D"", """")"),"4")</f>
        <v>4</v>
      </c>
    </row>
    <row r="1060" spans="1:9" ht="15.75" customHeight="1">
      <c r="A1060" s="1">
        <v>1059</v>
      </c>
      <c r="B1060" s="3">
        <v>1060</v>
      </c>
      <c r="C1060" s="3" t="s">
        <v>3104</v>
      </c>
      <c r="D1060" s="3" t="s">
        <v>3105</v>
      </c>
      <c r="E1060" s="3" t="s">
        <v>3106</v>
      </c>
      <c r="F1060" s="3">
        <v>0</v>
      </c>
      <c r="I1060" s="4" t="str">
        <f ca="1">IFERROR(__xludf.DUMMYFUNCTION("REGEXREPLACE(F1061,""\D"", """")"),"#VALUE!")</f>
        <v>#VALUE!</v>
      </c>
    </row>
    <row r="1061" spans="1:9" ht="15.75" customHeight="1">
      <c r="A1061" s="1">
        <v>1060</v>
      </c>
      <c r="B1061" s="3">
        <v>1061</v>
      </c>
      <c r="C1061" s="3" t="s">
        <v>3107</v>
      </c>
      <c r="D1061" s="3" t="s">
        <v>3108</v>
      </c>
      <c r="E1061" s="3" t="s">
        <v>27</v>
      </c>
      <c r="F1061" s="3">
        <v>0</v>
      </c>
      <c r="I1061" s="4" t="str">
        <f ca="1">IFERROR(__xludf.DUMMYFUNCTION("REGEXREPLACE(F1062,""\D"", """")"),"#VALUE!")</f>
        <v>#VALUE!</v>
      </c>
    </row>
    <row r="1062" spans="1:9" ht="15.75" customHeight="1">
      <c r="A1062" s="1">
        <v>1061</v>
      </c>
      <c r="B1062" s="3">
        <v>1062</v>
      </c>
      <c r="C1062" s="3" t="s">
        <v>3109</v>
      </c>
      <c r="D1062" s="3" t="s">
        <v>3110</v>
      </c>
      <c r="E1062" s="3" t="s">
        <v>3111</v>
      </c>
      <c r="F1062" s="3" t="s">
        <v>1805</v>
      </c>
      <c r="G1062" s="3">
        <v>15</v>
      </c>
      <c r="H1062" s="3" t="s">
        <v>2152</v>
      </c>
      <c r="I1062" s="4" t="str">
        <f ca="1">IFERROR(__xludf.DUMMYFUNCTION("REGEXREPLACE(F1063,""\D"", """")"),"21")</f>
        <v>21</v>
      </c>
    </row>
    <row r="1063" spans="1:9" ht="15.75" customHeight="1">
      <c r="A1063" s="1">
        <v>1062</v>
      </c>
      <c r="B1063" s="3">
        <v>1063</v>
      </c>
      <c r="C1063" s="3" t="s">
        <v>3112</v>
      </c>
      <c r="D1063" s="3" t="s">
        <v>3113</v>
      </c>
      <c r="E1063" s="3" t="s">
        <v>3114</v>
      </c>
      <c r="F1063" s="3">
        <v>0</v>
      </c>
      <c r="I1063" s="4" t="str">
        <f ca="1">IFERROR(__xludf.DUMMYFUNCTION("REGEXREPLACE(F1064,""\D"", """")"),"#VALUE!")</f>
        <v>#VALUE!</v>
      </c>
    </row>
    <row r="1064" spans="1:9" ht="15.75" customHeight="1">
      <c r="A1064" s="1">
        <v>1063</v>
      </c>
      <c r="B1064" s="3">
        <v>1064</v>
      </c>
      <c r="C1064" s="3" t="s">
        <v>3115</v>
      </c>
      <c r="D1064" s="3" t="s">
        <v>3116</v>
      </c>
      <c r="E1064" s="3" t="s">
        <v>251</v>
      </c>
      <c r="F1064" s="3">
        <v>0</v>
      </c>
      <c r="I1064" s="4" t="str">
        <f ca="1">IFERROR(__xludf.DUMMYFUNCTION("REGEXREPLACE(F1065,""\D"", """")"),"#VALUE!")</f>
        <v>#VALUE!</v>
      </c>
    </row>
    <row r="1065" spans="1:9" ht="15.75" customHeight="1">
      <c r="A1065" s="1">
        <v>1064</v>
      </c>
      <c r="B1065" s="3">
        <v>1065</v>
      </c>
      <c r="C1065" s="3" t="s">
        <v>3117</v>
      </c>
      <c r="D1065" s="3" t="s">
        <v>3118</v>
      </c>
      <c r="E1065" s="3" t="s">
        <v>3119</v>
      </c>
      <c r="F1065" s="3" t="s">
        <v>765</v>
      </c>
      <c r="G1065" s="3">
        <v>7</v>
      </c>
      <c r="H1065" s="3" t="s">
        <v>143</v>
      </c>
      <c r="I1065" s="4" t="str">
        <f ca="1">IFERROR(__xludf.DUMMYFUNCTION("REGEXREPLACE(F1066,""\D"", """")"),"10")</f>
        <v>10</v>
      </c>
    </row>
    <row r="1066" spans="1:9" ht="15.75" customHeight="1">
      <c r="A1066" s="1">
        <v>1065</v>
      </c>
      <c r="B1066" s="3">
        <v>1066</v>
      </c>
      <c r="C1066" s="3" t="s">
        <v>3120</v>
      </c>
      <c r="D1066" s="3" t="s">
        <v>3121</v>
      </c>
      <c r="E1066" s="3" t="s">
        <v>3122</v>
      </c>
      <c r="F1066" s="3" t="s">
        <v>457</v>
      </c>
      <c r="G1066" s="3">
        <v>44</v>
      </c>
      <c r="H1066" s="3" t="s">
        <v>752</v>
      </c>
      <c r="I1066" s="4" t="str">
        <f ca="1">IFERROR(__xludf.DUMMYFUNCTION("REGEXREPLACE(F1067,""\D"", """")"),"16")</f>
        <v>16</v>
      </c>
    </row>
    <row r="1067" spans="1:9" ht="15.75" customHeight="1">
      <c r="A1067" s="1">
        <v>1066</v>
      </c>
      <c r="B1067" s="3">
        <v>1067</v>
      </c>
      <c r="C1067" s="3" t="s">
        <v>3123</v>
      </c>
      <c r="D1067" s="3" t="s">
        <v>3124</v>
      </c>
      <c r="E1067" s="3" t="s">
        <v>3125</v>
      </c>
      <c r="F1067" s="3" t="s">
        <v>19</v>
      </c>
      <c r="G1067" s="3">
        <v>6</v>
      </c>
      <c r="H1067" s="3" t="s">
        <v>651</v>
      </c>
      <c r="I1067" s="4" t="str">
        <f ca="1">IFERROR(__xludf.DUMMYFUNCTION("REGEXREPLACE(F1068,""\D"", """")"),"7")</f>
        <v>7</v>
      </c>
    </row>
    <row r="1068" spans="1:9" ht="15.75" customHeight="1">
      <c r="A1068" s="1">
        <v>1067</v>
      </c>
      <c r="B1068" s="3">
        <v>1068</v>
      </c>
      <c r="C1068" s="3" t="s">
        <v>3126</v>
      </c>
      <c r="D1068" s="3" t="s">
        <v>3127</v>
      </c>
      <c r="E1068" s="3" t="s">
        <v>3128</v>
      </c>
      <c r="F1068" s="3">
        <v>0</v>
      </c>
      <c r="I1068" s="4" t="str">
        <f ca="1">IFERROR(__xludf.DUMMYFUNCTION("REGEXREPLACE(F1069,""\D"", """")"),"#VALUE!")</f>
        <v>#VALUE!</v>
      </c>
    </row>
    <row r="1069" spans="1:9" ht="15.75" customHeight="1">
      <c r="A1069" s="1">
        <v>1068</v>
      </c>
      <c r="B1069" s="3">
        <v>1069</v>
      </c>
      <c r="C1069" s="3" t="s">
        <v>3129</v>
      </c>
      <c r="D1069" s="3" t="s">
        <v>3130</v>
      </c>
      <c r="E1069" s="3" t="s">
        <v>3131</v>
      </c>
      <c r="F1069" s="3" t="s">
        <v>812</v>
      </c>
      <c r="G1069" s="3">
        <v>0</v>
      </c>
      <c r="H1069" s="3" t="s">
        <v>57</v>
      </c>
      <c r="I1069" s="4" t="str">
        <f ca="1">IFERROR(__xludf.DUMMYFUNCTION("REGEXREPLACE(F1070,""\D"", """")"),"11")</f>
        <v>11</v>
      </c>
    </row>
    <row r="1070" spans="1:9" ht="15.75" customHeight="1">
      <c r="A1070" s="1">
        <v>1069</v>
      </c>
      <c r="B1070" s="3">
        <v>1070</v>
      </c>
      <c r="C1070" s="3" t="s">
        <v>3132</v>
      </c>
      <c r="D1070" s="3" t="s">
        <v>3133</v>
      </c>
      <c r="E1070" s="3" t="s">
        <v>27</v>
      </c>
      <c r="F1070" s="3">
        <v>0</v>
      </c>
      <c r="I1070" s="4" t="str">
        <f ca="1">IFERROR(__xludf.DUMMYFUNCTION("REGEXREPLACE(F1071,""\D"", """")"),"#VALUE!")</f>
        <v>#VALUE!</v>
      </c>
    </row>
    <row r="1071" spans="1:9" ht="15.75" customHeight="1">
      <c r="A1071" s="1">
        <v>1070</v>
      </c>
      <c r="B1071" s="3">
        <v>1071</v>
      </c>
      <c r="C1071" s="3" t="s">
        <v>3134</v>
      </c>
      <c r="D1071" s="3" t="s">
        <v>3135</v>
      </c>
      <c r="E1071" s="3" t="s">
        <v>3136</v>
      </c>
      <c r="F1071" s="3" t="s">
        <v>339</v>
      </c>
      <c r="G1071" s="3">
        <v>9</v>
      </c>
      <c r="H1071" s="3" t="s">
        <v>1071</v>
      </c>
      <c r="I1071" s="4" t="str">
        <f ca="1">IFERROR(__xludf.DUMMYFUNCTION("REGEXREPLACE(F1072,""\D"", """")"),"15")</f>
        <v>15</v>
      </c>
    </row>
    <row r="1072" spans="1:9" ht="15.75" customHeight="1">
      <c r="A1072" s="1">
        <v>1071</v>
      </c>
      <c r="B1072" s="3">
        <v>1072</v>
      </c>
      <c r="C1072" s="3" t="s">
        <v>3137</v>
      </c>
      <c r="D1072" s="3" t="s">
        <v>3138</v>
      </c>
      <c r="E1072" s="3" t="s">
        <v>27</v>
      </c>
      <c r="F1072" s="3">
        <v>0</v>
      </c>
      <c r="I1072" s="4" t="str">
        <f ca="1">IFERROR(__xludf.DUMMYFUNCTION("REGEXREPLACE(F1073,""\D"", """")"),"#VALUE!")</f>
        <v>#VALUE!</v>
      </c>
    </row>
    <row r="1073" spans="1:9" ht="15.75" customHeight="1">
      <c r="A1073" s="1">
        <v>1072</v>
      </c>
      <c r="B1073" s="3">
        <v>1073</v>
      </c>
      <c r="C1073" s="3" t="s">
        <v>3139</v>
      </c>
      <c r="D1073" s="3" t="s">
        <v>3140</v>
      </c>
      <c r="E1073" s="3" t="s">
        <v>3141</v>
      </c>
      <c r="F1073" s="3" t="s">
        <v>812</v>
      </c>
      <c r="G1073" s="3">
        <v>1</v>
      </c>
      <c r="H1073" s="3" t="s">
        <v>248</v>
      </c>
      <c r="I1073" s="4" t="str">
        <f ca="1">IFERROR(__xludf.DUMMYFUNCTION("REGEXREPLACE(F1074,""\D"", """")"),"11")</f>
        <v>11</v>
      </c>
    </row>
    <row r="1074" spans="1:9" ht="15.75" customHeight="1">
      <c r="A1074" s="1">
        <v>1073</v>
      </c>
      <c r="B1074" s="3">
        <v>1074</v>
      </c>
      <c r="C1074" s="3" t="s">
        <v>3142</v>
      </c>
      <c r="D1074" s="3" t="s">
        <v>3143</v>
      </c>
      <c r="E1074" s="3" t="s">
        <v>3144</v>
      </c>
      <c r="F1074" s="3" t="s">
        <v>303</v>
      </c>
      <c r="G1074" s="3">
        <v>5</v>
      </c>
      <c r="H1074" s="3" t="s">
        <v>57</v>
      </c>
      <c r="I1074" s="4" t="str">
        <f ca="1">IFERROR(__xludf.DUMMYFUNCTION("REGEXREPLACE(F1075,""\D"", """")"),"6")</f>
        <v>6</v>
      </c>
    </row>
    <row r="1075" spans="1:9" ht="15.75" customHeight="1">
      <c r="A1075" s="1">
        <v>1074</v>
      </c>
      <c r="B1075" s="3">
        <v>1075</v>
      </c>
      <c r="C1075" s="3" t="s">
        <v>3145</v>
      </c>
      <c r="D1075" s="3" t="s">
        <v>3146</v>
      </c>
      <c r="E1075" s="3" t="s">
        <v>3147</v>
      </c>
      <c r="F1075" s="3">
        <v>0</v>
      </c>
      <c r="I1075" s="4" t="str">
        <f ca="1">IFERROR(__xludf.DUMMYFUNCTION("REGEXREPLACE(F1076,""\D"", """")"),"#VALUE!")</f>
        <v>#VALUE!</v>
      </c>
    </row>
    <row r="1076" spans="1:9" ht="15.75" customHeight="1">
      <c r="A1076" s="1">
        <v>1075</v>
      </c>
      <c r="B1076" s="3">
        <v>1076</v>
      </c>
      <c r="C1076" s="3" t="s">
        <v>3148</v>
      </c>
      <c r="D1076" s="3" t="s">
        <v>3149</v>
      </c>
      <c r="E1076" s="3" t="s">
        <v>3150</v>
      </c>
      <c r="F1076" s="3" t="s">
        <v>19</v>
      </c>
      <c r="G1076" s="3">
        <v>21</v>
      </c>
      <c r="H1076" s="3" t="s">
        <v>256</v>
      </c>
      <c r="I1076" s="4" t="str">
        <f ca="1">IFERROR(__xludf.DUMMYFUNCTION("REGEXREPLACE(F1077,""\D"", """")"),"7")</f>
        <v>7</v>
      </c>
    </row>
    <row r="1077" spans="1:9" ht="15.75" customHeight="1">
      <c r="A1077" s="1">
        <v>1076</v>
      </c>
      <c r="B1077" s="3">
        <v>1077</v>
      </c>
      <c r="C1077" s="3" t="s">
        <v>3151</v>
      </c>
      <c r="D1077" s="3" t="s">
        <v>3152</v>
      </c>
      <c r="E1077" s="3" t="s">
        <v>3153</v>
      </c>
      <c r="F1077" s="3">
        <v>0</v>
      </c>
      <c r="I1077" s="4" t="str">
        <f ca="1">IFERROR(__xludf.DUMMYFUNCTION("REGEXREPLACE(F1078,""\D"", """")"),"#VALUE!")</f>
        <v>#VALUE!</v>
      </c>
    </row>
    <row r="1078" spans="1:9" ht="15.75" customHeight="1">
      <c r="A1078" s="1">
        <v>1077</v>
      </c>
      <c r="B1078" s="3">
        <v>1078</v>
      </c>
      <c r="C1078" s="3" t="s">
        <v>3154</v>
      </c>
      <c r="D1078" s="3" t="s">
        <v>3155</v>
      </c>
      <c r="E1078" s="3" t="s">
        <v>3156</v>
      </c>
      <c r="F1078" s="3">
        <v>0</v>
      </c>
      <c r="I1078" s="4" t="str">
        <f ca="1">IFERROR(__xludf.DUMMYFUNCTION("REGEXREPLACE(F1079,""\D"", """")"),"#VALUE!")</f>
        <v>#VALUE!</v>
      </c>
    </row>
    <row r="1079" spans="1:9" ht="15.75" customHeight="1">
      <c r="A1079" s="1">
        <v>1078</v>
      </c>
      <c r="B1079" s="3">
        <v>1079</v>
      </c>
      <c r="C1079" s="3" t="s">
        <v>3157</v>
      </c>
      <c r="D1079" s="3" t="s">
        <v>3158</v>
      </c>
      <c r="E1079" s="3" t="s">
        <v>27</v>
      </c>
      <c r="F1079" s="3">
        <v>0</v>
      </c>
      <c r="I1079" s="4" t="str">
        <f ca="1">IFERROR(__xludf.DUMMYFUNCTION("REGEXREPLACE(F1080,""\D"", """")"),"#VALUE!")</f>
        <v>#VALUE!</v>
      </c>
    </row>
    <row r="1080" spans="1:9" ht="15.75" customHeight="1">
      <c r="A1080" s="1">
        <v>1079</v>
      </c>
      <c r="B1080" s="3">
        <v>1080</v>
      </c>
      <c r="C1080" s="3" t="s">
        <v>3159</v>
      </c>
      <c r="D1080" s="3" t="s">
        <v>3160</v>
      </c>
      <c r="E1080" s="3" t="s">
        <v>27</v>
      </c>
      <c r="F1080" s="3">
        <v>0</v>
      </c>
      <c r="I1080" s="4" t="str">
        <f ca="1">IFERROR(__xludf.DUMMYFUNCTION("REGEXREPLACE(F1081,""\D"", """")"),"#VALUE!")</f>
        <v>#VALUE!</v>
      </c>
    </row>
    <row r="1081" spans="1:9" ht="15.75" customHeight="1">
      <c r="A1081" s="1">
        <v>1080</v>
      </c>
      <c r="B1081" s="3">
        <v>1081</v>
      </c>
      <c r="C1081" s="3" t="s">
        <v>3161</v>
      </c>
      <c r="D1081" s="3" t="s">
        <v>3162</v>
      </c>
      <c r="E1081" s="3" t="s">
        <v>27</v>
      </c>
      <c r="F1081" s="3">
        <v>0</v>
      </c>
      <c r="I1081" s="4" t="str">
        <f ca="1">IFERROR(__xludf.DUMMYFUNCTION("REGEXREPLACE(F1082,""\D"", """")"),"#VALUE!")</f>
        <v>#VALUE!</v>
      </c>
    </row>
    <row r="1082" spans="1:9" ht="15.75" customHeight="1">
      <c r="A1082" s="1">
        <v>1081</v>
      </c>
      <c r="B1082" s="3">
        <v>1082</v>
      </c>
      <c r="C1082" s="3" t="s">
        <v>3163</v>
      </c>
      <c r="D1082" s="3" t="s">
        <v>3164</v>
      </c>
      <c r="E1082" s="3" t="s">
        <v>3165</v>
      </c>
      <c r="F1082" s="3">
        <v>0</v>
      </c>
      <c r="I1082" s="4" t="str">
        <f ca="1">IFERROR(__xludf.DUMMYFUNCTION("REGEXREPLACE(F1083,""\D"", """")"),"#VALUE!")</f>
        <v>#VALUE!</v>
      </c>
    </row>
    <row r="1083" spans="1:9" ht="15.75" customHeight="1">
      <c r="A1083" s="1">
        <v>1082</v>
      </c>
      <c r="B1083" s="3">
        <v>1083</v>
      </c>
      <c r="C1083" s="3" t="s">
        <v>3166</v>
      </c>
      <c r="D1083" s="3" t="s">
        <v>3167</v>
      </c>
      <c r="E1083" s="3" t="s">
        <v>3168</v>
      </c>
      <c r="F1083" s="3" t="s">
        <v>44</v>
      </c>
      <c r="G1083" s="3">
        <v>22</v>
      </c>
      <c r="H1083" s="3" t="s">
        <v>885</v>
      </c>
      <c r="I1083" s="4" t="str">
        <f ca="1">IFERROR(__xludf.DUMMYFUNCTION("REGEXREPLACE(F1084,""\D"", """")"),"12")</f>
        <v>12</v>
      </c>
    </row>
    <row r="1084" spans="1:9" ht="15.75" customHeight="1">
      <c r="A1084" s="1">
        <v>1083</v>
      </c>
      <c r="B1084" s="3">
        <v>1084</v>
      </c>
      <c r="C1084" s="3" t="s">
        <v>3169</v>
      </c>
      <c r="D1084" s="3" t="s">
        <v>3170</v>
      </c>
      <c r="E1084" s="3" t="s">
        <v>3171</v>
      </c>
      <c r="F1084" s="3">
        <v>0</v>
      </c>
      <c r="I1084" s="4" t="str">
        <f ca="1">IFERROR(__xludf.DUMMYFUNCTION("REGEXREPLACE(F1085,""\D"", """")"),"#VALUE!")</f>
        <v>#VALUE!</v>
      </c>
    </row>
    <row r="1085" spans="1:9" ht="15.75" customHeight="1">
      <c r="A1085" s="1">
        <v>1084</v>
      </c>
      <c r="B1085" s="3">
        <v>1085</v>
      </c>
      <c r="C1085" s="3" t="s">
        <v>3172</v>
      </c>
      <c r="D1085" s="3" t="s">
        <v>3173</v>
      </c>
      <c r="E1085" s="3" t="s">
        <v>27</v>
      </c>
      <c r="F1085" s="3">
        <v>0</v>
      </c>
      <c r="I1085" s="4" t="str">
        <f ca="1">IFERROR(__xludf.DUMMYFUNCTION("REGEXREPLACE(F1086,""\D"", """")"),"#VALUE!")</f>
        <v>#VALUE!</v>
      </c>
    </row>
    <row r="1086" spans="1:9" ht="15.75" customHeight="1">
      <c r="A1086" s="1">
        <v>1085</v>
      </c>
      <c r="B1086" s="3">
        <v>1086</v>
      </c>
      <c r="C1086" s="3" t="s">
        <v>3174</v>
      </c>
      <c r="D1086" s="3" t="s">
        <v>3175</v>
      </c>
      <c r="E1086" s="3" t="s">
        <v>3176</v>
      </c>
      <c r="F1086" s="3" t="s">
        <v>88</v>
      </c>
      <c r="G1086" s="3">
        <v>2</v>
      </c>
      <c r="H1086" s="3" t="s">
        <v>266</v>
      </c>
      <c r="I1086" s="4" t="str">
        <f ca="1">IFERROR(__xludf.DUMMYFUNCTION("REGEXREPLACE(F1087,""\D"", """")"),"4")</f>
        <v>4</v>
      </c>
    </row>
    <row r="1087" spans="1:9" ht="15.75" customHeight="1">
      <c r="A1087" s="1">
        <v>1086</v>
      </c>
      <c r="B1087" s="3">
        <v>1087</v>
      </c>
      <c r="C1087" s="3" t="s">
        <v>3177</v>
      </c>
      <c r="D1087" s="3" t="s">
        <v>3178</v>
      </c>
      <c r="E1087" s="3" t="s">
        <v>3179</v>
      </c>
      <c r="F1087" s="3" t="s">
        <v>61</v>
      </c>
      <c r="G1087" s="3">
        <v>9</v>
      </c>
      <c r="H1087" s="3" t="s">
        <v>715</v>
      </c>
      <c r="I1087" s="4" t="str">
        <f ca="1">IFERROR(__xludf.DUMMYFUNCTION("REGEXREPLACE(F1088,""\D"", """")"),"5")</f>
        <v>5</v>
      </c>
    </row>
    <row r="1088" spans="1:9" ht="15.75" customHeight="1">
      <c r="A1088" s="1">
        <v>1087</v>
      </c>
      <c r="B1088" s="3">
        <v>1088</v>
      </c>
      <c r="C1088" s="3" t="s">
        <v>3180</v>
      </c>
      <c r="D1088" s="3" t="s">
        <v>3181</v>
      </c>
      <c r="E1088" s="3" t="s">
        <v>3182</v>
      </c>
      <c r="F1088" s="3" t="s">
        <v>1172</v>
      </c>
      <c r="G1088" s="3">
        <v>19</v>
      </c>
      <c r="H1088" s="3" t="s">
        <v>1359</v>
      </c>
      <c r="I1088" s="4" t="str">
        <f ca="1">IFERROR(__xludf.DUMMYFUNCTION("REGEXREPLACE(F1089,""\D"", """")"),"26")</f>
        <v>26</v>
      </c>
    </row>
    <row r="1089" spans="1:9" ht="15.75" customHeight="1">
      <c r="A1089" s="1">
        <v>1088</v>
      </c>
      <c r="B1089" s="3">
        <v>1089</v>
      </c>
      <c r="C1089" s="3" t="s">
        <v>3183</v>
      </c>
      <c r="D1089" s="3" t="s">
        <v>3184</v>
      </c>
      <c r="E1089" s="3" t="s">
        <v>27</v>
      </c>
      <c r="F1089" s="3">
        <v>0</v>
      </c>
      <c r="I1089" s="4" t="str">
        <f ca="1">IFERROR(__xludf.DUMMYFUNCTION("REGEXREPLACE(F1090,""\D"", """")"),"#VALUE!")</f>
        <v>#VALUE!</v>
      </c>
    </row>
    <row r="1090" spans="1:9" ht="15.75" customHeight="1">
      <c r="A1090" s="1">
        <v>1089</v>
      </c>
      <c r="B1090" s="3">
        <v>1090</v>
      </c>
      <c r="C1090" s="3" t="s">
        <v>3185</v>
      </c>
      <c r="D1090" s="3" t="s">
        <v>3186</v>
      </c>
      <c r="E1090" s="3" t="s">
        <v>3187</v>
      </c>
      <c r="F1090" s="3" t="s">
        <v>303</v>
      </c>
      <c r="G1090" s="3">
        <v>13</v>
      </c>
      <c r="H1090" s="3" t="s">
        <v>642</v>
      </c>
      <c r="I1090" s="4" t="str">
        <f ca="1">IFERROR(__xludf.DUMMYFUNCTION("REGEXREPLACE(F1091,""\D"", """")"),"6")</f>
        <v>6</v>
      </c>
    </row>
    <row r="1091" spans="1:9" ht="15.75" customHeight="1">
      <c r="A1091" s="1">
        <v>1090</v>
      </c>
      <c r="B1091" s="3">
        <v>1091</v>
      </c>
      <c r="C1091" s="3" t="s">
        <v>3188</v>
      </c>
      <c r="D1091" s="3" t="s">
        <v>3189</v>
      </c>
      <c r="E1091" s="3" t="s">
        <v>3190</v>
      </c>
      <c r="F1091" s="3" t="s">
        <v>61</v>
      </c>
      <c r="G1091" s="3">
        <v>8</v>
      </c>
      <c r="H1091" s="3" t="s">
        <v>651</v>
      </c>
      <c r="I1091" s="4" t="str">
        <f ca="1">IFERROR(__xludf.DUMMYFUNCTION("REGEXREPLACE(F1092,""\D"", """")"),"5")</f>
        <v>5</v>
      </c>
    </row>
    <row r="1092" spans="1:9" ht="15.75" customHeight="1">
      <c r="A1092" s="1">
        <v>1091</v>
      </c>
      <c r="B1092" s="3">
        <v>1092</v>
      </c>
      <c r="C1092" s="3" t="s">
        <v>3191</v>
      </c>
      <c r="D1092" s="3" t="s">
        <v>3192</v>
      </c>
      <c r="E1092" s="3" t="s">
        <v>27</v>
      </c>
      <c r="F1092" s="3">
        <v>0</v>
      </c>
      <c r="I1092" s="4" t="str">
        <f ca="1">IFERROR(__xludf.DUMMYFUNCTION("REGEXREPLACE(F1093,""\D"", """")"),"#VALUE!")</f>
        <v>#VALUE!</v>
      </c>
    </row>
    <row r="1093" spans="1:9" ht="15.75" customHeight="1">
      <c r="A1093" s="1">
        <v>1092</v>
      </c>
      <c r="B1093" s="3">
        <v>1093</v>
      </c>
      <c r="C1093" s="3" t="s">
        <v>3193</v>
      </c>
      <c r="D1093" s="3" t="s">
        <v>3194</v>
      </c>
      <c r="E1093" s="3" t="s">
        <v>27</v>
      </c>
      <c r="F1093" s="3">
        <v>0</v>
      </c>
      <c r="I1093" s="4" t="str">
        <f ca="1">IFERROR(__xludf.DUMMYFUNCTION("REGEXREPLACE(F1094,""\D"", """")"),"#VALUE!")</f>
        <v>#VALUE!</v>
      </c>
    </row>
    <row r="1094" spans="1:9" ht="15.75" customHeight="1">
      <c r="A1094" s="1">
        <v>1093</v>
      </c>
      <c r="B1094" s="3">
        <v>1094</v>
      </c>
      <c r="C1094" s="3" t="s">
        <v>3195</v>
      </c>
      <c r="D1094" s="3" t="s">
        <v>3196</v>
      </c>
      <c r="E1094" s="3" t="s">
        <v>3197</v>
      </c>
      <c r="F1094" s="3" t="s">
        <v>3198</v>
      </c>
      <c r="G1094" s="3">
        <v>1</v>
      </c>
      <c r="H1094" s="3" t="s">
        <v>1202</v>
      </c>
      <c r="I1094" s="4" t="str">
        <f ca="1">IFERROR(__xludf.DUMMYFUNCTION("REGEXREPLACE(F1095,""\D"", """")"),"135")</f>
        <v>135</v>
      </c>
    </row>
    <row r="1095" spans="1:9" ht="15.75" customHeight="1">
      <c r="A1095" s="1">
        <v>1094</v>
      </c>
      <c r="B1095" s="3">
        <v>1095</v>
      </c>
      <c r="C1095" s="3" t="s">
        <v>3199</v>
      </c>
      <c r="D1095" s="3" t="s">
        <v>3200</v>
      </c>
      <c r="E1095" s="3" t="s">
        <v>3201</v>
      </c>
      <c r="F1095" s="3">
        <v>0</v>
      </c>
      <c r="I1095" s="4" t="str">
        <f ca="1">IFERROR(__xludf.DUMMYFUNCTION("REGEXREPLACE(F1096,""\D"", """")"),"#VALUE!")</f>
        <v>#VALUE!</v>
      </c>
    </row>
    <row r="1096" spans="1:9" ht="15.75" customHeight="1">
      <c r="A1096" s="1">
        <v>1095</v>
      </c>
      <c r="B1096" s="3">
        <v>1096</v>
      </c>
      <c r="C1096" s="3" t="s">
        <v>3202</v>
      </c>
      <c r="D1096" s="3" t="s">
        <v>3203</v>
      </c>
      <c r="E1096" s="3" t="s">
        <v>3204</v>
      </c>
      <c r="F1096" s="3">
        <v>0</v>
      </c>
      <c r="I1096" s="4" t="str">
        <f ca="1">IFERROR(__xludf.DUMMYFUNCTION("REGEXREPLACE(F1097,""\D"", """")"),"#VALUE!")</f>
        <v>#VALUE!</v>
      </c>
    </row>
    <row r="1097" spans="1:9" ht="15.75" customHeight="1">
      <c r="A1097" s="1">
        <v>1096</v>
      </c>
      <c r="B1097" s="3">
        <v>1097</v>
      </c>
      <c r="C1097" s="3" t="s">
        <v>3205</v>
      </c>
      <c r="D1097" s="3" t="s">
        <v>3206</v>
      </c>
      <c r="E1097" s="3" t="s">
        <v>3207</v>
      </c>
      <c r="F1097" s="3" t="s">
        <v>19</v>
      </c>
      <c r="G1097" s="3">
        <v>9</v>
      </c>
      <c r="H1097" s="3" t="s">
        <v>97</v>
      </c>
      <c r="I1097" s="4" t="str">
        <f ca="1">IFERROR(__xludf.DUMMYFUNCTION("REGEXREPLACE(F1098,""\D"", """")"),"7")</f>
        <v>7</v>
      </c>
    </row>
    <row r="1098" spans="1:9" ht="15.75" customHeight="1">
      <c r="A1098" s="1">
        <v>1097</v>
      </c>
      <c r="B1098" s="3">
        <v>1098</v>
      </c>
      <c r="C1098" s="3" t="s">
        <v>3208</v>
      </c>
      <c r="D1098" s="3" t="s">
        <v>3209</v>
      </c>
      <c r="E1098" s="3" t="s">
        <v>27</v>
      </c>
      <c r="F1098" s="3">
        <v>0</v>
      </c>
      <c r="I1098" s="4" t="str">
        <f ca="1">IFERROR(__xludf.DUMMYFUNCTION("REGEXREPLACE(F1099,""\D"", """")"),"#VALUE!")</f>
        <v>#VALUE!</v>
      </c>
    </row>
    <row r="1099" spans="1:9" ht="15.75" customHeight="1">
      <c r="A1099" s="1">
        <v>1098</v>
      </c>
      <c r="B1099" s="3">
        <v>1099</v>
      </c>
      <c r="C1099" s="3" t="s">
        <v>3210</v>
      </c>
      <c r="D1099" s="3" t="s">
        <v>3211</v>
      </c>
      <c r="E1099" s="3" t="s">
        <v>3212</v>
      </c>
      <c r="F1099" s="3" t="s">
        <v>1805</v>
      </c>
      <c r="G1099" s="3">
        <v>34</v>
      </c>
      <c r="H1099" s="3" t="s">
        <v>695</v>
      </c>
      <c r="I1099" s="4" t="str">
        <f ca="1">IFERROR(__xludf.DUMMYFUNCTION("REGEXREPLACE(F1100,""\D"", """")"),"21")</f>
        <v>21</v>
      </c>
    </row>
    <row r="1100" spans="1:9" ht="15.75" customHeight="1">
      <c r="A1100" s="1">
        <v>1099</v>
      </c>
      <c r="B1100" s="3">
        <v>1100</v>
      </c>
      <c r="C1100" s="3" t="s">
        <v>3213</v>
      </c>
      <c r="D1100" s="3" t="s">
        <v>3214</v>
      </c>
      <c r="E1100" s="3" t="s">
        <v>27</v>
      </c>
      <c r="F1100" s="3">
        <v>0</v>
      </c>
      <c r="I1100" s="4" t="str">
        <f ca="1">IFERROR(__xludf.DUMMYFUNCTION("REGEXREPLACE(F1101,""\D"", """")"),"#VALUE!")</f>
        <v>#VALUE!</v>
      </c>
    </row>
    <row r="1101" spans="1:9" ht="15.75" customHeight="1">
      <c r="A1101" s="1">
        <v>1100</v>
      </c>
      <c r="B1101" s="3">
        <v>1101</v>
      </c>
      <c r="C1101" s="3" t="s">
        <v>3215</v>
      </c>
      <c r="D1101" s="3" t="s">
        <v>3216</v>
      </c>
      <c r="E1101" s="3" t="s">
        <v>27</v>
      </c>
      <c r="F1101" s="3">
        <v>0</v>
      </c>
      <c r="I1101" s="4" t="str">
        <f ca="1">IFERROR(__xludf.DUMMYFUNCTION("REGEXREPLACE(F1102,""\D"", """")"),"#VALUE!")</f>
        <v>#VALUE!</v>
      </c>
    </row>
    <row r="1102" spans="1:9" ht="15.75" customHeight="1">
      <c r="A1102" s="1">
        <v>1101</v>
      </c>
      <c r="B1102" s="3">
        <v>1102</v>
      </c>
      <c r="C1102" s="3" t="s">
        <v>3217</v>
      </c>
      <c r="D1102" s="3" t="s">
        <v>3218</v>
      </c>
      <c r="E1102" s="3" t="s">
        <v>3219</v>
      </c>
      <c r="F1102" s="3">
        <v>0</v>
      </c>
      <c r="I1102" s="4" t="str">
        <f ca="1">IFERROR(__xludf.DUMMYFUNCTION("REGEXREPLACE(F1103,""\D"", """")"),"#VALUE!")</f>
        <v>#VALUE!</v>
      </c>
    </row>
    <row r="1103" spans="1:9" ht="15.75" customHeight="1">
      <c r="A1103" s="1">
        <v>1102</v>
      </c>
      <c r="B1103" s="3">
        <v>1103</v>
      </c>
      <c r="C1103" s="3" t="s">
        <v>3220</v>
      </c>
      <c r="D1103" s="3" t="s">
        <v>3221</v>
      </c>
      <c r="E1103" s="3" t="s">
        <v>27</v>
      </c>
      <c r="F1103" s="3">
        <v>0</v>
      </c>
      <c r="I1103" s="4" t="str">
        <f ca="1">IFERROR(__xludf.DUMMYFUNCTION("REGEXREPLACE(F1104,""\D"", """")"),"#VALUE!")</f>
        <v>#VALUE!</v>
      </c>
    </row>
    <row r="1104" spans="1:9" ht="15.75" customHeight="1">
      <c r="A1104" s="1">
        <v>1103</v>
      </c>
      <c r="B1104" s="3">
        <v>1104</v>
      </c>
      <c r="C1104" s="3" t="s">
        <v>3222</v>
      </c>
      <c r="D1104" s="3" t="s">
        <v>3223</v>
      </c>
      <c r="E1104" s="3" t="s">
        <v>3224</v>
      </c>
      <c r="F1104" s="3" t="s">
        <v>39</v>
      </c>
      <c r="G1104" s="3">
        <v>49</v>
      </c>
      <c r="H1104" s="3" t="s">
        <v>1893</v>
      </c>
      <c r="I1104" s="4" t="str">
        <f ca="1">IFERROR(__xludf.DUMMYFUNCTION("REGEXREPLACE(F1105,""\D"", """")"),"14")</f>
        <v>14</v>
      </c>
    </row>
    <row r="1105" spans="1:9" ht="15.75" customHeight="1">
      <c r="A1105" s="1">
        <v>1104</v>
      </c>
      <c r="B1105" s="3">
        <v>1105</v>
      </c>
      <c r="C1105" s="3" t="s">
        <v>3225</v>
      </c>
      <c r="D1105" s="3" t="s">
        <v>3226</v>
      </c>
      <c r="E1105" s="3" t="s">
        <v>27</v>
      </c>
      <c r="F1105" s="3">
        <v>0</v>
      </c>
      <c r="I1105" s="4" t="str">
        <f ca="1">IFERROR(__xludf.DUMMYFUNCTION("REGEXREPLACE(F1106,""\D"", """")"),"#VALUE!")</f>
        <v>#VALUE!</v>
      </c>
    </row>
    <row r="1106" spans="1:9" ht="15.75" customHeight="1">
      <c r="A1106" s="1">
        <v>1105</v>
      </c>
      <c r="B1106" s="3">
        <v>1106</v>
      </c>
      <c r="C1106" s="3" t="s">
        <v>3227</v>
      </c>
      <c r="D1106" s="3" t="s">
        <v>3228</v>
      </c>
      <c r="E1106" s="3" t="s">
        <v>3229</v>
      </c>
      <c r="F1106" s="3" t="s">
        <v>44</v>
      </c>
      <c r="G1106" s="3">
        <v>11</v>
      </c>
      <c r="H1106" s="3" t="s">
        <v>498</v>
      </c>
      <c r="I1106" s="4" t="str">
        <f ca="1">IFERROR(__xludf.DUMMYFUNCTION("REGEXREPLACE(F1107,""\D"", """")"),"12")</f>
        <v>12</v>
      </c>
    </row>
    <row r="1107" spans="1:9" ht="15.75" customHeight="1">
      <c r="A1107" s="1">
        <v>1106</v>
      </c>
      <c r="B1107" s="3">
        <v>1107</v>
      </c>
      <c r="C1107" s="3" t="s">
        <v>3230</v>
      </c>
      <c r="D1107" s="3" t="s">
        <v>3231</v>
      </c>
      <c r="E1107" s="3" t="s">
        <v>3232</v>
      </c>
      <c r="F1107" s="3" t="s">
        <v>3233</v>
      </c>
      <c r="G1107" s="3">
        <v>0</v>
      </c>
      <c r="H1107" s="3" t="s">
        <v>3234</v>
      </c>
      <c r="I1107" s="4" t="str">
        <f ca="1">IFERROR(__xludf.DUMMYFUNCTION("REGEXREPLACE(F1108,""\D"", """")"),"1")</f>
        <v>1</v>
      </c>
    </row>
    <row r="1108" spans="1:9" ht="15.75" customHeight="1">
      <c r="A1108" s="1">
        <v>1107</v>
      </c>
      <c r="B1108" s="3">
        <v>1108</v>
      </c>
      <c r="C1108" s="3" t="s">
        <v>3235</v>
      </c>
      <c r="D1108" s="3" t="s">
        <v>3236</v>
      </c>
      <c r="E1108" s="3" t="s">
        <v>3237</v>
      </c>
      <c r="F1108" s="3">
        <v>0</v>
      </c>
      <c r="I1108" s="4" t="str">
        <f ca="1">IFERROR(__xludf.DUMMYFUNCTION("REGEXREPLACE(F1109,""\D"", """")"),"#VALUE!")</f>
        <v>#VALUE!</v>
      </c>
    </row>
    <row r="1109" spans="1:9" ht="15.75" customHeight="1">
      <c r="A1109" s="1">
        <v>1108</v>
      </c>
      <c r="B1109" s="3">
        <v>1109</v>
      </c>
      <c r="C1109" s="3" t="s">
        <v>3238</v>
      </c>
      <c r="D1109" s="3" t="s">
        <v>3239</v>
      </c>
      <c r="E1109" s="3" t="s">
        <v>3240</v>
      </c>
      <c r="F1109" s="3">
        <v>0</v>
      </c>
      <c r="I1109" s="4" t="str">
        <f ca="1">IFERROR(__xludf.DUMMYFUNCTION("REGEXREPLACE(F1110,""\D"", """")"),"#VALUE!")</f>
        <v>#VALUE!</v>
      </c>
    </row>
    <row r="1110" spans="1:9" ht="15.75" customHeight="1">
      <c r="A1110" s="1">
        <v>1109</v>
      </c>
      <c r="B1110" s="3">
        <v>1110</v>
      </c>
      <c r="C1110" s="3" t="s">
        <v>3241</v>
      </c>
      <c r="D1110" s="3" t="s">
        <v>3242</v>
      </c>
      <c r="E1110" s="3" t="s">
        <v>3243</v>
      </c>
      <c r="F1110" s="3">
        <v>0</v>
      </c>
      <c r="I1110" s="4" t="str">
        <f ca="1">IFERROR(__xludf.DUMMYFUNCTION("REGEXREPLACE(F1111,""\D"", """")"),"#VALUE!")</f>
        <v>#VALUE!</v>
      </c>
    </row>
    <row r="1111" spans="1:9" ht="15.75" customHeight="1">
      <c r="A1111" s="1">
        <v>1110</v>
      </c>
      <c r="B1111" s="3">
        <v>1111</v>
      </c>
      <c r="C1111" s="3" t="s">
        <v>3244</v>
      </c>
      <c r="D1111" s="3" t="s">
        <v>3245</v>
      </c>
      <c r="E1111" s="3" t="s">
        <v>3246</v>
      </c>
      <c r="F1111" s="3">
        <v>0</v>
      </c>
      <c r="I1111" s="4" t="str">
        <f ca="1">IFERROR(__xludf.DUMMYFUNCTION("REGEXREPLACE(F1112,""\D"", """")"),"#VALUE!")</f>
        <v>#VALUE!</v>
      </c>
    </row>
    <row r="1112" spans="1:9" ht="15.75" customHeight="1">
      <c r="A1112" s="1">
        <v>1111</v>
      </c>
      <c r="B1112" s="3">
        <v>1112</v>
      </c>
      <c r="C1112" s="3" t="s">
        <v>3247</v>
      </c>
      <c r="D1112" s="3" t="s">
        <v>3248</v>
      </c>
      <c r="E1112" s="3" t="s">
        <v>3249</v>
      </c>
      <c r="F1112" s="3" t="s">
        <v>3250</v>
      </c>
      <c r="G1112" s="3">
        <v>109</v>
      </c>
      <c r="H1112" s="3" t="s">
        <v>3251</v>
      </c>
      <c r="I1112" s="4" t="str">
        <f ca="1">IFERROR(__xludf.DUMMYFUNCTION("REGEXREPLACE(F1113,""\D"", """")"),"33")</f>
        <v>33</v>
      </c>
    </row>
    <row r="1113" spans="1:9" ht="15.75" customHeight="1">
      <c r="A1113" s="1">
        <v>1112</v>
      </c>
      <c r="B1113" s="3">
        <v>1113</v>
      </c>
      <c r="C1113" s="3" t="s">
        <v>3252</v>
      </c>
      <c r="D1113" s="3" t="s">
        <v>3253</v>
      </c>
      <c r="E1113" s="3" t="s">
        <v>3254</v>
      </c>
      <c r="F1113" s="3" t="s">
        <v>559</v>
      </c>
      <c r="G1113" s="3">
        <v>0</v>
      </c>
      <c r="H1113" s="3" t="s">
        <v>642</v>
      </c>
      <c r="I1113" s="4" t="str">
        <f ca="1">IFERROR(__xludf.DUMMYFUNCTION("REGEXREPLACE(F1114,""\D"", """")"),"19")</f>
        <v>19</v>
      </c>
    </row>
    <row r="1114" spans="1:9" ht="15.75" customHeight="1">
      <c r="A1114" s="1">
        <v>1113</v>
      </c>
      <c r="B1114" s="3">
        <v>1114</v>
      </c>
      <c r="C1114" s="3" t="s">
        <v>3255</v>
      </c>
      <c r="D1114" s="3" t="s">
        <v>3256</v>
      </c>
      <c r="E1114" s="3" t="s">
        <v>3257</v>
      </c>
      <c r="F1114" s="3">
        <v>0</v>
      </c>
      <c r="I1114" s="4" t="str">
        <f ca="1">IFERROR(__xludf.DUMMYFUNCTION("REGEXREPLACE(F1115,""\D"", """")"),"#VALUE!")</f>
        <v>#VALUE!</v>
      </c>
    </row>
    <row r="1115" spans="1:9" ht="15.75" customHeight="1">
      <c r="A1115" s="1">
        <v>1114</v>
      </c>
      <c r="B1115" s="3">
        <v>1115</v>
      </c>
      <c r="C1115" s="3" t="s">
        <v>3258</v>
      </c>
      <c r="D1115" s="3" t="s">
        <v>3259</v>
      </c>
      <c r="E1115" s="3" t="s">
        <v>3260</v>
      </c>
      <c r="F1115" s="3" t="s">
        <v>44</v>
      </c>
      <c r="G1115" s="3">
        <v>0</v>
      </c>
      <c r="H1115" s="3" t="s">
        <v>248</v>
      </c>
      <c r="I1115" s="4" t="str">
        <f ca="1">IFERROR(__xludf.DUMMYFUNCTION("REGEXREPLACE(F1116,""\D"", """")"),"12")</f>
        <v>12</v>
      </c>
    </row>
    <row r="1116" spans="1:9" ht="15.75" customHeight="1">
      <c r="A1116" s="1">
        <v>1115</v>
      </c>
      <c r="B1116" s="3">
        <v>1116</v>
      </c>
      <c r="C1116" s="3" t="s">
        <v>3261</v>
      </c>
      <c r="D1116" s="3" t="s">
        <v>3262</v>
      </c>
      <c r="E1116" s="3" t="s">
        <v>3263</v>
      </c>
      <c r="F1116" s="3" t="s">
        <v>96</v>
      </c>
      <c r="G1116" s="3">
        <v>6</v>
      </c>
      <c r="H1116" s="3" t="s">
        <v>422</v>
      </c>
      <c r="I1116" s="4" t="str">
        <f ca="1">IFERROR(__xludf.DUMMYFUNCTION("REGEXREPLACE(F1117,""\D"", """")"),"9")</f>
        <v>9</v>
      </c>
    </row>
    <row r="1117" spans="1:9" ht="15.75" customHeight="1">
      <c r="A1117" s="1">
        <v>1116</v>
      </c>
      <c r="B1117" s="3">
        <v>1117</v>
      </c>
      <c r="C1117" s="3" t="s">
        <v>3264</v>
      </c>
      <c r="D1117" s="3" t="s">
        <v>3265</v>
      </c>
      <c r="E1117" s="3" t="s">
        <v>3266</v>
      </c>
      <c r="F1117" s="3">
        <v>0</v>
      </c>
      <c r="I1117" s="4" t="str">
        <f ca="1">IFERROR(__xludf.DUMMYFUNCTION("REGEXREPLACE(F1118,""\D"", """")"),"#VALUE!")</f>
        <v>#VALUE!</v>
      </c>
    </row>
    <row r="1118" spans="1:9" ht="15.75" customHeight="1">
      <c r="A1118" s="1">
        <v>1117</v>
      </c>
      <c r="B1118" s="3">
        <v>1118</v>
      </c>
      <c r="C1118" s="3" t="s">
        <v>3267</v>
      </c>
      <c r="D1118" s="3" t="s">
        <v>3268</v>
      </c>
      <c r="E1118" s="3" t="s">
        <v>3269</v>
      </c>
      <c r="F1118" s="3" t="s">
        <v>1172</v>
      </c>
      <c r="G1118" s="3">
        <v>53</v>
      </c>
      <c r="H1118" s="3" t="s">
        <v>3270</v>
      </c>
      <c r="I1118" s="4" t="str">
        <f ca="1">IFERROR(__xludf.DUMMYFUNCTION("REGEXREPLACE(F1119,""\D"", """")"),"26")</f>
        <v>26</v>
      </c>
    </row>
    <row r="1119" spans="1:9" ht="15.75" customHeight="1">
      <c r="A1119" s="1">
        <v>1118</v>
      </c>
      <c r="B1119" s="3">
        <v>1119</v>
      </c>
      <c r="C1119" s="3" t="s">
        <v>3271</v>
      </c>
      <c r="D1119" s="3" t="s">
        <v>3272</v>
      </c>
      <c r="E1119" s="3" t="s">
        <v>3273</v>
      </c>
      <c r="F1119" s="3">
        <v>0</v>
      </c>
      <c r="I1119" s="4" t="str">
        <f ca="1">IFERROR(__xludf.DUMMYFUNCTION("REGEXREPLACE(F1120,""\D"", """")"),"#VALUE!")</f>
        <v>#VALUE!</v>
      </c>
    </row>
    <row r="1120" spans="1:9" ht="15.75" customHeight="1">
      <c r="A1120" s="1">
        <v>1119</v>
      </c>
      <c r="B1120" s="3">
        <v>1120</v>
      </c>
      <c r="C1120" s="3" t="s">
        <v>3274</v>
      </c>
      <c r="D1120" s="3" t="s">
        <v>3275</v>
      </c>
      <c r="E1120" s="3" t="s">
        <v>3276</v>
      </c>
      <c r="F1120" s="3" t="s">
        <v>39</v>
      </c>
      <c r="G1120" s="3">
        <v>2</v>
      </c>
      <c r="H1120" s="3" t="s">
        <v>97</v>
      </c>
      <c r="I1120" s="4" t="str">
        <f ca="1">IFERROR(__xludf.DUMMYFUNCTION("REGEXREPLACE(F1121,""\D"", """")"),"14")</f>
        <v>14</v>
      </c>
    </row>
    <row r="1121" spans="1:9" ht="15.75" customHeight="1">
      <c r="A1121" s="1">
        <v>1120</v>
      </c>
      <c r="B1121" s="3">
        <v>1121</v>
      </c>
      <c r="C1121" s="3" t="s">
        <v>3277</v>
      </c>
      <c r="D1121" s="3" t="s">
        <v>3278</v>
      </c>
      <c r="E1121" s="3" t="s">
        <v>3279</v>
      </c>
      <c r="F1121" s="3" t="s">
        <v>276</v>
      </c>
      <c r="G1121" s="3">
        <v>22</v>
      </c>
      <c r="H1121" s="3" t="s">
        <v>332</v>
      </c>
      <c r="I1121" s="4" t="str">
        <f ca="1">IFERROR(__xludf.DUMMYFUNCTION("REGEXREPLACE(F1122,""\D"", """")"),"50")</f>
        <v>50</v>
      </c>
    </row>
    <row r="1122" spans="1:9" ht="15.75" customHeight="1">
      <c r="A1122" s="1">
        <v>1121</v>
      </c>
      <c r="B1122" s="3">
        <v>1122</v>
      </c>
      <c r="C1122" s="3" t="s">
        <v>3280</v>
      </c>
      <c r="D1122" s="3" t="s">
        <v>3281</v>
      </c>
      <c r="E1122" s="3" t="s">
        <v>3282</v>
      </c>
      <c r="F1122" s="3" t="s">
        <v>364</v>
      </c>
      <c r="G1122" s="3">
        <v>3</v>
      </c>
      <c r="H1122" s="3" t="s">
        <v>97</v>
      </c>
      <c r="I1122" s="4" t="str">
        <f ca="1">IFERROR(__xludf.DUMMYFUNCTION("REGEXREPLACE(F1123,""\D"", """")"),"13")</f>
        <v>13</v>
      </c>
    </row>
    <row r="1123" spans="1:9" ht="15.75" customHeight="1">
      <c r="A1123" s="1">
        <v>1122</v>
      </c>
      <c r="B1123" s="3">
        <v>1123</v>
      </c>
      <c r="C1123" s="3" t="s">
        <v>3283</v>
      </c>
      <c r="D1123" s="3" t="s">
        <v>3284</v>
      </c>
      <c r="E1123" s="3" t="s">
        <v>3285</v>
      </c>
      <c r="F1123" s="3">
        <v>0</v>
      </c>
      <c r="I1123" s="4" t="str">
        <f ca="1">IFERROR(__xludf.DUMMYFUNCTION("REGEXREPLACE(F1124,""\D"", """")"),"#VALUE!")</f>
        <v>#VALUE!</v>
      </c>
    </row>
    <row r="1124" spans="1:9" ht="15.75" customHeight="1">
      <c r="A1124" s="1">
        <v>1123</v>
      </c>
      <c r="B1124" s="3">
        <v>1124</v>
      </c>
      <c r="C1124" s="3" t="s">
        <v>3286</v>
      </c>
      <c r="D1124" s="3" t="s">
        <v>3287</v>
      </c>
      <c r="E1124" s="3" t="s">
        <v>3288</v>
      </c>
      <c r="F1124" s="3" t="s">
        <v>61</v>
      </c>
      <c r="G1124" s="3">
        <v>5</v>
      </c>
      <c r="H1124" s="3" t="s">
        <v>12</v>
      </c>
      <c r="I1124" s="4" t="str">
        <f ca="1">IFERROR(__xludf.DUMMYFUNCTION("REGEXREPLACE(F1125,""\D"", """")"),"5")</f>
        <v>5</v>
      </c>
    </row>
    <row r="1125" spans="1:9" ht="15.75" customHeight="1">
      <c r="A1125" s="1">
        <v>1124</v>
      </c>
      <c r="B1125" s="3">
        <v>1125</v>
      </c>
      <c r="C1125" s="3" t="s">
        <v>3289</v>
      </c>
      <c r="D1125" s="3" t="s">
        <v>3290</v>
      </c>
      <c r="E1125" s="3" t="s">
        <v>3291</v>
      </c>
      <c r="F1125" s="3">
        <v>0</v>
      </c>
      <c r="I1125" s="4" t="str">
        <f ca="1">IFERROR(__xludf.DUMMYFUNCTION("REGEXREPLACE(F1126,""\D"", """")"),"#VALUE!")</f>
        <v>#VALUE!</v>
      </c>
    </row>
    <row r="1126" spans="1:9" ht="15.75" customHeight="1">
      <c r="A1126" s="1">
        <v>1125</v>
      </c>
      <c r="B1126" s="3">
        <v>1126</v>
      </c>
      <c r="C1126" s="3" t="s">
        <v>3292</v>
      </c>
      <c r="D1126" s="3" t="s">
        <v>3293</v>
      </c>
      <c r="E1126" s="3" t="s">
        <v>27</v>
      </c>
      <c r="F1126" s="3">
        <v>0</v>
      </c>
      <c r="I1126" s="4" t="str">
        <f ca="1">IFERROR(__xludf.DUMMYFUNCTION("REGEXREPLACE(F1127,""\D"", """")"),"#VALUE!")</f>
        <v>#VALUE!</v>
      </c>
    </row>
    <row r="1127" spans="1:9" ht="15.75" customHeight="1">
      <c r="A1127" s="1">
        <v>1126</v>
      </c>
      <c r="B1127" s="3">
        <v>1127</v>
      </c>
      <c r="C1127" s="3" t="s">
        <v>3294</v>
      </c>
      <c r="D1127" s="3" t="s">
        <v>3295</v>
      </c>
      <c r="E1127" s="3" t="s">
        <v>3296</v>
      </c>
      <c r="F1127" s="3" t="s">
        <v>812</v>
      </c>
      <c r="G1127" s="3">
        <v>6</v>
      </c>
      <c r="H1127" s="3" t="s">
        <v>143</v>
      </c>
      <c r="I1127" s="4" t="str">
        <f ca="1">IFERROR(__xludf.DUMMYFUNCTION("REGEXREPLACE(F1128,""\D"", """")"),"11")</f>
        <v>11</v>
      </c>
    </row>
    <row r="1128" spans="1:9" ht="15.75" customHeight="1">
      <c r="A1128" s="1">
        <v>1127</v>
      </c>
      <c r="B1128" s="3">
        <v>1128</v>
      </c>
      <c r="C1128" s="3" t="s">
        <v>3297</v>
      </c>
      <c r="D1128" s="3" t="s">
        <v>3298</v>
      </c>
      <c r="E1128" s="3" t="s">
        <v>27</v>
      </c>
      <c r="F1128" s="3">
        <v>0</v>
      </c>
      <c r="I1128" s="4" t="str">
        <f ca="1">IFERROR(__xludf.DUMMYFUNCTION("REGEXREPLACE(F1129,""\D"", """")"),"#VALUE!")</f>
        <v>#VALUE!</v>
      </c>
    </row>
    <row r="1129" spans="1:9" ht="15.75" customHeight="1">
      <c r="A1129" s="1">
        <v>1128</v>
      </c>
      <c r="B1129" s="3">
        <v>1129</v>
      </c>
      <c r="C1129" s="3" t="s">
        <v>3299</v>
      </c>
      <c r="D1129" s="3" t="s">
        <v>3300</v>
      </c>
      <c r="E1129" s="3" t="s">
        <v>3301</v>
      </c>
      <c r="F1129" s="3">
        <v>0</v>
      </c>
      <c r="I1129" s="4" t="str">
        <f ca="1">IFERROR(__xludf.DUMMYFUNCTION("REGEXREPLACE(F1130,""\D"", """")"),"#VALUE!")</f>
        <v>#VALUE!</v>
      </c>
    </row>
    <row r="1130" spans="1:9" ht="15.75" customHeight="1">
      <c r="A1130" s="1">
        <v>1129</v>
      </c>
      <c r="B1130" s="3">
        <v>1130</v>
      </c>
      <c r="C1130" s="3" t="s">
        <v>3302</v>
      </c>
      <c r="D1130" s="3" t="s">
        <v>3303</v>
      </c>
      <c r="E1130" s="3" t="s">
        <v>27</v>
      </c>
      <c r="F1130" s="3">
        <v>0</v>
      </c>
      <c r="I1130" s="4" t="str">
        <f ca="1">IFERROR(__xludf.DUMMYFUNCTION("REGEXREPLACE(F1131,""\D"", """")"),"#VALUE!")</f>
        <v>#VALUE!</v>
      </c>
    </row>
    <row r="1131" spans="1:9" ht="15.75" customHeight="1">
      <c r="A1131" s="1">
        <v>1130</v>
      </c>
      <c r="B1131" s="3">
        <v>1131</v>
      </c>
      <c r="C1131" s="3" t="s">
        <v>3304</v>
      </c>
      <c r="D1131" s="3" t="s">
        <v>3305</v>
      </c>
      <c r="E1131" s="3" t="s">
        <v>3306</v>
      </c>
      <c r="F1131" s="3">
        <v>0</v>
      </c>
      <c r="I1131" s="4" t="str">
        <f ca="1">IFERROR(__xludf.DUMMYFUNCTION("REGEXREPLACE(F1132,""\D"", """")"),"#VALUE!")</f>
        <v>#VALUE!</v>
      </c>
    </row>
    <row r="1132" spans="1:9" ht="15.75" customHeight="1">
      <c r="A1132" s="1">
        <v>1131</v>
      </c>
      <c r="B1132" s="3">
        <v>1132</v>
      </c>
      <c r="C1132" s="3" t="s">
        <v>3307</v>
      </c>
      <c r="D1132" s="3" t="s">
        <v>3308</v>
      </c>
      <c r="E1132" s="3" t="s">
        <v>3309</v>
      </c>
      <c r="F1132" s="3" t="s">
        <v>255</v>
      </c>
      <c r="G1132" s="3">
        <v>4</v>
      </c>
      <c r="H1132" s="3" t="s">
        <v>513</v>
      </c>
      <c r="I1132" s="4" t="str">
        <f ca="1">IFERROR(__xludf.DUMMYFUNCTION("REGEXREPLACE(F1133,""\D"", """")"),"28")</f>
        <v>28</v>
      </c>
    </row>
    <row r="1133" spans="1:9" ht="15.75" customHeight="1">
      <c r="A1133" s="1">
        <v>1132</v>
      </c>
      <c r="B1133" s="3">
        <v>1133</v>
      </c>
      <c r="C1133" s="3" t="s">
        <v>3310</v>
      </c>
      <c r="D1133" s="3" t="s">
        <v>3311</v>
      </c>
      <c r="E1133" s="3" t="s">
        <v>3312</v>
      </c>
      <c r="F1133" s="3">
        <v>0</v>
      </c>
      <c r="I1133" s="4" t="str">
        <f ca="1">IFERROR(__xludf.DUMMYFUNCTION("REGEXREPLACE(F1134,""\D"", """")"),"#VALUE!")</f>
        <v>#VALUE!</v>
      </c>
    </row>
    <row r="1134" spans="1:9" ht="15.75" customHeight="1">
      <c r="A1134" s="1">
        <v>1133</v>
      </c>
      <c r="B1134" s="3">
        <v>1134</v>
      </c>
      <c r="C1134" s="3" t="s">
        <v>3313</v>
      </c>
      <c r="D1134" s="3" t="s">
        <v>3314</v>
      </c>
      <c r="E1134" s="3" t="s">
        <v>3315</v>
      </c>
      <c r="F1134" s="3">
        <v>0</v>
      </c>
      <c r="I1134" s="4" t="str">
        <f ca="1">IFERROR(__xludf.DUMMYFUNCTION("REGEXREPLACE(F1135,""\D"", """")"),"#VALUE!")</f>
        <v>#VALUE!</v>
      </c>
    </row>
    <row r="1135" spans="1:9" ht="15.75" customHeight="1">
      <c r="A1135" s="1">
        <v>1134</v>
      </c>
      <c r="B1135" s="3">
        <v>1135</v>
      </c>
      <c r="C1135" s="3" t="s">
        <v>3316</v>
      </c>
      <c r="D1135" s="3" t="s">
        <v>3317</v>
      </c>
      <c r="E1135" s="3" t="s">
        <v>3318</v>
      </c>
      <c r="F1135" s="3" t="s">
        <v>303</v>
      </c>
      <c r="G1135" s="3">
        <v>6</v>
      </c>
      <c r="H1135" s="3" t="s">
        <v>248</v>
      </c>
      <c r="I1135" s="4" t="str">
        <f ca="1">IFERROR(__xludf.DUMMYFUNCTION("REGEXREPLACE(F1136,""\D"", """")"),"6")</f>
        <v>6</v>
      </c>
    </row>
    <row r="1136" spans="1:9" ht="15.75" customHeight="1">
      <c r="A1136" s="1">
        <v>1135</v>
      </c>
      <c r="B1136" s="3">
        <v>1136</v>
      </c>
      <c r="C1136" s="3" t="s">
        <v>3319</v>
      </c>
      <c r="D1136" s="3" t="s">
        <v>3320</v>
      </c>
      <c r="E1136" s="3" t="s">
        <v>3321</v>
      </c>
      <c r="F1136" s="3">
        <v>0</v>
      </c>
      <c r="I1136" s="4" t="str">
        <f ca="1">IFERROR(__xludf.DUMMYFUNCTION("REGEXREPLACE(F1137,""\D"", """")"),"#VALUE!")</f>
        <v>#VALUE!</v>
      </c>
    </row>
    <row r="1137" spans="1:9" ht="15.75" customHeight="1">
      <c r="A1137" s="1">
        <v>1136</v>
      </c>
      <c r="B1137" s="3">
        <v>1137</v>
      </c>
      <c r="C1137" s="3" t="s">
        <v>3322</v>
      </c>
      <c r="D1137" s="3" t="s">
        <v>3323</v>
      </c>
      <c r="E1137" s="3" t="s">
        <v>3324</v>
      </c>
      <c r="F1137" s="3">
        <v>0</v>
      </c>
      <c r="I1137" s="4" t="str">
        <f ca="1">IFERROR(__xludf.DUMMYFUNCTION("REGEXREPLACE(F1138,""\D"", """")"),"#VALUE!")</f>
        <v>#VALUE!</v>
      </c>
    </row>
    <row r="1138" spans="1:9" ht="15.75" customHeight="1">
      <c r="A1138" s="1">
        <v>1137</v>
      </c>
      <c r="B1138" s="3">
        <v>1138</v>
      </c>
      <c r="C1138" s="3" t="s">
        <v>3325</v>
      </c>
      <c r="D1138" s="3" t="s">
        <v>3326</v>
      </c>
      <c r="E1138" s="3" t="s">
        <v>3327</v>
      </c>
      <c r="F1138" s="3" t="s">
        <v>317</v>
      </c>
      <c r="G1138" s="3">
        <v>3</v>
      </c>
      <c r="H1138" s="3" t="s">
        <v>57</v>
      </c>
      <c r="I1138" s="4" t="str">
        <f ca="1">IFERROR(__xludf.DUMMYFUNCTION("REGEXREPLACE(F1139,""\D"", """")"),"8")</f>
        <v>8</v>
      </c>
    </row>
    <row r="1139" spans="1:9" ht="15.75" customHeight="1">
      <c r="A1139" s="1">
        <v>1138</v>
      </c>
      <c r="B1139" s="3">
        <v>1139</v>
      </c>
      <c r="C1139" s="3" t="s">
        <v>3328</v>
      </c>
      <c r="D1139" s="3" t="s">
        <v>3329</v>
      </c>
      <c r="E1139" s="3" t="s">
        <v>27</v>
      </c>
      <c r="F1139" s="3">
        <v>0</v>
      </c>
      <c r="I1139" s="4" t="str">
        <f ca="1">IFERROR(__xludf.DUMMYFUNCTION("REGEXREPLACE(F1140,""\D"", """")"),"#VALUE!")</f>
        <v>#VALUE!</v>
      </c>
    </row>
    <row r="1140" spans="1:9" ht="15.75" customHeight="1">
      <c r="A1140" s="1">
        <v>1139</v>
      </c>
      <c r="B1140" s="3">
        <v>1140</v>
      </c>
      <c r="C1140" s="3" t="s">
        <v>3330</v>
      </c>
      <c r="D1140" s="3" t="s">
        <v>3331</v>
      </c>
      <c r="E1140" s="3" t="s">
        <v>27</v>
      </c>
      <c r="F1140" s="3">
        <v>0</v>
      </c>
      <c r="I1140" s="4" t="str">
        <f ca="1">IFERROR(__xludf.DUMMYFUNCTION("REGEXREPLACE(F1141,""\D"", """")"),"#VALUE!")</f>
        <v>#VALUE!</v>
      </c>
    </row>
    <row r="1141" spans="1:9" ht="15.75" customHeight="1">
      <c r="A1141" s="1">
        <v>1140</v>
      </c>
      <c r="B1141" s="3">
        <v>1141</v>
      </c>
      <c r="C1141" s="3" t="s">
        <v>3332</v>
      </c>
      <c r="D1141" s="3" t="s">
        <v>3333</v>
      </c>
      <c r="E1141" s="3" t="s">
        <v>3334</v>
      </c>
      <c r="F1141" s="3">
        <v>0</v>
      </c>
      <c r="I1141" s="4" t="str">
        <f ca="1">IFERROR(__xludf.DUMMYFUNCTION("REGEXREPLACE(F1142,""\D"", """")"),"#VALUE!")</f>
        <v>#VALUE!</v>
      </c>
    </row>
    <row r="1142" spans="1:9" ht="15.75" customHeight="1">
      <c r="A1142" s="1">
        <v>1141</v>
      </c>
      <c r="B1142" s="3">
        <v>1142</v>
      </c>
      <c r="C1142" s="3" t="s">
        <v>3335</v>
      </c>
      <c r="D1142" s="3" t="s">
        <v>3336</v>
      </c>
      <c r="E1142" s="3" t="s">
        <v>3337</v>
      </c>
      <c r="F1142" s="3" t="s">
        <v>3338</v>
      </c>
      <c r="G1142" s="3">
        <v>7</v>
      </c>
      <c r="H1142" s="3" t="s">
        <v>3339</v>
      </c>
      <c r="I1142" s="4" t="str">
        <f ca="1">IFERROR(__xludf.DUMMYFUNCTION("REGEXREPLACE(F1143,""\D"", """")"),"128")</f>
        <v>128</v>
      </c>
    </row>
    <row r="1143" spans="1:9" ht="15.75" customHeight="1">
      <c r="A1143" s="1">
        <v>1142</v>
      </c>
      <c r="B1143" s="3">
        <v>1143</v>
      </c>
      <c r="C1143" s="3" t="s">
        <v>3340</v>
      </c>
      <c r="D1143" s="3" t="s">
        <v>3341</v>
      </c>
      <c r="E1143" s="3" t="s">
        <v>3342</v>
      </c>
      <c r="F1143" s="3">
        <v>0</v>
      </c>
      <c r="I1143" s="4" t="str">
        <f ca="1">IFERROR(__xludf.DUMMYFUNCTION("REGEXREPLACE(F1144,""\D"", """")"),"#VALUE!")</f>
        <v>#VALUE!</v>
      </c>
    </row>
    <row r="1144" spans="1:9" ht="15.75" customHeight="1">
      <c r="A1144" s="1">
        <v>1143</v>
      </c>
      <c r="B1144" s="3">
        <v>1144</v>
      </c>
      <c r="C1144" s="3" t="s">
        <v>3343</v>
      </c>
      <c r="D1144" s="3" t="s">
        <v>3344</v>
      </c>
      <c r="E1144" s="3" t="s">
        <v>27</v>
      </c>
      <c r="F1144" s="3">
        <v>0</v>
      </c>
      <c r="I1144" s="4" t="str">
        <f ca="1">IFERROR(__xludf.DUMMYFUNCTION("REGEXREPLACE(F1145,""\D"", """")"),"#VALUE!")</f>
        <v>#VALUE!</v>
      </c>
    </row>
    <row r="1145" spans="1:9" ht="15.75" customHeight="1">
      <c r="A1145" s="1">
        <v>1144</v>
      </c>
      <c r="B1145" s="3">
        <v>1145</v>
      </c>
      <c r="C1145" s="3" t="s">
        <v>3345</v>
      </c>
      <c r="D1145" s="3" t="s">
        <v>3346</v>
      </c>
      <c r="E1145" s="3" t="s">
        <v>3347</v>
      </c>
      <c r="F1145" s="3" t="s">
        <v>61</v>
      </c>
      <c r="G1145" s="3">
        <v>9</v>
      </c>
      <c r="H1145" s="3" t="s">
        <v>715</v>
      </c>
      <c r="I1145" s="4" t="str">
        <f ca="1">IFERROR(__xludf.DUMMYFUNCTION("REGEXREPLACE(F1146,""\D"", """")"),"5")</f>
        <v>5</v>
      </c>
    </row>
    <row r="1146" spans="1:9" ht="15.75" customHeight="1">
      <c r="A1146" s="1">
        <v>1145</v>
      </c>
      <c r="B1146" s="3">
        <v>1146</v>
      </c>
      <c r="C1146" s="3" t="s">
        <v>3348</v>
      </c>
      <c r="D1146" s="3" t="s">
        <v>3349</v>
      </c>
      <c r="E1146" s="3" t="s">
        <v>3350</v>
      </c>
      <c r="F1146" s="3">
        <v>0</v>
      </c>
      <c r="I1146" s="4" t="str">
        <f ca="1">IFERROR(__xludf.DUMMYFUNCTION("REGEXREPLACE(F1147,""\D"", """")"),"#VALUE!")</f>
        <v>#VALUE!</v>
      </c>
    </row>
    <row r="1147" spans="1:9" ht="15.75" customHeight="1">
      <c r="A1147" s="1">
        <v>1146</v>
      </c>
      <c r="B1147" s="3">
        <v>1147</v>
      </c>
      <c r="C1147" s="3" t="s">
        <v>3351</v>
      </c>
      <c r="D1147" s="3" t="s">
        <v>3352</v>
      </c>
      <c r="E1147" s="3" t="s">
        <v>3353</v>
      </c>
      <c r="F1147" s="3" t="s">
        <v>255</v>
      </c>
      <c r="G1147" s="3">
        <v>5</v>
      </c>
      <c r="H1147" s="3" t="s">
        <v>380</v>
      </c>
      <c r="I1147" s="4" t="str">
        <f ca="1">IFERROR(__xludf.DUMMYFUNCTION("REGEXREPLACE(F1148,""\D"", """")"),"28")</f>
        <v>28</v>
      </c>
    </row>
    <row r="1148" spans="1:9" ht="15.75" customHeight="1">
      <c r="A1148" s="1">
        <v>1147</v>
      </c>
      <c r="B1148" s="3">
        <v>1148</v>
      </c>
      <c r="C1148" s="3" t="s">
        <v>3354</v>
      </c>
      <c r="D1148" s="3" t="s">
        <v>3355</v>
      </c>
      <c r="E1148" s="3" t="s">
        <v>3356</v>
      </c>
      <c r="F1148" s="3" t="s">
        <v>88</v>
      </c>
      <c r="G1148" s="3">
        <v>0</v>
      </c>
      <c r="H1148" s="3" t="s">
        <v>241</v>
      </c>
      <c r="I1148" s="4" t="str">
        <f ca="1">IFERROR(__xludf.DUMMYFUNCTION("REGEXREPLACE(F1149,""\D"", """")"),"4")</f>
        <v>4</v>
      </c>
    </row>
    <row r="1149" spans="1:9" ht="15.75" customHeight="1">
      <c r="A1149" s="1">
        <v>1148</v>
      </c>
      <c r="B1149" s="3">
        <v>1149</v>
      </c>
      <c r="C1149" s="3" t="s">
        <v>3357</v>
      </c>
      <c r="D1149" s="3" t="s">
        <v>3358</v>
      </c>
      <c r="E1149" s="3" t="s">
        <v>27</v>
      </c>
      <c r="F1149" s="3">
        <v>0</v>
      </c>
      <c r="I1149" s="4" t="str">
        <f ca="1">IFERROR(__xludf.DUMMYFUNCTION("REGEXREPLACE(F1150,""\D"", """")"),"#VALUE!")</f>
        <v>#VALUE!</v>
      </c>
    </row>
    <row r="1150" spans="1:9" ht="15.75" customHeight="1">
      <c r="A1150" s="1">
        <v>1149</v>
      </c>
      <c r="B1150" s="3">
        <v>1150</v>
      </c>
      <c r="C1150" s="3" t="s">
        <v>3359</v>
      </c>
      <c r="D1150" s="3" t="s">
        <v>3360</v>
      </c>
      <c r="E1150" s="3" t="s">
        <v>27</v>
      </c>
      <c r="F1150" s="3">
        <v>0</v>
      </c>
      <c r="I1150" s="4" t="str">
        <f ca="1">IFERROR(__xludf.DUMMYFUNCTION("REGEXREPLACE(F1151,""\D"", """")"),"#VALUE!")</f>
        <v>#VALUE!</v>
      </c>
    </row>
    <row r="1151" spans="1:9" ht="15.75" customHeight="1">
      <c r="A1151" s="1">
        <v>1150</v>
      </c>
      <c r="B1151" s="3">
        <v>1151</v>
      </c>
      <c r="C1151" s="3" t="s">
        <v>3361</v>
      </c>
      <c r="D1151" s="3" t="s">
        <v>3362</v>
      </c>
      <c r="E1151" s="3" t="s">
        <v>3363</v>
      </c>
      <c r="F1151" s="3">
        <v>0</v>
      </c>
      <c r="I1151" s="4" t="str">
        <f ca="1">IFERROR(__xludf.DUMMYFUNCTION("REGEXREPLACE(F1152,""\D"", """")"),"#VALUE!")</f>
        <v>#VALUE!</v>
      </c>
    </row>
    <row r="1152" spans="1:9" ht="15.75" customHeight="1">
      <c r="A1152" s="1">
        <v>1151</v>
      </c>
      <c r="B1152" s="3">
        <v>1152</v>
      </c>
      <c r="C1152" s="3" t="s">
        <v>3364</v>
      </c>
      <c r="D1152" s="3" t="s">
        <v>3365</v>
      </c>
      <c r="E1152" s="3" t="s">
        <v>3366</v>
      </c>
      <c r="F1152" s="3" t="s">
        <v>364</v>
      </c>
      <c r="G1152" s="3">
        <v>0</v>
      </c>
      <c r="H1152" s="3" t="s">
        <v>651</v>
      </c>
      <c r="I1152" s="4" t="str">
        <f ca="1">IFERROR(__xludf.DUMMYFUNCTION("REGEXREPLACE(F1153,""\D"", """")"),"13")</f>
        <v>13</v>
      </c>
    </row>
    <row r="1153" spans="1:9" ht="15.75" customHeight="1">
      <c r="A1153" s="1">
        <v>1152</v>
      </c>
      <c r="B1153" s="3">
        <v>1153</v>
      </c>
      <c r="C1153" s="3" t="s">
        <v>3367</v>
      </c>
      <c r="D1153" s="3" t="s">
        <v>3368</v>
      </c>
      <c r="E1153" s="3" t="s">
        <v>3369</v>
      </c>
      <c r="F1153" s="3" t="s">
        <v>1165</v>
      </c>
      <c r="G1153" s="3">
        <v>0</v>
      </c>
      <c r="H1153" s="3" t="s">
        <v>498</v>
      </c>
      <c r="I1153" s="4" t="str">
        <f ca="1">IFERROR(__xludf.DUMMYFUNCTION("REGEXREPLACE(F1154,""\D"", """")"),"23")</f>
        <v>23</v>
      </c>
    </row>
    <row r="1154" spans="1:9" ht="15.75" customHeight="1">
      <c r="A1154" s="1">
        <v>1153</v>
      </c>
      <c r="B1154" s="3">
        <v>1154</v>
      </c>
      <c r="C1154" s="3" t="s">
        <v>3370</v>
      </c>
      <c r="D1154" s="3" t="s">
        <v>3371</v>
      </c>
      <c r="E1154" s="3" t="s">
        <v>3372</v>
      </c>
      <c r="F1154" s="3">
        <v>0</v>
      </c>
      <c r="I1154" s="4" t="str">
        <f ca="1">IFERROR(__xludf.DUMMYFUNCTION("REGEXREPLACE(F1155,""\D"", """")"),"#VALUE!")</f>
        <v>#VALUE!</v>
      </c>
    </row>
    <row r="1155" spans="1:9" ht="15.75" customHeight="1">
      <c r="A1155" s="1">
        <v>1154</v>
      </c>
      <c r="B1155" s="3">
        <v>1155</v>
      </c>
      <c r="C1155" s="3" t="s">
        <v>3373</v>
      </c>
      <c r="D1155" s="3" t="s">
        <v>3374</v>
      </c>
      <c r="E1155" s="3" t="s">
        <v>3375</v>
      </c>
      <c r="F1155" s="3" t="s">
        <v>3376</v>
      </c>
      <c r="G1155" s="3">
        <v>9</v>
      </c>
      <c r="H1155" s="3" t="s">
        <v>3377</v>
      </c>
      <c r="I1155" s="4" t="str">
        <f ca="1">IFERROR(__xludf.DUMMYFUNCTION("REGEXREPLACE(F1156,""\D"", """")"),"40")</f>
        <v>40</v>
      </c>
    </row>
    <row r="1156" spans="1:9" ht="15.75" customHeight="1">
      <c r="A1156" s="1">
        <v>1155</v>
      </c>
      <c r="B1156" s="3">
        <v>1156</v>
      </c>
      <c r="C1156" s="3" t="s">
        <v>3378</v>
      </c>
      <c r="D1156" s="3" t="s">
        <v>3379</v>
      </c>
      <c r="E1156" s="3" t="s">
        <v>3380</v>
      </c>
      <c r="F1156" s="3" t="s">
        <v>1805</v>
      </c>
      <c r="G1156" s="3">
        <v>31</v>
      </c>
      <c r="H1156" s="3" t="s">
        <v>705</v>
      </c>
      <c r="I1156" s="4" t="str">
        <f ca="1">IFERROR(__xludf.DUMMYFUNCTION("REGEXREPLACE(F1157,""\D"", """")"),"21")</f>
        <v>21</v>
      </c>
    </row>
    <row r="1157" spans="1:9" ht="15.75" customHeight="1">
      <c r="A1157" s="1">
        <v>1156</v>
      </c>
      <c r="B1157" s="3">
        <v>1157</v>
      </c>
      <c r="C1157" s="3" t="s">
        <v>3381</v>
      </c>
      <c r="D1157" s="3" t="s">
        <v>3382</v>
      </c>
      <c r="E1157" s="3" t="s">
        <v>27</v>
      </c>
      <c r="F1157" s="3">
        <v>0</v>
      </c>
      <c r="I1157" s="4" t="str">
        <f ca="1">IFERROR(__xludf.DUMMYFUNCTION("REGEXREPLACE(F1158,""\D"", """")"),"#VALUE!")</f>
        <v>#VALUE!</v>
      </c>
    </row>
    <row r="1158" spans="1:9" ht="15.75" customHeight="1">
      <c r="A1158" s="1">
        <v>1157</v>
      </c>
      <c r="B1158" s="3">
        <v>1158</v>
      </c>
      <c r="C1158" s="3" t="s">
        <v>3383</v>
      </c>
      <c r="D1158" s="3" t="s">
        <v>3384</v>
      </c>
      <c r="E1158" s="3" t="s">
        <v>3385</v>
      </c>
      <c r="F1158" s="3">
        <v>0</v>
      </c>
      <c r="I1158" s="4" t="str">
        <f ca="1">IFERROR(__xludf.DUMMYFUNCTION("REGEXREPLACE(F1159,""\D"", """")"),"#VALUE!")</f>
        <v>#VALUE!</v>
      </c>
    </row>
    <row r="1159" spans="1:9" ht="15.75" customHeight="1">
      <c r="A1159" s="1">
        <v>1158</v>
      </c>
      <c r="B1159" s="3">
        <v>1159</v>
      </c>
      <c r="C1159" s="3" t="s">
        <v>3386</v>
      </c>
      <c r="D1159" s="3" t="s">
        <v>3387</v>
      </c>
      <c r="E1159" s="3" t="s">
        <v>3388</v>
      </c>
      <c r="F1159" s="3" t="s">
        <v>675</v>
      </c>
      <c r="G1159" s="3">
        <v>4</v>
      </c>
      <c r="H1159" s="3" t="s">
        <v>266</v>
      </c>
      <c r="I1159" s="4" t="str">
        <f ca="1">IFERROR(__xludf.DUMMYFUNCTION("REGEXREPLACE(F1160,""\D"", """")"),"2")</f>
        <v>2</v>
      </c>
    </row>
    <row r="1160" spans="1:9" ht="15.75" customHeight="1">
      <c r="A1160" s="1">
        <v>1159</v>
      </c>
      <c r="B1160" s="3">
        <v>1160</v>
      </c>
      <c r="C1160" s="3" t="s">
        <v>3389</v>
      </c>
      <c r="D1160" s="3" t="s">
        <v>3390</v>
      </c>
      <c r="E1160" s="3" t="s">
        <v>3391</v>
      </c>
      <c r="F1160" s="3">
        <v>0</v>
      </c>
      <c r="I1160" s="4" t="str">
        <f ca="1">IFERROR(__xludf.DUMMYFUNCTION("REGEXREPLACE(F1161,""\D"", """")"),"#VALUE!")</f>
        <v>#VALUE!</v>
      </c>
    </row>
    <row r="1161" spans="1:9" ht="15.75" customHeight="1">
      <c r="A1161" s="1">
        <v>1160</v>
      </c>
      <c r="B1161" s="3">
        <v>1161</v>
      </c>
      <c r="C1161" s="3" t="s">
        <v>3392</v>
      </c>
      <c r="D1161" s="3" t="s">
        <v>3393</v>
      </c>
      <c r="E1161" s="3" t="s">
        <v>3394</v>
      </c>
      <c r="F1161" s="3" t="s">
        <v>675</v>
      </c>
      <c r="G1161" s="3">
        <v>5</v>
      </c>
      <c r="H1161" s="3" t="s">
        <v>89</v>
      </c>
      <c r="I1161" s="4" t="str">
        <f ca="1">IFERROR(__xludf.DUMMYFUNCTION("REGEXREPLACE(F1162,""\D"", """")"),"2")</f>
        <v>2</v>
      </c>
    </row>
    <row r="1162" spans="1:9" ht="15.75" customHeight="1">
      <c r="A1162" s="1">
        <v>1161</v>
      </c>
      <c r="B1162" s="3">
        <v>1162</v>
      </c>
      <c r="C1162" s="3" t="s">
        <v>3395</v>
      </c>
      <c r="D1162" s="3" t="s">
        <v>3396</v>
      </c>
      <c r="E1162" s="3" t="s">
        <v>3397</v>
      </c>
      <c r="F1162" s="3">
        <v>0</v>
      </c>
      <c r="I1162" s="4" t="str">
        <f ca="1">IFERROR(__xludf.DUMMYFUNCTION("REGEXREPLACE(F1163,""\D"", """")"),"#VALUE!")</f>
        <v>#VALUE!</v>
      </c>
    </row>
    <row r="1163" spans="1:9" ht="15.75" customHeight="1">
      <c r="A1163" s="1">
        <v>1162</v>
      </c>
      <c r="B1163" s="3">
        <v>1163</v>
      </c>
      <c r="C1163" s="3" t="s">
        <v>3398</v>
      </c>
      <c r="D1163" s="3" t="s">
        <v>3399</v>
      </c>
      <c r="E1163" s="3" t="s">
        <v>3400</v>
      </c>
      <c r="F1163" s="3">
        <v>0</v>
      </c>
      <c r="I1163" s="4" t="str">
        <f ca="1">IFERROR(__xludf.DUMMYFUNCTION("REGEXREPLACE(F1164,""\D"", """")"),"#VALUE!")</f>
        <v>#VALUE!</v>
      </c>
    </row>
    <row r="1164" spans="1:9" ht="15.75" customHeight="1">
      <c r="A1164" s="1">
        <v>1163</v>
      </c>
      <c r="B1164" s="3">
        <v>1164</v>
      </c>
      <c r="C1164" s="3" t="s">
        <v>3401</v>
      </c>
      <c r="D1164" s="3" t="s">
        <v>3402</v>
      </c>
      <c r="E1164" s="3" t="s">
        <v>27</v>
      </c>
      <c r="F1164" s="3">
        <v>0</v>
      </c>
      <c r="I1164" s="4" t="str">
        <f ca="1">IFERROR(__xludf.DUMMYFUNCTION("REGEXREPLACE(F1165,""\D"", """")"),"#VALUE!")</f>
        <v>#VALUE!</v>
      </c>
    </row>
    <row r="1165" spans="1:9" ht="15.75" customHeight="1">
      <c r="A1165" s="1">
        <v>1164</v>
      </c>
      <c r="B1165" s="3">
        <v>1165</v>
      </c>
      <c r="C1165" s="3" t="s">
        <v>3403</v>
      </c>
      <c r="D1165" s="3" t="s">
        <v>3404</v>
      </c>
      <c r="E1165" s="3" t="s">
        <v>27</v>
      </c>
      <c r="F1165" s="3">
        <v>0</v>
      </c>
      <c r="I1165" s="4" t="str">
        <f ca="1">IFERROR(__xludf.DUMMYFUNCTION("REGEXREPLACE(F1166,""\D"", """")"),"#VALUE!")</f>
        <v>#VALUE!</v>
      </c>
    </row>
    <row r="1166" spans="1:9" ht="15.75" customHeight="1">
      <c r="A1166" s="1">
        <v>1165</v>
      </c>
      <c r="B1166" s="3">
        <v>1166</v>
      </c>
      <c r="C1166" s="3" t="s">
        <v>3405</v>
      </c>
      <c r="D1166" s="3" t="s">
        <v>3406</v>
      </c>
      <c r="E1166" s="3" t="s">
        <v>3407</v>
      </c>
      <c r="F1166" s="3" t="s">
        <v>44</v>
      </c>
      <c r="G1166" s="3">
        <v>7</v>
      </c>
      <c r="H1166" s="3" t="s">
        <v>642</v>
      </c>
      <c r="I1166" s="4" t="str">
        <f ca="1">IFERROR(__xludf.DUMMYFUNCTION("REGEXREPLACE(F1167,""\D"", """")"),"12")</f>
        <v>12</v>
      </c>
    </row>
    <row r="1167" spans="1:9" ht="15.75" customHeight="1">
      <c r="A1167" s="1">
        <v>1166</v>
      </c>
      <c r="B1167" s="3">
        <v>1167</v>
      </c>
      <c r="C1167" s="3" t="s">
        <v>3408</v>
      </c>
      <c r="D1167" s="3" t="s">
        <v>3409</v>
      </c>
      <c r="E1167" s="3" t="s">
        <v>27</v>
      </c>
      <c r="F1167" s="3">
        <v>0</v>
      </c>
      <c r="I1167" s="4" t="str">
        <f ca="1">IFERROR(__xludf.DUMMYFUNCTION("REGEXREPLACE(F1168,""\D"", """")"),"#VALUE!")</f>
        <v>#VALUE!</v>
      </c>
    </row>
    <row r="1168" spans="1:9" ht="15.75" customHeight="1">
      <c r="A1168" s="1">
        <v>1167</v>
      </c>
      <c r="B1168" s="3">
        <v>1168</v>
      </c>
      <c r="C1168" s="3" t="s">
        <v>3410</v>
      </c>
      <c r="D1168" s="3" t="s">
        <v>3411</v>
      </c>
      <c r="E1168" s="3" t="s">
        <v>3412</v>
      </c>
      <c r="F1168" s="3" t="s">
        <v>559</v>
      </c>
      <c r="G1168" s="3">
        <v>12</v>
      </c>
      <c r="H1168" s="3" t="s">
        <v>524</v>
      </c>
      <c r="I1168" s="4" t="str">
        <f ca="1">IFERROR(__xludf.DUMMYFUNCTION("REGEXREPLACE(F1169,""\D"", """")"),"19")</f>
        <v>19</v>
      </c>
    </row>
    <row r="1169" spans="1:9" ht="15.75" customHeight="1">
      <c r="A1169" s="1">
        <v>1168</v>
      </c>
      <c r="B1169" s="3">
        <v>1169</v>
      </c>
      <c r="C1169" s="3" t="s">
        <v>3413</v>
      </c>
      <c r="D1169" s="3" t="s">
        <v>3414</v>
      </c>
      <c r="E1169" s="3" t="s">
        <v>3415</v>
      </c>
      <c r="F1169" s="3" t="s">
        <v>386</v>
      </c>
      <c r="G1169" s="3">
        <v>25</v>
      </c>
      <c r="H1169" s="3" t="s">
        <v>2102</v>
      </c>
      <c r="I1169" s="4" t="str">
        <f ca="1">IFERROR(__xludf.DUMMYFUNCTION("REGEXREPLACE(F1170,""\D"", """")"),"22")</f>
        <v>22</v>
      </c>
    </row>
    <row r="1170" spans="1:9" ht="15.75" customHeight="1">
      <c r="A1170" s="1">
        <v>1169</v>
      </c>
      <c r="B1170" s="3">
        <v>1170</v>
      </c>
      <c r="C1170" s="3" t="s">
        <v>3416</v>
      </c>
      <c r="D1170" s="3" t="s">
        <v>3417</v>
      </c>
      <c r="E1170" s="3" t="s">
        <v>3418</v>
      </c>
      <c r="F1170" s="3" t="s">
        <v>303</v>
      </c>
      <c r="G1170" s="3">
        <v>50</v>
      </c>
      <c r="H1170" s="3" t="s">
        <v>3419</v>
      </c>
      <c r="I1170" s="4" t="str">
        <f ca="1">IFERROR(__xludf.DUMMYFUNCTION("REGEXREPLACE(F1171,""\D"", """")"),"6")</f>
        <v>6</v>
      </c>
    </row>
    <row r="1171" spans="1:9" ht="15.75" customHeight="1">
      <c r="A1171" s="1">
        <v>1170</v>
      </c>
      <c r="B1171" s="3">
        <v>1171</v>
      </c>
      <c r="C1171" s="3" t="s">
        <v>3420</v>
      </c>
      <c r="D1171" s="3" t="s">
        <v>3421</v>
      </c>
      <c r="E1171" s="3" t="s">
        <v>3422</v>
      </c>
      <c r="F1171" s="3">
        <v>0</v>
      </c>
      <c r="I1171" s="4" t="str">
        <f ca="1">IFERROR(__xludf.DUMMYFUNCTION("REGEXREPLACE(F1172,""\D"", """")"),"#VALUE!")</f>
        <v>#VALUE!</v>
      </c>
    </row>
    <row r="1172" spans="1:9" ht="15.75" customHeight="1">
      <c r="A1172" s="1">
        <v>1171</v>
      </c>
      <c r="B1172" s="3">
        <v>1172</v>
      </c>
      <c r="C1172" s="3" t="s">
        <v>3423</v>
      </c>
      <c r="D1172" s="3" t="s">
        <v>3424</v>
      </c>
      <c r="E1172" s="3" t="s">
        <v>3425</v>
      </c>
      <c r="F1172" s="3" t="s">
        <v>19</v>
      </c>
      <c r="G1172" s="3">
        <v>0</v>
      </c>
      <c r="H1172" s="3" t="s">
        <v>89</v>
      </c>
      <c r="I1172" s="4" t="str">
        <f ca="1">IFERROR(__xludf.DUMMYFUNCTION("REGEXREPLACE(F1173,""\D"", """")"),"7")</f>
        <v>7</v>
      </c>
    </row>
    <row r="1173" spans="1:9" ht="15.75" customHeight="1">
      <c r="A1173" s="1">
        <v>1172</v>
      </c>
      <c r="B1173" s="3">
        <v>1173</v>
      </c>
      <c r="C1173" s="3" t="s">
        <v>3426</v>
      </c>
      <c r="D1173" s="3" t="s">
        <v>3427</v>
      </c>
      <c r="E1173" s="3" t="s">
        <v>3428</v>
      </c>
      <c r="F1173" s="3" t="s">
        <v>3429</v>
      </c>
      <c r="G1173" s="3">
        <v>40</v>
      </c>
      <c r="H1173" s="3" t="s">
        <v>3430</v>
      </c>
      <c r="I1173" s="4" t="str">
        <f ca="1">IFERROR(__xludf.DUMMYFUNCTION("REGEXREPLACE(F1174,""\D"", """")"),"112")</f>
        <v>112</v>
      </c>
    </row>
    <row r="1174" spans="1:9" ht="15.75" customHeight="1">
      <c r="A1174" s="1">
        <v>1173</v>
      </c>
      <c r="B1174" s="3">
        <v>1174</v>
      </c>
      <c r="C1174" s="3" t="s">
        <v>3431</v>
      </c>
      <c r="D1174" s="3" t="s">
        <v>3432</v>
      </c>
      <c r="E1174" s="3" t="s">
        <v>3433</v>
      </c>
      <c r="F1174" s="3">
        <v>0</v>
      </c>
      <c r="I1174" s="4" t="str">
        <f ca="1">IFERROR(__xludf.DUMMYFUNCTION("REGEXREPLACE(F1175,""\D"", """")"),"#VALUE!")</f>
        <v>#VALUE!</v>
      </c>
    </row>
    <row r="1175" spans="1:9" ht="15.75" customHeight="1">
      <c r="A1175" s="1">
        <v>1174</v>
      </c>
      <c r="B1175" s="3">
        <v>1175</v>
      </c>
      <c r="C1175" s="3" t="s">
        <v>3434</v>
      </c>
      <c r="D1175" s="3" t="s">
        <v>3435</v>
      </c>
      <c r="E1175" s="3" t="s">
        <v>3436</v>
      </c>
      <c r="F1175" s="3" t="s">
        <v>3437</v>
      </c>
      <c r="G1175" s="3">
        <v>0</v>
      </c>
      <c r="H1175" s="3" t="s">
        <v>3438</v>
      </c>
      <c r="I1175" s="4" t="str">
        <f ca="1">IFERROR(__xludf.DUMMYFUNCTION("REGEXREPLACE(F1176,""\D"", """")"),"106")</f>
        <v>106</v>
      </c>
    </row>
    <row r="1176" spans="1:9" ht="15.75" customHeight="1">
      <c r="A1176" s="1">
        <v>1175</v>
      </c>
      <c r="B1176" s="3">
        <v>1176</v>
      </c>
      <c r="C1176" s="3" t="s">
        <v>3439</v>
      </c>
      <c r="D1176" s="3" t="s">
        <v>3440</v>
      </c>
      <c r="E1176" s="3" t="s">
        <v>3441</v>
      </c>
      <c r="F1176" s="3" t="s">
        <v>655</v>
      </c>
      <c r="G1176" s="3">
        <v>7</v>
      </c>
      <c r="H1176" s="3" t="s">
        <v>1183</v>
      </c>
      <c r="I1176" s="4" t="str">
        <f ca="1">IFERROR(__xludf.DUMMYFUNCTION("REGEXREPLACE(F1177,""\D"", """")"),"20")</f>
        <v>20</v>
      </c>
    </row>
    <row r="1177" spans="1:9" ht="15.75" customHeight="1">
      <c r="A1177" s="1">
        <v>1176</v>
      </c>
      <c r="B1177" s="3">
        <v>1177</v>
      </c>
      <c r="C1177" s="3" t="s">
        <v>3442</v>
      </c>
      <c r="D1177" s="3" t="s">
        <v>3443</v>
      </c>
      <c r="E1177" s="3" t="s">
        <v>3444</v>
      </c>
      <c r="F1177" s="3" t="s">
        <v>44</v>
      </c>
      <c r="G1177" s="3">
        <v>7</v>
      </c>
      <c r="H1177" s="3" t="s">
        <v>642</v>
      </c>
      <c r="I1177" s="4" t="str">
        <f ca="1">IFERROR(__xludf.DUMMYFUNCTION("REGEXREPLACE(F1178,""\D"", """")"),"12")</f>
        <v>12</v>
      </c>
    </row>
    <row r="1178" spans="1:9" ht="15.75" customHeight="1">
      <c r="A1178" s="1">
        <v>1177</v>
      </c>
      <c r="B1178" s="3">
        <v>1178</v>
      </c>
      <c r="C1178" s="3" t="s">
        <v>3445</v>
      </c>
      <c r="D1178" s="3" t="s">
        <v>3446</v>
      </c>
      <c r="E1178" s="3" t="s">
        <v>3447</v>
      </c>
      <c r="F1178" s="3">
        <v>0</v>
      </c>
      <c r="I1178" s="4" t="str">
        <f ca="1">IFERROR(__xludf.DUMMYFUNCTION("REGEXREPLACE(F1179,""\D"", """")"),"#VALUE!")</f>
        <v>#VALUE!</v>
      </c>
    </row>
    <row r="1179" spans="1:9" ht="15.75" customHeight="1">
      <c r="A1179" s="1">
        <v>1178</v>
      </c>
      <c r="B1179" s="3">
        <v>1179</v>
      </c>
      <c r="C1179" s="3" t="s">
        <v>3448</v>
      </c>
      <c r="D1179" s="3" t="s">
        <v>3449</v>
      </c>
      <c r="E1179" s="3" t="s">
        <v>3450</v>
      </c>
      <c r="F1179" s="3" t="s">
        <v>504</v>
      </c>
      <c r="G1179" s="3">
        <v>0</v>
      </c>
      <c r="H1179" s="3" t="s">
        <v>1183</v>
      </c>
      <c r="I1179" s="4" t="str">
        <f ca="1">IFERROR(__xludf.DUMMYFUNCTION("REGEXREPLACE(F1180,""\D"", """")"),"27")</f>
        <v>27</v>
      </c>
    </row>
    <row r="1180" spans="1:9" ht="15.75" customHeight="1">
      <c r="A1180" s="1">
        <v>1179</v>
      </c>
      <c r="B1180" s="3">
        <v>1180</v>
      </c>
      <c r="C1180" s="3" t="s">
        <v>3451</v>
      </c>
      <c r="D1180" s="3" t="s">
        <v>3452</v>
      </c>
      <c r="E1180" s="3" t="s">
        <v>3453</v>
      </c>
      <c r="F1180" s="3" t="s">
        <v>812</v>
      </c>
      <c r="G1180" s="3">
        <v>0</v>
      </c>
      <c r="H1180" s="3" t="s">
        <v>57</v>
      </c>
      <c r="I1180" s="4" t="str">
        <f ca="1">IFERROR(__xludf.DUMMYFUNCTION("REGEXREPLACE(F1181,""\D"", """")"),"11")</f>
        <v>11</v>
      </c>
    </row>
    <row r="1181" spans="1:9" ht="15.75" customHeight="1">
      <c r="A1181" s="1">
        <v>1180</v>
      </c>
      <c r="B1181" s="3">
        <v>1181</v>
      </c>
      <c r="C1181" s="3" t="s">
        <v>3454</v>
      </c>
      <c r="D1181" s="3" t="s">
        <v>3455</v>
      </c>
      <c r="E1181" s="3" t="s">
        <v>3456</v>
      </c>
      <c r="F1181" s="3" t="s">
        <v>11</v>
      </c>
      <c r="G1181" s="3">
        <v>1</v>
      </c>
      <c r="H1181" s="3" t="s">
        <v>241</v>
      </c>
      <c r="I1181" s="4" t="str">
        <f ca="1">IFERROR(__xludf.DUMMYFUNCTION("REGEXREPLACE(F1182,""\D"", """")"),"3")</f>
        <v>3</v>
      </c>
    </row>
    <row r="1182" spans="1:9" ht="15.75" customHeight="1">
      <c r="A1182" s="1">
        <v>1181</v>
      </c>
      <c r="B1182" s="3">
        <v>1182</v>
      </c>
      <c r="C1182" s="3" t="s">
        <v>3457</v>
      </c>
      <c r="D1182" s="3" t="s">
        <v>3458</v>
      </c>
      <c r="E1182" s="3" t="s">
        <v>27</v>
      </c>
      <c r="F1182" s="3">
        <v>0</v>
      </c>
      <c r="I1182" s="4" t="str">
        <f ca="1">IFERROR(__xludf.DUMMYFUNCTION("REGEXREPLACE(F1183,""\D"", """")"),"#VALUE!")</f>
        <v>#VALUE!</v>
      </c>
    </row>
    <row r="1183" spans="1:9" ht="15.75" customHeight="1">
      <c r="A1183" s="1">
        <v>1182</v>
      </c>
      <c r="B1183" s="3">
        <v>1183</v>
      </c>
      <c r="C1183" s="3" t="s">
        <v>3459</v>
      </c>
      <c r="D1183" s="3" t="s">
        <v>3460</v>
      </c>
      <c r="E1183" s="3" t="s">
        <v>27</v>
      </c>
      <c r="F1183" s="3">
        <v>0</v>
      </c>
      <c r="I1183" s="4" t="str">
        <f ca="1">IFERROR(__xludf.DUMMYFUNCTION("REGEXREPLACE(F1184,""\D"", """")"),"#VALUE!")</f>
        <v>#VALUE!</v>
      </c>
    </row>
    <row r="1184" spans="1:9" ht="15.75" customHeight="1">
      <c r="A1184" s="1">
        <v>1183</v>
      </c>
      <c r="B1184" s="3">
        <v>1184</v>
      </c>
      <c r="C1184" s="3" t="s">
        <v>3461</v>
      </c>
      <c r="D1184" s="3" t="s">
        <v>3462</v>
      </c>
      <c r="E1184" s="3" t="s">
        <v>27</v>
      </c>
      <c r="F1184" s="3">
        <v>0</v>
      </c>
      <c r="I1184" s="4" t="str">
        <f ca="1">IFERROR(__xludf.DUMMYFUNCTION("REGEXREPLACE(F1185,""\D"", """")"),"#VALUE!")</f>
        <v>#VALUE!</v>
      </c>
    </row>
    <row r="1185" spans="1:9" ht="15.75" customHeight="1">
      <c r="A1185" s="1">
        <v>1184</v>
      </c>
      <c r="B1185" s="3">
        <v>1185</v>
      </c>
      <c r="C1185" s="3" t="s">
        <v>3463</v>
      </c>
      <c r="D1185" s="3" t="s">
        <v>3464</v>
      </c>
      <c r="E1185" s="3" t="s">
        <v>3465</v>
      </c>
      <c r="F1185" s="3">
        <v>0</v>
      </c>
      <c r="I1185" s="4" t="str">
        <f ca="1">IFERROR(__xludf.DUMMYFUNCTION("REGEXREPLACE(F1186,""\D"", """")"),"#VALUE!")</f>
        <v>#VALUE!</v>
      </c>
    </row>
    <row r="1186" spans="1:9" ht="15.75" customHeight="1">
      <c r="A1186" s="1">
        <v>1185</v>
      </c>
      <c r="B1186" s="3">
        <v>1186</v>
      </c>
      <c r="C1186" s="3" t="s">
        <v>3466</v>
      </c>
      <c r="D1186" s="3" t="s">
        <v>3467</v>
      </c>
      <c r="E1186" s="3" t="s">
        <v>3468</v>
      </c>
      <c r="F1186" s="3">
        <v>0</v>
      </c>
      <c r="I1186" s="4" t="str">
        <f ca="1">IFERROR(__xludf.DUMMYFUNCTION("REGEXREPLACE(F1187,""\D"", """")"),"#VALUE!")</f>
        <v>#VALUE!</v>
      </c>
    </row>
    <row r="1187" spans="1:9" ht="15.75" customHeight="1">
      <c r="A1187" s="1">
        <v>1186</v>
      </c>
      <c r="B1187" s="3">
        <v>1187</v>
      </c>
      <c r="C1187" s="3" t="s">
        <v>3469</v>
      </c>
      <c r="D1187" s="3" t="s">
        <v>3470</v>
      </c>
      <c r="E1187" s="3" t="s">
        <v>3471</v>
      </c>
      <c r="F1187" s="3" t="s">
        <v>386</v>
      </c>
      <c r="G1187" s="3">
        <v>17</v>
      </c>
      <c r="H1187" s="3" t="s">
        <v>2638</v>
      </c>
      <c r="I1187" s="4" t="str">
        <f ca="1">IFERROR(__xludf.DUMMYFUNCTION("REGEXREPLACE(F1188,""\D"", """")"),"22")</f>
        <v>22</v>
      </c>
    </row>
    <row r="1188" spans="1:9" ht="15.75" customHeight="1">
      <c r="A1188" s="1">
        <v>1187</v>
      </c>
      <c r="B1188" s="3">
        <v>1188</v>
      </c>
      <c r="C1188" s="3" t="s">
        <v>3472</v>
      </c>
      <c r="D1188" s="3" t="s">
        <v>3473</v>
      </c>
      <c r="E1188" s="3" t="s">
        <v>3474</v>
      </c>
      <c r="F1188" s="3" t="s">
        <v>457</v>
      </c>
      <c r="G1188" s="3">
        <v>9</v>
      </c>
      <c r="H1188" s="3" t="s">
        <v>139</v>
      </c>
      <c r="I1188" s="4" t="str">
        <f ca="1">IFERROR(__xludf.DUMMYFUNCTION("REGEXREPLACE(F1189,""\D"", """")"),"16")</f>
        <v>16</v>
      </c>
    </row>
    <row r="1189" spans="1:9" ht="15.75" customHeight="1">
      <c r="A1189" s="1">
        <v>1188</v>
      </c>
      <c r="B1189" s="3">
        <v>1189</v>
      </c>
      <c r="C1189" s="3" t="s">
        <v>3475</v>
      </c>
      <c r="D1189" s="3" t="s">
        <v>3476</v>
      </c>
      <c r="E1189" s="3" t="s">
        <v>3477</v>
      </c>
      <c r="F1189" s="3" t="s">
        <v>317</v>
      </c>
      <c r="G1189" s="3">
        <v>0</v>
      </c>
      <c r="H1189" s="3" t="s">
        <v>394</v>
      </c>
      <c r="I1189" s="4" t="str">
        <f ca="1">IFERROR(__xludf.DUMMYFUNCTION("REGEXREPLACE(F1190,""\D"", """")"),"8")</f>
        <v>8</v>
      </c>
    </row>
    <row r="1190" spans="1:9" ht="15.75" customHeight="1">
      <c r="A1190" s="1">
        <v>1189</v>
      </c>
      <c r="B1190" s="3">
        <v>1190</v>
      </c>
      <c r="C1190" s="3" t="s">
        <v>3478</v>
      </c>
      <c r="D1190" s="3" t="s">
        <v>3479</v>
      </c>
      <c r="E1190" s="3" t="s">
        <v>3480</v>
      </c>
      <c r="F1190" s="3">
        <v>0</v>
      </c>
      <c r="I1190" s="4" t="str">
        <f ca="1">IFERROR(__xludf.DUMMYFUNCTION("REGEXREPLACE(F1191,""\D"", """")"),"#VALUE!")</f>
        <v>#VALUE!</v>
      </c>
    </row>
    <row r="1191" spans="1:9" ht="15.75" customHeight="1">
      <c r="A1191" s="1">
        <v>1190</v>
      </c>
      <c r="B1191" s="3">
        <v>1191</v>
      </c>
      <c r="C1191" s="3" t="s">
        <v>3481</v>
      </c>
      <c r="D1191" s="3" t="s">
        <v>3482</v>
      </c>
      <c r="E1191" s="3" t="s">
        <v>27</v>
      </c>
      <c r="F1191" s="3">
        <v>0</v>
      </c>
      <c r="I1191" s="4" t="str">
        <f ca="1">IFERROR(__xludf.DUMMYFUNCTION("REGEXREPLACE(F1192,""\D"", """")"),"#VALUE!")</f>
        <v>#VALUE!</v>
      </c>
    </row>
    <row r="1192" spans="1:9" ht="15.75" customHeight="1">
      <c r="A1192" s="1">
        <v>1191</v>
      </c>
      <c r="B1192" s="3">
        <v>1192</v>
      </c>
      <c r="C1192" s="3" t="s">
        <v>3483</v>
      </c>
      <c r="D1192" s="3" t="s">
        <v>3484</v>
      </c>
      <c r="E1192" s="3" t="s">
        <v>3485</v>
      </c>
      <c r="F1192" s="3" t="s">
        <v>303</v>
      </c>
      <c r="G1192" s="3">
        <v>12</v>
      </c>
      <c r="H1192" s="3" t="s">
        <v>40</v>
      </c>
      <c r="I1192" s="4" t="str">
        <f ca="1">IFERROR(__xludf.DUMMYFUNCTION("REGEXREPLACE(F1193,""\D"", """")"),"6")</f>
        <v>6</v>
      </c>
    </row>
    <row r="1193" spans="1:9" ht="15.75" customHeight="1">
      <c r="A1193" s="1">
        <v>1192</v>
      </c>
      <c r="B1193" s="3">
        <v>1193</v>
      </c>
      <c r="C1193" s="3" t="s">
        <v>3486</v>
      </c>
      <c r="D1193" s="3" t="s">
        <v>3487</v>
      </c>
      <c r="E1193" s="3" t="s">
        <v>3488</v>
      </c>
      <c r="F1193" s="3" t="s">
        <v>303</v>
      </c>
      <c r="G1193" s="3">
        <v>5</v>
      </c>
      <c r="H1193" s="3" t="s">
        <v>57</v>
      </c>
      <c r="I1193" s="4" t="str">
        <f ca="1">IFERROR(__xludf.DUMMYFUNCTION("REGEXREPLACE(F1194,""\D"", """")"),"6")</f>
        <v>6</v>
      </c>
    </row>
    <row r="1194" spans="1:9" ht="15.75" customHeight="1">
      <c r="A1194" s="1">
        <v>1193</v>
      </c>
      <c r="B1194" s="3">
        <v>1194</v>
      </c>
      <c r="C1194" s="3" t="s">
        <v>3489</v>
      </c>
      <c r="D1194" s="3" t="s">
        <v>3490</v>
      </c>
      <c r="E1194" s="3" t="s">
        <v>3491</v>
      </c>
      <c r="F1194" s="3" t="s">
        <v>199</v>
      </c>
      <c r="G1194" s="3">
        <v>6</v>
      </c>
      <c r="H1194" s="3" t="s">
        <v>291</v>
      </c>
      <c r="I1194" s="4" t="str">
        <f ca="1">IFERROR(__xludf.DUMMYFUNCTION("REGEXREPLACE(F1195,""\D"", """")"),"24")</f>
        <v>24</v>
      </c>
    </row>
    <row r="1195" spans="1:9" ht="15.75" customHeight="1">
      <c r="A1195" s="1">
        <v>1194</v>
      </c>
      <c r="B1195" s="3">
        <v>1195</v>
      </c>
      <c r="C1195" s="3" t="s">
        <v>3492</v>
      </c>
      <c r="D1195" s="3" t="s">
        <v>3493</v>
      </c>
      <c r="E1195" s="3" t="s">
        <v>3494</v>
      </c>
      <c r="F1195" s="3" t="s">
        <v>11</v>
      </c>
      <c r="G1195" s="3">
        <v>8</v>
      </c>
      <c r="H1195" s="3" t="s">
        <v>57</v>
      </c>
      <c r="I1195" s="4" t="str">
        <f ca="1">IFERROR(__xludf.DUMMYFUNCTION("REGEXREPLACE(F1196,""\D"", """")"),"3")</f>
        <v>3</v>
      </c>
    </row>
    <row r="1196" spans="1:9" ht="15.75" customHeight="1">
      <c r="A1196" s="1">
        <v>1195</v>
      </c>
      <c r="B1196" s="3">
        <v>1196</v>
      </c>
      <c r="C1196" s="3" t="s">
        <v>3495</v>
      </c>
      <c r="D1196" s="3" t="s">
        <v>3496</v>
      </c>
      <c r="E1196" s="3" t="s">
        <v>3497</v>
      </c>
      <c r="F1196" s="3">
        <v>0</v>
      </c>
      <c r="I1196" s="4" t="str">
        <f ca="1">IFERROR(__xludf.DUMMYFUNCTION("REGEXREPLACE(F1197,""\D"", """")"),"#VALUE!")</f>
        <v>#VALUE!</v>
      </c>
    </row>
    <row r="1197" spans="1:9" ht="15.75" customHeight="1">
      <c r="A1197" s="1">
        <v>1196</v>
      </c>
      <c r="B1197" s="3">
        <v>1197</v>
      </c>
      <c r="C1197" s="3" t="s">
        <v>3498</v>
      </c>
      <c r="D1197" s="3" t="s">
        <v>3499</v>
      </c>
      <c r="E1197" s="3" t="s">
        <v>3500</v>
      </c>
      <c r="F1197" s="3">
        <v>0</v>
      </c>
      <c r="I1197" s="4" t="str">
        <f ca="1">IFERROR(__xludf.DUMMYFUNCTION("REGEXREPLACE(F1198,""\D"", """")"),"#VALUE!")</f>
        <v>#VALUE!</v>
      </c>
    </row>
    <row r="1198" spans="1:9" ht="15.75" customHeight="1">
      <c r="A1198" s="1">
        <v>1197</v>
      </c>
      <c r="B1198" s="3">
        <v>1198</v>
      </c>
      <c r="C1198" s="3" t="s">
        <v>3501</v>
      </c>
      <c r="D1198" s="3" t="s">
        <v>3502</v>
      </c>
      <c r="E1198" s="3" t="s">
        <v>3503</v>
      </c>
      <c r="F1198" s="3">
        <v>0</v>
      </c>
      <c r="I1198" s="4" t="str">
        <f ca="1">IFERROR(__xludf.DUMMYFUNCTION("REGEXREPLACE(F1199,""\D"", """")"),"#VALUE!")</f>
        <v>#VALUE!</v>
      </c>
    </row>
    <row r="1199" spans="1:9" ht="15.75" customHeight="1">
      <c r="A1199" s="1">
        <v>1198</v>
      </c>
      <c r="B1199" s="3">
        <v>1199</v>
      </c>
      <c r="C1199" s="3" t="s">
        <v>3504</v>
      </c>
      <c r="D1199" s="3" t="s">
        <v>3505</v>
      </c>
      <c r="E1199" s="3" t="s">
        <v>3506</v>
      </c>
      <c r="F1199" s="3">
        <v>0</v>
      </c>
      <c r="I1199" s="4" t="str">
        <f ca="1">IFERROR(__xludf.DUMMYFUNCTION("REGEXREPLACE(F1200,""\D"", """")"),"#VALUE!")</f>
        <v>#VALUE!</v>
      </c>
    </row>
    <row r="1200" spans="1:9" ht="15.75" customHeight="1">
      <c r="A1200" s="1">
        <v>1199</v>
      </c>
      <c r="B1200" s="3">
        <v>1200</v>
      </c>
      <c r="C1200" s="3" t="s">
        <v>3507</v>
      </c>
      <c r="D1200" s="3" t="s">
        <v>3508</v>
      </c>
      <c r="E1200" s="3" t="s">
        <v>27</v>
      </c>
      <c r="F1200" s="3">
        <v>0</v>
      </c>
      <c r="I1200" s="4" t="str">
        <f ca="1">IFERROR(__xludf.DUMMYFUNCTION("REGEXREPLACE(F1201,""\D"", """")"),"#VALUE!")</f>
        <v>#VALUE!</v>
      </c>
    </row>
    <row r="1201" spans="1:9" ht="15.75" customHeight="1">
      <c r="A1201" s="1">
        <v>1200</v>
      </c>
      <c r="B1201" s="3">
        <v>1201</v>
      </c>
      <c r="C1201" s="3" t="s">
        <v>3509</v>
      </c>
      <c r="D1201" s="3" t="s">
        <v>3510</v>
      </c>
      <c r="E1201" s="3" t="s">
        <v>3511</v>
      </c>
      <c r="F1201" s="3">
        <v>0</v>
      </c>
      <c r="I1201" s="4" t="str">
        <f ca="1">IFERROR(__xludf.DUMMYFUNCTION("REGEXREPLACE(F1202,""\D"", """")"),"#VALUE!")</f>
        <v>#VALUE!</v>
      </c>
    </row>
    <row r="1202" spans="1:9" ht="15.75" customHeight="1">
      <c r="A1202" s="1">
        <v>1201</v>
      </c>
      <c r="B1202" s="3">
        <v>1202</v>
      </c>
      <c r="C1202" s="3" t="s">
        <v>3512</v>
      </c>
      <c r="D1202" s="3" t="s">
        <v>3513</v>
      </c>
      <c r="E1202" s="3" t="s">
        <v>3514</v>
      </c>
      <c r="F1202" s="3">
        <v>0</v>
      </c>
      <c r="I1202" s="4" t="str">
        <f ca="1">IFERROR(__xludf.DUMMYFUNCTION("REGEXREPLACE(F1203,""\D"", """")"),"#VALUE!")</f>
        <v>#VALUE!</v>
      </c>
    </row>
    <row r="1203" spans="1:9" ht="15.75" customHeight="1">
      <c r="A1203" s="1">
        <v>1202</v>
      </c>
      <c r="B1203" s="3">
        <v>1203</v>
      </c>
      <c r="C1203" s="3" t="s">
        <v>3515</v>
      </c>
      <c r="D1203" s="3" t="s">
        <v>3516</v>
      </c>
      <c r="E1203" s="3" t="s">
        <v>3517</v>
      </c>
      <c r="F1203" s="3">
        <v>0</v>
      </c>
      <c r="I1203" s="4" t="str">
        <f ca="1">IFERROR(__xludf.DUMMYFUNCTION("REGEXREPLACE(F1204,""\D"", """")"),"#VALUE!")</f>
        <v>#VALUE!</v>
      </c>
    </row>
    <row r="1204" spans="1:9" ht="15.75" customHeight="1">
      <c r="A1204" s="1">
        <v>1203</v>
      </c>
      <c r="B1204" s="3">
        <v>1204</v>
      </c>
      <c r="C1204" s="3" t="s">
        <v>3518</v>
      </c>
      <c r="D1204" s="3" t="s">
        <v>3519</v>
      </c>
      <c r="E1204" s="3" t="s">
        <v>3520</v>
      </c>
      <c r="F1204" s="3">
        <v>0</v>
      </c>
      <c r="I1204" s="4" t="str">
        <f ca="1">IFERROR(__xludf.DUMMYFUNCTION("REGEXREPLACE(F1205,""\D"", """")"),"#VALUE!")</f>
        <v>#VALUE!</v>
      </c>
    </row>
    <row r="1205" spans="1:9" ht="15.75" customHeight="1">
      <c r="A1205" s="1">
        <v>1204</v>
      </c>
      <c r="B1205" s="3">
        <v>1205</v>
      </c>
      <c r="C1205" s="3" t="s">
        <v>3521</v>
      </c>
      <c r="D1205" s="3" t="s">
        <v>3522</v>
      </c>
      <c r="E1205" s="3" t="s">
        <v>3523</v>
      </c>
      <c r="F1205" s="3">
        <v>0</v>
      </c>
      <c r="I1205" s="4" t="str">
        <f ca="1">IFERROR(__xludf.DUMMYFUNCTION("REGEXREPLACE(F1206,""\D"", """")"),"#VALUE!")</f>
        <v>#VALUE!</v>
      </c>
    </row>
    <row r="1206" spans="1:9" ht="15.75" customHeight="1">
      <c r="A1206" s="1">
        <v>1205</v>
      </c>
      <c r="B1206" s="3">
        <v>1206</v>
      </c>
      <c r="C1206" s="3" t="s">
        <v>3524</v>
      </c>
      <c r="D1206" s="3" t="s">
        <v>3525</v>
      </c>
      <c r="E1206" s="3" t="s">
        <v>27</v>
      </c>
      <c r="F1206" s="3">
        <v>0</v>
      </c>
      <c r="I1206" s="4" t="str">
        <f ca="1">IFERROR(__xludf.DUMMYFUNCTION("REGEXREPLACE(F1207,""\D"", """")"),"#VALUE!")</f>
        <v>#VALUE!</v>
      </c>
    </row>
    <row r="1207" spans="1:9" ht="15.75" customHeight="1">
      <c r="A1207" s="1">
        <v>1206</v>
      </c>
      <c r="B1207" s="3">
        <v>1207</v>
      </c>
      <c r="C1207" s="3" t="s">
        <v>3526</v>
      </c>
      <c r="D1207" s="3" t="s">
        <v>3527</v>
      </c>
      <c r="E1207" s="3" t="s">
        <v>3528</v>
      </c>
      <c r="F1207" s="3" t="s">
        <v>88</v>
      </c>
      <c r="G1207" s="3">
        <v>6</v>
      </c>
      <c r="H1207" s="3" t="s">
        <v>12</v>
      </c>
      <c r="I1207" s="4" t="str">
        <f ca="1">IFERROR(__xludf.DUMMYFUNCTION("REGEXREPLACE(F1208,""\D"", """")"),"4")</f>
        <v>4</v>
      </c>
    </row>
    <row r="1208" spans="1:9" ht="15.75" customHeight="1">
      <c r="A1208" s="1">
        <v>1207</v>
      </c>
      <c r="B1208" s="3">
        <v>1208</v>
      </c>
      <c r="C1208" s="3" t="s">
        <v>3529</v>
      </c>
      <c r="D1208" s="3" t="s">
        <v>3530</v>
      </c>
      <c r="E1208" s="3" t="s">
        <v>27</v>
      </c>
      <c r="F1208" s="3">
        <v>0</v>
      </c>
      <c r="I1208" s="4" t="str">
        <f ca="1">IFERROR(__xludf.DUMMYFUNCTION("REGEXREPLACE(F1209,""\D"", """")"),"#VALUE!")</f>
        <v>#VALUE!</v>
      </c>
    </row>
    <row r="1209" spans="1:9" ht="15.75" customHeight="1">
      <c r="A1209" s="1">
        <v>1208</v>
      </c>
      <c r="B1209" s="3">
        <v>1209</v>
      </c>
      <c r="C1209" s="3" t="s">
        <v>3531</v>
      </c>
      <c r="D1209" s="3" t="s">
        <v>3532</v>
      </c>
      <c r="E1209" s="3" t="s">
        <v>3533</v>
      </c>
      <c r="F1209" s="3" t="s">
        <v>44</v>
      </c>
      <c r="G1209" s="3">
        <v>0</v>
      </c>
      <c r="H1209" s="3" t="s">
        <v>248</v>
      </c>
      <c r="I1209" s="4" t="str">
        <f ca="1">IFERROR(__xludf.DUMMYFUNCTION("REGEXREPLACE(F1210,""\D"", """")"),"12")</f>
        <v>12</v>
      </c>
    </row>
    <row r="1210" spans="1:9" ht="15.75" customHeight="1">
      <c r="A1210" s="1">
        <v>1209</v>
      </c>
      <c r="B1210" s="3">
        <v>1210</v>
      </c>
      <c r="C1210" s="3" t="s">
        <v>3534</v>
      </c>
      <c r="D1210" s="3" t="s">
        <v>3535</v>
      </c>
      <c r="E1210" s="3" t="s">
        <v>3536</v>
      </c>
      <c r="F1210" s="3">
        <v>0</v>
      </c>
      <c r="I1210" s="4" t="str">
        <f ca="1">IFERROR(__xludf.DUMMYFUNCTION("REGEXREPLACE(F1211,""\D"", """")"),"#VALUE!")</f>
        <v>#VALUE!</v>
      </c>
    </row>
    <row r="1211" spans="1:9" ht="15.75" customHeight="1">
      <c r="A1211" s="1">
        <v>1210</v>
      </c>
      <c r="B1211" s="3">
        <v>1211</v>
      </c>
      <c r="C1211" s="3" t="s">
        <v>3537</v>
      </c>
      <c r="D1211" s="3" t="s">
        <v>3538</v>
      </c>
      <c r="E1211" s="3" t="s">
        <v>3539</v>
      </c>
      <c r="F1211" s="3" t="s">
        <v>765</v>
      </c>
      <c r="G1211" s="3">
        <v>12</v>
      </c>
      <c r="H1211" s="3" t="s">
        <v>111</v>
      </c>
      <c r="I1211" s="4" t="str">
        <f ca="1">IFERROR(__xludf.DUMMYFUNCTION("REGEXREPLACE(F1212,""\D"", """")"),"10")</f>
        <v>10</v>
      </c>
    </row>
    <row r="1212" spans="1:9" ht="15.75" customHeight="1">
      <c r="A1212" s="1">
        <v>1211</v>
      </c>
      <c r="B1212" s="3">
        <v>1212</v>
      </c>
      <c r="C1212" s="3" t="s">
        <v>3540</v>
      </c>
      <c r="D1212" s="3" t="s">
        <v>3541</v>
      </c>
      <c r="E1212" s="3" t="s">
        <v>3542</v>
      </c>
      <c r="F1212" s="3" t="s">
        <v>386</v>
      </c>
      <c r="G1212" s="3">
        <v>0</v>
      </c>
      <c r="H1212" s="3" t="s">
        <v>111</v>
      </c>
      <c r="I1212" s="4" t="str">
        <f ca="1">IFERROR(__xludf.DUMMYFUNCTION("REGEXREPLACE(F1213,""\D"", """")"),"22")</f>
        <v>22</v>
      </c>
    </row>
    <row r="1213" spans="1:9" ht="15.75" customHeight="1">
      <c r="A1213" s="1">
        <v>1212</v>
      </c>
      <c r="B1213" s="3">
        <v>1213</v>
      </c>
      <c r="C1213" s="3" t="s">
        <v>3543</v>
      </c>
      <c r="D1213" s="3" t="s">
        <v>3544</v>
      </c>
      <c r="E1213" s="3" t="s">
        <v>3545</v>
      </c>
      <c r="F1213" s="3" t="s">
        <v>812</v>
      </c>
      <c r="G1213" s="3">
        <v>27</v>
      </c>
      <c r="H1213" s="3" t="s">
        <v>586</v>
      </c>
      <c r="I1213" s="4" t="str">
        <f ca="1">IFERROR(__xludf.DUMMYFUNCTION("REGEXREPLACE(F1214,""\D"", """")"),"11")</f>
        <v>11</v>
      </c>
    </row>
    <row r="1214" spans="1:9" ht="15.75" customHeight="1">
      <c r="A1214" s="1">
        <v>1213</v>
      </c>
      <c r="B1214" s="3">
        <v>1214</v>
      </c>
      <c r="C1214" s="3" t="s">
        <v>3546</v>
      </c>
      <c r="D1214" s="3" t="s">
        <v>3547</v>
      </c>
      <c r="E1214" s="3" t="s">
        <v>3548</v>
      </c>
      <c r="F1214" s="3" t="s">
        <v>457</v>
      </c>
      <c r="G1214" s="3">
        <v>12</v>
      </c>
      <c r="H1214" s="3" t="s">
        <v>256</v>
      </c>
      <c r="I1214" s="4" t="str">
        <f ca="1">IFERROR(__xludf.DUMMYFUNCTION("REGEXREPLACE(F1215,""\D"", """")"),"16")</f>
        <v>16</v>
      </c>
    </row>
    <row r="1215" spans="1:9" ht="15.75" customHeight="1">
      <c r="A1215" s="1">
        <v>1214</v>
      </c>
      <c r="B1215" s="3">
        <v>1215</v>
      </c>
      <c r="C1215" s="3" t="s">
        <v>3549</v>
      </c>
      <c r="D1215" s="3" t="s">
        <v>3550</v>
      </c>
      <c r="E1215" s="3" t="s">
        <v>27</v>
      </c>
      <c r="F1215" s="3">
        <v>0</v>
      </c>
      <c r="I1215" s="4" t="str">
        <f ca="1">IFERROR(__xludf.DUMMYFUNCTION("REGEXREPLACE(F1216,""\D"", """")"),"#VALUE!")</f>
        <v>#VALUE!</v>
      </c>
    </row>
    <row r="1216" spans="1:9" ht="15.75" customHeight="1">
      <c r="A1216" s="1">
        <v>1215</v>
      </c>
      <c r="B1216" s="3">
        <v>1216</v>
      </c>
      <c r="C1216" s="3" t="s">
        <v>3551</v>
      </c>
      <c r="D1216" s="3" t="s">
        <v>3552</v>
      </c>
      <c r="E1216" s="3" t="s">
        <v>3553</v>
      </c>
      <c r="F1216" s="3" t="s">
        <v>96</v>
      </c>
      <c r="G1216" s="3">
        <v>0</v>
      </c>
      <c r="H1216" s="3" t="s">
        <v>72</v>
      </c>
      <c r="I1216" s="4" t="str">
        <f ca="1">IFERROR(__xludf.DUMMYFUNCTION("REGEXREPLACE(F1217,""\D"", """")"),"9")</f>
        <v>9</v>
      </c>
    </row>
    <row r="1217" spans="1:9" ht="15.75" customHeight="1">
      <c r="A1217" s="1">
        <v>1216</v>
      </c>
      <c r="B1217" s="3">
        <v>1217</v>
      </c>
      <c r="C1217" s="3" t="s">
        <v>3554</v>
      </c>
      <c r="D1217" s="3" t="s">
        <v>3555</v>
      </c>
      <c r="E1217" s="3" t="s">
        <v>3556</v>
      </c>
      <c r="F1217" s="3">
        <v>0</v>
      </c>
      <c r="I1217" s="4" t="str">
        <f ca="1">IFERROR(__xludf.DUMMYFUNCTION("REGEXREPLACE(F1218,""\D"", """")"),"#VALUE!")</f>
        <v>#VALUE!</v>
      </c>
    </row>
    <row r="1218" spans="1:9" ht="15.75" customHeight="1">
      <c r="A1218" s="1">
        <v>1217</v>
      </c>
      <c r="B1218" s="3">
        <v>1218</v>
      </c>
      <c r="C1218" s="3" t="s">
        <v>3557</v>
      </c>
      <c r="D1218" s="3" t="s">
        <v>3558</v>
      </c>
      <c r="E1218" s="3" t="s">
        <v>3559</v>
      </c>
      <c r="F1218" s="3" t="s">
        <v>96</v>
      </c>
      <c r="G1218" s="3">
        <v>3</v>
      </c>
      <c r="H1218" s="3" t="s">
        <v>248</v>
      </c>
      <c r="I1218" s="4" t="str">
        <f ca="1">IFERROR(__xludf.DUMMYFUNCTION("REGEXREPLACE(F1219,""\D"", """")"),"9")</f>
        <v>9</v>
      </c>
    </row>
    <row r="1219" spans="1:9" ht="15.75" customHeight="1">
      <c r="A1219" s="1">
        <v>1218</v>
      </c>
      <c r="B1219" s="3">
        <v>1219</v>
      </c>
      <c r="C1219" s="3" t="s">
        <v>3560</v>
      </c>
      <c r="D1219" s="3" t="s">
        <v>3561</v>
      </c>
      <c r="E1219" s="3" t="s">
        <v>3562</v>
      </c>
      <c r="F1219" s="3">
        <v>0</v>
      </c>
      <c r="I1219" s="4" t="str">
        <f ca="1">IFERROR(__xludf.DUMMYFUNCTION("REGEXREPLACE(F1220,""\D"", """")"),"#VALUE!")</f>
        <v>#VALUE!</v>
      </c>
    </row>
    <row r="1220" spans="1:9" ht="15.75" customHeight="1">
      <c r="A1220" s="1">
        <v>1219</v>
      </c>
      <c r="B1220" s="3">
        <v>1220</v>
      </c>
      <c r="C1220" s="3" t="s">
        <v>3563</v>
      </c>
      <c r="D1220" s="3" t="s">
        <v>3564</v>
      </c>
      <c r="E1220" s="3" t="s">
        <v>3565</v>
      </c>
      <c r="F1220" s="3" t="s">
        <v>61</v>
      </c>
      <c r="G1220" s="3">
        <v>3</v>
      </c>
      <c r="H1220" s="3" t="s">
        <v>394</v>
      </c>
      <c r="I1220" s="4" t="str">
        <f ca="1">IFERROR(__xludf.DUMMYFUNCTION("REGEXREPLACE(F1221,""\D"", """")"),"5")</f>
        <v>5</v>
      </c>
    </row>
    <row r="1221" spans="1:9" ht="15.75" customHeight="1">
      <c r="A1221" s="1">
        <v>1220</v>
      </c>
      <c r="B1221" s="3">
        <v>1221</v>
      </c>
      <c r="C1221" s="3" t="s">
        <v>3566</v>
      </c>
      <c r="D1221" s="3" t="s">
        <v>3567</v>
      </c>
      <c r="E1221" s="3" t="s">
        <v>3568</v>
      </c>
      <c r="F1221" s="3" t="s">
        <v>121</v>
      </c>
      <c r="G1221" s="3">
        <v>7</v>
      </c>
      <c r="H1221" s="3" t="s">
        <v>1071</v>
      </c>
      <c r="I1221" s="4" t="str">
        <f ca="1">IFERROR(__xludf.DUMMYFUNCTION("REGEXREPLACE(F1222,""\D"", """")"),"17")</f>
        <v>17</v>
      </c>
    </row>
    <row r="1222" spans="1:9" ht="15.75" customHeight="1">
      <c r="A1222" s="1">
        <v>1221</v>
      </c>
      <c r="B1222" s="3">
        <v>1222</v>
      </c>
      <c r="C1222" s="3" t="s">
        <v>3569</v>
      </c>
      <c r="D1222" s="3" t="s">
        <v>3570</v>
      </c>
      <c r="E1222" s="3" t="s">
        <v>27</v>
      </c>
      <c r="F1222" s="3">
        <v>0</v>
      </c>
      <c r="I1222" s="4" t="str">
        <f ca="1">IFERROR(__xludf.DUMMYFUNCTION("REGEXREPLACE(F1223,""\D"", """")"),"#VALUE!")</f>
        <v>#VALUE!</v>
      </c>
    </row>
    <row r="1223" spans="1:9" ht="15.75" customHeight="1">
      <c r="A1223" s="1">
        <v>1222</v>
      </c>
      <c r="B1223" s="3">
        <v>1223</v>
      </c>
      <c r="C1223" s="3" t="s">
        <v>3571</v>
      </c>
      <c r="D1223" s="3" t="s">
        <v>3572</v>
      </c>
      <c r="E1223" s="3" t="s">
        <v>3573</v>
      </c>
      <c r="F1223" s="3">
        <v>0</v>
      </c>
      <c r="I1223" s="4" t="str">
        <f ca="1">IFERROR(__xludf.DUMMYFUNCTION("REGEXREPLACE(F1224,""\D"", """")"),"#VALUE!")</f>
        <v>#VALUE!</v>
      </c>
    </row>
    <row r="1224" spans="1:9" ht="15.75" customHeight="1">
      <c r="A1224" s="1">
        <v>1223</v>
      </c>
      <c r="B1224" s="3">
        <v>1224</v>
      </c>
      <c r="C1224" s="3" t="s">
        <v>3574</v>
      </c>
      <c r="D1224" s="3" t="s">
        <v>3575</v>
      </c>
      <c r="E1224" s="3" t="s">
        <v>27</v>
      </c>
      <c r="F1224" s="3">
        <v>0</v>
      </c>
      <c r="I1224" s="4" t="str">
        <f ca="1">IFERROR(__xludf.DUMMYFUNCTION("REGEXREPLACE(F1225,""\D"", """")"),"#VALUE!")</f>
        <v>#VALUE!</v>
      </c>
    </row>
    <row r="1225" spans="1:9" ht="15.75" customHeight="1">
      <c r="A1225" s="1">
        <v>1224</v>
      </c>
      <c r="B1225" s="3">
        <v>1225</v>
      </c>
      <c r="C1225" s="3" t="s">
        <v>3576</v>
      </c>
      <c r="D1225" s="3" t="s">
        <v>3577</v>
      </c>
      <c r="E1225" s="3" t="s">
        <v>3578</v>
      </c>
      <c r="F1225" s="3">
        <v>0</v>
      </c>
      <c r="I1225" s="4" t="str">
        <f ca="1">IFERROR(__xludf.DUMMYFUNCTION("REGEXREPLACE(F1226,""\D"", """")"),"#VALUE!")</f>
        <v>#VALUE!</v>
      </c>
    </row>
    <row r="1226" spans="1:9" ht="15.75" customHeight="1">
      <c r="A1226" s="1">
        <v>1225</v>
      </c>
      <c r="B1226" s="3">
        <v>1226</v>
      </c>
      <c r="C1226" s="3" t="s">
        <v>3579</v>
      </c>
      <c r="D1226" s="3" t="s">
        <v>3580</v>
      </c>
      <c r="E1226" s="3" t="s">
        <v>3581</v>
      </c>
      <c r="F1226" s="3" t="s">
        <v>317</v>
      </c>
      <c r="G1226" s="3">
        <v>0</v>
      </c>
      <c r="H1226" s="3" t="s">
        <v>394</v>
      </c>
      <c r="I1226" s="4" t="str">
        <f ca="1">IFERROR(__xludf.DUMMYFUNCTION("REGEXREPLACE(F1227,""\D"", """")"),"8")</f>
        <v>8</v>
      </c>
    </row>
    <row r="1227" spans="1:9" ht="15.75" customHeight="1">
      <c r="A1227" s="1">
        <v>1226</v>
      </c>
      <c r="B1227" s="3">
        <v>1227</v>
      </c>
      <c r="C1227" s="3" t="s">
        <v>3582</v>
      </c>
      <c r="D1227" s="3" t="s">
        <v>3583</v>
      </c>
      <c r="E1227" s="3" t="s">
        <v>3584</v>
      </c>
      <c r="F1227" s="3">
        <v>0</v>
      </c>
      <c r="I1227" s="4" t="str">
        <f ca="1">IFERROR(__xludf.DUMMYFUNCTION("REGEXREPLACE(F1228,""\D"", """")"),"#VALUE!")</f>
        <v>#VALUE!</v>
      </c>
    </row>
    <row r="1228" spans="1:9" ht="15.75" customHeight="1">
      <c r="A1228" s="1">
        <v>1227</v>
      </c>
      <c r="B1228" s="3">
        <v>1228</v>
      </c>
      <c r="C1228" s="3" t="s">
        <v>3585</v>
      </c>
      <c r="D1228" s="3" t="s">
        <v>3586</v>
      </c>
      <c r="E1228" s="3" t="s">
        <v>3587</v>
      </c>
      <c r="F1228" s="3">
        <v>0</v>
      </c>
      <c r="I1228" s="4" t="str">
        <f ca="1">IFERROR(__xludf.DUMMYFUNCTION("REGEXREPLACE(F1229,""\D"", """")"),"#VALUE!")</f>
        <v>#VALUE!</v>
      </c>
    </row>
    <row r="1229" spans="1:9" ht="15.75" customHeight="1">
      <c r="A1229" s="1">
        <v>1228</v>
      </c>
      <c r="B1229" s="3">
        <v>1229</v>
      </c>
      <c r="C1229" s="3" t="s">
        <v>3588</v>
      </c>
      <c r="D1229" s="3" t="s">
        <v>3589</v>
      </c>
      <c r="E1229" s="3" t="s">
        <v>3590</v>
      </c>
      <c r="F1229" s="3" t="s">
        <v>61</v>
      </c>
      <c r="G1229" s="3">
        <v>3</v>
      </c>
      <c r="H1229" s="3" t="s">
        <v>394</v>
      </c>
      <c r="I1229" s="4" t="str">
        <f ca="1">IFERROR(__xludf.DUMMYFUNCTION("REGEXREPLACE(F1230,""\D"", """")"),"5")</f>
        <v>5</v>
      </c>
    </row>
    <row r="1230" spans="1:9" ht="15.75" customHeight="1">
      <c r="A1230" s="1">
        <v>1229</v>
      </c>
      <c r="B1230" s="3">
        <v>1230</v>
      </c>
      <c r="C1230" s="3" t="s">
        <v>3591</v>
      </c>
      <c r="D1230" s="3" t="s">
        <v>3592</v>
      </c>
      <c r="E1230" s="3" t="s">
        <v>27</v>
      </c>
      <c r="F1230" s="3">
        <v>0</v>
      </c>
      <c r="I1230" s="4" t="str">
        <f ca="1">IFERROR(__xludf.DUMMYFUNCTION("REGEXREPLACE(F1231,""\D"", """")"),"#VALUE!")</f>
        <v>#VALUE!</v>
      </c>
    </row>
    <row r="1231" spans="1:9" ht="15.75" customHeight="1">
      <c r="A1231" s="1">
        <v>1230</v>
      </c>
      <c r="B1231" s="3">
        <v>1231</v>
      </c>
      <c r="C1231" s="3" t="s">
        <v>3593</v>
      </c>
      <c r="D1231" s="3" t="s">
        <v>3594</v>
      </c>
      <c r="E1231" s="3" t="s">
        <v>3595</v>
      </c>
      <c r="F1231" s="3" t="s">
        <v>19</v>
      </c>
      <c r="G1231" s="3">
        <v>9</v>
      </c>
      <c r="H1231" s="3" t="s">
        <v>97</v>
      </c>
      <c r="I1231" s="4" t="str">
        <f ca="1">IFERROR(__xludf.DUMMYFUNCTION("REGEXREPLACE(F1232,""\D"", """")"),"7")</f>
        <v>7</v>
      </c>
    </row>
    <row r="1232" spans="1:9" ht="15.75" customHeight="1">
      <c r="A1232" s="1">
        <v>1231</v>
      </c>
      <c r="B1232" s="3">
        <v>1232</v>
      </c>
      <c r="C1232" s="3" t="s">
        <v>3596</v>
      </c>
      <c r="D1232" s="3" t="s">
        <v>3597</v>
      </c>
      <c r="E1232" s="3" t="s">
        <v>27</v>
      </c>
      <c r="F1232" s="3">
        <v>0</v>
      </c>
      <c r="I1232" s="4" t="str">
        <f ca="1">IFERROR(__xludf.DUMMYFUNCTION("REGEXREPLACE(F1233,""\D"", """")"),"#VALUE!")</f>
        <v>#VALUE!</v>
      </c>
    </row>
    <row r="1233" spans="1:9" ht="15.75" customHeight="1">
      <c r="A1233" s="1">
        <v>1232</v>
      </c>
      <c r="B1233" s="3">
        <v>1233</v>
      </c>
      <c r="C1233" s="3" t="s">
        <v>3598</v>
      </c>
      <c r="D1233" s="3" t="s">
        <v>3599</v>
      </c>
      <c r="E1233" s="3" t="s">
        <v>27</v>
      </c>
      <c r="F1233" s="3">
        <v>0</v>
      </c>
      <c r="I1233" s="4" t="str">
        <f ca="1">IFERROR(__xludf.DUMMYFUNCTION("REGEXREPLACE(F1234,""\D"", """")"),"#VALUE!")</f>
        <v>#VALUE!</v>
      </c>
    </row>
    <row r="1234" spans="1:9" ht="15.75" customHeight="1">
      <c r="A1234" s="1">
        <v>1233</v>
      </c>
      <c r="B1234" s="3">
        <v>1234</v>
      </c>
      <c r="C1234" s="3" t="s">
        <v>3600</v>
      </c>
      <c r="D1234" s="3" t="s">
        <v>3601</v>
      </c>
      <c r="E1234" s="3" t="s">
        <v>3602</v>
      </c>
      <c r="F1234" s="3" t="s">
        <v>96</v>
      </c>
      <c r="G1234" s="3">
        <v>0</v>
      </c>
      <c r="H1234" s="3" t="s">
        <v>72</v>
      </c>
      <c r="I1234" s="4" t="str">
        <f ca="1">IFERROR(__xludf.DUMMYFUNCTION("REGEXREPLACE(F1235,""\D"", """")"),"9")</f>
        <v>9</v>
      </c>
    </row>
    <row r="1235" spans="1:9" ht="15.75" customHeight="1">
      <c r="A1235" s="1">
        <v>1234</v>
      </c>
      <c r="B1235" s="3">
        <v>1235</v>
      </c>
      <c r="C1235" s="3" t="s">
        <v>3603</v>
      </c>
      <c r="D1235" s="3" t="s">
        <v>3604</v>
      </c>
      <c r="E1235" s="3" t="s">
        <v>3605</v>
      </c>
      <c r="F1235" s="3">
        <v>0</v>
      </c>
      <c r="I1235" s="4" t="str">
        <f ca="1">IFERROR(__xludf.DUMMYFUNCTION("REGEXREPLACE(F1236,""\D"", """")"),"#VALUE!")</f>
        <v>#VALUE!</v>
      </c>
    </row>
    <row r="1236" spans="1:9" ht="15.75" customHeight="1">
      <c r="A1236" s="1">
        <v>1235</v>
      </c>
      <c r="B1236" s="3">
        <v>1236</v>
      </c>
      <c r="C1236" s="3" t="s">
        <v>3606</v>
      </c>
      <c r="D1236" s="3" t="s">
        <v>3607</v>
      </c>
      <c r="E1236" s="3" t="s">
        <v>3608</v>
      </c>
      <c r="F1236" s="3" t="s">
        <v>19</v>
      </c>
      <c r="G1236" s="3">
        <v>1</v>
      </c>
      <c r="H1236" s="3" t="s">
        <v>394</v>
      </c>
      <c r="I1236" s="4" t="str">
        <f ca="1">IFERROR(__xludf.DUMMYFUNCTION("REGEXREPLACE(F1237,""\D"", """")"),"7")</f>
        <v>7</v>
      </c>
    </row>
    <row r="1237" spans="1:9" ht="15.75" customHeight="1">
      <c r="A1237" s="1">
        <v>1236</v>
      </c>
      <c r="B1237" s="3">
        <v>1237</v>
      </c>
      <c r="C1237" s="3" t="s">
        <v>3609</v>
      </c>
      <c r="D1237" s="3" t="s">
        <v>3610</v>
      </c>
      <c r="E1237" s="3" t="s">
        <v>3611</v>
      </c>
      <c r="F1237" s="3" t="s">
        <v>655</v>
      </c>
      <c r="G1237" s="3">
        <v>24</v>
      </c>
      <c r="H1237" s="3" t="s">
        <v>1225</v>
      </c>
      <c r="I1237" s="4" t="str">
        <f ca="1">IFERROR(__xludf.DUMMYFUNCTION("REGEXREPLACE(F1238,""\D"", """")"),"20")</f>
        <v>20</v>
      </c>
    </row>
    <row r="1238" spans="1:9" ht="15.75" customHeight="1">
      <c r="A1238" s="1">
        <v>1237</v>
      </c>
      <c r="B1238" s="3">
        <v>1238</v>
      </c>
      <c r="C1238" s="3" t="s">
        <v>3612</v>
      </c>
      <c r="D1238" s="3" t="s">
        <v>3613</v>
      </c>
      <c r="E1238" s="3" t="s">
        <v>3614</v>
      </c>
      <c r="F1238" s="3" t="s">
        <v>96</v>
      </c>
      <c r="G1238" s="3">
        <v>8</v>
      </c>
      <c r="H1238" s="3" t="s">
        <v>143</v>
      </c>
      <c r="I1238" s="4" t="str">
        <f ca="1">IFERROR(__xludf.DUMMYFUNCTION("REGEXREPLACE(F1239,""\D"", """")"),"9")</f>
        <v>9</v>
      </c>
    </row>
    <row r="1239" spans="1:9" ht="15.75" customHeight="1">
      <c r="A1239" s="1">
        <v>1238</v>
      </c>
      <c r="B1239" s="3">
        <v>1239</v>
      </c>
      <c r="C1239" s="3" t="s">
        <v>3615</v>
      </c>
      <c r="D1239" s="3" t="s">
        <v>3616</v>
      </c>
      <c r="E1239" s="3" t="s">
        <v>3617</v>
      </c>
      <c r="F1239" s="3" t="s">
        <v>19</v>
      </c>
      <c r="G1239" s="3">
        <v>0</v>
      </c>
      <c r="H1239" s="3" t="s">
        <v>89</v>
      </c>
      <c r="I1239" s="4" t="str">
        <f ca="1">IFERROR(__xludf.DUMMYFUNCTION("REGEXREPLACE(F1240,""\D"", """")"),"7")</f>
        <v>7</v>
      </c>
    </row>
    <row r="1240" spans="1:9" ht="15.75" customHeight="1">
      <c r="A1240" s="1">
        <v>1239</v>
      </c>
      <c r="B1240" s="3">
        <v>1240</v>
      </c>
      <c r="C1240" s="3" t="s">
        <v>3618</v>
      </c>
      <c r="D1240" s="3" t="s">
        <v>3619</v>
      </c>
      <c r="E1240" s="3" t="s">
        <v>3620</v>
      </c>
      <c r="F1240" s="3" t="s">
        <v>317</v>
      </c>
      <c r="G1240" s="3">
        <v>1</v>
      </c>
      <c r="H1240" s="3" t="s">
        <v>72</v>
      </c>
      <c r="I1240" s="4" t="str">
        <f ca="1">IFERROR(__xludf.DUMMYFUNCTION("REGEXREPLACE(F1241,""\D"", """")"),"8")</f>
        <v>8</v>
      </c>
    </row>
    <row r="1241" spans="1:9" ht="15.75" customHeight="1">
      <c r="A1241" s="1">
        <v>1240</v>
      </c>
      <c r="B1241" s="3">
        <v>1241</v>
      </c>
      <c r="C1241" s="3" t="s">
        <v>3621</v>
      </c>
      <c r="D1241" s="3" t="s">
        <v>3622</v>
      </c>
      <c r="E1241" s="3" t="s">
        <v>3623</v>
      </c>
      <c r="F1241" s="3" t="s">
        <v>655</v>
      </c>
      <c r="G1241" s="3">
        <v>3</v>
      </c>
      <c r="H1241" s="3" t="s">
        <v>498</v>
      </c>
      <c r="I1241" s="4" t="str">
        <f ca="1">IFERROR(__xludf.DUMMYFUNCTION("REGEXREPLACE(F1242,""\D"", """")"),"20")</f>
        <v>20</v>
      </c>
    </row>
    <row r="1242" spans="1:9" ht="15.75" customHeight="1">
      <c r="A1242" s="1">
        <v>1241</v>
      </c>
      <c r="B1242" s="3">
        <v>1242</v>
      </c>
      <c r="C1242" s="3" t="s">
        <v>3624</v>
      </c>
      <c r="D1242" s="3" t="s">
        <v>3625</v>
      </c>
      <c r="E1242" s="3" t="s">
        <v>27</v>
      </c>
      <c r="F1242" s="3">
        <v>0</v>
      </c>
      <c r="I1242" s="4" t="str">
        <f ca="1">IFERROR(__xludf.DUMMYFUNCTION("REGEXREPLACE(F1243,""\D"", """")"),"#VALUE!")</f>
        <v>#VALUE!</v>
      </c>
    </row>
    <row r="1243" spans="1:9" ht="15.75" customHeight="1">
      <c r="A1243" s="1">
        <v>1242</v>
      </c>
      <c r="B1243" s="3">
        <v>1243</v>
      </c>
      <c r="C1243" s="3" t="s">
        <v>3626</v>
      </c>
      <c r="D1243" s="3" t="s">
        <v>3627</v>
      </c>
      <c r="E1243" s="3" t="s">
        <v>3628</v>
      </c>
      <c r="F1243" s="3" t="s">
        <v>765</v>
      </c>
      <c r="G1243" s="3">
        <v>4</v>
      </c>
      <c r="H1243" s="3" t="s">
        <v>715</v>
      </c>
      <c r="I1243" s="4" t="str">
        <f ca="1">IFERROR(__xludf.DUMMYFUNCTION("REGEXREPLACE(F1244,""\D"", """")"),"10")</f>
        <v>10</v>
      </c>
    </row>
    <row r="1244" spans="1:9" ht="15.75" customHeight="1">
      <c r="A1244" s="1">
        <v>1243</v>
      </c>
      <c r="B1244" s="3">
        <v>1244</v>
      </c>
      <c r="C1244" s="3" t="s">
        <v>3629</v>
      </c>
      <c r="D1244" s="3" t="s">
        <v>3630</v>
      </c>
      <c r="E1244" s="3" t="s">
        <v>27</v>
      </c>
      <c r="F1244" s="3">
        <v>0</v>
      </c>
      <c r="I1244" s="4" t="str">
        <f ca="1">IFERROR(__xludf.DUMMYFUNCTION("REGEXREPLACE(F1245,""\D"", """")"),"#VALUE!")</f>
        <v>#VALUE!</v>
      </c>
    </row>
    <row r="1245" spans="1:9" ht="15.75" customHeight="1">
      <c r="A1245" s="1">
        <v>1244</v>
      </c>
      <c r="B1245" s="3">
        <v>1245</v>
      </c>
      <c r="C1245" s="3" t="s">
        <v>3631</v>
      </c>
      <c r="D1245" s="3" t="s">
        <v>3632</v>
      </c>
      <c r="E1245" s="3" t="s">
        <v>3633</v>
      </c>
      <c r="F1245" s="3" t="s">
        <v>3634</v>
      </c>
      <c r="G1245" s="3">
        <v>0</v>
      </c>
      <c r="H1245" s="3" t="s">
        <v>3635</v>
      </c>
      <c r="I1245" s="4" t="str">
        <f ca="1">IFERROR(__xludf.DUMMYFUNCTION("REGEXREPLACE(F1246,""\D"", """")"),"172")</f>
        <v>172</v>
      </c>
    </row>
    <row r="1246" spans="1:9" ht="15.75" customHeight="1">
      <c r="A1246" s="1">
        <v>1245</v>
      </c>
      <c r="B1246" s="3">
        <v>1246</v>
      </c>
      <c r="C1246" s="3" t="s">
        <v>3636</v>
      </c>
      <c r="D1246" s="3" t="s">
        <v>3637</v>
      </c>
      <c r="E1246" s="3" t="s">
        <v>27</v>
      </c>
      <c r="F1246" s="3">
        <v>0</v>
      </c>
      <c r="I1246" s="4" t="str">
        <f ca="1">IFERROR(__xludf.DUMMYFUNCTION("REGEXREPLACE(F1247,""\D"", """")"),"#VALUE!")</f>
        <v>#VALUE!</v>
      </c>
    </row>
    <row r="1247" spans="1:9" ht="15.75" customHeight="1">
      <c r="A1247" s="1">
        <v>1246</v>
      </c>
      <c r="B1247" s="3">
        <v>1247</v>
      </c>
      <c r="C1247" s="3" t="s">
        <v>3638</v>
      </c>
      <c r="D1247" s="3" t="s">
        <v>3639</v>
      </c>
      <c r="E1247" s="3" t="s">
        <v>3640</v>
      </c>
      <c r="F1247" s="3" t="s">
        <v>44</v>
      </c>
      <c r="G1247" s="3">
        <v>3</v>
      </c>
      <c r="H1247" s="3" t="s">
        <v>422</v>
      </c>
      <c r="I1247" s="4" t="str">
        <f ca="1">IFERROR(__xludf.DUMMYFUNCTION("REGEXREPLACE(F1248,""\D"", """")"),"12")</f>
        <v>12</v>
      </c>
    </row>
    <row r="1248" spans="1:9" ht="15.75" customHeight="1">
      <c r="A1248" s="1">
        <v>1247</v>
      </c>
      <c r="B1248" s="3">
        <v>1248</v>
      </c>
      <c r="C1248" s="3" t="s">
        <v>3641</v>
      </c>
      <c r="D1248" s="3" t="s">
        <v>3642</v>
      </c>
      <c r="E1248" s="3" t="s">
        <v>3643</v>
      </c>
      <c r="F1248" s="3" t="s">
        <v>96</v>
      </c>
      <c r="G1248" s="3">
        <v>16</v>
      </c>
      <c r="H1248" s="3" t="s">
        <v>139</v>
      </c>
      <c r="I1248" s="4" t="str">
        <f ca="1">IFERROR(__xludf.DUMMYFUNCTION("REGEXREPLACE(F1249,""\D"", """")"),"9")</f>
        <v>9</v>
      </c>
    </row>
    <row r="1249" spans="1:9" ht="15.75" customHeight="1">
      <c r="A1249" s="1">
        <v>1248</v>
      </c>
      <c r="B1249" s="3">
        <v>1249</v>
      </c>
      <c r="C1249" s="3" t="s">
        <v>3644</v>
      </c>
      <c r="D1249" s="3" t="s">
        <v>3645</v>
      </c>
      <c r="E1249" s="3" t="s">
        <v>27</v>
      </c>
      <c r="F1249" s="3">
        <v>0</v>
      </c>
      <c r="I1249" s="4" t="str">
        <f ca="1">IFERROR(__xludf.DUMMYFUNCTION("REGEXREPLACE(F1250,""\D"", """")"),"#VALUE!")</f>
        <v>#VALUE!</v>
      </c>
    </row>
    <row r="1250" spans="1:9" ht="15.75" customHeight="1">
      <c r="A1250" s="1">
        <v>1249</v>
      </c>
      <c r="B1250" s="3">
        <v>1250</v>
      </c>
      <c r="C1250" s="3" t="s">
        <v>3646</v>
      </c>
      <c r="D1250" s="3" t="s">
        <v>3647</v>
      </c>
      <c r="E1250" s="3" t="s">
        <v>3648</v>
      </c>
      <c r="F1250" s="3" t="s">
        <v>138</v>
      </c>
      <c r="G1250" s="3">
        <v>1</v>
      </c>
      <c r="H1250" s="3" t="s">
        <v>200</v>
      </c>
      <c r="I1250" s="4" t="str">
        <f ca="1">IFERROR(__xludf.DUMMYFUNCTION("REGEXREPLACE(F1251,""\D"", """")"),"25")</f>
        <v>25</v>
      </c>
    </row>
    <row r="1251" spans="1:9" ht="15.75" customHeight="1">
      <c r="A1251" s="1">
        <v>1250</v>
      </c>
      <c r="B1251" s="3">
        <v>1251</v>
      </c>
      <c r="C1251" s="3" t="s">
        <v>3649</v>
      </c>
      <c r="D1251" s="3" t="s">
        <v>3650</v>
      </c>
      <c r="E1251" s="3" t="s">
        <v>3651</v>
      </c>
      <c r="F1251" s="3" t="s">
        <v>675</v>
      </c>
      <c r="G1251" s="3">
        <v>0</v>
      </c>
      <c r="H1251" s="3" t="s">
        <v>892</v>
      </c>
      <c r="I1251" s="4" t="str">
        <f ca="1">IFERROR(__xludf.DUMMYFUNCTION("REGEXREPLACE(F1252,""\D"", """")"),"2")</f>
        <v>2</v>
      </c>
    </row>
    <row r="1252" spans="1:9" ht="15.75" customHeight="1">
      <c r="A1252" s="1">
        <v>1251</v>
      </c>
      <c r="B1252" s="3">
        <v>1252</v>
      </c>
      <c r="C1252" s="3" t="s">
        <v>3652</v>
      </c>
      <c r="D1252" s="3" t="s">
        <v>3653</v>
      </c>
      <c r="E1252" s="3" t="s">
        <v>3654</v>
      </c>
      <c r="F1252" s="3">
        <v>0</v>
      </c>
      <c r="I1252" s="4" t="str">
        <f ca="1">IFERROR(__xludf.DUMMYFUNCTION("REGEXREPLACE(F1253,""\D"", """")"),"#VALUE!")</f>
        <v>#VALUE!</v>
      </c>
    </row>
    <row r="1253" spans="1:9" ht="15.75" customHeight="1">
      <c r="A1253" s="1">
        <v>1252</v>
      </c>
      <c r="B1253" s="3">
        <v>1253</v>
      </c>
      <c r="C1253" s="3" t="s">
        <v>3655</v>
      </c>
      <c r="D1253" s="3" t="s">
        <v>3656</v>
      </c>
      <c r="E1253" s="3" t="s">
        <v>3657</v>
      </c>
      <c r="F1253" s="3" t="s">
        <v>364</v>
      </c>
      <c r="G1253" s="3">
        <v>32</v>
      </c>
      <c r="H1253" s="3" t="s">
        <v>1359</v>
      </c>
      <c r="I1253" s="4" t="str">
        <f ca="1">IFERROR(__xludf.DUMMYFUNCTION("REGEXREPLACE(F1254,""\D"", """")"),"13")</f>
        <v>13</v>
      </c>
    </row>
    <row r="1254" spans="1:9" ht="15.75" customHeight="1">
      <c r="A1254" s="1">
        <v>1253</v>
      </c>
      <c r="B1254" s="3">
        <v>1254</v>
      </c>
      <c r="C1254" s="3" t="s">
        <v>3658</v>
      </c>
      <c r="D1254" s="3" t="s">
        <v>3659</v>
      </c>
      <c r="E1254" s="3" t="s">
        <v>3660</v>
      </c>
      <c r="F1254" s="3" t="s">
        <v>364</v>
      </c>
      <c r="G1254" s="3">
        <v>37</v>
      </c>
      <c r="H1254" s="3" t="s">
        <v>426</v>
      </c>
      <c r="I1254" s="4" t="str">
        <f ca="1">IFERROR(__xludf.DUMMYFUNCTION("REGEXREPLACE(F1255,""\D"", """")"),"13")</f>
        <v>13</v>
      </c>
    </row>
    <row r="1255" spans="1:9" ht="15.75" customHeight="1">
      <c r="A1255" s="1">
        <v>1254</v>
      </c>
      <c r="B1255" s="3">
        <v>1255</v>
      </c>
      <c r="C1255" s="3" t="s">
        <v>3661</v>
      </c>
      <c r="D1255" s="3" t="s">
        <v>3662</v>
      </c>
      <c r="E1255" s="3" t="s">
        <v>3663</v>
      </c>
      <c r="F1255" s="3" t="s">
        <v>303</v>
      </c>
      <c r="G1255" s="3">
        <v>29</v>
      </c>
      <c r="H1255" s="3" t="s">
        <v>1831</v>
      </c>
      <c r="I1255" s="4" t="str">
        <f ca="1">IFERROR(__xludf.DUMMYFUNCTION("REGEXREPLACE(F1256,""\D"", """")"),"6")</f>
        <v>6</v>
      </c>
    </row>
    <row r="1256" spans="1:9" ht="15.75" customHeight="1">
      <c r="A1256" s="1">
        <v>1255</v>
      </c>
      <c r="B1256" s="3">
        <v>1256</v>
      </c>
      <c r="C1256" s="3" t="s">
        <v>3664</v>
      </c>
      <c r="D1256" s="3" t="s">
        <v>3665</v>
      </c>
      <c r="E1256" s="3" t="s">
        <v>27</v>
      </c>
      <c r="F1256" s="3">
        <v>0</v>
      </c>
      <c r="I1256" s="4" t="str">
        <f ca="1">IFERROR(__xludf.DUMMYFUNCTION("REGEXREPLACE(F1257,""\D"", """")"),"#VALUE!")</f>
        <v>#VALUE!</v>
      </c>
    </row>
    <row r="1257" spans="1:9" ht="15.75" customHeight="1">
      <c r="A1257" s="1">
        <v>1256</v>
      </c>
      <c r="B1257" s="3">
        <v>1257</v>
      </c>
      <c r="C1257" s="3" t="s">
        <v>3666</v>
      </c>
      <c r="D1257" s="3" t="s">
        <v>3667</v>
      </c>
      <c r="E1257" s="3" t="s">
        <v>3668</v>
      </c>
      <c r="F1257" s="3" t="s">
        <v>655</v>
      </c>
      <c r="G1257" s="3">
        <v>16</v>
      </c>
      <c r="H1257" s="3" t="s">
        <v>2152</v>
      </c>
      <c r="I1257" s="4" t="str">
        <f ca="1">IFERROR(__xludf.DUMMYFUNCTION("REGEXREPLACE(F1258,""\D"", """")"),"20")</f>
        <v>20</v>
      </c>
    </row>
    <row r="1258" spans="1:9" ht="15.75" customHeight="1">
      <c r="A1258" s="1">
        <v>1257</v>
      </c>
      <c r="B1258" s="3">
        <v>1258</v>
      </c>
      <c r="C1258" s="3" t="s">
        <v>3669</v>
      </c>
      <c r="D1258" s="3" t="s">
        <v>3670</v>
      </c>
      <c r="E1258" s="3" t="s">
        <v>3671</v>
      </c>
      <c r="F1258" s="3">
        <v>0</v>
      </c>
      <c r="I1258" s="4" t="str">
        <f ca="1">IFERROR(__xludf.DUMMYFUNCTION("REGEXREPLACE(F1259,""\D"", """")"),"#VALUE!")</f>
        <v>#VALUE!</v>
      </c>
    </row>
    <row r="1259" spans="1:9" ht="15.75" customHeight="1">
      <c r="A1259" s="1">
        <v>1258</v>
      </c>
      <c r="B1259" s="3">
        <v>1259</v>
      </c>
      <c r="C1259" s="3" t="s">
        <v>3672</v>
      </c>
      <c r="D1259" s="3" t="s">
        <v>3673</v>
      </c>
      <c r="E1259" s="3" t="s">
        <v>3674</v>
      </c>
      <c r="F1259" s="3">
        <v>0</v>
      </c>
      <c r="I1259" s="4" t="str">
        <f ca="1">IFERROR(__xludf.DUMMYFUNCTION("REGEXREPLACE(F1260,""\D"", """")"),"#VALUE!")</f>
        <v>#VALUE!</v>
      </c>
    </row>
    <row r="1260" spans="1:9" ht="15.75" customHeight="1">
      <c r="A1260" s="1">
        <v>1259</v>
      </c>
      <c r="B1260" s="3">
        <v>1260</v>
      </c>
      <c r="C1260" s="3" t="s">
        <v>3675</v>
      </c>
      <c r="D1260" s="3" t="s">
        <v>3676</v>
      </c>
      <c r="E1260" s="3" t="s">
        <v>3677</v>
      </c>
      <c r="F1260" s="3" t="s">
        <v>303</v>
      </c>
      <c r="G1260" s="3">
        <v>0</v>
      </c>
      <c r="H1260" s="3" t="s">
        <v>266</v>
      </c>
      <c r="I1260" s="4" t="str">
        <f ca="1">IFERROR(__xludf.DUMMYFUNCTION("REGEXREPLACE(F1261,""\D"", """")"),"6")</f>
        <v>6</v>
      </c>
    </row>
    <row r="1261" spans="1:9" ht="15.75" customHeight="1">
      <c r="A1261" s="1">
        <v>1260</v>
      </c>
      <c r="B1261" s="3">
        <v>1261</v>
      </c>
      <c r="C1261" s="3" t="s">
        <v>3678</v>
      </c>
      <c r="D1261" s="3" t="s">
        <v>3679</v>
      </c>
      <c r="E1261" s="3" t="s">
        <v>3680</v>
      </c>
      <c r="F1261" s="3" t="s">
        <v>88</v>
      </c>
      <c r="G1261" s="3">
        <v>3</v>
      </c>
      <c r="H1261" s="3" t="s">
        <v>89</v>
      </c>
      <c r="I1261" s="4" t="str">
        <f ca="1">IFERROR(__xludf.DUMMYFUNCTION("REGEXREPLACE(F1262,""\D"", """")"),"4")</f>
        <v>4</v>
      </c>
    </row>
    <row r="1262" spans="1:9" ht="15.75" customHeight="1">
      <c r="A1262" s="1">
        <v>1261</v>
      </c>
      <c r="B1262" s="3">
        <v>1262</v>
      </c>
      <c r="C1262" s="3" t="s">
        <v>3681</v>
      </c>
      <c r="D1262" s="3" t="s">
        <v>3682</v>
      </c>
      <c r="E1262" s="3" t="s">
        <v>3683</v>
      </c>
      <c r="F1262" s="3" t="s">
        <v>39</v>
      </c>
      <c r="G1262" s="3">
        <v>0</v>
      </c>
      <c r="H1262" s="3" t="s">
        <v>715</v>
      </c>
      <c r="I1262" s="4" t="str">
        <f ca="1">IFERROR(__xludf.DUMMYFUNCTION("REGEXREPLACE(F1263,""\D"", """")"),"14")</f>
        <v>14</v>
      </c>
    </row>
    <row r="1263" spans="1:9" ht="15.75" customHeight="1">
      <c r="A1263" s="1">
        <v>1262</v>
      </c>
      <c r="B1263" s="3">
        <v>1263</v>
      </c>
      <c r="C1263" s="3" t="s">
        <v>3684</v>
      </c>
      <c r="D1263" s="3" t="s">
        <v>3685</v>
      </c>
      <c r="E1263" s="3" t="s">
        <v>3686</v>
      </c>
      <c r="F1263" s="3" t="s">
        <v>1805</v>
      </c>
      <c r="G1263" s="3">
        <v>12</v>
      </c>
      <c r="H1263" s="3" t="s">
        <v>380</v>
      </c>
      <c r="I1263" s="4" t="str">
        <f ca="1">IFERROR(__xludf.DUMMYFUNCTION("REGEXREPLACE(F1264,""\D"", """")"),"21")</f>
        <v>21</v>
      </c>
    </row>
    <row r="1264" spans="1:9" ht="15.75" customHeight="1">
      <c r="A1264" s="1">
        <v>1263</v>
      </c>
      <c r="B1264" s="3">
        <v>1264</v>
      </c>
      <c r="C1264" s="3" t="s">
        <v>3687</v>
      </c>
      <c r="D1264" s="3" t="s">
        <v>3688</v>
      </c>
      <c r="E1264" s="3" t="s">
        <v>3689</v>
      </c>
      <c r="F1264" s="3" t="s">
        <v>339</v>
      </c>
      <c r="G1264" s="3">
        <v>36</v>
      </c>
      <c r="H1264" s="3" t="s">
        <v>808</v>
      </c>
      <c r="I1264" s="4" t="str">
        <f ca="1">IFERROR(__xludf.DUMMYFUNCTION("REGEXREPLACE(F1265,""\D"", """")"),"15")</f>
        <v>15</v>
      </c>
    </row>
    <row r="1265" spans="1:9" ht="15.75" customHeight="1">
      <c r="A1265" s="1">
        <v>1264</v>
      </c>
      <c r="B1265" s="3">
        <v>1265</v>
      </c>
      <c r="C1265" s="3" t="s">
        <v>3690</v>
      </c>
      <c r="D1265" s="3" t="s">
        <v>3691</v>
      </c>
      <c r="E1265" s="3" t="s">
        <v>3692</v>
      </c>
      <c r="F1265" s="3" t="s">
        <v>840</v>
      </c>
      <c r="G1265" s="3">
        <v>36</v>
      </c>
      <c r="H1265" s="3" t="s">
        <v>2834</v>
      </c>
      <c r="I1265" s="4" t="str">
        <f ca="1">IFERROR(__xludf.DUMMYFUNCTION("REGEXREPLACE(F1266,""\D"", """")"),"31")</f>
        <v>31</v>
      </c>
    </row>
    <row r="1266" spans="1:9" ht="15.75" customHeight="1">
      <c r="A1266" s="1">
        <v>1265</v>
      </c>
      <c r="B1266" s="3">
        <v>1266</v>
      </c>
      <c r="C1266" s="3" t="s">
        <v>3693</v>
      </c>
      <c r="D1266" s="3" t="s">
        <v>3694</v>
      </c>
      <c r="E1266" s="3" t="s">
        <v>3695</v>
      </c>
      <c r="F1266" s="3">
        <v>0</v>
      </c>
      <c r="I1266" s="4" t="str">
        <f ca="1">IFERROR(__xludf.DUMMYFUNCTION("REGEXREPLACE(F1267,""\D"", """")"),"#VALUE!")</f>
        <v>#VALUE!</v>
      </c>
    </row>
    <row r="1267" spans="1:9" ht="15.75" customHeight="1">
      <c r="A1267" s="1">
        <v>1266</v>
      </c>
      <c r="B1267" s="3">
        <v>1267</v>
      </c>
      <c r="C1267" s="3" t="s">
        <v>3696</v>
      </c>
      <c r="D1267" s="3" t="s">
        <v>3697</v>
      </c>
      <c r="E1267" s="3" t="s">
        <v>3698</v>
      </c>
      <c r="F1267" s="3">
        <v>0</v>
      </c>
      <c r="I1267" s="4" t="str">
        <f ca="1">IFERROR(__xludf.DUMMYFUNCTION("REGEXREPLACE(F1268,""\D"", """")"),"#VALUE!")</f>
        <v>#VALUE!</v>
      </c>
    </row>
    <row r="1268" spans="1:9" ht="15.75" customHeight="1">
      <c r="A1268" s="1">
        <v>1267</v>
      </c>
      <c r="B1268" s="3">
        <v>1268</v>
      </c>
      <c r="C1268" s="3" t="s">
        <v>3699</v>
      </c>
      <c r="D1268" s="3" t="s">
        <v>3700</v>
      </c>
      <c r="E1268" s="3" t="s">
        <v>3701</v>
      </c>
      <c r="F1268" s="3" t="s">
        <v>3702</v>
      </c>
      <c r="G1268" s="3">
        <v>23</v>
      </c>
      <c r="H1268" s="3" t="s">
        <v>3703</v>
      </c>
      <c r="I1268" s="4" t="str">
        <f ca="1">IFERROR(__xludf.DUMMYFUNCTION("REGEXREPLACE(F1269,""\D"", """")"),"110")</f>
        <v>110</v>
      </c>
    </row>
    <row r="1269" spans="1:9" ht="15.75" customHeight="1">
      <c r="A1269" s="1">
        <v>1268</v>
      </c>
      <c r="B1269" s="3">
        <v>1269</v>
      </c>
      <c r="C1269" s="3" t="s">
        <v>3704</v>
      </c>
      <c r="D1269" s="3" t="s">
        <v>3705</v>
      </c>
      <c r="E1269" s="3" t="s">
        <v>3706</v>
      </c>
      <c r="F1269" s="3" t="s">
        <v>812</v>
      </c>
      <c r="G1269" s="3">
        <v>48</v>
      </c>
      <c r="H1269" s="3" t="s">
        <v>656</v>
      </c>
      <c r="I1269" s="4" t="str">
        <f ca="1">IFERROR(__xludf.DUMMYFUNCTION("REGEXREPLACE(F1270,""\D"", """")"),"11")</f>
        <v>11</v>
      </c>
    </row>
    <row r="1270" spans="1:9" ht="15.75" customHeight="1">
      <c r="A1270" s="1">
        <v>1269</v>
      </c>
      <c r="B1270" s="3">
        <v>1270</v>
      </c>
      <c r="C1270" s="3" t="s">
        <v>3707</v>
      </c>
      <c r="D1270" s="3" t="s">
        <v>3708</v>
      </c>
      <c r="E1270" s="3" t="s">
        <v>3709</v>
      </c>
      <c r="F1270" s="3" t="s">
        <v>317</v>
      </c>
      <c r="G1270" s="3">
        <v>25</v>
      </c>
      <c r="H1270" s="3" t="s">
        <v>380</v>
      </c>
      <c r="I1270" s="4" t="str">
        <f ca="1">IFERROR(__xludf.DUMMYFUNCTION("REGEXREPLACE(F1271,""\D"", """")"),"8")</f>
        <v>8</v>
      </c>
    </row>
    <row r="1271" spans="1:9" ht="15.75" customHeight="1">
      <c r="A1271" s="1">
        <v>1270</v>
      </c>
      <c r="B1271" s="3">
        <v>1271</v>
      </c>
      <c r="C1271" s="3" t="s">
        <v>3710</v>
      </c>
      <c r="D1271" s="3" t="s">
        <v>3711</v>
      </c>
      <c r="E1271" s="3" t="s">
        <v>3712</v>
      </c>
      <c r="F1271" s="3" t="s">
        <v>255</v>
      </c>
      <c r="G1271" s="3">
        <v>1</v>
      </c>
      <c r="H1271" s="3" t="s">
        <v>1516</v>
      </c>
      <c r="I1271" s="4" t="str">
        <f ca="1">IFERROR(__xludf.DUMMYFUNCTION("REGEXREPLACE(F1272,""\D"", """")"),"28")</f>
        <v>28</v>
      </c>
    </row>
    <row r="1272" spans="1:9" ht="15.75" customHeight="1">
      <c r="A1272" s="1">
        <v>1271</v>
      </c>
      <c r="B1272" s="3">
        <v>1272</v>
      </c>
      <c r="C1272" s="3" t="s">
        <v>3713</v>
      </c>
      <c r="D1272" s="3" t="s">
        <v>3714</v>
      </c>
      <c r="E1272" s="3" t="s">
        <v>3715</v>
      </c>
      <c r="F1272" s="3">
        <v>0</v>
      </c>
      <c r="I1272" s="4" t="str">
        <f ca="1">IFERROR(__xludf.DUMMYFUNCTION("REGEXREPLACE(F1273,""\D"", """")"),"#VALUE!")</f>
        <v>#VALUE!</v>
      </c>
    </row>
    <row r="1273" spans="1:9" ht="15.75" customHeight="1">
      <c r="A1273" s="1">
        <v>1272</v>
      </c>
      <c r="B1273" s="3">
        <v>1273</v>
      </c>
      <c r="C1273" s="3" t="s">
        <v>3716</v>
      </c>
      <c r="D1273" s="3" t="s">
        <v>3717</v>
      </c>
      <c r="E1273" s="3" t="s">
        <v>3718</v>
      </c>
      <c r="F1273" s="3" t="s">
        <v>303</v>
      </c>
      <c r="G1273" s="3">
        <v>5</v>
      </c>
      <c r="H1273" s="3" t="s">
        <v>57</v>
      </c>
      <c r="I1273" s="4" t="str">
        <f ca="1">IFERROR(__xludf.DUMMYFUNCTION("REGEXREPLACE(F1274,""\D"", """")"),"6")</f>
        <v>6</v>
      </c>
    </row>
    <row r="1274" spans="1:9" ht="15.75" customHeight="1">
      <c r="A1274" s="1">
        <v>1273</v>
      </c>
      <c r="B1274" s="3">
        <v>1274</v>
      </c>
      <c r="C1274" s="3" t="s">
        <v>3719</v>
      </c>
      <c r="D1274" s="3" t="s">
        <v>3720</v>
      </c>
      <c r="E1274" s="3" t="s">
        <v>3721</v>
      </c>
      <c r="F1274" s="3">
        <v>0</v>
      </c>
      <c r="I1274" s="4" t="str">
        <f ca="1">IFERROR(__xludf.DUMMYFUNCTION("REGEXREPLACE(F1275,""\D"", """")"),"#VALUE!")</f>
        <v>#VALUE!</v>
      </c>
    </row>
    <row r="1275" spans="1:9" ht="15.75" customHeight="1">
      <c r="A1275" s="1">
        <v>1274</v>
      </c>
      <c r="B1275" s="3">
        <v>1275</v>
      </c>
      <c r="C1275" s="3" t="s">
        <v>3722</v>
      </c>
      <c r="D1275" s="3" t="s">
        <v>3723</v>
      </c>
      <c r="E1275" s="3" t="s">
        <v>3724</v>
      </c>
      <c r="F1275" s="3" t="s">
        <v>88</v>
      </c>
      <c r="G1275" s="3">
        <v>1</v>
      </c>
      <c r="H1275" s="3" t="s">
        <v>62</v>
      </c>
      <c r="I1275" s="4" t="str">
        <f ca="1">IFERROR(__xludf.DUMMYFUNCTION("REGEXREPLACE(F1276,""\D"", """")"),"4")</f>
        <v>4</v>
      </c>
    </row>
    <row r="1276" spans="1:9" ht="15.75" customHeight="1">
      <c r="A1276" s="1">
        <v>1275</v>
      </c>
      <c r="B1276" s="3">
        <v>1276</v>
      </c>
      <c r="C1276" s="3" t="s">
        <v>3725</v>
      </c>
      <c r="D1276" s="3" t="s">
        <v>3726</v>
      </c>
      <c r="E1276" s="3" t="s">
        <v>3727</v>
      </c>
      <c r="F1276" s="3">
        <v>0</v>
      </c>
      <c r="I1276" s="4" t="str">
        <f ca="1">IFERROR(__xludf.DUMMYFUNCTION("REGEXREPLACE(F1277,""\D"", """")"),"#VALUE!")</f>
        <v>#VALUE!</v>
      </c>
    </row>
    <row r="1277" spans="1:9" ht="15.75" customHeight="1">
      <c r="A1277" s="1">
        <v>1276</v>
      </c>
      <c r="B1277" s="3">
        <v>1277</v>
      </c>
      <c r="C1277" s="3" t="s">
        <v>3728</v>
      </c>
      <c r="D1277" s="3" t="s">
        <v>3729</v>
      </c>
      <c r="E1277" s="3" t="s">
        <v>27</v>
      </c>
      <c r="F1277" s="3">
        <v>0</v>
      </c>
      <c r="I1277" s="4" t="str">
        <f ca="1">IFERROR(__xludf.DUMMYFUNCTION("REGEXREPLACE(F1278,""\D"", """")"),"#VALUE!")</f>
        <v>#VALUE!</v>
      </c>
    </row>
    <row r="1278" spans="1:9" ht="15.75" customHeight="1">
      <c r="A1278" s="1">
        <v>1277</v>
      </c>
      <c r="B1278" s="3">
        <v>1278</v>
      </c>
      <c r="C1278" s="3" t="s">
        <v>3730</v>
      </c>
      <c r="D1278" s="3" t="s">
        <v>3731</v>
      </c>
      <c r="E1278" s="3" t="s">
        <v>3732</v>
      </c>
      <c r="F1278" s="3">
        <v>0</v>
      </c>
      <c r="I1278" s="4" t="str">
        <f ca="1">IFERROR(__xludf.DUMMYFUNCTION("REGEXREPLACE(F1279,""\D"", """")"),"#VALUE!")</f>
        <v>#VALUE!</v>
      </c>
    </row>
    <row r="1279" spans="1:9" ht="15.75" customHeight="1">
      <c r="A1279" s="1">
        <v>1278</v>
      </c>
      <c r="B1279" s="3">
        <v>1279</v>
      </c>
      <c r="C1279" s="3" t="s">
        <v>3733</v>
      </c>
      <c r="D1279" s="3" t="s">
        <v>3734</v>
      </c>
      <c r="E1279" s="3" t="s">
        <v>3735</v>
      </c>
      <c r="F1279" s="3" t="s">
        <v>559</v>
      </c>
      <c r="G1279" s="3">
        <v>1</v>
      </c>
      <c r="H1279" s="3" t="s">
        <v>398</v>
      </c>
      <c r="I1279" s="4" t="str">
        <f ca="1">IFERROR(__xludf.DUMMYFUNCTION("REGEXREPLACE(F1280,""\D"", """")"),"19")</f>
        <v>19</v>
      </c>
    </row>
    <row r="1280" spans="1:9" ht="15.75" customHeight="1">
      <c r="A1280" s="1">
        <v>1279</v>
      </c>
      <c r="B1280" s="3">
        <v>1280</v>
      </c>
      <c r="C1280" s="3" t="s">
        <v>3736</v>
      </c>
      <c r="D1280" s="3" t="s">
        <v>3737</v>
      </c>
      <c r="E1280" s="3" t="s">
        <v>3738</v>
      </c>
      <c r="F1280" s="3" t="s">
        <v>88</v>
      </c>
      <c r="G1280" s="3">
        <v>6</v>
      </c>
      <c r="H1280" s="3" t="s">
        <v>12</v>
      </c>
      <c r="I1280" s="4" t="str">
        <f ca="1">IFERROR(__xludf.DUMMYFUNCTION("REGEXREPLACE(F1281,""\D"", """")"),"4")</f>
        <v>4</v>
      </c>
    </row>
    <row r="1281" spans="1:9" ht="15.75" customHeight="1">
      <c r="A1281" s="1">
        <v>1280</v>
      </c>
      <c r="B1281" s="3">
        <v>1281</v>
      </c>
      <c r="C1281" s="3" t="s">
        <v>3739</v>
      </c>
      <c r="D1281" s="3" t="s">
        <v>3740</v>
      </c>
      <c r="E1281" s="3" t="s">
        <v>3741</v>
      </c>
      <c r="F1281" s="3" t="s">
        <v>655</v>
      </c>
      <c r="G1281" s="3">
        <v>0</v>
      </c>
      <c r="H1281" s="3" t="s">
        <v>398</v>
      </c>
      <c r="I1281" s="4" t="str">
        <f ca="1">IFERROR(__xludf.DUMMYFUNCTION("REGEXREPLACE(F1282,""\D"", """")"),"20")</f>
        <v>20</v>
      </c>
    </row>
    <row r="1282" spans="1:9" ht="15.75" customHeight="1">
      <c r="A1282" s="1">
        <v>1281</v>
      </c>
      <c r="B1282" s="3">
        <v>1282</v>
      </c>
      <c r="C1282" s="3" t="s">
        <v>3742</v>
      </c>
      <c r="D1282" s="3" t="s">
        <v>3743</v>
      </c>
      <c r="E1282" s="3" t="s">
        <v>3744</v>
      </c>
      <c r="F1282" s="3">
        <v>0</v>
      </c>
      <c r="I1282" s="4" t="str">
        <f ca="1">IFERROR(__xludf.DUMMYFUNCTION("REGEXREPLACE(F1283,""\D"", """")"),"#VALUE!")</f>
        <v>#VALUE!</v>
      </c>
    </row>
    <row r="1283" spans="1:9" ht="15.75" customHeight="1">
      <c r="A1283" s="1">
        <v>1282</v>
      </c>
      <c r="B1283" s="3">
        <v>1283</v>
      </c>
      <c r="C1283" s="3" t="s">
        <v>3745</v>
      </c>
      <c r="D1283" s="3" t="s">
        <v>3746</v>
      </c>
      <c r="E1283" s="3" t="s">
        <v>3747</v>
      </c>
      <c r="F1283" s="3">
        <v>0</v>
      </c>
      <c r="I1283" s="4" t="str">
        <f ca="1">IFERROR(__xludf.DUMMYFUNCTION("REGEXREPLACE(F1284,""\D"", """")"),"#VALUE!")</f>
        <v>#VALUE!</v>
      </c>
    </row>
    <row r="1284" spans="1:9" ht="15.75" customHeight="1">
      <c r="A1284" s="1">
        <v>1283</v>
      </c>
      <c r="B1284" s="3">
        <v>1284</v>
      </c>
      <c r="C1284" s="3" t="s">
        <v>3748</v>
      </c>
      <c r="D1284" s="3" t="s">
        <v>3749</v>
      </c>
      <c r="E1284" s="3" t="s">
        <v>3750</v>
      </c>
      <c r="F1284" s="3" t="s">
        <v>44</v>
      </c>
      <c r="G1284" s="3">
        <v>13</v>
      </c>
      <c r="H1284" s="3" t="s">
        <v>139</v>
      </c>
      <c r="I1284" s="4" t="str">
        <f ca="1">IFERROR(__xludf.DUMMYFUNCTION("REGEXREPLACE(F1285,""\D"", """")"),"12")</f>
        <v>12</v>
      </c>
    </row>
    <row r="1285" spans="1:9" ht="15.75" customHeight="1">
      <c r="A1285" s="1">
        <v>1284</v>
      </c>
      <c r="B1285" s="3">
        <v>1285</v>
      </c>
      <c r="C1285" s="3" t="s">
        <v>3751</v>
      </c>
      <c r="D1285" s="3" t="s">
        <v>3752</v>
      </c>
      <c r="E1285" s="3" t="s">
        <v>27</v>
      </c>
      <c r="F1285" s="3">
        <v>0</v>
      </c>
      <c r="I1285" s="4" t="str">
        <f ca="1">IFERROR(__xludf.DUMMYFUNCTION("REGEXREPLACE(F1286,""\D"", """")"),"#VALUE!")</f>
        <v>#VALUE!</v>
      </c>
    </row>
    <row r="1286" spans="1:9" ht="15.75" customHeight="1">
      <c r="A1286" s="1">
        <v>1285</v>
      </c>
      <c r="B1286" s="3">
        <v>1286</v>
      </c>
      <c r="C1286" s="3" t="s">
        <v>3753</v>
      </c>
      <c r="D1286" s="3" t="s">
        <v>3754</v>
      </c>
      <c r="E1286" s="3" t="s">
        <v>27</v>
      </c>
      <c r="F1286" s="3">
        <v>0</v>
      </c>
      <c r="I1286" s="4" t="str">
        <f ca="1">IFERROR(__xludf.DUMMYFUNCTION("REGEXREPLACE(F1287,""\D"", """")"),"#VALUE!")</f>
        <v>#VALUE!</v>
      </c>
    </row>
    <row r="1287" spans="1:9" ht="15.75" customHeight="1">
      <c r="A1287" s="1">
        <v>1286</v>
      </c>
      <c r="B1287" s="3">
        <v>1287</v>
      </c>
      <c r="C1287" s="3" t="s">
        <v>3755</v>
      </c>
      <c r="D1287" s="3" t="s">
        <v>3756</v>
      </c>
      <c r="E1287" s="3" t="s">
        <v>27</v>
      </c>
      <c r="F1287" s="3">
        <v>0</v>
      </c>
      <c r="I1287" s="4" t="str">
        <f ca="1">IFERROR(__xludf.DUMMYFUNCTION("REGEXREPLACE(F1288,""\D"", """")"),"#VALUE!")</f>
        <v>#VALUE!</v>
      </c>
    </row>
    <row r="1288" spans="1:9" ht="15.75" customHeight="1">
      <c r="A1288" s="1">
        <v>1287</v>
      </c>
      <c r="B1288" s="3">
        <v>1288</v>
      </c>
      <c r="C1288" s="3" t="s">
        <v>3757</v>
      </c>
      <c r="D1288" s="3" t="s">
        <v>3758</v>
      </c>
      <c r="E1288" s="3" t="s">
        <v>3759</v>
      </c>
      <c r="F1288" s="3">
        <v>0</v>
      </c>
      <c r="I1288" s="4" t="str">
        <f ca="1">IFERROR(__xludf.DUMMYFUNCTION("REGEXREPLACE(F1289,""\D"", """")"),"#VALUE!")</f>
        <v>#VALUE!</v>
      </c>
    </row>
    <row r="1289" spans="1:9" ht="15.75" customHeight="1">
      <c r="A1289" s="1">
        <v>1288</v>
      </c>
      <c r="B1289" s="3">
        <v>1289</v>
      </c>
      <c r="C1289" s="3" t="s">
        <v>3760</v>
      </c>
      <c r="D1289" s="3" t="s">
        <v>3761</v>
      </c>
      <c r="E1289" s="3" t="s">
        <v>3762</v>
      </c>
      <c r="F1289" s="3" t="s">
        <v>19</v>
      </c>
      <c r="G1289" s="3">
        <v>6</v>
      </c>
      <c r="H1289" s="3" t="s">
        <v>651</v>
      </c>
      <c r="I1289" s="4" t="str">
        <f ca="1">IFERROR(__xludf.DUMMYFUNCTION("REGEXREPLACE(F1290,""\D"", """")"),"7")</f>
        <v>7</v>
      </c>
    </row>
    <row r="1290" spans="1:9" ht="15.75" customHeight="1">
      <c r="A1290" s="1">
        <v>1289</v>
      </c>
      <c r="B1290" s="3">
        <v>1290</v>
      </c>
      <c r="C1290" s="3" t="s">
        <v>3763</v>
      </c>
      <c r="D1290" s="3" t="s">
        <v>3764</v>
      </c>
      <c r="E1290" s="3" t="s">
        <v>3765</v>
      </c>
      <c r="F1290" s="3" t="s">
        <v>386</v>
      </c>
      <c r="G1290" s="3">
        <v>27</v>
      </c>
      <c r="H1290" s="3" t="s">
        <v>3377</v>
      </c>
      <c r="I1290" s="4" t="str">
        <f ca="1">IFERROR(__xludf.DUMMYFUNCTION("REGEXREPLACE(F1291,""\D"", """")"),"22")</f>
        <v>22</v>
      </c>
    </row>
    <row r="1291" spans="1:9" ht="15.75" customHeight="1">
      <c r="A1291" s="1">
        <v>1290</v>
      </c>
      <c r="B1291" s="3">
        <v>1291</v>
      </c>
      <c r="C1291" s="3" t="s">
        <v>3766</v>
      </c>
      <c r="D1291" s="3" t="s">
        <v>3767</v>
      </c>
      <c r="E1291" s="3" t="s">
        <v>27</v>
      </c>
      <c r="F1291" s="3">
        <v>0</v>
      </c>
      <c r="I1291" s="4" t="str">
        <f ca="1">IFERROR(__xludf.DUMMYFUNCTION("REGEXREPLACE(F1292,""\D"", """")"),"#VALUE!")</f>
        <v>#VALUE!</v>
      </c>
    </row>
    <row r="1292" spans="1:9" ht="15.75" customHeight="1">
      <c r="A1292" s="1">
        <v>1291</v>
      </c>
      <c r="B1292" s="3">
        <v>1292</v>
      </c>
      <c r="C1292" s="3" t="s">
        <v>3768</v>
      </c>
      <c r="D1292" s="3" t="s">
        <v>3769</v>
      </c>
      <c r="E1292" s="3" t="s">
        <v>3770</v>
      </c>
      <c r="F1292" s="3">
        <v>0</v>
      </c>
      <c r="I1292" s="4" t="str">
        <f ca="1">IFERROR(__xludf.DUMMYFUNCTION("REGEXREPLACE(F1293,""\D"", """")"),"#VALUE!")</f>
        <v>#VALUE!</v>
      </c>
    </row>
    <row r="1293" spans="1:9" ht="15.75" customHeight="1">
      <c r="A1293" s="1">
        <v>1292</v>
      </c>
      <c r="B1293" s="3">
        <v>1293</v>
      </c>
      <c r="C1293" s="3" t="s">
        <v>3771</v>
      </c>
      <c r="D1293" s="3" t="s">
        <v>3772</v>
      </c>
      <c r="E1293" s="3" t="s">
        <v>3773</v>
      </c>
      <c r="F1293" s="3">
        <v>0</v>
      </c>
      <c r="I1293" s="4" t="str">
        <f ca="1">IFERROR(__xludf.DUMMYFUNCTION("REGEXREPLACE(F1294,""\D"", """")"),"#VALUE!")</f>
        <v>#VALUE!</v>
      </c>
    </row>
    <row r="1294" spans="1:9" ht="15.75" customHeight="1">
      <c r="A1294" s="1">
        <v>1293</v>
      </c>
      <c r="B1294" s="3">
        <v>1294</v>
      </c>
      <c r="C1294" s="3" t="s">
        <v>3774</v>
      </c>
      <c r="D1294" s="3" t="s">
        <v>3775</v>
      </c>
      <c r="E1294" s="3" t="s">
        <v>3776</v>
      </c>
      <c r="F1294" s="3" t="s">
        <v>339</v>
      </c>
      <c r="G1294" s="3">
        <v>10</v>
      </c>
      <c r="H1294" s="3" t="s">
        <v>139</v>
      </c>
      <c r="I1294" s="4" t="str">
        <f ca="1">IFERROR(__xludf.DUMMYFUNCTION("REGEXREPLACE(F1295,""\D"", """")"),"15")</f>
        <v>15</v>
      </c>
    </row>
    <row r="1295" spans="1:9" ht="15.75" customHeight="1">
      <c r="A1295" s="1">
        <v>1294</v>
      </c>
      <c r="B1295" s="3">
        <v>1295</v>
      </c>
      <c r="C1295" s="3" t="s">
        <v>3777</v>
      </c>
      <c r="D1295" s="3" t="s">
        <v>3778</v>
      </c>
      <c r="E1295" s="3" t="s">
        <v>27</v>
      </c>
      <c r="F1295" s="3">
        <v>0</v>
      </c>
      <c r="I1295" s="4" t="str">
        <f ca="1">IFERROR(__xludf.DUMMYFUNCTION("REGEXREPLACE(F1296,""\D"", """")"),"#VALUE!")</f>
        <v>#VALUE!</v>
      </c>
    </row>
    <row r="1296" spans="1:9" ht="15.75" customHeight="1">
      <c r="A1296" s="1">
        <v>1295</v>
      </c>
      <c r="B1296" s="3">
        <v>1296</v>
      </c>
      <c r="C1296" s="3" t="s">
        <v>3779</v>
      </c>
      <c r="D1296" s="3" t="s">
        <v>3780</v>
      </c>
      <c r="E1296" s="3" t="s">
        <v>3781</v>
      </c>
      <c r="F1296" s="3" t="s">
        <v>339</v>
      </c>
      <c r="G1296" s="3">
        <v>1</v>
      </c>
      <c r="H1296" s="3" t="s">
        <v>97</v>
      </c>
      <c r="I1296" s="4" t="str">
        <f ca="1">IFERROR(__xludf.DUMMYFUNCTION("REGEXREPLACE(F1297,""\D"", """")"),"15")</f>
        <v>15</v>
      </c>
    </row>
    <row r="1297" spans="1:9" ht="15.75" customHeight="1">
      <c r="A1297" s="1">
        <v>1296</v>
      </c>
      <c r="B1297" s="3">
        <v>1297</v>
      </c>
      <c r="C1297" s="3" t="s">
        <v>3782</v>
      </c>
      <c r="D1297" s="3" t="s">
        <v>3783</v>
      </c>
      <c r="E1297" s="3" t="s">
        <v>27</v>
      </c>
      <c r="F1297" s="3">
        <v>0</v>
      </c>
      <c r="I1297" s="4" t="str">
        <f ca="1">IFERROR(__xludf.DUMMYFUNCTION("REGEXREPLACE(F1298,""\D"", """")"),"#VALUE!")</f>
        <v>#VALUE!</v>
      </c>
    </row>
    <row r="1298" spans="1:9" ht="15.75" customHeight="1">
      <c r="A1298" s="1">
        <v>1297</v>
      </c>
      <c r="B1298" s="3">
        <v>1298</v>
      </c>
      <c r="C1298" s="3" t="s">
        <v>3784</v>
      </c>
      <c r="D1298" s="3" t="s">
        <v>3785</v>
      </c>
      <c r="E1298" s="3" t="s">
        <v>3786</v>
      </c>
      <c r="F1298" s="3">
        <v>0</v>
      </c>
      <c r="I1298" s="4" t="str">
        <f ca="1">IFERROR(__xludf.DUMMYFUNCTION("REGEXREPLACE(F1299,""\D"", """")"),"#VALUE!")</f>
        <v>#VALUE!</v>
      </c>
    </row>
    <row r="1299" spans="1:9" ht="15.75" customHeight="1">
      <c r="A1299" s="1">
        <v>1298</v>
      </c>
      <c r="B1299" s="3">
        <v>1299</v>
      </c>
      <c r="C1299" s="3" t="s">
        <v>3787</v>
      </c>
      <c r="D1299" s="3" t="s">
        <v>3788</v>
      </c>
      <c r="E1299" s="3" t="s">
        <v>3789</v>
      </c>
      <c r="F1299" s="3" t="s">
        <v>457</v>
      </c>
      <c r="G1299" s="3">
        <v>0</v>
      </c>
      <c r="H1299" s="3" t="s">
        <v>97</v>
      </c>
      <c r="I1299" s="4" t="str">
        <f ca="1">IFERROR(__xludf.DUMMYFUNCTION("REGEXREPLACE(F1300,""\D"", """")"),"16")</f>
        <v>16</v>
      </c>
    </row>
    <row r="1300" spans="1:9" ht="15.75" customHeight="1">
      <c r="A1300" s="1">
        <v>1299</v>
      </c>
      <c r="B1300" s="3">
        <v>1300</v>
      </c>
      <c r="C1300" s="3" t="s">
        <v>3790</v>
      </c>
      <c r="D1300" s="3" t="s">
        <v>3791</v>
      </c>
      <c r="E1300" s="3" t="s">
        <v>3792</v>
      </c>
      <c r="F1300" s="3">
        <v>0</v>
      </c>
      <c r="I1300" s="4" t="str">
        <f ca="1">IFERROR(__xludf.DUMMYFUNCTION("REGEXREPLACE(F1301,""\D"", """")"),"#VALUE!")</f>
        <v>#VALUE!</v>
      </c>
    </row>
    <row r="1301" spans="1:9" ht="15.75" customHeight="1">
      <c r="A1301" s="1">
        <v>1300</v>
      </c>
      <c r="B1301" s="3">
        <v>1301</v>
      </c>
      <c r="C1301" s="3" t="s">
        <v>3793</v>
      </c>
      <c r="D1301" s="3" t="s">
        <v>3794</v>
      </c>
      <c r="E1301" s="3" t="s">
        <v>3795</v>
      </c>
      <c r="F1301" s="3" t="s">
        <v>655</v>
      </c>
      <c r="G1301" s="3">
        <v>0</v>
      </c>
      <c r="H1301" s="3" t="s">
        <v>398</v>
      </c>
      <c r="I1301" s="4" t="str">
        <f ca="1">IFERROR(__xludf.DUMMYFUNCTION("REGEXREPLACE(F1302,""\D"", """")"),"20")</f>
        <v>20</v>
      </c>
    </row>
    <row r="1302" spans="1:9" ht="15.75" customHeight="1">
      <c r="A1302" s="1">
        <v>1301</v>
      </c>
      <c r="B1302" s="3">
        <v>1302</v>
      </c>
      <c r="C1302" s="3" t="s">
        <v>3796</v>
      </c>
      <c r="D1302" s="3" t="s">
        <v>3797</v>
      </c>
      <c r="E1302" s="3" t="s">
        <v>27</v>
      </c>
      <c r="F1302" s="3">
        <v>0</v>
      </c>
      <c r="I1302" s="4" t="str">
        <f ca="1">IFERROR(__xludf.DUMMYFUNCTION("REGEXREPLACE(F1303,""\D"", """")"),"#VALUE!")</f>
        <v>#VALUE!</v>
      </c>
    </row>
    <row r="1303" spans="1:9" ht="15.75" customHeight="1">
      <c r="A1303" s="1">
        <v>1302</v>
      </c>
      <c r="B1303" s="3">
        <v>1303</v>
      </c>
      <c r="C1303" s="3" t="s">
        <v>3798</v>
      </c>
      <c r="D1303" s="3" t="s">
        <v>3799</v>
      </c>
      <c r="E1303" s="3" t="s">
        <v>3800</v>
      </c>
      <c r="F1303" s="3" t="s">
        <v>3801</v>
      </c>
      <c r="G1303" s="3">
        <v>1</v>
      </c>
      <c r="H1303" s="3" t="s">
        <v>3802</v>
      </c>
      <c r="I1303" s="4" t="str">
        <f ca="1">IFERROR(__xludf.DUMMYFUNCTION("REGEXREPLACE(F1304,""\D"", """")"),"117")</f>
        <v>117</v>
      </c>
    </row>
    <row r="1304" spans="1:9" ht="15.75" customHeight="1">
      <c r="A1304" s="1">
        <v>1303</v>
      </c>
      <c r="B1304" s="3">
        <v>1304</v>
      </c>
      <c r="C1304" s="3" t="s">
        <v>3803</v>
      </c>
      <c r="D1304" s="3" t="s">
        <v>3804</v>
      </c>
      <c r="E1304" s="3" t="s">
        <v>3805</v>
      </c>
      <c r="F1304" s="3" t="s">
        <v>19</v>
      </c>
      <c r="G1304" s="3">
        <v>4</v>
      </c>
      <c r="H1304" s="3" t="s">
        <v>57</v>
      </c>
      <c r="I1304" s="4" t="str">
        <f ca="1">IFERROR(__xludf.DUMMYFUNCTION("REGEXREPLACE(F1305,""\D"", """")"),"7")</f>
        <v>7</v>
      </c>
    </row>
    <row r="1305" spans="1:9" ht="15.75" customHeight="1">
      <c r="A1305" s="1">
        <v>1304</v>
      </c>
      <c r="B1305" s="3">
        <v>1305</v>
      </c>
      <c r="C1305" s="3" t="s">
        <v>3806</v>
      </c>
      <c r="D1305" s="3" t="s">
        <v>3807</v>
      </c>
      <c r="E1305" s="3" t="s">
        <v>3808</v>
      </c>
      <c r="F1305" s="3" t="s">
        <v>2618</v>
      </c>
      <c r="G1305" s="3">
        <v>32</v>
      </c>
      <c r="H1305" s="3" t="s">
        <v>1766</v>
      </c>
      <c r="I1305" s="4" t="str">
        <f ca="1">IFERROR(__xludf.DUMMYFUNCTION("REGEXREPLACE(F1306,""\D"", """")"),"38")</f>
        <v>38</v>
      </c>
    </row>
    <row r="1306" spans="1:9" ht="15.75" customHeight="1">
      <c r="A1306" s="1">
        <v>1305</v>
      </c>
      <c r="B1306" s="3">
        <v>1306</v>
      </c>
      <c r="C1306" s="3" t="s">
        <v>3809</v>
      </c>
      <c r="D1306" s="3" t="s">
        <v>3810</v>
      </c>
      <c r="E1306" s="3" t="s">
        <v>3811</v>
      </c>
      <c r="F1306" s="3">
        <v>0</v>
      </c>
      <c r="I1306" s="4" t="str">
        <f ca="1">IFERROR(__xludf.DUMMYFUNCTION("REGEXREPLACE(F1307,""\D"", """")"),"#VALUE!")</f>
        <v>#VALUE!</v>
      </c>
    </row>
    <row r="1307" spans="1:9" ht="15.75" customHeight="1">
      <c r="A1307" s="1">
        <v>1306</v>
      </c>
      <c r="B1307" s="3">
        <v>1307</v>
      </c>
      <c r="C1307" s="3" t="s">
        <v>3812</v>
      </c>
      <c r="D1307" s="3" t="s">
        <v>3813</v>
      </c>
      <c r="E1307" s="3" t="s">
        <v>3814</v>
      </c>
      <c r="F1307" s="3">
        <v>0</v>
      </c>
      <c r="I1307" s="4" t="str">
        <f ca="1">IFERROR(__xludf.DUMMYFUNCTION("REGEXREPLACE(F1308,""\D"", """")"),"#VALUE!")</f>
        <v>#VALUE!</v>
      </c>
    </row>
    <row r="1308" spans="1:9" ht="15.75" customHeight="1">
      <c r="A1308" s="1">
        <v>1307</v>
      </c>
      <c r="B1308" s="3">
        <v>1308</v>
      </c>
      <c r="C1308" s="3" t="s">
        <v>3815</v>
      </c>
      <c r="D1308" s="3" t="s">
        <v>3816</v>
      </c>
      <c r="E1308" s="3" t="s">
        <v>3817</v>
      </c>
      <c r="F1308" s="3" t="s">
        <v>310</v>
      </c>
      <c r="G1308" s="3">
        <v>2</v>
      </c>
      <c r="H1308" s="3" t="s">
        <v>513</v>
      </c>
      <c r="I1308" s="4" t="str">
        <f ca="1">IFERROR(__xludf.DUMMYFUNCTION("REGEXREPLACE(F1309,""\D"", """")"),"30")</f>
        <v>30</v>
      </c>
    </row>
    <row r="1309" spans="1:9" ht="15.75" customHeight="1">
      <c r="A1309" s="1">
        <v>1308</v>
      </c>
      <c r="B1309" s="3">
        <v>1309</v>
      </c>
      <c r="C1309" s="3" t="s">
        <v>3818</v>
      </c>
      <c r="D1309" s="3" t="s">
        <v>3819</v>
      </c>
      <c r="E1309" s="3" t="s">
        <v>3820</v>
      </c>
      <c r="F1309" s="3">
        <v>0</v>
      </c>
      <c r="I1309" s="4" t="str">
        <f ca="1">IFERROR(__xludf.DUMMYFUNCTION("REGEXREPLACE(F1310,""\D"", """")"),"#VALUE!")</f>
        <v>#VALUE!</v>
      </c>
    </row>
    <row r="1310" spans="1:9" ht="15.75" customHeight="1">
      <c r="A1310" s="1">
        <v>1309</v>
      </c>
      <c r="B1310" s="3">
        <v>1310</v>
      </c>
      <c r="C1310" s="3" t="s">
        <v>3821</v>
      </c>
      <c r="D1310" s="3" t="s">
        <v>3822</v>
      </c>
      <c r="E1310" s="3" t="s">
        <v>27</v>
      </c>
      <c r="F1310" s="3">
        <v>0</v>
      </c>
      <c r="I1310" s="4" t="str">
        <f ca="1">IFERROR(__xludf.DUMMYFUNCTION("REGEXREPLACE(F1311,""\D"", """")"),"#VALUE!")</f>
        <v>#VALUE!</v>
      </c>
    </row>
    <row r="1311" spans="1:9" ht="15.75" customHeight="1">
      <c r="A1311" s="1">
        <v>1310</v>
      </c>
      <c r="B1311" s="3">
        <v>1311</v>
      </c>
      <c r="C1311" s="3" t="s">
        <v>3823</v>
      </c>
      <c r="D1311" s="3" t="s">
        <v>3824</v>
      </c>
      <c r="E1311" s="3" t="s">
        <v>27</v>
      </c>
      <c r="F1311" s="3">
        <v>0</v>
      </c>
      <c r="I1311" s="4" t="str">
        <f ca="1">IFERROR(__xludf.DUMMYFUNCTION("REGEXREPLACE(F1312,""\D"", """")"),"#VALUE!")</f>
        <v>#VALUE!</v>
      </c>
    </row>
    <row r="1312" spans="1:9" ht="15.75" customHeight="1">
      <c r="A1312" s="1">
        <v>1311</v>
      </c>
      <c r="B1312" s="3">
        <v>1312</v>
      </c>
      <c r="C1312" s="3" t="s">
        <v>3825</v>
      </c>
      <c r="D1312" s="3" t="s">
        <v>3826</v>
      </c>
      <c r="E1312" s="3" t="s">
        <v>3827</v>
      </c>
      <c r="F1312" s="3">
        <v>0</v>
      </c>
      <c r="I1312" s="4" t="str">
        <f ca="1">IFERROR(__xludf.DUMMYFUNCTION("REGEXREPLACE(F1313,""\D"", """")"),"#VALUE!")</f>
        <v>#VALUE!</v>
      </c>
    </row>
    <row r="1313" spans="1:9" ht="15.75" customHeight="1">
      <c r="A1313" s="1">
        <v>1312</v>
      </c>
      <c r="B1313" s="3">
        <v>1313</v>
      </c>
      <c r="C1313" s="3" t="s">
        <v>3828</v>
      </c>
      <c r="D1313" s="3" t="s">
        <v>3829</v>
      </c>
      <c r="E1313" s="3" t="s">
        <v>3830</v>
      </c>
      <c r="F1313" s="3" t="s">
        <v>199</v>
      </c>
      <c r="G1313" s="3">
        <v>55</v>
      </c>
      <c r="H1313" s="3" t="s">
        <v>3270</v>
      </c>
      <c r="I1313" s="4" t="str">
        <f ca="1">IFERROR(__xludf.DUMMYFUNCTION("REGEXREPLACE(F1314,""\D"", """")"),"24")</f>
        <v>24</v>
      </c>
    </row>
    <row r="1314" spans="1:9" ht="15.75" customHeight="1">
      <c r="A1314" s="1">
        <v>1313</v>
      </c>
      <c r="B1314" s="3">
        <v>1314</v>
      </c>
      <c r="C1314" s="3" t="s">
        <v>3831</v>
      </c>
      <c r="D1314" s="3" t="s">
        <v>3832</v>
      </c>
      <c r="E1314" s="3" t="s">
        <v>3833</v>
      </c>
      <c r="F1314" s="3" t="s">
        <v>19</v>
      </c>
      <c r="G1314" s="3">
        <v>0</v>
      </c>
      <c r="H1314" s="3" t="s">
        <v>89</v>
      </c>
      <c r="I1314" s="4" t="str">
        <f ca="1">IFERROR(__xludf.DUMMYFUNCTION("REGEXREPLACE(F1315,""\D"", """")"),"7")</f>
        <v>7</v>
      </c>
    </row>
    <row r="1315" spans="1:9" ht="15.75" customHeight="1">
      <c r="A1315" s="1">
        <v>1314</v>
      </c>
      <c r="B1315" s="3">
        <v>1315</v>
      </c>
      <c r="C1315" s="3" t="s">
        <v>3834</v>
      </c>
      <c r="D1315" s="3" t="s">
        <v>3835</v>
      </c>
      <c r="E1315" s="3" t="s">
        <v>3836</v>
      </c>
      <c r="F1315" s="3" t="s">
        <v>303</v>
      </c>
      <c r="G1315" s="3">
        <v>2</v>
      </c>
      <c r="H1315" s="3" t="s">
        <v>394</v>
      </c>
      <c r="I1315" s="4" t="str">
        <f ca="1">IFERROR(__xludf.DUMMYFUNCTION("REGEXREPLACE(F1316,""\D"", """")"),"6")</f>
        <v>6</v>
      </c>
    </row>
    <row r="1316" spans="1:9" ht="15.75" customHeight="1">
      <c r="A1316" s="1">
        <v>1315</v>
      </c>
      <c r="B1316" s="3">
        <v>1316</v>
      </c>
      <c r="C1316" s="3" t="s">
        <v>3837</v>
      </c>
      <c r="D1316" s="3" t="s">
        <v>3838</v>
      </c>
      <c r="E1316" s="3" t="s">
        <v>3839</v>
      </c>
      <c r="F1316" s="3">
        <v>0</v>
      </c>
      <c r="I1316" s="4" t="str">
        <f ca="1">IFERROR(__xludf.DUMMYFUNCTION("REGEXREPLACE(F1317,""\D"", """")"),"#VALUE!")</f>
        <v>#VALUE!</v>
      </c>
    </row>
    <row r="1317" spans="1:9" ht="15.75" customHeight="1">
      <c r="A1317" s="1">
        <v>1316</v>
      </c>
      <c r="B1317" s="3">
        <v>1317</v>
      </c>
      <c r="C1317" s="3" t="s">
        <v>3840</v>
      </c>
      <c r="D1317" s="3" t="s">
        <v>3841</v>
      </c>
      <c r="E1317" s="3" t="s">
        <v>3842</v>
      </c>
      <c r="F1317" s="3" t="s">
        <v>655</v>
      </c>
      <c r="G1317" s="3">
        <v>9</v>
      </c>
      <c r="H1317" s="3" t="s">
        <v>1516</v>
      </c>
      <c r="I1317" s="4" t="str">
        <f ca="1">IFERROR(__xludf.DUMMYFUNCTION("REGEXREPLACE(F1318,""\D"", """")"),"20")</f>
        <v>20</v>
      </c>
    </row>
    <row r="1318" spans="1:9" ht="15.75" customHeight="1">
      <c r="A1318" s="1">
        <v>1317</v>
      </c>
      <c r="B1318" s="3">
        <v>1318</v>
      </c>
      <c r="C1318" s="3" t="s">
        <v>3843</v>
      </c>
      <c r="D1318" s="3" t="s">
        <v>3844</v>
      </c>
      <c r="E1318" s="3" t="s">
        <v>3845</v>
      </c>
      <c r="F1318" s="3">
        <v>0</v>
      </c>
      <c r="I1318" s="4" t="str">
        <f ca="1">IFERROR(__xludf.DUMMYFUNCTION("REGEXREPLACE(F1319,""\D"", """")"),"#VALUE!")</f>
        <v>#VALUE!</v>
      </c>
    </row>
    <row r="1319" spans="1:9" ht="15.75" customHeight="1">
      <c r="A1319" s="1">
        <v>1318</v>
      </c>
      <c r="B1319" s="3">
        <v>1319</v>
      </c>
      <c r="C1319" s="3" t="s">
        <v>3846</v>
      </c>
      <c r="D1319" s="3" t="s">
        <v>3847</v>
      </c>
      <c r="E1319" s="3" t="s">
        <v>3848</v>
      </c>
      <c r="F1319" s="3" t="s">
        <v>386</v>
      </c>
      <c r="G1319" s="3">
        <v>3</v>
      </c>
      <c r="H1319" s="3" t="s">
        <v>139</v>
      </c>
      <c r="I1319" s="4" t="str">
        <f ca="1">IFERROR(__xludf.DUMMYFUNCTION("REGEXREPLACE(F1320,""\D"", """")"),"22")</f>
        <v>22</v>
      </c>
    </row>
    <row r="1320" spans="1:9" ht="15.75" customHeight="1">
      <c r="A1320" s="1">
        <v>1319</v>
      </c>
      <c r="B1320" s="3">
        <v>1320</v>
      </c>
      <c r="C1320" s="3" t="s">
        <v>3849</v>
      </c>
      <c r="D1320" s="3" t="s">
        <v>3850</v>
      </c>
      <c r="E1320" s="3" t="s">
        <v>3851</v>
      </c>
      <c r="F1320" s="3" t="s">
        <v>44</v>
      </c>
      <c r="G1320" s="3">
        <v>1</v>
      </c>
      <c r="H1320" s="3" t="s">
        <v>651</v>
      </c>
      <c r="I1320" s="4" t="str">
        <f ca="1">IFERROR(__xludf.DUMMYFUNCTION("REGEXREPLACE(F1321,""\D"", """")"),"12")</f>
        <v>12</v>
      </c>
    </row>
    <row r="1321" spans="1:9" ht="15.75" customHeight="1">
      <c r="A1321" s="1">
        <v>1320</v>
      </c>
      <c r="B1321" s="3">
        <v>1321</v>
      </c>
      <c r="C1321" s="3" t="s">
        <v>3852</v>
      </c>
      <c r="D1321" s="3" t="s">
        <v>3853</v>
      </c>
      <c r="E1321" s="3" t="s">
        <v>3854</v>
      </c>
      <c r="F1321" s="3">
        <v>0</v>
      </c>
      <c r="I1321" s="4" t="str">
        <f ca="1">IFERROR(__xludf.DUMMYFUNCTION("REGEXREPLACE(F1322,""\D"", """")"),"#VALUE!")</f>
        <v>#VALUE!</v>
      </c>
    </row>
    <row r="1322" spans="1:9" ht="15.75" customHeight="1">
      <c r="A1322" s="1">
        <v>1321</v>
      </c>
      <c r="B1322" s="3">
        <v>1322</v>
      </c>
      <c r="C1322" s="3" t="s">
        <v>3855</v>
      </c>
      <c r="D1322" s="3" t="s">
        <v>3856</v>
      </c>
      <c r="E1322" s="3" t="s">
        <v>3857</v>
      </c>
      <c r="F1322" s="3" t="s">
        <v>457</v>
      </c>
      <c r="G1322" s="3">
        <v>47</v>
      </c>
      <c r="H1322" s="3" t="s">
        <v>1893</v>
      </c>
      <c r="I1322" s="4" t="str">
        <f ca="1">IFERROR(__xludf.DUMMYFUNCTION("REGEXREPLACE(F1323,""\D"", """")"),"16")</f>
        <v>16</v>
      </c>
    </row>
    <row r="1323" spans="1:9" ht="15.75" customHeight="1">
      <c r="A1323" s="1">
        <v>1322</v>
      </c>
      <c r="B1323" s="3">
        <v>1323</v>
      </c>
      <c r="C1323" s="3" t="s">
        <v>3858</v>
      </c>
      <c r="D1323" s="3" t="s">
        <v>3859</v>
      </c>
      <c r="E1323" s="3" t="s">
        <v>3860</v>
      </c>
      <c r="F1323" s="3">
        <v>0</v>
      </c>
      <c r="I1323" s="4" t="str">
        <f ca="1">IFERROR(__xludf.DUMMYFUNCTION("REGEXREPLACE(F1324,""\D"", """")"),"#VALUE!")</f>
        <v>#VALUE!</v>
      </c>
    </row>
    <row r="1324" spans="1:9" ht="15.75" customHeight="1">
      <c r="A1324" s="1">
        <v>1323</v>
      </c>
      <c r="B1324" s="3">
        <v>1324</v>
      </c>
      <c r="C1324" s="3" t="s">
        <v>3861</v>
      </c>
      <c r="D1324" s="3" t="s">
        <v>3862</v>
      </c>
      <c r="E1324" s="3" t="s">
        <v>3863</v>
      </c>
      <c r="F1324" s="3" t="s">
        <v>457</v>
      </c>
      <c r="G1324" s="3">
        <v>10</v>
      </c>
      <c r="H1324" s="3" t="s">
        <v>200</v>
      </c>
      <c r="I1324" s="4" t="str">
        <f ca="1">IFERROR(__xludf.DUMMYFUNCTION("REGEXREPLACE(F1325,""\D"", """")"),"16")</f>
        <v>16</v>
      </c>
    </row>
    <row r="1325" spans="1:9" ht="15.75" customHeight="1">
      <c r="A1325" s="1">
        <v>1324</v>
      </c>
      <c r="B1325" s="3">
        <v>1325</v>
      </c>
      <c r="C1325" s="3" t="s">
        <v>3864</v>
      </c>
      <c r="D1325" s="3" t="s">
        <v>3865</v>
      </c>
      <c r="E1325" s="3" t="s">
        <v>27</v>
      </c>
      <c r="F1325" s="3">
        <v>0</v>
      </c>
      <c r="I1325" s="4" t="str">
        <f ca="1">IFERROR(__xludf.DUMMYFUNCTION("REGEXREPLACE(F1326,""\D"", """")"),"#VALUE!")</f>
        <v>#VALUE!</v>
      </c>
    </row>
    <row r="1326" spans="1:9" ht="15.75" customHeight="1">
      <c r="A1326" s="1">
        <v>1325</v>
      </c>
      <c r="B1326" s="3">
        <v>1326</v>
      </c>
      <c r="C1326" s="3" t="s">
        <v>3866</v>
      </c>
      <c r="D1326" s="3" t="s">
        <v>3867</v>
      </c>
      <c r="E1326" s="3" t="s">
        <v>27</v>
      </c>
      <c r="F1326" s="3">
        <v>0</v>
      </c>
      <c r="I1326" s="4" t="str">
        <f ca="1">IFERROR(__xludf.DUMMYFUNCTION("REGEXREPLACE(F1327,""\D"", """")"),"#VALUE!")</f>
        <v>#VALUE!</v>
      </c>
    </row>
    <row r="1327" spans="1:9" ht="15.75" customHeight="1">
      <c r="A1327" s="1">
        <v>1326</v>
      </c>
      <c r="B1327" s="3">
        <v>1327</v>
      </c>
      <c r="C1327" s="3" t="s">
        <v>3868</v>
      </c>
      <c r="D1327" s="3" t="s">
        <v>3869</v>
      </c>
      <c r="E1327" s="3" t="s">
        <v>3870</v>
      </c>
      <c r="F1327" s="3" t="s">
        <v>44</v>
      </c>
      <c r="G1327" s="3">
        <v>31</v>
      </c>
      <c r="H1327" s="3" t="s">
        <v>3871</v>
      </c>
      <c r="I1327" s="4" t="str">
        <f ca="1">IFERROR(__xludf.DUMMYFUNCTION("REGEXREPLACE(F1328,""\D"", """")"),"12")</f>
        <v>12</v>
      </c>
    </row>
    <row r="1328" spans="1:9" ht="15.75" customHeight="1">
      <c r="A1328" s="1">
        <v>1327</v>
      </c>
      <c r="B1328" s="3">
        <v>1328</v>
      </c>
      <c r="C1328" s="3" t="s">
        <v>3872</v>
      </c>
      <c r="D1328" s="3" t="s">
        <v>3873</v>
      </c>
      <c r="E1328" s="3" t="s">
        <v>3874</v>
      </c>
      <c r="F1328" s="3" t="s">
        <v>1422</v>
      </c>
      <c r="G1328" s="3">
        <v>0</v>
      </c>
      <c r="H1328" s="3" t="s">
        <v>656</v>
      </c>
      <c r="I1328" s="4" t="str">
        <f ca="1">IFERROR(__xludf.DUMMYFUNCTION("REGEXREPLACE(F1329,""\D"", """")"),"59")</f>
        <v>59</v>
      </c>
    </row>
    <row r="1329" spans="1:9" ht="15.75" customHeight="1">
      <c r="A1329" s="1">
        <v>1328</v>
      </c>
      <c r="B1329" s="3">
        <v>1329</v>
      </c>
      <c r="C1329" s="3" t="s">
        <v>3875</v>
      </c>
      <c r="D1329" s="3" t="s">
        <v>3876</v>
      </c>
      <c r="E1329" s="3" t="s">
        <v>3877</v>
      </c>
      <c r="F1329" s="3" t="s">
        <v>121</v>
      </c>
      <c r="G1329" s="3">
        <v>47</v>
      </c>
      <c r="H1329" s="3" t="s">
        <v>950</v>
      </c>
      <c r="I1329" s="4" t="str">
        <f ca="1">IFERROR(__xludf.DUMMYFUNCTION("REGEXREPLACE(F1330,""\D"", """")"),"17")</f>
        <v>17</v>
      </c>
    </row>
    <row r="1330" spans="1:9" ht="15.75" customHeight="1">
      <c r="A1330" s="1">
        <v>1329</v>
      </c>
      <c r="B1330" s="3">
        <v>1330</v>
      </c>
      <c r="C1330" s="3" t="s">
        <v>3878</v>
      </c>
      <c r="D1330" s="3" t="s">
        <v>3879</v>
      </c>
      <c r="E1330" s="3" t="s">
        <v>3880</v>
      </c>
      <c r="F1330" s="3">
        <v>0</v>
      </c>
      <c r="I1330" s="4" t="str">
        <f ca="1">IFERROR(__xludf.DUMMYFUNCTION("REGEXREPLACE(F1331,""\D"", """")"),"#VALUE!")</f>
        <v>#VALUE!</v>
      </c>
    </row>
    <row r="1331" spans="1:9" ht="15.75" customHeight="1">
      <c r="A1331" s="1">
        <v>1330</v>
      </c>
      <c r="B1331" s="3">
        <v>1331</v>
      </c>
      <c r="C1331" s="3" t="s">
        <v>3881</v>
      </c>
      <c r="D1331" s="3" t="s">
        <v>3882</v>
      </c>
      <c r="E1331" s="3" t="s">
        <v>3883</v>
      </c>
      <c r="F1331" s="3">
        <v>0</v>
      </c>
      <c r="I1331" s="4" t="str">
        <f ca="1">IFERROR(__xludf.DUMMYFUNCTION("REGEXREPLACE(F1332,""\D"", """")"),"#VALUE!")</f>
        <v>#VALUE!</v>
      </c>
    </row>
    <row r="1332" spans="1:9" ht="15.75" customHeight="1">
      <c r="A1332" s="1">
        <v>1331</v>
      </c>
      <c r="B1332" s="3">
        <v>1332</v>
      </c>
      <c r="C1332" s="3" t="s">
        <v>3884</v>
      </c>
      <c r="D1332" s="3" t="s">
        <v>3885</v>
      </c>
      <c r="E1332" s="3" t="s">
        <v>3886</v>
      </c>
      <c r="F1332" s="3">
        <v>0</v>
      </c>
      <c r="I1332" s="4" t="str">
        <f ca="1">IFERROR(__xludf.DUMMYFUNCTION("REGEXREPLACE(F1333,""\D"", """")"),"#VALUE!")</f>
        <v>#VALUE!</v>
      </c>
    </row>
    <row r="1333" spans="1:9" ht="15.75" customHeight="1">
      <c r="A1333" s="1">
        <v>1332</v>
      </c>
      <c r="B1333" s="3">
        <v>1333</v>
      </c>
      <c r="C1333" s="3" t="s">
        <v>3887</v>
      </c>
      <c r="D1333" s="3" t="s">
        <v>3888</v>
      </c>
      <c r="E1333" s="3" t="s">
        <v>3889</v>
      </c>
      <c r="F1333" s="3" t="s">
        <v>812</v>
      </c>
      <c r="G1333" s="3">
        <v>2</v>
      </c>
      <c r="H1333" s="3" t="s">
        <v>651</v>
      </c>
      <c r="I1333" s="4" t="str">
        <f ca="1">IFERROR(__xludf.DUMMYFUNCTION("REGEXREPLACE(F1334,""\D"", """")"),"11")</f>
        <v>11</v>
      </c>
    </row>
    <row r="1334" spans="1:9" ht="15.75" customHeight="1">
      <c r="A1334" s="1">
        <v>1333</v>
      </c>
      <c r="B1334" s="3">
        <v>1334</v>
      </c>
      <c r="C1334" s="3" t="s">
        <v>3890</v>
      </c>
      <c r="D1334" s="3" t="s">
        <v>3891</v>
      </c>
      <c r="E1334" s="3" t="s">
        <v>3892</v>
      </c>
      <c r="F1334" s="3">
        <v>0</v>
      </c>
      <c r="I1334" s="4" t="str">
        <f ca="1">IFERROR(__xludf.DUMMYFUNCTION("REGEXREPLACE(F1335,""\D"", """")"),"#VALUE!")</f>
        <v>#VALUE!</v>
      </c>
    </row>
    <row r="1335" spans="1:9" ht="15.75" customHeight="1">
      <c r="A1335" s="1">
        <v>1334</v>
      </c>
      <c r="B1335" s="3">
        <v>1335</v>
      </c>
      <c r="C1335" s="3" t="s">
        <v>3893</v>
      </c>
      <c r="D1335" s="3" t="s">
        <v>3894</v>
      </c>
      <c r="E1335" s="3" t="s">
        <v>3895</v>
      </c>
      <c r="F1335" s="3" t="s">
        <v>559</v>
      </c>
      <c r="G1335" s="3">
        <v>20</v>
      </c>
      <c r="H1335" s="3" t="s">
        <v>2638</v>
      </c>
      <c r="I1335" s="4" t="str">
        <f ca="1">IFERROR(__xludf.DUMMYFUNCTION("REGEXREPLACE(F1336,""\D"", """")"),"19")</f>
        <v>19</v>
      </c>
    </row>
    <row r="1336" spans="1:9" ht="15.75" customHeight="1">
      <c r="A1336" s="1">
        <v>1335</v>
      </c>
      <c r="B1336" s="3">
        <v>1336</v>
      </c>
      <c r="C1336" s="3" t="s">
        <v>3896</v>
      </c>
      <c r="D1336" s="3" t="s">
        <v>3897</v>
      </c>
      <c r="E1336" s="3" t="s">
        <v>3898</v>
      </c>
      <c r="F1336" s="3" t="s">
        <v>494</v>
      </c>
      <c r="G1336" s="3">
        <v>0</v>
      </c>
      <c r="H1336" s="3" t="s">
        <v>40</v>
      </c>
      <c r="I1336" s="4" t="str">
        <f ca="1">IFERROR(__xludf.DUMMYFUNCTION("REGEXREPLACE(F1337,""\D"", """")"),"18")</f>
        <v>18</v>
      </c>
    </row>
    <row r="1337" spans="1:9" ht="15.75" customHeight="1">
      <c r="A1337" s="1">
        <v>1336</v>
      </c>
      <c r="B1337" s="3">
        <v>1337</v>
      </c>
      <c r="C1337" s="3" t="s">
        <v>3899</v>
      </c>
      <c r="D1337" s="3" t="s">
        <v>3900</v>
      </c>
      <c r="E1337" s="3" t="s">
        <v>3901</v>
      </c>
      <c r="F1337" s="3" t="s">
        <v>457</v>
      </c>
      <c r="G1337" s="3">
        <v>29</v>
      </c>
      <c r="H1337" s="3" t="s">
        <v>1359</v>
      </c>
      <c r="I1337" s="4" t="str">
        <f ca="1">IFERROR(__xludf.DUMMYFUNCTION("REGEXREPLACE(F1338,""\D"", """")"),"16")</f>
        <v>16</v>
      </c>
    </row>
    <row r="1338" spans="1:9" ht="15.75" customHeight="1">
      <c r="A1338" s="1">
        <v>1337</v>
      </c>
      <c r="B1338" s="3">
        <v>1338</v>
      </c>
      <c r="C1338" s="3" t="s">
        <v>3902</v>
      </c>
      <c r="D1338" s="3" t="s">
        <v>3903</v>
      </c>
      <c r="E1338" s="3" t="s">
        <v>27</v>
      </c>
      <c r="F1338" s="3">
        <v>0</v>
      </c>
      <c r="I1338" s="4" t="str">
        <f ca="1">IFERROR(__xludf.DUMMYFUNCTION("REGEXREPLACE(F1339,""\D"", """")"),"#VALUE!")</f>
        <v>#VALUE!</v>
      </c>
    </row>
    <row r="1339" spans="1:9" ht="15.75" customHeight="1">
      <c r="A1339" s="1">
        <v>1338</v>
      </c>
      <c r="B1339" s="3">
        <v>1339</v>
      </c>
      <c r="C1339" s="3" t="s">
        <v>3904</v>
      </c>
      <c r="D1339" s="3" t="s">
        <v>3905</v>
      </c>
      <c r="E1339" s="3" t="s">
        <v>27</v>
      </c>
      <c r="F1339" s="3">
        <v>0</v>
      </c>
      <c r="I1339" s="4" t="str">
        <f ca="1">IFERROR(__xludf.DUMMYFUNCTION("REGEXREPLACE(F1340,""\D"", """")"),"#VALUE!")</f>
        <v>#VALUE!</v>
      </c>
    </row>
    <row r="1340" spans="1:9" ht="15.75" customHeight="1">
      <c r="A1340" s="1">
        <v>1339</v>
      </c>
      <c r="B1340" s="3">
        <v>1340</v>
      </c>
      <c r="C1340" s="3" t="s">
        <v>3906</v>
      </c>
      <c r="D1340" s="3" t="s">
        <v>3907</v>
      </c>
      <c r="E1340" s="3" t="s">
        <v>27</v>
      </c>
      <c r="F1340" s="3">
        <v>0</v>
      </c>
      <c r="I1340" s="4" t="str">
        <f ca="1">IFERROR(__xludf.DUMMYFUNCTION("REGEXREPLACE(F1341,""\D"", """")"),"#VALUE!")</f>
        <v>#VALUE!</v>
      </c>
    </row>
    <row r="1341" spans="1:9" ht="15.75" customHeight="1">
      <c r="A1341" s="1">
        <v>1340</v>
      </c>
      <c r="B1341" s="3">
        <v>1341</v>
      </c>
      <c r="C1341" s="3" t="s">
        <v>3908</v>
      </c>
      <c r="D1341" s="3" t="s">
        <v>3909</v>
      </c>
      <c r="E1341" s="3" t="s">
        <v>27</v>
      </c>
      <c r="F1341" s="3">
        <v>0</v>
      </c>
      <c r="I1341" s="4" t="str">
        <f ca="1">IFERROR(__xludf.DUMMYFUNCTION("REGEXREPLACE(F1342,""\D"", """")"),"#VALUE!")</f>
        <v>#VALUE!</v>
      </c>
    </row>
    <row r="1342" spans="1:9" ht="15.75" customHeight="1">
      <c r="A1342" s="1">
        <v>1341</v>
      </c>
      <c r="B1342" s="3">
        <v>1342</v>
      </c>
      <c r="C1342" s="3" t="s">
        <v>3910</v>
      </c>
      <c r="D1342" s="3" t="s">
        <v>3911</v>
      </c>
      <c r="E1342" s="3" t="s">
        <v>3912</v>
      </c>
      <c r="F1342" s="3">
        <v>0</v>
      </c>
      <c r="I1342" s="4" t="str">
        <f ca="1">IFERROR(__xludf.DUMMYFUNCTION("REGEXREPLACE(F1343,""\D"", """")"),"#VALUE!")</f>
        <v>#VALUE!</v>
      </c>
    </row>
    <row r="1343" spans="1:9" ht="15.75" customHeight="1">
      <c r="A1343" s="1">
        <v>1342</v>
      </c>
      <c r="B1343" s="3">
        <v>1343</v>
      </c>
      <c r="C1343" s="3" t="s">
        <v>3913</v>
      </c>
      <c r="D1343" s="3" t="s">
        <v>3914</v>
      </c>
      <c r="E1343" s="3" t="s">
        <v>3915</v>
      </c>
      <c r="F1343" s="3" t="s">
        <v>88</v>
      </c>
      <c r="G1343" s="3">
        <v>6</v>
      </c>
      <c r="H1343" s="3" t="s">
        <v>12</v>
      </c>
      <c r="I1343" s="4" t="str">
        <f ca="1">IFERROR(__xludf.DUMMYFUNCTION("REGEXREPLACE(F1344,""\D"", """")"),"4")</f>
        <v>4</v>
      </c>
    </row>
    <row r="1344" spans="1:9" ht="15.75" customHeight="1">
      <c r="A1344" s="1">
        <v>1343</v>
      </c>
      <c r="B1344" s="3">
        <v>1344</v>
      </c>
      <c r="C1344" s="3" t="s">
        <v>3916</v>
      </c>
      <c r="D1344" s="3" t="s">
        <v>3917</v>
      </c>
      <c r="E1344" s="3" t="s">
        <v>27</v>
      </c>
      <c r="F1344" s="3">
        <v>0</v>
      </c>
      <c r="I1344" s="4" t="str">
        <f ca="1">IFERROR(__xludf.DUMMYFUNCTION("REGEXREPLACE(F1345,""\D"", """")"),"#VALUE!")</f>
        <v>#VALUE!</v>
      </c>
    </row>
    <row r="1345" spans="1:9" ht="15.75" customHeight="1">
      <c r="A1345" s="1">
        <v>1344</v>
      </c>
      <c r="B1345" s="3">
        <v>1345</v>
      </c>
      <c r="C1345" s="3" t="s">
        <v>3918</v>
      </c>
      <c r="D1345" s="3" t="s">
        <v>3919</v>
      </c>
      <c r="E1345" s="3" t="s">
        <v>3920</v>
      </c>
      <c r="F1345" s="3">
        <v>0</v>
      </c>
      <c r="I1345" s="4" t="str">
        <f ca="1">IFERROR(__xludf.DUMMYFUNCTION("REGEXREPLACE(F1346,""\D"", """")"),"#VALUE!")</f>
        <v>#VALUE!</v>
      </c>
    </row>
    <row r="1346" spans="1:9" ht="15.75" customHeight="1">
      <c r="A1346" s="1">
        <v>1345</v>
      </c>
      <c r="B1346" s="3">
        <v>1346</v>
      </c>
      <c r="C1346" s="3" t="s">
        <v>3921</v>
      </c>
      <c r="D1346" s="3" t="s">
        <v>3922</v>
      </c>
      <c r="E1346" s="3" t="s">
        <v>27</v>
      </c>
      <c r="F1346" s="3">
        <v>0</v>
      </c>
      <c r="I1346" s="4" t="str">
        <f ca="1">IFERROR(__xludf.DUMMYFUNCTION("REGEXREPLACE(F1347,""\D"", """")"),"#VALUE!")</f>
        <v>#VALUE!</v>
      </c>
    </row>
    <row r="1347" spans="1:9" ht="15.75" customHeight="1">
      <c r="A1347" s="1">
        <v>1346</v>
      </c>
      <c r="B1347" s="3">
        <v>1347</v>
      </c>
      <c r="C1347" s="3" t="s">
        <v>3923</v>
      </c>
      <c r="D1347" s="3" t="s">
        <v>3924</v>
      </c>
      <c r="E1347" s="3" t="s">
        <v>3925</v>
      </c>
      <c r="F1347" s="3" t="s">
        <v>61</v>
      </c>
      <c r="G1347" s="3">
        <v>4</v>
      </c>
      <c r="H1347" s="3" t="s">
        <v>72</v>
      </c>
      <c r="I1347" s="4" t="str">
        <f ca="1">IFERROR(__xludf.DUMMYFUNCTION("REGEXREPLACE(F1348,""\D"", """")"),"5")</f>
        <v>5</v>
      </c>
    </row>
    <row r="1348" spans="1:9" ht="15.75" customHeight="1">
      <c r="A1348" s="1">
        <v>1347</v>
      </c>
      <c r="B1348" s="3">
        <v>1348</v>
      </c>
      <c r="C1348" s="3" t="s">
        <v>3926</v>
      </c>
      <c r="D1348" s="3" t="s">
        <v>3927</v>
      </c>
      <c r="E1348" s="3" t="s">
        <v>3928</v>
      </c>
      <c r="F1348" s="3" t="s">
        <v>11</v>
      </c>
      <c r="G1348" s="3">
        <v>0</v>
      </c>
      <c r="H1348" s="3" t="s">
        <v>35</v>
      </c>
      <c r="I1348" s="4" t="str">
        <f ca="1">IFERROR(__xludf.DUMMYFUNCTION("REGEXREPLACE(F1349,""\D"", """")"),"3")</f>
        <v>3</v>
      </c>
    </row>
    <row r="1349" spans="1:9" ht="15.75" customHeight="1">
      <c r="A1349" s="1">
        <v>1348</v>
      </c>
      <c r="B1349" s="3">
        <v>1349</v>
      </c>
      <c r="C1349" s="3" t="s">
        <v>3929</v>
      </c>
      <c r="D1349" s="3" t="s">
        <v>3930</v>
      </c>
      <c r="E1349" s="3" t="s">
        <v>27</v>
      </c>
      <c r="F1349" s="3">
        <v>0</v>
      </c>
      <c r="I1349" s="4" t="str">
        <f ca="1">IFERROR(__xludf.DUMMYFUNCTION("REGEXREPLACE(F1350,""\D"", """")"),"#VALUE!")</f>
        <v>#VALUE!</v>
      </c>
    </row>
    <row r="1350" spans="1:9" ht="15.75" customHeight="1">
      <c r="A1350" s="1">
        <v>1349</v>
      </c>
      <c r="B1350" s="3">
        <v>1350</v>
      </c>
      <c r="C1350" s="3" t="s">
        <v>3931</v>
      </c>
      <c r="D1350" s="3" t="s">
        <v>3932</v>
      </c>
      <c r="E1350" s="3" t="s">
        <v>27</v>
      </c>
      <c r="F1350" s="3">
        <v>0</v>
      </c>
      <c r="I1350" s="4" t="str">
        <f ca="1">IFERROR(__xludf.DUMMYFUNCTION("REGEXREPLACE(F1351,""\D"", """")"),"#VALUE!")</f>
        <v>#VALUE!</v>
      </c>
    </row>
    <row r="1351" spans="1:9" ht="15.75" customHeight="1">
      <c r="A1351" s="1">
        <v>1350</v>
      </c>
      <c r="B1351" s="3">
        <v>1351</v>
      </c>
      <c r="C1351" s="3" t="s">
        <v>3933</v>
      </c>
      <c r="D1351" s="3" t="s">
        <v>3934</v>
      </c>
      <c r="E1351" s="3" t="s">
        <v>3935</v>
      </c>
      <c r="F1351" s="3" t="s">
        <v>88</v>
      </c>
      <c r="G1351" s="3">
        <v>5</v>
      </c>
      <c r="H1351" s="3" t="s">
        <v>72</v>
      </c>
      <c r="I1351" s="4" t="str">
        <f ca="1">IFERROR(__xludf.DUMMYFUNCTION("REGEXREPLACE(F1352,""\D"", """")"),"4")</f>
        <v>4</v>
      </c>
    </row>
    <row r="1352" spans="1:9" ht="15.75" customHeight="1">
      <c r="A1352" s="1">
        <v>1351</v>
      </c>
      <c r="B1352" s="3">
        <v>1352</v>
      </c>
      <c r="C1352" s="3" t="s">
        <v>3936</v>
      </c>
      <c r="D1352" s="3" t="s">
        <v>3937</v>
      </c>
      <c r="E1352" s="3" t="s">
        <v>27</v>
      </c>
      <c r="F1352" s="3">
        <v>0</v>
      </c>
      <c r="I1352" s="4" t="str">
        <f ca="1">IFERROR(__xludf.DUMMYFUNCTION("REGEXREPLACE(F1353,""\D"", """")"),"#VALUE!")</f>
        <v>#VALUE!</v>
      </c>
    </row>
    <row r="1353" spans="1:9" ht="15.75" customHeight="1">
      <c r="A1353" s="1">
        <v>1352</v>
      </c>
      <c r="B1353" s="3">
        <v>1353</v>
      </c>
      <c r="C1353" s="3" t="s">
        <v>3938</v>
      </c>
      <c r="D1353" s="3" t="s">
        <v>3939</v>
      </c>
      <c r="E1353" s="3" t="s">
        <v>3940</v>
      </c>
      <c r="F1353" s="3" t="s">
        <v>765</v>
      </c>
      <c r="G1353" s="3">
        <v>29</v>
      </c>
      <c r="H1353" s="3" t="s">
        <v>2638</v>
      </c>
      <c r="I1353" s="4" t="str">
        <f ca="1">IFERROR(__xludf.DUMMYFUNCTION("REGEXREPLACE(F1354,""\D"", """")"),"10")</f>
        <v>10</v>
      </c>
    </row>
    <row r="1354" spans="1:9" ht="15.75" customHeight="1">
      <c r="A1354" s="1">
        <v>1353</v>
      </c>
      <c r="B1354" s="3">
        <v>1354</v>
      </c>
      <c r="C1354" s="3" t="s">
        <v>3941</v>
      </c>
      <c r="D1354" s="3" t="s">
        <v>3942</v>
      </c>
      <c r="E1354" s="3" t="s">
        <v>3943</v>
      </c>
      <c r="F1354" s="3" t="s">
        <v>812</v>
      </c>
      <c r="G1354" s="3">
        <v>17</v>
      </c>
      <c r="H1354" s="3" t="s">
        <v>256</v>
      </c>
      <c r="I1354" s="4" t="str">
        <f ca="1">IFERROR(__xludf.DUMMYFUNCTION("REGEXREPLACE(F1355,""\D"", """")"),"11")</f>
        <v>11</v>
      </c>
    </row>
    <row r="1355" spans="1:9" ht="15.75" customHeight="1">
      <c r="A1355" s="1">
        <v>1354</v>
      </c>
      <c r="B1355" s="3">
        <v>1355</v>
      </c>
      <c r="C1355" s="3" t="s">
        <v>3944</v>
      </c>
      <c r="D1355" s="3" t="s">
        <v>3945</v>
      </c>
      <c r="E1355" s="3" t="s">
        <v>3946</v>
      </c>
      <c r="F1355" s="3">
        <v>0</v>
      </c>
      <c r="I1355" s="4" t="str">
        <f ca="1">IFERROR(__xludf.DUMMYFUNCTION("REGEXREPLACE(F1356,""\D"", """")"),"#VALUE!")</f>
        <v>#VALUE!</v>
      </c>
    </row>
    <row r="1356" spans="1:9" ht="15.75" customHeight="1">
      <c r="A1356" s="1">
        <v>1355</v>
      </c>
      <c r="B1356" s="3">
        <v>1356</v>
      </c>
      <c r="C1356" s="3" t="s">
        <v>3947</v>
      </c>
      <c r="D1356" s="3" t="s">
        <v>3948</v>
      </c>
      <c r="E1356" s="3" t="s">
        <v>27</v>
      </c>
      <c r="F1356" s="3">
        <v>0</v>
      </c>
      <c r="I1356" s="4" t="str">
        <f ca="1">IFERROR(__xludf.DUMMYFUNCTION("REGEXREPLACE(F1357,""\D"", """")"),"#VALUE!")</f>
        <v>#VALUE!</v>
      </c>
    </row>
    <row r="1357" spans="1:9" ht="15.75" customHeight="1">
      <c r="A1357" s="1">
        <v>1356</v>
      </c>
      <c r="B1357" s="3">
        <v>1357</v>
      </c>
      <c r="C1357" s="3" t="s">
        <v>3949</v>
      </c>
      <c r="D1357" s="3" t="s">
        <v>3950</v>
      </c>
      <c r="E1357" s="3" t="s">
        <v>3951</v>
      </c>
      <c r="F1357" s="3" t="s">
        <v>19</v>
      </c>
      <c r="G1357" s="3">
        <v>1</v>
      </c>
      <c r="H1357" s="3" t="s">
        <v>394</v>
      </c>
      <c r="I1357" s="4" t="str">
        <f ca="1">IFERROR(__xludf.DUMMYFUNCTION("REGEXREPLACE(F1358,""\D"", """")"),"7")</f>
        <v>7</v>
      </c>
    </row>
    <row r="1358" spans="1:9" ht="15.75" customHeight="1">
      <c r="A1358" s="1">
        <v>1357</v>
      </c>
      <c r="B1358" s="3">
        <v>1358</v>
      </c>
      <c r="C1358" s="3" t="s">
        <v>3952</v>
      </c>
      <c r="D1358" s="3" t="s">
        <v>3953</v>
      </c>
      <c r="E1358" s="3" t="s">
        <v>3954</v>
      </c>
      <c r="F1358" s="3" t="s">
        <v>317</v>
      </c>
      <c r="G1358" s="3">
        <v>16</v>
      </c>
      <c r="H1358" s="3" t="s">
        <v>1071</v>
      </c>
      <c r="I1358" s="4" t="str">
        <f ca="1">IFERROR(__xludf.DUMMYFUNCTION("REGEXREPLACE(F1359,""\D"", """")"),"8")</f>
        <v>8</v>
      </c>
    </row>
    <row r="1359" spans="1:9" ht="15.75" customHeight="1">
      <c r="A1359" s="1">
        <v>1358</v>
      </c>
      <c r="B1359" s="3">
        <v>1359</v>
      </c>
      <c r="C1359" s="3" t="s">
        <v>3955</v>
      </c>
      <c r="D1359" s="3" t="s">
        <v>3956</v>
      </c>
      <c r="E1359" s="3" t="s">
        <v>27</v>
      </c>
      <c r="F1359" s="3">
        <v>0</v>
      </c>
      <c r="I1359" s="4" t="str">
        <f ca="1">IFERROR(__xludf.DUMMYFUNCTION("REGEXREPLACE(F1360,""\D"", """")"),"#VALUE!")</f>
        <v>#VALUE!</v>
      </c>
    </row>
    <row r="1360" spans="1:9" ht="15.75" customHeight="1">
      <c r="A1360" s="1">
        <v>1359</v>
      </c>
      <c r="B1360" s="3">
        <v>1360</v>
      </c>
      <c r="C1360" s="3" t="s">
        <v>3957</v>
      </c>
      <c r="D1360" s="3" t="s">
        <v>3958</v>
      </c>
      <c r="E1360" s="3" t="s">
        <v>27</v>
      </c>
      <c r="F1360" s="3">
        <v>0</v>
      </c>
      <c r="I1360" s="4" t="str">
        <f ca="1">IFERROR(__xludf.DUMMYFUNCTION("REGEXREPLACE(F1361,""\D"", """")"),"#VALUE!")</f>
        <v>#VALUE!</v>
      </c>
    </row>
    <row r="1361" spans="1:9" ht="15.75" customHeight="1">
      <c r="A1361" s="1">
        <v>1360</v>
      </c>
      <c r="B1361" s="3">
        <v>1361</v>
      </c>
      <c r="C1361" s="3" t="s">
        <v>3959</v>
      </c>
      <c r="D1361" s="3" t="s">
        <v>3960</v>
      </c>
      <c r="E1361" s="3" t="s">
        <v>27</v>
      </c>
      <c r="F1361" s="3">
        <v>0</v>
      </c>
      <c r="I1361" s="4" t="str">
        <f ca="1">IFERROR(__xludf.DUMMYFUNCTION("REGEXREPLACE(F1362,""\D"", """")"),"#VALUE!")</f>
        <v>#VALUE!</v>
      </c>
    </row>
    <row r="1362" spans="1:9" ht="15.75" customHeight="1">
      <c r="A1362" s="1">
        <v>1361</v>
      </c>
      <c r="B1362" s="3">
        <v>1362</v>
      </c>
      <c r="C1362" s="3" t="s">
        <v>3961</v>
      </c>
      <c r="D1362" s="3" t="s">
        <v>3962</v>
      </c>
      <c r="E1362" s="3" t="s">
        <v>3963</v>
      </c>
      <c r="F1362" s="3" t="s">
        <v>317</v>
      </c>
      <c r="G1362" s="3">
        <v>19</v>
      </c>
      <c r="H1362" s="3" t="s">
        <v>1183</v>
      </c>
      <c r="I1362" s="4" t="str">
        <f ca="1">IFERROR(__xludf.DUMMYFUNCTION("REGEXREPLACE(F1363,""\D"", """")"),"8")</f>
        <v>8</v>
      </c>
    </row>
    <row r="1363" spans="1:9" ht="15.75" customHeight="1">
      <c r="A1363" s="1">
        <v>1362</v>
      </c>
      <c r="B1363" s="3">
        <v>1363</v>
      </c>
      <c r="C1363" s="3" t="s">
        <v>3964</v>
      </c>
      <c r="D1363" s="3" t="s">
        <v>3965</v>
      </c>
      <c r="E1363" s="3" t="s">
        <v>3966</v>
      </c>
      <c r="F1363" s="3" t="s">
        <v>44</v>
      </c>
      <c r="G1363" s="3">
        <v>7</v>
      </c>
      <c r="H1363" s="3" t="s">
        <v>642</v>
      </c>
      <c r="I1363" s="4" t="str">
        <f ca="1">IFERROR(__xludf.DUMMYFUNCTION("REGEXREPLACE(F1364,""\D"", """")"),"12")</f>
        <v>12</v>
      </c>
    </row>
    <row r="1364" spans="1:9" ht="15.75" customHeight="1">
      <c r="A1364" s="1">
        <v>1363</v>
      </c>
      <c r="B1364" s="3">
        <v>1364</v>
      </c>
      <c r="C1364" s="3" t="s">
        <v>3967</v>
      </c>
      <c r="D1364" s="3" t="s">
        <v>3968</v>
      </c>
      <c r="E1364" s="3" t="s">
        <v>3969</v>
      </c>
      <c r="F1364" s="3" t="s">
        <v>19</v>
      </c>
      <c r="G1364" s="3">
        <v>10</v>
      </c>
      <c r="H1364" s="3" t="s">
        <v>143</v>
      </c>
      <c r="I1364" s="4" t="str">
        <f ca="1">IFERROR(__xludf.DUMMYFUNCTION("REGEXREPLACE(F1365,""\D"", """")"),"7")</f>
        <v>7</v>
      </c>
    </row>
    <row r="1365" spans="1:9" ht="15.75" customHeight="1">
      <c r="A1365" s="1">
        <v>1364</v>
      </c>
      <c r="B1365" s="3">
        <v>1365</v>
      </c>
      <c r="C1365" s="3" t="s">
        <v>3970</v>
      </c>
      <c r="D1365" s="3" t="s">
        <v>3971</v>
      </c>
      <c r="E1365" s="3" t="s">
        <v>3972</v>
      </c>
      <c r="F1365" s="3">
        <v>0</v>
      </c>
      <c r="I1365" s="4" t="str">
        <f ca="1">IFERROR(__xludf.DUMMYFUNCTION("REGEXREPLACE(F1366,""\D"", """")"),"#VALUE!")</f>
        <v>#VALUE!</v>
      </c>
    </row>
    <row r="1366" spans="1:9" ht="15.75" customHeight="1">
      <c r="A1366" s="1">
        <v>1365</v>
      </c>
      <c r="B1366" s="3">
        <v>1366</v>
      </c>
      <c r="C1366" s="3" t="s">
        <v>3973</v>
      </c>
      <c r="D1366" s="3" t="s">
        <v>3974</v>
      </c>
      <c r="E1366" s="3" t="s">
        <v>3975</v>
      </c>
      <c r="F1366" s="3">
        <v>0</v>
      </c>
      <c r="I1366" s="4" t="str">
        <f ca="1">IFERROR(__xludf.DUMMYFUNCTION("REGEXREPLACE(F1367,""\D"", """")"),"#VALUE!")</f>
        <v>#VALUE!</v>
      </c>
    </row>
    <row r="1367" spans="1:9" ht="15.75" customHeight="1">
      <c r="A1367" s="1">
        <v>1366</v>
      </c>
      <c r="B1367" s="3">
        <v>1367</v>
      </c>
      <c r="C1367" s="3" t="s">
        <v>3976</v>
      </c>
      <c r="D1367" s="3" t="s">
        <v>3977</v>
      </c>
      <c r="E1367" s="3" t="s">
        <v>3978</v>
      </c>
      <c r="F1367" s="3">
        <v>0</v>
      </c>
      <c r="I1367" s="4" t="str">
        <f ca="1">IFERROR(__xludf.DUMMYFUNCTION("REGEXREPLACE(F1368,""\D"", """")"),"#VALUE!")</f>
        <v>#VALUE!</v>
      </c>
    </row>
    <row r="1368" spans="1:9" ht="15.75" customHeight="1">
      <c r="A1368" s="1">
        <v>1367</v>
      </c>
      <c r="B1368" s="3">
        <v>1368</v>
      </c>
      <c r="C1368" s="3" t="s">
        <v>3979</v>
      </c>
      <c r="D1368" s="3" t="s">
        <v>3980</v>
      </c>
      <c r="E1368" s="3" t="s">
        <v>3981</v>
      </c>
      <c r="F1368" s="3">
        <v>0</v>
      </c>
      <c r="I1368" s="4" t="str">
        <f ca="1">IFERROR(__xludf.DUMMYFUNCTION("REGEXREPLACE(F1369,""\D"", """")"),"#VALUE!")</f>
        <v>#VALUE!</v>
      </c>
    </row>
    <row r="1369" spans="1:9" ht="15.75" customHeight="1">
      <c r="A1369" s="1">
        <v>1368</v>
      </c>
      <c r="B1369" s="3">
        <v>1369</v>
      </c>
      <c r="C1369" s="3" t="s">
        <v>3982</v>
      </c>
      <c r="D1369" s="3" t="s">
        <v>3983</v>
      </c>
      <c r="E1369" s="3" t="s">
        <v>3984</v>
      </c>
      <c r="F1369" s="3">
        <v>0</v>
      </c>
      <c r="I1369" s="4" t="str">
        <f ca="1">IFERROR(__xludf.DUMMYFUNCTION("REGEXREPLACE(F1370,""\D"", """")"),"#VALUE!")</f>
        <v>#VALUE!</v>
      </c>
    </row>
    <row r="1370" spans="1:9" ht="15.75" customHeight="1">
      <c r="A1370" s="1">
        <v>1369</v>
      </c>
      <c r="B1370" s="3">
        <v>1370</v>
      </c>
      <c r="C1370" s="3" t="s">
        <v>3985</v>
      </c>
      <c r="D1370" s="3" t="s">
        <v>3986</v>
      </c>
      <c r="E1370" s="3" t="s">
        <v>3987</v>
      </c>
      <c r="F1370" s="3">
        <v>0</v>
      </c>
      <c r="I1370" s="4" t="str">
        <f ca="1">IFERROR(__xludf.DUMMYFUNCTION("REGEXREPLACE(F1371,""\D"", """")"),"#VALUE!")</f>
        <v>#VALUE!</v>
      </c>
    </row>
    <row r="1371" spans="1:9" ht="15.75" customHeight="1">
      <c r="A1371" s="1">
        <v>1370</v>
      </c>
      <c r="B1371" s="3">
        <v>1371</v>
      </c>
      <c r="C1371" s="3" t="s">
        <v>3988</v>
      </c>
      <c r="D1371" s="3" t="s">
        <v>3989</v>
      </c>
      <c r="E1371" s="3" t="s">
        <v>3990</v>
      </c>
      <c r="F1371" s="3" t="s">
        <v>88</v>
      </c>
      <c r="G1371" s="3">
        <v>0</v>
      </c>
      <c r="H1371" s="3" t="s">
        <v>241</v>
      </c>
      <c r="I1371" s="4" t="str">
        <f ca="1">IFERROR(__xludf.DUMMYFUNCTION("REGEXREPLACE(F1372,""\D"", """")"),"4")</f>
        <v>4</v>
      </c>
    </row>
    <row r="1372" spans="1:9" ht="15.75" customHeight="1">
      <c r="A1372" s="1">
        <v>1371</v>
      </c>
      <c r="B1372" s="3">
        <v>1372</v>
      </c>
      <c r="C1372" s="3" t="s">
        <v>3991</v>
      </c>
      <c r="D1372" s="3" t="s">
        <v>3992</v>
      </c>
      <c r="E1372" s="3" t="s">
        <v>3993</v>
      </c>
      <c r="F1372" s="3" t="s">
        <v>1172</v>
      </c>
      <c r="G1372" s="3">
        <v>0</v>
      </c>
      <c r="H1372" s="3" t="s">
        <v>200</v>
      </c>
      <c r="I1372" s="4" t="str">
        <f ca="1">IFERROR(__xludf.DUMMYFUNCTION("REGEXREPLACE(F1373,""\D"", """")"),"26")</f>
        <v>26</v>
      </c>
    </row>
    <row r="1373" spans="1:9" ht="15.75" customHeight="1">
      <c r="A1373" s="1">
        <v>1372</v>
      </c>
      <c r="B1373" s="3">
        <v>1373</v>
      </c>
      <c r="C1373" s="3" t="s">
        <v>3994</v>
      </c>
      <c r="D1373" s="3" t="s">
        <v>3995</v>
      </c>
      <c r="E1373" s="3" t="s">
        <v>2901</v>
      </c>
      <c r="F1373" s="3">
        <v>0</v>
      </c>
      <c r="I1373" s="4" t="str">
        <f ca="1">IFERROR(__xludf.DUMMYFUNCTION("REGEXREPLACE(F1374,""\D"", """")"),"#VALUE!")</f>
        <v>#VALUE!</v>
      </c>
    </row>
    <row r="1374" spans="1:9" ht="15.75" customHeight="1">
      <c r="A1374" s="1">
        <v>1373</v>
      </c>
      <c r="B1374" s="3">
        <v>1374</v>
      </c>
      <c r="C1374" s="3" t="s">
        <v>3996</v>
      </c>
      <c r="D1374" s="3" t="s">
        <v>3997</v>
      </c>
      <c r="E1374" s="3" t="s">
        <v>3998</v>
      </c>
      <c r="F1374" s="3" t="s">
        <v>39</v>
      </c>
      <c r="G1374" s="3">
        <v>39</v>
      </c>
      <c r="H1374" s="3" t="s">
        <v>340</v>
      </c>
      <c r="I1374" s="4" t="str">
        <f ca="1">IFERROR(__xludf.DUMMYFUNCTION("REGEXREPLACE(F1375,""\D"", """")"),"14")</f>
        <v>14</v>
      </c>
    </row>
    <row r="1375" spans="1:9" ht="15.75" customHeight="1">
      <c r="A1375" s="1">
        <v>1374</v>
      </c>
      <c r="B1375" s="3">
        <v>1375</v>
      </c>
      <c r="C1375" s="3" t="s">
        <v>3999</v>
      </c>
      <c r="D1375" s="3" t="s">
        <v>4000</v>
      </c>
      <c r="E1375" s="3" t="s">
        <v>4001</v>
      </c>
      <c r="F1375" s="3" t="s">
        <v>61</v>
      </c>
      <c r="G1375" s="3">
        <v>4</v>
      </c>
      <c r="H1375" s="3" t="s">
        <v>72</v>
      </c>
      <c r="I1375" s="4" t="str">
        <f ca="1">IFERROR(__xludf.DUMMYFUNCTION("REGEXREPLACE(F1376,""\D"", """")"),"5")</f>
        <v>5</v>
      </c>
    </row>
    <row r="1376" spans="1:9" ht="15.75" customHeight="1">
      <c r="A1376" s="1">
        <v>1375</v>
      </c>
      <c r="B1376" s="3">
        <v>1376</v>
      </c>
      <c r="C1376" s="3" t="s">
        <v>4002</v>
      </c>
      <c r="D1376" s="3" t="s">
        <v>4003</v>
      </c>
      <c r="E1376" s="3" t="s">
        <v>27</v>
      </c>
      <c r="F1376" s="3">
        <v>0</v>
      </c>
      <c r="I1376" s="4" t="str">
        <f ca="1">IFERROR(__xludf.DUMMYFUNCTION("REGEXREPLACE(F1377,""\D"", """")"),"#VALUE!")</f>
        <v>#VALUE!</v>
      </c>
    </row>
    <row r="1377" spans="1:9" ht="15.75" customHeight="1">
      <c r="A1377" s="1">
        <v>1376</v>
      </c>
      <c r="B1377" s="3">
        <v>1377</v>
      </c>
      <c r="C1377" s="3" t="s">
        <v>4004</v>
      </c>
      <c r="D1377" s="3" t="s">
        <v>4005</v>
      </c>
      <c r="E1377" s="3" t="s">
        <v>4006</v>
      </c>
      <c r="F1377" s="3">
        <v>0</v>
      </c>
      <c r="I1377" s="4" t="str">
        <f ca="1">IFERROR(__xludf.DUMMYFUNCTION("REGEXREPLACE(F1378,""\D"", """")"),"#VALUE!")</f>
        <v>#VALUE!</v>
      </c>
    </row>
    <row r="1378" spans="1:9" ht="15.75" customHeight="1">
      <c r="A1378" s="1">
        <v>1377</v>
      </c>
      <c r="B1378" s="3">
        <v>1378</v>
      </c>
      <c r="C1378" s="3" t="s">
        <v>4007</v>
      </c>
      <c r="D1378" s="3" t="s">
        <v>4008</v>
      </c>
      <c r="E1378" s="3" t="s">
        <v>4009</v>
      </c>
      <c r="F1378" s="3" t="s">
        <v>812</v>
      </c>
      <c r="G1378" s="3">
        <v>3</v>
      </c>
      <c r="H1378" s="3" t="s">
        <v>715</v>
      </c>
      <c r="I1378" s="4" t="str">
        <f ca="1">IFERROR(__xludf.DUMMYFUNCTION("REGEXREPLACE(F1379,""\D"", """")"),"11")</f>
        <v>11</v>
      </c>
    </row>
    <row r="1379" spans="1:9" ht="15.75" customHeight="1">
      <c r="A1379" s="1">
        <v>1378</v>
      </c>
      <c r="B1379" s="3">
        <v>1379</v>
      </c>
      <c r="C1379" s="3" t="s">
        <v>4010</v>
      </c>
      <c r="D1379" s="3" t="s">
        <v>4011</v>
      </c>
      <c r="E1379" s="3" t="s">
        <v>4012</v>
      </c>
      <c r="F1379" s="3">
        <v>0</v>
      </c>
      <c r="I1379" s="4" t="str">
        <f ca="1">IFERROR(__xludf.DUMMYFUNCTION("REGEXREPLACE(F1380,""\D"", """")"),"#VALUE!")</f>
        <v>#VALUE!</v>
      </c>
    </row>
    <row r="1380" spans="1:9" ht="15.75" customHeight="1">
      <c r="A1380" s="1">
        <v>1379</v>
      </c>
      <c r="B1380" s="3">
        <v>1380</v>
      </c>
      <c r="C1380" s="3" t="s">
        <v>4013</v>
      </c>
      <c r="D1380" s="3" t="s">
        <v>4014</v>
      </c>
      <c r="E1380" s="3" t="s">
        <v>27</v>
      </c>
      <c r="F1380" s="3">
        <v>0</v>
      </c>
      <c r="I1380" s="4" t="str">
        <f ca="1">IFERROR(__xludf.DUMMYFUNCTION("REGEXREPLACE(F1381,""\D"", """")"),"#VALUE!")</f>
        <v>#VALUE!</v>
      </c>
    </row>
    <row r="1381" spans="1:9" ht="15.75" customHeight="1">
      <c r="A1381" s="1">
        <v>1380</v>
      </c>
      <c r="B1381" s="3">
        <v>1381</v>
      </c>
      <c r="C1381" s="3" t="s">
        <v>4015</v>
      </c>
      <c r="D1381" s="3" t="s">
        <v>4016</v>
      </c>
      <c r="E1381" s="3" t="s">
        <v>27</v>
      </c>
      <c r="F1381" s="3">
        <v>0</v>
      </c>
      <c r="I1381" s="4" t="str">
        <f ca="1">IFERROR(__xludf.DUMMYFUNCTION("REGEXREPLACE(F1382,""\D"", """")"),"#VALUE!")</f>
        <v>#VALUE!</v>
      </c>
    </row>
    <row r="1382" spans="1:9" ht="15.75" customHeight="1">
      <c r="A1382" s="1">
        <v>1381</v>
      </c>
      <c r="B1382" s="3">
        <v>1382</v>
      </c>
      <c r="C1382" s="3" t="s">
        <v>4017</v>
      </c>
      <c r="D1382" s="3" t="s">
        <v>4018</v>
      </c>
      <c r="E1382" s="3" t="s">
        <v>4019</v>
      </c>
      <c r="F1382" s="3">
        <v>0</v>
      </c>
      <c r="I1382" s="4" t="str">
        <f ca="1">IFERROR(__xludf.DUMMYFUNCTION("REGEXREPLACE(F1383,""\D"", """")"),"#VALUE!")</f>
        <v>#VALUE!</v>
      </c>
    </row>
    <row r="1383" spans="1:9" ht="15.75" customHeight="1">
      <c r="A1383" s="1">
        <v>1382</v>
      </c>
      <c r="B1383" s="3">
        <v>1383</v>
      </c>
      <c r="C1383" s="3" t="s">
        <v>4020</v>
      </c>
      <c r="D1383" s="3" t="s">
        <v>4021</v>
      </c>
      <c r="E1383" s="3" t="s">
        <v>4022</v>
      </c>
      <c r="F1383" s="3">
        <v>0</v>
      </c>
      <c r="I1383" s="4" t="str">
        <f ca="1">IFERROR(__xludf.DUMMYFUNCTION("REGEXREPLACE(F1384,""\D"", """")"),"#VALUE!")</f>
        <v>#VALUE!</v>
      </c>
    </row>
    <row r="1384" spans="1:9" ht="15.75" customHeight="1">
      <c r="A1384" s="1">
        <v>1383</v>
      </c>
      <c r="B1384" s="3">
        <v>1384</v>
      </c>
      <c r="C1384" s="3" t="s">
        <v>4023</v>
      </c>
      <c r="D1384" s="3" t="s">
        <v>4024</v>
      </c>
      <c r="E1384" s="3" t="s">
        <v>4025</v>
      </c>
      <c r="F1384" s="3" t="s">
        <v>457</v>
      </c>
      <c r="G1384" s="3">
        <v>8</v>
      </c>
      <c r="H1384" s="3" t="s">
        <v>1071</v>
      </c>
      <c r="I1384" s="4" t="str">
        <f ca="1">IFERROR(__xludf.DUMMYFUNCTION("REGEXREPLACE(F1385,""\D"", """")"),"16")</f>
        <v>16</v>
      </c>
    </row>
    <row r="1385" spans="1:9" ht="15.75" customHeight="1">
      <c r="A1385" s="1">
        <v>1384</v>
      </c>
      <c r="B1385" s="3">
        <v>1385</v>
      </c>
      <c r="C1385" s="3" t="s">
        <v>4026</v>
      </c>
      <c r="D1385" s="3" t="s">
        <v>4027</v>
      </c>
      <c r="E1385" s="3" t="s">
        <v>27</v>
      </c>
      <c r="F1385" s="3">
        <v>0</v>
      </c>
      <c r="I1385" s="4" t="str">
        <f ca="1">IFERROR(__xludf.DUMMYFUNCTION("REGEXREPLACE(F1386,""\D"", """")"),"#VALUE!")</f>
        <v>#VALUE!</v>
      </c>
    </row>
    <row r="1386" spans="1:9" ht="15.75" customHeight="1">
      <c r="A1386" s="1">
        <v>1385</v>
      </c>
      <c r="B1386" s="3">
        <v>1386</v>
      </c>
      <c r="C1386" s="3" t="s">
        <v>4028</v>
      </c>
      <c r="D1386" s="3" t="s">
        <v>4029</v>
      </c>
      <c r="E1386" s="3" t="s">
        <v>4030</v>
      </c>
      <c r="F1386" s="3" t="s">
        <v>303</v>
      </c>
      <c r="G1386" s="3">
        <v>3</v>
      </c>
      <c r="H1386" s="3" t="s">
        <v>72</v>
      </c>
      <c r="I1386" s="4" t="str">
        <f ca="1">IFERROR(__xludf.DUMMYFUNCTION("REGEXREPLACE(F1387,""\D"", """")"),"6")</f>
        <v>6</v>
      </c>
    </row>
    <row r="1387" spans="1:9" ht="15.75" customHeight="1">
      <c r="A1387" s="1">
        <v>1386</v>
      </c>
      <c r="B1387" s="3">
        <v>1387</v>
      </c>
      <c r="C1387" s="3" t="s">
        <v>4031</v>
      </c>
      <c r="D1387" s="3" t="s">
        <v>4032</v>
      </c>
      <c r="E1387" s="3" t="s">
        <v>4033</v>
      </c>
      <c r="F1387" s="3" t="s">
        <v>39</v>
      </c>
      <c r="G1387" s="3">
        <v>0</v>
      </c>
      <c r="H1387" s="3" t="s">
        <v>715</v>
      </c>
      <c r="I1387" s="4" t="str">
        <f ca="1">IFERROR(__xludf.DUMMYFUNCTION("REGEXREPLACE(F1388,""\D"", """")"),"14")</f>
        <v>14</v>
      </c>
    </row>
    <row r="1388" spans="1:9" ht="15.75" customHeight="1">
      <c r="A1388" s="1">
        <v>1387</v>
      </c>
      <c r="B1388" s="3">
        <v>1388</v>
      </c>
      <c r="C1388" s="3" t="s">
        <v>4034</v>
      </c>
      <c r="D1388" s="3" t="s">
        <v>4035</v>
      </c>
      <c r="E1388" s="3" t="s">
        <v>4036</v>
      </c>
      <c r="F1388" s="3" t="s">
        <v>559</v>
      </c>
      <c r="G1388" s="3">
        <v>11</v>
      </c>
      <c r="H1388" s="3" t="s">
        <v>291</v>
      </c>
      <c r="I1388" s="4" t="str">
        <f ca="1">IFERROR(__xludf.DUMMYFUNCTION("REGEXREPLACE(F1389,""\D"", """")"),"19")</f>
        <v>19</v>
      </c>
    </row>
    <row r="1389" spans="1:9" ht="15.75" customHeight="1">
      <c r="A1389" s="1">
        <v>1388</v>
      </c>
      <c r="B1389" s="3">
        <v>1389</v>
      </c>
      <c r="C1389" s="3" t="s">
        <v>4037</v>
      </c>
      <c r="D1389" s="3" t="s">
        <v>4038</v>
      </c>
      <c r="E1389" s="3" t="s">
        <v>4039</v>
      </c>
      <c r="F1389" s="3">
        <v>0</v>
      </c>
      <c r="I1389" s="4" t="str">
        <f ca="1">IFERROR(__xludf.DUMMYFUNCTION("REGEXREPLACE(F1390,""\D"", """")"),"#VALUE!")</f>
        <v>#VALUE!</v>
      </c>
    </row>
    <row r="1390" spans="1:9" ht="15.75" customHeight="1">
      <c r="A1390" s="1">
        <v>1389</v>
      </c>
      <c r="B1390" s="3">
        <v>1390</v>
      </c>
      <c r="C1390" s="3" t="s">
        <v>4040</v>
      </c>
      <c r="D1390" s="3" t="s">
        <v>4041</v>
      </c>
      <c r="E1390" s="3" t="s">
        <v>4042</v>
      </c>
      <c r="F1390" s="3">
        <v>0</v>
      </c>
      <c r="I1390" s="4" t="str">
        <f ca="1">IFERROR(__xludf.DUMMYFUNCTION("REGEXREPLACE(F1391,""\D"", """")"),"#VALUE!")</f>
        <v>#VALUE!</v>
      </c>
    </row>
    <row r="1391" spans="1:9" ht="15.75" customHeight="1">
      <c r="A1391" s="1">
        <v>1390</v>
      </c>
      <c r="B1391" s="3">
        <v>1391</v>
      </c>
      <c r="C1391" s="3" t="s">
        <v>4043</v>
      </c>
      <c r="D1391" s="3" t="s">
        <v>4044</v>
      </c>
      <c r="E1391" s="3" t="s">
        <v>4045</v>
      </c>
      <c r="F1391" s="3" t="s">
        <v>96</v>
      </c>
      <c r="G1391" s="3">
        <v>1</v>
      </c>
      <c r="H1391" s="3" t="s">
        <v>12</v>
      </c>
      <c r="I1391" s="4" t="str">
        <f ca="1">IFERROR(__xludf.DUMMYFUNCTION("REGEXREPLACE(F1392,""\D"", """")"),"9")</f>
        <v>9</v>
      </c>
    </row>
    <row r="1392" spans="1:9" ht="15.75" customHeight="1">
      <c r="A1392" s="1">
        <v>1391</v>
      </c>
      <c r="B1392" s="3">
        <v>1392</v>
      </c>
      <c r="C1392" s="3" t="s">
        <v>4046</v>
      </c>
      <c r="D1392" s="3" t="s">
        <v>4047</v>
      </c>
      <c r="E1392" s="3" t="s">
        <v>4048</v>
      </c>
      <c r="F1392" s="3" t="s">
        <v>88</v>
      </c>
      <c r="G1392" s="3">
        <v>15</v>
      </c>
      <c r="H1392" s="3" t="s">
        <v>642</v>
      </c>
      <c r="I1392" s="4" t="str">
        <f ca="1">IFERROR(__xludf.DUMMYFUNCTION("REGEXREPLACE(F1393,""\D"", """")"),"4")</f>
        <v>4</v>
      </c>
    </row>
    <row r="1393" spans="1:9" ht="15.75" customHeight="1">
      <c r="A1393" s="1">
        <v>1392</v>
      </c>
      <c r="B1393" s="3">
        <v>1393</v>
      </c>
      <c r="C1393" s="3" t="s">
        <v>4049</v>
      </c>
      <c r="D1393" s="3" t="s">
        <v>4050</v>
      </c>
      <c r="E1393" s="3" t="s">
        <v>4051</v>
      </c>
      <c r="F1393" s="3">
        <v>0</v>
      </c>
      <c r="I1393" s="4" t="str">
        <f ca="1">IFERROR(__xludf.DUMMYFUNCTION("REGEXREPLACE(F1394,""\D"", """")"),"#VALUE!")</f>
        <v>#VALUE!</v>
      </c>
    </row>
    <row r="1394" spans="1:9" ht="15.75" customHeight="1">
      <c r="A1394" s="1">
        <v>1393</v>
      </c>
      <c r="B1394" s="3">
        <v>1394</v>
      </c>
      <c r="C1394" s="3" t="s">
        <v>4052</v>
      </c>
      <c r="D1394" s="3" t="s">
        <v>4053</v>
      </c>
      <c r="E1394" s="3" t="s">
        <v>4054</v>
      </c>
      <c r="F1394" s="3" t="s">
        <v>11</v>
      </c>
      <c r="G1394" s="3">
        <v>7</v>
      </c>
      <c r="H1394" s="3" t="s">
        <v>12</v>
      </c>
      <c r="I1394" s="4" t="str">
        <f ca="1">IFERROR(__xludf.DUMMYFUNCTION("REGEXREPLACE(F1395,""\D"", """")"),"3")</f>
        <v>3</v>
      </c>
    </row>
    <row r="1395" spans="1:9" ht="15.75" customHeight="1">
      <c r="A1395" s="1">
        <v>1394</v>
      </c>
      <c r="B1395" s="3">
        <v>1395</v>
      </c>
      <c r="C1395" s="3" t="s">
        <v>4055</v>
      </c>
      <c r="D1395" s="3" t="s">
        <v>4056</v>
      </c>
      <c r="E1395" s="3" t="s">
        <v>27</v>
      </c>
      <c r="F1395" s="3">
        <v>0</v>
      </c>
      <c r="I1395" s="4" t="str">
        <f ca="1">IFERROR(__xludf.DUMMYFUNCTION("REGEXREPLACE(F1396,""\D"", """")"),"#VALUE!")</f>
        <v>#VALUE!</v>
      </c>
    </row>
    <row r="1396" spans="1:9" ht="15.75" customHeight="1">
      <c r="A1396" s="1">
        <v>1395</v>
      </c>
      <c r="B1396" s="3">
        <v>1396</v>
      </c>
      <c r="C1396" s="3" t="s">
        <v>4057</v>
      </c>
      <c r="D1396" s="3" t="s">
        <v>4058</v>
      </c>
      <c r="E1396" s="3" t="s">
        <v>4059</v>
      </c>
      <c r="F1396" s="3" t="s">
        <v>386</v>
      </c>
      <c r="G1396" s="3">
        <v>1</v>
      </c>
      <c r="H1396" s="3" t="s">
        <v>498</v>
      </c>
      <c r="I1396" s="4" t="str">
        <f ca="1">IFERROR(__xludf.DUMMYFUNCTION("REGEXREPLACE(F1397,""\D"", """")"),"22")</f>
        <v>22</v>
      </c>
    </row>
    <row r="1397" spans="1:9" ht="15.75" customHeight="1">
      <c r="A1397" s="1">
        <v>1396</v>
      </c>
      <c r="B1397" s="3">
        <v>1397</v>
      </c>
      <c r="C1397" s="3" t="s">
        <v>4060</v>
      </c>
      <c r="D1397" s="3" t="s">
        <v>4061</v>
      </c>
      <c r="E1397" s="3" t="s">
        <v>27</v>
      </c>
      <c r="F1397" s="3">
        <v>0</v>
      </c>
      <c r="I1397" s="4" t="str">
        <f ca="1">IFERROR(__xludf.DUMMYFUNCTION("REGEXREPLACE(F1398,""\D"", """")"),"#VALUE!")</f>
        <v>#VALUE!</v>
      </c>
    </row>
    <row r="1398" spans="1:9" ht="15.75" customHeight="1">
      <c r="A1398" s="1">
        <v>1397</v>
      </c>
      <c r="B1398" s="3">
        <v>1398</v>
      </c>
      <c r="C1398" s="3" t="s">
        <v>4062</v>
      </c>
      <c r="D1398" s="3" t="s">
        <v>4063</v>
      </c>
      <c r="E1398" s="3" t="s">
        <v>4064</v>
      </c>
      <c r="F1398" s="3">
        <v>0</v>
      </c>
      <c r="I1398" s="4" t="str">
        <f ca="1">IFERROR(__xludf.DUMMYFUNCTION("REGEXREPLACE(F1399,""\D"", """")"),"#VALUE!")</f>
        <v>#VALUE!</v>
      </c>
    </row>
    <row r="1399" spans="1:9" ht="15.75" customHeight="1">
      <c r="A1399" s="1">
        <v>1398</v>
      </c>
      <c r="B1399" s="3">
        <v>1399</v>
      </c>
      <c r="C1399" s="3" t="s">
        <v>4065</v>
      </c>
      <c r="D1399" s="3" t="s">
        <v>4066</v>
      </c>
      <c r="E1399" s="3" t="s">
        <v>27</v>
      </c>
      <c r="F1399" s="3">
        <v>0</v>
      </c>
      <c r="I1399" s="4" t="str">
        <f ca="1">IFERROR(__xludf.DUMMYFUNCTION("REGEXREPLACE(F1400,""\D"", """")"),"#VALUE!")</f>
        <v>#VALUE!</v>
      </c>
    </row>
    <row r="1400" spans="1:9" ht="15.75" customHeight="1">
      <c r="A1400" s="1">
        <v>1399</v>
      </c>
      <c r="B1400" s="3">
        <v>1400</v>
      </c>
      <c r="C1400" s="3" t="s">
        <v>4067</v>
      </c>
      <c r="D1400" s="3" t="s">
        <v>4068</v>
      </c>
      <c r="E1400" s="3" t="s">
        <v>4069</v>
      </c>
      <c r="F1400" s="3">
        <v>0</v>
      </c>
      <c r="I1400" s="4" t="str">
        <f ca="1">IFERROR(__xludf.DUMMYFUNCTION("REGEXREPLACE(F1401,""\D"", """")"),"#VALUE!")</f>
        <v>#VALUE!</v>
      </c>
    </row>
    <row r="1401" spans="1:9" ht="15.75" customHeight="1">
      <c r="A1401" s="1">
        <v>1400</v>
      </c>
      <c r="B1401" s="3">
        <v>1401</v>
      </c>
      <c r="C1401" s="3" t="s">
        <v>4070</v>
      </c>
      <c r="D1401" s="3" t="s">
        <v>4071</v>
      </c>
      <c r="E1401" s="3" t="s">
        <v>27</v>
      </c>
      <c r="F1401" s="3">
        <v>0</v>
      </c>
      <c r="I1401" s="4" t="str">
        <f ca="1">IFERROR(__xludf.DUMMYFUNCTION("REGEXREPLACE(F1402,""\D"", """")"),"#VALUE!")</f>
        <v>#VALUE!</v>
      </c>
    </row>
    <row r="1402" spans="1:9" ht="15.75" customHeight="1">
      <c r="A1402" s="1">
        <v>1401</v>
      </c>
      <c r="B1402" s="3">
        <v>1402</v>
      </c>
      <c r="C1402" s="3" t="s">
        <v>4072</v>
      </c>
      <c r="D1402" s="3" t="s">
        <v>4073</v>
      </c>
      <c r="E1402" s="3" t="s">
        <v>27</v>
      </c>
      <c r="F1402" s="3">
        <v>0</v>
      </c>
      <c r="I1402" s="4" t="str">
        <f ca="1">IFERROR(__xludf.DUMMYFUNCTION("REGEXREPLACE(F1403,""\D"", """")"),"#VALUE!")</f>
        <v>#VALUE!</v>
      </c>
    </row>
    <row r="1403" spans="1:9" ht="15.75" customHeight="1">
      <c r="A1403" s="1">
        <v>1402</v>
      </c>
      <c r="B1403" s="3">
        <v>1403</v>
      </c>
      <c r="C1403" s="3" t="s">
        <v>4074</v>
      </c>
      <c r="D1403" s="3" t="s">
        <v>4075</v>
      </c>
      <c r="E1403" s="3" t="s">
        <v>4076</v>
      </c>
      <c r="F1403" s="3" t="s">
        <v>61</v>
      </c>
      <c r="G1403" s="3">
        <v>3</v>
      </c>
      <c r="H1403" s="3" t="s">
        <v>394</v>
      </c>
      <c r="I1403" s="4" t="str">
        <f ca="1">IFERROR(__xludf.DUMMYFUNCTION("REGEXREPLACE(F1404,""\D"", """")"),"5")</f>
        <v>5</v>
      </c>
    </row>
    <row r="1404" spans="1:9" ht="15.75" customHeight="1">
      <c r="A1404" s="1">
        <v>1403</v>
      </c>
      <c r="B1404" s="3">
        <v>1404</v>
      </c>
      <c r="C1404" s="3" t="s">
        <v>4077</v>
      </c>
      <c r="D1404" s="3" t="s">
        <v>4078</v>
      </c>
      <c r="E1404" s="3" t="s">
        <v>4079</v>
      </c>
      <c r="F1404" s="3" t="s">
        <v>317</v>
      </c>
      <c r="G1404" s="3">
        <v>1</v>
      </c>
      <c r="H1404" s="3" t="s">
        <v>72</v>
      </c>
      <c r="I1404" s="4" t="str">
        <f ca="1">IFERROR(__xludf.DUMMYFUNCTION("REGEXREPLACE(F1405,""\D"", """")"),"8")</f>
        <v>8</v>
      </c>
    </row>
    <row r="1405" spans="1:9" ht="15.75" customHeight="1">
      <c r="A1405" s="1">
        <v>1404</v>
      </c>
      <c r="B1405" s="3">
        <v>1405</v>
      </c>
      <c r="C1405" s="3" t="s">
        <v>4080</v>
      </c>
      <c r="D1405" s="3" t="s">
        <v>4081</v>
      </c>
      <c r="E1405" s="3" t="s">
        <v>4082</v>
      </c>
      <c r="F1405" s="3">
        <v>0</v>
      </c>
      <c r="I1405" s="4" t="str">
        <f ca="1">IFERROR(__xludf.DUMMYFUNCTION("REGEXREPLACE(F1406,""\D"", """")"),"#VALUE!")</f>
        <v>#VALUE!</v>
      </c>
    </row>
    <row r="1406" spans="1:9" ht="15.75" customHeight="1">
      <c r="A1406" s="1">
        <v>1405</v>
      </c>
      <c r="B1406" s="3">
        <v>1406</v>
      </c>
      <c r="C1406" s="3" t="s">
        <v>4083</v>
      </c>
      <c r="D1406" s="3" t="s">
        <v>4084</v>
      </c>
      <c r="E1406" s="3" t="s">
        <v>27</v>
      </c>
      <c r="F1406" s="3">
        <v>0</v>
      </c>
      <c r="I1406" s="4" t="str">
        <f ca="1">IFERROR(__xludf.DUMMYFUNCTION("REGEXREPLACE(F1407,""\D"", """")"),"#VALUE!")</f>
        <v>#VALUE!</v>
      </c>
    </row>
    <row r="1407" spans="1:9" ht="15.75" customHeight="1">
      <c r="A1407" s="1">
        <v>1406</v>
      </c>
      <c r="B1407" s="3">
        <v>1407</v>
      </c>
      <c r="C1407" s="3" t="s">
        <v>4085</v>
      </c>
      <c r="D1407" s="3" t="s">
        <v>4086</v>
      </c>
      <c r="E1407" s="3" t="s">
        <v>4087</v>
      </c>
      <c r="F1407" s="3">
        <v>0</v>
      </c>
      <c r="I1407" s="4" t="str">
        <f ca="1">IFERROR(__xludf.DUMMYFUNCTION("REGEXREPLACE(F1408,""\D"", """")"),"#VALUE!")</f>
        <v>#VALUE!</v>
      </c>
    </row>
    <row r="1408" spans="1:9" ht="15.75" customHeight="1">
      <c r="A1408" s="1">
        <v>1407</v>
      </c>
      <c r="B1408" s="3">
        <v>1408</v>
      </c>
      <c r="C1408" s="3" t="s">
        <v>4088</v>
      </c>
      <c r="D1408" s="3" t="s">
        <v>4089</v>
      </c>
      <c r="E1408" s="3" t="s">
        <v>4090</v>
      </c>
      <c r="F1408" s="3" t="s">
        <v>812</v>
      </c>
      <c r="G1408" s="3">
        <v>1</v>
      </c>
      <c r="H1408" s="3" t="s">
        <v>248</v>
      </c>
      <c r="I1408" s="4" t="str">
        <f ca="1">IFERROR(__xludf.DUMMYFUNCTION("REGEXREPLACE(F1409,""\D"", """")"),"11")</f>
        <v>11</v>
      </c>
    </row>
    <row r="1409" spans="1:9" ht="15.75" customHeight="1">
      <c r="A1409" s="1">
        <v>1408</v>
      </c>
      <c r="B1409" s="3">
        <v>1409</v>
      </c>
      <c r="C1409" s="3" t="s">
        <v>4091</v>
      </c>
      <c r="D1409" s="3" t="s">
        <v>4092</v>
      </c>
      <c r="E1409" s="3" t="s">
        <v>4093</v>
      </c>
      <c r="F1409" s="3">
        <v>0</v>
      </c>
      <c r="I1409" s="4" t="str">
        <f ca="1">IFERROR(__xludf.DUMMYFUNCTION("REGEXREPLACE(F1410,""\D"", """")"),"#VALUE!")</f>
        <v>#VALUE!</v>
      </c>
    </row>
    <row r="1410" spans="1:9" ht="15.75" customHeight="1">
      <c r="A1410" s="1">
        <v>1409</v>
      </c>
      <c r="B1410" s="3">
        <v>1410</v>
      </c>
      <c r="C1410" s="3" t="s">
        <v>4094</v>
      </c>
      <c r="D1410" s="3" t="s">
        <v>4095</v>
      </c>
      <c r="E1410" s="3" t="s">
        <v>27</v>
      </c>
      <c r="F1410" s="3">
        <v>0</v>
      </c>
      <c r="I1410" s="4" t="str">
        <f ca="1">IFERROR(__xludf.DUMMYFUNCTION("REGEXREPLACE(F1411,""\D"", """")"),"#VALUE!")</f>
        <v>#VALUE!</v>
      </c>
    </row>
    <row r="1411" spans="1:9" ht="15.75" customHeight="1">
      <c r="A1411" s="1">
        <v>1410</v>
      </c>
      <c r="B1411" s="3">
        <v>1411</v>
      </c>
      <c r="C1411" s="3" t="s">
        <v>4096</v>
      </c>
      <c r="D1411" s="3" t="s">
        <v>4097</v>
      </c>
      <c r="E1411" s="3" t="s">
        <v>4098</v>
      </c>
      <c r="F1411" s="3" t="s">
        <v>3233</v>
      </c>
      <c r="G1411" s="3">
        <v>1</v>
      </c>
      <c r="H1411" s="3" t="s">
        <v>892</v>
      </c>
      <c r="I1411" s="4" t="str">
        <f ca="1">IFERROR(__xludf.DUMMYFUNCTION("REGEXREPLACE(F1412,""\D"", """")"),"1")</f>
        <v>1</v>
      </c>
    </row>
    <row r="1412" spans="1:9" ht="15.75" customHeight="1">
      <c r="A1412" s="1">
        <v>1411</v>
      </c>
      <c r="B1412" s="3">
        <v>1412</v>
      </c>
      <c r="C1412" s="3" t="s">
        <v>4099</v>
      </c>
      <c r="D1412" s="3" t="s">
        <v>4100</v>
      </c>
      <c r="E1412" s="3" t="s">
        <v>4101</v>
      </c>
      <c r="F1412" s="3" t="s">
        <v>39</v>
      </c>
      <c r="G1412" s="3">
        <v>5</v>
      </c>
      <c r="H1412" s="3" t="s">
        <v>642</v>
      </c>
      <c r="I1412" s="4" t="str">
        <f ca="1">IFERROR(__xludf.DUMMYFUNCTION("REGEXREPLACE(F1413,""\D"", """")"),"14")</f>
        <v>14</v>
      </c>
    </row>
    <row r="1413" spans="1:9" ht="15.75" customHeight="1">
      <c r="A1413" s="1">
        <v>1412</v>
      </c>
      <c r="B1413" s="3">
        <v>1413</v>
      </c>
      <c r="C1413" s="3" t="s">
        <v>4102</v>
      </c>
      <c r="D1413" s="3" t="s">
        <v>4103</v>
      </c>
      <c r="E1413" s="3" t="s">
        <v>4104</v>
      </c>
      <c r="F1413" s="3">
        <v>0</v>
      </c>
      <c r="I1413" s="4" t="str">
        <f ca="1">IFERROR(__xludf.DUMMYFUNCTION("REGEXREPLACE(F1414,""\D"", """")"),"#VALUE!")</f>
        <v>#VALUE!</v>
      </c>
    </row>
    <row r="1414" spans="1:9" ht="15.75" customHeight="1">
      <c r="A1414" s="1">
        <v>1413</v>
      </c>
      <c r="B1414" s="3">
        <v>1414</v>
      </c>
      <c r="C1414" s="3" t="s">
        <v>4105</v>
      </c>
      <c r="D1414" s="3" t="s">
        <v>4106</v>
      </c>
      <c r="E1414" s="3" t="s">
        <v>4107</v>
      </c>
      <c r="F1414" s="3" t="s">
        <v>11</v>
      </c>
      <c r="G1414" s="3">
        <v>6</v>
      </c>
      <c r="H1414" s="3" t="s">
        <v>72</v>
      </c>
      <c r="I1414" s="4" t="str">
        <f ca="1">IFERROR(__xludf.DUMMYFUNCTION("REGEXREPLACE(F1415,""\D"", """")"),"3")</f>
        <v>3</v>
      </c>
    </row>
    <row r="1415" spans="1:9" ht="15.75" customHeight="1">
      <c r="A1415" s="1">
        <v>1414</v>
      </c>
      <c r="B1415" s="3">
        <v>1415</v>
      </c>
      <c r="C1415" s="3" t="s">
        <v>4108</v>
      </c>
      <c r="D1415" s="3" t="s">
        <v>4109</v>
      </c>
      <c r="E1415" s="3" t="s">
        <v>27</v>
      </c>
      <c r="F1415" s="3">
        <v>0</v>
      </c>
      <c r="I1415" s="4" t="str">
        <f ca="1">IFERROR(__xludf.DUMMYFUNCTION("REGEXREPLACE(F1416,""\D"", """")"),"#VALUE!")</f>
        <v>#VALUE!</v>
      </c>
    </row>
    <row r="1416" spans="1:9" ht="15.75" customHeight="1">
      <c r="A1416" s="1">
        <v>1415</v>
      </c>
      <c r="B1416" s="3">
        <v>1416</v>
      </c>
      <c r="C1416" s="3" t="s">
        <v>4110</v>
      </c>
      <c r="D1416" s="3" t="s">
        <v>4111</v>
      </c>
      <c r="E1416" s="3" t="s">
        <v>27</v>
      </c>
      <c r="F1416" s="3">
        <v>0</v>
      </c>
      <c r="I1416" s="4" t="str">
        <f ca="1">IFERROR(__xludf.DUMMYFUNCTION("REGEXREPLACE(F1417,""\D"", """")"),"#VALUE!")</f>
        <v>#VALUE!</v>
      </c>
    </row>
    <row r="1417" spans="1:9" ht="15.75" customHeight="1">
      <c r="A1417" s="1">
        <v>1416</v>
      </c>
      <c r="B1417" s="3">
        <v>1417</v>
      </c>
      <c r="C1417" s="3" t="s">
        <v>4112</v>
      </c>
      <c r="D1417" s="3" t="s">
        <v>4113</v>
      </c>
      <c r="E1417" s="3" t="s">
        <v>27</v>
      </c>
      <c r="F1417" s="3">
        <v>0</v>
      </c>
      <c r="I1417" s="4" t="str">
        <f ca="1">IFERROR(__xludf.DUMMYFUNCTION("REGEXREPLACE(F1418,""\D"", """")"),"#VALUE!")</f>
        <v>#VALUE!</v>
      </c>
    </row>
    <row r="1418" spans="1:9" ht="15.75" customHeight="1">
      <c r="A1418" s="1">
        <v>1417</v>
      </c>
      <c r="B1418" s="3">
        <v>1418</v>
      </c>
      <c r="C1418" s="3" t="s">
        <v>4114</v>
      </c>
      <c r="D1418" s="3" t="s">
        <v>4115</v>
      </c>
      <c r="E1418" s="3" t="s">
        <v>4116</v>
      </c>
      <c r="F1418" s="3" t="s">
        <v>339</v>
      </c>
      <c r="G1418" s="3">
        <v>4</v>
      </c>
      <c r="H1418" s="3" t="s">
        <v>642</v>
      </c>
      <c r="I1418" s="4" t="str">
        <f ca="1">IFERROR(__xludf.DUMMYFUNCTION("REGEXREPLACE(F1419,""\D"", """")"),"15")</f>
        <v>15</v>
      </c>
    </row>
    <row r="1419" spans="1:9" ht="15.75" customHeight="1">
      <c r="A1419" s="1">
        <v>1418</v>
      </c>
      <c r="B1419" s="3">
        <v>1419</v>
      </c>
      <c r="C1419" s="3" t="s">
        <v>4117</v>
      </c>
      <c r="D1419" s="3" t="s">
        <v>4118</v>
      </c>
      <c r="E1419" s="3" t="s">
        <v>4119</v>
      </c>
      <c r="F1419" s="3">
        <v>0</v>
      </c>
      <c r="I1419" s="4" t="str">
        <f ca="1">IFERROR(__xludf.DUMMYFUNCTION("REGEXREPLACE(F1420,""\D"", """")"),"#VALUE!")</f>
        <v>#VALUE!</v>
      </c>
    </row>
    <row r="1420" spans="1:9" ht="15.75" customHeight="1">
      <c r="A1420" s="1">
        <v>1419</v>
      </c>
      <c r="B1420" s="3">
        <v>1420</v>
      </c>
      <c r="C1420" s="3" t="s">
        <v>4120</v>
      </c>
      <c r="D1420" s="3" t="s">
        <v>4121</v>
      </c>
      <c r="E1420" s="3" t="s">
        <v>4122</v>
      </c>
      <c r="F1420" s="3">
        <v>0</v>
      </c>
      <c r="I1420" s="4" t="str">
        <f ca="1">IFERROR(__xludf.DUMMYFUNCTION("REGEXREPLACE(F1421,""\D"", """")"),"#VALUE!")</f>
        <v>#VALUE!</v>
      </c>
    </row>
    <row r="1421" spans="1:9" ht="15.75" customHeight="1">
      <c r="A1421" s="1">
        <v>1420</v>
      </c>
      <c r="B1421" s="3">
        <v>1421</v>
      </c>
      <c r="C1421" s="3" t="s">
        <v>4123</v>
      </c>
      <c r="D1421" s="3" t="s">
        <v>4124</v>
      </c>
      <c r="E1421" s="3" t="s">
        <v>4125</v>
      </c>
      <c r="F1421" s="3" t="s">
        <v>765</v>
      </c>
      <c r="G1421" s="3">
        <v>6</v>
      </c>
      <c r="H1421" s="3" t="s">
        <v>97</v>
      </c>
      <c r="I1421" s="4" t="str">
        <f ca="1">IFERROR(__xludf.DUMMYFUNCTION("REGEXREPLACE(F1422,""\D"", """")"),"10")</f>
        <v>10</v>
      </c>
    </row>
    <row r="1422" spans="1:9" ht="15.75" customHeight="1">
      <c r="A1422" s="1">
        <v>1421</v>
      </c>
      <c r="B1422" s="3">
        <v>1422</v>
      </c>
      <c r="C1422" s="3" t="s">
        <v>4126</v>
      </c>
      <c r="D1422" s="3" t="s">
        <v>4127</v>
      </c>
      <c r="E1422" s="3" t="s">
        <v>4128</v>
      </c>
      <c r="F1422" s="3" t="s">
        <v>4129</v>
      </c>
      <c r="G1422" s="3">
        <v>53</v>
      </c>
      <c r="H1422" s="3" t="s">
        <v>4130</v>
      </c>
      <c r="I1422" s="4" t="str">
        <f ca="1">IFERROR(__xludf.DUMMYFUNCTION("REGEXREPLACE(F1423,""\D"", """")"),"46")</f>
        <v>46</v>
      </c>
    </row>
    <row r="1423" spans="1:9" ht="15.75" customHeight="1">
      <c r="A1423" s="1">
        <v>1422</v>
      </c>
      <c r="B1423" s="3">
        <v>1423</v>
      </c>
      <c r="C1423" s="3" t="s">
        <v>4131</v>
      </c>
      <c r="D1423" s="3" t="s">
        <v>4132</v>
      </c>
      <c r="E1423" s="3" t="s">
        <v>27</v>
      </c>
      <c r="F1423" s="3">
        <v>0</v>
      </c>
      <c r="I1423" s="4" t="str">
        <f ca="1">IFERROR(__xludf.DUMMYFUNCTION("REGEXREPLACE(F1424,""\D"", """")"),"#VALUE!")</f>
        <v>#VALUE!</v>
      </c>
    </row>
    <row r="1424" spans="1:9" ht="15.75" customHeight="1">
      <c r="A1424" s="1">
        <v>1423</v>
      </c>
      <c r="B1424" s="3">
        <v>1424</v>
      </c>
      <c r="C1424" s="3" t="s">
        <v>4133</v>
      </c>
      <c r="D1424" s="3" t="s">
        <v>4134</v>
      </c>
      <c r="E1424" s="3" t="s">
        <v>4135</v>
      </c>
      <c r="F1424" s="3" t="s">
        <v>19</v>
      </c>
      <c r="G1424" s="3">
        <v>3</v>
      </c>
      <c r="H1424" s="3" t="s">
        <v>12</v>
      </c>
      <c r="I1424" s="4" t="str">
        <f ca="1">IFERROR(__xludf.DUMMYFUNCTION("REGEXREPLACE(F1425,""\D"", """")"),"7")</f>
        <v>7</v>
      </c>
    </row>
    <row r="1425" spans="1:9" ht="15.75" customHeight="1">
      <c r="A1425" s="1">
        <v>1424</v>
      </c>
      <c r="B1425" s="3">
        <v>1425</v>
      </c>
      <c r="C1425" s="3" t="s">
        <v>4136</v>
      </c>
      <c r="D1425" s="3" t="s">
        <v>4137</v>
      </c>
      <c r="E1425" s="3" t="s">
        <v>27</v>
      </c>
      <c r="F1425" s="3">
        <v>0</v>
      </c>
      <c r="I1425" s="4" t="str">
        <f ca="1">IFERROR(__xludf.DUMMYFUNCTION("REGEXREPLACE(F1426,""\D"", """")"),"#VALUE!")</f>
        <v>#VALUE!</v>
      </c>
    </row>
    <row r="1426" spans="1:9" ht="15.75" customHeight="1">
      <c r="A1426" s="1">
        <v>1425</v>
      </c>
      <c r="B1426" s="3">
        <v>1426</v>
      </c>
      <c r="C1426" s="3" t="s">
        <v>4138</v>
      </c>
      <c r="D1426" s="3" t="s">
        <v>4139</v>
      </c>
      <c r="E1426" s="3" t="s">
        <v>4140</v>
      </c>
      <c r="F1426" s="3" t="s">
        <v>559</v>
      </c>
      <c r="G1426" s="3">
        <v>4</v>
      </c>
      <c r="H1426" s="3" t="s">
        <v>498</v>
      </c>
      <c r="I1426" s="4" t="str">
        <f ca="1">IFERROR(__xludf.DUMMYFUNCTION("REGEXREPLACE(F1427,""\D"", """")"),"19")</f>
        <v>19</v>
      </c>
    </row>
    <row r="1427" spans="1:9" ht="15.75" customHeight="1">
      <c r="A1427" s="1">
        <v>1426</v>
      </c>
      <c r="B1427" s="3">
        <v>1427</v>
      </c>
      <c r="C1427" s="3" t="s">
        <v>4141</v>
      </c>
      <c r="D1427" s="3" t="s">
        <v>4142</v>
      </c>
      <c r="E1427" s="3" t="s">
        <v>27</v>
      </c>
      <c r="F1427" s="3">
        <v>0</v>
      </c>
      <c r="I1427" s="4" t="str">
        <f ca="1">IFERROR(__xludf.DUMMYFUNCTION("REGEXREPLACE(F1428,""\D"", """")"),"#VALUE!")</f>
        <v>#VALUE!</v>
      </c>
    </row>
    <row r="1428" spans="1:9" ht="15.75" customHeight="1">
      <c r="A1428" s="1">
        <v>1427</v>
      </c>
      <c r="B1428" s="3">
        <v>1428</v>
      </c>
      <c r="C1428" s="3" t="s">
        <v>4143</v>
      </c>
      <c r="D1428" s="3" t="s">
        <v>4144</v>
      </c>
      <c r="E1428" s="3" t="s">
        <v>4145</v>
      </c>
      <c r="F1428" s="3" t="s">
        <v>1805</v>
      </c>
      <c r="G1428" s="3">
        <v>12</v>
      </c>
      <c r="H1428" s="3" t="s">
        <v>380</v>
      </c>
      <c r="I1428" s="4" t="str">
        <f ca="1">IFERROR(__xludf.DUMMYFUNCTION("REGEXREPLACE(F1429,""\D"", """")"),"21")</f>
        <v>21</v>
      </c>
    </row>
    <row r="1429" spans="1:9" ht="15.75" customHeight="1">
      <c r="A1429" s="1">
        <v>1428</v>
      </c>
      <c r="B1429" s="3">
        <v>1429</v>
      </c>
      <c r="C1429" s="3" t="s">
        <v>4146</v>
      </c>
      <c r="D1429" s="3" t="s">
        <v>4147</v>
      </c>
      <c r="E1429" s="3" t="s">
        <v>27</v>
      </c>
      <c r="F1429" s="3">
        <v>0</v>
      </c>
      <c r="I1429" s="4" t="str">
        <f ca="1">IFERROR(__xludf.DUMMYFUNCTION("REGEXREPLACE(F1430,""\D"", """")"),"#VALUE!")</f>
        <v>#VALUE!</v>
      </c>
    </row>
    <row r="1430" spans="1:9" ht="15.75" customHeight="1">
      <c r="A1430" s="1">
        <v>1429</v>
      </c>
      <c r="B1430" s="3">
        <v>1430</v>
      </c>
      <c r="C1430" s="3" t="s">
        <v>4148</v>
      </c>
      <c r="D1430" s="3" t="s">
        <v>4149</v>
      </c>
      <c r="E1430" s="3" t="s">
        <v>4150</v>
      </c>
      <c r="F1430" s="3">
        <v>0</v>
      </c>
      <c r="I1430" s="4" t="str">
        <f ca="1">IFERROR(__xludf.DUMMYFUNCTION("REGEXREPLACE(F1431,""\D"", """")"),"#VALUE!")</f>
        <v>#VALUE!</v>
      </c>
    </row>
    <row r="1431" spans="1:9" ht="15.75" customHeight="1">
      <c r="A1431" s="1">
        <v>1430</v>
      </c>
      <c r="B1431" s="3">
        <v>1431</v>
      </c>
      <c r="C1431" s="3" t="s">
        <v>4151</v>
      </c>
      <c r="D1431" s="3" t="s">
        <v>4152</v>
      </c>
      <c r="E1431" s="3" t="s">
        <v>727</v>
      </c>
      <c r="F1431" s="3">
        <v>0</v>
      </c>
      <c r="I1431" s="4" t="str">
        <f ca="1">IFERROR(__xludf.DUMMYFUNCTION("REGEXREPLACE(F1432,""\D"", """")"),"#VALUE!")</f>
        <v>#VALUE!</v>
      </c>
    </row>
    <row r="1432" spans="1:9" ht="15.75" customHeight="1">
      <c r="A1432" s="1">
        <v>1431</v>
      </c>
      <c r="B1432" s="3">
        <v>1432</v>
      </c>
      <c r="C1432" s="3" t="s">
        <v>4153</v>
      </c>
      <c r="D1432" s="3" t="s">
        <v>4154</v>
      </c>
      <c r="E1432" s="3" t="s">
        <v>4155</v>
      </c>
      <c r="F1432" s="3">
        <v>0</v>
      </c>
      <c r="I1432" s="4" t="str">
        <f ca="1">IFERROR(__xludf.DUMMYFUNCTION("REGEXREPLACE(F1433,""\D"", """")"),"#VALUE!")</f>
        <v>#VALUE!</v>
      </c>
    </row>
    <row r="1433" spans="1:9" ht="15.75" customHeight="1">
      <c r="A1433" s="1">
        <v>1432</v>
      </c>
      <c r="B1433" s="3">
        <v>1433</v>
      </c>
      <c r="C1433" s="3" t="s">
        <v>4156</v>
      </c>
      <c r="D1433" s="3" t="s">
        <v>4157</v>
      </c>
      <c r="E1433" s="3" t="s">
        <v>4158</v>
      </c>
      <c r="F1433" s="3" t="s">
        <v>339</v>
      </c>
      <c r="G1433" s="3">
        <v>0</v>
      </c>
      <c r="H1433" s="3" t="s">
        <v>422</v>
      </c>
      <c r="I1433" s="4" t="str">
        <f ca="1">IFERROR(__xludf.DUMMYFUNCTION("REGEXREPLACE(F1434,""\D"", """")"),"15")</f>
        <v>15</v>
      </c>
    </row>
    <row r="1434" spans="1:9" ht="15.75" customHeight="1">
      <c r="A1434" s="1">
        <v>1433</v>
      </c>
      <c r="B1434" s="3">
        <v>1434</v>
      </c>
      <c r="C1434" s="3" t="s">
        <v>4159</v>
      </c>
      <c r="D1434" s="3" t="s">
        <v>4160</v>
      </c>
      <c r="E1434" s="3" t="s">
        <v>27</v>
      </c>
      <c r="F1434" s="3">
        <v>0</v>
      </c>
      <c r="I1434" s="4" t="str">
        <f ca="1">IFERROR(__xludf.DUMMYFUNCTION("REGEXREPLACE(F1435,""\D"", """")"),"#VALUE!")</f>
        <v>#VALUE!</v>
      </c>
    </row>
    <row r="1435" spans="1:9" ht="15.75" customHeight="1">
      <c r="A1435" s="1">
        <v>1434</v>
      </c>
      <c r="B1435" s="3">
        <v>1435</v>
      </c>
      <c r="C1435" s="3" t="s">
        <v>4161</v>
      </c>
      <c r="D1435" s="3" t="s">
        <v>4162</v>
      </c>
      <c r="E1435" s="3" t="s">
        <v>4163</v>
      </c>
      <c r="F1435" s="3">
        <v>0</v>
      </c>
      <c r="I1435" s="4" t="str">
        <f ca="1">IFERROR(__xludf.DUMMYFUNCTION("REGEXREPLACE(F1436,""\D"", """")"),"#VALUE!")</f>
        <v>#VALUE!</v>
      </c>
    </row>
    <row r="1436" spans="1:9" ht="15.75" customHeight="1">
      <c r="A1436" s="1">
        <v>1435</v>
      </c>
      <c r="B1436" s="3">
        <v>1436</v>
      </c>
      <c r="C1436" s="3" t="s">
        <v>4164</v>
      </c>
      <c r="D1436" s="3" t="s">
        <v>4165</v>
      </c>
      <c r="E1436" s="3" t="s">
        <v>4166</v>
      </c>
      <c r="F1436" s="3" t="s">
        <v>1172</v>
      </c>
      <c r="G1436" s="3">
        <v>1</v>
      </c>
      <c r="H1436" s="3" t="s">
        <v>1183</v>
      </c>
      <c r="I1436" s="4" t="str">
        <f ca="1">IFERROR(__xludf.DUMMYFUNCTION("REGEXREPLACE(F1437,""\D"", """")"),"26")</f>
        <v>26</v>
      </c>
    </row>
    <row r="1437" spans="1:9" ht="15.75" customHeight="1">
      <c r="A1437" s="1">
        <v>1436</v>
      </c>
      <c r="B1437" s="3">
        <v>1437</v>
      </c>
      <c r="C1437" s="3" t="s">
        <v>4167</v>
      </c>
      <c r="D1437" s="3" t="s">
        <v>4168</v>
      </c>
      <c r="E1437" s="3" t="s">
        <v>4169</v>
      </c>
      <c r="F1437" s="3" t="s">
        <v>44</v>
      </c>
      <c r="G1437" s="3">
        <v>14</v>
      </c>
      <c r="H1437" s="3" t="s">
        <v>200</v>
      </c>
      <c r="I1437" s="4" t="str">
        <f ca="1">IFERROR(__xludf.DUMMYFUNCTION("REGEXREPLACE(F1438,""\D"", """")"),"12")</f>
        <v>12</v>
      </c>
    </row>
    <row r="1438" spans="1:9" ht="15.75" customHeight="1">
      <c r="A1438" s="1">
        <v>1437</v>
      </c>
      <c r="B1438" s="3">
        <v>1438</v>
      </c>
      <c r="C1438" s="3" t="s">
        <v>4170</v>
      </c>
      <c r="D1438" s="3" t="s">
        <v>4171</v>
      </c>
      <c r="E1438" s="3" t="s">
        <v>4172</v>
      </c>
      <c r="F1438" s="3">
        <v>0</v>
      </c>
      <c r="I1438" s="4" t="str">
        <f ca="1">IFERROR(__xludf.DUMMYFUNCTION("REGEXREPLACE(F1439,""\D"", """")"),"#VALUE!")</f>
        <v>#VALUE!</v>
      </c>
    </row>
    <row r="1439" spans="1:9" ht="15.75" customHeight="1">
      <c r="A1439" s="1">
        <v>1438</v>
      </c>
      <c r="B1439" s="3">
        <v>1439</v>
      </c>
      <c r="C1439" s="3" t="s">
        <v>4173</v>
      </c>
      <c r="D1439" s="3" t="s">
        <v>4174</v>
      </c>
      <c r="E1439" s="3" t="s">
        <v>4175</v>
      </c>
      <c r="F1439" s="3" t="s">
        <v>596</v>
      </c>
      <c r="G1439" s="3">
        <v>119</v>
      </c>
      <c r="H1439" s="3" t="s">
        <v>2915</v>
      </c>
      <c r="I1439" s="4" t="str">
        <f ca="1">IFERROR(__xludf.DUMMYFUNCTION("REGEXREPLACE(F1440,""\D"", """")"),"51")</f>
        <v>51</v>
      </c>
    </row>
    <row r="1440" spans="1:9" ht="15.75" customHeight="1">
      <c r="A1440" s="1">
        <v>1439</v>
      </c>
      <c r="B1440" s="3">
        <v>1440</v>
      </c>
      <c r="C1440" s="3" t="s">
        <v>4176</v>
      </c>
      <c r="D1440" s="3" t="s">
        <v>4177</v>
      </c>
      <c r="E1440" s="3" t="s">
        <v>27</v>
      </c>
      <c r="F1440" s="3">
        <v>0</v>
      </c>
      <c r="I1440" s="4" t="str">
        <f ca="1">IFERROR(__xludf.DUMMYFUNCTION("REGEXREPLACE(F1441,""\D"", """")"),"#VALUE!")</f>
        <v>#VALUE!</v>
      </c>
    </row>
    <row r="1441" spans="1:9" ht="15.75" customHeight="1">
      <c r="A1441" s="1">
        <v>1440</v>
      </c>
      <c r="B1441" s="3">
        <v>1441</v>
      </c>
      <c r="C1441" s="3" t="s">
        <v>4178</v>
      </c>
      <c r="D1441" s="3" t="s">
        <v>4179</v>
      </c>
      <c r="E1441" s="3" t="s">
        <v>4180</v>
      </c>
      <c r="F1441" s="3">
        <v>0</v>
      </c>
      <c r="I1441" s="4" t="str">
        <f ca="1">IFERROR(__xludf.DUMMYFUNCTION("REGEXREPLACE(F1442,""\D"", """")"),"#VALUE!")</f>
        <v>#VALUE!</v>
      </c>
    </row>
    <row r="1442" spans="1:9" ht="15.75" customHeight="1">
      <c r="A1442" s="1">
        <v>1441</v>
      </c>
      <c r="B1442" s="3">
        <v>1442</v>
      </c>
      <c r="C1442" s="3" t="s">
        <v>4181</v>
      </c>
      <c r="D1442" s="3" t="s">
        <v>4182</v>
      </c>
      <c r="E1442" s="3" t="s">
        <v>4183</v>
      </c>
      <c r="F1442" s="3" t="s">
        <v>303</v>
      </c>
      <c r="G1442" s="3">
        <v>7</v>
      </c>
      <c r="H1442" s="3" t="s">
        <v>651</v>
      </c>
      <c r="I1442" s="4" t="str">
        <f ca="1">IFERROR(__xludf.DUMMYFUNCTION("REGEXREPLACE(F1443,""\D"", """")"),"6")</f>
        <v>6</v>
      </c>
    </row>
    <row r="1443" spans="1:9" ht="15.75" customHeight="1">
      <c r="A1443" s="1">
        <v>1442</v>
      </c>
      <c r="B1443" s="3">
        <v>1443</v>
      </c>
      <c r="C1443" s="3" t="s">
        <v>4184</v>
      </c>
      <c r="D1443" s="3" t="s">
        <v>4185</v>
      </c>
      <c r="E1443" s="3" t="s">
        <v>27</v>
      </c>
      <c r="F1443" s="3">
        <v>0</v>
      </c>
      <c r="I1443" s="4" t="str">
        <f ca="1">IFERROR(__xludf.DUMMYFUNCTION("REGEXREPLACE(F1444,""\D"", """")"),"#VALUE!")</f>
        <v>#VALUE!</v>
      </c>
    </row>
    <row r="1444" spans="1:9" ht="15.75" customHeight="1">
      <c r="A1444" s="1">
        <v>1443</v>
      </c>
      <c r="B1444" s="3">
        <v>1444</v>
      </c>
      <c r="C1444" s="3" t="s">
        <v>4186</v>
      </c>
      <c r="D1444" s="3" t="s">
        <v>4187</v>
      </c>
      <c r="E1444" s="3" t="s">
        <v>27</v>
      </c>
      <c r="F1444" s="3">
        <v>0</v>
      </c>
      <c r="I1444" s="4" t="str">
        <f ca="1">IFERROR(__xludf.DUMMYFUNCTION("REGEXREPLACE(F1445,""\D"", """")"),"#VALUE!")</f>
        <v>#VALUE!</v>
      </c>
    </row>
    <row r="1445" spans="1:9" ht="15.75" customHeight="1">
      <c r="A1445" s="1">
        <v>1444</v>
      </c>
      <c r="B1445" s="3">
        <v>1445</v>
      </c>
      <c r="C1445" s="3" t="s">
        <v>4188</v>
      </c>
      <c r="D1445" s="3" t="s">
        <v>4189</v>
      </c>
      <c r="E1445" s="3" t="s">
        <v>27</v>
      </c>
      <c r="F1445" s="3">
        <v>0</v>
      </c>
      <c r="I1445" s="4" t="str">
        <f ca="1">IFERROR(__xludf.DUMMYFUNCTION("REGEXREPLACE(F1446,""\D"", """")"),"#VALUE!")</f>
        <v>#VALUE!</v>
      </c>
    </row>
    <row r="1446" spans="1:9" ht="15.75" customHeight="1">
      <c r="A1446" s="1">
        <v>1445</v>
      </c>
      <c r="B1446" s="3">
        <v>1446</v>
      </c>
      <c r="C1446" s="3" t="s">
        <v>4190</v>
      </c>
      <c r="D1446" s="3" t="s">
        <v>4191</v>
      </c>
      <c r="E1446" s="3" t="s">
        <v>27</v>
      </c>
      <c r="F1446" s="3">
        <v>0</v>
      </c>
      <c r="I1446" s="4" t="str">
        <f ca="1">IFERROR(__xludf.DUMMYFUNCTION("REGEXREPLACE(F1447,""\D"", """")"),"#VALUE!")</f>
        <v>#VALUE!</v>
      </c>
    </row>
    <row r="1447" spans="1:9" ht="15.75" customHeight="1">
      <c r="A1447" s="1">
        <v>1446</v>
      </c>
      <c r="B1447" s="3">
        <v>1447</v>
      </c>
      <c r="C1447" s="3" t="s">
        <v>4192</v>
      </c>
      <c r="D1447" s="3" t="s">
        <v>4193</v>
      </c>
      <c r="E1447" s="3" t="s">
        <v>4194</v>
      </c>
      <c r="F1447" s="3">
        <v>0</v>
      </c>
      <c r="I1447" s="4" t="str">
        <f ca="1">IFERROR(__xludf.DUMMYFUNCTION("REGEXREPLACE(F1448,""\D"", """")"),"#VALUE!")</f>
        <v>#VALUE!</v>
      </c>
    </row>
    <row r="1448" spans="1:9" ht="15.75" customHeight="1">
      <c r="A1448" s="1">
        <v>1447</v>
      </c>
      <c r="B1448" s="3">
        <v>1448</v>
      </c>
      <c r="C1448" s="3" t="s">
        <v>4195</v>
      </c>
      <c r="D1448" s="3" t="s">
        <v>4196</v>
      </c>
      <c r="E1448" s="3" t="s">
        <v>27</v>
      </c>
      <c r="F1448" s="3">
        <v>0</v>
      </c>
      <c r="I1448" s="4" t="str">
        <f ca="1">IFERROR(__xludf.DUMMYFUNCTION("REGEXREPLACE(F1449,""\D"", """")"),"#VALUE!")</f>
        <v>#VALUE!</v>
      </c>
    </row>
    <row r="1449" spans="1:9" ht="15.75" customHeight="1">
      <c r="A1449" s="1">
        <v>1448</v>
      </c>
      <c r="B1449" s="3">
        <v>1449</v>
      </c>
      <c r="C1449" s="3" t="s">
        <v>4197</v>
      </c>
      <c r="D1449" s="3" t="s">
        <v>4198</v>
      </c>
      <c r="E1449" s="3" t="s">
        <v>2118</v>
      </c>
      <c r="F1449" s="3">
        <v>0</v>
      </c>
      <c r="I1449" s="4" t="str">
        <f ca="1">IFERROR(__xludf.DUMMYFUNCTION("REGEXREPLACE(F1450,""\D"", """")"),"#VALUE!")</f>
        <v>#VALUE!</v>
      </c>
    </row>
    <row r="1450" spans="1:9" ht="15.75" customHeight="1">
      <c r="A1450" s="1">
        <v>1449</v>
      </c>
      <c r="B1450" s="3">
        <v>1450</v>
      </c>
      <c r="C1450" s="3" t="s">
        <v>4199</v>
      </c>
      <c r="D1450" s="3" t="s">
        <v>4200</v>
      </c>
      <c r="E1450" s="3" t="s">
        <v>4201</v>
      </c>
      <c r="F1450" s="3">
        <v>0</v>
      </c>
      <c r="I1450" s="4" t="str">
        <f ca="1">IFERROR(__xludf.DUMMYFUNCTION("REGEXREPLACE(F1451,""\D"", """")"),"#VALUE!")</f>
        <v>#VALUE!</v>
      </c>
    </row>
    <row r="1451" spans="1:9" ht="15.75" customHeight="1">
      <c r="A1451" s="1">
        <v>1450</v>
      </c>
      <c r="B1451" s="3">
        <v>1451</v>
      </c>
      <c r="C1451" s="3" t="s">
        <v>4202</v>
      </c>
      <c r="D1451" s="3" t="s">
        <v>4203</v>
      </c>
      <c r="E1451" s="3" t="s">
        <v>4204</v>
      </c>
      <c r="F1451" s="3" t="s">
        <v>457</v>
      </c>
      <c r="G1451" s="3">
        <v>1</v>
      </c>
      <c r="H1451" s="3" t="s">
        <v>143</v>
      </c>
      <c r="I1451" s="4" t="str">
        <f ca="1">IFERROR(__xludf.DUMMYFUNCTION("REGEXREPLACE(F1452,""\D"", """")"),"16")</f>
        <v>16</v>
      </c>
    </row>
    <row r="1452" spans="1:9" ht="15.75" customHeight="1">
      <c r="A1452" s="1">
        <v>1451</v>
      </c>
      <c r="B1452" s="3">
        <v>1452</v>
      </c>
      <c r="C1452" s="3" t="s">
        <v>4205</v>
      </c>
      <c r="D1452" s="3" t="s">
        <v>4206</v>
      </c>
      <c r="E1452" s="3" t="s">
        <v>4207</v>
      </c>
      <c r="F1452" s="3" t="s">
        <v>655</v>
      </c>
      <c r="G1452" s="3">
        <v>0</v>
      </c>
      <c r="H1452" s="3" t="s">
        <v>398</v>
      </c>
      <c r="I1452" s="4" t="str">
        <f ca="1">IFERROR(__xludf.DUMMYFUNCTION("REGEXREPLACE(F1453,""\D"", """")"),"20")</f>
        <v>20</v>
      </c>
    </row>
    <row r="1453" spans="1:9" ht="15.75" customHeight="1">
      <c r="A1453" s="1">
        <v>1452</v>
      </c>
      <c r="B1453" s="3">
        <v>1453</v>
      </c>
      <c r="C1453" s="3" t="s">
        <v>4208</v>
      </c>
      <c r="D1453" s="3" t="s">
        <v>4209</v>
      </c>
      <c r="E1453" s="3" t="s">
        <v>4210</v>
      </c>
      <c r="F1453" s="3">
        <v>0</v>
      </c>
      <c r="I1453" s="4" t="str">
        <f ca="1">IFERROR(__xludf.DUMMYFUNCTION("REGEXREPLACE(F1454,""\D"", """")"),"#VALUE!")</f>
        <v>#VALUE!</v>
      </c>
    </row>
    <row r="1454" spans="1:9" ht="15.75" customHeight="1">
      <c r="A1454" s="1">
        <v>1453</v>
      </c>
      <c r="B1454" s="3">
        <v>1454</v>
      </c>
      <c r="C1454" s="3" t="s">
        <v>4211</v>
      </c>
      <c r="D1454" s="3" t="s">
        <v>4212</v>
      </c>
      <c r="E1454" s="3" t="s">
        <v>27</v>
      </c>
      <c r="F1454" s="3">
        <v>0</v>
      </c>
      <c r="I1454" s="4" t="str">
        <f ca="1">IFERROR(__xludf.DUMMYFUNCTION("REGEXREPLACE(F1455,""\D"", """")"),"#VALUE!")</f>
        <v>#VALUE!</v>
      </c>
    </row>
    <row r="1455" spans="1:9" ht="15.75" customHeight="1">
      <c r="A1455" s="1">
        <v>1454</v>
      </c>
      <c r="B1455" s="3">
        <v>1455</v>
      </c>
      <c r="C1455" s="3" t="s">
        <v>4213</v>
      </c>
      <c r="D1455" s="3" t="s">
        <v>4214</v>
      </c>
      <c r="E1455" s="3" t="s">
        <v>27</v>
      </c>
      <c r="F1455" s="3">
        <v>0</v>
      </c>
      <c r="I1455" s="4" t="str">
        <f ca="1">IFERROR(__xludf.DUMMYFUNCTION("REGEXREPLACE(F1456,""\D"", """")"),"#VALUE!")</f>
        <v>#VALUE!</v>
      </c>
    </row>
    <row r="1456" spans="1:9" ht="15.75" customHeight="1">
      <c r="A1456" s="1">
        <v>1455</v>
      </c>
      <c r="B1456" s="3">
        <v>1456</v>
      </c>
      <c r="C1456" s="3" t="s">
        <v>4215</v>
      </c>
      <c r="D1456" s="3" t="s">
        <v>4216</v>
      </c>
      <c r="E1456" s="3" t="s">
        <v>4217</v>
      </c>
      <c r="F1456" s="3" t="s">
        <v>19</v>
      </c>
      <c r="G1456" s="3">
        <v>1</v>
      </c>
      <c r="H1456" s="3" t="s">
        <v>394</v>
      </c>
      <c r="I1456" s="4" t="str">
        <f ca="1">IFERROR(__xludf.DUMMYFUNCTION("REGEXREPLACE(F1457,""\D"", """")"),"7")</f>
        <v>7</v>
      </c>
    </row>
    <row r="1457" spans="1:9" ht="15.75" customHeight="1">
      <c r="A1457" s="1">
        <v>1456</v>
      </c>
      <c r="B1457" s="3">
        <v>1457</v>
      </c>
      <c r="C1457" s="3" t="s">
        <v>4218</v>
      </c>
      <c r="D1457" s="3" t="s">
        <v>4219</v>
      </c>
      <c r="E1457" s="3" t="s">
        <v>4220</v>
      </c>
      <c r="F1457" s="3" t="s">
        <v>255</v>
      </c>
      <c r="G1457" s="3">
        <v>25</v>
      </c>
      <c r="H1457" s="3" t="s">
        <v>340</v>
      </c>
      <c r="I1457" s="4" t="str">
        <f ca="1">IFERROR(__xludf.DUMMYFUNCTION("REGEXREPLACE(F1458,""\D"", """")"),"28")</f>
        <v>28</v>
      </c>
    </row>
    <row r="1458" spans="1:9" ht="15.75" customHeight="1">
      <c r="A1458" s="1">
        <v>1457</v>
      </c>
      <c r="B1458" s="3">
        <v>1458</v>
      </c>
      <c r="C1458" s="3" t="s">
        <v>4221</v>
      </c>
      <c r="D1458" s="3" t="s">
        <v>4222</v>
      </c>
      <c r="E1458" s="3" t="s">
        <v>4223</v>
      </c>
      <c r="F1458" s="3">
        <v>0</v>
      </c>
      <c r="I1458" s="4" t="str">
        <f ca="1">IFERROR(__xludf.DUMMYFUNCTION("REGEXREPLACE(F1459,""\D"", """")"),"#VALUE!")</f>
        <v>#VALUE!</v>
      </c>
    </row>
    <row r="1459" spans="1:9" ht="15.75" customHeight="1">
      <c r="A1459" s="1">
        <v>1458</v>
      </c>
      <c r="B1459" s="3">
        <v>1459</v>
      </c>
      <c r="C1459" s="3" t="s">
        <v>4224</v>
      </c>
      <c r="D1459" s="3" t="s">
        <v>4225</v>
      </c>
      <c r="E1459" s="3" t="s">
        <v>4226</v>
      </c>
      <c r="F1459" s="3" t="s">
        <v>615</v>
      </c>
      <c r="G1459" s="3">
        <v>1</v>
      </c>
      <c r="H1459" s="3" t="s">
        <v>3871</v>
      </c>
      <c r="I1459" s="4" t="str">
        <f ca="1">IFERROR(__xludf.DUMMYFUNCTION("REGEXREPLACE(F1460,""\D"", """")"),"42")</f>
        <v>42</v>
      </c>
    </row>
    <row r="1460" spans="1:9" ht="15.75" customHeight="1">
      <c r="A1460" s="1">
        <v>1459</v>
      </c>
      <c r="B1460" s="3">
        <v>1460</v>
      </c>
      <c r="C1460" s="3" t="s">
        <v>4227</v>
      </c>
      <c r="D1460" s="3" t="s">
        <v>4228</v>
      </c>
      <c r="E1460" s="3" t="s">
        <v>4229</v>
      </c>
      <c r="F1460" s="3" t="s">
        <v>96</v>
      </c>
      <c r="G1460" s="3">
        <v>2</v>
      </c>
      <c r="H1460" s="3" t="s">
        <v>57</v>
      </c>
      <c r="I1460" s="4" t="str">
        <f ca="1">IFERROR(__xludf.DUMMYFUNCTION("REGEXREPLACE(F1461,""\D"", """")"),"9")</f>
        <v>9</v>
      </c>
    </row>
    <row r="1461" spans="1:9" ht="15.75" customHeight="1">
      <c r="A1461" s="1">
        <v>1460</v>
      </c>
      <c r="B1461" s="3">
        <v>1461</v>
      </c>
      <c r="C1461" s="3" t="s">
        <v>4230</v>
      </c>
      <c r="D1461" s="3" t="s">
        <v>4231</v>
      </c>
      <c r="E1461" s="3" t="s">
        <v>4232</v>
      </c>
      <c r="F1461" s="3" t="s">
        <v>61</v>
      </c>
      <c r="G1461" s="3">
        <v>15</v>
      </c>
      <c r="H1461" s="3" t="s">
        <v>398</v>
      </c>
      <c r="I1461" s="4" t="str">
        <f ca="1">IFERROR(__xludf.DUMMYFUNCTION("REGEXREPLACE(F1462,""\D"", """")"),"5")</f>
        <v>5</v>
      </c>
    </row>
    <row r="1462" spans="1:9" ht="15.75" customHeight="1">
      <c r="A1462" s="1">
        <v>1461</v>
      </c>
      <c r="B1462" s="3">
        <v>1462</v>
      </c>
      <c r="C1462" s="3" t="s">
        <v>4233</v>
      </c>
      <c r="D1462" s="3" t="s">
        <v>4234</v>
      </c>
      <c r="E1462" s="3" t="s">
        <v>4235</v>
      </c>
      <c r="F1462" s="3">
        <v>0</v>
      </c>
      <c r="I1462" s="4" t="str">
        <f ca="1">IFERROR(__xludf.DUMMYFUNCTION("REGEXREPLACE(F1463,""\D"", """")"),"#VALUE!")</f>
        <v>#VALUE!</v>
      </c>
    </row>
    <row r="1463" spans="1:9" ht="15.75" customHeight="1">
      <c r="A1463" s="1">
        <v>1462</v>
      </c>
      <c r="B1463" s="3">
        <v>1463</v>
      </c>
      <c r="C1463" s="3" t="s">
        <v>4236</v>
      </c>
      <c r="D1463" s="3" t="s">
        <v>4237</v>
      </c>
      <c r="E1463" s="3" t="s">
        <v>4238</v>
      </c>
      <c r="F1463" s="3" t="s">
        <v>504</v>
      </c>
      <c r="G1463" s="3">
        <v>30</v>
      </c>
      <c r="H1463" s="3" t="s">
        <v>4239</v>
      </c>
      <c r="I1463" s="4" t="str">
        <f ca="1">IFERROR(__xludf.DUMMYFUNCTION("REGEXREPLACE(F1464,""\D"", """")"),"27")</f>
        <v>27</v>
      </c>
    </row>
    <row r="1464" spans="1:9" ht="15.75" customHeight="1">
      <c r="A1464" s="1">
        <v>1463</v>
      </c>
      <c r="B1464" s="3">
        <v>1464</v>
      </c>
      <c r="C1464" s="3" t="s">
        <v>4240</v>
      </c>
      <c r="D1464" s="3" t="s">
        <v>4241</v>
      </c>
      <c r="E1464" s="3" t="s">
        <v>4242</v>
      </c>
      <c r="F1464" s="3" t="s">
        <v>199</v>
      </c>
      <c r="G1464" s="3">
        <v>0</v>
      </c>
      <c r="H1464" s="3" t="s">
        <v>1071</v>
      </c>
      <c r="I1464" s="4" t="str">
        <f ca="1">IFERROR(__xludf.DUMMYFUNCTION("REGEXREPLACE(F1465,""\D"", """")"),"24")</f>
        <v>24</v>
      </c>
    </row>
    <row r="1465" spans="1:9" ht="15.75" customHeight="1">
      <c r="A1465" s="1">
        <v>1464</v>
      </c>
      <c r="B1465" s="3">
        <v>1465</v>
      </c>
      <c r="C1465" s="3" t="s">
        <v>4243</v>
      </c>
      <c r="D1465" s="3" t="s">
        <v>4244</v>
      </c>
      <c r="E1465" s="3" t="s">
        <v>27</v>
      </c>
      <c r="F1465" s="3">
        <v>0</v>
      </c>
      <c r="I1465" s="4" t="str">
        <f ca="1">IFERROR(__xludf.DUMMYFUNCTION("REGEXREPLACE(F1466,""\D"", """")"),"#VALUE!")</f>
        <v>#VALUE!</v>
      </c>
    </row>
    <row r="1466" spans="1:9" ht="15.75" customHeight="1">
      <c r="A1466" s="1">
        <v>1465</v>
      </c>
      <c r="B1466" s="3">
        <v>1466</v>
      </c>
      <c r="C1466" s="3" t="s">
        <v>4245</v>
      </c>
      <c r="D1466" s="3" t="s">
        <v>4246</v>
      </c>
      <c r="E1466" s="3" t="s">
        <v>4247</v>
      </c>
      <c r="F1466" s="3" t="s">
        <v>44</v>
      </c>
      <c r="G1466" s="3">
        <v>4</v>
      </c>
      <c r="H1466" s="3" t="s">
        <v>97</v>
      </c>
      <c r="I1466" s="4" t="str">
        <f ca="1">IFERROR(__xludf.DUMMYFUNCTION("REGEXREPLACE(F1467,""\D"", """")"),"12")</f>
        <v>12</v>
      </c>
    </row>
    <row r="1467" spans="1:9" ht="15.75" customHeight="1">
      <c r="A1467" s="1">
        <v>1466</v>
      </c>
      <c r="B1467" s="3">
        <v>1467</v>
      </c>
      <c r="C1467" s="3" t="s">
        <v>4248</v>
      </c>
      <c r="D1467" s="3" t="s">
        <v>4249</v>
      </c>
      <c r="E1467" s="3" t="s">
        <v>4250</v>
      </c>
      <c r="F1467" s="3">
        <v>0</v>
      </c>
      <c r="I1467" s="4" t="str">
        <f ca="1">IFERROR(__xludf.DUMMYFUNCTION("REGEXREPLACE(F1468,""\D"", """")"),"#VALUE!")</f>
        <v>#VALUE!</v>
      </c>
    </row>
    <row r="1468" spans="1:9" ht="15.75" customHeight="1">
      <c r="A1468" s="1">
        <v>1467</v>
      </c>
      <c r="B1468" s="3">
        <v>1468</v>
      </c>
      <c r="C1468" s="3" t="s">
        <v>4251</v>
      </c>
      <c r="D1468" s="3" t="s">
        <v>4252</v>
      </c>
      <c r="E1468" s="3" t="s">
        <v>4253</v>
      </c>
      <c r="F1468" s="3">
        <v>0</v>
      </c>
      <c r="I1468" s="4" t="str">
        <f ca="1">IFERROR(__xludf.DUMMYFUNCTION("REGEXREPLACE(F1469,""\D"", """")"),"#VALUE!")</f>
        <v>#VALUE!</v>
      </c>
    </row>
    <row r="1469" spans="1:9" ht="15.75" customHeight="1">
      <c r="A1469" s="1">
        <v>1468</v>
      </c>
      <c r="B1469" s="3">
        <v>1469</v>
      </c>
      <c r="C1469" s="3" t="s">
        <v>4254</v>
      </c>
      <c r="D1469" s="3" t="s">
        <v>4255</v>
      </c>
      <c r="E1469" s="3" t="s">
        <v>4256</v>
      </c>
      <c r="F1469" s="3" t="s">
        <v>88</v>
      </c>
      <c r="G1469" s="3">
        <v>0</v>
      </c>
      <c r="H1469" s="3" t="s">
        <v>241</v>
      </c>
      <c r="I1469" s="4" t="str">
        <f ca="1">IFERROR(__xludf.DUMMYFUNCTION("REGEXREPLACE(F1470,""\D"", """")"),"4")</f>
        <v>4</v>
      </c>
    </row>
    <row r="1470" spans="1:9" ht="15.75" customHeight="1">
      <c r="A1470" s="1">
        <v>1469</v>
      </c>
      <c r="B1470" s="3">
        <v>1470</v>
      </c>
      <c r="C1470" s="3" t="s">
        <v>4257</v>
      </c>
      <c r="D1470" s="3" t="s">
        <v>4258</v>
      </c>
      <c r="E1470" s="3" t="s">
        <v>4259</v>
      </c>
      <c r="F1470" s="3" t="s">
        <v>3801</v>
      </c>
      <c r="G1470" s="3">
        <v>46</v>
      </c>
      <c r="H1470" s="3" t="s">
        <v>4260</v>
      </c>
      <c r="I1470" s="4" t="str">
        <f ca="1">IFERROR(__xludf.DUMMYFUNCTION("REGEXREPLACE(F1471,""\D"", """")"),"117")</f>
        <v>117</v>
      </c>
    </row>
    <row r="1471" spans="1:9" ht="15.75" customHeight="1">
      <c r="A1471" s="1">
        <v>1470</v>
      </c>
      <c r="B1471" s="3">
        <v>1471</v>
      </c>
      <c r="C1471" s="3" t="s">
        <v>4261</v>
      </c>
      <c r="D1471" s="3" t="s">
        <v>4262</v>
      </c>
      <c r="E1471" s="3" t="s">
        <v>3400</v>
      </c>
      <c r="F1471" s="3">
        <v>0</v>
      </c>
      <c r="I1471" s="4" t="str">
        <f ca="1">IFERROR(__xludf.DUMMYFUNCTION("REGEXREPLACE(F1472,""\D"", """")"),"#VALUE!")</f>
        <v>#VALUE!</v>
      </c>
    </row>
    <row r="1472" spans="1:9" ht="15.75" customHeight="1">
      <c r="A1472" s="1">
        <v>1471</v>
      </c>
      <c r="B1472" s="3">
        <v>1472</v>
      </c>
      <c r="C1472" s="3" t="s">
        <v>4263</v>
      </c>
      <c r="D1472" s="3" t="s">
        <v>4264</v>
      </c>
      <c r="E1472" s="3" t="s">
        <v>4265</v>
      </c>
      <c r="F1472" s="3" t="s">
        <v>44</v>
      </c>
      <c r="G1472" s="3">
        <v>0</v>
      </c>
      <c r="H1472" s="3" t="s">
        <v>248</v>
      </c>
      <c r="I1472" s="4" t="str">
        <f ca="1">IFERROR(__xludf.DUMMYFUNCTION("REGEXREPLACE(F1473,""\D"", """")"),"12")</f>
        <v>12</v>
      </c>
    </row>
    <row r="1473" spans="1:9" ht="15.75" customHeight="1">
      <c r="A1473" s="1">
        <v>1472</v>
      </c>
      <c r="B1473" s="3">
        <v>1473</v>
      </c>
      <c r="C1473" s="3" t="s">
        <v>4266</v>
      </c>
      <c r="D1473" s="3" t="s">
        <v>4267</v>
      </c>
      <c r="E1473" s="3" t="s">
        <v>27</v>
      </c>
      <c r="F1473" s="3">
        <v>0</v>
      </c>
      <c r="I1473" s="4" t="str">
        <f ca="1">IFERROR(__xludf.DUMMYFUNCTION("REGEXREPLACE(F1474,""\D"", """")"),"#VALUE!")</f>
        <v>#VALUE!</v>
      </c>
    </row>
    <row r="1474" spans="1:9" ht="15.75" customHeight="1">
      <c r="A1474" s="1">
        <v>1473</v>
      </c>
      <c r="B1474" s="3">
        <v>1474</v>
      </c>
      <c r="C1474" s="3" t="s">
        <v>4268</v>
      </c>
      <c r="D1474" s="3" t="s">
        <v>4269</v>
      </c>
      <c r="E1474" s="3" t="s">
        <v>27</v>
      </c>
      <c r="F1474" s="3">
        <v>0</v>
      </c>
      <c r="I1474" s="4" t="str">
        <f ca="1">IFERROR(__xludf.DUMMYFUNCTION("REGEXREPLACE(F1475,""\D"", """")"),"#VALUE!")</f>
        <v>#VALUE!</v>
      </c>
    </row>
    <row r="1475" spans="1:9" ht="15.75" customHeight="1">
      <c r="A1475" s="1">
        <v>1474</v>
      </c>
      <c r="B1475" s="3">
        <v>1475</v>
      </c>
      <c r="C1475" s="3" t="s">
        <v>4270</v>
      </c>
      <c r="D1475" s="3" t="s">
        <v>4271</v>
      </c>
      <c r="E1475" s="3" t="s">
        <v>27</v>
      </c>
      <c r="F1475" s="3">
        <v>0</v>
      </c>
      <c r="I1475" s="4" t="str">
        <f ca="1">IFERROR(__xludf.DUMMYFUNCTION("REGEXREPLACE(F1476,""\D"", """")"),"#VALUE!")</f>
        <v>#VALUE!</v>
      </c>
    </row>
    <row r="1476" spans="1:9" ht="15.75" customHeight="1">
      <c r="A1476" s="1">
        <v>1475</v>
      </c>
      <c r="B1476" s="3">
        <v>1476</v>
      </c>
      <c r="C1476" s="3" t="s">
        <v>4272</v>
      </c>
      <c r="D1476" s="3" t="s">
        <v>4273</v>
      </c>
      <c r="E1476" s="3" t="s">
        <v>4274</v>
      </c>
      <c r="F1476" s="3">
        <v>0</v>
      </c>
      <c r="I1476" s="4" t="str">
        <f ca="1">IFERROR(__xludf.DUMMYFUNCTION("REGEXREPLACE(F1477,""\D"", """")"),"#VALUE!")</f>
        <v>#VALUE!</v>
      </c>
    </row>
    <row r="1477" spans="1:9" ht="15.75" customHeight="1">
      <c r="A1477" s="1">
        <v>1476</v>
      </c>
      <c r="B1477" s="3">
        <v>1477</v>
      </c>
      <c r="C1477" s="3" t="s">
        <v>4275</v>
      </c>
      <c r="D1477" s="3" t="s">
        <v>4276</v>
      </c>
      <c r="E1477" s="3" t="s">
        <v>4277</v>
      </c>
      <c r="F1477" s="3" t="s">
        <v>812</v>
      </c>
      <c r="G1477" s="3">
        <v>2</v>
      </c>
      <c r="H1477" s="3" t="s">
        <v>651</v>
      </c>
      <c r="I1477" s="4" t="str">
        <f ca="1">IFERROR(__xludf.DUMMYFUNCTION("REGEXREPLACE(F1478,""\D"", """")"),"11")</f>
        <v>11</v>
      </c>
    </row>
    <row r="1478" spans="1:9" ht="15.75" customHeight="1">
      <c r="A1478" s="1">
        <v>1477</v>
      </c>
      <c r="B1478" s="3">
        <v>1478</v>
      </c>
      <c r="C1478" s="3" t="s">
        <v>4278</v>
      </c>
      <c r="D1478" s="3" t="s">
        <v>4279</v>
      </c>
      <c r="E1478" s="3" t="s">
        <v>4280</v>
      </c>
      <c r="F1478" s="3" t="s">
        <v>4281</v>
      </c>
      <c r="G1478" s="3">
        <v>1</v>
      </c>
      <c r="H1478" s="3" t="s">
        <v>4282</v>
      </c>
      <c r="I1478" s="4" t="str">
        <f ca="1">IFERROR(__xludf.DUMMYFUNCTION("REGEXREPLACE(F1479,""\D"", """")"),"288")</f>
        <v>288</v>
      </c>
    </row>
    <row r="1479" spans="1:9" ht="15.75" customHeight="1">
      <c r="A1479" s="1">
        <v>1478</v>
      </c>
      <c r="B1479" s="3">
        <v>1479</v>
      </c>
      <c r="C1479" s="3" t="s">
        <v>4283</v>
      </c>
      <c r="D1479" s="3" t="s">
        <v>4284</v>
      </c>
      <c r="E1479" s="3" t="s">
        <v>4285</v>
      </c>
      <c r="F1479" s="3">
        <v>0</v>
      </c>
      <c r="I1479" s="4" t="str">
        <f ca="1">IFERROR(__xludf.DUMMYFUNCTION("REGEXREPLACE(F1480,""\D"", """")"),"#VALUE!")</f>
        <v>#VALUE!</v>
      </c>
    </row>
    <row r="1480" spans="1:9" ht="15.75" customHeight="1">
      <c r="A1480" s="1">
        <v>1479</v>
      </c>
      <c r="B1480" s="3">
        <v>1480</v>
      </c>
      <c r="C1480" s="3" t="s">
        <v>4286</v>
      </c>
      <c r="D1480" s="3" t="s">
        <v>4287</v>
      </c>
      <c r="E1480" s="3" t="s">
        <v>27</v>
      </c>
      <c r="F1480" s="3">
        <v>0</v>
      </c>
      <c r="I1480" s="4" t="str">
        <f ca="1">IFERROR(__xludf.DUMMYFUNCTION("REGEXREPLACE(F1481,""\D"", """")"),"#VALUE!")</f>
        <v>#VALUE!</v>
      </c>
    </row>
    <row r="1481" spans="1:9" ht="15.75" customHeight="1">
      <c r="A1481" s="1">
        <v>1480</v>
      </c>
      <c r="B1481" s="3">
        <v>1481</v>
      </c>
      <c r="C1481" s="3" t="s">
        <v>4288</v>
      </c>
      <c r="D1481" s="3" t="s">
        <v>4289</v>
      </c>
      <c r="E1481" s="3" t="s">
        <v>4290</v>
      </c>
      <c r="F1481" s="3" t="s">
        <v>39</v>
      </c>
      <c r="G1481" s="3">
        <v>7</v>
      </c>
      <c r="H1481" s="3" t="s">
        <v>45</v>
      </c>
      <c r="I1481" s="4" t="str">
        <f ca="1">IFERROR(__xludf.DUMMYFUNCTION("REGEXREPLACE(F1482,""\D"", """")"),"14")</f>
        <v>14</v>
      </c>
    </row>
    <row r="1482" spans="1:9" ht="15.75" customHeight="1">
      <c r="A1482" s="1">
        <v>1481</v>
      </c>
      <c r="B1482" s="3">
        <v>1482</v>
      </c>
      <c r="C1482" s="3" t="s">
        <v>4291</v>
      </c>
      <c r="D1482" s="3" t="s">
        <v>4292</v>
      </c>
      <c r="E1482" s="3" t="s">
        <v>4293</v>
      </c>
      <c r="F1482" s="3" t="s">
        <v>1172</v>
      </c>
      <c r="G1482" s="3">
        <v>2</v>
      </c>
      <c r="H1482" s="3" t="s">
        <v>256</v>
      </c>
      <c r="I1482" s="4" t="str">
        <f ca="1">IFERROR(__xludf.DUMMYFUNCTION("REGEXREPLACE(F1483,""\D"", """")"),"26")</f>
        <v>26</v>
      </c>
    </row>
    <row r="1483" spans="1:9" ht="15.75" customHeight="1">
      <c r="A1483" s="1">
        <v>1482</v>
      </c>
      <c r="B1483" s="3">
        <v>1483</v>
      </c>
      <c r="C1483" s="3" t="s">
        <v>4294</v>
      </c>
      <c r="D1483" s="3" t="s">
        <v>4295</v>
      </c>
      <c r="E1483" s="3" t="s">
        <v>27</v>
      </c>
      <c r="F1483" s="3">
        <v>0</v>
      </c>
      <c r="I1483" s="4" t="str">
        <f ca="1">IFERROR(__xludf.DUMMYFUNCTION("REGEXREPLACE(F1484,""\D"", """")"),"#VALUE!")</f>
        <v>#VALUE!</v>
      </c>
    </row>
    <row r="1484" spans="1:9" ht="15.75" customHeight="1">
      <c r="A1484" s="1">
        <v>1483</v>
      </c>
      <c r="B1484" s="3">
        <v>1484</v>
      </c>
      <c r="C1484" s="3" t="s">
        <v>4296</v>
      </c>
      <c r="D1484" s="3" t="s">
        <v>4297</v>
      </c>
      <c r="E1484" s="3" t="s">
        <v>4298</v>
      </c>
      <c r="F1484" s="3">
        <v>0</v>
      </c>
      <c r="I1484" s="4" t="str">
        <f ca="1">IFERROR(__xludf.DUMMYFUNCTION("REGEXREPLACE(F1485,""\D"", """")"),"#VALUE!")</f>
        <v>#VALUE!</v>
      </c>
    </row>
    <row r="1485" spans="1:9" ht="15.75" customHeight="1">
      <c r="A1485" s="1">
        <v>1484</v>
      </c>
      <c r="B1485" s="3">
        <v>1485</v>
      </c>
      <c r="C1485" s="3" t="s">
        <v>4299</v>
      </c>
      <c r="D1485" s="3" t="s">
        <v>4300</v>
      </c>
      <c r="E1485" s="3" t="s">
        <v>4301</v>
      </c>
      <c r="F1485" s="3" t="s">
        <v>11</v>
      </c>
      <c r="G1485" s="3">
        <v>8</v>
      </c>
      <c r="H1485" s="3" t="s">
        <v>57</v>
      </c>
      <c r="I1485" s="4" t="str">
        <f ca="1">IFERROR(__xludf.DUMMYFUNCTION("REGEXREPLACE(F1486,""\D"", """")"),"3")</f>
        <v>3</v>
      </c>
    </row>
    <row r="1486" spans="1:9" ht="15.75" customHeight="1">
      <c r="A1486" s="1">
        <v>1485</v>
      </c>
      <c r="B1486" s="3">
        <v>1486</v>
      </c>
      <c r="C1486" s="3" t="s">
        <v>4302</v>
      </c>
      <c r="D1486" s="3" t="s">
        <v>4303</v>
      </c>
      <c r="E1486" s="3" t="s">
        <v>4304</v>
      </c>
      <c r="F1486" s="3" t="s">
        <v>61</v>
      </c>
      <c r="G1486" s="3">
        <v>9</v>
      </c>
      <c r="H1486" s="3" t="s">
        <v>715</v>
      </c>
      <c r="I1486" s="4" t="str">
        <f ca="1">IFERROR(__xludf.DUMMYFUNCTION("REGEXREPLACE(F1487,""\D"", """")"),"5")</f>
        <v>5</v>
      </c>
    </row>
    <row r="1487" spans="1:9" ht="15.75" customHeight="1">
      <c r="A1487" s="1">
        <v>1486</v>
      </c>
      <c r="B1487" s="3">
        <v>1487</v>
      </c>
      <c r="C1487" s="3" t="s">
        <v>4305</v>
      </c>
      <c r="D1487" s="3" t="s">
        <v>4306</v>
      </c>
      <c r="E1487" s="3" t="s">
        <v>4307</v>
      </c>
      <c r="F1487" s="3" t="s">
        <v>303</v>
      </c>
      <c r="G1487" s="3">
        <v>3</v>
      </c>
      <c r="H1487" s="3" t="s">
        <v>72</v>
      </c>
      <c r="I1487" s="4" t="str">
        <f ca="1">IFERROR(__xludf.DUMMYFUNCTION("REGEXREPLACE(F1488,""\D"", """")"),"6")</f>
        <v>6</v>
      </c>
    </row>
    <row r="1488" spans="1:9" ht="15.75" customHeight="1">
      <c r="A1488" s="1">
        <v>1487</v>
      </c>
      <c r="B1488" s="3">
        <v>1488</v>
      </c>
      <c r="C1488" s="3" t="s">
        <v>4308</v>
      </c>
      <c r="D1488" s="3" t="s">
        <v>4309</v>
      </c>
      <c r="E1488" s="3" t="s">
        <v>4310</v>
      </c>
      <c r="F1488" s="3" t="s">
        <v>88</v>
      </c>
      <c r="G1488" s="3">
        <v>7</v>
      </c>
      <c r="H1488" s="3" t="s">
        <v>57</v>
      </c>
      <c r="I1488" s="4" t="str">
        <f ca="1">IFERROR(__xludf.DUMMYFUNCTION("REGEXREPLACE(F1489,""\D"", """")"),"4")</f>
        <v>4</v>
      </c>
    </row>
    <row r="1489" spans="1:9" ht="15.75" customHeight="1">
      <c r="A1489" s="1">
        <v>1488</v>
      </c>
      <c r="B1489" s="3">
        <v>1489</v>
      </c>
      <c r="C1489" s="3" t="s">
        <v>4311</v>
      </c>
      <c r="D1489" s="3" t="s">
        <v>4312</v>
      </c>
      <c r="E1489" s="3" t="s">
        <v>27</v>
      </c>
      <c r="F1489" s="3">
        <v>0</v>
      </c>
      <c r="I1489" s="4" t="str">
        <f ca="1">IFERROR(__xludf.DUMMYFUNCTION("REGEXREPLACE(F1490,""\D"", """")"),"#VALUE!")</f>
        <v>#VALUE!</v>
      </c>
    </row>
    <row r="1490" spans="1:9" ht="15.75" customHeight="1">
      <c r="A1490" s="1">
        <v>1489</v>
      </c>
      <c r="B1490" s="3">
        <v>1490</v>
      </c>
      <c r="C1490" s="3" t="s">
        <v>4313</v>
      </c>
      <c r="D1490" s="3" t="s">
        <v>4314</v>
      </c>
      <c r="E1490" s="3" t="s">
        <v>4315</v>
      </c>
      <c r="F1490" s="3">
        <v>0</v>
      </c>
      <c r="I1490" s="4" t="str">
        <f ca="1">IFERROR(__xludf.DUMMYFUNCTION("REGEXREPLACE(F1491,""\D"", """")"),"#VALUE!")</f>
        <v>#VALUE!</v>
      </c>
    </row>
    <row r="1491" spans="1:9" ht="15.75" customHeight="1">
      <c r="A1491" s="1">
        <v>1490</v>
      </c>
      <c r="B1491" s="3">
        <v>1491</v>
      </c>
      <c r="C1491" s="3" t="s">
        <v>4316</v>
      </c>
      <c r="D1491" s="3" t="s">
        <v>4317</v>
      </c>
      <c r="E1491" s="3" t="s">
        <v>4318</v>
      </c>
      <c r="F1491" s="3">
        <v>0</v>
      </c>
      <c r="I1491" s="4" t="str">
        <f ca="1">IFERROR(__xludf.DUMMYFUNCTION("REGEXREPLACE(F1492,""\D"", """")"),"#VALUE!")</f>
        <v>#VALUE!</v>
      </c>
    </row>
    <row r="1492" spans="1:9" ht="15.75" customHeight="1">
      <c r="A1492" s="1">
        <v>1491</v>
      </c>
      <c r="B1492" s="3">
        <v>1492</v>
      </c>
      <c r="C1492" s="3" t="s">
        <v>4319</v>
      </c>
      <c r="D1492" s="3" t="s">
        <v>4320</v>
      </c>
      <c r="E1492" s="3" t="s">
        <v>4321</v>
      </c>
      <c r="F1492" s="3" t="s">
        <v>44</v>
      </c>
      <c r="G1492" s="3">
        <v>3</v>
      </c>
      <c r="H1492" s="3" t="s">
        <v>422</v>
      </c>
      <c r="I1492" s="4" t="str">
        <f ca="1">IFERROR(__xludf.DUMMYFUNCTION("REGEXREPLACE(F1493,""\D"", """")"),"12")</f>
        <v>12</v>
      </c>
    </row>
    <row r="1493" spans="1:9" ht="15.75" customHeight="1">
      <c r="A1493" s="1">
        <v>1492</v>
      </c>
      <c r="B1493" s="3">
        <v>1493</v>
      </c>
      <c r="C1493" s="3" t="s">
        <v>4322</v>
      </c>
      <c r="D1493" s="3" t="s">
        <v>4323</v>
      </c>
      <c r="E1493" s="3" t="s">
        <v>4324</v>
      </c>
      <c r="F1493" s="3">
        <v>0</v>
      </c>
      <c r="I1493" s="4" t="str">
        <f ca="1">IFERROR(__xludf.DUMMYFUNCTION("REGEXREPLACE(F1494,""\D"", """")"),"#VALUE!")</f>
        <v>#VALUE!</v>
      </c>
    </row>
    <row r="1494" spans="1:9" ht="15.75" customHeight="1">
      <c r="A1494" s="1">
        <v>1493</v>
      </c>
      <c r="B1494" s="3">
        <v>1494</v>
      </c>
      <c r="C1494" s="3" t="s">
        <v>4325</v>
      </c>
      <c r="D1494" s="3" t="s">
        <v>4326</v>
      </c>
      <c r="E1494" s="3" t="s">
        <v>27</v>
      </c>
      <c r="F1494" s="3">
        <v>0</v>
      </c>
      <c r="I1494" s="4" t="str">
        <f ca="1">IFERROR(__xludf.DUMMYFUNCTION("REGEXREPLACE(F1495,""\D"", """")"),"#VALUE!")</f>
        <v>#VALUE!</v>
      </c>
    </row>
    <row r="1495" spans="1:9" ht="15.75" customHeight="1">
      <c r="A1495" s="1">
        <v>1494</v>
      </c>
      <c r="B1495" s="3">
        <v>1495</v>
      </c>
      <c r="C1495" s="3" t="s">
        <v>4327</v>
      </c>
      <c r="D1495" s="3" t="s">
        <v>4328</v>
      </c>
      <c r="E1495" s="3" t="s">
        <v>4329</v>
      </c>
      <c r="F1495" s="3" t="s">
        <v>231</v>
      </c>
      <c r="G1495" s="3">
        <v>0</v>
      </c>
      <c r="H1495" s="3" t="s">
        <v>4330</v>
      </c>
      <c r="I1495" s="4" t="str">
        <f ca="1">IFERROR(__xludf.DUMMYFUNCTION("REGEXREPLACE(F1496,""\D"", """")"),"61")</f>
        <v>61</v>
      </c>
    </row>
    <row r="1496" spans="1:9" ht="15.75" customHeight="1">
      <c r="A1496" s="1">
        <v>1495</v>
      </c>
      <c r="B1496" s="3">
        <v>1496</v>
      </c>
      <c r="C1496" s="3" t="s">
        <v>4331</v>
      </c>
      <c r="D1496" s="3" t="s">
        <v>4332</v>
      </c>
      <c r="E1496" s="3" t="s">
        <v>4333</v>
      </c>
      <c r="F1496" s="3">
        <v>0</v>
      </c>
      <c r="I1496" s="4" t="str">
        <f ca="1">IFERROR(__xludf.DUMMYFUNCTION("REGEXREPLACE(F1497,""\D"", """")"),"#VALUE!")</f>
        <v>#VALUE!</v>
      </c>
    </row>
    <row r="1497" spans="1:9" ht="15.75" customHeight="1">
      <c r="A1497" s="1">
        <v>1496</v>
      </c>
      <c r="B1497" s="3">
        <v>1497</v>
      </c>
      <c r="C1497" s="3" t="s">
        <v>4334</v>
      </c>
      <c r="D1497" s="3" t="s">
        <v>4335</v>
      </c>
      <c r="E1497" s="3" t="s">
        <v>27</v>
      </c>
      <c r="F1497" s="3">
        <v>0</v>
      </c>
      <c r="I1497" s="4" t="str">
        <f ca="1">IFERROR(__xludf.DUMMYFUNCTION("REGEXREPLACE(F1498,""\D"", """")"),"#VALUE!")</f>
        <v>#VALUE!</v>
      </c>
    </row>
    <row r="1498" spans="1:9" ht="15.75" customHeight="1">
      <c r="A1498" s="1">
        <v>1497</v>
      </c>
      <c r="B1498" s="3">
        <v>1498</v>
      </c>
      <c r="C1498" s="3" t="s">
        <v>4336</v>
      </c>
      <c r="D1498" s="3" t="s">
        <v>4337</v>
      </c>
      <c r="E1498" s="3" t="s">
        <v>4338</v>
      </c>
      <c r="F1498" s="3" t="s">
        <v>44</v>
      </c>
      <c r="G1498" s="3">
        <v>0</v>
      </c>
      <c r="H1498" s="3" t="s">
        <v>248</v>
      </c>
      <c r="I1498" s="4" t="str">
        <f ca="1">IFERROR(__xludf.DUMMYFUNCTION("REGEXREPLACE(F1499,""\D"", """")"),"12")</f>
        <v>12</v>
      </c>
    </row>
    <row r="1499" spans="1:9" ht="15.75" customHeight="1">
      <c r="A1499" s="1">
        <v>1498</v>
      </c>
      <c r="B1499" s="3">
        <v>1499</v>
      </c>
      <c r="C1499" s="3" t="s">
        <v>4339</v>
      </c>
      <c r="D1499" s="3" t="s">
        <v>4340</v>
      </c>
      <c r="E1499" s="3" t="s">
        <v>27</v>
      </c>
      <c r="F1499" s="3">
        <v>0</v>
      </c>
      <c r="I1499" s="4" t="str">
        <f ca="1">IFERROR(__xludf.DUMMYFUNCTION("REGEXREPLACE(F1500,""\D"", """")"),"#VALUE!")</f>
        <v>#VALUE!</v>
      </c>
    </row>
    <row r="1500" spans="1:9" ht="15.75" customHeight="1">
      <c r="A1500" s="1">
        <v>1499</v>
      </c>
      <c r="B1500" s="3">
        <v>1500</v>
      </c>
      <c r="C1500" s="3" t="s">
        <v>4341</v>
      </c>
      <c r="D1500" s="3" t="s">
        <v>4342</v>
      </c>
      <c r="E1500" s="3" t="s">
        <v>4343</v>
      </c>
      <c r="F1500" s="3" t="s">
        <v>11</v>
      </c>
      <c r="G1500" s="3">
        <v>3</v>
      </c>
      <c r="H1500" s="3" t="s">
        <v>266</v>
      </c>
      <c r="I1500" s="4" t="str">
        <f ca="1">IFERROR(__xludf.DUMMYFUNCTION("REGEXREPLACE(F1501,""\D"", """")"),"3")</f>
        <v>3</v>
      </c>
    </row>
    <row r="1501" spans="1:9" ht="15.75" customHeight="1">
      <c r="A1501" s="1">
        <v>1500</v>
      </c>
      <c r="B1501" s="3">
        <v>1501</v>
      </c>
      <c r="C1501" s="3" t="s">
        <v>4344</v>
      </c>
      <c r="D1501" s="3" t="s">
        <v>4345</v>
      </c>
      <c r="E1501" s="3" t="s">
        <v>4346</v>
      </c>
      <c r="F1501" s="3" t="s">
        <v>765</v>
      </c>
      <c r="G1501" s="3">
        <v>1</v>
      </c>
      <c r="H1501" s="3" t="s">
        <v>57</v>
      </c>
      <c r="I1501" s="4" t="str">
        <f ca="1">IFERROR(__xludf.DUMMYFUNCTION("REGEXREPLACE(F1502,""\D"", """")"),"10")</f>
        <v>10</v>
      </c>
    </row>
    <row r="1502" spans="1:9" ht="15.75" customHeight="1">
      <c r="A1502" s="1">
        <v>1501</v>
      </c>
      <c r="B1502" s="3">
        <v>1502</v>
      </c>
      <c r="C1502" s="3" t="s">
        <v>4347</v>
      </c>
      <c r="D1502" s="3" t="s">
        <v>4348</v>
      </c>
      <c r="E1502" s="3" t="s">
        <v>4349</v>
      </c>
      <c r="F1502" s="3">
        <v>0</v>
      </c>
      <c r="I1502" s="4" t="str">
        <f ca="1">IFERROR(__xludf.DUMMYFUNCTION("REGEXREPLACE(F1503,""\D"", """")"),"#VALUE!")</f>
        <v>#VALUE!</v>
      </c>
    </row>
    <row r="1503" spans="1:9" ht="15.75" customHeight="1">
      <c r="A1503" s="1">
        <v>1502</v>
      </c>
      <c r="B1503" s="3">
        <v>1503</v>
      </c>
      <c r="C1503" s="3" t="s">
        <v>4350</v>
      </c>
      <c r="D1503" s="3" t="s">
        <v>4351</v>
      </c>
      <c r="E1503" s="3" t="s">
        <v>4352</v>
      </c>
      <c r="F1503" s="3" t="s">
        <v>61</v>
      </c>
      <c r="G1503" s="3">
        <v>1</v>
      </c>
      <c r="H1503" s="3" t="s">
        <v>266</v>
      </c>
      <c r="I1503" s="4" t="str">
        <f ca="1">IFERROR(__xludf.DUMMYFUNCTION("REGEXREPLACE(F1504,""\D"", """")"),"5")</f>
        <v>5</v>
      </c>
    </row>
    <row r="1504" spans="1:9" ht="15.75" customHeight="1">
      <c r="A1504" s="1">
        <v>1503</v>
      </c>
      <c r="B1504" s="3">
        <v>1504</v>
      </c>
      <c r="C1504" s="3" t="s">
        <v>4353</v>
      </c>
      <c r="D1504" s="3" t="s">
        <v>4354</v>
      </c>
      <c r="E1504" s="3" t="s">
        <v>4355</v>
      </c>
      <c r="F1504" s="3" t="s">
        <v>96</v>
      </c>
      <c r="G1504" s="3">
        <v>6</v>
      </c>
      <c r="H1504" s="3" t="s">
        <v>422</v>
      </c>
      <c r="I1504" s="4" t="str">
        <f ca="1">IFERROR(__xludf.DUMMYFUNCTION("REGEXREPLACE(F1505,""\D"", """")"),"9")</f>
        <v>9</v>
      </c>
    </row>
    <row r="1505" spans="1:9" ht="15.75" customHeight="1">
      <c r="A1505" s="1">
        <v>1504</v>
      </c>
      <c r="B1505" s="3">
        <v>1505</v>
      </c>
      <c r="C1505" s="3" t="s">
        <v>4356</v>
      </c>
      <c r="D1505" s="3" t="s">
        <v>4357</v>
      </c>
      <c r="E1505" s="3" t="s">
        <v>27</v>
      </c>
      <c r="F1505" s="3">
        <v>0</v>
      </c>
      <c r="I1505" s="4" t="str">
        <f ca="1">IFERROR(__xludf.DUMMYFUNCTION("REGEXREPLACE(F1506,""\D"", """")"),"#VALUE!")</f>
        <v>#VALUE!</v>
      </c>
    </row>
    <row r="1506" spans="1:9" ht="15.75" customHeight="1">
      <c r="A1506" s="1">
        <v>1505</v>
      </c>
      <c r="B1506" s="3">
        <v>1506</v>
      </c>
      <c r="C1506" s="3" t="s">
        <v>4358</v>
      </c>
      <c r="D1506" s="3" t="s">
        <v>4359</v>
      </c>
      <c r="E1506" s="3" t="s">
        <v>4360</v>
      </c>
      <c r="F1506" s="3" t="s">
        <v>96</v>
      </c>
      <c r="G1506" s="3">
        <v>15</v>
      </c>
      <c r="H1506" s="3" t="s">
        <v>1071</v>
      </c>
      <c r="I1506" s="4" t="str">
        <f ca="1">IFERROR(__xludf.DUMMYFUNCTION("REGEXREPLACE(F1507,""\D"", """")"),"9")</f>
        <v>9</v>
      </c>
    </row>
    <row r="1507" spans="1:9" ht="15.75" customHeight="1">
      <c r="A1507" s="1">
        <v>1506</v>
      </c>
      <c r="B1507" s="3">
        <v>1507</v>
      </c>
      <c r="C1507" s="3" t="s">
        <v>4361</v>
      </c>
      <c r="D1507" s="3" t="s">
        <v>4362</v>
      </c>
      <c r="E1507" s="3" t="s">
        <v>4363</v>
      </c>
      <c r="F1507" s="3">
        <v>0</v>
      </c>
      <c r="I1507" s="4" t="str">
        <f ca="1">IFERROR(__xludf.DUMMYFUNCTION("REGEXREPLACE(F1508,""\D"", """")"),"#VALUE!")</f>
        <v>#VALUE!</v>
      </c>
    </row>
    <row r="1508" spans="1:9" ht="15.75" customHeight="1">
      <c r="A1508" s="1">
        <v>1507</v>
      </c>
      <c r="B1508" s="3">
        <v>1508</v>
      </c>
      <c r="C1508" s="3" t="s">
        <v>4364</v>
      </c>
      <c r="D1508" s="3" t="s">
        <v>4365</v>
      </c>
      <c r="E1508" s="3" t="s">
        <v>4366</v>
      </c>
      <c r="F1508" s="3" t="s">
        <v>121</v>
      </c>
      <c r="G1508" s="3">
        <v>0</v>
      </c>
      <c r="H1508" s="3" t="s">
        <v>143</v>
      </c>
      <c r="I1508" s="4" t="str">
        <f ca="1">IFERROR(__xludf.DUMMYFUNCTION("REGEXREPLACE(F1509,""\D"", """")"),"17")</f>
        <v>17</v>
      </c>
    </row>
    <row r="1509" spans="1:9" ht="15.75" customHeight="1">
      <c r="A1509" s="1">
        <v>1508</v>
      </c>
      <c r="B1509" s="3">
        <v>1509</v>
      </c>
      <c r="C1509" s="3" t="s">
        <v>4367</v>
      </c>
      <c r="D1509" s="3" t="s">
        <v>4368</v>
      </c>
      <c r="E1509" s="3" t="s">
        <v>4369</v>
      </c>
      <c r="F1509" s="3" t="s">
        <v>61</v>
      </c>
      <c r="G1509" s="3">
        <v>0</v>
      </c>
      <c r="H1509" s="3" t="s">
        <v>62</v>
      </c>
      <c r="I1509" s="4" t="str">
        <f ca="1">IFERROR(__xludf.DUMMYFUNCTION("REGEXREPLACE(F1510,""\D"", """")"),"5")</f>
        <v>5</v>
      </c>
    </row>
    <row r="1510" spans="1:9" ht="15.75" customHeight="1">
      <c r="A1510" s="1">
        <v>1509</v>
      </c>
      <c r="B1510" s="3">
        <v>1510</v>
      </c>
      <c r="C1510" s="3" t="s">
        <v>4370</v>
      </c>
      <c r="D1510" s="3" t="s">
        <v>4371</v>
      </c>
      <c r="E1510" s="3" t="s">
        <v>4372</v>
      </c>
      <c r="F1510" s="3" t="s">
        <v>339</v>
      </c>
      <c r="G1510" s="3">
        <v>44</v>
      </c>
      <c r="H1510" s="3" t="s">
        <v>656</v>
      </c>
      <c r="I1510" s="4" t="str">
        <f ca="1">IFERROR(__xludf.DUMMYFUNCTION("REGEXREPLACE(F1511,""\D"", """")"),"15")</f>
        <v>15</v>
      </c>
    </row>
    <row r="1511" spans="1:9" ht="15.75" customHeight="1">
      <c r="A1511" s="1">
        <v>1510</v>
      </c>
      <c r="B1511" s="3">
        <v>1511</v>
      </c>
      <c r="C1511" s="3" t="s">
        <v>4373</v>
      </c>
      <c r="D1511" s="3" t="s">
        <v>4374</v>
      </c>
      <c r="E1511" s="3" t="s">
        <v>27</v>
      </c>
      <c r="F1511" s="3">
        <v>0</v>
      </c>
      <c r="I1511" s="4" t="str">
        <f ca="1">IFERROR(__xludf.DUMMYFUNCTION("REGEXREPLACE(F1512,""\D"", """")"),"#VALUE!")</f>
        <v>#VALUE!</v>
      </c>
    </row>
    <row r="1512" spans="1:9" ht="15.75" customHeight="1">
      <c r="A1512" s="1">
        <v>1511</v>
      </c>
      <c r="B1512" s="3">
        <v>1512</v>
      </c>
      <c r="C1512" s="3" t="s">
        <v>4375</v>
      </c>
      <c r="D1512" s="3" t="s">
        <v>4376</v>
      </c>
      <c r="E1512" s="3" t="s">
        <v>4377</v>
      </c>
      <c r="F1512" s="3" t="s">
        <v>310</v>
      </c>
      <c r="G1512" s="3">
        <v>17</v>
      </c>
      <c r="H1512" s="3" t="s">
        <v>2102</v>
      </c>
      <c r="I1512" s="4" t="str">
        <f ca="1">IFERROR(__xludf.DUMMYFUNCTION("REGEXREPLACE(F1513,""\D"", """")"),"30")</f>
        <v>30</v>
      </c>
    </row>
    <row r="1513" spans="1:9" ht="15.75" customHeight="1">
      <c r="A1513" s="1">
        <v>1512</v>
      </c>
      <c r="B1513" s="3">
        <v>1513</v>
      </c>
      <c r="C1513" s="3" t="s">
        <v>4378</v>
      </c>
      <c r="D1513" s="3" t="s">
        <v>4379</v>
      </c>
      <c r="E1513" s="3" t="s">
        <v>4380</v>
      </c>
      <c r="F1513" s="3">
        <v>0</v>
      </c>
      <c r="I1513" s="4" t="str">
        <f ca="1">IFERROR(__xludf.DUMMYFUNCTION("REGEXREPLACE(F1514,""\D"", """")"),"#VALUE!")</f>
        <v>#VALUE!</v>
      </c>
    </row>
    <row r="1514" spans="1:9" ht="15.75" customHeight="1">
      <c r="A1514" s="1">
        <v>1513</v>
      </c>
      <c r="B1514" s="3">
        <v>1514</v>
      </c>
      <c r="C1514" s="3" t="s">
        <v>4381</v>
      </c>
      <c r="D1514" s="3" t="s">
        <v>4382</v>
      </c>
      <c r="E1514" s="3" t="s">
        <v>4383</v>
      </c>
      <c r="F1514" s="3" t="s">
        <v>11</v>
      </c>
      <c r="G1514" s="3">
        <v>13</v>
      </c>
      <c r="H1514" s="3" t="s">
        <v>97</v>
      </c>
      <c r="I1514" s="4" t="str">
        <f ca="1">IFERROR(__xludf.DUMMYFUNCTION("REGEXREPLACE(F1515,""\D"", """")"),"3")</f>
        <v>3</v>
      </c>
    </row>
    <row r="1515" spans="1:9" ht="15.75" customHeight="1">
      <c r="A1515" s="1">
        <v>1514</v>
      </c>
      <c r="B1515" s="3">
        <v>1515</v>
      </c>
      <c r="C1515" s="3" t="s">
        <v>4384</v>
      </c>
      <c r="D1515" s="3" t="s">
        <v>4385</v>
      </c>
      <c r="E1515" s="3" t="s">
        <v>4386</v>
      </c>
      <c r="F1515" s="3" t="s">
        <v>96</v>
      </c>
      <c r="G1515" s="3">
        <v>0</v>
      </c>
      <c r="H1515" s="3" t="s">
        <v>72</v>
      </c>
      <c r="I1515" s="4" t="str">
        <f ca="1">IFERROR(__xludf.DUMMYFUNCTION("REGEXREPLACE(F1516,""\D"", """")"),"9")</f>
        <v>9</v>
      </c>
    </row>
    <row r="1516" spans="1:9" ht="15.75" customHeight="1">
      <c r="A1516" s="1">
        <v>1515</v>
      </c>
      <c r="B1516" s="3">
        <v>1516</v>
      </c>
      <c r="C1516" s="3" t="s">
        <v>4387</v>
      </c>
      <c r="D1516" s="3" t="s">
        <v>4388</v>
      </c>
      <c r="E1516" s="3" t="s">
        <v>4389</v>
      </c>
      <c r="F1516" s="3">
        <v>0</v>
      </c>
      <c r="I1516" s="4" t="str">
        <f ca="1">IFERROR(__xludf.DUMMYFUNCTION("REGEXREPLACE(F1517,""\D"", """")"),"#VALUE!")</f>
        <v>#VALUE!</v>
      </c>
    </row>
    <row r="1517" spans="1:9" ht="15.75" customHeight="1">
      <c r="A1517" s="1">
        <v>1516</v>
      </c>
      <c r="B1517" s="3">
        <v>1517</v>
      </c>
      <c r="C1517" s="3" t="s">
        <v>4390</v>
      </c>
      <c r="D1517" s="3" t="s">
        <v>4391</v>
      </c>
      <c r="E1517" s="3" t="s">
        <v>27</v>
      </c>
      <c r="F1517" s="3">
        <v>0</v>
      </c>
      <c r="I1517" s="4" t="str">
        <f ca="1">IFERROR(__xludf.DUMMYFUNCTION("REGEXREPLACE(F1518,""\D"", """")"),"#VALUE!")</f>
        <v>#VALUE!</v>
      </c>
    </row>
    <row r="1518" spans="1:9" ht="15.75" customHeight="1">
      <c r="A1518" s="1">
        <v>1517</v>
      </c>
      <c r="B1518" s="3">
        <v>1518</v>
      </c>
      <c r="C1518" s="3" t="s">
        <v>4392</v>
      </c>
      <c r="D1518" s="3" t="s">
        <v>4393</v>
      </c>
      <c r="E1518" s="3" t="s">
        <v>4394</v>
      </c>
      <c r="F1518" s="3" t="s">
        <v>1805</v>
      </c>
      <c r="G1518" s="3">
        <v>5</v>
      </c>
      <c r="H1518" s="3" t="s">
        <v>200</v>
      </c>
      <c r="I1518" s="4" t="str">
        <f ca="1">IFERROR(__xludf.DUMMYFUNCTION("REGEXREPLACE(F1519,""\D"", """")"),"21")</f>
        <v>21</v>
      </c>
    </row>
    <row r="1519" spans="1:9" ht="15.75" customHeight="1">
      <c r="A1519" s="1">
        <v>1518</v>
      </c>
      <c r="B1519" s="3">
        <v>1519</v>
      </c>
      <c r="C1519" s="3" t="s">
        <v>4395</v>
      </c>
      <c r="D1519" s="3" t="s">
        <v>4396</v>
      </c>
      <c r="E1519" s="3" t="s">
        <v>27</v>
      </c>
      <c r="F1519" s="3">
        <v>0</v>
      </c>
      <c r="I1519" s="4" t="str">
        <f ca="1">IFERROR(__xludf.DUMMYFUNCTION("REGEXREPLACE(F1520,""\D"", """")"),"#VALUE!")</f>
        <v>#VALUE!</v>
      </c>
    </row>
    <row r="1520" spans="1:9" ht="15.75" customHeight="1">
      <c r="A1520" s="1">
        <v>1519</v>
      </c>
      <c r="B1520" s="3">
        <v>1520</v>
      </c>
      <c r="C1520" s="3" t="s">
        <v>4397</v>
      </c>
      <c r="D1520" s="3" t="s">
        <v>4398</v>
      </c>
      <c r="E1520" s="3" t="s">
        <v>4399</v>
      </c>
      <c r="F1520" s="3">
        <v>0</v>
      </c>
      <c r="I1520" s="4" t="str">
        <f ca="1">IFERROR(__xludf.DUMMYFUNCTION("REGEXREPLACE(F1521,""\D"", """")"),"#VALUE!")</f>
        <v>#VALUE!</v>
      </c>
    </row>
    <row r="1521" spans="1:9" ht="15.75" customHeight="1">
      <c r="A1521" s="1">
        <v>1520</v>
      </c>
      <c r="B1521" s="3">
        <v>1521</v>
      </c>
      <c r="C1521" s="3" t="s">
        <v>4400</v>
      </c>
      <c r="D1521" s="3" t="s">
        <v>4401</v>
      </c>
      <c r="E1521" s="3" t="s">
        <v>27</v>
      </c>
      <c r="F1521" s="3">
        <v>0</v>
      </c>
      <c r="I1521" s="4" t="str">
        <f ca="1">IFERROR(__xludf.DUMMYFUNCTION("REGEXREPLACE(F1522,""\D"", """")"),"#VALUE!")</f>
        <v>#VALUE!</v>
      </c>
    </row>
    <row r="1522" spans="1:9" ht="15.75" customHeight="1">
      <c r="A1522" s="1">
        <v>1521</v>
      </c>
      <c r="B1522" s="3">
        <v>1522</v>
      </c>
      <c r="C1522" s="3" t="s">
        <v>4402</v>
      </c>
      <c r="D1522" s="3" t="s">
        <v>4403</v>
      </c>
      <c r="E1522" s="3" t="s">
        <v>27</v>
      </c>
      <c r="F1522" s="3">
        <v>0</v>
      </c>
      <c r="I1522" s="4" t="str">
        <f ca="1">IFERROR(__xludf.DUMMYFUNCTION("REGEXREPLACE(F1523,""\D"", """")"),"#VALUE!")</f>
        <v>#VALUE!</v>
      </c>
    </row>
    <row r="1523" spans="1:9" ht="15.75" customHeight="1">
      <c r="A1523" s="1">
        <v>1522</v>
      </c>
      <c r="B1523" s="3">
        <v>1523</v>
      </c>
      <c r="C1523" s="3" t="s">
        <v>4404</v>
      </c>
      <c r="D1523" s="3" t="s">
        <v>4405</v>
      </c>
      <c r="E1523" s="3" t="s">
        <v>4406</v>
      </c>
      <c r="F1523" s="3">
        <v>0</v>
      </c>
      <c r="I1523" s="4" t="str">
        <f ca="1">IFERROR(__xludf.DUMMYFUNCTION("REGEXREPLACE(F1524,""\D"", """")"),"#VALUE!")</f>
        <v>#VALUE!</v>
      </c>
    </row>
    <row r="1524" spans="1:9" ht="15.75" customHeight="1">
      <c r="A1524" s="1">
        <v>1523</v>
      </c>
      <c r="B1524" s="3">
        <v>1524</v>
      </c>
      <c r="C1524" s="3" t="s">
        <v>4407</v>
      </c>
      <c r="D1524" s="3" t="s">
        <v>4408</v>
      </c>
      <c r="E1524" s="3" t="s">
        <v>4409</v>
      </c>
      <c r="F1524" s="3" t="s">
        <v>364</v>
      </c>
      <c r="G1524" s="3">
        <v>1</v>
      </c>
      <c r="H1524" s="3" t="s">
        <v>715</v>
      </c>
      <c r="I1524" s="4" t="str">
        <f ca="1">IFERROR(__xludf.DUMMYFUNCTION("REGEXREPLACE(F1525,""\D"", """")"),"13")</f>
        <v>13</v>
      </c>
    </row>
    <row r="1525" spans="1:9" ht="15.75" customHeight="1">
      <c r="A1525" s="1">
        <v>1524</v>
      </c>
      <c r="B1525" s="3">
        <v>1525</v>
      </c>
      <c r="C1525" s="3" t="s">
        <v>4410</v>
      </c>
      <c r="D1525" s="3" t="s">
        <v>4411</v>
      </c>
      <c r="E1525" s="3" t="s">
        <v>4412</v>
      </c>
      <c r="F1525" s="3" t="s">
        <v>559</v>
      </c>
      <c r="G1525" s="3">
        <v>1</v>
      </c>
      <c r="H1525" s="3" t="s">
        <v>398</v>
      </c>
      <c r="I1525" s="4" t="str">
        <f ca="1">IFERROR(__xludf.DUMMYFUNCTION("REGEXREPLACE(F1526,""\D"", """")"),"19")</f>
        <v>19</v>
      </c>
    </row>
    <row r="1526" spans="1:9" ht="15.75" customHeight="1">
      <c r="A1526" s="1">
        <v>1525</v>
      </c>
      <c r="B1526" s="3">
        <v>1526</v>
      </c>
      <c r="C1526" s="3" t="s">
        <v>4413</v>
      </c>
      <c r="D1526" s="3" t="s">
        <v>4414</v>
      </c>
      <c r="E1526" s="3" t="s">
        <v>4415</v>
      </c>
      <c r="F1526" s="3" t="s">
        <v>317</v>
      </c>
      <c r="G1526" s="3">
        <v>0</v>
      </c>
      <c r="H1526" s="3" t="s">
        <v>394</v>
      </c>
      <c r="I1526" s="4" t="str">
        <f ca="1">IFERROR(__xludf.DUMMYFUNCTION("REGEXREPLACE(F1527,""\D"", """")"),"8")</f>
        <v>8</v>
      </c>
    </row>
    <row r="1527" spans="1:9" ht="15.75" customHeight="1">
      <c r="A1527" s="1">
        <v>1526</v>
      </c>
      <c r="B1527" s="3">
        <v>1527</v>
      </c>
      <c r="C1527" s="3" t="s">
        <v>4416</v>
      </c>
      <c r="D1527" s="3" t="s">
        <v>4417</v>
      </c>
      <c r="E1527" s="3" t="s">
        <v>4418</v>
      </c>
      <c r="F1527" s="3" t="s">
        <v>39</v>
      </c>
      <c r="G1527" s="3">
        <v>6</v>
      </c>
      <c r="H1527" s="3" t="s">
        <v>398</v>
      </c>
      <c r="I1527" s="4" t="str">
        <f ca="1">IFERROR(__xludf.DUMMYFUNCTION("REGEXREPLACE(F1528,""\D"", """")"),"14")</f>
        <v>14</v>
      </c>
    </row>
    <row r="1528" spans="1:9" ht="15.75" customHeight="1">
      <c r="A1528" s="1">
        <v>1527</v>
      </c>
      <c r="B1528" s="3">
        <v>1528</v>
      </c>
      <c r="C1528" s="3" t="s">
        <v>4419</v>
      </c>
      <c r="D1528" s="3" t="s">
        <v>4420</v>
      </c>
      <c r="E1528" s="3" t="s">
        <v>4421</v>
      </c>
      <c r="F1528" s="3" t="s">
        <v>4422</v>
      </c>
      <c r="G1528" s="3">
        <v>79</v>
      </c>
      <c r="H1528" s="3" t="s">
        <v>1315</v>
      </c>
      <c r="I1528" s="4" t="str">
        <f ca="1">IFERROR(__xludf.DUMMYFUNCTION("REGEXREPLACE(F1529,""\D"", """")"),"60")</f>
        <v>60</v>
      </c>
    </row>
    <row r="1529" spans="1:9" ht="15.75" customHeight="1">
      <c r="A1529" s="1">
        <v>1528</v>
      </c>
      <c r="B1529" s="3">
        <v>1529</v>
      </c>
      <c r="C1529" s="3" t="s">
        <v>4423</v>
      </c>
      <c r="D1529" s="3" t="s">
        <v>4424</v>
      </c>
      <c r="E1529" s="3" t="s">
        <v>4425</v>
      </c>
      <c r="F1529" s="3">
        <v>0</v>
      </c>
      <c r="I1529" s="4" t="str">
        <f ca="1">IFERROR(__xludf.DUMMYFUNCTION("REGEXREPLACE(F1530,""\D"", """")"),"#VALUE!")</f>
        <v>#VALUE!</v>
      </c>
    </row>
    <row r="1530" spans="1:9" ht="15.75" customHeight="1">
      <c r="A1530" s="1">
        <v>1529</v>
      </c>
      <c r="B1530" s="3">
        <v>1530</v>
      </c>
      <c r="C1530" s="3" t="s">
        <v>4426</v>
      </c>
      <c r="D1530" s="3" t="s">
        <v>4427</v>
      </c>
      <c r="E1530" s="3" t="s">
        <v>4428</v>
      </c>
      <c r="F1530" s="3" t="s">
        <v>1165</v>
      </c>
      <c r="G1530" s="3">
        <v>0</v>
      </c>
      <c r="H1530" s="3" t="s">
        <v>498</v>
      </c>
      <c r="I1530" s="4" t="str">
        <f ca="1">IFERROR(__xludf.DUMMYFUNCTION("REGEXREPLACE(F1531,""\D"", """")"),"23")</f>
        <v>23</v>
      </c>
    </row>
    <row r="1531" spans="1:9" ht="15.75" customHeight="1">
      <c r="A1531" s="1">
        <v>1530</v>
      </c>
      <c r="B1531" s="3">
        <v>1531</v>
      </c>
      <c r="C1531" s="3" t="s">
        <v>4429</v>
      </c>
      <c r="D1531" s="3" t="s">
        <v>4430</v>
      </c>
      <c r="E1531" s="3" t="s">
        <v>4431</v>
      </c>
      <c r="F1531" s="3" t="s">
        <v>1805</v>
      </c>
      <c r="G1531" s="3">
        <v>15</v>
      </c>
      <c r="H1531" s="3" t="s">
        <v>2152</v>
      </c>
      <c r="I1531" s="4" t="str">
        <f ca="1">IFERROR(__xludf.DUMMYFUNCTION("REGEXREPLACE(F1532,""\D"", """")"),"21")</f>
        <v>21</v>
      </c>
    </row>
    <row r="1532" spans="1:9" ht="15.75" customHeight="1">
      <c r="A1532" s="1">
        <v>1531</v>
      </c>
      <c r="B1532" s="3">
        <v>1532</v>
      </c>
      <c r="C1532" s="3" t="s">
        <v>4432</v>
      </c>
      <c r="D1532" s="3" t="s">
        <v>4433</v>
      </c>
      <c r="E1532" s="3" t="s">
        <v>4434</v>
      </c>
      <c r="F1532" s="3" t="s">
        <v>19</v>
      </c>
      <c r="G1532" s="3">
        <v>3</v>
      </c>
      <c r="H1532" s="3" t="s">
        <v>12</v>
      </c>
      <c r="I1532" s="4" t="str">
        <f ca="1">IFERROR(__xludf.DUMMYFUNCTION("REGEXREPLACE(F1533,""\D"", """")"),"7")</f>
        <v>7</v>
      </c>
    </row>
    <row r="1533" spans="1:9" ht="15.75" customHeight="1">
      <c r="A1533" s="1">
        <v>1532</v>
      </c>
      <c r="B1533" s="3">
        <v>1533</v>
      </c>
      <c r="C1533" s="3" t="s">
        <v>4435</v>
      </c>
      <c r="D1533" s="3" t="s">
        <v>4436</v>
      </c>
      <c r="E1533" s="3" t="s">
        <v>27</v>
      </c>
      <c r="F1533" s="3">
        <v>0</v>
      </c>
      <c r="I1533" s="4" t="str">
        <f ca="1">IFERROR(__xludf.DUMMYFUNCTION("REGEXREPLACE(F1534,""\D"", """")"),"#VALUE!")</f>
        <v>#VALUE!</v>
      </c>
    </row>
    <row r="1534" spans="1:9" ht="15.75" customHeight="1">
      <c r="A1534" s="1">
        <v>1533</v>
      </c>
      <c r="B1534" s="3">
        <v>1534</v>
      </c>
      <c r="C1534" s="3" t="s">
        <v>4437</v>
      </c>
      <c r="D1534" s="3" t="s">
        <v>4438</v>
      </c>
      <c r="E1534" s="3" t="s">
        <v>4439</v>
      </c>
      <c r="F1534" s="3" t="s">
        <v>44</v>
      </c>
      <c r="G1534" s="3">
        <v>9</v>
      </c>
      <c r="H1534" s="3" t="s">
        <v>45</v>
      </c>
      <c r="I1534" s="4" t="str">
        <f ca="1">IFERROR(__xludf.DUMMYFUNCTION("REGEXREPLACE(F1535,""\D"", """")"),"12")</f>
        <v>12</v>
      </c>
    </row>
    <row r="1535" spans="1:9" ht="15.75" customHeight="1">
      <c r="A1535" s="1">
        <v>1534</v>
      </c>
      <c r="B1535" s="3">
        <v>1535</v>
      </c>
      <c r="C1535" s="3" t="s">
        <v>4440</v>
      </c>
      <c r="D1535" s="3" t="s">
        <v>4441</v>
      </c>
      <c r="E1535" s="3" t="s">
        <v>4442</v>
      </c>
      <c r="F1535" s="3" t="s">
        <v>44</v>
      </c>
      <c r="G1535" s="3">
        <v>0</v>
      </c>
      <c r="H1535" s="3" t="s">
        <v>248</v>
      </c>
      <c r="I1535" s="4" t="str">
        <f ca="1">IFERROR(__xludf.DUMMYFUNCTION("REGEXREPLACE(F1536,""\D"", """")"),"12")</f>
        <v>12</v>
      </c>
    </row>
    <row r="1536" spans="1:9" ht="15.75" customHeight="1">
      <c r="A1536" s="1">
        <v>1535</v>
      </c>
      <c r="B1536" s="3">
        <v>1536</v>
      </c>
      <c r="C1536" s="3" t="s">
        <v>4443</v>
      </c>
      <c r="D1536" s="3" t="s">
        <v>4444</v>
      </c>
      <c r="E1536" s="3" t="s">
        <v>4445</v>
      </c>
      <c r="F1536" s="3" t="s">
        <v>812</v>
      </c>
      <c r="G1536" s="3">
        <v>24</v>
      </c>
      <c r="H1536" s="3" t="s">
        <v>1831</v>
      </c>
      <c r="I1536" s="4" t="str">
        <f ca="1">IFERROR(__xludf.DUMMYFUNCTION("REGEXREPLACE(F1537,""\D"", """")"),"11")</f>
        <v>11</v>
      </c>
    </row>
    <row r="1537" spans="1:9" ht="15.75" customHeight="1">
      <c r="A1537" s="1">
        <v>1536</v>
      </c>
      <c r="B1537" s="3">
        <v>1537</v>
      </c>
      <c r="C1537" s="3" t="s">
        <v>4446</v>
      </c>
      <c r="D1537" s="3" t="s">
        <v>4447</v>
      </c>
      <c r="E1537" s="3" t="s">
        <v>27</v>
      </c>
      <c r="F1537" s="3">
        <v>0</v>
      </c>
      <c r="I1537" s="4" t="str">
        <f ca="1">IFERROR(__xludf.DUMMYFUNCTION("REGEXREPLACE(F1538,""\D"", """")"),"#VALUE!")</f>
        <v>#VALUE!</v>
      </c>
    </row>
    <row r="1538" spans="1:9" ht="15.75" customHeight="1">
      <c r="A1538" s="1">
        <v>1537</v>
      </c>
      <c r="B1538" s="3">
        <v>1538</v>
      </c>
      <c r="C1538" s="3" t="s">
        <v>4448</v>
      </c>
      <c r="D1538" s="3" t="s">
        <v>4449</v>
      </c>
      <c r="E1538" s="3" t="s">
        <v>27</v>
      </c>
      <c r="F1538" s="3">
        <v>0</v>
      </c>
      <c r="I1538" s="4" t="str">
        <f ca="1">IFERROR(__xludf.DUMMYFUNCTION("REGEXREPLACE(F1539,""\D"", """")"),"#VALUE!")</f>
        <v>#VALUE!</v>
      </c>
    </row>
    <row r="1539" spans="1:9" ht="15.75" customHeight="1">
      <c r="A1539" s="1">
        <v>1538</v>
      </c>
      <c r="B1539" s="3">
        <v>1539</v>
      </c>
      <c r="C1539" s="3" t="s">
        <v>4450</v>
      </c>
      <c r="D1539" s="3" t="s">
        <v>4451</v>
      </c>
      <c r="E1539" s="3" t="s">
        <v>27</v>
      </c>
      <c r="F1539" s="3">
        <v>0</v>
      </c>
      <c r="I1539" s="4" t="str">
        <f ca="1">IFERROR(__xludf.DUMMYFUNCTION("REGEXREPLACE(F1540,""\D"", """")"),"#VALUE!")</f>
        <v>#VALUE!</v>
      </c>
    </row>
    <row r="1540" spans="1:9" ht="15.75" customHeight="1">
      <c r="A1540" s="1">
        <v>1539</v>
      </c>
      <c r="B1540" s="3">
        <v>1540</v>
      </c>
      <c r="C1540" s="3" t="s">
        <v>4452</v>
      </c>
      <c r="D1540" s="3" t="s">
        <v>4453</v>
      </c>
      <c r="E1540" s="3" t="s">
        <v>4454</v>
      </c>
      <c r="F1540" s="3" t="s">
        <v>121</v>
      </c>
      <c r="G1540" s="3">
        <v>30</v>
      </c>
      <c r="H1540" s="3" t="s">
        <v>2102</v>
      </c>
      <c r="I1540" s="4" t="str">
        <f ca="1">IFERROR(__xludf.DUMMYFUNCTION("REGEXREPLACE(F1541,""\D"", """")"),"17")</f>
        <v>17</v>
      </c>
    </row>
    <row r="1541" spans="1:9" ht="15.75" customHeight="1">
      <c r="A1541" s="1">
        <v>1540</v>
      </c>
      <c r="B1541" s="3">
        <v>1541</v>
      </c>
      <c r="C1541" s="3" t="s">
        <v>4455</v>
      </c>
      <c r="D1541" s="3" t="s">
        <v>4456</v>
      </c>
      <c r="E1541" s="3" t="s">
        <v>4457</v>
      </c>
      <c r="F1541" s="3" t="s">
        <v>3022</v>
      </c>
      <c r="G1541" s="3">
        <v>22</v>
      </c>
      <c r="H1541" s="3" t="s">
        <v>1451</v>
      </c>
      <c r="I1541" s="4" t="str">
        <f ca="1">IFERROR(__xludf.DUMMYFUNCTION("REGEXREPLACE(F1542,""\D"", """")"),"47")</f>
        <v>47</v>
      </c>
    </row>
    <row r="1542" spans="1:9" ht="15.75" customHeight="1">
      <c r="A1542" s="1">
        <v>1541</v>
      </c>
      <c r="B1542" s="3">
        <v>1542</v>
      </c>
      <c r="C1542" s="3" t="s">
        <v>4458</v>
      </c>
      <c r="D1542" s="3" t="s">
        <v>4459</v>
      </c>
      <c r="E1542" s="3" t="s">
        <v>4460</v>
      </c>
      <c r="F1542" s="3">
        <v>0</v>
      </c>
      <c r="I1542" s="4" t="str">
        <f ca="1">IFERROR(__xludf.DUMMYFUNCTION("REGEXREPLACE(F1543,""\D"", """")"),"#VALUE!")</f>
        <v>#VALUE!</v>
      </c>
    </row>
    <row r="1543" spans="1:9" ht="15.75" customHeight="1">
      <c r="A1543" s="1">
        <v>1542</v>
      </c>
      <c r="B1543" s="3">
        <v>1543</v>
      </c>
      <c r="C1543" s="3" t="s">
        <v>4461</v>
      </c>
      <c r="D1543" s="3" t="s">
        <v>4462</v>
      </c>
      <c r="E1543" s="3" t="s">
        <v>4463</v>
      </c>
      <c r="F1543" s="3">
        <v>0</v>
      </c>
      <c r="I1543" s="4" t="str">
        <f ca="1">IFERROR(__xludf.DUMMYFUNCTION("REGEXREPLACE(F1544,""\D"", """")"),"#VALUE!")</f>
        <v>#VALUE!</v>
      </c>
    </row>
    <row r="1544" spans="1:9" ht="15.75" customHeight="1">
      <c r="A1544" s="1">
        <v>1543</v>
      </c>
      <c r="B1544" s="3">
        <v>1544</v>
      </c>
      <c r="C1544" s="3" t="s">
        <v>4464</v>
      </c>
      <c r="D1544" s="3" t="s">
        <v>4465</v>
      </c>
      <c r="E1544" s="3" t="s">
        <v>4466</v>
      </c>
      <c r="F1544" s="3">
        <v>0</v>
      </c>
      <c r="I1544" s="4" t="str">
        <f ca="1">IFERROR(__xludf.DUMMYFUNCTION("REGEXREPLACE(F1545,""\D"", """")"),"#VALUE!")</f>
        <v>#VALUE!</v>
      </c>
    </row>
    <row r="1545" spans="1:9" ht="15.75" customHeight="1">
      <c r="A1545" s="1">
        <v>1544</v>
      </c>
      <c r="B1545" s="3">
        <v>1545</v>
      </c>
      <c r="C1545" s="3" t="s">
        <v>4467</v>
      </c>
      <c r="D1545" s="3" t="s">
        <v>4468</v>
      </c>
      <c r="E1545" s="3" t="s">
        <v>4469</v>
      </c>
      <c r="F1545" s="3" t="s">
        <v>812</v>
      </c>
      <c r="G1545" s="3">
        <v>14</v>
      </c>
      <c r="H1545" s="3" t="s">
        <v>139</v>
      </c>
      <c r="I1545" s="4" t="str">
        <f ca="1">IFERROR(__xludf.DUMMYFUNCTION("REGEXREPLACE(F1546,""\D"", """")"),"11")</f>
        <v>11</v>
      </c>
    </row>
    <row r="1546" spans="1:9" ht="15.75" customHeight="1">
      <c r="A1546" s="1">
        <v>1545</v>
      </c>
      <c r="B1546" s="3">
        <v>1546</v>
      </c>
      <c r="C1546" s="3" t="s">
        <v>4470</v>
      </c>
      <c r="D1546" s="3" t="s">
        <v>4471</v>
      </c>
      <c r="E1546" s="3" t="s">
        <v>4472</v>
      </c>
      <c r="F1546" s="3" t="s">
        <v>61</v>
      </c>
      <c r="G1546" s="3">
        <v>0</v>
      </c>
      <c r="H1546" s="3" t="s">
        <v>62</v>
      </c>
      <c r="I1546" s="4" t="str">
        <f ca="1">IFERROR(__xludf.DUMMYFUNCTION("REGEXREPLACE(F1547,""\D"", """")"),"5")</f>
        <v>5</v>
      </c>
    </row>
    <row r="1547" spans="1:9" ht="15.75" customHeight="1">
      <c r="A1547" s="1">
        <v>1546</v>
      </c>
      <c r="B1547" s="3">
        <v>1547</v>
      </c>
      <c r="C1547" s="3" t="s">
        <v>4473</v>
      </c>
      <c r="D1547" s="3" t="s">
        <v>4474</v>
      </c>
      <c r="E1547" s="3" t="s">
        <v>4475</v>
      </c>
      <c r="F1547" s="3" t="s">
        <v>559</v>
      </c>
      <c r="G1547" s="3">
        <v>0</v>
      </c>
      <c r="H1547" s="3" t="s">
        <v>642</v>
      </c>
      <c r="I1547" s="4" t="str">
        <f ca="1">IFERROR(__xludf.DUMMYFUNCTION("REGEXREPLACE(F1548,""\D"", """")"),"19")</f>
        <v>19</v>
      </c>
    </row>
    <row r="1548" spans="1:9" ht="15.75" customHeight="1">
      <c r="A1548" s="1">
        <v>1547</v>
      </c>
      <c r="B1548" s="3">
        <v>1548</v>
      </c>
      <c r="C1548" s="3" t="s">
        <v>4476</v>
      </c>
      <c r="D1548" s="3" t="s">
        <v>4477</v>
      </c>
      <c r="E1548" s="3" t="s">
        <v>4478</v>
      </c>
      <c r="F1548" s="3">
        <v>0</v>
      </c>
      <c r="I1548" s="4" t="str">
        <f ca="1">IFERROR(__xludf.DUMMYFUNCTION("REGEXREPLACE(F1549,""\D"", """")"),"#VALUE!")</f>
        <v>#VALUE!</v>
      </c>
    </row>
    <row r="1549" spans="1:9" ht="15.75" customHeight="1">
      <c r="A1549" s="1">
        <v>1548</v>
      </c>
      <c r="B1549" s="3">
        <v>1549</v>
      </c>
      <c r="C1549" s="3" t="s">
        <v>4479</v>
      </c>
      <c r="D1549" s="3" t="s">
        <v>4480</v>
      </c>
      <c r="E1549" s="3" t="s">
        <v>4481</v>
      </c>
      <c r="F1549" s="3" t="s">
        <v>364</v>
      </c>
      <c r="G1549" s="3">
        <v>15</v>
      </c>
      <c r="H1549" s="3" t="s">
        <v>256</v>
      </c>
      <c r="I1549" s="4" t="str">
        <f ca="1">IFERROR(__xludf.DUMMYFUNCTION("REGEXREPLACE(F1550,""\D"", """")"),"13")</f>
        <v>13</v>
      </c>
    </row>
    <row r="1550" spans="1:9" ht="15.75" customHeight="1">
      <c r="A1550" s="1">
        <v>1549</v>
      </c>
      <c r="B1550" s="3">
        <v>1550</v>
      </c>
      <c r="C1550" s="3" t="s">
        <v>4482</v>
      </c>
      <c r="D1550" s="3" t="s">
        <v>4483</v>
      </c>
      <c r="E1550" s="3" t="s">
        <v>27</v>
      </c>
      <c r="F1550" s="3">
        <v>0</v>
      </c>
      <c r="I1550" s="4" t="str">
        <f ca="1">IFERROR(__xludf.DUMMYFUNCTION("REGEXREPLACE(F1551,""\D"", """")"),"#VALUE!")</f>
        <v>#VALUE!</v>
      </c>
    </row>
    <row r="1551" spans="1:9" ht="15.75" customHeight="1">
      <c r="A1551" s="1">
        <v>1550</v>
      </c>
      <c r="B1551" s="3">
        <v>1551</v>
      </c>
      <c r="C1551" s="3" t="s">
        <v>4484</v>
      </c>
      <c r="D1551" s="3" t="s">
        <v>4485</v>
      </c>
      <c r="E1551" s="3" t="s">
        <v>4486</v>
      </c>
      <c r="F1551" s="3" t="s">
        <v>4487</v>
      </c>
      <c r="G1551" s="3">
        <v>93</v>
      </c>
      <c r="H1551" s="3" t="s">
        <v>4488</v>
      </c>
      <c r="I1551" s="4" t="str">
        <f ca="1">IFERROR(__xludf.DUMMYFUNCTION("REGEXREPLACE(F1552,""\D"", """")"),"238")</f>
        <v>238</v>
      </c>
    </row>
    <row r="1552" spans="1:9" ht="15.75" customHeight="1">
      <c r="A1552" s="1">
        <v>1551</v>
      </c>
      <c r="B1552" s="3">
        <v>1552</v>
      </c>
      <c r="C1552" s="3" t="s">
        <v>4489</v>
      </c>
      <c r="D1552" s="3" t="s">
        <v>4490</v>
      </c>
      <c r="E1552" s="3" t="s">
        <v>4491</v>
      </c>
      <c r="F1552" s="3" t="s">
        <v>2618</v>
      </c>
      <c r="G1552" s="3">
        <v>42</v>
      </c>
      <c r="H1552" s="3" t="s">
        <v>860</v>
      </c>
      <c r="I1552" s="4" t="str">
        <f ca="1">IFERROR(__xludf.DUMMYFUNCTION("REGEXREPLACE(F1553,""\D"", """")"),"38")</f>
        <v>38</v>
      </c>
    </row>
    <row r="1553" spans="1:9" ht="15.75" customHeight="1">
      <c r="A1553" s="1">
        <v>1552</v>
      </c>
      <c r="B1553" s="3">
        <v>1553</v>
      </c>
      <c r="C1553" s="3" t="s">
        <v>4492</v>
      </c>
      <c r="D1553" s="3" t="s">
        <v>4493</v>
      </c>
      <c r="E1553" s="3" t="s">
        <v>4494</v>
      </c>
      <c r="F1553" s="3" t="s">
        <v>96</v>
      </c>
      <c r="G1553" s="3">
        <v>7</v>
      </c>
      <c r="H1553" s="3" t="s">
        <v>97</v>
      </c>
      <c r="I1553" s="4" t="str">
        <f ca="1">IFERROR(__xludf.DUMMYFUNCTION("REGEXREPLACE(F1554,""\D"", """")"),"9")</f>
        <v>9</v>
      </c>
    </row>
    <row r="1554" spans="1:9" ht="15.75" customHeight="1">
      <c r="A1554" s="1">
        <v>1553</v>
      </c>
      <c r="B1554" s="3">
        <v>1554</v>
      </c>
      <c r="C1554" s="3" t="s">
        <v>4495</v>
      </c>
      <c r="D1554" s="3" t="s">
        <v>4496</v>
      </c>
      <c r="E1554" s="3" t="s">
        <v>4497</v>
      </c>
      <c r="F1554" s="3">
        <v>0</v>
      </c>
      <c r="I1554" s="4" t="str">
        <f ca="1">IFERROR(__xludf.DUMMYFUNCTION("REGEXREPLACE(F1555,""\D"", """")"),"#VALUE!")</f>
        <v>#VALUE!</v>
      </c>
    </row>
    <row r="1555" spans="1:9" ht="15.75" customHeight="1">
      <c r="A1555" s="1">
        <v>1554</v>
      </c>
      <c r="B1555" s="3">
        <v>1555</v>
      </c>
      <c r="C1555" s="3" t="s">
        <v>4498</v>
      </c>
      <c r="D1555" s="3" t="s">
        <v>4499</v>
      </c>
      <c r="E1555" s="3" t="s">
        <v>27</v>
      </c>
      <c r="F1555" s="3">
        <v>0</v>
      </c>
      <c r="I1555" s="4" t="str">
        <f ca="1">IFERROR(__xludf.DUMMYFUNCTION("REGEXREPLACE(F1556,""\D"", """")"),"#VALUE!")</f>
        <v>#VALUE!</v>
      </c>
    </row>
    <row r="1556" spans="1:9" ht="15.75" customHeight="1">
      <c r="A1556" s="1">
        <v>1555</v>
      </c>
      <c r="B1556" s="3">
        <v>1556</v>
      </c>
      <c r="C1556" s="3" t="s">
        <v>4500</v>
      </c>
      <c r="D1556" s="3" t="s">
        <v>4501</v>
      </c>
      <c r="E1556" s="3" t="s">
        <v>27</v>
      </c>
      <c r="F1556" s="3">
        <v>0</v>
      </c>
      <c r="I1556" s="4" t="str">
        <f ca="1">IFERROR(__xludf.DUMMYFUNCTION("REGEXREPLACE(F1557,""\D"", """")"),"#VALUE!")</f>
        <v>#VALUE!</v>
      </c>
    </row>
    <row r="1557" spans="1:9" ht="15.75" customHeight="1">
      <c r="A1557" s="1">
        <v>1556</v>
      </c>
      <c r="B1557" s="3">
        <v>1557</v>
      </c>
      <c r="C1557" s="3" t="s">
        <v>4502</v>
      </c>
      <c r="D1557" s="3" t="s">
        <v>4503</v>
      </c>
      <c r="E1557" s="3" t="s">
        <v>27</v>
      </c>
      <c r="F1557" s="3">
        <v>0</v>
      </c>
      <c r="I1557" s="4" t="str">
        <f ca="1">IFERROR(__xludf.DUMMYFUNCTION("REGEXREPLACE(F1558,""\D"", """")"),"#VALUE!")</f>
        <v>#VALUE!</v>
      </c>
    </row>
    <row r="1558" spans="1:9" ht="15.75" customHeight="1">
      <c r="A1558" s="1">
        <v>1557</v>
      </c>
      <c r="B1558" s="3">
        <v>1558</v>
      </c>
      <c r="C1558" s="3" t="s">
        <v>4504</v>
      </c>
      <c r="D1558" s="3" t="s">
        <v>4505</v>
      </c>
      <c r="E1558" s="3" t="s">
        <v>4506</v>
      </c>
      <c r="F1558" s="3" t="s">
        <v>11</v>
      </c>
      <c r="G1558" s="3">
        <v>1</v>
      </c>
      <c r="H1558" s="3" t="s">
        <v>241</v>
      </c>
      <c r="I1558" s="4" t="str">
        <f ca="1">IFERROR(__xludf.DUMMYFUNCTION("REGEXREPLACE(F1559,""\D"", """")"),"3")</f>
        <v>3</v>
      </c>
    </row>
    <row r="1559" spans="1:9" ht="15.75" customHeight="1">
      <c r="A1559" s="1">
        <v>1558</v>
      </c>
      <c r="B1559" s="3">
        <v>1559</v>
      </c>
      <c r="C1559" s="3" t="s">
        <v>4507</v>
      </c>
      <c r="D1559" s="3" t="s">
        <v>4508</v>
      </c>
      <c r="E1559" s="3" t="s">
        <v>4509</v>
      </c>
      <c r="F1559" s="3" t="s">
        <v>317</v>
      </c>
      <c r="G1559" s="3">
        <v>19</v>
      </c>
      <c r="H1559" s="3" t="s">
        <v>1183</v>
      </c>
      <c r="I1559" s="4" t="str">
        <f ca="1">IFERROR(__xludf.DUMMYFUNCTION("REGEXREPLACE(F1560,""\D"", """")"),"8")</f>
        <v>8</v>
      </c>
    </row>
    <row r="1560" spans="1:9" ht="15.75" customHeight="1">
      <c r="A1560" s="1">
        <v>1559</v>
      </c>
      <c r="B1560" s="3">
        <v>1560</v>
      </c>
      <c r="C1560" s="3" t="s">
        <v>4510</v>
      </c>
      <c r="D1560" s="3" t="s">
        <v>4511</v>
      </c>
      <c r="E1560" s="3" t="s">
        <v>4512</v>
      </c>
      <c r="F1560" s="3">
        <v>0</v>
      </c>
      <c r="I1560" s="4" t="str">
        <f ca="1">IFERROR(__xludf.DUMMYFUNCTION("REGEXREPLACE(F1561,""\D"", """")"),"#VALUE!")</f>
        <v>#VALUE!</v>
      </c>
    </row>
    <row r="1561" spans="1:9" ht="15.75" customHeight="1">
      <c r="A1561" s="1">
        <v>1560</v>
      </c>
      <c r="B1561" s="3">
        <v>1561</v>
      </c>
      <c r="C1561" s="3" t="s">
        <v>4513</v>
      </c>
      <c r="D1561" s="3" t="s">
        <v>4514</v>
      </c>
      <c r="E1561" s="3" t="s">
        <v>27</v>
      </c>
      <c r="F1561" s="3">
        <v>0</v>
      </c>
      <c r="I1561" s="4" t="str">
        <f ca="1">IFERROR(__xludf.DUMMYFUNCTION("REGEXREPLACE(F1562,""\D"", """")"),"#VALUE!")</f>
        <v>#VALUE!</v>
      </c>
    </row>
    <row r="1562" spans="1:9" ht="15.75" customHeight="1">
      <c r="A1562" s="1">
        <v>1561</v>
      </c>
      <c r="B1562" s="3">
        <v>1562</v>
      </c>
      <c r="C1562" s="3" t="s">
        <v>4515</v>
      </c>
      <c r="D1562" s="3" t="s">
        <v>4516</v>
      </c>
      <c r="E1562" s="3" t="s">
        <v>4517</v>
      </c>
      <c r="F1562" s="3">
        <v>0</v>
      </c>
      <c r="I1562" s="4" t="str">
        <f ca="1">IFERROR(__xludf.DUMMYFUNCTION("REGEXREPLACE(F1563,""\D"", """")"),"#VALUE!")</f>
        <v>#VALUE!</v>
      </c>
    </row>
    <row r="1563" spans="1:9" ht="15.75" customHeight="1">
      <c r="A1563" s="1">
        <v>1562</v>
      </c>
      <c r="B1563" s="3">
        <v>1563</v>
      </c>
      <c r="C1563" s="3" t="s">
        <v>4518</v>
      </c>
      <c r="D1563" s="3" t="s">
        <v>4519</v>
      </c>
      <c r="E1563" s="3" t="s">
        <v>4520</v>
      </c>
      <c r="F1563" s="3" t="s">
        <v>19</v>
      </c>
      <c r="G1563" s="3">
        <v>0</v>
      </c>
      <c r="H1563" s="3" t="s">
        <v>89</v>
      </c>
      <c r="I1563" s="4" t="str">
        <f ca="1">IFERROR(__xludf.DUMMYFUNCTION("REGEXREPLACE(F1564,""\D"", """")"),"7")</f>
        <v>7</v>
      </c>
    </row>
    <row r="1564" spans="1:9" ht="15.75" customHeight="1">
      <c r="A1564" s="1">
        <v>1563</v>
      </c>
      <c r="B1564" s="3">
        <v>1564</v>
      </c>
      <c r="C1564" s="3" t="s">
        <v>4521</v>
      </c>
      <c r="D1564" s="3" t="s">
        <v>4522</v>
      </c>
      <c r="E1564" s="3" t="s">
        <v>4523</v>
      </c>
      <c r="F1564" s="3">
        <v>0</v>
      </c>
      <c r="I1564" s="4" t="str">
        <f ca="1">IFERROR(__xludf.DUMMYFUNCTION("REGEXREPLACE(F1565,""\D"", """")"),"#VALUE!")</f>
        <v>#VALUE!</v>
      </c>
    </row>
    <row r="1565" spans="1:9" ht="15.75" customHeight="1">
      <c r="A1565" s="1">
        <v>1564</v>
      </c>
      <c r="B1565" s="3">
        <v>1565</v>
      </c>
      <c r="C1565" s="3" t="s">
        <v>4524</v>
      </c>
      <c r="D1565" s="3" t="s">
        <v>4525</v>
      </c>
      <c r="E1565" s="3" t="s">
        <v>27</v>
      </c>
      <c r="F1565" s="3">
        <v>0</v>
      </c>
      <c r="I1565" s="4" t="str">
        <f ca="1">IFERROR(__xludf.DUMMYFUNCTION("REGEXREPLACE(F1566,""\D"", """")"),"#VALUE!")</f>
        <v>#VALUE!</v>
      </c>
    </row>
    <row r="1566" spans="1:9" ht="15.75" customHeight="1">
      <c r="A1566" s="1">
        <v>1565</v>
      </c>
      <c r="B1566" s="3">
        <v>1566</v>
      </c>
      <c r="C1566" s="3" t="s">
        <v>4526</v>
      </c>
      <c r="D1566" s="3" t="s">
        <v>4527</v>
      </c>
      <c r="E1566" s="3" t="s">
        <v>4528</v>
      </c>
      <c r="F1566" s="3" t="s">
        <v>121</v>
      </c>
      <c r="G1566" s="3">
        <v>16</v>
      </c>
      <c r="H1566" s="3" t="s">
        <v>380</v>
      </c>
      <c r="I1566" s="4" t="str">
        <f ca="1">IFERROR(__xludf.DUMMYFUNCTION("REGEXREPLACE(F1567,""\D"", """")"),"17")</f>
        <v>17</v>
      </c>
    </row>
    <row r="1567" spans="1:9" ht="15.75" customHeight="1">
      <c r="A1567" s="1">
        <v>1566</v>
      </c>
      <c r="B1567" s="3">
        <v>1567</v>
      </c>
      <c r="C1567" s="3" t="s">
        <v>4529</v>
      </c>
      <c r="D1567" s="3" t="s">
        <v>4530</v>
      </c>
      <c r="E1567" s="3" t="s">
        <v>4531</v>
      </c>
      <c r="F1567" s="3">
        <v>0</v>
      </c>
      <c r="I1567" s="4" t="str">
        <f ca="1">IFERROR(__xludf.DUMMYFUNCTION("REGEXREPLACE(F1568,""\D"", """")"),"#VALUE!")</f>
        <v>#VALUE!</v>
      </c>
    </row>
    <row r="1568" spans="1:9" ht="15.75" customHeight="1">
      <c r="A1568" s="1">
        <v>1567</v>
      </c>
      <c r="B1568" s="3">
        <v>1568</v>
      </c>
      <c r="C1568" s="3" t="s">
        <v>4532</v>
      </c>
      <c r="D1568" s="3" t="s">
        <v>4533</v>
      </c>
      <c r="E1568" s="3" t="s">
        <v>27</v>
      </c>
      <c r="F1568" s="3">
        <v>0</v>
      </c>
      <c r="I1568" s="4" t="str">
        <f ca="1">IFERROR(__xludf.DUMMYFUNCTION("REGEXREPLACE(F1569,""\D"", """")"),"#VALUE!")</f>
        <v>#VALUE!</v>
      </c>
    </row>
    <row r="1569" spans="1:9" ht="15.75" customHeight="1">
      <c r="A1569" s="1">
        <v>1568</v>
      </c>
      <c r="B1569" s="3">
        <v>1569</v>
      </c>
      <c r="C1569" s="3" t="s">
        <v>4534</v>
      </c>
      <c r="D1569" s="3" t="s">
        <v>4535</v>
      </c>
      <c r="E1569" s="3" t="s">
        <v>27</v>
      </c>
      <c r="F1569" s="3">
        <v>0</v>
      </c>
      <c r="I1569" s="4" t="str">
        <f ca="1">IFERROR(__xludf.DUMMYFUNCTION("REGEXREPLACE(F1570,""\D"", """")"),"#VALUE!")</f>
        <v>#VALUE!</v>
      </c>
    </row>
    <row r="1570" spans="1:9" ht="15.75" customHeight="1">
      <c r="A1570" s="1">
        <v>1569</v>
      </c>
      <c r="B1570" s="3">
        <v>1570</v>
      </c>
      <c r="C1570" s="3" t="s">
        <v>4536</v>
      </c>
      <c r="D1570" s="3" t="s">
        <v>4537</v>
      </c>
      <c r="E1570" s="3" t="s">
        <v>4538</v>
      </c>
      <c r="F1570" s="3" t="s">
        <v>2222</v>
      </c>
      <c r="G1570" s="3">
        <v>11</v>
      </c>
      <c r="H1570" s="3" t="s">
        <v>1359</v>
      </c>
      <c r="I1570" s="4" t="str">
        <f ca="1">IFERROR(__xludf.DUMMYFUNCTION("REGEXREPLACE(F1571,""\D"", """")"),"34")</f>
        <v>34</v>
      </c>
    </row>
    <row r="1571" spans="1:9" ht="15.75" customHeight="1">
      <c r="A1571" s="1">
        <v>1570</v>
      </c>
      <c r="B1571" s="3">
        <v>1571</v>
      </c>
      <c r="C1571" s="3" t="s">
        <v>4539</v>
      </c>
      <c r="D1571" s="3" t="s">
        <v>4540</v>
      </c>
      <c r="E1571" s="3" t="s">
        <v>4541</v>
      </c>
      <c r="F1571" s="3">
        <v>0</v>
      </c>
      <c r="I1571" s="4" t="str">
        <f ca="1">IFERROR(__xludf.DUMMYFUNCTION("REGEXREPLACE(F1572,""\D"", """")"),"#VALUE!")</f>
        <v>#VALUE!</v>
      </c>
    </row>
    <row r="1572" spans="1:9" ht="15.75" customHeight="1">
      <c r="A1572" s="1">
        <v>1571</v>
      </c>
      <c r="B1572" s="3">
        <v>1572</v>
      </c>
      <c r="C1572" s="3" t="s">
        <v>4542</v>
      </c>
      <c r="D1572" s="3" t="s">
        <v>4543</v>
      </c>
      <c r="E1572" s="3" t="s">
        <v>4544</v>
      </c>
      <c r="F1572" s="3" t="s">
        <v>765</v>
      </c>
      <c r="G1572" s="3">
        <v>4</v>
      </c>
      <c r="H1572" s="3" t="s">
        <v>715</v>
      </c>
      <c r="I1572" s="4" t="str">
        <f ca="1">IFERROR(__xludf.DUMMYFUNCTION("REGEXREPLACE(F1573,""\D"", """")"),"10")</f>
        <v>10</v>
      </c>
    </row>
    <row r="1573" spans="1:9" ht="15.75" customHeight="1">
      <c r="A1573" s="1">
        <v>1572</v>
      </c>
      <c r="B1573" s="3">
        <v>1573</v>
      </c>
      <c r="C1573" s="3" t="s">
        <v>4545</v>
      </c>
      <c r="D1573" s="3" t="s">
        <v>4546</v>
      </c>
      <c r="E1573" s="3" t="s">
        <v>4547</v>
      </c>
      <c r="F1573" s="3" t="s">
        <v>812</v>
      </c>
      <c r="G1573" s="3">
        <v>0</v>
      </c>
      <c r="H1573" s="3" t="s">
        <v>57</v>
      </c>
      <c r="I1573" s="4" t="str">
        <f ca="1">IFERROR(__xludf.DUMMYFUNCTION("REGEXREPLACE(F1574,""\D"", """")"),"11")</f>
        <v>11</v>
      </c>
    </row>
    <row r="1574" spans="1:9" ht="15.75" customHeight="1">
      <c r="A1574" s="1">
        <v>1573</v>
      </c>
      <c r="B1574" s="3">
        <v>1574</v>
      </c>
      <c r="C1574" s="3" t="s">
        <v>4548</v>
      </c>
      <c r="D1574" s="3" t="s">
        <v>4549</v>
      </c>
      <c r="E1574" s="3" t="s">
        <v>27</v>
      </c>
      <c r="F1574" s="3">
        <v>0</v>
      </c>
      <c r="I1574" s="4" t="str">
        <f ca="1">IFERROR(__xludf.DUMMYFUNCTION("REGEXREPLACE(F1575,""\D"", """")"),"#VALUE!")</f>
        <v>#VALUE!</v>
      </c>
    </row>
    <row r="1575" spans="1:9" ht="15.75" customHeight="1">
      <c r="A1575" s="1">
        <v>1574</v>
      </c>
      <c r="B1575" s="3">
        <v>1575</v>
      </c>
      <c r="C1575" s="3" t="s">
        <v>4550</v>
      </c>
      <c r="D1575" s="3" t="s">
        <v>4551</v>
      </c>
      <c r="E1575" s="3" t="s">
        <v>27</v>
      </c>
      <c r="F1575" s="3">
        <v>0</v>
      </c>
      <c r="I1575" s="4" t="str">
        <f ca="1">IFERROR(__xludf.DUMMYFUNCTION("REGEXREPLACE(F1576,""\D"", """")"),"#VALUE!")</f>
        <v>#VALUE!</v>
      </c>
    </row>
    <row r="1576" spans="1:9" ht="15.75" customHeight="1">
      <c r="A1576" s="1">
        <v>1575</v>
      </c>
      <c r="B1576" s="3">
        <v>1576</v>
      </c>
      <c r="C1576" s="3" t="s">
        <v>4552</v>
      </c>
      <c r="D1576" s="3" t="s">
        <v>4553</v>
      </c>
      <c r="E1576" s="3" t="s">
        <v>4554</v>
      </c>
      <c r="F1576" s="3">
        <v>0</v>
      </c>
      <c r="I1576" s="4" t="str">
        <f ca="1">IFERROR(__xludf.DUMMYFUNCTION("REGEXREPLACE(F1577,""\D"", """")"),"#VALUE!")</f>
        <v>#VALUE!</v>
      </c>
    </row>
    <row r="1577" spans="1:9" ht="15.75" customHeight="1">
      <c r="A1577" s="1">
        <v>1576</v>
      </c>
      <c r="B1577" s="3">
        <v>1577</v>
      </c>
      <c r="C1577" s="3" t="s">
        <v>4555</v>
      </c>
      <c r="D1577" s="3" t="s">
        <v>4556</v>
      </c>
      <c r="E1577" s="3" t="s">
        <v>27</v>
      </c>
      <c r="F1577" s="3">
        <v>0</v>
      </c>
      <c r="I1577" s="4" t="str">
        <f ca="1">IFERROR(__xludf.DUMMYFUNCTION("REGEXREPLACE(F1578,""\D"", """")"),"#VALUE!")</f>
        <v>#VALUE!</v>
      </c>
    </row>
    <row r="1578" spans="1:9" ht="15.75" customHeight="1">
      <c r="A1578" s="1">
        <v>1577</v>
      </c>
      <c r="B1578" s="3">
        <v>1578</v>
      </c>
      <c r="C1578" s="3" t="s">
        <v>4557</v>
      </c>
      <c r="D1578" s="3" t="s">
        <v>4558</v>
      </c>
      <c r="E1578" s="3" t="s">
        <v>27</v>
      </c>
      <c r="F1578" s="3">
        <v>0</v>
      </c>
      <c r="I1578" s="4" t="str">
        <f ca="1">IFERROR(__xludf.DUMMYFUNCTION("REGEXREPLACE(F1579,""\D"", """")"),"#VALUE!")</f>
        <v>#VALUE!</v>
      </c>
    </row>
    <row r="1579" spans="1:9" ht="15.75" customHeight="1">
      <c r="A1579" s="1">
        <v>1578</v>
      </c>
      <c r="B1579" s="3">
        <v>1579</v>
      </c>
      <c r="C1579" s="3" t="s">
        <v>4559</v>
      </c>
      <c r="D1579" s="3" t="s">
        <v>4560</v>
      </c>
      <c r="E1579" s="3" t="s">
        <v>4561</v>
      </c>
      <c r="F1579" s="3">
        <v>0</v>
      </c>
      <c r="I1579" s="4" t="str">
        <f ca="1">IFERROR(__xludf.DUMMYFUNCTION("REGEXREPLACE(F1580,""\D"", """")"),"#VALUE!")</f>
        <v>#VALUE!</v>
      </c>
    </row>
    <row r="1580" spans="1:9" ht="15.75" customHeight="1">
      <c r="A1580" s="1">
        <v>1579</v>
      </c>
      <c r="B1580" s="3">
        <v>1580</v>
      </c>
      <c r="C1580" s="3" t="s">
        <v>4562</v>
      </c>
      <c r="D1580" s="3" t="s">
        <v>4563</v>
      </c>
      <c r="E1580" s="3" t="s">
        <v>4564</v>
      </c>
      <c r="F1580" s="3" t="s">
        <v>303</v>
      </c>
      <c r="G1580" s="3">
        <v>10</v>
      </c>
      <c r="H1580" s="3" t="s">
        <v>97</v>
      </c>
      <c r="I1580" s="4" t="str">
        <f ca="1">IFERROR(__xludf.DUMMYFUNCTION("REGEXREPLACE(F1581,""\D"", """")"),"6")</f>
        <v>6</v>
      </c>
    </row>
    <row r="1581" spans="1:9" ht="15.75" customHeight="1">
      <c r="A1581" s="1">
        <v>1580</v>
      </c>
      <c r="B1581" s="3">
        <v>1581</v>
      </c>
      <c r="C1581" s="3" t="s">
        <v>4565</v>
      </c>
      <c r="D1581" s="3" t="s">
        <v>4566</v>
      </c>
      <c r="E1581" s="3" t="s">
        <v>4567</v>
      </c>
      <c r="F1581" s="3" t="s">
        <v>364</v>
      </c>
      <c r="G1581" s="3">
        <v>0</v>
      </c>
      <c r="H1581" s="3" t="s">
        <v>651</v>
      </c>
      <c r="I1581" s="4" t="str">
        <f ca="1">IFERROR(__xludf.DUMMYFUNCTION("REGEXREPLACE(F1582,""\D"", """")"),"13")</f>
        <v>13</v>
      </c>
    </row>
    <row r="1582" spans="1:9" ht="15.75" customHeight="1">
      <c r="A1582" s="1">
        <v>1581</v>
      </c>
      <c r="B1582" s="3">
        <v>1582</v>
      </c>
      <c r="C1582" s="3" t="s">
        <v>4568</v>
      </c>
      <c r="D1582" s="3" t="s">
        <v>4569</v>
      </c>
      <c r="E1582" s="3" t="s">
        <v>4570</v>
      </c>
      <c r="F1582" s="3" t="s">
        <v>4571</v>
      </c>
      <c r="G1582" s="3">
        <v>21</v>
      </c>
      <c r="H1582" s="3" t="s">
        <v>4572</v>
      </c>
      <c r="I1582" s="4" t="str">
        <f ca="1">IFERROR(__xludf.DUMMYFUNCTION("REGEXREPLACE(F1583,""\D"", """")"),"91")</f>
        <v>91</v>
      </c>
    </row>
    <row r="1583" spans="1:9" ht="15.75" customHeight="1">
      <c r="A1583" s="1">
        <v>1582</v>
      </c>
      <c r="B1583" s="3">
        <v>1583</v>
      </c>
      <c r="C1583" s="3" t="s">
        <v>4573</v>
      </c>
      <c r="D1583" s="3" t="s">
        <v>4574</v>
      </c>
      <c r="E1583" s="3" t="s">
        <v>4575</v>
      </c>
      <c r="F1583" s="3" t="s">
        <v>494</v>
      </c>
      <c r="G1583" s="3">
        <v>0</v>
      </c>
      <c r="H1583" s="3" t="s">
        <v>40</v>
      </c>
      <c r="I1583" s="4" t="str">
        <f ca="1">IFERROR(__xludf.DUMMYFUNCTION("REGEXREPLACE(F1584,""\D"", """")"),"18")</f>
        <v>18</v>
      </c>
    </row>
    <row r="1584" spans="1:9" ht="15.75" customHeight="1">
      <c r="A1584" s="1">
        <v>1583</v>
      </c>
      <c r="B1584" s="3">
        <v>1584</v>
      </c>
      <c r="C1584" s="3" t="s">
        <v>4576</v>
      </c>
      <c r="D1584" s="3" t="s">
        <v>4577</v>
      </c>
      <c r="E1584" s="3" t="s">
        <v>27</v>
      </c>
      <c r="F1584" s="3">
        <v>0</v>
      </c>
      <c r="I1584" s="4" t="str">
        <f ca="1">IFERROR(__xludf.DUMMYFUNCTION("REGEXREPLACE(F1585,""\D"", """")"),"#VALUE!")</f>
        <v>#VALUE!</v>
      </c>
    </row>
    <row r="1585" spans="1:9" ht="15.75" customHeight="1">
      <c r="A1585" s="1">
        <v>1584</v>
      </c>
      <c r="B1585" s="3">
        <v>1585</v>
      </c>
      <c r="C1585" s="3" t="s">
        <v>4578</v>
      </c>
      <c r="D1585" s="3" t="s">
        <v>4579</v>
      </c>
      <c r="E1585" s="3" t="s">
        <v>4580</v>
      </c>
      <c r="F1585" s="3" t="s">
        <v>3022</v>
      </c>
      <c r="G1585" s="3">
        <v>51</v>
      </c>
      <c r="H1585" s="3" t="s">
        <v>4581</v>
      </c>
      <c r="I1585" s="4" t="str">
        <f ca="1">IFERROR(__xludf.DUMMYFUNCTION("REGEXREPLACE(F1586,""\D"", """")"),"47")</f>
        <v>47</v>
      </c>
    </row>
    <row r="1586" spans="1:9" ht="15.75" customHeight="1">
      <c r="A1586" s="1">
        <v>1585</v>
      </c>
      <c r="B1586" s="3">
        <v>1586</v>
      </c>
      <c r="C1586" s="3" t="s">
        <v>4582</v>
      </c>
      <c r="D1586" s="3" t="s">
        <v>4583</v>
      </c>
      <c r="E1586" s="3" t="s">
        <v>4584</v>
      </c>
      <c r="F1586" s="3">
        <v>0</v>
      </c>
      <c r="I1586" s="4" t="str">
        <f ca="1">IFERROR(__xludf.DUMMYFUNCTION("REGEXREPLACE(F1587,""\D"", """")"),"#VALUE!")</f>
        <v>#VALUE!</v>
      </c>
    </row>
    <row r="1587" spans="1:9" ht="15.75" customHeight="1">
      <c r="A1587" s="1">
        <v>1586</v>
      </c>
      <c r="B1587" s="3">
        <v>1587</v>
      </c>
      <c r="C1587" s="3" t="s">
        <v>4585</v>
      </c>
      <c r="D1587" s="3" t="s">
        <v>4586</v>
      </c>
      <c r="E1587" s="3" t="s">
        <v>27</v>
      </c>
      <c r="F1587" s="3">
        <v>0</v>
      </c>
      <c r="I1587" s="4" t="str">
        <f ca="1">IFERROR(__xludf.DUMMYFUNCTION("REGEXREPLACE(F1588,""\D"", """")"),"#VALUE!")</f>
        <v>#VALUE!</v>
      </c>
    </row>
    <row r="1588" spans="1:9" ht="15.75" customHeight="1">
      <c r="A1588" s="1">
        <v>1587</v>
      </c>
      <c r="B1588" s="3">
        <v>1588</v>
      </c>
      <c r="C1588" s="3" t="s">
        <v>4587</v>
      </c>
      <c r="D1588" s="3" t="s">
        <v>4588</v>
      </c>
      <c r="E1588" s="3" t="s">
        <v>4589</v>
      </c>
      <c r="F1588" s="3" t="s">
        <v>457</v>
      </c>
      <c r="G1588" s="3">
        <v>5</v>
      </c>
      <c r="H1588" s="3" t="s">
        <v>45</v>
      </c>
      <c r="I1588" s="4" t="str">
        <f ca="1">IFERROR(__xludf.DUMMYFUNCTION("REGEXREPLACE(F1589,""\D"", """")"),"16")</f>
        <v>16</v>
      </c>
    </row>
    <row r="1589" spans="1:9" ht="15.75" customHeight="1">
      <c r="A1589" s="1">
        <v>1588</v>
      </c>
      <c r="B1589" s="3">
        <v>1589</v>
      </c>
      <c r="C1589" s="3" t="s">
        <v>4590</v>
      </c>
      <c r="D1589" s="3" t="s">
        <v>4591</v>
      </c>
      <c r="E1589" s="3" t="s">
        <v>4592</v>
      </c>
      <c r="F1589" s="3">
        <v>0</v>
      </c>
      <c r="I1589" s="4" t="str">
        <f ca="1">IFERROR(__xludf.DUMMYFUNCTION("REGEXREPLACE(F1590,""\D"", """")"),"#VALUE!")</f>
        <v>#VALUE!</v>
      </c>
    </row>
    <row r="1590" spans="1:9" ht="15.75" customHeight="1">
      <c r="A1590" s="1">
        <v>1589</v>
      </c>
      <c r="B1590" s="3">
        <v>1590</v>
      </c>
      <c r="C1590" s="3" t="s">
        <v>4593</v>
      </c>
      <c r="D1590" s="3" t="s">
        <v>4594</v>
      </c>
      <c r="E1590" s="3" t="s">
        <v>4595</v>
      </c>
      <c r="F1590" s="3">
        <v>0</v>
      </c>
      <c r="I1590" s="4" t="str">
        <f ca="1">IFERROR(__xludf.DUMMYFUNCTION("REGEXREPLACE(F1591,""\D"", """")"),"#VALUE!")</f>
        <v>#VALUE!</v>
      </c>
    </row>
    <row r="1591" spans="1:9" ht="15.75" customHeight="1">
      <c r="A1591" s="1">
        <v>1590</v>
      </c>
      <c r="B1591" s="3">
        <v>1591</v>
      </c>
      <c r="C1591" s="3" t="s">
        <v>4596</v>
      </c>
      <c r="D1591" s="3" t="s">
        <v>4597</v>
      </c>
      <c r="E1591" s="3" t="s">
        <v>4598</v>
      </c>
      <c r="F1591" s="3" t="s">
        <v>39</v>
      </c>
      <c r="G1591" s="3">
        <v>32</v>
      </c>
      <c r="H1591" s="3" t="s">
        <v>2081</v>
      </c>
      <c r="I1591" s="4" t="str">
        <f ca="1">IFERROR(__xludf.DUMMYFUNCTION("REGEXREPLACE(F1592,""\D"", """")"),"14")</f>
        <v>14</v>
      </c>
    </row>
    <row r="1592" spans="1:9" ht="15.75" customHeight="1">
      <c r="A1592" s="1">
        <v>1591</v>
      </c>
      <c r="B1592" s="3">
        <v>1592</v>
      </c>
      <c r="C1592" s="3" t="s">
        <v>4599</v>
      </c>
      <c r="D1592" s="3" t="s">
        <v>4600</v>
      </c>
      <c r="E1592" s="3" t="s">
        <v>4601</v>
      </c>
      <c r="F1592" s="3" t="s">
        <v>19</v>
      </c>
      <c r="G1592" s="3">
        <v>0</v>
      </c>
      <c r="H1592" s="3" t="s">
        <v>89</v>
      </c>
      <c r="I1592" s="4" t="str">
        <f ca="1">IFERROR(__xludf.DUMMYFUNCTION("REGEXREPLACE(F1593,""\D"", """")"),"7")</f>
        <v>7</v>
      </c>
    </row>
    <row r="1593" spans="1:9" ht="15.75" customHeight="1">
      <c r="A1593" s="1">
        <v>1592</v>
      </c>
      <c r="B1593" s="3">
        <v>1593</v>
      </c>
      <c r="C1593" s="3" t="s">
        <v>4602</v>
      </c>
      <c r="D1593" s="3" t="s">
        <v>4603</v>
      </c>
      <c r="E1593" s="3" t="s">
        <v>27</v>
      </c>
      <c r="F1593" s="3">
        <v>0</v>
      </c>
      <c r="I1593" s="4" t="str">
        <f ca="1">IFERROR(__xludf.DUMMYFUNCTION("REGEXREPLACE(F1594,""\D"", """")"),"#VALUE!")</f>
        <v>#VALUE!</v>
      </c>
    </row>
    <row r="1594" spans="1:9" ht="15.75" customHeight="1">
      <c r="A1594" s="1">
        <v>1593</v>
      </c>
      <c r="B1594" s="3">
        <v>1594</v>
      </c>
      <c r="C1594" s="3" t="s">
        <v>4604</v>
      </c>
      <c r="D1594" s="3" t="s">
        <v>4605</v>
      </c>
      <c r="E1594" s="3" t="s">
        <v>4606</v>
      </c>
      <c r="F1594" s="3">
        <v>0</v>
      </c>
      <c r="I1594" s="4" t="str">
        <f ca="1">IFERROR(__xludf.DUMMYFUNCTION("REGEXREPLACE(F1595,""\D"", """")"),"#VALUE!")</f>
        <v>#VALUE!</v>
      </c>
    </row>
    <row r="1595" spans="1:9" ht="15.75" customHeight="1">
      <c r="A1595" s="1">
        <v>1594</v>
      </c>
      <c r="B1595" s="3">
        <v>1595</v>
      </c>
      <c r="C1595" s="3" t="s">
        <v>4607</v>
      </c>
      <c r="D1595" s="3" t="s">
        <v>4608</v>
      </c>
      <c r="E1595" s="3" t="s">
        <v>27</v>
      </c>
      <c r="F1595" s="3">
        <v>0</v>
      </c>
      <c r="I1595" s="4" t="str">
        <f ca="1">IFERROR(__xludf.DUMMYFUNCTION("REGEXREPLACE(F1596,""\D"", """")"),"#VALUE!")</f>
        <v>#VALUE!</v>
      </c>
    </row>
    <row r="1596" spans="1:9" ht="15.75" customHeight="1">
      <c r="A1596" s="1">
        <v>1595</v>
      </c>
      <c r="B1596" s="3">
        <v>1596</v>
      </c>
      <c r="C1596" s="3" t="s">
        <v>4609</v>
      </c>
      <c r="D1596" s="3" t="s">
        <v>4610</v>
      </c>
      <c r="E1596" s="3" t="s">
        <v>4611</v>
      </c>
      <c r="F1596" s="3" t="s">
        <v>472</v>
      </c>
      <c r="G1596" s="3">
        <v>0</v>
      </c>
      <c r="H1596" s="3" t="s">
        <v>1831</v>
      </c>
      <c r="I1596" s="4" t="str">
        <f ca="1">IFERROR(__xludf.DUMMYFUNCTION("REGEXREPLACE(F1597,""\D"", """")"),"35")</f>
        <v>35</v>
      </c>
    </row>
    <row r="1597" spans="1:9" ht="15.75" customHeight="1">
      <c r="A1597" s="1">
        <v>1596</v>
      </c>
      <c r="B1597" s="3">
        <v>1597</v>
      </c>
      <c r="C1597" s="3" t="s">
        <v>4612</v>
      </c>
      <c r="D1597" s="3" t="s">
        <v>4613</v>
      </c>
      <c r="E1597" s="3" t="s">
        <v>4614</v>
      </c>
      <c r="F1597" s="3" t="s">
        <v>364</v>
      </c>
      <c r="G1597" s="3">
        <v>1</v>
      </c>
      <c r="H1597" s="3" t="s">
        <v>715</v>
      </c>
      <c r="I1597" s="4" t="str">
        <f ca="1">IFERROR(__xludf.DUMMYFUNCTION("REGEXREPLACE(F1598,""\D"", """")"),"13")</f>
        <v>13</v>
      </c>
    </row>
    <row r="1598" spans="1:9" ht="15.75" customHeight="1">
      <c r="A1598" s="1">
        <v>1597</v>
      </c>
      <c r="B1598" s="3">
        <v>1598</v>
      </c>
      <c r="C1598" s="3" t="s">
        <v>4615</v>
      </c>
      <c r="D1598" s="3" t="s">
        <v>4616</v>
      </c>
      <c r="E1598" s="3" t="s">
        <v>27</v>
      </c>
      <c r="F1598" s="3">
        <v>0</v>
      </c>
      <c r="I1598" s="4" t="str">
        <f ca="1">IFERROR(__xludf.DUMMYFUNCTION("REGEXREPLACE(F1599,""\D"", """")"),"#VALUE!")</f>
        <v>#VALUE!</v>
      </c>
    </row>
    <row r="1599" spans="1:9" ht="15.75" customHeight="1">
      <c r="A1599" s="1">
        <v>1598</v>
      </c>
      <c r="B1599" s="3">
        <v>1599</v>
      </c>
      <c r="C1599" s="3" t="s">
        <v>4617</v>
      </c>
      <c r="D1599" s="3" t="s">
        <v>4618</v>
      </c>
      <c r="E1599" s="3" t="s">
        <v>27</v>
      </c>
      <c r="F1599" s="3">
        <v>0</v>
      </c>
      <c r="I1599" s="4" t="str">
        <f ca="1">IFERROR(__xludf.DUMMYFUNCTION("REGEXREPLACE(F1600,""\D"", """")"),"#VALUE!")</f>
        <v>#VALUE!</v>
      </c>
    </row>
    <row r="1600" spans="1:9" ht="15.75" customHeight="1">
      <c r="A1600" s="1">
        <v>1599</v>
      </c>
      <c r="B1600" s="3">
        <v>1600</v>
      </c>
      <c r="C1600" s="3" t="s">
        <v>4619</v>
      </c>
      <c r="D1600" s="3" t="s">
        <v>4620</v>
      </c>
      <c r="E1600" s="3" t="s">
        <v>27</v>
      </c>
      <c r="F1600" s="3">
        <v>0</v>
      </c>
      <c r="I1600" s="4" t="str">
        <f ca="1">IFERROR(__xludf.DUMMYFUNCTION("REGEXREPLACE(F1601,""\D"", """")"),"#VALUE!")</f>
        <v>#VALUE!</v>
      </c>
    </row>
    <row r="1601" spans="1:9" ht="15.75" customHeight="1">
      <c r="A1601" s="1">
        <v>1600</v>
      </c>
      <c r="B1601" s="3">
        <v>1601</v>
      </c>
      <c r="C1601" s="3" t="s">
        <v>4621</v>
      </c>
      <c r="D1601" s="3" t="s">
        <v>4622</v>
      </c>
      <c r="E1601" s="3" t="s">
        <v>27</v>
      </c>
      <c r="F1601" s="3">
        <v>0</v>
      </c>
      <c r="I1601" s="4" t="str">
        <f ca="1">IFERROR(__xludf.DUMMYFUNCTION("REGEXREPLACE(F1602,""\D"", """")"),"#VALUE!")</f>
        <v>#VALUE!</v>
      </c>
    </row>
    <row r="1602" spans="1:9" ht="15.75" customHeight="1">
      <c r="A1602" s="1">
        <v>1601</v>
      </c>
      <c r="B1602" s="3">
        <v>1602</v>
      </c>
      <c r="C1602" s="3" t="s">
        <v>4623</v>
      </c>
      <c r="D1602" s="3" t="s">
        <v>4624</v>
      </c>
      <c r="E1602" s="3" t="s">
        <v>4625</v>
      </c>
      <c r="F1602" s="3" t="s">
        <v>61</v>
      </c>
      <c r="G1602" s="3">
        <v>4</v>
      </c>
      <c r="H1602" s="3" t="s">
        <v>72</v>
      </c>
      <c r="I1602" s="4" t="str">
        <f ca="1">IFERROR(__xludf.DUMMYFUNCTION("REGEXREPLACE(F1603,""\D"", """")"),"5")</f>
        <v>5</v>
      </c>
    </row>
    <row r="1603" spans="1:9" ht="15.75" customHeight="1">
      <c r="A1603" s="1">
        <v>1602</v>
      </c>
      <c r="B1603" s="3">
        <v>1603</v>
      </c>
      <c r="C1603" s="3" t="s">
        <v>4626</v>
      </c>
      <c r="D1603" s="3" t="s">
        <v>4627</v>
      </c>
      <c r="E1603" s="3" t="s">
        <v>27</v>
      </c>
      <c r="F1603" s="3">
        <v>0</v>
      </c>
      <c r="I1603" s="4" t="str">
        <f ca="1">IFERROR(__xludf.DUMMYFUNCTION("REGEXREPLACE(F1604,""\D"", """")"),"#VALUE!")</f>
        <v>#VALUE!</v>
      </c>
    </row>
    <row r="1604" spans="1:9" ht="15.75" customHeight="1">
      <c r="A1604" s="1">
        <v>1603</v>
      </c>
      <c r="B1604" s="3">
        <v>1604</v>
      </c>
      <c r="C1604" s="3" t="s">
        <v>4628</v>
      </c>
      <c r="D1604" s="3" t="s">
        <v>4629</v>
      </c>
      <c r="E1604" s="3" t="s">
        <v>4630</v>
      </c>
      <c r="F1604" s="3" t="s">
        <v>138</v>
      </c>
      <c r="G1604" s="3">
        <v>14</v>
      </c>
      <c r="H1604" s="3" t="s">
        <v>2638</v>
      </c>
      <c r="I1604" s="4" t="str">
        <f ca="1">IFERROR(__xludf.DUMMYFUNCTION("REGEXREPLACE(F1605,""\D"", """")"),"25")</f>
        <v>25</v>
      </c>
    </row>
    <row r="1605" spans="1:9" ht="15.75" customHeight="1">
      <c r="A1605" s="1">
        <v>1604</v>
      </c>
      <c r="B1605" s="3">
        <v>1605</v>
      </c>
      <c r="C1605" s="3" t="s">
        <v>4631</v>
      </c>
      <c r="D1605" s="3" t="s">
        <v>4632</v>
      </c>
      <c r="E1605" s="3" t="s">
        <v>4633</v>
      </c>
      <c r="F1605" s="3">
        <v>0</v>
      </c>
      <c r="I1605" s="4" t="str">
        <f ca="1">IFERROR(__xludf.DUMMYFUNCTION("REGEXREPLACE(F1606,""\D"", """")"),"#VALUE!")</f>
        <v>#VALUE!</v>
      </c>
    </row>
    <row r="1606" spans="1:9" ht="15.75" customHeight="1">
      <c r="A1606" s="1">
        <v>1605</v>
      </c>
      <c r="B1606" s="3">
        <v>1606</v>
      </c>
      <c r="C1606" s="3" t="s">
        <v>4634</v>
      </c>
      <c r="D1606" s="3" t="s">
        <v>4635</v>
      </c>
      <c r="E1606" s="3" t="s">
        <v>313</v>
      </c>
      <c r="F1606" s="3">
        <v>0</v>
      </c>
      <c r="I1606" s="4" t="str">
        <f ca="1">IFERROR(__xludf.DUMMYFUNCTION("REGEXREPLACE(F1607,""\D"", """")"),"#VALUE!")</f>
        <v>#VALUE!</v>
      </c>
    </row>
    <row r="1607" spans="1:9" ht="15.75" customHeight="1">
      <c r="A1607" s="1">
        <v>1606</v>
      </c>
      <c r="B1607" s="3">
        <v>1607</v>
      </c>
      <c r="C1607" s="3" t="s">
        <v>4636</v>
      </c>
      <c r="D1607" s="3" t="s">
        <v>4637</v>
      </c>
      <c r="E1607" s="3" t="s">
        <v>4638</v>
      </c>
      <c r="F1607" s="3" t="s">
        <v>317</v>
      </c>
      <c r="G1607" s="3">
        <v>0</v>
      </c>
      <c r="H1607" s="3" t="s">
        <v>394</v>
      </c>
      <c r="I1607" s="4" t="str">
        <f ca="1">IFERROR(__xludf.DUMMYFUNCTION("REGEXREPLACE(F1608,""\D"", """")"),"8")</f>
        <v>8</v>
      </c>
    </row>
    <row r="1608" spans="1:9" ht="15.75" customHeight="1">
      <c r="A1608" s="1">
        <v>1607</v>
      </c>
      <c r="B1608" s="3">
        <v>1608</v>
      </c>
      <c r="C1608" s="3" t="s">
        <v>4639</v>
      </c>
      <c r="D1608" s="3" t="s">
        <v>4640</v>
      </c>
      <c r="E1608" s="3" t="s">
        <v>4641</v>
      </c>
      <c r="F1608" s="3">
        <v>0</v>
      </c>
      <c r="I1608" s="4" t="str">
        <f ca="1">IFERROR(__xludf.DUMMYFUNCTION("REGEXREPLACE(F1609,""\D"", """")"),"#VALUE!")</f>
        <v>#VALUE!</v>
      </c>
    </row>
    <row r="1609" spans="1:9" ht="15.75" customHeight="1">
      <c r="A1609" s="1">
        <v>1608</v>
      </c>
      <c r="B1609" s="3">
        <v>1609</v>
      </c>
      <c r="C1609" s="3" t="s">
        <v>4642</v>
      </c>
      <c r="D1609" s="3" t="s">
        <v>4643</v>
      </c>
      <c r="E1609" s="3" t="s">
        <v>4644</v>
      </c>
      <c r="F1609" s="3">
        <v>0</v>
      </c>
      <c r="I1609" s="4" t="str">
        <f ca="1">IFERROR(__xludf.DUMMYFUNCTION("REGEXREPLACE(F1610,""\D"", """")"),"#VALUE!")</f>
        <v>#VALUE!</v>
      </c>
    </row>
    <row r="1610" spans="1:9" ht="15.75" customHeight="1">
      <c r="A1610" s="1">
        <v>1609</v>
      </c>
      <c r="B1610" s="3">
        <v>1610</v>
      </c>
      <c r="C1610" s="3" t="s">
        <v>4645</v>
      </c>
      <c r="D1610" s="3" t="s">
        <v>4646</v>
      </c>
      <c r="E1610" s="3" t="s">
        <v>4647</v>
      </c>
      <c r="F1610" s="3" t="s">
        <v>364</v>
      </c>
      <c r="G1610" s="3">
        <v>8</v>
      </c>
      <c r="H1610" s="3" t="s">
        <v>45</v>
      </c>
      <c r="I1610" s="4" t="str">
        <f ca="1">IFERROR(__xludf.DUMMYFUNCTION("REGEXREPLACE(F1611,""\D"", """")"),"13")</f>
        <v>13</v>
      </c>
    </row>
    <row r="1611" spans="1:9" ht="15.75" customHeight="1">
      <c r="A1611" s="1">
        <v>1610</v>
      </c>
      <c r="B1611" s="3">
        <v>1611</v>
      </c>
      <c r="C1611" s="3" t="s">
        <v>4648</v>
      </c>
      <c r="D1611" s="3" t="s">
        <v>4649</v>
      </c>
      <c r="E1611" s="3" t="s">
        <v>4650</v>
      </c>
      <c r="F1611" s="3">
        <v>0</v>
      </c>
      <c r="I1611" s="4" t="str">
        <f ca="1">IFERROR(__xludf.DUMMYFUNCTION("REGEXREPLACE(F1612,""\D"", """")"),"#VALUE!")</f>
        <v>#VALUE!</v>
      </c>
    </row>
    <row r="1612" spans="1:9" ht="15.75" customHeight="1">
      <c r="A1612" s="1">
        <v>1611</v>
      </c>
      <c r="B1612" s="3">
        <v>1612</v>
      </c>
      <c r="C1612" s="3" t="s">
        <v>4651</v>
      </c>
      <c r="D1612" s="3" t="s">
        <v>4652</v>
      </c>
      <c r="E1612" s="3" t="s">
        <v>4653</v>
      </c>
      <c r="F1612" s="3">
        <v>0</v>
      </c>
      <c r="I1612" s="4" t="str">
        <f ca="1">IFERROR(__xludf.DUMMYFUNCTION("REGEXREPLACE(F1613,""\D"", """")"),"#VALUE!")</f>
        <v>#VALUE!</v>
      </c>
    </row>
    <row r="1613" spans="1:9" ht="15.75" customHeight="1">
      <c r="A1613" s="1">
        <v>1612</v>
      </c>
      <c r="B1613" s="3">
        <v>1613</v>
      </c>
      <c r="C1613" s="3" t="s">
        <v>4654</v>
      </c>
      <c r="D1613" s="3" t="s">
        <v>4655</v>
      </c>
      <c r="E1613" s="3" t="s">
        <v>4656</v>
      </c>
      <c r="F1613" s="3">
        <v>0</v>
      </c>
      <c r="I1613" s="4" t="str">
        <f ca="1">IFERROR(__xludf.DUMMYFUNCTION("REGEXREPLACE(F1614,""\D"", """")"),"#VALUE!")</f>
        <v>#VALUE!</v>
      </c>
    </row>
    <row r="1614" spans="1:9" ht="15.75" customHeight="1">
      <c r="A1614" s="1">
        <v>1613</v>
      </c>
      <c r="B1614" s="3">
        <v>1614</v>
      </c>
      <c r="C1614" s="3" t="s">
        <v>4657</v>
      </c>
      <c r="D1614" s="3" t="s">
        <v>4658</v>
      </c>
      <c r="E1614" s="3" t="s">
        <v>4659</v>
      </c>
      <c r="F1614" s="3" t="s">
        <v>317</v>
      </c>
      <c r="G1614" s="3">
        <v>0</v>
      </c>
      <c r="H1614" s="3" t="s">
        <v>394</v>
      </c>
      <c r="I1614" s="4" t="str">
        <f ca="1">IFERROR(__xludf.DUMMYFUNCTION("REGEXREPLACE(F1615,""\D"", """")"),"8")</f>
        <v>8</v>
      </c>
    </row>
    <row r="1615" spans="1:9" ht="15.75" customHeight="1">
      <c r="A1615" s="1">
        <v>1614</v>
      </c>
      <c r="B1615" s="3">
        <v>1615</v>
      </c>
      <c r="C1615" s="3" t="s">
        <v>4660</v>
      </c>
      <c r="D1615" s="3" t="s">
        <v>4661</v>
      </c>
      <c r="E1615" s="3" t="s">
        <v>4662</v>
      </c>
      <c r="F1615" s="3" t="s">
        <v>812</v>
      </c>
      <c r="G1615" s="3">
        <v>0</v>
      </c>
      <c r="H1615" s="3" t="s">
        <v>57</v>
      </c>
      <c r="I1615" s="4" t="str">
        <f ca="1">IFERROR(__xludf.DUMMYFUNCTION("REGEXREPLACE(F1616,""\D"", """")"),"11")</f>
        <v>11</v>
      </c>
    </row>
    <row r="1616" spans="1:9" ht="15.75" customHeight="1">
      <c r="A1616" s="1">
        <v>1615</v>
      </c>
      <c r="B1616" s="3">
        <v>1616</v>
      </c>
      <c r="C1616" s="3" t="s">
        <v>4663</v>
      </c>
      <c r="D1616" s="3" t="s">
        <v>4664</v>
      </c>
      <c r="E1616" s="3" t="s">
        <v>4665</v>
      </c>
      <c r="F1616" s="3" t="s">
        <v>812</v>
      </c>
      <c r="G1616" s="3">
        <v>17</v>
      </c>
      <c r="H1616" s="3" t="s">
        <v>256</v>
      </c>
      <c r="I1616" s="4" t="str">
        <f ca="1">IFERROR(__xludf.DUMMYFUNCTION("REGEXREPLACE(F1617,""\D"", """")"),"11")</f>
        <v>11</v>
      </c>
    </row>
    <row r="1617" spans="1:9" ht="15.75" customHeight="1">
      <c r="A1617" s="1">
        <v>1616</v>
      </c>
      <c r="B1617" s="3">
        <v>1617</v>
      </c>
      <c r="C1617" s="3" t="s">
        <v>4666</v>
      </c>
      <c r="D1617" s="3" t="s">
        <v>4667</v>
      </c>
      <c r="E1617" s="3" t="s">
        <v>4668</v>
      </c>
      <c r="F1617" s="3" t="s">
        <v>303</v>
      </c>
      <c r="G1617" s="3">
        <v>4</v>
      </c>
      <c r="H1617" s="3" t="s">
        <v>12</v>
      </c>
      <c r="I1617" s="4" t="str">
        <f ca="1">IFERROR(__xludf.DUMMYFUNCTION("REGEXREPLACE(F1618,""\D"", """")"),"6")</f>
        <v>6</v>
      </c>
    </row>
    <row r="1618" spans="1:9" ht="15.75" customHeight="1">
      <c r="A1618" s="1">
        <v>1617</v>
      </c>
      <c r="B1618" s="3">
        <v>1618</v>
      </c>
      <c r="C1618" s="3" t="s">
        <v>4669</v>
      </c>
      <c r="D1618" s="3" t="s">
        <v>4670</v>
      </c>
      <c r="E1618" s="3" t="s">
        <v>4671</v>
      </c>
      <c r="F1618" s="3" t="s">
        <v>96</v>
      </c>
      <c r="G1618" s="3">
        <v>21</v>
      </c>
      <c r="H1618" s="3" t="s">
        <v>291</v>
      </c>
      <c r="I1618" s="4" t="str">
        <f ca="1">IFERROR(__xludf.DUMMYFUNCTION("REGEXREPLACE(F1619,""\D"", """")"),"9")</f>
        <v>9</v>
      </c>
    </row>
    <row r="1619" spans="1:9" ht="15.75" customHeight="1">
      <c r="A1619" s="1">
        <v>1618</v>
      </c>
      <c r="B1619" s="3">
        <v>1619</v>
      </c>
      <c r="C1619" s="3" t="s">
        <v>4672</v>
      </c>
      <c r="D1619" s="3" t="s">
        <v>4673</v>
      </c>
      <c r="E1619" s="3" t="s">
        <v>4674</v>
      </c>
      <c r="F1619" s="3">
        <v>0</v>
      </c>
      <c r="I1619" s="4" t="str">
        <f ca="1">IFERROR(__xludf.DUMMYFUNCTION("REGEXREPLACE(F1620,""\D"", """")"),"#VALUE!")</f>
        <v>#VALUE!</v>
      </c>
    </row>
    <row r="1620" spans="1:9" ht="15.75" customHeight="1">
      <c r="A1620" s="1">
        <v>1619</v>
      </c>
      <c r="B1620" s="3">
        <v>1620</v>
      </c>
      <c r="C1620" s="3" t="s">
        <v>4675</v>
      </c>
      <c r="D1620" s="3" t="s">
        <v>4676</v>
      </c>
      <c r="E1620" s="3" t="s">
        <v>27</v>
      </c>
      <c r="F1620" s="3">
        <v>0</v>
      </c>
      <c r="I1620" s="4" t="str">
        <f ca="1">IFERROR(__xludf.DUMMYFUNCTION("REGEXREPLACE(F1621,""\D"", """")"),"#VALUE!")</f>
        <v>#VALUE!</v>
      </c>
    </row>
    <row r="1621" spans="1:9" ht="15.75" customHeight="1">
      <c r="A1621" s="1">
        <v>1620</v>
      </c>
      <c r="B1621" s="3">
        <v>1621</v>
      </c>
      <c r="C1621" s="3" t="s">
        <v>4677</v>
      </c>
      <c r="D1621" s="3" t="s">
        <v>4678</v>
      </c>
      <c r="E1621" s="3" t="s">
        <v>4679</v>
      </c>
      <c r="F1621" s="3" t="s">
        <v>19</v>
      </c>
      <c r="G1621" s="3">
        <v>7</v>
      </c>
      <c r="H1621" s="3" t="s">
        <v>715</v>
      </c>
      <c r="I1621" s="4" t="str">
        <f ca="1">IFERROR(__xludf.DUMMYFUNCTION("REGEXREPLACE(F1622,""\D"", """")"),"7")</f>
        <v>7</v>
      </c>
    </row>
    <row r="1622" spans="1:9" ht="15.75" customHeight="1">
      <c r="A1622" s="1">
        <v>1621</v>
      </c>
      <c r="B1622" s="3">
        <v>1622</v>
      </c>
      <c r="C1622" s="3" t="s">
        <v>4680</v>
      </c>
      <c r="D1622" s="3" t="s">
        <v>4681</v>
      </c>
      <c r="E1622" s="3" t="s">
        <v>4682</v>
      </c>
      <c r="F1622" s="3">
        <v>0</v>
      </c>
      <c r="I1622" s="4" t="str">
        <f ca="1">IFERROR(__xludf.DUMMYFUNCTION("REGEXREPLACE(F1623,""\D"", """")"),"#VALUE!")</f>
        <v>#VALUE!</v>
      </c>
    </row>
    <row r="1623" spans="1:9" ht="15.75" customHeight="1">
      <c r="A1623" s="1">
        <v>1622</v>
      </c>
      <c r="B1623" s="3">
        <v>1623</v>
      </c>
      <c r="C1623" s="3" t="s">
        <v>4683</v>
      </c>
      <c r="D1623" s="3" t="s">
        <v>4684</v>
      </c>
      <c r="E1623" s="3" t="s">
        <v>4685</v>
      </c>
      <c r="F1623" s="3">
        <v>0</v>
      </c>
      <c r="I1623" s="4" t="str">
        <f ca="1">IFERROR(__xludf.DUMMYFUNCTION("REGEXREPLACE(F1624,""\D"", """")"),"#VALUE!")</f>
        <v>#VALUE!</v>
      </c>
    </row>
    <row r="1624" spans="1:9" ht="15.75" customHeight="1">
      <c r="A1624" s="1">
        <v>1623</v>
      </c>
      <c r="B1624" s="3">
        <v>1624</v>
      </c>
      <c r="C1624" s="3" t="s">
        <v>4686</v>
      </c>
      <c r="D1624" s="3" t="s">
        <v>4687</v>
      </c>
      <c r="E1624" s="3" t="s">
        <v>27</v>
      </c>
      <c r="F1624" s="3">
        <v>0</v>
      </c>
      <c r="I1624" s="4" t="str">
        <f ca="1">IFERROR(__xludf.DUMMYFUNCTION("REGEXREPLACE(F1625,""\D"", """")"),"#VALUE!")</f>
        <v>#VALUE!</v>
      </c>
    </row>
    <row r="1625" spans="1:9" ht="15.75" customHeight="1">
      <c r="A1625" s="1">
        <v>1624</v>
      </c>
      <c r="B1625" s="3">
        <v>1625</v>
      </c>
      <c r="C1625" s="3" t="s">
        <v>4688</v>
      </c>
      <c r="D1625" s="3" t="s">
        <v>4689</v>
      </c>
      <c r="E1625" s="3" t="s">
        <v>4690</v>
      </c>
      <c r="F1625" s="3">
        <v>0</v>
      </c>
      <c r="I1625" s="4" t="str">
        <f ca="1">IFERROR(__xludf.DUMMYFUNCTION("REGEXREPLACE(F1626,""\D"", """")"),"#VALUE!")</f>
        <v>#VALUE!</v>
      </c>
    </row>
    <row r="1626" spans="1:9" ht="15.75" customHeight="1">
      <c r="A1626" s="1">
        <v>1625</v>
      </c>
      <c r="B1626" s="3">
        <v>1626</v>
      </c>
      <c r="C1626" s="3" t="s">
        <v>4691</v>
      </c>
      <c r="D1626" s="3" t="s">
        <v>4692</v>
      </c>
      <c r="E1626" s="3" t="s">
        <v>4693</v>
      </c>
      <c r="F1626" s="3">
        <v>0</v>
      </c>
      <c r="I1626" s="4" t="str">
        <f ca="1">IFERROR(__xludf.DUMMYFUNCTION("REGEXREPLACE(F1627,""\D"", """")"),"#VALUE!")</f>
        <v>#VALUE!</v>
      </c>
    </row>
    <row r="1627" spans="1:9" ht="15.75" customHeight="1">
      <c r="A1627" s="1">
        <v>1626</v>
      </c>
      <c r="B1627" s="3">
        <v>1627</v>
      </c>
      <c r="C1627" s="3" t="s">
        <v>4694</v>
      </c>
      <c r="D1627" s="3" t="s">
        <v>4695</v>
      </c>
      <c r="E1627" s="3" t="s">
        <v>27</v>
      </c>
      <c r="F1627" s="3">
        <v>0</v>
      </c>
      <c r="I1627" s="4" t="str">
        <f ca="1">IFERROR(__xludf.DUMMYFUNCTION("REGEXREPLACE(F1628,""\D"", """")"),"#VALUE!")</f>
        <v>#VALUE!</v>
      </c>
    </row>
    <row r="1628" spans="1:9" ht="15.75" customHeight="1">
      <c r="A1628" s="1">
        <v>1627</v>
      </c>
      <c r="B1628" s="3">
        <v>1628</v>
      </c>
      <c r="C1628" s="3" t="s">
        <v>4696</v>
      </c>
      <c r="D1628" s="3" t="s">
        <v>4697</v>
      </c>
      <c r="E1628" s="3" t="s">
        <v>27</v>
      </c>
      <c r="F1628" s="3">
        <v>0</v>
      </c>
      <c r="I1628" s="4" t="str">
        <f ca="1">IFERROR(__xludf.DUMMYFUNCTION("REGEXREPLACE(F1629,""\D"", """")"),"#VALUE!")</f>
        <v>#VALUE!</v>
      </c>
    </row>
    <row r="1629" spans="1:9" ht="15.75" customHeight="1">
      <c r="A1629" s="1">
        <v>1628</v>
      </c>
      <c r="B1629" s="3">
        <v>1629</v>
      </c>
      <c r="C1629" s="3" t="s">
        <v>4698</v>
      </c>
      <c r="D1629" s="3" t="s">
        <v>4699</v>
      </c>
      <c r="E1629" s="3" t="s">
        <v>4700</v>
      </c>
      <c r="F1629" s="3" t="s">
        <v>138</v>
      </c>
      <c r="G1629" s="3">
        <v>30</v>
      </c>
      <c r="H1629" s="3" t="s">
        <v>695</v>
      </c>
      <c r="I1629" s="4" t="str">
        <f ca="1">IFERROR(__xludf.DUMMYFUNCTION("REGEXREPLACE(F1630,""\D"", """")"),"25")</f>
        <v>25</v>
      </c>
    </row>
    <row r="1630" spans="1:9" ht="15.75" customHeight="1">
      <c r="A1630" s="1">
        <v>1629</v>
      </c>
      <c r="B1630" s="3">
        <v>1630</v>
      </c>
      <c r="C1630" s="3" t="s">
        <v>4701</v>
      </c>
      <c r="D1630" s="3" t="s">
        <v>4702</v>
      </c>
      <c r="E1630" s="3" t="s">
        <v>4703</v>
      </c>
      <c r="F1630" s="3" t="s">
        <v>317</v>
      </c>
      <c r="G1630" s="3">
        <v>21</v>
      </c>
      <c r="H1630" s="3" t="s">
        <v>1516</v>
      </c>
      <c r="I1630" s="4" t="str">
        <f ca="1">IFERROR(__xludf.DUMMYFUNCTION("REGEXREPLACE(F1631,""\D"", """")"),"8")</f>
        <v>8</v>
      </c>
    </row>
    <row r="1631" spans="1:9" ht="15.75" customHeight="1">
      <c r="A1631" s="1">
        <v>1630</v>
      </c>
      <c r="B1631" s="3">
        <v>1631</v>
      </c>
      <c r="C1631" s="3" t="s">
        <v>4704</v>
      </c>
      <c r="D1631" s="3" t="s">
        <v>4705</v>
      </c>
      <c r="E1631" s="3" t="s">
        <v>4706</v>
      </c>
      <c r="F1631" s="3" t="s">
        <v>11</v>
      </c>
      <c r="G1631" s="3">
        <v>3</v>
      </c>
      <c r="H1631" s="3" t="s">
        <v>266</v>
      </c>
      <c r="I1631" s="4" t="str">
        <f ca="1">IFERROR(__xludf.DUMMYFUNCTION("REGEXREPLACE(F1632,""\D"", """")"),"3")</f>
        <v>3</v>
      </c>
    </row>
    <row r="1632" spans="1:9" ht="15.75" customHeight="1">
      <c r="A1632" s="1">
        <v>1631</v>
      </c>
      <c r="B1632" s="3">
        <v>1632</v>
      </c>
      <c r="C1632" s="3" t="s">
        <v>4707</v>
      </c>
      <c r="D1632" s="3" t="s">
        <v>4708</v>
      </c>
      <c r="E1632" s="3" t="s">
        <v>27</v>
      </c>
      <c r="F1632" s="3">
        <v>0</v>
      </c>
      <c r="I1632" s="4" t="str">
        <f ca="1">IFERROR(__xludf.DUMMYFUNCTION("REGEXREPLACE(F1633,""\D"", """")"),"#VALUE!")</f>
        <v>#VALUE!</v>
      </c>
    </row>
    <row r="1633" spans="1:9" ht="15.75" customHeight="1">
      <c r="A1633" s="1">
        <v>1632</v>
      </c>
      <c r="B1633" s="3">
        <v>1633</v>
      </c>
      <c r="C1633" s="3" t="s">
        <v>4709</v>
      </c>
      <c r="D1633" s="3" t="s">
        <v>4710</v>
      </c>
      <c r="E1633" s="3" t="s">
        <v>4711</v>
      </c>
      <c r="F1633" s="3">
        <v>0</v>
      </c>
      <c r="I1633" s="4" t="str">
        <f ca="1">IFERROR(__xludf.DUMMYFUNCTION("REGEXREPLACE(F1634,""\D"", """")"),"#VALUE!")</f>
        <v>#VALUE!</v>
      </c>
    </row>
    <row r="1634" spans="1:9" ht="15.75" customHeight="1">
      <c r="A1634" s="1">
        <v>1633</v>
      </c>
      <c r="B1634" s="3">
        <v>1634</v>
      </c>
      <c r="C1634" s="3" t="s">
        <v>4712</v>
      </c>
      <c r="D1634" s="3" t="s">
        <v>4713</v>
      </c>
      <c r="E1634" s="3" t="s">
        <v>4714</v>
      </c>
      <c r="F1634" s="3" t="s">
        <v>655</v>
      </c>
      <c r="G1634" s="3">
        <v>0</v>
      </c>
      <c r="H1634" s="3" t="s">
        <v>398</v>
      </c>
      <c r="I1634" s="4" t="str">
        <f ca="1">IFERROR(__xludf.DUMMYFUNCTION("REGEXREPLACE(F1635,""\D"", """")"),"20")</f>
        <v>20</v>
      </c>
    </row>
    <row r="1635" spans="1:9" ht="15.75" customHeight="1">
      <c r="A1635" s="1">
        <v>1634</v>
      </c>
      <c r="B1635" s="3">
        <v>1635</v>
      </c>
      <c r="C1635" s="3" t="s">
        <v>4715</v>
      </c>
      <c r="D1635" s="3" t="s">
        <v>4716</v>
      </c>
      <c r="E1635" s="3" t="s">
        <v>4717</v>
      </c>
      <c r="F1635" s="3" t="s">
        <v>138</v>
      </c>
      <c r="G1635" s="3">
        <v>20</v>
      </c>
      <c r="H1635" s="3" t="s">
        <v>1359</v>
      </c>
      <c r="I1635" s="4" t="str">
        <f ca="1">IFERROR(__xludf.DUMMYFUNCTION("REGEXREPLACE(F1636,""\D"", """")"),"25")</f>
        <v>25</v>
      </c>
    </row>
    <row r="1636" spans="1:9" ht="15.75" customHeight="1">
      <c r="A1636" s="1">
        <v>1635</v>
      </c>
      <c r="B1636" s="3">
        <v>1636</v>
      </c>
      <c r="C1636" s="3" t="s">
        <v>4718</v>
      </c>
      <c r="D1636" s="3" t="s">
        <v>4719</v>
      </c>
      <c r="E1636" s="3" t="s">
        <v>27</v>
      </c>
      <c r="F1636" s="3">
        <v>0</v>
      </c>
      <c r="I1636" s="4" t="str">
        <f ca="1">IFERROR(__xludf.DUMMYFUNCTION("REGEXREPLACE(F1637,""\D"", """")"),"#VALUE!")</f>
        <v>#VALUE!</v>
      </c>
    </row>
    <row r="1637" spans="1:9" ht="15.75" customHeight="1">
      <c r="A1637" s="1">
        <v>1636</v>
      </c>
      <c r="B1637" s="3">
        <v>1637</v>
      </c>
      <c r="C1637" s="3" t="s">
        <v>4720</v>
      </c>
      <c r="D1637" s="3" t="s">
        <v>4721</v>
      </c>
      <c r="E1637" s="3" t="s">
        <v>27</v>
      </c>
      <c r="F1637" s="3">
        <v>0</v>
      </c>
      <c r="I1637" s="4" t="str">
        <f ca="1">IFERROR(__xludf.DUMMYFUNCTION("REGEXREPLACE(F1638,""\D"", """")"),"#VALUE!")</f>
        <v>#VALUE!</v>
      </c>
    </row>
    <row r="1638" spans="1:9" ht="15.75" customHeight="1">
      <c r="A1638" s="1">
        <v>1637</v>
      </c>
      <c r="B1638" s="3">
        <v>1638</v>
      </c>
      <c r="C1638" s="3" t="s">
        <v>4722</v>
      </c>
      <c r="D1638" s="3" t="s">
        <v>4723</v>
      </c>
      <c r="E1638" s="3" t="s">
        <v>27</v>
      </c>
      <c r="F1638" s="3">
        <v>0</v>
      </c>
      <c r="I1638" s="4" t="str">
        <f ca="1">IFERROR(__xludf.DUMMYFUNCTION("REGEXREPLACE(F1639,""\D"", """")"),"#VALUE!")</f>
        <v>#VALUE!</v>
      </c>
    </row>
    <row r="1639" spans="1:9" ht="15.75" customHeight="1">
      <c r="A1639" s="1">
        <v>1638</v>
      </c>
      <c r="B1639" s="3">
        <v>1639</v>
      </c>
      <c r="C1639" s="3" t="s">
        <v>4724</v>
      </c>
      <c r="D1639" s="3" t="s">
        <v>4725</v>
      </c>
      <c r="E1639" s="3" t="s">
        <v>4726</v>
      </c>
      <c r="F1639" s="3">
        <v>0</v>
      </c>
      <c r="I1639" s="4" t="str">
        <f ca="1">IFERROR(__xludf.DUMMYFUNCTION("REGEXREPLACE(F1640,""\D"", """")"),"#VALUE!")</f>
        <v>#VALUE!</v>
      </c>
    </row>
    <row r="1640" spans="1:9" ht="15.75" customHeight="1">
      <c r="A1640" s="1">
        <v>1639</v>
      </c>
      <c r="B1640" s="3">
        <v>1640</v>
      </c>
      <c r="C1640" s="3" t="s">
        <v>4727</v>
      </c>
      <c r="D1640" s="3" t="s">
        <v>4728</v>
      </c>
      <c r="E1640" s="3" t="s">
        <v>27</v>
      </c>
      <c r="F1640" s="3">
        <v>0</v>
      </c>
      <c r="I1640" s="4" t="str">
        <f ca="1">IFERROR(__xludf.DUMMYFUNCTION("REGEXREPLACE(F1641,""\D"", """")"),"#VALUE!")</f>
        <v>#VALUE!</v>
      </c>
    </row>
    <row r="1641" spans="1:9" ht="15.75" customHeight="1">
      <c r="A1641" s="1">
        <v>1640</v>
      </c>
      <c r="B1641" s="3">
        <v>1641</v>
      </c>
      <c r="C1641" s="3" t="s">
        <v>4729</v>
      </c>
      <c r="D1641" s="3" t="s">
        <v>4730</v>
      </c>
      <c r="E1641" s="3" t="s">
        <v>4731</v>
      </c>
      <c r="F1641" s="3" t="s">
        <v>1358</v>
      </c>
      <c r="G1641" s="3">
        <v>0</v>
      </c>
      <c r="H1641" s="3" t="s">
        <v>387</v>
      </c>
      <c r="I1641" s="4" t="str">
        <f ca="1">IFERROR(__xludf.DUMMYFUNCTION("REGEXREPLACE(F1642,""\D"", """")"),"37")</f>
        <v>37</v>
      </c>
    </row>
    <row r="1642" spans="1:9" ht="15.75" customHeight="1">
      <c r="A1642" s="1">
        <v>1641</v>
      </c>
      <c r="B1642" s="3">
        <v>1642</v>
      </c>
      <c r="C1642" s="3" t="s">
        <v>4732</v>
      </c>
      <c r="D1642" s="3" t="s">
        <v>4733</v>
      </c>
      <c r="E1642" s="3" t="s">
        <v>27</v>
      </c>
      <c r="F1642" s="3">
        <v>0</v>
      </c>
      <c r="I1642" s="4" t="str">
        <f ca="1">IFERROR(__xludf.DUMMYFUNCTION("REGEXREPLACE(F1643,""\D"", """")"),"#VALUE!")</f>
        <v>#VALUE!</v>
      </c>
    </row>
    <row r="1643" spans="1:9" ht="15.75" customHeight="1">
      <c r="A1643" s="1">
        <v>1642</v>
      </c>
      <c r="B1643" s="3">
        <v>1643</v>
      </c>
      <c r="C1643" s="3" t="s">
        <v>4734</v>
      </c>
      <c r="D1643" s="3" t="s">
        <v>4735</v>
      </c>
      <c r="E1643" s="3" t="s">
        <v>4736</v>
      </c>
      <c r="F1643" s="3" t="s">
        <v>339</v>
      </c>
      <c r="G1643" s="3">
        <v>25</v>
      </c>
      <c r="H1643" s="3" t="s">
        <v>222</v>
      </c>
      <c r="I1643" s="4" t="str">
        <f ca="1">IFERROR(__xludf.DUMMYFUNCTION("REGEXREPLACE(F1644,""\D"", """")"),"15")</f>
        <v>15</v>
      </c>
    </row>
    <row r="1644" spans="1:9" ht="15.75" customHeight="1">
      <c r="A1644" s="1">
        <v>1643</v>
      </c>
      <c r="B1644" s="3">
        <v>1644</v>
      </c>
      <c r="C1644" s="3" t="s">
        <v>4737</v>
      </c>
      <c r="D1644" s="3" t="s">
        <v>4738</v>
      </c>
      <c r="E1644" s="3" t="s">
        <v>4739</v>
      </c>
      <c r="F1644" s="3">
        <v>0</v>
      </c>
      <c r="I1644" s="4" t="str">
        <f ca="1">IFERROR(__xludf.DUMMYFUNCTION("REGEXREPLACE(F1645,""\D"", """")"),"#VALUE!")</f>
        <v>#VALUE!</v>
      </c>
    </row>
    <row r="1645" spans="1:9" ht="15.75" customHeight="1">
      <c r="A1645" s="1">
        <v>1644</v>
      </c>
      <c r="B1645" s="3">
        <v>1645</v>
      </c>
      <c r="C1645" s="3" t="s">
        <v>4740</v>
      </c>
      <c r="D1645" s="3" t="s">
        <v>4741</v>
      </c>
      <c r="E1645" s="3" t="s">
        <v>4742</v>
      </c>
      <c r="F1645" s="3">
        <v>0</v>
      </c>
      <c r="I1645" s="4" t="str">
        <f ca="1">IFERROR(__xludf.DUMMYFUNCTION("REGEXREPLACE(F1646,""\D"", """")"),"#VALUE!")</f>
        <v>#VALUE!</v>
      </c>
    </row>
    <row r="1646" spans="1:9" ht="15.75" customHeight="1">
      <c r="A1646" s="1">
        <v>1645</v>
      </c>
      <c r="B1646" s="3">
        <v>1646</v>
      </c>
      <c r="C1646" s="3" t="s">
        <v>4743</v>
      </c>
      <c r="D1646" s="3" t="s">
        <v>4744</v>
      </c>
      <c r="E1646" s="3" t="s">
        <v>4745</v>
      </c>
      <c r="F1646" s="3" t="s">
        <v>504</v>
      </c>
      <c r="G1646" s="3">
        <v>27</v>
      </c>
      <c r="H1646" s="3" t="s">
        <v>930</v>
      </c>
      <c r="I1646" s="4" t="str">
        <f ca="1">IFERROR(__xludf.DUMMYFUNCTION("REGEXREPLACE(F1647,""\D"", """")"),"27")</f>
        <v>27</v>
      </c>
    </row>
    <row r="1647" spans="1:9" ht="15.75" customHeight="1">
      <c r="A1647" s="1">
        <v>1646</v>
      </c>
      <c r="B1647" s="3">
        <v>1647</v>
      </c>
      <c r="C1647" s="3" t="s">
        <v>4746</v>
      </c>
      <c r="D1647" s="3" t="s">
        <v>4747</v>
      </c>
      <c r="E1647" s="3" t="s">
        <v>4748</v>
      </c>
      <c r="F1647" s="3">
        <v>0</v>
      </c>
      <c r="I1647" s="4" t="str">
        <f ca="1">IFERROR(__xludf.DUMMYFUNCTION("REGEXREPLACE(F1648,""\D"", """")"),"#VALUE!")</f>
        <v>#VALUE!</v>
      </c>
    </row>
    <row r="1648" spans="1:9" ht="15.75" customHeight="1">
      <c r="A1648" s="1">
        <v>1647</v>
      </c>
      <c r="B1648" s="3">
        <v>1648</v>
      </c>
      <c r="C1648" s="3" t="s">
        <v>4749</v>
      </c>
      <c r="D1648" s="3" t="s">
        <v>4750</v>
      </c>
      <c r="E1648" s="3" t="s">
        <v>4751</v>
      </c>
      <c r="F1648" s="3">
        <v>0</v>
      </c>
      <c r="I1648" s="4" t="str">
        <f ca="1">IFERROR(__xludf.DUMMYFUNCTION("REGEXREPLACE(F1649,""\D"", """")"),"#VALUE!")</f>
        <v>#VALUE!</v>
      </c>
    </row>
    <row r="1649" spans="1:9" ht="15.75" customHeight="1">
      <c r="A1649" s="1">
        <v>1648</v>
      </c>
      <c r="B1649" s="3">
        <v>1649</v>
      </c>
      <c r="C1649" s="3" t="s">
        <v>4752</v>
      </c>
      <c r="D1649" s="3" t="s">
        <v>4753</v>
      </c>
      <c r="E1649" s="3" t="s">
        <v>4754</v>
      </c>
      <c r="F1649" s="3" t="s">
        <v>303</v>
      </c>
      <c r="G1649" s="3">
        <v>0</v>
      </c>
      <c r="H1649" s="3" t="s">
        <v>266</v>
      </c>
      <c r="I1649" s="4" t="str">
        <f ca="1">IFERROR(__xludf.DUMMYFUNCTION("REGEXREPLACE(F1650,""\D"", """")"),"6")</f>
        <v>6</v>
      </c>
    </row>
    <row r="1650" spans="1:9" ht="15.75" customHeight="1">
      <c r="A1650" s="1">
        <v>1649</v>
      </c>
      <c r="B1650" s="3">
        <v>1650</v>
      </c>
      <c r="C1650" s="3" t="s">
        <v>4755</v>
      </c>
      <c r="D1650" s="3" t="s">
        <v>4756</v>
      </c>
      <c r="E1650" s="3" t="s">
        <v>4757</v>
      </c>
      <c r="F1650" s="3">
        <v>0</v>
      </c>
      <c r="I1650" s="4" t="str">
        <f ca="1">IFERROR(__xludf.DUMMYFUNCTION("REGEXREPLACE(F1651,""\D"", """")"),"#VALUE!")</f>
        <v>#VALUE!</v>
      </c>
    </row>
    <row r="1651" spans="1:9" ht="15.75" customHeight="1">
      <c r="A1651" s="1">
        <v>1650</v>
      </c>
      <c r="B1651" s="3">
        <v>1651</v>
      </c>
      <c r="C1651" s="3" t="s">
        <v>4758</v>
      </c>
      <c r="D1651" s="3" t="s">
        <v>4759</v>
      </c>
      <c r="E1651" s="3" t="s">
        <v>4760</v>
      </c>
      <c r="F1651" s="3">
        <v>0</v>
      </c>
      <c r="I1651" s="4" t="str">
        <f ca="1">IFERROR(__xludf.DUMMYFUNCTION("REGEXREPLACE(F1652,""\D"", """")"),"#VALUE!")</f>
        <v>#VALUE!</v>
      </c>
    </row>
    <row r="1652" spans="1:9" ht="15.75" customHeight="1">
      <c r="A1652" s="1">
        <v>1651</v>
      </c>
      <c r="B1652" s="3">
        <v>1652</v>
      </c>
      <c r="C1652" s="3" t="s">
        <v>4761</v>
      </c>
      <c r="D1652" s="3" t="s">
        <v>4762</v>
      </c>
      <c r="E1652" s="3" t="s">
        <v>4763</v>
      </c>
      <c r="F1652" s="3" t="s">
        <v>88</v>
      </c>
      <c r="G1652" s="3">
        <v>0</v>
      </c>
      <c r="H1652" s="3" t="s">
        <v>241</v>
      </c>
      <c r="I1652" s="4" t="str">
        <f ca="1">IFERROR(__xludf.DUMMYFUNCTION("REGEXREPLACE(F1653,""\D"", """")"),"4")</f>
        <v>4</v>
      </c>
    </row>
    <row r="1653" spans="1:9" ht="15.75" customHeight="1">
      <c r="A1653" s="1">
        <v>1652</v>
      </c>
      <c r="B1653" s="3">
        <v>1653</v>
      </c>
      <c r="C1653" s="3" t="s">
        <v>4764</v>
      </c>
      <c r="D1653" s="3" t="s">
        <v>4765</v>
      </c>
      <c r="E1653" s="3" t="s">
        <v>4766</v>
      </c>
      <c r="F1653" s="3" t="s">
        <v>812</v>
      </c>
      <c r="G1653" s="3">
        <v>2</v>
      </c>
      <c r="H1653" s="3" t="s">
        <v>651</v>
      </c>
      <c r="I1653" s="4" t="str">
        <f ca="1">IFERROR(__xludf.DUMMYFUNCTION("REGEXREPLACE(F1654,""\D"", """")"),"11")</f>
        <v>11</v>
      </c>
    </row>
    <row r="1654" spans="1:9" ht="15.75" customHeight="1">
      <c r="A1654" s="1">
        <v>1653</v>
      </c>
      <c r="B1654" s="3">
        <v>1654</v>
      </c>
      <c r="C1654" s="3" t="s">
        <v>4767</v>
      </c>
      <c r="D1654" s="3" t="s">
        <v>4768</v>
      </c>
      <c r="E1654" s="3" t="s">
        <v>4769</v>
      </c>
      <c r="F1654" s="3" t="s">
        <v>494</v>
      </c>
      <c r="G1654" s="3">
        <v>0</v>
      </c>
      <c r="H1654" s="3" t="s">
        <v>40</v>
      </c>
      <c r="I1654" s="4" t="str">
        <f ca="1">IFERROR(__xludf.DUMMYFUNCTION("REGEXREPLACE(F1655,""\D"", """")"),"18")</f>
        <v>18</v>
      </c>
    </row>
    <row r="1655" spans="1:9" ht="15.75" customHeight="1">
      <c r="A1655" s="1">
        <v>1654</v>
      </c>
      <c r="B1655" s="3">
        <v>1655</v>
      </c>
      <c r="C1655" s="3" t="s">
        <v>4770</v>
      </c>
      <c r="D1655" s="3" t="s">
        <v>4771</v>
      </c>
      <c r="E1655" s="3" t="s">
        <v>4772</v>
      </c>
      <c r="F1655" s="3" t="s">
        <v>303</v>
      </c>
      <c r="G1655" s="3">
        <v>5</v>
      </c>
      <c r="H1655" s="3" t="s">
        <v>57</v>
      </c>
      <c r="I1655" s="4" t="str">
        <f ca="1">IFERROR(__xludf.DUMMYFUNCTION("REGEXREPLACE(F1656,""\D"", """")"),"6")</f>
        <v>6</v>
      </c>
    </row>
    <row r="1656" spans="1:9" ht="15.75" customHeight="1">
      <c r="A1656" s="1">
        <v>1655</v>
      </c>
      <c r="B1656" s="3">
        <v>1656</v>
      </c>
      <c r="C1656" s="3" t="s">
        <v>4773</v>
      </c>
      <c r="D1656" s="3" t="s">
        <v>4774</v>
      </c>
      <c r="E1656" s="3" t="s">
        <v>4775</v>
      </c>
      <c r="F1656" s="3">
        <v>0</v>
      </c>
      <c r="I1656" s="4" t="str">
        <f ca="1">IFERROR(__xludf.DUMMYFUNCTION("REGEXREPLACE(F1657,""\D"", """")"),"#VALUE!")</f>
        <v>#VALUE!</v>
      </c>
    </row>
    <row r="1657" spans="1:9" ht="15.75" customHeight="1">
      <c r="A1657" s="1">
        <v>1656</v>
      </c>
      <c r="B1657" s="3">
        <v>1657</v>
      </c>
      <c r="C1657" s="3" t="s">
        <v>4776</v>
      </c>
      <c r="D1657" s="3" t="s">
        <v>4777</v>
      </c>
      <c r="E1657" s="3" t="s">
        <v>27</v>
      </c>
      <c r="F1657" s="3">
        <v>0</v>
      </c>
      <c r="I1657" s="4" t="str">
        <f ca="1">IFERROR(__xludf.DUMMYFUNCTION("REGEXREPLACE(F1658,""\D"", """")"),"#VALUE!")</f>
        <v>#VALUE!</v>
      </c>
    </row>
    <row r="1658" spans="1:9" ht="15.75" customHeight="1">
      <c r="A1658" s="1">
        <v>1657</v>
      </c>
      <c r="B1658" s="3">
        <v>1658</v>
      </c>
      <c r="C1658" s="3" t="s">
        <v>4778</v>
      </c>
      <c r="D1658" s="3" t="s">
        <v>4779</v>
      </c>
      <c r="E1658" s="3" t="s">
        <v>27</v>
      </c>
      <c r="F1658" s="3">
        <v>0</v>
      </c>
      <c r="I1658" s="4" t="str">
        <f ca="1">IFERROR(__xludf.DUMMYFUNCTION("REGEXREPLACE(F1659,""\D"", """")"),"#VALUE!")</f>
        <v>#VALUE!</v>
      </c>
    </row>
    <row r="1659" spans="1:9" ht="15.75" customHeight="1">
      <c r="A1659" s="1">
        <v>1658</v>
      </c>
      <c r="B1659" s="3">
        <v>1659</v>
      </c>
      <c r="C1659" s="3" t="s">
        <v>4780</v>
      </c>
      <c r="D1659" s="3" t="s">
        <v>4781</v>
      </c>
      <c r="E1659" s="3" t="s">
        <v>4782</v>
      </c>
      <c r="F1659" s="3">
        <v>0</v>
      </c>
      <c r="I1659" s="4" t="str">
        <f ca="1">IFERROR(__xludf.DUMMYFUNCTION("REGEXREPLACE(F1660,""\D"", """")"),"#VALUE!")</f>
        <v>#VALUE!</v>
      </c>
    </row>
    <row r="1660" spans="1:9" ht="15.75" customHeight="1">
      <c r="A1660" s="1">
        <v>1659</v>
      </c>
      <c r="B1660" s="3">
        <v>1660</v>
      </c>
      <c r="C1660" s="3" t="s">
        <v>4783</v>
      </c>
      <c r="D1660" s="3" t="s">
        <v>4784</v>
      </c>
      <c r="E1660" s="3" t="s">
        <v>4785</v>
      </c>
      <c r="F1660" s="3">
        <v>0</v>
      </c>
      <c r="I1660" s="4" t="str">
        <f ca="1">IFERROR(__xludf.DUMMYFUNCTION("REGEXREPLACE(F1661,""\D"", """")"),"#VALUE!")</f>
        <v>#VALUE!</v>
      </c>
    </row>
    <row r="1661" spans="1:9" ht="15.75" customHeight="1">
      <c r="A1661" s="1">
        <v>1660</v>
      </c>
      <c r="B1661" s="3">
        <v>1661</v>
      </c>
      <c r="C1661" s="3" t="s">
        <v>4786</v>
      </c>
      <c r="D1661" s="3" t="s">
        <v>4787</v>
      </c>
      <c r="E1661" s="3" t="s">
        <v>27</v>
      </c>
      <c r="F1661" s="3">
        <v>0</v>
      </c>
      <c r="I1661" s="4" t="str">
        <f ca="1">IFERROR(__xludf.DUMMYFUNCTION("REGEXREPLACE(F1662,""\D"", """")"),"#VALUE!")</f>
        <v>#VALUE!</v>
      </c>
    </row>
    <row r="1662" spans="1:9" ht="15.75" customHeight="1">
      <c r="A1662" s="1">
        <v>1661</v>
      </c>
      <c r="B1662" s="3">
        <v>1662</v>
      </c>
      <c r="C1662" s="3" t="s">
        <v>4788</v>
      </c>
      <c r="D1662" s="3" t="s">
        <v>4789</v>
      </c>
      <c r="E1662" s="3" t="s">
        <v>27</v>
      </c>
      <c r="F1662" s="3">
        <v>0</v>
      </c>
      <c r="I1662" s="4" t="str">
        <f ca="1">IFERROR(__xludf.DUMMYFUNCTION("REGEXREPLACE(F1663,""\D"", """")"),"#VALUE!")</f>
        <v>#VALUE!</v>
      </c>
    </row>
    <row r="1663" spans="1:9" ht="15.75" customHeight="1">
      <c r="A1663" s="1">
        <v>1662</v>
      </c>
      <c r="B1663" s="3">
        <v>1663</v>
      </c>
      <c r="C1663" s="3" t="s">
        <v>4790</v>
      </c>
      <c r="D1663" s="3" t="s">
        <v>4791</v>
      </c>
      <c r="E1663" s="3" t="s">
        <v>4792</v>
      </c>
      <c r="F1663" s="3">
        <v>0</v>
      </c>
      <c r="I1663" s="4" t="str">
        <f ca="1">IFERROR(__xludf.DUMMYFUNCTION("REGEXREPLACE(F1664,""\D"", """")"),"#VALUE!")</f>
        <v>#VALUE!</v>
      </c>
    </row>
    <row r="1664" spans="1:9" ht="15.75" customHeight="1">
      <c r="A1664" s="1">
        <v>1663</v>
      </c>
      <c r="B1664" s="3">
        <v>1664</v>
      </c>
      <c r="C1664" s="3" t="s">
        <v>4793</v>
      </c>
      <c r="D1664" s="3" t="s">
        <v>4794</v>
      </c>
      <c r="E1664" s="3" t="s">
        <v>4795</v>
      </c>
      <c r="F1664" s="3" t="s">
        <v>364</v>
      </c>
      <c r="G1664" s="3">
        <v>0</v>
      </c>
      <c r="H1664" s="3" t="s">
        <v>651</v>
      </c>
      <c r="I1664" s="4" t="str">
        <f ca="1">IFERROR(__xludf.DUMMYFUNCTION("REGEXREPLACE(F1665,""\D"", """")"),"13")</f>
        <v>13</v>
      </c>
    </row>
    <row r="1665" spans="1:9" ht="15.75" customHeight="1">
      <c r="A1665" s="1">
        <v>1664</v>
      </c>
      <c r="B1665" s="3">
        <v>1665</v>
      </c>
      <c r="C1665" s="3" t="s">
        <v>4796</v>
      </c>
      <c r="D1665" s="3" t="s">
        <v>4797</v>
      </c>
      <c r="E1665" s="3" t="s">
        <v>4798</v>
      </c>
      <c r="F1665" s="3" t="s">
        <v>559</v>
      </c>
      <c r="G1665" s="3">
        <v>0</v>
      </c>
      <c r="H1665" s="3" t="s">
        <v>642</v>
      </c>
      <c r="I1665" s="4" t="str">
        <f ca="1">IFERROR(__xludf.DUMMYFUNCTION("REGEXREPLACE(F1666,""\D"", """")"),"19")</f>
        <v>19</v>
      </c>
    </row>
    <row r="1666" spans="1:9" ht="15.75" customHeight="1">
      <c r="A1666" s="1">
        <v>1665</v>
      </c>
      <c r="B1666" s="3">
        <v>1666</v>
      </c>
      <c r="C1666" s="3" t="s">
        <v>4799</v>
      </c>
      <c r="D1666" s="3" t="s">
        <v>4800</v>
      </c>
      <c r="E1666" s="3" t="s">
        <v>4801</v>
      </c>
      <c r="F1666" s="3" t="s">
        <v>19</v>
      </c>
      <c r="G1666" s="3">
        <v>2</v>
      </c>
      <c r="H1666" s="3" t="s">
        <v>72</v>
      </c>
      <c r="I1666" s="4" t="str">
        <f ca="1">IFERROR(__xludf.DUMMYFUNCTION("REGEXREPLACE(F1667,""\D"", """")"),"7")</f>
        <v>7</v>
      </c>
    </row>
    <row r="1667" spans="1:9" ht="15.75" customHeight="1">
      <c r="A1667" s="1">
        <v>1666</v>
      </c>
      <c r="B1667" s="3">
        <v>1667</v>
      </c>
      <c r="C1667" s="3" t="s">
        <v>4802</v>
      </c>
      <c r="D1667" s="3" t="s">
        <v>4803</v>
      </c>
      <c r="E1667" s="3" t="s">
        <v>4804</v>
      </c>
      <c r="F1667" s="3">
        <v>0</v>
      </c>
      <c r="I1667" s="4" t="str">
        <f ca="1">IFERROR(__xludf.DUMMYFUNCTION("REGEXREPLACE(F1668,""\D"", """")"),"#VALUE!")</f>
        <v>#VALUE!</v>
      </c>
    </row>
    <row r="1668" spans="1:9" ht="15.75" customHeight="1">
      <c r="A1668" s="1">
        <v>1667</v>
      </c>
      <c r="B1668" s="3">
        <v>1668</v>
      </c>
      <c r="C1668" s="3" t="s">
        <v>4805</v>
      </c>
      <c r="D1668" s="3" t="s">
        <v>4806</v>
      </c>
      <c r="E1668" s="3" t="s">
        <v>27</v>
      </c>
      <c r="F1668" s="3">
        <v>0</v>
      </c>
      <c r="I1668" s="4" t="str">
        <f ca="1">IFERROR(__xludf.DUMMYFUNCTION("REGEXREPLACE(F1669,""\D"", """")"),"#VALUE!")</f>
        <v>#VALUE!</v>
      </c>
    </row>
    <row r="1669" spans="1:9" ht="15.75" customHeight="1">
      <c r="A1669" s="1">
        <v>1668</v>
      </c>
      <c r="B1669" s="3">
        <v>1669</v>
      </c>
      <c r="C1669" s="3" t="s">
        <v>4807</v>
      </c>
      <c r="D1669" s="3" t="s">
        <v>4808</v>
      </c>
      <c r="E1669" s="3" t="s">
        <v>4809</v>
      </c>
      <c r="F1669" s="3">
        <v>0</v>
      </c>
      <c r="I1669" s="4" t="str">
        <f ca="1">IFERROR(__xludf.DUMMYFUNCTION("REGEXREPLACE(F1670,""\D"", """")"),"#VALUE!")</f>
        <v>#VALUE!</v>
      </c>
    </row>
    <row r="1670" spans="1:9" ht="15.75" customHeight="1">
      <c r="A1670" s="1">
        <v>1669</v>
      </c>
      <c r="B1670" s="3">
        <v>1670</v>
      </c>
      <c r="C1670" s="3" t="s">
        <v>4810</v>
      </c>
      <c r="D1670" s="3" t="s">
        <v>4811</v>
      </c>
      <c r="E1670" s="3" t="s">
        <v>4812</v>
      </c>
      <c r="F1670" s="3" t="s">
        <v>1165</v>
      </c>
      <c r="G1670" s="3">
        <v>4</v>
      </c>
      <c r="H1670" s="3" t="s">
        <v>1183</v>
      </c>
      <c r="I1670" s="4" t="str">
        <f ca="1">IFERROR(__xludf.DUMMYFUNCTION("REGEXREPLACE(F1671,""\D"", """")"),"23")</f>
        <v>23</v>
      </c>
    </row>
    <row r="1671" spans="1:9" ht="15.75" customHeight="1">
      <c r="A1671" s="1">
        <v>1670</v>
      </c>
      <c r="B1671" s="3">
        <v>1671</v>
      </c>
      <c r="C1671" s="3" t="s">
        <v>4813</v>
      </c>
      <c r="D1671" s="3" t="s">
        <v>4814</v>
      </c>
      <c r="E1671" s="3" t="s">
        <v>4815</v>
      </c>
      <c r="F1671" s="3" t="s">
        <v>88</v>
      </c>
      <c r="G1671" s="3">
        <v>0</v>
      </c>
      <c r="H1671" s="3" t="s">
        <v>241</v>
      </c>
      <c r="I1671" s="4" t="str">
        <f ca="1">IFERROR(__xludf.DUMMYFUNCTION("REGEXREPLACE(F1672,""\D"", """")"),"4")</f>
        <v>4</v>
      </c>
    </row>
    <row r="1672" spans="1:9" ht="15.75" customHeight="1">
      <c r="A1672" s="1">
        <v>1671</v>
      </c>
      <c r="B1672" s="3">
        <v>1672</v>
      </c>
      <c r="C1672" s="3" t="s">
        <v>4816</v>
      </c>
      <c r="D1672" s="3" t="s">
        <v>4817</v>
      </c>
      <c r="E1672" s="3" t="s">
        <v>27</v>
      </c>
      <c r="F1672" s="3">
        <v>0</v>
      </c>
      <c r="I1672" s="4" t="str">
        <f ca="1">IFERROR(__xludf.DUMMYFUNCTION("REGEXREPLACE(F1673,""\D"", """")"),"#VALUE!")</f>
        <v>#VALUE!</v>
      </c>
    </row>
    <row r="1673" spans="1:9" ht="15.75" customHeight="1">
      <c r="A1673" s="1">
        <v>1672</v>
      </c>
      <c r="B1673" s="3">
        <v>1673</v>
      </c>
      <c r="C1673" s="3" t="s">
        <v>4818</v>
      </c>
      <c r="D1673" s="3" t="s">
        <v>4819</v>
      </c>
      <c r="E1673" s="3" t="s">
        <v>4820</v>
      </c>
      <c r="F1673" s="3" t="s">
        <v>494</v>
      </c>
      <c r="G1673" s="3">
        <v>5</v>
      </c>
      <c r="H1673" s="3" t="s">
        <v>498</v>
      </c>
      <c r="I1673" s="4" t="str">
        <f ca="1">IFERROR(__xludf.DUMMYFUNCTION("REGEXREPLACE(F1674,""\D"", """")"),"18")</f>
        <v>18</v>
      </c>
    </row>
    <row r="1674" spans="1:9" ht="15.75" customHeight="1">
      <c r="A1674" s="1">
        <v>1673</v>
      </c>
      <c r="B1674" s="3">
        <v>1674</v>
      </c>
      <c r="C1674" s="3" t="s">
        <v>4821</v>
      </c>
      <c r="D1674" s="3" t="s">
        <v>4822</v>
      </c>
      <c r="E1674" s="3" t="s">
        <v>4823</v>
      </c>
      <c r="F1674" s="3" t="s">
        <v>88</v>
      </c>
      <c r="G1674" s="3">
        <v>31</v>
      </c>
      <c r="H1674" s="3" t="s">
        <v>1831</v>
      </c>
      <c r="I1674" s="4" t="str">
        <f ca="1">IFERROR(__xludf.DUMMYFUNCTION("REGEXREPLACE(F1675,""\D"", """")"),"4")</f>
        <v>4</v>
      </c>
    </row>
    <row r="1675" spans="1:9" ht="15.75" customHeight="1">
      <c r="A1675" s="1">
        <v>1674</v>
      </c>
      <c r="B1675" s="3">
        <v>1675</v>
      </c>
      <c r="C1675" s="3" t="s">
        <v>4824</v>
      </c>
      <c r="D1675" s="3" t="s">
        <v>4825</v>
      </c>
      <c r="E1675" s="3" t="s">
        <v>4826</v>
      </c>
      <c r="F1675" s="3" t="s">
        <v>812</v>
      </c>
      <c r="G1675" s="3">
        <v>7</v>
      </c>
      <c r="H1675" s="3" t="s">
        <v>40</v>
      </c>
      <c r="I1675" s="4" t="str">
        <f ca="1">IFERROR(__xludf.DUMMYFUNCTION("REGEXREPLACE(F1676,""\D"", """")"),"11")</f>
        <v>11</v>
      </c>
    </row>
    <row r="1676" spans="1:9" ht="15.75" customHeight="1">
      <c r="A1676" s="1">
        <v>1675</v>
      </c>
      <c r="B1676" s="3">
        <v>1676</v>
      </c>
      <c r="C1676" s="3" t="s">
        <v>4827</v>
      </c>
      <c r="D1676" s="3" t="s">
        <v>4828</v>
      </c>
      <c r="E1676" s="3" t="s">
        <v>4829</v>
      </c>
      <c r="F1676" s="3" t="s">
        <v>812</v>
      </c>
      <c r="G1676" s="3">
        <v>15</v>
      </c>
      <c r="H1676" s="3" t="s">
        <v>200</v>
      </c>
      <c r="I1676" s="4" t="str">
        <f ca="1">IFERROR(__xludf.DUMMYFUNCTION("REGEXREPLACE(F1677,""\D"", """")"),"11")</f>
        <v>11</v>
      </c>
    </row>
    <row r="1677" spans="1:9" ht="15.75" customHeight="1">
      <c r="A1677" s="1">
        <v>1676</v>
      </c>
      <c r="B1677" s="3">
        <v>1677</v>
      </c>
      <c r="C1677" s="3" t="s">
        <v>4830</v>
      </c>
      <c r="D1677" s="3" t="s">
        <v>4831</v>
      </c>
      <c r="E1677" s="3" t="s">
        <v>4832</v>
      </c>
      <c r="F1677" s="3" t="s">
        <v>39</v>
      </c>
      <c r="G1677" s="3">
        <v>6</v>
      </c>
      <c r="H1677" s="3" t="s">
        <v>398</v>
      </c>
      <c r="I1677" s="4" t="str">
        <f ca="1">IFERROR(__xludf.DUMMYFUNCTION("REGEXREPLACE(F1678,""\D"", """")"),"14")</f>
        <v>14</v>
      </c>
    </row>
    <row r="1678" spans="1:9" ht="15.75" customHeight="1">
      <c r="A1678" s="1">
        <v>1677</v>
      </c>
      <c r="B1678" s="3">
        <v>1678</v>
      </c>
      <c r="C1678" s="3" t="s">
        <v>4833</v>
      </c>
      <c r="D1678" s="3" t="s">
        <v>4834</v>
      </c>
      <c r="E1678" s="3" t="s">
        <v>27</v>
      </c>
      <c r="F1678" s="3">
        <v>0</v>
      </c>
      <c r="I1678" s="4" t="str">
        <f ca="1">IFERROR(__xludf.DUMMYFUNCTION("REGEXREPLACE(F1679,""\D"", """")"),"#VALUE!")</f>
        <v>#VALUE!</v>
      </c>
    </row>
    <row r="1679" spans="1:9" ht="15.75" customHeight="1">
      <c r="A1679" s="1">
        <v>1678</v>
      </c>
      <c r="B1679" s="3">
        <v>1679</v>
      </c>
      <c r="C1679" s="3" t="s">
        <v>4835</v>
      </c>
      <c r="D1679" s="3" t="s">
        <v>4836</v>
      </c>
      <c r="E1679" s="3" t="s">
        <v>4837</v>
      </c>
      <c r="F1679" s="3">
        <v>0</v>
      </c>
      <c r="I1679" s="4" t="str">
        <f ca="1">IFERROR(__xludf.DUMMYFUNCTION("REGEXREPLACE(F1680,""\D"", """")"),"#VALUE!")</f>
        <v>#VALUE!</v>
      </c>
    </row>
    <row r="1680" spans="1:9" ht="15.75" customHeight="1">
      <c r="A1680" s="1">
        <v>1679</v>
      </c>
      <c r="B1680" s="3">
        <v>1680</v>
      </c>
      <c r="C1680" s="3" t="s">
        <v>4838</v>
      </c>
      <c r="D1680" s="3" t="s">
        <v>4839</v>
      </c>
      <c r="E1680" s="3" t="s">
        <v>4840</v>
      </c>
      <c r="F1680" s="3">
        <v>0</v>
      </c>
      <c r="I1680" s="4" t="str">
        <f ca="1">IFERROR(__xludf.DUMMYFUNCTION("REGEXREPLACE(F1681,""\D"", """")"),"#VALUE!")</f>
        <v>#VALUE!</v>
      </c>
    </row>
    <row r="1681" spans="1:9" ht="15.75" customHeight="1">
      <c r="A1681" s="1">
        <v>1680</v>
      </c>
      <c r="B1681" s="3">
        <v>1681</v>
      </c>
      <c r="C1681" s="3" t="s">
        <v>4841</v>
      </c>
      <c r="D1681" s="3" t="s">
        <v>4842</v>
      </c>
      <c r="E1681" s="3" t="s">
        <v>4843</v>
      </c>
      <c r="F1681" s="3" t="s">
        <v>1165</v>
      </c>
      <c r="G1681" s="3">
        <v>4</v>
      </c>
      <c r="H1681" s="3" t="s">
        <v>1183</v>
      </c>
      <c r="I1681" s="4" t="str">
        <f ca="1">IFERROR(__xludf.DUMMYFUNCTION("REGEXREPLACE(F1682,""\D"", """")"),"23")</f>
        <v>23</v>
      </c>
    </row>
    <row r="1682" spans="1:9" ht="15.75" customHeight="1">
      <c r="A1682" s="1">
        <v>1681</v>
      </c>
      <c r="B1682" s="3">
        <v>1682</v>
      </c>
      <c r="C1682" s="3" t="s">
        <v>4844</v>
      </c>
      <c r="D1682" s="3" t="s">
        <v>4845</v>
      </c>
      <c r="E1682" s="3" t="s">
        <v>4846</v>
      </c>
      <c r="F1682" s="3" t="s">
        <v>655</v>
      </c>
      <c r="G1682" s="3">
        <v>22</v>
      </c>
      <c r="H1682" s="3" t="s">
        <v>1089</v>
      </c>
      <c r="I1682" s="4" t="str">
        <f ca="1">IFERROR(__xludf.DUMMYFUNCTION("REGEXREPLACE(F1683,""\D"", """")"),"20")</f>
        <v>20</v>
      </c>
    </row>
    <row r="1683" spans="1:9" ht="15.75" customHeight="1">
      <c r="A1683" s="1">
        <v>1682</v>
      </c>
      <c r="B1683" s="3">
        <v>1683</v>
      </c>
      <c r="C1683" s="3" t="s">
        <v>4847</v>
      </c>
      <c r="D1683" s="3" t="s">
        <v>4848</v>
      </c>
      <c r="E1683" s="3" t="s">
        <v>27</v>
      </c>
      <c r="F1683" s="3">
        <v>0</v>
      </c>
      <c r="I1683" s="4" t="str">
        <f ca="1">IFERROR(__xludf.DUMMYFUNCTION("REGEXREPLACE(F1684,""\D"", """")"),"#VALUE!")</f>
        <v>#VALUE!</v>
      </c>
    </row>
    <row r="1684" spans="1:9" ht="15.75" customHeight="1">
      <c r="A1684" s="1">
        <v>1683</v>
      </c>
      <c r="B1684" s="3">
        <v>1684</v>
      </c>
      <c r="C1684" s="3" t="s">
        <v>4849</v>
      </c>
      <c r="D1684" s="3" t="s">
        <v>4850</v>
      </c>
      <c r="E1684" s="3" t="s">
        <v>4851</v>
      </c>
      <c r="F1684" s="3">
        <v>0</v>
      </c>
      <c r="I1684" s="4" t="str">
        <f ca="1">IFERROR(__xludf.DUMMYFUNCTION("REGEXREPLACE(F1685,""\D"", """")"),"#VALUE!")</f>
        <v>#VALUE!</v>
      </c>
    </row>
    <row r="1685" spans="1:9" ht="15.75" customHeight="1">
      <c r="A1685" s="1">
        <v>1684</v>
      </c>
      <c r="B1685" s="3">
        <v>1685</v>
      </c>
      <c r="C1685" s="3" t="s">
        <v>4852</v>
      </c>
      <c r="D1685" s="3" t="s">
        <v>4853</v>
      </c>
      <c r="E1685" s="3" t="s">
        <v>4854</v>
      </c>
      <c r="F1685" s="3">
        <v>0</v>
      </c>
      <c r="I1685" s="4" t="str">
        <f ca="1">IFERROR(__xludf.DUMMYFUNCTION("REGEXREPLACE(F1686,""\D"", """")"),"#VALUE!")</f>
        <v>#VALUE!</v>
      </c>
    </row>
    <row r="1686" spans="1:9" ht="15.75" customHeight="1">
      <c r="A1686" s="1">
        <v>1685</v>
      </c>
      <c r="B1686" s="3">
        <v>1686</v>
      </c>
      <c r="C1686" s="3" t="s">
        <v>4855</v>
      </c>
      <c r="D1686" s="3" t="s">
        <v>4856</v>
      </c>
      <c r="E1686" s="3" t="s">
        <v>27</v>
      </c>
      <c r="F1686" s="3">
        <v>0</v>
      </c>
      <c r="I1686" s="4" t="str">
        <f ca="1">IFERROR(__xludf.DUMMYFUNCTION("REGEXREPLACE(F1687,""\D"", """")"),"#VALUE!")</f>
        <v>#VALUE!</v>
      </c>
    </row>
    <row r="1687" spans="1:9" ht="15.75" customHeight="1">
      <c r="A1687" s="1">
        <v>1686</v>
      </c>
      <c r="B1687" s="3">
        <v>1687</v>
      </c>
      <c r="C1687" s="3" t="s">
        <v>4857</v>
      </c>
      <c r="D1687" s="3" t="s">
        <v>4858</v>
      </c>
      <c r="E1687" s="3" t="s">
        <v>4859</v>
      </c>
      <c r="F1687" s="3">
        <v>0</v>
      </c>
      <c r="I1687" s="4" t="str">
        <f ca="1">IFERROR(__xludf.DUMMYFUNCTION("REGEXREPLACE(F1688,""\D"", """")"),"#VALUE!")</f>
        <v>#VALUE!</v>
      </c>
    </row>
    <row r="1688" spans="1:9" ht="15.75" customHeight="1">
      <c r="A1688" s="1">
        <v>1687</v>
      </c>
      <c r="B1688" s="3">
        <v>1688</v>
      </c>
      <c r="C1688" s="3" t="s">
        <v>4860</v>
      </c>
      <c r="D1688" s="3" t="s">
        <v>4861</v>
      </c>
      <c r="E1688" s="3" t="s">
        <v>4862</v>
      </c>
      <c r="F1688" s="3" t="s">
        <v>494</v>
      </c>
      <c r="G1688" s="3">
        <v>1</v>
      </c>
      <c r="H1688" s="3" t="s">
        <v>642</v>
      </c>
      <c r="I1688" s="4" t="str">
        <f ca="1">IFERROR(__xludf.DUMMYFUNCTION("REGEXREPLACE(F1689,""\D"", """")"),"18")</f>
        <v>18</v>
      </c>
    </row>
    <row r="1689" spans="1:9" ht="15.75" customHeight="1">
      <c r="A1689" s="1">
        <v>1688</v>
      </c>
      <c r="B1689" s="3">
        <v>1689</v>
      </c>
      <c r="C1689" s="3" t="s">
        <v>4863</v>
      </c>
      <c r="D1689" s="3" t="s">
        <v>4864</v>
      </c>
      <c r="E1689" s="3" t="s">
        <v>4865</v>
      </c>
      <c r="F1689" s="3" t="s">
        <v>317</v>
      </c>
      <c r="G1689" s="3">
        <v>0</v>
      </c>
      <c r="H1689" s="3" t="s">
        <v>394</v>
      </c>
      <c r="I1689" s="4" t="str">
        <f ca="1">IFERROR(__xludf.DUMMYFUNCTION("REGEXREPLACE(F1690,""\D"", """")"),"8")</f>
        <v>8</v>
      </c>
    </row>
    <row r="1690" spans="1:9" ht="15.75" customHeight="1">
      <c r="A1690" s="1">
        <v>1689</v>
      </c>
      <c r="B1690" s="3">
        <v>1690</v>
      </c>
      <c r="C1690" s="3" t="s">
        <v>4866</v>
      </c>
      <c r="D1690" s="3" t="s">
        <v>4867</v>
      </c>
      <c r="E1690" s="3" t="s">
        <v>4868</v>
      </c>
      <c r="F1690" s="3">
        <v>0</v>
      </c>
      <c r="I1690" s="4" t="str">
        <f ca="1">IFERROR(__xludf.DUMMYFUNCTION("REGEXREPLACE(F1691,""\D"", """")"),"#VALUE!")</f>
        <v>#VALUE!</v>
      </c>
    </row>
    <row r="1691" spans="1:9" ht="15.75" customHeight="1">
      <c r="A1691" s="1">
        <v>1690</v>
      </c>
      <c r="B1691" s="3">
        <v>1691</v>
      </c>
      <c r="C1691" s="3" t="s">
        <v>4869</v>
      </c>
      <c r="D1691" s="3" t="s">
        <v>4870</v>
      </c>
      <c r="E1691" s="3" t="s">
        <v>4871</v>
      </c>
      <c r="F1691" s="3">
        <v>0</v>
      </c>
      <c r="I1691" s="4" t="str">
        <f ca="1">IFERROR(__xludf.DUMMYFUNCTION("REGEXREPLACE(F1692,""\D"", """")"),"#VALUE!")</f>
        <v>#VALUE!</v>
      </c>
    </row>
    <row r="1692" spans="1:9" ht="15.75" customHeight="1">
      <c r="A1692" s="1">
        <v>1691</v>
      </c>
      <c r="B1692" s="3">
        <v>1692</v>
      </c>
      <c r="C1692" s="3" t="s">
        <v>4872</v>
      </c>
      <c r="D1692" s="3" t="s">
        <v>4873</v>
      </c>
      <c r="E1692" s="3" t="s">
        <v>4874</v>
      </c>
      <c r="F1692" s="3" t="s">
        <v>457</v>
      </c>
      <c r="G1692" s="3">
        <v>0</v>
      </c>
      <c r="H1692" s="3" t="s">
        <v>97</v>
      </c>
      <c r="I1692" s="4" t="str">
        <f ca="1">IFERROR(__xludf.DUMMYFUNCTION("REGEXREPLACE(F1693,""\D"", """")"),"16")</f>
        <v>16</v>
      </c>
    </row>
    <row r="1693" spans="1:9" ht="15.75" customHeight="1">
      <c r="A1693" s="1">
        <v>1692</v>
      </c>
      <c r="B1693" s="3">
        <v>1693</v>
      </c>
      <c r="C1693" s="3" t="s">
        <v>4875</v>
      </c>
      <c r="D1693" s="3" t="s">
        <v>4876</v>
      </c>
      <c r="E1693" s="3" t="s">
        <v>27</v>
      </c>
      <c r="F1693" s="3">
        <v>0</v>
      </c>
      <c r="I1693" s="4" t="str">
        <f ca="1">IFERROR(__xludf.DUMMYFUNCTION("REGEXREPLACE(F1694,""\D"", """")"),"#VALUE!")</f>
        <v>#VALUE!</v>
      </c>
    </row>
    <row r="1694" spans="1:9" ht="15.75" customHeight="1">
      <c r="A1694" s="1">
        <v>1693</v>
      </c>
      <c r="B1694" s="3">
        <v>1694</v>
      </c>
      <c r="C1694" s="3" t="s">
        <v>4877</v>
      </c>
      <c r="D1694" s="3" t="s">
        <v>4878</v>
      </c>
      <c r="E1694" s="3" t="s">
        <v>4879</v>
      </c>
      <c r="F1694" s="3">
        <v>0</v>
      </c>
      <c r="I1694" s="4" t="str">
        <f ca="1">IFERROR(__xludf.DUMMYFUNCTION("REGEXREPLACE(F1695,""\D"", """")"),"#VALUE!")</f>
        <v>#VALUE!</v>
      </c>
    </row>
    <row r="1695" spans="1:9" ht="15.75" customHeight="1">
      <c r="A1695" s="1">
        <v>1694</v>
      </c>
      <c r="B1695" s="3">
        <v>1695</v>
      </c>
      <c r="C1695" s="3" t="s">
        <v>4880</v>
      </c>
      <c r="D1695" s="3" t="s">
        <v>4881</v>
      </c>
      <c r="E1695" s="3" t="s">
        <v>4882</v>
      </c>
      <c r="F1695" s="3">
        <v>0</v>
      </c>
      <c r="I1695" s="4" t="str">
        <f ca="1">IFERROR(__xludf.DUMMYFUNCTION("REGEXREPLACE(F1696,""\D"", """")"),"#VALUE!")</f>
        <v>#VALUE!</v>
      </c>
    </row>
    <row r="1696" spans="1:9" ht="15.75" customHeight="1">
      <c r="A1696" s="1">
        <v>1695</v>
      </c>
      <c r="B1696" s="3">
        <v>1696</v>
      </c>
      <c r="C1696" s="3" t="s">
        <v>4883</v>
      </c>
      <c r="D1696" s="3" t="s">
        <v>4884</v>
      </c>
      <c r="E1696" s="3" t="s">
        <v>4885</v>
      </c>
      <c r="F1696" s="3">
        <v>0</v>
      </c>
      <c r="I1696" s="4" t="str">
        <f ca="1">IFERROR(__xludf.DUMMYFUNCTION("REGEXREPLACE(F1697,""\D"", """")"),"#VALUE!")</f>
        <v>#VALUE!</v>
      </c>
    </row>
    <row r="1697" spans="1:9" ht="15.75" customHeight="1">
      <c r="A1697" s="1">
        <v>1696</v>
      </c>
      <c r="B1697" s="3">
        <v>1697</v>
      </c>
      <c r="C1697" s="3" t="s">
        <v>4886</v>
      </c>
      <c r="D1697" s="3" t="s">
        <v>4887</v>
      </c>
      <c r="E1697" s="3" t="s">
        <v>4888</v>
      </c>
      <c r="F1697" s="3">
        <v>0</v>
      </c>
      <c r="I1697" s="4" t="str">
        <f ca="1">IFERROR(__xludf.DUMMYFUNCTION("REGEXREPLACE(F1698,""\D"", """")"),"#VALUE!")</f>
        <v>#VALUE!</v>
      </c>
    </row>
    <row r="1698" spans="1:9" ht="15.75" customHeight="1">
      <c r="A1698" s="1">
        <v>1697</v>
      </c>
      <c r="B1698" s="3">
        <v>1698</v>
      </c>
      <c r="C1698" s="3" t="s">
        <v>4889</v>
      </c>
      <c r="D1698" s="3" t="s">
        <v>4890</v>
      </c>
      <c r="E1698" s="3" t="s">
        <v>4891</v>
      </c>
      <c r="F1698" s="3" t="s">
        <v>303</v>
      </c>
      <c r="G1698" s="3">
        <v>1</v>
      </c>
      <c r="H1698" s="3" t="s">
        <v>89</v>
      </c>
      <c r="I1698" s="4" t="str">
        <f ca="1">IFERROR(__xludf.DUMMYFUNCTION("REGEXREPLACE(F1699,""\D"", """")"),"6")</f>
        <v>6</v>
      </c>
    </row>
    <row r="1699" spans="1:9" ht="15.75" customHeight="1">
      <c r="A1699" s="1">
        <v>1698</v>
      </c>
      <c r="B1699" s="3">
        <v>1699</v>
      </c>
      <c r="C1699" s="3" t="s">
        <v>4892</v>
      </c>
      <c r="D1699" s="3" t="s">
        <v>4893</v>
      </c>
      <c r="E1699" s="3" t="s">
        <v>4894</v>
      </c>
      <c r="F1699" s="3" t="s">
        <v>19</v>
      </c>
      <c r="G1699" s="3">
        <v>19</v>
      </c>
      <c r="H1699" s="3" t="s">
        <v>200</v>
      </c>
      <c r="I1699" s="4" t="str">
        <f ca="1">IFERROR(__xludf.DUMMYFUNCTION("REGEXREPLACE(F1700,""\D"", """")"),"7")</f>
        <v>7</v>
      </c>
    </row>
    <row r="1700" spans="1:9" ht="15.75" customHeight="1">
      <c r="A1700" s="1">
        <v>1699</v>
      </c>
      <c r="B1700" s="3">
        <v>1700</v>
      </c>
      <c r="C1700" s="3" t="s">
        <v>4895</v>
      </c>
      <c r="D1700" s="3" t="s">
        <v>4896</v>
      </c>
      <c r="E1700" s="3" t="s">
        <v>4897</v>
      </c>
      <c r="F1700" s="3">
        <v>0</v>
      </c>
      <c r="I1700" s="4" t="str">
        <f ca="1">IFERROR(__xludf.DUMMYFUNCTION("REGEXREPLACE(F1701,""\D"", """")"),"#VALUE!")</f>
        <v>#VALUE!</v>
      </c>
    </row>
    <row r="1701" spans="1:9" ht="15.75" customHeight="1">
      <c r="A1701" s="1">
        <v>1700</v>
      </c>
      <c r="B1701" s="3">
        <v>1701</v>
      </c>
      <c r="C1701" s="3" t="s">
        <v>4898</v>
      </c>
      <c r="D1701" s="3" t="s">
        <v>4899</v>
      </c>
      <c r="E1701" s="3" t="s">
        <v>4900</v>
      </c>
      <c r="F1701" s="3" t="s">
        <v>494</v>
      </c>
      <c r="G1701" s="3">
        <v>2</v>
      </c>
      <c r="H1701" s="3" t="s">
        <v>398</v>
      </c>
      <c r="I1701" s="4" t="str">
        <f ca="1">IFERROR(__xludf.DUMMYFUNCTION("REGEXREPLACE(F1702,""\D"", """")"),"18")</f>
        <v>18</v>
      </c>
    </row>
    <row r="1702" spans="1:9" ht="15.75" customHeight="1">
      <c r="A1702" s="1">
        <v>1701</v>
      </c>
      <c r="B1702" s="3">
        <v>1702</v>
      </c>
      <c r="C1702" s="3" t="s">
        <v>4901</v>
      </c>
      <c r="D1702" s="3" t="s">
        <v>4902</v>
      </c>
      <c r="E1702" s="3" t="s">
        <v>4903</v>
      </c>
      <c r="F1702" s="3" t="s">
        <v>317</v>
      </c>
      <c r="G1702" s="3">
        <v>0</v>
      </c>
      <c r="H1702" s="3" t="s">
        <v>394</v>
      </c>
      <c r="I1702" s="4" t="str">
        <f ca="1">IFERROR(__xludf.DUMMYFUNCTION("REGEXREPLACE(F1703,""\D"", """")"),"8")</f>
        <v>8</v>
      </c>
    </row>
    <row r="1703" spans="1:9" ht="15.75" customHeight="1">
      <c r="A1703" s="1">
        <v>1702</v>
      </c>
      <c r="B1703" s="3">
        <v>1703</v>
      </c>
      <c r="C1703" s="3" t="s">
        <v>4904</v>
      </c>
      <c r="D1703" s="3" t="s">
        <v>4905</v>
      </c>
      <c r="E1703" s="3" t="s">
        <v>4906</v>
      </c>
      <c r="F1703" s="3">
        <v>0</v>
      </c>
      <c r="I1703" s="4" t="str">
        <f ca="1">IFERROR(__xludf.DUMMYFUNCTION("REGEXREPLACE(F1704,""\D"", """")"),"#VALUE!")</f>
        <v>#VALUE!</v>
      </c>
    </row>
    <row r="1704" spans="1:9" ht="15.75" customHeight="1">
      <c r="A1704" s="1">
        <v>1703</v>
      </c>
      <c r="B1704" s="3">
        <v>1704</v>
      </c>
      <c r="C1704" s="3" t="s">
        <v>4907</v>
      </c>
      <c r="D1704" s="3" t="s">
        <v>4908</v>
      </c>
      <c r="E1704" s="3" t="s">
        <v>4909</v>
      </c>
      <c r="F1704" s="3" t="s">
        <v>1414</v>
      </c>
      <c r="G1704" s="3">
        <v>0</v>
      </c>
      <c r="H1704" s="3" t="s">
        <v>4910</v>
      </c>
      <c r="I1704" s="4" t="str">
        <f ca="1">IFERROR(__xludf.DUMMYFUNCTION("REGEXREPLACE(F1705,""\D"", """")"),"84")</f>
        <v>84</v>
      </c>
    </row>
    <row r="1705" spans="1:9" ht="15.75" customHeight="1">
      <c r="A1705" s="1">
        <v>1704</v>
      </c>
      <c r="B1705" s="3">
        <v>1705</v>
      </c>
      <c r="C1705" s="3" t="s">
        <v>4911</v>
      </c>
      <c r="D1705" s="3" t="s">
        <v>4912</v>
      </c>
      <c r="E1705" s="3" t="s">
        <v>4913</v>
      </c>
      <c r="F1705" s="3">
        <v>0</v>
      </c>
      <c r="I1705" s="4" t="str">
        <f ca="1">IFERROR(__xludf.DUMMYFUNCTION("REGEXREPLACE(F1706,""\D"", """")"),"#VALUE!")</f>
        <v>#VALUE!</v>
      </c>
    </row>
    <row r="1706" spans="1:9" ht="15.75" customHeight="1">
      <c r="A1706" s="1">
        <v>1705</v>
      </c>
      <c r="B1706" s="3">
        <v>1706</v>
      </c>
      <c r="C1706" s="3" t="s">
        <v>4914</v>
      </c>
      <c r="D1706" s="3" t="s">
        <v>4915</v>
      </c>
      <c r="E1706" s="3" t="s">
        <v>4916</v>
      </c>
      <c r="F1706" s="3">
        <v>0</v>
      </c>
      <c r="I1706" s="4" t="str">
        <f ca="1">IFERROR(__xludf.DUMMYFUNCTION("REGEXREPLACE(F1707,""\D"", """")"),"#VALUE!")</f>
        <v>#VALUE!</v>
      </c>
    </row>
    <row r="1707" spans="1:9" ht="15.75" customHeight="1">
      <c r="A1707" s="1">
        <v>1706</v>
      </c>
      <c r="B1707" s="3">
        <v>1707</v>
      </c>
      <c r="C1707" s="3" t="s">
        <v>4917</v>
      </c>
      <c r="D1707" s="3" t="s">
        <v>4918</v>
      </c>
      <c r="E1707" s="3" t="s">
        <v>27</v>
      </c>
      <c r="F1707" s="3">
        <v>0</v>
      </c>
      <c r="I1707" s="4" t="str">
        <f ca="1">IFERROR(__xludf.DUMMYFUNCTION("REGEXREPLACE(F1708,""\D"", """")"),"#VALUE!")</f>
        <v>#VALUE!</v>
      </c>
    </row>
    <row r="1708" spans="1:9" ht="15.75" customHeight="1">
      <c r="A1708" s="1">
        <v>1707</v>
      </c>
      <c r="B1708" s="3">
        <v>1708</v>
      </c>
      <c r="C1708" s="3" t="s">
        <v>4919</v>
      </c>
      <c r="D1708" s="3" t="s">
        <v>4920</v>
      </c>
      <c r="E1708" s="3" t="s">
        <v>27</v>
      </c>
      <c r="F1708" s="3">
        <v>0</v>
      </c>
      <c r="I1708" s="4" t="str">
        <f ca="1">IFERROR(__xludf.DUMMYFUNCTION("REGEXREPLACE(F1709,""\D"", """")"),"#VALUE!")</f>
        <v>#VALUE!</v>
      </c>
    </row>
    <row r="1709" spans="1:9" ht="15.75" customHeight="1">
      <c r="A1709" s="1">
        <v>1708</v>
      </c>
      <c r="B1709" s="3">
        <v>1709</v>
      </c>
      <c r="C1709" s="3" t="s">
        <v>4921</v>
      </c>
      <c r="D1709" s="3" t="s">
        <v>4922</v>
      </c>
      <c r="E1709" s="3" t="s">
        <v>4923</v>
      </c>
      <c r="F1709" s="3">
        <v>0</v>
      </c>
      <c r="I1709" s="4" t="str">
        <f ca="1">IFERROR(__xludf.DUMMYFUNCTION("REGEXREPLACE(F1710,""\D"", """")"),"#VALUE!")</f>
        <v>#VALUE!</v>
      </c>
    </row>
    <row r="1710" spans="1:9" ht="15.75" customHeight="1">
      <c r="A1710" s="1">
        <v>1709</v>
      </c>
      <c r="B1710" s="3">
        <v>1710</v>
      </c>
      <c r="C1710" s="3" t="s">
        <v>4924</v>
      </c>
      <c r="D1710" s="3" t="s">
        <v>4925</v>
      </c>
      <c r="E1710" s="3" t="s">
        <v>4926</v>
      </c>
      <c r="F1710" s="3">
        <v>0</v>
      </c>
      <c r="I1710" s="4" t="str">
        <f ca="1">IFERROR(__xludf.DUMMYFUNCTION("REGEXREPLACE(F1711,""\D"", """")"),"#VALUE!")</f>
        <v>#VALUE!</v>
      </c>
    </row>
    <row r="1711" spans="1:9" ht="15.75" customHeight="1">
      <c r="A1711" s="1">
        <v>1710</v>
      </c>
      <c r="B1711" s="3">
        <v>1711</v>
      </c>
      <c r="C1711" s="3" t="s">
        <v>4927</v>
      </c>
      <c r="D1711" s="3" t="s">
        <v>4928</v>
      </c>
      <c r="E1711" s="3" t="s">
        <v>4929</v>
      </c>
      <c r="F1711" s="3" t="s">
        <v>317</v>
      </c>
      <c r="G1711" s="3">
        <v>5</v>
      </c>
      <c r="H1711" s="3" t="s">
        <v>651</v>
      </c>
      <c r="I1711" s="4" t="str">
        <f ca="1">IFERROR(__xludf.DUMMYFUNCTION("REGEXREPLACE(F1712,""\D"", """")"),"8")</f>
        <v>8</v>
      </c>
    </row>
    <row r="1712" spans="1:9" ht="15.75" customHeight="1">
      <c r="A1712" s="1">
        <v>1711</v>
      </c>
      <c r="B1712" s="3">
        <v>1712</v>
      </c>
      <c r="C1712" s="3" t="s">
        <v>4930</v>
      </c>
      <c r="D1712" s="3" t="s">
        <v>4931</v>
      </c>
      <c r="E1712" s="3" t="s">
        <v>27</v>
      </c>
      <c r="F1712" s="3">
        <v>0</v>
      </c>
      <c r="I1712" s="4" t="str">
        <f ca="1">IFERROR(__xludf.DUMMYFUNCTION("REGEXREPLACE(F1713,""\D"", """")"),"#VALUE!")</f>
        <v>#VALUE!</v>
      </c>
    </row>
    <row r="1713" spans="1:9" ht="15.75" customHeight="1">
      <c r="A1713" s="1">
        <v>1712</v>
      </c>
      <c r="B1713" s="3">
        <v>1713</v>
      </c>
      <c r="C1713" s="3" t="s">
        <v>4932</v>
      </c>
      <c r="D1713" s="3" t="s">
        <v>4933</v>
      </c>
      <c r="E1713" s="3" t="s">
        <v>27</v>
      </c>
      <c r="F1713" s="3">
        <v>0</v>
      </c>
      <c r="I1713" s="4" t="str">
        <f ca="1">IFERROR(__xludf.DUMMYFUNCTION("REGEXREPLACE(F1714,""\D"", """")"),"#VALUE!")</f>
        <v>#VALUE!</v>
      </c>
    </row>
    <row r="1714" spans="1:9" ht="15.75" customHeight="1">
      <c r="A1714" s="1">
        <v>1713</v>
      </c>
      <c r="B1714" s="3">
        <v>1714</v>
      </c>
      <c r="C1714" s="3" t="s">
        <v>4934</v>
      </c>
      <c r="D1714" s="3" t="s">
        <v>4935</v>
      </c>
      <c r="E1714" s="3" t="s">
        <v>27</v>
      </c>
      <c r="F1714" s="3">
        <v>0</v>
      </c>
      <c r="I1714" s="4" t="str">
        <f ca="1">IFERROR(__xludf.DUMMYFUNCTION("REGEXREPLACE(F1715,""\D"", """")"),"#VALUE!")</f>
        <v>#VALUE!</v>
      </c>
    </row>
    <row r="1715" spans="1:9" ht="15.75" customHeight="1">
      <c r="A1715" s="1">
        <v>1714</v>
      </c>
      <c r="B1715" s="3">
        <v>1715</v>
      </c>
      <c r="C1715" s="3" t="s">
        <v>4936</v>
      </c>
      <c r="D1715" s="3" t="s">
        <v>4937</v>
      </c>
      <c r="E1715" s="3" t="s">
        <v>4938</v>
      </c>
      <c r="F1715" s="3" t="s">
        <v>96</v>
      </c>
      <c r="G1715" s="3">
        <v>0</v>
      </c>
      <c r="H1715" s="3" t="s">
        <v>72</v>
      </c>
      <c r="I1715" s="4" t="str">
        <f ca="1">IFERROR(__xludf.DUMMYFUNCTION("REGEXREPLACE(F1716,""\D"", """")"),"9")</f>
        <v>9</v>
      </c>
    </row>
    <row r="1716" spans="1:9" ht="15.75" customHeight="1">
      <c r="A1716" s="1">
        <v>1715</v>
      </c>
      <c r="B1716" s="3">
        <v>1716</v>
      </c>
      <c r="C1716" s="3" t="s">
        <v>4939</v>
      </c>
      <c r="D1716" s="3" t="s">
        <v>4940</v>
      </c>
      <c r="E1716" s="3" t="s">
        <v>4941</v>
      </c>
      <c r="F1716" s="3">
        <v>0</v>
      </c>
      <c r="I1716" s="4" t="str">
        <f ca="1">IFERROR(__xludf.DUMMYFUNCTION("REGEXREPLACE(F1717,""\D"", """")"),"#VALUE!")</f>
        <v>#VALUE!</v>
      </c>
    </row>
    <row r="1717" spans="1:9" ht="15.75" customHeight="1">
      <c r="A1717" s="1">
        <v>1716</v>
      </c>
      <c r="B1717" s="3">
        <v>1717</v>
      </c>
      <c r="C1717" s="3" t="s">
        <v>4942</v>
      </c>
      <c r="D1717" s="3" t="s">
        <v>4943</v>
      </c>
      <c r="E1717" s="3" t="s">
        <v>4944</v>
      </c>
      <c r="F1717" s="3">
        <v>0</v>
      </c>
      <c r="I1717" s="4" t="str">
        <f ca="1">IFERROR(__xludf.DUMMYFUNCTION("REGEXREPLACE(F1718,""\D"", """")"),"#VALUE!")</f>
        <v>#VALUE!</v>
      </c>
    </row>
    <row r="1718" spans="1:9" ht="15.75" customHeight="1">
      <c r="A1718" s="1">
        <v>1717</v>
      </c>
      <c r="B1718" s="3">
        <v>1718</v>
      </c>
      <c r="C1718" s="3" t="s">
        <v>4945</v>
      </c>
      <c r="D1718" s="3" t="s">
        <v>4946</v>
      </c>
      <c r="E1718" s="3" t="s">
        <v>4947</v>
      </c>
      <c r="F1718" s="3">
        <v>0</v>
      </c>
      <c r="I1718" s="4" t="str">
        <f ca="1">IFERROR(__xludf.DUMMYFUNCTION("REGEXREPLACE(F1719,""\D"", """")"),"#VALUE!")</f>
        <v>#VALUE!</v>
      </c>
    </row>
    <row r="1719" spans="1:9" ht="15.75" customHeight="1">
      <c r="A1719" s="1">
        <v>1718</v>
      </c>
      <c r="B1719" s="3">
        <v>1719</v>
      </c>
      <c r="C1719" s="3" t="s">
        <v>4948</v>
      </c>
      <c r="D1719" s="3" t="s">
        <v>4949</v>
      </c>
      <c r="E1719" s="3" t="s">
        <v>4840</v>
      </c>
      <c r="F1719" s="3">
        <v>0</v>
      </c>
      <c r="I1719" s="4" t="str">
        <f ca="1">IFERROR(__xludf.DUMMYFUNCTION("REGEXREPLACE(F1720,""\D"", """")"),"#VALUE!")</f>
        <v>#VALUE!</v>
      </c>
    </row>
    <row r="1720" spans="1:9" ht="15.75" customHeight="1">
      <c r="A1720" s="1">
        <v>1719</v>
      </c>
      <c r="B1720" s="3">
        <v>1720</v>
      </c>
      <c r="C1720" s="3" t="s">
        <v>4950</v>
      </c>
      <c r="D1720" s="3" t="s">
        <v>4951</v>
      </c>
      <c r="E1720" s="3" t="s">
        <v>4952</v>
      </c>
      <c r="F1720" s="3">
        <v>0</v>
      </c>
      <c r="I1720" s="4" t="str">
        <f ca="1">IFERROR(__xludf.DUMMYFUNCTION("REGEXREPLACE(F1721,""\D"", """")"),"#VALUE!")</f>
        <v>#VALUE!</v>
      </c>
    </row>
    <row r="1721" spans="1:9" ht="15.75" customHeight="1">
      <c r="A1721" s="1">
        <v>1720</v>
      </c>
      <c r="B1721" s="3">
        <v>1721</v>
      </c>
      <c r="C1721" s="3" t="s">
        <v>4953</v>
      </c>
      <c r="D1721" s="3" t="s">
        <v>4954</v>
      </c>
      <c r="E1721" s="3" t="s">
        <v>4955</v>
      </c>
      <c r="F1721" s="3" t="s">
        <v>457</v>
      </c>
      <c r="G1721" s="3">
        <v>0</v>
      </c>
      <c r="H1721" s="3" t="s">
        <v>97</v>
      </c>
      <c r="I1721" s="4" t="str">
        <f ca="1">IFERROR(__xludf.DUMMYFUNCTION("REGEXREPLACE(F1722,""\D"", """")"),"16")</f>
        <v>16</v>
      </c>
    </row>
    <row r="1722" spans="1:9" ht="15.75" customHeight="1">
      <c r="A1722" s="1">
        <v>1721</v>
      </c>
      <c r="B1722" s="3">
        <v>1722</v>
      </c>
      <c r="C1722" s="3" t="s">
        <v>4956</v>
      </c>
      <c r="D1722" s="3" t="s">
        <v>4957</v>
      </c>
      <c r="E1722" s="3" t="s">
        <v>27</v>
      </c>
      <c r="F1722" s="3">
        <v>0</v>
      </c>
      <c r="I1722" s="4" t="str">
        <f ca="1">IFERROR(__xludf.DUMMYFUNCTION("REGEXREPLACE(F1723,""\D"", """")"),"#VALUE!")</f>
        <v>#VALUE!</v>
      </c>
    </row>
    <row r="1723" spans="1:9" ht="15.75" customHeight="1">
      <c r="A1723" s="1">
        <v>1722</v>
      </c>
      <c r="B1723" s="3">
        <v>1723</v>
      </c>
      <c r="C1723" s="3" t="s">
        <v>4958</v>
      </c>
      <c r="D1723" s="3" t="s">
        <v>4959</v>
      </c>
      <c r="E1723" s="3" t="s">
        <v>4960</v>
      </c>
      <c r="F1723" s="3" t="s">
        <v>303</v>
      </c>
      <c r="G1723" s="3">
        <v>14</v>
      </c>
      <c r="H1723" s="3" t="s">
        <v>398</v>
      </c>
      <c r="I1723" s="4" t="str">
        <f ca="1">IFERROR(__xludf.DUMMYFUNCTION("REGEXREPLACE(F1724,""\D"", """")"),"6")</f>
        <v>6</v>
      </c>
    </row>
    <row r="1724" spans="1:9" ht="15.75" customHeight="1">
      <c r="A1724" s="1">
        <v>1723</v>
      </c>
      <c r="B1724" s="3">
        <v>1724</v>
      </c>
      <c r="C1724" s="3" t="s">
        <v>4961</v>
      </c>
      <c r="D1724" s="3" t="s">
        <v>4962</v>
      </c>
      <c r="E1724" s="3" t="s">
        <v>27</v>
      </c>
      <c r="F1724" s="3">
        <v>0</v>
      </c>
      <c r="I1724" s="4" t="str">
        <f ca="1">IFERROR(__xludf.DUMMYFUNCTION("REGEXREPLACE(F1725,""\D"", """")"),"#VALUE!")</f>
        <v>#VALUE!</v>
      </c>
    </row>
    <row r="1725" spans="1:9" ht="15.75" customHeight="1">
      <c r="A1725" s="1">
        <v>1724</v>
      </c>
      <c r="B1725" s="3">
        <v>1725</v>
      </c>
      <c r="C1725" s="3" t="s">
        <v>4963</v>
      </c>
      <c r="D1725" s="3" t="s">
        <v>4964</v>
      </c>
      <c r="E1725" s="3" t="s">
        <v>4965</v>
      </c>
      <c r="F1725" s="3" t="s">
        <v>364</v>
      </c>
      <c r="G1725" s="3">
        <v>7</v>
      </c>
      <c r="H1725" s="3" t="s">
        <v>398</v>
      </c>
      <c r="I1725" s="4" t="str">
        <f ca="1">IFERROR(__xludf.DUMMYFUNCTION("REGEXREPLACE(F1726,""\D"", """")"),"13")</f>
        <v>13</v>
      </c>
    </row>
    <row r="1726" spans="1:9" ht="15.75" customHeight="1">
      <c r="A1726" s="1">
        <v>1725</v>
      </c>
      <c r="B1726" s="3">
        <v>1726</v>
      </c>
      <c r="C1726" s="3" t="s">
        <v>4966</v>
      </c>
      <c r="D1726" s="3" t="s">
        <v>4967</v>
      </c>
      <c r="E1726" s="3" t="s">
        <v>4968</v>
      </c>
      <c r="F1726" s="3">
        <v>0</v>
      </c>
      <c r="I1726" s="4" t="str">
        <f ca="1">IFERROR(__xludf.DUMMYFUNCTION("REGEXREPLACE(F1727,""\D"", """")"),"#VALUE!")</f>
        <v>#VALUE!</v>
      </c>
    </row>
    <row r="1727" spans="1:9" ht="15.75" customHeight="1">
      <c r="A1727" s="1">
        <v>1726</v>
      </c>
      <c r="B1727" s="3">
        <v>1727</v>
      </c>
      <c r="C1727" s="3" t="s">
        <v>4969</v>
      </c>
      <c r="D1727" s="3" t="s">
        <v>4970</v>
      </c>
      <c r="E1727" s="3" t="s">
        <v>27</v>
      </c>
      <c r="F1727" s="3">
        <v>0</v>
      </c>
      <c r="I1727" s="4" t="str">
        <f ca="1">IFERROR(__xludf.DUMMYFUNCTION("REGEXREPLACE(F1728,""\D"", """")"),"#VALUE!")</f>
        <v>#VALUE!</v>
      </c>
    </row>
    <row r="1728" spans="1:9" ht="15.75" customHeight="1">
      <c r="A1728" s="1">
        <v>1727</v>
      </c>
      <c r="B1728" s="3">
        <v>1728</v>
      </c>
      <c r="C1728" s="3" t="s">
        <v>4971</v>
      </c>
      <c r="D1728" s="3" t="s">
        <v>4972</v>
      </c>
      <c r="E1728" s="3" t="s">
        <v>4973</v>
      </c>
      <c r="F1728" s="3">
        <v>0</v>
      </c>
      <c r="I1728" s="4" t="str">
        <f ca="1">IFERROR(__xludf.DUMMYFUNCTION("REGEXREPLACE(F1729,""\D"", """")"),"#VALUE!")</f>
        <v>#VALUE!</v>
      </c>
    </row>
    <row r="1729" spans="1:9" ht="15.75" customHeight="1">
      <c r="A1729" s="1">
        <v>1728</v>
      </c>
      <c r="B1729" s="3">
        <v>1729</v>
      </c>
      <c r="C1729" s="3" t="s">
        <v>4974</v>
      </c>
      <c r="D1729" s="3" t="s">
        <v>4975</v>
      </c>
      <c r="E1729" s="3" t="s">
        <v>4976</v>
      </c>
      <c r="F1729" s="3">
        <v>0</v>
      </c>
      <c r="I1729" s="4" t="str">
        <f ca="1">IFERROR(__xludf.DUMMYFUNCTION("REGEXREPLACE(F1730,""\D"", """")"),"#VALUE!")</f>
        <v>#VALUE!</v>
      </c>
    </row>
    <row r="1730" spans="1:9" ht="15.75" customHeight="1">
      <c r="A1730" s="1">
        <v>1729</v>
      </c>
      <c r="B1730" s="3">
        <v>1730</v>
      </c>
      <c r="C1730" s="3" t="s">
        <v>4977</v>
      </c>
      <c r="D1730" s="3" t="s">
        <v>4978</v>
      </c>
      <c r="E1730" s="3" t="s">
        <v>4979</v>
      </c>
      <c r="F1730" s="3">
        <v>0</v>
      </c>
      <c r="I1730" s="4" t="str">
        <f ca="1">IFERROR(__xludf.DUMMYFUNCTION("REGEXREPLACE(F1731,""\D"", """")"),"#VALUE!")</f>
        <v>#VALUE!</v>
      </c>
    </row>
    <row r="1731" spans="1:9" ht="15.75" customHeight="1">
      <c r="A1731" s="1">
        <v>1730</v>
      </c>
      <c r="B1731" s="3">
        <v>1731</v>
      </c>
      <c r="C1731" s="3" t="s">
        <v>4980</v>
      </c>
      <c r="D1731" s="3" t="s">
        <v>4981</v>
      </c>
      <c r="E1731" s="3" t="s">
        <v>27</v>
      </c>
      <c r="F1731" s="3">
        <v>0</v>
      </c>
      <c r="I1731" s="4" t="str">
        <f ca="1">IFERROR(__xludf.DUMMYFUNCTION("REGEXREPLACE(F1732,""\D"", """")"),"#VALUE!")</f>
        <v>#VALUE!</v>
      </c>
    </row>
    <row r="1732" spans="1:9" ht="15.75" customHeight="1">
      <c r="A1732" s="1">
        <v>1731</v>
      </c>
      <c r="B1732" s="3">
        <v>1732</v>
      </c>
      <c r="C1732" s="3" t="s">
        <v>4982</v>
      </c>
      <c r="D1732" s="3" t="s">
        <v>4983</v>
      </c>
      <c r="E1732" s="3" t="s">
        <v>4984</v>
      </c>
      <c r="F1732" s="3">
        <v>0</v>
      </c>
      <c r="I1732" s="4" t="str">
        <f ca="1">IFERROR(__xludf.DUMMYFUNCTION("REGEXREPLACE(F1733,""\D"", """")"),"#VALUE!")</f>
        <v>#VALUE!</v>
      </c>
    </row>
    <row r="1733" spans="1:9" ht="15.75" customHeight="1">
      <c r="A1733" s="1">
        <v>1732</v>
      </c>
      <c r="B1733" s="3">
        <v>1733</v>
      </c>
      <c r="C1733" s="3" t="s">
        <v>4985</v>
      </c>
      <c r="D1733" s="3" t="s">
        <v>4986</v>
      </c>
      <c r="E1733" s="3" t="s">
        <v>4987</v>
      </c>
      <c r="F1733" s="3">
        <v>0</v>
      </c>
      <c r="I1733" s="4" t="str">
        <f ca="1">IFERROR(__xludf.DUMMYFUNCTION("REGEXREPLACE(F1734,""\D"", """")"),"#VALUE!")</f>
        <v>#VALUE!</v>
      </c>
    </row>
    <row r="1734" spans="1:9" ht="15.75" customHeight="1">
      <c r="A1734" s="1">
        <v>1733</v>
      </c>
      <c r="B1734" s="3">
        <v>1734</v>
      </c>
      <c r="C1734" s="3" t="s">
        <v>4988</v>
      </c>
      <c r="D1734" s="3" t="s">
        <v>4989</v>
      </c>
      <c r="E1734" s="3" t="s">
        <v>4990</v>
      </c>
      <c r="F1734" s="3" t="s">
        <v>494</v>
      </c>
      <c r="G1734" s="3">
        <v>0</v>
      </c>
      <c r="H1734" s="3" t="s">
        <v>40</v>
      </c>
      <c r="I1734" s="4" t="str">
        <f ca="1">IFERROR(__xludf.DUMMYFUNCTION("REGEXREPLACE(F1735,""\D"", """")"),"18")</f>
        <v>18</v>
      </c>
    </row>
    <row r="1735" spans="1:9" ht="15.75" customHeight="1">
      <c r="A1735" s="1">
        <v>1734</v>
      </c>
      <c r="B1735" s="3">
        <v>1735</v>
      </c>
      <c r="C1735" s="3" t="s">
        <v>4991</v>
      </c>
      <c r="D1735" s="3" t="s">
        <v>4992</v>
      </c>
      <c r="E1735" s="3" t="s">
        <v>4993</v>
      </c>
      <c r="F1735" s="3">
        <v>0</v>
      </c>
      <c r="I1735" s="4" t="str">
        <f ca="1">IFERROR(__xludf.DUMMYFUNCTION("REGEXREPLACE(F1736,""\D"", """")"),"#VALUE!")</f>
        <v>#VALUE!</v>
      </c>
    </row>
    <row r="1736" spans="1:9" ht="15.75" customHeight="1">
      <c r="A1736" s="1">
        <v>1735</v>
      </c>
      <c r="B1736" s="3">
        <v>1736</v>
      </c>
      <c r="C1736" s="3" t="s">
        <v>4994</v>
      </c>
      <c r="D1736" s="3" t="s">
        <v>4995</v>
      </c>
      <c r="E1736" s="3" t="s">
        <v>4996</v>
      </c>
      <c r="F1736" s="3">
        <v>0</v>
      </c>
      <c r="I1736" s="4" t="str">
        <f ca="1">IFERROR(__xludf.DUMMYFUNCTION("REGEXREPLACE(F1737,""\D"", """")"),"#VALUE!")</f>
        <v>#VALUE!</v>
      </c>
    </row>
    <row r="1737" spans="1:9" ht="15.75" customHeight="1">
      <c r="A1737" s="1">
        <v>1736</v>
      </c>
      <c r="B1737" s="3">
        <v>1737</v>
      </c>
      <c r="C1737" s="3" t="s">
        <v>4997</v>
      </c>
      <c r="D1737" s="3" t="s">
        <v>4998</v>
      </c>
      <c r="E1737" s="3" t="s">
        <v>27</v>
      </c>
      <c r="F1737" s="3">
        <v>0</v>
      </c>
      <c r="I1737" s="4" t="str">
        <f ca="1">IFERROR(__xludf.DUMMYFUNCTION("REGEXREPLACE(F1738,""\D"", """")"),"#VALUE!")</f>
        <v>#VALUE!</v>
      </c>
    </row>
    <row r="1738" spans="1:9" ht="15.75" customHeight="1">
      <c r="A1738" s="1">
        <v>1737</v>
      </c>
      <c r="B1738" s="3">
        <v>1738</v>
      </c>
      <c r="C1738" s="3" t="s">
        <v>4999</v>
      </c>
      <c r="D1738" s="3" t="s">
        <v>5000</v>
      </c>
      <c r="E1738" s="3" t="s">
        <v>5001</v>
      </c>
      <c r="F1738" s="3">
        <v>0</v>
      </c>
      <c r="I1738" s="4" t="str">
        <f ca="1">IFERROR(__xludf.DUMMYFUNCTION("REGEXREPLACE(F1739,""\D"", """")"),"#VALUE!")</f>
        <v>#VALUE!</v>
      </c>
    </row>
    <row r="1739" spans="1:9" ht="15.75" customHeight="1">
      <c r="A1739" s="1">
        <v>1738</v>
      </c>
      <c r="B1739" s="3">
        <v>1739</v>
      </c>
      <c r="C1739" s="3" t="s">
        <v>5002</v>
      </c>
      <c r="D1739" s="3" t="s">
        <v>5003</v>
      </c>
      <c r="E1739" s="3" t="s">
        <v>5004</v>
      </c>
      <c r="F1739" s="3" t="s">
        <v>11</v>
      </c>
      <c r="G1739" s="3">
        <v>2</v>
      </c>
      <c r="H1739" s="3" t="s">
        <v>62</v>
      </c>
      <c r="I1739" s="4" t="str">
        <f ca="1">IFERROR(__xludf.DUMMYFUNCTION("REGEXREPLACE(F1740,""\D"", """")"),"3")</f>
        <v>3</v>
      </c>
    </row>
    <row r="1740" spans="1:9" ht="15.75" customHeight="1">
      <c r="A1740" s="1">
        <v>1739</v>
      </c>
      <c r="B1740" s="3">
        <v>1740</v>
      </c>
      <c r="C1740" s="3" t="s">
        <v>5005</v>
      </c>
      <c r="D1740" s="3" t="s">
        <v>5006</v>
      </c>
      <c r="E1740" s="3" t="s">
        <v>5007</v>
      </c>
      <c r="F1740" s="3" t="s">
        <v>765</v>
      </c>
      <c r="G1740" s="3">
        <v>15</v>
      </c>
      <c r="H1740" s="3" t="s">
        <v>139</v>
      </c>
      <c r="I1740" s="4" t="str">
        <f ca="1">IFERROR(__xludf.DUMMYFUNCTION("REGEXREPLACE(F1741,""\D"", """")"),"10")</f>
        <v>10</v>
      </c>
    </row>
    <row r="1741" spans="1:9" ht="15.75" customHeight="1">
      <c r="A1741" s="1">
        <v>1740</v>
      </c>
      <c r="B1741" s="3">
        <v>1741</v>
      </c>
      <c r="C1741" s="3" t="s">
        <v>5008</v>
      </c>
      <c r="D1741" s="3" t="s">
        <v>5009</v>
      </c>
      <c r="E1741" s="3" t="s">
        <v>27</v>
      </c>
      <c r="F1741" s="3">
        <v>0</v>
      </c>
      <c r="I1741" s="4" t="str">
        <f ca="1">IFERROR(__xludf.DUMMYFUNCTION("REGEXREPLACE(F1742,""\D"", """")"),"#VALUE!")</f>
        <v>#VALUE!</v>
      </c>
    </row>
    <row r="1742" spans="1:9" ht="15.75" customHeight="1">
      <c r="A1742" s="1">
        <v>1741</v>
      </c>
      <c r="B1742" s="3">
        <v>1742</v>
      </c>
      <c r="C1742" s="3" t="s">
        <v>5010</v>
      </c>
      <c r="D1742" s="3" t="s">
        <v>5011</v>
      </c>
      <c r="E1742" s="3" t="s">
        <v>5012</v>
      </c>
      <c r="F1742" s="3">
        <v>0</v>
      </c>
      <c r="I1742" s="4" t="str">
        <f ca="1">IFERROR(__xludf.DUMMYFUNCTION("REGEXREPLACE(F1743,""\D"", """")"),"#VALUE!")</f>
        <v>#VALUE!</v>
      </c>
    </row>
    <row r="1743" spans="1:9" ht="15.75" customHeight="1">
      <c r="A1743" s="1">
        <v>1742</v>
      </c>
      <c r="B1743" s="3">
        <v>1743</v>
      </c>
      <c r="C1743" s="3" t="s">
        <v>5013</v>
      </c>
      <c r="D1743" s="3" t="s">
        <v>5014</v>
      </c>
      <c r="E1743" s="3" t="s">
        <v>27</v>
      </c>
      <c r="F1743" s="3">
        <v>0</v>
      </c>
      <c r="I1743" s="4" t="str">
        <f ca="1">IFERROR(__xludf.DUMMYFUNCTION("REGEXREPLACE(F1744,""\D"", """")"),"#VALUE!")</f>
        <v>#VALUE!</v>
      </c>
    </row>
    <row r="1744" spans="1:9" ht="15.75" customHeight="1">
      <c r="A1744" s="1">
        <v>1743</v>
      </c>
      <c r="B1744" s="3">
        <v>1744</v>
      </c>
      <c r="C1744" s="3" t="s">
        <v>5015</v>
      </c>
      <c r="D1744" s="3" t="s">
        <v>5016</v>
      </c>
      <c r="E1744" s="3" t="s">
        <v>27</v>
      </c>
      <c r="F1744" s="3">
        <v>0</v>
      </c>
      <c r="I1744" s="4" t="str">
        <f ca="1">IFERROR(__xludf.DUMMYFUNCTION("REGEXREPLACE(F1745,""\D"", """")"),"#VALUE!")</f>
        <v>#VALUE!</v>
      </c>
    </row>
    <row r="1745" spans="1:9" ht="15.75" customHeight="1">
      <c r="A1745" s="1">
        <v>1744</v>
      </c>
      <c r="B1745" s="3">
        <v>1745</v>
      </c>
      <c r="C1745" s="3" t="s">
        <v>5017</v>
      </c>
      <c r="D1745" s="3" t="s">
        <v>5018</v>
      </c>
      <c r="E1745" s="3" t="s">
        <v>5019</v>
      </c>
      <c r="F1745" s="3">
        <v>0</v>
      </c>
      <c r="I1745" s="4" t="str">
        <f ca="1">IFERROR(__xludf.DUMMYFUNCTION("REGEXREPLACE(F1746,""\D"", """")"),"#VALUE!")</f>
        <v>#VALUE!</v>
      </c>
    </row>
    <row r="1746" spans="1:9" ht="15.75" customHeight="1">
      <c r="A1746" s="1">
        <v>1745</v>
      </c>
      <c r="B1746" s="3">
        <v>1746</v>
      </c>
      <c r="C1746" s="3" t="s">
        <v>5020</v>
      </c>
      <c r="D1746" s="3" t="s">
        <v>5021</v>
      </c>
      <c r="E1746" s="3" t="s">
        <v>5022</v>
      </c>
      <c r="F1746" s="3">
        <v>0</v>
      </c>
      <c r="I1746" s="4" t="str">
        <f ca="1">IFERROR(__xludf.DUMMYFUNCTION("REGEXREPLACE(F1747,""\D"", """")"),"#VALUE!")</f>
        <v>#VALUE!</v>
      </c>
    </row>
    <row r="1747" spans="1:9" ht="15.75" customHeight="1">
      <c r="A1747" s="1">
        <v>1746</v>
      </c>
      <c r="B1747" s="3">
        <v>1747</v>
      </c>
      <c r="C1747" s="3" t="s">
        <v>5023</v>
      </c>
      <c r="D1747" s="3" t="s">
        <v>5024</v>
      </c>
      <c r="E1747" s="3" t="s">
        <v>1747</v>
      </c>
      <c r="F1747" s="3">
        <v>0</v>
      </c>
      <c r="I1747" s="4" t="str">
        <f ca="1">IFERROR(__xludf.DUMMYFUNCTION("REGEXREPLACE(F1748,""\D"", """")"),"#VALUE!")</f>
        <v>#VALUE!</v>
      </c>
    </row>
    <row r="1748" spans="1:9" ht="15.75" customHeight="1">
      <c r="A1748" s="1">
        <v>1747</v>
      </c>
      <c r="B1748" s="3">
        <v>1748</v>
      </c>
      <c r="C1748" s="3" t="s">
        <v>5025</v>
      </c>
      <c r="D1748" s="3" t="s">
        <v>5026</v>
      </c>
      <c r="E1748" s="3" t="s">
        <v>5027</v>
      </c>
      <c r="F1748" s="3" t="s">
        <v>96</v>
      </c>
      <c r="G1748" s="3">
        <v>1</v>
      </c>
      <c r="H1748" s="3" t="s">
        <v>12</v>
      </c>
      <c r="I1748" s="4" t="str">
        <f ca="1">IFERROR(__xludf.DUMMYFUNCTION("REGEXREPLACE(F1749,""\D"", """")"),"9")</f>
        <v>9</v>
      </c>
    </row>
    <row r="1749" spans="1:9" ht="15.75" customHeight="1">
      <c r="A1749" s="1">
        <v>1748</v>
      </c>
      <c r="B1749" s="3">
        <v>1749</v>
      </c>
      <c r="C1749" s="3" t="s">
        <v>5028</v>
      </c>
      <c r="D1749" s="3" t="s">
        <v>5029</v>
      </c>
      <c r="E1749" s="3" t="s">
        <v>5030</v>
      </c>
      <c r="F1749" s="3" t="s">
        <v>88</v>
      </c>
      <c r="G1749" s="3">
        <v>2</v>
      </c>
      <c r="H1749" s="3" t="s">
        <v>266</v>
      </c>
      <c r="I1749" s="4" t="str">
        <f ca="1">IFERROR(__xludf.DUMMYFUNCTION("REGEXREPLACE(F1750,""\D"", """")"),"4")</f>
        <v>4</v>
      </c>
    </row>
    <row r="1750" spans="1:9" ht="15.75" customHeight="1">
      <c r="A1750" s="1">
        <v>1749</v>
      </c>
      <c r="B1750" s="3">
        <v>1750</v>
      </c>
      <c r="C1750" s="3" t="s">
        <v>5031</v>
      </c>
      <c r="D1750" s="3" t="s">
        <v>5032</v>
      </c>
      <c r="E1750" s="3" t="s">
        <v>2172</v>
      </c>
      <c r="F1750" s="3">
        <v>0</v>
      </c>
      <c r="I1750" s="4" t="str">
        <f ca="1">IFERROR(__xludf.DUMMYFUNCTION("REGEXREPLACE(F1751,""\D"", """")"),"#VALUE!")</f>
        <v>#VALUE!</v>
      </c>
    </row>
    <row r="1751" spans="1:9" ht="15.75" customHeight="1">
      <c r="A1751" s="1">
        <v>1750</v>
      </c>
      <c r="B1751" s="3">
        <v>1751</v>
      </c>
      <c r="C1751" s="3" t="s">
        <v>5033</v>
      </c>
      <c r="D1751" s="3" t="s">
        <v>5034</v>
      </c>
      <c r="E1751" s="3" t="s">
        <v>5035</v>
      </c>
      <c r="F1751" s="3" t="s">
        <v>2346</v>
      </c>
      <c r="G1751" s="3">
        <v>0</v>
      </c>
      <c r="H1751" s="3" t="s">
        <v>1359</v>
      </c>
      <c r="I1751" s="4" t="str">
        <f ca="1">IFERROR(__xludf.DUMMYFUNCTION("REGEXREPLACE(F1752,""\D"", """")"),"45")</f>
        <v>45</v>
      </c>
    </row>
    <row r="1752" spans="1:9" ht="15.75" customHeight="1">
      <c r="A1752" s="1">
        <v>1751</v>
      </c>
      <c r="B1752" s="3">
        <v>1752</v>
      </c>
      <c r="C1752" s="3" t="s">
        <v>5036</v>
      </c>
      <c r="D1752" s="3" t="s">
        <v>5037</v>
      </c>
      <c r="E1752" s="3" t="s">
        <v>5038</v>
      </c>
      <c r="F1752" s="3" t="s">
        <v>655</v>
      </c>
      <c r="G1752" s="3">
        <v>0</v>
      </c>
      <c r="H1752" s="3" t="s">
        <v>398</v>
      </c>
      <c r="I1752" s="4" t="str">
        <f ca="1">IFERROR(__xludf.DUMMYFUNCTION("REGEXREPLACE(F1753,""\D"", """")"),"20")</f>
        <v>20</v>
      </c>
    </row>
    <row r="1753" spans="1:9" ht="15.75" customHeight="1">
      <c r="A1753" s="1">
        <v>1752</v>
      </c>
      <c r="B1753" s="3">
        <v>1753</v>
      </c>
      <c r="C1753" s="3" t="s">
        <v>5039</v>
      </c>
      <c r="D1753" s="3" t="s">
        <v>5040</v>
      </c>
      <c r="E1753" s="3" t="s">
        <v>5041</v>
      </c>
      <c r="F1753" s="3">
        <v>0</v>
      </c>
      <c r="I1753" s="4" t="str">
        <f ca="1">IFERROR(__xludf.DUMMYFUNCTION("REGEXREPLACE(F1754,""\D"", """")"),"#VALUE!")</f>
        <v>#VALUE!</v>
      </c>
    </row>
    <row r="1754" spans="1:9" ht="15.75" customHeight="1">
      <c r="A1754" s="1">
        <v>1753</v>
      </c>
      <c r="B1754" s="3">
        <v>1754</v>
      </c>
      <c r="C1754" s="3" t="s">
        <v>5042</v>
      </c>
      <c r="D1754" s="3" t="s">
        <v>5043</v>
      </c>
      <c r="E1754" s="3" t="s">
        <v>3062</v>
      </c>
      <c r="F1754" s="3">
        <v>0</v>
      </c>
      <c r="I1754" s="4" t="str">
        <f ca="1">IFERROR(__xludf.DUMMYFUNCTION("REGEXREPLACE(F1755,""\D"", """")"),"#VALUE!")</f>
        <v>#VALUE!</v>
      </c>
    </row>
    <row r="1755" spans="1:9" ht="15.75" customHeight="1">
      <c r="A1755" s="1">
        <v>1754</v>
      </c>
      <c r="B1755" s="3">
        <v>1755</v>
      </c>
      <c r="C1755" s="3" t="s">
        <v>5044</v>
      </c>
      <c r="D1755" s="3" t="s">
        <v>5045</v>
      </c>
      <c r="E1755" s="3" t="s">
        <v>27</v>
      </c>
      <c r="F1755" s="3">
        <v>0</v>
      </c>
      <c r="I1755" s="4" t="str">
        <f ca="1">IFERROR(__xludf.DUMMYFUNCTION("REGEXREPLACE(F1756,""\D"", """")"),"#VALUE!")</f>
        <v>#VALUE!</v>
      </c>
    </row>
    <row r="1756" spans="1:9" ht="15.75" customHeight="1">
      <c r="A1756" s="1">
        <v>1755</v>
      </c>
      <c r="B1756" s="3">
        <v>1756</v>
      </c>
      <c r="C1756" s="3" t="s">
        <v>5046</v>
      </c>
      <c r="D1756" s="3" t="s">
        <v>5047</v>
      </c>
      <c r="E1756" s="3" t="s">
        <v>5048</v>
      </c>
      <c r="F1756" s="3">
        <v>0</v>
      </c>
      <c r="I1756" s="4" t="str">
        <f ca="1">IFERROR(__xludf.DUMMYFUNCTION("REGEXREPLACE(F1757,""\D"", """")"),"#VALUE!")</f>
        <v>#VALUE!</v>
      </c>
    </row>
    <row r="1757" spans="1:9" ht="15.75" customHeight="1">
      <c r="A1757" s="1">
        <v>1756</v>
      </c>
      <c r="B1757" s="3">
        <v>1757</v>
      </c>
      <c r="C1757" s="3" t="s">
        <v>5049</v>
      </c>
      <c r="D1757" s="3" t="s">
        <v>5050</v>
      </c>
      <c r="E1757" s="3" t="s">
        <v>5051</v>
      </c>
      <c r="F1757" s="3">
        <v>0</v>
      </c>
      <c r="I1757" s="4" t="str">
        <f ca="1">IFERROR(__xludf.DUMMYFUNCTION("REGEXREPLACE(F1758,""\D"", """")"),"#VALUE!")</f>
        <v>#VALUE!</v>
      </c>
    </row>
    <row r="1758" spans="1:9" ht="15.75" customHeight="1">
      <c r="A1758" s="1">
        <v>1757</v>
      </c>
      <c r="B1758" s="3">
        <v>1758</v>
      </c>
      <c r="C1758" s="3" t="s">
        <v>5052</v>
      </c>
      <c r="D1758" s="3" t="s">
        <v>5053</v>
      </c>
      <c r="E1758" s="3" t="s">
        <v>5054</v>
      </c>
      <c r="F1758" s="3" t="s">
        <v>88</v>
      </c>
      <c r="G1758" s="3">
        <v>1</v>
      </c>
      <c r="H1758" s="3" t="s">
        <v>62</v>
      </c>
      <c r="I1758" s="4" t="str">
        <f ca="1">IFERROR(__xludf.DUMMYFUNCTION("REGEXREPLACE(F1759,""\D"", """")"),"4")</f>
        <v>4</v>
      </c>
    </row>
    <row r="1759" spans="1:9" ht="15.75" customHeight="1">
      <c r="A1759" s="1">
        <v>1758</v>
      </c>
      <c r="B1759" s="3">
        <v>1759</v>
      </c>
      <c r="C1759" s="3" t="s">
        <v>5055</v>
      </c>
      <c r="D1759" s="3" t="s">
        <v>5056</v>
      </c>
      <c r="E1759" s="3" t="s">
        <v>5057</v>
      </c>
      <c r="F1759" s="3">
        <v>0</v>
      </c>
      <c r="I1759" s="4" t="str">
        <f ca="1">IFERROR(__xludf.DUMMYFUNCTION("REGEXREPLACE(F1760,""\D"", """")"),"#VALUE!")</f>
        <v>#VALUE!</v>
      </c>
    </row>
    <row r="1760" spans="1:9" ht="15.75" customHeight="1">
      <c r="A1760" s="1">
        <v>1759</v>
      </c>
      <c r="B1760" s="3">
        <v>1760</v>
      </c>
      <c r="C1760" s="3" t="s">
        <v>5058</v>
      </c>
      <c r="D1760" s="3" t="s">
        <v>5059</v>
      </c>
      <c r="E1760" s="3" t="s">
        <v>27</v>
      </c>
      <c r="F1760" s="3">
        <v>0</v>
      </c>
      <c r="I1760" s="4" t="str">
        <f ca="1">IFERROR(__xludf.DUMMYFUNCTION("REGEXREPLACE(F1761,""\D"", """")"),"#VALUE!")</f>
        <v>#VALUE!</v>
      </c>
    </row>
    <row r="1761" spans="1:9" ht="15.75" customHeight="1">
      <c r="A1761" s="1">
        <v>1760</v>
      </c>
      <c r="B1761" s="3">
        <v>1761</v>
      </c>
      <c r="C1761" s="3" t="s">
        <v>5060</v>
      </c>
      <c r="D1761" s="3" t="s">
        <v>5061</v>
      </c>
      <c r="E1761" s="3" t="s">
        <v>5062</v>
      </c>
      <c r="F1761" s="3">
        <v>0</v>
      </c>
      <c r="I1761" s="4" t="str">
        <f ca="1">IFERROR(__xludf.DUMMYFUNCTION("REGEXREPLACE(F1762,""\D"", """")"),"#VALUE!")</f>
        <v>#VALUE!</v>
      </c>
    </row>
    <row r="1762" spans="1:9" ht="15.75" customHeight="1">
      <c r="A1762" s="1">
        <v>1761</v>
      </c>
      <c r="B1762" s="3">
        <v>1762</v>
      </c>
      <c r="C1762" s="3" t="s">
        <v>5063</v>
      </c>
      <c r="D1762" s="3" t="s">
        <v>5064</v>
      </c>
      <c r="E1762" s="3" t="s">
        <v>5065</v>
      </c>
      <c r="F1762" s="3" t="s">
        <v>61</v>
      </c>
      <c r="G1762" s="3">
        <v>5</v>
      </c>
      <c r="H1762" s="3" t="s">
        <v>12</v>
      </c>
      <c r="I1762" s="4" t="str">
        <f ca="1">IFERROR(__xludf.DUMMYFUNCTION("REGEXREPLACE(F1763,""\D"", """")"),"5")</f>
        <v>5</v>
      </c>
    </row>
    <row r="1763" spans="1:9" ht="15.75" customHeight="1">
      <c r="A1763" s="1">
        <v>1762</v>
      </c>
      <c r="B1763" s="3">
        <v>1763</v>
      </c>
      <c r="C1763" s="3" t="s">
        <v>5066</v>
      </c>
      <c r="D1763" s="3" t="s">
        <v>5067</v>
      </c>
      <c r="E1763" s="3" t="s">
        <v>27</v>
      </c>
      <c r="F1763" s="3">
        <v>0</v>
      </c>
      <c r="I1763" s="4" t="str">
        <f ca="1">IFERROR(__xludf.DUMMYFUNCTION("REGEXREPLACE(F1764,""\D"", """")"),"#VALUE!")</f>
        <v>#VALUE!</v>
      </c>
    </row>
    <row r="1764" spans="1:9" ht="15.75" customHeight="1">
      <c r="A1764" s="1">
        <v>1763</v>
      </c>
      <c r="B1764" s="3">
        <v>1764</v>
      </c>
      <c r="C1764" s="3" t="s">
        <v>5068</v>
      </c>
      <c r="D1764" s="3" t="s">
        <v>5069</v>
      </c>
      <c r="E1764" s="3" t="s">
        <v>27</v>
      </c>
      <c r="F1764" s="3">
        <v>0</v>
      </c>
      <c r="I1764" s="4" t="str">
        <f ca="1">IFERROR(__xludf.DUMMYFUNCTION("REGEXREPLACE(F1765,""\D"", """")"),"#VALUE!")</f>
        <v>#VALUE!</v>
      </c>
    </row>
    <row r="1765" spans="1:9" ht="15.75" customHeight="1">
      <c r="A1765" s="1">
        <v>1764</v>
      </c>
      <c r="B1765" s="3">
        <v>1765</v>
      </c>
      <c r="C1765" s="3" t="s">
        <v>5070</v>
      </c>
      <c r="D1765" s="3" t="s">
        <v>5071</v>
      </c>
      <c r="E1765" s="3" t="s">
        <v>5072</v>
      </c>
      <c r="F1765" s="3" t="s">
        <v>199</v>
      </c>
      <c r="G1765" s="3">
        <v>38</v>
      </c>
      <c r="H1765" s="3" t="s">
        <v>813</v>
      </c>
      <c r="I1765" s="4" t="str">
        <f ca="1">IFERROR(__xludf.DUMMYFUNCTION("REGEXREPLACE(F1766,""\D"", """")"),"24")</f>
        <v>24</v>
      </c>
    </row>
    <row r="1766" spans="1:9" ht="15.75" customHeight="1">
      <c r="A1766" s="1">
        <v>1765</v>
      </c>
      <c r="B1766" s="3">
        <v>1766</v>
      </c>
      <c r="C1766" s="3" t="s">
        <v>5073</v>
      </c>
      <c r="D1766" s="3" t="s">
        <v>5074</v>
      </c>
      <c r="E1766" s="3" t="s">
        <v>5075</v>
      </c>
      <c r="F1766" s="3" t="s">
        <v>1172</v>
      </c>
      <c r="G1766" s="3">
        <v>12</v>
      </c>
      <c r="H1766" s="3" t="s">
        <v>586</v>
      </c>
      <c r="I1766" s="4" t="str">
        <f ca="1">IFERROR(__xludf.DUMMYFUNCTION("REGEXREPLACE(F1767,""\D"", """")"),"26")</f>
        <v>26</v>
      </c>
    </row>
    <row r="1767" spans="1:9" ht="15.75" customHeight="1">
      <c r="A1767" s="1">
        <v>1766</v>
      </c>
      <c r="B1767" s="3">
        <v>1767</v>
      </c>
      <c r="C1767" s="3" t="s">
        <v>5076</v>
      </c>
      <c r="D1767" s="3" t="s">
        <v>5077</v>
      </c>
      <c r="E1767" s="3" t="s">
        <v>27</v>
      </c>
      <c r="F1767" s="3">
        <v>0</v>
      </c>
      <c r="I1767" s="4" t="str">
        <f ca="1">IFERROR(__xludf.DUMMYFUNCTION("REGEXREPLACE(F1768,""\D"", """")"),"#VALUE!")</f>
        <v>#VALUE!</v>
      </c>
    </row>
    <row r="1768" spans="1:9" ht="15.75" customHeight="1">
      <c r="A1768" s="1">
        <v>1767</v>
      </c>
      <c r="B1768" s="3">
        <v>1768</v>
      </c>
      <c r="C1768" s="3" t="s">
        <v>5078</v>
      </c>
      <c r="D1768" s="3" t="s">
        <v>5079</v>
      </c>
      <c r="E1768" s="3" t="s">
        <v>5080</v>
      </c>
      <c r="F1768" s="3" t="s">
        <v>675</v>
      </c>
      <c r="G1768" s="3">
        <v>0</v>
      </c>
      <c r="H1768" s="3" t="s">
        <v>892</v>
      </c>
      <c r="I1768" s="4" t="str">
        <f ca="1">IFERROR(__xludf.DUMMYFUNCTION("REGEXREPLACE(F1769,""\D"", """")"),"2")</f>
        <v>2</v>
      </c>
    </row>
    <row r="1769" spans="1:9" ht="15.75" customHeight="1">
      <c r="A1769" s="1">
        <v>1768</v>
      </c>
      <c r="B1769" s="3">
        <v>1769</v>
      </c>
      <c r="C1769" s="3" t="s">
        <v>5081</v>
      </c>
      <c r="D1769" s="3" t="s">
        <v>5082</v>
      </c>
      <c r="E1769" s="3" t="s">
        <v>27</v>
      </c>
      <c r="F1769" s="3">
        <v>0</v>
      </c>
      <c r="I1769" s="4" t="str">
        <f ca="1">IFERROR(__xludf.DUMMYFUNCTION("REGEXREPLACE(F1770,""\D"", """")"),"#VALUE!")</f>
        <v>#VALUE!</v>
      </c>
    </row>
    <row r="1770" spans="1:9" ht="15.75" customHeight="1">
      <c r="A1770" s="1">
        <v>1769</v>
      </c>
      <c r="B1770" s="3">
        <v>1770</v>
      </c>
      <c r="C1770" s="3" t="s">
        <v>5083</v>
      </c>
      <c r="D1770" s="3" t="s">
        <v>5084</v>
      </c>
      <c r="E1770" s="3" t="s">
        <v>27</v>
      </c>
      <c r="F1770" s="3">
        <v>0</v>
      </c>
      <c r="I1770" s="4" t="str">
        <f ca="1">IFERROR(__xludf.DUMMYFUNCTION("REGEXREPLACE(F1771,""\D"", """")"),"#VALUE!")</f>
        <v>#VALUE!</v>
      </c>
    </row>
    <row r="1771" spans="1:9" ht="15.75" customHeight="1">
      <c r="A1771" s="1">
        <v>1770</v>
      </c>
      <c r="B1771" s="3">
        <v>1771</v>
      </c>
      <c r="C1771" s="3" t="s">
        <v>5085</v>
      </c>
      <c r="D1771" s="3" t="s">
        <v>5086</v>
      </c>
      <c r="E1771" s="3" t="s">
        <v>27</v>
      </c>
      <c r="F1771" s="3">
        <v>0</v>
      </c>
      <c r="I1771" s="4" t="str">
        <f ca="1">IFERROR(__xludf.DUMMYFUNCTION("REGEXREPLACE(F1772,""\D"", """")"),"#VALUE!")</f>
        <v>#VALUE!</v>
      </c>
    </row>
    <row r="1772" spans="1:9" ht="15.75" customHeight="1">
      <c r="A1772" s="1">
        <v>1771</v>
      </c>
      <c r="B1772" s="3">
        <v>1772</v>
      </c>
      <c r="C1772" s="3" t="s">
        <v>5087</v>
      </c>
      <c r="D1772" s="3" t="s">
        <v>5088</v>
      </c>
      <c r="E1772" s="3" t="s">
        <v>5089</v>
      </c>
      <c r="F1772" s="3" t="s">
        <v>765</v>
      </c>
      <c r="G1772" s="3">
        <v>4</v>
      </c>
      <c r="H1772" s="3" t="s">
        <v>715</v>
      </c>
      <c r="I1772" s="4" t="str">
        <f ca="1">IFERROR(__xludf.DUMMYFUNCTION("REGEXREPLACE(F1773,""\D"", """")"),"10")</f>
        <v>10</v>
      </c>
    </row>
    <row r="1773" spans="1:9" ht="15.75" customHeight="1">
      <c r="A1773" s="1">
        <v>1772</v>
      </c>
      <c r="B1773" s="3">
        <v>1773</v>
      </c>
      <c r="C1773" s="3" t="s">
        <v>5090</v>
      </c>
      <c r="D1773" s="3" t="s">
        <v>5091</v>
      </c>
      <c r="E1773" s="3" t="s">
        <v>27</v>
      </c>
      <c r="F1773" s="3">
        <v>0</v>
      </c>
      <c r="I1773" s="4" t="str">
        <f ca="1">IFERROR(__xludf.DUMMYFUNCTION("REGEXREPLACE(F1774,""\D"", """")"),"#VALUE!")</f>
        <v>#VALUE!</v>
      </c>
    </row>
    <row r="1774" spans="1:9" ht="15.75" customHeight="1">
      <c r="A1774" s="1">
        <v>1773</v>
      </c>
      <c r="B1774" s="3">
        <v>1774</v>
      </c>
      <c r="C1774" s="3" t="s">
        <v>5092</v>
      </c>
      <c r="D1774" s="3" t="s">
        <v>5093</v>
      </c>
      <c r="E1774" s="3" t="s">
        <v>1665</v>
      </c>
      <c r="F1774" s="3" t="s">
        <v>44</v>
      </c>
      <c r="G1774" s="3">
        <v>0</v>
      </c>
      <c r="H1774" s="3" t="s">
        <v>248</v>
      </c>
      <c r="I1774" s="4" t="str">
        <f ca="1">IFERROR(__xludf.DUMMYFUNCTION("REGEXREPLACE(F1775,""\D"", """")"),"12")</f>
        <v>12</v>
      </c>
    </row>
    <row r="1775" spans="1:9" ht="15.75" customHeight="1">
      <c r="A1775" s="1">
        <v>1774</v>
      </c>
      <c r="B1775" s="3">
        <v>1775</v>
      </c>
      <c r="C1775" s="3" t="s">
        <v>5094</v>
      </c>
      <c r="D1775" s="3" t="s">
        <v>5095</v>
      </c>
      <c r="E1775" s="3" t="s">
        <v>5096</v>
      </c>
      <c r="F1775" s="3" t="s">
        <v>303</v>
      </c>
      <c r="G1775" s="3">
        <v>4</v>
      </c>
      <c r="H1775" s="3" t="s">
        <v>12</v>
      </c>
      <c r="I1775" s="4" t="str">
        <f ca="1">IFERROR(__xludf.DUMMYFUNCTION("REGEXREPLACE(F1776,""\D"", """")"),"6")</f>
        <v>6</v>
      </c>
    </row>
    <row r="1776" spans="1:9" ht="15.75" customHeight="1">
      <c r="A1776" s="1">
        <v>1775</v>
      </c>
      <c r="B1776" s="3">
        <v>1776</v>
      </c>
      <c r="C1776" s="3" t="s">
        <v>5097</v>
      </c>
      <c r="D1776" s="3" t="s">
        <v>5098</v>
      </c>
      <c r="E1776" s="3" t="s">
        <v>5099</v>
      </c>
      <c r="F1776" s="3" t="s">
        <v>3097</v>
      </c>
      <c r="G1776" s="3">
        <v>7</v>
      </c>
      <c r="H1776" s="3" t="s">
        <v>3871</v>
      </c>
      <c r="I1776" s="4" t="str">
        <f ca="1">IFERROR(__xludf.DUMMYFUNCTION("REGEXREPLACE(F1777,""\D"", """")"),"36")</f>
        <v>36</v>
      </c>
    </row>
    <row r="1777" spans="1:9" ht="15.75" customHeight="1">
      <c r="A1777" s="1">
        <v>1776</v>
      </c>
      <c r="B1777" s="3">
        <v>1777</v>
      </c>
      <c r="C1777" s="3" t="s">
        <v>5100</v>
      </c>
      <c r="D1777" s="3" t="s">
        <v>5101</v>
      </c>
      <c r="E1777" s="3" t="s">
        <v>27</v>
      </c>
      <c r="F1777" s="3">
        <v>0</v>
      </c>
      <c r="I1777" s="4" t="str">
        <f ca="1">IFERROR(__xludf.DUMMYFUNCTION("REGEXREPLACE(F1778,""\D"", """")"),"#VALUE!")</f>
        <v>#VALUE!</v>
      </c>
    </row>
    <row r="1778" spans="1:9" ht="15.75" customHeight="1">
      <c r="A1778" s="1">
        <v>1777</v>
      </c>
      <c r="B1778" s="3">
        <v>1778</v>
      </c>
      <c r="C1778" s="3" t="s">
        <v>5102</v>
      </c>
      <c r="D1778" s="3" t="s">
        <v>5103</v>
      </c>
      <c r="E1778" s="3" t="s">
        <v>27</v>
      </c>
      <c r="F1778" s="3">
        <v>0</v>
      </c>
      <c r="I1778" s="4" t="str">
        <f ca="1">IFERROR(__xludf.DUMMYFUNCTION("REGEXREPLACE(F1779,""\D"", """")"),"#VALUE!")</f>
        <v>#VALUE!</v>
      </c>
    </row>
    <row r="1779" spans="1:9" ht="15.75" customHeight="1">
      <c r="A1779" s="1">
        <v>1778</v>
      </c>
      <c r="B1779" s="3">
        <v>1779</v>
      </c>
      <c r="C1779" s="3" t="s">
        <v>5104</v>
      </c>
      <c r="D1779" s="3" t="s">
        <v>5105</v>
      </c>
      <c r="E1779" s="3" t="s">
        <v>27</v>
      </c>
      <c r="F1779" s="3">
        <v>0</v>
      </c>
      <c r="I1779" s="4" t="str">
        <f ca="1">IFERROR(__xludf.DUMMYFUNCTION("REGEXREPLACE(F1780,""\D"", """")"),"#VALUE!")</f>
        <v>#VALUE!</v>
      </c>
    </row>
    <row r="1780" spans="1:9" ht="15.75" customHeight="1">
      <c r="A1780" s="1">
        <v>1779</v>
      </c>
      <c r="B1780" s="3">
        <v>1780</v>
      </c>
      <c r="C1780" s="3" t="s">
        <v>5106</v>
      </c>
      <c r="D1780" s="3" t="s">
        <v>5107</v>
      </c>
      <c r="E1780" s="3" t="s">
        <v>27</v>
      </c>
      <c r="F1780" s="3">
        <v>0</v>
      </c>
      <c r="I1780" s="4" t="str">
        <f ca="1">IFERROR(__xludf.DUMMYFUNCTION("REGEXREPLACE(F1781,""\D"", """")"),"#VALUE!")</f>
        <v>#VALUE!</v>
      </c>
    </row>
    <row r="1781" spans="1:9" ht="15.75" customHeight="1">
      <c r="A1781" s="1">
        <v>1780</v>
      </c>
      <c r="B1781" s="3">
        <v>1781</v>
      </c>
      <c r="C1781" s="3" t="s">
        <v>5108</v>
      </c>
      <c r="D1781" s="3" t="s">
        <v>5109</v>
      </c>
      <c r="E1781" s="3" t="s">
        <v>5110</v>
      </c>
      <c r="F1781" s="3" t="s">
        <v>765</v>
      </c>
      <c r="G1781" s="3">
        <v>0</v>
      </c>
      <c r="H1781" s="3" t="s">
        <v>12</v>
      </c>
      <c r="I1781" s="4" t="str">
        <f ca="1">IFERROR(__xludf.DUMMYFUNCTION("REGEXREPLACE(F1782,""\D"", """")"),"10")</f>
        <v>10</v>
      </c>
    </row>
    <row r="1782" spans="1:9" ht="15.75" customHeight="1">
      <c r="A1782" s="1">
        <v>1781</v>
      </c>
      <c r="B1782" s="3">
        <v>1782</v>
      </c>
      <c r="C1782" s="3" t="s">
        <v>5111</v>
      </c>
      <c r="D1782" s="3" t="s">
        <v>5112</v>
      </c>
      <c r="E1782" s="3" t="s">
        <v>27</v>
      </c>
      <c r="F1782" s="3">
        <v>0</v>
      </c>
      <c r="I1782" s="4" t="str">
        <f ca="1">IFERROR(__xludf.DUMMYFUNCTION("REGEXREPLACE(F1783,""\D"", """")"),"#VALUE!")</f>
        <v>#VALUE!</v>
      </c>
    </row>
    <row r="1783" spans="1:9" ht="15.75" customHeight="1">
      <c r="A1783" s="1">
        <v>1782</v>
      </c>
      <c r="B1783" s="3">
        <v>1783</v>
      </c>
      <c r="C1783" s="3" t="s">
        <v>5113</v>
      </c>
      <c r="D1783" s="3" t="s">
        <v>5114</v>
      </c>
      <c r="E1783" s="3" t="s">
        <v>5115</v>
      </c>
      <c r="F1783" s="3">
        <v>0</v>
      </c>
      <c r="I1783" s="4" t="str">
        <f ca="1">IFERROR(__xludf.DUMMYFUNCTION("REGEXREPLACE(F1784,""\D"", """")"),"#VALUE!")</f>
        <v>#VALUE!</v>
      </c>
    </row>
    <row r="1784" spans="1:9" ht="15.75" customHeight="1">
      <c r="A1784" s="1">
        <v>1783</v>
      </c>
      <c r="B1784" s="3">
        <v>1784</v>
      </c>
      <c r="C1784" s="3" t="s">
        <v>5116</v>
      </c>
      <c r="D1784" s="3" t="s">
        <v>5117</v>
      </c>
      <c r="E1784" s="3" t="s">
        <v>5118</v>
      </c>
      <c r="F1784" s="3">
        <v>0</v>
      </c>
      <c r="I1784" s="4" t="str">
        <f ca="1">IFERROR(__xludf.DUMMYFUNCTION("REGEXREPLACE(F1785,""\D"", """")"),"#VALUE!")</f>
        <v>#VALUE!</v>
      </c>
    </row>
    <row r="1785" spans="1:9" ht="15.75" customHeight="1">
      <c r="A1785" s="1">
        <v>1784</v>
      </c>
      <c r="B1785" s="3">
        <v>1785</v>
      </c>
      <c r="C1785" s="3" t="s">
        <v>5119</v>
      </c>
      <c r="D1785" s="3" t="s">
        <v>5120</v>
      </c>
      <c r="E1785" s="3" t="s">
        <v>27</v>
      </c>
      <c r="F1785" s="3">
        <v>0</v>
      </c>
      <c r="I1785" s="4" t="str">
        <f ca="1">IFERROR(__xludf.DUMMYFUNCTION("REGEXREPLACE(F1786,""\D"", """")"),"#VALUE!")</f>
        <v>#VALUE!</v>
      </c>
    </row>
    <row r="1786" spans="1:9" ht="15.75" customHeight="1">
      <c r="A1786" s="1">
        <v>1785</v>
      </c>
      <c r="B1786" s="3">
        <v>1786</v>
      </c>
      <c r="C1786" s="3" t="s">
        <v>5121</v>
      </c>
      <c r="D1786" s="3" t="s">
        <v>5122</v>
      </c>
      <c r="E1786" s="3" t="s">
        <v>5123</v>
      </c>
      <c r="F1786" s="3">
        <v>0</v>
      </c>
      <c r="I1786" s="4" t="str">
        <f ca="1">IFERROR(__xludf.DUMMYFUNCTION("REGEXREPLACE(F1787,""\D"", """")"),"#VALUE!")</f>
        <v>#VALUE!</v>
      </c>
    </row>
    <row r="1787" spans="1:9" ht="15.75" customHeight="1">
      <c r="A1787" s="1">
        <v>1786</v>
      </c>
      <c r="B1787" s="3">
        <v>1787</v>
      </c>
      <c r="C1787" s="3" t="s">
        <v>5124</v>
      </c>
      <c r="D1787" s="3" t="s">
        <v>5125</v>
      </c>
      <c r="E1787" s="3" t="s">
        <v>5126</v>
      </c>
      <c r="F1787" s="3">
        <v>0</v>
      </c>
      <c r="I1787" s="4" t="str">
        <f ca="1">IFERROR(__xludf.DUMMYFUNCTION("REGEXREPLACE(F1788,""\D"", """")"),"#VALUE!")</f>
        <v>#VALUE!</v>
      </c>
    </row>
    <row r="1788" spans="1:9" ht="15.75" customHeight="1">
      <c r="A1788" s="1">
        <v>1787</v>
      </c>
      <c r="B1788" s="3">
        <v>1788</v>
      </c>
      <c r="C1788" s="3" t="s">
        <v>5127</v>
      </c>
      <c r="D1788" s="3" t="s">
        <v>5128</v>
      </c>
      <c r="E1788" s="3" t="s">
        <v>27</v>
      </c>
      <c r="F1788" s="3">
        <v>0</v>
      </c>
      <c r="I1788" s="4" t="str">
        <f ca="1">IFERROR(__xludf.DUMMYFUNCTION("REGEXREPLACE(F1789,""\D"", """")"),"#VALUE!")</f>
        <v>#VALUE!</v>
      </c>
    </row>
    <row r="1789" spans="1:9" ht="15.75" customHeight="1">
      <c r="A1789" s="1">
        <v>1788</v>
      </c>
      <c r="B1789" s="3">
        <v>1789</v>
      </c>
      <c r="C1789" s="3" t="s">
        <v>5129</v>
      </c>
      <c r="D1789" s="3" t="s">
        <v>5130</v>
      </c>
      <c r="E1789" s="3" t="s">
        <v>5131</v>
      </c>
      <c r="F1789" s="3" t="s">
        <v>303</v>
      </c>
      <c r="G1789" s="3">
        <v>4</v>
      </c>
      <c r="H1789" s="3" t="s">
        <v>12</v>
      </c>
      <c r="I1789" s="4" t="str">
        <f ca="1">IFERROR(__xludf.DUMMYFUNCTION("REGEXREPLACE(F1790,""\D"", """")"),"6")</f>
        <v>6</v>
      </c>
    </row>
    <row r="1790" spans="1:9" ht="15.75" customHeight="1">
      <c r="A1790" s="1">
        <v>1789</v>
      </c>
      <c r="B1790" s="3">
        <v>1790</v>
      </c>
      <c r="C1790" s="3" t="s">
        <v>5132</v>
      </c>
      <c r="D1790" s="3" t="s">
        <v>5133</v>
      </c>
      <c r="E1790" s="3" t="s">
        <v>27</v>
      </c>
      <c r="F1790" s="3">
        <v>0</v>
      </c>
      <c r="I1790" s="4" t="str">
        <f ca="1">IFERROR(__xludf.DUMMYFUNCTION("REGEXREPLACE(F1791,""\D"", """")"),"#VALUE!")</f>
        <v>#VALUE!</v>
      </c>
    </row>
    <row r="1791" spans="1:9" ht="15.75" customHeight="1">
      <c r="A1791" s="1">
        <v>1790</v>
      </c>
      <c r="B1791" s="3">
        <v>1791</v>
      </c>
      <c r="C1791" s="3" t="s">
        <v>5134</v>
      </c>
      <c r="D1791" s="3" t="s">
        <v>5135</v>
      </c>
      <c r="E1791" s="3" t="s">
        <v>5136</v>
      </c>
      <c r="F1791" s="3" t="s">
        <v>96</v>
      </c>
      <c r="G1791" s="3">
        <v>5</v>
      </c>
      <c r="H1791" s="3" t="s">
        <v>715</v>
      </c>
      <c r="I1791" s="4" t="str">
        <f ca="1">IFERROR(__xludf.DUMMYFUNCTION("REGEXREPLACE(F1792,""\D"", """")"),"9")</f>
        <v>9</v>
      </c>
    </row>
    <row r="1792" spans="1:9" ht="15.75" customHeight="1">
      <c r="A1792" s="1">
        <v>1791</v>
      </c>
      <c r="B1792" s="3">
        <v>1792</v>
      </c>
      <c r="C1792" s="3" t="s">
        <v>5137</v>
      </c>
      <c r="D1792" s="3" t="s">
        <v>5138</v>
      </c>
      <c r="E1792" s="3" t="s">
        <v>27</v>
      </c>
      <c r="F1792" s="3">
        <v>0</v>
      </c>
      <c r="I1792" s="4" t="str">
        <f ca="1">IFERROR(__xludf.DUMMYFUNCTION("REGEXREPLACE(F1793,""\D"", """")"),"#VALUE!")</f>
        <v>#VALUE!</v>
      </c>
    </row>
    <row r="1793" spans="1:9" ht="15.75" customHeight="1">
      <c r="A1793" s="1">
        <v>1792</v>
      </c>
      <c r="B1793" s="3">
        <v>1793</v>
      </c>
      <c r="C1793" s="3" t="s">
        <v>5139</v>
      </c>
      <c r="D1793" s="3" t="s">
        <v>5140</v>
      </c>
      <c r="E1793" s="3" t="s">
        <v>27</v>
      </c>
      <c r="F1793" s="3">
        <v>0</v>
      </c>
      <c r="I1793" s="4" t="str">
        <f ca="1">IFERROR(__xludf.DUMMYFUNCTION("REGEXREPLACE(F1794,""\D"", """")"),"#VALUE!")</f>
        <v>#VALUE!</v>
      </c>
    </row>
    <row r="1794" spans="1:9" ht="15.75" customHeight="1">
      <c r="A1794" s="1">
        <v>1793</v>
      </c>
      <c r="B1794" s="3">
        <v>1794</v>
      </c>
      <c r="C1794" s="3" t="s">
        <v>5141</v>
      </c>
      <c r="D1794" s="3" t="s">
        <v>5142</v>
      </c>
      <c r="E1794" s="3" t="s">
        <v>5143</v>
      </c>
      <c r="F1794" s="3">
        <v>0</v>
      </c>
      <c r="I1794" s="4" t="str">
        <f ca="1">IFERROR(__xludf.DUMMYFUNCTION("REGEXREPLACE(F1795,""\D"", """")"),"#VALUE!")</f>
        <v>#VALUE!</v>
      </c>
    </row>
    <row r="1795" spans="1:9" ht="15.75" customHeight="1">
      <c r="A1795" s="1">
        <v>1794</v>
      </c>
      <c r="B1795" s="3">
        <v>1795</v>
      </c>
      <c r="C1795" s="3" t="s">
        <v>5144</v>
      </c>
      <c r="D1795" s="3" t="s">
        <v>5145</v>
      </c>
      <c r="E1795" s="3" t="s">
        <v>27</v>
      </c>
      <c r="F1795" s="3">
        <v>0</v>
      </c>
      <c r="I1795" s="4" t="str">
        <f ca="1">IFERROR(__xludf.DUMMYFUNCTION("REGEXREPLACE(F1796,""\D"", """")"),"#VALUE!")</f>
        <v>#VALUE!</v>
      </c>
    </row>
    <row r="1796" spans="1:9" ht="15.75" customHeight="1">
      <c r="A1796" s="1">
        <v>1795</v>
      </c>
      <c r="B1796" s="3">
        <v>1796</v>
      </c>
      <c r="C1796" s="3" t="s">
        <v>5146</v>
      </c>
      <c r="D1796" s="3" t="s">
        <v>5147</v>
      </c>
      <c r="E1796" s="3" t="s">
        <v>27</v>
      </c>
      <c r="F1796" s="3">
        <v>0</v>
      </c>
      <c r="I1796" s="4" t="str">
        <f ca="1">IFERROR(__xludf.DUMMYFUNCTION("REGEXREPLACE(F1797,""\D"", """")"),"#VALUE!")</f>
        <v>#VALUE!</v>
      </c>
    </row>
    <row r="1797" spans="1:9" ht="15.75" customHeight="1">
      <c r="A1797" s="1">
        <v>1796</v>
      </c>
      <c r="B1797" s="3">
        <v>1797</v>
      </c>
      <c r="C1797" s="3" t="s">
        <v>5148</v>
      </c>
      <c r="D1797" s="3" t="s">
        <v>5149</v>
      </c>
      <c r="E1797" s="3" t="s">
        <v>5150</v>
      </c>
      <c r="F1797" s="3">
        <v>0</v>
      </c>
      <c r="I1797" s="4" t="str">
        <f ca="1">IFERROR(__xludf.DUMMYFUNCTION("REGEXREPLACE(F1798,""\D"", """")"),"#VALUE!")</f>
        <v>#VALUE!</v>
      </c>
    </row>
    <row r="1798" spans="1:9" ht="15.75" customHeight="1">
      <c r="A1798" s="1">
        <v>1797</v>
      </c>
      <c r="B1798" s="3">
        <v>1798</v>
      </c>
      <c r="C1798" s="3" t="s">
        <v>5151</v>
      </c>
      <c r="D1798" s="3" t="s">
        <v>5152</v>
      </c>
      <c r="E1798" s="3" t="s">
        <v>5153</v>
      </c>
      <c r="F1798" s="3">
        <v>0</v>
      </c>
      <c r="I1798" s="4" t="str">
        <f ca="1">IFERROR(__xludf.DUMMYFUNCTION("REGEXREPLACE(F1799,""\D"", """")"),"#VALUE!")</f>
        <v>#VALUE!</v>
      </c>
    </row>
    <row r="1799" spans="1:9" ht="15.75" customHeight="1">
      <c r="A1799" s="1">
        <v>1798</v>
      </c>
      <c r="B1799" s="3">
        <v>1799</v>
      </c>
      <c r="C1799" s="3" t="s">
        <v>5154</v>
      </c>
      <c r="D1799" s="3" t="s">
        <v>5155</v>
      </c>
      <c r="E1799" s="3" t="s">
        <v>5156</v>
      </c>
      <c r="F1799" s="3">
        <v>0</v>
      </c>
      <c r="I1799" s="4" t="str">
        <f ca="1">IFERROR(__xludf.DUMMYFUNCTION("REGEXREPLACE(F1800,""\D"", """")"),"#VALUE!")</f>
        <v>#VALUE!</v>
      </c>
    </row>
    <row r="1800" spans="1:9" ht="15.75" customHeight="1">
      <c r="A1800" s="1">
        <v>1799</v>
      </c>
      <c r="B1800" s="3">
        <v>1800</v>
      </c>
      <c r="C1800" s="3" t="s">
        <v>5157</v>
      </c>
      <c r="D1800" s="3" t="s">
        <v>5158</v>
      </c>
      <c r="E1800" s="3" t="s">
        <v>5159</v>
      </c>
      <c r="F1800" s="3">
        <v>0</v>
      </c>
      <c r="I1800" s="4" t="str">
        <f ca="1">IFERROR(__xludf.DUMMYFUNCTION("REGEXREPLACE(F1801,""\D"", """")"),"#VALUE!")</f>
        <v>#VALUE!</v>
      </c>
    </row>
    <row r="1801" spans="1:9" ht="15.75" customHeight="1">
      <c r="A1801" s="1">
        <v>1800</v>
      </c>
      <c r="B1801" s="3">
        <v>1801</v>
      </c>
      <c r="C1801" s="3" t="s">
        <v>5160</v>
      </c>
      <c r="D1801" s="3" t="s">
        <v>5161</v>
      </c>
      <c r="E1801" s="3" t="s">
        <v>5162</v>
      </c>
      <c r="F1801" s="3" t="s">
        <v>11</v>
      </c>
      <c r="G1801" s="3">
        <v>7</v>
      </c>
      <c r="H1801" s="3" t="s">
        <v>12</v>
      </c>
      <c r="I1801" s="4" t="str">
        <f ca="1">IFERROR(__xludf.DUMMYFUNCTION("REGEXREPLACE(F1802,""\D"", """")"),"3")</f>
        <v>3</v>
      </c>
    </row>
    <row r="1802" spans="1:9" ht="15.75" customHeight="1">
      <c r="A1802" s="1">
        <v>1801</v>
      </c>
      <c r="B1802" s="3">
        <v>1802</v>
      </c>
      <c r="C1802" s="3" t="s">
        <v>5163</v>
      </c>
      <c r="D1802" s="3" t="s">
        <v>5164</v>
      </c>
      <c r="E1802" s="3" t="s">
        <v>27</v>
      </c>
      <c r="F1802" s="3">
        <v>0</v>
      </c>
      <c r="I1802" s="4" t="str">
        <f ca="1">IFERROR(__xludf.DUMMYFUNCTION("REGEXREPLACE(F1803,""\D"", """")"),"#VALUE!")</f>
        <v>#VALUE!</v>
      </c>
    </row>
    <row r="1803" spans="1:9" ht="15.75" customHeight="1">
      <c r="A1803" s="1">
        <v>1802</v>
      </c>
      <c r="B1803" s="3">
        <v>1803</v>
      </c>
      <c r="C1803" s="3" t="s">
        <v>5165</v>
      </c>
      <c r="D1803" s="3" t="s">
        <v>5166</v>
      </c>
      <c r="E1803" s="3" t="s">
        <v>5167</v>
      </c>
      <c r="F1803" s="3">
        <v>0</v>
      </c>
      <c r="I1803" s="4" t="str">
        <f ca="1">IFERROR(__xludf.DUMMYFUNCTION("REGEXREPLACE(F1804,""\D"", """")"),"#VALUE!")</f>
        <v>#VALUE!</v>
      </c>
    </row>
    <row r="1804" spans="1:9" ht="15.75" customHeight="1">
      <c r="A1804" s="1">
        <v>1803</v>
      </c>
      <c r="B1804" s="3">
        <v>1804</v>
      </c>
      <c r="C1804" s="3" t="s">
        <v>5168</v>
      </c>
      <c r="D1804" s="3" t="s">
        <v>5169</v>
      </c>
      <c r="E1804" s="3" t="s">
        <v>5170</v>
      </c>
      <c r="F1804" s="3">
        <v>0</v>
      </c>
      <c r="I1804" s="4" t="str">
        <f ca="1">IFERROR(__xludf.DUMMYFUNCTION("REGEXREPLACE(F1805,""\D"", """")"),"#VALUE!")</f>
        <v>#VALUE!</v>
      </c>
    </row>
    <row r="1805" spans="1:9" ht="15.75" customHeight="1">
      <c r="A1805" s="1">
        <v>1804</v>
      </c>
      <c r="B1805" s="3">
        <v>1805</v>
      </c>
      <c r="C1805" s="3" t="s">
        <v>5171</v>
      </c>
      <c r="D1805" s="3" t="s">
        <v>5172</v>
      </c>
      <c r="E1805" s="3" t="s">
        <v>5173</v>
      </c>
      <c r="F1805" s="3" t="s">
        <v>19</v>
      </c>
      <c r="G1805" s="3">
        <v>4</v>
      </c>
      <c r="H1805" s="3" t="s">
        <v>57</v>
      </c>
      <c r="I1805" s="4" t="str">
        <f ca="1">IFERROR(__xludf.DUMMYFUNCTION("REGEXREPLACE(F1806,""\D"", """")"),"7")</f>
        <v>7</v>
      </c>
    </row>
    <row r="1806" spans="1:9" ht="15.75" customHeight="1">
      <c r="A1806" s="1">
        <v>1805</v>
      </c>
      <c r="B1806" s="3">
        <v>1806</v>
      </c>
      <c r="C1806" s="3" t="s">
        <v>5174</v>
      </c>
      <c r="D1806" s="3" t="s">
        <v>5175</v>
      </c>
      <c r="E1806" s="3" t="s">
        <v>5176</v>
      </c>
      <c r="F1806" s="3" t="s">
        <v>1515</v>
      </c>
      <c r="G1806" s="3">
        <v>19</v>
      </c>
      <c r="H1806" s="3" t="s">
        <v>801</v>
      </c>
      <c r="I1806" s="4" t="str">
        <f ca="1">IFERROR(__xludf.DUMMYFUNCTION("REGEXREPLACE(F1807,""\D"", """")"),"29")</f>
        <v>29</v>
      </c>
    </row>
    <row r="1807" spans="1:9" ht="15.75" customHeight="1">
      <c r="A1807" s="1">
        <v>1806</v>
      </c>
      <c r="B1807" s="3">
        <v>1807</v>
      </c>
      <c r="C1807" s="3" t="s">
        <v>5177</v>
      </c>
      <c r="D1807" s="3" t="s">
        <v>5178</v>
      </c>
      <c r="E1807" s="3" t="s">
        <v>5179</v>
      </c>
      <c r="F1807" s="3">
        <v>0</v>
      </c>
      <c r="I1807" s="4" t="str">
        <f ca="1">IFERROR(__xludf.DUMMYFUNCTION("REGEXREPLACE(F1808,""\D"", """")"),"#VALUE!")</f>
        <v>#VALUE!</v>
      </c>
    </row>
    <row r="1808" spans="1:9" ht="15.75" customHeight="1">
      <c r="A1808" s="1">
        <v>1807</v>
      </c>
      <c r="B1808" s="3">
        <v>1808</v>
      </c>
      <c r="C1808" s="3" t="s">
        <v>5180</v>
      </c>
      <c r="D1808" s="3" t="s">
        <v>5181</v>
      </c>
      <c r="E1808" s="3" t="s">
        <v>5182</v>
      </c>
      <c r="F1808" s="3">
        <v>0</v>
      </c>
      <c r="I1808" s="4" t="str">
        <f ca="1">IFERROR(__xludf.DUMMYFUNCTION("REGEXREPLACE(F1809,""\D"", """")"),"#VALUE!")</f>
        <v>#VALUE!</v>
      </c>
    </row>
    <row r="1809" spans="1:9" ht="15.75" customHeight="1">
      <c r="A1809" s="1">
        <v>1808</v>
      </c>
      <c r="B1809" s="3">
        <v>1809</v>
      </c>
      <c r="C1809" s="3" t="s">
        <v>5183</v>
      </c>
      <c r="D1809" s="3" t="s">
        <v>5184</v>
      </c>
      <c r="E1809" s="3" t="s">
        <v>27</v>
      </c>
      <c r="F1809" s="3">
        <v>0</v>
      </c>
      <c r="I1809" s="4" t="str">
        <f ca="1">IFERROR(__xludf.DUMMYFUNCTION("REGEXREPLACE(F1810,""\D"", """")"),"#VALUE!")</f>
        <v>#VALUE!</v>
      </c>
    </row>
    <row r="1810" spans="1:9" ht="15.75" customHeight="1">
      <c r="A1810" s="1">
        <v>1809</v>
      </c>
      <c r="B1810" s="3">
        <v>1810</v>
      </c>
      <c r="C1810" s="3" t="s">
        <v>5185</v>
      </c>
      <c r="D1810" s="3" t="s">
        <v>5186</v>
      </c>
      <c r="E1810" s="3" t="s">
        <v>4711</v>
      </c>
      <c r="F1810" s="3">
        <v>0</v>
      </c>
      <c r="I1810" s="4" t="str">
        <f ca="1">IFERROR(__xludf.DUMMYFUNCTION("REGEXREPLACE(F1811,""\D"", """")"),"#VALUE!")</f>
        <v>#VALUE!</v>
      </c>
    </row>
    <row r="1811" spans="1:9" ht="15.75" customHeight="1">
      <c r="A1811" s="1">
        <v>1810</v>
      </c>
      <c r="B1811" s="3">
        <v>1811</v>
      </c>
      <c r="C1811" s="3" t="s">
        <v>5187</v>
      </c>
      <c r="D1811" s="3" t="s">
        <v>5188</v>
      </c>
      <c r="E1811" s="3" t="s">
        <v>27</v>
      </c>
      <c r="F1811" s="3">
        <v>0</v>
      </c>
      <c r="I1811" s="4" t="str">
        <f ca="1">IFERROR(__xludf.DUMMYFUNCTION("REGEXREPLACE(F1812,""\D"", """")"),"#VALUE!")</f>
        <v>#VALUE!</v>
      </c>
    </row>
    <row r="1812" spans="1:9" ht="15.75" customHeight="1">
      <c r="A1812" s="1">
        <v>1811</v>
      </c>
      <c r="B1812" s="3">
        <v>1812</v>
      </c>
      <c r="C1812" s="3" t="s">
        <v>5189</v>
      </c>
      <c r="D1812" s="3" t="s">
        <v>5190</v>
      </c>
      <c r="E1812" s="3" t="s">
        <v>5191</v>
      </c>
      <c r="F1812" s="3" t="s">
        <v>19</v>
      </c>
      <c r="G1812" s="3">
        <v>1</v>
      </c>
      <c r="H1812" s="3" t="s">
        <v>394</v>
      </c>
      <c r="I1812" s="4" t="str">
        <f ca="1">IFERROR(__xludf.DUMMYFUNCTION("REGEXREPLACE(F1813,""\D"", """")"),"7")</f>
        <v>7</v>
      </c>
    </row>
    <row r="1813" spans="1:9" ht="15.75" customHeight="1">
      <c r="A1813" s="1">
        <v>1812</v>
      </c>
      <c r="B1813" s="3">
        <v>1813</v>
      </c>
      <c r="C1813" s="3" t="s">
        <v>5192</v>
      </c>
      <c r="D1813" s="3" t="s">
        <v>5193</v>
      </c>
      <c r="E1813" s="3" t="s">
        <v>27</v>
      </c>
      <c r="F1813" s="3">
        <v>0</v>
      </c>
      <c r="I1813" s="4" t="str">
        <f ca="1">IFERROR(__xludf.DUMMYFUNCTION("REGEXREPLACE(F1814,""\D"", """")"),"#VALUE!")</f>
        <v>#VALUE!</v>
      </c>
    </row>
    <row r="1814" spans="1:9" ht="15.75" customHeight="1">
      <c r="A1814" s="1">
        <v>1813</v>
      </c>
      <c r="B1814" s="3">
        <v>1814</v>
      </c>
      <c r="C1814" s="3" t="s">
        <v>5194</v>
      </c>
      <c r="D1814" s="3" t="s">
        <v>5195</v>
      </c>
      <c r="E1814" s="3" t="s">
        <v>5196</v>
      </c>
      <c r="F1814" s="3">
        <v>0</v>
      </c>
      <c r="I1814" s="4" t="str">
        <f ca="1">IFERROR(__xludf.DUMMYFUNCTION("REGEXREPLACE(F1815,""\D"", """")"),"#VALUE!")</f>
        <v>#VALUE!</v>
      </c>
    </row>
    <row r="1815" spans="1:9" ht="15.75" customHeight="1">
      <c r="A1815" s="1">
        <v>1814</v>
      </c>
      <c r="B1815" s="3">
        <v>1815</v>
      </c>
      <c r="C1815" s="3" t="s">
        <v>5197</v>
      </c>
      <c r="D1815" s="3" t="s">
        <v>5198</v>
      </c>
      <c r="E1815" s="3" t="s">
        <v>5199</v>
      </c>
      <c r="F1815" s="3" t="s">
        <v>1805</v>
      </c>
      <c r="G1815" s="3">
        <v>103</v>
      </c>
      <c r="H1815" s="3" t="s">
        <v>5200</v>
      </c>
      <c r="I1815" s="4" t="str">
        <f ca="1">IFERROR(__xludf.DUMMYFUNCTION("REGEXREPLACE(F1816,""\D"", """")"),"21")</f>
        <v>21</v>
      </c>
    </row>
    <row r="1816" spans="1:9" ht="15.75" customHeight="1">
      <c r="A1816" s="1">
        <v>1815</v>
      </c>
      <c r="B1816" s="3">
        <v>1816</v>
      </c>
      <c r="C1816" s="3" t="s">
        <v>5201</v>
      </c>
      <c r="D1816" s="3" t="s">
        <v>5202</v>
      </c>
      <c r="E1816" s="3" t="s">
        <v>5203</v>
      </c>
      <c r="F1816" s="3" t="s">
        <v>11</v>
      </c>
      <c r="G1816" s="3">
        <v>7</v>
      </c>
      <c r="H1816" s="3" t="s">
        <v>12</v>
      </c>
      <c r="I1816" s="4" t="str">
        <f ca="1">IFERROR(__xludf.DUMMYFUNCTION("REGEXREPLACE(F1817,""\D"", """")"),"3")</f>
        <v>3</v>
      </c>
    </row>
    <row r="1817" spans="1:9" ht="15.75" customHeight="1">
      <c r="A1817" s="1">
        <v>1816</v>
      </c>
      <c r="B1817" s="3">
        <v>1817</v>
      </c>
      <c r="C1817" s="3" t="s">
        <v>5204</v>
      </c>
      <c r="D1817" s="3" t="s">
        <v>5205</v>
      </c>
      <c r="E1817" s="3" t="s">
        <v>5206</v>
      </c>
      <c r="F1817" s="3" t="s">
        <v>339</v>
      </c>
      <c r="G1817" s="3">
        <v>0</v>
      </c>
      <c r="H1817" s="3" t="s">
        <v>422</v>
      </c>
      <c r="I1817" s="4" t="str">
        <f ca="1">IFERROR(__xludf.DUMMYFUNCTION("REGEXREPLACE(F1818,""\D"", """")"),"15")</f>
        <v>15</v>
      </c>
    </row>
    <row r="1818" spans="1:9" ht="15.75" customHeight="1">
      <c r="A1818" s="1">
        <v>1817</v>
      </c>
      <c r="B1818" s="3">
        <v>1818</v>
      </c>
      <c r="C1818" s="3" t="s">
        <v>5207</v>
      </c>
      <c r="D1818" s="3" t="s">
        <v>5208</v>
      </c>
      <c r="E1818" s="3" t="s">
        <v>5209</v>
      </c>
      <c r="F1818" s="3">
        <v>0</v>
      </c>
      <c r="I1818" s="4" t="str">
        <f ca="1">IFERROR(__xludf.DUMMYFUNCTION("REGEXREPLACE(F1819,""\D"", """")"),"#VALUE!")</f>
        <v>#VALUE!</v>
      </c>
    </row>
    <row r="1819" spans="1:9" ht="15.75" customHeight="1">
      <c r="A1819" s="1">
        <v>1818</v>
      </c>
      <c r="B1819" s="3">
        <v>1819</v>
      </c>
      <c r="C1819" s="3" t="s">
        <v>5210</v>
      </c>
      <c r="D1819" s="3" t="s">
        <v>5211</v>
      </c>
      <c r="E1819" s="3" t="s">
        <v>5212</v>
      </c>
      <c r="F1819" s="3">
        <v>0</v>
      </c>
      <c r="I1819" s="4" t="str">
        <f ca="1">IFERROR(__xludf.DUMMYFUNCTION("REGEXREPLACE(F1820,""\D"", """")"),"#VALUE!")</f>
        <v>#VALUE!</v>
      </c>
    </row>
    <row r="1820" spans="1:9" ht="15.75" customHeight="1">
      <c r="A1820" s="1">
        <v>1819</v>
      </c>
      <c r="B1820" s="3">
        <v>1820</v>
      </c>
      <c r="C1820" s="3" t="s">
        <v>5213</v>
      </c>
      <c r="D1820" s="3" t="s">
        <v>5214</v>
      </c>
      <c r="E1820" s="3" t="s">
        <v>27</v>
      </c>
      <c r="F1820" s="3">
        <v>0</v>
      </c>
      <c r="I1820" s="4" t="str">
        <f ca="1">IFERROR(__xludf.DUMMYFUNCTION("REGEXREPLACE(F1821,""\D"", """")"),"#VALUE!")</f>
        <v>#VALUE!</v>
      </c>
    </row>
    <row r="1821" spans="1:9" ht="15.75" customHeight="1">
      <c r="A1821" s="1">
        <v>1820</v>
      </c>
      <c r="B1821" s="3">
        <v>1821</v>
      </c>
      <c r="C1821" s="3" t="s">
        <v>5215</v>
      </c>
      <c r="D1821" s="3" t="s">
        <v>5216</v>
      </c>
      <c r="E1821" s="3" t="s">
        <v>27</v>
      </c>
      <c r="F1821" s="3">
        <v>0</v>
      </c>
      <c r="I1821" s="4" t="str">
        <f ca="1">IFERROR(__xludf.DUMMYFUNCTION("REGEXREPLACE(F1822,""\D"", """")"),"#VALUE!")</f>
        <v>#VALUE!</v>
      </c>
    </row>
    <row r="1822" spans="1:9" ht="15.75" customHeight="1">
      <c r="A1822" s="1">
        <v>1821</v>
      </c>
      <c r="B1822" s="3">
        <v>1822</v>
      </c>
      <c r="C1822" s="3" t="s">
        <v>5217</v>
      </c>
      <c r="D1822" s="3" t="s">
        <v>5218</v>
      </c>
      <c r="E1822" s="3" t="s">
        <v>5219</v>
      </c>
      <c r="F1822" s="3" t="s">
        <v>3097</v>
      </c>
      <c r="G1822" s="3">
        <v>96</v>
      </c>
      <c r="H1822" s="3" t="s">
        <v>5220</v>
      </c>
      <c r="I1822" s="4" t="str">
        <f ca="1">IFERROR(__xludf.DUMMYFUNCTION("REGEXREPLACE(F1823,""\D"", """")"),"36")</f>
        <v>36</v>
      </c>
    </row>
    <row r="1823" spans="1:9" ht="15.75" customHeight="1">
      <c r="A1823" s="1">
        <v>1822</v>
      </c>
      <c r="B1823" s="3">
        <v>1823</v>
      </c>
      <c r="C1823" s="3" t="s">
        <v>5221</v>
      </c>
      <c r="D1823" s="3" t="s">
        <v>5222</v>
      </c>
      <c r="E1823" s="3" t="s">
        <v>27</v>
      </c>
      <c r="F1823" s="3">
        <v>0</v>
      </c>
      <c r="I1823" s="4" t="str">
        <f ca="1">IFERROR(__xludf.DUMMYFUNCTION("REGEXREPLACE(F1824,""\D"", """")"),"#VALUE!")</f>
        <v>#VALUE!</v>
      </c>
    </row>
    <row r="1824" spans="1:9" ht="15.75" customHeight="1">
      <c r="A1824" s="1">
        <v>1823</v>
      </c>
      <c r="B1824" s="3">
        <v>1824</v>
      </c>
      <c r="C1824" s="3" t="s">
        <v>5223</v>
      </c>
      <c r="D1824" s="3" t="s">
        <v>5224</v>
      </c>
      <c r="E1824" s="3" t="s">
        <v>27</v>
      </c>
      <c r="F1824" s="3">
        <v>0</v>
      </c>
      <c r="I1824" s="4" t="str">
        <f ca="1">IFERROR(__xludf.DUMMYFUNCTION("REGEXREPLACE(F1825,""\D"", """")"),"#VALUE!")</f>
        <v>#VALUE!</v>
      </c>
    </row>
    <row r="1825" spans="1:9" ht="15.75" customHeight="1">
      <c r="A1825" s="1">
        <v>1824</v>
      </c>
      <c r="B1825" s="3">
        <v>1825</v>
      </c>
      <c r="C1825" s="3" t="s">
        <v>5225</v>
      </c>
      <c r="D1825" s="3" t="s">
        <v>5226</v>
      </c>
      <c r="E1825" s="3" t="s">
        <v>5227</v>
      </c>
      <c r="F1825" s="3" t="s">
        <v>364</v>
      </c>
      <c r="G1825" s="3">
        <v>0</v>
      </c>
      <c r="H1825" s="3" t="s">
        <v>651</v>
      </c>
      <c r="I1825" s="4" t="str">
        <f ca="1">IFERROR(__xludf.DUMMYFUNCTION("REGEXREPLACE(F1826,""\D"", """")"),"13")</f>
        <v>13</v>
      </c>
    </row>
    <row r="1826" spans="1:9" ht="15.75" customHeight="1">
      <c r="A1826" s="1">
        <v>1825</v>
      </c>
      <c r="B1826" s="3">
        <v>1826</v>
      </c>
      <c r="C1826" s="3" t="s">
        <v>5228</v>
      </c>
      <c r="D1826" s="3" t="s">
        <v>5229</v>
      </c>
      <c r="E1826" s="3" t="s">
        <v>5230</v>
      </c>
      <c r="F1826" s="3" t="s">
        <v>303</v>
      </c>
      <c r="G1826" s="3">
        <v>5</v>
      </c>
      <c r="H1826" s="3" t="s">
        <v>57</v>
      </c>
      <c r="I1826" s="4" t="str">
        <f ca="1">IFERROR(__xludf.DUMMYFUNCTION("REGEXREPLACE(F1827,""\D"", """")"),"6")</f>
        <v>6</v>
      </c>
    </row>
    <row r="1827" spans="1:9" ht="15.75" customHeight="1">
      <c r="A1827" s="1">
        <v>1826</v>
      </c>
      <c r="B1827" s="3">
        <v>1827</v>
      </c>
      <c r="C1827" s="3" t="s">
        <v>5231</v>
      </c>
      <c r="D1827" s="3" t="s">
        <v>5232</v>
      </c>
      <c r="E1827" s="3" t="s">
        <v>5233</v>
      </c>
      <c r="F1827" s="3" t="s">
        <v>303</v>
      </c>
      <c r="G1827" s="3">
        <v>4</v>
      </c>
      <c r="H1827" s="3" t="s">
        <v>12</v>
      </c>
      <c r="I1827" s="4" t="str">
        <f ca="1">IFERROR(__xludf.DUMMYFUNCTION("REGEXREPLACE(F1828,""\D"", """")"),"6")</f>
        <v>6</v>
      </c>
    </row>
    <row r="1828" spans="1:9" ht="15.75" customHeight="1">
      <c r="A1828" s="1">
        <v>1827</v>
      </c>
      <c r="B1828" s="3">
        <v>1828</v>
      </c>
      <c r="C1828" s="3" t="s">
        <v>5234</v>
      </c>
      <c r="D1828" s="3" t="s">
        <v>5235</v>
      </c>
      <c r="E1828" s="3" t="s">
        <v>5236</v>
      </c>
      <c r="F1828" s="3">
        <v>0</v>
      </c>
      <c r="I1828" s="4" t="str">
        <f ca="1">IFERROR(__xludf.DUMMYFUNCTION("REGEXREPLACE(F1829,""\D"", """")"),"#VALUE!")</f>
        <v>#VALUE!</v>
      </c>
    </row>
    <row r="1829" spans="1:9" ht="15.75" customHeight="1">
      <c r="A1829" s="1">
        <v>1828</v>
      </c>
      <c r="B1829" s="3">
        <v>1829</v>
      </c>
      <c r="C1829" s="3" t="s">
        <v>5237</v>
      </c>
      <c r="D1829" s="3" t="s">
        <v>5238</v>
      </c>
      <c r="E1829" s="3" t="s">
        <v>27</v>
      </c>
      <c r="F1829" s="3">
        <v>0</v>
      </c>
      <c r="I1829" s="4" t="str">
        <f ca="1">IFERROR(__xludf.DUMMYFUNCTION("REGEXREPLACE(F1830,""\D"", """")"),"#VALUE!")</f>
        <v>#VALUE!</v>
      </c>
    </row>
    <row r="1830" spans="1:9" ht="15.75" customHeight="1">
      <c r="A1830" s="1">
        <v>1829</v>
      </c>
      <c r="B1830" s="3">
        <v>1830</v>
      </c>
      <c r="C1830" s="3" t="s">
        <v>5239</v>
      </c>
      <c r="D1830" s="3" t="s">
        <v>5240</v>
      </c>
      <c r="E1830" s="3" t="s">
        <v>5241</v>
      </c>
      <c r="F1830" s="3">
        <v>0</v>
      </c>
      <c r="I1830" s="4" t="str">
        <f ca="1">IFERROR(__xludf.DUMMYFUNCTION("REGEXREPLACE(F1831,""\D"", """")"),"#VALUE!")</f>
        <v>#VALUE!</v>
      </c>
    </row>
    <row r="1831" spans="1:9" ht="15.75" customHeight="1">
      <c r="A1831" s="1">
        <v>1830</v>
      </c>
      <c r="B1831" s="3">
        <v>1831</v>
      </c>
      <c r="C1831" s="3" t="s">
        <v>5242</v>
      </c>
      <c r="D1831" s="3" t="s">
        <v>5243</v>
      </c>
      <c r="E1831" s="3" t="s">
        <v>5244</v>
      </c>
      <c r="F1831" s="3">
        <v>0</v>
      </c>
      <c r="I1831" s="4" t="str">
        <f ca="1">IFERROR(__xludf.DUMMYFUNCTION("REGEXREPLACE(F1832,""\D"", """")"),"#VALUE!")</f>
        <v>#VALUE!</v>
      </c>
    </row>
    <row r="1832" spans="1:9" ht="15.75" customHeight="1">
      <c r="A1832" s="1">
        <v>1831</v>
      </c>
      <c r="B1832" s="3">
        <v>1832</v>
      </c>
      <c r="C1832" s="3" t="s">
        <v>5245</v>
      </c>
      <c r="D1832" s="3" t="s">
        <v>5246</v>
      </c>
      <c r="E1832" s="3" t="s">
        <v>5247</v>
      </c>
      <c r="F1832" s="3">
        <v>0</v>
      </c>
      <c r="I1832" s="4" t="str">
        <f ca="1">IFERROR(__xludf.DUMMYFUNCTION("REGEXREPLACE(F1833,""\D"", """")"),"#VALUE!")</f>
        <v>#VALUE!</v>
      </c>
    </row>
    <row r="1833" spans="1:9" ht="15.75" customHeight="1">
      <c r="A1833" s="1">
        <v>1832</v>
      </c>
      <c r="B1833" s="3">
        <v>1833</v>
      </c>
      <c r="C1833" s="3" t="s">
        <v>5248</v>
      </c>
      <c r="D1833" s="3" t="s">
        <v>5249</v>
      </c>
      <c r="E1833" s="3" t="s">
        <v>27</v>
      </c>
      <c r="F1833" s="3">
        <v>0</v>
      </c>
      <c r="I1833" s="4" t="str">
        <f ca="1">IFERROR(__xludf.DUMMYFUNCTION("REGEXREPLACE(F1834,""\D"", """")"),"#VALUE!")</f>
        <v>#VALUE!</v>
      </c>
    </row>
    <row r="1834" spans="1:9" ht="15.75" customHeight="1">
      <c r="A1834" s="1">
        <v>1833</v>
      </c>
      <c r="B1834" s="3">
        <v>1834</v>
      </c>
      <c r="C1834" s="3" t="s">
        <v>5250</v>
      </c>
      <c r="D1834" s="3" t="s">
        <v>5251</v>
      </c>
      <c r="E1834" s="3" t="s">
        <v>27</v>
      </c>
      <c r="F1834" s="3">
        <v>0</v>
      </c>
      <c r="I1834" s="4" t="str">
        <f ca="1">IFERROR(__xludf.DUMMYFUNCTION("REGEXREPLACE(F1835,""\D"", """")"),"#VALUE!")</f>
        <v>#VALUE!</v>
      </c>
    </row>
    <row r="1835" spans="1:9" ht="15.75" customHeight="1">
      <c r="A1835" s="1">
        <v>1834</v>
      </c>
      <c r="B1835" s="3">
        <v>1835</v>
      </c>
      <c r="C1835" s="3" t="s">
        <v>5252</v>
      </c>
      <c r="D1835" s="3" t="s">
        <v>5253</v>
      </c>
      <c r="E1835" s="3" t="s">
        <v>5254</v>
      </c>
      <c r="F1835" s="3" t="s">
        <v>1172</v>
      </c>
      <c r="G1835" s="3">
        <v>0</v>
      </c>
      <c r="H1835" s="3" t="s">
        <v>200</v>
      </c>
      <c r="I1835" s="4" t="str">
        <f ca="1">IFERROR(__xludf.DUMMYFUNCTION("REGEXREPLACE(F1836,""\D"", """")"),"26")</f>
        <v>26</v>
      </c>
    </row>
    <row r="1836" spans="1:9" ht="15.75" customHeight="1">
      <c r="A1836" s="1">
        <v>1835</v>
      </c>
      <c r="B1836" s="3">
        <v>1836</v>
      </c>
      <c r="C1836" s="3" t="s">
        <v>5255</v>
      </c>
      <c r="D1836" s="3" t="s">
        <v>5256</v>
      </c>
      <c r="E1836" s="3" t="s">
        <v>27</v>
      </c>
      <c r="F1836" s="3">
        <v>0</v>
      </c>
      <c r="I1836" s="4" t="str">
        <f ca="1">IFERROR(__xludf.DUMMYFUNCTION("REGEXREPLACE(F1837,""\D"", """")"),"#VALUE!")</f>
        <v>#VALUE!</v>
      </c>
    </row>
    <row r="1837" spans="1:9" ht="15.75" customHeight="1">
      <c r="A1837" s="1">
        <v>1836</v>
      </c>
      <c r="B1837" s="3">
        <v>1837</v>
      </c>
      <c r="C1837" s="3" t="s">
        <v>5257</v>
      </c>
      <c r="D1837" s="3" t="s">
        <v>5258</v>
      </c>
      <c r="E1837" s="3" t="s">
        <v>5259</v>
      </c>
      <c r="F1837" s="3" t="s">
        <v>61</v>
      </c>
      <c r="G1837" s="3">
        <v>0</v>
      </c>
      <c r="H1837" s="3" t="s">
        <v>62</v>
      </c>
      <c r="I1837" s="4" t="str">
        <f ca="1">IFERROR(__xludf.DUMMYFUNCTION("REGEXREPLACE(F1838,""\D"", """")"),"5")</f>
        <v>5</v>
      </c>
    </row>
    <row r="1838" spans="1:9" ht="15.75" customHeight="1">
      <c r="A1838" s="1">
        <v>1837</v>
      </c>
      <c r="B1838" s="3">
        <v>1838</v>
      </c>
      <c r="C1838" s="3" t="s">
        <v>5260</v>
      </c>
      <c r="D1838" s="3" t="s">
        <v>5261</v>
      </c>
      <c r="E1838" s="3" t="s">
        <v>3562</v>
      </c>
      <c r="F1838" s="3">
        <v>0</v>
      </c>
      <c r="I1838" s="4" t="str">
        <f ca="1">IFERROR(__xludf.DUMMYFUNCTION("REGEXREPLACE(F1839,""\D"", """")"),"#VALUE!")</f>
        <v>#VALUE!</v>
      </c>
    </row>
    <row r="1839" spans="1:9" ht="15.75" customHeight="1">
      <c r="A1839" s="1">
        <v>1838</v>
      </c>
      <c r="B1839" s="3">
        <v>1839</v>
      </c>
      <c r="C1839" s="3" t="s">
        <v>5262</v>
      </c>
      <c r="D1839" s="3" t="s">
        <v>5263</v>
      </c>
      <c r="E1839" s="3" t="s">
        <v>5264</v>
      </c>
      <c r="F1839" s="3" t="s">
        <v>339</v>
      </c>
      <c r="G1839" s="3">
        <v>17</v>
      </c>
      <c r="H1839" s="3" t="s">
        <v>513</v>
      </c>
      <c r="I1839" s="4" t="str">
        <f ca="1">IFERROR(__xludf.DUMMYFUNCTION("REGEXREPLACE(F1840,""\D"", """")"),"15")</f>
        <v>15</v>
      </c>
    </row>
    <row r="1840" spans="1:9" ht="15.75" customHeight="1">
      <c r="A1840" s="1">
        <v>1839</v>
      </c>
      <c r="B1840" s="3">
        <v>1840</v>
      </c>
      <c r="C1840" s="3" t="s">
        <v>5265</v>
      </c>
      <c r="D1840" s="3" t="s">
        <v>5266</v>
      </c>
      <c r="E1840" s="3" t="s">
        <v>5267</v>
      </c>
      <c r="F1840" s="3">
        <v>0</v>
      </c>
      <c r="I1840" s="4" t="str">
        <f ca="1">IFERROR(__xludf.DUMMYFUNCTION("REGEXREPLACE(F1841,""\D"", """")"),"#VALUE!")</f>
        <v>#VALUE!</v>
      </c>
    </row>
    <row r="1841" spans="1:9" ht="15.75" customHeight="1">
      <c r="A1841" s="1">
        <v>1840</v>
      </c>
      <c r="B1841" s="3">
        <v>1841</v>
      </c>
      <c r="C1841" s="3" t="s">
        <v>5268</v>
      </c>
      <c r="D1841" s="3" t="s">
        <v>5269</v>
      </c>
      <c r="E1841" s="3" t="s">
        <v>27</v>
      </c>
      <c r="F1841" s="3">
        <v>0</v>
      </c>
      <c r="I1841" s="4" t="str">
        <f ca="1">IFERROR(__xludf.DUMMYFUNCTION("REGEXREPLACE(F1842,""\D"", """")"),"#VALUE!")</f>
        <v>#VALUE!</v>
      </c>
    </row>
    <row r="1842" spans="1:9" ht="15.75" customHeight="1">
      <c r="A1842" s="1">
        <v>1841</v>
      </c>
      <c r="B1842" s="3">
        <v>1842</v>
      </c>
      <c r="C1842" s="3" t="s">
        <v>5270</v>
      </c>
      <c r="D1842" s="3" t="s">
        <v>5271</v>
      </c>
      <c r="E1842" s="3" t="s">
        <v>5272</v>
      </c>
      <c r="F1842" s="3" t="s">
        <v>655</v>
      </c>
      <c r="G1842" s="3">
        <v>6</v>
      </c>
      <c r="H1842" s="3" t="s">
        <v>200</v>
      </c>
      <c r="I1842" s="4" t="str">
        <f ca="1">IFERROR(__xludf.DUMMYFUNCTION("REGEXREPLACE(F1843,""\D"", """")"),"20")</f>
        <v>20</v>
      </c>
    </row>
    <row r="1843" spans="1:9" ht="15.75" customHeight="1">
      <c r="A1843" s="1">
        <v>1842</v>
      </c>
      <c r="B1843" s="3">
        <v>1843</v>
      </c>
      <c r="C1843" s="3" t="s">
        <v>5273</v>
      </c>
      <c r="D1843" s="3" t="s">
        <v>5274</v>
      </c>
      <c r="E1843" s="3" t="s">
        <v>5275</v>
      </c>
      <c r="F1843" s="3">
        <v>0</v>
      </c>
      <c r="I1843" s="4" t="str">
        <f ca="1">IFERROR(__xludf.DUMMYFUNCTION("REGEXREPLACE(F1844,""\D"", """")"),"#VALUE!")</f>
        <v>#VALUE!</v>
      </c>
    </row>
    <row r="1844" spans="1:9" ht="15.75" customHeight="1">
      <c r="A1844" s="1">
        <v>1843</v>
      </c>
      <c r="B1844" s="3">
        <v>1844</v>
      </c>
      <c r="C1844" s="3" t="s">
        <v>5276</v>
      </c>
      <c r="D1844" s="3" t="s">
        <v>5277</v>
      </c>
      <c r="E1844" s="3" t="s">
        <v>27</v>
      </c>
      <c r="F1844" s="3">
        <v>0</v>
      </c>
      <c r="I1844" s="4" t="str">
        <f ca="1">IFERROR(__xludf.DUMMYFUNCTION("REGEXREPLACE(F1845,""\D"", """")"),"#VALUE!")</f>
        <v>#VALUE!</v>
      </c>
    </row>
    <row r="1845" spans="1:9" ht="15.75" customHeight="1">
      <c r="A1845" s="1">
        <v>1844</v>
      </c>
      <c r="B1845" s="3">
        <v>1845</v>
      </c>
      <c r="C1845" s="3" t="s">
        <v>5278</v>
      </c>
      <c r="D1845" s="3" t="s">
        <v>5279</v>
      </c>
      <c r="E1845" s="3" t="s">
        <v>5280</v>
      </c>
      <c r="F1845" s="3" t="s">
        <v>364</v>
      </c>
      <c r="G1845" s="3">
        <v>12</v>
      </c>
      <c r="H1845" s="3" t="s">
        <v>139</v>
      </c>
      <c r="I1845" s="4" t="str">
        <f ca="1">IFERROR(__xludf.DUMMYFUNCTION("REGEXREPLACE(F1846,""\D"", """")"),"13")</f>
        <v>13</v>
      </c>
    </row>
    <row r="1846" spans="1:9" ht="15.75" customHeight="1">
      <c r="A1846" s="1">
        <v>1845</v>
      </c>
      <c r="B1846" s="3">
        <v>1846</v>
      </c>
      <c r="C1846" s="3" t="s">
        <v>5281</v>
      </c>
      <c r="D1846" s="3" t="s">
        <v>5282</v>
      </c>
      <c r="E1846" s="3" t="s">
        <v>5283</v>
      </c>
      <c r="F1846" s="3">
        <v>0</v>
      </c>
      <c r="I1846" s="4" t="str">
        <f ca="1">IFERROR(__xludf.DUMMYFUNCTION("REGEXREPLACE(F1847,""\D"", """")"),"#VALUE!")</f>
        <v>#VALUE!</v>
      </c>
    </row>
    <row r="1847" spans="1:9" ht="15.75" customHeight="1">
      <c r="A1847" s="1">
        <v>1846</v>
      </c>
      <c r="B1847" s="3">
        <v>1847</v>
      </c>
      <c r="C1847" s="3" t="s">
        <v>5284</v>
      </c>
      <c r="D1847" s="3" t="s">
        <v>5285</v>
      </c>
      <c r="E1847" s="3" t="s">
        <v>27</v>
      </c>
      <c r="F1847" s="3">
        <v>0</v>
      </c>
      <c r="I1847" s="4" t="str">
        <f ca="1">IFERROR(__xludf.DUMMYFUNCTION("REGEXREPLACE(F1848,""\D"", """")"),"#VALUE!")</f>
        <v>#VALUE!</v>
      </c>
    </row>
    <row r="1848" spans="1:9" ht="15.75" customHeight="1">
      <c r="A1848" s="1">
        <v>1847</v>
      </c>
      <c r="B1848" s="3">
        <v>1848</v>
      </c>
      <c r="C1848" s="3" t="s">
        <v>5286</v>
      </c>
      <c r="D1848" s="3" t="s">
        <v>5287</v>
      </c>
      <c r="E1848" s="3" t="s">
        <v>27</v>
      </c>
      <c r="F1848" s="3">
        <v>0</v>
      </c>
      <c r="I1848" s="4" t="str">
        <f ca="1">IFERROR(__xludf.DUMMYFUNCTION("REGEXREPLACE(F1849,""\D"", """")"),"#VALUE!")</f>
        <v>#VALUE!</v>
      </c>
    </row>
    <row r="1849" spans="1:9" ht="15.75" customHeight="1">
      <c r="A1849" s="1">
        <v>1848</v>
      </c>
      <c r="B1849" s="3">
        <v>1849</v>
      </c>
      <c r="C1849" s="3" t="s">
        <v>5288</v>
      </c>
      <c r="D1849" s="3" t="s">
        <v>5289</v>
      </c>
      <c r="E1849" s="3" t="s">
        <v>5290</v>
      </c>
      <c r="F1849" s="3">
        <v>0</v>
      </c>
      <c r="I1849" s="4" t="str">
        <f ca="1">IFERROR(__xludf.DUMMYFUNCTION("REGEXREPLACE(F1850,""\D"", """")"),"#VALUE!")</f>
        <v>#VALUE!</v>
      </c>
    </row>
    <row r="1850" spans="1:9" ht="15.75" customHeight="1">
      <c r="A1850" s="1">
        <v>1849</v>
      </c>
      <c r="B1850" s="3">
        <v>1850</v>
      </c>
      <c r="C1850" s="3" t="s">
        <v>5291</v>
      </c>
      <c r="D1850" s="3" t="s">
        <v>5292</v>
      </c>
      <c r="E1850" s="3" t="s">
        <v>27</v>
      </c>
      <c r="F1850" s="3">
        <v>0</v>
      </c>
      <c r="I1850" s="4" t="str">
        <f ca="1">IFERROR(__xludf.DUMMYFUNCTION("REGEXREPLACE(F1851,""\D"", """")"),"#VALUE!")</f>
        <v>#VALUE!</v>
      </c>
    </row>
    <row r="1851" spans="1:9" ht="15.75" customHeight="1">
      <c r="A1851" s="1">
        <v>1850</v>
      </c>
      <c r="B1851" s="3">
        <v>1851</v>
      </c>
      <c r="C1851" s="3" t="s">
        <v>5293</v>
      </c>
      <c r="D1851" s="3" t="s">
        <v>5294</v>
      </c>
      <c r="E1851" s="3" t="s">
        <v>5295</v>
      </c>
      <c r="F1851" s="3" t="s">
        <v>44</v>
      </c>
      <c r="G1851" s="3">
        <v>4</v>
      </c>
      <c r="H1851" s="3" t="s">
        <v>97</v>
      </c>
      <c r="I1851" s="4" t="str">
        <f ca="1">IFERROR(__xludf.DUMMYFUNCTION("REGEXREPLACE(F1852,""\D"", """")"),"12")</f>
        <v>12</v>
      </c>
    </row>
    <row r="1852" spans="1:9" ht="15.75" customHeight="1">
      <c r="A1852" s="1">
        <v>1851</v>
      </c>
      <c r="B1852" s="3">
        <v>1852</v>
      </c>
      <c r="C1852" s="3" t="s">
        <v>5296</v>
      </c>
      <c r="D1852" s="3" t="s">
        <v>5297</v>
      </c>
      <c r="E1852" s="3" t="s">
        <v>5298</v>
      </c>
      <c r="F1852" s="3">
        <v>0</v>
      </c>
      <c r="I1852" s="4" t="str">
        <f ca="1">IFERROR(__xludf.DUMMYFUNCTION("REGEXREPLACE(F1853,""\D"", """")"),"#VALUE!")</f>
        <v>#VALUE!</v>
      </c>
    </row>
    <row r="1853" spans="1:9" ht="15.75" customHeight="1">
      <c r="A1853" s="1">
        <v>1852</v>
      </c>
      <c r="B1853" s="3">
        <v>1853</v>
      </c>
      <c r="C1853" s="3" t="s">
        <v>5299</v>
      </c>
      <c r="D1853" s="3" t="s">
        <v>5300</v>
      </c>
      <c r="E1853" s="3" t="s">
        <v>5301</v>
      </c>
      <c r="F1853" s="3" t="s">
        <v>5302</v>
      </c>
      <c r="G1853" s="3">
        <v>0</v>
      </c>
      <c r="H1853" s="3" t="s">
        <v>3377</v>
      </c>
      <c r="I1853" s="4" t="str">
        <f ca="1">IFERROR(__xludf.DUMMYFUNCTION("REGEXREPLACE(F1854,""\D"", """")"),"49")</f>
        <v>49</v>
      </c>
    </row>
    <row r="1854" spans="1:9" ht="15.75" customHeight="1">
      <c r="A1854" s="1">
        <v>1853</v>
      </c>
      <c r="B1854" s="3">
        <v>1854</v>
      </c>
      <c r="C1854" s="3" t="s">
        <v>5303</v>
      </c>
      <c r="D1854" s="3" t="s">
        <v>5304</v>
      </c>
      <c r="E1854" s="3" t="s">
        <v>5305</v>
      </c>
      <c r="F1854" s="3">
        <v>0</v>
      </c>
      <c r="I1854" s="4" t="str">
        <f ca="1">IFERROR(__xludf.DUMMYFUNCTION("REGEXREPLACE(F1855,""\D"", """")"),"#VALUE!")</f>
        <v>#VALUE!</v>
      </c>
    </row>
    <row r="1855" spans="1:9" ht="15.75" customHeight="1">
      <c r="A1855" s="1">
        <v>1854</v>
      </c>
      <c r="B1855" s="3">
        <v>1855</v>
      </c>
      <c r="C1855" s="3" t="s">
        <v>5306</v>
      </c>
      <c r="D1855" s="3" t="s">
        <v>5307</v>
      </c>
      <c r="E1855" s="3" t="s">
        <v>5308</v>
      </c>
      <c r="F1855" s="3">
        <v>0</v>
      </c>
      <c r="I1855" s="4" t="str">
        <f ca="1">IFERROR(__xludf.DUMMYFUNCTION("REGEXREPLACE(F1856,""\D"", """")"),"#VALUE!")</f>
        <v>#VALUE!</v>
      </c>
    </row>
    <row r="1856" spans="1:9" ht="15.75" customHeight="1">
      <c r="A1856" s="1">
        <v>1855</v>
      </c>
      <c r="B1856" s="3">
        <v>1856</v>
      </c>
      <c r="C1856" s="3" t="s">
        <v>5309</v>
      </c>
      <c r="D1856" s="3" t="s">
        <v>5310</v>
      </c>
      <c r="E1856" s="3" t="s">
        <v>5311</v>
      </c>
      <c r="F1856" s="3">
        <v>0</v>
      </c>
      <c r="I1856" s="4" t="str">
        <f ca="1">IFERROR(__xludf.DUMMYFUNCTION("REGEXREPLACE(F1857,""\D"", """")"),"#VALUE!")</f>
        <v>#VALUE!</v>
      </c>
    </row>
    <row r="1857" spans="1:9" ht="15.75" customHeight="1">
      <c r="A1857" s="1">
        <v>1856</v>
      </c>
      <c r="B1857" s="3">
        <v>1857</v>
      </c>
      <c r="C1857" s="3" t="s">
        <v>5312</v>
      </c>
      <c r="D1857" s="3" t="s">
        <v>5313</v>
      </c>
      <c r="E1857" s="3" t="s">
        <v>27</v>
      </c>
      <c r="F1857" s="3">
        <v>0</v>
      </c>
      <c r="I1857" s="4" t="str">
        <f ca="1">IFERROR(__xludf.DUMMYFUNCTION("REGEXREPLACE(F1858,""\D"", """")"),"#VALUE!")</f>
        <v>#VALUE!</v>
      </c>
    </row>
    <row r="1858" spans="1:9" ht="15.75" customHeight="1">
      <c r="A1858" s="1">
        <v>1857</v>
      </c>
      <c r="B1858" s="3">
        <v>1858</v>
      </c>
      <c r="C1858" s="3" t="s">
        <v>5314</v>
      </c>
      <c r="D1858" s="3" t="s">
        <v>5315</v>
      </c>
      <c r="E1858" s="3" t="s">
        <v>5316</v>
      </c>
      <c r="F1858" s="3" t="s">
        <v>317</v>
      </c>
      <c r="G1858" s="3">
        <v>1</v>
      </c>
      <c r="H1858" s="3" t="s">
        <v>72</v>
      </c>
      <c r="I1858" s="4" t="str">
        <f ca="1">IFERROR(__xludf.DUMMYFUNCTION("REGEXREPLACE(F1859,""\D"", """")"),"8")</f>
        <v>8</v>
      </c>
    </row>
    <row r="1859" spans="1:9" ht="15.75" customHeight="1">
      <c r="A1859" s="1">
        <v>1858</v>
      </c>
      <c r="B1859" s="3">
        <v>1859</v>
      </c>
      <c r="C1859" s="3" t="s">
        <v>5317</v>
      </c>
      <c r="D1859" s="3" t="s">
        <v>5318</v>
      </c>
      <c r="E1859" s="3" t="s">
        <v>27</v>
      </c>
      <c r="F1859" s="3">
        <v>0</v>
      </c>
      <c r="I1859" s="4" t="str">
        <f ca="1">IFERROR(__xludf.DUMMYFUNCTION("REGEXREPLACE(F1860,""\D"", """")"),"#VALUE!")</f>
        <v>#VALUE!</v>
      </c>
    </row>
    <row r="1860" spans="1:9" ht="15.75" customHeight="1">
      <c r="A1860" s="1">
        <v>1859</v>
      </c>
      <c r="B1860" s="3">
        <v>1860</v>
      </c>
      <c r="C1860" s="3" t="s">
        <v>5319</v>
      </c>
      <c r="D1860" s="3" t="s">
        <v>5320</v>
      </c>
      <c r="E1860" s="3" t="s">
        <v>27</v>
      </c>
      <c r="F1860" s="3">
        <v>0</v>
      </c>
      <c r="I1860" s="4" t="str">
        <f ca="1">IFERROR(__xludf.DUMMYFUNCTION("REGEXREPLACE(F1861,""\D"", """")"),"#VALUE!")</f>
        <v>#VALUE!</v>
      </c>
    </row>
    <row r="1861" spans="1:9" ht="15.75" customHeight="1">
      <c r="A1861" s="1">
        <v>1860</v>
      </c>
      <c r="B1861" s="3">
        <v>1861</v>
      </c>
      <c r="C1861" s="3" t="s">
        <v>5321</v>
      </c>
      <c r="D1861" s="3" t="s">
        <v>5322</v>
      </c>
      <c r="E1861" s="3" t="s">
        <v>27</v>
      </c>
      <c r="F1861" s="3">
        <v>0</v>
      </c>
      <c r="I1861" s="4" t="str">
        <f ca="1">IFERROR(__xludf.DUMMYFUNCTION("REGEXREPLACE(F1862,""\D"", """")"),"#VALUE!")</f>
        <v>#VALUE!</v>
      </c>
    </row>
    <row r="1862" spans="1:9" ht="15.75" customHeight="1">
      <c r="A1862" s="1">
        <v>1861</v>
      </c>
      <c r="B1862" s="3">
        <v>1862</v>
      </c>
      <c r="C1862" s="3" t="s">
        <v>5323</v>
      </c>
      <c r="D1862" s="3" t="s">
        <v>5324</v>
      </c>
      <c r="E1862" s="3" t="s">
        <v>27</v>
      </c>
      <c r="F1862" s="3">
        <v>0</v>
      </c>
      <c r="I1862" s="4" t="str">
        <f ca="1">IFERROR(__xludf.DUMMYFUNCTION("REGEXREPLACE(F1863,""\D"", """")"),"#VALUE!")</f>
        <v>#VALUE!</v>
      </c>
    </row>
    <row r="1863" spans="1:9" ht="15.75" customHeight="1">
      <c r="A1863" s="1">
        <v>1862</v>
      </c>
      <c r="B1863" s="3">
        <v>1863</v>
      </c>
      <c r="C1863" s="3" t="s">
        <v>5325</v>
      </c>
      <c r="D1863" s="3" t="s">
        <v>5326</v>
      </c>
      <c r="E1863" s="3" t="s">
        <v>5327</v>
      </c>
      <c r="F1863" s="3" t="s">
        <v>19</v>
      </c>
      <c r="G1863" s="3">
        <v>0</v>
      </c>
      <c r="H1863" s="3" t="s">
        <v>89</v>
      </c>
      <c r="I1863" s="4" t="str">
        <f ca="1">IFERROR(__xludf.DUMMYFUNCTION("REGEXREPLACE(F1864,""\D"", """")"),"7")</f>
        <v>7</v>
      </c>
    </row>
    <row r="1864" spans="1:9" ht="15.75" customHeight="1">
      <c r="A1864" s="1">
        <v>1863</v>
      </c>
      <c r="B1864" s="3">
        <v>1864</v>
      </c>
      <c r="C1864" s="3" t="s">
        <v>5328</v>
      </c>
      <c r="D1864" s="3" t="s">
        <v>5329</v>
      </c>
      <c r="E1864" s="3" t="s">
        <v>5330</v>
      </c>
      <c r="F1864" s="3" t="s">
        <v>457</v>
      </c>
      <c r="G1864" s="3">
        <v>8</v>
      </c>
      <c r="H1864" s="3" t="s">
        <v>1071</v>
      </c>
      <c r="I1864" s="4" t="str">
        <f ca="1">IFERROR(__xludf.DUMMYFUNCTION("REGEXREPLACE(F1865,""\D"", """")"),"16")</f>
        <v>16</v>
      </c>
    </row>
    <row r="1865" spans="1:9" ht="15.75" customHeight="1">
      <c r="A1865" s="1">
        <v>1864</v>
      </c>
      <c r="B1865" s="3">
        <v>1865</v>
      </c>
      <c r="C1865" s="3" t="s">
        <v>5331</v>
      </c>
      <c r="D1865" s="3" t="s">
        <v>5332</v>
      </c>
      <c r="E1865" s="3" t="s">
        <v>5333</v>
      </c>
      <c r="F1865" s="3">
        <v>0</v>
      </c>
      <c r="I1865" s="4" t="str">
        <f ca="1">IFERROR(__xludf.DUMMYFUNCTION("REGEXREPLACE(F1866,""\D"", """")"),"#VALUE!")</f>
        <v>#VALUE!</v>
      </c>
    </row>
    <row r="1866" spans="1:9" ht="15.75" customHeight="1">
      <c r="A1866" s="1">
        <v>1865</v>
      </c>
      <c r="B1866" s="3">
        <v>1866</v>
      </c>
      <c r="C1866" s="3" t="s">
        <v>5334</v>
      </c>
      <c r="D1866" s="3" t="s">
        <v>5335</v>
      </c>
      <c r="E1866" s="3" t="s">
        <v>5336</v>
      </c>
      <c r="F1866" s="3" t="s">
        <v>765</v>
      </c>
      <c r="G1866" s="3">
        <v>1</v>
      </c>
      <c r="H1866" s="3" t="s">
        <v>57</v>
      </c>
      <c r="I1866" s="4" t="str">
        <f ca="1">IFERROR(__xludf.DUMMYFUNCTION("REGEXREPLACE(F1867,""\D"", """")"),"10")</f>
        <v>10</v>
      </c>
    </row>
    <row r="1867" spans="1:9" ht="15.75" customHeight="1">
      <c r="A1867" s="1">
        <v>1866</v>
      </c>
      <c r="B1867" s="3">
        <v>1867</v>
      </c>
      <c r="C1867" s="3" t="s">
        <v>5337</v>
      </c>
      <c r="D1867" s="3" t="s">
        <v>5338</v>
      </c>
      <c r="E1867" s="3" t="s">
        <v>5339</v>
      </c>
      <c r="F1867" s="3">
        <v>0</v>
      </c>
      <c r="I1867" s="4" t="str">
        <f ca="1">IFERROR(__xludf.DUMMYFUNCTION("REGEXREPLACE(F1868,""\D"", """")"),"#VALUE!")</f>
        <v>#VALUE!</v>
      </c>
    </row>
    <row r="1868" spans="1:9" ht="15.75" customHeight="1">
      <c r="A1868" s="1">
        <v>1867</v>
      </c>
      <c r="B1868" s="3">
        <v>1868</v>
      </c>
      <c r="C1868" s="3" t="s">
        <v>5340</v>
      </c>
      <c r="D1868" s="3" t="s">
        <v>5341</v>
      </c>
      <c r="E1868" s="3" t="s">
        <v>5342</v>
      </c>
      <c r="F1868" s="3" t="s">
        <v>675</v>
      </c>
      <c r="G1868" s="3">
        <v>0</v>
      </c>
      <c r="H1868" s="3" t="s">
        <v>892</v>
      </c>
      <c r="I1868" s="4" t="str">
        <f ca="1">IFERROR(__xludf.DUMMYFUNCTION("REGEXREPLACE(F1869,""\D"", """")"),"2")</f>
        <v>2</v>
      </c>
    </row>
    <row r="1869" spans="1:9" ht="15.75" customHeight="1">
      <c r="A1869" s="1">
        <v>1868</v>
      </c>
      <c r="B1869" s="3">
        <v>1869</v>
      </c>
      <c r="C1869" s="3" t="s">
        <v>5343</v>
      </c>
      <c r="D1869" s="3" t="s">
        <v>5344</v>
      </c>
      <c r="E1869" s="3" t="s">
        <v>27</v>
      </c>
      <c r="F1869" s="3">
        <v>0</v>
      </c>
      <c r="I1869" s="4" t="str">
        <f ca="1">IFERROR(__xludf.DUMMYFUNCTION("REGEXREPLACE(F1870,""\D"", """")"),"#VALUE!")</f>
        <v>#VALUE!</v>
      </c>
    </row>
    <row r="1870" spans="1:9" ht="15.75" customHeight="1">
      <c r="A1870" s="1">
        <v>1869</v>
      </c>
      <c r="B1870" s="3">
        <v>1870</v>
      </c>
      <c r="C1870" s="3" t="s">
        <v>5345</v>
      </c>
      <c r="D1870" s="3" t="s">
        <v>5346</v>
      </c>
      <c r="E1870" s="3" t="s">
        <v>5347</v>
      </c>
      <c r="F1870" s="3" t="s">
        <v>1805</v>
      </c>
      <c r="G1870" s="3">
        <v>49</v>
      </c>
      <c r="H1870" s="3" t="s">
        <v>1766</v>
      </c>
      <c r="I1870" s="4" t="str">
        <f ca="1">IFERROR(__xludf.DUMMYFUNCTION("REGEXREPLACE(F1871,""\D"", """")"),"21")</f>
        <v>21</v>
      </c>
    </row>
    <row r="1871" spans="1:9" ht="15.75" customHeight="1">
      <c r="A1871" s="1">
        <v>1870</v>
      </c>
      <c r="B1871" s="3">
        <v>1871</v>
      </c>
      <c r="C1871" s="3" t="s">
        <v>5348</v>
      </c>
      <c r="D1871" s="3" t="s">
        <v>5349</v>
      </c>
      <c r="E1871" s="3" t="s">
        <v>27</v>
      </c>
      <c r="F1871" s="3">
        <v>0</v>
      </c>
      <c r="I1871" s="4" t="str">
        <f ca="1">IFERROR(__xludf.DUMMYFUNCTION("REGEXREPLACE(F1872,""\D"", """")"),"#VALUE!")</f>
        <v>#VALUE!</v>
      </c>
    </row>
    <row r="1872" spans="1:9" ht="15.75" customHeight="1">
      <c r="A1872" s="1">
        <v>1871</v>
      </c>
      <c r="B1872" s="3">
        <v>1872</v>
      </c>
      <c r="C1872" s="3" t="s">
        <v>5350</v>
      </c>
      <c r="D1872" s="3" t="s">
        <v>5351</v>
      </c>
      <c r="E1872" s="3" t="s">
        <v>5352</v>
      </c>
      <c r="F1872" s="3" t="s">
        <v>88</v>
      </c>
      <c r="G1872" s="3">
        <v>10</v>
      </c>
      <c r="H1872" s="3" t="s">
        <v>715</v>
      </c>
      <c r="I1872" s="4" t="str">
        <f ca="1">IFERROR(__xludf.DUMMYFUNCTION("REGEXREPLACE(F1873,""\D"", """")"),"4")</f>
        <v>4</v>
      </c>
    </row>
    <row r="1873" spans="1:9" ht="15.75" customHeight="1">
      <c r="A1873" s="1">
        <v>1872</v>
      </c>
      <c r="B1873" s="3">
        <v>1873</v>
      </c>
      <c r="C1873" s="3" t="s">
        <v>5353</v>
      </c>
      <c r="D1873" s="3" t="s">
        <v>5354</v>
      </c>
      <c r="E1873" s="3" t="s">
        <v>27</v>
      </c>
      <c r="F1873" s="3">
        <v>0</v>
      </c>
      <c r="I1873" s="4" t="str">
        <f ca="1">IFERROR(__xludf.DUMMYFUNCTION("REGEXREPLACE(F1874,""\D"", """")"),"#VALUE!")</f>
        <v>#VALUE!</v>
      </c>
    </row>
    <row r="1874" spans="1:9" ht="15.75" customHeight="1">
      <c r="A1874" s="1">
        <v>1873</v>
      </c>
      <c r="B1874" s="3">
        <v>1874</v>
      </c>
      <c r="C1874" s="3" t="s">
        <v>5355</v>
      </c>
      <c r="D1874" s="3" t="s">
        <v>5356</v>
      </c>
      <c r="E1874" s="3" t="s">
        <v>5357</v>
      </c>
      <c r="F1874" s="3" t="s">
        <v>812</v>
      </c>
      <c r="G1874" s="3">
        <v>4</v>
      </c>
      <c r="H1874" s="3" t="s">
        <v>422</v>
      </c>
      <c r="I1874" s="4" t="str">
        <f ca="1">IFERROR(__xludf.DUMMYFUNCTION("REGEXREPLACE(F1875,""\D"", """")"),"11")</f>
        <v>11</v>
      </c>
    </row>
    <row r="1875" spans="1:9" ht="15.75" customHeight="1">
      <c r="A1875" s="1">
        <v>1874</v>
      </c>
      <c r="B1875" s="3">
        <v>1875</v>
      </c>
      <c r="C1875" s="3" t="s">
        <v>5358</v>
      </c>
      <c r="D1875" s="3" t="s">
        <v>5359</v>
      </c>
      <c r="E1875" s="3" t="s">
        <v>5360</v>
      </c>
      <c r="F1875" s="3" t="s">
        <v>812</v>
      </c>
      <c r="G1875" s="3">
        <v>3</v>
      </c>
      <c r="H1875" s="3" t="s">
        <v>715</v>
      </c>
      <c r="I1875" s="4" t="str">
        <f ca="1">IFERROR(__xludf.DUMMYFUNCTION("REGEXREPLACE(F1876,""\D"", """")"),"11")</f>
        <v>11</v>
      </c>
    </row>
    <row r="1876" spans="1:9" ht="15.75" customHeight="1">
      <c r="A1876" s="1">
        <v>1875</v>
      </c>
      <c r="B1876" s="3">
        <v>1876</v>
      </c>
      <c r="C1876" s="3" t="s">
        <v>5361</v>
      </c>
      <c r="D1876" s="3" t="s">
        <v>5362</v>
      </c>
      <c r="E1876" s="3" t="s">
        <v>27</v>
      </c>
      <c r="F1876" s="3">
        <v>0</v>
      </c>
      <c r="I1876" s="4" t="str">
        <f ca="1">IFERROR(__xludf.DUMMYFUNCTION("REGEXREPLACE(F1877,""\D"", """")"),"#VALUE!")</f>
        <v>#VALUE!</v>
      </c>
    </row>
    <row r="1877" spans="1:9" ht="15.75" customHeight="1">
      <c r="A1877" s="1">
        <v>1876</v>
      </c>
      <c r="B1877" s="3">
        <v>1877</v>
      </c>
      <c r="C1877" s="3" t="s">
        <v>5363</v>
      </c>
      <c r="D1877" s="3" t="s">
        <v>5364</v>
      </c>
      <c r="E1877" s="3" t="s">
        <v>5365</v>
      </c>
      <c r="F1877" s="3" t="s">
        <v>11</v>
      </c>
      <c r="G1877" s="3">
        <v>12</v>
      </c>
      <c r="H1877" s="3" t="s">
        <v>422</v>
      </c>
      <c r="I1877" s="4" t="str">
        <f ca="1">IFERROR(__xludf.DUMMYFUNCTION("REGEXREPLACE(F1878,""\D"", """")"),"3")</f>
        <v>3</v>
      </c>
    </row>
    <row r="1878" spans="1:9" ht="15.75" customHeight="1">
      <c r="A1878" s="1">
        <v>1877</v>
      </c>
      <c r="B1878" s="3">
        <v>1878</v>
      </c>
      <c r="C1878" s="3" t="s">
        <v>5366</v>
      </c>
      <c r="D1878" s="3" t="s">
        <v>5367</v>
      </c>
      <c r="E1878" s="3" t="s">
        <v>5368</v>
      </c>
      <c r="F1878" s="3" t="s">
        <v>11</v>
      </c>
      <c r="G1878" s="3">
        <v>0</v>
      </c>
      <c r="H1878" s="3" t="s">
        <v>35</v>
      </c>
      <c r="I1878" s="4" t="str">
        <f ca="1">IFERROR(__xludf.DUMMYFUNCTION("REGEXREPLACE(F1879,""\D"", """")"),"3")</f>
        <v>3</v>
      </c>
    </row>
    <row r="1879" spans="1:9" ht="15.75" customHeight="1">
      <c r="A1879" s="1">
        <v>1878</v>
      </c>
      <c r="B1879" s="3">
        <v>1879</v>
      </c>
      <c r="C1879" s="3" t="s">
        <v>5369</v>
      </c>
      <c r="D1879" s="3" t="s">
        <v>5370</v>
      </c>
      <c r="E1879" s="3" t="s">
        <v>27</v>
      </c>
      <c r="F1879" s="3">
        <v>0</v>
      </c>
      <c r="I1879" s="4" t="str">
        <f ca="1">IFERROR(__xludf.DUMMYFUNCTION("REGEXREPLACE(F1880,""\D"", """")"),"#VALUE!")</f>
        <v>#VALUE!</v>
      </c>
    </row>
    <row r="1880" spans="1:9" ht="15.75" customHeight="1">
      <c r="A1880" s="1">
        <v>1879</v>
      </c>
      <c r="B1880" s="3">
        <v>1880</v>
      </c>
      <c r="C1880" s="3" t="s">
        <v>5371</v>
      </c>
      <c r="D1880" s="3" t="s">
        <v>5372</v>
      </c>
      <c r="E1880" s="3" t="s">
        <v>27</v>
      </c>
      <c r="F1880" s="3">
        <v>0</v>
      </c>
      <c r="I1880" s="4" t="str">
        <f ca="1">IFERROR(__xludf.DUMMYFUNCTION("REGEXREPLACE(F1881,""\D"", """")"),"#VALUE!")</f>
        <v>#VALUE!</v>
      </c>
    </row>
    <row r="1881" spans="1:9" ht="15.75" customHeight="1">
      <c r="A1881" s="1">
        <v>1880</v>
      </c>
      <c r="B1881" s="3">
        <v>1881</v>
      </c>
      <c r="C1881" s="3" t="s">
        <v>5373</v>
      </c>
      <c r="D1881" s="3" t="s">
        <v>5374</v>
      </c>
      <c r="E1881" s="3" t="s">
        <v>5375</v>
      </c>
      <c r="F1881" s="3" t="s">
        <v>96</v>
      </c>
      <c r="G1881" s="3">
        <v>2</v>
      </c>
      <c r="H1881" s="3" t="s">
        <v>57</v>
      </c>
      <c r="I1881" s="4" t="str">
        <f ca="1">IFERROR(__xludf.DUMMYFUNCTION("REGEXREPLACE(F1882,""\D"", """")"),"9")</f>
        <v>9</v>
      </c>
    </row>
    <row r="1882" spans="1:9" ht="15.75" customHeight="1">
      <c r="A1882" s="1">
        <v>1881</v>
      </c>
      <c r="B1882" s="3">
        <v>1882</v>
      </c>
      <c r="C1882" s="3" t="s">
        <v>5376</v>
      </c>
      <c r="D1882" s="3" t="s">
        <v>5377</v>
      </c>
      <c r="E1882" s="3" t="s">
        <v>5378</v>
      </c>
      <c r="F1882" s="3">
        <v>0</v>
      </c>
      <c r="I1882" s="4" t="str">
        <f ca="1">IFERROR(__xludf.DUMMYFUNCTION("REGEXREPLACE(F1883,""\D"", """")"),"#VALUE!")</f>
        <v>#VALUE!</v>
      </c>
    </row>
    <row r="1883" spans="1:9" ht="15.75" customHeight="1">
      <c r="A1883" s="1">
        <v>1882</v>
      </c>
      <c r="B1883" s="3">
        <v>1883</v>
      </c>
      <c r="C1883" s="3" t="s">
        <v>5379</v>
      </c>
      <c r="D1883" s="3" t="s">
        <v>5380</v>
      </c>
      <c r="E1883" s="3" t="s">
        <v>27</v>
      </c>
      <c r="F1883" s="3">
        <v>0</v>
      </c>
      <c r="I1883" s="4" t="str">
        <f ca="1">IFERROR(__xludf.DUMMYFUNCTION("REGEXREPLACE(F1884,""\D"", """")"),"#VALUE!")</f>
        <v>#VALUE!</v>
      </c>
    </row>
    <row r="1884" spans="1:9" ht="15.75" customHeight="1">
      <c r="A1884" s="1">
        <v>1883</v>
      </c>
      <c r="B1884" s="3">
        <v>1884</v>
      </c>
      <c r="C1884" s="3" t="s">
        <v>5381</v>
      </c>
      <c r="D1884" s="3" t="s">
        <v>5382</v>
      </c>
      <c r="E1884" s="3" t="s">
        <v>5383</v>
      </c>
      <c r="F1884" s="3" t="s">
        <v>317</v>
      </c>
      <c r="G1884" s="3">
        <v>28</v>
      </c>
      <c r="H1884" s="3" t="s">
        <v>2152</v>
      </c>
      <c r="I1884" s="4" t="str">
        <f ca="1">IFERROR(__xludf.DUMMYFUNCTION("REGEXREPLACE(F1885,""\D"", """")"),"8")</f>
        <v>8</v>
      </c>
    </row>
    <row r="1885" spans="1:9" ht="15.75" customHeight="1">
      <c r="A1885" s="1">
        <v>1884</v>
      </c>
      <c r="B1885" s="3">
        <v>1885</v>
      </c>
      <c r="C1885" s="3" t="s">
        <v>5384</v>
      </c>
      <c r="D1885" s="3" t="s">
        <v>5385</v>
      </c>
      <c r="E1885" s="3" t="s">
        <v>27</v>
      </c>
      <c r="F1885" s="3">
        <v>0</v>
      </c>
      <c r="I1885" s="4" t="str">
        <f ca="1">IFERROR(__xludf.DUMMYFUNCTION("REGEXREPLACE(F1886,""\D"", """")"),"#VALUE!")</f>
        <v>#VALUE!</v>
      </c>
    </row>
    <row r="1886" spans="1:9" ht="15.75" customHeight="1">
      <c r="A1886" s="1">
        <v>1885</v>
      </c>
      <c r="B1886" s="3">
        <v>1886</v>
      </c>
      <c r="C1886" s="3" t="s">
        <v>5386</v>
      </c>
      <c r="D1886" s="3" t="s">
        <v>5387</v>
      </c>
      <c r="E1886" s="3" t="s">
        <v>27</v>
      </c>
      <c r="F1886" s="3">
        <v>0</v>
      </c>
      <c r="I1886" s="4" t="str">
        <f ca="1">IFERROR(__xludf.DUMMYFUNCTION("REGEXREPLACE(F1887,""\D"", """")"),"#VALUE!")</f>
        <v>#VALUE!</v>
      </c>
    </row>
    <row r="1887" spans="1:9" ht="15.75" customHeight="1">
      <c r="A1887" s="1">
        <v>1886</v>
      </c>
      <c r="B1887" s="3">
        <v>1887</v>
      </c>
      <c r="C1887" s="3" t="s">
        <v>5388</v>
      </c>
      <c r="D1887" s="3" t="s">
        <v>5389</v>
      </c>
      <c r="E1887" s="3" t="s">
        <v>27</v>
      </c>
      <c r="F1887" s="3">
        <v>0</v>
      </c>
      <c r="I1887" s="4" t="str">
        <f ca="1">IFERROR(__xludf.DUMMYFUNCTION("REGEXREPLACE(F1888,""\D"", """")"),"#VALUE!")</f>
        <v>#VALUE!</v>
      </c>
    </row>
    <row r="1888" spans="1:9" ht="15.75" customHeight="1">
      <c r="A1888" s="1">
        <v>1887</v>
      </c>
      <c r="B1888" s="3">
        <v>1888</v>
      </c>
      <c r="C1888" s="3" t="s">
        <v>5390</v>
      </c>
      <c r="D1888" s="3" t="s">
        <v>5391</v>
      </c>
      <c r="E1888" s="3" t="s">
        <v>5392</v>
      </c>
      <c r="F1888" s="3" t="s">
        <v>61</v>
      </c>
      <c r="G1888" s="3">
        <v>4</v>
      </c>
      <c r="H1888" s="3" t="s">
        <v>72</v>
      </c>
      <c r="I1888" s="4" t="str">
        <f ca="1">IFERROR(__xludf.DUMMYFUNCTION("REGEXREPLACE(F1889,""\D"", """")"),"5")</f>
        <v>5</v>
      </c>
    </row>
    <row r="1889" spans="1:9" ht="15.75" customHeight="1">
      <c r="A1889" s="1">
        <v>1888</v>
      </c>
      <c r="B1889" s="3">
        <v>1889</v>
      </c>
      <c r="C1889" s="3" t="s">
        <v>5393</v>
      </c>
      <c r="D1889" s="3" t="s">
        <v>5394</v>
      </c>
      <c r="E1889" s="3" t="s">
        <v>27</v>
      </c>
      <c r="F1889" s="3">
        <v>0</v>
      </c>
      <c r="I1889" s="4" t="str">
        <f ca="1">IFERROR(__xludf.DUMMYFUNCTION("REGEXREPLACE(F1890,""\D"", """")"),"#VALUE!")</f>
        <v>#VALUE!</v>
      </c>
    </row>
    <row r="1890" spans="1:9" ht="15.75" customHeight="1">
      <c r="A1890" s="1">
        <v>1889</v>
      </c>
      <c r="B1890" s="3">
        <v>1890</v>
      </c>
      <c r="C1890" s="3" t="s">
        <v>5395</v>
      </c>
      <c r="D1890" s="3" t="s">
        <v>5396</v>
      </c>
      <c r="E1890" s="3" t="s">
        <v>27</v>
      </c>
      <c r="F1890" s="3">
        <v>0</v>
      </c>
      <c r="I1890" s="4" t="str">
        <f ca="1">IFERROR(__xludf.DUMMYFUNCTION("REGEXREPLACE(F1891,""\D"", """")"),"#VALUE!")</f>
        <v>#VALUE!</v>
      </c>
    </row>
    <row r="1891" spans="1:9" ht="15.75" customHeight="1">
      <c r="A1891" s="1">
        <v>1890</v>
      </c>
      <c r="B1891" s="3">
        <v>1891</v>
      </c>
      <c r="C1891" s="3" t="s">
        <v>5397</v>
      </c>
      <c r="D1891" s="3" t="s">
        <v>5398</v>
      </c>
      <c r="E1891" s="3" t="s">
        <v>27</v>
      </c>
      <c r="F1891" s="3">
        <v>0</v>
      </c>
      <c r="I1891" s="4" t="str">
        <f ca="1">IFERROR(__xludf.DUMMYFUNCTION("REGEXREPLACE(F1892,""\D"", """")"),"#VALUE!")</f>
        <v>#VALUE!</v>
      </c>
    </row>
    <row r="1892" spans="1:9" ht="15.75" customHeight="1">
      <c r="A1892" s="1">
        <v>1891</v>
      </c>
      <c r="B1892" s="3">
        <v>1892</v>
      </c>
      <c r="C1892" s="3" t="s">
        <v>5399</v>
      </c>
      <c r="D1892" s="3" t="s">
        <v>5400</v>
      </c>
      <c r="E1892" s="3" t="s">
        <v>5401</v>
      </c>
      <c r="F1892" s="3">
        <v>0</v>
      </c>
      <c r="I1892" s="4" t="str">
        <f ca="1">IFERROR(__xludf.DUMMYFUNCTION("REGEXREPLACE(F1893,""\D"", """")"),"#VALUE!")</f>
        <v>#VALUE!</v>
      </c>
    </row>
    <row r="1893" spans="1:9" ht="15.75" customHeight="1">
      <c r="A1893" s="1">
        <v>1892</v>
      </c>
      <c r="B1893" s="3">
        <v>1893</v>
      </c>
      <c r="C1893" s="3" t="s">
        <v>5402</v>
      </c>
      <c r="D1893" s="3" t="s">
        <v>5403</v>
      </c>
      <c r="E1893" s="3" t="s">
        <v>27</v>
      </c>
      <c r="F1893" s="3">
        <v>0</v>
      </c>
      <c r="I1893" s="4" t="str">
        <f ca="1">IFERROR(__xludf.DUMMYFUNCTION("REGEXREPLACE(F1894,""\D"", """")"),"#VALUE!")</f>
        <v>#VALUE!</v>
      </c>
    </row>
    <row r="1894" spans="1:9" ht="15.75" customHeight="1">
      <c r="A1894" s="1">
        <v>1893</v>
      </c>
      <c r="B1894" s="3">
        <v>1894</v>
      </c>
      <c r="C1894" s="3" t="s">
        <v>5404</v>
      </c>
      <c r="D1894" s="3" t="s">
        <v>5405</v>
      </c>
      <c r="E1894" s="3" t="s">
        <v>5406</v>
      </c>
      <c r="F1894" s="3" t="s">
        <v>559</v>
      </c>
      <c r="G1894" s="3">
        <v>27</v>
      </c>
      <c r="H1894" s="3" t="s">
        <v>2081</v>
      </c>
      <c r="I1894" s="4" t="str">
        <f ca="1">IFERROR(__xludf.DUMMYFUNCTION("REGEXREPLACE(F1895,""\D"", """")"),"19")</f>
        <v>19</v>
      </c>
    </row>
    <row r="1895" spans="1:9" ht="15.75" customHeight="1">
      <c r="A1895" s="1">
        <v>1894</v>
      </c>
      <c r="B1895" s="3">
        <v>1895</v>
      </c>
      <c r="C1895" s="3" t="s">
        <v>5407</v>
      </c>
      <c r="D1895" s="3" t="s">
        <v>5408</v>
      </c>
      <c r="E1895" s="3" t="s">
        <v>27</v>
      </c>
      <c r="F1895" s="3">
        <v>0</v>
      </c>
      <c r="I1895" s="4" t="str">
        <f ca="1">IFERROR(__xludf.DUMMYFUNCTION("REGEXREPLACE(F1896,""\D"", """")"),"#VALUE!")</f>
        <v>#VALUE!</v>
      </c>
    </row>
    <row r="1896" spans="1:9" ht="15.75" customHeight="1">
      <c r="A1896" s="1">
        <v>1895</v>
      </c>
      <c r="B1896" s="3">
        <v>1896</v>
      </c>
      <c r="C1896" s="3" t="s">
        <v>5409</v>
      </c>
      <c r="D1896" s="3" t="s">
        <v>5410</v>
      </c>
      <c r="E1896" s="3" t="s">
        <v>27</v>
      </c>
      <c r="F1896" s="3">
        <v>0</v>
      </c>
      <c r="I1896" s="4" t="str">
        <f ca="1">IFERROR(__xludf.DUMMYFUNCTION("REGEXREPLACE(F1897,""\D"", """")"),"#VALUE!")</f>
        <v>#VALUE!</v>
      </c>
    </row>
    <row r="1897" spans="1:9" ht="15.75" customHeight="1">
      <c r="A1897" s="1">
        <v>1896</v>
      </c>
      <c r="B1897" s="3">
        <v>1897</v>
      </c>
      <c r="C1897" s="3" t="s">
        <v>5411</v>
      </c>
      <c r="D1897" s="3" t="s">
        <v>5412</v>
      </c>
      <c r="E1897" s="3" t="s">
        <v>27</v>
      </c>
      <c r="F1897" s="3">
        <v>0</v>
      </c>
      <c r="I1897" s="4" t="str">
        <f ca="1">IFERROR(__xludf.DUMMYFUNCTION("REGEXREPLACE(F1898,""\D"", """")"),"#VALUE!")</f>
        <v>#VALUE!</v>
      </c>
    </row>
    <row r="1898" spans="1:9" ht="15.75" customHeight="1">
      <c r="A1898" s="1">
        <v>1897</v>
      </c>
      <c r="B1898" s="3">
        <v>1898</v>
      </c>
      <c r="C1898" s="3" t="s">
        <v>5413</v>
      </c>
      <c r="D1898" s="3" t="s">
        <v>5414</v>
      </c>
      <c r="E1898" s="3" t="s">
        <v>27</v>
      </c>
      <c r="F1898" s="3">
        <v>0</v>
      </c>
      <c r="I1898" s="4" t="str">
        <f ca="1">IFERROR(__xludf.DUMMYFUNCTION("REGEXREPLACE(F1899,""\D"", """")"),"#VALUE!")</f>
        <v>#VALUE!</v>
      </c>
    </row>
    <row r="1899" spans="1:9" ht="15.75" customHeight="1">
      <c r="A1899" s="1">
        <v>1898</v>
      </c>
      <c r="B1899" s="3">
        <v>1899</v>
      </c>
      <c r="C1899" s="3" t="s">
        <v>5415</v>
      </c>
      <c r="D1899" s="3" t="s">
        <v>5416</v>
      </c>
      <c r="E1899" s="3" t="s">
        <v>27</v>
      </c>
      <c r="F1899" s="3">
        <v>0</v>
      </c>
      <c r="I1899" s="4" t="str">
        <f ca="1">IFERROR(__xludf.DUMMYFUNCTION("REGEXREPLACE(F1900,""\D"", """")"),"#VALUE!")</f>
        <v>#VALUE!</v>
      </c>
    </row>
    <row r="1900" spans="1:9" ht="15.75" customHeight="1">
      <c r="A1900" s="1">
        <v>1899</v>
      </c>
      <c r="B1900" s="3">
        <v>1900</v>
      </c>
      <c r="C1900" s="3" t="s">
        <v>5417</v>
      </c>
      <c r="D1900" s="3" t="s">
        <v>5418</v>
      </c>
      <c r="E1900" s="3" t="s">
        <v>27</v>
      </c>
      <c r="F1900" s="3">
        <v>0</v>
      </c>
      <c r="I1900" s="4" t="str">
        <f ca="1">IFERROR(__xludf.DUMMYFUNCTION("REGEXREPLACE(F1901,""\D"", """")"),"#VALUE!")</f>
        <v>#VALUE!</v>
      </c>
    </row>
    <row r="1901" spans="1:9" ht="15.75" customHeight="1">
      <c r="A1901" s="1">
        <v>1900</v>
      </c>
      <c r="B1901" s="3">
        <v>1901</v>
      </c>
      <c r="C1901" s="3" t="s">
        <v>5419</v>
      </c>
      <c r="D1901" s="3" t="s">
        <v>5420</v>
      </c>
      <c r="E1901" s="3" t="s">
        <v>5421</v>
      </c>
      <c r="F1901" s="3" t="s">
        <v>457</v>
      </c>
      <c r="G1901" s="3">
        <v>0</v>
      </c>
      <c r="H1901" s="3" t="s">
        <v>97</v>
      </c>
      <c r="I1901" s="4" t="str">
        <f ca="1">IFERROR(__xludf.DUMMYFUNCTION("REGEXREPLACE(F1902,""\D"", """")"),"16")</f>
        <v>16</v>
      </c>
    </row>
    <row r="1902" spans="1:9" ht="15.75" customHeight="1">
      <c r="A1902" s="1">
        <v>1901</v>
      </c>
      <c r="B1902" s="3">
        <v>1902</v>
      </c>
      <c r="C1902" s="3" t="s">
        <v>5422</v>
      </c>
      <c r="D1902" s="3" t="s">
        <v>5423</v>
      </c>
      <c r="E1902" s="3" t="s">
        <v>5424</v>
      </c>
      <c r="F1902" s="3" t="s">
        <v>44</v>
      </c>
      <c r="G1902" s="3">
        <v>0</v>
      </c>
      <c r="H1902" s="3" t="s">
        <v>248</v>
      </c>
      <c r="I1902" s="4" t="str">
        <f ca="1">IFERROR(__xludf.DUMMYFUNCTION("REGEXREPLACE(F1903,""\D"", """")"),"12")</f>
        <v>12</v>
      </c>
    </row>
    <row r="1903" spans="1:9" ht="15.75" customHeight="1">
      <c r="A1903" s="1">
        <v>1902</v>
      </c>
      <c r="B1903" s="3">
        <v>1903</v>
      </c>
      <c r="C1903" s="3" t="s">
        <v>5425</v>
      </c>
      <c r="D1903" s="3" t="s">
        <v>5426</v>
      </c>
      <c r="E1903" s="3" t="s">
        <v>27</v>
      </c>
      <c r="F1903" s="3">
        <v>0</v>
      </c>
      <c r="I1903" s="4" t="str">
        <f ca="1">IFERROR(__xludf.DUMMYFUNCTION("REGEXREPLACE(F1904,""\D"", """")"),"#VALUE!")</f>
        <v>#VALUE!</v>
      </c>
    </row>
    <row r="1904" spans="1:9" ht="15.75" customHeight="1">
      <c r="A1904" s="1">
        <v>1903</v>
      </c>
      <c r="B1904" s="3">
        <v>1904</v>
      </c>
      <c r="C1904" s="3" t="s">
        <v>5427</v>
      </c>
      <c r="D1904" s="3" t="s">
        <v>5428</v>
      </c>
      <c r="E1904" s="3" t="s">
        <v>5429</v>
      </c>
      <c r="F1904" s="3">
        <v>0</v>
      </c>
      <c r="I1904" s="4" t="str">
        <f ca="1">IFERROR(__xludf.DUMMYFUNCTION("REGEXREPLACE(F1905,""\D"", """")"),"#VALUE!")</f>
        <v>#VALUE!</v>
      </c>
    </row>
    <row r="1905" spans="1:9" ht="15.75" customHeight="1">
      <c r="A1905" s="1">
        <v>1904</v>
      </c>
      <c r="B1905" s="3">
        <v>1905</v>
      </c>
      <c r="C1905" s="3" t="s">
        <v>5430</v>
      </c>
      <c r="D1905" s="3" t="s">
        <v>5431</v>
      </c>
      <c r="E1905" s="3" t="s">
        <v>5432</v>
      </c>
      <c r="F1905" s="3">
        <v>0</v>
      </c>
      <c r="I1905" s="4" t="str">
        <f ca="1">IFERROR(__xludf.DUMMYFUNCTION("REGEXREPLACE(F1906,""\D"", """")"),"#VALUE!")</f>
        <v>#VALUE!</v>
      </c>
    </row>
    <row r="1906" spans="1:9" ht="15.75" customHeight="1">
      <c r="A1906" s="1">
        <v>1905</v>
      </c>
      <c r="B1906" s="3">
        <v>1906</v>
      </c>
      <c r="C1906" s="3" t="s">
        <v>5433</v>
      </c>
      <c r="D1906" s="3" t="s">
        <v>5434</v>
      </c>
      <c r="E1906" s="3" t="s">
        <v>5435</v>
      </c>
      <c r="F1906" s="3" t="s">
        <v>276</v>
      </c>
      <c r="G1906" s="3">
        <v>81</v>
      </c>
      <c r="H1906" s="3" t="s">
        <v>5436</v>
      </c>
      <c r="I1906" s="4" t="str">
        <f ca="1">IFERROR(__xludf.DUMMYFUNCTION("REGEXREPLACE(F1907,""\D"", """")"),"50")</f>
        <v>50</v>
      </c>
    </row>
    <row r="1907" spans="1:9" ht="15.75" customHeight="1">
      <c r="A1907" s="1">
        <v>1906</v>
      </c>
      <c r="B1907" s="3">
        <v>1907</v>
      </c>
      <c r="C1907" s="3" t="s">
        <v>5437</v>
      </c>
      <c r="D1907" s="3" t="s">
        <v>5438</v>
      </c>
      <c r="E1907" s="3" t="s">
        <v>5439</v>
      </c>
      <c r="F1907" s="3">
        <v>0</v>
      </c>
      <c r="I1907" s="4" t="str">
        <f ca="1">IFERROR(__xludf.DUMMYFUNCTION("REGEXREPLACE(F1908,""\D"", """")"),"#VALUE!")</f>
        <v>#VALUE!</v>
      </c>
    </row>
    <row r="1908" spans="1:9" ht="15.75" customHeight="1">
      <c r="A1908" s="1">
        <v>1907</v>
      </c>
      <c r="B1908" s="3">
        <v>1908</v>
      </c>
      <c r="C1908" s="3" t="s">
        <v>5440</v>
      </c>
      <c r="D1908" s="3" t="s">
        <v>5441</v>
      </c>
      <c r="E1908" s="3" t="s">
        <v>5442</v>
      </c>
      <c r="F1908" s="3">
        <v>0</v>
      </c>
      <c r="I1908" s="4" t="str">
        <f ca="1">IFERROR(__xludf.DUMMYFUNCTION("REGEXREPLACE(F1909,""\D"", """")"),"#VALUE!")</f>
        <v>#VALUE!</v>
      </c>
    </row>
    <row r="1909" spans="1:9" ht="15.75" customHeight="1">
      <c r="A1909" s="1">
        <v>1908</v>
      </c>
      <c r="B1909" s="3">
        <v>1909</v>
      </c>
      <c r="C1909" s="3" t="s">
        <v>5443</v>
      </c>
      <c r="D1909" s="3" t="s">
        <v>5444</v>
      </c>
      <c r="E1909" s="3" t="s">
        <v>727</v>
      </c>
      <c r="F1909" s="3">
        <v>0</v>
      </c>
      <c r="I1909" s="4" t="str">
        <f ca="1">IFERROR(__xludf.DUMMYFUNCTION("REGEXREPLACE(F1910,""\D"", """")"),"#VALUE!")</f>
        <v>#VALUE!</v>
      </c>
    </row>
    <row r="1910" spans="1:9" ht="15.75" customHeight="1">
      <c r="A1910" s="1">
        <v>1909</v>
      </c>
      <c r="B1910" s="3">
        <v>1910</v>
      </c>
      <c r="C1910" s="3" t="s">
        <v>5445</v>
      </c>
      <c r="D1910" s="3" t="s">
        <v>5446</v>
      </c>
      <c r="E1910" s="3" t="s">
        <v>5447</v>
      </c>
      <c r="F1910" s="3" t="s">
        <v>310</v>
      </c>
      <c r="G1910" s="3">
        <v>0</v>
      </c>
      <c r="H1910" s="3" t="s">
        <v>291</v>
      </c>
      <c r="I1910" s="4" t="str">
        <f ca="1">IFERROR(__xludf.DUMMYFUNCTION("REGEXREPLACE(F1911,""\D"", """")"),"30")</f>
        <v>30</v>
      </c>
    </row>
    <row r="1911" spans="1:9" ht="15.75" customHeight="1">
      <c r="A1911" s="1">
        <v>1910</v>
      </c>
      <c r="B1911" s="3">
        <v>1911</v>
      </c>
      <c r="C1911" s="3" t="s">
        <v>5448</v>
      </c>
      <c r="D1911" s="3" t="s">
        <v>5449</v>
      </c>
      <c r="E1911" s="3" t="s">
        <v>27</v>
      </c>
      <c r="F1911" s="3">
        <v>0</v>
      </c>
      <c r="I1911" s="4" t="str">
        <f ca="1">IFERROR(__xludf.DUMMYFUNCTION("REGEXREPLACE(F1912,""\D"", """")"),"#VALUE!")</f>
        <v>#VALUE!</v>
      </c>
    </row>
    <row r="1912" spans="1:9" ht="15.75" customHeight="1">
      <c r="A1912" s="1">
        <v>1911</v>
      </c>
      <c r="B1912" s="3">
        <v>1912</v>
      </c>
      <c r="C1912" s="3" t="s">
        <v>5450</v>
      </c>
      <c r="D1912" s="3" t="s">
        <v>5451</v>
      </c>
      <c r="E1912" s="3" t="s">
        <v>27</v>
      </c>
      <c r="F1912" s="3">
        <v>0</v>
      </c>
      <c r="I1912" s="4" t="str">
        <f ca="1">IFERROR(__xludf.DUMMYFUNCTION("REGEXREPLACE(F1913,""\D"", """")"),"#VALUE!")</f>
        <v>#VALUE!</v>
      </c>
    </row>
    <row r="1913" spans="1:9" ht="15.75" customHeight="1">
      <c r="A1913" s="1">
        <v>1912</v>
      </c>
      <c r="B1913" s="3">
        <v>1913</v>
      </c>
      <c r="C1913" s="3" t="s">
        <v>5452</v>
      </c>
      <c r="D1913" s="3" t="s">
        <v>5453</v>
      </c>
      <c r="E1913" s="3" t="s">
        <v>27</v>
      </c>
      <c r="F1913" s="3">
        <v>0</v>
      </c>
      <c r="I1913" s="4" t="str">
        <f ca="1">IFERROR(__xludf.DUMMYFUNCTION("REGEXREPLACE(F1914,""\D"", """")"),"#VALUE!")</f>
        <v>#VALUE!</v>
      </c>
    </row>
    <row r="1914" spans="1:9" ht="15.75" customHeight="1">
      <c r="A1914" s="1">
        <v>1913</v>
      </c>
      <c r="B1914" s="3">
        <v>1914</v>
      </c>
      <c r="C1914" s="3" t="s">
        <v>5454</v>
      </c>
      <c r="D1914" s="3" t="s">
        <v>5455</v>
      </c>
      <c r="E1914" s="3" t="s">
        <v>27</v>
      </c>
      <c r="F1914" s="3">
        <v>0</v>
      </c>
      <c r="I1914" s="4" t="str">
        <f ca="1">IFERROR(__xludf.DUMMYFUNCTION("REGEXREPLACE(F1915,""\D"", """")"),"#VALUE!")</f>
        <v>#VALUE!</v>
      </c>
    </row>
    <row r="1915" spans="1:9" ht="15.75" customHeight="1">
      <c r="A1915" s="1">
        <v>1914</v>
      </c>
      <c r="B1915" s="3">
        <v>1915</v>
      </c>
      <c r="C1915" s="3" t="s">
        <v>5456</v>
      </c>
      <c r="D1915" s="3" t="s">
        <v>5457</v>
      </c>
      <c r="E1915" s="3" t="s">
        <v>5458</v>
      </c>
      <c r="F1915" s="3" t="s">
        <v>812</v>
      </c>
      <c r="G1915" s="3">
        <v>9</v>
      </c>
      <c r="H1915" s="3" t="s">
        <v>398</v>
      </c>
      <c r="I1915" s="4" t="str">
        <f ca="1">IFERROR(__xludf.DUMMYFUNCTION("REGEXREPLACE(F1916,""\D"", """")"),"11")</f>
        <v>11</v>
      </c>
    </row>
    <row r="1916" spans="1:9" ht="15.75" customHeight="1">
      <c r="A1916" s="1">
        <v>1915</v>
      </c>
      <c r="B1916" s="3">
        <v>1916</v>
      </c>
      <c r="C1916" s="3" t="s">
        <v>5459</v>
      </c>
      <c r="D1916" s="3" t="s">
        <v>5460</v>
      </c>
      <c r="E1916" s="3" t="s">
        <v>5461</v>
      </c>
      <c r="F1916" s="3">
        <v>0</v>
      </c>
      <c r="I1916" s="4" t="str">
        <f ca="1">IFERROR(__xludf.DUMMYFUNCTION("REGEXREPLACE(F1917,""\D"", """")"),"#VALUE!")</f>
        <v>#VALUE!</v>
      </c>
    </row>
    <row r="1917" spans="1:9" ht="15.75" customHeight="1">
      <c r="A1917" s="1">
        <v>1916</v>
      </c>
      <c r="B1917" s="3">
        <v>1917</v>
      </c>
      <c r="C1917" s="3" t="s">
        <v>5462</v>
      </c>
      <c r="D1917" s="3" t="s">
        <v>5463</v>
      </c>
      <c r="E1917" s="3" t="s">
        <v>27</v>
      </c>
      <c r="F1917" s="3">
        <v>0</v>
      </c>
      <c r="I1917" s="4" t="str">
        <f ca="1">IFERROR(__xludf.DUMMYFUNCTION("REGEXREPLACE(F1918,""\D"", """")"),"#VALUE!")</f>
        <v>#VALUE!</v>
      </c>
    </row>
    <row r="1918" spans="1:9" ht="15.75" customHeight="1">
      <c r="A1918" s="1">
        <v>1917</v>
      </c>
      <c r="B1918" s="3">
        <v>1918</v>
      </c>
      <c r="C1918" s="3" t="s">
        <v>5464</v>
      </c>
      <c r="D1918" s="3" t="s">
        <v>5465</v>
      </c>
      <c r="E1918" s="3" t="s">
        <v>5466</v>
      </c>
      <c r="F1918" s="3" t="s">
        <v>1754</v>
      </c>
      <c r="G1918" s="3">
        <v>54</v>
      </c>
      <c r="H1918" s="3" t="s">
        <v>5467</v>
      </c>
      <c r="I1918" s="4" t="str">
        <f ca="1">IFERROR(__xludf.DUMMYFUNCTION("REGEXREPLACE(F1919,""\D"", """")"),"57")</f>
        <v>57</v>
      </c>
    </row>
    <row r="1919" spans="1:9" ht="15.75" customHeight="1">
      <c r="A1919" s="1">
        <v>1918</v>
      </c>
      <c r="B1919" s="3">
        <v>1919</v>
      </c>
      <c r="C1919" s="3" t="s">
        <v>5468</v>
      </c>
      <c r="D1919" s="3" t="s">
        <v>5469</v>
      </c>
      <c r="E1919" s="3" t="s">
        <v>27</v>
      </c>
      <c r="F1919" s="3">
        <v>0</v>
      </c>
      <c r="I1919" s="4" t="str">
        <f ca="1">IFERROR(__xludf.DUMMYFUNCTION("REGEXREPLACE(F1920,""\D"", """")"),"#VALUE!")</f>
        <v>#VALUE!</v>
      </c>
    </row>
    <row r="1920" spans="1:9" ht="15.75" customHeight="1">
      <c r="A1920" s="1">
        <v>1919</v>
      </c>
      <c r="B1920" s="3">
        <v>1920</v>
      </c>
      <c r="C1920" s="3" t="s">
        <v>5470</v>
      </c>
      <c r="D1920" s="3" t="s">
        <v>5471</v>
      </c>
      <c r="E1920" s="3" t="s">
        <v>5472</v>
      </c>
      <c r="F1920" s="3">
        <v>0</v>
      </c>
      <c r="I1920" s="4" t="str">
        <f ca="1">IFERROR(__xludf.DUMMYFUNCTION("REGEXREPLACE(F1921,""\D"", """")"),"#VALUE!")</f>
        <v>#VALUE!</v>
      </c>
    </row>
    <row r="1921" spans="1:9" ht="15.75" customHeight="1">
      <c r="A1921" s="1">
        <v>1920</v>
      </c>
      <c r="B1921" s="3">
        <v>1921</v>
      </c>
      <c r="C1921" s="3" t="s">
        <v>5473</v>
      </c>
      <c r="D1921" s="3" t="s">
        <v>5474</v>
      </c>
      <c r="E1921" s="3" t="s">
        <v>5475</v>
      </c>
      <c r="F1921" s="3" t="s">
        <v>1675</v>
      </c>
      <c r="G1921" s="3">
        <v>43</v>
      </c>
      <c r="H1921" s="3" t="s">
        <v>5476</v>
      </c>
      <c r="I1921" s="4" t="str">
        <f ca="1">IFERROR(__xludf.DUMMYFUNCTION("REGEXREPLACE(F1922,""\D"", """")"),"62")</f>
        <v>62</v>
      </c>
    </row>
    <row r="1922" spans="1:9" ht="15.75" customHeight="1">
      <c r="A1922" s="1">
        <v>1921</v>
      </c>
      <c r="B1922" s="3">
        <v>1922</v>
      </c>
      <c r="C1922" s="3" t="s">
        <v>5477</v>
      </c>
      <c r="D1922" s="3" t="s">
        <v>5478</v>
      </c>
      <c r="E1922" s="3" t="s">
        <v>5479</v>
      </c>
      <c r="F1922" s="3">
        <v>0</v>
      </c>
      <c r="I1922" s="4" t="str">
        <f ca="1">IFERROR(__xludf.DUMMYFUNCTION("REGEXREPLACE(F1923,""\D"", """")"),"#VALUE!")</f>
        <v>#VALUE!</v>
      </c>
    </row>
    <row r="1923" spans="1:9" ht="15.75" customHeight="1">
      <c r="A1923" s="1">
        <v>1922</v>
      </c>
      <c r="B1923" s="3">
        <v>1923</v>
      </c>
      <c r="C1923" s="3" t="s">
        <v>5480</v>
      </c>
      <c r="D1923" s="3" t="s">
        <v>5481</v>
      </c>
      <c r="E1923" s="3" t="s">
        <v>5482</v>
      </c>
      <c r="F1923" s="3" t="s">
        <v>303</v>
      </c>
      <c r="G1923" s="3">
        <v>6</v>
      </c>
      <c r="H1923" s="3" t="s">
        <v>248</v>
      </c>
      <c r="I1923" s="4" t="str">
        <f ca="1">IFERROR(__xludf.DUMMYFUNCTION("REGEXREPLACE(F1924,""\D"", """")"),"6")</f>
        <v>6</v>
      </c>
    </row>
    <row r="1924" spans="1:9" ht="15.75" customHeight="1">
      <c r="A1924" s="1">
        <v>1923</v>
      </c>
      <c r="B1924" s="3">
        <v>1924</v>
      </c>
      <c r="C1924" s="3" t="s">
        <v>5483</v>
      </c>
      <c r="D1924" s="3" t="s">
        <v>5484</v>
      </c>
      <c r="E1924" s="3" t="s">
        <v>5485</v>
      </c>
      <c r="F1924" s="3">
        <v>0</v>
      </c>
      <c r="I1924" s="4" t="str">
        <f ca="1">IFERROR(__xludf.DUMMYFUNCTION("REGEXREPLACE(F1925,""\D"", """")"),"#VALUE!")</f>
        <v>#VALUE!</v>
      </c>
    </row>
    <row r="1925" spans="1:9" ht="15.75" customHeight="1">
      <c r="A1925" s="1">
        <v>1924</v>
      </c>
      <c r="B1925" s="3">
        <v>1925</v>
      </c>
      <c r="C1925" s="3" t="s">
        <v>5486</v>
      </c>
      <c r="D1925" s="3" t="s">
        <v>5487</v>
      </c>
      <c r="E1925" s="3" t="s">
        <v>5488</v>
      </c>
      <c r="F1925" s="3" t="s">
        <v>39</v>
      </c>
      <c r="G1925" s="3">
        <v>14</v>
      </c>
      <c r="H1925" s="3" t="s">
        <v>256</v>
      </c>
      <c r="I1925" s="4" t="str">
        <f ca="1">IFERROR(__xludf.DUMMYFUNCTION("REGEXREPLACE(F1926,""\D"", """")"),"14")</f>
        <v>14</v>
      </c>
    </row>
    <row r="1926" spans="1:9" ht="15.75" customHeight="1">
      <c r="A1926" s="1">
        <v>1925</v>
      </c>
      <c r="B1926" s="3">
        <v>1926</v>
      </c>
      <c r="C1926" s="3" t="s">
        <v>5489</v>
      </c>
      <c r="D1926" s="3" t="s">
        <v>5490</v>
      </c>
      <c r="E1926" s="3" t="s">
        <v>5491</v>
      </c>
      <c r="F1926" s="3" t="s">
        <v>812</v>
      </c>
      <c r="G1926" s="3">
        <v>0</v>
      </c>
      <c r="H1926" s="3" t="s">
        <v>57</v>
      </c>
      <c r="I1926" s="4" t="str">
        <f ca="1">IFERROR(__xludf.DUMMYFUNCTION("REGEXREPLACE(F1927,""\D"", """")"),"11")</f>
        <v>11</v>
      </c>
    </row>
    <row r="1927" spans="1:9" ht="15.75" customHeight="1">
      <c r="A1927" s="1">
        <v>1926</v>
      </c>
      <c r="B1927" s="3">
        <v>1927</v>
      </c>
      <c r="C1927" s="3" t="s">
        <v>5492</v>
      </c>
      <c r="D1927" s="3" t="s">
        <v>5493</v>
      </c>
      <c r="E1927" s="3" t="s">
        <v>5494</v>
      </c>
      <c r="F1927" s="3" t="s">
        <v>88</v>
      </c>
      <c r="G1927" s="3">
        <v>3</v>
      </c>
      <c r="H1927" s="3" t="s">
        <v>89</v>
      </c>
      <c r="I1927" s="4" t="str">
        <f ca="1">IFERROR(__xludf.DUMMYFUNCTION("REGEXREPLACE(F1928,""\D"", """")"),"4")</f>
        <v>4</v>
      </c>
    </row>
    <row r="1928" spans="1:9" ht="15.75" customHeight="1">
      <c r="A1928" s="1">
        <v>1927</v>
      </c>
      <c r="B1928" s="3">
        <v>1928</v>
      </c>
      <c r="C1928" s="3" t="s">
        <v>5495</v>
      </c>
      <c r="D1928" s="3" t="s">
        <v>5496</v>
      </c>
      <c r="E1928" s="3" t="s">
        <v>27</v>
      </c>
      <c r="F1928" s="3">
        <v>0</v>
      </c>
      <c r="I1928" s="4" t="str">
        <f ca="1">IFERROR(__xludf.DUMMYFUNCTION("REGEXREPLACE(F1929,""\D"", """")"),"#VALUE!")</f>
        <v>#VALUE!</v>
      </c>
    </row>
    <row r="1929" spans="1:9" ht="15.75" customHeight="1">
      <c r="A1929" s="1">
        <v>1928</v>
      </c>
      <c r="B1929" s="3">
        <v>1929</v>
      </c>
      <c r="C1929" s="3" t="s">
        <v>5497</v>
      </c>
      <c r="D1929" s="3" t="s">
        <v>5498</v>
      </c>
      <c r="E1929" s="3" t="s">
        <v>5499</v>
      </c>
      <c r="F1929" s="3" t="s">
        <v>1165</v>
      </c>
      <c r="G1929" s="3">
        <v>2</v>
      </c>
      <c r="H1929" s="3" t="s">
        <v>139</v>
      </c>
      <c r="I1929" s="4" t="str">
        <f ca="1">IFERROR(__xludf.DUMMYFUNCTION("REGEXREPLACE(F1930,""\D"", """")"),"23")</f>
        <v>23</v>
      </c>
    </row>
    <row r="1930" spans="1:9" ht="15.75" customHeight="1">
      <c r="A1930" s="1">
        <v>1929</v>
      </c>
      <c r="B1930" s="3">
        <v>1930</v>
      </c>
      <c r="C1930" s="3" t="s">
        <v>5500</v>
      </c>
      <c r="D1930" s="3" t="s">
        <v>5501</v>
      </c>
      <c r="E1930" s="3" t="s">
        <v>5502</v>
      </c>
      <c r="F1930" s="3" t="s">
        <v>1165</v>
      </c>
      <c r="G1930" s="3">
        <v>4</v>
      </c>
      <c r="H1930" s="3" t="s">
        <v>1183</v>
      </c>
      <c r="I1930" s="4" t="str">
        <f ca="1">IFERROR(__xludf.DUMMYFUNCTION("REGEXREPLACE(F1931,""\D"", """")"),"23")</f>
        <v>23</v>
      </c>
    </row>
    <row r="1931" spans="1:9" ht="15.75" customHeight="1">
      <c r="A1931" s="1">
        <v>1930</v>
      </c>
      <c r="B1931" s="3">
        <v>1931</v>
      </c>
      <c r="C1931" s="3" t="s">
        <v>5503</v>
      </c>
      <c r="D1931" s="3" t="s">
        <v>5504</v>
      </c>
      <c r="E1931" s="3" t="s">
        <v>5505</v>
      </c>
      <c r="F1931" s="3">
        <v>0</v>
      </c>
      <c r="I1931" s="4" t="str">
        <f ca="1">IFERROR(__xludf.DUMMYFUNCTION("REGEXREPLACE(F1932,""\D"", """")"),"#VALUE!")</f>
        <v>#VALUE!</v>
      </c>
    </row>
    <row r="1932" spans="1:9" ht="15.75" customHeight="1">
      <c r="A1932" s="1">
        <v>1931</v>
      </c>
      <c r="B1932" s="3">
        <v>1932</v>
      </c>
      <c r="C1932" s="3" t="s">
        <v>5506</v>
      </c>
      <c r="D1932" s="3" t="s">
        <v>5507</v>
      </c>
      <c r="E1932" s="3" t="s">
        <v>5508</v>
      </c>
      <c r="F1932" s="3" t="s">
        <v>121</v>
      </c>
      <c r="G1932" s="3">
        <v>3</v>
      </c>
      <c r="H1932" s="3" t="s">
        <v>398</v>
      </c>
      <c r="I1932" s="4" t="str">
        <f ca="1">IFERROR(__xludf.DUMMYFUNCTION("REGEXREPLACE(F1933,""\D"", """")"),"17")</f>
        <v>17</v>
      </c>
    </row>
    <row r="1933" spans="1:9" ht="15.75" customHeight="1">
      <c r="A1933" s="1">
        <v>1932</v>
      </c>
      <c r="B1933" s="3">
        <v>1933</v>
      </c>
      <c r="C1933" s="3" t="s">
        <v>5509</v>
      </c>
      <c r="D1933" s="3" t="s">
        <v>5510</v>
      </c>
      <c r="E1933" s="3" t="s">
        <v>27</v>
      </c>
      <c r="F1933" s="3">
        <v>0</v>
      </c>
      <c r="I1933" s="4" t="str">
        <f ca="1">IFERROR(__xludf.DUMMYFUNCTION("REGEXREPLACE(F1934,""\D"", """")"),"#VALUE!")</f>
        <v>#VALUE!</v>
      </c>
    </row>
    <row r="1934" spans="1:9" ht="15.75" customHeight="1">
      <c r="A1934" s="1">
        <v>1933</v>
      </c>
      <c r="B1934" s="3">
        <v>1934</v>
      </c>
      <c r="C1934" s="3" t="s">
        <v>5511</v>
      </c>
      <c r="D1934" s="3" t="s">
        <v>5512</v>
      </c>
      <c r="E1934" s="3" t="s">
        <v>27</v>
      </c>
      <c r="F1934" s="3">
        <v>0</v>
      </c>
      <c r="I1934" s="4" t="str">
        <f ca="1">IFERROR(__xludf.DUMMYFUNCTION("REGEXREPLACE(F1935,""\D"", """")"),"#VALUE!")</f>
        <v>#VALUE!</v>
      </c>
    </row>
    <row r="1935" spans="1:9" ht="15.75" customHeight="1">
      <c r="A1935" s="1">
        <v>1934</v>
      </c>
      <c r="B1935" s="3">
        <v>1935</v>
      </c>
      <c r="C1935" s="3" t="s">
        <v>5513</v>
      </c>
      <c r="D1935" s="3" t="s">
        <v>5514</v>
      </c>
      <c r="E1935" s="3" t="s">
        <v>5515</v>
      </c>
      <c r="F1935" s="3" t="s">
        <v>303</v>
      </c>
      <c r="G1935" s="3">
        <v>8</v>
      </c>
      <c r="H1935" s="3" t="s">
        <v>715</v>
      </c>
      <c r="I1935" s="4" t="str">
        <f ca="1">IFERROR(__xludf.DUMMYFUNCTION("REGEXREPLACE(F1936,""\D"", """")"),"6")</f>
        <v>6</v>
      </c>
    </row>
    <row r="1936" spans="1:9" ht="15.75" customHeight="1">
      <c r="A1936" s="1">
        <v>1935</v>
      </c>
      <c r="B1936" s="3">
        <v>1936</v>
      </c>
      <c r="C1936" s="3" t="s">
        <v>5516</v>
      </c>
      <c r="D1936" s="3" t="s">
        <v>5517</v>
      </c>
      <c r="E1936" s="3" t="s">
        <v>5518</v>
      </c>
      <c r="F1936" s="3" t="s">
        <v>121</v>
      </c>
      <c r="G1936" s="3">
        <v>0</v>
      </c>
      <c r="H1936" s="3" t="s">
        <v>143</v>
      </c>
      <c r="I1936" s="4" t="str">
        <f ca="1">IFERROR(__xludf.DUMMYFUNCTION("REGEXREPLACE(F1937,""\D"", """")"),"17")</f>
        <v>17</v>
      </c>
    </row>
    <row r="1937" spans="1:9" ht="15.75" customHeight="1">
      <c r="A1937" s="1">
        <v>1936</v>
      </c>
      <c r="B1937" s="3">
        <v>1937</v>
      </c>
      <c r="C1937" s="3" t="s">
        <v>5519</v>
      </c>
      <c r="D1937" s="3" t="s">
        <v>5520</v>
      </c>
      <c r="E1937" s="3" t="s">
        <v>5521</v>
      </c>
      <c r="F1937" s="3" t="s">
        <v>88</v>
      </c>
      <c r="G1937" s="3">
        <v>3</v>
      </c>
      <c r="H1937" s="3" t="s">
        <v>89</v>
      </c>
      <c r="I1937" s="4" t="str">
        <f ca="1">IFERROR(__xludf.DUMMYFUNCTION("REGEXREPLACE(F1938,""\D"", """")"),"4")</f>
        <v>4</v>
      </c>
    </row>
    <row r="1938" spans="1:9" ht="15.75" customHeight="1">
      <c r="A1938" s="1">
        <v>1937</v>
      </c>
      <c r="B1938" s="3">
        <v>1938</v>
      </c>
      <c r="C1938" s="3" t="s">
        <v>5522</v>
      </c>
      <c r="D1938" s="3" t="s">
        <v>5523</v>
      </c>
      <c r="E1938" s="3" t="s">
        <v>5524</v>
      </c>
      <c r="F1938" s="3" t="s">
        <v>39</v>
      </c>
      <c r="G1938" s="3">
        <v>0</v>
      </c>
      <c r="H1938" s="3" t="s">
        <v>715</v>
      </c>
      <c r="I1938" s="4" t="str">
        <f ca="1">IFERROR(__xludf.DUMMYFUNCTION("REGEXREPLACE(F1939,""\D"", """")"),"14")</f>
        <v>14</v>
      </c>
    </row>
    <row r="1939" spans="1:9" ht="15.75" customHeight="1">
      <c r="A1939" s="1">
        <v>1938</v>
      </c>
      <c r="B1939" s="3">
        <v>1939</v>
      </c>
      <c r="C1939" s="3" t="s">
        <v>5525</v>
      </c>
      <c r="D1939" s="3" t="s">
        <v>5526</v>
      </c>
      <c r="E1939" s="3" t="s">
        <v>5527</v>
      </c>
      <c r="F1939" s="3">
        <v>0</v>
      </c>
      <c r="I1939" s="4" t="str">
        <f ca="1">IFERROR(__xludf.DUMMYFUNCTION("REGEXREPLACE(F1940,""\D"", """")"),"#VALUE!")</f>
        <v>#VALUE!</v>
      </c>
    </row>
    <row r="1940" spans="1:9" ht="15.75" customHeight="1">
      <c r="A1940" s="1">
        <v>1939</v>
      </c>
      <c r="B1940" s="3">
        <v>1940</v>
      </c>
      <c r="C1940" s="3" t="s">
        <v>5528</v>
      </c>
      <c r="D1940" s="3" t="s">
        <v>5529</v>
      </c>
      <c r="E1940" s="3" t="s">
        <v>5530</v>
      </c>
      <c r="F1940" s="3" t="s">
        <v>96</v>
      </c>
      <c r="G1940" s="3">
        <v>1</v>
      </c>
      <c r="H1940" s="3" t="s">
        <v>12</v>
      </c>
      <c r="I1940" s="4" t="str">
        <f ca="1">IFERROR(__xludf.DUMMYFUNCTION("REGEXREPLACE(F1941,""\D"", """")"),"9")</f>
        <v>9</v>
      </c>
    </row>
    <row r="1941" spans="1:9" ht="15.75" customHeight="1">
      <c r="A1941" s="1">
        <v>1940</v>
      </c>
      <c r="B1941" s="3">
        <v>1941</v>
      </c>
      <c r="C1941" s="3" t="s">
        <v>5531</v>
      </c>
      <c r="D1941" s="3" t="s">
        <v>5532</v>
      </c>
      <c r="E1941" s="3" t="s">
        <v>5533</v>
      </c>
      <c r="F1941" s="3">
        <v>0</v>
      </c>
      <c r="I1941" s="4" t="str">
        <f ca="1">IFERROR(__xludf.DUMMYFUNCTION("REGEXREPLACE(F1942,""\D"", """")"),"#VALUE!")</f>
        <v>#VALUE!</v>
      </c>
    </row>
    <row r="1942" spans="1:9" ht="15.75" customHeight="1">
      <c r="A1942" s="1">
        <v>1941</v>
      </c>
      <c r="B1942" s="3">
        <v>1942</v>
      </c>
      <c r="C1942" s="3" t="s">
        <v>5534</v>
      </c>
      <c r="D1942" s="3" t="s">
        <v>5535</v>
      </c>
      <c r="E1942" s="3" t="s">
        <v>27</v>
      </c>
      <c r="F1942" s="3">
        <v>0</v>
      </c>
      <c r="I1942" s="4" t="str">
        <f ca="1">IFERROR(__xludf.DUMMYFUNCTION("REGEXREPLACE(F1943,""\D"", """")"),"#VALUE!")</f>
        <v>#VALUE!</v>
      </c>
    </row>
    <row r="1943" spans="1:9" ht="15.75" customHeight="1">
      <c r="A1943" s="1">
        <v>1942</v>
      </c>
      <c r="B1943" s="3">
        <v>1943</v>
      </c>
      <c r="C1943" s="3" t="s">
        <v>5536</v>
      </c>
      <c r="D1943" s="3" t="s">
        <v>5537</v>
      </c>
      <c r="E1943" s="3" t="s">
        <v>27</v>
      </c>
      <c r="F1943" s="3">
        <v>0</v>
      </c>
      <c r="I1943" s="4" t="str">
        <f ca="1">IFERROR(__xludf.DUMMYFUNCTION("REGEXREPLACE(F1944,""\D"", """")"),"#VALUE!")</f>
        <v>#VALUE!</v>
      </c>
    </row>
    <row r="1944" spans="1:9" ht="15.75" customHeight="1">
      <c r="A1944" s="1">
        <v>1943</v>
      </c>
      <c r="B1944" s="3">
        <v>1944</v>
      </c>
      <c r="C1944" s="3" t="s">
        <v>5538</v>
      </c>
      <c r="D1944" s="3" t="s">
        <v>5539</v>
      </c>
      <c r="E1944" s="3" t="s">
        <v>27</v>
      </c>
      <c r="F1944" s="3">
        <v>0</v>
      </c>
      <c r="I1944" s="4" t="str">
        <f ca="1">IFERROR(__xludf.DUMMYFUNCTION("REGEXREPLACE(F1945,""\D"", """")"),"#VALUE!")</f>
        <v>#VALUE!</v>
      </c>
    </row>
    <row r="1945" spans="1:9" ht="15.75" customHeight="1">
      <c r="A1945" s="1">
        <v>1944</v>
      </c>
      <c r="B1945" s="3">
        <v>1945</v>
      </c>
      <c r="C1945" s="3" t="s">
        <v>5540</v>
      </c>
      <c r="D1945" s="3" t="s">
        <v>5541</v>
      </c>
      <c r="E1945" s="3" t="s">
        <v>27</v>
      </c>
      <c r="F1945" s="3">
        <v>0</v>
      </c>
      <c r="I1945" s="4" t="str">
        <f ca="1">IFERROR(__xludf.DUMMYFUNCTION("REGEXREPLACE(F1946,""\D"", """")"),"#VALUE!")</f>
        <v>#VALUE!</v>
      </c>
    </row>
    <row r="1946" spans="1:9" ht="15.75" customHeight="1">
      <c r="A1946" s="1">
        <v>1945</v>
      </c>
      <c r="B1946" s="3">
        <v>1946</v>
      </c>
      <c r="C1946" s="3" t="s">
        <v>5542</v>
      </c>
      <c r="D1946" s="3" t="s">
        <v>5543</v>
      </c>
      <c r="E1946" s="3" t="s">
        <v>5544</v>
      </c>
      <c r="F1946" s="3">
        <v>0</v>
      </c>
      <c r="I1946" s="4" t="str">
        <f ca="1">IFERROR(__xludf.DUMMYFUNCTION("REGEXREPLACE(F1947,""\D"", """")"),"#VALUE!")</f>
        <v>#VALUE!</v>
      </c>
    </row>
    <row r="1947" spans="1:9" ht="15.75" customHeight="1">
      <c r="A1947" s="1">
        <v>1946</v>
      </c>
      <c r="B1947" s="3">
        <v>1947</v>
      </c>
      <c r="C1947" s="3" t="s">
        <v>5545</v>
      </c>
      <c r="D1947" s="3" t="s">
        <v>5546</v>
      </c>
      <c r="E1947" s="3" t="s">
        <v>5547</v>
      </c>
      <c r="F1947" s="3">
        <v>0</v>
      </c>
      <c r="I1947" s="4" t="str">
        <f ca="1">IFERROR(__xludf.DUMMYFUNCTION("REGEXREPLACE(F1948,""\D"", """")"),"#VALUE!")</f>
        <v>#VALUE!</v>
      </c>
    </row>
    <row r="1948" spans="1:9" ht="15.75" customHeight="1">
      <c r="A1948" s="1">
        <v>1947</v>
      </c>
      <c r="B1948" s="3">
        <v>1948</v>
      </c>
      <c r="C1948" s="3" t="s">
        <v>5548</v>
      </c>
      <c r="D1948" s="3" t="s">
        <v>5549</v>
      </c>
      <c r="E1948" s="3" t="s">
        <v>27</v>
      </c>
      <c r="F1948" s="3">
        <v>0</v>
      </c>
      <c r="I1948" s="4" t="str">
        <f ca="1">IFERROR(__xludf.DUMMYFUNCTION("REGEXREPLACE(F1949,""\D"", """")"),"#VALUE!")</f>
        <v>#VALUE!</v>
      </c>
    </row>
    <row r="1949" spans="1:9" ht="15.75" customHeight="1">
      <c r="A1949" s="1">
        <v>1948</v>
      </c>
      <c r="B1949" s="3">
        <v>1949</v>
      </c>
      <c r="C1949" s="3" t="s">
        <v>5550</v>
      </c>
      <c r="D1949" s="3" t="s">
        <v>5551</v>
      </c>
      <c r="E1949" s="3" t="s">
        <v>3048</v>
      </c>
      <c r="F1949" s="3">
        <v>0</v>
      </c>
      <c r="I1949" s="4" t="str">
        <f ca="1">IFERROR(__xludf.DUMMYFUNCTION("REGEXREPLACE(F1950,""\D"", """")"),"#VALUE!")</f>
        <v>#VALUE!</v>
      </c>
    </row>
    <row r="1950" spans="1:9" ht="15.75" customHeight="1">
      <c r="A1950" s="1">
        <v>1949</v>
      </c>
      <c r="B1950" s="3">
        <v>1950</v>
      </c>
      <c r="C1950" s="3" t="s">
        <v>5552</v>
      </c>
      <c r="D1950" s="3" t="s">
        <v>5553</v>
      </c>
      <c r="E1950" s="3" t="s">
        <v>5554</v>
      </c>
      <c r="F1950" s="3" t="s">
        <v>812</v>
      </c>
      <c r="G1950" s="3">
        <v>0</v>
      </c>
      <c r="H1950" s="3" t="s">
        <v>57</v>
      </c>
      <c r="I1950" s="4" t="str">
        <f ca="1">IFERROR(__xludf.DUMMYFUNCTION("REGEXREPLACE(F1951,""\D"", """")"),"11")</f>
        <v>11</v>
      </c>
    </row>
    <row r="1951" spans="1:9" ht="15.75" customHeight="1">
      <c r="A1951" s="1">
        <v>1950</v>
      </c>
      <c r="B1951" s="3">
        <v>1951</v>
      </c>
      <c r="C1951" s="3" t="s">
        <v>5555</v>
      </c>
      <c r="D1951" s="3" t="s">
        <v>5556</v>
      </c>
      <c r="E1951" s="3" t="s">
        <v>27</v>
      </c>
      <c r="F1951" s="3">
        <v>0</v>
      </c>
      <c r="I1951" s="4" t="str">
        <f ca="1">IFERROR(__xludf.DUMMYFUNCTION("REGEXREPLACE(F1952,""\D"", """")"),"#VALUE!")</f>
        <v>#VALUE!</v>
      </c>
    </row>
    <row r="1952" spans="1:9" ht="15.75" customHeight="1">
      <c r="A1952" s="1">
        <v>1951</v>
      </c>
      <c r="B1952" s="3">
        <v>1952</v>
      </c>
      <c r="C1952" s="3" t="s">
        <v>5557</v>
      </c>
      <c r="D1952" s="3" t="s">
        <v>5558</v>
      </c>
      <c r="E1952" s="3" t="s">
        <v>5559</v>
      </c>
      <c r="F1952" s="3" t="s">
        <v>39</v>
      </c>
      <c r="G1952" s="3">
        <v>1</v>
      </c>
      <c r="H1952" s="3" t="s">
        <v>422</v>
      </c>
      <c r="I1952" s="4" t="str">
        <f ca="1">IFERROR(__xludf.DUMMYFUNCTION("REGEXREPLACE(F1953,""\D"", """")"),"14")</f>
        <v>14</v>
      </c>
    </row>
    <row r="1953" spans="1:9" ht="15.75" customHeight="1">
      <c r="A1953" s="1">
        <v>1952</v>
      </c>
      <c r="B1953" s="3">
        <v>1953</v>
      </c>
      <c r="C1953" s="3" t="s">
        <v>5560</v>
      </c>
      <c r="D1953" s="3" t="s">
        <v>5561</v>
      </c>
      <c r="E1953" s="3" t="s">
        <v>5562</v>
      </c>
      <c r="F1953" s="3">
        <v>0</v>
      </c>
      <c r="I1953" s="4" t="str">
        <f ca="1">IFERROR(__xludf.DUMMYFUNCTION("REGEXREPLACE(F1954,""\D"", """")"),"#VALUE!")</f>
        <v>#VALUE!</v>
      </c>
    </row>
    <row r="1954" spans="1:9" ht="15.75" customHeight="1">
      <c r="A1954" s="1">
        <v>1953</v>
      </c>
      <c r="B1954" s="3">
        <v>1954</v>
      </c>
      <c r="C1954" s="3" t="s">
        <v>5563</v>
      </c>
      <c r="D1954" s="3" t="s">
        <v>5564</v>
      </c>
      <c r="E1954" s="3" t="s">
        <v>5565</v>
      </c>
      <c r="F1954" s="3" t="s">
        <v>96</v>
      </c>
      <c r="G1954" s="3">
        <v>0</v>
      </c>
      <c r="H1954" s="3" t="s">
        <v>72</v>
      </c>
      <c r="I1954" s="4" t="str">
        <f ca="1">IFERROR(__xludf.DUMMYFUNCTION("REGEXREPLACE(F1955,""\D"", """")"),"9")</f>
        <v>9</v>
      </c>
    </row>
    <row r="1955" spans="1:9" ht="15.75" customHeight="1">
      <c r="A1955" s="1">
        <v>1954</v>
      </c>
      <c r="B1955" s="3">
        <v>1955</v>
      </c>
      <c r="C1955" s="3" t="s">
        <v>5566</v>
      </c>
      <c r="D1955" s="3" t="s">
        <v>5567</v>
      </c>
      <c r="E1955" s="3" t="s">
        <v>5568</v>
      </c>
      <c r="F1955" s="3" t="s">
        <v>1165</v>
      </c>
      <c r="G1955" s="3">
        <v>7</v>
      </c>
      <c r="H1955" s="3" t="s">
        <v>291</v>
      </c>
      <c r="I1955" s="4" t="str">
        <f ca="1">IFERROR(__xludf.DUMMYFUNCTION("REGEXREPLACE(F1956,""\D"", """")"),"23")</f>
        <v>23</v>
      </c>
    </row>
    <row r="1956" spans="1:9" ht="15.75" customHeight="1">
      <c r="A1956" s="1">
        <v>1955</v>
      </c>
      <c r="B1956" s="3">
        <v>1956</v>
      </c>
      <c r="C1956" s="3" t="s">
        <v>5569</v>
      </c>
      <c r="D1956" s="3" t="s">
        <v>5570</v>
      </c>
      <c r="E1956" s="3" t="s">
        <v>5571</v>
      </c>
      <c r="F1956" s="3">
        <v>0</v>
      </c>
      <c r="I1956" s="4" t="str">
        <f ca="1">IFERROR(__xludf.DUMMYFUNCTION("REGEXREPLACE(F1957,""\D"", """")"),"#VALUE!")</f>
        <v>#VALUE!</v>
      </c>
    </row>
    <row r="1957" spans="1:9" ht="15.75" customHeight="1">
      <c r="A1957" s="1">
        <v>1956</v>
      </c>
      <c r="B1957" s="3">
        <v>1957</v>
      </c>
      <c r="C1957" s="3" t="s">
        <v>5572</v>
      </c>
      <c r="D1957" s="3" t="s">
        <v>5573</v>
      </c>
      <c r="E1957" s="3" t="s">
        <v>27</v>
      </c>
      <c r="F1957" s="3">
        <v>0</v>
      </c>
      <c r="I1957" s="4" t="str">
        <f ca="1">IFERROR(__xludf.DUMMYFUNCTION("REGEXREPLACE(F1958,""\D"", """")"),"#VALUE!")</f>
        <v>#VALUE!</v>
      </c>
    </row>
    <row r="1958" spans="1:9" ht="15.75" customHeight="1">
      <c r="A1958" s="1">
        <v>1957</v>
      </c>
      <c r="B1958" s="3">
        <v>1958</v>
      </c>
      <c r="C1958" s="3" t="s">
        <v>5574</v>
      </c>
      <c r="D1958" s="3" t="s">
        <v>5575</v>
      </c>
      <c r="E1958" s="3" t="s">
        <v>5576</v>
      </c>
      <c r="F1958" s="3">
        <v>0</v>
      </c>
      <c r="I1958" s="4" t="str">
        <f ca="1">IFERROR(__xludf.DUMMYFUNCTION("REGEXREPLACE(F1959,""\D"", """")"),"#VALUE!")</f>
        <v>#VALUE!</v>
      </c>
    </row>
    <row r="1959" spans="1:9" ht="15.75" customHeight="1">
      <c r="A1959" s="1">
        <v>1958</v>
      </c>
      <c r="B1959" s="3">
        <v>1959</v>
      </c>
      <c r="C1959" s="3" t="s">
        <v>5577</v>
      </c>
      <c r="D1959" s="3" t="s">
        <v>5578</v>
      </c>
      <c r="E1959" s="3" t="s">
        <v>5579</v>
      </c>
      <c r="F1959" s="3" t="s">
        <v>339</v>
      </c>
      <c r="G1959" s="3">
        <v>23</v>
      </c>
      <c r="H1959" s="3" t="s">
        <v>586</v>
      </c>
      <c r="I1959" s="4" t="str">
        <f ca="1">IFERROR(__xludf.DUMMYFUNCTION("REGEXREPLACE(F1960,""\D"", """")"),"15")</f>
        <v>15</v>
      </c>
    </row>
    <row r="1960" spans="1:9" ht="15.75" customHeight="1">
      <c r="A1960" s="1">
        <v>1959</v>
      </c>
      <c r="B1960" s="3">
        <v>1960</v>
      </c>
      <c r="C1960" s="3" t="s">
        <v>5580</v>
      </c>
      <c r="D1960" s="3" t="s">
        <v>5581</v>
      </c>
      <c r="E1960" s="3" t="s">
        <v>27</v>
      </c>
      <c r="F1960" s="3">
        <v>0</v>
      </c>
      <c r="I1960" s="4" t="str">
        <f ca="1">IFERROR(__xludf.DUMMYFUNCTION("REGEXREPLACE(F1961,""\D"", """")"),"#VALUE!")</f>
        <v>#VALUE!</v>
      </c>
    </row>
    <row r="1961" spans="1:9" ht="15.75" customHeight="1">
      <c r="A1961" s="1">
        <v>1960</v>
      </c>
      <c r="B1961" s="3">
        <v>1961</v>
      </c>
      <c r="C1961" s="3" t="s">
        <v>5582</v>
      </c>
      <c r="D1961" s="3" t="s">
        <v>5583</v>
      </c>
      <c r="E1961" s="3" t="s">
        <v>5584</v>
      </c>
      <c r="F1961" s="3" t="s">
        <v>655</v>
      </c>
      <c r="G1961" s="3">
        <v>0</v>
      </c>
      <c r="H1961" s="3" t="s">
        <v>398</v>
      </c>
      <c r="I1961" s="4" t="str">
        <f ca="1">IFERROR(__xludf.DUMMYFUNCTION("REGEXREPLACE(F1962,""\D"", """")"),"20")</f>
        <v>20</v>
      </c>
    </row>
    <row r="1962" spans="1:9" ht="15.75" customHeight="1">
      <c r="A1962" s="1">
        <v>1961</v>
      </c>
      <c r="B1962" s="3">
        <v>1962</v>
      </c>
      <c r="C1962" s="3" t="s">
        <v>5585</v>
      </c>
      <c r="D1962" s="3" t="s">
        <v>5586</v>
      </c>
      <c r="E1962" s="3" t="s">
        <v>5587</v>
      </c>
      <c r="F1962" s="3">
        <v>0</v>
      </c>
      <c r="I1962" s="4" t="str">
        <f ca="1">IFERROR(__xludf.DUMMYFUNCTION("REGEXREPLACE(F1963,""\D"", """")"),"#VALUE!")</f>
        <v>#VALUE!</v>
      </c>
    </row>
    <row r="1963" spans="1:9" ht="15.75" customHeight="1">
      <c r="A1963" s="1">
        <v>1962</v>
      </c>
      <c r="B1963" s="3">
        <v>1963</v>
      </c>
      <c r="C1963" s="3" t="s">
        <v>5588</v>
      </c>
      <c r="D1963" s="3" t="s">
        <v>5589</v>
      </c>
      <c r="E1963" s="3" t="s">
        <v>27</v>
      </c>
      <c r="F1963" s="3">
        <v>0</v>
      </c>
      <c r="I1963" s="4" t="str">
        <f ca="1">IFERROR(__xludf.DUMMYFUNCTION("REGEXREPLACE(F1964,""\D"", """")"),"#VALUE!")</f>
        <v>#VALUE!</v>
      </c>
    </row>
    <row r="1964" spans="1:9" ht="15.75" customHeight="1">
      <c r="A1964" s="1">
        <v>1963</v>
      </c>
      <c r="B1964" s="3">
        <v>1964</v>
      </c>
      <c r="C1964" s="3" t="s">
        <v>5590</v>
      </c>
      <c r="D1964" s="3" t="s">
        <v>5591</v>
      </c>
      <c r="E1964" s="3" t="s">
        <v>5592</v>
      </c>
      <c r="F1964" s="3">
        <v>0</v>
      </c>
      <c r="I1964" s="4" t="str">
        <f ca="1">IFERROR(__xludf.DUMMYFUNCTION("REGEXREPLACE(F1965,""\D"", """")"),"#VALUE!")</f>
        <v>#VALUE!</v>
      </c>
    </row>
    <row r="1965" spans="1:9" ht="15.75" customHeight="1">
      <c r="A1965" s="1">
        <v>1964</v>
      </c>
      <c r="B1965" s="3">
        <v>1965</v>
      </c>
      <c r="C1965" s="3" t="s">
        <v>5593</v>
      </c>
      <c r="D1965" s="3" t="s">
        <v>5594</v>
      </c>
      <c r="E1965" s="3" t="s">
        <v>5595</v>
      </c>
      <c r="F1965" s="3" t="s">
        <v>812</v>
      </c>
      <c r="G1965" s="3">
        <v>0</v>
      </c>
      <c r="H1965" s="3" t="s">
        <v>57</v>
      </c>
      <c r="I1965" s="4" t="str">
        <f ca="1">IFERROR(__xludf.DUMMYFUNCTION("REGEXREPLACE(F1966,""\D"", """")"),"11")</f>
        <v>11</v>
      </c>
    </row>
    <row r="1966" spans="1:9" ht="15.75" customHeight="1">
      <c r="A1966" s="1">
        <v>1965</v>
      </c>
      <c r="B1966" s="3">
        <v>1966</v>
      </c>
      <c r="C1966" s="3" t="s">
        <v>5596</v>
      </c>
      <c r="D1966" s="3" t="s">
        <v>5597</v>
      </c>
      <c r="E1966" s="3" t="s">
        <v>5598</v>
      </c>
      <c r="F1966" s="3">
        <v>0</v>
      </c>
      <c r="I1966" s="4" t="str">
        <f ca="1">IFERROR(__xludf.DUMMYFUNCTION("REGEXREPLACE(F1967,""\D"", """")"),"#VALUE!")</f>
        <v>#VALUE!</v>
      </c>
    </row>
    <row r="1967" spans="1:9" ht="15.75" customHeight="1">
      <c r="A1967" s="1">
        <v>1966</v>
      </c>
      <c r="B1967" s="3">
        <v>1967</v>
      </c>
      <c r="C1967" s="3" t="s">
        <v>5599</v>
      </c>
      <c r="D1967" s="3" t="s">
        <v>5600</v>
      </c>
      <c r="E1967" s="3" t="s">
        <v>5601</v>
      </c>
      <c r="F1967" s="3">
        <v>0</v>
      </c>
      <c r="I1967" s="4" t="str">
        <f ca="1">IFERROR(__xludf.DUMMYFUNCTION("REGEXREPLACE(F1968,""\D"", """")"),"#VALUE!")</f>
        <v>#VALUE!</v>
      </c>
    </row>
    <row r="1968" spans="1:9" ht="15.75" customHeight="1">
      <c r="A1968" s="1">
        <v>1967</v>
      </c>
      <c r="B1968" s="3">
        <v>1968</v>
      </c>
      <c r="C1968" s="3" t="s">
        <v>5602</v>
      </c>
      <c r="D1968" s="3" t="s">
        <v>5603</v>
      </c>
      <c r="E1968" s="3" t="s">
        <v>5604</v>
      </c>
      <c r="F1968" s="3">
        <v>0</v>
      </c>
      <c r="I1968" s="4" t="str">
        <f ca="1">IFERROR(__xludf.DUMMYFUNCTION("REGEXREPLACE(F1969,""\D"", """")"),"#VALUE!")</f>
        <v>#VALUE!</v>
      </c>
    </row>
    <row r="1969" spans="1:9" ht="15.75" customHeight="1">
      <c r="A1969" s="1">
        <v>1968</v>
      </c>
      <c r="B1969" s="3">
        <v>1969</v>
      </c>
      <c r="C1969" s="3" t="s">
        <v>5605</v>
      </c>
      <c r="D1969" s="3" t="s">
        <v>5606</v>
      </c>
      <c r="E1969" s="3" t="s">
        <v>5607</v>
      </c>
      <c r="F1969" s="3">
        <v>0</v>
      </c>
      <c r="I1969" s="4" t="str">
        <f ca="1">IFERROR(__xludf.DUMMYFUNCTION("REGEXREPLACE(F1970,""\D"", """")"),"#VALUE!")</f>
        <v>#VALUE!</v>
      </c>
    </row>
    <row r="1970" spans="1:9" ht="15.75" customHeight="1">
      <c r="A1970" s="1">
        <v>1969</v>
      </c>
      <c r="B1970" s="3">
        <v>1970</v>
      </c>
      <c r="C1970" s="3" t="s">
        <v>5608</v>
      </c>
      <c r="D1970" s="3" t="s">
        <v>5609</v>
      </c>
      <c r="E1970" s="3" t="s">
        <v>27</v>
      </c>
      <c r="F1970" s="3">
        <v>0</v>
      </c>
      <c r="I1970" s="4" t="str">
        <f ca="1">IFERROR(__xludf.DUMMYFUNCTION("REGEXREPLACE(F1971,""\D"", """")"),"#VALUE!")</f>
        <v>#VALUE!</v>
      </c>
    </row>
    <row r="1971" spans="1:9" ht="15.75" customHeight="1">
      <c r="A1971" s="1">
        <v>1970</v>
      </c>
      <c r="B1971" s="3">
        <v>1971</v>
      </c>
      <c r="C1971" s="3" t="s">
        <v>5610</v>
      </c>
      <c r="D1971" s="3" t="s">
        <v>5611</v>
      </c>
      <c r="E1971" s="3" t="s">
        <v>325</v>
      </c>
      <c r="F1971" s="3">
        <v>0</v>
      </c>
      <c r="I1971" s="4" t="str">
        <f ca="1">IFERROR(__xludf.DUMMYFUNCTION("REGEXREPLACE(F1972,""\D"", """")"),"#VALUE!")</f>
        <v>#VALUE!</v>
      </c>
    </row>
    <row r="1972" spans="1:9" ht="15.75" customHeight="1">
      <c r="A1972" s="1">
        <v>1971</v>
      </c>
      <c r="B1972" s="3">
        <v>1972</v>
      </c>
      <c r="C1972" s="3" t="s">
        <v>5612</v>
      </c>
      <c r="D1972" s="3" t="s">
        <v>5613</v>
      </c>
      <c r="E1972" s="3" t="s">
        <v>5614</v>
      </c>
      <c r="F1972" s="3">
        <v>0</v>
      </c>
      <c r="I1972" s="4" t="str">
        <f ca="1">IFERROR(__xludf.DUMMYFUNCTION("REGEXREPLACE(F1973,""\D"", """")"),"#VALUE!")</f>
        <v>#VALUE!</v>
      </c>
    </row>
    <row r="1973" spans="1:9" ht="15.75" customHeight="1">
      <c r="A1973" s="1">
        <v>1972</v>
      </c>
      <c r="B1973" s="3">
        <v>1973</v>
      </c>
      <c r="C1973" s="3" t="s">
        <v>5615</v>
      </c>
      <c r="D1973" s="3" t="s">
        <v>5616</v>
      </c>
      <c r="E1973" s="3" t="s">
        <v>27</v>
      </c>
      <c r="F1973" s="3">
        <v>0</v>
      </c>
      <c r="I1973" s="4" t="str">
        <f ca="1">IFERROR(__xludf.DUMMYFUNCTION("REGEXREPLACE(F1974,""\D"", """")"),"#VALUE!")</f>
        <v>#VALUE!</v>
      </c>
    </row>
    <row r="1974" spans="1:9" ht="15.75" customHeight="1">
      <c r="A1974" s="1">
        <v>1973</v>
      </c>
      <c r="B1974" s="3">
        <v>1974</v>
      </c>
      <c r="C1974" s="3" t="s">
        <v>5617</v>
      </c>
      <c r="D1974" s="3" t="s">
        <v>5618</v>
      </c>
      <c r="E1974" s="3" t="s">
        <v>259</v>
      </c>
      <c r="F1974" s="3">
        <v>0</v>
      </c>
      <c r="I1974" s="4" t="str">
        <f ca="1">IFERROR(__xludf.DUMMYFUNCTION("REGEXREPLACE(F1975,""\D"", """")"),"#VALUE!")</f>
        <v>#VALUE!</v>
      </c>
    </row>
    <row r="1975" spans="1:9" ht="15.75" customHeight="1">
      <c r="A1975" s="1">
        <v>1974</v>
      </c>
      <c r="B1975" s="3">
        <v>1975</v>
      </c>
      <c r="C1975" s="3" t="s">
        <v>5619</v>
      </c>
      <c r="D1975" s="3" t="s">
        <v>5620</v>
      </c>
      <c r="E1975" s="3" t="s">
        <v>27</v>
      </c>
      <c r="F1975" s="3">
        <v>0</v>
      </c>
      <c r="I1975" s="4" t="str">
        <f ca="1">IFERROR(__xludf.DUMMYFUNCTION("REGEXREPLACE(F1976,""\D"", """")"),"#VALUE!")</f>
        <v>#VALUE!</v>
      </c>
    </row>
    <row r="1976" spans="1:9" ht="15.75" customHeight="1">
      <c r="A1976" s="1">
        <v>1975</v>
      </c>
      <c r="B1976" s="3">
        <v>1976</v>
      </c>
      <c r="C1976" s="3" t="s">
        <v>5621</v>
      </c>
      <c r="D1976" s="3" t="s">
        <v>5622</v>
      </c>
      <c r="E1976" s="3" t="s">
        <v>5623</v>
      </c>
      <c r="F1976" s="3" t="s">
        <v>303</v>
      </c>
      <c r="G1976" s="3">
        <v>9</v>
      </c>
      <c r="H1976" s="3" t="s">
        <v>422</v>
      </c>
      <c r="I1976" s="4" t="str">
        <f ca="1">IFERROR(__xludf.DUMMYFUNCTION("REGEXREPLACE(F1977,""\D"", """")"),"6")</f>
        <v>6</v>
      </c>
    </row>
    <row r="1977" spans="1:9" ht="15.75" customHeight="1">
      <c r="A1977" s="1">
        <v>1976</v>
      </c>
      <c r="B1977" s="3">
        <v>1977</v>
      </c>
      <c r="C1977" s="3" t="s">
        <v>5624</v>
      </c>
      <c r="D1977" s="3" t="s">
        <v>5625</v>
      </c>
      <c r="E1977" s="3" t="s">
        <v>5626</v>
      </c>
      <c r="F1977" s="3">
        <v>0</v>
      </c>
      <c r="I1977" s="4" t="str">
        <f ca="1">IFERROR(__xludf.DUMMYFUNCTION("REGEXREPLACE(F1978,""\D"", """")"),"#VALUE!")</f>
        <v>#VALUE!</v>
      </c>
    </row>
    <row r="1978" spans="1:9" ht="15.75" customHeight="1">
      <c r="A1978" s="1">
        <v>1977</v>
      </c>
      <c r="B1978" s="3">
        <v>1978</v>
      </c>
      <c r="C1978" s="3" t="s">
        <v>5627</v>
      </c>
      <c r="D1978" s="3" t="s">
        <v>5628</v>
      </c>
      <c r="E1978" s="3" t="s">
        <v>5629</v>
      </c>
      <c r="F1978" s="3" t="s">
        <v>675</v>
      </c>
      <c r="G1978" s="3">
        <v>0</v>
      </c>
      <c r="H1978" s="3" t="s">
        <v>892</v>
      </c>
      <c r="I1978" s="4" t="str">
        <f ca="1">IFERROR(__xludf.DUMMYFUNCTION("REGEXREPLACE(F1979,""\D"", """")"),"2")</f>
        <v>2</v>
      </c>
    </row>
    <row r="1979" spans="1:9" ht="15.75" customHeight="1">
      <c r="A1979" s="1">
        <v>1978</v>
      </c>
      <c r="B1979" s="3">
        <v>1979</v>
      </c>
      <c r="C1979" s="3" t="s">
        <v>5630</v>
      </c>
      <c r="D1979" s="3" t="s">
        <v>5631</v>
      </c>
      <c r="E1979" s="3" t="s">
        <v>27</v>
      </c>
      <c r="F1979" s="3">
        <v>0</v>
      </c>
      <c r="I1979" s="4" t="str">
        <f ca="1">IFERROR(__xludf.DUMMYFUNCTION("REGEXREPLACE(F1980,""\D"", """")"),"#VALUE!")</f>
        <v>#VALUE!</v>
      </c>
    </row>
    <row r="1980" spans="1:9" ht="15.75" customHeight="1">
      <c r="A1980" s="1">
        <v>1979</v>
      </c>
      <c r="B1980" s="3">
        <v>1980</v>
      </c>
      <c r="C1980" s="3" t="s">
        <v>5632</v>
      </c>
      <c r="D1980" s="3" t="s">
        <v>5633</v>
      </c>
      <c r="E1980" s="3" t="s">
        <v>5634</v>
      </c>
      <c r="F1980" s="3">
        <v>0</v>
      </c>
      <c r="I1980" s="4" t="str">
        <f ca="1">IFERROR(__xludf.DUMMYFUNCTION("REGEXREPLACE(F1981,""\D"", """")"),"#VALUE!")</f>
        <v>#VALUE!</v>
      </c>
    </row>
    <row r="1981" spans="1:9" ht="15.75" customHeight="1">
      <c r="A1981" s="1">
        <v>1980</v>
      </c>
      <c r="B1981" s="3">
        <v>1981</v>
      </c>
      <c r="C1981" s="3" t="s">
        <v>5635</v>
      </c>
      <c r="D1981" s="3" t="s">
        <v>5636</v>
      </c>
      <c r="E1981" s="3" t="s">
        <v>27</v>
      </c>
      <c r="F1981" s="3">
        <v>0</v>
      </c>
      <c r="I1981" s="4" t="str">
        <f ca="1">IFERROR(__xludf.DUMMYFUNCTION("REGEXREPLACE(F1982,""\D"", """")"),"#VALUE!")</f>
        <v>#VALUE!</v>
      </c>
    </row>
    <row r="1982" spans="1:9" ht="15.75" customHeight="1">
      <c r="A1982" s="1">
        <v>1981</v>
      </c>
      <c r="B1982" s="3">
        <v>1982</v>
      </c>
      <c r="C1982" s="3" t="s">
        <v>5637</v>
      </c>
      <c r="D1982" s="3" t="s">
        <v>5638</v>
      </c>
      <c r="E1982" s="3" t="s">
        <v>27</v>
      </c>
      <c r="F1982" s="3">
        <v>0</v>
      </c>
      <c r="I1982" s="4" t="str">
        <f ca="1">IFERROR(__xludf.DUMMYFUNCTION("REGEXREPLACE(F1983,""\D"", """")"),"#VALUE!")</f>
        <v>#VALUE!</v>
      </c>
    </row>
    <row r="1983" spans="1:9" ht="15.75" customHeight="1">
      <c r="A1983" s="1">
        <v>1982</v>
      </c>
      <c r="B1983" s="3">
        <v>1983</v>
      </c>
      <c r="C1983" s="3" t="s">
        <v>5639</v>
      </c>
      <c r="D1983" s="3" t="s">
        <v>5640</v>
      </c>
      <c r="E1983" s="3" t="s">
        <v>5641</v>
      </c>
      <c r="F1983" s="3" t="s">
        <v>675</v>
      </c>
      <c r="G1983" s="3">
        <v>5</v>
      </c>
      <c r="H1983" s="3" t="s">
        <v>89</v>
      </c>
      <c r="I1983" s="4" t="str">
        <f ca="1">IFERROR(__xludf.DUMMYFUNCTION("REGEXREPLACE(F1984,""\D"", """")"),"2")</f>
        <v>2</v>
      </c>
    </row>
    <row r="1984" spans="1:9" ht="15.75" customHeight="1">
      <c r="A1984" s="1">
        <v>1983</v>
      </c>
      <c r="B1984" s="3">
        <v>1984</v>
      </c>
      <c r="C1984" s="3" t="s">
        <v>5642</v>
      </c>
      <c r="D1984" s="3" t="s">
        <v>5643</v>
      </c>
      <c r="E1984" s="3" t="s">
        <v>27</v>
      </c>
      <c r="F1984" s="3">
        <v>0</v>
      </c>
      <c r="I1984" s="4" t="str">
        <f ca="1">IFERROR(__xludf.DUMMYFUNCTION("REGEXREPLACE(F1985,""\D"", """")"),"#VALUE!")</f>
        <v>#VALUE!</v>
      </c>
    </row>
    <row r="1985" spans="1:9" ht="15.75" customHeight="1">
      <c r="A1985" s="1">
        <v>1984</v>
      </c>
      <c r="B1985" s="3">
        <v>1985</v>
      </c>
      <c r="C1985" s="3" t="s">
        <v>5644</v>
      </c>
      <c r="D1985" s="3" t="s">
        <v>5645</v>
      </c>
      <c r="E1985" s="3" t="s">
        <v>5646</v>
      </c>
      <c r="F1985" s="3" t="s">
        <v>386</v>
      </c>
      <c r="G1985" s="3">
        <v>15</v>
      </c>
      <c r="H1985" s="3" t="s">
        <v>387</v>
      </c>
      <c r="I1985" s="4" t="str">
        <f ca="1">IFERROR(__xludf.DUMMYFUNCTION("REGEXREPLACE(F1986,""\D"", """")"),"22")</f>
        <v>22</v>
      </c>
    </row>
    <row r="1986" spans="1:9" ht="15.75" customHeight="1">
      <c r="A1986" s="1">
        <v>1985</v>
      </c>
      <c r="B1986" s="3">
        <v>1986</v>
      </c>
      <c r="C1986" s="3" t="s">
        <v>5647</v>
      </c>
      <c r="D1986" s="3" t="s">
        <v>5648</v>
      </c>
      <c r="E1986" s="3" t="s">
        <v>27</v>
      </c>
      <c r="F1986" s="3">
        <v>0</v>
      </c>
      <c r="I1986" s="4" t="str">
        <f ca="1">IFERROR(__xludf.DUMMYFUNCTION("REGEXREPLACE(F1987,""\D"", """")"),"#VALUE!")</f>
        <v>#VALUE!</v>
      </c>
    </row>
    <row r="1987" spans="1:9" ht="15.75" customHeight="1">
      <c r="A1987" s="1">
        <v>1986</v>
      </c>
      <c r="B1987" s="3">
        <v>1987</v>
      </c>
      <c r="C1987" s="3" t="s">
        <v>5649</v>
      </c>
      <c r="D1987" s="3" t="s">
        <v>5650</v>
      </c>
      <c r="E1987" s="3" t="s">
        <v>5651</v>
      </c>
      <c r="F1987" s="3" t="s">
        <v>3250</v>
      </c>
      <c r="G1987" s="3">
        <v>41</v>
      </c>
      <c r="H1987" s="3" t="s">
        <v>5652</v>
      </c>
      <c r="I1987" s="4" t="str">
        <f ca="1">IFERROR(__xludf.DUMMYFUNCTION("REGEXREPLACE(F1988,""\D"", """")"),"33")</f>
        <v>33</v>
      </c>
    </row>
    <row r="1988" spans="1:9" ht="15.75" customHeight="1">
      <c r="A1988" s="1">
        <v>1987</v>
      </c>
      <c r="B1988" s="3">
        <v>1988</v>
      </c>
      <c r="C1988" s="3" t="s">
        <v>5653</v>
      </c>
      <c r="D1988" s="3" t="s">
        <v>5654</v>
      </c>
      <c r="E1988" s="3" t="s">
        <v>5655</v>
      </c>
      <c r="F1988" s="3" t="s">
        <v>121</v>
      </c>
      <c r="G1988" s="3">
        <v>2</v>
      </c>
      <c r="H1988" s="3" t="s">
        <v>642</v>
      </c>
      <c r="I1988" s="4" t="str">
        <f ca="1">IFERROR(__xludf.DUMMYFUNCTION("REGEXREPLACE(F1989,""\D"", """")"),"17")</f>
        <v>17</v>
      </c>
    </row>
    <row r="1989" spans="1:9" ht="15.75" customHeight="1">
      <c r="A1989" s="1">
        <v>1988</v>
      </c>
      <c r="B1989" s="3">
        <v>1989</v>
      </c>
      <c r="C1989" s="3" t="s">
        <v>5656</v>
      </c>
      <c r="D1989" s="3" t="s">
        <v>5657</v>
      </c>
      <c r="E1989" s="3" t="s">
        <v>5658</v>
      </c>
      <c r="F1989" s="3" t="s">
        <v>11</v>
      </c>
      <c r="G1989" s="3">
        <v>3</v>
      </c>
      <c r="H1989" s="3" t="s">
        <v>266</v>
      </c>
      <c r="I1989" s="4" t="str">
        <f ca="1">IFERROR(__xludf.DUMMYFUNCTION("REGEXREPLACE(F1990,""\D"", """")"),"3")</f>
        <v>3</v>
      </c>
    </row>
    <row r="1990" spans="1:9" ht="15.75" customHeight="1">
      <c r="A1990" s="1">
        <v>1989</v>
      </c>
      <c r="B1990" s="3">
        <v>1990</v>
      </c>
      <c r="C1990" s="3" t="s">
        <v>5659</v>
      </c>
      <c r="D1990" s="3" t="s">
        <v>5660</v>
      </c>
      <c r="E1990" s="3" t="s">
        <v>27</v>
      </c>
      <c r="F1990" s="3">
        <v>0</v>
      </c>
      <c r="I1990" s="4" t="str">
        <f ca="1">IFERROR(__xludf.DUMMYFUNCTION("REGEXREPLACE(F1991,""\D"", """")"),"#VALUE!")</f>
        <v>#VALUE!</v>
      </c>
    </row>
    <row r="1991" spans="1:9" ht="15.75" customHeight="1">
      <c r="A1991" s="1">
        <v>1990</v>
      </c>
      <c r="B1991" s="3">
        <v>1991</v>
      </c>
      <c r="C1991" s="3" t="s">
        <v>5661</v>
      </c>
      <c r="D1991" s="3" t="s">
        <v>5662</v>
      </c>
      <c r="E1991" s="3" t="s">
        <v>259</v>
      </c>
      <c r="F1991" s="3">
        <v>0</v>
      </c>
      <c r="I1991" s="4" t="str">
        <f ca="1">IFERROR(__xludf.DUMMYFUNCTION("REGEXREPLACE(F1992,""\D"", """")"),"#VALUE!")</f>
        <v>#VALUE!</v>
      </c>
    </row>
    <row r="1992" spans="1:9" ht="15.75" customHeight="1">
      <c r="A1992" s="1">
        <v>1991</v>
      </c>
      <c r="B1992" s="3">
        <v>1992</v>
      </c>
      <c r="C1992" s="3" t="s">
        <v>5663</v>
      </c>
      <c r="D1992" s="3" t="s">
        <v>5664</v>
      </c>
      <c r="E1992" s="3" t="s">
        <v>27</v>
      </c>
      <c r="F1992" s="3">
        <v>0</v>
      </c>
      <c r="I1992" s="4" t="str">
        <f ca="1">IFERROR(__xludf.DUMMYFUNCTION("REGEXREPLACE(F1993,""\D"", """")"),"#VALUE!")</f>
        <v>#VALUE!</v>
      </c>
    </row>
    <row r="1993" spans="1:9" ht="15.75" customHeight="1">
      <c r="A1993" s="1">
        <v>1992</v>
      </c>
      <c r="B1993" s="3">
        <v>1993</v>
      </c>
      <c r="C1993" s="3" t="s">
        <v>5665</v>
      </c>
      <c r="D1993" s="3" t="s">
        <v>5666</v>
      </c>
      <c r="E1993" s="3" t="s">
        <v>27</v>
      </c>
      <c r="F1993" s="3">
        <v>0</v>
      </c>
      <c r="I1993" s="4" t="str">
        <f ca="1">IFERROR(__xludf.DUMMYFUNCTION("REGEXREPLACE(F1994,""\D"", """")"),"#VALUE!")</f>
        <v>#VALUE!</v>
      </c>
    </row>
    <row r="1994" spans="1:9" ht="15.75" customHeight="1">
      <c r="A1994" s="1">
        <v>1993</v>
      </c>
      <c r="B1994" s="3">
        <v>1994</v>
      </c>
      <c r="C1994" s="3" t="s">
        <v>5667</v>
      </c>
      <c r="D1994" s="3" t="s">
        <v>5668</v>
      </c>
      <c r="E1994" s="3" t="s">
        <v>5669</v>
      </c>
      <c r="F1994" s="3">
        <v>0</v>
      </c>
      <c r="I1994" s="4" t="str">
        <f ca="1">IFERROR(__xludf.DUMMYFUNCTION("REGEXREPLACE(F1995,""\D"", """")"),"#VALUE!")</f>
        <v>#VALUE!</v>
      </c>
    </row>
    <row r="1995" spans="1:9" ht="15.75" customHeight="1">
      <c r="A1995" s="1">
        <v>1994</v>
      </c>
      <c r="B1995" s="3">
        <v>1995</v>
      </c>
      <c r="C1995" s="3" t="s">
        <v>5670</v>
      </c>
      <c r="D1995" s="3" t="s">
        <v>5671</v>
      </c>
      <c r="E1995" s="3" t="s">
        <v>5672</v>
      </c>
      <c r="F1995" s="3" t="s">
        <v>44</v>
      </c>
      <c r="G1995" s="3">
        <v>2</v>
      </c>
      <c r="H1995" s="3" t="s">
        <v>715</v>
      </c>
      <c r="I1995" s="4" t="str">
        <f ca="1">IFERROR(__xludf.DUMMYFUNCTION("REGEXREPLACE(F1996,""\D"", """")"),"12")</f>
        <v>12</v>
      </c>
    </row>
    <row r="1996" spans="1:9" ht="15.75" customHeight="1">
      <c r="A1996" s="1">
        <v>1995</v>
      </c>
      <c r="B1996" s="3">
        <v>1996</v>
      </c>
      <c r="C1996" s="3" t="s">
        <v>5673</v>
      </c>
      <c r="D1996" s="3" t="s">
        <v>5674</v>
      </c>
      <c r="E1996" s="3" t="s">
        <v>5675</v>
      </c>
      <c r="F1996" s="3" t="s">
        <v>364</v>
      </c>
      <c r="G1996" s="3">
        <v>20</v>
      </c>
      <c r="H1996" s="3" t="s">
        <v>380</v>
      </c>
      <c r="I1996" s="4" t="str">
        <f ca="1">IFERROR(__xludf.DUMMYFUNCTION("REGEXREPLACE(F1997,""\D"", """")"),"13")</f>
        <v>13</v>
      </c>
    </row>
    <row r="1997" spans="1:9" ht="15.75" customHeight="1">
      <c r="A1997" s="1">
        <v>1996</v>
      </c>
      <c r="B1997" s="3">
        <v>1997</v>
      </c>
      <c r="C1997" s="3" t="s">
        <v>5676</v>
      </c>
      <c r="D1997" s="3" t="s">
        <v>5677</v>
      </c>
      <c r="E1997" s="3" t="s">
        <v>5678</v>
      </c>
      <c r="F1997" s="3" t="s">
        <v>303</v>
      </c>
      <c r="G1997" s="3">
        <v>5</v>
      </c>
      <c r="H1997" s="3" t="s">
        <v>57</v>
      </c>
      <c r="I1997" s="4" t="str">
        <f ca="1">IFERROR(__xludf.DUMMYFUNCTION("REGEXREPLACE(F1998,""\D"", """")"),"6")</f>
        <v>6</v>
      </c>
    </row>
    <row r="1998" spans="1:9" ht="15.75" customHeight="1">
      <c r="A1998" s="1">
        <v>1997</v>
      </c>
      <c r="B1998" s="3">
        <v>1998</v>
      </c>
      <c r="C1998" s="3" t="s">
        <v>5679</v>
      </c>
      <c r="D1998" s="3" t="s">
        <v>5680</v>
      </c>
      <c r="E1998" s="3" t="s">
        <v>5681</v>
      </c>
      <c r="F1998" s="3">
        <v>0</v>
      </c>
      <c r="I1998" s="4" t="str">
        <f ca="1">IFERROR(__xludf.DUMMYFUNCTION("REGEXREPLACE(F1999,""\D"", """")"),"#VALUE!")</f>
        <v>#VALUE!</v>
      </c>
    </row>
    <row r="1999" spans="1:9" ht="15.75" customHeight="1">
      <c r="A1999" s="1">
        <v>1998</v>
      </c>
      <c r="B1999" s="3">
        <v>1999</v>
      </c>
      <c r="C1999" s="3" t="s">
        <v>5682</v>
      </c>
      <c r="D1999" s="3" t="s">
        <v>5683</v>
      </c>
      <c r="E1999" s="3" t="s">
        <v>5684</v>
      </c>
      <c r="F1999" s="3">
        <v>0</v>
      </c>
      <c r="I1999" s="4" t="str">
        <f ca="1">IFERROR(__xludf.DUMMYFUNCTION("REGEXREPLACE(F2000,""\D"", """")"),"#VALUE!")</f>
        <v>#VALUE!</v>
      </c>
    </row>
    <row r="2000" spans="1:9" ht="15.75" customHeight="1">
      <c r="A2000" s="1">
        <v>1999</v>
      </c>
      <c r="B2000" s="3">
        <v>2000</v>
      </c>
      <c r="C2000" s="3" t="s">
        <v>5685</v>
      </c>
      <c r="D2000" s="3" t="s">
        <v>5686</v>
      </c>
      <c r="E2000" s="3" t="s">
        <v>27</v>
      </c>
      <c r="F2000" s="3">
        <v>0</v>
      </c>
      <c r="I2000" s="4" t="str">
        <f ca="1">IFERROR(__xludf.DUMMYFUNCTION("REGEXREPLACE(F2001,""\D"", """")"),"#VALUE!")</f>
        <v>#VALUE!</v>
      </c>
    </row>
    <row r="2001" spans="1:9" ht="15.75" customHeight="1">
      <c r="A2001" s="1">
        <v>2000</v>
      </c>
      <c r="B2001" s="3">
        <v>2001</v>
      </c>
      <c r="C2001" s="3" t="s">
        <v>5687</v>
      </c>
      <c r="D2001" s="3" t="s">
        <v>5688</v>
      </c>
      <c r="E2001" s="3" t="s">
        <v>5689</v>
      </c>
      <c r="F2001" s="3">
        <v>0</v>
      </c>
      <c r="I2001" s="4" t="str">
        <f ca="1">IFERROR(__xludf.DUMMYFUNCTION("REGEXREPLACE(F2002,""\D"", """")"),"#VALUE!")</f>
        <v>#VALUE!</v>
      </c>
    </row>
    <row r="2002" spans="1:9" ht="15.75" customHeight="1">
      <c r="A2002" s="1">
        <v>2001</v>
      </c>
      <c r="B2002" s="3">
        <v>2002</v>
      </c>
      <c r="C2002" s="3" t="s">
        <v>5690</v>
      </c>
      <c r="D2002" s="3" t="s">
        <v>5691</v>
      </c>
      <c r="E2002" s="3" t="s">
        <v>5692</v>
      </c>
      <c r="F2002" s="3">
        <v>0</v>
      </c>
      <c r="I2002" s="4" t="str">
        <f ca="1">IFERROR(__xludf.DUMMYFUNCTION("REGEXREPLACE(F2003,""\D"", """")"),"#VALUE!")</f>
        <v>#VALUE!</v>
      </c>
    </row>
    <row r="2003" spans="1:9" ht="15.75" customHeight="1">
      <c r="A2003" s="1">
        <v>2002</v>
      </c>
      <c r="B2003" s="3">
        <v>2003</v>
      </c>
      <c r="C2003" s="3" t="s">
        <v>5693</v>
      </c>
      <c r="D2003" s="3" t="s">
        <v>5694</v>
      </c>
      <c r="E2003" s="3" t="s">
        <v>27</v>
      </c>
      <c r="F2003" s="3">
        <v>0</v>
      </c>
      <c r="I2003" s="4" t="str">
        <f ca="1">IFERROR(__xludf.DUMMYFUNCTION("REGEXREPLACE(F2004,""\D"", """")"),"#VALUE!")</f>
        <v>#VALUE!</v>
      </c>
    </row>
    <row r="2004" spans="1:9" ht="15.75" customHeight="1">
      <c r="A2004" s="1">
        <v>2003</v>
      </c>
      <c r="B2004" s="3">
        <v>2004</v>
      </c>
      <c r="C2004" s="3" t="s">
        <v>5695</v>
      </c>
      <c r="D2004" s="3" t="s">
        <v>5696</v>
      </c>
      <c r="E2004" s="3" t="s">
        <v>5697</v>
      </c>
      <c r="F2004" s="3">
        <v>0</v>
      </c>
      <c r="I2004" s="4" t="str">
        <f ca="1">IFERROR(__xludf.DUMMYFUNCTION("REGEXREPLACE(F2005,""\D"", """")"),"#VALUE!")</f>
        <v>#VALUE!</v>
      </c>
    </row>
    <row r="2005" spans="1:9" ht="15.75" customHeight="1">
      <c r="A2005" s="1">
        <v>2004</v>
      </c>
      <c r="B2005" s="3">
        <v>2005</v>
      </c>
      <c r="C2005" s="3" t="s">
        <v>5698</v>
      </c>
      <c r="D2005" s="3" t="s">
        <v>5699</v>
      </c>
      <c r="E2005" s="3" t="s">
        <v>5700</v>
      </c>
      <c r="F2005" s="3" t="s">
        <v>88</v>
      </c>
      <c r="G2005" s="3">
        <v>3</v>
      </c>
      <c r="H2005" s="3" t="s">
        <v>89</v>
      </c>
      <c r="I2005" s="4" t="str">
        <f ca="1">IFERROR(__xludf.DUMMYFUNCTION("REGEXREPLACE(F2006,""\D"", """")"),"4")</f>
        <v>4</v>
      </c>
    </row>
    <row r="2006" spans="1:9" ht="15.75" customHeight="1">
      <c r="A2006" s="1">
        <v>2005</v>
      </c>
      <c r="B2006" s="3">
        <v>2006</v>
      </c>
      <c r="C2006" s="3" t="s">
        <v>5701</v>
      </c>
      <c r="D2006" s="3" t="s">
        <v>5702</v>
      </c>
      <c r="E2006" s="3" t="s">
        <v>27</v>
      </c>
      <c r="F2006" s="3">
        <v>0</v>
      </c>
      <c r="I2006" s="4" t="str">
        <f ca="1">IFERROR(__xludf.DUMMYFUNCTION("REGEXREPLACE(F2007,""\D"", """")"),"#VALUE!")</f>
        <v>#VALUE!</v>
      </c>
    </row>
    <row r="2007" spans="1:9" ht="15.75" customHeight="1">
      <c r="A2007" s="1">
        <v>2006</v>
      </c>
      <c r="B2007" s="3">
        <v>2007</v>
      </c>
      <c r="C2007" s="3" t="s">
        <v>5703</v>
      </c>
      <c r="D2007" s="3" t="s">
        <v>5704</v>
      </c>
      <c r="E2007" s="3" t="s">
        <v>27</v>
      </c>
      <c r="F2007" s="3">
        <v>0</v>
      </c>
      <c r="I2007" s="4" t="str">
        <f ca="1">IFERROR(__xludf.DUMMYFUNCTION("REGEXREPLACE(F2008,""\D"", """")"),"#VALUE!")</f>
        <v>#VALUE!</v>
      </c>
    </row>
    <row r="2008" spans="1:9" ht="15.75" customHeight="1">
      <c r="A2008" s="1">
        <v>2007</v>
      </c>
      <c r="B2008" s="3">
        <v>2008</v>
      </c>
      <c r="C2008" s="3" t="s">
        <v>5705</v>
      </c>
      <c r="D2008" s="3" t="s">
        <v>5706</v>
      </c>
      <c r="E2008" s="3" t="s">
        <v>27</v>
      </c>
      <c r="F2008" s="3">
        <v>0</v>
      </c>
      <c r="I2008" s="4" t="str">
        <f ca="1">IFERROR(__xludf.DUMMYFUNCTION("REGEXREPLACE(F2009,""\D"", """")"),"#VALUE!")</f>
        <v>#VALUE!</v>
      </c>
    </row>
    <row r="2009" spans="1:9" ht="15.75" customHeight="1">
      <c r="A2009" s="1">
        <v>2008</v>
      </c>
      <c r="B2009" s="3">
        <v>2009</v>
      </c>
      <c r="C2009" s="3" t="s">
        <v>5707</v>
      </c>
      <c r="D2009" s="3" t="s">
        <v>5708</v>
      </c>
      <c r="E2009" s="3" t="s">
        <v>5709</v>
      </c>
      <c r="F2009" s="3" t="s">
        <v>61</v>
      </c>
      <c r="G2009" s="3">
        <v>7</v>
      </c>
      <c r="H2009" s="3" t="s">
        <v>248</v>
      </c>
      <c r="I2009" s="4" t="str">
        <f ca="1">IFERROR(__xludf.DUMMYFUNCTION("REGEXREPLACE(F2010,""\D"", """")"),"5")</f>
        <v>5</v>
      </c>
    </row>
    <row r="2010" spans="1:9" ht="15.75" customHeight="1">
      <c r="A2010" s="1">
        <v>2009</v>
      </c>
      <c r="B2010" s="3">
        <v>2010</v>
      </c>
      <c r="C2010" s="3" t="s">
        <v>5710</v>
      </c>
      <c r="D2010" s="3" t="s">
        <v>5711</v>
      </c>
      <c r="E2010" s="3" t="s">
        <v>27</v>
      </c>
      <c r="F2010" s="3">
        <v>0</v>
      </c>
      <c r="I2010" s="4" t="str">
        <f ca="1">IFERROR(__xludf.DUMMYFUNCTION("REGEXREPLACE(F2011,""\D"", """")"),"#VALUE!")</f>
        <v>#VALUE!</v>
      </c>
    </row>
    <row r="2011" spans="1:9" ht="15.75" customHeight="1">
      <c r="A2011" s="1">
        <v>2010</v>
      </c>
      <c r="B2011" s="3">
        <v>2011</v>
      </c>
      <c r="C2011" s="3" t="s">
        <v>5712</v>
      </c>
      <c r="D2011" s="3" t="s">
        <v>5713</v>
      </c>
      <c r="E2011" s="3" t="s">
        <v>27</v>
      </c>
      <c r="F2011" s="3">
        <v>0</v>
      </c>
      <c r="I2011" s="4" t="str">
        <f ca="1">IFERROR(__xludf.DUMMYFUNCTION("REGEXREPLACE(F2012,""\D"", """")"),"#VALUE!")</f>
        <v>#VALUE!</v>
      </c>
    </row>
    <row r="2012" spans="1:9" ht="15.75" customHeight="1">
      <c r="A2012" s="1">
        <v>2011</v>
      </c>
      <c r="B2012" s="3">
        <v>2012</v>
      </c>
      <c r="C2012" s="3" t="s">
        <v>5714</v>
      </c>
      <c r="D2012" s="3" t="s">
        <v>5715</v>
      </c>
      <c r="E2012" s="3" t="s">
        <v>5716</v>
      </c>
      <c r="F2012" s="3" t="s">
        <v>255</v>
      </c>
      <c r="G2012" s="3">
        <v>33</v>
      </c>
      <c r="H2012" s="3" t="s">
        <v>4330</v>
      </c>
      <c r="I2012" s="4" t="str">
        <f ca="1">IFERROR(__xludf.DUMMYFUNCTION("REGEXREPLACE(F2013,""\D"", """")"),"28")</f>
        <v>28</v>
      </c>
    </row>
    <row r="2013" spans="1:9" ht="15.75" customHeight="1">
      <c r="A2013" s="1">
        <v>2012</v>
      </c>
      <c r="B2013" s="3">
        <v>2013</v>
      </c>
      <c r="C2013" s="3" t="s">
        <v>5717</v>
      </c>
      <c r="D2013" s="3" t="s">
        <v>5718</v>
      </c>
      <c r="E2013" s="3" t="s">
        <v>27</v>
      </c>
      <c r="F2013" s="3">
        <v>0</v>
      </c>
      <c r="I2013" s="4" t="str">
        <f ca="1">IFERROR(__xludf.DUMMYFUNCTION("REGEXREPLACE(F2014,""\D"", """")"),"#VALUE!")</f>
        <v>#VALUE!</v>
      </c>
    </row>
    <row r="2014" spans="1:9" ht="15.75" customHeight="1">
      <c r="A2014" s="1">
        <v>2013</v>
      </c>
      <c r="B2014" s="3">
        <v>2014</v>
      </c>
      <c r="C2014" s="3" t="s">
        <v>5719</v>
      </c>
      <c r="D2014" s="3" t="s">
        <v>5720</v>
      </c>
      <c r="E2014" s="3" t="s">
        <v>5721</v>
      </c>
      <c r="F2014" s="3" t="s">
        <v>61</v>
      </c>
      <c r="G2014" s="3">
        <v>3</v>
      </c>
      <c r="H2014" s="3" t="s">
        <v>394</v>
      </c>
      <c r="I2014" s="4" t="str">
        <f ca="1">IFERROR(__xludf.DUMMYFUNCTION("REGEXREPLACE(F2015,""\D"", """")"),"5")</f>
        <v>5</v>
      </c>
    </row>
    <row r="2015" spans="1:9" ht="15.75" customHeight="1">
      <c r="A2015" s="1">
        <v>2014</v>
      </c>
      <c r="B2015" s="3">
        <v>2015</v>
      </c>
      <c r="C2015" s="3" t="s">
        <v>5722</v>
      </c>
      <c r="D2015" s="3" t="s">
        <v>5723</v>
      </c>
      <c r="E2015" s="3" t="s">
        <v>27</v>
      </c>
      <c r="F2015" s="3">
        <v>0</v>
      </c>
      <c r="I2015" s="4" t="str">
        <f ca="1">IFERROR(__xludf.DUMMYFUNCTION("REGEXREPLACE(F2016,""\D"", """")"),"#VALUE!")</f>
        <v>#VALUE!</v>
      </c>
    </row>
    <row r="2016" spans="1:9" ht="15.75" customHeight="1">
      <c r="A2016" s="1">
        <v>2015</v>
      </c>
      <c r="B2016" s="3">
        <v>2016</v>
      </c>
      <c r="C2016" s="3" t="s">
        <v>5724</v>
      </c>
      <c r="D2016" s="3" t="s">
        <v>5725</v>
      </c>
      <c r="E2016" s="3" t="s">
        <v>5726</v>
      </c>
      <c r="F2016" s="3" t="s">
        <v>19</v>
      </c>
      <c r="G2016" s="3">
        <v>13</v>
      </c>
      <c r="H2016" s="3" t="s">
        <v>398</v>
      </c>
      <c r="I2016" s="4" t="str">
        <f ca="1">IFERROR(__xludf.DUMMYFUNCTION("REGEXREPLACE(F2017,""\D"", """")"),"7")</f>
        <v>7</v>
      </c>
    </row>
    <row r="2017" spans="1:9" ht="15.75" customHeight="1">
      <c r="A2017" s="1">
        <v>2016</v>
      </c>
      <c r="B2017" s="3">
        <v>2017</v>
      </c>
      <c r="C2017" s="3" t="s">
        <v>5727</v>
      </c>
      <c r="D2017" s="3" t="s">
        <v>5728</v>
      </c>
      <c r="E2017" s="3" t="s">
        <v>27</v>
      </c>
      <c r="F2017" s="3">
        <v>0</v>
      </c>
      <c r="I2017" s="4" t="str">
        <f ca="1">IFERROR(__xludf.DUMMYFUNCTION("REGEXREPLACE(F2018,""\D"", """")"),"#VALUE!")</f>
        <v>#VALUE!</v>
      </c>
    </row>
    <row r="2018" spans="1:9" ht="15.75" customHeight="1">
      <c r="A2018" s="1">
        <v>2017</v>
      </c>
      <c r="B2018" s="3">
        <v>2018</v>
      </c>
      <c r="C2018" s="3" t="s">
        <v>5729</v>
      </c>
      <c r="D2018" s="3" t="s">
        <v>5730</v>
      </c>
      <c r="E2018" s="3" t="s">
        <v>5731</v>
      </c>
      <c r="F2018" s="3">
        <v>0</v>
      </c>
      <c r="I2018" s="4" t="str">
        <f ca="1">IFERROR(__xludf.DUMMYFUNCTION("REGEXREPLACE(F2019,""\D"", """")"),"#VALUE!")</f>
        <v>#VALUE!</v>
      </c>
    </row>
    <row r="2019" spans="1:9" ht="15.75" customHeight="1">
      <c r="A2019" s="1">
        <v>2018</v>
      </c>
      <c r="B2019" s="3">
        <v>2019</v>
      </c>
      <c r="C2019" s="3" t="s">
        <v>5732</v>
      </c>
      <c r="D2019" s="3" t="s">
        <v>5733</v>
      </c>
      <c r="E2019" s="3" t="s">
        <v>5734</v>
      </c>
      <c r="F2019" s="3" t="s">
        <v>494</v>
      </c>
      <c r="G2019" s="3">
        <v>52</v>
      </c>
      <c r="H2019" s="3" t="s">
        <v>1766</v>
      </c>
      <c r="I2019" s="4" t="str">
        <f ca="1">IFERROR(__xludf.DUMMYFUNCTION("REGEXREPLACE(F2020,""\D"", """")"),"18")</f>
        <v>18</v>
      </c>
    </row>
    <row r="2020" spans="1:9" ht="15.75" customHeight="1">
      <c r="A2020" s="1">
        <v>2019</v>
      </c>
      <c r="B2020" s="3">
        <v>2020</v>
      </c>
      <c r="C2020" s="3" t="s">
        <v>5735</v>
      </c>
      <c r="D2020" s="3" t="s">
        <v>5736</v>
      </c>
      <c r="E2020" s="3" t="s">
        <v>27</v>
      </c>
      <c r="F2020" s="3">
        <v>0</v>
      </c>
      <c r="I2020" s="4" t="str">
        <f ca="1">IFERROR(__xludf.DUMMYFUNCTION("REGEXREPLACE(F2021,""\D"", """")"),"#VALUE!")</f>
        <v>#VALUE!</v>
      </c>
    </row>
    <row r="2021" spans="1:9" ht="15.75" customHeight="1">
      <c r="A2021" s="1">
        <v>2020</v>
      </c>
      <c r="B2021" s="3">
        <v>2021</v>
      </c>
      <c r="C2021" s="3" t="s">
        <v>5737</v>
      </c>
      <c r="D2021" s="3" t="s">
        <v>5738</v>
      </c>
      <c r="E2021" s="3" t="s">
        <v>5739</v>
      </c>
      <c r="F2021" s="3">
        <v>0</v>
      </c>
      <c r="I2021" s="4" t="str">
        <f ca="1">IFERROR(__xludf.DUMMYFUNCTION("REGEXREPLACE(F2022,""\D"", """")"),"#VALUE!")</f>
        <v>#VALUE!</v>
      </c>
    </row>
    <row r="2022" spans="1:9" ht="15.75" customHeight="1">
      <c r="A2022" s="1">
        <v>2021</v>
      </c>
      <c r="B2022" s="3">
        <v>2022</v>
      </c>
      <c r="C2022" s="3" t="s">
        <v>5740</v>
      </c>
      <c r="D2022" s="3" t="s">
        <v>5741</v>
      </c>
      <c r="E2022" s="3" t="s">
        <v>5742</v>
      </c>
      <c r="F2022" s="3">
        <v>0</v>
      </c>
      <c r="I2022" s="4" t="str">
        <f ca="1">IFERROR(__xludf.DUMMYFUNCTION("REGEXREPLACE(F2023,""\D"", """")"),"#VALUE!")</f>
        <v>#VALUE!</v>
      </c>
    </row>
    <row r="2023" spans="1:9" ht="15.75" customHeight="1">
      <c r="A2023" s="1">
        <v>2022</v>
      </c>
      <c r="B2023" s="3">
        <v>2023</v>
      </c>
      <c r="C2023" s="3" t="s">
        <v>5743</v>
      </c>
      <c r="D2023" s="3" t="s">
        <v>5744</v>
      </c>
      <c r="E2023" s="3" t="s">
        <v>5745</v>
      </c>
      <c r="F2023" s="3">
        <v>0</v>
      </c>
      <c r="I2023" s="4" t="str">
        <f ca="1">IFERROR(__xludf.DUMMYFUNCTION("REGEXREPLACE(F2024,""\D"", """")"),"#VALUE!")</f>
        <v>#VALUE!</v>
      </c>
    </row>
    <row r="2024" spans="1:9" ht="15.75" customHeight="1">
      <c r="A2024" s="1">
        <v>2023</v>
      </c>
      <c r="B2024" s="3">
        <v>2024</v>
      </c>
      <c r="C2024" s="3" t="s">
        <v>5746</v>
      </c>
      <c r="D2024" s="3" t="s">
        <v>5747</v>
      </c>
      <c r="E2024" s="3" t="s">
        <v>4315</v>
      </c>
      <c r="F2024" s="3">
        <v>0</v>
      </c>
      <c r="I2024" s="4" t="str">
        <f ca="1">IFERROR(__xludf.DUMMYFUNCTION("REGEXREPLACE(F2025,""\D"", """")"),"#VALUE!")</f>
        <v>#VALUE!</v>
      </c>
    </row>
    <row r="2025" spans="1:9" ht="15.75" customHeight="1">
      <c r="A2025" s="1">
        <v>2024</v>
      </c>
      <c r="B2025" s="3">
        <v>2025</v>
      </c>
      <c r="C2025" s="3" t="s">
        <v>5748</v>
      </c>
      <c r="D2025" s="3" t="s">
        <v>5749</v>
      </c>
      <c r="E2025" s="3" t="s">
        <v>5750</v>
      </c>
      <c r="F2025" s="3">
        <v>0</v>
      </c>
      <c r="I2025" s="4" t="str">
        <f ca="1">IFERROR(__xludf.DUMMYFUNCTION("REGEXREPLACE(F2026,""\D"", """")"),"#VALUE!")</f>
        <v>#VALUE!</v>
      </c>
    </row>
    <row r="2026" spans="1:9" ht="15.75" customHeight="1">
      <c r="A2026" s="1">
        <v>2025</v>
      </c>
      <c r="B2026" s="3">
        <v>2026</v>
      </c>
      <c r="C2026" s="3" t="s">
        <v>5751</v>
      </c>
      <c r="D2026" s="3" t="s">
        <v>5752</v>
      </c>
      <c r="E2026" s="3" t="s">
        <v>5753</v>
      </c>
      <c r="F2026" s="3">
        <v>0</v>
      </c>
      <c r="I2026" s="4" t="str">
        <f ca="1">IFERROR(__xludf.DUMMYFUNCTION("REGEXREPLACE(F2027,""\D"", """")"),"#VALUE!")</f>
        <v>#VALUE!</v>
      </c>
    </row>
    <row r="2027" spans="1:9" ht="15.75" customHeight="1">
      <c r="A2027" s="1">
        <v>2026</v>
      </c>
      <c r="B2027" s="3">
        <v>2027</v>
      </c>
      <c r="C2027" s="3" t="s">
        <v>5754</v>
      </c>
      <c r="D2027" s="3" t="s">
        <v>5755</v>
      </c>
      <c r="E2027" s="3" t="s">
        <v>5756</v>
      </c>
      <c r="F2027" s="3" t="s">
        <v>121</v>
      </c>
      <c r="G2027" s="3">
        <v>0</v>
      </c>
      <c r="H2027" s="3" t="s">
        <v>143</v>
      </c>
      <c r="I2027" s="4" t="str">
        <f ca="1">IFERROR(__xludf.DUMMYFUNCTION("REGEXREPLACE(F2028,""\D"", """")"),"17")</f>
        <v>17</v>
      </c>
    </row>
    <row r="2028" spans="1:9" ht="15.75" customHeight="1">
      <c r="A2028" s="1">
        <v>2027</v>
      </c>
      <c r="B2028" s="3">
        <v>2028</v>
      </c>
      <c r="C2028" s="3" t="s">
        <v>5757</v>
      </c>
      <c r="D2028" s="3" t="s">
        <v>5758</v>
      </c>
      <c r="E2028" s="3" t="s">
        <v>5759</v>
      </c>
      <c r="F2028" s="3" t="s">
        <v>339</v>
      </c>
      <c r="G2028" s="3">
        <v>7</v>
      </c>
      <c r="H2028" s="3" t="s">
        <v>111</v>
      </c>
      <c r="I2028" s="4" t="str">
        <f ca="1">IFERROR(__xludf.DUMMYFUNCTION("REGEXREPLACE(F2029,""\D"", """")"),"15")</f>
        <v>15</v>
      </c>
    </row>
    <row r="2029" spans="1:9" ht="15.75" customHeight="1">
      <c r="A2029" s="1">
        <v>2028</v>
      </c>
      <c r="B2029" s="3">
        <v>2029</v>
      </c>
      <c r="C2029" s="3" t="s">
        <v>5760</v>
      </c>
      <c r="D2029" s="3" t="s">
        <v>5761</v>
      </c>
      <c r="E2029" s="3" t="s">
        <v>5762</v>
      </c>
      <c r="F2029" s="3">
        <v>0</v>
      </c>
      <c r="I2029" s="4" t="str">
        <f ca="1">IFERROR(__xludf.DUMMYFUNCTION("REGEXREPLACE(F2030,""\D"", """")"),"#VALUE!")</f>
        <v>#VALUE!</v>
      </c>
    </row>
    <row r="2030" spans="1:9" ht="15.75" customHeight="1">
      <c r="A2030" s="1">
        <v>2029</v>
      </c>
      <c r="B2030" s="3">
        <v>2030</v>
      </c>
      <c r="C2030" s="3" t="s">
        <v>5763</v>
      </c>
      <c r="D2030" s="3" t="s">
        <v>5764</v>
      </c>
      <c r="E2030" s="3" t="s">
        <v>5765</v>
      </c>
      <c r="F2030" s="3">
        <v>0</v>
      </c>
      <c r="I2030" s="4" t="str">
        <f ca="1">IFERROR(__xludf.DUMMYFUNCTION("REGEXREPLACE(F2031,""\D"", """")"),"#VALUE!")</f>
        <v>#VALUE!</v>
      </c>
    </row>
    <row r="2031" spans="1:9" ht="15.75" customHeight="1">
      <c r="A2031" s="1">
        <v>2030</v>
      </c>
      <c r="B2031" s="3">
        <v>2031</v>
      </c>
      <c r="C2031" s="3" t="s">
        <v>5766</v>
      </c>
      <c r="D2031" s="3" t="s">
        <v>5767</v>
      </c>
      <c r="E2031" s="3" t="s">
        <v>5768</v>
      </c>
      <c r="F2031" s="3" t="s">
        <v>19</v>
      </c>
      <c r="G2031" s="3">
        <v>1</v>
      </c>
      <c r="H2031" s="3" t="s">
        <v>394</v>
      </c>
      <c r="I2031" s="4" t="str">
        <f ca="1">IFERROR(__xludf.DUMMYFUNCTION("REGEXREPLACE(F2032,""\D"", """")"),"7")</f>
        <v>7</v>
      </c>
    </row>
    <row r="2032" spans="1:9" ht="15.75" customHeight="1">
      <c r="A2032" s="1">
        <v>2031</v>
      </c>
      <c r="B2032" s="3">
        <v>2032</v>
      </c>
      <c r="C2032" s="3" t="s">
        <v>5769</v>
      </c>
      <c r="D2032" s="3" t="s">
        <v>5770</v>
      </c>
      <c r="E2032" s="3" t="s">
        <v>5771</v>
      </c>
      <c r="F2032" s="3" t="s">
        <v>44</v>
      </c>
      <c r="G2032" s="3">
        <v>5</v>
      </c>
      <c r="H2032" s="3" t="s">
        <v>143</v>
      </c>
      <c r="I2032" s="4" t="str">
        <f ca="1">IFERROR(__xludf.DUMMYFUNCTION("REGEXREPLACE(F2033,""\D"", """")"),"12")</f>
        <v>12</v>
      </c>
    </row>
    <row r="2033" spans="1:9" ht="15.75" customHeight="1">
      <c r="A2033" s="1">
        <v>2032</v>
      </c>
      <c r="B2033" s="3">
        <v>2033</v>
      </c>
      <c r="C2033" s="3" t="s">
        <v>5772</v>
      </c>
      <c r="D2033" s="3" t="s">
        <v>5773</v>
      </c>
      <c r="E2033" s="3" t="s">
        <v>5774</v>
      </c>
      <c r="F2033" s="3">
        <v>0</v>
      </c>
      <c r="I2033" s="4" t="str">
        <f ca="1">IFERROR(__xludf.DUMMYFUNCTION("REGEXREPLACE(F2034,""\D"", """")"),"#VALUE!")</f>
        <v>#VALUE!</v>
      </c>
    </row>
    <row r="2034" spans="1:9" ht="15.75" customHeight="1">
      <c r="A2034" s="1">
        <v>2033</v>
      </c>
      <c r="B2034" s="3">
        <v>2034</v>
      </c>
      <c r="C2034" s="3" t="s">
        <v>5775</v>
      </c>
      <c r="D2034" s="3" t="s">
        <v>5776</v>
      </c>
      <c r="E2034" s="3" t="s">
        <v>5777</v>
      </c>
      <c r="F2034" s="3" t="s">
        <v>19</v>
      </c>
      <c r="G2034" s="3">
        <v>12</v>
      </c>
      <c r="H2034" s="3" t="s">
        <v>642</v>
      </c>
      <c r="I2034" s="4" t="str">
        <f ca="1">IFERROR(__xludf.DUMMYFUNCTION("REGEXREPLACE(F2035,""\D"", """")"),"7")</f>
        <v>7</v>
      </c>
    </row>
    <row r="2035" spans="1:9" ht="15.75" customHeight="1">
      <c r="A2035" s="1">
        <v>2034</v>
      </c>
      <c r="B2035" s="3">
        <v>2035</v>
      </c>
      <c r="C2035" s="3" t="s">
        <v>5778</v>
      </c>
      <c r="D2035" s="3" t="s">
        <v>5779</v>
      </c>
      <c r="E2035" s="3" t="s">
        <v>5780</v>
      </c>
      <c r="F2035" s="3" t="s">
        <v>5781</v>
      </c>
      <c r="G2035" s="3">
        <v>17</v>
      </c>
      <c r="H2035" s="3" t="s">
        <v>616</v>
      </c>
      <c r="I2035" s="4" t="str">
        <f ca="1">IFERROR(__xludf.DUMMYFUNCTION("REGEXREPLACE(F2036,""\D"", """")"),"69")</f>
        <v>69</v>
      </c>
    </row>
    <row r="2036" spans="1:9" ht="15.75" customHeight="1">
      <c r="A2036" s="1">
        <v>2035</v>
      </c>
      <c r="B2036" s="3">
        <v>2036</v>
      </c>
      <c r="C2036" s="3" t="s">
        <v>5782</v>
      </c>
      <c r="D2036" s="3" t="s">
        <v>5783</v>
      </c>
      <c r="E2036" s="3" t="s">
        <v>27</v>
      </c>
      <c r="F2036" s="3">
        <v>0</v>
      </c>
      <c r="I2036" s="4" t="str">
        <f ca="1">IFERROR(__xludf.DUMMYFUNCTION("REGEXREPLACE(F2037,""\D"", """")"),"#VALUE!")</f>
        <v>#VALUE!</v>
      </c>
    </row>
    <row r="2037" spans="1:9" ht="15.75" customHeight="1">
      <c r="A2037" s="1">
        <v>2036</v>
      </c>
      <c r="B2037" s="3">
        <v>2037</v>
      </c>
      <c r="C2037" s="3" t="s">
        <v>5784</v>
      </c>
      <c r="D2037" s="3" t="s">
        <v>5785</v>
      </c>
      <c r="E2037" s="3" t="s">
        <v>27</v>
      </c>
      <c r="F2037" s="3">
        <v>0</v>
      </c>
      <c r="I2037" s="4" t="str">
        <f ca="1">IFERROR(__xludf.DUMMYFUNCTION("REGEXREPLACE(F2038,""\D"", """")"),"#VALUE!")</f>
        <v>#VALUE!</v>
      </c>
    </row>
    <row r="2038" spans="1:9" ht="15.75" customHeight="1">
      <c r="A2038" s="1">
        <v>2037</v>
      </c>
      <c r="B2038" s="3">
        <v>2038</v>
      </c>
      <c r="C2038" s="3" t="s">
        <v>5786</v>
      </c>
      <c r="D2038" s="3" t="s">
        <v>5787</v>
      </c>
      <c r="E2038" s="3" t="s">
        <v>2901</v>
      </c>
      <c r="F2038" s="3">
        <v>0</v>
      </c>
      <c r="I2038" s="4" t="str">
        <f ca="1">IFERROR(__xludf.DUMMYFUNCTION("REGEXREPLACE(F2039,""\D"", """")"),"#VALUE!")</f>
        <v>#VALUE!</v>
      </c>
    </row>
    <row r="2039" spans="1:9" ht="15.75" customHeight="1">
      <c r="A2039" s="1">
        <v>2038</v>
      </c>
      <c r="B2039" s="3">
        <v>2039</v>
      </c>
      <c r="C2039" s="3" t="s">
        <v>5788</v>
      </c>
      <c r="D2039" s="3" t="s">
        <v>5789</v>
      </c>
      <c r="E2039" s="3" t="s">
        <v>5790</v>
      </c>
      <c r="F2039" s="3" t="s">
        <v>121</v>
      </c>
      <c r="G2039" s="3">
        <v>1</v>
      </c>
      <c r="H2039" s="3" t="s">
        <v>40</v>
      </c>
      <c r="I2039" s="4" t="str">
        <f ca="1">IFERROR(__xludf.DUMMYFUNCTION("REGEXREPLACE(F2040,""\D"", """")"),"17")</f>
        <v>17</v>
      </c>
    </row>
    <row r="2040" spans="1:9" ht="15.75" customHeight="1">
      <c r="A2040" s="1">
        <v>2039</v>
      </c>
      <c r="B2040" s="3">
        <v>2040</v>
      </c>
      <c r="C2040" s="3" t="s">
        <v>5791</v>
      </c>
      <c r="D2040" s="3" t="s">
        <v>5792</v>
      </c>
      <c r="E2040" s="3" t="s">
        <v>27</v>
      </c>
      <c r="F2040" s="3">
        <v>0</v>
      </c>
      <c r="I2040" s="4" t="str">
        <f ca="1">IFERROR(__xludf.DUMMYFUNCTION("REGEXREPLACE(F2041,""\D"", """")"),"#VALUE!")</f>
        <v>#VALUE!</v>
      </c>
    </row>
    <row r="2041" spans="1:9" ht="15.75" customHeight="1">
      <c r="A2041" s="1">
        <v>2040</v>
      </c>
      <c r="B2041" s="3">
        <v>2041</v>
      </c>
      <c r="C2041" s="3" t="s">
        <v>5793</v>
      </c>
      <c r="D2041" s="3" t="s">
        <v>5794</v>
      </c>
      <c r="E2041" s="3" t="s">
        <v>27</v>
      </c>
      <c r="F2041" s="3">
        <v>0</v>
      </c>
      <c r="I2041" s="4" t="str">
        <f ca="1">IFERROR(__xludf.DUMMYFUNCTION("REGEXREPLACE(F2042,""\D"", """")"),"#VALUE!")</f>
        <v>#VALUE!</v>
      </c>
    </row>
    <row r="2042" spans="1:9" ht="15.75" customHeight="1">
      <c r="A2042" s="1">
        <v>2041</v>
      </c>
      <c r="B2042" s="3">
        <v>2042</v>
      </c>
      <c r="C2042" s="3" t="s">
        <v>5795</v>
      </c>
      <c r="D2042" s="3" t="s">
        <v>5796</v>
      </c>
      <c r="E2042" s="3" t="s">
        <v>5797</v>
      </c>
      <c r="F2042" s="3" t="s">
        <v>19</v>
      </c>
      <c r="G2042" s="3">
        <v>5</v>
      </c>
      <c r="H2042" s="3" t="s">
        <v>248</v>
      </c>
      <c r="I2042" s="4" t="str">
        <f ca="1">IFERROR(__xludf.DUMMYFUNCTION("REGEXREPLACE(F2043,""\D"", """")"),"7")</f>
        <v>7</v>
      </c>
    </row>
    <row r="2043" spans="1:9" ht="15.75" customHeight="1">
      <c r="A2043" s="1">
        <v>2042</v>
      </c>
      <c r="B2043" s="3">
        <v>2043</v>
      </c>
      <c r="C2043" s="3" t="s">
        <v>5798</v>
      </c>
      <c r="D2043" s="3" t="s">
        <v>5799</v>
      </c>
      <c r="E2043" s="3" t="s">
        <v>5800</v>
      </c>
      <c r="F2043" s="3">
        <v>0</v>
      </c>
      <c r="I2043" s="4" t="str">
        <f ca="1">IFERROR(__xludf.DUMMYFUNCTION("REGEXREPLACE(F2044,""\D"", """")"),"#VALUE!")</f>
        <v>#VALUE!</v>
      </c>
    </row>
    <row r="2044" spans="1:9" ht="15.75" customHeight="1">
      <c r="A2044" s="1">
        <v>2043</v>
      </c>
      <c r="B2044" s="3">
        <v>2044</v>
      </c>
      <c r="C2044" s="3" t="s">
        <v>5801</v>
      </c>
      <c r="D2044" s="3" t="s">
        <v>5802</v>
      </c>
      <c r="E2044" s="3" t="s">
        <v>5803</v>
      </c>
      <c r="F2044" s="3" t="s">
        <v>44</v>
      </c>
      <c r="G2044" s="3">
        <v>47</v>
      </c>
      <c r="H2044" s="3" t="s">
        <v>656</v>
      </c>
      <c r="I2044" s="4" t="str">
        <f ca="1">IFERROR(__xludf.DUMMYFUNCTION("REGEXREPLACE(F2045,""\D"", """")"),"12")</f>
        <v>12</v>
      </c>
    </row>
    <row r="2045" spans="1:9" ht="15.75" customHeight="1">
      <c r="A2045" s="1">
        <v>2044</v>
      </c>
      <c r="B2045" s="3">
        <v>2045</v>
      </c>
      <c r="C2045" s="3" t="s">
        <v>5804</v>
      </c>
      <c r="D2045" s="3" t="s">
        <v>5805</v>
      </c>
      <c r="E2045" s="3" t="s">
        <v>5806</v>
      </c>
      <c r="F2045" s="3" t="s">
        <v>364</v>
      </c>
      <c r="G2045" s="3">
        <v>2</v>
      </c>
      <c r="H2045" s="3" t="s">
        <v>422</v>
      </c>
      <c r="I2045" s="4" t="str">
        <f ca="1">IFERROR(__xludf.DUMMYFUNCTION("REGEXREPLACE(F2046,""\D"", """")"),"13")</f>
        <v>13</v>
      </c>
    </row>
    <row r="2046" spans="1:9" ht="15.75" customHeight="1">
      <c r="A2046" s="1">
        <v>2045</v>
      </c>
      <c r="B2046" s="3">
        <v>2046</v>
      </c>
      <c r="C2046" s="3" t="s">
        <v>5807</v>
      </c>
      <c r="D2046" s="3" t="s">
        <v>5808</v>
      </c>
      <c r="E2046" s="3" t="s">
        <v>27</v>
      </c>
      <c r="F2046" s="3">
        <v>0</v>
      </c>
      <c r="I2046" s="4" t="str">
        <f ca="1">IFERROR(__xludf.DUMMYFUNCTION("REGEXREPLACE(F2047,""\D"", """")"),"#VALUE!")</f>
        <v>#VALUE!</v>
      </c>
    </row>
    <row r="2047" spans="1:9" ht="15.75" customHeight="1">
      <c r="A2047" s="1">
        <v>2046</v>
      </c>
      <c r="B2047" s="3">
        <v>2047</v>
      </c>
      <c r="C2047" s="3" t="s">
        <v>5809</v>
      </c>
      <c r="D2047" s="3" t="s">
        <v>5810</v>
      </c>
      <c r="E2047" s="3" t="s">
        <v>27</v>
      </c>
      <c r="F2047" s="3">
        <v>0</v>
      </c>
      <c r="I2047" s="4" t="str">
        <f ca="1">IFERROR(__xludf.DUMMYFUNCTION("REGEXREPLACE(F2048,""\D"", """")"),"#VALUE!")</f>
        <v>#VALUE!</v>
      </c>
    </row>
    <row r="2048" spans="1:9" ht="15.75" customHeight="1">
      <c r="A2048" s="1">
        <v>2047</v>
      </c>
      <c r="B2048" s="3">
        <v>2048</v>
      </c>
      <c r="C2048" s="3" t="s">
        <v>5811</v>
      </c>
      <c r="D2048" s="3" t="s">
        <v>5812</v>
      </c>
      <c r="E2048" s="3" t="s">
        <v>5813</v>
      </c>
      <c r="F2048" s="3" t="s">
        <v>303</v>
      </c>
      <c r="G2048" s="3">
        <v>0</v>
      </c>
      <c r="H2048" s="3" t="s">
        <v>266</v>
      </c>
      <c r="I2048" s="4" t="str">
        <f ca="1">IFERROR(__xludf.DUMMYFUNCTION("REGEXREPLACE(F2049,""\D"", """")"),"6")</f>
        <v>6</v>
      </c>
    </row>
    <row r="2049" spans="1:9" ht="15.75" customHeight="1">
      <c r="A2049" s="1">
        <v>2048</v>
      </c>
      <c r="B2049" s="3">
        <v>2049</v>
      </c>
      <c r="C2049" s="3" t="s">
        <v>5814</v>
      </c>
      <c r="D2049" s="3" t="s">
        <v>5815</v>
      </c>
      <c r="E2049" s="3" t="s">
        <v>27</v>
      </c>
      <c r="F2049" s="3">
        <v>0</v>
      </c>
      <c r="I2049" s="4" t="str">
        <f ca="1">IFERROR(__xludf.DUMMYFUNCTION("REGEXREPLACE(F2050,""\D"", """")"),"#VALUE!")</f>
        <v>#VALUE!</v>
      </c>
    </row>
    <row r="2050" spans="1:9" ht="15.75" customHeight="1">
      <c r="A2050" s="1">
        <v>2049</v>
      </c>
      <c r="B2050" s="3">
        <v>2050</v>
      </c>
      <c r="C2050" s="3" t="s">
        <v>5816</v>
      </c>
      <c r="D2050" s="3" t="s">
        <v>5817</v>
      </c>
      <c r="E2050" s="3" t="s">
        <v>5818</v>
      </c>
      <c r="F2050" s="3">
        <v>0</v>
      </c>
      <c r="I2050" s="4" t="str">
        <f ca="1">IFERROR(__xludf.DUMMYFUNCTION("REGEXREPLACE(F2051,""\D"", """")"),"#VALUE!")</f>
        <v>#VALUE!</v>
      </c>
    </row>
    <row r="2051" spans="1:9" ht="15.75" customHeight="1">
      <c r="A2051" s="1">
        <v>2050</v>
      </c>
      <c r="B2051" s="3">
        <v>2051</v>
      </c>
      <c r="C2051" s="3" t="s">
        <v>5819</v>
      </c>
      <c r="D2051" s="3" t="s">
        <v>5820</v>
      </c>
      <c r="E2051" s="3" t="s">
        <v>5821</v>
      </c>
      <c r="F2051" s="3">
        <v>0</v>
      </c>
      <c r="I2051" s="4" t="str">
        <f ca="1">IFERROR(__xludf.DUMMYFUNCTION("REGEXREPLACE(F2052,""\D"", """")"),"#VALUE!")</f>
        <v>#VALUE!</v>
      </c>
    </row>
    <row r="2052" spans="1:9" ht="15.75" customHeight="1">
      <c r="A2052" s="1">
        <v>2051</v>
      </c>
      <c r="B2052" s="3">
        <v>2052</v>
      </c>
      <c r="C2052" s="3" t="s">
        <v>5822</v>
      </c>
      <c r="D2052" s="3" t="s">
        <v>5823</v>
      </c>
      <c r="E2052" s="3" t="s">
        <v>5824</v>
      </c>
      <c r="F2052" s="3" t="s">
        <v>2922</v>
      </c>
      <c r="G2052" s="3">
        <v>113</v>
      </c>
      <c r="H2052" s="3" t="s">
        <v>3430</v>
      </c>
      <c r="I2052" s="4" t="str">
        <f ca="1">IFERROR(__xludf.DUMMYFUNCTION("REGEXREPLACE(F2053,""\D"", """")"),"39")</f>
        <v>39</v>
      </c>
    </row>
    <row r="2053" spans="1:9" ht="15.75" customHeight="1">
      <c r="A2053" s="1">
        <v>2052</v>
      </c>
      <c r="B2053" s="3">
        <v>2053</v>
      </c>
      <c r="C2053" s="3" t="s">
        <v>5825</v>
      </c>
      <c r="D2053" s="3" t="s">
        <v>5826</v>
      </c>
      <c r="E2053" s="3" t="s">
        <v>5827</v>
      </c>
      <c r="F2053" s="3">
        <v>0</v>
      </c>
      <c r="I2053" s="4" t="str">
        <f ca="1">IFERROR(__xludf.DUMMYFUNCTION("REGEXREPLACE(F2054,""\D"", """")"),"#VALUE!")</f>
        <v>#VALUE!</v>
      </c>
    </row>
    <row r="2054" spans="1:9" ht="15.75" customHeight="1">
      <c r="A2054" s="1">
        <v>2053</v>
      </c>
      <c r="B2054" s="3">
        <v>2054</v>
      </c>
      <c r="C2054" s="3" t="s">
        <v>5828</v>
      </c>
      <c r="D2054" s="3" t="s">
        <v>5829</v>
      </c>
      <c r="E2054" s="3" t="s">
        <v>5830</v>
      </c>
      <c r="F2054" s="3" t="s">
        <v>44</v>
      </c>
      <c r="G2054" s="3">
        <v>1</v>
      </c>
      <c r="H2054" s="3" t="s">
        <v>651</v>
      </c>
      <c r="I2054" s="4" t="str">
        <f ca="1">IFERROR(__xludf.DUMMYFUNCTION("REGEXREPLACE(F2055,""\D"", """")"),"12")</f>
        <v>12</v>
      </c>
    </row>
    <row r="2055" spans="1:9" ht="15.75" customHeight="1">
      <c r="A2055" s="1">
        <v>2054</v>
      </c>
      <c r="B2055" s="3">
        <v>2055</v>
      </c>
      <c r="C2055" s="3" t="s">
        <v>5831</v>
      </c>
      <c r="D2055" s="3" t="s">
        <v>5832</v>
      </c>
      <c r="E2055" s="3" t="s">
        <v>5833</v>
      </c>
      <c r="F2055" s="3" t="s">
        <v>655</v>
      </c>
      <c r="G2055" s="3">
        <v>14</v>
      </c>
      <c r="H2055" s="3" t="s">
        <v>885</v>
      </c>
      <c r="I2055" s="4" t="str">
        <f ca="1">IFERROR(__xludf.DUMMYFUNCTION("REGEXREPLACE(F2056,""\D"", """")"),"20")</f>
        <v>20</v>
      </c>
    </row>
    <row r="2056" spans="1:9" ht="15.75" customHeight="1">
      <c r="A2056" s="1">
        <v>2055</v>
      </c>
      <c r="B2056" s="3">
        <v>2056</v>
      </c>
      <c r="C2056" s="3" t="s">
        <v>5834</v>
      </c>
      <c r="D2056" s="3" t="s">
        <v>5835</v>
      </c>
      <c r="E2056" s="3" t="s">
        <v>27</v>
      </c>
      <c r="F2056" s="3">
        <v>0</v>
      </c>
      <c r="I2056" s="4" t="str">
        <f ca="1">IFERROR(__xludf.DUMMYFUNCTION("REGEXREPLACE(F2057,""\D"", """")"),"#VALUE!")</f>
        <v>#VALUE!</v>
      </c>
    </row>
    <row r="2057" spans="1:9" ht="15.75" customHeight="1">
      <c r="A2057" s="1">
        <v>2056</v>
      </c>
      <c r="B2057" s="3">
        <v>2057</v>
      </c>
      <c r="C2057" s="3" t="s">
        <v>5836</v>
      </c>
      <c r="D2057" s="3" t="s">
        <v>5837</v>
      </c>
      <c r="E2057" s="3" t="s">
        <v>5838</v>
      </c>
      <c r="F2057" s="3" t="s">
        <v>255</v>
      </c>
      <c r="G2057" s="3">
        <v>131</v>
      </c>
      <c r="H2057" s="3" t="s">
        <v>5839</v>
      </c>
      <c r="I2057" s="4" t="str">
        <f ca="1">IFERROR(__xludf.DUMMYFUNCTION("REGEXREPLACE(F2058,""\D"", """")"),"28")</f>
        <v>28</v>
      </c>
    </row>
    <row r="2058" spans="1:9" ht="15.75" customHeight="1">
      <c r="A2058" s="1">
        <v>2057</v>
      </c>
      <c r="B2058" s="3">
        <v>2058</v>
      </c>
      <c r="C2058" s="3" t="s">
        <v>5840</v>
      </c>
      <c r="D2058" s="3" t="s">
        <v>5841</v>
      </c>
      <c r="E2058" s="3" t="s">
        <v>27</v>
      </c>
      <c r="F2058" s="3">
        <v>0</v>
      </c>
      <c r="I2058" s="4" t="str">
        <f ca="1">IFERROR(__xludf.DUMMYFUNCTION("REGEXREPLACE(F2059,""\D"", """")"),"#VALUE!")</f>
        <v>#VALUE!</v>
      </c>
    </row>
    <row r="2059" spans="1:9" ht="15.75" customHeight="1">
      <c r="A2059" s="1">
        <v>2058</v>
      </c>
      <c r="B2059" s="3">
        <v>2059</v>
      </c>
      <c r="C2059" s="3" t="s">
        <v>5842</v>
      </c>
      <c r="D2059" s="3" t="s">
        <v>5843</v>
      </c>
      <c r="E2059" s="3" t="s">
        <v>5844</v>
      </c>
      <c r="F2059" s="3" t="s">
        <v>96</v>
      </c>
      <c r="G2059" s="3">
        <v>5</v>
      </c>
      <c r="H2059" s="3" t="s">
        <v>715</v>
      </c>
      <c r="I2059" s="4" t="str">
        <f ca="1">IFERROR(__xludf.DUMMYFUNCTION("REGEXREPLACE(F2060,""\D"", """")"),"9")</f>
        <v>9</v>
      </c>
    </row>
    <row r="2060" spans="1:9" ht="15.75" customHeight="1">
      <c r="A2060" s="1">
        <v>2059</v>
      </c>
      <c r="B2060" s="3">
        <v>2060</v>
      </c>
      <c r="C2060" s="3" t="s">
        <v>5845</v>
      </c>
      <c r="D2060" s="3" t="s">
        <v>5846</v>
      </c>
      <c r="E2060" s="3" t="s">
        <v>5847</v>
      </c>
      <c r="F2060" s="3" t="s">
        <v>812</v>
      </c>
      <c r="G2060" s="3">
        <v>2</v>
      </c>
      <c r="H2060" s="3" t="s">
        <v>651</v>
      </c>
      <c r="I2060" s="4" t="str">
        <f ca="1">IFERROR(__xludf.DUMMYFUNCTION("REGEXREPLACE(F2061,""\D"", """")"),"11")</f>
        <v>11</v>
      </c>
    </row>
    <row r="2061" spans="1:9" ht="15.75" customHeight="1">
      <c r="A2061" s="1">
        <v>2060</v>
      </c>
      <c r="B2061" s="3">
        <v>2061</v>
      </c>
      <c r="C2061" s="3" t="s">
        <v>5848</v>
      </c>
      <c r="D2061" s="3" t="s">
        <v>5849</v>
      </c>
      <c r="E2061" s="3" t="s">
        <v>5850</v>
      </c>
      <c r="F2061" s="3">
        <v>0</v>
      </c>
      <c r="I2061" s="4" t="str">
        <f ca="1">IFERROR(__xludf.DUMMYFUNCTION("REGEXREPLACE(F2062,""\D"", """")"),"#VALUE!")</f>
        <v>#VALUE!</v>
      </c>
    </row>
    <row r="2062" spans="1:9" ht="15.75" customHeight="1">
      <c r="A2062" s="1">
        <v>2061</v>
      </c>
      <c r="B2062" s="3">
        <v>2062</v>
      </c>
      <c r="C2062" s="3" t="s">
        <v>5851</v>
      </c>
      <c r="D2062" s="3" t="s">
        <v>5852</v>
      </c>
      <c r="E2062" s="3" t="s">
        <v>27</v>
      </c>
      <c r="F2062" s="3">
        <v>0</v>
      </c>
      <c r="I2062" s="4" t="str">
        <f ca="1">IFERROR(__xludf.DUMMYFUNCTION("REGEXREPLACE(F2063,""\D"", """")"),"#VALUE!")</f>
        <v>#VALUE!</v>
      </c>
    </row>
    <row r="2063" spans="1:9" ht="15.75" customHeight="1">
      <c r="A2063" s="1">
        <v>2062</v>
      </c>
      <c r="B2063" s="3">
        <v>2063</v>
      </c>
      <c r="C2063" s="3" t="s">
        <v>5853</v>
      </c>
      <c r="D2063" s="3" t="s">
        <v>5854</v>
      </c>
      <c r="E2063" s="3" t="s">
        <v>5855</v>
      </c>
      <c r="F2063" s="3" t="s">
        <v>386</v>
      </c>
      <c r="G2063" s="3">
        <v>10</v>
      </c>
      <c r="H2063" s="3" t="s">
        <v>513</v>
      </c>
      <c r="I2063" s="4" t="str">
        <f ca="1">IFERROR(__xludf.DUMMYFUNCTION("REGEXREPLACE(F2064,""\D"", """")"),"22")</f>
        <v>22</v>
      </c>
    </row>
    <row r="2064" spans="1:9" ht="15.75" customHeight="1">
      <c r="A2064" s="1">
        <v>2063</v>
      </c>
      <c r="B2064" s="3">
        <v>2064</v>
      </c>
      <c r="C2064" s="3" t="s">
        <v>5856</v>
      </c>
      <c r="D2064" s="3" t="s">
        <v>5857</v>
      </c>
      <c r="E2064" s="3" t="s">
        <v>5858</v>
      </c>
      <c r="F2064" s="3" t="s">
        <v>364</v>
      </c>
      <c r="G2064" s="3">
        <v>6</v>
      </c>
      <c r="H2064" s="3" t="s">
        <v>642</v>
      </c>
      <c r="I2064" s="4" t="str">
        <f ca="1">IFERROR(__xludf.DUMMYFUNCTION("REGEXREPLACE(F2065,""\D"", """")"),"13")</f>
        <v>13</v>
      </c>
    </row>
    <row r="2065" spans="1:9" ht="15.75" customHeight="1">
      <c r="A2065" s="1">
        <v>2064</v>
      </c>
      <c r="B2065" s="3">
        <v>2065</v>
      </c>
      <c r="C2065" s="3" t="s">
        <v>5859</v>
      </c>
      <c r="D2065" s="3" t="s">
        <v>5860</v>
      </c>
      <c r="E2065" s="3" t="s">
        <v>5861</v>
      </c>
      <c r="F2065" s="3">
        <v>0</v>
      </c>
      <c r="I2065" s="4" t="str">
        <f ca="1">IFERROR(__xludf.DUMMYFUNCTION("REGEXREPLACE(F2066,""\D"", """")"),"#VALUE!")</f>
        <v>#VALUE!</v>
      </c>
    </row>
    <row r="2066" spans="1:9" ht="15.75" customHeight="1">
      <c r="A2066" s="1">
        <v>2065</v>
      </c>
      <c r="B2066" s="3">
        <v>2066</v>
      </c>
      <c r="C2066" s="3" t="s">
        <v>5862</v>
      </c>
      <c r="D2066" s="3" t="s">
        <v>5863</v>
      </c>
      <c r="E2066" s="3" t="s">
        <v>5864</v>
      </c>
      <c r="F2066" s="3" t="s">
        <v>812</v>
      </c>
      <c r="G2066" s="3">
        <v>19</v>
      </c>
      <c r="H2066" s="3" t="s">
        <v>291</v>
      </c>
      <c r="I2066" s="4" t="str">
        <f ca="1">IFERROR(__xludf.DUMMYFUNCTION("REGEXREPLACE(F2067,""\D"", """")"),"11")</f>
        <v>11</v>
      </c>
    </row>
    <row r="2067" spans="1:9" ht="15.75" customHeight="1">
      <c r="A2067" s="1">
        <v>2066</v>
      </c>
      <c r="B2067" s="3">
        <v>2067</v>
      </c>
      <c r="C2067" s="3" t="s">
        <v>5865</v>
      </c>
      <c r="D2067" s="3" t="s">
        <v>5866</v>
      </c>
      <c r="E2067" s="3" t="s">
        <v>5867</v>
      </c>
      <c r="F2067" s="3">
        <v>0</v>
      </c>
      <c r="I2067" s="4" t="str">
        <f ca="1">IFERROR(__xludf.DUMMYFUNCTION("REGEXREPLACE(F2068,""\D"", """")"),"#VALUE!")</f>
        <v>#VALUE!</v>
      </c>
    </row>
    <row r="2068" spans="1:9" ht="15.75" customHeight="1">
      <c r="A2068" s="1">
        <v>2067</v>
      </c>
      <c r="B2068" s="3">
        <v>2068</v>
      </c>
      <c r="C2068" s="3" t="s">
        <v>5868</v>
      </c>
      <c r="D2068" s="3" t="s">
        <v>5869</v>
      </c>
      <c r="E2068" s="3" t="s">
        <v>5870</v>
      </c>
      <c r="F2068" s="3" t="s">
        <v>655</v>
      </c>
      <c r="G2068" s="3">
        <v>23</v>
      </c>
      <c r="H2068" s="3" t="s">
        <v>3871</v>
      </c>
      <c r="I2068" s="4" t="str">
        <f ca="1">IFERROR(__xludf.DUMMYFUNCTION("REGEXREPLACE(F2069,""\D"", """")"),"20")</f>
        <v>20</v>
      </c>
    </row>
    <row r="2069" spans="1:9" ht="15.75" customHeight="1">
      <c r="A2069" s="1">
        <v>2068</v>
      </c>
      <c r="B2069" s="3">
        <v>2069</v>
      </c>
      <c r="C2069" s="3" t="s">
        <v>5871</v>
      </c>
      <c r="D2069" s="3" t="s">
        <v>5872</v>
      </c>
      <c r="E2069" s="3" t="s">
        <v>5873</v>
      </c>
      <c r="F2069" s="3">
        <v>0</v>
      </c>
      <c r="I2069" s="4" t="str">
        <f ca="1">IFERROR(__xludf.DUMMYFUNCTION("REGEXREPLACE(F2070,""\D"", """")"),"#VALUE!")</f>
        <v>#VALUE!</v>
      </c>
    </row>
    <row r="2070" spans="1:9" ht="15.75" customHeight="1">
      <c r="A2070" s="1">
        <v>2069</v>
      </c>
      <c r="B2070" s="3">
        <v>2070</v>
      </c>
      <c r="C2070" s="3" t="s">
        <v>5874</v>
      </c>
      <c r="D2070" s="3" t="s">
        <v>5875</v>
      </c>
      <c r="E2070" s="3" t="s">
        <v>5876</v>
      </c>
      <c r="F2070" s="3" t="s">
        <v>3022</v>
      </c>
      <c r="G2070" s="3">
        <v>49</v>
      </c>
      <c r="H2070" s="3" t="s">
        <v>5877</v>
      </c>
      <c r="I2070" s="4" t="str">
        <f ca="1">IFERROR(__xludf.DUMMYFUNCTION("REGEXREPLACE(F2071,""\D"", """")"),"47")</f>
        <v>47</v>
      </c>
    </row>
    <row r="2071" spans="1:9" ht="15.75" customHeight="1">
      <c r="A2071" s="1">
        <v>2070</v>
      </c>
      <c r="B2071" s="3">
        <v>2071</v>
      </c>
      <c r="C2071" s="3" t="s">
        <v>5878</v>
      </c>
      <c r="D2071" s="3" t="s">
        <v>5879</v>
      </c>
      <c r="E2071" s="3" t="s">
        <v>5880</v>
      </c>
      <c r="F2071" s="3">
        <v>0</v>
      </c>
      <c r="I2071" s="4" t="str">
        <f ca="1">IFERROR(__xludf.DUMMYFUNCTION("REGEXREPLACE(F2072,""\D"", """")"),"#VALUE!")</f>
        <v>#VALUE!</v>
      </c>
    </row>
    <row r="2072" spans="1:9" ht="15.75" customHeight="1">
      <c r="A2072" s="1">
        <v>2071</v>
      </c>
      <c r="B2072" s="3">
        <v>2072</v>
      </c>
      <c r="C2072" s="3" t="s">
        <v>5881</v>
      </c>
      <c r="D2072" s="3" t="s">
        <v>5882</v>
      </c>
      <c r="E2072" s="3" t="s">
        <v>5883</v>
      </c>
      <c r="F2072" s="3" t="s">
        <v>61</v>
      </c>
      <c r="G2072" s="3">
        <v>18</v>
      </c>
      <c r="H2072" s="3" t="s">
        <v>498</v>
      </c>
      <c r="I2072" s="4" t="str">
        <f ca="1">IFERROR(__xludf.DUMMYFUNCTION("REGEXREPLACE(F2073,""\D"", """")"),"5")</f>
        <v>5</v>
      </c>
    </row>
    <row r="2073" spans="1:9" ht="15.75" customHeight="1">
      <c r="A2073" s="1">
        <v>2072</v>
      </c>
      <c r="B2073" s="3">
        <v>2073</v>
      </c>
      <c r="C2073" s="3" t="s">
        <v>5884</v>
      </c>
      <c r="D2073" s="3" t="s">
        <v>5885</v>
      </c>
      <c r="E2073" s="3" t="s">
        <v>5886</v>
      </c>
      <c r="F2073" s="3" t="s">
        <v>121</v>
      </c>
      <c r="G2073" s="3">
        <v>0</v>
      </c>
      <c r="H2073" s="3" t="s">
        <v>143</v>
      </c>
      <c r="I2073" s="4" t="str">
        <f ca="1">IFERROR(__xludf.DUMMYFUNCTION("REGEXREPLACE(F2074,""\D"", """")"),"17")</f>
        <v>17</v>
      </c>
    </row>
    <row r="2074" spans="1:9" ht="15.75" customHeight="1">
      <c r="A2074" s="1">
        <v>2073</v>
      </c>
      <c r="B2074" s="3">
        <v>2074</v>
      </c>
      <c r="C2074" s="3" t="s">
        <v>5887</v>
      </c>
      <c r="D2074" s="3" t="s">
        <v>5888</v>
      </c>
      <c r="E2074" s="3" t="s">
        <v>5889</v>
      </c>
      <c r="F2074" s="3" t="s">
        <v>364</v>
      </c>
      <c r="G2074" s="3">
        <v>2</v>
      </c>
      <c r="H2074" s="3" t="s">
        <v>422</v>
      </c>
      <c r="I2074" s="4" t="str">
        <f ca="1">IFERROR(__xludf.DUMMYFUNCTION("REGEXREPLACE(F2075,""\D"", """")"),"13")</f>
        <v>13</v>
      </c>
    </row>
    <row r="2075" spans="1:9" ht="15.75" customHeight="1">
      <c r="A2075" s="1">
        <v>2074</v>
      </c>
      <c r="B2075" s="3">
        <v>2075</v>
      </c>
      <c r="C2075" s="3" t="s">
        <v>5890</v>
      </c>
      <c r="D2075" s="3" t="s">
        <v>5891</v>
      </c>
      <c r="E2075" s="3" t="s">
        <v>5892</v>
      </c>
      <c r="F2075" s="3" t="s">
        <v>765</v>
      </c>
      <c r="G2075" s="3">
        <v>0</v>
      </c>
      <c r="H2075" s="3" t="s">
        <v>12</v>
      </c>
      <c r="I2075" s="4" t="str">
        <f ca="1">IFERROR(__xludf.DUMMYFUNCTION("REGEXREPLACE(F2076,""\D"", """")"),"10")</f>
        <v>10</v>
      </c>
    </row>
    <row r="2076" spans="1:9" ht="15.75" customHeight="1">
      <c r="A2076" s="1">
        <v>2075</v>
      </c>
      <c r="B2076" s="3">
        <v>2076</v>
      </c>
      <c r="C2076" s="3" t="s">
        <v>5893</v>
      </c>
      <c r="D2076" s="3" t="s">
        <v>5894</v>
      </c>
      <c r="E2076" s="3" t="s">
        <v>27</v>
      </c>
      <c r="F2076" s="3">
        <v>0</v>
      </c>
      <c r="I2076" s="4" t="str">
        <f ca="1">IFERROR(__xludf.DUMMYFUNCTION("REGEXREPLACE(F2077,""\D"", """")"),"#VALUE!")</f>
        <v>#VALUE!</v>
      </c>
    </row>
    <row r="2077" spans="1:9" ht="15.75" customHeight="1">
      <c r="A2077" s="1">
        <v>2076</v>
      </c>
      <c r="B2077" s="3">
        <v>2077</v>
      </c>
      <c r="C2077" s="3" t="s">
        <v>5895</v>
      </c>
      <c r="D2077" s="3" t="s">
        <v>5896</v>
      </c>
      <c r="E2077" s="3" t="s">
        <v>5897</v>
      </c>
      <c r="F2077" s="3" t="s">
        <v>209</v>
      </c>
      <c r="G2077" s="3">
        <v>26</v>
      </c>
      <c r="H2077" s="3" t="s">
        <v>1173</v>
      </c>
      <c r="I2077" s="4" t="str">
        <f ca="1">IFERROR(__xludf.DUMMYFUNCTION("REGEXREPLACE(F2078,""\D"", """")"),"32")</f>
        <v>32</v>
      </c>
    </row>
    <row r="2078" spans="1:9" ht="15.75" customHeight="1">
      <c r="A2078" s="1">
        <v>2077</v>
      </c>
      <c r="B2078" s="3">
        <v>2078</v>
      </c>
      <c r="C2078" s="3" t="s">
        <v>5898</v>
      </c>
      <c r="D2078" s="3" t="s">
        <v>5899</v>
      </c>
      <c r="E2078" s="3" t="s">
        <v>27</v>
      </c>
      <c r="F2078" s="3">
        <v>0</v>
      </c>
      <c r="I2078" s="4" t="str">
        <f ca="1">IFERROR(__xludf.DUMMYFUNCTION("REGEXREPLACE(F2079,""\D"", """")"),"#VALUE!")</f>
        <v>#VALUE!</v>
      </c>
    </row>
    <row r="2079" spans="1:9" ht="15.75" customHeight="1">
      <c r="A2079" s="1">
        <v>2078</v>
      </c>
      <c r="B2079" s="3">
        <v>2079</v>
      </c>
      <c r="C2079" s="3" t="s">
        <v>5900</v>
      </c>
      <c r="D2079" s="3" t="s">
        <v>5901</v>
      </c>
      <c r="E2079" s="3" t="s">
        <v>27</v>
      </c>
      <c r="F2079" s="3">
        <v>0</v>
      </c>
      <c r="I2079" s="4" t="str">
        <f ca="1">IFERROR(__xludf.DUMMYFUNCTION("REGEXREPLACE(F2080,""\D"", """")"),"#VALUE!")</f>
        <v>#VALUE!</v>
      </c>
    </row>
    <row r="2080" spans="1:9" ht="15.75" customHeight="1">
      <c r="A2080" s="1">
        <v>2079</v>
      </c>
      <c r="B2080" s="3">
        <v>2080</v>
      </c>
      <c r="C2080" s="3" t="s">
        <v>5902</v>
      </c>
      <c r="D2080" s="3" t="s">
        <v>5903</v>
      </c>
      <c r="E2080" s="3" t="s">
        <v>5904</v>
      </c>
      <c r="F2080" s="3">
        <v>0</v>
      </c>
      <c r="I2080" s="4" t="str">
        <f ca="1">IFERROR(__xludf.DUMMYFUNCTION("REGEXREPLACE(F2081,""\D"", """")"),"#VALUE!")</f>
        <v>#VALUE!</v>
      </c>
    </row>
    <row r="2081" spans="1:9" ht="15.75" customHeight="1">
      <c r="A2081" s="1">
        <v>2080</v>
      </c>
      <c r="B2081" s="3">
        <v>2081</v>
      </c>
      <c r="C2081" s="3" t="s">
        <v>5905</v>
      </c>
      <c r="D2081" s="3" t="s">
        <v>5906</v>
      </c>
      <c r="E2081" s="3" t="s">
        <v>27</v>
      </c>
      <c r="F2081" s="3">
        <v>0</v>
      </c>
      <c r="I2081" s="4" t="str">
        <f ca="1">IFERROR(__xludf.DUMMYFUNCTION("REGEXREPLACE(F2082,""\D"", """")"),"#VALUE!")</f>
        <v>#VALUE!</v>
      </c>
    </row>
    <row r="2082" spans="1:9" ht="15.75" customHeight="1">
      <c r="A2082" s="1">
        <v>2081</v>
      </c>
      <c r="B2082" s="3">
        <v>2082</v>
      </c>
      <c r="C2082" s="3" t="s">
        <v>5907</v>
      </c>
      <c r="D2082" s="3" t="s">
        <v>5908</v>
      </c>
      <c r="E2082" s="3" t="s">
        <v>5909</v>
      </c>
      <c r="F2082" s="3">
        <v>0</v>
      </c>
      <c r="I2082" s="4" t="str">
        <f ca="1">IFERROR(__xludf.DUMMYFUNCTION("REGEXREPLACE(F2083,""\D"", """")"),"#VALUE!")</f>
        <v>#VALUE!</v>
      </c>
    </row>
    <row r="2083" spans="1:9" ht="15.75" customHeight="1">
      <c r="A2083" s="1">
        <v>2082</v>
      </c>
      <c r="B2083" s="3">
        <v>2083</v>
      </c>
      <c r="C2083" s="3" t="s">
        <v>5910</v>
      </c>
      <c r="D2083" s="3" t="s">
        <v>5911</v>
      </c>
      <c r="E2083" s="3" t="s">
        <v>5912</v>
      </c>
      <c r="F2083" s="3" t="s">
        <v>19</v>
      </c>
      <c r="G2083" s="3">
        <v>5</v>
      </c>
      <c r="H2083" s="3" t="s">
        <v>248</v>
      </c>
      <c r="I2083" s="4" t="str">
        <f ca="1">IFERROR(__xludf.DUMMYFUNCTION("REGEXREPLACE(F2084,""\D"", """")"),"7")</f>
        <v>7</v>
      </c>
    </row>
    <row r="2084" spans="1:9" ht="15.75" customHeight="1">
      <c r="A2084" s="1">
        <v>2083</v>
      </c>
      <c r="B2084" s="3">
        <v>2084</v>
      </c>
      <c r="C2084" s="3" t="s">
        <v>5913</v>
      </c>
      <c r="D2084" s="3" t="s">
        <v>5914</v>
      </c>
      <c r="E2084" s="3" t="s">
        <v>5915</v>
      </c>
      <c r="F2084" s="3">
        <v>0</v>
      </c>
      <c r="I2084" s="4" t="str">
        <f ca="1">IFERROR(__xludf.DUMMYFUNCTION("REGEXREPLACE(F2085,""\D"", """")"),"#VALUE!")</f>
        <v>#VALUE!</v>
      </c>
    </row>
    <row r="2085" spans="1:9" ht="15.75" customHeight="1">
      <c r="A2085" s="1">
        <v>2084</v>
      </c>
      <c r="B2085" s="3">
        <v>2085</v>
      </c>
      <c r="C2085" s="3" t="s">
        <v>5916</v>
      </c>
      <c r="D2085" s="3" t="s">
        <v>5917</v>
      </c>
      <c r="E2085" s="3" t="s">
        <v>5918</v>
      </c>
      <c r="F2085" s="3">
        <v>0</v>
      </c>
      <c r="I2085" s="4" t="str">
        <f ca="1">IFERROR(__xludf.DUMMYFUNCTION("REGEXREPLACE(F2086,""\D"", """")"),"#VALUE!")</f>
        <v>#VALUE!</v>
      </c>
    </row>
    <row r="2086" spans="1:9" ht="15.75" customHeight="1">
      <c r="A2086" s="1">
        <v>2085</v>
      </c>
      <c r="B2086" s="3">
        <v>2086</v>
      </c>
      <c r="C2086" s="3" t="s">
        <v>5919</v>
      </c>
      <c r="D2086" s="3" t="s">
        <v>5920</v>
      </c>
      <c r="E2086" s="3" t="s">
        <v>5921</v>
      </c>
      <c r="F2086" s="3" t="s">
        <v>88</v>
      </c>
      <c r="G2086" s="3">
        <v>0</v>
      </c>
      <c r="H2086" s="3" t="s">
        <v>241</v>
      </c>
      <c r="I2086" s="4" t="str">
        <f ca="1">IFERROR(__xludf.DUMMYFUNCTION("REGEXREPLACE(F2087,""\D"", """")"),"4")</f>
        <v>4</v>
      </c>
    </row>
    <row r="2087" spans="1:9" ht="15.75" customHeight="1">
      <c r="A2087" s="1">
        <v>2086</v>
      </c>
      <c r="B2087" s="3">
        <v>2087</v>
      </c>
      <c r="C2087" s="3" t="s">
        <v>5922</v>
      </c>
      <c r="D2087" s="3" t="s">
        <v>5923</v>
      </c>
      <c r="E2087" s="3" t="s">
        <v>5924</v>
      </c>
      <c r="F2087" s="3" t="s">
        <v>364</v>
      </c>
      <c r="G2087" s="3">
        <v>29</v>
      </c>
      <c r="H2087" s="3" t="s">
        <v>1089</v>
      </c>
      <c r="I2087" s="4" t="str">
        <f ca="1">IFERROR(__xludf.DUMMYFUNCTION("REGEXREPLACE(F2088,""\D"", """")"),"13")</f>
        <v>13</v>
      </c>
    </row>
    <row r="2088" spans="1:9" ht="15.75" customHeight="1">
      <c r="A2088" s="1">
        <v>2087</v>
      </c>
      <c r="B2088" s="3">
        <v>2088</v>
      </c>
      <c r="C2088" s="3" t="s">
        <v>5925</v>
      </c>
      <c r="D2088" s="3" t="s">
        <v>5926</v>
      </c>
      <c r="E2088" s="3" t="s">
        <v>5927</v>
      </c>
      <c r="F2088" s="3">
        <v>0</v>
      </c>
      <c r="I2088" s="4" t="str">
        <f ca="1">IFERROR(__xludf.DUMMYFUNCTION("REGEXREPLACE(F2089,""\D"", """")"),"#VALUE!")</f>
        <v>#VALUE!</v>
      </c>
    </row>
    <row r="2089" spans="1:9" ht="15.75" customHeight="1">
      <c r="A2089" s="1">
        <v>2088</v>
      </c>
      <c r="B2089" s="3">
        <v>2089</v>
      </c>
      <c r="C2089" s="3" t="s">
        <v>5928</v>
      </c>
      <c r="D2089" s="3" t="s">
        <v>5929</v>
      </c>
      <c r="E2089" s="3" t="s">
        <v>5930</v>
      </c>
      <c r="F2089" s="3" t="s">
        <v>1805</v>
      </c>
      <c r="G2089" s="3">
        <v>3</v>
      </c>
      <c r="H2089" s="3" t="s">
        <v>1071</v>
      </c>
      <c r="I2089" s="4" t="str">
        <f ca="1">IFERROR(__xludf.DUMMYFUNCTION("REGEXREPLACE(F2090,""\D"", """")"),"21")</f>
        <v>21</v>
      </c>
    </row>
    <row r="2090" spans="1:9" ht="15.75" customHeight="1">
      <c r="A2090" s="1">
        <v>2089</v>
      </c>
      <c r="B2090" s="3">
        <v>2090</v>
      </c>
      <c r="C2090" s="3" t="s">
        <v>5931</v>
      </c>
      <c r="D2090" s="3" t="s">
        <v>5932</v>
      </c>
      <c r="E2090" s="3" t="s">
        <v>5933</v>
      </c>
      <c r="F2090" s="3" t="s">
        <v>1172</v>
      </c>
      <c r="G2090" s="3">
        <v>6</v>
      </c>
      <c r="H2090" s="3" t="s">
        <v>513</v>
      </c>
      <c r="I2090" s="4" t="str">
        <f ca="1">IFERROR(__xludf.DUMMYFUNCTION("REGEXREPLACE(F2091,""\D"", """")"),"26")</f>
        <v>26</v>
      </c>
    </row>
    <row r="2091" spans="1:9" ht="15.75" customHeight="1">
      <c r="A2091" s="1">
        <v>2090</v>
      </c>
      <c r="B2091" s="3">
        <v>2091</v>
      </c>
      <c r="C2091" s="3" t="s">
        <v>5934</v>
      </c>
      <c r="D2091" s="3" t="s">
        <v>5935</v>
      </c>
      <c r="E2091" s="3" t="s">
        <v>5936</v>
      </c>
      <c r="F2091" s="3">
        <v>0</v>
      </c>
      <c r="I2091" s="4" t="str">
        <f ca="1">IFERROR(__xludf.DUMMYFUNCTION("REGEXREPLACE(F2092,""\D"", """")"),"#VALUE!")</f>
        <v>#VALUE!</v>
      </c>
    </row>
    <row r="2092" spans="1:9" ht="15.75" customHeight="1">
      <c r="A2092" s="1">
        <v>2091</v>
      </c>
      <c r="B2092" s="3">
        <v>2092</v>
      </c>
      <c r="C2092" s="3" t="s">
        <v>5937</v>
      </c>
      <c r="D2092" s="3" t="s">
        <v>5938</v>
      </c>
      <c r="E2092" s="3" t="s">
        <v>5939</v>
      </c>
      <c r="F2092" s="3">
        <v>0</v>
      </c>
      <c r="I2092" s="4" t="str">
        <f ca="1">IFERROR(__xludf.DUMMYFUNCTION("REGEXREPLACE(F2093,""\D"", """")"),"#VALUE!")</f>
        <v>#VALUE!</v>
      </c>
    </row>
    <row r="2093" spans="1:9" ht="15.75" customHeight="1">
      <c r="A2093" s="1">
        <v>2092</v>
      </c>
      <c r="B2093" s="3">
        <v>2093</v>
      </c>
      <c r="C2093" s="3" t="s">
        <v>5940</v>
      </c>
      <c r="D2093" s="3" t="s">
        <v>5941</v>
      </c>
      <c r="E2093" s="3" t="s">
        <v>4916</v>
      </c>
      <c r="F2093" s="3">
        <v>0</v>
      </c>
      <c r="I2093" s="4" t="str">
        <f ca="1">IFERROR(__xludf.DUMMYFUNCTION("REGEXREPLACE(F2094,""\D"", """")"),"#VALUE!")</f>
        <v>#VALUE!</v>
      </c>
    </row>
    <row r="2094" spans="1:9" ht="15.75" customHeight="1">
      <c r="A2094" s="1">
        <v>2093</v>
      </c>
      <c r="B2094" s="3">
        <v>2094</v>
      </c>
      <c r="C2094" s="3" t="s">
        <v>5942</v>
      </c>
      <c r="D2094" s="3" t="s">
        <v>5943</v>
      </c>
      <c r="E2094" s="3" t="s">
        <v>27</v>
      </c>
      <c r="F2094" s="3">
        <v>0</v>
      </c>
      <c r="I2094" s="4" t="str">
        <f ca="1">IFERROR(__xludf.DUMMYFUNCTION("REGEXREPLACE(F2095,""\D"", """")"),"#VALUE!")</f>
        <v>#VALUE!</v>
      </c>
    </row>
    <row r="2095" spans="1:9" ht="15.75" customHeight="1">
      <c r="A2095" s="1">
        <v>2094</v>
      </c>
      <c r="B2095" s="3">
        <v>2095</v>
      </c>
      <c r="C2095" s="3" t="s">
        <v>5944</v>
      </c>
      <c r="D2095" s="3" t="s">
        <v>5945</v>
      </c>
      <c r="E2095" s="3" t="s">
        <v>27</v>
      </c>
      <c r="F2095" s="3">
        <v>0</v>
      </c>
      <c r="I2095" s="4" t="str">
        <f ca="1">IFERROR(__xludf.DUMMYFUNCTION("REGEXREPLACE(F2096,""\D"", """")"),"#VALUE!")</f>
        <v>#VALUE!</v>
      </c>
    </row>
    <row r="2096" spans="1:9" ht="15.75" customHeight="1">
      <c r="A2096" s="1">
        <v>2095</v>
      </c>
      <c r="B2096" s="3">
        <v>2096</v>
      </c>
      <c r="C2096" s="3" t="s">
        <v>5946</v>
      </c>
      <c r="D2096" s="3" t="s">
        <v>5947</v>
      </c>
      <c r="E2096" s="3" t="s">
        <v>27</v>
      </c>
      <c r="F2096" s="3">
        <v>0</v>
      </c>
      <c r="I2096" s="4" t="str">
        <f ca="1">IFERROR(__xludf.DUMMYFUNCTION("REGEXREPLACE(F2097,""\D"", """")"),"#VALUE!")</f>
        <v>#VALUE!</v>
      </c>
    </row>
    <row r="2097" spans="1:9" ht="15.75" customHeight="1">
      <c r="A2097" s="1">
        <v>2096</v>
      </c>
      <c r="B2097" s="3">
        <v>2097</v>
      </c>
      <c r="C2097" s="3" t="s">
        <v>5948</v>
      </c>
      <c r="D2097" s="3" t="s">
        <v>5949</v>
      </c>
      <c r="E2097" s="3" t="s">
        <v>5950</v>
      </c>
      <c r="F2097" s="3">
        <v>0</v>
      </c>
      <c r="I2097" s="4" t="str">
        <f ca="1">IFERROR(__xludf.DUMMYFUNCTION("REGEXREPLACE(F2098,""\D"", """")"),"#VALUE!")</f>
        <v>#VALUE!</v>
      </c>
    </row>
    <row r="2098" spans="1:9" ht="15.75" customHeight="1">
      <c r="A2098" s="1">
        <v>2097</v>
      </c>
      <c r="B2098" s="3">
        <v>2098</v>
      </c>
      <c r="C2098" s="3" t="s">
        <v>5951</v>
      </c>
      <c r="D2098" s="3" t="s">
        <v>5952</v>
      </c>
      <c r="E2098" s="3" t="s">
        <v>27</v>
      </c>
      <c r="F2098" s="3">
        <v>0</v>
      </c>
      <c r="I2098" s="4" t="str">
        <f ca="1">IFERROR(__xludf.DUMMYFUNCTION("REGEXREPLACE(F2099,""\D"", """")"),"#VALUE!")</f>
        <v>#VALUE!</v>
      </c>
    </row>
    <row r="2099" spans="1:9" ht="15.75" customHeight="1">
      <c r="A2099" s="1">
        <v>2098</v>
      </c>
      <c r="B2099" s="3">
        <v>2099</v>
      </c>
      <c r="C2099" s="3" t="s">
        <v>5953</v>
      </c>
      <c r="D2099" s="3" t="s">
        <v>5954</v>
      </c>
      <c r="E2099" s="3" t="s">
        <v>5955</v>
      </c>
      <c r="F2099" s="3" t="s">
        <v>364</v>
      </c>
      <c r="G2099" s="3">
        <v>0</v>
      </c>
      <c r="H2099" s="3" t="s">
        <v>651</v>
      </c>
      <c r="I2099" s="4" t="str">
        <f ca="1">IFERROR(__xludf.DUMMYFUNCTION("REGEXREPLACE(F2100,""\D"", """")"),"13")</f>
        <v>13</v>
      </c>
    </row>
    <row r="2100" spans="1:9" ht="15.75" customHeight="1">
      <c r="A2100" s="1">
        <v>2099</v>
      </c>
      <c r="B2100" s="3">
        <v>2100</v>
      </c>
      <c r="C2100" s="3" t="s">
        <v>5956</v>
      </c>
      <c r="D2100" s="3" t="s">
        <v>5957</v>
      </c>
      <c r="E2100" s="3" t="s">
        <v>5958</v>
      </c>
      <c r="F2100" s="3" t="s">
        <v>765</v>
      </c>
      <c r="G2100" s="3">
        <v>9</v>
      </c>
      <c r="H2100" s="3" t="s">
        <v>642</v>
      </c>
      <c r="I2100" s="4" t="str">
        <f ca="1">IFERROR(__xludf.DUMMYFUNCTION("REGEXREPLACE(F2101,""\D"", """")"),"10")</f>
        <v>10</v>
      </c>
    </row>
    <row r="2101" spans="1:9" ht="15.75" customHeight="1">
      <c r="A2101" s="1">
        <v>2100</v>
      </c>
      <c r="B2101" s="3">
        <v>2101</v>
      </c>
      <c r="C2101" s="3" t="s">
        <v>5959</v>
      </c>
      <c r="D2101" s="3" t="s">
        <v>5960</v>
      </c>
      <c r="E2101" s="3" t="s">
        <v>5961</v>
      </c>
      <c r="F2101" s="3">
        <v>0</v>
      </c>
      <c r="I2101" s="4" t="str">
        <f ca="1">IFERROR(__xludf.DUMMYFUNCTION("REGEXREPLACE(F2102,""\D"", """")"),"#VALUE!")</f>
        <v>#VALUE!</v>
      </c>
    </row>
    <row r="2102" spans="1:9" ht="15.75" customHeight="1">
      <c r="A2102" s="1">
        <v>2101</v>
      </c>
      <c r="B2102" s="3">
        <v>2102</v>
      </c>
      <c r="C2102" s="3" t="s">
        <v>5962</v>
      </c>
      <c r="D2102" s="3" t="s">
        <v>5963</v>
      </c>
      <c r="E2102" s="3" t="s">
        <v>5964</v>
      </c>
      <c r="F2102" s="3">
        <v>0</v>
      </c>
      <c r="I2102" s="4" t="str">
        <f ca="1">IFERROR(__xludf.DUMMYFUNCTION("REGEXREPLACE(F2103,""\D"", """")"),"#VALUE!")</f>
        <v>#VALUE!</v>
      </c>
    </row>
    <row r="2103" spans="1:9" ht="15.75" customHeight="1">
      <c r="A2103" s="1">
        <v>2102</v>
      </c>
      <c r="B2103" s="3">
        <v>2103</v>
      </c>
      <c r="C2103" s="3" t="s">
        <v>5965</v>
      </c>
      <c r="D2103" s="3" t="s">
        <v>5966</v>
      </c>
      <c r="E2103" s="3" t="s">
        <v>1747</v>
      </c>
      <c r="F2103" s="3">
        <v>0</v>
      </c>
      <c r="I2103" s="4" t="str">
        <f ca="1">IFERROR(__xludf.DUMMYFUNCTION("REGEXREPLACE(F2104,""\D"", """")"),"#VALUE!")</f>
        <v>#VALUE!</v>
      </c>
    </row>
    <row r="2104" spans="1:9" ht="15.75" customHeight="1">
      <c r="A2104" s="1">
        <v>2103</v>
      </c>
      <c r="B2104" s="3">
        <v>2104</v>
      </c>
      <c r="C2104" s="3" t="s">
        <v>5967</v>
      </c>
      <c r="D2104" s="3" t="s">
        <v>5968</v>
      </c>
      <c r="E2104" s="3" t="s">
        <v>27</v>
      </c>
      <c r="F2104" s="3">
        <v>0</v>
      </c>
      <c r="I2104" s="4" t="str">
        <f ca="1">IFERROR(__xludf.DUMMYFUNCTION("REGEXREPLACE(F2105,""\D"", """")"),"#VALUE!")</f>
        <v>#VALUE!</v>
      </c>
    </row>
    <row r="2105" spans="1:9" ht="15.75" customHeight="1">
      <c r="A2105" s="1">
        <v>2104</v>
      </c>
      <c r="B2105" s="3">
        <v>2105</v>
      </c>
      <c r="C2105" s="3" t="s">
        <v>5969</v>
      </c>
      <c r="D2105" s="3" t="s">
        <v>5970</v>
      </c>
      <c r="E2105" s="3" t="s">
        <v>27</v>
      </c>
      <c r="F2105" s="3">
        <v>0</v>
      </c>
      <c r="I2105" s="4" t="str">
        <f ca="1">IFERROR(__xludf.DUMMYFUNCTION("REGEXREPLACE(F2106,""\D"", """")"),"#VALUE!")</f>
        <v>#VALUE!</v>
      </c>
    </row>
    <row r="2106" spans="1:9" ht="15.75" customHeight="1">
      <c r="A2106" s="1">
        <v>2105</v>
      </c>
      <c r="B2106" s="3">
        <v>2106</v>
      </c>
      <c r="C2106" s="3" t="s">
        <v>5971</v>
      </c>
      <c r="D2106" s="3" t="s">
        <v>5972</v>
      </c>
      <c r="E2106" s="3" t="s">
        <v>5973</v>
      </c>
      <c r="F2106" s="3">
        <v>0</v>
      </c>
      <c r="I2106" s="4" t="str">
        <f ca="1">IFERROR(__xludf.DUMMYFUNCTION("REGEXREPLACE(F2107,""\D"", """")"),"#VALUE!")</f>
        <v>#VALUE!</v>
      </c>
    </row>
    <row r="2107" spans="1:9" ht="15.75" customHeight="1">
      <c r="A2107" s="1">
        <v>2106</v>
      </c>
      <c r="B2107" s="3">
        <v>2107</v>
      </c>
      <c r="C2107" s="3" t="s">
        <v>5974</v>
      </c>
      <c r="D2107" s="3" t="s">
        <v>5975</v>
      </c>
      <c r="E2107" s="3" t="s">
        <v>27</v>
      </c>
      <c r="F2107" s="3">
        <v>0</v>
      </c>
      <c r="I2107" s="4" t="str">
        <f ca="1">IFERROR(__xludf.DUMMYFUNCTION("REGEXREPLACE(F2108,""\D"", """")"),"#VALUE!")</f>
        <v>#VALUE!</v>
      </c>
    </row>
    <row r="2108" spans="1:9" ht="15.75" customHeight="1">
      <c r="A2108" s="1">
        <v>2107</v>
      </c>
      <c r="B2108" s="3">
        <v>2108</v>
      </c>
      <c r="C2108" s="3" t="s">
        <v>5976</v>
      </c>
      <c r="D2108" s="3" t="s">
        <v>5977</v>
      </c>
      <c r="E2108" s="3" t="s">
        <v>5978</v>
      </c>
      <c r="F2108" s="3">
        <v>0</v>
      </c>
      <c r="I2108" s="4" t="str">
        <f ca="1">IFERROR(__xludf.DUMMYFUNCTION("REGEXREPLACE(F2109,""\D"", """")"),"#VALUE!")</f>
        <v>#VALUE!</v>
      </c>
    </row>
    <row r="2109" spans="1:9" ht="15.75" customHeight="1">
      <c r="A2109" s="1">
        <v>2108</v>
      </c>
      <c r="B2109" s="3">
        <v>2109</v>
      </c>
      <c r="C2109" s="3" t="s">
        <v>5979</v>
      </c>
      <c r="D2109" s="3" t="s">
        <v>5980</v>
      </c>
      <c r="E2109" s="3" t="s">
        <v>27</v>
      </c>
      <c r="F2109" s="3">
        <v>0</v>
      </c>
      <c r="I2109" s="4" t="str">
        <f ca="1">IFERROR(__xludf.DUMMYFUNCTION("REGEXREPLACE(F2110,""\D"", """")"),"#VALUE!")</f>
        <v>#VALUE!</v>
      </c>
    </row>
    <row r="2110" spans="1:9" ht="15.75" customHeight="1">
      <c r="A2110" s="1">
        <v>2109</v>
      </c>
      <c r="B2110" s="3">
        <v>2110</v>
      </c>
      <c r="C2110" s="3" t="s">
        <v>5981</v>
      </c>
      <c r="D2110" s="3" t="s">
        <v>5982</v>
      </c>
      <c r="E2110" s="3" t="s">
        <v>27</v>
      </c>
      <c r="F2110" s="3">
        <v>0</v>
      </c>
      <c r="I2110" s="4" t="str">
        <f ca="1">IFERROR(__xludf.DUMMYFUNCTION("REGEXREPLACE(F2111,""\D"", """")"),"#VALUE!")</f>
        <v>#VALUE!</v>
      </c>
    </row>
    <row r="2111" spans="1:9" ht="15.75" customHeight="1">
      <c r="A2111" s="1">
        <v>2110</v>
      </c>
      <c r="B2111" s="3">
        <v>2111</v>
      </c>
      <c r="C2111" s="3" t="s">
        <v>5983</v>
      </c>
      <c r="D2111" s="3" t="s">
        <v>5984</v>
      </c>
      <c r="E2111" s="3" t="s">
        <v>27</v>
      </c>
      <c r="F2111" s="3">
        <v>0</v>
      </c>
      <c r="I2111" s="4" t="str">
        <f ca="1">IFERROR(__xludf.DUMMYFUNCTION("REGEXREPLACE(F2112,""\D"", """")"),"#VALUE!")</f>
        <v>#VALUE!</v>
      </c>
    </row>
    <row r="2112" spans="1:9" ht="15.75" customHeight="1">
      <c r="A2112" s="1">
        <v>2111</v>
      </c>
      <c r="B2112" s="3">
        <v>2112</v>
      </c>
      <c r="C2112" s="3" t="s">
        <v>5985</v>
      </c>
      <c r="D2112" s="3" t="s">
        <v>5986</v>
      </c>
      <c r="E2112" s="3" t="s">
        <v>5987</v>
      </c>
      <c r="F2112" s="3" t="s">
        <v>39</v>
      </c>
      <c r="G2112" s="3">
        <v>0</v>
      </c>
      <c r="H2112" s="3" t="s">
        <v>715</v>
      </c>
      <c r="I2112" s="4" t="str">
        <f ca="1">IFERROR(__xludf.DUMMYFUNCTION("REGEXREPLACE(F2113,""\D"", """")"),"14")</f>
        <v>14</v>
      </c>
    </row>
    <row r="2113" spans="1:9" ht="15.75" customHeight="1">
      <c r="A2113" s="1">
        <v>2112</v>
      </c>
      <c r="B2113" s="3">
        <v>2113</v>
      </c>
      <c r="C2113" s="3" t="s">
        <v>5988</v>
      </c>
      <c r="D2113" s="3" t="s">
        <v>5989</v>
      </c>
      <c r="E2113" s="3" t="s">
        <v>5990</v>
      </c>
      <c r="F2113" s="3">
        <v>0</v>
      </c>
      <c r="I2113" s="4" t="str">
        <f ca="1">IFERROR(__xludf.DUMMYFUNCTION("REGEXREPLACE(F2114,""\D"", """")"),"#VALUE!")</f>
        <v>#VALUE!</v>
      </c>
    </row>
    <row r="2114" spans="1:9" ht="15.75" customHeight="1">
      <c r="A2114" s="1">
        <v>2113</v>
      </c>
      <c r="B2114" s="3">
        <v>2114</v>
      </c>
      <c r="C2114" s="3" t="s">
        <v>5991</v>
      </c>
      <c r="D2114" s="3" t="s">
        <v>5992</v>
      </c>
      <c r="E2114" s="3" t="s">
        <v>27</v>
      </c>
      <c r="F2114" s="3">
        <v>0</v>
      </c>
      <c r="I2114" s="4" t="str">
        <f ca="1">IFERROR(__xludf.DUMMYFUNCTION("REGEXREPLACE(F2115,""\D"", """")"),"#VALUE!")</f>
        <v>#VALUE!</v>
      </c>
    </row>
    <row r="2115" spans="1:9" ht="15.75" customHeight="1">
      <c r="A2115" s="1">
        <v>2114</v>
      </c>
      <c r="B2115" s="3">
        <v>2115</v>
      </c>
      <c r="C2115" s="3" t="s">
        <v>5993</v>
      </c>
      <c r="D2115" s="3" t="s">
        <v>5994</v>
      </c>
      <c r="E2115" s="3" t="s">
        <v>5995</v>
      </c>
      <c r="F2115" s="3" t="s">
        <v>61</v>
      </c>
      <c r="G2115" s="3">
        <v>0</v>
      </c>
      <c r="H2115" s="3" t="s">
        <v>62</v>
      </c>
      <c r="I2115" s="4" t="str">
        <f ca="1">IFERROR(__xludf.DUMMYFUNCTION("REGEXREPLACE(F2116,""\D"", """")"),"5")</f>
        <v>5</v>
      </c>
    </row>
    <row r="2116" spans="1:9" ht="15.75" customHeight="1">
      <c r="A2116" s="1">
        <v>2115</v>
      </c>
      <c r="B2116" s="3">
        <v>2116</v>
      </c>
      <c r="C2116" s="3" t="s">
        <v>5996</v>
      </c>
      <c r="D2116" s="3" t="s">
        <v>5997</v>
      </c>
      <c r="E2116" s="3" t="s">
        <v>27</v>
      </c>
      <c r="F2116" s="3">
        <v>0</v>
      </c>
      <c r="I2116" s="4" t="str">
        <f ca="1">IFERROR(__xludf.DUMMYFUNCTION("REGEXREPLACE(F2117,""\D"", """")"),"#VALUE!")</f>
        <v>#VALUE!</v>
      </c>
    </row>
    <row r="2117" spans="1:9" ht="15.75" customHeight="1">
      <c r="A2117" s="1">
        <v>2116</v>
      </c>
      <c r="B2117" s="3">
        <v>2117</v>
      </c>
      <c r="C2117" s="3" t="s">
        <v>5998</v>
      </c>
      <c r="D2117" s="3" t="s">
        <v>5999</v>
      </c>
      <c r="E2117" s="3" t="s">
        <v>6000</v>
      </c>
      <c r="F2117" s="3">
        <v>0</v>
      </c>
      <c r="I2117" s="4" t="str">
        <f ca="1">IFERROR(__xludf.DUMMYFUNCTION("REGEXREPLACE(F2118,""\D"", """")"),"#VALUE!")</f>
        <v>#VALUE!</v>
      </c>
    </row>
    <row r="2118" spans="1:9" ht="15.75" customHeight="1">
      <c r="A2118" s="1">
        <v>2117</v>
      </c>
      <c r="B2118" s="3">
        <v>2118</v>
      </c>
      <c r="C2118" s="3" t="s">
        <v>6001</v>
      </c>
      <c r="D2118" s="3" t="s">
        <v>6002</v>
      </c>
      <c r="E2118" s="3" t="s">
        <v>6003</v>
      </c>
      <c r="F2118" s="3">
        <v>0</v>
      </c>
      <c r="I2118" s="4" t="str">
        <f ca="1">IFERROR(__xludf.DUMMYFUNCTION("REGEXREPLACE(F2119,""\D"", """")"),"#VALUE!")</f>
        <v>#VALUE!</v>
      </c>
    </row>
    <row r="2119" spans="1:9" ht="15.75" customHeight="1">
      <c r="A2119" s="1">
        <v>2118</v>
      </c>
      <c r="B2119" s="3">
        <v>2119</v>
      </c>
      <c r="C2119" s="3" t="s">
        <v>6004</v>
      </c>
      <c r="D2119" s="3" t="s">
        <v>6005</v>
      </c>
      <c r="E2119" s="3" t="s">
        <v>6006</v>
      </c>
      <c r="F2119" s="3" t="s">
        <v>88</v>
      </c>
      <c r="G2119" s="3">
        <v>7</v>
      </c>
      <c r="H2119" s="3" t="s">
        <v>57</v>
      </c>
      <c r="I2119" s="4" t="str">
        <f ca="1">IFERROR(__xludf.DUMMYFUNCTION("REGEXREPLACE(F2120,""\D"", """")"),"4")</f>
        <v>4</v>
      </c>
    </row>
    <row r="2120" spans="1:9" ht="15.75" customHeight="1">
      <c r="A2120" s="1">
        <v>2119</v>
      </c>
      <c r="B2120" s="3">
        <v>2120</v>
      </c>
      <c r="C2120" s="3" t="s">
        <v>6007</v>
      </c>
      <c r="D2120" s="3" t="s">
        <v>6008</v>
      </c>
      <c r="E2120" s="3" t="s">
        <v>6009</v>
      </c>
      <c r="F2120" s="3">
        <v>0</v>
      </c>
      <c r="I2120" s="4" t="str">
        <f ca="1">IFERROR(__xludf.DUMMYFUNCTION("REGEXREPLACE(F2121,""\D"", """")"),"#VALUE!")</f>
        <v>#VALUE!</v>
      </c>
    </row>
    <row r="2121" spans="1:9" ht="15.75" customHeight="1">
      <c r="A2121" s="1">
        <v>2120</v>
      </c>
      <c r="B2121" s="3">
        <v>2121</v>
      </c>
      <c r="C2121" s="3" t="s">
        <v>6010</v>
      </c>
      <c r="D2121" s="3" t="s">
        <v>6011</v>
      </c>
      <c r="E2121" s="3" t="s">
        <v>27</v>
      </c>
      <c r="F2121" s="3">
        <v>0</v>
      </c>
      <c r="I2121" s="4" t="str">
        <f ca="1">IFERROR(__xludf.DUMMYFUNCTION("REGEXREPLACE(F2122,""\D"", """")"),"#VALUE!")</f>
        <v>#VALUE!</v>
      </c>
    </row>
    <row r="2122" spans="1:9" ht="15.75" customHeight="1">
      <c r="A2122" s="1">
        <v>2121</v>
      </c>
      <c r="B2122" s="3">
        <v>2122</v>
      </c>
      <c r="C2122" s="3" t="s">
        <v>6012</v>
      </c>
      <c r="D2122" s="3" t="s">
        <v>6013</v>
      </c>
      <c r="E2122" s="3" t="s">
        <v>27</v>
      </c>
      <c r="F2122" s="3">
        <v>0</v>
      </c>
      <c r="I2122" s="4" t="str">
        <f ca="1">IFERROR(__xludf.DUMMYFUNCTION("REGEXREPLACE(F2123,""\D"", """")"),"#VALUE!")</f>
        <v>#VALUE!</v>
      </c>
    </row>
    <row r="2123" spans="1:9" ht="15.75" customHeight="1">
      <c r="A2123" s="1">
        <v>2122</v>
      </c>
      <c r="B2123" s="3">
        <v>2123</v>
      </c>
      <c r="C2123" s="3" t="s">
        <v>6014</v>
      </c>
      <c r="D2123" s="3" t="s">
        <v>6015</v>
      </c>
      <c r="E2123" s="3" t="s">
        <v>6016</v>
      </c>
      <c r="F2123" s="3">
        <v>0</v>
      </c>
      <c r="I2123" s="4" t="str">
        <f ca="1">IFERROR(__xludf.DUMMYFUNCTION("REGEXREPLACE(F2124,""\D"", """")"),"#VALUE!")</f>
        <v>#VALUE!</v>
      </c>
    </row>
    <row r="2124" spans="1:9" ht="15.75" customHeight="1">
      <c r="A2124" s="1">
        <v>2123</v>
      </c>
      <c r="B2124" s="3">
        <v>2124</v>
      </c>
      <c r="C2124" s="3" t="s">
        <v>6017</v>
      </c>
      <c r="D2124" s="3" t="s">
        <v>6018</v>
      </c>
      <c r="E2124" s="3" t="s">
        <v>27</v>
      </c>
      <c r="F2124" s="3">
        <v>0</v>
      </c>
      <c r="I2124" s="4" t="str">
        <f ca="1">IFERROR(__xludf.DUMMYFUNCTION("REGEXREPLACE(F2125,""\D"", """")"),"#VALUE!")</f>
        <v>#VALUE!</v>
      </c>
    </row>
    <row r="2125" spans="1:9" ht="15.75" customHeight="1">
      <c r="A2125" s="1">
        <v>2124</v>
      </c>
      <c r="B2125" s="3">
        <v>2125</v>
      </c>
      <c r="C2125" s="3" t="s">
        <v>6019</v>
      </c>
      <c r="D2125" s="3" t="s">
        <v>6020</v>
      </c>
      <c r="E2125" s="3" t="s">
        <v>6021</v>
      </c>
      <c r="F2125" s="3">
        <v>0</v>
      </c>
      <c r="I2125" s="4" t="str">
        <f ca="1">IFERROR(__xludf.DUMMYFUNCTION("REGEXREPLACE(F2126,""\D"", """")"),"#VALUE!")</f>
        <v>#VALUE!</v>
      </c>
    </row>
    <row r="2126" spans="1:9" ht="15.75" customHeight="1">
      <c r="A2126" s="1">
        <v>2125</v>
      </c>
      <c r="B2126" s="3">
        <v>2126</v>
      </c>
      <c r="C2126" s="3" t="s">
        <v>6022</v>
      </c>
      <c r="D2126" s="3" t="s">
        <v>6023</v>
      </c>
      <c r="E2126" s="3" t="s">
        <v>6024</v>
      </c>
      <c r="F2126" s="3">
        <v>0</v>
      </c>
      <c r="I2126" s="4" t="str">
        <f ca="1">IFERROR(__xludf.DUMMYFUNCTION("REGEXREPLACE(F2127,""\D"", """")"),"#VALUE!")</f>
        <v>#VALUE!</v>
      </c>
    </row>
    <row r="2127" spans="1:9" ht="15.75" customHeight="1">
      <c r="A2127" s="1">
        <v>2126</v>
      </c>
      <c r="B2127" s="3">
        <v>2127</v>
      </c>
      <c r="C2127" s="3" t="s">
        <v>6025</v>
      </c>
      <c r="D2127" s="3" t="s">
        <v>6026</v>
      </c>
      <c r="E2127" s="3" t="s">
        <v>5762</v>
      </c>
      <c r="F2127" s="3">
        <v>0</v>
      </c>
      <c r="I2127" s="4" t="str">
        <f ca="1">IFERROR(__xludf.DUMMYFUNCTION("REGEXREPLACE(F2128,""\D"", """")"),"#VALUE!")</f>
        <v>#VALUE!</v>
      </c>
    </row>
    <row r="2128" spans="1:9" ht="15.75" customHeight="1">
      <c r="A2128" s="1">
        <v>2127</v>
      </c>
      <c r="B2128" s="3">
        <v>2128</v>
      </c>
      <c r="C2128" s="3" t="s">
        <v>6027</v>
      </c>
      <c r="D2128" s="3" t="s">
        <v>6028</v>
      </c>
      <c r="E2128" s="3" t="s">
        <v>27</v>
      </c>
      <c r="F2128" s="3">
        <v>0</v>
      </c>
      <c r="I2128" s="4" t="str">
        <f ca="1">IFERROR(__xludf.DUMMYFUNCTION("REGEXREPLACE(F2129,""\D"", """")"),"#VALUE!")</f>
        <v>#VALUE!</v>
      </c>
    </row>
    <row r="2129" spans="1:9" ht="15.75" customHeight="1">
      <c r="A2129" s="1">
        <v>2128</v>
      </c>
      <c r="B2129" s="3">
        <v>2129</v>
      </c>
      <c r="C2129" s="3" t="s">
        <v>6029</v>
      </c>
      <c r="D2129" s="3" t="s">
        <v>6030</v>
      </c>
      <c r="E2129" s="3" t="s">
        <v>6031</v>
      </c>
      <c r="F2129" s="3">
        <v>0</v>
      </c>
      <c r="I2129" s="4" t="str">
        <f ca="1">IFERROR(__xludf.DUMMYFUNCTION("REGEXREPLACE(F2130,""\D"", """")"),"#VALUE!")</f>
        <v>#VALUE!</v>
      </c>
    </row>
    <row r="2130" spans="1:9" ht="15.75" customHeight="1">
      <c r="A2130" s="1">
        <v>2129</v>
      </c>
      <c r="B2130" s="3">
        <v>2130</v>
      </c>
      <c r="C2130" s="3" t="s">
        <v>6032</v>
      </c>
      <c r="D2130" s="3" t="s">
        <v>6033</v>
      </c>
      <c r="E2130" s="3" t="s">
        <v>6034</v>
      </c>
      <c r="F2130" s="3" t="s">
        <v>494</v>
      </c>
      <c r="G2130" s="3">
        <v>7</v>
      </c>
      <c r="H2130" s="3" t="s">
        <v>139</v>
      </c>
      <c r="I2130" s="4" t="str">
        <f ca="1">IFERROR(__xludf.DUMMYFUNCTION("REGEXREPLACE(F2131,""\D"", """")"),"18")</f>
        <v>18</v>
      </c>
    </row>
    <row r="2131" spans="1:9" ht="15.75" customHeight="1">
      <c r="A2131" s="1">
        <v>2130</v>
      </c>
      <c r="B2131" s="3">
        <v>2131</v>
      </c>
      <c r="C2131" s="3" t="s">
        <v>6035</v>
      </c>
      <c r="D2131" s="3" t="s">
        <v>6036</v>
      </c>
      <c r="E2131" s="3" t="s">
        <v>6037</v>
      </c>
      <c r="F2131" s="3">
        <v>0</v>
      </c>
      <c r="I2131" s="4" t="str">
        <f ca="1">IFERROR(__xludf.DUMMYFUNCTION("REGEXREPLACE(F2132,""\D"", """")"),"#VALUE!")</f>
        <v>#VALUE!</v>
      </c>
    </row>
    <row r="2132" spans="1:9" ht="15.75" customHeight="1">
      <c r="A2132" s="1">
        <v>2131</v>
      </c>
      <c r="B2132" s="3">
        <v>2132</v>
      </c>
      <c r="C2132" s="3" t="s">
        <v>6038</v>
      </c>
      <c r="D2132" s="3" t="s">
        <v>6039</v>
      </c>
      <c r="E2132" s="3" t="s">
        <v>6040</v>
      </c>
      <c r="F2132" s="3">
        <v>0</v>
      </c>
      <c r="I2132" s="4" t="str">
        <f ca="1">IFERROR(__xludf.DUMMYFUNCTION("REGEXREPLACE(F2133,""\D"", """")"),"#VALUE!")</f>
        <v>#VALUE!</v>
      </c>
    </row>
    <row r="2133" spans="1:9" ht="15.75" customHeight="1">
      <c r="A2133" s="1">
        <v>2132</v>
      </c>
      <c r="B2133" s="3">
        <v>2133</v>
      </c>
      <c r="C2133" s="3" t="s">
        <v>6041</v>
      </c>
      <c r="D2133" s="3" t="s">
        <v>6042</v>
      </c>
      <c r="E2133" s="3" t="s">
        <v>27</v>
      </c>
      <c r="F2133" s="3">
        <v>0</v>
      </c>
      <c r="I2133" s="4" t="str">
        <f ca="1">IFERROR(__xludf.DUMMYFUNCTION("REGEXREPLACE(F2134,""\D"", """")"),"#VALUE!")</f>
        <v>#VALUE!</v>
      </c>
    </row>
    <row r="2134" spans="1:9" ht="15.75" customHeight="1">
      <c r="A2134" s="1">
        <v>2133</v>
      </c>
      <c r="B2134" s="3">
        <v>2134</v>
      </c>
      <c r="C2134" s="3" t="s">
        <v>6043</v>
      </c>
      <c r="D2134" s="3" t="s">
        <v>6044</v>
      </c>
      <c r="E2134" s="3" t="s">
        <v>27</v>
      </c>
      <c r="F2134" s="3">
        <v>0</v>
      </c>
      <c r="I2134" s="4" t="str">
        <f ca="1">IFERROR(__xludf.DUMMYFUNCTION("REGEXREPLACE(F2135,""\D"", """")"),"#VALUE!")</f>
        <v>#VALUE!</v>
      </c>
    </row>
    <row r="2135" spans="1:9" ht="15.75" customHeight="1">
      <c r="A2135" s="1">
        <v>2134</v>
      </c>
      <c r="B2135" s="3">
        <v>2135</v>
      </c>
      <c r="C2135" s="3" t="s">
        <v>6045</v>
      </c>
      <c r="D2135" s="3" t="s">
        <v>6046</v>
      </c>
      <c r="E2135" s="3" t="s">
        <v>6047</v>
      </c>
      <c r="F2135" s="3" t="s">
        <v>39</v>
      </c>
      <c r="G2135" s="3">
        <v>0</v>
      </c>
      <c r="H2135" s="3" t="s">
        <v>715</v>
      </c>
      <c r="I2135" s="4" t="str">
        <f ca="1">IFERROR(__xludf.DUMMYFUNCTION("REGEXREPLACE(F2136,""\D"", """")"),"14")</f>
        <v>14</v>
      </c>
    </row>
    <row r="2136" spans="1:9" ht="15.75" customHeight="1">
      <c r="A2136" s="1">
        <v>2135</v>
      </c>
      <c r="B2136" s="3">
        <v>2136</v>
      </c>
      <c r="C2136" s="3" t="s">
        <v>6048</v>
      </c>
      <c r="D2136" s="3" t="s">
        <v>6049</v>
      </c>
      <c r="E2136" s="3" t="s">
        <v>6050</v>
      </c>
      <c r="F2136" s="3" t="s">
        <v>303</v>
      </c>
      <c r="G2136" s="3">
        <v>6</v>
      </c>
      <c r="H2136" s="3" t="s">
        <v>248</v>
      </c>
      <c r="I2136" s="4" t="str">
        <f ca="1">IFERROR(__xludf.DUMMYFUNCTION("REGEXREPLACE(F2137,""\D"", """")"),"6")</f>
        <v>6</v>
      </c>
    </row>
    <row r="2137" spans="1:9" ht="15.75" customHeight="1">
      <c r="A2137" s="1">
        <v>2136</v>
      </c>
      <c r="B2137" s="3">
        <v>2137</v>
      </c>
      <c r="C2137" s="3" t="s">
        <v>6051</v>
      </c>
      <c r="D2137" s="3" t="s">
        <v>6052</v>
      </c>
      <c r="E2137" s="3" t="s">
        <v>27</v>
      </c>
      <c r="F2137" s="3">
        <v>0</v>
      </c>
      <c r="I2137" s="4" t="str">
        <f ca="1">IFERROR(__xludf.DUMMYFUNCTION("REGEXREPLACE(F2138,""\D"", """")"),"#VALUE!")</f>
        <v>#VALUE!</v>
      </c>
    </row>
    <row r="2138" spans="1:9" ht="15.75" customHeight="1">
      <c r="A2138" s="1">
        <v>2137</v>
      </c>
      <c r="B2138" s="3">
        <v>2138</v>
      </c>
      <c r="C2138" s="3" t="s">
        <v>6053</v>
      </c>
      <c r="D2138" s="3" t="s">
        <v>6054</v>
      </c>
      <c r="E2138" s="3" t="s">
        <v>6055</v>
      </c>
      <c r="F2138" s="3" t="s">
        <v>4129</v>
      </c>
      <c r="G2138" s="3">
        <v>0</v>
      </c>
      <c r="H2138" s="3" t="s">
        <v>2081</v>
      </c>
      <c r="I2138" s="4" t="str">
        <f ca="1">IFERROR(__xludf.DUMMYFUNCTION("REGEXREPLACE(F2139,""\D"", """")"),"46")</f>
        <v>46</v>
      </c>
    </row>
    <row r="2139" spans="1:9" ht="15.75" customHeight="1">
      <c r="A2139" s="1">
        <v>2138</v>
      </c>
      <c r="B2139" s="3">
        <v>2139</v>
      </c>
      <c r="C2139" s="3" t="s">
        <v>6056</v>
      </c>
      <c r="D2139" s="3" t="s">
        <v>6057</v>
      </c>
      <c r="E2139" s="3" t="s">
        <v>6058</v>
      </c>
      <c r="F2139" s="3">
        <v>0</v>
      </c>
      <c r="I2139" s="4" t="str">
        <f ca="1">IFERROR(__xludf.DUMMYFUNCTION("REGEXREPLACE(F2140,""\D"", """")"),"#VALUE!")</f>
        <v>#VALUE!</v>
      </c>
    </row>
    <row r="2140" spans="1:9" ht="15.75" customHeight="1">
      <c r="A2140" s="1">
        <v>2139</v>
      </c>
      <c r="B2140" s="3">
        <v>2140</v>
      </c>
      <c r="C2140" s="3" t="s">
        <v>6059</v>
      </c>
      <c r="D2140" s="3" t="s">
        <v>6060</v>
      </c>
      <c r="E2140" s="3" t="s">
        <v>6061</v>
      </c>
      <c r="F2140" s="3" t="s">
        <v>11</v>
      </c>
      <c r="G2140" s="3">
        <v>7</v>
      </c>
      <c r="H2140" s="3" t="s">
        <v>12</v>
      </c>
      <c r="I2140" s="4" t="str">
        <f ca="1">IFERROR(__xludf.DUMMYFUNCTION("REGEXREPLACE(F2141,""\D"", """")"),"3")</f>
        <v>3</v>
      </c>
    </row>
    <row r="2141" spans="1:9" ht="15.75" customHeight="1">
      <c r="A2141" s="1">
        <v>2140</v>
      </c>
      <c r="B2141" s="3">
        <v>2141</v>
      </c>
      <c r="C2141" s="3" t="s">
        <v>6062</v>
      </c>
      <c r="D2141" s="3" t="s">
        <v>6063</v>
      </c>
      <c r="E2141" s="3" t="s">
        <v>4315</v>
      </c>
      <c r="F2141" s="3">
        <v>0</v>
      </c>
      <c r="I2141" s="4" t="str">
        <f ca="1">IFERROR(__xludf.DUMMYFUNCTION("REGEXREPLACE(F2142,""\D"", """")"),"#VALUE!")</f>
        <v>#VALUE!</v>
      </c>
    </row>
    <row r="2142" spans="1:9" ht="15.75" customHeight="1">
      <c r="A2142" s="1">
        <v>2141</v>
      </c>
      <c r="B2142" s="3">
        <v>2142</v>
      </c>
      <c r="C2142" s="3" t="s">
        <v>6064</v>
      </c>
      <c r="D2142" s="3" t="s">
        <v>6065</v>
      </c>
      <c r="E2142" s="3" t="s">
        <v>6066</v>
      </c>
      <c r="F2142" s="3" t="s">
        <v>386</v>
      </c>
      <c r="G2142" s="3">
        <v>37</v>
      </c>
      <c r="H2142" s="3" t="s">
        <v>656</v>
      </c>
      <c r="I2142" s="4" t="str">
        <f ca="1">IFERROR(__xludf.DUMMYFUNCTION("REGEXREPLACE(F2143,""\D"", """")"),"22")</f>
        <v>22</v>
      </c>
    </row>
    <row r="2143" spans="1:9" ht="15.75" customHeight="1">
      <c r="A2143" s="1">
        <v>2142</v>
      </c>
      <c r="B2143" s="3">
        <v>2143</v>
      </c>
      <c r="C2143" s="3" t="s">
        <v>6067</v>
      </c>
      <c r="D2143" s="3" t="s">
        <v>6068</v>
      </c>
      <c r="E2143" s="3" t="s">
        <v>6069</v>
      </c>
      <c r="F2143" s="3" t="s">
        <v>138</v>
      </c>
      <c r="G2143" s="3">
        <v>8</v>
      </c>
      <c r="H2143" s="3" t="s">
        <v>380</v>
      </c>
      <c r="I2143" s="4" t="str">
        <f ca="1">IFERROR(__xludf.DUMMYFUNCTION("REGEXREPLACE(F2144,""\D"", """")"),"25")</f>
        <v>25</v>
      </c>
    </row>
    <row r="2144" spans="1:9" ht="15.75" customHeight="1">
      <c r="A2144" s="1">
        <v>2143</v>
      </c>
      <c r="B2144" s="3">
        <v>2144</v>
      </c>
      <c r="C2144" s="3" t="s">
        <v>6070</v>
      </c>
      <c r="D2144" s="3" t="s">
        <v>6071</v>
      </c>
      <c r="E2144" s="3" t="s">
        <v>6072</v>
      </c>
      <c r="F2144" s="3" t="s">
        <v>138</v>
      </c>
      <c r="G2144" s="3">
        <v>31</v>
      </c>
      <c r="H2144" s="3" t="s">
        <v>3419</v>
      </c>
      <c r="I2144" s="4" t="str">
        <f ca="1">IFERROR(__xludf.DUMMYFUNCTION("REGEXREPLACE(F2145,""\D"", """")"),"25")</f>
        <v>25</v>
      </c>
    </row>
    <row r="2145" spans="1:9" ht="15.75" customHeight="1">
      <c r="A2145" s="1">
        <v>2144</v>
      </c>
      <c r="B2145" s="3">
        <v>2145</v>
      </c>
      <c r="C2145" s="3" t="s">
        <v>6073</v>
      </c>
      <c r="D2145" s="3" t="s">
        <v>6074</v>
      </c>
      <c r="E2145" s="3" t="s">
        <v>6075</v>
      </c>
      <c r="F2145" s="3" t="s">
        <v>504</v>
      </c>
      <c r="G2145" s="3">
        <v>0</v>
      </c>
      <c r="H2145" s="3" t="s">
        <v>1183</v>
      </c>
      <c r="I2145" s="4" t="str">
        <f ca="1">IFERROR(__xludf.DUMMYFUNCTION("REGEXREPLACE(F2146,""\D"", """")"),"27")</f>
        <v>27</v>
      </c>
    </row>
    <row r="2146" spans="1:9" ht="15.75" customHeight="1">
      <c r="A2146" s="1">
        <v>2145</v>
      </c>
      <c r="B2146" s="3">
        <v>2146</v>
      </c>
      <c r="C2146" s="3" t="s">
        <v>6076</v>
      </c>
      <c r="D2146" s="3" t="s">
        <v>6077</v>
      </c>
      <c r="E2146" s="3" t="s">
        <v>6078</v>
      </c>
      <c r="F2146" s="3">
        <v>0</v>
      </c>
      <c r="I2146" s="4" t="str">
        <f ca="1">IFERROR(__xludf.DUMMYFUNCTION("REGEXREPLACE(F2147,""\D"", """")"),"#VALUE!")</f>
        <v>#VALUE!</v>
      </c>
    </row>
    <row r="2147" spans="1:9" ht="15.75" customHeight="1">
      <c r="A2147" s="1">
        <v>2146</v>
      </c>
      <c r="B2147" s="3">
        <v>2147</v>
      </c>
      <c r="C2147" s="3" t="s">
        <v>6079</v>
      </c>
      <c r="D2147" s="3" t="s">
        <v>6080</v>
      </c>
      <c r="E2147" s="3" t="s">
        <v>6081</v>
      </c>
      <c r="F2147" s="3" t="s">
        <v>655</v>
      </c>
      <c r="G2147" s="3">
        <v>14</v>
      </c>
      <c r="H2147" s="3" t="s">
        <v>885</v>
      </c>
      <c r="I2147" s="4" t="str">
        <f ca="1">IFERROR(__xludf.DUMMYFUNCTION("REGEXREPLACE(F2148,""\D"", """")"),"20")</f>
        <v>20</v>
      </c>
    </row>
    <row r="2148" spans="1:9" ht="15.75" customHeight="1">
      <c r="A2148" s="1">
        <v>2147</v>
      </c>
      <c r="B2148" s="3">
        <v>2148</v>
      </c>
      <c r="C2148" s="3" t="s">
        <v>6082</v>
      </c>
      <c r="D2148" s="3" t="s">
        <v>6083</v>
      </c>
      <c r="E2148" s="3" t="s">
        <v>6084</v>
      </c>
      <c r="F2148" s="3" t="s">
        <v>88</v>
      </c>
      <c r="G2148" s="3">
        <v>6</v>
      </c>
      <c r="H2148" s="3" t="s">
        <v>12</v>
      </c>
      <c r="I2148" s="4" t="str">
        <f ca="1">IFERROR(__xludf.DUMMYFUNCTION("REGEXREPLACE(F2149,""\D"", """")"),"4")</f>
        <v>4</v>
      </c>
    </row>
    <row r="2149" spans="1:9" ht="15.75" customHeight="1">
      <c r="A2149" s="1">
        <v>2148</v>
      </c>
      <c r="B2149" s="3">
        <v>2149</v>
      </c>
      <c r="C2149" s="3" t="s">
        <v>6085</v>
      </c>
      <c r="D2149" s="3" t="s">
        <v>6086</v>
      </c>
      <c r="E2149" s="3" t="s">
        <v>6087</v>
      </c>
      <c r="F2149" s="3" t="s">
        <v>96</v>
      </c>
      <c r="G2149" s="3">
        <v>0</v>
      </c>
      <c r="H2149" s="3" t="s">
        <v>72</v>
      </c>
      <c r="I2149" s="4" t="str">
        <f ca="1">IFERROR(__xludf.DUMMYFUNCTION("REGEXREPLACE(F2150,""\D"", """")"),"9")</f>
        <v>9</v>
      </c>
    </row>
    <row r="2150" spans="1:9" ht="15.75" customHeight="1">
      <c r="A2150" s="1">
        <v>2149</v>
      </c>
      <c r="B2150" s="3">
        <v>2150</v>
      </c>
      <c r="C2150" s="3" t="s">
        <v>6088</v>
      </c>
      <c r="D2150" s="3" t="s">
        <v>6089</v>
      </c>
      <c r="E2150" s="3" t="s">
        <v>27</v>
      </c>
      <c r="F2150" s="3">
        <v>0</v>
      </c>
      <c r="I2150" s="4" t="str">
        <f ca="1">IFERROR(__xludf.DUMMYFUNCTION("REGEXREPLACE(F2151,""\D"", """")"),"#VALUE!")</f>
        <v>#VALUE!</v>
      </c>
    </row>
    <row r="2151" spans="1:9" ht="15.75" customHeight="1">
      <c r="A2151" s="1">
        <v>2150</v>
      </c>
      <c r="B2151" s="3">
        <v>2151</v>
      </c>
      <c r="C2151" s="3" t="s">
        <v>6090</v>
      </c>
      <c r="D2151" s="3" t="s">
        <v>6091</v>
      </c>
      <c r="E2151" s="3" t="s">
        <v>27</v>
      </c>
      <c r="F2151" s="3">
        <v>0</v>
      </c>
      <c r="I2151" s="4" t="str">
        <f ca="1">IFERROR(__xludf.DUMMYFUNCTION("REGEXREPLACE(F2152,""\D"", """")"),"#VALUE!")</f>
        <v>#VALUE!</v>
      </c>
    </row>
    <row r="2152" spans="1:9" ht="15.75" customHeight="1">
      <c r="A2152" s="1">
        <v>2151</v>
      </c>
      <c r="B2152" s="3">
        <v>2152</v>
      </c>
      <c r="C2152" s="3" t="s">
        <v>6092</v>
      </c>
      <c r="D2152" s="3" t="s">
        <v>6093</v>
      </c>
      <c r="E2152" s="3" t="s">
        <v>6094</v>
      </c>
      <c r="F2152" s="3">
        <v>0</v>
      </c>
      <c r="I2152" s="4" t="str">
        <f ca="1">IFERROR(__xludf.DUMMYFUNCTION("REGEXREPLACE(F2153,""\D"", """")"),"#VALUE!")</f>
        <v>#VALUE!</v>
      </c>
    </row>
    <row r="2153" spans="1:9" ht="15.75" customHeight="1">
      <c r="A2153" s="1">
        <v>2152</v>
      </c>
      <c r="B2153" s="3">
        <v>2153</v>
      </c>
      <c r="C2153" s="3" t="s">
        <v>6095</v>
      </c>
      <c r="D2153" s="3" t="s">
        <v>6096</v>
      </c>
      <c r="E2153" s="3" t="s">
        <v>6097</v>
      </c>
      <c r="F2153" s="3" t="s">
        <v>317</v>
      </c>
      <c r="G2153" s="3">
        <v>4</v>
      </c>
      <c r="H2153" s="3" t="s">
        <v>248</v>
      </c>
      <c r="I2153" s="4" t="str">
        <f ca="1">IFERROR(__xludf.DUMMYFUNCTION("REGEXREPLACE(F2154,""\D"", """")"),"8")</f>
        <v>8</v>
      </c>
    </row>
    <row r="2154" spans="1:9" ht="15.75" customHeight="1">
      <c r="A2154" s="1">
        <v>2153</v>
      </c>
      <c r="B2154" s="3">
        <v>2154</v>
      </c>
      <c r="C2154" s="3" t="s">
        <v>6098</v>
      </c>
      <c r="D2154" s="3" t="s">
        <v>6099</v>
      </c>
      <c r="E2154" s="3" t="s">
        <v>27</v>
      </c>
      <c r="F2154" s="3">
        <v>0</v>
      </c>
      <c r="I2154" s="4" t="str">
        <f ca="1">IFERROR(__xludf.DUMMYFUNCTION("REGEXREPLACE(F2155,""\D"", """")"),"#VALUE!")</f>
        <v>#VALUE!</v>
      </c>
    </row>
    <row r="2155" spans="1:9" ht="15.75" customHeight="1">
      <c r="A2155" s="1">
        <v>2154</v>
      </c>
      <c r="B2155" s="3">
        <v>2155</v>
      </c>
      <c r="C2155" s="3" t="s">
        <v>6100</v>
      </c>
      <c r="D2155" s="3" t="s">
        <v>6101</v>
      </c>
      <c r="E2155" s="3" t="s">
        <v>27</v>
      </c>
      <c r="F2155" s="3">
        <v>0</v>
      </c>
      <c r="I2155" s="4" t="str">
        <f ca="1">IFERROR(__xludf.DUMMYFUNCTION("REGEXREPLACE(F2156,""\D"", """")"),"#VALUE!")</f>
        <v>#VALUE!</v>
      </c>
    </row>
    <row r="2156" spans="1:9" ht="15.75" customHeight="1">
      <c r="A2156" s="1">
        <v>2155</v>
      </c>
      <c r="B2156" s="3">
        <v>2156</v>
      </c>
      <c r="C2156" s="3" t="s">
        <v>6102</v>
      </c>
      <c r="D2156" s="3" t="s">
        <v>6103</v>
      </c>
      <c r="E2156" s="3" t="s">
        <v>6104</v>
      </c>
      <c r="F2156" s="3" t="s">
        <v>88</v>
      </c>
      <c r="G2156" s="3">
        <v>0</v>
      </c>
      <c r="H2156" s="3" t="s">
        <v>241</v>
      </c>
      <c r="I2156" s="4" t="str">
        <f ca="1">IFERROR(__xludf.DUMMYFUNCTION("REGEXREPLACE(F2157,""\D"", """")"),"4")</f>
        <v>4</v>
      </c>
    </row>
    <row r="2157" spans="1:9" ht="15.75" customHeight="1">
      <c r="A2157" s="1">
        <v>2156</v>
      </c>
      <c r="B2157" s="3">
        <v>2157</v>
      </c>
      <c r="C2157" s="3" t="s">
        <v>6105</v>
      </c>
      <c r="D2157" s="3" t="s">
        <v>6106</v>
      </c>
      <c r="E2157" s="3" t="s">
        <v>6107</v>
      </c>
      <c r="F2157" s="3" t="s">
        <v>255</v>
      </c>
      <c r="G2157" s="3">
        <v>37</v>
      </c>
      <c r="H2157" s="3" t="s">
        <v>473</v>
      </c>
      <c r="I2157" s="4" t="str">
        <f ca="1">IFERROR(__xludf.DUMMYFUNCTION("REGEXREPLACE(F2158,""\D"", """")"),"28")</f>
        <v>28</v>
      </c>
    </row>
    <row r="2158" spans="1:9" ht="15.75" customHeight="1">
      <c r="A2158" s="1">
        <v>2157</v>
      </c>
      <c r="B2158" s="3">
        <v>2158</v>
      </c>
      <c r="C2158" s="3" t="s">
        <v>6108</v>
      </c>
      <c r="D2158" s="3" t="s">
        <v>6109</v>
      </c>
      <c r="E2158" s="3" t="s">
        <v>27</v>
      </c>
      <c r="F2158" s="3">
        <v>0</v>
      </c>
      <c r="I2158" s="4" t="str">
        <f ca="1">IFERROR(__xludf.DUMMYFUNCTION("REGEXREPLACE(F2159,""\D"", """")"),"#VALUE!")</f>
        <v>#VALUE!</v>
      </c>
    </row>
    <row r="2159" spans="1:9" ht="15.75" customHeight="1">
      <c r="A2159" s="1">
        <v>2158</v>
      </c>
      <c r="B2159" s="3">
        <v>2159</v>
      </c>
      <c r="C2159" s="3" t="s">
        <v>6110</v>
      </c>
      <c r="D2159" s="3" t="s">
        <v>6111</v>
      </c>
      <c r="E2159" s="3" t="s">
        <v>27</v>
      </c>
      <c r="F2159" s="3">
        <v>0</v>
      </c>
      <c r="I2159" s="4" t="str">
        <f ca="1">IFERROR(__xludf.DUMMYFUNCTION("REGEXREPLACE(F2160,""\D"", """")"),"#VALUE!")</f>
        <v>#VALUE!</v>
      </c>
    </row>
    <row r="2160" spans="1:9" ht="15.75" customHeight="1">
      <c r="A2160" s="1">
        <v>2159</v>
      </c>
      <c r="B2160" s="3">
        <v>2160</v>
      </c>
      <c r="C2160" s="3" t="s">
        <v>6112</v>
      </c>
      <c r="D2160" s="3" t="s">
        <v>6113</v>
      </c>
      <c r="E2160" s="3" t="s">
        <v>6114</v>
      </c>
      <c r="F2160" s="3">
        <v>0</v>
      </c>
      <c r="I2160" s="4" t="str">
        <f ca="1">IFERROR(__xludf.DUMMYFUNCTION("REGEXREPLACE(F2161,""\D"", """")"),"#VALUE!")</f>
        <v>#VALUE!</v>
      </c>
    </row>
    <row r="2161" spans="1:9" ht="15.75" customHeight="1">
      <c r="A2161" s="1">
        <v>2160</v>
      </c>
      <c r="B2161" s="3">
        <v>2161</v>
      </c>
      <c r="C2161" s="3" t="s">
        <v>6115</v>
      </c>
      <c r="D2161" s="3" t="s">
        <v>6116</v>
      </c>
      <c r="E2161" s="3" t="s">
        <v>27</v>
      </c>
      <c r="F2161" s="3">
        <v>0</v>
      </c>
      <c r="I2161" s="4" t="str">
        <f ca="1">IFERROR(__xludf.DUMMYFUNCTION("REGEXREPLACE(F2162,""\D"", """")"),"#VALUE!")</f>
        <v>#VALUE!</v>
      </c>
    </row>
    <row r="2162" spans="1:9" ht="15.75" customHeight="1">
      <c r="A2162" s="1">
        <v>2161</v>
      </c>
      <c r="B2162" s="3">
        <v>2162</v>
      </c>
      <c r="C2162" s="3" t="s">
        <v>6117</v>
      </c>
      <c r="D2162" s="3" t="s">
        <v>6118</v>
      </c>
      <c r="E2162" s="3" t="s">
        <v>6119</v>
      </c>
      <c r="F2162" s="3" t="s">
        <v>559</v>
      </c>
      <c r="G2162" s="3">
        <v>12</v>
      </c>
      <c r="H2162" s="3" t="s">
        <v>524</v>
      </c>
      <c r="I2162" s="4" t="str">
        <f ca="1">IFERROR(__xludf.DUMMYFUNCTION("REGEXREPLACE(F2163,""\D"", """")"),"19")</f>
        <v>19</v>
      </c>
    </row>
    <row r="2163" spans="1:9" ht="15.75" customHeight="1">
      <c r="A2163" s="1">
        <v>2162</v>
      </c>
      <c r="B2163" s="3">
        <v>2163</v>
      </c>
      <c r="C2163" s="3" t="s">
        <v>6120</v>
      </c>
      <c r="D2163" s="3" t="s">
        <v>6121</v>
      </c>
      <c r="E2163" s="3" t="s">
        <v>6122</v>
      </c>
      <c r="F2163" s="3">
        <v>0</v>
      </c>
      <c r="I2163" s="4" t="str">
        <f ca="1">IFERROR(__xludf.DUMMYFUNCTION("REGEXREPLACE(F2164,""\D"", """")"),"#VALUE!")</f>
        <v>#VALUE!</v>
      </c>
    </row>
    <row r="2164" spans="1:9" ht="15.75" customHeight="1">
      <c r="A2164" s="1">
        <v>2163</v>
      </c>
      <c r="B2164" s="3">
        <v>2164</v>
      </c>
      <c r="C2164" s="3" t="s">
        <v>6123</v>
      </c>
      <c r="D2164" s="3" t="s">
        <v>6124</v>
      </c>
      <c r="E2164" s="3" t="s">
        <v>27</v>
      </c>
      <c r="F2164" s="3">
        <v>0</v>
      </c>
      <c r="I2164" s="4" t="str">
        <f ca="1">IFERROR(__xludf.DUMMYFUNCTION("REGEXREPLACE(F2165,""\D"", """")"),"#VALUE!")</f>
        <v>#VALUE!</v>
      </c>
    </row>
    <row r="2165" spans="1:9" ht="15.75" customHeight="1">
      <c r="A2165" s="1">
        <v>2164</v>
      </c>
      <c r="B2165" s="3">
        <v>2165</v>
      </c>
      <c r="C2165" s="3" t="s">
        <v>6125</v>
      </c>
      <c r="D2165" s="3" t="s">
        <v>6126</v>
      </c>
      <c r="E2165" s="3" t="s">
        <v>27</v>
      </c>
      <c r="F2165" s="3">
        <v>0</v>
      </c>
      <c r="I2165" s="4" t="str">
        <f ca="1">IFERROR(__xludf.DUMMYFUNCTION("REGEXREPLACE(F2166,""\D"", """")"),"#VALUE!")</f>
        <v>#VALUE!</v>
      </c>
    </row>
    <row r="2166" spans="1:9" ht="15.75" customHeight="1">
      <c r="A2166" s="1">
        <v>2165</v>
      </c>
      <c r="B2166" s="3">
        <v>2166</v>
      </c>
      <c r="C2166" s="3" t="s">
        <v>6127</v>
      </c>
      <c r="D2166" s="3" t="s">
        <v>6128</v>
      </c>
      <c r="E2166" s="3" t="s">
        <v>6129</v>
      </c>
      <c r="F2166" s="3" t="s">
        <v>317</v>
      </c>
      <c r="G2166" s="3">
        <v>16</v>
      </c>
      <c r="H2166" s="3" t="s">
        <v>1071</v>
      </c>
      <c r="I2166" s="4" t="str">
        <f ca="1">IFERROR(__xludf.DUMMYFUNCTION("REGEXREPLACE(F2167,""\D"", """")"),"8")</f>
        <v>8</v>
      </c>
    </row>
    <row r="2167" spans="1:9" ht="15.75" customHeight="1">
      <c r="A2167" s="1">
        <v>2166</v>
      </c>
      <c r="B2167" s="3">
        <v>2167</v>
      </c>
      <c r="C2167" s="3" t="s">
        <v>6130</v>
      </c>
      <c r="D2167" s="3" t="s">
        <v>6131</v>
      </c>
      <c r="E2167" s="3" t="s">
        <v>6132</v>
      </c>
      <c r="F2167" s="3">
        <v>0</v>
      </c>
      <c r="I2167" s="4" t="str">
        <f ca="1">IFERROR(__xludf.DUMMYFUNCTION("REGEXREPLACE(F2168,""\D"", """")"),"#VALUE!")</f>
        <v>#VALUE!</v>
      </c>
    </row>
    <row r="2168" spans="1:9" ht="15.75" customHeight="1">
      <c r="A2168" s="1">
        <v>2167</v>
      </c>
      <c r="B2168" s="3">
        <v>2168</v>
      </c>
      <c r="C2168" s="3" t="s">
        <v>6133</v>
      </c>
      <c r="D2168" s="3" t="s">
        <v>6134</v>
      </c>
      <c r="E2168" s="3" t="s">
        <v>6135</v>
      </c>
      <c r="F2168" s="3" t="s">
        <v>765</v>
      </c>
      <c r="G2168" s="3">
        <v>0</v>
      </c>
      <c r="H2168" s="3" t="s">
        <v>12</v>
      </c>
      <c r="I2168" s="4" t="str">
        <f ca="1">IFERROR(__xludf.DUMMYFUNCTION("REGEXREPLACE(F2169,""\D"", """")"),"10")</f>
        <v>10</v>
      </c>
    </row>
    <row r="2169" spans="1:9" ht="15.75" customHeight="1">
      <c r="A2169" s="1">
        <v>2168</v>
      </c>
      <c r="B2169" s="3">
        <v>2169</v>
      </c>
      <c r="C2169" s="3" t="s">
        <v>6136</v>
      </c>
      <c r="D2169" s="3" t="s">
        <v>6137</v>
      </c>
      <c r="E2169" s="3" t="s">
        <v>27</v>
      </c>
      <c r="F2169" s="3">
        <v>0</v>
      </c>
      <c r="I2169" s="4" t="str">
        <f ca="1">IFERROR(__xludf.DUMMYFUNCTION("REGEXREPLACE(F2170,""\D"", """")"),"#VALUE!")</f>
        <v>#VALUE!</v>
      </c>
    </row>
    <row r="2170" spans="1:9" ht="15.75" customHeight="1">
      <c r="A2170" s="1">
        <v>2169</v>
      </c>
      <c r="B2170" s="3">
        <v>2170</v>
      </c>
      <c r="C2170" s="3" t="s">
        <v>6138</v>
      </c>
      <c r="D2170" s="3" t="s">
        <v>6139</v>
      </c>
      <c r="E2170" s="3" t="s">
        <v>6140</v>
      </c>
      <c r="F2170" s="3" t="s">
        <v>96</v>
      </c>
      <c r="G2170" s="3">
        <v>0</v>
      </c>
      <c r="H2170" s="3" t="s">
        <v>72</v>
      </c>
      <c r="I2170" s="4" t="str">
        <f ca="1">IFERROR(__xludf.DUMMYFUNCTION("REGEXREPLACE(F2171,""\D"", """")"),"9")</f>
        <v>9</v>
      </c>
    </row>
    <row r="2171" spans="1:9" ht="15.75" customHeight="1">
      <c r="A2171" s="1">
        <v>2170</v>
      </c>
      <c r="B2171" s="3">
        <v>2171</v>
      </c>
      <c r="C2171" s="3" t="s">
        <v>6141</v>
      </c>
      <c r="D2171" s="3" t="s">
        <v>6142</v>
      </c>
      <c r="E2171" s="3" t="s">
        <v>6143</v>
      </c>
      <c r="F2171" s="3">
        <v>0</v>
      </c>
      <c r="I2171" s="4" t="str">
        <f ca="1">IFERROR(__xludf.DUMMYFUNCTION("REGEXREPLACE(F2172,""\D"", """")"),"#VALUE!")</f>
        <v>#VALUE!</v>
      </c>
    </row>
    <row r="2172" spans="1:9" ht="15.75" customHeight="1">
      <c r="A2172" s="1">
        <v>2171</v>
      </c>
      <c r="B2172" s="3">
        <v>2172</v>
      </c>
      <c r="C2172" s="3" t="s">
        <v>6144</v>
      </c>
      <c r="D2172" s="3" t="s">
        <v>6145</v>
      </c>
      <c r="E2172" s="3" t="s">
        <v>6146</v>
      </c>
      <c r="F2172" s="3" t="s">
        <v>6147</v>
      </c>
      <c r="G2172" s="3">
        <v>1</v>
      </c>
      <c r="H2172" s="3" t="s">
        <v>3071</v>
      </c>
      <c r="I2172" s="4" t="str">
        <f ca="1">IFERROR(__xludf.DUMMYFUNCTION("REGEXREPLACE(F2173,""\D"", """")"),"77")</f>
        <v>77</v>
      </c>
    </row>
    <row r="2173" spans="1:9" ht="15.75" customHeight="1">
      <c r="A2173" s="1">
        <v>2172</v>
      </c>
      <c r="B2173" s="3">
        <v>2173</v>
      </c>
      <c r="C2173" s="3" t="s">
        <v>6148</v>
      </c>
      <c r="D2173" s="3" t="s">
        <v>6149</v>
      </c>
      <c r="E2173" s="3" t="s">
        <v>6150</v>
      </c>
      <c r="F2173" s="3">
        <v>0</v>
      </c>
      <c r="I2173" s="4" t="str">
        <f ca="1">IFERROR(__xludf.DUMMYFUNCTION("REGEXREPLACE(F2174,""\D"", """")"),"#VALUE!")</f>
        <v>#VALUE!</v>
      </c>
    </row>
    <row r="2174" spans="1:9" ht="15.75" customHeight="1">
      <c r="A2174" s="1">
        <v>2173</v>
      </c>
      <c r="B2174" s="3">
        <v>2174</v>
      </c>
      <c r="C2174" s="3" t="s">
        <v>6151</v>
      </c>
      <c r="D2174" s="3" t="s">
        <v>6152</v>
      </c>
      <c r="E2174" s="3" t="s">
        <v>2542</v>
      </c>
      <c r="F2174" s="3">
        <v>0</v>
      </c>
      <c r="I2174" s="4" t="str">
        <f ca="1">IFERROR(__xludf.DUMMYFUNCTION("REGEXREPLACE(F2175,""\D"", """")"),"#VALUE!")</f>
        <v>#VALUE!</v>
      </c>
    </row>
    <row r="2175" spans="1:9" ht="15.75" customHeight="1">
      <c r="A2175" s="1">
        <v>2174</v>
      </c>
      <c r="B2175" s="3">
        <v>2175</v>
      </c>
      <c r="C2175" s="3" t="s">
        <v>6153</v>
      </c>
      <c r="D2175" s="3" t="s">
        <v>6154</v>
      </c>
      <c r="E2175" s="3" t="s">
        <v>6155</v>
      </c>
      <c r="F2175" s="3">
        <v>0</v>
      </c>
      <c r="I2175" s="4" t="str">
        <f ca="1">IFERROR(__xludf.DUMMYFUNCTION("REGEXREPLACE(F2176,""\D"", """")"),"#VALUE!")</f>
        <v>#VALUE!</v>
      </c>
    </row>
    <row r="2176" spans="1:9" ht="15.75" customHeight="1">
      <c r="A2176" s="1">
        <v>2175</v>
      </c>
      <c r="B2176" s="3">
        <v>2176</v>
      </c>
      <c r="C2176" s="3" t="s">
        <v>6156</v>
      </c>
      <c r="D2176" s="3" t="s">
        <v>6157</v>
      </c>
      <c r="E2176" s="3" t="s">
        <v>27</v>
      </c>
      <c r="F2176" s="3">
        <v>0</v>
      </c>
      <c r="I2176" s="4" t="str">
        <f ca="1">IFERROR(__xludf.DUMMYFUNCTION("REGEXREPLACE(F2177,""\D"", """")"),"#VALUE!")</f>
        <v>#VALUE!</v>
      </c>
    </row>
    <row r="2177" spans="1:9" ht="15.75" customHeight="1">
      <c r="A2177" s="1">
        <v>2176</v>
      </c>
      <c r="B2177" s="3">
        <v>2177</v>
      </c>
      <c r="C2177" s="3" t="s">
        <v>6158</v>
      </c>
      <c r="D2177" s="3" t="s">
        <v>6159</v>
      </c>
      <c r="E2177" s="3" t="s">
        <v>6160</v>
      </c>
      <c r="F2177" s="3">
        <v>0</v>
      </c>
      <c r="I2177" s="4" t="str">
        <f ca="1">IFERROR(__xludf.DUMMYFUNCTION("REGEXREPLACE(F2178,""\D"", """")"),"#VALUE!")</f>
        <v>#VALUE!</v>
      </c>
    </row>
    <row r="2178" spans="1:9" ht="15.75" customHeight="1">
      <c r="A2178" s="1">
        <v>2177</v>
      </c>
      <c r="B2178" s="3">
        <v>2178</v>
      </c>
      <c r="C2178" s="3" t="s">
        <v>6161</v>
      </c>
      <c r="D2178" s="3" t="s">
        <v>6162</v>
      </c>
      <c r="E2178" s="3" t="s">
        <v>27</v>
      </c>
      <c r="F2178" s="3">
        <v>0</v>
      </c>
      <c r="I2178" s="4" t="str">
        <f ca="1">IFERROR(__xludf.DUMMYFUNCTION("REGEXREPLACE(F2179,""\D"", """")"),"#VALUE!")</f>
        <v>#VALUE!</v>
      </c>
    </row>
    <row r="2179" spans="1:9" ht="15.75" customHeight="1">
      <c r="A2179" s="1">
        <v>2178</v>
      </c>
      <c r="B2179" s="3">
        <v>2179</v>
      </c>
      <c r="C2179" s="3" t="s">
        <v>6163</v>
      </c>
      <c r="D2179" s="3" t="s">
        <v>6164</v>
      </c>
      <c r="E2179" s="3" t="s">
        <v>27</v>
      </c>
      <c r="F2179" s="3">
        <v>0</v>
      </c>
      <c r="I2179" s="4" t="str">
        <f ca="1">IFERROR(__xludf.DUMMYFUNCTION("REGEXREPLACE(F2180,""\D"", """")"),"#VALUE!")</f>
        <v>#VALUE!</v>
      </c>
    </row>
    <row r="2180" spans="1:9" ht="15.75" customHeight="1">
      <c r="A2180" s="1">
        <v>2179</v>
      </c>
      <c r="B2180" s="3">
        <v>2180</v>
      </c>
      <c r="C2180" s="3" t="s">
        <v>6165</v>
      </c>
      <c r="D2180" s="3" t="s">
        <v>6166</v>
      </c>
      <c r="E2180" s="3" t="s">
        <v>6167</v>
      </c>
      <c r="F2180" s="3" t="s">
        <v>386</v>
      </c>
      <c r="G2180" s="3">
        <v>28</v>
      </c>
      <c r="H2180" s="3" t="s">
        <v>426</v>
      </c>
      <c r="I2180" s="4" t="str">
        <f ca="1">IFERROR(__xludf.DUMMYFUNCTION("REGEXREPLACE(F2181,""\D"", """")"),"22")</f>
        <v>22</v>
      </c>
    </row>
    <row r="2181" spans="1:9" ht="15.75" customHeight="1">
      <c r="A2181" s="1">
        <v>2180</v>
      </c>
      <c r="B2181" s="3">
        <v>2181</v>
      </c>
      <c r="C2181" s="3" t="s">
        <v>6168</v>
      </c>
      <c r="D2181" s="3" t="s">
        <v>6169</v>
      </c>
      <c r="E2181" s="3" t="s">
        <v>27</v>
      </c>
      <c r="F2181" s="3">
        <v>0</v>
      </c>
      <c r="I2181" s="4" t="str">
        <f ca="1">IFERROR(__xludf.DUMMYFUNCTION("REGEXREPLACE(F2182,""\D"", """")"),"#VALUE!")</f>
        <v>#VALUE!</v>
      </c>
    </row>
    <row r="2182" spans="1:9" ht="15.75" customHeight="1">
      <c r="A2182" s="1">
        <v>2181</v>
      </c>
      <c r="B2182" s="3">
        <v>2182</v>
      </c>
      <c r="C2182" s="3" t="s">
        <v>6170</v>
      </c>
      <c r="D2182" s="3" t="s">
        <v>6171</v>
      </c>
      <c r="E2182" s="3" t="s">
        <v>6172</v>
      </c>
      <c r="F2182" s="3" t="s">
        <v>1201</v>
      </c>
      <c r="G2182" s="3">
        <v>0</v>
      </c>
      <c r="H2182" s="3" t="s">
        <v>695</v>
      </c>
      <c r="I2182" s="4" t="str">
        <f ca="1">IFERROR(__xludf.DUMMYFUNCTION("REGEXREPLACE(F2183,""\D"", """")"),"55")</f>
        <v>55</v>
      </c>
    </row>
    <row r="2183" spans="1:9" ht="15.75" customHeight="1">
      <c r="A2183" s="1">
        <v>2182</v>
      </c>
      <c r="B2183" s="3">
        <v>2183</v>
      </c>
      <c r="C2183" s="3" t="s">
        <v>6173</v>
      </c>
      <c r="D2183" s="3" t="s">
        <v>6174</v>
      </c>
      <c r="E2183" s="3" t="s">
        <v>6175</v>
      </c>
      <c r="F2183" s="3" t="s">
        <v>339</v>
      </c>
      <c r="G2183" s="3">
        <v>0</v>
      </c>
      <c r="H2183" s="3" t="s">
        <v>422</v>
      </c>
      <c r="I2183" s="4" t="str">
        <f ca="1">IFERROR(__xludf.DUMMYFUNCTION("REGEXREPLACE(F2184,""\D"", """")"),"15")</f>
        <v>15</v>
      </c>
    </row>
    <row r="2184" spans="1:9" ht="15.75" customHeight="1">
      <c r="A2184" s="1">
        <v>2183</v>
      </c>
      <c r="B2184" s="3">
        <v>2184</v>
      </c>
      <c r="C2184" s="3" t="s">
        <v>6176</v>
      </c>
      <c r="D2184" s="3" t="s">
        <v>6177</v>
      </c>
      <c r="E2184" s="3" t="s">
        <v>6178</v>
      </c>
      <c r="F2184" s="3" t="s">
        <v>39</v>
      </c>
      <c r="G2184" s="3">
        <v>24</v>
      </c>
      <c r="H2184" s="3" t="s">
        <v>586</v>
      </c>
      <c r="I2184" s="4" t="str">
        <f ca="1">IFERROR(__xludf.DUMMYFUNCTION("REGEXREPLACE(F2185,""\D"", """")"),"14")</f>
        <v>14</v>
      </c>
    </row>
    <row r="2185" spans="1:9" ht="15.75" customHeight="1">
      <c r="A2185" s="1">
        <v>2184</v>
      </c>
      <c r="B2185" s="3">
        <v>2185</v>
      </c>
      <c r="C2185" s="3" t="s">
        <v>6179</v>
      </c>
      <c r="D2185" s="3" t="s">
        <v>6180</v>
      </c>
      <c r="E2185" s="3" t="s">
        <v>27</v>
      </c>
      <c r="F2185" s="3">
        <v>0</v>
      </c>
      <c r="I2185" s="4" t="str">
        <f ca="1">IFERROR(__xludf.DUMMYFUNCTION("REGEXREPLACE(F2186,""\D"", """")"),"#VALUE!")</f>
        <v>#VALUE!</v>
      </c>
    </row>
    <row r="2186" spans="1:9" ht="15.75" customHeight="1">
      <c r="A2186" s="1">
        <v>2185</v>
      </c>
      <c r="B2186" s="3">
        <v>2186</v>
      </c>
      <c r="C2186" s="3" t="s">
        <v>6181</v>
      </c>
      <c r="D2186" s="3" t="s">
        <v>6182</v>
      </c>
      <c r="E2186" s="3" t="s">
        <v>27</v>
      </c>
      <c r="F2186" s="3">
        <v>0</v>
      </c>
      <c r="I2186" s="4" t="str">
        <f ca="1">IFERROR(__xludf.DUMMYFUNCTION("REGEXREPLACE(F2187,""\D"", """")"),"#VALUE!")</f>
        <v>#VALUE!</v>
      </c>
    </row>
    <row r="2187" spans="1:9" ht="15.75" customHeight="1">
      <c r="A2187" s="1">
        <v>2186</v>
      </c>
      <c r="B2187" s="3">
        <v>2187</v>
      </c>
      <c r="C2187" s="3" t="s">
        <v>6183</v>
      </c>
      <c r="D2187" s="3" t="s">
        <v>6184</v>
      </c>
      <c r="E2187" s="3" t="s">
        <v>27</v>
      </c>
      <c r="F2187" s="3">
        <v>0</v>
      </c>
      <c r="I2187" s="4" t="str">
        <f ca="1">IFERROR(__xludf.DUMMYFUNCTION("REGEXREPLACE(F2188,""\D"", """")"),"#VALUE!")</f>
        <v>#VALUE!</v>
      </c>
    </row>
    <row r="2188" spans="1:9" ht="15.75" customHeight="1">
      <c r="A2188" s="1">
        <v>2187</v>
      </c>
      <c r="B2188" s="3">
        <v>2188</v>
      </c>
      <c r="C2188" s="3" t="s">
        <v>6185</v>
      </c>
      <c r="D2188" s="3" t="s">
        <v>6186</v>
      </c>
      <c r="E2188" s="3" t="s">
        <v>6187</v>
      </c>
      <c r="F2188" s="3" t="s">
        <v>303</v>
      </c>
      <c r="G2188" s="3">
        <v>10</v>
      </c>
      <c r="H2188" s="3" t="s">
        <v>97</v>
      </c>
      <c r="I2188" s="4" t="str">
        <f ca="1">IFERROR(__xludf.DUMMYFUNCTION("REGEXREPLACE(F2189,""\D"", """")"),"6")</f>
        <v>6</v>
      </c>
    </row>
    <row r="2189" spans="1:9" ht="15.75" customHeight="1">
      <c r="A2189" s="1">
        <v>2188</v>
      </c>
      <c r="B2189" s="3">
        <v>2189</v>
      </c>
      <c r="C2189" s="3" t="s">
        <v>6188</v>
      </c>
      <c r="D2189" s="3" t="s">
        <v>6189</v>
      </c>
      <c r="E2189" s="3" t="s">
        <v>27</v>
      </c>
      <c r="F2189" s="3">
        <v>0</v>
      </c>
      <c r="I2189" s="4" t="str">
        <f ca="1">IFERROR(__xludf.DUMMYFUNCTION("REGEXREPLACE(F2190,""\D"", """")"),"#VALUE!")</f>
        <v>#VALUE!</v>
      </c>
    </row>
    <row r="2190" spans="1:9" ht="15.75" customHeight="1">
      <c r="A2190" s="1">
        <v>2189</v>
      </c>
      <c r="B2190" s="3">
        <v>2190</v>
      </c>
      <c r="C2190" s="3" t="s">
        <v>6190</v>
      </c>
      <c r="D2190" s="3" t="s">
        <v>6191</v>
      </c>
      <c r="E2190" s="3" t="s">
        <v>6192</v>
      </c>
      <c r="F2190" s="3" t="s">
        <v>559</v>
      </c>
      <c r="G2190" s="3">
        <v>2</v>
      </c>
      <c r="H2190" s="3" t="s">
        <v>45</v>
      </c>
      <c r="I2190" s="4" t="str">
        <f ca="1">IFERROR(__xludf.DUMMYFUNCTION("REGEXREPLACE(F2191,""\D"", """")"),"19")</f>
        <v>19</v>
      </c>
    </row>
    <row r="2191" spans="1:9" ht="15.75" customHeight="1">
      <c r="A2191" s="1">
        <v>2190</v>
      </c>
      <c r="B2191" s="3">
        <v>2191</v>
      </c>
      <c r="C2191" s="3" t="s">
        <v>6193</v>
      </c>
      <c r="D2191" s="3" t="s">
        <v>6194</v>
      </c>
      <c r="E2191" s="3" t="s">
        <v>27</v>
      </c>
      <c r="F2191" s="3">
        <v>0</v>
      </c>
      <c r="I2191" s="4" t="str">
        <f ca="1">IFERROR(__xludf.DUMMYFUNCTION("REGEXREPLACE(F2192,""\D"", """")"),"#VALUE!")</f>
        <v>#VALUE!</v>
      </c>
    </row>
    <row r="2192" spans="1:9" ht="15.75" customHeight="1">
      <c r="A2192" s="1">
        <v>2191</v>
      </c>
      <c r="B2192" s="3">
        <v>2192</v>
      </c>
      <c r="C2192" s="3" t="s">
        <v>6195</v>
      </c>
      <c r="D2192" s="3" t="s">
        <v>6196</v>
      </c>
      <c r="E2192" s="3" t="s">
        <v>27</v>
      </c>
      <c r="F2192" s="3">
        <v>0</v>
      </c>
      <c r="I2192" s="4" t="str">
        <f ca="1">IFERROR(__xludf.DUMMYFUNCTION("REGEXREPLACE(F2193,""\D"", """")"),"#VALUE!")</f>
        <v>#VALUE!</v>
      </c>
    </row>
    <row r="2193" spans="1:9" ht="15.75" customHeight="1">
      <c r="A2193" s="1">
        <v>2192</v>
      </c>
      <c r="B2193" s="3">
        <v>2193</v>
      </c>
      <c r="C2193" s="3" t="s">
        <v>6197</v>
      </c>
      <c r="D2193" s="3" t="s">
        <v>6198</v>
      </c>
      <c r="E2193" s="3" t="s">
        <v>27</v>
      </c>
      <c r="F2193" s="3">
        <v>0</v>
      </c>
      <c r="I2193" s="4" t="str">
        <f ca="1">IFERROR(__xludf.DUMMYFUNCTION("REGEXREPLACE(F2194,""\D"", """")"),"#VALUE!")</f>
        <v>#VALUE!</v>
      </c>
    </row>
    <row r="2194" spans="1:9" ht="15.75" customHeight="1">
      <c r="A2194" s="1">
        <v>2193</v>
      </c>
      <c r="B2194" s="3">
        <v>2194</v>
      </c>
      <c r="C2194" s="3" t="s">
        <v>6199</v>
      </c>
      <c r="D2194" s="3" t="s">
        <v>6200</v>
      </c>
      <c r="E2194" s="3" t="s">
        <v>6201</v>
      </c>
      <c r="F2194" s="3" t="s">
        <v>88</v>
      </c>
      <c r="G2194" s="3">
        <v>0</v>
      </c>
      <c r="H2194" s="3" t="s">
        <v>241</v>
      </c>
      <c r="I2194" s="4" t="str">
        <f ca="1">IFERROR(__xludf.DUMMYFUNCTION("REGEXREPLACE(F2195,""\D"", """")"),"4")</f>
        <v>4</v>
      </c>
    </row>
    <row r="2195" spans="1:9" ht="15.75" customHeight="1">
      <c r="A2195" s="1">
        <v>2194</v>
      </c>
      <c r="B2195" s="3">
        <v>2195</v>
      </c>
      <c r="C2195" s="3" t="s">
        <v>6202</v>
      </c>
      <c r="D2195" s="3" t="s">
        <v>6203</v>
      </c>
      <c r="E2195" s="3" t="s">
        <v>27</v>
      </c>
      <c r="F2195" s="3">
        <v>0</v>
      </c>
      <c r="I2195" s="4" t="str">
        <f ca="1">IFERROR(__xludf.DUMMYFUNCTION("REGEXREPLACE(F2196,""\D"", """")"),"#VALUE!")</f>
        <v>#VALUE!</v>
      </c>
    </row>
    <row r="2196" spans="1:9" ht="15.75" customHeight="1">
      <c r="A2196" s="1">
        <v>2195</v>
      </c>
      <c r="B2196" s="3">
        <v>2196</v>
      </c>
      <c r="C2196" s="3" t="s">
        <v>6204</v>
      </c>
      <c r="D2196" s="3" t="s">
        <v>6205</v>
      </c>
      <c r="E2196" s="3" t="s">
        <v>6206</v>
      </c>
      <c r="F2196" s="3">
        <v>0</v>
      </c>
      <c r="I2196" s="4" t="str">
        <f ca="1">IFERROR(__xludf.DUMMYFUNCTION("REGEXREPLACE(F2197,""\D"", """")"),"#VALUE!")</f>
        <v>#VALUE!</v>
      </c>
    </row>
    <row r="2197" spans="1:9" ht="15.75" customHeight="1">
      <c r="A2197" s="1">
        <v>2196</v>
      </c>
      <c r="B2197" s="3">
        <v>2197</v>
      </c>
      <c r="C2197" s="3" t="s">
        <v>6207</v>
      </c>
      <c r="D2197" s="3" t="s">
        <v>6208</v>
      </c>
      <c r="E2197" s="3" t="s">
        <v>6209</v>
      </c>
      <c r="F2197" s="3">
        <v>0</v>
      </c>
      <c r="I2197" s="4" t="str">
        <f ca="1">IFERROR(__xludf.DUMMYFUNCTION("REGEXREPLACE(F2198,""\D"", """")"),"#VALUE!")</f>
        <v>#VALUE!</v>
      </c>
    </row>
    <row r="2198" spans="1:9" ht="15.75" customHeight="1">
      <c r="A2198" s="1">
        <v>2197</v>
      </c>
      <c r="B2198" s="3">
        <v>2198</v>
      </c>
      <c r="C2198" s="3" t="s">
        <v>6210</v>
      </c>
      <c r="D2198" s="3" t="s">
        <v>6211</v>
      </c>
      <c r="E2198" s="3" t="s">
        <v>6212</v>
      </c>
      <c r="F2198" s="3" t="s">
        <v>121</v>
      </c>
      <c r="G2198" s="3">
        <v>0</v>
      </c>
      <c r="H2198" s="3" t="s">
        <v>143</v>
      </c>
      <c r="I2198" s="4" t="str">
        <f ca="1">IFERROR(__xludf.DUMMYFUNCTION("REGEXREPLACE(F2199,""\D"", """")"),"17")</f>
        <v>17</v>
      </c>
    </row>
    <row r="2199" spans="1:9" ht="15.75" customHeight="1">
      <c r="A2199" s="1">
        <v>2198</v>
      </c>
      <c r="B2199" s="3">
        <v>2199</v>
      </c>
      <c r="C2199" s="3" t="s">
        <v>6213</v>
      </c>
      <c r="D2199" s="3" t="s">
        <v>6214</v>
      </c>
      <c r="E2199" s="3" t="s">
        <v>27</v>
      </c>
      <c r="F2199" s="3">
        <v>0</v>
      </c>
      <c r="I2199" s="4" t="str">
        <f ca="1">IFERROR(__xludf.DUMMYFUNCTION("REGEXREPLACE(F2200,""\D"", """")"),"#VALUE!")</f>
        <v>#VALUE!</v>
      </c>
    </row>
    <row r="2200" spans="1:9" ht="15.75" customHeight="1">
      <c r="A2200" s="1">
        <v>2199</v>
      </c>
      <c r="B2200" s="3">
        <v>2200</v>
      </c>
      <c r="C2200" s="3" t="s">
        <v>6215</v>
      </c>
      <c r="D2200" s="3" t="s">
        <v>6216</v>
      </c>
      <c r="E2200" s="3" t="s">
        <v>6217</v>
      </c>
      <c r="F2200" s="3" t="s">
        <v>504</v>
      </c>
      <c r="G2200" s="3">
        <v>45</v>
      </c>
      <c r="H2200" s="3" t="s">
        <v>332</v>
      </c>
      <c r="I2200" s="4" t="str">
        <f ca="1">IFERROR(__xludf.DUMMYFUNCTION("REGEXREPLACE(F2201,""\D"", """")"),"27")</f>
        <v>27</v>
      </c>
    </row>
    <row r="2201" spans="1:9" ht="15.75" customHeight="1">
      <c r="A2201" s="1">
        <v>2200</v>
      </c>
      <c r="B2201" s="3">
        <v>2201</v>
      </c>
      <c r="C2201" s="3" t="s">
        <v>6218</v>
      </c>
      <c r="D2201" s="3" t="s">
        <v>6219</v>
      </c>
      <c r="E2201" s="3" t="s">
        <v>6220</v>
      </c>
      <c r="F2201" s="3">
        <v>0</v>
      </c>
      <c r="I2201" s="4" t="str">
        <f ca="1">IFERROR(__xludf.DUMMYFUNCTION("REGEXREPLACE(F2202,""\D"", """")"),"#VALUE!")</f>
        <v>#VALUE!</v>
      </c>
    </row>
    <row r="2202" spans="1:9" ht="15.75" customHeight="1">
      <c r="A2202" s="1">
        <v>2201</v>
      </c>
      <c r="B2202" s="3">
        <v>2202</v>
      </c>
      <c r="C2202" s="3" t="s">
        <v>6221</v>
      </c>
      <c r="D2202" s="3" t="s">
        <v>6222</v>
      </c>
      <c r="E2202" s="3" t="s">
        <v>6223</v>
      </c>
      <c r="F2202" s="3" t="s">
        <v>39</v>
      </c>
      <c r="G2202" s="3">
        <v>1</v>
      </c>
      <c r="H2202" s="3" t="s">
        <v>422</v>
      </c>
      <c r="I2202" s="4" t="str">
        <f ca="1">IFERROR(__xludf.DUMMYFUNCTION("REGEXREPLACE(F2203,""\D"", """")"),"14")</f>
        <v>14</v>
      </c>
    </row>
    <row r="2203" spans="1:9" ht="15.75" customHeight="1">
      <c r="A2203" s="1">
        <v>2202</v>
      </c>
      <c r="B2203" s="3">
        <v>2203</v>
      </c>
      <c r="C2203" s="3" t="s">
        <v>6224</v>
      </c>
      <c r="D2203" s="3" t="s">
        <v>6225</v>
      </c>
      <c r="E2203" s="3" t="s">
        <v>27</v>
      </c>
      <c r="F2203" s="3">
        <v>0</v>
      </c>
      <c r="I2203" s="4" t="str">
        <f ca="1">IFERROR(__xludf.DUMMYFUNCTION("REGEXREPLACE(F2204,""\D"", """")"),"#VALUE!")</f>
        <v>#VALUE!</v>
      </c>
    </row>
    <row r="2204" spans="1:9" ht="15.75" customHeight="1">
      <c r="A2204" s="1">
        <v>2203</v>
      </c>
      <c r="B2204" s="3">
        <v>2204</v>
      </c>
      <c r="C2204" s="3" t="s">
        <v>6226</v>
      </c>
      <c r="D2204" s="3" t="s">
        <v>6227</v>
      </c>
      <c r="E2204" s="3" t="s">
        <v>6228</v>
      </c>
      <c r="F2204" s="3">
        <v>0</v>
      </c>
      <c r="I2204" s="4" t="str">
        <f ca="1">IFERROR(__xludf.DUMMYFUNCTION("REGEXREPLACE(F2205,""\D"", """")"),"#VALUE!")</f>
        <v>#VALUE!</v>
      </c>
    </row>
    <row r="2205" spans="1:9" ht="15.75" customHeight="1">
      <c r="A2205" s="1">
        <v>2204</v>
      </c>
      <c r="B2205" s="3">
        <v>2205</v>
      </c>
      <c r="C2205" s="3" t="s">
        <v>6229</v>
      </c>
      <c r="D2205" s="3" t="s">
        <v>6230</v>
      </c>
      <c r="E2205" s="3" t="s">
        <v>27</v>
      </c>
      <c r="F2205" s="3">
        <v>0</v>
      </c>
      <c r="I2205" s="4" t="str">
        <f ca="1">IFERROR(__xludf.DUMMYFUNCTION("REGEXREPLACE(F2206,""\D"", """")"),"#VALUE!")</f>
        <v>#VALUE!</v>
      </c>
    </row>
    <row r="2206" spans="1:9" ht="15.75" customHeight="1">
      <c r="A2206" s="1">
        <v>2205</v>
      </c>
      <c r="B2206" s="3">
        <v>2206</v>
      </c>
      <c r="C2206" s="3" t="s">
        <v>6231</v>
      </c>
      <c r="D2206" s="3" t="s">
        <v>6232</v>
      </c>
      <c r="E2206" s="3" t="s">
        <v>6233</v>
      </c>
      <c r="F2206" s="3">
        <v>0</v>
      </c>
      <c r="I2206" s="4" t="str">
        <f ca="1">IFERROR(__xludf.DUMMYFUNCTION("REGEXREPLACE(F2207,""\D"", """")"),"#VALUE!")</f>
        <v>#VALUE!</v>
      </c>
    </row>
    <row r="2207" spans="1:9" ht="15.75" customHeight="1">
      <c r="A2207" s="1">
        <v>2206</v>
      </c>
      <c r="B2207" s="3">
        <v>2207</v>
      </c>
      <c r="C2207" s="3" t="s">
        <v>6234</v>
      </c>
      <c r="D2207" s="3" t="s">
        <v>6235</v>
      </c>
      <c r="E2207" s="3" t="s">
        <v>27</v>
      </c>
      <c r="F2207" s="3">
        <v>0</v>
      </c>
      <c r="I2207" s="4" t="str">
        <f ca="1">IFERROR(__xludf.DUMMYFUNCTION("REGEXREPLACE(F2208,""\D"", """")"),"#VALUE!")</f>
        <v>#VALUE!</v>
      </c>
    </row>
    <row r="2208" spans="1:9" ht="15.75" customHeight="1">
      <c r="A2208" s="1">
        <v>2207</v>
      </c>
      <c r="B2208" s="3">
        <v>2208</v>
      </c>
      <c r="C2208" s="3" t="s">
        <v>6236</v>
      </c>
      <c r="D2208" s="3" t="s">
        <v>6237</v>
      </c>
      <c r="E2208" s="3" t="s">
        <v>6238</v>
      </c>
      <c r="F2208" s="3">
        <v>0</v>
      </c>
      <c r="I2208" s="4" t="str">
        <f ca="1">IFERROR(__xludf.DUMMYFUNCTION("REGEXREPLACE(F2209,""\D"", """")"),"#VALUE!")</f>
        <v>#VALUE!</v>
      </c>
    </row>
    <row r="2209" spans="1:9" ht="15.75" customHeight="1">
      <c r="A2209" s="1">
        <v>2208</v>
      </c>
      <c r="B2209" s="3">
        <v>2209</v>
      </c>
      <c r="C2209" s="3" t="s">
        <v>6239</v>
      </c>
      <c r="D2209" s="3" t="s">
        <v>6240</v>
      </c>
      <c r="E2209" s="3" t="s">
        <v>6241</v>
      </c>
      <c r="F2209" s="3">
        <v>0</v>
      </c>
      <c r="I2209" s="4" t="str">
        <f ca="1">IFERROR(__xludf.DUMMYFUNCTION("REGEXREPLACE(F2210,""\D"", """")"),"#VALUE!")</f>
        <v>#VALUE!</v>
      </c>
    </row>
    <row r="2210" spans="1:9" ht="15.75" customHeight="1">
      <c r="A2210" s="1">
        <v>2209</v>
      </c>
      <c r="B2210" s="3">
        <v>2210</v>
      </c>
      <c r="C2210" s="3" t="s">
        <v>6242</v>
      </c>
      <c r="D2210" s="3" t="s">
        <v>6243</v>
      </c>
      <c r="E2210" s="3" t="s">
        <v>6244</v>
      </c>
      <c r="F2210" s="3" t="s">
        <v>812</v>
      </c>
      <c r="G2210" s="3">
        <v>11</v>
      </c>
      <c r="H2210" s="3" t="s">
        <v>111</v>
      </c>
      <c r="I2210" s="4" t="str">
        <f ca="1">IFERROR(__xludf.DUMMYFUNCTION("REGEXREPLACE(F2211,""\D"", """")"),"11")</f>
        <v>11</v>
      </c>
    </row>
    <row r="2211" spans="1:9" ht="15.75" customHeight="1">
      <c r="A2211" s="1">
        <v>2210</v>
      </c>
      <c r="B2211" s="3">
        <v>2211</v>
      </c>
      <c r="C2211" s="3" t="s">
        <v>6245</v>
      </c>
      <c r="D2211" s="3" t="s">
        <v>6246</v>
      </c>
      <c r="E2211" s="3" t="s">
        <v>6247</v>
      </c>
      <c r="F2211" s="3" t="s">
        <v>11</v>
      </c>
      <c r="G2211" s="3">
        <v>4</v>
      </c>
      <c r="H2211" s="3" t="s">
        <v>89</v>
      </c>
      <c r="I2211" s="4" t="str">
        <f ca="1">IFERROR(__xludf.DUMMYFUNCTION("REGEXREPLACE(F2212,""\D"", """")"),"3")</f>
        <v>3</v>
      </c>
    </row>
    <row r="2212" spans="1:9" ht="15.75" customHeight="1">
      <c r="A2212" s="1">
        <v>2211</v>
      </c>
      <c r="B2212" s="3">
        <v>2212</v>
      </c>
      <c r="C2212" s="3" t="s">
        <v>6248</v>
      </c>
      <c r="D2212" s="3" t="s">
        <v>6249</v>
      </c>
      <c r="E2212" s="3" t="s">
        <v>6250</v>
      </c>
      <c r="F2212" s="3">
        <v>0</v>
      </c>
      <c r="I2212" s="4" t="str">
        <f ca="1">IFERROR(__xludf.DUMMYFUNCTION("REGEXREPLACE(F2213,""\D"", """")"),"#VALUE!")</f>
        <v>#VALUE!</v>
      </c>
    </row>
    <row r="2213" spans="1:9" ht="15.75" customHeight="1">
      <c r="A2213" s="1">
        <v>2212</v>
      </c>
      <c r="B2213" s="3">
        <v>2213</v>
      </c>
      <c r="C2213" s="3" t="s">
        <v>6251</v>
      </c>
      <c r="D2213" s="3" t="s">
        <v>6252</v>
      </c>
      <c r="E2213" s="3" t="s">
        <v>6253</v>
      </c>
      <c r="F2213" s="3">
        <v>0</v>
      </c>
      <c r="I2213" s="4" t="str">
        <f ca="1">IFERROR(__xludf.DUMMYFUNCTION("REGEXREPLACE(F2214,""\D"", """")"),"#VALUE!")</f>
        <v>#VALUE!</v>
      </c>
    </row>
    <row r="2214" spans="1:9" ht="15.75" customHeight="1">
      <c r="A2214" s="1">
        <v>2213</v>
      </c>
      <c r="B2214" s="3">
        <v>2214</v>
      </c>
      <c r="C2214" s="3" t="s">
        <v>6254</v>
      </c>
      <c r="D2214" s="3" t="s">
        <v>6255</v>
      </c>
      <c r="E2214" s="3" t="s">
        <v>6256</v>
      </c>
      <c r="F2214" s="3">
        <v>0</v>
      </c>
      <c r="I2214" s="4" t="str">
        <f ca="1">IFERROR(__xludf.DUMMYFUNCTION("REGEXREPLACE(F2215,""\D"", """")"),"#VALUE!")</f>
        <v>#VALUE!</v>
      </c>
    </row>
    <row r="2215" spans="1:9" ht="15.75" customHeight="1">
      <c r="A2215" s="1">
        <v>2214</v>
      </c>
      <c r="B2215" s="3">
        <v>2215</v>
      </c>
      <c r="C2215" s="3" t="s">
        <v>6257</v>
      </c>
      <c r="D2215" s="3" t="s">
        <v>6258</v>
      </c>
      <c r="E2215" s="3" t="s">
        <v>6259</v>
      </c>
      <c r="F2215" s="3">
        <v>0</v>
      </c>
      <c r="I2215" s="4" t="str">
        <f ca="1">IFERROR(__xludf.DUMMYFUNCTION("REGEXREPLACE(F2216,""\D"", """")"),"#VALUE!")</f>
        <v>#VALUE!</v>
      </c>
    </row>
    <row r="2216" spans="1:9" ht="15.75" customHeight="1">
      <c r="A2216" s="1">
        <v>2215</v>
      </c>
      <c r="B2216" s="3">
        <v>2216</v>
      </c>
      <c r="C2216" s="3" t="s">
        <v>6260</v>
      </c>
      <c r="D2216" s="3" t="s">
        <v>6261</v>
      </c>
      <c r="E2216" s="3" t="s">
        <v>6262</v>
      </c>
      <c r="F2216" s="3">
        <v>0</v>
      </c>
      <c r="I2216" s="4" t="str">
        <f ca="1">IFERROR(__xludf.DUMMYFUNCTION("REGEXREPLACE(F2217,""\D"", """")"),"#VALUE!")</f>
        <v>#VALUE!</v>
      </c>
    </row>
    <row r="2217" spans="1:9" ht="15.75" customHeight="1">
      <c r="A2217" s="1">
        <v>2216</v>
      </c>
      <c r="B2217" s="3">
        <v>2217</v>
      </c>
      <c r="C2217" s="3" t="s">
        <v>6263</v>
      </c>
      <c r="D2217" s="3" t="s">
        <v>6264</v>
      </c>
      <c r="E2217" s="3" t="s">
        <v>27</v>
      </c>
      <c r="F2217" s="3">
        <v>0</v>
      </c>
      <c r="I2217" s="4" t="str">
        <f ca="1">IFERROR(__xludf.DUMMYFUNCTION("REGEXREPLACE(F2218,""\D"", """")"),"#VALUE!")</f>
        <v>#VALUE!</v>
      </c>
    </row>
    <row r="2218" spans="1:9" ht="15.75" customHeight="1">
      <c r="A2218" s="1">
        <v>2217</v>
      </c>
      <c r="B2218" s="3">
        <v>2218</v>
      </c>
      <c r="C2218" s="3" t="s">
        <v>6265</v>
      </c>
      <c r="D2218" s="3" t="s">
        <v>6266</v>
      </c>
      <c r="E2218" s="3" t="s">
        <v>6267</v>
      </c>
      <c r="F2218" s="3">
        <v>0</v>
      </c>
      <c r="I2218" s="4" t="str">
        <f ca="1">IFERROR(__xludf.DUMMYFUNCTION("REGEXREPLACE(F2219,""\D"", """")"),"#VALUE!")</f>
        <v>#VALUE!</v>
      </c>
    </row>
    <row r="2219" spans="1:9" ht="15.75" customHeight="1">
      <c r="A2219" s="1">
        <v>2218</v>
      </c>
      <c r="B2219" s="3">
        <v>2219</v>
      </c>
      <c r="C2219" s="3" t="s">
        <v>6268</v>
      </c>
      <c r="D2219" s="3" t="s">
        <v>6269</v>
      </c>
      <c r="E2219" s="3" t="s">
        <v>27</v>
      </c>
      <c r="F2219" s="3">
        <v>0</v>
      </c>
      <c r="I2219" s="4" t="str">
        <f ca="1">IFERROR(__xludf.DUMMYFUNCTION("REGEXREPLACE(F2220,""\D"", """")"),"#VALUE!")</f>
        <v>#VALUE!</v>
      </c>
    </row>
    <row r="2220" spans="1:9" ht="15.75" customHeight="1">
      <c r="A2220" s="1">
        <v>2219</v>
      </c>
      <c r="B2220" s="3">
        <v>2220</v>
      </c>
      <c r="C2220" s="3" t="s">
        <v>6270</v>
      </c>
      <c r="D2220" s="3" t="s">
        <v>6271</v>
      </c>
      <c r="E2220" s="3" t="s">
        <v>6272</v>
      </c>
      <c r="F2220" s="3" t="s">
        <v>1206</v>
      </c>
      <c r="G2220" s="3">
        <v>2</v>
      </c>
      <c r="H2220" s="3" t="s">
        <v>3419</v>
      </c>
      <c r="I2220" s="4" t="str">
        <f ca="1">IFERROR(__xludf.DUMMYFUNCTION("REGEXREPLACE(F2221,""\D"", """")"),"54")</f>
        <v>54</v>
      </c>
    </row>
    <row r="2221" spans="1:9" ht="15.75" customHeight="1">
      <c r="A2221" s="1">
        <v>2220</v>
      </c>
      <c r="B2221" s="3">
        <v>2221</v>
      </c>
      <c r="C2221" s="3" t="s">
        <v>6273</v>
      </c>
      <c r="D2221" s="3" t="s">
        <v>6274</v>
      </c>
      <c r="E2221" s="3" t="s">
        <v>27</v>
      </c>
      <c r="F2221" s="3">
        <v>0</v>
      </c>
      <c r="I2221" s="4" t="str">
        <f ca="1">IFERROR(__xludf.DUMMYFUNCTION("REGEXREPLACE(F2222,""\D"", """")"),"#VALUE!")</f>
        <v>#VALUE!</v>
      </c>
    </row>
    <row r="2222" spans="1:9" ht="15.75" customHeight="1">
      <c r="A2222" s="1">
        <v>2221</v>
      </c>
      <c r="B2222" s="3">
        <v>2222</v>
      </c>
      <c r="C2222" s="3" t="s">
        <v>6275</v>
      </c>
      <c r="D2222" s="3" t="s">
        <v>6276</v>
      </c>
      <c r="E2222" s="3" t="s">
        <v>27</v>
      </c>
      <c r="F2222" s="3">
        <v>0</v>
      </c>
      <c r="I2222" s="4" t="str">
        <f ca="1">IFERROR(__xludf.DUMMYFUNCTION("REGEXREPLACE(F2223,""\D"", """")"),"#VALUE!")</f>
        <v>#VALUE!</v>
      </c>
    </row>
    <row r="2223" spans="1:9" ht="15.75" customHeight="1">
      <c r="A2223" s="1">
        <v>2222</v>
      </c>
      <c r="B2223" s="3">
        <v>2223</v>
      </c>
      <c r="C2223" s="3" t="s">
        <v>6277</v>
      </c>
      <c r="D2223" s="3" t="s">
        <v>6278</v>
      </c>
      <c r="E2223" s="3" t="s">
        <v>27</v>
      </c>
      <c r="F2223" s="3">
        <v>0</v>
      </c>
      <c r="I2223" s="4" t="str">
        <f ca="1">IFERROR(__xludf.DUMMYFUNCTION("REGEXREPLACE(F2224,""\D"", """")"),"#VALUE!")</f>
        <v>#VALUE!</v>
      </c>
    </row>
    <row r="2224" spans="1:9" ht="15.75" customHeight="1">
      <c r="A2224" s="1">
        <v>2223</v>
      </c>
      <c r="B2224" s="3">
        <v>2224</v>
      </c>
      <c r="C2224" s="3" t="s">
        <v>6279</v>
      </c>
      <c r="D2224" s="3" t="s">
        <v>6280</v>
      </c>
      <c r="E2224" s="3" t="s">
        <v>27</v>
      </c>
      <c r="F2224" s="3">
        <v>0</v>
      </c>
      <c r="I2224" s="4" t="str">
        <f ca="1">IFERROR(__xludf.DUMMYFUNCTION("REGEXREPLACE(F2225,""\D"", """")"),"#VALUE!")</f>
        <v>#VALUE!</v>
      </c>
    </row>
    <row r="2225" spans="1:9" ht="15.75" customHeight="1">
      <c r="A2225" s="1">
        <v>2224</v>
      </c>
      <c r="B2225" s="3">
        <v>2225</v>
      </c>
      <c r="C2225" s="3" t="s">
        <v>6281</v>
      </c>
      <c r="D2225" s="3" t="s">
        <v>6282</v>
      </c>
      <c r="E2225" s="3" t="s">
        <v>6283</v>
      </c>
      <c r="F2225" s="3" t="s">
        <v>303</v>
      </c>
      <c r="G2225" s="3">
        <v>6</v>
      </c>
      <c r="H2225" s="3" t="s">
        <v>248</v>
      </c>
      <c r="I2225" s="4" t="str">
        <f ca="1">IFERROR(__xludf.DUMMYFUNCTION("REGEXREPLACE(F2226,""\D"", """")"),"6")</f>
        <v>6</v>
      </c>
    </row>
    <row r="2226" spans="1:9" ht="15.75" customHeight="1">
      <c r="A2226" s="1">
        <v>2225</v>
      </c>
      <c r="B2226" s="3">
        <v>2226</v>
      </c>
      <c r="C2226" s="3" t="s">
        <v>6284</v>
      </c>
      <c r="D2226" s="3" t="s">
        <v>6285</v>
      </c>
      <c r="E2226" s="3" t="s">
        <v>6286</v>
      </c>
      <c r="F2226" s="3">
        <v>0</v>
      </c>
      <c r="I2226" s="4" t="str">
        <f ca="1">IFERROR(__xludf.DUMMYFUNCTION("REGEXREPLACE(F2227,""\D"", """")"),"#VALUE!")</f>
        <v>#VALUE!</v>
      </c>
    </row>
    <row r="2227" spans="1:9" ht="15.75" customHeight="1">
      <c r="A2227" s="1">
        <v>2226</v>
      </c>
      <c r="B2227" s="3">
        <v>2227</v>
      </c>
      <c r="C2227" s="3" t="s">
        <v>6287</v>
      </c>
      <c r="D2227" s="3" t="s">
        <v>6288</v>
      </c>
      <c r="E2227" s="3" t="s">
        <v>6289</v>
      </c>
      <c r="F2227" s="3">
        <v>0</v>
      </c>
      <c r="I2227" s="4" t="str">
        <f ca="1">IFERROR(__xludf.DUMMYFUNCTION("REGEXREPLACE(F2228,""\D"", """")"),"#VALUE!")</f>
        <v>#VALUE!</v>
      </c>
    </row>
    <row r="2228" spans="1:9" ht="15.75" customHeight="1">
      <c r="A2228" s="1">
        <v>2227</v>
      </c>
      <c r="B2228" s="3">
        <v>2228</v>
      </c>
      <c r="C2228" s="3" t="s">
        <v>6290</v>
      </c>
      <c r="D2228" s="3" t="s">
        <v>6291</v>
      </c>
      <c r="E2228" s="3" t="s">
        <v>27</v>
      </c>
      <c r="F2228" s="3">
        <v>0</v>
      </c>
      <c r="I2228" s="4" t="str">
        <f ca="1">IFERROR(__xludf.DUMMYFUNCTION("REGEXREPLACE(F2229,""\D"", """")"),"#VALUE!")</f>
        <v>#VALUE!</v>
      </c>
    </row>
    <row r="2229" spans="1:9" ht="15.75" customHeight="1">
      <c r="A2229" s="1">
        <v>2228</v>
      </c>
      <c r="B2229" s="3">
        <v>2229</v>
      </c>
      <c r="C2229" s="3" t="s">
        <v>6292</v>
      </c>
      <c r="D2229" s="3" t="s">
        <v>6293</v>
      </c>
      <c r="E2229" s="3" t="s">
        <v>27</v>
      </c>
      <c r="F2229" s="3">
        <v>0</v>
      </c>
      <c r="I2229" s="4" t="str">
        <f ca="1">IFERROR(__xludf.DUMMYFUNCTION("REGEXREPLACE(F2230,""\D"", """")"),"#VALUE!")</f>
        <v>#VALUE!</v>
      </c>
    </row>
    <row r="2230" spans="1:9" ht="15.75" customHeight="1">
      <c r="A2230" s="1">
        <v>2229</v>
      </c>
      <c r="B2230" s="3">
        <v>2230</v>
      </c>
      <c r="C2230" s="3" t="s">
        <v>6294</v>
      </c>
      <c r="D2230" s="3" t="s">
        <v>6295</v>
      </c>
      <c r="E2230" s="3" t="s">
        <v>6296</v>
      </c>
      <c r="F2230" s="3" t="s">
        <v>364</v>
      </c>
      <c r="G2230" s="3">
        <v>17</v>
      </c>
      <c r="H2230" s="3" t="s">
        <v>291</v>
      </c>
      <c r="I2230" s="4" t="str">
        <f ca="1">IFERROR(__xludf.DUMMYFUNCTION("REGEXREPLACE(F2231,""\D"", """")"),"13")</f>
        <v>13</v>
      </c>
    </row>
    <row r="2231" spans="1:9" ht="15.75" customHeight="1">
      <c r="A2231" s="1">
        <v>2230</v>
      </c>
      <c r="B2231" s="3">
        <v>2231</v>
      </c>
      <c r="C2231" s="3" t="s">
        <v>6297</v>
      </c>
      <c r="D2231" s="3" t="s">
        <v>6298</v>
      </c>
      <c r="E2231" s="3" t="s">
        <v>6299</v>
      </c>
      <c r="F2231" s="3">
        <v>0</v>
      </c>
      <c r="I2231" s="4" t="str">
        <f ca="1">IFERROR(__xludf.DUMMYFUNCTION("REGEXREPLACE(F2232,""\D"", """")"),"#VALUE!")</f>
        <v>#VALUE!</v>
      </c>
    </row>
    <row r="2232" spans="1:9" ht="15.75" customHeight="1">
      <c r="A2232" s="1">
        <v>2231</v>
      </c>
      <c r="B2232" s="3">
        <v>2232</v>
      </c>
      <c r="C2232" s="3" t="s">
        <v>6300</v>
      </c>
      <c r="D2232" s="3" t="s">
        <v>6301</v>
      </c>
      <c r="E2232" s="3" t="s">
        <v>6302</v>
      </c>
      <c r="F2232" s="3">
        <v>0</v>
      </c>
      <c r="I2232" s="4" t="str">
        <f ca="1">IFERROR(__xludf.DUMMYFUNCTION("REGEXREPLACE(F2233,""\D"", """")"),"#VALUE!")</f>
        <v>#VALUE!</v>
      </c>
    </row>
    <row r="2233" spans="1:9" ht="15.75" customHeight="1">
      <c r="A2233" s="1">
        <v>2232</v>
      </c>
      <c r="B2233" s="3">
        <v>2233</v>
      </c>
      <c r="C2233" s="3" t="s">
        <v>6303</v>
      </c>
      <c r="D2233" s="3" t="s">
        <v>6304</v>
      </c>
      <c r="E2233" s="3" t="s">
        <v>6305</v>
      </c>
      <c r="F2233" s="3">
        <v>0</v>
      </c>
      <c r="I2233" s="4" t="str">
        <f ca="1">IFERROR(__xludf.DUMMYFUNCTION("REGEXREPLACE(F2234,""\D"", """")"),"#VALUE!")</f>
        <v>#VALUE!</v>
      </c>
    </row>
    <row r="2234" spans="1:9" ht="15.75" customHeight="1">
      <c r="A2234" s="1">
        <v>2233</v>
      </c>
      <c r="B2234" s="3">
        <v>2234</v>
      </c>
      <c r="C2234" s="3" t="s">
        <v>6306</v>
      </c>
      <c r="D2234" s="3" t="s">
        <v>6307</v>
      </c>
      <c r="E2234" s="3" t="s">
        <v>27</v>
      </c>
      <c r="F2234" s="3">
        <v>0</v>
      </c>
      <c r="I2234" s="4" t="str">
        <f ca="1">IFERROR(__xludf.DUMMYFUNCTION("REGEXREPLACE(F2235,""\D"", """")"),"#VALUE!")</f>
        <v>#VALUE!</v>
      </c>
    </row>
    <row r="2235" spans="1:9" ht="15.75" customHeight="1">
      <c r="A2235" s="1">
        <v>2234</v>
      </c>
      <c r="B2235" s="3">
        <v>2235</v>
      </c>
      <c r="C2235" s="3" t="s">
        <v>6308</v>
      </c>
      <c r="D2235" s="3" t="s">
        <v>6309</v>
      </c>
      <c r="E2235" s="3" t="s">
        <v>27</v>
      </c>
      <c r="F2235" s="3">
        <v>0</v>
      </c>
      <c r="I2235" s="4" t="str">
        <f ca="1">IFERROR(__xludf.DUMMYFUNCTION("REGEXREPLACE(F2236,""\D"", """")"),"#VALUE!")</f>
        <v>#VALUE!</v>
      </c>
    </row>
    <row r="2236" spans="1:9" ht="15.75" customHeight="1">
      <c r="A2236" s="1">
        <v>2235</v>
      </c>
      <c r="B2236" s="3">
        <v>2236</v>
      </c>
      <c r="C2236" s="3" t="s">
        <v>6310</v>
      </c>
      <c r="D2236" s="3" t="s">
        <v>6311</v>
      </c>
      <c r="E2236" s="3" t="s">
        <v>6312</v>
      </c>
      <c r="F2236" s="3">
        <v>0</v>
      </c>
      <c r="I2236" s="4" t="str">
        <f ca="1">IFERROR(__xludf.DUMMYFUNCTION("REGEXREPLACE(F2237,""\D"", """")"),"#VALUE!")</f>
        <v>#VALUE!</v>
      </c>
    </row>
    <row r="2237" spans="1:9" ht="15.75" customHeight="1">
      <c r="A2237" s="1">
        <v>2236</v>
      </c>
      <c r="B2237" s="3">
        <v>2237</v>
      </c>
      <c r="C2237" s="3" t="s">
        <v>6313</v>
      </c>
      <c r="D2237" s="3" t="s">
        <v>6314</v>
      </c>
      <c r="E2237" s="3" t="s">
        <v>6315</v>
      </c>
      <c r="F2237" s="3" t="s">
        <v>317</v>
      </c>
      <c r="G2237" s="3">
        <v>5</v>
      </c>
      <c r="H2237" s="3" t="s">
        <v>651</v>
      </c>
      <c r="I2237" s="4" t="str">
        <f ca="1">IFERROR(__xludf.DUMMYFUNCTION("REGEXREPLACE(F2238,""\D"", """")"),"8")</f>
        <v>8</v>
      </c>
    </row>
    <row r="2238" spans="1:9" ht="15.75" customHeight="1">
      <c r="A2238" s="1">
        <v>2237</v>
      </c>
      <c r="B2238" s="3">
        <v>2238</v>
      </c>
      <c r="C2238" s="3" t="s">
        <v>6316</v>
      </c>
      <c r="D2238" s="3" t="s">
        <v>6317</v>
      </c>
      <c r="E2238" s="3" t="s">
        <v>27</v>
      </c>
      <c r="F2238" s="3">
        <v>0</v>
      </c>
      <c r="I2238" s="4" t="str">
        <f ca="1">IFERROR(__xludf.DUMMYFUNCTION("REGEXREPLACE(F2239,""\D"", """")"),"#VALUE!")</f>
        <v>#VALUE!</v>
      </c>
    </row>
    <row r="2239" spans="1:9" ht="15.75" customHeight="1">
      <c r="A2239" s="1">
        <v>2238</v>
      </c>
      <c r="B2239" s="3">
        <v>2239</v>
      </c>
      <c r="C2239" s="3" t="s">
        <v>6318</v>
      </c>
      <c r="D2239" s="3" t="s">
        <v>6319</v>
      </c>
      <c r="E2239" s="3" t="s">
        <v>27</v>
      </c>
      <c r="F2239" s="3">
        <v>0</v>
      </c>
      <c r="I2239" s="4" t="str">
        <f ca="1">IFERROR(__xludf.DUMMYFUNCTION("REGEXREPLACE(F2240,""\D"", """")"),"#VALUE!")</f>
        <v>#VALUE!</v>
      </c>
    </row>
    <row r="2240" spans="1:9" ht="15.75" customHeight="1">
      <c r="A2240" s="1">
        <v>2239</v>
      </c>
      <c r="B2240" s="3">
        <v>2240</v>
      </c>
      <c r="C2240" s="3" t="s">
        <v>6320</v>
      </c>
      <c r="D2240" s="3" t="s">
        <v>6321</v>
      </c>
      <c r="E2240" s="3" t="s">
        <v>6322</v>
      </c>
      <c r="F2240" s="3">
        <v>0</v>
      </c>
      <c r="I2240" s="4" t="str">
        <f ca="1">IFERROR(__xludf.DUMMYFUNCTION("REGEXREPLACE(F2241,""\D"", """")"),"#VALUE!")</f>
        <v>#VALUE!</v>
      </c>
    </row>
    <row r="2241" spans="1:9" ht="15.75" customHeight="1">
      <c r="A2241" s="1">
        <v>2240</v>
      </c>
      <c r="B2241" s="3">
        <v>2241</v>
      </c>
      <c r="C2241" s="3" t="s">
        <v>6323</v>
      </c>
      <c r="D2241" s="3" t="s">
        <v>6324</v>
      </c>
      <c r="E2241" s="3" t="s">
        <v>6325</v>
      </c>
      <c r="F2241" s="3" t="s">
        <v>339</v>
      </c>
      <c r="G2241" s="3">
        <v>37</v>
      </c>
      <c r="H2241" s="3" t="s">
        <v>705</v>
      </c>
      <c r="I2241" s="4" t="str">
        <f ca="1">IFERROR(__xludf.DUMMYFUNCTION("REGEXREPLACE(F2242,""\D"", """")"),"15")</f>
        <v>15</v>
      </c>
    </row>
    <row r="2242" spans="1:9" ht="15.75" customHeight="1">
      <c r="A2242" s="1">
        <v>2241</v>
      </c>
      <c r="B2242" s="3">
        <v>2242</v>
      </c>
      <c r="C2242" s="3" t="s">
        <v>6326</v>
      </c>
      <c r="D2242" s="3" t="s">
        <v>6327</v>
      </c>
      <c r="E2242" s="3" t="s">
        <v>6328</v>
      </c>
      <c r="F2242" s="3">
        <v>0</v>
      </c>
      <c r="I2242" s="4" t="str">
        <f ca="1">IFERROR(__xludf.DUMMYFUNCTION("REGEXREPLACE(F2243,""\D"", """")"),"#VALUE!")</f>
        <v>#VALUE!</v>
      </c>
    </row>
    <row r="2243" spans="1:9" ht="15.75" customHeight="1">
      <c r="A2243" s="1">
        <v>2242</v>
      </c>
      <c r="B2243" s="3">
        <v>2243</v>
      </c>
      <c r="C2243" s="3" t="s">
        <v>6329</v>
      </c>
      <c r="D2243" s="3" t="s">
        <v>6330</v>
      </c>
      <c r="E2243" s="3" t="s">
        <v>6331</v>
      </c>
      <c r="F2243" s="3" t="s">
        <v>303</v>
      </c>
      <c r="G2243" s="3">
        <v>10</v>
      </c>
      <c r="H2243" s="3" t="s">
        <v>97</v>
      </c>
      <c r="I2243" s="4" t="str">
        <f ca="1">IFERROR(__xludf.DUMMYFUNCTION("REGEXREPLACE(F2244,""\D"", """")"),"6")</f>
        <v>6</v>
      </c>
    </row>
    <row r="2244" spans="1:9" ht="15.75" customHeight="1">
      <c r="A2244" s="1">
        <v>2243</v>
      </c>
      <c r="B2244" s="3">
        <v>2244</v>
      </c>
      <c r="C2244" s="3" t="s">
        <v>6332</v>
      </c>
      <c r="D2244" s="3" t="s">
        <v>6333</v>
      </c>
      <c r="E2244" s="3" t="s">
        <v>6334</v>
      </c>
      <c r="F2244" s="3" t="s">
        <v>655</v>
      </c>
      <c r="G2244" s="3">
        <v>33</v>
      </c>
      <c r="H2244" s="3" t="s">
        <v>340</v>
      </c>
      <c r="I2244" s="4" t="str">
        <f ca="1">IFERROR(__xludf.DUMMYFUNCTION("REGEXREPLACE(F2245,""\D"", """")"),"20")</f>
        <v>20</v>
      </c>
    </row>
    <row r="2245" spans="1:9" ht="15.75" customHeight="1">
      <c r="A2245" s="1">
        <v>2244</v>
      </c>
      <c r="B2245" s="3">
        <v>2245</v>
      </c>
      <c r="C2245" s="3" t="s">
        <v>6335</v>
      </c>
      <c r="D2245" s="3" t="s">
        <v>6336</v>
      </c>
      <c r="E2245" s="3" t="s">
        <v>6337</v>
      </c>
      <c r="F2245" s="3" t="s">
        <v>6338</v>
      </c>
      <c r="G2245" s="3">
        <v>8</v>
      </c>
      <c r="H2245" s="3" t="s">
        <v>6339</v>
      </c>
      <c r="I2245" s="4" t="str">
        <f ca="1">IFERROR(__xludf.DUMMYFUNCTION("REGEXREPLACE(F2246,""\D"", """")"),"122")</f>
        <v>122</v>
      </c>
    </row>
    <row r="2246" spans="1:9" ht="15.75" customHeight="1">
      <c r="A2246" s="1">
        <v>2245</v>
      </c>
      <c r="B2246" s="3">
        <v>2246</v>
      </c>
      <c r="C2246" s="3" t="s">
        <v>6340</v>
      </c>
      <c r="D2246" s="3" t="s">
        <v>6341</v>
      </c>
      <c r="E2246" s="3" t="s">
        <v>27</v>
      </c>
      <c r="F2246" s="3">
        <v>0</v>
      </c>
      <c r="I2246" s="4" t="str">
        <f ca="1">IFERROR(__xludf.DUMMYFUNCTION("REGEXREPLACE(F2247,""\D"", """")"),"#VALUE!")</f>
        <v>#VALUE!</v>
      </c>
    </row>
    <row r="2247" spans="1:9" ht="15.75" customHeight="1">
      <c r="A2247" s="1">
        <v>2246</v>
      </c>
      <c r="B2247" s="3">
        <v>2247</v>
      </c>
      <c r="C2247" s="3" t="s">
        <v>6342</v>
      </c>
      <c r="D2247" s="3" t="s">
        <v>6343</v>
      </c>
      <c r="E2247" s="3" t="s">
        <v>6344</v>
      </c>
      <c r="F2247" s="3" t="s">
        <v>11</v>
      </c>
      <c r="G2247" s="3">
        <v>3</v>
      </c>
      <c r="H2247" s="3" t="s">
        <v>266</v>
      </c>
      <c r="I2247" s="4" t="str">
        <f ca="1">IFERROR(__xludf.DUMMYFUNCTION("REGEXREPLACE(F2248,""\D"", """")"),"3")</f>
        <v>3</v>
      </c>
    </row>
    <row r="2248" spans="1:9" ht="15.75" customHeight="1">
      <c r="A2248" s="1">
        <v>2247</v>
      </c>
      <c r="B2248" s="3">
        <v>2248</v>
      </c>
      <c r="C2248" s="3" t="s">
        <v>6345</v>
      </c>
      <c r="D2248" s="3" t="s">
        <v>6346</v>
      </c>
      <c r="E2248" s="3" t="s">
        <v>6347</v>
      </c>
      <c r="F2248" s="3">
        <v>0</v>
      </c>
      <c r="I2248" s="4" t="str">
        <f ca="1">IFERROR(__xludf.DUMMYFUNCTION("REGEXREPLACE(F2249,""\D"", """")"),"#VALUE!")</f>
        <v>#VALUE!</v>
      </c>
    </row>
    <row r="2249" spans="1:9" ht="15.75" customHeight="1">
      <c r="A2249" s="1">
        <v>2248</v>
      </c>
      <c r="B2249" s="3">
        <v>2249</v>
      </c>
      <c r="C2249" s="3" t="s">
        <v>6348</v>
      </c>
      <c r="D2249" s="3" t="s">
        <v>6349</v>
      </c>
      <c r="E2249" s="3" t="s">
        <v>6350</v>
      </c>
      <c r="F2249" s="3" t="s">
        <v>317</v>
      </c>
      <c r="G2249" s="3">
        <v>13</v>
      </c>
      <c r="H2249" s="3" t="s">
        <v>45</v>
      </c>
      <c r="I2249" s="4" t="str">
        <f ca="1">IFERROR(__xludf.DUMMYFUNCTION("REGEXREPLACE(F2250,""\D"", """")"),"8")</f>
        <v>8</v>
      </c>
    </row>
    <row r="2250" spans="1:9" ht="15.75" customHeight="1">
      <c r="A2250" s="1">
        <v>2249</v>
      </c>
      <c r="B2250" s="3">
        <v>2250</v>
      </c>
      <c r="C2250" s="3" t="s">
        <v>6351</v>
      </c>
      <c r="D2250" s="3" t="s">
        <v>6352</v>
      </c>
      <c r="E2250" s="3" t="s">
        <v>27</v>
      </c>
      <c r="F2250" s="3">
        <v>0</v>
      </c>
      <c r="I2250" s="4" t="str">
        <f ca="1">IFERROR(__xludf.DUMMYFUNCTION("REGEXREPLACE(F2251,""\D"", """")"),"#VALUE!")</f>
        <v>#VALUE!</v>
      </c>
    </row>
    <row r="2251" spans="1:9" ht="15.75" customHeight="1">
      <c r="A2251" s="1">
        <v>2250</v>
      </c>
      <c r="B2251" s="3">
        <v>2251</v>
      </c>
      <c r="C2251" s="3" t="s">
        <v>6353</v>
      </c>
      <c r="D2251" s="3" t="s">
        <v>6354</v>
      </c>
      <c r="E2251" s="3" t="s">
        <v>27</v>
      </c>
      <c r="F2251" s="3">
        <v>0</v>
      </c>
      <c r="I2251" s="4" t="str">
        <f ca="1">IFERROR(__xludf.DUMMYFUNCTION("REGEXREPLACE(F2252,""\D"", """")"),"#VALUE!")</f>
        <v>#VALUE!</v>
      </c>
    </row>
    <row r="2252" spans="1:9" ht="15.75" customHeight="1">
      <c r="A2252" s="1">
        <v>2251</v>
      </c>
      <c r="B2252" s="3">
        <v>2252</v>
      </c>
      <c r="C2252" s="3" t="s">
        <v>6355</v>
      </c>
      <c r="D2252" s="3" t="s">
        <v>6356</v>
      </c>
      <c r="E2252" s="3" t="s">
        <v>27</v>
      </c>
      <c r="F2252" s="3">
        <v>0</v>
      </c>
      <c r="I2252" s="4" t="str">
        <f ca="1">IFERROR(__xludf.DUMMYFUNCTION("REGEXREPLACE(F2253,""\D"", """")"),"#VALUE!")</f>
        <v>#VALUE!</v>
      </c>
    </row>
    <row r="2253" spans="1:9" ht="15.75" customHeight="1">
      <c r="A2253" s="1">
        <v>2252</v>
      </c>
      <c r="B2253" s="3">
        <v>2253</v>
      </c>
      <c r="C2253" s="3" t="s">
        <v>6357</v>
      </c>
      <c r="D2253" s="3" t="s">
        <v>6358</v>
      </c>
      <c r="E2253" s="3" t="s">
        <v>27</v>
      </c>
      <c r="F2253" s="3">
        <v>0</v>
      </c>
      <c r="I2253" s="4" t="str">
        <f ca="1">IFERROR(__xludf.DUMMYFUNCTION("REGEXREPLACE(F2254,""\D"", """")"),"#VALUE!")</f>
        <v>#VALUE!</v>
      </c>
    </row>
    <row r="2254" spans="1:9" ht="15.75" customHeight="1">
      <c r="A2254" s="1">
        <v>2253</v>
      </c>
      <c r="B2254" s="3">
        <v>2254</v>
      </c>
      <c r="C2254" s="3" t="s">
        <v>6359</v>
      </c>
      <c r="D2254" s="3" t="s">
        <v>6360</v>
      </c>
      <c r="E2254" s="3" t="s">
        <v>6361</v>
      </c>
      <c r="F2254" s="3" t="s">
        <v>19</v>
      </c>
      <c r="G2254" s="3">
        <v>0</v>
      </c>
      <c r="H2254" s="3" t="s">
        <v>89</v>
      </c>
      <c r="I2254" s="4" t="str">
        <f ca="1">IFERROR(__xludf.DUMMYFUNCTION("REGEXREPLACE(F2255,""\D"", """")"),"7")</f>
        <v>7</v>
      </c>
    </row>
    <row r="2255" spans="1:9" ht="15.75" customHeight="1">
      <c r="A2255" s="1">
        <v>2254</v>
      </c>
      <c r="B2255" s="3">
        <v>2255</v>
      </c>
      <c r="C2255" s="3" t="s">
        <v>6362</v>
      </c>
      <c r="D2255" s="3" t="s">
        <v>6363</v>
      </c>
      <c r="E2255" s="3" t="s">
        <v>27</v>
      </c>
      <c r="F2255" s="3">
        <v>0</v>
      </c>
      <c r="I2255" s="4" t="str">
        <f ca="1">IFERROR(__xludf.DUMMYFUNCTION("REGEXREPLACE(F2256,""\D"", """")"),"#VALUE!")</f>
        <v>#VALUE!</v>
      </c>
    </row>
    <row r="2256" spans="1:9" ht="15.75" customHeight="1">
      <c r="A2256" s="1">
        <v>2255</v>
      </c>
      <c r="B2256" s="3">
        <v>2256</v>
      </c>
      <c r="C2256" s="3" t="s">
        <v>6364</v>
      </c>
      <c r="D2256" s="3" t="s">
        <v>6365</v>
      </c>
      <c r="E2256" s="3" t="s">
        <v>27</v>
      </c>
      <c r="F2256" s="3">
        <v>0</v>
      </c>
      <c r="I2256" s="4" t="str">
        <f ca="1">IFERROR(__xludf.DUMMYFUNCTION("REGEXREPLACE(F2257,""\D"", """")"),"#VALUE!")</f>
        <v>#VALUE!</v>
      </c>
    </row>
    <row r="2257" spans="1:9" ht="15.75" customHeight="1">
      <c r="A2257" s="1">
        <v>2256</v>
      </c>
      <c r="B2257" s="3">
        <v>2257</v>
      </c>
      <c r="C2257" s="3" t="s">
        <v>6366</v>
      </c>
      <c r="D2257" s="3" t="s">
        <v>6367</v>
      </c>
      <c r="E2257" s="3" t="s">
        <v>27</v>
      </c>
      <c r="F2257" s="3">
        <v>0</v>
      </c>
      <c r="I2257" s="4" t="str">
        <f ca="1">IFERROR(__xludf.DUMMYFUNCTION("REGEXREPLACE(F2258,""\D"", """")"),"#VALUE!")</f>
        <v>#VALUE!</v>
      </c>
    </row>
    <row r="2258" spans="1:9" ht="15.75" customHeight="1">
      <c r="A2258" s="1">
        <v>2257</v>
      </c>
      <c r="B2258" s="3">
        <v>2258</v>
      </c>
      <c r="C2258" s="3" t="s">
        <v>6368</v>
      </c>
      <c r="D2258" s="3" t="s">
        <v>6369</v>
      </c>
      <c r="E2258" s="3" t="s">
        <v>27</v>
      </c>
      <c r="F2258" s="3">
        <v>0</v>
      </c>
      <c r="I2258" s="4" t="str">
        <f ca="1">IFERROR(__xludf.DUMMYFUNCTION("REGEXREPLACE(F2259,""\D"", """")"),"#VALUE!")</f>
        <v>#VALUE!</v>
      </c>
    </row>
    <row r="2259" spans="1:9" ht="15.75" customHeight="1">
      <c r="A2259" s="1">
        <v>2258</v>
      </c>
      <c r="B2259" s="3">
        <v>2259</v>
      </c>
      <c r="C2259" s="3" t="s">
        <v>6370</v>
      </c>
      <c r="D2259" s="3" t="s">
        <v>6371</v>
      </c>
      <c r="E2259" s="3" t="s">
        <v>6372</v>
      </c>
      <c r="F2259" s="3">
        <v>0</v>
      </c>
      <c r="I2259" s="4" t="str">
        <f ca="1">IFERROR(__xludf.DUMMYFUNCTION("REGEXREPLACE(F2260,""\D"", """")"),"#VALUE!")</f>
        <v>#VALUE!</v>
      </c>
    </row>
    <row r="2260" spans="1:9" ht="15.75" customHeight="1">
      <c r="A2260" s="1">
        <v>2259</v>
      </c>
      <c r="B2260" s="3">
        <v>2260</v>
      </c>
      <c r="C2260" s="3" t="s">
        <v>6373</v>
      </c>
      <c r="D2260" s="3" t="s">
        <v>6374</v>
      </c>
      <c r="E2260" s="3" t="s">
        <v>27</v>
      </c>
      <c r="F2260" s="3">
        <v>0</v>
      </c>
      <c r="I2260" s="4" t="str">
        <f ca="1">IFERROR(__xludf.DUMMYFUNCTION("REGEXREPLACE(F2261,""\D"", """")"),"#VALUE!")</f>
        <v>#VALUE!</v>
      </c>
    </row>
    <row r="2261" spans="1:9" ht="15.75" customHeight="1">
      <c r="A2261" s="1">
        <v>2260</v>
      </c>
      <c r="B2261" s="3">
        <v>2261</v>
      </c>
      <c r="C2261" s="3" t="s">
        <v>6375</v>
      </c>
      <c r="D2261" s="3" t="s">
        <v>6376</v>
      </c>
      <c r="E2261" s="3" t="s">
        <v>6377</v>
      </c>
      <c r="F2261" s="3">
        <v>0</v>
      </c>
      <c r="I2261" s="4" t="str">
        <f ca="1">IFERROR(__xludf.DUMMYFUNCTION("REGEXREPLACE(F2262,""\D"", """")"),"#VALUE!")</f>
        <v>#VALUE!</v>
      </c>
    </row>
    <row r="2262" spans="1:9" ht="15.75" customHeight="1">
      <c r="A2262" s="1">
        <v>2261</v>
      </c>
      <c r="B2262" s="3">
        <v>2262</v>
      </c>
      <c r="C2262" s="3" t="s">
        <v>6378</v>
      </c>
      <c r="D2262" s="3" t="s">
        <v>6379</v>
      </c>
      <c r="E2262" s="3" t="s">
        <v>6380</v>
      </c>
      <c r="F2262" s="3">
        <v>0</v>
      </c>
      <c r="I2262" s="4" t="str">
        <f ca="1">IFERROR(__xludf.DUMMYFUNCTION("REGEXREPLACE(F2263,""\D"", """")"),"#VALUE!")</f>
        <v>#VALUE!</v>
      </c>
    </row>
    <row r="2263" spans="1:9" ht="15.75" customHeight="1">
      <c r="A2263" s="1">
        <v>2262</v>
      </c>
      <c r="B2263" s="3">
        <v>2263</v>
      </c>
      <c r="C2263" s="3" t="s">
        <v>6381</v>
      </c>
      <c r="D2263" s="3" t="s">
        <v>6382</v>
      </c>
      <c r="E2263" s="3" t="s">
        <v>27</v>
      </c>
      <c r="F2263" s="3">
        <v>0</v>
      </c>
      <c r="I2263" s="4" t="str">
        <f ca="1">IFERROR(__xludf.DUMMYFUNCTION("REGEXREPLACE(F2264,""\D"", """")"),"#VALUE!")</f>
        <v>#VALUE!</v>
      </c>
    </row>
    <row r="2264" spans="1:9" ht="15.75" customHeight="1">
      <c r="A2264" s="1">
        <v>2263</v>
      </c>
      <c r="B2264" s="3">
        <v>2264</v>
      </c>
      <c r="C2264" s="3" t="s">
        <v>6383</v>
      </c>
      <c r="D2264" s="3" t="s">
        <v>6384</v>
      </c>
      <c r="E2264" s="3" t="s">
        <v>27</v>
      </c>
      <c r="F2264" s="3">
        <v>0</v>
      </c>
      <c r="I2264" s="4" t="str">
        <f ca="1">IFERROR(__xludf.DUMMYFUNCTION("REGEXREPLACE(F2265,""\D"", """")"),"#VALUE!")</f>
        <v>#VALUE!</v>
      </c>
    </row>
    <row r="2265" spans="1:9" ht="15.75" customHeight="1">
      <c r="A2265" s="1">
        <v>2264</v>
      </c>
      <c r="B2265" s="3">
        <v>2265</v>
      </c>
      <c r="C2265" s="3" t="s">
        <v>6385</v>
      </c>
      <c r="D2265" s="3" t="s">
        <v>6386</v>
      </c>
      <c r="E2265" s="3" t="s">
        <v>27</v>
      </c>
      <c r="F2265" s="3">
        <v>0</v>
      </c>
      <c r="I2265" s="4" t="str">
        <f ca="1">IFERROR(__xludf.DUMMYFUNCTION("REGEXREPLACE(F2266,""\D"", """")"),"#VALUE!")</f>
        <v>#VALUE!</v>
      </c>
    </row>
    <row r="2266" spans="1:9" ht="15.75" customHeight="1">
      <c r="A2266" s="1">
        <v>2265</v>
      </c>
      <c r="B2266" s="3">
        <v>2266</v>
      </c>
      <c r="C2266" s="3" t="s">
        <v>6387</v>
      </c>
      <c r="D2266" s="3" t="s">
        <v>6388</v>
      </c>
      <c r="E2266" s="3" t="s">
        <v>27</v>
      </c>
      <c r="F2266" s="3">
        <v>0</v>
      </c>
      <c r="I2266" s="4" t="str">
        <f ca="1">IFERROR(__xludf.DUMMYFUNCTION("REGEXREPLACE(F2267,""\D"", """")"),"#VALUE!")</f>
        <v>#VALUE!</v>
      </c>
    </row>
    <row r="2267" spans="1:9" ht="15.75" customHeight="1">
      <c r="A2267" s="1">
        <v>2266</v>
      </c>
      <c r="B2267" s="3">
        <v>2267</v>
      </c>
      <c r="C2267" s="3" t="s">
        <v>6389</v>
      </c>
      <c r="D2267" s="3" t="s">
        <v>6390</v>
      </c>
      <c r="E2267" s="3" t="s">
        <v>6391</v>
      </c>
      <c r="F2267" s="3" t="s">
        <v>19</v>
      </c>
      <c r="G2267" s="3">
        <v>31</v>
      </c>
      <c r="H2267" s="3" t="s">
        <v>586</v>
      </c>
      <c r="I2267" s="4" t="str">
        <f ca="1">IFERROR(__xludf.DUMMYFUNCTION("REGEXREPLACE(F2268,""\D"", """")"),"7")</f>
        <v>7</v>
      </c>
    </row>
    <row r="2268" spans="1:9" ht="15.75" customHeight="1">
      <c r="A2268" s="1">
        <v>2267</v>
      </c>
      <c r="B2268" s="3">
        <v>2268</v>
      </c>
      <c r="C2268" s="3" t="s">
        <v>6392</v>
      </c>
      <c r="D2268" s="3" t="s">
        <v>6393</v>
      </c>
      <c r="E2268" s="3" t="s">
        <v>27</v>
      </c>
      <c r="F2268" s="3">
        <v>0</v>
      </c>
      <c r="I2268" s="4" t="str">
        <f ca="1">IFERROR(__xludf.DUMMYFUNCTION("REGEXREPLACE(F2269,""\D"", """")"),"#VALUE!")</f>
        <v>#VALUE!</v>
      </c>
    </row>
    <row r="2269" spans="1:9" ht="15.75" customHeight="1">
      <c r="A2269" s="1">
        <v>2268</v>
      </c>
      <c r="B2269" s="3">
        <v>2269</v>
      </c>
      <c r="C2269" s="3" t="s">
        <v>6394</v>
      </c>
      <c r="D2269" s="3" t="s">
        <v>6395</v>
      </c>
      <c r="E2269" s="3" t="s">
        <v>6396</v>
      </c>
      <c r="F2269" s="3">
        <v>0</v>
      </c>
      <c r="I2269" s="4" t="str">
        <f ca="1">IFERROR(__xludf.DUMMYFUNCTION("REGEXREPLACE(F2270,""\D"", """")"),"#VALUE!")</f>
        <v>#VALUE!</v>
      </c>
    </row>
    <row r="2270" spans="1:9" ht="15.75" customHeight="1">
      <c r="A2270" s="1">
        <v>2269</v>
      </c>
      <c r="B2270" s="3">
        <v>2270</v>
      </c>
      <c r="C2270" s="3" t="s">
        <v>6397</v>
      </c>
      <c r="D2270" s="3" t="s">
        <v>6398</v>
      </c>
      <c r="E2270" s="3" t="s">
        <v>6175</v>
      </c>
      <c r="F2270" s="3" t="s">
        <v>339</v>
      </c>
      <c r="G2270" s="3">
        <v>0</v>
      </c>
      <c r="H2270" s="3" t="s">
        <v>422</v>
      </c>
      <c r="I2270" s="4" t="str">
        <f ca="1">IFERROR(__xludf.DUMMYFUNCTION("REGEXREPLACE(F2271,""\D"", """")"),"15")</f>
        <v>15</v>
      </c>
    </row>
    <row r="2271" spans="1:9" ht="15.75" customHeight="1">
      <c r="A2271" s="1">
        <v>2270</v>
      </c>
      <c r="B2271" s="3">
        <v>2271</v>
      </c>
      <c r="C2271" s="3" t="s">
        <v>6399</v>
      </c>
      <c r="D2271" s="3" t="s">
        <v>6400</v>
      </c>
      <c r="E2271" s="3" t="s">
        <v>6401</v>
      </c>
      <c r="F2271" s="3">
        <v>0</v>
      </c>
      <c r="I2271" s="4" t="str">
        <f ca="1">IFERROR(__xludf.DUMMYFUNCTION("REGEXREPLACE(F2272,""\D"", """")"),"#VALUE!")</f>
        <v>#VALUE!</v>
      </c>
    </row>
    <row r="2272" spans="1:9" ht="15.75" customHeight="1">
      <c r="A2272" s="1">
        <v>2271</v>
      </c>
      <c r="B2272" s="3">
        <v>2272</v>
      </c>
      <c r="C2272" s="3" t="s">
        <v>6402</v>
      </c>
      <c r="D2272" s="3" t="s">
        <v>6403</v>
      </c>
      <c r="E2272" s="3" t="s">
        <v>6404</v>
      </c>
      <c r="F2272" s="3">
        <v>0</v>
      </c>
      <c r="I2272" s="4" t="str">
        <f ca="1">IFERROR(__xludf.DUMMYFUNCTION("REGEXREPLACE(F2273,""\D"", """")"),"#VALUE!")</f>
        <v>#VALUE!</v>
      </c>
    </row>
    <row r="2273" spans="1:9" ht="15.75" customHeight="1">
      <c r="A2273" s="1">
        <v>2272</v>
      </c>
      <c r="B2273" s="3">
        <v>2273</v>
      </c>
      <c r="C2273" s="3" t="s">
        <v>6405</v>
      </c>
      <c r="D2273" s="3" t="s">
        <v>6406</v>
      </c>
      <c r="E2273" s="3" t="s">
        <v>27</v>
      </c>
      <c r="F2273" s="3">
        <v>0</v>
      </c>
      <c r="I2273" s="4" t="str">
        <f ca="1">IFERROR(__xludf.DUMMYFUNCTION("REGEXREPLACE(F2274,""\D"", """")"),"#VALUE!")</f>
        <v>#VALUE!</v>
      </c>
    </row>
    <row r="2274" spans="1:9" ht="15.75" customHeight="1">
      <c r="A2274" s="1">
        <v>2273</v>
      </c>
      <c r="B2274" s="3">
        <v>2274</v>
      </c>
      <c r="C2274" s="3" t="s">
        <v>6407</v>
      </c>
      <c r="D2274" s="3" t="s">
        <v>6408</v>
      </c>
      <c r="E2274" s="3" t="s">
        <v>27</v>
      </c>
      <c r="F2274" s="3">
        <v>0</v>
      </c>
      <c r="I2274" s="4" t="str">
        <f ca="1">IFERROR(__xludf.DUMMYFUNCTION("REGEXREPLACE(F2275,""\D"", """")"),"#VALUE!")</f>
        <v>#VALUE!</v>
      </c>
    </row>
    <row r="2275" spans="1:9" ht="15.75" customHeight="1">
      <c r="A2275" s="1">
        <v>2274</v>
      </c>
      <c r="B2275" s="3">
        <v>2275</v>
      </c>
      <c r="C2275" s="3" t="s">
        <v>6409</v>
      </c>
      <c r="D2275" s="3" t="s">
        <v>6410</v>
      </c>
      <c r="E2275" s="3" t="s">
        <v>27</v>
      </c>
      <c r="F2275" s="3">
        <v>0</v>
      </c>
      <c r="I2275" s="4" t="str">
        <f ca="1">IFERROR(__xludf.DUMMYFUNCTION("REGEXREPLACE(F2276,""\D"", """")"),"#VALUE!")</f>
        <v>#VALUE!</v>
      </c>
    </row>
    <row r="2276" spans="1:9" ht="15.75" customHeight="1">
      <c r="A2276" s="1">
        <v>2275</v>
      </c>
      <c r="B2276" s="3">
        <v>2276</v>
      </c>
      <c r="C2276" s="3" t="s">
        <v>6411</v>
      </c>
      <c r="D2276" s="3" t="s">
        <v>6412</v>
      </c>
      <c r="E2276" s="3" t="s">
        <v>727</v>
      </c>
      <c r="F2276" s="3">
        <v>0</v>
      </c>
      <c r="I2276" s="4" t="str">
        <f ca="1">IFERROR(__xludf.DUMMYFUNCTION("REGEXREPLACE(F2277,""\D"", """")"),"#VALUE!")</f>
        <v>#VALUE!</v>
      </c>
    </row>
    <row r="2277" spans="1:9" ht="15.75" customHeight="1">
      <c r="A2277" s="1">
        <v>2276</v>
      </c>
      <c r="B2277" s="3">
        <v>2277</v>
      </c>
      <c r="C2277" s="3" t="s">
        <v>6413</v>
      </c>
      <c r="D2277" s="3" t="s">
        <v>6414</v>
      </c>
      <c r="E2277" s="3" t="s">
        <v>6415</v>
      </c>
      <c r="F2277" s="3">
        <v>0</v>
      </c>
      <c r="I2277" s="4" t="str">
        <f ca="1">IFERROR(__xludf.DUMMYFUNCTION("REGEXREPLACE(F2278,""\D"", """")"),"#VALUE!")</f>
        <v>#VALUE!</v>
      </c>
    </row>
    <row r="2278" spans="1:9" ht="15.75" customHeight="1">
      <c r="A2278" s="1">
        <v>2277</v>
      </c>
      <c r="B2278" s="3">
        <v>2278</v>
      </c>
      <c r="C2278" s="3" t="s">
        <v>6416</v>
      </c>
      <c r="D2278" s="3" t="s">
        <v>6417</v>
      </c>
      <c r="E2278" s="3" t="s">
        <v>6418</v>
      </c>
      <c r="F2278" s="3" t="s">
        <v>364</v>
      </c>
      <c r="G2278" s="3">
        <v>33</v>
      </c>
      <c r="H2278" s="3" t="s">
        <v>2081</v>
      </c>
      <c r="I2278" s="4" t="str">
        <f ca="1">IFERROR(__xludf.DUMMYFUNCTION("REGEXREPLACE(F2279,""\D"", """")"),"13")</f>
        <v>13</v>
      </c>
    </row>
    <row r="2279" spans="1:9" ht="15.75" customHeight="1">
      <c r="A2279" s="1">
        <v>2278</v>
      </c>
      <c r="B2279" s="3">
        <v>2279</v>
      </c>
      <c r="C2279" s="3" t="s">
        <v>6419</v>
      </c>
      <c r="D2279" s="3" t="s">
        <v>6420</v>
      </c>
      <c r="E2279" s="3" t="s">
        <v>27</v>
      </c>
      <c r="F2279" s="3">
        <v>0</v>
      </c>
      <c r="I2279" s="4" t="str">
        <f ca="1">IFERROR(__xludf.DUMMYFUNCTION("REGEXREPLACE(F2280,""\D"", """")"),"#VALUE!")</f>
        <v>#VALUE!</v>
      </c>
    </row>
    <row r="2280" spans="1:9" ht="15.75" customHeight="1">
      <c r="A2280" s="1">
        <v>2279</v>
      </c>
      <c r="B2280" s="3">
        <v>2280</v>
      </c>
      <c r="C2280" s="3" t="s">
        <v>6421</v>
      </c>
      <c r="D2280" s="3" t="s">
        <v>6422</v>
      </c>
      <c r="E2280" s="3" t="s">
        <v>27</v>
      </c>
      <c r="F2280" s="3">
        <v>0</v>
      </c>
      <c r="I2280" s="4" t="str">
        <f ca="1">IFERROR(__xludf.DUMMYFUNCTION("REGEXREPLACE(F2281,""\D"", """")"),"#VALUE!")</f>
        <v>#VALUE!</v>
      </c>
    </row>
    <row r="2281" spans="1:9" ht="15.75" customHeight="1">
      <c r="A2281" s="1">
        <v>2280</v>
      </c>
      <c r="B2281" s="3">
        <v>2281</v>
      </c>
      <c r="C2281" s="3" t="s">
        <v>6423</v>
      </c>
      <c r="D2281" s="3" t="s">
        <v>6424</v>
      </c>
      <c r="E2281" s="3" t="s">
        <v>27</v>
      </c>
      <c r="F2281" s="3">
        <v>0</v>
      </c>
      <c r="I2281" s="4" t="str">
        <f ca="1">IFERROR(__xludf.DUMMYFUNCTION("REGEXREPLACE(F2282,""\D"", """")"),"#VALUE!")</f>
        <v>#VALUE!</v>
      </c>
    </row>
    <row r="2282" spans="1:9" ht="15.75" customHeight="1">
      <c r="A2282" s="1">
        <v>2281</v>
      </c>
      <c r="B2282" s="3">
        <v>2282</v>
      </c>
      <c r="C2282" s="3" t="s">
        <v>6425</v>
      </c>
      <c r="D2282" s="3" t="s">
        <v>6426</v>
      </c>
      <c r="E2282" s="3" t="s">
        <v>6427</v>
      </c>
      <c r="F2282" s="3" t="s">
        <v>317</v>
      </c>
      <c r="G2282" s="3">
        <v>1</v>
      </c>
      <c r="H2282" s="3" t="s">
        <v>72</v>
      </c>
      <c r="I2282" s="4" t="str">
        <f ca="1">IFERROR(__xludf.DUMMYFUNCTION("REGEXREPLACE(F2283,""\D"", """")"),"8")</f>
        <v>8</v>
      </c>
    </row>
    <row r="2283" spans="1:9" ht="15.75" customHeight="1">
      <c r="A2283" s="1">
        <v>2282</v>
      </c>
      <c r="B2283" s="3">
        <v>2283</v>
      </c>
      <c r="C2283" s="3" t="s">
        <v>6428</v>
      </c>
      <c r="D2283" s="3" t="s">
        <v>6429</v>
      </c>
      <c r="E2283" s="3" t="s">
        <v>6430</v>
      </c>
      <c r="F2283" s="3" t="s">
        <v>339</v>
      </c>
      <c r="G2283" s="3">
        <v>4</v>
      </c>
      <c r="H2283" s="3" t="s">
        <v>642</v>
      </c>
      <c r="I2283" s="4" t="str">
        <f ca="1">IFERROR(__xludf.DUMMYFUNCTION("REGEXREPLACE(F2284,""\D"", """")"),"15")</f>
        <v>15</v>
      </c>
    </row>
    <row r="2284" spans="1:9" ht="15.75" customHeight="1">
      <c r="A2284" s="1">
        <v>2283</v>
      </c>
      <c r="B2284" s="3">
        <v>2284</v>
      </c>
      <c r="C2284" s="3" t="s">
        <v>6431</v>
      </c>
      <c r="D2284" s="3" t="s">
        <v>6432</v>
      </c>
      <c r="E2284" s="3" t="s">
        <v>6433</v>
      </c>
      <c r="F2284" s="3" t="s">
        <v>303</v>
      </c>
      <c r="G2284" s="3">
        <v>12</v>
      </c>
      <c r="H2284" s="3" t="s">
        <v>40</v>
      </c>
      <c r="I2284" s="4" t="str">
        <f ca="1">IFERROR(__xludf.DUMMYFUNCTION("REGEXREPLACE(F2285,""\D"", """")"),"6")</f>
        <v>6</v>
      </c>
    </row>
    <row r="2285" spans="1:9" ht="15.75" customHeight="1">
      <c r="A2285" s="1">
        <v>2284</v>
      </c>
      <c r="B2285" s="3">
        <v>2285</v>
      </c>
      <c r="C2285" s="3" t="s">
        <v>6434</v>
      </c>
      <c r="D2285" s="3" t="s">
        <v>6435</v>
      </c>
      <c r="E2285" s="3" t="s">
        <v>6436</v>
      </c>
      <c r="F2285" s="3">
        <v>0</v>
      </c>
      <c r="I2285" s="4" t="str">
        <f ca="1">IFERROR(__xludf.DUMMYFUNCTION("REGEXREPLACE(F2286,""\D"", """")"),"#VALUE!")</f>
        <v>#VALUE!</v>
      </c>
    </row>
    <row r="2286" spans="1:9" ht="15.75" customHeight="1">
      <c r="A2286" s="1">
        <v>2285</v>
      </c>
      <c r="B2286" s="3">
        <v>2286</v>
      </c>
      <c r="C2286" s="3" t="s">
        <v>6437</v>
      </c>
      <c r="D2286" s="3" t="s">
        <v>6438</v>
      </c>
      <c r="E2286" s="3" t="s">
        <v>27</v>
      </c>
      <c r="F2286" s="3">
        <v>0</v>
      </c>
      <c r="I2286" s="4" t="str">
        <f ca="1">IFERROR(__xludf.DUMMYFUNCTION("REGEXREPLACE(F2287,""\D"", """")"),"#VALUE!")</f>
        <v>#VALUE!</v>
      </c>
    </row>
    <row r="2287" spans="1:9" ht="15.75" customHeight="1">
      <c r="A2287" s="1">
        <v>2286</v>
      </c>
      <c r="B2287" s="3">
        <v>2287</v>
      </c>
      <c r="C2287" s="3" t="s">
        <v>6439</v>
      </c>
      <c r="D2287" s="3" t="s">
        <v>6440</v>
      </c>
      <c r="E2287" s="3" t="s">
        <v>6441</v>
      </c>
      <c r="F2287" s="3" t="s">
        <v>121</v>
      </c>
      <c r="G2287" s="3">
        <v>5</v>
      </c>
      <c r="H2287" s="3" t="s">
        <v>111</v>
      </c>
      <c r="I2287" s="4" t="str">
        <f ca="1">IFERROR(__xludf.DUMMYFUNCTION("REGEXREPLACE(F2288,""\D"", """")"),"17")</f>
        <v>17</v>
      </c>
    </row>
    <row r="2288" spans="1:9" ht="15.75" customHeight="1">
      <c r="A2288" s="1">
        <v>2287</v>
      </c>
      <c r="B2288" s="3">
        <v>2288</v>
      </c>
      <c r="C2288" s="3" t="s">
        <v>6442</v>
      </c>
      <c r="D2288" s="3" t="s">
        <v>6443</v>
      </c>
      <c r="E2288" s="3" t="s">
        <v>6444</v>
      </c>
      <c r="F2288" s="3">
        <v>0</v>
      </c>
      <c r="I2288" s="4" t="str">
        <f ca="1">IFERROR(__xludf.DUMMYFUNCTION("REGEXREPLACE(F2289,""\D"", """")"),"#VALUE!")</f>
        <v>#VALUE!</v>
      </c>
    </row>
    <row r="2289" spans="1:9" ht="15.75" customHeight="1">
      <c r="A2289" s="1">
        <v>2288</v>
      </c>
      <c r="B2289" s="3">
        <v>2289</v>
      </c>
      <c r="C2289" s="3" t="s">
        <v>6445</v>
      </c>
      <c r="D2289" s="3" t="s">
        <v>6446</v>
      </c>
      <c r="E2289" s="3" t="s">
        <v>6447</v>
      </c>
      <c r="F2289" s="3" t="s">
        <v>317</v>
      </c>
      <c r="G2289" s="3">
        <v>5</v>
      </c>
      <c r="H2289" s="3" t="s">
        <v>651</v>
      </c>
      <c r="I2289" s="4" t="str">
        <f ca="1">IFERROR(__xludf.DUMMYFUNCTION("REGEXREPLACE(F2290,""\D"", """")"),"8")</f>
        <v>8</v>
      </c>
    </row>
    <row r="2290" spans="1:9" ht="15.75" customHeight="1">
      <c r="A2290" s="1">
        <v>2289</v>
      </c>
      <c r="B2290" s="3">
        <v>2290</v>
      </c>
      <c r="C2290" s="3" t="s">
        <v>6448</v>
      </c>
      <c r="D2290" s="3" t="s">
        <v>6449</v>
      </c>
      <c r="E2290" s="3" t="s">
        <v>6450</v>
      </c>
      <c r="F2290" s="3" t="s">
        <v>675</v>
      </c>
      <c r="G2290" s="3">
        <v>5</v>
      </c>
      <c r="H2290" s="3" t="s">
        <v>89</v>
      </c>
      <c r="I2290" s="4" t="str">
        <f ca="1">IFERROR(__xludf.DUMMYFUNCTION("REGEXREPLACE(F2291,""\D"", """")"),"2")</f>
        <v>2</v>
      </c>
    </row>
    <row r="2291" spans="1:9" ht="15.75" customHeight="1">
      <c r="A2291" s="1">
        <v>2290</v>
      </c>
      <c r="B2291" s="3">
        <v>2291</v>
      </c>
      <c r="C2291" s="3" t="s">
        <v>6451</v>
      </c>
      <c r="D2291" s="3" t="s">
        <v>6452</v>
      </c>
      <c r="E2291" s="3" t="s">
        <v>27</v>
      </c>
      <c r="F2291" s="3">
        <v>0</v>
      </c>
      <c r="I2291" s="4" t="str">
        <f ca="1">IFERROR(__xludf.DUMMYFUNCTION("REGEXREPLACE(F2292,""\D"", """")"),"#VALUE!")</f>
        <v>#VALUE!</v>
      </c>
    </row>
    <row r="2292" spans="1:9" ht="15.75" customHeight="1">
      <c r="A2292" s="1">
        <v>2291</v>
      </c>
      <c r="B2292" s="3">
        <v>2292</v>
      </c>
      <c r="C2292" s="3" t="s">
        <v>6453</v>
      </c>
      <c r="D2292" s="3" t="s">
        <v>6454</v>
      </c>
      <c r="E2292" s="3" t="s">
        <v>6455</v>
      </c>
      <c r="F2292" s="3">
        <v>0</v>
      </c>
      <c r="I2292" s="4" t="str">
        <f ca="1">IFERROR(__xludf.DUMMYFUNCTION("REGEXREPLACE(F2293,""\D"", """")"),"#VALUE!")</f>
        <v>#VALUE!</v>
      </c>
    </row>
    <row r="2293" spans="1:9" ht="15.75" customHeight="1">
      <c r="A2293" s="1">
        <v>2292</v>
      </c>
      <c r="B2293" s="3">
        <v>2293</v>
      </c>
      <c r="C2293" s="3" t="s">
        <v>6456</v>
      </c>
      <c r="D2293" s="3" t="s">
        <v>6457</v>
      </c>
      <c r="E2293" s="3" t="s">
        <v>6458</v>
      </c>
      <c r="F2293" s="3">
        <v>0</v>
      </c>
      <c r="I2293" s="4" t="str">
        <f ca="1">IFERROR(__xludf.DUMMYFUNCTION("REGEXREPLACE(F2294,""\D"", """")"),"#VALUE!")</f>
        <v>#VALUE!</v>
      </c>
    </row>
    <row r="2294" spans="1:9" ht="15.75" customHeight="1">
      <c r="A2294" s="1">
        <v>2293</v>
      </c>
      <c r="B2294" s="3">
        <v>2294</v>
      </c>
      <c r="C2294" s="3" t="s">
        <v>6459</v>
      </c>
      <c r="D2294" s="3" t="s">
        <v>6460</v>
      </c>
      <c r="E2294" s="3" t="s">
        <v>27</v>
      </c>
      <c r="F2294" s="3">
        <v>0</v>
      </c>
      <c r="I2294" s="4" t="str">
        <f ca="1">IFERROR(__xludf.DUMMYFUNCTION("REGEXREPLACE(F2295,""\D"", """")"),"#VALUE!")</f>
        <v>#VALUE!</v>
      </c>
    </row>
    <row r="2295" spans="1:9" ht="15.75" customHeight="1">
      <c r="A2295" s="1">
        <v>2294</v>
      </c>
      <c r="B2295" s="3">
        <v>2295</v>
      </c>
      <c r="C2295" s="3" t="s">
        <v>6461</v>
      </c>
      <c r="D2295" s="3" t="s">
        <v>6462</v>
      </c>
      <c r="E2295" s="3" t="s">
        <v>27</v>
      </c>
      <c r="F2295" s="3">
        <v>0</v>
      </c>
      <c r="I2295" s="4" t="str">
        <f ca="1">IFERROR(__xludf.DUMMYFUNCTION("REGEXREPLACE(F2296,""\D"", """")"),"#VALUE!")</f>
        <v>#VALUE!</v>
      </c>
    </row>
    <row r="2296" spans="1:9" ht="15.75" customHeight="1">
      <c r="A2296" s="1">
        <v>2295</v>
      </c>
      <c r="B2296" s="3">
        <v>2296</v>
      </c>
      <c r="C2296" s="3" t="s">
        <v>6463</v>
      </c>
      <c r="D2296" s="3" t="s">
        <v>6464</v>
      </c>
      <c r="E2296" s="3" t="s">
        <v>27</v>
      </c>
      <c r="F2296" s="3">
        <v>0</v>
      </c>
      <c r="I2296" s="4" t="str">
        <f ca="1">IFERROR(__xludf.DUMMYFUNCTION("REGEXREPLACE(F2297,""\D"", """")"),"#VALUE!")</f>
        <v>#VALUE!</v>
      </c>
    </row>
    <row r="2297" spans="1:9" ht="15.75" customHeight="1">
      <c r="A2297" s="1">
        <v>2296</v>
      </c>
      <c r="B2297" s="3">
        <v>2297</v>
      </c>
      <c r="C2297" s="3" t="s">
        <v>6465</v>
      </c>
      <c r="D2297" s="3" t="s">
        <v>6466</v>
      </c>
      <c r="E2297" s="3" t="s">
        <v>6467</v>
      </c>
      <c r="F2297" s="3" t="s">
        <v>138</v>
      </c>
      <c r="G2297" s="3">
        <v>0</v>
      </c>
      <c r="H2297" s="3" t="s">
        <v>139</v>
      </c>
      <c r="I2297" s="4" t="str">
        <f ca="1">IFERROR(__xludf.DUMMYFUNCTION("REGEXREPLACE(F2298,""\D"", """")"),"25")</f>
        <v>25</v>
      </c>
    </row>
    <row r="2298" spans="1:9" ht="15.75" customHeight="1">
      <c r="A2298" s="1">
        <v>2297</v>
      </c>
      <c r="B2298" s="3">
        <v>2298</v>
      </c>
      <c r="C2298" s="3" t="s">
        <v>6468</v>
      </c>
      <c r="D2298" s="3" t="s">
        <v>6469</v>
      </c>
      <c r="E2298" s="3" t="s">
        <v>6470</v>
      </c>
      <c r="F2298" s="3">
        <v>0</v>
      </c>
      <c r="I2298" s="4" t="str">
        <f ca="1">IFERROR(__xludf.DUMMYFUNCTION("REGEXREPLACE(F2299,""\D"", """")"),"#VALUE!")</f>
        <v>#VALUE!</v>
      </c>
    </row>
    <row r="2299" spans="1:9" ht="15.75" customHeight="1">
      <c r="A2299" s="1">
        <v>2298</v>
      </c>
      <c r="B2299" s="3">
        <v>2299</v>
      </c>
      <c r="C2299" s="3" t="s">
        <v>6471</v>
      </c>
      <c r="D2299" s="3" t="s">
        <v>6472</v>
      </c>
      <c r="E2299" s="3" t="s">
        <v>6473</v>
      </c>
      <c r="F2299" s="3" t="s">
        <v>386</v>
      </c>
      <c r="G2299" s="3">
        <v>40</v>
      </c>
      <c r="H2299" s="3" t="s">
        <v>813</v>
      </c>
      <c r="I2299" s="4" t="str">
        <f ca="1">IFERROR(__xludf.DUMMYFUNCTION("REGEXREPLACE(F2300,""\D"", """")"),"22")</f>
        <v>22</v>
      </c>
    </row>
    <row r="2300" spans="1:9" ht="15.75" customHeight="1">
      <c r="A2300" s="1">
        <v>2299</v>
      </c>
      <c r="B2300" s="3">
        <v>2300</v>
      </c>
      <c r="C2300" s="3" t="s">
        <v>6474</v>
      </c>
      <c r="D2300" s="3" t="s">
        <v>6475</v>
      </c>
      <c r="E2300" s="3" t="s">
        <v>27</v>
      </c>
      <c r="F2300" s="3">
        <v>0</v>
      </c>
      <c r="I2300" s="4" t="str">
        <f ca="1">IFERROR(__xludf.DUMMYFUNCTION("REGEXREPLACE(F2301,""\D"", """")"),"#VALUE!")</f>
        <v>#VALUE!</v>
      </c>
    </row>
    <row r="2301" spans="1:9" ht="15.75" customHeight="1">
      <c r="A2301" s="1">
        <v>2300</v>
      </c>
      <c r="B2301" s="3">
        <v>2301</v>
      </c>
      <c r="C2301" s="3" t="s">
        <v>6476</v>
      </c>
      <c r="D2301" s="3" t="s">
        <v>6477</v>
      </c>
      <c r="E2301" s="3" t="s">
        <v>6478</v>
      </c>
      <c r="F2301" s="3">
        <v>0</v>
      </c>
      <c r="I2301" s="4" t="str">
        <f ca="1">IFERROR(__xludf.DUMMYFUNCTION("REGEXREPLACE(F2302,""\D"", """")"),"#VALUE!")</f>
        <v>#VALUE!</v>
      </c>
    </row>
    <row r="2302" spans="1:9" ht="15.75" customHeight="1">
      <c r="A2302" s="1">
        <v>2301</v>
      </c>
      <c r="B2302" s="3">
        <v>2302</v>
      </c>
      <c r="C2302" s="3" t="s">
        <v>6479</v>
      </c>
      <c r="D2302" s="3" t="s">
        <v>6480</v>
      </c>
      <c r="E2302" s="3" t="s">
        <v>27</v>
      </c>
      <c r="F2302" s="3">
        <v>0</v>
      </c>
      <c r="I2302" s="4" t="str">
        <f ca="1">IFERROR(__xludf.DUMMYFUNCTION("REGEXREPLACE(F2303,""\D"", """")"),"#VALUE!")</f>
        <v>#VALUE!</v>
      </c>
    </row>
    <row r="2303" spans="1:9" ht="15.75" customHeight="1">
      <c r="A2303" s="1">
        <v>2302</v>
      </c>
      <c r="B2303" s="3">
        <v>2303</v>
      </c>
      <c r="C2303" s="3" t="s">
        <v>6481</v>
      </c>
      <c r="D2303" s="3" t="s">
        <v>6482</v>
      </c>
      <c r="E2303" s="3" t="s">
        <v>6483</v>
      </c>
      <c r="F2303" s="3">
        <v>0</v>
      </c>
      <c r="I2303" s="4" t="str">
        <f ca="1">IFERROR(__xludf.DUMMYFUNCTION("REGEXREPLACE(F2304,""\D"", """")"),"#VALUE!")</f>
        <v>#VALUE!</v>
      </c>
    </row>
    <row r="2304" spans="1:9" ht="15.75" customHeight="1">
      <c r="A2304" s="1">
        <v>2303</v>
      </c>
      <c r="B2304" s="3">
        <v>2304</v>
      </c>
      <c r="C2304" s="3" t="s">
        <v>6484</v>
      </c>
      <c r="D2304" s="3" t="s">
        <v>6485</v>
      </c>
      <c r="E2304" s="3" t="s">
        <v>27</v>
      </c>
      <c r="F2304" s="3">
        <v>0</v>
      </c>
      <c r="I2304" s="4" t="str">
        <f ca="1">IFERROR(__xludf.DUMMYFUNCTION("REGEXREPLACE(F2305,""\D"", """")"),"#VALUE!")</f>
        <v>#VALUE!</v>
      </c>
    </row>
    <row r="2305" spans="1:9" ht="15.75" customHeight="1">
      <c r="A2305" s="1">
        <v>2304</v>
      </c>
      <c r="B2305" s="3">
        <v>2305</v>
      </c>
      <c r="C2305" s="3" t="s">
        <v>6486</v>
      </c>
      <c r="D2305" s="3" t="s">
        <v>6487</v>
      </c>
      <c r="E2305" s="3" t="s">
        <v>6488</v>
      </c>
      <c r="F2305" s="3">
        <v>0</v>
      </c>
      <c r="I2305" s="4" t="str">
        <f ca="1">IFERROR(__xludf.DUMMYFUNCTION("REGEXREPLACE(F2306,""\D"", """")"),"#VALUE!")</f>
        <v>#VALUE!</v>
      </c>
    </row>
    <row r="2306" spans="1:9" ht="15.75" customHeight="1">
      <c r="A2306" s="1">
        <v>2305</v>
      </c>
      <c r="B2306" s="3">
        <v>2306</v>
      </c>
      <c r="C2306" s="3" t="s">
        <v>6489</v>
      </c>
      <c r="D2306" s="3" t="s">
        <v>6490</v>
      </c>
      <c r="E2306" s="3" t="s">
        <v>27</v>
      </c>
      <c r="F2306" s="3">
        <v>0</v>
      </c>
      <c r="I2306" s="4" t="str">
        <f ca="1">IFERROR(__xludf.DUMMYFUNCTION("REGEXREPLACE(F2307,""\D"", """")"),"#VALUE!")</f>
        <v>#VALUE!</v>
      </c>
    </row>
    <row r="2307" spans="1:9" ht="15.75" customHeight="1">
      <c r="A2307" s="1">
        <v>2306</v>
      </c>
      <c r="B2307" s="3">
        <v>2307</v>
      </c>
      <c r="C2307" s="3" t="s">
        <v>6491</v>
      </c>
      <c r="D2307" s="3" t="s">
        <v>6492</v>
      </c>
      <c r="E2307" s="3" t="s">
        <v>6493</v>
      </c>
      <c r="F2307" s="3" t="s">
        <v>96</v>
      </c>
      <c r="G2307" s="3">
        <v>1</v>
      </c>
      <c r="H2307" s="3" t="s">
        <v>12</v>
      </c>
      <c r="I2307" s="4" t="str">
        <f ca="1">IFERROR(__xludf.DUMMYFUNCTION("REGEXREPLACE(F2308,""\D"", """")"),"9")</f>
        <v>9</v>
      </c>
    </row>
    <row r="2308" spans="1:9" ht="15.75" customHeight="1">
      <c r="A2308" s="1">
        <v>2307</v>
      </c>
      <c r="B2308" s="3">
        <v>2308</v>
      </c>
      <c r="C2308" s="3" t="s">
        <v>6494</v>
      </c>
      <c r="D2308" s="3" t="s">
        <v>6495</v>
      </c>
      <c r="E2308" s="3" t="s">
        <v>6496</v>
      </c>
      <c r="F2308" s="3" t="s">
        <v>1805</v>
      </c>
      <c r="G2308" s="3">
        <v>0</v>
      </c>
      <c r="H2308" s="3" t="s">
        <v>45</v>
      </c>
      <c r="I2308" s="4" t="str">
        <f ca="1">IFERROR(__xludf.DUMMYFUNCTION("REGEXREPLACE(F2309,""\D"", """")"),"21")</f>
        <v>21</v>
      </c>
    </row>
    <row r="2309" spans="1:9" ht="15.75" customHeight="1">
      <c r="A2309" s="1">
        <v>2308</v>
      </c>
      <c r="B2309" s="3">
        <v>2309</v>
      </c>
      <c r="C2309" s="3" t="s">
        <v>6497</v>
      </c>
      <c r="D2309" s="3" t="s">
        <v>6498</v>
      </c>
      <c r="E2309" s="3" t="s">
        <v>27</v>
      </c>
      <c r="F2309" s="3">
        <v>0</v>
      </c>
      <c r="I2309" s="4" t="str">
        <f ca="1">IFERROR(__xludf.DUMMYFUNCTION("REGEXREPLACE(F2310,""\D"", """")"),"#VALUE!")</f>
        <v>#VALUE!</v>
      </c>
    </row>
    <row r="2310" spans="1:9" ht="15.75" customHeight="1">
      <c r="A2310" s="1">
        <v>2309</v>
      </c>
      <c r="B2310" s="3">
        <v>2310</v>
      </c>
      <c r="C2310" s="3" t="s">
        <v>6499</v>
      </c>
      <c r="D2310" s="3" t="s">
        <v>6500</v>
      </c>
      <c r="E2310" s="3" t="s">
        <v>6501</v>
      </c>
      <c r="F2310" s="3">
        <v>0</v>
      </c>
      <c r="I2310" s="4" t="str">
        <f ca="1">IFERROR(__xludf.DUMMYFUNCTION("REGEXREPLACE(F2311,""\D"", """")"),"#VALUE!")</f>
        <v>#VALUE!</v>
      </c>
    </row>
    <row r="2311" spans="1:9" ht="15.75" customHeight="1">
      <c r="A2311" s="1">
        <v>2310</v>
      </c>
      <c r="B2311" s="3">
        <v>2311</v>
      </c>
      <c r="C2311" s="3" t="s">
        <v>6502</v>
      </c>
      <c r="D2311" s="3" t="s">
        <v>6503</v>
      </c>
      <c r="E2311" s="3" t="s">
        <v>6504</v>
      </c>
      <c r="F2311" s="3" t="s">
        <v>255</v>
      </c>
      <c r="G2311" s="3">
        <v>0</v>
      </c>
      <c r="H2311" s="3" t="s">
        <v>256</v>
      </c>
      <c r="I2311" s="4" t="str">
        <f ca="1">IFERROR(__xludf.DUMMYFUNCTION("REGEXREPLACE(F2312,""\D"", """")"),"28")</f>
        <v>28</v>
      </c>
    </row>
    <row r="2312" spans="1:9" ht="15.75" customHeight="1">
      <c r="A2312" s="1">
        <v>2311</v>
      </c>
      <c r="B2312" s="3">
        <v>2312</v>
      </c>
      <c r="C2312" s="3" t="s">
        <v>6505</v>
      </c>
      <c r="D2312" s="3" t="s">
        <v>6506</v>
      </c>
      <c r="E2312" s="3" t="s">
        <v>27</v>
      </c>
      <c r="F2312" s="3">
        <v>0</v>
      </c>
      <c r="I2312" s="4" t="str">
        <f ca="1">IFERROR(__xludf.DUMMYFUNCTION("REGEXREPLACE(F2313,""\D"", """")"),"#VALUE!")</f>
        <v>#VALUE!</v>
      </c>
    </row>
    <row r="2313" spans="1:9" ht="15.75" customHeight="1">
      <c r="A2313" s="1">
        <v>2312</v>
      </c>
      <c r="B2313" s="3">
        <v>2313</v>
      </c>
      <c r="C2313" s="3" t="s">
        <v>6507</v>
      </c>
      <c r="D2313" s="3" t="s">
        <v>6508</v>
      </c>
      <c r="E2313" s="3" t="s">
        <v>6509</v>
      </c>
      <c r="F2313" s="3" t="s">
        <v>88</v>
      </c>
      <c r="G2313" s="3">
        <v>0</v>
      </c>
      <c r="H2313" s="3" t="s">
        <v>241</v>
      </c>
      <c r="I2313" s="4" t="str">
        <f ca="1">IFERROR(__xludf.DUMMYFUNCTION("REGEXREPLACE(F2314,""\D"", """")"),"4")</f>
        <v>4</v>
      </c>
    </row>
    <row r="2314" spans="1:9" ht="15.75" customHeight="1">
      <c r="A2314" s="1">
        <v>2313</v>
      </c>
      <c r="B2314" s="3">
        <v>2314</v>
      </c>
      <c r="C2314" s="3" t="s">
        <v>6510</v>
      </c>
      <c r="D2314" s="3" t="s">
        <v>6511</v>
      </c>
      <c r="E2314" s="3" t="s">
        <v>6512</v>
      </c>
      <c r="F2314" s="3">
        <v>0</v>
      </c>
      <c r="I2314" s="4" t="str">
        <f ca="1">IFERROR(__xludf.DUMMYFUNCTION("REGEXREPLACE(F2315,""\D"", """")"),"#VALUE!")</f>
        <v>#VALUE!</v>
      </c>
    </row>
    <row r="2315" spans="1:9" ht="15.75" customHeight="1">
      <c r="A2315" s="1">
        <v>2314</v>
      </c>
      <c r="B2315" s="3">
        <v>2315</v>
      </c>
      <c r="C2315" s="3" t="s">
        <v>6513</v>
      </c>
      <c r="D2315" s="3" t="s">
        <v>6514</v>
      </c>
      <c r="E2315" s="3" t="s">
        <v>6515</v>
      </c>
      <c r="F2315" s="3">
        <v>0</v>
      </c>
      <c r="I2315" s="4" t="str">
        <f ca="1">IFERROR(__xludf.DUMMYFUNCTION("REGEXREPLACE(F2316,""\D"", """")"),"#VALUE!")</f>
        <v>#VALUE!</v>
      </c>
    </row>
    <row r="2316" spans="1:9" ht="15.75" customHeight="1">
      <c r="A2316" s="1">
        <v>2315</v>
      </c>
      <c r="B2316" s="3">
        <v>2316</v>
      </c>
      <c r="C2316" s="3" t="s">
        <v>6516</v>
      </c>
      <c r="D2316" s="3" t="s">
        <v>6517</v>
      </c>
      <c r="E2316" s="3" t="s">
        <v>6518</v>
      </c>
      <c r="F2316" s="3" t="s">
        <v>655</v>
      </c>
      <c r="G2316" s="3">
        <v>56</v>
      </c>
      <c r="H2316" s="3" t="s">
        <v>1755</v>
      </c>
      <c r="I2316" s="4" t="str">
        <f ca="1">IFERROR(__xludf.DUMMYFUNCTION("REGEXREPLACE(F2317,""\D"", """")"),"20")</f>
        <v>20</v>
      </c>
    </row>
    <row r="2317" spans="1:9" ht="15.75" customHeight="1">
      <c r="A2317" s="1">
        <v>2316</v>
      </c>
      <c r="B2317" s="3">
        <v>2317</v>
      </c>
      <c r="C2317" s="3" t="s">
        <v>6519</v>
      </c>
      <c r="D2317" s="3" t="s">
        <v>6520</v>
      </c>
      <c r="E2317" s="3" t="s">
        <v>6521</v>
      </c>
      <c r="F2317" s="3">
        <v>0</v>
      </c>
      <c r="I2317" s="4" t="str">
        <f ca="1">IFERROR(__xludf.DUMMYFUNCTION("REGEXREPLACE(F2318,""\D"", """")"),"#VALUE!")</f>
        <v>#VALUE!</v>
      </c>
    </row>
    <row r="2318" spans="1:9" ht="15.75" customHeight="1">
      <c r="A2318" s="1">
        <v>2317</v>
      </c>
      <c r="B2318" s="3">
        <v>2318</v>
      </c>
      <c r="C2318" s="3" t="s">
        <v>6522</v>
      </c>
      <c r="D2318" s="3" t="s">
        <v>6523</v>
      </c>
      <c r="E2318" s="3" t="s">
        <v>227</v>
      </c>
      <c r="F2318" s="3">
        <v>0</v>
      </c>
      <c r="I2318" s="4" t="str">
        <f ca="1">IFERROR(__xludf.DUMMYFUNCTION("REGEXREPLACE(F2319,""\D"", """")"),"#VALUE!")</f>
        <v>#VALUE!</v>
      </c>
    </row>
    <row r="2319" spans="1:9" ht="15.75" customHeight="1">
      <c r="A2319" s="1">
        <v>2318</v>
      </c>
      <c r="B2319" s="3">
        <v>2319</v>
      </c>
      <c r="C2319" s="3" t="s">
        <v>6524</v>
      </c>
      <c r="D2319" s="3" t="s">
        <v>6525</v>
      </c>
      <c r="E2319" s="3" t="s">
        <v>6526</v>
      </c>
      <c r="F2319" s="3" t="s">
        <v>765</v>
      </c>
      <c r="G2319" s="3">
        <v>0</v>
      </c>
      <c r="H2319" s="3" t="s">
        <v>12</v>
      </c>
      <c r="I2319" s="4" t="str">
        <f ca="1">IFERROR(__xludf.DUMMYFUNCTION("REGEXREPLACE(F2320,""\D"", """")"),"10")</f>
        <v>10</v>
      </c>
    </row>
    <row r="2320" spans="1:9" ht="15.75" customHeight="1">
      <c r="A2320" s="1">
        <v>2319</v>
      </c>
      <c r="B2320" s="3">
        <v>2320</v>
      </c>
      <c r="C2320" s="3" t="s">
        <v>6527</v>
      </c>
      <c r="D2320" s="3" t="s">
        <v>6528</v>
      </c>
      <c r="E2320" s="3" t="s">
        <v>6529</v>
      </c>
      <c r="F2320" s="3" t="s">
        <v>812</v>
      </c>
      <c r="G2320" s="3">
        <v>11</v>
      </c>
      <c r="H2320" s="3" t="s">
        <v>111</v>
      </c>
      <c r="I2320" s="4" t="str">
        <f ca="1">IFERROR(__xludf.DUMMYFUNCTION("REGEXREPLACE(F2321,""\D"", """")"),"11")</f>
        <v>11</v>
      </c>
    </row>
    <row r="2321" spans="1:9" ht="15.75" customHeight="1">
      <c r="A2321" s="1">
        <v>2320</v>
      </c>
      <c r="B2321" s="3">
        <v>2321</v>
      </c>
      <c r="C2321" s="3" t="s">
        <v>6530</v>
      </c>
      <c r="D2321" s="3" t="s">
        <v>6531</v>
      </c>
      <c r="E2321" s="3" t="s">
        <v>6532</v>
      </c>
      <c r="F2321" s="3">
        <v>0</v>
      </c>
      <c r="I2321" s="4" t="str">
        <f ca="1">IFERROR(__xludf.DUMMYFUNCTION("REGEXREPLACE(F2322,""\D"", """")"),"#VALUE!")</f>
        <v>#VALUE!</v>
      </c>
    </row>
    <row r="2322" spans="1:9" ht="15.75" customHeight="1">
      <c r="A2322" s="1">
        <v>2321</v>
      </c>
      <c r="B2322" s="3">
        <v>2322</v>
      </c>
      <c r="C2322" s="3" t="s">
        <v>6533</v>
      </c>
      <c r="D2322" s="3" t="s">
        <v>6534</v>
      </c>
      <c r="E2322" s="3" t="s">
        <v>27</v>
      </c>
      <c r="F2322" s="3">
        <v>0</v>
      </c>
      <c r="I2322" s="4" t="str">
        <f ca="1">IFERROR(__xludf.DUMMYFUNCTION("REGEXREPLACE(F2323,""\D"", """")"),"#VALUE!")</f>
        <v>#VALUE!</v>
      </c>
    </row>
    <row r="2323" spans="1:9" ht="15.75" customHeight="1">
      <c r="A2323" s="1">
        <v>2322</v>
      </c>
      <c r="B2323" s="3">
        <v>2323</v>
      </c>
      <c r="C2323" s="3" t="s">
        <v>6535</v>
      </c>
      <c r="D2323" s="3" t="s">
        <v>6536</v>
      </c>
      <c r="E2323" s="3" t="s">
        <v>27</v>
      </c>
      <c r="F2323" s="3">
        <v>0</v>
      </c>
      <c r="I2323" s="4" t="str">
        <f ca="1">IFERROR(__xludf.DUMMYFUNCTION("REGEXREPLACE(F2324,""\D"", """")"),"#VALUE!")</f>
        <v>#VALUE!</v>
      </c>
    </row>
    <row r="2324" spans="1:9" ht="15.75" customHeight="1">
      <c r="A2324" s="1">
        <v>2323</v>
      </c>
      <c r="B2324" s="3">
        <v>2324</v>
      </c>
      <c r="C2324" s="3" t="s">
        <v>6537</v>
      </c>
      <c r="D2324" s="3" t="s">
        <v>6538</v>
      </c>
      <c r="E2324" s="3" t="s">
        <v>27</v>
      </c>
      <c r="F2324" s="3">
        <v>0</v>
      </c>
      <c r="I2324" s="4" t="str">
        <f ca="1">IFERROR(__xludf.DUMMYFUNCTION("REGEXREPLACE(F2325,""\D"", """")"),"#VALUE!")</f>
        <v>#VALUE!</v>
      </c>
    </row>
    <row r="2325" spans="1:9" ht="15.75" customHeight="1">
      <c r="A2325" s="1">
        <v>2324</v>
      </c>
      <c r="B2325" s="3">
        <v>2325</v>
      </c>
      <c r="C2325" s="3" t="s">
        <v>6539</v>
      </c>
      <c r="D2325" s="3" t="s">
        <v>6540</v>
      </c>
      <c r="E2325" s="3" t="s">
        <v>27</v>
      </c>
      <c r="F2325" s="3">
        <v>0</v>
      </c>
      <c r="I2325" s="4" t="str">
        <f ca="1">IFERROR(__xludf.DUMMYFUNCTION("REGEXREPLACE(F2326,""\D"", """")"),"#VALUE!")</f>
        <v>#VALUE!</v>
      </c>
    </row>
    <row r="2326" spans="1:9" ht="15.75" customHeight="1">
      <c r="A2326" s="1">
        <v>2325</v>
      </c>
      <c r="B2326" s="3">
        <v>2326</v>
      </c>
      <c r="C2326" s="3" t="s">
        <v>6541</v>
      </c>
      <c r="D2326" s="3" t="s">
        <v>6542</v>
      </c>
      <c r="E2326" s="3" t="s">
        <v>27</v>
      </c>
      <c r="F2326" s="3">
        <v>0</v>
      </c>
      <c r="I2326" s="4" t="str">
        <f ca="1">IFERROR(__xludf.DUMMYFUNCTION("REGEXREPLACE(F2327,""\D"", """")"),"#VALUE!")</f>
        <v>#VALUE!</v>
      </c>
    </row>
    <row r="2327" spans="1:9" ht="15.75" customHeight="1">
      <c r="A2327" s="1">
        <v>2326</v>
      </c>
      <c r="B2327" s="3">
        <v>2327</v>
      </c>
      <c r="C2327" s="3" t="s">
        <v>6543</v>
      </c>
      <c r="D2327" s="3" t="s">
        <v>6544</v>
      </c>
      <c r="E2327" s="3" t="s">
        <v>6545</v>
      </c>
      <c r="F2327" s="3" t="s">
        <v>317</v>
      </c>
      <c r="G2327" s="3">
        <v>2</v>
      </c>
      <c r="H2327" s="3" t="s">
        <v>12</v>
      </c>
      <c r="I2327" s="4" t="str">
        <f ca="1">IFERROR(__xludf.DUMMYFUNCTION("REGEXREPLACE(F2328,""\D"", """")"),"8")</f>
        <v>8</v>
      </c>
    </row>
    <row r="2328" spans="1:9" ht="15.75" customHeight="1">
      <c r="A2328" s="1">
        <v>2327</v>
      </c>
      <c r="B2328" s="3">
        <v>2328</v>
      </c>
      <c r="C2328" s="3" t="s">
        <v>6546</v>
      </c>
      <c r="D2328" s="3" t="s">
        <v>6547</v>
      </c>
      <c r="E2328" s="3" t="s">
        <v>6548</v>
      </c>
      <c r="F2328" s="3">
        <v>0</v>
      </c>
      <c r="I2328" s="4" t="str">
        <f ca="1">IFERROR(__xludf.DUMMYFUNCTION("REGEXREPLACE(F2329,""\D"", """")"),"#VALUE!")</f>
        <v>#VALUE!</v>
      </c>
    </row>
    <row r="2329" spans="1:9" ht="15.75" customHeight="1">
      <c r="A2329" s="1">
        <v>2328</v>
      </c>
      <c r="B2329" s="3">
        <v>2329</v>
      </c>
      <c r="C2329" s="3" t="s">
        <v>6549</v>
      </c>
      <c r="D2329" s="3" t="s">
        <v>6550</v>
      </c>
      <c r="E2329" s="3" t="s">
        <v>6551</v>
      </c>
      <c r="F2329" s="3" t="s">
        <v>457</v>
      </c>
      <c r="G2329" s="3">
        <v>8</v>
      </c>
      <c r="H2329" s="3" t="s">
        <v>1071</v>
      </c>
      <c r="I2329" s="4" t="str">
        <f ca="1">IFERROR(__xludf.DUMMYFUNCTION("REGEXREPLACE(F2330,""\D"", """")"),"16")</f>
        <v>16</v>
      </c>
    </row>
    <row r="2330" spans="1:9" ht="15.75" customHeight="1">
      <c r="A2330" s="1">
        <v>2329</v>
      </c>
      <c r="B2330" s="3">
        <v>2330</v>
      </c>
      <c r="C2330" s="3" t="s">
        <v>6552</v>
      </c>
      <c r="D2330" s="3" t="s">
        <v>6553</v>
      </c>
      <c r="E2330" s="3" t="s">
        <v>6554</v>
      </c>
      <c r="F2330" s="3" t="s">
        <v>6555</v>
      </c>
      <c r="G2330" s="3">
        <v>0</v>
      </c>
      <c r="H2330" s="3" t="s">
        <v>6556</v>
      </c>
      <c r="I2330" s="4" t="str">
        <f ca="1">IFERROR(__xludf.DUMMYFUNCTION("REGEXREPLACE(F2331,""\D"", """")"),"211")</f>
        <v>211</v>
      </c>
    </row>
    <row r="2331" spans="1:9" ht="15.75" customHeight="1">
      <c r="A2331" s="1">
        <v>2330</v>
      </c>
      <c r="B2331" s="3">
        <v>2331</v>
      </c>
      <c r="C2331" s="3" t="s">
        <v>6557</v>
      </c>
      <c r="D2331" s="3" t="s">
        <v>6558</v>
      </c>
      <c r="E2331" s="3" t="s">
        <v>27</v>
      </c>
      <c r="F2331" s="3">
        <v>0</v>
      </c>
      <c r="I2331" s="4" t="str">
        <f ca="1">IFERROR(__xludf.DUMMYFUNCTION("REGEXREPLACE(F2332,""\D"", """")"),"#VALUE!")</f>
        <v>#VALUE!</v>
      </c>
    </row>
    <row r="2332" spans="1:9" ht="15.75" customHeight="1">
      <c r="A2332" s="1">
        <v>2331</v>
      </c>
      <c r="B2332" s="3">
        <v>2332</v>
      </c>
      <c r="C2332" s="3" t="s">
        <v>6559</v>
      </c>
      <c r="D2332" s="3" t="s">
        <v>6560</v>
      </c>
      <c r="E2332" s="3" t="s">
        <v>6561</v>
      </c>
      <c r="F2332" s="3" t="s">
        <v>303</v>
      </c>
      <c r="G2332" s="3">
        <v>4</v>
      </c>
      <c r="H2332" s="3" t="s">
        <v>12</v>
      </c>
      <c r="I2332" s="4" t="str">
        <f ca="1">IFERROR(__xludf.DUMMYFUNCTION("REGEXREPLACE(F2333,""\D"", """")"),"6")</f>
        <v>6</v>
      </c>
    </row>
    <row r="2333" spans="1:9" ht="15.75" customHeight="1">
      <c r="A2333" s="1">
        <v>2332</v>
      </c>
      <c r="B2333" s="3">
        <v>2333</v>
      </c>
      <c r="C2333" s="3" t="s">
        <v>6562</v>
      </c>
      <c r="D2333" s="3" t="s">
        <v>6563</v>
      </c>
      <c r="E2333" s="3" t="s">
        <v>6564</v>
      </c>
      <c r="F2333" s="3">
        <v>0</v>
      </c>
      <c r="I2333" s="4" t="str">
        <f ca="1">IFERROR(__xludf.DUMMYFUNCTION("REGEXREPLACE(F2334,""\D"", """")"),"#VALUE!")</f>
        <v>#VALUE!</v>
      </c>
    </row>
    <row r="2334" spans="1:9" ht="15.75" customHeight="1">
      <c r="A2334" s="1">
        <v>2333</v>
      </c>
      <c r="B2334" s="3">
        <v>2334</v>
      </c>
      <c r="C2334" s="3" t="s">
        <v>6565</v>
      </c>
      <c r="D2334" s="3" t="s">
        <v>6566</v>
      </c>
      <c r="E2334" s="3" t="s">
        <v>6567</v>
      </c>
      <c r="F2334" s="3" t="s">
        <v>457</v>
      </c>
      <c r="G2334" s="3">
        <v>0</v>
      </c>
      <c r="H2334" s="3" t="s">
        <v>97</v>
      </c>
      <c r="I2334" s="4" t="str">
        <f ca="1">IFERROR(__xludf.DUMMYFUNCTION("REGEXREPLACE(F2335,""\D"", """")"),"16")</f>
        <v>16</v>
      </c>
    </row>
    <row r="2335" spans="1:9" ht="15.75" customHeight="1">
      <c r="A2335" s="1">
        <v>2334</v>
      </c>
      <c r="B2335" s="3">
        <v>2335</v>
      </c>
      <c r="C2335" s="3" t="s">
        <v>6568</v>
      </c>
      <c r="D2335" s="3" t="s">
        <v>6569</v>
      </c>
      <c r="E2335" s="3" t="s">
        <v>6570</v>
      </c>
      <c r="F2335" s="3">
        <v>0</v>
      </c>
      <c r="I2335" s="4" t="str">
        <f ca="1">IFERROR(__xludf.DUMMYFUNCTION("REGEXREPLACE(F2336,""\D"", """")"),"#VALUE!")</f>
        <v>#VALUE!</v>
      </c>
    </row>
    <row r="2336" spans="1:9" ht="15.75" customHeight="1">
      <c r="A2336" s="1">
        <v>2335</v>
      </c>
      <c r="B2336" s="3">
        <v>2336</v>
      </c>
      <c r="C2336" s="3" t="s">
        <v>6571</v>
      </c>
      <c r="D2336" s="3" t="s">
        <v>6572</v>
      </c>
      <c r="E2336" s="3" t="s">
        <v>27</v>
      </c>
      <c r="F2336" s="3">
        <v>0</v>
      </c>
      <c r="I2336" s="4" t="str">
        <f ca="1">IFERROR(__xludf.DUMMYFUNCTION("REGEXREPLACE(F2337,""\D"", """")"),"#VALUE!")</f>
        <v>#VALUE!</v>
      </c>
    </row>
    <row r="2337" spans="1:9" ht="15.75" customHeight="1">
      <c r="A2337" s="1">
        <v>2336</v>
      </c>
      <c r="B2337" s="3">
        <v>2337</v>
      </c>
      <c r="C2337" s="3" t="s">
        <v>6573</v>
      </c>
      <c r="D2337" s="3" t="s">
        <v>6574</v>
      </c>
      <c r="E2337" s="3" t="s">
        <v>27</v>
      </c>
      <c r="F2337" s="3">
        <v>0</v>
      </c>
      <c r="I2337" s="4" t="str">
        <f ca="1">IFERROR(__xludf.DUMMYFUNCTION("REGEXREPLACE(F2338,""\D"", """")"),"#VALUE!")</f>
        <v>#VALUE!</v>
      </c>
    </row>
    <row r="2338" spans="1:9" ht="15.75" customHeight="1">
      <c r="A2338" s="1">
        <v>2337</v>
      </c>
      <c r="B2338" s="3">
        <v>2338</v>
      </c>
      <c r="C2338" s="3" t="s">
        <v>6575</v>
      </c>
      <c r="D2338" s="3" t="s">
        <v>6576</v>
      </c>
      <c r="E2338" s="3" t="s">
        <v>6577</v>
      </c>
      <c r="F2338" s="3" t="s">
        <v>11</v>
      </c>
      <c r="G2338" s="3">
        <v>0</v>
      </c>
      <c r="H2338" s="3" t="s">
        <v>35</v>
      </c>
      <c r="I2338" s="4" t="str">
        <f ca="1">IFERROR(__xludf.DUMMYFUNCTION("REGEXREPLACE(F2339,""\D"", """")"),"3")</f>
        <v>3</v>
      </c>
    </row>
    <row r="2339" spans="1:9" ht="15.75" customHeight="1">
      <c r="A2339" s="1">
        <v>2338</v>
      </c>
      <c r="B2339" s="3">
        <v>2339</v>
      </c>
      <c r="C2339" s="3" t="s">
        <v>6578</v>
      </c>
      <c r="D2339" s="3" t="s">
        <v>6579</v>
      </c>
      <c r="E2339" s="3" t="s">
        <v>6580</v>
      </c>
      <c r="F2339" s="3" t="s">
        <v>765</v>
      </c>
      <c r="G2339" s="3">
        <v>0</v>
      </c>
      <c r="H2339" s="3" t="s">
        <v>12</v>
      </c>
      <c r="I2339" s="4" t="str">
        <f ca="1">IFERROR(__xludf.DUMMYFUNCTION("REGEXREPLACE(F2340,""\D"", """")"),"10")</f>
        <v>10</v>
      </c>
    </row>
    <row r="2340" spans="1:9" ht="15.75" customHeight="1">
      <c r="A2340" s="1">
        <v>2339</v>
      </c>
      <c r="B2340" s="3">
        <v>2340</v>
      </c>
      <c r="C2340" s="3" t="s">
        <v>6581</v>
      </c>
      <c r="D2340" s="3" t="s">
        <v>6582</v>
      </c>
      <c r="E2340" s="3" t="s">
        <v>6583</v>
      </c>
      <c r="F2340" s="3">
        <v>0</v>
      </c>
      <c r="I2340" s="4" t="str">
        <f ca="1">IFERROR(__xludf.DUMMYFUNCTION("REGEXREPLACE(F2341,""\D"", """")"),"#VALUE!")</f>
        <v>#VALUE!</v>
      </c>
    </row>
    <row r="2341" spans="1:9" ht="15.75" customHeight="1">
      <c r="A2341" s="1">
        <v>2340</v>
      </c>
      <c r="B2341" s="3">
        <v>2341</v>
      </c>
      <c r="C2341" s="3" t="s">
        <v>6584</v>
      </c>
      <c r="D2341" s="3" t="s">
        <v>6585</v>
      </c>
      <c r="E2341" s="3" t="s">
        <v>6586</v>
      </c>
      <c r="F2341" s="3" t="s">
        <v>1238</v>
      </c>
      <c r="G2341" s="3">
        <v>19</v>
      </c>
      <c r="H2341" s="3" t="s">
        <v>6587</v>
      </c>
      <c r="I2341" s="4" t="str">
        <f ca="1">IFERROR(__xludf.DUMMYFUNCTION("REGEXREPLACE(F2342,""\D"", """")"),"98")</f>
        <v>98</v>
      </c>
    </row>
    <row r="2342" spans="1:9" ht="15.75" customHeight="1">
      <c r="A2342" s="1">
        <v>2341</v>
      </c>
      <c r="B2342" s="3">
        <v>2342</v>
      </c>
      <c r="C2342" s="3" t="s">
        <v>6588</v>
      </c>
      <c r="D2342" s="3" t="s">
        <v>6589</v>
      </c>
      <c r="E2342" s="3" t="s">
        <v>27</v>
      </c>
      <c r="F2342" s="3">
        <v>0</v>
      </c>
      <c r="I2342" s="4" t="str">
        <f ca="1">IFERROR(__xludf.DUMMYFUNCTION("REGEXREPLACE(F2343,""\D"", """")"),"#VALUE!")</f>
        <v>#VALUE!</v>
      </c>
    </row>
    <row r="2343" spans="1:9" ht="15.75" customHeight="1">
      <c r="A2343" s="1">
        <v>2342</v>
      </c>
      <c r="B2343" s="3">
        <v>2343</v>
      </c>
      <c r="C2343" s="3" t="s">
        <v>6590</v>
      </c>
      <c r="D2343" s="3" t="s">
        <v>6591</v>
      </c>
      <c r="E2343" s="3" t="s">
        <v>5576</v>
      </c>
      <c r="F2343" s="3">
        <v>0</v>
      </c>
      <c r="I2343" s="4" t="str">
        <f ca="1">IFERROR(__xludf.DUMMYFUNCTION("REGEXREPLACE(F2344,""\D"", """")"),"#VALUE!")</f>
        <v>#VALUE!</v>
      </c>
    </row>
    <row r="2344" spans="1:9" ht="15.75" customHeight="1">
      <c r="A2344" s="1">
        <v>2343</v>
      </c>
      <c r="B2344" s="3">
        <v>2344</v>
      </c>
      <c r="C2344" s="3" t="s">
        <v>6592</v>
      </c>
      <c r="D2344" s="3" t="s">
        <v>6593</v>
      </c>
      <c r="E2344" s="3" t="s">
        <v>27</v>
      </c>
      <c r="F2344" s="3">
        <v>0</v>
      </c>
      <c r="I2344" s="4" t="str">
        <f ca="1">IFERROR(__xludf.DUMMYFUNCTION("REGEXREPLACE(F2345,""\D"", """")"),"#VALUE!")</f>
        <v>#VALUE!</v>
      </c>
    </row>
    <row r="2345" spans="1:9" ht="15.75" customHeight="1">
      <c r="A2345" s="1">
        <v>2344</v>
      </c>
      <c r="B2345" s="3">
        <v>2345</v>
      </c>
      <c r="C2345" s="3" t="s">
        <v>6594</v>
      </c>
      <c r="D2345" s="3" t="s">
        <v>6595</v>
      </c>
      <c r="E2345" s="3" t="s">
        <v>27</v>
      </c>
      <c r="F2345" s="3">
        <v>0</v>
      </c>
      <c r="I2345" s="4" t="str">
        <f ca="1">IFERROR(__xludf.DUMMYFUNCTION("REGEXREPLACE(F2346,""\D"", """")"),"#VALUE!")</f>
        <v>#VALUE!</v>
      </c>
    </row>
    <row r="2346" spans="1:9" ht="15.75" customHeight="1">
      <c r="A2346" s="1">
        <v>2345</v>
      </c>
      <c r="B2346" s="3">
        <v>2346</v>
      </c>
      <c r="C2346" s="3" t="s">
        <v>6596</v>
      </c>
      <c r="D2346" s="3" t="s">
        <v>6597</v>
      </c>
      <c r="E2346" s="3" t="s">
        <v>6598</v>
      </c>
      <c r="F2346" s="3" t="s">
        <v>39</v>
      </c>
      <c r="G2346" s="3">
        <v>0</v>
      </c>
      <c r="H2346" s="3" t="s">
        <v>715</v>
      </c>
      <c r="I2346" s="4" t="str">
        <f ca="1">IFERROR(__xludf.DUMMYFUNCTION("REGEXREPLACE(F2347,""\D"", """")"),"14")</f>
        <v>14</v>
      </c>
    </row>
    <row r="2347" spans="1:9" ht="15.75" customHeight="1">
      <c r="A2347" s="1">
        <v>2346</v>
      </c>
      <c r="B2347" s="3">
        <v>2347</v>
      </c>
      <c r="C2347" s="3" t="s">
        <v>6599</v>
      </c>
      <c r="D2347" s="3" t="s">
        <v>6600</v>
      </c>
      <c r="E2347" s="3" t="s">
        <v>6601</v>
      </c>
      <c r="F2347" s="3">
        <v>0</v>
      </c>
      <c r="I2347" s="4" t="str">
        <f ca="1">IFERROR(__xludf.DUMMYFUNCTION("REGEXREPLACE(F2348,""\D"", """")"),"#VALUE!")</f>
        <v>#VALUE!</v>
      </c>
    </row>
    <row r="2348" spans="1:9" ht="15.75" customHeight="1">
      <c r="A2348" s="1">
        <v>2347</v>
      </c>
      <c r="B2348" s="3">
        <v>2348</v>
      </c>
      <c r="C2348" s="3" t="s">
        <v>6602</v>
      </c>
      <c r="D2348" s="3" t="s">
        <v>6603</v>
      </c>
      <c r="E2348" s="3" t="s">
        <v>6604</v>
      </c>
      <c r="F2348" s="3" t="s">
        <v>88</v>
      </c>
      <c r="G2348" s="3">
        <v>0</v>
      </c>
      <c r="H2348" s="3" t="s">
        <v>241</v>
      </c>
      <c r="I2348" s="4" t="str">
        <f ca="1">IFERROR(__xludf.DUMMYFUNCTION("REGEXREPLACE(F2349,""\D"", """")"),"4")</f>
        <v>4</v>
      </c>
    </row>
    <row r="2349" spans="1:9" ht="15.75" customHeight="1">
      <c r="A2349" s="1">
        <v>2348</v>
      </c>
      <c r="B2349" s="3">
        <v>2349</v>
      </c>
      <c r="C2349" s="3" t="s">
        <v>6605</v>
      </c>
      <c r="D2349" s="3" t="s">
        <v>6606</v>
      </c>
      <c r="E2349" s="3" t="s">
        <v>6607</v>
      </c>
      <c r="F2349" s="3">
        <v>0</v>
      </c>
      <c r="I2349" s="4" t="str">
        <f ca="1">IFERROR(__xludf.DUMMYFUNCTION("REGEXREPLACE(F2350,""\D"", """")"),"#VALUE!")</f>
        <v>#VALUE!</v>
      </c>
    </row>
    <row r="2350" spans="1:9" ht="15.75" customHeight="1">
      <c r="A2350" s="1">
        <v>2349</v>
      </c>
      <c r="B2350" s="3">
        <v>2350</v>
      </c>
      <c r="C2350" s="3" t="s">
        <v>6608</v>
      </c>
      <c r="D2350" s="3" t="s">
        <v>6609</v>
      </c>
      <c r="E2350" s="3" t="s">
        <v>27</v>
      </c>
      <c r="F2350" s="3">
        <v>0</v>
      </c>
      <c r="I2350" s="4" t="str">
        <f ca="1">IFERROR(__xludf.DUMMYFUNCTION("REGEXREPLACE(F2351,""\D"", """")"),"#VALUE!")</f>
        <v>#VALUE!</v>
      </c>
    </row>
    <row r="2351" spans="1:9" ht="15.75" customHeight="1">
      <c r="A2351" s="1">
        <v>2350</v>
      </c>
      <c r="B2351" s="3">
        <v>2351</v>
      </c>
      <c r="C2351" s="3" t="s">
        <v>6610</v>
      </c>
      <c r="D2351" s="3" t="s">
        <v>6611</v>
      </c>
      <c r="E2351" s="3" t="s">
        <v>6612</v>
      </c>
      <c r="F2351" s="3" t="s">
        <v>303</v>
      </c>
      <c r="G2351" s="3">
        <v>0</v>
      </c>
      <c r="H2351" s="3" t="s">
        <v>266</v>
      </c>
      <c r="I2351" s="4" t="str">
        <f ca="1">IFERROR(__xludf.DUMMYFUNCTION("REGEXREPLACE(F2352,""\D"", """")"),"6")</f>
        <v>6</v>
      </c>
    </row>
    <row r="2352" spans="1:9" ht="15.75" customHeight="1">
      <c r="A2352" s="1">
        <v>2351</v>
      </c>
      <c r="B2352" s="3">
        <v>2352</v>
      </c>
      <c r="C2352" s="3" t="s">
        <v>6613</v>
      </c>
      <c r="D2352" s="3" t="s">
        <v>6614</v>
      </c>
      <c r="E2352" s="3" t="s">
        <v>6615</v>
      </c>
      <c r="F2352" s="3" t="s">
        <v>61</v>
      </c>
      <c r="G2352" s="3">
        <v>1</v>
      </c>
      <c r="H2352" s="3" t="s">
        <v>266</v>
      </c>
      <c r="I2352" s="4" t="str">
        <f ca="1">IFERROR(__xludf.DUMMYFUNCTION("REGEXREPLACE(F2353,""\D"", """")"),"5")</f>
        <v>5</v>
      </c>
    </row>
    <row r="2353" spans="1:9" ht="15.75" customHeight="1">
      <c r="A2353" s="1">
        <v>2352</v>
      </c>
      <c r="B2353" s="3">
        <v>2353</v>
      </c>
      <c r="C2353" s="3" t="s">
        <v>6616</v>
      </c>
      <c r="D2353" s="3" t="s">
        <v>6617</v>
      </c>
      <c r="E2353" s="3" t="s">
        <v>27</v>
      </c>
      <c r="F2353" s="3">
        <v>0</v>
      </c>
      <c r="I2353" s="4" t="str">
        <f ca="1">IFERROR(__xludf.DUMMYFUNCTION("REGEXREPLACE(F2354,""\D"", """")"),"#VALUE!")</f>
        <v>#VALUE!</v>
      </c>
    </row>
    <row r="2354" spans="1:9" ht="15.75" customHeight="1">
      <c r="A2354" s="1">
        <v>2353</v>
      </c>
      <c r="B2354" s="3">
        <v>2354</v>
      </c>
      <c r="C2354" s="3" t="s">
        <v>6618</v>
      </c>
      <c r="D2354" s="3" t="s">
        <v>6619</v>
      </c>
      <c r="E2354" s="3" t="s">
        <v>27</v>
      </c>
      <c r="F2354" s="3">
        <v>0</v>
      </c>
      <c r="I2354" s="4" t="str">
        <f ca="1">IFERROR(__xludf.DUMMYFUNCTION("REGEXREPLACE(F2355,""\D"", """")"),"#VALUE!")</f>
        <v>#VALUE!</v>
      </c>
    </row>
    <row r="2355" spans="1:9" ht="15.75" customHeight="1">
      <c r="A2355" s="1">
        <v>2354</v>
      </c>
      <c r="B2355" s="3">
        <v>2355</v>
      </c>
      <c r="C2355" s="3" t="s">
        <v>6620</v>
      </c>
      <c r="D2355" s="3" t="s">
        <v>6621</v>
      </c>
      <c r="E2355" s="3" t="s">
        <v>27</v>
      </c>
      <c r="F2355" s="3">
        <v>0</v>
      </c>
      <c r="I2355" s="4" t="str">
        <f ca="1">IFERROR(__xludf.DUMMYFUNCTION("REGEXREPLACE(F2356,""\D"", """")"),"#VALUE!")</f>
        <v>#VALUE!</v>
      </c>
    </row>
    <row r="2356" spans="1:9" ht="15.75" customHeight="1">
      <c r="A2356" s="1">
        <v>2355</v>
      </c>
      <c r="B2356" s="3">
        <v>2356</v>
      </c>
      <c r="C2356" s="3" t="s">
        <v>6622</v>
      </c>
      <c r="D2356" s="3" t="s">
        <v>6623</v>
      </c>
      <c r="E2356" s="3" t="s">
        <v>27</v>
      </c>
      <c r="F2356" s="3">
        <v>0</v>
      </c>
      <c r="I2356" s="4" t="str">
        <f ca="1">IFERROR(__xludf.DUMMYFUNCTION("REGEXREPLACE(F2357,""\D"", """")"),"#VALUE!")</f>
        <v>#VALUE!</v>
      </c>
    </row>
    <row r="2357" spans="1:9" ht="15.75" customHeight="1">
      <c r="A2357" s="1">
        <v>2356</v>
      </c>
      <c r="B2357" s="3">
        <v>2357</v>
      </c>
      <c r="C2357" s="3" t="s">
        <v>6624</v>
      </c>
      <c r="D2357" s="3" t="s">
        <v>6625</v>
      </c>
      <c r="E2357" s="3" t="s">
        <v>27</v>
      </c>
      <c r="F2357" s="3">
        <v>0</v>
      </c>
      <c r="I2357" s="4" t="str">
        <f ca="1">IFERROR(__xludf.DUMMYFUNCTION("REGEXREPLACE(F2358,""\D"", """")"),"#VALUE!")</f>
        <v>#VALUE!</v>
      </c>
    </row>
    <row r="2358" spans="1:9" ht="15.75" customHeight="1">
      <c r="A2358" s="1">
        <v>2357</v>
      </c>
      <c r="B2358" s="3">
        <v>2358</v>
      </c>
      <c r="C2358" s="3" t="s">
        <v>6626</v>
      </c>
      <c r="D2358" s="3" t="s">
        <v>6627</v>
      </c>
      <c r="E2358" s="3" t="s">
        <v>6628</v>
      </c>
      <c r="F2358" s="3">
        <v>0</v>
      </c>
      <c r="I2358" s="4" t="str">
        <f ca="1">IFERROR(__xludf.DUMMYFUNCTION("REGEXREPLACE(F2359,""\D"", """")"),"#VALUE!")</f>
        <v>#VALUE!</v>
      </c>
    </row>
    <row r="2359" spans="1:9" ht="15.75" customHeight="1">
      <c r="A2359" s="1">
        <v>2358</v>
      </c>
      <c r="B2359" s="3">
        <v>2359</v>
      </c>
      <c r="C2359" s="3" t="s">
        <v>6629</v>
      </c>
      <c r="D2359" s="3" t="s">
        <v>6630</v>
      </c>
      <c r="E2359" s="3" t="s">
        <v>6631</v>
      </c>
      <c r="F2359" s="3">
        <v>0</v>
      </c>
      <c r="I2359" s="4" t="str">
        <f ca="1">IFERROR(__xludf.DUMMYFUNCTION("REGEXREPLACE(F2360,""\D"", """")"),"#VALUE!")</f>
        <v>#VALUE!</v>
      </c>
    </row>
    <row r="2360" spans="1:9" ht="15.75" customHeight="1">
      <c r="A2360" s="1">
        <v>2359</v>
      </c>
      <c r="B2360" s="3">
        <v>2360</v>
      </c>
      <c r="C2360" s="3" t="s">
        <v>6632</v>
      </c>
      <c r="D2360" s="3" t="s">
        <v>6633</v>
      </c>
      <c r="E2360" s="3" t="s">
        <v>6634</v>
      </c>
      <c r="F2360" s="3" t="s">
        <v>840</v>
      </c>
      <c r="G2360" s="3">
        <v>37</v>
      </c>
      <c r="H2360" s="3" t="s">
        <v>6635</v>
      </c>
      <c r="I2360" s="4" t="str">
        <f ca="1">IFERROR(__xludf.DUMMYFUNCTION("REGEXREPLACE(F2361,""\D"", """")"),"31")</f>
        <v>31</v>
      </c>
    </row>
    <row r="2361" spans="1:9" ht="15.75" customHeight="1">
      <c r="A2361" s="1">
        <v>2360</v>
      </c>
      <c r="B2361" s="3">
        <v>2361</v>
      </c>
      <c r="C2361" s="3" t="s">
        <v>6636</v>
      </c>
      <c r="D2361" s="3" t="s">
        <v>6637</v>
      </c>
      <c r="E2361" s="3" t="s">
        <v>6638</v>
      </c>
      <c r="F2361" s="3" t="s">
        <v>39</v>
      </c>
      <c r="G2361" s="3">
        <v>0</v>
      </c>
      <c r="H2361" s="3" t="s">
        <v>715</v>
      </c>
      <c r="I2361" s="4" t="str">
        <f ca="1">IFERROR(__xludf.DUMMYFUNCTION("REGEXREPLACE(F2362,""\D"", """")"),"14")</f>
        <v>14</v>
      </c>
    </row>
    <row r="2362" spans="1:9" ht="15.75" customHeight="1">
      <c r="A2362" s="1">
        <v>2361</v>
      </c>
      <c r="B2362" s="3">
        <v>2362</v>
      </c>
      <c r="C2362" s="3" t="s">
        <v>6639</v>
      </c>
      <c r="D2362" s="3" t="s">
        <v>6640</v>
      </c>
      <c r="E2362" s="3" t="s">
        <v>6641</v>
      </c>
      <c r="F2362" s="3" t="s">
        <v>5302</v>
      </c>
      <c r="G2362" s="3">
        <v>0</v>
      </c>
      <c r="H2362" s="3" t="s">
        <v>3377</v>
      </c>
      <c r="I2362" s="4" t="str">
        <f ca="1">IFERROR(__xludf.DUMMYFUNCTION("REGEXREPLACE(F2363,""\D"", """")"),"49")</f>
        <v>49</v>
      </c>
    </row>
    <row r="2363" spans="1:9" ht="15.75" customHeight="1">
      <c r="A2363" s="1">
        <v>2362</v>
      </c>
      <c r="B2363" s="3">
        <v>2363</v>
      </c>
      <c r="C2363" s="3" t="s">
        <v>6642</v>
      </c>
      <c r="D2363" s="3" t="s">
        <v>6643</v>
      </c>
      <c r="E2363" s="3" t="s">
        <v>27</v>
      </c>
      <c r="F2363" s="3">
        <v>0</v>
      </c>
      <c r="I2363" s="4" t="str">
        <f ca="1">IFERROR(__xludf.DUMMYFUNCTION("REGEXREPLACE(F2364,""\D"", """")"),"#VALUE!")</f>
        <v>#VALUE!</v>
      </c>
    </row>
    <row r="2364" spans="1:9" ht="15.75" customHeight="1">
      <c r="A2364" s="1">
        <v>2363</v>
      </c>
      <c r="B2364" s="3">
        <v>2364</v>
      </c>
      <c r="C2364" s="3" t="s">
        <v>6644</v>
      </c>
      <c r="D2364" s="3" t="s">
        <v>6645</v>
      </c>
      <c r="E2364" s="3" t="s">
        <v>727</v>
      </c>
      <c r="F2364" s="3">
        <v>0</v>
      </c>
      <c r="I2364" s="4" t="str">
        <f ca="1">IFERROR(__xludf.DUMMYFUNCTION("REGEXREPLACE(F2365,""\D"", """")"),"#VALUE!")</f>
        <v>#VALUE!</v>
      </c>
    </row>
    <row r="2365" spans="1:9" ht="15.75" customHeight="1">
      <c r="A2365" s="1">
        <v>2364</v>
      </c>
      <c r="B2365" s="3">
        <v>2365</v>
      </c>
      <c r="C2365" s="3" t="s">
        <v>6646</v>
      </c>
      <c r="D2365" s="3" t="s">
        <v>6647</v>
      </c>
      <c r="E2365" s="3" t="s">
        <v>6648</v>
      </c>
      <c r="F2365" s="3">
        <v>0</v>
      </c>
      <c r="I2365" s="4" t="str">
        <f ca="1">IFERROR(__xludf.DUMMYFUNCTION("REGEXREPLACE(F2366,""\D"", """")"),"#VALUE!")</f>
        <v>#VALUE!</v>
      </c>
    </row>
    <row r="2366" spans="1:9" ht="15.75" customHeight="1">
      <c r="A2366" s="1">
        <v>2365</v>
      </c>
      <c r="B2366" s="3">
        <v>2366</v>
      </c>
      <c r="C2366" s="3" t="s">
        <v>6649</v>
      </c>
      <c r="D2366" s="3" t="s">
        <v>6650</v>
      </c>
      <c r="E2366" s="3" t="s">
        <v>27</v>
      </c>
      <c r="F2366" s="3">
        <v>0</v>
      </c>
      <c r="I2366" s="4" t="str">
        <f ca="1">IFERROR(__xludf.DUMMYFUNCTION("REGEXREPLACE(F2367,""\D"", """")"),"#VALUE!")</f>
        <v>#VALUE!</v>
      </c>
    </row>
    <row r="2367" spans="1:9" ht="15.75" customHeight="1">
      <c r="A2367" s="1">
        <v>2366</v>
      </c>
      <c r="B2367" s="3">
        <v>2367</v>
      </c>
      <c r="C2367" s="3" t="s">
        <v>6651</v>
      </c>
      <c r="D2367" s="3" t="s">
        <v>6652</v>
      </c>
      <c r="E2367" s="3" t="s">
        <v>6653</v>
      </c>
      <c r="F2367" s="3">
        <v>0</v>
      </c>
      <c r="I2367" s="4" t="str">
        <f ca="1">IFERROR(__xludf.DUMMYFUNCTION("REGEXREPLACE(F2368,""\D"", """")"),"#VALUE!")</f>
        <v>#VALUE!</v>
      </c>
    </row>
    <row r="2368" spans="1:9" ht="15.75" customHeight="1">
      <c r="A2368" s="1">
        <v>2367</v>
      </c>
      <c r="B2368" s="3">
        <v>2368</v>
      </c>
      <c r="C2368" s="3" t="s">
        <v>6654</v>
      </c>
      <c r="D2368" s="3" t="s">
        <v>6655</v>
      </c>
      <c r="E2368" s="3" t="s">
        <v>27</v>
      </c>
      <c r="F2368" s="3">
        <v>0</v>
      </c>
      <c r="I2368" s="4" t="str">
        <f ca="1">IFERROR(__xludf.DUMMYFUNCTION("REGEXREPLACE(F2369,""\D"", """")"),"#VALUE!")</f>
        <v>#VALUE!</v>
      </c>
    </row>
    <row r="2369" spans="1:9" ht="15.75" customHeight="1">
      <c r="A2369" s="1">
        <v>2368</v>
      </c>
      <c r="B2369" s="3">
        <v>2369</v>
      </c>
      <c r="C2369" s="3" t="s">
        <v>6656</v>
      </c>
      <c r="D2369" s="3" t="s">
        <v>6657</v>
      </c>
      <c r="E2369" s="3" t="s">
        <v>6658</v>
      </c>
      <c r="F2369" s="3">
        <v>0</v>
      </c>
      <c r="I2369" s="4" t="str">
        <f ca="1">IFERROR(__xludf.DUMMYFUNCTION("REGEXREPLACE(F2370,""\D"", """")"),"#VALUE!")</f>
        <v>#VALUE!</v>
      </c>
    </row>
    <row r="2370" spans="1:9" ht="15.75" customHeight="1">
      <c r="A2370" s="1">
        <v>2369</v>
      </c>
      <c r="B2370" s="3">
        <v>2370</v>
      </c>
      <c r="C2370" s="3" t="s">
        <v>6659</v>
      </c>
      <c r="D2370" s="3" t="s">
        <v>6660</v>
      </c>
      <c r="E2370" s="3" t="s">
        <v>6661</v>
      </c>
      <c r="F2370" s="3" t="s">
        <v>339</v>
      </c>
      <c r="G2370" s="3">
        <v>3</v>
      </c>
      <c r="H2370" s="3" t="s">
        <v>40</v>
      </c>
      <c r="I2370" s="4" t="str">
        <f ca="1">IFERROR(__xludf.DUMMYFUNCTION("REGEXREPLACE(F2371,""\D"", """")"),"15")</f>
        <v>15</v>
      </c>
    </row>
    <row r="2371" spans="1:9" ht="15.75" customHeight="1">
      <c r="A2371" s="1">
        <v>2370</v>
      </c>
      <c r="B2371" s="3">
        <v>2371</v>
      </c>
      <c r="C2371" s="3" t="s">
        <v>6662</v>
      </c>
      <c r="D2371" s="3" t="s">
        <v>6663</v>
      </c>
      <c r="E2371" s="3" t="s">
        <v>6664</v>
      </c>
      <c r="F2371" s="3" t="s">
        <v>765</v>
      </c>
      <c r="G2371" s="3">
        <v>0</v>
      </c>
      <c r="H2371" s="3" t="s">
        <v>12</v>
      </c>
      <c r="I2371" s="4" t="str">
        <f ca="1">IFERROR(__xludf.DUMMYFUNCTION("REGEXREPLACE(F2372,""\D"", """")"),"10")</f>
        <v>10</v>
      </c>
    </row>
    <row r="2372" spans="1:9" ht="15.75" customHeight="1">
      <c r="A2372" s="1">
        <v>2371</v>
      </c>
      <c r="B2372" s="3">
        <v>2372</v>
      </c>
      <c r="C2372" s="3" t="s">
        <v>6665</v>
      </c>
      <c r="D2372" s="3" t="s">
        <v>6666</v>
      </c>
      <c r="E2372" s="3" t="s">
        <v>27</v>
      </c>
      <c r="F2372" s="3">
        <v>0</v>
      </c>
      <c r="I2372" s="4" t="str">
        <f ca="1">IFERROR(__xludf.DUMMYFUNCTION("REGEXREPLACE(F2373,""\D"", """")"),"#VALUE!")</f>
        <v>#VALUE!</v>
      </c>
    </row>
    <row r="2373" spans="1:9" ht="15.75" customHeight="1">
      <c r="A2373" s="1">
        <v>2372</v>
      </c>
      <c r="B2373" s="3">
        <v>2373</v>
      </c>
      <c r="C2373" s="3" t="s">
        <v>6667</v>
      </c>
      <c r="D2373" s="3" t="s">
        <v>6668</v>
      </c>
      <c r="E2373" s="3" t="s">
        <v>27</v>
      </c>
      <c r="F2373" s="3">
        <v>0</v>
      </c>
      <c r="I2373" s="4" t="str">
        <f ca="1">IFERROR(__xludf.DUMMYFUNCTION("REGEXREPLACE(F2374,""\D"", """")"),"#VALUE!")</f>
        <v>#VALUE!</v>
      </c>
    </row>
    <row r="2374" spans="1:9" ht="15.75" customHeight="1">
      <c r="A2374" s="1">
        <v>2373</v>
      </c>
      <c r="B2374" s="3">
        <v>2374</v>
      </c>
      <c r="C2374" s="3" t="s">
        <v>6669</v>
      </c>
      <c r="D2374" s="3" t="s">
        <v>6670</v>
      </c>
      <c r="E2374" s="3" t="s">
        <v>27</v>
      </c>
      <c r="F2374" s="3">
        <v>0</v>
      </c>
      <c r="I2374" s="4" t="str">
        <f ca="1">IFERROR(__xludf.DUMMYFUNCTION("REGEXREPLACE(F2375,""\D"", """")"),"#VALUE!")</f>
        <v>#VALUE!</v>
      </c>
    </row>
    <row r="2375" spans="1:9" ht="15.75" customHeight="1">
      <c r="A2375" s="1">
        <v>2374</v>
      </c>
      <c r="B2375" s="3">
        <v>2375</v>
      </c>
      <c r="C2375" s="3" t="s">
        <v>6671</v>
      </c>
      <c r="D2375" s="3" t="s">
        <v>6672</v>
      </c>
      <c r="E2375" s="3" t="s">
        <v>6673</v>
      </c>
      <c r="F2375" s="3">
        <v>0</v>
      </c>
      <c r="I2375" s="4" t="str">
        <f ca="1">IFERROR(__xludf.DUMMYFUNCTION("REGEXREPLACE(F2376,""\D"", """")"),"#VALUE!")</f>
        <v>#VALUE!</v>
      </c>
    </row>
    <row r="2376" spans="1:9" ht="15.75" customHeight="1">
      <c r="A2376" s="1">
        <v>2375</v>
      </c>
      <c r="B2376" s="3">
        <v>2376</v>
      </c>
      <c r="C2376" s="3" t="s">
        <v>6674</v>
      </c>
      <c r="D2376" s="3" t="s">
        <v>6675</v>
      </c>
      <c r="E2376" s="3" t="s">
        <v>27</v>
      </c>
      <c r="F2376" s="3">
        <v>0</v>
      </c>
      <c r="I2376" s="4" t="str">
        <f ca="1">IFERROR(__xludf.DUMMYFUNCTION("REGEXREPLACE(F2377,""\D"", """")"),"#VALUE!")</f>
        <v>#VALUE!</v>
      </c>
    </row>
    <row r="2377" spans="1:9" ht="15.75" customHeight="1">
      <c r="A2377" s="1">
        <v>2376</v>
      </c>
      <c r="B2377" s="3">
        <v>2377</v>
      </c>
      <c r="C2377" s="3" t="s">
        <v>6676</v>
      </c>
      <c r="D2377" s="3" t="s">
        <v>6677</v>
      </c>
      <c r="E2377" s="3" t="s">
        <v>27</v>
      </c>
      <c r="F2377" s="3">
        <v>0</v>
      </c>
      <c r="I2377" s="4" t="str">
        <f ca="1">IFERROR(__xludf.DUMMYFUNCTION("REGEXREPLACE(F2378,""\D"", """")"),"#VALUE!")</f>
        <v>#VALUE!</v>
      </c>
    </row>
    <row r="2378" spans="1:9" ht="15.75" customHeight="1">
      <c r="A2378" s="1">
        <v>2377</v>
      </c>
      <c r="B2378" s="3">
        <v>2378</v>
      </c>
      <c r="C2378" s="3" t="s">
        <v>6678</v>
      </c>
      <c r="D2378" s="3" t="s">
        <v>6679</v>
      </c>
      <c r="E2378" s="3" t="s">
        <v>6680</v>
      </c>
      <c r="F2378" s="3">
        <v>0</v>
      </c>
      <c r="I2378" s="4" t="str">
        <f ca="1">IFERROR(__xludf.DUMMYFUNCTION("REGEXREPLACE(F2379,""\D"", """")"),"#VALUE!")</f>
        <v>#VALUE!</v>
      </c>
    </row>
    <row r="2379" spans="1:9" ht="15.75" customHeight="1">
      <c r="A2379" s="1">
        <v>2378</v>
      </c>
      <c r="B2379" s="3">
        <v>2379</v>
      </c>
      <c r="C2379" s="3" t="s">
        <v>6681</v>
      </c>
      <c r="D2379" s="3" t="s">
        <v>6682</v>
      </c>
      <c r="E2379" s="3" t="s">
        <v>6683</v>
      </c>
      <c r="F2379" s="3">
        <v>0</v>
      </c>
      <c r="I2379" s="4" t="str">
        <f ca="1">IFERROR(__xludf.DUMMYFUNCTION("REGEXREPLACE(F2380,""\D"", """")"),"#VALUE!")</f>
        <v>#VALUE!</v>
      </c>
    </row>
    <row r="2380" spans="1:9" ht="15.75" customHeight="1">
      <c r="A2380" s="1">
        <v>2379</v>
      </c>
      <c r="B2380" s="3">
        <v>2380</v>
      </c>
      <c r="C2380" s="3" t="s">
        <v>6684</v>
      </c>
      <c r="D2380" s="3" t="s">
        <v>6685</v>
      </c>
      <c r="E2380" s="3" t="s">
        <v>6686</v>
      </c>
      <c r="F2380" s="3" t="s">
        <v>364</v>
      </c>
      <c r="G2380" s="3">
        <v>0</v>
      </c>
      <c r="H2380" s="3" t="s">
        <v>651</v>
      </c>
      <c r="I2380" s="4" t="str">
        <f ca="1">IFERROR(__xludf.DUMMYFUNCTION("REGEXREPLACE(F2381,""\D"", """")"),"13")</f>
        <v>13</v>
      </c>
    </row>
    <row r="2381" spans="1:9" ht="15.75" customHeight="1">
      <c r="A2381" s="1">
        <v>2380</v>
      </c>
      <c r="B2381" s="3">
        <v>2381</v>
      </c>
      <c r="C2381" s="3" t="s">
        <v>6687</v>
      </c>
      <c r="D2381" s="3" t="s">
        <v>6688</v>
      </c>
      <c r="E2381" s="3" t="s">
        <v>27</v>
      </c>
      <c r="F2381" s="3">
        <v>0</v>
      </c>
      <c r="I2381" s="4" t="str">
        <f ca="1">IFERROR(__xludf.DUMMYFUNCTION("REGEXREPLACE(F2382,""\D"", """")"),"#VALUE!")</f>
        <v>#VALUE!</v>
      </c>
    </row>
    <row r="2382" spans="1:9" ht="15.75" customHeight="1">
      <c r="A2382" s="1">
        <v>2381</v>
      </c>
      <c r="B2382" s="3">
        <v>2382</v>
      </c>
      <c r="C2382" s="3" t="s">
        <v>6689</v>
      </c>
      <c r="D2382" s="3" t="s">
        <v>6690</v>
      </c>
      <c r="E2382" s="3" t="s">
        <v>27</v>
      </c>
      <c r="F2382" s="3">
        <v>0</v>
      </c>
      <c r="I2382" s="4" t="str">
        <f ca="1">IFERROR(__xludf.DUMMYFUNCTION("REGEXREPLACE(F2383,""\D"", """")"),"#VALUE!")</f>
        <v>#VALUE!</v>
      </c>
    </row>
    <row r="2383" spans="1:9" ht="15.75" customHeight="1">
      <c r="A2383" s="1">
        <v>2382</v>
      </c>
      <c r="B2383" s="3">
        <v>2383</v>
      </c>
      <c r="C2383" s="3" t="s">
        <v>6691</v>
      </c>
      <c r="D2383" s="3" t="s">
        <v>6692</v>
      </c>
      <c r="E2383" s="3" t="s">
        <v>6693</v>
      </c>
      <c r="F2383" s="3" t="s">
        <v>11</v>
      </c>
      <c r="G2383" s="3">
        <v>9</v>
      </c>
      <c r="H2383" s="3" t="s">
        <v>248</v>
      </c>
      <c r="I2383" s="4" t="str">
        <f ca="1">IFERROR(__xludf.DUMMYFUNCTION("REGEXREPLACE(F2384,""\D"", """")"),"3")</f>
        <v>3</v>
      </c>
    </row>
    <row r="2384" spans="1:9" ht="15.75" customHeight="1">
      <c r="A2384" s="1">
        <v>2383</v>
      </c>
      <c r="B2384" s="3">
        <v>2384</v>
      </c>
      <c r="C2384" s="3" t="s">
        <v>6694</v>
      </c>
      <c r="D2384" s="3" t="s">
        <v>6695</v>
      </c>
      <c r="E2384" s="3" t="s">
        <v>6696</v>
      </c>
      <c r="F2384" s="3" t="s">
        <v>765</v>
      </c>
      <c r="G2384" s="3">
        <v>0</v>
      </c>
      <c r="H2384" s="3" t="s">
        <v>12</v>
      </c>
      <c r="I2384" s="4" t="str">
        <f ca="1">IFERROR(__xludf.DUMMYFUNCTION("REGEXREPLACE(F2385,""\D"", """")"),"10")</f>
        <v>10</v>
      </c>
    </row>
    <row r="2385" spans="1:9" ht="15.75" customHeight="1">
      <c r="A2385" s="1">
        <v>2384</v>
      </c>
      <c r="B2385" s="3">
        <v>2385</v>
      </c>
      <c r="C2385" s="3" t="s">
        <v>6697</v>
      </c>
      <c r="D2385" s="3" t="s">
        <v>6698</v>
      </c>
      <c r="E2385" s="3" t="s">
        <v>6699</v>
      </c>
      <c r="F2385" s="3" t="s">
        <v>339</v>
      </c>
      <c r="G2385" s="3">
        <v>49</v>
      </c>
      <c r="H2385" s="3" t="s">
        <v>950</v>
      </c>
      <c r="I2385" s="4" t="str">
        <f ca="1">IFERROR(__xludf.DUMMYFUNCTION("REGEXREPLACE(F2386,""\D"", """")"),"15")</f>
        <v>15</v>
      </c>
    </row>
    <row r="2386" spans="1:9" ht="15.75" customHeight="1">
      <c r="A2386" s="1">
        <v>2385</v>
      </c>
      <c r="B2386" s="3">
        <v>2386</v>
      </c>
      <c r="C2386" s="3" t="s">
        <v>6700</v>
      </c>
      <c r="D2386" s="3" t="s">
        <v>6701</v>
      </c>
      <c r="E2386" s="3" t="s">
        <v>6702</v>
      </c>
      <c r="F2386" s="3">
        <v>0</v>
      </c>
      <c r="I2386" s="4" t="str">
        <f ca="1">IFERROR(__xludf.DUMMYFUNCTION("REGEXREPLACE(F2387,""\D"", """")"),"#VALUE!")</f>
        <v>#VALUE!</v>
      </c>
    </row>
    <row r="2387" spans="1:9" ht="15.75" customHeight="1">
      <c r="A2387" s="1">
        <v>2386</v>
      </c>
      <c r="B2387" s="3">
        <v>2387</v>
      </c>
      <c r="C2387" s="3" t="s">
        <v>6703</v>
      </c>
      <c r="D2387" s="3" t="s">
        <v>6704</v>
      </c>
      <c r="E2387" s="3" t="s">
        <v>6705</v>
      </c>
      <c r="F2387" s="3" t="s">
        <v>11</v>
      </c>
      <c r="G2387" s="3">
        <v>8</v>
      </c>
      <c r="H2387" s="3" t="s">
        <v>57</v>
      </c>
      <c r="I2387" s="4" t="str">
        <f ca="1">IFERROR(__xludf.DUMMYFUNCTION("REGEXREPLACE(F2388,""\D"", """")"),"3")</f>
        <v>3</v>
      </c>
    </row>
    <row r="2388" spans="1:9" ht="15.75" customHeight="1">
      <c r="A2388" s="1">
        <v>2387</v>
      </c>
      <c r="B2388" s="3">
        <v>2388</v>
      </c>
      <c r="C2388" s="3" t="s">
        <v>6706</v>
      </c>
      <c r="D2388" s="3" t="s">
        <v>6707</v>
      </c>
      <c r="E2388" s="3" t="s">
        <v>27</v>
      </c>
      <c r="F2388" s="3">
        <v>0</v>
      </c>
      <c r="I2388" s="4" t="str">
        <f ca="1">IFERROR(__xludf.DUMMYFUNCTION("REGEXREPLACE(F2389,""\D"", """")"),"#VALUE!")</f>
        <v>#VALUE!</v>
      </c>
    </row>
    <row r="2389" spans="1:9" ht="15.75" customHeight="1">
      <c r="A2389" s="1">
        <v>2388</v>
      </c>
      <c r="B2389" s="3">
        <v>2389</v>
      </c>
      <c r="C2389" s="3" t="s">
        <v>6708</v>
      </c>
      <c r="D2389" s="3" t="s">
        <v>6709</v>
      </c>
      <c r="E2389" s="3" t="s">
        <v>6710</v>
      </c>
      <c r="F2389" s="3" t="s">
        <v>19</v>
      </c>
      <c r="G2389" s="3">
        <v>0</v>
      </c>
      <c r="H2389" s="3" t="s">
        <v>89</v>
      </c>
      <c r="I2389" s="4" t="str">
        <f ca="1">IFERROR(__xludf.DUMMYFUNCTION("REGEXREPLACE(F2390,""\D"", """")"),"7")</f>
        <v>7</v>
      </c>
    </row>
    <row r="2390" spans="1:9" ht="15.75" customHeight="1">
      <c r="A2390" s="1">
        <v>2389</v>
      </c>
      <c r="B2390" s="3">
        <v>2390</v>
      </c>
      <c r="C2390" s="3" t="s">
        <v>6711</v>
      </c>
      <c r="D2390" s="3" t="s">
        <v>6712</v>
      </c>
      <c r="E2390" s="3" t="s">
        <v>6713</v>
      </c>
      <c r="F2390" s="3">
        <v>0</v>
      </c>
      <c r="I2390" s="4" t="str">
        <f ca="1">IFERROR(__xludf.DUMMYFUNCTION("REGEXREPLACE(F2391,""\D"", """")"),"#VALUE!")</f>
        <v>#VALUE!</v>
      </c>
    </row>
    <row r="2391" spans="1:9" ht="15.75" customHeight="1">
      <c r="A2391" s="1">
        <v>2390</v>
      </c>
      <c r="B2391" s="3">
        <v>2391</v>
      </c>
      <c r="C2391" s="3" t="s">
        <v>6714</v>
      </c>
      <c r="D2391" s="3" t="s">
        <v>6715</v>
      </c>
      <c r="E2391" s="3" t="s">
        <v>27</v>
      </c>
      <c r="F2391" s="3">
        <v>0</v>
      </c>
      <c r="I2391" s="4" t="str">
        <f ca="1">IFERROR(__xludf.DUMMYFUNCTION("REGEXREPLACE(F2392,""\D"", """")"),"#VALUE!")</f>
        <v>#VALUE!</v>
      </c>
    </row>
    <row r="2392" spans="1:9" ht="15.75" customHeight="1">
      <c r="A2392" s="1">
        <v>2391</v>
      </c>
      <c r="B2392" s="3">
        <v>2392</v>
      </c>
      <c r="C2392" s="3" t="s">
        <v>6716</v>
      </c>
      <c r="D2392" s="3" t="s">
        <v>6717</v>
      </c>
      <c r="E2392" s="3" t="s">
        <v>27</v>
      </c>
      <c r="F2392" s="3">
        <v>0</v>
      </c>
      <c r="I2392" s="4" t="str">
        <f ca="1">IFERROR(__xludf.DUMMYFUNCTION("REGEXREPLACE(F2393,""\D"", """")"),"#VALUE!")</f>
        <v>#VALUE!</v>
      </c>
    </row>
    <row r="2393" spans="1:9" ht="15.75" customHeight="1">
      <c r="A2393" s="1">
        <v>2392</v>
      </c>
      <c r="B2393" s="3">
        <v>2393</v>
      </c>
      <c r="C2393" s="3" t="s">
        <v>6718</v>
      </c>
      <c r="D2393" s="3" t="s">
        <v>6719</v>
      </c>
      <c r="E2393" s="3" t="s">
        <v>6720</v>
      </c>
      <c r="F2393" s="3">
        <v>0</v>
      </c>
      <c r="I2393" s="4" t="str">
        <f ca="1">IFERROR(__xludf.DUMMYFUNCTION("REGEXREPLACE(F2394,""\D"", """")"),"#VALUE!")</f>
        <v>#VALUE!</v>
      </c>
    </row>
    <row r="2394" spans="1:9" ht="15.75" customHeight="1">
      <c r="A2394" s="1">
        <v>2393</v>
      </c>
      <c r="B2394" s="3">
        <v>2394</v>
      </c>
      <c r="C2394" s="3" t="s">
        <v>6721</v>
      </c>
      <c r="D2394" s="3" t="s">
        <v>6722</v>
      </c>
      <c r="E2394" s="3" t="s">
        <v>6723</v>
      </c>
      <c r="F2394" s="3" t="s">
        <v>96</v>
      </c>
      <c r="G2394" s="3">
        <v>0</v>
      </c>
      <c r="H2394" s="3" t="s">
        <v>72</v>
      </c>
      <c r="I2394" s="4" t="str">
        <f ca="1">IFERROR(__xludf.DUMMYFUNCTION("REGEXREPLACE(F2395,""\D"", """")"),"9")</f>
        <v>9</v>
      </c>
    </row>
    <row r="2395" spans="1:9" ht="15.75" customHeight="1">
      <c r="A2395" s="1">
        <v>2394</v>
      </c>
      <c r="B2395" s="3">
        <v>2395</v>
      </c>
      <c r="C2395" s="3" t="s">
        <v>6724</v>
      </c>
      <c r="D2395" s="3" t="s">
        <v>6725</v>
      </c>
      <c r="E2395" s="3" t="s">
        <v>27</v>
      </c>
      <c r="F2395" s="3">
        <v>0</v>
      </c>
      <c r="I2395" s="4" t="str">
        <f ca="1">IFERROR(__xludf.DUMMYFUNCTION("REGEXREPLACE(F2396,""\D"", """")"),"#VALUE!")</f>
        <v>#VALUE!</v>
      </c>
    </row>
    <row r="2396" spans="1:9" ht="15.75" customHeight="1">
      <c r="A2396" s="1">
        <v>2395</v>
      </c>
      <c r="B2396" s="3">
        <v>2396</v>
      </c>
      <c r="C2396" s="3" t="s">
        <v>6726</v>
      </c>
      <c r="D2396" s="3" t="s">
        <v>6727</v>
      </c>
      <c r="E2396" s="3" t="s">
        <v>6728</v>
      </c>
      <c r="F2396" s="3" t="s">
        <v>44</v>
      </c>
      <c r="G2396" s="3">
        <v>49</v>
      </c>
      <c r="H2396" s="3" t="s">
        <v>4330</v>
      </c>
      <c r="I2396" s="4" t="str">
        <f ca="1">IFERROR(__xludf.DUMMYFUNCTION("REGEXREPLACE(F2397,""\D"", """")"),"12")</f>
        <v>12</v>
      </c>
    </row>
    <row r="2397" spans="1:9" ht="15.75" customHeight="1">
      <c r="A2397" s="1">
        <v>2396</v>
      </c>
      <c r="B2397" s="3">
        <v>2397</v>
      </c>
      <c r="C2397" s="3" t="s">
        <v>6729</v>
      </c>
      <c r="D2397" s="3" t="s">
        <v>6730</v>
      </c>
      <c r="E2397" s="3" t="s">
        <v>27</v>
      </c>
      <c r="F2397" s="3">
        <v>0</v>
      </c>
      <c r="I2397" s="4" t="str">
        <f ca="1">IFERROR(__xludf.DUMMYFUNCTION("REGEXREPLACE(F2398,""\D"", """")"),"#VALUE!")</f>
        <v>#VALUE!</v>
      </c>
    </row>
    <row r="2398" spans="1:9" ht="15.75" customHeight="1">
      <c r="A2398" s="1">
        <v>2397</v>
      </c>
      <c r="B2398" s="3">
        <v>2398</v>
      </c>
      <c r="C2398" s="3" t="s">
        <v>6731</v>
      </c>
      <c r="D2398" s="3" t="s">
        <v>6732</v>
      </c>
      <c r="E2398" s="3" t="s">
        <v>27</v>
      </c>
      <c r="F2398" s="3">
        <v>0</v>
      </c>
      <c r="I2398" s="4" t="str">
        <f ca="1">IFERROR(__xludf.DUMMYFUNCTION("REGEXREPLACE(F2399,""\D"", """")"),"#VALUE!")</f>
        <v>#VALUE!</v>
      </c>
    </row>
    <row r="2399" spans="1:9" ht="15.75" customHeight="1">
      <c r="A2399" s="1">
        <v>2398</v>
      </c>
      <c r="B2399" s="3">
        <v>2399</v>
      </c>
      <c r="C2399" s="3" t="s">
        <v>6733</v>
      </c>
      <c r="D2399" s="3" t="s">
        <v>6734</v>
      </c>
      <c r="E2399" s="3" t="s">
        <v>6735</v>
      </c>
      <c r="F2399" s="3">
        <v>0</v>
      </c>
      <c r="I2399" s="4" t="str">
        <f ca="1">IFERROR(__xludf.DUMMYFUNCTION("REGEXREPLACE(F2400,""\D"", """")"),"#VALUE!")</f>
        <v>#VALUE!</v>
      </c>
    </row>
    <row r="2400" spans="1:9" ht="15.75" customHeight="1">
      <c r="A2400" s="1">
        <v>2399</v>
      </c>
      <c r="B2400" s="3">
        <v>2400</v>
      </c>
      <c r="C2400" s="3" t="s">
        <v>6736</v>
      </c>
      <c r="D2400" s="3" t="s">
        <v>6737</v>
      </c>
      <c r="E2400" s="3" t="s">
        <v>6738</v>
      </c>
      <c r="F2400" s="3">
        <v>0</v>
      </c>
      <c r="I2400" s="4" t="str">
        <f ca="1">IFERROR(__xludf.DUMMYFUNCTION("REGEXREPLACE(F2401,""\D"", """")"),"#VALUE!")</f>
        <v>#VALUE!</v>
      </c>
    </row>
    <row r="2401" spans="1:9" ht="15.75" customHeight="1">
      <c r="A2401" s="1">
        <v>2400</v>
      </c>
      <c r="B2401" s="3">
        <v>2401</v>
      </c>
      <c r="C2401" s="3" t="s">
        <v>6739</v>
      </c>
      <c r="D2401" s="3" t="s">
        <v>6740</v>
      </c>
      <c r="E2401" s="3" t="s">
        <v>6741</v>
      </c>
      <c r="F2401" s="3" t="s">
        <v>504</v>
      </c>
      <c r="G2401" s="3">
        <v>0</v>
      </c>
      <c r="H2401" s="3" t="s">
        <v>1183</v>
      </c>
      <c r="I2401" s="4" t="str">
        <f ca="1">IFERROR(__xludf.DUMMYFUNCTION("REGEXREPLACE(F2402,""\D"", """")"),"27")</f>
        <v>27</v>
      </c>
    </row>
    <row r="2402" spans="1:9" ht="15.75" customHeight="1">
      <c r="A2402" s="1">
        <v>2401</v>
      </c>
      <c r="B2402" s="3">
        <v>2402</v>
      </c>
      <c r="C2402" s="3" t="s">
        <v>6742</v>
      </c>
      <c r="D2402" s="3" t="s">
        <v>6743</v>
      </c>
      <c r="E2402" s="3" t="s">
        <v>6744</v>
      </c>
      <c r="F2402" s="3">
        <v>0</v>
      </c>
      <c r="I2402" s="4" t="str">
        <f ca="1">IFERROR(__xludf.DUMMYFUNCTION("REGEXREPLACE(F2403,""\D"", """")"),"#VALUE!")</f>
        <v>#VALUE!</v>
      </c>
    </row>
    <row r="2403" spans="1:9" ht="15.75" customHeight="1">
      <c r="A2403" s="1">
        <v>2402</v>
      </c>
      <c r="B2403" s="3">
        <v>2403</v>
      </c>
      <c r="C2403" s="3" t="s">
        <v>6745</v>
      </c>
      <c r="D2403" s="3" t="s">
        <v>6746</v>
      </c>
      <c r="E2403" s="3" t="s">
        <v>6747</v>
      </c>
      <c r="F2403" s="3">
        <v>0</v>
      </c>
      <c r="I2403" s="4" t="str">
        <f ca="1">IFERROR(__xludf.DUMMYFUNCTION("REGEXREPLACE(F2404,""\D"", """")"),"#VALUE!")</f>
        <v>#VALUE!</v>
      </c>
    </row>
    <row r="2404" spans="1:9" ht="15.75" customHeight="1">
      <c r="A2404" s="1">
        <v>2403</v>
      </c>
      <c r="B2404" s="3">
        <v>2404</v>
      </c>
      <c r="C2404" s="3" t="s">
        <v>6748</v>
      </c>
      <c r="D2404" s="3" t="s">
        <v>6749</v>
      </c>
      <c r="E2404" s="3" t="s">
        <v>6750</v>
      </c>
      <c r="F2404" s="3">
        <v>0</v>
      </c>
      <c r="I2404" s="4" t="str">
        <f ca="1">IFERROR(__xludf.DUMMYFUNCTION("REGEXREPLACE(F2405,""\D"", """")"),"#VALUE!")</f>
        <v>#VALUE!</v>
      </c>
    </row>
    <row r="2405" spans="1:9" ht="15.75" customHeight="1">
      <c r="A2405" s="1">
        <v>2404</v>
      </c>
      <c r="B2405" s="3">
        <v>2405</v>
      </c>
      <c r="C2405" s="3" t="s">
        <v>6751</v>
      </c>
      <c r="D2405" s="3" t="s">
        <v>6752</v>
      </c>
      <c r="E2405" s="3" t="s">
        <v>6753</v>
      </c>
      <c r="F2405" s="3" t="s">
        <v>317</v>
      </c>
      <c r="G2405" s="3">
        <v>2</v>
      </c>
      <c r="H2405" s="3" t="s">
        <v>12</v>
      </c>
      <c r="I2405" s="4" t="str">
        <f ca="1">IFERROR(__xludf.DUMMYFUNCTION("REGEXREPLACE(F2406,""\D"", """")"),"8")</f>
        <v>8</v>
      </c>
    </row>
    <row r="2406" spans="1:9" ht="15.75" customHeight="1">
      <c r="A2406" s="1">
        <v>2405</v>
      </c>
      <c r="B2406" s="3">
        <v>2406</v>
      </c>
      <c r="C2406" s="3" t="s">
        <v>6754</v>
      </c>
      <c r="D2406" s="3" t="s">
        <v>6755</v>
      </c>
      <c r="E2406" s="3" t="s">
        <v>6756</v>
      </c>
      <c r="F2406" s="3" t="s">
        <v>765</v>
      </c>
      <c r="G2406" s="3">
        <v>6</v>
      </c>
      <c r="H2406" s="3" t="s">
        <v>97</v>
      </c>
      <c r="I2406" s="4" t="str">
        <f ca="1">IFERROR(__xludf.DUMMYFUNCTION("REGEXREPLACE(F2407,""\D"", """")"),"10")</f>
        <v>10</v>
      </c>
    </row>
    <row r="2407" spans="1:9" ht="15.75" customHeight="1">
      <c r="A2407" s="1">
        <v>2406</v>
      </c>
      <c r="B2407" s="3">
        <v>2407</v>
      </c>
      <c r="C2407" s="3" t="s">
        <v>6757</v>
      </c>
      <c r="D2407" s="3" t="s">
        <v>6758</v>
      </c>
      <c r="E2407" s="3" t="s">
        <v>27</v>
      </c>
      <c r="F2407" s="3">
        <v>0</v>
      </c>
      <c r="I2407" s="4" t="str">
        <f ca="1">IFERROR(__xludf.DUMMYFUNCTION("REGEXREPLACE(F2408,""\D"", """")"),"#VALUE!")</f>
        <v>#VALUE!</v>
      </c>
    </row>
    <row r="2408" spans="1:9" ht="15.75" customHeight="1">
      <c r="A2408" s="1">
        <v>2407</v>
      </c>
      <c r="B2408" s="3">
        <v>2408</v>
      </c>
      <c r="C2408" s="3" t="s">
        <v>6759</v>
      </c>
      <c r="D2408" s="3" t="s">
        <v>6760</v>
      </c>
      <c r="E2408" s="3" t="s">
        <v>27</v>
      </c>
      <c r="F2408" s="3">
        <v>0</v>
      </c>
      <c r="I2408" s="4" t="str">
        <f ca="1">IFERROR(__xludf.DUMMYFUNCTION("REGEXREPLACE(F2409,""\D"", """")"),"#VALUE!")</f>
        <v>#VALUE!</v>
      </c>
    </row>
    <row r="2409" spans="1:9" ht="15.75" customHeight="1">
      <c r="A2409" s="1">
        <v>2408</v>
      </c>
      <c r="B2409" s="3">
        <v>2409</v>
      </c>
      <c r="C2409" s="3" t="s">
        <v>6761</v>
      </c>
      <c r="D2409" s="3" t="s">
        <v>6762</v>
      </c>
      <c r="E2409" s="3" t="s">
        <v>27</v>
      </c>
      <c r="F2409" s="3">
        <v>0</v>
      </c>
      <c r="I2409" s="4" t="str">
        <f ca="1">IFERROR(__xludf.DUMMYFUNCTION("REGEXREPLACE(F2410,""\D"", """")"),"#VALUE!")</f>
        <v>#VALUE!</v>
      </c>
    </row>
    <row r="2410" spans="1:9" ht="15.75" customHeight="1">
      <c r="A2410" s="1">
        <v>2409</v>
      </c>
      <c r="B2410" s="3">
        <v>2410</v>
      </c>
      <c r="C2410" s="3" t="s">
        <v>6763</v>
      </c>
      <c r="D2410" s="3" t="s">
        <v>6764</v>
      </c>
      <c r="E2410" s="3" t="s">
        <v>6765</v>
      </c>
      <c r="F2410" s="3">
        <v>0</v>
      </c>
      <c r="I2410" s="4" t="str">
        <f ca="1">IFERROR(__xludf.DUMMYFUNCTION("REGEXREPLACE(F2411,""\D"", """")"),"#VALUE!")</f>
        <v>#VALUE!</v>
      </c>
    </row>
    <row r="2411" spans="1:9" ht="15.75" customHeight="1">
      <c r="A2411" s="1">
        <v>2410</v>
      </c>
      <c r="B2411" s="3">
        <v>2411</v>
      </c>
      <c r="C2411" s="3" t="s">
        <v>6766</v>
      </c>
      <c r="D2411" s="3" t="s">
        <v>6767</v>
      </c>
      <c r="E2411" s="3" t="s">
        <v>3062</v>
      </c>
      <c r="F2411" s="3">
        <v>0</v>
      </c>
      <c r="I2411" s="4" t="str">
        <f ca="1">IFERROR(__xludf.DUMMYFUNCTION("REGEXREPLACE(F2412,""\D"", """")"),"#VALUE!")</f>
        <v>#VALUE!</v>
      </c>
    </row>
    <row r="2412" spans="1:9" ht="15.75" customHeight="1">
      <c r="A2412" s="1">
        <v>2411</v>
      </c>
      <c r="B2412" s="3">
        <v>2412</v>
      </c>
      <c r="C2412" s="3" t="s">
        <v>6768</v>
      </c>
      <c r="D2412" s="3" t="s">
        <v>6769</v>
      </c>
      <c r="E2412" s="3" t="s">
        <v>6770</v>
      </c>
      <c r="F2412" s="3" t="s">
        <v>39</v>
      </c>
      <c r="G2412" s="3">
        <v>19</v>
      </c>
      <c r="H2412" s="3" t="s">
        <v>380</v>
      </c>
      <c r="I2412" s="4" t="str">
        <f ca="1">IFERROR(__xludf.DUMMYFUNCTION("REGEXREPLACE(F2413,""\D"", """")"),"14")</f>
        <v>14</v>
      </c>
    </row>
    <row r="2413" spans="1:9" ht="15.75" customHeight="1">
      <c r="A2413" s="1">
        <v>2412</v>
      </c>
      <c r="B2413" s="3">
        <v>2413</v>
      </c>
      <c r="C2413" s="3" t="s">
        <v>6771</v>
      </c>
      <c r="D2413" s="3" t="s">
        <v>6772</v>
      </c>
      <c r="E2413" s="3" t="s">
        <v>6773</v>
      </c>
      <c r="F2413" s="3" t="s">
        <v>199</v>
      </c>
      <c r="G2413" s="3">
        <v>67</v>
      </c>
      <c r="H2413" s="3" t="s">
        <v>6774</v>
      </c>
      <c r="I2413" s="4" t="str">
        <f ca="1">IFERROR(__xludf.DUMMYFUNCTION("REGEXREPLACE(F2414,""\D"", """")"),"24")</f>
        <v>24</v>
      </c>
    </row>
    <row r="2414" spans="1:9" ht="15.75" customHeight="1">
      <c r="A2414" s="1">
        <v>2413</v>
      </c>
      <c r="B2414" s="3">
        <v>2414</v>
      </c>
      <c r="C2414" s="3" t="s">
        <v>6775</v>
      </c>
      <c r="D2414" s="3" t="s">
        <v>6776</v>
      </c>
      <c r="E2414" s="3" t="s">
        <v>6777</v>
      </c>
      <c r="F2414" s="3">
        <v>0</v>
      </c>
      <c r="I2414" s="4" t="str">
        <f ca="1">IFERROR(__xludf.DUMMYFUNCTION("REGEXREPLACE(F2415,""\D"", """")"),"#VALUE!")</f>
        <v>#VALUE!</v>
      </c>
    </row>
    <row r="2415" spans="1:9" ht="15.75" customHeight="1">
      <c r="A2415" s="1">
        <v>2414</v>
      </c>
      <c r="B2415" s="3">
        <v>2415</v>
      </c>
      <c r="C2415" s="3" t="s">
        <v>6778</v>
      </c>
      <c r="D2415" s="3" t="s">
        <v>6779</v>
      </c>
      <c r="E2415" s="3" t="s">
        <v>6780</v>
      </c>
      <c r="F2415" s="3">
        <v>0</v>
      </c>
      <c r="I2415" s="4" t="str">
        <f ca="1">IFERROR(__xludf.DUMMYFUNCTION("REGEXREPLACE(F2416,""\D"", """")"),"#VALUE!")</f>
        <v>#VALUE!</v>
      </c>
    </row>
    <row r="2416" spans="1:9" ht="15.75" customHeight="1">
      <c r="A2416" s="1">
        <v>2415</v>
      </c>
      <c r="B2416" s="3">
        <v>2416</v>
      </c>
      <c r="C2416" s="3" t="s">
        <v>6781</v>
      </c>
      <c r="D2416" s="3" t="s">
        <v>6782</v>
      </c>
      <c r="E2416" s="3" t="s">
        <v>6783</v>
      </c>
      <c r="F2416" s="3">
        <v>0</v>
      </c>
      <c r="I2416" s="4" t="str">
        <f ca="1">IFERROR(__xludf.DUMMYFUNCTION("REGEXREPLACE(F2417,""\D"", """")"),"#VALUE!")</f>
        <v>#VALUE!</v>
      </c>
    </row>
    <row r="2417" spans="1:9" ht="15.75" customHeight="1">
      <c r="A2417" s="1">
        <v>2416</v>
      </c>
      <c r="B2417" s="3">
        <v>2417</v>
      </c>
      <c r="C2417" s="3" t="s">
        <v>6784</v>
      </c>
      <c r="D2417" s="3" t="s">
        <v>6785</v>
      </c>
      <c r="E2417" s="3" t="s">
        <v>6786</v>
      </c>
      <c r="F2417" s="3" t="s">
        <v>19</v>
      </c>
      <c r="G2417" s="3">
        <v>26</v>
      </c>
      <c r="H2417" s="3" t="s">
        <v>380</v>
      </c>
      <c r="I2417" s="4" t="str">
        <f ca="1">IFERROR(__xludf.DUMMYFUNCTION("REGEXREPLACE(F2418,""\D"", """")"),"7")</f>
        <v>7</v>
      </c>
    </row>
    <row r="2418" spans="1:9" ht="15.75" customHeight="1">
      <c r="A2418" s="1">
        <v>2417</v>
      </c>
      <c r="B2418" s="3">
        <v>2418</v>
      </c>
      <c r="C2418" s="3" t="s">
        <v>6787</v>
      </c>
      <c r="D2418" s="3" t="s">
        <v>6788</v>
      </c>
      <c r="E2418" s="3" t="s">
        <v>6789</v>
      </c>
      <c r="F2418" s="3">
        <v>0</v>
      </c>
      <c r="I2418" s="4" t="str">
        <f ca="1">IFERROR(__xludf.DUMMYFUNCTION("REGEXREPLACE(F2419,""\D"", """")"),"#VALUE!")</f>
        <v>#VALUE!</v>
      </c>
    </row>
    <row r="2419" spans="1:9" ht="15.75" customHeight="1">
      <c r="A2419" s="1">
        <v>2418</v>
      </c>
      <c r="B2419" s="3">
        <v>2419</v>
      </c>
      <c r="C2419" s="3" t="s">
        <v>6790</v>
      </c>
      <c r="D2419" s="3" t="s">
        <v>6791</v>
      </c>
      <c r="E2419" s="3" t="s">
        <v>27</v>
      </c>
      <c r="F2419" s="3">
        <v>0</v>
      </c>
      <c r="I2419" s="4" t="str">
        <f ca="1">IFERROR(__xludf.DUMMYFUNCTION("REGEXREPLACE(F2420,""\D"", """")"),"#VALUE!")</f>
        <v>#VALUE!</v>
      </c>
    </row>
    <row r="2420" spans="1:9" ht="15.75" customHeight="1">
      <c r="A2420" s="1">
        <v>2419</v>
      </c>
      <c r="B2420" s="3">
        <v>2420</v>
      </c>
      <c r="C2420" s="3" t="s">
        <v>6792</v>
      </c>
      <c r="D2420" s="3" t="s">
        <v>6793</v>
      </c>
      <c r="E2420" s="3" t="s">
        <v>6794</v>
      </c>
      <c r="F2420" s="3" t="s">
        <v>765</v>
      </c>
      <c r="G2420" s="3">
        <v>0</v>
      </c>
      <c r="H2420" s="3" t="s">
        <v>12</v>
      </c>
      <c r="I2420" s="4" t="str">
        <f ca="1">IFERROR(__xludf.DUMMYFUNCTION("REGEXREPLACE(F2421,""\D"", """")"),"10")</f>
        <v>10</v>
      </c>
    </row>
    <row r="2421" spans="1:9" ht="15.75" customHeight="1">
      <c r="A2421" s="1">
        <v>2420</v>
      </c>
      <c r="B2421" s="3">
        <v>2421</v>
      </c>
      <c r="C2421" s="3" t="s">
        <v>6795</v>
      </c>
      <c r="D2421" s="3" t="s">
        <v>6796</v>
      </c>
      <c r="E2421" s="3" t="s">
        <v>6797</v>
      </c>
      <c r="F2421" s="3">
        <v>0</v>
      </c>
      <c r="I2421" s="4" t="str">
        <f ca="1">IFERROR(__xludf.DUMMYFUNCTION("REGEXREPLACE(F2422,""\D"", """")"),"#VALUE!")</f>
        <v>#VALUE!</v>
      </c>
    </row>
    <row r="2422" spans="1:9" ht="15.75" customHeight="1">
      <c r="A2422" s="1">
        <v>2421</v>
      </c>
      <c r="B2422" s="3">
        <v>2422</v>
      </c>
      <c r="C2422" s="3" t="s">
        <v>6798</v>
      </c>
      <c r="D2422" s="3" t="s">
        <v>6799</v>
      </c>
      <c r="E2422" s="3" t="s">
        <v>6800</v>
      </c>
      <c r="F2422" s="3">
        <v>0</v>
      </c>
      <c r="I2422" s="4" t="str">
        <f ca="1">IFERROR(__xludf.DUMMYFUNCTION("REGEXREPLACE(F2423,""\D"", """")"),"#VALUE!")</f>
        <v>#VALUE!</v>
      </c>
    </row>
    <row r="2423" spans="1:9" ht="15.75" customHeight="1">
      <c r="A2423" s="1">
        <v>2422</v>
      </c>
      <c r="B2423" s="3">
        <v>2423</v>
      </c>
      <c r="C2423" s="3" t="s">
        <v>6801</v>
      </c>
      <c r="D2423" s="3" t="s">
        <v>6802</v>
      </c>
      <c r="E2423" s="3" t="s">
        <v>6803</v>
      </c>
      <c r="F2423" s="3">
        <v>0</v>
      </c>
      <c r="I2423" s="4" t="str">
        <f ca="1">IFERROR(__xludf.DUMMYFUNCTION("REGEXREPLACE(F2424,""\D"", """")"),"#VALUE!")</f>
        <v>#VALUE!</v>
      </c>
    </row>
    <row r="2424" spans="1:9" ht="15.75" customHeight="1">
      <c r="A2424" s="1">
        <v>2423</v>
      </c>
      <c r="B2424" s="3">
        <v>2424</v>
      </c>
      <c r="C2424" s="3" t="s">
        <v>6804</v>
      </c>
      <c r="D2424" s="3" t="s">
        <v>6805</v>
      </c>
      <c r="E2424" s="3" t="s">
        <v>6806</v>
      </c>
      <c r="F2424" s="3" t="s">
        <v>303</v>
      </c>
      <c r="G2424" s="3">
        <v>4</v>
      </c>
      <c r="H2424" s="3" t="s">
        <v>12</v>
      </c>
      <c r="I2424" s="4" t="str">
        <f ca="1">IFERROR(__xludf.DUMMYFUNCTION("REGEXREPLACE(F2425,""\D"", """")"),"6")</f>
        <v>6</v>
      </c>
    </row>
    <row r="2425" spans="1:9" ht="15.75" customHeight="1">
      <c r="A2425" s="1">
        <v>2424</v>
      </c>
      <c r="B2425" s="3">
        <v>2425</v>
      </c>
      <c r="C2425" s="3" t="s">
        <v>6807</v>
      </c>
      <c r="D2425" s="3" t="s">
        <v>6808</v>
      </c>
      <c r="E2425" s="3" t="s">
        <v>27</v>
      </c>
      <c r="F2425" s="3">
        <v>0</v>
      </c>
      <c r="I2425" s="4" t="str">
        <f ca="1">IFERROR(__xludf.DUMMYFUNCTION("REGEXREPLACE(F2426,""\D"", """")"),"#VALUE!")</f>
        <v>#VALUE!</v>
      </c>
    </row>
    <row r="2426" spans="1:9" ht="15.75" customHeight="1">
      <c r="A2426" s="1">
        <v>2425</v>
      </c>
      <c r="B2426" s="3">
        <v>2426</v>
      </c>
      <c r="C2426" s="3" t="s">
        <v>6809</v>
      </c>
      <c r="D2426" s="3" t="s">
        <v>6810</v>
      </c>
      <c r="E2426" s="3" t="s">
        <v>6811</v>
      </c>
      <c r="F2426" s="3" t="s">
        <v>339</v>
      </c>
      <c r="G2426" s="3">
        <v>10</v>
      </c>
      <c r="H2426" s="3" t="s">
        <v>139</v>
      </c>
      <c r="I2426" s="4" t="str">
        <f ca="1">IFERROR(__xludf.DUMMYFUNCTION("REGEXREPLACE(F2427,""\D"", """")"),"15")</f>
        <v>15</v>
      </c>
    </row>
    <row r="2427" spans="1:9" ht="15.75" customHeight="1">
      <c r="A2427" s="1">
        <v>2426</v>
      </c>
      <c r="B2427" s="3">
        <v>2427</v>
      </c>
      <c r="C2427" s="3" t="s">
        <v>6812</v>
      </c>
      <c r="D2427" s="3" t="s">
        <v>6813</v>
      </c>
      <c r="E2427" s="3" t="s">
        <v>27</v>
      </c>
      <c r="F2427" s="3">
        <v>0</v>
      </c>
      <c r="I2427" s="4" t="str">
        <f ca="1">IFERROR(__xludf.DUMMYFUNCTION("REGEXREPLACE(F2428,""\D"", """")"),"#VALUE!")</f>
        <v>#VALUE!</v>
      </c>
    </row>
    <row r="2428" spans="1:9" ht="15.75" customHeight="1">
      <c r="A2428" s="1">
        <v>2427</v>
      </c>
      <c r="B2428" s="3">
        <v>2428</v>
      </c>
      <c r="C2428" s="3" t="s">
        <v>6814</v>
      </c>
      <c r="D2428" s="3" t="s">
        <v>6815</v>
      </c>
      <c r="E2428" s="3" t="s">
        <v>27</v>
      </c>
      <c r="F2428" s="3">
        <v>0</v>
      </c>
      <c r="I2428" s="4" t="str">
        <f ca="1">IFERROR(__xludf.DUMMYFUNCTION("REGEXREPLACE(F2429,""\D"", """")"),"#VALUE!")</f>
        <v>#VALUE!</v>
      </c>
    </row>
    <row r="2429" spans="1:9" ht="15.75" customHeight="1">
      <c r="A2429" s="1">
        <v>2428</v>
      </c>
      <c r="B2429" s="3">
        <v>2429</v>
      </c>
      <c r="C2429" s="3" t="s">
        <v>6816</v>
      </c>
      <c r="D2429" s="3" t="s">
        <v>6817</v>
      </c>
      <c r="E2429" s="3" t="s">
        <v>27</v>
      </c>
      <c r="F2429" s="3">
        <v>0</v>
      </c>
      <c r="I2429" s="4" t="str">
        <f ca="1">IFERROR(__xludf.DUMMYFUNCTION("REGEXREPLACE(F2430,""\D"", """")"),"#VALUE!")</f>
        <v>#VALUE!</v>
      </c>
    </row>
    <row r="2430" spans="1:9" ht="15.75" customHeight="1">
      <c r="A2430" s="1">
        <v>2429</v>
      </c>
      <c r="B2430" s="3">
        <v>2430</v>
      </c>
      <c r="C2430" s="3" t="s">
        <v>6818</v>
      </c>
      <c r="D2430" s="3" t="s">
        <v>6819</v>
      </c>
      <c r="E2430" s="3" t="s">
        <v>6820</v>
      </c>
      <c r="F2430" s="3" t="s">
        <v>339</v>
      </c>
      <c r="G2430" s="3">
        <v>0</v>
      </c>
      <c r="H2430" s="3" t="s">
        <v>422</v>
      </c>
      <c r="I2430" s="4" t="str">
        <f ca="1">IFERROR(__xludf.DUMMYFUNCTION("REGEXREPLACE(F2431,""\D"", """")"),"15")</f>
        <v>15</v>
      </c>
    </row>
    <row r="2431" spans="1:9" ht="15.75" customHeight="1">
      <c r="A2431" s="1">
        <v>2430</v>
      </c>
      <c r="B2431" s="3">
        <v>2431</v>
      </c>
      <c r="C2431" s="3" t="s">
        <v>6821</v>
      </c>
      <c r="D2431" s="3" t="s">
        <v>6822</v>
      </c>
      <c r="E2431" s="3" t="s">
        <v>27</v>
      </c>
      <c r="F2431" s="3">
        <v>0</v>
      </c>
      <c r="I2431" s="4" t="str">
        <f ca="1">IFERROR(__xludf.DUMMYFUNCTION("REGEXREPLACE(F2432,""\D"", """")"),"#VALUE!")</f>
        <v>#VALUE!</v>
      </c>
    </row>
    <row r="2432" spans="1:9" ht="15.75" customHeight="1">
      <c r="A2432" s="1">
        <v>2431</v>
      </c>
      <c r="B2432" s="3">
        <v>2432</v>
      </c>
      <c r="C2432" s="3" t="s">
        <v>6823</v>
      </c>
      <c r="D2432" s="3" t="s">
        <v>6824</v>
      </c>
      <c r="E2432" s="3" t="s">
        <v>27</v>
      </c>
      <c r="F2432" s="3">
        <v>0</v>
      </c>
      <c r="I2432" s="4" t="str">
        <f ca="1">IFERROR(__xludf.DUMMYFUNCTION("REGEXREPLACE(F2433,""\D"", """")"),"#VALUE!")</f>
        <v>#VALUE!</v>
      </c>
    </row>
    <row r="2433" spans="1:9" ht="15.75" customHeight="1">
      <c r="A2433" s="1">
        <v>2432</v>
      </c>
      <c r="B2433" s="3">
        <v>2433</v>
      </c>
      <c r="C2433" s="3" t="s">
        <v>6825</v>
      </c>
      <c r="D2433" s="3" t="s">
        <v>6826</v>
      </c>
      <c r="E2433" s="3" t="s">
        <v>6827</v>
      </c>
      <c r="F2433" s="3" t="s">
        <v>121</v>
      </c>
      <c r="G2433" s="3">
        <v>2</v>
      </c>
      <c r="H2433" s="3" t="s">
        <v>642</v>
      </c>
      <c r="I2433" s="4" t="str">
        <f ca="1">IFERROR(__xludf.DUMMYFUNCTION("REGEXREPLACE(F2434,""\D"", """")"),"17")</f>
        <v>17</v>
      </c>
    </row>
    <row r="2434" spans="1:9" ht="15.75" customHeight="1">
      <c r="A2434" s="1">
        <v>2433</v>
      </c>
      <c r="B2434" s="3">
        <v>2434</v>
      </c>
      <c r="C2434" s="3" t="s">
        <v>6828</v>
      </c>
      <c r="D2434" s="3" t="s">
        <v>6829</v>
      </c>
      <c r="E2434" s="3" t="s">
        <v>6830</v>
      </c>
      <c r="F2434" s="3" t="s">
        <v>2922</v>
      </c>
      <c r="G2434" s="3">
        <v>147</v>
      </c>
      <c r="H2434" s="3" t="s">
        <v>6831</v>
      </c>
      <c r="I2434" s="4" t="str">
        <f ca="1">IFERROR(__xludf.DUMMYFUNCTION("REGEXREPLACE(F2435,""\D"", """")"),"39")</f>
        <v>39</v>
      </c>
    </row>
    <row r="2435" spans="1:9" ht="15.75" customHeight="1">
      <c r="A2435" s="1">
        <v>2434</v>
      </c>
      <c r="B2435" s="3">
        <v>2435</v>
      </c>
      <c r="C2435" s="3" t="s">
        <v>6832</v>
      </c>
      <c r="D2435" s="3" t="s">
        <v>6833</v>
      </c>
      <c r="E2435" s="3" t="s">
        <v>6834</v>
      </c>
      <c r="F2435" s="3" t="s">
        <v>655</v>
      </c>
      <c r="G2435" s="3">
        <v>33</v>
      </c>
      <c r="H2435" s="3" t="s">
        <v>340</v>
      </c>
      <c r="I2435" s="4" t="str">
        <f ca="1">IFERROR(__xludf.DUMMYFUNCTION("REGEXREPLACE(F2436,""\D"", """")"),"20")</f>
        <v>20</v>
      </c>
    </row>
    <row r="2436" spans="1:9" ht="15.75" customHeight="1">
      <c r="A2436" s="1">
        <v>2435</v>
      </c>
      <c r="B2436" s="3">
        <v>2436</v>
      </c>
      <c r="C2436" s="3" t="s">
        <v>6835</v>
      </c>
      <c r="D2436" s="3" t="s">
        <v>6836</v>
      </c>
      <c r="E2436" s="3" t="s">
        <v>27</v>
      </c>
      <c r="F2436" s="3">
        <v>0</v>
      </c>
      <c r="I2436" s="4" t="str">
        <f ca="1">IFERROR(__xludf.DUMMYFUNCTION("REGEXREPLACE(F2437,""\D"", """")"),"#VALUE!")</f>
        <v>#VALUE!</v>
      </c>
    </row>
    <row r="2437" spans="1:9" ht="15.75" customHeight="1">
      <c r="A2437" s="1">
        <v>2436</v>
      </c>
      <c r="B2437" s="3">
        <v>2437</v>
      </c>
      <c r="C2437" s="3" t="s">
        <v>6837</v>
      </c>
      <c r="D2437" s="3" t="s">
        <v>6838</v>
      </c>
      <c r="E2437" s="3" t="s">
        <v>6839</v>
      </c>
      <c r="F2437" s="3">
        <v>0</v>
      </c>
      <c r="I2437" s="4" t="str">
        <f ca="1">IFERROR(__xludf.DUMMYFUNCTION("REGEXREPLACE(F2438,""\D"", """")"),"#VALUE!")</f>
        <v>#VALUE!</v>
      </c>
    </row>
    <row r="2438" spans="1:9" ht="15.75" customHeight="1">
      <c r="A2438" s="1">
        <v>2437</v>
      </c>
      <c r="B2438" s="3">
        <v>2438</v>
      </c>
      <c r="C2438" s="3" t="s">
        <v>6840</v>
      </c>
      <c r="D2438" s="3" t="s">
        <v>6841</v>
      </c>
      <c r="E2438" s="3" t="s">
        <v>27</v>
      </c>
      <c r="F2438" s="3">
        <v>0</v>
      </c>
      <c r="I2438" s="4" t="str">
        <f ca="1">IFERROR(__xludf.DUMMYFUNCTION("REGEXREPLACE(F2439,""\D"", """")"),"#VALUE!")</f>
        <v>#VALUE!</v>
      </c>
    </row>
    <row r="2439" spans="1:9" ht="15.75" customHeight="1">
      <c r="A2439" s="1">
        <v>2438</v>
      </c>
      <c r="B2439" s="3">
        <v>2439</v>
      </c>
      <c r="C2439" s="3" t="s">
        <v>6842</v>
      </c>
      <c r="D2439" s="3" t="s">
        <v>6843</v>
      </c>
      <c r="E2439" s="3" t="s">
        <v>27</v>
      </c>
      <c r="F2439" s="3">
        <v>0</v>
      </c>
      <c r="I2439" s="4" t="str">
        <f ca="1">IFERROR(__xludf.DUMMYFUNCTION("REGEXREPLACE(F2440,""\D"", """")"),"#VALUE!")</f>
        <v>#VALUE!</v>
      </c>
    </row>
    <row r="2440" spans="1:9" ht="15.75" customHeight="1">
      <c r="A2440" s="1">
        <v>2439</v>
      </c>
      <c r="B2440" s="3">
        <v>2440</v>
      </c>
      <c r="C2440" s="3" t="s">
        <v>6844</v>
      </c>
      <c r="D2440" s="3" t="s">
        <v>6845</v>
      </c>
      <c r="E2440" s="3" t="s">
        <v>6846</v>
      </c>
      <c r="F2440" s="3">
        <v>0</v>
      </c>
      <c r="I2440" s="4" t="str">
        <f ca="1">IFERROR(__xludf.DUMMYFUNCTION("REGEXREPLACE(F2441,""\D"", """")"),"#VALUE!")</f>
        <v>#VALUE!</v>
      </c>
    </row>
    <row r="2441" spans="1:9" ht="15.75" customHeight="1">
      <c r="A2441" s="1">
        <v>2440</v>
      </c>
      <c r="B2441" s="3">
        <v>2441</v>
      </c>
      <c r="C2441" s="3" t="s">
        <v>6847</v>
      </c>
      <c r="D2441" s="3" t="s">
        <v>6848</v>
      </c>
      <c r="E2441" s="3" t="s">
        <v>6849</v>
      </c>
      <c r="F2441" s="3" t="s">
        <v>6850</v>
      </c>
      <c r="G2441" s="3">
        <v>17</v>
      </c>
      <c r="H2441" s="3" t="s">
        <v>5436</v>
      </c>
      <c r="I2441" s="4" t="str">
        <f ca="1">IFERROR(__xludf.DUMMYFUNCTION("REGEXREPLACE(F2442,""\D"", """")"),"114")</f>
        <v>114</v>
      </c>
    </row>
    <row r="2442" spans="1:9" ht="15.75" customHeight="1">
      <c r="A2442" s="1">
        <v>2441</v>
      </c>
      <c r="B2442" s="3">
        <v>2442</v>
      </c>
      <c r="C2442" s="3" t="s">
        <v>6851</v>
      </c>
      <c r="D2442" s="3" t="s">
        <v>6852</v>
      </c>
      <c r="E2442" s="3" t="s">
        <v>6853</v>
      </c>
      <c r="F2442" s="3" t="s">
        <v>317</v>
      </c>
      <c r="G2442" s="3">
        <v>0</v>
      </c>
      <c r="H2442" s="3" t="s">
        <v>394</v>
      </c>
      <c r="I2442" s="4" t="str">
        <f ca="1">IFERROR(__xludf.DUMMYFUNCTION("REGEXREPLACE(F2443,""\D"", """")"),"8")</f>
        <v>8</v>
      </c>
    </row>
    <row r="2443" spans="1:9" ht="15.75" customHeight="1">
      <c r="A2443" s="1">
        <v>2442</v>
      </c>
      <c r="B2443" s="3">
        <v>2443</v>
      </c>
      <c r="C2443" s="3" t="s">
        <v>6854</v>
      </c>
      <c r="D2443" s="3" t="s">
        <v>6855</v>
      </c>
      <c r="E2443" s="3" t="s">
        <v>6856</v>
      </c>
      <c r="F2443" s="3">
        <v>0</v>
      </c>
      <c r="I2443" s="4" t="str">
        <f ca="1">IFERROR(__xludf.DUMMYFUNCTION("REGEXREPLACE(F2444,""\D"", """")"),"#VALUE!")</f>
        <v>#VALUE!</v>
      </c>
    </row>
    <row r="2444" spans="1:9" ht="15.75" customHeight="1">
      <c r="A2444" s="1">
        <v>2443</v>
      </c>
      <c r="B2444" s="3">
        <v>2444</v>
      </c>
      <c r="C2444" s="3" t="s">
        <v>6857</v>
      </c>
      <c r="D2444" s="3" t="s">
        <v>6858</v>
      </c>
      <c r="E2444" s="3" t="s">
        <v>6859</v>
      </c>
      <c r="F2444" s="3" t="s">
        <v>317</v>
      </c>
      <c r="G2444" s="3">
        <v>16</v>
      </c>
      <c r="H2444" s="3" t="s">
        <v>1071</v>
      </c>
      <c r="I2444" s="4" t="str">
        <f ca="1">IFERROR(__xludf.DUMMYFUNCTION("REGEXREPLACE(F2445,""\D"", """")"),"8")</f>
        <v>8</v>
      </c>
    </row>
    <row r="2445" spans="1:9" ht="15.75" customHeight="1">
      <c r="A2445" s="1">
        <v>2444</v>
      </c>
      <c r="B2445" s="3">
        <v>2445</v>
      </c>
      <c r="C2445" s="3" t="s">
        <v>6860</v>
      </c>
      <c r="D2445" s="3" t="s">
        <v>6861</v>
      </c>
      <c r="E2445" s="3" t="s">
        <v>27</v>
      </c>
      <c r="F2445" s="3">
        <v>0</v>
      </c>
      <c r="I2445" s="4" t="str">
        <f ca="1">IFERROR(__xludf.DUMMYFUNCTION("REGEXREPLACE(F2446,""\D"", """")"),"#VALUE!")</f>
        <v>#VALUE!</v>
      </c>
    </row>
    <row r="2446" spans="1:9" ht="15.75" customHeight="1">
      <c r="A2446" s="1">
        <v>2445</v>
      </c>
      <c r="B2446" s="3">
        <v>2446</v>
      </c>
      <c r="C2446" s="3" t="s">
        <v>6862</v>
      </c>
      <c r="D2446" s="3" t="s">
        <v>6863</v>
      </c>
      <c r="E2446" s="3" t="s">
        <v>6864</v>
      </c>
      <c r="F2446" s="3">
        <v>0</v>
      </c>
      <c r="I2446" s="4" t="str">
        <f ca="1">IFERROR(__xludf.DUMMYFUNCTION("REGEXREPLACE(F2447,""\D"", """")"),"#VALUE!")</f>
        <v>#VALUE!</v>
      </c>
    </row>
    <row r="2447" spans="1:9" ht="15.75" customHeight="1">
      <c r="A2447" s="1">
        <v>2446</v>
      </c>
      <c r="B2447" s="3">
        <v>2447</v>
      </c>
      <c r="C2447" s="3" t="s">
        <v>6865</v>
      </c>
      <c r="D2447" s="3" t="s">
        <v>6866</v>
      </c>
      <c r="E2447" s="3" t="s">
        <v>6867</v>
      </c>
      <c r="F2447" s="3" t="s">
        <v>39</v>
      </c>
      <c r="G2447" s="3">
        <v>24</v>
      </c>
      <c r="H2447" s="3" t="s">
        <v>586</v>
      </c>
      <c r="I2447" s="4" t="str">
        <f ca="1">IFERROR(__xludf.DUMMYFUNCTION("REGEXREPLACE(F2448,""\D"", """")"),"14")</f>
        <v>14</v>
      </c>
    </row>
    <row r="2448" spans="1:9" ht="15.75" customHeight="1">
      <c r="A2448" s="1">
        <v>2447</v>
      </c>
      <c r="B2448" s="3">
        <v>2448</v>
      </c>
      <c r="C2448" s="3" t="s">
        <v>6868</v>
      </c>
      <c r="D2448" s="3" t="s">
        <v>6869</v>
      </c>
      <c r="E2448" s="3" t="s">
        <v>6870</v>
      </c>
      <c r="F2448" s="3">
        <v>0</v>
      </c>
      <c r="I2448" s="4" t="str">
        <f ca="1">IFERROR(__xludf.DUMMYFUNCTION("REGEXREPLACE(F2449,""\D"", """")"),"#VALUE!")</f>
        <v>#VALUE!</v>
      </c>
    </row>
    <row r="2449" spans="1:9" ht="15.75" customHeight="1">
      <c r="A2449" s="1">
        <v>2448</v>
      </c>
      <c r="B2449" s="3">
        <v>2449</v>
      </c>
      <c r="C2449" s="3" t="s">
        <v>6871</v>
      </c>
      <c r="D2449" s="3" t="s">
        <v>6872</v>
      </c>
      <c r="E2449" s="3" t="s">
        <v>27</v>
      </c>
      <c r="F2449" s="3">
        <v>0</v>
      </c>
      <c r="I2449" s="4" t="str">
        <f ca="1">IFERROR(__xludf.DUMMYFUNCTION("REGEXREPLACE(F2450,""\D"", """")"),"#VALUE!")</f>
        <v>#VALUE!</v>
      </c>
    </row>
    <row r="2450" spans="1:9" ht="15.75" customHeight="1">
      <c r="A2450" s="1">
        <v>2449</v>
      </c>
      <c r="B2450" s="3">
        <v>2450</v>
      </c>
      <c r="C2450" s="3" t="s">
        <v>6873</v>
      </c>
      <c r="D2450" s="3" t="s">
        <v>6874</v>
      </c>
      <c r="E2450" s="3" t="s">
        <v>6875</v>
      </c>
      <c r="F2450" s="3" t="s">
        <v>2346</v>
      </c>
      <c r="G2450" s="3">
        <v>20</v>
      </c>
      <c r="H2450" s="3" t="s">
        <v>473</v>
      </c>
      <c r="I2450" s="4" t="str">
        <f ca="1">IFERROR(__xludf.DUMMYFUNCTION("REGEXREPLACE(F2451,""\D"", """")"),"45")</f>
        <v>45</v>
      </c>
    </row>
    <row r="2451" spans="1:9" ht="15.75" customHeight="1">
      <c r="A2451" s="1">
        <v>2450</v>
      </c>
      <c r="B2451" s="3">
        <v>2451</v>
      </c>
      <c r="C2451" s="3" t="s">
        <v>6876</v>
      </c>
      <c r="D2451" s="3" t="s">
        <v>6877</v>
      </c>
      <c r="E2451" s="3" t="s">
        <v>6878</v>
      </c>
      <c r="F2451" s="3" t="s">
        <v>11</v>
      </c>
      <c r="G2451" s="3">
        <v>3</v>
      </c>
      <c r="H2451" s="3" t="s">
        <v>266</v>
      </c>
      <c r="I2451" s="4" t="str">
        <f ca="1">IFERROR(__xludf.DUMMYFUNCTION("REGEXREPLACE(F2452,""\D"", """")"),"3")</f>
        <v>3</v>
      </c>
    </row>
    <row r="2452" spans="1:9" ht="15.75" customHeight="1">
      <c r="A2452" s="1">
        <v>2451</v>
      </c>
      <c r="B2452" s="3">
        <v>2452</v>
      </c>
      <c r="C2452" s="3" t="s">
        <v>6879</v>
      </c>
      <c r="D2452" s="3" t="s">
        <v>6880</v>
      </c>
      <c r="E2452" s="3" t="s">
        <v>27</v>
      </c>
      <c r="F2452" s="3">
        <v>0</v>
      </c>
      <c r="I2452" s="4" t="str">
        <f ca="1">IFERROR(__xludf.DUMMYFUNCTION("REGEXREPLACE(F2453,""\D"", """")"),"#VALUE!")</f>
        <v>#VALUE!</v>
      </c>
    </row>
    <row r="2453" spans="1:9" ht="15.75" customHeight="1">
      <c r="A2453" s="1">
        <v>2452</v>
      </c>
      <c r="B2453" s="3">
        <v>2453</v>
      </c>
      <c r="C2453" s="3" t="s">
        <v>6881</v>
      </c>
      <c r="D2453" s="3" t="s">
        <v>6882</v>
      </c>
      <c r="E2453" s="3" t="s">
        <v>27</v>
      </c>
      <c r="F2453" s="3">
        <v>0</v>
      </c>
      <c r="I2453" s="4" t="str">
        <f ca="1">IFERROR(__xludf.DUMMYFUNCTION("REGEXREPLACE(F2454,""\D"", """")"),"#VALUE!")</f>
        <v>#VALUE!</v>
      </c>
    </row>
    <row r="2454" spans="1:9" ht="15.75" customHeight="1">
      <c r="A2454" s="1">
        <v>2453</v>
      </c>
      <c r="B2454" s="3">
        <v>2454</v>
      </c>
      <c r="C2454" s="3" t="s">
        <v>6883</v>
      </c>
      <c r="D2454" s="3" t="s">
        <v>6884</v>
      </c>
      <c r="E2454" s="3" t="s">
        <v>6885</v>
      </c>
      <c r="F2454" s="3">
        <v>0</v>
      </c>
      <c r="I2454" s="4" t="str">
        <f ca="1">IFERROR(__xludf.DUMMYFUNCTION("REGEXREPLACE(F2455,""\D"", """")"),"#VALUE!")</f>
        <v>#VALUE!</v>
      </c>
    </row>
    <row r="2455" spans="1:9" ht="15.75" customHeight="1">
      <c r="A2455" s="1">
        <v>2454</v>
      </c>
      <c r="B2455" s="3">
        <v>2455</v>
      </c>
      <c r="C2455" s="3" t="s">
        <v>6886</v>
      </c>
      <c r="D2455" s="3" t="s">
        <v>6887</v>
      </c>
      <c r="E2455" s="3" t="s">
        <v>6888</v>
      </c>
      <c r="F2455" s="3" t="s">
        <v>317</v>
      </c>
      <c r="G2455" s="3">
        <v>2</v>
      </c>
      <c r="H2455" s="3" t="s">
        <v>12</v>
      </c>
      <c r="I2455" s="4" t="str">
        <f ca="1">IFERROR(__xludf.DUMMYFUNCTION("REGEXREPLACE(F2456,""\D"", """")"),"8")</f>
        <v>8</v>
      </c>
    </row>
    <row r="2456" spans="1:9" ht="15.75" customHeight="1">
      <c r="A2456" s="1">
        <v>2455</v>
      </c>
      <c r="B2456" s="3">
        <v>2456</v>
      </c>
      <c r="C2456" s="3" t="s">
        <v>6889</v>
      </c>
      <c r="D2456" s="3" t="s">
        <v>6890</v>
      </c>
      <c r="E2456" s="3" t="s">
        <v>6891</v>
      </c>
      <c r="F2456" s="3" t="s">
        <v>121</v>
      </c>
      <c r="G2456" s="3">
        <v>4</v>
      </c>
      <c r="H2456" s="3" t="s">
        <v>45</v>
      </c>
      <c r="I2456" s="4" t="str">
        <f ca="1">IFERROR(__xludf.DUMMYFUNCTION("REGEXREPLACE(F2457,""\D"", """")"),"17")</f>
        <v>17</v>
      </c>
    </row>
    <row r="2457" spans="1:9" ht="15.75" customHeight="1">
      <c r="A2457" s="1">
        <v>2456</v>
      </c>
      <c r="B2457" s="3">
        <v>2457</v>
      </c>
      <c r="C2457" s="3" t="s">
        <v>6892</v>
      </c>
      <c r="D2457" s="3" t="s">
        <v>6893</v>
      </c>
      <c r="E2457" s="3" t="s">
        <v>27</v>
      </c>
      <c r="F2457" s="3">
        <v>0</v>
      </c>
      <c r="I2457" s="4" t="str">
        <f ca="1">IFERROR(__xludf.DUMMYFUNCTION("REGEXREPLACE(F2458,""\D"", """")"),"#VALUE!")</f>
        <v>#VALUE!</v>
      </c>
    </row>
    <row r="2458" spans="1:9" ht="15.75" customHeight="1">
      <c r="A2458" s="1">
        <v>2457</v>
      </c>
      <c r="B2458" s="3">
        <v>2458</v>
      </c>
      <c r="C2458" s="3" t="s">
        <v>6894</v>
      </c>
      <c r="D2458" s="3" t="s">
        <v>6895</v>
      </c>
      <c r="E2458" s="3" t="s">
        <v>6896</v>
      </c>
      <c r="F2458" s="3">
        <v>0</v>
      </c>
      <c r="I2458" s="4" t="str">
        <f ca="1">IFERROR(__xludf.DUMMYFUNCTION("REGEXREPLACE(F2459,""\D"", """")"),"#VALUE!")</f>
        <v>#VALUE!</v>
      </c>
    </row>
    <row r="2459" spans="1:9" ht="15.75" customHeight="1">
      <c r="A2459" s="1">
        <v>2458</v>
      </c>
      <c r="B2459" s="3">
        <v>2459</v>
      </c>
      <c r="C2459" s="3" t="s">
        <v>6897</v>
      </c>
      <c r="D2459" s="3" t="s">
        <v>6898</v>
      </c>
      <c r="E2459" s="3" t="s">
        <v>6899</v>
      </c>
      <c r="F2459" s="3">
        <v>0</v>
      </c>
      <c r="I2459" s="4" t="str">
        <f ca="1">IFERROR(__xludf.DUMMYFUNCTION("REGEXREPLACE(F2460,""\D"", """")"),"#VALUE!")</f>
        <v>#VALUE!</v>
      </c>
    </row>
    <row r="2460" spans="1:9" ht="15.75" customHeight="1">
      <c r="A2460" s="1">
        <v>2459</v>
      </c>
      <c r="B2460" s="3">
        <v>2460</v>
      </c>
      <c r="C2460" s="3" t="s">
        <v>6900</v>
      </c>
      <c r="D2460" s="3" t="s">
        <v>6901</v>
      </c>
      <c r="E2460" s="3" t="s">
        <v>6902</v>
      </c>
      <c r="F2460" s="3" t="s">
        <v>457</v>
      </c>
      <c r="G2460" s="3">
        <v>15</v>
      </c>
      <c r="H2460" s="3" t="s">
        <v>524</v>
      </c>
      <c r="I2460" s="4" t="str">
        <f ca="1">IFERROR(__xludf.DUMMYFUNCTION("REGEXREPLACE(F2461,""\D"", """")"),"16")</f>
        <v>16</v>
      </c>
    </row>
    <row r="2461" spans="1:9" ht="15.75" customHeight="1">
      <c r="A2461" s="1">
        <v>2460</v>
      </c>
      <c r="B2461" s="3">
        <v>2461</v>
      </c>
      <c r="C2461" s="3" t="s">
        <v>6903</v>
      </c>
      <c r="D2461" s="3" t="s">
        <v>6904</v>
      </c>
      <c r="E2461" s="3" t="s">
        <v>6905</v>
      </c>
      <c r="F2461" s="3" t="s">
        <v>19</v>
      </c>
      <c r="G2461" s="3">
        <v>5</v>
      </c>
      <c r="H2461" s="3" t="s">
        <v>248</v>
      </c>
      <c r="I2461" s="4" t="str">
        <f ca="1">IFERROR(__xludf.DUMMYFUNCTION("REGEXREPLACE(F2462,""\D"", """")"),"7")</f>
        <v>7</v>
      </c>
    </row>
    <row r="2462" spans="1:9" ht="15.75" customHeight="1">
      <c r="A2462" s="1">
        <v>2461</v>
      </c>
      <c r="B2462" s="3">
        <v>2462</v>
      </c>
      <c r="C2462" s="3" t="s">
        <v>6906</v>
      </c>
      <c r="D2462" s="3" t="s">
        <v>6907</v>
      </c>
      <c r="E2462" s="3" t="s">
        <v>6908</v>
      </c>
      <c r="F2462" s="3" t="s">
        <v>11</v>
      </c>
      <c r="G2462" s="3">
        <v>10</v>
      </c>
      <c r="H2462" s="3" t="s">
        <v>651</v>
      </c>
      <c r="I2462" s="4" t="str">
        <f ca="1">IFERROR(__xludf.DUMMYFUNCTION("REGEXREPLACE(F2463,""\D"", """")"),"3")</f>
        <v>3</v>
      </c>
    </row>
    <row r="2463" spans="1:9" ht="15.75" customHeight="1">
      <c r="A2463" s="1">
        <v>2462</v>
      </c>
      <c r="B2463" s="3">
        <v>2463</v>
      </c>
      <c r="C2463" s="3" t="s">
        <v>6909</v>
      </c>
      <c r="D2463" s="3" t="s">
        <v>6910</v>
      </c>
      <c r="E2463" s="3" t="s">
        <v>6911</v>
      </c>
      <c r="F2463" s="3" t="s">
        <v>2936</v>
      </c>
      <c r="G2463" s="3">
        <v>139</v>
      </c>
      <c r="H2463" s="3" t="s">
        <v>349</v>
      </c>
      <c r="I2463" s="4" t="str">
        <f ca="1">IFERROR(__xludf.DUMMYFUNCTION("REGEXREPLACE(F2464,""\D"", """")"),"41")</f>
        <v>41</v>
      </c>
    </row>
    <row r="2464" spans="1:9" ht="15.75" customHeight="1">
      <c r="A2464" s="1">
        <v>2463</v>
      </c>
      <c r="B2464" s="3">
        <v>2464</v>
      </c>
      <c r="C2464" s="3" t="s">
        <v>6912</v>
      </c>
      <c r="D2464" s="3" t="s">
        <v>6913</v>
      </c>
      <c r="E2464" s="3" t="s">
        <v>6914</v>
      </c>
      <c r="F2464" s="3" t="s">
        <v>3250</v>
      </c>
      <c r="G2464" s="3">
        <v>9</v>
      </c>
      <c r="H2464" s="3" t="s">
        <v>1089</v>
      </c>
      <c r="I2464" s="4" t="str">
        <f ca="1">IFERROR(__xludf.DUMMYFUNCTION("REGEXREPLACE(F2465,""\D"", """")"),"33")</f>
        <v>33</v>
      </c>
    </row>
    <row r="2465" spans="1:9" ht="15.75" customHeight="1">
      <c r="A2465" s="1">
        <v>2464</v>
      </c>
      <c r="B2465" s="3">
        <v>2465</v>
      </c>
      <c r="C2465" s="3" t="s">
        <v>6915</v>
      </c>
      <c r="D2465" s="3" t="s">
        <v>6916</v>
      </c>
      <c r="E2465" s="3" t="s">
        <v>6917</v>
      </c>
      <c r="F2465" s="3" t="s">
        <v>39</v>
      </c>
      <c r="G2465" s="3">
        <v>10</v>
      </c>
      <c r="H2465" s="3" t="s">
        <v>1071</v>
      </c>
      <c r="I2465" s="4" t="str">
        <f ca="1">IFERROR(__xludf.DUMMYFUNCTION("REGEXREPLACE(F2466,""\D"", """")"),"14")</f>
        <v>14</v>
      </c>
    </row>
    <row r="2466" spans="1:9" ht="15.75" customHeight="1">
      <c r="A2466" s="1">
        <v>2465</v>
      </c>
      <c r="B2466" s="3">
        <v>2466</v>
      </c>
      <c r="C2466" s="3" t="s">
        <v>6918</v>
      </c>
      <c r="D2466" s="3" t="s">
        <v>6919</v>
      </c>
      <c r="E2466" s="3" t="s">
        <v>27</v>
      </c>
      <c r="F2466" s="3">
        <v>0</v>
      </c>
      <c r="I2466" s="4" t="str">
        <f ca="1">IFERROR(__xludf.DUMMYFUNCTION("REGEXREPLACE(F2467,""\D"", """")"),"#VALUE!")</f>
        <v>#VALUE!</v>
      </c>
    </row>
    <row r="2467" spans="1:9" ht="15.75" customHeight="1">
      <c r="A2467" s="1">
        <v>2466</v>
      </c>
      <c r="B2467" s="3">
        <v>2467</v>
      </c>
      <c r="C2467" s="3" t="s">
        <v>6920</v>
      </c>
      <c r="D2467" s="3" t="s">
        <v>6921</v>
      </c>
      <c r="E2467" s="3" t="s">
        <v>6922</v>
      </c>
      <c r="F2467" s="3">
        <v>0</v>
      </c>
      <c r="I2467" s="4" t="str">
        <f ca="1">IFERROR(__xludf.DUMMYFUNCTION("REGEXREPLACE(F2468,""\D"", """")"),"#VALUE!")</f>
        <v>#VALUE!</v>
      </c>
    </row>
    <row r="2468" spans="1:9" ht="15.75" customHeight="1">
      <c r="A2468" s="1">
        <v>2467</v>
      </c>
      <c r="B2468" s="3">
        <v>2468</v>
      </c>
      <c r="C2468" s="3" t="s">
        <v>6923</v>
      </c>
      <c r="D2468" s="3" t="s">
        <v>6924</v>
      </c>
      <c r="E2468" s="3" t="s">
        <v>6925</v>
      </c>
      <c r="F2468" s="3" t="s">
        <v>303</v>
      </c>
      <c r="G2468" s="3">
        <v>0</v>
      </c>
      <c r="H2468" s="3" t="s">
        <v>266</v>
      </c>
      <c r="I2468" s="4" t="str">
        <f ca="1">IFERROR(__xludf.DUMMYFUNCTION("REGEXREPLACE(F2469,""\D"", """")"),"6")</f>
        <v>6</v>
      </c>
    </row>
    <row r="2469" spans="1:9" ht="15.75" customHeight="1">
      <c r="A2469" s="1">
        <v>2468</v>
      </c>
      <c r="B2469" s="3">
        <v>2469</v>
      </c>
      <c r="C2469" s="3" t="s">
        <v>6926</v>
      </c>
      <c r="D2469" s="3" t="s">
        <v>6927</v>
      </c>
      <c r="E2469" s="3" t="s">
        <v>27</v>
      </c>
      <c r="F2469" s="3">
        <v>0</v>
      </c>
      <c r="I2469" s="4" t="str">
        <f ca="1">IFERROR(__xludf.DUMMYFUNCTION("REGEXREPLACE(F2470,""\D"", """")"),"#VALUE!")</f>
        <v>#VALUE!</v>
      </c>
    </row>
    <row r="2470" spans="1:9" ht="15.75" customHeight="1">
      <c r="A2470" s="1">
        <v>2469</v>
      </c>
      <c r="B2470" s="3">
        <v>2470</v>
      </c>
      <c r="C2470" s="3" t="s">
        <v>6928</v>
      </c>
      <c r="D2470" s="3" t="s">
        <v>6929</v>
      </c>
      <c r="E2470" s="3" t="s">
        <v>27</v>
      </c>
      <c r="F2470" s="3">
        <v>0</v>
      </c>
      <c r="I2470" s="4" t="str">
        <f ca="1">IFERROR(__xludf.DUMMYFUNCTION("REGEXREPLACE(F2471,""\D"", """")"),"#VALUE!")</f>
        <v>#VALUE!</v>
      </c>
    </row>
    <row r="2471" spans="1:9" ht="15.75" customHeight="1">
      <c r="A2471" s="1">
        <v>2470</v>
      </c>
      <c r="B2471" s="3">
        <v>2471</v>
      </c>
      <c r="C2471" s="3" t="s">
        <v>6930</v>
      </c>
      <c r="D2471" s="3" t="s">
        <v>6931</v>
      </c>
      <c r="E2471" s="3" t="s">
        <v>27</v>
      </c>
      <c r="F2471" s="3">
        <v>0</v>
      </c>
      <c r="I2471" s="4" t="str">
        <f ca="1">IFERROR(__xludf.DUMMYFUNCTION("REGEXREPLACE(F2472,""\D"", """")"),"#VALUE!")</f>
        <v>#VALUE!</v>
      </c>
    </row>
    <row r="2472" spans="1:9" ht="15.75" customHeight="1">
      <c r="A2472" s="1">
        <v>2471</v>
      </c>
      <c r="B2472" s="3">
        <v>2472</v>
      </c>
      <c r="C2472" s="3" t="s">
        <v>6932</v>
      </c>
      <c r="D2472" s="3" t="s">
        <v>6933</v>
      </c>
      <c r="E2472" s="3" t="s">
        <v>27</v>
      </c>
      <c r="F2472" s="3">
        <v>0</v>
      </c>
      <c r="I2472" s="4" t="str">
        <f ca="1">IFERROR(__xludf.DUMMYFUNCTION("REGEXREPLACE(F2473,""\D"", """")"),"#VALUE!")</f>
        <v>#VALUE!</v>
      </c>
    </row>
    <row r="2473" spans="1:9" ht="15.75" customHeight="1">
      <c r="A2473" s="1">
        <v>2472</v>
      </c>
      <c r="B2473" s="3">
        <v>2473</v>
      </c>
      <c r="C2473" s="3" t="s">
        <v>6934</v>
      </c>
      <c r="D2473" s="3" t="s">
        <v>6935</v>
      </c>
      <c r="E2473" s="3" t="s">
        <v>27</v>
      </c>
      <c r="F2473" s="3">
        <v>0</v>
      </c>
      <c r="I2473" s="4" t="str">
        <f ca="1">IFERROR(__xludf.DUMMYFUNCTION("REGEXREPLACE(F2474,""\D"", """")"),"#VALUE!")</f>
        <v>#VALUE!</v>
      </c>
    </row>
    <row r="2474" spans="1:9" ht="15.75" customHeight="1">
      <c r="A2474" s="1">
        <v>2473</v>
      </c>
      <c r="B2474" s="3">
        <v>2474</v>
      </c>
      <c r="C2474" s="3" t="s">
        <v>6936</v>
      </c>
      <c r="D2474" s="3" t="s">
        <v>6937</v>
      </c>
      <c r="E2474" s="3" t="s">
        <v>27</v>
      </c>
      <c r="F2474" s="3">
        <v>0</v>
      </c>
      <c r="I2474" s="4" t="str">
        <f ca="1">IFERROR(__xludf.DUMMYFUNCTION("REGEXREPLACE(F2475,""\D"", """")"),"#VALUE!")</f>
        <v>#VALUE!</v>
      </c>
    </row>
    <row r="2475" spans="1:9" ht="15.75" customHeight="1">
      <c r="A2475" s="1">
        <v>2474</v>
      </c>
      <c r="B2475" s="3">
        <v>2475</v>
      </c>
      <c r="C2475" s="3" t="s">
        <v>6938</v>
      </c>
      <c r="D2475" s="3" t="s">
        <v>6939</v>
      </c>
      <c r="E2475" s="3" t="s">
        <v>6940</v>
      </c>
      <c r="F2475" s="3">
        <v>0</v>
      </c>
      <c r="I2475" s="4" t="str">
        <f ca="1">IFERROR(__xludf.DUMMYFUNCTION("REGEXREPLACE(F2476,""\D"", """")"),"#VALUE!")</f>
        <v>#VALUE!</v>
      </c>
    </row>
    <row r="2476" spans="1:9" ht="15.75" customHeight="1">
      <c r="A2476" s="1">
        <v>2475</v>
      </c>
      <c r="B2476" s="3">
        <v>2476</v>
      </c>
      <c r="C2476" s="3" t="s">
        <v>6941</v>
      </c>
      <c r="D2476" s="3" t="s">
        <v>6942</v>
      </c>
      <c r="E2476" s="3" t="s">
        <v>6943</v>
      </c>
      <c r="F2476" s="3" t="s">
        <v>655</v>
      </c>
      <c r="G2476" s="3">
        <v>0</v>
      </c>
      <c r="H2476" s="3" t="s">
        <v>398</v>
      </c>
      <c r="I2476" s="4" t="str">
        <f ca="1">IFERROR(__xludf.DUMMYFUNCTION("REGEXREPLACE(F2477,""\D"", """")"),"20")</f>
        <v>20</v>
      </c>
    </row>
    <row r="2477" spans="1:9" ht="15.75" customHeight="1">
      <c r="A2477" s="1">
        <v>2476</v>
      </c>
      <c r="B2477" s="3">
        <v>2477</v>
      </c>
      <c r="C2477" s="3" t="s">
        <v>6944</v>
      </c>
      <c r="D2477" s="3" t="s">
        <v>6945</v>
      </c>
      <c r="E2477" s="3" t="s">
        <v>6946</v>
      </c>
      <c r="F2477" s="3">
        <v>0</v>
      </c>
      <c r="I2477" s="4" t="str">
        <f ca="1">IFERROR(__xludf.DUMMYFUNCTION("REGEXREPLACE(F2478,""\D"", """")"),"#VALUE!")</f>
        <v>#VALUE!</v>
      </c>
    </row>
    <row r="2478" spans="1:9" ht="15.75" customHeight="1">
      <c r="A2478" s="1">
        <v>2477</v>
      </c>
      <c r="B2478" s="3">
        <v>2478</v>
      </c>
      <c r="C2478" s="3" t="s">
        <v>6947</v>
      </c>
      <c r="D2478" s="3" t="s">
        <v>6948</v>
      </c>
      <c r="E2478" s="3" t="s">
        <v>6949</v>
      </c>
      <c r="F2478" s="3" t="s">
        <v>812</v>
      </c>
      <c r="G2478" s="3">
        <v>13</v>
      </c>
      <c r="H2478" s="3" t="s">
        <v>1071</v>
      </c>
      <c r="I2478" s="4" t="str">
        <f ca="1">IFERROR(__xludf.DUMMYFUNCTION("REGEXREPLACE(F2479,""\D"", """")"),"11")</f>
        <v>11</v>
      </c>
    </row>
    <row r="2479" spans="1:9" ht="15.75" customHeight="1">
      <c r="A2479" s="1">
        <v>2478</v>
      </c>
      <c r="B2479" s="3">
        <v>2479</v>
      </c>
      <c r="C2479" s="3" t="s">
        <v>6950</v>
      </c>
      <c r="D2479" s="3" t="s">
        <v>6951</v>
      </c>
      <c r="E2479" s="3" t="s">
        <v>6952</v>
      </c>
      <c r="F2479" s="3" t="s">
        <v>19</v>
      </c>
      <c r="G2479" s="3">
        <v>15</v>
      </c>
      <c r="H2479" s="3" t="s">
        <v>111</v>
      </c>
      <c r="I2479" s="4" t="str">
        <f ca="1">IFERROR(__xludf.DUMMYFUNCTION("REGEXREPLACE(F2480,""\D"", """")"),"7")</f>
        <v>7</v>
      </c>
    </row>
    <row r="2480" spans="1:9" ht="15.75" customHeight="1">
      <c r="A2480" s="1">
        <v>2479</v>
      </c>
      <c r="B2480" s="3">
        <v>2480</v>
      </c>
      <c r="C2480" s="3" t="s">
        <v>6953</v>
      </c>
      <c r="D2480" s="3" t="s">
        <v>6954</v>
      </c>
      <c r="E2480" s="3" t="s">
        <v>6955</v>
      </c>
      <c r="F2480" s="3" t="s">
        <v>19</v>
      </c>
      <c r="G2480" s="3">
        <v>18</v>
      </c>
      <c r="H2480" s="3" t="s">
        <v>139</v>
      </c>
      <c r="I2480" s="4" t="str">
        <f ca="1">IFERROR(__xludf.DUMMYFUNCTION("REGEXREPLACE(F2481,""\D"", """")"),"7")</f>
        <v>7</v>
      </c>
    </row>
    <row r="2481" spans="1:9" ht="15.75" customHeight="1">
      <c r="A2481" s="1">
        <v>2480</v>
      </c>
      <c r="B2481" s="3">
        <v>2481</v>
      </c>
      <c r="C2481" s="3" t="s">
        <v>6956</v>
      </c>
      <c r="D2481" s="3" t="s">
        <v>6957</v>
      </c>
      <c r="E2481" s="3" t="s">
        <v>6958</v>
      </c>
      <c r="F2481" s="3" t="s">
        <v>121</v>
      </c>
      <c r="G2481" s="3">
        <v>13</v>
      </c>
      <c r="H2481" s="3" t="s">
        <v>291</v>
      </c>
      <c r="I2481" s="4" t="str">
        <f ca="1">IFERROR(__xludf.DUMMYFUNCTION("REGEXREPLACE(F2482,""\D"", """")"),"17")</f>
        <v>17</v>
      </c>
    </row>
    <row r="2482" spans="1:9" ht="15.75" customHeight="1">
      <c r="A2482" s="1">
        <v>2481</v>
      </c>
      <c r="B2482" s="3">
        <v>2482</v>
      </c>
      <c r="C2482" s="3" t="s">
        <v>6959</v>
      </c>
      <c r="D2482" s="3" t="s">
        <v>6960</v>
      </c>
      <c r="E2482" s="3" t="s">
        <v>6961</v>
      </c>
      <c r="F2482" s="3" t="s">
        <v>364</v>
      </c>
      <c r="G2482" s="3">
        <v>0</v>
      </c>
      <c r="H2482" s="3" t="s">
        <v>651</v>
      </c>
      <c r="I2482" s="4" t="str">
        <f ca="1">IFERROR(__xludf.DUMMYFUNCTION("REGEXREPLACE(F2483,""\D"", """")"),"13")</f>
        <v>13</v>
      </c>
    </row>
    <row r="2483" spans="1:9" ht="15.75" customHeight="1">
      <c r="A2483" s="1">
        <v>2482</v>
      </c>
      <c r="B2483" s="3">
        <v>2483</v>
      </c>
      <c r="C2483" s="3" t="s">
        <v>6962</v>
      </c>
      <c r="D2483" s="3" t="s">
        <v>6963</v>
      </c>
      <c r="E2483" s="3" t="s">
        <v>6964</v>
      </c>
      <c r="F2483" s="3" t="s">
        <v>121</v>
      </c>
      <c r="G2483" s="3">
        <v>6</v>
      </c>
      <c r="H2483" s="3" t="s">
        <v>498</v>
      </c>
      <c r="I2483" s="4" t="str">
        <f ca="1">IFERROR(__xludf.DUMMYFUNCTION("REGEXREPLACE(F2484,""\D"", """")"),"17")</f>
        <v>17</v>
      </c>
    </row>
    <row r="2484" spans="1:9" ht="15.75" customHeight="1">
      <c r="A2484" s="1">
        <v>2483</v>
      </c>
      <c r="B2484" s="3">
        <v>2484</v>
      </c>
      <c r="C2484" s="3" t="s">
        <v>6965</v>
      </c>
      <c r="D2484" s="3" t="s">
        <v>6966</v>
      </c>
      <c r="E2484" s="3" t="s">
        <v>6967</v>
      </c>
      <c r="F2484" s="3">
        <v>0</v>
      </c>
      <c r="I2484" s="4" t="str">
        <f ca="1">IFERROR(__xludf.DUMMYFUNCTION("REGEXREPLACE(F2485,""\D"", """")"),"#VALUE!")</f>
        <v>#VALUE!</v>
      </c>
    </row>
    <row r="2485" spans="1:9" ht="15.75" customHeight="1">
      <c r="A2485" s="1">
        <v>2484</v>
      </c>
      <c r="B2485" s="3">
        <v>2485</v>
      </c>
      <c r="C2485" s="3" t="s">
        <v>6968</v>
      </c>
      <c r="D2485" s="3" t="s">
        <v>6969</v>
      </c>
      <c r="E2485" s="3" t="s">
        <v>6970</v>
      </c>
      <c r="F2485" s="3" t="s">
        <v>39</v>
      </c>
      <c r="G2485" s="3">
        <v>12</v>
      </c>
      <c r="H2485" s="3" t="s">
        <v>200</v>
      </c>
      <c r="I2485" s="4" t="str">
        <f ca="1">IFERROR(__xludf.DUMMYFUNCTION("REGEXREPLACE(F2486,""\D"", """")"),"14")</f>
        <v>14</v>
      </c>
    </row>
    <row r="2486" spans="1:9" ht="15.75" customHeight="1">
      <c r="A2486" s="1">
        <v>2485</v>
      </c>
      <c r="B2486" s="3">
        <v>2486</v>
      </c>
      <c r="C2486" s="3" t="s">
        <v>6971</v>
      </c>
      <c r="D2486" s="3" t="s">
        <v>6972</v>
      </c>
      <c r="E2486" s="3" t="s">
        <v>6973</v>
      </c>
      <c r="F2486" s="3">
        <v>0</v>
      </c>
      <c r="I2486" s="4" t="str">
        <f ca="1">IFERROR(__xludf.DUMMYFUNCTION("REGEXREPLACE(F2487,""\D"", """")"),"#VALUE!")</f>
        <v>#VALUE!</v>
      </c>
    </row>
    <row r="2487" spans="1:9" ht="15.75" customHeight="1">
      <c r="A2487" s="1">
        <v>2486</v>
      </c>
      <c r="B2487" s="3">
        <v>2487</v>
      </c>
      <c r="C2487" s="3" t="s">
        <v>6974</v>
      </c>
      <c r="D2487" s="3" t="s">
        <v>6975</v>
      </c>
      <c r="E2487" s="3" t="s">
        <v>6976</v>
      </c>
      <c r="F2487" s="3" t="s">
        <v>1165</v>
      </c>
      <c r="G2487" s="3">
        <v>5</v>
      </c>
      <c r="H2487" s="3" t="s">
        <v>256</v>
      </c>
      <c r="I2487" s="4" t="str">
        <f ca="1">IFERROR(__xludf.DUMMYFUNCTION("REGEXREPLACE(F2488,""\D"", """")"),"23")</f>
        <v>23</v>
      </c>
    </row>
    <row r="2488" spans="1:9" ht="15.75" customHeight="1">
      <c r="A2488" s="1">
        <v>2487</v>
      </c>
      <c r="B2488" s="3">
        <v>2488</v>
      </c>
      <c r="C2488" s="3" t="s">
        <v>6977</v>
      </c>
      <c r="D2488" s="3" t="s">
        <v>6978</v>
      </c>
      <c r="E2488" s="3" t="s">
        <v>6979</v>
      </c>
      <c r="F2488" s="3">
        <v>0</v>
      </c>
      <c r="I2488" s="4" t="str">
        <f ca="1">IFERROR(__xludf.DUMMYFUNCTION("REGEXREPLACE(F2489,""\D"", """")"),"#VALUE!")</f>
        <v>#VALUE!</v>
      </c>
    </row>
    <row r="2489" spans="1:9" ht="15.75" customHeight="1">
      <c r="A2489" s="1">
        <v>2488</v>
      </c>
      <c r="B2489" s="3">
        <v>2489</v>
      </c>
      <c r="C2489" s="3" t="s">
        <v>6980</v>
      </c>
      <c r="D2489" s="3" t="s">
        <v>6981</v>
      </c>
      <c r="E2489" s="3" t="s">
        <v>27</v>
      </c>
      <c r="F2489" s="3">
        <v>0</v>
      </c>
      <c r="I2489" s="4" t="str">
        <f ca="1">IFERROR(__xludf.DUMMYFUNCTION("REGEXREPLACE(F2490,""\D"", """")"),"#VALUE!")</f>
        <v>#VALUE!</v>
      </c>
    </row>
    <row r="2490" spans="1:9" ht="15.75" customHeight="1">
      <c r="A2490" s="1">
        <v>2489</v>
      </c>
      <c r="B2490" s="3">
        <v>2490</v>
      </c>
      <c r="C2490" s="3" t="s">
        <v>6982</v>
      </c>
      <c r="D2490" s="3" t="s">
        <v>6983</v>
      </c>
      <c r="E2490" s="3" t="s">
        <v>6984</v>
      </c>
      <c r="F2490" s="3" t="s">
        <v>3250</v>
      </c>
      <c r="G2490" s="3">
        <v>27</v>
      </c>
      <c r="H2490" s="3" t="s">
        <v>752</v>
      </c>
      <c r="I2490" s="4" t="str">
        <f ca="1">IFERROR(__xludf.DUMMYFUNCTION("REGEXREPLACE(F2491,""\D"", """")"),"33")</f>
        <v>33</v>
      </c>
    </row>
    <row r="2491" spans="1:9" ht="15.75" customHeight="1">
      <c r="A2491" s="1">
        <v>2490</v>
      </c>
      <c r="B2491" s="3">
        <v>2491</v>
      </c>
      <c r="C2491" s="3" t="s">
        <v>6985</v>
      </c>
      <c r="D2491" s="3" t="s">
        <v>6986</v>
      </c>
      <c r="E2491" s="3" t="s">
        <v>4809</v>
      </c>
      <c r="F2491" s="3">
        <v>0</v>
      </c>
      <c r="I2491" s="4" t="str">
        <f ca="1">IFERROR(__xludf.DUMMYFUNCTION("REGEXREPLACE(F2492,""\D"", """")"),"#VALUE!")</f>
        <v>#VALUE!</v>
      </c>
    </row>
    <row r="2492" spans="1:9" ht="15.75" customHeight="1">
      <c r="A2492" s="1">
        <v>2491</v>
      </c>
      <c r="B2492" s="3">
        <v>2492</v>
      </c>
      <c r="C2492" s="3" t="s">
        <v>6987</v>
      </c>
      <c r="D2492" s="3" t="s">
        <v>6988</v>
      </c>
      <c r="E2492" s="3" t="s">
        <v>6989</v>
      </c>
      <c r="F2492" s="3">
        <v>0</v>
      </c>
      <c r="I2492" s="4" t="str">
        <f ca="1">IFERROR(__xludf.DUMMYFUNCTION("REGEXREPLACE(F2493,""\D"", """")"),"#VALUE!")</f>
        <v>#VALUE!</v>
      </c>
    </row>
    <row r="2493" spans="1:9" ht="15.75" customHeight="1">
      <c r="A2493" s="1">
        <v>2492</v>
      </c>
      <c r="B2493" s="3">
        <v>2493</v>
      </c>
      <c r="C2493" s="3" t="s">
        <v>6990</v>
      </c>
      <c r="D2493" s="3" t="s">
        <v>6991</v>
      </c>
      <c r="E2493" s="3" t="s">
        <v>6992</v>
      </c>
      <c r="F2493" s="3">
        <v>0</v>
      </c>
      <c r="I2493" s="4" t="str">
        <f ca="1">IFERROR(__xludf.DUMMYFUNCTION("REGEXREPLACE(F2494,""\D"", """")"),"#VALUE!")</f>
        <v>#VALUE!</v>
      </c>
    </row>
    <row r="2494" spans="1:9" ht="15.75" customHeight="1">
      <c r="A2494" s="1">
        <v>2493</v>
      </c>
      <c r="B2494" s="3">
        <v>2494</v>
      </c>
      <c r="C2494" s="3" t="s">
        <v>6993</v>
      </c>
      <c r="D2494" s="3" t="s">
        <v>6994</v>
      </c>
      <c r="E2494" s="3" t="s">
        <v>6995</v>
      </c>
      <c r="F2494" s="3" t="s">
        <v>11</v>
      </c>
      <c r="G2494" s="3">
        <v>6</v>
      </c>
      <c r="H2494" s="3" t="s">
        <v>72</v>
      </c>
      <c r="I2494" s="4" t="str">
        <f ca="1">IFERROR(__xludf.DUMMYFUNCTION("REGEXREPLACE(F2495,""\D"", """")"),"3")</f>
        <v>3</v>
      </c>
    </row>
    <row r="2495" spans="1:9" ht="15.75" customHeight="1">
      <c r="A2495" s="1">
        <v>2494</v>
      </c>
      <c r="B2495" s="3">
        <v>2495</v>
      </c>
      <c r="C2495" s="3" t="s">
        <v>6996</v>
      </c>
      <c r="D2495" s="3" t="s">
        <v>6997</v>
      </c>
      <c r="E2495" s="3" t="s">
        <v>6998</v>
      </c>
      <c r="F2495" s="3" t="s">
        <v>1515</v>
      </c>
      <c r="G2495" s="3">
        <v>39</v>
      </c>
      <c r="H2495" s="3" t="s">
        <v>6635</v>
      </c>
      <c r="I2495" s="4" t="str">
        <f ca="1">IFERROR(__xludf.DUMMYFUNCTION("REGEXREPLACE(F2496,""\D"", """")"),"29")</f>
        <v>29</v>
      </c>
    </row>
    <row r="2496" spans="1:9" ht="15.75" customHeight="1">
      <c r="A2496" s="1">
        <v>2495</v>
      </c>
      <c r="B2496" s="3">
        <v>2496</v>
      </c>
      <c r="C2496" s="3" t="s">
        <v>6999</v>
      </c>
      <c r="D2496" s="3" t="s">
        <v>7000</v>
      </c>
      <c r="E2496" s="3" t="s">
        <v>7001</v>
      </c>
      <c r="F2496" s="3" t="s">
        <v>88</v>
      </c>
      <c r="G2496" s="3">
        <v>2</v>
      </c>
      <c r="H2496" s="3" t="s">
        <v>266</v>
      </c>
      <c r="I2496" s="4" t="str">
        <f ca="1">IFERROR(__xludf.DUMMYFUNCTION("REGEXREPLACE(F2497,""\D"", """")"),"4")</f>
        <v>4</v>
      </c>
    </row>
    <row r="2497" spans="1:9" ht="15.75" customHeight="1">
      <c r="A2497" s="1">
        <v>2496</v>
      </c>
      <c r="B2497" s="3">
        <v>2497</v>
      </c>
      <c r="C2497" s="3" t="s">
        <v>7002</v>
      </c>
      <c r="D2497" s="3" t="s">
        <v>7003</v>
      </c>
      <c r="E2497" s="3" t="s">
        <v>7004</v>
      </c>
      <c r="F2497" s="3">
        <v>0</v>
      </c>
      <c r="I2497" s="4" t="str">
        <f ca="1">IFERROR(__xludf.DUMMYFUNCTION("REGEXREPLACE(F2498,""\D"", """")"),"#VALUE!")</f>
        <v>#VALUE!</v>
      </c>
    </row>
    <row r="2498" spans="1:9" ht="15.75" customHeight="1">
      <c r="A2498" s="1">
        <v>2497</v>
      </c>
      <c r="B2498" s="3">
        <v>2498</v>
      </c>
      <c r="C2498" s="3" t="s">
        <v>7005</v>
      </c>
      <c r="D2498" s="3" t="s">
        <v>7006</v>
      </c>
      <c r="E2498" s="3" t="s">
        <v>27</v>
      </c>
      <c r="F2498" s="3">
        <v>0</v>
      </c>
      <c r="I2498" s="4" t="str">
        <f ca="1">IFERROR(__xludf.DUMMYFUNCTION("REGEXREPLACE(F2499,""\D"", """")"),"#VALUE!")</f>
        <v>#VALUE!</v>
      </c>
    </row>
    <row r="2499" spans="1:9" ht="15.75" customHeight="1">
      <c r="A2499" s="1">
        <v>2498</v>
      </c>
      <c r="B2499" s="3">
        <v>2499</v>
      </c>
      <c r="C2499" s="3" t="s">
        <v>7007</v>
      </c>
      <c r="D2499" s="3" t="s">
        <v>7008</v>
      </c>
      <c r="E2499" s="3" t="s">
        <v>27</v>
      </c>
      <c r="F2499" s="3">
        <v>0</v>
      </c>
      <c r="I2499" s="4" t="str">
        <f ca="1">IFERROR(__xludf.DUMMYFUNCTION("REGEXREPLACE(F2500,""\D"", """")"),"#VALUE!")</f>
        <v>#VALUE!</v>
      </c>
    </row>
    <row r="2500" spans="1:9" ht="15.75" customHeight="1">
      <c r="A2500" s="1">
        <v>2499</v>
      </c>
      <c r="B2500" s="3">
        <v>2500</v>
      </c>
      <c r="C2500" s="3" t="s">
        <v>7009</v>
      </c>
      <c r="D2500" s="3" t="s">
        <v>7010</v>
      </c>
      <c r="E2500" s="3" t="s">
        <v>27</v>
      </c>
      <c r="F2500" s="3">
        <v>0</v>
      </c>
      <c r="I2500" s="4" t="str">
        <f ca="1">IFERROR(__xludf.DUMMYFUNCTION("REGEXREPLACE(F2501,""\D"", """")"),"#VALUE!")</f>
        <v>#VALUE!</v>
      </c>
    </row>
    <row r="2501" spans="1:9" ht="15.75" customHeight="1">
      <c r="A2501" s="1">
        <v>2500</v>
      </c>
      <c r="B2501" s="3">
        <v>2501</v>
      </c>
      <c r="C2501" s="3" t="s">
        <v>7011</v>
      </c>
      <c r="D2501" s="3" t="s">
        <v>7012</v>
      </c>
      <c r="E2501" s="3" t="s">
        <v>27</v>
      </c>
      <c r="F2501" s="3">
        <v>0</v>
      </c>
      <c r="I2501" s="4" t="str">
        <f ca="1">IFERROR(__xludf.DUMMYFUNCTION("REGEXREPLACE(F2502,""\D"", """")"),"#VALUE!")</f>
        <v>#VALUE!</v>
      </c>
    </row>
    <row r="2502" spans="1:9" ht="15.75" customHeight="1">
      <c r="A2502" s="1">
        <v>2501</v>
      </c>
      <c r="B2502" s="3">
        <v>2502</v>
      </c>
      <c r="C2502" s="3" t="s">
        <v>7013</v>
      </c>
      <c r="D2502" s="3" t="s">
        <v>7014</v>
      </c>
      <c r="E2502" s="3" t="s">
        <v>7015</v>
      </c>
      <c r="F2502" s="3">
        <v>0</v>
      </c>
      <c r="I2502" s="4" t="str">
        <f ca="1">IFERROR(__xludf.DUMMYFUNCTION("REGEXREPLACE(F2503,""\D"", """")"),"#VALUE!")</f>
        <v>#VALUE!</v>
      </c>
    </row>
    <row r="2503" spans="1:9" ht="15.75" customHeight="1">
      <c r="A2503" s="1">
        <v>2502</v>
      </c>
      <c r="B2503" s="3">
        <v>2503</v>
      </c>
      <c r="C2503" s="3" t="s">
        <v>7016</v>
      </c>
      <c r="D2503" s="3" t="s">
        <v>7017</v>
      </c>
      <c r="E2503" s="3" t="s">
        <v>7018</v>
      </c>
      <c r="F2503" s="3" t="s">
        <v>138</v>
      </c>
      <c r="G2503" s="3">
        <v>8</v>
      </c>
      <c r="H2503" s="3" t="s">
        <v>380</v>
      </c>
      <c r="I2503" s="4" t="str">
        <f ca="1">IFERROR(__xludf.DUMMYFUNCTION("REGEXREPLACE(F2504,""\D"", """")"),"25")</f>
        <v>25</v>
      </c>
    </row>
    <row r="2504" spans="1:9" ht="15.75" customHeight="1">
      <c r="A2504" s="1">
        <v>2503</v>
      </c>
      <c r="B2504" s="3">
        <v>2504</v>
      </c>
      <c r="C2504" s="3" t="s">
        <v>7019</v>
      </c>
      <c r="D2504" s="3" t="s">
        <v>7020</v>
      </c>
      <c r="E2504" s="3" t="s">
        <v>7021</v>
      </c>
      <c r="F2504" s="3" t="s">
        <v>303</v>
      </c>
      <c r="G2504" s="3">
        <v>1</v>
      </c>
      <c r="H2504" s="3" t="s">
        <v>89</v>
      </c>
      <c r="I2504" s="4" t="str">
        <f ca="1">IFERROR(__xludf.DUMMYFUNCTION("REGEXREPLACE(F2505,""\D"", """")"),"6")</f>
        <v>6</v>
      </c>
    </row>
    <row r="2505" spans="1:9" ht="15.75" customHeight="1">
      <c r="A2505" s="1">
        <v>2504</v>
      </c>
      <c r="B2505" s="3">
        <v>2505</v>
      </c>
      <c r="C2505" s="3" t="s">
        <v>7022</v>
      </c>
      <c r="D2505" s="3" t="s">
        <v>7023</v>
      </c>
      <c r="E2505" s="3" t="s">
        <v>27</v>
      </c>
      <c r="F2505" s="3">
        <v>0</v>
      </c>
      <c r="I2505" s="4" t="str">
        <f ca="1">IFERROR(__xludf.DUMMYFUNCTION("REGEXREPLACE(F2506,""\D"", """")"),"#VALUE!")</f>
        <v>#VALUE!</v>
      </c>
    </row>
    <row r="2506" spans="1:9" ht="15.75" customHeight="1">
      <c r="A2506" s="1">
        <v>2505</v>
      </c>
      <c r="B2506" s="3">
        <v>2506</v>
      </c>
      <c r="C2506" s="3" t="s">
        <v>7024</v>
      </c>
      <c r="D2506" s="3" t="s">
        <v>7025</v>
      </c>
      <c r="E2506" s="3" t="s">
        <v>27</v>
      </c>
      <c r="F2506" s="3">
        <v>0</v>
      </c>
      <c r="I2506" s="4" t="str">
        <f ca="1">IFERROR(__xludf.DUMMYFUNCTION("REGEXREPLACE(F2507,""\D"", """")"),"#VALUE!")</f>
        <v>#VALUE!</v>
      </c>
    </row>
    <row r="2507" spans="1:9" ht="15.75" customHeight="1">
      <c r="A2507" s="1">
        <v>2506</v>
      </c>
      <c r="B2507" s="3">
        <v>2507</v>
      </c>
      <c r="C2507" s="3" t="s">
        <v>7026</v>
      </c>
      <c r="D2507" s="3" t="s">
        <v>7027</v>
      </c>
      <c r="E2507" s="3" t="s">
        <v>7028</v>
      </c>
      <c r="F2507" s="3" t="s">
        <v>7029</v>
      </c>
      <c r="G2507" s="3">
        <v>38</v>
      </c>
      <c r="H2507" s="3" t="s">
        <v>7030</v>
      </c>
      <c r="I2507" s="4" t="str">
        <f ca="1">IFERROR(__xludf.DUMMYFUNCTION("REGEXREPLACE(F2508,""\D"", """")"),"153")</f>
        <v>153</v>
      </c>
    </row>
    <row r="2508" spans="1:9" ht="15.75" customHeight="1">
      <c r="A2508" s="1">
        <v>2507</v>
      </c>
      <c r="B2508" s="3">
        <v>2508</v>
      </c>
      <c r="C2508" s="3" t="s">
        <v>7031</v>
      </c>
      <c r="D2508" s="3" t="s">
        <v>7032</v>
      </c>
      <c r="E2508" s="3" t="s">
        <v>27</v>
      </c>
      <c r="F2508" s="3">
        <v>0</v>
      </c>
      <c r="I2508" s="4" t="str">
        <f ca="1">IFERROR(__xludf.DUMMYFUNCTION("REGEXREPLACE(F2509,""\D"", """")"),"#VALUE!")</f>
        <v>#VALUE!</v>
      </c>
    </row>
    <row r="2509" spans="1:9" ht="15.75" customHeight="1">
      <c r="A2509" s="1">
        <v>2508</v>
      </c>
      <c r="B2509" s="3">
        <v>2509</v>
      </c>
      <c r="C2509" s="3" t="s">
        <v>7033</v>
      </c>
      <c r="D2509" s="3" t="s">
        <v>7034</v>
      </c>
      <c r="E2509" s="3" t="s">
        <v>7035</v>
      </c>
      <c r="F2509" s="3" t="s">
        <v>559</v>
      </c>
      <c r="G2509" s="3">
        <v>1</v>
      </c>
      <c r="H2509" s="3" t="s">
        <v>398</v>
      </c>
      <c r="I2509" s="4" t="str">
        <f ca="1">IFERROR(__xludf.DUMMYFUNCTION("REGEXREPLACE(F2510,""\D"", """")"),"19")</f>
        <v>19</v>
      </c>
    </row>
    <row r="2510" spans="1:9" ht="15.75" customHeight="1">
      <c r="A2510" s="1">
        <v>2509</v>
      </c>
      <c r="B2510" s="3">
        <v>2510</v>
      </c>
      <c r="C2510" s="3" t="s">
        <v>7036</v>
      </c>
      <c r="D2510" s="3" t="s">
        <v>7037</v>
      </c>
      <c r="E2510" s="3" t="s">
        <v>7038</v>
      </c>
      <c r="F2510" s="3" t="s">
        <v>1165</v>
      </c>
      <c r="G2510" s="3">
        <v>4</v>
      </c>
      <c r="H2510" s="3" t="s">
        <v>1183</v>
      </c>
      <c r="I2510" s="4" t="str">
        <f ca="1">IFERROR(__xludf.DUMMYFUNCTION("REGEXREPLACE(F2511,""\D"", """")"),"23")</f>
        <v>23</v>
      </c>
    </row>
    <row r="2511" spans="1:9" ht="15.75" customHeight="1">
      <c r="A2511" s="1">
        <v>2510</v>
      </c>
      <c r="B2511" s="3">
        <v>2511</v>
      </c>
      <c r="C2511" s="3" t="s">
        <v>7039</v>
      </c>
      <c r="D2511" s="3" t="s">
        <v>7040</v>
      </c>
      <c r="E2511" s="3" t="s">
        <v>619</v>
      </c>
      <c r="F2511" s="3">
        <v>0</v>
      </c>
      <c r="I2511" s="4" t="str">
        <f ca="1">IFERROR(__xludf.DUMMYFUNCTION("REGEXREPLACE(F2512,""\D"", """")"),"#VALUE!")</f>
        <v>#VALUE!</v>
      </c>
    </row>
    <row r="2512" spans="1:9" ht="15.75" customHeight="1">
      <c r="A2512" s="1">
        <v>2511</v>
      </c>
      <c r="B2512" s="3">
        <v>2512</v>
      </c>
      <c r="C2512" s="3" t="s">
        <v>7041</v>
      </c>
      <c r="D2512" s="3" t="s">
        <v>7042</v>
      </c>
      <c r="E2512" s="3" t="s">
        <v>7043</v>
      </c>
      <c r="F2512" s="3" t="s">
        <v>19</v>
      </c>
      <c r="G2512" s="3">
        <v>9</v>
      </c>
      <c r="H2512" s="3" t="s">
        <v>97</v>
      </c>
      <c r="I2512" s="4" t="str">
        <f ca="1">IFERROR(__xludf.DUMMYFUNCTION("REGEXREPLACE(F2513,""\D"", """")"),"7")</f>
        <v>7</v>
      </c>
    </row>
    <row r="2513" spans="1:9" ht="15.75" customHeight="1">
      <c r="A2513" s="1">
        <v>2512</v>
      </c>
      <c r="B2513" s="3">
        <v>2513</v>
      </c>
      <c r="C2513" s="3" t="s">
        <v>7044</v>
      </c>
      <c r="D2513" s="3" t="s">
        <v>7045</v>
      </c>
      <c r="E2513" s="3" t="s">
        <v>3266</v>
      </c>
      <c r="F2513" s="3">
        <v>0</v>
      </c>
      <c r="I2513" s="4" t="str">
        <f ca="1">IFERROR(__xludf.DUMMYFUNCTION("REGEXREPLACE(F2514,""\D"", """")"),"#VALUE!")</f>
        <v>#VALUE!</v>
      </c>
    </row>
    <row r="2514" spans="1:9" ht="15.75" customHeight="1">
      <c r="A2514" s="1">
        <v>2513</v>
      </c>
      <c r="B2514" s="3">
        <v>2514</v>
      </c>
      <c r="C2514" s="3" t="s">
        <v>7046</v>
      </c>
      <c r="D2514" s="3" t="s">
        <v>7047</v>
      </c>
      <c r="E2514" s="3" t="s">
        <v>7048</v>
      </c>
      <c r="F2514" s="3" t="s">
        <v>457</v>
      </c>
      <c r="G2514" s="3">
        <v>10</v>
      </c>
      <c r="H2514" s="3" t="s">
        <v>200</v>
      </c>
      <c r="I2514" s="4" t="str">
        <f ca="1">IFERROR(__xludf.DUMMYFUNCTION("REGEXREPLACE(F2515,""\D"", """")"),"16")</f>
        <v>16</v>
      </c>
    </row>
    <row r="2515" spans="1:9" ht="15.75" customHeight="1">
      <c r="A2515" s="1">
        <v>2514</v>
      </c>
      <c r="B2515" s="3">
        <v>2515</v>
      </c>
      <c r="C2515" s="3" t="s">
        <v>7049</v>
      </c>
      <c r="D2515" s="3" t="s">
        <v>7050</v>
      </c>
      <c r="E2515" s="3" t="s">
        <v>7051</v>
      </c>
      <c r="F2515" s="3" t="s">
        <v>96</v>
      </c>
      <c r="G2515" s="3">
        <v>6</v>
      </c>
      <c r="H2515" s="3" t="s">
        <v>422</v>
      </c>
      <c r="I2515" s="4" t="str">
        <f ca="1">IFERROR(__xludf.DUMMYFUNCTION("REGEXREPLACE(F2516,""\D"", """")"),"9")</f>
        <v>9</v>
      </c>
    </row>
    <row r="2516" spans="1:9" ht="15.75" customHeight="1">
      <c r="A2516" s="1">
        <v>2515</v>
      </c>
      <c r="B2516" s="3">
        <v>2516</v>
      </c>
      <c r="C2516" s="3" t="s">
        <v>7052</v>
      </c>
      <c r="D2516" s="3" t="s">
        <v>7053</v>
      </c>
      <c r="E2516" s="3" t="s">
        <v>7054</v>
      </c>
      <c r="F2516" s="3">
        <v>0</v>
      </c>
      <c r="I2516" s="4" t="str">
        <f ca="1">IFERROR(__xludf.DUMMYFUNCTION("REGEXREPLACE(F2517,""\D"", """")"),"#VALUE!")</f>
        <v>#VALUE!</v>
      </c>
    </row>
    <row r="2517" spans="1:9" ht="15.75" customHeight="1">
      <c r="A2517" s="1">
        <v>2516</v>
      </c>
      <c r="B2517" s="3">
        <v>2517</v>
      </c>
      <c r="C2517" s="3" t="s">
        <v>7055</v>
      </c>
      <c r="D2517" s="3" t="s">
        <v>7056</v>
      </c>
      <c r="E2517" s="3" t="s">
        <v>7057</v>
      </c>
      <c r="F2517" s="3" t="s">
        <v>44</v>
      </c>
      <c r="G2517" s="3">
        <v>2</v>
      </c>
      <c r="H2517" s="3" t="s">
        <v>715</v>
      </c>
      <c r="I2517" s="4" t="str">
        <f ca="1">IFERROR(__xludf.DUMMYFUNCTION("REGEXREPLACE(F2518,""\D"", """")"),"12")</f>
        <v>12</v>
      </c>
    </row>
    <row r="2518" spans="1:9" ht="15.75" customHeight="1">
      <c r="A2518" s="1">
        <v>2517</v>
      </c>
      <c r="B2518" s="3">
        <v>2518</v>
      </c>
      <c r="C2518" s="3" t="s">
        <v>7058</v>
      </c>
      <c r="D2518" s="3" t="s">
        <v>7059</v>
      </c>
      <c r="E2518" s="3" t="s">
        <v>7060</v>
      </c>
      <c r="F2518" s="3">
        <v>0</v>
      </c>
      <c r="I2518" s="4" t="str">
        <f ca="1">IFERROR(__xludf.DUMMYFUNCTION("REGEXREPLACE(F2519,""\D"", """")"),"#VALUE!")</f>
        <v>#VALUE!</v>
      </c>
    </row>
    <row r="2519" spans="1:9" ht="15.75" customHeight="1">
      <c r="A2519" s="1">
        <v>2518</v>
      </c>
      <c r="B2519" s="3">
        <v>2519</v>
      </c>
      <c r="C2519" s="3" t="s">
        <v>7061</v>
      </c>
      <c r="D2519" s="3" t="s">
        <v>7062</v>
      </c>
      <c r="E2519" s="3" t="s">
        <v>7063</v>
      </c>
      <c r="F2519" s="3">
        <v>0</v>
      </c>
      <c r="I2519" s="4" t="str">
        <f ca="1">IFERROR(__xludf.DUMMYFUNCTION("REGEXREPLACE(F2520,""\D"", """")"),"#VALUE!")</f>
        <v>#VALUE!</v>
      </c>
    </row>
    <row r="2520" spans="1:9" ht="15.75" customHeight="1">
      <c r="A2520" s="1">
        <v>2519</v>
      </c>
      <c r="B2520" s="3">
        <v>2520</v>
      </c>
      <c r="C2520" s="3" t="s">
        <v>7064</v>
      </c>
      <c r="D2520" s="3" t="s">
        <v>7065</v>
      </c>
      <c r="E2520" s="3" t="s">
        <v>27</v>
      </c>
      <c r="F2520" s="3">
        <v>0</v>
      </c>
      <c r="I2520" s="4" t="str">
        <f ca="1">IFERROR(__xludf.DUMMYFUNCTION("REGEXREPLACE(F2521,""\D"", """")"),"#VALUE!")</f>
        <v>#VALUE!</v>
      </c>
    </row>
    <row r="2521" spans="1:9" ht="15.75" customHeight="1">
      <c r="A2521" s="1">
        <v>2520</v>
      </c>
      <c r="B2521" s="3">
        <v>2521</v>
      </c>
      <c r="C2521" s="3" t="s">
        <v>7066</v>
      </c>
      <c r="D2521" s="3" t="s">
        <v>7067</v>
      </c>
      <c r="E2521" s="3" t="s">
        <v>7068</v>
      </c>
      <c r="F2521" s="3">
        <v>0</v>
      </c>
      <c r="I2521" s="4" t="str">
        <f ca="1">IFERROR(__xludf.DUMMYFUNCTION("REGEXREPLACE(F2522,""\D"", """")"),"#VALUE!")</f>
        <v>#VALUE!</v>
      </c>
    </row>
    <row r="2522" spans="1:9" ht="15.75" customHeight="1">
      <c r="A2522" s="1">
        <v>2521</v>
      </c>
      <c r="B2522" s="3">
        <v>2522</v>
      </c>
      <c r="C2522" s="3" t="s">
        <v>7069</v>
      </c>
      <c r="D2522" s="3" t="s">
        <v>7070</v>
      </c>
      <c r="E2522" s="3" t="s">
        <v>7071</v>
      </c>
      <c r="F2522" s="3" t="s">
        <v>494</v>
      </c>
      <c r="G2522" s="3">
        <v>37</v>
      </c>
      <c r="H2522" s="3" t="s">
        <v>695</v>
      </c>
      <c r="I2522" s="4" t="str">
        <f ca="1">IFERROR(__xludf.DUMMYFUNCTION("REGEXREPLACE(F2523,""\D"", """")"),"18")</f>
        <v>18</v>
      </c>
    </row>
    <row r="2523" spans="1:9" ht="15.75" customHeight="1">
      <c r="A2523" s="1">
        <v>2522</v>
      </c>
      <c r="B2523" s="3">
        <v>2523</v>
      </c>
      <c r="C2523" s="3" t="s">
        <v>7072</v>
      </c>
      <c r="D2523" s="3" t="s">
        <v>7073</v>
      </c>
      <c r="E2523" s="3" t="s">
        <v>27</v>
      </c>
      <c r="F2523" s="3">
        <v>0</v>
      </c>
      <c r="I2523" s="4" t="str">
        <f ca="1">IFERROR(__xludf.DUMMYFUNCTION("REGEXREPLACE(F2524,""\D"", """")"),"#VALUE!")</f>
        <v>#VALUE!</v>
      </c>
    </row>
    <row r="2524" spans="1:9" ht="15.75" customHeight="1">
      <c r="A2524" s="1">
        <v>2523</v>
      </c>
      <c r="B2524" s="3">
        <v>2524</v>
      </c>
      <c r="C2524" s="3" t="s">
        <v>7074</v>
      </c>
      <c r="D2524" s="3" t="s">
        <v>7075</v>
      </c>
      <c r="E2524" s="3" t="s">
        <v>1747</v>
      </c>
      <c r="F2524" s="3">
        <v>0</v>
      </c>
      <c r="I2524" s="4" t="str">
        <f ca="1">IFERROR(__xludf.DUMMYFUNCTION("REGEXREPLACE(F2525,""\D"", """")"),"#VALUE!")</f>
        <v>#VALUE!</v>
      </c>
    </row>
    <row r="2525" spans="1:9" ht="15.75" customHeight="1">
      <c r="A2525" s="1">
        <v>2524</v>
      </c>
      <c r="B2525" s="3">
        <v>2525</v>
      </c>
      <c r="C2525" s="3" t="s">
        <v>7076</v>
      </c>
      <c r="D2525" s="3" t="s">
        <v>7077</v>
      </c>
      <c r="E2525" s="3" t="s">
        <v>27</v>
      </c>
      <c r="F2525" s="3">
        <v>0</v>
      </c>
      <c r="I2525" s="4" t="str">
        <f ca="1">IFERROR(__xludf.DUMMYFUNCTION("REGEXREPLACE(F2526,""\D"", """")"),"#VALUE!")</f>
        <v>#VALUE!</v>
      </c>
    </row>
    <row r="2526" spans="1:9" ht="15.75" customHeight="1">
      <c r="A2526" s="1">
        <v>2525</v>
      </c>
      <c r="B2526" s="3">
        <v>2526</v>
      </c>
      <c r="C2526" s="3" t="s">
        <v>7078</v>
      </c>
      <c r="D2526" s="3" t="s">
        <v>7079</v>
      </c>
      <c r="E2526" s="3" t="s">
        <v>27</v>
      </c>
      <c r="F2526" s="3">
        <v>0</v>
      </c>
      <c r="I2526" s="4" t="str">
        <f ca="1">IFERROR(__xludf.DUMMYFUNCTION("REGEXREPLACE(F2527,""\D"", """")"),"#VALUE!")</f>
        <v>#VALUE!</v>
      </c>
    </row>
    <row r="2527" spans="1:9" ht="15.75" customHeight="1">
      <c r="A2527" s="1">
        <v>2526</v>
      </c>
      <c r="B2527" s="3">
        <v>2527</v>
      </c>
      <c r="C2527" s="3" t="s">
        <v>7080</v>
      </c>
      <c r="D2527" s="3" t="s">
        <v>7081</v>
      </c>
      <c r="E2527" s="3" t="s">
        <v>27</v>
      </c>
      <c r="F2527" s="3">
        <v>0</v>
      </c>
      <c r="I2527" s="4" t="str">
        <f ca="1">IFERROR(__xludf.DUMMYFUNCTION("REGEXREPLACE(F2528,""\D"", """")"),"#VALUE!")</f>
        <v>#VALUE!</v>
      </c>
    </row>
    <row r="2528" spans="1:9" ht="15.75" customHeight="1">
      <c r="A2528" s="1">
        <v>2527</v>
      </c>
      <c r="B2528" s="3">
        <v>2528</v>
      </c>
      <c r="C2528" s="3" t="s">
        <v>7082</v>
      </c>
      <c r="D2528" s="3" t="s">
        <v>7083</v>
      </c>
      <c r="E2528" s="3" t="s">
        <v>7084</v>
      </c>
      <c r="F2528" s="3" t="s">
        <v>765</v>
      </c>
      <c r="G2528" s="3">
        <v>0</v>
      </c>
      <c r="H2528" s="3" t="s">
        <v>12</v>
      </c>
      <c r="I2528" s="4" t="str">
        <f ca="1">IFERROR(__xludf.DUMMYFUNCTION("REGEXREPLACE(F2529,""\D"", """")"),"10")</f>
        <v>10</v>
      </c>
    </row>
    <row r="2529" spans="1:9" ht="15.75" customHeight="1">
      <c r="A2529" s="1">
        <v>2528</v>
      </c>
      <c r="B2529" s="3">
        <v>2529</v>
      </c>
      <c r="C2529" s="3" t="s">
        <v>7085</v>
      </c>
      <c r="D2529" s="3" t="s">
        <v>7086</v>
      </c>
      <c r="E2529" s="3" t="s">
        <v>7087</v>
      </c>
      <c r="F2529" s="3">
        <v>0</v>
      </c>
      <c r="I2529" s="4" t="str">
        <f ca="1">IFERROR(__xludf.DUMMYFUNCTION("REGEXREPLACE(F2530,""\D"", """")"),"#VALUE!")</f>
        <v>#VALUE!</v>
      </c>
    </row>
    <row r="2530" spans="1:9" ht="15.75" customHeight="1">
      <c r="A2530" s="1">
        <v>2529</v>
      </c>
      <c r="B2530" s="3">
        <v>2530</v>
      </c>
      <c r="C2530" s="3" t="s">
        <v>7088</v>
      </c>
      <c r="D2530" s="3" t="s">
        <v>7089</v>
      </c>
      <c r="E2530" s="3" t="s">
        <v>7090</v>
      </c>
      <c r="F2530" s="3" t="s">
        <v>765</v>
      </c>
      <c r="G2530" s="3">
        <v>8</v>
      </c>
      <c r="H2530" s="3" t="s">
        <v>40</v>
      </c>
      <c r="I2530" s="4" t="str">
        <f ca="1">IFERROR(__xludf.DUMMYFUNCTION("REGEXREPLACE(F2531,""\D"", """")"),"10")</f>
        <v>10</v>
      </c>
    </row>
    <row r="2531" spans="1:9" ht="15.75" customHeight="1">
      <c r="A2531" s="1">
        <v>2530</v>
      </c>
      <c r="B2531" s="3">
        <v>2531</v>
      </c>
      <c r="C2531" s="3" t="s">
        <v>7091</v>
      </c>
      <c r="D2531" s="3" t="s">
        <v>7092</v>
      </c>
      <c r="E2531" s="3" t="s">
        <v>27</v>
      </c>
      <c r="F2531" s="3">
        <v>0</v>
      </c>
      <c r="I2531" s="4" t="str">
        <f ca="1">IFERROR(__xludf.DUMMYFUNCTION("REGEXREPLACE(F2532,""\D"", """")"),"#VALUE!")</f>
        <v>#VALUE!</v>
      </c>
    </row>
    <row r="2532" spans="1:9" ht="15.75" customHeight="1">
      <c r="A2532" s="1">
        <v>2531</v>
      </c>
      <c r="B2532" s="3">
        <v>2532</v>
      </c>
      <c r="C2532" s="3" t="s">
        <v>7093</v>
      </c>
      <c r="D2532" s="3" t="s">
        <v>7094</v>
      </c>
      <c r="E2532" s="3" t="s">
        <v>7095</v>
      </c>
      <c r="F2532" s="3">
        <v>0</v>
      </c>
      <c r="I2532" s="4" t="str">
        <f ca="1">IFERROR(__xludf.DUMMYFUNCTION("REGEXREPLACE(F2533,""\D"", """")"),"#VALUE!")</f>
        <v>#VALUE!</v>
      </c>
    </row>
    <row r="2533" spans="1:9" ht="15.75" customHeight="1">
      <c r="A2533" s="1">
        <v>2532</v>
      </c>
      <c r="B2533" s="3">
        <v>2533</v>
      </c>
      <c r="C2533" s="3" t="s">
        <v>7096</v>
      </c>
      <c r="D2533" s="3" t="s">
        <v>7097</v>
      </c>
      <c r="E2533" s="3" t="s">
        <v>7098</v>
      </c>
      <c r="F2533" s="3">
        <v>0</v>
      </c>
      <c r="I2533" s="4" t="str">
        <f ca="1">IFERROR(__xludf.DUMMYFUNCTION("REGEXREPLACE(F2534,""\D"", """")"),"#VALUE!")</f>
        <v>#VALUE!</v>
      </c>
    </row>
    <row r="2534" spans="1:9" ht="15.75" customHeight="1">
      <c r="A2534" s="1">
        <v>2533</v>
      </c>
      <c r="B2534" s="3">
        <v>2534</v>
      </c>
      <c r="C2534" s="3" t="s">
        <v>7099</v>
      </c>
      <c r="D2534" s="3" t="s">
        <v>7100</v>
      </c>
      <c r="E2534" s="3" t="s">
        <v>27</v>
      </c>
      <c r="F2534" s="3">
        <v>0</v>
      </c>
      <c r="I2534" s="4" t="str">
        <f ca="1">IFERROR(__xludf.DUMMYFUNCTION("REGEXREPLACE(F2535,""\D"", """")"),"#VALUE!")</f>
        <v>#VALUE!</v>
      </c>
    </row>
    <row r="2535" spans="1:9" ht="15.75" customHeight="1">
      <c r="A2535" s="1">
        <v>2534</v>
      </c>
      <c r="B2535" s="3">
        <v>2535</v>
      </c>
      <c r="C2535" s="3" t="s">
        <v>7101</v>
      </c>
      <c r="D2535" s="3" t="s">
        <v>7102</v>
      </c>
      <c r="E2535" s="3" t="s">
        <v>7103</v>
      </c>
      <c r="F2535" s="3">
        <v>0</v>
      </c>
      <c r="I2535" s="4" t="str">
        <f ca="1">IFERROR(__xludf.DUMMYFUNCTION("REGEXREPLACE(F2536,""\D"", """")"),"#VALUE!")</f>
        <v>#VALUE!</v>
      </c>
    </row>
    <row r="2536" spans="1:9" ht="15.75" customHeight="1">
      <c r="A2536" s="1">
        <v>2535</v>
      </c>
      <c r="B2536" s="3">
        <v>2536</v>
      </c>
      <c r="C2536" s="3" t="s">
        <v>7104</v>
      </c>
      <c r="D2536" s="3" t="s">
        <v>7105</v>
      </c>
      <c r="E2536" s="3" t="s">
        <v>27</v>
      </c>
      <c r="F2536" s="3">
        <v>0</v>
      </c>
      <c r="I2536" s="4" t="str">
        <f ca="1">IFERROR(__xludf.DUMMYFUNCTION("REGEXREPLACE(F2537,""\D"", """")"),"#VALUE!")</f>
        <v>#VALUE!</v>
      </c>
    </row>
    <row r="2537" spans="1:9" ht="15.75" customHeight="1">
      <c r="A2537" s="1">
        <v>2536</v>
      </c>
      <c r="B2537" s="3">
        <v>2537</v>
      </c>
      <c r="C2537" s="3" t="s">
        <v>7106</v>
      </c>
      <c r="D2537" s="3" t="s">
        <v>7107</v>
      </c>
      <c r="E2537" s="3" t="s">
        <v>7108</v>
      </c>
      <c r="F2537" s="3">
        <v>0</v>
      </c>
      <c r="I2537" s="4" t="str">
        <f ca="1">IFERROR(__xludf.DUMMYFUNCTION("REGEXREPLACE(F2538,""\D"", """")"),"#VALUE!")</f>
        <v>#VALUE!</v>
      </c>
    </row>
    <row r="2538" spans="1:9" ht="15.75" customHeight="1">
      <c r="A2538" s="1">
        <v>2537</v>
      </c>
      <c r="B2538" s="3">
        <v>2538</v>
      </c>
      <c r="C2538" s="3" t="s">
        <v>7109</v>
      </c>
      <c r="D2538" s="3" t="s">
        <v>7110</v>
      </c>
      <c r="E2538" s="3" t="s">
        <v>7111</v>
      </c>
      <c r="F2538" s="3" t="s">
        <v>559</v>
      </c>
      <c r="G2538" s="3">
        <v>16</v>
      </c>
      <c r="H2538" s="3" t="s">
        <v>1831</v>
      </c>
      <c r="I2538" s="4" t="str">
        <f ca="1">IFERROR(__xludf.DUMMYFUNCTION("REGEXREPLACE(F2539,""\D"", """")"),"19")</f>
        <v>19</v>
      </c>
    </row>
    <row r="2539" spans="1:9" ht="15.75" customHeight="1">
      <c r="A2539" s="1">
        <v>2538</v>
      </c>
      <c r="B2539" s="3">
        <v>2539</v>
      </c>
      <c r="C2539" s="3" t="s">
        <v>7112</v>
      </c>
      <c r="D2539" s="3" t="s">
        <v>7113</v>
      </c>
      <c r="E2539" s="3" t="s">
        <v>7114</v>
      </c>
      <c r="F2539" s="3" t="s">
        <v>303</v>
      </c>
      <c r="G2539" s="3">
        <v>1</v>
      </c>
      <c r="H2539" s="3" t="s">
        <v>89</v>
      </c>
      <c r="I2539" s="4" t="str">
        <f ca="1">IFERROR(__xludf.DUMMYFUNCTION("REGEXREPLACE(F2540,""\D"", """")"),"6")</f>
        <v>6</v>
      </c>
    </row>
    <row r="2540" spans="1:9" ht="15.75" customHeight="1">
      <c r="A2540" s="1">
        <v>2539</v>
      </c>
      <c r="B2540" s="3">
        <v>2540</v>
      </c>
      <c r="C2540" s="3" t="s">
        <v>7115</v>
      </c>
      <c r="D2540" s="3" t="s">
        <v>7116</v>
      </c>
      <c r="E2540" s="3" t="s">
        <v>7117</v>
      </c>
      <c r="F2540" s="3" t="s">
        <v>364</v>
      </c>
      <c r="G2540" s="3">
        <v>2</v>
      </c>
      <c r="H2540" s="3" t="s">
        <v>422</v>
      </c>
      <c r="I2540" s="4" t="str">
        <f ca="1">IFERROR(__xludf.DUMMYFUNCTION("REGEXREPLACE(F2541,""\D"", """")"),"13")</f>
        <v>13</v>
      </c>
    </row>
    <row r="2541" spans="1:9" ht="15.75" customHeight="1">
      <c r="A2541" s="1">
        <v>2540</v>
      </c>
      <c r="B2541" s="3">
        <v>2541</v>
      </c>
      <c r="C2541" s="3" t="s">
        <v>7118</v>
      </c>
      <c r="D2541" s="3" t="s">
        <v>7119</v>
      </c>
      <c r="E2541" s="3" t="s">
        <v>7120</v>
      </c>
      <c r="F2541" s="3" t="s">
        <v>61</v>
      </c>
      <c r="G2541" s="3">
        <v>6</v>
      </c>
      <c r="H2541" s="3" t="s">
        <v>57</v>
      </c>
      <c r="I2541" s="4" t="str">
        <f ca="1">IFERROR(__xludf.DUMMYFUNCTION("REGEXREPLACE(F2542,""\D"", """")"),"5")</f>
        <v>5</v>
      </c>
    </row>
    <row r="2542" spans="1:9" ht="15.75" customHeight="1">
      <c r="A2542" s="1">
        <v>2541</v>
      </c>
      <c r="B2542" s="3">
        <v>2542</v>
      </c>
      <c r="C2542" s="3" t="s">
        <v>7121</v>
      </c>
      <c r="D2542" s="3" t="s">
        <v>7122</v>
      </c>
      <c r="E2542" s="3" t="s">
        <v>27</v>
      </c>
      <c r="F2542" s="3">
        <v>0</v>
      </c>
      <c r="I2542" s="4" t="str">
        <f ca="1">IFERROR(__xludf.DUMMYFUNCTION("REGEXREPLACE(F2543,""\D"", """")"),"#VALUE!")</f>
        <v>#VALUE!</v>
      </c>
    </row>
    <row r="2543" spans="1:9" ht="15.75" customHeight="1">
      <c r="A2543" s="1">
        <v>2542</v>
      </c>
      <c r="B2543" s="3">
        <v>2543</v>
      </c>
      <c r="C2543" s="3" t="s">
        <v>7123</v>
      </c>
      <c r="D2543" s="3" t="s">
        <v>7124</v>
      </c>
      <c r="E2543" s="3" t="s">
        <v>7125</v>
      </c>
      <c r="F2543" s="3" t="s">
        <v>559</v>
      </c>
      <c r="G2543" s="3">
        <v>1</v>
      </c>
      <c r="H2543" s="3" t="s">
        <v>398</v>
      </c>
      <c r="I2543" s="4" t="str">
        <f ca="1">IFERROR(__xludf.DUMMYFUNCTION("REGEXREPLACE(F2544,""\D"", """")"),"19")</f>
        <v>19</v>
      </c>
    </row>
    <row r="2544" spans="1:9" ht="15.75" customHeight="1">
      <c r="A2544" s="1">
        <v>2543</v>
      </c>
      <c r="B2544" s="3">
        <v>2544</v>
      </c>
      <c r="C2544" s="3" t="s">
        <v>7126</v>
      </c>
      <c r="D2544" s="3" t="s">
        <v>7127</v>
      </c>
      <c r="E2544" s="3" t="s">
        <v>7128</v>
      </c>
      <c r="F2544" s="3" t="s">
        <v>812</v>
      </c>
      <c r="G2544" s="3">
        <v>0</v>
      </c>
      <c r="H2544" s="3" t="s">
        <v>57</v>
      </c>
      <c r="I2544" s="4" t="str">
        <f ca="1">IFERROR(__xludf.DUMMYFUNCTION("REGEXREPLACE(F2545,""\D"", """")"),"11")</f>
        <v>11</v>
      </c>
    </row>
    <row r="2545" spans="1:9" ht="15.75" customHeight="1">
      <c r="A2545" s="1">
        <v>2544</v>
      </c>
      <c r="B2545" s="3">
        <v>2545</v>
      </c>
      <c r="C2545" s="3" t="s">
        <v>7129</v>
      </c>
      <c r="D2545" s="3" t="s">
        <v>7130</v>
      </c>
      <c r="E2545" s="3" t="s">
        <v>7131</v>
      </c>
      <c r="F2545" s="3" t="s">
        <v>19</v>
      </c>
      <c r="G2545" s="3">
        <v>4</v>
      </c>
      <c r="H2545" s="3" t="s">
        <v>57</v>
      </c>
      <c r="I2545" s="4" t="str">
        <f ca="1">IFERROR(__xludf.DUMMYFUNCTION("REGEXREPLACE(F2546,""\D"", """")"),"7")</f>
        <v>7</v>
      </c>
    </row>
    <row r="2546" spans="1:9" ht="15.75" customHeight="1">
      <c r="A2546" s="1">
        <v>2545</v>
      </c>
      <c r="B2546" s="3">
        <v>2546</v>
      </c>
      <c r="C2546" s="3" t="s">
        <v>7132</v>
      </c>
      <c r="D2546" s="3" t="s">
        <v>7133</v>
      </c>
      <c r="E2546" s="3" t="s">
        <v>27</v>
      </c>
      <c r="F2546" s="3">
        <v>0</v>
      </c>
      <c r="I2546" s="4" t="str">
        <f ca="1">IFERROR(__xludf.DUMMYFUNCTION("REGEXREPLACE(F2547,""\D"", """")"),"#VALUE!")</f>
        <v>#VALUE!</v>
      </c>
    </row>
    <row r="2547" spans="1:9" ht="15.75" customHeight="1">
      <c r="A2547" s="1">
        <v>2546</v>
      </c>
      <c r="B2547" s="3">
        <v>2547</v>
      </c>
      <c r="C2547" s="3" t="s">
        <v>7134</v>
      </c>
      <c r="D2547" s="3" t="s">
        <v>7135</v>
      </c>
      <c r="E2547" s="3" t="s">
        <v>7136</v>
      </c>
      <c r="F2547" s="3">
        <v>0</v>
      </c>
      <c r="I2547" s="4" t="str">
        <f ca="1">IFERROR(__xludf.DUMMYFUNCTION("REGEXREPLACE(F2548,""\D"", """")"),"#VALUE!")</f>
        <v>#VALUE!</v>
      </c>
    </row>
    <row r="2548" spans="1:9" ht="15.75" customHeight="1">
      <c r="A2548" s="1">
        <v>2547</v>
      </c>
      <c r="B2548" s="3">
        <v>2548</v>
      </c>
      <c r="C2548" s="3" t="s">
        <v>7137</v>
      </c>
      <c r="D2548" s="3" t="s">
        <v>7138</v>
      </c>
      <c r="E2548" s="3" t="s">
        <v>7139</v>
      </c>
      <c r="F2548" s="3" t="s">
        <v>19</v>
      </c>
      <c r="G2548" s="3">
        <v>0</v>
      </c>
      <c r="H2548" s="3" t="s">
        <v>89</v>
      </c>
      <c r="I2548" s="4" t="str">
        <f ca="1">IFERROR(__xludf.DUMMYFUNCTION("REGEXREPLACE(F2549,""\D"", """")"),"7")</f>
        <v>7</v>
      </c>
    </row>
    <row r="2549" spans="1:9" ht="15.75" customHeight="1">
      <c r="A2549" s="1">
        <v>2548</v>
      </c>
      <c r="B2549" s="3">
        <v>2549</v>
      </c>
      <c r="C2549" s="3" t="s">
        <v>7140</v>
      </c>
      <c r="D2549" s="3" t="s">
        <v>7141</v>
      </c>
      <c r="E2549" s="3" t="s">
        <v>27</v>
      </c>
      <c r="F2549" s="3">
        <v>0</v>
      </c>
      <c r="I2549" s="4" t="str">
        <f ca="1">IFERROR(__xludf.DUMMYFUNCTION("REGEXREPLACE(F2550,""\D"", """")"),"#VALUE!")</f>
        <v>#VALUE!</v>
      </c>
    </row>
    <row r="2550" spans="1:9" ht="15.75" customHeight="1">
      <c r="A2550" s="1">
        <v>2549</v>
      </c>
      <c r="B2550" s="3">
        <v>2550</v>
      </c>
      <c r="C2550" s="3" t="s">
        <v>7142</v>
      </c>
      <c r="D2550" s="3" t="s">
        <v>7143</v>
      </c>
      <c r="E2550" s="3" t="s">
        <v>7144</v>
      </c>
      <c r="F2550" s="3">
        <v>0</v>
      </c>
      <c r="I2550" s="4" t="str">
        <f ca="1">IFERROR(__xludf.DUMMYFUNCTION("REGEXREPLACE(F2551,""\D"", """")"),"#VALUE!")</f>
        <v>#VALUE!</v>
      </c>
    </row>
    <row r="2551" spans="1:9" ht="15.75" customHeight="1">
      <c r="A2551" s="1">
        <v>2550</v>
      </c>
      <c r="B2551" s="3">
        <v>2551</v>
      </c>
      <c r="C2551" s="3" t="s">
        <v>7145</v>
      </c>
      <c r="D2551" s="3" t="s">
        <v>7146</v>
      </c>
      <c r="E2551" s="3" t="s">
        <v>7147</v>
      </c>
      <c r="F2551" s="3" t="s">
        <v>44</v>
      </c>
      <c r="G2551" s="3">
        <v>1</v>
      </c>
      <c r="H2551" s="3" t="s">
        <v>651</v>
      </c>
      <c r="I2551" s="4" t="str">
        <f ca="1">IFERROR(__xludf.DUMMYFUNCTION("REGEXREPLACE(F2552,""\D"", """")"),"12")</f>
        <v>12</v>
      </c>
    </row>
    <row r="2552" spans="1:9" ht="15.75" customHeight="1">
      <c r="A2552" s="1">
        <v>2551</v>
      </c>
      <c r="B2552" s="3">
        <v>2552</v>
      </c>
      <c r="C2552" s="3" t="s">
        <v>7148</v>
      </c>
      <c r="D2552" s="3" t="s">
        <v>7149</v>
      </c>
      <c r="E2552" s="3" t="s">
        <v>7150</v>
      </c>
      <c r="F2552" s="3" t="s">
        <v>1165</v>
      </c>
      <c r="G2552" s="3">
        <v>38</v>
      </c>
      <c r="H2552" s="3" t="s">
        <v>4330</v>
      </c>
      <c r="I2552" s="4" t="str">
        <f ca="1">IFERROR(__xludf.DUMMYFUNCTION("REGEXREPLACE(F2553,""\D"", """")"),"23")</f>
        <v>23</v>
      </c>
    </row>
    <row r="2553" spans="1:9" ht="15.75" customHeight="1">
      <c r="A2553" s="1">
        <v>2552</v>
      </c>
      <c r="B2553" s="3">
        <v>2553</v>
      </c>
      <c r="C2553" s="3" t="s">
        <v>7151</v>
      </c>
      <c r="D2553" s="3" t="s">
        <v>7152</v>
      </c>
      <c r="E2553" s="3" t="s">
        <v>4809</v>
      </c>
      <c r="F2553" s="3">
        <v>0</v>
      </c>
      <c r="I2553" s="4" t="str">
        <f ca="1">IFERROR(__xludf.DUMMYFUNCTION("REGEXREPLACE(F2554,""\D"", """")"),"#VALUE!")</f>
        <v>#VALUE!</v>
      </c>
    </row>
    <row r="2554" spans="1:9" ht="15.75" customHeight="1">
      <c r="A2554" s="1">
        <v>2553</v>
      </c>
      <c r="B2554" s="3">
        <v>2554</v>
      </c>
      <c r="C2554" s="3" t="s">
        <v>7153</v>
      </c>
      <c r="D2554" s="3" t="s">
        <v>7154</v>
      </c>
      <c r="E2554" s="3" t="s">
        <v>27</v>
      </c>
      <c r="F2554" s="3">
        <v>0</v>
      </c>
      <c r="I2554" s="4" t="str">
        <f ca="1">IFERROR(__xludf.DUMMYFUNCTION("REGEXREPLACE(F2555,""\D"", """")"),"#VALUE!")</f>
        <v>#VALUE!</v>
      </c>
    </row>
    <row r="2555" spans="1:9" ht="15.75" customHeight="1">
      <c r="A2555" s="1">
        <v>2554</v>
      </c>
      <c r="B2555" s="3">
        <v>2555</v>
      </c>
      <c r="C2555" s="3" t="s">
        <v>7155</v>
      </c>
      <c r="D2555" s="3" t="s">
        <v>7156</v>
      </c>
      <c r="E2555" s="3" t="s">
        <v>27</v>
      </c>
      <c r="F2555" s="3">
        <v>0</v>
      </c>
      <c r="I2555" s="4" t="str">
        <f ca="1">IFERROR(__xludf.DUMMYFUNCTION("REGEXREPLACE(F2556,""\D"", """")"),"#VALUE!")</f>
        <v>#VALUE!</v>
      </c>
    </row>
    <row r="2556" spans="1:9" ht="15.75" customHeight="1">
      <c r="A2556" s="1">
        <v>2555</v>
      </c>
      <c r="B2556" s="3">
        <v>2556</v>
      </c>
      <c r="C2556" s="3" t="s">
        <v>7157</v>
      </c>
      <c r="D2556" s="3" t="s">
        <v>7158</v>
      </c>
      <c r="E2556" s="3" t="s">
        <v>7159</v>
      </c>
      <c r="F2556" s="3">
        <v>0</v>
      </c>
      <c r="I2556" s="4" t="str">
        <f ca="1">IFERROR(__xludf.DUMMYFUNCTION("REGEXREPLACE(F2557,""\D"", """")"),"#VALUE!")</f>
        <v>#VALUE!</v>
      </c>
    </row>
    <row r="2557" spans="1:9" ht="15.75" customHeight="1">
      <c r="A2557" s="1">
        <v>2556</v>
      </c>
      <c r="B2557" s="3">
        <v>2557</v>
      </c>
      <c r="C2557" s="3" t="s">
        <v>7160</v>
      </c>
      <c r="D2557" s="3" t="s">
        <v>7161</v>
      </c>
      <c r="E2557" s="3" t="s">
        <v>27</v>
      </c>
      <c r="F2557" s="3">
        <v>0</v>
      </c>
      <c r="I2557" s="4" t="str">
        <f ca="1">IFERROR(__xludf.DUMMYFUNCTION("REGEXREPLACE(F2558,""\D"", """")"),"#VALUE!")</f>
        <v>#VALUE!</v>
      </c>
    </row>
    <row r="2558" spans="1:9" ht="15.75" customHeight="1">
      <c r="A2558" s="1">
        <v>2557</v>
      </c>
      <c r="B2558" s="3">
        <v>2558</v>
      </c>
      <c r="C2558" s="3" t="s">
        <v>7162</v>
      </c>
      <c r="D2558" s="3" t="s">
        <v>7163</v>
      </c>
      <c r="E2558" s="3" t="s">
        <v>7164</v>
      </c>
      <c r="F2558" s="3" t="s">
        <v>317</v>
      </c>
      <c r="G2558" s="3">
        <v>12</v>
      </c>
      <c r="H2558" s="3" t="s">
        <v>398</v>
      </c>
      <c r="I2558" s="4" t="str">
        <f ca="1">IFERROR(__xludf.DUMMYFUNCTION("REGEXREPLACE(F2559,""\D"", """")"),"8")</f>
        <v>8</v>
      </c>
    </row>
    <row r="2559" spans="1:9" ht="15.75" customHeight="1">
      <c r="A2559" s="1">
        <v>2558</v>
      </c>
      <c r="B2559" s="3">
        <v>2559</v>
      </c>
      <c r="C2559" s="3" t="s">
        <v>7165</v>
      </c>
      <c r="D2559" s="3" t="s">
        <v>7166</v>
      </c>
      <c r="E2559" s="3" t="s">
        <v>7167</v>
      </c>
      <c r="F2559" s="3">
        <v>0</v>
      </c>
      <c r="I2559" s="4" t="str">
        <f ca="1">IFERROR(__xludf.DUMMYFUNCTION("REGEXREPLACE(F2560,""\D"", """")"),"#VALUE!")</f>
        <v>#VALUE!</v>
      </c>
    </row>
    <row r="2560" spans="1:9" ht="15.75" customHeight="1">
      <c r="A2560" s="1">
        <v>2559</v>
      </c>
      <c r="B2560" s="3">
        <v>2560</v>
      </c>
      <c r="C2560" s="3" t="s">
        <v>7168</v>
      </c>
      <c r="D2560" s="3" t="s">
        <v>7169</v>
      </c>
      <c r="E2560" s="3" t="s">
        <v>7170</v>
      </c>
      <c r="F2560" s="3" t="s">
        <v>303</v>
      </c>
      <c r="G2560" s="3">
        <v>16</v>
      </c>
      <c r="H2560" s="3" t="s">
        <v>111</v>
      </c>
      <c r="I2560" s="4" t="str">
        <f ca="1">IFERROR(__xludf.DUMMYFUNCTION("REGEXREPLACE(F2561,""\D"", """")"),"6")</f>
        <v>6</v>
      </c>
    </row>
    <row r="2561" spans="1:9" ht="15.75" customHeight="1">
      <c r="A2561" s="1">
        <v>2560</v>
      </c>
      <c r="B2561" s="3">
        <v>2561</v>
      </c>
      <c r="C2561" s="3" t="s">
        <v>7171</v>
      </c>
      <c r="D2561" s="3" t="s">
        <v>7172</v>
      </c>
      <c r="E2561" s="3" t="s">
        <v>27</v>
      </c>
      <c r="F2561" s="3">
        <v>0</v>
      </c>
      <c r="I2561" s="4" t="str">
        <f ca="1">IFERROR(__xludf.DUMMYFUNCTION("REGEXREPLACE(F2562,""\D"", """")"),"#VALUE!")</f>
        <v>#VALUE!</v>
      </c>
    </row>
    <row r="2562" spans="1:9" ht="15.75" customHeight="1">
      <c r="A2562" s="1">
        <v>2561</v>
      </c>
      <c r="B2562" s="3">
        <v>2562</v>
      </c>
      <c r="C2562" s="3" t="s">
        <v>7173</v>
      </c>
      <c r="D2562" s="3" t="s">
        <v>7174</v>
      </c>
      <c r="E2562" s="3" t="s">
        <v>7175</v>
      </c>
      <c r="F2562" s="3">
        <v>0</v>
      </c>
      <c r="I2562" s="4" t="str">
        <f ca="1">IFERROR(__xludf.DUMMYFUNCTION("REGEXREPLACE(F2563,""\D"", """")"),"#VALUE!")</f>
        <v>#VALUE!</v>
      </c>
    </row>
    <row r="2563" spans="1:9" ht="15.75" customHeight="1">
      <c r="A2563" s="1">
        <v>2562</v>
      </c>
      <c r="B2563" s="3">
        <v>2563</v>
      </c>
      <c r="C2563" s="3" t="s">
        <v>7176</v>
      </c>
      <c r="D2563" s="3" t="s">
        <v>7177</v>
      </c>
      <c r="E2563" s="3" t="s">
        <v>27</v>
      </c>
      <c r="F2563" s="3">
        <v>0</v>
      </c>
      <c r="I2563" s="4" t="str">
        <f ca="1">IFERROR(__xludf.DUMMYFUNCTION("REGEXREPLACE(F2564,""\D"", """")"),"#VALUE!")</f>
        <v>#VALUE!</v>
      </c>
    </row>
    <row r="2564" spans="1:9" ht="15.75" customHeight="1">
      <c r="A2564" s="1">
        <v>2563</v>
      </c>
      <c r="B2564" s="3">
        <v>2564</v>
      </c>
      <c r="C2564" s="3" t="s">
        <v>7178</v>
      </c>
      <c r="D2564" s="3" t="s">
        <v>7179</v>
      </c>
      <c r="E2564" s="3" t="s">
        <v>7180</v>
      </c>
      <c r="F2564" s="3" t="s">
        <v>121</v>
      </c>
      <c r="G2564" s="3">
        <v>6</v>
      </c>
      <c r="H2564" s="3" t="s">
        <v>498</v>
      </c>
      <c r="I2564" s="4" t="str">
        <f ca="1">IFERROR(__xludf.DUMMYFUNCTION("REGEXREPLACE(F2565,""\D"", """")"),"17")</f>
        <v>17</v>
      </c>
    </row>
    <row r="2565" spans="1:9" ht="15.75" customHeight="1">
      <c r="A2565" s="1">
        <v>2564</v>
      </c>
      <c r="B2565" s="3">
        <v>2565</v>
      </c>
      <c r="C2565" s="3" t="s">
        <v>7181</v>
      </c>
      <c r="D2565" s="3" t="s">
        <v>7182</v>
      </c>
      <c r="E2565" s="3" t="s">
        <v>7183</v>
      </c>
      <c r="F2565" s="3">
        <v>0</v>
      </c>
      <c r="I2565" s="4" t="str">
        <f ca="1">IFERROR(__xludf.DUMMYFUNCTION("REGEXREPLACE(F2566,""\D"", """")"),"#VALUE!")</f>
        <v>#VALUE!</v>
      </c>
    </row>
    <row r="2566" spans="1:9" ht="15.75" customHeight="1">
      <c r="A2566" s="1">
        <v>2565</v>
      </c>
      <c r="B2566" s="3">
        <v>2566</v>
      </c>
      <c r="C2566" s="3" t="s">
        <v>7184</v>
      </c>
      <c r="D2566" s="3" t="s">
        <v>7185</v>
      </c>
      <c r="E2566" s="3" t="s">
        <v>7186</v>
      </c>
      <c r="F2566" s="3" t="s">
        <v>559</v>
      </c>
      <c r="G2566" s="3">
        <v>1</v>
      </c>
      <c r="H2566" s="3" t="s">
        <v>398</v>
      </c>
      <c r="I2566" s="4" t="str">
        <f ca="1">IFERROR(__xludf.DUMMYFUNCTION("REGEXREPLACE(F2567,""\D"", """")"),"19")</f>
        <v>19</v>
      </c>
    </row>
    <row r="2567" spans="1:9" ht="15.75" customHeight="1">
      <c r="A2567" s="1">
        <v>2566</v>
      </c>
      <c r="B2567" s="3">
        <v>2567</v>
      </c>
      <c r="C2567" s="3" t="s">
        <v>7187</v>
      </c>
      <c r="D2567" s="3" t="s">
        <v>7188</v>
      </c>
      <c r="E2567" s="3" t="s">
        <v>7189</v>
      </c>
      <c r="F2567" s="3" t="s">
        <v>655</v>
      </c>
      <c r="G2567" s="3">
        <v>0</v>
      </c>
      <c r="H2567" s="3" t="s">
        <v>398</v>
      </c>
      <c r="I2567" s="4" t="str">
        <f ca="1">IFERROR(__xludf.DUMMYFUNCTION("REGEXREPLACE(F2568,""\D"", """")"),"20")</f>
        <v>20</v>
      </c>
    </row>
    <row r="2568" spans="1:9" ht="15.75" customHeight="1">
      <c r="A2568" s="1">
        <v>2567</v>
      </c>
      <c r="B2568" s="3">
        <v>2568</v>
      </c>
      <c r="C2568" s="3" t="s">
        <v>7190</v>
      </c>
      <c r="D2568" s="3" t="s">
        <v>7191</v>
      </c>
      <c r="E2568" s="3" t="s">
        <v>7192</v>
      </c>
      <c r="F2568" s="3">
        <v>0</v>
      </c>
      <c r="I2568" s="4" t="str">
        <f ca="1">IFERROR(__xludf.DUMMYFUNCTION("REGEXREPLACE(F2569,""\D"", """")"),"#VALUE!")</f>
        <v>#VALUE!</v>
      </c>
    </row>
    <row r="2569" spans="1:9" ht="15.75" customHeight="1">
      <c r="A2569" s="1">
        <v>2568</v>
      </c>
      <c r="B2569" s="3">
        <v>2569</v>
      </c>
      <c r="C2569" s="3" t="s">
        <v>7193</v>
      </c>
      <c r="D2569" s="3" t="s">
        <v>7194</v>
      </c>
      <c r="E2569" s="3" t="s">
        <v>7195</v>
      </c>
      <c r="F2569" s="3">
        <v>0</v>
      </c>
      <c r="I2569" s="4" t="str">
        <f ca="1">IFERROR(__xludf.DUMMYFUNCTION("REGEXREPLACE(F2570,""\D"", """")"),"#VALUE!")</f>
        <v>#VALUE!</v>
      </c>
    </row>
    <row r="2570" spans="1:9" ht="15.75" customHeight="1">
      <c r="A2570" s="1">
        <v>2569</v>
      </c>
      <c r="B2570" s="3">
        <v>2570</v>
      </c>
      <c r="C2570" s="3" t="s">
        <v>7196</v>
      </c>
      <c r="D2570" s="3" t="s">
        <v>7197</v>
      </c>
      <c r="E2570" s="3" t="s">
        <v>27</v>
      </c>
      <c r="F2570" s="3">
        <v>0</v>
      </c>
      <c r="I2570" s="4" t="str">
        <f ca="1">IFERROR(__xludf.DUMMYFUNCTION("REGEXREPLACE(F2571,""\D"", """")"),"#VALUE!")</f>
        <v>#VALUE!</v>
      </c>
    </row>
    <row r="2571" spans="1:9" ht="15.75" customHeight="1">
      <c r="A2571" s="1">
        <v>2570</v>
      </c>
      <c r="B2571" s="3">
        <v>2571</v>
      </c>
      <c r="C2571" s="3" t="s">
        <v>7198</v>
      </c>
      <c r="D2571" s="3" t="s">
        <v>7199</v>
      </c>
      <c r="E2571" s="3" t="s">
        <v>7200</v>
      </c>
      <c r="F2571" s="3">
        <v>0</v>
      </c>
      <c r="I2571" s="4" t="str">
        <f ca="1">IFERROR(__xludf.DUMMYFUNCTION("REGEXREPLACE(F2572,""\D"", """")"),"#VALUE!")</f>
        <v>#VALUE!</v>
      </c>
    </row>
    <row r="2572" spans="1:9" ht="15.75" customHeight="1">
      <c r="A2572" s="1">
        <v>2571</v>
      </c>
      <c r="B2572" s="3">
        <v>2572</v>
      </c>
      <c r="C2572" s="3" t="s">
        <v>7201</v>
      </c>
      <c r="D2572" s="3" t="s">
        <v>7202</v>
      </c>
      <c r="E2572" s="3" t="s">
        <v>7203</v>
      </c>
      <c r="F2572" s="3" t="s">
        <v>96</v>
      </c>
      <c r="G2572" s="3">
        <v>0</v>
      </c>
      <c r="H2572" s="3" t="s">
        <v>72</v>
      </c>
      <c r="I2572" s="4" t="str">
        <f ca="1">IFERROR(__xludf.DUMMYFUNCTION("REGEXREPLACE(F2573,""\D"", """")"),"9")</f>
        <v>9</v>
      </c>
    </row>
    <row r="2573" spans="1:9" ht="15.75" customHeight="1">
      <c r="A2573" s="1">
        <v>2572</v>
      </c>
      <c r="B2573" s="3">
        <v>2573</v>
      </c>
      <c r="C2573" s="3" t="s">
        <v>7204</v>
      </c>
      <c r="D2573" s="3" t="s">
        <v>7205</v>
      </c>
      <c r="E2573" s="3" t="s">
        <v>27</v>
      </c>
      <c r="F2573" s="3">
        <v>0</v>
      </c>
      <c r="I2573" s="4" t="str">
        <f ca="1">IFERROR(__xludf.DUMMYFUNCTION("REGEXREPLACE(F2574,""\D"", """")"),"#VALUE!")</f>
        <v>#VALUE!</v>
      </c>
    </row>
    <row r="2574" spans="1:9" ht="15.75" customHeight="1">
      <c r="A2574" s="1">
        <v>2573</v>
      </c>
      <c r="B2574" s="3">
        <v>2574</v>
      </c>
      <c r="C2574" s="3" t="s">
        <v>7206</v>
      </c>
      <c r="D2574" s="3" t="s">
        <v>7207</v>
      </c>
      <c r="E2574" s="3" t="s">
        <v>7208</v>
      </c>
      <c r="F2574" s="3" t="s">
        <v>2618</v>
      </c>
      <c r="G2574" s="3">
        <v>1</v>
      </c>
      <c r="H2574" s="3" t="s">
        <v>2638</v>
      </c>
      <c r="I2574" s="4" t="str">
        <f ca="1">IFERROR(__xludf.DUMMYFUNCTION("REGEXREPLACE(F2575,""\D"", """")"),"38")</f>
        <v>38</v>
      </c>
    </row>
    <row r="2575" spans="1:9" ht="15.75" customHeight="1">
      <c r="A2575" s="1">
        <v>2574</v>
      </c>
      <c r="B2575" s="3">
        <v>2575</v>
      </c>
      <c r="C2575" s="3" t="s">
        <v>7209</v>
      </c>
      <c r="D2575" s="3" t="s">
        <v>7210</v>
      </c>
      <c r="E2575" s="3" t="s">
        <v>7211</v>
      </c>
      <c r="F2575" s="3" t="s">
        <v>19</v>
      </c>
      <c r="G2575" s="3">
        <v>31</v>
      </c>
      <c r="H2575" s="3" t="s">
        <v>586</v>
      </c>
      <c r="I2575" s="4" t="str">
        <f ca="1">IFERROR(__xludf.DUMMYFUNCTION("REGEXREPLACE(F2576,""\D"", """")"),"7")</f>
        <v>7</v>
      </c>
    </row>
    <row r="2576" spans="1:9" ht="15.75" customHeight="1">
      <c r="A2576" s="1">
        <v>2575</v>
      </c>
      <c r="B2576" s="3">
        <v>2576</v>
      </c>
      <c r="C2576" s="3" t="s">
        <v>7212</v>
      </c>
      <c r="D2576" s="3" t="s">
        <v>7213</v>
      </c>
      <c r="E2576" s="3" t="s">
        <v>7214</v>
      </c>
      <c r="F2576" s="3" t="s">
        <v>96</v>
      </c>
      <c r="G2576" s="3">
        <v>0</v>
      </c>
      <c r="H2576" s="3" t="s">
        <v>72</v>
      </c>
      <c r="I2576" s="4" t="str">
        <f ca="1">IFERROR(__xludf.DUMMYFUNCTION("REGEXREPLACE(F2577,""\D"", """")"),"9")</f>
        <v>9</v>
      </c>
    </row>
    <row r="2577" spans="1:9" ht="15.75" customHeight="1">
      <c r="A2577" s="1">
        <v>2576</v>
      </c>
      <c r="B2577" s="3">
        <v>2577</v>
      </c>
      <c r="C2577" s="3" t="s">
        <v>7215</v>
      </c>
      <c r="D2577" s="3" t="s">
        <v>7216</v>
      </c>
      <c r="E2577" s="3" t="s">
        <v>27</v>
      </c>
      <c r="F2577" s="3">
        <v>0</v>
      </c>
      <c r="I2577" s="4" t="str">
        <f ca="1">IFERROR(__xludf.DUMMYFUNCTION("REGEXREPLACE(F2578,""\D"", """")"),"#VALUE!")</f>
        <v>#VALUE!</v>
      </c>
    </row>
    <row r="2578" spans="1:9" ht="15.75" customHeight="1">
      <c r="A2578" s="1">
        <v>2577</v>
      </c>
      <c r="B2578" s="3">
        <v>2578</v>
      </c>
      <c r="C2578" s="3" t="s">
        <v>7217</v>
      </c>
      <c r="D2578" s="3" t="s">
        <v>7218</v>
      </c>
      <c r="E2578" s="3" t="s">
        <v>7219</v>
      </c>
      <c r="F2578" s="3" t="s">
        <v>88</v>
      </c>
      <c r="G2578" s="3">
        <v>0</v>
      </c>
      <c r="H2578" s="3" t="s">
        <v>241</v>
      </c>
      <c r="I2578" s="4" t="str">
        <f ca="1">IFERROR(__xludf.DUMMYFUNCTION("REGEXREPLACE(F2579,""\D"", """")"),"4")</f>
        <v>4</v>
      </c>
    </row>
    <row r="2579" spans="1:9" ht="15.75" customHeight="1">
      <c r="A2579" s="1">
        <v>2578</v>
      </c>
      <c r="B2579" s="3">
        <v>2579</v>
      </c>
      <c r="C2579" s="3" t="s">
        <v>7220</v>
      </c>
      <c r="D2579" s="3" t="s">
        <v>7221</v>
      </c>
      <c r="E2579" s="3" t="s">
        <v>27</v>
      </c>
      <c r="F2579" s="3">
        <v>0</v>
      </c>
      <c r="I2579" s="4" t="str">
        <f ca="1">IFERROR(__xludf.DUMMYFUNCTION("REGEXREPLACE(F2580,""\D"", """")"),"#VALUE!")</f>
        <v>#VALUE!</v>
      </c>
    </row>
    <row r="2580" spans="1:9" ht="15.75" customHeight="1">
      <c r="A2580" s="1">
        <v>2579</v>
      </c>
      <c r="B2580" s="3">
        <v>2580</v>
      </c>
      <c r="C2580" s="3" t="s">
        <v>7222</v>
      </c>
      <c r="D2580" s="3" t="s">
        <v>7223</v>
      </c>
      <c r="E2580" s="3" t="s">
        <v>7224</v>
      </c>
      <c r="F2580" s="3" t="s">
        <v>840</v>
      </c>
      <c r="G2580" s="3">
        <v>0</v>
      </c>
      <c r="H2580" s="3" t="s">
        <v>524</v>
      </c>
      <c r="I2580" s="4" t="str">
        <f ca="1">IFERROR(__xludf.DUMMYFUNCTION("REGEXREPLACE(F2581,""\D"", """")"),"31")</f>
        <v>31</v>
      </c>
    </row>
    <row r="2581" spans="1:9" ht="15.75" customHeight="1">
      <c r="A2581" s="1">
        <v>2580</v>
      </c>
      <c r="B2581" s="3">
        <v>2581</v>
      </c>
      <c r="C2581" s="3" t="s">
        <v>7225</v>
      </c>
      <c r="D2581" s="3" t="s">
        <v>7226</v>
      </c>
      <c r="E2581" s="3" t="s">
        <v>7227</v>
      </c>
      <c r="F2581" s="3">
        <v>0</v>
      </c>
      <c r="I2581" s="4" t="str">
        <f ca="1">IFERROR(__xludf.DUMMYFUNCTION("REGEXREPLACE(F2582,""\D"", """")"),"#VALUE!")</f>
        <v>#VALUE!</v>
      </c>
    </row>
    <row r="2582" spans="1:9" ht="15.75" customHeight="1">
      <c r="A2582" s="1">
        <v>2581</v>
      </c>
      <c r="B2582" s="3">
        <v>2582</v>
      </c>
      <c r="C2582" s="3" t="s">
        <v>7228</v>
      </c>
      <c r="D2582" s="3" t="s">
        <v>7229</v>
      </c>
      <c r="E2582" s="3" t="s">
        <v>27</v>
      </c>
      <c r="F2582" s="3">
        <v>0</v>
      </c>
      <c r="I2582" s="4" t="str">
        <f ca="1">IFERROR(__xludf.DUMMYFUNCTION("REGEXREPLACE(F2583,""\D"", """")"),"#VALUE!")</f>
        <v>#VALUE!</v>
      </c>
    </row>
    <row r="2583" spans="1:9" ht="15.75" customHeight="1">
      <c r="A2583" s="1">
        <v>2582</v>
      </c>
      <c r="B2583" s="3">
        <v>2583</v>
      </c>
      <c r="C2583" s="3" t="s">
        <v>7230</v>
      </c>
      <c r="D2583" s="3" t="s">
        <v>7231</v>
      </c>
      <c r="E2583" s="3" t="s">
        <v>7232</v>
      </c>
      <c r="F2583" s="3" t="s">
        <v>61</v>
      </c>
      <c r="G2583" s="3">
        <v>16</v>
      </c>
      <c r="H2583" s="3" t="s">
        <v>45</v>
      </c>
      <c r="I2583" s="4" t="str">
        <f ca="1">IFERROR(__xludf.DUMMYFUNCTION("REGEXREPLACE(F2584,""\D"", """")"),"5")</f>
        <v>5</v>
      </c>
    </row>
    <row r="2584" spans="1:9" ht="15.75" customHeight="1">
      <c r="A2584" s="1">
        <v>2583</v>
      </c>
      <c r="B2584" s="3">
        <v>2584</v>
      </c>
      <c r="C2584" s="3" t="s">
        <v>7233</v>
      </c>
      <c r="D2584" s="3" t="s">
        <v>7234</v>
      </c>
      <c r="E2584" s="3" t="s">
        <v>7235</v>
      </c>
      <c r="F2584" s="3" t="s">
        <v>457</v>
      </c>
      <c r="G2584" s="3">
        <v>4</v>
      </c>
      <c r="H2584" s="3" t="s">
        <v>398</v>
      </c>
      <c r="I2584" s="4" t="str">
        <f ca="1">IFERROR(__xludf.DUMMYFUNCTION("REGEXREPLACE(F2585,""\D"", """")"),"16")</f>
        <v>16</v>
      </c>
    </row>
    <row r="2585" spans="1:9" ht="15.75" customHeight="1">
      <c r="A2585" s="1">
        <v>2584</v>
      </c>
      <c r="B2585" s="3">
        <v>2585</v>
      </c>
      <c r="C2585" s="3" t="s">
        <v>7236</v>
      </c>
      <c r="D2585" s="3" t="s">
        <v>7237</v>
      </c>
      <c r="E2585" s="3" t="s">
        <v>7238</v>
      </c>
      <c r="F2585" s="3" t="s">
        <v>88</v>
      </c>
      <c r="G2585" s="3">
        <v>9</v>
      </c>
      <c r="H2585" s="3" t="s">
        <v>651</v>
      </c>
      <c r="I2585" s="4" t="str">
        <f ca="1">IFERROR(__xludf.DUMMYFUNCTION("REGEXREPLACE(F2586,""\D"", """")"),"4")</f>
        <v>4</v>
      </c>
    </row>
    <row r="2586" spans="1:9" ht="15.75" customHeight="1">
      <c r="A2586" s="1">
        <v>2585</v>
      </c>
      <c r="B2586" s="3">
        <v>2586</v>
      </c>
      <c r="C2586" s="3" t="s">
        <v>7239</v>
      </c>
      <c r="D2586" s="3" t="s">
        <v>7240</v>
      </c>
      <c r="E2586" s="3" t="s">
        <v>27</v>
      </c>
      <c r="F2586" s="3">
        <v>0</v>
      </c>
      <c r="I2586" s="4" t="str">
        <f ca="1">IFERROR(__xludf.DUMMYFUNCTION("REGEXREPLACE(F2587,""\D"", """")"),"#VALUE!")</f>
        <v>#VALUE!</v>
      </c>
    </row>
    <row r="2587" spans="1:9" ht="15.75" customHeight="1">
      <c r="A2587" s="1">
        <v>2586</v>
      </c>
      <c r="B2587" s="3">
        <v>2587</v>
      </c>
      <c r="C2587" s="3" t="s">
        <v>7241</v>
      </c>
      <c r="D2587" s="3" t="s">
        <v>7242</v>
      </c>
      <c r="E2587" s="3" t="s">
        <v>7243</v>
      </c>
      <c r="F2587" s="3">
        <v>0</v>
      </c>
      <c r="I2587" s="4" t="str">
        <f ca="1">IFERROR(__xludf.DUMMYFUNCTION("REGEXREPLACE(F2588,""\D"", """")"),"#VALUE!")</f>
        <v>#VALUE!</v>
      </c>
    </row>
    <row r="2588" spans="1:9" ht="15.75" customHeight="1">
      <c r="A2588" s="1">
        <v>2587</v>
      </c>
      <c r="B2588" s="3">
        <v>2588</v>
      </c>
      <c r="C2588" s="3" t="s">
        <v>7244</v>
      </c>
      <c r="D2588" s="3" t="s">
        <v>7245</v>
      </c>
      <c r="E2588" s="3" t="s">
        <v>727</v>
      </c>
      <c r="F2588" s="3">
        <v>0</v>
      </c>
      <c r="I2588" s="4" t="str">
        <f ca="1">IFERROR(__xludf.DUMMYFUNCTION("REGEXREPLACE(F2589,""\D"", """")"),"#VALUE!")</f>
        <v>#VALUE!</v>
      </c>
    </row>
    <row r="2589" spans="1:9" ht="15.75" customHeight="1">
      <c r="A2589" s="1">
        <v>2588</v>
      </c>
      <c r="B2589" s="3">
        <v>2589</v>
      </c>
      <c r="C2589" s="3" t="s">
        <v>7246</v>
      </c>
      <c r="D2589" s="3" t="s">
        <v>7247</v>
      </c>
      <c r="E2589" s="3" t="s">
        <v>27</v>
      </c>
      <c r="F2589" s="3">
        <v>0</v>
      </c>
      <c r="I2589" s="4" t="str">
        <f ca="1">IFERROR(__xludf.DUMMYFUNCTION("REGEXREPLACE(F2590,""\D"", """")"),"#VALUE!")</f>
        <v>#VALUE!</v>
      </c>
    </row>
    <row r="2590" spans="1:9" ht="15.75" customHeight="1">
      <c r="A2590" s="1">
        <v>2589</v>
      </c>
      <c r="B2590" s="3">
        <v>2590</v>
      </c>
      <c r="C2590" s="3" t="s">
        <v>7248</v>
      </c>
      <c r="D2590" s="3" t="s">
        <v>7249</v>
      </c>
      <c r="E2590" s="3" t="s">
        <v>7250</v>
      </c>
      <c r="F2590" s="3">
        <v>0</v>
      </c>
      <c r="I2590" s="4" t="str">
        <f ca="1">IFERROR(__xludf.DUMMYFUNCTION("REGEXREPLACE(F2591,""\D"", """")"),"#VALUE!")</f>
        <v>#VALUE!</v>
      </c>
    </row>
    <row r="2591" spans="1:9" ht="15.75" customHeight="1">
      <c r="A2591" s="1">
        <v>2590</v>
      </c>
      <c r="B2591" s="3">
        <v>2591</v>
      </c>
      <c r="C2591" s="3" t="s">
        <v>7251</v>
      </c>
      <c r="D2591" s="3" t="s">
        <v>7252</v>
      </c>
      <c r="E2591" s="3" t="s">
        <v>7253</v>
      </c>
      <c r="F2591" s="3">
        <v>0</v>
      </c>
      <c r="I2591" s="4" t="str">
        <f ca="1">IFERROR(__xludf.DUMMYFUNCTION("REGEXREPLACE(F2592,""\D"", """")"),"#VALUE!")</f>
        <v>#VALUE!</v>
      </c>
    </row>
    <row r="2592" spans="1:9" ht="15.75" customHeight="1">
      <c r="A2592" s="1">
        <v>2591</v>
      </c>
      <c r="B2592" s="3">
        <v>2592</v>
      </c>
      <c r="C2592" s="3" t="s">
        <v>7254</v>
      </c>
      <c r="D2592" s="3" t="s">
        <v>7255</v>
      </c>
      <c r="E2592" s="3" t="s">
        <v>7256</v>
      </c>
      <c r="F2592" s="3" t="s">
        <v>317</v>
      </c>
      <c r="G2592" s="3">
        <v>1</v>
      </c>
      <c r="H2592" s="3" t="s">
        <v>72</v>
      </c>
      <c r="I2592" s="4" t="str">
        <f ca="1">IFERROR(__xludf.DUMMYFUNCTION("REGEXREPLACE(F2593,""\D"", """")"),"8")</f>
        <v>8</v>
      </c>
    </row>
    <row r="2593" spans="1:9" ht="15.75" customHeight="1">
      <c r="A2593" s="1">
        <v>2592</v>
      </c>
      <c r="B2593" s="3">
        <v>2593</v>
      </c>
      <c r="C2593" s="3" t="s">
        <v>7257</v>
      </c>
      <c r="D2593" s="3" t="s">
        <v>7258</v>
      </c>
      <c r="E2593" s="3" t="s">
        <v>27</v>
      </c>
      <c r="F2593" s="3">
        <v>0</v>
      </c>
      <c r="I2593" s="4" t="str">
        <f ca="1">IFERROR(__xludf.DUMMYFUNCTION("REGEXREPLACE(F2594,""\D"", """")"),"#VALUE!")</f>
        <v>#VALUE!</v>
      </c>
    </row>
    <row r="2594" spans="1:9" ht="15.75" customHeight="1">
      <c r="A2594" s="1">
        <v>2593</v>
      </c>
      <c r="B2594" s="3">
        <v>2594</v>
      </c>
      <c r="C2594" s="3" t="s">
        <v>7259</v>
      </c>
      <c r="D2594" s="3" t="s">
        <v>7260</v>
      </c>
      <c r="E2594" s="3" t="s">
        <v>7261</v>
      </c>
      <c r="F2594" s="3">
        <v>0</v>
      </c>
      <c r="I2594" s="4" t="str">
        <f ca="1">IFERROR(__xludf.DUMMYFUNCTION("REGEXREPLACE(F2595,""\D"", """")"),"#VALUE!")</f>
        <v>#VALUE!</v>
      </c>
    </row>
    <row r="2595" spans="1:9" ht="15.75" customHeight="1">
      <c r="A2595" s="1">
        <v>2594</v>
      </c>
      <c r="B2595" s="3">
        <v>2595</v>
      </c>
      <c r="C2595" s="3" t="s">
        <v>7262</v>
      </c>
      <c r="D2595" s="3" t="s">
        <v>7263</v>
      </c>
      <c r="E2595" s="3" t="s">
        <v>7264</v>
      </c>
      <c r="F2595" s="3" t="s">
        <v>61</v>
      </c>
      <c r="G2595" s="3">
        <v>21</v>
      </c>
      <c r="H2595" s="3" t="s">
        <v>200</v>
      </c>
      <c r="I2595" s="4" t="str">
        <f ca="1">IFERROR(__xludf.DUMMYFUNCTION("REGEXREPLACE(F2596,""\D"", """")"),"5")</f>
        <v>5</v>
      </c>
    </row>
    <row r="2596" spans="1:9" ht="15.75" customHeight="1">
      <c r="A2596" s="1">
        <v>2595</v>
      </c>
      <c r="B2596" s="3">
        <v>2596</v>
      </c>
      <c r="C2596" s="3" t="s">
        <v>7265</v>
      </c>
      <c r="D2596" s="3" t="s">
        <v>7266</v>
      </c>
      <c r="E2596" s="3" t="s">
        <v>7267</v>
      </c>
      <c r="F2596" s="3" t="s">
        <v>88</v>
      </c>
      <c r="G2596" s="3">
        <v>7</v>
      </c>
      <c r="H2596" s="3" t="s">
        <v>57</v>
      </c>
      <c r="I2596" s="4" t="str">
        <f ca="1">IFERROR(__xludf.DUMMYFUNCTION("REGEXREPLACE(F2597,""\D"", """")"),"4")</f>
        <v>4</v>
      </c>
    </row>
    <row r="2597" spans="1:9" ht="15.75" customHeight="1">
      <c r="A2597" s="1">
        <v>2596</v>
      </c>
      <c r="B2597" s="3">
        <v>2597</v>
      </c>
      <c r="C2597" s="3" t="s">
        <v>7268</v>
      </c>
      <c r="D2597" s="3" t="s">
        <v>7269</v>
      </c>
      <c r="E2597" s="3" t="s">
        <v>7270</v>
      </c>
      <c r="F2597" s="3" t="s">
        <v>19</v>
      </c>
      <c r="G2597" s="3">
        <v>7</v>
      </c>
      <c r="H2597" s="3" t="s">
        <v>715</v>
      </c>
      <c r="I2597" s="4" t="str">
        <f ca="1">IFERROR(__xludf.DUMMYFUNCTION("REGEXREPLACE(F2598,""\D"", """")"),"7")</f>
        <v>7</v>
      </c>
    </row>
    <row r="2598" spans="1:9" ht="15.75" customHeight="1">
      <c r="A2598" s="1">
        <v>2597</v>
      </c>
      <c r="B2598" s="3">
        <v>2598</v>
      </c>
      <c r="C2598" s="3" t="s">
        <v>7271</v>
      </c>
      <c r="D2598" s="3" t="s">
        <v>7272</v>
      </c>
      <c r="E2598" s="3" t="s">
        <v>27</v>
      </c>
      <c r="F2598" s="3">
        <v>0</v>
      </c>
      <c r="I2598" s="4" t="str">
        <f ca="1">IFERROR(__xludf.DUMMYFUNCTION("REGEXREPLACE(F2599,""\D"", """")"),"#VALUE!")</f>
        <v>#VALUE!</v>
      </c>
    </row>
    <row r="2599" spans="1:9" ht="15.75" customHeight="1">
      <c r="A2599" s="1">
        <v>2598</v>
      </c>
      <c r="B2599" s="3">
        <v>2599</v>
      </c>
      <c r="C2599" s="3" t="s">
        <v>7273</v>
      </c>
      <c r="D2599" s="3" t="s">
        <v>7274</v>
      </c>
      <c r="E2599" s="3" t="s">
        <v>1083</v>
      </c>
      <c r="F2599" s="3">
        <v>0</v>
      </c>
      <c r="I2599" s="4" t="str">
        <f ca="1">IFERROR(__xludf.DUMMYFUNCTION("REGEXREPLACE(F2600,""\D"", """")"),"#VALUE!")</f>
        <v>#VALUE!</v>
      </c>
    </row>
    <row r="2600" spans="1:9" ht="15.75" customHeight="1">
      <c r="A2600" s="1">
        <v>2599</v>
      </c>
      <c r="B2600" s="3">
        <v>2600</v>
      </c>
      <c r="C2600" s="3" t="s">
        <v>7275</v>
      </c>
      <c r="D2600" s="3" t="s">
        <v>7276</v>
      </c>
      <c r="E2600" s="3" t="s">
        <v>7277</v>
      </c>
      <c r="F2600" s="3" t="s">
        <v>19</v>
      </c>
      <c r="G2600" s="3">
        <v>0</v>
      </c>
      <c r="H2600" s="3" t="s">
        <v>89</v>
      </c>
      <c r="I2600" s="4" t="str">
        <f ca="1">IFERROR(__xludf.DUMMYFUNCTION("REGEXREPLACE(F2601,""\D"", """")"),"7")</f>
        <v>7</v>
      </c>
    </row>
    <row r="2601" spans="1:9" ht="15.75" customHeight="1">
      <c r="A2601" s="1">
        <v>2600</v>
      </c>
      <c r="B2601" s="3">
        <v>2601</v>
      </c>
      <c r="C2601" s="3" t="s">
        <v>7278</v>
      </c>
      <c r="D2601" s="3" t="s">
        <v>7279</v>
      </c>
      <c r="E2601" s="3" t="s">
        <v>27</v>
      </c>
      <c r="F2601" s="3">
        <v>0</v>
      </c>
      <c r="I2601" s="4" t="str">
        <f ca="1">IFERROR(__xludf.DUMMYFUNCTION("REGEXREPLACE(F2602,""\D"", """")"),"#VALUE!")</f>
        <v>#VALUE!</v>
      </c>
    </row>
    <row r="2602" spans="1:9" ht="15.75" customHeight="1">
      <c r="A2602" s="1">
        <v>2601</v>
      </c>
      <c r="B2602" s="3">
        <v>2602</v>
      </c>
      <c r="C2602" s="3" t="s">
        <v>7280</v>
      </c>
      <c r="D2602" s="3" t="s">
        <v>7281</v>
      </c>
      <c r="E2602" s="3" t="s">
        <v>7282</v>
      </c>
      <c r="F2602" s="3" t="s">
        <v>1675</v>
      </c>
      <c r="G2602" s="3">
        <v>0</v>
      </c>
      <c r="H2602" s="3" t="s">
        <v>813</v>
      </c>
      <c r="I2602" s="4" t="str">
        <f ca="1">IFERROR(__xludf.DUMMYFUNCTION("REGEXREPLACE(F2603,""\D"", """")"),"62")</f>
        <v>62</v>
      </c>
    </row>
    <row r="2603" spans="1:9" ht="15.75" customHeight="1">
      <c r="A2603" s="1">
        <v>2602</v>
      </c>
      <c r="B2603" s="3">
        <v>2603</v>
      </c>
      <c r="C2603" s="3" t="s">
        <v>7283</v>
      </c>
      <c r="D2603" s="3" t="s">
        <v>7284</v>
      </c>
      <c r="E2603" s="3" t="s">
        <v>7285</v>
      </c>
      <c r="F2603" s="3" t="s">
        <v>364</v>
      </c>
      <c r="G2603" s="3">
        <v>1</v>
      </c>
      <c r="H2603" s="3" t="s">
        <v>715</v>
      </c>
      <c r="I2603" s="4" t="str">
        <f ca="1">IFERROR(__xludf.DUMMYFUNCTION("REGEXREPLACE(F2604,""\D"", """")"),"13")</f>
        <v>13</v>
      </c>
    </row>
    <row r="2604" spans="1:9" ht="15.75" customHeight="1">
      <c r="A2604" s="1">
        <v>2603</v>
      </c>
      <c r="B2604" s="3">
        <v>2604</v>
      </c>
      <c r="C2604" s="3" t="s">
        <v>7286</v>
      </c>
      <c r="D2604" s="3" t="s">
        <v>7287</v>
      </c>
      <c r="E2604" s="3" t="s">
        <v>7288</v>
      </c>
      <c r="F2604" s="3">
        <v>0</v>
      </c>
      <c r="I2604" s="4" t="str">
        <f ca="1">IFERROR(__xludf.DUMMYFUNCTION("REGEXREPLACE(F2605,""\D"", """")"),"#VALUE!")</f>
        <v>#VALUE!</v>
      </c>
    </row>
    <row r="2605" spans="1:9" ht="15.75" customHeight="1">
      <c r="A2605" s="1">
        <v>2604</v>
      </c>
      <c r="B2605" s="3">
        <v>2605</v>
      </c>
      <c r="C2605" s="3" t="s">
        <v>7289</v>
      </c>
      <c r="D2605" s="3" t="s">
        <v>7290</v>
      </c>
      <c r="E2605" s="3" t="s">
        <v>7291</v>
      </c>
      <c r="F2605" s="3" t="s">
        <v>504</v>
      </c>
      <c r="G2605" s="3">
        <v>28</v>
      </c>
      <c r="H2605" s="3" t="s">
        <v>695</v>
      </c>
      <c r="I2605" s="4" t="str">
        <f ca="1">IFERROR(__xludf.DUMMYFUNCTION("REGEXREPLACE(F2606,""\D"", """")"),"27")</f>
        <v>27</v>
      </c>
    </row>
    <row r="2606" spans="1:9" ht="15.75" customHeight="1">
      <c r="A2606" s="1">
        <v>2605</v>
      </c>
      <c r="B2606" s="3">
        <v>2606</v>
      </c>
      <c r="C2606" s="3" t="s">
        <v>7292</v>
      </c>
      <c r="D2606" s="3" t="s">
        <v>7293</v>
      </c>
      <c r="E2606" s="3" t="s">
        <v>7294</v>
      </c>
      <c r="F2606" s="3" t="s">
        <v>61</v>
      </c>
      <c r="G2606" s="3">
        <v>0</v>
      </c>
      <c r="H2606" s="3" t="s">
        <v>62</v>
      </c>
      <c r="I2606" s="4" t="str">
        <f ca="1">IFERROR(__xludf.DUMMYFUNCTION("REGEXREPLACE(F2607,""\D"", """")"),"5")</f>
        <v>5</v>
      </c>
    </row>
    <row r="2607" spans="1:9" ht="15.75" customHeight="1">
      <c r="A2607" s="1">
        <v>2606</v>
      </c>
      <c r="B2607" s="3">
        <v>2607</v>
      </c>
      <c r="C2607" s="3" t="s">
        <v>7295</v>
      </c>
      <c r="D2607" s="3" t="s">
        <v>7296</v>
      </c>
      <c r="E2607" s="3" t="s">
        <v>27</v>
      </c>
      <c r="F2607" s="3">
        <v>0</v>
      </c>
      <c r="I2607" s="4" t="str">
        <f ca="1">IFERROR(__xludf.DUMMYFUNCTION("REGEXREPLACE(F2608,""\D"", """")"),"#VALUE!")</f>
        <v>#VALUE!</v>
      </c>
    </row>
    <row r="2608" spans="1:9" ht="15.75" customHeight="1">
      <c r="A2608" s="1">
        <v>2607</v>
      </c>
      <c r="B2608" s="3">
        <v>2608</v>
      </c>
      <c r="C2608" s="3" t="s">
        <v>7297</v>
      </c>
      <c r="D2608" s="3" t="s">
        <v>7298</v>
      </c>
      <c r="E2608" s="3" t="s">
        <v>7299</v>
      </c>
      <c r="F2608" s="3">
        <v>0</v>
      </c>
      <c r="I2608" s="4" t="str">
        <f ca="1">IFERROR(__xludf.DUMMYFUNCTION("REGEXREPLACE(F2609,""\D"", """")"),"#VALUE!")</f>
        <v>#VALUE!</v>
      </c>
    </row>
    <row r="2609" spans="1:9" ht="15.75" customHeight="1">
      <c r="A2609" s="1">
        <v>2608</v>
      </c>
      <c r="B2609" s="3">
        <v>2609</v>
      </c>
      <c r="C2609" s="3" t="s">
        <v>7300</v>
      </c>
      <c r="D2609" s="3" t="s">
        <v>7301</v>
      </c>
      <c r="E2609" s="3" t="s">
        <v>7302</v>
      </c>
      <c r="F2609" s="3">
        <v>0</v>
      </c>
      <c r="I2609" s="4" t="str">
        <f ca="1">IFERROR(__xludf.DUMMYFUNCTION("REGEXREPLACE(F2610,""\D"", """")"),"#VALUE!")</f>
        <v>#VALUE!</v>
      </c>
    </row>
    <row r="2610" spans="1:9" ht="15.75" customHeight="1">
      <c r="A2610" s="1">
        <v>2609</v>
      </c>
      <c r="B2610" s="3">
        <v>2610</v>
      </c>
      <c r="C2610" s="3" t="s">
        <v>7303</v>
      </c>
      <c r="D2610" s="3" t="s">
        <v>7304</v>
      </c>
      <c r="E2610" s="3" t="s">
        <v>27</v>
      </c>
      <c r="F2610" s="3">
        <v>0</v>
      </c>
      <c r="I2610" s="4" t="str">
        <f ca="1">IFERROR(__xludf.DUMMYFUNCTION("REGEXREPLACE(F2611,""\D"", """")"),"#VALUE!")</f>
        <v>#VALUE!</v>
      </c>
    </row>
    <row r="2611" spans="1:9" ht="15.75" customHeight="1">
      <c r="A2611" s="1">
        <v>2610</v>
      </c>
      <c r="B2611" s="3">
        <v>2611</v>
      </c>
      <c r="C2611" s="3" t="s">
        <v>7305</v>
      </c>
      <c r="D2611" s="3" t="s">
        <v>7306</v>
      </c>
      <c r="E2611" s="3" t="s">
        <v>27</v>
      </c>
      <c r="F2611" s="3">
        <v>0</v>
      </c>
      <c r="I2611" s="4" t="str">
        <f ca="1">IFERROR(__xludf.DUMMYFUNCTION("REGEXREPLACE(F2612,""\D"", """")"),"#VALUE!")</f>
        <v>#VALUE!</v>
      </c>
    </row>
    <row r="2612" spans="1:9" ht="15.75" customHeight="1">
      <c r="A2612" s="1">
        <v>2611</v>
      </c>
      <c r="B2612" s="3">
        <v>2612</v>
      </c>
      <c r="C2612" s="3" t="s">
        <v>7307</v>
      </c>
      <c r="D2612" s="3" t="s">
        <v>7308</v>
      </c>
      <c r="E2612" s="3" t="s">
        <v>7309</v>
      </c>
      <c r="F2612" s="3">
        <v>0</v>
      </c>
      <c r="I2612" s="4" t="str">
        <f ca="1">IFERROR(__xludf.DUMMYFUNCTION("REGEXREPLACE(F2613,""\D"", """")"),"#VALUE!")</f>
        <v>#VALUE!</v>
      </c>
    </row>
    <row r="2613" spans="1:9" ht="15.75" customHeight="1">
      <c r="A2613" s="1">
        <v>2612</v>
      </c>
      <c r="B2613" s="3">
        <v>2613</v>
      </c>
      <c r="C2613" s="3" t="s">
        <v>7310</v>
      </c>
      <c r="D2613" s="3" t="s">
        <v>7311</v>
      </c>
      <c r="E2613" s="3" t="s">
        <v>27</v>
      </c>
      <c r="F2613" s="3">
        <v>0</v>
      </c>
      <c r="I2613" s="4" t="str">
        <f ca="1">IFERROR(__xludf.DUMMYFUNCTION("REGEXREPLACE(F2614,""\D"", """")"),"#VALUE!")</f>
        <v>#VALUE!</v>
      </c>
    </row>
    <row r="2614" spans="1:9" ht="15.75" customHeight="1">
      <c r="A2614" s="1">
        <v>2613</v>
      </c>
      <c r="B2614" s="3">
        <v>2614</v>
      </c>
      <c r="C2614" s="3" t="s">
        <v>7312</v>
      </c>
      <c r="D2614" s="3" t="s">
        <v>7313</v>
      </c>
      <c r="E2614" s="3" t="s">
        <v>7314</v>
      </c>
      <c r="F2614" s="3" t="s">
        <v>19</v>
      </c>
      <c r="G2614" s="3">
        <v>30</v>
      </c>
      <c r="H2614" s="3" t="s">
        <v>387</v>
      </c>
      <c r="I2614" s="4" t="str">
        <f ca="1">IFERROR(__xludf.DUMMYFUNCTION("REGEXREPLACE(F2615,""\D"", """")"),"7")</f>
        <v>7</v>
      </c>
    </row>
    <row r="2615" spans="1:9" ht="15.75" customHeight="1">
      <c r="A2615" s="1">
        <v>2614</v>
      </c>
      <c r="B2615" s="3">
        <v>2615</v>
      </c>
      <c r="C2615" s="3" t="s">
        <v>7315</v>
      </c>
      <c r="D2615" s="3" t="s">
        <v>7316</v>
      </c>
      <c r="E2615" s="3" t="s">
        <v>7317</v>
      </c>
      <c r="F2615" s="3" t="s">
        <v>339</v>
      </c>
      <c r="G2615" s="3">
        <v>28</v>
      </c>
      <c r="H2615" s="3" t="s">
        <v>3871</v>
      </c>
      <c r="I2615" s="4" t="str">
        <f ca="1">IFERROR(__xludf.DUMMYFUNCTION("REGEXREPLACE(F2616,""\D"", """")"),"15")</f>
        <v>15</v>
      </c>
    </row>
    <row r="2616" spans="1:9" ht="15.75" customHeight="1">
      <c r="A2616" s="1">
        <v>2615</v>
      </c>
      <c r="B2616" s="3">
        <v>2616</v>
      </c>
      <c r="C2616" s="3" t="s">
        <v>7318</v>
      </c>
      <c r="D2616" s="3" t="s">
        <v>7319</v>
      </c>
      <c r="E2616" s="3" t="s">
        <v>7320</v>
      </c>
      <c r="F2616" s="3">
        <v>0</v>
      </c>
      <c r="I2616" s="4" t="str">
        <f ca="1">IFERROR(__xludf.DUMMYFUNCTION("REGEXREPLACE(F2617,""\D"", """")"),"#VALUE!")</f>
        <v>#VALUE!</v>
      </c>
    </row>
    <row r="2617" spans="1:9" ht="15.75" customHeight="1">
      <c r="A2617" s="1">
        <v>2616</v>
      </c>
      <c r="B2617" s="3">
        <v>2617</v>
      </c>
      <c r="C2617" s="3" t="s">
        <v>7321</v>
      </c>
      <c r="D2617" s="3" t="s">
        <v>7322</v>
      </c>
      <c r="E2617" s="3" t="s">
        <v>7323</v>
      </c>
      <c r="F2617" s="3" t="s">
        <v>559</v>
      </c>
      <c r="G2617" s="3">
        <v>0</v>
      </c>
      <c r="H2617" s="3" t="s">
        <v>642</v>
      </c>
      <c r="I2617" s="4" t="str">
        <f ca="1">IFERROR(__xludf.DUMMYFUNCTION("REGEXREPLACE(F2618,""\D"", """")"),"19")</f>
        <v>19</v>
      </c>
    </row>
    <row r="2618" spans="1:9" ht="15.75" customHeight="1">
      <c r="A2618" s="1">
        <v>2617</v>
      </c>
      <c r="B2618" s="3">
        <v>2618</v>
      </c>
      <c r="C2618" s="3" t="s">
        <v>7324</v>
      </c>
      <c r="D2618" s="3" t="s">
        <v>7325</v>
      </c>
      <c r="E2618" s="3" t="s">
        <v>27</v>
      </c>
      <c r="F2618" s="3">
        <v>0</v>
      </c>
      <c r="I2618" s="4" t="str">
        <f ca="1">IFERROR(__xludf.DUMMYFUNCTION("REGEXREPLACE(F2619,""\D"", """")"),"#VALUE!")</f>
        <v>#VALUE!</v>
      </c>
    </row>
    <row r="2619" spans="1:9" ht="15.75" customHeight="1">
      <c r="A2619" s="1">
        <v>2618</v>
      </c>
      <c r="B2619" s="3">
        <v>2619</v>
      </c>
      <c r="C2619" s="3" t="s">
        <v>7326</v>
      </c>
      <c r="D2619" s="3" t="s">
        <v>7327</v>
      </c>
      <c r="E2619" s="3" t="s">
        <v>7328</v>
      </c>
      <c r="F2619" s="3">
        <v>0</v>
      </c>
      <c r="I2619" s="4" t="str">
        <f ca="1">IFERROR(__xludf.DUMMYFUNCTION("REGEXREPLACE(F2620,""\D"", """")"),"#VALUE!")</f>
        <v>#VALUE!</v>
      </c>
    </row>
    <row r="2620" spans="1:9" ht="15.75" customHeight="1">
      <c r="A2620" s="1">
        <v>2619</v>
      </c>
      <c r="B2620" s="3">
        <v>2620</v>
      </c>
      <c r="C2620" s="3" t="s">
        <v>7329</v>
      </c>
      <c r="D2620" s="3" t="s">
        <v>7330</v>
      </c>
      <c r="E2620" s="3" t="s">
        <v>7331</v>
      </c>
      <c r="F2620" s="3">
        <v>0</v>
      </c>
      <c r="I2620" s="4" t="str">
        <f ca="1">IFERROR(__xludf.DUMMYFUNCTION("REGEXREPLACE(F2621,""\D"", """")"),"#VALUE!")</f>
        <v>#VALUE!</v>
      </c>
    </row>
    <row r="2621" spans="1:9" ht="15.75" customHeight="1">
      <c r="A2621" s="1">
        <v>2620</v>
      </c>
      <c r="B2621" s="3">
        <v>2621</v>
      </c>
      <c r="C2621" s="3" t="s">
        <v>7332</v>
      </c>
      <c r="D2621" s="3" t="s">
        <v>7333</v>
      </c>
      <c r="E2621" s="3" t="s">
        <v>7334</v>
      </c>
      <c r="F2621" s="3">
        <v>0</v>
      </c>
      <c r="I2621" s="4" t="str">
        <f ca="1">IFERROR(__xludf.DUMMYFUNCTION("REGEXREPLACE(F2622,""\D"", """")"),"#VALUE!")</f>
        <v>#VALUE!</v>
      </c>
    </row>
    <row r="2622" spans="1:9" ht="15.75" customHeight="1">
      <c r="A2622" s="1">
        <v>2621</v>
      </c>
      <c r="B2622" s="3">
        <v>2622</v>
      </c>
      <c r="C2622" s="3" t="s">
        <v>7335</v>
      </c>
      <c r="D2622" s="3" t="s">
        <v>7336</v>
      </c>
      <c r="E2622" s="3" t="s">
        <v>7337</v>
      </c>
      <c r="F2622" s="3">
        <v>0</v>
      </c>
      <c r="I2622" s="4" t="str">
        <f ca="1">IFERROR(__xludf.DUMMYFUNCTION("REGEXREPLACE(F2623,""\D"", """")"),"#VALUE!")</f>
        <v>#VALUE!</v>
      </c>
    </row>
    <row r="2623" spans="1:9" ht="15.75" customHeight="1">
      <c r="A2623" s="1">
        <v>2622</v>
      </c>
      <c r="B2623" s="3">
        <v>2623</v>
      </c>
      <c r="C2623" s="3" t="s">
        <v>7338</v>
      </c>
      <c r="D2623" s="3" t="s">
        <v>7339</v>
      </c>
      <c r="E2623" s="3" t="s">
        <v>27</v>
      </c>
      <c r="F2623" s="3">
        <v>0</v>
      </c>
      <c r="I2623" s="4" t="str">
        <f ca="1">IFERROR(__xludf.DUMMYFUNCTION("REGEXREPLACE(F2624,""\D"", """")"),"#VALUE!")</f>
        <v>#VALUE!</v>
      </c>
    </row>
    <row r="2624" spans="1:9" ht="15.75" customHeight="1">
      <c r="A2624" s="1">
        <v>2623</v>
      </c>
      <c r="B2624" s="3">
        <v>2624</v>
      </c>
      <c r="C2624" s="3" t="s">
        <v>7340</v>
      </c>
      <c r="D2624" s="3" t="s">
        <v>7341</v>
      </c>
      <c r="E2624" s="3" t="s">
        <v>7342</v>
      </c>
      <c r="F2624" s="3" t="s">
        <v>19</v>
      </c>
      <c r="G2624" s="3">
        <v>11</v>
      </c>
      <c r="H2624" s="3" t="s">
        <v>40</v>
      </c>
      <c r="I2624" s="4" t="str">
        <f ca="1">IFERROR(__xludf.DUMMYFUNCTION("REGEXREPLACE(F2625,""\D"", """")"),"7")</f>
        <v>7</v>
      </c>
    </row>
    <row r="2625" spans="1:9" ht="15.75" customHeight="1">
      <c r="A2625" s="1">
        <v>2624</v>
      </c>
      <c r="B2625" s="3">
        <v>2625</v>
      </c>
      <c r="C2625" s="3" t="s">
        <v>7343</v>
      </c>
      <c r="D2625" s="3" t="s">
        <v>7344</v>
      </c>
      <c r="E2625" s="3" t="s">
        <v>27</v>
      </c>
      <c r="F2625" s="3">
        <v>0</v>
      </c>
      <c r="I2625" s="4" t="str">
        <f ca="1">IFERROR(__xludf.DUMMYFUNCTION("REGEXREPLACE(F2626,""\D"", """")"),"#VALUE!")</f>
        <v>#VALUE!</v>
      </c>
    </row>
    <row r="2626" spans="1:9" ht="15.75" customHeight="1">
      <c r="A2626" s="1">
        <v>2625</v>
      </c>
      <c r="B2626" s="3">
        <v>2626</v>
      </c>
      <c r="C2626" s="3" t="s">
        <v>7345</v>
      </c>
      <c r="D2626" s="3" t="s">
        <v>7346</v>
      </c>
      <c r="E2626" s="3" t="s">
        <v>7347</v>
      </c>
      <c r="F2626" s="3">
        <v>0</v>
      </c>
      <c r="I2626" s="4" t="str">
        <f ca="1">IFERROR(__xludf.DUMMYFUNCTION("REGEXREPLACE(F2627,""\D"", """")"),"#VALUE!")</f>
        <v>#VALUE!</v>
      </c>
    </row>
    <row r="2627" spans="1:9" ht="15.75" customHeight="1">
      <c r="A2627" s="1">
        <v>2626</v>
      </c>
      <c r="B2627" s="3">
        <v>2627</v>
      </c>
      <c r="C2627" s="3" t="s">
        <v>7348</v>
      </c>
      <c r="D2627" s="3" t="s">
        <v>7349</v>
      </c>
      <c r="E2627" s="3" t="s">
        <v>3520</v>
      </c>
      <c r="F2627" s="3">
        <v>0</v>
      </c>
      <c r="I2627" s="4" t="str">
        <f ca="1">IFERROR(__xludf.DUMMYFUNCTION("REGEXREPLACE(F2628,""\D"", """")"),"#VALUE!")</f>
        <v>#VALUE!</v>
      </c>
    </row>
    <row r="2628" spans="1:9" ht="15.75" customHeight="1">
      <c r="A2628" s="1">
        <v>2627</v>
      </c>
      <c r="B2628" s="3">
        <v>2628</v>
      </c>
      <c r="C2628" s="3" t="s">
        <v>7350</v>
      </c>
      <c r="D2628" s="3" t="s">
        <v>7351</v>
      </c>
      <c r="E2628" s="3" t="s">
        <v>7352</v>
      </c>
      <c r="F2628" s="3" t="s">
        <v>61</v>
      </c>
      <c r="G2628" s="3">
        <v>6</v>
      </c>
      <c r="H2628" s="3" t="s">
        <v>57</v>
      </c>
      <c r="I2628" s="4" t="str">
        <f ca="1">IFERROR(__xludf.DUMMYFUNCTION("REGEXREPLACE(F2629,""\D"", """")"),"5")</f>
        <v>5</v>
      </c>
    </row>
    <row r="2629" spans="1:9" ht="15.75" customHeight="1">
      <c r="A2629" s="1">
        <v>2628</v>
      </c>
      <c r="B2629" s="3">
        <v>2629</v>
      </c>
      <c r="C2629" s="3" t="s">
        <v>7353</v>
      </c>
      <c r="D2629" s="3" t="s">
        <v>7354</v>
      </c>
      <c r="E2629" s="3" t="s">
        <v>27</v>
      </c>
      <c r="F2629" s="3">
        <v>0</v>
      </c>
      <c r="I2629" s="4" t="str">
        <f ca="1">IFERROR(__xludf.DUMMYFUNCTION("REGEXREPLACE(F2630,""\D"", """")"),"#VALUE!")</f>
        <v>#VALUE!</v>
      </c>
    </row>
    <row r="2630" spans="1:9" ht="15.75" customHeight="1">
      <c r="A2630" s="1">
        <v>2629</v>
      </c>
      <c r="B2630" s="3">
        <v>2630</v>
      </c>
      <c r="C2630" s="3" t="s">
        <v>7355</v>
      </c>
      <c r="D2630" s="3" t="s">
        <v>7356</v>
      </c>
      <c r="E2630" s="3" t="s">
        <v>7357</v>
      </c>
      <c r="F2630" s="3">
        <v>0</v>
      </c>
      <c r="I2630" s="4" t="str">
        <f ca="1">IFERROR(__xludf.DUMMYFUNCTION("REGEXREPLACE(F2631,""\D"", """")"),"#VALUE!")</f>
        <v>#VALUE!</v>
      </c>
    </row>
    <row r="2631" spans="1:9" ht="15.75" customHeight="1">
      <c r="A2631" s="1">
        <v>2630</v>
      </c>
      <c r="B2631" s="3">
        <v>2631</v>
      </c>
      <c r="C2631" s="3" t="s">
        <v>7358</v>
      </c>
      <c r="D2631" s="3" t="s">
        <v>7359</v>
      </c>
      <c r="E2631" s="3" t="s">
        <v>7360</v>
      </c>
      <c r="F2631" s="3" t="s">
        <v>39</v>
      </c>
      <c r="G2631" s="3">
        <v>3</v>
      </c>
      <c r="H2631" s="3" t="s">
        <v>143</v>
      </c>
      <c r="I2631" s="4" t="str">
        <f ca="1">IFERROR(__xludf.DUMMYFUNCTION("REGEXREPLACE(F2632,""\D"", """")"),"14")</f>
        <v>14</v>
      </c>
    </row>
    <row r="2632" spans="1:9" ht="15.75" customHeight="1">
      <c r="A2632" s="1">
        <v>2631</v>
      </c>
      <c r="B2632" s="3">
        <v>2632</v>
      </c>
      <c r="C2632" s="3" t="s">
        <v>7361</v>
      </c>
      <c r="D2632" s="3" t="s">
        <v>7362</v>
      </c>
      <c r="E2632" s="3" t="s">
        <v>7363</v>
      </c>
      <c r="F2632" s="3">
        <v>0</v>
      </c>
      <c r="I2632" s="4" t="str">
        <f ca="1">IFERROR(__xludf.DUMMYFUNCTION("REGEXREPLACE(F2633,""\D"", """")"),"#VALUE!")</f>
        <v>#VALUE!</v>
      </c>
    </row>
    <row r="2633" spans="1:9" ht="15.75" customHeight="1">
      <c r="A2633" s="1">
        <v>2632</v>
      </c>
      <c r="B2633" s="3">
        <v>2633</v>
      </c>
      <c r="C2633" s="3" t="s">
        <v>7364</v>
      </c>
      <c r="D2633" s="3" t="s">
        <v>7365</v>
      </c>
      <c r="E2633" s="3" t="s">
        <v>7366</v>
      </c>
      <c r="F2633" s="3" t="s">
        <v>364</v>
      </c>
      <c r="G2633" s="3">
        <v>0</v>
      </c>
      <c r="H2633" s="3" t="s">
        <v>651</v>
      </c>
      <c r="I2633" s="4" t="str">
        <f ca="1">IFERROR(__xludf.DUMMYFUNCTION("REGEXREPLACE(F2634,""\D"", """")"),"13")</f>
        <v>13</v>
      </c>
    </row>
    <row r="2634" spans="1:9" ht="15.75" customHeight="1">
      <c r="A2634" s="1">
        <v>2633</v>
      </c>
      <c r="B2634" s="3">
        <v>2634</v>
      </c>
      <c r="C2634" s="3" t="s">
        <v>7367</v>
      </c>
      <c r="D2634" s="3" t="s">
        <v>7368</v>
      </c>
      <c r="E2634" s="3" t="s">
        <v>7369</v>
      </c>
      <c r="F2634" s="3" t="s">
        <v>386</v>
      </c>
      <c r="G2634" s="3">
        <v>9</v>
      </c>
      <c r="H2634" s="3" t="s">
        <v>524</v>
      </c>
      <c r="I2634" s="4" t="str">
        <f ca="1">IFERROR(__xludf.DUMMYFUNCTION("REGEXREPLACE(F2635,""\D"", """")"),"22")</f>
        <v>22</v>
      </c>
    </row>
    <row r="2635" spans="1:9" ht="15.75" customHeight="1">
      <c r="A2635" s="1">
        <v>2634</v>
      </c>
      <c r="B2635" s="3">
        <v>2635</v>
      </c>
      <c r="C2635" s="3" t="s">
        <v>7370</v>
      </c>
      <c r="D2635" s="3" t="s">
        <v>7371</v>
      </c>
      <c r="E2635" s="3" t="s">
        <v>7372</v>
      </c>
      <c r="F2635" s="3">
        <v>0</v>
      </c>
      <c r="I2635" s="4" t="str">
        <f ca="1">IFERROR(__xludf.DUMMYFUNCTION("REGEXREPLACE(F2636,""\D"", """")"),"#VALUE!")</f>
        <v>#VALUE!</v>
      </c>
    </row>
    <row r="2636" spans="1:9" ht="15.75" customHeight="1">
      <c r="A2636" s="1">
        <v>2635</v>
      </c>
      <c r="B2636" s="3">
        <v>2636</v>
      </c>
      <c r="C2636" s="3" t="s">
        <v>7373</v>
      </c>
      <c r="D2636" s="3" t="s">
        <v>7374</v>
      </c>
      <c r="E2636" s="3" t="s">
        <v>27</v>
      </c>
      <c r="F2636" s="3">
        <v>0</v>
      </c>
      <c r="I2636" s="4" t="str">
        <f ca="1">IFERROR(__xludf.DUMMYFUNCTION("REGEXREPLACE(F2637,""\D"", """")"),"#VALUE!")</f>
        <v>#VALUE!</v>
      </c>
    </row>
    <row r="2637" spans="1:9" ht="15.75" customHeight="1">
      <c r="A2637" s="1">
        <v>2636</v>
      </c>
      <c r="B2637" s="3">
        <v>2637</v>
      </c>
      <c r="C2637" s="3" t="s">
        <v>7375</v>
      </c>
      <c r="D2637" s="3" t="s">
        <v>7376</v>
      </c>
      <c r="E2637" s="3" t="s">
        <v>7377</v>
      </c>
      <c r="F2637" s="3" t="s">
        <v>19</v>
      </c>
      <c r="G2637" s="3">
        <v>29</v>
      </c>
      <c r="H2637" s="3" t="s">
        <v>2152</v>
      </c>
      <c r="I2637" s="4" t="str">
        <f ca="1">IFERROR(__xludf.DUMMYFUNCTION("REGEXREPLACE(F2638,""\D"", """")"),"7")</f>
        <v>7</v>
      </c>
    </row>
    <row r="2638" spans="1:9" ht="15.75" customHeight="1">
      <c r="A2638" s="1">
        <v>2637</v>
      </c>
      <c r="B2638" s="3">
        <v>2638</v>
      </c>
      <c r="C2638" s="3" t="s">
        <v>7378</v>
      </c>
      <c r="D2638" s="3" t="s">
        <v>7379</v>
      </c>
      <c r="E2638" s="3" t="s">
        <v>7380</v>
      </c>
      <c r="F2638" s="3">
        <v>0</v>
      </c>
      <c r="I2638" s="4" t="str">
        <f ca="1">IFERROR(__xludf.DUMMYFUNCTION("REGEXREPLACE(F2639,""\D"", """")"),"#VALUE!")</f>
        <v>#VALUE!</v>
      </c>
    </row>
    <row r="2639" spans="1:9" ht="15.75" customHeight="1">
      <c r="A2639" s="1">
        <v>2638</v>
      </c>
      <c r="B2639" s="3">
        <v>2639</v>
      </c>
      <c r="C2639" s="3" t="s">
        <v>7381</v>
      </c>
      <c r="D2639" s="3" t="s">
        <v>7382</v>
      </c>
      <c r="E2639" s="3" t="s">
        <v>27</v>
      </c>
      <c r="F2639" s="3">
        <v>0</v>
      </c>
      <c r="I2639" s="4" t="str">
        <f ca="1">IFERROR(__xludf.DUMMYFUNCTION("REGEXREPLACE(F2640,""\D"", """")"),"#VALUE!")</f>
        <v>#VALUE!</v>
      </c>
    </row>
    <row r="2640" spans="1:9" ht="15.75" customHeight="1">
      <c r="A2640" s="1">
        <v>2639</v>
      </c>
      <c r="B2640" s="3">
        <v>2640</v>
      </c>
      <c r="C2640" s="3" t="s">
        <v>7383</v>
      </c>
      <c r="D2640" s="3" t="s">
        <v>7384</v>
      </c>
      <c r="E2640" s="3" t="s">
        <v>7385</v>
      </c>
      <c r="F2640" s="3" t="s">
        <v>303</v>
      </c>
      <c r="G2640" s="3">
        <v>7</v>
      </c>
      <c r="H2640" s="3" t="s">
        <v>651</v>
      </c>
      <c r="I2640" s="4" t="str">
        <f ca="1">IFERROR(__xludf.DUMMYFUNCTION("REGEXREPLACE(F2641,""\D"", """")"),"6")</f>
        <v>6</v>
      </c>
    </row>
    <row r="2641" spans="1:9" ht="15.75" customHeight="1">
      <c r="A2641" s="1">
        <v>2640</v>
      </c>
      <c r="B2641" s="3">
        <v>2641</v>
      </c>
      <c r="C2641" s="3" t="s">
        <v>7386</v>
      </c>
      <c r="D2641" s="3" t="s">
        <v>7387</v>
      </c>
      <c r="E2641" s="3" t="s">
        <v>7388</v>
      </c>
      <c r="F2641" s="3" t="s">
        <v>19</v>
      </c>
      <c r="G2641" s="3">
        <v>14</v>
      </c>
      <c r="H2641" s="3" t="s">
        <v>45</v>
      </c>
      <c r="I2641" s="4" t="str">
        <f ca="1">IFERROR(__xludf.DUMMYFUNCTION("REGEXREPLACE(F2642,""\D"", """")"),"7")</f>
        <v>7</v>
      </c>
    </row>
    <row r="2642" spans="1:9" ht="15.75" customHeight="1">
      <c r="A2642" s="1">
        <v>2641</v>
      </c>
      <c r="B2642" s="3">
        <v>2642</v>
      </c>
      <c r="C2642" s="3" t="s">
        <v>7389</v>
      </c>
      <c r="D2642" s="3" t="s">
        <v>7390</v>
      </c>
      <c r="E2642" s="3" t="s">
        <v>27</v>
      </c>
      <c r="F2642" s="3">
        <v>0</v>
      </c>
      <c r="I2642" s="4" t="str">
        <f ca="1">IFERROR(__xludf.DUMMYFUNCTION("REGEXREPLACE(F2643,""\D"", """")"),"#VALUE!")</f>
        <v>#VALUE!</v>
      </c>
    </row>
    <row r="2643" spans="1:9" ht="15.75" customHeight="1">
      <c r="A2643" s="1">
        <v>2642</v>
      </c>
      <c r="B2643" s="3">
        <v>2643</v>
      </c>
      <c r="C2643" s="3" t="s">
        <v>7391</v>
      </c>
      <c r="D2643" s="3" t="s">
        <v>7392</v>
      </c>
      <c r="E2643" s="3" t="s">
        <v>7393</v>
      </c>
      <c r="F2643" s="3" t="s">
        <v>11</v>
      </c>
      <c r="G2643" s="3">
        <v>3</v>
      </c>
      <c r="H2643" s="3" t="s">
        <v>266</v>
      </c>
      <c r="I2643" s="4" t="str">
        <f ca="1">IFERROR(__xludf.DUMMYFUNCTION("REGEXREPLACE(F2644,""\D"", """")"),"3")</f>
        <v>3</v>
      </c>
    </row>
    <row r="2644" spans="1:9" ht="15.75" customHeight="1">
      <c r="A2644" s="1">
        <v>2643</v>
      </c>
      <c r="B2644" s="3">
        <v>2644</v>
      </c>
      <c r="C2644" s="3" t="s">
        <v>7394</v>
      </c>
      <c r="D2644" s="3" t="s">
        <v>7395</v>
      </c>
      <c r="E2644" s="3" t="s">
        <v>7396</v>
      </c>
      <c r="F2644" s="3" t="s">
        <v>1515</v>
      </c>
      <c r="G2644" s="3">
        <v>8</v>
      </c>
      <c r="H2644" s="3" t="s">
        <v>387</v>
      </c>
      <c r="I2644" s="4" t="str">
        <f ca="1">IFERROR(__xludf.DUMMYFUNCTION("REGEXREPLACE(F2645,""\D"", """")"),"29")</f>
        <v>29</v>
      </c>
    </row>
    <row r="2645" spans="1:9" ht="15.75" customHeight="1">
      <c r="A2645" s="1">
        <v>2644</v>
      </c>
      <c r="B2645" s="3">
        <v>2645</v>
      </c>
      <c r="C2645" s="3" t="s">
        <v>7397</v>
      </c>
      <c r="D2645" s="3" t="s">
        <v>7398</v>
      </c>
      <c r="E2645" s="3" t="s">
        <v>7399</v>
      </c>
      <c r="F2645" s="3" t="s">
        <v>88</v>
      </c>
      <c r="G2645" s="3">
        <v>7</v>
      </c>
      <c r="H2645" s="3" t="s">
        <v>57</v>
      </c>
      <c r="I2645" s="4" t="str">
        <f ca="1">IFERROR(__xludf.DUMMYFUNCTION("REGEXREPLACE(F2646,""\D"", """")"),"4")</f>
        <v>4</v>
      </c>
    </row>
    <row r="2646" spans="1:9" ht="15.75" customHeight="1">
      <c r="A2646" s="1">
        <v>2645</v>
      </c>
      <c r="B2646" s="3">
        <v>2646</v>
      </c>
      <c r="C2646" s="3" t="s">
        <v>7400</v>
      </c>
      <c r="D2646" s="3" t="s">
        <v>7401</v>
      </c>
      <c r="E2646" s="3" t="s">
        <v>7402</v>
      </c>
      <c r="F2646" s="3" t="s">
        <v>96</v>
      </c>
      <c r="G2646" s="3">
        <v>10</v>
      </c>
      <c r="H2646" s="3" t="s">
        <v>642</v>
      </c>
      <c r="I2646" s="4" t="str">
        <f ca="1">IFERROR(__xludf.DUMMYFUNCTION("REGEXREPLACE(F2647,""\D"", """")"),"9")</f>
        <v>9</v>
      </c>
    </row>
    <row r="2647" spans="1:9" ht="15.75" customHeight="1">
      <c r="A2647" s="1">
        <v>2646</v>
      </c>
      <c r="B2647" s="3">
        <v>2647</v>
      </c>
      <c r="C2647" s="3" t="s">
        <v>7403</v>
      </c>
      <c r="D2647" s="3" t="s">
        <v>7404</v>
      </c>
      <c r="E2647" s="3" t="s">
        <v>27</v>
      </c>
      <c r="F2647" s="3">
        <v>0</v>
      </c>
      <c r="I2647" s="4" t="str">
        <f ca="1">IFERROR(__xludf.DUMMYFUNCTION("REGEXREPLACE(F2648,""\D"", """")"),"#VALUE!")</f>
        <v>#VALUE!</v>
      </c>
    </row>
    <row r="2648" spans="1:9" ht="15.75" customHeight="1">
      <c r="A2648" s="1">
        <v>2647</v>
      </c>
      <c r="B2648" s="3">
        <v>2648</v>
      </c>
      <c r="C2648" s="3" t="s">
        <v>7405</v>
      </c>
      <c r="D2648" s="3" t="s">
        <v>7406</v>
      </c>
      <c r="E2648" s="3" t="s">
        <v>27</v>
      </c>
      <c r="F2648" s="3">
        <v>0</v>
      </c>
      <c r="I2648" s="4" t="str">
        <f ca="1">IFERROR(__xludf.DUMMYFUNCTION("REGEXREPLACE(F2649,""\D"", """")"),"#VALUE!")</f>
        <v>#VALUE!</v>
      </c>
    </row>
    <row r="2649" spans="1:9" ht="15.75" customHeight="1">
      <c r="A2649" s="1">
        <v>2648</v>
      </c>
      <c r="B2649" s="3">
        <v>2649</v>
      </c>
      <c r="C2649" s="3" t="s">
        <v>7407</v>
      </c>
      <c r="D2649" s="3" t="s">
        <v>7408</v>
      </c>
      <c r="E2649" s="3" t="s">
        <v>27</v>
      </c>
      <c r="F2649" s="3">
        <v>0</v>
      </c>
      <c r="I2649" s="4" t="str">
        <f ca="1">IFERROR(__xludf.DUMMYFUNCTION("REGEXREPLACE(F2650,""\D"", """")"),"#VALUE!")</f>
        <v>#VALUE!</v>
      </c>
    </row>
    <row r="2650" spans="1:9" ht="15.75" customHeight="1">
      <c r="A2650" s="1">
        <v>2649</v>
      </c>
      <c r="B2650" s="3">
        <v>2650</v>
      </c>
      <c r="C2650" s="3" t="s">
        <v>7409</v>
      </c>
      <c r="D2650" s="3" t="s">
        <v>7410</v>
      </c>
      <c r="E2650" s="3" t="s">
        <v>7411</v>
      </c>
      <c r="F2650" s="3" t="s">
        <v>317</v>
      </c>
      <c r="G2650" s="3">
        <v>8</v>
      </c>
      <c r="H2650" s="3" t="s">
        <v>97</v>
      </c>
      <c r="I2650" s="4" t="str">
        <f ca="1">IFERROR(__xludf.DUMMYFUNCTION("REGEXREPLACE(F2651,""\D"", """")"),"8")</f>
        <v>8</v>
      </c>
    </row>
    <row r="2651" spans="1:9" ht="15.75" customHeight="1">
      <c r="A2651" s="1">
        <v>2650</v>
      </c>
      <c r="B2651" s="3">
        <v>2651</v>
      </c>
      <c r="C2651" s="3" t="s">
        <v>7412</v>
      </c>
      <c r="D2651" s="3" t="s">
        <v>7413</v>
      </c>
      <c r="E2651" s="3" t="s">
        <v>7414</v>
      </c>
      <c r="F2651" s="3" t="s">
        <v>317</v>
      </c>
      <c r="G2651" s="3">
        <v>0</v>
      </c>
      <c r="H2651" s="3" t="s">
        <v>394</v>
      </c>
      <c r="I2651" s="4" t="str">
        <f ca="1">IFERROR(__xludf.DUMMYFUNCTION("REGEXREPLACE(F2652,""\D"", """")"),"8")</f>
        <v>8</v>
      </c>
    </row>
    <row r="2652" spans="1:9" ht="15.75" customHeight="1">
      <c r="A2652" s="1">
        <v>2651</v>
      </c>
      <c r="B2652" s="3">
        <v>2652</v>
      </c>
      <c r="C2652" s="3" t="s">
        <v>7415</v>
      </c>
      <c r="D2652" s="3" t="s">
        <v>7416</v>
      </c>
      <c r="E2652" s="3" t="s">
        <v>7417</v>
      </c>
      <c r="F2652" s="3">
        <v>0</v>
      </c>
      <c r="I2652" s="4" t="str">
        <f ca="1">IFERROR(__xludf.DUMMYFUNCTION("REGEXREPLACE(F2653,""\D"", """")"),"#VALUE!")</f>
        <v>#VALUE!</v>
      </c>
    </row>
    <row r="2653" spans="1:9" ht="15.75" customHeight="1">
      <c r="A2653" s="1">
        <v>2652</v>
      </c>
      <c r="B2653" s="3">
        <v>2653</v>
      </c>
      <c r="C2653" s="3" t="s">
        <v>7418</v>
      </c>
      <c r="D2653" s="3" t="s">
        <v>7419</v>
      </c>
      <c r="E2653" s="3" t="s">
        <v>27</v>
      </c>
      <c r="F2653" s="3">
        <v>0</v>
      </c>
      <c r="I2653" s="4" t="str">
        <f ca="1">IFERROR(__xludf.DUMMYFUNCTION("REGEXREPLACE(F2654,""\D"", """")"),"#VALUE!")</f>
        <v>#VALUE!</v>
      </c>
    </row>
    <row r="2654" spans="1:9" ht="15.75" customHeight="1">
      <c r="A2654" s="1">
        <v>2653</v>
      </c>
      <c r="B2654" s="3">
        <v>2654</v>
      </c>
      <c r="C2654" s="3" t="s">
        <v>7420</v>
      </c>
      <c r="D2654" s="3" t="s">
        <v>7421</v>
      </c>
      <c r="E2654" s="3" t="s">
        <v>7422</v>
      </c>
      <c r="F2654" s="3">
        <v>0</v>
      </c>
      <c r="I2654" s="4" t="str">
        <f ca="1">IFERROR(__xludf.DUMMYFUNCTION("REGEXREPLACE(F2655,""\D"", """")"),"#VALUE!")</f>
        <v>#VALUE!</v>
      </c>
    </row>
    <row r="2655" spans="1:9" ht="15.75" customHeight="1">
      <c r="A2655" s="1">
        <v>2654</v>
      </c>
      <c r="B2655" s="3">
        <v>2655</v>
      </c>
      <c r="C2655" s="3" t="s">
        <v>7423</v>
      </c>
      <c r="D2655" s="3" t="s">
        <v>7424</v>
      </c>
      <c r="E2655" s="3" t="s">
        <v>7425</v>
      </c>
      <c r="F2655" s="3" t="s">
        <v>339</v>
      </c>
      <c r="G2655" s="3">
        <v>3</v>
      </c>
      <c r="H2655" s="3" t="s">
        <v>40</v>
      </c>
      <c r="I2655" s="4" t="str">
        <f ca="1">IFERROR(__xludf.DUMMYFUNCTION("REGEXREPLACE(F2656,""\D"", """")"),"15")</f>
        <v>15</v>
      </c>
    </row>
    <row r="2656" spans="1:9" ht="15.75" customHeight="1">
      <c r="A2656" s="1">
        <v>2655</v>
      </c>
      <c r="B2656" s="3">
        <v>2656</v>
      </c>
      <c r="C2656" s="3" t="s">
        <v>7426</v>
      </c>
      <c r="D2656" s="3" t="s">
        <v>7427</v>
      </c>
      <c r="E2656" s="3" t="s">
        <v>27</v>
      </c>
      <c r="F2656" s="3">
        <v>0</v>
      </c>
      <c r="I2656" s="4" t="str">
        <f ca="1">IFERROR(__xludf.DUMMYFUNCTION("REGEXREPLACE(F2657,""\D"", """")"),"#VALUE!")</f>
        <v>#VALUE!</v>
      </c>
    </row>
    <row r="2657" spans="1:9" ht="15.75" customHeight="1">
      <c r="A2657" s="1">
        <v>2656</v>
      </c>
      <c r="B2657" s="3">
        <v>2657</v>
      </c>
      <c r="C2657" s="3" t="s">
        <v>7428</v>
      </c>
      <c r="D2657" s="3" t="s">
        <v>7429</v>
      </c>
      <c r="E2657" s="3" t="s">
        <v>27</v>
      </c>
      <c r="F2657" s="3">
        <v>0</v>
      </c>
      <c r="I2657" s="4" t="str">
        <f ca="1">IFERROR(__xludf.DUMMYFUNCTION("REGEXREPLACE(F2658,""\D"", """")"),"#VALUE!")</f>
        <v>#VALUE!</v>
      </c>
    </row>
    <row r="2658" spans="1:9" ht="15.75" customHeight="1">
      <c r="A2658" s="1">
        <v>2657</v>
      </c>
      <c r="B2658" s="3">
        <v>2658</v>
      </c>
      <c r="C2658" s="3" t="s">
        <v>7430</v>
      </c>
      <c r="D2658" s="3" t="s">
        <v>7431</v>
      </c>
      <c r="E2658" s="3" t="s">
        <v>27</v>
      </c>
      <c r="F2658" s="3">
        <v>0</v>
      </c>
      <c r="I2658" s="4" t="str">
        <f ca="1">IFERROR(__xludf.DUMMYFUNCTION("REGEXREPLACE(F2659,""\D"", """")"),"#VALUE!")</f>
        <v>#VALUE!</v>
      </c>
    </row>
    <row r="2659" spans="1:9" ht="15.75" customHeight="1">
      <c r="A2659" s="1">
        <v>2658</v>
      </c>
      <c r="B2659" s="3">
        <v>2659</v>
      </c>
      <c r="C2659" s="3" t="s">
        <v>7432</v>
      </c>
      <c r="D2659" s="3" t="s">
        <v>7433</v>
      </c>
      <c r="E2659" s="3" t="s">
        <v>7434</v>
      </c>
      <c r="F2659" s="3" t="s">
        <v>19</v>
      </c>
      <c r="G2659" s="3">
        <v>3</v>
      </c>
      <c r="H2659" s="3" t="s">
        <v>12</v>
      </c>
      <c r="I2659" s="4" t="str">
        <f ca="1">IFERROR(__xludf.DUMMYFUNCTION("REGEXREPLACE(F2660,""\D"", """")"),"7")</f>
        <v>7</v>
      </c>
    </row>
    <row r="2660" spans="1:9" ht="15.75" customHeight="1">
      <c r="A2660" s="1">
        <v>2659</v>
      </c>
      <c r="B2660" s="3">
        <v>2660</v>
      </c>
      <c r="C2660" s="3" t="s">
        <v>7435</v>
      </c>
      <c r="D2660" s="3" t="s">
        <v>7436</v>
      </c>
      <c r="E2660" s="3" t="s">
        <v>7437</v>
      </c>
      <c r="F2660" s="3" t="s">
        <v>559</v>
      </c>
      <c r="G2660" s="3">
        <v>7</v>
      </c>
      <c r="H2660" s="3" t="s">
        <v>200</v>
      </c>
      <c r="I2660" s="4" t="str">
        <f ca="1">IFERROR(__xludf.DUMMYFUNCTION("REGEXREPLACE(F2661,""\D"", """")"),"19")</f>
        <v>19</v>
      </c>
    </row>
    <row r="2661" spans="1:9" ht="15.75" customHeight="1">
      <c r="A2661" s="1">
        <v>2660</v>
      </c>
      <c r="B2661" s="3">
        <v>2661</v>
      </c>
      <c r="C2661" s="3" t="s">
        <v>7438</v>
      </c>
      <c r="D2661" s="3" t="s">
        <v>7439</v>
      </c>
      <c r="E2661" s="3" t="s">
        <v>7440</v>
      </c>
      <c r="F2661" s="3">
        <v>0</v>
      </c>
      <c r="I2661" s="4" t="str">
        <f ca="1">IFERROR(__xludf.DUMMYFUNCTION("REGEXREPLACE(F2662,""\D"", """")"),"#VALUE!")</f>
        <v>#VALUE!</v>
      </c>
    </row>
    <row r="2662" spans="1:9" ht="15.75" customHeight="1">
      <c r="A2662" s="1">
        <v>2661</v>
      </c>
      <c r="B2662" s="3">
        <v>2662</v>
      </c>
      <c r="C2662" s="3" t="s">
        <v>7441</v>
      </c>
      <c r="D2662" s="3" t="s">
        <v>7442</v>
      </c>
      <c r="E2662" s="3" t="s">
        <v>7440</v>
      </c>
      <c r="F2662" s="3">
        <v>0</v>
      </c>
      <c r="I2662" s="4" t="str">
        <f ca="1">IFERROR(__xludf.DUMMYFUNCTION("REGEXREPLACE(F2663,""\D"", """")"),"#VALUE!")</f>
        <v>#VALUE!</v>
      </c>
    </row>
    <row r="2663" spans="1:9" ht="15.75" customHeight="1">
      <c r="A2663" s="1">
        <v>2662</v>
      </c>
      <c r="B2663" s="3">
        <v>2663</v>
      </c>
      <c r="C2663" s="3" t="s">
        <v>7443</v>
      </c>
      <c r="D2663" s="3" t="s">
        <v>7444</v>
      </c>
      <c r="E2663" s="3" t="s">
        <v>7445</v>
      </c>
      <c r="F2663" s="3">
        <v>0</v>
      </c>
      <c r="I2663" s="4" t="str">
        <f ca="1">IFERROR(__xludf.DUMMYFUNCTION("REGEXREPLACE(F2664,""\D"", """")"),"#VALUE!")</f>
        <v>#VALUE!</v>
      </c>
    </row>
    <row r="2664" spans="1:9" ht="15.75" customHeight="1">
      <c r="A2664" s="1">
        <v>2663</v>
      </c>
      <c r="B2664" s="3">
        <v>2664</v>
      </c>
      <c r="C2664" s="3" t="s">
        <v>7446</v>
      </c>
      <c r="D2664" s="3" t="s">
        <v>7447</v>
      </c>
      <c r="E2664" s="3" t="s">
        <v>7448</v>
      </c>
      <c r="F2664" s="3">
        <v>0</v>
      </c>
      <c r="I2664" s="4" t="str">
        <f ca="1">IFERROR(__xludf.DUMMYFUNCTION("REGEXREPLACE(F2665,""\D"", """")"),"#VALUE!")</f>
        <v>#VALUE!</v>
      </c>
    </row>
    <row r="2665" spans="1:9" ht="15.75" customHeight="1">
      <c r="A2665" s="1">
        <v>2664</v>
      </c>
      <c r="B2665" s="3">
        <v>2665</v>
      </c>
      <c r="C2665" s="3" t="s">
        <v>7449</v>
      </c>
      <c r="D2665" s="3" t="s">
        <v>7450</v>
      </c>
      <c r="E2665" s="3" t="s">
        <v>7451</v>
      </c>
      <c r="F2665" s="3" t="s">
        <v>88</v>
      </c>
      <c r="G2665" s="3">
        <v>6</v>
      </c>
      <c r="H2665" s="3" t="s">
        <v>12</v>
      </c>
      <c r="I2665" s="4" t="str">
        <f ca="1">IFERROR(__xludf.DUMMYFUNCTION("REGEXREPLACE(F2666,""\D"", """")"),"4")</f>
        <v>4</v>
      </c>
    </row>
    <row r="2666" spans="1:9" ht="15.75" customHeight="1">
      <c r="A2666" s="1">
        <v>2665</v>
      </c>
      <c r="B2666" s="3">
        <v>2666</v>
      </c>
      <c r="C2666" s="3" t="s">
        <v>7452</v>
      </c>
      <c r="D2666" s="3" t="s">
        <v>7453</v>
      </c>
      <c r="E2666" s="3" t="s">
        <v>7454</v>
      </c>
      <c r="F2666" s="3">
        <v>0</v>
      </c>
      <c r="I2666" s="4" t="str">
        <f ca="1">IFERROR(__xludf.DUMMYFUNCTION("REGEXREPLACE(F2667,""\D"", """")"),"#VALUE!")</f>
        <v>#VALUE!</v>
      </c>
    </row>
    <row r="2667" spans="1:9" ht="15.75" customHeight="1">
      <c r="A2667" s="1">
        <v>2666</v>
      </c>
      <c r="B2667" s="3">
        <v>2667</v>
      </c>
      <c r="C2667" s="3" t="s">
        <v>7455</v>
      </c>
      <c r="D2667" s="3" t="s">
        <v>7456</v>
      </c>
      <c r="E2667" s="3" t="s">
        <v>727</v>
      </c>
      <c r="F2667" s="3">
        <v>0</v>
      </c>
      <c r="I2667" s="4" t="str">
        <f ca="1">IFERROR(__xludf.DUMMYFUNCTION("REGEXREPLACE(F2668,""\D"", """")"),"#VALUE!")</f>
        <v>#VALUE!</v>
      </c>
    </row>
    <row r="2668" spans="1:9" ht="15.75" customHeight="1">
      <c r="A2668" s="1">
        <v>2667</v>
      </c>
      <c r="B2668" s="3">
        <v>2668</v>
      </c>
      <c r="C2668" s="3" t="s">
        <v>7457</v>
      </c>
      <c r="D2668" s="3" t="s">
        <v>7458</v>
      </c>
      <c r="E2668" s="3" t="s">
        <v>7459</v>
      </c>
      <c r="F2668" s="3">
        <v>0</v>
      </c>
      <c r="I2668" s="4" t="str">
        <f ca="1">IFERROR(__xludf.DUMMYFUNCTION("REGEXREPLACE(F2669,""\D"", """")"),"#VALUE!")</f>
        <v>#VALUE!</v>
      </c>
    </row>
    <row r="2669" spans="1:9" ht="15.75" customHeight="1">
      <c r="A2669" s="1">
        <v>2668</v>
      </c>
      <c r="B2669" s="3">
        <v>2669</v>
      </c>
      <c r="C2669" s="3" t="s">
        <v>7460</v>
      </c>
      <c r="D2669" s="3" t="s">
        <v>7461</v>
      </c>
      <c r="E2669" s="3" t="s">
        <v>2118</v>
      </c>
      <c r="F2669" s="3">
        <v>0</v>
      </c>
      <c r="I2669" s="4" t="str">
        <f ca="1">IFERROR(__xludf.DUMMYFUNCTION("REGEXREPLACE(F2670,""\D"", """")"),"#VALUE!")</f>
        <v>#VALUE!</v>
      </c>
    </row>
    <row r="2670" spans="1:9" ht="15.75" customHeight="1">
      <c r="A2670" s="1">
        <v>2669</v>
      </c>
      <c r="B2670" s="3">
        <v>2670</v>
      </c>
      <c r="C2670" s="3" t="s">
        <v>7462</v>
      </c>
      <c r="D2670" s="3" t="s">
        <v>7463</v>
      </c>
      <c r="E2670" s="3" t="s">
        <v>27</v>
      </c>
      <c r="F2670" s="3">
        <v>0</v>
      </c>
      <c r="I2670" s="4" t="str">
        <f ca="1">IFERROR(__xludf.DUMMYFUNCTION("REGEXREPLACE(F2671,""\D"", """")"),"#VALUE!")</f>
        <v>#VALUE!</v>
      </c>
    </row>
    <row r="2671" spans="1:9" ht="15.75" customHeight="1">
      <c r="A2671" s="1">
        <v>2670</v>
      </c>
      <c r="B2671" s="3">
        <v>2671</v>
      </c>
      <c r="C2671" s="3" t="s">
        <v>7464</v>
      </c>
      <c r="D2671" s="3" t="s">
        <v>7465</v>
      </c>
      <c r="E2671" s="3" t="s">
        <v>7466</v>
      </c>
      <c r="F2671" s="3">
        <v>0</v>
      </c>
      <c r="I2671" s="4" t="str">
        <f ca="1">IFERROR(__xludf.DUMMYFUNCTION("REGEXREPLACE(F2672,""\D"", """")"),"#VALUE!")</f>
        <v>#VALUE!</v>
      </c>
    </row>
    <row r="2672" spans="1:9" ht="15.75" customHeight="1">
      <c r="A2672" s="1">
        <v>2671</v>
      </c>
      <c r="B2672" s="3">
        <v>2672</v>
      </c>
      <c r="C2672" s="3" t="s">
        <v>7467</v>
      </c>
      <c r="D2672" s="3" t="s">
        <v>7468</v>
      </c>
      <c r="E2672" s="3" t="s">
        <v>7469</v>
      </c>
      <c r="F2672" s="3" t="s">
        <v>61</v>
      </c>
      <c r="G2672" s="3">
        <v>13</v>
      </c>
      <c r="H2672" s="3" t="s">
        <v>40</v>
      </c>
      <c r="I2672" s="4" t="str">
        <f ca="1">IFERROR(__xludf.DUMMYFUNCTION("REGEXREPLACE(F2673,""\D"", """")"),"5")</f>
        <v>5</v>
      </c>
    </row>
    <row r="2673" spans="1:9" ht="15.75" customHeight="1">
      <c r="A2673" s="1">
        <v>2672</v>
      </c>
      <c r="B2673" s="3">
        <v>2673</v>
      </c>
      <c r="C2673" s="3" t="s">
        <v>7470</v>
      </c>
      <c r="D2673" s="3" t="s">
        <v>7471</v>
      </c>
      <c r="E2673" s="3" t="s">
        <v>27</v>
      </c>
      <c r="F2673" s="3">
        <v>0</v>
      </c>
      <c r="I2673" s="4" t="str">
        <f ca="1">IFERROR(__xludf.DUMMYFUNCTION("REGEXREPLACE(F2674,""\D"", """")"),"#VALUE!")</f>
        <v>#VALUE!</v>
      </c>
    </row>
    <row r="2674" spans="1:9" ht="15.75" customHeight="1">
      <c r="A2674" s="1">
        <v>2673</v>
      </c>
      <c r="B2674" s="3">
        <v>2674</v>
      </c>
      <c r="C2674" s="3" t="s">
        <v>7472</v>
      </c>
      <c r="D2674" s="3" t="s">
        <v>7473</v>
      </c>
      <c r="E2674" s="3" t="s">
        <v>27</v>
      </c>
      <c r="F2674" s="3">
        <v>0</v>
      </c>
      <c r="I2674" s="4" t="str">
        <f ca="1">IFERROR(__xludf.DUMMYFUNCTION("REGEXREPLACE(F2675,""\D"", """")"),"#VALUE!")</f>
        <v>#VALUE!</v>
      </c>
    </row>
    <row r="2675" spans="1:9" ht="15.75" customHeight="1">
      <c r="A2675" s="1">
        <v>2674</v>
      </c>
      <c r="B2675" s="3">
        <v>2675</v>
      </c>
      <c r="C2675" s="3" t="s">
        <v>7474</v>
      </c>
      <c r="D2675" s="3" t="s">
        <v>7475</v>
      </c>
      <c r="E2675" s="3" t="s">
        <v>7476</v>
      </c>
      <c r="F2675" s="3">
        <v>0</v>
      </c>
      <c r="I2675" s="4" t="str">
        <f ca="1">IFERROR(__xludf.DUMMYFUNCTION("REGEXREPLACE(F2676,""\D"", """")"),"#VALUE!")</f>
        <v>#VALUE!</v>
      </c>
    </row>
    <row r="2676" spans="1:9" ht="15.75" customHeight="1">
      <c r="A2676" s="1">
        <v>2675</v>
      </c>
      <c r="B2676" s="3">
        <v>2676</v>
      </c>
      <c r="C2676" s="3" t="s">
        <v>7477</v>
      </c>
      <c r="D2676" s="3" t="s">
        <v>7478</v>
      </c>
      <c r="E2676" s="3" t="s">
        <v>7479</v>
      </c>
      <c r="F2676" s="3" t="s">
        <v>812</v>
      </c>
      <c r="G2676" s="3">
        <v>5</v>
      </c>
      <c r="H2676" s="3" t="s">
        <v>97</v>
      </c>
      <c r="I2676" s="4" t="str">
        <f ca="1">IFERROR(__xludf.DUMMYFUNCTION("REGEXREPLACE(F2677,""\D"", """")"),"11")</f>
        <v>11</v>
      </c>
    </row>
    <row r="2677" spans="1:9" ht="15.75" customHeight="1">
      <c r="A2677" s="1">
        <v>2676</v>
      </c>
      <c r="B2677" s="3">
        <v>2677</v>
      </c>
      <c r="C2677" s="3" t="s">
        <v>7480</v>
      </c>
      <c r="D2677" s="3" t="s">
        <v>7481</v>
      </c>
      <c r="E2677" s="3" t="s">
        <v>7482</v>
      </c>
      <c r="F2677" s="3" t="s">
        <v>812</v>
      </c>
      <c r="G2677" s="3">
        <v>0</v>
      </c>
      <c r="H2677" s="3" t="s">
        <v>57</v>
      </c>
      <c r="I2677" s="4" t="str">
        <f ca="1">IFERROR(__xludf.DUMMYFUNCTION("REGEXREPLACE(F2678,""\D"", """")"),"11")</f>
        <v>11</v>
      </c>
    </row>
    <row r="2678" spans="1:9" ht="15.75" customHeight="1">
      <c r="A2678" s="1">
        <v>2677</v>
      </c>
      <c r="B2678" s="3">
        <v>2678</v>
      </c>
      <c r="C2678" s="3" t="s">
        <v>7483</v>
      </c>
      <c r="D2678" s="3" t="s">
        <v>7484</v>
      </c>
      <c r="E2678" s="3" t="s">
        <v>7485</v>
      </c>
      <c r="F2678" s="3">
        <v>0</v>
      </c>
      <c r="I2678" s="4" t="str">
        <f ca="1">IFERROR(__xludf.DUMMYFUNCTION("REGEXREPLACE(F2679,""\D"", """")"),"#VALUE!")</f>
        <v>#VALUE!</v>
      </c>
    </row>
    <row r="2679" spans="1:9" ht="15.75" customHeight="1">
      <c r="A2679" s="1">
        <v>2678</v>
      </c>
      <c r="B2679" s="3">
        <v>2679</v>
      </c>
      <c r="C2679" s="3" t="s">
        <v>7486</v>
      </c>
      <c r="D2679" s="3" t="s">
        <v>7487</v>
      </c>
      <c r="E2679" s="3" t="s">
        <v>27</v>
      </c>
      <c r="F2679" s="3">
        <v>0</v>
      </c>
      <c r="I2679" s="4" t="str">
        <f ca="1">IFERROR(__xludf.DUMMYFUNCTION("REGEXREPLACE(F2680,""\D"", """")"),"#VALUE!")</f>
        <v>#VALUE!</v>
      </c>
    </row>
    <row r="2680" spans="1:9" ht="15.75" customHeight="1">
      <c r="A2680" s="1">
        <v>2679</v>
      </c>
      <c r="B2680" s="3">
        <v>2680</v>
      </c>
      <c r="C2680" s="3" t="s">
        <v>7488</v>
      </c>
      <c r="D2680" s="3" t="s">
        <v>7489</v>
      </c>
      <c r="E2680" s="3" t="s">
        <v>7490</v>
      </c>
      <c r="F2680" s="3">
        <v>0</v>
      </c>
      <c r="I2680" s="4" t="str">
        <f ca="1">IFERROR(__xludf.DUMMYFUNCTION("REGEXREPLACE(F2681,""\D"", """")"),"#VALUE!")</f>
        <v>#VALUE!</v>
      </c>
    </row>
    <row r="2681" spans="1:9" ht="15.75" customHeight="1">
      <c r="A2681" s="1">
        <v>2680</v>
      </c>
      <c r="B2681" s="3">
        <v>2681</v>
      </c>
      <c r="C2681" s="3" t="s">
        <v>7491</v>
      </c>
      <c r="D2681" s="3" t="s">
        <v>7492</v>
      </c>
      <c r="E2681" s="3" t="s">
        <v>7493</v>
      </c>
      <c r="F2681" s="3">
        <v>0</v>
      </c>
      <c r="I2681" s="4" t="str">
        <f ca="1">IFERROR(__xludf.DUMMYFUNCTION("REGEXREPLACE(F2682,""\D"", """")"),"#VALUE!")</f>
        <v>#VALUE!</v>
      </c>
    </row>
    <row r="2682" spans="1:9" ht="15.75" customHeight="1">
      <c r="A2682" s="1">
        <v>2681</v>
      </c>
      <c r="B2682" s="3">
        <v>2682</v>
      </c>
      <c r="C2682" s="3" t="s">
        <v>7494</v>
      </c>
      <c r="D2682" s="3" t="s">
        <v>7495</v>
      </c>
      <c r="E2682" s="3" t="s">
        <v>27</v>
      </c>
      <c r="F2682" s="3">
        <v>0</v>
      </c>
      <c r="I2682" s="4" t="str">
        <f ca="1">IFERROR(__xludf.DUMMYFUNCTION("REGEXREPLACE(F2683,""\D"", """")"),"#VALUE!")</f>
        <v>#VALUE!</v>
      </c>
    </row>
    <row r="2683" spans="1:9" ht="15.75" customHeight="1">
      <c r="A2683" s="1">
        <v>2682</v>
      </c>
      <c r="B2683" s="3">
        <v>2683</v>
      </c>
      <c r="C2683" s="3" t="s">
        <v>7496</v>
      </c>
      <c r="D2683" s="3" t="s">
        <v>7497</v>
      </c>
      <c r="E2683" s="3" t="s">
        <v>7498</v>
      </c>
      <c r="F2683" s="3">
        <v>0</v>
      </c>
      <c r="I2683" s="4" t="str">
        <f ca="1">IFERROR(__xludf.DUMMYFUNCTION("REGEXREPLACE(F2684,""\D"", """")"),"#VALUE!")</f>
        <v>#VALUE!</v>
      </c>
    </row>
    <row r="2684" spans="1:9" ht="15.75" customHeight="1">
      <c r="A2684" s="1">
        <v>2683</v>
      </c>
      <c r="B2684" s="3">
        <v>2684</v>
      </c>
      <c r="C2684" s="3" t="s">
        <v>7499</v>
      </c>
      <c r="D2684" s="3" t="s">
        <v>7500</v>
      </c>
      <c r="E2684" s="3" t="s">
        <v>2019</v>
      </c>
      <c r="F2684" s="3">
        <v>0</v>
      </c>
      <c r="I2684" s="4" t="str">
        <f ca="1">IFERROR(__xludf.DUMMYFUNCTION("REGEXREPLACE(F2685,""\D"", """")"),"#VALUE!")</f>
        <v>#VALUE!</v>
      </c>
    </row>
    <row r="2685" spans="1:9" ht="15.75" customHeight="1">
      <c r="A2685" s="1">
        <v>2684</v>
      </c>
      <c r="B2685" s="3">
        <v>2685</v>
      </c>
      <c r="C2685" s="3" t="s">
        <v>7501</v>
      </c>
      <c r="D2685" s="3" t="s">
        <v>7502</v>
      </c>
      <c r="E2685" s="3" t="s">
        <v>7503</v>
      </c>
      <c r="F2685" s="3" t="s">
        <v>96</v>
      </c>
      <c r="G2685" s="3">
        <v>0</v>
      </c>
      <c r="H2685" s="3" t="s">
        <v>72</v>
      </c>
      <c r="I2685" s="4" t="str">
        <f ca="1">IFERROR(__xludf.DUMMYFUNCTION("REGEXREPLACE(F2686,""\D"", """")"),"9")</f>
        <v>9</v>
      </c>
    </row>
    <row r="2686" spans="1:9" ht="15.75" customHeight="1">
      <c r="A2686" s="1">
        <v>2685</v>
      </c>
      <c r="B2686" s="3">
        <v>2686</v>
      </c>
      <c r="C2686" s="3" t="s">
        <v>7504</v>
      </c>
      <c r="D2686" s="3" t="s">
        <v>7505</v>
      </c>
      <c r="E2686" s="3" t="s">
        <v>7506</v>
      </c>
      <c r="F2686" s="3" t="s">
        <v>2222</v>
      </c>
      <c r="G2686" s="3">
        <v>1</v>
      </c>
      <c r="H2686" s="3" t="s">
        <v>1831</v>
      </c>
      <c r="I2686" s="4" t="str">
        <f ca="1">IFERROR(__xludf.DUMMYFUNCTION("REGEXREPLACE(F2687,""\D"", """")"),"34")</f>
        <v>34</v>
      </c>
    </row>
    <row r="2687" spans="1:9" ht="15.75" customHeight="1">
      <c r="A2687" s="1">
        <v>2686</v>
      </c>
      <c r="B2687" s="3">
        <v>2687</v>
      </c>
      <c r="C2687" s="3" t="s">
        <v>7507</v>
      </c>
      <c r="D2687" s="3" t="s">
        <v>7508</v>
      </c>
      <c r="E2687" s="3" t="s">
        <v>27</v>
      </c>
      <c r="F2687" s="3">
        <v>0</v>
      </c>
      <c r="I2687" s="4" t="str">
        <f ca="1">IFERROR(__xludf.DUMMYFUNCTION("REGEXREPLACE(F2688,""\D"", """")"),"#VALUE!")</f>
        <v>#VALUE!</v>
      </c>
    </row>
    <row r="2688" spans="1:9" ht="15.75" customHeight="1">
      <c r="A2688" s="1">
        <v>2687</v>
      </c>
      <c r="B2688" s="3">
        <v>2688</v>
      </c>
      <c r="C2688" s="3" t="s">
        <v>7509</v>
      </c>
      <c r="D2688" s="3" t="s">
        <v>7510</v>
      </c>
      <c r="E2688" s="3" t="s">
        <v>27</v>
      </c>
      <c r="F2688" s="3">
        <v>0</v>
      </c>
      <c r="I2688" s="4" t="str">
        <f ca="1">IFERROR(__xludf.DUMMYFUNCTION("REGEXREPLACE(F2689,""\D"", """")"),"#VALUE!")</f>
        <v>#VALUE!</v>
      </c>
    </row>
    <row r="2689" spans="1:9" ht="15.75" customHeight="1">
      <c r="A2689" s="1">
        <v>2688</v>
      </c>
      <c r="B2689" s="3">
        <v>2689</v>
      </c>
      <c r="C2689" s="3" t="s">
        <v>7511</v>
      </c>
      <c r="D2689" s="3" t="s">
        <v>7512</v>
      </c>
      <c r="E2689" s="3" t="s">
        <v>27</v>
      </c>
      <c r="F2689" s="3">
        <v>0</v>
      </c>
      <c r="I2689" s="4" t="str">
        <f ca="1">IFERROR(__xludf.DUMMYFUNCTION("REGEXREPLACE(F2690,""\D"", """")"),"#VALUE!")</f>
        <v>#VALUE!</v>
      </c>
    </row>
    <row r="2690" spans="1:9" ht="15.75" customHeight="1">
      <c r="A2690" s="1">
        <v>2689</v>
      </c>
      <c r="B2690" s="3">
        <v>2690</v>
      </c>
      <c r="C2690" s="3" t="s">
        <v>7513</v>
      </c>
      <c r="D2690" s="3" t="s">
        <v>7514</v>
      </c>
      <c r="E2690" s="3" t="s">
        <v>27</v>
      </c>
      <c r="F2690" s="3">
        <v>0</v>
      </c>
      <c r="I2690" s="4" t="str">
        <f ca="1">IFERROR(__xludf.DUMMYFUNCTION("REGEXREPLACE(F2691,""\D"", """")"),"#VALUE!")</f>
        <v>#VALUE!</v>
      </c>
    </row>
    <row r="2691" spans="1:9" ht="15.75" customHeight="1">
      <c r="A2691" s="1">
        <v>2690</v>
      </c>
      <c r="B2691" s="3">
        <v>2691</v>
      </c>
      <c r="C2691" s="3" t="s">
        <v>7515</v>
      </c>
      <c r="D2691" s="3" t="s">
        <v>7516</v>
      </c>
      <c r="E2691" s="3" t="s">
        <v>7517</v>
      </c>
      <c r="F2691" s="3" t="s">
        <v>19</v>
      </c>
      <c r="G2691" s="3">
        <v>6</v>
      </c>
      <c r="H2691" s="3" t="s">
        <v>651</v>
      </c>
      <c r="I2691" s="4" t="str">
        <f ca="1">IFERROR(__xludf.DUMMYFUNCTION("REGEXREPLACE(F2692,""\D"", """")"),"7")</f>
        <v>7</v>
      </c>
    </row>
    <row r="2692" spans="1:9" ht="15.75" customHeight="1">
      <c r="A2692" s="1">
        <v>2691</v>
      </c>
      <c r="B2692" s="3">
        <v>2692</v>
      </c>
      <c r="C2692" s="3" t="s">
        <v>7518</v>
      </c>
      <c r="D2692" s="3" t="s">
        <v>7519</v>
      </c>
      <c r="E2692" s="3" t="s">
        <v>27</v>
      </c>
      <c r="F2692" s="3">
        <v>0</v>
      </c>
      <c r="I2692" s="4" t="str">
        <f ca="1">IFERROR(__xludf.DUMMYFUNCTION("REGEXREPLACE(F2693,""\D"", """")"),"#VALUE!")</f>
        <v>#VALUE!</v>
      </c>
    </row>
    <row r="2693" spans="1:9" ht="15.75" customHeight="1">
      <c r="A2693" s="1">
        <v>2692</v>
      </c>
      <c r="B2693" s="3">
        <v>2693</v>
      </c>
      <c r="C2693" s="3" t="s">
        <v>7520</v>
      </c>
      <c r="D2693" s="3" t="s">
        <v>7521</v>
      </c>
      <c r="E2693" s="3" t="s">
        <v>7522</v>
      </c>
      <c r="F2693" s="3">
        <v>0</v>
      </c>
      <c r="I2693" s="4" t="str">
        <f ca="1">IFERROR(__xludf.DUMMYFUNCTION("REGEXREPLACE(F2694,""\D"", """")"),"#VALUE!")</f>
        <v>#VALUE!</v>
      </c>
    </row>
    <row r="2694" spans="1:9" ht="15.75" customHeight="1">
      <c r="A2694" s="1">
        <v>2693</v>
      </c>
      <c r="B2694" s="3">
        <v>2694</v>
      </c>
      <c r="C2694" s="3" t="s">
        <v>7523</v>
      </c>
      <c r="D2694" s="3" t="s">
        <v>7524</v>
      </c>
      <c r="E2694" s="3" t="s">
        <v>27</v>
      </c>
      <c r="F2694" s="3">
        <v>0</v>
      </c>
      <c r="I2694" s="4" t="str">
        <f ca="1">IFERROR(__xludf.DUMMYFUNCTION("REGEXREPLACE(F2695,""\D"", """")"),"#VALUE!")</f>
        <v>#VALUE!</v>
      </c>
    </row>
    <row r="2695" spans="1:9" ht="15.75" customHeight="1">
      <c r="A2695" s="1">
        <v>2694</v>
      </c>
      <c r="B2695" s="3">
        <v>2695</v>
      </c>
      <c r="C2695" s="3" t="s">
        <v>7525</v>
      </c>
      <c r="D2695" s="3" t="s">
        <v>7526</v>
      </c>
      <c r="E2695" s="3" t="s">
        <v>27</v>
      </c>
      <c r="F2695" s="3">
        <v>0</v>
      </c>
      <c r="I2695" s="4" t="str">
        <f ca="1">IFERROR(__xludf.DUMMYFUNCTION("REGEXREPLACE(F2696,""\D"", """")"),"#VALUE!")</f>
        <v>#VALUE!</v>
      </c>
    </row>
    <row r="2696" spans="1:9" ht="15.75" customHeight="1">
      <c r="A2696" s="1">
        <v>2695</v>
      </c>
      <c r="B2696" s="3">
        <v>2696</v>
      </c>
      <c r="C2696" s="3" t="s">
        <v>7527</v>
      </c>
      <c r="D2696" s="3" t="s">
        <v>7528</v>
      </c>
      <c r="E2696" s="3" t="s">
        <v>27</v>
      </c>
      <c r="F2696" s="3">
        <v>0</v>
      </c>
      <c r="I2696" s="4" t="str">
        <f ca="1">IFERROR(__xludf.DUMMYFUNCTION("REGEXREPLACE(F2697,""\D"", """")"),"#VALUE!")</f>
        <v>#VALUE!</v>
      </c>
    </row>
    <row r="2697" spans="1:9" ht="15.75" customHeight="1">
      <c r="A2697" s="1">
        <v>2696</v>
      </c>
      <c r="B2697" s="3">
        <v>2697</v>
      </c>
      <c r="C2697" s="3" t="s">
        <v>7529</v>
      </c>
      <c r="D2697" s="3" t="s">
        <v>7530</v>
      </c>
      <c r="E2697" s="3" t="s">
        <v>7531</v>
      </c>
      <c r="F2697" s="3">
        <v>0</v>
      </c>
      <c r="I2697" s="4" t="str">
        <f ca="1">IFERROR(__xludf.DUMMYFUNCTION("REGEXREPLACE(F2698,""\D"", """")"),"#VALUE!")</f>
        <v>#VALUE!</v>
      </c>
    </row>
    <row r="2698" spans="1:9" ht="15.75" customHeight="1">
      <c r="A2698" s="1">
        <v>2697</v>
      </c>
      <c r="B2698" s="3">
        <v>2698</v>
      </c>
      <c r="C2698" s="3" t="s">
        <v>7532</v>
      </c>
      <c r="D2698" s="3" t="s">
        <v>7533</v>
      </c>
      <c r="E2698" s="3" t="s">
        <v>7534</v>
      </c>
      <c r="F2698" s="3" t="s">
        <v>1358</v>
      </c>
      <c r="G2698" s="3">
        <v>28</v>
      </c>
      <c r="H2698" s="3" t="s">
        <v>473</v>
      </c>
      <c r="I2698" s="4" t="str">
        <f ca="1">IFERROR(__xludf.DUMMYFUNCTION("REGEXREPLACE(F2699,""\D"", """")"),"37")</f>
        <v>37</v>
      </c>
    </row>
    <row r="2699" spans="1:9" ht="15.75" customHeight="1">
      <c r="A2699" s="1">
        <v>2698</v>
      </c>
      <c r="B2699" s="3">
        <v>2699</v>
      </c>
      <c r="C2699" s="3" t="s">
        <v>7535</v>
      </c>
      <c r="D2699" s="3" t="s">
        <v>7536</v>
      </c>
      <c r="E2699" s="3" t="s">
        <v>7537</v>
      </c>
      <c r="F2699" s="3" t="s">
        <v>386</v>
      </c>
      <c r="G2699" s="3">
        <v>71</v>
      </c>
      <c r="H2699" s="3" t="s">
        <v>7538</v>
      </c>
      <c r="I2699" s="4" t="str">
        <f ca="1">IFERROR(__xludf.DUMMYFUNCTION("REGEXREPLACE(F2700,""\D"", """")"),"22")</f>
        <v>22</v>
      </c>
    </row>
    <row r="2700" spans="1:9" ht="15.75" customHeight="1">
      <c r="A2700" s="1">
        <v>2699</v>
      </c>
      <c r="B2700" s="3">
        <v>2700</v>
      </c>
      <c r="C2700" s="3" t="s">
        <v>7539</v>
      </c>
      <c r="D2700" s="3" t="s">
        <v>7540</v>
      </c>
      <c r="E2700" s="3" t="s">
        <v>7541</v>
      </c>
      <c r="F2700" s="3">
        <v>0</v>
      </c>
      <c r="I2700" s="4" t="str">
        <f ca="1">IFERROR(__xludf.DUMMYFUNCTION("REGEXREPLACE(F2701,""\D"", """")"),"#VALUE!")</f>
        <v>#VALUE!</v>
      </c>
    </row>
    <row r="2701" spans="1:9" ht="15.75" customHeight="1">
      <c r="A2701" s="1">
        <v>2700</v>
      </c>
      <c r="B2701" s="3">
        <v>2701</v>
      </c>
      <c r="C2701" s="3" t="s">
        <v>7542</v>
      </c>
      <c r="D2701" s="3" t="s">
        <v>7543</v>
      </c>
      <c r="E2701" s="3" t="s">
        <v>7544</v>
      </c>
      <c r="F2701" s="3">
        <v>0</v>
      </c>
      <c r="I2701" s="4" t="str">
        <f ca="1">IFERROR(__xludf.DUMMYFUNCTION("REGEXREPLACE(F2702,""\D"", """")"),"#VALUE!")</f>
        <v>#VALUE!</v>
      </c>
    </row>
    <row r="2702" spans="1:9" ht="15.75" customHeight="1">
      <c r="A2702" s="1">
        <v>2701</v>
      </c>
      <c r="B2702" s="3">
        <v>2702</v>
      </c>
      <c r="C2702" s="3" t="s">
        <v>7545</v>
      </c>
      <c r="D2702" s="3" t="s">
        <v>7546</v>
      </c>
      <c r="E2702" s="3" t="s">
        <v>7547</v>
      </c>
      <c r="F2702" s="3" t="s">
        <v>61</v>
      </c>
      <c r="G2702" s="3">
        <v>5</v>
      </c>
      <c r="H2702" s="3" t="s">
        <v>12</v>
      </c>
      <c r="I2702" s="4" t="str">
        <f ca="1">IFERROR(__xludf.DUMMYFUNCTION("REGEXREPLACE(F2703,""\D"", """")"),"5")</f>
        <v>5</v>
      </c>
    </row>
    <row r="2703" spans="1:9" ht="15.75" customHeight="1">
      <c r="A2703" s="1">
        <v>2702</v>
      </c>
      <c r="B2703" s="3">
        <v>2703</v>
      </c>
      <c r="C2703" s="3" t="s">
        <v>7548</v>
      </c>
      <c r="D2703" s="3" t="s">
        <v>7549</v>
      </c>
      <c r="E2703" s="3" t="s">
        <v>7550</v>
      </c>
      <c r="F2703" s="3" t="s">
        <v>317</v>
      </c>
      <c r="G2703" s="3">
        <v>21</v>
      </c>
      <c r="H2703" s="3" t="s">
        <v>1516</v>
      </c>
      <c r="I2703" s="4" t="str">
        <f ca="1">IFERROR(__xludf.DUMMYFUNCTION("REGEXREPLACE(F2704,""\D"", """")"),"8")</f>
        <v>8</v>
      </c>
    </row>
    <row r="2704" spans="1:9" ht="15.75" customHeight="1">
      <c r="A2704" s="1">
        <v>2703</v>
      </c>
      <c r="B2704" s="3">
        <v>2704</v>
      </c>
      <c r="C2704" s="3" t="s">
        <v>7551</v>
      </c>
      <c r="D2704" s="3" t="s">
        <v>7552</v>
      </c>
      <c r="E2704" s="3" t="s">
        <v>7553</v>
      </c>
      <c r="F2704" s="3" t="s">
        <v>19</v>
      </c>
      <c r="G2704" s="3">
        <v>6</v>
      </c>
      <c r="H2704" s="3" t="s">
        <v>651</v>
      </c>
      <c r="I2704" s="4" t="str">
        <f ca="1">IFERROR(__xludf.DUMMYFUNCTION("REGEXREPLACE(F2705,""\D"", """")"),"7")</f>
        <v>7</v>
      </c>
    </row>
    <row r="2705" spans="1:9" ht="15.75" customHeight="1">
      <c r="A2705" s="1">
        <v>2704</v>
      </c>
      <c r="B2705" s="3">
        <v>2705</v>
      </c>
      <c r="C2705" s="3" t="s">
        <v>7554</v>
      </c>
      <c r="D2705" s="3" t="s">
        <v>7555</v>
      </c>
      <c r="E2705" s="3" t="s">
        <v>27</v>
      </c>
      <c r="F2705" s="3">
        <v>0</v>
      </c>
      <c r="I2705" s="4" t="str">
        <f ca="1">IFERROR(__xludf.DUMMYFUNCTION("REGEXREPLACE(F2706,""\D"", """")"),"#VALUE!")</f>
        <v>#VALUE!</v>
      </c>
    </row>
    <row r="2706" spans="1:9" ht="15.75" customHeight="1">
      <c r="A2706" s="1">
        <v>2705</v>
      </c>
      <c r="B2706" s="3">
        <v>2706</v>
      </c>
      <c r="C2706" s="3" t="s">
        <v>7556</v>
      </c>
      <c r="D2706" s="3" t="s">
        <v>7557</v>
      </c>
      <c r="E2706" s="3" t="s">
        <v>7558</v>
      </c>
      <c r="F2706" s="3">
        <v>0</v>
      </c>
      <c r="I2706" s="4" t="str">
        <f ca="1">IFERROR(__xludf.DUMMYFUNCTION("REGEXREPLACE(F2707,""\D"", """")"),"#VALUE!")</f>
        <v>#VALUE!</v>
      </c>
    </row>
    <row r="2707" spans="1:9" ht="15.75" customHeight="1">
      <c r="A2707" s="1">
        <v>2706</v>
      </c>
      <c r="B2707" s="3">
        <v>2707</v>
      </c>
      <c r="C2707" s="3" t="s">
        <v>7559</v>
      </c>
      <c r="D2707" s="3" t="s">
        <v>7560</v>
      </c>
      <c r="E2707" s="3" t="s">
        <v>7561</v>
      </c>
      <c r="F2707" s="3">
        <v>0</v>
      </c>
      <c r="I2707" s="4" t="str">
        <f ca="1">IFERROR(__xludf.DUMMYFUNCTION("REGEXREPLACE(F2708,""\D"", """")"),"#VALUE!")</f>
        <v>#VALUE!</v>
      </c>
    </row>
    <row r="2708" spans="1:9" ht="15.75" customHeight="1">
      <c r="A2708" s="1">
        <v>2707</v>
      </c>
      <c r="B2708" s="3">
        <v>2708</v>
      </c>
      <c r="C2708" s="3" t="s">
        <v>7562</v>
      </c>
      <c r="D2708" s="3" t="s">
        <v>7563</v>
      </c>
      <c r="E2708" s="3" t="s">
        <v>7564</v>
      </c>
      <c r="F2708" s="3">
        <v>0</v>
      </c>
      <c r="I2708" s="4" t="str">
        <f ca="1">IFERROR(__xludf.DUMMYFUNCTION("REGEXREPLACE(F2709,""\D"", """")"),"#VALUE!")</f>
        <v>#VALUE!</v>
      </c>
    </row>
    <row r="2709" spans="1:9" ht="15.75" customHeight="1">
      <c r="A2709" s="1">
        <v>2708</v>
      </c>
      <c r="B2709" s="3">
        <v>2709</v>
      </c>
      <c r="C2709" s="3" t="s">
        <v>7565</v>
      </c>
      <c r="D2709" s="3" t="s">
        <v>7566</v>
      </c>
      <c r="E2709" s="3" t="s">
        <v>27</v>
      </c>
      <c r="F2709" s="3">
        <v>0</v>
      </c>
      <c r="I2709" s="4" t="str">
        <f ca="1">IFERROR(__xludf.DUMMYFUNCTION("REGEXREPLACE(F2710,""\D"", """")"),"#VALUE!")</f>
        <v>#VALUE!</v>
      </c>
    </row>
    <row r="2710" spans="1:9" ht="15.75" customHeight="1">
      <c r="A2710" s="1">
        <v>2709</v>
      </c>
      <c r="B2710" s="3">
        <v>2710</v>
      </c>
      <c r="C2710" s="3" t="s">
        <v>7567</v>
      </c>
      <c r="D2710" s="3" t="s">
        <v>7568</v>
      </c>
      <c r="E2710" s="3" t="s">
        <v>27</v>
      </c>
      <c r="F2710" s="3">
        <v>0</v>
      </c>
      <c r="I2710" s="4" t="str">
        <f ca="1">IFERROR(__xludf.DUMMYFUNCTION("REGEXREPLACE(F2711,""\D"", """")"),"#VALUE!")</f>
        <v>#VALUE!</v>
      </c>
    </row>
    <row r="2711" spans="1:9" ht="15.75" customHeight="1">
      <c r="A2711" s="1">
        <v>2710</v>
      </c>
      <c r="B2711" s="3">
        <v>2711</v>
      </c>
      <c r="C2711" s="3" t="s">
        <v>7569</v>
      </c>
      <c r="D2711" s="3" t="s">
        <v>7570</v>
      </c>
      <c r="E2711" s="3" t="s">
        <v>7571</v>
      </c>
      <c r="F2711" s="3" t="s">
        <v>96</v>
      </c>
      <c r="G2711" s="3">
        <v>23</v>
      </c>
      <c r="H2711" s="3" t="s">
        <v>513</v>
      </c>
      <c r="I2711" s="4" t="str">
        <f ca="1">IFERROR(__xludf.DUMMYFUNCTION("REGEXREPLACE(F2712,""\D"", """")"),"9")</f>
        <v>9</v>
      </c>
    </row>
    <row r="2712" spans="1:9" ht="15.75" customHeight="1">
      <c r="A2712" s="1">
        <v>2711</v>
      </c>
      <c r="B2712" s="3">
        <v>2712</v>
      </c>
      <c r="C2712" s="3" t="s">
        <v>7572</v>
      </c>
      <c r="D2712" s="3" t="s">
        <v>7573</v>
      </c>
      <c r="E2712" s="3" t="s">
        <v>27</v>
      </c>
      <c r="F2712" s="3">
        <v>0</v>
      </c>
      <c r="I2712" s="4" t="str">
        <f ca="1">IFERROR(__xludf.DUMMYFUNCTION("REGEXREPLACE(F2713,""\D"", """")"),"#VALUE!")</f>
        <v>#VALUE!</v>
      </c>
    </row>
    <row r="2713" spans="1:9" ht="15.75" customHeight="1">
      <c r="A2713" s="1">
        <v>2712</v>
      </c>
      <c r="B2713" s="3">
        <v>2713</v>
      </c>
      <c r="C2713" s="3" t="s">
        <v>7574</v>
      </c>
      <c r="D2713" s="3" t="s">
        <v>7575</v>
      </c>
      <c r="E2713" s="3" t="s">
        <v>7576</v>
      </c>
      <c r="F2713" s="3">
        <v>0</v>
      </c>
      <c r="I2713" s="4" t="str">
        <f ca="1">IFERROR(__xludf.DUMMYFUNCTION("REGEXREPLACE(F2714,""\D"", """")"),"#VALUE!")</f>
        <v>#VALUE!</v>
      </c>
    </row>
    <row r="2714" spans="1:9" ht="15.75" customHeight="1">
      <c r="A2714" s="1">
        <v>2713</v>
      </c>
      <c r="B2714" s="3">
        <v>2714</v>
      </c>
      <c r="C2714" s="3" t="s">
        <v>7577</v>
      </c>
      <c r="D2714" s="3" t="s">
        <v>7578</v>
      </c>
      <c r="E2714" s="3" t="s">
        <v>7579</v>
      </c>
      <c r="F2714" s="3">
        <v>0</v>
      </c>
      <c r="I2714" s="4" t="str">
        <f ca="1">IFERROR(__xludf.DUMMYFUNCTION("REGEXREPLACE(F2715,""\D"", """")"),"#VALUE!")</f>
        <v>#VALUE!</v>
      </c>
    </row>
    <row r="2715" spans="1:9" ht="15.75" customHeight="1">
      <c r="A2715" s="1">
        <v>2714</v>
      </c>
      <c r="B2715" s="3">
        <v>2715</v>
      </c>
      <c r="C2715" s="3" t="s">
        <v>7580</v>
      </c>
      <c r="D2715" s="3" t="s">
        <v>7581</v>
      </c>
      <c r="E2715" s="3" t="s">
        <v>7582</v>
      </c>
      <c r="F2715" s="3" t="s">
        <v>7583</v>
      </c>
      <c r="G2715" s="3">
        <v>115</v>
      </c>
      <c r="H2715" s="3" t="s">
        <v>7584</v>
      </c>
      <c r="I2715" s="4" t="str">
        <f ca="1">IFERROR(__xludf.DUMMYFUNCTION("REGEXREPLACE(F2716,""\D"", """")"),"186")</f>
        <v>186</v>
      </c>
    </row>
    <row r="2716" spans="1:9" ht="15.75" customHeight="1">
      <c r="A2716" s="1">
        <v>2715</v>
      </c>
      <c r="B2716" s="3">
        <v>2716</v>
      </c>
      <c r="C2716" s="3" t="s">
        <v>7585</v>
      </c>
      <c r="D2716" s="3" t="s">
        <v>7586</v>
      </c>
      <c r="E2716" s="3" t="s">
        <v>7587</v>
      </c>
      <c r="F2716" s="3" t="s">
        <v>19</v>
      </c>
      <c r="G2716" s="3">
        <v>0</v>
      </c>
      <c r="H2716" s="3" t="s">
        <v>89</v>
      </c>
      <c r="I2716" s="4" t="str">
        <f ca="1">IFERROR(__xludf.DUMMYFUNCTION("REGEXREPLACE(F2717,""\D"", """")"),"7")</f>
        <v>7</v>
      </c>
    </row>
    <row r="2717" spans="1:9" ht="15.75" customHeight="1">
      <c r="A2717" s="1">
        <v>2716</v>
      </c>
      <c r="B2717" s="3">
        <v>2717</v>
      </c>
      <c r="C2717" s="3" t="s">
        <v>7588</v>
      </c>
      <c r="D2717" s="3" t="s">
        <v>7589</v>
      </c>
      <c r="E2717" s="3" t="s">
        <v>7590</v>
      </c>
      <c r="F2717" s="3" t="s">
        <v>121</v>
      </c>
      <c r="G2717" s="3">
        <v>3</v>
      </c>
      <c r="H2717" s="3" t="s">
        <v>398</v>
      </c>
      <c r="I2717" s="4" t="str">
        <f ca="1">IFERROR(__xludf.DUMMYFUNCTION("REGEXREPLACE(F2718,""\D"", """")"),"17")</f>
        <v>17</v>
      </c>
    </row>
    <row r="2718" spans="1:9" ht="15.75" customHeight="1">
      <c r="A2718" s="1">
        <v>2717</v>
      </c>
      <c r="B2718" s="3">
        <v>2718</v>
      </c>
      <c r="C2718" s="3" t="s">
        <v>7591</v>
      </c>
      <c r="D2718" s="3" t="s">
        <v>7592</v>
      </c>
      <c r="E2718" s="3" t="s">
        <v>7593</v>
      </c>
      <c r="F2718" s="3" t="s">
        <v>96</v>
      </c>
      <c r="G2718" s="3">
        <v>7</v>
      </c>
      <c r="H2718" s="3" t="s">
        <v>97</v>
      </c>
      <c r="I2718" s="4" t="str">
        <f ca="1">IFERROR(__xludf.DUMMYFUNCTION("REGEXREPLACE(F2719,""\D"", """")"),"9")</f>
        <v>9</v>
      </c>
    </row>
    <row r="2719" spans="1:9" ht="15.75" customHeight="1">
      <c r="A2719" s="1">
        <v>2718</v>
      </c>
      <c r="B2719" s="3">
        <v>2719</v>
      </c>
      <c r="C2719" s="3" t="s">
        <v>7594</v>
      </c>
      <c r="D2719" s="3" t="s">
        <v>7595</v>
      </c>
      <c r="E2719" s="3" t="s">
        <v>7596</v>
      </c>
      <c r="F2719" s="3" t="s">
        <v>765</v>
      </c>
      <c r="G2719" s="3">
        <v>9</v>
      </c>
      <c r="H2719" s="3" t="s">
        <v>642</v>
      </c>
      <c r="I2719" s="4" t="str">
        <f ca="1">IFERROR(__xludf.DUMMYFUNCTION("REGEXREPLACE(F2720,""\D"", """")"),"10")</f>
        <v>10</v>
      </c>
    </row>
    <row r="2720" spans="1:9" ht="15.75" customHeight="1">
      <c r="A2720" s="1">
        <v>2719</v>
      </c>
      <c r="B2720" s="3">
        <v>2720</v>
      </c>
      <c r="C2720" s="3" t="s">
        <v>7597</v>
      </c>
      <c r="D2720" s="3" t="s">
        <v>7598</v>
      </c>
      <c r="E2720" s="3" t="s">
        <v>27</v>
      </c>
      <c r="F2720" s="3">
        <v>0</v>
      </c>
      <c r="I2720" s="4" t="str">
        <f ca="1">IFERROR(__xludf.DUMMYFUNCTION("REGEXREPLACE(F2721,""\D"", """")"),"#VALUE!")</f>
        <v>#VALUE!</v>
      </c>
    </row>
    <row r="2721" spans="1:9" ht="15.75" customHeight="1">
      <c r="A2721" s="1">
        <v>2720</v>
      </c>
      <c r="B2721" s="3">
        <v>2721</v>
      </c>
      <c r="C2721" s="3" t="s">
        <v>7599</v>
      </c>
      <c r="D2721" s="3" t="s">
        <v>7600</v>
      </c>
      <c r="E2721" s="3" t="s">
        <v>27</v>
      </c>
      <c r="F2721" s="3">
        <v>0</v>
      </c>
      <c r="I2721" s="4" t="str">
        <f ca="1">IFERROR(__xludf.DUMMYFUNCTION("REGEXREPLACE(F2722,""\D"", """")"),"#VALUE!")</f>
        <v>#VALUE!</v>
      </c>
    </row>
    <row r="2722" spans="1:9" ht="15.75" customHeight="1">
      <c r="A2722" s="1">
        <v>2721</v>
      </c>
      <c r="B2722" s="3">
        <v>2722</v>
      </c>
      <c r="C2722" s="3" t="s">
        <v>7601</v>
      </c>
      <c r="D2722" s="3" t="s">
        <v>7602</v>
      </c>
      <c r="E2722" s="3" t="s">
        <v>7603</v>
      </c>
      <c r="F2722" s="3" t="s">
        <v>303</v>
      </c>
      <c r="G2722" s="3">
        <v>4</v>
      </c>
      <c r="H2722" s="3" t="s">
        <v>12</v>
      </c>
      <c r="I2722" s="4" t="str">
        <f ca="1">IFERROR(__xludf.DUMMYFUNCTION("REGEXREPLACE(F2723,""\D"", """")"),"6")</f>
        <v>6</v>
      </c>
    </row>
    <row r="2723" spans="1:9" ht="15.75" customHeight="1">
      <c r="A2723" s="1">
        <v>2722</v>
      </c>
      <c r="B2723" s="3">
        <v>2723</v>
      </c>
      <c r="C2723" s="3" t="s">
        <v>7604</v>
      </c>
      <c r="D2723" s="3" t="s">
        <v>7605</v>
      </c>
      <c r="E2723" s="3" t="s">
        <v>7606</v>
      </c>
      <c r="F2723" s="3">
        <v>0</v>
      </c>
      <c r="I2723" s="4" t="str">
        <f ca="1">IFERROR(__xludf.DUMMYFUNCTION("REGEXREPLACE(F2724,""\D"", """")"),"#VALUE!")</f>
        <v>#VALUE!</v>
      </c>
    </row>
    <row r="2724" spans="1:9" ht="15.75" customHeight="1">
      <c r="A2724" s="1">
        <v>2723</v>
      </c>
      <c r="B2724" s="3">
        <v>2724</v>
      </c>
      <c r="C2724" s="3" t="s">
        <v>7607</v>
      </c>
      <c r="D2724" s="3" t="s">
        <v>7608</v>
      </c>
      <c r="E2724" s="3" t="s">
        <v>7609</v>
      </c>
      <c r="F2724" s="3" t="s">
        <v>61</v>
      </c>
      <c r="G2724" s="3">
        <v>8</v>
      </c>
      <c r="H2724" s="3" t="s">
        <v>651</v>
      </c>
      <c r="I2724" s="4" t="str">
        <f ca="1">IFERROR(__xludf.DUMMYFUNCTION("REGEXREPLACE(F2725,""\D"", """")"),"5")</f>
        <v>5</v>
      </c>
    </row>
    <row r="2725" spans="1:9" ht="15.75" customHeight="1">
      <c r="A2725" s="1">
        <v>2724</v>
      </c>
      <c r="B2725" s="3">
        <v>2725</v>
      </c>
      <c r="C2725" s="3" t="s">
        <v>7610</v>
      </c>
      <c r="D2725" s="3" t="s">
        <v>7611</v>
      </c>
      <c r="E2725" s="3" t="s">
        <v>7612</v>
      </c>
      <c r="F2725" s="3">
        <v>0</v>
      </c>
      <c r="I2725" s="4" t="str">
        <f ca="1">IFERROR(__xludf.DUMMYFUNCTION("REGEXREPLACE(F2726,""\D"", """")"),"#VALUE!")</f>
        <v>#VALUE!</v>
      </c>
    </row>
    <row r="2726" spans="1:9" ht="15.75" customHeight="1">
      <c r="A2726" s="1">
        <v>2725</v>
      </c>
      <c r="B2726" s="3">
        <v>2726</v>
      </c>
      <c r="C2726" s="3" t="s">
        <v>7613</v>
      </c>
      <c r="D2726" s="3" t="s">
        <v>7614</v>
      </c>
      <c r="E2726" s="3" t="s">
        <v>7615</v>
      </c>
      <c r="F2726" s="3" t="s">
        <v>303</v>
      </c>
      <c r="G2726" s="3">
        <v>0</v>
      </c>
      <c r="H2726" s="3" t="s">
        <v>266</v>
      </c>
      <c r="I2726" s="4" t="str">
        <f ca="1">IFERROR(__xludf.DUMMYFUNCTION("REGEXREPLACE(F2727,""\D"", """")"),"6")</f>
        <v>6</v>
      </c>
    </row>
    <row r="2727" spans="1:9" ht="15.75" customHeight="1">
      <c r="A2727" s="1">
        <v>2726</v>
      </c>
      <c r="B2727" s="3">
        <v>2727</v>
      </c>
      <c r="C2727" s="3" t="s">
        <v>7616</v>
      </c>
      <c r="D2727" s="3" t="s">
        <v>7617</v>
      </c>
      <c r="E2727" s="3" t="s">
        <v>27</v>
      </c>
      <c r="F2727" s="3">
        <v>0</v>
      </c>
      <c r="I2727" s="4" t="str">
        <f ca="1">IFERROR(__xludf.DUMMYFUNCTION("REGEXREPLACE(F2728,""\D"", """")"),"#VALUE!")</f>
        <v>#VALUE!</v>
      </c>
    </row>
    <row r="2728" spans="1:9" ht="15.75" customHeight="1">
      <c r="A2728" s="1">
        <v>2727</v>
      </c>
      <c r="B2728" s="3">
        <v>2728</v>
      </c>
      <c r="C2728" s="3" t="s">
        <v>7618</v>
      </c>
      <c r="D2728" s="3" t="s">
        <v>7619</v>
      </c>
      <c r="E2728" s="3" t="s">
        <v>7620</v>
      </c>
      <c r="F2728" s="3" t="s">
        <v>61</v>
      </c>
      <c r="G2728" s="3">
        <v>0</v>
      </c>
      <c r="H2728" s="3" t="s">
        <v>62</v>
      </c>
      <c r="I2728" s="4" t="str">
        <f ca="1">IFERROR(__xludf.DUMMYFUNCTION("REGEXREPLACE(F2729,""\D"", """")"),"5")</f>
        <v>5</v>
      </c>
    </row>
    <row r="2729" spans="1:9" ht="15.75" customHeight="1">
      <c r="A2729" s="1">
        <v>2728</v>
      </c>
      <c r="B2729" s="3">
        <v>2729</v>
      </c>
      <c r="C2729" s="3" t="s">
        <v>7621</v>
      </c>
      <c r="D2729" s="3" t="s">
        <v>7622</v>
      </c>
      <c r="E2729" s="3" t="s">
        <v>7623</v>
      </c>
      <c r="F2729" s="3">
        <v>0</v>
      </c>
      <c r="I2729" s="4" t="str">
        <f ca="1">IFERROR(__xludf.DUMMYFUNCTION("REGEXREPLACE(F2730,""\D"", """")"),"#VALUE!")</f>
        <v>#VALUE!</v>
      </c>
    </row>
    <row r="2730" spans="1:9" ht="15.75" customHeight="1">
      <c r="A2730" s="1">
        <v>2729</v>
      </c>
      <c r="B2730" s="3">
        <v>2730</v>
      </c>
      <c r="C2730" s="3" t="s">
        <v>7624</v>
      </c>
      <c r="D2730" s="3" t="s">
        <v>7625</v>
      </c>
      <c r="E2730" s="3" t="s">
        <v>5283</v>
      </c>
      <c r="F2730" s="3">
        <v>0</v>
      </c>
      <c r="I2730" s="4" t="str">
        <f ca="1">IFERROR(__xludf.DUMMYFUNCTION("REGEXREPLACE(F2731,""\D"", """")"),"#VALUE!")</f>
        <v>#VALUE!</v>
      </c>
    </row>
    <row r="2731" spans="1:9" ht="15.75" customHeight="1">
      <c r="A2731" s="1">
        <v>2730</v>
      </c>
      <c r="B2731" s="3">
        <v>2731</v>
      </c>
      <c r="C2731" s="3" t="s">
        <v>7626</v>
      </c>
      <c r="D2731" s="3" t="s">
        <v>7627</v>
      </c>
      <c r="E2731" s="3" t="s">
        <v>7628</v>
      </c>
      <c r="F2731" s="3" t="s">
        <v>44</v>
      </c>
      <c r="G2731" s="3">
        <v>0</v>
      </c>
      <c r="H2731" s="3" t="s">
        <v>248</v>
      </c>
      <c r="I2731" s="4" t="str">
        <f ca="1">IFERROR(__xludf.DUMMYFUNCTION("REGEXREPLACE(F2732,""\D"", """")"),"12")</f>
        <v>12</v>
      </c>
    </row>
    <row r="2732" spans="1:9" ht="15.75" customHeight="1">
      <c r="A2732" s="1">
        <v>2731</v>
      </c>
      <c r="B2732" s="3">
        <v>2732</v>
      </c>
      <c r="C2732" s="3" t="s">
        <v>7629</v>
      </c>
      <c r="D2732" s="3" t="s">
        <v>7630</v>
      </c>
      <c r="E2732" s="3" t="s">
        <v>7631</v>
      </c>
      <c r="F2732" s="3">
        <v>0</v>
      </c>
      <c r="I2732" s="4" t="str">
        <f ca="1">IFERROR(__xludf.DUMMYFUNCTION("REGEXREPLACE(F2733,""\D"", """")"),"#VALUE!")</f>
        <v>#VALUE!</v>
      </c>
    </row>
    <row r="2733" spans="1:9" ht="15.75" customHeight="1">
      <c r="A2733" s="1">
        <v>2732</v>
      </c>
      <c r="B2733" s="3">
        <v>2733</v>
      </c>
      <c r="C2733" s="3" t="s">
        <v>7632</v>
      </c>
      <c r="D2733" s="3" t="s">
        <v>7633</v>
      </c>
      <c r="E2733" s="3" t="s">
        <v>27</v>
      </c>
      <c r="F2733" s="3">
        <v>0</v>
      </c>
      <c r="I2733" s="4" t="str">
        <f ca="1">IFERROR(__xludf.DUMMYFUNCTION("REGEXREPLACE(F2734,""\D"", """")"),"#VALUE!")</f>
        <v>#VALUE!</v>
      </c>
    </row>
    <row r="2734" spans="1:9" ht="15.75" customHeight="1">
      <c r="A2734" s="1">
        <v>2733</v>
      </c>
      <c r="B2734" s="3">
        <v>2734</v>
      </c>
      <c r="C2734" s="3" t="s">
        <v>7634</v>
      </c>
      <c r="D2734" s="3" t="s">
        <v>7635</v>
      </c>
      <c r="E2734" s="3" t="s">
        <v>7636</v>
      </c>
      <c r="F2734" s="3">
        <v>0</v>
      </c>
      <c r="I2734" s="4" t="str">
        <f ca="1">IFERROR(__xludf.DUMMYFUNCTION("REGEXREPLACE(F2735,""\D"", """")"),"#VALUE!")</f>
        <v>#VALUE!</v>
      </c>
    </row>
    <row r="2735" spans="1:9" ht="15.75" customHeight="1">
      <c r="A2735" s="1">
        <v>2734</v>
      </c>
      <c r="B2735" s="3">
        <v>2735</v>
      </c>
      <c r="C2735" s="3" t="s">
        <v>7637</v>
      </c>
      <c r="D2735" s="3" t="s">
        <v>7638</v>
      </c>
      <c r="E2735" s="3" t="s">
        <v>27</v>
      </c>
      <c r="F2735" s="3">
        <v>0</v>
      </c>
      <c r="I2735" s="4" t="str">
        <f ca="1">IFERROR(__xludf.DUMMYFUNCTION("REGEXREPLACE(F2736,""\D"", """")"),"#VALUE!")</f>
        <v>#VALUE!</v>
      </c>
    </row>
    <row r="2736" spans="1:9" ht="15.75" customHeight="1">
      <c r="A2736" s="1">
        <v>2735</v>
      </c>
      <c r="B2736" s="3">
        <v>2736</v>
      </c>
      <c r="C2736" s="3" t="s">
        <v>7639</v>
      </c>
      <c r="D2736" s="3" t="s">
        <v>7640</v>
      </c>
      <c r="E2736" s="3" t="s">
        <v>27</v>
      </c>
      <c r="F2736" s="3">
        <v>0</v>
      </c>
      <c r="I2736" s="4" t="str">
        <f ca="1">IFERROR(__xludf.DUMMYFUNCTION("REGEXREPLACE(F2737,""\D"", """")"),"#VALUE!")</f>
        <v>#VALUE!</v>
      </c>
    </row>
    <row r="2737" spans="1:9" ht="15.75" customHeight="1">
      <c r="A2737" s="1">
        <v>2736</v>
      </c>
      <c r="B2737" s="3">
        <v>2737</v>
      </c>
      <c r="C2737" s="3" t="s">
        <v>7641</v>
      </c>
      <c r="D2737" s="3" t="s">
        <v>7642</v>
      </c>
      <c r="E2737" s="3" t="s">
        <v>2118</v>
      </c>
      <c r="F2737" s="3">
        <v>0</v>
      </c>
      <c r="I2737" s="4" t="str">
        <f ca="1">IFERROR(__xludf.DUMMYFUNCTION("REGEXREPLACE(F2738,""\D"", """")"),"#VALUE!")</f>
        <v>#VALUE!</v>
      </c>
    </row>
    <row r="2738" spans="1:9" ht="15.75" customHeight="1">
      <c r="A2738" s="1">
        <v>2737</v>
      </c>
      <c r="B2738" s="3">
        <v>2738</v>
      </c>
      <c r="C2738" s="3" t="s">
        <v>7643</v>
      </c>
      <c r="D2738" s="3" t="s">
        <v>7644</v>
      </c>
      <c r="E2738" s="3" t="s">
        <v>7645</v>
      </c>
      <c r="F2738" s="3">
        <v>0</v>
      </c>
      <c r="I2738" s="4" t="str">
        <f ca="1">IFERROR(__xludf.DUMMYFUNCTION("REGEXREPLACE(F2739,""\D"", """")"),"#VALUE!")</f>
        <v>#VALUE!</v>
      </c>
    </row>
    <row r="2739" spans="1:9" ht="15.75" customHeight="1">
      <c r="A2739" s="1">
        <v>2738</v>
      </c>
      <c r="B2739" s="3">
        <v>2739</v>
      </c>
      <c r="C2739" s="3" t="s">
        <v>7646</v>
      </c>
      <c r="D2739" s="3" t="s">
        <v>7647</v>
      </c>
      <c r="E2739" s="3" t="s">
        <v>7648</v>
      </c>
      <c r="F2739" s="3" t="s">
        <v>7649</v>
      </c>
      <c r="G2739" s="3">
        <v>91</v>
      </c>
      <c r="H2739" s="3" t="s">
        <v>7650</v>
      </c>
      <c r="I2739" s="4" t="str">
        <f ca="1">IFERROR(__xludf.DUMMYFUNCTION("REGEXREPLACE(F2740,""\D"", """")"),"130")</f>
        <v>130</v>
      </c>
    </row>
    <row r="2740" spans="1:9" ht="15.75" customHeight="1">
      <c r="A2740" s="1">
        <v>2739</v>
      </c>
      <c r="B2740" s="3">
        <v>2740</v>
      </c>
      <c r="C2740" s="3" t="s">
        <v>7651</v>
      </c>
      <c r="D2740" s="3" t="s">
        <v>7652</v>
      </c>
      <c r="E2740" s="3" t="s">
        <v>7653</v>
      </c>
      <c r="F2740" s="3" t="s">
        <v>310</v>
      </c>
      <c r="G2740" s="3">
        <v>13</v>
      </c>
      <c r="H2740" s="3" t="s">
        <v>3871</v>
      </c>
      <c r="I2740" s="4" t="str">
        <f ca="1">IFERROR(__xludf.DUMMYFUNCTION("REGEXREPLACE(F2741,""\D"", """")"),"30")</f>
        <v>30</v>
      </c>
    </row>
    <row r="2741" spans="1:9" ht="15.75" customHeight="1">
      <c r="A2741" s="1">
        <v>2740</v>
      </c>
      <c r="B2741" s="3">
        <v>2741</v>
      </c>
      <c r="C2741" s="3" t="s">
        <v>7654</v>
      </c>
      <c r="D2741" s="3" t="s">
        <v>7655</v>
      </c>
      <c r="E2741" s="3" t="s">
        <v>27</v>
      </c>
      <c r="F2741" s="3">
        <v>0</v>
      </c>
      <c r="I2741" s="4" t="str">
        <f ca="1">IFERROR(__xludf.DUMMYFUNCTION("REGEXREPLACE(F2742,""\D"", """")"),"#VALUE!")</f>
        <v>#VALUE!</v>
      </c>
    </row>
    <row r="2742" spans="1:9" ht="15.75" customHeight="1">
      <c r="A2742" s="1">
        <v>2741</v>
      </c>
      <c r="B2742" s="3">
        <v>2742</v>
      </c>
      <c r="C2742" s="3" t="s">
        <v>7656</v>
      </c>
      <c r="D2742" s="3" t="s">
        <v>7657</v>
      </c>
      <c r="E2742" s="3" t="s">
        <v>27</v>
      </c>
      <c r="F2742" s="3">
        <v>0</v>
      </c>
      <c r="I2742" s="4" t="str">
        <f ca="1">IFERROR(__xludf.DUMMYFUNCTION("REGEXREPLACE(F2743,""\D"", """")"),"#VALUE!")</f>
        <v>#VALUE!</v>
      </c>
    </row>
    <row r="2743" spans="1:9" ht="15.75" customHeight="1">
      <c r="A2743" s="1">
        <v>2742</v>
      </c>
      <c r="B2743" s="3">
        <v>2743</v>
      </c>
      <c r="C2743" s="3" t="s">
        <v>7658</v>
      </c>
      <c r="D2743" s="3" t="s">
        <v>7659</v>
      </c>
      <c r="E2743" s="3" t="s">
        <v>7660</v>
      </c>
      <c r="F2743" s="3">
        <v>0</v>
      </c>
      <c r="I2743" s="4" t="str">
        <f ca="1">IFERROR(__xludf.DUMMYFUNCTION("REGEXREPLACE(F2744,""\D"", """")"),"#VALUE!")</f>
        <v>#VALUE!</v>
      </c>
    </row>
    <row r="2744" spans="1:9" ht="15.75" customHeight="1">
      <c r="A2744" s="1">
        <v>2743</v>
      </c>
      <c r="B2744" s="3">
        <v>2744</v>
      </c>
      <c r="C2744" s="3" t="s">
        <v>7661</v>
      </c>
      <c r="D2744" s="3" t="s">
        <v>7662</v>
      </c>
      <c r="E2744" s="3" t="s">
        <v>7663</v>
      </c>
      <c r="F2744" s="3" t="s">
        <v>96</v>
      </c>
      <c r="G2744" s="3">
        <v>10</v>
      </c>
      <c r="H2744" s="3" t="s">
        <v>642</v>
      </c>
      <c r="I2744" s="4" t="str">
        <f ca="1">IFERROR(__xludf.DUMMYFUNCTION("REGEXREPLACE(F2745,""\D"", """")"),"9")</f>
        <v>9</v>
      </c>
    </row>
    <row r="2745" spans="1:9" ht="15.75" customHeight="1">
      <c r="A2745" s="1">
        <v>2744</v>
      </c>
      <c r="B2745" s="3">
        <v>2745</v>
      </c>
      <c r="C2745" s="3" t="s">
        <v>7664</v>
      </c>
      <c r="D2745" s="3" t="s">
        <v>7665</v>
      </c>
      <c r="E2745" s="3" t="s">
        <v>7666</v>
      </c>
      <c r="F2745" s="3">
        <v>0</v>
      </c>
      <c r="I2745" s="4" t="str">
        <f ca="1">IFERROR(__xludf.DUMMYFUNCTION("REGEXREPLACE(F2746,""\D"", """")"),"#VALUE!")</f>
        <v>#VALUE!</v>
      </c>
    </row>
    <row r="2746" spans="1:9" ht="15.75" customHeight="1">
      <c r="A2746" s="1">
        <v>2745</v>
      </c>
      <c r="B2746" s="3">
        <v>2746</v>
      </c>
      <c r="C2746" s="3" t="s">
        <v>7667</v>
      </c>
      <c r="D2746" s="3" t="s">
        <v>7668</v>
      </c>
      <c r="E2746" s="3" t="s">
        <v>7669</v>
      </c>
      <c r="F2746" s="3">
        <v>0</v>
      </c>
      <c r="I2746" s="4" t="str">
        <f ca="1">IFERROR(__xludf.DUMMYFUNCTION("REGEXREPLACE(F2747,""\D"", """")"),"#VALUE!")</f>
        <v>#VALUE!</v>
      </c>
    </row>
    <row r="2747" spans="1:9" ht="15.75" customHeight="1">
      <c r="A2747" s="1">
        <v>2746</v>
      </c>
      <c r="B2747" s="3">
        <v>2747</v>
      </c>
      <c r="C2747" s="3" t="s">
        <v>7670</v>
      </c>
      <c r="D2747" s="3" t="s">
        <v>7671</v>
      </c>
      <c r="E2747" s="3" t="s">
        <v>27</v>
      </c>
      <c r="F2747" s="3">
        <v>0</v>
      </c>
      <c r="I2747" s="4" t="str">
        <f ca="1">IFERROR(__xludf.DUMMYFUNCTION("REGEXREPLACE(F2748,""\D"", """")"),"#VALUE!")</f>
        <v>#VALUE!</v>
      </c>
    </row>
    <row r="2748" spans="1:9" ht="15.75" customHeight="1">
      <c r="A2748" s="1">
        <v>2747</v>
      </c>
      <c r="B2748" s="3">
        <v>2748</v>
      </c>
      <c r="C2748" s="3" t="s">
        <v>7672</v>
      </c>
      <c r="D2748" s="3" t="s">
        <v>7673</v>
      </c>
      <c r="E2748" s="3" t="s">
        <v>7674</v>
      </c>
      <c r="F2748" s="3">
        <v>0</v>
      </c>
      <c r="I2748" s="4" t="str">
        <f ca="1">IFERROR(__xludf.DUMMYFUNCTION("REGEXREPLACE(F2749,""\D"", """")"),"#VALUE!")</f>
        <v>#VALUE!</v>
      </c>
    </row>
    <row r="2749" spans="1:9" ht="15.75" customHeight="1">
      <c r="A2749" s="1">
        <v>2748</v>
      </c>
      <c r="B2749" s="3">
        <v>2749</v>
      </c>
      <c r="C2749" s="3" t="s">
        <v>7675</v>
      </c>
      <c r="D2749" s="3" t="s">
        <v>7676</v>
      </c>
      <c r="E2749" s="3" t="s">
        <v>27</v>
      </c>
      <c r="F2749" s="3">
        <v>0</v>
      </c>
      <c r="I2749" s="4" t="str">
        <f ca="1">IFERROR(__xludf.DUMMYFUNCTION("REGEXREPLACE(F2750,""\D"", """")"),"#VALUE!")</f>
        <v>#VALUE!</v>
      </c>
    </row>
    <row r="2750" spans="1:9" ht="15.75" customHeight="1">
      <c r="A2750" s="1">
        <v>2749</v>
      </c>
      <c r="B2750" s="3">
        <v>2750</v>
      </c>
      <c r="C2750" s="3" t="s">
        <v>7677</v>
      </c>
      <c r="D2750" s="3" t="s">
        <v>7678</v>
      </c>
      <c r="E2750" s="3" t="s">
        <v>27</v>
      </c>
      <c r="F2750" s="3">
        <v>0</v>
      </c>
      <c r="I2750" s="4" t="str">
        <f ca="1">IFERROR(__xludf.DUMMYFUNCTION("REGEXREPLACE(F2751,""\D"", """")"),"#VALUE!")</f>
        <v>#VALUE!</v>
      </c>
    </row>
    <row r="2751" spans="1:9" ht="15.75" customHeight="1">
      <c r="A2751" s="1">
        <v>2750</v>
      </c>
      <c r="B2751" s="3">
        <v>2751</v>
      </c>
      <c r="C2751" s="3" t="s">
        <v>7679</v>
      </c>
      <c r="D2751" s="3" t="s">
        <v>7680</v>
      </c>
      <c r="E2751" s="3" t="s">
        <v>27</v>
      </c>
      <c r="F2751" s="3">
        <v>0</v>
      </c>
      <c r="I2751" s="4" t="str">
        <f ca="1">IFERROR(__xludf.DUMMYFUNCTION("REGEXREPLACE(F2752,""\D"", """")"),"#VALUE!")</f>
        <v>#VALUE!</v>
      </c>
    </row>
    <row r="2752" spans="1:9" ht="15.75" customHeight="1">
      <c r="A2752" s="1">
        <v>2751</v>
      </c>
      <c r="B2752" s="3">
        <v>2752</v>
      </c>
      <c r="C2752" s="3" t="s">
        <v>7681</v>
      </c>
      <c r="D2752" s="3" t="s">
        <v>7682</v>
      </c>
      <c r="E2752" s="3" t="s">
        <v>27</v>
      </c>
      <c r="F2752" s="3">
        <v>0</v>
      </c>
      <c r="I2752" s="4" t="str">
        <f ca="1">IFERROR(__xludf.DUMMYFUNCTION("REGEXREPLACE(F2753,""\D"", """")"),"#VALUE!")</f>
        <v>#VALUE!</v>
      </c>
    </row>
    <row r="2753" spans="1:9" ht="15.75" customHeight="1">
      <c r="A2753" s="1">
        <v>2752</v>
      </c>
      <c r="B2753" s="3">
        <v>2753</v>
      </c>
      <c r="C2753" s="3" t="s">
        <v>7683</v>
      </c>
      <c r="D2753" s="3" t="s">
        <v>7684</v>
      </c>
      <c r="E2753" s="3" t="s">
        <v>7685</v>
      </c>
      <c r="F2753" s="3" t="s">
        <v>317</v>
      </c>
      <c r="G2753" s="3">
        <v>1</v>
      </c>
      <c r="H2753" s="3" t="s">
        <v>72</v>
      </c>
      <c r="I2753" s="4" t="str">
        <f ca="1">IFERROR(__xludf.DUMMYFUNCTION("REGEXREPLACE(F2754,""\D"", """")"),"8")</f>
        <v>8</v>
      </c>
    </row>
    <row r="2754" spans="1:9" ht="15.75" customHeight="1">
      <c r="A2754" s="1">
        <v>2753</v>
      </c>
      <c r="B2754" s="3">
        <v>2754</v>
      </c>
      <c r="C2754" s="3" t="s">
        <v>7686</v>
      </c>
      <c r="D2754" s="3" t="s">
        <v>7687</v>
      </c>
      <c r="E2754" s="3" t="s">
        <v>27</v>
      </c>
      <c r="F2754" s="3">
        <v>0</v>
      </c>
      <c r="I2754" s="4" t="str">
        <f ca="1">IFERROR(__xludf.DUMMYFUNCTION("REGEXREPLACE(F2755,""\D"", """")"),"#VALUE!")</f>
        <v>#VALUE!</v>
      </c>
    </row>
    <row r="2755" spans="1:9" ht="15.75" customHeight="1">
      <c r="A2755" s="1">
        <v>2754</v>
      </c>
      <c r="B2755" s="3">
        <v>2755</v>
      </c>
      <c r="C2755" s="3" t="s">
        <v>7688</v>
      </c>
      <c r="D2755" s="3" t="s">
        <v>7689</v>
      </c>
      <c r="E2755" s="3" t="s">
        <v>4210</v>
      </c>
      <c r="F2755" s="3">
        <v>0</v>
      </c>
      <c r="I2755" s="4" t="str">
        <f ca="1">IFERROR(__xludf.DUMMYFUNCTION("REGEXREPLACE(F2756,""\D"", """")"),"#VALUE!")</f>
        <v>#VALUE!</v>
      </c>
    </row>
    <row r="2756" spans="1:9" ht="15.75" customHeight="1">
      <c r="A2756" s="1">
        <v>2755</v>
      </c>
      <c r="B2756" s="3">
        <v>2756</v>
      </c>
      <c r="C2756" s="3" t="s">
        <v>7690</v>
      </c>
      <c r="D2756" s="3" t="s">
        <v>7691</v>
      </c>
      <c r="E2756" s="3" t="s">
        <v>7692</v>
      </c>
      <c r="F2756" s="3" t="s">
        <v>1172</v>
      </c>
      <c r="G2756" s="3">
        <v>5</v>
      </c>
      <c r="H2756" s="3" t="s">
        <v>524</v>
      </c>
      <c r="I2756" s="4" t="str">
        <f ca="1">IFERROR(__xludf.DUMMYFUNCTION("REGEXREPLACE(F2757,""\D"", """")"),"26")</f>
        <v>26</v>
      </c>
    </row>
    <row r="2757" spans="1:9" ht="15.75" customHeight="1">
      <c r="A2757" s="1">
        <v>2756</v>
      </c>
      <c r="B2757" s="3">
        <v>2757</v>
      </c>
      <c r="C2757" s="3" t="s">
        <v>7693</v>
      </c>
      <c r="D2757" s="3" t="s">
        <v>7694</v>
      </c>
      <c r="E2757" s="3" t="s">
        <v>7695</v>
      </c>
      <c r="F2757" s="3" t="s">
        <v>11</v>
      </c>
      <c r="G2757" s="3">
        <v>1</v>
      </c>
      <c r="H2757" s="3" t="s">
        <v>241</v>
      </c>
      <c r="I2757" s="4" t="str">
        <f ca="1">IFERROR(__xludf.DUMMYFUNCTION("REGEXREPLACE(F2758,""\D"", """")"),"3")</f>
        <v>3</v>
      </c>
    </row>
    <row r="2758" spans="1:9" ht="15.75" customHeight="1">
      <c r="A2758" s="1">
        <v>2757</v>
      </c>
      <c r="B2758" s="3">
        <v>2758</v>
      </c>
      <c r="C2758" s="3" t="s">
        <v>7696</v>
      </c>
      <c r="D2758" s="3" t="s">
        <v>7697</v>
      </c>
      <c r="E2758" s="3" t="s">
        <v>7698</v>
      </c>
      <c r="F2758" s="3" t="s">
        <v>61</v>
      </c>
      <c r="G2758" s="3">
        <v>8</v>
      </c>
      <c r="H2758" s="3" t="s">
        <v>651</v>
      </c>
      <c r="I2758" s="4" t="str">
        <f ca="1">IFERROR(__xludf.DUMMYFUNCTION("REGEXREPLACE(F2759,""\D"", """")"),"5")</f>
        <v>5</v>
      </c>
    </row>
    <row r="2759" spans="1:9" ht="15.75" customHeight="1">
      <c r="A2759" s="1">
        <v>2758</v>
      </c>
      <c r="B2759" s="3">
        <v>2759</v>
      </c>
      <c r="C2759" s="3" t="s">
        <v>7699</v>
      </c>
      <c r="D2759" s="3" t="s">
        <v>7700</v>
      </c>
      <c r="E2759" s="3" t="s">
        <v>27</v>
      </c>
      <c r="F2759" s="3">
        <v>0</v>
      </c>
      <c r="I2759" s="4" t="str">
        <f ca="1">IFERROR(__xludf.DUMMYFUNCTION("REGEXREPLACE(F2760,""\D"", """")"),"#VALUE!")</f>
        <v>#VALUE!</v>
      </c>
    </row>
    <row r="2760" spans="1:9" ht="15.75" customHeight="1">
      <c r="A2760" s="1">
        <v>2759</v>
      </c>
      <c r="B2760" s="3">
        <v>2760</v>
      </c>
      <c r="C2760" s="3" t="s">
        <v>7701</v>
      </c>
      <c r="D2760" s="3" t="s">
        <v>7702</v>
      </c>
      <c r="E2760" s="3" t="s">
        <v>27</v>
      </c>
      <c r="F2760" s="3">
        <v>0</v>
      </c>
      <c r="I2760" s="4" t="str">
        <f ca="1">IFERROR(__xludf.DUMMYFUNCTION("REGEXREPLACE(F2761,""\D"", """")"),"#VALUE!")</f>
        <v>#VALUE!</v>
      </c>
    </row>
    <row r="2761" spans="1:9" ht="15.75" customHeight="1">
      <c r="A2761" s="1">
        <v>2760</v>
      </c>
      <c r="B2761" s="3">
        <v>2761</v>
      </c>
      <c r="C2761" s="3" t="s">
        <v>7703</v>
      </c>
      <c r="D2761" s="3" t="s">
        <v>7704</v>
      </c>
      <c r="E2761" s="3" t="s">
        <v>7705</v>
      </c>
      <c r="F2761" s="3" t="s">
        <v>765</v>
      </c>
      <c r="G2761" s="3">
        <v>5</v>
      </c>
      <c r="H2761" s="3" t="s">
        <v>422</v>
      </c>
      <c r="I2761" s="4" t="str">
        <f ca="1">IFERROR(__xludf.DUMMYFUNCTION("REGEXREPLACE(F2762,""\D"", """")"),"10")</f>
        <v>10</v>
      </c>
    </row>
    <row r="2762" spans="1:9" ht="15.75" customHeight="1">
      <c r="A2762" s="1">
        <v>2761</v>
      </c>
      <c r="B2762" s="3">
        <v>2762</v>
      </c>
      <c r="C2762" s="3" t="s">
        <v>7706</v>
      </c>
      <c r="D2762" s="3" t="s">
        <v>7707</v>
      </c>
      <c r="E2762" s="3" t="s">
        <v>27</v>
      </c>
      <c r="F2762" s="3">
        <v>0</v>
      </c>
      <c r="I2762" s="4" t="str">
        <f ca="1">IFERROR(__xludf.DUMMYFUNCTION("REGEXREPLACE(F2763,""\D"", """")"),"#VALUE!")</f>
        <v>#VALUE!</v>
      </c>
    </row>
    <row r="2763" spans="1:9" ht="15.75" customHeight="1">
      <c r="A2763" s="1">
        <v>2762</v>
      </c>
      <c r="B2763" s="3">
        <v>2763</v>
      </c>
      <c r="C2763" s="3" t="s">
        <v>7708</v>
      </c>
      <c r="D2763" s="3" t="s">
        <v>7709</v>
      </c>
      <c r="E2763" s="3" t="s">
        <v>7710</v>
      </c>
      <c r="F2763" s="3" t="s">
        <v>303</v>
      </c>
      <c r="G2763" s="3">
        <v>1</v>
      </c>
      <c r="H2763" s="3" t="s">
        <v>89</v>
      </c>
      <c r="I2763" s="4" t="str">
        <f ca="1">IFERROR(__xludf.DUMMYFUNCTION("REGEXREPLACE(F2764,""\D"", """")"),"6")</f>
        <v>6</v>
      </c>
    </row>
    <row r="2764" spans="1:9" ht="15.75" customHeight="1">
      <c r="A2764" s="1">
        <v>2763</v>
      </c>
      <c r="B2764" s="3">
        <v>2764</v>
      </c>
      <c r="C2764" s="3" t="s">
        <v>7711</v>
      </c>
      <c r="D2764" s="3" t="s">
        <v>7712</v>
      </c>
      <c r="E2764" s="3" t="s">
        <v>7713</v>
      </c>
      <c r="F2764" s="3">
        <v>0</v>
      </c>
      <c r="I2764" s="4" t="str">
        <f ca="1">IFERROR(__xludf.DUMMYFUNCTION("REGEXREPLACE(F2765,""\D"", """")"),"#VALUE!")</f>
        <v>#VALUE!</v>
      </c>
    </row>
    <row r="2765" spans="1:9" ht="15.75" customHeight="1">
      <c r="A2765" s="1">
        <v>2764</v>
      </c>
      <c r="B2765" s="3">
        <v>2765</v>
      </c>
      <c r="C2765" s="3" t="s">
        <v>7714</v>
      </c>
      <c r="D2765" s="3" t="s">
        <v>7715</v>
      </c>
      <c r="E2765" s="3" t="s">
        <v>7716</v>
      </c>
      <c r="F2765" s="3" t="s">
        <v>44</v>
      </c>
      <c r="G2765" s="3">
        <v>24</v>
      </c>
      <c r="H2765" s="3" t="s">
        <v>2152</v>
      </c>
      <c r="I2765" s="4" t="str">
        <f ca="1">IFERROR(__xludf.DUMMYFUNCTION("REGEXREPLACE(F2766,""\D"", """")"),"12")</f>
        <v>12</v>
      </c>
    </row>
    <row r="2766" spans="1:9" ht="15.75" customHeight="1">
      <c r="A2766" s="1">
        <v>2765</v>
      </c>
      <c r="B2766" s="3">
        <v>2766</v>
      </c>
      <c r="C2766" s="3" t="s">
        <v>7717</v>
      </c>
      <c r="D2766" s="3" t="s">
        <v>7718</v>
      </c>
      <c r="E2766" s="3" t="s">
        <v>7719</v>
      </c>
      <c r="F2766" s="3">
        <v>0</v>
      </c>
      <c r="I2766" s="4" t="str">
        <f ca="1">IFERROR(__xludf.DUMMYFUNCTION("REGEXREPLACE(F2767,""\D"", """")"),"#VALUE!")</f>
        <v>#VALUE!</v>
      </c>
    </row>
    <row r="2767" spans="1:9" ht="15.75" customHeight="1">
      <c r="A2767" s="1">
        <v>2766</v>
      </c>
      <c r="B2767" s="3">
        <v>2767</v>
      </c>
      <c r="C2767" s="3" t="s">
        <v>7720</v>
      </c>
      <c r="D2767" s="3" t="s">
        <v>7721</v>
      </c>
      <c r="E2767" s="3" t="s">
        <v>27</v>
      </c>
      <c r="F2767" s="3">
        <v>0</v>
      </c>
      <c r="I2767" s="4" t="str">
        <f ca="1">IFERROR(__xludf.DUMMYFUNCTION("REGEXREPLACE(F2768,""\D"", """")"),"#VALUE!")</f>
        <v>#VALUE!</v>
      </c>
    </row>
    <row r="2768" spans="1:9" ht="15.75" customHeight="1">
      <c r="A2768" s="1">
        <v>2767</v>
      </c>
      <c r="B2768" s="3">
        <v>2768</v>
      </c>
      <c r="C2768" s="3" t="s">
        <v>7722</v>
      </c>
      <c r="D2768" s="3" t="s">
        <v>7723</v>
      </c>
      <c r="E2768" s="3" t="s">
        <v>7724</v>
      </c>
      <c r="F2768" s="3">
        <v>0</v>
      </c>
      <c r="I2768" s="4" t="str">
        <f ca="1">IFERROR(__xludf.DUMMYFUNCTION("REGEXREPLACE(F2769,""\D"", """")"),"#VALUE!")</f>
        <v>#VALUE!</v>
      </c>
    </row>
    <row r="2769" spans="1:9" ht="15.75" customHeight="1">
      <c r="A2769" s="1">
        <v>2768</v>
      </c>
      <c r="B2769" s="3">
        <v>2769</v>
      </c>
      <c r="C2769" s="3" t="s">
        <v>7725</v>
      </c>
      <c r="D2769" s="3" t="s">
        <v>7726</v>
      </c>
      <c r="E2769" s="3" t="s">
        <v>7727</v>
      </c>
      <c r="F2769" s="3" t="s">
        <v>812</v>
      </c>
      <c r="G2769" s="3">
        <v>4</v>
      </c>
      <c r="H2769" s="3" t="s">
        <v>422</v>
      </c>
      <c r="I2769" s="4" t="str">
        <f ca="1">IFERROR(__xludf.DUMMYFUNCTION("REGEXREPLACE(F2770,""\D"", """")"),"11")</f>
        <v>11</v>
      </c>
    </row>
    <row r="2770" spans="1:9" ht="15.75" customHeight="1">
      <c r="A2770" s="1">
        <v>2769</v>
      </c>
      <c r="B2770" s="3">
        <v>2770</v>
      </c>
      <c r="C2770" s="3" t="s">
        <v>7728</v>
      </c>
      <c r="D2770" s="3" t="s">
        <v>7729</v>
      </c>
      <c r="E2770" s="3" t="s">
        <v>27</v>
      </c>
      <c r="F2770" s="3">
        <v>0</v>
      </c>
      <c r="I2770" s="4" t="str">
        <f ca="1">IFERROR(__xludf.DUMMYFUNCTION("REGEXREPLACE(F2771,""\D"", """")"),"#VALUE!")</f>
        <v>#VALUE!</v>
      </c>
    </row>
    <row r="2771" spans="1:9" ht="15.75" customHeight="1">
      <c r="A2771" s="1">
        <v>2770</v>
      </c>
      <c r="B2771" s="3">
        <v>2771</v>
      </c>
      <c r="C2771" s="3" t="s">
        <v>7730</v>
      </c>
      <c r="D2771" s="3" t="s">
        <v>7731</v>
      </c>
      <c r="E2771" s="3" t="s">
        <v>7732</v>
      </c>
      <c r="F2771" s="3">
        <v>0</v>
      </c>
      <c r="I2771" s="4" t="str">
        <f ca="1">IFERROR(__xludf.DUMMYFUNCTION("REGEXREPLACE(F2772,""\D"", """")"),"#VALUE!")</f>
        <v>#VALUE!</v>
      </c>
    </row>
    <row r="2772" spans="1:9" ht="15.75" customHeight="1">
      <c r="A2772" s="1">
        <v>2771</v>
      </c>
      <c r="B2772" s="3">
        <v>2772</v>
      </c>
      <c r="C2772" s="3" t="s">
        <v>7733</v>
      </c>
      <c r="D2772" s="3" t="s">
        <v>7734</v>
      </c>
      <c r="E2772" s="3" t="s">
        <v>7735</v>
      </c>
      <c r="F2772" s="3" t="s">
        <v>44</v>
      </c>
      <c r="G2772" s="3">
        <v>0</v>
      </c>
      <c r="H2772" s="3" t="s">
        <v>248</v>
      </c>
      <c r="I2772" s="4" t="str">
        <f ca="1">IFERROR(__xludf.DUMMYFUNCTION("REGEXREPLACE(F2773,""\D"", """")"),"12")</f>
        <v>12</v>
      </c>
    </row>
    <row r="2773" spans="1:9" ht="15.75" customHeight="1">
      <c r="A2773" s="1">
        <v>2772</v>
      </c>
      <c r="B2773" s="3">
        <v>2773</v>
      </c>
      <c r="C2773" s="3" t="s">
        <v>7736</v>
      </c>
      <c r="D2773" s="3" t="s">
        <v>7737</v>
      </c>
      <c r="E2773" s="3" t="s">
        <v>27</v>
      </c>
      <c r="F2773" s="3">
        <v>0</v>
      </c>
      <c r="I2773" s="4" t="str">
        <f ca="1">IFERROR(__xludf.DUMMYFUNCTION("REGEXREPLACE(F2774,""\D"", """")"),"#VALUE!")</f>
        <v>#VALUE!</v>
      </c>
    </row>
    <row r="2774" spans="1:9" ht="15.75" customHeight="1">
      <c r="A2774" s="1">
        <v>2773</v>
      </c>
      <c r="B2774" s="3">
        <v>2774</v>
      </c>
      <c r="C2774" s="3" t="s">
        <v>7738</v>
      </c>
      <c r="D2774" s="3" t="s">
        <v>7739</v>
      </c>
      <c r="E2774" s="3" t="s">
        <v>7740</v>
      </c>
      <c r="F2774" s="3" t="s">
        <v>339</v>
      </c>
      <c r="G2774" s="3">
        <v>0</v>
      </c>
      <c r="H2774" s="3" t="s">
        <v>422</v>
      </c>
      <c r="I2774" s="4" t="str">
        <f ca="1">IFERROR(__xludf.DUMMYFUNCTION("REGEXREPLACE(F2775,""\D"", """")"),"15")</f>
        <v>15</v>
      </c>
    </row>
    <row r="2775" spans="1:9" ht="15.75" customHeight="1">
      <c r="A2775" s="1">
        <v>2774</v>
      </c>
      <c r="B2775" s="3">
        <v>2775</v>
      </c>
      <c r="C2775" s="3" t="s">
        <v>7741</v>
      </c>
      <c r="D2775" s="3" t="s">
        <v>7742</v>
      </c>
      <c r="E2775" s="3" t="s">
        <v>7743</v>
      </c>
      <c r="F2775" s="3">
        <v>0</v>
      </c>
      <c r="I2775" s="4" t="str">
        <f ca="1">IFERROR(__xludf.DUMMYFUNCTION("REGEXREPLACE(F2776,""\D"", """")"),"#VALUE!")</f>
        <v>#VALUE!</v>
      </c>
    </row>
    <row r="2776" spans="1:9" ht="15.75" customHeight="1">
      <c r="A2776" s="1">
        <v>2775</v>
      </c>
      <c r="B2776" s="3">
        <v>2776</v>
      </c>
      <c r="C2776" s="3" t="s">
        <v>7744</v>
      </c>
      <c r="D2776" s="3" t="s">
        <v>7745</v>
      </c>
      <c r="E2776" s="3" t="s">
        <v>7746</v>
      </c>
      <c r="F2776" s="3">
        <v>0</v>
      </c>
      <c r="I2776" s="4" t="str">
        <f ca="1">IFERROR(__xludf.DUMMYFUNCTION("REGEXREPLACE(F2777,""\D"", """")"),"#VALUE!")</f>
        <v>#VALUE!</v>
      </c>
    </row>
    <row r="2777" spans="1:9" ht="15.75" customHeight="1">
      <c r="A2777" s="1">
        <v>2776</v>
      </c>
      <c r="B2777" s="3">
        <v>2777</v>
      </c>
      <c r="C2777" s="3" t="s">
        <v>7747</v>
      </c>
      <c r="D2777" s="3" t="s">
        <v>7748</v>
      </c>
      <c r="E2777" s="3" t="s">
        <v>27</v>
      </c>
      <c r="F2777" s="3">
        <v>0</v>
      </c>
      <c r="I2777" s="4" t="str">
        <f ca="1">IFERROR(__xludf.DUMMYFUNCTION("REGEXREPLACE(F2778,""\D"", """")"),"#VALUE!")</f>
        <v>#VALUE!</v>
      </c>
    </row>
    <row r="2778" spans="1:9" ht="15.75" customHeight="1">
      <c r="A2778" s="1">
        <v>2777</v>
      </c>
      <c r="B2778" s="3">
        <v>2778</v>
      </c>
      <c r="C2778" s="3" t="s">
        <v>7749</v>
      </c>
      <c r="D2778" s="3" t="s">
        <v>7750</v>
      </c>
      <c r="E2778" s="3" t="s">
        <v>27</v>
      </c>
      <c r="F2778" s="3">
        <v>0</v>
      </c>
      <c r="I2778" s="4" t="str">
        <f ca="1">IFERROR(__xludf.DUMMYFUNCTION("REGEXREPLACE(F2779,""\D"", """")"),"#VALUE!")</f>
        <v>#VALUE!</v>
      </c>
    </row>
    <row r="2779" spans="1:9" ht="15.75" customHeight="1">
      <c r="A2779" s="1">
        <v>2778</v>
      </c>
      <c r="B2779" s="3">
        <v>2779</v>
      </c>
      <c r="C2779" s="3" t="s">
        <v>7751</v>
      </c>
      <c r="D2779" s="3" t="s">
        <v>7752</v>
      </c>
      <c r="E2779" s="3" t="s">
        <v>7753</v>
      </c>
      <c r="F2779" s="3">
        <v>0</v>
      </c>
      <c r="I2779" s="4" t="str">
        <f ca="1">IFERROR(__xludf.DUMMYFUNCTION("REGEXREPLACE(F2780,""\D"", """")"),"#VALUE!")</f>
        <v>#VALUE!</v>
      </c>
    </row>
    <row r="2780" spans="1:9" ht="15.75" customHeight="1">
      <c r="A2780" s="1">
        <v>2779</v>
      </c>
      <c r="B2780" s="3">
        <v>2780</v>
      </c>
      <c r="C2780" s="3" t="s">
        <v>7754</v>
      </c>
      <c r="D2780" s="3" t="s">
        <v>7755</v>
      </c>
      <c r="E2780" s="3" t="s">
        <v>27</v>
      </c>
      <c r="F2780" s="3">
        <v>0</v>
      </c>
      <c r="I2780" s="4" t="str">
        <f ca="1">IFERROR(__xludf.DUMMYFUNCTION("REGEXREPLACE(F2781,""\D"", """")"),"#VALUE!")</f>
        <v>#VALUE!</v>
      </c>
    </row>
    <row r="2781" spans="1:9" ht="15.75" customHeight="1">
      <c r="A2781" s="1">
        <v>2780</v>
      </c>
      <c r="B2781" s="3">
        <v>2781</v>
      </c>
      <c r="C2781" s="3" t="s">
        <v>7756</v>
      </c>
      <c r="D2781" s="3" t="s">
        <v>7757</v>
      </c>
      <c r="E2781" s="3" t="s">
        <v>27</v>
      </c>
      <c r="F2781" s="3">
        <v>0</v>
      </c>
      <c r="I2781" s="4" t="str">
        <f ca="1">IFERROR(__xludf.DUMMYFUNCTION("REGEXREPLACE(F2782,""\D"", """")"),"#VALUE!")</f>
        <v>#VALUE!</v>
      </c>
    </row>
    <row r="2782" spans="1:9" ht="15.75" customHeight="1">
      <c r="A2782" s="1">
        <v>2781</v>
      </c>
      <c r="B2782" s="3">
        <v>2782</v>
      </c>
      <c r="C2782" s="3" t="s">
        <v>7758</v>
      </c>
      <c r="D2782" s="3" t="s">
        <v>7759</v>
      </c>
      <c r="E2782" s="3" t="s">
        <v>27</v>
      </c>
      <c r="F2782" s="3">
        <v>0</v>
      </c>
      <c r="I2782" s="4" t="str">
        <f ca="1">IFERROR(__xludf.DUMMYFUNCTION("REGEXREPLACE(F2783,""\D"", """")"),"#VALUE!")</f>
        <v>#VALUE!</v>
      </c>
    </row>
    <row r="2783" spans="1:9" ht="15.75" customHeight="1">
      <c r="A2783" s="1">
        <v>2782</v>
      </c>
      <c r="B2783" s="3">
        <v>2783</v>
      </c>
      <c r="C2783" s="3" t="s">
        <v>7760</v>
      </c>
      <c r="D2783" s="3" t="s">
        <v>7761</v>
      </c>
      <c r="E2783" s="3" t="s">
        <v>7762</v>
      </c>
      <c r="F2783" s="3" t="s">
        <v>317</v>
      </c>
      <c r="G2783" s="3">
        <v>8</v>
      </c>
      <c r="H2783" s="3" t="s">
        <v>97</v>
      </c>
      <c r="I2783" s="4" t="str">
        <f ca="1">IFERROR(__xludf.DUMMYFUNCTION("REGEXREPLACE(F2784,""\D"", """")"),"8")</f>
        <v>8</v>
      </c>
    </row>
    <row r="2784" spans="1:9" ht="15.75" customHeight="1">
      <c r="A2784" s="1">
        <v>2783</v>
      </c>
      <c r="B2784" s="3">
        <v>2784</v>
      </c>
      <c r="C2784" s="3" t="s">
        <v>7763</v>
      </c>
      <c r="D2784" s="3" t="s">
        <v>7764</v>
      </c>
      <c r="E2784" s="3" t="s">
        <v>27</v>
      </c>
      <c r="F2784" s="3">
        <v>0</v>
      </c>
      <c r="I2784" s="4" t="str">
        <f ca="1">IFERROR(__xludf.DUMMYFUNCTION("REGEXREPLACE(F2785,""\D"", """")"),"#VALUE!")</f>
        <v>#VALUE!</v>
      </c>
    </row>
    <row r="2785" spans="1:9" ht="15.75" customHeight="1">
      <c r="A2785" s="1">
        <v>2784</v>
      </c>
      <c r="B2785" s="3">
        <v>2785</v>
      </c>
      <c r="C2785" s="3" t="s">
        <v>7765</v>
      </c>
      <c r="D2785" s="3" t="s">
        <v>7766</v>
      </c>
      <c r="E2785" s="3" t="s">
        <v>7767</v>
      </c>
      <c r="F2785" s="3">
        <v>0</v>
      </c>
      <c r="I2785" s="4" t="str">
        <f ca="1">IFERROR(__xludf.DUMMYFUNCTION("REGEXREPLACE(F2786,""\D"", """")"),"#VALUE!")</f>
        <v>#VALUE!</v>
      </c>
    </row>
    <row r="2786" spans="1:9" ht="15.75" customHeight="1">
      <c r="A2786" s="1">
        <v>2785</v>
      </c>
      <c r="B2786" s="3">
        <v>2786</v>
      </c>
      <c r="C2786" s="3" t="s">
        <v>7768</v>
      </c>
      <c r="D2786" s="3" t="s">
        <v>7769</v>
      </c>
      <c r="E2786" s="3" t="s">
        <v>7770</v>
      </c>
      <c r="F2786" s="3">
        <v>0</v>
      </c>
      <c r="I2786" s="4" t="str">
        <f ca="1">IFERROR(__xludf.DUMMYFUNCTION("REGEXREPLACE(F2787,""\D"", """")"),"#VALUE!")</f>
        <v>#VALUE!</v>
      </c>
    </row>
    <row r="2787" spans="1:9" ht="15.75" customHeight="1">
      <c r="A2787" s="1">
        <v>2786</v>
      </c>
      <c r="B2787" s="3">
        <v>2787</v>
      </c>
      <c r="C2787" s="3" t="s">
        <v>7771</v>
      </c>
      <c r="D2787" s="3" t="s">
        <v>7772</v>
      </c>
      <c r="E2787" s="3" t="s">
        <v>7773</v>
      </c>
      <c r="F2787" s="3" t="s">
        <v>88</v>
      </c>
      <c r="G2787" s="3">
        <v>2</v>
      </c>
      <c r="H2787" s="3" t="s">
        <v>266</v>
      </c>
      <c r="I2787" s="4" t="str">
        <f ca="1">IFERROR(__xludf.DUMMYFUNCTION("REGEXREPLACE(F2788,""\D"", """")"),"4")</f>
        <v>4</v>
      </c>
    </row>
    <row r="2788" spans="1:9" ht="15.75" customHeight="1">
      <c r="A2788" s="1">
        <v>2787</v>
      </c>
      <c r="B2788" s="3">
        <v>2788</v>
      </c>
      <c r="C2788" s="3" t="s">
        <v>7774</v>
      </c>
      <c r="D2788" s="3" t="s">
        <v>7775</v>
      </c>
      <c r="E2788" s="3" t="s">
        <v>7776</v>
      </c>
      <c r="F2788" s="3">
        <v>0</v>
      </c>
      <c r="I2788" s="4" t="str">
        <f ca="1">IFERROR(__xludf.DUMMYFUNCTION("REGEXREPLACE(F2789,""\D"", """")"),"#VALUE!")</f>
        <v>#VALUE!</v>
      </c>
    </row>
    <row r="2789" spans="1:9" ht="15.75" customHeight="1">
      <c r="A2789" s="1">
        <v>2788</v>
      </c>
      <c r="B2789" s="3">
        <v>2789</v>
      </c>
      <c r="C2789" s="3" t="s">
        <v>7777</v>
      </c>
      <c r="D2789" s="3" t="s">
        <v>7778</v>
      </c>
      <c r="E2789" s="3" t="s">
        <v>7779</v>
      </c>
      <c r="F2789" s="3" t="s">
        <v>199</v>
      </c>
      <c r="G2789" s="3">
        <v>36</v>
      </c>
      <c r="H2789" s="3" t="s">
        <v>752</v>
      </c>
      <c r="I2789" s="4" t="str">
        <f ca="1">IFERROR(__xludf.DUMMYFUNCTION("REGEXREPLACE(F2790,""\D"", """")"),"24")</f>
        <v>24</v>
      </c>
    </row>
    <row r="2790" spans="1:9" ht="15.75" customHeight="1">
      <c r="A2790" s="1">
        <v>2789</v>
      </c>
      <c r="B2790" s="3">
        <v>2790</v>
      </c>
      <c r="C2790" s="3" t="s">
        <v>7780</v>
      </c>
      <c r="D2790" s="3" t="s">
        <v>7781</v>
      </c>
      <c r="E2790" s="3" t="s">
        <v>27</v>
      </c>
      <c r="F2790" s="3">
        <v>0</v>
      </c>
      <c r="I2790" s="4" t="str">
        <f ca="1">IFERROR(__xludf.DUMMYFUNCTION("REGEXREPLACE(F2791,""\D"", """")"),"#VALUE!")</f>
        <v>#VALUE!</v>
      </c>
    </row>
    <row r="2791" spans="1:9" ht="15.75" customHeight="1">
      <c r="A2791" s="1">
        <v>2790</v>
      </c>
      <c r="B2791" s="3">
        <v>2791</v>
      </c>
      <c r="C2791" s="3" t="s">
        <v>7782</v>
      </c>
      <c r="D2791" s="3" t="s">
        <v>7783</v>
      </c>
      <c r="E2791" s="3" t="s">
        <v>27</v>
      </c>
      <c r="F2791" s="3">
        <v>0</v>
      </c>
      <c r="I2791" s="4" t="str">
        <f ca="1">IFERROR(__xludf.DUMMYFUNCTION("REGEXREPLACE(F2792,""\D"", """")"),"#VALUE!")</f>
        <v>#VALUE!</v>
      </c>
    </row>
    <row r="2792" spans="1:9" ht="15.75" customHeight="1">
      <c r="A2792" s="1">
        <v>2791</v>
      </c>
      <c r="B2792" s="3">
        <v>2792</v>
      </c>
      <c r="C2792" s="3" t="s">
        <v>7784</v>
      </c>
      <c r="D2792" s="3" t="s">
        <v>7785</v>
      </c>
      <c r="E2792" s="3" t="s">
        <v>7786</v>
      </c>
      <c r="F2792" s="3" t="s">
        <v>339</v>
      </c>
      <c r="G2792" s="3">
        <v>19</v>
      </c>
      <c r="H2792" s="3" t="s">
        <v>885</v>
      </c>
      <c r="I2792" s="4" t="str">
        <f ca="1">IFERROR(__xludf.DUMMYFUNCTION("REGEXREPLACE(F2793,""\D"", """")"),"15")</f>
        <v>15</v>
      </c>
    </row>
    <row r="2793" spans="1:9" ht="15.75" customHeight="1">
      <c r="A2793" s="1">
        <v>2792</v>
      </c>
      <c r="B2793" s="3">
        <v>2793</v>
      </c>
      <c r="C2793" s="3" t="s">
        <v>7787</v>
      </c>
      <c r="D2793" s="3" t="s">
        <v>7788</v>
      </c>
      <c r="E2793" s="3" t="s">
        <v>7789</v>
      </c>
      <c r="F2793" s="3" t="s">
        <v>88</v>
      </c>
      <c r="G2793" s="3">
        <v>6</v>
      </c>
      <c r="H2793" s="3" t="s">
        <v>12</v>
      </c>
      <c r="I2793" s="4" t="str">
        <f ca="1">IFERROR(__xludf.DUMMYFUNCTION("REGEXREPLACE(F2794,""\D"", """")"),"4")</f>
        <v>4</v>
      </c>
    </row>
    <row r="2794" spans="1:9" ht="15.75" customHeight="1">
      <c r="A2794" s="1">
        <v>2793</v>
      </c>
      <c r="B2794" s="3">
        <v>2794</v>
      </c>
      <c r="C2794" s="3" t="s">
        <v>7790</v>
      </c>
      <c r="D2794" s="3" t="s">
        <v>7791</v>
      </c>
      <c r="E2794" s="3" t="s">
        <v>7792</v>
      </c>
      <c r="F2794" s="3" t="s">
        <v>1805</v>
      </c>
      <c r="G2794" s="3">
        <v>22</v>
      </c>
      <c r="H2794" s="3" t="s">
        <v>3871</v>
      </c>
      <c r="I2794" s="4" t="str">
        <f ca="1">IFERROR(__xludf.DUMMYFUNCTION("REGEXREPLACE(F2795,""\D"", """")"),"21")</f>
        <v>21</v>
      </c>
    </row>
    <row r="2795" spans="1:9" ht="15.75" customHeight="1">
      <c r="A2795" s="1">
        <v>2794</v>
      </c>
      <c r="B2795" s="3">
        <v>2795</v>
      </c>
      <c r="C2795" s="3" t="s">
        <v>7793</v>
      </c>
      <c r="D2795" s="3" t="s">
        <v>7794</v>
      </c>
      <c r="E2795" s="3" t="s">
        <v>7795</v>
      </c>
      <c r="F2795" s="3" t="s">
        <v>339</v>
      </c>
      <c r="G2795" s="3">
        <v>0</v>
      </c>
      <c r="H2795" s="3" t="s">
        <v>422</v>
      </c>
      <c r="I2795" s="4" t="str">
        <f ca="1">IFERROR(__xludf.DUMMYFUNCTION("REGEXREPLACE(F2796,""\D"", """")"),"15")</f>
        <v>15</v>
      </c>
    </row>
    <row r="2796" spans="1:9" ht="15.75" customHeight="1">
      <c r="A2796" s="1">
        <v>2795</v>
      </c>
      <c r="B2796" s="3">
        <v>2796</v>
      </c>
      <c r="C2796" s="3" t="s">
        <v>7796</v>
      </c>
      <c r="D2796" s="3" t="s">
        <v>7797</v>
      </c>
      <c r="E2796" s="3" t="s">
        <v>27</v>
      </c>
      <c r="F2796" s="3">
        <v>0</v>
      </c>
      <c r="I2796" s="4" t="str">
        <f ca="1">IFERROR(__xludf.DUMMYFUNCTION("REGEXREPLACE(F2797,""\D"", """")"),"#VALUE!")</f>
        <v>#VALUE!</v>
      </c>
    </row>
    <row r="2797" spans="1:9" ht="15.75" customHeight="1">
      <c r="A2797" s="1">
        <v>2796</v>
      </c>
      <c r="B2797" s="3">
        <v>2797</v>
      </c>
      <c r="C2797" s="3" t="s">
        <v>7798</v>
      </c>
      <c r="D2797" s="3" t="s">
        <v>7799</v>
      </c>
      <c r="E2797" s="3" t="s">
        <v>7800</v>
      </c>
      <c r="F2797" s="3">
        <v>0</v>
      </c>
      <c r="I2797" s="4" t="str">
        <f ca="1">IFERROR(__xludf.DUMMYFUNCTION("REGEXREPLACE(F2798,""\D"", """")"),"#VALUE!")</f>
        <v>#VALUE!</v>
      </c>
    </row>
    <row r="2798" spans="1:9" ht="15.75" customHeight="1">
      <c r="A2798" s="1">
        <v>2797</v>
      </c>
      <c r="B2798" s="3">
        <v>2798</v>
      </c>
      <c r="C2798" s="3" t="s">
        <v>7801</v>
      </c>
      <c r="D2798" s="3" t="s">
        <v>7802</v>
      </c>
      <c r="E2798" s="3" t="s">
        <v>7803</v>
      </c>
      <c r="F2798" s="3" t="s">
        <v>44</v>
      </c>
      <c r="G2798" s="3">
        <v>6</v>
      </c>
      <c r="H2798" s="3" t="s">
        <v>40</v>
      </c>
      <c r="I2798" s="4" t="str">
        <f ca="1">IFERROR(__xludf.DUMMYFUNCTION("REGEXREPLACE(F2799,""\D"", """")"),"12")</f>
        <v>12</v>
      </c>
    </row>
    <row r="2799" spans="1:9" ht="15.75" customHeight="1">
      <c r="A2799" s="1">
        <v>2798</v>
      </c>
      <c r="B2799" s="3">
        <v>2799</v>
      </c>
      <c r="C2799" s="3" t="s">
        <v>7804</v>
      </c>
      <c r="D2799" s="3" t="s">
        <v>7805</v>
      </c>
      <c r="E2799" s="3" t="s">
        <v>7806</v>
      </c>
      <c r="F2799" s="3">
        <v>0</v>
      </c>
      <c r="I2799" s="4" t="str">
        <f ca="1">IFERROR(__xludf.DUMMYFUNCTION("REGEXREPLACE(F2800,""\D"", """")"),"#VALUE!")</f>
        <v>#VALUE!</v>
      </c>
    </row>
    <row r="2800" spans="1:9" ht="15.75" customHeight="1">
      <c r="A2800" s="1">
        <v>2799</v>
      </c>
      <c r="B2800" s="3">
        <v>2800</v>
      </c>
      <c r="C2800" s="3" t="s">
        <v>7807</v>
      </c>
      <c r="D2800" s="3" t="s">
        <v>7808</v>
      </c>
      <c r="E2800" s="3" t="s">
        <v>7809</v>
      </c>
      <c r="F2800" s="3" t="s">
        <v>61</v>
      </c>
      <c r="G2800" s="3">
        <v>14</v>
      </c>
      <c r="H2800" s="3" t="s">
        <v>642</v>
      </c>
      <c r="I2800" s="4" t="str">
        <f ca="1">IFERROR(__xludf.DUMMYFUNCTION("REGEXREPLACE(F2801,""\D"", """")"),"5")</f>
        <v>5</v>
      </c>
    </row>
    <row r="2801" spans="1:9" ht="15.75" customHeight="1">
      <c r="A2801" s="1">
        <v>2800</v>
      </c>
      <c r="B2801" s="3">
        <v>2801</v>
      </c>
      <c r="C2801" s="3" t="s">
        <v>7810</v>
      </c>
      <c r="D2801" s="3" t="s">
        <v>7811</v>
      </c>
      <c r="E2801" s="3" t="s">
        <v>7812</v>
      </c>
      <c r="F2801" s="3" t="s">
        <v>61</v>
      </c>
      <c r="G2801" s="3">
        <v>7</v>
      </c>
      <c r="H2801" s="3" t="s">
        <v>248</v>
      </c>
      <c r="I2801" s="4" t="str">
        <f ca="1">IFERROR(__xludf.DUMMYFUNCTION("REGEXREPLACE(F2802,""\D"", """")"),"5")</f>
        <v>5</v>
      </c>
    </row>
    <row r="2802" spans="1:9" ht="15.75" customHeight="1">
      <c r="A2802" s="1">
        <v>2801</v>
      </c>
      <c r="B2802" s="3">
        <v>2802</v>
      </c>
      <c r="C2802" s="3" t="s">
        <v>7813</v>
      </c>
      <c r="D2802" s="3" t="s">
        <v>7814</v>
      </c>
      <c r="E2802" s="3" t="s">
        <v>7815</v>
      </c>
      <c r="F2802" s="3">
        <v>0</v>
      </c>
      <c r="I2802" s="4" t="str">
        <f ca="1">IFERROR(__xludf.DUMMYFUNCTION("REGEXREPLACE(F2803,""\D"", """")"),"#VALUE!")</f>
        <v>#VALUE!</v>
      </c>
    </row>
    <row r="2803" spans="1:9" ht="15.75" customHeight="1">
      <c r="A2803" s="1">
        <v>2802</v>
      </c>
      <c r="B2803" s="3">
        <v>2803</v>
      </c>
      <c r="C2803" s="3" t="s">
        <v>7816</v>
      </c>
      <c r="D2803" s="3" t="s">
        <v>7817</v>
      </c>
      <c r="E2803" s="3" t="s">
        <v>27</v>
      </c>
      <c r="F2803" s="3">
        <v>0</v>
      </c>
      <c r="I2803" s="4" t="str">
        <f ca="1">IFERROR(__xludf.DUMMYFUNCTION("REGEXREPLACE(F2804,""\D"", """")"),"#VALUE!")</f>
        <v>#VALUE!</v>
      </c>
    </row>
    <row r="2804" spans="1:9" ht="15.75" customHeight="1">
      <c r="A2804" s="1">
        <v>2803</v>
      </c>
      <c r="B2804" s="3">
        <v>2804</v>
      </c>
      <c r="C2804" s="3" t="s">
        <v>7818</v>
      </c>
      <c r="D2804" s="3" t="s">
        <v>7819</v>
      </c>
      <c r="E2804" s="3" t="s">
        <v>7820</v>
      </c>
      <c r="F2804" s="3">
        <v>0</v>
      </c>
      <c r="I2804" s="4" t="str">
        <f ca="1">IFERROR(__xludf.DUMMYFUNCTION("REGEXREPLACE(F2805,""\D"", """")"),"#VALUE!")</f>
        <v>#VALUE!</v>
      </c>
    </row>
    <row r="2805" spans="1:9" ht="15.75" customHeight="1">
      <c r="A2805" s="1">
        <v>2804</v>
      </c>
      <c r="B2805" s="3">
        <v>2805</v>
      </c>
      <c r="C2805" s="3" t="s">
        <v>7821</v>
      </c>
      <c r="D2805" s="3" t="s">
        <v>7822</v>
      </c>
      <c r="E2805" s="3" t="s">
        <v>7823</v>
      </c>
      <c r="F2805" s="3" t="s">
        <v>39</v>
      </c>
      <c r="G2805" s="3">
        <v>0</v>
      </c>
      <c r="H2805" s="3" t="s">
        <v>715</v>
      </c>
      <c r="I2805" s="4" t="str">
        <f ca="1">IFERROR(__xludf.DUMMYFUNCTION("REGEXREPLACE(F2806,""\D"", """")"),"14")</f>
        <v>14</v>
      </c>
    </row>
    <row r="2806" spans="1:9" ht="15.75" customHeight="1">
      <c r="A2806" s="1">
        <v>2805</v>
      </c>
      <c r="B2806" s="3">
        <v>2806</v>
      </c>
      <c r="C2806" s="3" t="s">
        <v>7824</v>
      </c>
      <c r="D2806" s="3" t="s">
        <v>7825</v>
      </c>
      <c r="E2806" s="3" t="s">
        <v>7826</v>
      </c>
      <c r="F2806" s="3" t="s">
        <v>39</v>
      </c>
      <c r="G2806" s="3">
        <v>1</v>
      </c>
      <c r="H2806" s="3" t="s">
        <v>422</v>
      </c>
      <c r="I2806" s="4" t="str">
        <f ca="1">IFERROR(__xludf.DUMMYFUNCTION("REGEXREPLACE(F2807,""\D"", """")"),"14")</f>
        <v>14</v>
      </c>
    </row>
    <row r="2807" spans="1:9" ht="15.75" customHeight="1">
      <c r="A2807" s="1">
        <v>2806</v>
      </c>
      <c r="B2807" s="3">
        <v>2807</v>
      </c>
      <c r="C2807" s="3" t="s">
        <v>7827</v>
      </c>
      <c r="D2807" s="3" t="s">
        <v>7828</v>
      </c>
      <c r="E2807" s="3" t="s">
        <v>7829</v>
      </c>
      <c r="F2807" s="3">
        <v>0</v>
      </c>
      <c r="I2807" s="4" t="str">
        <f ca="1">IFERROR(__xludf.DUMMYFUNCTION("REGEXREPLACE(F2808,""\D"", """")"),"#VALUE!")</f>
        <v>#VALUE!</v>
      </c>
    </row>
    <row r="2808" spans="1:9" ht="15.75" customHeight="1">
      <c r="A2808" s="1">
        <v>2807</v>
      </c>
      <c r="B2808" s="3">
        <v>2808</v>
      </c>
      <c r="C2808" s="3" t="s">
        <v>7830</v>
      </c>
      <c r="D2808" s="3" t="s">
        <v>7831</v>
      </c>
      <c r="E2808" s="3" t="s">
        <v>7832</v>
      </c>
      <c r="F2808" s="3" t="s">
        <v>812</v>
      </c>
      <c r="G2808" s="3">
        <v>0</v>
      </c>
      <c r="H2808" s="3" t="s">
        <v>57</v>
      </c>
      <c r="I2808" s="4" t="str">
        <f ca="1">IFERROR(__xludf.DUMMYFUNCTION("REGEXREPLACE(F2809,""\D"", """")"),"11")</f>
        <v>11</v>
      </c>
    </row>
    <row r="2809" spans="1:9" ht="15.75" customHeight="1">
      <c r="A2809" s="1">
        <v>2808</v>
      </c>
      <c r="B2809" s="3">
        <v>2809</v>
      </c>
      <c r="C2809" s="3" t="s">
        <v>7833</v>
      </c>
      <c r="D2809" s="3" t="s">
        <v>7834</v>
      </c>
      <c r="E2809" s="3" t="s">
        <v>5587</v>
      </c>
      <c r="F2809" s="3">
        <v>0</v>
      </c>
      <c r="I2809" s="4" t="str">
        <f ca="1">IFERROR(__xludf.DUMMYFUNCTION("REGEXREPLACE(F2810,""\D"", """")"),"#VALUE!")</f>
        <v>#VALUE!</v>
      </c>
    </row>
    <row r="2810" spans="1:9" ht="15.75" customHeight="1">
      <c r="A2810" s="1">
        <v>2809</v>
      </c>
      <c r="B2810" s="3">
        <v>2810</v>
      </c>
      <c r="C2810" s="3" t="s">
        <v>7835</v>
      </c>
      <c r="D2810" s="3" t="s">
        <v>7836</v>
      </c>
      <c r="E2810" s="3" t="s">
        <v>27</v>
      </c>
      <c r="F2810" s="3">
        <v>0</v>
      </c>
      <c r="I2810" s="4" t="str">
        <f ca="1">IFERROR(__xludf.DUMMYFUNCTION("REGEXREPLACE(F2811,""\D"", """")"),"#VALUE!")</f>
        <v>#VALUE!</v>
      </c>
    </row>
    <row r="2811" spans="1:9" ht="15.75" customHeight="1">
      <c r="A2811" s="1">
        <v>2810</v>
      </c>
      <c r="B2811" s="3">
        <v>2811</v>
      </c>
      <c r="C2811" s="3" t="s">
        <v>7837</v>
      </c>
      <c r="D2811" s="3" t="s">
        <v>7838</v>
      </c>
      <c r="E2811" s="3" t="s">
        <v>7839</v>
      </c>
      <c r="F2811" s="3" t="s">
        <v>96</v>
      </c>
      <c r="G2811" s="3">
        <v>6</v>
      </c>
      <c r="H2811" s="3" t="s">
        <v>422</v>
      </c>
      <c r="I2811" s="4" t="str">
        <f ca="1">IFERROR(__xludf.DUMMYFUNCTION("REGEXREPLACE(F2812,""\D"", """")"),"9")</f>
        <v>9</v>
      </c>
    </row>
    <row r="2812" spans="1:9" ht="15.75" customHeight="1">
      <c r="A2812" s="1">
        <v>2811</v>
      </c>
      <c r="B2812" s="3">
        <v>2812</v>
      </c>
      <c r="C2812" s="3" t="s">
        <v>7840</v>
      </c>
      <c r="D2812" s="3" t="s">
        <v>7841</v>
      </c>
      <c r="E2812" s="3" t="s">
        <v>7842</v>
      </c>
      <c r="F2812" s="3">
        <v>0</v>
      </c>
      <c r="I2812" s="4" t="str">
        <f ca="1">IFERROR(__xludf.DUMMYFUNCTION("REGEXREPLACE(F2813,""\D"", """")"),"#VALUE!")</f>
        <v>#VALUE!</v>
      </c>
    </row>
    <row r="2813" spans="1:9" ht="15.75" customHeight="1">
      <c r="A2813" s="1">
        <v>2812</v>
      </c>
      <c r="B2813" s="3">
        <v>2813</v>
      </c>
      <c r="C2813" s="3" t="s">
        <v>7843</v>
      </c>
      <c r="D2813" s="3" t="s">
        <v>7844</v>
      </c>
      <c r="E2813" s="3" t="s">
        <v>7845</v>
      </c>
      <c r="F2813" s="3">
        <v>0</v>
      </c>
      <c r="I2813" s="4" t="str">
        <f ca="1">IFERROR(__xludf.DUMMYFUNCTION("REGEXREPLACE(F2814,""\D"", """")"),"#VALUE!")</f>
        <v>#VALUE!</v>
      </c>
    </row>
    <row r="2814" spans="1:9" ht="15.75" customHeight="1">
      <c r="A2814" s="1">
        <v>2813</v>
      </c>
      <c r="B2814" s="3">
        <v>2814</v>
      </c>
      <c r="C2814" s="3" t="s">
        <v>7846</v>
      </c>
      <c r="D2814" s="3" t="s">
        <v>7847</v>
      </c>
      <c r="E2814" s="3" t="s">
        <v>7848</v>
      </c>
      <c r="F2814" s="3">
        <v>0</v>
      </c>
      <c r="I2814" s="4" t="str">
        <f ca="1">IFERROR(__xludf.DUMMYFUNCTION("REGEXREPLACE(F2815,""\D"", """")"),"#VALUE!")</f>
        <v>#VALUE!</v>
      </c>
    </row>
    <row r="2815" spans="1:9" ht="15.75" customHeight="1">
      <c r="A2815" s="1">
        <v>2814</v>
      </c>
      <c r="B2815" s="3">
        <v>2815</v>
      </c>
      <c r="C2815" s="3" t="s">
        <v>7849</v>
      </c>
      <c r="D2815" s="3" t="s">
        <v>7850</v>
      </c>
      <c r="E2815" s="3" t="s">
        <v>27</v>
      </c>
      <c r="F2815" s="3">
        <v>0</v>
      </c>
      <c r="I2815" s="4" t="str">
        <f ca="1">IFERROR(__xludf.DUMMYFUNCTION("REGEXREPLACE(F2816,""\D"", """")"),"#VALUE!")</f>
        <v>#VALUE!</v>
      </c>
    </row>
    <row r="2816" spans="1:9" ht="15.75" customHeight="1">
      <c r="A2816" s="1">
        <v>2815</v>
      </c>
      <c r="B2816" s="3">
        <v>2816</v>
      </c>
      <c r="C2816" s="3" t="s">
        <v>7851</v>
      </c>
      <c r="D2816" s="3" t="s">
        <v>7852</v>
      </c>
      <c r="E2816" s="3" t="s">
        <v>7853</v>
      </c>
      <c r="F2816" s="3" t="s">
        <v>303</v>
      </c>
      <c r="G2816" s="3">
        <v>12</v>
      </c>
      <c r="H2816" s="3" t="s">
        <v>40</v>
      </c>
      <c r="I2816" s="4" t="str">
        <f ca="1">IFERROR(__xludf.DUMMYFUNCTION("REGEXREPLACE(F2817,""\D"", """")"),"6")</f>
        <v>6</v>
      </c>
    </row>
    <row r="2817" spans="1:9" ht="15.75" customHeight="1">
      <c r="A2817" s="1">
        <v>2816</v>
      </c>
      <c r="B2817" s="3">
        <v>2817</v>
      </c>
      <c r="C2817" s="3" t="s">
        <v>7854</v>
      </c>
      <c r="D2817" s="3" t="s">
        <v>7855</v>
      </c>
      <c r="E2817" s="3" t="s">
        <v>7856</v>
      </c>
      <c r="F2817" s="3">
        <v>0</v>
      </c>
      <c r="I2817" s="4" t="str">
        <f ca="1">IFERROR(__xludf.DUMMYFUNCTION("REGEXREPLACE(F2818,""\D"", """")"),"#VALUE!")</f>
        <v>#VALUE!</v>
      </c>
    </row>
    <row r="2818" spans="1:9" ht="15.75" customHeight="1">
      <c r="A2818" s="1">
        <v>2817</v>
      </c>
      <c r="B2818" s="3">
        <v>2818</v>
      </c>
      <c r="C2818" s="3" t="s">
        <v>7857</v>
      </c>
      <c r="D2818" s="3" t="s">
        <v>7858</v>
      </c>
      <c r="E2818" s="3" t="s">
        <v>7859</v>
      </c>
      <c r="F2818" s="3">
        <v>0</v>
      </c>
      <c r="I2818" s="4" t="str">
        <f ca="1">IFERROR(__xludf.DUMMYFUNCTION("REGEXREPLACE(F2819,""\D"", """")"),"#VALUE!")</f>
        <v>#VALUE!</v>
      </c>
    </row>
    <row r="2819" spans="1:9" ht="15.75" customHeight="1">
      <c r="A2819" s="1">
        <v>2818</v>
      </c>
      <c r="B2819" s="3">
        <v>2819</v>
      </c>
      <c r="C2819" s="3" t="s">
        <v>7860</v>
      </c>
      <c r="D2819" s="3" t="s">
        <v>7861</v>
      </c>
      <c r="E2819" s="3" t="s">
        <v>27</v>
      </c>
      <c r="F2819" s="3">
        <v>0</v>
      </c>
      <c r="I2819" s="4" t="str">
        <f ca="1">IFERROR(__xludf.DUMMYFUNCTION("REGEXREPLACE(F2820,""\D"", """")"),"#VALUE!")</f>
        <v>#VALUE!</v>
      </c>
    </row>
    <row r="2820" spans="1:9" ht="15.75" customHeight="1">
      <c r="A2820" s="1">
        <v>2819</v>
      </c>
      <c r="B2820" s="3">
        <v>2820</v>
      </c>
      <c r="C2820" s="3" t="s">
        <v>7862</v>
      </c>
      <c r="D2820" s="3" t="s">
        <v>7863</v>
      </c>
      <c r="E2820" s="3" t="s">
        <v>27</v>
      </c>
      <c r="F2820" s="3">
        <v>0</v>
      </c>
      <c r="I2820" s="4" t="str">
        <f ca="1">IFERROR(__xludf.DUMMYFUNCTION("REGEXREPLACE(F2821,""\D"", """")"),"#VALUE!")</f>
        <v>#VALUE!</v>
      </c>
    </row>
    <row r="2821" spans="1:9" ht="15.75" customHeight="1">
      <c r="A2821" s="1">
        <v>2820</v>
      </c>
      <c r="B2821" s="3">
        <v>2821</v>
      </c>
      <c r="C2821" s="3" t="s">
        <v>7864</v>
      </c>
      <c r="D2821" s="3" t="s">
        <v>7865</v>
      </c>
      <c r="E2821" s="3" t="s">
        <v>7866</v>
      </c>
      <c r="F2821" s="3" t="s">
        <v>96</v>
      </c>
      <c r="G2821" s="3">
        <v>3</v>
      </c>
      <c r="H2821" s="3" t="s">
        <v>248</v>
      </c>
      <c r="I2821" s="4" t="str">
        <f ca="1">IFERROR(__xludf.DUMMYFUNCTION("REGEXREPLACE(F2822,""\D"", """")"),"9")</f>
        <v>9</v>
      </c>
    </row>
    <row r="2822" spans="1:9" ht="15.75" customHeight="1">
      <c r="A2822" s="1">
        <v>2821</v>
      </c>
      <c r="B2822" s="3">
        <v>2822</v>
      </c>
      <c r="C2822" s="3" t="s">
        <v>7867</v>
      </c>
      <c r="D2822" s="3" t="s">
        <v>7868</v>
      </c>
      <c r="E2822" s="3" t="s">
        <v>7869</v>
      </c>
      <c r="F2822" s="3" t="s">
        <v>303</v>
      </c>
      <c r="G2822" s="3">
        <v>6</v>
      </c>
      <c r="H2822" s="3" t="s">
        <v>248</v>
      </c>
      <c r="I2822" s="4" t="str">
        <f ca="1">IFERROR(__xludf.DUMMYFUNCTION("REGEXREPLACE(F2823,""\D"", """")"),"6")</f>
        <v>6</v>
      </c>
    </row>
    <row r="2823" spans="1:9" ht="15.75" customHeight="1">
      <c r="A2823" s="1">
        <v>2822</v>
      </c>
      <c r="B2823" s="3">
        <v>2823</v>
      </c>
      <c r="C2823" s="3" t="s">
        <v>7870</v>
      </c>
      <c r="D2823" s="3" t="s">
        <v>7871</v>
      </c>
      <c r="E2823" s="3" t="s">
        <v>7872</v>
      </c>
      <c r="F2823" s="3">
        <v>0</v>
      </c>
      <c r="I2823" s="4" t="str">
        <f ca="1">IFERROR(__xludf.DUMMYFUNCTION("REGEXREPLACE(F2824,""\D"", """")"),"#VALUE!")</f>
        <v>#VALUE!</v>
      </c>
    </row>
    <row r="2824" spans="1:9" ht="15.75" customHeight="1">
      <c r="A2824" s="1">
        <v>2823</v>
      </c>
      <c r="B2824" s="3">
        <v>2824</v>
      </c>
      <c r="C2824" s="3" t="s">
        <v>7873</v>
      </c>
      <c r="D2824" s="3" t="s">
        <v>7874</v>
      </c>
      <c r="E2824" s="3" t="s">
        <v>7875</v>
      </c>
      <c r="F2824" s="3" t="s">
        <v>88</v>
      </c>
      <c r="G2824" s="3">
        <v>1</v>
      </c>
      <c r="H2824" s="3" t="s">
        <v>62</v>
      </c>
      <c r="I2824" s="4" t="str">
        <f ca="1">IFERROR(__xludf.DUMMYFUNCTION("REGEXREPLACE(F2825,""\D"", """")"),"4")</f>
        <v>4</v>
      </c>
    </row>
    <row r="2825" spans="1:9" ht="15.75" customHeight="1">
      <c r="A2825" s="1">
        <v>2824</v>
      </c>
      <c r="B2825" s="3">
        <v>2825</v>
      </c>
      <c r="C2825" s="3" t="s">
        <v>7876</v>
      </c>
      <c r="D2825" s="3" t="s">
        <v>7877</v>
      </c>
      <c r="E2825" s="3" t="s">
        <v>27</v>
      </c>
      <c r="F2825" s="3">
        <v>0</v>
      </c>
      <c r="I2825" s="4" t="str">
        <f ca="1">IFERROR(__xludf.DUMMYFUNCTION("REGEXREPLACE(F2826,""\D"", """")"),"#VALUE!")</f>
        <v>#VALUE!</v>
      </c>
    </row>
    <row r="2826" spans="1:9" ht="15.75" customHeight="1">
      <c r="A2826" s="1">
        <v>2825</v>
      </c>
      <c r="B2826" s="3">
        <v>2826</v>
      </c>
      <c r="C2826" s="3" t="s">
        <v>7878</v>
      </c>
      <c r="D2826" s="3" t="s">
        <v>7879</v>
      </c>
      <c r="E2826" s="3" t="s">
        <v>7880</v>
      </c>
      <c r="F2826" s="3">
        <v>0</v>
      </c>
      <c r="I2826" s="4" t="str">
        <f ca="1">IFERROR(__xludf.DUMMYFUNCTION("REGEXREPLACE(F2827,""\D"", """")"),"#VALUE!")</f>
        <v>#VALUE!</v>
      </c>
    </row>
    <row r="2827" spans="1:9" ht="15.75" customHeight="1">
      <c r="A2827" s="1">
        <v>2826</v>
      </c>
      <c r="B2827" s="3">
        <v>2827</v>
      </c>
      <c r="C2827" s="3" t="s">
        <v>7881</v>
      </c>
      <c r="D2827" s="3" t="s">
        <v>7882</v>
      </c>
      <c r="E2827" s="3" t="s">
        <v>7883</v>
      </c>
      <c r="F2827" s="3" t="s">
        <v>765</v>
      </c>
      <c r="G2827" s="3">
        <v>0</v>
      </c>
      <c r="H2827" s="3" t="s">
        <v>12</v>
      </c>
      <c r="I2827" s="4" t="str">
        <f ca="1">IFERROR(__xludf.DUMMYFUNCTION("REGEXREPLACE(F2828,""\D"", """")"),"10")</f>
        <v>10</v>
      </c>
    </row>
    <row r="2828" spans="1:9" ht="15.75" customHeight="1">
      <c r="A2828" s="1">
        <v>2827</v>
      </c>
      <c r="B2828" s="3">
        <v>2828</v>
      </c>
      <c r="C2828" s="3" t="s">
        <v>7884</v>
      </c>
      <c r="D2828" s="3" t="s">
        <v>7885</v>
      </c>
      <c r="E2828" s="3" t="s">
        <v>7886</v>
      </c>
      <c r="F2828" s="3" t="s">
        <v>19</v>
      </c>
      <c r="G2828" s="3">
        <v>1</v>
      </c>
      <c r="H2828" s="3" t="s">
        <v>394</v>
      </c>
      <c r="I2828" s="4" t="str">
        <f ca="1">IFERROR(__xludf.DUMMYFUNCTION("REGEXREPLACE(F2829,""\D"", """")"),"7")</f>
        <v>7</v>
      </c>
    </row>
    <row r="2829" spans="1:9" ht="15.75" customHeight="1">
      <c r="A2829" s="1">
        <v>2828</v>
      </c>
      <c r="B2829" s="3">
        <v>2829</v>
      </c>
      <c r="C2829" s="3" t="s">
        <v>7887</v>
      </c>
      <c r="D2829" s="3" t="s">
        <v>7888</v>
      </c>
      <c r="E2829" s="3" t="s">
        <v>7889</v>
      </c>
      <c r="F2829" s="3">
        <v>0</v>
      </c>
      <c r="I2829" s="4" t="str">
        <f ca="1">IFERROR(__xludf.DUMMYFUNCTION("REGEXREPLACE(F2830,""\D"", """")"),"#VALUE!")</f>
        <v>#VALUE!</v>
      </c>
    </row>
    <row r="2830" spans="1:9" ht="15.75" customHeight="1">
      <c r="A2830" s="1">
        <v>2829</v>
      </c>
      <c r="B2830" s="3">
        <v>2830</v>
      </c>
      <c r="C2830" s="3" t="s">
        <v>7890</v>
      </c>
      <c r="D2830" s="3" t="s">
        <v>7891</v>
      </c>
      <c r="E2830" s="3" t="s">
        <v>7892</v>
      </c>
      <c r="F2830" s="3" t="s">
        <v>44</v>
      </c>
      <c r="G2830" s="3">
        <v>0</v>
      </c>
      <c r="H2830" s="3" t="s">
        <v>248</v>
      </c>
      <c r="I2830" s="4" t="str">
        <f ca="1">IFERROR(__xludf.DUMMYFUNCTION("REGEXREPLACE(F2831,""\D"", """")"),"12")</f>
        <v>12</v>
      </c>
    </row>
    <row r="2831" spans="1:9" ht="15.75" customHeight="1">
      <c r="A2831" s="1">
        <v>2830</v>
      </c>
      <c r="B2831" s="3">
        <v>2831</v>
      </c>
      <c r="C2831" s="3" t="s">
        <v>7893</v>
      </c>
      <c r="D2831" s="3" t="s">
        <v>7894</v>
      </c>
      <c r="E2831" s="3" t="s">
        <v>7895</v>
      </c>
      <c r="F2831" s="3">
        <v>0</v>
      </c>
      <c r="I2831" s="4" t="str">
        <f ca="1">IFERROR(__xludf.DUMMYFUNCTION("REGEXREPLACE(F2832,""\D"", """")"),"#VALUE!")</f>
        <v>#VALUE!</v>
      </c>
    </row>
    <row r="2832" spans="1:9" ht="15.75" customHeight="1">
      <c r="A2832" s="1">
        <v>2831</v>
      </c>
      <c r="B2832" s="3">
        <v>2832</v>
      </c>
      <c r="C2832" s="3" t="s">
        <v>7896</v>
      </c>
      <c r="D2832" s="3" t="s">
        <v>7897</v>
      </c>
      <c r="E2832" s="3" t="s">
        <v>7898</v>
      </c>
      <c r="F2832" s="3" t="s">
        <v>317</v>
      </c>
      <c r="G2832" s="3">
        <v>3</v>
      </c>
      <c r="H2832" s="3" t="s">
        <v>57</v>
      </c>
      <c r="I2832" s="4" t="str">
        <f ca="1">IFERROR(__xludf.DUMMYFUNCTION("REGEXREPLACE(F2833,""\D"", """")"),"8")</f>
        <v>8</v>
      </c>
    </row>
    <row r="2833" spans="1:9" ht="15.75" customHeight="1">
      <c r="A2833" s="1">
        <v>2832</v>
      </c>
      <c r="B2833" s="3">
        <v>2833</v>
      </c>
      <c r="C2833" s="3" t="s">
        <v>7899</v>
      </c>
      <c r="D2833" s="3" t="s">
        <v>7900</v>
      </c>
      <c r="E2833" s="3" t="s">
        <v>7901</v>
      </c>
      <c r="F2833" s="3" t="s">
        <v>364</v>
      </c>
      <c r="G2833" s="3">
        <v>0</v>
      </c>
      <c r="H2833" s="3" t="s">
        <v>651</v>
      </c>
      <c r="I2833" s="4" t="str">
        <f ca="1">IFERROR(__xludf.DUMMYFUNCTION("REGEXREPLACE(F2834,""\D"", """")"),"13")</f>
        <v>13</v>
      </c>
    </row>
    <row r="2834" spans="1:9" ht="15.75" customHeight="1">
      <c r="A2834" s="1">
        <v>2833</v>
      </c>
      <c r="B2834" s="3">
        <v>2834</v>
      </c>
      <c r="C2834" s="3" t="s">
        <v>7902</v>
      </c>
      <c r="D2834" s="3" t="s">
        <v>7903</v>
      </c>
      <c r="E2834" s="3" t="s">
        <v>7904</v>
      </c>
      <c r="F2834" s="3" t="s">
        <v>44</v>
      </c>
      <c r="G2834" s="3">
        <v>1</v>
      </c>
      <c r="H2834" s="3" t="s">
        <v>651</v>
      </c>
      <c r="I2834" s="4" t="str">
        <f ca="1">IFERROR(__xludf.DUMMYFUNCTION("REGEXREPLACE(F2835,""\D"", """")"),"12")</f>
        <v>12</v>
      </c>
    </row>
    <row r="2835" spans="1:9" ht="15.75" customHeight="1">
      <c r="A2835" s="1">
        <v>2834</v>
      </c>
      <c r="B2835" s="3">
        <v>2835</v>
      </c>
      <c r="C2835" s="3" t="s">
        <v>7905</v>
      </c>
      <c r="D2835" s="3" t="s">
        <v>7906</v>
      </c>
      <c r="E2835" s="3" t="s">
        <v>7907</v>
      </c>
      <c r="F2835" s="3" t="s">
        <v>1805</v>
      </c>
      <c r="G2835" s="3">
        <v>4</v>
      </c>
      <c r="H2835" s="3" t="s">
        <v>139</v>
      </c>
      <c r="I2835" s="4" t="str">
        <f ca="1">IFERROR(__xludf.DUMMYFUNCTION("REGEXREPLACE(F2836,""\D"", """")"),"21")</f>
        <v>21</v>
      </c>
    </row>
    <row r="2836" spans="1:9" ht="15.75" customHeight="1">
      <c r="A2836" s="1">
        <v>2835</v>
      </c>
      <c r="B2836" s="3">
        <v>2836</v>
      </c>
      <c r="C2836" s="3" t="s">
        <v>7908</v>
      </c>
      <c r="D2836" s="3" t="s">
        <v>7909</v>
      </c>
      <c r="E2836" s="3" t="s">
        <v>7299</v>
      </c>
      <c r="F2836" s="3">
        <v>0</v>
      </c>
      <c r="I2836" s="4" t="str">
        <f ca="1">IFERROR(__xludf.DUMMYFUNCTION("REGEXREPLACE(F2837,""\D"", """")"),"#VALUE!")</f>
        <v>#VALUE!</v>
      </c>
    </row>
    <row r="2837" spans="1:9" ht="15.75" customHeight="1">
      <c r="A2837" s="1">
        <v>2836</v>
      </c>
      <c r="B2837" s="3">
        <v>2837</v>
      </c>
      <c r="C2837" s="3" t="s">
        <v>7910</v>
      </c>
      <c r="D2837" s="3" t="s">
        <v>7911</v>
      </c>
      <c r="E2837" s="3" t="s">
        <v>7912</v>
      </c>
      <c r="F2837" s="3">
        <v>0</v>
      </c>
      <c r="I2837" s="4" t="str">
        <f ca="1">IFERROR(__xludf.DUMMYFUNCTION("REGEXREPLACE(F2838,""\D"", """")"),"#VALUE!")</f>
        <v>#VALUE!</v>
      </c>
    </row>
    <row r="2838" spans="1:9" ht="15.75" customHeight="1">
      <c r="A2838" s="1">
        <v>2837</v>
      </c>
      <c r="B2838" s="3">
        <v>2838</v>
      </c>
      <c r="C2838" s="3" t="s">
        <v>7913</v>
      </c>
      <c r="D2838" s="3" t="s">
        <v>7914</v>
      </c>
      <c r="E2838" s="3" t="s">
        <v>27</v>
      </c>
      <c r="F2838" s="3">
        <v>0</v>
      </c>
      <c r="I2838" s="4" t="str">
        <f ca="1">IFERROR(__xludf.DUMMYFUNCTION("REGEXREPLACE(F2839,""\D"", """")"),"#VALUE!")</f>
        <v>#VALUE!</v>
      </c>
    </row>
    <row r="2839" spans="1:9" ht="15.75" customHeight="1">
      <c r="A2839" s="1">
        <v>2838</v>
      </c>
      <c r="B2839" s="3">
        <v>2839</v>
      </c>
      <c r="C2839" s="3" t="s">
        <v>7915</v>
      </c>
      <c r="D2839" s="3" t="s">
        <v>7916</v>
      </c>
      <c r="E2839" s="3" t="s">
        <v>7917</v>
      </c>
      <c r="F2839" s="3" t="s">
        <v>121</v>
      </c>
      <c r="G2839" s="3">
        <v>3</v>
      </c>
      <c r="H2839" s="3" t="s">
        <v>398</v>
      </c>
      <c r="I2839" s="4" t="str">
        <f ca="1">IFERROR(__xludf.DUMMYFUNCTION("REGEXREPLACE(F2840,""\D"", """")"),"17")</f>
        <v>17</v>
      </c>
    </row>
    <row r="2840" spans="1:9" ht="15.75" customHeight="1">
      <c r="A2840" s="1">
        <v>2839</v>
      </c>
      <c r="B2840" s="3">
        <v>2840</v>
      </c>
      <c r="C2840" s="3" t="s">
        <v>7918</v>
      </c>
      <c r="D2840" s="3" t="s">
        <v>7919</v>
      </c>
      <c r="E2840" s="3" t="s">
        <v>727</v>
      </c>
      <c r="F2840" s="3">
        <v>0</v>
      </c>
      <c r="I2840" s="4" t="str">
        <f ca="1">IFERROR(__xludf.DUMMYFUNCTION("REGEXREPLACE(F2841,""\D"", """")"),"#VALUE!")</f>
        <v>#VALUE!</v>
      </c>
    </row>
    <row r="2841" spans="1:9" ht="15.75" customHeight="1">
      <c r="A2841" s="1">
        <v>2840</v>
      </c>
      <c r="B2841" s="3">
        <v>2841</v>
      </c>
      <c r="C2841" s="3" t="s">
        <v>7920</v>
      </c>
      <c r="D2841" s="3" t="s">
        <v>7921</v>
      </c>
      <c r="E2841" s="3" t="s">
        <v>27</v>
      </c>
      <c r="F2841" s="3">
        <v>0</v>
      </c>
      <c r="I2841" s="4" t="str">
        <f ca="1">IFERROR(__xludf.DUMMYFUNCTION("REGEXREPLACE(F2842,""\D"", """")"),"#VALUE!")</f>
        <v>#VALUE!</v>
      </c>
    </row>
    <row r="2842" spans="1:9" ht="15.75" customHeight="1">
      <c r="A2842" s="1">
        <v>2841</v>
      </c>
      <c r="B2842" s="3">
        <v>2842</v>
      </c>
      <c r="C2842" s="3" t="s">
        <v>7922</v>
      </c>
      <c r="D2842" s="3" t="s">
        <v>7923</v>
      </c>
      <c r="E2842" s="3" t="s">
        <v>27</v>
      </c>
      <c r="F2842" s="3">
        <v>0</v>
      </c>
      <c r="I2842" s="4" t="str">
        <f ca="1">IFERROR(__xludf.DUMMYFUNCTION("REGEXREPLACE(F2843,""\D"", """")"),"#VALUE!")</f>
        <v>#VALUE!</v>
      </c>
    </row>
    <row r="2843" spans="1:9" ht="15.75" customHeight="1">
      <c r="A2843" s="1">
        <v>2842</v>
      </c>
      <c r="B2843" s="3">
        <v>2843</v>
      </c>
      <c r="C2843" s="3" t="s">
        <v>7924</v>
      </c>
      <c r="D2843" s="3" t="s">
        <v>7925</v>
      </c>
      <c r="E2843" s="3" t="s">
        <v>7926</v>
      </c>
      <c r="F2843" s="3" t="s">
        <v>1805</v>
      </c>
      <c r="G2843" s="3">
        <v>0</v>
      </c>
      <c r="H2843" s="3" t="s">
        <v>45</v>
      </c>
      <c r="I2843" s="4" t="str">
        <f ca="1">IFERROR(__xludf.DUMMYFUNCTION("REGEXREPLACE(F2844,""\D"", """")"),"21")</f>
        <v>21</v>
      </c>
    </row>
    <row r="2844" spans="1:9" ht="15.75" customHeight="1">
      <c r="A2844" s="1">
        <v>2843</v>
      </c>
      <c r="B2844" s="3">
        <v>2844</v>
      </c>
      <c r="C2844" s="3" t="s">
        <v>7927</v>
      </c>
      <c r="D2844" s="3" t="s">
        <v>7928</v>
      </c>
      <c r="E2844" s="3" t="s">
        <v>7095</v>
      </c>
      <c r="F2844" s="3">
        <v>0</v>
      </c>
      <c r="I2844" s="4" t="str">
        <f ca="1">IFERROR(__xludf.DUMMYFUNCTION("REGEXREPLACE(F2845,""\D"", """")"),"#VALUE!")</f>
        <v>#VALUE!</v>
      </c>
    </row>
    <row r="2845" spans="1:9" ht="15.75" customHeight="1">
      <c r="A2845" s="1">
        <v>2844</v>
      </c>
      <c r="B2845" s="3">
        <v>2845</v>
      </c>
      <c r="C2845" s="3" t="s">
        <v>7929</v>
      </c>
      <c r="D2845" s="3" t="s">
        <v>7930</v>
      </c>
      <c r="E2845" s="3" t="s">
        <v>27</v>
      </c>
      <c r="F2845" s="3">
        <v>0</v>
      </c>
      <c r="I2845" s="4" t="str">
        <f ca="1">IFERROR(__xludf.DUMMYFUNCTION("REGEXREPLACE(F2846,""\D"", """")"),"#VALUE!")</f>
        <v>#VALUE!</v>
      </c>
    </row>
    <row r="2846" spans="1:9" ht="15.75" customHeight="1">
      <c r="A2846" s="1">
        <v>2845</v>
      </c>
      <c r="B2846" s="3">
        <v>2846</v>
      </c>
      <c r="C2846" s="3" t="s">
        <v>7931</v>
      </c>
      <c r="D2846" s="3" t="s">
        <v>7932</v>
      </c>
      <c r="E2846" s="3" t="s">
        <v>27</v>
      </c>
      <c r="F2846" s="3">
        <v>0</v>
      </c>
      <c r="I2846" s="4" t="str">
        <f ca="1">IFERROR(__xludf.DUMMYFUNCTION("REGEXREPLACE(F2847,""\D"", """")"),"#VALUE!")</f>
        <v>#VALUE!</v>
      </c>
    </row>
    <row r="2847" spans="1:9" ht="15.75" customHeight="1">
      <c r="A2847" s="1">
        <v>2846</v>
      </c>
      <c r="B2847" s="3">
        <v>2847</v>
      </c>
      <c r="C2847" s="3" t="s">
        <v>7933</v>
      </c>
      <c r="D2847" s="3" t="s">
        <v>7934</v>
      </c>
      <c r="E2847" s="3" t="s">
        <v>7935</v>
      </c>
      <c r="F2847" s="3">
        <v>0</v>
      </c>
      <c r="I2847" s="4" t="str">
        <f ca="1">IFERROR(__xludf.DUMMYFUNCTION("REGEXREPLACE(F2848,""\D"", """")"),"#VALUE!")</f>
        <v>#VALUE!</v>
      </c>
    </row>
    <row r="2848" spans="1:9" ht="15.75" customHeight="1">
      <c r="A2848" s="1">
        <v>2847</v>
      </c>
      <c r="B2848" s="3">
        <v>2848</v>
      </c>
      <c r="C2848" s="3" t="s">
        <v>7936</v>
      </c>
      <c r="D2848" s="3" t="s">
        <v>7937</v>
      </c>
      <c r="E2848" s="3" t="s">
        <v>5308</v>
      </c>
      <c r="F2848" s="3">
        <v>0</v>
      </c>
      <c r="I2848" s="4" t="str">
        <f ca="1">IFERROR(__xludf.DUMMYFUNCTION("REGEXREPLACE(F2849,""\D"", """")"),"#VALUE!")</f>
        <v>#VALUE!</v>
      </c>
    </row>
    <row r="2849" spans="1:9" ht="15.75" customHeight="1">
      <c r="A2849" s="1">
        <v>2848</v>
      </c>
      <c r="B2849" s="3">
        <v>2849</v>
      </c>
      <c r="C2849" s="3" t="s">
        <v>7938</v>
      </c>
      <c r="D2849" s="3" t="s">
        <v>7939</v>
      </c>
      <c r="E2849" s="3" t="s">
        <v>7940</v>
      </c>
      <c r="F2849" s="3" t="s">
        <v>2346</v>
      </c>
      <c r="G2849" s="3">
        <v>24</v>
      </c>
      <c r="H2849" s="3" t="s">
        <v>1451</v>
      </c>
      <c r="I2849" s="4" t="str">
        <f ca="1">IFERROR(__xludf.DUMMYFUNCTION("REGEXREPLACE(F2850,""\D"", """")"),"45")</f>
        <v>45</v>
      </c>
    </row>
    <row r="2850" spans="1:9" ht="15.75" customHeight="1">
      <c r="A2850" s="1">
        <v>2849</v>
      </c>
      <c r="B2850" s="3">
        <v>2850</v>
      </c>
      <c r="C2850" s="3" t="s">
        <v>7941</v>
      </c>
      <c r="D2850" s="3" t="s">
        <v>7942</v>
      </c>
      <c r="E2850" s="3" t="s">
        <v>27</v>
      </c>
      <c r="F2850" s="3">
        <v>0</v>
      </c>
      <c r="I2850" s="4" t="str">
        <f ca="1">IFERROR(__xludf.DUMMYFUNCTION("REGEXREPLACE(F2851,""\D"", """")"),"#VALUE!")</f>
        <v>#VALUE!</v>
      </c>
    </row>
    <row r="2851" spans="1:9" ht="15.75" customHeight="1">
      <c r="A2851" s="1">
        <v>2850</v>
      </c>
      <c r="B2851" s="3">
        <v>2851</v>
      </c>
      <c r="C2851" s="3" t="s">
        <v>7943</v>
      </c>
      <c r="D2851" s="3" t="s">
        <v>7944</v>
      </c>
      <c r="E2851" s="3" t="s">
        <v>7945</v>
      </c>
      <c r="F2851" s="3" t="s">
        <v>310</v>
      </c>
      <c r="G2851" s="3">
        <v>0</v>
      </c>
      <c r="H2851" s="3" t="s">
        <v>291</v>
      </c>
      <c r="I2851" s="4" t="str">
        <f ca="1">IFERROR(__xludf.DUMMYFUNCTION("REGEXREPLACE(F2852,""\D"", """")"),"30")</f>
        <v>30</v>
      </c>
    </row>
    <row r="2852" spans="1:9" ht="15.75" customHeight="1">
      <c r="A2852" s="1">
        <v>2851</v>
      </c>
      <c r="B2852" s="3">
        <v>2852</v>
      </c>
      <c r="C2852" s="3" t="s">
        <v>7946</v>
      </c>
      <c r="D2852" s="3" t="s">
        <v>7947</v>
      </c>
      <c r="E2852" s="3" t="s">
        <v>7948</v>
      </c>
      <c r="F2852" s="3">
        <v>0</v>
      </c>
      <c r="I2852" s="4" t="str">
        <f ca="1">IFERROR(__xludf.DUMMYFUNCTION("REGEXREPLACE(F2853,""\D"", """")"),"#VALUE!")</f>
        <v>#VALUE!</v>
      </c>
    </row>
    <row r="2853" spans="1:9" ht="15.75" customHeight="1">
      <c r="A2853" s="1">
        <v>2852</v>
      </c>
      <c r="B2853" s="3">
        <v>2853</v>
      </c>
      <c r="C2853" s="3" t="s">
        <v>7949</v>
      </c>
      <c r="D2853" s="3" t="s">
        <v>7950</v>
      </c>
      <c r="E2853" s="3" t="s">
        <v>7951</v>
      </c>
      <c r="F2853" s="3" t="s">
        <v>364</v>
      </c>
      <c r="G2853" s="3">
        <v>0</v>
      </c>
      <c r="H2853" s="3" t="s">
        <v>651</v>
      </c>
      <c r="I2853" s="4" t="str">
        <f ca="1">IFERROR(__xludf.DUMMYFUNCTION("REGEXREPLACE(F2854,""\D"", """")"),"13")</f>
        <v>13</v>
      </c>
    </row>
    <row r="2854" spans="1:9" ht="15.75" customHeight="1">
      <c r="A2854" s="1">
        <v>2853</v>
      </c>
      <c r="B2854" s="3">
        <v>2854</v>
      </c>
      <c r="C2854" s="3" t="s">
        <v>7952</v>
      </c>
      <c r="D2854" s="3" t="s">
        <v>7953</v>
      </c>
      <c r="E2854" s="3" t="s">
        <v>7954</v>
      </c>
      <c r="F2854" s="3" t="s">
        <v>61</v>
      </c>
      <c r="G2854" s="3">
        <v>10</v>
      </c>
      <c r="H2854" s="3" t="s">
        <v>422</v>
      </c>
      <c r="I2854" s="4" t="str">
        <f ca="1">IFERROR(__xludf.DUMMYFUNCTION("REGEXREPLACE(F2855,""\D"", """")"),"5")</f>
        <v>5</v>
      </c>
    </row>
    <row r="2855" spans="1:9" ht="15.75" customHeight="1">
      <c r="A2855" s="1">
        <v>2854</v>
      </c>
      <c r="B2855" s="3">
        <v>2855</v>
      </c>
      <c r="C2855" s="3" t="s">
        <v>7955</v>
      </c>
      <c r="D2855" s="3" t="s">
        <v>7956</v>
      </c>
      <c r="E2855" s="3" t="s">
        <v>27</v>
      </c>
      <c r="F2855" s="3">
        <v>0</v>
      </c>
      <c r="I2855" s="4" t="str">
        <f ca="1">IFERROR(__xludf.DUMMYFUNCTION("REGEXREPLACE(F2856,""\D"", """")"),"#VALUE!")</f>
        <v>#VALUE!</v>
      </c>
    </row>
    <row r="2856" spans="1:9" ht="15.75" customHeight="1">
      <c r="A2856" s="1">
        <v>2855</v>
      </c>
      <c r="B2856" s="3">
        <v>2856</v>
      </c>
      <c r="C2856" s="3" t="s">
        <v>7957</v>
      </c>
      <c r="D2856" s="3" t="s">
        <v>7958</v>
      </c>
      <c r="E2856" s="3" t="s">
        <v>7959</v>
      </c>
      <c r="F2856" s="3">
        <v>0</v>
      </c>
      <c r="I2856" s="4" t="str">
        <f ca="1">IFERROR(__xludf.DUMMYFUNCTION("REGEXREPLACE(F2857,""\D"", """")"),"#VALUE!")</f>
        <v>#VALUE!</v>
      </c>
    </row>
    <row r="2857" spans="1:9" ht="15.75" customHeight="1">
      <c r="A2857" s="1">
        <v>2856</v>
      </c>
      <c r="B2857" s="3">
        <v>2857</v>
      </c>
      <c r="C2857" s="3" t="s">
        <v>7960</v>
      </c>
      <c r="D2857" s="3" t="s">
        <v>7961</v>
      </c>
      <c r="E2857" s="3" t="s">
        <v>7962</v>
      </c>
      <c r="F2857" s="3" t="s">
        <v>457</v>
      </c>
      <c r="G2857" s="3">
        <v>17</v>
      </c>
      <c r="H2857" s="3" t="s">
        <v>380</v>
      </c>
      <c r="I2857" s="4" t="str">
        <f ca="1">IFERROR(__xludf.DUMMYFUNCTION("REGEXREPLACE(F2858,""\D"", """")"),"16")</f>
        <v>16</v>
      </c>
    </row>
    <row r="2858" spans="1:9" ht="15.75" customHeight="1">
      <c r="A2858" s="1">
        <v>2857</v>
      </c>
      <c r="B2858" s="3">
        <v>2858</v>
      </c>
      <c r="C2858" s="3" t="s">
        <v>7963</v>
      </c>
      <c r="D2858" s="3" t="s">
        <v>7964</v>
      </c>
      <c r="E2858" s="3" t="s">
        <v>27</v>
      </c>
      <c r="F2858" s="3">
        <v>0</v>
      </c>
      <c r="I2858" s="4" t="str">
        <f ca="1">IFERROR(__xludf.DUMMYFUNCTION("REGEXREPLACE(F2859,""\D"", """")"),"#VALUE!")</f>
        <v>#VALUE!</v>
      </c>
    </row>
    <row r="2859" spans="1:9" ht="15.75" customHeight="1">
      <c r="A2859" s="1">
        <v>2858</v>
      </c>
      <c r="B2859" s="3">
        <v>2859</v>
      </c>
      <c r="C2859" s="3" t="s">
        <v>7965</v>
      </c>
      <c r="D2859" s="3" t="s">
        <v>7966</v>
      </c>
      <c r="E2859" s="3" t="s">
        <v>27</v>
      </c>
      <c r="F2859" s="3">
        <v>0</v>
      </c>
      <c r="I2859" s="4" t="str">
        <f ca="1">IFERROR(__xludf.DUMMYFUNCTION("REGEXREPLACE(F2860,""\D"", """")"),"#VALUE!")</f>
        <v>#VALUE!</v>
      </c>
    </row>
    <row r="2860" spans="1:9" ht="15.75" customHeight="1">
      <c r="A2860" s="1">
        <v>2859</v>
      </c>
      <c r="B2860" s="3">
        <v>2860</v>
      </c>
      <c r="C2860" s="3" t="s">
        <v>7967</v>
      </c>
      <c r="D2860" s="3" t="s">
        <v>7968</v>
      </c>
      <c r="E2860" s="3" t="s">
        <v>7969</v>
      </c>
      <c r="F2860" s="3" t="s">
        <v>765</v>
      </c>
      <c r="G2860" s="3">
        <v>21</v>
      </c>
      <c r="H2860" s="3" t="s">
        <v>524</v>
      </c>
      <c r="I2860" s="4" t="str">
        <f ca="1">IFERROR(__xludf.DUMMYFUNCTION("REGEXREPLACE(F2861,""\D"", """")"),"10")</f>
        <v>10</v>
      </c>
    </row>
    <row r="2861" spans="1:9" ht="15.75" customHeight="1">
      <c r="A2861" s="1">
        <v>2860</v>
      </c>
      <c r="B2861" s="3">
        <v>2861</v>
      </c>
      <c r="C2861" s="3" t="s">
        <v>7970</v>
      </c>
      <c r="D2861" s="3" t="s">
        <v>7971</v>
      </c>
      <c r="E2861" s="3" t="s">
        <v>7972</v>
      </c>
      <c r="F2861" s="3">
        <v>0</v>
      </c>
      <c r="I2861" s="4" t="str">
        <f ca="1">IFERROR(__xludf.DUMMYFUNCTION("REGEXREPLACE(F2862,""\D"", """")"),"#VALUE!")</f>
        <v>#VALUE!</v>
      </c>
    </row>
    <row r="2862" spans="1:9" ht="15.75" customHeight="1">
      <c r="A2862" s="1">
        <v>2861</v>
      </c>
      <c r="B2862" s="3">
        <v>2862</v>
      </c>
      <c r="C2862" s="3" t="s">
        <v>7973</v>
      </c>
      <c r="D2862" s="3" t="s">
        <v>7974</v>
      </c>
      <c r="E2862" s="3" t="s">
        <v>7975</v>
      </c>
      <c r="F2862" s="3">
        <v>0</v>
      </c>
      <c r="I2862" s="4" t="str">
        <f ca="1">IFERROR(__xludf.DUMMYFUNCTION("REGEXREPLACE(F2863,""\D"", """")"),"#VALUE!")</f>
        <v>#VALUE!</v>
      </c>
    </row>
    <row r="2863" spans="1:9" ht="15.75" customHeight="1">
      <c r="A2863" s="1">
        <v>2862</v>
      </c>
      <c r="B2863" s="3">
        <v>2863</v>
      </c>
      <c r="C2863" s="3" t="s">
        <v>7976</v>
      </c>
      <c r="D2863" s="3" t="s">
        <v>7977</v>
      </c>
      <c r="E2863" s="3" t="s">
        <v>7978</v>
      </c>
      <c r="F2863" s="3">
        <v>0</v>
      </c>
      <c r="I2863" s="4" t="str">
        <f ca="1">IFERROR(__xludf.DUMMYFUNCTION("REGEXREPLACE(F2864,""\D"", """")"),"#VALUE!")</f>
        <v>#VALUE!</v>
      </c>
    </row>
    <row r="2864" spans="1:9" ht="15.75" customHeight="1">
      <c r="A2864" s="1">
        <v>2863</v>
      </c>
      <c r="B2864" s="3">
        <v>2864</v>
      </c>
      <c r="C2864" s="3" t="s">
        <v>7979</v>
      </c>
      <c r="D2864" s="3" t="s">
        <v>7980</v>
      </c>
      <c r="E2864" s="3" t="s">
        <v>27</v>
      </c>
      <c r="F2864" s="3">
        <v>0</v>
      </c>
      <c r="I2864" s="4" t="str">
        <f ca="1">IFERROR(__xludf.DUMMYFUNCTION("REGEXREPLACE(F2865,""\D"", """")"),"#VALUE!")</f>
        <v>#VALUE!</v>
      </c>
    </row>
    <row r="2865" spans="1:9" ht="15.75" customHeight="1">
      <c r="A2865" s="1">
        <v>2864</v>
      </c>
      <c r="B2865" s="3">
        <v>2865</v>
      </c>
      <c r="C2865" s="3" t="s">
        <v>7981</v>
      </c>
      <c r="D2865" s="3" t="s">
        <v>7982</v>
      </c>
      <c r="E2865" s="3" t="s">
        <v>27</v>
      </c>
      <c r="F2865" s="3">
        <v>0</v>
      </c>
      <c r="I2865" s="4" t="str">
        <f ca="1">IFERROR(__xludf.DUMMYFUNCTION("REGEXREPLACE(F2866,""\D"", """")"),"#VALUE!")</f>
        <v>#VALUE!</v>
      </c>
    </row>
    <row r="2866" spans="1:9" ht="15.75" customHeight="1">
      <c r="A2866" s="1">
        <v>2865</v>
      </c>
      <c r="B2866" s="3">
        <v>2866</v>
      </c>
      <c r="C2866" s="3" t="s">
        <v>7983</v>
      </c>
      <c r="D2866" s="3" t="s">
        <v>7984</v>
      </c>
      <c r="E2866" s="3" t="s">
        <v>7985</v>
      </c>
      <c r="F2866" s="3">
        <v>0</v>
      </c>
      <c r="I2866" s="4" t="str">
        <f ca="1">IFERROR(__xludf.DUMMYFUNCTION("REGEXREPLACE(F2867,""\D"", """")"),"#VALUE!")</f>
        <v>#VALUE!</v>
      </c>
    </row>
    <row r="2867" spans="1:9" ht="15.75" customHeight="1">
      <c r="A2867" s="1">
        <v>2866</v>
      </c>
      <c r="B2867" s="3">
        <v>2867</v>
      </c>
      <c r="C2867" s="3" t="s">
        <v>7986</v>
      </c>
      <c r="D2867" s="3" t="s">
        <v>7987</v>
      </c>
      <c r="E2867" s="3" t="s">
        <v>7988</v>
      </c>
      <c r="F2867" s="3" t="s">
        <v>812</v>
      </c>
      <c r="G2867" s="3">
        <v>1</v>
      </c>
      <c r="H2867" s="3" t="s">
        <v>248</v>
      </c>
      <c r="I2867" s="4" t="str">
        <f ca="1">IFERROR(__xludf.DUMMYFUNCTION("REGEXREPLACE(F2868,""\D"", """")"),"11")</f>
        <v>11</v>
      </c>
    </row>
    <row r="2868" spans="1:9" ht="15.75" customHeight="1">
      <c r="A2868" s="1">
        <v>2867</v>
      </c>
      <c r="B2868" s="3">
        <v>2868</v>
      </c>
      <c r="C2868" s="3" t="s">
        <v>7989</v>
      </c>
      <c r="D2868" s="3" t="s">
        <v>7990</v>
      </c>
      <c r="E2868" s="3" t="s">
        <v>27</v>
      </c>
      <c r="F2868" s="3">
        <v>0</v>
      </c>
      <c r="I2868" s="4" t="str">
        <f ca="1">IFERROR(__xludf.DUMMYFUNCTION("REGEXREPLACE(F2869,""\D"", """")"),"#VALUE!")</f>
        <v>#VALUE!</v>
      </c>
    </row>
    <row r="2869" spans="1:9" ht="15.75" customHeight="1">
      <c r="A2869" s="1">
        <v>2868</v>
      </c>
      <c r="B2869" s="3">
        <v>2869</v>
      </c>
      <c r="C2869" s="3" t="s">
        <v>7991</v>
      </c>
      <c r="D2869" s="3" t="s">
        <v>7992</v>
      </c>
      <c r="E2869" s="3" t="s">
        <v>27</v>
      </c>
      <c r="F2869" s="3">
        <v>0</v>
      </c>
      <c r="I2869" s="4" t="str">
        <f ca="1">IFERROR(__xludf.DUMMYFUNCTION("REGEXREPLACE(F2870,""\D"", """")"),"#VALUE!")</f>
        <v>#VALUE!</v>
      </c>
    </row>
    <row r="2870" spans="1:9" ht="15.75" customHeight="1">
      <c r="A2870" s="1">
        <v>2869</v>
      </c>
      <c r="B2870" s="3">
        <v>2870</v>
      </c>
      <c r="C2870" s="3" t="s">
        <v>7993</v>
      </c>
      <c r="D2870" s="3" t="s">
        <v>7994</v>
      </c>
      <c r="E2870" s="3" t="s">
        <v>27</v>
      </c>
      <c r="F2870" s="3">
        <v>0</v>
      </c>
      <c r="I2870" s="4" t="str">
        <f ca="1">IFERROR(__xludf.DUMMYFUNCTION("REGEXREPLACE(F2871,""\D"", """")"),"#VALUE!")</f>
        <v>#VALUE!</v>
      </c>
    </row>
    <row r="2871" spans="1:9" ht="15.75" customHeight="1">
      <c r="A2871" s="1">
        <v>2870</v>
      </c>
      <c r="B2871" s="3">
        <v>2871</v>
      </c>
      <c r="C2871" s="3" t="s">
        <v>7995</v>
      </c>
      <c r="D2871" s="3" t="s">
        <v>7996</v>
      </c>
      <c r="E2871" s="3" t="s">
        <v>27</v>
      </c>
      <c r="F2871" s="3">
        <v>0</v>
      </c>
      <c r="I2871" s="4" t="str">
        <f ca="1">IFERROR(__xludf.DUMMYFUNCTION("REGEXREPLACE(F2872,""\D"", """")"),"#VALUE!")</f>
        <v>#VALUE!</v>
      </c>
    </row>
    <row r="2872" spans="1:9" ht="15.75" customHeight="1">
      <c r="A2872" s="1">
        <v>2871</v>
      </c>
      <c r="B2872" s="3">
        <v>2872</v>
      </c>
      <c r="C2872" s="3" t="s">
        <v>7997</v>
      </c>
      <c r="D2872" s="3" t="s">
        <v>7998</v>
      </c>
      <c r="E2872" s="3" t="s">
        <v>27</v>
      </c>
      <c r="F2872" s="3">
        <v>0</v>
      </c>
      <c r="I2872" s="4" t="str">
        <f ca="1">IFERROR(__xludf.DUMMYFUNCTION("REGEXREPLACE(F2873,""\D"", """")"),"#VALUE!")</f>
        <v>#VALUE!</v>
      </c>
    </row>
    <row r="2873" spans="1:9" ht="15.75" customHeight="1">
      <c r="A2873" s="1">
        <v>2872</v>
      </c>
      <c r="B2873" s="3">
        <v>2873</v>
      </c>
      <c r="C2873" s="3" t="s">
        <v>7999</v>
      </c>
      <c r="D2873" s="3" t="s">
        <v>8000</v>
      </c>
      <c r="E2873" s="3" t="s">
        <v>8001</v>
      </c>
      <c r="F2873" s="3" t="s">
        <v>19</v>
      </c>
      <c r="G2873" s="3">
        <v>0</v>
      </c>
      <c r="H2873" s="3" t="s">
        <v>89</v>
      </c>
      <c r="I2873" s="4" t="str">
        <f ca="1">IFERROR(__xludf.DUMMYFUNCTION("REGEXREPLACE(F2874,""\D"", """")"),"7")</f>
        <v>7</v>
      </c>
    </row>
    <row r="2874" spans="1:9" ht="15.75" customHeight="1">
      <c r="A2874" s="1">
        <v>2873</v>
      </c>
      <c r="B2874" s="3">
        <v>2874</v>
      </c>
      <c r="C2874" s="3" t="s">
        <v>8002</v>
      </c>
      <c r="D2874" s="3" t="s">
        <v>8003</v>
      </c>
      <c r="E2874" s="3" t="s">
        <v>8004</v>
      </c>
      <c r="F2874" s="3" t="s">
        <v>19</v>
      </c>
      <c r="G2874" s="3">
        <v>15</v>
      </c>
      <c r="H2874" s="3" t="s">
        <v>111</v>
      </c>
      <c r="I2874" s="4" t="str">
        <f ca="1">IFERROR(__xludf.DUMMYFUNCTION("REGEXREPLACE(F2875,""\D"", """")"),"7")</f>
        <v>7</v>
      </c>
    </row>
    <row r="2875" spans="1:9" ht="15.75" customHeight="1">
      <c r="A2875" s="1">
        <v>2874</v>
      </c>
      <c r="B2875" s="3">
        <v>2875</v>
      </c>
      <c r="C2875" s="3" t="s">
        <v>8005</v>
      </c>
      <c r="D2875" s="3" t="s">
        <v>8006</v>
      </c>
      <c r="E2875" s="3" t="s">
        <v>8007</v>
      </c>
      <c r="F2875" s="3" t="s">
        <v>121</v>
      </c>
      <c r="G2875" s="3">
        <v>20</v>
      </c>
      <c r="H2875" s="3" t="s">
        <v>387</v>
      </c>
      <c r="I2875" s="4" t="str">
        <f ca="1">IFERROR(__xludf.DUMMYFUNCTION("REGEXREPLACE(F2876,""\D"", """")"),"17")</f>
        <v>17</v>
      </c>
    </row>
    <row r="2876" spans="1:9" ht="15.75" customHeight="1">
      <c r="A2876" s="1">
        <v>2875</v>
      </c>
      <c r="B2876" s="3">
        <v>2876</v>
      </c>
      <c r="C2876" s="3" t="s">
        <v>8008</v>
      </c>
      <c r="D2876" s="3" t="s">
        <v>8009</v>
      </c>
      <c r="E2876" s="3" t="s">
        <v>8010</v>
      </c>
      <c r="F2876" s="3" t="s">
        <v>1515</v>
      </c>
      <c r="G2876" s="3">
        <v>63</v>
      </c>
      <c r="H2876" s="3" t="s">
        <v>8011</v>
      </c>
      <c r="I2876" s="4" t="str">
        <f ca="1">IFERROR(__xludf.DUMMYFUNCTION("REGEXREPLACE(F2877,""\D"", """")"),"29")</f>
        <v>29</v>
      </c>
    </row>
    <row r="2877" spans="1:9" ht="15.75" customHeight="1">
      <c r="A2877" s="1">
        <v>2876</v>
      </c>
      <c r="B2877" s="3">
        <v>2877</v>
      </c>
      <c r="C2877" s="3" t="s">
        <v>8012</v>
      </c>
      <c r="D2877" s="3" t="s">
        <v>8013</v>
      </c>
      <c r="E2877" s="3" t="s">
        <v>8014</v>
      </c>
      <c r="F2877" s="3">
        <v>0</v>
      </c>
      <c r="I2877" s="4" t="str">
        <f ca="1">IFERROR(__xludf.DUMMYFUNCTION("REGEXREPLACE(F2878,""\D"", """")"),"#VALUE!")</f>
        <v>#VALUE!</v>
      </c>
    </row>
    <row r="2878" spans="1:9" ht="15.75" customHeight="1">
      <c r="A2878" s="1">
        <v>2877</v>
      </c>
      <c r="B2878" s="3">
        <v>2878</v>
      </c>
      <c r="C2878" s="3" t="s">
        <v>8015</v>
      </c>
      <c r="D2878" s="3" t="s">
        <v>8016</v>
      </c>
      <c r="E2878" s="3" t="s">
        <v>8017</v>
      </c>
      <c r="F2878" s="3" t="s">
        <v>317</v>
      </c>
      <c r="G2878" s="3">
        <v>4</v>
      </c>
      <c r="H2878" s="3" t="s">
        <v>248</v>
      </c>
      <c r="I2878" s="4" t="str">
        <f ca="1">IFERROR(__xludf.DUMMYFUNCTION("REGEXREPLACE(F2879,""\D"", """")"),"8")</f>
        <v>8</v>
      </c>
    </row>
    <row r="2879" spans="1:9" ht="15.75" customHeight="1">
      <c r="A2879" s="1">
        <v>2878</v>
      </c>
      <c r="B2879" s="3">
        <v>2879</v>
      </c>
      <c r="C2879" s="3" t="s">
        <v>8018</v>
      </c>
      <c r="D2879" s="3" t="s">
        <v>8019</v>
      </c>
      <c r="E2879" s="3" t="s">
        <v>8020</v>
      </c>
      <c r="F2879" s="3" t="s">
        <v>303</v>
      </c>
      <c r="G2879" s="3">
        <v>0</v>
      </c>
      <c r="H2879" s="3" t="s">
        <v>266</v>
      </c>
      <c r="I2879" s="4" t="str">
        <f ca="1">IFERROR(__xludf.DUMMYFUNCTION("REGEXREPLACE(F2880,""\D"", """")"),"6")</f>
        <v>6</v>
      </c>
    </row>
    <row r="2880" spans="1:9" ht="15.75" customHeight="1">
      <c r="A2880" s="1">
        <v>2879</v>
      </c>
      <c r="B2880" s="3">
        <v>2880</v>
      </c>
      <c r="C2880" s="3" t="s">
        <v>8021</v>
      </c>
      <c r="D2880" s="3" t="s">
        <v>8022</v>
      </c>
      <c r="E2880" s="3" t="s">
        <v>8023</v>
      </c>
      <c r="F2880" s="3" t="s">
        <v>317</v>
      </c>
      <c r="G2880" s="3">
        <v>0</v>
      </c>
      <c r="H2880" s="3" t="s">
        <v>394</v>
      </c>
      <c r="I2880" s="4" t="str">
        <f ca="1">IFERROR(__xludf.DUMMYFUNCTION("REGEXREPLACE(F2881,""\D"", """")"),"8")</f>
        <v>8</v>
      </c>
    </row>
    <row r="2881" spans="1:9" ht="15.75" customHeight="1">
      <c r="A2881" s="1">
        <v>2880</v>
      </c>
      <c r="B2881" s="3">
        <v>2881</v>
      </c>
      <c r="C2881" s="3" t="s">
        <v>8024</v>
      </c>
      <c r="D2881" s="3" t="s">
        <v>8025</v>
      </c>
      <c r="E2881" s="3" t="s">
        <v>27</v>
      </c>
      <c r="F2881" s="3">
        <v>0</v>
      </c>
      <c r="I2881" s="4" t="str">
        <f ca="1">IFERROR(__xludf.DUMMYFUNCTION("REGEXREPLACE(F2882,""\D"", """")"),"#VALUE!")</f>
        <v>#VALUE!</v>
      </c>
    </row>
    <row r="2882" spans="1:9" ht="15.75" customHeight="1">
      <c r="A2882" s="1">
        <v>2881</v>
      </c>
      <c r="B2882" s="3">
        <v>2882</v>
      </c>
      <c r="C2882" s="3" t="s">
        <v>8026</v>
      </c>
      <c r="D2882" s="3" t="s">
        <v>8027</v>
      </c>
      <c r="E2882" s="3" t="s">
        <v>27</v>
      </c>
      <c r="F2882" s="3">
        <v>0</v>
      </c>
      <c r="I2882" s="4" t="str">
        <f ca="1">IFERROR(__xludf.DUMMYFUNCTION("REGEXREPLACE(F2883,""\D"", """")"),"#VALUE!")</f>
        <v>#VALUE!</v>
      </c>
    </row>
    <row r="2883" spans="1:9" ht="15.75" customHeight="1">
      <c r="A2883" s="1">
        <v>2882</v>
      </c>
      <c r="B2883" s="3">
        <v>2883</v>
      </c>
      <c r="C2883" s="3" t="s">
        <v>8028</v>
      </c>
      <c r="D2883" s="3" t="s">
        <v>8029</v>
      </c>
      <c r="E2883" s="3" t="s">
        <v>27</v>
      </c>
      <c r="F2883" s="3">
        <v>0</v>
      </c>
      <c r="I2883" s="4" t="str">
        <f ca="1">IFERROR(__xludf.DUMMYFUNCTION("REGEXREPLACE(F2884,""\D"", """")"),"#VALUE!")</f>
        <v>#VALUE!</v>
      </c>
    </row>
    <row r="2884" spans="1:9" ht="15.75" customHeight="1">
      <c r="A2884" s="1">
        <v>2883</v>
      </c>
      <c r="B2884" s="3">
        <v>2884</v>
      </c>
      <c r="C2884" s="3" t="s">
        <v>8030</v>
      </c>
      <c r="D2884" s="3" t="s">
        <v>8031</v>
      </c>
      <c r="E2884" s="3" t="s">
        <v>8032</v>
      </c>
      <c r="F2884" s="3">
        <v>0</v>
      </c>
      <c r="I2884" s="4" t="str">
        <f ca="1">IFERROR(__xludf.DUMMYFUNCTION("REGEXREPLACE(F2885,""\D"", """")"),"#VALUE!")</f>
        <v>#VALUE!</v>
      </c>
    </row>
    <row r="2885" spans="1:9" ht="15.75" customHeight="1">
      <c r="A2885" s="1">
        <v>2884</v>
      </c>
      <c r="B2885" s="3">
        <v>2885</v>
      </c>
      <c r="C2885" s="3" t="s">
        <v>8033</v>
      </c>
      <c r="D2885" s="3" t="s">
        <v>8034</v>
      </c>
      <c r="E2885" s="3" t="s">
        <v>8035</v>
      </c>
      <c r="F2885" s="3" t="s">
        <v>11</v>
      </c>
      <c r="G2885" s="3">
        <v>8</v>
      </c>
      <c r="H2885" s="3" t="s">
        <v>57</v>
      </c>
      <c r="I2885" s="4" t="str">
        <f ca="1">IFERROR(__xludf.DUMMYFUNCTION("REGEXREPLACE(F2886,""\D"", """")"),"3")</f>
        <v>3</v>
      </c>
    </row>
    <row r="2886" spans="1:9" ht="15.75" customHeight="1">
      <c r="A2886" s="1">
        <v>2885</v>
      </c>
      <c r="B2886" s="3">
        <v>2886</v>
      </c>
      <c r="C2886" s="3" t="s">
        <v>8036</v>
      </c>
      <c r="D2886" s="3" t="s">
        <v>8037</v>
      </c>
      <c r="E2886" s="3" t="s">
        <v>27</v>
      </c>
      <c r="F2886" s="3">
        <v>0</v>
      </c>
      <c r="I2886" s="4" t="str">
        <f ca="1">IFERROR(__xludf.DUMMYFUNCTION("REGEXREPLACE(F2887,""\D"", """")"),"#VALUE!")</f>
        <v>#VALUE!</v>
      </c>
    </row>
    <row r="2887" spans="1:9" ht="15.75" customHeight="1">
      <c r="A2887" s="1">
        <v>2886</v>
      </c>
      <c r="B2887" s="3">
        <v>2887</v>
      </c>
      <c r="C2887" s="3" t="s">
        <v>8038</v>
      </c>
      <c r="D2887" s="3" t="s">
        <v>8039</v>
      </c>
      <c r="E2887" s="3" t="s">
        <v>8040</v>
      </c>
      <c r="F2887" s="3">
        <v>0</v>
      </c>
      <c r="I2887" s="4" t="str">
        <f ca="1">IFERROR(__xludf.DUMMYFUNCTION("REGEXREPLACE(F2888,""\D"", """")"),"#VALUE!")</f>
        <v>#VALUE!</v>
      </c>
    </row>
    <row r="2888" spans="1:9" ht="15.75" customHeight="1">
      <c r="A2888" s="1">
        <v>2887</v>
      </c>
      <c r="B2888" s="3">
        <v>2888</v>
      </c>
      <c r="C2888" s="3" t="s">
        <v>8041</v>
      </c>
      <c r="D2888" s="3" t="s">
        <v>8042</v>
      </c>
      <c r="E2888" s="3" t="s">
        <v>8043</v>
      </c>
      <c r="F2888" s="3" t="s">
        <v>303</v>
      </c>
      <c r="G2888" s="3">
        <v>1</v>
      </c>
      <c r="H2888" s="3" t="s">
        <v>89</v>
      </c>
      <c r="I2888" s="4" t="str">
        <f ca="1">IFERROR(__xludf.DUMMYFUNCTION("REGEXREPLACE(F2889,""\D"", """")"),"6")</f>
        <v>6</v>
      </c>
    </row>
    <row r="2889" spans="1:9" ht="15.75" customHeight="1">
      <c r="A2889" s="1">
        <v>2888</v>
      </c>
      <c r="B2889" s="3">
        <v>2889</v>
      </c>
      <c r="C2889" s="3" t="s">
        <v>8044</v>
      </c>
      <c r="D2889" s="3" t="s">
        <v>8045</v>
      </c>
      <c r="E2889" s="3" t="s">
        <v>8046</v>
      </c>
      <c r="F2889" s="3" t="s">
        <v>317</v>
      </c>
      <c r="G2889" s="3">
        <v>11</v>
      </c>
      <c r="H2889" s="3" t="s">
        <v>642</v>
      </c>
      <c r="I2889" s="4" t="str">
        <f ca="1">IFERROR(__xludf.DUMMYFUNCTION("REGEXREPLACE(F2890,""\D"", """")"),"8")</f>
        <v>8</v>
      </c>
    </row>
    <row r="2890" spans="1:9" ht="15.75" customHeight="1">
      <c r="A2890" s="1">
        <v>2889</v>
      </c>
      <c r="B2890" s="3">
        <v>2890</v>
      </c>
      <c r="C2890" s="3" t="s">
        <v>8047</v>
      </c>
      <c r="D2890" s="3" t="s">
        <v>8048</v>
      </c>
      <c r="E2890" s="3" t="s">
        <v>8049</v>
      </c>
      <c r="F2890" s="3" t="s">
        <v>44</v>
      </c>
      <c r="G2890" s="3">
        <v>14</v>
      </c>
      <c r="H2890" s="3" t="s">
        <v>200</v>
      </c>
      <c r="I2890" s="4" t="str">
        <f ca="1">IFERROR(__xludf.DUMMYFUNCTION("REGEXREPLACE(F2891,""\D"", """")"),"12")</f>
        <v>12</v>
      </c>
    </row>
    <row r="2891" spans="1:9" ht="15.75" customHeight="1">
      <c r="A2891" s="1">
        <v>2890</v>
      </c>
      <c r="B2891" s="3">
        <v>2891</v>
      </c>
      <c r="C2891" s="3" t="s">
        <v>8050</v>
      </c>
      <c r="D2891" s="3" t="s">
        <v>8051</v>
      </c>
      <c r="E2891" s="3" t="s">
        <v>8052</v>
      </c>
      <c r="F2891" s="3">
        <v>0</v>
      </c>
      <c r="I2891" s="4" t="str">
        <f ca="1">IFERROR(__xludf.DUMMYFUNCTION("REGEXREPLACE(F2892,""\D"", """")"),"#VALUE!")</f>
        <v>#VALUE!</v>
      </c>
    </row>
    <row r="2892" spans="1:9" ht="15.75" customHeight="1">
      <c r="A2892" s="1">
        <v>2891</v>
      </c>
      <c r="B2892" s="3">
        <v>2892</v>
      </c>
      <c r="C2892" s="3" t="s">
        <v>8053</v>
      </c>
      <c r="D2892" s="3" t="s">
        <v>8054</v>
      </c>
      <c r="E2892" s="3" t="s">
        <v>8055</v>
      </c>
      <c r="F2892" s="3" t="s">
        <v>209</v>
      </c>
      <c r="G2892" s="3">
        <v>7</v>
      </c>
      <c r="H2892" s="3" t="s">
        <v>2638</v>
      </c>
      <c r="I2892" s="4" t="str">
        <f ca="1">IFERROR(__xludf.DUMMYFUNCTION("REGEXREPLACE(F2893,""\D"", """")"),"32")</f>
        <v>32</v>
      </c>
    </row>
    <row r="2893" spans="1:9" ht="15.75" customHeight="1">
      <c r="A2893" s="1">
        <v>2892</v>
      </c>
      <c r="B2893" s="3">
        <v>2893</v>
      </c>
      <c r="C2893" s="3" t="s">
        <v>8056</v>
      </c>
      <c r="D2893" s="3" t="s">
        <v>8057</v>
      </c>
      <c r="E2893" s="3" t="s">
        <v>8058</v>
      </c>
      <c r="F2893" s="3">
        <v>0</v>
      </c>
      <c r="I2893" s="4" t="str">
        <f ca="1">IFERROR(__xludf.DUMMYFUNCTION("REGEXREPLACE(F2894,""\D"", """")"),"#VALUE!")</f>
        <v>#VALUE!</v>
      </c>
    </row>
    <row r="2894" spans="1:9" ht="15.75" customHeight="1">
      <c r="A2894" s="1">
        <v>2893</v>
      </c>
      <c r="B2894" s="3">
        <v>2894</v>
      </c>
      <c r="C2894" s="3" t="s">
        <v>8059</v>
      </c>
      <c r="D2894" s="3" t="s">
        <v>8060</v>
      </c>
      <c r="E2894" s="3" t="s">
        <v>8061</v>
      </c>
      <c r="F2894" s="3" t="s">
        <v>88</v>
      </c>
      <c r="G2894" s="3">
        <v>8</v>
      </c>
      <c r="H2894" s="3" t="s">
        <v>248</v>
      </c>
      <c r="I2894" s="4" t="str">
        <f ca="1">IFERROR(__xludf.DUMMYFUNCTION("REGEXREPLACE(F2895,""\D"", """")"),"4")</f>
        <v>4</v>
      </c>
    </row>
    <row r="2895" spans="1:9" ht="15.75" customHeight="1">
      <c r="A2895" s="1">
        <v>2894</v>
      </c>
      <c r="B2895" s="3">
        <v>2895</v>
      </c>
      <c r="C2895" s="3" t="s">
        <v>8062</v>
      </c>
      <c r="D2895" s="3" t="s">
        <v>8063</v>
      </c>
      <c r="E2895" s="3" t="s">
        <v>27</v>
      </c>
      <c r="F2895" s="3">
        <v>0</v>
      </c>
      <c r="I2895" s="4" t="str">
        <f ca="1">IFERROR(__xludf.DUMMYFUNCTION("REGEXREPLACE(F2896,""\D"", """")"),"#VALUE!")</f>
        <v>#VALUE!</v>
      </c>
    </row>
    <row r="2896" spans="1:9" ht="15.75" customHeight="1">
      <c r="A2896" s="1">
        <v>2895</v>
      </c>
      <c r="B2896" s="3">
        <v>2896</v>
      </c>
      <c r="C2896" s="3" t="s">
        <v>8064</v>
      </c>
      <c r="D2896" s="3" t="s">
        <v>8065</v>
      </c>
      <c r="E2896" s="3" t="s">
        <v>8066</v>
      </c>
      <c r="F2896" s="3" t="s">
        <v>655</v>
      </c>
      <c r="G2896" s="3">
        <v>15</v>
      </c>
      <c r="H2896" s="3" t="s">
        <v>1831</v>
      </c>
      <c r="I2896" s="4" t="str">
        <f ca="1">IFERROR(__xludf.DUMMYFUNCTION("REGEXREPLACE(F2897,""\D"", """")"),"20")</f>
        <v>20</v>
      </c>
    </row>
    <row r="2897" spans="1:9" ht="15.75" customHeight="1">
      <c r="A2897" s="1">
        <v>2896</v>
      </c>
      <c r="B2897" s="3">
        <v>2897</v>
      </c>
      <c r="C2897" s="3" t="s">
        <v>8067</v>
      </c>
      <c r="D2897" s="3" t="s">
        <v>8068</v>
      </c>
      <c r="E2897" s="3" t="s">
        <v>27</v>
      </c>
      <c r="F2897" s="3">
        <v>0</v>
      </c>
      <c r="I2897" s="4" t="str">
        <f ca="1">IFERROR(__xludf.DUMMYFUNCTION("REGEXREPLACE(F2898,""\D"", """")"),"#VALUE!")</f>
        <v>#VALUE!</v>
      </c>
    </row>
    <row r="2898" spans="1:9" ht="15.75" customHeight="1">
      <c r="A2898" s="1">
        <v>2897</v>
      </c>
      <c r="B2898" s="3">
        <v>2898</v>
      </c>
      <c r="C2898" s="3" t="s">
        <v>8069</v>
      </c>
      <c r="D2898" s="3" t="s">
        <v>8070</v>
      </c>
      <c r="E2898" s="3" t="s">
        <v>27</v>
      </c>
      <c r="F2898" s="3">
        <v>0</v>
      </c>
      <c r="I2898" s="4" t="str">
        <f ca="1">IFERROR(__xludf.DUMMYFUNCTION("REGEXREPLACE(F2899,""\D"", """")"),"#VALUE!")</f>
        <v>#VALUE!</v>
      </c>
    </row>
    <row r="2899" spans="1:9" ht="15.75" customHeight="1">
      <c r="A2899" s="1">
        <v>2898</v>
      </c>
      <c r="B2899" s="3">
        <v>2899</v>
      </c>
      <c r="C2899" s="3" t="s">
        <v>8071</v>
      </c>
      <c r="D2899" s="3" t="s">
        <v>8072</v>
      </c>
      <c r="E2899" s="3" t="s">
        <v>8073</v>
      </c>
      <c r="F2899" s="3">
        <v>0</v>
      </c>
      <c r="I2899" s="4" t="str">
        <f ca="1">IFERROR(__xludf.DUMMYFUNCTION("REGEXREPLACE(F2900,""\D"", """")"),"#VALUE!")</f>
        <v>#VALUE!</v>
      </c>
    </row>
    <row r="2900" spans="1:9" ht="15.75" customHeight="1">
      <c r="A2900" s="1">
        <v>2899</v>
      </c>
      <c r="B2900" s="3">
        <v>2900</v>
      </c>
      <c r="C2900" s="3" t="s">
        <v>8074</v>
      </c>
      <c r="D2900" s="3" t="s">
        <v>8075</v>
      </c>
      <c r="E2900" s="3" t="s">
        <v>8076</v>
      </c>
      <c r="F2900" s="3">
        <v>0</v>
      </c>
      <c r="I2900" s="4" t="str">
        <f ca="1">IFERROR(__xludf.DUMMYFUNCTION("REGEXREPLACE(F2901,""\D"", """")"),"#VALUE!")</f>
        <v>#VALUE!</v>
      </c>
    </row>
    <row r="2901" spans="1:9" ht="15.75" customHeight="1">
      <c r="A2901" s="1">
        <v>2900</v>
      </c>
      <c r="B2901" s="3">
        <v>2901</v>
      </c>
      <c r="C2901" s="3" t="s">
        <v>8077</v>
      </c>
      <c r="D2901" s="3" t="s">
        <v>8078</v>
      </c>
      <c r="E2901" s="3" t="s">
        <v>8079</v>
      </c>
      <c r="F2901" s="3">
        <v>0</v>
      </c>
      <c r="I2901" s="4" t="str">
        <f ca="1">IFERROR(__xludf.DUMMYFUNCTION("REGEXREPLACE(F2902,""\D"", """")"),"#VALUE!")</f>
        <v>#VALUE!</v>
      </c>
    </row>
    <row r="2902" spans="1:9" ht="15.75" customHeight="1">
      <c r="A2902" s="1">
        <v>2901</v>
      </c>
      <c r="B2902" s="3">
        <v>2902</v>
      </c>
      <c r="C2902" s="3" t="s">
        <v>8080</v>
      </c>
      <c r="D2902" s="3" t="s">
        <v>8081</v>
      </c>
      <c r="E2902" s="3" t="s">
        <v>27</v>
      </c>
      <c r="F2902" s="3">
        <v>0</v>
      </c>
      <c r="I2902" s="4" t="str">
        <f ca="1">IFERROR(__xludf.DUMMYFUNCTION("REGEXREPLACE(F2903,""\D"", """")"),"#VALUE!")</f>
        <v>#VALUE!</v>
      </c>
    </row>
    <row r="2903" spans="1:9" ht="15.75" customHeight="1">
      <c r="A2903" s="1">
        <v>2902</v>
      </c>
      <c r="B2903" s="3">
        <v>2903</v>
      </c>
      <c r="C2903" s="3" t="s">
        <v>8082</v>
      </c>
      <c r="D2903" s="3" t="s">
        <v>8083</v>
      </c>
      <c r="E2903" s="3" t="s">
        <v>3147</v>
      </c>
      <c r="F2903" s="3">
        <v>0</v>
      </c>
      <c r="I2903" s="4" t="str">
        <f ca="1">IFERROR(__xludf.DUMMYFUNCTION("REGEXREPLACE(F2904,""\D"", """")"),"#VALUE!")</f>
        <v>#VALUE!</v>
      </c>
    </row>
    <row r="2904" spans="1:9" ht="15.75" customHeight="1">
      <c r="A2904" s="1">
        <v>2903</v>
      </c>
      <c r="B2904" s="3">
        <v>2904</v>
      </c>
      <c r="C2904" s="3" t="s">
        <v>8084</v>
      </c>
      <c r="D2904" s="3" t="s">
        <v>8085</v>
      </c>
      <c r="E2904" s="3" t="s">
        <v>27</v>
      </c>
      <c r="F2904" s="3">
        <v>0</v>
      </c>
      <c r="I2904" s="4" t="str">
        <f ca="1">IFERROR(__xludf.DUMMYFUNCTION("REGEXREPLACE(F2905,""\D"", """")"),"#VALUE!")</f>
        <v>#VALUE!</v>
      </c>
    </row>
    <row r="2905" spans="1:9" ht="15.75" customHeight="1">
      <c r="A2905" s="1">
        <v>2904</v>
      </c>
      <c r="B2905" s="3">
        <v>2905</v>
      </c>
      <c r="C2905" s="3" t="s">
        <v>8086</v>
      </c>
      <c r="D2905" s="3" t="s">
        <v>8087</v>
      </c>
      <c r="E2905" s="3" t="s">
        <v>27</v>
      </c>
      <c r="F2905" s="3">
        <v>0</v>
      </c>
      <c r="I2905" s="4" t="str">
        <f ca="1">IFERROR(__xludf.DUMMYFUNCTION("REGEXREPLACE(F2906,""\D"", """")"),"#VALUE!")</f>
        <v>#VALUE!</v>
      </c>
    </row>
    <row r="2906" spans="1:9" ht="15.75" customHeight="1">
      <c r="A2906" s="1">
        <v>2905</v>
      </c>
      <c r="B2906" s="3">
        <v>2906</v>
      </c>
      <c r="C2906" s="3" t="s">
        <v>8088</v>
      </c>
      <c r="D2906" s="3" t="s">
        <v>8089</v>
      </c>
      <c r="E2906" s="3" t="s">
        <v>8090</v>
      </c>
      <c r="F2906" s="3">
        <v>0</v>
      </c>
      <c r="I2906" s="4" t="str">
        <f ca="1">IFERROR(__xludf.DUMMYFUNCTION("REGEXREPLACE(F2907,""\D"", """")"),"#VALUE!")</f>
        <v>#VALUE!</v>
      </c>
    </row>
    <row r="2907" spans="1:9" ht="15.75" customHeight="1">
      <c r="A2907" s="1">
        <v>2906</v>
      </c>
      <c r="B2907" s="3">
        <v>2907</v>
      </c>
      <c r="C2907" s="3" t="s">
        <v>8091</v>
      </c>
      <c r="D2907" s="3" t="s">
        <v>8092</v>
      </c>
      <c r="E2907" s="3" t="s">
        <v>8093</v>
      </c>
      <c r="F2907" s="3">
        <v>0</v>
      </c>
      <c r="I2907" s="4" t="str">
        <f ca="1">IFERROR(__xludf.DUMMYFUNCTION("REGEXREPLACE(F2908,""\D"", """")"),"#VALUE!")</f>
        <v>#VALUE!</v>
      </c>
    </row>
    <row r="2908" spans="1:9" ht="15.75" customHeight="1">
      <c r="A2908" s="1">
        <v>2907</v>
      </c>
      <c r="B2908" s="3">
        <v>2908</v>
      </c>
      <c r="C2908" s="3" t="s">
        <v>8094</v>
      </c>
      <c r="D2908" s="3" t="s">
        <v>8095</v>
      </c>
      <c r="E2908" s="3" t="s">
        <v>8096</v>
      </c>
      <c r="F2908" s="3">
        <v>0</v>
      </c>
      <c r="I2908" s="4" t="str">
        <f ca="1">IFERROR(__xludf.DUMMYFUNCTION("REGEXREPLACE(F2909,""\D"", """")"),"#VALUE!")</f>
        <v>#VALUE!</v>
      </c>
    </row>
    <row r="2909" spans="1:9" ht="15.75" customHeight="1">
      <c r="A2909" s="1">
        <v>2908</v>
      </c>
      <c r="B2909" s="3">
        <v>2909</v>
      </c>
      <c r="C2909" s="3" t="s">
        <v>8097</v>
      </c>
      <c r="D2909" s="3" t="s">
        <v>8098</v>
      </c>
      <c r="E2909" s="3" t="s">
        <v>8099</v>
      </c>
      <c r="F2909" s="3" t="s">
        <v>812</v>
      </c>
      <c r="G2909" s="3">
        <v>11</v>
      </c>
      <c r="H2909" s="3" t="s">
        <v>111</v>
      </c>
      <c r="I2909" s="4" t="str">
        <f ca="1">IFERROR(__xludf.DUMMYFUNCTION("REGEXREPLACE(F2910,""\D"", """")"),"11")</f>
        <v>11</v>
      </c>
    </row>
    <row r="2910" spans="1:9" ht="15.75" customHeight="1">
      <c r="A2910" s="1">
        <v>2909</v>
      </c>
      <c r="B2910" s="3">
        <v>2910</v>
      </c>
      <c r="C2910" s="3" t="s">
        <v>8100</v>
      </c>
      <c r="D2910" s="3" t="s">
        <v>8101</v>
      </c>
      <c r="E2910" s="3" t="s">
        <v>27</v>
      </c>
      <c r="F2910" s="3">
        <v>0</v>
      </c>
      <c r="I2910" s="4" t="str">
        <f ca="1">IFERROR(__xludf.DUMMYFUNCTION("REGEXREPLACE(F2911,""\D"", """")"),"#VALUE!")</f>
        <v>#VALUE!</v>
      </c>
    </row>
    <row r="2911" spans="1:9" ht="15.75" customHeight="1">
      <c r="A2911" s="1">
        <v>2910</v>
      </c>
      <c r="B2911" s="3">
        <v>2911</v>
      </c>
      <c r="C2911" s="3" t="s">
        <v>8102</v>
      </c>
      <c r="D2911" s="3" t="s">
        <v>8103</v>
      </c>
      <c r="E2911" s="3" t="s">
        <v>8104</v>
      </c>
      <c r="F2911" s="3" t="s">
        <v>44</v>
      </c>
      <c r="G2911" s="3">
        <v>6</v>
      </c>
      <c r="H2911" s="3" t="s">
        <v>40</v>
      </c>
      <c r="I2911" s="4" t="str">
        <f ca="1">IFERROR(__xludf.DUMMYFUNCTION("REGEXREPLACE(F2912,""\D"", """")"),"12")</f>
        <v>12</v>
      </c>
    </row>
    <row r="2912" spans="1:9" ht="15.75" customHeight="1">
      <c r="A2912" s="1">
        <v>2911</v>
      </c>
      <c r="B2912" s="3">
        <v>2912</v>
      </c>
      <c r="C2912" s="3" t="s">
        <v>8105</v>
      </c>
      <c r="D2912" s="3" t="s">
        <v>8106</v>
      </c>
      <c r="E2912" s="3" t="s">
        <v>27</v>
      </c>
      <c r="F2912" s="3">
        <v>0</v>
      </c>
      <c r="I2912" s="4" t="str">
        <f ca="1">IFERROR(__xludf.DUMMYFUNCTION("REGEXREPLACE(F2913,""\D"", """")"),"#VALUE!")</f>
        <v>#VALUE!</v>
      </c>
    </row>
    <row r="2913" spans="1:9" ht="15.75" customHeight="1">
      <c r="A2913" s="1">
        <v>2912</v>
      </c>
      <c r="B2913" s="3">
        <v>2913</v>
      </c>
      <c r="C2913" s="3" t="s">
        <v>8107</v>
      </c>
      <c r="D2913" s="3" t="s">
        <v>8108</v>
      </c>
      <c r="E2913" s="3" t="s">
        <v>8109</v>
      </c>
      <c r="F2913" s="3" t="s">
        <v>8110</v>
      </c>
      <c r="G2913" s="3">
        <v>17</v>
      </c>
      <c r="H2913" s="3" t="s">
        <v>6774</v>
      </c>
      <c r="I2913" s="4" t="str">
        <f ca="1">IFERROR(__xludf.DUMMYFUNCTION("REGEXREPLACE(F2914,""\D"", """")"),"74")</f>
        <v>74</v>
      </c>
    </row>
    <row r="2914" spans="1:9" ht="15.75" customHeight="1">
      <c r="A2914" s="1">
        <v>2913</v>
      </c>
      <c r="B2914" s="3">
        <v>2914</v>
      </c>
      <c r="C2914" s="3" t="s">
        <v>8111</v>
      </c>
      <c r="D2914" s="3" t="s">
        <v>8112</v>
      </c>
      <c r="E2914" s="3" t="s">
        <v>27</v>
      </c>
      <c r="F2914" s="3">
        <v>0</v>
      </c>
      <c r="I2914" s="4" t="str">
        <f ca="1">IFERROR(__xludf.DUMMYFUNCTION("REGEXREPLACE(F2915,""\D"", """")"),"#VALUE!")</f>
        <v>#VALUE!</v>
      </c>
    </row>
    <row r="2915" spans="1:9" ht="15.75" customHeight="1">
      <c r="A2915" s="1">
        <v>2914</v>
      </c>
      <c r="B2915" s="3">
        <v>2915</v>
      </c>
      <c r="C2915" s="3" t="s">
        <v>8113</v>
      </c>
      <c r="D2915" s="3" t="s">
        <v>8114</v>
      </c>
      <c r="E2915" s="3" t="s">
        <v>8115</v>
      </c>
      <c r="F2915" s="3" t="s">
        <v>317</v>
      </c>
      <c r="G2915" s="3">
        <v>0</v>
      </c>
      <c r="H2915" s="3" t="s">
        <v>394</v>
      </c>
      <c r="I2915" s="4" t="str">
        <f ca="1">IFERROR(__xludf.DUMMYFUNCTION("REGEXREPLACE(F2916,""\D"", """")"),"8")</f>
        <v>8</v>
      </c>
    </row>
    <row r="2916" spans="1:9" ht="15.75" customHeight="1">
      <c r="A2916" s="1">
        <v>2915</v>
      </c>
      <c r="B2916" s="3">
        <v>2916</v>
      </c>
      <c r="C2916" s="3" t="s">
        <v>8116</v>
      </c>
      <c r="D2916" s="3" t="s">
        <v>8117</v>
      </c>
      <c r="E2916" s="3" t="s">
        <v>8118</v>
      </c>
      <c r="F2916" s="3">
        <v>0</v>
      </c>
      <c r="I2916" s="4" t="str">
        <f ca="1">IFERROR(__xludf.DUMMYFUNCTION("REGEXREPLACE(F2917,""\D"", """")"),"#VALUE!")</f>
        <v>#VALUE!</v>
      </c>
    </row>
    <row r="2917" spans="1:9" ht="15.75" customHeight="1">
      <c r="A2917" s="1">
        <v>2916</v>
      </c>
      <c r="B2917" s="3">
        <v>2917</v>
      </c>
      <c r="C2917" s="3" t="s">
        <v>8119</v>
      </c>
      <c r="D2917" s="3" t="s">
        <v>8120</v>
      </c>
      <c r="E2917" s="3" t="s">
        <v>27</v>
      </c>
      <c r="F2917" s="3">
        <v>0</v>
      </c>
      <c r="I2917" s="4" t="str">
        <f ca="1">IFERROR(__xludf.DUMMYFUNCTION("REGEXREPLACE(F2918,""\D"", """")"),"#VALUE!")</f>
        <v>#VALUE!</v>
      </c>
    </row>
    <row r="2918" spans="1:9" ht="15.75" customHeight="1">
      <c r="A2918" s="1">
        <v>2917</v>
      </c>
      <c r="B2918" s="3">
        <v>2918</v>
      </c>
      <c r="C2918" s="3" t="s">
        <v>8121</v>
      </c>
      <c r="D2918" s="3" t="s">
        <v>8122</v>
      </c>
      <c r="E2918" s="3" t="s">
        <v>27</v>
      </c>
      <c r="F2918" s="3">
        <v>0</v>
      </c>
      <c r="I2918" s="4" t="str">
        <f ca="1">IFERROR(__xludf.DUMMYFUNCTION("REGEXREPLACE(F2919,""\D"", """")"),"#VALUE!")</f>
        <v>#VALUE!</v>
      </c>
    </row>
    <row r="2919" spans="1:9" ht="15.75" customHeight="1">
      <c r="A2919" s="1">
        <v>2918</v>
      </c>
      <c r="B2919" s="3">
        <v>2919</v>
      </c>
      <c r="C2919" s="3" t="s">
        <v>8123</v>
      </c>
      <c r="D2919" s="3" t="s">
        <v>8124</v>
      </c>
      <c r="E2919" s="3" t="s">
        <v>27</v>
      </c>
      <c r="F2919" s="3">
        <v>0</v>
      </c>
      <c r="I2919" s="4" t="str">
        <f ca="1">IFERROR(__xludf.DUMMYFUNCTION("REGEXREPLACE(F2920,""\D"", """")"),"#VALUE!")</f>
        <v>#VALUE!</v>
      </c>
    </row>
    <row r="2920" spans="1:9" ht="15.75" customHeight="1">
      <c r="A2920" s="1">
        <v>2919</v>
      </c>
      <c r="B2920" s="3">
        <v>2920</v>
      </c>
      <c r="C2920" s="3" t="s">
        <v>8125</v>
      </c>
      <c r="D2920" s="3" t="s">
        <v>8126</v>
      </c>
      <c r="E2920" s="3" t="s">
        <v>8127</v>
      </c>
      <c r="F2920" s="3">
        <v>0</v>
      </c>
      <c r="I2920" s="4" t="str">
        <f ca="1">IFERROR(__xludf.DUMMYFUNCTION("REGEXREPLACE(F2921,""\D"", """")"),"#VALUE!")</f>
        <v>#VALUE!</v>
      </c>
    </row>
    <row r="2921" spans="1:9" ht="15.75" customHeight="1">
      <c r="A2921" s="1">
        <v>2920</v>
      </c>
      <c r="B2921" s="3">
        <v>2921</v>
      </c>
      <c r="C2921" s="3" t="s">
        <v>8128</v>
      </c>
      <c r="D2921" s="3" t="s">
        <v>8129</v>
      </c>
      <c r="E2921" s="3" t="s">
        <v>8130</v>
      </c>
      <c r="F2921" s="3">
        <v>0</v>
      </c>
      <c r="I2921" s="4" t="str">
        <f ca="1">IFERROR(__xludf.DUMMYFUNCTION("REGEXREPLACE(F2922,""\D"", """")"),"#VALUE!")</f>
        <v>#VALUE!</v>
      </c>
    </row>
    <row r="2922" spans="1:9" ht="15.75" customHeight="1">
      <c r="A2922" s="1">
        <v>2921</v>
      </c>
      <c r="B2922" s="3">
        <v>2922</v>
      </c>
      <c r="C2922" s="3" t="s">
        <v>8131</v>
      </c>
      <c r="D2922" s="3" t="s">
        <v>8132</v>
      </c>
      <c r="E2922" s="3" t="s">
        <v>8133</v>
      </c>
      <c r="F2922" s="3" t="s">
        <v>44</v>
      </c>
      <c r="G2922" s="3">
        <v>7</v>
      </c>
      <c r="H2922" s="3" t="s">
        <v>642</v>
      </c>
      <c r="I2922" s="4" t="str">
        <f ca="1">IFERROR(__xludf.DUMMYFUNCTION("REGEXREPLACE(F2923,""\D"", """")"),"12")</f>
        <v>12</v>
      </c>
    </row>
    <row r="2923" spans="1:9" ht="15.75" customHeight="1">
      <c r="A2923" s="1">
        <v>2922</v>
      </c>
      <c r="B2923" s="3">
        <v>2923</v>
      </c>
      <c r="C2923" s="3" t="s">
        <v>8134</v>
      </c>
      <c r="D2923" s="3" t="s">
        <v>8135</v>
      </c>
      <c r="E2923" s="3" t="s">
        <v>4711</v>
      </c>
      <c r="F2923" s="3">
        <v>0</v>
      </c>
      <c r="I2923" s="4" t="str">
        <f ca="1">IFERROR(__xludf.DUMMYFUNCTION("REGEXREPLACE(F2924,""\D"", """")"),"#VALUE!")</f>
        <v>#VALUE!</v>
      </c>
    </row>
    <row r="2924" spans="1:9" ht="15.75" customHeight="1">
      <c r="A2924" s="1">
        <v>2923</v>
      </c>
      <c r="B2924" s="3">
        <v>2924</v>
      </c>
      <c r="C2924" s="3" t="s">
        <v>8136</v>
      </c>
      <c r="D2924" s="3" t="s">
        <v>8137</v>
      </c>
      <c r="E2924" s="3" t="s">
        <v>8138</v>
      </c>
      <c r="F2924" s="3" t="s">
        <v>386</v>
      </c>
      <c r="G2924" s="3">
        <v>0</v>
      </c>
      <c r="H2924" s="3" t="s">
        <v>111</v>
      </c>
      <c r="I2924" s="4" t="str">
        <f ca="1">IFERROR(__xludf.DUMMYFUNCTION("REGEXREPLACE(F2925,""\D"", """")"),"22")</f>
        <v>22</v>
      </c>
    </row>
    <row r="2925" spans="1:9" ht="15.75" customHeight="1">
      <c r="A2925" s="1">
        <v>2924</v>
      </c>
      <c r="B2925" s="3">
        <v>2925</v>
      </c>
      <c r="C2925" s="3" t="s">
        <v>8139</v>
      </c>
      <c r="D2925" s="3" t="s">
        <v>8140</v>
      </c>
      <c r="E2925" s="3" t="s">
        <v>27</v>
      </c>
      <c r="F2925" s="3">
        <v>0</v>
      </c>
      <c r="I2925" s="4" t="str">
        <f ca="1">IFERROR(__xludf.DUMMYFUNCTION("REGEXREPLACE(F2926,""\D"", """")"),"#VALUE!")</f>
        <v>#VALUE!</v>
      </c>
    </row>
    <row r="2926" spans="1:9" ht="15.75" customHeight="1">
      <c r="A2926" s="1">
        <v>2925</v>
      </c>
      <c r="B2926" s="3">
        <v>2926</v>
      </c>
      <c r="C2926" s="3" t="s">
        <v>8141</v>
      </c>
      <c r="D2926" s="3" t="s">
        <v>8142</v>
      </c>
      <c r="E2926" s="3" t="s">
        <v>8143</v>
      </c>
      <c r="F2926" s="3" t="s">
        <v>121</v>
      </c>
      <c r="G2926" s="3">
        <v>55</v>
      </c>
      <c r="H2926" s="3" t="s">
        <v>332</v>
      </c>
      <c r="I2926" s="4" t="str">
        <f ca="1">IFERROR(__xludf.DUMMYFUNCTION("REGEXREPLACE(F2927,""\D"", """")"),"17")</f>
        <v>17</v>
      </c>
    </row>
    <row r="2927" spans="1:9" ht="15.75" customHeight="1">
      <c r="A2927" s="1">
        <v>2926</v>
      </c>
      <c r="B2927" s="3">
        <v>2927</v>
      </c>
      <c r="C2927" s="3" t="s">
        <v>8144</v>
      </c>
      <c r="D2927" s="3" t="s">
        <v>8145</v>
      </c>
      <c r="E2927" s="3" t="s">
        <v>8146</v>
      </c>
      <c r="F2927" s="3" t="s">
        <v>303</v>
      </c>
      <c r="G2927" s="3">
        <v>0</v>
      </c>
      <c r="H2927" s="3" t="s">
        <v>266</v>
      </c>
      <c r="I2927" s="4" t="str">
        <f ca="1">IFERROR(__xludf.DUMMYFUNCTION("REGEXREPLACE(F2928,""\D"", """")"),"6")</f>
        <v>6</v>
      </c>
    </row>
    <row r="2928" spans="1:9" ht="15.75" customHeight="1">
      <c r="A2928" s="1">
        <v>2927</v>
      </c>
      <c r="B2928" s="3">
        <v>2928</v>
      </c>
      <c r="C2928" s="3" t="s">
        <v>8147</v>
      </c>
      <c r="D2928" s="3" t="s">
        <v>8148</v>
      </c>
      <c r="E2928" s="3" t="s">
        <v>8149</v>
      </c>
      <c r="F2928" s="3">
        <v>0</v>
      </c>
      <c r="I2928" s="4" t="str">
        <f ca="1">IFERROR(__xludf.DUMMYFUNCTION("REGEXREPLACE(F2929,""\D"", """")"),"#VALUE!")</f>
        <v>#VALUE!</v>
      </c>
    </row>
    <row r="2929" spans="1:9" ht="15.75" customHeight="1">
      <c r="A2929" s="1">
        <v>2928</v>
      </c>
      <c r="B2929" s="3">
        <v>2929</v>
      </c>
      <c r="C2929" s="3" t="s">
        <v>8150</v>
      </c>
      <c r="D2929" s="3" t="s">
        <v>8151</v>
      </c>
      <c r="E2929" s="3" t="s">
        <v>27</v>
      </c>
      <c r="F2929" s="3">
        <v>0</v>
      </c>
      <c r="I2929" s="4" t="str">
        <f ca="1">IFERROR(__xludf.DUMMYFUNCTION("REGEXREPLACE(F2930,""\D"", """")"),"#VALUE!")</f>
        <v>#VALUE!</v>
      </c>
    </row>
    <row r="2930" spans="1:9" ht="15.75" customHeight="1">
      <c r="A2930" s="1">
        <v>2929</v>
      </c>
      <c r="B2930" s="3">
        <v>2930</v>
      </c>
      <c r="C2930" s="3" t="s">
        <v>8152</v>
      </c>
      <c r="D2930" s="3" t="s">
        <v>8153</v>
      </c>
      <c r="E2930" s="3" t="s">
        <v>8154</v>
      </c>
      <c r="F2930" s="3" t="s">
        <v>1201</v>
      </c>
      <c r="G2930" s="3">
        <v>67</v>
      </c>
      <c r="H2930" s="3" t="s">
        <v>597</v>
      </c>
      <c r="I2930" s="4" t="str">
        <f ca="1">IFERROR(__xludf.DUMMYFUNCTION("REGEXREPLACE(F2931,""\D"", """")"),"55")</f>
        <v>55</v>
      </c>
    </row>
    <row r="2931" spans="1:9" ht="15.75" customHeight="1">
      <c r="A2931" s="1">
        <v>2930</v>
      </c>
      <c r="B2931" s="3">
        <v>2931</v>
      </c>
      <c r="C2931" s="3" t="s">
        <v>8155</v>
      </c>
      <c r="D2931" s="3" t="s">
        <v>8156</v>
      </c>
      <c r="E2931" s="3" t="s">
        <v>27</v>
      </c>
      <c r="F2931" s="3">
        <v>0</v>
      </c>
      <c r="I2931" s="4" t="str">
        <f ca="1">IFERROR(__xludf.DUMMYFUNCTION("REGEXREPLACE(F2932,""\D"", """")"),"#VALUE!")</f>
        <v>#VALUE!</v>
      </c>
    </row>
    <row r="2932" spans="1:9" ht="15.75" customHeight="1">
      <c r="A2932" s="1">
        <v>2931</v>
      </c>
      <c r="B2932" s="3">
        <v>2932</v>
      </c>
      <c r="C2932" s="3" t="s">
        <v>8157</v>
      </c>
      <c r="D2932" s="3" t="s">
        <v>8158</v>
      </c>
      <c r="E2932" s="3" t="s">
        <v>8159</v>
      </c>
      <c r="F2932" s="3">
        <v>0</v>
      </c>
      <c r="I2932" s="4" t="str">
        <f ca="1">IFERROR(__xludf.DUMMYFUNCTION("REGEXREPLACE(F2933,""\D"", """")"),"#VALUE!")</f>
        <v>#VALUE!</v>
      </c>
    </row>
    <row r="2933" spans="1:9" ht="15.75" customHeight="1">
      <c r="A2933" s="1">
        <v>2932</v>
      </c>
      <c r="B2933" s="3">
        <v>2933</v>
      </c>
      <c r="C2933" s="3" t="s">
        <v>8160</v>
      </c>
      <c r="D2933" s="3" t="s">
        <v>8161</v>
      </c>
      <c r="E2933" s="3" t="s">
        <v>8162</v>
      </c>
      <c r="F2933" s="3">
        <v>0</v>
      </c>
      <c r="I2933" s="4" t="str">
        <f ca="1">IFERROR(__xludf.DUMMYFUNCTION("REGEXREPLACE(F2934,""\D"", """")"),"#VALUE!")</f>
        <v>#VALUE!</v>
      </c>
    </row>
    <row r="2934" spans="1:9" ht="15.75" customHeight="1">
      <c r="A2934" s="1">
        <v>2933</v>
      </c>
      <c r="B2934" s="3">
        <v>2934</v>
      </c>
      <c r="C2934" s="3" t="s">
        <v>8163</v>
      </c>
      <c r="D2934" s="3" t="s">
        <v>8164</v>
      </c>
      <c r="E2934" s="3" t="s">
        <v>27</v>
      </c>
      <c r="F2934" s="3">
        <v>0</v>
      </c>
      <c r="I2934" s="4" t="str">
        <f ca="1">IFERROR(__xludf.DUMMYFUNCTION("REGEXREPLACE(F2935,""\D"", """")"),"#VALUE!")</f>
        <v>#VALUE!</v>
      </c>
    </row>
    <row r="2935" spans="1:9" ht="15.75" customHeight="1">
      <c r="A2935" s="1">
        <v>2934</v>
      </c>
      <c r="B2935" s="3">
        <v>2935</v>
      </c>
      <c r="C2935" s="3" t="s">
        <v>8165</v>
      </c>
      <c r="D2935" s="3" t="s">
        <v>8166</v>
      </c>
      <c r="E2935" s="3" t="s">
        <v>27</v>
      </c>
      <c r="F2935" s="3">
        <v>0</v>
      </c>
      <c r="I2935" s="4" t="str">
        <f ca="1">IFERROR(__xludf.DUMMYFUNCTION("REGEXREPLACE(F2936,""\D"", """")"),"#VALUE!")</f>
        <v>#VALUE!</v>
      </c>
    </row>
    <row r="2936" spans="1:9" ht="15.75" customHeight="1">
      <c r="A2936" s="1">
        <v>2935</v>
      </c>
      <c r="B2936" s="3">
        <v>2936</v>
      </c>
      <c r="C2936" s="3" t="s">
        <v>8167</v>
      </c>
      <c r="D2936" s="3" t="s">
        <v>8168</v>
      </c>
      <c r="E2936" s="3" t="s">
        <v>27</v>
      </c>
      <c r="F2936" s="3">
        <v>0</v>
      </c>
      <c r="I2936" s="4" t="str">
        <f ca="1">IFERROR(__xludf.DUMMYFUNCTION("REGEXREPLACE(F2937,""\D"", """")"),"#VALUE!")</f>
        <v>#VALUE!</v>
      </c>
    </row>
    <row r="2937" spans="1:9" ht="15.75" customHeight="1">
      <c r="A2937" s="1">
        <v>2936</v>
      </c>
      <c r="B2937" s="3">
        <v>2937</v>
      </c>
      <c r="C2937" s="3" t="s">
        <v>8169</v>
      </c>
      <c r="D2937" s="3" t="s">
        <v>8170</v>
      </c>
      <c r="E2937" s="3" t="s">
        <v>27</v>
      </c>
      <c r="F2937" s="3">
        <v>0</v>
      </c>
      <c r="I2937" s="4" t="str">
        <f ca="1">IFERROR(__xludf.DUMMYFUNCTION("REGEXREPLACE(F2938,""\D"", """")"),"#VALUE!")</f>
        <v>#VALUE!</v>
      </c>
    </row>
    <row r="2938" spans="1:9" ht="15.75" customHeight="1">
      <c r="A2938" s="1">
        <v>2937</v>
      </c>
      <c r="B2938" s="3">
        <v>2938</v>
      </c>
      <c r="C2938" s="3" t="s">
        <v>8171</v>
      </c>
      <c r="D2938" s="3" t="s">
        <v>8172</v>
      </c>
      <c r="E2938" s="3" t="s">
        <v>8173</v>
      </c>
      <c r="F2938" s="3" t="s">
        <v>559</v>
      </c>
      <c r="G2938" s="3">
        <v>6</v>
      </c>
      <c r="H2938" s="3" t="s">
        <v>139</v>
      </c>
      <c r="I2938" s="4" t="str">
        <f ca="1">IFERROR(__xludf.DUMMYFUNCTION("REGEXREPLACE(F2939,""\D"", """")"),"19")</f>
        <v>19</v>
      </c>
    </row>
    <row r="2939" spans="1:9" ht="15.75" customHeight="1">
      <c r="A2939" s="1">
        <v>2938</v>
      </c>
      <c r="B2939" s="3">
        <v>2939</v>
      </c>
      <c r="C2939" s="3" t="s">
        <v>8174</v>
      </c>
      <c r="D2939" s="3" t="s">
        <v>8175</v>
      </c>
      <c r="E2939" s="3" t="s">
        <v>27</v>
      </c>
      <c r="F2939" s="3">
        <v>0</v>
      </c>
      <c r="I2939" s="4" t="str">
        <f ca="1">IFERROR(__xludf.DUMMYFUNCTION("REGEXREPLACE(F2940,""\D"", """")"),"#VALUE!")</f>
        <v>#VALUE!</v>
      </c>
    </row>
    <row r="2940" spans="1:9" ht="15.75" customHeight="1">
      <c r="A2940" s="1">
        <v>2939</v>
      </c>
      <c r="B2940" s="3">
        <v>2940</v>
      </c>
      <c r="C2940" s="3" t="s">
        <v>8176</v>
      </c>
      <c r="D2940" s="3" t="s">
        <v>8177</v>
      </c>
      <c r="E2940" s="3" t="s">
        <v>27</v>
      </c>
      <c r="F2940" s="3">
        <v>0</v>
      </c>
      <c r="I2940" s="4" t="str">
        <f ca="1">IFERROR(__xludf.DUMMYFUNCTION("REGEXREPLACE(F2941,""\D"", """")"),"#VALUE!")</f>
        <v>#VALUE!</v>
      </c>
    </row>
    <row r="2941" spans="1:9" ht="15.75" customHeight="1">
      <c r="A2941" s="1">
        <v>2940</v>
      </c>
      <c r="B2941" s="3">
        <v>2941</v>
      </c>
      <c r="C2941" s="3" t="s">
        <v>8178</v>
      </c>
      <c r="D2941" s="3" t="s">
        <v>8179</v>
      </c>
      <c r="E2941" s="3" t="s">
        <v>27</v>
      </c>
      <c r="F2941" s="3">
        <v>0</v>
      </c>
      <c r="I2941" s="4" t="str">
        <f ca="1">IFERROR(__xludf.DUMMYFUNCTION("REGEXREPLACE(F2942,""\D"", """")"),"#VALUE!")</f>
        <v>#VALUE!</v>
      </c>
    </row>
    <row r="2942" spans="1:9" ht="15.75" customHeight="1">
      <c r="A2942" s="1">
        <v>2941</v>
      </c>
      <c r="B2942" s="3">
        <v>2942</v>
      </c>
      <c r="C2942" s="3" t="s">
        <v>8180</v>
      </c>
      <c r="D2942" s="3" t="s">
        <v>8181</v>
      </c>
      <c r="E2942" s="3" t="s">
        <v>8182</v>
      </c>
      <c r="F2942" s="3" t="s">
        <v>138</v>
      </c>
      <c r="G2942" s="3">
        <v>0</v>
      </c>
      <c r="H2942" s="3" t="s">
        <v>139</v>
      </c>
      <c r="I2942" s="4" t="str">
        <f ca="1">IFERROR(__xludf.DUMMYFUNCTION("REGEXREPLACE(F2943,""\D"", """")"),"25")</f>
        <v>25</v>
      </c>
    </row>
    <row r="2943" spans="1:9" ht="15.75" customHeight="1">
      <c r="A2943" s="1">
        <v>2942</v>
      </c>
      <c r="B2943" s="3">
        <v>2943</v>
      </c>
      <c r="C2943" s="3" t="s">
        <v>8183</v>
      </c>
      <c r="D2943" s="3" t="s">
        <v>8184</v>
      </c>
      <c r="E2943" s="3" t="s">
        <v>8185</v>
      </c>
      <c r="F2943" s="3">
        <v>0</v>
      </c>
      <c r="I2943" s="4" t="str">
        <f ca="1">IFERROR(__xludf.DUMMYFUNCTION("REGEXREPLACE(F2944,""\D"", """")"),"#VALUE!")</f>
        <v>#VALUE!</v>
      </c>
    </row>
    <row r="2944" spans="1:9" ht="15.75" customHeight="1">
      <c r="A2944" s="1">
        <v>2943</v>
      </c>
      <c r="B2944" s="3">
        <v>2944</v>
      </c>
      <c r="C2944" s="3" t="s">
        <v>8186</v>
      </c>
      <c r="D2944" s="3" t="s">
        <v>8187</v>
      </c>
      <c r="E2944" s="3" t="s">
        <v>27</v>
      </c>
      <c r="F2944" s="3">
        <v>0</v>
      </c>
      <c r="I2944" s="4" t="str">
        <f ca="1">IFERROR(__xludf.DUMMYFUNCTION("REGEXREPLACE(F2945,""\D"", """")"),"#VALUE!")</f>
        <v>#VALUE!</v>
      </c>
    </row>
    <row r="2945" spans="1:9" ht="15.75" customHeight="1">
      <c r="A2945" s="1">
        <v>2944</v>
      </c>
      <c r="B2945" s="3">
        <v>2945</v>
      </c>
      <c r="C2945" s="3" t="s">
        <v>8188</v>
      </c>
      <c r="D2945" s="3" t="s">
        <v>8189</v>
      </c>
      <c r="E2945" s="3" t="s">
        <v>8190</v>
      </c>
      <c r="F2945" s="3" t="s">
        <v>96</v>
      </c>
      <c r="G2945" s="3">
        <v>6</v>
      </c>
      <c r="H2945" s="3" t="s">
        <v>422</v>
      </c>
      <c r="I2945" s="4" t="str">
        <f ca="1">IFERROR(__xludf.DUMMYFUNCTION("REGEXREPLACE(F2946,""\D"", """")"),"9")</f>
        <v>9</v>
      </c>
    </row>
    <row r="2946" spans="1:9" ht="15.75" customHeight="1">
      <c r="A2946" s="1">
        <v>2945</v>
      </c>
      <c r="B2946" s="3">
        <v>2946</v>
      </c>
      <c r="C2946" s="3" t="s">
        <v>8191</v>
      </c>
      <c r="D2946" s="3" t="s">
        <v>8192</v>
      </c>
      <c r="E2946" s="3" t="s">
        <v>27</v>
      </c>
      <c r="F2946" s="3">
        <v>0</v>
      </c>
      <c r="I2946" s="4" t="str">
        <f ca="1">IFERROR(__xludf.DUMMYFUNCTION("REGEXREPLACE(F2947,""\D"", """")"),"#VALUE!")</f>
        <v>#VALUE!</v>
      </c>
    </row>
    <row r="2947" spans="1:9" ht="15.75" customHeight="1">
      <c r="A2947" s="1">
        <v>2946</v>
      </c>
      <c r="B2947" s="3">
        <v>2947</v>
      </c>
      <c r="C2947" s="3" t="s">
        <v>8193</v>
      </c>
      <c r="D2947" s="3" t="s">
        <v>8194</v>
      </c>
      <c r="E2947" s="3" t="s">
        <v>8195</v>
      </c>
      <c r="F2947" s="3">
        <v>0</v>
      </c>
      <c r="I2947" s="4" t="str">
        <f ca="1">IFERROR(__xludf.DUMMYFUNCTION("REGEXREPLACE(F2948,""\D"", """")"),"#VALUE!")</f>
        <v>#VALUE!</v>
      </c>
    </row>
    <row r="2948" spans="1:9" ht="15.75" customHeight="1">
      <c r="A2948" s="1">
        <v>2947</v>
      </c>
      <c r="B2948" s="3">
        <v>2948</v>
      </c>
      <c r="C2948" s="3" t="s">
        <v>8196</v>
      </c>
      <c r="D2948" s="3" t="s">
        <v>8197</v>
      </c>
      <c r="E2948" s="3" t="s">
        <v>27</v>
      </c>
      <c r="F2948" s="3">
        <v>0</v>
      </c>
      <c r="I2948" s="4" t="str">
        <f ca="1">IFERROR(__xludf.DUMMYFUNCTION("REGEXREPLACE(F2949,""\D"", """")"),"#VALUE!")</f>
        <v>#VALUE!</v>
      </c>
    </row>
    <row r="2949" spans="1:9" ht="15.75" customHeight="1">
      <c r="A2949" s="1">
        <v>2948</v>
      </c>
      <c r="B2949" s="3">
        <v>2949</v>
      </c>
      <c r="C2949" s="3" t="s">
        <v>8198</v>
      </c>
      <c r="D2949" s="3" t="s">
        <v>8199</v>
      </c>
      <c r="E2949" s="3" t="s">
        <v>8200</v>
      </c>
      <c r="F2949" s="3">
        <v>0</v>
      </c>
      <c r="I2949" s="4" t="str">
        <f ca="1">IFERROR(__xludf.DUMMYFUNCTION("REGEXREPLACE(F2950,""\D"", """")"),"#VALUE!")</f>
        <v>#VALUE!</v>
      </c>
    </row>
    <row r="2950" spans="1:9" ht="15.75" customHeight="1">
      <c r="A2950" s="1">
        <v>2949</v>
      </c>
      <c r="B2950" s="3">
        <v>2950</v>
      </c>
      <c r="C2950" s="3" t="s">
        <v>8201</v>
      </c>
      <c r="D2950" s="3" t="s">
        <v>8202</v>
      </c>
      <c r="E2950" s="3" t="s">
        <v>8203</v>
      </c>
      <c r="F2950" s="3" t="s">
        <v>765</v>
      </c>
      <c r="G2950" s="3">
        <v>25</v>
      </c>
      <c r="H2950" s="3" t="s">
        <v>1831</v>
      </c>
      <c r="I2950" s="4" t="str">
        <f ca="1">IFERROR(__xludf.DUMMYFUNCTION("REGEXREPLACE(F2951,""\D"", """")"),"10")</f>
        <v>10</v>
      </c>
    </row>
    <row r="2951" spans="1:9" ht="15.75" customHeight="1">
      <c r="A2951" s="1">
        <v>2950</v>
      </c>
      <c r="B2951" s="3">
        <v>2951</v>
      </c>
      <c r="C2951" s="3" t="s">
        <v>8204</v>
      </c>
      <c r="D2951" s="3" t="s">
        <v>8205</v>
      </c>
      <c r="E2951" s="3" t="s">
        <v>8206</v>
      </c>
      <c r="F2951" s="3">
        <v>0</v>
      </c>
      <c r="I2951" s="4" t="str">
        <f ca="1">IFERROR(__xludf.DUMMYFUNCTION("REGEXREPLACE(F2952,""\D"", """")"),"#VALUE!")</f>
        <v>#VALUE!</v>
      </c>
    </row>
    <row r="2952" spans="1:9" ht="15.75" customHeight="1">
      <c r="A2952" s="1">
        <v>2951</v>
      </c>
      <c r="B2952" s="3">
        <v>2952</v>
      </c>
      <c r="C2952" s="3" t="s">
        <v>8207</v>
      </c>
      <c r="D2952" s="3" t="s">
        <v>8208</v>
      </c>
      <c r="E2952" s="3" t="s">
        <v>8209</v>
      </c>
      <c r="F2952" s="3" t="s">
        <v>44</v>
      </c>
      <c r="G2952" s="3">
        <v>0</v>
      </c>
      <c r="H2952" s="3" t="s">
        <v>248</v>
      </c>
      <c r="I2952" s="4" t="str">
        <f ca="1">IFERROR(__xludf.DUMMYFUNCTION("REGEXREPLACE(F2953,""\D"", """")"),"12")</f>
        <v>12</v>
      </c>
    </row>
    <row r="2953" spans="1:9" ht="15.75" customHeight="1">
      <c r="A2953" s="1">
        <v>2952</v>
      </c>
      <c r="B2953" s="3">
        <v>2953</v>
      </c>
      <c r="C2953" s="3" t="s">
        <v>8210</v>
      </c>
      <c r="D2953" s="3" t="s">
        <v>8211</v>
      </c>
      <c r="E2953" s="3" t="s">
        <v>8212</v>
      </c>
      <c r="F2953" s="3">
        <v>0</v>
      </c>
      <c r="I2953" s="4" t="str">
        <f ca="1">IFERROR(__xludf.DUMMYFUNCTION("REGEXREPLACE(F2954,""\D"", """")"),"#VALUE!")</f>
        <v>#VALUE!</v>
      </c>
    </row>
    <row r="2954" spans="1:9" ht="15.75" customHeight="1">
      <c r="A2954" s="1">
        <v>2953</v>
      </c>
      <c r="B2954" s="3">
        <v>2954</v>
      </c>
      <c r="C2954" s="3" t="s">
        <v>8213</v>
      </c>
      <c r="D2954" s="3" t="s">
        <v>8214</v>
      </c>
      <c r="E2954" s="3" t="s">
        <v>8215</v>
      </c>
      <c r="F2954" s="3" t="s">
        <v>96</v>
      </c>
      <c r="G2954" s="3">
        <v>9</v>
      </c>
      <c r="H2954" s="3" t="s">
        <v>40</v>
      </c>
      <c r="I2954" s="4" t="str">
        <f ca="1">IFERROR(__xludf.DUMMYFUNCTION("REGEXREPLACE(F2955,""\D"", """")"),"9")</f>
        <v>9</v>
      </c>
    </row>
    <row r="2955" spans="1:9" ht="15.75" customHeight="1">
      <c r="A2955" s="1">
        <v>2954</v>
      </c>
      <c r="B2955" s="3">
        <v>2955</v>
      </c>
      <c r="C2955" s="3" t="s">
        <v>8216</v>
      </c>
      <c r="D2955" s="3" t="s">
        <v>8217</v>
      </c>
      <c r="E2955" s="3" t="s">
        <v>27</v>
      </c>
      <c r="F2955" s="3">
        <v>0</v>
      </c>
      <c r="I2955" s="4" t="str">
        <f ca="1">IFERROR(__xludf.DUMMYFUNCTION("REGEXREPLACE(F2956,""\D"", """")"),"#VALUE!")</f>
        <v>#VALUE!</v>
      </c>
    </row>
    <row r="2956" spans="1:9" ht="15.75" customHeight="1">
      <c r="A2956" s="1">
        <v>2955</v>
      </c>
      <c r="B2956" s="3">
        <v>2956</v>
      </c>
      <c r="C2956" s="3" t="s">
        <v>8218</v>
      </c>
      <c r="D2956" s="3" t="s">
        <v>8219</v>
      </c>
      <c r="E2956" s="3" t="s">
        <v>8220</v>
      </c>
      <c r="F2956" s="3">
        <v>0</v>
      </c>
      <c r="I2956" s="4" t="str">
        <f ca="1">IFERROR(__xludf.DUMMYFUNCTION("REGEXREPLACE(F2957,""\D"", """")"),"#VALUE!")</f>
        <v>#VALUE!</v>
      </c>
    </row>
    <row r="2957" spans="1:9" ht="15.75" customHeight="1">
      <c r="A2957" s="1">
        <v>2956</v>
      </c>
      <c r="B2957" s="3">
        <v>2957</v>
      </c>
      <c r="C2957" s="3" t="s">
        <v>8221</v>
      </c>
      <c r="D2957" s="3" t="s">
        <v>8222</v>
      </c>
      <c r="E2957" s="3" t="s">
        <v>27</v>
      </c>
      <c r="F2957" s="3">
        <v>0</v>
      </c>
      <c r="I2957" s="4" t="str">
        <f ca="1">IFERROR(__xludf.DUMMYFUNCTION("REGEXREPLACE(F2958,""\D"", """")"),"#VALUE!")</f>
        <v>#VALUE!</v>
      </c>
    </row>
    <row r="2958" spans="1:9" ht="15.75" customHeight="1">
      <c r="A2958" s="1">
        <v>2957</v>
      </c>
      <c r="B2958" s="3">
        <v>2958</v>
      </c>
      <c r="C2958" s="3" t="s">
        <v>8223</v>
      </c>
      <c r="D2958" s="3" t="s">
        <v>8224</v>
      </c>
      <c r="E2958" s="3" t="s">
        <v>8225</v>
      </c>
      <c r="F2958" s="3">
        <v>0</v>
      </c>
      <c r="I2958" s="4" t="str">
        <f ca="1">IFERROR(__xludf.DUMMYFUNCTION("REGEXREPLACE(F2959,""\D"", """")"),"#VALUE!")</f>
        <v>#VALUE!</v>
      </c>
    </row>
    <row r="2959" spans="1:9" ht="15.75" customHeight="1">
      <c r="A2959" s="1">
        <v>2958</v>
      </c>
      <c r="B2959" s="3">
        <v>2959</v>
      </c>
      <c r="C2959" s="3" t="s">
        <v>8226</v>
      </c>
      <c r="D2959" s="3" t="s">
        <v>8227</v>
      </c>
      <c r="E2959" s="3" t="s">
        <v>8228</v>
      </c>
      <c r="F2959" s="3" t="s">
        <v>494</v>
      </c>
      <c r="G2959" s="3">
        <v>12</v>
      </c>
      <c r="H2959" s="3" t="s">
        <v>291</v>
      </c>
      <c r="I2959" s="4" t="str">
        <f ca="1">IFERROR(__xludf.DUMMYFUNCTION("REGEXREPLACE(F2960,""\D"", """")"),"18")</f>
        <v>18</v>
      </c>
    </row>
    <row r="2960" spans="1:9" ht="15.75" customHeight="1">
      <c r="A2960" s="1">
        <v>2959</v>
      </c>
      <c r="B2960" s="3">
        <v>2960</v>
      </c>
      <c r="C2960" s="3" t="s">
        <v>8229</v>
      </c>
      <c r="D2960" s="3" t="s">
        <v>8230</v>
      </c>
      <c r="E2960" s="3" t="s">
        <v>8231</v>
      </c>
      <c r="F2960" s="3">
        <v>0</v>
      </c>
      <c r="I2960" s="4" t="str">
        <f ca="1">IFERROR(__xludf.DUMMYFUNCTION("REGEXREPLACE(F2961,""\D"", """")"),"#VALUE!")</f>
        <v>#VALUE!</v>
      </c>
    </row>
    <row r="2961" spans="1:9" ht="15.75" customHeight="1">
      <c r="A2961" s="1">
        <v>2960</v>
      </c>
      <c r="B2961" s="3">
        <v>2961</v>
      </c>
      <c r="C2961" s="3" t="s">
        <v>8232</v>
      </c>
      <c r="D2961" s="3" t="s">
        <v>8233</v>
      </c>
      <c r="E2961" s="3" t="s">
        <v>8234</v>
      </c>
      <c r="F2961" s="3">
        <v>0</v>
      </c>
      <c r="I2961" s="4" t="str">
        <f ca="1">IFERROR(__xludf.DUMMYFUNCTION("REGEXREPLACE(F2962,""\D"", """")"),"#VALUE!")</f>
        <v>#VALUE!</v>
      </c>
    </row>
    <row r="2962" spans="1:9" ht="15.75" customHeight="1">
      <c r="A2962" s="1">
        <v>2961</v>
      </c>
      <c r="B2962" s="3">
        <v>2962</v>
      </c>
      <c r="C2962" s="3" t="s">
        <v>8235</v>
      </c>
      <c r="D2962" s="3" t="s">
        <v>8236</v>
      </c>
      <c r="E2962" s="3" t="s">
        <v>8237</v>
      </c>
      <c r="F2962" s="3" t="s">
        <v>765</v>
      </c>
      <c r="G2962" s="3">
        <v>20</v>
      </c>
      <c r="H2962" s="3" t="s">
        <v>291</v>
      </c>
      <c r="I2962" s="4" t="str">
        <f ca="1">IFERROR(__xludf.DUMMYFUNCTION("REGEXREPLACE(F2963,""\D"", """")"),"10")</f>
        <v>10</v>
      </c>
    </row>
    <row r="2963" spans="1:9" ht="15.75" customHeight="1">
      <c r="A2963" s="1">
        <v>2962</v>
      </c>
      <c r="B2963" s="3">
        <v>2963</v>
      </c>
      <c r="C2963" s="3" t="s">
        <v>8238</v>
      </c>
      <c r="D2963" s="3" t="s">
        <v>8239</v>
      </c>
      <c r="E2963" s="3" t="s">
        <v>8240</v>
      </c>
      <c r="F2963" s="3">
        <v>0</v>
      </c>
      <c r="I2963" s="4" t="str">
        <f ca="1">IFERROR(__xludf.DUMMYFUNCTION("REGEXREPLACE(F2964,""\D"", """")"),"#VALUE!")</f>
        <v>#VALUE!</v>
      </c>
    </row>
    <row r="2964" spans="1:9" ht="15.75" customHeight="1">
      <c r="A2964" s="1">
        <v>2963</v>
      </c>
      <c r="B2964" s="3">
        <v>2964</v>
      </c>
      <c r="C2964" s="3" t="s">
        <v>8241</v>
      </c>
      <c r="D2964" s="3" t="s">
        <v>8242</v>
      </c>
      <c r="E2964" s="3" t="s">
        <v>8243</v>
      </c>
      <c r="F2964" s="3">
        <v>0</v>
      </c>
      <c r="I2964" s="4" t="str">
        <f ca="1">IFERROR(__xludf.DUMMYFUNCTION("REGEXREPLACE(F2965,""\D"", """")"),"#VALUE!")</f>
        <v>#VALUE!</v>
      </c>
    </row>
    <row r="2965" spans="1:9" ht="15.75" customHeight="1">
      <c r="A2965" s="1">
        <v>2964</v>
      </c>
      <c r="B2965" s="3">
        <v>2965</v>
      </c>
      <c r="C2965" s="3" t="s">
        <v>8244</v>
      </c>
      <c r="D2965" s="3" t="s">
        <v>8245</v>
      </c>
      <c r="E2965" s="3" t="s">
        <v>8246</v>
      </c>
      <c r="F2965" s="3" t="s">
        <v>2905</v>
      </c>
      <c r="G2965" s="3">
        <v>0</v>
      </c>
      <c r="H2965" s="3" t="s">
        <v>8247</v>
      </c>
      <c r="I2965" s="4" t="str">
        <f ca="1">IFERROR(__xludf.DUMMYFUNCTION("REGEXREPLACE(F2966,""\D"", """")"),"82")</f>
        <v>82</v>
      </c>
    </row>
    <row r="2966" spans="1:9" ht="15.75" customHeight="1">
      <c r="A2966" s="1">
        <v>2965</v>
      </c>
      <c r="B2966" s="3">
        <v>2966</v>
      </c>
      <c r="C2966" s="3" t="s">
        <v>8248</v>
      </c>
      <c r="D2966" s="3" t="s">
        <v>8249</v>
      </c>
      <c r="E2966" s="3" t="s">
        <v>8250</v>
      </c>
      <c r="F2966" s="3">
        <v>0</v>
      </c>
      <c r="I2966" s="4" t="str">
        <f ca="1">IFERROR(__xludf.DUMMYFUNCTION("REGEXREPLACE(F2967,""\D"", """")"),"#VALUE!")</f>
        <v>#VALUE!</v>
      </c>
    </row>
    <row r="2967" spans="1:9" ht="15.75" customHeight="1">
      <c r="A2967" s="1">
        <v>2966</v>
      </c>
      <c r="B2967" s="3">
        <v>2967</v>
      </c>
      <c r="C2967" s="3" t="s">
        <v>8251</v>
      </c>
      <c r="D2967" s="3" t="s">
        <v>8252</v>
      </c>
      <c r="E2967" s="3" t="s">
        <v>8253</v>
      </c>
      <c r="F2967" s="3">
        <v>0</v>
      </c>
      <c r="I2967" s="4" t="str">
        <f ca="1">IFERROR(__xludf.DUMMYFUNCTION("REGEXREPLACE(F2968,""\D"", """")"),"#VALUE!")</f>
        <v>#VALUE!</v>
      </c>
    </row>
    <row r="2968" spans="1:9" ht="15.75" customHeight="1">
      <c r="A2968" s="1">
        <v>2967</v>
      </c>
      <c r="B2968" s="3">
        <v>2968</v>
      </c>
      <c r="C2968" s="3" t="s">
        <v>8254</v>
      </c>
      <c r="D2968" s="3" t="s">
        <v>8255</v>
      </c>
      <c r="E2968" s="3" t="s">
        <v>8256</v>
      </c>
      <c r="F2968" s="3" t="s">
        <v>19</v>
      </c>
      <c r="G2968" s="3">
        <v>7</v>
      </c>
      <c r="H2968" s="3" t="s">
        <v>715</v>
      </c>
      <c r="I2968" s="4" t="str">
        <f ca="1">IFERROR(__xludf.DUMMYFUNCTION("REGEXREPLACE(F2969,""\D"", """")"),"7")</f>
        <v>7</v>
      </c>
    </row>
    <row r="2969" spans="1:9" ht="15.75" customHeight="1">
      <c r="A2969" s="1">
        <v>2968</v>
      </c>
      <c r="B2969" s="3">
        <v>2969</v>
      </c>
      <c r="C2969" s="3" t="s">
        <v>8257</v>
      </c>
      <c r="D2969" s="3" t="s">
        <v>8258</v>
      </c>
      <c r="E2969" s="3" t="s">
        <v>8259</v>
      </c>
      <c r="F2969" s="3" t="s">
        <v>317</v>
      </c>
      <c r="G2969" s="3">
        <v>0</v>
      </c>
      <c r="H2969" s="3" t="s">
        <v>394</v>
      </c>
      <c r="I2969" s="4" t="str">
        <f ca="1">IFERROR(__xludf.DUMMYFUNCTION("REGEXREPLACE(F2970,""\D"", """")"),"8")</f>
        <v>8</v>
      </c>
    </row>
    <row r="2970" spans="1:9" ht="15.75" customHeight="1">
      <c r="A2970" s="1">
        <v>2969</v>
      </c>
      <c r="B2970" s="3">
        <v>2970</v>
      </c>
      <c r="C2970" s="3" t="s">
        <v>8260</v>
      </c>
      <c r="D2970" s="3" t="s">
        <v>8261</v>
      </c>
      <c r="E2970" s="3" t="s">
        <v>27</v>
      </c>
      <c r="F2970" s="3">
        <v>0</v>
      </c>
      <c r="I2970" s="4" t="str">
        <f ca="1">IFERROR(__xludf.DUMMYFUNCTION("REGEXREPLACE(F2971,""\D"", """")"),"#VALUE!")</f>
        <v>#VALUE!</v>
      </c>
    </row>
    <row r="2971" spans="1:9" ht="15.75" customHeight="1">
      <c r="A2971" s="1">
        <v>2970</v>
      </c>
      <c r="B2971" s="3">
        <v>2971</v>
      </c>
      <c r="C2971" s="3" t="s">
        <v>8262</v>
      </c>
      <c r="D2971" s="3" t="s">
        <v>8263</v>
      </c>
      <c r="E2971" s="3" t="s">
        <v>8264</v>
      </c>
      <c r="F2971" s="3" t="s">
        <v>19</v>
      </c>
      <c r="G2971" s="3">
        <v>1</v>
      </c>
      <c r="H2971" s="3" t="s">
        <v>394</v>
      </c>
      <c r="I2971" s="4" t="str">
        <f ca="1">IFERROR(__xludf.DUMMYFUNCTION("REGEXREPLACE(F2972,""\D"", """")"),"7")</f>
        <v>7</v>
      </c>
    </row>
    <row r="2972" spans="1:9" ht="15.75" customHeight="1">
      <c r="A2972" s="1">
        <v>2971</v>
      </c>
      <c r="B2972" s="3">
        <v>2972</v>
      </c>
      <c r="C2972" s="3" t="s">
        <v>8265</v>
      </c>
      <c r="D2972" s="3" t="s">
        <v>8266</v>
      </c>
      <c r="E2972" s="3" t="s">
        <v>8267</v>
      </c>
      <c r="F2972" s="3">
        <v>0</v>
      </c>
      <c r="I2972" s="4" t="str">
        <f ca="1">IFERROR(__xludf.DUMMYFUNCTION("REGEXREPLACE(F2973,""\D"", """")"),"#VALUE!")</f>
        <v>#VALUE!</v>
      </c>
    </row>
    <row r="2973" spans="1:9" ht="15.75" customHeight="1">
      <c r="A2973" s="1">
        <v>2972</v>
      </c>
      <c r="B2973" s="3">
        <v>2973</v>
      </c>
      <c r="C2973" s="3" t="s">
        <v>8268</v>
      </c>
      <c r="D2973" s="3" t="s">
        <v>8269</v>
      </c>
      <c r="E2973" s="3" t="s">
        <v>8270</v>
      </c>
      <c r="F2973" s="3">
        <v>0</v>
      </c>
      <c r="I2973" s="4" t="str">
        <f ca="1">IFERROR(__xludf.DUMMYFUNCTION("REGEXREPLACE(F2974,""\D"", """")"),"#VALUE!")</f>
        <v>#VALUE!</v>
      </c>
    </row>
    <row r="2974" spans="1:9" ht="15.75" customHeight="1">
      <c r="A2974" s="1">
        <v>2973</v>
      </c>
      <c r="B2974" s="3">
        <v>2974</v>
      </c>
      <c r="C2974" s="3" t="s">
        <v>8271</v>
      </c>
      <c r="D2974" s="3" t="s">
        <v>8272</v>
      </c>
      <c r="E2974" s="3" t="s">
        <v>8273</v>
      </c>
      <c r="F2974" s="3">
        <v>0</v>
      </c>
      <c r="I2974" s="4" t="str">
        <f ca="1">IFERROR(__xludf.DUMMYFUNCTION("REGEXREPLACE(F2975,""\D"", """")"),"#VALUE!")</f>
        <v>#VALUE!</v>
      </c>
    </row>
    <row r="2975" spans="1:9" ht="15.75" customHeight="1">
      <c r="A2975" s="1">
        <v>2974</v>
      </c>
      <c r="B2975" s="3">
        <v>2975</v>
      </c>
      <c r="C2975" s="3" t="s">
        <v>8274</v>
      </c>
      <c r="D2975" s="3" t="s">
        <v>8275</v>
      </c>
      <c r="E2975" s="3" t="s">
        <v>27</v>
      </c>
      <c r="F2975" s="3">
        <v>0</v>
      </c>
      <c r="I2975" s="4" t="str">
        <f ca="1">IFERROR(__xludf.DUMMYFUNCTION("REGEXREPLACE(F2976,""\D"", """")"),"#VALUE!")</f>
        <v>#VALUE!</v>
      </c>
    </row>
    <row r="2976" spans="1:9" ht="15.75" customHeight="1">
      <c r="A2976" s="1">
        <v>2975</v>
      </c>
      <c r="B2976" s="3">
        <v>2976</v>
      </c>
      <c r="C2976" s="3" t="s">
        <v>8276</v>
      </c>
      <c r="D2976" s="3" t="s">
        <v>8277</v>
      </c>
      <c r="E2976" s="3" t="s">
        <v>27</v>
      </c>
      <c r="F2976" s="3">
        <v>0</v>
      </c>
      <c r="I2976" s="4" t="str">
        <f ca="1">IFERROR(__xludf.DUMMYFUNCTION("REGEXREPLACE(F2977,""\D"", """")"),"#VALUE!")</f>
        <v>#VALUE!</v>
      </c>
    </row>
    <row r="2977" spans="1:9" ht="15.75" customHeight="1">
      <c r="A2977" s="1">
        <v>2976</v>
      </c>
      <c r="B2977" s="3">
        <v>2977</v>
      </c>
      <c r="C2977" s="3" t="s">
        <v>8278</v>
      </c>
      <c r="D2977" s="3" t="s">
        <v>8279</v>
      </c>
      <c r="E2977" s="3" t="s">
        <v>27</v>
      </c>
      <c r="F2977" s="3">
        <v>0</v>
      </c>
      <c r="I2977" s="4" t="str">
        <f ca="1">IFERROR(__xludf.DUMMYFUNCTION("REGEXREPLACE(F2978,""\D"", """")"),"#VALUE!")</f>
        <v>#VALUE!</v>
      </c>
    </row>
    <row r="2978" spans="1:9" ht="15.75" customHeight="1">
      <c r="A2978" s="1">
        <v>2977</v>
      </c>
      <c r="B2978" s="3">
        <v>2978</v>
      </c>
      <c r="C2978" s="3" t="s">
        <v>8280</v>
      </c>
      <c r="D2978" s="3" t="s">
        <v>8281</v>
      </c>
      <c r="E2978" s="3" t="s">
        <v>27</v>
      </c>
      <c r="F2978" s="3">
        <v>0</v>
      </c>
      <c r="I2978" s="4" t="str">
        <f ca="1">IFERROR(__xludf.DUMMYFUNCTION("REGEXREPLACE(F2979,""\D"", """")"),"#VALUE!")</f>
        <v>#VALUE!</v>
      </c>
    </row>
    <row r="2979" spans="1:9" ht="15.75" customHeight="1">
      <c r="A2979" s="1">
        <v>2978</v>
      </c>
      <c r="B2979" s="3">
        <v>2979</v>
      </c>
      <c r="C2979" s="3" t="s">
        <v>8282</v>
      </c>
      <c r="D2979" s="3" t="s">
        <v>8283</v>
      </c>
      <c r="E2979" s="3" t="s">
        <v>27</v>
      </c>
      <c r="F2979" s="3">
        <v>0</v>
      </c>
      <c r="I2979" s="4" t="str">
        <f ca="1">IFERROR(__xludf.DUMMYFUNCTION("REGEXREPLACE(F2980,""\D"", """")"),"#VALUE!")</f>
        <v>#VALUE!</v>
      </c>
    </row>
    <row r="2980" spans="1:9" ht="15.75" customHeight="1">
      <c r="A2980" s="1">
        <v>2979</v>
      </c>
      <c r="B2980" s="3">
        <v>2980</v>
      </c>
      <c r="C2980" s="3" t="s">
        <v>8284</v>
      </c>
      <c r="D2980" s="3" t="s">
        <v>8285</v>
      </c>
      <c r="E2980" s="3" t="s">
        <v>27</v>
      </c>
      <c r="F2980" s="3">
        <v>0</v>
      </c>
      <c r="I2980" s="4" t="str">
        <f ca="1">IFERROR(__xludf.DUMMYFUNCTION("REGEXREPLACE(F2981,""\D"", """")"),"#VALUE!")</f>
        <v>#VALUE!</v>
      </c>
    </row>
    <row r="2981" spans="1:9" ht="15.75" customHeight="1">
      <c r="A2981" s="1">
        <v>2980</v>
      </c>
      <c r="B2981" s="3">
        <v>2981</v>
      </c>
      <c r="C2981" s="3" t="s">
        <v>8286</v>
      </c>
      <c r="D2981" s="3" t="s">
        <v>8287</v>
      </c>
      <c r="E2981" s="3" t="s">
        <v>727</v>
      </c>
      <c r="F2981" s="3">
        <v>0</v>
      </c>
      <c r="I2981" s="4" t="str">
        <f ca="1">IFERROR(__xludf.DUMMYFUNCTION("REGEXREPLACE(F2982,""\D"", """")"),"#VALUE!")</f>
        <v>#VALUE!</v>
      </c>
    </row>
    <row r="2982" spans="1:9" ht="15.75" customHeight="1">
      <c r="A2982" s="1">
        <v>2981</v>
      </c>
      <c r="B2982" s="3">
        <v>2982</v>
      </c>
      <c r="C2982" s="3" t="s">
        <v>8288</v>
      </c>
      <c r="D2982" s="3" t="s">
        <v>8289</v>
      </c>
      <c r="E2982" s="3" t="s">
        <v>8290</v>
      </c>
      <c r="F2982" s="3">
        <v>0</v>
      </c>
      <c r="I2982" s="4" t="str">
        <f ca="1">IFERROR(__xludf.DUMMYFUNCTION("REGEXREPLACE(F2983,""\D"", """")"),"#VALUE!")</f>
        <v>#VALUE!</v>
      </c>
    </row>
    <row r="2983" spans="1:9" ht="15.75" customHeight="1">
      <c r="A2983" s="1">
        <v>2982</v>
      </c>
      <c r="B2983" s="3">
        <v>2983</v>
      </c>
      <c r="C2983" s="3" t="s">
        <v>8291</v>
      </c>
      <c r="D2983" s="3" t="s">
        <v>8292</v>
      </c>
      <c r="E2983" s="3" t="s">
        <v>8293</v>
      </c>
      <c r="F2983" s="3">
        <v>0</v>
      </c>
      <c r="I2983" s="4" t="str">
        <f ca="1">IFERROR(__xludf.DUMMYFUNCTION("REGEXREPLACE(F2984,""\D"", """")"),"#VALUE!")</f>
        <v>#VALUE!</v>
      </c>
    </row>
    <row r="2984" spans="1:9" ht="15.75" customHeight="1">
      <c r="A2984" s="1">
        <v>2983</v>
      </c>
      <c r="B2984" s="3">
        <v>2984</v>
      </c>
      <c r="C2984" s="3" t="s">
        <v>8294</v>
      </c>
      <c r="D2984" s="3" t="s">
        <v>8295</v>
      </c>
      <c r="E2984" s="3" t="s">
        <v>3759</v>
      </c>
      <c r="F2984" s="3">
        <v>0</v>
      </c>
      <c r="I2984" s="4" t="str">
        <f ca="1">IFERROR(__xludf.DUMMYFUNCTION("REGEXREPLACE(F2985,""\D"", """")"),"#VALUE!")</f>
        <v>#VALUE!</v>
      </c>
    </row>
    <row r="2985" spans="1:9" ht="15.75" customHeight="1">
      <c r="A2985" s="1">
        <v>2984</v>
      </c>
      <c r="B2985" s="3">
        <v>2985</v>
      </c>
      <c r="C2985" s="3" t="s">
        <v>8296</v>
      </c>
      <c r="D2985" s="3" t="s">
        <v>8297</v>
      </c>
      <c r="E2985" s="3" t="s">
        <v>27</v>
      </c>
      <c r="F2985" s="3">
        <v>0</v>
      </c>
      <c r="I2985" s="4" t="str">
        <f ca="1">IFERROR(__xludf.DUMMYFUNCTION("REGEXREPLACE(F2986,""\D"", """")"),"#VALUE!")</f>
        <v>#VALUE!</v>
      </c>
    </row>
    <row r="2986" spans="1:9" ht="15.75" customHeight="1">
      <c r="A2986" s="1">
        <v>2985</v>
      </c>
      <c r="B2986" s="3">
        <v>2986</v>
      </c>
      <c r="C2986" s="3" t="s">
        <v>8298</v>
      </c>
      <c r="D2986" s="3" t="s">
        <v>8299</v>
      </c>
      <c r="E2986" s="3" t="s">
        <v>8300</v>
      </c>
      <c r="F2986" s="3">
        <v>0</v>
      </c>
      <c r="I2986" s="4" t="str">
        <f ca="1">IFERROR(__xludf.DUMMYFUNCTION("REGEXREPLACE(F2987,""\D"", """")"),"#VALUE!")</f>
        <v>#VALUE!</v>
      </c>
    </row>
    <row r="2987" spans="1:9" ht="15.75" customHeight="1">
      <c r="A2987" s="1">
        <v>2986</v>
      </c>
      <c r="B2987" s="3">
        <v>2987</v>
      </c>
      <c r="C2987" s="3" t="s">
        <v>8301</v>
      </c>
      <c r="D2987" s="3" t="s">
        <v>8302</v>
      </c>
      <c r="E2987" s="3" t="s">
        <v>8303</v>
      </c>
      <c r="F2987" s="3" t="s">
        <v>19</v>
      </c>
      <c r="G2987" s="3">
        <v>10</v>
      </c>
      <c r="H2987" s="3" t="s">
        <v>143</v>
      </c>
      <c r="I2987" s="4" t="str">
        <f ca="1">IFERROR(__xludf.DUMMYFUNCTION("REGEXREPLACE(F2988,""\D"", """")"),"7")</f>
        <v>7</v>
      </c>
    </row>
    <row r="2988" spans="1:9" ht="15.75" customHeight="1">
      <c r="A2988" s="1">
        <v>2987</v>
      </c>
      <c r="B2988" s="3">
        <v>2988</v>
      </c>
      <c r="C2988" s="3" t="s">
        <v>8304</v>
      </c>
      <c r="D2988" s="3" t="s">
        <v>8305</v>
      </c>
      <c r="E2988" s="3" t="s">
        <v>8306</v>
      </c>
      <c r="F2988" s="3">
        <v>0</v>
      </c>
      <c r="I2988" s="4" t="str">
        <f ca="1">IFERROR(__xludf.DUMMYFUNCTION("REGEXREPLACE(F2989,""\D"", """")"),"#VALUE!")</f>
        <v>#VALUE!</v>
      </c>
    </row>
    <row r="2989" spans="1:9" ht="15.75" customHeight="1">
      <c r="A2989" s="1">
        <v>2988</v>
      </c>
      <c r="B2989" s="3">
        <v>2989</v>
      </c>
      <c r="C2989" s="3" t="s">
        <v>8307</v>
      </c>
      <c r="D2989" s="3" t="s">
        <v>8308</v>
      </c>
      <c r="E2989" s="3" t="s">
        <v>27</v>
      </c>
      <c r="F2989" s="3">
        <v>0</v>
      </c>
      <c r="I2989" s="4" t="str">
        <f ca="1">IFERROR(__xludf.DUMMYFUNCTION("REGEXREPLACE(F2990,""\D"", """")"),"#VALUE!")</f>
        <v>#VALUE!</v>
      </c>
    </row>
    <row r="2990" spans="1:9" ht="15.75" customHeight="1">
      <c r="A2990" s="1">
        <v>2989</v>
      </c>
      <c r="B2990" s="3">
        <v>2990</v>
      </c>
      <c r="C2990" s="3" t="s">
        <v>8309</v>
      </c>
      <c r="D2990" s="3" t="s">
        <v>8310</v>
      </c>
      <c r="E2990" s="3" t="s">
        <v>2399</v>
      </c>
      <c r="F2990" s="3">
        <v>0</v>
      </c>
      <c r="I2990" s="4" t="str">
        <f ca="1">IFERROR(__xludf.DUMMYFUNCTION("REGEXREPLACE(F2991,""\D"", """")"),"#VALUE!")</f>
        <v>#VALUE!</v>
      </c>
    </row>
    <row r="2991" spans="1:9" ht="15.75" customHeight="1">
      <c r="A2991" s="1">
        <v>2990</v>
      </c>
      <c r="B2991" s="3">
        <v>2991</v>
      </c>
      <c r="C2991" s="3" t="s">
        <v>8311</v>
      </c>
      <c r="D2991" s="3" t="s">
        <v>8312</v>
      </c>
      <c r="E2991" s="3" t="s">
        <v>27</v>
      </c>
      <c r="F2991" s="3">
        <v>0</v>
      </c>
      <c r="I2991" s="4" t="str">
        <f ca="1">IFERROR(__xludf.DUMMYFUNCTION("REGEXREPLACE(F2992,""\D"", """")"),"#VALUE!")</f>
        <v>#VALUE!</v>
      </c>
    </row>
    <row r="2992" spans="1:9" ht="15.75" customHeight="1">
      <c r="A2992" s="1">
        <v>2991</v>
      </c>
      <c r="B2992" s="3">
        <v>2992</v>
      </c>
      <c r="C2992" s="3" t="s">
        <v>8313</v>
      </c>
      <c r="D2992" s="3" t="s">
        <v>8314</v>
      </c>
      <c r="E2992" s="3" t="s">
        <v>8315</v>
      </c>
      <c r="F2992" s="3">
        <v>0</v>
      </c>
      <c r="I2992" s="4" t="str">
        <f ca="1">IFERROR(__xludf.DUMMYFUNCTION("REGEXREPLACE(F2993,""\D"", """")"),"#VALUE!")</f>
        <v>#VALUE!</v>
      </c>
    </row>
    <row r="2993" spans="1:9" ht="15.75" customHeight="1">
      <c r="A2993" s="1">
        <v>2992</v>
      </c>
      <c r="B2993" s="3">
        <v>2993</v>
      </c>
      <c r="C2993" s="3" t="s">
        <v>8316</v>
      </c>
      <c r="D2993" s="3" t="s">
        <v>8317</v>
      </c>
      <c r="E2993" s="3" t="s">
        <v>8318</v>
      </c>
      <c r="F2993" s="3" t="s">
        <v>339</v>
      </c>
      <c r="G2993" s="3">
        <v>20</v>
      </c>
      <c r="H2993" s="3" t="s">
        <v>1831</v>
      </c>
      <c r="I2993" s="4" t="str">
        <f ca="1">IFERROR(__xludf.DUMMYFUNCTION("REGEXREPLACE(F2994,""\D"", """")"),"15")</f>
        <v>15</v>
      </c>
    </row>
    <row r="2994" spans="1:9" ht="15.75" customHeight="1">
      <c r="A2994" s="1">
        <v>2993</v>
      </c>
      <c r="B2994" s="3">
        <v>2994</v>
      </c>
      <c r="C2994" s="3" t="s">
        <v>8319</v>
      </c>
      <c r="D2994" s="3" t="s">
        <v>8320</v>
      </c>
      <c r="E2994" s="3" t="s">
        <v>27</v>
      </c>
      <c r="F2994" s="3">
        <v>0</v>
      </c>
      <c r="I2994" s="4" t="str">
        <f ca="1">IFERROR(__xludf.DUMMYFUNCTION("REGEXREPLACE(F2995,""\D"", """")"),"#VALUE!")</f>
        <v>#VALUE!</v>
      </c>
    </row>
    <row r="2995" spans="1:9" ht="15.75" customHeight="1">
      <c r="A2995" s="1">
        <v>2994</v>
      </c>
      <c r="B2995" s="3">
        <v>2995</v>
      </c>
      <c r="C2995" s="3" t="s">
        <v>8321</v>
      </c>
      <c r="D2995" s="3" t="s">
        <v>8322</v>
      </c>
      <c r="E2995" s="3" t="s">
        <v>8323</v>
      </c>
      <c r="F2995" s="3" t="s">
        <v>675</v>
      </c>
      <c r="G2995" s="3">
        <v>7</v>
      </c>
      <c r="H2995" s="3" t="s">
        <v>72</v>
      </c>
      <c r="I2995" s="4" t="str">
        <f ca="1">IFERROR(__xludf.DUMMYFUNCTION("REGEXREPLACE(F2996,""\D"", """")"),"2")</f>
        <v>2</v>
      </c>
    </row>
    <row r="2996" spans="1:9" ht="15.75" customHeight="1">
      <c r="A2996" s="1">
        <v>2995</v>
      </c>
      <c r="B2996" s="3">
        <v>2996</v>
      </c>
      <c r="C2996" s="3" t="s">
        <v>8324</v>
      </c>
      <c r="D2996" s="3" t="s">
        <v>8325</v>
      </c>
      <c r="E2996" s="3" t="s">
        <v>27</v>
      </c>
      <c r="F2996" s="3">
        <v>0</v>
      </c>
      <c r="I2996" s="4" t="str">
        <f ca="1">IFERROR(__xludf.DUMMYFUNCTION("REGEXREPLACE(F2997,""\D"", """")"),"#VALUE!")</f>
        <v>#VALUE!</v>
      </c>
    </row>
    <row r="2997" spans="1:9" ht="15.75" customHeight="1">
      <c r="A2997" s="1">
        <v>2996</v>
      </c>
      <c r="B2997" s="3">
        <v>2997</v>
      </c>
      <c r="C2997" s="3" t="s">
        <v>8326</v>
      </c>
      <c r="D2997" s="3" t="s">
        <v>8327</v>
      </c>
      <c r="E2997" s="3" t="s">
        <v>3062</v>
      </c>
      <c r="F2997" s="3">
        <v>0</v>
      </c>
      <c r="I2997" s="4" t="str">
        <f ca="1">IFERROR(__xludf.DUMMYFUNCTION("REGEXREPLACE(F2998,""\D"", """")"),"#VALUE!")</f>
        <v>#VALUE!</v>
      </c>
    </row>
    <row r="2998" spans="1:9" ht="15.75" customHeight="1">
      <c r="A2998" s="1">
        <v>2997</v>
      </c>
      <c r="B2998" s="3">
        <v>2998</v>
      </c>
      <c r="C2998" s="3" t="s">
        <v>8328</v>
      </c>
      <c r="D2998" s="3" t="s">
        <v>8329</v>
      </c>
      <c r="E2998" s="3" t="s">
        <v>8330</v>
      </c>
      <c r="F2998" s="3" t="s">
        <v>364</v>
      </c>
      <c r="G2998" s="3">
        <v>36</v>
      </c>
      <c r="H2998" s="3" t="s">
        <v>3377</v>
      </c>
      <c r="I2998" s="4" t="str">
        <f ca="1">IFERROR(__xludf.DUMMYFUNCTION("REGEXREPLACE(F2999,""\D"", """")"),"13")</f>
        <v>13</v>
      </c>
    </row>
    <row r="2999" spans="1:9" ht="15.75" customHeight="1">
      <c r="A2999" s="1">
        <v>2998</v>
      </c>
      <c r="B2999" s="3">
        <v>2999</v>
      </c>
      <c r="C2999" s="3" t="s">
        <v>8331</v>
      </c>
      <c r="D2999" s="3" t="s">
        <v>8332</v>
      </c>
      <c r="E2999" s="3" t="s">
        <v>8333</v>
      </c>
      <c r="F2999" s="3">
        <v>0</v>
      </c>
      <c r="I2999" s="4" t="str">
        <f ca="1">IFERROR(__xludf.DUMMYFUNCTION("REGEXREPLACE(F3000,""\D"", """")"),"#VALUE!")</f>
        <v>#VALUE!</v>
      </c>
    </row>
    <row r="3000" spans="1:9" ht="15.75" customHeight="1">
      <c r="A3000" s="1">
        <v>2999</v>
      </c>
      <c r="B3000" s="3">
        <v>3000</v>
      </c>
      <c r="C3000" s="3" t="s">
        <v>8334</v>
      </c>
      <c r="D3000" s="3" t="s">
        <v>8335</v>
      </c>
      <c r="E3000" s="3" t="s">
        <v>8336</v>
      </c>
      <c r="F3000" s="3" t="s">
        <v>504</v>
      </c>
      <c r="G3000" s="3">
        <v>3</v>
      </c>
      <c r="H3000" s="3" t="s">
        <v>291</v>
      </c>
      <c r="I3000" s="4" t="str">
        <f ca="1">IFERROR(__xludf.DUMMYFUNCTION("REGEXREPLACE(F3001,""\D"", """")"),"27")</f>
        <v>27</v>
      </c>
    </row>
    <row r="3001" spans="1:9" ht="15.75" customHeight="1">
      <c r="A3001" s="1">
        <v>3000</v>
      </c>
      <c r="B3001" s="3">
        <v>3001</v>
      </c>
      <c r="C3001" s="3" t="s">
        <v>8337</v>
      </c>
      <c r="D3001" s="3" t="s">
        <v>8338</v>
      </c>
      <c r="E3001" s="3" t="s">
        <v>27</v>
      </c>
      <c r="F3001" s="3">
        <v>0</v>
      </c>
      <c r="I3001" s="4" t="str">
        <f ca="1">IFERROR(__xludf.DUMMYFUNCTION("REGEXREPLACE(F3002,""\D"", """")"),"#VALUE!")</f>
        <v>#VALUE!</v>
      </c>
    </row>
    <row r="3002" spans="1:9" ht="15.75" customHeight="1">
      <c r="A3002" s="1">
        <v>3001</v>
      </c>
      <c r="B3002" s="3">
        <v>3002</v>
      </c>
      <c r="C3002" s="3" t="s">
        <v>8339</v>
      </c>
      <c r="D3002" s="3" t="s">
        <v>8340</v>
      </c>
      <c r="E3002" s="3" t="s">
        <v>8341</v>
      </c>
      <c r="F3002" s="3" t="s">
        <v>559</v>
      </c>
      <c r="G3002" s="3">
        <v>0</v>
      </c>
      <c r="H3002" s="3" t="s">
        <v>642</v>
      </c>
      <c r="I3002" s="4" t="str">
        <f ca="1">IFERROR(__xludf.DUMMYFUNCTION("REGEXREPLACE(F3003,""\D"", """")"),"19")</f>
        <v>19</v>
      </c>
    </row>
    <row r="3003" spans="1:9" ht="15.75" customHeight="1">
      <c r="A3003" s="1">
        <v>3002</v>
      </c>
      <c r="B3003" s="3">
        <v>3003</v>
      </c>
      <c r="C3003" s="3" t="s">
        <v>8342</v>
      </c>
      <c r="D3003" s="3" t="s">
        <v>8343</v>
      </c>
      <c r="E3003" s="3" t="s">
        <v>8344</v>
      </c>
      <c r="F3003" s="3" t="s">
        <v>812</v>
      </c>
      <c r="G3003" s="3">
        <v>14</v>
      </c>
      <c r="H3003" s="3" t="s">
        <v>139</v>
      </c>
      <c r="I3003" s="4" t="str">
        <f ca="1">IFERROR(__xludf.DUMMYFUNCTION("REGEXREPLACE(F3004,""\D"", """")"),"11")</f>
        <v>11</v>
      </c>
    </row>
    <row r="3004" spans="1:9" ht="15.75" customHeight="1">
      <c r="A3004" s="1">
        <v>3003</v>
      </c>
      <c r="B3004" s="3">
        <v>3004</v>
      </c>
      <c r="C3004" s="3" t="s">
        <v>8345</v>
      </c>
      <c r="D3004" s="3" t="s">
        <v>8346</v>
      </c>
      <c r="E3004" s="3" t="s">
        <v>8347</v>
      </c>
      <c r="F3004" s="3">
        <v>0</v>
      </c>
      <c r="I3004" s="4" t="str">
        <f ca="1">IFERROR(__xludf.DUMMYFUNCTION("REGEXREPLACE(F3005,""\D"", """")"),"#VALUE!")</f>
        <v>#VALUE!</v>
      </c>
    </row>
    <row r="3005" spans="1:9" ht="15.75" customHeight="1">
      <c r="A3005" s="1">
        <v>3004</v>
      </c>
      <c r="B3005" s="3">
        <v>3005</v>
      </c>
      <c r="C3005" s="3" t="s">
        <v>8348</v>
      </c>
      <c r="D3005" s="3" t="s">
        <v>8349</v>
      </c>
      <c r="E3005" s="3" t="s">
        <v>8350</v>
      </c>
      <c r="F3005" s="3" t="s">
        <v>339</v>
      </c>
      <c r="G3005" s="3">
        <v>0</v>
      </c>
      <c r="H3005" s="3" t="s">
        <v>422</v>
      </c>
      <c r="I3005" s="4" t="str">
        <f ca="1">IFERROR(__xludf.DUMMYFUNCTION("REGEXREPLACE(F3006,""\D"", """")"),"15")</f>
        <v>15</v>
      </c>
    </row>
    <row r="3006" spans="1:9" ht="15.75" customHeight="1">
      <c r="A3006" s="1">
        <v>3005</v>
      </c>
      <c r="B3006" s="3">
        <v>3006</v>
      </c>
      <c r="C3006" s="3" t="s">
        <v>8351</v>
      </c>
      <c r="D3006" s="3" t="s">
        <v>8352</v>
      </c>
      <c r="E3006" s="3" t="s">
        <v>8353</v>
      </c>
      <c r="F3006" s="3">
        <v>0</v>
      </c>
      <c r="I3006" s="4" t="str">
        <f ca="1">IFERROR(__xludf.DUMMYFUNCTION("REGEXREPLACE(F3007,""\D"", """")"),"#VALUE!")</f>
        <v>#VALUE!</v>
      </c>
    </row>
    <row r="3007" spans="1:9" ht="15.75" customHeight="1">
      <c r="A3007" s="1">
        <v>3006</v>
      </c>
      <c r="B3007" s="3">
        <v>3007</v>
      </c>
      <c r="C3007" s="3" t="s">
        <v>8354</v>
      </c>
      <c r="D3007" s="3" t="s">
        <v>8355</v>
      </c>
      <c r="E3007" s="3" t="s">
        <v>8356</v>
      </c>
      <c r="F3007" s="3" t="s">
        <v>2136</v>
      </c>
      <c r="G3007" s="3">
        <v>0</v>
      </c>
      <c r="H3007" s="3" t="s">
        <v>705</v>
      </c>
      <c r="I3007" s="4" t="str">
        <f ca="1">IFERROR(__xludf.DUMMYFUNCTION("REGEXREPLACE(F3008,""\D"", """")"),"52")</f>
        <v>52</v>
      </c>
    </row>
    <row r="3008" spans="1:9" ht="15.75" customHeight="1">
      <c r="A3008" s="1">
        <v>3007</v>
      </c>
      <c r="B3008" s="3">
        <v>3008</v>
      </c>
      <c r="C3008" s="3" t="s">
        <v>8357</v>
      </c>
      <c r="D3008" s="3" t="s">
        <v>8358</v>
      </c>
      <c r="E3008" s="3" t="s">
        <v>27</v>
      </c>
      <c r="F3008" s="3">
        <v>0</v>
      </c>
      <c r="I3008" s="4" t="str">
        <f ca="1">IFERROR(__xludf.DUMMYFUNCTION("REGEXREPLACE(F3009,""\D"", """")"),"#VALUE!")</f>
        <v>#VALUE!</v>
      </c>
    </row>
    <row r="3009" spans="1:9" ht="15.75" customHeight="1">
      <c r="A3009" s="1">
        <v>3008</v>
      </c>
      <c r="B3009" s="3">
        <v>3009</v>
      </c>
      <c r="C3009" s="3" t="s">
        <v>8359</v>
      </c>
      <c r="D3009" s="3" t="s">
        <v>8360</v>
      </c>
      <c r="E3009" s="3" t="s">
        <v>27</v>
      </c>
      <c r="F3009" s="3">
        <v>0</v>
      </c>
      <c r="I3009" s="4" t="str">
        <f ca="1">IFERROR(__xludf.DUMMYFUNCTION("REGEXREPLACE(F3010,""\D"", """")"),"#VALUE!")</f>
        <v>#VALUE!</v>
      </c>
    </row>
    <row r="3010" spans="1:9" ht="15.75" customHeight="1">
      <c r="A3010" s="1">
        <v>3009</v>
      </c>
      <c r="B3010" s="3">
        <v>3010</v>
      </c>
      <c r="C3010" s="3" t="s">
        <v>8361</v>
      </c>
      <c r="D3010" s="3" t="s">
        <v>8362</v>
      </c>
      <c r="E3010" s="3" t="s">
        <v>8363</v>
      </c>
      <c r="F3010" s="3" t="s">
        <v>303</v>
      </c>
      <c r="G3010" s="3">
        <v>5</v>
      </c>
      <c r="H3010" s="3" t="s">
        <v>57</v>
      </c>
      <c r="I3010" s="4" t="str">
        <f ca="1">IFERROR(__xludf.DUMMYFUNCTION("REGEXREPLACE(F3011,""\D"", """")"),"6")</f>
        <v>6</v>
      </c>
    </row>
    <row r="3011" spans="1:9" ht="15.75" customHeight="1">
      <c r="A3011" s="1">
        <v>3010</v>
      </c>
      <c r="B3011" s="3">
        <v>3011</v>
      </c>
      <c r="C3011" s="3" t="s">
        <v>8364</v>
      </c>
      <c r="D3011" s="3" t="s">
        <v>8365</v>
      </c>
      <c r="E3011" s="3" t="s">
        <v>8366</v>
      </c>
      <c r="F3011" s="3" t="s">
        <v>364</v>
      </c>
      <c r="G3011" s="3">
        <v>1</v>
      </c>
      <c r="H3011" s="3" t="s">
        <v>715</v>
      </c>
      <c r="I3011" s="4" t="str">
        <f ca="1">IFERROR(__xludf.DUMMYFUNCTION("REGEXREPLACE(F3012,""\D"", """")"),"13")</f>
        <v>13</v>
      </c>
    </row>
    <row r="3012" spans="1:9" ht="15.75" customHeight="1">
      <c r="A3012" s="1">
        <v>3011</v>
      </c>
      <c r="B3012" s="3">
        <v>3012</v>
      </c>
      <c r="C3012" s="3" t="s">
        <v>8367</v>
      </c>
      <c r="D3012" s="3" t="s">
        <v>8368</v>
      </c>
      <c r="E3012" s="3" t="s">
        <v>8369</v>
      </c>
      <c r="F3012" s="3" t="s">
        <v>11</v>
      </c>
      <c r="G3012" s="3">
        <v>4</v>
      </c>
      <c r="H3012" s="3" t="s">
        <v>89</v>
      </c>
      <c r="I3012" s="4" t="str">
        <f ca="1">IFERROR(__xludf.DUMMYFUNCTION("REGEXREPLACE(F3013,""\D"", """")"),"3")</f>
        <v>3</v>
      </c>
    </row>
    <row r="3013" spans="1:9" ht="15.75" customHeight="1">
      <c r="A3013" s="1">
        <v>3012</v>
      </c>
      <c r="B3013" s="3">
        <v>3013</v>
      </c>
      <c r="C3013" s="3" t="s">
        <v>8370</v>
      </c>
      <c r="D3013" s="3" t="s">
        <v>8371</v>
      </c>
      <c r="E3013" s="3" t="s">
        <v>8372</v>
      </c>
      <c r="F3013" s="3" t="s">
        <v>364</v>
      </c>
      <c r="G3013" s="3">
        <v>0</v>
      </c>
      <c r="H3013" s="3" t="s">
        <v>651</v>
      </c>
      <c r="I3013" s="4" t="str">
        <f ca="1">IFERROR(__xludf.DUMMYFUNCTION("REGEXREPLACE(F3014,""\D"", """")"),"13")</f>
        <v>13</v>
      </c>
    </row>
    <row r="3014" spans="1:9" ht="15.75" customHeight="1">
      <c r="A3014" s="1">
        <v>3013</v>
      </c>
      <c r="B3014" s="3">
        <v>3014</v>
      </c>
      <c r="C3014" s="3" t="s">
        <v>8373</v>
      </c>
      <c r="D3014" s="3" t="s">
        <v>8374</v>
      </c>
      <c r="E3014" s="3" t="s">
        <v>8375</v>
      </c>
      <c r="F3014" s="3" t="s">
        <v>19</v>
      </c>
      <c r="G3014" s="3">
        <v>2</v>
      </c>
      <c r="H3014" s="3" t="s">
        <v>72</v>
      </c>
      <c r="I3014" s="4" t="str">
        <f ca="1">IFERROR(__xludf.DUMMYFUNCTION("REGEXREPLACE(F3015,""\D"", """")"),"7")</f>
        <v>7</v>
      </c>
    </row>
    <row r="3015" spans="1:9" ht="15.75" customHeight="1">
      <c r="A3015" s="1">
        <v>3014</v>
      </c>
      <c r="B3015" s="3">
        <v>3015</v>
      </c>
      <c r="C3015" s="3" t="s">
        <v>8376</v>
      </c>
      <c r="D3015" s="3" t="s">
        <v>8377</v>
      </c>
      <c r="E3015" s="3" t="s">
        <v>27</v>
      </c>
      <c r="F3015" s="3">
        <v>0</v>
      </c>
      <c r="I3015" s="4" t="str">
        <f ca="1">IFERROR(__xludf.DUMMYFUNCTION("REGEXREPLACE(F3016,""\D"", """")"),"#VALUE!")</f>
        <v>#VALUE!</v>
      </c>
    </row>
    <row r="3016" spans="1:9" ht="15.75" customHeight="1">
      <c r="A3016" s="1">
        <v>3015</v>
      </c>
      <c r="B3016" s="3">
        <v>3016</v>
      </c>
      <c r="C3016" s="3" t="s">
        <v>8378</v>
      </c>
      <c r="D3016" s="3" t="s">
        <v>8379</v>
      </c>
      <c r="E3016" s="3" t="s">
        <v>8380</v>
      </c>
      <c r="F3016" s="3" t="s">
        <v>364</v>
      </c>
      <c r="G3016" s="3">
        <v>2</v>
      </c>
      <c r="H3016" s="3" t="s">
        <v>422</v>
      </c>
      <c r="I3016" s="4" t="str">
        <f ca="1">IFERROR(__xludf.DUMMYFUNCTION("REGEXREPLACE(F3017,""\D"", """")"),"13")</f>
        <v>13</v>
      </c>
    </row>
    <row r="3017" spans="1:9" ht="15.75" customHeight="1">
      <c r="A3017" s="1">
        <v>3016</v>
      </c>
      <c r="B3017" s="3">
        <v>3017</v>
      </c>
      <c r="C3017" s="3" t="s">
        <v>8381</v>
      </c>
      <c r="D3017" s="3" t="s">
        <v>8382</v>
      </c>
      <c r="E3017" s="3" t="s">
        <v>8383</v>
      </c>
      <c r="F3017" s="3">
        <v>0</v>
      </c>
      <c r="I3017" s="4" t="str">
        <f ca="1">IFERROR(__xludf.DUMMYFUNCTION("REGEXREPLACE(F3018,""\D"", """")"),"#VALUE!")</f>
        <v>#VALUE!</v>
      </c>
    </row>
    <row r="3018" spans="1:9" ht="15.75" customHeight="1">
      <c r="A3018" s="1">
        <v>3017</v>
      </c>
      <c r="B3018" s="3">
        <v>3018</v>
      </c>
      <c r="C3018" s="3" t="s">
        <v>8384</v>
      </c>
      <c r="D3018" s="3" t="s">
        <v>8385</v>
      </c>
      <c r="E3018" s="3" t="s">
        <v>27</v>
      </c>
      <c r="F3018" s="3">
        <v>0</v>
      </c>
      <c r="I3018" s="4" t="str">
        <f ca="1">IFERROR(__xludf.DUMMYFUNCTION("REGEXREPLACE(F3019,""\D"", """")"),"#VALUE!")</f>
        <v>#VALUE!</v>
      </c>
    </row>
    <row r="3019" spans="1:9" ht="15.75" customHeight="1">
      <c r="A3019" s="1">
        <v>3018</v>
      </c>
      <c r="B3019" s="3">
        <v>3019</v>
      </c>
      <c r="C3019" s="3" t="s">
        <v>8386</v>
      </c>
      <c r="D3019" s="3" t="s">
        <v>8387</v>
      </c>
      <c r="E3019" s="3" t="s">
        <v>6567</v>
      </c>
      <c r="F3019" s="3" t="s">
        <v>457</v>
      </c>
      <c r="G3019" s="3">
        <v>0</v>
      </c>
      <c r="H3019" s="3" t="s">
        <v>97</v>
      </c>
      <c r="I3019" s="4" t="str">
        <f ca="1">IFERROR(__xludf.DUMMYFUNCTION("REGEXREPLACE(F3020,""\D"", """")"),"16")</f>
        <v>16</v>
      </c>
    </row>
    <row r="3020" spans="1:9" ht="15.75" customHeight="1">
      <c r="A3020" s="1">
        <v>3019</v>
      </c>
      <c r="B3020" s="3">
        <v>3020</v>
      </c>
      <c r="C3020" s="3" t="s">
        <v>8388</v>
      </c>
      <c r="D3020" s="3" t="s">
        <v>8389</v>
      </c>
      <c r="E3020" s="3" t="s">
        <v>8390</v>
      </c>
      <c r="F3020" s="3" t="s">
        <v>44</v>
      </c>
      <c r="G3020" s="3">
        <v>14</v>
      </c>
      <c r="H3020" s="3" t="s">
        <v>200</v>
      </c>
      <c r="I3020" s="4" t="str">
        <f ca="1">IFERROR(__xludf.DUMMYFUNCTION("REGEXREPLACE(F3021,""\D"", """")"),"12")</f>
        <v>12</v>
      </c>
    </row>
    <row r="3021" spans="1:9" ht="15.75" customHeight="1">
      <c r="A3021" s="1">
        <v>3020</v>
      </c>
      <c r="B3021" s="3">
        <v>3021</v>
      </c>
      <c r="C3021" s="3" t="s">
        <v>8391</v>
      </c>
      <c r="D3021" s="3" t="s">
        <v>8392</v>
      </c>
      <c r="E3021" s="3" t="s">
        <v>8393</v>
      </c>
      <c r="F3021" s="3" t="s">
        <v>88</v>
      </c>
      <c r="G3021" s="3">
        <v>1</v>
      </c>
      <c r="H3021" s="3" t="s">
        <v>62</v>
      </c>
      <c r="I3021" s="4" t="str">
        <f ca="1">IFERROR(__xludf.DUMMYFUNCTION("REGEXREPLACE(F3022,""\D"", """")"),"4")</f>
        <v>4</v>
      </c>
    </row>
    <row r="3022" spans="1:9" ht="15.75" customHeight="1">
      <c r="A3022" s="1">
        <v>3021</v>
      </c>
      <c r="B3022" s="3">
        <v>3022</v>
      </c>
      <c r="C3022" s="3" t="s">
        <v>8394</v>
      </c>
      <c r="D3022" s="3" t="s">
        <v>8395</v>
      </c>
      <c r="E3022" s="3" t="s">
        <v>27</v>
      </c>
      <c r="F3022" s="3">
        <v>0</v>
      </c>
      <c r="I3022" s="4" t="str">
        <f ca="1">IFERROR(__xludf.DUMMYFUNCTION("REGEXREPLACE(F3023,""\D"", """")"),"#VALUE!")</f>
        <v>#VALUE!</v>
      </c>
    </row>
    <row r="3023" spans="1:9" ht="15.75" customHeight="1">
      <c r="A3023" s="1">
        <v>3022</v>
      </c>
      <c r="B3023" s="3">
        <v>3023</v>
      </c>
      <c r="C3023" s="3" t="s">
        <v>8396</v>
      </c>
      <c r="D3023" s="3" t="s">
        <v>8397</v>
      </c>
      <c r="E3023" s="3" t="s">
        <v>27</v>
      </c>
      <c r="F3023" s="3">
        <v>0</v>
      </c>
      <c r="I3023" s="4" t="str">
        <f ca="1">IFERROR(__xludf.DUMMYFUNCTION("REGEXREPLACE(F3024,""\D"", """")"),"#VALUE!")</f>
        <v>#VALUE!</v>
      </c>
    </row>
    <row r="3024" spans="1:9" ht="15.75" customHeight="1">
      <c r="A3024" s="1">
        <v>3023</v>
      </c>
      <c r="B3024" s="3">
        <v>3024</v>
      </c>
      <c r="C3024" s="3" t="s">
        <v>8398</v>
      </c>
      <c r="D3024" s="3" t="s">
        <v>8399</v>
      </c>
      <c r="E3024" s="3" t="s">
        <v>8400</v>
      </c>
      <c r="F3024" s="3">
        <v>0</v>
      </c>
      <c r="I3024" s="4" t="str">
        <f ca="1">IFERROR(__xludf.DUMMYFUNCTION("REGEXREPLACE(F3025,""\D"", """")"),"#VALUE!")</f>
        <v>#VALUE!</v>
      </c>
    </row>
    <row r="3025" spans="1:9" ht="15.75" customHeight="1">
      <c r="A3025" s="1">
        <v>3024</v>
      </c>
      <c r="B3025" s="3">
        <v>3025</v>
      </c>
      <c r="C3025" s="3" t="s">
        <v>8401</v>
      </c>
      <c r="D3025" s="3" t="s">
        <v>8402</v>
      </c>
      <c r="E3025" s="3" t="s">
        <v>27</v>
      </c>
      <c r="F3025" s="3">
        <v>0</v>
      </c>
      <c r="I3025" s="4" t="str">
        <f ca="1">IFERROR(__xludf.DUMMYFUNCTION("REGEXREPLACE(F3026,""\D"", """")"),"#VALUE!")</f>
        <v>#VALUE!</v>
      </c>
    </row>
    <row r="3026" spans="1:9" ht="15.75" customHeight="1">
      <c r="A3026" s="1">
        <v>3025</v>
      </c>
      <c r="B3026" s="3">
        <v>3026</v>
      </c>
      <c r="C3026" s="3" t="s">
        <v>8403</v>
      </c>
      <c r="D3026" s="3" t="s">
        <v>8404</v>
      </c>
      <c r="E3026" s="3" t="s">
        <v>8405</v>
      </c>
      <c r="F3026" s="3" t="s">
        <v>1165</v>
      </c>
      <c r="G3026" s="3">
        <v>11</v>
      </c>
      <c r="H3026" s="3" t="s">
        <v>885</v>
      </c>
      <c r="I3026" s="4" t="str">
        <f ca="1">IFERROR(__xludf.DUMMYFUNCTION("REGEXREPLACE(F3027,""\D"", """")"),"23")</f>
        <v>23</v>
      </c>
    </row>
    <row r="3027" spans="1:9" ht="15.75" customHeight="1">
      <c r="A3027" s="1">
        <v>3026</v>
      </c>
      <c r="B3027" s="3">
        <v>3027</v>
      </c>
      <c r="C3027" s="3" t="s">
        <v>8406</v>
      </c>
      <c r="D3027" s="3" t="s">
        <v>8407</v>
      </c>
      <c r="E3027" s="3" t="s">
        <v>8408</v>
      </c>
      <c r="F3027" s="3" t="s">
        <v>317</v>
      </c>
      <c r="G3027" s="3">
        <v>9</v>
      </c>
      <c r="H3027" s="3" t="s">
        <v>143</v>
      </c>
      <c r="I3027" s="4" t="str">
        <f ca="1">IFERROR(__xludf.DUMMYFUNCTION("REGEXREPLACE(F3028,""\D"", """")"),"8")</f>
        <v>8</v>
      </c>
    </row>
    <row r="3028" spans="1:9" ht="15.75" customHeight="1">
      <c r="A3028" s="1">
        <v>3027</v>
      </c>
      <c r="B3028" s="3">
        <v>3028</v>
      </c>
      <c r="C3028" s="3" t="s">
        <v>8409</v>
      </c>
      <c r="D3028" s="3" t="s">
        <v>8410</v>
      </c>
      <c r="E3028" s="3" t="s">
        <v>27</v>
      </c>
      <c r="F3028" s="3">
        <v>0</v>
      </c>
      <c r="I3028" s="4" t="str">
        <f ca="1">IFERROR(__xludf.DUMMYFUNCTION("REGEXREPLACE(F3029,""\D"", """")"),"#VALUE!")</f>
        <v>#VALUE!</v>
      </c>
    </row>
    <row r="3029" spans="1:9" ht="15.75" customHeight="1">
      <c r="A3029" s="1">
        <v>3028</v>
      </c>
      <c r="B3029" s="3">
        <v>3029</v>
      </c>
      <c r="C3029" s="3" t="s">
        <v>8411</v>
      </c>
      <c r="D3029" s="3" t="s">
        <v>8412</v>
      </c>
      <c r="E3029" s="3" t="s">
        <v>27</v>
      </c>
      <c r="F3029" s="3">
        <v>0</v>
      </c>
      <c r="I3029" s="4" t="str">
        <f ca="1">IFERROR(__xludf.DUMMYFUNCTION("REGEXREPLACE(F3030,""\D"", """")"),"#VALUE!")</f>
        <v>#VALUE!</v>
      </c>
    </row>
    <row r="3030" spans="1:9" ht="15.75" customHeight="1">
      <c r="A3030" s="1">
        <v>3029</v>
      </c>
      <c r="B3030" s="3">
        <v>3030</v>
      </c>
      <c r="C3030" s="3" t="s">
        <v>8413</v>
      </c>
      <c r="D3030" s="3" t="s">
        <v>8414</v>
      </c>
      <c r="E3030" s="3" t="s">
        <v>8415</v>
      </c>
      <c r="F3030" s="3">
        <v>0</v>
      </c>
      <c r="I3030" s="4" t="str">
        <f ca="1">IFERROR(__xludf.DUMMYFUNCTION("REGEXREPLACE(F3031,""\D"", """")"),"#VALUE!")</f>
        <v>#VALUE!</v>
      </c>
    </row>
    <row r="3031" spans="1:9" ht="15.75" customHeight="1">
      <c r="A3031" s="1">
        <v>3030</v>
      </c>
      <c r="B3031" s="3">
        <v>3031</v>
      </c>
      <c r="C3031" s="3" t="s">
        <v>8416</v>
      </c>
      <c r="D3031" s="3" t="s">
        <v>8417</v>
      </c>
      <c r="E3031" s="3" t="s">
        <v>8418</v>
      </c>
      <c r="F3031" s="3" t="s">
        <v>364</v>
      </c>
      <c r="G3031" s="3">
        <v>7</v>
      </c>
      <c r="H3031" s="3" t="s">
        <v>398</v>
      </c>
      <c r="I3031" s="4" t="str">
        <f ca="1">IFERROR(__xludf.DUMMYFUNCTION("REGEXREPLACE(F3032,""\D"", """")"),"13")</f>
        <v>13</v>
      </c>
    </row>
    <row r="3032" spans="1:9" ht="15.75" customHeight="1">
      <c r="A3032" s="1">
        <v>3031</v>
      </c>
      <c r="B3032" s="3">
        <v>3032</v>
      </c>
      <c r="C3032" s="3" t="s">
        <v>8419</v>
      </c>
      <c r="D3032" s="3" t="s">
        <v>8420</v>
      </c>
      <c r="E3032" s="3" t="s">
        <v>8421</v>
      </c>
      <c r="F3032" s="3" t="s">
        <v>96</v>
      </c>
      <c r="G3032" s="3">
        <v>0</v>
      </c>
      <c r="H3032" s="3" t="s">
        <v>72</v>
      </c>
      <c r="I3032" s="4" t="str">
        <f ca="1">IFERROR(__xludf.DUMMYFUNCTION("REGEXREPLACE(F3033,""\D"", """")"),"9")</f>
        <v>9</v>
      </c>
    </row>
    <row r="3033" spans="1:9" ht="15.75" customHeight="1">
      <c r="A3033" s="1">
        <v>3032</v>
      </c>
      <c r="B3033" s="3">
        <v>3033</v>
      </c>
      <c r="C3033" s="3" t="s">
        <v>8422</v>
      </c>
      <c r="D3033" s="3" t="s">
        <v>8423</v>
      </c>
      <c r="E3033" s="3" t="s">
        <v>8424</v>
      </c>
      <c r="F3033" s="3" t="s">
        <v>3801</v>
      </c>
      <c r="G3033" s="3">
        <v>0</v>
      </c>
      <c r="H3033" s="3" t="s">
        <v>6587</v>
      </c>
      <c r="I3033" s="4" t="str">
        <f ca="1">IFERROR(__xludf.DUMMYFUNCTION("REGEXREPLACE(F3034,""\D"", """")"),"117")</f>
        <v>117</v>
      </c>
    </row>
    <row r="3034" spans="1:9" ht="15.75" customHeight="1">
      <c r="A3034" s="1">
        <v>3033</v>
      </c>
      <c r="B3034" s="3">
        <v>3034</v>
      </c>
      <c r="C3034" s="3" t="s">
        <v>8425</v>
      </c>
      <c r="D3034" s="3" t="s">
        <v>8426</v>
      </c>
      <c r="E3034" s="3" t="s">
        <v>27</v>
      </c>
      <c r="F3034" s="3">
        <v>0</v>
      </c>
      <c r="I3034" s="4" t="str">
        <f ca="1">IFERROR(__xludf.DUMMYFUNCTION("REGEXREPLACE(F3035,""\D"", """")"),"#VALUE!")</f>
        <v>#VALUE!</v>
      </c>
    </row>
    <row r="3035" spans="1:9" ht="15.75" customHeight="1">
      <c r="A3035" s="1">
        <v>3034</v>
      </c>
      <c r="B3035" s="3">
        <v>3035</v>
      </c>
      <c r="C3035" s="3" t="s">
        <v>8427</v>
      </c>
      <c r="D3035" s="3" t="s">
        <v>8428</v>
      </c>
      <c r="E3035" s="3" t="s">
        <v>8429</v>
      </c>
      <c r="F3035" s="3" t="s">
        <v>675</v>
      </c>
      <c r="G3035" s="3">
        <v>4</v>
      </c>
      <c r="H3035" s="3" t="s">
        <v>266</v>
      </c>
      <c r="I3035" s="4" t="str">
        <f ca="1">IFERROR(__xludf.DUMMYFUNCTION("REGEXREPLACE(F3036,""\D"", """")"),"2")</f>
        <v>2</v>
      </c>
    </row>
    <row r="3036" spans="1:9" ht="15.75" customHeight="1">
      <c r="A3036" s="1">
        <v>3035</v>
      </c>
      <c r="B3036" s="3">
        <v>3036</v>
      </c>
      <c r="C3036" s="3" t="s">
        <v>8430</v>
      </c>
      <c r="D3036" s="3" t="s">
        <v>8431</v>
      </c>
      <c r="E3036" s="3" t="s">
        <v>8432</v>
      </c>
      <c r="F3036" s="3">
        <v>0</v>
      </c>
      <c r="I3036" s="4" t="str">
        <f ca="1">IFERROR(__xludf.DUMMYFUNCTION("REGEXREPLACE(F3037,""\D"", """")"),"#VALUE!")</f>
        <v>#VALUE!</v>
      </c>
    </row>
    <row r="3037" spans="1:9" ht="15.75" customHeight="1">
      <c r="A3037" s="1">
        <v>3036</v>
      </c>
      <c r="B3037" s="3">
        <v>3037</v>
      </c>
      <c r="C3037" s="3" t="s">
        <v>8433</v>
      </c>
      <c r="D3037" s="3" t="s">
        <v>8434</v>
      </c>
      <c r="E3037" s="3" t="s">
        <v>8435</v>
      </c>
      <c r="F3037" s="3" t="s">
        <v>255</v>
      </c>
      <c r="G3037" s="3">
        <v>29</v>
      </c>
      <c r="H3037" s="3" t="s">
        <v>4239</v>
      </c>
      <c r="I3037" s="4" t="str">
        <f ca="1">IFERROR(__xludf.DUMMYFUNCTION("REGEXREPLACE(F3038,""\D"", """")"),"28")</f>
        <v>28</v>
      </c>
    </row>
    <row r="3038" spans="1:9" ht="15.75" customHeight="1">
      <c r="A3038" s="1">
        <v>3037</v>
      </c>
      <c r="B3038" s="3">
        <v>3038</v>
      </c>
      <c r="C3038" s="3" t="s">
        <v>8436</v>
      </c>
      <c r="D3038" s="3" t="s">
        <v>8437</v>
      </c>
      <c r="E3038" s="3" t="s">
        <v>8438</v>
      </c>
      <c r="F3038" s="3" t="s">
        <v>11</v>
      </c>
      <c r="G3038" s="3">
        <v>7</v>
      </c>
      <c r="H3038" s="3" t="s">
        <v>12</v>
      </c>
      <c r="I3038" s="4" t="str">
        <f ca="1">IFERROR(__xludf.DUMMYFUNCTION("REGEXREPLACE(F3039,""\D"", """")"),"3")</f>
        <v>3</v>
      </c>
    </row>
    <row r="3039" spans="1:9" ht="15.75" customHeight="1">
      <c r="A3039" s="1">
        <v>3038</v>
      </c>
      <c r="B3039" s="3">
        <v>3039</v>
      </c>
      <c r="C3039" s="3" t="s">
        <v>8439</v>
      </c>
      <c r="D3039" s="3" t="s">
        <v>8440</v>
      </c>
      <c r="E3039" s="3" t="s">
        <v>8441</v>
      </c>
      <c r="F3039" s="3">
        <v>0</v>
      </c>
      <c r="I3039" s="4" t="str">
        <f ca="1">IFERROR(__xludf.DUMMYFUNCTION("REGEXREPLACE(F3040,""\D"", """")"),"#VALUE!")</f>
        <v>#VALUE!</v>
      </c>
    </row>
    <row r="3040" spans="1:9" ht="15.75" customHeight="1">
      <c r="A3040" s="1">
        <v>3039</v>
      </c>
      <c r="B3040" s="3">
        <v>3040</v>
      </c>
      <c r="C3040" s="3" t="s">
        <v>8442</v>
      </c>
      <c r="D3040" s="3" t="s">
        <v>8443</v>
      </c>
      <c r="E3040" s="3" t="s">
        <v>8444</v>
      </c>
      <c r="F3040" s="3" t="s">
        <v>364</v>
      </c>
      <c r="G3040" s="3">
        <v>0</v>
      </c>
      <c r="H3040" s="3" t="s">
        <v>651</v>
      </c>
      <c r="I3040" s="4" t="str">
        <f ca="1">IFERROR(__xludf.DUMMYFUNCTION("REGEXREPLACE(F3041,""\D"", """")"),"13")</f>
        <v>13</v>
      </c>
    </row>
    <row r="3041" spans="1:9" ht="15.75" customHeight="1">
      <c r="A3041" s="1">
        <v>3040</v>
      </c>
      <c r="B3041" s="3">
        <v>3041</v>
      </c>
      <c r="C3041" s="3" t="s">
        <v>8445</v>
      </c>
      <c r="D3041" s="3" t="s">
        <v>8446</v>
      </c>
      <c r="E3041" s="3" t="s">
        <v>8447</v>
      </c>
      <c r="F3041" s="3" t="s">
        <v>88</v>
      </c>
      <c r="G3041" s="3">
        <v>2</v>
      </c>
      <c r="H3041" s="3" t="s">
        <v>266</v>
      </c>
      <c r="I3041" s="4" t="str">
        <f ca="1">IFERROR(__xludf.DUMMYFUNCTION("REGEXREPLACE(F3042,""\D"", """")"),"4")</f>
        <v>4</v>
      </c>
    </row>
    <row r="3042" spans="1:9" ht="15.75" customHeight="1">
      <c r="A3042" s="1">
        <v>3041</v>
      </c>
      <c r="B3042" s="3">
        <v>3042</v>
      </c>
      <c r="C3042" s="3" t="s">
        <v>8448</v>
      </c>
      <c r="D3042" s="3" t="s">
        <v>8449</v>
      </c>
      <c r="E3042" s="3" t="s">
        <v>8450</v>
      </c>
      <c r="F3042" s="3" t="s">
        <v>4422</v>
      </c>
      <c r="G3042" s="3">
        <v>40</v>
      </c>
      <c r="H3042" s="3" t="s">
        <v>8451</v>
      </c>
      <c r="I3042" s="4" t="str">
        <f ca="1">IFERROR(__xludf.DUMMYFUNCTION("REGEXREPLACE(F3043,""\D"", """")"),"60")</f>
        <v>60</v>
      </c>
    </row>
    <row r="3043" spans="1:9" ht="15.75" customHeight="1">
      <c r="A3043" s="1">
        <v>3042</v>
      </c>
      <c r="B3043" s="3">
        <v>3043</v>
      </c>
      <c r="C3043" s="3" t="s">
        <v>8452</v>
      </c>
      <c r="D3043" s="3" t="s">
        <v>8453</v>
      </c>
      <c r="E3043" s="3" t="s">
        <v>8454</v>
      </c>
      <c r="F3043" s="3" t="s">
        <v>8455</v>
      </c>
      <c r="G3043" s="3">
        <v>25</v>
      </c>
      <c r="H3043" s="3" t="s">
        <v>8456</v>
      </c>
      <c r="I3043" s="4" t="str">
        <f ca="1">IFERROR(__xludf.DUMMYFUNCTION("REGEXREPLACE(F3044,""\D"", """")"),"79")</f>
        <v>79</v>
      </c>
    </row>
    <row r="3044" spans="1:9" ht="15.75" customHeight="1">
      <c r="A3044" s="1">
        <v>3043</v>
      </c>
      <c r="B3044" s="3">
        <v>3044</v>
      </c>
      <c r="C3044" s="3" t="s">
        <v>8457</v>
      </c>
      <c r="D3044" s="3" t="s">
        <v>8458</v>
      </c>
      <c r="E3044" s="3" t="s">
        <v>8459</v>
      </c>
      <c r="F3044" s="3" t="s">
        <v>3250</v>
      </c>
      <c r="G3044" s="3">
        <v>2</v>
      </c>
      <c r="H3044" s="3" t="s">
        <v>1831</v>
      </c>
      <c r="I3044" s="4" t="str">
        <f ca="1">IFERROR(__xludf.DUMMYFUNCTION("REGEXREPLACE(F3045,""\D"", """")"),"33")</f>
        <v>33</v>
      </c>
    </row>
    <row r="3045" spans="1:9" ht="15.75" customHeight="1">
      <c r="A3045" s="1">
        <v>3044</v>
      </c>
      <c r="B3045" s="3">
        <v>3045</v>
      </c>
      <c r="C3045" s="3" t="s">
        <v>8460</v>
      </c>
      <c r="D3045" s="3" t="s">
        <v>8461</v>
      </c>
      <c r="E3045" s="3" t="s">
        <v>27</v>
      </c>
      <c r="F3045" s="3">
        <v>0</v>
      </c>
      <c r="I3045" s="4" t="str">
        <f ca="1">IFERROR(__xludf.DUMMYFUNCTION("REGEXREPLACE(F3046,""\D"", """")"),"#VALUE!")</f>
        <v>#VALUE!</v>
      </c>
    </row>
    <row r="3046" spans="1:9" ht="15.75" customHeight="1">
      <c r="A3046" s="1">
        <v>3045</v>
      </c>
      <c r="B3046" s="3">
        <v>3046</v>
      </c>
      <c r="C3046" s="3" t="s">
        <v>8462</v>
      </c>
      <c r="D3046" s="3" t="s">
        <v>8463</v>
      </c>
      <c r="E3046" s="3" t="s">
        <v>8464</v>
      </c>
      <c r="F3046" s="3" t="s">
        <v>8465</v>
      </c>
      <c r="G3046" s="3">
        <v>0</v>
      </c>
      <c r="H3046" s="3" t="s">
        <v>8466</v>
      </c>
      <c r="I3046" s="4" t="str">
        <f ca="1">IFERROR(__xludf.DUMMYFUNCTION("REGEXREPLACE(F3047,""\D"", """")"),"123")</f>
        <v>123</v>
      </c>
    </row>
    <row r="3047" spans="1:9" ht="15.75" customHeight="1">
      <c r="A3047" s="1">
        <v>3046</v>
      </c>
      <c r="B3047" s="3">
        <v>3047</v>
      </c>
      <c r="C3047" s="3" t="s">
        <v>8467</v>
      </c>
      <c r="D3047" s="3" t="s">
        <v>8468</v>
      </c>
      <c r="E3047" s="3" t="s">
        <v>8469</v>
      </c>
      <c r="F3047" s="3">
        <v>0</v>
      </c>
      <c r="I3047" s="4" t="str">
        <f ca="1">IFERROR(__xludf.DUMMYFUNCTION("REGEXREPLACE(F3048,""\D"", """")"),"#VALUE!")</f>
        <v>#VALUE!</v>
      </c>
    </row>
    <row r="3048" spans="1:9" ht="15.75" customHeight="1">
      <c r="A3048" s="1">
        <v>3047</v>
      </c>
      <c r="B3048" s="3">
        <v>3048</v>
      </c>
      <c r="C3048" s="3" t="s">
        <v>8470</v>
      </c>
      <c r="D3048" s="3" t="s">
        <v>8471</v>
      </c>
      <c r="E3048" s="3" t="s">
        <v>27</v>
      </c>
      <c r="F3048" s="3">
        <v>0</v>
      </c>
      <c r="I3048" s="4" t="str">
        <f ca="1">IFERROR(__xludf.DUMMYFUNCTION("REGEXREPLACE(F3049,""\D"", """")"),"#VALUE!")</f>
        <v>#VALUE!</v>
      </c>
    </row>
    <row r="3049" spans="1:9" ht="15.75" customHeight="1">
      <c r="A3049" s="1">
        <v>3048</v>
      </c>
      <c r="B3049" s="3">
        <v>3049</v>
      </c>
      <c r="C3049" s="3" t="s">
        <v>8472</v>
      </c>
      <c r="D3049" s="3" t="s">
        <v>8473</v>
      </c>
      <c r="E3049" s="3" t="s">
        <v>27</v>
      </c>
      <c r="F3049" s="3">
        <v>0</v>
      </c>
      <c r="I3049" s="4" t="str">
        <f ca="1">IFERROR(__xludf.DUMMYFUNCTION("REGEXREPLACE(F3050,""\D"", """")"),"#VALUE!")</f>
        <v>#VALUE!</v>
      </c>
    </row>
    <row r="3050" spans="1:9" ht="15.75" customHeight="1">
      <c r="A3050" s="1">
        <v>3049</v>
      </c>
      <c r="B3050" s="3">
        <v>3050</v>
      </c>
      <c r="C3050" s="3" t="s">
        <v>8474</v>
      </c>
      <c r="D3050" s="3" t="s">
        <v>8475</v>
      </c>
      <c r="E3050" s="3" t="s">
        <v>8476</v>
      </c>
      <c r="F3050" s="3" t="s">
        <v>655</v>
      </c>
      <c r="G3050" s="3">
        <v>0</v>
      </c>
      <c r="H3050" s="3" t="s">
        <v>398</v>
      </c>
      <c r="I3050" s="4" t="str">
        <f ca="1">IFERROR(__xludf.DUMMYFUNCTION("REGEXREPLACE(F3051,""\D"", """")"),"20")</f>
        <v>20</v>
      </c>
    </row>
    <row r="3051" spans="1:9" ht="15.75" customHeight="1">
      <c r="A3051" s="1">
        <v>3050</v>
      </c>
      <c r="B3051" s="3">
        <v>3051</v>
      </c>
      <c r="C3051" s="3" t="s">
        <v>8477</v>
      </c>
      <c r="D3051" s="3" t="s">
        <v>8478</v>
      </c>
      <c r="E3051" s="3" t="s">
        <v>4315</v>
      </c>
      <c r="F3051" s="3">
        <v>0</v>
      </c>
      <c r="I3051" s="4" t="str">
        <f ca="1">IFERROR(__xludf.DUMMYFUNCTION("REGEXREPLACE(F3052,""\D"", """")"),"#VALUE!")</f>
        <v>#VALUE!</v>
      </c>
    </row>
    <row r="3052" spans="1:9" ht="15.75" customHeight="1">
      <c r="A3052" s="1">
        <v>3051</v>
      </c>
      <c r="B3052" s="3">
        <v>3052</v>
      </c>
      <c r="C3052" s="3" t="s">
        <v>8479</v>
      </c>
      <c r="D3052" s="3" t="s">
        <v>8480</v>
      </c>
      <c r="E3052" s="3" t="s">
        <v>8481</v>
      </c>
      <c r="F3052" s="3">
        <v>0</v>
      </c>
      <c r="I3052" s="4" t="str">
        <f ca="1">IFERROR(__xludf.DUMMYFUNCTION("REGEXREPLACE(F3053,""\D"", """")"),"#VALUE!")</f>
        <v>#VALUE!</v>
      </c>
    </row>
    <row r="3053" spans="1:9" ht="15.75" customHeight="1">
      <c r="A3053" s="1">
        <v>3052</v>
      </c>
      <c r="B3053" s="3">
        <v>3053</v>
      </c>
      <c r="C3053" s="3" t="s">
        <v>8482</v>
      </c>
      <c r="D3053" s="3" t="s">
        <v>8483</v>
      </c>
      <c r="E3053" s="3" t="s">
        <v>8484</v>
      </c>
      <c r="F3053" s="3">
        <v>0</v>
      </c>
      <c r="I3053" s="4" t="str">
        <f ca="1">IFERROR(__xludf.DUMMYFUNCTION("REGEXREPLACE(F3054,""\D"", """")"),"#VALUE!")</f>
        <v>#VALUE!</v>
      </c>
    </row>
    <row r="3054" spans="1:9" ht="15.75" customHeight="1">
      <c r="A3054" s="1">
        <v>3053</v>
      </c>
      <c r="B3054" s="3">
        <v>3054</v>
      </c>
      <c r="C3054" s="3" t="s">
        <v>8485</v>
      </c>
      <c r="D3054" s="3" t="s">
        <v>8486</v>
      </c>
      <c r="E3054" s="3" t="s">
        <v>8487</v>
      </c>
      <c r="F3054" s="3" t="s">
        <v>11</v>
      </c>
      <c r="G3054" s="3">
        <v>0</v>
      </c>
      <c r="H3054" s="3" t="s">
        <v>35</v>
      </c>
      <c r="I3054" s="4" t="str">
        <f ca="1">IFERROR(__xludf.DUMMYFUNCTION("REGEXREPLACE(F3055,""\D"", """")"),"3")</f>
        <v>3</v>
      </c>
    </row>
    <row r="3055" spans="1:9" ht="15.75" customHeight="1">
      <c r="A3055" s="1">
        <v>3054</v>
      </c>
      <c r="B3055" s="3">
        <v>3055</v>
      </c>
      <c r="C3055" s="3" t="s">
        <v>8488</v>
      </c>
      <c r="D3055" s="3" t="s">
        <v>8489</v>
      </c>
      <c r="E3055" s="3" t="s">
        <v>27</v>
      </c>
      <c r="F3055" s="3">
        <v>0</v>
      </c>
      <c r="I3055" s="4" t="str">
        <f ca="1">IFERROR(__xludf.DUMMYFUNCTION("REGEXREPLACE(F3056,""\D"", """")"),"#VALUE!")</f>
        <v>#VALUE!</v>
      </c>
    </row>
    <row r="3056" spans="1:9" ht="15.75" customHeight="1">
      <c r="A3056" s="1">
        <v>3055</v>
      </c>
      <c r="B3056" s="3">
        <v>3056</v>
      </c>
      <c r="C3056" s="3" t="s">
        <v>8490</v>
      </c>
      <c r="D3056" s="3" t="s">
        <v>8491</v>
      </c>
      <c r="E3056" s="3" t="s">
        <v>8492</v>
      </c>
      <c r="F3056" s="3">
        <v>0</v>
      </c>
      <c r="I3056" s="4" t="str">
        <f ca="1">IFERROR(__xludf.DUMMYFUNCTION("REGEXREPLACE(F3057,""\D"", """")"),"#VALUE!")</f>
        <v>#VALUE!</v>
      </c>
    </row>
    <row r="3057" spans="1:9" ht="15.75" customHeight="1">
      <c r="A3057" s="1">
        <v>3056</v>
      </c>
      <c r="B3057" s="3">
        <v>3057</v>
      </c>
      <c r="C3057" s="3" t="s">
        <v>8493</v>
      </c>
      <c r="D3057" s="3" t="s">
        <v>8494</v>
      </c>
      <c r="E3057" s="3" t="s">
        <v>8495</v>
      </c>
      <c r="F3057" s="3">
        <v>0</v>
      </c>
      <c r="I3057" s="4" t="str">
        <f ca="1">IFERROR(__xludf.DUMMYFUNCTION("REGEXREPLACE(F3058,""\D"", """")"),"#VALUE!")</f>
        <v>#VALUE!</v>
      </c>
    </row>
    <row r="3058" spans="1:9" ht="15.75" customHeight="1">
      <c r="A3058" s="1">
        <v>3057</v>
      </c>
      <c r="B3058" s="3">
        <v>3058</v>
      </c>
      <c r="C3058" s="3" t="s">
        <v>8496</v>
      </c>
      <c r="D3058" s="3" t="s">
        <v>8497</v>
      </c>
      <c r="E3058" s="3" t="s">
        <v>8498</v>
      </c>
      <c r="F3058" s="3" t="s">
        <v>765</v>
      </c>
      <c r="G3058" s="3">
        <v>15</v>
      </c>
      <c r="H3058" s="3" t="s">
        <v>139</v>
      </c>
      <c r="I3058" s="4" t="str">
        <f ca="1">IFERROR(__xludf.DUMMYFUNCTION("REGEXREPLACE(F3059,""\D"", """")"),"10")</f>
        <v>10</v>
      </c>
    </row>
    <row r="3059" spans="1:9" ht="15.75" customHeight="1">
      <c r="A3059" s="1">
        <v>3058</v>
      </c>
      <c r="B3059" s="3">
        <v>3059</v>
      </c>
      <c r="C3059" s="3" t="s">
        <v>8499</v>
      </c>
      <c r="D3059" s="3" t="s">
        <v>8500</v>
      </c>
      <c r="E3059" s="3" t="s">
        <v>7214</v>
      </c>
      <c r="F3059" s="3" t="s">
        <v>96</v>
      </c>
      <c r="G3059" s="3">
        <v>0</v>
      </c>
      <c r="H3059" s="3" t="s">
        <v>72</v>
      </c>
      <c r="I3059" s="4" t="str">
        <f ca="1">IFERROR(__xludf.DUMMYFUNCTION("REGEXREPLACE(F3060,""\D"", """")"),"9")</f>
        <v>9</v>
      </c>
    </row>
    <row r="3060" spans="1:9" ht="15.75" customHeight="1">
      <c r="A3060" s="1">
        <v>3059</v>
      </c>
      <c r="B3060" s="3">
        <v>3060</v>
      </c>
      <c r="C3060" s="3" t="s">
        <v>8501</v>
      </c>
      <c r="D3060" s="3" t="s">
        <v>8502</v>
      </c>
      <c r="E3060" s="3" t="s">
        <v>8503</v>
      </c>
      <c r="F3060" s="3">
        <v>0</v>
      </c>
      <c r="I3060" s="4" t="str">
        <f ca="1">IFERROR(__xludf.DUMMYFUNCTION("REGEXREPLACE(F3061,""\D"", """")"),"#VALUE!")</f>
        <v>#VALUE!</v>
      </c>
    </row>
    <row r="3061" spans="1:9" ht="15.75" customHeight="1">
      <c r="A3061" s="1">
        <v>3060</v>
      </c>
      <c r="B3061" s="3">
        <v>3061</v>
      </c>
      <c r="C3061" s="3" t="s">
        <v>8504</v>
      </c>
      <c r="D3061" s="3" t="s">
        <v>8505</v>
      </c>
      <c r="E3061" s="3" t="s">
        <v>8506</v>
      </c>
      <c r="F3061" s="3">
        <v>0</v>
      </c>
      <c r="I3061" s="4" t="str">
        <f ca="1">IFERROR(__xludf.DUMMYFUNCTION("REGEXREPLACE(F3062,""\D"", """")"),"#VALUE!")</f>
        <v>#VALUE!</v>
      </c>
    </row>
    <row r="3062" spans="1:9" ht="15.75" customHeight="1">
      <c r="A3062" s="1">
        <v>3061</v>
      </c>
      <c r="B3062" s="3">
        <v>3062</v>
      </c>
      <c r="C3062" s="3" t="s">
        <v>8507</v>
      </c>
      <c r="D3062" s="3" t="s">
        <v>8508</v>
      </c>
      <c r="E3062" s="3" t="s">
        <v>27</v>
      </c>
      <c r="F3062" s="3">
        <v>0</v>
      </c>
      <c r="I3062" s="4" t="str">
        <f ca="1">IFERROR(__xludf.DUMMYFUNCTION("REGEXREPLACE(F3063,""\D"", """")"),"#VALUE!")</f>
        <v>#VALUE!</v>
      </c>
    </row>
    <row r="3063" spans="1:9" ht="15.75" customHeight="1">
      <c r="A3063" s="1">
        <v>3062</v>
      </c>
      <c r="B3063" s="3">
        <v>3063</v>
      </c>
      <c r="C3063" s="3" t="s">
        <v>8509</v>
      </c>
      <c r="D3063" s="3" t="s">
        <v>8510</v>
      </c>
      <c r="E3063" s="3" t="s">
        <v>8511</v>
      </c>
      <c r="F3063" s="3">
        <v>0</v>
      </c>
      <c r="I3063" s="4" t="str">
        <f ca="1">IFERROR(__xludf.DUMMYFUNCTION("REGEXREPLACE(F3064,""\D"", """")"),"#VALUE!")</f>
        <v>#VALUE!</v>
      </c>
    </row>
    <row r="3064" spans="1:9" ht="15.75" customHeight="1">
      <c r="A3064" s="1">
        <v>3063</v>
      </c>
      <c r="B3064" s="3">
        <v>3064</v>
      </c>
      <c r="C3064" s="3" t="s">
        <v>8512</v>
      </c>
      <c r="D3064" s="3" t="s">
        <v>8513</v>
      </c>
      <c r="E3064" s="3" t="s">
        <v>8514</v>
      </c>
      <c r="F3064" s="3">
        <v>0</v>
      </c>
      <c r="I3064" s="4" t="str">
        <f ca="1">IFERROR(__xludf.DUMMYFUNCTION("REGEXREPLACE(F3065,""\D"", """")"),"#VALUE!")</f>
        <v>#VALUE!</v>
      </c>
    </row>
    <row r="3065" spans="1:9" ht="15.75" customHeight="1">
      <c r="A3065" s="1">
        <v>3064</v>
      </c>
      <c r="B3065" s="3">
        <v>3065</v>
      </c>
      <c r="C3065" s="3" t="s">
        <v>8515</v>
      </c>
      <c r="D3065" s="3" t="s">
        <v>8516</v>
      </c>
      <c r="E3065" s="3" t="s">
        <v>27</v>
      </c>
      <c r="F3065" s="3">
        <v>0</v>
      </c>
      <c r="I3065" s="4" t="str">
        <f ca="1">IFERROR(__xludf.DUMMYFUNCTION("REGEXREPLACE(F3066,""\D"", """")"),"#VALUE!")</f>
        <v>#VALUE!</v>
      </c>
    </row>
    <row r="3066" spans="1:9" ht="15.75" customHeight="1">
      <c r="A3066" s="1">
        <v>3065</v>
      </c>
      <c r="B3066" s="3">
        <v>3066</v>
      </c>
      <c r="C3066" s="3" t="s">
        <v>8517</v>
      </c>
      <c r="D3066" s="3" t="s">
        <v>8518</v>
      </c>
      <c r="E3066" s="3" t="s">
        <v>27</v>
      </c>
      <c r="F3066" s="3">
        <v>0</v>
      </c>
      <c r="I3066" s="4" t="str">
        <f ca="1">IFERROR(__xludf.DUMMYFUNCTION("REGEXREPLACE(F3067,""\D"", """")"),"#VALUE!")</f>
        <v>#VALUE!</v>
      </c>
    </row>
    <row r="3067" spans="1:9" ht="15.75" customHeight="1">
      <c r="A3067" s="1">
        <v>3066</v>
      </c>
      <c r="B3067" s="3">
        <v>3067</v>
      </c>
      <c r="C3067" s="3" t="s">
        <v>8519</v>
      </c>
      <c r="D3067" s="3" t="s">
        <v>8520</v>
      </c>
      <c r="E3067" s="3" t="s">
        <v>8521</v>
      </c>
      <c r="F3067" s="3" t="s">
        <v>655</v>
      </c>
      <c r="G3067" s="3">
        <v>17</v>
      </c>
      <c r="H3067" s="3" t="s">
        <v>387</v>
      </c>
      <c r="I3067" s="4" t="str">
        <f ca="1">IFERROR(__xludf.DUMMYFUNCTION("REGEXREPLACE(F3068,""\D"", """")"),"20")</f>
        <v>20</v>
      </c>
    </row>
    <row r="3068" spans="1:9" ht="15.75" customHeight="1">
      <c r="A3068" s="1">
        <v>3067</v>
      </c>
      <c r="B3068" s="3">
        <v>3068</v>
      </c>
      <c r="C3068" s="3" t="s">
        <v>8522</v>
      </c>
      <c r="D3068" s="3" t="s">
        <v>8523</v>
      </c>
      <c r="E3068" s="3" t="s">
        <v>27</v>
      </c>
      <c r="F3068" s="3">
        <v>0</v>
      </c>
      <c r="I3068" s="4" t="str">
        <f ca="1">IFERROR(__xludf.DUMMYFUNCTION("REGEXREPLACE(F3069,""\D"", """")"),"#VALUE!")</f>
        <v>#VALUE!</v>
      </c>
    </row>
    <row r="3069" spans="1:9" ht="15.75" customHeight="1">
      <c r="A3069" s="1">
        <v>3068</v>
      </c>
      <c r="B3069" s="3">
        <v>3069</v>
      </c>
      <c r="C3069" s="3" t="s">
        <v>8524</v>
      </c>
      <c r="D3069" s="3" t="s">
        <v>8525</v>
      </c>
      <c r="E3069" s="3" t="s">
        <v>27</v>
      </c>
      <c r="F3069" s="3">
        <v>0</v>
      </c>
      <c r="I3069" s="4" t="str">
        <f ca="1">IFERROR(__xludf.DUMMYFUNCTION("REGEXREPLACE(F3070,""\D"", """")"),"#VALUE!")</f>
        <v>#VALUE!</v>
      </c>
    </row>
    <row r="3070" spans="1:9" ht="15.75" customHeight="1">
      <c r="A3070" s="1">
        <v>3069</v>
      </c>
      <c r="B3070" s="3">
        <v>3070</v>
      </c>
      <c r="C3070" s="3" t="s">
        <v>8526</v>
      </c>
      <c r="D3070" s="3" t="s">
        <v>8527</v>
      </c>
      <c r="E3070" s="3" t="s">
        <v>8528</v>
      </c>
      <c r="F3070" s="3">
        <v>0</v>
      </c>
      <c r="I3070" s="4" t="str">
        <f ca="1">IFERROR(__xludf.DUMMYFUNCTION("REGEXREPLACE(F3071,""\D"", """")"),"#VALUE!")</f>
        <v>#VALUE!</v>
      </c>
    </row>
    <row r="3071" spans="1:9" ht="15.75" customHeight="1">
      <c r="A3071" s="1">
        <v>3070</v>
      </c>
      <c r="B3071" s="3">
        <v>3071</v>
      </c>
      <c r="C3071" s="3" t="s">
        <v>8529</v>
      </c>
      <c r="D3071" s="3" t="s">
        <v>8530</v>
      </c>
      <c r="E3071" s="3" t="s">
        <v>27</v>
      </c>
      <c r="F3071" s="3">
        <v>0</v>
      </c>
      <c r="I3071" s="4" t="str">
        <f ca="1">IFERROR(__xludf.DUMMYFUNCTION("REGEXREPLACE(F3072,""\D"", """")"),"#VALUE!")</f>
        <v>#VALUE!</v>
      </c>
    </row>
    <row r="3072" spans="1:9" ht="15.75" customHeight="1">
      <c r="A3072" s="1">
        <v>3071</v>
      </c>
      <c r="B3072" s="3">
        <v>3072</v>
      </c>
      <c r="C3072" s="3" t="s">
        <v>8531</v>
      </c>
      <c r="D3072" s="3" t="s">
        <v>8532</v>
      </c>
      <c r="E3072" s="3" t="s">
        <v>8533</v>
      </c>
      <c r="F3072" s="3">
        <v>0</v>
      </c>
      <c r="I3072" s="4" t="str">
        <f ca="1">IFERROR(__xludf.DUMMYFUNCTION("REGEXREPLACE(F3073,""\D"", """")"),"#VALUE!")</f>
        <v>#VALUE!</v>
      </c>
    </row>
    <row r="3073" spans="1:9" ht="15.75" customHeight="1">
      <c r="A3073" s="1">
        <v>3072</v>
      </c>
      <c r="B3073" s="3">
        <v>3073</v>
      </c>
      <c r="C3073" s="3" t="s">
        <v>8534</v>
      </c>
      <c r="D3073" s="3" t="s">
        <v>8535</v>
      </c>
      <c r="E3073" s="3" t="s">
        <v>27</v>
      </c>
      <c r="F3073" s="3">
        <v>0</v>
      </c>
      <c r="I3073" s="4" t="str">
        <f ca="1">IFERROR(__xludf.DUMMYFUNCTION("REGEXREPLACE(F3074,""\D"", """")"),"#VALUE!")</f>
        <v>#VALUE!</v>
      </c>
    </row>
    <row r="3074" spans="1:9" ht="15.75" customHeight="1">
      <c r="A3074" s="1">
        <v>3073</v>
      </c>
      <c r="B3074" s="3">
        <v>3074</v>
      </c>
      <c r="C3074" s="3" t="s">
        <v>8536</v>
      </c>
      <c r="D3074" s="3" t="s">
        <v>8537</v>
      </c>
      <c r="E3074" s="3" t="s">
        <v>8538</v>
      </c>
      <c r="F3074" s="3">
        <v>0</v>
      </c>
      <c r="I3074" s="4" t="str">
        <f ca="1">IFERROR(__xludf.DUMMYFUNCTION("REGEXREPLACE(F3075,""\D"", """")"),"#VALUE!")</f>
        <v>#VALUE!</v>
      </c>
    </row>
    <row r="3075" spans="1:9" ht="15.75" customHeight="1">
      <c r="A3075" s="1">
        <v>3074</v>
      </c>
      <c r="B3075" s="3">
        <v>3075</v>
      </c>
      <c r="C3075" s="3" t="s">
        <v>8539</v>
      </c>
      <c r="D3075" s="3" t="s">
        <v>8540</v>
      </c>
      <c r="E3075" s="3" t="s">
        <v>8541</v>
      </c>
      <c r="F3075" s="3">
        <v>0</v>
      </c>
      <c r="I3075" s="4" t="str">
        <f ca="1">IFERROR(__xludf.DUMMYFUNCTION("REGEXREPLACE(F3076,""\D"", """")"),"#VALUE!")</f>
        <v>#VALUE!</v>
      </c>
    </row>
    <row r="3076" spans="1:9" ht="15.75" customHeight="1">
      <c r="A3076" s="1">
        <v>3075</v>
      </c>
      <c r="B3076" s="3">
        <v>3076</v>
      </c>
      <c r="C3076" s="3" t="s">
        <v>8542</v>
      </c>
      <c r="D3076" s="3" t="s">
        <v>8543</v>
      </c>
      <c r="E3076" s="3" t="s">
        <v>8544</v>
      </c>
      <c r="F3076" s="3" t="s">
        <v>19</v>
      </c>
      <c r="G3076" s="3">
        <v>2</v>
      </c>
      <c r="H3076" s="3" t="s">
        <v>72</v>
      </c>
      <c r="I3076" s="4" t="str">
        <f ca="1">IFERROR(__xludf.DUMMYFUNCTION("REGEXREPLACE(F3077,""\D"", """")"),"7")</f>
        <v>7</v>
      </c>
    </row>
    <row r="3077" spans="1:9" ht="15.75" customHeight="1">
      <c r="A3077" s="1">
        <v>3076</v>
      </c>
      <c r="B3077" s="3">
        <v>3077</v>
      </c>
      <c r="C3077" s="3" t="s">
        <v>8545</v>
      </c>
      <c r="D3077" s="3" t="s">
        <v>8546</v>
      </c>
      <c r="E3077" s="3" t="s">
        <v>8547</v>
      </c>
      <c r="F3077" s="3">
        <v>0</v>
      </c>
      <c r="I3077" s="4" t="str">
        <f ca="1">IFERROR(__xludf.DUMMYFUNCTION("REGEXREPLACE(F3078,""\D"", """")"),"#VALUE!")</f>
        <v>#VALUE!</v>
      </c>
    </row>
    <row r="3078" spans="1:9" ht="15.75" customHeight="1">
      <c r="A3078" s="1">
        <v>3077</v>
      </c>
      <c r="B3078" s="3">
        <v>3078</v>
      </c>
      <c r="C3078" s="3" t="s">
        <v>8548</v>
      </c>
      <c r="D3078" s="3" t="s">
        <v>8549</v>
      </c>
      <c r="E3078" s="3" t="s">
        <v>8550</v>
      </c>
      <c r="F3078" s="3">
        <v>0</v>
      </c>
      <c r="I3078" s="4" t="str">
        <f ca="1">IFERROR(__xludf.DUMMYFUNCTION("REGEXREPLACE(F3079,""\D"", """")"),"#VALUE!")</f>
        <v>#VALUE!</v>
      </c>
    </row>
    <row r="3079" spans="1:9" ht="15.75" customHeight="1">
      <c r="A3079" s="1">
        <v>3078</v>
      </c>
      <c r="B3079" s="3">
        <v>3079</v>
      </c>
      <c r="C3079" s="3" t="s">
        <v>8551</v>
      </c>
      <c r="D3079" s="3" t="s">
        <v>8552</v>
      </c>
      <c r="E3079" s="3" t="s">
        <v>8553</v>
      </c>
      <c r="F3079" s="3" t="s">
        <v>121</v>
      </c>
      <c r="G3079" s="3">
        <v>9</v>
      </c>
      <c r="H3079" s="3" t="s">
        <v>200</v>
      </c>
      <c r="I3079" s="4" t="str">
        <f ca="1">IFERROR(__xludf.DUMMYFUNCTION("REGEXREPLACE(F3080,""\D"", """")"),"17")</f>
        <v>17</v>
      </c>
    </row>
    <row r="3080" spans="1:9" ht="15.75" customHeight="1">
      <c r="A3080" s="1">
        <v>3079</v>
      </c>
      <c r="B3080" s="3">
        <v>3080</v>
      </c>
      <c r="C3080" s="3" t="s">
        <v>8554</v>
      </c>
      <c r="D3080" s="3" t="s">
        <v>8555</v>
      </c>
      <c r="E3080" s="3" t="s">
        <v>27</v>
      </c>
      <c r="F3080" s="3">
        <v>0</v>
      </c>
      <c r="I3080" s="4" t="str">
        <f ca="1">IFERROR(__xludf.DUMMYFUNCTION("REGEXREPLACE(F3081,""\D"", """")"),"#VALUE!")</f>
        <v>#VALUE!</v>
      </c>
    </row>
    <row r="3081" spans="1:9" ht="15.75" customHeight="1">
      <c r="A3081" s="1">
        <v>3080</v>
      </c>
      <c r="B3081" s="3">
        <v>3081</v>
      </c>
      <c r="C3081" s="3" t="s">
        <v>8556</v>
      </c>
      <c r="D3081" s="3" t="s">
        <v>8557</v>
      </c>
      <c r="E3081" s="3" t="s">
        <v>8558</v>
      </c>
      <c r="F3081" s="3" t="s">
        <v>2222</v>
      </c>
      <c r="G3081" s="3">
        <v>1</v>
      </c>
      <c r="H3081" s="3" t="s">
        <v>1831</v>
      </c>
      <c r="I3081" s="4" t="str">
        <f ca="1">IFERROR(__xludf.DUMMYFUNCTION("REGEXREPLACE(F3082,""\D"", """")"),"34")</f>
        <v>34</v>
      </c>
    </row>
    <row r="3082" spans="1:9" ht="15.75" customHeight="1">
      <c r="A3082" s="1">
        <v>3081</v>
      </c>
      <c r="B3082" s="3">
        <v>3082</v>
      </c>
      <c r="C3082" s="3" t="s">
        <v>8559</v>
      </c>
      <c r="D3082" s="3" t="s">
        <v>8560</v>
      </c>
      <c r="E3082" s="3" t="s">
        <v>27</v>
      </c>
      <c r="F3082" s="3">
        <v>0</v>
      </c>
      <c r="I3082" s="4" t="str">
        <f ca="1">IFERROR(__xludf.DUMMYFUNCTION("REGEXREPLACE(F3083,""\D"", """")"),"#VALUE!")</f>
        <v>#VALUE!</v>
      </c>
    </row>
    <row r="3083" spans="1:9" ht="15.75" customHeight="1">
      <c r="A3083" s="1">
        <v>3082</v>
      </c>
      <c r="B3083" s="3">
        <v>3083</v>
      </c>
      <c r="C3083" s="3" t="s">
        <v>8561</v>
      </c>
      <c r="D3083" s="3" t="s">
        <v>8562</v>
      </c>
      <c r="E3083" s="3" t="s">
        <v>8563</v>
      </c>
      <c r="F3083" s="3" t="s">
        <v>44</v>
      </c>
      <c r="G3083" s="3">
        <v>14</v>
      </c>
      <c r="H3083" s="3" t="s">
        <v>200</v>
      </c>
      <c r="I3083" s="4" t="str">
        <f ca="1">IFERROR(__xludf.DUMMYFUNCTION("REGEXREPLACE(F3084,""\D"", """")"),"12")</f>
        <v>12</v>
      </c>
    </row>
    <row r="3084" spans="1:9" ht="15.75" customHeight="1">
      <c r="A3084" s="1">
        <v>3083</v>
      </c>
      <c r="B3084" s="3">
        <v>3084</v>
      </c>
      <c r="C3084" s="3" t="s">
        <v>8564</v>
      </c>
      <c r="D3084" s="3" t="s">
        <v>8565</v>
      </c>
      <c r="E3084" s="3" t="s">
        <v>8566</v>
      </c>
      <c r="F3084" s="3" t="s">
        <v>88</v>
      </c>
      <c r="G3084" s="3">
        <v>4</v>
      </c>
      <c r="H3084" s="3" t="s">
        <v>394</v>
      </c>
      <c r="I3084" s="4" t="str">
        <f ca="1">IFERROR(__xludf.DUMMYFUNCTION("REGEXREPLACE(F3085,""\D"", """")"),"4")</f>
        <v>4</v>
      </c>
    </row>
    <row r="3085" spans="1:9" ht="15.75" customHeight="1">
      <c r="A3085" s="1">
        <v>3084</v>
      </c>
      <c r="B3085" s="3">
        <v>3085</v>
      </c>
      <c r="C3085" s="3" t="s">
        <v>8567</v>
      </c>
      <c r="D3085" s="3" t="s">
        <v>8568</v>
      </c>
      <c r="E3085" s="3" t="s">
        <v>8569</v>
      </c>
      <c r="F3085" s="3" t="s">
        <v>19</v>
      </c>
      <c r="G3085" s="3">
        <v>0</v>
      </c>
      <c r="H3085" s="3" t="s">
        <v>89</v>
      </c>
      <c r="I3085" s="4" t="str">
        <f ca="1">IFERROR(__xludf.DUMMYFUNCTION("REGEXREPLACE(F3086,""\D"", """")"),"7")</f>
        <v>7</v>
      </c>
    </row>
    <row r="3086" spans="1:9" ht="15.75" customHeight="1">
      <c r="A3086" s="1">
        <v>3085</v>
      </c>
      <c r="B3086" s="3">
        <v>3086</v>
      </c>
      <c r="C3086" s="3" t="s">
        <v>8570</v>
      </c>
      <c r="D3086" s="3" t="s">
        <v>8571</v>
      </c>
      <c r="E3086" s="3" t="s">
        <v>8572</v>
      </c>
      <c r="F3086" s="3" t="s">
        <v>11</v>
      </c>
      <c r="G3086" s="3">
        <v>7</v>
      </c>
      <c r="H3086" s="3" t="s">
        <v>12</v>
      </c>
      <c r="I3086" s="4" t="str">
        <f ca="1">IFERROR(__xludf.DUMMYFUNCTION("REGEXREPLACE(F3087,""\D"", """")"),"3")</f>
        <v>3</v>
      </c>
    </row>
    <row r="3087" spans="1:9" ht="15.75" customHeight="1">
      <c r="A3087" s="1">
        <v>3086</v>
      </c>
      <c r="B3087" s="3">
        <v>3087</v>
      </c>
      <c r="C3087" s="3" t="s">
        <v>8573</v>
      </c>
      <c r="D3087" s="3" t="s">
        <v>8574</v>
      </c>
      <c r="E3087" s="3" t="s">
        <v>8575</v>
      </c>
      <c r="F3087" s="3" t="s">
        <v>364</v>
      </c>
      <c r="G3087" s="3">
        <v>0</v>
      </c>
      <c r="H3087" s="3" t="s">
        <v>651</v>
      </c>
      <c r="I3087" s="4" t="str">
        <f ca="1">IFERROR(__xludf.DUMMYFUNCTION("REGEXREPLACE(F3088,""\D"", """")"),"13")</f>
        <v>13</v>
      </c>
    </row>
    <row r="3088" spans="1:9" ht="15.75" customHeight="1">
      <c r="A3088" s="1">
        <v>3087</v>
      </c>
      <c r="B3088" s="3">
        <v>3088</v>
      </c>
      <c r="C3088" s="3" t="s">
        <v>8576</v>
      </c>
      <c r="D3088" s="3" t="s">
        <v>8577</v>
      </c>
      <c r="E3088" s="3" t="s">
        <v>8578</v>
      </c>
      <c r="F3088" s="3">
        <v>0</v>
      </c>
      <c r="I3088" s="4" t="str">
        <f ca="1">IFERROR(__xludf.DUMMYFUNCTION("REGEXREPLACE(F3089,""\D"", """")"),"#VALUE!")</f>
        <v>#VALUE!</v>
      </c>
    </row>
    <row r="3089" spans="1:9" ht="15.75" customHeight="1">
      <c r="A3089" s="1">
        <v>3088</v>
      </c>
      <c r="B3089" s="3">
        <v>3089</v>
      </c>
      <c r="C3089" s="3" t="s">
        <v>8579</v>
      </c>
      <c r="D3089" s="3" t="s">
        <v>8580</v>
      </c>
      <c r="E3089" s="3" t="s">
        <v>8581</v>
      </c>
      <c r="F3089" s="3" t="s">
        <v>675</v>
      </c>
      <c r="G3089" s="3">
        <v>5</v>
      </c>
      <c r="H3089" s="3" t="s">
        <v>89</v>
      </c>
      <c r="I3089" s="4" t="str">
        <f ca="1">IFERROR(__xludf.DUMMYFUNCTION("REGEXREPLACE(F3090,""\D"", """")"),"2")</f>
        <v>2</v>
      </c>
    </row>
    <row r="3090" spans="1:9" ht="15.75" customHeight="1">
      <c r="A3090" s="1">
        <v>3089</v>
      </c>
      <c r="B3090" s="3">
        <v>3090</v>
      </c>
      <c r="C3090" s="3" t="s">
        <v>8582</v>
      </c>
      <c r="D3090" s="3" t="s">
        <v>8583</v>
      </c>
      <c r="E3090" s="3" t="s">
        <v>8584</v>
      </c>
      <c r="F3090" s="3">
        <v>0</v>
      </c>
      <c r="I3090" s="4" t="str">
        <f ca="1">IFERROR(__xludf.DUMMYFUNCTION("REGEXREPLACE(F3091,""\D"", """")"),"#VALUE!")</f>
        <v>#VALUE!</v>
      </c>
    </row>
    <row r="3091" spans="1:9" ht="15.75" customHeight="1">
      <c r="A3091" s="1">
        <v>3090</v>
      </c>
      <c r="B3091" s="3">
        <v>3091</v>
      </c>
      <c r="C3091" s="3" t="s">
        <v>8585</v>
      </c>
      <c r="D3091" s="3" t="s">
        <v>8586</v>
      </c>
      <c r="E3091" s="3" t="s">
        <v>27</v>
      </c>
      <c r="F3091" s="3">
        <v>0</v>
      </c>
      <c r="I3091" s="4" t="str">
        <f ca="1">IFERROR(__xludf.DUMMYFUNCTION("REGEXREPLACE(F3092,""\D"", """")"),"#VALUE!")</f>
        <v>#VALUE!</v>
      </c>
    </row>
    <row r="3092" spans="1:9" ht="15.75" customHeight="1">
      <c r="A3092" s="1">
        <v>3091</v>
      </c>
      <c r="B3092" s="3">
        <v>3092</v>
      </c>
      <c r="C3092" s="3" t="s">
        <v>8587</v>
      </c>
      <c r="D3092" s="3" t="s">
        <v>8588</v>
      </c>
      <c r="E3092" s="3" t="s">
        <v>27</v>
      </c>
      <c r="F3092" s="3">
        <v>0</v>
      </c>
      <c r="I3092" s="4" t="str">
        <f ca="1">IFERROR(__xludf.DUMMYFUNCTION("REGEXREPLACE(F3093,""\D"", """")"),"#VALUE!")</f>
        <v>#VALUE!</v>
      </c>
    </row>
    <row r="3093" spans="1:9" ht="15.75" customHeight="1">
      <c r="A3093" s="1">
        <v>3092</v>
      </c>
      <c r="B3093" s="3">
        <v>3093</v>
      </c>
      <c r="C3093" s="3" t="s">
        <v>8589</v>
      </c>
      <c r="D3093" s="3" t="s">
        <v>8590</v>
      </c>
      <c r="E3093" s="3" t="s">
        <v>8591</v>
      </c>
      <c r="F3093" s="3" t="s">
        <v>2936</v>
      </c>
      <c r="G3093" s="3">
        <v>7</v>
      </c>
      <c r="H3093" s="3" t="s">
        <v>801</v>
      </c>
      <c r="I3093" s="4" t="str">
        <f ca="1">IFERROR(__xludf.DUMMYFUNCTION("REGEXREPLACE(F3094,""\D"", """")"),"41")</f>
        <v>41</v>
      </c>
    </row>
    <row r="3094" spans="1:9" ht="15.75" customHeight="1">
      <c r="A3094" s="1">
        <v>3093</v>
      </c>
      <c r="B3094" s="3">
        <v>3094</v>
      </c>
      <c r="C3094" s="3" t="s">
        <v>8592</v>
      </c>
      <c r="D3094" s="3" t="s">
        <v>8593</v>
      </c>
      <c r="E3094" s="3" t="s">
        <v>8594</v>
      </c>
      <c r="F3094" s="3" t="s">
        <v>44</v>
      </c>
      <c r="G3094" s="3">
        <v>7</v>
      </c>
      <c r="H3094" s="3" t="s">
        <v>642</v>
      </c>
      <c r="I3094" s="4" t="str">
        <f ca="1">IFERROR(__xludf.DUMMYFUNCTION("REGEXREPLACE(F3095,""\D"", """")"),"12")</f>
        <v>12</v>
      </c>
    </row>
    <row r="3095" spans="1:9" ht="15.75" customHeight="1">
      <c r="A3095" s="1">
        <v>3094</v>
      </c>
      <c r="B3095" s="3">
        <v>3095</v>
      </c>
      <c r="C3095" s="3" t="s">
        <v>8595</v>
      </c>
      <c r="D3095" s="3" t="s">
        <v>8596</v>
      </c>
      <c r="E3095" s="3" t="s">
        <v>8597</v>
      </c>
      <c r="F3095" s="3">
        <v>0</v>
      </c>
      <c r="I3095" s="4" t="str">
        <f ca="1">IFERROR(__xludf.DUMMYFUNCTION("REGEXREPLACE(F3096,""\D"", """")"),"#VALUE!")</f>
        <v>#VALUE!</v>
      </c>
    </row>
    <row r="3096" spans="1:9" ht="15.75" customHeight="1">
      <c r="A3096" s="1">
        <v>3095</v>
      </c>
      <c r="B3096" s="3">
        <v>3096</v>
      </c>
      <c r="C3096" s="3" t="s">
        <v>8598</v>
      </c>
      <c r="D3096" s="3" t="s">
        <v>8599</v>
      </c>
      <c r="E3096" s="3" t="s">
        <v>8600</v>
      </c>
      <c r="F3096" s="3">
        <v>0</v>
      </c>
      <c r="I3096" s="4" t="str">
        <f ca="1">IFERROR(__xludf.DUMMYFUNCTION("REGEXREPLACE(F3097,""\D"", """")"),"#VALUE!")</f>
        <v>#VALUE!</v>
      </c>
    </row>
    <row r="3097" spans="1:9" ht="15.75" customHeight="1">
      <c r="A3097" s="1">
        <v>3096</v>
      </c>
      <c r="B3097" s="3">
        <v>3097</v>
      </c>
      <c r="C3097" s="3" t="s">
        <v>8601</v>
      </c>
      <c r="D3097" s="3" t="s">
        <v>8602</v>
      </c>
      <c r="E3097" s="3" t="s">
        <v>27</v>
      </c>
      <c r="F3097" s="3">
        <v>0</v>
      </c>
      <c r="I3097" s="4" t="str">
        <f ca="1">IFERROR(__xludf.DUMMYFUNCTION("REGEXREPLACE(F3098,""\D"", """")"),"#VALUE!")</f>
        <v>#VALUE!</v>
      </c>
    </row>
    <row r="3098" spans="1:9" ht="15.75" customHeight="1">
      <c r="A3098" s="1">
        <v>3097</v>
      </c>
      <c r="B3098" s="3">
        <v>3098</v>
      </c>
      <c r="C3098" s="3" t="s">
        <v>8603</v>
      </c>
      <c r="D3098" s="3" t="s">
        <v>8604</v>
      </c>
      <c r="E3098" s="3" t="s">
        <v>8605</v>
      </c>
      <c r="F3098" s="3">
        <v>0</v>
      </c>
      <c r="I3098" s="4" t="str">
        <f ca="1">IFERROR(__xludf.DUMMYFUNCTION("REGEXREPLACE(F3099,""\D"", """")"),"#VALUE!")</f>
        <v>#VALUE!</v>
      </c>
    </row>
    <row r="3099" spans="1:9" ht="15.75" customHeight="1">
      <c r="A3099" s="1">
        <v>3098</v>
      </c>
      <c r="B3099" s="3">
        <v>3099</v>
      </c>
      <c r="C3099" s="3" t="s">
        <v>8606</v>
      </c>
      <c r="D3099" s="3" t="s">
        <v>8607</v>
      </c>
      <c r="E3099" s="3" t="s">
        <v>27</v>
      </c>
      <c r="F3099" s="3">
        <v>0</v>
      </c>
      <c r="I3099" s="4" t="str">
        <f ca="1">IFERROR(__xludf.DUMMYFUNCTION("REGEXREPLACE(F3100,""\D"", """")"),"#VALUE!")</f>
        <v>#VALUE!</v>
      </c>
    </row>
    <row r="3100" spans="1:9" ht="15.75" customHeight="1">
      <c r="A3100" s="1">
        <v>3099</v>
      </c>
      <c r="B3100" s="3">
        <v>3100</v>
      </c>
      <c r="C3100" s="3" t="s">
        <v>8608</v>
      </c>
      <c r="D3100" s="3" t="s">
        <v>8609</v>
      </c>
      <c r="E3100" s="3" t="s">
        <v>8610</v>
      </c>
      <c r="F3100" s="3">
        <v>0</v>
      </c>
      <c r="I3100" s="4" t="str">
        <f ca="1">IFERROR(__xludf.DUMMYFUNCTION("REGEXREPLACE(F3101,""\D"", """")"),"#VALUE!")</f>
        <v>#VALUE!</v>
      </c>
    </row>
    <row r="3101" spans="1:9" ht="15.75" customHeight="1">
      <c r="A3101" s="1">
        <v>3100</v>
      </c>
      <c r="B3101" s="3">
        <v>3101</v>
      </c>
      <c r="C3101" s="3" t="s">
        <v>8611</v>
      </c>
      <c r="D3101" s="3" t="s">
        <v>8612</v>
      </c>
      <c r="E3101" s="3" t="s">
        <v>27</v>
      </c>
      <c r="F3101" s="3">
        <v>0</v>
      </c>
      <c r="I3101" s="4" t="str">
        <f ca="1">IFERROR(__xludf.DUMMYFUNCTION("REGEXREPLACE(F3102,""\D"", """")"),"#VALUE!")</f>
        <v>#VALUE!</v>
      </c>
    </row>
    <row r="3102" spans="1:9" ht="15.75" customHeight="1">
      <c r="A3102" s="1">
        <v>3101</v>
      </c>
      <c r="B3102" s="3">
        <v>3102</v>
      </c>
      <c r="C3102" s="3" t="s">
        <v>8613</v>
      </c>
      <c r="D3102" s="3" t="s">
        <v>8614</v>
      </c>
      <c r="E3102" s="3" t="s">
        <v>8615</v>
      </c>
      <c r="F3102" s="3">
        <v>0</v>
      </c>
      <c r="I3102" s="4" t="str">
        <f ca="1">IFERROR(__xludf.DUMMYFUNCTION("REGEXREPLACE(F3103,""\D"", """")"),"#VALUE!")</f>
        <v>#VALUE!</v>
      </c>
    </row>
    <row r="3103" spans="1:9" ht="15.75" customHeight="1">
      <c r="A3103" s="1">
        <v>3102</v>
      </c>
      <c r="B3103" s="3">
        <v>3103</v>
      </c>
      <c r="C3103" s="3" t="s">
        <v>8616</v>
      </c>
      <c r="D3103" s="3" t="s">
        <v>8617</v>
      </c>
      <c r="E3103" s="3" t="s">
        <v>8618</v>
      </c>
      <c r="F3103" s="3">
        <v>0</v>
      </c>
      <c r="I3103" s="4" t="str">
        <f ca="1">IFERROR(__xludf.DUMMYFUNCTION("REGEXREPLACE(F3104,""\D"", """")"),"#VALUE!")</f>
        <v>#VALUE!</v>
      </c>
    </row>
    <row r="3104" spans="1:9" ht="15.75" customHeight="1">
      <c r="A3104" s="1">
        <v>3103</v>
      </c>
      <c r="B3104" s="3">
        <v>3104</v>
      </c>
      <c r="C3104" s="3" t="s">
        <v>8619</v>
      </c>
      <c r="D3104" s="3" t="s">
        <v>8620</v>
      </c>
      <c r="E3104" s="3" t="s">
        <v>8621</v>
      </c>
      <c r="F3104" s="3" t="s">
        <v>19</v>
      </c>
      <c r="G3104" s="3">
        <v>1</v>
      </c>
      <c r="H3104" s="3" t="s">
        <v>394</v>
      </c>
      <c r="I3104" s="4" t="str">
        <f ca="1">IFERROR(__xludf.DUMMYFUNCTION("REGEXREPLACE(F3105,""\D"", """")"),"7")</f>
        <v>7</v>
      </c>
    </row>
    <row r="3105" spans="1:9" ht="15.75" customHeight="1">
      <c r="A3105" s="1">
        <v>3104</v>
      </c>
      <c r="B3105" s="3">
        <v>3105</v>
      </c>
      <c r="C3105" s="3" t="s">
        <v>8622</v>
      </c>
      <c r="D3105" s="3" t="s">
        <v>8623</v>
      </c>
      <c r="E3105" s="3" t="s">
        <v>27</v>
      </c>
      <c r="F3105" s="3">
        <v>0</v>
      </c>
      <c r="I3105" s="4" t="str">
        <f ca="1">IFERROR(__xludf.DUMMYFUNCTION("REGEXREPLACE(F3106,""\D"", """")"),"#VALUE!")</f>
        <v>#VALUE!</v>
      </c>
    </row>
    <row r="3106" spans="1:9" ht="15.75" customHeight="1">
      <c r="A3106" s="1">
        <v>3105</v>
      </c>
      <c r="B3106" s="3">
        <v>3106</v>
      </c>
      <c r="C3106" s="3" t="s">
        <v>8624</v>
      </c>
      <c r="D3106" s="3" t="s">
        <v>8625</v>
      </c>
      <c r="E3106" s="3" t="s">
        <v>8626</v>
      </c>
      <c r="F3106" s="3" t="s">
        <v>310</v>
      </c>
      <c r="G3106" s="3">
        <v>0</v>
      </c>
      <c r="H3106" s="3" t="s">
        <v>291</v>
      </c>
      <c r="I3106" s="4" t="str">
        <f ca="1">IFERROR(__xludf.DUMMYFUNCTION("REGEXREPLACE(F3107,""\D"", """")"),"30")</f>
        <v>30</v>
      </c>
    </row>
    <row r="3107" spans="1:9" ht="15.75" customHeight="1">
      <c r="A3107" s="1">
        <v>3106</v>
      </c>
      <c r="B3107" s="3">
        <v>3107</v>
      </c>
      <c r="C3107" s="3" t="s">
        <v>8627</v>
      </c>
      <c r="D3107" s="3" t="s">
        <v>8628</v>
      </c>
      <c r="E3107" s="3" t="s">
        <v>8629</v>
      </c>
      <c r="F3107" s="3" t="s">
        <v>11</v>
      </c>
      <c r="G3107" s="3">
        <v>2</v>
      </c>
      <c r="H3107" s="3" t="s">
        <v>62</v>
      </c>
      <c r="I3107" s="4" t="str">
        <f ca="1">IFERROR(__xludf.DUMMYFUNCTION("REGEXREPLACE(F3108,""\D"", """")"),"3")</f>
        <v>3</v>
      </c>
    </row>
    <row r="3108" spans="1:9" ht="15.75" customHeight="1">
      <c r="A3108" s="1">
        <v>3107</v>
      </c>
      <c r="B3108" s="3">
        <v>3108</v>
      </c>
      <c r="C3108" s="3" t="s">
        <v>8630</v>
      </c>
      <c r="D3108" s="3" t="s">
        <v>8631</v>
      </c>
      <c r="E3108" s="3" t="s">
        <v>27</v>
      </c>
      <c r="F3108" s="3">
        <v>0</v>
      </c>
      <c r="I3108" s="4" t="str">
        <f ca="1">IFERROR(__xludf.DUMMYFUNCTION("REGEXREPLACE(F3109,""\D"", """")"),"#VALUE!")</f>
        <v>#VALUE!</v>
      </c>
    </row>
    <row r="3109" spans="1:9" ht="15.75" customHeight="1">
      <c r="A3109" s="1">
        <v>3108</v>
      </c>
      <c r="B3109" s="3">
        <v>3109</v>
      </c>
      <c r="C3109" s="3" t="s">
        <v>8632</v>
      </c>
      <c r="D3109" s="3" t="s">
        <v>8633</v>
      </c>
      <c r="E3109" s="3" t="s">
        <v>8634</v>
      </c>
      <c r="F3109" s="3" t="s">
        <v>121</v>
      </c>
      <c r="G3109" s="3">
        <v>8</v>
      </c>
      <c r="H3109" s="3" t="s">
        <v>139</v>
      </c>
      <c r="I3109" s="4" t="str">
        <f ca="1">IFERROR(__xludf.DUMMYFUNCTION("REGEXREPLACE(F3110,""\D"", """")"),"17")</f>
        <v>17</v>
      </c>
    </row>
    <row r="3110" spans="1:9" ht="15.75" customHeight="1">
      <c r="A3110" s="1">
        <v>3109</v>
      </c>
      <c r="B3110" s="3">
        <v>3110</v>
      </c>
      <c r="C3110" s="3" t="s">
        <v>8635</v>
      </c>
      <c r="D3110" s="3" t="s">
        <v>8636</v>
      </c>
      <c r="E3110" s="3" t="s">
        <v>8637</v>
      </c>
      <c r="F3110" s="3" t="s">
        <v>121</v>
      </c>
      <c r="G3110" s="3">
        <v>5</v>
      </c>
      <c r="H3110" s="3" t="s">
        <v>111</v>
      </c>
      <c r="I3110" s="4" t="str">
        <f ca="1">IFERROR(__xludf.DUMMYFUNCTION("REGEXREPLACE(F3111,""\D"", """")"),"17")</f>
        <v>17</v>
      </c>
    </row>
    <row r="3111" spans="1:9" ht="15.75" customHeight="1">
      <c r="A3111" s="1">
        <v>3110</v>
      </c>
      <c r="B3111" s="3">
        <v>3111</v>
      </c>
      <c r="C3111" s="3" t="s">
        <v>8638</v>
      </c>
      <c r="D3111" s="3" t="s">
        <v>8639</v>
      </c>
      <c r="E3111" s="3" t="s">
        <v>8640</v>
      </c>
      <c r="F3111" s="3" t="s">
        <v>44</v>
      </c>
      <c r="G3111" s="3">
        <v>0</v>
      </c>
      <c r="H3111" s="3" t="s">
        <v>248</v>
      </c>
      <c r="I3111" s="4" t="str">
        <f ca="1">IFERROR(__xludf.DUMMYFUNCTION("REGEXREPLACE(F3112,""\D"", """")"),"12")</f>
        <v>12</v>
      </c>
    </row>
    <row r="3112" spans="1:9" ht="15.75" customHeight="1">
      <c r="A3112" s="1">
        <v>3111</v>
      </c>
      <c r="B3112" s="3">
        <v>3112</v>
      </c>
      <c r="C3112" s="3" t="s">
        <v>8641</v>
      </c>
      <c r="D3112" s="3" t="s">
        <v>8642</v>
      </c>
      <c r="E3112" s="3" t="s">
        <v>8643</v>
      </c>
      <c r="F3112" s="3">
        <v>0</v>
      </c>
      <c r="I3112" s="4" t="str">
        <f ca="1">IFERROR(__xludf.DUMMYFUNCTION("REGEXREPLACE(F3113,""\D"", """")"),"#VALUE!")</f>
        <v>#VALUE!</v>
      </c>
    </row>
    <row r="3113" spans="1:9" ht="15.75" customHeight="1">
      <c r="A3113" s="1">
        <v>3112</v>
      </c>
      <c r="B3113" s="3">
        <v>3113</v>
      </c>
      <c r="C3113" s="3" t="s">
        <v>8644</v>
      </c>
      <c r="D3113" s="3" t="s">
        <v>8645</v>
      </c>
      <c r="E3113" s="3" t="s">
        <v>8646</v>
      </c>
      <c r="F3113" s="3" t="s">
        <v>559</v>
      </c>
      <c r="G3113" s="3">
        <v>5</v>
      </c>
      <c r="H3113" s="3" t="s">
        <v>1071</v>
      </c>
      <c r="I3113" s="4" t="str">
        <f ca="1">IFERROR(__xludf.DUMMYFUNCTION("REGEXREPLACE(F3114,""\D"", """")"),"19")</f>
        <v>19</v>
      </c>
    </row>
    <row r="3114" spans="1:9" ht="15.75" customHeight="1">
      <c r="A3114" s="1">
        <v>3113</v>
      </c>
      <c r="B3114" s="3">
        <v>3114</v>
      </c>
      <c r="C3114" s="3" t="s">
        <v>8647</v>
      </c>
      <c r="D3114" s="3" t="s">
        <v>8648</v>
      </c>
      <c r="E3114" s="3" t="s">
        <v>8649</v>
      </c>
      <c r="F3114" s="3" t="s">
        <v>61</v>
      </c>
      <c r="G3114" s="3">
        <v>4</v>
      </c>
      <c r="H3114" s="3" t="s">
        <v>72</v>
      </c>
      <c r="I3114" s="4" t="str">
        <f ca="1">IFERROR(__xludf.DUMMYFUNCTION("REGEXREPLACE(F3115,""\D"", """")"),"5")</f>
        <v>5</v>
      </c>
    </row>
    <row r="3115" spans="1:9" ht="15.75" customHeight="1">
      <c r="A3115" s="1">
        <v>3114</v>
      </c>
      <c r="B3115" s="3">
        <v>3115</v>
      </c>
      <c r="C3115" s="3" t="s">
        <v>8650</v>
      </c>
      <c r="D3115" s="3" t="s">
        <v>8651</v>
      </c>
      <c r="E3115" s="3" t="s">
        <v>8652</v>
      </c>
      <c r="F3115" s="3" t="s">
        <v>11</v>
      </c>
      <c r="G3115" s="3">
        <v>0</v>
      </c>
      <c r="H3115" s="3" t="s">
        <v>35</v>
      </c>
      <c r="I3115" s="4" t="str">
        <f ca="1">IFERROR(__xludf.DUMMYFUNCTION("REGEXREPLACE(F3116,""\D"", """")"),"3")</f>
        <v>3</v>
      </c>
    </row>
    <row r="3116" spans="1:9" ht="15.75" customHeight="1">
      <c r="A3116" s="1">
        <v>3115</v>
      </c>
      <c r="B3116" s="3">
        <v>3116</v>
      </c>
      <c r="C3116" s="3" t="s">
        <v>8653</v>
      </c>
      <c r="D3116" s="3" t="s">
        <v>8654</v>
      </c>
      <c r="E3116" s="3" t="s">
        <v>8655</v>
      </c>
      <c r="F3116" s="3" t="s">
        <v>8656</v>
      </c>
      <c r="G3116" s="3">
        <v>3</v>
      </c>
      <c r="H3116" s="3" t="s">
        <v>2102</v>
      </c>
      <c r="I3116" s="4" t="str">
        <f ca="1">IFERROR(__xludf.DUMMYFUNCTION("REGEXREPLACE(F3117,""\D"", """")"),"44")</f>
        <v>44</v>
      </c>
    </row>
    <row r="3117" spans="1:9" ht="15.75" customHeight="1">
      <c r="A3117" s="1">
        <v>3116</v>
      </c>
      <c r="B3117" s="3">
        <v>3117</v>
      </c>
      <c r="C3117" s="3" t="s">
        <v>8657</v>
      </c>
      <c r="D3117" s="3" t="s">
        <v>8658</v>
      </c>
      <c r="E3117" s="3" t="s">
        <v>8659</v>
      </c>
      <c r="F3117" s="3">
        <v>0</v>
      </c>
      <c r="I3117" s="4" t="str">
        <f ca="1">IFERROR(__xludf.DUMMYFUNCTION("REGEXREPLACE(F3118,""\D"", """")"),"#VALUE!")</f>
        <v>#VALUE!</v>
      </c>
    </row>
    <row r="3118" spans="1:9" ht="15.75" customHeight="1">
      <c r="A3118" s="1">
        <v>3117</v>
      </c>
      <c r="B3118" s="3">
        <v>3118</v>
      </c>
      <c r="C3118" s="3" t="s">
        <v>8660</v>
      </c>
      <c r="D3118" s="3" t="s">
        <v>8661</v>
      </c>
      <c r="E3118" s="3" t="s">
        <v>8662</v>
      </c>
      <c r="F3118" s="3">
        <v>0</v>
      </c>
      <c r="I3118" s="4" t="str">
        <f ca="1">IFERROR(__xludf.DUMMYFUNCTION("REGEXREPLACE(F3119,""\D"", """")"),"#VALUE!")</f>
        <v>#VALUE!</v>
      </c>
    </row>
    <row r="3119" spans="1:9" ht="15.75" customHeight="1">
      <c r="A3119" s="1">
        <v>3118</v>
      </c>
      <c r="B3119" s="3">
        <v>3119</v>
      </c>
      <c r="C3119" s="3" t="s">
        <v>8663</v>
      </c>
      <c r="D3119" s="3" t="s">
        <v>8664</v>
      </c>
      <c r="E3119" s="3" t="s">
        <v>8665</v>
      </c>
      <c r="F3119" s="3" t="s">
        <v>303</v>
      </c>
      <c r="G3119" s="3">
        <v>0</v>
      </c>
      <c r="H3119" s="3" t="s">
        <v>266</v>
      </c>
      <c r="I3119" s="4" t="str">
        <f ca="1">IFERROR(__xludf.DUMMYFUNCTION("REGEXREPLACE(F3120,""\D"", """")"),"6")</f>
        <v>6</v>
      </c>
    </row>
    <row r="3120" spans="1:9" ht="15.75" customHeight="1">
      <c r="A3120" s="1">
        <v>3119</v>
      </c>
      <c r="B3120" s="3">
        <v>3120</v>
      </c>
      <c r="C3120" s="3" t="s">
        <v>8666</v>
      </c>
      <c r="D3120" s="3" t="s">
        <v>8667</v>
      </c>
      <c r="E3120" s="3" t="s">
        <v>8668</v>
      </c>
      <c r="F3120" s="3">
        <v>0</v>
      </c>
      <c r="I3120" s="4" t="str">
        <f ca="1">IFERROR(__xludf.DUMMYFUNCTION("REGEXREPLACE(F3121,""\D"", """")"),"#VALUE!")</f>
        <v>#VALUE!</v>
      </c>
    </row>
    <row r="3121" spans="1:9" ht="15.75" customHeight="1">
      <c r="A3121" s="1">
        <v>3120</v>
      </c>
      <c r="B3121" s="3">
        <v>3121</v>
      </c>
      <c r="C3121" s="3" t="s">
        <v>8669</v>
      </c>
      <c r="D3121" s="3" t="s">
        <v>8670</v>
      </c>
      <c r="E3121" s="3" t="s">
        <v>8671</v>
      </c>
      <c r="F3121" s="3" t="s">
        <v>88</v>
      </c>
      <c r="G3121" s="3">
        <v>1</v>
      </c>
      <c r="H3121" s="3" t="s">
        <v>62</v>
      </c>
      <c r="I3121" s="4" t="str">
        <f ca="1">IFERROR(__xludf.DUMMYFUNCTION("REGEXREPLACE(F3122,""\D"", """")"),"4")</f>
        <v>4</v>
      </c>
    </row>
    <row r="3122" spans="1:9" ht="15.75" customHeight="1">
      <c r="A3122" s="1">
        <v>3121</v>
      </c>
      <c r="B3122" s="3">
        <v>3122</v>
      </c>
      <c r="C3122" s="3" t="s">
        <v>8672</v>
      </c>
      <c r="D3122" s="3" t="s">
        <v>8673</v>
      </c>
      <c r="E3122" s="3" t="s">
        <v>27</v>
      </c>
      <c r="F3122" s="3">
        <v>0</v>
      </c>
      <c r="I3122" s="4" t="str">
        <f ca="1">IFERROR(__xludf.DUMMYFUNCTION("REGEXREPLACE(F3123,""\D"", """")"),"#VALUE!")</f>
        <v>#VALUE!</v>
      </c>
    </row>
    <row r="3123" spans="1:9" ht="15.75" customHeight="1">
      <c r="A3123" s="1">
        <v>3122</v>
      </c>
      <c r="B3123" s="3">
        <v>3123</v>
      </c>
      <c r="C3123" s="3" t="s">
        <v>8674</v>
      </c>
      <c r="D3123" s="3" t="s">
        <v>8675</v>
      </c>
      <c r="E3123" s="3" t="s">
        <v>27</v>
      </c>
      <c r="F3123" s="3">
        <v>0</v>
      </c>
      <c r="I3123" s="4" t="str">
        <f ca="1">IFERROR(__xludf.DUMMYFUNCTION("REGEXREPLACE(F3124,""\D"", """")"),"#VALUE!")</f>
        <v>#VALUE!</v>
      </c>
    </row>
    <row r="3124" spans="1:9" ht="15.75" customHeight="1">
      <c r="A3124" s="1">
        <v>3123</v>
      </c>
      <c r="B3124" s="3">
        <v>3124</v>
      </c>
      <c r="C3124" s="3" t="s">
        <v>8676</v>
      </c>
      <c r="D3124" s="3" t="s">
        <v>8677</v>
      </c>
      <c r="E3124" s="3" t="s">
        <v>8678</v>
      </c>
      <c r="F3124" s="3">
        <v>0</v>
      </c>
      <c r="I3124" s="4" t="str">
        <f ca="1">IFERROR(__xludf.DUMMYFUNCTION("REGEXREPLACE(F3125,""\D"", """")"),"#VALUE!")</f>
        <v>#VALUE!</v>
      </c>
    </row>
    <row r="3125" spans="1:9" ht="15.75" customHeight="1">
      <c r="A3125" s="1">
        <v>3124</v>
      </c>
      <c r="B3125" s="3">
        <v>3125</v>
      </c>
      <c r="C3125" s="3" t="s">
        <v>8679</v>
      </c>
      <c r="D3125" s="3" t="s">
        <v>8680</v>
      </c>
      <c r="E3125" s="3" t="s">
        <v>8681</v>
      </c>
      <c r="F3125" s="3" t="s">
        <v>812</v>
      </c>
      <c r="G3125" s="3">
        <v>9</v>
      </c>
      <c r="H3125" s="3" t="s">
        <v>398</v>
      </c>
      <c r="I3125" s="4" t="str">
        <f ca="1">IFERROR(__xludf.DUMMYFUNCTION("REGEXREPLACE(F3126,""\D"", """")"),"11")</f>
        <v>11</v>
      </c>
    </row>
    <row r="3126" spans="1:9" ht="15.75" customHeight="1">
      <c r="A3126" s="1">
        <v>3125</v>
      </c>
      <c r="B3126" s="3">
        <v>3126</v>
      </c>
      <c r="C3126" s="3" t="s">
        <v>8682</v>
      </c>
      <c r="D3126" s="3" t="s">
        <v>8683</v>
      </c>
      <c r="E3126" s="3" t="s">
        <v>8684</v>
      </c>
      <c r="F3126" s="3">
        <v>0</v>
      </c>
      <c r="I3126" s="4" t="str">
        <f ca="1">IFERROR(__xludf.DUMMYFUNCTION("REGEXREPLACE(F3127,""\D"", """")"),"#VALUE!")</f>
        <v>#VALUE!</v>
      </c>
    </row>
    <row r="3127" spans="1:9" ht="15.75" customHeight="1">
      <c r="A3127" s="1">
        <v>3126</v>
      </c>
      <c r="B3127" s="3">
        <v>3127</v>
      </c>
      <c r="C3127" s="3" t="s">
        <v>8685</v>
      </c>
      <c r="D3127" s="3" t="s">
        <v>8686</v>
      </c>
      <c r="E3127" s="3" t="s">
        <v>27</v>
      </c>
      <c r="F3127" s="3">
        <v>0</v>
      </c>
      <c r="I3127" s="4" t="str">
        <f ca="1">IFERROR(__xludf.DUMMYFUNCTION("REGEXREPLACE(F3128,""\D"", """")"),"#VALUE!")</f>
        <v>#VALUE!</v>
      </c>
    </row>
    <row r="3128" spans="1:9" ht="15.75" customHeight="1">
      <c r="A3128" s="1">
        <v>3127</v>
      </c>
      <c r="B3128" s="3">
        <v>3128</v>
      </c>
      <c r="C3128" s="3" t="s">
        <v>8687</v>
      </c>
      <c r="D3128" s="3" t="s">
        <v>8688</v>
      </c>
      <c r="E3128" s="3" t="s">
        <v>8689</v>
      </c>
      <c r="F3128" s="3" t="s">
        <v>61</v>
      </c>
      <c r="G3128" s="3">
        <v>7</v>
      </c>
      <c r="H3128" s="3" t="s">
        <v>248</v>
      </c>
      <c r="I3128" s="4" t="str">
        <f ca="1">IFERROR(__xludf.DUMMYFUNCTION("REGEXREPLACE(F3129,""\D"", """")"),"5")</f>
        <v>5</v>
      </c>
    </row>
    <row r="3129" spans="1:9" ht="15.75" customHeight="1">
      <c r="A3129" s="1">
        <v>3128</v>
      </c>
      <c r="B3129" s="3">
        <v>3129</v>
      </c>
      <c r="C3129" s="3" t="s">
        <v>8690</v>
      </c>
      <c r="D3129" s="3" t="s">
        <v>8691</v>
      </c>
      <c r="E3129" s="3" t="s">
        <v>8692</v>
      </c>
      <c r="F3129" s="3">
        <v>0</v>
      </c>
      <c r="I3129" s="4" t="str">
        <f ca="1">IFERROR(__xludf.DUMMYFUNCTION("REGEXREPLACE(F3130,""\D"", """")"),"#VALUE!")</f>
        <v>#VALUE!</v>
      </c>
    </row>
    <row r="3130" spans="1:9" ht="15.75" customHeight="1">
      <c r="A3130" s="1">
        <v>3129</v>
      </c>
      <c r="B3130" s="3">
        <v>3130</v>
      </c>
      <c r="C3130" s="3" t="s">
        <v>8693</v>
      </c>
      <c r="D3130" s="3" t="s">
        <v>8694</v>
      </c>
      <c r="E3130" s="3" t="s">
        <v>8695</v>
      </c>
      <c r="F3130" s="3" t="s">
        <v>96</v>
      </c>
      <c r="G3130" s="3">
        <v>1</v>
      </c>
      <c r="H3130" s="3" t="s">
        <v>12</v>
      </c>
      <c r="I3130" s="4" t="str">
        <f ca="1">IFERROR(__xludf.DUMMYFUNCTION("REGEXREPLACE(F3131,""\D"", """")"),"9")</f>
        <v>9</v>
      </c>
    </row>
    <row r="3131" spans="1:9" ht="15.75" customHeight="1">
      <c r="A3131" s="1">
        <v>3130</v>
      </c>
      <c r="B3131" s="3">
        <v>3131</v>
      </c>
      <c r="C3131" s="3" t="s">
        <v>8696</v>
      </c>
      <c r="D3131" s="3" t="s">
        <v>8697</v>
      </c>
      <c r="E3131" s="3" t="s">
        <v>8698</v>
      </c>
      <c r="F3131" s="3" t="s">
        <v>61</v>
      </c>
      <c r="G3131" s="3">
        <v>5</v>
      </c>
      <c r="H3131" s="3" t="s">
        <v>12</v>
      </c>
      <c r="I3131" s="4" t="str">
        <f ca="1">IFERROR(__xludf.DUMMYFUNCTION("REGEXREPLACE(F3132,""\D"", """")"),"5")</f>
        <v>5</v>
      </c>
    </row>
    <row r="3132" spans="1:9" ht="15.75" customHeight="1">
      <c r="A3132" s="1">
        <v>3131</v>
      </c>
      <c r="B3132" s="3">
        <v>3132</v>
      </c>
      <c r="C3132" s="3" t="s">
        <v>8699</v>
      </c>
      <c r="D3132" s="3" t="s">
        <v>8700</v>
      </c>
      <c r="E3132" s="3" t="s">
        <v>27</v>
      </c>
      <c r="F3132" s="3">
        <v>0</v>
      </c>
      <c r="I3132" s="4" t="str">
        <f ca="1">IFERROR(__xludf.DUMMYFUNCTION("REGEXREPLACE(F3133,""\D"", """")"),"#VALUE!")</f>
        <v>#VALUE!</v>
      </c>
    </row>
    <row r="3133" spans="1:9" ht="15.75" customHeight="1">
      <c r="A3133" s="1">
        <v>3132</v>
      </c>
      <c r="B3133" s="3">
        <v>3133</v>
      </c>
      <c r="C3133" s="3" t="s">
        <v>8701</v>
      </c>
      <c r="D3133" s="3" t="s">
        <v>8702</v>
      </c>
      <c r="E3133" s="3" t="s">
        <v>8703</v>
      </c>
      <c r="F3133" s="3" t="s">
        <v>364</v>
      </c>
      <c r="G3133" s="3">
        <v>42</v>
      </c>
      <c r="H3133" s="3" t="s">
        <v>695</v>
      </c>
      <c r="I3133" s="4" t="str">
        <f ca="1">IFERROR(__xludf.DUMMYFUNCTION("REGEXREPLACE(F3134,""\D"", """")"),"13")</f>
        <v>13</v>
      </c>
    </row>
    <row r="3134" spans="1:9" ht="15.75" customHeight="1">
      <c r="A3134" s="1">
        <v>3133</v>
      </c>
      <c r="B3134" s="3">
        <v>3134</v>
      </c>
      <c r="C3134" s="3" t="s">
        <v>8704</v>
      </c>
      <c r="D3134" s="3" t="s">
        <v>8705</v>
      </c>
      <c r="E3134" s="3" t="s">
        <v>27</v>
      </c>
      <c r="F3134" s="3">
        <v>0</v>
      </c>
      <c r="I3134" s="4" t="str">
        <f ca="1">IFERROR(__xludf.DUMMYFUNCTION("REGEXREPLACE(F3135,""\D"", """")"),"#VALUE!")</f>
        <v>#VALUE!</v>
      </c>
    </row>
    <row r="3135" spans="1:9" ht="15.75" customHeight="1">
      <c r="A3135" s="1">
        <v>3134</v>
      </c>
      <c r="B3135" s="3">
        <v>3135</v>
      </c>
      <c r="C3135" s="3" t="s">
        <v>8706</v>
      </c>
      <c r="D3135" s="3" t="s">
        <v>8707</v>
      </c>
      <c r="E3135" s="3" t="s">
        <v>27</v>
      </c>
      <c r="F3135" s="3">
        <v>0</v>
      </c>
      <c r="I3135" s="4" t="str">
        <f ca="1">IFERROR(__xludf.DUMMYFUNCTION("REGEXREPLACE(F3136,""\D"", """")"),"#VALUE!")</f>
        <v>#VALUE!</v>
      </c>
    </row>
    <row r="3136" spans="1:9" ht="15.75" customHeight="1">
      <c r="A3136" s="1">
        <v>3135</v>
      </c>
      <c r="B3136" s="3">
        <v>3136</v>
      </c>
      <c r="C3136" s="3" t="s">
        <v>8708</v>
      </c>
      <c r="D3136" s="3" t="s">
        <v>8709</v>
      </c>
      <c r="E3136" s="3" t="s">
        <v>8710</v>
      </c>
      <c r="F3136" s="3">
        <v>0</v>
      </c>
      <c r="I3136" s="4" t="str">
        <f ca="1">IFERROR(__xludf.DUMMYFUNCTION("REGEXREPLACE(F3137,""\D"", """")"),"#VALUE!")</f>
        <v>#VALUE!</v>
      </c>
    </row>
    <row r="3137" spans="1:9" ht="15.75" customHeight="1">
      <c r="A3137" s="1">
        <v>3136</v>
      </c>
      <c r="B3137" s="3">
        <v>3137</v>
      </c>
      <c r="C3137" s="3" t="s">
        <v>8711</v>
      </c>
      <c r="D3137" s="3" t="s">
        <v>8712</v>
      </c>
      <c r="E3137" s="3" t="s">
        <v>27</v>
      </c>
      <c r="F3137" s="3">
        <v>0</v>
      </c>
      <c r="I3137" s="4" t="str">
        <f ca="1">IFERROR(__xludf.DUMMYFUNCTION("REGEXREPLACE(F3138,""\D"", """")"),"#VALUE!")</f>
        <v>#VALUE!</v>
      </c>
    </row>
    <row r="3138" spans="1:9" ht="15.75" customHeight="1">
      <c r="A3138" s="1">
        <v>3137</v>
      </c>
      <c r="B3138" s="3">
        <v>3138</v>
      </c>
      <c r="C3138" s="3" t="s">
        <v>8713</v>
      </c>
      <c r="D3138" s="3" t="s">
        <v>8714</v>
      </c>
      <c r="E3138" s="3" t="s">
        <v>27</v>
      </c>
      <c r="F3138" s="3">
        <v>0</v>
      </c>
      <c r="I3138" s="4" t="str">
        <f ca="1">IFERROR(__xludf.DUMMYFUNCTION("REGEXREPLACE(F3139,""\D"", """")"),"#VALUE!")</f>
        <v>#VALUE!</v>
      </c>
    </row>
    <row r="3139" spans="1:9" ht="15.75" customHeight="1">
      <c r="A3139" s="1">
        <v>3138</v>
      </c>
      <c r="B3139" s="3">
        <v>3139</v>
      </c>
      <c r="C3139" s="3" t="s">
        <v>8715</v>
      </c>
      <c r="D3139" s="3" t="s">
        <v>8716</v>
      </c>
      <c r="E3139" s="3" t="s">
        <v>27</v>
      </c>
      <c r="F3139" s="3">
        <v>0</v>
      </c>
      <c r="I3139" s="4" t="str">
        <f ca="1">IFERROR(__xludf.DUMMYFUNCTION("REGEXREPLACE(F3140,""\D"", """")"),"#VALUE!")</f>
        <v>#VALUE!</v>
      </c>
    </row>
    <row r="3140" spans="1:9" ht="15.75" customHeight="1">
      <c r="A3140" s="1">
        <v>3139</v>
      </c>
      <c r="B3140" s="3">
        <v>3140</v>
      </c>
      <c r="C3140" s="3" t="s">
        <v>8717</v>
      </c>
      <c r="D3140" s="3" t="s">
        <v>8718</v>
      </c>
      <c r="E3140" s="3" t="s">
        <v>8719</v>
      </c>
      <c r="F3140" s="3" t="s">
        <v>88</v>
      </c>
      <c r="G3140" s="3">
        <v>2</v>
      </c>
      <c r="H3140" s="3" t="s">
        <v>266</v>
      </c>
      <c r="I3140" s="4" t="str">
        <f ca="1">IFERROR(__xludf.DUMMYFUNCTION("REGEXREPLACE(F3141,""\D"", """")"),"4")</f>
        <v>4</v>
      </c>
    </row>
    <row r="3141" spans="1:9" ht="15.75" customHeight="1">
      <c r="A3141" s="1">
        <v>3140</v>
      </c>
      <c r="B3141" s="3">
        <v>3141</v>
      </c>
      <c r="C3141" s="3" t="s">
        <v>8720</v>
      </c>
      <c r="D3141" s="3" t="s">
        <v>8721</v>
      </c>
      <c r="E3141" s="3" t="s">
        <v>8722</v>
      </c>
      <c r="F3141" s="3" t="s">
        <v>19</v>
      </c>
      <c r="G3141" s="3">
        <v>0</v>
      </c>
      <c r="H3141" s="3" t="s">
        <v>89</v>
      </c>
      <c r="I3141" s="4" t="str">
        <f ca="1">IFERROR(__xludf.DUMMYFUNCTION("REGEXREPLACE(F3142,""\D"", """")"),"7")</f>
        <v>7</v>
      </c>
    </row>
    <row r="3142" spans="1:9" ht="15.75" customHeight="1">
      <c r="A3142" s="1">
        <v>3141</v>
      </c>
      <c r="B3142" s="3">
        <v>3142</v>
      </c>
      <c r="C3142" s="3" t="s">
        <v>8723</v>
      </c>
      <c r="D3142" s="3" t="s">
        <v>8724</v>
      </c>
      <c r="E3142" s="3" t="s">
        <v>8725</v>
      </c>
      <c r="F3142" s="3">
        <v>0</v>
      </c>
      <c r="I3142" s="4" t="str">
        <f ca="1">IFERROR(__xludf.DUMMYFUNCTION("REGEXREPLACE(F3143,""\D"", """")"),"#VALUE!")</f>
        <v>#VALUE!</v>
      </c>
    </row>
    <row r="3143" spans="1:9" ht="15.75" customHeight="1">
      <c r="A3143" s="1">
        <v>3142</v>
      </c>
      <c r="B3143" s="3">
        <v>3143</v>
      </c>
      <c r="C3143" s="3" t="s">
        <v>8726</v>
      </c>
      <c r="D3143" s="3" t="s">
        <v>8727</v>
      </c>
      <c r="E3143" s="3" t="s">
        <v>27</v>
      </c>
      <c r="F3143" s="3">
        <v>0</v>
      </c>
      <c r="I3143" s="4" t="str">
        <f ca="1">IFERROR(__xludf.DUMMYFUNCTION("REGEXREPLACE(F3144,""\D"", """")"),"#VALUE!")</f>
        <v>#VALUE!</v>
      </c>
    </row>
    <row r="3144" spans="1:9" ht="15.75" customHeight="1">
      <c r="A3144" s="1">
        <v>3143</v>
      </c>
      <c r="B3144" s="3">
        <v>3144</v>
      </c>
      <c r="C3144" s="3" t="s">
        <v>8728</v>
      </c>
      <c r="D3144" s="3" t="s">
        <v>8729</v>
      </c>
      <c r="E3144" s="3" t="s">
        <v>27</v>
      </c>
      <c r="F3144" s="3">
        <v>0</v>
      </c>
      <c r="I3144" s="4" t="str">
        <f ca="1">IFERROR(__xludf.DUMMYFUNCTION("REGEXREPLACE(F3145,""\D"", """")"),"#VALUE!")</f>
        <v>#VALUE!</v>
      </c>
    </row>
    <row r="3145" spans="1:9" ht="15.75" customHeight="1">
      <c r="A3145" s="1">
        <v>3144</v>
      </c>
      <c r="B3145" s="3">
        <v>3145</v>
      </c>
      <c r="C3145" s="3" t="s">
        <v>8730</v>
      </c>
      <c r="D3145" s="3" t="s">
        <v>8731</v>
      </c>
      <c r="E3145" s="3" t="s">
        <v>27</v>
      </c>
      <c r="F3145" s="3">
        <v>0</v>
      </c>
      <c r="I3145" s="4" t="str">
        <f ca="1">IFERROR(__xludf.DUMMYFUNCTION("REGEXREPLACE(F3146,""\D"", """")"),"#VALUE!")</f>
        <v>#VALUE!</v>
      </c>
    </row>
    <row r="3146" spans="1:9" ht="15.75" customHeight="1">
      <c r="A3146" s="1">
        <v>3145</v>
      </c>
      <c r="B3146" s="3">
        <v>3146</v>
      </c>
      <c r="C3146" s="3" t="s">
        <v>8732</v>
      </c>
      <c r="D3146" s="3" t="s">
        <v>8733</v>
      </c>
      <c r="E3146" s="3" t="s">
        <v>27</v>
      </c>
      <c r="F3146" s="3">
        <v>0</v>
      </c>
      <c r="I3146" s="4" t="str">
        <f ca="1">IFERROR(__xludf.DUMMYFUNCTION("REGEXREPLACE(F3147,""\D"", """")"),"#VALUE!")</f>
        <v>#VALUE!</v>
      </c>
    </row>
    <row r="3147" spans="1:9" ht="15.75" customHeight="1">
      <c r="A3147" s="1">
        <v>3146</v>
      </c>
      <c r="B3147" s="3">
        <v>3147</v>
      </c>
      <c r="C3147" s="3" t="s">
        <v>8734</v>
      </c>
      <c r="D3147" s="3" t="s">
        <v>8735</v>
      </c>
      <c r="E3147" s="3" t="s">
        <v>2118</v>
      </c>
      <c r="F3147" s="3">
        <v>0</v>
      </c>
      <c r="I3147" s="4" t="str">
        <f ca="1">IFERROR(__xludf.DUMMYFUNCTION("REGEXREPLACE(F3148,""\D"", """")"),"#VALUE!")</f>
        <v>#VALUE!</v>
      </c>
    </row>
    <row r="3148" spans="1:9" ht="15.75" customHeight="1">
      <c r="A3148" s="1">
        <v>3147</v>
      </c>
      <c r="B3148" s="3">
        <v>3148</v>
      </c>
      <c r="C3148" s="3" t="s">
        <v>8736</v>
      </c>
      <c r="D3148" s="3" t="s">
        <v>8737</v>
      </c>
      <c r="E3148" s="3" t="s">
        <v>27</v>
      </c>
      <c r="F3148" s="3">
        <v>0</v>
      </c>
      <c r="I3148" s="4" t="str">
        <f ca="1">IFERROR(__xludf.DUMMYFUNCTION("REGEXREPLACE(F3149,""\D"", """")"),"#VALUE!")</f>
        <v>#VALUE!</v>
      </c>
    </row>
    <row r="3149" spans="1:9" ht="15.75" customHeight="1">
      <c r="A3149" s="1">
        <v>3148</v>
      </c>
      <c r="B3149" s="3">
        <v>3149</v>
      </c>
      <c r="C3149" s="3" t="s">
        <v>8738</v>
      </c>
      <c r="D3149" s="3" t="s">
        <v>8739</v>
      </c>
      <c r="E3149" s="3" t="s">
        <v>27</v>
      </c>
      <c r="F3149" s="3">
        <v>0</v>
      </c>
      <c r="I3149" s="4" t="str">
        <f ca="1">IFERROR(__xludf.DUMMYFUNCTION("REGEXREPLACE(F3150,""\D"", """")"),"#VALUE!")</f>
        <v>#VALUE!</v>
      </c>
    </row>
    <row r="3150" spans="1:9" ht="15.75" customHeight="1">
      <c r="A3150" s="1">
        <v>3149</v>
      </c>
      <c r="B3150" s="3">
        <v>3150</v>
      </c>
      <c r="C3150" s="3" t="s">
        <v>8740</v>
      </c>
      <c r="D3150" s="3" t="s">
        <v>8741</v>
      </c>
      <c r="E3150" s="3" t="s">
        <v>8742</v>
      </c>
      <c r="F3150" s="3">
        <v>0</v>
      </c>
      <c r="I3150" s="4" t="str">
        <f ca="1">IFERROR(__xludf.DUMMYFUNCTION("REGEXREPLACE(F3151,""\D"", """")"),"#VALUE!")</f>
        <v>#VALUE!</v>
      </c>
    </row>
    <row r="3151" spans="1:9" ht="15.75" customHeight="1">
      <c r="A3151" s="1">
        <v>3150</v>
      </c>
      <c r="B3151" s="3">
        <v>3151</v>
      </c>
      <c r="C3151" s="3" t="s">
        <v>8743</v>
      </c>
      <c r="D3151" s="3" t="s">
        <v>8744</v>
      </c>
      <c r="E3151" s="3" t="s">
        <v>8745</v>
      </c>
      <c r="F3151" s="3">
        <v>0</v>
      </c>
      <c r="I3151" s="4" t="str">
        <f ca="1">IFERROR(__xludf.DUMMYFUNCTION("REGEXREPLACE(F3152,""\D"", """")"),"#VALUE!")</f>
        <v>#VALUE!</v>
      </c>
    </row>
    <row r="3152" spans="1:9" ht="15.75" customHeight="1">
      <c r="A3152" s="1">
        <v>3151</v>
      </c>
      <c r="B3152" s="3">
        <v>3152</v>
      </c>
      <c r="C3152" s="3" t="s">
        <v>8746</v>
      </c>
      <c r="D3152" s="3" t="s">
        <v>8747</v>
      </c>
      <c r="E3152" s="3" t="s">
        <v>8748</v>
      </c>
      <c r="F3152" s="3">
        <v>0</v>
      </c>
      <c r="I3152" s="4" t="str">
        <f ca="1">IFERROR(__xludf.DUMMYFUNCTION("REGEXREPLACE(F3153,""\D"", """")"),"#VALUE!")</f>
        <v>#VALUE!</v>
      </c>
    </row>
    <row r="3153" spans="1:9" ht="15.75" customHeight="1">
      <c r="A3153" s="1">
        <v>3152</v>
      </c>
      <c r="B3153" s="3">
        <v>3153</v>
      </c>
      <c r="C3153" s="3" t="s">
        <v>8749</v>
      </c>
      <c r="D3153" s="3" t="s">
        <v>8750</v>
      </c>
      <c r="E3153" s="3" t="s">
        <v>8751</v>
      </c>
      <c r="F3153" s="3" t="s">
        <v>812</v>
      </c>
      <c r="G3153" s="3">
        <v>4</v>
      </c>
      <c r="H3153" s="3" t="s">
        <v>422</v>
      </c>
      <c r="I3153" s="4" t="str">
        <f ca="1">IFERROR(__xludf.DUMMYFUNCTION("REGEXREPLACE(F3154,""\D"", """")"),"11")</f>
        <v>11</v>
      </c>
    </row>
    <row r="3154" spans="1:9" ht="15.75" customHeight="1">
      <c r="A3154" s="1">
        <v>3153</v>
      </c>
      <c r="B3154" s="3">
        <v>3154</v>
      </c>
      <c r="C3154" s="3" t="s">
        <v>8752</v>
      </c>
      <c r="D3154" s="3" t="s">
        <v>8753</v>
      </c>
      <c r="E3154" s="3" t="s">
        <v>8754</v>
      </c>
      <c r="F3154" s="3" t="s">
        <v>339</v>
      </c>
      <c r="G3154" s="3">
        <v>36</v>
      </c>
      <c r="H3154" s="3" t="s">
        <v>808</v>
      </c>
      <c r="I3154" s="4" t="str">
        <f ca="1">IFERROR(__xludf.DUMMYFUNCTION("REGEXREPLACE(F3155,""\D"", """")"),"15")</f>
        <v>15</v>
      </c>
    </row>
    <row r="3155" spans="1:9" ht="15.75" customHeight="1">
      <c r="A3155" s="1">
        <v>3154</v>
      </c>
      <c r="B3155" s="3">
        <v>3155</v>
      </c>
      <c r="C3155" s="3" t="s">
        <v>8755</v>
      </c>
      <c r="D3155" s="3" t="s">
        <v>8756</v>
      </c>
      <c r="E3155" s="3" t="s">
        <v>8757</v>
      </c>
      <c r="F3155" s="3" t="s">
        <v>61</v>
      </c>
      <c r="G3155" s="3">
        <v>5</v>
      </c>
      <c r="H3155" s="3" t="s">
        <v>12</v>
      </c>
      <c r="I3155" s="4" t="str">
        <f ca="1">IFERROR(__xludf.DUMMYFUNCTION("REGEXREPLACE(F3156,""\D"", """")"),"5")</f>
        <v>5</v>
      </c>
    </row>
    <row r="3156" spans="1:9" ht="15.75" customHeight="1">
      <c r="A3156" s="1">
        <v>3155</v>
      </c>
      <c r="B3156" s="3">
        <v>3156</v>
      </c>
      <c r="C3156" s="3" t="s">
        <v>8758</v>
      </c>
      <c r="D3156" s="3" t="s">
        <v>8759</v>
      </c>
      <c r="E3156" s="3" t="s">
        <v>8760</v>
      </c>
      <c r="F3156" s="3" t="s">
        <v>19</v>
      </c>
      <c r="G3156" s="3">
        <v>9</v>
      </c>
      <c r="H3156" s="3" t="s">
        <v>97</v>
      </c>
      <c r="I3156" s="4" t="str">
        <f ca="1">IFERROR(__xludf.DUMMYFUNCTION("REGEXREPLACE(F3157,""\D"", """")"),"7")</f>
        <v>7</v>
      </c>
    </row>
    <row r="3157" spans="1:9" ht="15.75" customHeight="1">
      <c r="A3157" s="1">
        <v>3156</v>
      </c>
      <c r="B3157" s="3">
        <v>3157</v>
      </c>
      <c r="C3157" s="3" t="s">
        <v>8761</v>
      </c>
      <c r="D3157" s="3" t="s">
        <v>8762</v>
      </c>
      <c r="E3157" s="3" t="s">
        <v>27</v>
      </c>
      <c r="F3157" s="3">
        <v>0</v>
      </c>
      <c r="I3157" s="4" t="str">
        <f ca="1">IFERROR(__xludf.DUMMYFUNCTION("REGEXREPLACE(F3158,""\D"", """")"),"#VALUE!")</f>
        <v>#VALUE!</v>
      </c>
    </row>
    <row r="3158" spans="1:9" ht="15.75" customHeight="1">
      <c r="A3158" s="1">
        <v>3157</v>
      </c>
      <c r="B3158" s="3">
        <v>3158</v>
      </c>
      <c r="C3158" s="3" t="s">
        <v>8763</v>
      </c>
      <c r="D3158" s="3" t="s">
        <v>8764</v>
      </c>
      <c r="E3158" s="3" t="s">
        <v>27</v>
      </c>
      <c r="F3158" s="3">
        <v>0</v>
      </c>
      <c r="I3158" s="4" t="str">
        <f ca="1">IFERROR(__xludf.DUMMYFUNCTION("REGEXREPLACE(F3159,""\D"", """")"),"#VALUE!")</f>
        <v>#VALUE!</v>
      </c>
    </row>
    <row r="3159" spans="1:9" ht="15.75" customHeight="1">
      <c r="A3159" s="1">
        <v>3158</v>
      </c>
      <c r="B3159" s="3">
        <v>3159</v>
      </c>
      <c r="C3159" s="3" t="s">
        <v>8765</v>
      </c>
      <c r="D3159" s="3" t="s">
        <v>8766</v>
      </c>
      <c r="E3159" s="3" t="s">
        <v>8767</v>
      </c>
      <c r="F3159" s="3" t="s">
        <v>44</v>
      </c>
      <c r="G3159" s="3">
        <v>11</v>
      </c>
      <c r="H3159" s="3" t="s">
        <v>498</v>
      </c>
      <c r="I3159" s="4" t="str">
        <f ca="1">IFERROR(__xludf.DUMMYFUNCTION("REGEXREPLACE(F3160,""\D"", """")"),"12")</f>
        <v>12</v>
      </c>
    </row>
    <row r="3160" spans="1:9" ht="15.75" customHeight="1">
      <c r="A3160" s="1">
        <v>3159</v>
      </c>
      <c r="B3160" s="3">
        <v>3160</v>
      </c>
      <c r="C3160" s="3" t="s">
        <v>8768</v>
      </c>
      <c r="D3160" s="3" t="s">
        <v>8769</v>
      </c>
      <c r="E3160" s="3" t="s">
        <v>8770</v>
      </c>
      <c r="F3160" s="3" t="s">
        <v>19</v>
      </c>
      <c r="G3160" s="3">
        <v>17</v>
      </c>
      <c r="H3160" s="3" t="s">
        <v>1071</v>
      </c>
      <c r="I3160" s="4" t="str">
        <f ca="1">IFERROR(__xludf.DUMMYFUNCTION("REGEXREPLACE(F3161,""\D"", """")"),"7")</f>
        <v>7</v>
      </c>
    </row>
    <row r="3161" spans="1:9" ht="15.75" customHeight="1">
      <c r="A3161" s="1">
        <v>3160</v>
      </c>
      <c r="B3161" s="3">
        <v>3161</v>
      </c>
      <c r="C3161" s="3" t="s">
        <v>8771</v>
      </c>
      <c r="D3161" s="3" t="s">
        <v>8772</v>
      </c>
      <c r="E3161" s="3" t="s">
        <v>8773</v>
      </c>
      <c r="F3161" s="3" t="s">
        <v>255</v>
      </c>
      <c r="G3161" s="3">
        <v>47</v>
      </c>
      <c r="H3161" s="3" t="s">
        <v>1691</v>
      </c>
      <c r="I3161" s="4" t="str">
        <f ca="1">IFERROR(__xludf.DUMMYFUNCTION("REGEXREPLACE(F3162,""\D"", """")"),"28")</f>
        <v>28</v>
      </c>
    </row>
    <row r="3162" spans="1:9" ht="15.75" customHeight="1">
      <c r="A3162" s="1">
        <v>3161</v>
      </c>
      <c r="B3162" s="3">
        <v>3162</v>
      </c>
      <c r="C3162" s="3" t="s">
        <v>8774</v>
      </c>
      <c r="D3162" s="3" t="s">
        <v>8775</v>
      </c>
      <c r="E3162" s="3" t="s">
        <v>27</v>
      </c>
      <c r="F3162" s="3">
        <v>0</v>
      </c>
      <c r="I3162" s="4" t="str">
        <f ca="1">IFERROR(__xludf.DUMMYFUNCTION("REGEXREPLACE(F3163,""\D"", """")"),"#VALUE!")</f>
        <v>#VALUE!</v>
      </c>
    </row>
    <row r="3163" spans="1:9" ht="15.75" customHeight="1">
      <c r="A3163" s="1">
        <v>3162</v>
      </c>
      <c r="B3163" s="3">
        <v>3163</v>
      </c>
      <c r="C3163" s="3" t="s">
        <v>8776</v>
      </c>
      <c r="D3163" s="3" t="s">
        <v>8777</v>
      </c>
      <c r="E3163" s="3" t="s">
        <v>8778</v>
      </c>
      <c r="F3163" s="3" t="s">
        <v>364</v>
      </c>
      <c r="G3163" s="3">
        <v>11</v>
      </c>
      <c r="H3163" s="3" t="s">
        <v>1071</v>
      </c>
      <c r="I3163" s="4" t="str">
        <f ca="1">IFERROR(__xludf.DUMMYFUNCTION("REGEXREPLACE(F3164,""\D"", """")"),"13")</f>
        <v>13</v>
      </c>
    </row>
    <row r="3164" spans="1:9" ht="15.75" customHeight="1">
      <c r="A3164" s="1">
        <v>3163</v>
      </c>
      <c r="B3164" s="3">
        <v>3164</v>
      </c>
      <c r="C3164" s="3" t="s">
        <v>8779</v>
      </c>
      <c r="D3164" s="3" t="s">
        <v>8780</v>
      </c>
      <c r="E3164" s="3" t="s">
        <v>8781</v>
      </c>
      <c r="F3164" s="3" t="s">
        <v>88</v>
      </c>
      <c r="G3164" s="3">
        <v>0</v>
      </c>
      <c r="H3164" s="3" t="s">
        <v>241</v>
      </c>
      <c r="I3164" s="4" t="str">
        <f ca="1">IFERROR(__xludf.DUMMYFUNCTION("REGEXREPLACE(F3165,""\D"", """")"),"4")</f>
        <v>4</v>
      </c>
    </row>
    <row r="3165" spans="1:9" ht="15.75" customHeight="1">
      <c r="A3165" s="1">
        <v>3164</v>
      </c>
      <c r="B3165" s="3">
        <v>3165</v>
      </c>
      <c r="C3165" s="3" t="s">
        <v>8782</v>
      </c>
      <c r="D3165" s="3" t="s">
        <v>8783</v>
      </c>
      <c r="E3165" s="3" t="s">
        <v>8784</v>
      </c>
      <c r="F3165" s="3">
        <v>0</v>
      </c>
      <c r="I3165" s="4" t="str">
        <f ca="1">IFERROR(__xludf.DUMMYFUNCTION("REGEXREPLACE(F3166,""\D"", """")"),"#VALUE!")</f>
        <v>#VALUE!</v>
      </c>
    </row>
    <row r="3166" spans="1:9" ht="15.75" customHeight="1">
      <c r="A3166" s="1">
        <v>3165</v>
      </c>
      <c r="B3166" s="3">
        <v>3166</v>
      </c>
      <c r="C3166" s="3" t="s">
        <v>8785</v>
      </c>
      <c r="D3166" s="3" t="s">
        <v>8786</v>
      </c>
      <c r="E3166" s="3" t="s">
        <v>27</v>
      </c>
      <c r="F3166" s="3">
        <v>0</v>
      </c>
      <c r="I3166" s="4" t="str">
        <f ca="1">IFERROR(__xludf.DUMMYFUNCTION("REGEXREPLACE(F3167,""\D"", """")"),"#VALUE!")</f>
        <v>#VALUE!</v>
      </c>
    </row>
    <row r="3167" spans="1:9" ht="15.75" customHeight="1">
      <c r="A3167" s="1">
        <v>3166</v>
      </c>
      <c r="B3167" s="3">
        <v>3167</v>
      </c>
      <c r="C3167" s="3" t="s">
        <v>8787</v>
      </c>
      <c r="D3167" s="3" t="s">
        <v>8788</v>
      </c>
      <c r="E3167" s="3" t="s">
        <v>8789</v>
      </c>
      <c r="F3167" s="3" t="s">
        <v>3250</v>
      </c>
      <c r="G3167" s="3">
        <v>0</v>
      </c>
      <c r="H3167" s="3" t="s">
        <v>380</v>
      </c>
      <c r="I3167" s="4" t="str">
        <f ca="1">IFERROR(__xludf.DUMMYFUNCTION("REGEXREPLACE(F3168,""\D"", """")"),"33")</f>
        <v>33</v>
      </c>
    </row>
    <row r="3168" spans="1:9" ht="15.75" customHeight="1">
      <c r="A3168" s="1">
        <v>3167</v>
      </c>
      <c r="B3168" s="3">
        <v>3168</v>
      </c>
      <c r="C3168" s="3" t="s">
        <v>8790</v>
      </c>
      <c r="D3168" s="3" t="s">
        <v>8791</v>
      </c>
      <c r="E3168" s="3" t="s">
        <v>8792</v>
      </c>
      <c r="F3168" s="3">
        <v>0</v>
      </c>
      <c r="I3168" s="4" t="str">
        <f ca="1">IFERROR(__xludf.DUMMYFUNCTION("REGEXREPLACE(F3169,""\D"", """")"),"#VALUE!")</f>
        <v>#VALUE!</v>
      </c>
    </row>
    <row r="3169" spans="1:9" ht="15.75" customHeight="1">
      <c r="A3169" s="1">
        <v>3168</v>
      </c>
      <c r="B3169" s="3">
        <v>3169</v>
      </c>
      <c r="C3169" s="3" t="s">
        <v>8793</v>
      </c>
      <c r="D3169" s="3" t="s">
        <v>8794</v>
      </c>
      <c r="E3169" s="3" t="s">
        <v>8795</v>
      </c>
      <c r="F3169" s="3" t="s">
        <v>559</v>
      </c>
      <c r="G3169" s="3">
        <v>0</v>
      </c>
      <c r="H3169" s="3" t="s">
        <v>642</v>
      </c>
      <c r="I3169" s="4" t="str">
        <f ca="1">IFERROR(__xludf.DUMMYFUNCTION("REGEXREPLACE(F3170,""\D"", """")"),"19")</f>
        <v>19</v>
      </c>
    </row>
    <row r="3170" spans="1:9" ht="15.75" customHeight="1">
      <c r="A3170" s="1">
        <v>3169</v>
      </c>
      <c r="B3170" s="3">
        <v>3170</v>
      </c>
      <c r="C3170" s="3" t="s">
        <v>8796</v>
      </c>
      <c r="D3170" s="3" t="s">
        <v>8797</v>
      </c>
      <c r="E3170" s="3" t="s">
        <v>8798</v>
      </c>
      <c r="F3170" s="3" t="s">
        <v>303</v>
      </c>
      <c r="G3170" s="3">
        <v>40</v>
      </c>
      <c r="H3170" s="3" t="s">
        <v>2081</v>
      </c>
      <c r="I3170" s="4" t="str">
        <f ca="1">IFERROR(__xludf.DUMMYFUNCTION("REGEXREPLACE(F3171,""\D"", """")"),"6")</f>
        <v>6</v>
      </c>
    </row>
    <row r="3171" spans="1:9" ht="15.75" customHeight="1">
      <c r="A3171" s="1">
        <v>3170</v>
      </c>
      <c r="B3171" s="3">
        <v>3171</v>
      </c>
      <c r="C3171" s="3" t="s">
        <v>8799</v>
      </c>
      <c r="D3171" s="3" t="s">
        <v>8800</v>
      </c>
      <c r="E3171" s="3" t="s">
        <v>8801</v>
      </c>
      <c r="F3171" s="3" t="s">
        <v>494</v>
      </c>
      <c r="G3171" s="3">
        <v>19</v>
      </c>
      <c r="H3171" s="3" t="s">
        <v>387</v>
      </c>
      <c r="I3171" s="4" t="str">
        <f ca="1">IFERROR(__xludf.DUMMYFUNCTION("REGEXREPLACE(F3172,""\D"", """")"),"18")</f>
        <v>18</v>
      </c>
    </row>
    <row r="3172" spans="1:9" ht="15.75" customHeight="1">
      <c r="A3172" s="1">
        <v>3171</v>
      </c>
      <c r="B3172" s="3">
        <v>3172</v>
      </c>
      <c r="C3172" s="3" t="s">
        <v>8802</v>
      </c>
      <c r="D3172" s="3" t="s">
        <v>8803</v>
      </c>
      <c r="E3172" s="3" t="s">
        <v>8804</v>
      </c>
      <c r="F3172" s="3">
        <v>0</v>
      </c>
      <c r="I3172" s="4" t="str">
        <f ca="1">IFERROR(__xludf.DUMMYFUNCTION("REGEXREPLACE(F3173,""\D"", """")"),"#VALUE!")</f>
        <v>#VALUE!</v>
      </c>
    </row>
    <row r="3173" spans="1:9" ht="15.75" customHeight="1">
      <c r="A3173" s="1">
        <v>3172</v>
      </c>
      <c r="B3173" s="3">
        <v>3173</v>
      </c>
      <c r="C3173" s="3" t="s">
        <v>8805</v>
      </c>
      <c r="D3173" s="3" t="s">
        <v>8806</v>
      </c>
      <c r="E3173" s="3" t="s">
        <v>27</v>
      </c>
      <c r="F3173" s="3">
        <v>0</v>
      </c>
      <c r="I3173" s="4" t="str">
        <f ca="1">IFERROR(__xludf.DUMMYFUNCTION("REGEXREPLACE(F3174,""\D"", """")"),"#VALUE!")</f>
        <v>#VALUE!</v>
      </c>
    </row>
    <row r="3174" spans="1:9" ht="15.75" customHeight="1">
      <c r="A3174" s="1">
        <v>3173</v>
      </c>
      <c r="B3174" s="3">
        <v>3174</v>
      </c>
      <c r="C3174" s="3" t="s">
        <v>8807</v>
      </c>
      <c r="D3174" s="3" t="s">
        <v>8808</v>
      </c>
      <c r="E3174" s="3" t="s">
        <v>27</v>
      </c>
      <c r="F3174" s="3">
        <v>0</v>
      </c>
      <c r="I3174" s="4" t="str">
        <f ca="1">IFERROR(__xludf.DUMMYFUNCTION("REGEXREPLACE(F3175,""\D"", """")"),"#VALUE!")</f>
        <v>#VALUE!</v>
      </c>
    </row>
    <row r="3175" spans="1:9" ht="15.75" customHeight="1">
      <c r="A3175" s="1">
        <v>3174</v>
      </c>
      <c r="B3175" s="3">
        <v>3175</v>
      </c>
      <c r="C3175" s="3" t="s">
        <v>8809</v>
      </c>
      <c r="D3175" s="3" t="s">
        <v>8810</v>
      </c>
      <c r="E3175" s="3" t="s">
        <v>7978</v>
      </c>
      <c r="F3175" s="3">
        <v>0</v>
      </c>
      <c r="I3175" s="4" t="str">
        <f ca="1">IFERROR(__xludf.DUMMYFUNCTION("REGEXREPLACE(F3176,""\D"", """")"),"#VALUE!")</f>
        <v>#VALUE!</v>
      </c>
    </row>
    <row r="3176" spans="1:9" ht="15.75" customHeight="1">
      <c r="A3176" s="1">
        <v>3175</v>
      </c>
      <c r="B3176" s="3">
        <v>3176</v>
      </c>
      <c r="C3176" s="3" t="s">
        <v>8811</v>
      </c>
      <c r="D3176" s="3" t="s">
        <v>8812</v>
      </c>
      <c r="E3176" s="3" t="s">
        <v>4517</v>
      </c>
      <c r="F3176" s="3">
        <v>0</v>
      </c>
      <c r="I3176" s="4" t="str">
        <f ca="1">IFERROR(__xludf.DUMMYFUNCTION("REGEXREPLACE(F3177,""\D"", """")"),"#VALUE!")</f>
        <v>#VALUE!</v>
      </c>
    </row>
    <row r="3177" spans="1:9" ht="15.75" customHeight="1">
      <c r="A3177" s="1">
        <v>3176</v>
      </c>
      <c r="B3177" s="3">
        <v>3177</v>
      </c>
      <c r="C3177" s="3" t="s">
        <v>8813</v>
      </c>
      <c r="D3177" s="3" t="s">
        <v>8814</v>
      </c>
      <c r="E3177" s="3" t="s">
        <v>8815</v>
      </c>
      <c r="F3177" s="3">
        <v>0</v>
      </c>
      <c r="I3177" s="4" t="str">
        <f ca="1">IFERROR(__xludf.DUMMYFUNCTION("REGEXREPLACE(F3178,""\D"", """")"),"#VALUE!")</f>
        <v>#VALUE!</v>
      </c>
    </row>
    <row r="3178" spans="1:9" ht="15.75" customHeight="1">
      <c r="A3178" s="1">
        <v>3177</v>
      </c>
      <c r="B3178" s="3">
        <v>3178</v>
      </c>
      <c r="C3178" s="3" t="s">
        <v>8816</v>
      </c>
      <c r="D3178" s="3" t="s">
        <v>8817</v>
      </c>
      <c r="E3178" s="3" t="s">
        <v>27</v>
      </c>
      <c r="F3178" s="3">
        <v>0</v>
      </c>
      <c r="I3178" s="4" t="str">
        <f ca="1">IFERROR(__xludf.DUMMYFUNCTION("REGEXREPLACE(F3179,""\D"", """")"),"#VALUE!")</f>
        <v>#VALUE!</v>
      </c>
    </row>
    <row r="3179" spans="1:9" ht="15.75" customHeight="1">
      <c r="A3179" s="1">
        <v>3178</v>
      </c>
      <c r="B3179" s="3">
        <v>3179</v>
      </c>
      <c r="C3179" s="3" t="s">
        <v>8818</v>
      </c>
      <c r="D3179" s="3" t="s">
        <v>8819</v>
      </c>
      <c r="E3179" s="3" t="s">
        <v>8820</v>
      </c>
      <c r="F3179" s="3" t="s">
        <v>812</v>
      </c>
      <c r="G3179" s="3">
        <v>2</v>
      </c>
      <c r="H3179" s="3" t="s">
        <v>651</v>
      </c>
      <c r="I3179" s="4" t="str">
        <f ca="1">IFERROR(__xludf.DUMMYFUNCTION("REGEXREPLACE(F3180,""\D"", """")"),"11")</f>
        <v>11</v>
      </c>
    </row>
    <row r="3180" spans="1:9" ht="15.75" customHeight="1">
      <c r="A3180" s="1">
        <v>3179</v>
      </c>
      <c r="B3180" s="3">
        <v>3180</v>
      </c>
      <c r="C3180" s="3" t="s">
        <v>8821</v>
      </c>
      <c r="D3180" s="3" t="s">
        <v>8822</v>
      </c>
      <c r="E3180" s="3" t="s">
        <v>27</v>
      </c>
      <c r="F3180" s="3">
        <v>0</v>
      </c>
      <c r="I3180" s="4" t="str">
        <f ca="1">IFERROR(__xludf.DUMMYFUNCTION("REGEXREPLACE(F3181,""\D"", """")"),"#VALUE!")</f>
        <v>#VALUE!</v>
      </c>
    </row>
    <row r="3181" spans="1:9" ht="15.75" customHeight="1">
      <c r="A3181" s="1">
        <v>3180</v>
      </c>
      <c r="B3181" s="3">
        <v>3181</v>
      </c>
      <c r="C3181" s="3" t="s">
        <v>8823</v>
      </c>
      <c r="D3181" s="3" t="s">
        <v>8824</v>
      </c>
      <c r="E3181" s="3" t="s">
        <v>27</v>
      </c>
      <c r="F3181" s="3">
        <v>0</v>
      </c>
      <c r="I3181" s="4" t="str">
        <f ca="1">IFERROR(__xludf.DUMMYFUNCTION("REGEXREPLACE(F3182,""\D"", """")"),"#VALUE!")</f>
        <v>#VALUE!</v>
      </c>
    </row>
    <row r="3182" spans="1:9" ht="15.75" customHeight="1">
      <c r="A3182" s="1">
        <v>3181</v>
      </c>
      <c r="B3182" s="3">
        <v>3182</v>
      </c>
      <c r="C3182" s="3" t="s">
        <v>8825</v>
      </c>
      <c r="D3182" s="3" t="s">
        <v>8826</v>
      </c>
      <c r="E3182" s="3" t="s">
        <v>8827</v>
      </c>
      <c r="F3182" s="3">
        <v>0</v>
      </c>
      <c r="I3182" s="4" t="str">
        <f ca="1">IFERROR(__xludf.DUMMYFUNCTION("REGEXREPLACE(F3183,""\D"", """")"),"#VALUE!")</f>
        <v>#VALUE!</v>
      </c>
    </row>
    <row r="3183" spans="1:9" ht="15.75" customHeight="1">
      <c r="A3183" s="1">
        <v>3182</v>
      </c>
      <c r="B3183" s="3">
        <v>3183</v>
      </c>
      <c r="C3183" s="3" t="s">
        <v>8828</v>
      </c>
      <c r="D3183" s="3" t="s">
        <v>8829</v>
      </c>
      <c r="E3183" s="3" t="s">
        <v>27</v>
      </c>
      <c r="F3183" s="3">
        <v>0</v>
      </c>
      <c r="I3183" s="4" t="str">
        <f ca="1">IFERROR(__xludf.DUMMYFUNCTION("REGEXREPLACE(F3184,""\D"", """")"),"#VALUE!")</f>
        <v>#VALUE!</v>
      </c>
    </row>
    <row r="3184" spans="1:9" ht="15.75" customHeight="1">
      <c r="A3184" s="1">
        <v>3183</v>
      </c>
      <c r="B3184" s="3">
        <v>3184</v>
      </c>
      <c r="C3184" s="3" t="s">
        <v>8830</v>
      </c>
      <c r="D3184" s="3" t="s">
        <v>8831</v>
      </c>
      <c r="E3184" s="3" t="s">
        <v>8832</v>
      </c>
      <c r="F3184" s="3" t="s">
        <v>1165</v>
      </c>
      <c r="G3184" s="3">
        <v>1</v>
      </c>
      <c r="H3184" s="3" t="s">
        <v>1071</v>
      </c>
      <c r="I3184" s="4" t="str">
        <f ca="1">IFERROR(__xludf.DUMMYFUNCTION("REGEXREPLACE(F3185,""\D"", """")"),"23")</f>
        <v>23</v>
      </c>
    </row>
    <row r="3185" spans="1:9" ht="15.75" customHeight="1">
      <c r="A3185" s="1">
        <v>3184</v>
      </c>
      <c r="B3185" s="3">
        <v>3185</v>
      </c>
      <c r="C3185" s="3" t="s">
        <v>8833</v>
      </c>
      <c r="D3185" s="3" t="s">
        <v>8834</v>
      </c>
      <c r="E3185" s="3" t="s">
        <v>27</v>
      </c>
      <c r="F3185" s="3">
        <v>0</v>
      </c>
      <c r="I3185" s="4" t="str">
        <f ca="1">IFERROR(__xludf.DUMMYFUNCTION("REGEXREPLACE(F3186,""\D"", """")"),"#VALUE!")</f>
        <v>#VALUE!</v>
      </c>
    </row>
    <row r="3186" spans="1:9" ht="15.75" customHeight="1">
      <c r="A3186" s="1">
        <v>3185</v>
      </c>
      <c r="B3186" s="3">
        <v>3186</v>
      </c>
      <c r="C3186" s="3" t="s">
        <v>8835</v>
      </c>
      <c r="D3186" s="3" t="s">
        <v>8836</v>
      </c>
      <c r="E3186" s="3" t="s">
        <v>27</v>
      </c>
      <c r="F3186" s="3">
        <v>0</v>
      </c>
      <c r="I3186" s="4" t="str">
        <f ca="1">IFERROR(__xludf.DUMMYFUNCTION("REGEXREPLACE(F3187,""\D"", """")"),"#VALUE!")</f>
        <v>#VALUE!</v>
      </c>
    </row>
    <row r="3187" spans="1:9" ht="15.75" customHeight="1">
      <c r="A3187" s="1">
        <v>3186</v>
      </c>
      <c r="B3187" s="3">
        <v>3187</v>
      </c>
      <c r="C3187" s="3" t="s">
        <v>8837</v>
      </c>
      <c r="D3187" s="3" t="s">
        <v>8838</v>
      </c>
      <c r="E3187" s="3" t="s">
        <v>8839</v>
      </c>
      <c r="F3187" s="3" t="s">
        <v>615</v>
      </c>
      <c r="G3187" s="3">
        <v>0</v>
      </c>
      <c r="H3187" s="3" t="s">
        <v>1089</v>
      </c>
      <c r="I3187" s="4" t="str">
        <f ca="1">IFERROR(__xludf.DUMMYFUNCTION("REGEXREPLACE(F3188,""\D"", """")"),"42")</f>
        <v>42</v>
      </c>
    </row>
    <row r="3188" spans="1:9" ht="15.75" customHeight="1">
      <c r="A3188" s="1">
        <v>3187</v>
      </c>
      <c r="B3188" s="3">
        <v>3188</v>
      </c>
      <c r="C3188" s="3" t="s">
        <v>8840</v>
      </c>
      <c r="D3188" s="3" t="s">
        <v>8841</v>
      </c>
      <c r="E3188" s="3" t="s">
        <v>8842</v>
      </c>
      <c r="F3188" s="3" t="s">
        <v>364</v>
      </c>
      <c r="G3188" s="3">
        <v>0</v>
      </c>
      <c r="H3188" s="3" t="s">
        <v>651</v>
      </c>
      <c r="I3188" s="4" t="str">
        <f ca="1">IFERROR(__xludf.DUMMYFUNCTION("REGEXREPLACE(F3189,""\D"", """")"),"13")</f>
        <v>13</v>
      </c>
    </row>
    <row r="3189" spans="1:9" ht="15.75" customHeight="1">
      <c r="A3189" s="1">
        <v>3188</v>
      </c>
      <c r="B3189" s="3">
        <v>3189</v>
      </c>
      <c r="C3189" s="3" t="s">
        <v>8843</v>
      </c>
      <c r="D3189" s="3" t="s">
        <v>8844</v>
      </c>
      <c r="E3189" s="3" t="s">
        <v>27</v>
      </c>
      <c r="F3189" s="3">
        <v>0</v>
      </c>
      <c r="I3189" s="4" t="str">
        <f ca="1">IFERROR(__xludf.DUMMYFUNCTION("REGEXREPLACE(F3190,""\D"", """")"),"#VALUE!")</f>
        <v>#VALUE!</v>
      </c>
    </row>
    <row r="3190" spans="1:9" ht="15.75" customHeight="1">
      <c r="A3190" s="1">
        <v>3189</v>
      </c>
      <c r="B3190" s="3">
        <v>3190</v>
      </c>
      <c r="C3190" s="3" t="s">
        <v>8845</v>
      </c>
      <c r="D3190" s="3" t="s">
        <v>8846</v>
      </c>
      <c r="E3190" s="3" t="s">
        <v>8847</v>
      </c>
      <c r="F3190" s="3" t="s">
        <v>96</v>
      </c>
      <c r="G3190" s="3">
        <v>33</v>
      </c>
      <c r="H3190" s="3" t="s">
        <v>1089</v>
      </c>
      <c r="I3190" s="4" t="str">
        <f ca="1">IFERROR(__xludf.DUMMYFUNCTION("REGEXREPLACE(F3191,""\D"", """")"),"9")</f>
        <v>9</v>
      </c>
    </row>
    <row r="3191" spans="1:9" ht="15.75" customHeight="1">
      <c r="A3191" s="1">
        <v>3190</v>
      </c>
      <c r="B3191" s="3">
        <v>3191</v>
      </c>
      <c r="C3191" s="3" t="s">
        <v>8848</v>
      </c>
      <c r="D3191" s="3" t="s">
        <v>8849</v>
      </c>
      <c r="E3191" s="3" t="s">
        <v>8850</v>
      </c>
      <c r="F3191" s="3">
        <v>0</v>
      </c>
      <c r="I3191" s="4" t="str">
        <f ca="1">IFERROR(__xludf.DUMMYFUNCTION("REGEXREPLACE(F3192,""\D"", """")"),"#VALUE!")</f>
        <v>#VALUE!</v>
      </c>
    </row>
    <row r="3192" spans="1:9" ht="15.75" customHeight="1">
      <c r="A3192" s="1">
        <v>3191</v>
      </c>
      <c r="B3192" s="3">
        <v>3192</v>
      </c>
      <c r="C3192" s="3" t="s">
        <v>8851</v>
      </c>
      <c r="D3192" s="3" t="s">
        <v>8852</v>
      </c>
      <c r="E3192" s="3" t="s">
        <v>8853</v>
      </c>
      <c r="F3192" s="3" t="s">
        <v>61</v>
      </c>
      <c r="G3192" s="3">
        <v>12</v>
      </c>
      <c r="H3192" s="3" t="s">
        <v>143</v>
      </c>
      <c r="I3192" s="4" t="str">
        <f ca="1">IFERROR(__xludf.DUMMYFUNCTION("REGEXREPLACE(F3193,""\D"", """")"),"5")</f>
        <v>5</v>
      </c>
    </row>
    <row r="3193" spans="1:9" ht="15.75" customHeight="1">
      <c r="A3193" s="1">
        <v>3192</v>
      </c>
      <c r="B3193" s="3">
        <v>3193</v>
      </c>
      <c r="C3193" s="3" t="s">
        <v>8854</v>
      </c>
      <c r="D3193" s="3" t="s">
        <v>8855</v>
      </c>
      <c r="E3193" s="3" t="s">
        <v>8856</v>
      </c>
      <c r="F3193" s="3" t="s">
        <v>559</v>
      </c>
      <c r="G3193" s="3">
        <v>0</v>
      </c>
      <c r="H3193" s="3" t="s">
        <v>642</v>
      </c>
      <c r="I3193" s="4" t="str">
        <f ca="1">IFERROR(__xludf.DUMMYFUNCTION("REGEXREPLACE(F3194,""\D"", """")"),"19")</f>
        <v>19</v>
      </c>
    </row>
    <row r="3194" spans="1:9" ht="15.75" customHeight="1">
      <c r="A3194" s="1">
        <v>3193</v>
      </c>
      <c r="B3194" s="3">
        <v>3194</v>
      </c>
      <c r="C3194" s="3" t="s">
        <v>8857</v>
      </c>
      <c r="D3194" s="3" t="s">
        <v>8858</v>
      </c>
      <c r="E3194" s="3" t="s">
        <v>8859</v>
      </c>
      <c r="F3194" s="3" t="s">
        <v>317</v>
      </c>
      <c r="G3194" s="3">
        <v>9</v>
      </c>
      <c r="H3194" s="3" t="s">
        <v>143</v>
      </c>
      <c r="I3194" s="4" t="str">
        <f ca="1">IFERROR(__xludf.DUMMYFUNCTION("REGEXREPLACE(F3195,""\D"", """")"),"8")</f>
        <v>8</v>
      </c>
    </row>
    <row r="3195" spans="1:9" ht="15.75" customHeight="1">
      <c r="A3195" s="1">
        <v>3194</v>
      </c>
      <c r="B3195" s="3">
        <v>3195</v>
      </c>
      <c r="C3195" s="3" t="s">
        <v>8860</v>
      </c>
      <c r="D3195" s="3" t="s">
        <v>8861</v>
      </c>
      <c r="E3195" s="3" t="s">
        <v>27</v>
      </c>
      <c r="F3195" s="3">
        <v>0</v>
      </c>
      <c r="I3195" s="4" t="str">
        <f ca="1">IFERROR(__xludf.DUMMYFUNCTION("REGEXREPLACE(F3196,""\D"", """")"),"#VALUE!")</f>
        <v>#VALUE!</v>
      </c>
    </row>
    <row r="3196" spans="1:9" ht="15.75" customHeight="1">
      <c r="A3196" s="1">
        <v>3195</v>
      </c>
      <c r="B3196" s="3">
        <v>3196</v>
      </c>
      <c r="C3196" s="3" t="s">
        <v>8862</v>
      </c>
      <c r="D3196" s="3" t="s">
        <v>8863</v>
      </c>
      <c r="E3196" s="3" t="s">
        <v>8864</v>
      </c>
      <c r="F3196" s="3">
        <v>0</v>
      </c>
      <c r="I3196" s="4" t="str">
        <f ca="1">IFERROR(__xludf.DUMMYFUNCTION("REGEXREPLACE(F3197,""\D"", """")"),"#VALUE!")</f>
        <v>#VALUE!</v>
      </c>
    </row>
    <row r="3197" spans="1:9" ht="15.75" customHeight="1">
      <c r="A3197" s="1">
        <v>3196</v>
      </c>
      <c r="B3197" s="3">
        <v>3197</v>
      </c>
      <c r="C3197" s="3" t="s">
        <v>8865</v>
      </c>
      <c r="D3197" s="3" t="s">
        <v>8866</v>
      </c>
      <c r="E3197" s="3" t="s">
        <v>8867</v>
      </c>
      <c r="F3197" s="3" t="s">
        <v>364</v>
      </c>
      <c r="G3197" s="3">
        <v>0</v>
      </c>
      <c r="H3197" s="3" t="s">
        <v>651</v>
      </c>
      <c r="I3197" s="4" t="str">
        <f ca="1">IFERROR(__xludf.DUMMYFUNCTION("REGEXREPLACE(F3198,""\D"", """")"),"13")</f>
        <v>13</v>
      </c>
    </row>
    <row r="3198" spans="1:9" ht="15.75" customHeight="1">
      <c r="A3198" s="1">
        <v>3197</v>
      </c>
      <c r="B3198" s="3">
        <v>3198</v>
      </c>
      <c r="C3198" s="3" t="s">
        <v>8868</v>
      </c>
      <c r="D3198" s="3" t="s">
        <v>8869</v>
      </c>
      <c r="E3198" s="3" t="s">
        <v>27</v>
      </c>
      <c r="F3198" s="3">
        <v>0</v>
      </c>
      <c r="I3198" s="4" t="str">
        <f ca="1">IFERROR(__xludf.DUMMYFUNCTION("REGEXREPLACE(F3199,""\D"", """")"),"#VALUE!")</f>
        <v>#VALUE!</v>
      </c>
    </row>
    <row r="3199" spans="1:9" ht="15.75" customHeight="1">
      <c r="A3199" s="1">
        <v>3198</v>
      </c>
      <c r="B3199" s="3">
        <v>3199</v>
      </c>
      <c r="C3199" s="3" t="s">
        <v>8870</v>
      </c>
      <c r="D3199" s="3" t="s">
        <v>8871</v>
      </c>
      <c r="E3199" s="3" t="s">
        <v>8872</v>
      </c>
      <c r="F3199" s="3">
        <v>0</v>
      </c>
      <c r="I3199" s="4" t="str">
        <f ca="1">IFERROR(__xludf.DUMMYFUNCTION("REGEXREPLACE(F3200,""\D"", """")"),"#VALUE!")</f>
        <v>#VALUE!</v>
      </c>
    </row>
    <row r="3200" spans="1:9" ht="15.75" customHeight="1">
      <c r="A3200" s="1">
        <v>3199</v>
      </c>
      <c r="B3200" s="3">
        <v>3200</v>
      </c>
      <c r="C3200" s="3" t="s">
        <v>8873</v>
      </c>
      <c r="D3200" s="3" t="s">
        <v>8874</v>
      </c>
      <c r="E3200" s="3" t="s">
        <v>102</v>
      </c>
      <c r="F3200" s="3">
        <v>0</v>
      </c>
      <c r="I3200" s="4" t="str">
        <f ca="1">IFERROR(__xludf.DUMMYFUNCTION("REGEXREPLACE(F3201,""\D"", """")"),"#VALUE!")</f>
        <v>#VALUE!</v>
      </c>
    </row>
    <row r="3201" spans="1:9" ht="15.75" customHeight="1">
      <c r="A3201" s="1">
        <v>3200</v>
      </c>
      <c r="B3201" s="3">
        <v>3201</v>
      </c>
      <c r="C3201" s="3" t="s">
        <v>8875</v>
      </c>
      <c r="D3201" s="3" t="s">
        <v>8876</v>
      </c>
      <c r="E3201" s="3" t="s">
        <v>8877</v>
      </c>
      <c r="F3201" s="3" t="s">
        <v>504</v>
      </c>
      <c r="G3201" s="3">
        <v>12</v>
      </c>
      <c r="H3201" s="3" t="s">
        <v>2638</v>
      </c>
      <c r="I3201" s="4" t="str">
        <f ca="1">IFERROR(__xludf.DUMMYFUNCTION("REGEXREPLACE(F3202,""\D"", """")"),"27")</f>
        <v>27</v>
      </c>
    </row>
    <row r="3202" spans="1:9" ht="15.75" customHeight="1">
      <c r="A3202" s="1">
        <v>3201</v>
      </c>
      <c r="B3202" s="3">
        <v>3202</v>
      </c>
      <c r="C3202" s="3" t="s">
        <v>8878</v>
      </c>
      <c r="D3202" s="3" t="s">
        <v>8879</v>
      </c>
      <c r="E3202" s="3" t="s">
        <v>8880</v>
      </c>
      <c r="F3202" s="3" t="s">
        <v>339</v>
      </c>
      <c r="G3202" s="3">
        <v>23</v>
      </c>
      <c r="H3202" s="3" t="s">
        <v>586</v>
      </c>
      <c r="I3202" s="4" t="str">
        <f ca="1">IFERROR(__xludf.DUMMYFUNCTION("REGEXREPLACE(F3203,""\D"", """")"),"15")</f>
        <v>15</v>
      </c>
    </row>
    <row r="3203" spans="1:9" ht="15.75" customHeight="1">
      <c r="A3203" s="1">
        <v>3202</v>
      </c>
      <c r="B3203" s="3">
        <v>3203</v>
      </c>
      <c r="C3203" s="3" t="s">
        <v>8881</v>
      </c>
      <c r="D3203" s="3" t="s">
        <v>8882</v>
      </c>
      <c r="E3203" s="3" t="s">
        <v>8883</v>
      </c>
      <c r="F3203" s="3" t="s">
        <v>303</v>
      </c>
      <c r="G3203" s="3">
        <v>0</v>
      </c>
      <c r="H3203" s="3" t="s">
        <v>266</v>
      </c>
      <c r="I3203" s="4" t="str">
        <f ca="1">IFERROR(__xludf.DUMMYFUNCTION("REGEXREPLACE(F3204,""\D"", """")"),"6")</f>
        <v>6</v>
      </c>
    </row>
    <row r="3204" spans="1:9" ht="15.75" customHeight="1">
      <c r="A3204" s="1">
        <v>3203</v>
      </c>
      <c r="B3204" s="3">
        <v>3204</v>
      </c>
      <c r="C3204" s="3" t="s">
        <v>8884</v>
      </c>
      <c r="D3204" s="3" t="s">
        <v>8885</v>
      </c>
      <c r="E3204" s="3" t="s">
        <v>8886</v>
      </c>
      <c r="F3204" s="3" t="s">
        <v>494</v>
      </c>
      <c r="G3204" s="3">
        <v>30</v>
      </c>
      <c r="H3204" s="3" t="s">
        <v>801</v>
      </c>
      <c r="I3204" s="4" t="str">
        <f ca="1">IFERROR(__xludf.DUMMYFUNCTION("REGEXREPLACE(F3205,""\D"", """")"),"18")</f>
        <v>18</v>
      </c>
    </row>
    <row r="3205" spans="1:9" ht="15.75" customHeight="1">
      <c r="A3205" s="1">
        <v>3204</v>
      </c>
      <c r="B3205" s="3">
        <v>3205</v>
      </c>
      <c r="C3205" s="3" t="s">
        <v>8887</v>
      </c>
      <c r="D3205" s="3" t="s">
        <v>8888</v>
      </c>
      <c r="E3205" s="3" t="s">
        <v>27</v>
      </c>
      <c r="F3205" s="3">
        <v>0</v>
      </c>
      <c r="I3205" s="4" t="str">
        <f ca="1">IFERROR(__xludf.DUMMYFUNCTION("REGEXREPLACE(F3206,""\D"", """")"),"#VALUE!")</f>
        <v>#VALUE!</v>
      </c>
    </row>
    <row r="3206" spans="1:9" ht="15.75" customHeight="1">
      <c r="A3206" s="1">
        <v>3205</v>
      </c>
      <c r="B3206" s="3">
        <v>3206</v>
      </c>
      <c r="C3206" s="3" t="s">
        <v>8889</v>
      </c>
      <c r="D3206" s="3" t="s">
        <v>8890</v>
      </c>
      <c r="E3206" s="3" t="s">
        <v>8891</v>
      </c>
      <c r="F3206" s="3" t="s">
        <v>2222</v>
      </c>
      <c r="G3206" s="3">
        <v>146</v>
      </c>
      <c r="H3206" s="3" t="s">
        <v>349</v>
      </c>
      <c r="I3206" s="4" t="str">
        <f ca="1">IFERROR(__xludf.DUMMYFUNCTION("REGEXREPLACE(F3207,""\D"", """")"),"34")</f>
        <v>34</v>
      </c>
    </row>
    <row r="3207" spans="1:9" ht="15.75" customHeight="1">
      <c r="A3207" s="1">
        <v>3206</v>
      </c>
      <c r="B3207" s="3">
        <v>3207</v>
      </c>
      <c r="C3207" s="3" t="s">
        <v>8892</v>
      </c>
      <c r="D3207" s="3" t="s">
        <v>8893</v>
      </c>
      <c r="E3207" s="3" t="s">
        <v>8894</v>
      </c>
      <c r="F3207" s="3" t="s">
        <v>121</v>
      </c>
      <c r="G3207" s="3">
        <v>1</v>
      </c>
      <c r="H3207" s="3" t="s">
        <v>40</v>
      </c>
      <c r="I3207" s="4" t="str">
        <f ca="1">IFERROR(__xludf.DUMMYFUNCTION("REGEXREPLACE(F3208,""\D"", """")"),"17")</f>
        <v>17</v>
      </c>
    </row>
    <row r="3208" spans="1:9" ht="15.75" customHeight="1">
      <c r="A3208" s="1">
        <v>3207</v>
      </c>
      <c r="B3208" s="3">
        <v>3208</v>
      </c>
      <c r="C3208" s="3" t="s">
        <v>8895</v>
      </c>
      <c r="D3208" s="3" t="s">
        <v>8896</v>
      </c>
      <c r="E3208" s="3" t="s">
        <v>8897</v>
      </c>
      <c r="F3208" s="3">
        <v>0</v>
      </c>
      <c r="I3208" s="4" t="str">
        <f ca="1">IFERROR(__xludf.DUMMYFUNCTION("REGEXREPLACE(F3209,""\D"", """")"),"#VALUE!")</f>
        <v>#VALUE!</v>
      </c>
    </row>
    <row r="3209" spans="1:9" ht="15.75" customHeight="1">
      <c r="A3209" s="1">
        <v>3208</v>
      </c>
      <c r="B3209" s="3">
        <v>3209</v>
      </c>
      <c r="C3209" s="3" t="s">
        <v>8898</v>
      </c>
      <c r="D3209" s="3" t="s">
        <v>8899</v>
      </c>
      <c r="E3209" s="3" t="s">
        <v>8900</v>
      </c>
      <c r="F3209" s="3" t="s">
        <v>138</v>
      </c>
      <c r="G3209" s="3">
        <v>40</v>
      </c>
      <c r="H3209" s="3" t="s">
        <v>473</v>
      </c>
      <c r="I3209" s="4" t="str">
        <f ca="1">IFERROR(__xludf.DUMMYFUNCTION("REGEXREPLACE(F3210,""\D"", """")"),"25")</f>
        <v>25</v>
      </c>
    </row>
    <row r="3210" spans="1:9" ht="15.75" customHeight="1">
      <c r="A3210" s="1">
        <v>3209</v>
      </c>
      <c r="B3210" s="3">
        <v>3210</v>
      </c>
      <c r="C3210" s="3" t="s">
        <v>8901</v>
      </c>
      <c r="D3210" s="3" t="s">
        <v>8902</v>
      </c>
      <c r="E3210" s="3" t="s">
        <v>27</v>
      </c>
      <c r="F3210" s="3">
        <v>0</v>
      </c>
      <c r="I3210" s="4" t="str">
        <f ca="1">IFERROR(__xludf.DUMMYFUNCTION("REGEXREPLACE(F3211,""\D"", """")"),"#VALUE!")</f>
        <v>#VALUE!</v>
      </c>
    </row>
    <row r="3211" spans="1:9" ht="15.75" customHeight="1">
      <c r="A3211" s="1">
        <v>3210</v>
      </c>
      <c r="B3211" s="3">
        <v>3211</v>
      </c>
      <c r="C3211" s="3" t="s">
        <v>8903</v>
      </c>
      <c r="D3211" s="3" t="s">
        <v>8904</v>
      </c>
      <c r="E3211" s="3" t="s">
        <v>8905</v>
      </c>
      <c r="F3211" s="3" t="s">
        <v>11</v>
      </c>
      <c r="G3211" s="3">
        <v>10</v>
      </c>
      <c r="H3211" s="3" t="s">
        <v>651</v>
      </c>
      <c r="I3211" s="4" t="str">
        <f ca="1">IFERROR(__xludf.DUMMYFUNCTION("REGEXREPLACE(F3212,""\D"", """")"),"3")</f>
        <v>3</v>
      </c>
    </row>
    <row r="3212" spans="1:9" ht="15.75" customHeight="1">
      <c r="A3212" s="1">
        <v>3211</v>
      </c>
      <c r="B3212" s="3">
        <v>3212</v>
      </c>
      <c r="C3212" s="3" t="s">
        <v>8906</v>
      </c>
      <c r="D3212" s="3" t="s">
        <v>8907</v>
      </c>
      <c r="E3212" s="3" t="s">
        <v>8908</v>
      </c>
      <c r="F3212" s="3">
        <v>0</v>
      </c>
      <c r="I3212" s="4" t="str">
        <f ca="1">IFERROR(__xludf.DUMMYFUNCTION("REGEXREPLACE(F3213,""\D"", """")"),"#VALUE!")</f>
        <v>#VALUE!</v>
      </c>
    </row>
    <row r="3213" spans="1:9" ht="15.75" customHeight="1">
      <c r="A3213" s="1">
        <v>3212</v>
      </c>
      <c r="B3213" s="3">
        <v>3213</v>
      </c>
      <c r="C3213" s="3" t="s">
        <v>8909</v>
      </c>
      <c r="D3213" s="3" t="s">
        <v>8910</v>
      </c>
      <c r="E3213" s="3" t="s">
        <v>8911</v>
      </c>
      <c r="F3213" s="3" t="s">
        <v>44</v>
      </c>
      <c r="G3213" s="3">
        <v>3</v>
      </c>
      <c r="H3213" s="3" t="s">
        <v>422</v>
      </c>
      <c r="I3213" s="4" t="str">
        <f ca="1">IFERROR(__xludf.DUMMYFUNCTION("REGEXREPLACE(F3214,""\D"", """")"),"12")</f>
        <v>12</v>
      </c>
    </row>
    <row r="3214" spans="1:9" ht="15.75" customHeight="1">
      <c r="A3214" s="1">
        <v>3213</v>
      </c>
      <c r="B3214" s="3">
        <v>3214</v>
      </c>
      <c r="C3214" s="3" t="s">
        <v>8912</v>
      </c>
      <c r="D3214" s="3" t="s">
        <v>8913</v>
      </c>
      <c r="E3214" s="3" t="s">
        <v>8914</v>
      </c>
      <c r="F3214" s="3" t="s">
        <v>96</v>
      </c>
      <c r="G3214" s="3">
        <v>7</v>
      </c>
      <c r="H3214" s="3" t="s">
        <v>97</v>
      </c>
      <c r="I3214" s="4" t="str">
        <f ca="1">IFERROR(__xludf.DUMMYFUNCTION("REGEXREPLACE(F3215,""\D"", """")"),"9")</f>
        <v>9</v>
      </c>
    </row>
    <row r="3215" spans="1:9" ht="15.75" customHeight="1">
      <c r="A3215" s="1">
        <v>3214</v>
      </c>
      <c r="B3215" s="3">
        <v>3215</v>
      </c>
      <c r="C3215" s="3" t="s">
        <v>8915</v>
      </c>
      <c r="D3215" s="3" t="s">
        <v>8916</v>
      </c>
      <c r="E3215" s="3" t="s">
        <v>8917</v>
      </c>
      <c r="F3215" s="3">
        <v>0</v>
      </c>
      <c r="I3215" s="4" t="str">
        <f ca="1">IFERROR(__xludf.DUMMYFUNCTION("REGEXREPLACE(F3216,""\D"", """")"),"#VALUE!")</f>
        <v>#VALUE!</v>
      </c>
    </row>
    <row r="3216" spans="1:9" ht="15.75" customHeight="1">
      <c r="A3216" s="1">
        <v>3215</v>
      </c>
      <c r="B3216" s="3">
        <v>3216</v>
      </c>
      <c r="C3216" s="3" t="s">
        <v>8918</v>
      </c>
      <c r="D3216" s="3" t="s">
        <v>8919</v>
      </c>
      <c r="E3216" s="3" t="s">
        <v>8920</v>
      </c>
      <c r="F3216" s="3" t="s">
        <v>61</v>
      </c>
      <c r="G3216" s="3">
        <v>4</v>
      </c>
      <c r="H3216" s="3" t="s">
        <v>72</v>
      </c>
      <c r="I3216" s="4" t="str">
        <f ca="1">IFERROR(__xludf.DUMMYFUNCTION("REGEXREPLACE(F3217,""\D"", """")"),"5")</f>
        <v>5</v>
      </c>
    </row>
    <row r="3217" spans="1:9" ht="15.75" customHeight="1">
      <c r="A3217" s="1">
        <v>3216</v>
      </c>
      <c r="B3217" s="3">
        <v>3217</v>
      </c>
      <c r="C3217" s="3" t="s">
        <v>8921</v>
      </c>
      <c r="D3217" s="3" t="s">
        <v>8922</v>
      </c>
      <c r="E3217" s="3" t="s">
        <v>8923</v>
      </c>
      <c r="F3217" s="3">
        <v>0</v>
      </c>
      <c r="I3217" s="4" t="str">
        <f ca="1">IFERROR(__xludf.DUMMYFUNCTION("REGEXREPLACE(F3218,""\D"", """")"),"#VALUE!")</f>
        <v>#VALUE!</v>
      </c>
    </row>
    <row r="3218" spans="1:9" ht="15.75" customHeight="1">
      <c r="A3218" s="1">
        <v>3217</v>
      </c>
      <c r="B3218" s="3">
        <v>3218</v>
      </c>
      <c r="C3218" s="3" t="s">
        <v>8924</v>
      </c>
      <c r="D3218" s="3" t="s">
        <v>8925</v>
      </c>
      <c r="E3218" s="3" t="s">
        <v>8926</v>
      </c>
      <c r="F3218" s="3">
        <v>0</v>
      </c>
      <c r="I3218" s="4" t="str">
        <f ca="1">IFERROR(__xludf.DUMMYFUNCTION("REGEXREPLACE(F3219,""\D"", """")"),"#VALUE!")</f>
        <v>#VALUE!</v>
      </c>
    </row>
    <row r="3219" spans="1:9" ht="15.75" customHeight="1">
      <c r="A3219" s="1">
        <v>3218</v>
      </c>
      <c r="B3219" s="3">
        <v>3219</v>
      </c>
      <c r="C3219" s="3" t="s">
        <v>8927</v>
      </c>
      <c r="D3219" s="3" t="s">
        <v>8928</v>
      </c>
      <c r="E3219" s="3" t="s">
        <v>5311</v>
      </c>
      <c r="F3219" s="3">
        <v>0</v>
      </c>
      <c r="I3219" s="4" t="str">
        <f ca="1">IFERROR(__xludf.DUMMYFUNCTION("REGEXREPLACE(F3220,""\D"", """")"),"#VALUE!")</f>
        <v>#VALUE!</v>
      </c>
    </row>
    <row r="3220" spans="1:9" ht="15.75" customHeight="1">
      <c r="A3220" s="1">
        <v>3219</v>
      </c>
      <c r="B3220" s="3">
        <v>3220</v>
      </c>
      <c r="C3220" s="3" t="s">
        <v>8929</v>
      </c>
      <c r="D3220" s="3" t="s">
        <v>8930</v>
      </c>
      <c r="E3220" s="3" t="s">
        <v>27</v>
      </c>
      <c r="F3220" s="3">
        <v>0</v>
      </c>
      <c r="I3220" s="4" t="str">
        <f ca="1">IFERROR(__xludf.DUMMYFUNCTION("REGEXREPLACE(F3221,""\D"", """")"),"#VALUE!")</f>
        <v>#VALUE!</v>
      </c>
    </row>
    <row r="3221" spans="1:9" ht="15.75" customHeight="1">
      <c r="A3221" s="1">
        <v>3220</v>
      </c>
      <c r="B3221" s="3">
        <v>3221</v>
      </c>
      <c r="C3221" s="3" t="s">
        <v>8931</v>
      </c>
      <c r="D3221" s="3" t="s">
        <v>8932</v>
      </c>
      <c r="E3221" s="3" t="s">
        <v>8933</v>
      </c>
      <c r="F3221" s="3">
        <v>0</v>
      </c>
      <c r="I3221" s="4" t="str">
        <f ca="1">IFERROR(__xludf.DUMMYFUNCTION("REGEXREPLACE(F3222,""\D"", """")"),"#VALUE!")</f>
        <v>#VALUE!</v>
      </c>
    </row>
    <row r="3222" spans="1:9" ht="15.75" customHeight="1">
      <c r="A3222" s="1">
        <v>3221</v>
      </c>
      <c r="B3222" s="3">
        <v>3222</v>
      </c>
      <c r="C3222" s="3" t="s">
        <v>8934</v>
      </c>
      <c r="D3222" s="3" t="s">
        <v>8935</v>
      </c>
      <c r="E3222" s="3" t="s">
        <v>6483</v>
      </c>
      <c r="F3222" s="3">
        <v>0</v>
      </c>
      <c r="I3222" s="4" t="str">
        <f ca="1">IFERROR(__xludf.DUMMYFUNCTION("REGEXREPLACE(F3223,""\D"", """")"),"#VALUE!")</f>
        <v>#VALUE!</v>
      </c>
    </row>
    <row r="3223" spans="1:9" ht="15.75" customHeight="1">
      <c r="A3223" s="1">
        <v>3222</v>
      </c>
      <c r="B3223" s="3">
        <v>3223</v>
      </c>
      <c r="C3223" s="3" t="s">
        <v>8936</v>
      </c>
      <c r="D3223" s="3" t="s">
        <v>8937</v>
      </c>
      <c r="E3223" s="3" t="s">
        <v>27</v>
      </c>
      <c r="F3223" s="3">
        <v>0</v>
      </c>
      <c r="I3223" s="4" t="str">
        <f ca="1">IFERROR(__xludf.DUMMYFUNCTION("REGEXREPLACE(F3224,""\D"", """")"),"#VALUE!")</f>
        <v>#VALUE!</v>
      </c>
    </row>
    <row r="3224" spans="1:9" ht="15.75" customHeight="1">
      <c r="A3224" s="1">
        <v>3223</v>
      </c>
      <c r="B3224" s="3">
        <v>3224</v>
      </c>
      <c r="C3224" s="3" t="s">
        <v>8938</v>
      </c>
      <c r="D3224" s="3" t="s">
        <v>8939</v>
      </c>
      <c r="E3224" s="3" t="s">
        <v>27</v>
      </c>
      <c r="F3224" s="3">
        <v>0</v>
      </c>
      <c r="I3224" s="4" t="str">
        <f ca="1">IFERROR(__xludf.DUMMYFUNCTION("REGEXREPLACE(F3225,""\D"", """")"),"#VALUE!")</f>
        <v>#VALUE!</v>
      </c>
    </row>
    <row r="3225" spans="1:9" ht="15.75" customHeight="1">
      <c r="A3225" s="1">
        <v>3224</v>
      </c>
      <c r="B3225" s="3">
        <v>3225</v>
      </c>
      <c r="C3225" s="3" t="s">
        <v>8940</v>
      </c>
      <c r="D3225" s="3" t="s">
        <v>8941</v>
      </c>
      <c r="E3225" s="3" t="s">
        <v>27</v>
      </c>
      <c r="F3225" s="3">
        <v>0</v>
      </c>
      <c r="I3225" s="4" t="str">
        <f ca="1">IFERROR(__xludf.DUMMYFUNCTION("REGEXREPLACE(F3226,""\D"", """")"),"#VALUE!")</f>
        <v>#VALUE!</v>
      </c>
    </row>
    <row r="3226" spans="1:9" ht="15.75" customHeight="1">
      <c r="A3226" s="1">
        <v>3225</v>
      </c>
      <c r="B3226" s="3">
        <v>3226</v>
      </c>
      <c r="C3226" s="3" t="s">
        <v>8942</v>
      </c>
      <c r="D3226" s="3" t="s">
        <v>8943</v>
      </c>
      <c r="E3226" s="3" t="s">
        <v>8944</v>
      </c>
      <c r="F3226" s="3">
        <v>0</v>
      </c>
      <c r="I3226" s="4" t="str">
        <f ca="1">IFERROR(__xludf.DUMMYFUNCTION("REGEXREPLACE(F3227,""\D"", """")"),"#VALUE!")</f>
        <v>#VALUE!</v>
      </c>
    </row>
    <row r="3227" spans="1:9" ht="15.75" customHeight="1">
      <c r="A3227" s="1">
        <v>3226</v>
      </c>
      <c r="B3227" s="3">
        <v>3227</v>
      </c>
      <c r="C3227" s="3" t="s">
        <v>8945</v>
      </c>
      <c r="D3227" s="3" t="s">
        <v>8946</v>
      </c>
      <c r="E3227" s="3" t="s">
        <v>8947</v>
      </c>
      <c r="F3227" s="3">
        <v>0</v>
      </c>
      <c r="I3227" s="4" t="str">
        <f ca="1">IFERROR(__xludf.DUMMYFUNCTION("REGEXREPLACE(F3228,""\D"", """")"),"#VALUE!")</f>
        <v>#VALUE!</v>
      </c>
    </row>
    <row r="3228" spans="1:9" ht="15.75" customHeight="1">
      <c r="A3228" s="1">
        <v>3227</v>
      </c>
      <c r="B3228" s="3">
        <v>3228</v>
      </c>
      <c r="C3228" s="3" t="s">
        <v>8948</v>
      </c>
      <c r="D3228" s="3" t="s">
        <v>8949</v>
      </c>
      <c r="E3228" s="3" t="s">
        <v>8950</v>
      </c>
      <c r="F3228" s="3">
        <v>0</v>
      </c>
      <c r="I3228" s="4" t="str">
        <f ca="1">IFERROR(__xludf.DUMMYFUNCTION("REGEXREPLACE(F3229,""\D"", """")"),"#VALUE!")</f>
        <v>#VALUE!</v>
      </c>
    </row>
    <row r="3229" spans="1:9" ht="15.75" customHeight="1">
      <c r="A3229" s="1">
        <v>3228</v>
      </c>
      <c r="B3229" s="3">
        <v>3229</v>
      </c>
      <c r="C3229" s="3" t="s">
        <v>8951</v>
      </c>
      <c r="D3229" s="3" t="s">
        <v>8952</v>
      </c>
      <c r="E3229" s="3" t="s">
        <v>8953</v>
      </c>
      <c r="F3229" s="3">
        <v>0</v>
      </c>
      <c r="I3229" s="4" t="str">
        <f ca="1">IFERROR(__xludf.DUMMYFUNCTION("REGEXREPLACE(F3230,""\D"", """")"),"#VALUE!")</f>
        <v>#VALUE!</v>
      </c>
    </row>
    <row r="3230" spans="1:9" ht="15.75" customHeight="1">
      <c r="A3230" s="1">
        <v>3229</v>
      </c>
      <c r="B3230" s="3">
        <v>3230</v>
      </c>
      <c r="C3230" s="3" t="s">
        <v>8954</v>
      </c>
      <c r="D3230" s="3" t="s">
        <v>8955</v>
      </c>
      <c r="E3230" s="3" t="s">
        <v>27</v>
      </c>
      <c r="F3230" s="3">
        <v>0</v>
      </c>
      <c r="I3230" s="4" t="str">
        <f ca="1">IFERROR(__xludf.DUMMYFUNCTION("REGEXREPLACE(F3231,""\D"", """")"),"#VALUE!")</f>
        <v>#VALUE!</v>
      </c>
    </row>
    <row r="3231" spans="1:9" ht="15.75" customHeight="1">
      <c r="A3231" s="1">
        <v>3230</v>
      </c>
      <c r="B3231" s="3">
        <v>3231</v>
      </c>
      <c r="C3231" s="3" t="s">
        <v>8956</v>
      </c>
      <c r="D3231" s="3" t="s">
        <v>8957</v>
      </c>
      <c r="E3231" s="3" t="s">
        <v>8958</v>
      </c>
      <c r="F3231" s="3" t="s">
        <v>199</v>
      </c>
      <c r="G3231" s="3">
        <v>12</v>
      </c>
      <c r="H3231" s="3" t="s">
        <v>2152</v>
      </c>
      <c r="I3231" s="4" t="str">
        <f ca="1">IFERROR(__xludf.DUMMYFUNCTION("REGEXREPLACE(F3232,""\D"", """")"),"24")</f>
        <v>24</v>
      </c>
    </row>
    <row r="3232" spans="1:9" ht="15.75" customHeight="1">
      <c r="A3232" s="1">
        <v>3231</v>
      </c>
      <c r="B3232" s="3">
        <v>3232</v>
      </c>
      <c r="C3232" s="3" t="s">
        <v>8959</v>
      </c>
      <c r="D3232" s="3" t="s">
        <v>8960</v>
      </c>
      <c r="E3232" s="3" t="s">
        <v>8961</v>
      </c>
      <c r="F3232" s="3" t="s">
        <v>812</v>
      </c>
      <c r="G3232" s="3">
        <v>2</v>
      </c>
      <c r="H3232" s="3" t="s">
        <v>651</v>
      </c>
      <c r="I3232" s="4" t="str">
        <f ca="1">IFERROR(__xludf.DUMMYFUNCTION("REGEXREPLACE(F3233,""\D"", """")"),"11")</f>
        <v>11</v>
      </c>
    </row>
    <row r="3233" spans="1:9" ht="15.75" customHeight="1">
      <c r="A3233" s="1">
        <v>3232</v>
      </c>
      <c r="B3233" s="3">
        <v>3233</v>
      </c>
      <c r="C3233" s="3" t="s">
        <v>8962</v>
      </c>
      <c r="D3233" s="3" t="s">
        <v>8963</v>
      </c>
      <c r="E3233" s="3" t="s">
        <v>8964</v>
      </c>
      <c r="F3233" s="3" t="s">
        <v>812</v>
      </c>
      <c r="G3233" s="3">
        <v>0</v>
      </c>
      <c r="H3233" s="3" t="s">
        <v>57</v>
      </c>
      <c r="I3233" s="4" t="str">
        <f ca="1">IFERROR(__xludf.DUMMYFUNCTION("REGEXREPLACE(F3234,""\D"", """")"),"11")</f>
        <v>11</v>
      </c>
    </row>
    <row r="3234" spans="1:9" ht="15.75" customHeight="1">
      <c r="A3234" s="1">
        <v>3233</v>
      </c>
      <c r="B3234" s="3">
        <v>3234</v>
      </c>
      <c r="C3234" s="3" t="s">
        <v>8965</v>
      </c>
      <c r="D3234" s="3" t="s">
        <v>8966</v>
      </c>
      <c r="E3234" s="3" t="s">
        <v>27</v>
      </c>
      <c r="F3234" s="3">
        <v>0</v>
      </c>
      <c r="I3234" s="4" t="str">
        <f ca="1">IFERROR(__xludf.DUMMYFUNCTION("REGEXREPLACE(F3235,""\D"", """")"),"#VALUE!")</f>
        <v>#VALUE!</v>
      </c>
    </row>
    <row r="3235" spans="1:9" ht="15.75" customHeight="1">
      <c r="A3235" s="1">
        <v>3234</v>
      </c>
      <c r="B3235" s="3">
        <v>3235</v>
      </c>
      <c r="C3235" s="3" t="s">
        <v>8967</v>
      </c>
      <c r="D3235" s="3" t="s">
        <v>8968</v>
      </c>
      <c r="E3235" s="3" t="s">
        <v>27</v>
      </c>
      <c r="F3235" s="3">
        <v>0</v>
      </c>
      <c r="I3235" s="4" t="str">
        <f ca="1">IFERROR(__xludf.DUMMYFUNCTION("REGEXREPLACE(F3236,""\D"", """")"),"#VALUE!")</f>
        <v>#VALUE!</v>
      </c>
    </row>
    <row r="3236" spans="1:9" ht="15.75" customHeight="1">
      <c r="A3236" s="1">
        <v>3235</v>
      </c>
      <c r="B3236" s="3">
        <v>3236</v>
      </c>
      <c r="C3236" s="3" t="s">
        <v>8969</v>
      </c>
      <c r="D3236" s="3" t="s">
        <v>8970</v>
      </c>
      <c r="E3236" s="3" t="s">
        <v>8971</v>
      </c>
      <c r="F3236" s="3" t="s">
        <v>61</v>
      </c>
      <c r="G3236" s="3">
        <v>1</v>
      </c>
      <c r="H3236" s="3" t="s">
        <v>266</v>
      </c>
      <c r="I3236" s="4" t="str">
        <f ca="1">IFERROR(__xludf.DUMMYFUNCTION("REGEXREPLACE(F3237,""\D"", """")"),"5")</f>
        <v>5</v>
      </c>
    </row>
    <row r="3237" spans="1:9" ht="15.75" customHeight="1">
      <c r="A3237" s="1">
        <v>3236</v>
      </c>
      <c r="B3237" s="3">
        <v>3237</v>
      </c>
      <c r="C3237" s="3" t="s">
        <v>8972</v>
      </c>
      <c r="D3237" s="3" t="s">
        <v>8973</v>
      </c>
      <c r="E3237" s="3" t="s">
        <v>8974</v>
      </c>
      <c r="F3237" s="3">
        <v>0</v>
      </c>
      <c r="I3237" s="4" t="str">
        <f ca="1">IFERROR(__xludf.DUMMYFUNCTION("REGEXREPLACE(F3238,""\D"", """")"),"#VALUE!")</f>
        <v>#VALUE!</v>
      </c>
    </row>
    <row r="3238" spans="1:9" ht="15.75" customHeight="1">
      <c r="A3238" s="1">
        <v>3237</v>
      </c>
      <c r="B3238" s="3">
        <v>3238</v>
      </c>
      <c r="C3238" s="3" t="s">
        <v>8975</v>
      </c>
      <c r="D3238" s="3" t="s">
        <v>8976</v>
      </c>
      <c r="E3238" s="3" t="s">
        <v>8977</v>
      </c>
      <c r="F3238" s="3" t="s">
        <v>364</v>
      </c>
      <c r="G3238" s="3">
        <v>0</v>
      </c>
      <c r="H3238" s="3" t="s">
        <v>651</v>
      </c>
      <c r="I3238" s="4" t="str">
        <f ca="1">IFERROR(__xludf.DUMMYFUNCTION("REGEXREPLACE(F3239,""\D"", """")"),"13")</f>
        <v>13</v>
      </c>
    </row>
    <row r="3239" spans="1:9" ht="15.75" customHeight="1">
      <c r="A3239" s="1">
        <v>3238</v>
      </c>
      <c r="B3239" s="3">
        <v>3239</v>
      </c>
      <c r="C3239" s="3" t="s">
        <v>8978</v>
      </c>
      <c r="D3239" s="3" t="s">
        <v>8979</v>
      </c>
      <c r="E3239" s="3" t="s">
        <v>8980</v>
      </c>
      <c r="F3239" s="3" t="s">
        <v>1805</v>
      </c>
      <c r="G3239" s="3">
        <v>0</v>
      </c>
      <c r="H3239" s="3" t="s">
        <v>45</v>
      </c>
      <c r="I3239" s="4" t="str">
        <f ca="1">IFERROR(__xludf.DUMMYFUNCTION("REGEXREPLACE(F3240,""\D"", """")"),"21")</f>
        <v>21</v>
      </c>
    </row>
    <row r="3240" spans="1:9" ht="15.75" customHeight="1">
      <c r="A3240" s="1">
        <v>3239</v>
      </c>
      <c r="B3240" s="3">
        <v>3240</v>
      </c>
      <c r="C3240" s="3" t="s">
        <v>8981</v>
      </c>
      <c r="D3240" s="3" t="s">
        <v>8982</v>
      </c>
      <c r="E3240" s="3" t="s">
        <v>8983</v>
      </c>
      <c r="F3240" s="3" t="s">
        <v>88</v>
      </c>
      <c r="G3240" s="3">
        <v>3</v>
      </c>
      <c r="H3240" s="3" t="s">
        <v>89</v>
      </c>
      <c r="I3240" s="4" t="str">
        <f ca="1">IFERROR(__xludf.DUMMYFUNCTION("REGEXREPLACE(F3241,""\D"", """")"),"4")</f>
        <v>4</v>
      </c>
    </row>
    <row r="3241" spans="1:9" ht="15.75" customHeight="1">
      <c r="A3241" s="1">
        <v>3240</v>
      </c>
      <c r="B3241" s="3">
        <v>3241</v>
      </c>
      <c r="C3241" s="3" t="s">
        <v>8984</v>
      </c>
      <c r="D3241" s="3" t="s">
        <v>8985</v>
      </c>
      <c r="E3241" s="3" t="s">
        <v>27</v>
      </c>
      <c r="F3241" s="3">
        <v>0</v>
      </c>
      <c r="I3241" s="4" t="str">
        <f ca="1">IFERROR(__xludf.DUMMYFUNCTION("REGEXREPLACE(F3242,""\D"", """")"),"#VALUE!")</f>
        <v>#VALUE!</v>
      </c>
    </row>
    <row r="3242" spans="1:9" ht="15.75" customHeight="1">
      <c r="A3242" s="1">
        <v>3241</v>
      </c>
      <c r="B3242" s="3">
        <v>3242</v>
      </c>
      <c r="C3242" s="3" t="s">
        <v>8986</v>
      </c>
      <c r="D3242" s="3" t="s">
        <v>8987</v>
      </c>
      <c r="E3242" s="3" t="s">
        <v>27</v>
      </c>
      <c r="F3242" s="3">
        <v>0</v>
      </c>
      <c r="I3242" s="4" t="str">
        <f ca="1">IFERROR(__xludf.DUMMYFUNCTION("REGEXREPLACE(F3243,""\D"", """")"),"#VALUE!")</f>
        <v>#VALUE!</v>
      </c>
    </row>
    <row r="3243" spans="1:9" ht="15.75" customHeight="1">
      <c r="A3243" s="1">
        <v>3242</v>
      </c>
      <c r="B3243" s="3">
        <v>3243</v>
      </c>
      <c r="C3243" s="3" t="s">
        <v>8988</v>
      </c>
      <c r="D3243" s="3" t="s">
        <v>8989</v>
      </c>
      <c r="E3243" s="3" t="s">
        <v>8990</v>
      </c>
      <c r="F3243" s="3">
        <v>0</v>
      </c>
      <c r="I3243" s="4" t="str">
        <f ca="1">IFERROR(__xludf.DUMMYFUNCTION("REGEXREPLACE(F3244,""\D"", """")"),"#VALUE!")</f>
        <v>#VALUE!</v>
      </c>
    </row>
    <row r="3244" spans="1:9" ht="15.75" customHeight="1">
      <c r="A3244" s="1">
        <v>3243</v>
      </c>
      <c r="B3244" s="3">
        <v>3244</v>
      </c>
      <c r="C3244" s="3" t="s">
        <v>8991</v>
      </c>
      <c r="D3244" s="3" t="s">
        <v>8992</v>
      </c>
      <c r="E3244" s="3" t="s">
        <v>8993</v>
      </c>
      <c r="F3244" s="3" t="s">
        <v>765</v>
      </c>
      <c r="G3244" s="3">
        <v>2</v>
      </c>
      <c r="H3244" s="3" t="s">
        <v>248</v>
      </c>
      <c r="I3244" s="4" t="str">
        <f ca="1">IFERROR(__xludf.DUMMYFUNCTION("REGEXREPLACE(F3245,""\D"", """")"),"10")</f>
        <v>10</v>
      </c>
    </row>
    <row r="3245" spans="1:9" ht="15.75" customHeight="1">
      <c r="A3245" s="1">
        <v>3244</v>
      </c>
      <c r="B3245" s="3">
        <v>3245</v>
      </c>
      <c r="C3245" s="3" t="s">
        <v>8994</v>
      </c>
      <c r="D3245" s="3" t="s">
        <v>8995</v>
      </c>
      <c r="E3245" s="3" t="s">
        <v>27</v>
      </c>
      <c r="F3245" s="3">
        <v>0</v>
      </c>
      <c r="I3245" s="4" t="str">
        <f ca="1">IFERROR(__xludf.DUMMYFUNCTION("REGEXREPLACE(F3246,""\D"", """")"),"#VALUE!")</f>
        <v>#VALUE!</v>
      </c>
    </row>
    <row r="3246" spans="1:9" ht="15.75" customHeight="1">
      <c r="A3246" s="1">
        <v>3245</v>
      </c>
      <c r="B3246" s="3">
        <v>3246</v>
      </c>
      <c r="C3246" s="3" t="s">
        <v>8996</v>
      </c>
      <c r="D3246" s="3" t="s">
        <v>8997</v>
      </c>
      <c r="E3246" s="3" t="s">
        <v>27</v>
      </c>
      <c r="F3246" s="3">
        <v>0</v>
      </c>
      <c r="I3246" s="4" t="str">
        <f ca="1">IFERROR(__xludf.DUMMYFUNCTION("REGEXREPLACE(F3247,""\D"", """")"),"#VALUE!")</f>
        <v>#VALUE!</v>
      </c>
    </row>
    <row r="3247" spans="1:9" ht="15.75" customHeight="1">
      <c r="A3247" s="1">
        <v>3246</v>
      </c>
      <c r="B3247" s="3">
        <v>3247</v>
      </c>
      <c r="C3247" s="3" t="s">
        <v>8998</v>
      </c>
      <c r="D3247" s="3" t="s">
        <v>8999</v>
      </c>
      <c r="E3247" s="3" t="s">
        <v>9000</v>
      </c>
      <c r="F3247" s="3" t="s">
        <v>504</v>
      </c>
      <c r="G3247" s="3">
        <v>0</v>
      </c>
      <c r="H3247" s="3" t="s">
        <v>1183</v>
      </c>
      <c r="I3247" s="4" t="str">
        <f ca="1">IFERROR(__xludf.DUMMYFUNCTION("REGEXREPLACE(F3248,""\D"", """")"),"27")</f>
        <v>27</v>
      </c>
    </row>
    <row r="3248" spans="1:9" ht="15.75" customHeight="1">
      <c r="A3248" s="1">
        <v>3247</v>
      </c>
      <c r="B3248" s="3">
        <v>3248</v>
      </c>
      <c r="C3248" s="3" t="s">
        <v>9001</v>
      </c>
      <c r="D3248" s="3" t="s">
        <v>9002</v>
      </c>
      <c r="E3248" s="3" t="s">
        <v>9003</v>
      </c>
      <c r="F3248" s="3" t="s">
        <v>364</v>
      </c>
      <c r="G3248" s="3">
        <v>0</v>
      </c>
      <c r="H3248" s="3" t="s">
        <v>651</v>
      </c>
      <c r="I3248" s="4" t="str">
        <f ca="1">IFERROR(__xludf.DUMMYFUNCTION("REGEXREPLACE(F3249,""\D"", """")"),"13")</f>
        <v>13</v>
      </c>
    </row>
    <row r="3249" spans="1:9" ht="15.75" customHeight="1">
      <c r="A3249" s="1">
        <v>3248</v>
      </c>
      <c r="B3249" s="3">
        <v>3249</v>
      </c>
      <c r="C3249" s="3" t="s">
        <v>9004</v>
      </c>
      <c r="D3249" s="3" t="s">
        <v>9005</v>
      </c>
      <c r="E3249" s="3" t="s">
        <v>9006</v>
      </c>
      <c r="F3249" s="3" t="s">
        <v>1515</v>
      </c>
      <c r="G3249" s="3">
        <v>4</v>
      </c>
      <c r="H3249" s="3" t="s">
        <v>380</v>
      </c>
      <c r="I3249" s="4" t="str">
        <f ca="1">IFERROR(__xludf.DUMMYFUNCTION("REGEXREPLACE(F3250,""\D"", """")"),"29")</f>
        <v>29</v>
      </c>
    </row>
    <row r="3250" spans="1:9" ht="15.75" customHeight="1">
      <c r="A3250" s="1">
        <v>3249</v>
      </c>
      <c r="B3250" s="3">
        <v>3250</v>
      </c>
      <c r="C3250" s="3" t="s">
        <v>9007</v>
      </c>
      <c r="D3250" s="3" t="s">
        <v>9008</v>
      </c>
      <c r="E3250" s="3" t="s">
        <v>9009</v>
      </c>
      <c r="F3250" s="3">
        <v>0</v>
      </c>
      <c r="I3250" s="4" t="str">
        <f ca="1">IFERROR(__xludf.DUMMYFUNCTION("REGEXREPLACE(F3251,""\D"", """")"),"#VALUE!")</f>
        <v>#VALUE!</v>
      </c>
    </row>
    <row r="3251" spans="1:9" ht="15.75" customHeight="1">
      <c r="A3251" s="1">
        <v>3250</v>
      </c>
      <c r="B3251" s="3">
        <v>3251</v>
      </c>
      <c r="C3251" s="3" t="s">
        <v>9010</v>
      </c>
      <c r="D3251" s="3" t="s">
        <v>9011</v>
      </c>
      <c r="E3251" s="3" t="s">
        <v>27</v>
      </c>
      <c r="F3251" s="3">
        <v>0</v>
      </c>
      <c r="I3251" s="4" t="str">
        <f ca="1">IFERROR(__xludf.DUMMYFUNCTION("REGEXREPLACE(F3252,""\D"", """")"),"#VALUE!")</f>
        <v>#VALUE!</v>
      </c>
    </row>
    <row r="3252" spans="1:9" ht="15.75" customHeight="1">
      <c r="A3252" s="1">
        <v>3251</v>
      </c>
      <c r="B3252" s="3">
        <v>3252</v>
      </c>
      <c r="C3252" s="3" t="s">
        <v>9012</v>
      </c>
      <c r="D3252" s="3" t="s">
        <v>9013</v>
      </c>
      <c r="E3252" s="3" t="s">
        <v>9014</v>
      </c>
      <c r="F3252" s="3">
        <v>0</v>
      </c>
      <c r="I3252" s="4" t="str">
        <f ca="1">IFERROR(__xludf.DUMMYFUNCTION("REGEXREPLACE(F3253,""\D"", """")"),"#VALUE!")</f>
        <v>#VALUE!</v>
      </c>
    </row>
    <row r="3253" spans="1:9" ht="15.75" customHeight="1">
      <c r="A3253" s="1">
        <v>3252</v>
      </c>
      <c r="B3253" s="3">
        <v>3253</v>
      </c>
      <c r="C3253" s="3" t="s">
        <v>9015</v>
      </c>
      <c r="D3253" s="3" t="s">
        <v>9016</v>
      </c>
      <c r="E3253" s="3" t="s">
        <v>9017</v>
      </c>
      <c r="F3253" s="3" t="s">
        <v>457</v>
      </c>
      <c r="G3253" s="3">
        <v>29</v>
      </c>
      <c r="H3253" s="3" t="s">
        <v>1359</v>
      </c>
      <c r="I3253" s="4" t="str">
        <f ca="1">IFERROR(__xludf.DUMMYFUNCTION("REGEXREPLACE(F3254,""\D"", """")"),"16")</f>
        <v>16</v>
      </c>
    </row>
    <row r="3254" spans="1:9" ht="15.75" customHeight="1">
      <c r="A3254" s="1">
        <v>3253</v>
      </c>
      <c r="B3254" s="3">
        <v>3254</v>
      </c>
      <c r="C3254" s="3" t="s">
        <v>9018</v>
      </c>
      <c r="D3254" s="3" t="s">
        <v>9019</v>
      </c>
      <c r="E3254" s="3" t="s">
        <v>9020</v>
      </c>
      <c r="F3254" s="3">
        <v>0</v>
      </c>
      <c r="I3254" s="4" t="str">
        <f ca="1">IFERROR(__xludf.DUMMYFUNCTION("REGEXREPLACE(F3255,""\D"", """")"),"#VALUE!")</f>
        <v>#VALUE!</v>
      </c>
    </row>
    <row r="3255" spans="1:9" ht="15.75" customHeight="1">
      <c r="A3255" s="1">
        <v>3254</v>
      </c>
      <c r="B3255" s="3">
        <v>3255</v>
      </c>
      <c r="C3255" s="3" t="s">
        <v>9021</v>
      </c>
      <c r="D3255" s="3" t="s">
        <v>9022</v>
      </c>
      <c r="E3255" s="3" t="s">
        <v>27</v>
      </c>
      <c r="F3255" s="3">
        <v>0</v>
      </c>
      <c r="I3255" s="4" t="str">
        <f ca="1">IFERROR(__xludf.DUMMYFUNCTION("REGEXREPLACE(F3256,""\D"", """")"),"#VALUE!")</f>
        <v>#VALUE!</v>
      </c>
    </row>
    <row r="3256" spans="1:9" ht="15.75" customHeight="1">
      <c r="A3256" s="1">
        <v>3255</v>
      </c>
      <c r="B3256" s="3">
        <v>3256</v>
      </c>
      <c r="C3256" s="3" t="s">
        <v>9023</v>
      </c>
      <c r="D3256" s="3" t="s">
        <v>9024</v>
      </c>
      <c r="E3256" s="3" t="s">
        <v>9025</v>
      </c>
      <c r="F3256" s="3" t="s">
        <v>303</v>
      </c>
      <c r="G3256" s="3">
        <v>6</v>
      </c>
      <c r="H3256" s="3" t="s">
        <v>248</v>
      </c>
      <c r="I3256" s="4" t="str">
        <f ca="1">IFERROR(__xludf.DUMMYFUNCTION("REGEXREPLACE(F3257,""\D"", """")"),"6")</f>
        <v>6</v>
      </c>
    </row>
    <row r="3257" spans="1:9" ht="15.75" customHeight="1">
      <c r="A3257" s="1">
        <v>3256</v>
      </c>
      <c r="B3257" s="3">
        <v>3257</v>
      </c>
      <c r="C3257" s="3" t="s">
        <v>9026</v>
      </c>
      <c r="D3257" s="3" t="s">
        <v>9027</v>
      </c>
      <c r="E3257" s="3" t="s">
        <v>27</v>
      </c>
      <c r="F3257" s="3">
        <v>0</v>
      </c>
      <c r="I3257" s="4" t="str">
        <f ca="1">IFERROR(__xludf.DUMMYFUNCTION("REGEXREPLACE(F3258,""\D"", """")"),"#VALUE!")</f>
        <v>#VALUE!</v>
      </c>
    </row>
    <row r="3258" spans="1:9" ht="15.75" customHeight="1">
      <c r="A3258" s="1">
        <v>3257</v>
      </c>
      <c r="B3258" s="3">
        <v>3258</v>
      </c>
      <c r="C3258" s="3" t="s">
        <v>9028</v>
      </c>
      <c r="D3258" s="3" t="s">
        <v>9029</v>
      </c>
      <c r="E3258" s="3" t="s">
        <v>27</v>
      </c>
      <c r="F3258" s="3">
        <v>0</v>
      </c>
      <c r="I3258" s="4" t="str">
        <f ca="1">IFERROR(__xludf.DUMMYFUNCTION("REGEXREPLACE(F3259,""\D"", """")"),"#VALUE!")</f>
        <v>#VALUE!</v>
      </c>
    </row>
    <row r="3259" spans="1:9" ht="15.75" customHeight="1">
      <c r="A3259" s="1">
        <v>3258</v>
      </c>
      <c r="B3259" s="3">
        <v>3259</v>
      </c>
      <c r="C3259" s="3" t="s">
        <v>9030</v>
      </c>
      <c r="D3259" s="3" t="s">
        <v>9031</v>
      </c>
      <c r="E3259" s="3" t="s">
        <v>9032</v>
      </c>
      <c r="F3259" s="3" t="s">
        <v>88</v>
      </c>
      <c r="G3259" s="3">
        <v>4</v>
      </c>
      <c r="H3259" s="3" t="s">
        <v>394</v>
      </c>
      <c r="I3259" s="4" t="str">
        <f ca="1">IFERROR(__xludf.DUMMYFUNCTION("REGEXREPLACE(F3260,""\D"", """")"),"4")</f>
        <v>4</v>
      </c>
    </row>
    <row r="3260" spans="1:9" ht="15.75" customHeight="1">
      <c r="A3260" s="1">
        <v>3259</v>
      </c>
      <c r="B3260" s="3">
        <v>3260</v>
      </c>
      <c r="C3260" s="3" t="s">
        <v>9033</v>
      </c>
      <c r="D3260" s="3" t="s">
        <v>9034</v>
      </c>
      <c r="E3260" s="3" t="s">
        <v>9035</v>
      </c>
      <c r="F3260" s="3" t="s">
        <v>559</v>
      </c>
      <c r="G3260" s="3">
        <v>0</v>
      </c>
      <c r="H3260" s="3" t="s">
        <v>642</v>
      </c>
      <c r="I3260" s="4" t="str">
        <f ca="1">IFERROR(__xludf.DUMMYFUNCTION("REGEXREPLACE(F3261,""\D"", """")"),"19")</f>
        <v>19</v>
      </c>
    </row>
    <row r="3261" spans="1:9" ht="15.75" customHeight="1">
      <c r="A3261" s="1">
        <v>3260</v>
      </c>
      <c r="B3261" s="3">
        <v>3261</v>
      </c>
      <c r="C3261" s="3" t="s">
        <v>9036</v>
      </c>
      <c r="D3261" s="3" t="s">
        <v>9037</v>
      </c>
      <c r="E3261" s="3" t="s">
        <v>9038</v>
      </c>
      <c r="F3261" s="3" t="s">
        <v>199</v>
      </c>
      <c r="G3261" s="3">
        <v>0</v>
      </c>
      <c r="H3261" s="3" t="s">
        <v>1071</v>
      </c>
      <c r="I3261" s="4" t="str">
        <f ca="1">IFERROR(__xludf.DUMMYFUNCTION("REGEXREPLACE(F3262,""\D"", """")"),"24")</f>
        <v>24</v>
      </c>
    </row>
    <row r="3262" spans="1:9" ht="15.75" customHeight="1">
      <c r="A3262" s="1">
        <v>3261</v>
      </c>
      <c r="B3262" s="3">
        <v>3262</v>
      </c>
      <c r="C3262" s="3" t="s">
        <v>9039</v>
      </c>
      <c r="D3262" s="3" t="s">
        <v>9040</v>
      </c>
      <c r="E3262" s="3" t="s">
        <v>9041</v>
      </c>
      <c r="F3262" s="3" t="s">
        <v>19</v>
      </c>
      <c r="G3262" s="3">
        <v>0</v>
      </c>
      <c r="H3262" s="3" t="s">
        <v>89</v>
      </c>
      <c r="I3262" s="4" t="str">
        <f ca="1">IFERROR(__xludf.DUMMYFUNCTION("REGEXREPLACE(F3263,""\D"", """")"),"7")</f>
        <v>7</v>
      </c>
    </row>
    <row r="3263" spans="1:9" ht="15.75" customHeight="1">
      <c r="A3263" s="1">
        <v>3262</v>
      </c>
      <c r="B3263" s="3">
        <v>3263</v>
      </c>
      <c r="C3263" s="3" t="s">
        <v>9042</v>
      </c>
      <c r="D3263" s="3" t="s">
        <v>9043</v>
      </c>
      <c r="E3263" s="3" t="s">
        <v>9044</v>
      </c>
      <c r="F3263" s="3">
        <v>0</v>
      </c>
      <c r="I3263" s="4" t="str">
        <f ca="1">IFERROR(__xludf.DUMMYFUNCTION("REGEXREPLACE(F3264,""\D"", """")"),"#VALUE!")</f>
        <v>#VALUE!</v>
      </c>
    </row>
    <row r="3264" spans="1:9" ht="15.75" customHeight="1">
      <c r="A3264" s="1">
        <v>3263</v>
      </c>
      <c r="B3264" s="3">
        <v>3264</v>
      </c>
      <c r="C3264" s="3" t="s">
        <v>9045</v>
      </c>
      <c r="D3264" s="3" t="s">
        <v>9046</v>
      </c>
      <c r="E3264" s="3" t="s">
        <v>27</v>
      </c>
      <c r="F3264" s="3">
        <v>0</v>
      </c>
      <c r="I3264" s="4" t="str">
        <f ca="1">IFERROR(__xludf.DUMMYFUNCTION("REGEXREPLACE(F3265,""\D"", """")"),"#VALUE!")</f>
        <v>#VALUE!</v>
      </c>
    </row>
    <row r="3265" spans="1:9" ht="15.75" customHeight="1">
      <c r="A3265" s="1">
        <v>3264</v>
      </c>
      <c r="B3265" s="3">
        <v>3265</v>
      </c>
      <c r="C3265" s="3" t="s">
        <v>9047</v>
      </c>
      <c r="D3265" s="3" t="s">
        <v>9048</v>
      </c>
      <c r="E3265" s="3" t="s">
        <v>9049</v>
      </c>
      <c r="F3265" s="3" t="s">
        <v>317</v>
      </c>
      <c r="G3265" s="3">
        <v>0</v>
      </c>
      <c r="H3265" s="3" t="s">
        <v>394</v>
      </c>
      <c r="I3265" s="4" t="str">
        <f ca="1">IFERROR(__xludf.DUMMYFUNCTION("REGEXREPLACE(F3266,""\D"", """")"),"8")</f>
        <v>8</v>
      </c>
    </row>
    <row r="3266" spans="1:9" ht="15.75" customHeight="1">
      <c r="A3266" s="1">
        <v>3265</v>
      </c>
      <c r="B3266" s="3">
        <v>3266</v>
      </c>
      <c r="C3266" s="3" t="s">
        <v>9050</v>
      </c>
      <c r="D3266" s="3" t="s">
        <v>9051</v>
      </c>
      <c r="E3266" s="3" t="s">
        <v>9052</v>
      </c>
      <c r="F3266" s="3" t="s">
        <v>317</v>
      </c>
      <c r="G3266" s="3">
        <v>13</v>
      </c>
      <c r="H3266" s="3" t="s">
        <v>45</v>
      </c>
      <c r="I3266" s="4" t="str">
        <f ca="1">IFERROR(__xludf.DUMMYFUNCTION("REGEXREPLACE(F3267,""\D"", """")"),"8")</f>
        <v>8</v>
      </c>
    </row>
    <row r="3267" spans="1:9" ht="15.75" customHeight="1">
      <c r="A3267" s="1">
        <v>3266</v>
      </c>
      <c r="B3267" s="3">
        <v>3267</v>
      </c>
      <c r="C3267" s="3" t="s">
        <v>9053</v>
      </c>
      <c r="D3267" s="3" t="s">
        <v>9054</v>
      </c>
      <c r="E3267" s="3" t="s">
        <v>9055</v>
      </c>
      <c r="F3267" s="3" t="s">
        <v>88</v>
      </c>
      <c r="G3267" s="3">
        <v>5</v>
      </c>
      <c r="H3267" s="3" t="s">
        <v>72</v>
      </c>
      <c r="I3267" s="4" t="str">
        <f ca="1">IFERROR(__xludf.DUMMYFUNCTION("REGEXREPLACE(F3268,""\D"", """")"),"4")</f>
        <v>4</v>
      </c>
    </row>
    <row r="3268" spans="1:9" ht="15.75" customHeight="1">
      <c r="A3268" s="1">
        <v>3267</v>
      </c>
      <c r="B3268" s="3">
        <v>3268</v>
      </c>
      <c r="C3268" s="3" t="s">
        <v>9056</v>
      </c>
      <c r="D3268" s="3" t="s">
        <v>9057</v>
      </c>
      <c r="E3268" s="3" t="s">
        <v>9058</v>
      </c>
      <c r="F3268" s="3" t="s">
        <v>19</v>
      </c>
      <c r="G3268" s="3">
        <v>14</v>
      </c>
      <c r="H3268" s="3" t="s">
        <v>45</v>
      </c>
      <c r="I3268" s="4" t="str">
        <f ca="1">IFERROR(__xludf.DUMMYFUNCTION("REGEXREPLACE(F3269,""\D"", """")"),"7")</f>
        <v>7</v>
      </c>
    </row>
    <row r="3269" spans="1:9" ht="15.75" customHeight="1">
      <c r="A3269" s="1">
        <v>3268</v>
      </c>
      <c r="B3269" s="3">
        <v>3269</v>
      </c>
      <c r="C3269" s="3" t="s">
        <v>9059</v>
      </c>
      <c r="D3269" s="3" t="s">
        <v>9060</v>
      </c>
      <c r="E3269" s="3" t="s">
        <v>27</v>
      </c>
      <c r="F3269" s="3">
        <v>0</v>
      </c>
      <c r="I3269" s="4" t="str">
        <f ca="1">IFERROR(__xludf.DUMMYFUNCTION("REGEXREPLACE(F3270,""\D"", """")"),"#VALUE!")</f>
        <v>#VALUE!</v>
      </c>
    </row>
    <row r="3270" spans="1:9" ht="15.75" customHeight="1">
      <c r="A3270" s="1">
        <v>3269</v>
      </c>
      <c r="B3270" s="3">
        <v>3270</v>
      </c>
      <c r="C3270" s="3" t="s">
        <v>9061</v>
      </c>
      <c r="D3270" s="3" t="s">
        <v>9062</v>
      </c>
      <c r="E3270" s="3" t="s">
        <v>27</v>
      </c>
      <c r="F3270" s="3">
        <v>0</v>
      </c>
      <c r="I3270" s="4" t="str">
        <f ca="1">IFERROR(__xludf.DUMMYFUNCTION("REGEXREPLACE(F3271,""\D"", """")"),"#VALUE!")</f>
        <v>#VALUE!</v>
      </c>
    </row>
    <row r="3271" spans="1:9" ht="15.75" customHeight="1">
      <c r="A3271" s="1">
        <v>3270</v>
      </c>
      <c r="B3271" s="3">
        <v>3271</v>
      </c>
      <c r="C3271" s="3" t="s">
        <v>9063</v>
      </c>
      <c r="D3271" s="3" t="s">
        <v>9064</v>
      </c>
      <c r="E3271" s="3" t="s">
        <v>27</v>
      </c>
      <c r="F3271" s="3">
        <v>0</v>
      </c>
      <c r="I3271" s="4" t="str">
        <f ca="1">IFERROR(__xludf.DUMMYFUNCTION("REGEXREPLACE(F3272,""\D"", """")"),"#VALUE!")</f>
        <v>#VALUE!</v>
      </c>
    </row>
    <row r="3272" spans="1:9" ht="15.75" customHeight="1">
      <c r="A3272" s="1">
        <v>3271</v>
      </c>
      <c r="B3272" s="3">
        <v>3272</v>
      </c>
      <c r="C3272" s="3" t="s">
        <v>9065</v>
      </c>
      <c r="D3272" s="3" t="s">
        <v>9066</v>
      </c>
      <c r="E3272" s="3" t="s">
        <v>9067</v>
      </c>
      <c r="F3272" s="3">
        <v>0</v>
      </c>
      <c r="I3272" s="4" t="str">
        <f ca="1">IFERROR(__xludf.DUMMYFUNCTION("REGEXREPLACE(F3273,""\D"", """")"),"#VALUE!")</f>
        <v>#VALUE!</v>
      </c>
    </row>
    <row r="3273" spans="1:9" ht="15.75" customHeight="1">
      <c r="A3273" s="1">
        <v>3272</v>
      </c>
      <c r="B3273" s="3">
        <v>3273</v>
      </c>
      <c r="C3273" s="3" t="s">
        <v>9068</v>
      </c>
      <c r="D3273" s="3" t="s">
        <v>9069</v>
      </c>
      <c r="E3273" s="3" t="s">
        <v>27</v>
      </c>
      <c r="F3273" s="3">
        <v>0</v>
      </c>
      <c r="I3273" s="4" t="str">
        <f ca="1">IFERROR(__xludf.DUMMYFUNCTION("REGEXREPLACE(F3274,""\D"", """")"),"#VALUE!")</f>
        <v>#VALUE!</v>
      </c>
    </row>
    <row r="3274" spans="1:9" ht="15.75" customHeight="1">
      <c r="A3274" s="1">
        <v>3273</v>
      </c>
      <c r="B3274" s="3">
        <v>3274</v>
      </c>
      <c r="C3274" s="3" t="s">
        <v>9070</v>
      </c>
      <c r="D3274" s="3" t="s">
        <v>9071</v>
      </c>
      <c r="E3274" s="3" t="s">
        <v>27</v>
      </c>
      <c r="F3274" s="3">
        <v>0</v>
      </c>
      <c r="I3274" s="4" t="str">
        <f ca="1">IFERROR(__xludf.DUMMYFUNCTION("REGEXREPLACE(F3275,""\D"", """")"),"#VALUE!")</f>
        <v>#VALUE!</v>
      </c>
    </row>
    <row r="3275" spans="1:9" ht="15.75" customHeight="1">
      <c r="A3275" s="1">
        <v>3274</v>
      </c>
      <c r="B3275" s="3">
        <v>3275</v>
      </c>
      <c r="C3275" s="3" t="s">
        <v>9072</v>
      </c>
      <c r="D3275" s="3" t="s">
        <v>9073</v>
      </c>
      <c r="E3275" s="3" t="s">
        <v>9074</v>
      </c>
      <c r="F3275" s="3" t="s">
        <v>199</v>
      </c>
      <c r="G3275" s="3">
        <v>57</v>
      </c>
      <c r="H3275" s="3" t="s">
        <v>9075</v>
      </c>
      <c r="I3275" s="4" t="str">
        <f ca="1">IFERROR(__xludf.DUMMYFUNCTION("REGEXREPLACE(F3276,""\D"", """")"),"24")</f>
        <v>24</v>
      </c>
    </row>
    <row r="3276" spans="1:9" ht="15.75" customHeight="1">
      <c r="A3276" s="1">
        <v>3275</v>
      </c>
      <c r="B3276" s="3">
        <v>3276</v>
      </c>
      <c r="C3276" s="3" t="s">
        <v>9076</v>
      </c>
      <c r="D3276" s="3" t="s">
        <v>9077</v>
      </c>
      <c r="E3276" s="3" t="s">
        <v>9078</v>
      </c>
      <c r="F3276" s="3">
        <v>0</v>
      </c>
      <c r="I3276" s="4" t="str">
        <f ca="1">IFERROR(__xludf.DUMMYFUNCTION("REGEXREPLACE(F3277,""\D"", """")"),"#VALUE!")</f>
        <v>#VALUE!</v>
      </c>
    </row>
    <row r="3277" spans="1:9" ht="15.75" customHeight="1">
      <c r="A3277" s="1">
        <v>3276</v>
      </c>
      <c r="B3277" s="3">
        <v>3277</v>
      </c>
      <c r="C3277" s="3" t="s">
        <v>9079</v>
      </c>
      <c r="D3277" s="3" t="s">
        <v>9080</v>
      </c>
      <c r="E3277" s="3" t="s">
        <v>9081</v>
      </c>
      <c r="F3277" s="3">
        <v>0</v>
      </c>
      <c r="I3277" s="4" t="str">
        <f ca="1">IFERROR(__xludf.DUMMYFUNCTION("REGEXREPLACE(F3278,""\D"", """")"),"#VALUE!")</f>
        <v>#VALUE!</v>
      </c>
    </row>
    <row r="3278" spans="1:9" ht="15.75" customHeight="1">
      <c r="A3278" s="1">
        <v>3277</v>
      </c>
      <c r="B3278" s="3">
        <v>3278</v>
      </c>
      <c r="C3278" s="3" t="s">
        <v>9082</v>
      </c>
      <c r="D3278" s="3" t="s">
        <v>9083</v>
      </c>
      <c r="E3278" s="3" t="s">
        <v>27</v>
      </c>
      <c r="F3278" s="3">
        <v>0</v>
      </c>
      <c r="I3278" s="4" t="str">
        <f ca="1">IFERROR(__xludf.DUMMYFUNCTION("REGEXREPLACE(F3279,""\D"", """")"),"#VALUE!")</f>
        <v>#VALUE!</v>
      </c>
    </row>
    <row r="3279" spans="1:9" ht="15.75" customHeight="1">
      <c r="A3279" s="1">
        <v>3278</v>
      </c>
      <c r="B3279" s="3">
        <v>3279</v>
      </c>
      <c r="C3279" s="3" t="s">
        <v>9084</v>
      </c>
      <c r="D3279" s="3" t="s">
        <v>9085</v>
      </c>
      <c r="E3279" s="3" t="s">
        <v>9086</v>
      </c>
      <c r="F3279" s="3">
        <v>0</v>
      </c>
      <c r="I3279" s="4" t="str">
        <f ca="1">IFERROR(__xludf.DUMMYFUNCTION("REGEXREPLACE(F3280,""\D"", """")"),"#VALUE!")</f>
        <v>#VALUE!</v>
      </c>
    </row>
    <row r="3280" spans="1:9" ht="15.75" customHeight="1">
      <c r="A3280" s="1">
        <v>3279</v>
      </c>
      <c r="B3280" s="3">
        <v>3280</v>
      </c>
      <c r="C3280" s="3" t="s">
        <v>9087</v>
      </c>
      <c r="D3280" s="3" t="s">
        <v>9088</v>
      </c>
      <c r="E3280" s="3" t="s">
        <v>9089</v>
      </c>
      <c r="F3280" s="3">
        <v>0</v>
      </c>
      <c r="I3280" s="4" t="str">
        <f ca="1">IFERROR(__xludf.DUMMYFUNCTION("REGEXREPLACE(F3281,""\D"", """")"),"#VALUE!")</f>
        <v>#VALUE!</v>
      </c>
    </row>
    <row r="3281" spans="1:9" ht="15.75" customHeight="1">
      <c r="A3281" s="1">
        <v>3280</v>
      </c>
      <c r="B3281" s="3">
        <v>3281</v>
      </c>
      <c r="C3281" s="3" t="s">
        <v>9090</v>
      </c>
      <c r="D3281" s="3" t="s">
        <v>9091</v>
      </c>
      <c r="E3281" s="3" t="s">
        <v>9092</v>
      </c>
      <c r="F3281" s="3">
        <v>0</v>
      </c>
      <c r="I3281" s="4" t="str">
        <f ca="1">IFERROR(__xludf.DUMMYFUNCTION("REGEXREPLACE(F3282,""\D"", """")"),"#VALUE!")</f>
        <v>#VALUE!</v>
      </c>
    </row>
    <row r="3282" spans="1:9" ht="15.75" customHeight="1">
      <c r="A3282" s="1">
        <v>3281</v>
      </c>
      <c r="B3282" s="3">
        <v>3282</v>
      </c>
      <c r="C3282" s="3" t="s">
        <v>9093</v>
      </c>
      <c r="D3282" s="3" t="s">
        <v>9094</v>
      </c>
      <c r="E3282" s="3" t="s">
        <v>9095</v>
      </c>
      <c r="F3282" s="3">
        <v>0</v>
      </c>
      <c r="I3282" s="4" t="str">
        <f ca="1">IFERROR(__xludf.DUMMYFUNCTION("REGEXREPLACE(F3283,""\D"", """")"),"#VALUE!")</f>
        <v>#VALUE!</v>
      </c>
    </row>
    <row r="3283" spans="1:9" ht="15.75" customHeight="1">
      <c r="A3283" s="1">
        <v>3282</v>
      </c>
      <c r="B3283" s="3">
        <v>3283</v>
      </c>
      <c r="C3283" s="3" t="s">
        <v>9096</v>
      </c>
      <c r="D3283" s="3" t="s">
        <v>9097</v>
      </c>
      <c r="E3283" s="3" t="s">
        <v>9098</v>
      </c>
      <c r="F3283" s="3">
        <v>0</v>
      </c>
      <c r="I3283" s="4" t="str">
        <f ca="1">IFERROR(__xludf.DUMMYFUNCTION("REGEXREPLACE(F3284,""\D"", """")"),"#VALUE!")</f>
        <v>#VALUE!</v>
      </c>
    </row>
    <row r="3284" spans="1:9" ht="15.75" customHeight="1">
      <c r="A3284" s="1">
        <v>3283</v>
      </c>
      <c r="B3284" s="3">
        <v>3284</v>
      </c>
      <c r="C3284" s="3" t="s">
        <v>9099</v>
      </c>
      <c r="D3284" s="3" t="s">
        <v>9100</v>
      </c>
      <c r="E3284" s="3" t="s">
        <v>9101</v>
      </c>
      <c r="F3284" s="3">
        <v>0</v>
      </c>
      <c r="I3284" s="4" t="str">
        <f ca="1">IFERROR(__xludf.DUMMYFUNCTION("REGEXREPLACE(F3285,""\D"", """")"),"#VALUE!")</f>
        <v>#VALUE!</v>
      </c>
    </row>
    <row r="3285" spans="1:9" ht="15.75" customHeight="1">
      <c r="A3285" s="1">
        <v>3284</v>
      </c>
      <c r="B3285" s="3">
        <v>3285</v>
      </c>
      <c r="C3285" s="3" t="s">
        <v>9102</v>
      </c>
      <c r="D3285" s="3" t="s">
        <v>9103</v>
      </c>
      <c r="E3285" s="3" t="s">
        <v>27</v>
      </c>
      <c r="F3285" s="3">
        <v>0</v>
      </c>
      <c r="I3285" s="4" t="str">
        <f ca="1">IFERROR(__xludf.DUMMYFUNCTION("REGEXREPLACE(F3286,""\D"", """")"),"#VALUE!")</f>
        <v>#VALUE!</v>
      </c>
    </row>
    <row r="3286" spans="1:9" ht="15.75" customHeight="1">
      <c r="A3286" s="1">
        <v>3285</v>
      </c>
      <c r="B3286" s="3">
        <v>3286</v>
      </c>
      <c r="C3286" s="3" t="s">
        <v>9104</v>
      </c>
      <c r="D3286" s="3" t="s">
        <v>9105</v>
      </c>
      <c r="E3286" s="3" t="s">
        <v>27</v>
      </c>
      <c r="F3286" s="3">
        <v>0</v>
      </c>
      <c r="I3286" s="4" t="str">
        <f ca="1">IFERROR(__xludf.DUMMYFUNCTION("REGEXREPLACE(F3287,""\D"", """")"),"#VALUE!")</f>
        <v>#VALUE!</v>
      </c>
    </row>
    <row r="3287" spans="1:9" ht="15.75" customHeight="1">
      <c r="A3287" s="1">
        <v>3286</v>
      </c>
      <c r="B3287" s="3">
        <v>3287</v>
      </c>
      <c r="C3287" s="3" t="s">
        <v>9106</v>
      </c>
      <c r="D3287" s="3" t="s">
        <v>9107</v>
      </c>
      <c r="E3287" s="3" t="s">
        <v>9108</v>
      </c>
      <c r="F3287" s="3" t="s">
        <v>303</v>
      </c>
      <c r="G3287" s="3">
        <v>5</v>
      </c>
      <c r="H3287" s="3" t="s">
        <v>57</v>
      </c>
      <c r="I3287" s="4" t="str">
        <f ca="1">IFERROR(__xludf.DUMMYFUNCTION("REGEXREPLACE(F3288,""\D"", """")"),"6")</f>
        <v>6</v>
      </c>
    </row>
    <row r="3288" spans="1:9" ht="15.75" customHeight="1">
      <c r="A3288" s="1">
        <v>3287</v>
      </c>
      <c r="B3288" s="3">
        <v>3288</v>
      </c>
      <c r="C3288" s="3" t="s">
        <v>9109</v>
      </c>
      <c r="D3288" s="3" t="s">
        <v>9110</v>
      </c>
      <c r="E3288" s="3" t="s">
        <v>9111</v>
      </c>
      <c r="F3288" s="3">
        <v>0</v>
      </c>
      <c r="I3288" s="4" t="str">
        <f ca="1">IFERROR(__xludf.DUMMYFUNCTION("REGEXREPLACE(F3289,""\D"", """")"),"#VALUE!")</f>
        <v>#VALUE!</v>
      </c>
    </row>
    <row r="3289" spans="1:9" ht="15.75" customHeight="1">
      <c r="A3289" s="1">
        <v>3288</v>
      </c>
      <c r="B3289" s="3">
        <v>3289</v>
      </c>
      <c r="C3289" s="3" t="s">
        <v>9112</v>
      </c>
      <c r="D3289" s="3" t="s">
        <v>9113</v>
      </c>
      <c r="E3289" s="3" t="s">
        <v>27</v>
      </c>
      <c r="F3289" s="3">
        <v>0</v>
      </c>
      <c r="I3289" s="4" t="str">
        <f ca="1">IFERROR(__xludf.DUMMYFUNCTION("REGEXREPLACE(F3290,""\D"", """")"),"#VALUE!")</f>
        <v>#VALUE!</v>
      </c>
    </row>
    <row r="3290" spans="1:9" ht="15.75" customHeight="1">
      <c r="A3290" s="1">
        <v>3289</v>
      </c>
      <c r="B3290" s="3">
        <v>3290</v>
      </c>
      <c r="C3290" s="3" t="s">
        <v>9114</v>
      </c>
      <c r="D3290" s="3" t="s">
        <v>9115</v>
      </c>
      <c r="E3290" s="3" t="s">
        <v>9116</v>
      </c>
      <c r="F3290" s="3">
        <v>0</v>
      </c>
      <c r="I3290" s="4" t="str">
        <f ca="1">IFERROR(__xludf.DUMMYFUNCTION("REGEXREPLACE(F3291,""\D"", """")"),"#VALUE!")</f>
        <v>#VALUE!</v>
      </c>
    </row>
    <row r="3291" spans="1:9" ht="15.75" customHeight="1">
      <c r="A3291" s="1">
        <v>3290</v>
      </c>
      <c r="B3291" s="3">
        <v>3291</v>
      </c>
      <c r="C3291" s="3" t="s">
        <v>9117</v>
      </c>
      <c r="D3291" s="3" t="s">
        <v>9118</v>
      </c>
      <c r="E3291" s="3" t="s">
        <v>27</v>
      </c>
      <c r="F3291" s="3">
        <v>0</v>
      </c>
      <c r="I3291" s="4" t="str">
        <f ca="1">IFERROR(__xludf.DUMMYFUNCTION("REGEXREPLACE(F3292,""\D"", """")"),"#VALUE!")</f>
        <v>#VALUE!</v>
      </c>
    </row>
    <row r="3292" spans="1:9" ht="15.75" customHeight="1">
      <c r="A3292" s="1">
        <v>3291</v>
      </c>
      <c r="B3292" s="3">
        <v>3292</v>
      </c>
      <c r="C3292" s="3" t="s">
        <v>9119</v>
      </c>
      <c r="D3292" s="3" t="s">
        <v>9120</v>
      </c>
      <c r="E3292" s="3" t="s">
        <v>9121</v>
      </c>
      <c r="F3292" s="3" t="s">
        <v>19</v>
      </c>
      <c r="G3292" s="3">
        <v>0</v>
      </c>
      <c r="H3292" s="3" t="s">
        <v>89</v>
      </c>
      <c r="I3292" s="4" t="str">
        <f ca="1">IFERROR(__xludf.DUMMYFUNCTION("REGEXREPLACE(F3293,""\D"", """")"),"7")</f>
        <v>7</v>
      </c>
    </row>
    <row r="3293" spans="1:9" ht="15.75" customHeight="1">
      <c r="A3293" s="1">
        <v>3292</v>
      </c>
      <c r="B3293" s="3">
        <v>3293</v>
      </c>
      <c r="C3293" s="3" t="s">
        <v>9122</v>
      </c>
      <c r="D3293" s="3" t="s">
        <v>9123</v>
      </c>
      <c r="E3293" s="3" t="s">
        <v>9124</v>
      </c>
      <c r="F3293" s="3" t="s">
        <v>96</v>
      </c>
      <c r="G3293" s="3">
        <v>7</v>
      </c>
      <c r="H3293" s="3" t="s">
        <v>97</v>
      </c>
      <c r="I3293" s="4" t="str">
        <f ca="1">IFERROR(__xludf.DUMMYFUNCTION("REGEXREPLACE(F3294,""\D"", """")"),"9")</f>
        <v>9</v>
      </c>
    </row>
    <row r="3294" spans="1:9" ht="15.75" customHeight="1">
      <c r="A3294" s="1">
        <v>3293</v>
      </c>
      <c r="B3294" s="3">
        <v>3294</v>
      </c>
      <c r="C3294" s="3" t="s">
        <v>9125</v>
      </c>
      <c r="D3294" s="3" t="s">
        <v>9126</v>
      </c>
      <c r="E3294" s="3" t="s">
        <v>9127</v>
      </c>
      <c r="F3294" s="3" t="s">
        <v>303</v>
      </c>
      <c r="G3294" s="3">
        <v>6</v>
      </c>
      <c r="H3294" s="3" t="s">
        <v>248</v>
      </c>
      <c r="I3294" s="4" t="str">
        <f ca="1">IFERROR(__xludf.DUMMYFUNCTION("REGEXREPLACE(F3295,""\D"", """")"),"6")</f>
        <v>6</v>
      </c>
    </row>
    <row r="3295" spans="1:9" ht="15.75" customHeight="1">
      <c r="A3295" s="1">
        <v>3294</v>
      </c>
      <c r="B3295" s="3">
        <v>3295</v>
      </c>
      <c r="C3295" s="3" t="s">
        <v>9128</v>
      </c>
      <c r="D3295" s="3" t="s">
        <v>9129</v>
      </c>
      <c r="E3295" s="3" t="s">
        <v>9130</v>
      </c>
      <c r="F3295" s="3" t="s">
        <v>255</v>
      </c>
      <c r="G3295" s="3">
        <v>0</v>
      </c>
      <c r="H3295" s="3" t="s">
        <v>256</v>
      </c>
      <c r="I3295" s="4" t="str">
        <f ca="1">IFERROR(__xludf.DUMMYFUNCTION("REGEXREPLACE(F3296,""\D"", """")"),"28")</f>
        <v>28</v>
      </c>
    </row>
    <row r="3296" spans="1:9" ht="15.75" customHeight="1">
      <c r="A3296" s="1">
        <v>3295</v>
      </c>
      <c r="B3296" s="3">
        <v>3296</v>
      </c>
      <c r="C3296" s="3" t="s">
        <v>9131</v>
      </c>
      <c r="D3296" s="3" t="s">
        <v>9132</v>
      </c>
      <c r="E3296" s="3" t="s">
        <v>9133</v>
      </c>
      <c r="F3296" s="3" t="s">
        <v>88</v>
      </c>
      <c r="G3296" s="3">
        <v>1</v>
      </c>
      <c r="H3296" s="3" t="s">
        <v>62</v>
      </c>
      <c r="I3296" s="4" t="str">
        <f ca="1">IFERROR(__xludf.DUMMYFUNCTION("REGEXREPLACE(F3297,""\D"", """")"),"4")</f>
        <v>4</v>
      </c>
    </row>
    <row r="3297" spans="1:9" ht="15.75" customHeight="1">
      <c r="A3297" s="1">
        <v>3296</v>
      </c>
      <c r="B3297" s="3">
        <v>3297</v>
      </c>
      <c r="C3297" s="3" t="s">
        <v>9134</v>
      </c>
      <c r="D3297" s="3" t="s">
        <v>9135</v>
      </c>
      <c r="E3297" s="3" t="s">
        <v>9136</v>
      </c>
      <c r="F3297" s="3" t="s">
        <v>96</v>
      </c>
      <c r="G3297" s="3">
        <v>0</v>
      </c>
      <c r="H3297" s="3" t="s">
        <v>72</v>
      </c>
      <c r="I3297" s="4" t="str">
        <f ca="1">IFERROR(__xludf.DUMMYFUNCTION("REGEXREPLACE(F3298,""\D"", """")"),"9")</f>
        <v>9</v>
      </c>
    </row>
    <row r="3298" spans="1:9" ht="15.75" customHeight="1">
      <c r="A3298" s="1">
        <v>3297</v>
      </c>
      <c r="B3298" s="3">
        <v>3298</v>
      </c>
      <c r="C3298" s="3" t="s">
        <v>9137</v>
      </c>
      <c r="D3298" s="3" t="s">
        <v>9138</v>
      </c>
      <c r="E3298" s="3" t="s">
        <v>9139</v>
      </c>
      <c r="F3298" s="3">
        <v>0</v>
      </c>
      <c r="I3298" s="4" t="str">
        <f ca="1">IFERROR(__xludf.DUMMYFUNCTION("REGEXREPLACE(F3299,""\D"", """")"),"#VALUE!")</f>
        <v>#VALUE!</v>
      </c>
    </row>
    <row r="3299" spans="1:9" ht="15.75" customHeight="1">
      <c r="A3299" s="1">
        <v>3298</v>
      </c>
      <c r="B3299" s="3">
        <v>3299</v>
      </c>
      <c r="C3299" s="3" t="s">
        <v>9140</v>
      </c>
      <c r="D3299" s="3" t="s">
        <v>9141</v>
      </c>
      <c r="E3299" s="3" t="s">
        <v>9142</v>
      </c>
      <c r="F3299" s="3" t="s">
        <v>19</v>
      </c>
      <c r="G3299" s="3">
        <v>3</v>
      </c>
      <c r="H3299" s="3" t="s">
        <v>12</v>
      </c>
      <c r="I3299" s="4" t="str">
        <f ca="1">IFERROR(__xludf.DUMMYFUNCTION("REGEXREPLACE(F3300,""\D"", """")"),"7")</f>
        <v>7</v>
      </c>
    </row>
    <row r="3300" spans="1:9" ht="15.75" customHeight="1">
      <c r="A3300" s="1">
        <v>3299</v>
      </c>
      <c r="B3300" s="3">
        <v>3300</v>
      </c>
      <c r="C3300" s="3" t="s">
        <v>9143</v>
      </c>
      <c r="D3300" s="3" t="s">
        <v>9144</v>
      </c>
      <c r="E3300" s="3" t="s">
        <v>27</v>
      </c>
      <c r="F3300" s="3">
        <v>0</v>
      </c>
      <c r="I3300" s="4" t="str">
        <f ca="1">IFERROR(__xludf.DUMMYFUNCTION("REGEXREPLACE(F3301,""\D"", """")"),"#VALUE!")</f>
        <v>#VALUE!</v>
      </c>
    </row>
    <row r="3301" spans="1:9" ht="15.75" customHeight="1">
      <c r="A3301" s="1">
        <v>3300</v>
      </c>
      <c r="B3301" s="3">
        <v>3301</v>
      </c>
      <c r="C3301" s="3" t="s">
        <v>9145</v>
      </c>
      <c r="D3301" s="3" t="s">
        <v>9146</v>
      </c>
      <c r="E3301" s="3" t="s">
        <v>9147</v>
      </c>
      <c r="F3301" s="3" t="s">
        <v>1172</v>
      </c>
      <c r="G3301" s="3">
        <v>37</v>
      </c>
      <c r="H3301" s="3" t="s">
        <v>1893</v>
      </c>
      <c r="I3301" s="4" t="str">
        <f ca="1">IFERROR(__xludf.DUMMYFUNCTION("REGEXREPLACE(F3302,""\D"", """")"),"26")</f>
        <v>26</v>
      </c>
    </row>
    <row r="3302" spans="1:9" ht="15.75" customHeight="1">
      <c r="A3302" s="1">
        <v>3301</v>
      </c>
      <c r="B3302" s="3">
        <v>3302</v>
      </c>
      <c r="C3302" s="3" t="s">
        <v>9148</v>
      </c>
      <c r="D3302" s="3" t="s">
        <v>9149</v>
      </c>
      <c r="E3302" s="3" t="s">
        <v>27</v>
      </c>
      <c r="F3302" s="3">
        <v>0</v>
      </c>
      <c r="I3302" s="4" t="str">
        <f ca="1">IFERROR(__xludf.DUMMYFUNCTION("REGEXREPLACE(F3303,""\D"", """")"),"#VALUE!")</f>
        <v>#VALUE!</v>
      </c>
    </row>
    <row r="3303" spans="1:9" ht="15.75" customHeight="1">
      <c r="A3303" s="1">
        <v>3302</v>
      </c>
      <c r="B3303" s="3">
        <v>3303</v>
      </c>
      <c r="C3303" s="3" t="s">
        <v>9150</v>
      </c>
      <c r="D3303" s="3" t="s">
        <v>9151</v>
      </c>
      <c r="E3303" s="3" t="s">
        <v>9152</v>
      </c>
      <c r="F3303" s="3" t="s">
        <v>1172</v>
      </c>
      <c r="G3303" s="3">
        <v>22</v>
      </c>
      <c r="H3303" s="3" t="s">
        <v>801</v>
      </c>
      <c r="I3303" s="4" t="str">
        <f ca="1">IFERROR(__xludf.DUMMYFUNCTION("REGEXREPLACE(F3304,""\D"", """")"),"26")</f>
        <v>26</v>
      </c>
    </row>
    <row r="3304" spans="1:9" ht="15.75" customHeight="1">
      <c r="A3304" s="1">
        <v>3303</v>
      </c>
      <c r="B3304" s="3">
        <v>3304</v>
      </c>
      <c r="C3304" s="3" t="s">
        <v>9153</v>
      </c>
      <c r="D3304" s="3" t="s">
        <v>9154</v>
      </c>
      <c r="E3304" s="3" t="s">
        <v>9155</v>
      </c>
      <c r="F3304" s="3" t="s">
        <v>317</v>
      </c>
      <c r="G3304" s="3">
        <v>3</v>
      </c>
      <c r="H3304" s="3" t="s">
        <v>57</v>
      </c>
      <c r="I3304" s="4" t="str">
        <f ca="1">IFERROR(__xludf.DUMMYFUNCTION("REGEXREPLACE(F3305,""\D"", """")"),"8")</f>
        <v>8</v>
      </c>
    </row>
    <row r="3305" spans="1:9" ht="15.75" customHeight="1">
      <c r="A3305" s="1">
        <v>3304</v>
      </c>
      <c r="B3305" s="3">
        <v>3305</v>
      </c>
      <c r="C3305" s="3" t="s">
        <v>9156</v>
      </c>
      <c r="D3305" s="3" t="s">
        <v>9157</v>
      </c>
      <c r="E3305" s="3" t="s">
        <v>27</v>
      </c>
      <c r="F3305" s="3">
        <v>0</v>
      </c>
      <c r="I3305" s="4" t="str">
        <f ca="1">IFERROR(__xludf.DUMMYFUNCTION("REGEXREPLACE(F3306,""\D"", """")"),"#VALUE!")</f>
        <v>#VALUE!</v>
      </c>
    </row>
    <row r="3306" spans="1:9" ht="15.75" customHeight="1">
      <c r="A3306" s="1">
        <v>3305</v>
      </c>
      <c r="B3306" s="3">
        <v>3306</v>
      </c>
      <c r="C3306" s="3" t="s">
        <v>9158</v>
      </c>
      <c r="D3306" s="3" t="s">
        <v>9159</v>
      </c>
      <c r="E3306" s="3" t="s">
        <v>27</v>
      </c>
      <c r="F3306" s="3">
        <v>0</v>
      </c>
      <c r="I3306" s="4" t="str">
        <f ca="1">IFERROR(__xludf.DUMMYFUNCTION("REGEXREPLACE(F3307,""\D"", """")"),"#VALUE!")</f>
        <v>#VALUE!</v>
      </c>
    </row>
    <row r="3307" spans="1:9" ht="15.75" customHeight="1">
      <c r="A3307" s="1">
        <v>3306</v>
      </c>
      <c r="B3307" s="3">
        <v>3307</v>
      </c>
      <c r="C3307" s="3" t="s">
        <v>9160</v>
      </c>
      <c r="D3307" s="3" t="s">
        <v>9161</v>
      </c>
      <c r="E3307" s="3" t="s">
        <v>27</v>
      </c>
      <c r="F3307" s="3">
        <v>0</v>
      </c>
      <c r="I3307" s="4" t="str">
        <f ca="1">IFERROR(__xludf.DUMMYFUNCTION("REGEXREPLACE(F3308,""\D"", """")"),"#VALUE!")</f>
        <v>#VALUE!</v>
      </c>
    </row>
    <row r="3308" spans="1:9" ht="15.75" customHeight="1">
      <c r="A3308" s="1">
        <v>3307</v>
      </c>
      <c r="B3308" s="3">
        <v>3308</v>
      </c>
      <c r="C3308" s="3" t="s">
        <v>9162</v>
      </c>
      <c r="D3308" s="3" t="s">
        <v>9163</v>
      </c>
      <c r="E3308" s="3" t="s">
        <v>9164</v>
      </c>
      <c r="F3308" s="3" t="s">
        <v>765</v>
      </c>
      <c r="G3308" s="3">
        <v>9</v>
      </c>
      <c r="H3308" s="3" t="s">
        <v>642</v>
      </c>
      <c r="I3308" s="4" t="str">
        <f ca="1">IFERROR(__xludf.DUMMYFUNCTION("REGEXREPLACE(F3309,""\D"", """")"),"10")</f>
        <v>10</v>
      </c>
    </row>
    <row r="3309" spans="1:9" ht="15.75" customHeight="1">
      <c r="A3309" s="1">
        <v>3308</v>
      </c>
      <c r="B3309" s="3">
        <v>3309</v>
      </c>
      <c r="C3309" s="3" t="s">
        <v>9165</v>
      </c>
      <c r="D3309" s="3" t="s">
        <v>9166</v>
      </c>
      <c r="E3309" s="3" t="s">
        <v>9167</v>
      </c>
      <c r="F3309" s="3">
        <v>0</v>
      </c>
      <c r="I3309" s="4" t="str">
        <f ca="1">IFERROR(__xludf.DUMMYFUNCTION("REGEXREPLACE(F3310,""\D"", """")"),"#VALUE!")</f>
        <v>#VALUE!</v>
      </c>
    </row>
    <row r="3310" spans="1:9" ht="15.75" customHeight="1">
      <c r="A3310" s="1">
        <v>3309</v>
      </c>
      <c r="B3310" s="3">
        <v>3310</v>
      </c>
      <c r="C3310" s="3" t="s">
        <v>9168</v>
      </c>
      <c r="D3310" s="3" t="s">
        <v>9169</v>
      </c>
      <c r="E3310" s="3" t="s">
        <v>9170</v>
      </c>
      <c r="F3310" s="3">
        <v>0</v>
      </c>
      <c r="I3310" s="4" t="str">
        <f ca="1">IFERROR(__xludf.DUMMYFUNCTION("REGEXREPLACE(F3311,""\D"", """")"),"#VALUE!")</f>
        <v>#VALUE!</v>
      </c>
    </row>
    <row r="3311" spans="1:9" ht="15.75" customHeight="1">
      <c r="A3311" s="1">
        <v>3310</v>
      </c>
      <c r="B3311" s="3">
        <v>3311</v>
      </c>
      <c r="C3311" s="3" t="s">
        <v>9171</v>
      </c>
      <c r="D3311" s="3" t="s">
        <v>9172</v>
      </c>
      <c r="E3311" s="3" t="s">
        <v>27</v>
      </c>
      <c r="F3311" s="3">
        <v>0</v>
      </c>
      <c r="I3311" s="4" t="str">
        <f ca="1">IFERROR(__xludf.DUMMYFUNCTION("REGEXREPLACE(F3312,""\D"", """")"),"#VALUE!")</f>
        <v>#VALUE!</v>
      </c>
    </row>
    <row r="3312" spans="1:9" ht="15.75" customHeight="1">
      <c r="A3312" s="1">
        <v>3311</v>
      </c>
      <c r="B3312" s="3">
        <v>3312</v>
      </c>
      <c r="C3312" s="3" t="s">
        <v>9173</v>
      </c>
      <c r="D3312" s="3" t="s">
        <v>9174</v>
      </c>
      <c r="E3312" s="3" t="s">
        <v>9175</v>
      </c>
      <c r="F3312" s="3" t="s">
        <v>96</v>
      </c>
      <c r="G3312" s="3">
        <v>10</v>
      </c>
      <c r="H3312" s="3" t="s">
        <v>642</v>
      </c>
      <c r="I3312" s="4" t="str">
        <f ca="1">IFERROR(__xludf.DUMMYFUNCTION("REGEXREPLACE(F3313,""\D"", """")"),"9")</f>
        <v>9</v>
      </c>
    </row>
    <row r="3313" spans="1:9" ht="15.75" customHeight="1">
      <c r="A3313" s="1">
        <v>3312</v>
      </c>
      <c r="B3313" s="3">
        <v>3313</v>
      </c>
      <c r="C3313" s="3" t="s">
        <v>9176</v>
      </c>
      <c r="D3313" s="3" t="s">
        <v>9177</v>
      </c>
      <c r="E3313" s="3" t="s">
        <v>9178</v>
      </c>
      <c r="F3313" s="3">
        <v>0</v>
      </c>
      <c r="I3313" s="4" t="str">
        <f ca="1">IFERROR(__xludf.DUMMYFUNCTION("REGEXREPLACE(F3314,""\D"", """")"),"#VALUE!")</f>
        <v>#VALUE!</v>
      </c>
    </row>
    <row r="3314" spans="1:9" ht="15.75" customHeight="1">
      <c r="A3314" s="1">
        <v>3313</v>
      </c>
      <c r="B3314" s="3">
        <v>3314</v>
      </c>
      <c r="C3314" s="3" t="s">
        <v>9179</v>
      </c>
      <c r="D3314" s="3" t="s">
        <v>9180</v>
      </c>
      <c r="E3314" s="3" t="s">
        <v>27</v>
      </c>
      <c r="F3314" s="3">
        <v>0</v>
      </c>
      <c r="I3314" s="4" t="str">
        <f ca="1">IFERROR(__xludf.DUMMYFUNCTION("REGEXREPLACE(F3315,""\D"", """")"),"#VALUE!")</f>
        <v>#VALUE!</v>
      </c>
    </row>
    <row r="3315" spans="1:9" ht="15.75" customHeight="1">
      <c r="A3315" s="1">
        <v>3314</v>
      </c>
      <c r="B3315" s="3">
        <v>3315</v>
      </c>
      <c r="C3315" s="3" t="s">
        <v>9181</v>
      </c>
      <c r="D3315" s="3" t="s">
        <v>9182</v>
      </c>
      <c r="E3315" s="3" t="s">
        <v>27</v>
      </c>
      <c r="F3315" s="3">
        <v>0</v>
      </c>
      <c r="I3315" s="4" t="str">
        <f ca="1">IFERROR(__xludf.DUMMYFUNCTION("REGEXREPLACE(F3316,""\D"", """")"),"#VALUE!")</f>
        <v>#VALUE!</v>
      </c>
    </row>
    <row r="3316" spans="1:9" ht="15.75" customHeight="1">
      <c r="A3316" s="1">
        <v>3315</v>
      </c>
      <c r="B3316" s="3">
        <v>3316</v>
      </c>
      <c r="C3316" s="3" t="s">
        <v>9183</v>
      </c>
      <c r="D3316" s="3" t="s">
        <v>9184</v>
      </c>
      <c r="E3316" s="3" t="s">
        <v>27</v>
      </c>
      <c r="F3316" s="3">
        <v>0</v>
      </c>
      <c r="I3316" s="4" t="str">
        <f ca="1">IFERROR(__xludf.DUMMYFUNCTION("REGEXREPLACE(F3317,""\D"", """")"),"#VALUE!")</f>
        <v>#VALUE!</v>
      </c>
    </row>
    <row r="3317" spans="1:9" ht="15.75" customHeight="1">
      <c r="A3317" s="1">
        <v>3316</v>
      </c>
      <c r="B3317" s="3">
        <v>3317</v>
      </c>
      <c r="C3317" s="3" t="s">
        <v>9185</v>
      </c>
      <c r="D3317" s="3" t="s">
        <v>9186</v>
      </c>
      <c r="E3317" s="3" t="s">
        <v>27</v>
      </c>
      <c r="F3317" s="3">
        <v>0</v>
      </c>
      <c r="I3317" s="4" t="str">
        <f ca="1">IFERROR(__xludf.DUMMYFUNCTION("REGEXREPLACE(F3318,""\D"", """")"),"#VALUE!")</f>
        <v>#VALUE!</v>
      </c>
    </row>
    <row r="3318" spans="1:9" ht="15.75" customHeight="1">
      <c r="A3318" s="1">
        <v>3317</v>
      </c>
      <c r="B3318" s="3">
        <v>3318</v>
      </c>
      <c r="C3318" s="3" t="s">
        <v>9187</v>
      </c>
      <c r="D3318" s="3" t="s">
        <v>9188</v>
      </c>
      <c r="E3318" s="3" t="s">
        <v>8206</v>
      </c>
      <c r="F3318" s="3">
        <v>0</v>
      </c>
      <c r="I3318" s="4" t="str">
        <f ca="1">IFERROR(__xludf.DUMMYFUNCTION("REGEXREPLACE(F3319,""\D"", """")"),"#VALUE!")</f>
        <v>#VALUE!</v>
      </c>
    </row>
    <row r="3319" spans="1:9" ht="15.75" customHeight="1">
      <c r="A3319" s="1">
        <v>3318</v>
      </c>
      <c r="B3319" s="3">
        <v>3319</v>
      </c>
      <c r="C3319" s="3" t="s">
        <v>9189</v>
      </c>
      <c r="D3319" s="3" t="s">
        <v>9190</v>
      </c>
      <c r="E3319" s="3" t="s">
        <v>9191</v>
      </c>
      <c r="F3319" s="3">
        <v>0</v>
      </c>
      <c r="I3319" s="4" t="str">
        <f ca="1">IFERROR(__xludf.DUMMYFUNCTION("REGEXREPLACE(F3320,""\D"", """")"),"#VALUE!")</f>
        <v>#VALUE!</v>
      </c>
    </row>
    <row r="3320" spans="1:9" ht="15.75" customHeight="1">
      <c r="A3320" s="1">
        <v>3319</v>
      </c>
      <c r="B3320" s="3">
        <v>3320</v>
      </c>
      <c r="C3320" s="3" t="s">
        <v>9192</v>
      </c>
      <c r="D3320" s="3" t="s">
        <v>9193</v>
      </c>
      <c r="E3320" s="3" t="s">
        <v>27</v>
      </c>
      <c r="F3320" s="3">
        <v>0</v>
      </c>
      <c r="I3320" s="4" t="str">
        <f ca="1">IFERROR(__xludf.DUMMYFUNCTION("REGEXREPLACE(F3321,""\D"", """")"),"#VALUE!")</f>
        <v>#VALUE!</v>
      </c>
    </row>
    <row r="3321" spans="1:9" ht="15.75" customHeight="1">
      <c r="A3321" s="1">
        <v>3320</v>
      </c>
      <c r="B3321" s="3">
        <v>3321</v>
      </c>
      <c r="C3321" s="3" t="s">
        <v>9194</v>
      </c>
      <c r="D3321" s="3" t="s">
        <v>9195</v>
      </c>
      <c r="E3321" s="3" t="s">
        <v>27</v>
      </c>
      <c r="F3321" s="3">
        <v>0</v>
      </c>
      <c r="I3321" s="4" t="str">
        <f ca="1">IFERROR(__xludf.DUMMYFUNCTION("REGEXREPLACE(F3322,""\D"", """")"),"#VALUE!")</f>
        <v>#VALUE!</v>
      </c>
    </row>
    <row r="3322" spans="1:9" ht="15.75" customHeight="1">
      <c r="A3322" s="1">
        <v>3321</v>
      </c>
      <c r="B3322" s="3">
        <v>3322</v>
      </c>
      <c r="C3322" s="3" t="s">
        <v>9196</v>
      </c>
      <c r="D3322" s="3" t="s">
        <v>9197</v>
      </c>
      <c r="E3322" s="3" t="s">
        <v>9198</v>
      </c>
      <c r="F3322" s="3" t="s">
        <v>96</v>
      </c>
      <c r="G3322" s="3">
        <v>4</v>
      </c>
      <c r="H3322" s="3" t="s">
        <v>651</v>
      </c>
      <c r="I3322" s="4" t="str">
        <f ca="1">IFERROR(__xludf.DUMMYFUNCTION("REGEXREPLACE(F3323,""\D"", """")"),"9")</f>
        <v>9</v>
      </c>
    </row>
    <row r="3323" spans="1:9" ht="15.75" customHeight="1">
      <c r="A3323" s="1">
        <v>3322</v>
      </c>
      <c r="B3323" s="3">
        <v>3323</v>
      </c>
      <c r="C3323" s="3" t="s">
        <v>9199</v>
      </c>
      <c r="D3323" s="3" t="s">
        <v>9200</v>
      </c>
      <c r="E3323" s="3" t="s">
        <v>27</v>
      </c>
      <c r="F3323" s="3">
        <v>0</v>
      </c>
      <c r="I3323" s="4" t="str">
        <f ca="1">IFERROR(__xludf.DUMMYFUNCTION("REGEXREPLACE(F3324,""\D"", """")"),"#VALUE!")</f>
        <v>#VALUE!</v>
      </c>
    </row>
    <row r="3324" spans="1:9" ht="15.75" customHeight="1">
      <c r="A3324" s="1">
        <v>3323</v>
      </c>
      <c r="B3324" s="3">
        <v>3324</v>
      </c>
      <c r="C3324" s="3" t="s">
        <v>9201</v>
      </c>
      <c r="D3324" s="3" t="s">
        <v>9202</v>
      </c>
      <c r="E3324" s="3" t="s">
        <v>9203</v>
      </c>
      <c r="F3324" s="3">
        <v>0</v>
      </c>
      <c r="I3324" s="4" t="str">
        <f ca="1">IFERROR(__xludf.DUMMYFUNCTION("REGEXREPLACE(F3325,""\D"", """")"),"#VALUE!")</f>
        <v>#VALUE!</v>
      </c>
    </row>
    <row r="3325" spans="1:9" ht="15.75" customHeight="1">
      <c r="A3325" s="1">
        <v>3324</v>
      </c>
      <c r="B3325" s="3">
        <v>3325</v>
      </c>
      <c r="C3325" s="3" t="s">
        <v>9204</v>
      </c>
      <c r="D3325" s="3" t="s">
        <v>9205</v>
      </c>
      <c r="E3325" s="3" t="s">
        <v>27</v>
      </c>
      <c r="F3325" s="3">
        <v>0</v>
      </c>
      <c r="I3325" s="4" t="str">
        <f ca="1">IFERROR(__xludf.DUMMYFUNCTION("REGEXREPLACE(F3326,""\D"", """")"),"#VALUE!")</f>
        <v>#VALUE!</v>
      </c>
    </row>
    <row r="3326" spans="1:9" ht="15.75" customHeight="1">
      <c r="A3326" s="1">
        <v>3325</v>
      </c>
      <c r="B3326" s="3">
        <v>3326</v>
      </c>
      <c r="C3326" s="3" t="s">
        <v>9206</v>
      </c>
      <c r="D3326" s="3" t="s">
        <v>9207</v>
      </c>
      <c r="E3326" s="3" t="s">
        <v>9208</v>
      </c>
      <c r="F3326" s="3" t="s">
        <v>61</v>
      </c>
      <c r="G3326" s="3">
        <v>0</v>
      </c>
      <c r="H3326" s="3" t="s">
        <v>62</v>
      </c>
      <c r="I3326" s="4" t="str">
        <f ca="1">IFERROR(__xludf.DUMMYFUNCTION("REGEXREPLACE(F3327,""\D"", """")"),"5")</f>
        <v>5</v>
      </c>
    </row>
    <row r="3327" spans="1:9" ht="15.75" customHeight="1">
      <c r="A3327" s="1">
        <v>3326</v>
      </c>
      <c r="B3327" s="3">
        <v>3327</v>
      </c>
      <c r="C3327" s="3" t="s">
        <v>9209</v>
      </c>
      <c r="D3327" s="3" t="s">
        <v>9210</v>
      </c>
      <c r="E3327" s="3" t="s">
        <v>9211</v>
      </c>
      <c r="F3327" s="3">
        <v>0</v>
      </c>
      <c r="I3327" s="4" t="str">
        <f ca="1">IFERROR(__xludf.DUMMYFUNCTION("REGEXREPLACE(F3328,""\D"", """")"),"#VALUE!")</f>
        <v>#VALUE!</v>
      </c>
    </row>
    <row r="3328" spans="1:9" ht="15.75" customHeight="1">
      <c r="A3328" s="1">
        <v>3327</v>
      </c>
      <c r="B3328" s="3">
        <v>3328</v>
      </c>
      <c r="C3328" s="3" t="s">
        <v>9212</v>
      </c>
      <c r="D3328" s="3" t="s">
        <v>9213</v>
      </c>
      <c r="E3328" s="3" t="s">
        <v>9214</v>
      </c>
      <c r="F3328" s="3" t="s">
        <v>812</v>
      </c>
      <c r="G3328" s="3">
        <v>5</v>
      </c>
      <c r="H3328" s="3" t="s">
        <v>97</v>
      </c>
      <c r="I3328" s="4" t="str">
        <f ca="1">IFERROR(__xludf.DUMMYFUNCTION("REGEXREPLACE(F3329,""\D"", """")"),"11")</f>
        <v>11</v>
      </c>
    </row>
    <row r="3329" spans="1:9" ht="15.75" customHeight="1">
      <c r="A3329" s="1">
        <v>3328</v>
      </c>
      <c r="B3329" s="3">
        <v>3329</v>
      </c>
      <c r="C3329" s="3" t="s">
        <v>9215</v>
      </c>
      <c r="D3329" s="3" t="s">
        <v>9216</v>
      </c>
      <c r="E3329" s="3" t="s">
        <v>9217</v>
      </c>
      <c r="F3329" s="3" t="s">
        <v>1805</v>
      </c>
      <c r="G3329" s="3">
        <v>4</v>
      </c>
      <c r="H3329" s="3" t="s">
        <v>139</v>
      </c>
      <c r="I3329" s="4" t="str">
        <f ca="1">IFERROR(__xludf.DUMMYFUNCTION("REGEXREPLACE(F3330,""\D"", """")"),"21")</f>
        <v>21</v>
      </c>
    </row>
    <row r="3330" spans="1:9" ht="15.75" customHeight="1">
      <c r="A3330" s="1">
        <v>3329</v>
      </c>
      <c r="B3330" s="3">
        <v>3330</v>
      </c>
      <c r="C3330" s="3" t="s">
        <v>9218</v>
      </c>
      <c r="D3330" s="3" t="s">
        <v>9219</v>
      </c>
      <c r="E3330" s="3" t="s">
        <v>9220</v>
      </c>
      <c r="F3330" s="3" t="s">
        <v>19</v>
      </c>
      <c r="G3330" s="3">
        <v>6</v>
      </c>
      <c r="H3330" s="3" t="s">
        <v>651</v>
      </c>
      <c r="I3330" s="4" t="str">
        <f ca="1">IFERROR(__xludf.DUMMYFUNCTION("REGEXREPLACE(F3331,""\D"", """")"),"7")</f>
        <v>7</v>
      </c>
    </row>
    <row r="3331" spans="1:9" ht="15.75" customHeight="1">
      <c r="A3331" s="1">
        <v>3330</v>
      </c>
      <c r="B3331" s="3">
        <v>3331</v>
      </c>
      <c r="C3331" s="3" t="s">
        <v>9221</v>
      </c>
      <c r="D3331" s="3" t="s">
        <v>9222</v>
      </c>
      <c r="E3331" s="3" t="s">
        <v>9223</v>
      </c>
      <c r="F3331" s="3" t="s">
        <v>457</v>
      </c>
      <c r="G3331" s="3">
        <v>26</v>
      </c>
      <c r="H3331" s="3" t="s">
        <v>1089</v>
      </c>
      <c r="I3331" s="4" t="str">
        <f ca="1">IFERROR(__xludf.DUMMYFUNCTION("REGEXREPLACE(F3332,""\D"", """")"),"16")</f>
        <v>16</v>
      </c>
    </row>
    <row r="3332" spans="1:9" ht="15.75" customHeight="1">
      <c r="A3332" s="1">
        <v>3331</v>
      </c>
      <c r="B3332" s="3">
        <v>3332</v>
      </c>
      <c r="C3332" s="3" t="s">
        <v>9224</v>
      </c>
      <c r="D3332" s="3" t="s">
        <v>9225</v>
      </c>
      <c r="E3332" s="3" t="s">
        <v>9226</v>
      </c>
      <c r="F3332" s="3">
        <v>0</v>
      </c>
      <c r="I3332" s="4" t="str">
        <f ca="1">IFERROR(__xludf.DUMMYFUNCTION("REGEXREPLACE(F3333,""\D"", """")"),"#VALUE!")</f>
        <v>#VALUE!</v>
      </c>
    </row>
    <row r="3333" spans="1:9" ht="15.75" customHeight="1">
      <c r="A3333" s="1">
        <v>3332</v>
      </c>
      <c r="B3333" s="3">
        <v>3333</v>
      </c>
      <c r="C3333" s="3" t="s">
        <v>9227</v>
      </c>
      <c r="D3333" s="3" t="s">
        <v>9228</v>
      </c>
      <c r="E3333" s="3" t="s">
        <v>9229</v>
      </c>
      <c r="F3333" s="3">
        <v>0</v>
      </c>
      <c r="I3333" s="4" t="str">
        <f ca="1">IFERROR(__xludf.DUMMYFUNCTION("REGEXREPLACE(F3334,""\D"", """")"),"#VALUE!")</f>
        <v>#VALUE!</v>
      </c>
    </row>
    <row r="3334" spans="1:9" ht="15.75" customHeight="1">
      <c r="A3334" s="1">
        <v>3333</v>
      </c>
      <c r="B3334" s="3">
        <v>3334</v>
      </c>
      <c r="C3334" s="3" t="s">
        <v>9230</v>
      </c>
      <c r="D3334" s="3" t="s">
        <v>9231</v>
      </c>
      <c r="E3334" s="3" t="s">
        <v>9232</v>
      </c>
      <c r="F3334" s="3" t="s">
        <v>317</v>
      </c>
      <c r="G3334" s="3">
        <v>0</v>
      </c>
      <c r="H3334" s="3" t="s">
        <v>394</v>
      </c>
      <c r="I3334" s="4" t="str">
        <f ca="1">IFERROR(__xludf.DUMMYFUNCTION("REGEXREPLACE(F3335,""\D"", """")"),"8")</f>
        <v>8</v>
      </c>
    </row>
    <row r="3335" spans="1:9" ht="15.75" customHeight="1">
      <c r="A3335" s="1">
        <v>3334</v>
      </c>
      <c r="B3335" s="3">
        <v>3335</v>
      </c>
      <c r="C3335" s="3" t="s">
        <v>9233</v>
      </c>
      <c r="D3335" s="3" t="s">
        <v>9234</v>
      </c>
      <c r="E3335" s="3" t="s">
        <v>9235</v>
      </c>
      <c r="F3335" s="3" t="s">
        <v>317</v>
      </c>
      <c r="G3335" s="3">
        <v>5</v>
      </c>
      <c r="H3335" s="3" t="s">
        <v>651</v>
      </c>
      <c r="I3335" s="4" t="str">
        <f ca="1">IFERROR(__xludf.DUMMYFUNCTION("REGEXREPLACE(F3336,""\D"", """")"),"8")</f>
        <v>8</v>
      </c>
    </row>
    <row r="3336" spans="1:9" ht="15.75" customHeight="1">
      <c r="A3336" s="1">
        <v>3335</v>
      </c>
      <c r="B3336" s="3">
        <v>3336</v>
      </c>
      <c r="C3336" s="3" t="s">
        <v>9236</v>
      </c>
      <c r="D3336" s="3" t="s">
        <v>9237</v>
      </c>
      <c r="E3336" s="3" t="s">
        <v>9238</v>
      </c>
      <c r="F3336" s="3" t="s">
        <v>88</v>
      </c>
      <c r="G3336" s="3">
        <v>6</v>
      </c>
      <c r="H3336" s="3" t="s">
        <v>12</v>
      </c>
      <c r="I3336" s="4" t="str">
        <f ca="1">IFERROR(__xludf.DUMMYFUNCTION("REGEXREPLACE(F3337,""\D"", """")"),"4")</f>
        <v>4</v>
      </c>
    </row>
    <row r="3337" spans="1:9" ht="15.75" customHeight="1">
      <c r="A3337" s="1">
        <v>3336</v>
      </c>
      <c r="B3337" s="3">
        <v>3337</v>
      </c>
      <c r="C3337" s="3" t="s">
        <v>9239</v>
      </c>
      <c r="D3337" s="3" t="s">
        <v>9240</v>
      </c>
      <c r="E3337" s="3" t="s">
        <v>9241</v>
      </c>
      <c r="F3337" s="3">
        <v>0</v>
      </c>
      <c r="I3337" s="4" t="str">
        <f ca="1">IFERROR(__xludf.DUMMYFUNCTION("REGEXREPLACE(F3338,""\D"", """")"),"#VALUE!")</f>
        <v>#VALUE!</v>
      </c>
    </row>
    <row r="3338" spans="1:9" ht="15.75" customHeight="1">
      <c r="A3338" s="1">
        <v>3337</v>
      </c>
      <c r="B3338" s="3">
        <v>3338</v>
      </c>
      <c r="C3338" s="3" t="s">
        <v>9242</v>
      </c>
      <c r="D3338" s="3" t="s">
        <v>9243</v>
      </c>
      <c r="E3338" s="3" t="s">
        <v>27</v>
      </c>
      <c r="F3338" s="3">
        <v>0</v>
      </c>
      <c r="I3338" s="4" t="str">
        <f ca="1">IFERROR(__xludf.DUMMYFUNCTION("REGEXREPLACE(F3339,""\D"", """")"),"#VALUE!")</f>
        <v>#VALUE!</v>
      </c>
    </row>
    <row r="3339" spans="1:9" ht="15.75" customHeight="1">
      <c r="A3339" s="1">
        <v>3338</v>
      </c>
      <c r="B3339" s="3">
        <v>3339</v>
      </c>
      <c r="C3339" s="3" t="s">
        <v>9244</v>
      </c>
      <c r="D3339" s="3" t="s">
        <v>9245</v>
      </c>
      <c r="E3339" s="3" t="s">
        <v>27</v>
      </c>
      <c r="F3339" s="3">
        <v>0</v>
      </c>
      <c r="I3339" s="4" t="str">
        <f ca="1">IFERROR(__xludf.DUMMYFUNCTION("REGEXREPLACE(F3340,""\D"", """")"),"#VALUE!")</f>
        <v>#VALUE!</v>
      </c>
    </row>
    <row r="3340" spans="1:9" ht="15.75" customHeight="1">
      <c r="A3340" s="1">
        <v>3339</v>
      </c>
      <c r="B3340" s="3">
        <v>3340</v>
      </c>
      <c r="C3340" s="3" t="s">
        <v>9246</v>
      </c>
      <c r="D3340" s="3" t="s">
        <v>9247</v>
      </c>
      <c r="E3340" s="3" t="s">
        <v>9248</v>
      </c>
      <c r="F3340" s="3" t="s">
        <v>364</v>
      </c>
      <c r="G3340" s="3">
        <v>14</v>
      </c>
      <c r="H3340" s="3" t="s">
        <v>1183</v>
      </c>
      <c r="I3340" s="4" t="str">
        <f ca="1">IFERROR(__xludf.DUMMYFUNCTION("REGEXREPLACE(F3341,""\D"", """")"),"13")</f>
        <v>13</v>
      </c>
    </row>
    <row r="3341" spans="1:9" ht="15.75" customHeight="1">
      <c r="A3341" s="1">
        <v>3340</v>
      </c>
      <c r="B3341" s="3">
        <v>3341</v>
      </c>
      <c r="C3341" s="3" t="s">
        <v>9249</v>
      </c>
      <c r="D3341" s="3" t="s">
        <v>9250</v>
      </c>
      <c r="E3341" s="3" t="s">
        <v>27</v>
      </c>
      <c r="F3341" s="3">
        <v>0</v>
      </c>
      <c r="I3341" s="4" t="str">
        <f ca="1">IFERROR(__xludf.DUMMYFUNCTION("REGEXREPLACE(F3342,""\D"", """")"),"#VALUE!")</f>
        <v>#VALUE!</v>
      </c>
    </row>
    <row r="3342" spans="1:9" ht="15.75" customHeight="1">
      <c r="A3342" s="1">
        <v>3341</v>
      </c>
      <c r="B3342" s="3">
        <v>3342</v>
      </c>
      <c r="C3342" s="3" t="s">
        <v>9251</v>
      </c>
      <c r="D3342" s="3" t="s">
        <v>9252</v>
      </c>
      <c r="E3342" s="3" t="s">
        <v>27</v>
      </c>
      <c r="F3342" s="3">
        <v>0</v>
      </c>
      <c r="I3342" s="4" t="str">
        <f ca="1">IFERROR(__xludf.DUMMYFUNCTION("REGEXREPLACE(F3343,""\D"", """")"),"#VALUE!")</f>
        <v>#VALUE!</v>
      </c>
    </row>
    <row r="3343" spans="1:9" ht="15.75" customHeight="1">
      <c r="A3343" s="1">
        <v>3342</v>
      </c>
      <c r="B3343" s="3">
        <v>3343</v>
      </c>
      <c r="C3343" s="3" t="s">
        <v>9253</v>
      </c>
      <c r="D3343" s="3" t="s">
        <v>9254</v>
      </c>
      <c r="E3343" s="3" t="s">
        <v>9255</v>
      </c>
      <c r="F3343" s="3" t="s">
        <v>1515</v>
      </c>
      <c r="G3343" s="3">
        <v>18</v>
      </c>
      <c r="H3343" s="3" t="s">
        <v>2102</v>
      </c>
      <c r="I3343" s="4" t="str">
        <f ca="1">IFERROR(__xludf.DUMMYFUNCTION("REGEXREPLACE(F3344,""\D"", """")"),"29")</f>
        <v>29</v>
      </c>
    </row>
    <row r="3344" spans="1:9" ht="15.75" customHeight="1">
      <c r="A3344" s="1">
        <v>3343</v>
      </c>
      <c r="B3344" s="3">
        <v>3344</v>
      </c>
      <c r="C3344" s="3" t="s">
        <v>9256</v>
      </c>
      <c r="D3344" s="3" t="s">
        <v>9257</v>
      </c>
      <c r="E3344" s="3" t="s">
        <v>9258</v>
      </c>
      <c r="F3344" s="3" t="s">
        <v>1165</v>
      </c>
      <c r="G3344" s="3">
        <v>349</v>
      </c>
      <c r="H3344" s="3" t="s">
        <v>9259</v>
      </c>
      <c r="I3344" s="4" t="str">
        <f ca="1">IFERROR(__xludf.DUMMYFUNCTION("REGEXREPLACE(F3345,""\D"", """")"),"23")</f>
        <v>23</v>
      </c>
    </row>
    <row r="3345" spans="1:9" ht="15.75" customHeight="1">
      <c r="A3345" s="1">
        <v>3344</v>
      </c>
      <c r="B3345" s="3">
        <v>3345</v>
      </c>
      <c r="C3345" s="3" t="s">
        <v>9260</v>
      </c>
      <c r="D3345" s="3" t="s">
        <v>9261</v>
      </c>
      <c r="E3345" s="3" t="s">
        <v>9262</v>
      </c>
      <c r="F3345" s="3" t="s">
        <v>317</v>
      </c>
      <c r="G3345" s="3">
        <v>18</v>
      </c>
      <c r="H3345" s="3" t="s">
        <v>200</v>
      </c>
      <c r="I3345" s="4" t="str">
        <f ca="1">IFERROR(__xludf.DUMMYFUNCTION("REGEXREPLACE(F3346,""\D"", """")"),"8")</f>
        <v>8</v>
      </c>
    </row>
    <row r="3346" spans="1:9" ht="15.75" customHeight="1">
      <c r="A3346" s="1">
        <v>3345</v>
      </c>
      <c r="B3346" s="3">
        <v>3346</v>
      </c>
      <c r="C3346" s="3" t="s">
        <v>9263</v>
      </c>
      <c r="D3346" s="3" t="s">
        <v>9264</v>
      </c>
      <c r="E3346" s="3" t="s">
        <v>9265</v>
      </c>
      <c r="F3346" s="3">
        <v>0</v>
      </c>
      <c r="I3346" s="4" t="str">
        <f ca="1">IFERROR(__xludf.DUMMYFUNCTION("REGEXREPLACE(F3347,""\D"", """")"),"#VALUE!")</f>
        <v>#VALUE!</v>
      </c>
    </row>
    <row r="3347" spans="1:9" ht="15.75" customHeight="1">
      <c r="A3347" s="1">
        <v>3346</v>
      </c>
      <c r="B3347" s="3">
        <v>3347</v>
      </c>
      <c r="C3347" s="3" t="s">
        <v>9266</v>
      </c>
      <c r="D3347" s="3" t="s">
        <v>9267</v>
      </c>
      <c r="E3347" s="3" t="s">
        <v>9268</v>
      </c>
      <c r="F3347" s="3">
        <v>0</v>
      </c>
      <c r="I3347" s="4" t="str">
        <f ca="1">IFERROR(__xludf.DUMMYFUNCTION("REGEXREPLACE(F3348,""\D"", """")"),"#VALUE!")</f>
        <v>#VALUE!</v>
      </c>
    </row>
    <row r="3348" spans="1:9" ht="15.75" customHeight="1">
      <c r="A3348" s="1">
        <v>3347</v>
      </c>
      <c r="B3348" s="3">
        <v>3348</v>
      </c>
      <c r="C3348" s="3" t="s">
        <v>9269</v>
      </c>
      <c r="D3348" s="3" t="s">
        <v>9270</v>
      </c>
      <c r="E3348" s="3" t="s">
        <v>27</v>
      </c>
      <c r="F3348" s="3">
        <v>0</v>
      </c>
      <c r="I3348" s="4" t="str">
        <f ca="1">IFERROR(__xludf.DUMMYFUNCTION("REGEXREPLACE(F3349,""\D"", """")"),"#VALUE!")</f>
        <v>#VALUE!</v>
      </c>
    </row>
    <row r="3349" spans="1:9" ht="15.75" customHeight="1">
      <c r="A3349" s="1">
        <v>3348</v>
      </c>
      <c r="B3349" s="3">
        <v>3349</v>
      </c>
      <c r="C3349" s="3" t="s">
        <v>9271</v>
      </c>
      <c r="D3349" s="3" t="s">
        <v>9272</v>
      </c>
      <c r="E3349" s="3" t="s">
        <v>9273</v>
      </c>
      <c r="F3349" s="3" t="s">
        <v>61</v>
      </c>
      <c r="G3349" s="3">
        <v>4</v>
      </c>
      <c r="H3349" s="3" t="s">
        <v>72</v>
      </c>
      <c r="I3349" s="4" t="str">
        <f ca="1">IFERROR(__xludf.DUMMYFUNCTION("REGEXREPLACE(F3350,""\D"", """")"),"5")</f>
        <v>5</v>
      </c>
    </row>
    <row r="3350" spans="1:9" ht="15.75" customHeight="1">
      <c r="A3350" s="1">
        <v>3349</v>
      </c>
      <c r="B3350" s="3">
        <v>3350</v>
      </c>
      <c r="C3350" s="3" t="s">
        <v>9274</v>
      </c>
      <c r="D3350" s="3" t="s">
        <v>9275</v>
      </c>
      <c r="E3350" s="3" t="s">
        <v>5283</v>
      </c>
      <c r="F3350" s="3">
        <v>0</v>
      </c>
      <c r="I3350" s="4" t="str">
        <f ca="1">IFERROR(__xludf.DUMMYFUNCTION("REGEXREPLACE(F3351,""\D"", """")"),"#VALUE!")</f>
        <v>#VALUE!</v>
      </c>
    </row>
    <row r="3351" spans="1:9" ht="15.75" customHeight="1">
      <c r="A3351" s="1">
        <v>3350</v>
      </c>
      <c r="B3351" s="3">
        <v>3351</v>
      </c>
      <c r="C3351" s="3" t="s">
        <v>9276</v>
      </c>
      <c r="D3351" s="3" t="s">
        <v>9277</v>
      </c>
      <c r="E3351" s="3" t="s">
        <v>9278</v>
      </c>
      <c r="F3351" s="3" t="s">
        <v>675</v>
      </c>
      <c r="G3351" s="3">
        <v>2</v>
      </c>
      <c r="H3351" s="3" t="s">
        <v>241</v>
      </c>
      <c r="I3351" s="4" t="str">
        <f ca="1">IFERROR(__xludf.DUMMYFUNCTION("REGEXREPLACE(F3352,""\D"", """")"),"2")</f>
        <v>2</v>
      </c>
    </row>
    <row r="3352" spans="1:9" ht="15.75" customHeight="1">
      <c r="A3352" s="1">
        <v>3351</v>
      </c>
      <c r="B3352" s="3">
        <v>3352</v>
      </c>
      <c r="C3352" s="3" t="s">
        <v>9279</v>
      </c>
      <c r="D3352" s="3" t="s">
        <v>9280</v>
      </c>
      <c r="E3352" s="3" t="s">
        <v>27</v>
      </c>
      <c r="F3352" s="3">
        <v>0</v>
      </c>
      <c r="I3352" s="4" t="str">
        <f ca="1">IFERROR(__xludf.DUMMYFUNCTION("REGEXREPLACE(F3353,""\D"", """")"),"#VALUE!")</f>
        <v>#VALUE!</v>
      </c>
    </row>
    <row r="3353" spans="1:9" ht="15.75" customHeight="1">
      <c r="A3353" s="1">
        <v>3352</v>
      </c>
      <c r="B3353" s="3">
        <v>3353</v>
      </c>
      <c r="C3353" s="3" t="s">
        <v>9281</v>
      </c>
      <c r="D3353" s="3" t="s">
        <v>9282</v>
      </c>
      <c r="E3353" s="3" t="s">
        <v>27</v>
      </c>
      <c r="F3353" s="3">
        <v>0</v>
      </c>
      <c r="I3353" s="4" t="str">
        <f ca="1">IFERROR(__xludf.DUMMYFUNCTION("REGEXREPLACE(F3354,""\D"", """")"),"#VALUE!")</f>
        <v>#VALUE!</v>
      </c>
    </row>
    <row r="3354" spans="1:9" ht="15.75" customHeight="1">
      <c r="A3354" s="1">
        <v>3353</v>
      </c>
      <c r="B3354" s="3">
        <v>3354</v>
      </c>
      <c r="C3354" s="3" t="s">
        <v>9283</v>
      </c>
      <c r="D3354" s="3" t="s">
        <v>9284</v>
      </c>
      <c r="E3354" s="3" t="s">
        <v>9285</v>
      </c>
      <c r="F3354" s="3" t="s">
        <v>765</v>
      </c>
      <c r="G3354" s="3">
        <v>0</v>
      </c>
      <c r="H3354" s="3" t="s">
        <v>12</v>
      </c>
      <c r="I3354" s="4" t="str">
        <f ca="1">IFERROR(__xludf.DUMMYFUNCTION("REGEXREPLACE(F3355,""\D"", """")"),"10")</f>
        <v>10</v>
      </c>
    </row>
    <row r="3355" spans="1:9" ht="15.75" customHeight="1">
      <c r="A3355" s="1">
        <v>3354</v>
      </c>
      <c r="B3355" s="3">
        <v>3355</v>
      </c>
      <c r="C3355" s="3" t="s">
        <v>9286</v>
      </c>
      <c r="D3355" s="3" t="s">
        <v>9287</v>
      </c>
      <c r="E3355" s="3" t="s">
        <v>3562</v>
      </c>
      <c r="F3355" s="3">
        <v>0</v>
      </c>
      <c r="I3355" s="4" t="str">
        <f ca="1">IFERROR(__xludf.DUMMYFUNCTION("REGEXREPLACE(F3356,""\D"", """")"),"#VALUE!")</f>
        <v>#VALUE!</v>
      </c>
    </row>
    <row r="3356" spans="1:9" ht="15.75" customHeight="1">
      <c r="A3356" s="1">
        <v>3355</v>
      </c>
      <c r="B3356" s="3">
        <v>3356</v>
      </c>
      <c r="C3356" s="3" t="s">
        <v>9288</v>
      </c>
      <c r="D3356" s="3" t="s">
        <v>9289</v>
      </c>
      <c r="E3356" s="3" t="s">
        <v>9290</v>
      </c>
      <c r="F3356" s="3">
        <v>0</v>
      </c>
      <c r="I3356" s="4" t="str">
        <f ca="1">IFERROR(__xludf.DUMMYFUNCTION("REGEXREPLACE(F3357,""\D"", """")"),"#VALUE!")</f>
        <v>#VALUE!</v>
      </c>
    </row>
    <row r="3357" spans="1:9" ht="15.75" customHeight="1">
      <c r="A3357" s="1">
        <v>3356</v>
      </c>
      <c r="B3357" s="3">
        <v>3357</v>
      </c>
      <c r="C3357" s="3" t="s">
        <v>9291</v>
      </c>
      <c r="D3357" s="3" t="s">
        <v>9292</v>
      </c>
      <c r="E3357" s="3" t="s">
        <v>9293</v>
      </c>
      <c r="F3357" s="3">
        <v>0</v>
      </c>
      <c r="I3357" s="4" t="str">
        <f ca="1">IFERROR(__xludf.DUMMYFUNCTION("REGEXREPLACE(F3358,""\D"", """")"),"#VALUE!")</f>
        <v>#VALUE!</v>
      </c>
    </row>
    <row r="3358" spans="1:9" ht="15.75" customHeight="1">
      <c r="A3358" s="1">
        <v>3357</v>
      </c>
      <c r="B3358" s="3">
        <v>3358</v>
      </c>
      <c r="C3358" s="3" t="s">
        <v>9294</v>
      </c>
      <c r="D3358" s="3" t="s">
        <v>9295</v>
      </c>
      <c r="E3358" s="3" t="s">
        <v>27</v>
      </c>
      <c r="F3358" s="3">
        <v>0</v>
      </c>
      <c r="I3358" s="4" t="str">
        <f ca="1">IFERROR(__xludf.DUMMYFUNCTION("REGEXREPLACE(F3359,""\D"", """")"),"#VALUE!")</f>
        <v>#VALUE!</v>
      </c>
    </row>
    <row r="3359" spans="1:9" ht="15.75" customHeight="1">
      <c r="A3359" s="1">
        <v>3358</v>
      </c>
      <c r="B3359" s="3">
        <v>3359</v>
      </c>
      <c r="C3359" s="3" t="s">
        <v>9296</v>
      </c>
      <c r="D3359" s="3" t="s">
        <v>9297</v>
      </c>
      <c r="E3359" s="3" t="s">
        <v>9298</v>
      </c>
      <c r="F3359" s="3" t="s">
        <v>812</v>
      </c>
      <c r="G3359" s="3">
        <v>11</v>
      </c>
      <c r="H3359" s="3" t="s">
        <v>111</v>
      </c>
      <c r="I3359" s="4" t="str">
        <f ca="1">IFERROR(__xludf.DUMMYFUNCTION("REGEXREPLACE(F3360,""\D"", """")"),"11")</f>
        <v>11</v>
      </c>
    </row>
    <row r="3360" spans="1:9" ht="15.75" customHeight="1">
      <c r="A3360" s="1">
        <v>3359</v>
      </c>
      <c r="B3360" s="3">
        <v>3360</v>
      </c>
      <c r="C3360" s="3" t="s">
        <v>9299</v>
      </c>
      <c r="D3360" s="3" t="s">
        <v>9300</v>
      </c>
      <c r="E3360" s="3" t="s">
        <v>9301</v>
      </c>
      <c r="F3360" s="3" t="s">
        <v>19</v>
      </c>
      <c r="G3360" s="3">
        <v>0</v>
      </c>
      <c r="H3360" s="3" t="s">
        <v>89</v>
      </c>
      <c r="I3360" s="4" t="str">
        <f ca="1">IFERROR(__xludf.DUMMYFUNCTION("REGEXREPLACE(F3361,""\D"", """")"),"7")</f>
        <v>7</v>
      </c>
    </row>
    <row r="3361" spans="1:9" ht="15.75" customHeight="1">
      <c r="A3361" s="1">
        <v>3360</v>
      </c>
      <c r="B3361" s="3">
        <v>3361</v>
      </c>
      <c r="C3361" s="3" t="s">
        <v>9302</v>
      </c>
      <c r="D3361" s="3" t="s">
        <v>9303</v>
      </c>
      <c r="E3361" s="3" t="s">
        <v>9304</v>
      </c>
      <c r="F3361" s="3">
        <v>0</v>
      </c>
      <c r="I3361" s="4" t="str">
        <f ca="1">IFERROR(__xludf.DUMMYFUNCTION("REGEXREPLACE(F3362,""\D"", """")"),"#VALUE!")</f>
        <v>#VALUE!</v>
      </c>
    </row>
    <row r="3362" spans="1:9" ht="15.75" customHeight="1">
      <c r="A3362" s="1">
        <v>3361</v>
      </c>
      <c r="B3362" s="3">
        <v>3362</v>
      </c>
      <c r="C3362" s="3" t="s">
        <v>9305</v>
      </c>
      <c r="D3362" s="3" t="s">
        <v>9306</v>
      </c>
      <c r="E3362" s="3" t="s">
        <v>9307</v>
      </c>
      <c r="F3362" s="3">
        <v>0</v>
      </c>
      <c r="I3362" s="4" t="str">
        <f ca="1">IFERROR(__xludf.DUMMYFUNCTION("REGEXREPLACE(F3363,""\D"", """")"),"#VALUE!")</f>
        <v>#VALUE!</v>
      </c>
    </row>
    <row r="3363" spans="1:9" ht="15.75" customHeight="1">
      <c r="A3363" s="1">
        <v>3362</v>
      </c>
      <c r="B3363" s="3">
        <v>3363</v>
      </c>
      <c r="C3363" s="3" t="s">
        <v>9308</v>
      </c>
      <c r="D3363" s="3" t="s">
        <v>9309</v>
      </c>
      <c r="E3363" s="3" t="s">
        <v>27</v>
      </c>
      <c r="F3363" s="3">
        <v>0</v>
      </c>
      <c r="I3363" s="4" t="str">
        <f ca="1">IFERROR(__xludf.DUMMYFUNCTION("REGEXREPLACE(F3364,""\D"", """")"),"#VALUE!")</f>
        <v>#VALUE!</v>
      </c>
    </row>
    <row r="3364" spans="1:9" ht="15.75" customHeight="1">
      <c r="A3364" s="1">
        <v>3363</v>
      </c>
      <c r="B3364" s="3">
        <v>3364</v>
      </c>
      <c r="C3364" s="3" t="s">
        <v>9310</v>
      </c>
      <c r="D3364" s="3" t="s">
        <v>9311</v>
      </c>
      <c r="E3364" s="3" t="s">
        <v>9312</v>
      </c>
      <c r="F3364" s="3">
        <v>0</v>
      </c>
      <c r="I3364" s="4" t="str">
        <f ca="1">IFERROR(__xludf.DUMMYFUNCTION("REGEXREPLACE(F3365,""\D"", """")"),"#VALUE!")</f>
        <v>#VALUE!</v>
      </c>
    </row>
    <row r="3365" spans="1:9" ht="15.75" customHeight="1">
      <c r="A3365" s="1">
        <v>3364</v>
      </c>
      <c r="B3365" s="3">
        <v>3365</v>
      </c>
      <c r="C3365" s="3" t="s">
        <v>9313</v>
      </c>
      <c r="D3365" s="3" t="s">
        <v>9314</v>
      </c>
      <c r="E3365" s="3" t="s">
        <v>9315</v>
      </c>
      <c r="F3365" s="3">
        <v>0</v>
      </c>
      <c r="I3365" s="4" t="str">
        <f ca="1">IFERROR(__xludf.DUMMYFUNCTION("REGEXREPLACE(F3366,""\D"", """")"),"#VALUE!")</f>
        <v>#VALUE!</v>
      </c>
    </row>
    <row r="3366" spans="1:9" ht="15.75" customHeight="1">
      <c r="A3366" s="1">
        <v>3365</v>
      </c>
      <c r="B3366" s="3">
        <v>3366</v>
      </c>
      <c r="C3366" s="3" t="s">
        <v>9316</v>
      </c>
      <c r="D3366" s="3" t="s">
        <v>9317</v>
      </c>
      <c r="E3366" s="3" t="s">
        <v>27</v>
      </c>
      <c r="F3366" s="3">
        <v>0</v>
      </c>
      <c r="I3366" s="4" t="str">
        <f ca="1">IFERROR(__xludf.DUMMYFUNCTION("REGEXREPLACE(F3367,""\D"", """")"),"#VALUE!")</f>
        <v>#VALUE!</v>
      </c>
    </row>
    <row r="3367" spans="1:9" ht="15.75" customHeight="1">
      <c r="A3367" s="1">
        <v>3366</v>
      </c>
      <c r="B3367" s="3">
        <v>3367</v>
      </c>
      <c r="C3367" s="3" t="s">
        <v>9318</v>
      </c>
      <c r="D3367" s="3" t="s">
        <v>9319</v>
      </c>
      <c r="E3367" s="3" t="s">
        <v>27</v>
      </c>
      <c r="F3367" s="3">
        <v>0</v>
      </c>
      <c r="I3367" s="4" t="str">
        <f ca="1">IFERROR(__xludf.DUMMYFUNCTION("REGEXREPLACE(F3368,""\D"", """")"),"#VALUE!")</f>
        <v>#VALUE!</v>
      </c>
    </row>
    <row r="3368" spans="1:9" ht="15.75" customHeight="1">
      <c r="A3368" s="1">
        <v>3367</v>
      </c>
      <c r="B3368" s="3">
        <v>3368</v>
      </c>
      <c r="C3368" s="3" t="s">
        <v>9320</v>
      </c>
      <c r="D3368" s="3" t="s">
        <v>9321</v>
      </c>
      <c r="E3368" s="3" t="s">
        <v>9322</v>
      </c>
      <c r="F3368" s="3">
        <v>0</v>
      </c>
      <c r="I3368" s="4" t="str">
        <f ca="1">IFERROR(__xludf.DUMMYFUNCTION("REGEXREPLACE(F3369,""\D"", """")"),"#VALUE!")</f>
        <v>#VALUE!</v>
      </c>
    </row>
    <row r="3369" spans="1:9" ht="15.75" customHeight="1">
      <c r="A3369" s="1">
        <v>3368</v>
      </c>
      <c r="B3369" s="3">
        <v>3369</v>
      </c>
      <c r="C3369" s="3" t="s">
        <v>9323</v>
      </c>
      <c r="D3369" s="3" t="s">
        <v>9324</v>
      </c>
      <c r="E3369" s="3" t="s">
        <v>9325</v>
      </c>
      <c r="F3369" s="3" t="s">
        <v>61</v>
      </c>
      <c r="G3369" s="3">
        <v>4</v>
      </c>
      <c r="H3369" s="3" t="s">
        <v>72</v>
      </c>
      <c r="I3369" s="4" t="str">
        <f ca="1">IFERROR(__xludf.DUMMYFUNCTION("REGEXREPLACE(F3370,""\D"", """")"),"5")</f>
        <v>5</v>
      </c>
    </row>
    <row r="3370" spans="1:9" ht="15.75" customHeight="1">
      <c r="A3370" s="1">
        <v>3369</v>
      </c>
      <c r="B3370" s="3">
        <v>3370</v>
      </c>
      <c r="C3370" s="3" t="s">
        <v>9326</v>
      </c>
      <c r="D3370" s="3" t="s">
        <v>9327</v>
      </c>
      <c r="E3370" s="3" t="s">
        <v>27</v>
      </c>
      <c r="F3370" s="3">
        <v>0</v>
      </c>
      <c r="I3370" s="4" t="str">
        <f ca="1">IFERROR(__xludf.DUMMYFUNCTION("REGEXREPLACE(F3371,""\D"", """")"),"#VALUE!")</f>
        <v>#VALUE!</v>
      </c>
    </row>
    <row r="3371" spans="1:9" ht="15.75" customHeight="1">
      <c r="A3371" s="1">
        <v>3370</v>
      </c>
      <c r="B3371" s="3">
        <v>3371</v>
      </c>
      <c r="C3371" s="3" t="s">
        <v>9328</v>
      </c>
      <c r="D3371" s="3" t="s">
        <v>9329</v>
      </c>
      <c r="E3371" s="3" t="s">
        <v>9330</v>
      </c>
      <c r="F3371" s="3">
        <v>0</v>
      </c>
      <c r="I3371" s="4" t="str">
        <f ca="1">IFERROR(__xludf.DUMMYFUNCTION("REGEXREPLACE(F3372,""\D"", """")"),"#VALUE!")</f>
        <v>#VALUE!</v>
      </c>
    </row>
    <row r="3372" spans="1:9" ht="15.75" customHeight="1">
      <c r="A3372" s="1">
        <v>3371</v>
      </c>
      <c r="B3372" s="3">
        <v>3372</v>
      </c>
      <c r="C3372" s="3" t="s">
        <v>9331</v>
      </c>
      <c r="D3372" s="3" t="s">
        <v>9332</v>
      </c>
      <c r="E3372" s="3" t="s">
        <v>9333</v>
      </c>
      <c r="F3372" s="3">
        <v>0</v>
      </c>
      <c r="I3372" s="4" t="str">
        <f ca="1">IFERROR(__xludf.DUMMYFUNCTION("REGEXREPLACE(F3373,""\D"", """")"),"#VALUE!")</f>
        <v>#VALUE!</v>
      </c>
    </row>
    <row r="3373" spans="1:9" ht="15.75" customHeight="1">
      <c r="A3373" s="1">
        <v>3372</v>
      </c>
      <c r="B3373" s="3">
        <v>3373</v>
      </c>
      <c r="C3373" s="3" t="s">
        <v>9334</v>
      </c>
      <c r="D3373" s="3" t="s">
        <v>9335</v>
      </c>
      <c r="E3373" s="3" t="s">
        <v>27</v>
      </c>
      <c r="F3373" s="3">
        <v>0</v>
      </c>
      <c r="I3373" s="4" t="str">
        <f ca="1">IFERROR(__xludf.DUMMYFUNCTION("REGEXREPLACE(F3374,""\D"", """")"),"#VALUE!")</f>
        <v>#VALUE!</v>
      </c>
    </row>
    <row r="3374" spans="1:9" ht="15.75" customHeight="1">
      <c r="A3374" s="1">
        <v>3373</v>
      </c>
      <c r="B3374" s="3">
        <v>3374</v>
      </c>
      <c r="C3374" s="3" t="s">
        <v>9336</v>
      </c>
      <c r="D3374" s="3" t="s">
        <v>9337</v>
      </c>
      <c r="E3374" s="3" t="s">
        <v>9338</v>
      </c>
      <c r="F3374" s="3">
        <v>0</v>
      </c>
      <c r="I3374" s="4" t="str">
        <f ca="1">IFERROR(__xludf.DUMMYFUNCTION("REGEXREPLACE(F3375,""\D"", """")"),"#VALUE!")</f>
        <v>#VALUE!</v>
      </c>
    </row>
    <row r="3375" spans="1:9" ht="15.75" customHeight="1">
      <c r="A3375" s="1">
        <v>3374</v>
      </c>
      <c r="B3375" s="3">
        <v>3375</v>
      </c>
      <c r="C3375" s="3" t="s">
        <v>9339</v>
      </c>
      <c r="D3375" s="3" t="s">
        <v>9340</v>
      </c>
      <c r="E3375" s="3" t="s">
        <v>9341</v>
      </c>
      <c r="F3375" s="3" t="s">
        <v>303</v>
      </c>
      <c r="G3375" s="3">
        <v>6</v>
      </c>
      <c r="H3375" s="3" t="s">
        <v>248</v>
      </c>
      <c r="I3375" s="4" t="str">
        <f ca="1">IFERROR(__xludf.DUMMYFUNCTION("REGEXREPLACE(F3376,""\D"", """")"),"6")</f>
        <v>6</v>
      </c>
    </row>
    <row r="3376" spans="1:9" ht="15.75" customHeight="1">
      <c r="A3376" s="1">
        <v>3375</v>
      </c>
      <c r="B3376" s="3">
        <v>3376</v>
      </c>
      <c r="C3376" s="3" t="s">
        <v>9342</v>
      </c>
      <c r="D3376" s="3" t="s">
        <v>9343</v>
      </c>
      <c r="E3376" s="3" t="s">
        <v>9344</v>
      </c>
      <c r="F3376" s="3" t="s">
        <v>3097</v>
      </c>
      <c r="G3376" s="3">
        <v>0</v>
      </c>
      <c r="H3376" s="3" t="s">
        <v>2152</v>
      </c>
      <c r="I3376" s="4" t="str">
        <f ca="1">IFERROR(__xludf.DUMMYFUNCTION("REGEXREPLACE(F3377,""\D"", """")"),"36")</f>
        <v>36</v>
      </c>
    </row>
    <row r="3377" spans="1:9" ht="15.75" customHeight="1">
      <c r="A3377" s="1">
        <v>3376</v>
      </c>
      <c r="B3377" s="3">
        <v>3377</v>
      </c>
      <c r="C3377" s="3" t="s">
        <v>9345</v>
      </c>
      <c r="D3377" s="3" t="s">
        <v>9346</v>
      </c>
      <c r="E3377" s="3" t="s">
        <v>27</v>
      </c>
      <c r="F3377" s="3">
        <v>0</v>
      </c>
      <c r="I3377" s="4" t="str">
        <f ca="1">IFERROR(__xludf.DUMMYFUNCTION("REGEXREPLACE(F3378,""\D"", """")"),"#VALUE!")</f>
        <v>#VALUE!</v>
      </c>
    </row>
    <row r="3378" spans="1:9" ht="15.75" customHeight="1">
      <c r="A3378" s="1">
        <v>3377</v>
      </c>
      <c r="B3378" s="3">
        <v>3378</v>
      </c>
      <c r="C3378" s="3" t="s">
        <v>9347</v>
      </c>
      <c r="D3378" s="3" t="s">
        <v>9348</v>
      </c>
      <c r="E3378" s="3" t="s">
        <v>9349</v>
      </c>
      <c r="F3378" s="3" t="s">
        <v>96</v>
      </c>
      <c r="G3378" s="3">
        <v>0</v>
      </c>
      <c r="H3378" s="3" t="s">
        <v>72</v>
      </c>
      <c r="I3378" s="4" t="str">
        <f ca="1">IFERROR(__xludf.DUMMYFUNCTION("REGEXREPLACE(F3379,""\D"", """")"),"9")</f>
        <v>9</v>
      </c>
    </row>
    <row r="3379" spans="1:9" ht="15.75" customHeight="1">
      <c r="A3379" s="1">
        <v>3378</v>
      </c>
      <c r="B3379" s="3">
        <v>3379</v>
      </c>
      <c r="C3379" s="3" t="s">
        <v>9350</v>
      </c>
      <c r="D3379" s="3" t="s">
        <v>9351</v>
      </c>
      <c r="E3379" s="3" t="s">
        <v>27</v>
      </c>
      <c r="F3379" s="3">
        <v>0</v>
      </c>
      <c r="I3379" s="4" t="str">
        <f ca="1">IFERROR(__xludf.DUMMYFUNCTION("REGEXREPLACE(F3380,""\D"", """")"),"#VALUE!")</f>
        <v>#VALUE!</v>
      </c>
    </row>
    <row r="3380" spans="1:9" ht="15.75" customHeight="1">
      <c r="A3380" s="1">
        <v>3379</v>
      </c>
      <c r="B3380" s="3">
        <v>3380</v>
      </c>
      <c r="C3380" s="3" t="s">
        <v>9352</v>
      </c>
      <c r="D3380" s="3" t="s">
        <v>9353</v>
      </c>
      <c r="E3380" s="3" t="s">
        <v>9354</v>
      </c>
      <c r="F3380" s="3">
        <v>0</v>
      </c>
      <c r="I3380" s="4" t="str">
        <f ca="1">IFERROR(__xludf.DUMMYFUNCTION("REGEXREPLACE(F3381,""\D"", """")"),"#VALUE!")</f>
        <v>#VALUE!</v>
      </c>
    </row>
    <row r="3381" spans="1:9" ht="15.75" customHeight="1">
      <c r="A3381" s="1">
        <v>3380</v>
      </c>
      <c r="B3381" s="3">
        <v>3381</v>
      </c>
      <c r="C3381" s="3" t="s">
        <v>9355</v>
      </c>
      <c r="D3381" s="3" t="s">
        <v>9356</v>
      </c>
      <c r="E3381" s="3" t="s">
        <v>9357</v>
      </c>
      <c r="F3381" s="3" t="s">
        <v>339</v>
      </c>
      <c r="G3381" s="3">
        <v>2</v>
      </c>
      <c r="H3381" s="3" t="s">
        <v>143</v>
      </c>
      <c r="I3381" s="4" t="str">
        <f ca="1">IFERROR(__xludf.DUMMYFUNCTION("REGEXREPLACE(F3382,""\D"", """")"),"15")</f>
        <v>15</v>
      </c>
    </row>
    <row r="3382" spans="1:9" ht="15.75" customHeight="1">
      <c r="A3382" s="1">
        <v>3381</v>
      </c>
      <c r="B3382" s="3">
        <v>3382</v>
      </c>
      <c r="C3382" s="3" t="s">
        <v>9358</v>
      </c>
      <c r="D3382" s="3" t="s">
        <v>9359</v>
      </c>
      <c r="E3382" s="3" t="s">
        <v>9360</v>
      </c>
      <c r="F3382" s="3" t="s">
        <v>386</v>
      </c>
      <c r="G3382" s="3">
        <v>21</v>
      </c>
      <c r="H3382" s="3" t="s">
        <v>3871</v>
      </c>
      <c r="I3382" s="4" t="str">
        <f ca="1">IFERROR(__xludf.DUMMYFUNCTION("REGEXREPLACE(F3383,""\D"", """")"),"22")</f>
        <v>22</v>
      </c>
    </row>
    <row r="3383" spans="1:9" ht="15.75" customHeight="1">
      <c r="A3383" s="1">
        <v>3382</v>
      </c>
      <c r="B3383" s="3">
        <v>3383</v>
      </c>
      <c r="C3383" s="3" t="s">
        <v>9361</v>
      </c>
      <c r="D3383" s="3" t="s">
        <v>9362</v>
      </c>
      <c r="E3383" s="3" t="s">
        <v>9363</v>
      </c>
      <c r="F3383" s="3" t="s">
        <v>765</v>
      </c>
      <c r="G3383" s="3">
        <v>8</v>
      </c>
      <c r="H3383" s="3" t="s">
        <v>40</v>
      </c>
      <c r="I3383" s="4" t="str">
        <f ca="1">IFERROR(__xludf.DUMMYFUNCTION("REGEXREPLACE(F3384,""\D"", """")"),"10")</f>
        <v>10</v>
      </c>
    </row>
    <row r="3384" spans="1:9" ht="15.75" customHeight="1">
      <c r="A3384" s="1">
        <v>3383</v>
      </c>
      <c r="B3384" s="3">
        <v>3384</v>
      </c>
      <c r="C3384" s="3" t="s">
        <v>9364</v>
      </c>
      <c r="D3384" s="3" t="s">
        <v>9365</v>
      </c>
      <c r="E3384" s="3" t="s">
        <v>27</v>
      </c>
      <c r="F3384" s="3">
        <v>0</v>
      </c>
      <c r="I3384" s="4" t="str">
        <f ca="1">IFERROR(__xludf.DUMMYFUNCTION("REGEXREPLACE(F3385,""\D"", """")"),"#VALUE!")</f>
        <v>#VALUE!</v>
      </c>
    </row>
    <row r="3385" spans="1:9" ht="15.75" customHeight="1">
      <c r="A3385" s="1">
        <v>3384</v>
      </c>
      <c r="B3385" s="3">
        <v>3385</v>
      </c>
      <c r="C3385" s="3" t="s">
        <v>9366</v>
      </c>
      <c r="D3385" s="3" t="s">
        <v>9367</v>
      </c>
      <c r="E3385" s="3" t="s">
        <v>9368</v>
      </c>
      <c r="F3385" s="3" t="s">
        <v>303</v>
      </c>
      <c r="G3385" s="3">
        <v>5</v>
      </c>
      <c r="H3385" s="3" t="s">
        <v>57</v>
      </c>
      <c r="I3385" s="4" t="str">
        <f ca="1">IFERROR(__xludf.DUMMYFUNCTION("REGEXREPLACE(F3386,""\D"", """")"),"6")</f>
        <v>6</v>
      </c>
    </row>
    <row r="3386" spans="1:9" ht="15.75" customHeight="1">
      <c r="A3386" s="1">
        <v>3385</v>
      </c>
      <c r="B3386" s="3">
        <v>3386</v>
      </c>
      <c r="C3386" s="3" t="s">
        <v>9369</v>
      </c>
      <c r="D3386" s="3" t="s">
        <v>9370</v>
      </c>
      <c r="E3386" s="3" t="s">
        <v>9371</v>
      </c>
      <c r="F3386" s="3">
        <v>0</v>
      </c>
      <c r="I3386" s="4" t="str">
        <f ca="1">IFERROR(__xludf.DUMMYFUNCTION("REGEXREPLACE(F3387,""\D"", """")"),"#VALUE!")</f>
        <v>#VALUE!</v>
      </c>
    </row>
    <row r="3387" spans="1:9" ht="15.75" customHeight="1">
      <c r="A3387" s="1">
        <v>3386</v>
      </c>
      <c r="B3387" s="3">
        <v>3387</v>
      </c>
      <c r="C3387" s="3" t="s">
        <v>9372</v>
      </c>
      <c r="D3387" s="3" t="s">
        <v>9373</v>
      </c>
      <c r="E3387" s="3" t="s">
        <v>9374</v>
      </c>
      <c r="F3387" s="3">
        <v>0</v>
      </c>
      <c r="I3387" s="4" t="str">
        <f ca="1">IFERROR(__xludf.DUMMYFUNCTION("REGEXREPLACE(F3388,""\D"", """")"),"#VALUE!")</f>
        <v>#VALUE!</v>
      </c>
    </row>
    <row r="3388" spans="1:9" ht="15.75" customHeight="1">
      <c r="A3388" s="1">
        <v>3387</v>
      </c>
      <c r="B3388" s="3">
        <v>3388</v>
      </c>
      <c r="C3388" s="3" t="s">
        <v>9375</v>
      </c>
      <c r="D3388" s="3" t="s">
        <v>9376</v>
      </c>
      <c r="E3388" s="3" t="s">
        <v>27</v>
      </c>
      <c r="F3388" s="3">
        <v>0</v>
      </c>
      <c r="I3388" s="4" t="str">
        <f ca="1">IFERROR(__xludf.DUMMYFUNCTION("REGEXREPLACE(F3389,""\D"", """")"),"#VALUE!")</f>
        <v>#VALUE!</v>
      </c>
    </row>
    <row r="3389" spans="1:9" ht="15.75" customHeight="1">
      <c r="A3389" s="1">
        <v>3388</v>
      </c>
      <c r="B3389" s="3">
        <v>3389</v>
      </c>
      <c r="C3389" s="3" t="s">
        <v>9377</v>
      </c>
      <c r="D3389" s="3" t="s">
        <v>9378</v>
      </c>
      <c r="E3389" s="3" t="s">
        <v>9379</v>
      </c>
      <c r="F3389" s="3" t="s">
        <v>19</v>
      </c>
      <c r="G3389" s="3">
        <v>3</v>
      </c>
      <c r="H3389" s="3" t="s">
        <v>12</v>
      </c>
      <c r="I3389" s="4" t="str">
        <f ca="1">IFERROR(__xludf.DUMMYFUNCTION("REGEXREPLACE(F3390,""\D"", """")"),"7")</f>
        <v>7</v>
      </c>
    </row>
    <row r="3390" spans="1:9" ht="15.75" customHeight="1">
      <c r="A3390" s="1">
        <v>3389</v>
      </c>
      <c r="B3390" s="3">
        <v>3390</v>
      </c>
      <c r="C3390" s="3" t="s">
        <v>9380</v>
      </c>
      <c r="D3390" s="3" t="s">
        <v>9381</v>
      </c>
      <c r="E3390" s="3" t="s">
        <v>9382</v>
      </c>
      <c r="F3390" s="3">
        <v>0</v>
      </c>
      <c r="I3390" s="4" t="str">
        <f ca="1">IFERROR(__xludf.DUMMYFUNCTION("REGEXREPLACE(F3391,""\D"", """")"),"#VALUE!")</f>
        <v>#VALUE!</v>
      </c>
    </row>
    <row r="3391" spans="1:9" ht="15.75" customHeight="1">
      <c r="A3391" s="1">
        <v>3390</v>
      </c>
      <c r="B3391" s="3">
        <v>3391</v>
      </c>
      <c r="C3391" s="3" t="s">
        <v>9383</v>
      </c>
      <c r="D3391" s="3" t="s">
        <v>9384</v>
      </c>
      <c r="E3391" s="3" t="s">
        <v>9385</v>
      </c>
      <c r="F3391" s="3">
        <v>0</v>
      </c>
      <c r="I3391" s="4" t="str">
        <f ca="1">IFERROR(__xludf.DUMMYFUNCTION("REGEXREPLACE(F3392,""\D"", """")"),"#VALUE!")</f>
        <v>#VALUE!</v>
      </c>
    </row>
    <row r="3392" spans="1:9" ht="15.75" customHeight="1">
      <c r="A3392" s="1">
        <v>3391</v>
      </c>
      <c r="B3392" s="3">
        <v>3392</v>
      </c>
      <c r="C3392" s="3" t="s">
        <v>9386</v>
      </c>
      <c r="D3392" s="3" t="s">
        <v>9387</v>
      </c>
      <c r="E3392" s="3" t="s">
        <v>9388</v>
      </c>
      <c r="F3392" s="3">
        <v>0</v>
      </c>
      <c r="I3392" s="4" t="str">
        <f ca="1">IFERROR(__xludf.DUMMYFUNCTION("REGEXREPLACE(F3393,""\D"", """")"),"#VALUE!")</f>
        <v>#VALUE!</v>
      </c>
    </row>
    <row r="3393" spans="1:9" ht="15.75" customHeight="1">
      <c r="A3393" s="1">
        <v>3392</v>
      </c>
      <c r="B3393" s="3">
        <v>3393</v>
      </c>
      <c r="C3393" s="3" t="s">
        <v>9389</v>
      </c>
      <c r="D3393" s="3" t="s">
        <v>9390</v>
      </c>
      <c r="E3393" s="3" t="s">
        <v>27</v>
      </c>
      <c r="F3393" s="3">
        <v>0</v>
      </c>
      <c r="I3393" s="4" t="str">
        <f ca="1">IFERROR(__xludf.DUMMYFUNCTION("REGEXREPLACE(F3394,""\D"", """")"),"#VALUE!")</f>
        <v>#VALUE!</v>
      </c>
    </row>
    <row r="3394" spans="1:9" ht="15.75" customHeight="1">
      <c r="A3394" s="1">
        <v>3393</v>
      </c>
      <c r="B3394" s="3">
        <v>3394</v>
      </c>
      <c r="C3394" s="3" t="s">
        <v>9391</v>
      </c>
      <c r="D3394" s="3" t="s">
        <v>9392</v>
      </c>
      <c r="E3394" s="3" t="s">
        <v>9393</v>
      </c>
      <c r="F3394" s="3" t="s">
        <v>61</v>
      </c>
      <c r="G3394" s="3">
        <v>0</v>
      </c>
      <c r="H3394" s="3" t="s">
        <v>62</v>
      </c>
      <c r="I3394" s="4" t="str">
        <f ca="1">IFERROR(__xludf.DUMMYFUNCTION("REGEXREPLACE(F3395,""\D"", """")"),"5")</f>
        <v>5</v>
      </c>
    </row>
    <row r="3395" spans="1:9" ht="15.75" customHeight="1">
      <c r="A3395" s="1">
        <v>3394</v>
      </c>
      <c r="B3395" s="3">
        <v>3395</v>
      </c>
      <c r="C3395" s="3" t="s">
        <v>9394</v>
      </c>
      <c r="D3395" s="3" t="s">
        <v>9395</v>
      </c>
      <c r="E3395" s="3" t="s">
        <v>9396</v>
      </c>
      <c r="F3395" s="3" t="s">
        <v>559</v>
      </c>
      <c r="G3395" s="3">
        <v>5</v>
      </c>
      <c r="H3395" s="3" t="s">
        <v>1071</v>
      </c>
      <c r="I3395" s="4" t="str">
        <f ca="1">IFERROR(__xludf.DUMMYFUNCTION("REGEXREPLACE(F3396,""\D"", """")"),"19")</f>
        <v>19</v>
      </c>
    </row>
    <row r="3396" spans="1:9" ht="15.75" customHeight="1">
      <c r="A3396" s="1">
        <v>3395</v>
      </c>
      <c r="B3396" s="3">
        <v>3396</v>
      </c>
      <c r="C3396" s="3" t="s">
        <v>9397</v>
      </c>
      <c r="D3396" s="3" t="s">
        <v>9398</v>
      </c>
      <c r="E3396" s="3" t="s">
        <v>9399</v>
      </c>
      <c r="F3396" s="3" t="s">
        <v>303</v>
      </c>
      <c r="G3396" s="3">
        <v>9</v>
      </c>
      <c r="H3396" s="3" t="s">
        <v>422</v>
      </c>
      <c r="I3396" s="4" t="str">
        <f ca="1">IFERROR(__xludf.DUMMYFUNCTION("REGEXREPLACE(F3397,""\D"", """")"),"6")</f>
        <v>6</v>
      </c>
    </row>
    <row r="3397" spans="1:9" ht="15.75" customHeight="1">
      <c r="A3397" s="1">
        <v>3396</v>
      </c>
      <c r="B3397" s="3">
        <v>3397</v>
      </c>
      <c r="C3397" s="3" t="s">
        <v>9400</v>
      </c>
      <c r="D3397" s="3" t="s">
        <v>9401</v>
      </c>
      <c r="E3397" s="3" t="s">
        <v>9402</v>
      </c>
      <c r="F3397" s="3" t="s">
        <v>96</v>
      </c>
      <c r="G3397" s="3">
        <v>6</v>
      </c>
      <c r="H3397" s="3" t="s">
        <v>422</v>
      </c>
      <c r="I3397" s="4" t="str">
        <f ca="1">IFERROR(__xludf.DUMMYFUNCTION("REGEXREPLACE(F3398,""\D"", """")"),"9")</f>
        <v>9</v>
      </c>
    </row>
    <row r="3398" spans="1:9" ht="15.75" customHeight="1">
      <c r="A3398" s="1">
        <v>3397</v>
      </c>
      <c r="B3398" s="3">
        <v>3398</v>
      </c>
      <c r="C3398" s="3" t="s">
        <v>9403</v>
      </c>
      <c r="D3398" s="3" t="s">
        <v>9404</v>
      </c>
      <c r="E3398" s="3" t="s">
        <v>9405</v>
      </c>
      <c r="F3398" s="3" t="s">
        <v>4422</v>
      </c>
      <c r="G3398" s="3">
        <v>81</v>
      </c>
      <c r="H3398" s="3" t="s">
        <v>9406</v>
      </c>
      <c r="I3398" s="4" t="str">
        <f ca="1">IFERROR(__xludf.DUMMYFUNCTION("REGEXREPLACE(F3399,""\D"", """")"),"60")</f>
        <v>60</v>
      </c>
    </row>
    <row r="3399" spans="1:9" ht="15.75" customHeight="1">
      <c r="A3399" s="1">
        <v>3398</v>
      </c>
      <c r="B3399" s="3">
        <v>3399</v>
      </c>
      <c r="C3399" s="3" t="s">
        <v>9407</v>
      </c>
      <c r="D3399" s="3" t="s">
        <v>9408</v>
      </c>
      <c r="E3399" s="3" t="s">
        <v>27</v>
      </c>
      <c r="F3399" s="3">
        <v>0</v>
      </c>
      <c r="I3399" s="4" t="str">
        <f ca="1">IFERROR(__xludf.DUMMYFUNCTION("REGEXREPLACE(F3400,""\D"", """")"),"#VALUE!")</f>
        <v>#VALUE!</v>
      </c>
    </row>
    <row r="3400" spans="1:9" ht="15.75" customHeight="1">
      <c r="A3400" s="1">
        <v>3399</v>
      </c>
      <c r="B3400" s="3">
        <v>3400</v>
      </c>
      <c r="C3400" s="3" t="s">
        <v>9409</v>
      </c>
      <c r="D3400" s="3" t="s">
        <v>9410</v>
      </c>
      <c r="E3400" s="3" t="s">
        <v>27</v>
      </c>
      <c r="F3400" s="3">
        <v>0</v>
      </c>
      <c r="I3400" s="4" t="str">
        <f ca="1">IFERROR(__xludf.DUMMYFUNCTION("REGEXREPLACE(F3401,""\D"", """")"),"#VALUE!")</f>
        <v>#VALUE!</v>
      </c>
    </row>
    <row r="3401" spans="1:9" ht="15.75" customHeight="1">
      <c r="A3401" s="1">
        <v>3400</v>
      </c>
      <c r="B3401" s="3">
        <v>3401</v>
      </c>
      <c r="C3401" s="3" t="s">
        <v>9411</v>
      </c>
      <c r="D3401" s="3" t="s">
        <v>9412</v>
      </c>
      <c r="E3401" s="3" t="s">
        <v>9413</v>
      </c>
      <c r="F3401" s="3" t="s">
        <v>39</v>
      </c>
      <c r="G3401" s="3">
        <v>33</v>
      </c>
      <c r="H3401" s="3" t="s">
        <v>2102</v>
      </c>
      <c r="I3401" s="4" t="str">
        <f ca="1">IFERROR(__xludf.DUMMYFUNCTION("REGEXREPLACE(F3402,""\D"", """")"),"14")</f>
        <v>14</v>
      </c>
    </row>
    <row r="3402" spans="1:9" ht="15.75" customHeight="1">
      <c r="A3402" s="1">
        <v>3401</v>
      </c>
      <c r="B3402" s="3">
        <v>3402</v>
      </c>
      <c r="C3402" s="3" t="s">
        <v>9414</v>
      </c>
      <c r="D3402" s="3" t="s">
        <v>9415</v>
      </c>
      <c r="E3402" s="3" t="s">
        <v>727</v>
      </c>
      <c r="F3402" s="3">
        <v>0</v>
      </c>
      <c r="I3402" s="4" t="str">
        <f ca="1">IFERROR(__xludf.DUMMYFUNCTION("REGEXREPLACE(F3403,""\D"", """")"),"#VALUE!")</f>
        <v>#VALUE!</v>
      </c>
    </row>
    <row r="3403" spans="1:9" ht="15.75" customHeight="1">
      <c r="A3403" s="1">
        <v>3402</v>
      </c>
      <c r="B3403" s="3">
        <v>3403</v>
      </c>
      <c r="C3403" s="3" t="s">
        <v>9416</v>
      </c>
      <c r="D3403" s="3" t="s">
        <v>9417</v>
      </c>
      <c r="E3403" s="3" t="s">
        <v>27</v>
      </c>
      <c r="F3403" s="3">
        <v>0</v>
      </c>
      <c r="I3403" s="4" t="str">
        <f ca="1">IFERROR(__xludf.DUMMYFUNCTION("REGEXREPLACE(F3404,""\D"", """")"),"#VALUE!")</f>
        <v>#VALUE!</v>
      </c>
    </row>
    <row r="3404" spans="1:9" ht="15.75" customHeight="1">
      <c r="A3404" s="1">
        <v>3403</v>
      </c>
      <c r="B3404" s="3">
        <v>3404</v>
      </c>
      <c r="C3404" s="3" t="s">
        <v>9418</v>
      </c>
      <c r="D3404" s="3" t="s">
        <v>9419</v>
      </c>
      <c r="E3404" s="3" t="s">
        <v>9420</v>
      </c>
      <c r="F3404" s="3" t="s">
        <v>44</v>
      </c>
      <c r="G3404" s="3">
        <v>8</v>
      </c>
      <c r="H3404" s="3" t="s">
        <v>398</v>
      </c>
      <c r="I3404" s="4" t="str">
        <f ca="1">IFERROR(__xludf.DUMMYFUNCTION("REGEXREPLACE(F3405,""\D"", """")"),"12")</f>
        <v>12</v>
      </c>
    </row>
    <row r="3405" spans="1:9" ht="15.75" customHeight="1">
      <c r="A3405" s="1">
        <v>3404</v>
      </c>
      <c r="B3405" s="3">
        <v>3405</v>
      </c>
      <c r="C3405" s="3" t="s">
        <v>9421</v>
      </c>
      <c r="D3405" s="3" t="s">
        <v>9422</v>
      </c>
      <c r="E3405" s="3" t="s">
        <v>9423</v>
      </c>
      <c r="F3405" s="3" t="s">
        <v>199</v>
      </c>
      <c r="G3405" s="3">
        <v>0</v>
      </c>
      <c r="H3405" s="3" t="s">
        <v>1071</v>
      </c>
      <c r="I3405" s="4" t="str">
        <f ca="1">IFERROR(__xludf.DUMMYFUNCTION("REGEXREPLACE(F3406,""\D"", """")"),"24")</f>
        <v>24</v>
      </c>
    </row>
    <row r="3406" spans="1:9" ht="15.75" customHeight="1">
      <c r="A3406" s="1">
        <v>3405</v>
      </c>
      <c r="B3406" s="3">
        <v>3406</v>
      </c>
      <c r="C3406" s="3" t="s">
        <v>9424</v>
      </c>
      <c r="D3406" s="3" t="s">
        <v>9425</v>
      </c>
      <c r="E3406" s="3" t="s">
        <v>9426</v>
      </c>
      <c r="F3406" s="3" t="s">
        <v>61</v>
      </c>
      <c r="G3406" s="3">
        <v>0</v>
      </c>
      <c r="H3406" s="3" t="s">
        <v>62</v>
      </c>
      <c r="I3406" s="4" t="str">
        <f ca="1">IFERROR(__xludf.DUMMYFUNCTION("REGEXREPLACE(F3407,""\D"", """")"),"5")</f>
        <v>5</v>
      </c>
    </row>
    <row r="3407" spans="1:9" ht="15.75" customHeight="1">
      <c r="A3407" s="1">
        <v>3406</v>
      </c>
      <c r="B3407" s="3">
        <v>3407</v>
      </c>
      <c r="C3407" s="3" t="s">
        <v>9427</v>
      </c>
      <c r="D3407" s="3" t="s">
        <v>9428</v>
      </c>
      <c r="E3407" s="3" t="s">
        <v>9429</v>
      </c>
      <c r="F3407" s="3" t="s">
        <v>88</v>
      </c>
      <c r="G3407" s="3">
        <v>0</v>
      </c>
      <c r="H3407" s="3" t="s">
        <v>241</v>
      </c>
      <c r="I3407" s="4" t="str">
        <f ca="1">IFERROR(__xludf.DUMMYFUNCTION("REGEXREPLACE(F3408,""\D"", """")"),"4")</f>
        <v>4</v>
      </c>
    </row>
    <row r="3408" spans="1:9" ht="15.75" customHeight="1">
      <c r="A3408" s="1">
        <v>3407</v>
      </c>
      <c r="B3408" s="3">
        <v>3408</v>
      </c>
      <c r="C3408" s="3" t="s">
        <v>9430</v>
      </c>
      <c r="D3408" s="3" t="s">
        <v>9431</v>
      </c>
      <c r="E3408" s="3" t="s">
        <v>9432</v>
      </c>
      <c r="F3408" s="3">
        <v>0</v>
      </c>
      <c r="I3408" s="4" t="str">
        <f ca="1">IFERROR(__xludf.DUMMYFUNCTION("REGEXREPLACE(F3409,""\D"", """")"),"#VALUE!")</f>
        <v>#VALUE!</v>
      </c>
    </row>
    <row r="3409" spans="1:9" ht="15.75" customHeight="1">
      <c r="A3409" s="1">
        <v>3408</v>
      </c>
      <c r="B3409" s="3">
        <v>3409</v>
      </c>
      <c r="C3409" s="3" t="s">
        <v>9433</v>
      </c>
      <c r="D3409" s="3" t="s">
        <v>9434</v>
      </c>
      <c r="E3409" s="3" t="s">
        <v>9435</v>
      </c>
      <c r="F3409" s="3" t="s">
        <v>209</v>
      </c>
      <c r="G3409" s="3">
        <v>18</v>
      </c>
      <c r="H3409" s="3" t="s">
        <v>426</v>
      </c>
      <c r="I3409" s="4" t="str">
        <f ca="1">IFERROR(__xludf.DUMMYFUNCTION("REGEXREPLACE(F3410,""\D"", """")"),"32")</f>
        <v>32</v>
      </c>
    </row>
    <row r="3410" spans="1:9" ht="15.75" customHeight="1">
      <c r="A3410" s="1">
        <v>3409</v>
      </c>
      <c r="B3410" s="3">
        <v>3410</v>
      </c>
      <c r="C3410" s="3" t="s">
        <v>9436</v>
      </c>
      <c r="D3410" s="3" t="s">
        <v>9437</v>
      </c>
      <c r="E3410" s="3" t="s">
        <v>9438</v>
      </c>
      <c r="F3410" s="3">
        <v>0</v>
      </c>
      <c r="I3410" s="4" t="str">
        <f ca="1">IFERROR(__xludf.DUMMYFUNCTION("REGEXREPLACE(F3411,""\D"", """")"),"#VALUE!")</f>
        <v>#VALUE!</v>
      </c>
    </row>
    <row r="3411" spans="1:9" ht="15.75" customHeight="1">
      <c r="A3411" s="1">
        <v>3410</v>
      </c>
      <c r="B3411" s="3">
        <v>3411</v>
      </c>
      <c r="C3411" s="3" t="s">
        <v>9439</v>
      </c>
      <c r="D3411" s="3" t="s">
        <v>9440</v>
      </c>
      <c r="E3411" s="3" t="s">
        <v>9441</v>
      </c>
      <c r="F3411" s="3" t="s">
        <v>138</v>
      </c>
      <c r="G3411" s="3">
        <v>8</v>
      </c>
      <c r="H3411" s="3" t="s">
        <v>380</v>
      </c>
      <c r="I3411" s="4" t="str">
        <f ca="1">IFERROR(__xludf.DUMMYFUNCTION("REGEXREPLACE(F3412,""\D"", """")"),"25")</f>
        <v>25</v>
      </c>
    </row>
    <row r="3412" spans="1:9" ht="15.75" customHeight="1">
      <c r="A3412" s="1">
        <v>3411</v>
      </c>
      <c r="B3412" s="3">
        <v>3412</v>
      </c>
      <c r="C3412" s="3" t="s">
        <v>9442</v>
      </c>
      <c r="D3412" s="3" t="s">
        <v>9443</v>
      </c>
      <c r="E3412" s="3" t="s">
        <v>9444</v>
      </c>
      <c r="F3412" s="3" t="s">
        <v>39</v>
      </c>
      <c r="G3412" s="3">
        <v>0</v>
      </c>
      <c r="H3412" s="3" t="s">
        <v>715</v>
      </c>
      <c r="I3412" s="4" t="str">
        <f ca="1">IFERROR(__xludf.DUMMYFUNCTION("REGEXREPLACE(F3413,""\D"", """")"),"14")</f>
        <v>14</v>
      </c>
    </row>
    <row r="3413" spans="1:9" ht="15.75" customHeight="1">
      <c r="A3413" s="1">
        <v>3412</v>
      </c>
      <c r="B3413" s="3">
        <v>3413</v>
      </c>
      <c r="C3413" s="3" t="s">
        <v>9445</v>
      </c>
      <c r="D3413" s="3" t="s">
        <v>9446</v>
      </c>
      <c r="E3413" s="3" t="s">
        <v>9447</v>
      </c>
      <c r="F3413" s="3" t="s">
        <v>9448</v>
      </c>
      <c r="G3413" s="3">
        <v>160</v>
      </c>
      <c r="H3413" s="3" t="s">
        <v>9449</v>
      </c>
      <c r="I3413" s="4" t="str">
        <f ca="1">IFERROR(__xludf.DUMMYFUNCTION("REGEXREPLACE(F3414,""\D"", """")"),"167")</f>
        <v>167</v>
      </c>
    </row>
    <row r="3414" spans="1:9" ht="15.75" customHeight="1">
      <c r="A3414" s="1">
        <v>3413</v>
      </c>
      <c r="B3414" s="3">
        <v>3414</v>
      </c>
      <c r="C3414" s="3" t="s">
        <v>9450</v>
      </c>
      <c r="D3414" s="3" t="s">
        <v>9451</v>
      </c>
      <c r="E3414" s="3" t="s">
        <v>27</v>
      </c>
      <c r="F3414" s="3">
        <v>0</v>
      </c>
      <c r="I3414" s="4" t="str">
        <f ca="1">IFERROR(__xludf.DUMMYFUNCTION("REGEXREPLACE(F3415,""\D"", """")"),"#VALUE!")</f>
        <v>#VALUE!</v>
      </c>
    </row>
    <row r="3415" spans="1:9" ht="15.75" customHeight="1">
      <c r="A3415" s="1">
        <v>3414</v>
      </c>
      <c r="B3415" s="3">
        <v>3415</v>
      </c>
      <c r="C3415" s="3" t="s">
        <v>9452</v>
      </c>
      <c r="D3415" s="3" t="s">
        <v>9453</v>
      </c>
      <c r="E3415" s="3" t="s">
        <v>27</v>
      </c>
      <c r="F3415" s="3">
        <v>0</v>
      </c>
      <c r="I3415" s="4" t="str">
        <f ca="1">IFERROR(__xludf.DUMMYFUNCTION("REGEXREPLACE(F3416,""\D"", """")"),"#VALUE!")</f>
        <v>#VALUE!</v>
      </c>
    </row>
    <row r="3416" spans="1:9" ht="15.75" customHeight="1">
      <c r="A3416" s="1">
        <v>3415</v>
      </c>
      <c r="B3416" s="3">
        <v>3416</v>
      </c>
      <c r="C3416" s="3" t="s">
        <v>9454</v>
      </c>
      <c r="D3416" s="3" t="s">
        <v>9455</v>
      </c>
      <c r="E3416" s="3" t="s">
        <v>27</v>
      </c>
      <c r="F3416" s="3">
        <v>0</v>
      </c>
      <c r="I3416" s="4" t="str">
        <f ca="1">IFERROR(__xludf.DUMMYFUNCTION("REGEXREPLACE(F3417,""\D"", """")"),"#VALUE!")</f>
        <v>#VALUE!</v>
      </c>
    </row>
    <row r="3417" spans="1:9" ht="15.75" customHeight="1">
      <c r="A3417" s="1">
        <v>3416</v>
      </c>
      <c r="B3417" s="3">
        <v>3417</v>
      </c>
      <c r="C3417" s="3" t="s">
        <v>9456</v>
      </c>
      <c r="D3417" s="3" t="s">
        <v>9457</v>
      </c>
      <c r="E3417" s="3" t="s">
        <v>27</v>
      </c>
      <c r="F3417" s="3">
        <v>0</v>
      </c>
      <c r="I3417" s="4" t="str">
        <f ca="1">IFERROR(__xludf.DUMMYFUNCTION("REGEXREPLACE(F3418,""\D"", """")"),"#VALUE!")</f>
        <v>#VALUE!</v>
      </c>
    </row>
    <row r="3418" spans="1:9" ht="15.75" customHeight="1">
      <c r="A3418" s="1">
        <v>3417</v>
      </c>
      <c r="B3418" s="3">
        <v>3418</v>
      </c>
      <c r="C3418" s="3" t="s">
        <v>9458</v>
      </c>
      <c r="D3418" s="3" t="s">
        <v>9459</v>
      </c>
      <c r="E3418" s="3" t="s">
        <v>9460</v>
      </c>
      <c r="F3418" s="3" t="s">
        <v>317</v>
      </c>
      <c r="G3418" s="3">
        <v>3</v>
      </c>
      <c r="H3418" s="3" t="s">
        <v>57</v>
      </c>
      <c r="I3418" s="4" t="str">
        <f ca="1">IFERROR(__xludf.DUMMYFUNCTION("REGEXREPLACE(F3419,""\D"", """")"),"8")</f>
        <v>8</v>
      </c>
    </row>
    <row r="3419" spans="1:9" ht="15.75" customHeight="1">
      <c r="A3419" s="1">
        <v>3418</v>
      </c>
      <c r="B3419" s="3">
        <v>3419</v>
      </c>
      <c r="C3419" s="3" t="s">
        <v>9461</v>
      </c>
      <c r="D3419" s="3" t="s">
        <v>9462</v>
      </c>
      <c r="E3419" s="3" t="s">
        <v>27</v>
      </c>
      <c r="F3419" s="3">
        <v>0</v>
      </c>
      <c r="I3419" s="4" t="str">
        <f ca="1">IFERROR(__xludf.DUMMYFUNCTION("REGEXREPLACE(F3420,""\D"", """")"),"#VALUE!")</f>
        <v>#VALUE!</v>
      </c>
    </row>
    <row r="3420" spans="1:9" ht="15.75" customHeight="1">
      <c r="A3420" s="1">
        <v>3419</v>
      </c>
      <c r="B3420" s="3">
        <v>3420</v>
      </c>
      <c r="C3420" s="3" t="s">
        <v>9463</v>
      </c>
      <c r="D3420" s="3" t="s">
        <v>9464</v>
      </c>
      <c r="E3420" s="3" t="s">
        <v>9465</v>
      </c>
      <c r="F3420" s="3" t="s">
        <v>364</v>
      </c>
      <c r="G3420" s="3">
        <v>0</v>
      </c>
      <c r="H3420" s="3" t="s">
        <v>651</v>
      </c>
      <c r="I3420" s="4" t="str">
        <f ca="1">IFERROR(__xludf.DUMMYFUNCTION("REGEXREPLACE(F3421,""\D"", """")"),"13")</f>
        <v>13</v>
      </c>
    </row>
    <row r="3421" spans="1:9" ht="15.75" customHeight="1">
      <c r="A3421" s="1">
        <v>3420</v>
      </c>
      <c r="B3421" s="3">
        <v>3421</v>
      </c>
      <c r="C3421" s="3" t="s">
        <v>9466</v>
      </c>
      <c r="D3421" s="3" t="s">
        <v>9467</v>
      </c>
      <c r="E3421" s="3" t="s">
        <v>9468</v>
      </c>
      <c r="F3421" s="3" t="s">
        <v>39</v>
      </c>
      <c r="G3421" s="3">
        <v>0</v>
      </c>
      <c r="H3421" s="3" t="s">
        <v>715</v>
      </c>
      <c r="I3421" s="4" t="str">
        <f ca="1">IFERROR(__xludf.DUMMYFUNCTION("REGEXREPLACE(F3422,""\D"", """")"),"14")</f>
        <v>14</v>
      </c>
    </row>
    <row r="3422" spans="1:9" ht="15.75" customHeight="1">
      <c r="A3422" s="1">
        <v>3421</v>
      </c>
      <c r="B3422" s="3">
        <v>3422</v>
      </c>
      <c r="C3422" s="3" t="s">
        <v>9469</v>
      </c>
      <c r="D3422" s="3" t="s">
        <v>9470</v>
      </c>
      <c r="E3422" s="3" t="s">
        <v>9471</v>
      </c>
      <c r="F3422" s="3" t="s">
        <v>559</v>
      </c>
      <c r="G3422" s="3">
        <v>24</v>
      </c>
      <c r="H3422" s="3" t="s">
        <v>3871</v>
      </c>
      <c r="I3422" s="4" t="str">
        <f ca="1">IFERROR(__xludf.DUMMYFUNCTION("REGEXREPLACE(F3423,""\D"", """")"),"19")</f>
        <v>19</v>
      </c>
    </row>
    <row r="3423" spans="1:9" ht="15.75" customHeight="1">
      <c r="A3423" s="1">
        <v>3422</v>
      </c>
      <c r="B3423" s="3">
        <v>3423</v>
      </c>
      <c r="C3423" s="3" t="s">
        <v>9472</v>
      </c>
      <c r="D3423" s="3" t="s">
        <v>9473</v>
      </c>
      <c r="E3423" s="3" t="s">
        <v>9474</v>
      </c>
      <c r="F3423" s="3">
        <v>0</v>
      </c>
      <c r="I3423" s="4" t="str">
        <f ca="1">IFERROR(__xludf.DUMMYFUNCTION("REGEXREPLACE(F3424,""\D"", """")"),"#VALUE!")</f>
        <v>#VALUE!</v>
      </c>
    </row>
    <row r="3424" spans="1:9" ht="15.75" customHeight="1">
      <c r="A3424" s="1">
        <v>3423</v>
      </c>
      <c r="B3424" s="3">
        <v>3424</v>
      </c>
      <c r="C3424" s="3" t="s">
        <v>9475</v>
      </c>
      <c r="D3424" s="3" t="s">
        <v>9476</v>
      </c>
      <c r="E3424" s="3" t="s">
        <v>9477</v>
      </c>
      <c r="F3424" s="3" t="s">
        <v>339</v>
      </c>
      <c r="G3424" s="3">
        <v>41</v>
      </c>
      <c r="H3424" s="3" t="s">
        <v>3419</v>
      </c>
      <c r="I3424" s="4" t="str">
        <f ca="1">IFERROR(__xludf.DUMMYFUNCTION("REGEXREPLACE(F3425,""\D"", """")"),"15")</f>
        <v>15</v>
      </c>
    </row>
    <row r="3425" spans="1:9" ht="15.75" customHeight="1">
      <c r="A3425" s="1">
        <v>3424</v>
      </c>
      <c r="B3425" s="3">
        <v>3425</v>
      </c>
      <c r="C3425" s="3" t="s">
        <v>9478</v>
      </c>
      <c r="D3425" s="3" t="s">
        <v>9479</v>
      </c>
      <c r="E3425" s="3" t="s">
        <v>9480</v>
      </c>
      <c r="F3425" s="3" t="s">
        <v>2936</v>
      </c>
      <c r="G3425" s="3">
        <v>13</v>
      </c>
      <c r="H3425" s="3" t="s">
        <v>930</v>
      </c>
      <c r="I3425" s="4" t="str">
        <f ca="1">IFERROR(__xludf.DUMMYFUNCTION("REGEXREPLACE(F3426,""\D"", """")"),"41")</f>
        <v>41</v>
      </c>
    </row>
    <row r="3426" spans="1:9" ht="15.75" customHeight="1">
      <c r="A3426" s="1">
        <v>3425</v>
      </c>
      <c r="B3426" s="3">
        <v>3426</v>
      </c>
      <c r="C3426" s="3" t="s">
        <v>9481</v>
      </c>
      <c r="D3426" s="3" t="s">
        <v>9482</v>
      </c>
      <c r="E3426" s="3" t="s">
        <v>9483</v>
      </c>
      <c r="F3426" s="3">
        <v>0</v>
      </c>
      <c r="I3426" s="4" t="str">
        <f ca="1">IFERROR(__xludf.DUMMYFUNCTION("REGEXREPLACE(F3427,""\D"", """")"),"#VALUE!")</f>
        <v>#VALUE!</v>
      </c>
    </row>
    <row r="3427" spans="1:9" ht="15.75" customHeight="1">
      <c r="A3427" s="1">
        <v>3426</v>
      </c>
      <c r="B3427" s="3">
        <v>3427</v>
      </c>
      <c r="C3427" s="3" t="s">
        <v>9484</v>
      </c>
      <c r="D3427" s="3" t="s">
        <v>9485</v>
      </c>
      <c r="E3427" s="3" t="s">
        <v>27</v>
      </c>
      <c r="F3427" s="3">
        <v>0</v>
      </c>
      <c r="I3427" s="4" t="str">
        <f ca="1">IFERROR(__xludf.DUMMYFUNCTION("REGEXREPLACE(F3428,""\D"", """")"),"#VALUE!")</f>
        <v>#VALUE!</v>
      </c>
    </row>
    <row r="3428" spans="1:9" ht="15.75" customHeight="1">
      <c r="A3428" s="1">
        <v>3427</v>
      </c>
      <c r="B3428" s="3">
        <v>3428</v>
      </c>
      <c r="C3428" s="3" t="s">
        <v>9486</v>
      </c>
      <c r="D3428" s="3" t="s">
        <v>9487</v>
      </c>
      <c r="E3428" s="3" t="s">
        <v>9488</v>
      </c>
      <c r="F3428" s="3">
        <v>0</v>
      </c>
      <c r="I3428" s="4" t="str">
        <f ca="1">IFERROR(__xludf.DUMMYFUNCTION("REGEXREPLACE(F3429,""\D"", """")"),"#VALUE!")</f>
        <v>#VALUE!</v>
      </c>
    </row>
    <row r="3429" spans="1:9" ht="15.75" customHeight="1">
      <c r="A3429" s="1">
        <v>3428</v>
      </c>
      <c r="B3429" s="3">
        <v>3429</v>
      </c>
      <c r="C3429" s="3" t="s">
        <v>9489</v>
      </c>
      <c r="D3429" s="3" t="s">
        <v>9490</v>
      </c>
      <c r="E3429" s="3" t="s">
        <v>27</v>
      </c>
      <c r="F3429" s="3">
        <v>0</v>
      </c>
      <c r="I3429" s="4" t="str">
        <f ca="1">IFERROR(__xludf.DUMMYFUNCTION("REGEXREPLACE(F3430,""\D"", """")"),"#VALUE!")</f>
        <v>#VALUE!</v>
      </c>
    </row>
    <row r="3430" spans="1:9" ht="15.75" customHeight="1">
      <c r="A3430" s="1">
        <v>3429</v>
      </c>
      <c r="B3430" s="3">
        <v>3430</v>
      </c>
      <c r="C3430" s="3" t="s">
        <v>9491</v>
      </c>
      <c r="D3430" s="3" t="s">
        <v>9492</v>
      </c>
      <c r="E3430" s="3" t="s">
        <v>9493</v>
      </c>
      <c r="F3430" s="3" t="s">
        <v>11</v>
      </c>
      <c r="G3430" s="3">
        <v>6</v>
      </c>
      <c r="H3430" s="3" t="s">
        <v>72</v>
      </c>
      <c r="I3430" s="4" t="str">
        <f ca="1">IFERROR(__xludf.DUMMYFUNCTION("REGEXREPLACE(F3431,""\D"", """")"),"3")</f>
        <v>3</v>
      </c>
    </row>
    <row r="3431" spans="1:9" ht="15.75" customHeight="1">
      <c r="A3431" s="1">
        <v>3430</v>
      </c>
      <c r="B3431" s="3">
        <v>3431</v>
      </c>
      <c r="C3431" s="3" t="s">
        <v>9494</v>
      </c>
      <c r="D3431" s="3" t="s">
        <v>9495</v>
      </c>
      <c r="E3431" s="3" t="s">
        <v>9496</v>
      </c>
      <c r="F3431" s="3" t="s">
        <v>39</v>
      </c>
      <c r="G3431" s="3">
        <v>37</v>
      </c>
      <c r="H3431" s="3" t="s">
        <v>808</v>
      </c>
      <c r="I3431" s="4" t="str">
        <f ca="1">IFERROR(__xludf.DUMMYFUNCTION("REGEXREPLACE(F3432,""\D"", """")"),"14")</f>
        <v>14</v>
      </c>
    </row>
    <row r="3432" spans="1:9" ht="15.75" customHeight="1">
      <c r="A3432" s="1">
        <v>3431</v>
      </c>
      <c r="B3432" s="3">
        <v>3432</v>
      </c>
      <c r="C3432" s="3" t="s">
        <v>9497</v>
      </c>
      <c r="D3432" s="3" t="s">
        <v>9498</v>
      </c>
      <c r="E3432" s="3" t="s">
        <v>9499</v>
      </c>
      <c r="F3432" s="3">
        <v>0</v>
      </c>
      <c r="I3432" s="4" t="str">
        <f ca="1">IFERROR(__xludf.DUMMYFUNCTION("REGEXREPLACE(F3433,""\D"", """")"),"#VALUE!")</f>
        <v>#VALUE!</v>
      </c>
    </row>
    <row r="3433" spans="1:9" ht="15.75" customHeight="1">
      <c r="A3433" s="1">
        <v>3432</v>
      </c>
      <c r="B3433" s="3">
        <v>3433</v>
      </c>
      <c r="C3433" s="3" t="s">
        <v>9500</v>
      </c>
      <c r="D3433" s="3" t="s">
        <v>9501</v>
      </c>
      <c r="E3433" s="3" t="s">
        <v>9502</v>
      </c>
      <c r="F3433" s="3" t="s">
        <v>303</v>
      </c>
      <c r="G3433" s="3">
        <v>4</v>
      </c>
      <c r="H3433" s="3" t="s">
        <v>12</v>
      </c>
      <c r="I3433" s="4" t="str">
        <f ca="1">IFERROR(__xludf.DUMMYFUNCTION("REGEXREPLACE(F3434,""\D"", """")"),"6")</f>
        <v>6</v>
      </c>
    </row>
    <row r="3434" spans="1:9" ht="15.75" customHeight="1">
      <c r="A3434" s="1">
        <v>3433</v>
      </c>
      <c r="B3434" s="3">
        <v>3434</v>
      </c>
      <c r="C3434" s="3" t="s">
        <v>9503</v>
      </c>
      <c r="D3434" s="3" t="s">
        <v>9504</v>
      </c>
      <c r="E3434" s="3" t="s">
        <v>27</v>
      </c>
      <c r="F3434" s="3">
        <v>0</v>
      </c>
      <c r="I3434" s="4" t="str">
        <f ca="1">IFERROR(__xludf.DUMMYFUNCTION("REGEXREPLACE(F3435,""\D"", """")"),"#VALUE!")</f>
        <v>#VALUE!</v>
      </c>
    </row>
    <row r="3435" spans="1:9" ht="15.75" customHeight="1">
      <c r="A3435" s="1">
        <v>3434</v>
      </c>
      <c r="B3435" s="3">
        <v>3435</v>
      </c>
      <c r="C3435" s="3" t="s">
        <v>9505</v>
      </c>
      <c r="D3435" s="3" t="s">
        <v>9506</v>
      </c>
      <c r="E3435" s="3" t="s">
        <v>9507</v>
      </c>
      <c r="F3435" s="3">
        <v>0</v>
      </c>
      <c r="I3435" s="4" t="str">
        <f ca="1">IFERROR(__xludf.DUMMYFUNCTION("REGEXREPLACE(F3436,""\D"", """")"),"#VALUE!")</f>
        <v>#VALUE!</v>
      </c>
    </row>
    <row r="3436" spans="1:9" ht="15.75" customHeight="1">
      <c r="A3436" s="1">
        <v>3435</v>
      </c>
      <c r="B3436" s="3">
        <v>3436</v>
      </c>
      <c r="C3436" s="3" t="s">
        <v>9508</v>
      </c>
      <c r="D3436" s="3" t="s">
        <v>9509</v>
      </c>
      <c r="E3436" s="3" t="s">
        <v>27</v>
      </c>
      <c r="F3436" s="3">
        <v>0</v>
      </c>
      <c r="I3436" s="4" t="str">
        <f ca="1">IFERROR(__xludf.DUMMYFUNCTION("REGEXREPLACE(F3437,""\D"", """")"),"#VALUE!")</f>
        <v>#VALUE!</v>
      </c>
    </row>
    <row r="3437" spans="1:9" ht="15.75" customHeight="1">
      <c r="A3437" s="1">
        <v>3436</v>
      </c>
      <c r="B3437" s="3">
        <v>3437</v>
      </c>
      <c r="C3437" s="3" t="s">
        <v>9510</v>
      </c>
      <c r="D3437" s="3" t="s">
        <v>9511</v>
      </c>
      <c r="E3437" s="3" t="s">
        <v>9512</v>
      </c>
      <c r="F3437" s="3" t="s">
        <v>44</v>
      </c>
      <c r="G3437" s="3">
        <v>0</v>
      </c>
      <c r="H3437" s="3" t="s">
        <v>248</v>
      </c>
      <c r="I3437" s="4" t="str">
        <f ca="1">IFERROR(__xludf.DUMMYFUNCTION("REGEXREPLACE(F3438,""\D"", """")"),"12")</f>
        <v>12</v>
      </c>
    </row>
    <row r="3438" spans="1:9" ht="15.75" customHeight="1">
      <c r="A3438" s="1">
        <v>3437</v>
      </c>
      <c r="B3438" s="3">
        <v>3438</v>
      </c>
      <c r="C3438" s="3" t="s">
        <v>9513</v>
      </c>
      <c r="D3438" s="3" t="s">
        <v>9514</v>
      </c>
      <c r="E3438" s="3" t="s">
        <v>9515</v>
      </c>
      <c r="F3438" s="3" t="s">
        <v>812</v>
      </c>
      <c r="G3438" s="3">
        <v>0</v>
      </c>
      <c r="H3438" s="3" t="s">
        <v>57</v>
      </c>
      <c r="I3438" s="4" t="str">
        <f ca="1">IFERROR(__xludf.DUMMYFUNCTION("REGEXREPLACE(F3439,""\D"", """")"),"11")</f>
        <v>11</v>
      </c>
    </row>
    <row r="3439" spans="1:9" ht="15.75" customHeight="1">
      <c r="A3439" s="1">
        <v>3438</v>
      </c>
      <c r="B3439" s="3">
        <v>3439</v>
      </c>
      <c r="C3439" s="3" t="s">
        <v>9516</v>
      </c>
      <c r="D3439" s="3" t="s">
        <v>9517</v>
      </c>
      <c r="E3439" s="3" t="s">
        <v>27</v>
      </c>
      <c r="F3439" s="3">
        <v>0</v>
      </c>
      <c r="I3439" s="4" t="str">
        <f ca="1">IFERROR(__xludf.DUMMYFUNCTION("REGEXREPLACE(F3440,""\D"", """")"),"#VALUE!")</f>
        <v>#VALUE!</v>
      </c>
    </row>
    <row r="3440" spans="1:9" ht="15.75" customHeight="1">
      <c r="A3440" s="1">
        <v>3439</v>
      </c>
      <c r="B3440" s="3">
        <v>3440</v>
      </c>
      <c r="C3440" s="3" t="s">
        <v>9518</v>
      </c>
      <c r="D3440" s="3" t="s">
        <v>9519</v>
      </c>
      <c r="E3440" s="3" t="s">
        <v>4324</v>
      </c>
      <c r="F3440" s="3">
        <v>0</v>
      </c>
      <c r="I3440" s="4" t="str">
        <f ca="1">IFERROR(__xludf.DUMMYFUNCTION("REGEXREPLACE(F3441,""\D"", """")"),"#VALUE!")</f>
        <v>#VALUE!</v>
      </c>
    </row>
    <row r="3441" spans="1:9" ht="15.75" customHeight="1">
      <c r="A3441" s="1">
        <v>3440</v>
      </c>
      <c r="B3441" s="3">
        <v>3441</v>
      </c>
      <c r="C3441" s="3" t="s">
        <v>9520</v>
      </c>
      <c r="D3441" s="3" t="s">
        <v>9521</v>
      </c>
      <c r="E3441" s="3" t="s">
        <v>9522</v>
      </c>
      <c r="F3441" s="3" t="s">
        <v>317</v>
      </c>
      <c r="G3441" s="3">
        <v>4</v>
      </c>
      <c r="H3441" s="3" t="s">
        <v>248</v>
      </c>
      <c r="I3441" s="4" t="str">
        <f ca="1">IFERROR(__xludf.DUMMYFUNCTION("REGEXREPLACE(F3442,""\D"", """")"),"8")</f>
        <v>8</v>
      </c>
    </row>
    <row r="3442" spans="1:9" ht="15.75" customHeight="1">
      <c r="A3442" s="1">
        <v>3441</v>
      </c>
      <c r="B3442" s="3">
        <v>3442</v>
      </c>
      <c r="C3442" s="3" t="s">
        <v>9523</v>
      </c>
      <c r="D3442" s="3" t="s">
        <v>9524</v>
      </c>
      <c r="E3442" s="3" t="s">
        <v>9525</v>
      </c>
      <c r="F3442" s="3">
        <v>0</v>
      </c>
      <c r="I3442" s="4" t="str">
        <f ca="1">IFERROR(__xludf.DUMMYFUNCTION("REGEXREPLACE(F3443,""\D"", """")"),"#VALUE!")</f>
        <v>#VALUE!</v>
      </c>
    </row>
    <row r="3443" spans="1:9" ht="15.75" customHeight="1">
      <c r="A3443" s="1">
        <v>3442</v>
      </c>
      <c r="B3443" s="3">
        <v>3443</v>
      </c>
      <c r="C3443" s="3" t="s">
        <v>9526</v>
      </c>
      <c r="D3443" s="3" t="s">
        <v>9527</v>
      </c>
      <c r="E3443" s="3" t="s">
        <v>3062</v>
      </c>
      <c r="F3443" s="3">
        <v>0</v>
      </c>
      <c r="I3443" s="4" t="str">
        <f ca="1">IFERROR(__xludf.DUMMYFUNCTION("REGEXREPLACE(F3444,""\D"", """")"),"#VALUE!")</f>
        <v>#VALUE!</v>
      </c>
    </row>
    <row r="3444" spans="1:9" ht="15.75" customHeight="1">
      <c r="A3444" s="1">
        <v>3443</v>
      </c>
      <c r="B3444" s="3">
        <v>3444</v>
      </c>
      <c r="C3444" s="3" t="s">
        <v>9528</v>
      </c>
      <c r="D3444" s="3" t="s">
        <v>9529</v>
      </c>
      <c r="E3444" s="3" t="s">
        <v>9530</v>
      </c>
      <c r="F3444" s="3">
        <v>0</v>
      </c>
      <c r="I3444" s="4" t="str">
        <f ca="1">IFERROR(__xludf.DUMMYFUNCTION("REGEXREPLACE(F3445,""\D"", """")"),"#VALUE!")</f>
        <v>#VALUE!</v>
      </c>
    </row>
    <row r="3445" spans="1:9" ht="15.75" customHeight="1">
      <c r="A3445" s="1">
        <v>3444</v>
      </c>
      <c r="B3445" s="3">
        <v>3445</v>
      </c>
      <c r="C3445" s="3" t="s">
        <v>9531</v>
      </c>
      <c r="D3445" s="3" t="s">
        <v>9532</v>
      </c>
      <c r="E3445" s="3" t="s">
        <v>9533</v>
      </c>
      <c r="F3445" s="3">
        <v>0</v>
      </c>
      <c r="I3445" s="4" t="str">
        <f ca="1">IFERROR(__xludf.DUMMYFUNCTION("REGEXREPLACE(F3446,""\D"", """")"),"#VALUE!")</f>
        <v>#VALUE!</v>
      </c>
    </row>
    <row r="3446" spans="1:9" ht="15.75" customHeight="1">
      <c r="A3446" s="1">
        <v>3445</v>
      </c>
      <c r="B3446" s="3">
        <v>3446</v>
      </c>
      <c r="C3446" s="3" t="s">
        <v>9534</v>
      </c>
      <c r="D3446" s="3" t="s">
        <v>9535</v>
      </c>
      <c r="E3446" s="3" t="s">
        <v>9536</v>
      </c>
      <c r="F3446" s="3" t="s">
        <v>19</v>
      </c>
      <c r="G3446" s="3">
        <v>0</v>
      </c>
      <c r="H3446" s="3" t="s">
        <v>89</v>
      </c>
      <c r="I3446" s="4" t="str">
        <f ca="1">IFERROR(__xludf.DUMMYFUNCTION("REGEXREPLACE(F3447,""\D"", """")"),"7")</f>
        <v>7</v>
      </c>
    </row>
    <row r="3447" spans="1:9" ht="15.75" customHeight="1">
      <c r="A3447" s="1">
        <v>3446</v>
      </c>
      <c r="B3447" s="3">
        <v>3447</v>
      </c>
      <c r="C3447" s="3" t="s">
        <v>9537</v>
      </c>
      <c r="D3447" s="3" t="s">
        <v>9538</v>
      </c>
      <c r="E3447" s="3" t="s">
        <v>27</v>
      </c>
      <c r="F3447" s="3">
        <v>0</v>
      </c>
      <c r="I3447" s="4" t="str">
        <f ca="1">IFERROR(__xludf.DUMMYFUNCTION("REGEXREPLACE(F3448,""\D"", """")"),"#VALUE!")</f>
        <v>#VALUE!</v>
      </c>
    </row>
    <row r="3448" spans="1:9" ht="15.75" customHeight="1">
      <c r="A3448" s="1">
        <v>3447</v>
      </c>
      <c r="B3448" s="3">
        <v>3448</v>
      </c>
      <c r="C3448" s="3" t="s">
        <v>9539</v>
      </c>
      <c r="D3448" s="3" t="s">
        <v>9540</v>
      </c>
      <c r="E3448" s="3" t="s">
        <v>9541</v>
      </c>
      <c r="F3448" s="3" t="s">
        <v>615</v>
      </c>
      <c r="G3448" s="3">
        <v>0</v>
      </c>
      <c r="H3448" s="3" t="s">
        <v>1089</v>
      </c>
      <c r="I3448" s="4" t="str">
        <f ca="1">IFERROR(__xludf.DUMMYFUNCTION("REGEXREPLACE(F3449,""\D"", """")"),"42")</f>
        <v>42</v>
      </c>
    </row>
    <row r="3449" spans="1:9" ht="15.75" customHeight="1">
      <c r="A3449" s="1">
        <v>3448</v>
      </c>
      <c r="B3449" s="3">
        <v>3449</v>
      </c>
      <c r="C3449" s="3" t="s">
        <v>9542</v>
      </c>
      <c r="D3449" s="3" t="s">
        <v>9543</v>
      </c>
      <c r="E3449" s="3" t="s">
        <v>9544</v>
      </c>
      <c r="F3449" s="3" t="s">
        <v>19</v>
      </c>
      <c r="G3449" s="3">
        <v>10</v>
      </c>
      <c r="H3449" s="3" t="s">
        <v>143</v>
      </c>
      <c r="I3449" s="4" t="str">
        <f ca="1">IFERROR(__xludf.DUMMYFUNCTION("REGEXREPLACE(F3450,""\D"", """")"),"7")</f>
        <v>7</v>
      </c>
    </row>
    <row r="3450" spans="1:9" ht="15.75" customHeight="1">
      <c r="A3450" s="1">
        <v>3449</v>
      </c>
      <c r="B3450" s="3">
        <v>3450</v>
      </c>
      <c r="C3450" s="3" t="s">
        <v>9545</v>
      </c>
      <c r="D3450" s="3" t="s">
        <v>9546</v>
      </c>
      <c r="E3450" s="3" t="s">
        <v>9547</v>
      </c>
      <c r="F3450" s="3" t="s">
        <v>61</v>
      </c>
      <c r="G3450" s="3">
        <v>11</v>
      </c>
      <c r="H3450" s="3" t="s">
        <v>97</v>
      </c>
      <c r="I3450" s="4" t="str">
        <f ca="1">IFERROR(__xludf.DUMMYFUNCTION("REGEXREPLACE(F3451,""\D"", """")"),"5")</f>
        <v>5</v>
      </c>
    </row>
    <row r="3451" spans="1:9" ht="15.75" customHeight="1">
      <c r="A3451" s="1">
        <v>3450</v>
      </c>
      <c r="B3451" s="3">
        <v>3451</v>
      </c>
      <c r="C3451" s="3" t="s">
        <v>9548</v>
      </c>
      <c r="D3451" s="3" t="s">
        <v>9549</v>
      </c>
      <c r="E3451" s="3" t="s">
        <v>27</v>
      </c>
      <c r="F3451" s="3">
        <v>0</v>
      </c>
      <c r="I3451" s="4" t="str">
        <f ca="1">IFERROR(__xludf.DUMMYFUNCTION("REGEXREPLACE(F3452,""\D"", """")"),"#VALUE!")</f>
        <v>#VALUE!</v>
      </c>
    </row>
    <row r="3452" spans="1:9" ht="15.75" customHeight="1">
      <c r="A3452" s="1">
        <v>3451</v>
      </c>
      <c r="B3452" s="3">
        <v>3452</v>
      </c>
      <c r="C3452" s="3" t="s">
        <v>9550</v>
      </c>
      <c r="D3452" s="3" t="s">
        <v>9551</v>
      </c>
      <c r="E3452" s="3" t="s">
        <v>9552</v>
      </c>
      <c r="F3452" s="3">
        <v>0</v>
      </c>
      <c r="I3452" s="4" t="str">
        <f ca="1">IFERROR(__xludf.DUMMYFUNCTION("REGEXREPLACE(F3453,""\D"", """")"),"#VALUE!")</f>
        <v>#VALUE!</v>
      </c>
    </row>
    <row r="3453" spans="1:9" ht="15.75" customHeight="1">
      <c r="A3453" s="1">
        <v>3452</v>
      </c>
      <c r="B3453" s="3">
        <v>3453</v>
      </c>
      <c r="C3453" s="3" t="s">
        <v>9553</v>
      </c>
      <c r="D3453" s="3" t="s">
        <v>9554</v>
      </c>
      <c r="E3453" s="3" t="s">
        <v>27</v>
      </c>
      <c r="F3453" s="3">
        <v>0</v>
      </c>
      <c r="I3453" s="4" t="str">
        <f ca="1">IFERROR(__xludf.DUMMYFUNCTION("REGEXREPLACE(F3454,""\D"", """")"),"#VALUE!")</f>
        <v>#VALUE!</v>
      </c>
    </row>
    <row r="3454" spans="1:9" ht="15.75" customHeight="1">
      <c r="A3454" s="1">
        <v>3453</v>
      </c>
      <c r="B3454" s="3">
        <v>3454</v>
      </c>
      <c r="C3454" s="3" t="s">
        <v>9555</v>
      </c>
      <c r="D3454" s="3" t="s">
        <v>9556</v>
      </c>
      <c r="E3454" s="3" t="s">
        <v>9557</v>
      </c>
      <c r="F3454" s="3">
        <v>0</v>
      </c>
      <c r="I3454" s="4" t="str">
        <f ca="1">IFERROR(__xludf.DUMMYFUNCTION("REGEXREPLACE(F3455,""\D"", """")"),"#VALUE!")</f>
        <v>#VALUE!</v>
      </c>
    </row>
    <row r="3455" spans="1:9" ht="15.75" customHeight="1">
      <c r="A3455" s="1">
        <v>3454</v>
      </c>
      <c r="B3455" s="3">
        <v>3455</v>
      </c>
      <c r="C3455" s="3" t="s">
        <v>9558</v>
      </c>
      <c r="D3455" s="3" t="s">
        <v>9559</v>
      </c>
      <c r="E3455" s="3" t="s">
        <v>27</v>
      </c>
      <c r="F3455" s="3">
        <v>0</v>
      </c>
      <c r="I3455" s="4" t="str">
        <f ca="1">IFERROR(__xludf.DUMMYFUNCTION("REGEXREPLACE(F3456,""\D"", """")"),"#VALUE!")</f>
        <v>#VALUE!</v>
      </c>
    </row>
    <row r="3456" spans="1:9" ht="15.75" customHeight="1">
      <c r="A3456" s="1">
        <v>3455</v>
      </c>
      <c r="B3456" s="3">
        <v>3456</v>
      </c>
      <c r="C3456" s="3" t="s">
        <v>9560</v>
      </c>
      <c r="D3456" s="3" t="s">
        <v>9561</v>
      </c>
      <c r="E3456" s="3" t="s">
        <v>27</v>
      </c>
      <c r="F3456" s="3">
        <v>0</v>
      </c>
      <c r="I3456" s="4" t="str">
        <f ca="1">IFERROR(__xludf.DUMMYFUNCTION("REGEXREPLACE(F3457,""\D"", """")"),"#VALUE!")</f>
        <v>#VALUE!</v>
      </c>
    </row>
    <row r="3457" spans="1:9" ht="15.75" customHeight="1">
      <c r="A3457" s="1">
        <v>3456</v>
      </c>
      <c r="B3457" s="3">
        <v>3457</v>
      </c>
      <c r="C3457" s="3" t="s">
        <v>9562</v>
      </c>
      <c r="D3457" s="3" t="s">
        <v>9563</v>
      </c>
      <c r="E3457" s="3" t="s">
        <v>9564</v>
      </c>
      <c r="F3457" s="3">
        <v>0</v>
      </c>
      <c r="I3457" s="4" t="str">
        <f ca="1">IFERROR(__xludf.DUMMYFUNCTION("REGEXREPLACE(F3458,""\D"", """")"),"#VALUE!")</f>
        <v>#VALUE!</v>
      </c>
    </row>
    <row r="3458" spans="1:9" ht="15.75" customHeight="1">
      <c r="A3458" s="1">
        <v>3457</v>
      </c>
      <c r="B3458" s="3">
        <v>3458</v>
      </c>
      <c r="C3458" s="3" t="s">
        <v>9565</v>
      </c>
      <c r="D3458" s="3" t="s">
        <v>9566</v>
      </c>
      <c r="E3458" s="3" t="s">
        <v>727</v>
      </c>
      <c r="F3458" s="3">
        <v>0</v>
      </c>
      <c r="I3458" s="4" t="str">
        <f ca="1">IFERROR(__xludf.DUMMYFUNCTION("REGEXREPLACE(F3459,""\D"", """")"),"#VALUE!")</f>
        <v>#VALUE!</v>
      </c>
    </row>
    <row r="3459" spans="1:9" ht="15.75" customHeight="1">
      <c r="A3459" s="1">
        <v>3458</v>
      </c>
      <c r="B3459" s="3">
        <v>3459</v>
      </c>
      <c r="C3459" s="3" t="s">
        <v>9567</v>
      </c>
      <c r="D3459" s="3" t="s">
        <v>9568</v>
      </c>
      <c r="E3459" s="3" t="s">
        <v>9569</v>
      </c>
      <c r="F3459" s="3">
        <v>0</v>
      </c>
      <c r="I3459" s="4" t="str">
        <f ca="1">IFERROR(__xludf.DUMMYFUNCTION("REGEXREPLACE(F3460,""\D"", """")"),"#VALUE!")</f>
        <v>#VALUE!</v>
      </c>
    </row>
    <row r="3460" spans="1:9" ht="15.75" customHeight="1">
      <c r="A3460" s="1">
        <v>3459</v>
      </c>
      <c r="B3460" s="3">
        <v>3460</v>
      </c>
      <c r="C3460" s="3" t="s">
        <v>9570</v>
      </c>
      <c r="D3460" s="3" t="s">
        <v>9571</v>
      </c>
      <c r="E3460" s="3" t="s">
        <v>9572</v>
      </c>
      <c r="F3460" s="3">
        <v>0</v>
      </c>
      <c r="I3460" s="4" t="str">
        <f ca="1">IFERROR(__xludf.DUMMYFUNCTION("REGEXREPLACE(F3461,""\D"", """")"),"#VALUE!")</f>
        <v>#VALUE!</v>
      </c>
    </row>
    <row r="3461" spans="1:9" ht="15.75" customHeight="1">
      <c r="A3461" s="1">
        <v>3460</v>
      </c>
      <c r="B3461" s="3">
        <v>3461</v>
      </c>
      <c r="C3461" s="3" t="s">
        <v>9573</v>
      </c>
      <c r="D3461" s="3" t="s">
        <v>9574</v>
      </c>
      <c r="E3461" s="3" t="s">
        <v>9575</v>
      </c>
      <c r="F3461" s="3" t="s">
        <v>386</v>
      </c>
      <c r="G3461" s="3">
        <v>14</v>
      </c>
      <c r="H3461" s="3" t="s">
        <v>2152</v>
      </c>
      <c r="I3461" s="4" t="str">
        <f ca="1">IFERROR(__xludf.DUMMYFUNCTION("REGEXREPLACE(F3462,""\D"", """")"),"22")</f>
        <v>22</v>
      </c>
    </row>
    <row r="3462" spans="1:9" ht="15.75" customHeight="1">
      <c r="A3462" s="1">
        <v>3461</v>
      </c>
      <c r="B3462" s="3">
        <v>3462</v>
      </c>
      <c r="C3462" s="3" t="s">
        <v>9576</v>
      </c>
      <c r="D3462" s="3" t="s">
        <v>9577</v>
      </c>
      <c r="E3462" s="3" t="s">
        <v>27</v>
      </c>
      <c r="F3462" s="3">
        <v>0</v>
      </c>
      <c r="I3462" s="4" t="str">
        <f ca="1">IFERROR(__xludf.DUMMYFUNCTION("REGEXREPLACE(F3463,""\D"", """")"),"#VALUE!")</f>
        <v>#VALUE!</v>
      </c>
    </row>
    <row r="3463" spans="1:9" ht="15.75" customHeight="1">
      <c r="A3463" s="1">
        <v>3462</v>
      </c>
      <c r="B3463" s="3">
        <v>3463</v>
      </c>
      <c r="C3463" s="3" t="s">
        <v>9578</v>
      </c>
      <c r="D3463" s="3" t="s">
        <v>9579</v>
      </c>
      <c r="E3463" s="3" t="s">
        <v>27</v>
      </c>
      <c r="F3463" s="3">
        <v>0</v>
      </c>
      <c r="I3463" s="4" t="str">
        <f ca="1">IFERROR(__xludf.DUMMYFUNCTION("REGEXREPLACE(F3464,""\D"", """")"),"#VALUE!")</f>
        <v>#VALUE!</v>
      </c>
    </row>
    <row r="3464" spans="1:9" ht="15.75" customHeight="1">
      <c r="A3464" s="1">
        <v>3463</v>
      </c>
      <c r="B3464" s="3">
        <v>3464</v>
      </c>
      <c r="C3464" s="3" t="s">
        <v>9580</v>
      </c>
      <c r="D3464" s="3" t="s">
        <v>9581</v>
      </c>
      <c r="E3464" s="3" t="s">
        <v>9582</v>
      </c>
      <c r="F3464" s="3" t="s">
        <v>44</v>
      </c>
      <c r="G3464" s="3">
        <v>0</v>
      </c>
      <c r="H3464" s="3" t="s">
        <v>248</v>
      </c>
      <c r="I3464" s="4" t="str">
        <f ca="1">IFERROR(__xludf.DUMMYFUNCTION("REGEXREPLACE(F3465,""\D"", """")"),"12")</f>
        <v>12</v>
      </c>
    </row>
    <row r="3465" spans="1:9" ht="15.75" customHeight="1">
      <c r="A3465" s="1">
        <v>3464</v>
      </c>
      <c r="B3465" s="3">
        <v>3465</v>
      </c>
      <c r="C3465" s="3" t="s">
        <v>9583</v>
      </c>
      <c r="D3465" s="3" t="s">
        <v>9584</v>
      </c>
      <c r="E3465" s="3" t="s">
        <v>9585</v>
      </c>
      <c r="F3465" s="3">
        <v>0</v>
      </c>
      <c r="I3465" s="4" t="str">
        <f ca="1">IFERROR(__xludf.DUMMYFUNCTION("REGEXREPLACE(F3466,""\D"", """")"),"#VALUE!")</f>
        <v>#VALUE!</v>
      </c>
    </row>
    <row r="3466" spans="1:9" ht="15.75" customHeight="1">
      <c r="A3466" s="1">
        <v>3465</v>
      </c>
      <c r="B3466" s="3">
        <v>3466</v>
      </c>
      <c r="C3466" s="3" t="s">
        <v>9586</v>
      </c>
      <c r="D3466" s="3" t="s">
        <v>9587</v>
      </c>
      <c r="E3466" s="3" t="s">
        <v>27</v>
      </c>
      <c r="F3466" s="3">
        <v>0</v>
      </c>
      <c r="I3466" s="4" t="str">
        <f ca="1">IFERROR(__xludf.DUMMYFUNCTION("REGEXREPLACE(F3467,""\D"", """")"),"#VALUE!")</f>
        <v>#VALUE!</v>
      </c>
    </row>
    <row r="3467" spans="1:9" ht="15.75" customHeight="1">
      <c r="A3467" s="1">
        <v>3466</v>
      </c>
      <c r="B3467" s="3">
        <v>3467</v>
      </c>
      <c r="C3467" s="3" t="s">
        <v>9588</v>
      </c>
      <c r="D3467" s="3" t="s">
        <v>9589</v>
      </c>
      <c r="E3467" s="3" t="s">
        <v>9590</v>
      </c>
      <c r="F3467" s="3">
        <v>0</v>
      </c>
      <c r="I3467" s="4" t="str">
        <f ca="1">IFERROR(__xludf.DUMMYFUNCTION("REGEXREPLACE(F3468,""\D"", """")"),"#VALUE!")</f>
        <v>#VALUE!</v>
      </c>
    </row>
    <row r="3468" spans="1:9" ht="15.75" customHeight="1">
      <c r="A3468" s="1">
        <v>3467</v>
      </c>
      <c r="B3468" s="3">
        <v>3468</v>
      </c>
      <c r="C3468" s="3" t="s">
        <v>9591</v>
      </c>
      <c r="D3468" s="3" t="s">
        <v>9592</v>
      </c>
      <c r="E3468" s="3" t="s">
        <v>9593</v>
      </c>
      <c r="F3468" s="3">
        <v>0</v>
      </c>
      <c r="I3468" s="4" t="str">
        <f ca="1">IFERROR(__xludf.DUMMYFUNCTION("REGEXREPLACE(F3469,""\D"", """")"),"#VALUE!")</f>
        <v>#VALUE!</v>
      </c>
    </row>
    <row r="3469" spans="1:9" ht="15.75" customHeight="1">
      <c r="A3469" s="1">
        <v>3468</v>
      </c>
      <c r="B3469" s="3">
        <v>3469</v>
      </c>
      <c r="C3469" s="3" t="s">
        <v>9594</v>
      </c>
      <c r="D3469" s="3" t="s">
        <v>9595</v>
      </c>
      <c r="E3469" s="3" t="s">
        <v>9596</v>
      </c>
      <c r="F3469" s="3" t="s">
        <v>44</v>
      </c>
      <c r="G3469" s="3">
        <v>0</v>
      </c>
      <c r="H3469" s="3" t="s">
        <v>248</v>
      </c>
      <c r="I3469" s="4" t="str">
        <f ca="1">IFERROR(__xludf.DUMMYFUNCTION("REGEXREPLACE(F3470,""\D"", """")"),"12")</f>
        <v>12</v>
      </c>
    </row>
    <row r="3470" spans="1:9" ht="15.75" customHeight="1">
      <c r="A3470" s="1">
        <v>3469</v>
      </c>
      <c r="B3470" s="3">
        <v>3470</v>
      </c>
      <c r="C3470" s="3" t="s">
        <v>9597</v>
      </c>
      <c r="D3470" s="3" t="s">
        <v>9598</v>
      </c>
      <c r="E3470" s="3" t="s">
        <v>9599</v>
      </c>
      <c r="F3470" s="3" t="s">
        <v>386</v>
      </c>
      <c r="G3470" s="3">
        <v>57</v>
      </c>
      <c r="H3470" s="3" t="s">
        <v>3270</v>
      </c>
      <c r="I3470" s="4" t="str">
        <f ca="1">IFERROR(__xludf.DUMMYFUNCTION("REGEXREPLACE(F3471,""\D"", """")"),"22")</f>
        <v>22</v>
      </c>
    </row>
    <row r="3471" spans="1:9" ht="15.75" customHeight="1">
      <c r="A3471" s="1">
        <v>3470</v>
      </c>
      <c r="B3471" s="3">
        <v>3471</v>
      </c>
      <c r="C3471" s="3" t="s">
        <v>9600</v>
      </c>
      <c r="D3471" s="3" t="s">
        <v>9601</v>
      </c>
      <c r="E3471" s="3" t="s">
        <v>9602</v>
      </c>
      <c r="F3471" s="3" t="s">
        <v>812</v>
      </c>
      <c r="G3471" s="3">
        <v>8</v>
      </c>
      <c r="H3471" s="3" t="s">
        <v>642</v>
      </c>
      <c r="I3471" s="4" t="str">
        <f ca="1">IFERROR(__xludf.DUMMYFUNCTION("REGEXREPLACE(F3472,""\D"", """")"),"11")</f>
        <v>11</v>
      </c>
    </row>
    <row r="3472" spans="1:9" ht="15.75" customHeight="1">
      <c r="A3472" s="1">
        <v>3471</v>
      </c>
      <c r="B3472" s="3">
        <v>3472</v>
      </c>
      <c r="C3472" s="3" t="s">
        <v>9603</v>
      </c>
      <c r="D3472" s="3" t="s">
        <v>9604</v>
      </c>
      <c r="E3472" s="3" t="s">
        <v>27</v>
      </c>
      <c r="F3472" s="3">
        <v>0</v>
      </c>
      <c r="I3472" s="4" t="str">
        <f ca="1">IFERROR(__xludf.DUMMYFUNCTION("REGEXREPLACE(F3473,""\D"", """")"),"#VALUE!")</f>
        <v>#VALUE!</v>
      </c>
    </row>
    <row r="3473" spans="1:9" ht="15.75" customHeight="1">
      <c r="A3473" s="1">
        <v>3472</v>
      </c>
      <c r="B3473" s="3">
        <v>3473</v>
      </c>
      <c r="C3473" s="3" t="s">
        <v>9605</v>
      </c>
      <c r="D3473" s="3" t="s">
        <v>9606</v>
      </c>
      <c r="E3473" s="3" t="s">
        <v>9607</v>
      </c>
      <c r="F3473" s="3" t="s">
        <v>1165</v>
      </c>
      <c r="G3473" s="3">
        <v>0</v>
      </c>
      <c r="H3473" s="3" t="s">
        <v>498</v>
      </c>
      <c r="I3473" s="4" t="str">
        <f ca="1">IFERROR(__xludf.DUMMYFUNCTION("REGEXREPLACE(F3474,""\D"", """")"),"23")</f>
        <v>23</v>
      </c>
    </row>
    <row r="3474" spans="1:9" ht="15.75" customHeight="1">
      <c r="A3474" s="1">
        <v>3473</v>
      </c>
      <c r="B3474" s="3">
        <v>3474</v>
      </c>
      <c r="C3474" s="3" t="s">
        <v>9608</v>
      </c>
      <c r="D3474" s="3" t="s">
        <v>9609</v>
      </c>
      <c r="E3474" s="3" t="s">
        <v>9610</v>
      </c>
      <c r="F3474" s="3">
        <v>0</v>
      </c>
      <c r="I3474" s="4" t="str">
        <f ca="1">IFERROR(__xludf.DUMMYFUNCTION("REGEXREPLACE(F3475,""\D"", """")"),"#VALUE!")</f>
        <v>#VALUE!</v>
      </c>
    </row>
    <row r="3475" spans="1:9" ht="15.75" customHeight="1">
      <c r="A3475" s="1">
        <v>3474</v>
      </c>
      <c r="B3475" s="3">
        <v>3475</v>
      </c>
      <c r="C3475" s="3" t="s">
        <v>9611</v>
      </c>
      <c r="D3475" s="3" t="s">
        <v>9612</v>
      </c>
      <c r="E3475" s="3" t="s">
        <v>27</v>
      </c>
      <c r="F3475" s="3">
        <v>0</v>
      </c>
      <c r="I3475" s="4" t="str">
        <f ca="1">IFERROR(__xludf.DUMMYFUNCTION("REGEXREPLACE(F3476,""\D"", """")"),"#VALUE!")</f>
        <v>#VALUE!</v>
      </c>
    </row>
    <row r="3476" spans="1:9" ht="15.75" customHeight="1">
      <c r="A3476" s="1">
        <v>3475</v>
      </c>
      <c r="B3476" s="3">
        <v>3476</v>
      </c>
      <c r="C3476" s="3" t="s">
        <v>9613</v>
      </c>
      <c r="D3476" s="3" t="s">
        <v>9614</v>
      </c>
      <c r="E3476" s="3" t="s">
        <v>9615</v>
      </c>
      <c r="F3476" s="3" t="s">
        <v>121</v>
      </c>
      <c r="G3476" s="3">
        <v>0</v>
      </c>
      <c r="H3476" s="3" t="s">
        <v>143</v>
      </c>
      <c r="I3476" s="4" t="str">
        <f ca="1">IFERROR(__xludf.DUMMYFUNCTION("REGEXREPLACE(F3477,""\D"", """")"),"17")</f>
        <v>17</v>
      </c>
    </row>
    <row r="3477" spans="1:9" ht="15.75" customHeight="1">
      <c r="A3477" s="1">
        <v>3476</v>
      </c>
      <c r="B3477" s="3">
        <v>3477</v>
      </c>
      <c r="C3477" s="3" t="s">
        <v>9616</v>
      </c>
      <c r="D3477" s="3" t="s">
        <v>9617</v>
      </c>
      <c r="E3477" s="3" t="s">
        <v>9618</v>
      </c>
      <c r="F3477" s="3" t="s">
        <v>303</v>
      </c>
      <c r="G3477" s="3">
        <v>3</v>
      </c>
      <c r="H3477" s="3" t="s">
        <v>72</v>
      </c>
      <c r="I3477" s="4" t="str">
        <f ca="1">IFERROR(__xludf.DUMMYFUNCTION("REGEXREPLACE(F3478,""\D"", """")"),"6")</f>
        <v>6</v>
      </c>
    </row>
    <row r="3478" spans="1:9" ht="15.75" customHeight="1">
      <c r="A3478" s="1">
        <v>3477</v>
      </c>
      <c r="B3478" s="3">
        <v>3478</v>
      </c>
      <c r="C3478" s="3" t="s">
        <v>9619</v>
      </c>
      <c r="D3478" s="3" t="s">
        <v>9620</v>
      </c>
      <c r="E3478" s="3" t="s">
        <v>27</v>
      </c>
      <c r="F3478" s="3">
        <v>0</v>
      </c>
      <c r="I3478" s="4" t="str">
        <f ca="1">IFERROR(__xludf.DUMMYFUNCTION("REGEXREPLACE(F3479,""\D"", """")"),"#VALUE!")</f>
        <v>#VALUE!</v>
      </c>
    </row>
    <row r="3479" spans="1:9" ht="15.75" customHeight="1">
      <c r="A3479" s="1">
        <v>3478</v>
      </c>
      <c r="B3479" s="3">
        <v>3479</v>
      </c>
      <c r="C3479" s="3" t="s">
        <v>9621</v>
      </c>
      <c r="D3479" s="3" t="s">
        <v>9622</v>
      </c>
      <c r="E3479" s="3" t="s">
        <v>9623</v>
      </c>
      <c r="F3479" s="3" t="s">
        <v>364</v>
      </c>
      <c r="G3479" s="3">
        <v>0</v>
      </c>
      <c r="H3479" s="3" t="s">
        <v>651</v>
      </c>
      <c r="I3479" s="4" t="str">
        <f ca="1">IFERROR(__xludf.DUMMYFUNCTION("REGEXREPLACE(F3480,""\D"", """")"),"13")</f>
        <v>13</v>
      </c>
    </row>
    <row r="3480" spans="1:9" ht="15.75" customHeight="1">
      <c r="A3480" s="1">
        <v>3479</v>
      </c>
      <c r="B3480" s="3">
        <v>3480</v>
      </c>
      <c r="C3480" s="3" t="s">
        <v>9624</v>
      </c>
      <c r="D3480" s="3" t="s">
        <v>9625</v>
      </c>
      <c r="E3480" s="3" t="s">
        <v>9626</v>
      </c>
      <c r="F3480" s="3" t="s">
        <v>559</v>
      </c>
      <c r="G3480" s="3">
        <v>23</v>
      </c>
      <c r="H3480" s="3" t="s">
        <v>1089</v>
      </c>
      <c r="I3480" s="4" t="str">
        <f ca="1">IFERROR(__xludf.DUMMYFUNCTION("REGEXREPLACE(F3481,""\D"", """")"),"19")</f>
        <v>19</v>
      </c>
    </row>
    <row r="3481" spans="1:9" ht="15.75" customHeight="1">
      <c r="A3481" s="1">
        <v>3480</v>
      </c>
      <c r="B3481" s="3">
        <v>3481</v>
      </c>
      <c r="C3481" s="3" t="s">
        <v>9627</v>
      </c>
      <c r="D3481" s="3" t="s">
        <v>9628</v>
      </c>
      <c r="E3481" s="3" t="s">
        <v>9629</v>
      </c>
      <c r="F3481" s="3">
        <v>0</v>
      </c>
      <c r="I3481" s="4" t="str">
        <f ca="1">IFERROR(__xludf.DUMMYFUNCTION("REGEXREPLACE(F3482,""\D"", """")"),"#VALUE!")</f>
        <v>#VALUE!</v>
      </c>
    </row>
    <row r="3482" spans="1:9" ht="15.75" customHeight="1">
      <c r="A3482" s="1">
        <v>3481</v>
      </c>
      <c r="B3482" s="3">
        <v>3482</v>
      </c>
      <c r="C3482" s="3" t="s">
        <v>9630</v>
      </c>
      <c r="D3482" s="3" t="s">
        <v>9631</v>
      </c>
      <c r="E3482" s="3" t="s">
        <v>9632</v>
      </c>
      <c r="F3482" s="3" t="s">
        <v>1165</v>
      </c>
      <c r="G3482" s="3">
        <v>0</v>
      </c>
      <c r="H3482" s="3" t="s">
        <v>498</v>
      </c>
      <c r="I3482" s="4" t="str">
        <f ca="1">IFERROR(__xludf.DUMMYFUNCTION("REGEXREPLACE(F3483,""\D"", """")"),"23")</f>
        <v>23</v>
      </c>
    </row>
    <row r="3483" spans="1:9" ht="15.75" customHeight="1">
      <c r="A3483" s="1">
        <v>3482</v>
      </c>
      <c r="B3483" s="3">
        <v>3483</v>
      </c>
      <c r="C3483" s="3" t="s">
        <v>9633</v>
      </c>
      <c r="D3483" s="3" t="s">
        <v>9634</v>
      </c>
      <c r="E3483" s="3" t="s">
        <v>9635</v>
      </c>
      <c r="F3483" s="3">
        <v>0</v>
      </c>
      <c r="I3483" s="4" t="str">
        <f ca="1">IFERROR(__xludf.DUMMYFUNCTION("REGEXREPLACE(F3484,""\D"", """")"),"#VALUE!")</f>
        <v>#VALUE!</v>
      </c>
    </row>
    <row r="3484" spans="1:9" ht="15.75" customHeight="1">
      <c r="A3484" s="1">
        <v>3483</v>
      </c>
      <c r="B3484" s="3">
        <v>3484</v>
      </c>
      <c r="C3484" s="3" t="s">
        <v>9636</v>
      </c>
      <c r="D3484" s="3" t="s">
        <v>9637</v>
      </c>
      <c r="E3484" s="3" t="s">
        <v>9638</v>
      </c>
      <c r="F3484" s="3" t="s">
        <v>96</v>
      </c>
      <c r="G3484" s="3">
        <v>8</v>
      </c>
      <c r="H3484" s="3" t="s">
        <v>143</v>
      </c>
      <c r="I3484" s="4" t="str">
        <f ca="1">IFERROR(__xludf.DUMMYFUNCTION("REGEXREPLACE(F3485,""\D"", """")"),"9")</f>
        <v>9</v>
      </c>
    </row>
    <row r="3485" spans="1:9" ht="15.75" customHeight="1">
      <c r="A3485" s="1">
        <v>3484</v>
      </c>
      <c r="B3485" s="3">
        <v>3485</v>
      </c>
      <c r="C3485" s="3" t="s">
        <v>9639</v>
      </c>
      <c r="D3485" s="3" t="s">
        <v>9640</v>
      </c>
      <c r="E3485" s="3" t="s">
        <v>9641</v>
      </c>
      <c r="F3485" s="3" t="s">
        <v>765</v>
      </c>
      <c r="G3485" s="3">
        <v>15</v>
      </c>
      <c r="H3485" s="3" t="s">
        <v>139</v>
      </c>
      <c r="I3485" s="4" t="str">
        <f ca="1">IFERROR(__xludf.DUMMYFUNCTION("REGEXREPLACE(F3486,""\D"", """")"),"10")</f>
        <v>10</v>
      </c>
    </row>
    <row r="3486" spans="1:9" ht="15.75" customHeight="1">
      <c r="A3486" s="1">
        <v>3485</v>
      </c>
      <c r="B3486" s="3">
        <v>3486</v>
      </c>
      <c r="C3486" s="3" t="s">
        <v>9642</v>
      </c>
      <c r="D3486" s="3" t="s">
        <v>9643</v>
      </c>
      <c r="E3486" s="3" t="s">
        <v>9644</v>
      </c>
      <c r="F3486" s="3">
        <v>0</v>
      </c>
      <c r="I3486" s="4" t="str">
        <f ca="1">IFERROR(__xludf.DUMMYFUNCTION("REGEXREPLACE(F3487,""\D"", """")"),"#VALUE!")</f>
        <v>#VALUE!</v>
      </c>
    </row>
    <row r="3487" spans="1:9" ht="15.75" customHeight="1">
      <c r="A3487" s="1">
        <v>3486</v>
      </c>
      <c r="B3487" s="3">
        <v>3487</v>
      </c>
      <c r="C3487" s="3" t="s">
        <v>9645</v>
      </c>
      <c r="D3487" s="3" t="s">
        <v>9646</v>
      </c>
      <c r="E3487" s="3" t="s">
        <v>9647</v>
      </c>
      <c r="F3487" s="3" t="s">
        <v>339</v>
      </c>
      <c r="G3487" s="3">
        <v>13</v>
      </c>
      <c r="H3487" s="3" t="s">
        <v>256</v>
      </c>
      <c r="I3487" s="4" t="str">
        <f ca="1">IFERROR(__xludf.DUMMYFUNCTION("REGEXREPLACE(F3488,""\D"", """")"),"15")</f>
        <v>15</v>
      </c>
    </row>
    <row r="3488" spans="1:9" ht="15.75" customHeight="1">
      <c r="A3488" s="1">
        <v>3487</v>
      </c>
      <c r="B3488" s="3">
        <v>3488</v>
      </c>
      <c r="C3488" s="3" t="s">
        <v>9648</v>
      </c>
      <c r="D3488" s="3" t="s">
        <v>9649</v>
      </c>
      <c r="E3488" s="3" t="s">
        <v>27</v>
      </c>
      <c r="F3488" s="3">
        <v>0</v>
      </c>
      <c r="I3488" s="4" t="str">
        <f ca="1">IFERROR(__xludf.DUMMYFUNCTION("REGEXREPLACE(F3489,""\D"", """")"),"#VALUE!")</f>
        <v>#VALUE!</v>
      </c>
    </row>
    <row r="3489" spans="1:9" ht="15.75" customHeight="1">
      <c r="A3489" s="1">
        <v>3488</v>
      </c>
      <c r="B3489" s="3">
        <v>3489</v>
      </c>
      <c r="C3489" s="3" t="s">
        <v>9650</v>
      </c>
      <c r="D3489" s="3" t="s">
        <v>9651</v>
      </c>
      <c r="E3489" s="3" t="s">
        <v>27</v>
      </c>
      <c r="F3489" s="3">
        <v>0</v>
      </c>
      <c r="I3489" s="4" t="str">
        <f ca="1">IFERROR(__xludf.DUMMYFUNCTION("REGEXREPLACE(F3490,""\D"", """")"),"#VALUE!")</f>
        <v>#VALUE!</v>
      </c>
    </row>
    <row r="3490" spans="1:9" ht="15.75" customHeight="1">
      <c r="A3490" s="1">
        <v>3489</v>
      </c>
      <c r="B3490" s="3">
        <v>3490</v>
      </c>
      <c r="C3490" s="3" t="s">
        <v>9652</v>
      </c>
      <c r="D3490" s="3" t="s">
        <v>9653</v>
      </c>
      <c r="E3490" s="3" t="s">
        <v>9654</v>
      </c>
      <c r="F3490" s="3" t="s">
        <v>5302</v>
      </c>
      <c r="G3490" s="3">
        <v>29</v>
      </c>
      <c r="H3490" s="3" t="s">
        <v>3071</v>
      </c>
      <c r="I3490" s="4" t="str">
        <f ca="1">IFERROR(__xludf.DUMMYFUNCTION("REGEXREPLACE(F3491,""\D"", """")"),"49")</f>
        <v>49</v>
      </c>
    </row>
    <row r="3491" spans="1:9" ht="15.75" customHeight="1">
      <c r="A3491" s="1">
        <v>3490</v>
      </c>
      <c r="B3491" s="3">
        <v>3491</v>
      </c>
      <c r="C3491" s="3" t="s">
        <v>9655</v>
      </c>
      <c r="D3491" s="3" t="s">
        <v>9656</v>
      </c>
      <c r="E3491" s="3" t="s">
        <v>9657</v>
      </c>
      <c r="F3491" s="3" t="s">
        <v>317</v>
      </c>
      <c r="G3491" s="3">
        <v>2</v>
      </c>
      <c r="H3491" s="3" t="s">
        <v>12</v>
      </c>
      <c r="I3491" s="4" t="str">
        <f ca="1">IFERROR(__xludf.DUMMYFUNCTION("REGEXREPLACE(F3492,""\D"", """")"),"8")</f>
        <v>8</v>
      </c>
    </row>
    <row r="3492" spans="1:9" ht="15.75" customHeight="1">
      <c r="A3492" s="1">
        <v>3491</v>
      </c>
      <c r="B3492" s="3">
        <v>3492</v>
      </c>
      <c r="C3492" s="3" t="s">
        <v>9658</v>
      </c>
      <c r="D3492" s="3" t="s">
        <v>9659</v>
      </c>
      <c r="E3492" s="3" t="s">
        <v>325</v>
      </c>
      <c r="F3492" s="3">
        <v>0</v>
      </c>
      <c r="I3492" s="4" t="str">
        <f ca="1">IFERROR(__xludf.DUMMYFUNCTION("REGEXREPLACE(F3493,""\D"", """")"),"#VALUE!")</f>
        <v>#VALUE!</v>
      </c>
    </row>
    <row r="3493" spans="1:9" ht="15.75" customHeight="1">
      <c r="A3493" s="1">
        <v>3492</v>
      </c>
      <c r="B3493" s="3">
        <v>3493</v>
      </c>
      <c r="C3493" s="3" t="s">
        <v>9660</v>
      </c>
      <c r="D3493" s="3" t="s">
        <v>9661</v>
      </c>
      <c r="E3493" s="3" t="s">
        <v>9662</v>
      </c>
      <c r="F3493" s="3" t="s">
        <v>11</v>
      </c>
      <c r="G3493" s="3">
        <v>0</v>
      </c>
      <c r="H3493" s="3" t="s">
        <v>35</v>
      </c>
      <c r="I3493" s="4" t="str">
        <f ca="1">IFERROR(__xludf.DUMMYFUNCTION("REGEXREPLACE(F3494,""\D"", """")"),"3")</f>
        <v>3</v>
      </c>
    </row>
    <row r="3494" spans="1:9" ht="15.75" customHeight="1">
      <c r="A3494" s="1">
        <v>3493</v>
      </c>
      <c r="B3494" s="3">
        <v>3494</v>
      </c>
      <c r="C3494" s="3" t="s">
        <v>9663</v>
      </c>
      <c r="D3494" s="3" t="s">
        <v>9664</v>
      </c>
      <c r="E3494" s="3" t="s">
        <v>9665</v>
      </c>
      <c r="F3494" s="3">
        <v>0</v>
      </c>
      <c r="I3494" s="4" t="str">
        <f ca="1">IFERROR(__xludf.DUMMYFUNCTION("REGEXREPLACE(F3495,""\D"", """")"),"#VALUE!")</f>
        <v>#VALUE!</v>
      </c>
    </row>
    <row r="3495" spans="1:9" ht="15.75" customHeight="1">
      <c r="A3495" s="1">
        <v>3494</v>
      </c>
      <c r="B3495" s="3">
        <v>3495</v>
      </c>
      <c r="C3495" s="3" t="s">
        <v>9666</v>
      </c>
      <c r="D3495" s="3" t="s">
        <v>9667</v>
      </c>
      <c r="E3495" s="3" t="s">
        <v>9668</v>
      </c>
      <c r="F3495" s="3" t="s">
        <v>364</v>
      </c>
      <c r="G3495" s="3">
        <v>5</v>
      </c>
      <c r="H3495" s="3" t="s">
        <v>40</v>
      </c>
      <c r="I3495" s="4" t="str">
        <f ca="1">IFERROR(__xludf.DUMMYFUNCTION("REGEXREPLACE(F3496,""\D"", """")"),"13")</f>
        <v>13</v>
      </c>
    </row>
    <row r="3496" spans="1:9" ht="15.75" customHeight="1">
      <c r="A3496" s="1">
        <v>3495</v>
      </c>
      <c r="B3496" s="3">
        <v>3496</v>
      </c>
      <c r="C3496" s="3" t="s">
        <v>9669</v>
      </c>
      <c r="D3496" s="3" t="s">
        <v>9670</v>
      </c>
      <c r="E3496" s="3" t="s">
        <v>27</v>
      </c>
      <c r="F3496" s="3">
        <v>0</v>
      </c>
      <c r="I3496" s="4" t="str">
        <f ca="1">IFERROR(__xludf.DUMMYFUNCTION("REGEXREPLACE(F3497,""\D"", """")"),"#VALUE!")</f>
        <v>#VALUE!</v>
      </c>
    </row>
    <row r="3497" spans="1:9" ht="15.75" customHeight="1">
      <c r="A3497" s="1">
        <v>3496</v>
      </c>
      <c r="B3497" s="3">
        <v>3497</v>
      </c>
      <c r="C3497" s="3" t="s">
        <v>9671</v>
      </c>
      <c r="D3497" s="3" t="s">
        <v>9672</v>
      </c>
      <c r="E3497" s="3" t="s">
        <v>9673</v>
      </c>
      <c r="F3497" s="3" t="s">
        <v>615</v>
      </c>
      <c r="G3497" s="3">
        <v>12</v>
      </c>
      <c r="H3497" s="3" t="s">
        <v>930</v>
      </c>
      <c r="I3497" s="4" t="str">
        <f ca="1">IFERROR(__xludf.DUMMYFUNCTION("REGEXREPLACE(F3498,""\D"", """")"),"42")</f>
        <v>42</v>
      </c>
    </row>
    <row r="3498" spans="1:9" ht="15.75" customHeight="1">
      <c r="A3498" s="1">
        <v>3497</v>
      </c>
      <c r="B3498" s="3">
        <v>3498</v>
      </c>
      <c r="C3498" s="3" t="s">
        <v>9674</v>
      </c>
      <c r="D3498" s="3" t="s">
        <v>9675</v>
      </c>
      <c r="E3498" s="3" t="s">
        <v>9676</v>
      </c>
      <c r="F3498" s="3" t="s">
        <v>1172</v>
      </c>
      <c r="G3498" s="3">
        <v>1</v>
      </c>
      <c r="H3498" s="3" t="s">
        <v>1183</v>
      </c>
      <c r="I3498" s="4" t="str">
        <f ca="1">IFERROR(__xludf.DUMMYFUNCTION("REGEXREPLACE(F3499,""\D"", """")"),"26")</f>
        <v>26</v>
      </c>
    </row>
    <row r="3499" spans="1:9" ht="15.75" customHeight="1">
      <c r="A3499" s="1">
        <v>3498</v>
      </c>
      <c r="B3499" s="3">
        <v>3499</v>
      </c>
      <c r="C3499" s="3" t="s">
        <v>9677</v>
      </c>
      <c r="D3499" s="3" t="s">
        <v>9678</v>
      </c>
      <c r="E3499" s="3" t="s">
        <v>114</v>
      </c>
      <c r="F3499" s="3">
        <v>0</v>
      </c>
      <c r="I3499" s="4" t="str">
        <f ca="1">IFERROR(__xludf.DUMMYFUNCTION("REGEXREPLACE(F3500,""\D"", """")"),"#VALUE!")</f>
        <v>#VALUE!</v>
      </c>
    </row>
    <row r="3500" spans="1:9" ht="15.75" customHeight="1">
      <c r="A3500" s="1">
        <v>3499</v>
      </c>
      <c r="B3500" s="3">
        <v>3500</v>
      </c>
      <c r="C3500" s="3" t="s">
        <v>9679</v>
      </c>
      <c r="D3500" s="3" t="s">
        <v>9680</v>
      </c>
      <c r="E3500" s="3" t="s">
        <v>9681</v>
      </c>
      <c r="F3500" s="3" t="s">
        <v>3250</v>
      </c>
      <c r="G3500" s="3">
        <v>27</v>
      </c>
      <c r="H3500" s="3" t="s">
        <v>752</v>
      </c>
      <c r="I3500" s="4" t="str">
        <f ca="1">IFERROR(__xludf.DUMMYFUNCTION("REGEXREPLACE(F3501,""\D"", """")"),"33")</f>
        <v>33</v>
      </c>
    </row>
    <row r="3501" spans="1:9" ht="15.75" customHeight="1">
      <c r="A3501" s="1">
        <v>3500</v>
      </c>
      <c r="B3501" s="3">
        <v>3501</v>
      </c>
      <c r="C3501" s="3" t="s">
        <v>9682</v>
      </c>
      <c r="D3501" s="3" t="s">
        <v>9683</v>
      </c>
      <c r="E3501" s="3" t="s">
        <v>9684</v>
      </c>
      <c r="F3501" s="3" t="s">
        <v>303</v>
      </c>
      <c r="G3501" s="3">
        <v>10</v>
      </c>
      <c r="H3501" s="3" t="s">
        <v>97</v>
      </c>
      <c r="I3501" s="4" t="str">
        <f ca="1">IFERROR(__xludf.DUMMYFUNCTION("REGEXREPLACE(F3502,""\D"", """")"),"6")</f>
        <v>6</v>
      </c>
    </row>
    <row r="3502" spans="1:9" ht="15.75" customHeight="1">
      <c r="A3502" s="1">
        <v>3501</v>
      </c>
      <c r="B3502" s="3">
        <v>3502</v>
      </c>
      <c r="C3502" s="3" t="s">
        <v>9685</v>
      </c>
      <c r="D3502" s="3" t="s">
        <v>9686</v>
      </c>
      <c r="E3502" s="3" t="s">
        <v>9687</v>
      </c>
      <c r="F3502" s="3" t="s">
        <v>1805</v>
      </c>
      <c r="G3502" s="3">
        <v>6</v>
      </c>
      <c r="H3502" s="3" t="s">
        <v>1183</v>
      </c>
      <c r="I3502" s="4" t="str">
        <f ca="1">IFERROR(__xludf.DUMMYFUNCTION("REGEXREPLACE(F3503,""\D"", """")"),"21")</f>
        <v>21</v>
      </c>
    </row>
    <row r="3503" spans="1:9" ht="15.75" customHeight="1">
      <c r="A3503" s="1">
        <v>3502</v>
      </c>
      <c r="B3503" s="3">
        <v>3503</v>
      </c>
      <c r="C3503" s="3" t="s">
        <v>9688</v>
      </c>
      <c r="D3503" s="3" t="s">
        <v>9689</v>
      </c>
      <c r="E3503" s="3" t="s">
        <v>4711</v>
      </c>
      <c r="F3503" s="3">
        <v>0</v>
      </c>
      <c r="I3503" s="4" t="str">
        <f ca="1">IFERROR(__xludf.DUMMYFUNCTION("REGEXREPLACE(F3504,""\D"", """")"),"#VALUE!")</f>
        <v>#VALUE!</v>
      </c>
    </row>
    <row r="3504" spans="1:9" ht="15.75" customHeight="1">
      <c r="A3504" s="1">
        <v>3503</v>
      </c>
      <c r="B3504" s="3">
        <v>3504</v>
      </c>
      <c r="C3504" s="3" t="s">
        <v>9690</v>
      </c>
      <c r="D3504" s="3" t="s">
        <v>9691</v>
      </c>
      <c r="E3504" s="3" t="s">
        <v>9692</v>
      </c>
      <c r="F3504" s="3" t="s">
        <v>303</v>
      </c>
      <c r="G3504" s="3">
        <v>2</v>
      </c>
      <c r="H3504" s="3" t="s">
        <v>394</v>
      </c>
      <c r="I3504" s="4" t="str">
        <f ca="1">IFERROR(__xludf.DUMMYFUNCTION("REGEXREPLACE(F3505,""\D"", """")"),"6")</f>
        <v>6</v>
      </c>
    </row>
    <row r="3505" spans="1:9" ht="15.75" customHeight="1">
      <c r="A3505" s="1">
        <v>3504</v>
      </c>
      <c r="B3505" s="3">
        <v>3505</v>
      </c>
      <c r="C3505" s="3" t="s">
        <v>9693</v>
      </c>
      <c r="D3505" s="3" t="s">
        <v>9694</v>
      </c>
      <c r="E3505" s="3" t="s">
        <v>9695</v>
      </c>
      <c r="F3505" s="3" t="s">
        <v>494</v>
      </c>
      <c r="G3505" s="3">
        <v>32</v>
      </c>
      <c r="H3505" s="3" t="s">
        <v>426</v>
      </c>
      <c r="I3505" s="4" t="str">
        <f ca="1">IFERROR(__xludf.DUMMYFUNCTION("REGEXREPLACE(F3506,""\D"", """")"),"18")</f>
        <v>18</v>
      </c>
    </row>
    <row r="3506" spans="1:9" ht="15.75" customHeight="1">
      <c r="A3506" s="1">
        <v>3505</v>
      </c>
      <c r="B3506" s="3">
        <v>3506</v>
      </c>
      <c r="C3506" s="3" t="s">
        <v>9696</v>
      </c>
      <c r="D3506" s="3" t="s">
        <v>9697</v>
      </c>
      <c r="E3506" s="3" t="s">
        <v>27</v>
      </c>
      <c r="F3506" s="3">
        <v>0</v>
      </c>
      <c r="I3506" s="4" t="str">
        <f ca="1">IFERROR(__xludf.DUMMYFUNCTION("REGEXREPLACE(F3507,""\D"", """")"),"#VALUE!")</f>
        <v>#VALUE!</v>
      </c>
    </row>
    <row r="3507" spans="1:9" ht="15.75" customHeight="1">
      <c r="A3507" s="1">
        <v>3506</v>
      </c>
      <c r="B3507" s="3">
        <v>3507</v>
      </c>
      <c r="C3507" s="3" t="s">
        <v>9698</v>
      </c>
      <c r="D3507" s="3" t="s">
        <v>9699</v>
      </c>
      <c r="E3507" s="3" t="s">
        <v>27</v>
      </c>
      <c r="F3507" s="3">
        <v>0</v>
      </c>
      <c r="I3507" s="4" t="str">
        <f ca="1">IFERROR(__xludf.DUMMYFUNCTION("REGEXREPLACE(F3508,""\D"", """")"),"#VALUE!")</f>
        <v>#VALUE!</v>
      </c>
    </row>
    <row r="3508" spans="1:9" ht="15.75" customHeight="1">
      <c r="A3508" s="1">
        <v>3507</v>
      </c>
      <c r="B3508" s="3">
        <v>3508</v>
      </c>
      <c r="C3508" s="3" t="s">
        <v>9700</v>
      </c>
      <c r="D3508" s="3" t="s">
        <v>9701</v>
      </c>
      <c r="E3508" s="3" t="s">
        <v>9702</v>
      </c>
      <c r="F3508" s="3" t="s">
        <v>765</v>
      </c>
      <c r="G3508" s="3">
        <v>8</v>
      </c>
      <c r="H3508" s="3" t="s">
        <v>40</v>
      </c>
      <c r="I3508" s="4" t="str">
        <f ca="1">IFERROR(__xludf.DUMMYFUNCTION("REGEXREPLACE(F3509,""\D"", """")"),"10")</f>
        <v>10</v>
      </c>
    </row>
    <row r="3509" spans="1:9" ht="15.75" customHeight="1">
      <c r="A3509" s="1">
        <v>3508</v>
      </c>
      <c r="B3509" s="3">
        <v>3509</v>
      </c>
      <c r="C3509" s="3" t="s">
        <v>9703</v>
      </c>
      <c r="D3509" s="3" t="s">
        <v>9704</v>
      </c>
      <c r="E3509" s="3" t="s">
        <v>9705</v>
      </c>
      <c r="F3509" s="3" t="s">
        <v>1172</v>
      </c>
      <c r="G3509" s="3">
        <v>33</v>
      </c>
      <c r="H3509" s="3" t="s">
        <v>656</v>
      </c>
      <c r="I3509" s="4" t="str">
        <f ca="1">IFERROR(__xludf.DUMMYFUNCTION("REGEXREPLACE(F3510,""\D"", """")"),"26")</f>
        <v>26</v>
      </c>
    </row>
    <row r="3510" spans="1:9" ht="15.75" customHeight="1">
      <c r="A3510" s="1">
        <v>3509</v>
      </c>
      <c r="B3510" s="3">
        <v>3510</v>
      </c>
      <c r="C3510" s="3" t="s">
        <v>9706</v>
      </c>
      <c r="D3510" s="3" t="s">
        <v>9707</v>
      </c>
      <c r="E3510" s="3" t="s">
        <v>9708</v>
      </c>
      <c r="F3510" s="3">
        <v>0</v>
      </c>
      <c r="I3510" s="4" t="str">
        <f ca="1">IFERROR(__xludf.DUMMYFUNCTION("REGEXREPLACE(F3511,""\D"", """")"),"#VALUE!")</f>
        <v>#VALUE!</v>
      </c>
    </row>
    <row r="3511" spans="1:9" ht="15.75" customHeight="1">
      <c r="A3511" s="1">
        <v>3510</v>
      </c>
      <c r="B3511" s="3">
        <v>3511</v>
      </c>
      <c r="C3511" s="3" t="s">
        <v>9709</v>
      </c>
      <c r="D3511" s="3" t="s">
        <v>9710</v>
      </c>
      <c r="E3511" s="3" t="s">
        <v>9711</v>
      </c>
      <c r="F3511" s="3" t="s">
        <v>44</v>
      </c>
      <c r="G3511" s="3">
        <v>4</v>
      </c>
      <c r="H3511" s="3" t="s">
        <v>97</v>
      </c>
      <c r="I3511" s="4" t="str">
        <f ca="1">IFERROR(__xludf.DUMMYFUNCTION("REGEXREPLACE(F3512,""\D"", """")"),"12")</f>
        <v>12</v>
      </c>
    </row>
    <row r="3512" spans="1:9" ht="15.75" customHeight="1">
      <c r="A3512" s="1">
        <v>3511</v>
      </c>
      <c r="B3512" s="3">
        <v>3512</v>
      </c>
      <c r="C3512" s="3" t="s">
        <v>9712</v>
      </c>
      <c r="D3512" s="3" t="s">
        <v>9713</v>
      </c>
      <c r="E3512" s="3" t="s">
        <v>9714</v>
      </c>
      <c r="F3512" s="3" t="s">
        <v>3097</v>
      </c>
      <c r="G3512" s="3">
        <v>11</v>
      </c>
      <c r="H3512" s="3" t="s">
        <v>2102</v>
      </c>
      <c r="I3512" s="4" t="str">
        <f ca="1">IFERROR(__xludf.DUMMYFUNCTION("REGEXREPLACE(F3513,""\D"", """")"),"36")</f>
        <v>36</v>
      </c>
    </row>
    <row r="3513" spans="1:9" ht="15.75" customHeight="1">
      <c r="A3513" s="1">
        <v>3512</v>
      </c>
      <c r="B3513" s="3">
        <v>3513</v>
      </c>
      <c r="C3513" s="3" t="s">
        <v>9715</v>
      </c>
      <c r="D3513" s="3" t="s">
        <v>9716</v>
      </c>
      <c r="E3513" s="3" t="s">
        <v>27</v>
      </c>
      <c r="F3513" s="3">
        <v>0</v>
      </c>
      <c r="I3513" s="4" t="str">
        <f ca="1">IFERROR(__xludf.DUMMYFUNCTION("REGEXREPLACE(F3514,""\D"", """")"),"#VALUE!")</f>
        <v>#VALUE!</v>
      </c>
    </row>
    <row r="3514" spans="1:9" ht="15.75" customHeight="1">
      <c r="A3514" s="1">
        <v>3513</v>
      </c>
      <c r="B3514" s="3">
        <v>3514</v>
      </c>
      <c r="C3514" s="3" t="s">
        <v>9717</v>
      </c>
      <c r="D3514" s="3" t="s">
        <v>9718</v>
      </c>
      <c r="E3514" s="3" t="s">
        <v>9719</v>
      </c>
      <c r="F3514" s="3">
        <v>0</v>
      </c>
      <c r="I3514" s="4" t="str">
        <f ca="1">IFERROR(__xludf.DUMMYFUNCTION("REGEXREPLACE(F3515,""\D"", """")"),"#VALUE!")</f>
        <v>#VALUE!</v>
      </c>
    </row>
    <row r="3515" spans="1:9" ht="15.75" customHeight="1">
      <c r="A3515" s="1">
        <v>3514</v>
      </c>
      <c r="B3515" s="3">
        <v>3515</v>
      </c>
      <c r="C3515" s="3" t="s">
        <v>9720</v>
      </c>
      <c r="D3515" s="3" t="s">
        <v>9721</v>
      </c>
      <c r="E3515" s="3" t="s">
        <v>27</v>
      </c>
      <c r="F3515" s="3">
        <v>0</v>
      </c>
      <c r="I3515" s="4" t="str">
        <f ca="1">IFERROR(__xludf.DUMMYFUNCTION("REGEXREPLACE(F3516,""\D"", """")"),"#VALUE!")</f>
        <v>#VALUE!</v>
      </c>
    </row>
    <row r="3516" spans="1:9" ht="15.75" customHeight="1">
      <c r="A3516" s="1">
        <v>3515</v>
      </c>
      <c r="B3516" s="3">
        <v>3516</v>
      </c>
      <c r="C3516" s="3" t="s">
        <v>9722</v>
      </c>
      <c r="D3516" s="3" t="s">
        <v>9723</v>
      </c>
      <c r="E3516" s="3" t="s">
        <v>27</v>
      </c>
      <c r="F3516" s="3">
        <v>0</v>
      </c>
      <c r="I3516" s="4" t="str">
        <f ca="1">IFERROR(__xludf.DUMMYFUNCTION("REGEXREPLACE(F3517,""\D"", """")"),"#VALUE!")</f>
        <v>#VALUE!</v>
      </c>
    </row>
    <row r="3517" spans="1:9" ht="15.75" customHeight="1">
      <c r="A3517" s="1">
        <v>3516</v>
      </c>
      <c r="B3517" s="3">
        <v>3517</v>
      </c>
      <c r="C3517" s="3" t="s">
        <v>9724</v>
      </c>
      <c r="D3517" s="3" t="s">
        <v>9725</v>
      </c>
      <c r="E3517" s="3" t="s">
        <v>9726</v>
      </c>
      <c r="F3517" s="3">
        <v>0</v>
      </c>
      <c r="I3517" s="4" t="str">
        <f ca="1">IFERROR(__xludf.DUMMYFUNCTION("REGEXREPLACE(F3518,""\D"", """")"),"#VALUE!")</f>
        <v>#VALUE!</v>
      </c>
    </row>
    <row r="3518" spans="1:9" ht="15.75" customHeight="1">
      <c r="A3518" s="1">
        <v>3517</v>
      </c>
      <c r="B3518" s="3">
        <v>3518</v>
      </c>
      <c r="C3518" s="3" t="s">
        <v>9727</v>
      </c>
      <c r="D3518" s="3" t="s">
        <v>9728</v>
      </c>
      <c r="E3518" s="3" t="s">
        <v>9729</v>
      </c>
      <c r="F3518" s="3">
        <v>0</v>
      </c>
      <c r="I3518" s="4" t="str">
        <f ca="1">IFERROR(__xludf.DUMMYFUNCTION("REGEXREPLACE(F3519,""\D"", """")"),"#VALUE!")</f>
        <v>#VALUE!</v>
      </c>
    </row>
    <row r="3519" spans="1:9" ht="15.75" customHeight="1">
      <c r="A3519" s="1">
        <v>3518</v>
      </c>
      <c r="B3519" s="3">
        <v>3519</v>
      </c>
      <c r="C3519" s="3" t="s">
        <v>9730</v>
      </c>
      <c r="D3519" s="3" t="s">
        <v>9731</v>
      </c>
      <c r="E3519" s="3" t="s">
        <v>9732</v>
      </c>
      <c r="F3519" s="3" t="s">
        <v>655</v>
      </c>
      <c r="G3519" s="3">
        <v>0</v>
      </c>
      <c r="H3519" s="3" t="s">
        <v>398</v>
      </c>
      <c r="I3519" s="4" t="str">
        <f ca="1">IFERROR(__xludf.DUMMYFUNCTION("REGEXREPLACE(F3520,""\D"", """")"),"20")</f>
        <v>20</v>
      </c>
    </row>
    <row r="3520" spans="1:9" ht="15.75" customHeight="1">
      <c r="A3520" s="1">
        <v>3519</v>
      </c>
      <c r="B3520" s="3">
        <v>3520</v>
      </c>
      <c r="C3520" s="3" t="s">
        <v>9733</v>
      </c>
      <c r="D3520" s="3" t="s">
        <v>9734</v>
      </c>
      <c r="E3520" s="3" t="s">
        <v>9735</v>
      </c>
      <c r="F3520" s="3">
        <v>0</v>
      </c>
      <c r="I3520" s="4" t="str">
        <f ca="1">IFERROR(__xludf.DUMMYFUNCTION("REGEXREPLACE(F3521,""\D"", """")"),"#VALUE!")</f>
        <v>#VALUE!</v>
      </c>
    </row>
    <row r="3521" spans="1:9" ht="15.75" customHeight="1">
      <c r="A3521" s="1">
        <v>3520</v>
      </c>
      <c r="B3521" s="3">
        <v>3521</v>
      </c>
      <c r="C3521" s="3" t="s">
        <v>9736</v>
      </c>
      <c r="D3521" s="3" t="s">
        <v>9737</v>
      </c>
      <c r="E3521" s="3" t="s">
        <v>27</v>
      </c>
      <c r="F3521" s="3">
        <v>0</v>
      </c>
      <c r="I3521" s="4" t="str">
        <f ca="1">IFERROR(__xludf.DUMMYFUNCTION("REGEXREPLACE(F3522,""\D"", """")"),"#VALUE!")</f>
        <v>#VALUE!</v>
      </c>
    </row>
    <row r="3522" spans="1:9" ht="15.75" customHeight="1">
      <c r="A3522" s="1">
        <v>3521</v>
      </c>
      <c r="B3522" s="3">
        <v>3522</v>
      </c>
      <c r="C3522" s="3" t="s">
        <v>9738</v>
      </c>
      <c r="D3522" s="3" t="s">
        <v>9739</v>
      </c>
      <c r="E3522" s="3" t="s">
        <v>9740</v>
      </c>
      <c r="F3522" s="3">
        <v>0</v>
      </c>
      <c r="I3522" s="4" t="str">
        <f ca="1">IFERROR(__xludf.DUMMYFUNCTION("REGEXREPLACE(F3523,""\D"", """")"),"#VALUE!")</f>
        <v>#VALUE!</v>
      </c>
    </row>
    <row r="3523" spans="1:9" ht="15.75" customHeight="1">
      <c r="A3523" s="1">
        <v>3522</v>
      </c>
      <c r="B3523" s="3">
        <v>3523</v>
      </c>
      <c r="C3523" s="3" t="s">
        <v>9741</v>
      </c>
      <c r="D3523" s="3" t="s">
        <v>9742</v>
      </c>
      <c r="E3523" s="3" t="s">
        <v>9743</v>
      </c>
      <c r="F3523" s="3">
        <v>0</v>
      </c>
      <c r="I3523" s="4" t="str">
        <f ca="1">IFERROR(__xludf.DUMMYFUNCTION("REGEXREPLACE(F3524,""\D"", """")"),"#VALUE!")</f>
        <v>#VALUE!</v>
      </c>
    </row>
    <row r="3524" spans="1:9" ht="15.75" customHeight="1">
      <c r="A3524" s="1">
        <v>3523</v>
      </c>
      <c r="B3524" s="3">
        <v>3524</v>
      </c>
      <c r="C3524" s="3" t="s">
        <v>9744</v>
      </c>
      <c r="D3524" s="3" t="s">
        <v>9745</v>
      </c>
      <c r="E3524" s="3" t="s">
        <v>27</v>
      </c>
      <c r="F3524" s="3">
        <v>0</v>
      </c>
      <c r="I3524" s="4" t="str">
        <f ca="1">IFERROR(__xludf.DUMMYFUNCTION("REGEXREPLACE(F3525,""\D"", """")"),"#VALUE!")</f>
        <v>#VALUE!</v>
      </c>
    </row>
    <row r="3525" spans="1:9" ht="15.75" customHeight="1">
      <c r="A3525" s="1">
        <v>3524</v>
      </c>
      <c r="B3525" s="3">
        <v>3525</v>
      </c>
      <c r="C3525" s="3" t="s">
        <v>9746</v>
      </c>
      <c r="D3525" s="3" t="s">
        <v>9747</v>
      </c>
      <c r="E3525" s="3" t="s">
        <v>9748</v>
      </c>
      <c r="F3525" s="3" t="s">
        <v>44</v>
      </c>
      <c r="G3525" s="3">
        <v>4</v>
      </c>
      <c r="H3525" s="3" t="s">
        <v>97</v>
      </c>
      <c r="I3525" s="4" t="str">
        <f ca="1">IFERROR(__xludf.DUMMYFUNCTION("REGEXREPLACE(F3526,""\D"", """")"),"12")</f>
        <v>12</v>
      </c>
    </row>
    <row r="3526" spans="1:9" ht="15.75" customHeight="1">
      <c r="A3526" s="1">
        <v>3525</v>
      </c>
      <c r="B3526" s="3">
        <v>3526</v>
      </c>
      <c r="C3526" s="3" t="s">
        <v>9749</v>
      </c>
      <c r="D3526" s="3" t="s">
        <v>9750</v>
      </c>
      <c r="E3526" s="3" t="s">
        <v>262</v>
      </c>
      <c r="F3526" s="3">
        <v>0</v>
      </c>
      <c r="I3526" s="4" t="str">
        <f ca="1">IFERROR(__xludf.DUMMYFUNCTION("REGEXREPLACE(F3527,""\D"", """")"),"#VALUE!")</f>
        <v>#VALUE!</v>
      </c>
    </row>
    <row r="3527" spans="1:9" ht="15.75" customHeight="1">
      <c r="A3527" s="1">
        <v>3526</v>
      </c>
      <c r="B3527" s="3">
        <v>3527</v>
      </c>
      <c r="C3527" s="3" t="s">
        <v>9751</v>
      </c>
      <c r="D3527" s="3" t="s">
        <v>9752</v>
      </c>
      <c r="E3527" s="3" t="s">
        <v>9753</v>
      </c>
      <c r="F3527" s="3">
        <v>0</v>
      </c>
      <c r="I3527" s="4" t="str">
        <f ca="1">IFERROR(__xludf.DUMMYFUNCTION("REGEXREPLACE(F3528,""\D"", """")"),"#VALUE!")</f>
        <v>#VALUE!</v>
      </c>
    </row>
    <row r="3528" spans="1:9" ht="15.75" customHeight="1">
      <c r="A3528" s="1">
        <v>3527</v>
      </c>
      <c r="B3528" s="3">
        <v>3528</v>
      </c>
      <c r="C3528" s="3" t="s">
        <v>9754</v>
      </c>
      <c r="D3528" s="3" t="s">
        <v>9755</v>
      </c>
      <c r="E3528" s="3" t="s">
        <v>9756</v>
      </c>
      <c r="F3528" s="3">
        <v>0</v>
      </c>
      <c r="I3528" s="4" t="str">
        <f ca="1">IFERROR(__xludf.DUMMYFUNCTION("REGEXREPLACE(F3529,""\D"", """")"),"#VALUE!")</f>
        <v>#VALUE!</v>
      </c>
    </row>
    <row r="3529" spans="1:9" ht="15.75" customHeight="1">
      <c r="A3529" s="1">
        <v>3528</v>
      </c>
      <c r="B3529" s="3">
        <v>3529</v>
      </c>
      <c r="C3529" s="3" t="s">
        <v>9757</v>
      </c>
      <c r="D3529" s="3" t="s">
        <v>9758</v>
      </c>
      <c r="E3529" s="3" t="s">
        <v>9759</v>
      </c>
      <c r="F3529" s="3">
        <v>0</v>
      </c>
      <c r="I3529" s="4" t="str">
        <f ca="1">IFERROR(__xludf.DUMMYFUNCTION("REGEXREPLACE(F3530,""\D"", """")"),"#VALUE!")</f>
        <v>#VALUE!</v>
      </c>
    </row>
    <row r="3530" spans="1:9" ht="15.75" customHeight="1">
      <c r="A3530" s="1">
        <v>3529</v>
      </c>
      <c r="B3530" s="3">
        <v>3530</v>
      </c>
      <c r="C3530" s="3" t="s">
        <v>9760</v>
      </c>
      <c r="D3530" s="3" t="s">
        <v>9761</v>
      </c>
      <c r="E3530" s="3" t="s">
        <v>27</v>
      </c>
      <c r="F3530" s="3">
        <v>0</v>
      </c>
      <c r="I3530" s="4" t="str">
        <f ca="1">IFERROR(__xludf.DUMMYFUNCTION("REGEXREPLACE(F3531,""\D"", """")"),"#VALUE!")</f>
        <v>#VALUE!</v>
      </c>
    </row>
    <row r="3531" spans="1:9" ht="15.75" customHeight="1">
      <c r="A3531" s="1">
        <v>3530</v>
      </c>
      <c r="B3531" s="3">
        <v>3531</v>
      </c>
      <c r="C3531" s="3" t="s">
        <v>9762</v>
      </c>
      <c r="D3531" s="3" t="s">
        <v>9763</v>
      </c>
      <c r="E3531" s="3" t="s">
        <v>9764</v>
      </c>
      <c r="F3531" s="3">
        <v>0</v>
      </c>
      <c r="I3531" s="4" t="str">
        <f ca="1">IFERROR(__xludf.DUMMYFUNCTION("REGEXREPLACE(F3532,""\D"", """")"),"#VALUE!")</f>
        <v>#VALUE!</v>
      </c>
    </row>
    <row r="3532" spans="1:9" ht="15.75" customHeight="1">
      <c r="A3532" s="1">
        <v>3531</v>
      </c>
      <c r="B3532" s="3">
        <v>3532</v>
      </c>
      <c r="C3532" s="3" t="s">
        <v>9765</v>
      </c>
      <c r="D3532" s="3" t="s">
        <v>9766</v>
      </c>
      <c r="E3532" s="3" t="s">
        <v>9767</v>
      </c>
      <c r="F3532" s="3" t="s">
        <v>19</v>
      </c>
      <c r="G3532" s="3">
        <v>6</v>
      </c>
      <c r="H3532" s="3" t="s">
        <v>651</v>
      </c>
      <c r="I3532" s="4" t="str">
        <f ca="1">IFERROR(__xludf.DUMMYFUNCTION("REGEXREPLACE(F3533,""\D"", """")"),"7")</f>
        <v>7</v>
      </c>
    </row>
    <row r="3533" spans="1:9" ht="15.75" customHeight="1">
      <c r="A3533" s="1">
        <v>3532</v>
      </c>
      <c r="B3533" s="3">
        <v>3533</v>
      </c>
      <c r="C3533" s="3" t="s">
        <v>9768</v>
      </c>
      <c r="D3533" s="3" t="s">
        <v>9769</v>
      </c>
      <c r="E3533" s="3" t="s">
        <v>9770</v>
      </c>
      <c r="F3533" s="3">
        <v>0</v>
      </c>
      <c r="I3533" s="4" t="str">
        <f ca="1">IFERROR(__xludf.DUMMYFUNCTION("REGEXREPLACE(F3534,""\D"", """")"),"#VALUE!")</f>
        <v>#VALUE!</v>
      </c>
    </row>
    <row r="3534" spans="1:9" ht="15.75" customHeight="1">
      <c r="A3534" s="1">
        <v>3533</v>
      </c>
      <c r="B3534" s="3">
        <v>3534</v>
      </c>
      <c r="C3534" s="3" t="s">
        <v>9771</v>
      </c>
      <c r="D3534" s="3" t="s">
        <v>9772</v>
      </c>
      <c r="E3534" s="3" t="s">
        <v>9773</v>
      </c>
      <c r="F3534" s="3" t="s">
        <v>494</v>
      </c>
      <c r="G3534" s="3">
        <v>0</v>
      </c>
      <c r="H3534" s="3" t="s">
        <v>40</v>
      </c>
      <c r="I3534" s="4" t="str">
        <f ca="1">IFERROR(__xludf.DUMMYFUNCTION("REGEXREPLACE(F3535,""\D"", """")"),"18")</f>
        <v>18</v>
      </c>
    </row>
    <row r="3535" spans="1:9" ht="15.75" customHeight="1">
      <c r="A3535" s="1">
        <v>3534</v>
      </c>
      <c r="B3535" s="3">
        <v>3535</v>
      </c>
      <c r="C3535" s="3" t="s">
        <v>9774</v>
      </c>
      <c r="D3535" s="3" t="s">
        <v>9775</v>
      </c>
      <c r="E3535" s="3" t="s">
        <v>9776</v>
      </c>
      <c r="F3535" s="3">
        <v>0</v>
      </c>
      <c r="I3535" s="4" t="str">
        <f ca="1">IFERROR(__xludf.DUMMYFUNCTION("REGEXREPLACE(F3536,""\D"", """")"),"#VALUE!")</f>
        <v>#VALUE!</v>
      </c>
    </row>
    <row r="3536" spans="1:9" ht="15.75" customHeight="1">
      <c r="A3536" s="1">
        <v>3535</v>
      </c>
      <c r="B3536" s="3">
        <v>3536</v>
      </c>
      <c r="C3536" s="3" t="s">
        <v>9777</v>
      </c>
      <c r="D3536" s="3" t="s">
        <v>9778</v>
      </c>
      <c r="E3536" s="3" t="s">
        <v>27</v>
      </c>
      <c r="F3536" s="3">
        <v>0</v>
      </c>
      <c r="I3536" s="4" t="str">
        <f ca="1">IFERROR(__xludf.DUMMYFUNCTION("REGEXREPLACE(F3537,""\D"", """")"),"#VALUE!")</f>
        <v>#VALUE!</v>
      </c>
    </row>
    <row r="3537" spans="1:9" ht="15.75" customHeight="1">
      <c r="A3537" s="1">
        <v>3536</v>
      </c>
      <c r="B3537" s="3">
        <v>3537</v>
      </c>
      <c r="C3537" s="3" t="s">
        <v>9779</v>
      </c>
      <c r="D3537" s="3" t="s">
        <v>9780</v>
      </c>
      <c r="E3537" s="3" t="s">
        <v>9781</v>
      </c>
      <c r="F3537" s="3" t="s">
        <v>138</v>
      </c>
      <c r="G3537" s="3">
        <v>32</v>
      </c>
      <c r="H3537" s="3" t="s">
        <v>4239</v>
      </c>
      <c r="I3537" s="4" t="str">
        <f ca="1">IFERROR(__xludf.DUMMYFUNCTION("REGEXREPLACE(F3538,""\D"", """")"),"25")</f>
        <v>25</v>
      </c>
    </row>
    <row r="3538" spans="1:9" ht="15.75" customHeight="1">
      <c r="A3538" s="1">
        <v>3537</v>
      </c>
      <c r="B3538" s="3">
        <v>3538</v>
      </c>
      <c r="C3538" s="3" t="s">
        <v>9782</v>
      </c>
      <c r="D3538" s="3" t="s">
        <v>9783</v>
      </c>
      <c r="E3538" s="3" t="s">
        <v>9784</v>
      </c>
      <c r="F3538" s="3">
        <v>0</v>
      </c>
      <c r="I3538" s="4" t="str">
        <f ca="1">IFERROR(__xludf.DUMMYFUNCTION("REGEXREPLACE(F3539,""\D"", """")"),"#VALUE!")</f>
        <v>#VALUE!</v>
      </c>
    </row>
    <row r="3539" spans="1:9" ht="15.75" customHeight="1">
      <c r="A3539" s="1">
        <v>3538</v>
      </c>
      <c r="B3539" s="3">
        <v>3539</v>
      </c>
      <c r="C3539" s="3" t="s">
        <v>9785</v>
      </c>
      <c r="D3539" s="3" t="s">
        <v>9786</v>
      </c>
      <c r="E3539" s="3" t="s">
        <v>9787</v>
      </c>
      <c r="F3539" s="3" t="s">
        <v>364</v>
      </c>
      <c r="G3539" s="3">
        <v>0</v>
      </c>
      <c r="H3539" s="3" t="s">
        <v>651</v>
      </c>
      <c r="I3539" s="4" t="str">
        <f ca="1">IFERROR(__xludf.DUMMYFUNCTION("REGEXREPLACE(F3540,""\D"", """")"),"13")</f>
        <v>13</v>
      </c>
    </row>
    <row r="3540" spans="1:9" ht="15.75" customHeight="1">
      <c r="A3540" s="1">
        <v>3539</v>
      </c>
      <c r="B3540" s="3">
        <v>3540</v>
      </c>
      <c r="C3540" s="3" t="s">
        <v>9788</v>
      </c>
      <c r="D3540" s="3" t="s">
        <v>9789</v>
      </c>
      <c r="E3540" s="3" t="s">
        <v>9790</v>
      </c>
      <c r="F3540" s="3" t="s">
        <v>44</v>
      </c>
      <c r="G3540" s="3">
        <v>13</v>
      </c>
      <c r="H3540" s="3" t="s">
        <v>139</v>
      </c>
      <c r="I3540" s="4" t="str">
        <f ca="1">IFERROR(__xludf.DUMMYFUNCTION("REGEXREPLACE(F3541,""\D"", """")"),"12")</f>
        <v>12</v>
      </c>
    </row>
    <row r="3541" spans="1:9" ht="15.75" customHeight="1">
      <c r="A3541" s="1">
        <v>3540</v>
      </c>
      <c r="B3541" s="3">
        <v>3541</v>
      </c>
      <c r="C3541" s="3" t="s">
        <v>9791</v>
      </c>
      <c r="D3541" s="3" t="s">
        <v>9792</v>
      </c>
      <c r="E3541" s="3" t="s">
        <v>9793</v>
      </c>
      <c r="F3541" s="3">
        <v>0</v>
      </c>
      <c r="I3541" s="4" t="str">
        <f ca="1">IFERROR(__xludf.DUMMYFUNCTION("REGEXREPLACE(F3542,""\D"", """")"),"#VALUE!")</f>
        <v>#VALUE!</v>
      </c>
    </row>
    <row r="3542" spans="1:9" ht="15.75" customHeight="1">
      <c r="A3542" s="1">
        <v>3541</v>
      </c>
      <c r="B3542" s="3">
        <v>3542</v>
      </c>
      <c r="C3542" s="3" t="s">
        <v>9794</v>
      </c>
      <c r="D3542" s="3" t="s">
        <v>9795</v>
      </c>
      <c r="E3542" s="3" t="s">
        <v>9796</v>
      </c>
      <c r="F3542" s="3">
        <v>0</v>
      </c>
      <c r="I3542" s="4" t="str">
        <f ca="1">IFERROR(__xludf.DUMMYFUNCTION("REGEXREPLACE(F3543,""\D"", """")"),"#VALUE!")</f>
        <v>#VALUE!</v>
      </c>
    </row>
    <row r="3543" spans="1:9" ht="15.75" customHeight="1">
      <c r="A3543" s="1">
        <v>3542</v>
      </c>
      <c r="B3543" s="3">
        <v>3543</v>
      </c>
      <c r="C3543" s="3" t="s">
        <v>9797</v>
      </c>
      <c r="D3543" s="3" t="s">
        <v>9798</v>
      </c>
      <c r="E3543" s="3" t="s">
        <v>27</v>
      </c>
      <c r="F3543" s="3">
        <v>0</v>
      </c>
      <c r="I3543" s="4" t="str">
        <f ca="1">IFERROR(__xludf.DUMMYFUNCTION("REGEXREPLACE(F3544,""\D"", """")"),"#VALUE!")</f>
        <v>#VALUE!</v>
      </c>
    </row>
    <row r="3544" spans="1:9" ht="15.75" customHeight="1">
      <c r="A3544" s="1">
        <v>3543</v>
      </c>
      <c r="B3544" s="3">
        <v>3544</v>
      </c>
      <c r="C3544" s="3" t="s">
        <v>9799</v>
      </c>
      <c r="D3544" s="3" t="s">
        <v>9800</v>
      </c>
      <c r="E3544" s="3" t="s">
        <v>306</v>
      </c>
      <c r="F3544" s="3">
        <v>0</v>
      </c>
      <c r="I3544" s="4" t="str">
        <f ca="1">IFERROR(__xludf.DUMMYFUNCTION("REGEXREPLACE(F3545,""\D"", """")"),"#VALUE!")</f>
        <v>#VALUE!</v>
      </c>
    </row>
    <row r="3545" spans="1:9" ht="15.75" customHeight="1">
      <c r="A3545" s="1">
        <v>3544</v>
      </c>
      <c r="B3545" s="3">
        <v>3545</v>
      </c>
      <c r="C3545" s="3" t="s">
        <v>9801</v>
      </c>
      <c r="D3545" s="3" t="s">
        <v>9802</v>
      </c>
      <c r="E3545" s="3" t="s">
        <v>9803</v>
      </c>
      <c r="F3545" s="3" t="s">
        <v>2618</v>
      </c>
      <c r="G3545" s="3">
        <v>11</v>
      </c>
      <c r="H3545" s="3" t="s">
        <v>3377</v>
      </c>
      <c r="I3545" s="4" t="str">
        <f ca="1">IFERROR(__xludf.DUMMYFUNCTION("REGEXREPLACE(F3546,""\D"", """")"),"38")</f>
        <v>38</v>
      </c>
    </row>
    <row r="3546" spans="1:9" ht="15.75" customHeight="1">
      <c r="A3546" s="1">
        <v>3545</v>
      </c>
      <c r="B3546" s="3">
        <v>3546</v>
      </c>
      <c r="C3546" s="3" t="s">
        <v>9804</v>
      </c>
      <c r="D3546" s="3" t="s">
        <v>9805</v>
      </c>
      <c r="E3546" s="3" t="s">
        <v>9806</v>
      </c>
      <c r="F3546" s="3" t="s">
        <v>812</v>
      </c>
      <c r="G3546" s="3">
        <v>2</v>
      </c>
      <c r="H3546" s="3" t="s">
        <v>651</v>
      </c>
      <c r="I3546" s="4" t="str">
        <f ca="1">IFERROR(__xludf.DUMMYFUNCTION("REGEXREPLACE(F3547,""\D"", """")"),"11")</f>
        <v>11</v>
      </c>
    </row>
    <row r="3547" spans="1:9" ht="15.75" customHeight="1">
      <c r="A3547" s="1">
        <v>3546</v>
      </c>
      <c r="B3547" s="3">
        <v>3547</v>
      </c>
      <c r="C3547" s="3" t="s">
        <v>9807</v>
      </c>
      <c r="D3547" s="3" t="s">
        <v>9808</v>
      </c>
      <c r="E3547" s="3" t="s">
        <v>27</v>
      </c>
      <c r="F3547" s="3">
        <v>0</v>
      </c>
      <c r="I3547" s="4" t="str">
        <f ca="1">IFERROR(__xludf.DUMMYFUNCTION("REGEXREPLACE(F3548,""\D"", """")"),"#VALUE!")</f>
        <v>#VALUE!</v>
      </c>
    </row>
    <row r="3548" spans="1:9" ht="15.75" customHeight="1">
      <c r="A3548" s="1">
        <v>3547</v>
      </c>
      <c r="B3548" s="3">
        <v>3548</v>
      </c>
      <c r="C3548" s="3" t="s">
        <v>9809</v>
      </c>
      <c r="D3548" s="3" t="s">
        <v>9810</v>
      </c>
      <c r="E3548" s="3" t="s">
        <v>27</v>
      </c>
      <c r="F3548" s="3">
        <v>0</v>
      </c>
      <c r="I3548" s="4" t="str">
        <f ca="1">IFERROR(__xludf.DUMMYFUNCTION("REGEXREPLACE(F3549,""\D"", """")"),"#VALUE!")</f>
        <v>#VALUE!</v>
      </c>
    </row>
    <row r="3549" spans="1:9" ht="15.75" customHeight="1">
      <c r="A3549" s="1">
        <v>3548</v>
      </c>
      <c r="B3549" s="3">
        <v>3549</v>
      </c>
      <c r="C3549" s="3" t="s">
        <v>9811</v>
      </c>
      <c r="D3549" s="3" t="s">
        <v>9812</v>
      </c>
      <c r="E3549" s="3" t="s">
        <v>9813</v>
      </c>
      <c r="F3549" s="3">
        <v>0</v>
      </c>
      <c r="I3549" s="4" t="str">
        <f ca="1">IFERROR(__xludf.DUMMYFUNCTION("REGEXREPLACE(F3550,""\D"", """")"),"#VALUE!")</f>
        <v>#VALUE!</v>
      </c>
    </row>
    <row r="3550" spans="1:9" ht="15.75" customHeight="1">
      <c r="A3550" s="1">
        <v>3549</v>
      </c>
      <c r="B3550" s="3">
        <v>3550</v>
      </c>
      <c r="C3550" s="3" t="s">
        <v>9814</v>
      </c>
      <c r="D3550" s="3" t="s">
        <v>9815</v>
      </c>
      <c r="E3550" s="3" t="s">
        <v>27</v>
      </c>
      <c r="F3550" s="3">
        <v>0</v>
      </c>
      <c r="I3550" s="4" t="str">
        <f ca="1">IFERROR(__xludf.DUMMYFUNCTION("REGEXREPLACE(F3551,""\D"", """")"),"#VALUE!")</f>
        <v>#VALUE!</v>
      </c>
    </row>
    <row r="3551" spans="1:9" ht="15.75" customHeight="1">
      <c r="A3551" s="1">
        <v>3550</v>
      </c>
      <c r="B3551" s="3">
        <v>3551</v>
      </c>
      <c r="C3551" s="3" t="s">
        <v>9816</v>
      </c>
      <c r="D3551" s="3" t="s">
        <v>9817</v>
      </c>
      <c r="E3551" s="3" t="s">
        <v>27</v>
      </c>
      <c r="F3551" s="3">
        <v>0</v>
      </c>
      <c r="I3551" s="4" t="str">
        <f ca="1">IFERROR(__xludf.DUMMYFUNCTION("REGEXREPLACE(F3552,""\D"", """")"),"#VALUE!")</f>
        <v>#VALUE!</v>
      </c>
    </row>
    <row r="3552" spans="1:9" ht="15.75" customHeight="1">
      <c r="A3552" s="1">
        <v>3551</v>
      </c>
      <c r="B3552" s="3">
        <v>3552</v>
      </c>
      <c r="C3552" s="3" t="s">
        <v>9818</v>
      </c>
      <c r="D3552" s="3" t="s">
        <v>9819</v>
      </c>
      <c r="E3552" s="3" t="s">
        <v>9820</v>
      </c>
      <c r="F3552" s="3">
        <v>0</v>
      </c>
      <c r="I3552" s="4" t="str">
        <f ca="1">IFERROR(__xludf.DUMMYFUNCTION("REGEXREPLACE(F3553,""\D"", """")"),"#VALUE!")</f>
        <v>#VALUE!</v>
      </c>
    </row>
    <row r="3553" spans="1:9" ht="15.75" customHeight="1">
      <c r="A3553" s="1">
        <v>3552</v>
      </c>
      <c r="B3553" s="3">
        <v>3553</v>
      </c>
      <c r="C3553" s="3" t="s">
        <v>9821</v>
      </c>
      <c r="D3553" s="3" t="s">
        <v>9822</v>
      </c>
      <c r="E3553" s="3" t="s">
        <v>9823</v>
      </c>
      <c r="F3553" s="3" t="s">
        <v>457</v>
      </c>
      <c r="G3553" s="3">
        <v>0</v>
      </c>
      <c r="H3553" s="3" t="s">
        <v>97</v>
      </c>
      <c r="I3553" s="4" t="str">
        <f ca="1">IFERROR(__xludf.DUMMYFUNCTION("REGEXREPLACE(F3554,""\D"", """")"),"16")</f>
        <v>16</v>
      </c>
    </row>
    <row r="3554" spans="1:9" ht="15.75" customHeight="1">
      <c r="A3554" s="1">
        <v>3553</v>
      </c>
      <c r="B3554" s="3">
        <v>3554</v>
      </c>
      <c r="C3554" s="3" t="s">
        <v>9824</v>
      </c>
      <c r="D3554" s="3" t="s">
        <v>9825</v>
      </c>
      <c r="E3554" s="3" t="s">
        <v>4315</v>
      </c>
      <c r="F3554" s="3">
        <v>0</v>
      </c>
      <c r="I3554" s="4" t="str">
        <f ca="1">IFERROR(__xludf.DUMMYFUNCTION("REGEXREPLACE(F3555,""\D"", """")"),"#VALUE!")</f>
        <v>#VALUE!</v>
      </c>
    </row>
    <row r="3555" spans="1:9" ht="15.75" customHeight="1">
      <c r="A3555" s="1">
        <v>3554</v>
      </c>
      <c r="B3555" s="3">
        <v>3555</v>
      </c>
      <c r="C3555" s="3" t="s">
        <v>9826</v>
      </c>
      <c r="D3555" s="3" t="s">
        <v>9827</v>
      </c>
      <c r="E3555" s="3" t="s">
        <v>9828</v>
      </c>
      <c r="F3555" s="3">
        <v>0</v>
      </c>
      <c r="I3555" s="4" t="str">
        <f ca="1">IFERROR(__xludf.DUMMYFUNCTION("REGEXREPLACE(F3556,""\D"", """")"),"#VALUE!")</f>
        <v>#VALUE!</v>
      </c>
    </row>
    <row r="3556" spans="1:9" ht="15.75" customHeight="1">
      <c r="A3556" s="1">
        <v>3555</v>
      </c>
      <c r="B3556" s="3">
        <v>3556</v>
      </c>
      <c r="C3556" s="3" t="s">
        <v>9829</v>
      </c>
      <c r="D3556" s="3" t="s">
        <v>9830</v>
      </c>
      <c r="E3556" s="3" t="s">
        <v>27</v>
      </c>
      <c r="F3556" s="3">
        <v>0</v>
      </c>
      <c r="I3556" s="4" t="str">
        <f ca="1">IFERROR(__xludf.DUMMYFUNCTION("REGEXREPLACE(F3557,""\D"", """")"),"#VALUE!")</f>
        <v>#VALUE!</v>
      </c>
    </row>
    <row r="3557" spans="1:9" ht="15.75" customHeight="1">
      <c r="A3557" s="1">
        <v>3556</v>
      </c>
      <c r="B3557" s="3">
        <v>3557</v>
      </c>
      <c r="C3557" s="3" t="s">
        <v>9831</v>
      </c>
      <c r="D3557" s="3" t="s">
        <v>9832</v>
      </c>
      <c r="E3557" s="3" t="s">
        <v>27</v>
      </c>
      <c r="F3557" s="3">
        <v>0</v>
      </c>
      <c r="I3557" s="4" t="str">
        <f ca="1">IFERROR(__xludf.DUMMYFUNCTION("REGEXREPLACE(F3558,""\D"", """")"),"#VALUE!")</f>
        <v>#VALUE!</v>
      </c>
    </row>
    <row r="3558" spans="1:9" ht="15.75" customHeight="1">
      <c r="A3558" s="1">
        <v>3557</v>
      </c>
      <c r="B3558" s="3">
        <v>3558</v>
      </c>
      <c r="C3558" s="3" t="s">
        <v>9833</v>
      </c>
      <c r="D3558" s="3" t="s">
        <v>9834</v>
      </c>
      <c r="E3558" s="3" t="s">
        <v>9835</v>
      </c>
      <c r="F3558" s="3" t="s">
        <v>61</v>
      </c>
      <c r="G3558" s="3">
        <v>5</v>
      </c>
      <c r="H3558" s="3" t="s">
        <v>12</v>
      </c>
      <c r="I3558" s="4" t="str">
        <f ca="1">IFERROR(__xludf.DUMMYFUNCTION("REGEXREPLACE(F3559,""\D"", """")"),"5")</f>
        <v>5</v>
      </c>
    </row>
    <row r="3559" spans="1:9" ht="15.75" customHeight="1">
      <c r="A3559" s="1">
        <v>3558</v>
      </c>
      <c r="B3559" s="3">
        <v>3559</v>
      </c>
      <c r="C3559" s="3" t="s">
        <v>9836</v>
      </c>
      <c r="D3559" s="3" t="s">
        <v>9837</v>
      </c>
      <c r="E3559" s="3" t="s">
        <v>9838</v>
      </c>
      <c r="F3559" s="3">
        <v>0</v>
      </c>
      <c r="I3559" s="4" t="str">
        <f ca="1">IFERROR(__xludf.DUMMYFUNCTION("REGEXREPLACE(F3560,""\D"", """")"),"#VALUE!")</f>
        <v>#VALUE!</v>
      </c>
    </row>
    <row r="3560" spans="1:9" ht="15.75" customHeight="1">
      <c r="A3560" s="1">
        <v>3559</v>
      </c>
      <c r="B3560" s="3">
        <v>3560</v>
      </c>
      <c r="C3560" s="3" t="s">
        <v>9839</v>
      </c>
      <c r="D3560" s="3" t="s">
        <v>9840</v>
      </c>
      <c r="E3560" s="3" t="s">
        <v>27</v>
      </c>
      <c r="F3560" s="3">
        <v>0</v>
      </c>
      <c r="I3560" s="4" t="str">
        <f ca="1">IFERROR(__xludf.DUMMYFUNCTION("REGEXREPLACE(F3561,""\D"", """")"),"#VALUE!")</f>
        <v>#VALUE!</v>
      </c>
    </row>
    <row r="3561" spans="1:9" ht="15.75" customHeight="1">
      <c r="A3561" s="1">
        <v>3560</v>
      </c>
      <c r="B3561" s="3">
        <v>3561</v>
      </c>
      <c r="C3561" s="3" t="s">
        <v>9841</v>
      </c>
      <c r="D3561" s="3" t="s">
        <v>9842</v>
      </c>
      <c r="E3561" s="3" t="s">
        <v>27</v>
      </c>
      <c r="F3561" s="3">
        <v>0</v>
      </c>
      <c r="I3561" s="4" t="str">
        <f ca="1">IFERROR(__xludf.DUMMYFUNCTION("REGEXREPLACE(F3562,""\D"", """")"),"#VALUE!")</f>
        <v>#VALUE!</v>
      </c>
    </row>
    <row r="3562" spans="1:9" ht="15.75" customHeight="1">
      <c r="A3562" s="1">
        <v>3561</v>
      </c>
      <c r="B3562" s="3">
        <v>3562</v>
      </c>
      <c r="C3562" s="3" t="s">
        <v>9843</v>
      </c>
      <c r="D3562" s="3" t="s">
        <v>9844</v>
      </c>
      <c r="E3562" s="3" t="s">
        <v>27</v>
      </c>
      <c r="F3562" s="3">
        <v>0</v>
      </c>
      <c r="I3562" s="4" t="str">
        <f ca="1">IFERROR(__xludf.DUMMYFUNCTION("REGEXREPLACE(F3563,""\D"", """")"),"#VALUE!")</f>
        <v>#VALUE!</v>
      </c>
    </row>
    <row r="3563" spans="1:9" ht="15.75" customHeight="1">
      <c r="A3563" s="1">
        <v>3562</v>
      </c>
      <c r="B3563" s="3">
        <v>3563</v>
      </c>
      <c r="C3563" s="3" t="s">
        <v>9845</v>
      </c>
      <c r="D3563" s="3" t="s">
        <v>9846</v>
      </c>
      <c r="E3563" s="3" t="s">
        <v>9847</v>
      </c>
      <c r="F3563" s="3">
        <v>0</v>
      </c>
      <c r="I3563" s="4" t="str">
        <f ca="1">IFERROR(__xludf.DUMMYFUNCTION("REGEXREPLACE(F3564,""\D"", """")"),"#VALUE!")</f>
        <v>#VALUE!</v>
      </c>
    </row>
    <row r="3564" spans="1:9" ht="15.75" customHeight="1">
      <c r="A3564" s="1">
        <v>3563</v>
      </c>
      <c r="B3564" s="3">
        <v>3564</v>
      </c>
      <c r="C3564" s="3" t="s">
        <v>9848</v>
      </c>
      <c r="D3564" s="3" t="s">
        <v>9849</v>
      </c>
      <c r="E3564" s="3" t="s">
        <v>9850</v>
      </c>
      <c r="F3564" s="3">
        <v>0</v>
      </c>
      <c r="I3564" s="4" t="str">
        <f ca="1">IFERROR(__xludf.DUMMYFUNCTION("REGEXREPLACE(F3565,""\D"", """")"),"#VALUE!")</f>
        <v>#VALUE!</v>
      </c>
    </row>
    <row r="3565" spans="1:9" ht="15.75" customHeight="1">
      <c r="A3565" s="1">
        <v>3564</v>
      </c>
      <c r="B3565" s="3">
        <v>3565</v>
      </c>
      <c r="C3565" s="3" t="s">
        <v>9851</v>
      </c>
      <c r="D3565" s="3" t="s">
        <v>9852</v>
      </c>
      <c r="E3565" s="3" t="s">
        <v>9853</v>
      </c>
      <c r="F3565" s="3">
        <v>0</v>
      </c>
      <c r="I3565" s="4" t="str">
        <f ca="1">IFERROR(__xludf.DUMMYFUNCTION("REGEXREPLACE(F3566,""\D"", """")"),"#VALUE!")</f>
        <v>#VALUE!</v>
      </c>
    </row>
    <row r="3566" spans="1:9" ht="15.75" customHeight="1">
      <c r="A3566" s="1">
        <v>3565</v>
      </c>
      <c r="B3566" s="3">
        <v>3566</v>
      </c>
      <c r="C3566" s="3" t="s">
        <v>9854</v>
      </c>
      <c r="D3566" s="3" t="s">
        <v>9855</v>
      </c>
      <c r="E3566" s="3" t="s">
        <v>9856</v>
      </c>
      <c r="F3566" s="3">
        <v>0</v>
      </c>
      <c r="I3566" s="4" t="str">
        <f ca="1">IFERROR(__xludf.DUMMYFUNCTION("REGEXREPLACE(F3567,""\D"", """")"),"#VALUE!")</f>
        <v>#VALUE!</v>
      </c>
    </row>
    <row r="3567" spans="1:9" ht="15.75" customHeight="1">
      <c r="A3567" s="1">
        <v>3566</v>
      </c>
      <c r="B3567" s="3">
        <v>3567</v>
      </c>
      <c r="C3567" s="3" t="s">
        <v>9857</v>
      </c>
      <c r="D3567" s="3" t="s">
        <v>9858</v>
      </c>
      <c r="E3567" s="3" t="s">
        <v>27</v>
      </c>
      <c r="F3567" s="3">
        <v>0</v>
      </c>
      <c r="I3567" s="4" t="str">
        <f ca="1">IFERROR(__xludf.DUMMYFUNCTION("REGEXREPLACE(F3568,""\D"", """")"),"#VALUE!")</f>
        <v>#VALUE!</v>
      </c>
    </row>
    <row r="3568" spans="1:9" ht="15.75" customHeight="1">
      <c r="A3568" s="1">
        <v>3567</v>
      </c>
      <c r="B3568" s="3">
        <v>3568</v>
      </c>
      <c r="C3568" s="3" t="s">
        <v>9859</v>
      </c>
      <c r="D3568" s="3" t="s">
        <v>9860</v>
      </c>
      <c r="E3568" s="3" t="s">
        <v>27</v>
      </c>
      <c r="F3568" s="3">
        <v>0</v>
      </c>
      <c r="I3568" s="4" t="str">
        <f ca="1">IFERROR(__xludf.DUMMYFUNCTION("REGEXREPLACE(F3569,""\D"", """")"),"#VALUE!")</f>
        <v>#VALUE!</v>
      </c>
    </row>
    <row r="3569" spans="1:9" ht="15.75" customHeight="1">
      <c r="A3569" s="1">
        <v>3568</v>
      </c>
      <c r="B3569" s="3">
        <v>3569</v>
      </c>
      <c r="C3569" s="3" t="s">
        <v>9861</v>
      </c>
      <c r="D3569" s="3" t="s">
        <v>9862</v>
      </c>
      <c r="E3569" s="3" t="s">
        <v>9863</v>
      </c>
      <c r="F3569" s="3" t="s">
        <v>765</v>
      </c>
      <c r="G3569" s="3">
        <v>0</v>
      </c>
      <c r="H3569" s="3" t="s">
        <v>12</v>
      </c>
      <c r="I3569" s="4" t="str">
        <f ca="1">IFERROR(__xludf.DUMMYFUNCTION("REGEXREPLACE(F3570,""\D"", """")"),"10")</f>
        <v>10</v>
      </c>
    </row>
    <row r="3570" spans="1:9" ht="15.75" customHeight="1">
      <c r="A3570" s="1">
        <v>3569</v>
      </c>
      <c r="B3570" s="3">
        <v>3570</v>
      </c>
      <c r="C3570" s="3" t="s">
        <v>9864</v>
      </c>
      <c r="D3570" s="3" t="s">
        <v>9865</v>
      </c>
      <c r="E3570" s="3" t="s">
        <v>8234</v>
      </c>
      <c r="F3570" s="3">
        <v>0</v>
      </c>
      <c r="I3570" s="4" t="str">
        <f ca="1">IFERROR(__xludf.DUMMYFUNCTION("REGEXREPLACE(F3571,""\D"", """")"),"#VALUE!")</f>
        <v>#VALUE!</v>
      </c>
    </row>
    <row r="3571" spans="1:9" ht="15.75" customHeight="1">
      <c r="A3571" s="1">
        <v>3570</v>
      </c>
      <c r="B3571" s="3">
        <v>3571</v>
      </c>
      <c r="C3571" s="3" t="s">
        <v>9866</v>
      </c>
      <c r="D3571" s="3" t="s">
        <v>9867</v>
      </c>
      <c r="E3571" s="3" t="s">
        <v>9868</v>
      </c>
      <c r="F3571" s="3" t="s">
        <v>317</v>
      </c>
      <c r="G3571" s="3">
        <v>8</v>
      </c>
      <c r="H3571" s="3" t="s">
        <v>97</v>
      </c>
      <c r="I3571" s="4" t="str">
        <f ca="1">IFERROR(__xludf.DUMMYFUNCTION("REGEXREPLACE(F3572,""\D"", """")"),"8")</f>
        <v>8</v>
      </c>
    </row>
    <row r="3572" spans="1:9" ht="15.75" customHeight="1">
      <c r="A3572" s="1">
        <v>3571</v>
      </c>
      <c r="B3572" s="3">
        <v>3572</v>
      </c>
      <c r="C3572" s="3" t="s">
        <v>9869</v>
      </c>
      <c r="D3572" s="3" t="s">
        <v>9870</v>
      </c>
      <c r="E3572" s="3" t="s">
        <v>9871</v>
      </c>
      <c r="F3572" s="3">
        <v>0</v>
      </c>
      <c r="I3572" s="4" t="str">
        <f ca="1">IFERROR(__xludf.DUMMYFUNCTION("REGEXREPLACE(F3573,""\D"", """")"),"#VALUE!")</f>
        <v>#VALUE!</v>
      </c>
    </row>
    <row r="3573" spans="1:9" ht="15.75" customHeight="1">
      <c r="A3573" s="1">
        <v>3572</v>
      </c>
      <c r="B3573" s="3">
        <v>3573</v>
      </c>
      <c r="C3573" s="3" t="s">
        <v>9872</v>
      </c>
      <c r="D3573" s="3" t="s">
        <v>9873</v>
      </c>
      <c r="E3573" s="3" t="s">
        <v>27</v>
      </c>
      <c r="F3573" s="3">
        <v>0</v>
      </c>
      <c r="I3573" s="4" t="str">
        <f ca="1">IFERROR(__xludf.DUMMYFUNCTION("REGEXREPLACE(F3574,""\D"", """")"),"#VALUE!")</f>
        <v>#VALUE!</v>
      </c>
    </row>
    <row r="3574" spans="1:9" ht="15.75" customHeight="1">
      <c r="A3574" s="1">
        <v>3573</v>
      </c>
      <c r="B3574" s="3">
        <v>3574</v>
      </c>
      <c r="C3574" s="3" t="s">
        <v>9874</v>
      </c>
      <c r="D3574" s="3" t="s">
        <v>9875</v>
      </c>
      <c r="E3574" s="3" t="s">
        <v>27</v>
      </c>
      <c r="F3574" s="3">
        <v>0</v>
      </c>
      <c r="I3574" s="4" t="str">
        <f ca="1">IFERROR(__xludf.DUMMYFUNCTION("REGEXREPLACE(F3575,""\D"", """")"),"#VALUE!")</f>
        <v>#VALUE!</v>
      </c>
    </row>
    <row r="3575" spans="1:9" ht="15.75" customHeight="1">
      <c r="A3575" s="1">
        <v>3574</v>
      </c>
      <c r="B3575" s="3">
        <v>3575</v>
      </c>
      <c r="C3575" s="3" t="s">
        <v>9876</v>
      </c>
      <c r="D3575" s="3" t="s">
        <v>9877</v>
      </c>
      <c r="E3575" s="3" t="s">
        <v>9878</v>
      </c>
      <c r="F3575" s="3" t="s">
        <v>61</v>
      </c>
      <c r="G3575" s="3">
        <v>0</v>
      </c>
      <c r="H3575" s="3" t="s">
        <v>62</v>
      </c>
      <c r="I3575" s="4" t="str">
        <f ca="1">IFERROR(__xludf.DUMMYFUNCTION("REGEXREPLACE(F3576,""\D"", """")"),"5")</f>
        <v>5</v>
      </c>
    </row>
    <row r="3576" spans="1:9" ht="15.75" customHeight="1">
      <c r="A3576" s="1">
        <v>3575</v>
      </c>
      <c r="B3576" s="3">
        <v>3576</v>
      </c>
      <c r="C3576" s="3" t="s">
        <v>9879</v>
      </c>
      <c r="D3576" s="3" t="s">
        <v>9880</v>
      </c>
      <c r="E3576" s="3" t="s">
        <v>27</v>
      </c>
      <c r="F3576" s="3">
        <v>0</v>
      </c>
      <c r="I3576" s="4" t="str">
        <f ca="1">IFERROR(__xludf.DUMMYFUNCTION("REGEXREPLACE(F3577,""\D"", """")"),"#VALUE!")</f>
        <v>#VALUE!</v>
      </c>
    </row>
    <row r="3577" spans="1:9" ht="15.75" customHeight="1">
      <c r="A3577" s="1">
        <v>3576</v>
      </c>
      <c r="B3577" s="3">
        <v>3577</v>
      </c>
      <c r="C3577" s="3" t="s">
        <v>9881</v>
      </c>
      <c r="D3577" s="3" t="s">
        <v>9882</v>
      </c>
      <c r="E3577" s="3" t="s">
        <v>9883</v>
      </c>
      <c r="F3577" s="3">
        <v>0</v>
      </c>
      <c r="I3577" s="4" t="str">
        <f ca="1">IFERROR(__xludf.DUMMYFUNCTION("REGEXREPLACE(F3578,""\D"", """")"),"#VALUE!")</f>
        <v>#VALUE!</v>
      </c>
    </row>
    <row r="3578" spans="1:9" ht="15.75" customHeight="1">
      <c r="A3578" s="1">
        <v>3577</v>
      </c>
      <c r="B3578" s="3">
        <v>3578</v>
      </c>
      <c r="C3578" s="3" t="s">
        <v>9884</v>
      </c>
      <c r="D3578" s="3" t="s">
        <v>9885</v>
      </c>
      <c r="E3578" s="3" t="s">
        <v>27</v>
      </c>
      <c r="F3578" s="3">
        <v>0</v>
      </c>
      <c r="I3578" s="4" t="str">
        <f ca="1">IFERROR(__xludf.DUMMYFUNCTION("REGEXREPLACE(F3579,""\D"", """")"),"#VALUE!")</f>
        <v>#VALUE!</v>
      </c>
    </row>
    <row r="3579" spans="1:9" ht="15.75" customHeight="1">
      <c r="A3579" s="1">
        <v>3578</v>
      </c>
      <c r="B3579" s="3">
        <v>3579</v>
      </c>
      <c r="C3579" s="3" t="s">
        <v>9886</v>
      </c>
      <c r="D3579" s="3" t="s">
        <v>9887</v>
      </c>
      <c r="E3579" s="3" t="s">
        <v>9888</v>
      </c>
      <c r="F3579" s="3" t="s">
        <v>3437</v>
      </c>
      <c r="G3579" s="3">
        <v>57</v>
      </c>
      <c r="H3579" s="3" t="s">
        <v>4260</v>
      </c>
      <c r="I3579" s="4" t="str">
        <f ca="1">IFERROR(__xludf.DUMMYFUNCTION("REGEXREPLACE(F3580,""\D"", """")"),"106")</f>
        <v>106</v>
      </c>
    </row>
    <row r="3580" spans="1:9" ht="15.75" customHeight="1">
      <c r="A3580" s="1">
        <v>3579</v>
      </c>
      <c r="B3580" s="3">
        <v>3580</v>
      </c>
      <c r="C3580" s="3" t="s">
        <v>9889</v>
      </c>
      <c r="D3580" s="3" t="s">
        <v>9890</v>
      </c>
      <c r="E3580" s="3" t="s">
        <v>9891</v>
      </c>
      <c r="F3580" s="3">
        <v>0</v>
      </c>
      <c r="I3580" s="4" t="str">
        <f ca="1">IFERROR(__xludf.DUMMYFUNCTION("REGEXREPLACE(F3581,""\D"", """")"),"#VALUE!")</f>
        <v>#VALUE!</v>
      </c>
    </row>
    <row r="3581" spans="1:9" ht="15.75" customHeight="1">
      <c r="A3581" s="1">
        <v>3580</v>
      </c>
      <c r="B3581" s="3">
        <v>3581</v>
      </c>
      <c r="C3581" s="3" t="s">
        <v>9892</v>
      </c>
      <c r="D3581" s="3" t="s">
        <v>9893</v>
      </c>
      <c r="E3581" s="3" t="s">
        <v>9894</v>
      </c>
      <c r="F3581" s="3">
        <v>0</v>
      </c>
      <c r="I3581" s="4" t="str">
        <f ca="1">IFERROR(__xludf.DUMMYFUNCTION("REGEXREPLACE(F3582,""\D"", """")"),"#VALUE!")</f>
        <v>#VALUE!</v>
      </c>
    </row>
    <row r="3582" spans="1:9" ht="15.75" customHeight="1">
      <c r="A3582" s="1">
        <v>3581</v>
      </c>
      <c r="B3582" s="3">
        <v>3582</v>
      </c>
      <c r="C3582" s="3" t="s">
        <v>9895</v>
      </c>
      <c r="D3582" s="3" t="s">
        <v>9896</v>
      </c>
      <c r="E3582" s="3" t="s">
        <v>9897</v>
      </c>
      <c r="F3582" s="3" t="s">
        <v>61</v>
      </c>
      <c r="G3582" s="3">
        <v>3</v>
      </c>
      <c r="H3582" s="3" t="s">
        <v>394</v>
      </c>
      <c r="I3582" s="4" t="str">
        <f ca="1">IFERROR(__xludf.DUMMYFUNCTION("REGEXREPLACE(F3583,""\D"", """")"),"5")</f>
        <v>5</v>
      </c>
    </row>
    <row r="3583" spans="1:9" ht="15.75" customHeight="1">
      <c r="A3583" s="1">
        <v>3582</v>
      </c>
      <c r="B3583" s="3">
        <v>3583</v>
      </c>
      <c r="C3583" s="3" t="s">
        <v>9898</v>
      </c>
      <c r="D3583" s="3" t="s">
        <v>9899</v>
      </c>
      <c r="E3583" s="3" t="s">
        <v>9900</v>
      </c>
      <c r="F3583" s="3" t="s">
        <v>121</v>
      </c>
      <c r="G3583" s="3">
        <v>4</v>
      </c>
      <c r="H3583" s="3" t="s">
        <v>45</v>
      </c>
      <c r="I3583" s="4" t="str">
        <f ca="1">IFERROR(__xludf.DUMMYFUNCTION("REGEXREPLACE(F3584,""\D"", """")"),"17")</f>
        <v>17</v>
      </c>
    </row>
    <row r="3584" spans="1:9" ht="15.75" customHeight="1">
      <c r="A3584" s="1">
        <v>3583</v>
      </c>
      <c r="B3584" s="3">
        <v>3584</v>
      </c>
      <c r="C3584" s="3" t="s">
        <v>9901</v>
      </c>
      <c r="D3584" s="3" t="s">
        <v>9902</v>
      </c>
      <c r="E3584" s="3" t="s">
        <v>9903</v>
      </c>
      <c r="F3584" s="3">
        <v>0</v>
      </c>
      <c r="I3584" s="4" t="str">
        <f ca="1">IFERROR(__xludf.DUMMYFUNCTION("REGEXREPLACE(F3585,""\D"", """")"),"#VALUE!")</f>
        <v>#VALUE!</v>
      </c>
    </row>
    <row r="3585" spans="1:9" ht="15.75" customHeight="1">
      <c r="A3585" s="1">
        <v>3584</v>
      </c>
      <c r="B3585" s="3">
        <v>3585</v>
      </c>
      <c r="C3585" s="3" t="s">
        <v>9904</v>
      </c>
      <c r="D3585" s="3" t="s">
        <v>9905</v>
      </c>
      <c r="E3585" s="3" t="s">
        <v>27</v>
      </c>
      <c r="F3585" s="3">
        <v>0</v>
      </c>
      <c r="I3585" s="4" t="str">
        <f ca="1">IFERROR(__xludf.DUMMYFUNCTION("REGEXREPLACE(F3586,""\D"", """")"),"#VALUE!")</f>
        <v>#VALUE!</v>
      </c>
    </row>
    <row r="3586" spans="1:9" ht="15.75" customHeight="1">
      <c r="A3586" s="1">
        <v>3585</v>
      </c>
      <c r="B3586" s="3">
        <v>3586</v>
      </c>
      <c r="C3586" s="3" t="s">
        <v>9906</v>
      </c>
      <c r="D3586" s="3" t="s">
        <v>9907</v>
      </c>
      <c r="E3586" s="3" t="s">
        <v>9908</v>
      </c>
      <c r="F3586" s="3">
        <v>0</v>
      </c>
      <c r="I3586" s="4" t="str">
        <f ca="1">IFERROR(__xludf.DUMMYFUNCTION("REGEXREPLACE(F3587,""\D"", """")"),"#VALUE!")</f>
        <v>#VALUE!</v>
      </c>
    </row>
    <row r="3587" spans="1:9" ht="15.75" customHeight="1">
      <c r="A3587" s="1">
        <v>3586</v>
      </c>
      <c r="B3587" s="3">
        <v>3587</v>
      </c>
      <c r="C3587" s="3" t="s">
        <v>9909</v>
      </c>
      <c r="D3587" s="3" t="s">
        <v>9910</v>
      </c>
      <c r="E3587" s="3" t="s">
        <v>9911</v>
      </c>
      <c r="F3587" s="3">
        <v>0</v>
      </c>
      <c r="I3587" s="4" t="str">
        <f ca="1">IFERROR(__xludf.DUMMYFUNCTION("REGEXREPLACE(F3588,""\D"", """")"),"#VALUE!")</f>
        <v>#VALUE!</v>
      </c>
    </row>
    <row r="3588" spans="1:9" ht="15.75" customHeight="1">
      <c r="A3588" s="1">
        <v>3587</v>
      </c>
      <c r="B3588" s="3">
        <v>3588</v>
      </c>
      <c r="C3588" s="3" t="s">
        <v>9912</v>
      </c>
      <c r="D3588" s="3" t="s">
        <v>9913</v>
      </c>
      <c r="E3588" s="3" t="s">
        <v>2491</v>
      </c>
      <c r="F3588" s="3">
        <v>0</v>
      </c>
      <c r="I3588" s="4" t="str">
        <f ca="1">IFERROR(__xludf.DUMMYFUNCTION("REGEXREPLACE(F3589,""\D"", """")"),"#VALUE!")</f>
        <v>#VALUE!</v>
      </c>
    </row>
    <row r="3589" spans="1:9" ht="15.75" customHeight="1">
      <c r="A3589" s="1">
        <v>3588</v>
      </c>
      <c r="B3589" s="3">
        <v>3589</v>
      </c>
      <c r="C3589" s="3" t="s">
        <v>9914</v>
      </c>
      <c r="D3589" s="3" t="s">
        <v>9915</v>
      </c>
      <c r="E3589" s="3" t="s">
        <v>9916</v>
      </c>
      <c r="F3589" s="3" t="s">
        <v>317</v>
      </c>
      <c r="G3589" s="3">
        <v>4</v>
      </c>
      <c r="H3589" s="3" t="s">
        <v>248</v>
      </c>
      <c r="I3589" s="4" t="str">
        <f ca="1">IFERROR(__xludf.DUMMYFUNCTION("REGEXREPLACE(F3590,""\D"", """")"),"8")</f>
        <v>8</v>
      </c>
    </row>
    <row r="3590" spans="1:9" ht="15.75" customHeight="1">
      <c r="A3590" s="1">
        <v>3589</v>
      </c>
      <c r="B3590" s="3">
        <v>3590</v>
      </c>
      <c r="C3590" s="3" t="s">
        <v>9917</v>
      </c>
      <c r="D3590" s="3" t="s">
        <v>9918</v>
      </c>
      <c r="E3590" s="3" t="s">
        <v>27</v>
      </c>
      <c r="F3590" s="3">
        <v>0</v>
      </c>
      <c r="I3590" s="4" t="str">
        <f ca="1">IFERROR(__xludf.DUMMYFUNCTION("REGEXREPLACE(F3591,""\D"", """")"),"#VALUE!")</f>
        <v>#VALUE!</v>
      </c>
    </row>
    <row r="3591" spans="1:9" ht="15.75" customHeight="1">
      <c r="A3591" s="1">
        <v>3590</v>
      </c>
      <c r="B3591" s="3">
        <v>3591</v>
      </c>
      <c r="C3591" s="3" t="s">
        <v>9919</v>
      </c>
      <c r="D3591" s="3" t="s">
        <v>9920</v>
      </c>
      <c r="E3591" s="3" t="s">
        <v>27</v>
      </c>
      <c r="F3591" s="3">
        <v>0</v>
      </c>
      <c r="I3591" s="4" t="str">
        <f ca="1">IFERROR(__xludf.DUMMYFUNCTION("REGEXREPLACE(F3592,""\D"", """")"),"#VALUE!")</f>
        <v>#VALUE!</v>
      </c>
    </row>
    <row r="3592" spans="1:9" ht="15.75" customHeight="1">
      <c r="A3592" s="1">
        <v>3591</v>
      </c>
      <c r="B3592" s="3">
        <v>3592</v>
      </c>
      <c r="C3592" s="3" t="s">
        <v>9921</v>
      </c>
      <c r="D3592" s="3" t="s">
        <v>9922</v>
      </c>
      <c r="E3592" s="3" t="s">
        <v>9388</v>
      </c>
      <c r="F3592" s="3">
        <v>0</v>
      </c>
      <c r="I3592" s="4" t="str">
        <f ca="1">IFERROR(__xludf.DUMMYFUNCTION("REGEXREPLACE(F3593,""\D"", """")"),"#VALUE!")</f>
        <v>#VALUE!</v>
      </c>
    </row>
    <row r="3593" spans="1:9" ht="15.75" customHeight="1">
      <c r="A3593" s="1">
        <v>3592</v>
      </c>
      <c r="B3593" s="3">
        <v>3593</v>
      </c>
      <c r="C3593" s="3" t="s">
        <v>9923</v>
      </c>
      <c r="D3593" s="3" t="s">
        <v>9924</v>
      </c>
      <c r="E3593" s="3" t="s">
        <v>9925</v>
      </c>
      <c r="F3593" s="3">
        <v>0</v>
      </c>
      <c r="I3593" s="4" t="str">
        <f ca="1">IFERROR(__xludf.DUMMYFUNCTION("REGEXREPLACE(F3594,""\D"", """")"),"#VALUE!")</f>
        <v>#VALUE!</v>
      </c>
    </row>
    <row r="3594" spans="1:9" ht="15.75" customHeight="1">
      <c r="A3594" s="1">
        <v>3593</v>
      </c>
      <c r="B3594" s="3">
        <v>3594</v>
      </c>
      <c r="C3594" s="3" t="s">
        <v>9926</v>
      </c>
      <c r="D3594" s="3" t="s">
        <v>9927</v>
      </c>
      <c r="E3594" s="3" t="s">
        <v>27</v>
      </c>
      <c r="F3594" s="3">
        <v>0</v>
      </c>
      <c r="I3594" s="4" t="str">
        <f ca="1">IFERROR(__xludf.DUMMYFUNCTION("REGEXREPLACE(F3595,""\D"", """")"),"#VALUE!")</f>
        <v>#VALUE!</v>
      </c>
    </row>
    <row r="3595" spans="1:9" ht="15.75" customHeight="1">
      <c r="A3595" s="1">
        <v>3594</v>
      </c>
      <c r="B3595" s="3">
        <v>3595</v>
      </c>
      <c r="C3595" s="3" t="s">
        <v>9928</v>
      </c>
      <c r="D3595" s="3" t="s">
        <v>9929</v>
      </c>
      <c r="E3595" s="3" t="s">
        <v>9930</v>
      </c>
      <c r="F3595" s="3" t="s">
        <v>303</v>
      </c>
      <c r="G3595" s="3">
        <v>13</v>
      </c>
      <c r="H3595" s="3" t="s">
        <v>642</v>
      </c>
      <c r="I3595" s="4" t="str">
        <f ca="1">IFERROR(__xludf.DUMMYFUNCTION("REGEXREPLACE(F3596,""\D"", """")"),"6")</f>
        <v>6</v>
      </c>
    </row>
    <row r="3596" spans="1:9" ht="15.75" customHeight="1">
      <c r="A3596" s="1">
        <v>3595</v>
      </c>
      <c r="B3596" s="3">
        <v>3596</v>
      </c>
      <c r="C3596" s="3" t="s">
        <v>9931</v>
      </c>
      <c r="D3596" s="3" t="s">
        <v>9932</v>
      </c>
      <c r="E3596" s="3" t="s">
        <v>9933</v>
      </c>
      <c r="F3596" s="3">
        <v>0</v>
      </c>
      <c r="I3596" s="4" t="str">
        <f ca="1">IFERROR(__xludf.DUMMYFUNCTION("REGEXREPLACE(F3597,""\D"", """")"),"#VALUE!")</f>
        <v>#VALUE!</v>
      </c>
    </row>
    <row r="3597" spans="1:9" ht="15.75" customHeight="1">
      <c r="A3597" s="1">
        <v>3596</v>
      </c>
      <c r="B3597" s="3">
        <v>3597</v>
      </c>
      <c r="C3597" s="3" t="s">
        <v>9934</v>
      </c>
      <c r="D3597" s="3" t="s">
        <v>9935</v>
      </c>
      <c r="E3597" s="3" t="s">
        <v>9936</v>
      </c>
      <c r="F3597" s="3">
        <v>0</v>
      </c>
      <c r="I3597" s="4" t="str">
        <f ca="1">IFERROR(__xludf.DUMMYFUNCTION("REGEXREPLACE(F3598,""\D"", """")"),"#VALUE!")</f>
        <v>#VALUE!</v>
      </c>
    </row>
    <row r="3598" spans="1:9" ht="15.75" customHeight="1">
      <c r="A3598" s="1">
        <v>3597</v>
      </c>
      <c r="B3598" s="3">
        <v>3598</v>
      </c>
      <c r="C3598" s="3" t="s">
        <v>9937</v>
      </c>
      <c r="D3598" s="3" t="s">
        <v>9938</v>
      </c>
      <c r="E3598" s="3" t="s">
        <v>9939</v>
      </c>
      <c r="F3598" s="3">
        <v>0</v>
      </c>
      <c r="I3598" s="4" t="str">
        <f ca="1">IFERROR(__xludf.DUMMYFUNCTION("REGEXREPLACE(F3599,""\D"", """")"),"#VALUE!")</f>
        <v>#VALUE!</v>
      </c>
    </row>
    <row r="3599" spans="1:9" ht="15.75" customHeight="1">
      <c r="A3599" s="1">
        <v>3598</v>
      </c>
      <c r="B3599" s="3">
        <v>3599</v>
      </c>
      <c r="C3599" s="3" t="s">
        <v>9940</v>
      </c>
      <c r="D3599" s="3" t="s">
        <v>9941</v>
      </c>
      <c r="E3599" s="3" t="s">
        <v>27</v>
      </c>
      <c r="F3599" s="3">
        <v>0</v>
      </c>
      <c r="I3599" s="4" t="str">
        <f ca="1">IFERROR(__xludf.DUMMYFUNCTION("REGEXREPLACE(F3600,""\D"", """")"),"#VALUE!")</f>
        <v>#VALUE!</v>
      </c>
    </row>
    <row r="3600" spans="1:9" ht="15.75" customHeight="1">
      <c r="A3600" s="1">
        <v>3599</v>
      </c>
      <c r="B3600" s="3">
        <v>3600</v>
      </c>
      <c r="C3600" s="3" t="s">
        <v>9942</v>
      </c>
      <c r="D3600" s="3" t="s">
        <v>9943</v>
      </c>
      <c r="E3600" s="3" t="s">
        <v>27</v>
      </c>
      <c r="F3600" s="3">
        <v>0</v>
      </c>
      <c r="I3600" s="4" t="str">
        <f ca="1">IFERROR(__xludf.DUMMYFUNCTION("REGEXREPLACE(F3601,""\D"", """")"),"#VALUE!")</f>
        <v>#VALUE!</v>
      </c>
    </row>
    <row r="3601" spans="1:9" ht="15.75" customHeight="1">
      <c r="A3601" s="1">
        <v>3600</v>
      </c>
      <c r="B3601" s="3">
        <v>3601</v>
      </c>
      <c r="C3601" s="3" t="s">
        <v>9944</v>
      </c>
      <c r="D3601" s="3" t="s">
        <v>9945</v>
      </c>
      <c r="E3601" s="3" t="s">
        <v>9946</v>
      </c>
      <c r="F3601" s="3" t="s">
        <v>61</v>
      </c>
      <c r="G3601" s="3">
        <v>6</v>
      </c>
      <c r="H3601" s="3" t="s">
        <v>57</v>
      </c>
      <c r="I3601" s="4" t="str">
        <f ca="1">IFERROR(__xludf.DUMMYFUNCTION("REGEXREPLACE(F3602,""\D"", """")"),"5")</f>
        <v>5</v>
      </c>
    </row>
    <row r="3602" spans="1:9" ht="15.75" customHeight="1">
      <c r="A3602" s="1">
        <v>3601</v>
      </c>
      <c r="B3602" s="3">
        <v>3602</v>
      </c>
      <c r="C3602" s="3" t="s">
        <v>9947</v>
      </c>
      <c r="D3602" s="3" t="s">
        <v>9948</v>
      </c>
      <c r="E3602" s="3" t="s">
        <v>9949</v>
      </c>
      <c r="F3602" s="3" t="s">
        <v>472</v>
      </c>
      <c r="G3602" s="3">
        <v>16</v>
      </c>
      <c r="H3602" s="3" t="s">
        <v>808</v>
      </c>
      <c r="I3602" s="4" t="str">
        <f ca="1">IFERROR(__xludf.DUMMYFUNCTION("REGEXREPLACE(F3603,""\D"", """")"),"35")</f>
        <v>35</v>
      </c>
    </row>
    <row r="3603" spans="1:9" ht="15.75" customHeight="1">
      <c r="A3603" s="1">
        <v>3602</v>
      </c>
      <c r="B3603" s="3">
        <v>3603</v>
      </c>
      <c r="C3603" s="3" t="s">
        <v>9950</v>
      </c>
      <c r="D3603" s="3" t="s">
        <v>9951</v>
      </c>
      <c r="E3603" s="3" t="s">
        <v>9952</v>
      </c>
      <c r="F3603" s="3">
        <v>0</v>
      </c>
      <c r="I3603" s="4" t="str">
        <f ca="1">IFERROR(__xludf.DUMMYFUNCTION("REGEXREPLACE(F3604,""\D"", """")"),"#VALUE!")</f>
        <v>#VALUE!</v>
      </c>
    </row>
    <row r="3604" spans="1:9" ht="15.75" customHeight="1">
      <c r="A3604" s="1">
        <v>3603</v>
      </c>
      <c r="B3604" s="3">
        <v>3604</v>
      </c>
      <c r="C3604" s="3" t="s">
        <v>9953</v>
      </c>
      <c r="D3604" s="3" t="s">
        <v>9954</v>
      </c>
      <c r="E3604" s="3" t="s">
        <v>9955</v>
      </c>
      <c r="F3604" s="3" t="s">
        <v>303</v>
      </c>
      <c r="G3604" s="3">
        <v>6</v>
      </c>
      <c r="H3604" s="3" t="s">
        <v>248</v>
      </c>
      <c r="I3604" s="4" t="str">
        <f ca="1">IFERROR(__xludf.DUMMYFUNCTION("REGEXREPLACE(F3605,""\D"", """")"),"6")</f>
        <v>6</v>
      </c>
    </row>
    <row r="3605" spans="1:9" ht="15.75" customHeight="1">
      <c r="A3605" s="1">
        <v>3604</v>
      </c>
      <c r="B3605" s="3">
        <v>3605</v>
      </c>
      <c r="C3605" s="3" t="s">
        <v>9956</v>
      </c>
      <c r="D3605" s="3" t="s">
        <v>9957</v>
      </c>
      <c r="E3605" s="3" t="s">
        <v>27</v>
      </c>
      <c r="F3605" s="3">
        <v>0</v>
      </c>
      <c r="I3605" s="4" t="str">
        <f ca="1">IFERROR(__xludf.DUMMYFUNCTION("REGEXREPLACE(F3606,""\D"", """")"),"#VALUE!")</f>
        <v>#VALUE!</v>
      </c>
    </row>
    <row r="3606" spans="1:9" ht="15.75" customHeight="1">
      <c r="A3606" s="1">
        <v>3605</v>
      </c>
      <c r="B3606" s="3">
        <v>3606</v>
      </c>
      <c r="C3606" s="3" t="s">
        <v>9958</v>
      </c>
      <c r="D3606" s="3" t="s">
        <v>9959</v>
      </c>
      <c r="E3606" s="3" t="s">
        <v>27</v>
      </c>
      <c r="F3606" s="3">
        <v>0</v>
      </c>
      <c r="I3606" s="4" t="str">
        <f ca="1">IFERROR(__xludf.DUMMYFUNCTION("REGEXREPLACE(F3607,""\D"", """")"),"#VALUE!")</f>
        <v>#VALUE!</v>
      </c>
    </row>
    <row r="3607" spans="1:9" ht="15.75" customHeight="1">
      <c r="A3607" s="1">
        <v>3606</v>
      </c>
      <c r="B3607" s="3">
        <v>3607</v>
      </c>
      <c r="C3607" s="3" t="s">
        <v>9960</v>
      </c>
      <c r="D3607" s="3" t="s">
        <v>9961</v>
      </c>
      <c r="E3607" s="3" t="s">
        <v>27</v>
      </c>
      <c r="F3607" s="3">
        <v>0</v>
      </c>
      <c r="I3607" s="4" t="str">
        <f ca="1">IFERROR(__xludf.DUMMYFUNCTION("REGEXREPLACE(F3608,""\D"", """")"),"#VALUE!")</f>
        <v>#VALUE!</v>
      </c>
    </row>
    <row r="3608" spans="1:9" ht="15.75" customHeight="1">
      <c r="A3608" s="1">
        <v>3607</v>
      </c>
      <c r="B3608" s="3">
        <v>3608</v>
      </c>
      <c r="C3608" s="3" t="s">
        <v>9962</v>
      </c>
      <c r="D3608" s="3" t="s">
        <v>9963</v>
      </c>
      <c r="E3608" s="3" t="s">
        <v>9964</v>
      </c>
      <c r="F3608" s="3">
        <v>0</v>
      </c>
      <c r="I3608" s="4" t="str">
        <f ca="1">IFERROR(__xludf.DUMMYFUNCTION("REGEXREPLACE(F3609,""\D"", """")"),"#VALUE!")</f>
        <v>#VALUE!</v>
      </c>
    </row>
    <row r="3609" spans="1:9" ht="15.75" customHeight="1">
      <c r="A3609" s="1">
        <v>3608</v>
      </c>
      <c r="B3609" s="3">
        <v>3609</v>
      </c>
      <c r="C3609" s="3" t="s">
        <v>9965</v>
      </c>
      <c r="D3609" s="3" t="s">
        <v>9966</v>
      </c>
      <c r="E3609" s="3" t="s">
        <v>27</v>
      </c>
      <c r="F3609" s="3">
        <v>0</v>
      </c>
      <c r="I3609" s="4" t="str">
        <f ca="1">IFERROR(__xludf.DUMMYFUNCTION("REGEXREPLACE(F3610,""\D"", """")"),"#VALUE!")</f>
        <v>#VALUE!</v>
      </c>
    </row>
    <row r="3610" spans="1:9" ht="15.75" customHeight="1">
      <c r="A3610" s="1">
        <v>3609</v>
      </c>
      <c r="B3610" s="3">
        <v>3610</v>
      </c>
      <c r="C3610" s="3" t="s">
        <v>9967</v>
      </c>
      <c r="D3610" s="3" t="s">
        <v>9968</v>
      </c>
      <c r="E3610" s="3" t="s">
        <v>9969</v>
      </c>
      <c r="F3610" s="3">
        <v>0</v>
      </c>
      <c r="I3610" s="4" t="str">
        <f ca="1">IFERROR(__xludf.DUMMYFUNCTION("REGEXREPLACE(F3611,""\D"", """")"),"#VALUE!")</f>
        <v>#VALUE!</v>
      </c>
    </row>
    <row r="3611" spans="1:9" ht="15.75" customHeight="1">
      <c r="A3611" s="1">
        <v>3610</v>
      </c>
      <c r="B3611" s="3">
        <v>3611</v>
      </c>
      <c r="C3611" s="3" t="s">
        <v>9970</v>
      </c>
      <c r="D3611" s="3" t="s">
        <v>9971</v>
      </c>
      <c r="E3611" s="3" t="s">
        <v>9972</v>
      </c>
      <c r="F3611" s="3">
        <v>0</v>
      </c>
      <c r="I3611" s="4" t="str">
        <f ca="1">IFERROR(__xludf.DUMMYFUNCTION("REGEXREPLACE(F3612,""\D"", """")"),"#VALUE!")</f>
        <v>#VALUE!</v>
      </c>
    </row>
    <row r="3612" spans="1:9" ht="15.75" customHeight="1">
      <c r="A3612" s="1">
        <v>3611</v>
      </c>
      <c r="B3612" s="3">
        <v>3612</v>
      </c>
      <c r="C3612" s="3" t="s">
        <v>9973</v>
      </c>
      <c r="D3612" s="3" t="s">
        <v>9974</v>
      </c>
      <c r="E3612" s="3" t="s">
        <v>9975</v>
      </c>
      <c r="F3612" s="3">
        <v>0</v>
      </c>
      <c r="I3612" s="4" t="str">
        <f ca="1">IFERROR(__xludf.DUMMYFUNCTION("REGEXREPLACE(F3613,""\D"", """")"),"#VALUE!")</f>
        <v>#VALUE!</v>
      </c>
    </row>
    <row r="3613" spans="1:9" ht="15.75" customHeight="1">
      <c r="A3613" s="1">
        <v>3612</v>
      </c>
      <c r="B3613" s="3">
        <v>3613</v>
      </c>
      <c r="C3613" s="3" t="s">
        <v>9976</v>
      </c>
      <c r="D3613" s="3" t="s">
        <v>9977</v>
      </c>
      <c r="E3613" s="3" t="s">
        <v>27</v>
      </c>
      <c r="F3613" s="3">
        <v>0</v>
      </c>
      <c r="I3613" s="4" t="str">
        <f ca="1">IFERROR(__xludf.DUMMYFUNCTION("REGEXREPLACE(F3614,""\D"", """")"),"#VALUE!")</f>
        <v>#VALUE!</v>
      </c>
    </row>
    <row r="3614" spans="1:9" ht="15.75" customHeight="1">
      <c r="A3614" s="1">
        <v>3613</v>
      </c>
      <c r="B3614" s="3">
        <v>3614</v>
      </c>
      <c r="C3614" s="3" t="s">
        <v>9978</v>
      </c>
      <c r="D3614" s="3" t="s">
        <v>9979</v>
      </c>
      <c r="E3614" s="3" t="s">
        <v>9980</v>
      </c>
      <c r="F3614" s="3">
        <v>0</v>
      </c>
      <c r="I3614" s="4" t="str">
        <f ca="1">IFERROR(__xludf.DUMMYFUNCTION("REGEXREPLACE(F3615,""\D"", """")"),"#VALUE!")</f>
        <v>#VALUE!</v>
      </c>
    </row>
    <row r="3615" spans="1:9" ht="15.75" customHeight="1">
      <c r="A3615" s="1">
        <v>3614</v>
      </c>
      <c r="B3615" s="3">
        <v>3615</v>
      </c>
      <c r="C3615" s="3" t="s">
        <v>9981</v>
      </c>
      <c r="D3615" s="3" t="s">
        <v>9982</v>
      </c>
      <c r="E3615" s="3" t="s">
        <v>9983</v>
      </c>
      <c r="F3615" s="3" t="s">
        <v>339</v>
      </c>
      <c r="G3615" s="3">
        <v>0</v>
      </c>
      <c r="H3615" s="3" t="s">
        <v>422</v>
      </c>
      <c r="I3615" s="4" t="str">
        <f ca="1">IFERROR(__xludf.DUMMYFUNCTION("REGEXREPLACE(F3616,""\D"", """")"),"15")</f>
        <v>15</v>
      </c>
    </row>
    <row r="3616" spans="1:9" ht="15.75" customHeight="1">
      <c r="A3616" s="1">
        <v>3615</v>
      </c>
      <c r="B3616" s="3">
        <v>3616</v>
      </c>
      <c r="C3616" s="3" t="s">
        <v>9984</v>
      </c>
      <c r="D3616" s="3" t="s">
        <v>9985</v>
      </c>
      <c r="E3616" s="3" t="s">
        <v>27</v>
      </c>
      <c r="F3616" s="3">
        <v>0</v>
      </c>
      <c r="I3616" s="4" t="str">
        <f ca="1">IFERROR(__xludf.DUMMYFUNCTION("REGEXREPLACE(F3617,""\D"", """")"),"#VALUE!")</f>
        <v>#VALUE!</v>
      </c>
    </row>
    <row r="3617" spans="1:9" ht="15.75" customHeight="1">
      <c r="A3617" s="1">
        <v>3616</v>
      </c>
      <c r="B3617" s="3">
        <v>3617</v>
      </c>
      <c r="C3617" s="3" t="s">
        <v>9986</v>
      </c>
      <c r="D3617" s="3" t="s">
        <v>9987</v>
      </c>
      <c r="E3617" s="3" t="s">
        <v>9988</v>
      </c>
      <c r="F3617" s="3" t="s">
        <v>303</v>
      </c>
      <c r="G3617" s="3">
        <v>0</v>
      </c>
      <c r="H3617" s="3" t="s">
        <v>266</v>
      </c>
      <c r="I3617" s="4" t="str">
        <f ca="1">IFERROR(__xludf.DUMMYFUNCTION("REGEXREPLACE(F3618,""\D"", """")"),"6")</f>
        <v>6</v>
      </c>
    </row>
    <row r="3618" spans="1:9" ht="15.75" customHeight="1">
      <c r="A3618" s="1">
        <v>3617</v>
      </c>
      <c r="B3618" s="3">
        <v>3618</v>
      </c>
      <c r="C3618" s="3" t="s">
        <v>9989</v>
      </c>
      <c r="D3618" s="3" t="s">
        <v>9990</v>
      </c>
      <c r="E3618" s="3" t="s">
        <v>9991</v>
      </c>
      <c r="F3618" s="3">
        <v>0</v>
      </c>
      <c r="I3618" s="4" t="str">
        <f ca="1">IFERROR(__xludf.DUMMYFUNCTION("REGEXREPLACE(F3619,""\D"", """")"),"#VALUE!")</f>
        <v>#VALUE!</v>
      </c>
    </row>
    <row r="3619" spans="1:9" ht="15.75" customHeight="1">
      <c r="A3619" s="1">
        <v>3618</v>
      </c>
      <c r="B3619" s="3">
        <v>3619</v>
      </c>
      <c r="C3619" s="3" t="s">
        <v>9992</v>
      </c>
      <c r="D3619" s="3" t="s">
        <v>9993</v>
      </c>
      <c r="E3619" s="3" t="s">
        <v>9994</v>
      </c>
      <c r="F3619" s="3">
        <v>0</v>
      </c>
      <c r="I3619" s="4" t="str">
        <f ca="1">IFERROR(__xludf.DUMMYFUNCTION("REGEXREPLACE(F3620,""\D"", """")"),"#VALUE!")</f>
        <v>#VALUE!</v>
      </c>
    </row>
    <row r="3620" spans="1:9" ht="15.75" customHeight="1">
      <c r="A3620" s="1">
        <v>3619</v>
      </c>
      <c r="B3620" s="3">
        <v>3620</v>
      </c>
      <c r="C3620" s="3" t="s">
        <v>9995</v>
      </c>
      <c r="D3620" s="3" t="s">
        <v>9996</v>
      </c>
      <c r="E3620" s="3" t="s">
        <v>27</v>
      </c>
      <c r="F3620" s="3">
        <v>0</v>
      </c>
      <c r="I3620" s="4" t="str">
        <f ca="1">IFERROR(__xludf.DUMMYFUNCTION("REGEXREPLACE(F3621,""\D"", """")"),"#VALUE!")</f>
        <v>#VALUE!</v>
      </c>
    </row>
    <row r="3621" spans="1:9" ht="15.75" customHeight="1">
      <c r="A3621" s="1">
        <v>3620</v>
      </c>
      <c r="B3621" s="3">
        <v>3621</v>
      </c>
      <c r="C3621" s="3" t="s">
        <v>9997</v>
      </c>
      <c r="D3621" s="3" t="s">
        <v>9998</v>
      </c>
      <c r="E3621" s="3" t="s">
        <v>27</v>
      </c>
      <c r="F3621" s="3">
        <v>0</v>
      </c>
      <c r="I3621" s="4" t="str">
        <f ca="1">IFERROR(__xludf.DUMMYFUNCTION("REGEXREPLACE(F3622,""\D"", """")"),"#VALUE!")</f>
        <v>#VALUE!</v>
      </c>
    </row>
    <row r="3622" spans="1:9" ht="15.75" customHeight="1">
      <c r="A3622" s="1">
        <v>3621</v>
      </c>
      <c r="B3622" s="3">
        <v>3622</v>
      </c>
      <c r="C3622" s="3" t="s">
        <v>9999</v>
      </c>
      <c r="D3622" s="3" t="s">
        <v>10000</v>
      </c>
      <c r="E3622" s="3" t="s">
        <v>27</v>
      </c>
      <c r="F3622" s="3">
        <v>0</v>
      </c>
      <c r="I3622" s="4" t="str">
        <f ca="1">IFERROR(__xludf.DUMMYFUNCTION("REGEXREPLACE(F3623,""\D"", """")"),"#VALUE!")</f>
        <v>#VALUE!</v>
      </c>
    </row>
    <row r="3623" spans="1:9" ht="15.75" customHeight="1">
      <c r="A3623" s="1">
        <v>3622</v>
      </c>
      <c r="B3623" s="3">
        <v>3623</v>
      </c>
      <c r="C3623" s="3" t="s">
        <v>10001</v>
      </c>
      <c r="D3623" s="3" t="s">
        <v>10002</v>
      </c>
      <c r="E3623" s="3" t="s">
        <v>10003</v>
      </c>
      <c r="F3623" s="3">
        <v>0</v>
      </c>
      <c r="I3623" s="4" t="str">
        <f ca="1">IFERROR(__xludf.DUMMYFUNCTION("REGEXREPLACE(F3624,""\D"", """")"),"#VALUE!")</f>
        <v>#VALUE!</v>
      </c>
    </row>
    <row r="3624" spans="1:9" ht="15.75" customHeight="1">
      <c r="A3624" s="1">
        <v>3623</v>
      </c>
      <c r="B3624" s="3">
        <v>3624</v>
      </c>
      <c r="C3624" s="3" t="s">
        <v>10004</v>
      </c>
      <c r="D3624" s="3" t="s">
        <v>10005</v>
      </c>
      <c r="E3624" s="3" t="s">
        <v>27</v>
      </c>
      <c r="F3624" s="3">
        <v>0</v>
      </c>
      <c r="I3624" s="4" t="str">
        <f ca="1">IFERROR(__xludf.DUMMYFUNCTION("REGEXREPLACE(F3625,""\D"", """")"),"#VALUE!")</f>
        <v>#VALUE!</v>
      </c>
    </row>
    <row r="3625" spans="1:9" ht="15.75" customHeight="1">
      <c r="A3625" s="1">
        <v>3624</v>
      </c>
      <c r="B3625" s="3">
        <v>3625</v>
      </c>
      <c r="C3625" s="3" t="s">
        <v>10006</v>
      </c>
      <c r="D3625" s="3" t="s">
        <v>10007</v>
      </c>
      <c r="E3625" s="3" t="s">
        <v>27</v>
      </c>
      <c r="F3625" s="3">
        <v>0</v>
      </c>
      <c r="I3625" s="4" t="str">
        <f ca="1">IFERROR(__xludf.DUMMYFUNCTION("REGEXREPLACE(F3626,""\D"", """")"),"#VALUE!")</f>
        <v>#VALUE!</v>
      </c>
    </row>
    <row r="3626" spans="1:9" ht="15.75" customHeight="1">
      <c r="A3626" s="1">
        <v>3625</v>
      </c>
      <c r="B3626" s="3">
        <v>3626</v>
      </c>
      <c r="C3626" s="3" t="s">
        <v>10008</v>
      </c>
      <c r="D3626" s="3" t="s">
        <v>10009</v>
      </c>
      <c r="E3626" s="3" t="s">
        <v>27</v>
      </c>
      <c r="F3626" s="3">
        <v>0</v>
      </c>
      <c r="I3626" s="4" t="str">
        <f ca="1">IFERROR(__xludf.DUMMYFUNCTION("REGEXREPLACE(F3627,""\D"", """")"),"#VALUE!")</f>
        <v>#VALUE!</v>
      </c>
    </row>
    <row r="3627" spans="1:9" ht="15.75" customHeight="1">
      <c r="A3627" s="1">
        <v>3626</v>
      </c>
      <c r="B3627" s="3">
        <v>3627</v>
      </c>
      <c r="C3627" s="3" t="s">
        <v>10010</v>
      </c>
      <c r="D3627" s="3" t="s">
        <v>10011</v>
      </c>
      <c r="E3627" s="3" t="s">
        <v>10012</v>
      </c>
      <c r="F3627" s="3">
        <v>0</v>
      </c>
      <c r="I3627" s="4" t="str">
        <f ca="1">IFERROR(__xludf.DUMMYFUNCTION("REGEXREPLACE(F3628,""\D"", """")"),"#VALUE!")</f>
        <v>#VALUE!</v>
      </c>
    </row>
    <row r="3628" spans="1:9" ht="15.75" customHeight="1">
      <c r="A3628" s="1">
        <v>3627</v>
      </c>
      <c r="B3628" s="3">
        <v>3628</v>
      </c>
      <c r="C3628" s="3" t="s">
        <v>10013</v>
      </c>
      <c r="D3628" s="3" t="s">
        <v>10014</v>
      </c>
      <c r="E3628" s="3" t="s">
        <v>10015</v>
      </c>
      <c r="F3628" s="3">
        <v>0</v>
      </c>
      <c r="I3628" s="4" t="str">
        <f ca="1">IFERROR(__xludf.DUMMYFUNCTION("REGEXREPLACE(F3629,""\D"", """")"),"#VALUE!")</f>
        <v>#VALUE!</v>
      </c>
    </row>
    <row r="3629" spans="1:9" ht="15.75" customHeight="1">
      <c r="A3629" s="1">
        <v>3628</v>
      </c>
      <c r="B3629" s="3">
        <v>3629</v>
      </c>
      <c r="C3629" s="3" t="s">
        <v>10016</v>
      </c>
      <c r="D3629" s="3" t="s">
        <v>10017</v>
      </c>
      <c r="E3629" s="3" t="s">
        <v>27</v>
      </c>
      <c r="F3629" s="3">
        <v>0</v>
      </c>
      <c r="I3629" s="4" t="str">
        <f ca="1">IFERROR(__xludf.DUMMYFUNCTION("REGEXREPLACE(F3630,""\D"", """")"),"#VALUE!")</f>
        <v>#VALUE!</v>
      </c>
    </row>
    <row r="3630" spans="1:9" ht="15.75" customHeight="1">
      <c r="A3630" s="1">
        <v>3629</v>
      </c>
      <c r="B3630" s="3">
        <v>3630</v>
      </c>
      <c r="C3630" s="3" t="s">
        <v>10018</v>
      </c>
      <c r="D3630" s="3" t="s">
        <v>10019</v>
      </c>
      <c r="E3630" s="3" t="s">
        <v>27</v>
      </c>
      <c r="F3630" s="3">
        <v>0</v>
      </c>
      <c r="I3630" s="4" t="str">
        <f ca="1">IFERROR(__xludf.DUMMYFUNCTION("REGEXREPLACE(F3631,""\D"", """")"),"#VALUE!")</f>
        <v>#VALUE!</v>
      </c>
    </row>
    <row r="3631" spans="1:9" ht="15.75" customHeight="1">
      <c r="A3631" s="1">
        <v>3630</v>
      </c>
      <c r="B3631" s="3">
        <v>3631</v>
      </c>
      <c r="C3631" s="3" t="s">
        <v>10020</v>
      </c>
      <c r="D3631" s="3" t="s">
        <v>10021</v>
      </c>
      <c r="E3631" s="3" t="s">
        <v>10022</v>
      </c>
      <c r="F3631" s="3">
        <v>0</v>
      </c>
      <c r="I3631" s="4" t="str">
        <f ca="1">IFERROR(__xludf.DUMMYFUNCTION("REGEXREPLACE(F3632,""\D"", """")"),"#VALUE!")</f>
        <v>#VALUE!</v>
      </c>
    </row>
    <row r="3632" spans="1:9" ht="15.75" customHeight="1">
      <c r="A3632" s="1">
        <v>3631</v>
      </c>
      <c r="B3632" s="3">
        <v>3632</v>
      </c>
      <c r="C3632" s="3" t="s">
        <v>10023</v>
      </c>
      <c r="D3632" s="3" t="s">
        <v>10024</v>
      </c>
      <c r="E3632" s="3" t="s">
        <v>10025</v>
      </c>
      <c r="F3632" s="3" t="s">
        <v>317</v>
      </c>
      <c r="G3632" s="3">
        <v>6</v>
      </c>
      <c r="H3632" s="3" t="s">
        <v>715</v>
      </c>
      <c r="I3632" s="4" t="str">
        <f ca="1">IFERROR(__xludf.DUMMYFUNCTION("REGEXREPLACE(F3633,""\D"", """")"),"8")</f>
        <v>8</v>
      </c>
    </row>
    <row r="3633" spans="1:9" ht="15.75" customHeight="1">
      <c r="A3633" s="1">
        <v>3632</v>
      </c>
      <c r="B3633" s="3">
        <v>3633</v>
      </c>
      <c r="C3633" s="3" t="s">
        <v>10026</v>
      </c>
      <c r="D3633" s="3" t="s">
        <v>10027</v>
      </c>
      <c r="E3633" s="3" t="s">
        <v>10028</v>
      </c>
      <c r="F3633" s="3">
        <v>0</v>
      </c>
      <c r="I3633" s="4" t="str">
        <f ca="1">IFERROR(__xludf.DUMMYFUNCTION("REGEXREPLACE(F3634,""\D"", """")"),"#VALUE!")</f>
        <v>#VALUE!</v>
      </c>
    </row>
    <row r="3634" spans="1:9" ht="15.75" customHeight="1">
      <c r="A3634" s="1">
        <v>3633</v>
      </c>
      <c r="B3634" s="3">
        <v>3634</v>
      </c>
      <c r="C3634" s="3" t="s">
        <v>10029</v>
      </c>
      <c r="D3634" s="3" t="s">
        <v>10030</v>
      </c>
      <c r="E3634" s="3" t="s">
        <v>27</v>
      </c>
      <c r="F3634" s="3">
        <v>0</v>
      </c>
      <c r="I3634" s="4" t="str">
        <f ca="1">IFERROR(__xludf.DUMMYFUNCTION("REGEXREPLACE(F3635,""\D"", """")"),"#VALUE!")</f>
        <v>#VALUE!</v>
      </c>
    </row>
    <row r="3635" spans="1:9" ht="15.75" customHeight="1">
      <c r="A3635" s="1">
        <v>3634</v>
      </c>
      <c r="B3635" s="3">
        <v>3635</v>
      </c>
      <c r="C3635" s="3" t="s">
        <v>10031</v>
      </c>
      <c r="D3635" s="3" t="s">
        <v>10032</v>
      </c>
      <c r="E3635" s="3" t="s">
        <v>27</v>
      </c>
      <c r="F3635" s="3">
        <v>0</v>
      </c>
      <c r="I3635" s="4" t="str">
        <f ca="1">IFERROR(__xludf.DUMMYFUNCTION("REGEXREPLACE(F3636,""\D"", """")"),"#VALUE!")</f>
        <v>#VALUE!</v>
      </c>
    </row>
    <row r="3636" spans="1:9" ht="15.75" customHeight="1">
      <c r="A3636" s="1">
        <v>3635</v>
      </c>
      <c r="B3636" s="3">
        <v>3636</v>
      </c>
      <c r="C3636" s="3" t="s">
        <v>10033</v>
      </c>
      <c r="D3636" s="3" t="s">
        <v>10034</v>
      </c>
      <c r="E3636" s="3" t="s">
        <v>27</v>
      </c>
      <c r="F3636" s="3">
        <v>0</v>
      </c>
      <c r="I3636" s="4" t="str">
        <f ca="1">IFERROR(__xludf.DUMMYFUNCTION("REGEXREPLACE(F3637,""\D"", """")"),"#VALUE!")</f>
        <v>#VALUE!</v>
      </c>
    </row>
    <row r="3637" spans="1:9" ht="15.75" customHeight="1">
      <c r="A3637" s="1">
        <v>3636</v>
      </c>
      <c r="B3637" s="3">
        <v>3637</v>
      </c>
      <c r="C3637" s="3" t="s">
        <v>10035</v>
      </c>
      <c r="D3637" s="3" t="s">
        <v>10036</v>
      </c>
      <c r="E3637" s="3" t="s">
        <v>10037</v>
      </c>
      <c r="F3637" s="3">
        <v>0</v>
      </c>
      <c r="I3637" s="4" t="str">
        <f ca="1">IFERROR(__xludf.DUMMYFUNCTION("REGEXREPLACE(F3638,""\D"", """")"),"#VALUE!")</f>
        <v>#VALUE!</v>
      </c>
    </row>
    <row r="3638" spans="1:9" ht="15.75" customHeight="1">
      <c r="A3638" s="1">
        <v>3637</v>
      </c>
      <c r="B3638" s="3">
        <v>3638</v>
      </c>
      <c r="C3638" s="3" t="s">
        <v>10038</v>
      </c>
      <c r="D3638" s="3" t="s">
        <v>10039</v>
      </c>
      <c r="E3638" s="3" t="s">
        <v>27</v>
      </c>
      <c r="F3638" s="3">
        <v>0</v>
      </c>
      <c r="I3638" s="4" t="str">
        <f ca="1">IFERROR(__xludf.DUMMYFUNCTION("REGEXREPLACE(F3639,""\D"", """")"),"#VALUE!")</f>
        <v>#VALUE!</v>
      </c>
    </row>
    <row r="3639" spans="1:9" ht="15.75" customHeight="1">
      <c r="A3639" s="1">
        <v>3638</v>
      </c>
      <c r="B3639" s="3">
        <v>3639</v>
      </c>
      <c r="C3639" s="3" t="s">
        <v>10040</v>
      </c>
      <c r="D3639" s="3" t="s">
        <v>10041</v>
      </c>
      <c r="E3639" s="3" t="s">
        <v>10042</v>
      </c>
      <c r="F3639" s="3" t="s">
        <v>61</v>
      </c>
      <c r="G3639" s="3">
        <v>9</v>
      </c>
      <c r="H3639" s="3" t="s">
        <v>715</v>
      </c>
      <c r="I3639" s="4" t="str">
        <f ca="1">IFERROR(__xludf.DUMMYFUNCTION("REGEXREPLACE(F3640,""\D"", """")"),"5")</f>
        <v>5</v>
      </c>
    </row>
    <row r="3640" spans="1:9" ht="15.75" customHeight="1">
      <c r="A3640" s="1">
        <v>3639</v>
      </c>
      <c r="B3640" s="3">
        <v>3640</v>
      </c>
      <c r="C3640" s="3" t="s">
        <v>10043</v>
      </c>
      <c r="D3640" s="3" t="s">
        <v>10044</v>
      </c>
      <c r="E3640" s="3" t="s">
        <v>10045</v>
      </c>
      <c r="F3640" s="3" t="s">
        <v>840</v>
      </c>
      <c r="G3640" s="3">
        <v>70</v>
      </c>
      <c r="H3640" s="3" t="s">
        <v>10046</v>
      </c>
      <c r="I3640" s="4" t="str">
        <f ca="1">IFERROR(__xludf.DUMMYFUNCTION("REGEXREPLACE(F3641,""\D"", """")"),"31")</f>
        <v>31</v>
      </c>
    </row>
    <row r="3641" spans="1:9" ht="15.75" customHeight="1">
      <c r="A3641" s="1">
        <v>3640</v>
      </c>
      <c r="B3641" s="3">
        <v>3641</v>
      </c>
      <c r="C3641" s="3" t="s">
        <v>10047</v>
      </c>
      <c r="D3641" s="3" t="s">
        <v>10048</v>
      </c>
      <c r="E3641" s="3" t="s">
        <v>10049</v>
      </c>
      <c r="F3641" s="3">
        <v>0</v>
      </c>
      <c r="I3641" s="4" t="str">
        <f ca="1">IFERROR(__xludf.DUMMYFUNCTION("REGEXREPLACE(F3642,""\D"", """")"),"#VALUE!")</f>
        <v>#VALUE!</v>
      </c>
    </row>
    <row r="3642" spans="1:9" ht="15.75" customHeight="1">
      <c r="A3642" s="1">
        <v>3641</v>
      </c>
      <c r="B3642" s="3">
        <v>3642</v>
      </c>
      <c r="C3642" s="3" t="s">
        <v>10050</v>
      </c>
      <c r="D3642" s="3" t="s">
        <v>10051</v>
      </c>
      <c r="E3642" s="3" t="s">
        <v>27</v>
      </c>
      <c r="F3642" s="3">
        <v>0</v>
      </c>
      <c r="I3642" s="4" t="str">
        <f ca="1">IFERROR(__xludf.DUMMYFUNCTION("REGEXREPLACE(F3643,""\D"", """")"),"#VALUE!")</f>
        <v>#VALUE!</v>
      </c>
    </row>
    <row r="3643" spans="1:9" ht="15.75" customHeight="1">
      <c r="A3643" s="1">
        <v>3642</v>
      </c>
      <c r="B3643" s="3">
        <v>3643</v>
      </c>
      <c r="C3643" s="3" t="s">
        <v>10052</v>
      </c>
      <c r="D3643" s="3" t="s">
        <v>10053</v>
      </c>
      <c r="E3643" s="3" t="s">
        <v>10054</v>
      </c>
      <c r="F3643" s="3" t="s">
        <v>303</v>
      </c>
      <c r="G3643" s="3">
        <v>0</v>
      </c>
      <c r="H3643" s="3" t="s">
        <v>266</v>
      </c>
      <c r="I3643" s="4" t="str">
        <f ca="1">IFERROR(__xludf.DUMMYFUNCTION("REGEXREPLACE(F3644,""\D"", """")"),"6")</f>
        <v>6</v>
      </c>
    </row>
    <row r="3644" spans="1:9" ht="15.75" customHeight="1">
      <c r="A3644" s="1">
        <v>3643</v>
      </c>
      <c r="B3644" s="3">
        <v>3644</v>
      </c>
      <c r="C3644" s="3" t="s">
        <v>10055</v>
      </c>
      <c r="D3644" s="3" t="s">
        <v>10056</v>
      </c>
      <c r="E3644" s="3" t="s">
        <v>2118</v>
      </c>
      <c r="F3644" s="3">
        <v>0</v>
      </c>
      <c r="I3644" s="4" t="str">
        <f ca="1">IFERROR(__xludf.DUMMYFUNCTION("REGEXREPLACE(F3645,""\D"", """")"),"#VALUE!")</f>
        <v>#VALUE!</v>
      </c>
    </row>
    <row r="3645" spans="1:9" ht="15.75" customHeight="1">
      <c r="A3645" s="1">
        <v>3644</v>
      </c>
      <c r="B3645" s="3">
        <v>3645</v>
      </c>
      <c r="C3645" s="3" t="s">
        <v>10057</v>
      </c>
      <c r="D3645" s="3" t="s">
        <v>10058</v>
      </c>
      <c r="E3645" s="3" t="s">
        <v>10059</v>
      </c>
      <c r="F3645" s="3" t="s">
        <v>96</v>
      </c>
      <c r="G3645" s="3">
        <v>23</v>
      </c>
      <c r="H3645" s="3" t="s">
        <v>513</v>
      </c>
      <c r="I3645" s="4" t="str">
        <f ca="1">IFERROR(__xludf.DUMMYFUNCTION("REGEXREPLACE(F3646,""\D"", """")"),"9")</f>
        <v>9</v>
      </c>
    </row>
    <row r="3646" spans="1:9" ht="15.75" customHeight="1">
      <c r="A3646" s="1">
        <v>3645</v>
      </c>
      <c r="B3646" s="3">
        <v>3646</v>
      </c>
      <c r="C3646" s="3" t="s">
        <v>10060</v>
      </c>
      <c r="D3646" s="3" t="s">
        <v>10061</v>
      </c>
      <c r="E3646" s="3" t="s">
        <v>27</v>
      </c>
      <c r="F3646" s="3">
        <v>0</v>
      </c>
      <c r="I3646" s="4" t="str">
        <f ca="1">IFERROR(__xludf.DUMMYFUNCTION("REGEXREPLACE(F3647,""\D"", """")"),"#VALUE!")</f>
        <v>#VALUE!</v>
      </c>
    </row>
    <row r="3647" spans="1:9" ht="15.75" customHeight="1">
      <c r="A3647" s="1">
        <v>3646</v>
      </c>
      <c r="B3647" s="3">
        <v>3647</v>
      </c>
      <c r="C3647" s="3" t="s">
        <v>10062</v>
      </c>
      <c r="D3647" s="3" t="s">
        <v>10063</v>
      </c>
      <c r="E3647" s="3" t="s">
        <v>27</v>
      </c>
      <c r="F3647" s="3">
        <v>0</v>
      </c>
      <c r="I3647" s="4" t="str">
        <f ca="1">IFERROR(__xludf.DUMMYFUNCTION("REGEXREPLACE(F3648,""\D"", """")"),"#VALUE!")</f>
        <v>#VALUE!</v>
      </c>
    </row>
    <row r="3648" spans="1:9" ht="15.75" customHeight="1">
      <c r="A3648" s="1">
        <v>3647</v>
      </c>
      <c r="B3648" s="3">
        <v>3648</v>
      </c>
      <c r="C3648" s="3" t="s">
        <v>10064</v>
      </c>
      <c r="D3648" s="3" t="s">
        <v>10065</v>
      </c>
      <c r="E3648" s="3" t="s">
        <v>10066</v>
      </c>
      <c r="F3648" s="3">
        <v>0</v>
      </c>
      <c r="I3648" s="4" t="str">
        <f ca="1">IFERROR(__xludf.DUMMYFUNCTION("REGEXREPLACE(F3649,""\D"", """")"),"#VALUE!")</f>
        <v>#VALUE!</v>
      </c>
    </row>
    <row r="3649" spans="1:9" ht="15.75" customHeight="1">
      <c r="A3649" s="1">
        <v>3648</v>
      </c>
      <c r="B3649" s="3">
        <v>3649</v>
      </c>
      <c r="C3649" s="3" t="s">
        <v>10067</v>
      </c>
      <c r="D3649" s="3" t="s">
        <v>10068</v>
      </c>
      <c r="E3649" s="3" t="s">
        <v>27</v>
      </c>
      <c r="F3649" s="3">
        <v>0</v>
      </c>
      <c r="I3649" s="4" t="str">
        <f ca="1">IFERROR(__xludf.DUMMYFUNCTION("REGEXREPLACE(F3650,""\D"", """")"),"#VALUE!")</f>
        <v>#VALUE!</v>
      </c>
    </row>
    <row r="3650" spans="1:9" ht="15.75" customHeight="1">
      <c r="A3650" s="1">
        <v>3649</v>
      </c>
      <c r="B3650" s="3">
        <v>3650</v>
      </c>
      <c r="C3650" s="3" t="s">
        <v>10069</v>
      </c>
      <c r="D3650" s="3" t="s">
        <v>10070</v>
      </c>
      <c r="E3650" s="3" t="s">
        <v>10071</v>
      </c>
      <c r="F3650" s="3">
        <v>0</v>
      </c>
      <c r="I3650" s="4" t="str">
        <f ca="1">IFERROR(__xludf.DUMMYFUNCTION("REGEXREPLACE(F3651,""\D"", """")"),"#VALUE!")</f>
        <v>#VALUE!</v>
      </c>
    </row>
    <row r="3651" spans="1:9" ht="15.75" customHeight="1">
      <c r="A3651" s="1">
        <v>3650</v>
      </c>
      <c r="B3651" s="3">
        <v>3651</v>
      </c>
      <c r="C3651" s="3" t="s">
        <v>10072</v>
      </c>
      <c r="D3651" s="3" t="s">
        <v>10073</v>
      </c>
      <c r="E3651" s="3" t="s">
        <v>10074</v>
      </c>
      <c r="F3651" s="3" t="s">
        <v>96</v>
      </c>
      <c r="G3651" s="3">
        <v>0</v>
      </c>
      <c r="H3651" s="3" t="s">
        <v>72</v>
      </c>
      <c r="I3651" s="4" t="str">
        <f ca="1">IFERROR(__xludf.DUMMYFUNCTION("REGEXREPLACE(F3652,""\D"", """")"),"9")</f>
        <v>9</v>
      </c>
    </row>
    <row r="3652" spans="1:9" ht="15.75" customHeight="1">
      <c r="A3652" s="1">
        <v>3651</v>
      </c>
      <c r="B3652" s="3">
        <v>3652</v>
      </c>
      <c r="C3652" s="3" t="s">
        <v>10075</v>
      </c>
      <c r="D3652" s="3" t="s">
        <v>10076</v>
      </c>
      <c r="E3652" s="3" t="s">
        <v>27</v>
      </c>
      <c r="F3652" s="3">
        <v>0</v>
      </c>
      <c r="I3652" s="4" t="str">
        <f ca="1">IFERROR(__xludf.DUMMYFUNCTION("REGEXREPLACE(F3653,""\D"", """")"),"#VALUE!")</f>
        <v>#VALUE!</v>
      </c>
    </row>
    <row r="3653" spans="1:9" ht="15.75" customHeight="1">
      <c r="A3653" s="1">
        <v>3652</v>
      </c>
      <c r="B3653" s="3">
        <v>3653</v>
      </c>
      <c r="C3653" s="3" t="s">
        <v>10077</v>
      </c>
      <c r="D3653" s="3" t="s">
        <v>10078</v>
      </c>
      <c r="E3653" s="3" t="s">
        <v>27</v>
      </c>
      <c r="F3653" s="3">
        <v>0</v>
      </c>
      <c r="I3653" s="4" t="str">
        <f ca="1">IFERROR(__xludf.DUMMYFUNCTION("REGEXREPLACE(F3654,""\D"", """")"),"#VALUE!")</f>
        <v>#VALUE!</v>
      </c>
    </row>
    <row r="3654" spans="1:9" ht="15.75" customHeight="1">
      <c r="A3654" s="1">
        <v>3653</v>
      </c>
      <c r="B3654" s="3">
        <v>3654</v>
      </c>
      <c r="C3654" s="3" t="s">
        <v>10079</v>
      </c>
      <c r="D3654" s="3" t="s">
        <v>10080</v>
      </c>
      <c r="E3654" s="3" t="s">
        <v>10081</v>
      </c>
      <c r="F3654" s="3" t="s">
        <v>1805</v>
      </c>
      <c r="G3654" s="3">
        <v>0</v>
      </c>
      <c r="H3654" s="3" t="s">
        <v>45</v>
      </c>
      <c r="I3654" s="4" t="str">
        <f ca="1">IFERROR(__xludf.DUMMYFUNCTION("REGEXREPLACE(F3655,""\D"", """")"),"21")</f>
        <v>21</v>
      </c>
    </row>
    <row r="3655" spans="1:9" ht="15.75" customHeight="1">
      <c r="A3655" s="1">
        <v>3654</v>
      </c>
      <c r="B3655" s="3">
        <v>3655</v>
      </c>
      <c r="C3655" s="3" t="s">
        <v>10082</v>
      </c>
      <c r="D3655" s="3" t="s">
        <v>10083</v>
      </c>
      <c r="E3655" s="3" t="s">
        <v>27</v>
      </c>
      <c r="F3655" s="3">
        <v>0</v>
      </c>
      <c r="I3655" s="4" t="str">
        <f ca="1">IFERROR(__xludf.DUMMYFUNCTION("REGEXREPLACE(F3656,""\D"", """")"),"#VALUE!")</f>
        <v>#VALUE!</v>
      </c>
    </row>
    <row r="3656" spans="1:9" ht="15.75" customHeight="1">
      <c r="A3656" s="1">
        <v>3655</v>
      </c>
      <c r="B3656" s="3">
        <v>3656</v>
      </c>
      <c r="C3656" s="3" t="s">
        <v>10084</v>
      </c>
      <c r="D3656" s="3" t="s">
        <v>10085</v>
      </c>
      <c r="E3656" s="3" t="s">
        <v>27</v>
      </c>
      <c r="F3656" s="3">
        <v>0</v>
      </c>
      <c r="I3656" s="4" t="str">
        <f ca="1">IFERROR(__xludf.DUMMYFUNCTION("REGEXREPLACE(F3657,""\D"", """")"),"#VALUE!")</f>
        <v>#VALUE!</v>
      </c>
    </row>
    <row r="3657" spans="1:9" ht="15.75" customHeight="1">
      <c r="A3657" s="1">
        <v>3656</v>
      </c>
      <c r="B3657" s="3">
        <v>3657</v>
      </c>
      <c r="C3657" s="3" t="s">
        <v>10086</v>
      </c>
      <c r="D3657" s="3" t="s">
        <v>10087</v>
      </c>
      <c r="E3657" s="3" t="s">
        <v>5745</v>
      </c>
      <c r="F3657" s="3">
        <v>0</v>
      </c>
      <c r="I3657" s="4" t="str">
        <f ca="1">IFERROR(__xludf.DUMMYFUNCTION("REGEXREPLACE(F3658,""\D"", """")"),"#VALUE!")</f>
        <v>#VALUE!</v>
      </c>
    </row>
    <row r="3658" spans="1:9" ht="15.75" customHeight="1">
      <c r="A3658" s="1">
        <v>3657</v>
      </c>
      <c r="B3658" s="3">
        <v>3658</v>
      </c>
      <c r="C3658" s="3" t="s">
        <v>10088</v>
      </c>
      <c r="D3658" s="3" t="s">
        <v>10089</v>
      </c>
      <c r="E3658" s="3" t="s">
        <v>27</v>
      </c>
      <c r="F3658" s="3">
        <v>0</v>
      </c>
      <c r="I3658" s="4" t="str">
        <f ca="1">IFERROR(__xludf.DUMMYFUNCTION("REGEXREPLACE(F3659,""\D"", """")"),"#VALUE!")</f>
        <v>#VALUE!</v>
      </c>
    </row>
    <row r="3659" spans="1:9" ht="15.75" customHeight="1">
      <c r="A3659" s="1">
        <v>3658</v>
      </c>
      <c r="B3659" s="3">
        <v>3659</v>
      </c>
      <c r="C3659" s="3" t="s">
        <v>10090</v>
      </c>
      <c r="D3659" s="3" t="s">
        <v>10091</v>
      </c>
      <c r="E3659" s="3" t="s">
        <v>10092</v>
      </c>
      <c r="F3659" s="3">
        <v>0</v>
      </c>
      <c r="I3659" s="4" t="str">
        <f ca="1">IFERROR(__xludf.DUMMYFUNCTION("REGEXREPLACE(F3660,""\D"", """")"),"#VALUE!")</f>
        <v>#VALUE!</v>
      </c>
    </row>
    <row r="3660" spans="1:9" ht="15.75" customHeight="1">
      <c r="A3660" s="1">
        <v>3659</v>
      </c>
      <c r="B3660" s="3">
        <v>3660</v>
      </c>
      <c r="C3660" s="3" t="s">
        <v>10093</v>
      </c>
      <c r="D3660" s="3" t="s">
        <v>10094</v>
      </c>
      <c r="E3660" s="3" t="s">
        <v>27</v>
      </c>
      <c r="F3660" s="3">
        <v>0</v>
      </c>
      <c r="I3660" s="4" t="str">
        <f ca="1">IFERROR(__xludf.DUMMYFUNCTION("REGEXREPLACE(F3661,""\D"", """")"),"#VALUE!")</f>
        <v>#VALUE!</v>
      </c>
    </row>
    <row r="3661" spans="1:9" ht="15.75" customHeight="1">
      <c r="A3661" s="1">
        <v>3660</v>
      </c>
      <c r="B3661" s="3">
        <v>3661</v>
      </c>
      <c r="C3661" s="3" t="s">
        <v>10095</v>
      </c>
      <c r="D3661" s="3" t="s">
        <v>10096</v>
      </c>
      <c r="E3661" s="3" t="s">
        <v>27</v>
      </c>
      <c r="F3661" s="3">
        <v>0</v>
      </c>
      <c r="I3661" s="4" t="str">
        <f ca="1">IFERROR(__xludf.DUMMYFUNCTION("REGEXREPLACE(F3662,""\D"", """")"),"#VALUE!")</f>
        <v>#VALUE!</v>
      </c>
    </row>
    <row r="3662" spans="1:9" ht="15.75" customHeight="1">
      <c r="A3662" s="1">
        <v>3661</v>
      </c>
      <c r="B3662" s="3">
        <v>3662</v>
      </c>
      <c r="C3662" s="3" t="s">
        <v>10097</v>
      </c>
      <c r="D3662" s="3" t="s">
        <v>10098</v>
      </c>
      <c r="E3662" s="3" t="s">
        <v>27</v>
      </c>
      <c r="F3662" s="3">
        <v>0</v>
      </c>
      <c r="I3662" s="4" t="str">
        <f ca="1">IFERROR(__xludf.DUMMYFUNCTION("REGEXREPLACE(F3663,""\D"", """")"),"#VALUE!")</f>
        <v>#VALUE!</v>
      </c>
    </row>
    <row r="3663" spans="1:9" ht="15.75" customHeight="1">
      <c r="A3663" s="1">
        <v>3662</v>
      </c>
      <c r="B3663" s="3">
        <v>3663</v>
      </c>
      <c r="C3663" s="3" t="s">
        <v>10099</v>
      </c>
      <c r="D3663" s="3" t="s">
        <v>10100</v>
      </c>
      <c r="E3663" s="3" t="s">
        <v>10101</v>
      </c>
      <c r="F3663" s="3">
        <v>0</v>
      </c>
      <c r="I3663" s="4" t="str">
        <f ca="1">IFERROR(__xludf.DUMMYFUNCTION("REGEXREPLACE(F3664,""\D"", """")"),"#VALUE!")</f>
        <v>#VALUE!</v>
      </c>
    </row>
    <row r="3664" spans="1:9" ht="15.75" customHeight="1">
      <c r="A3664" s="1">
        <v>3663</v>
      </c>
      <c r="B3664" s="3">
        <v>3664</v>
      </c>
      <c r="C3664" s="3" t="s">
        <v>10102</v>
      </c>
      <c r="D3664" s="3" t="s">
        <v>10103</v>
      </c>
      <c r="E3664" s="3" t="s">
        <v>27</v>
      </c>
      <c r="F3664" s="3">
        <v>0</v>
      </c>
      <c r="I3664" s="4" t="str">
        <f ca="1">IFERROR(__xludf.DUMMYFUNCTION("REGEXREPLACE(F3665,""\D"", """")"),"#VALUE!")</f>
        <v>#VALUE!</v>
      </c>
    </row>
    <row r="3665" spans="1:9" ht="15.75" customHeight="1">
      <c r="A3665" s="1">
        <v>3664</v>
      </c>
      <c r="B3665" s="3">
        <v>3665</v>
      </c>
      <c r="C3665" s="3" t="s">
        <v>10104</v>
      </c>
      <c r="D3665" s="3" t="s">
        <v>10105</v>
      </c>
      <c r="E3665" s="3" t="s">
        <v>27</v>
      </c>
      <c r="F3665" s="3">
        <v>0</v>
      </c>
      <c r="I3665" s="4" t="str">
        <f ca="1">IFERROR(__xludf.DUMMYFUNCTION("REGEXREPLACE(F3666,""\D"", """")"),"#VALUE!")</f>
        <v>#VALUE!</v>
      </c>
    </row>
    <row r="3666" spans="1:9" ht="15.75" customHeight="1">
      <c r="A3666" s="1">
        <v>3665</v>
      </c>
      <c r="B3666" s="3">
        <v>3666</v>
      </c>
      <c r="C3666" s="3" t="s">
        <v>10106</v>
      </c>
      <c r="D3666" s="3" t="s">
        <v>10107</v>
      </c>
      <c r="E3666" s="3" t="s">
        <v>10108</v>
      </c>
      <c r="F3666" s="3" t="s">
        <v>1805</v>
      </c>
      <c r="G3666" s="3">
        <v>7</v>
      </c>
      <c r="H3666" s="3" t="s">
        <v>256</v>
      </c>
      <c r="I3666" s="4" t="str">
        <f ca="1">IFERROR(__xludf.DUMMYFUNCTION("REGEXREPLACE(F3667,""\D"", """")"),"21")</f>
        <v>21</v>
      </c>
    </row>
    <row r="3667" spans="1:9" ht="15.75" customHeight="1">
      <c r="A3667" s="1">
        <v>3666</v>
      </c>
      <c r="B3667" s="3">
        <v>3667</v>
      </c>
      <c r="C3667" s="3" t="s">
        <v>10109</v>
      </c>
      <c r="D3667" s="3" t="s">
        <v>10110</v>
      </c>
      <c r="E3667" s="3" t="s">
        <v>10111</v>
      </c>
      <c r="F3667" s="3" t="s">
        <v>765</v>
      </c>
      <c r="G3667" s="3">
        <v>0</v>
      </c>
      <c r="H3667" s="3" t="s">
        <v>12</v>
      </c>
      <c r="I3667" s="4" t="str">
        <f ca="1">IFERROR(__xludf.DUMMYFUNCTION("REGEXREPLACE(F3668,""\D"", """")"),"10")</f>
        <v>10</v>
      </c>
    </row>
    <row r="3668" spans="1:9" ht="15.75" customHeight="1">
      <c r="A3668" s="1">
        <v>3667</v>
      </c>
      <c r="B3668" s="3">
        <v>3668</v>
      </c>
      <c r="C3668" s="3" t="s">
        <v>10112</v>
      </c>
      <c r="D3668" s="3" t="s">
        <v>10113</v>
      </c>
      <c r="E3668" s="3" t="s">
        <v>10114</v>
      </c>
      <c r="F3668" s="3">
        <v>0</v>
      </c>
      <c r="I3668" s="4" t="str">
        <f ca="1">IFERROR(__xludf.DUMMYFUNCTION("REGEXREPLACE(F3669,""\D"", """")"),"#VALUE!")</f>
        <v>#VALUE!</v>
      </c>
    </row>
    <row r="3669" spans="1:9" ht="15.75" customHeight="1">
      <c r="A3669" s="1">
        <v>3668</v>
      </c>
      <c r="B3669" s="3">
        <v>3669</v>
      </c>
      <c r="C3669" s="3" t="s">
        <v>10115</v>
      </c>
      <c r="D3669" s="3" t="s">
        <v>10116</v>
      </c>
      <c r="E3669" s="3" t="s">
        <v>27</v>
      </c>
      <c r="F3669" s="3">
        <v>0</v>
      </c>
      <c r="I3669" s="4" t="str">
        <f ca="1">IFERROR(__xludf.DUMMYFUNCTION("REGEXREPLACE(F3670,""\D"", """")"),"#VALUE!")</f>
        <v>#VALUE!</v>
      </c>
    </row>
    <row r="3670" spans="1:9" ht="15.75" customHeight="1">
      <c r="A3670" s="1">
        <v>3669</v>
      </c>
      <c r="B3670" s="3">
        <v>3670</v>
      </c>
      <c r="C3670" s="3" t="s">
        <v>10117</v>
      </c>
      <c r="D3670" s="3" t="s">
        <v>10118</v>
      </c>
      <c r="E3670" s="3" t="s">
        <v>10119</v>
      </c>
      <c r="F3670" s="3">
        <v>0</v>
      </c>
      <c r="I3670" s="4" t="str">
        <f ca="1">IFERROR(__xludf.DUMMYFUNCTION("REGEXREPLACE(F3671,""\D"", """")"),"#VALUE!")</f>
        <v>#VALUE!</v>
      </c>
    </row>
    <row r="3671" spans="1:9" ht="15.75" customHeight="1">
      <c r="A3671" s="1">
        <v>3670</v>
      </c>
      <c r="B3671" s="3">
        <v>3671</v>
      </c>
      <c r="C3671" s="3" t="s">
        <v>10120</v>
      </c>
      <c r="D3671" s="3" t="s">
        <v>10121</v>
      </c>
      <c r="E3671" s="3" t="s">
        <v>10122</v>
      </c>
      <c r="F3671" s="3" t="s">
        <v>1805</v>
      </c>
      <c r="G3671" s="3">
        <v>2</v>
      </c>
      <c r="H3671" s="3" t="s">
        <v>498</v>
      </c>
      <c r="I3671" s="4" t="str">
        <f ca="1">IFERROR(__xludf.DUMMYFUNCTION("REGEXREPLACE(F3672,""\D"", """")"),"21")</f>
        <v>21</v>
      </c>
    </row>
    <row r="3672" spans="1:9" ht="15.75" customHeight="1">
      <c r="A3672" s="1">
        <v>3671</v>
      </c>
      <c r="B3672" s="3">
        <v>3672</v>
      </c>
      <c r="C3672" s="3" t="s">
        <v>10123</v>
      </c>
      <c r="D3672" s="3" t="s">
        <v>10124</v>
      </c>
      <c r="E3672" s="3" t="s">
        <v>10125</v>
      </c>
      <c r="F3672" s="3" t="s">
        <v>812</v>
      </c>
      <c r="G3672" s="3">
        <v>28</v>
      </c>
      <c r="H3672" s="3" t="s">
        <v>2638</v>
      </c>
      <c r="I3672" s="4" t="str">
        <f ca="1">IFERROR(__xludf.DUMMYFUNCTION("REGEXREPLACE(F3673,""\D"", """")"),"11")</f>
        <v>11</v>
      </c>
    </row>
    <row r="3673" spans="1:9" ht="15.75" customHeight="1">
      <c r="A3673" s="1">
        <v>3672</v>
      </c>
      <c r="B3673" s="3">
        <v>3673</v>
      </c>
      <c r="C3673" s="3" t="s">
        <v>10126</v>
      </c>
      <c r="D3673" s="3" t="s">
        <v>10127</v>
      </c>
      <c r="E3673" s="3" t="s">
        <v>27</v>
      </c>
      <c r="F3673" s="3">
        <v>0</v>
      </c>
      <c r="I3673" s="4" t="str">
        <f ca="1">IFERROR(__xludf.DUMMYFUNCTION("REGEXREPLACE(F3674,""\D"", """")"),"#VALUE!")</f>
        <v>#VALUE!</v>
      </c>
    </row>
    <row r="3674" spans="1:9" ht="15.75" customHeight="1">
      <c r="A3674" s="1">
        <v>3673</v>
      </c>
      <c r="B3674" s="3">
        <v>3674</v>
      </c>
      <c r="C3674" s="3" t="s">
        <v>10128</v>
      </c>
      <c r="D3674" s="3" t="s">
        <v>10129</v>
      </c>
      <c r="E3674" s="3" t="s">
        <v>10130</v>
      </c>
      <c r="F3674" s="3">
        <v>0</v>
      </c>
      <c r="I3674" s="4" t="str">
        <f ca="1">IFERROR(__xludf.DUMMYFUNCTION("REGEXREPLACE(F3675,""\D"", """")"),"#VALUE!")</f>
        <v>#VALUE!</v>
      </c>
    </row>
    <row r="3675" spans="1:9" ht="15.75" customHeight="1">
      <c r="A3675" s="1">
        <v>3674</v>
      </c>
      <c r="B3675" s="3">
        <v>3675</v>
      </c>
      <c r="C3675" s="3" t="s">
        <v>10131</v>
      </c>
      <c r="D3675" s="3" t="s">
        <v>10132</v>
      </c>
      <c r="E3675" s="3" t="s">
        <v>27</v>
      </c>
      <c r="F3675" s="3">
        <v>0</v>
      </c>
      <c r="I3675" s="4" t="str">
        <f ca="1">IFERROR(__xludf.DUMMYFUNCTION("REGEXREPLACE(F3676,""\D"", """")"),"#VALUE!")</f>
        <v>#VALUE!</v>
      </c>
    </row>
    <row r="3676" spans="1:9" ht="15.75" customHeight="1">
      <c r="A3676" s="1">
        <v>3675</v>
      </c>
      <c r="B3676" s="3">
        <v>3676</v>
      </c>
      <c r="C3676" s="3" t="s">
        <v>10133</v>
      </c>
      <c r="D3676" s="3" t="s">
        <v>10134</v>
      </c>
      <c r="E3676" s="3" t="s">
        <v>27</v>
      </c>
      <c r="F3676" s="3">
        <v>0</v>
      </c>
      <c r="I3676" s="4" t="str">
        <f ca="1">IFERROR(__xludf.DUMMYFUNCTION("REGEXREPLACE(F3677,""\D"", """")"),"#VALUE!")</f>
        <v>#VALUE!</v>
      </c>
    </row>
    <row r="3677" spans="1:9" ht="15.75" customHeight="1">
      <c r="A3677" s="1">
        <v>3676</v>
      </c>
      <c r="B3677" s="3">
        <v>3677</v>
      </c>
      <c r="C3677" s="3" t="s">
        <v>10135</v>
      </c>
      <c r="D3677" s="3" t="s">
        <v>10136</v>
      </c>
      <c r="E3677" s="3" t="s">
        <v>27</v>
      </c>
      <c r="F3677" s="3">
        <v>0</v>
      </c>
      <c r="I3677" s="4" t="str">
        <f ca="1">IFERROR(__xludf.DUMMYFUNCTION("REGEXREPLACE(F3678,""\D"", """")"),"#VALUE!")</f>
        <v>#VALUE!</v>
      </c>
    </row>
    <row r="3678" spans="1:9" ht="15.75" customHeight="1">
      <c r="A3678" s="1">
        <v>3677</v>
      </c>
      <c r="B3678" s="3">
        <v>3678</v>
      </c>
      <c r="C3678" s="3" t="s">
        <v>10137</v>
      </c>
      <c r="D3678" s="3" t="s">
        <v>10138</v>
      </c>
      <c r="E3678" s="3" t="s">
        <v>10139</v>
      </c>
      <c r="F3678" s="3">
        <v>0</v>
      </c>
      <c r="I3678" s="4" t="str">
        <f ca="1">IFERROR(__xludf.DUMMYFUNCTION("REGEXREPLACE(F3679,""\D"", """")"),"#VALUE!")</f>
        <v>#VALUE!</v>
      </c>
    </row>
    <row r="3679" spans="1:9" ht="15.75" customHeight="1">
      <c r="A3679" s="1">
        <v>3678</v>
      </c>
      <c r="B3679" s="3">
        <v>3679</v>
      </c>
      <c r="C3679" s="3" t="s">
        <v>10140</v>
      </c>
      <c r="D3679" s="3" t="s">
        <v>10141</v>
      </c>
      <c r="E3679" s="3" t="s">
        <v>10142</v>
      </c>
      <c r="F3679" s="3" t="s">
        <v>209</v>
      </c>
      <c r="G3679" s="3">
        <v>38</v>
      </c>
      <c r="H3679" s="3" t="s">
        <v>1766</v>
      </c>
      <c r="I3679" s="4" t="str">
        <f ca="1">IFERROR(__xludf.DUMMYFUNCTION("REGEXREPLACE(F3680,""\D"", """")"),"32")</f>
        <v>32</v>
      </c>
    </row>
    <row r="3680" spans="1:9" ht="15.75" customHeight="1">
      <c r="A3680" s="1">
        <v>3679</v>
      </c>
      <c r="B3680" s="3">
        <v>3680</v>
      </c>
      <c r="C3680" s="3" t="s">
        <v>10143</v>
      </c>
      <c r="D3680" s="3" t="s">
        <v>10144</v>
      </c>
      <c r="E3680" s="3" t="s">
        <v>727</v>
      </c>
      <c r="F3680" s="3">
        <v>0</v>
      </c>
      <c r="I3680" s="4" t="str">
        <f ca="1">IFERROR(__xludf.DUMMYFUNCTION("REGEXREPLACE(F3681,""\D"", """")"),"#VALUE!")</f>
        <v>#VALUE!</v>
      </c>
    </row>
    <row r="3681" spans="1:9" ht="15.75" customHeight="1">
      <c r="A3681" s="1">
        <v>3680</v>
      </c>
      <c r="B3681" s="3">
        <v>3681</v>
      </c>
      <c r="C3681" s="3" t="s">
        <v>10145</v>
      </c>
      <c r="D3681" s="3" t="s">
        <v>10146</v>
      </c>
      <c r="E3681" s="3" t="s">
        <v>27</v>
      </c>
      <c r="F3681" s="3">
        <v>0</v>
      </c>
      <c r="I3681" s="4" t="str">
        <f ca="1">IFERROR(__xludf.DUMMYFUNCTION("REGEXREPLACE(F3682,""\D"", """")"),"#VALUE!")</f>
        <v>#VALUE!</v>
      </c>
    </row>
    <row r="3682" spans="1:9" ht="15.75" customHeight="1">
      <c r="A3682" s="1">
        <v>3681</v>
      </c>
      <c r="B3682" s="3">
        <v>3682</v>
      </c>
      <c r="C3682" s="3" t="s">
        <v>10147</v>
      </c>
      <c r="D3682" s="3" t="s">
        <v>10148</v>
      </c>
      <c r="E3682" s="3" t="s">
        <v>27</v>
      </c>
      <c r="F3682" s="3">
        <v>0</v>
      </c>
      <c r="I3682" s="4" t="str">
        <f ca="1">IFERROR(__xludf.DUMMYFUNCTION("REGEXREPLACE(F3683,""\D"", """")"),"#VALUE!")</f>
        <v>#VALUE!</v>
      </c>
    </row>
    <row r="3683" spans="1:9" ht="15.75" customHeight="1">
      <c r="A3683" s="1">
        <v>3682</v>
      </c>
      <c r="B3683" s="3">
        <v>3683</v>
      </c>
      <c r="C3683" s="3" t="s">
        <v>10149</v>
      </c>
      <c r="D3683" s="3" t="s">
        <v>10150</v>
      </c>
      <c r="E3683" s="3" t="s">
        <v>10151</v>
      </c>
      <c r="F3683" s="3" t="s">
        <v>61</v>
      </c>
      <c r="G3683" s="3">
        <v>1</v>
      </c>
      <c r="H3683" s="3" t="s">
        <v>266</v>
      </c>
      <c r="I3683" s="4" t="str">
        <f ca="1">IFERROR(__xludf.DUMMYFUNCTION("REGEXREPLACE(F3684,""\D"", """")"),"5")</f>
        <v>5</v>
      </c>
    </row>
    <row r="3684" spans="1:9" ht="15.75" customHeight="1">
      <c r="A3684" s="1">
        <v>3683</v>
      </c>
      <c r="B3684" s="3">
        <v>3684</v>
      </c>
      <c r="C3684" s="3" t="s">
        <v>10152</v>
      </c>
      <c r="D3684" s="3" t="s">
        <v>10153</v>
      </c>
      <c r="E3684" s="3" t="s">
        <v>10154</v>
      </c>
      <c r="F3684" s="3">
        <v>0</v>
      </c>
      <c r="I3684" s="4" t="str">
        <f ca="1">IFERROR(__xludf.DUMMYFUNCTION("REGEXREPLACE(F3685,""\D"", """")"),"#VALUE!")</f>
        <v>#VALUE!</v>
      </c>
    </row>
    <row r="3685" spans="1:9" ht="15.75" customHeight="1">
      <c r="A3685" s="1">
        <v>3684</v>
      </c>
      <c r="B3685" s="3">
        <v>3685</v>
      </c>
      <c r="C3685" s="3" t="s">
        <v>10155</v>
      </c>
      <c r="D3685" s="3" t="s">
        <v>10156</v>
      </c>
      <c r="E3685" s="3" t="s">
        <v>10157</v>
      </c>
      <c r="F3685" s="3">
        <v>0</v>
      </c>
      <c r="I3685" s="4" t="str">
        <f ca="1">IFERROR(__xludf.DUMMYFUNCTION("REGEXREPLACE(F3686,""\D"", """")"),"#VALUE!")</f>
        <v>#VALUE!</v>
      </c>
    </row>
    <row r="3686" spans="1:9" ht="15.75" customHeight="1">
      <c r="A3686" s="1">
        <v>3685</v>
      </c>
      <c r="B3686" s="3">
        <v>3686</v>
      </c>
      <c r="C3686" s="3" t="s">
        <v>10158</v>
      </c>
      <c r="D3686" s="3" t="s">
        <v>10159</v>
      </c>
      <c r="E3686" s="3" t="s">
        <v>10160</v>
      </c>
      <c r="F3686" s="3">
        <v>0</v>
      </c>
      <c r="I3686" s="4" t="str">
        <f ca="1">IFERROR(__xludf.DUMMYFUNCTION("REGEXREPLACE(F3687,""\D"", """")"),"#VALUE!")</f>
        <v>#VALUE!</v>
      </c>
    </row>
    <row r="3687" spans="1:9" ht="15.75" customHeight="1">
      <c r="A3687" s="1">
        <v>3686</v>
      </c>
      <c r="B3687" s="3">
        <v>3687</v>
      </c>
      <c r="C3687" s="3" t="s">
        <v>10161</v>
      </c>
      <c r="D3687" s="3" t="s">
        <v>10162</v>
      </c>
      <c r="E3687" s="3" t="s">
        <v>10163</v>
      </c>
      <c r="F3687" s="3" t="s">
        <v>303</v>
      </c>
      <c r="G3687" s="3">
        <v>1</v>
      </c>
      <c r="H3687" s="3" t="s">
        <v>89</v>
      </c>
      <c r="I3687" s="4" t="str">
        <f ca="1">IFERROR(__xludf.DUMMYFUNCTION("REGEXREPLACE(F3688,""\D"", """")"),"6")</f>
        <v>6</v>
      </c>
    </row>
    <row r="3688" spans="1:9" ht="15.75" customHeight="1">
      <c r="A3688" s="1">
        <v>3687</v>
      </c>
      <c r="B3688" s="3">
        <v>3688</v>
      </c>
      <c r="C3688" s="3" t="s">
        <v>10164</v>
      </c>
      <c r="D3688" s="3" t="s">
        <v>10165</v>
      </c>
      <c r="E3688" s="3" t="s">
        <v>10166</v>
      </c>
      <c r="F3688" s="3" t="s">
        <v>96</v>
      </c>
      <c r="G3688" s="3">
        <v>2</v>
      </c>
      <c r="H3688" s="3" t="s">
        <v>57</v>
      </c>
      <c r="I3688" s="4" t="str">
        <f ca="1">IFERROR(__xludf.DUMMYFUNCTION("REGEXREPLACE(F3689,""\D"", """")"),"9")</f>
        <v>9</v>
      </c>
    </row>
    <row r="3689" spans="1:9" ht="15.75" customHeight="1">
      <c r="A3689" s="1">
        <v>3688</v>
      </c>
      <c r="B3689" s="3">
        <v>3689</v>
      </c>
      <c r="C3689" s="3" t="s">
        <v>10167</v>
      </c>
      <c r="D3689" s="3" t="s">
        <v>10168</v>
      </c>
      <c r="E3689" s="3" t="s">
        <v>27</v>
      </c>
      <c r="F3689" s="3">
        <v>0</v>
      </c>
      <c r="I3689" s="4" t="str">
        <f ca="1">IFERROR(__xludf.DUMMYFUNCTION("REGEXREPLACE(F3690,""\D"", """")"),"#VALUE!")</f>
        <v>#VALUE!</v>
      </c>
    </row>
    <row r="3690" spans="1:9" ht="15.75" customHeight="1">
      <c r="A3690" s="1">
        <v>3689</v>
      </c>
      <c r="B3690" s="3">
        <v>3690</v>
      </c>
      <c r="C3690" s="3" t="s">
        <v>10169</v>
      </c>
      <c r="D3690" s="3" t="s">
        <v>10170</v>
      </c>
      <c r="E3690" s="3" t="s">
        <v>10171</v>
      </c>
      <c r="F3690" s="3" t="s">
        <v>364</v>
      </c>
      <c r="G3690" s="3">
        <v>0</v>
      </c>
      <c r="H3690" s="3" t="s">
        <v>651</v>
      </c>
      <c r="I3690" s="4" t="str">
        <f ca="1">IFERROR(__xludf.DUMMYFUNCTION("REGEXREPLACE(F3691,""\D"", """")"),"13")</f>
        <v>13</v>
      </c>
    </row>
    <row r="3691" spans="1:9" ht="15.75" customHeight="1">
      <c r="A3691" s="1">
        <v>3690</v>
      </c>
      <c r="B3691" s="3">
        <v>3691</v>
      </c>
      <c r="C3691" s="3" t="s">
        <v>10172</v>
      </c>
      <c r="D3691" s="3" t="s">
        <v>10173</v>
      </c>
      <c r="E3691" s="3" t="s">
        <v>27</v>
      </c>
      <c r="F3691" s="3">
        <v>0</v>
      </c>
      <c r="I3691" s="4" t="str">
        <f ca="1">IFERROR(__xludf.DUMMYFUNCTION("REGEXREPLACE(F3692,""\D"", """")"),"#VALUE!")</f>
        <v>#VALUE!</v>
      </c>
    </row>
    <row r="3692" spans="1:9" ht="15.75" customHeight="1">
      <c r="A3692" s="1">
        <v>3691</v>
      </c>
      <c r="B3692" s="3">
        <v>3692</v>
      </c>
      <c r="C3692" s="3" t="s">
        <v>10174</v>
      </c>
      <c r="D3692" s="3" t="s">
        <v>10175</v>
      </c>
      <c r="E3692" s="3" t="s">
        <v>10176</v>
      </c>
      <c r="F3692" s="3">
        <v>0</v>
      </c>
      <c r="I3692" s="4" t="str">
        <f ca="1">IFERROR(__xludf.DUMMYFUNCTION("REGEXREPLACE(F3693,""\D"", """")"),"#VALUE!")</f>
        <v>#VALUE!</v>
      </c>
    </row>
    <row r="3693" spans="1:9" ht="15.75" customHeight="1">
      <c r="A3693" s="1">
        <v>3692</v>
      </c>
      <c r="B3693" s="3">
        <v>3693</v>
      </c>
      <c r="C3693" s="3" t="s">
        <v>10177</v>
      </c>
      <c r="D3693" s="3" t="s">
        <v>10178</v>
      </c>
      <c r="E3693" s="3" t="s">
        <v>27</v>
      </c>
      <c r="F3693" s="3">
        <v>0</v>
      </c>
      <c r="I3693" s="4" t="str">
        <f ca="1">IFERROR(__xludf.DUMMYFUNCTION("REGEXREPLACE(F3694,""\D"", """")"),"#VALUE!")</f>
        <v>#VALUE!</v>
      </c>
    </row>
    <row r="3694" spans="1:9" ht="15.75" customHeight="1">
      <c r="A3694" s="1">
        <v>3693</v>
      </c>
      <c r="B3694" s="3">
        <v>3694</v>
      </c>
      <c r="C3694" s="3" t="s">
        <v>10179</v>
      </c>
      <c r="D3694" s="3" t="s">
        <v>10180</v>
      </c>
      <c r="E3694" s="3" t="s">
        <v>10181</v>
      </c>
      <c r="F3694" s="3" t="s">
        <v>364</v>
      </c>
      <c r="G3694" s="3">
        <v>4</v>
      </c>
      <c r="H3694" s="3" t="s">
        <v>143</v>
      </c>
      <c r="I3694" s="4" t="str">
        <f ca="1">IFERROR(__xludf.DUMMYFUNCTION("REGEXREPLACE(F3695,""\D"", """")"),"13")</f>
        <v>13</v>
      </c>
    </row>
    <row r="3695" spans="1:9" ht="15.75" customHeight="1">
      <c r="A3695" s="1">
        <v>3694</v>
      </c>
      <c r="B3695" s="3">
        <v>3695</v>
      </c>
      <c r="C3695" s="3" t="s">
        <v>10182</v>
      </c>
      <c r="D3695" s="3" t="s">
        <v>10183</v>
      </c>
      <c r="E3695" s="3" t="s">
        <v>27</v>
      </c>
      <c r="F3695" s="3">
        <v>0</v>
      </c>
      <c r="I3695" s="4" t="str">
        <f ca="1">IFERROR(__xludf.DUMMYFUNCTION("REGEXREPLACE(F3696,""\D"", """")"),"#VALUE!")</f>
        <v>#VALUE!</v>
      </c>
    </row>
    <row r="3696" spans="1:9" ht="15.75" customHeight="1">
      <c r="A3696" s="1">
        <v>3695</v>
      </c>
      <c r="B3696" s="3">
        <v>3696</v>
      </c>
      <c r="C3696" s="3" t="s">
        <v>10184</v>
      </c>
      <c r="D3696" s="3" t="s">
        <v>10185</v>
      </c>
      <c r="E3696" s="3" t="s">
        <v>10186</v>
      </c>
      <c r="F3696" s="3" t="s">
        <v>303</v>
      </c>
      <c r="G3696" s="3">
        <v>0</v>
      </c>
      <c r="H3696" s="3" t="s">
        <v>266</v>
      </c>
      <c r="I3696" s="4" t="str">
        <f ca="1">IFERROR(__xludf.DUMMYFUNCTION("REGEXREPLACE(F3697,""\D"", """")"),"6")</f>
        <v>6</v>
      </c>
    </row>
    <row r="3697" spans="1:9" ht="15.75" customHeight="1">
      <c r="A3697" s="1">
        <v>3696</v>
      </c>
      <c r="B3697" s="3">
        <v>3697</v>
      </c>
      <c r="C3697" s="3" t="s">
        <v>10187</v>
      </c>
      <c r="D3697" s="3" t="s">
        <v>10188</v>
      </c>
      <c r="E3697" s="3" t="s">
        <v>10189</v>
      </c>
      <c r="F3697" s="3" t="s">
        <v>559</v>
      </c>
      <c r="G3697" s="3">
        <v>2</v>
      </c>
      <c r="H3697" s="3" t="s">
        <v>45</v>
      </c>
      <c r="I3697" s="4" t="str">
        <f ca="1">IFERROR(__xludf.DUMMYFUNCTION("REGEXREPLACE(F3698,""\D"", """")"),"19")</f>
        <v>19</v>
      </c>
    </row>
    <row r="3698" spans="1:9" ht="15.75" customHeight="1">
      <c r="A3698" s="1">
        <v>3697</v>
      </c>
      <c r="B3698" s="3">
        <v>3698</v>
      </c>
      <c r="C3698" s="3" t="s">
        <v>10190</v>
      </c>
      <c r="D3698" s="3" t="s">
        <v>10191</v>
      </c>
      <c r="E3698" s="3" t="s">
        <v>10192</v>
      </c>
      <c r="F3698" s="3" t="s">
        <v>317</v>
      </c>
      <c r="G3698" s="3">
        <v>0</v>
      </c>
      <c r="H3698" s="3" t="s">
        <v>394</v>
      </c>
      <c r="I3698" s="4" t="str">
        <f ca="1">IFERROR(__xludf.DUMMYFUNCTION("REGEXREPLACE(F3699,""\D"", """")"),"8")</f>
        <v>8</v>
      </c>
    </row>
    <row r="3699" spans="1:9" ht="15.75" customHeight="1">
      <c r="A3699" s="1">
        <v>3698</v>
      </c>
      <c r="B3699" s="3">
        <v>3699</v>
      </c>
      <c r="C3699" s="3" t="s">
        <v>10193</v>
      </c>
      <c r="D3699" s="3" t="s">
        <v>10194</v>
      </c>
      <c r="E3699" s="3" t="s">
        <v>10195</v>
      </c>
      <c r="F3699" s="3" t="s">
        <v>88</v>
      </c>
      <c r="G3699" s="3">
        <v>6</v>
      </c>
      <c r="H3699" s="3" t="s">
        <v>12</v>
      </c>
      <c r="I3699" s="4" t="str">
        <f ca="1">IFERROR(__xludf.DUMMYFUNCTION("REGEXREPLACE(F3700,""\D"", """")"),"4")</f>
        <v>4</v>
      </c>
    </row>
    <row r="3700" spans="1:9" ht="15.75" customHeight="1">
      <c r="A3700" s="1">
        <v>3699</v>
      </c>
      <c r="B3700" s="3">
        <v>3700</v>
      </c>
      <c r="C3700" s="3" t="s">
        <v>10196</v>
      </c>
      <c r="D3700" s="3" t="s">
        <v>10197</v>
      </c>
      <c r="E3700" s="3" t="s">
        <v>27</v>
      </c>
      <c r="F3700" s="3">
        <v>0</v>
      </c>
      <c r="I3700" s="4" t="str">
        <f ca="1">IFERROR(__xludf.DUMMYFUNCTION("REGEXREPLACE(F3701,""\D"", """")"),"#VALUE!")</f>
        <v>#VALUE!</v>
      </c>
    </row>
    <row r="3701" spans="1:9" ht="15.75" customHeight="1">
      <c r="A3701" s="1">
        <v>3700</v>
      </c>
      <c r="B3701" s="3">
        <v>3701</v>
      </c>
      <c r="C3701" s="3" t="s">
        <v>10198</v>
      </c>
      <c r="D3701" s="3" t="s">
        <v>10199</v>
      </c>
      <c r="E3701" s="3" t="s">
        <v>27</v>
      </c>
      <c r="F3701" s="3">
        <v>0</v>
      </c>
      <c r="I3701" s="4" t="str">
        <f ca="1">IFERROR(__xludf.DUMMYFUNCTION("REGEXREPLACE(F3702,""\D"", """")"),"#VALUE!")</f>
        <v>#VALUE!</v>
      </c>
    </row>
    <row r="3702" spans="1:9" ht="15.75" customHeight="1">
      <c r="A3702" s="1">
        <v>3701</v>
      </c>
      <c r="B3702" s="3">
        <v>3702</v>
      </c>
      <c r="C3702" s="3" t="s">
        <v>10200</v>
      </c>
      <c r="D3702" s="3" t="s">
        <v>10201</v>
      </c>
      <c r="E3702" s="3" t="s">
        <v>10202</v>
      </c>
      <c r="F3702" s="3">
        <v>0</v>
      </c>
      <c r="I3702" s="4" t="str">
        <f ca="1">IFERROR(__xludf.DUMMYFUNCTION("REGEXREPLACE(F3703,""\D"", """")"),"#VALUE!")</f>
        <v>#VALUE!</v>
      </c>
    </row>
    <row r="3703" spans="1:9" ht="15.75" customHeight="1">
      <c r="A3703" s="1">
        <v>3702</v>
      </c>
      <c r="B3703" s="3">
        <v>3703</v>
      </c>
      <c r="C3703" s="3" t="s">
        <v>10203</v>
      </c>
      <c r="D3703" s="3" t="s">
        <v>10204</v>
      </c>
      <c r="E3703" s="3" t="s">
        <v>10205</v>
      </c>
      <c r="F3703" s="3">
        <v>0</v>
      </c>
      <c r="I3703" s="4" t="str">
        <f ca="1">IFERROR(__xludf.DUMMYFUNCTION("REGEXREPLACE(F3704,""\D"", """")"),"#VALUE!")</f>
        <v>#VALUE!</v>
      </c>
    </row>
    <row r="3704" spans="1:9" ht="15.75" customHeight="1">
      <c r="A3704" s="1">
        <v>3703</v>
      </c>
      <c r="B3704" s="3">
        <v>3704</v>
      </c>
      <c r="C3704" s="3" t="s">
        <v>10206</v>
      </c>
      <c r="D3704" s="3" t="s">
        <v>10207</v>
      </c>
      <c r="E3704" s="3" t="s">
        <v>27</v>
      </c>
      <c r="F3704" s="3">
        <v>0</v>
      </c>
      <c r="I3704" s="4" t="str">
        <f ca="1">IFERROR(__xludf.DUMMYFUNCTION("REGEXREPLACE(F3705,""\D"", """")"),"#VALUE!")</f>
        <v>#VALUE!</v>
      </c>
    </row>
    <row r="3705" spans="1:9" ht="15.75" customHeight="1">
      <c r="A3705" s="1">
        <v>3704</v>
      </c>
      <c r="B3705" s="3">
        <v>3705</v>
      </c>
      <c r="C3705" s="3" t="s">
        <v>10208</v>
      </c>
      <c r="D3705" s="3" t="s">
        <v>10209</v>
      </c>
      <c r="E3705" s="3" t="s">
        <v>27</v>
      </c>
      <c r="F3705" s="3">
        <v>0</v>
      </c>
      <c r="I3705" s="4" t="str">
        <f ca="1">IFERROR(__xludf.DUMMYFUNCTION("REGEXREPLACE(F3706,""\D"", """")"),"#VALUE!")</f>
        <v>#VALUE!</v>
      </c>
    </row>
    <row r="3706" spans="1:9" ht="15.75" customHeight="1">
      <c r="A3706" s="1">
        <v>3705</v>
      </c>
      <c r="B3706" s="3">
        <v>3706</v>
      </c>
      <c r="C3706" s="3" t="s">
        <v>10210</v>
      </c>
      <c r="D3706" s="3" t="s">
        <v>10211</v>
      </c>
      <c r="E3706" s="3" t="s">
        <v>27</v>
      </c>
      <c r="F3706" s="3">
        <v>0</v>
      </c>
      <c r="I3706" s="4" t="str">
        <f ca="1">IFERROR(__xludf.DUMMYFUNCTION("REGEXREPLACE(F3707,""\D"", """")"),"#VALUE!")</f>
        <v>#VALUE!</v>
      </c>
    </row>
    <row r="3707" spans="1:9" ht="15.75" customHeight="1">
      <c r="A3707" s="1">
        <v>3706</v>
      </c>
      <c r="B3707" s="3">
        <v>3707</v>
      </c>
      <c r="C3707" s="3" t="s">
        <v>10212</v>
      </c>
      <c r="D3707" s="3" t="s">
        <v>10213</v>
      </c>
      <c r="E3707" s="3" t="s">
        <v>10214</v>
      </c>
      <c r="F3707" s="3" t="s">
        <v>339</v>
      </c>
      <c r="G3707" s="3">
        <v>7</v>
      </c>
      <c r="H3707" s="3" t="s">
        <v>111</v>
      </c>
      <c r="I3707" s="4" t="str">
        <f ca="1">IFERROR(__xludf.DUMMYFUNCTION("REGEXREPLACE(F3708,""\D"", """")"),"15")</f>
        <v>15</v>
      </c>
    </row>
    <row r="3708" spans="1:9" ht="15.75" customHeight="1">
      <c r="A3708" s="1">
        <v>3707</v>
      </c>
      <c r="B3708" s="3">
        <v>3708</v>
      </c>
      <c r="C3708" s="3" t="s">
        <v>10215</v>
      </c>
      <c r="D3708" s="3" t="s">
        <v>10216</v>
      </c>
      <c r="E3708" s="3" t="s">
        <v>27</v>
      </c>
      <c r="F3708" s="3">
        <v>0</v>
      </c>
      <c r="I3708" s="4" t="str">
        <f ca="1">IFERROR(__xludf.DUMMYFUNCTION("REGEXREPLACE(F3709,""\D"", """")"),"#VALUE!")</f>
        <v>#VALUE!</v>
      </c>
    </row>
    <row r="3709" spans="1:9" ht="15.75" customHeight="1">
      <c r="A3709" s="1">
        <v>3708</v>
      </c>
      <c r="B3709" s="3">
        <v>3709</v>
      </c>
      <c r="C3709" s="3" t="s">
        <v>10217</v>
      </c>
      <c r="D3709" s="3" t="s">
        <v>10218</v>
      </c>
      <c r="E3709" s="3" t="s">
        <v>27</v>
      </c>
      <c r="F3709" s="3">
        <v>0</v>
      </c>
      <c r="I3709" s="4" t="str">
        <f ca="1">IFERROR(__xludf.DUMMYFUNCTION("REGEXREPLACE(F3710,""\D"", """")"),"#VALUE!")</f>
        <v>#VALUE!</v>
      </c>
    </row>
    <row r="3710" spans="1:9" ht="15.75" customHeight="1">
      <c r="A3710" s="1">
        <v>3709</v>
      </c>
      <c r="B3710" s="3">
        <v>3710</v>
      </c>
      <c r="C3710" s="3" t="s">
        <v>10219</v>
      </c>
      <c r="D3710" s="3" t="s">
        <v>10220</v>
      </c>
      <c r="E3710" s="3" t="s">
        <v>10221</v>
      </c>
      <c r="F3710" s="3" t="s">
        <v>1165</v>
      </c>
      <c r="G3710" s="3">
        <v>37</v>
      </c>
      <c r="H3710" s="3" t="s">
        <v>752</v>
      </c>
      <c r="I3710" s="4" t="str">
        <f ca="1">IFERROR(__xludf.DUMMYFUNCTION("REGEXREPLACE(F3711,""\D"", """")"),"23")</f>
        <v>23</v>
      </c>
    </row>
    <row r="3711" spans="1:9" ht="15.75" customHeight="1">
      <c r="A3711" s="1">
        <v>3710</v>
      </c>
      <c r="B3711" s="3">
        <v>3711</v>
      </c>
      <c r="C3711" s="3" t="s">
        <v>10222</v>
      </c>
      <c r="D3711" s="3" t="s">
        <v>10223</v>
      </c>
      <c r="E3711" s="3" t="s">
        <v>10224</v>
      </c>
      <c r="F3711" s="3">
        <v>0</v>
      </c>
      <c r="I3711" s="4" t="str">
        <f ca="1">IFERROR(__xludf.DUMMYFUNCTION("REGEXREPLACE(F3712,""\D"", """")"),"#VALUE!")</f>
        <v>#VALUE!</v>
      </c>
    </row>
    <row r="3712" spans="1:9" ht="15.75" customHeight="1">
      <c r="A3712" s="1">
        <v>3711</v>
      </c>
      <c r="B3712" s="3">
        <v>3712</v>
      </c>
      <c r="C3712" s="3" t="s">
        <v>10225</v>
      </c>
      <c r="D3712" s="3" t="s">
        <v>10226</v>
      </c>
      <c r="E3712" s="3" t="s">
        <v>27</v>
      </c>
      <c r="F3712" s="3">
        <v>0</v>
      </c>
      <c r="I3712" s="4" t="str">
        <f ca="1">IFERROR(__xludf.DUMMYFUNCTION("REGEXREPLACE(F3713,""\D"", """")"),"#VALUE!")</f>
        <v>#VALUE!</v>
      </c>
    </row>
    <row r="3713" spans="1:9" ht="15.75" customHeight="1">
      <c r="A3713" s="1">
        <v>3712</v>
      </c>
      <c r="B3713" s="3">
        <v>3713</v>
      </c>
      <c r="C3713" s="3" t="s">
        <v>10227</v>
      </c>
      <c r="D3713" s="3" t="s">
        <v>10228</v>
      </c>
      <c r="E3713" s="3" t="s">
        <v>27</v>
      </c>
      <c r="F3713" s="3">
        <v>0</v>
      </c>
      <c r="I3713" s="4" t="str">
        <f ca="1">IFERROR(__xludf.DUMMYFUNCTION("REGEXREPLACE(F3714,""\D"", """")"),"#VALUE!")</f>
        <v>#VALUE!</v>
      </c>
    </row>
    <row r="3714" spans="1:9" ht="15.75" customHeight="1">
      <c r="A3714" s="1">
        <v>3713</v>
      </c>
      <c r="B3714" s="3">
        <v>3714</v>
      </c>
      <c r="C3714" s="3" t="s">
        <v>10229</v>
      </c>
      <c r="D3714" s="3" t="s">
        <v>10230</v>
      </c>
      <c r="E3714" s="3" t="s">
        <v>27</v>
      </c>
      <c r="F3714" s="3">
        <v>0</v>
      </c>
      <c r="I3714" s="4" t="str">
        <f ca="1">IFERROR(__xludf.DUMMYFUNCTION("REGEXREPLACE(F3715,""\D"", """")"),"#VALUE!")</f>
        <v>#VALUE!</v>
      </c>
    </row>
    <row r="3715" spans="1:9" ht="15.75" customHeight="1">
      <c r="A3715" s="1">
        <v>3714</v>
      </c>
      <c r="B3715" s="3">
        <v>3715</v>
      </c>
      <c r="C3715" s="3" t="s">
        <v>10231</v>
      </c>
      <c r="D3715" s="3" t="s">
        <v>10232</v>
      </c>
      <c r="E3715" s="3" t="s">
        <v>27</v>
      </c>
      <c r="F3715" s="3">
        <v>0</v>
      </c>
      <c r="I3715" s="4" t="str">
        <f ca="1">IFERROR(__xludf.DUMMYFUNCTION("REGEXREPLACE(F3716,""\D"", """")"),"#VALUE!")</f>
        <v>#VALUE!</v>
      </c>
    </row>
    <row r="3716" spans="1:9" ht="15.75" customHeight="1">
      <c r="A3716" s="1">
        <v>3715</v>
      </c>
      <c r="B3716" s="3">
        <v>3716</v>
      </c>
      <c r="C3716" s="3" t="s">
        <v>10233</v>
      </c>
      <c r="D3716" s="3" t="s">
        <v>10234</v>
      </c>
      <c r="E3716" s="3" t="s">
        <v>10235</v>
      </c>
      <c r="F3716" s="3">
        <v>0</v>
      </c>
      <c r="I3716" s="4" t="str">
        <f ca="1">IFERROR(__xludf.DUMMYFUNCTION("REGEXREPLACE(F3717,""\D"", """")"),"#VALUE!")</f>
        <v>#VALUE!</v>
      </c>
    </row>
    <row r="3717" spans="1:9" ht="15.75" customHeight="1">
      <c r="A3717" s="1">
        <v>3716</v>
      </c>
      <c r="B3717" s="3">
        <v>3717</v>
      </c>
      <c r="C3717" s="3" t="s">
        <v>10236</v>
      </c>
      <c r="D3717" s="3" t="s">
        <v>10237</v>
      </c>
      <c r="E3717" s="3" t="s">
        <v>27</v>
      </c>
      <c r="F3717" s="3">
        <v>0</v>
      </c>
      <c r="I3717" s="4" t="str">
        <f ca="1">IFERROR(__xludf.DUMMYFUNCTION("REGEXREPLACE(F3718,""\D"", """")"),"#VALUE!")</f>
        <v>#VALUE!</v>
      </c>
    </row>
    <row r="3718" spans="1:9" ht="15.75" customHeight="1">
      <c r="A3718" s="1">
        <v>3717</v>
      </c>
      <c r="B3718" s="3">
        <v>3718</v>
      </c>
      <c r="C3718" s="3" t="s">
        <v>10238</v>
      </c>
      <c r="D3718" s="3" t="s">
        <v>10239</v>
      </c>
      <c r="E3718" s="3" t="s">
        <v>1120</v>
      </c>
      <c r="F3718" s="3">
        <v>0</v>
      </c>
      <c r="I3718" s="4" t="str">
        <f ca="1">IFERROR(__xludf.DUMMYFUNCTION("REGEXREPLACE(F3719,""\D"", """")"),"#VALUE!")</f>
        <v>#VALUE!</v>
      </c>
    </row>
    <row r="3719" spans="1:9" ht="15.75" customHeight="1">
      <c r="A3719" s="1">
        <v>3718</v>
      </c>
      <c r="B3719" s="3">
        <v>3719</v>
      </c>
      <c r="C3719" s="3" t="s">
        <v>10240</v>
      </c>
      <c r="D3719" s="3" t="s">
        <v>10241</v>
      </c>
      <c r="E3719" s="3" t="s">
        <v>10242</v>
      </c>
      <c r="F3719" s="3">
        <v>0</v>
      </c>
      <c r="I3719" s="4" t="str">
        <f ca="1">IFERROR(__xludf.DUMMYFUNCTION("REGEXREPLACE(F3720,""\D"", """")"),"#VALUE!")</f>
        <v>#VALUE!</v>
      </c>
    </row>
    <row r="3720" spans="1:9" ht="15.75" customHeight="1">
      <c r="A3720" s="1">
        <v>3719</v>
      </c>
      <c r="B3720" s="3">
        <v>3720</v>
      </c>
      <c r="C3720" s="3" t="s">
        <v>10243</v>
      </c>
      <c r="D3720" s="3" t="s">
        <v>10244</v>
      </c>
      <c r="E3720" s="3" t="s">
        <v>10245</v>
      </c>
      <c r="F3720" s="3" t="s">
        <v>812</v>
      </c>
      <c r="G3720" s="3">
        <v>0</v>
      </c>
      <c r="H3720" s="3" t="s">
        <v>57</v>
      </c>
      <c r="I3720" s="4" t="str">
        <f ca="1">IFERROR(__xludf.DUMMYFUNCTION("REGEXREPLACE(F3721,""\D"", """")"),"11")</f>
        <v>11</v>
      </c>
    </row>
    <row r="3721" spans="1:9" ht="15.75" customHeight="1">
      <c r="A3721" s="1">
        <v>3720</v>
      </c>
      <c r="B3721" s="3">
        <v>3721</v>
      </c>
      <c r="C3721" s="3" t="s">
        <v>10246</v>
      </c>
      <c r="D3721" s="3" t="s">
        <v>10247</v>
      </c>
      <c r="E3721" s="3" t="s">
        <v>10248</v>
      </c>
      <c r="F3721" s="3">
        <v>0</v>
      </c>
      <c r="I3721" s="4" t="str">
        <f ca="1">IFERROR(__xludf.DUMMYFUNCTION("REGEXREPLACE(F3722,""\D"", """")"),"#VALUE!")</f>
        <v>#VALUE!</v>
      </c>
    </row>
    <row r="3722" spans="1:9" ht="15.75" customHeight="1">
      <c r="A3722" s="1">
        <v>3721</v>
      </c>
      <c r="B3722" s="3">
        <v>3722</v>
      </c>
      <c r="C3722" s="3" t="s">
        <v>10249</v>
      </c>
      <c r="D3722" s="3" t="s">
        <v>10250</v>
      </c>
      <c r="E3722" s="3" t="s">
        <v>10251</v>
      </c>
      <c r="F3722" s="3" t="s">
        <v>39</v>
      </c>
      <c r="G3722" s="3">
        <v>16</v>
      </c>
      <c r="H3722" s="3" t="s">
        <v>291</v>
      </c>
      <c r="I3722" s="4" t="str">
        <f ca="1">IFERROR(__xludf.DUMMYFUNCTION("REGEXREPLACE(F3723,""\D"", """")"),"14")</f>
        <v>14</v>
      </c>
    </row>
    <row r="3723" spans="1:9" ht="15.75" customHeight="1">
      <c r="A3723" s="1">
        <v>3722</v>
      </c>
      <c r="B3723" s="3">
        <v>3723</v>
      </c>
      <c r="C3723" s="3" t="s">
        <v>10252</v>
      </c>
      <c r="D3723" s="3" t="s">
        <v>10253</v>
      </c>
      <c r="E3723" s="3" t="s">
        <v>10254</v>
      </c>
      <c r="F3723" s="3">
        <v>0</v>
      </c>
      <c r="I3723" s="4" t="str">
        <f ca="1">IFERROR(__xludf.DUMMYFUNCTION("REGEXREPLACE(F3724,""\D"", """")"),"#VALUE!")</f>
        <v>#VALUE!</v>
      </c>
    </row>
    <row r="3724" spans="1:9" ht="15.75" customHeight="1">
      <c r="A3724" s="1">
        <v>3723</v>
      </c>
      <c r="B3724" s="3">
        <v>3724</v>
      </c>
      <c r="C3724" s="3" t="s">
        <v>10255</v>
      </c>
      <c r="D3724" s="3" t="s">
        <v>10256</v>
      </c>
      <c r="E3724" s="3" t="s">
        <v>27</v>
      </c>
      <c r="F3724" s="3">
        <v>0</v>
      </c>
      <c r="I3724" s="4" t="str">
        <f ca="1">IFERROR(__xludf.DUMMYFUNCTION("REGEXREPLACE(F3725,""\D"", """")"),"#VALUE!")</f>
        <v>#VALUE!</v>
      </c>
    </row>
    <row r="3725" spans="1:9" ht="15.75" customHeight="1">
      <c r="A3725" s="1">
        <v>3724</v>
      </c>
      <c r="B3725" s="3">
        <v>3725</v>
      </c>
      <c r="C3725" s="3" t="s">
        <v>10257</v>
      </c>
      <c r="D3725" s="3" t="s">
        <v>10258</v>
      </c>
      <c r="E3725" s="3" t="s">
        <v>27</v>
      </c>
      <c r="F3725" s="3">
        <v>0</v>
      </c>
      <c r="I3725" s="4" t="str">
        <f ca="1">IFERROR(__xludf.DUMMYFUNCTION("REGEXREPLACE(F3726,""\D"", """")"),"#VALUE!")</f>
        <v>#VALUE!</v>
      </c>
    </row>
    <row r="3726" spans="1:9" ht="15.75" customHeight="1">
      <c r="A3726" s="1">
        <v>3725</v>
      </c>
      <c r="B3726" s="3">
        <v>3726</v>
      </c>
      <c r="C3726" s="3" t="s">
        <v>10259</v>
      </c>
      <c r="D3726" s="3" t="s">
        <v>10260</v>
      </c>
      <c r="E3726" s="3" t="s">
        <v>10261</v>
      </c>
      <c r="F3726" s="3" t="s">
        <v>765</v>
      </c>
      <c r="G3726" s="3">
        <v>8</v>
      </c>
      <c r="H3726" s="3" t="s">
        <v>40</v>
      </c>
      <c r="I3726" s="4" t="str">
        <f ca="1">IFERROR(__xludf.DUMMYFUNCTION("REGEXREPLACE(F3727,""\D"", """")"),"10")</f>
        <v>10</v>
      </c>
    </row>
    <row r="3727" spans="1:9" ht="15.75" customHeight="1">
      <c r="A3727" s="1">
        <v>3726</v>
      </c>
      <c r="B3727" s="3">
        <v>3727</v>
      </c>
      <c r="C3727" s="3" t="s">
        <v>10262</v>
      </c>
      <c r="D3727" s="3" t="s">
        <v>10263</v>
      </c>
      <c r="E3727" s="3" t="s">
        <v>10264</v>
      </c>
      <c r="F3727" s="3">
        <v>0</v>
      </c>
      <c r="I3727" s="4" t="str">
        <f ca="1">IFERROR(__xludf.DUMMYFUNCTION("REGEXREPLACE(F3728,""\D"", """")"),"#VALUE!")</f>
        <v>#VALUE!</v>
      </c>
    </row>
    <row r="3728" spans="1:9" ht="15.75" customHeight="1">
      <c r="A3728" s="1">
        <v>3727</v>
      </c>
      <c r="B3728" s="3">
        <v>3728</v>
      </c>
      <c r="C3728" s="3" t="s">
        <v>10265</v>
      </c>
      <c r="D3728" s="3" t="s">
        <v>10266</v>
      </c>
      <c r="E3728" s="3" t="s">
        <v>10267</v>
      </c>
      <c r="F3728" s="3" t="s">
        <v>472</v>
      </c>
      <c r="G3728" s="3">
        <v>8</v>
      </c>
      <c r="H3728" s="3" t="s">
        <v>3871</v>
      </c>
      <c r="I3728" s="4" t="str">
        <f ca="1">IFERROR(__xludf.DUMMYFUNCTION("REGEXREPLACE(F3729,""\D"", """")"),"35")</f>
        <v>35</v>
      </c>
    </row>
    <row r="3729" spans="1:9" ht="15.75" customHeight="1">
      <c r="A3729" s="1">
        <v>3728</v>
      </c>
      <c r="B3729" s="3">
        <v>3729</v>
      </c>
      <c r="C3729" s="3" t="s">
        <v>10268</v>
      </c>
      <c r="D3729" s="3" t="s">
        <v>10269</v>
      </c>
      <c r="E3729" s="3" t="s">
        <v>27</v>
      </c>
      <c r="F3729" s="3">
        <v>0</v>
      </c>
      <c r="I3729" s="4" t="str">
        <f ca="1">IFERROR(__xludf.DUMMYFUNCTION("REGEXREPLACE(F3730,""\D"", """")"),"#VALUE!")</f>
        <v>#VALUE!</v>
      </c>
    </row>
    <row r="3730" spans="1:9" ht="15.75" customHeight="1">
      <c r="A3730" s="1">
        <v>3729</v>
      </c>
      <c r="B3730" s="3">
        <v>3730</v>
      </c>
      <c r="C3730" s="3" t="s">
        <v>10270</v>
      </c>
      <c r="D3730" s="3" t="s">
        <v>10271</v>
      </c>
      <c r="E3730" s="3" t="s">
        <v>10272</v>
      </c>
      <c r="F3730" s="3">
        <v>0</v>
      </c>
      <c r="I3730" s="4" t="str">
        <f ca="1">IFERROR(__xludf.DUMMYFUNCTION("REGEXREPLACE(F3731,""\D"", """")"),"#VALUE!")</f>
        <v>#VALUE!</v>
      </c>
    </row>
    <row r="3731" spans="1:9" ht="15.75" customHeight="1">
      <c r="A3731" s="1">
        <v>3730</v>
      </c>
      <c r="B3731" s="3">
        <v>3731</v>
      </c>
      <c r="C3731" s="3" t="s">
        <v>10273</v>
      </c>
      <c r="D3731" s="3" t="s">
        <v>10274</v>
      </c>
      <c r="E3731" s="3" t="s">
        <v>10275</v>
      </c>
      <c r="F3731" s="3">
        <v>0</v>
      </c>
      <c r="I3731" s="4" t="str">
        <f ca="1">IFERROR(__xludf.DUMMYFUNCTION("REGEXREPLACE(F3732,""\D"", """")"),"#VALUE!")</f>
        <v>#VALUE!</v>
      </c>
    </row>
    <row r="3732" spans="1:9" ht="15.75" customHeight="1">
      <c r="A3732" s="1">
        <v>3731</v>
      </c>
      <c r="B3732" s="3">
        <v>3732</v>
      </c>
      <c r="C3732" s="3" t="s">
        <v>10276</v>
      </c>
      <c r="D3732" s="3" t="s">
        <v>10277</v>
      </c>
      <c r="E3732" s="3" t="s">
        <v>10278</v>
      </c>
      <c r="F3732" s="3" t="s">
        <v>504</v>
      </c>
      <c r="G3732" s="3">
        <v>0</v>
      </c>
      <c r="H3732" s="3" t="s">
        <v>1183</v>
      </c>
      <c r="I3732" s="4" t="str">
        <f ca="1">IFERROR(__xludf.DUMMYFUNCTION("REGEXREPLACE(F3733,""\D"", """")"),"27")</f>
        <v>27</v>
      </c>
    </row>
    <row r="3733" spans="1:9" ht="15.75" customHeight="1">
      <c r="A3733" s="1">
        <v>3732</v>
      </c>
      <c r="B3733" s="3">
        <v>3733</v>
      </c>
      <c r="C3733" s="3" t="s">
        <v>10279</v>
      </c>
      <c r="D3733" s="3" t="s">
        <v>10280</v>
      </c>
      <c r="E3733" s="3" t="s">
        <v>10281</v>
      </c>
      <c r="F3733" s="3" t="s">
        <v>11</v>
      </c>
      <c r="G3733" s="3">
        <v>7</v>
      </c>
      <c r="H3733" s="3" t="s">
        <v>12</v>
      </c>
      <c r="I3733" s="4" t="str">
        <f ca="1">IFERROR(__xludf.DUMMYFUNCTION("REGEXREPLACE(F3734,""\D"", """")"),"3")</f>
        <v>3</v>
      </c>
    </row>
    <row r="3734" spans="1:9" ht="15.75" customHeight="1">
      <c r="A3734" s="1">
        <v>3733</v>
      </c>
      <c r="B3734" s="3">
        <v>3734</v>
      </c>
      <c r="C3734" s="3" t="s">
        <v>10282</v>
      </c>
      <c r="D3734" s="3" t="s">
        <v>10283</v>
      </c>
      <c r="E3734" s="3" t="s">
        <v>10284</v>
      </c>
      <c r="F3734" s="3">
        <v>0</v>
      </c>
      <c r="I3734" s="4" t="str">
        <f ca="1">IFERROR(__xludf.DUMMYFUNCTION("REGEXREPLACE(F3735,""\D"", """")"),"#VALUE!")</f>
        <v>#VALUE!</v>
      </c>
    </row>
    <row r="3735" spans="1:9" ht="15.75" customHeight="1">
      <c r="A3735" s="1">
        <v>3734</v>
      </c>
      <c r="B3735" s="3">
        <v>3735</v>
      </c>
      <c r="C3735" s="3" t="s">
        <v>10285</v>
      </c>
      <c r="D3735" s="3" t="s">
        <v>10286</v>
      </c>
      <c r="E3735" s="3" t="s">
        <v>27</v>
      </c>
      <c r="F3735" s="3">
        <v>0</v>
      </c>
      <c r="I3735" s="4" t="str">
        <f ca="1">IFERROR(__xludf.DUMMYFUNCTION("REGEXREPLACE(F3736,""\D"", """")"),"#VALUE!")</f>
        <v>#VALUE!</v>
      </c>
    </row>
    <row r="3736" spans="1:9" ht="15.75" customHeight="1">
      <c r="A3736" s="1">
        <v>3735</v>
      </c>
      <c r="B3736" s="3">
        <v>3736</v>
      </c>
      <c r="C3736" s="3" t="s">
        <v>10287</v>
      </c>
      <c r="D3736" s="3" t="s">
        <v>10288</v>
      </c>
      <c r="E3736" s="3" t="s">
        <v>10289</v>
      </c>
      <c r="F3736" s="3">
        <v>0</v>
      </c>
      <c r="I3736" s="4" t="str">
        <f ca="1">IFERROR(__xludf.DUMMYFUNCTION("REGEXREPLACE(F3737,""\D"", """")"),"#VALUE!")</f>
        <v>#VALUE!</v>
      </c>
    </row>
    <row r="3737" spans="1:9" ht="15.75" customHeight="1">
      <c r="A3737" s="1">
        <v>3736</v>
      </c>
      <c r="B3737" s="3">
        <v>3737</v>
      </c>
      <c r="C3737" s="3" t="s">
        <v>10290</v>
      </c>
      <c r="D3737" s="3" t="s">
        <v>10291</v>
      </c>
      <c r="E3737" s="3" t="s">
        <v>10292</v>
      </c>
      <c r="F3737" s="3" t="s">
        <v>39</v>
      </c>
      <c r="G3737" s="3">
        <v>9</v>
      </c>
      <c r="H3737" s="3" t="s">
        <v>498</v>
      </c>
      <c r="I3737" s="4" t="str">
        <f ca="1">IFERROR(__xludf.DUMMYFUNCTION("REGEXREPLACE(F3738,""\D"", """")"),"14")</f>
        <v>14</v>
      </c>
    </row>
    <row r="3738" spans="1:9" ht="15.75" customHeight="1">
      <c r="A3738" s="1">
        <v>3737</v>
      </c>
      <c r="B3738" s="3">
        <v>3738</v>
      </c>
      <c r="C3738" s="3" t="s">
        <v>10293</v>
      </c>
      <c r="D3738" s="3" t="s">
        <v>10294</v>
      </c>
      <c r="E3738" s="3" t="s">
        <v>27</v>
      </c>
      <c r="F3738" s="3">
        <v>0</v>
      </c>
      <c r="I3738" s="4" t="str">
        <f ca="1">IFERROR(__xludf.DUMMYFUNCTION("REGEXREPLACE(F3739,""\D"", """")"),"#VALUE!")</f>
        <v>#VALUE!</v>
      </c>
    </row>
    <row r="3739" spans="1:9" ht="15.75" customHeight="1">
      <c r="A3739" s="1">
        <v>3738</v>
      </c>
      <c r="B3739" s="3">
        <v>3739</v>
      </c>
      <c r="C3739" s="3" t="s">
        <v>10295</v>
      </c>
      <c r="D3739" s="3" t="s">
        <v>10296</v>
      </c>
      <c r="E3739" s="3" t="s">
        <v>10297</v>
      </c>
      <c r="F3739" s="3">
        <v>0</v>
      </c>
      <c r="I3739" s="4" t="str">
        <f ca="1">IFERROR(__xludf.DUMMYFUNCTION("REGEXREPLACE(F3740,""\D"", """")"),"#VALUE!")</f>
        <v>#VALUE!</v>
      </c>
    </row>
    <row r="3740" spans="1:9" ht="15.75" customHeight="1">
      <c r="A3740" s="1">
        <v>3739</v>
      </c>
      <c r="B3740" s="3">
        <v>3740</v>
      </c>
      <c r="C3740" s="3" t="s">
        <v>10298</v>
      </c>
      <c r="D3740" s="3" t="s">
        <v>10299</v>
      </c>
      <c r="E3740" s="3" t="s">
        <v>27</v>
      </c>
      <c r="F3740" s="3">
        <v>0</v>
      </c>
      <c r="I3740" s="4" t="str">
        <f ca="1">IFERROR(__xludf.DUMMYFUNCTION("REGEXREPLACE(F3741,""\D"", """")"),"#VALUE!")</f>
        <v>#VALUE!</v>
      </c>
    </row>
    <row r="3741" spans="1:9" ht="15.75" customHeight="1">
      <c r="A3741" s="1">
        <v>3740</v>
      </c>
      <c r="B3741" s="3">
        <v>3741</v>
      </c>
      <c r="C3741" s="3" t="s">
        <v>10300</v>
      </c>
      <c r="D3741" s="3" t="s">
        <v>10301</v>
      </c>
      <c r="E3741" s="3" t="s">
        <v>10302</v>
      </c>
      <c r="F3741" s="3">
        <v>0</v>
      </c>
      <c r="I3741" s="4" t="str">
        <f ca="1">IFERROR(__xludf.DUMMYFUNCTION("REGEXREPLACE(F3742,""\D"", """")"),"#VALUE!")</f>
        <v>#VALUE!</v>
      </c>
    </row>
    <row r="3742" spans="1:9" ht="15.75" customHeight="1">
      <c r="A3742" s="1">
        <v>3741</v>
      </c>
      <c r="B3742" s="3">
        <v>3742</v>
      </c>
      <c r="C3742" s="3" t="s">
        <v>10303</v>
      </c>
      <c r="D3742" s="3" t="s">
        <v>10304</v>
      </c>
      <c r="E3742" s="3" t="s">
        <v>27</v>
      </c>
      <c r="F3742" s="3">
        <v>0</v>
      </c>
      <c r="I3742" s="4" t="str">
        <f ca="1">IFERROR(__xludf.DUMMYFUNCTION("REGEXREPLACE(F3743,""\D"", """")"),"#VALUE!")</f>
        <v>#VALUE!</v>
      </c>
    </row>
    <row r="3743" spans="1:9" ht="15.75" customHeight="1">
      <c r="A3743" s="1">
        <v>3742</v>
      </c>
      <c r="B3743" s="3">
        <v>3743</v>
      </c>
      <c r="C3743" s="3" t="s">
        <v>10305</v>
      </c>
      <c r="D3743" s="3" t="s">
        <v>10306</v>
      </c>
      <c r="E3743" s="3" t="s">
        <v>27</v>
      </c>
      <c r="F3743" s="3">
        <v>0</v>
      </c>
      <c r="I3743" s="4" t="str">
        <f ca="1">IFERROR(__xludf.DUMMYFUNCTION("REGEXREPLACE(F3744,""\D"", """")"),"#VALUE!")</f>
        <v>#VALUE!</v>
      </c>
    </row>
    <row r="3744" spans="1:9" ht="15.75" customHeight="1">
      <c r="A3744" s="1">
        <v>3743</v>
      </c>
      <c r="B3744" s="3">
        <v>3744</v>
      </c>
      <c r="C3744" s="3" t="s">
        <v>10307</v>
      </c>
      <c r="D3744" s="3" t="s">
        <v>10308</v>
      </c>
      <c r="E3744" s="3" t="s">
        <v>10309</v>
      </c>
      <c r="F3744" s="3">
        <v>0</v>
      </c>
      <c r="I3744" s="4" t="str">
        <f ca="1">IFERROR(__xludf.DUMMYFUNCTION("REGEXREPLACE(F3745,""\D"", """")"),"#VALUE!")</f>
        <v>#VALUE!</v>
      </c>
    </row>
    <row r="3745" spans="1:9" ht="15.75" customHeight="1">
      <c r="A3745" s="1">
        <v>3744</v>
      </c>
      <c r="B3745" s="3">
        <v>3745</v>
      </c>
      <c r="C3745" s="3" t="s">
        <v>10310</v>
      </c>
      <c r="D3745" s="3" t="s">
        <v>10311</v>
      </c>
      <c r="E3745" s="3" t="s">
        <v>27</v>
      </c>
      <c r="F3745" s="3">
        <v>0</v>
      </c>
      <c r="I3745" s="4" t="str">
        <f ca="1">IFERROR(__xludf.DUMMYFUNCTION("REGEXREPLACE(F3746,""\D"", """")"),"#VALUE!")</f>
        <v>#VALUE!</v>
      </c>
    </row>
    <row r="3746" spans="1:9" ht="15.75" customHeight="1">
      <c r="A3746" s="1">
        <v>3745</v>
      </c>
      <c r="B3746" s="3">
        <v>3746</v>
      </c>
      <c r="C3746" s="3" t="s">
        <v>10312</v>
      </c>
      <c r="D3746" s="3" t="s">
        <v>10313</v>
      </c>
      <c r="E3746" s="3" t="s">
        <v>27</v>
      </c>
      <c r="F3746" s="3">
        <v>0</v>
      </c>
      <c r="I3746" s="4" t="str">
        <f ca="1">IFERROR(__xludf.DUMMYFUNCTION("REGEXREPLACE(F3747,""\D"", """")"),"#VALUE!")</f>
        <v>#VALUE!</v>
      </c>
    </row>
    <row r="3747" spans="1:9" ht="15.75" customHeight="1">
      <c r="A3747" s="1">
        <v>3746</v>
      </c>
      <c r="B3747" s="3">
        <v>3747</v>
      </c>
      <c r="C3747" s="3" t="s">
        <v>10314</v>
      </c>
      <c r="D3747" s="3" t="s">
        <v>10315</v>
      </c>
      <c r="E3747" s="3" t="s">
        <v>27</v>
      </c>
      <c r="F3747" s="3">
        <v>0</v>
      </c>
      <c r="I3747" s="4" t="str">
        <f ca="1">IFERROR(__xludf.DUMMYFUNCTION("REGEXREPLACE(F3748,""\D"", """")"),"#VALUE!")</f>
        <v>#VALUE!</v>
      </c>
    </row>
    <row r="3748" spans="1:9" ht="15.75" customHeight="1">
      <c r="A3748" s="1">
        <v>3747</v>
      </c>
      <c r="B3748" s="3">
        <v>3748</v>
      </c>
      <c r="C3748" s="3" t="s">
        <v>10316</v>
      </c>
      <c r="D3748" s="3" t="s">
        <v>10317</v>
      </c>
      <c r="E3748" s="3" t="s">
        <v>10318</v>
      </c>
      <c r="F3748" s="3">
        <v>0</v>
      </c>
      <c r="I3748" s="4" t="str">
        <f ca="1">IFERROR(__xludf.DUMMYFUNCTION("REGEXREPLACE(F3749,""\D"", """")"),"#VALUE!")</f>
        <v>#VALUE!</v>
      </c>
    </row>
    <row r="3749" spans="1:9" ht="15.75" customHeight="1">
      <c r="A3749" s="1">
        <v>3748</v>
      </c>
      <c r="B3749" s="3">
        <v>3749</v>
      </c>
      <c r="C3749" s="3" t="s">
        <v>10319</v>
      </c>
      <c r="D3749" s="3" t="s">
        <v>10320</v>
      </c>
      <c r="E3749" s="3" t="s">
        <v>10321</v>
      </c>
      <c r="F3749" s="3" t="s">
        <v>61</v>
      </c>
      <c r="G3749" s="3">
        <v>9</v>
      </c>
      <c r="H3749" s="3" t="s">
        <v>715</v>
      </c>
      <c r="I3749" s="4" t="str">
        <f ca="1">IFERROR(__xludf.DUMMYFUNCTION("REGEXREPLACE(F3750,""\D"", """")"),"5")</f>
        <v>5</v>
      </c>
    </row>
    <row r="3750" spans="1:9" ht="15.75" customHeight="1">
      <c r="A3750" s="1">
        <v>3749</v>
      </c>
      <c r="B3750" s="3">
        <v>3750</v>
      </c>
      <c r="C3750" s="3" t="s">
        <v>10322</v>
      </c>
      <c r="D3750" s="3" t="s">
        <v>10323</v>
      </c>
      <c r="E3750" s="3" t="s">
        <v>10324</v>
      </c>
      <c r="F3750" s="3" t="s">
        <v>44</v>
      </c>
      <c r="G3750" s="3">
        <v>0</v>
      </c>
      <c r="H3750" s="3" t="s">
        <v>248</v>
      </c>
      <c r="I3750" s="4" t="str">
        <f ca="1">IFERROR(__xludf.DUMMYFUNCTION("REGEXREPLACE(F3751,""\D"", """")"),"12")</f>
        <v>12</v>
      </c>
    </row>
    <row r="3751" spans="1:9" ht="15.75" customHeight="1">
      <c r="A3751" s="1">
        <v>3750</v>
      </c>
      <c r="B3751" s="3">
        <v>3751</v>
      </c>
      <c r="C3751" s="3" t="s">
        <v>10325</v>
      </c>
      <c r="D3751" s="3" t="s">
        <v>10326</v>
      </c>
      <c r="E3751" s="3" t="s">
        <v>10327</v>
      </c>
      <c r="F3751" s="3" t="s">
        <v>19</v>
      </c>
      <c r="G3751" s="3">
        <v>0</v>
      </c>
      <c r="H3751" s="3" t="s">
        <v>89</v>
      </c>
      <c r="I3751" s="4" t="str">
        <f ca="1">IFERROR(__xludf.DUMMYFUNCTION("REGEXREPLACE(F3752,""\D"", """")"),"7")</f>
        <v>7</v>
      </c>
    </row>
    <row r="3752" spans="1:9" ht="15.75" customHeight="1">
      <c r="A3752" s="1">
        <v>3751</v>
      </c>
      <c r="B3752" s="3">
        <v>3752</v>
      </c>
      <c r="C3752" s="3" t="s">
        <v>10328</v>
      </c>
      <c r="D3752" s="3" t="s">
        <v>10329</v>
      </c>
      <c r="E3752" s="3" t="s">
        <v>27</v>
      </c>
      <c r="F3752" s="3">
        <v>0</v>
      </c>
      <c r="I3752" s="4" t="str">
        <f ca="1">IFERROR(__xludf.DUMMYFUNCTION("REGEXREPLACE(F3753,""\D"", """")"),"#VALUE!")</f>
        <v>#VALUE!</v>
      </c>
    </row>
    <row r="3753" spans="1:9" ht="15.75" customHeight="1">
      <c r="A3753" s="1">
        <v>3752</v>
      </c>
      <c r="B3753" s="3">
        <v>3753</v>
      </c>
      <c r="C3753" s="3" t="s">
        <v>10330</v>
      </c>
      <c r="D3753" s="3" t="s">
        <v>10331</v>
      </c>
      <c r="E3753" s="3" t="s">
        <v>10332</v>
      </c>
      <c r="F3753" s="3">
        <v>0</v>
      </c>
      <c r="I3753" s="4" t="str">
        <f ca="1">IFERROR(__xludf.DUMMYFUNCTION("REGEXREPLACE(F3754,""\D"", """")"),"#VALUE!")</f>
        <v>#VALUE!</v>
      </c>
    </row>
    <row r="3754" spans="1:9" ht="15.75" customHeight="1">
      <c r="A3754" s="1">
        <v>3753</v>
      </c>
      <c r="B3754" s="3">
        <v>3754</v>
      </c>
      <c r="C3754" s="3" t="s">
        <v>10333</v>
      </c>
      <c r="D3754" s="3" t="s">
        <v>10334</v>
      </c>
      <c r="E3754" s="3" t="s">
        <v>10335</v>
      </c>
      <c r="F3754" s="3">
        <v>0</v>
      </c>
      <c r="I3754" s="4" t="str">
        <f ca="1">IFERROR(__xludf.DUMMYFUNCTION("REGEXREPLACE(F3755,""\D"", """")"),"#VALUE!")</f>
        <v>#VALUE!</v>
      </c>
    </row>
    <row r="3755" spans="1:9" ht="15.75" customHeight="1">
      <c r="A3755" s="1">
        <v>3754</v>
      </c>
      <c r="B3755" s="3">
        <v>3755</v>
      </c>
      <c r="C3755" s="3" t="s">
        <v>10336</v>
      </c>
      <c r="D3755" s="3" t="s">
        <v>10337</v>
      </c>
      <c r="E3755" s="3" t="s">
        <v>10338</v>
      </c>
      <c r="F3755" s="3" t="s">
        <v>88</v>
      </c>
      <c r="G3755" s="3">
        <v>27</v>
      </c>
      <c r="H3755" s="3" t="s">
        <v>524</v>
      </c>
      <c r="I3755" s="4" t="str">
        <f ca="1">IFERROR(__xludf.DUMMYFUNCTION("REGEXREPLACE(F3756,""\D"", """")"),"4")</f>
        <v>4</v>
      </c>
    </row>
    <row r="3756" spans="1:9" ht="15.75" customHeight="1">
      <c r="A3756" s="1">
        <v>3755</v>
      </c>
      <c r="B3756" s="3">
        <v>3756</v>
      </c>
      <c r="C3756" s="3" t="s">
        <v>10339</v>
      </c>
      <c r="D3756" s="3" t="s">
        <v>10340</v>
      </c>
      <c r="E3756" s="3" t="s">
        <v>10341</v>
      </c>
      <c r="F3756" s="3">
        <v>0</v>
      </c>
      <c r="I3756" s="4" t="str">
        <f ca="1">IFERROR(__xludf.DUMMYFUNCTION("REGEXREPLACE(F3757,""\D"", """")"),"#VALUE!")</f>
        <v>#VALUE!</v>
      </c>
    </row>
    <row r="3757" spans="1:9" ht="15.75" customHeight="1">
      <c r="A3757" s="1">
        <v>3756</v>
      </c>
      <c r="B3757" s="3">
        <v>3757</v>
      </c>
      <c r="C3757" s="3" t="s">
        <v>10342</v>
      </c>
      <c r="D3757" s="3" t="s">
        <v>10343</v>
      </c>
      <c r="E3757" s="3" t="s">
        <v>27</v>
      </c>
      <c r="F3757" s="3">
        <v>0</v>
      </c>
      <c r="I3757" s="4" t="str">
        <f ca="1">IFERROR(__xludf.DUMMYFUNCTION("REGEXREPLACE(F3758,""\D"", """")"),"#VALUE!")</f>
        <v>#VALUE!</v>
      </c>
    </row>
    <row r="3758" spans="1:9" ht="15.75" customHeight="1">
      <c r="A3758" s="1">
        <v>3757</v>
      </c>
      <c r="B3758" s="3">
        <v>3758</v>
      </c>
      <c r="C3758" s="3" t="s">
        <v>10344</v>
      </c>
      <c r="D3758" s="3" t="s">
        <v>10345</v>
      </c>
      <c r="E3758" s="3" t="s">
        <v>10346</v>
      </c>
      <c r="F3758" s="3" t="s">
        <v>339</v>
      </c>
      <c r="G3758" s="3">
        <v>3</v>
      </c>
      <c r="H3758" s="3" t="s">
        <v>40</v>
      </c>
      <c r="I3758" s="4" t="str">
        <f ca="1">IFERROR(__xludf.DUMMYFUNCTION("REGEXREPLACE(F3759,""\D"", """")"),"15")</f>
        <v>15</v>
      </c>
    </row>
    <row r="3759" spans="1:9" ht="15.75" customHeight="1">
      <c r="A3759" s="1">
        <v>3758</v>
      </c>
      <c r="B3759" s="3">
        <v>3759</v>
      </c>
      <c r="C3759" s="3" t="s">
        <v>10347</v>
      </c>
      <c r="D3759" s="3" t="s">
        <v>10348</v>
      </c>
      <c r="E3759" s="3" t="s">
        <v>27</v>
      </c>
      <c r="F3759" s="3">
        <v>0</v>
      </c>
      <c r="I3759" s="4" t="str">
        <f ca="1">IFERROR(__xludf.DUMMYFUNCTION("REGEXREPLACE(F3760,""\D"", """")"),"#VALUE!")</f>
        <v>#VALUE!</v>
      </c>
    </row>
    <row r="3760" spans="1:9" ht="15.75" customHeight="1">
      <c r="A3760" s="1">
        <v>3759</v>
      </c>
      <c r="B3760" s="3">
        <v>3760</v>
      </c>
      <c r="C3760" s="3" t="s">
        <v>10349</v>
      </c>
      <c r="D3760" s="3" t="s">
        <v>10350</v>
      </c>
      <c r="E3760" s="3" t="s">
        <v>10351</v>
      </c>
      <c r="F3760" s="3">
        <v>0</v>
      </c>
      <c r="I3760" s="4" t="str">
        <f ca="1">IFERROR(__xludf.DUMMYFUNCTION("REGEXREPLACE(F3761,""\D"", """")"),"#VALUE!")</f>
        <v>#VALUE!</v>
      </c>
    </row>
    <row r="3761" spans="1:9" ht="15.75" customHeight="1">
      <c r="A3761" s="1">
        <v>3760</v>
      </c>
      <c r="B3761" s="3">
        <v>3761</v>
      </c>
      <c r="C3761" s="3" t="s">
        <v>10352</v>
      </c>
      <c r="D3761" s="3" t="s">
        <v>10353</v>
      </c>
      <c r="E3761" s="3" t="s">
        <v>10354</v>
      </c>
      <c r="F3761" s="3" t="s">
        <v>812</v>
      </c>
      <c r="G3761" s="3">
        <v>0</v>
      </c>
      <c r="H3761" s="3" t="s">
        <v>57</v>
      </c>
      <c r="I3761" s="4" t="str">
        <f ca="1">IFERROR(__xludf.DUMMYFUNCTION("REGEXREPLACE(F3762,""\D"", """")"),"11")</f>
        <v>11</v>
      </c>
    </row>
    <row r="3762" spans="1:9" ht="15.75" customHeight="1">
      <c r="A3762" s="1">
        <v>3761</v>
      </c>
      <c r="B3762" s="3">
        <v>3762</v>
      </c>
      <c r="C3762" s="3" t="s">
        <v>10355</v>
      </c>
      <c r="D3762" s="3" t="s">
        <v>10356</v>
      </c>
      <c r="E3762" s="3" t="s">
        <v>27</v>
      </c>
      <c r="F3762" s="3">
        <v>0</v>
      </c>
      <c r="I3762" s="4" t="str">
        <f ca="1">IFERROR(__xludf.DUMMYFUNCTION("REGEXREPLACE(F3763,""\D"", """")"),"#VALUE!")</f>
        <v>#VALUE!</v>
      </c>
    </row>
    <row r="3763" spans="1:9" ht="15.75" customHeight="1">
      <c r="A3763" s="1">
        <v>3762</v>
      </c>
      <c r="B3763" s="3">
        <v>3763</v>
      </c>
      <c r="C3763" s="3" t="s">
        <v>10357</v>
      </c>
      <c r="D3763" s="3" t="s">
        <v>10358</v>
      </c>
      <c r="E3763" s="3" t="s">
        <v>10359</v>
      </c>
      <c r="F3763" s="3" t="s">
        <v>11</v>
      </c>
      <c r="G3763" s="3">
        <v>9</v>
      </c>
      <c r="H3763" s="3" t="s">
        <v>248</v>
      </c>
      <c r="I3763" s="4" t="str">
        <f ca="1">IFERROR(__xludf.DUMMYFUNCTION("REGEXREPLACE(F3764,""\D"", """")"),"3")</f>
        <v>3</v>
      </c>
    </row>
    <row r="3764" spans="1:9" ht="15.75" customHeight="1">
      <c r="A3764" s="1">
        <v>3763</v>
      </c>
      <c r="B3764" s="3">
        <v>3764</v>
      </c>
      <c r="C3764" s="3" t="s">
        <v>10360</v>
      </c>
      <c r="D3764" s="3" t="s">
        <v>10361</v>
      </c>
      <c r="E3764" s="3" t="s">
        <v>10362</v>
      </c>
      <c r="F3764" s="3">
        <v>0</v>
      </c>
      <c r="I3764" s="4" t="str">
        <f ca="1">IFERROR(__xludf.DUMMYFUNCTION("REGEXREPLACE(F3765,""\D"", """")"),"#VALUE!")</f>
        <v>#VALUE!</v>
      </c>
    </row>
    <row r="3765" spans="1:9" ht="15.75" customHeight="1">
      <c r="A3765" s="1">
        <v>3764</v>
      </c>
      <c r="B3765" s="3">
        <v>3765</v>
      </c>
      <c r="C3765" s="3" t="s">
        <v>10363</v>
      </c>
      <c r="D3765" s="3" t="s">
        <v>10364</v>
      </c>
      <c r="E3765" s="3" t="s">
        <v>10365</v>
      </c>
      <c r="F3765" s="3" t="s">
        <v>317</v>
      </c>
      <c r="G3765" s="3">
        <v>10</v>
      </c>
      <c r="H3765" s="3" t="s">
        <v>40</v>
      </c>
      <c r="I3765" s="4" t="str">
        <f ca="1">IFERROR(__xludf.DUMMYFUNCTION("REGEXREPLACE(F3766,""\D"", """")"),"8")</f>
        <v>8</v>
      </c>
    </row>
    <row r="3766" spans="1:9" ht="15.75" customHeight="1">
      <c r="A3766" s="1">
        <v>3765</v>
      </c>
      <c r="B3766" s="3">
        <v>3766</v>
      </c>
      <c r="C3766" s="3" t="s">
        <v>10366</v>
      </c>
      <c r="D3766" s="3" t="s">
        <v>10367</v>
      </c>
      <c r="E3766" s="3" t="s">
        <v>10368</v>
      </c>
      <c r="F3766" s="3" t="s">
        <v>44</v>
      </c>
      <c r="G3766" s="3">
        <v>0</v>
      </c>
      <c r="H3766" s="3" t="s">
        <v>248</v>
      </c>
      <c r="I3766" s="4" t="str">
        <f ca="1">IFERROR(__xludf.DUMMYFUNCTION("REGEXREPLACE(F3767,""\D"", """")"),"12")</f>
        <v>12</v>
      </c>
    </row>
    <row r="3767" spans="1:9" ht="15.75" customHeight="1">
      <c r="A3767" s="1">
        <v>3766</v>
      </c>
      <c r="B3767" s="3">
        <v>3767</v>
      </c>
      <c r="C3767" s="3" t="s">
        <v>10369</v>
      </c>
      <c r="D3767" s="3" t="s">
        <v>10370</v>
      </c>
      <c r="E3767" s="3" t="s">
        <v>10371</v>
      </c>
      <c r="F3767" s="3" t="s">
        <v>10372</v>
      </c>
      <c r="G3767" s="3">
        <v>21</v>
      </c>
      <c r="H3767" s="3" t="s">
        <v>10373</v>
      </c>
      <c r="I3767" s="4" t="str">
        <f ca="1">IFERROR(__xludf.DUMMYFUNCTION("REGEXREPLACE(F3768,""\D"", """")"),"319")</f>
        <v>319</v>
      </c>
    </row>
    <row r="3768" spans="1:9" ht="15.75" customHeight="1">
      <c r="A3768" s="1">
        <v>3767</v>
      </c>
      <c r="B3768" s="3">
        <v>3768</v>
      </c>
      <c r="C3768" s="3" t="s">
        <v>10374</v>
      </c>
      <c r="D3768" s="3" t="s">
        <v>10375</v>
      </c>
      <c r="E3768" s="3" t="s">
        <v>27</v>
      </c>
      <c r="F3768" s="3">
        <v>0</v>
      </c>
      <c r="I3768" s="4" t="str">
        <f ca="1">IFERROR(__xludf.DUMMYFUNCTION("REGEXREPLACE(F3769,""\D"", """")"),"#VALUE!")</f>
        <v>#VALUE!</v>
      </c>
    </row>
    <row r="3769" spans="1:9" ht="15.75" customHeight="1">
      <c r="A3769" s="1">
        <v>3768</v>
      </c>
      <c r="B3769" s="3">
        <v>3769</v>
      </c>
      <c r="C3769" s="3" t="s">
        <v>10376</v>
      </c>
      <c r="D3769" s="3" t="s">
        <v>10377</v>
      </c>
      <c r="E3769" s="3" t="s">
        <v>10378</v>
      </c>
      <c r="F3769" s="3">
        <v>0</v>
      </c>
      <c r="I3769" s="4" t="str">
        <f ca="1">IFERROR(__xludf.DUMMYFUNCTION("REGEXREPLACE(F3770,""\D"", """")"),"#VALUE!")</f>
        <v>#VALUE!</v>
      </c>
    </row>
    <row r="3770" spans="1:9" ht="15.75" customHeight="1">
      <c r="A3770" s="1">
        <v>3769</v>
      </c>
      <c r="B3770" s="3">
        <v>3770</v>
      </c>
      <c r="C3770" s="3" t="s">
        <v>10379</v>
      </c>
      <c r="D3770" s="3" t="s">
        <v>10380</v>
      </c>
      <c r="E3770" s="3" t="s">
        <v>27</v>
      </c>
      <c r="F3770" s="3">
        <v>0</v>
      </c>
      <c r="I3770" s="4" t="str">
        <f ca="1">IFERROR(__xludf.DUMMYFUNCTION("REGEXREPLACE(F3771,""\D"", """")"),"#VALUE!")</f>
        <v>#VALUE!</v>
      </c>
    </row>
    <row r="3771" spans="1:9" ht="15.75" customHeight="1">
      <c r="A3771" s="1">
        <v>3770</v>
      </c>
      <c r="B3771" s="3">
        <v>3771</v>
      </c>
      <c r="C3771" s="3" t="s">
        <v>10381</v>
      </c>
      <c r="D3771" s="3" t="s">
        <v>10382</v>
      </c>
      <c r="E3771" s="3" t="s">
        <v>27</v>
      </c>
      <c r="F3771" s="3">
        <v>0</v>
      </c>
      <c r="I3771" s="4" t="str">
        <f ca="1">IFERROR(__xludf.DUMMYFUNCTION("REGEXREPLACE(F3772,""\D"", """")"),"#VALUE!")</f>
        <v>#VALUE!</v>
      </c>
    </row>
    <row r="3772" spans="1:9" ht="15.75" customHeight="1">
      <c r="A3772" s="1">
        <v>3771</v>
      </c>
      <c r="B3772" s="3">
        <v>3772</v>
      </c>
      <c r="C3772" s="3" t="s">
        <v>10383</v>
      </c>
      <c r="D3772" s="3" t="s">
        <v>10384</v>
      </c>
      <c r="E3772" s="3" t="s">
        <v>10385</v>
      </c>
      <c r="F3772" s="3">
        <v>0</v>
      </c>
      <c r="I3772" s="4" t="str">
        <f ca="1">IFERROR(__xludf.DUMMYFUNCTION("REGEXREPLACE(F3773,""\D"", """")"),"#VALUE!")</f>
        <v>#VALUE!</v>
      </c>
    </row>
    <row r="3773" spans="1:9" ht="15.75" customHeight="1">
      <c r="A3773" s="1">
        <v>3772</v>
      </c>
      <c r="B3773" s="3">
        <v>3773</v>
      </c>
      <c r="C3773" s="3" t="s">
        <v>10386</v>
      </c>
      <c r="D3773" s="3" t="s">
        <v>10387</v>
      </c>
      <c r="E3773" s="3" t="s">
        <v>10388</v>
      </c>
      <c r="F3773" s="3" t="s">
        <v>96</v>
      </c>
      <c r="G3773" s="3">
        <v>0</v>
      </c>
      <c r="H3773" s="3" t="s">
        <v>72</v>
      </c>
      <c r="I3773" s="4" t="str">
        <f ca="1">IFERROR(__xludf.DUMMYFUNCTION("REGEXREPLACE(F3774,""\D"", """")"),"9")</f>
        <v>9</v>
      </c>
    </row>
    <row r="3774" spans="1:9" ht="15.75" customHeight="1">
      <c r="A3774" s="1">
        <v>3773</v>
      </c>
      <c r="B3774" s="3">
        <v>3774</v>
      </c>
      <c r="C3774" s="3" t="s">
        <v>10389</v>
      </c>
      <c r="D3774" s="3" t="s">
        <v>10390</v>
      </c>
      <c r="E3774" s="3" t="s">
        <v>27</v>
      </c>
      <c r="F3774" s="3">
        <v>0</v>
      </c>
      <c r="I3774" s="4" t="str">
        <f ca="1">IFERROR(__xludf.DUMMYFUNCTION("REGEXREPLACE(F3775,""\D"", """")"),"#VALUE!")</f>
        <v>#VALUE!</v>
      </c>
    </row>
    <row r="3775" spans="1:9" ht="15.75" customHeight="1">
      <c r="A3775" s="1">
        <v>3774</v>
      </c>
      <c r="B3775" s="3">
        <v>3775</v>
      </c>
      <c r="C3775" s="3" t="s">
        <v>10391</v>
      </c>
      <c r="D3775" s="3" t="s">
        <v>10392</v>
      </c>
      <c r="E3775" s="3" t="s">
        <v>10393</v>
      </c>
      <c r="F3775" s="3" t="s">
        <v>1805</v>
      </c>
      <c r="G3775" s="3">
        <v>10</v>
      </c>
      <c r="H3775" s="3" t="s">
        <v>524</v>
      </c>
      <c r="I3775" s="4" t="str">
        <f ca="1">IFERROR(__xludf.DUMMYFUNCTION("REGEXREPLACE(F3776,""\D"", """")"),"21")</f>
        <v>21</v>
      </c>
    </row>
    <row r="3776" spans="1:9" ht="15.75" customHeight="1">
      <c r="A3776" s="1">
        <v>3775</v>
      </c>
      <c r="B3776" s="3">
        <v>3776</v>
      </c>
      <c r="C3776" s="3" t="s">
        <v>10394</v>
      </c>
      <c r="D3776" s="3" t="s">
        <v>10395</v>
      </c>
      <c r="E3776" s="3" t="s">
        <v>4210</v>
      </c>
      <c r="F3776" s="3">
        <v>0</v>
      </c>
      <c r="I3776" s="4" t="str">
        <f ca="1">IFERROR(__xludf.DUMMYFUNCTION("REGEXREPLACE(F3777,""\D"", """")"),"#VALUE!")</f>
        <v>#VALUE!</v>
      </c>
    </row>
    <row r="3777" spans="1:9" ht="15.75" customHeight="1">
      <c r="A3777" s="1">
        <v>3776</v>
      </c>
      <c r="B3777" s="3">
        <v>3777</v>
      </c>
      <c r="C3777" s="3" t="s">
        <v>10396</v>
      </c>
      <c r="D3777" s="3" t="s">
        <v>10397</v>
      </c>
      <c r="E3777" s="3" t="s">
        <v>10398</v>
      </c>
      <c r="F3777" s="3" t="s">
        <v>317</v>
      </c>
      <c r="G3777" s="3">
        <v>1</v>
      </c>
      <c r="H3777" s="3" t="s">
        <v>72</v>
      </c>
      <c r="I3777" s="4" t="str">
        <f ca="1">IFERROR(__xludf.DUMMYFUNCTION("REGEXREPLACE(F3778,""\D"", """")"),"8")</f>
        <v>8</v>
      </c>
    </row>
    <row r="3778" spans="1:9" ht="15.75" customHeight="1">
      <c r="A3778" s="1">
        <v>3777</v>
      </c>
      <c r="B3778" s="3">
        <v>3778</v>
      </c>
      <c r="C3778" s="3" t="s">
        <v>10399</v>
      </c>
      <c r="D3778" s="3" t="s">
        <v>10400</v>
      </c>
      <c r="E3778" s="3" t="s">
        <v>27</v>
      </c>
      <c r="F3778" s="3">
        <v>0</v>
      </c>
      <c r="I3778" s="4" t="str">
        <f ca="1">IFERROR(__xludf.DUMMYFUNCTION("REGEXREPLACE(F3779,""\D"", """")"),"#VALUE!")</f>
        <v>#VALUE!</v>
      </c>
    </row>
    <row r="3779" spans="1:9" ht="15.75" customHeight="1">
      <c r="A3779" s="1">
        <v>3778</v>
      </c>
      <c r="B3779" s="3">
        <v>3779</v>
      </c>
      <c r="C3779" s="3" t="s">
        <v>10401</v>
      </c>
      <c r="D3779" s="3" t="s">
        <v>10402</v>
      </c>
      <c r="E3779" s="3" t="s">
        <v>27</v>
      </c>
      <c r="F3779" s="3">
        <v>0</v>
      </c>
      <c r="I3779" s="4" t="str">
        <f ca="1">IFERROR(__xludf.DUMMYFUNCTION("REGEXREPLACE(F3780,""\D"", """")"),"#VALUE!")</f>
        <v>#VALUE!</v>
      </c>
    </row>
    <row r="3780" spans="1:9" ht="15.75" customHeight="1">
      <c r="A3780" s="1">
        <v>3779</v>
      </c>
      <c r="B3780" s="3">
        <v>3780</v>
      </c>
      <c r="C3780" s="3" t="s">
        <v>10403</v>
      </c>
      <c r="D3780" s="3" t="s">
        <v>10404</v>
      </c>
      <c r="E3780" s="3" t="s">
        <v>27</v>
      </c>
      <c r="F3780" s="3">
        <v>0</v>
      </c>
      <c r="I3780" s="4" t="str">
        <f ca="1">IFERROR(__xludf.DUMMYFUNCTION("REGEXREPLACE(F3781,""\D"", """")"),"#VALUE!")</f>
        <v>#VALUE!</v>
      </c>
    </row>
    <row r="3781" spans="1:9" ht="15.75" customHeight="1">
      <c r="A3781" s="1">
        <v>3780</v>
      </c>
      <c r="B3781" s="3">
        <v>3781</v>
      </c>
      <c r="C3781" s="3" t="s">
        <v>10405</v>
      </c>
      <c r="D3781" s="3" t="s">
        <v>10406</v>
      </c>
      <c r="E3781" s="3" t="s">
        <v>27</v>
      </c>
      <c r="F3781" s="3">
        <v>0</v>
      </c>
      <c r="I3781" s="4" t="str">
        <f ca="1">IFERROR(__xludf.DUMMYFUNCTION("REGEXREPLACE(F3782,""\D"", """")"),"#VALUE!")</f>
        <v>#VALUE!</v>
      </c>
    </row>
    <row r="3782" spans="1:9" ht="15.75" customHeight="1">
      <c r="A3782" s="1">
        <v>3781</v>
      </c>
      <c r="B3782" s="3">
        <v>3782</v>
      </c>
      <c r="C3782" s="3" t="s">
        <v>10407</v>
      </c>
      <c r="D3782" s="3" t="s">
        <v>10408</v>
      </c>
      <c r="E3782" s="3" t="s">
        <v>27</v>
      </c>
      <c r="F3782" s="3">
        <v>0</v>
      </c>
      <c r="I3782" s="4" t="str">
        <f ca="1">IFERROR(__xludf.DUMMYFUNCTION("REGEXREPLACE(F3783,""\D"", """")"),"#VALUE!")</f>
        <v>#VALUE!</v>
      </c>
    </row>
    <row r="3783" spans="1:9" ht="15.75" customHeight="1">
      <c r="A3783" s="1">
        <v>3782</v>
      </c>
      <c r="B3783" s="3">
        <v>3783</v>
      </c>
      <c r="C3783" s="3" t="s">
        <v>10409</v>
      </c>
      <c r="D3783" s="3" t="s">
        <v>10410</v>
      </c>
      <c r="E3783" s="3" t="s">
        <v>10411</v>
      </c>
      <c r="F3783" s="3">
        <v>0</v>
      </c>
      <c r="I3783" s="4" t="str">
        <f ca="1">IFERROR(__xludf.DUMMYFUNCTION("REGEXREPLACE(F3784,""\D"", """")"),"#VALUE!")</f>
        <v>#VALUE!</v>
      </c>
    </row>
    <row r="3784" spans="1:9" ht="15.75" customHeight="1">
      <c r="A3784" s="1">
        <v>3783</v>
      </c>
      <c r="B3784" s="3">
        <v>3784</v>
      </c>
      <c r="C3784" s="3" t="s">
        <v>10412</v>
      </c>
      <c r="D3784" s="3" t="s">
        <v>10413</v>
      </c>
      <c r="E3784" s="3" t="s">
        <v>10414</v>
      </c>
      <c r="F3784" s="3" t="s">
        <v>2989</v>
      </c>
      <c r="G3784" s="3">
        <v>4</v>
      </c>
      <c r="H3784" s="3" t="s">
        <v>1955</v>
      </c>
      <c r="I3784" s="4" t="str">
        <f ca="1">IFERROR(__xludf.DUMMYFUNCTION("REGEXREPLACE(F3785,""\D"", """")"),"67")</f>
        <v>67</v>
      </c>
    </row>
    <row r="3785" spans="1:9" ht="15.75" customHeight="1">
      <c r="A3785" s="1">
        <v>3784</v>
      </c>
      <c r="B3785" s="3">
        <v>3785</v>
      </c>
      <c r="C3785" s="3" t="s">
        <v>10415</v>
      </c>
      <c r="D3785" s="3" t="s">
        <v>10416</v>
      </c>
      <c r="E3785" s="3" t="s">
        <v>27</v>
      </c>
      <c r="F3785" s="3">
        <v>0</v>
      </c>
      <c r="I3785" s="4" t="str">
        <f ca="1">IFERROR(__xludf.DUMMYFUNCTION("REGEXREPLACE(F3786,""\D"", """")"),"#VALUE!")</f>
        <v>#VALUE!</v>
      </c>
    </row>
    <row r="3786" spans="1:9" ht="15.75" customHeight="1">
      <c r="A3786" s="1">
        <v>3785</v>
      </c>
      <c r="B3786" s="3">
        <v>3786</v>
      </c>
      <c r="C3786" s="3" t="s">
        <v>10417</v>
      </c>
      <c r="D3786" s="3" t="s">
        <v>10418</v>
      </c>
      <c r="E3786" s="3" t="s">
        <v>10419</v>
      </c>
      <c r="F3786" s="3" t="s">
        <v>765</v>
      </c>
      <c r="G3786" s="3">
        <v>4</v>
      </c>
      <c r="H3786" s="3" t="s">
        <v>715</v>
      </c>
      <c r="I3786" s="4" t="str">
        <f ca="1">IFERROR(__xludf.DUMMYFUNCTION("REGEXREPLACE(F3787,""\D"", """")"),"10")</f>
        <v>10</v>
      </c>
    </row>
    <row r="3787" spans="1:9" ht="15.75" customHeight="1">
      <c r="A3787" s="1">
        <v>3786</v>
      </c>
      <c r="B3787" s="3">
        <v>3787</v>
      </c>
      <c r="C3787" s="3" t="s">
        <v>10420</v>
      </c>
      <c r="D3787" s="3" t="s">
        <v>10421</v>
      </c>
      <c r="E3787" s="3" t="s">
        <v>27</v>
      </c>
      <c r="F3787" s="3">
        <v>0</v>
      </c>
      <c r="I3787" s="4" t="str">
        <f ca="1">IFERROR(__xludf.DUMMYFUNCTION("REGEXREPLACE(F3788,""\D"", """")"),"#VALUE!")</f>
        <v>#VALUE!</v>
      </c>
    </row>
    <row r="3788" spans="1:9" ht="15.75" customHeight="1">
      <c r="A3788" s="1">
        <v>3787</v>
      </c>
      <c r="B3788" s="3">
        <v>3788</v>
      </c>
      <c r="C3788" s="3" t="s">
        <v>10422</v>
      </c>
      <c r="D3788" s="3" t="s">
        <v>10423</v>
      </c>
      <c r="E3788" s="3" t="s">
        <v>27</v>
      </c>
      <c r="F3788" s="3">
        <v>0</v>
      </c>
      <c r="I3788" s="4" t="str">
        <f ca="1">IFERROR(__xludf.DUMMYFUNCTION("REGEXREPLACE(F3789,""\D"", """")"),"#VALUE!")</f>
        <v>#VALUE!</v>
      </c>
    </row>
    <row r="3789" spans="1:9" ht="15.75" customHeight="1">
      <c r="A3789" s="1">
        <v>3788</v>
      </c>
      <c r="B3789" s="3">
        <v>3789</v>
      </c>
      <c r="C3789" s="3" t="s">
        <v>10424</v>
      </c>
      <c r="D3789" s="3" t="s">
        <v>10425</v>
      </c>
      <c r="E3789" s="3" t="s">
        <v>10426</v>
      </c>
      <c r="F3789" s="3" t="s">
        <v>88</v>
      </c>
      <c r="G3789" s="3">
        <v>1</v>
      </c>
      <c r="H3789" s="3" t="s">
        <v>62</v>
      </c>
      <c r="I3789" s="4" t="str">
        <f ca="1">IFERROR(__xludf.DUMMYFUNCTION("REGEXREPLACE(F3790,""\D"", """")"),"4")</f>
        <v>4</v>
      </c>
    </row>
    <row r="3790" spans="1:9" ht="15.75" customHeight="1">
      <c r="A3790" s="1">
        <v>3789</v>
      </c>
      <c r="B3790" s="3">
        <v>3790</v>
      </c>
      <c r="C3790" s="3" t="s">
        <v>10427</v>
      </c>
      <c r="D3790" s="3" t="s">
        <v>10428</v>
      </c>
      <c r="E3790" s="3" t="s">
        <v>727</v>
      </c>
      <c r="F3790" s="3">
        <v>0</v>
      </c>
      <c r="I3790" s="4" t="str">
        <f ca="1">IFERROR(__xludf.DUMMYFUNCTION("REGEXREPLACE(F3791,""\D"", """")"),"#VALUE!")</f>
        <v>#VALUE!</v>
      </c>
    </row>
    <row r="3791" spans="1:9" ht="15.75" customHeight="1">
      <c r="A3791" s="1">
        <v>3790</v>
      </c>
      <c r="B3791" s="3">
        <v>3791</v>
      </c>
      <c r="C3791" s="3" t="s">
        <v>10429</v>
      </c>
      <c r="D3791" s="3" t="s">
        <v>10430</v>
      </c>
      <c r="E3791" s="3" t="s">
        <v>10431</v>
      </c>
      <c r="F3791" s="3" t="s">
        <v>11</v>
      </c>
      <c r="G3791" s="3">
        <v>7</v>
      </c>
      <c r="H3791" s="3" t="s">
        <v>12</v>
      </c>
      <c r="I3791" s="4" t="str">
        <f ca="1">IFERROR(__xludf.DUMMYFUNCTION("REGEXREPLACE(F3792,""\D"", """")"),"3")</f>
        <v>3</v>
      </c>
    </row>
    <row r="3792" spans="1:9" ht="15.75" customHeight="1">
      <c r="A3792" s="1">
        <v>3791</v>
      </c>
      <c r="B3792" s="3">
        <v>3792</v>
      </c>
      <c r="C3792" s="3" t="s">
        <v>10432</v>
      </c>
      <c r="D3792" s="3" t="s">
        <v>10433</v>
      </c>
      <c r="E3792" s="3" t="s">
        <v>27</v>
      </c>
      <c r="F3792" s="3">
        <v>0</v>
      </c>
      <c r="I3792" s="4" t="str">
        <f ca="1">IFERROR(__xludf.DUMMYFUNCTION("REGEXREPLACE(F3793,""\D"", """")"),"#VALUE!")</f>
        <v>#VALUE!</v>
      </c>
    </row>
    <row r="3793" spans="1:9" ht="15.75" customHeight="1">
      <c r="A3793" s="1">
        <v>3792</v>
      </c>
      <c r="B3793" s="3">
        <v>3793</v>
      </c>
      <c r="C3793" s="3" t="s">
        <v>10434</v>
      </c>
      <c r="D3793" s="3" t="s">
        <v>10435</v>
      </c>
      <c r="E3793" s="3" t="s">
        <v>10436</v>
      </c>
      <c r="F3793" s="3" t="s">
        <v>19</v>
      </c>
      <c r="G3793" s="3">
        <v>22</v>
      </c>
      <c r="H3793" s="3" t="s">
        <v>1516</v>
      </c>
      <c r="I3793" s="4" t="str">
        <f ca="1">IFERROR(__xludf.DUMMYFUNCTION("REGEXREPLACE(F3794,""\D"", """")"),"7")</f>
        <v>7</v>
      </c>
    </row>
    <row r="3794" spans="1:9" ht="15.75" customHeight="1">
      <c r="A3794" s="1">
        <v>3793</v>
      </c>
      <c r="B3794" s="3">
        <v>3794</v>
      </c>
      <c r="C3794" s="3" t="s">
        <v>10437</v>
      </c>
      <c r="D3794" s="3" t="s">
        <v>10438</v>
      </c>
      <c r="E3794" s="3" t="s">
        <v>27</v>
      </c>
      <c r="F3794" s="3">
        <v>0</v>
      </c>
      <c r="I3794" s="4" t="str">
        <f ca="1">IFERROR(__xludf.DUMMYFUNCTION("REGEXREPLACE(F3795,""\D"", """")"),"#VALUE!")</f>
        <v>#VALUE!</v>
      </c>
    </row>
    <row r="3795" spans="1:9" ht="15.75" customHeight="1">
      <c r="A3795" s="1">
        <v>3794</v>
      </c>
      <c r="B3795" s="3">
        <v>3795</v>
      </c>
      <c r="C3795" s="3" t="s">
        <v>10439</v>
      </c>
      <c r="D3795" s="3" t="s">
        <v>10440</v>
      </c>
      <c r="E3795" s="3" t="s">
        <v>27</v>
      </c>
      <c r="F3795" s="3">
        <v>0</v>
      </c>
      <c r="I3795" s="4" t="str">
        <f ca="1">IFERROR(__xludf.DUMMYFUNCTION("REGEXREPLACE(F3796,""\D"", """")"),"#VALUE!")</f>
        <v>#VALUE!</v>
      </c>
    </row>
    <row r="3796" spans="1:9" ht="15.75" customHeight="1">
      <c r="A3796" s="1">
        <v>3795</v>
      </c>
      <c r="B3796" s="3">
        <v>3796</v>
      </c>
      <c r="C3796" s="3" t="s">
        <v>10441</v>
      </c>
      <c r="D3796" s="3" t="s">
        <v>10442</v>
      </c>
      <c r="E3796" s="3" t="s">
        <v>27</v>
      </c>
      <c r="F3796" s="3">
        <v>0</v>
      </c>
      <c r="I3796" s="4" t="str">
        <f ca="1">IFERROR(__xludf.DUMMYFUNCTION("REGEXREPLACE(F3797,""\D"", """")"),"#VALUE!")</f>
        <v>#VALUE!</v>
      </c>
    </row>
    <row r="3797" spans="1:9" ht="15.75" customHeight="1">
      <c r="A3797" s="1">
        <v>3796</v>
      </c>
      <c r="B3797" s="3">
        <v>3797</v>
      </c>
      <c r="C3797" s="3" t="s">
        <v>10443</v>
      </c>
      <c r="D3797" s="3" t="s">
        <v>10444</v>
      </c>
      <c r="E3797" s="3" t="s">
        <v>10445</v>
      </c>
      <c r="F3797" s="3" t="s">
        <v>765</v>
      </c>
      <c r="G3797" s="3">
        <v>0</v>
      </c>
      <c r="H3797" s="3" t="s">
        <v>12</v>
      </c>
      <c r="I3797" s="4" t="str">
        <f ca="1">IFERROR(__xludf.DUMMYFUNCTION("REGEXREPLACE(F3798,""\D"", """")"),"10")</f>
        <v>10</v>
      </c>
    </row>
    <row r="3798" spans="1:9" ht="15.75" customHeight="1">
      <c r="A3798" s="1">
        <v>3797</v>
      </c>
      <c r="B3798" s="3">
        <v>3798</v>
      </c>
      <c r="C3798" s="3" t="s">
        <v>10446</v>
      </c>
      <c r="D3798" s="3" t="s">
        <v>10447</v>
      </c>
      <c r="E3798" s="3" t="s">
        <v>10448</v>
      </c>
      <c r="F3798" s="3">
        <v>0</v>
      </c>
      <c r="I3798" s="4" t="str">
        <f ca="1">IFERROR(__xludf.DUMMYFUNCTION("REGEXREPLACE(F3799,""\D"", """")"),"#VALUE!")</f>
        <v>#VALUE!</v>
      </c>
    </row>
    <row r="3799" spans="1:9" ht="15.75" customHeight="1">
      <c r="A3799" s="1">
        <v>3798</v>
      </c>
      <c r="B3799" s="3">
        <v>3799</v>
      </c>
      <c r="C3799" s="3" t="s">
        <v>10449</v>
      </c>
      <c r="D3799" s="3" t="s">
        <v>10450</v>
      </c>
      <c r="E3799" s="3" t="s">
        <v>10451</v>
      </c>
      <c r="F3799" s="3">
        <v>0</v>
      </c>
      <c r="I3799" s="4" t="str">
        <f ca="1">IFERROR(__xludf.DUMMYFUNCTION("REGEXREPLACE(F3800,""\D"", """")"),"#VALUE!")</f>
        <v>#VALUE!</v>
      </c>
    </row>
    <row r="3800" spans="1:9" ht="15.75" customHeight="1">
      <c r="A3800" s="1">
        <v>3799</v>
      </c>
      <c r="B3800" s="3">
        <v>3800</v>
      </c>
      <c r="C3800" s="3" t="s">
        <v>10452</v>
      </c>
      <c r="D3800" s="3" t="s">
        <v>10453</v>
      </c>
      <c r="E3800" s="3" t="s">
        <v>5684</v>
      </c>
      <c r="F3800" s="3">
        <v>0</v>
      </c>
      <c r="I3800" s="4" t="str">
        <f ca="1">IFERROR(__xludf.DUMMYFUNCTION("REGEXREPLACE(F3801,""\D"", """")"),"#VALUE!")</f>
        <v>#VALUE!</v>
      </c>
    </row>
    <row r="3801" spans="1:9" ht="15.75" customHeight="1">
      <c r="A3801" s="1">
        <v>3800</v>
      </c>
      <c r="B3801" s="3">
        <v>3801</v>
      </c>
      <c r="C3801" s="3" t="s">
        <v>10454</v>
      </c>
      <c r="D3801" s="3" t="s">
        <v>10455</v>
      </c>
      <c r="E3801" s="3" t="s">
        <v>10456</v>
      </c>
      <c r="F3801" s="3">
        <v>0</v>
      </c>
      <c r="I3801" s="4" t="str">
        <f ca="1">IFERROR(__xludf.DUMMYFUNCTION("REGEXREPLACE(F3802,""\D"", """")"),"#VALUE!")</f>
        <v>#VALUE!</v>
      </c>
    </row>
    <row r="3802" spans="1:9" ht="15.75" customHeight="1">
      <c r="A3802" s="1">
        <v>3801</v>
      </c>
      <c r="B3802" s="3">
        <v>3802</v>
      </c>
      <c r="C3802" s="3" t="s">
        <v>10457</v>
      </c>
      <c r="D3802" s="3" t="s">
        <v>10458</v>
      </c>
      <c r="E3802" s="3" t="s">
        <v>27</v>
      </c>
      <c r="F3802" s="3">
        <v>0</v>
      </c>
      <c r="I3802" s="4" t="str">
        <f ca="1">IFERROR(__xludf.DUMMYFUNCTION("REGEXREPLACE(F3803,""\D"", """")"),"#VALUE!")</f>
        <v>#VALUE!</v>
      </c>
    </row>
    <row r="3803" spans="1:9" ht="15.75" customHeight="1">
      <c r="A3803" s="1">
        <v>3802</v>
      </c>
      <c r="B3803" s="3">
        <v>3803</v>
      </c>
      <c r="C3803" s="3" t="s">
        <v>10459</v>
      </c>
      <c r="D3803" s="3" t="s">
        <v>10460</v>
      </c>
      <c r="E3803" s="3" t="s">
        <v>10461</v>
      </c>
      <c r="F3803" s="3">
        <v>0</v>
      </c>
      <c r="I3803" s="4" t="str">
        <f ca="1">IFERROR(__xludf.DUMMYFUNCTION("REGEXREPLACE(F3804,""\D"", """")"),"#VALUE!")</f>
        <v>#VALUE!</v>
      </c>
    </row>
    <row r="3804" spans="1:9" ht="15.75" customHeight="1">
      <c r="A3804" s="1">
        <v>3803</v>
      </c>
      <c r="B3804" s="3">
        <v>3804</v>
      </c>
      <c r="C3804" s="3" t="s">
        <v>10462</v>
      </c>
      <c r="D3804" s="3" t="s">
        <v>10463</v>
      </c>
      <c r="E3804" s="3" t="s">
        <v>10464</v>
      </c>
      <c r="F3804" s="3">
        <v>0</v>
      </c>
      <c r="I3804" s="4" t="str">
        <f ca="1">IFERROR(__xludf.DUMMYFUNCTION("REGEXREPLACE(F3805,""\D"", """")"),"#VALUE!")</f>
        <v>#VALUE!</v>
      </c>
    </row>
    <row r="3805" spans="1:9" ht="15.75" customHeight="1">
      <c r="A3805" s="1">
        <v>3804</v>
      </c>
      <c r="B3805" s="3">
        <v>3805</v>
      </c>
      <c r="C3805" s="3" t="s">
        <v>10465</v>
      </c>
      <c r="D3805" s="3" t="s">
        <v>10466</v>
      </c>
      <c r="E3805" s="3" t="s">
        <v>10467</v>
      </c>
      <c r="F3805" s="3" t="s">
        <v>812</v>
      </c>
      <c r="G3805" s="3">
        <v>4</v>
      </c>
      <c r="H3805" s="3" t="s">
        <v>422</v>
      </c>
      <c r="I3805" s="4" t="str">
        <f ca="1">IFERROR(__xludf.DUMMYFUNCTION("REGEXREPLACE(F3806,""\D"", """")"),"11")</f>
        <v>11</v>
      </c>
    </row>
    <row r="3806" spans="1:9" ht="15.75" customHeight="1">
      <c r="A3806" s="1">
        <v>3805</v>
      </c>
      <c r="B3806" s="3">
        <v>3806</v>
      </c>
      <c r="C3806" s="3" t="s">
        <v>10468</v>
      </c>
      <c r="D3806" s="3" t="s">
        <v>10469</v>
      </c>
      <c r="E3806" s="3" t="s">
        <v>325</v>
      </c>
      <c r="F3806" s="3">
        <v>0</v>
      </c>
      <c r="I3806" s="4" t="str">
        <f ca="1">IFERROR(__xludf.DUMMYFUNCTION("REGEXREPLACE(F3807,""\D"", """")"),"#VALUE!")</f>
        <v>#VALUE!</v>
      </c>
    </row>
    <row r="3807" spans="1:9" ht="15.75" customHeight="1">
      <c r="A3807" s="1">
        <v>3806</v>
      </c>
      <c r="B3807" s="3">
        <v>3807</v>
      </c>
      <c r="C3807" s="3" t="s">
        <v>10470</v>
      </c>
      <c r="D3807" s="3" t="s">
        <v>10471</v>
      </c>
      <c r="E3807" s="3" t="s">
        <v>10472</v>
      </c>
      <c r="F3807" s="3">
        <v>0</v>
      </c>
      <c r="I3807" s="4" t="str">
        <f ca="1">IFERROR(__xludf.DUMMYFUNCTION("REGEXREPLACE(F3808,""\D"", """")"),"#VALUE!")</f>
        <v>#VALUE!</v>
      </c>
    </row>
    <row r="3808" spans="1:9" ht="15.75" customHeight="1">
      <c r="A3808" s="1">
        <v>3807</v>
      </c>
      <c r="B3808" s="3">
        <v>3808</v>
      </c>
      <c r="C3808" s="3" t="s">
        <v>10473</v>
      </c>
      <c r="D3808" s="3" t="s">
        <v>10474</v>
      </c>
      <c r="E3808" s="3" t="s">
        <v>9991</v>
      </c>
      <c r="F3808" s="3">
        <v>0</v>
      </c>
      <c r="I3808" s="4" t="str">
        <f ca="1">IFERROR(__xludf.DUMMYFUNCTION("REGEXREPLACE(F3809,""\D"", """")"),"#VALUE!")</f>
        <v>#VALUE!</v>
      </c>
    </row>
    <row r="3809" spans="1:9" ht="15.75" customHeight="1">
      <c r="A3809" s="1">
        <v>3808</v>
      </c>
      <c r="B3809" s="3">
        <v>3809</v>
      </c>
      <c r="C3809" s="3" t="s">
        <v>10475</v>
      </c>
      <c r="D3809" s="3" t="s">
        <v>10476</v>
      </c>
      <c r="E3809" s="3" t="s">
        <v>27</v>
      </c>
      <c r="F3809" s="3">
        <v>0</v>
      </c>
      <c r="I3809" s="4" t="str">
        <f ca="1">IFERROR(__xludf.DUMMYFUNCTION("REGEXREPLACE(F3810,""\D"", """")"),"#VALUE!")</f>
        <v>#VALUE!</v>
      </c>
    </row>
    <row r="3810" spans="1:9" ht="15.75" customHeight="1">
      <c r="A3810" s="1">
        <v>3809</v>
      </c>
      <c r="B3810" s="3">
        <v>3810</v>
      </c>
      <c r="C3810" s="3" t="s">
        <v>10477</v>
      </c>
      <c r="D3810" s="3" t="s">
        <v>10478</v>
      </c>
      <c r="E3810" s="3" t="s">
        <v>10479</v>
      </c>
      <c r="F3810" s="3">
        <v>0</v>
      </c>
      <c r="I3810" s="4" t="str">
        <f ca="1">IFERROR(__xludf.DUMMYFUNCTION("REGEXREPLACE(F3811,""\D"", """")"),"#VALUE!")</f>
        <v>#VALUE!</v>
      </c>
    </row>
    <row r="3811" spans="1:9" ht="15.75" customHeight="1">
      <c r="A3811" s="1">
        <v>3810</v>
      </c>
      <c r="B3811" s="3">
        <v>3811</v>
      </c>
      <c r="C3811" s="3" t="s">
        <v>10480</v>
      </c>
      <c r="D3811" s="3" t="s">
        <v>10481</v>
      </c>
      <c r="E3811" s="3" t="s">
        <v>27</v>
      </c>
      <c r="F3811" s="3">
        <v>0</v>
      </c>
      <c r="I3811" s="4" t="str">
        <f ca="1">IFERROR(__xludf.DUMMYFUNCTION("REGEXREPLACE(F3812,""\D"", """")"),"#VALUE!")</f>
        <v>#VALUE!</v>
      </c>
    </row>
    <row r="3812" spans="1:9" ht="15.75" customHeight="1">
      <c r="A3812" s="1">
        <v>3811</v>
      </c>
      <c r="B3812" s="3">
        <v>3812</v>
      </c>
      <c r="C3812" s="3" t="s">
        <v>10482</v>
      </c>
      <c r="D3812" s="3" t="s">
        <v>10483</v>
      </c>
      <c r="E3812" s="3" t="s">
        <v>4315</v>
      </c>
      <c r="F3812" s="3">
        <v>0</v>
      </c>
      <c r="I3812" s="4" t="str">
        <f ca="1">IFERROR(__xludf.DUMMYFUNCTION("REGEXREPLACE(F3813,""\D"", """")"),"#VALUE!")</f>
        <v>#VALUE!</v>
      </c>
    </row>
    <row r="3813" spans="1:9" ht="15.75" customHeight="1">
      <c r="A3813" s="1">
        <v>3812</v>
      </c>
      <c r="B3813" s="3">
        <v>3813</v>
      </c>
      <c r="C3813" s="3" t="s">
        <v>10484</v>
      </c>
      <c r="D3813" s="3" t="s">
        <v>10485</v>
      </c>
      <c r="E3813" s="3" t="s">
        <v>27</v>
      </c>
      <c r="F3813" s="3">
        <v>0</v>
      </c>
      <c r="I3813" s="4" t="str">
        <f ca="1">IFERROR(__xludf.DUMMYFUNCTION("REGEXREPLACE(F3814,""\D"", """")"),"#VALUE!")</f>
        <v>#VALUE!</v>
      </c>
    </row>
    <row r="3814" spans="1:9" ht="15.75" customHeight="1">
      <c r="A3814" s="1">
        <v>3813</v>
      </c>
      <c r="B3814" s="3">
        <v>3814</v>
      </c>
      <c r="C3814" s="3" t="s">
        <v>10486</v>
      </c>
      <c r="D3814" s="3" t="s">
        <v>10487</v>
      </c>
      <c r="E3814" s="3" t="s">
        <v>10488</v>
      </c>
      <c r="F3814" s="3">
        <v>0</v>
      </c>
      <c r="I3814" s="4" t="str">
        <f ca="1">IFERROR(__xludf.DUMMYFUNCTION("REGEXREPLACE(F3815,""\D"", """")"),"#VALUE!")</f>
        <v>#VALUE!</v>
      </c>
    </row>
    <row r="3815" spans="1:9" ht="15.75" customHeight="1">
      <c r="A3815" s="1">
        <v>3814</v>
      </c>
      <c r="B3815" s="3">
        <v>3815</v>
      </c>
      <c r="C3815" s="3" t="s">
        <v>10489</v>
      </c>
      <c r="D3815" s="3" t="s">
        <v>10490</v>
      </c>
      <c r="E3815" s="3" t="s">
        <v>27</v>
      </c>
      <c r="F3815" s="3">
        <v>0</v>
      </c>
      <c r="I3815" s="4" t="str">
        <f ca="1">IFERROR(__xludf.DUMMYFUNCTION("REGEXREPLACE(F3816,""\D"", """")"),"#VALUE!")</f>
        <v>#VALUE!</v>
      </c>
    </row>
    <row r="3816" spans="1:9" ht="15.75" customHeight="1">
      <c r="A3816" s="1">
        <v>3815</v>
      </c>
      <c r="B3816" s="3">
        <v>3816</v>
      </c>
      <c r="C3816" s="3" t="s">
        <v>10491</v>
      </c>
      <c r="D3816" s="3" t="s">
        <v>10492</v>
      </c>
      <c r="E3816" s="3" t="s">
        <v>27</v>
      </c>
      <c r="F3816" s="3">
        <v>0</v>
      </c>
      <c r="I3816" s="4" t="str">
        <f ca="1">IFERROR(__xludf.DUMMYFUNCTION("REGEXREPLACE(F3817,""\D"", """")"),"#VALUE!")</f>
        <v>#VALUE!</v>
      </c>
    </row>
    <row r="3817" spans="1:9" ht="15.75" customHeight="1">
      <c r="A3817" s="1">
        <v>3816</v>
      </c>
      <c r="B3817" s="3">
        <v>3817</v>
      </c>
      <c r="C3817" s="3" t="s">
        <v>10493</v>
      </c>
      <c r="D3817" s="3" t="s">
        <v>10494</v>
      </c>
      <c r="E3817" s="3" t="s">
        <v>27</v>
      </c>
      <c r="F3817" s="3">
        <v>0</v>
      </c>
      <c r="I3817" s="4" t="str">
        <f ca="1">IFERROR(__xludf.DUMMYFUNCTION("REGEXREPLACE(F3818,""\D"", """")"),"#VALUE!")</f>
        <v>#VALUE!</v>
      </c>
    </row>
    <row r="3818" spans="1:9" ht="15.75" customHeight="1">
      <c r="A3818" s="1">
        <v>3817</v>
      </c>
      <c r="B3818" s="3">
        <v>3818</v>
      </c>
      <c r="C3818" s="3" t="s">
        <v>10495</v>
      </c>
      <c r="D3818" s="3" t="s">
        <v>10496</v>
      </c>
      <c r="E3818" s="3" t="s">
        <v>27</v>
      </c>
      <c r="F3818" s="3">
        <v>0</v>
      </c>
      <c r="I3818" s="4" t="str">
        <f ca="1">IFERROR(__xludf.DUMMYFUNCTION("REGEXREPLACE(F3819,""\D"", """")"),"#VALUE!")</f>
        <v>#VALUE!</v>
      </c>
    </row>
    <row r="3819" spans="1:9" ht="15.75" customHeight="1">
      <c r="A3819" s="1">
        <v>3818</v>
      </c>
      <c r="B3819" s="3">
        <v>3819</v>
      </c>
      <c r="C3819" s="3" t="s">
        <v>10497</v>
      </c>
      <c r="D3819" s="3" t="s">
        <v>10498</v>
      </c>
      <c r="E3819" s="3" t="s">
        <v>10499</v>
      </c>
      <c r="F3819" s="3" t="s">
        <v>39</v>
      </c>
      <c r="G3819" s="3">
        <v>2</v>
      </c>
      <c r="H3819" s="3" t="s">
        <v>97</v>
      </c>
      <c r="I3819" s="4" t="str">
        <f ca="1">IFERROR(__xludf.DUMMYFUNCTION("REGEXREPLACE(F3820,""\D"", """")"),"14")</f>
        <v>14</v>
      </c>
    </row>
    <row r="3820" spans="1:9" ht="15.75" customHeight="1">
      <c r="A3820" s="1">
        <v>3819</v>
      </c>
      <c r="B3820" s="3">
        <v>3820</v>
      </c>
      <c r="C3820" s="3" t="s">
        <v>10500</v>
      </c>
      <c r="D3820" s="3" t="s">
        <v>10501</v>
      </c>
      <c r="E3820" s="3" t="s">
        <v>10502</v>
      </c>
      <c r="F3820" s="3">
        <v>0</v>
      </c>
      <c r="I3820" s="4" t="str">
        <f ca="1">IFERROR(__xludf.DUMMYFUNCTION("REGEXREPLACE(F3821,""\D"", """")"),"#VALUE!")</f>
        <v>#VALUE!</v>
      </c>
    </row>
    <row r="3821" spans="1:9" ht="15.75" customHeight="1">
      <c r="A3821" s="1">
        <v>3820</v>
      </c>
      <c r="B3821" s="3">
        <v>3821</v>
      </c>
      <c r="C3821" s="3" t="s">
        <v>10503</v>
      </c>
      <c r="D3821" s="3" t="s">
        <v>10504</v>
      </c>
      <c r="E3821" s="3" t="s">
        <v>27</v>
      </c>
      <c r="F3821" s="3">
        <v>0</v>
      </c>
      <c r="I3821" s="4" t="str">
        <f ca="1">IFERROR(__xludf.DUMMYFUNCTION("REGEXREPLACE(F3822,""\D"", """")"),"#VALUE!")</f>
        <v>#VALUE!</v>
      </c>
    </row>
    <row r="3822" spans="1:9" ht="15.75" customHeight="1">
      <c r="A3822" s="1">
        <v>3821</v>
      </c>
      <c r="B3822" s="3">
        <v>3822</v>
      </c>
      <c r="C3822" s="3" t="s">
        <v>10505</v>
      </c>
      <c r="D3822" s="3" t="s">
        <v>10506</v>
      </c>
      <c r="E3822" s="3" t="s">
        <v>10507</v>
      </c>
      <c r="F3822" s="3">
        <v>0</v>
      </c>
      <c r="I3822" s="4" t="str">
        <f ca="1">IFERROR(__xludf.DUMMYFUNCTION("REGEXREPLACE(F3823,""\D"", """")"),"#VALUE!")</f>
        <v>#VALUE!</v>
      </c>
    </row>
    <row r="3823" spans="1:9" ht="15.75" customHeight="1">
      <c r="A3823" s="1">
        <v>3822</v>
      </c>
      <c r="B3823" s="3">
        <v>3823</v>
      </c>
      <c r="C3823" s="3" t="s">
        <v>10508</v>
      </c>
      <c r="D3823" s="3" t="s">
        <v>10509</v>
      </c>
      <c r="E3823" s="3" t="s">
        <v>10510</v>
      </c>
      <c r="F3823" s="3">
        <v>0</v>
      </c>
      <c r="I3823" s="4" t="str">
        <f ca="1">IFERROR(__xludf.DUMMYFUNCTION("REGEXREPLACE(F3824,""\D"", """")"),"#VALUE!")</f>
        <v>#VALUE!</v>
      </c>
    </row>
    <row r="3824" spans="1:9" ht="15.75" customHeight="1">
      <c r="A3824" s="1">
        <v>3823</v>
      </c>
      <c r="B3824" s="3">
        <v>3824</v>
      </c>
      <c r="C3824" s="3" t="s">
        <v>10511</v>
      </c>
      <c r="D3824" s="3" t="s">
        <v>10512</v>
      </c>
      <c r="E3824" s="3" t="s">
        <v>10513</v>
      </c>
      <c r="F3824" s="3" t="s">
        <v>457</v>
      </c>
      <c r="G3824" s="3">
        <v>5</v>
      </c>
      <c r="H3824" s="3" t="s">
        <v>45</v>
      </c>
      <c r="I3824" s="4" t="str">
        <f ca="1">IFERROR(__xludf.DUMMYFUNCTION("REGEXREPLACE(F3825,""\D"", """")"),"16")</f>
        <v>16</v>
      </c>
    </row>
    <row r="3825" spans="1:9" ht="15.75" customHeight="1">
      <c r="A3825" s="1">
        <v>3824</v>
      </c>
      <c r="B3825" s="3">
        <v>3825</v>
      </c>
      <c r="C3825" s="3" t="s">
        <v>10514</v>
      </c>
      <c r="D3825" s="3" t="s">
        <v>10515</v>
      </c>
      <c r="E3825" s="3" t="s">
        <v>10516</v>
      </c>
      <c r="F3825" s="3">
        <v>0</v>
      </c>
      <c r="I3825" s="4" t="str">
        <f ca="1">IFERROR(__xludf.DUMMYFUNCTION("REGEXREPLACE(F3826,""\D"", """")"),"#VALUE!")</f>
        <v>#VALUE!</v>
      </c>
    </row>
    <row r="3826" spans="1:9" ht="15.75" customHeight="1">
      <c r="A3826" s="1">
        <v>3825</v>
      </c>
      <c r="B3826" s="3">
        <v>3826</v>
      </c>
      <c r="C3826" s="3" t="s">
        <v>10517</v>
      </c>
      <c r="D3826" s="3" t="s">
        <v>10518</v>
      </c>
      <c r="E3826" s="3" t="s">
        <v>10519</v>
      </c>
      <c r="F3826" s="3">
        <v>0</v>
      </c>
      <c r="I3826" s="4" t="str">
        <f ca="1">IFERROR(__xludf.DUMMYFUNCTION("REGEXREPLACE(F3827,""\D"", """")"),"#VALUE!")</f>
        <v>#VALUE!</v>
      </c>
    </row>
    <row r="3827" spans="1:9" ht="15.75" customHeight="1">
      <c r="A3827" s="1">
        <v>3826</v>
      </c>
      <c r="B3827" s="3">
        <v>3827</v>
      </c>
      <c r="C3827" s="3" t="s">
        <v>10520</v>
      </c>
      <c r="D3827" s="3" t="s">
        <v>10521</v>
      </c>
      <c r="E3827" s="3" t="s">
        <v>1191</v>
      </c>
      <c r="F3827" s="3">
        <v>0</v>
      </c>
      <c r="I3827" s="4" t="str">
        <f ca="1">IFERROR(__xludf.DUMMYFUNCTION("REGEXREPLACE(F3828,""\D"", """")"),"#VALUE!")</f>
        <v>#VALUE!</v>
      </c>
    </row>
    <row r="3828" spans="1:9" ht="15.75" customHeight="1">
      <c r="A3828" s="1">
        <v>3827</v>
      </c>
      <c r="B3828" s="3">
        <v>3828</v>
      </c>
      <c r="C3828" s="3" t="s">
        <v>10522</v>
      </c>
      <c r="D3828" s="3" t="s">
        <v>10523</v>
      </c>
      <c r="E3828" s="3" t="s">
        <v>27</v>
      </c>
      <c r="F3828" s="3">
        <v>0</v>
      </c>
      <c r="I3828" s="4" t="str">
        <f ca="1">IFERROR(__xludf.DUMMYFUNCTION("REGEXREPLACE(F3829,""\D"", """")"),"#VALUE!")</f>
        <v>#VALUE!</v>
      </c>
    </row>
    <row r="3829" spans="1:9" ht="15.75" customHeight="1">
      <c r="A3829" s="1">
        <v>3828</v>
      </c>
      <c r="B3829" s="3">
        <v>3829</v>
      </c>
      <c r="C3829" s="3" t="s">
        <v>10524</v>
      </c>
      <c r="D3829" s="3" t="s">
        <v>10525</v>
      </c>
      <c r="E3829" s="3" t="s">
        <v>10526</v>
      </c>
      <c r="F3829" s="3">
        <v>0</v>
      </c>
      <c r="I3829" s="4" t="str">
        <f ca="1">IFERROR(__xludf.DUMMYFUNCTION("REGEXREPLACE(F3830,""\D"", """")"),"#VALUE!")</f>
        <v>#VALUE!</v>
      </c>
    </row>
    <row r="3830" spans="1:9" ht="15.75" customHeight="1">
      <c r="A3830" s="1">
        <v>3829</v>
      </c>
      <c r="B3830" s="3">
        <v>3830</v>
      </c>
      <c r="C3830" s="3" t="s">
        <v>10527</v>
      </c>
      <c r="D3830" s="3" t="s">
        <v>10528</v>
      </c>
      <c r="E3830" s="3" t="s">
        <v>10529</v>
      </c>
      <c r="F3830" s="3">
        <v>0</v>
      </c>
      <c r="I3830" s="4" t="str">
        <f ca="1">IFERROR(__xludf.DUMMYFUNCTION("REGEXREPLACE(F3831,""\D"", """")"),"#VALUE!")</f>
        <v>#VALUE!</v>
      </c>
    </row>
    <row r="3831" spans="1:9" ht="15.75" customHeight="1">
      <c r="A3831" s="1">
        <v>3830</v>
      </c>
      <c r="B3831" s="3">
        <v>3831</v>
      </c>
      <c r="C3831" s="3" t="s">
        <v>10530</v>
      </c>
      <c r="D3831" s="3" t="s">
        <v>10531</v>
      </c>
      <c r="E3831" s="3" t="s">
        <v>10532</v>
      </c>
      <c r="F3831" s="3" t="s">
        <v>812</v>
      </c>
      <c r="G3831" s="3">
        <v>0</v>
      </c>
      <c r="H3831" s="3" t="s">
        <v>57</v>
      </c>
      <c r="I3831" s="4" t="str">
        <f ca="1">IFERROR(__xludf.DUMMYFUNCTION("REGEXREPLACE(F3832,""\D"", """")"),"11")</f>
        <v>11</v>
      </c>
    </row>
    <row r="3832" spans="1:9" ht="15.75" customHeight="1">
      <c r="A3832" s="1">
        <v>3831</v>
      </c>
      <c r="B3832" s="3">
        <v>3832</v>
      </c>
      <c r="C3832" s="3" t="s">
        <v>10533</v>
      </c>
      <c r="D3832" s="3" t="s">
        <v>10534</v>
      </c>
      <c r="E3832" s="3" t="s">
        <v>27</v>
      </c>
      <c r="F3832" s="3">
        <v>0</v>
      </c>
      <c r="I3832" s="4" t="str">
        <f ca="1">IFERROR(__xludf.DUMMYFUNCTION("REGEXREPLACE(F3833,""\D"", """")"),"#VALUE!")</f>
        <v>#VALUE!</v>
      </c>
    </row>
    <row r="3833" spans="1:9" ht="15.75" customHeight="1">
      <c r="A3833" s="1">
        <v>3832</v>
      </c>
      <c r="B3833" s="3">
        <v>3833</v>
      </c>
      <c r="C3833" s="3" t="s">
        <v>10535</v>
      </c>
      <c r="D3833" s="3" t="s">
        <v>10536</v>
      </c>
      <c r="E3833" s="3" t="s">
        <v>27</v>
      </c>
      <c r="F3833" s="3">
        <v>0</v>
      </c>
      <c r="I3833" s="4" t="str">
        <f ca="1">IFERROR(__xludf.DUMMYFUNCTION("REGEXREPLACE(F3834,""\D"", """")"),"#VALUE!")</f>
        <v>#VALUE!</v>
      </c>
    </row>
    <row r="3834" spans="1:9" ht="15.75" customHeight="1">
      <c r="A3834" s="1">
        <v>3833</v>
      </c>
      <c r="B3834" s="3">
        <v>3834</v>
      </c>
      <c r="C3834" s="3" t="s">
        <v>10537</v>
      </c>
      <c r="D3834" s="3" t="s">
        <v>10538</v>
      </c>
      <c r="E3834" s="3" t="s">
        <v>27</v>
      </c>
      <c r="F3834" s="3">
        <v>0</v>
      </c>
      <c r="I3834" s="4" t="str">
        <f ca="1">IFERROR(__xludf.DUMMYFUNCTION("REGEXREPLACE(F3835,""\D"", """")"),"#VALUE!")</f>
        <v>#VALUE!</v>
      </c>
    </row>
    <row r="3835" spans="1:9" ht="15.75" customHeight="1">
      <c r="A3835" s="1">
        <v>3834</v>
      </c>
      <c r="B3835" s="3">
        <v>3835</v>
      </c>
      <c r="C3835" s="3" t="s">
        <v>10539</v>
      </c>
      <c r="D3835" s="3" t="s">
        <v>10540</v>
      </c>
      <c r="E3835" s="3" t="s">
        <v>27</v>
      </c>
      <c r="F3835" s="3">
        <v>0</v>
      </c>
      <c r="I3835" s="4" t="str">
        <f ca="1">IFERROR(__xludf.DUMMYFUNCTION("REGEXREPLACE(F3836,""\D"", """")"),"#VALUE!")</f>
        <v>#VALUE!</v>
      </c>
    </row>
    <row r="3836" spans="1:9" ht="15.75" customHeight="1">
      <c r="A3836" s="1">
        <v>3835</v>
      </c>
      <c r="B3836" s="3">
        <v>3836</v>
      </c>
      <c r="C3836" s="3" t="s">
        <v>10541</v>
      </c>
      <c r="D3836" s="3" t="s">
        <v>10542</v>
      </c>
      <c r="E3836" s="3" t="s">
        <v>27</v>
      </c>
      <c r="F3836" s="3">
        <v>0</v>
      </c>
      <c r="I3836" s="4" t="str">
        <f ca="1">IFERROR(__xludf.DUMMYFUNCTION("REGEXREPLACE(F3837,""\D"", """")"),"#VALUE!")</f>
        <v>#VALUE!</v>
      </c>
    </row>
    <row r="3837" spans="1:9" ht="15.75" customHeight="1">
      <c r="A3837" s="1">
        <v>3836</v>
      </c>
      <c r="B3837" s="3">
        <v>3837</v>
      </c>
      <c r="C3837" s="3" t="s">
        <v>10543</v>
      </c>
      <c r="D3837" s="3" t="s">
        <v>10544</v>
      </c>
      <c r="E3837" s="3" t="s">
        <v>27</v>
      </c>
      <c r="F3837" s="3">
        <v>0</v>
      </c>
      <c r="I3837" s="4" t="str">
        <f ca="1">IFERROR(__xludf.DUMMYFUNCTION("REGEXREPLACE(F3838,""\D"", """")"),"#VALUE!")</f>
        <v>#VALUE!</v>
      </c>
    </row>
    <row r="3838" spans="1:9" ht="15.75" customHeight="1">
      <c r="A3838" s="1">
        <v>3837</v>
      </c>
      <c r="B3838" s="3">
        <v>3838</v>
      </c>
      <c r="C3838" s="3" t="s">
        <v>10545</v>
      </c>
      <c r="D3838" s="3" t="s">
        <v>10546</v>
      </c>
      <c r="E3838" s="3" t="s">
        <v>10547</v>
      </c>
      <c r="F3838" s="3">
        <v>0</v>
      </c>
      <c r="I3838" s="4" t="str">
        <f ca="1">IFERROR(__xludf.DUMMYFUNCTION("REGEXREPLACE(F3839,""\D"", """")"),"#VALUE!")</f>
        <v>#VALUE!</v>
      </c>
    </row>
    <row r="3839" spans="1:9" ht="15.75" customHeight="1">
      <c r="A3839" s="1">
        <v>3838</v>
      </c>
      <c r="B3839" s="3">
        <v>3839</v>
      </c>
      <c r="C3839" s="3" t="s">
        <v>10548</v>
      </c>
      <c r="D3839" s="3" t="s">
        <v>10549</v>
      </c>
      <c r="E3839" s="3" t="s">
        <v>27</v>
      </c>
      <c r="F3839" s="3">
        <v>0</v>
      </c>
      <c r="I3839" s="4" t="str">
        <f ca="1">IFERROR(__xludf.DUMMYFUNCTION("REGEXREPLACE(F3840,""\D"", """")"),"#VALUE!")</f>
        <v>#VALUE!</v>
      </c>
    </row>
    <row r="3840" spans="1:9" ht="15.75" customHeight="1">
      <c r="A3840" s="1">
        <v>3839</v>
      </c>
      <c r="B3840" s="3">
        <v>3840</v>
      </c>
      <c r="C3840" s="3" t="s">
        <v>10550</v>
      </c>
      <c r="D3840" s="3" t="s">
        <v>10551</v>
      </c>
      <c r="E3840" s="3" t="s">
        <v>10552</v>
      </c>
      <c r="F3840" s="3" t="s">
        <v>61</v>
      </c>
      <c r="G3840" s="3">
        <v>9</v>
      </c>
      <c r="H3840" s="3" t="s">
        <v>715</v>
      </c>
      <c r="I3840" s="4" t="str">
        <f ca="1">IFERROR(__xludf.DUMMYFUNCTION("REGEXREPLACE(F3841,""\D"", """")"),"5")</f>
        <v>5</v>
      </c>
    </row>
    <row r="3841" spans="1:9" ht="15.75" customHeight="1">
      <c r="A3841" s="1">
        <v>3840</v>
      </c>
      <c r="B3841" s="3">
        <v>3841</v>
      </c>
      <c r="C3841" s="3" t="s">
        <v>10553</v>
      </c>
      <c r="D3841" s="3" t="s">
        <v>10554</v>
      </c>
      <c r="E3841" s="3" t="s">
        <v>10555</v>
      </c>
      <c r="F3841" s="3">
        <v>0</v>
      </c>
      <c r="I3841" s="4" t="str">
        <f ca="1">IFERROR(__xludf.DUMMYFUNCTION("REGEXREPLACE(F3842,""\D"", """")"),"#VALUE!")</f>
        <v>#VALUE!</v>
      </c>
    </row>
    <row r="3842" spans="1:9" ht="15.75" customHeight="1">
      <c r="A3842" s="1">
        <v>3841</v>
      </c>
      <c r="B3842" s="3">
        <v>3842</v>
      </c>
      <c r="C3842" s="3" t="s">
        <v>10556</v>
      </c>
      <c r="D3842" s="3" t="s">
        <v>10557</v>
      </c>
      <c r="E3842" s="3" t="s">
        <v>10558</v>
      </c>
      <c r="F3842" s="3">
        <v>0</v>
      </c>
      <c r="I3842" s="4" t="str">
        <f ca="1">IFERROR(__xludf.DUMMYFUNCTION("REGEXREPLACE(F3843,""\D"", """")"),"#VALUE!")</f>
        <v>#VALUE!</v>
      </c>
    </row>
    <row r="3843" spans="1:9" ht="15.75" customHeight="1">
      <c r="A3843" s="1">
        <v>3842</v>
      </c>
      <c r="B3843" s="3">
        <v>3843</v>
      </c>
      <c r="C3843" s="3" t="s">
        <v>10559</v>
      </c>
      <c r="D3843" s="3" t="s">
        <v>10560</v>
      </c>
      <c r="E3843" s="3" t="s">
        <v>27</v>
      </c>
      <c r="F3843" s="3">
        <v>0</v>
      </c>
      <c r="I3843" s="4" t="str">
        <f ca="1">IFERROR(__xludf.DUMMYFUNCTION("REGEXREPLACE(F3844,""\D"", """")"),"#VALUE!")</f>
        <v>#VALUE!</v>
      </c>
    </row>
    <row r="3844" spans="1:9" ht="15.75" customHeight="1">
      <c r="A3844" s="1">
        <v>3843</v>
      </c>
      <c r="B3844" s="3">
        <v>3844</v>
      </c>
      <c r="C3844" s="3" t="s">
        <v>10561</v>
      </c>
      <c r="D3844" s="3" t="s">
        <v>10562</v>
      </c>
      <c r="E3844" s="3" t="s">
        <v>10563</v>
      </c>
      <c r="F3844" s="3" t="s">
        <v>19</v>
      </c>
      <c r="G3844" s="3">
        <v>4</v>
      </c>
      <c r="H3844" s="3" t="s">
        <v>57</v>
      </c>
      <c r="I3844" s="4" t="str">
        <f ca="1">IFERROR(__xludf.DUMMYFUNCTION("REGEXREPLACE(F3845,""\D"", """")"),"7")</f>
        <v>7</v>
      </c>
    </row>
    <row r="3845" spans="1:9" ht="15.75" customHeight="1">
      <c r="A3845" s="1">
        <v>3844</v>
      </c>
      <c r="B3845" s="3">
        <v>3845</v>
      </c>
      <c r="C3845" s="3" t="s">
        <v>10564</v>
      </c>
      <c r="D3845" s="3" t="s">
        <v>10565</v>
      </c>
      <c r="E3845" s="3" t="s">
        <v>27</v>
      </c>
      <c r="F3845" s="3">
        <v>0</v>
      </c>
      <c r="I3845" s="4" t="str">
        <f ca="1">IFERROR(__xludf.DUMMYFUNCTION("REGEXREPLACE(F3846,""\D"", """")"),"#VALUE!")</f>
        <v>#VALUE!</v>
      </c>
    </row>
    <row r="3846" spans="1:9" ht="15.75" customHeight="1">
      <c r="A3846" s="1">
        <v>3845</v>
      </c>
      <c r="B3846" s="3">
        <v>3846</v>
      </c>
      <c r="C3846" s="3" t="s">
        <v>10566</v>
      </c>
      <c r="D3846" s="3" t="s">
        <v>10567</v>
      </c>
      <c r="E3846" s="3" t="s">
        <v>10568</v>
      </c>
      <c r="F3846" s="3">
        <v>0</v>
      </c>
      <c r="I3846" s="4" t="str">
        <f ca="1">IFERROR(__xludf.DUMMYFUNCTION("REGEXREPLACE(F3847,""\D"", """")"),"#VALUE!")</f>
        <v>#VALUE!</v>
      </c>
    </row>
    <row r="3847" spans="1:9" ht="15.75" customHeight="1">
      <c r="A3847" s="1">
        <v>3846</v>
      </c>
      <c r="B3847" s="3">
        <v>3847</v>
      </c>
      <c r="C3847" s="3" t="s">
        <v>10569</v>
      </c>
      <c r="D3847" s="3" t="s">
        <v>10570</v>
      </c>
      <c r="E3847" s="3" t="s">
        <v>10571</v>
      </c>
      <c r="F3847" s="3" t="s">
        <v>44</v>
      </c>
      <c r="G3847" s="3">
        <v>6</v>
      </c>
      <c r="H3847" s="3" t="s">
        <v>40</v>
      </c>
      <c r="I3847" s="4" t="str">
        <f ca="1">IFERROR(__xludf.DUMMYFUNCTION("REGEXREPLACE(F3848,""\D"", """")"),"12")</f>
        <v>12</v>
      </c>
    </row>
    <row r="3848" spans="1:9" ht="15.75" customHeight="1">
      <c r="A3848" s="1">
        <v>3847</v>
      </c>
      <c r="B3848" s="3">
        <v>3848</v>
      </c>
      <c r="C3848" s="3" t="s">
        <v>10572</v>
      </c>
      <c r="D3848" s="3" t="s">
        <v>10573</v>
      </c>
      <c r="E3848" s="3" t="s">
        <v>10574</v>
      </c>
      <c r="F3848" s="3" t="s">
        <v>317</v>
      </c>
      <c r="G3848" s="3">
        <v>0</v>
      </c>
      <c r="H3848" s="3" t="s">
        <v>394</v>
      </c>
      <c r="I3848" s="4" t="str">
        <f ca="1">IFERROR(__xludf.DUMMYFUNCTION("REGEXREPLACE(F3849,""\D"", """")"),"8")</f>
        <v>8</v>
      </c>
    </row>
    <row r="3849" spans="1:9" ht="15.75" customHeight="1">
      <c r="A3849" s="1">
        <v>3848</v>
      </c>
      <c r="B3849" s="3">
        <v>3849</v>
      </c>
      <c r="C3849" s="3" t="s">
        <v>10575</v>
      </c>
      <c r="D3849" s="3" t="s">
        <v>10576</v>
      </c>
      <c r="E3849" s="3" t="s">
        <v>27</v>
      </c>
      <c r="F3849" s="3">
        <v>0</v>
      </c>
      <c r="I3849" s="4" t="str">
        <f ca="1">IFERROR(__xludf.DUMMYFUNCTION("REGEXREPLACE(F3850,""\D"", """")"),"#VALUE!")</f>
        <v>#VALUE!</v>
      </c>
    </row>
    <row r="3850" spans="1:9" ht="15.75" customHeight="1">
      <c r="A3850" s="1">
        <v>3849</v>
      </c>
      <c r="B3850" s="3">
        <v>3850</v>
      </c>
      <c r="C3850" s="3" t="s">
        <v>10577</v>
      </c>
      <c r="D3850" s="3" t="s">
        <v>10578</v>
      </c>
      <c r="E3850" s="3" t="s">
        <v>27</v>
      </c>
      <c r="F3850" s="3">
        <v>0</v>
      </c>
      <c r="I3850" s="4" t="str">
        <f ca="1">IFERROR(__xludf.DUMMYFUNCTION("REGEXREPLACE(F3851,""\D"", """")"),"#VALUE!")</f>
        <v>#VALUE!</v>
      </c>
    </row>
    <row r="3851" spans="1:9" ht="15.75" customHeight="1">
      <c r="A3851" s="1">
        <v>3850</v>
      </c>
      <c r="B3851" s="3">
        <v>3851</v>
      </c>
      <c r="C3851" s="3" t="s">
        <v>10579</v>
      </c>
      <c r="D3851" s="3" t="s">
        <v>10580</v>
      </c>
      <c r="E3851" s="3" t="s">
        <v>10581</v>
      </c>
      <c r="F3851" s="3" t="s">
        <v>303</v>
      </c>
      <c r="G3851" s="3">
        <v>5</v>
      </c>
      <c r="H3851" s="3" t="s">
        <v>57</v>
      </c>
      <c r="I3851" s="4" t="str">
        <f ca="1">IFERROR(__xludf.DUMMYFUNCTION("REGEXREPLACE(F3852,""\D"", """")"),"6")</f>
        <v>6</v>
      </c>
    </row>
    <row r="3852" spans="1:9" ht="15.75" customHeight="1">
      <c r="A3852" s="1">
        <v>3851</v>
      </c>
      <c r="B3852" s="3">
        <v>3852</v>
      </c>
      <c r="C3852" s="3" t="s">
        <v>10582</v>
      </c>
      <c r="D3852" s="3" t="s">
        <v>10583</v>
      </c>
      <c r="E3852" s="3" t="s">
        <v>10584</v>
      </c>
      <c r="F3852" s="3" t="s">
        <v>364</v>
      </c>
      <c r="G3852" s="3">
        <v>1</v>
      </c>
      <c r="H3852" s="3" t="s">
        <v>715</v>
      </c>
      <c r="I3852" s="4" t="str">
        <f ca="1">IFERROR(__xludf.DUMMYFUNCTION("REGEXREPLACE(F3853,""\D"", """")"),"13")</f>
        <v>13</v>
      </c>
    </row>
    <row r="3853" spans="1:9" ht="15.75" customHeight="1">
      <c r="A3853" s="1">
        <v>3852</v>
      </c>
      <c r="B3853" s="3">
        <v>3853</v>
      </c>
      <c r="C3853" s="3" t="s">
        <v>10585</v>
      </c>
      <c r="D3853" s="3" t="s">
        <v>10586</v>
      </c>
      <c r="E3853" s="3" t="s">
        <v>10587</v>
      </c>
      <c r="F3853" s="3" t="s">
        <v>44</v>
      </c>
      <c r="G3853" s="3">
        <v>3</v>
      </c>
      <c r="H3853" s="3" t="s">
        <v>422</v>
      </c>
      <c r="I3853" s="4" t="str">
        <f ca="1">IFERROR(__xludf.DUMMYFUNCTION("REGEXREPLACE(F3854,""\D"", """")"),"12")</f>
        <v>12</v>
      </c>
    </row>
    <row r="3854" spans="1:9" ht="15.75" customHeight="1">
      <c r="A3854" s="1">
        <v>3853</v>
      </c>
      <c r="B3854" s="3">
        <v>3854</v>
      </c>
      <c r="C3854" s="3" t="s">
        <v>10588</v>
      </c>
      <c r="D3854" s="3" t="s">
        <v>10589</v>
      </c>
      <c r="E3854" s="3" t="s">
        <v>27</v>
      </c>
      <c r="F3854" s="3">
        <v>0</v>
      </c>
      <c r="I3854" s="4" t="str">
        <f ca="1">IFERROR(__xludf.DUMMYFUNCTION("REGEXREPLACE(F3855,""\D"", """")"),"#VALUE!")</f>
        <v>#VALUE!</v>
      </c>
    </row>
    <row r="3855" spans="1:9" ht="15.75" customHeight="1">
      <c r="A3855" s="1">
        <v>3854</v>
      </c>
      <c r="B3855" s="3">
        <v>3855</v>
      </c>
      <c r="C3855" s="3" t="s">
        <v>10590</v>
      </c>
      <c r="D3855" s="3" t="s">
        <v>10591</v>
      </c>
      <c r="E3855" s="3" t="s">
        <v>27</v>
      </c>
      <c r="F3855" s="3">
        <v>0</v>
      </c>
      <c r="I3855" s="4" t="str">
        <f ca="1">IFERROR(__xludf.DUMMYFUNCTION("REGEXREPLACE(F3856,""\D"", """")"),"#VALUE!")</f>
        <v>#VALUE!</v>
      </c>
    </row>
    <row r="3856" spans="1:9" ht="15.75" customHeight="1">
      <c r="A3856" s="1">
        <v>3855</v>
      </c>
      <c r="B3856" s="3">
        <v>3856</v>
      </c>
      <c r="C3856" s="3" t="s">
        <v>10592</v>
      </c>
      <c r="D3856" s="3" t="s">
        <v>10593</v>
      </c>
      <c r="E3856" s="3" t="s">
        <v>27</v>
      </c>
      <c r="F3856" s="3">
        <v>0</v>
      </c>
      <c r="I3856" s="4" t="str">
        <f ca="1">IFERROR(__xludf.DUMMYFUNCTION("REGEXREPLACE(F3857,""\D"", """")"),"#VALUE!")</f>
        <v>#VALUE!</v>
      </c>
    </row>
    <row r="3857" spans="1:9" ht="15.75" customHeight="1">
      <c r="A3857" s="1">
        <v>3856</v>
      </c>
      <c r="B3857" s="3">
        <v>3857</v>
      </c>
      <c r="C3857" s="3" t="s">
        <v>10594</v>
      </c>
      <c r="D3857" s="3" t="s">
        <v>10595</v>
      </c>
      <c r="E3857" s="3" t="s">
        <v>27</v>
      </c>
      <c r="F3857" s="3">
        <v>0</v>
      </c>
      <c r="I3857" s="4" t="str">
        <f ca="1">IFERROR(__xludf.DUMMYFUNCTION("REGEXREPLACE(F3858,""\D"", """")"),"#VALUE!")</f>
        <v>#VALUE!</v>
      </c>
    </row>
    <row r="3858" spans="1:9" ht="15.75" customHeight="1">
      <c r="A3858" s="1">
        <v>3857</v>
      </c>
      <c r="B3858" s="3">
        <v>3858</v>
      </c>
      <c r="C3858" s="3" t="s">
        <v>10596</v>
      </c>
      <c r="D3858" s="3" t="s">
        <v>10597</v>
      </c>
      <c r="E3858" s="3" t="s">
        <v>27</v>
      </c>
      <c r="F3858" s="3">
        <v>0</v>
      </c>
      <c r="I3858" s="4" t="str">
        <f ca="1">IFERROR(__xludf.DUMMYFUNCTION("REGEXREPLACE(F3859,""\D"", """")"),"#VALUE!")</f>
        <v>#VALUE!</v>
      </c>
    </row>
    <row r="3859" spans="1:9" ht="15.75" customHeight="1">
      <c r="A3859" s="1">
        <v>3858</v>
      </c>
      <c r="B3859" s="3">
        <v>3859</v>
      </c>
      <c r="C3859" s="3" t="s">
        <v>10598</v>
      </c>
      <c r="D3859" s="3" t="s">
        <v>10599</v>
      </c>
      <c r="E3859" s="3" t="s">
        <v>27</v>
      </c>
      <c r="F3859" s="3">
        <v>0</v>
      </c>
      <c r="I3859" s="4" t="str">
        <f ca="1">IFERROR(__xludf.DUMMYFUNCTION("REGEXREPLACE(F3860,""\D"", """")"),"#VALUE!")</f>
        <v>#VALUE!</v>
      </c>
    </row>
    <row r="3860" spans="1:9" ht="15.75" customHeight="1">
      <c r="A3860" s="1">
        <v>3859</v>
      </c>
      <c r="B3860" s="3">
        <v>3860</v>
      </c>
      <c r="C3860" s="3" t="s">
        <v>10600</v>
      </c>
      <c r="D3860" s="3" t="s">
        <v>10601</v>
      </c>
      <c r="E3860" s="3" t="s">
        <v>10602</v>
      </c>
      <c r="F3860" s="3" t="s">
        <v>559</v>
      </c>
      <c r="G3860" s="3">
        <v>0</v>
      </c>
      <c r="H3860" s="3" t="s">
        <v>642</v>
      </c>
      <c r="I3860" s="4" t="str">
        <f ca="1">IFERROR(__xludf.DUMMYFUNCTION("REGEXREPLACE(F3861,""\D"", """")"),"19")</f>
        <v>19</v>
      </c>
    </row>
    <row r="3861" spans="1:9" ht="15.75" customHeight="1">
      <c r="A3861" s="1">
        <v>3860</v>
      </c>
      <c r="B3861" s="3">
        <v>3861</v>
      </c>
      <c r="C3861" s="3" t="s">
        <v>10603</v>
      </c>
      <c r="D3861" s="3" t="s">
        <v>10604</v>
      </c>
      <c r="E3861" s="3" t="s">
        <v>27</v>
      </c>
      <c r="F3861" s="3">
        <v>0</v>
      </c>
      <c r="I3861" s="4" t="str">
        <f ca="1">IFERROR(__xludf.DUMMYFUNCTION("REGEXREPLACE(F3862,""\D"", """")"),"#VALUE!")</f>
        <v>#VALUE!</v>
      </c>
    </row>
    <row r="3862" spans="1:9" ht="15.75" customHeight="1">
      <c r="A3862" s="1">
        <v>3861</v>
      </c>
      <c r="B3862" s="3">
        <v>3862</v>
      </c>
      <c r="C3862" s="3" t="s">
        <v>10605</v>
      </c>
      <c r="D3862" s="3" t="s">
        <v>10606</v>
      </c>
      <c r="E3862" s="3" t="s">
        <v>10607</v>
      </c>
      <c r="F3862" s="3">
        <v>0</v>
      </c>
      <c r="I3862" s="4" t="str">
        <f ca="1">IFERROR(__xludf.DUMMYFUNCTION("REGEXREPLACE(F3863,""\D"", """")"),"#VALUE!")</f>
        <v>#VALUE!</v>
      </c>
    </row>
    <row r="3863" spans="1:9" ht="15.75" customHeight="1">
      <c r="A3863" s="1">
        <v>3862</v>
      </c>
      <c r="B3863" s="3">
        <v>3863</v>
      </c>
      <c r="C3863" s="3" t="s">
        <v>10608</v>
      </c>
      <c r="D3863" s="3" t="s">
        <v>10609</v>
      </c>
      <c r="E3863" s="3" t="s">
        <v>27</v>
      </c>
      <c r="F3863" s="3">
        <v>0</v>
      </c>
      <c r="I3863" s="4" t="str">
        <f ca="1">IFERROR(__xludf.DUMMYFUNCTION("REGEXREPLACE(F3864,""\D"", """")"),"#VALUE!")</f>
        <v>#VALUE!</v>
      </c>
    </row>
    <row r="3864" spans="1:9" ht="15.75" customHeight="1">
      <c r="A3864" s="1">
        <v>3863</v>
      </c>
      <c r="B3864" s="3">
        <v>3864</v>
      </c>
      <c r="C3864" s="3" t="s">
        <v>10610</v>
      </c>
      <c r="D3864" s="3" t="s">
        <v>10611</v>
      </c>
      <c r="E3864" s="3" t="s">
        <v>10612</v>
      </c>
      <c r="F3864" s="3" t="s">
        <v>457</v>
      </c>
      <c r="G3864" s="3">
        <v>4</v>
      </c>
      <c r="H3864" s="3" t="s">
        <v>398</v>
      </c>
      <c r="I3864" s="4" t="str">
        <f ca="1">IFERROR(__xludf.DUMMYFUNCTION("REGEXREPLACE(F3865,""\D"", """")"),"16")</f>
        <v>16</v>
      </c>
    </row>
    <row r="3865" spans="1:9" ht="15.75" customHeight="1">
      <c r="A3865" s="1">
        <v>3864</v>
      </c>
      <c r="B3865" s="3">
        <v>3865</v>
      </c>
      <c r="C3865" s="3" t="s">
        <v>10613</v>
      </c>
      <c r="D3865" s="3" t="s">
        <v>10614</v>
      </c>
      <c r="E3865" s="3" t="s">
        <v>10507</v>
      </c>
      <c r="F3865" s="3">
        <v>0</v>
      </c>
      <c r="I3865" s="4" t="str">
        <f ca="1">IFERROR(__xludf.DUMMYFUNCTION("REGEXREPLACE(F3866,""\D"", """")"),"#VALUE!")</f>
        <v>#VALUE!</v>
      </c>
    </row>
    <row r="3866" spans="1:9" ht="15.75" customHeight="1">
      <c r="A3866" s="1">
        <v>3865</v>
      </c>
      <c r="B3866" s="3">
        <v>3866</v>
      </c>
      <c r="C3866" s="3" t="s">
        <v>10615</v>
      </c>
      <c r="D3866" s="3" t="s">
        <v>10616</v>
      </c>
      <c r="E3866" s="3" t="s">
        <v>10617</v>
      </c>
      <c r="F3866" s="3">
        <v>0</v>
      </c>
      <c r="I3866" s="4" t="str">
        <f ca="1">IFERROR(__xludf.DUMMYFUNCTION("REGEXREPLACE(F3867,""\D"", """")"),"#VALUE!")</f>
        <v>#VALUE!</v>
      </c>
    </row>
    <row r="3867" spans="1:9" ht="15.75" customHeight="1">
      <c r="A3867" s="1">
        <v>3866</v>
      </c>
      <c r="B3867" s="3">
        <v>3867</v>
      </c>
      <c r="C3867" s="3" t="s">
        <v>10618</v>
      </c>
      <c r="D3867" s="3" t="s">
        <v>10619</v>
      </c>
      <c r="E3867" s="3" t="s">
        <v>27</v>
      </c>
      <c r="F3867" s="3">
        <v>0</v>
      </c>
      <c r="I3867" s="4" t="str">
        <f ca="1">IFERROR(__xludf.DUMMYFUNCTION("REGEXREPLACE(F3868,""\D"", """")"),"#VALUE!")</f>
        <v>#VALUE!</v>
      </c>
    </row>
    <row r="3868" spans="1:9" ht="15.75" customHeight="1">
      <c r="A3868" s="1">
        <v>3867</v>
      </c>
      <c r="B3868" s="3">
        <v>3868</v>
      </c>
      <c r="C3868" s="3" t="s">
        <v>10620</v>
      </c>
      <c r="D3868" s="3" t="s">
        <v>10621</v>
      </c>
      <c r="E3868" s="3" t="s">
        <v>27</v>
      </c>
      <c r="F3868" s="3">
        <v>0</v>
      </c>
      <c r="I3868" s="4" t="str">
        <f ca="1">IFERROR(__xludf.DUMMYFUNCTION("REGEXREPLACE(F3869,""\D"", """")"),"#VALUE!")</f>
        <v>#VALUE!</v>
      </c>
    </row>
    <row r="3869" spans="1:9" ht="15.75" customHeight="1">
      <c r="A3869" s="1">
        <v>3868</v>
      </c>
      <c r="B3869" s="3">
        <v>3869</v>
      </c>
      <c r="C3869" s="3" t="s">
        <v>10622</v>
      </c>
      <c r="D3869" s="3" t="s">
        <v>10623</v>
      </c>
      <c r="E3869" s="3" t="s">
        <v>27</v>
      </c>
      <c r="F3869" s="3">
        <v>0</v>
      </c>
      <c r="I3869" s="4" t="str">
        <f ca="1">IFERROR(__xludf.DUMMYFUNCTION("REGEXREPLACE(F3870,""\D"", """")"),"#VALUE!")</f>
        <v>#VALUE!</v>
      </c>
    </row>
    <row r="3870" spans="1:9" ht="15.75" customHeight="1">
      <c r="A3870" s="1">
        <v>3869</v>
      </c>
      <c r="B3870" s="3">
        <v>3870</v>
      </c>
      <c r="C3870" s="3" t="s">
        <v>10624</v>
      </c>
      <c r="D3870" s="3" t="s">
        <v>10625</v>
      </c>
      <c r="E3870" s="3" t="s">
        <v>27</v>
      </c>
      <c r="F3870" s="3">
        <v>0</v>
      </c>
      <c r="I3870" s="4" t="str">
        <f ca="1">IFERROR(__xludf.DUMMYFUNCTION("REGEXREPLACE(F3871,""\D"", """")"),"#VALUE!")</f>
        <v>#VALUE!</v>
      </c>
    </row>
    <row r="3871" spans="1:9" ht="15.75" customHeight="1">
      <c r="A3871" s="1">
        <v>3870</v>
      </c>
      <c r="B3871" s="3">
        <v>3871</v>
      </c>
      <c r="C3871" s="3" t="s">
        <v>10626</v>
      </c>
      <c r="D3871" s="3" t="s">
        <v>10627</v>
      </c>
      <c r="E3871" s="3" t="s">
        <v>27</v>
      </c>
      <c r="F3871" s="3">
        <v>0</v>
      </c>
      <c r="I3871" s="4" t="str">
        <f ca="1">IFERROR(__xludf.DUMMYFUNCTION("REGEXREPLACE(F3872,""\D"", """")"),"#VALUE!")</f>
        <v>#VALUE!</v>
      </c>
    </row>
    <row r="3872" spans="1:9" ht="15.75" customHeight="1">
      <c r="A3872" s="1">
        <v>3871</v>
      </c>
      <c r="B3872" s="3">
        <v>3872</v>
      </c>
      <c r="C3872" s="3" t="s">
        <v>10628</v>
      </c>
      <c r="D3872" s="3" t="s">
        <v>10629</v>
      </c>
      <c r="E3872" s="3" t="s">
        <v>10630</v>
      </c>
      <c r="F3872" s="3" t="s">
        <v>457</v>
      </c>
      <c r="G3872" s="3">
        <v>2</v>
      </c>
      <c r="H3872" s="3" t="s">
        <v>40</v>
      </c>
      <c r="I3872" s="4" t="str">
        <f ca="1">IFERROR(__xludf.DUMMYFUNCTION("REGEXREPLACE(F3873,""\D"", """")"),"16")</f>
        <v>16</v>
      </c>
    </row>
    <row r="3873" spans="1:9" ht="15.75" customHeight="1">
      <c r="A3873" s="1">
        <v>3872</v>
      </c>
      <c r="B3873" s="3">
        <v>3873</v>
      </c>
      <c r="C3873" s="3" t="s">
        <v>10631</v>
      </c>
      <c r="D3873" s="3" t="s">
        <v>10632</v>
      </c>
      <c r="E3873" s="3" t="s">
        <v>27</v>
      </c>
      <c r="F3873" s="3">
        <v>0</v>
      </c>
      <c r="I3873" s="4" t="str">
        <f ca="1">IFERROR(__xludf.DUMMYFUNCTION("REGEXREPLACE(F3874,""\D"", """")"),"#VALUE!")</f>
        <v>#VALUE!</v>
      </c>
    </row>
    <row r="3874" spans="1:9" ht="15.75" customHeight="1">
      <c r="A3874" s="1">
        <v>3873</v>
      </c>
      <c r="B3874" s="3">
        <v>3874</v>
      </c>
      <c r="C3874" s="3" t="s">
        <v>10633</v>
      </c>
      <c r="D3874" s="3" t="s">
        <v>10634</v>
      </c>
      <c r="E3874" s="3" t="s">
        <v>10635</v>
      </c>
      <c r="F3874" s="3">
        <v>0</v>
      </c>
      <c r="I3874" s="4" t="str">
        <f ca="1">IFERROR(__xludf.DUMMYFUNCTION("REGEXREPLACE(F3875,""\D"", """")"),"#VALUE!")</f>
        <v>#VALUE!</v>
      </c>
    </row>
    <row r="3875" spans="1:9" ht="15.75" customHeight="1">
      <c r="A3875" s="1">
        <v>3874</v>
      </c>
      <c r="B3875" s="3">
        <v>3875</v>
      </c>
      <c r="C3875" s="3" t="s">
        <v>10636</v>
      </c>
      <c r="D3875" s="3" t="s">
        <v>10637</v>
      </c>
      <c r="E3875" s="3" t="s">
        <v>2118</v>
      </c>
      <c r="F3875" s="3">
        <v>0</v>
      </c>
      <c r="I3875" s="4" t="str">
        <f ca="1">IFERROR(__xludf.DUMMYFUNCTION("REGEXREPLACE(F3876,""\D"", """")"),"#VALUE!")</f>
        <v>#VALUE!</v>
      </c>
    </row>
    <row r="3876" spans="1:9" ht="15.75" customHeight="1">
      <c r="A3876" s="1">
        <v>3875</v>
      </c>
      <c r="B3876" s="3">
        <v>3876</v>
      </c>
      <c r="C3876" s="3" t="s">
        <v>10638</v>
      </c>
      <c r="D3876" s="3" t="s">
        <v>10639</v>
      </c>
      <c r="E3876" s="3" t="s">
        <v>10640</v>
      </c>
      <c r="F3876" s="3" t="s">
        <v>3376</v>
      </c>
      <c r="G3876" s="3">
        <v>1</v>
      </c>
      <c r="H3876" s="3" t="s">
        <v>122</v>
      </c>
      <c r="I3876" s="4" t="str">
        <f ca="1">IFERROR(__xludf.DUMMYFUNCTION("REGEXREPLACE(F3877,""\D"", """")"),"40")</f>
        <v>40</v>
      </c>
    </row>
    <row r="3877" spans="1:9" ht="15.75" customHeight="1">
      <c r="A3877" s="1">
        <v>3876</v>
      </c>
      <c r="B3877" s="3">
        <v>3877</v>
      </c>
      <c r="C3877" s="3" t="s">
        <v>10641</v>
      </c>
      <c r="D3877" s="3" t="s">
        <v>10642</v>
      </c>
      <c r="E3877" s="3" t="s">
        <v>10643</v>
      </c>
      <c r="F3877" s="3" t="s">
        <v>559</v>
      </c>
      <c r="G3877" s="3">
        <v>0</v>
      </c>
      <c r="H3877" s="3" t="s">
        <v>642</v>
      </c>
      <c r="I3877" s="4" t="str">
        <f ca="1">IFERROR(__xludf.DUMMYFUNCTION("REGEXREPLACE(F3878,""\D"", """")"),"19")</f>
        <v>19</v>
      </c>
    </row>
    <row r="3878" spans="1:9" ht="15.75" customHeight="1">
      <c r="A3878" s="1">
        <v>3877</v>
      </c>
      <c r="B3878" s="3">
        <v>3878</v>
      </c>
      <c r="C3878" s="3" t="s">
        <v>10644</v>
      </c>
      <c r="D3878" s="3" t="s">
        <v>10645</v>
      </c>
      <c r="E3878" s="3" t="s">
        <v>10646</v>
      </c>
      <c r="F3878" s="3" t="s">
        <v>276</v>
      </c>
      <c r="G3878" s="3">
        <v>5</v>
      </c>
      <c r="H3878" s="3" t="s">
        <v>695</v>
      </c>
      <c r="I3878" s="4" t="str">
        <f ca="1">IFERROR(__xludf.DUMMYFUNCTION("REGEXREPLACE(F3879,""\D"", """")"),"50")</f>
        <v>50</v>
      </c>
    </row>
    <row r="3879" spans="1:9" ht="15.75" customHeight="1">
      <c r="A3879" s="1">
        <v>3878</v>
      </c>
      <c r="B3879" s="3">
        <v>3879</v>
      </c>
      <c r="C3879" s="3" t="s">
        <v>10647</v>
      </c>
      <c r="D3879" s="3" t="s">
        <v>10648</v>
      </c>
      <c r="E3879" s="3" t="s">
        <v>10649</v>
      </c>
      <c r="F3879" s="3">
        <v>0</v>
      </c>
      <c r="I3879" s="4" t="str">
        <f ca="1">IFERROR(__xludf.DUMMYFUNCTION("REGEXREPLACE(F3880,""\D"", """")"),"#VALUE!")</f>
        <v>#VALUE!</v>
      </c>
    </row>
    <row r="3880" spans="1:9" ht="15.75" customHeight="1">
      <c r="A3880" s="1">
        <v>3879</v>
      </c>
      <c r="B3880" s="3">
        <v>3880</v>
      </c>
      <c r="C3880" s="3" t="s">
        <v>10650</v>
      </c>
      <c r="D3880" s="3" t="s">
        <v>10651</v>
      </c>
      <c r="E3880" s="3" t="s">
        <v>10652</v>
      </c>
      <c r="F3880" s="3" t="s">
        <v>303</v>
      </c>
      <c r="G3880" s="3">
        <v>6</v>
      </c>
      <c r="H3880" s="3" t="s">
        <v>248</v>
      </c>
      <c r="I3880" s="4" t="str">
        <f ca="1">IFERROR(__xludf.DUMMYFUNCTION("REGEXREPLACE(F3881,""\D"", """")"),"6")</f>
        <v>6</v>
      </c>
    </row>
    <row r="3881" spans="1:9" ht="15.75" customHeight="1">
      <c r="A3881" s="1">
        <v>3880</v>
      </c>
      <c r="B3881" s="3">
        <v>3881</v>
      </c>
      <c r="C3881" s="3" t="s">
        <v>10653</v>
      </c>
      <c r="D3881" s="3" t="s">
        <v>10654</v>
      </c>
      <c r="E3881" s="3" t="s">
        <v>10655</v>
      </c>
      <c r="F3881" s="3" t="s">
        <v>457</v>
      </c>
      <c r="G3881" s="3">
        <v>13</v>
      </c>
      <c r="H3881" s="3" t="s">
        <v>1516</v>
      </c>
      <c r="I3881" s="4" t="str">
        <f ca="1">IFERROR(__xludf.DUMMYFUNCTION("REGEXREPLACE(F3882,""\D"", """")"),"16")</f>
        <v>16</v>
      </c>
    </row>
    <row r="3882" spans="1:9" ht="15.75" customHeight="1">
      <c r="A3882" s="1">
        <v>3881</v>
      </c>
      <c r="B3882" s="3">
        <v>3882</v>
      </c>
      <c r="C3882" s="3" t="s">
        <v>10656</v>
      </c>
      <c r="D3882" s="3" t="s">
        <v>10657</v>
      </c>
      <c r="E3882" s="3" t="s">
        <v>10658</v>
      </c>
      <c r="F3882" s="3">
        <v>0</v>
      </c>
      <c r="I3882" s="4" t="str">
        <f ca="1">IFERROR(__xludf.DUMMYFUNCTION("REGEXREPLACE(F3883,""\D"", """")"),"#VALUE!")</f>
        <v>#VALUE!</v>
      </c>
    </row>
    <row r="3883" spans="1:9" ht="15.75" customHeight="1">
      <c r="A3883" s="1">
        <v>3882</v>
      </c>
      <c r="B3883" s="3">
        <v>3883</v>
      </c>
      <c r="C3883" s="3" t="s">
        <v>10659</v>
      </c>
      <c r="D3883" s="3" t="s">
        <v>10660</v>
      </c>
      <c r="E3883" s="3" t="s">
        <v>10661</v>
      </c>
      <c r="F3883" s="3">
        <v>0</v>
      </c>
      <c r="I3883" s="4" t="str">
        <f ca="1">IFERROR(__xludf.DUMMYFUNCTION("REGEXREPLACE(F3884,""\D"", """")"),"#VALUE!")</f>
        <v>#VALUE!</v>
      </c>
    </row>
    <row r="3884" spans="1:9" ht="15.75" customHeight="1">
      <c r="A3884" s="1">
        <v>3883</v>
      </c>
      <c r="B3884" s="3">
        <v>3884</v>
      </c>
      <c r="C3884" s="3" t="s">
        <v>10662</v>
      </c>
      <c r="D3884" s="3" t="s">
        <v>10663</v>
      </c>
      <c r="E3884" s="3" t="s">
        <v>27</v>
      </c>
      <c r="F3884" s="3">
        <v>0</v>
      </c>
      <c r="I3884" s="4" t="str">
        <f ca="1">IFERROR(__xludf.DUMMYFUNCTION("REGEXREPLACE(F3885,""\D"", """")"),"#VALUE!")</f>
        <v>#VALUE!</v>
      </c>
    </row>
    <row r="3885" spans="1:9" ht="15.75" customHeight="1">
      <c r="A3885" s="1">
        <v>3884</v>
      </c>
      <c r="B3885" s="3">
        <v>3885</v>
      </c>
      <c r="C3885" s="3" t="s">
        <v>10664</v>
      </c>
      <c r="D3885" s="3" t="s">
        <v>10665</v>
      </c>
      <c r="E3885" s="3" t="s">
        <v>10666</v>
      </c>
      <c r="F3885" s="3" t="s">
        <v>10667</v>
      </c>
      <c r="G3885" s="3">
        <v>104</v>
      </c>
      <c r="H3885" s="3" t="s">
        <v>10668</v>
      </c>
      <c r="I3885" s="4" t="str">
        <f ca="1">IFERROR(__xludf.DUMMYFUNCTION("REGEXREPLACE(F3886,""\D"", """")"),"184")</f>
        <v>184</v>
      </c>
    </row>
    <row r="3886" spans="1:9" ht="15.75" customHeight="1">
      <c r="A3886" s="1">
        <v>3885</v>
      </c>
      <c r="B3886" s="3">
        <v>3886</v>
      </c>
      <c r="C3886" s="3" t="s">
        <v>10669</v>
      </c>
      <c r="D3886" s="3" t="s">
        <v>10670</v>
      </c>
      <c r="E3886" s="3" t="s">
        <v>10671</v>
      </c>
      <c r="F3886" s="3" t="s">
        <v>559</v>
      </c>
      <c r="G3886" s="3">
        <v>42</v>
      </c>
      <c r="H3886" s="3" t="s">
        <v>4330</v>
      </c>
      <c r="I3886" s="4" t="str">
        <f ca="1">IFERROR(__xludf.DUMMYFUNCTION("REGEXREPLACE(F3887,""\D"", """")"),"19")</f>
        <v>19</v>
      </c>
    </row>
    <row r="3887" spans="1:9" ht="15.75" customHeight="1">
      <c r="A3887" s="1">
        <v>3886</v>
      </c>
      <c r="B3887" s="3">
        <v>3887</v>
      </c>
      <c r="C3887" s="3" t="s">
        <v>10672</v>
      </c>
      <c r="D3887" s="3" t="s">
        <v>10673</v>
      </c>
      <c r="E3887" s="3" t="s">
        <v>10674</v>
      </c>
      <c r="F3887" s="3">
        <v>0</v>
      </c>
      <c r="I3887" s="4" t="str">
        <f ca="1">IFERROR(__xludf.DUMMYFUNCTION("REGEXREPLACE(F3888,""\D"", """")"),"#VALUE!")</f>
        <v>#VALUE!</v>
      </c>
    </row>
    <row r="3888" spans="1:9" ht="15.75" customHeight="1">
      <c r="A3888" s="1">
        <v>3887</v>
      </c>
      <c r="B3888" s="3">
        <v>3888</v>
      </c>
      <c r="C3888" s="3" t="s">
        <v>10675</v>
      </c>
      <c r="D3888" s="3" t="s">
        <v>10676</v>
      </c>
      <c r="E3888" s="3" t="s">
        <v>7440</v>
      </c>
      <c r="F3888" s="3">
        <v>0</v>
      </c>
      <c r="I3888" s="4" t="str">
        <f ca="1">IFERROR(__xludf.DUMMYFUNCTION("REGEXREPLACE(F3889,""\D"", """")"),"#VALUE!")</f>
        <v>#VALUE!</v>
      </c>
    </row>
    <row r="3889" spans="1:9" ht="15.75" customHeight="1">
      <c r="A3889" s="1">
        <v>3888</v>
      </c>
      <c r="B3889" s="3">
        <v>3889</v>
      </c>
      <c r="C3889" s="3" t="s">
        <v>10677</v>
      </c>
      <c r="D3889" s="3" t="s">
        <v>10678</v>
      </c>
      <c r="E3889" s="3" t="s">
        <v>1867</v>
      </c>
      <c r="F3889" s="3">
        <v>0</v>
      </c>
      <c r="I3889" s="4" t="str">
        <f ca="1">IFERROR(__xludf.DUMMYFUNCTION("REGEXREPLACE(F3890,""\D"", """")"),"#VALUE!")</f>
        <v>#VALUE!</v>
      </c>
    </row>
    <row r="3890" spans="1:9" ht="15.75" customHeight="1">
      <c r="A3890" s="1">
        <v>3889</v>
      </c>
      <c r="B3890" s="3">
        <v>3890</v>
      </c>
      <c r="C3890" s="3" t="s">
        <v>10679</v>
      </c>
      <c r="D3890" s="3" t="s">
        <v>10680</v>
      </c>
      <c r="E3890" s="3" t="s">
        <v>27</v>
      </c>
      <c r="F3890" s="3">
        <v>0</v>
      </c>
      <c r="I3890" s="4" t="str">
        <f ca="1">IFERROR(__xludf.DUMMYFUNCTION("REGEXREPLACE(F3891,""\D"", """")"),"#VALUE!")</f>
        <v>#VALUE!</v>
      </c>
    </row>
    <row r="3891" spans="1:9" ht="15.75" customHeight="1">
      <c r="A3891" s="1">
        <v>3890</v>
      </c>
      <c r="B3891" s="3">
        <v>3891</v>
      </c>
      <c r="C3891" s="3" t="s">
        <v>10681</v>
      </c>
      <c r="D3891" s="3" t="s">
        <v>10682</v>
      </c>
      <c r="E3891" s="3" t="s">
        <v>10683</v>
      </c>
      <c r="F3891" s="3" t="s">
        <v>364</v>
      </c>
      <c r="G3891" s="3">
        <v>3</v>
      </c>
      <c r="H3891" s="3" t="s">
        <v>97</v>
      </c>
      <c r="I3891" s="4" t="str">
        <f ca="1">IFERROR(__xludf.DUMMYFUNCTION("REGEXREPLACE(F3892,""\D"", """")"),"13")</f>
        <v>13</v>
      </c>
    </row>
    <row r="3892" spans="1:9" ht="15.75" customHeight="1">
      <c r="A3892" s="1">
        <v>3891</v>
      </c>
      <c r="B3892" s="3">
        <v>3892</v>
      </c>
      <c r="C3892" s="3" t="s">
        <v>10684</v>
      </c>
      <c r="D3892" s="3" t="s">
        <v>10685</v>
      </c>
      <c r="E3892" s="3" t="s">
        <v>10686</v>
      </c>
      <c r="F3892" s="3">
        <v>0</v>
      </c>
      <c r="I3892" s="4" t="str">
        <f ca="1">IFERROR(__xludf.DUMMYFUNCTION("REGEXREPLACE(F3893,""\D"", """")"),"#VALUE!")</f>
        <v>#VALUE!</v>
      </c>
    </row>
    <row r="3893" spans="1:9" ht="15.75" customHeight="1">
      <c r="A3893" s="1">
        <v>3892</v>
      </c>
      <c r="B3893" s="3">
        <v>3893</v>
      </c>
      <c r="C3893" s="3" t="s">
        <v>10687</v>
      </c>
      <c r="D3893" s="3" t="s">
        <v>10688</v>
      </c>
      <c r="E3893" s="3" t="s">
        <v>27</v>
      </c>
      <c r="F3893" s="3">
        <v>0</v>
      </c>
      <c r="I3893" s="4" t="str">
        <f ca="1">IFERROR(__xludf.DUMMYFUNCTION("REGEXREPLACE(F3894,""\D"", """")"),"#VALUE!")</f>
        <v>#VALUE!</v>
      </c>
    </row>
    <row r="3894" spans="1:9" ht="15.75" customHeight="1">
      <c r="A3894" s="1">
        <v>3893</v>
      </c>
      <c r="B3894" s="3">
        <v>3894</v>
      </c>
      <c r="C3894" s="3" t="s">
        <v>10689</v>
      </c>
      <c r="D3894" s="3" t="s">
        <v>10690</v>
      </c>
      <c r="E3894" s="3" t="s">
        <v>27</v>
      </c>
      <c r="F3894" s="3">
        <v>0</v>
      </c>
      <c r="I3894" s="4" t="str">
        <f ca="1">IFERROR(__xludf.DUMMYFUNCTION("REGEXREPLACE(F3895,""\D"", """")"),"#VALUE!")</f>
        <v>#VALUE!</v>
      </c>
    </row>
    <row r="3895" spans="1:9" ht="15.75" customHeight="1">
      <c r="A3895" s="1">
        <v>3894</v>
      </c>
      <c r="B3895" s="3">
        <v>3895</v>
      </c>
      <c r="C3895" s="3" t="s">
        <v>10691</v>
      </c>
      <c r="D3895" s="3" t="s">
        <v>10692</v>
      </c>
      <c r="E3895" s="3" t="s">
        <v>10693</v>
      </c>
      <c r="F3895" s="3" t="s">
        <v>10694</v>
      </c>
      <c r="G3895" s="3">
        <v>0</v>
      </c>
      <c r="H3895" s="3" t="s">
        <v>10695</v>
      </c>
      <c r="I3895" s="4" t="str">
        <f ca="1">IFERROR(__xludf.DUMMYFUNCTION("REGEXREPLACE(F3896,""\D"", """")"),"115")</f>
        <v>115</v>
      </c>
    </row>
    <row r="3896" spans="1:9" ht="15.75" customHeight="1">
      <c r="A3896" s="1">
        <v>3895</v>
      </c>
      <c r="B3896" s="3">
        <v>3896</v>
      </c>
      <c r="C3896" s="3" t="s">
        <v>10696</v>
      </c>
      <c r="D3896" s="3" t="s">
        <v>10697</v>
      </c>
      <c r="E3896" s="3" t="s">
        <v>27</v>
      </c>
      <c r="F3896" s="3">
        <v>0</v>
      </c>
      <c r="I3896" s="4" t="str">
        <f ca="1">IFERROR(__xludf.DUMMYFUNCTION("REGEXREPLACE(F3897,""\D"", """")"),"#VALUE!")</f>
        <v>#VALUE!</v>
      </c>
    </row>
    <row r="3897" spans="1:9" ht="15.75" customHeight="1">
      <c r="A3897" s="1">
        <v>3896</v>
      </c>
      <c r="B3897" s="3">
        <v>3897</v>
      </c>
      <c r="C3897" s="3" t="s">
        <v>10698</v>
      </c>
      <c r="D3897" s="3" t="s">
        <v>10699</v>
      </c>
      <c r="E3897" s="3" t="s">
        <v>10700</v>
      </c>
      <c r="F3897" s="3">
        <v>0</v>
      </c>
      <c r="I3897" s="4" t="str">
        <f ca="1">IFERROR(__xludf.DUMMYFUNCTION("REGEXREPLACE(F3898,""\D"", """")"),"#VALUE!")</f>
        <v>#VALUE!</v>
      </c>
    </row>
    <row r="3898" spans="1:9" ht="15.75" customHeight="1">
      <c r="A3898" s="1">
        <v>3897</v>
      </c>
      <c r="B3898" s="3">
        <v>3898</v>
      </c>
      <c r="C3898" s="3" t="s">
        <v>10701</v>
      </c>
      <c r="D3898" s="3" t="s">
        <v>10702</v>
      </c>
      <c r="E3898" s="3" t="s">
        <v>10703</v>
      </c>
      <c r="F3898" s="3" t="s">
        <v>317</v>
      </c>
      <c r="G3898" s="3">
        <v>15</v>
      </c>
      <c r="H3898" s="3" t="s">
        <v>498</v>
      </c>
      <c r="I3898" s="4" t="str">
        <f ca="1">IFERROR(__xludf.DUMMYFUNCTION("REGEXREPLACE(F3899,""\D"", """")"),"8")</f>
        <v>8</v>
      </c>
    </row>
    <row r="3899" spans="1:9" ht="15.75" customHeight="1">
      <c r="A3899" s="1">
        <v>3898</v>
      </c>
      <c r="B3899" s="3">
        <v>3899</v>
      </c>
      <c r="C3899" s="3" t="s">
        <v>10704</v>
      </c>
      <c r="D3899" s="3" t="s">
        <v>10705</v>
      </c>
      <c r="E3899" s="3" t="s">
        <v>10706</v>
      </c>
      <c r="F3899" s="3" t="s">
        <v>44</v>
      </c>
      <c r="G3899" s="3">
        <v>4</v>
      </c>
      <c r="H3899" s="3" t="s">
        <v>97</v>
      </c>
      <c r="I3899" s="4" t="str">
        <f ca="1">IFERROR(__xludf.DUMMYFUNCTION("REGEXREPLACE(F3900,""\D"", """")"),"12")</f>
        <v>12</v>
      </c>
    </row>
    <row r="3900" spans="1:9" ht="15.75" customHeight="1">
      <c r="A3900" s="1">
        <v>3899</v>
      </c>
      <c r="B3900" s="3">
        <v>3900</v>
      </c>
      <c r="C3900" s="3" t="s">
        <v>10707</v>
      </c>
      <c r="D3900" s="3" t="s">
        <v>10708</v>
      </c>
      <c r="E3900" s="3" t="s">
        <v>27</v>
      </c>
      <c r="F3900" s="3">
        <v>0</v>
      </c>
      <c r="I3900" s="4" t="str">
        <f ca="1">IFERROR(__xludf.DUMMYFUNCTION("REGEXREPLACE(F3901,""\D"", """")"),"#VALUE!")</f>
        <v>#VALUE!</v>
      </c>
    </row>
    <row r="3901" spans="1:9" ht="15.75" customHeight="1">
      <c r="A3901" s="1">
        <v>3900</v>
      </c>
      <c r="B3901" s="3">
        <v>3901</v>
      </c>
      <c r="C3901" s="3" t="s">
        <v>10709</v>
      </c>
      <c r="D3901" s="3" t="s">
        <v>10710</v>
      </c>
      <c r="E3901" s="3" t="s">
        <v>27</v>
      </c>
      <c r="F3901" s="3">
        <v>0</v>
      </c>
      <c r="I3901" s="4" t="str">
        <f ca="1">IFERROR(__xludf.DUMMYFUNCTION("REGEXREPLACE(F3902,""\D"", """")"),"#VALUE!")</f>
        <v>#VALUE!</v>
      </c>
    </row>
    <row r="3902" spans="1:9" ht="15.75" customHeight="1">
      <c r="A3902" s="1">
        <v>3901</v>
      </c>
      <c r="B3902" s="3">
        <v>3902</v>
      </c>
      <c r="C3902" s="3" t="s">
        <v>10711</v>
      </c>
      <c r="D3902" s="3" t="s">
        <v>10712</v>
      </c>
      <c r="E3902" s="3" t="s">
        <v>10713</v>
      </c>
      <c r="F3902" s="3" t="s">
        <v>39</v>
      </c>
      <c r="G3902" s="3">
        <v>1</v>
      </c>
      <c r="H3902" s="3" t="s">
        <v>422</v>
      </c>
      <c r="I3902" s="4" t="str">
        <f ca="1">IFERROR(__xludf.DUMMYFUNCTION("REGEXREPLACE(F3903,""\D"", """")"),"14")</f>
        <v>14</v>
      </c>
    </row>
    <row r="3903" spans="1:9" ht="15.75" customHeight="1">
      <c r="A3903" s="1">
        <v>3902</v>
      </c>
      <c r="B3903" s="3">
        <v>3903</v>
      </c>
      <c r="C3903" s="3" t="s">
        <v>10714</v>
      </c>
      <c r="D3903" s="3" t="s">
        <v>10715</v>
      </c>
      <c r="E3903" s="3" t="s">
        <v>27</v>
      </c>
      <c r="F3903" s="3">
        <v>0</v>
      </c>
      <c r="I3903" s="4" t="str">
        <f ca="1">IFERROR(__xludf.DUMMYFUNCTION("REGEXREPLACE(F3904,""\D"", """")"),"#VALUE!")</f>
        <v>#VALUE!</v>
      </c>
    </row>
    <row r="3904" spans="1:9" ht="15.75" customHeight="1">
      <c r="A3904" s="1">
        <v>3903</v>
      </c>
      <c r="B3904" s="3">
        <v>3904</v>
      </c>
      <c r="C3904" s="3" t="s">
        <v>10716</v>
      </c>
      <c r="D3904" s="3" t="s">
        <v>10717</v>
      </c>
      <c r="E3904" s="3" t="s">
        <v>10718</v>
      </c>
      <c r="F3904" s="3" t="s">
        <v>255</v>
      </c>
      <c r="G3904" s="3">
        <v>19</v>
      </c>
      <c r="H3904" s="3" t="s">
        <v>2102</v>
      </c>
      <c r="I3904" s="4" t="str">
        <f ca="1">IFERROR(__xludf.DUMMYFUNCTION("REGEXREPLACE(F3905,""\D"", """")"),"28")</f>
        <v>28</v>
      </c>
    </row>
    <row r="3905" spans="1:9" ht="15.75" customHeight="1">
      <c r="A3905" s="1">
        <v>3904</v>
      </c>
      <c r="B3905" s="3">
        <v>3905</v>
      </c>
      <c r="C3905" s="3" t="s">
        <v>10719</v>
      </c>
      <c r="D3905" s="3" t="s">
        <v>10720</v>
      </c>
      <c r="E3905" s="3" t="s">
        <v>10721</v>
      </c>
      <c r="F3905" s="3" t="s">
        <v>339</v>
      </c>
      <c r="G3905" s="3">
        <v>17</v>
      </c>
      <c r="H3905" s="3" t="s">
        <v>513</v>
      </c>
      <c r="I3905" s="4" t="str">
        <f ca="1">IFERROR(__xludf.DUMMYFUNCTION("REGEXREPLACE(F3906,""\D"", """")"),"15")</f>
        <v>15</v>
      </c>
    </row>
    <row r="3906" spans="1:9" ht="15.75" customHeight="1">
      <c r="A3906" s="1">
        <v>3905</v>
      </c>
      <c r="B3906" s="3">
        <v>3906</v>
      </c>
      <c r="C3906" s="3" t="s">
        <v>10722</v>
      </c>
      <c r="D3906" s="3" t="s">
        <v>10723</v>
      </c>
      <c r="E3906" s="3" t="s">
        <v>27</v>
      </c>
      <c r="F3906" s="3">
        <v>0</v>
      </c>
      <c r="I3906" s="4" t="str">
        <f ca="1">IFERROR(__xludf.DUMMYFUNCTION("REGEXREPLACE(F3907,""\D"", """")"),"#VALUE!")</f>
        <v>#VALUE!</v>
      </c>
    </row>
    <row r="3907" spans="1:9" ht="15.75" customHeight="1">
      <c r="A3907" s="1">
        <v>3906</v>
      </c>
      <c r="B3907" s="3">
        <v>3907</v>
      </c>
      <c r="C3907" s="3" t="s">
        <v>10724</v>
      </c>
      <c r="D3907" s="3" t="s">
        <v>10725</v>
      </c>
      <c r="E3907" s="3" t="s">
        <v>27</v>
      </c>
      <c r="F3907" s="3">
        <v>0</v>
      </c>
      <c r="I3907" s="4" t="str">
        <f ca="1">IFERROR(__xludf.DUMMYFUNCTION("REGEXREPLACE(F3908,""\D"", """")"),"#VALUE!")</f>
        <v>#VALUE!</v>
      </c>
    </row>
    <row r="3908" spans="1:9" ht="15.75" customHeight="1">
      <c r="A3908" s="1">
        <v>3907</v>
      </c>
      <c r="B3908" s="3">
        <v>3908</v>
      </c>
      <c r="C3908" s="3" t="s">
        <v>10726</v>
      </c>
      <c r="D3908" s="3" t="s">
        <v>10727</v>
      </c>
      <c r="E3908" s="3" t="s">
        <v>10728</v>
      </c>
      <c r="F3908" s="3" t="s">
        <v>209</v>
      </c>
      <c r="G3908" s="3">
        <v>28</v>
      </c>
      <c r="H3908" s="3" t="s">
        <v>752</v>
      </c>
      <c r="I3908" s="4" t="str">
        <f ca="1">IFERROR(__xludf.DUMMYFUNCTION("REGEXREPLACE(F3909,""\D"", """")"),"32")</f>
        <v>32</v>
      </c>
    </row>
    <row r="3909" spans="1:9" ht="15.75" customHeight="1">
      <c r="A3909" s="1">
        <v>3908</v>
      </c>
      <c r="B3909" s="3">
        <v>3909</v>
      </c>
      <c r="C3909" s="3" t="s">
        <v>10729</v>
      </c>
      <c r="D3909" s="3" t="s">
        <v>10730</v>
      </c>
      <c r="E3909" s="3" t="s">
        <v>10731</v>
      </c>
      <c r="F3909" s="3" t="s">
        <v>494</v>
      </c>
      <c r="G3909" s="3">
        <v>1</v>
      </c>
      <c r="H3909" s="3" t="s">
        <v>642</v>
      </c>
      <c r="I3909" s="4" t="str">
        <f ca="1">IFERROR(__xludf.DUMMYFUNCTION("REGEXREPLACE(F3910,""\D"", """")"),"18")</f>
        <v>18</v>
      </c>
    </row>
    <row r="3910" spans="1:9" ht="15.75" customHeight="1">
      <c r="A3910" s="1">
        <v>3909</v>
      </c>
      <c r="B3910" s="3">
        <v>3910</v>
      </c>
      <c r="C3910" s="3" t="s">
        <v>10732</v>
      </c>
      <c r="D3910" s="3" t="s">
        <v>10733</v>
      </c>
      <c r="E3910" s="3" t="s">
        <v>10734</v>
      </c>
      <c r="F3910" s="3">
        <v>0</v>
      </c>
      <c r="I3910" s="4" t="str">
        <f ca="1">IFERROR(__xludf.DUMMYFUNCTION("REGEXREPLACE(F3911,""\D"", """")"),"#VALUE!")</f>
        <v>#VALUE!</v>
      </c>
    </row>
    <row r="3911" spans="1:9" ht="15.75" customHeight="1">
      <c r="A3911" s="1">
        <v>3910</v>
      </c>
      <c r="B3911" s="3">
        <v>3911</v>
      </c>
      <c r="C3911" s="3" t="s">
        <v>10735</v>
      </c>
      <c r="D3911" s="3" t="s">
        <v>10736</v>
      </c>
      <c r="E3911" s="3" t="s">
        <v>27</v>
      </c>
      <c r="F3911" s="3">
        <v>0</v>
      </c>
      <c r="I3911" s="4" t="str">
        <f ca="1">IFERROR(__xludf.DUMMYFUNCTION("REGEXREPLACE(F3912,""\D"", """")"),"#VALUE!")</f>
        <v>#VALUE!</v>
      </c>
    </row>
    <row r="3912" spans="1:9" ht="15.75" customHeight="1">
      <c r="A3912" s="1">
        <v>3911</v>
      </c>
      <c r="B3912" s="3">
        <v>3912</v>
      </c>
      <c r="C3912" s="3" t="s">
        <v>10737</v>
      </c>
      <c r="D3912" s="3" t="s">
        <v>10738</v>
      </c>
      <c r="E3912" s="3" t="s">
        <v>10739</v>
      </c>
      <c r="F3912" s="3">
        <v>0</v>
      </c>
      <c r="I3912" s="4" t="str">
        <f ca="1">IFERROR(__xludf.DUMMYFUNCTION("REGEXREPLACE(F3913,""\D"", """")"),"#VALUE!")</f>
        <v>#VALUE!</v>
      </c>
    </row>
    <row r="3913" spans="1:9" ht="15.75" customHeight="1">
      <c r="A3913" s="1">
        <v>3912</v>
      </c>
      <c r="B3913" s="3">
        <v>3913</v>
      </c>
      <c r="C3913" s="3" t="s">
        <v>10740</v>
      </c>
      <c r="D3913" s="3" t="s">
        <v>10741</v>
      </c>
      <c r="E3913" s="3" t="s">
        <v>10742</v>
      </c>
      <c r="F3913" s="3">
        <v>0</v>
      </c>
      <c r="I3913" s="4" t="str">
        <f ca="1">IFERROR(__xludf.DUMMYFUNCTION("REGEXREPLACE(F3914,""\D"", """")"),"#VALUE!")</f>
        <v>#VALUE!</v>
      </c>
    </row>
    <row r="3914" spans="1:9" ht="15.75" customHeight="1">
      <c r="A3914" s="1">
        <v>3913</v>
      </c>
      <c r="B3914" s="3">
        <v>3914</v>
      </c>
      <c r="C3914" s="3" t="s">
        <v>10743</v>
      </c>
      <c r="D3914" s="3" t="s">
        <v>10744</v>
      </c>
      <c r="E3914" s="3" t="s">
        <v>27</v>
      </c>
      <c r="F3914" s="3">
        <v>0</v>
      </c>
      <c r="I3914" s="4" t="str">
        <f ca="1">IFERROR(__xludf.DUMMYFUNCTION("REGEXREPLACE(F3915,""\D"", """")"),"#VALUE!")</f>
        <v>#VALUE!</v>
      </c>
    </row>
    <row r="3915" spans="1:9" ht="15.75" customHeight="1">
      <c r="A3915" s="1">
        <v>3914</v>
      </c>
      <c r="B3915" s="3">
        <v>3915</v>
      </c>
      <c r="C3915" s="3" t="s">
        <v>10745</v>
      </c>
      <c r="D3915" s="3" t="s">
        <v>10746</v>
      </c>
      <c r="E3915" s="3" t="s">
        <v>10747</v>
      </c>
      <c r="F3915" s="3">
        <v>0</v>
      </c>
      <c r="I3915" s="4" t="str">
        <f ca="1">IFERROR(__xludf.DUMMYFUNCTION("REGEXREPLACE(F3916,""\D"", """")"),"#VALUE!")</f>
        <v>#VALUE!</v>
      </c>
    </row>
    <row r="3916" spans="1:9" ht="15.75" customHeight="1">
      <c r="A3916" s="1">
        <v>3915</v>
      </c>
      <c r="B3916" s="3">
        <v>3916</v>
      </c>
      <c r="C3916" s="3" t="s">
        <v>10748</v>
      </c>
      <c r="D3916" s="3" t="s">
        <v>10749</v>
      </c>
      <c r="E3916" s="3" t="s">
        <v>27</v>
      </c>
      <c r="F3916" s="3">
        <v>0</v>
      </c>
      <c r="I3916" s="4" t="str">
        <f ca="1">IFERROR(__xludf.DUMMYFUNCTION("REGEXREPLACE(F3917,""\D"", """")"),"#VALUE!")</f>
        <v>#VALUE!</v>
      </c>
    </row>
    <row r="3917" spans="1:9" ht="15.75" customHeight="1">
      <c r="A3917" s="1">
        <v>3916</v>
      </c>
      <c r="B3917" s="3">
        <v>3917</v>
      </c>
      <c r="C3917" s="3" t="s">
        <v>10750</v>
      </c>
      <c r="D3917" s="3" t="s">
        <v>10751</v>
      </c>
      <c r="E3917" s="3" t="s">
        <v>10752</v>
      </c>
      <c r="F3917" s="3">
        <v>0</v>
      </c>
      <c r="I3917" s="4" t="str">
        <f ca="1">IFERROR(__xludf.DUMMYFUNCTION("REGEXREPLACE(F3918,""\D"", """")"),"#VALUE!")</f>
        <v>#VALUE!</v>
      </c>
    </row>
    <row r="3918" spans="1:9" ht="15.75" customHeight="1">
      <c r="A3918" s="1">
        <v>3917</v>
      </c>
      <c r="B3918" s="3">
        <v>3918</v>
      </c>
      <c r="C3918" s="3" t="s">
        <v>10753</v>
      </c>
      <c r="D3918" s="3" t="s">
        <v>10754</v>
      </c>
      <c r="E3918" s="3" t="s">
        <v>6899</v>
      </c>
      <c r="F3918" s="3">
        <v>0</v>
      </c>
      <c r="I3918" s="4" t="str">
        <f ca="1">IFERROR(__xludf.DUMMYFUNCTION("REGEXREPLACE(F3919,""\D"", """")"),"#VALUE!")</f>
        <v>#VALUE!</v>
      </c>
    </row>
    <row r="3919" spans="1:9" ht="15.75" customHeight="1">
      <c r="A3919" s="1">
        <v>3918</v>
      </c>
      <c r="B3919" s="3">
        <v>3919</v>
      </c>
      <c r="C3919" s="3" t="s">
        <v>10755</v>
      </c>
      <c r="D3919" s="3" t="s">
        <v>10756</v>
      </c>
      <c r="E3919" s="3" t="s">
        <v>27</v>
      </c>
      <c r="F3919" s="3">
        <v>0</v>
      </c>
      <c r="I3919" s="4" t="str">
        <f ca="1">IFERROR(__xludf.DUMMYFUNCTION("REGEXREPLACE(F3920,""\D"", """")"),"#VALUE!")</f>
        <v>#VALUE!</v>
      </c>
    </row>
    <row r="3920" spans="1:9" ht="15.75" customHeight="1">
      <c r="A3920" s="1">
        <v>3919</v>
      </c>
      <c r="B3920" s="3">
        <v>3920</v>
      </c>
      <c r="C3920" s="3" t="s">
        <v>10757</v>
      </c>
      <c r="D3920" s="3" t="s">
        <v>10758</v>
      </c>
      <c r="E3920" s="3" t="s">
        <v>27</v>
      </c>
      <c r="F3920" s="3">
        <v>0</v>
      </c>
      <c r="I3920" s="4" t="str">
        <f ca="1">IFERROR(__xludf.DUMMYFUNCTION("REGEXREPLACE(F3921,""\D"", """")"),"#VALUE!")</f>
        <v>#VALUE!</v>
      </c>
    </row>
    <row r="3921" spans="1:9" ht="15.75" customHeight="1">
      <c r="A3921" s="1">
        <v>3920</v>
      </c>
      <c r="B3921" s="3">
        <v>3921</v>
      </c>
      <c r="C3921" s="3" t="s">
        <v>10759</v>
      </c>
      <c r="D3921" s="3" t="s">
        <v>10760</v>
      </c>
      <c r="E3921" s="3" t="s">
        <v>27</v>
      </c>
      <c r="F3921" s="3">
        <v>0</v>
      </c>
      <c r="I3921" s="4" t="str">
        <f ca="1">IFERROR(__xludf.DUMMYFUNCTION("REGEXREPLACE(F3922,""\D"", """")"),"#VALUE!")</f>
        <v>#VALUE!</v>
      </c>
    </row>
    <row r="3922" spans="1:9" ht="15.75" customHeight="1">
      <c r="A3922" s="1">
        <v>3921</v>
      </c>
      <c r="B3922" s="3">
        <v>3922</v>
      </c>
      <c r="C3922" s="3" t="s">
        <v>10761</v>
      </c>
      <c r="D3922" s="3" t="s">
        <v>10762</v>
      </c>
      <c r="E3922" s="3" t="s">
        <v>27</v>
      </c>
      <c r="F3922" s="3">
        <v>0</v>
      </c>
      <c r="I3922" s="4" t="str">
        <f ca="1">IFERROR(__xludf.DUMMYFUNCTION("REGEXREPLACE(F3923,""\D"", """")"),"#VALUE!")</f>
        <v>#VALUE!</v>
      </c>
    </row>
    <row r="3923" spans="1:9" ht="15.75" customHeight="1">
      <c r="A3923" s="1">
        <v>3922</v>
      </c>
      <c r="B3923" s="3">
        <v>3923</v>
      </c>
      <c r="C3923" s="3" t="s">
        <v>10763</v>
      </c>
      <c r="D3923" s="3" t="s">
        <v>10764</v>
      </c>
      <c r="E3923" s="3" t="s">
        <v>10765</v>
      </c>
      <c r="F3923" s="3" t="s">
        <v>765</v>
      </c>
      <c r="G3923" s="3">
        <v>4</v>
      </c>
      <c r="H3923" s="3" t="s">
        <v>715</v>
      </c>
      <c r="I3923" s="4" t="str">
        <f ca="1">IFERROR(__xludf.DUMMYFUNCTION("REGEXREPLACE(F3924,""\D"", """")"),"10")</f>
        <v>10</v>
      </c>
    </row>
    <row r="3924" spans="1:9" ht="15.75" customHeight="1">
      <c r="A3924" s="1">
        <v>3923</v>
      </c>
      <c r="B3924" s="3">
        <v>3924</v>
      </c>
      <c r="C3924" s="3" t="s">
        <v>10766</v>
      </c>
      <c r="D3924" s="3" t="s">
        <v>10767</v>
      </c>
      <c r="E3924" s="3" t="s">
        <v>10768</v>
      </c>
      <c r="F3924" s="3" t="s">
        <v>19</v>
      </c>
      <c r="G3924" s="3">
        <v>12</v>
      </c>
      <c r="H3924" s="3" t="s">
        <v>642</v>
      </c>
      <c r="I3924" s="4" t="str">
        <f ca="1">IFERROR(__xludf.DUMMYFUNCTION("REGEXREPLACE(F3925,""\D"", """")"),"7")</f>
        <v>7</v>
      </c>
    </row>
    <row r="3925" spans="1:9" ht="15.75" customHeight="1">
      <c r="A3925" s="1">
        <v>3924</v>
      </c>
      <c r="B3925" s="3">
        <v>3925</v>
      </c>
      <c r="C3925" s="3" t="s">
        <v>10769</v>
      </c>
      <c r="D3925" s="3" t="s">
        <v>10770</v>
      </c>
      <c r="E3925" s="3" t="s">
        <v>10771</v>
      </c>
      <c r="F3925" s="3">
        <v>0</v>
      </c>
      <c r="I3925" s="4" t="str">
        <f ca="1">IFERROR(__xludf.DUMMYFUNCTION("REGEXREPLACE(F3926,""\D"", """")"),"#VALUE!")</f>
        <v>#VALUE!</v>
      </c>
    </row>
    <row r="3926" spans="1:9" ht="15.75" customHeight="1">
      <c r="A3926" s="1">
        <v>3925</v>
      </c>
      <c r="B3926" s="3">
        <v>3926</v>
      </c>
      <c r="C3926" s="3" t="s">
        <v>10772</v>
      </c>
      <c r="D3926" s="3" t="s">
        <v>10773</v>
      </c>
      <c r="E3926" s="3" t="s">
        <v>10774</v>
      </c>
      <c r="F3926" s="3">
        <v>0</v>
      </c>
      <c r="I3926" s="4" t="str">
        <f ca="1">IFERROR(__xludf.DUMMYFUNCTION("REGEXREPLACE(F3927,""\D"", """")"),"#VALUE!")</f>
        <v>#VALUE!</v>
      </c>
    </row>
    <row r="3927" spans="1:9" ht="15.75" customHeight="1">
      <c r="A3927" s="1">
        <v>3926</v>
      </c>
      <c r="B3927" s="3">
        <v>3927</v>
      </c>
      <c r="C3927" s="3" t="s">
        <v>10775</v>
      </c>
      <c r="D3927" s="3" t="s">
        <v>10776</v>
      </c>
      <c r="E3927" s="3" t="s">
        <v>10777</v>
      </c>
      <c r="F3927" s="3" t="s">
        <v>457</v>
      </c>
      <c r="G3927" s="3">
        <v>0</v>
      </c>
      <c r="H3927" s="3" t="s">
        <v>97</v>
      </c>
      <c r="I3927" s="4" t="str">
        <f ca="1">IFERROR(__xludf.DUMMYFUNCTION("REGEXREPLACE(F3928,""\D"", """")"),"16")</f>
        <v>16</v>
      </c>
    </row>
    <row r="3928" spans="1:9" ht="15.75" customHeight="1">
      <c r="A3928" s="1">
        <v>3927</v>
      </c>
      <c r="B3928" s="3">
        <v>3928</v>
      </c>
      <c r="C3928" s="3" t="s">
        <v>10778</v>
      </c>
      <c r="D3928" s="3" t="s">
        <v>10779</v>
      </c>
      <c r="E3928" s="3" t="s">
        <v>10780</v>
      </c>
      <c r="F3928" s="3">
        <v>0</v>
      </c>
      <c r="I3928" s="4" t="str">
        <f ca="1">IFERROR(__xludf.DUMMYFUNCTION("REGEXREPLACE(F3929,""\D"", """")"),"#VALUE!")</f>
        <v>#VALUE!</v>
      </c>
    </row>
    <row r="3929" spans="1:9" ht="15.75" customHeight="1">
      <c r="A3929" s="1">
        <v>3928</v>
      </c>
      <c r="B3929" s="3">
        <v>3929</v>
      </c>
      <c r="C3929" s="3" t="s">
        <v>10781</v>
      </c>
      <c r="D3929" s="3" t="s">
        <v>10782</v>
      </c>
      <c r="E3929" s="3" t="s">
        <v>10783</v>
      </c>
      <c r="F3929" s="3">
        <v>0</v>
      </c>
      <c r="I3929" s="4" t="str">
        <f ca="1">IFERROR(__xludf.DUMMYFUNCTION("REGEXREPLACE(F3930,""\D"", """")"),"#VALUE!")</f>
        <v>#VALUE!</v>
      </c>
    </row>
    <row r="3930" spans="1:9" ht="15.75" customHeight="1">
      <c r="A3930" s="1">
        <v>3929</v>
      </c>
      <c r="B3930" s="3">
        <v>3930</v>
      </c>
      <c r="C3930" s="3" t="s">
        <v>10784</v>
      </c>
      <c r="D3930" s="3" t="s">
        <v>10785</v>
      </c>
      <c r="E3930" s="3" t="s">
        <v>27</v>
      </c>
      <c r="F3930" s="3">
        <v>0</v>
      </c>
      <c r="I3930" s="4" t="str">
        <f ca="1">IFERROR(__xludf.DUMMYFUNCTION("REGEXREPLACE(F3931,""\D"", """")"),"#VALUE!")</f>
        <v>#VALUE!</v>
      </c>
    </row>
    <row r="3931" spans="1:9" ht="15.75" customHeight="1">
      <c r="A3931" s="1">
        <v>3930</v>
      </c>
      <c r="B3931" s="3">
        <v>3931</v>
      </c>
      <c r="C3931" s="3" t="s">
        <v>10786</v>
      </c>
      <c r="D3931" s="3" t="s">
        <v>10787</v>
      </c>
      <c r="E3931" s="3" t="s">
        <v>27</v>
      </c>
      <c r="F3931" s="3">
        <v>0</v>
      </c>
      <c r="I3931" s="4" t="str">
        <f ca="1">IFERROR(__xludf.DUMMYFUNCTION("REGEXREPLACE(F3932,""\D"", """")"),"#VALUE!")</f>
        <v>#VALUE!</v>
      </c>
    </row>
    <row r="3932" spans="1:9" ht="15.75" customHeight="1">
      <c r="A3932" s="1">
        <v>3931</v>
      </c>
      <c r="B3932" s="3">
        <v>3932</v>
      </c>
      <c r="C3932" s="3" t="s">
        <v>10788</v>
      </c>
      <c r="D3932" s="3" t="s">
        <v>10789</v>
      </c>
      <c r="E3932" s="3" t="s">
        <v>27</v>
      </c>
      <c r="F3932" s="3">
        <v>0</v>
      </c>
      <c r="I3932" s="4" t="str">
        <f ca="1">IFERROR(__xludf.DUMMYFUNCTION("REGEXREPLACE(F3933,""\D"", """")"),"#VALUE!")</f>
        <v>#VALUE!</v>
      </c>
    </row>
    <row r="3933" spans="1:9" ht="15.75" customHeight="1">
      <c r="A3933" s="1">
        <v>3932</v>
      </c>
      <c r="B3933" s="3">
        <v>3933</v>
      </c>
      <c r="C3933" s="3" t="s">
        <v>10790</v>
      </c>
      <c r="D3933" s="3" t="s">
        <v>10791</v>
      </c>
      <c r="E3933" s="3" t="s">
        <v>10792</v>
      </c>
      <c r="F3933" s="3">
        <v>0</v>
      </c>
      <c r="I3933" s="4" t="str">
        <f ca="1">IFERROR(__xludf.DUMMYFUNCTION("REGEXREPLACE(F3934,""\D"", """")"),"#VALUE!")</f>
        <v>#VALUE!</v>
      </c>
    </row>
    <row r="3934" spans="1:9" ht="15.75" customHeight="1">
      <c r="A3934" s="1">
        <v>3933</v>
      </c>
      <c r="B3934" s="3">
        <v>3934</v>
      </c>
      <c r="C3934" s="3" t="s">
        <v>10793</v>
      </c>
      <c r="D3934" s="3" t="s">
        <v>10794</v>
      </c>
      <c r="E3934" s="3" t="s">
        <v>10795</v>
      </c>
      <c r="F3934" s="3">
        <v>0</v>
      </c>
      <c r="I3934" s="4" t="str">
        <f ca="1">IFERROR(__xludf.DUMMYFUNCTION("REGEXREPLACE(F3935,""\D"", """")"),"#VALUE!")</f>
        <v>#VALUE!</v>
      </c>
    </row>
    <row r="3935" spans="1:9" ht="15.75" customHeight="1">
      <c r="A3935" s="1">
        <v>3934</v>
      </c>
      <c r="B3935" s="3">
        <v>3935</v>
      </c>
      <c r="C3935" s="3" t="s">
        <v>10796</v>
      </c>
      <c r="D3935" s="3" t="s">
        <v>10797</v>
      </c>
      <c r="E3935" s="3" t="s">
        <v>27</v>
      </c>
      <c r="F3935" s="3">
        <v>0</v>
      </c>
      <c r="I3935" s="4" t="str">
        <f ca="1">IFERROR(__xludf.DUMMYFUNCTION("REGEXREPLACE(F3936,""\D"", """")"),"#VALUE!")</f>
        <v>#VALUE!</v>
      </c>
    </row>
    <row r="3936" spans="1:9" ht="15.75" customHeight="1">
      <c r="A3936" s="1">
        <v>3935</v>
      </c>
      <c r="B3936" s="3">
        <v>3936</v>
      </c>
      <c r="C3936" s="3" t="s">
        <v>10798</v>
      </c>
      <c r="D3936" s="3" t="s">
        <v>10799</v>
      </c>
      <c r="E3936" s="3" t="s">
        <v>10800</v>
      </c>
      <c r="F3936" s="3" t="s">
        <v>10801</v>
      </c>
      <c r="G3936" s="3">
        <v>4</v>
      </c>
      <c r="H3936" s="3" t="s">
        <v>10802</v>
      </c>
      <c r="I3936" s="4" t="str">
        <f ca="1">IFERROR(__xludf.DUMMYFUNCTION("REGEXREPLACE(F3937,""\D"", """")"),"240")</f>
        <v>240</v>
      </c>
    </row>
    <row r="3937" spans="1:9" ht="15.75" customHeight="1">
      <c r="A3937" s="1">
        <v>3936</v>
      </c>
      <c r="B3937" s="3">
        <v>3937</v>
      </c>
      <c r="C3937" s="3" t="s">
        <v>10803</v>
      </c>
      <c r="D3937" s="3" t="s">
        <v>10804</v>
      </c>
      <c r="E3937" s="3" t="s">
        <v>10805</v>
      </c>
      <c r="F3937" s="3" t="s">
        <v>10806</v>
      </c>
      <c r="G3937" s="3">
        <v>417</v>
      </c>
      <c r="H3937" s="3" t="s">
        <v>10807</v>
      </c>
      <c r="I3937" s="4" t="str">
        <f ca="1">IFERROR(__xludf.DUMMYFUNCTION("REGEXREPLACE(F3938,""\D"", """")"),"291")</f>
        <v>291</v>
      </c>
    </row>
    <row r="3938" spans="1:9" ht="15.75" customHeight="1">
      <c r="A3938" s="1">
        <v>3937</v>
      </c>
      <c r="B3938" s="3">
        <v>3938</v>
      </c>
      <c r="C3938" s="3" t="s">
        <v>10808</v>
      </c>
      <c r="D3938" s="3" t="s">
        <v>10809</v>
      </c>
      <c r="E3938" s="3" t="s">
        <v>10810</v>
      </c>
      <c r="F3938" s="3" t="s">
        <v>317</v>
      </c>
      <c r="G3938" s="3">
        <v>18</v>
      </c>
      <c r="H3938" s="3" t="s">
        <v>200</v>
      </c>
      <c r="I3938" s="4" t="str">
        <f ca="1">IFERROR(__xludf.DUMMYFUNCTION("REGEXREPLACE(F3939,""\D"", """")"),"8")</f>
        <v>8</v>
      </c>
    </row>
    <row r="3939" spans="1:9" ht="15.75" customHeight="1">
      <c r="A3939" s="1">
        <v>3938</v>
      </c>
      <c r="B3939" s="3">
        <v>3939</v>
      </c>
      <c r="C3939" s="3" t="s">
        <v>10811</v>
      </c>
      <c r="D3939" s="3" t="s">
        <v>10812</v>
      </c>
      <c r="E3939" s="3" t="s">
        <v>10813</v>
      </c>
      <c r="F3939" s="3" t="s">
        <v>199</v>
      </c>
      <c r="G3939" s="3">
        <v>32</v>
      </c>
      <c r="H3939" s="3" t="s">
        <v>3419</v>
      </c>
      <c r="I3939" s="4" t="str">
        <f ca="1">IFERROR(__xludf.DUMMYFUNCTION("REGEXREPLACE(F3940,""\D"", """")"),"24")</f>
        <v>24</v>
      </c>
    </row>
    <row r="3940" spans="1:9" ht="15.75" customHeight="1">
      <c r="A3940" s="1">
        <v>3939</v>
      </c>
      <c r="B3940" s="3">
        <v>3940</v>
      </c>
      <c r="C3940" s="3" t="s">
        <v>10814</v>
      </c>
      <c r="D3940" s="3" t="s">
        <v>10815</v>
      </c>
      <c r="E3940" s="3" t="s">
        <v>10816</v>
      </c>
      <c r="F3940" s="3">
        <v>0</v>
      </c>
      <c r="I3940" s="4" t="str">
        <f ca="1">IFERROR(__xludf.DUMMYFUNCTION("REGEXREPLACE(F3941,""\D"", """")"),"#VALUE!")</f>
        <v>#VALUE!</v>
      </c>
    </row>
    <row r="3941" spans="1:9" ht="15.75" customHeight="1">
      <c r="A3941" s="1">
        <v>3940</v>
      </c>
      <c r="B3941" s="3">
        <v>3941</v>
      </c>
      <c r="C3941" s="3" t="s">
        <v>10817</v>
      </c>
      <c r="D3941" s="3" t="s">
        <v>10818</v>
      </c>
      <c r="E3941" s="3" t="s">
        <v>10819</v>
      </c>
      <c r="F3941" s="3">
        <v>0</v>
      </c>
      <c r="I3941" s="4" t="str">
        <f ca="1">IFERROR(__xludf.DUMMYFUNCTION("REGEXREPLACE(F3942,""\D"", """")"),"#VALUE!")</f>
        <v>#VALUE!</v>
      </c>
    </row>
    <row r="3942" spans="1:9" ht="15.75" customHeight="1">
      <c r="A3942" s="1">
        <v>3941</v>
      </c>
      <c r="B3942" s="3">
        <v>3942</v>
      </c>
      <c r="C3942" s="3" t="s">
        <v>10820</v>
      </c>
      <c r="D3942" s="3" t="s">
        <v>10821</v>
      </c>
      <c r="E3942" s="3" t="s">
        <v>27</v>
      </c>
      <c r="F3942" s="3">
        <v>0</v>
      </c>
      <c r="I3942" s="4" t="str">
        <f ca="1">IFERROR(__xludf.DUMMYFUNCTION("REGEXREPLACE(F3943,""\D"", """")"),"#VALUE!")</f>
        <v>#VALUE!</v>
      </c>
    </row>
    <row r="3943" spans="1:9" ht="15.75" customHeight="1">
      <c r="A3943" s="1">
        <v>3942</v>
      </c>
      <c r="B3943" s="3">
        <v>3943</v>
      </c>
      <c r="C3943" s="3" t="s">
        <v>10822</v>
      </c>
      <c r="D3943" s="3" t="s">
        <v>10823</v>
      </c>
      <c r="E3943" s="3" t="s">
        <v>27</v>
      </c>
      <c r="F3943" s="3">
        <v>0</v>
      </c>
      <c r="I3943" s="4" t="str">
        <f ca="1">IFERROR(__xludf.DUMMYFUNCTION("REGEXREPLACE(F3944,""\D"", """")"),"#VALUE!")</f>
        <v>#VALUE!</v>
      </c>
    </row>
    <row r="3944" spans="1:9" ht="15.75" customHeight="1">
      <c r="A3944" s="1">
        <v>3943</v>
      </c>
      <c r="B3944" s="3">
        <v>3944</v>
      </c>
      <c r="C3944" s="3" t="s">
        <v>10824</v>
      </c>
      <c r="D3944" s="3" t="s">
        <v>10825</v>
      </c>
      <c r="E3944" s="3" t="s">
        <v>10826</v>
      </c>
      <c r="F3944" s="3" t="s">
        <v>364</v>
      </c>
      <c r="G3944" s="3">
        <v>0</v>
      </c>
      <c r="H3944" s="3" t="s">
        <v>651</v>
      </c>
      <c r="I3944" s="4" t="str">
        <f ca="1">IFERROR(__xludf.DUMMYFUNCTION("REGEXREPLACE(F3945,""\D"", """")"),"13")</f>
        <v>13</v>
      </c>
    </row>
    <row r="3945" spans="1:9" ht="15.75" customHeight="1">
      <c r="A3945" s="1">
        <v>3944</v>
      </c>
      <c r="B3945" s="3">
        <v>3945</v>
      </c>
      <c r="C3945" s="3" t="s">
        <v>10827</v>
      </c>
      <c r="D3945" s="3" t="s">
        <v>10828</v>
      </c>
      <c r="E3945" s="3" t="s">
        <v>10829</v>
      </c>
      <c r="F3945" s="3" t="s">
        <v>303</v>
      </c>
      <c r="G3945" s="3">
        <v>9</v>
      </c>
      <c r="H3945" s="3" t="s">
        <v>422</v>
      </c>
      <c r="I3945" s="4" t="str">
        <f ca="1">IFERROR(__xludf.DUMMYFUNCTION("REGEXREPLACE(F3946,""\D"", """")"),"6")</f>
        <v>6</v>
      </c>
    </row>
    <row r="3946" spans="1:9" ht="15.75" customHeight="1">
      <c r="A3946" s="1">
        <v>3945</v>
      </c>
      <c r="B3946" s="3">
        <v>3946</v>
      </c>
      <c r="C3946" s="3" t="s">
        <v>10830</v>
      </c>
      <c r="D3946" s="3" t="s">
        <v>10831</v>
      </c>
      <c r="E3946" s="3" t="s">
        <v>27</v>
      </c>
      <c r="F3946" s="3">
        <v>0</v>
      </c>
      <c r="I3946" s="4" t="str">
        <f ca="1">IFERROR(__xludf.DUMMYFUNCTION("REGEXREPLACE(F3947,""\D"", """")"),"#VALUE!")</f>
        <v>#VALUE!</v>
      </c>
    </row>
    <row r="3947" spans="1:9" ht="15.75" customHeight="1">
      <c r="A3947" s="1">
        <v>3946</v>
      </c>
      <c r="B3947" s="3">
        <v>3947</v>
      </c>
      <c r="C3947" s="3" t="s">
        <v>10832</v>
      </c>
      <c r="D3947" s="3" t="s">
        <v>10833</v>
      </c>
      <c r="E3947" s="3" t="s">
        <v>10834</v>
      </c>
      <c r="F3947" s="3">
        <v>0</v>
      </c>
      <c r="I3947" s="4" t="str">
        <f ca="1">IFERROR(__xludf.DUMMYFUNCTION("REGEXREPLACE(F3948,""\D"", """")"),"#VALUE!")</f>
        <v>#VALUE!</v>
      </c>
    </row>
    <row r="3948" spans="1:9" ht="15.75" customHeight="1">
      <c r="A3948" s="1">
        <v>3947</v>
      </c>
      <c r="B3948" s="3">
        <v>3948</v>
      </c>
      <c r="C3948" s="3" t="s">
        <v>10835</v>
      </c>
      <c r="D3948" s="3" t="s">
        <v>10836</v>
      </c>
      <c r="E3948" s="3" t="s">
        <v>10837</v>
      </c>
      <c r="F3948" s="3" t="s">
        <v>61</v>
      </c>
      <c r="G3948" s="3">
        <v>8</v>
      </c>
      <c r="H3948" s="3" t="s">
        <v>651</v>
      </c>
      <c r="I3948" s="4" t="str">
        <f ca="1">IFERROR(__xludf.DUMMYFUNCTION("REGEXREPLACE(F3949,""\D"", """")"),"5")</f>
        <v>5</v>
      </c>
    </row>
    <row r="3949" spans="1:9" ht="15.75" customHeight="1">
      <c r="A3949" s="1">
        <v>3948</v>
      </c>
      <c r="B3949" s="3">
        <v>3949</v>
      </c>
      <c r="C3949" s="3" t="s">
        <v>10838</v>
      </c>
      <c r="D3949" s="3" t="s">
        <v>10839</v>
      </c>
      <c r="E3949" s="3" t="s">
        <v>10840</v>
      </c>
      <c r="F3949" s="3">
        <v>0</v>
      </c>
      <c r="I3949" s="4" t="str">
        <f ca="1">IFERROR(__xludf.DUMMYFUNCTION("REGEXREPLACE(F3950,""\D"", """")"),"#VALUE!")</f>
        <v>#VALUE!</v>
      </c>
    </row>
    <row r="3950" spans="1:9" ht="15.75" customHeight="1">
      <c r="A3950" s="1">
        <v>3949</v>
      </c>
      <c r="B3950" s="3">
        <v>3950</v>
      </c>
      <c r="C3950" s="3" t="s">
        <v>10841</v>
      </c>
      <c r="D3950" s="3" t="s">
        <v>10842</v>
      </c>
      <c r="E3950" s="3" t="s">
        <v>27</v>
      </c>
      <c r="F3950" s="3">
        <v>0</v>
      </c>
      <c r="I3950" s="4" t="str">
        <f ca="1">IFERROR(__xludf.DUMMYFUNCTION("REGEXREPLACE(F3951,""\D"", """")"),"#VALUE!")</f>
        <v>#VALUE!</v>
      </c>
    </row>
    <row r="3951" spans="1:9" ht="15.75" customHeight="1">
      <c r="A3951" s="1">
        <v>3950</v>
      </c>
      <c r="B3951" s="3">
        <v>3951</v>
      </c>
      <c r="C3951" s="3" t="s">
        <v>10843</v>
      </c>
      <c r="D3951" s="3" t="s">
        <v>10844</v>
      </c>
      <c r="E3951" s="3" t="s">
        <v>27</v>
      </c>
      <c r="F3951" s="3">
        <v>0</v>
      </c>
      <c r="I3951" s="4" t="str">
        <f ca="1">IFERROR(__xludf.DUMMYFUNCTION("REGEXREPLACE(F3952,""\D"", """")"),"#VALUE!")</f>
        <v>#VALUE!</v>
      </c>
    </row>
    <row r="3952" spans="1:9" ht="15.75" customHeight="1">
      <c r="A3952" s="1">
        <v>3951</v>
      </c>
      <c r="B3952" s="3">
        <v>3952</v>
      </c>
      <c r="C3952" s="3" t="s">
        <v>10845</v>
      </c>
      <c r="D3952" s="3" t="s">
        <v>10846</v>
      </c>
      <c r="E3952" s="3" t="s">
        <v>10847</v>
      </c>
      <c r="F3952" s="3">
        <v>0</v>
      </c>
      <c r="I3952" s="4" t="str">
        <f ca="1">IFERROR(__xludf.DUMMYFUNCTION("REGEXREPLACE(F3953,""\D"", """")"),"#VALUE!")</f>
        <v>#VALUE!</v>
      </c>
    </row>
    <row r="3953" spans="1:9" ht="15.75" customHeight="1">
      <c r="A3953" s="1">
        <v>3952</v>
      </c>
      <c r="B3953" s="3">
        <v>3953</v>
      </c>
      <c r="C3953" s="3" t="s">
        <v>10848</v>
      </c>
      <c r="D3953" s="3" t="s">
        <v>10849</v>
      </c>
      <c r="E3953" s="3" t="s">
        <v>27</v>
      </c>
      <c r="F3953" s="3">
        <v>0</v>
      </c>
      <c r="I3953" s="4" t="str">
        <f ca="1">IFERROR(__xludf.DUMMYFUNCTION("REGEXREPLACE(F3954,""\D"", """")"),"#VALUE!")</f>
        <v>#VALUE!</v>
      </c>
    </row>
    <row r="3954" spans="1:9" ht="15.75" customHeight="1">
      <c r="A3954" s="1">
        <v>3953</v>
      </c>
      <c r="B3954" s="3">
        <v>3954</v>
      </c>
      <c r="C3954" s="3" t="s">
        <v>10850</v>
      </c>
      <c r="D3954" s="3" t="s">
        <v>10851</v>
      </c>
      <c r="E3954" s="3" t="s">
        <v>27</v>
      </c>
      <c r="F3954" s="3">
        <v>0</v>
      </c>
      <c r="I3954" s="4" t="str">
        <f ca="1">IFERROR(__xludf.DUMMYFUNCTION("REGEXREPLACE(F3955,""\D"", """")"),"#VALUE!")</f>
        <v>#VALUE!</v>
      </c>
    </row>
    <row r="3955" spans="1:9" ht="15.75" customHeight="1">
      <c r="A3955" s="1">
        <v>3954</v>
      </c>
      <c r="B3955" s="3">
        <v>3955</v>
      </c>
      <c r="C3955" s="3" t="s">
        <v>10852</v>
      </c>
      <c r="D3955" s="3" t="s">
        <v>10853</v>
      </c>
      <c r="E3955" s="3" t="s">
        <v>10854</v>
      </c>
      <c r="F3955" s="3" t="s">
        <v>1165</v>
      </c>
      <c r="G3955" s="3">
        <v>0</v>
      </c>
      <c r="H3955" s="3" t="s">
        <v>498</v>
      </c>
      <c r="I3955" s="4" t="str">
        <f ca="1">IFERROR(__xludf.DUMMYFUNCTION("REGEXREPLACE(F3956,""\D"", """")"),"23")</f>
        <v>23</v>
      </c>
    </row>
    <row r="3956" spans="1:9" ht="15.75" customHeight="1">
      <c r="A3956" s="1">
        <v>3955</v>
      </c>
      <c r="B3956" s="3">
        <v>3956</v>
      </c>
      <c r="C3956" s="3" t="s">
        <v>10855</v>
      </c>
      <c r="D3956" s="3" t="s">
        <v>10856</v>
      </c>
      <c r="E3956" s="3" t="s">
        <v>27</v>
      </c>
      <c r="F3956" s="3">
        <v>0</v>
      </c>
      <c r="I3956" s="4" t="str">
        <f ca="1">IFERROR(__xludf.DUMMYFUNCTION("REGEXREPLACE(F3957,""\D"", """")"),"#VALUE!")</f>
        <v>#VALUE!</v>
      </c>
    </row>
    <row r="3957" spans="1:9" ht="15.75" customHeight="1">
      <c r="A3957" s="1">
        <v>3956</v>
      </c>
      <c r="B3957" s="3">
        <v>3957</v>
      </c>
      <c r="C3957" s="3" t="s">
        <v>10857</v>
      </c>
      <c r="D3957" s="3" t="s">
        <v>10858</v>
      </c>
      <c r="E3957" s="3" t="s">
        <v>10859</v>
      </c>
      <c r="F3957" s="3">
        <v>0</v>
      </c>
      <c r="I3957" s="4" t="str">
        <f ca="1">IFERROR(__xludf.DUMMYFUNCTION("REGEXREPLACE(F3958,""\D"", """")"),"#VALUE!")</f>
        <v>#VALUE!</v>
      </c>
    </row>
    <row r="3958" spans="1:9" ht="15.75" customHeight="1">
      <c r="A3958" s="1">
        <v>3957</v>
      </c>
      <c r="B3958" s="3">
        <v>3958</v>
      </c>
      <c r="C3958" s="3" t="s">
        <v>10860</v>
      </c>
      <c r="D3958" s="3" t="s">
        <v>10861</v>
      </c>
      <c r="E3958" s="3" t="s">
        <v>10862</v>
      </c>
      <c r="F3958" s="3">
        <v>0</v>
      </c>
      <c r="I3958" s="4" t="str">
        <f ca="1">IFERROR(__xludf.DUMMYFUNCTION("REGEXREPLACE(F3959,""\D"", """")"),"#VALUE!")</f>
        <v>#VALUE!</v>
      </c>
    </row>
    <row r="3959" spans="1:9" ht="15.75" customHeight="1">
      <c r="A3959" s="1">
        <v>3958</v>
      </c>
      <c r="B3959" s="3">
        <v>3959</v>
      </c>
      <c r="C3959" s="3" t="s">
        <v>10863</v>
      </c>
      <c r="D3959" s="3" t="s">
        <v>10864</v>
      </c>
      <c r="E3959" s="3" t="s">
        <v>10865</v>
      </c>
      <c r="F3959" s="3" t="s">
        <v>255</v>
      </c>
      <c r="G3959" s="3">
        <v>0</v>
      </c>
      <c r="H3959" s="3" t="s">
        <v>256</v>
      </c>
      <c r="I3959" s="4" t="str">
        <f ca="1">IFERROR(__xludf.DUMMYFUNCTION("REGEXREPLACE(F3960,""\D"", """")"),"28")</f>
        <v>28</v>
      </c>
    </row>
    <row r="3960" spans="1:9" ht="15.75" customHeight="1">
      <c r="A3960" s="1">
        <v>3959</v>
      </c>
      <c r="B3960" s="3">
        <v>3960</v>
      </c>
      <c r="C3960" s="3" t="s">
        <v>10866</v>
      </c>
      <c r="D3960" s="3" t="s">
        <v>10867</v>
      </c>
      <c r="E3960" s="3" t="s">
        <v>10868</v>
      </c>
      <c r="F3960" s="3">
        <v>0</v>
      </c>
      <c r="I3960" s="4" t="str">
        <f ca="1">IFERROR(__xludf.DUMMYFUNCTION("REGEXREPLACE(F3961,""\D"", """")"),"#VALUE!")</f>
        <v>#VALUE!</v>
      </c>
    </row>
    <row r="3961" spans="1:9" ht="15.75" customHeight="1">
      <c r="A3961" s="1">
        <v>3960</v>
      </c>
      <c r="B3961" s="3">
        <v>3961</v>
      </c>
      <c r="C3961" s="3" t="s">
        <v>10869</v>
      </c>
      <c r="D3961" s="3" t="s">
        <v>10870</v>
      </c>
      <c r="E3961" s="3" t="s">
        <v>27</v>
      </c>
      <c r="F3961" s="3">
        <v>0</v>
      </c>
      <c r="I3961" s="4" t="str">
        <f ca="1">IFERROR(__xludf.DUMMYFUNCTION("REGEXREPLACE(F3962,""\D"", """")"),"#VALUE!")</f>
        <v>#VALUE!</v>
      </c>
    </row>
    <row r="3962" spans="1:9" ht="15.75" customHeight="1">
      <c r="A3962" s="1">
        <v>3961</v>
      </c>
      <c r="B3962" s="3">
        <v>3962</v>
      </c>
      <c r="C3962" s="3" t="s">
        <v>10871</v>
      </c>
      <c r="D3962" s="3" t="s">
        <v>10872</v>
      </c>
      <c r="E3962" s="3" t="s">
        <v>10873</v>
      </c>
      <c r="F3962" s="3">
        <v>0</v>
      </c>
      <c r="I3962" s="4" t="str">
        <f ca="1">IFERROR(__xludf.DUMMYFUNCTION("REGEXREPLACE(F3963,""\D"", """")"),"#VALUE!")</f>
        <v>#VALUE!</v>
      </c>
    </row>
    <row r="3963" spans="1:9" ht="15.75" customHeight="1">
      <c r="A3963" s="1">
        <v>3962</v>
      </c>
      <c r="B3963" s="3">
        <v>3963</v>
      </c>
      <c r="C3963" s="3" t="s">
        <v>10874</v>
      </c>
      <c r="D3963" s="3" t="s">
        <v>10875</v>
      </c>
      <c r="E3963" s="3" t="s">
        <v>10876</v>
      </c>
      <c r="F3963" s="3" t="s">
        <v>88</v>
      </c>
      <c r="G3963" s="3">
        <v>5</v>
      </c>
      <c r="H3963" s="3" t="s">
        <v>72</v>
      </c>
      <c r="I3963" s="4" t="str">
        <f ca="1">IFERROR(__xludf.DUMMYFUNCTION("REGEXREPLACE(F3964,""\D"", """")"),"4")</f>
        <v>4</v>
      </c>
    </row>
    <row r="3964" spans="1:9" ht="15.75" customHeight="1">
      <c r="A3964" s="1">
        <v>3963</v>
      </c>
      <c r="B3964" s="3">
        <v>3964</v>
      </c>
      <c r="C3964" s="3" t="s">
        <v>10877</v>
      </c>
      <c r="D3964" s="3" t="s">
        <v>10878</v>
      </c>
      <c r="E3964" s="3" t="s">
        <v>27</v>
      </c>
      <c r="F3964" s="3">
        <v>0</v>
      </c>
      <c r="I3964" s="4" t="str">
        <f ca="1">IFERROR(__xludf.DUMMYFUNCTION("REGEXREPLACE(F3965,""\D"", """")"),"#VALUE!")</f>
        <v>#VALUE!</v>
      </c>
    </row>
    <row r="3965" spans="1:9" ht="15.75" customHeight="1">
      <c r="A3965" s="1">
        <v>3964</v>
      </c>
      <c r="B3965" s="3">
        <v>3965</v>
      </c>
      <c r="C3965" s="3" t="s">
        <v>10879</v>
      </c>
      <c r="D3965" s="3" t="s">
        <v>10880</v>
      </c>
      <c r="E3965" s="3" t="s">
        <v>10881</v>
      </c>
      <c r="F3965" s="3" t="s">
        <v>339</v>
      </c>
      <c r="G3965" s="3">
        <v>0</v>
      </c>
      <c r="H3965" s="3" t="s">
        <v>422</v>
      </c>
      <c r="I3965" s="4" t="str">
        <f ca="1">IFERROR(__xludf.DUMMYFUNCTION("REGEXREPLACE(F3966,""\D"", """")"),"15")</f>
        <v>15</v>
      </c>
    </row>
    <row r="3966" spans="1:9" ht="15.75" customHeight="1">
      <c r="A3966" s="1">
        <v>3965</v>
      </c>
      <c r="B3966" s="3">
        <v>3966</v>
      </c>
      <c r="C3966" s="3" t="s">
        <v>10882</v>
      </c>
      <c r="D3966" s="3" t="s">
        <v>10883</v>
      </c>
      <c r="E3966" s="3" t="s">
        <v>10884</v>
      </c>
      <c r="F3966" s="3">
        <v>0</v>
      </c>
      <c r="I3966" s="4" t="str">
        <f ca="1">IFERROR(__xludf.DUMMYFUNCTION("REGEXREPLACE(F3967,""\D"", """")"),"#VALUE!")</f>
        <v>#VALUE!</v>
      </c>
    </row>
    <row r="3967" spans="1:9" ht="15.75" customHeight="1">
      <c r="A3967" s="1">
        <v>3966</v>
      </c>
      <c r="B3967" s="3">
        <v>3967</v>
      </c>
      <c r="C3967" s="3" t="s">
        <v>10885</v>
      </c>
      <c r="D3967" s="3" t="s">
        <v>10886</v>
      </c>
      <c r="E3967" s="3" t="s">
        <v>4194</v>
      </c>
      <c r="F3967" s="3">
        <v>0</v>
      </c>
      <c r="I3967" s="4" t="str">
        <f ca="1">IFERROR(__xludf.DUMMYFUNCTION("REGEXREPLACE(F3968,""\D"", """")"),"#VALUE!")</f>
        <v>#VALUE!</v>
      </c>
    </row>
    <row r="3968" spans="1:9" ht="15.75" customHeight="1">
      <c r="A3968" s="1">
        <v>3967</v>
      </c>
      <c r="B3968" s="3">
        <v>3968</v>
      </c>
      <c r="C3968" s="3" t="s">
        <v>10887</v>
      </c>
      <c r="D3968" s="3" t="s">
        <v>10888</v>
      </c>
      <c r="E3968" s="3" t="s">
        <v>27</v>
      </c>
      <c r="F3968" s="3">
        <v>0</v>
      </c>
      <c r="I3968" s="4" t="str">
        <f ca="1">IFERROR(__xludf.DUMMYFUNCTION("REGEXREPLACE(F3969,""\D"", """")"),"#VALUE!")</f>
        <v>#VALUE!</v>
      </c>
    </row>
    <row r="3969" spans="1:9" ht="15.75" customHeight="1">
      <c r="A3969" s="1">
        <v>3968</v>
      </c>
      <c r="B3969" s="3">
        <v>3969</v>
      </c>
      <c r="C3969" s="3" t="s">
        <v>10889</v>
      </c>
      <c r="D3969" s="3" t="s">
        <v>10890</v>
      </c>
      <c r="E3969" s="3" t="s">
        <v>27</v>
      </c>
      <c r="F3969" s="3">
        <v>0</v>
      </c>
      <c r="I3969" s="4" t="str">
        <f ca="1">IFERROR(__xludf.DUMMYFUNCTION("REGEXREPLACE(F3970,""\D"", """")"),"#VALUE!")</f>
        <v>#VALUE!</v>
      </c>
    </row>
    <row r="3970" spans="1:9" ht="15.75" customHeight="1">
      <c r="A3970" s="1">
        <v>3969</v>
      </c>
      <c r="B3970" s="3">
        <v>3970</v>
      </c>
      <c r="C3970" s="3" t="s">
        <v>10891</v>
      </c>
      <c r="D3970" s="3" t="s">
        <v>10892</v>
      </c>
      <c r="E3970" s="3" t="s">
        <v>10893</v>
      </c>
      <c r="F3970" s="3">
        <v>0</v>
      </c>
      <c r="I3970" s="4" t="str">
        <f ca="1">IFERROR(__xludf.DUMMYFUNCTION("REGEXREPLACE(F3971,""\D"", """")"),"#VALUE!")</f>
        <v>#VALUE!</v>
      </c>
    </row>
    <row r="3971" spans="1:9" ht="15.75" customHeight="1">
      <c r="A3971" s="1">
        <v>3970</v>
      </c>
      <c r="B3971" s="3">
        <v>3971</v>
      </c>
      <c r="C3971" s="3" t="s">
        <v>10894</v>
      </c>
      <c r="D3971" s="3" t="s">
        <v>10895</v>
      </c>
      <c r="E3971" s="3" t="s">
        <v>10896</v>
      </c>
      <c r="F3971" s="3">
        <v>0</v>
      </c>
      <c r="I3971" s="4" t="str">
        <f ca="1">IFERROR(__xludf.DUMMYFUNCTION("REGEXREPLACE(F3972,""\D"", """")"),"#VALUE!")</f>
        <v>#VALUE!</v>
      </c>
    </row>
    <row r="3972" spans="1:9" ht="15.75" customHeight="1">
      <c r="A3972" s="1">
        <v>3971</v>
      </c>
      <c r="B3972" s="3">
        <v>3972</v>
      </c>
      <c r="C3972" s="3" t="s">
        <v>10897</v>
      </c>
      <c r="D3972" s="3" t="s">
        <v>10898</v>
      </c>
      <c r="E3972" s="3" t="s">
        <v>10899</v>
      </c>
      <c r="F3972" s="3" t="s">
        <v>339</v>
      </c>
      <c r="G3972" s="3">
        <v>3</v>
      </c>
      <c r="H3972" s="3" t="s">
        <v>40</v>
      </c>
      <c r="I3972" s="4" t="str">
        <f ca="1">IFERROR(__xludf.DUMMYFUNCTION("REGEXREPLACE(F3973,""\D"", """")"),"15")</f>
        <v>15</v>
      </c>
    </row>
    <row r="3973" spans="1:9" ht="15.75" customHeight="1">
      <c r="A3973" s="1">
        <v>3972</v>
      </c>
      <c r="B3973" s="3">
        <v>3973</v>
      </c>
      <c r="C3973" s="3" t="s">
        <v>10900</v>
      </c>
      <c r="D3973" s="3" t="s">
        <v>10901</v>
      </c>
      <c r="E3973" s="3" t="s">
        <v>27</v>
      </c>
      <c r="F3973" s="3">
        <v>0</v>
      </c>
      <c r="I3973" s="4" t="str">
        <f ca="1">IFERROR(__xludf.DUMMYFUNCTION("REGEXREPLACE(F3974,""\D"", """")"),"#VALUE!")</f>
        <v>#VALUE!</v>
      </c>
    </row>
    <row r="3974" spans="1:9" ht="15.75" customHeight="1">
      <c r="A3974" s="1">
        <v>3973</v>
      </c>
      <c r="B3974" s="3">
        <v>3974</v>
      </c>
      <c r="C3974" s="3" t="s">
        <v>10902</v>
      </c>
      <c r="D3974" s="3" t="s">
        <v>10903</v>
      </c>
      <c r="E3974" s="3" t="s">
        <v>27</v>
      </c>
      <c r="F3974" s="3">
        <v>0</v>
      </c>
      <c r="I3974" s="4" t="str">
        <f ca="1">IFERROR(__xludf.DUMMYFUNCTION("REGEXREPLACE(F3975,""\D"", """")"),"#VALUE!")</f>
        <v>#VALUE!</v>
      </c>
    </row>
    <row r="3975" spans="1:9" ht="15.75" customHeight="1">
      <c r="A3975" s="1">
        <v>3974</v>
      </c>
      <c r="B3975" s="3">
        <v>3975</v>
      </c>
      <c r="C3975" s="3" t="s">
        <v>10904</v>
      </c>
      <c r="D3975" s="3" t="s">
        <v>10905</v>
      </c>
      <c r="E3975" s="3" t="s">
        <v>10906</v>
      </c>
      <c r="F3975" s="3" t="s">
        <v>61</v>
      </c>
      <c r="G3975" s="3">
        <v>0</v>
      </c>
      <c r="H3975" s="3" t="s">
        <v>62</v>
      </c>
      <c r="I3975" s="4" t="str">
        <f ca="1">IFERROR(__xludf.DUMMYFUNCTION("REGEXREPLACE(F3976,""\D"", """")"),"5")</f>
        <v>5</v>
      </c>
    </row>
    <row r="3976" spans="1:9" ht="15.75" customHeight="1">
      <c r="A3976" s="1">
        <v>3975</v>
      </c>
      <c r="B3976" s="3">
        <v>3976</v>
      </c>
      <c r="C3976" s="3" t="s">
        <v>10907</v>
      </c>
      <c r="D3976" s="3" t="s">
        <v>10908</v>
      </c>
      <c r="E3976" s="3" t="s">
        <v>10909</v>
      </c>
      <c r="F3976" s="3">
        <v>0</v>
      </c>
      <c r="I3976" s="4" t="str">
        <f ca="1">IFERROR(__xludf.DUMMYFUNCTION("REGEXREPLACE(F3977,""\D"", """")"),"#VALUE!")</f>
        <v>#VALUE!</v>
      </c>
    </row>
    <row r="3977" spans="1:9" ht="15.75" customHeight="1">
      <c r="A3977" s="1">
        <v>3976</v>
      </c>
      <c r="B3977" s="3">
        <v>3977</v>
      </c>
      <c r="C3977" s="3" t="s">
        <v>10910</v>
      </c>
      <c r="D3977" s="3" t="s">
        <v>10911</v>
      </c>
      <c r="E3977" s="3" t="s">
        <v>10912</v>
      </c>
      <c r="F3977" s="3">
        <v>0</v>
      </c>
      <c r="I3977" s="4" t="str">
        <f ca="1">IFERROR(__xludf.DUMMYFUNCTION("REGEXREPLACE(F3978,""\D"", """")"),"#VALUE!")</f>
        <v>#VALUE!</v>
      </c>
    </row>
    <row r="3978" spans="1:9" ht="15.75" customHeight="1">
      <c r="A3978" s="1">
        <v>3977</v>
      </c>
      <c r="B3978" s="3">
        <v>3978</v>
      </c>
      <c r="C3978" s="3" t="s">
        <v>10913</v>
      </c>
      <c r="D3978" s="3" t="s">
        <v>10914</v>
      </c>
      <c r="E3978" s="3" t="s">
        <v>27</v>
      </c>
      <c r="F3978" s="3">
        <v>0</v>
      </c>
      <c r="I3978" s="4" t="str">
        <f ca="1">IFERROR(__xludf.DUMMYFUNCTION("REGEXREPLACE(F3979,""\D"", """")"),"#VALUE!")</f>
        <v>#VALUE!</v>
      </c>
    </row>
    <row r="3979" spans="1:9" ht="15.75" customHeight="1">
      <c r="A3979" s="1">
        <v>3978</v>
      </c>
      <c r="B3979" s="3">
        <v>3979</v>
      </c>
      <c r="C3979" s="3" t="s">
        <v>10915</v>
      </c>
      <c r="D3979" s="3" t="s">
        <v>10916</v>
      </c>
      <c r="E3979" s="3" t="s">
        <v>10917</v>
      </c>
      <c r="F3979" s="3">
        <v>0</v>
      </c>
      <c r="I3979" s="4" t="str">
        <f ca="1">IFERROR(__xludf.DUMMYFUNCTION("REGEXREPLACE(F3980,""\D"", """")"),"#VALUE!")</f>
        <v>#VALUE!</v>
      </c>
    </row>
    <row r="3980" spans="1:9" ht="15.75" customHeight="1">
      <c r="A3980" s="1">
        <v>3979</v>
      </c>
      <c r="B3980" s="3">
        <v>3980</v>
      </c>
      <c r="C3980" s="3" t="s">
        <v>10918</v>
      </c>
      <c r="D3980" s="3" t="s">
        <v>10919</v>
      </c>
      <c r="E3980" s="3" t="s">
        <v>27</v>
      </c>
      <c r="F3980" s="3">
        <v>0</v>
      </c>
      <c r="I3980" s="4" t="str">
        <f ca="1">IFERROR(__xludf.DUMMYFUNCTION("REGEXREPLACE(F3981,""\D"", """")"),"#VALUE!")</f>
        <v>#VALUE!</v>
      </c>
    </row>
    <row r="3981" spans="1:9" ht="15.75" customHeight="1">
      <c r="A3981" s="1">
        <v>3980</v>
      </c>
      <c r="B3981" s="3">
        <v>3981</v>
      </c>
      <c r="C3981" s="3" t="s">
        <v>10920</v>
      </c>
      <c r="D3981" s="3" t="s">
        <v>10921</v>
      </c>
      <c r="E3981" s="3" t="s">
        <v>10922</v>
      </c>
      <c r="F3981" s="3">
        <v>0</v>
      </c>
      <c r="I3981" s="4" t="str">
        <f ca="1">IFERROR(__xludf.DUMMYFUNCTION("REGEXREPLACE(F3982,""\D"", """")"),"#VALUE!")</f>
        <v>#VALUE!</v>
      </c>
    </row>
    <row r="3982" spans="1:9" ht="15.75" customHeight="1">
      <c r="A3982" s="1">
        <v>3981</v>
      </c>
      <c r="B3982" s="3">
        <v>3982</v>
      </c>
      <c r="C3982" s="3" t="s">
        <v>10923</v>
      </c>
      <c r="D3982" s="3" t="s">
        <v>10924</v>
      </c>
      <c r="E3982" s="3" t="s">
        <v>6003</v>
      </c>
      <c r="F3982" s="3">
        <v>0</v>
      </c>
      <c r="I3982" s="4" t="str">
        <f ca="1">IFERROR(__xludf.DUMMYFUNCTION("REGEXREPLACE(F3983,""\D"", """")"),"#VALUE!")</f>
        <v>#VALUE!</v>
      </c>
    </row>
    <row r="3983" spans="1:9" ht="15.75" customHeight="1">
      <c r="A3983" s="1">
        <v>3982</v>
      </c>
      <c r="B3983" s="3">
        <v>3983</v>
      </c>
      <c r="C3983" s="3" t="s">
        <v>10925</v>
      </c>
      <c r="D3983" s="3" t="s">
        <v>10926</v>
      </c>
      <c r="E3983" s="3" t="s">
        <v>27</v>
      </c>
      <c r="F3983" s="3">
        <v>0</v>
      </c>
      <c r="I3983" s="4" t="str">
        <f ca="1">IFERROR(__xludf.DUMMYFUNCTION("REGEXREPLACE(F3984,""\D"", """")"),"#VALUE!")</f>
        <v>#VALUE!</v>
      </c>
    </row>
    <row r="3984" spans="1:9" ht="15.75" customHeight="1">
      <c r="A3984" s="1">
        <v>3983</v>
      </c>
      <c r="B3984" s="3">
        <v>3984</v>
      </c>
      <c r="C3984" s="3" t="s">
        <v>10927</v>
      </c>
      <c r="D3984" s="3" t="s">
        <v>10928</v>
      </c>
      <c r="E3984" s="3" t="s">
        <v>27</v>
      </c>
      <c r="F3984" s="3">
        <v>0</v>
      </c>
      <c r="I3984" s="4" t="str">
        <f ca="1">IFERROR(__xludf.DUMMYFUNCTION("REGEXREPLACE(F3985,""\D"", """")"),"#VALUE!")</f>
        <v>#VALUE!</v>
      </c>
    </row>
    <row r="3985" spans="1:9" ht="15.75" customHeight="1">
      <c r="A3985" s="1">
        <v>3984</v>
      </c>
      <c r="B3985" s="3">
        <v>3985</v>
      </c>
      <c r="C3985" s="3" t="s">
        <v>10929</v>
      </c>
      <c r="D3985" s="3" t="s">
        <v>10930</v>
      </c>
      <c r="E3985" s="3" t="s">
        <v>10931</v>
      </c>
      <c r="F3985" s="3" t="s">
        <v>39</v>
      </c>
      <c r="G3985" s="3">
        <v>7</v>
      </c>
      <c r="H3985" s="3" t="s">
        <v>45</v>
      </c>
      <c r="I3985" s="4" t="str">
        <f ca="1">IFERROR(__xludf.DUMMYFUNCTION("REGEXREPLACE(F3986,""\D"", """")"),"14")</f>
        <v>14</v>
      </c>
    </row>
    <row r="3986" spans="1:9" ht="15.75" customHeight="1">
      <c r="A3986" s="1">
        <v>3985</v>
      </c>
      <c r="B3986" s="3">
        <v>3986</v>
      </c>
      <c r="C3986" s="3" t="s">
        <v>10932</v>
      </c>
      <c r="D3986" s="3" t="s">
        <v>10933</v>
      </c>
      <c r="E3986" s="3" t="s">
        <v>10934</v>
      </c>
      <c r="F3986" s="3">
        <v>0</v>
      </c>
      <c r="I3986" s="4" t="str">
        <f ca="1">IFERROR(__xludf.DUMMYFUNCTION("REGEXREPLACE(F3987,""\D"", """")"),"#VALUE!")</f>
        <v>#VALUE!</v>
      </c>
    </row>
    <row r="3987" spans="1:9" ht="15.75" customHeight="1">
      <c r="A3987" s="1">
        <v>3986</v>
      </c>
      <c r="B3987" s="3">
        <v>3987</v>
      </c>
      <c r="C3987" s="3" t="s">
        <v>10935</v>
      </c>
      <c r="D3987" s="3" t="s">
        <v>10936</v>
      </c>
      <c r="E3987" s="3" t="s">
        <v>10937</v>
      </c>
      <c r="F3987" s="3" t="s">
        <v>96</v>
      </c>
      <c r="G3987" s="3">
        <v>2</v>
      </c>
      <c r="H3987" s="3" t="s">
        <v>57</v>
      </c>
      <c r="I3987" s="4" t="str">
        <f ca="1">IFERROR(__xludf.DUMMYFUNCTION("REGEXREPLACE(F3988,""\D"", """")"),"9")</f>
        <v>9</v>
      </c>
    </row>
    <row r="3988" spans="1:9" ht="15.75" customHeight="1">
      <c r="A3988" s="1">
        <v>3987</v>
      </c>
      <c r="B3988" s="3">
        <v>3988</v>
      </c>
      <c r="C3988" s="3" t="s">
        <v>10938</v>
      </c>
      <c r="D3988" s="3" t="s">
        <v>10939</v>
      </c>
      <c r="E3988" s="3" t="s">
        <v>10940</v>
      </c>
      <c r="F3988" s="3">
        <v>0</v>
      </c>
      <c r="I3988" s="4" t="str">
        <f ca="1">IFERROR(__xludf.DUMMYFUNCTION("REGEXREPLACE(F3989,""\D"", """")"),"#VALUE!")</f>
        <v>#VALUE!</v>
      </c>
    </row>
    <row r="3989" spans="1:9" ht="15.75" customHeight="1">
      <c r="A3989" s="1">
        <v>3988</v>
      </c>
      <c r="B3989" s="3">
        <v>3989</v>
      </c>
      <c r="C3989" s="3" t="s">
        <v>10941</v>
      </c>
      <c r="D3989" s="3" t="s">
        <v>10942</v>
      </c>
      <c r="E3989" s="3" t="s">
        <v>10943</v>
      </c>
      <c r="F3989" s="3">
        <v>0</v>
      </c>
      <c r="I3989" s="4" t="str">
        <f ca="1">IFERROR(__xludf.DUMMYFUNCTION("REGEXREPLACE(F3990,""\D"", """")"),"#VALUE!")</f>
        <v>#VALUE!</v>
      </c>
    </row>
    <row r="3990" spans="1:9" ht="15.75" customHeight="1">
      <c r="A3990" s="1">
        <v>3989</v>
      </c>
      <c r="B3990" s="3">
        <v>3990</v>
      </c>
      <c r="C3990" s="3" t="s">
        <v>10944</v>
      </c>
      <c r="D3990" s="3" t="s">
        <v>10945</v>
      </c>
      <c r="E3990" s="3" t="s">
        <v>10946</v>
      </c>
      <c r="F3990" s="3">
        <v>0</v>
      </c>
      <c r="I3990" s="4" t="str">
        <f ca="1">IFERROR(__xludf.DUMMYFUNCTION("REGEXREPLACE(F3991,""\D"", """")"),"#VALUE!")</f>
        <v>#VALUE!</v>
      </c>
    </row>
    <row r="3991" spans="1:9" ht="15.75" customHeight="1">
      <c r="A3991" s="1">
        <v>3990</v>
      </c>
      <c r="B3991" s="3">
        <v>3991</v>
      </c>
      <c r="C3991" s="3" t="s">
        <v>10947</v>
      </c>
      <c r="D3991" s="3" t="s">
        <v>10948</v>
      </c>
      <c r="E3991" s="3" t="s">
        <v>10949</v>
      </c>
      <c r="F3991" s="3">
        <v>0</v>
      </c>
      <c r="I3991" s="4" t="str">
        <f ca="1">IFERROR(__xludf.DUMMYFUNCTION("REGEXREPLACE(F3992,""\D"", """")"),"#VALUE!")</f>
        <v>#VALUE!</v>
      </c>
    </row>
    <row r="3992" spans="1:9" ht="15.75" customHeight="1">
      <c r="A3992" s="1">
        <v>3991</v>
      </c>
      <c r="B3992" s="3">
        <v>3992</v>
      </c>
      <c r="C3992" s="3" t="s">
        <v>10950</v>
      </c>
      <c r="D3992" s="3" t="s">
        <v>10951</v>
      </c>
      <c r="E3992" s="3" t="s">
        <v>27</v>
      </c>
      <c r="F3992" s="3">
        <v>0</v>
      </c>
      <c r="I3992" s="4" t="str">
        <f ca="1">IFERROR(__xludf.DUMMYFUNCTION("REGEXREPLACE(F3993,""\D"", """")"),"#VALUE!")</f>
        <v>#VALUE!</v>
      </c>
    </row>
    <row r="3993" spans="1:9" ht="15.75" customHeight="1">
      <c r="A3993" s="1">
        <v>3992</v>
      </c>
      <c r="B3993" s="3">
        <v>3993</v>
      </c>
      <c r="C3993" s="3" t="s">
        <v>10952</v>
      </c>
      <c r="D3993" s="3" t="s">
        <v>10953</v>
      </c>
      <c r="E3993" s="3" t="s">
        <v>27</v>
      </c>
      <c r="F3993" s="3">
        <v>0</v>
      </c>
      <c r="I3993" s="4" t="str">
        <f ca="1">IFERROR(__xludf.DUMMYFUNCTION("REGEXREPLACE(F3994,""\D"", """")"),"#VALUE!")</f>
        <v>#VALUE!</v>
      </c>
    </row>
    <row r="3994" spans="1:9" ht="15.75" customHeight="1">
      <c r="A3994" s="1">
        <v>3993</v>
      </c>
      <c r="B3994" s="3">
        <v>3994</v>
      </c>
      <c r="C3994" s="3" t="s">
        <v>10954</v>
      </c>
      <c r="D3994" s="3" t="s">
        <v>10955</v>
      </c>
      <c r="E3994" s="3" t="s">
        <v>10956</v>
      </c>
      <c r="F3994" s="3">
        <v>0</v>
      </c>
      <c r="I3994" s="4" t="str">
        <f ca="1">IFERROR(__xludf.DUMMYFUNCTION("REGEXREPLACE(F3995,""\D"", """")"),"#VALUE!")</f>
        <v>#VALUE!</v>
      </c>
    </row>
    <row r="3995" spans="1:9" ht="15.75" customHeight="1">
      <c r="A3995" s="1">
        <v>3994</v>
      </c>
      <c r="B3995" s="3">
        <v>3995</v>
      </c>
      <c r="C3995" s="3" t="s">
        <v>10957</v>
      </c>
      <c r="D3995" s="3" t="s">
        <v>10958</v>
      </c>
      <c r="E3995" s="3" t="s">
        <v>27</v>
      </c>
      <c r="F3995" s="3">
        <v>0</v>
      </c>
      <c r="I3995" s="4" t="str">
        <f ca="1">IFERROR(__xludf.DUMMYFUNCTION("REGEXREPLACE(F3996,""\D"", """")"),"#VALUE!")</f>
        <v>#VALUE!</v>
      </c>
    </row>
    <row r="3996" spans="1:9" ht="15.75" customHeight="1">
      <c r="A3996" s="1">
        <v>3995</v>
      </c>
      <c r="B3996" s="3">
        <v>3996</v>
      </c>
      <c r="C3996" s="3" t="s">
        <v>10959</v>
      </c>
      <c r="D3996" s="3" t="s">
        <v>10960</v>
      </c>
      <c r="E3996" s="3" t="s">
        <v>10961</v>
      </c>
      <c r="F3996" s="3">
        <v>0</v>
      </c>
      <c r="I3996" s="4" t="str">
        <f ca="1">IFERROR(__xludf.DUMMYFUNCTION("REGEXREPLACE(F3997,""\D"", """")"),"#VALUE!")</f>
        <v>#VALUE!</v>
      </c>
    </row>
    <row r="3997" spans="1:9" ht="15.75" customHeight="1">
      <c r="A3997" s="1">
        <v>3996</v>
      </c>
      <c r="B3997" s="3">
        <v>3997</v>
      </c>
      <c r="C3997" s="3" t="s">
        <v>10962</v>
      </c>
      <c r="D3997" s="3" t="s">
        <v>10963</v>
      </c>
      <c r="E3997" s="3" t="s">
        <v>27</v>
      </c>
      <c r="F3997" s="3">
        <v>0</v>
      </c>
      <c r="I3997" s="4" t="str">
        <f ca="1">IFERROR(__xludf.DUMMYFUNCTION("REGEXREPLACE(F3998,""\D"", """")"),"#VALUE!")</f>
        <v>#VALUE!</v>
      </c>
    </row>
    <row r="3998" spans="1:9" ht="15.75" customHeight="1">
      <c r="A3998" s="1">
        <v>3997</v>
      </c>
      <c r="B3998" s="3">
        <v>3998</v>
      </c>
      <c r="C3998" s="3" t="s">
        <v>10964</v>
      </c>
      <c r="D3998" s="3" t="s">
        <v>10965</v>
      </c>
      <c r="E3998" s="3" t="s">
        <v>10966</v>
      </c>
      <c r="F3998" s="3" t="s">
        <v>11</v>
      </c>
      <c r="G3998" s="3">
        <v>0</v>
      </c>
      <c r="H3998" s="3" t="s">
        <v>35</v>
      </c>
      <c r="I3998" s="4" t="str">
        <f ca="1">IFERROR(__xludf.DUMMYFUNCTION("REGEXREPLACE(F3999,""\D"", """")"),"3")</f>
        <v>3</v>
      </c>
    </row>
    <row r="3999" spans="1:9" ht="15.75" customHeight="1">
      <c r="A3999" s="1">
        <v>3998</v>
      </c>
      <c r="B3999" s="3">
        <v>3999</v>
      </c>
      <c r="C3999" s="3" t="s">
        <v>10967</v>
      </c>
      <c r="D3999" s="3" t="s">
        <v>10968</v>
      </c>
      <c r="E3999" s="3" t="s">
        <v>10969</v>
      </c>
      <c r="F3999" s="3">
        <v>0</v>
      </c>
      <c r="I3999" s="4" t="str">
        <f ca="1">IFERROR(__xludf.DUMMYFUNCTION("REGEXREPLACE(F4000,""\D"", """")"),"#VALUE!")</f>
        <v>#VALUE!</v>
      </c>
    </row>
    <row r="4000" spans="1:9" ht="15.75" customHeight="1">
      <c r="A4000" s="1">
        <v>3999</v>
      </c>
      <c r="B4000" s="3">
        <v>4000</v>
      </c>
      <c r="C4000" s="3" t="s">
        <v>10970</v>
      </c>
      <c r="D4000" s="3" t="s">
        <v>10971</v>
      </c>
      <c r="E4000" s="3" t="s">
        <v>27</v>
      </c>
      <c r="F4000" s="3">
        <v>0</v>
      </c>
      <c r="I4000" s="4" t="str">
        <f ca="1">IFERROR(__xludf.DUMMYFUNCTION("REGEXREPLACE(F4001,""\D"", """")"),"#VALUE!")</f>
        <v>#VALUE!</v>
      </c>
    </row>
    <row r="4001" spans="1:9" ht="15.75" customHeight="1">
      <c r="A4001" s="1">
        <v>4000</v>
      </c>
      <c r="B4001" s="3">
        <v>4001</v>
      </c>
      <c r="C4001" s="3" t="s">
        <v>10972</v>
      </c>
      <c r="D4001" s="3" t="s">
        <v>10973</v>
      </c>
      <c r="E4001" s="3" t="s">
        <v>27</v>
      </c>
      <c r="F4001" s="3">
        <v>0</v>
      </c>
      <c r="I4001" s="4" t="str">
        <f ca="1">IFERROR(__xludf.DUMMYFUNCTION("REGEXREPLACE(F4002,""\D"", """")"),"#VALUE!")</f>
        <v>#VALUE!</v>
      </c>
    </row>
    <row r="4002" spans="1:9" ht="15.75" customHeight="1">
      <c r="A4002" s="1">
        <v>4001</v>
      </c>
      <c r="B4002" s="3">
        <v>4002</v>
      </c>
      <c r="C4002" s="3" t="s">
        <v>10974</v>
      </c>
      <c r="D4002" s="3" t="s">
        <v>10975</v>
      </c>
      <c r="E4002" s="3" t="s">
        <v>10976</v>
      </c>
      <c r="F4002" s="3" t="s">
        <v>61</v>
      </c>
      <c r="G4002" s="3">
        <v>6</v>
      </c>
      <c r="H4002" s="3" t="s">
        <v>57</v>
      </c>
      <c r="I4002" s="4" t="str">
        <f ca="1">IFERROR(__xludf.DUMMYFUNCTION("REGEXREPLACE(F4003,""\D"", """")"),"5")</f>
        <v>5</v>
      </c>
    </row>
    <row r="4003" spans="1:9" ht="15.75" customHeight="1">
      <c r="A4003" s="1">
        <v>4002</v>
      </c>
      <c r="B4003" s="3">
        <v>4003</v>
      </c>
      <c r="C4003" s="3" t="s">
        <v>10977</v>
      </c>
      <c r="D4003" s="3" t="s">
        <v>10978</v>
      </c>
      <c r="E4003" s="3" t="s">
        <v>10979</v>
      </c>
      <c r="F4003" s="3" t="s">
        <v>3022</v>
      </c>
      <c r="G4003" s="3">
        <v>101</v>
      </c>
      <c r="H4003" s="3" t="s">
        <v>10980</v>
      </c>
      <c r="I4003" s="4" t="str">
        <f ca="1">IFERROR(__xludf.DUMMYFUNCTION("REGEXREPLACE(F4004,""\D"", """")"),"47")</f>
        <v>47</v>
      </c>
    </row>
    <row r="4004" spans="1:9" ht="15.75" customHeight="1">
      <c r="A4004" s="1">
        <v>4003</v>
      </c>
      <c r="B4004" s="3">
        <v>4004</v>
      </c>
      <c r="C4004" s="3" t="s">
        <v>10981</v>
      </c>
      <c r="D4004" s="3" t="s">
        <v>10982</v>
      </c>
      <c r="E4004" s="3" t="s">
        <v>27</v>
      </c>
      <c r="F4004" s="3">
        <v>0</v>
      </c>
      <c r="I4004" s="4" t="str">
        <f ca="1">IFERROR(__xludf.DUMMYFUNCTION("REGEXREPLACE(F4005,""\D"", """")"),"#VALUE!")</f>
        <v>#VALUE!</v>
      </c>
    </row>
    <row r="4005" spans="1:9" ht="15.75" customHeight="1">
      <c r="A4005" s="1">
        <v>4004</v>
      </c>
      <c r="B4005" s="3">
        <v>4005</v>
      </c>
      <c r="C4005" s="3" t="s">
        <v>10983</v>
      </c>
      <c r="D4005" s="3" t="s">
        <v>10984</v>
      </c>
      <c r="E4005" s="3" t="s">
        <v>27</v>
      </c>
      <c r="F4005" s="3">
        <v>0</v>
      </c>
      <c r="I4005" s="4" t="str">
        <f ca="1">IFERROR(__xludf.DUMMYFUNCTION("REGEXREPLACE(F4006,""\D"", """")"),"#VALUE!")</f>
        <v>#VALUE!</v>
      </c>
    </row>
    <row r="4006" spans="1:9" ht="15.75" customHeight="1">
      <c r="A4006" s="1">
        <v>4005</v>
      </c>
      <c r="B4006" s="3">
        <v>4006</v>
      </c>
      <c r="C4006" s="3" t="s">
        <v>10985</v>
      </c>
      <c r="D4006" s="3" t="s">
        <v>10986</v>
      </c>
      <c r="E4006" s="3" t="s">
        <v>10987</v>
      </c>
      <c r="F4006" s="3" t="s">
        <v>317</v>
      </c>
      <c r="G4006" s="3">
        <v>44</v>
      </c>
      <c r="H4006" s="3" t="s">
        <v>705</v>
      </c>
      <c r="I4006" s="4" t="str">
        <f ca="1">IFERROR(__xludf.DUMMYFUNCTION("REGEXREPLACE(F4007,""\D"", """")"),"8")</f>
        <v>8</v>
      </c>
    </row>
    <row r="4007" spans="1:9" ht="15.75" customHeight="1">
      <c r="A4007" s="1">
        <v>4006</v>
      </c>
      <c r="B4007" s="3">
        <v>4007</v>
      </c>
      <c r="C4007" s="3" t="s">
        <v>10988</v>
      </c>
      <c r="D4007" s="3" t="s">
        <v>10989</v>
      </c>
      <c r="E4007" s="3" t="s">
        <v>10990</v>
      </c>
      <c r="F4007" s="3" t="s">
        <v>655</v>
      </c>
      <c r="G4007" s="3">
        <v>1</v>
      </c>
      <c r="H4007" s="3" t="s">
        <v>45</v>
      </c>
      <c r="I4007" s="4" t="str">
        <f ca="1">IFERROR(__xludf.DUMMYFUNCTION("REGEXREPLACE(F4008,""\D"", """")"),"20")</f>
        <v>20</v>
      </c>
    </row>
    <row r="4008" spans="1:9" ht="15.75" customHeight="1">
      <c r="A4008" s="1">
        <v>4007</v>
      </c>
      <c r="B4008" s="3">
        <v>4008</v>
      </c>
      <c r="C4008" s="3" t="s">
        <v>10991</v>
      </c>
      <c r="D4008" s="3" t="s">
        <v>10992</v>
      </c>
      <c r="E4008" s="3" t="s">
        <v>10993</v>
      </c>
      <c r="F4008" s="3" t="s">
        <v>61</v>
      </c>
      <c r="G4008" s="3">
        <v>0</v>
      </c>
      <c r="H4008" s="3" t="s">
        <v>62</v>
      </c>
      <c r="I4008" s="4" t="str">
        <f ca="1">IFERROR(__xludf.DUMMYFUNCTION("REGEXREPLACE(F4009,""\D"", """")"),"5")</f>
        <v>5</v>
      </c>
    </row>
    <row r="4009" spans="1:9" ht="15.75" customHeight="1">
      <c r="A4009" s="1">
        <v>4008</v>
      </c>
      <c r="B4009" s="3">
        <v>4009</v>
      </c>
      <c r="C4009" s="3" t="s">
        <v>10994</v>
      </c>
      <c r="D4009" s="3" t="s">
        <v>10995</v>
      </c>
      <c r="E4009" s="3" t="s">
        <v>27</v>
      </c>
      <c r="F4009" s="3">
        <v>0</v>
      </c>
      <c r="I4009" s="4" t="str">
        <f ca="1">IFERROR(__xludf.DUMMYFUNCTION("REGEXREPLACE(F4010,""\D"", """")"),"#VALUE!")</f>
        <v>#VALUE!</v>
      </c>
    </row>
    <row r="4010" spans="1:9" ht="15.75" customHeight="1">
      <c r="A4010" s="1">
        <v>4009</v>
      </c>
      <c r="B4010" s="3">
        <v>4010</v>
      </c>
      <c r="C4010" s="3" t="s">
        <v>10996</v>
      </c>
      <c r="D4010" s="3" t="s">
        <v>10997</v>
      </c>
      <c r="E4010" s="3" t="s">
        <v>10998</v>
      </c>
      <c r="F4010" s="3">
        <v>0</v>
      </c>
      <c r="I4010" s="4" t="str">
        <f ca="1">IFERROR(__xludf.DUMMYFUNCTION("REGEXREPLACE(F4011,""\D"", """")"),"#VALUE!")</f>
        <v>#VALUE!</v>
      </c>
    </row>
    <row r="4011" spans="1:9" ht="15.75" customHeight="1">
      <c r="A4011" s="1">
        <v>4010</v>
      </c>
      <c r="B4011" s="3">
        <v>4011</v>
      </c>
      <c r="C4011" s="3" t="s">
        <v>10999</v>
      </c>
      <c r="D4011" s="3" t="s">
        <v>11000</v>
      </c>
      <c r="E4011" s="3" t="s">
        <v>11001</v>
      </c>
      <c r="F4011" s="3">
        <v>0</v>
      </c>
      <c r="I4011" s="4" t="str">
        <f ca="1">IFERROR(__xludf.DUMMYFUNCTION("REGEXREPLACE(F4012,""\D"", """")"),"#VALUE!")</f>
        <v>#VALUE!</v>
      </c>
    </row>
    <row r="4012" spans="1:9" ht="15.75" customHeight="1">
      <c r="A4012" s="1">
        <v>4011</v>
      </c>
      <c r="B4012" s="3">
        <v>4012</v>
      </c>
      <c r="C4012" s="3" t="s">
        <v>11002</v>
      </c>
      <c r="D4012" s="3" t="s">
        <v>11003</v>
      </c>
      <c r="E4012" s="3" t="s">
        <v>1554</v>
      </c>
      <c r="F4012" s="3">
        <v>0</v>
      </c>
      <c r="I4012" s="4" t="str">
        <f ca="1">IFERROR(__xludf.DUMMYFUNCTION("REGEXREPLACE(F4013,""\D"", """")"),"#VALUE!")</f>
        <v>#VALUE!</v>
      </c>
    </row>
    <row r="4013" spans="1:9" ht="15.75" customHeight="1">
      <c r="A4013" s="1">
        <v>4012</v>
      </c>
      <c r="B4013" s="3">
        <v>4013</v>
      </c>
      <c r="C4013" s="3" t="s">
        <v>11004</v>
      </c>
      <c r="D4013" s="3" t="s">
        <v>11005</v>
      </c>
      <c r="E4013" s="3" t="s">
        <v>27</v>
      </c>
      <c r="F4013" s="3">
        <v>0</v>
      </c>
      <c r="I4013" s="4" t="str">
        <f ca="1">IFERROR(__xludf.DUMMYFUNCTION("REGEXREPLACE(F4014,""\D"", """")"),"#VALUE!")</f>
        <v>#VALUE!</v>
      </c>
    </row>
    <row r="4014" spans="1:9" ht="15.75" customHeight="1">
      <c r="A4014" s="1">
        <v>4013</v>
      </c>
      <c r="B4014" s="3">
        <v>4014</v>
      </c>
      <c r="C4014" s="3" t="s">
        <v>11006</v>
      </c>
      <c r="D4014" s="3" t="s">
        <v>11007</v>
      </c>
      <c r="E4014" s="3" t="s">
        <v>11008</v>
      </c>
      <c r="F4014" s="3">
        <v>0</v>
      </c>
      <c r="I4014" s="4" t="str">
        <f ca="1">IFERROR(__xludf.DUMMYFUNCTION("REGEXREPLACE(F4015,""\D"", """")"),"#VALUE!")</f>
        <v>#VALUE!</v>
      </c>
    </row>
    <row r="4015" spans="1:9" ht="15.75" customHeight="1">
      <c r="A4015" s="1">
        <v>4014</v>
      </c>
      <c r="B4015" s="3">
        <v>4015</v>
      </c>
      <c r="C4015" s="3" t="s">
        <v>11009</v>
      </c>
      <c r="D4015" s="3" t="s">
        <v>11010</v>
      </c>
      <c r="E4015" s="3" t="s">
        <v>11011</v>
      </c>
      <c r="F4015" s="3" t="s">
        <v>559</v>
      </c>
      <c r="G4015" s="3">
        <v>0</v>
      </c>
      <c r="H4015" s="3" t="s">
        <v>642</v>
      </c>
      <c r="I4015" s="4" t="str">
        <f ca="1">IFERROR(__xludf.DUMMYFUNCTION("REGEXREPLACE(F4016,""\D"", """")"),"19")</f>
        <v>19</v>
      </c>
    </row>
    <row r="4016" spans="1:9" ht="15.75" customHeight="1">
      <c r="A4016" s="1">
        <v>4015</v>
      </c>
      <c r="B4016" s="3">
        <v>4016</v>
      </c>
      <c r="C4016" s="3" t="s">
        <v>11012</v>
      </c>
      <c r="D4016" s="3" t="s">
        <v>11013</v>
      </c>
      <c r="E4016" s="3" t="s">
        <v>11014</v>
      </c>
      <c r="F4016" s="3" t="s">
        <v>364</v>
      </c>
      <c r="G4016" s="3">
        <v>25</v>
      </c>
      <c r="H4016" s="3" t="s">
        <v>586</v>
      </c>
      <c r="I4016" s="4" t="str">
        <f ca="1">IFERROR(__xludf.DUMMYFUNCTION("REGEXREPLACE(F4017,""\D"", """")"),"13")</f>
        <v>13</v>
      </c>
    </row>
    <row r="4017" spans="1:9" ht="15.75" customHeight="1">
      <c r="A4017" s="1">
        <v>4016</v>
      </c>
      <c r="B4017" s="3">
        <v>4017</v>
      </c>
      <c r="C4017" s="3" t="s">
        <v>11015</v>
      </c>
      <c r="D4017" s="3" t="s">
        <v>11016</v>
      </c>
      <c r="E4017" s="3" t="s">
        <v>11017</v>
      </c>
      <c r="F4017" s="3">
        <v>0</v>
      </c>
      <c r="I4017" s="4" t="str">
        <f ca="1">IFERROR(__xludf.DUMMYFUNCTION("REGEXREPLACE(F4018,""\D"", """")"),"#VALUE!")</f>
        <v>#VALUE!</v>
      </c>
    </row>
    <row r="4018" spans="1:9" ht="15.75" customHeight="1">
      <c r="A4018" s="1">
        <v>4017</v>
      </c>
      <c r="B4018" s="3">
        <v>4018</v>
      </c>
      <c r="C4018" s="3" t="s">
        <v>11018</v>
      </c>
      <c r="D4018" s="3" t="s">
        <v>11019</v>
      </c>
      <c r="E4018" s="3" t="s">
        <v>27</v>
      </c>
      <c r="F4018" s="3">
        <v>0</v>
      </c>
      <c r="I4018" s="4" t="str">
        <f ca="1">IFERROR(__xludf.DUMMYFUNCTION("REGEXREPLACE(F4019,""\D"", """")"),"#VALUE!")</f>
        <v>#VALUE!</v>
      </c>
    </row>
    <row r="4019" spans="1:9" ht="15.75" customHeight="1">
      <c r="A4019" s="1">
        <v>4018</v>
      </c>
      <c r="B4019" s="3">
        <v>4019</v>
      </c>
      <c r="C4019" s="3" t="s">
        <v>11020</v>
      </c>
      <c r="D4019" s="3" t="s">
        <v>11021</v>
      </c>
      <c r="E4019" s="3" t="s">
        <v>27</v>
      </c>
      <c r="F4019" s="3">
        <v>0</v>
      </c>
      <c r="I4019" s="4" t="str">
        <f ca="1">IFERROR(__xludf.DUMMYFUNCTION("REGEXREPLACE(F4020,""\D"", """")"),"#VALUE!")</f>
        <v>#VALUE!</v>
      </c>
    </row>
    <row r="4020" spans="1:9" ht="15.75" customHeight="1">
      <c r="A4020" s="1">
        <v>4019</v>
      </c>
      <c r="B4020" s="3">
        <v>4020</v>
      </c>
      <c r="C4020" s="3" t="s">
        <v>11022</v>
      </c>
      <c r="D4020" s="3" t="s">
        <v>11023</v>
      </c>
      <c r="E4020" s="3" t="s">
        <v>27</v>
      </c>
      <c r="F4020" s="3">
        <v>0</v>
      </c>
      <c r="I4020" s="4" t="str">
        <f ca="1">IFERROR(__xludf.DUMMYFUNCTION("REGEXREPLACE(F4021,""\D"", """")"),"#VALUE!")</f>
        <v>#VALUE!</v>
      </c>
    </row>
    <row r="4021" spans="1:9" ht="15.75" customHeight="1">
      <c r="A4021" s="1">
        <v>4020</v>
      </c>
      <c r="B4021" s="3">
        <v>4021</v>
      </c>
      <c r="C4021" s="3" t="s">
        <v>11024</v>
      </c>
      <c r="D4021" s="3" t="s">
        <v>11025</v>
      </c>
      <c r="E4021" s="3" t="s">
        <v>27</v>
      </c>
      <c r="F4021" s="3">
        <v>0</v>
      </c>
      <c r="I4021" s="4" t="str">
        <f ca="1">IFERROR(__xludf.DUMMYFUNCTION("REGEXREPLACE(F4022,""\D"", """")"),"#VALUE!")</f>
        <v>#VALUE!</v>
      </c>
    </row>
    <row r="4022" spans="1:9" ht="15.75" customHeight="1">
      <c r="A4022" s="1">
        <v>4021</v>
      </c>
      <c r="B4022" s="3">
        <v>4022</v>
      </c>
      <c r="C4022" s="3" t="s">
        <v>11026</v>
      </c>
      <c r="D4022" s="3" t="s">
        <v>11027</v>
      </c>
      <c r="E4022" s="3" t="s">
        <v>11028</v>
      </c>
      <c r="F4022" s="3" t="s">
        <v>8656</v>
      </c>
      <c r="G4022" s="3">
        <v>0</v>
      </c>
      <c r="H4022" s="3" t="s">
        <v>1225</v>
      </c>
      <c r="I4022" s="4" t="str">
        <f ca="1">IFERROR(__xludf.DUMMYFUNCTION("REGEXREPLACE(F4023,""\D"", """")"),"44")</f>
        <v>44</v>
      </c>
    </row>
    <row r="4023" spans="1:9" ht="15.75" customHeight="1">
      <c r="A4023" s="1">
        <v>4022</v>
      </c>
      <c r="B4023" s="3">
        <v>4023</v>
      </c>
      <c r="C4023" s="3" t="s">
        <v>11029</v>
      </c>
      <c r="D4023" s="3" t="s">
        <v>11030</v>
      </c>
      <c r="E4023" s="3" t="s">
        <v>27</v>
      </c>
      <c r="F4023" s="3">
        <v>0</v>
      </c>
      <c r="I4023" s="4" t="str">
        <f ca="1">IFERROR(__xludf.DUMMYFUNCTION("REGEXREPLACE(F4024,""\D"", """")"),"#VALUE!")</f>
        <v>#VALUE!</v>
      </c>
    </row>
    <row r="4024" spans="1:9" ht="15.75" customHeight="1">
      <c r="A4024" s="1">
        <v>4023</v>
      </c>
      <c r="B4024" s="3">
        <v>4024</v>
      </c>
      <c r="C4024" s="3" t="s">
        <v>11031</v>
      </c>
      <c r="D4024" s="3" t="s">
        <v>11032</v>
      </c>
      <c r="E4024" s="3" t="s">
        <v>11033</v>
      </c>
      <c r="F4024" s="3">
        <v>0</v>
      </c>
      <c r="I4024" s="4" t="str">
        <f ca="1">IFERROR(__xludf.DUMMYFUNCTION("REGEXREPLACE(F4025,""\D"", """")"),"#VALUE!")</f>
        <v>#VALUE!</v>
      </c>
    </row>
    <row r="4025" spans="1:9" ht="15.75" customHeight="1">
      <c r="A4025" s="1">
        <v>4024</v>
      </c>
      <c r="B4025" s="3">
        <v>4025</v>
      </c>
      <c r="C4025" s="3" t="s">
        <v>11034</v>
      </c>
      <c r="D4025" s="3" t="s">
        <v>11035</v>
      </c>
      <c r="E4025" s="3" t="s">
        <v>27</v>
      </c>
      <c r="F4025" s="3">
        <v>0</v>
      </c>
      <c r="I4025" s="4" t="str">
        <f ca="1">IFERROR(__xludf.DUMMYFUNCTION("REGEXREPLACE(F4026,""\D"", """")"),"#VALUE!")</f>
        <v>#VALUE!</v>
      </c>
    </row>
    <row r="4026" spans="1:9" ht="15.75" customHeight="1">
      <c r="A4026" s="1">
        <v>4025</v>
      </c>
      <c r="B4026" s="3">
        <v>4026</v>
      </c>
      <c r="C4026" s="3" t="s">
        <v>11036</v>
      </c>
      <c r="D4026" s="3" t="s">
        <v>11037</v>
      </c>
      <c r="E4026" s="3" t="s">
        <v>27</v>
      </c>
      <c r="F4026" s="3">
        <v>0</v>
      </c>
      <c r="I4026" s="4" t="str">
        <f ca="1">IFERROR(__xludf.DUMMYFUNCTION("REGEXREPLACE(F4027,""\D"", """")"),"#VALUE!")</f>
        <v>#VALUE!</v>
      </c>
    </row>
    <row r="4027" spans="1:9" ht="15.75" customHeight="1">
      <c r="A4027" s="1">
        <v>4026</v>
      </c>
      <c r="B4027" s="3">
        <v>4027</v>
      </c>
      <c r="C4027" s="3" t="s">
        <v>11038</v>
      </c>
      <c r="D4027" s="3" t="s">
        <v>11039</v>
      </c>
      <c r="E4027" s="3" t="s">
        <v>11040</v>
      </c>
      <c r="F4027" s="3">
        <v>0</v>
      </c>
      <c r="I4027" s="4" t="str">
        <f ca="1">IFERROR(__xludf.DUMMYFUNCTION("REGEXREPLACE(F4028,""\D"", """")"),"#VALUE!")</f>
        <v>#VALUE!</v>
      </c>
    </row>
    <row r="4028" spans="1:9" ht="15.75" customHeight="1">
      <c r="A4028" s="1">
        <v>4027</v>
      </c>
      <c r="B4028" s="3">
        <v>4028</v>
      </c>
      <c r="C4028" s="3" t="s">
        <v>11041</v>
      </c>
      <c r="D4028" s="3" t="s">
        <v>11042</v>
      </c>
      <c r="E4028" s="3" t="s">
        <v>11043</v>
      </c>
      <c r="F4028" s="3">
        <v>0</v>
      </c>
      <c r="I4028" s="4" t="str">
        <f ca="1">IFERROR(__xludf.DUMMYFUNCTION("REGEXREPLACE(F4029,""\D"", """")"),"#VALUE!")</f>
        <v>#VALUE!</v>
      </c>
    </row>
    <row r="4029" spans="1:9" ht="15.75" customHeight="1">
      <c r="A4029" s="1">
        <v>4028</v>
      </c>
      <c r="B4029" s="3">
        <v>4029</v>
      </c>
      <c r="C4029" s="3" t="s">
        <v>11044</v>
      </c>
      <c r="D4029" s="3" t="s">
        <v>11045</v>
      </c>
      <c r="E4029" s="3" t="s">
        <v>27</v>
      </c>
      <c r="F4029" s="3">
        <v>0</v>
      </c>
      <c r="I4029" s="4" t="str">
        <f ca="1">IFERROR(__xludf.DUMMYFUNCTION("REGEXREPLACE(F4030,""\D"", """")"),"#VALUE!")</f>
        <v>#VALUE!</v>
      </c>
    </row>
    <row r="4030" spans="1:9" ht="15.75" customHeight="1">
      <c r="A4030" s="1">
        <v>4029</v>
      </c>
      <c r="B4030" s="3">
        <v>4030</v>
      </c>
      <c r="C4030" s="3" t="s">
        <v>11046</v>
      </c>
      <c r="D4030" s="3" t="s">
        <v>11047</v>
      </c>
      <c r="E4030" s="3" t="s">
        <v>11048</v>
      </c>
      <c r="F4030" s="3" t="s">
        <v>61</v>
      </c>
      <c r="G4030" s="3">
        <v>4</v>
      </c>
      <c r="H4030" s="3" t="s">
        <v>72</v>
      </c>
      <c r="I4030" s="4" t="str">
        <f ca="1">IFERROR(__xludf.DUMMYFUNCTION("REGEXREPLACE(F4031,""\D"", """")"),"5")</f>
        <v>5</v>
      </c>
    </row>
    <row r="4031" spans="1:9" ht="15.75" customHeight="1">
      <c r="A4031" s="1">
        <v>4030</v>
      </c>
      <c r="B4031" s="3">
        <v>4031</v>
      </c>
      <c r="C4031" s="3" t="s">
        <v>11049</v>
      </c>
      <c r="D4031" s="3" t="s">
        <v>11050</v>
      </c>
      <c r="E4031" s="3" t="s">
        <v>11051</v>
      </c>
      <c r="F4031" s="3" t="s">
        <v>317</v>
      </c>
      <c r="G4031" s="3">
        <v>15</v>
      </c>
      <c r="H4031" s="3" t="s">
        <v>498</v>
      </c>
      <c r="I4031" s="4" t="str">
        <f ca="1">IFERROR(__xludf.DUMMYFUNCTION("REGEXREPLACE(F4032,""\D"", """")"),"8")</f>
        <v>8</v>
      </c>
    </row>
    <row r="4032" spans="1:9" ht="15.75" customHeight="1">
      <c r="A4032" s="1">
        <v>4031</v>
      </c>
      <c r="B4032" s="3">
        <v>4032</v>
      </c>
      <c r="C4032" s="3" t="s">
        <v>11052</v>
      </c>
      <c r="D4032" s="3" t="s">
        <v>11053</v>
      </c>
      <c r="E4032" s="3" t="s">
        <v>11054</v>
      </c>
      <c r="F4032" s="3" t="s">
        <v>19</v>
      </c>
      <c r="G4032" s="3">
        <v>1</v>
      </c>
      <c r="H4032" s="3" t="s">
        <v>394</v>
      </c>
      <c r="I4032" s="4" t="str">
        <f ca="1">IFERROR(__xludf.DUMMYFUNCTION("REGEXREPLACE(F4033,""\D"", """")"),"7")</f>
        <v>7</v>
      </c>
    </row>
    <row r="4033" spans="1:9" ht="15.75" customHeight="1">
      <c r="A4033" s="1">
        <v>4032</v>
      </c>
      <c r="B4033" s="3">
        <v>4033</v>
      </c>
      <c r="C4033" s="3" t="s">
        <v>11055</v>
      </c>
      <c r="D4033" s="3" t="s">
        <v>11056</v>
      </c>
      <c r="E4033" s="3" t="s">
        <v>27</v>
      </c>
      <c r="F4033" s="3">
        <v>0</v>
      </c>
      <c r="I4033" s="4" t="str">
        <f ca="1">IFERROR(__xludf.DUMMYFUNCTION("REGEXREPLACE(F4034,""\D"", """")"),"#VALUE!")</f>
        <v>#VALUE!</v>
      </c>
    </row>
    <row r="4034" spans="1:9" ht="15.75" customHeight="1">
      <c r="A4034" s="1">
        <v>4033</v>
      </c>
      <c r="B4034" s="3">
        <v>4034</v>
      </c>
      <c r="C4034" s="3" t="s">
        <v>11057</v>
      </c>
      <c r="D4034" s="3" t="s">
        <v>11058</v>
      </c>
      <c r="E4034" s="3" t="s">
        <v>11059</v>
      </c>
      <c r="F4034" s="3" t="s">
        <v>88</v>
      </c>
      <c r="G4034" s="3">
        <v>5</v>
      </c>
      <c r="H4034" s="3" t="s">
        <v>72</v>
      </c>
      <c r="I4034" s="4" t="str">
        <f ca="1">IFERROR(__xludf.DUMMYFUNCTION("REGEXREPLACE(F4035,""\D"", """")"),"4")</f>
        <v>4</v>
      </c>
    </row>
    <row r="4035" spans="1:9" ht="15.75" customHeight="1">
      <c r="A4035" s="1">
        <v>4034</v>
      </c>
      <c r="B4035" s="3">
        <v>4035</v>
      </c>
      <c r="C4035" s="3" t="s">
        <v>11060</v>
      </c>
      <c r="D4035" s="3" t="s">
        <v>11061</v>
      </c>
      <c r="E4035" s="3" t="s">
        <v>2459</v>
      </c>
      <c r="F4035" s="3">
        <v>0</v>
      </c>
      <c r="I4035" s="4" t="str">
        <f ca="1">IFERROR(__xludf.DUMMYFUNCTION("REGEXREPLACE(F4036,""\D"", """")"),"#VALUE!")</f>
        <v>#VALUE!</v>
      </c>
    </row>
    <row r="4036" spans="1:9" ht="15.75" customHeight="1">
      <c r="A4036" s="1">
        <v>4035</v>
      </c>
      <c r="B4036" s="3">
        <v>4036</v>
      </c>
      <c r="C4036" s="3" t="s">
        <v>11062</v>
      </c>
      <c r="D4036" s="3" t="s">
        <v>11063</v>
      </c>
      <c r="E4036" s="3" t="s">
        <v>11064</v>
      </c>
      <c r="F4036" s="3" t="s">
        <v>765</v>
      </c>
      <c r="G4036" s="3">
        <v>2</v>
      </c>
      <c r="H4036" s="3" t="s">
        <v>248</v>
      </c>
      <c r="I4036" s="4" t="str">
        <f ca="1">IFERROR(__xludf.DUMMYFUNCTION("REGEXREPLACE(F4037,""\D"", """")"),"10")</f>
        <v>10</v>
      </c>
    </row>
    <row r="4037" spans="1:9" ht="15.75" customHeight="1">
      <c r="A4037" s="1">
        <v>4036</v>
      </c>
      <c r="B4037" s="3">
        <v>4037</v>
      </c>
      <c r="C4037" s="3" t="s">
        <v>11065</v>
      </c>
      <c r="D4037" s="3" t="s">
        <v>11066</v>
      </c>
      <c r="E4037" s="3" t="s">
        <v>11067</v>
      </c>
      <c r="F4037" s="3">
        <v>0</v>
      </c>
      <c r="I4037" s="4" t="str">
        <f ca="1">IFERROR(__xludf.DUMMYFUNCTION("REGEXREPLACE(F4038,""\D"", """")"),"#VALUE!")</f>
        <v>#VALUE!</v>
      </c>
    </row>
    <row r="4038" spans="1:9" ht="15.75" customHeight="1">
      <c r="A4038" s="1">
        <v>4037</v>
      </c>
      <c r="B4038" s="3">
        <v>4038</v>
      </c>
      <c r="C4038" s="3" t="s">
        <v>11068</v>
      </c>
      <c r="D4038" s="3" t="s">
        <v>11069</v>
      </c>
      <c r="E4038" s="3" t="s">
        <v>27</v>
      </c>
      <c r="F4038" s="3">
        <v>0</v>
      </c>
      <c r="I4038" s="4" t="str">
        <f ca="1">IFERROR(__xludf.DUMMYFUNCTION("REGEXREPLACE(F4039,""\D"", """")"),"#VALUE!")</f>
        <v>#VALUE!</v>
      </c>
    </row>
    <row r="4039" spans="1:9" ht="15.75" customHeight="1">
      <c r="A4039" s="1">
        <v>4038</v>
      </c>
      <c r="B4039" s="3">
        <v>4039</v>
      </c>
      <c r="C4039" s="3" t="s">
        <v>11070</v>
      </c>
      <c r="D4039" s="3" t="s">
        <v>11071</v>
      </c>
      <c r="E4039" s="3" t="s">
        <v>11072</v>
      </c>
      <c r="F4039" s="3">
        <v>0</v>
      </c>
      <c r="I4039" s="4" t="str">
        <f ca="1">IFERROR(__xludf.DUMMYFUNCTION("REGEXREPLACE(F4040,""\D"", """")"),"#VALUE!")</f>
        <v>#VALUE!</v>
      </c>
    </row>
    <row r="4040" spans="1:9" ht="15.75" customHeight="1">
      <c r="A4040" s="1">
        <v>4039</v>
      </c>
      <c r="B4040" s="3">
        <v>4040</v>
      </c>
      <c r="C4040" s="3" t="s">
        <v>11073</v>
      </c>
      <c r="D4040" s="3" t="s">
        <v>11074</v>
      </c>
      <c r="E4040" s="3" t="s">
        <v>11075</v>
      </c>
      <c r="F4040" s="3" t="s">
        <v>812</v>
      </c>
      <c r="G4040" s="3">
        <v>4</v>
      </c>
      <c r="H4040" s="3" t="s">
        <v>422</v>
      </c>
      <c r="I4040" s="4" t="str">
        <f ca="1">IFERROR(__xludf.DUMMYFUNCTION("REGEXREPLACE(F4041,""\D"", """")"),"11")</f>
        <v>11</v>
      </c>
    </row>
    <row r="4041" spans="1:9" ht="15.75" customHeight="1">
      <c r="A4041" s="1">
        <v>4040</v>
      </c>
      <c r="B4041" s="3">
        <v>4041</v>
      </c>
      <c r="C4041" s="3" t="s">
        <v>11076</v>
      </c>
      <c r="D4041" s="3" t="s">
        <v>11077</v>
      </c>
      <c r="E4041" s="3" t="s">
        <v>27</v>
      </c>
      <c r="F4041" s="3">
        <v>0</v>
      </c>
      <c r="I4041" s="4" t="str">
        <f ca="1">IFERROR(__xludf.DUMMYFUNCTION("REGEXREPLACE(F4042,""\D"", """")"),"#VALUE!")</f>
        <v>#VALUE!</v>
      </c>
    </row>
    <row r="4042" spans="1:9" ht="15.75" customHeight="1">
      <c r="A4042" s="1">
        <v>4041</v>
      </c>
      <c r="B4042" s="3">
        <v>4042</v>
      </c>
      <c r="C4042" s="3" t="s">
        <v>11078</v>
      </c>
      <c r="D4042" s="3" t="s">
        <v>11079</v>
      </c>
      <c r="E4042" s="3" t="s">
        <v>27</v>
      </c>
      <c r="F4042" s="3">
        <v>0</v>
      </c>
      <c r="I4042" s="4" t="str">
        <f ca="1">IFERROR(__xludf.DUMMYFUNCTION("REGEXREPLACE(F4043,""\D"", """")"),"#VALUE!")</f>
        <v>#VALUE!</v>
      </c>
    </row>
    <row r="4043" spans="1:9" ht="15.75" customHeight="1">
      <c r="A4043" s="1">
        <v>4042</v>
      </c>
      <c r="B4043" s="3">
        <v>4043</v>
      </c>
      <c r="C4043" s="3" t="s">
        <v>11080</v>
      </c>
      <c r="D4043" s="3" t="s">
        <v>11081</v>
      </c>
      <c r="E4043" s="3" t="s">
        <v>11082</v>
      </c>
      <c r="F4043" s="3">
        <v>0</v>
      </c>
      <c r="I4043" s="4" t="str">
        <f ca="1">IFERROR(__xludf.DUMMYFUNCTION("REGEXREPLACE(F4044,""\D"", """")"),"#VALUE!")</f>
        <v>#VALUE!</v>
      </c>
    </row>
    <row r="4044" spans="1:9" ht="15.75" customHeight="1">
      <c r="A4044" s="1">
        <v>4043</v>
      </c>
      <c r="B4044" s="3">
        <v>4044</v>
      </c>
      <c r="C4044" s="3" t="s">
        <v>11083</v>
      </c>
      <c r="D4044" s="3" t="s">
        <v>11084</v>
      </c>
      <c r="E4044" s="3" t="s">
        <v>11085</v>
      </c>
      <c r="F4044" s="3">
        <v>0</v>
      </c>
      <c r="I4044" s="4" t="str">
        <f ca="1">IFERROR(__xludf.DUMMYFUNCTION("REGEXREPLACE(F4045,""\D"", """")"),"#VALUE!")</f>
        <v>#VALUE!</v>
      </c>
    </row>
    <row r="4045" spans="1:9" ht="15.75" customHeight="1">
      <c r="A4045" s="1">
        <v>4044</v>
      </c>
      <c r="B4045" s="3">
        <v>4045</v>
      </c>
      <c r="C4045" s="3" t="s">
        <v>11086</v>
      </c>
      <c r="D4045" s="3" t="s">
        <v>11087</v>
      </c>
      <c r="E4045" s="3" t="s">
        <v>27</v>
      </c>
      <c r="F4045" s="3">
        <v>0</v>
      </c>
      <c r="I4045" s="4" t="str">
        <f ca="1">IFERROR(__xludf.DUMMYFUNCTION("REGEXREPLACE(F4046,""\D"", """")"),"#VALUE!")</f>
        <v>#VALUE!</v>
      </c>
    </row>
    <row r="4046" spans="1:9" ht="15.75" customHeight="1">
      <c r="A4046" s="1">
        <v>4045</v>
      </c>
      <c r="B4046" s="3">
        <v>4046</v>
      </c>
      <c r="C4046" s="3" t="s">
        <v>11088</v>
      </c>
      <c r="D4046" s="3" t="s">
        <v>11089</v>
      </c>
      <c r="E4046" s="3" t="s">
        <v>11090</v>
      </c>
      <c r="F4046" s="3">
        <v>0</v>
      </c>
      <c r="I4046" s="4" t="str">
        <f ca="1">IFERROR(__xludf.DUMMYFUNCTION("REGEXREPLACE(F4047,""\D"", """")"),"#VALUE!")</f>
        <v>#VALUE!</v>
      </c>
    </row>
    <row r="4047" spans="1:9" ht="15.75" customHeight="1">
      <c r="A4047" s="1">
        <v>4046</v>
      </c>
      <c r="B4047" s="3">
        <v>4047</v>
      </c>
      <c r="C4047" s="3" t="s">
        <v>11091</v>
      </c>
      <c r="D4047" s="3" t="s">
        <v>11092</v>
      </c>
      <c r="E4047" s="3" t="s">
        <v>11093</v>
      </c>
      <c r="F4047" s="3" t="s">
        <v>655</v>
      </c>
      <c r="G4047" s="3">
        <v>20</v>
      </c>
      <c r="H4047" s="3" t="s">
        <v>222</v>
      </c>
      <c r="I4047" s="4" t="str">
        <f ca="1">IFERROR(__xludf.DUMMYFUNCTION("REGEXREPLACE(F4048,""\D"", """")"),"20")</f>
        <v>20</v>
      </c>
    </row>
    <row r="4048" spans="1:9" ht="15.75" customHeight="1">
      <c r="A4048" s="1">
        <v>4047</v>
      </c>
      <c r="B4048" s="3">
        <v>4048</v>
      </c>
      <c r="C4048" s="3" t="s">
        <v>11094</v>
      </c>
      <c r="D4048" s="3" t="s">
        <v>11095</v>
      </c>
      <c r="E4048" s="3" t="s">
        <v>11096</v>
      </c>
      <c r="F4048" s="3">
        <v>0</v>
      </c>
      <c r="I4048" s="4" t="str">
        <f ca="1">IFERROR(__xludf.DUMMYFUNCTION("REGEXREPLACE(F4049,""\D"", """")"),"#VALUE!")</f>
        <v>#VALUE!</v>
      </c>
    </row>
    <row r="4049" spans="1:9" ht="15.75" customHeight="1">
      <c r="A4049" s="1">
        <v>4048</v>
      </c>
      <c r="B4049" s="3">
        <v>4049</v>
      </c>
      <c r="C4049" s="3" t="s">
        <v>11097</v>
      </c>
      <c r="D4049" s="3" t="s">
        <v>11098</v>
      </c>
      <c r="E4049" s="3" t="s">
        <v>11099</v>
      </c>
      <c r="F4049" s="3" t="s">
        <v>317</v>
      </c>
      <c r="G4049" s="3">
        <v>1</v>
      </c>
      <c r="H4049" s="3" t="s">
        <v>72</v>
      </c>
      <c r="I4049" s="4" t="str">
        <f ca="1">IFERROR(__xludf.DUMMYFUNCTION("REGEXREPLACE(F4050,""\D"", """")"),"8")</f>
        <v>8</v>
      </c>
    </row>
    <row r="4050" spans="1:9" ht="15.75" customHeight="1">
      <c r="A4050" s="1">
        <v>4049</v>
      </c>
      <c r="B4050" s="3">
        <v>4050</v>
      </c>
      <c r="C4050" s="3" t="s">
        <v>11100</v>
      </c>
      <c r="D4050" s="3" t="s">
        <v>11101</v>
      </c>
      <c r="E4050" s="3" t="s">
        <v>11102</v>
      </c>
      <c r="F4050" s="3">
        <v>0</v>
      </c>
      <c r="I4050" s="4" t="str">
        <f ca="1">IFERROR(__xludf.DUMMYFUNCTION("REGEXREPLACE(F4051,""\D"", """")"),"#VALUE!")</f>
        <v>#VALUE!</v>
      </c>
    </row>
    <row r="4051" spans="1:9" ht="15.75" customHeight="1">
      <c r="A4051" s="1">
        <v>4050</v>
      </c>
      <c r="B4051" s="3">
        <v>4051</v>
      </c>
      <c r="C4051" s="3" t="s">
        <v>11103</v>
      </c>
      <c r="D4051" s="3" t="s">
        <v>11104</v>
      </c>
      <c r="E4051" s="3" t="s">
        <v>27</v>
      </c>
      <c r="F4051" s="3">
        <v>0</v>
      </c>
      <c r="I4051" s="4" t="str">
        <f ca="1">IFERROR(__xludf.DUMMYFUNCTION("REGEXREPLACE(F4052,""\D"", """")"),"#VALUE!")</f>
        <v>#VALUE!</v>
      </c>
    </row>
    <row r="4052" spans="1:9" ht="15.75" customHeight="1">
      <c r="A4052" s="1">
        <v>4051</v>
      </c>
      <c r="B4052" s="3">
        <v>4052</v>
      </c>
      <c r="C4052" s="3" t="s">
        <v>11105</v>
      </c>
      <c r="D4052" s="3" t="s">
        <v>11106</v>
      </c>
      <c r="E4052" s="3" t="s">
        <v>27</v>
      </c>
      <c r="F4052" s="3">
        <v>0</v>
      </c>
      <c r="I4052" s="4" t="str">
        <f ca="1">IFERROR(__xludf.DUMMYFUNCTION("REGEXREPLACE(F4053,""\D"", """")"),"#VALUE!")</f>
        <v>#VALUE!</v>
      </c>
    </row>
    <row r="4053" spans="1:9" ht="15.75" customHeight="1">
      <c r="A4053" s="1">
        <v>4052</v>
      </c>
      <c r="B4053" s="3">
        <v>4053</v>
      </c>
      <c r="C4053" s="3" t="s">
        <v>11107</v>
      </c>
      <c r="D4053" s="3" t="s">
        <v>11108</v>
      </c>
      <c r="E4053" s="3" t="s">
        <v>11109</v>
      </c>
      <c r="F4053" s="3">
        <v>0</v>
      </c>
      <c r="I4053" s="4" t="str">
        <f ca="1">IFERROR(__xludf.DUMMYFUNCTION("REGEXREPLACE(F4054,""\D"", """")"),"#VALUE!")</f>
        <v>#VALUE!</v>
      </c>
    </row>
    <row r="4054" spans="1:9" ht="15.75" customHeight="1">
      <c r="A4054" s="1">
        <v>4053</v>
      </c>
      <c r="B4054" s="3">
        <v>4054</v>
      </c>
      <c r="C4054" s="3" t="s">
        <v>11110</v>
      </c>
      <c r="D4054" s="3" t="s">
        <v>11111</v>
      </c>
      <c r="E4054" s="3" t="s">
        <v>27</v>
      </c>
      <c r="F4054" s="3">
        <v>0</v>
      </c>
      <c r="I4054" s="4" t="str">
        <f ca="1">IFERROR(__xludf.DUMMYFUNCTION("REGEXREPLACE(F4055,""\D"", """")"),"#VALUE!")</f>
        <v>#VALUE!</v>
      </c>
    </row>
    <row r="4055" spans="1:9" ht="15.75" customHeight="1">
      <c r="A4055" s="1">
        <v>4054</v>
      </c>
      <c r="B4055" s="3">
        <v>4055</v>
      </c>
      <c r="C4055" s="3" t="s">
        <v>11112</v>
      </c>
      <c r="D4055" s="3" t="s">
        <v>11113</v>
      </c>
      <c r="E4055" s="3" t="s">
        <v>11114</v>
      </c>
      <c r="F4055" s="3" t="s">
        <v>231</v>
      </c>
      <c r="G4055" s="3">
        <v>0</v>
      </c>
      <c r="H4055" s="3" t="s">
        <v>4330</v>
      </c>
      <c r="I4055" s="4" t="str">
        <f ca="1">IFERROR(__xludf.DUMMYFUNCTION("REGEXREPLACE(F4056,""\D"", """")"),"61")</f>
        <v>61</v>
      </c>
    </row>
    <row r="4056" spans="1:9" ht="15.75" customHeight="1">
      <c r="A4056" s="1">
        <v>4055</v>
      </c>
      <c r="B4056" s="3">
        <v>4056</v>
      </c>
      <c r="C4056" s="3" t="s">
        <v>11115</v>
      </c>
      <c r="D4056" s="3" t="s">
        <v>11116</v>
      </c>
      <c r="E4056" s="3" t="s">
        <v>3845</v>
      </c>
      <c r="F4056" s="3">
        <v>0</v>
      </c>
      <c r="I4056" s="4" t="str">
        <f ca="1">IFERROR(__xludf.DUMMYFUNCTION("REGEXREPLACE(F4057,""\D"", """")"),"#VALUE!")</f>
        <v>#VALUE!</v>
      </c>
    </row>
    <row r="4057" spans="1:9" ht="15.75" customHeight="1">
      <c r="A4057" s="1">
        <v>4056</v>
      </c>
      <c r="B4057" s="3">
        <v>4057</v>
      </c>
      <c r="C4057" s="3" t="s">
        <v>11117</v>
      </c>
      <c r="D4057" s="3" t="s">
        <v>11118</v>
      </c>
      <c r="E4057" s="3" t="s">
        <v>11119</v>
      </c>
      <c r="F4057" s="3">
        <v>0</v>
      </c>
      <c r="I4057" s="4" t="str">
        <f ca="1">IFERROR(__xludf.DUMMYFUNCTION("REGEXREPLACE(F4058,""\D"", """")"),"#VALUE!")</f>
        <v>#VALUE!</v>
      </c>
    </row>
    <row r="4058" spans="1:9" ht="15.75" customHeight="1">
      <c r="A4058" s="1">
        <v>4057</v>
      </c>
      <c r="B4058" s="3">
        <v>4058</v>
      </c>
      <c r="C4058" s="3" t="s">
        <v>11120</v>
      </c>
      <c r="D4058" s="3" t="s">
        <v>11121</v>
      </c>
      <c r="E4058" s="3" t="s">
        <v>11122</v>
      </c>
      <c r="F4058" s="3" t="s">
        <v>504</v>
      </c>
      <c r="G4058" s="3">
        <v>64</v>
      </c>
      <c r="H4058" s="3" t="s">
        <v>6774</v>
      </c>
      <c r="I4058" s="4" t="str">
        <f ca="1">IFERROR(__xludf.DUMMYFUNCTION("REGEXREPLACE(F4059,""\D"", """")"),"27")</f>
        <v>27</v>
      </c>
    </row>
    <row r="4059" spans="1:9" ht="15.75" customHeight="1">
      <c r="A4059" s="1">
        <v>4058</v>
      </c>
      <c r="B4059" s="3">
        <v>4059</v>
      </c>
      <c r="C4059" s="3" t="s">
        <v>11123</v>
      </c>
      <c r="D4059" s="3" t="s">
        <v>11124</v>
      </c>
      <c r="E4059" s="3" t="s">
        <v>27</v>
      </c>
      <c r="F4059" s="3">
        <v>0</v>
      </c>
      <c r="I4059" s="4" t="str">
        <f ca="1">IFERROR(__xludf.DUMMYFUNCTION("REGEXREPLACE(F4060,""\D"", """")"),"#VALUE!")</f>
        <v>#VALUE!</v>
      </c>
    </row>
    <row r="4060" spans="1:9" ht="15.75" customHeight="1">
      <c r="A4060" s="1">
        <v>4059</v>
      </c>
      <c r="B4060" s="3">
        <v>4060</v>
      </c>
      <c r="C4060" s="3" t="s">
        <v>11125</v>
      </c>
      <c r="D4060" s="3" t="s">
        <v>11126</v>
      </c>
      <c r="E4060" s="3" t="s">
        <v>11127</v>
      </c>
      <c r="F4060" s="3">
        <v>0</v>
      </c>
      <c r="I4060" s="4" t="str">
        <f ca="1">IFERROR(__xludf.DUMMYFUNCTION("REGEXREPLACE(F4061,""\D"", """")"),"#VALUE!")</f>
        <v>#VALUE!</v>
      </c>
    </row>
    <row r="4061" spans="1:9" ht="15.75" customHeight="1">
      <c r="A4061" s="1">
        <v>4060</v>
      </c>
      <c r="B4061" s="3">
        <v>4061</v>
      </c>
      <c r="C4061" s="3" t="s">
        <v>11128</v>
      </c>
      <c r="D4061" s="3" t="s">
        <v>11129</v>
      </c>
      <c r="E4061" s="3" t="s">
        <v>11130</v>
      </c>
      <c r="F4061" s="3">
        <v>0</v>
      </c>
      <c r="I4061" s="4" t="str">
        <f ca="1">IFERROR(__xludf.DUMMYFUNCTION("REGEXREPLACE(F4062,""\D"", """")"),"#VALUE!")</f>
        <v>#VALUE!</v>
      </c>
    </row>
    <row r="4062" spans="1:9" ht="15.75" customHeight="1">
      <c r="A4062" s="1">
        <v>4061</v>
      </c>
      <c r="B4062" s="3">
        <v>4062</v>
      </c>
      <c r="C4062" s="3" t="s">
        <v>11131</v>
      </c>
      <c r="D4062" s="3" t="s">
        <v>11132</v>
      </c>
      <c r="E4062" s="3" t="s">
        <v>27</v>
      </c>
      <c r="F4062" s="3">
        <v>0</v>
      </c>
      <c r="I4062" s="4" t="str">
        <f ca="1">IFERROR(__xludf.DUMMYFUNCTION("REGEXREPLACE(F4063,""\D"", """")"),"#VALUE!")</f>
        <v>#VALUE!</v>
      </c>
    </row>
    <row r="4063" spans="1:9" ht="15.75" customHeight="1">
      <c r="A4063" s="1">
        <v>4062</v>
      </c>
      <c r="B4063" s="3">
        <v>4063</v>
      </c>
      <c r="C4063" s="3" t="s">
        <v>11133</v>
      </c>
      <c r="D4063" s="3" t="s">
        <v>11134</v>
      </c>
      <c r="E4063" s="3" t="s">
        <v>27</v>
      </c>
      <c r="F4063" s="3">
        <v>0</v>
      </c>
      <c r="I4063" s="4" t="str">
        <f ca="1">IFERROR(__xludf.DUMMYFUNCTION("REGEXREPLACE(F4064,""\D"", """")"),"#VALUE!")</f>
        <v>#VALUE!</v>
      </c>
    </row>
    <row r="4064" spans="1:9" ht="15.75" customHeight="1">
      <c r="A4064" s="1">
        <v>4063</v>
      </c>
      <c r="B4064" s="3">
        <v>4064</v>
      </c>
      <c r="C4064" s="3" t="s">
        <v>11135</v>
      </c>
      <c r="D4064" s="3" t="s">
        <v>11136</v>
      </c>
      <c r="E4064" s="3" t="s">
        <v>11137</v>
      </c>
      <c r="F4064" s="3">
        <v>0</v>
      </c>
      <c r="I4064" s="4" t="str">
        <f ca="1">IFERROR(__xludf.DUMMYFUNCTION("REGEXREPLACE(F4065,""\D"", """")"),"#VALUE!")</f>
        <v>#VALUE!</v>
      </c>
    </row>
    <row r="4065" spans="1:9" ht="15.75" customHeight="1">
      <c r="A4065" s="1">
        <v>4064</v>
      </c>
      <c r="B4065" s="3">
        <v>4065</v>
      </c>
      <c r="C4065" s="3" t="s">
        <v>11138</v>
      </c>
      <c r="D4065" s="3" t="s">
        <v>11139</v>
      </c>
      <c r="E4065" s="3" t="s">
        <v>11140</v>
      </c>
      <c r="F4065" s="3" t="s">
        <v>559</v>
      </c>
      <c r="G4065" s="3">
        <v>0</v>
      </c>
      <c r="H4065" s="3" t="s">
        <v>642</v>
      </c>
      <c r="I4065" s="4" t="str">
        <f ca="1">IFERROR(__xludf.DUMMYFUNCTION("REGEXREPLACE(F4066,""\D"", """")"),"19")</f>
        <v>19</v>
      </c>
    </row>
    <row r="4066" spans="1:9" ht="15.75" customHeight="1">
      <c r="A4066" s="1">
        <v>4065</v>
      </c>
      <c r="B4066" s="3">
        <v>4066</v>
      </c>
      <c r="C4066" s="3" t="s">
        <v>11141</v>
      </c>
      <c r="D4066" s="3" t="s">
        <v>11142</v>
      </c>
      <c r="E4066" s="3" t="s">
        <v>11143</v>
      </c>
      <c r="F4066" s="3" t="s">
        <v>8656</v>
      </c>
      <c r="G4066" s="3">
        <v>0</v>
      </c>
      <c r="H4066" s="3" t="s">
        <v>1225</v>
      </c>
      <c r="I4066" s="4" t="str">
        <f ca="1">IFERROR(__xludf.DUMMYFUNCTION("REGEXREPLACE(F4067,""\D"", """")"),"44")</f>
        <v>44</v>
      </c>
    </row>
    <row r="4067" spans="1:9" ht="15.75" customHeight="1">
      <c r="A4067" s="1">
        <v>4066</v>
      </c>
      <c r="B4067" s="3">
        <v>4067</v>
      </c>
      <c r="C4067" s="3" t="s">
        <v>11144</v>
      </c>
      <c r="D4067" s="3" t="s">
        <v>11145</v>
      </c>
      <c r="E4067" s="3" t="s">
        <v>11146</v>
      </c>
      <c r="F4067" s="3">
        <v>0</v>
      </c>
      <c r="I4067" s="4" t="str">
        <f ca="1">IFERROR(__xludf.DUMMYFUNCTION("REGEXREPLACE(F4068,""\D"", """")"),"#VALUE!")</f>
        <v>#VALUE!</v>
      </c>
    </row>
    <row r="4068" spans="1:9" ht="15.75" customHeight="1">
      <c r="A4068" s="1">
        <v>4067</v>
      </c>
      <c r="B4068" s="3">
        <v>4068</v>
      </c>
      <c r="C4068" s="3" t="s">
        <v>11147</v>
      </c>
      <c r="D4068" s="3" t="s">
        <v>11148</v>
      </c>
      <c r="E4068" s="3" t="s">
        <v>27</v>
      </c>
      <c r="F4068" s="3">
        <v>0</v>
      </c>
      <c r="I4068" s="4" t="str">
        <f ca="1">IFERROR(__xludf.DUMMYFUNCTION("REGEXREPLACE(F4069,""\D"", """")"),"#VALUE!")</f>
        <v>#VALUE!</v>
      </c>
    </row>
    <row r="4069" spans="1:9" ht="15.75" customHeight="1">
      <c r="A4069" s="1">
        <v>4068</v>
      </c>
      <c r="B4069" s="3">
        <v>4069</v>
      </c>
      <c r="C4069" s="3" t="s">
        <v>11149</v>
      </c>
      <c r="D4069" s="3" t="s">
        <v>11150</v>
      </c>
      <c r="E4069" s="3" t="s">
        <v>11151</v>
      </c>
      <c r="F4069" s="3" t="s">
        <v>4129</v>
      </c>
      <c r="G4069" s="3">
        <v>0</v>
      </c>
      <c r="H4069" s="3" t="s">
        <v>2081</v>
      </c>
      <c r="I4069" s="4" t="str">
        <f ca="1">IFERROR(__xludf.DUMMYFUNCTION("REGEXREPLACE(F4070,""\D"", """")"),"46")</f>
        <v>46</v>
      </c>
    </row>
    <row r="4070" spans="1:9" ht="15.75" customHeight="1">
      <c r="A4070" s="1">
        <v>4069</v>
      </c>
      <c r="B4070" s="3">
        <v>4070</v>
      </c>
      <c r="C4070" s="3" t="s">
        <v>11152</v>
      </c>
      <c r="D4070" s="3" t="s">
        <v>11153</v>
      </c>
      <c r="E4070" s="3" t="s">
        <v>11154</v>
      </c>
      <c r="F4070" s="3" t="s">
        <v>44</v>
      </c>
      <c r="G4070" s="3">
        <v>13</v>
      </c>
      <c r="H4070" s="3" t="s">
        <v>139</v>
      </c>
      <c r="I4070" s="4" t="str">
        <f ca="1">IFERROR(__xludf.DUMMYFUNCTION("REGEXREPLACE(F4071,""\D"", """")"),"12")</f>
        <v>12</v>
      </c>
    </row>
    <row r="4071" spans="1:9" ht="15.75" customHeight="1">
      <c r="A4071" s="1">
        <v>4070</v>
      </c>
      <c r="B4071" s="3">
        <v>4071</v>
      </c>
      <c r="C4071" s="3" t="s">
        <v>11155</v>
      </c>
      <c r="D4071" s="3" t="s">
        <v>11156</v>
      </c>
      <c r="E4071" s="3" t="s">
        <v>27</v>
      </c>
      <c r="F4071" s="3">
        <v>0</v>
      </c>
      <c r="I4071" s="4" t="str">
        <f ca="1">IFERROR(__xludf.DUMMYFUNCTION("REGEXREPLACE(F4072,""\D"", """")"),"#VALUE!")</f>
        <v>#VALUE!</v>
      </c>
    </row>
    <row r="4072" spans="1:9" ht="15.75" customHeight="1">
      <c r="A4072" s="1">
        <v>4071</v>
      </c>
      <c r="B4072" s="3">
        <v>4072</v>
      </c>
      <c r="C4072" s="3" t="s">
        <v>11157</v>
      </c>
      <c r="D4072" s="3" t="s">
        <v>11158</v>
      </c>
      <c r="E4072" s="3" t="s">
        <v>11159</v>
      </c>
      <c r="F4072" s="3" t="s">
        <v>386</v>
      </c>
      <c r="G4072" s="3">
        <v>0</v>
      </c>
      <c r="H4072" s="3" t="s">
        <v>111</v>
      </c>
      <c r="I4072" s="4" t="str">
        <f ca="1">IFERROR(__xludf.DUMMYFUNCTION("REGEXREPLACE(F4073,""\D"", """")"),"22")</f>
        <v>22</v>
      </c>
    </row>
    <row r="4073" spans="1:9" ht="15.75" customHeight="1">
      <c r="A4073" s="1">
        <v>4072</v>
      </c>
      <c r="B4073" s="3">
        <v>4073</v>
      </c>
      <c r="C4073" s="3" t="s">
        <v>11160</v>
      </c>
      <c r="D4073" s="3" t="s">
        <v>11161</v>
      </c>
      <c r="E4073" s="3" t="s">
        <v>27</v>
      </c>
      <c r="F4073" s="3">
        <v>0</v>
      </c>
      <c r="I4073" s="4" t="str">
        <f ca="1">IFERROR(__xludf.DUMMYFUNCTION("REGEXREPLACE(F4074,""\D"", """")"),"#VALUE!")</f>
        <v>#VALUE!</v>
      </c>
    </row>
    <row r="4074" spans="1:9" ht="15.75" customHeight="1">
      <c r="A4074" s="1">
        <v>4073</v>
      </c>
      <c r="B4074" s="3">
        <v>4074</v>
      </c>
      <c r="C4074" s="3" t="s">
        <v>11162</v>
      </c>
      <c r="D4074" s="3" t="s">
        <v>11163</v>
      </c>
      <c r="E4074" s="3" t="s">
        <v>11164</v>
      </c>
      <c r="F4074" s="3">
        <v>0</v>
      </c>
      <c r="I4074" s="4" t="str">
        <f ca="1">IFERROR(__xludf.DUMMYFUNCTION("REGEXREPLACE(F4075,""\D"", """")"),"#VALUE!")</f>
        <v>#VALUE!</v>
      </c>
    </row>
    <row r="4075" spans="1:9" ht="15.75" customHeight="1">
      <c r="A4075" s="1">
        <v>4074</v>
      </c>
      <c r="B4075" s="3">
        <v>4075</v>
      </c>
      <c r="C4075" s="3" t="s">
        <v>11165</v>
      </c>
      <c r="D4075" s="3" t="s">
        <v>11166</v>
      </c>
      <c r="E4075" s="3" t="s">
        <v>27</v>
      </c>
      <c r="F4075" s="3">
        <v>0</v>
      </c>
      <c r="I4075" s="4" t="str">
        <f ca="1">IFERROR(__xludf.DUMMYFUNCTION("REGEXREPLACE(F4076,""\D"", """")"),"#VALUE!")</f>
        <v>#VALUE!</v>
      </c>
    </row>
    <row r="4076" spans="1:9" ht="15.75" customHeight="1">
      <c r="A4076" s="1">
        <v>4075</v>
      </c>
      <c r="B4076" s="3">
        <v>4076</v>
      </c>
      <c r="C4076" s="3" t="s">
        <v>11167</v>
      </c>
      <c r="D4076" s="3" t="s">
        <v>11168</v>
      </c>
      <c r="E4076" s="3" t="s">
        <v>27</v>
      </c>
      <c r="F4076" s="3">
        <v>0</v>
      </c>
      <c r="I4076" s="4" t="str">
        <f ca="1">IFERROR(__xludf.DUMMYFUNCTION("REGEXREPLACE(F4077,""\D"", """")"),"#VALUE!")</f>
        <v>#VALUE!</v>
      </c>
    </row>
    <row r="4077" spans="1:9" ht="15.75" customHeight="1">
      <c r="A4077" s="1">
        <v>4076</v>
      </c>
      <c r="B4077" s="3">
        <v>4077</v>
      </c>
      <c r="C4077" s="3" t="s">
        <v>11169</v>
      </c>
      <c r="D4077" s="3" t="s">
        <v>11170</v>
      </c>
      <c r="E4077" s="3" t="s">
        <v>11171</v>
      </c>
      <c r="F4077" s="3">
        <v>0</v>
      </c>
      <c r="I4077" s="4" t="str">
        <f ca="1">IFERROR(__xludf.DUMMYFUNCTION("REGEXREPLACE(F4078,""\D"", """")"),"#VALUE!")</f>
        <v>#VALUE!</v>
      </c>
    </row>
    <row r="4078" spans="1:9" ht="15.75" customHeight="1">
      <c r="A4078" s="1">
        <v>4077</v>
      </c>
      <c r="B4078" s="3">
        <v>4078</v>
      </c>
      <c r="C4078" s="3" t="s">
        <v>11172</v>
      </c>
      <c r="D4078" s="3" t="s">
        <v>11173</v>
      </c>
      <c r="E4078" s="3" t="s">
        <v>27</v>
      </c>
      <c r="F4078" s="3">
        <v>0</v>
      </c>
      <c r="I4078" s="4" t="str">
        <f ca="1">IFERROR(__xludf.DUMMYFUNCTION("REGEXREPLACE(F4079,""\D"", """")"),"#VALUE!")</f>
        <v>#VALUE!</v>
      </c>
    </row>
    <row r="4079" spans="1:9" ht="15.75" customHeight="1">
      <c r="A4079" s="1">
        <v>4078</v>
      </c>
      <c r="B4079" s="3">
        <v>4079</v>
      </c>
      <c r="C4079" s="3" t="s">
        <v>11174</v>
      </c>
      <c r="D4079" s="3" t="s">
        <v>11175</v>
      </c>
      <c r="E4079" s="3" t="s">
        <v>27</v>
      </c>
      <c r="F4079" s="3">
        <v>0</v>
      </c>
      <c r="I4079" s="4" t="str">
        <f ca="1">IFERROR(__xludf.DUMMYFUNCTION("REGEXREPLACE(F4080,""\D"", """")"),"#VALUE!")</f>
        <v>#VALUE!</v>
      </c>
    </row>
    <row r="4080" spans="1:9" ht="15.75" customHeight="1">
      <c r="A4080" s="1">
        <v>4079</v>
      </c>
      <c r="B4080" s="3">
        <v>4080</v>
      </c>
      <c r="C4080" s="3" t="s">
        <v>11176</v>
      </c>
      <c r="D4080" s="3" t="s">
        <v>11177</v>
      </c>
      <c r="E4080" s="3" t="s">
        <v>27</v>
      </c>
      <c r="F4080" s="3">
        <v>0</v>
      </c>
      <c r="I4080" s="4" t="str">
        <f ca="1">IFERROR(__xludf.DUMMYFUNCTION("REGEXREPLACE(F4081,""\D"", """")"),"#VALUE!")</f>
        <v>#VALUE!</v>
      </c>
    </row>
    <row r="4081" spans="1:9" ht="15.75" customHeight="1">
      <c r="A4081" s="1">
        <v>4080</v>
      </c>
      <c r="B4081" s="3">
        <v>4081</v>
      </c>
      <c r="C4081" s="3" t="s">
        <v>11178</v>
      </c>
      <c r="D4081" s="3" t="s">
        <v>11179</v>
      </c>
      <c r="E4081" s="3" t="s">
        <v>11180</v>
      </c>
      <c r="F4081" s="3">
        <v>0</v>
      </c>
      <c r="I4081" s="4" t="str">
        <f ca="1">IFERROR(__xludf.DUMMYFUNCTION("REGEXREPLACE(F4082,""\D"", """")"),"#VALUE!")</f>
        <v>#VALUE!</v>
      </c>
    </row>
    <row r="4082" spans="1:9" ht="15.75" customHeight="1">
      <c r="A4082" s="1">
        <v>4081</v>
      </c>
      <c r="B4082" s="3">
        <v>4082</v>
      </c>
      <c r="C4082" s="3" t="s">
        <v>11181</v>
      </c>
      <c r="D4082" s="3" t="s">
        <v>11182</v>
      </c>
      <c r="E4082" s="3" t="s">
        <v>11183</v>
      </c>
      <c r="F4082" s="3">
        <v>0</v>
      </c>
      <c r="I4082" s="4" t="str">
        <f ca="1">IFERROR(__xludf.DUMMYFUNCTION("REGEXREPLACE(F4083,""\D"", """")"),"#VALUE!")</f>
        <v>#VALUE!</v>
      </c>
    </row>
    <row r="4083" spans="1:9" ht="15.75" customHeight="1">
      <c r="A4083" s="1">
        <v>4082</v>
      </c>
      <c r="B4083" s="3">
        <v>4083</v>
      </c>
      <c r="C4083" s="3" t="s">
        <v>11184</v>
      </c>
      <c r="D4083" s="3" t="s">
        <v>11185</v>
      </c>
      <c r="E4083" s="3" t="s">
        <v>11186</v>
      </c>
      <c r="F4083" s="3">
        <v>0</v>
      </c>
      <c r="I4083" s="4" t="str">
        <f ca="1">IFERROR(__xludf.DUMMYFUNCTION("REGEXREPLACE(F4084,""\D"", """")"),"#VALUE!")</f>
        <v>#VALUE!</v>
      </c>
    </row>
    <row r="4084" spans="1:9" ht="15.75" customHeight="1">
      <c r="A4084" s="1">
        <v>4083</v>
      </c>
      <c r="B4084" s="3">
        <v>4084</v>
      </c>
      <c r="C4084" s="3" t="s">
        <v>11187</v>
      </c>
      <c r="D4084" s="3" t="s">
        <v>11188</v>
      </c>
      <c r="E4084" s="3" t="s">
        <v>11189</v>
      </c>
      <c r="F4084" s="3">
        <v>0</v>
      </c>
      <c r="I4084" s="4" t="str">
        <f ca="1">IFERROR(__xludf.DUMMYFUNCTION("REGEXREPLACE(F4085,""\D"", """")"),"#VALUE!")</f>
        <v>#VALUE!</v>
      </c>
    </row>
    <row r="4085" spans="1:9" ht="15.75" customHeight="1">
      <c r="A4085" s="1">
        <v>4084</v>
      </c>
      <c r="B4085" s="3">
        <v>4085</v>
      </c>
      <c r="C4085" s="3" t="s">
        <v>11190</v>
      </c>
      <c r="D4085" s="3" t="s">
        <v>11191</v>
      </c>
      <c r="E4085" s="3" t="s">
        <v>27</v>
      </c>
      <c r="F4085" s="3">
        <v>0</v>
      </c>
      <c r="I4085" s="4" t="str">
        <f ca="1">IFERROR(__xludf.DUMMYFUNCTION("REGEXREPLACE(F4086,""\D"", """")"),"#VALUE!")</f>
        <v>#VALUE!</v>
      </c>
    </row>
    <row r="4086" spans="1:9" ht="15.75" customHeight="1">
      <c r="A4086" s="1">
        <v>4085</v>
      </c>
      <c r="B4086" s="3">
        <v>4086</v>
      </c>
      <c r="C4086" s="3" t="s">
        <v>11192</v>
      </c>
      <c r="D4086" s="3" t="s">
        <v>11193</v>
      </c>
      <c r="E4086" s="3" t="s">
        <v>11194</v>
      </c>
      <c r="F4086" s="3" t="s">
        <v>765</v>
      </c>
      <c r="G4086" s="3">
        <v>1</v>
      </c>
      <c r="H4086" s="3" t="s">
        <v>57</v>
      </c>
      <c r="I4086" s="4" t="str">
        <f ca="1">IFERROR(__xludf.DUMMYFUNCTION("REGEXREPLACE(F4087,""\D"", """")"),"10")</f>
        <v>10</v>
      </c>
    </row>
    <row r="4087" spans="1:9" ht="15.75" customHeight="1">
      <c r="A4087" s="1">
        <v>4086</v>
      </c>
      <c r="B4087" s="3">
        <v>4087</v>
      </c>
      <c r="C4087" s="3" t="s">
        <v>11195</v>
      </c>
      <c r="D4087" s="3" t="s">
        <v>11196</v>
      </c>
      <c r="E4087" s="3" t="s">
        <v>11197</v>
      </c>
      <c r="F4087" s="3">
        <v>0</v>
      </c>
      <c r="I4087" s="4" t="str">
        <f ca="1">IFERROR(__xludf.DUMMYFUNCTION("REGEXREPLACE(F4088,""\D"", """")"),"#VALUE!")</f>
        <v>#VALUE!</v>
      </c>
    </row>
    <row r="4088" spans="1:9" ht="15.75" customHeight="1">
      <c r="A4088" s="1">
        <v>4087</v>
      </c>
      <c r="B4088" s="3">
        <v>4088</v>
      </c>
      <c r="C4088" s="3" t="s">
        <v>11198</v>
      </c>
      <c r="D4088" s="3" t="s">
        <v>11199</v>
      </c>
      <c r="E4088" s="3" t="s">
        <v>27</v>
      </c>
      <c r="F4088" s="3">
        <v>0</v>
      </c>
      <c r="I4088" s="4" t="str">
        <f ca="1">IFERROR(__xludf.DUMMYFUNCTION("REGEXREPLACE(F4089,""\D"", """")"),"#VALUE!")</f>
        <v>#VALUE!</v>
      </c>
    </row>
    <row r="4089" spans="1:9" ht="15.75" customHeight="1">
      <c r="A4089" s="1">
        <v>4088</v>
      </c>
      <c r="B4089" s="3">
        <v>4089</v>
      </c>
      <c r="C4089" s="3" t="s">
        <v>11200</v>
      </c>
      <c r="D4089" s="3" t="s">
        <v>11201</v>
      </c>
      <c r="E4089" s="3" t="s">
        <v>11202</v>
      </c>
      <c r="F4089" s="3" t="s">
        <v>44</v>
      </c>
      <c r="G4089" s="3">
        <v>9</v>
      </c>
      <c r="H4089" s="3" t="s">
        <v>45</v>
      </c>
      <c r="I4089" s="4" t="str">
        <f ca="1">IFERROR(__xludf.DUMMYFUNCTION("REGEXREPLACE(F4090,""\D"", """")"),"12")</f>
        <v>12</v>
      </c>
    </row>
    <row r="4090" spans="1:9" ht="15.75" customHeight="1">
      <c r="A4090" s="1">
        <v>4089</v>
      </c>
      <c r="B4090" s="3">
        <v>4090</v>
      </c>
      <c r="C4090" s="3" t="s">
        <v>11203</v>
      </c>
      <c r="D4090" s="3" t="s">
        <v>11204</v>
      </c>
      <c r="E4090" s="3" t="s">
        <v>11205</v>
      </c>
      <c r="F4090" s="3" t="s">
        <v>88</v>
      </c>
      <c r="G4090" s="3">
        <v>12</v>
      </c>
      <c r="H4090" s="3" t="s">
        <v>97</v>
      </c>
      <c r="I4090" s="4" t="str">
        <f ca="1">IFERROR(__xludf.DUMMYFUNCTION("REGEXREPLACE(F4091,""\D"", """")"),"4")</f>
        <v>4</v>
      </c>
    </row>
    <row r="4091" spans="1:9" ht="15.75" customHeight="1">
      <c r="A4091" s="1">
        <v>4090</v>
      </c>
      <c r="B4091" s="3">
        <v>4091</v>
      </c>
      <c r="C4091" s="3" t="s">
        <v>11206</v>
      </c>
      <c r="D4091" s="3" t="s">
        <v>11207</v>
      </c>
      <c r="E4091" s="3" t="s">
        <v>11208</v>
      </c>
      <c r="F4091" s="3" t="s">
        <v>255</v>
      </c>
      <c r="G4091" s="3">
        <v>9</v>
      </c>
      <c r="H4091" s="3" t="s">
        <v>387</v>
      </c>
      <c r="I4091" s="4" t="str">
        <f ca="1">IFERROR(__xludf.DUMMYFUNCTION("REGEXREPLACE(F4092,""\D"", """")"),"28")</f>
        <v>28</v>
      </c>
    </row>
    <row r="4092" spans="1:9" ht="15.75" customHeight="1">
      <c r="A4092" s="1">
        <v>4091</v>
      </c>
      <c r="B4092" s="3">
        <v>4092</v>
      </c>
      <c r="C4092" s="3" t="s">
        <v>11209</v>
      </c>
      <c r="D4092" s="3" t="s">
        <v>11210</v>
      </c>
      <c r="E4092" s="3" t="s">
        <v>11211</v>
      </c>
      <c r="F4092" s="3">
        <v>0</v>
      </c>
      <c r="I4092" s="4" t="str">
        <f ca="1">IFERROR(__xludf.DUMMYFUNCTION("REGEXREPLACE(F4093,""\D"", """")"),"#VALUE!")</f>
        <v>#VALUE!</v>
      </c>
    </row>
    <row r="4093" spans="1:9" ht="15.75" customHeight="1">
      <c r="A4093" s="1">
        <v>4092</v>
      </c>
      <c r="B4093" s="3">
        <v>4093</v>
      </c>
      <c r="C4093" s="3" t="s">
        <v>11212</v>
      </c>
      <c r="D4093" s="3" t="s">
        <v>11213</v>
      </c>
      <c r="E4093" s="3" t="s">
        <v>11214</v>
      </c>
      <c r="F4093" s="3" t="s">
        <v>765</v>
      </c>
      <c r="G4093" s="3">
        <v>0</v>
      </c>
      <c r="H4093" s="3" t="s">
        <v>12</v>
      </c>
      <c r="I4093" s="4" t="str">
        <f ca="1">IFERROR(__xludf.DUMMYFUNCTION("REGEXREPLACE(F4094,""\D"", """")"),"10")</f>
        <v>10</v>
      </c>
    </row>
    <row r="4094" spans="1:9" ht="15.75" customHeight="1">
      <c r="A4094" s="1">
        <v>4093</v>
      </c>
      <c r="B4094" s="3">
        <v>4094</v>
      </c>
      <c r="C4094" s="3" t="s">
        <v>11215</v>
      </c>
      <c r="D4094" s="3" t="s">
        <v>11216</v>
      </c>
      <c r="E4094" s="3" t="s">
        <v>11217</v>
      </c>
      <c r="F4094" s="3">
        <v>0</v>
      </c>
      <c r="I4094" s="4" t="str">
        <f ca="1">IFERROR(__xludf.DUMMYFUNCTION("REGEXREPLACE(F4095,""\D"", """")"),"#VALUE!")</f>
        <v>#VALUE!</v>
      </c>
    </row>
    <row r="4095" spans="1:9" ht="15.75" customHeight="1">
      <c r="A4095" s="1">
        <v>4094</v>
      </c>
      <c r="B4095" s="3">
        <v>4095</v>
      </c>
      <c r="C4095" s="3" t="s">
        <v>11218</v>
      </c>
      <c r="D4095" s="3" t="s">
        <v>11219</v>
      </c>
      <c r="E4095" s="3" t="s">
        <v>11220</v>
      </c>
      <c r="F4095" s="3">
        <v>0</v>
      </c>
      <c r="I4095" s="4" t="str">
        <f ca="1">IFERROR(__xludf.DUMMYFUNCTION("REGEXREPLACE(F4096,""\D"", """")"),"#VALUE!")</f>
        <v>#VALUE!</v>
      </c>
    </row>
    <row r="4096" spans="1:9" ht="15.75" customHeight="1">
      <c r="A4096" s="1">
        <v>4095</v>
      </c>
      <c r="B4096" s="3">
        <v>4096</v>
      </c>
      <c r="C4096" s="3" t="s">
        <v>11221</v>
      </c>
      <c r="D4096" s="3" t="s">
        <v>11222</v>
      </c>
      <c r="E4096" s="3" t="s">
        <v>11223</v>
      </c>
      <c r="F4096" s="3" t="s">
        <v>317</v>
      </c>
      <c r="G4096" s="3">
        <v>7</v>
      </c>
      <c r="H4096" s="3" t="s">
        <v>422</v>
      </c>
      <c r="I4096" s="4" t="str">
        <f ca="1">IFERROR(__xludf.DUMMYFUNCTION("REGEXREPLACE(F4097,""\D"", """")"),"8")</f>
        <v>8</v>
      </c>
    </row>
    <row r="4097" spans="1:9" ht="15.75" customHeight="1">
      <c r="A4097" s="1">
        <v>4096</v>
      </c>
      <c r="B4097" s="3">
        <v>4097</v>
      </c>
      <c r="C4097" s="3" t="s">
        <v>11224</v>
      </c>
      <c r="D4097" s="3" t="s">
        <v>11225</v>
      </c>
      <c r="E4097" s="3" t="s">
        <v>11226</v>
      </c>
      <c r="F4097" s="3">
        <v>0</v>
      </c>
      <c r="I4097" s="4" t="str">
        <f ca="1">IFERROR(__xludf.DUMMYFUNCTION("REGEXREPLACE(F4098,""\D"", """")"),"#VALUE!")</f>
        <v>#VALUE!</v>
      </c>
    </row>
    <row r="4098" spans="1:9" ht="15.75" customHeight="1">
      <c r="A4098" s="1">
        <v>4097</v>
      </c>
      <c r="B4098" s="3">
        <v>4098</v>
      </c>
      <c r="C4098" s="3" t="s">
        <v>11227</v>
      </c>
      <c r="D4098" s="3" t="s">
        <v>11228</v>
      </c>
      <c r="E4098" s="3" t="s">
        <v>27</v>
      </c>
      <c r="F4098" s="3">
        <v>0</v>
      </c>
      <c r="I4098" s="4" t="str">
        <f ca="1">IFERROR(__xludf.DUMMYFUNCTION("REGEXREPLACE(F4099,""\D"", """")"),"#VALUE!")</f>
        <v>#VALUE!</v>
      </c>
    </row>
    <row r="4099" spans="1:9" ht="15.75" customHeight="1">
      <c r="A4099" s="1">
        <v>4098</v>
      </c>
      <c r="B4099" s="3">
        <v>4099</v>
      </c>
      <c r="C4099" s="3" t="s">
        <v>11229</v>
      </c>
      <c r="D4099" s="3" t="s">
        <v>11230</v>
      </c>
      <c r="E4099" s="3" t="s">
        <v>11231</v>
      </c>
      <c r="F4099" s="3" t="s">
        <v>364</v>
      </c>
      <c r="G4099" s="3">
        <v>17</v>
      </c>
      <c r="H4099" s="3" t="s">
        <v>291</v>
      </c>
      <c r="I4099" s="4" t="str">
        <f ca="1">IFERROR(__xludf.DUMMYFUNCTION("REGEXREPLACE(F4100,""\D"", """")"),"13")</f>
        <v>13</v>
      </c>
    </row>
    <row r="4100" spans="1:9" ht="15.75" customHeight="1">
      <c r="A4100" s="1">
        <v>4099</v>
      </c>
      <c r="B4100" s="3">
        <v>4100</v>
      </c>
      <c r="C4100" s="3" t="s">
        <v>11232</v>
      </c>
      <c r="D4100" s="3" t="s">
        <v>11233</v>
      </c>
      <c r="E4100" s="3" t="s">
        <v>11234</v>
      </c>
      <c r="F4100" s="3">
        <v>0</v>
      </c>
      <c r="I4100" s="4" t="str">
        <f ca="1">IFERROR(__xludf.DUMMYFUNCTION("REGEXREPLACE(F4101,""\D"", """")"),"#VALUE!")</f>
        <v>#VALUE!</v>
      </c>
    </row>
    <row r="4101" spans="1:9" ht="15.75" customHeight="1">
      <c r="A4101" s="1">
        <v>4100</v>
      </c>
      <c r="B4101" s="3">
        <v>4101</v>
      </c>
      <c r="C4101" s="3" t="s">
        <v>11235</v>
      </c>
      <c r="D4101" s="3" t="s">
        <v>11236</v>
      </c>
      <c r="E4101" s="3" t="s">
        <v>11237</v>
      </c>
      <c r="F4101" s="3">
        <v>0</v>
      </c>
      <c r="I4101" s="4" t="str">
        <f ca="1">IFERROR(__xludf.DUMMYFUNCTION("REGEXREPLACE(F4102,""\D"", """")"),"#VALUE!")</f>
        <v>#VALUE!</v>
      </c>
    </row>
    <row r="4102" spans="1:9" ht="15.75" customHeight="1">
      <c r="A4102" s="1">
        <v>4101</v>
      </c>
      <c r="B4102" s="3">
        <v>4102</v>
      </c>
      <c r="C4102" s="3" t="s">
        <v>11238</v>
      </c>
      <c r="D4102" s="3" t="s">
        <v>11239</v>
      </c>
      <c r="E4102" s="3" t="s">
        <v>11240</v>
      </c>
      <c r="F4102" s="3">
        <v>0</v>
      </c>
      <c r="I4102" s="4" t="str">
        <f ca="1">IFERROR(__xludf.DUMMYFUNCTION("REGEXREPLACE(F4103,""\D"", """")"),"#VALUE!")</f>
        <v>#VALUE!</v>
      </c>
    </row>
    <row r="4103" spans="1:9" ht="15.75" customHeight="1">
      <c r="A4103" s="1">
        <v>4102</v>
      </c>
      <c r="B4103" s="3">
        <v>4103</v>
      </c>
      <c r="C4103" s="3" t="s">
        <v>11241</v>
      </c>
      <c r="D4103" s="3" t="s">
        <v>11242</v>
      </c>
      <c r="E4103" s="3" t="s">
        <v>11243</v>
      </c>
      <c r="F4103" s="3" t="s">
        <v>386</v>
      </c>
      <c r="G4103" s="3">
        <v>5</v>
      </c>
      <c r="H4103" s="3" t="s">
        <v>1183</v>
      </c>
      <c r="I4103" s="4" t="str">
        <f ca="1">IFERROR(__xludf.DUMMYFUNCTION("REGEXREPLACE(F4104,""\D"", """")"),"22")</f>
        <v>22</v>
      </c>
    </row>
    <row r="4104" spans="1:9" ht="15.75" customHeight="1">
      <c r="A4104" s="1">
        <v>4103</v>
      </c>
      <c r="B4104" s="3">
        <v>4104</v>
      </c>
      <c r="C4104" s="3" t="s">
        <v>11244</v>
      </c>
      <c r="D4104" s="3" t="s">
        <v>11245</v>
      </c>
      <c r="E4104" s="3" t="s">
        <v>27</v>
      </c>
      <c r="F4104" s="3">
        <v>0</v>
      </c>
      <c r="I4104" s="4" t="str">
        <f ca="1">IFERROR(__xludf.DUMMYFUNCTION("REGEXREPLACE(F4105,""\D"", """")"),"#VALUE!")</f>
        <v>#VALUE!</v>
      </c>
    </row>
    <row r="4105" spans="1:9" ht="15.75" customHeight="1">
      <c r="A4105" s="1">
        <v>4104</v>
      </c>
      <c r="B4105" s="3">
        <v>4105</v>
      </c>
      <c r="C4105" s="3" t="s">
        <v>11246</v>
      </c>
      <c r="D4105" s="3" t="s">
        <v>11247</v>
      </c>
      <c r="E4105" s="3" t="s">
        <v>7440</v>
      </c>
      <c r="F4105" s="3">
        <v>0</v>
      </c>
      <c r="I4105" s="4" t="str">
        <f ca="1">IFERROR(__xludf.DUMMYFUNCTION("REGEXREPLACE(F4106,""\D"", """")"),"#VALUE!")</f>
        <v>#VALUE!</v>
      </c>
    </row>
    <row r="4106" spans="1:9" ht="15.75" customHeight="1">
      <c r="A4106" s="1">
        <v>4105</v>
      </c>
      <c r="B4106" s="3">
        <v>4106</v>
      </c>
      <c r="C4106" s="3" t="s">
        <v>11248</v>
      </c>
      <c r="D4106" s="3" t="s">
        <v>11249</v>
      </c>
      <c r="E4106" s="3" t="s">
        <v>5283</v>
      </c>
      <c r="F4106" s="3">
        <v>0</v>
      </c>
      <c r="I4106" s="4" t="str">
        <f ca="1">IFERROR(__xludf.DUMMYFUNCTION("REGEXREPLACE(F4107,""\D"", """")"),"#VALUE!")</f>
        <v>#VALUE!</v>
      </c>
    </row>
    <row r="4107" spans="1:9" ht="15.75" customHeight="1">
      <c r="A4107" s="1">
        <v>4106</v>
      </c>
      <c r="B4107" s="3">
        <v>4107</v>
      </c>
      <c r="C4107" s="3" t="s">
        <v>11250</v>
      </c>
      <c r="D4107" s="3" t="s">
        <v>11251</v>
      </c>
      <c r="E4107" s="3" t="s">
        <v>11252</v>
      </c>
      <c r="F4107" s="3" t="s">
        <v>11</v>
      </c>
      <c r="G4107" s="3">
        <v>1</v>
      </c>
      <c r="H4107" s="3" t="s">
        <v>241</v>
      </c>
      <c r="I4107" s="4" t="str">
        <f ca="1">IFERROR(__xludf.DUMMYFUNCTION("REGEXREPLACE(F4108,""\D"", """")"),"3")</f>
        <v>3</v>
      </c>
    </row>
    <row r="4108" spans="1:9" ht="15.75" customHeight="1">
      <c r="A4108" s="1">
        <v>4107</v>
      </c>
      <c r="B4108" s="3">
        <v>4108</v>
      </c>
      <c r="C4108" s="3" t="s">
        <v>11253</v>
      </c>
      <c r="D4108" s="3" t="s">
        <v>11254</v>
      </c>
      <c r="E4108" s="3" t="s">
        <v>27</v>
      </c>
      <c r="F4108" s="3">
        <v>0</v>
      </c>
      <c r="I4108" s="4" t="str">
        <f ca="1">IFERROR(__xludf.DUMMYFUNCTION("REGEXREPLACE(F4109,""\D"", """")"),"#VALUE!")</f>
        <v>#VALUE!</v>
      </c>
    </row>
    <row r="4109" spans="1:9" ht="15.75" customHeight="1">
      <c r="A4109" s="1">
        <v>4108</v>
      </c>
      <c r="B4109" s="3">
        <v>4109</v>
      </c>
      <c r="C4109" s="3" t="s">
        <v>11255</v>
      </c>
      <c r="D4109" s="3" t="s">
        <v>11256</v>
      </c>
      <c r="E4109" s="3" t="s">
        <v>11257</v>
      </c>
      <c r="F4109" s="3" t="s">
        <v>61</v>
      </c>
      <c r="G4109" s="3">
        <v>0</v>
      </c>
      <c r="H4109" s="3" t="s">
        <v>62</v>
      </c>
      <c r="I4109" s="4" t="str">
        <f ca="1">IFERROR(__xludf.DUMMYFUNCTION("REGEXREPLACE(F4110,""\D"", """")"),"5")</f>
        <v>5</v>
      </c>
    </row>
    <row r="4110" spans="1:9" ht="15.75" customHeight="1">
      <c r="A4110" s="1">
        <v>4109</v>
      </c>
      <c r="B4110" s="3">
        <v>4110</v>
      </c>
      <c r="C4110" s="3" t="s">
        <v>11258</v>
      </c>
      <c r="D4110" s="3" t="s">
        <v>11259</v>
      </c>
      <c r="E4110" s="3" t="s">
        <v>27</v>
      </c>
      <c r="F4110" s="3">
        <v>0</v>
      </c>
      <c r="I4110" s="4" t="str">
        <f ca="1">IFERROR(__xludf.DUMMYFUNCTION("REGEXREPLACE(F4111,""\D"", """")"),"#VALUE!")</f>
        <v>#VALUE!</v>
      </c>
    </row>
    <row r="4111" spans="1:9" ht="15.75" customHeight="1">
      <c r="A4111" s="1">
        <v>4110</v>
      </c>
      <c r="B4111" s="3">
        <v>4111</v>
      </c>
      <c r="C4111" s="3" t="s">
        <v>11260</v>
      </c>
      <c r="D4111" s="3" t="s">
        <v>11261</v>
      </c>
      <c r="E4111" s="3" t="s">
        <v>11262</v>
      </c>
      <c r="F4111" s="3">
        <v>0</v>
      </c>
      <c r="I4111" s="4" t="str">
        <f ca="1">IFERROR(__xludf.DUMMYFUNCTION("REGEXREPLACE(F4112,""\D"", """")"),"#VALUE!")</f>
        <v>#VALUE!</v>
      </c>
    </row>
    <row r="4112" spans="1:9" ht="15.75" customHeight="1">
      <c r="A4112" s="1">
        <v>4111</v>
      </c>
      <c r="B4112" s="3">
        <v>4112</v>
      </c>
      <c r="C4112" s="3" t="s">
        <v>11263</v>
      </c>
      <c r="D4112" s="3" t="s">
        <v>11264</v>
      </c>
      <c r="E4112" s="3" t="s">
        <v>11265</v>
      </c>
      <c r="F4112" s="3">
        <v>0</v>
      </c>
      <c r="I4112" s="4" t="str">
        <f ca="1">IFERROR(__xludf.DUMMYFUNCTION("REGEXREPLACE(F4113,""\D"", """")"),"#VALUE!")</f>
        <v>#VALUE!</v>
      </c>
    </row>
    <row r="4113" spans="1:9" ht="15.75" customHeight="1">
      <c r="A4113" s="1">
        <v>4112</v>
      </c>
      <c r="B4113" s="3">
        <v>4113</v>
      </c>
      <c r="C4113" s="3" t="s">
        <v>11266</v>
      </c>
      <c r="D4113" s="3" t="s">
        <v>11267</v>
      </c>
      <c r="E4113" s="3" t="s">
        <v>11268</v>
      </c>
      <c r="F4113" s="3" t="s">
        <v>317</v>
      </c>
      <c r="G4113" s="3">
        <v>23</v>
      </c>
      <c r="H4113" s="3" t="s">
        <v>524</v>
      </c>
      <c r="I4113" s="4" t="str">
        <f ca="1">IFERROR(__xludf.DUMMYFUNCTION("REGEXREPLACE(F4114,""\D"", """")"),"8")</f>
        <v>8</v>
      </c>
    </row>
    <row r="4114" spans="1:9" ht="15.75" customHeight="1">
      <c r="A4114" s="1">
        <v>4113</v>
      </c>
      <c r="B4114" s="3">
        <v>4114</v>
      </c>
      <c r="C4114" s="3" t="s">
        <v>11269</v>
      </c>
      <c r="D4114" s="3" t="s">
        <v>11270</v>
      </c>
      <c r="E4114" s="3" t="s">
        <v>27</v>
      </c>
      <c r="F4114" s="3">
        <v>0</v>
      </c>
      <c r="I4114" s="4" t="str">
        <f ca="1">IFERROR(__xludf.DUMMYFUNCTION("REGEXREPLACE(F4115,""\D"", """")"),"#VALUE!")</f>
        <v>#VALUE!</v>
      </c>
    </row>
    <row r="4115" spans="1:9" ht="15.75" customHeight="1">
      <c r="A4115" s="1">
        <v>4114</v>
      </c>
      <c r="B4115" s="3">
        <v>4115</v>
      </c>
      <c r="C4115" s="3" t="s">
        <v>11271</v>
      </c>
      <c r="D4115" s="3" t="s">
        <v>11272</v>
      </c>
      <c r="E4115" s="3" t="s">
        <v>11273</v>
      </c>
      <c r="F4115" s="3">
        <v>0</v>
      </c>
      <c r="I4115" s="4" t="str">
        <f ca="1">IFERROR(__xludf.DUMMYFUNCTION("REGEXREPLACE(F4116,""\D"", """")"),"#VALUE!")</f>
        <v>#VALUE!</v>
      </c>
    </row>
    <row r="4116" spans="1:9" ht="15.75" customHeight="1">
      <c r="A4116" s="1">
        <v>4115</v>
      </c>
      <c r="B4116" s="3">
        <v>4116</v>
      </c>
      <c r="C4116" s="3" t="s">
        <v>11274</v>
      </c>
      <c r="D4116" s="3" t="s">
        <v>11275</v>
      </c>
      <c r="E4116" s="3" t="s">
        <v>11276</v>
      </c>
      <c r="F4116" s="3">
        <v>0</v>
      </c>
      <c r="I4116" s="4" t="str">
        <f ca="1">IFERROR(__xludf.DUMMYFUNCTION("REGEXREPLACE(F4117,""\D"", """")"),"#VALUE!")</f>
        <v>#VALUE!</v>
      </c>
    </row>
    <row r="4117" spans="1:9" ht="15.75" customHeight="1">
      <c r="A4117" s="1">
        <v>4116</v>
      </c>
      <c r="B4117" s="3">
        <v>4117</v>
      </c>
      <c r="C4117" s="3" t="s">
        <v>11277</v>
      </c>
      <c r="D4117" s="3" t="s">
        <v>11278</v>
      </c>
      <c r="E4117" s="3" t="s">
        <v>27</v>
      </c>
      <c r="F4117" s="3">
        <v>0</v>
      </c>
      <c r="I4117" s="4" t="str">
        <f ca="1">IFERROR(__xludf.DUMMYFUNCTION("REGEXREPLACE(F4118,""\D"", """")"),"#VALUE!")</f>
        <v>#VALUE!</v>
      </c>
    </row>
    <row r="4118" spans="1:9" ht="15.75" customHeight="1">
      <c r="A4118" s="1">
        <v>4117</v>
      </c>
      <c r="B4118" s="3">
        <v>4118</v>
      </c>
      <c r="C4118" s="3" t="s">
        <v>11279</v>
      </c>
      <c r="D4118" s="3" t="s">
        <v>11280</v>
      </c>
      <c r="E4118" s="3" t="s">
        <v>11281</v>
      </c>
      <c r="F4118" s="3" t="s">
        <v>39</v>
      </c>
      <c r="G4118" s="3">
        <v>1</v>
      </c>
      <c r="H4118" s="3" t="s">
        <v>422</v>
      </c>
      <c r="I4118" s="4" t="str">
        <f ca="1">IFERROR(__xludf.DUMMYFUNCTION("REGEXREPLACE(F4119,""\D"", """")"),"14")</f>
        <v>14</v>
      </c>
    </row>
    <row r="4119" spans="1:9" ht="15.75" customHeight="1">
      <c r="A4119" s="1">
        <v>4118</v>
      </c>
      <c r="B4119" s="3">
        <v>4119</v>
      </c>
      <c r="C4119" s="3" t="s">
        <v>11282</v>
      </c>
      <c r="D4119" s="3" t="s">
        <v>11283</v>
      </c>
      <c r="E4119" s="3" t="s">
        <v>4840</v>
      </c>
      <c r="F4119" s="3">
        <v>0</v>
      </c>
      <c r="I4119" s="4" t="str">
        <f ca="1">IFERROR(__xludf.DUMMYFUNCTION("REGEXREPLACE(F4120,""\D"", """")"),"#VALUE!")</f>
        <v>#VALUE!</v>
      </c>
    </row>
    <row r="4120" spans="1:9" ht="15.75" customHeight="1">
      <c r="A4120" s="1">
        <v>4119</v>
      </c>
      <c r="B4120" s="3">
        <v>4120</v>
      </c>
      <c r="C4120" s="3" t="s">
        <v>11284</v>
      </c>
      <c r="D4120" s="3" t="s">
        <v>11285</v>
      </c>
      <c r="E4120" s="3" t="s">
        <v>27</v>
      </c>
      <c r="F4120" s="3">
        <v>0</v>
      </c>
      <c r="I4120" s="4" t="str">
        <f ca="1">IFERROR(__xludf.DUMMYFUNCTION("REGEXREPLACE(F4121,""\D"", """")"),"#VALUE!")</f>
        <v>#VALUE!</v>
      </c>
    </row>
    <row r="4121" spans="1:9" ht="15.75" customHeight="1">
      <c r="A4121" s="1">
        <v>4120</v>
      </c>
      <c r="B4121" s="3">
        <v>4121</v>
      </c>
      <c r="C4121" s="3" t="s">
        <v>11286</v>
      </c>
      <c r="D4121" s="3" t="s">
        <v>11287</v>
      </c>
      <c r="E4121" s="3" t="s">
        <v>7895</v>
      </c>
      <c r="F4121" s="3">
        <v>0</v>
      </c>
      <c r="I4121" s="4" t="str">
        <f ca="1">IFERROR(__xludf.DUMMYFUNCTION("REGEXREPLACE(F4122,""\D"", """")"),"#VALUE!")</f>
        <v>#VALUE!</v>
      </c>
    </row>
    <row r="4122" spans="1:9" ht="15.75" customHeight="1">
      <c r="A4122" s="1">
        <v>4121</v>
      </c>
      <c r="B4122" s="3">
        <v>4122</v>
      </c>
      <c r="C4122" s="3" t="s">
        <v>11288</v>
      </c>
      <c r="D4122" s="3" t="s">
        <v>11289</v>
      </c>
      <c r="E4122" s="3" t="s">
        <v>27</v>
      </c>
      <c r="F4122" s="3">
        <v>0</v>
      </c>
      <c r="I4122" s="4" t="str">
        <f ca="1">IFERROR(__xludf.DUMMYFUNCTION("REGEXREPLACE(F4123,""\D"", """")"),"#VALUE!")</f>
        <v>#VALUE!</v>
      </c>
    </row>
    <row r="4123" spans="1:9" ht="15.75" customHeight="1">
      <c r="A4123" s="1">
        <v>4122</v>
      </c>
      <c r="B4123" s="3">
        <v>4123</v>
      </c>
      <c r="C4123" s="3" t="s">
        <v>11290</v>
      </c>
      <c r="D4123" s="3" t="s">
        <v>11291</v>
      </c>
      <c r="E4123" s="3" t="s">
        <v>27</v>
      </c>
      <c r="F4123" s="3">
        <v>0</v>
      </c>
      <c r="I4123" s="4" t="str">
        <f ca="1">IFERROR(__xludf.DUMMYFUNCTION("REGEXREPLACE(F4124,""\D"", """")"),"#VALUE!")</f>
        <v>#VALUE!</v>
      </c>
    </row>
    <row r="4124" spans="1:9" ht="15.75" customHeight="1">
      <c r="A4124" s="1">
        <v>4123</v>
      </c>
      <c r="B4124" s="3">
        <v>4124</v>
      </c>
      <c r="C4124" s="3" t="s">
        <v>11292</v>
      </c>
      <c r="D4124" s="3" t="s">
        <v>11293</v>
      </c>
      <c r="E4124" s="3" t="s">
        <v>11294</v>
      </c>
      <c r="F4124" s="3">
        <v>0</v>
      </c>
      <c r="I4124" s="4" t="str">
        <f ca="1">IFERROR(__xludf.DUMMYFUNCTION("REGEXREPLACE(F4125,""\D"", """")"),"#VALUE!")</f>
        <v>#VALUE!</v>
      </c>
    </row>
    <row r="4125" spans="1:9" ht="15.75" customHeight="1">
      <c r="A4125" s="1">
        <v>4124</v>
      </c>
      <c r="B4125" s="3">
        <v>4125</v>
      </c>
      <c r="C4125" s="3" t="s">
        <v>11295</v>
      </c>
      <c r="D4125" s="3" t="s">
        <v>11296</v>
      </c>
      <c r="E4125" s="3" t="s">
        <v>11297</v>
      </c>
      <c r="F4125" s="3" t="s">
        <v>812</v>
      </c>
      <c r="G4125" s="3">
        <v>17</v>
      </c>
      <c r="H4125" s="3" t="s">
        <v>256</v>
      </c>
      <c r="I4125" s="4" t="str">
        <f ca="1">IFERROR(__xludf.DUMMYFUNCTION("REGEXREPLACE(F4126,""\D"", """")"),"11")</f>
        <v>11</v>
      </c>
    </row>
    <row r="4126" spans="1:9" ht="15.75" customHeight="1">
      <c r="A4126" s="1">
        <v>4125</v>
      </c>
      <c r="B4126" s="3">
        <v>4126</v>
      </c>
      <c r="C4126" s="3" t="s">
        <v>11298</v>
      </c>
      <c r="D4126" s="3" t="s">
        <v>11299</v>
      </c>
      <c r="E4126" s="3" t="s">
        <v>11300</v>
      </c>
      <c r="F4126" s="3" t="s">
        <v>675</v>
      </c>
      <c r="G4126" s="3">
        <v>6</v>
      </c>
      <c r="H4126" s="3" t="s">
        <v>394</v>
      </c>
      <c r="I4126" s="4" t="str">
        <f ca="1">IFERROR(__xludf.DUMMYFUNCTION("REGEXREPLACE(F4127,""\D"", """")"),"2")</f>
        <v>2</v>
      </c>
    </row>
    <row r="4127" spans="1:9" ht="15.75" customHeight="1">
      <c r="A4127" s="1">
        <v>4126</v>
      </c>
      <c r="B4127" s="3">
        <v>4127</v>
      </c>
      <c r="C4127" s="3" t="s">
        <v>11301</v>
      </c>
      <c r="D4127" s="3" t="s">
        <v>11302</v>
      </c>
      <c r="E4127" s="3" t="s">
        <v>11303</v>
      </c>
      <c r="F4127" s="3">
        <v>0</v>
      </c>
      <c r="I4127" s="4" t="str">
        <f ca="1">IFERROR(__xludf.DUMMYFUNCTION("REGEXREPLACE(F4128,""\D"", """")"),"#VALUE!")</f>
        <v>#VALUE!</v>
      </c>
    </row>
    <row r="4128" spans="1:9" ht="15.75" customHeight="1">
      <c r="A4128" s="1">
        <v>4127</v>
      </c>
      <c r="B4128" s="3">
        <v>4128</v>
      </c>
      <c r="C4128" s="3" t="s">
        <v>11304</v>
      </c>
      <c r="D4128" s="3" t="s">
        <v>11305</v>
      </c>
      <c r="E4128" s="3" t="s">
        <v>11306</v>
      </c>
      <c r="F4128" s="3">
        <v>0</v>
      </c>
      <c r="I4128" s="4" t="str">
        <f ca="1">IFERROR(__xludf.DUMMYFUNCTION("REGEXREPLACE(F4129,""\D"", """")"),"#VALUE!")</f>
        <v>#VALUE!</v>
      </c>
    </row>
    <row r="4129" spans="1:9" ht="15.75" customHeight="1">
      <c r="A4129" s="1">
        <v>4128</v>
      </c>
      <c r="B4129" s="3">
        <v>4129</v>
      </c>
      <c r="C4129" s="3" t="s">
        <v>11307</v>
      </c>
      <c r="D4129" s="3" t="s">
        <v>11308</v>
      </c>
      <c r="E4129" s="3" t="s">
        <v>11309</v>
      </c>
      <c r="F4129" s="3" t="s">
        <v>138</v>
      </c>
      <c r="G4129" s="3">
        <v>26</v>
      </c>
      <c r="H4129" s="3" t="s">
        <v>808</v>
      </c>
      <c r="I4129" s="4" t="str">
        <f ca="1">IFERROR(__xludf.DUMMYFUNCTION("REGEXREPLACE(F4130,""\D"", """")"),"25")</f>
        <v>25</v>
      </c>
    </row>
    <row r="4130" spans="1:9" ht="15.75" customHeight="1">
      <c r="A4130" s="1">
        <v>4129</v>
      </c>
      <c r="B4130" s="3">
        <v>4130</v>
      </c>
      <c r="C4130" s="3" t="s">
        <v>11310</v>
      </c>
      <c r="D4130" s="3" t="s">
        <v>11311</v>
      </c>
      <c r="E4130" s="3" t="s">
        <v>27</v>
      </c>
      <c r="F4130" s="3">
        <v>0</v>
      </c>
      <c r="I4130" s="4" t="str">
        <f ca="1">IFERROR(__xludf.DUMMYFUNCTION("REGEXREPLACE(F4131,""\D"", """")"),"#VALUE!")</f>
        <v>#VALUE!</v>
      </c>
    </row>
    <row r="4131" spans="1:9" ht="15.75" customHeight="1">
      <c r="A4131" s="1">
        <v>4130</v>
      </c>
      <c r="B4131" s="3">
        <v>4131</v>
      </c>
      <c r="C4131" s="3" t="s">
        <v>11312</v>
      </c>
      <c r="D4131" s="3" t="s">
        <v>11313</v>
      </c>
      <c r="E4131" s="3" t="s">
        <v>11314</v>
      </c>
      <c r="F4131" s="3" t="s">
        <v>61</v>
      </c>
      <c r="G4131" s="3">
        <v>0</v>
      </c>
      <c r="H4131" s="3" t="s">
        <v>62</v>
      </c>
      <c r="I4131" s="4" t="str">
        <f ca="1">IFERROR(__xludf.DUMMYFUNCTION("REGEXREPLACE(F4132,""\D"", """")"),"5")</f>
        <v>5</v>
      </c>
    </row>
    <row r="4132" spans="1:9" ht="15.75" customHeight="1">
      <c r="A4132" s="1">
        <v>4131</v>
      </c>
      <c r="B4132" s="3">
        <v>4132</v>
      </c>
      <c r="C4132" s="3" t="s">
        <v>11315</v>
      </c>
      <c r="D4132" s="3" t="s">
        <v>11316</v>
      </c>
      <c r="E4132" s="3" t="s">
        <v>11317</v>
      </c>
      <c r="F4132" s="3" t="s">
        <v>121</v>
      </c>
      <c r="G4132" s="3">
        <v>11</v>
      </c>
      <c r="H4132" s="3" t="s">
        <v>256</v>
      </c>
      <c r="I4132" s="4" t="str">
        <f ca="1">IFERROR(__xludf.DUMMYFUNCTION("REGEXREPLACE(F4133,""\D"", """")"),"17")</f>
        <v>17</v>
      </c>
    </row>
    <row r="4133" spans="1:9" ht="15.75" customHeight="1">
      <c r="A4133" s="1">
        <v>4132</v>
      </c>
      <c r="B4133" s="3">
        <v>4133</v>
      </c>
      <c r="C4133" s="3" t="s">
        <v>11318</v>
      </c>
      <c r="D4133" s="3" t="s">
        <v>11319</v>
      </c>
      <c r="E4133" s="3" t="s">
        <v>11320</v>
      </c>
      <c r="F4133" s="3" t="s">
        <v>317</v>
      </c>
      <c r="G4133" s="3">
        <v>7</v>
      </c>
      <c r="H4133" s="3" t="s">
        <v>422</v>
      </c>
      <c r="I4133" s="4" t="str">
        <f ca="1">IFERROR(__xludf.DUMMYFUNCTION("REGEXREPLACE(F4134,""\D"", """")"),"8")</f>
        <v>8</v>
      </c>
    </row>
    <row r="4134" spans="1:9" ht="15.75" customHeight="1">
      <c r="A4134" s="1">
        <v>4133</v>
      </c>
      <c r="B4134" s="3">
        <v>4134</v>
      </c>
      <c r="C4134" s="3" t="s">
        <v>11321</v>
      </c>
      <c r="D4134" s="3" t="s">
        <v>11322</v>
      </c>
      <c r="E4134" s="3" t="s">
        <v>27</v>
      </c>
      <c r="F4134" s="3">
        <v>0</v>
      </c>
      <c r="I4134" s="4" t="str">
        <f ca="1">IFERROR(__xludf.DUMMYFUNCTION("REGEXREPLACE(F4135,""\D"", """")"),"#VALUE!")</f>
        <v>#VALUE!</v>
      </c>
    </row>
    <row r="4135" spans="1:9" ht="15.75" customHeight="1">
      <c r="A4135" s="1">
        <v>4134</v>
      </c>
      <c r="B4135" s="3">
        <v>4135</v>
      </c>
      <c r="C4135" s="3" t="s">
        <v>11323</v>
      </c>
      <c r="D4135" s="3" t="s">
        <v>11324</v>
      </c>
      <c r="E4135" s="3" t="s">
        <v>11325</v>
      </c>
      <c r="F4135" s="3" t="s">
        <v>364</v>
      </c>
      <c r="G4135" s="3">
        <v>0</v>
      </c>
      <c r="H4135" s="3" t="s">
        <v>651</v>
      </c>
      <c r="I4135" s="4" t="str">
        <f ca="1">IFERROR(__xludf.DUMMYFUNCTION("REGEXREPLACE(F4136,""\D"", """")"),"13")</f>
        <v>13</v>
      </c>
    </row>
    <row r="4136" spans="1:9" ht="15.75" customHeight="1">
      <c r="A4136" s="1">
        <v>4135</v>
      </c>
      <c r="B4136" s="3">
        <v>4136</v>
      </c>
      <c r="C4136" s="3" t="s">
        <v>11326</v>
      </c>
      <c r="D4136" s="3" t="s">
        <v>11327</v>
      </c>
      <c r="E4136" s="3" t="s">
        <v>11328</v>
      </c>
      <c r="F4136" s="3" t="s">
        <v>1805</v>
      </c>
      <c r="G4136" s="3">
        <v>0</v>
      </c>
      <c r="H4136" s="3" t="s">
        <v>45</v>
      </c>
      <c r="I4136" s="4" t="str">
        <f ca="1">IFERROR(__xludf.DUMMYFUNCTION("REGEXREPLACE(F4137,""\D"", """")"),"21")</f>
        <v>21</v>
      </c>
    </row>
    <row r="4137" spans="1:9" ht="15.75" customHeight="1">
      <c r="A4137" s="1">
        <v>4136</v>
      </c>
      <c r="B4137" s="3">
        <v>4137</v>
      </c>
      <c r="C4137" s="3" t="s">
        <v>11329</v>
      </c>
      <c r="D4137" s="3" t="s">
        <v>11330</v>
      </c>
      <c r="E4137" s="3" t="s">
        <v>11331</v>
      </c>
      <c r="F4137" s="3">
        <v>0</v>
      </c>
      <c r="I4137" s="4" t="str">
        <f ca="1">IFERROR(__xludf.DUMMYFUNCTION("REGEXREPLACE(F4138,""\D"", """")"),"#VALUE!")</f>
        <v>#VALUE!</v>
      </c>
    </row>
    <row r="4138" spans="1:9" ht="15.75" customHeight="1">
      <c r="A4138" s="1">
        <v>4137</v>
      </c>
      <c r="B4138" s="3">
        <v>4138</v>
      </c>
      <c r="C4138" s="3" t="s">
        <v>11332</v>
      </c>
      <c r="D4138" s="3" t="s">
        <v>11333</v>
      </c>
      <c r="E4138" s="3" t="s">
        <v>27</v>
      </c>
      <c r="F4138" s="3">
        <v>0</v>
      </c>
      <c r="I4138" s="4" t="str">
        <f ca="1">IFERROR(__xludf.DUMMYFUNCTION("REGEXREPLACE(F4139,""\D"", """")"),"#VALUE!")</f>
        <v>#VALUE!</v>
      </c>
    </row>
    <row r="4139" spans="1:9" ht="15.75" customHeight="1">
      <c r="A4139" s="1">
        <v>4138</v>
      </c>
      <c r="B4139" s="3">
        <v>4139</v>
      </c>
      <c r="C4139" s="3" t="s">
        <v>11334</v>
      </c>
      <c r="D4139" s="3" t="s">
        <v>11335</v>
      </c>
      <c r="E4139" s="3" t="s">
        <v>11336</v>
      </c>
      <c r="F4139" s="3">
        <v>0</v>
      </c>
      <c r="I4139" s="4" t="str">
        <f ca="1">IFERROR(__xludf.DUMMYFUNCTION("REGEXREPLACE(F4140,""\D"", """")"),"#VALUE!")</f>
        <v>#VALUE!</v>
      </c>
    </row>
    <row r="4140" spans="1:9" ht="15.75" customHeight="1">
      <c r="A4140" s="1">
        <v>4139</v>
      </c>
      <c r="B4140" s="3">
        <v>4140</v>
      </c>
      <c r="C4140" s="3" t="s">
        <v>11337</v>
      </c>
      <c r="D4140" s="3" t="s">
        <v>11338</v>
      </c>
      <c r="E4140" s="3" t="s">
        <v>27</v>
      </c>
      <c r="F4140" s="3">
        <v>0</v>
      </c>
      <c r="I4140" s="4" t="str">
        <f ca="1">IFERROR(__xludf.DUMMYFUNCTION("REGEXREPLACE(F4141,""\D"", """")"),"#VALUE!")</f>
        <v>#VALUE!</v>
      </c>
    </row>
    <row r="4141" spans="1:9" ht="15.75" customHeight="1">
      <c r="A4141" s="1">
        <v>4140</v>
      </c>
      <c r="B4141" s="3">
        <v>4141</v>
      </c>
      <c r="C4141" s="3" t="s">
        <v>11339</v>
      </c>
      <c r="D4141" s="3" t="s">
        <v>11340</v>
      </c>
      <c r="E4141" s="3" t="s">
        <v>11341</v>
      </c>
      <c r="F4141" s="3">
        <v>0</v>
      </c>
      <c r="I4141" s="4" t="str">
        <f ca="1">IFERROR(__xludf.DUMMYFUNCTION("REGEXREPLACE(F4142,""\D"", """")"),"#VALUE!")</f>
        <v>#VALUE!</v>
      </c>
    </row>
    <row r="4142" spans="1:9" ht="15.75" customHeight="1">
      <c r="A4142" s="1">
        <v>4141</v>
      </c>
      <c r="B4142" s="3">
        <v>4142</v>
      </c>
      <c r="C4142" s="3" t="s">
        <v>11342</v>
      </c>
      <c r="D4142" s="3" t="s">
        <v>11343</v>
      </c>
      <c r="E4142" s="3" t="s">
        <v>11344</v>
      </c>
      <c r="F4142" s="3" t="s">
        <v>364</v>
      </c>
      <c r="G4142" s="3">
        <v>5</v>
      </c>
      <c r="H4142" s="3" t="s">
        <v>40</v>
      </c>
      <c r="I4142" s="4" t="str">
        <f ca="1">IFERROR(__xludf.DUMMYFUNCTION("REGEXREPLACE(F4143,""\D"", """")"),"13")</f>
        <v>13</v>
      </c>
    </row>
    <row r="4143" spans="1:9" ht="15.75" customHeight="1">
      <c r="A4143" s="1">
        <v>4142</v>
      </c>
      <c r="B4143" s="3">
        <v>4143</v>
      </c>
      <c r="C4143" s="3" t="s">
        <v>11345</v>
      </c>
      <c r="D4143" s="3" t="s">
        <v>11346</v>
      </c>
      <c r="E4143" s="3" t="s">
        <v>5684</v>
      </c>
      <c r="F4143" s="3">
        <v>0</v>
      </c>
      <c r="I4143" s="4" t="str">
        <f ca="1">IFERROR(__xludf.DUMMYFUNCTION("REGEXREPLACE(F4144,""\D"", """")"),"#VALUE!")</f>
        <v>#VALUE!</v>
      </c>
    </row>
    <row r="4144" spans="1:9" ht="15.75" customHeight="1">
      <c r="A4144" s="1">
        <v>4143</v>
      </c>
      <c r="B4144" s="3">
        <v>4144</v>
      </c>
      <c r="C4144" s="3" t="s">
        <v>11347</v>
      </c>
      <c r="D4144" s="3" t="s">
        <v>11348</v>
      </c>
      <c r="E4144" s="3" t="s">
        <v>5305</v>
      </c>
      <c r="F4144" s="3">
        <v>0</v>
      </c>
      <c r="I4144" s="4" t="str">
        <f ca="1">IFERROR(__xludf.DUMMYFUNCTION("REGEXREPLACE(F4145,""\D"", """")"),"#VALUE!")</f>
        <v>#VALUE!</v>
      </c>
    </row>
    <row r="4145" spans="1:9" ht="15.75" customHeight="1">
      <c r="A4145" s="1">
        <v>4144</v>
      </c>
      <c r="B4145" s="3">
        <v>4145</v>
      </c>
      <c r="C4145" s="3" t="s">
        <v>11349</v>
      </c>
      <c r="D4145" s="3" t="s">
        <v>11350</v>
      </c>
      <c r="E4145" s="3" t="s">
        <v>27</v>
      </c>
      <c r="F4145" s="3">
        <v>0</v>
      </c>
      <c r="I4145" s="4" t="str">
        <f ca="1">IFERROR(__xludf.DUMMYFUNCTION("REGEXREPLACE(F4146,""\D"", """")"),"#VALUE!")</f>
        <v>#VALUE!</v>
      </c>
    </row>
    <row r="4146" spans="1:9" ht="15.75" customHeight="1">
      <c r="A4146" s="1">
        <v>4145</v>
      </c>
      <c r="B4146" s="3">
        <v>4146</v>
      </c>
      <c r="C4146" s="3" t="s">
        <v>11351</v>
      </c>
      <c r="D4146" s="3" t="s">
        <v>11352</v>
      </c>
      <c r="E4146" s="3" t="s">
        <v>11353</v>
      </c>
      <c r="F4146" s="3" t="s">
        <v>765</v>
      </c>
      <c r="G4146" s="3">
        <v>16</v>
      </c>
      <c r="H4146" s="3" t="s">
        <v>200</v>
      </c>
      <c r="I4146" s="4" t="str">
        <f ca="1">IFERROR(__xludf.DUMMYFUNCTION("REGEXREPLACE(F4147,""\D"", """")"),"10")</f>
        <v>10</v>
      </c>
    </row>
    <row r="4147" spans="1:9" ht="15.75" customHeight="1">
      <c r="A4147" s="1">
        <v>4146</v>
      </c>
      <c r="B4147" s="3">
        <v>4147</v>
      </c>
      <c r="C4147" s="3" t="s">
        <v>11354</v>
      </c>
      <c r="D4147" s="3" t="s">
        <v>11355</v>
      </c>
      <c r="E4147" s="3" t="s">
        <v>27</v>
      </c>
      <c r="F4147" s="3">
        <v>0</v>
      </c>
      <c r="I4147" s="4" t="str">
        <f ca="1">IFERROR(__xludf.DUMMYFUNCTION("REGEXREPLACE(F4148,""\D"", """")"),"#VALUE!")</f>
        <v>#VALUE!</v>
      </c>
    </row>
    <row r="4148" spans="1:9" ht="15.75" customHeight="1">
      <c r="A4148" s="1">
        <v>4147</v>
      </c>
      <c r="B4148" s="3">
        <v>4148</v>
      </c>
      <c r="C4148" s="3" t="s">
        <v>11356</v>
      </c>
      <c r="D4148" s="3" t="s">
        <v>11357</v>
      </c>
      <c r="E4148" s="3" t="s">
        <v>727</v>
      </c>
      <c r="F4148" s="3">
        <v>0</v>
      </c>
      <c r="I4148" s="4" t="str">
        <f ca="1">IFERROR(__xludf.DUMMYFUNCTION("REGEXREPLACE(F4149,""\D"", """")"),"#VALUE!")</f>
        <v>#VALUE!</v>
      </c>
    </row>
    <row r="4149" spans="1:9" ht="15.75" customHeight="1">
      <c r="A4149" s="1">
        <v>4148</v>
      </c>
      <c r="B4149" s="3">
        <v>4149</v>
      </c>
      <c r="C4149" s="3" t="s">
        <v>11358</v>
      </c>
      <c r="D4149" s="3" t="s">
        <v>11359</v>
      </c>
      <c r="E4149" s="3" t="s">
        <v>11360</v>
      </c>
      <c r="F4149" s="3">
        <v>0</v>
      </c>
      <c r="I4149" s="4" t="str">
        <f ca="1">IFERROR(__xludf.DUMMYFUNCTION("REGEXREPLACE(F4150,""\D"", """")"),"#VALUE!")</f>
        <v>#VALUE!</v>
      </c>
    </row>
    <row r="4150" spans="1:9" ht="15.75" customHeight="1">
      <c r="A4150" s="1">
        <v>4149</v>
      </c>
      <c r="B4150" s="3">
        <v>4150</v>
      </c>
      <c r="C4150" s="3" t="s">
        <v>11361</v>
      </c>
      <c r="D4150" s="3" t="s">
        <v>11362</v>
      </c>
      <c r="E4150" s="3" t="s">
        <v>11363</v>
      </c>
      <c r="F4150" s="3">
        <v>0</v>
      </c>
      <c r="I4150" s="4" t="str">
        <f ca="1">IFERROR(__xludf.DUMMYFUNCTION("REGEXREPLACE(F4151,""\D"", """")"),"#VALUE!")</f>
        <v>#VALUE!</v>
      </c>
    </row>
    <row r="4151" spans="1:9" ht="15.75" customHeight="1">
      <c r="A4151" s="1">
        <v>4150</v>
      </c>
      <c r="B4151" s="3">
        <v>4151</v>
      </c>
      <c r="C4151" s="3" t="s">
        <v>11364</v>
      </c>
      <c r="D4151" s="3" t="s">
        <v>11365</v>
      </c>
      <c r="E4151" s="3" t="s">
        <v>27</v>
      </c>
      <c r="F4151" s="3">
        <v>0</v>
      </c>
      <c r="I4151" s="4" t="str">
        <f ca="1">IFERROR(__xludf.DUMMYFUNCTION("REGEXREPLACE(F4152,""\D"", """")"),"#VALUE!")</f>
        <v>#VALUE!</v>
      </c>
    </row>
    <row r="4152" spans="1:9" ht="15.75" customHeight="1">
      <c r="A4152" s="1">
        <v>4151</v>
      </c>
      <c r="B4152" s="3">
        <v>4152</v>
      </c>
      <c r="C4152" s="3" t="s">
        <v>11366</v>
      </c>
      <c r="D4152" s="3" t="s">
        <v>11367</v>
      </c>
      <c r="E4152" s="3" t="s">
        <v>27</v>
      </c>
      <c r="F4152" s="3">
        <v>0</v>
      </c>
      <c r="I4152" s="4" t="str">
        <f ca="1">IFERROR(__xludf.DUMMYFUNCTION("REGEXREPLACE(F4153,""\D"", """")"),"#VALUE!")</f>
        <v>#VALUE!</v>
      </c>
    </row>
    <row r="4153" spans="1:9" ht="15.75" customHeight="1">
      <c r="A4153" s="1">
        <v>4152</v>
      </c>
      <c r="B4153" s="3">
        <v>4153</v>
      </c>
      <c r="C4153" s="3" t="s">
        <v>11368</v>
      </c>
      <c r="D4153" s="3" t="s">
        <v>11369</v>
      </c>
      <c r="E4153" s="3" t="s">
        <v>11370</v>
      </c>
      <c r="F4153" s="3" t="s">
        <v>88</v>
      </c>
      <c r="G4153" s="3">
        <v>1</v>
      </c>
      <c r="H4153" s="3" t="s">
        <v>62</v>
      </c>
      <c r="I4153" s="4" t="str">
        <f ca="1">IFERROR(__xludf.DUMMYFUNCTION("REGEXREPLACE(F4154,""\D"", """")"),"4")</f>
        <v>4</v>
      </c>
    </row>
    <row r="4154" spans="1:9" ht="15.75" customHeight="1">
      <c r="A4154" s="1">
        <v>4153</v>
      </c>
      <c r="B4154" s="3">
        <v>4154</v>
      </c>
      <c r="C4154" s="3" t="s">
        <v>11371</v>
      </c>
      <c r="D4154" s="3" t="s">
        <v>11372</v>
      </c>
      <c r="E4154" s="3" t="s">
        <v>11373</v>
      </c>
      <c r="F4154" s="3" t="s">
        <v>1900</v>
      </c>
      <c r="G4154" s="3">
        <v>23</v>
      </c>
      <c r="H4154" s="3" t="s">
        <v>9075</v>
      </c>
      <c r="I4154" s="4" t="str">
        <f ca="1">IFERROR(__xludf.DUMMYFUNCTION("REGEXREPLACE(F4155,""\D"", """")"),"58")</f>
        <v>58</v>
      </c>
    </row>
    <row r="4155" spans="1:9" ht="15.75" customHeight="1">
      <c r="A4155" s="1">
        <v>4154</v>
      </c>
      <c r="B4155" s="3">
        <v>4155</v>
      </c>
      <c r="C4155" s="3" t="s">
        <v>11374</v>
      </c>
      <c r="D4155" s="3" t="s">
        <v>11375</v>
      </c>
      <c r="E4155" s="3" t="s">
        <v>11376</v>
      </c>
      <c r="F4155" s="3" t="s">
        <v>1201</v>
      </c>
      <c r="G4155" s="3">
        <v>60</v>
      </c>
      <c r="H4155" s="3" t="s">
        <v>10695</v>
      </c>
      <c r="I4155" s="4" t="str">
        <f ca="1">IFERROR(__xludf.DUMMYFUNCTION("REGEXREPLACE(F4156,""\D"", """")"),"55")</f>
        <v>55</v>
      </c>
    </row>
    <row r="4156" spans="1:9" ht="15.75" customHeight="1">
      <c r="A4156" s="1">
        <v>4155</v>
      </c>
      <c r="B4156" s="3">
        <v>4156</v>
      </c>
      <c r="C4156" s="3" t="s">
        <v>11377</v>
      </c>
      <c r="D4156" s="3" t="s">
        <v>11378</v>
      </c>
      <c r="E4156" s="3" t="s">
        <v>11379</v>
      </c>
      <c r="F4156" s="3">
        <v>0</v>
      </c>
      <c r="I4156" s="4" t="str">
        <f ca="1">IFERROR(__xludf.DUMMYFUNCTION("REGEXREPLACE(F4157,""\D"", """")"),"#VALUE!")</f>
        <v>#VALUE!</v>
      </c>
    </row>
    <row r="4157" spans="1:9" ht="15.75" customHeight="1">
      <c r="A4157" s="1">
        <v>4156</v>
      </c>
      <c r="B4157" s="3">
        <v>4157</v>
      </c>
      <c r="C4157" s="3" t="s">
        <v>11380</v>
      </c>
      <c r="D4157" s="3" t="s">
        <v>11381</v>
      </c>
      <c r="E4157" s="3" t="s">
        <v>11382</v>
      </c>
      <c r="F4157" s="3">
        <v>0</v>
      </c>
      <c r="I4157" s="4" t="str">
        <f ca="1">IFERROR(__xludf.DUMMYFUNCTION("REGEXREPLACE(F4158,""\D"", """")"),"#VALUE!")</f>
        <v>#VALUE!</v>
      </c>
    </row>
    <row r="4158" spans="1:9" ht="15.75" customHeight="1">
      <c r="A4158" s="1">
        <v>4157</v>
      </c>
      <c r="B4158" s="3">
        <v>4158</v>
      </c>
      <c r="C4158" s="3" t="s">
        <v>11383</v>
      </c>
      <c r="D4158" s="3" t="s">
        <v>11384</v>
      </c>
      <c r="E4158" s="3" t="s">
        <v>27</v>
      </c>
      <c r="F4158" s="3">
        <v>0</v>
      </c>
      <c r="I4158" s="4" t="str">
        <f ca="1">IFERROR(__xludf.DUMMYFUNCTION("REGEXREPLACE(F4159,""\D"", """")"),"#VALUE!")</f>
        <v>#VALUE!</v>
      </c>
    </row>
    <row r="4159" spans="1:9" ht="15.75" customHeight="1">
      <c r="A4159" s="1">
        <v>4158</v>
      </c>
      <c r="B4159" s="3">
        <v>4159</v>
      </c>
      <c r="C4159" s="3" t="s">
        <v>11385</v>
      </c>
      <c r="D4159" s="3" t="s">
        <v>11386</v>
      </c>
      <c r="E4159" s="3" t="s">
        <v>11387</v>
      </c>
      <c r="F4159" s="3" t="s">
        <v>39</v>
      </c>
      <c r="G4159" s="3">
        <v>0</v>
      </c>
      <c r="H4159" s="3" t="s">
        <v>715</v>
      </c>
      <c r="I4159" s="4" t="str">
        <f ca="1">IFERROR(__xludf.DUMMYFUNCTION("REGEXREPLACE(F4160,""\D"", """")"),"14")</f>
        <v>14</v>
      </c>
    </row>
    <row r="4160" spans="1:9" ht="15.75" customHeight="1">
      <c r="A4160" s="1">
        <v>4159</v>
      </c>
      <c r="B4160" s="3">
        <v>4160</v>
      </c>
      <c r="C4160" s="3" t="s">
        <v>11388</v>
      </c>
      <c r="D4160" s="3" t="s">
        <v>11389</v>
      </c>
      <c r="E4160" s="3" t="s">
        <v>2459</v>
      </c>
      <c r="F4160" s="3">
        <v>0</v>
      </c>
      <c r="I4160" s="4" t="str">
        <f ca="1">IFERROR(__xludf.DUMMYFUNCTION("REGEXREPLACE(F4161,""\D"", """")"),"#VALUE!")</f>
        <v>#VALUE!</v>
      </c>
    </row>
    <row r="4161" spans="1:9" ht="15.75" customHeight="1">
      <c r="A4161" s="1">
        <v>4160</v>
      </c>
      <c r="B4161" s="3">
        <v>4161</v>
      </c>
      <c r="C4161" s="3" t="s">
        <v>11390</v>
      </c>
      <c r="D4161" s="3" t="s">
        <v>11391</v>
      </c>
      <c r="E4161" s="3" t="s">
        <v>11392</v>
      </c>
      <c r="F4161" s="3" t="s">
        <v>339</v>
      </c>
      <c r="G4161" s="3">
        <v>17</v>
      </c>
      <c r="H4161" s="3" t="s">
        <v>513</v>
      </c>
      <c r="I4161" s="4" t="str">
        <f ca="1">IFERROR(__xludf.DUMMYFUNCTION("REGEXREPLACE(F4162,""\D"", """")"),"15")</f>
        <v>15</v>
      </c>
    </row>
    <row r="4162" spans="1:9" ht="15.75" customHeight="1">
      <c r="A4162" s="1">
        <v>4161</v>
      </c>
      <c r="B4162" s="3">
        <v>4162</v>
      </c>
      <c r="C4162" s="3" t="s">
        <v>11393</v>
      </c>
      <c r="D4162" s="3" t="s">
        <v>11394</v>
      </c>
      <c r="E4162" s="3" t="s">
        <v>11395</v>
      </c>
      <c r="F4162" s="3" t="s">
        <v>303</v>
      </c>
      <c r="G4162" s="3">
        <v>5</v>
      </c>
      <c r="H4162" s="3" t="s">
        <v>57</v>
      </c>
      <c r="I4162" s="4" t="str">
        <f ca="1">IFERROR(__xludf.DUMMYFUNCTION("REGEXREPLACE(F4163,""\D"", """")"),"6")</f>
        <v>6</v>
      </c>
    </row>
    <row r="4163" spans="1:9" ht="15.75" customHeight="1">
      <c r="A4163" s="1">
        <v>4162</v>
      </c>
      <c r="B4163" s="3">
        <v>4163</v>
      </c>
      <c r="C4163" s="3" t="s">
        <v>11396</v>
      </c>
      <c r="D4163" s="3" t="s">
        <v>11397</v>
      </c>
      <c r="E4163" s="3" t="s">
        <v>11398</v>
      </c>
      <c r="F4163" s="3">
        <v>0</v>
      </c>
      <c r="I4163" s="4" t="str">
        <f ca="1">IFERROR(__xludf.DUMMYFUNCTION("REGEXREPLACE(F4164,""\D"", """")"),"#VALUE!")</f>
        <v>#VALUE!</v>
      </c>
    </row>
    <row r="4164" spans="1:9" ht="15.75" customHeight="1">
      <c r="A4164" s="1">
        <v>4163</v>
      </c>
      <c r="B4164" s="3">
        <v>4164</v>
      </c>
      <c r="C4164" s="3" t="s">
        <v>11399</v>
      </c>
      <c r="D4164" s="3" t="s">
        <v>11400</v>
      </c>
      <c r="E4164" s="3" t="s">
        <v>11401</v>
      </c>
      <c r="F4164" s="3">
        <v>0</v>
      </c>
      <c r="I4164" s="4" t="str">
        <f ca="1">IFERROR(__xludf.DUMMYFUNCTION("REGEXREPLACE(F4165,""\D"", """")"),"#VALUE!")</f>
        <v>#VALUE!</v>
      </c>
    </row>
    <row r="4165" spans="1:9" ht="15.75" customHeight="1">
      <c r="A4165" s="1">
        <v>4164</v>
      </c>
      <c r="B4165" s="3">
        <v>4165</v>
      </c>
      <c r="C4165" s="3" t="s">
        <v>11402</v>
      </c>
      <c r="D4165" s="3" t="s">
        <v>11403</v>
      </c>
      <c r="E4165" s="3" t="s">
        <v>11404</v>
      </c>
      <c r="F4165" s="3" t="s">
        <v>88</v>
      </c>
      <c r="G4165" s="3">
        <v>9</v>
      </c>
      <c r="H4165" s="3" t="s">
        <v>651</v>
      </c>
      <c r="I4165" s="4" t="str">
        <f ca="1">IFERROR(__xludf.DUMMYFUNCTION("REGEXREPLACE(F4166,""\D"", """")"),"4")</f>
        <v>4</v>
      </c>
    </row>
    <row r="4166" spans="1:9" ht="15.75" customHeight="1">
      <c r="A4166" s="1">
        <v>4165</v>
      </c>
      <c r="B4166" s="3">
        <v>4166</v>
      </c>
      <c r="C4166" s="3" t="s">
        <v>11405</v>
      </c>
      <c r="D4166" s="3" t="s">
        <v>11406</v>
      </c>
      <c r="E4166" s="3" t="s">
        <v>27</v>
      </c>
      <c r="F4166" s="3">
        <v>0</v>
      </c>
      <c r="I4166" s="4" t="str">
        <f ca="1">IFERROR(__xludf.DUMMYFUNCTION("REGEXREPLACE(F4167,""\D"", """")"),"#VALUE!")</f>
        <v>#VALUE!</v>
      </c>
    </row>
    <row r="4167" spans="1:9" ht="15.75" customHeight="1">
      <c r="A4167" s="1">
        <v>4166</v>
      </c>
      <c r="B4167" s="3">
        <v>4167</v>
      </c>
      <c r="C4167" s="3" t="s">
        <v>11407</v>
      </c>
      <c r="D4167" s="3" t="s">
        <v>11408</v>
      </c>
      <c r="E4167" s="3" t="s">
        <v>11409</v>
      </c>
      <c r="F4167" s="3" t="s">
        <v>8656</v>
      </c>
      <c r="G4167" s="3">
        <v>76</v>
      </c>
      <c r="H4167" s="3" t="s">
        <v>11410</v>
      </c>
      <c r="I4167" s="4" t="str">
        <f ca="1">IFERROR(__xludf.DUMMYFUNCTION("REGEXREPLACE(F4168,""\D"", """")"),"44")</f>
        <v>44</v>
      </c>
    </row>
    <row r="4168" spans="1:9" ht="15.75" customHeight="1">
      <c r="A4168" s="1">
        <v>4167</v>
      </c>
      <c r="B4168" s="3">
        <v>4168</v>
      </c>
      <c r="C4168" s="3" t="s">
        <v>11411</v>
      </c>
      <c r="D4168" s="3" t="s">
        <v>11412</v>
      </c>
      <c r="E4168" s="3" t="s">
        <v>27</v>
      </c>
      <c r="F4168" s="3">
        <v>0</v>
      </c>
      <c r="I4168" s="4" t="str">
        <f ca="1">IFERROR(__xludf.DUMMYFUNCTION("REGEXREPLACE(F4169,""\D"", """")"),"#VALUE!")</f>
        <v>#VALUE!</v>
      </c>
    </row>
    <row r="4169" spans="1:9" ht="15.75" customHeight="1">
      <c r="A4169" s="1">
        <v>4168</v>
      </c>
      <c r="B4169" s="3">
        <v>4169</v>
      </c>
      <c r="C4169" s="3" t="s">
        <v>11413</v>
      </c>
      <c r="D4169" s="3" t="s">
        <v>11414</v>
      </c>
      <c r="E4169" s="3" t="s">
        <v>27</v>
      </c>
      <c r="F4169" s="3">
        <v>0</v>
      </c>
      <c r="I4169" s="4" t="str">
        <f ca="1">IFERROR(__xludf.DUMMYFUNCTION("REGEXREPLACE(F4170,""\D"", """")"),"#VALUE!")</f>
        <v>#VALUE!</v>
      </c>
    </row>
    <row r="4170" spans="1:9" ht="15.75" customHeight="1">
      <c r="A4170" s="1">
        <v>4169</v>
      </c>
      <c r="B4170" s="3">
        <v>4170</v>
      </c>
      <c r="C4170" s="3" t="s">
        <v>11415</v>
      </c>
      <c r="D4170" s="3" t="s">
        <v>11416</v>
      </c>
      <c r="E4170" s="3" t="s">
        <v>11417</v>
      </c>
      <c r="F4170" s="3">
        <v>0</v>
      </c>
      <c r="I4170" s="4" t="str">
        <f ca="1">IFERROR(__xludf.DUMMYFUNCTION("REGEXREPLACE(F4171,""\D"", """")"),"#VALUE!")</f>
        <v>#VALUE!</v>
      </c>
    </row>
    <row r="4171" spans="1:9" ht="15.75" customHeight="1">
      <c r="A4171" s="1">
        <v>4170</v>
      </c>
      <c r="B4171" s="3">
        <v>4171</v>
      </c>
      <c r="C4171" s="3" t="s">
        <v>11418</v>
      </c>
      <c r="D4171" s="3" t="s">
        <v>11419</v>
      </c>
      <c r="E4171" s="3" t="s">
        <v>27</v>
      </c>
      <c r="F4171" s="3">
        <v>0</v>
      </c>
      <c r="I4171" s="4" t="str">
        <f ca="1">IFERROR(__xludf.DUMMYFUNCTION("REGEXREPLACE(F4172,""\D"", """")"),"#VALUE!")</f>
        <v>#VALUE!</v>
      </c>
    </row>
    <row r="4172" spans="1:9" ht="15.75" customHeight="1">
      <c r="A4172" s="1">
        <v>4171</v>
      </c>
      <c r="B4172" s="3">
        <v>4172</v>
      </c>
      <c r="C4172" s="3" t="s">
        <v>11420</v>
      </c>
      <c r="D4172" s="3" t="s">
        <v>11421</v>
      </c>
      <c r="E4172" s="3" t="s">
        <v>27</v>
      </c>
      <c r="F4172" s="3">
        <v>0</v>
      </c>
      <c r="I4172" s="4" t="str">
        <f ca="1">IFERROR(__xludf.DUMMYFUNCTION("REGEXREPLACE(F4173,""\D"", """")"),"#VALUE!")</f>
        <v>#VALUE!</v>
      </c>
    </row>
    <row r="4173" spans="1:9" ht="15.75" customHeight="1">
      <c r="A4173" s="1">
        <v>4172</v>
      </c>
      <c r="B4173" s="3">
        <v>4173</v>
      </c>
      <c r="C4173" s="3" t="s">
        <v>11422</v>
      </c>
      <c r="D4173" s="3" t="s">
        <v>11423</v>
      </c>
      <c r="E4173" s="3" t="s">
        <v>11424</v>
      </c>
      <c r="F4173" s="3" t="s">
        <v>39</v>
      </c>
      <c r="G4173" s="3">
        <v>2</v>
      </c>
      <c r="H4173" s="3" t="s">
        <v>97</v>
      </c>
      <c r="I4173" s="4" t="str">
        <f ca="1">IFERROR(__xludf.DUMMYFUNCTION("REGEXREPLACE(F4174,""\D"", """")"),"14")</f>
        <v>14</v>
      </c>
    </row>
    <row r="4174" spans="1:9" ht="15.75" customHeight="1">
      <c r="A4174" s="1">
        <v>4173</v>
      </c>
      <c r="B4174" s="3">
        <v>4174</v>
      </c>
      <c r="C4174" s="3" t="s">
        <v>11425</v>
      </c>
      <c r="D4174" s="3" t="s">
        <v>11426</v>
      </c>
      <c r="E4174" s="3" t="s">
        <v>11427</v>
      </c>
      <c r="F4174" s="3" t="s">
        <v>364</v>
      </c>
      <c r="G4174" s="3">
        <v>0</v>
      </c>
      <c r="H4174" s="3" t="s">
        <v>651</v>
      </c>
      <c r="I4174" s="4" t="str">
        <f ca="1">IFERROR(__xludf.DUMMYFUNCTION("REGEXREPLACE(F4175,""\D"", """")"),"13")</f>
        <v>13</v>
      </c>
    </row>
    <row r="4175" spans="1:9" ht="15.75" customHeight="1">
      <c r="A4175" s="1">
        <v>4174</v>
      </c>
      <c r="B4175" s="3">
        <v>4175</v>
      </c>
      <c r="C4175" s="3" t="s">
        <v>11428</v>
      </c>
      <c r="D4175" s="3" t="s">
        <v>11429</v>
      </c>
      <c r="E4175" s="3" t="s">
        <v>27</v>
      </c>
      <c r="F4175" s="3">
        <v>0</v>
      </c>
      <c r="I4175" s="4" t="str">
        <f ca="1">IFERROR(__xludf.DUMMYFUNCTION("REGEXREPLACE(F4176,""\D"", """")"),"#VALUE!")</f>
        <v>#VALUE!</v>
      </c>
    </row>
    <row r="4176" spans="1:9" ht="15.75" customHeight="1">
      <c r="A4176" s="1">
        <v>4175</v>
      </c>
      <c r="B4176" s="3">
        <v>4176</v>
      </c>
      <c r="C4176" s="3" t="s">
        <v>11430</v>
      </c>
      <c r="D4176" s="3" t="s">
        <v>11431</v>
      </c>
      <c r="E4176" s="3" t="s">
        <v>27</v>
      </c>
      <c r="F4176" s="3">
        <v>0</v>
      </c>
      <c r="I4176" s="4" t="str">
        <f ca="1">IFERROR(__xludf.DUMMYFUNCTION("REGEXREPLACE(F4177,""\D"", """")"),"#VALUE!")</f>
        <v>#VALUE!</v>
      </c>
    </row>
    <row r="4177" spans="1:9" ht="15.75" customHeight="1">
      <c r="A4177" s="1">
        <v>4176</v>
      </c>
      <c r="B4177" s="3">
        <v>4177</v>
      </c>
      <c r="C4177" s="3" t="s">
        <v>11432</v>
      </c>
      <c r="D4177" s="3" t="s">
        <v>11433</v>
      </c>
      <c r="E4177" s="3" t="s">
        <v>11434</v>
      </c>
      <c r="F4177" s="3">
        <v>0</v>
      </c>
      <c r="I4177" s="4" t="str">
        <f ca="1">IFERROR(__xludf.DUMMYFUNCTION("REGEXREPLACE(F4178,""\D"", """")"),"#VALUE!")</f>
        <v>#VALUE!</v>
      </c>
    </row>
    <row r="4178" spans="1:9" ht="15.75" customHeight="1">
      <c r="A4178" s="1">
        <v>4177</v>
      </c>
      <c r="B4178" s="3">
        <v>4178</v>
      </c>
      <c r="C4178" s="3" t="s">
        <v>11435</v>
      </c>
      <c r="D4178" s="3" t="s">
        <v>11436</v>
      </c>
      <c r="E4178" s="3" t="s">
        <v>11437</v>
      </c>
      <c r="F4178" s="3" t="s">
        <v>1165</v>
      </c>
      <c r="G4178" s="3">
        <v>41</v>
      </c>
      <c r="H4178" s="3" t="s">
        <v>950</v>
      </c>
      <c r="I4178" s="4" t="str">
        <f ca="1">IFERROR(__xludf.DUMMYFUNCTION("REGEXREPLACE(F4179,""\D"", """")"),"23")</f>
        <v>23</v>
      </c>
    </row>
    <row r="4179" spans="1:9" ht="15.75" customHeight="1">
      <c r="A4179" s="1">
        <v>4178</v>
      </c>
      <c r="B4179" s="3">
        <v>4179</v>
      </c>
      <c r="C4179" s="3" t="s">
        <v>11438</v>
      </c>
      <c r="D4179" s="3" t="s">
        <v>11439</v>
      </c>
      <c r="E4179" s="3" t="s">
        <v>11440</v>
      </c>
      <c r="F4179" s="3" t="s">
        <v>61</v>
      </c>
      <c r="G4179" s="3">
        <v>1</v>
      </c>
      <c r="H4179" s="3" t="s">
        <v>266</v>
      </c>
      <c r="I4179" s="4" t="str">
        <f ca="1">IFERROR(__xludf.DUMMYFUNCTION("REGEXREPLACE(F4180,""\D"", """")"),"5")</f>
        <v>5</v>
      </c>
    </row>
    <row r="4180" spans="1:9" ht="15.75" customHeight="1">
      <c r="A4180" s="1">
        <v>4179</v>
      </c>
      <c r="B4180" s="3">
        <v>4180</v>
      </c>
      <c r="C4180" s="3" t="s">
        <v>11441</v>
      </c>
      <c r="D4180" s="3" t="s">
        <v>11442</v>
      </c>
      <c r="E4180" s="3" t="s">
        <v>11443</v>
      </c>
      <c r="F4180" s="3" t="s">
        <v>303</v>
      </c>
      <c r="G4180" s="3">
        <v>5</v>
      </c>
      <c r="H4180" s="3" t="s">
        <v>57</v>
      </c>
      <c r="I4180" s="4" t="str">
        <f ca="1">IFERROR(__xludf.DUMMYFUNCTION("REGEXREPLACE(F4181,""\D"", """")"),"6")</f>
        <v>6</v>
      </c>
    </row>
    <row r="4181" spans="1:9" ht="15.75" customHeight="1">
      <c r="A4181" s="1">
        <v>4180</v>
      </c>
      <c r="B4181" s="3">
        <v>4181</v>
      </c>
      <c r="C4181" s="3" t="s">
        <v>11444</v>
      </c>
      <c r="D4181" s="3" t="s">
        <v>11445</v>
      </c>
      <c r="E4181" s="3" t="s">
        <v>9903</v>
      </c>
      <c r="F4181" s="3">
        <v>0</v>
      </c>
      <c r="I4181" s="4" t="str">
        <f ca="1">IFERROR(__xludf.DUMMYFUNCTION("REGEXREPLACE(F4182,""\D"", """")"),"#VALUE!")</f>
        <v>#VALUE!</v>
      </c>
    </row>
    <row r="4182" spans="1:9" ht="15.75" customHeight="1">
      <c r="A4182" s="1">
        <v>4181</v>
      </c>
      <c r="B4182" s="3">
        <v>4182</v>
      </c>
      <c r="C4182" s="3" t="s">
        <v>11446</v>
      </c>
      <c r="D4182" s="3" t="s">
        <v>11447</v>
      </c>
      <c r="E4182" s="3" t="s">
        <v>11448</v>
      </c>
      <c r="F4182" s="3">
        <v>0</v>
      </c>
      <c r="I4182" s="4" t="str">
        <f ca="1">IFERROR(__xludf.DUMMYFUNCTION("REGEXREPLACE(F4183,""\D"", """")"),"#VALUE!")</f>
        <v>#VALUE!</v>
      </c>
    </row>
    <row r="4183" spans="1:9" ht="15.75" customHeight="1">
      <c r="A4183" s="1">
        <v>4182</v>
      </c>
      <c r="B4183" s="3">
        <v>4183</v>
      </c>
      <c r="C4183" s="3" t="s">
        <v>11449</v>
      </c>
      <c r="D4183" s="3" t="s">
        <v>11450</v>
      </c>
      <c r="E4183" s="3" t="s">
        <v>11451</v>
      </c>
      <c r="F4183" s="3" t="s">
        <v>812</v>
      </c>
      <c r="G4183" s="3">
        <v>0</v>
      </c>
      <c r="H4183" s="3" t="s">
        <v>57</v>
      </c>
      <c r="I4183" s="4" t="str">
        <f ca="1">IFERROR(__xludf.DUMMYFUNCTION("REGEXREPLACE(F4184,""\D"", """")"),"11")</f>
        <v>11</v>
      </c>
    </row>
    <row r="4184" spans="1:9" ht="15.75" customHeight="1">
      <c r="A4184" s="1">
        <v>4183</v>
      </c>
      <c r="B4184" s="3">
        <v>4184</v>
      </c>
      <c r="C4184" s="3" t="s">
        <v>11452</v>
      </c>
      <c r="D4184" s="3" t="s">
        <v>11453</v>
      </c>
      <c r="E4184" s="3" t="s">
        <v>11454</v>
      </c>
      <c r="F4184" s="3">
        <v>0</v>
      </c>
      <c r="I4184" s="4" t="str">
        <f ca="1">IFERROR(__xludf.DUMMYFUNCTION("REGEXREPLACE(F4185,""\D"", """")"),"#VALUE!")</f>
        <v>#VALUE!</v>
      </c>
    </row>
    <row r="4185" spans="1:9" ht="15.75" customHeight="1">
      <c r="A4185" s="1">
        <v>4184</v>
      </c>
      <c r="B4185" s="3">
        <v>4185</v>
      </c>
      <c r="C4185" s="3" t="s">
        <v>11455</v>
      </c>
      <c r="D4185" s="3" t="s">
        <v>11456</v>
      </c>
      <c r="E4185" s="3" t="s">
        <v>27</v>
      </c>
      <c r="F4185" s="3">
        <v>0</v>
      </c>
      <c r="I4185" s="4" t="str">
        <f ca="1">IFERROR(__xludf.DUMMYFUNCTION("REGEXREPLACE(F4186,""\D"", """")"),"#VALUE!")</f>
        <v>#VALUE!</v>
      </c>
    </row>
    <row r="4186" spans="1:9" ht="15.75" customHeight="1">
      <c r="A4186" s="1">
        <v>4185</v>
      </c>
      <c r="B4186" s="3">
        <v>4186</v>
      </c>
      <c r="C4186" s="3" t="s">
        <v>11457</v>
      </c>
      <c r="D4186" s="3" t="s">
        <v>11458</v>
      </c>
      <c r="E4186" s="3" t="s">
        <v>7299</v>
      </c>
      <c r="F4186" s="3">
        <v>0</v>
      </c>
      <c r="I4186" s="4" t="str">
        <f ca="1">IFERROR(__xludf.DUMMYFUNCTION("REGEXREPLACE(F4187,""\D"", """")"),"#VALUE!")</f>
        <v>#VALUE!</v>
      </c>
    </row>
    <row r="4187" spans="1:9" ht="15.75" customHeight="1">
      <c r="A4187" s="1">
        <v>4186</v>
      </c>
      <c r="B4187" s="3">
        <v>4187</v>
      </c>
      <c r="C4187" s="3" t="s">
        <v>11459</v>
      </c>
      <c r="D4187" s="3" t="s">
        <v>11460</v>
      </c>
      <c r="E4187" s="3" t="s">
        <v>5305</v>
      </c>
      <c r="F4187" s="3">
        <v>0</v>
      </c>
      <c r="I4187" s="4" t="str">
        <f ca="1">IFERROR(__xludf.DUMMYFUNCTION("REGEXREPLACE(F4188,""\D"", """")"),"#VALUE!")</f>
        <v>#VALUE!</v>
      </c>
    </row>
    <row r="4188" spans="1:9" ht="15.75" customHeight="1">
      <c r="A4188" s="1">
        <v>4187</v>
      </c>
      <c r="B4188" s="3">
        <v>4188</v>
      </c>
      <c r="C4188" s="3" t="s">
        <v>11461</v>
      </c>
      <c r="D4188" s="3" t="s">
        <v>11462</v>
      </c>
      <c r="E4188" s="3" t="s">
        <v>1747</v>
      </c>
      <c r="F4188" s="3">
        <v>0</v>
      </c>
      <c r="I4188" s="4" t="str">
        <f ca="1">IFERROR(__xludf.DUMMYFUNCTION("REGEXREPLACE(F4189,""\D"", """")"),"#VALUE!")</f>
        <v>#VALUE!</v>
      </c>
    </row>
    <row r="4189" spans="1:9" ht="15.75" customHeight="1">
      <c r="A4189" s="1">
        <v>4188</v>
      </c>
      <c r="B4189" s="3">
        <v>4189</v>
      </c>
      <c r="C4189" s="3" t="s">
        <v>11463</v>
      </c>
      <c r="D4189" s="3" t="s">
        <v>11464</v>
      </c>
      <c r="E4189" s="3" t="s">
        <v>27</v>
      </c>
      <c r="F4189" s="3">
        <v>0</v>
      </c>
      <c r="I4189" s="4" t="str">
        <f ca="1">IFERROR(__xludf.DUMMYFUNCTION("REGEXREPLACE(F4190,""\D"", """")"),"#VALUE!")</f>
        <v>#VALUE!</v>
      </c>
    </row>
    <row r="4190" spans="1:9" ht="15.75" customHeight="1">
      <c r="A4190" s="1">
        <v>4189</v>
      </c>
      <c r="B4190" s="3">
        <v>4190</v>
      </c>
      <c r="C4190" s="3" t="s">
        <v>11465</v>
      </c>
      <c r="D4190" s="3" t="s">
        <v>11466</v>
      </c>
      <c r="E4190" s="3" t="s">
        <v>11467</v>
      </c>
      <c r="F4190" s="3">
        <v>0</v>
      </c>
      <c r="I4190" s="4" t="str">
        <f ca="1">IFERROR(__xludf.DUMMYFUNCTION("REGEXREPLACE(F4191,""\D"", """")"),"#VALUE!")</f>
        <v>#VALUE!</v>
      </c>
    </row>
    <row r="4191" spans="1:9" ht="15.75" customHeight="1">
      <c r="A4191" s="1">
        <v>4190</v>
      </c>
      <c r="B4191" s="3">
        <v>4191</v>
      </c>
      <c r="C4191" s="3" t="s">
        <v>11468</v>
      </c>
      <c r="D4191" s="3" t="s">
        <v>11469</v>
      </c>
      <c r="E4191" s="3" t="s">
        <v>11470</v>
      </c>
      <c r="F4191" s="3" t="s">
        <v>303</v>
      </c>
      <c r="G4191" s="3">
        <v>0</v>
      </c>
      <c r="H4191" s="3" t="s">
        <v>266</v>
      </c>
      <c r="I4191" s="4" t="str">
        <f ca="1">IFERROR(__xludf.DUMMYFUNCTION("REGEXREPLACE(F4192,""\D"", """")"),"6")</f>
        <v>6</v>
      </c>
    </row>
    <row r="4192" spans="1:9" ht="15.75" customHeight="1">
      <c r="A4192" s="1">
        <v>4191</v>
      </c>
      <c r="B4192" s="3">
        <v>4192</v>
      </c>
      <c r="C4192" s="3" t="s">
        <v>11471</v>
      </c>
      <c r="D4192" s="3" t="s">
        <v>11472</v>
      </c>
      <c r="E4192" s="3" t="s">
        <v>11473</v>
      </c>
      <c r="F4192" s="3" t="s">
        <v>765</v>
      </c>
      <c r="G4192" s="3">
        <v>0</v>
      </c>
      <c r="H4192" s="3" t="s">
        <v>12</v>
      </c>
      <c r="I4192" s="4" t="str">
        <f ca="1">IFERROR(__xludf.DUMMYFUNCTION("REGEXREPLACE(F4193,""\D"", """")"),"10")</f>
        <v>10</v>
      </c>
    </row>
    <row r="4193" spans="1:9" ht="15.75" customHeight="1">
      <c r="A4193" s="1">
        <v>4192</v>
      </c>
      <c r="B4193" s="3">
        <v>4193</v>
      </c>
      <c r="C4193" s="3" t="s">
        <v>11474</v>
      </c>
      <c r="D4193" s="3" t="s">
        <v>11475</v>
      </c>
      <c r="E4193" s="3" t="s">
        <v>27</v>
      </c>
      <c r="F4193" s="3">
        <v>0</v>
      </c>
      <c r="I4193" s="4" t="str">
        <f ca="1">IFERROR(__xludf.DUMMYFUNCTION("REGEXREPLACE(F4194,""\D"", """")"),"#VALUE!")</f>
        <v>#VALUE!</v>
      </c>
    </row>
    <row r="4194" spans="1:9" ht="15.75" customHeight="1">
      <c r="A4194" s="1">
        <v>4193</v>
      </c>
      <c r="B4194" s="3">
        <v>4194</v>
      </c>
      <c r="C4194" s="3" t="s">
        <v>11476</v>
      </c>
      <c r="D4194" s="3" t="s">
        <v>11477</v>
      </c>
      <c r="E4194" s="3" t="s">
        <v>27</v>
      </c>
      <c r="F4194" s="3">
        <v>0</v>
      </c>
      <c r="I4194" s="4" t="str">
        <f ca="1">IFERROR(__xludf.DUMMYFUNCTION("REGEXREPLACE(F4195,""\D"", """")"),"#VALUE!")</f>
        <v>#VALUE!</v>
      </c>
    </row>
    <row r="4195" spans="1:9" ht="15.75" customHeight="1">
      <c r="A4195" s="1">
        <v>4194</v>
      </c>
      <c r="B4195" s="3">
        <v>4195</v>
      </c>
      <c r="C4195" s="3" t="s">
        <v>11478</v>
      </c>
      <c r="D4195" s="3" t="s">
        <v>11479</v>
      </c>
      <c r="E4195" s="3" t="s">
        <v>27</v>
      </c>
      <c r="F4195" s="3">
        <v>0</v>
      </c>
      <c r="I4195" s="4" t="str">
        <f ca="1">IFERROR(__xludf.DUMMYFUNCTION("REGEXREPLACE(F4196,""\D"", """")"),"#VALUE!")</f>
        <v>#VALUE!</v>
      </c>
    </row>
    <row r="4196" spans="1:9" ht="15.75" customHeight="1">
      <c r="A4196" s="1">
        <v>4195</v>
      </c>
      <c r="B4196" s="3">
        <v>4196</v>
      </c>
      <c r="C4196" s="3" t="s">
        <v>11480</v>
      </c>
      <c r="D4196" s="3" t="s">
        <v>11481</v>
      </c>
      <c r="E4196" s="3" t="s">
        <v>5308</v>
      </c>
      <c r="F4196" s="3">
        <v>0</v>
      </c>
      <c r="I4196" s="4" t="str">
        <f ca="1">IFERROR(__xludf.DUMMYFUNCTION("REGEXREPLACE(F4197,""\D"", """")"),"#VALUE!")</f>
        <v>#VALUE!</v>
      </c>
    </row>
    <row r="4197" spans="1:9" ht="15.75" customHeight="1">
      <c r="A4197" s="1">
        <v>4196</v>
      </c>
      <c r="B4197" s="3">
        <v>4197</v>
      </c>
      <c r="C4197" s="3" t="s">
        <v>11482</v>
      </c>
      <c r="D4197" s="3" t="s">
        <v>11483</v>
      </c>
      <c r="E4197" s="3" t="s">
        <v>11484</v>
      </c>
      <c r="F4197" s="3" t="s">
        <v>364</v>
      </c>
      <c r="G4197" s="3">
        <v>1</v>
      </c>
      <c r="H4197" s="3" t="s">
        <v>715</v>
      </c>
      <c r="I4197" s="4" t="str">
        <f ca="1">IFERROR(__xludf.DUMMYFUNCTION("REGEXREPLACE(F4198,""\D"", """")"),"13")</f>
        <v>13</v>
      </c>
    </row>
    <row r="4198" spans="1:9" ht="15.75" customHeight="1">
      <c r="A4198" s="1">
        <v>4197</v>
      </c>
      <c r="B4198" s="3">
        <v>4198</v>
      </c>
      <c r="C4198" s="3" t="s">
        <v>11485</v>
      </c>
      <c r="D4198" s="3" t="s">
        <v>11486</v>
      </c>
      <c r="E4198" s="3" t="s">
        <v>11487</v>
      </c>
      <c r="F4198" s="3" t="s">
        <v>138</v>
      </c>
      <c r="G4198" s="3">
        <v>3</v>
      </c>
      <c r="H4198" s="3" t="s">
        <v>256</v>
      </c>
      <c r="I4198" s="4" t="str">
        <f ca="1">IFERROR(__xludf.DUMMYFUNCTION("REGEXREPLACE(F4199,""\D"", """")"),"25")</f>
        <v>25</v>
      </c>
    </row>
    <row r="4199" spans="1:9" ht="15.75" customHeight="1">
      <c r="A4199" s="1">
        <v>4198</v>
      </c>
      <c r="B4199" s="3">
        <v>4199</v>
      </c>
      <c r="C4199" s="3" t="s">
        <v>11488</v>
      </c>
      <c r="D4199" s="3" t="s">
        <v>11489</v>
      </c>
      <c r="E4199" s="3" t="s">
        <v>11490</v>
      </c>
      <c r="F4199" s="3" t="s">
        <v>19</v>
      </c>
      <c r="G4199" s="3">
        <v>0</v>
      </c>
      <c r="H4199" s="3" t="s">
        <v>89</v>
      </c>
      <c r="I4199" s="4" t="str">
        <f ca="1">IFERROR(__xludf.DUMMYFUNCTION("REGEXREPLACE(F4200,""\D"", """")"),"7")</f>
        <v>7</v>
      </c>
    </row>
    <row r="4200" spans="1:9" ht="15.75" customHeight="1">
      <c r="A4200" s="1">
        <v>4199</v>
      </c>
      <c r="B4200" s="3">
        <v>4200</v>
      </c>
      <c r="C4200" s="3" t="s">
        <v>11491</v>
      </c>
      <c r="D4200" s="3" t="s">
        <v>11492</v>
      </c>
      <c r="E4200" s="3" t="s">
        <v>11493</v>
      </c>
      <c r="F4200" s="3">
        <v>0</v>
      </c>
      <c r="I4200" s="4" t="str">
        <f ca="1">IFERROR(__xludf.DUMMYFUNCTION("REGEXREPLACE(F4201,""\D"", """")"),"#VALUE!")</f>
        <v>#VALUE!</v>
      </c>
    </row>
    <row r="4201" spans="1:9" ht="15.75" customHeight="1">
      <c r="A4201" s="1">
        <v>4200</v>
      </c>
      <c r="B4201" s="3">
        <v>4201</v>
      </c>
      <c r="C4201" s="3" t="s">
        <v>11494</v>
      </c>
      <c r="D4201" s="3" t="s">
        <v>11495</v>
      </c>
      <c r="E4201" s="3" t="s">
        <v>27</v>
      </c>
      <c r="F4201" s="3">
        <v>0</v>
      </c>
      <c r="I4201" s="4" t="str">
        <f ca="1">IFERROR(__xludf.DUMMYFUNCTION("REGEXREPLACE(F4202,""\D"", """")"),"#VALUE!")</f>
        <v>#VALUE!</v>
      </c>
    </row>
    <row r="4202" spans="1:9" ht="15.75" customHeight="1">
      <c r="A4202" s="1">
        <v>4201</v>
      </c>
      <c r="B4202" s="3">
        <v>4202</v>
      </c>
      <c r="C4202" s="3" t="s">
        <v>11496</v>
      </c>
      <c r="D4202" s="3" t="s">
        <v>11497</v>
      </c>
      <c r="E4202" s="3" t="s">
        <v>11498</v>
      </c>
      <c r="F4202" s="3" t="s">
        <v>39</v>
      </c>
      <c r="G4202" s="3">
        <v>3</v>
      </c>
      <c r="H4202" s="3" t="s">
        <v>143</v>
      </c>
      <c r="I4202" s="4" t="str">
        <f ca="1">IFERROR(__xludf.DUMMYFUNCTION("REGEXREPLACE(F4203,""\D"", """")"),"14")</f>
        <v>14</v>
      </c>
    </row>
    <row r="4203" spans="1:9" ht="15.75" customHeight="1">
      <c r="A4203" s="1">
        <v>4202</v>
      </c>
      <c r="B4203" s="3">
        <v>4203</v>
      </c>
      <c r="C4203" s="3" t="s">
        <v>11499</v>
      </c>
      <c r="D4203" s="3" t="s">
        <v>11500</v>
      </c>
      <c r="E4203" s="3" t="s">
        <v>11501</v>
      </c>
      <c r="F4203" s="3" t="s">
        <v>310</v>
      </c>
      <c r="G4203" s="3">
        <v>8</v>
      </c>
      <c r="H4203" s="3" t="s">
        <v>586</v>
      </c>
      <c r="I4203" s="4" t="str">
        <f ca="1">IFERROR(__xludf.DUMMYFUNCTION("REGEXREPLACE(F4204,""\D"", """")"),"30")</f>
        <v>30</v>
      </c>
    </row>
    <row r="4204" spans="1:9" ht="15.75" customHeight="1">
      <c r="A4204" s="1">
        <v>4203</v>
      </c>
      <c r="B4204" s="3">
        <v>4204</v>
      </c>
      <c r="C4204" s="3" t="s">
        <v>11502</v>
      </c>
      <c r="D4204" s="3" t="s">
        <v>11503</v>
      </c>
      <c r="E4204" s="3" t="s">
        <v>11504</v>
      </c>
      <c r="F4204" s="3">
        <v>0</v>
      </c>
      <c r="I4204" s="4" t="str">
        <f ca="1">IFERROR(__xludf.DUMMYFUNCTION("REGEXREPLACE(F4205,""\D"", """")"),"#VALUE!")</f>
        <v>#VALUE!</v>
      </c>
    </row>
    <row r="4205" spans="1:9" ht="15.75" customHeight="1">
      <c r="A4205" s="1">
        <v>4204</v>
      </c>
      <c r="B4205" s="3">
        <v>4205</v>
      </c>
      <c r="C4205" s="3" t="s">
        <v>11505</v>
      </c>
      <c r="D4205" s="3" t="s">
        <v>11506</v>
      </c>
      <c r="E4205" s="3" t="s">
        <v>11507</v>
      </c>
      <c r="F4205" s="3" t="s">
        <v>812</v>
      </c>
      <c r="G4205" s="3">
        <v>0</v>
      </c>
      <c r="H4205" s="3" t="s">
        <v>57</v>
      </c>
      <c r="I4205" s="4" t="str">
        <f ca="1">IFERROR(__xludf.DUMMYFUNCTION("REGEXREPLACE(F4206,""\D"", """")"),"11")</f>
        <v>11</v>
      </c>
    </row>
    <row r="4206" spans="1:9" ht="15.75" customHeight="1">
      <c r="A4206" s="1">
        <v>4205</v>
      </c>
      <c r="B4206" s="3">
        <v>4206</v>
      </c>
      <c r="C4206" s="3" t="s">
        <v>11508</v>
      </c>
      <c r="D4206" s="3" t="s">
        <v>11509</v>
      </c>
      <c r="E4206" s="3" t="s">
        <v>11510</v>
      </c>
      <c r="F4206" s="3" t="s">
        <v>1165</v>
      </c>
      <c r="G4206" s="3">
        <v>19</v>
      </c>
      <c r="H4206" s="3" t="s">
        <v>1089</v>
      </c>
      <c r="I4206" s="4" t="str">
        <f ca="1">IFERROR(__xludf.DUMMYFUNCTION("REGEXREPLACE(F4207,""\D"", """")"),"23")</f>
        <v>23</v>
      </c>
    </row>
    <row r="4207" spans="1:9" ht="15.75" customHeight="1">
      <c r="A4207" s="1">
        <v>4206</v>
      </c>
      <c r="B4207" s="3">
        <v>4207</v>
      </c>
      <c r="C4207" s="3" t="s">
        <v>11511</v>
      </c>
      <c r="D4207" s="3" t="s">
        <v>11512</v>
      </c>
      <c r="E4207" s="3" t="s">
        <v>27</v>
      </c>
      <c r="F4207" s="3">
        <v>0</v>
      </c>
      <c r="I4207" s="4" t="str">
        <f ca="1">IFERROR(__xludf.DUMMYFUNCTION("REGEXREPLACE(F4208,""\D"", """")"),"#VALUE!")</f>
        <v>#VALUE!</v>
      </c>
    </row>
    <row r="4208" spans="1:9" ht="15.75" customHeight="1">
      <c r="A4208" s="1">
        <v>4207</v>
      </c>
      <c r="B4208" s="3">
        <v>4208</v>
      </c>
      <c r="C4208" s="3" t="s">
        <v>11513</v>
      </c>
      <c r="D4208" s="3" t="s">
        <v>11514</v>
      </c>
      <c r="E4208" s="3" t="s">
        <v>11515</v>
      </c>
      <c r="F4208" s="3" t="s">
        <v>494</v>
      </c>
      <c r="G4208" s="3">
        <v>10</v>
      </c>
      <c r="H4208" s="3" t="s">
        <v>256</v>
      </c>
      <c r="I4208" s="4" t="str">
        <f ca="1">IFERROR(__xludf.DUMMYFUNCTION("REGEXREPLACE(F4209,""\D"", """")"),"18")</f>
        <v>18</v>
      </c>
    </row>
    <row r="4209" spans="1:9" ht="15.75" customHeight="1">
      <c r="A4209" s="1">
        <v>4208</v>
      </c>
      <c r="B4209" s="3">
        <v>4209</v>
      </c>
      <c r="C4209" s="3" t="s">
        <v>11516</v>
      </c>
      <c r="D4209" s="3" t="s">
        <v>11517</v>
      </c>
      <c r="E4209" s="3" t="s">
        <v>11518</v>
      </c>
      <c r="F4209" s="3">
        <v>0</v>
      </c>
      <c r="I4209" s="4" t="str">
        <f ca="1">IFERROR(__xludf.DUMMYFUNCTION("REGEXREPLACE(F4210,""\D"", """")"),"#VALUE!")</f>
        <v>#VALUE!</v>
      </c>
    </row>
    <row r="4210" spans="1:9" ht="15.75" customHeight="1">
      <c r="A4210" s="1">
        <v>4209</v>
      </c>
      <c r="B4210" s="3">
        <v>4210</v>
      </c>
      <c r="C4210" s="3" t="s">
        <v>11519</v>
      </c>
      <c r="D4210" s="3" t="s">
        <v>11520</v>
      </c>
      <c r="E4210" s="3" t="s">
        <v>11521</v>
      </c>
      <c r="F4210" s="3">
        <v>0</v>
      </c>
      <c r="I4210" s="4" t="str">
        <f ca="1">IFERROR(__xludf.DUMMYFUNCTION("REGEXREPLACE(F4211,""\D"", """")"),"#VALUE!")</f>
        <v>#VALUE!</v>
      </c>
    </row>
    <row r="4211" spans="1:9" ht="15.75" customHeight="1">
      <c r="A4211" s="1">
        <v>4210</v>
      </c>
      <c r="B4211" s="3">
        <v>4211</v>
      </c>
      <c r="C4211" s="3" t="s">
        <v>11522</v>
      </c>
      <c r="D4211" s="3" t="s">
        <v>11523</v>
      </c>
      <c r="E4211" s="3" t="s">
        <v>27</v>
      </c>
      <c r="F4211" s="3">
        <v>0</v>
      </c>
      <c r="I4211" s="4" t="str">
        <f ca="1">IFERROR(__xludf.DUMMYFUNCTION("REGEXREPLACE(F4212,""\D"", """")"),"#VALUE!")</f>
        <v>#VALUE!</v>
      </c>
    </row>
    <row r="4212" spans="1:9" ht="15.75" customHeight="1">
      <c r="A4212" s="1">
        <v>4211</v>
      </c>
      <c r="B4212" s="3">
        <v>4212</v>
      </c>
      <c r="C4212" s="3" t="s">
        <v>11524</v>
      </c>
      <c r="D4212" s="3" t="s">
        <v>11525</v>
      </c>
      <c r="E4212" s="3" t="s">
        <v>27</v>
      </c>
      <c r="F4212" s="3">
        <v>0</v>
      </c>
      <c r="I4212" s="4" t="str">
        <f ca="1">IFERROR(__xludf.DUMMYFUNCTION("REGEXREPLACE(F4213,""\D"", """")"),"#VALUE!")</f>
        <v>#VALUE!</v>
      </c>
    </row>
    <row r="4213" spans="1:9" ht="15.75" customHeight="1">
      <c r="A4213" s="1">
        <v>4212</v>
      </c>
      <c r="B4213" s="3">
        <v>4213</v>
      </c>
      <c r="C4213" s="3" t="s">
        <v>11526</v>
      </c>
      <c r="D4213" s="3" t="s">
        <v>11527</v>
      </c>
      <c r="E4213" s="3" t="s">
        <v>11528</v>
      </c>
      <c r="F4213" s="3">
        <v>0</v>
      </c>
      <c r="I4213" s="4" t="str">
        <f ca="1">IFERROR(__xludf.DUMMYFUNCTION("REGEXREPLACE(F4214,""\D"", """")"),"#VALUE!")</f>
        <v>#VALUE!</v>
      </c>
    </row>
    <row r="4214" spans="1:9" ht="15.75" customHeight="1">
      <c r="A4214" s="1">
        <v>4213</v>
      </c>
      <c r="B4214" s="3">
        <v>4214</v>
      </c>
      <c r="C4214" s="3" t="s">
        <v>11529</v>
      </c>
      <c r="D4214" s="3" t="s">
        <v>11530</v>
      </c>
      <c r="E4214" s="3" t="s">
        <v>11531</v>
      </c>
      <c r="F4214" s="3">
        <v>0</v>
      </c>
      <c r="I4214" s="4" t="str">
        <f ca="1">IFERROR(__xludf.DUMMYFUNCTION("REGEXREPLACE(F4215,""\D"", """")"),"#VALUE!")</f>
        <v>#VALUE!</v>
      </c>
    </row>
    <row r="4215" spans="1:9" ht="15.75" customHeight="1">
      <c r="A4215" s="1">
        <v>4214</v>
      </c>
      <c r="B4215" s="3">
        <v>4215</v>
      </c>
      <c r="C4215" s="3" t="s">
        <v>11532</v>
      </c>
      <c r="D4215" s="3" t="s">
        <v>11533</v>
      </c>
      <c r="E4215" s="3" t="s">
        <v>11534</v>
      </c>
      <c r="F4215" s="3" t="s">
        <v>655</v>
      </c>
      <c r="G4215" s="3">
        <v>14</v>
      </c>
      <c r="H4215" s="3" t="s">
        <v>885</v>
      </c>
      <c r="I4215" s="4" t="str">
        <f ca="1">IFERROR(__xludf.DUMMYFUNCTION("REGEXREPLACE(F4216,""\D"", """")"),"20")</f>
        <v>20</v>
      </c>
    </row>
    <row r="4216" spans="1:9" ht="15.75" customHeight="1">
      <c r="A4216" s="1">
        <v>4215</v>
      </c>
      <c r="B4216" s="3">
        <v>4216</v>
      </c>
      <c r="C4216" s="3" t="s">
        <v>11535</v>
      </c>
      <c r="D4216" s="3" t="s">
        <v>11536</v>
      </c>
      <c r="E4216" s="3" t="s">
        <v>27</v>
      </c>
      <c r="F4216" s="3">
        <v>0</v>
      </c>
      <c r="I4216" s="4" t="str">
        <f ca="1">IFERROR(__xludf.DUMMYFUNCTION("REGEXREPLACE(F4217,""\D"", """")"),"#VALUE!")</f>
        <v>#VALUE!</v>
      </c>
    </row>
    <row r="4217" spans="1:9" ht="15.75" customHeight="1">
      <c r="A4217" s="1">
        <v>4216</v>
      </c>
      <c r="B4217" s="3">
        <v>4217</v>
      </c>
      <c r="C4217" s="3" t="s">
        <v>11537</v>
      </c>
      <c r="D4217" s="3" t="s">
        <v>11538</v>
      </c>
      <c r="E4217" s="3" t="s">
        <v>11539</v>
      </c>
      <c r="F4217" s="3">
        <v>0</v>
      </c>
      <c r="I4217" s="4" t="str">
        <f ca="1">IFERROR(__xludf.DUMMYFUNCTION("REGEXREPLACE(F4218,""\D"", """")"),"#VALUE!")</f>
        <v>#VALUE!</v>
      </c>
    </row>
    <row r="4218" spans="1:9" ht="15.75" customHeight="1">
      <c r="A4218" s="1">
        <v>4217</v>
      </c>
      <c r="B4218" s="3">
        <v>4218</v>
      </c>
      <c r="C4218" s="3" t="s">
        <v>11540</v>
      </c>
      <c r="D4218" s="3" t="s">
        <v>11541</v>
      </c>
      <c r="E4218" s="3" t="s">
        <v>11542</v>
      </c>
      <c r="F4218" s="3" t="s">
        <v>765</v>
      </c>
      <c r="G4218" s="3">
        <v>13</v>
      </c>
      <c r="H4218" s="3" t="s">
        <v>498</v>
      </c>
      <c r="I4218" s="4" t="str">
        <f ca="1">IFERROR(__xludf.DUMMYFUNCTION("REGEXREPLACE(F4219,""\D"", """")"),"10")</f>
        <v>10</v>
      </c>
    </row>
    <row r="4219" spans="1:9" ht="15.75" customHeight="1">
      <c r="A4219" s="1">
        <v>4218</v>
      </c>
      <c r="B4219" s="3">
        <v>4219</v>
      </c>
      <c r="C4219" s="3" t="s">
        <v>11543</v>
      </c>
      <c r="D4219" s="3" t="s">
        <v>11544</v>
      </c>
      <c r="E4219" s="3" t="s">
        <v>11545</v>
      </c>
      <c r="F4219" s="3">
        <v>0</v>
      </c>
      <c r="I4219" s="4" t="str">
        <f ca="1">IFERROR(__xludf.DUMMYFUNCTION("REGEXREPLACE(F4220,""\D"", """")"),"#VALUE!")</f>
        <v>#VALUE!</v>
      </c>
    </row>
    <row r="4220" spans="1:9" ht="15.75" customHeight="1">
      <c r="A4220" s="1">
        <v>4219</v>
      </c>
      <c r="B4220" s="3">
        <v>4220</v>
      </c>
      <c r="C4220" s="3" t="s">
        <v>11546</v>
      </c>
      <c r="D4220" s="3" t="s">
        <v>11547</v>
      </c>
      <c r="E4220" s="3" t="s">
        <v>11548</v>
      </c>
      <c r="F4220" s="3">
        <v>0</v>
      </c>
      <c r="I4220" s="4" t="str">
        <f ca="1">IFERROR(__xludf.DUMMYFUNCTION("REGEXREPLACE(F4221,""\D"", """")"),"#VALUE!")</f>
        <v>#VALUE!</v>
      </c>
    </row>
    <row r="4221" spans="1:9" ht="15.75" customHeight="1">
      <c r="A4221" s="1">
        <v>4220</v>
      </c>
      <c r="B4221" s="3">
        <v>4221</v>
      </c>
      <c r="C4221" s="3" t="s">
        <v>11549</v>
      </c>
      <c r="D4221" s="3" t="s">
        <v>11550</v>
      </c>
      <c r="E4221" s="3" t="s">
        <v>27</v>
      </c>
      <c r="F4221" s="3">
        <v>0</v>
      </c>
      <c r="I4221" s="4" t="str">
        <f ca="1">IFERROR(__xludf.DUMMYFUNCTION("REGEXREPLACE(F4222,""\D"", """")"),"#VALUE!")</f>
        <v>#VALUE!</v>
      </c>
    </row>
    <row r="4222" spans="1:9" ht="15.75" customHeight="1">
      <c r="A4222" s="1">
        <v>4221</v>
      </c>
      <c r="B4222" s="3">
        <v>4222</v>
      </c>
      <c r="C4222" s="3" t="s">
        <v>11551</v>
      </c>
      <c r="D4222" s="3" t="s">
        <v>11552</v>
      </c>
      <c r="E4222" s="3" t="s">
        <v>11553</v>
      </c>
      <c r="F4222" s="3" t="s">
        <v>2936</v>
      </c>
      <c r="G4222" s="3">
        <v>19</v>
      </c>
      <c r="H4222" s="3" t="s">
        <v>752</v>
      </c>
      <c r="I4222" s="4" t="str">
        <f ca="1">IFERROR(__xludf.DUMMYFUNCTION("REGEXREPLACE(F4223,""\D"", """")"),"41")</f>
        <v>41</v>
      </c>
    </row>
    <row r="4223" spans="1:9" ht="15.75" customHeight="1">
      <c r="A4223" s="1">
        <v>4222</v>
      </c>
      <c r="B4223" s="3">
        <v>4223</v>
      </c>
      <c r="C4223" s="3" t="s">
        <v>11554</v>
      </c>
      <c r="D4223" s="3" t="s">
        <v>11555</v>
      </c>
      <c r="E4223" s="3" t="s">
        <v>11556</v>
      </c>
      <c r="F4223" s="3" t="s">
        <v>457</v>
      </c>
      <c r="G4223" s="3">
        <v>14</v>
      </c>
      <c r="H4223" s="3" t="s">
        <v>291</v>
      </c>
      <c r="I4223" s="4" t="str">
        <f ca="1">IFERROR(__xludf.DUMMYFUNCTION("REGEXREPLACE(F4224,""\D"", """")"),"16")</f>
        <v>16</v>
      </c>
    </row>
    <row r="4224" spans="1:9" ht="15.75" customHeight="1">
      <c r="A4224" s="1">
        <v>4223</v>
      </c>
      <c r="B4224" s="3">
        <v>4224</v>
      </c>
      <c r="C4224" s="3" t="s">
        <v>11557</v>
      </c>
      <c r="D4224" s="3" t="s">
        <v>11558</v>
      </c>
      <c r="E4224" s="3" t="s">
        <v>1747</v>
      </c>
      <c r="F4224" s="3">
        <v>0</v>
      </c>
      <c r="I4224" s="4" t="str">
        <f ca="1">IFERROR(__xludf.DUMMYFUNCTION("REGEXREPLACE(F4225,""\D"", """")"),"#VALUE!")</f>
        <v>#VALUE!</v>
      </c>
    </row>
    <row r="4225" spans="1:9" ht="15.75" customHeight="1">
      <c r="A4225" s="1">
        <v>4224</v>
      </c>
      <c r="B4225" s="3">
        <v>4225</v>
      </c>
      <c r="C4225" s="3" t="s">
        <v>11559</v>
      </c>
      <c r="D4225" s="3" t="s">
        <v>11560</v>
      </c>
      <c r="E4225" s="3" t="s">
        <v>2118</v>
      </c>
      <c r="F4225" s="3">
        <v>0</v>
      </c>
      <c r="I4225" s="4" t="str">
        <f ca="1">IFERROR(__xludf.DUMMYFUNCTION("REGEXREPLACE(F4226,""\D"", """")"),"#VALUE!")</f>
        <v>#VALUE!</v>
      </c>
    </row>
    <row r="4226" spans="1:9" ht="15.75" customHeight="1">
      <c r="A4226" s="1">
        <v>4225</v>
      </c>
      <c r="B4226" s="3">
        <v>4226</v>
      </c>
      <c r="C4226" s="3" t="s">
        <v>11561</v>
      </c>
      <c r="D4226" s="3" t="s">
        <v>11562</v>
      </c>
      <c r="E4226" s="3" t="s">
        <v>27</v>
      </c>
      <c r="F4226" s="3">
        <v>0</v>
      </c>
      <c r="I4226" s="4" t="str">
        <f ca="1">IFERROR(__xludf.DUMMYFUNCTION("REGEXREPLACE(F4227,""\D"", """")"),"#VALUE!")</f>
        <v>#VALUE!</v>
      </c>
    </row>
    <row r="4227" spans="1:9" ht="15.75" customHeight="1">
      <c r="A4227" s="1">
        <v>4226</v>
      </c>
      <c r="B4227" s="3">
        <v>4227</v>
      </c>
      <c r="C4227" s="3" t="s">
        <v>11563</v>
      </c>
      <c r="D4227" s="3" t="s">
        <v>11564</v>
      </c>
      <c r="E4227" s="3" t="s">
        <v>11565</v>
      </c>
      <c r="F4227" s="3">
        <v>0</v>
      </c>
      <c r="I4227" s="4" t="str">
        <f ca="1">IFERROR(__xludf.DUMMYFUNCTION("REGEXREPLACE(F4228,""\D"", """")"),"#VALUE!")</f>
        <v>#VALUE!</v>
      </c>
    </row>
    <row r="4228" spans="1:9" ht="15.75" customHeight="1">
      <c r="A4228" s="1">
        <v>4227</v>
      </c>
      <c r="B4228" s="3">
        <v>4228</v>
      </c>
      <c r="C4228" s="3" t="s">
        <v>11566</v>
      </c>
      <c r="D4228" s="3" t="s">
        <v>11567</v>
      </c>
      <c r="E4228" s="3" t="s">
        <v>11568</v>
      </c>
      <c r="F4228" s="3">
        <v>0</v>
      </c>
      <c r="I4228" s="4" t="str">
        <f ca="1">IFERROR(__xludf.DUMMYFUNCTION("REGEXREPLACE(F4229,""\D"", """")"),"#VALUE!")</f>
        <v>#VALUE!</v>
      </c>
    </row>
    <row r="4229" spans="1:9" ht="15.75" customHeight="1">
      <c r="A4229" s="1">
        <v>4228</v>
      </c>
      <c r="B4229" s="3">
        <v>4229</v>
      </c>
      <c r="C4229" s="3" t="s">
        <v>11569</v>
      </c>
      <c r="D4229" s="3" t="s">
        <v>11570</v>
      </c>
      <c r="E4229" s="3" t="s">
        <v>11571</v>
      </c>
      <c r="F4229" s="3">
        <v>0</v>
      </c>
      <c r="I4229" s="4" t="str">
        <f ca="1">IFERROR(__xludf.DUMMYFUNCTION("REGEXREPLACE(F4230,""\D"", """")"),"#VALUE!")</f>
        <v>#VALUE!</v>
      </c>
    </row>
    <row r="4230" spans="1:9" ht="15.75" customHeight="1">
      <c r="A4230" s="1">
        <v>4229</v>
      </c>
      <c r="B4230" s="3">
        <v>4230</v>
      </c>
      <c r="C4230" s="3" t="s">
        <v>11572</v>
      </c>
      <c r="D4230" s="3" t="s">
        <v>11573</v>
      </c>
      <c r="E4230" s="3" t="s">
        <v>11574</v>
      </c>
      <c r="F4230" s="3" t="s">
        <v>675</v>
      </c>
      <c r="G4230" s="3">
        <v>0</v>
      </c>
      <c r="H4230" s="3" t="s">
        <v>892</v>
      </c>
      <c r="I4230" s="4" t="str">
        <f ca="1">IFERROR(__xludf.DUMMYFUNCTION("REGEXREPLACE(F4231,""\D"", """")"),"2")</f>
        <v>2</v>
      </c>
    </row>
    <row r="4231" spans="1:9" ht="15.75" customHeight="1">
      <c r="A4231" s="1">
        <v>4230</v>
      </c>
      <c r="B4231" s="3">
        <v>4231</v>
      </c>
      <c r="C4231" s="3" t="s">
        <v>11575</v>
      </c>
      <c r="D4231" s="3" t="s">
        <v>11576</v>
      </c>
      <c r="E4231" s="3" t="s">
        <v>11577</v>
      </c>
      <c r="F4231" s="3" t="s">
        <v>44</v>
      </c>
      <c r="G4231" s="3">
        <v>4</v>
      </c>
      <c r="H4231" s="3" t="s">
        <v>97</v>
      </c>
      <c r="I4231" s="4" t="str">
        <f ca="1">IFERROR(__xludf.DUMMYFUNCTION("REGEXREPLACE(F4232,""\D"", """")"),"12")</f>
        <v>12</v>
      </c>
    </row>
    <row r="4232" spans="1:9" ht="15.75" customHeight="1">
      <c r="A4232" s="1">
        <v>4231</v>
      </c>
      <c r="B4232" s="3">
        <v>4232</v>
      </c>
      <c r="C4232" s="3" t="s">
        <v>11578</v>
      </c>
      <c r="D4232" s="3" t="s">
        <v>11579</v>
      </c>
      <c r="E4232" s="3" t="s">
        <v>11580</v>
      </c>
      <c r="F4232" s="3">
        <v>0</v>
      </c>
      <c r="I4232" s="4" t="str">
        <f ca="1">IFERROR(__xludf.DUMMYFUNCTION("REGEXREPLACE(F4233,""\D"", """")"),"#VALUE!")</f>
        <v>#VALUE!</v>
      </c>
    </row>
    <row r="4233" spans="1:9" ht="15.75" customHeight="1">
      <c r="A4233" s="1">
        <v>4232</v>
      </c>
      <c r="B4233" s="3">
        <v>4233</v>
      </c>
      <c r="C4233" s="3" t="s">
        <v>11581</v>
      </c>
      <c r="D4233" s="3" t="s">
        <v>11582</v>
      </c>
      <c r="E4233" s="3" t="s">
        <v>11583</v>
      </c>
      <c r="F4233" s="3">
        <v>0</v>
      </c>
      <c r="I4233" s="4" t="str">
        <f ca="1">IFERROR(__xludf.DUMMYFUNCTION("REGEXREPLACE(F4234,""\D"", """")"),"#VALUE!")</f>
        <v>#VALUE!</v>
      </c>
    </row>
    <row r="4234" spans="1:9" ht="15.75" customHeight="1">
      <c r="A4234" s="1">
        <v>4233</v>
      </c>
      <c r="B4234" s="3">
        <v>4234</v>
      </c>
      <c r="C4234" s="3" t="s">
        <v>11584</v>
      </c>
      <c r="D4234" s="3" t="s">
        <v>11585</v>
      </c>
      <c r="E4234" s="3" t="s">
        <v>27</v>
      </c>
      <c r="F4234" s="3">
        <v>0</v>
      </c>
      <c r="I4234" s="4" t="str">
        <f ca="1">IFERROR(__xludf.DUMMYFUNCTION("REGEXREPLACE(F4235,""\D"", """")"),"#VALUE!")</f>
        <v>#VALUE!</v>
      </c>
    </row>
    <row r="4235" spans="1:9" ht="15.75" customHeight="1">
      <c r="A4235" s="1">
        <v>4234</v>
      </c>
      <c r="B4235" s="3">
        <v>4235</v>
      </c>
      <c r="C4235" s="3" t="s">
        <v>11586</v>
      </c>
      <c r="D4235" s="3" t="s">
        <v>11587</v>
      </c>
      <c r="E4235" s="3" t="s">
        <v>11588</v>
      </c>
      <c r="F4235" s="3" t="s">
        <v>303</v>
      </c>
      <c r="G4235" s="3">
        <v>6</v>
      </c>
      <c r="H4235" s="3" t="s">
        <v>248</v>
      </c>
      <c r="I4235" s="4" t="str">
        <f ca="1">IFERROR(__xludf.DUMMYFUNCTION("REGEXREPLACE(F4236,""\D"", """")"),"6")</f>
        <v>6</v>
      </c>
    </row>
    <row r="4236" spans="1:9" ht="15.75" customHeight="1">
      <c r="A4236" s="1">
        <v>4235</v>
      </c>
      <c r="B4236" s="3">
        <v>4236</v>
      </c>
      <c r="C4236" s="3" t="s">
        <v>11589</v>
      </c>
      <c r="D4236" s="3" t="s">
        <v>11590</v>
      </c>
      <c r="E4236" s="3" t="s">
        <v>1747</v>
      </c>
      <c r="F4236" s="3">
        <v>0</v>
      </c>
      <c r="I4236" s="4" t="str">
        <f ca="1">IFERROR(__xludf.DUMMYFUNCTION("REGEXREPLACE(F4237,""\D"", """")"),"#VALUE!")</f>
        <v>#VALUE!</v>
      </c>
    </row>
    <row r="4237" spans="1:9" ht="15.75" customHeight="1">
      <c r="A4237" s="1">
        <v>4236</v>
      </c>
      <c r="B4237" s="3">
        <v>4237</v>
      </c>
      <c r="C4237" s="3" t="s">
        <v>11591</v>
      </c>
      <c r="D4237" s="3" t="s">
        <v>11592</v>
      </c>
      <c r="E4237" s="3" t="s">
        <v>27</v>
      </c>
      <c r="F4237" s="3">
        <v>0</v>
      </c>
      <c r="I4237" s="4" t="str">
        <f ca="1">IFERROR(__xludf.DUMMYFUNCTION("REGEXREPLACE(F4238,""\D"", """")"),"#VALUE!")</f>
        <v>#VALUE!</v>
      </c>
    </row>
    <row r="4238" spans="1:9" ht="15.75" customHeight="1">
      <c r="A4238" s="1">
        <v>4237</v>
      </c>
      <c r="B4238" s="3">
        <v>4238</v>
      </c>
      <c r="C4238" s="3" t="s">
        <v>11593</v>
      </c>
      <c r="D4238" s="3" t="s">
        <v>11594</v>
      </c>
      <c r="E4238" s="3" t="s">
        <v>27</v>
      </c>
      <c r="F4238" s="3">
        <v>0</v>
      </c>
      <c r="I4238" s="4" t="str">
        <f ca="1">IFERROR(__xludf.DUMMYFUNCTION("REGEXREPLACE(F4239,""\D"", """")"),"#VALUE!")</f>
        <v>#VALUE!</v>
      </c>
    </row>
    <row r="4239" spans="1:9" ht="15.75" customHeight="1">
      <c r="A4239" s="1">
        <v>4238</v>
      </c>
      <c r="B4239" s="3">
        <v>4239</v>
      </c>
      <c r="C4239" s="3" t="s">
        <v>11595</v>
      </c>
      <c r="D4239" s="3" t="s">
        <v>11596</v>
      </c>
      <c r="E4239" s="3" t="s">
        <v>11597</v>
      </c>
      <c r="F4239" s="3">
        <v>0</v>
      </c>
      <c r="I4239" s="4" t="str">
        <f ca="1">IFERROR(__xludf.DUMMYFUNCTION("REGEXREPLACE(F4240,""\D"", """")"),"#VALUE!")</f>
        <v>#VALUE!</v>
      </c>
    </row>
    <row r="4240" spans="1:9" ht="15.75" customHeight="1">
      <c r="A4240" s="1">
        <v>4239</v>
      </c>
      <c r="B4240" s="3">
        <v>4240</v>
      </c>
      <c r="C4240" s="3" t="s">
        <v>11598</v>
      </c>
      <c r="D4240" s="3" t="s">
        <v>11599</v>
      </c>
      <c r="E4240" s="3" t="s">
        <v>11600</v>
      </c>
      <c r="F4240" s="3" t="s">
        <v>138</v>
      </c>
      <c r="G4240" s="3">
        <v>3</v>
      </c>
      <c r="H4240" s="3" t="s">
        <v>256</v>
      </c>
      <c r="I4240" s="4" t="str">
        <f ca="1">IFERROR(__xludf.DUMMYFUNCTION("REGEXREPLACE(F4241,""\D"", """")"),"25")</f>
        <v>25</v>
      </c>
    </row>
    <row r="4241" spans="1:9" ht="15.75" customHeight="1">
      <c r="A4241" s="1">
        <v>4240</v>
      </c>
      <c r="B4241" s="3">
        <v>4241</v>
      </c>
      <c r="C4241" s="3" t="s">
        <v>11601</v>
      </c>
      <c r="D4241" s="3" t="s">
        <v>11602</v>
      </c>
      <c r="E4241" s="3" t="s">
        <v>10507</v>
      </c>
      <c r="F4241" s="3">
        <v>0</v>
      </c>
      <c r="I4241" s="4" t="str">
        <f ca="1">IFERROR(__xludf.DUMMYFUNCTION("REGEXREPLACE(F4242,""\D"", """")"),"#VALUE!")</f>
        <v>#VALUE!</v>
      </c>
    </row>
    <row r="4242" spans="1:9" ht="15.75" customHeight="1">
      <c r="A4242" s="1">
        <v>4241</v>
      </c>
      <c r="B4242" s="3">
        <v>4242</v>
      </c>
      <c r="C4242" s="3" t="s">
        <v>11603</v>
      </c>
      <c r="D4242" s="3" t="s">
        <v>11604</v>
      </c>
      <c r="E4242" s="3" t="s">
        <v>6132</v>
      </c>
      <c r="F4242" s="3">
        <v>0</v>
      </c>
      <c r="I4242" s="4" t="str">
        <f ca="1">IFERROR(__xludf.DUMMYFUNCTION("REGEXREPLACE(F4243,""\D"", """")"),"#VALUE!")</f>
        <v>#VALUE!</v>
      </c>
    </row>
    <row r="4243" spans="1:9" ht="15.75" customHeight="1">
      <c r="A4243" s="1">
        <v>4242</v>
      </c>
      <c r="B4243" s="3">
        <v>4243</v>
      </c>
      <c r="C4243" s="3" t="s">
        <v>11605</v>
      </c>
      <c r="D4243" s="3" t="s">
        <v>11606</v>
      </c>
      <c r="E4243" s="3" t="s">
        <v>11607</v>
      </c>
      <c r="F4243" s="3">
        <v>0</v>
      </c>
      <c r="I4243" s="4" t="str">
        <f ca="1">IFERROR(__xludf.DUMMYFUNCTION("REGEXREPLACE(F4244,""\D"", """")"),"#VALUE!")</f>
        <v>#VALUE!</v>
      </c>
    </row>
    <row r="4244" spans="1:9" ht="15.75" customHeight="1">
      <c r="A4244" s="1">
        <v>4243</v>
      </c>
      <c r="B4244" s="3">
        <v>4244</v>
      </c>
      <c r="C4244" s="3" t="s">
        <v>11608</v>
      </c>
      <c r="D4244" s="3" t="s">
        <v>11609</v>
      </c>
      <c r="E4244" s="3" t="s">
        <v>11610</v>
      </c>
      <c r="F4244" s="3">
        <v>0</v>
      </c>
      <c r="I4244" s="4" t="str">
        <f ca="1">IFERROR(__xludf.DUMMYFUNCTION("REGEXREPLACE(F4245,""\D"", """")"),"#VALUE!")</f>
        <v>#VALUE!</v>
      </c>
    </row>
    <row r="4245" spans="1:9" ht="15.75" customHeight="1">
      <c r="A4245" s="1">
        <v>4244</v>
      </c>
      <c r="B4245" s="3">
        <v>4245</v>
      </c>
      <c r="C4245" s="3" t="s">
        <v>11611</v>
      </c>
      <c r="D4245" s="3" t="s">
        <v>11612</v>
      </c>
      <c r="E4245" s="3" t="s">
        <v>11613</v>
      </c>
      <c r="F4245" s="3">
        <v>0</v>
      </c>
      <c r="I4245" s="4" t="str">
        <f ca="1">IFERROR(__xludf.DUMMYFUNCTION("REGEXREPLACE(F4246,""\D"", """")"),"#VALUE!")</f>
        <v>#VALUE!</v>
      </c>
    </row>
    <row r="4246" spans="1:9" ht="15.75" customHeight="1">
      <c r="A4246" s="1">
        <v>4245</v>
      </c>
      <c r="B4246" s="3">
        <v>4246</v>
      </c>
      <c r="C4246" s="3" t="s">
        <v>11614</v>
      </c>
      <c r="D4246" s="3" t="s">
        <v>11615</v>
      </c>
      <c r="E4246" s="3" t="s">
        <v>11616</v>
      </c>
      <c r="F4246" s="3">
        <v>0</v>
      </c>
      <c r="I4246" s="4" t="str">
        <f ca="1">IFERROR(__xludf.DUMMYFUNCTION("REGEXREPLACE(F4247,""\D"", """")"),"#VALUE!")</f>
        <v>#VALUE!</v>
      </c>
    </row>
    <row r="4247" spans="1:9" ht="15.75" customHeight="1">
      <c r="A4247" s="1">
        <v>4246</v>
      </c>
      <c r="B4247" s="3">
        <v>4247</v>
      </c>
      <c r="C4247" s="3" t="s">
        <v>11617</v>
      </c>
      <c r="D4247" s="3" t="s">
        <v>11618</v>
      </c>
      <c r="E4247" s="3" t="s">
        <v>11619</v>
      </c>
      <c r="F4247" s="3">
        <v>0</v>
      </c>
      <c r="I4247" s="4" t="str">
        <f ca="1">IFERROR(__xludf.DUMMYFUNCTION("REGEXREPLACE(F4248,""\D"", """")"),"#VALUE!")</f>
        <v>#VALUE!</v>
      </c>
    </row>
    <row r="4248" spans="1:9" ht="15.75" customHeight="1">
      <c r="A4248" s="1">
        <v>4247</v>
      </c>
      <c r="B4248" s="3">
        <v>4248</v>
      </c>
      <c r="C4248" s="3" t="s">
        <v>11620</v>
      </c>
      <c r="D4248" s="3" t="s">
        <v>11621</v>
      </c>
      <c r="E4248" s="3" t="s">
        <v>11622</v>
      </c>
      <c r="F4248" s="3" t="s">
        <v>317</v>
      </c>
      <c r="G4248" s="3">
        <v>5</v>
      </c>
      <c r="H4248" s="3" t="s">
        <v>651</v>
      </c>
      <c r="I4248" s="4" t="str">
        <f ca="1">IFERROR(__xludf.DUMMYFUNCTION("REGEXREPLACE(F4249,""\D"", """")"),"8")</f>
        <v>8</v>
      </c>
    </row>
    <row r="4249" spans="1:9" ht="15.75" customHeight="1">
      <c r="A4249" s="1">
        <v>4248</v>
      </c>
      <c r="B4249" s="3">
        <v>4249</v>
      </c>
      <c r="C4249" s="3" t="s">
        <v>11623</v>
      </c>
      <c r="D4249" s="3" t="s">
        <v>11624</v>
      </c>
      <c r="E4249" s="3" t="s">
        <v>27</v>
      </c>
      <c r="F4249" s="3">
        <v>0</v>
      </c>
      <c r="I4249" s="4" t="str">
        <f ca="1">IFERROR(__xludf.DUMMYFUNCTION("REGEXREPLACE(F4250,""\D"", """")"),"#VALUE!")</f>
        <v>#VALUE!</v>
      </c>
    </row>
    <row r="4250" spans="1:9" ht="15.75" customHeight="1">
      <c r="A4250" s="1">
        <v>4249</v>
      </c>
      <c r="B4250" s="3">
        <v>4250</v>
      </c>
      <c r="C4250" s="3" t="s">
        <v>11625</v>
      </c>
      <c r="D4250" s="3" t="s">
        <v>11626</v>
      </c>
      <c r="E4250" s="3" t="s">
        <v>27</v>
      </c>
      <c r="F4250" s="3">
        <v>0</v>
      </c>
      <c r="I4250" s="4" t="str">
        <f ca="1">IFERROR(__xludf.DUMMYFUNCTION("REGEXREPLACE(F4251,""\D"", """")"),"#VALUE!")</f>
        <v>#VALUE!</v>
      </c>
    </row>
    <row r="4251" spans="1:9" ht="15.75" customHeight="1">
      <c r="A4251" s="1">
        <v>4250</v>
      </c>
      <c r="B4251" s="3">
        <v>4251</v>
      </c>
      <c r="C4251" s="3" t="s">
        <v>11627</v>
      </c>
      <c r="D4251" s="3" t="s">
        <v>11628</v>
      </c>
      <c r="E4251" s="3" t="s">
        <v>11629</v>
      </c>
      <c r="F4251" s="3" t="s">
        <v>675</v>
      </c>
      <c r="G4251" s="3">
        <v>0</v>
      </c>
      <c r="H4251" s="3" t="s">
        <v>892</v>
      </c>
      <c r="I4251" s="4" t="str">
        <f ca="1">IFERROR(__xludf.DUMMYFUNCTION("REGEXREPLACE(F4252,""\D"", """")"),"2")</f>
        <v>2</v>
      </c>
    </row>
    <row r="4252" spans="1:9" ht="15.75" customHeight="1">
      <c r="A4252" s="1">
        <v>4251</v>
      </c>
      <c r="B4252" s="3">
        <v>4252</v>
      </c>
      <c r="C4252" s="3" t="s">
        <v>11630</v>
      </c>
      <c r="D4252" s="3" t="s">
        <v>11631</v>
      </c>
      <c r="E4252" s="3" t="s">
        <v>11632</v>
      </c>
      <c r="F4252" s="3" t="s">
        <v>386</v>
      </c>
      <c r="G4252" s="3">
        <v>31</v>
      </c>
      <c r="H4252" s="3" t="s">
        <v>340</v>
      </c>
      <c r="I4252" s="4" t="str">
        <f ca="1">IFERROR(__xludf.DUMMYFUNCTION("REGEXREPLACE(F4253,""\D"", """")"),"22")</f>
        <v>22</v>
      </c>
    </row>
    <row r="4253" spans="1:9" ht="15.75" customHeight="1">
      <c r="A4253" s="1">
        <v>4252</v>
      </c>
      <c r="B4253" s="3">
        <v>4253</v>
      </c>
      <c r="C4253" s="3" t="s">
        <v>11633</v>
      </c>
      <c r="D4253" s="3" t="s">
        <v>11634</v>
      </c>
      <c r="E4253" s="3" t="s">
        <v>11635</v>
      </c>
      <c r="F4253" s="3">
        <v>0</v>
      </c>
      <c r="I4253" s="4" t="str">
        <f ca="1">IFERROR(__xludf.DUMMYFUNCTION("REGEXREPLACE(F4254,""\D"", """")"),"#VALUE!")</f>
        <v>#VALUE!</v>
      </c>
    </row>
    <row r="4254" spans="1:9" ht="15.75" customHeight="1">
      <c r="A4254" s="1">
        <v>4253</v>
      </c>
      <c r="B4254" s="3">
        <v>4254</v>
      </c>
      <c r="C4254" s="3" t="s">
        <v>11636</v>
      </c>
      <c r="D4254" s="3" t="s">
        <v>11637</v>
      </c>
      <c r="E4254" s="3" t="s">
        <v>27</v>
      </c>
      <c r="F4254" s="3">
        <v>0</v>
      </c>
      <c r="I4254" s="4" t="str">
        <f ca="1">IFERROR(__xludf.DUMMYFUNCTION("REGEXREPLACE(F4255,""\D"", """")"),"#VALUE!")</f>
        <v>#VALUE!</v>
      </c>
    </row>
    <row r="4255" spans="1:9" ht="15.75" customHeight="1">
      <c r="A4255" s="1">
        <v>4254</v>
      </c>
      <c r="B4255" s="3">
        <v>4255</v>
      </c>
      <c r="C4255" s="3" t="s">
        <v>11638</v>
      </c>
      <c r="D4255" s="3" t="s">
        <v>11639</v>
      </c>
      <c r="E4255" s="3" t="s">
        <v>11640</v>
      </c>
      <c r="F4255" s="3" t="s">
        <v>121</v>
      </c>
      <c r="G4255" s="3">
        <v>11</v>
      </c>
      <c r="H4255" s="3" t="s">
        <v>256</v>
      </c>
      <c r="I4255" s="4" t="str">
        <f ca="1">IFERROR(__xludf.DUMMYFUNCTION("REGEXREPLACE(F4256,""\D"", """")"),"17")</f>
        <v>17</v>
      </c>
    </row>
    <row r="4256" spans="1:9" ht="15.75" customHeight="1">
      <c r="A4256" s="1">
        <v>4255</v>
      </c>
      <c r="B4256" s="3">
        <v>4256</v>
      </c>
      <c r="C4256" s="3" t="s">
        <v>11641</v>
      </c>
      <c r="D4256" s="3" t="s">
        <v>11642</v>
      </c>
      <c r="E4256" s="3" t="s">
        <v>11643</v>
      </c>
      <c r="F4256" s="3" t="s">
        <v>19</v>
      </c>
      <c r="G4256" s="3">
        <v>5</v>
      </c>
      <c r="H4256" s="3" t="s">
        <v>248</v>
      </c>
      <c r="I4256" s="4" t="str">
        <f ca="1">IFERROR(__xludf.DUMMYFUNCTION("REGEXREPLACE(F4257,""\D"", """")"),"7")</f>
        <v>7</v>
      </c>
    </row>
    <row r="4257" spans="1:9" ht="15.75" customHeight="1">
      <c r="A4257" s="1">
        <v>4256</v>
      </c>
      <c r="B4257" s="3">
        <v>4257</v>
      </c>
      <c r="C4257" s="3" t="s">
        <v>11644</v>
      </c>
      <c r="D4257" s="3" t="s">
        <v>11645</v>
      </c>
      <c r="E4257" s="3" t="s">
        <v>11646</v>
      </c>
      <c r="F4257" s="3" t="s">
        <v>44</v>
      </c>
      <c r="G4257" s="3">
        <v>48</v>
      </c>
      <c r="H4257" s="3" t="s">
        <v>752</v>
      </c>
      <c r="I4257" s="4" t="str">
        <f ca="1">IFERROR(__xludf.DUMMYFUNCTION("REGEXREPLACE(F4258,""\D"", """")"),"12")</f>
        <v>12</v>
      </c>
    </row>
    <row r="4258" spans="1:9" ht="15.75" customHeight="1">
      <c r="A4258" s="1">
        <v>4257</v>
      </c>
      <c r="B4258" s="3">
        <v>4258</v>
      </c>
      <c r="C4258" s="3" t="s">
        <v>11647</v>
      </c>
      <c r="D4258" s="3" t="s">
        <v>11648</v>
      </c>
      <c r="E4258" s="3" t="s">
        <v>1191</v>
      </c>
      <c r="F4258" s="3">
        <v>0</v>
      </c>
      <c r="I4258" s="4" t="str">
        <f ca="1">IFERROR(__xludf.DUMMYFUNCTION("REGEXREPLACE(F4259,""\D"", """")"),"#VALUE!")</f>
        <v>#VALUE!</v>
      </c>
    </row>
    <row r="4259" spans="1:9" ht="15.75" customHeight="1">
      <c r="A4259" s="1">
        <v>4258</v>
      </c>
      <c r="B4259" s="3">
        <v>4259</v>
      </c>
      <c r="C4259" s="3" t="s">
        <v>11649</v>
      </c>
      <c r="D4259" s="3" t="s">
        <v>11650</v>
      </c>
      <c r="E4259" s="3" t="s">
        <v>11651</v>
      </c>
      <c r="F4259" s="3">
        <v>0</v>
      </c>
      <c r="I4259" s="4" t="str">
        <f ca="1">IFERROR(__xludf.DUMMYFUNCTION("REGEXREPLACE(F4260,""\D"", """")"),"#VALUE!")</f>
        <v>#VALUE!</v>
      </c>
    </row>
    <row r="4260" spans="1:9" ht="15.75" customHeight="1">
      <c r="A4260" s="1">
        <v>4259</v>
      </c>
      <c r="B4260" s="3">
        <v>4260</v>
      </c>
      <c r="C4260" s="3" t="s">
        <v>11652</v>
      </c>
      <c r="D4260" s="3" t="s">
        <v>11653</v>
      </c>
      <c r="E4260" s="3" t="s">
        <v>27</v>
      </c>
      <c r="F4260" s="3">
        <v>0</v>
      </c>
      <c r="I4260" s="4" t="str">
        <f ca="1">IFERROR(__xludf.DUMMYFUNCTION("REGEXREPLACE(F4261,""\D"", """")"),"#VALUE!")</f>
        <v>#VALUE!</v>
      </c>
    </row>
    <row r="4261" spans="1:9" ht="15.75" customHeight="1">
      <c r="A4261" s="1">
        <v>4260</v>
      </c>
      <c r="B4261" s="3">
        <v>4261</v>
      </c>
      <c r="C4261" s="3" t="s">
        <v>11654</v>
      </c>
      <c r="D4261" s="3" t="s">
        <v>11655</v>
      </c>
      <c r="E4261" s="3" t="s">
        <v>27</v>
      </c>
      <c r="F4261" s="3">
        <v>0</v>
      </c>
      <c r="I4261" s="4" t="str">
        <f ca="1">IFERROR(__xludf.DUMMYFUNCTION("REGEXREPLACE(F4262,""\D"", """")"),"#VALUE!")</f>
        <v>#VALUE!</v>
      </c>
    </row>
    <row r="4262" spans="1:9" ht="15.75" customHeight="1">
      <c r="A4262" s="1">
        <v>4261</v>
      </c>
      <c r="B4262" s="3">
        <v>4262</v>
      </c>
      <c r="C4262" s="3" t="s">
        <v>11656</v>
      </c>
      <c r="D4262" s="3" t="s">
        <v>11657</v>
      </c>
      <c r="E4262" s="3" t="s">
        <v>27</v>
      </c>
      <c r="F4262" s="3">
        <v>0</v>
      </c>
      <c r="I4262" s="4" t="str">
        <f ca="1">IFERROR(__xludf.DUMMYFUNCTION("REGEXREPLACE(F4263,""\D"", """")"),"#VALUE!")</f>
        <v>#VALUE!</v>
      </c>
    </row>
    <row r="4263" spans="1:9" ht="15.75" customHeight="1">
      <c r="A4263" s="1">
        <v>4262</v>
      </c>
      <c r="B4263" s="3">
        <v>4263</v>
      </c>
      <c r="C4263" s="3" t="s">
        <v>11658</v>
      </c>
      <c r="D4263" s="3" t="s">
        <v>11659</v>
      </c>
      <c r="E4263" s="3" t="s">
        <v>27</v>
      </c>
      <c r="F4263" s="3">
        <v>0</v>
      </c>
      <c r="I4263" s="4" t="str">
        <f ca="1">IFERROR(__xludf.DUMMYFUNCTION("REGEXREPLACE(F4264,""\D"", """")"),"#VALUE!")</f>
        <v>#VALUE!</v>
      </c>
    </row>
    <row r="4264" spans="1:9" ht="15.75" customHeight="1">
      <c r="A4264" s="1">
        <v>4263</v>
      </c>
      <c r="B4264" s="3">
        <v>4264</v>
      </c>
      <c r="C4264" s="3" t="s">
        <v>11660</v>
      </c>
      <c r="D4264" s="3" t="s">
        <v>11661</v>
      </c>
      <c r="E4264" s="3" t="s">
        <v>903</v>
      </c>
      <c r="F4264" s="3">
        <v>0</v>
      </c>
      <c r="I4264" s="4" t="str">
        <f ca="1">IFERROR(__xludf.DUMMYFUNCTION("REGEXREPLACE(F4265,""\D"", """")"),"#VALUE!")</f>
        <v>#VALUE!</v>
      </c>
    </row>
    <row r="4265" spans="1:9" ht="15.75" customHeight="1">
      <c r="A4265" s="1">
        <v>4264</v>
      </c>
      <c r="B4265" s="3">
        <v>4265</v>
      </c>
      <c r="C4265" s="3" t="s">
        <v>11662</v>
      </c>
      <c r="D4265" s="3" t="s">
        <v>11663</v>
      </c>
      <c r="E4265" s="3" t="s">
        <v>27</v>
      </c>
      <c r="F4265" s="3">
        <v>0</v>
      </c>
      <c r="I4265" s="4" t="str">
        <f ca="1">IFERROR(__xludf.DUMMYFUNCTION("REGEXREPLACE(F4266,""\D"", """")"),"#VALUE!")</f>
        <v>#VALUE!</v>
      </c>
    </row>
    <row r="4266" spans="1:9" ht="15.75" customHeight="1">
      <c r="A4266" s="1">
        <v>4265</v>
      </c>
      <c r="B4266" s="3">
        <v>4266</v>
      </c>
      <c r="C4266" s="3" t="s">
        <v>11664</v>
      </c>
      <c r="D4266" s="3" t="s">
        <v>11665</v>
      </c>
      <c r="E4266" s="3" t="s">
        <v>27</v>
      </c>
      <c r="F4266" s="3">
        <v>0</v>
      </c>
      <c r="I4266" s="4" t="str">
        <f ca="1">IFERROR(__xludf.DUMMYFUNCTION("REGEXREPLACE(F4267,""\D"", """")"),"#VALUE!")</f>
        <v>#VALUE!</v>
      </c>
    </row>
    <row r="4267" spans="1:9" ht="15.75" customHeight="1">
      <c r="A4267" s="1">
        <v>4266</v>
      </c>
      <c r="B4267" s="3">
        <v>4267</v>
      </c>
      <c r="C4267" s="3" t="s">
        <v>11666</v>
      </c>
      <c r="D4267" s="3" t="s">
        <v>11667</v>
      </c>
      <c r="E4267" s="3" t="s">
        <v>11668</v>
      </c>
      <c r="F4267" s="3">
        <v>0</v>
      </c>
      <c r="I4267" s="4" t="str">
        <f ca="1">IFERROR(__xludf.DUMMYFUNCTION("REGEXREPLACE(F4268,""\D"", """")"),"#VALUE!")</f>
        <v>#VALUE!</v>
      </c>
    </row>
    <row r="4268" spans="1:9" ht="15.75" customHeight="1">
      <c r="A4268" s="1">
        <v>4267</v>
      </c>
      <c r="B4268" s="3">
        <v>4268</v>
      </c>
      <c r="C4268" s="3" t="s">
        <v>11669</v>
      </c>
      <c r="D4268" s="3" t="s">
        <v>11670</v>
      </c>
      <c r="E4268" s="3" t="s">
        <v>27</v>
      </c>
      <c r="F4268" s="3">
        <v>0</v>
      </c>
      <c r="I4268" s="4" t="str">
        <f ca="1">IFERROR(__xludf.DUMMYFUNCTION("REGEXREPLACE(F4269,""\D"", """")"),"#VALUE!")</f>
        <v>#VALUE!</v>
      </c>
    </row>
    <row r="4269" spans="1:9" ht="15.75" customHeight="1">
      <c r="A4269" s="1">
        <v>4268</v>
      </c>
      <c r="B4269" s="3">
        <v>4269</v>
      </c>
      <c r="C4269" s="3" t="s">
        <v>11671</v>
      </c>
      <c r="D4269" s="3" t="s">
        <v>11672</v>
      </c>
      <c r="E4269" s="3" t="s">
        <v>11673</v>
      </c>
      <c r="F4269" s="3" t="s">
        <v>11</v>
      </c>
      <c r="G4269" s="3">
        <v>3</v>
      </c>
      <c r="H4269" s="3" t="s">
        <v>266</v>
      </c>
      <c r="I4269" s="4" t="str">
        <f ca="1">IFERROR(__xludf.DUMMYFUNCTION("REGEXREPLACE(F4270,""\D"", """")"),"3")</f>
        <v>3</v>
      </c>
    </row>
    <row r="4270" spans="1:9" ht="15.75" customHeight="1">
      <c r="A4270" s="1">
        <v>4269</v>
      </c>
      <c r="B4270" s="3">
        <v>4270</v>
      </c>
      <c r="C4270" s="3" t="s">
        <v>11674</v>
      </c>
      <c r="D4270" s="3" t="s">
        <v>11675</v>
      </c>
      <c r="E4270" s="3" t="s">
        <v>9991</v>
      </c>
      <c r="F4270" s="3">
        <v>0</v>
      </c>
      <c r="I4270" s="4" t="str">
        <f ca="1">IFERROR(__xludf.DUMMYFUNCTION("REGEXREPLACE(F4271,""\D"", """")"),"#VALUE!")</f>
        <v>#VALUE!</v>
      </c>
    </row>
    <row r="4271" spans="1:9" ht="15.75" customHeight="1">
      <c r="A4271" s="1">
        <v>4270</v>
      </c>
      <c r="B4271" s="3">
        <v>4271</v>
      </c>
      <c r="C4271" s="3" t="s">
        <v>11676</v>
      </c>
      <c r="D4271" s="3" t="s">
        <v>11677</v>
      </c>
      <c r="E4271" s="3" t="s">
        <v>10284</v>
      </c>
      <c r="F4271" s="3">
        <v>0</v>
      </c>
      <c r="I4271" s="4" t="str">
        <f ca="1">IFERROR(__xludf.DUMMYFUNCTION("REGEXREPLACE(F4272,""\D"", """")"),"#VALUE!")</f>
        <v>#VALUE!</v>
      </c>
    </row>
    <row r="4272" spans="1:9" ht="15.75" customHeight="1">
      <c r="A4272" s="1">
        <v>4271</v>
      </c>
      <c r="B4272" s="3">
        <v>4272</v>
      </c>
      <c r="C4272" s="3" t="s">
        <v>11678</v>
      </c>
      <c r="D4272" s="3" t="s">
        <v>11679</v>
      </c>
      <c r="E4272" s="3" t="s">
        <v>11680</v>
      </c>
      <c r="F4272" s="3" t="s">
        <v>19</v>
      </c>
      <c r="G4272" s="3">
        <v>0</v>
      </c>
      <c r="H4272" s="3" t="s">
        <v>89</v>
      </c>
      <c r="I4272" s="4" t="str">
        <f ca="1">IFERROR(__xludf.DUMMYFUNCTION("REGEXREPLACE(F4273,""\D"", """")"),"7")</f>
        <v>7</v>
      </c>
    </row>
    <row r="4273" spans="1:9" ht="15.75" customHeight="1">
      <c r="A4273" s="1">
        <v>4272</v>
      </c>
      <c r="B4273" s="3">
        <v>4273</v>
      </c>
      <c r="C4273" s="3" t="s">
        <v>11681</v>
      </c>
      <c r="D4273" s="3" t="s">
        <v>11682</v>
      </c>
      <c r="E4273" s="3" t="s">
        <v>27</v>
      </c>
      <c r="F4273" s="3">
        <v>0</v>
      </c>
      <c r="I4273" s="4" t="str">
        <f ca="1">IFERROR(__xludf.DUMMYFUNCTION("REGEXREPLACE(F4274,""\D"", """")"),"#VALUE!")</f>
        <v>#VALUE!</v>
      </c>
    </row>
    <row r="4274" spans="1:9" ht="15.75" customHeight="1">
      <c r="A4274" s="1">
        <v>4273</v>
      </c>
      <c r="B4274" s="3">
        <v>4274</v>
      </c>
      <c r="C4274" s="3" t="s">
        <v>11683</v>
      </c>
      <c r="D4274" s="3" t="s">
        <v>11684</v>
      </c>
      <c r="E4274" s="3" t="s">
        <v>727</v>
      </c>
      <c r="F4274" s="3">
        <v>0</v>
      </c>
      <c r="I4274" s="4" t="str">
        <f ca="1">IFERROR(__xludf.DUMMYFUNCTION("REGEXREPLACE(F4275,""\D"", """")"),"#VALUE!")</f>
        <v>#VALUE!</v>
      </c>
    </row>
    <row r="4275" spans="1:9" ht="15.75" customHeight="1">
      <c r="A4275" s="1">
        <v>4274</v>
      </c>
      <c r="B4275" s="3">
        <v>4275</v>
      </c>
      <c r="C4275" s="3" t="s">
        <v>11685</v>
      </c>
      <c r="D4275" s="3" t="s">
        <v>11686</v>
      </c>
      <c r="E4275" s="3" t="s">
        <v>11687</v>
      </c>
      <c r="F4275" s="3" t="s">
        <v>3233</v>
      </c>
      <c r="G4275" s="3">
        <v>0</v>
      </c>
      <c r="H4275" s="3" t="s">
        <v>3234</v>
      </c>
      <c r="I4275" s="4" t="str">
        <f ca="1">IFERROR(__xludf.DUMMYFUNCTION("REGEXREPLACE(F4276,""\D"", """")"),"1")</f>
        <v>1</v>
      </c>
    </row>
    <row r="4276" spans="1:9" ht="15.75" customHeight="1">
      <c r="A4276" s="1">
        <v>4275</v>
      </c>
      <c r="B4276" s="3">
        <v>4276</v>
      </c>
      <c r="C4276" s="3" t="s">
        <v>11688</v>
      </c>
      <c r="D4276" s="3" t="s">
        <v>11689</v>
      </c>
      <c r="E4276" s="3" t="s">
        <v>11690</v>
      </c>
      <c r="F4276" s="3" t="s">
        <v>765</v>
      </c>
      <c r="G4276" s="3">
        <v>0</v>
      </c>
      <c r="H4276" s="3" t="s">
        <v>12</v>
      </c>
      <c r="I4276" s="4" t="str">
        <f ca="1">IFERROR(__xludf.DUMMYFUNCTION("REGEXREPLACE(F4277,""\D"", """")"),"10")</f>
        <v>10</v>
      </c>
    </row>
    <row r="4277" spans="1:9" ht="15.75" customHeight="1">
      <c r="A4277" s="1">
        <v>4276</v>
      </c>
      <c r="B4277" s="3">
        <v>4277</v>
      </c>
      <c r="C4277" s="3" t="s">
        <v>11691</v>
      </c>
      <c r="D4277" s="3" t="s">
        <v>11692</v>
      </c>
      <c r="E4277" s="3" t="s">
        <v>27</v>
      </c>
      <c r="F4277" s="3">
        <v>0</v>
      </c>
      <c r="I4277" s="4" t="str">
        <f ca="1">IFERROR(__xludf.DUMMYFUNCTION("REGEXREPLACE(F4278,""\D"", """")"),"#VALUE!")</f>
        <v>#VALUE!</v>
      </c>
    </row>
    <row r="4278" spans="1:9" ht="15.75" customHeight="1">
      <c r="A4278" s="1">
        <v>4277</v>
      </c>
      <c r="B4278" s="3">
        <v>4278</v>
      </c>
      <c r="C4278" s="3" t="s">
        <v>11693</v>
      </c>
      <c r="D4278" s="3" t="s">
        <v>11694</v>
      </c>
      <c r="E4278" s="3" t="s">
        <v>27</v>
      </c>
      <c r="F4278" s="3">
        <v>0</v>
      </c>
      <c r="I4278" s="4" t="str">
        <f ca="1">IFERROR(__xludf.DUMMYFUNCTION("REGEXREPLACE(F4279,""\D"", """")"),"#VALUE!")</f>
        <v>#VALUE!</v>
      </c>
    </row>
    <row r="4279" spans="1:9" ht="15.75" customHeight="1">
      <c r="A4279" s="1">
        <v>4278</v>
      </c>
      <c r="B4279" s="3">
        <v>4279</v>
      </c>
      <c r="C4279" s="3" t="s">
        <v>11695</v>
      </c>
      <c r="D4279" s="3" t="s">
        <v>11696</v>
      </c>
      <c r="E4279" s="3" t="s">
        <v>11697</v>
      </c>
      <c r="F4279" s="3" t="s">
        <v>61</v>
      </c>
      <c r="G4279" s="3">
        <v>2</v>
      </c>
      <c r="H4279" s="3" t="s">
        <v>89</v>
      </c>
      <c r="I4279" s="4" t="str">
        <f ca="1">IFERROR(__xludf.DUMMYFUNCTION("REGEXREPLACE(F4280,""\D"", """")"),"5")</f>
        <v>5</v>
      </c>
    </row>
    <row r="4280" spans="1:9" ht="15.75" customHeight="1">
      <c r="A4280" s="1">
        <v>4279</v>
      </c>
      <c r="B4280" s="3">
        <v>4280</v>
      </c>
      <c r="C4280" s="3" t="s">
        <v>11698</v>
      </c>
      <c r="D4280" s="3" t="s">
        <v>11699</v>
      </c>
      <c r="E4280" s="3" t="s">
        <v>11700</v>
      </c>
      <c r="F4280" s="3" t="s">
        <v>386</v>
      </c>
      <c r="G4280" s="3">
        <v>2</v>
      </c>
      <c r="H4280" s="3" t="s">
        <v>1071</v>
      </c>
      <c r="I4280" s="4" t="str">
        <f ca="1">IFERROR(__xludf.DUMMYFUNCTION("REGEXREPLACE(F4281,""\D"", """")"),"22")</f>
        <v>22</v>
      </c>
    </row>
    <row r="4281" spans="1:9" ht="15.75" customHeight="1">
      <c r="A4281" s="1">
        <v>4280</v>
      </c>
      <c r="B4281" s="3">
        <v>4281</v>
      </c>
      <c r="C4281" s="3" t="s">
        <v>11701</v>
      </c>
      <c r="D4281" s="3" t="s">
        <v>11702</v>
      </c>
      <c r="E4281" s="3" t="s">
        <v>11703</v>
      </c>
      <c r="F4281" s="3">
        <v>0</v>
      </c>
      <c r="I4281" s="4" t="str">
        <f ca="1">IFERROR(__xludf.DUMMYFUNCTION("REGEXREPLACE(F4282,""\D"", """")"),"#VALUE!")</f>
        <v>#VALUE!</v>
      </c>
    </row>
    <row r="4282" spans="1:9" ht="15.75" customHeight="1">
      <c r="A4282" s="1">
        <v>4281</v>
      </c>
      <c r="B4282" s="3">
        <v>4282</v>
      </c>
      <c r="C4282" s="3" t="s">
        <v>11704</v>
      </c>
      <c r="D4282" s="3" t="s">
        <v>11705</v>
      </c>
      <c r="E4282" s="3" t="s">
        <v>11706</v>
      </c>
      <c r="F4282" s="3" t="s">
        <v>4422</v>
      </c>
      <c r="G4282" s="3">
        <v>0</v>
      </c>
      <c r="H4282" s="3" t="s">
        <v>752</v>
      </c>
      <c r="I4282" s="4" t="str">
        <f ca="1">IFERROR(__xludf.DUMMYFUNCTION("REGEXREPLACE(F4283,""\D"", """")"),"60")</f>
        <v>60</v>
      </c>
    </row>
    <row r="4283" spans="1:9" ht="15.75" customHeight="1">
      <c r="A4283" s="1">
        <v>4282</v>
      </c>
      <c r="B4283" s="3">
        <v>4283</v>
      </c>
      <c r="C4283" s="3" t="s">
        <v>11707</v>
      </c>
      <c r="D4283" s="3" t="s">
        <v>11708</v>
      </c>
      <c r="E4283" s="3" t="s">
        <v>11709</v>
      </c>
      <c r="F4283" s="3" t="s">
        <v>61</v>
      </c>
      <c r="G4283" s="3">
        <v>2</v>
      </c>
      <c r="H4283" s="3" t="s">
        <v>89</v>
      </c>
      <c r="I4283" s="4" t="str">
        <f ca="1">IFERROR(__xludf.DUMMYFUNCTION("REGEXREPLACE(F4284,""\D"", """")"),"5")</f>
        <v>5</v>
      </c>
    </row>
    <row r="4284" spans="1:9" ht="15.75" customHeight="1">
      <c r="A4284" s="1">
        <v>4283</v>
      </c>
      <c r="B4284" s="3">
        <v>4284</v>
      </c>
      <c r="C4284" s="3" t="s">
        <v>11710</v>
      </c>
      <c r="D4284" s="3" t="s">
        <v>11711</v>
      </c>
      <c r="E4284" s="3" t="s">
        <v>27</v>
      </c>
      <c r="F4284" s="3">
        <v>0</v>
      </c>
      <c r="I4284" s="4" t="str">
        <f ca="1">IFERROR(__xludf.DUMMYFUNCTION("REGEXREPLACE(F4285,""\D"", """")"),"#VALUE!")</f>
        <v>#VALUE!</v>
      </c>
    </row>
    <row r="4285" spans="1:9" ht="15.75" customHeight="1">
      <c r="A4285" s="1">
        <v>4284</v>
      </c>
      <c r="B4285" s="3">
        <v>4285</v>
      </c>
      <c r="C4285" s="3" t="s">
        <v>11712</v>
      </c>
      <c r="D4285" s="3" t="s">
        <v>11713</v>
      </c>
      <c r="E4285" s="3" t="s">
        <v>11714</v>
      </c>
      <c r="F4285" s="3" t="s">
        <v>840</v>
      </c>
      <c r="G4285" s="3">
        <v>13</v>
      </c>
      <c r="H4285" s="3" t="s">
        <v>1225</v>
      </c>
      <c r="I4285" s="4" t="str">
        <f ca="1">IFERROR(__xludf.DUMMYFUNCTION("REGEXREPLACE(F4286,""\D"", """")"),"31")</f>
        <v>31</v>
      </c>
    </row>
    <row r="4286" spans="1:9" ht="15.75" customHeight="1">
      <c r="A4286" s="1">
        <v>4285</v>
      </c>
      <c r="B4286" s="3">
        <v>4286</v>
      </c>
      <c r="C4286" s="3" t="s">
        <v>11715</v>
      </c>
      <c r="D4286" s="3" t="s">
        <v>11716</v>
      </c>
      <c r="E4286" s="3" t="s">
        <v>11717</v>
      </c>
      <c r="F4286" s="3">
        <v>0</v>
      </c>
      <c r="I4286" s="4" t="str">
        <f ca="1">IFERROR(__xludf.DUMMYFUNCTION("REGEXREPLACE(F4287,""\D"", """")"),"#VALUE!")</f>
        <v>#VALUE!</v>
      </c>
    </row>
    <row r="4287" spans="1:9" ht="15.75" customHeight="1">
      <c r="A4287" s="1">
        <v>4286</v>
      </c>
      <c r="B4287" s="3">
        <v>4287</v>
      </c>
      <c r="C4287" s="3" t="s">
        <v>11718</v>
      </c>
      <c r="D4287" s="3" t="s">
        <v>11719</v>
      </c>
      <c r="E4287" s="3" t="s">
        <v>27</v>
      </c>
      <c r="F4287" s="3">
        <v>0</v>
      </c>
      <c r="I4287" s="4" t="str">
        <f ca="1">IFERROR(__xludf.DUMMYFUNCTION("REGEXREPLACE(F4288,""\D"", """")"),"#VALUE!")</f>
        <v>#VALUE!</v>
      </c>
    </row>
    <row r="4288" spans="1:9" ht="15.75" customHeight="1">
      <c r="A4288" s="1">
        <v>4287</v>
      </c>
      <c r="B4288" s="3">
        <v>4288</v>
      </c>
      <c r="C4288" s="3" t="s">
        <v>11720</v>
      </c>
      <c r="D4288" s="3" t="s">
        <v>11721</v>
      </c>
      <c r="E4288" s="3" t="s">
        <v>5587</v>
      </c>
      <c r="F4288" s="3">
        <v>0</v>
      </c>
      <c r="I4288" s="4" t="str">
        <f ca="1">IFERROR(__xludf.DUMMYFUNCTION("REGEXREPLACE(F4289,""\D"", """")"),"#VALUE!")</f>
        <v>#VALUE!</v>
      </c>
    </row>
    <row r="4289" spans="1:9" ht="15.75" customHeight="1">
      <c r="A4289" s="1">
        <v>4288</v>
      </c>
      <c r="B4289" s="3">
        <v>4289</v>
      </c>
      <c r="C4289" s="3" t="s">
        <v>11722</v>
      </c>
      <c r="D4289" s="3" t="s">
        <v>11723</v>
      </c>
      <c r="E4289" s="3" t="s">
        <v>27</v>
      </c>
      <c r="F4289" s="3">
        <v>0</v>
      </c>
      <c r="I4289" s="4" t="str">
        <f ca="1">IFERROR(__xludf.DUMMYFUNCTION("REGEXREPLACE(F4290,""\D"", """")"),"#VALUE!")</f>
        <v>#VALUE!</v>
      </c>
    </row>
    <row r="4290" spans="1:9" ht="15.75" customHeight="1">
      <c r="A4290" s="1">
        <v>4289</v>
      </c>
      <c r="B4290" s="3">
        <v>4290</v>
      </c>
      <c r="C4290" s="3" t="s">
        <v>11724</v>
      </c>
      <c r="D4290" s="3" t="s">
        <v>11725</v>
      </c>
      <c r="E4290" s="3" t="s">
        <v>27</v>
      </c>
      <c r="F4290" s="3">
        <v>0</v>
      </c>
      <c r="I4290" s="4" t="str">
        <f ca="1">IFERROR(__xludf.DUMMYFUNCTION("REGEXREPLACE(F4291,""\D"", """")"),"#VALUE!")</f>
        <v>#VALUE!</v>
      </c>
    </row>
    <row r="4291" spans="1:9" ht="15.75" customHeight="1">
      <c r="A4291" s="1">
        <v>4290</v>
      </c>
      <c r="B4291" s="3">
        <v>4291</v>
      </c>
      <c r="C4291" s="3" t="s">
        <v>11726</v>
      </c>
      <c r="D4291" s="3" t="s">
        <v>11727</v>
      </c>
      <c r="E4291" s="3" t="s">
        <v>11728</v>
      </c>
      <c r="F4291" s="3" t="s">
        <v>317</v>
      </c>
      <c r="G4291" s="3">
        <v>0</v>
      </c>
      <c r="H4291" s="3" t="s">
        <v>394</v>
      </c>
      <c r="I4291" s="4" t="str">
        <f ca="1">IFERROR(__xludf.DUMMYFUNCTION("REGEXREPLACE(F4292,""\D"", """")"),"8")</f>
        <v>8</v>
      </c>
    </row>
    <row r="4292" spans="1:9" ht="15.75" customHeight="1">
      <c r="A4292" s="1">
        <v>4291</v>
      </c>
      <c r="B4292" s="3">
        <v>4292</v>
      </c>
      <c r="C4292" s="3" t="s">
        <v>11729</v>
      </c>
      <c r="D4292" s="3" t="s">
        <v>11730</v>
      </c>
      <c r="E4292" s="3" t="s">
        <v>11731</v>
      </c>
      <c r="F4292" s="3" t="s">
        <v>559</v>
      </c>
      <c r="G4292" s="3">
        <v>40</v>
      </c>
      <c r="H4292" s="3" t="s">
        <v>656</v>
      </c>
      <c r="I4292" s="4" t="str">
        <f ca="1">IFERROR(__xludf.DUMMYFUNCTION("REGEXREPLACE(F4293,""\D"", """")"),"19")</f>
        <v>19</v>
      </c>
    </row>
    <row r="4293" spans="1:9" ht="15.75" customHeight="1">
      <c r="A4293" s="1">
        <v>4292</v>
      </c>
      <c r="B4293" s="3">
        <v>4293</v>
      </c>
      <c r="C4293" s="3" t="s">
        <v>11732</v>
      </c>
      <c r="D4293" s="3" t="s">
        <v>11733</v>
      </c>
      <c r="E4293" s="3" t="s">
        <v>11734</v>
      </c>
      <c r="F4293" s="3">
        <v>0</v>
      </c>
      <c r="I4293" s="4" t="str">
        <f ca="1">IFERROR(__xludf.DUMMYFUNCTION("REGEXREPLACE(F4294,""\D"", """")"),"#VALUE!")</f>
        <v>#VALUE!</v>
      </c>
    </row>
    <row r="4294" spans="1:9" ht="15.75" customHeight="1">
      <c r="A4294" s="1">
        <v>4293</v>
      </c>
      <c r="B4294" s="3">
        <v>4294</v>
      </c>
      <c r="C4294" s="3" t="s">
        <v>11735</v>
      </c>
      <c r="D4294" s="3" t="s">
        <v>11736</v>
      </c>
      <c r="E4294" s="3" t="s">
        <v>11737</v>
      </c>
      <c r="F4294" s="3">
        <v>0</v>
      </c>
      <c r="I4294" s="4" t="str">
        <f ca="1">IFERROR(__xludf.DUMMYFUNCTION("REGEXREPLACE(F4295,""\D"", """")"),"#VALUE!")</f>
        <v>#VALUE!</v>
      </c>
    </row>
    <row r="4295" spans="1:9" ht="15.75" customHeight="1">
      <c r="A4295" s="1">
        <v>4294</v>
      </c>
      <c r="B4295" s="3">
        <v>4295</v>
      </c>
      <c r="C4295" s="3" t="s">
        <v>11738</v>
      </c>
      <c r="D4295" s="3" t="s">
        <v>11739</v>
      </c>
      <c r="E4295" s="3" t="s">
        <v>11740</v>
      </c>
      <c r="F4295" s="3">
        <v>0</v>
      </c>
      <c r="I4295" s="4" t="str">
        <f ca="1">IFERROR(__xludf.DUMMYFUNCTION("REGEXREPLACE(F4296,""\D"", """")"),"#VALUE!")</f>
        <v>#VALUE!</v>
      </c>
    </row>
    <row r="4296" spans="1:9" ht="15.75" customHeight="1">
      <c r="A4296" s="1">
        <v>4295</v>
      </c>
      <c r="B4296" s="3">
        <v>4296</v>
      </c>
      <c r="C4296" s="3" t="s">
        <v>11741</v>
      </c>
      <c r="D4296" s="3" t="s">
        <v>11742</v>
      </c>
      <c r="E4296" s="3" t="s">
        <v>27</v>
      </c>
      <c r="F4296" s="3">
        <v>0</v>
      </c>
      <c r="I4296" s="4" t="str">
        <f ca="1">IFERROR(__xludf.DUMMYFUNCTION("REGEXREPLACE(F4297,""\D"", """")"),"#VALUE!")</f>
        <v>#VALUE!</v>
      </c>
    </row>
    <row r="4297" spans="1:9" ht="15.75" customHeight="1">
      <c r="A4297" s="1">
        <v>4296</v>
      </c>
      <c r="B4297" s="3">
        <v>4297</v>
      </c>
      <c r="C4297" s="3" t="s">
        <v>11743</v>
      </c>
      <c r="D4297" s="3" t="s">
        <v>11744</v>
      </c>
      <c r="E4297" s="3" t="s">
        <v>27</v>
      </c>
      <c r="F4297" s="3">
        <v>0</v>
      </c>
      <c r="I4297" s="4" t="str">
        <f ca="1">IFERROR(__xludf.DUMMYFUNCTION("REGEXREPLACE(F4298,""\D"", """")"),"#VALUE!")</f>
        <v>#VALUE!</v>
      </c>
    </row>
    <row r="4298" spans="1:9" ht="15.75" customHeight="1">
      <c r="A4298" s="1">
        <v>4297</v>
      </c>
      <c r="B4298" s="3">
        <v>4298</v>
      </c>
      <c r="C4298" s="3" t="s">
        <v>11745</v>
      </c>
      <c r="D4298" s="3" t="s">
        <v>11746</v>
      </c>
      <c r="E4298" s="3" t="s">
        <v>11747</v>
      </c>
      <c r="F4298" s="3" t="s">
        <v>765</v>
      </c>
      <c r="G4298" s="3">
        <v>1</v>
      </c>
      <c r="H4298" s="3" t="s">
        <v>57</v>
      </c>
      <c r="I4298" s="4" t="str">
        <f ca="1">IFERROR(__xludf.DUMMYFUNCTION("REGEXREPLACE(F4299,""\D"", """")"),"10")</f>
        <v>10</v>
      </c>
    </row>
    <row r="4299" spans="1:9" ht="15.75" customHeight="1">
      <c r="A4299" s="1">
        <v>4298</v>
      </c>
      <c r="B4299" s="3">
        <v>4299</v>
      </c>
      <c r="C4299" s="3" t="s">
        <v>11748</v>
      </c>
      <c r="D4299" s="3" t="s">
        <v>11749</v>
      </c>
      <c r="E4299" s="3" t="s">
        <v>11750</v>
      </c>
      <c r="F4299" s="3">
        <v>0</v>
      </c>
      <c r="I4299" s="4" t="str">
        <f ca="1">IFERROR(__xludf.DUMMYFUNCTION("REGEXREPLACE(F4300,""\D"", """")"),"#VALUE!")</f>
        <v>#VALUE!</v>
      </c>
    </row>
    <row r="4300" spans="1:9" ht="15.75" customHeight="1">
      <c r="A4300" s="1">
        <v>4299</v>
      </c>
      <c r="B4300" s="3">
        <v>4300</v>
      </c>
      <c r="C4300" s="3" t="s">
        <v>11751</v>
      </c>
      <c r="D4300" s="3" t="s">
        <v>11752</v>
      </c>
      <c r="E4300" s="3" t="s">
        <v>11753</v>
      </c>
      <c r="F4300" s="3" t="s">
        <v>96</v>
      </c>
      <c r="G4300" s="3">
        <v>27</v>
      </c>
      <c r="H4300" s="3" t="s">
        <v>2152</v>
      </c>
      <c r="I4300" s="4" t="str">
        <f ca="1">IFERROR(__xludf.DUMMYFUNCTION("REGEXREPLACE(F4301,""\D"", """")"),"9")</f>
        <v>9</v>
      </c>
    </row>
    <row r="4301" spans="1:9" ht="15.75" customHeight="1">
      <c r="A4301" s="1">
        <v>4300</v>
      </c>
      <c r="B4301" s="3">
        <v>4301</v>
      </c>
      <c r="C4301" s="3" t="s">
        <v>11754</v>
      </c>
      <c r="D4301" s="3" t="s">
        <v>11755</v>
      </c>
      <c r="E4301" s="3" t="s">
        <v>27</v>
      </c>
      <c r="F4301" s="3">
        <v>0</v>
      </c>
      <c r="I4301" s="4" t="str">
        <f ca="1">IFERROR(__xludf.DUMMYFUNCTION("REGEXREPLACE(F4302,""\D"", """")"),"#VALUE!")</f>
        <v>#VALUE!</v>
      </c>
    </row>
    <row r="4302" spans="1:9" ht="15.75" customHeight="1">
      <c r="A4302" s="1">
        <v>4301</v>
      </c>
      <c r="B4302" s="3">
        <v>4302</v>
      </c>
      <c r="C4302" s="3" t="s">
        <v>11756</v>
      </c>
      <c r="D4302" s="3" t="s">
        <v>11757</v>
      </c>
      <c r="E4302" s="3" t="s">
        <v>11758</v>
      </c>
      <c r="F4302" s="3">
        <v>0</v>
      </c>
      <c r="I4302" s="4" t="str">
        <f ca="1">IFERROR(__xludf.DUMMYFUNCTION("REGEXREPLACE(F4303,""\D"", """")"),"#VALUE!")</f>
        <v>#VALUE!</v>
      </c>
    </row>
    <row r="4303" spans="1:9" ht="15.75" customHeight="1">
      <c r="A4303" s="1">
        <v>4302</v>
      </c>
      <c r="B4303" s="3">
        <v>4303</v>
      </c>
      <c r="C4303" s="3" t="s">
        <v>11759</v>
      </c>
      <c r="D4303" s="3" t="s">
        <v>11760</v>
      </c>
      <c r="E4303" s="3" t="s">
        <v>11761</v>
      </c>
      <c r="F4303" s="3">
        <v>0</v>
      </c>
      <c r="I4303" s="4" t="str">
        <f ca="1">IFERROR(__xludf.DUMMYFUNCTION("REGEXREPLACE(F4304,""\D"", """")"),"#VALUE!")</f>
        <v>#VALUE!</v>
      </c>
    </row>
    <row r="4304" spans="1:9" ht="15.75" customHeight="1">
      <c r="A4304" s="1">
        <v>4303</v>
      </c>
      <c r="B4304" s="3">
        <v>4304</v>
      </c>
      <c r="C4304" s="3" t="s">
        <v>11762</v>
      </c>
      <c r="D4304" s="3" t="s">
        <v>11763</v>
      </c>
      <c r="E4304" s="3" t="s">
        <v>27</v>
      </c>
      <c r="F4304" s="3">
        <v>0</v>
      </c>
      <c r="I4304" s="4" t="str">
        <f ca="1">IFERROR(__xludf.DUMMYFUNCTION("REGEXREPLACE(F4305,""\D"", """")"),"#VALUE!")</f>
        <v>#VALUE!</v>
      </c>
    </row>
    <row r="4305" spans="1:9" ht="15.75" customHeight="1">
      <c r="A4305" s="1">
        <v>4304</v>
      </c>
      <c r="B4305" s="3">
        <v>4305</v>
      </c>
      <c r="C4305" s="3" t="s">
        <v>11764</v>
      </c>
      <c r="D4305" s="3" t="s">
        <v>11765</v>
      </c>
      <c r="E4305" s="3" t="s">
        <v>27</v>
      </c>
      <c r="F4305" s="3">
        <v>0</v>
      </c>
      <c r="I4305" s="4" t="str">
        <f ca="1">IFERROR(__xludf.DUMMYFUNCTION("REGEXREPLACE(F4306,""\D"", """")"),"#VALUE!")</f>
        <v>#VALUE!</v>
      </c>
    </row>
    <row r="4306" spans="1:9" ht="15.75" customHeight="1">
      <c r="A4306" s="1">
        <v>4305</v>
      </c>
      <c r="B4306" s="3">
        <v>4306</v>
      </c>
      <c r="C4306" s="3" t="s">
        <v>11766</v>
      </c>
      <c r="D4306" s="3" t="s">
        <v>11767</v>
      </c>
      <c r="E4306" s="3" t="s">
        <v>11768</v>
      </c>
      <c r="F4306" s="3">
        <v>0</v>
      </c>
      <c r="I4306" s="4" t="str">
        <f ca="1">IFERROR(__xludf.DUMMYFUNCTION("REGEXREPLACE(F4307,""\D"", """")"),"#VALUE!")</f>
        <v>#VALUE!</v>
      </c>
    </row>
    <row r="4307" spans="1:9" ht="15.75" customHeight="1">
      <c r="A4307" s="1">
        <v>4306</v>
      </c>
      <c r="B4307" s="3">
        <v>4307</v>
      </c>
      <c r="C4307" s="3" t="s">
        <v>11769</v>
      </c>
      <c r="D4307" s="3" t="s">
        <v>11770</v>
      </c>
      <c r="E4307" s="3" t="s">
        <v>27</v>
      </c>
      <c r="F4307" s="3">
        <v>0</v>
      </c>
      <c r="I4307" s="4" t="str">
        <f ca="1">IFERROR(__xludf.DUMMYFUNCTION("REGEXREPLACE(F4308,""\D"", """")"),"#VALUE!")</f>
        <v>#VALUE!</v>
      </c>
    </row>
    <row r="4308" spans="1:9" ht="15.75" customHeight="1">
      <c r="A4308" s="1">
        <v>4307</v>
      </c>
      <c r="B4308" s="3">
        <v>4308</v>
      </c>
      <c r="C4308" s="3" t="s">
        <v>11771</v>
      </c>
      <c r="D4308" s="3" t="s">
        <v>11772</v>
      </c>
      <c r="E4308" s="3" t="s">
        <v>11773</v>
      </c>
      <c r="F4308" s="3" t="s">
        <v>655</v>
      </c>
      <c r="G4308" s="3">
        <v>11</v>
      </c>
      <c r="H4308" s="3" t="s">
        <v>524</v>
      </c>
      <c r="I4308" s="4" t="str">
        <f ca="1">IFERROR(__xludf.DUMMYFUNCTION("REGEXREPLACE(F4309,""\D"", """")"),"20")</f>
        <v>20</v>
      </c>
    </row>
    <row r="4309" spans="1:9" ht="15.75" customHeight="1">
      <c r="A4309" s="1">
        <v>4308</v>
      </c>
      <c r="B4309" s="3">
        <v>4309</v>
      </c>
      <c r="C4309" s="3" t="s">
        <v>11774</v>
      </c>
      <c r="D4309" s="3" t="s">
        <v>11775</v>
      </c>
      <c r="E4309" s="3" t="s">
        <v>11776</v>
      </c>
      <c r="F4309" s="3">
        <v>0</v>
      </c>
      <c r="I4309" s="4" t="str">
        <f ca="1">IFERROR(__xludf.DUMMYFUNCTION("REGEXREPLACE(F4310,""\D"", """")"),"#VALUE!")</f>
        <v>#VALUE!</v>
      </c>
    </row>
    <row r="4310" spans="1:9" ht="15.75" customHeight="1">
      <c r="A4310" s="1">
        <v>4309</v>
      </c>
      <c r="B4310" s="3">
        <v>4310</v>
      </c>
      <c r="C4310" s="3" t="s">
        <v>11777</v>
      </c>
      <c r="D4310" s="3" t="s">
        <v>11778</v>
      </c>
      <c r="E4310" s="3" t="s">
        <v>11779</v>
      </c>
      <c r="F4310" s="3" t="s">
        <v>303</v>
      </c>
      <c r="G4310" s="3">
        <v>2</v>
      </c>
      <c r="H4310" s="3" t="s">
        <v>394</v>
      </c>
      <c r="I4310" s="4" t="str">
        <f ca="1">IFERROR(__xludf.DUMMYFUNCTION("REGEXREPLACE(F4311,""\D"", """")"),"6")</f>
        <v>6</v>
      </c>
    </row>
    <row r="4311" spans="1:9" ht="15.75" customHeight="1">
      <c r="A4311" s="1">
        <v>4310</v>
      </c>
      <c r="B4311" s="3">
        <v>4311</v>
      </c>
      <c r="C4311" s="3" t="s">
        <v>11780</v>
      </c>
      <c r="D4311" s="3" t="s">
        <v>11781</v>
      </c>
      <c r="E4311" s="3" t="s">
        <v>27</v>
      </c>
      <c r="F4311" s="3">
        <v>0</v>
      </c>
      <c r="I4311" s="4" t="str">
        <f ca="1">IFERROR(__xludf.DUMMYFUNCTION("REGEXREPLACE(F4312,""\D"", """")"),"#VALUE!")</f>
        <v>#VALUE!</v>
      </c>
    </row>
    <row r="4312" spans="1:9" ht="15.75" customHeight="1">
      <c r="A4312" s="1">
        <v>4311</v>
      </c>
      <c r="B4312" s="3">
        <v>4312</v>
      </c>
      <c r="C4312" s="3" t="s">
        <v>11782</v>
      </c>
      <c r="D4312" s="3" t="s">
        <v>11783</v>
      </c>
      <c r="E4312" s="3" t="s">
        <v>27</v>
      </c>
      <c r="F4312" s="3">
        <v>0</v>
      </c>
      <c r="I4312" s="4" t="str">
        <f ca="1">IFERROR(__xludf.DUMMYFUNCTION("REGEXREPLACE(F4313,""\D"", """")"),"#VALUE!")</f>
        <v>#VALUE!</v>
      </c>
    </row>
    <row r="4313" spans="1:9" ht="15.75" customHeight="1">
      <c r="A4313" s="1">
        <v>4312</v>
      </c>
      <c r="B4313" s="3">
        <v>4313</v>
      </c>
      <c r="C4313" s="3" t="s">
        <v>11784</v>
      </c>
      <c r="D4313" s="3" t="s">
        <v>11785</v>
      </c>
      <c r="E4313" s="3" t="s">
        <v>27</v>
      </c>
      <c r="F4313" s="3">
        <v>0</v>
      </c>
      <c r="I4313" s="4" t="str">
        <f ca="1">IFERROR(__xludf.DUMMYFUNCTION("REGEXREPLACE(F4314,""\D"", """")"),"#VALUE!")</f>
        <v>#VALUE!</v>
      </c>
    </row>
    <row r="4314" spans="1:9" ht="15.75" customHeight="1">
      <c r="A4314" s="1">
        <v>4313</v>
      </c>
      <c r="B4314" s="3">
        <v>4314</v>
      </c>
      <c r="C4314" s="3" t="s">
        <v>11786</v>
      </c>
      <c r="D4314" s="3" t="s">
        <v>11787</v>
      </c>
      <c r="E4314" s="3" t="s">
        <v>11788</v>
      </c>
      <c r="F4314" s="3" t="s">
        <v>138</v>
      </c>
      <c r="G4314" s="3">
        <v>14</v>
      </c>
      <c r="H4314" s="3" t="s">
        <v>2638</v>
      </c>
      <c r="I4314" s="4" t="str">
        <f ca="1">IFERROR(__xludf.DUMMYFUNCTION("REGEXREPLACE(F4315,""\D"", """")"),"25")</f>
        <v>25</v>
      </c>
    </row>
    <row r="4315" spans="1:9" ht="15.75" customHeight="1">
      <c r="A4315" s="1">
        <v>4314</v>
      </c>
      <c r="B4315" s="3">
        <v>4315</v>
      </c>
      <c r="C4315" s="3" t="s">
        <v>11789</v>
      </c>
      <c r="D4315" s="3" t="s">
        <v>11790</v>
      </c>
      <c r="E4315" s="3" t="s">
        <v>11791</v>
      </c>
      <c r="F4315" s="3">
        <v>0</v>
      </c>
      <c r="I4315" s="4" t="str">
        <f ca="1">IFERROR(__xludf.DUMMYFUNCTION("REGEXREPLACE(F4316,""\D"", """")"),"#VALUE!")</f>
        <v>#VALUE!</v>
      </c>
    </row>
    <row r="4316" spans="1:9" ht="15.75" customHeight="1">
      <c r="A4316" s="1">
        <v>4315</v>
      </c>
      <c r="B4316" s="3">
        <v>4316</v>
      </c>
      <c r="C4316" s="3" t="s">
        <v>11792</v>
      </c>
      <c r="D4316" s="3" t="s">
        <v>11793</v>
      </c>
      <c r="E4316" s="3" t="s">
        <v>11794</v>
      </c>
      <c r="F4316" s="3" t="s">
        <v>1358</v>
      </c>
      <c r="G4316" s="3">
        <v>6</v>
      </c>
      <c r="H4316" s="3" t="s">
        <v>3871</v>
      </c>
      <c r="I4316" s="4" t="str">
        <f ca="1">IFERROR(__xludf.DUMMYFUNCTION("REGEXREPLACE(F4317,""\D"", """")"),"37")</f>
        <v>37</v>
      </c>
    </row>
    <row r="4317" spans="1:9" ht="15.75" customHeight="1">
      <c r="A4317" s="1">
        <v>4316</v>
      </c>
      <c r="B4317" s="3">
        <v>4317</v>
      </c>
      <c r="C4317" s="3" t="s">
        <v>11795</v>
      </c>
      <c r="D4317" s="3" t="s">
        <v>11796</v>
      </c>
      <c r="E4317" s="3" t="s">
        <v>11797</v>
      </c>
      <c r="F4317" s="3">
        <v>0</v>
      </c>
      <c r="I4317" s="4" t="str">
        <f ca="1">IFERROR(__xludf.DUMMYFUNCTION("REGEXREPLACE(F4318,""\D"", """")"),"#VALUE!")</f>
        <v>#VALUE!</v>
      </c>
    </row>
    <row r="4318" spans="1:9" ht="15.75" customHeight="1">
      <c r="A4318" s="1">
        <v>4317</v>
      </c>
      <c r="B4318" s="3">
        <v>4318</v>
      </c>
      <c r="C4318" s="3" t="s">
        <v>11798</v>
      </c>
      <c r="D4318" s="3" t="s">
        <v>11799</v>
      </c>
      <c r="E4318" s="3" t="s">
        <v>11800</v>
      </c>
      <c r="F4318" s="3">
        <v>0</v>
      </c>
      <c r="I4318" s="4" t="str">
        <f ca="1">IFERROR(__xludf.DUMMYFUNCTION("REGEXREPLACE(F4319,""\D"", """")"),"#VALUE!")</f>
        <v>#VALUE!</v>
      </c>
    </row>
    <row r="4319" spans="1:9" ht="15.75" customHeight="1">
      <c r="A4319" s="1">
        <v>4318</v>
      </c>
      <c r="B4319" s="3">
        <v>4319</v>
      </c>
      <c r="C4319" s="3" t="s">
        <v>11801</v>
      </c>
      <c r="D4319" s="3" t="s">
        <v>11802</v>
      </c>
      <c r="E4319" s="3" t="s">
        <v>27</v>
      </c>
      <c r="F4319" s="3">
        <v>0</v>
      </c>
      <c r="I4319" s="4" t="str">
        <f ca="1">IFERROR(__xludf.DUMMYFUNCTION("REGEXREPLACE(F4320,""\D"", """")"),"#VALUE!")</f>
        <v>#VALUE!</v>
      </c>
    </row>
    <row r="4320" spans="1:9" ht="15.75" customHeight="1">
      <c r="A4320" s="1">
        <v>4319</v>
      </c>
      <c r="B4320" s="3">
        <v>4320</v>
      </c>
      <c r="C4320" s="3" t="s">
        <v>11803</v>
      </c>
      <c r="D4320" s="3" t="s">
        <v>11804</v>
      </c>
      <c r="E4320" s="3" t="s">
        <v>11805</v>
      </c>
      <c r="F4320" s="3">
        <v>0</v>
      </c>
      <c r="I4320" s="4" t="str">
        <f ca="1">IFERROR(__xludf.DUMMYFUNCTION("REGEXREPLACE(F4321,""\D"", """")"),"#VALUE!")</f>
        <v>#VALUE!</v>
      </c>
    </row>
    <row r="4321" spans="1:9" ht="15.75" customHeight="1">
      <c r="A4321" s="1">
        <v>4320</v>
      </c>
      <c r="B4321" s="3">
        <v>4321</v>
      </c>
      <c r="C4321" s="3" t="s">
        <v>11806</v>
      </c>
      <c r="D4321" s="3" t="s">
        <v>11807</v>
      </c>
      <c r="E4321" s="3" t="s">
        <v>11808</v>
      </c>
      <c r="F4321" s="3" t="s">
        <v>303</v>
      </c>
      <c r="G4321" s="3">
        <v>8</v>
      </c>
      <c r="H4321" s="3" t="s">
        <v>715</v>
      </c>
      <c r="I4321" s="4" t="str">
        <f ca="1">IFERROR(__xludf.DUMMYFUNCTION("REGEXREPLACE(F4322,""\D"", """")"),"6")</f>
        <v>6</v>
      </c>
    </row>
    <row r="4322" spans="1:9" ht="15.75" customHeight="1">
      <c r="A4322" s="1">
        <v>4321</v>
      </c>
      <c r="B4322" s="3">
        <v>4322</v>
      </c>
      <c r="C4322" s="3" t="s">
        <v>11809</v>
      </c>
      <c r="D4322" s="3" t="s">
        <v>11810</v>
      </c>
      <c r="E4322" s="3" t="s">
        <v>11811</v>
      </c>
      <c r="F4322" s="3">
        <v>0</v>
      </c>
      <c r="I4322" s="4" t="str">
        <f ca="1">IFERROR(__xludf.DUMMYFUNCTION("REGEXREPLACE(F4323,""\D"", """")"),"#VALUE!")</f>
        <v>#VALUE!</v>
      </c>
    </row>
    <row r="4323" spans="1:9" ht="15.75" customHeight="1">
      <c r="A4323" s="1">
        <v>4322</v>
      </c>
      <c r="B4323" s="3">
        <v>4323</v>
      </c>
      <c r="C4323" s="3" t="s">
        <v>11812</v>
      </c>
      <c r="D4323" s="3" t="s">
        <v>11813</v>
      </c>
      <c r="E4323" s="3" t="s">
        <v>11814</v>
      </c>
      <c r="F4323" s="3" t="s">
        <v>559</v>
      </c>
      <c r="G4323" s="3">
        <v>0</v>
      </c>
      <c r="H4323" s="3" t="s">
        <v>642</v>
      </c>
      <c r="I4323" s="4" t="str">
        <f ca="1">IFERROR(__xludf.DUMMYFUNCTION("REGEXREPLACE(F4324,""\D"", """")"),"19")</f>
        <v>19</v>
      </c>
    </row>
    <row r="4324" spans="1:9" ht="15.75" customHeight="1">
      <c r="A4324" s="1">
        <v>4323</v>
      </c>
      <c r="B4324" s="3">
        <v>4324</v>
      </c>
      <c r="C4324" s="3" t="s">
        <v>11815</v>
      </c>
      <c r="D4324" s="3" t="s">
        <v>11816</v>
      </c>
      <c r="E4324" s="3" t="s">
        <v>27</v>
      </c>
      <c r="F4324" s="3">
        <v>0</v>
      </c>
      <c r="I4324" s="4" t="str">
        <f ca="1">IFERROR(__xludf.DUMMYFUNCTION("REGEXREPLACE(F4325,""\D"", """")"),"#VALUE!")</f>
        <v>#VALUE!</v>
      </c>
    </row>
    <row r="4325" spans="1:9" ht="15.75" customHeight="1">
      <c r="A4325" s="1">
        <v>4324</v>
      </c>
      <c r="B4325" s="3">
        <v>4325</v>
      </c>
      <c r="C4325" s="3" t="s">
        <v>11817</v>
      </c>
      <c r="D4325" s="3" t="s">
        <v>11818</v>
      </c>
      <c r="E4325" s="3" t="s">
        <v>11819</v>
      </c>
      <c r="F4325" s="3">
        <v>0</v>
      </c>
      <c r="I4325" s="4" t="str">
        <f ca="1">IFERROR(__xludf.DUMMYFUNCTION("REGEXREPLACE(F4326,""\D"", """")"),"#VALUE!")</f>
        <v>#VALUE!</v>
      </c>
    </row>
    <row r="4326" spans="1:9" ht="15.75" customHeight="1">
      <c r="A4326" s="1">
        <v>4325</v>
      </c>
      <c r="B4326" s="3">
        <v>4326</v>
      </c>
      <c r="C4326" s="3" t="s">
        <v>11820</v>
      </c>
      <c r="D4326" s="3" t="s">
        <v>11821</v>
      </c>
      <c r="E4326" s="3" t="s">
        <v>11822</v>
      </c>
      <c r="F4326" s="3">
        <v>0</v>
      </c>
      <c r="I4326" s="4" t="str">
        <f ca="1">IFERROR(__xludf.DUMMYFUNCTION("REGEXREPLACE(F4327,""\D"", """")"),"#VALUE!")</f>
        <v>#VALUE!</v>
      </c>
    </row>
    <row r="4327" spans="1:9" ht="15.75" customHeight="1">
      <c r="A4327" s="1">
        <v>4326</v>
      </c>
      <c r="B4327" s="3">
        <v>4327</v>
      </c>
      <c r="C4327" s="3" t="s">
        <v>11823</v>
      </c>
      <c r="D4327" s="3" t="s">
        <v>11824</v>
      </c>
      <c r="E4327" s="3" t="s">
        <v>11825</v>
      </c>
      <c r="F4327" s="3" t="s">
        <v>303</v>
      </c>
      <c r="G4327" s="3">
        <v>0</v>
      </c>
      <c r="H4327" s="3" t="s">
        <v>266</v>
      </c>
      <c r="I4327" s="4" t="str">
        <f ca="1">IFERROR(__xludf.DUMMYFUNCTION("REGEXREPLACE(F4328,""\D"", """")"),"6")</f>
        <v>6</v>
      </c>
    </row>
    <row r="4328" spans="1:9" ht="15.75" customHeight="1">
      <c r="A4328" s="1">
        <v>4327</v>
      </c>
      <c r="B4328" s="3">
        <v>4328</v>
      </c>
      <c r="C4328" s="3" t="s">
        <v>11826</v>
      </c>
      <c r="D4328" s="3" t="s">
        <v>11827</v>
      </c>
      <c r="E4328" s="3" t="s">
        <v>11828</v>
      </c>
      <c r="F4328" s="3">
        <v>0</v>
      </c>
      <c r="I4328" s="4" t="str">
        <f ca="1">IFERROR(__xludf.DUMMYFUNCTION("REGEXREPLACE(F4329,""\D"", """")"),"#VALUE!")</f>
        <v>#VALUE!</v>
      </c>
    </row>
    <row r="4329" spans="1:9" ht="15.75" customHeight="1">
      <c r="A4329" s="1">
        <v>4328</v>
      </c>
      <c r="B4329" s="3">
        <v>4329</v>
      </c>
      <c r="C4329" s="3" t="s">
        <v>11829</v>
      </c>
      <c r="D4329" s="3" t="s">
        <v>11830</v>
      </c>
      <c r="E4329" s="3" t="s">
        <v>11831</v>
      </c>
      <c r="F4329" s="3" t="s">
        <v>765</v>
      </c>
      <c r="G4329" s="3">
        <v>6</v>
      </c>
      <c r="H4329" s="3" t="s">
        <v>97</v>
      </c>
      <c r="I4329" s="4" t="str">
        <f ca="1">IFERROR(__xludf.DUMMYFUNCTION("REGEXREPLACE(F4330,""\D"", """")"),"10")</f>
        <v>10</v>
      </c>
    </row>
    <row r="4330" spans="1:9" ht="15.75" customHeight="1">
      <c r="A4330" s="1">
        <v>4329</v>
      </c>
      <c r="B4330" s="3">
        <v>4330</v>
      </c>
      <c r="C4330" s="3" t="s">
        <v>11832</v>
      </c>
      <c r="D4330" s="3" t="s">
        <v>11833</v>
      </c>
      <c r="E4330" s="3" t="s">
        <v>7859</v>
      </c>
      <c r="F4330" s="3">
        <v>0</v>
      </c>
      <c r="I4330" s="4" t="str">
        <f ca="1">IFERROR(__xludf.DUMMYFUNCTION("REGEXREPLACE(F4331,""\D"", """")"),"#VALUE!")</f>
        <v>#VALUE!</v>
      </c>
    </row>
    <row r="4331" spans="1:9" ht="15.75" customHeight="1">
      <c r="A4331" s="1">
        <v>4330</v>
      </c>
      <c r="B4331" s="3">
        <v>4331</v>
      </c>
      <c r="C4331" s="3" t="s">
        <v>11834</v>
      </c>
      <c r="D4331" s="3" t="s">
        <v>11835</v>
      </c>
      <c r="E4331" s="3" t="s">
        <v>11836</v>
      </c>
      <c r="F4331" s="3">
        <v>0</v>
      </c>
      <c r="I4331" s="4" t="str">
        <f ca="1">IFERROR(__xludf.DUMMYFUNCTION("REGEXREPLACE(F4332,""\D"", """")"),"#VALUE!")</f>
        <v>#VALUE!</v>
      </c>
    </row>
    <row r="4332" spans="1:9" ht="15.75" customHeight="1">
      <c r="A4332" s="1">
        <v>4331</v>
      </c>
      <c r="B4332" s="3">
        <v>4332</v>
      </c>
      <c r="C4332" s="3" t="s">
        <v>11837</v>
      </c>
      <c r="D4332" s="3" t="s">
        <v>11838</v>
      </c>
      <c r="E4332" s="3" t="s">
        <v>27</v>
      </c>
      <c r="F4332" s="3">
        <v>0</v>
      </c>
      <c r="I4332" s="4" t="str">
        <f ca="1">IFERROR(__xludf.DUMMYFUNCTION("REGEXREPLACE(F4333,""\D"", """")"),"#VALUE!")</f>
        <v>#VALUE!</v>
      </c>
    </row>
    <row r="4333" spans="1:9" ht="15.75" customHeight="1">
      <c r="A4333" s="1">
        <v>4332</v>
      </c>
      <c r="B4333" s="3">
        <v>4333</v>
      </c>
      <c r="C4333" s="3" t="s">
        <v>11839</v>
      </c>
      <c r="D4333" s="3" t="s">
        <v>11840</v>
      </c>
      <c r="E4333" s="3" t="s">
        <v>27</v>
      </c>
      <c r="F4333" s="3">
        <v>0</v>
      </c>
      <c r="I4333" s="4" t="str">
        <f ca="1">IFERROR(__xludf.DUMMYFUNCTION("REGEXREPLACE(F4334,""\D"", """")"),"#VALUE!")</f>
        <v>#VALUE!</v>
      </c>
    </row>
    <row r="4334" spans="1:9" ht="15.75" customHeight="1">
      <c r="A4334" s="1">
        <v>4333</v>
      </c>
      <c r="B4334" s="3">
        <v>4334</v>
      </c>
      <c r="C4334" s="3" t="s">
        <v>11841</v>
      </c>
      <c r="D4334" s="3" t="s">
        <v>11842</v>
      </c>
      <c r="E4334" s="3" t="s">
        <v>27</v>
      </c>
      <c r="F4334" s="3">
        <v>0</v>
      </c>
      <c r="I4334" s="4" t="str">
        <f ca="1">IFERROR(__xludf.DUMMYFUNCTION("REGEXREPLACE(F4335,""\D"", """")"),"#VALUE!")</f>
        <v>#VALUE!</v>
      </c>
    </row>
    <row r="4335" spans="1:9" ht="15.75" customHeight="1">
      <c r="A4335" s="1">
        <v>4334</v>
      </c>
      <c r="B4335" s="3">
        <v>4335</v>
      </c>
      <c r="C4335" s="3" t="s">
        <v>11843</v>
      </c>
      <c r="D4335" s="3" t="s">
        <v>11844</v>
      </c>
      <c r="E4335" s="3" t="s">
        <v>27</v>
      </c>
      <c r="F4335" s="3">
        <v>0</v>
      </c>
      <c r="I4335" s="4" t="str">
        <f ca="1">IFERROR(__xludf.DUMMYFUNCTION("REGEXREPLACE(F4336,""\D"", """")"),"#VALUE!")</f>
        <v>#VALUE!</v>
      </c>
    </row>
    <row r="4336" spans="1:9" ht="15.75" customHeight="1">
      <c r="A4336" s="1">
        <v>4335</v>
      </c>
      <c r="B4336" s="3">
        <v>4336</v>
      </c>
      <c r="C4336" s="3" t="s">
        <v>11845</v>
      </c>
      <c r="D4336" s="3" t="s">
        <v>11846</v>
      </c>
      <c r="E4336" s="3" t="s">
        <v>11847</v>
      </c>
      <c r="F4336" s="3" t="s">
        <v>88</v>
      </c>
      <c r="G4336" s="3">
        <v>1</v>
      </c>
      <c r="H4336" s="3" t="s">
        <v>62</v>
      </c>
      <c r="I4336" s="4" t="str">
        <f ca="1">IFERROR(__xludf.DUMMYFUNCTION("REGEXREPLACE(F4337,""\D"", """")"),"4")</f>
        <v>4</v>
      </c>
    </row>
    <row r="4337" spans="1:9" ht="15.75" customHeight="1">
      <c r="A4337" s="1">
        <v>4336</v>
      </c>
      <c r="B4337" s="3">
        <v>4337</v>
      </c>
      <c r="C4337" s="3" t="s">
        <v>11848</v>
      </c>
      <c r="D4337" s="3" t="s">
        <v>11849</v>
      </c>
      <c r="E4337" s="3" t="s">
        <v>11850</v>
      </c>
      <c r="F4337" s="3" t="s">
        <v>3376</v>
      </c>
      <c r="G4337" s="3">
        <v>8</v>
      </c>
      <c r="H4337" s="3" t="s">
        <v>801</v>
      </c>
      <c r="I4337" s="4" t="str">
        <f ca="1">IFERROR(__xludf.DUMMYFUNCTION("REGEXREPLACE(F4338,""\D"", """")"),"40")</f>
        <v>40</v>
      </c>
    </row>
    <row r="4338" spans="1:9" ht="15.75" customHeight="1">
      <c r="A4338" s="1">
        <v>4337</v>
      </c>
      <c r="B4338" s="3">
        <v>4338</v>
      </c>
      <c r="C4338" s="3" t="s">
        <v>11851</v>
      </c>
      <c r="D4338" s="3" t="s">
        <v>11852</v>
      </c>
      <c r="E4338" s="3" t="s">
        <v>11853</v>
      </c>
      <c r="F4338" s="3">
        <v>0</v>
      </c>
      <c r="I4338" s="4" t="str">
        <f ca="1">IFERROR(__xludf.DUMMYFUNCTION("REGEXREPLACE(F4339,""\D"", """")"),"#VALUE!")</f>
        <v>#VALUE!</v>
      </c>
    </row>
    <row r="4339" spans="1:9" ht="15.75" customHeight="1">
      <c r="A4339" s="1">
        <v>4338</v>
      </c>
      <c r="B4339" s="3">
        <v>4339</v>
      </c>
      <c r="C4339" s="3" t="s">
        <v>11854</v>
      </c>
      <c r="D4339" s="3" t="s">
        <v>11855</v>
      </c>
      <c r="E4339" s="3" t="s">
        <v>11856</v>
      </c>
      <c r="F4339" s="3" t="s">
        <v>765</v>
      </c>
      <c r="G4339" s="3">
        <v>1</v>
      </c>
      <c r="H4339" s="3" t="s">
        <v>57</v>
      </c>
      <c r="I4339" s="4" t="str">
        <f ca="1">IFERROR(__xludf.DUMMYFUNCTION("REGEXREPLACE(F4340,""\D"", """")"),"10")</f>
        <v>10</v>
      </c>
    </row>
    <row r="4340" spans="1:9" ht="15.75" customHeight="1">
      <c r="A4340" s="1">
        <v>4339</v>
      </c>
      <c r="B4340" s="3">
        <v>4340</v>
      </c>
      <c r="C4340" s="3" t="s">
        <v>11857</v>
      </c>
      <c r="D4340" s="3" t="s">
        <v>11858</v>
      </c>
      <c r="E4340" s="3" t="s">
        <v>27</v>
      </c>
      <c r="F4340" s="3">
        <v>0</v>
      </c>
      <c r="I4340" s="4" t="str">
        <f ca="1">IFERROR(__xludf.DUMMYFUNCTION("REGEXREPLACE(F4341,""\D"", """")"),"#VALUE!")</f>
        <v>#VALUE!</v>
      </c>
    </row>
    <row r="4341" spans="1:9" ht="15.75" customHeight="1">
      <c r="A4341" s="1">
        <v>4340</v>
      </c>
      <c r="B4341" s="3">
        <v>4341</v>
      </c>
      <c r="C4341" s="3" t="s">
        <v>11859</v>
      </c>
      <c r="D4341" s="3" t="s">
        <v>11860</v>
      </c>
      <c r="E4341" s="3" t="s">
        <v>11861</v>
      </c>
      <c r="F4341" s="3">
        <v>0</v>
      </c>
      <c r="I4341" s="4" t="str">
        <f ca="1">IFERROR(__xludf.DUMMYFUNCTION("REGEXREPLACE(F4342,""\D"", """")"),"#VALUE!")</f>
        <v>#VALUE!</v>
      </c>
    </row>
    <row r="4342" spans="1:9" ht="15.75" customHeight="1">
      <c r="A4342" s="1">
        <v>4341</v>
      </c>
      <c r="B4342" s="3">
        <v>4342</v>
      </c>
      <c r="C4342" s="3" t="s">
        <v>11862</v>
      </c>
      <c r="D4342" s="3" t="s">
        <v>11863</v>
      </c>
      <c r="E4342" s="3" t="s">
        <v>27</v>
      </c>
      <c r="F4342" s="3">
        <v>0</v>
      </c>
      <c r="I4342" s="4" t="str">
        <f ca="1">IFERROR(__xludf.DUMMYFUNCTION("REGEXREPLACE(F4343,""\D"", """")"),"#VALUE!")</f>
        <v>#VALUE!</v>
      </c>
    </row>
    <row r="4343" spans="1:9" ht="15.75" customHeight="1">
      <c r="A4343" s="1">
        <v>4342</v>
      </c>
      <c r="B4343" s="3">
        <v>4343</v>
      </c>
      <c r="C4343" s="3" t="s">
        <v>11864</v>
      </c>
      <c r="D4343" s="3" t="s">
        <v>11865</v>
      </c>
      <c r="E4343" s="3" t="s">
        <v>11866</v>
      </c>
      <c r="F4343" s="3" t="s">
        <v>494</v>
      </c>
      <c r="G4343" s="3">
        <v>4</v>
      </c>
      <c r="H4343" s="3" t="s">
        <v>111</v>
      </c>
      <c r="I4343" s="4" t="str">
        <f ca="1">IFERROR(__xludf.DUMMYFUNCTION("REGEXREPLACE(F4344,""\D"", """")"),"18")</f>
        <v>18</v>
      </c>
    </row>
    <row r="4344" spans="1:9" ht="15.75" customHeight="1">
      <c r="A4344" s="1">
        <v>4343</v>
      </c>
      <c r="B4344" s="3">
        <v>4344</v>
      </c>
      <c r="C4344" s="3" t="s">
        <v>11867</v>
      </c>
      <c r="D4344" s="3" t="s">
        <v>11868</v>
      </c>
      <c r="E4344" s="3" t="s">
        <v>11869</v>
      </c>
      <c r="F4344" s="3">
        <v>0</v>
      </c>
      <c r="I4344" s="4" t="str">
        <f ca="1">IFERROR(__xludf.DUMMYFUNCTION("REGEXREPLACE(F4345,""\D"", """")"),"#VALUE!")</f>
        <v>#VALUE!</v>
      </c>
    </row>
    <row r="4345" spans="1:9" ht="15.75" customHeight="1">
      <c r="A4345" s="1">
        <v>4344</v>
      </c>
      <c r="B4345" s="3">
        <v>4345</v>
      </c>
      <c r="C4345" s="3" t="s">
        <v>11870</v>
      </c>
      <c r="D4345" s="3" t="s">
        <v>11871</v>
      </c>
      <c r="E4345" s="3" t="s">
        <v>11872</v>
      </c>
      <c r="F4345" s="3">
        <v>0</v>
      </c>
      <c r="I4345" s="4" t="str">
        <f ca="1">IFERROR(__xludf.DUMMYFUNCTION("REGEXREPLACE(F4346,""\D"", """")"),"#VALUE!")</f>
        <v>#VALUE!</v>
      </c>
    </row>
    <row r="4346" spans="1:9" ht="15.75" customHeight="1">
      <c r="A4346" s="1">
        <v>4345</v>
      </c>
      <c r="B4346" s="3">
        <v>4346</v>
      </c>
      <c r="C4346" s="3" t="s">
        <v>11873</v>
      </c>
      <c r="D4346" s="3" t="s">
        <v>11874</v>
      </c>
      <c r="E4346" s="3" t="s">
        <v>11875</v>
      </c>
      <c r="F4346" s="3" t="s">
        <v>1201</v>
      </c>
      <c r="G4346" s="3">
        <v>47</v>
      </c>
      <c r="H4346" s="3" t="s">
        <v>277</v>
      </c>
      <c r="I4346" s="4" t="str">
        <f ca="1">IFERROR(__xludf.DUMMYFUNCTION("REGEXREPLACE(F4347,""\D"", """")"),"55")</f>
        <v>55</v>
      </c>
    </row>
    <row r="4347" spans="1:9" ht="15.75" customHeight="1">
      <c r="A4347" s="1">
        <v>4346</v>
      </c>
      <c r="B4347" s="3">
        <v>4347</v>
      </c>
      <c r="C4347" s="3" t="s">
        <v>11876</v>
      </c>
      <c r="D4347" s="3" t="s">
        <v>11877</v>
      </c>
      <c r="E4347" s="3" t="s">
        <v>27</v>
      </c>
      <c r="F4347" s="3">
        <v>0</v>
      </c>
      <c r="I4347" s="4" t="str">
        <f ca="1">IFERROR(__xludf.DUMMYFUNCTION("REGEXREPLACE(F4348,""\D"", """")"),"#VALUE!")</f>
        <v>#VALUE!</v>
      </c>
    </row>
    <row r="4348" spans="1:9" ht="15.75" customHeight="1">
      <c r="A4348" s="1">
        <v>4347</v>
      </c>
      <c r="B4348" s="3">
        <v>4348</v>
      </c>
      <c r="C4348" s="3" t="s">
        <v>11878</v>
      </c>
      <c r="D4348" s="3" t="s">
        <v>11879</v>
      </c>
      <c r="E4348" s="3" t="s">
        <v>27</v>
      </c>
      <c r="F4348" s="3">
        <v>0</v>
      </c>
      <c r="I4348" s="4" t="str">
        <f ca="1">IFERROR(__xludf.DUMMYFUNCTION("REGEXREPLACE(F4349,""\D"", """")"),"#VALUE!")</f>
        <v>#VALUE!</v>
      </c>
    </row>
    <row r="4349" spans="1:9" ht="15.75" customHeight="1">
      <c r="A4349" s="1">
        <v>4348</v>
      </c>
      <c r="B4349" s="3">
        <v>4349</v>
      </c>
      <c r="C4349" s="3" t="s">
        <v>11880</v>
      </c>
      <c r="D4349" s="3" t="s">
        <v>11881</v>
      </c>
      <c r="E4349" s="3" t="s">
        <v>27</v>
      </c>
      <c r="F4349" s="3">
        <v>0</v>
      </c>
      <c r="I4349" s="4" t="str">
        <f ca="1">IFERROR(__xludf.DUMMYFUNCTION("REGEXREPLACE(F4350,""\D"", """")"),"#VALUE!")</f>
        <v>#VALUE!</v>
      </c>
    </row>
    <row r="4350" spans="1:9" ht="15.75" customHeight="1">
      <c r="A4350" s="1">
        <v>4349</v>
      </c>
      <c r="B4350" s="3">
        <v>4350</v>
      </c>
      <c r="C4350" s="3" t="s">
        <v>11882</v>
      </c>
      <c r="D4350" s="3" t="s">
        <v>11883</v>
      </c>
      <c r="E4350" s="3" t="s">
        <v>27</v>
      </c>
      <c r="F4350" s="3">
        <v>0</v>
      </c>
      <c r="I4350" s="4" t="str">
        <f ca="1">IFERROR(__xludf.DUMMYFUNCTION("REGEXREPLACE(F4351,""\D"", """")"),"#VALUE!")</f>
        <v>#VALUE!</v>
      </c>
    </row>
    <row r="4351" spans="1:9" ht="15.75" customHeight="1">
      <c r="A4351" s="1">
        <v>4350</v>
      </c>
      <c r="B4351" s="3">
        <v>4351</v>
      </c>
      <c r="C4351" s="3" t="s">
        <v>11884</v>
      </c>
      <c r="D4351" s="3" t="s">
        <v>11885</v>
      </c>
      <c r="E4351" s="3" t="s">
        <v>11886</v>
      </c>
      <c r="F4351" s="3" t="s">
        <v>339</v>
      </c>
      <c r="G4351" s="3">
        <v>24</v>
      </c>
      <c r="H4351" s="3" t="s">
        <v>2638</v>
      </c>
      <c r="I4351" s="4" t="str">
        <f ca="1">IFERROR(__xludf.DUMMYFUNCTION("REGEXREPLACE(F4352,""\D"", """")"),"15")</f>
        <v>15</v>
      </c>
    </row>
    <row r="4352" spans="1:9" ht="15.75" customHeight="1">
      <c r="A4352" s="1">
        <v>4351</v>
      </c>
      <c r="B4352" s="3">
        <v>4352</v>
      </c>
      <c r="C4352" s="3" t="s">
        <v>11887</v>
      </c>
      <c r="D4352" s="3" t="s">
        <v>11888</v>
      </c>
      <c r="E4352" s="3" t="s">
        <v>27</v>
      </c>
      <c r="F4352" s="3">
        <v>0</v>
      </c>
      <c r="I4352" s="4" t="str">
        <f ca="1">IFERROR(__xludf.DUMMYFUNCTION("REGEXREPLACE(F4353,""\D"", """")"),"#VALUE!")</f>
        <v>#VALUE!</v>
      </c>
    </row>
    <row r="4353" spans="1:9" ht="15.75" customHeight="1">
      <c r="A4353" s="1">
        <v>4352</v>
      </c>
      <c r="B4353" s="3">
        <v>4353</v>
      </c>
      <c r="C4353" s="3" t="s">
        <v>11889</v>
      </c>
      <c r="D4353" s="3" t="s">
        <v>11890</v>
      </c>
      <c r="E4353" s="3" t="s">
        <v>27</v>
      </c>
      <c r="F4353" s="3">
        <v>0</v>
      </c>
      <c r="I4353" s="4" t="str">
        <f ca="1">IFERROR(__xludf.DUMMYFUNCTION("REGEXREPLACE(F4354,""\D"", """")"),"#VALUE!")</f>
        <v>#VALUE!</v>
      </c>
    </row>
    <row r="4354" spans="1:9" ht="15.75" customHeight="1">
      <c r="A4354" s="1">
        <v>4353</v>
      </c>
      <c r="B4354" s="3">
        <v>4354</v>
      </c>
      <c r="C4354" s="3" t="s">
        <v>11891</v>
      </c>
      <c r="D4354" s="3" t="s">
        <v>11892</v>
      </c>
      <c r="E4354" s="3" t="s">
        <v>27</v>
      </c>
      <c r="F4354" s="3">
        <v>0</v>
      </c>
      <c r="I4354" s="4" t="str">
        <f ca="1">IFERROR(__xludf.DUMMYFUNCTION("REGEXREPLACE(F4355,""\D"", """")"),"#VALUE!")</f>
        <v>#VALUE!</v>
      </c>
    </row>
    <row r="4355" spans="1:9" ht="15.75" customHeight="1">
      <c r="A4355" s="1">
        <v>4354</v>
      </c>
      <c r="B4355" s="3">
        <v>4355</v>
      </c>
      <c r="C4355" s="3" t="s">
        <v>11893</v>
      </c>
      <c r="D4355" s="3" t="s">
        <v>11894</v>
      </c>
      <c r="E4355" s="3" t="s">
        <v>11895</v>
      </c>
      <c r="F4355" s="3">
        <v>0</v>
      </c>
      <c r="I4355" s="4" t="str">
        <f ca="1">IFERROR(__xludf.DUMMYFUNCTION("REGEXREPLACE(F4356,""\D"", """")"),"#VALUE!")</f>
        <v>#VALUE!</v>
      </c>
    </row>
    <row r="4356" spans="1:9" ht="15.75" customHeight="1">
      <c r="A4356" s="1">
        <v>4355</v>
      </c>
      <c r="B4356" s="3">
        <v>4356</v>
      </c>
      <c r="C4356" s="3" t="s">
        <v>11896</v>
      </c>
      <c r="D4356" s="3" t="s">
        <v>11897</v>
      </c>
      <c r="E4356" s="3" t="s">
        <v>11898</v>
      </c>
      <c r="F4356" s="3" t="s">
        <v>765</v>
      </c>
      <c r="G4356" s="3">
        <v>2</v>
      </c>
      <c r="H4356" s="3" t="s">
        <v>248</v>
      </c>
      <c r="I4356" s="4" t="str">
        <f ca="1">IFERROR(__xludf.DUMMYFUNCTION("REGEXREPLACE(F4357,""\D"", """")"),"10")</f>
        <v>10</v>
      </c>
    </row>
    <row r="4357" spans="1:9" ht="15.75" customHeight="1">
      <c r="A4357" s="1">
        <v>4356</v>
      </c>
      <c r="B4357" s="3">
        <v>4357</v>
      </c>
      <c r="C4357" s="3" t="s">
        <v>11899</v>
      </c>
      <c r="D4357" s="3" t="s">
        <v>11900</v>
      </c>
      <c r="E4357" s="3" t="s">
        <v>11901</v>
      </c>
      <c r="F4357" s="3">
        <v>0</v>
      </c>
      <c r="I4357" s="4" t="str">
        <f ca="1">IFERROR(__xludf.DUMMYFUNCTION("REGEXREPLACE(F4358,""\D"", """")"),"#VALUE!")</f>
        <v>#VALUE!</v>
      </c>
    </row>
    <row r="4358" spans="1:9" ht="15.75" customHeight="1">
      <c r="A4358" s="1">
        <v>4357</v>
      </c>
      <c r="B4358" s="3">
        <v>4358</v>
      </c>
      <c r="C4358" s="3" t="s">
        <v>11902</v>
      </c>
      <c r="D4358" s="3" t="s">
        <v>11903</v>
      </c>
      <c r="E4358" s="3" t="s">
        <v>27</v>
      </c>
      <c r="F4358" s="3">
        <v>0</v>
      </c>
      <c r="I4358" s="4" t="str">
        <f ca="1">IFERROR(__xludf.DUMMYFUNCTION("REGEXREPLACE(F4359,""\D"", """")"),"#VALUE!")</f>
        <v>#VALUE!</v>
      </c>
    </row>
    <row r="4359" spans="1:9" ht="15.75" customHeight="1">
      <c r="A4359" s="1">
        <v>4358</v>
      </c>
      <c r="B4359" s="3">
        <v>4359</v>
      </c>
      <c r="C4359" s="3" t="s">
        <v>11904</v>
      </c>
      <c r="D4359" s="3" t="s">
        <v>11905</v>
      </c>
      <c r="E4359" s="3" t="s">
        <v>11906</v>
      </c>
      <c r="F4359" s="3" t="s">
        <v>11907</v>
      </c>
      <c r="G4359" s="3">
        <v>6</v>
      </c>
      <c r="H4359" s="3" t="s">
        <v>5476</v>
      </c>
      <c r="I4359" s="4" t="str">
        <f ca="1">IFERROR(__xludf.DUMMYFUNCTION("REGEXREPLACE(F4360,""\D"", """")"),"99")</f>
        <v>99</v>
      </c>
    </row>
    <row r="4360" spans="1:9" ht="15.75" customHeight="1">
      <c r="A4360" s="1">
        <v>4359</v>
      </c>
      <c r="B4360" s="3">
        <v>4360</v>
      </c>
      <c r="C4360" s="3" t="s">
        <v>11908</v>
      </c>
      <c r="D4360" s="3" t="s">
        <v>11909</v>
      </c>
      <c r="E4360" s="3" t="s">
        <v>11910</v>
      </c>
      <c r="F4360" s="3">
        <v>0</v>
      </c>
      <c r="I4360" s="4" t="str">
        <f ca="1">IFERROR(__xludf.DUMMYFUNCTION("REGEXREPLACE(F4361,""\D"", """")"),"#VALUE!")</f>
        <v>#VALUE!</v>
      </c>
    </row>
    <row r="4361" spans="1:9" ht="15.75" customHeight="1">
      <c r="A4361" s="1">
        <v>4360</v>
      </c>
      <c r="B4361" s="3">
        <v>4361</v>
      </c>
      <c r="C4361" s="3" t="s">
        <v>11911</v>
      </c>
      <c r="D4361" s="3" t="s">
        <v>11912</v>
      </c>
      <c r="E4361" s="3" t="s">
        <v>11913</v>
      </c>
      <c r="F4361" s="3">
        <v>0</v>
      </c>
      <c r="I4361" s="4" t="str">
        <f ca="1">IFERROR(__xludf.DUMMYFUNCTION("REGEXREPLACE(F4362,""\D"", """")"),"#VALUE!")</f>
        <v>#VALUE!</v>
      </c>
    </row>
    <row r="4362" spans="1:9" ht="15.75" customHeight="1">
      <c r="A4362" s="1">
        <v>4361</v>
      </c>
      <c r="B4362" s="3">
        <v>4362</v>
      </c>
      <c r="C4362" s="3" t="s">
        <v>11914</v>
      </c>
      <c r="D4362" s="3" t="s">
        <v>11915</v>
      </c>
      <c r="E4362" s="3" t="s">
        <v>27</v>
      </c>
      <c r="F4362" s="3">
        <v>0</v>
      </c>
      <c r="I4362" s="4" t="str">
        <f ca="1">IFERROR(__xludf.DUMMYFUNCTION("REGEXREPLACE(F4363,""\D"", """")"),"#VALUE!")</f>
        <v>#VALUE!</v>
      </c>
    </row>
    <row r="4363" spans="1:9" ht="15.75" customHeight="1">
      <c r="A4363" s="1">
        <v>4362</v>
      </c>
      <c r="B4363" s="3">
        <v>4363</v>
      </c>
      <c r="C4363" s="3" t="s">
        <v>11916</v>
      </c>
      <c r="D4363" s="3" t="s">
        <v>11917</v>
      </c>
      <c r="E4363" s="3" t="s">
        <v>11918</v>
      </c>
      <c r="F4363" s="3" t="s">
        <v>765</v>
      </c>
      <c r="G4363" s="3">
        <v>15</v>
      </c>
      <c r="H4363" s="3" t="s">
        <v>139</v>
      </c>
      <c r="I4363" s="4" t="str">
        <f ca="1">IFERROR(__xludf.DUMMYFUNCTION("REGEXREPLACE(F4364,""\D"", """")"),"10")</f>
        <v>10</v>
      </c>
    </row>
    <row r="4364" spans="1:9" ht="15.75" customHeight="1">
      <c r="A4364" s="1">
        <v>4363</v>
      </c>
      <c r="B4364" s="3">
        <v>4364</v>
      </c>
      <c r="C4364" s="3" t="s">
        <v>11919</v>
      </c>
      <c r="D4364" s="3" t="s">
        <v>11920</v>
      </c>
      <c r="E4364" s="3" t="s">
        <v>27</v>
      </c>
      <c r="F4364" s="3">
        <v>0</v>
      </c>
      <c r="I4364" s="4" t="str">
        <f ca="1">IFERROR(__xludf.DUMMYFUNCTION("REGEXREPLACE(F4365,""\D"", """")"),"#VALUE!")</f>
        <v>#VALUE!</v>
      </c>
    </row>
    <row r="4365" spans="1:9" ht="15.75" customHeight="1">
      <c r="A4365" s="1">
        <v>4364</v>
      </c>
      <c r="B4365" s="3">
        <v>4365</v>
      </c>
      <c r="C4365" s="3" t="s">
        <v>11921</v>
      </c>
      <c r="D4365" s="3" t="s">
        <v>11922</v>
      </c>
      <c r="E4365" s="3" t="s">
        <v>11923</v>
      </c>
      <c r="F4365" s="3" t="s">
        <v>303</v>
      </c>
      <c r="G4365" s="3">
        <v>7</v>
      </c>
      <c r="H4365" s="3" t="s">
        <v>651</v>
      </c>
      <c r="I4365" s="4" t="str">
        <f ca="1">IFERROR(__xludf.DUMMYFUNCTION("REGEXREPLACE(F4366,""\D"", """")"),"6")</f>
        <v>6</v>
      </c>
    </row>
    <row r="4366" spans="1:9" ht="15.75" customHeight="1">
      <c r="A4366" s="1">
        <v>4365</v>
      </c>
      <c r="B4366" s="3">
        <v>4366</v>
      </c>
      <c r="C4366" s="3" t="s">
        <v>11924</v>
      </c>
      <c r="D4366" s="3" t="s">
        <v>11925</v>
      </c>
      <c r="E4366" s="3" t="s">
        <v>27</v>
      </c>
      <c r="F4366" s="3">
        <v>0</v>
      </c>
      <c r="I4366" s="4" t="str">
        <f ca="1">IFERROR(__xludf.DUMMYFUNCTION("REGEXREPLACE(F4367,""\D"", """")"),"#VALUE!")</f>
        <v>#VALUE!</v>
      </c>
    </row>
    <row r="4367" spans="1:9" ht="15.75" customHeight="1">
      <c r="A4367" s="1">
        <v>4366</v>
      </c>
      <c r="B4367" s="3">
        <v>4367</v>
      </c>
      <c r="C4367" s="3" t="s">
        <v>11926</v>
      </c>
      <c r="D4367" s="3" t="s">
        <v>11927</v>
      </c>
      <c r="E4367" s="3" t="s">
        <v>27</v>
      </c>
      <c r="F4367" s="3">
        <v>0</v>
      </c>
      <c r="I4367" s="4" t="str">
        <f ca="1">IFERROR(__xludf.DUMMYFUNCTION("REGEXREPLACE(F4368,""\D"", """")"),"#VALUE!")</f>
        <v>#VALUE!</v>
      </c>
    </row>
    <row r="4368" spans="1:9" ht="15.75" customHeight="1">
      <c r="A4368" s="1">
        <v>4367</v>
      </c>
      <c r="B4368" s="3">
        <v>4368</v>
      </c>
      <c r="C4368" s="3" t="s">
        <v>11928</v>
      </c>
      <c r="D4368" s="3" t="s">
        <v>11929</v>
      </c>
      <c r="E4368" s="3" t="s">
        <v>11930</v>
      </c>
      <c r="F4368" s="3" t="s">
        <v>61</v>
      </c>
      <c r="G4368" s="3">
        <v>0</v>
      </c>
      <c r="H4368" s="3" t="s">
        <v>62</v>
      </c>
      <c r="I4368" s="4" t="str">
        <f ca="1">IFERROR(__xludf.DUMMYFUNCTION("REGEXREPLACE(F4369,""\D"", """")"),"5")</f>
        <v>5</v>
      </c>
    </row>
    <row r="4369" spans="1:9" ht="15.75" customHeight="1">
      <c r="A4369" s="1">
        <v>4368</v>
      </c>
      <c r="B4369" s="3">
        <v>4369</v>
      </c>
      <c r="C4369" s="3" t="s">
        <v>11931</v>
      </c>
      <c r="D4369" s="3" t="s">
        <v>11932</v>
      </c>
      <c r="E4369" s="3" t="s">
        <v>27</v>
      </c>
      <c r="F4369" s="3">
        <v>0</v>
      </c>
      <c r="I4369" s="4" t="str">
        <f ca="1">IFERROR(__xludf.DUMMYFUNCTION("REGEXREPLACE(F4370,""\D"", """")"),"#VALUE!")</f>
        <v>#VALUE!</v>
      </c>
    </row>
    <row r="4370" spans="1:9" ht="15.75" customHeight="1">
      <c r="A4370" s="1">
        <v>4369</v>
      </c>
      <c r="B4370" s="3">
        <v>4370</v>
      </c>
      <c r="C4370" s="3" t="s">
        <v>11933</v>
      </c>
      <c r="D4370" s="3" t="s">
        <v>11934</v>
      </c>
      <c r="E4370" s="3" t="s">
        <v>11935</v>
      </c>
      <c r="F4370" s="3">
        <v>0</v>
      </c>
      <c r="I4370" s="4" t="str">
        <f ca="1">IFERROR(__xludf.DUMMYFUNCTION("REGEXREPLACE(F4371,""\D"", """")"),"#VALUE!")</f>
        <v>#VALUE!</v>
      </c>
    </row>
    <row r="4371" spans="1:9" ht="15.75" customHeight="1">
      <c r="A4371" s="1">
        <v>4370</v>
      </c>
      <c r="B4371" s="3">
        <v>4371</v>
      </c>
      <c r="C4371" s="3" t="s">
        <v>11936</v>
      </c>
      <c r="D4371" s="3" t="s">
        <v>11937</v>
      </c>
      <c r="E4371" s="3" t="s">
        <v>11938</v>
      </c>
      <c r="F4371" s="3" t="s">
        <v>121</v>
      </c>
      <c r="G4371" s="3">
        <v>9</v>
      </c>
      <c r="H4371" s="3" t="s">
        <v>200</v>
      </c>
      <c r="I4371" s="4" t="str">
        <f ca="1">IFERROR(__xludf.DUMMYFUNCTION("REGEXREPLACE(F4372,""\D"", """")"),"17")</f>
        <v>17</v>
      </c>
    </row>
    <row r="4372" spans="1:9" ht="15.75" customHeight="1">
      <c r="A4372" s="1">
        <v>4371</v>
      </c>
      <c r="B4372" s="3">
        <v>4372</v>
      </c>
      <c r="C4372" s="3" t="s">
        <v>11939</v>
      </c>
      <c r="D4372" s="3" t="s">
        <v>11940</v>
      </c>
      <c r="E4372" s="3" t="s">
        <v>27</v>
      </c>
      <c r="F4372" s="3">
        <v>0</v>
      </c>
      <c r="I4372" s="4" t="str">
        <f ca="1">IFERROR(__xludf.DUMMYFUNCTION("REGEXREPLACE(F4373,""\D"", """")"),"#VALUE!")</f>
        <v>#VALUE!</v>
      </c>
    </row>
    <row r="4373" spans="1:9" ht="15.75" customHeight="1">
      <c r="A4373" s="1">
        <v>4372</v>
      </c>
      <c r="B4373" s="3">
        <v>4373</v>
      </c>
      <c r="C4373" s="3" t="s">
        <v>11941</v>
      </c>
      <c r="D4373" s="3" t="s">
        <v>11942</v>
      </c>
      <c r="E4373" s="3" t="s">
        <v>27</v>
      </c>
      <c r="F4373" s="3">
        <v>0</v>
      </c>
      <c r="I4373" s="4" t="str">
        <f ca="1">IFERROR(__xludf.DUMMYFUNCTION("REGEXREPLACE(F4374,""\D"", """")"),"#VALUE!")</f>
        <v>#VALUE!</v>
      </c>
    </row>
    <row r="4374" spans="1:9" ht="15.75" customHeight="1">
      <c r="A4374" s="1">
        <v>4373</v>
      </c>
      <c r="B4374" s="3">
        <v>4374</v>
      </c>
      <c r="C4374" s="3" t="s">
        <v>11943</v>
      </c>
      <c r="D4374" s="3" t="s">
        <v>11944</v>
      </c>
      <c r="E4374" s="3" t="s">
        <v>11945</v>
      </c>
      <c r="F4374" s="3" t="s">
        <v>1165</v>
      </c>
      <c r="G4374" s="3">
        <v>3</v>
      </c>
      <c r="H4374" s="3" t="s">
        <v>200</v>
      </c>
      <c r="I4374" s="4" t="str">
        <f ca="1">IFERROR(__xludf.DUMMYFUNCTION("REGEXREPLACE(F4375,""\D"", """")"),"23")</f>
        <v>23</v>
      </c>
    </row>
    <row r="4375" spans="1:9" ht="15.75" customHeight="1">
      <c r="A4375" s="1">
        <v>4374</v>
      </c>
      <c r="B4375" s="3">
        <v>4375</v>
      </c>
      <c r="C4375" s="3" t="s">
        <v>11946</v>
      </c>
      <c r="D4375" s="3" t="s">
        <v>11947</v>
      </c>
      <c r="E4375" s="3" t="s">
        <v>27</v>
      </c>
      <c r="F4375" s="3">
        <v>0</v>
      </c>
      <c r="I4375" s="4" t="str">
        <f ca="1">IFERROR(__xludf.DUMMYFUNCTION("REGEXREPLACE(F4376,""\D"", """")"),"#VALUE!")</f>
        <v>#VALUE!</v>
      </c>
    </row>
    <row r="4376" spans="1:9" ht="15.75" customHeight="1">
      <c r="A4376" s="1">
        <v>4375</v>
      </c>
      <c r="B4376" s="3">
        <v>4376</v>
      </c>
      <c r="C4376" s="3" t="s">
        <v>11948</v>
      </c>
      <c r="D4376" s="3" t="s">
        <v>11949</v>
      </c>
      <c r="E4376" s="3" t="s">
        <v>11950</v>
      </c>
      <c r="F4376" s="3">
        <v>0</v>
      </c>
      <c r="I4376" s="4" t="str">
        <f ca="1">IFERROR(__xludf.DUMMYFUNCTION("REGEXREPLACE(F4377,""\D"", """")"),"#VALUE!")</f>
        <v>#VALUE!</v>
      </c>
    </row>
    <row r="4377" spans="1:9" ht="15.75" customHeight="1">
      <c r="A4377" s="1">
        <v>4376</v>
      </c>
      <c r="B4377" s="3">
        <v>4377</v>
      </c>
      <c r="C4377" s="3" t="s">
        <v>11951</v>
      </c>
      <c r="D4377" s="3" t="s">
        <v>11952</v>
      </c>
      <c r="E4377" s="3" t="s">
        <v>11953</v>
      </c>
      <c r="F4377" s="3" t="s">
        <v>457</v>
      </c>
      <c r="G4377" s="3">
        <v>0</v>
      </c>
      <c r="H4377" s="3" t="s">
        <v>97</v>
      </c>
      <c r="I4377" s="4" t="str">
        <f ca="1">IFERROR(__xludf.DUMMYFUNCTION("REGEXREPLACE(F4378,""\D"", """")"),"16")</f>
        <v>16</v>
      </c>
    </row>
    <row r="4378" spans="1:9" ht="15.75" customHeight="1">
      <c r="A4378" s="1">
        <v>4377</v>
      </c>
      <c r="B4378" s="3">
        <v>4378</v>
      </c>
      <c r="C4378" s="3" t="s">
        <v>11954</v>
      </c>
      <c r="D4378" s="3" t="s">
        <v>11955</v>
      </c>
      <c r="E4378" s="3" t="s">
        <v>11956</v>
      </c>
      <c r="F4378" s="3">
        <v>0</v>
      </c>
      <c r="I4378" s="4" t="str">
        <f ca="1">IFERROR(__xludf.DUMMYFUNCTION("REGEXREPLACE(F4379,""\D"", """")"),"#VALUE!")</f>
        <v>#VALUE!</v>
      </c>
    </row>
    <row r="4379" spans="1:9" ht="15.75" customHeight="1">
      <c r="A4379" s="1">
        <v>4378</v>
      </c>
      <c r="B4379" s="3">
        <v>4379</v>
      </c>
      <c r="C4379" s="3" t="s">
        <v>11957</v>
      </c>
      <c r="D4379" s="3" t="s">
        <v>11958</v>
      </c>
      <c r="E4379" s="3" t="s">
        <v>11959</v>
      </c>
      <c r="F4379" s="3" t="s">
        <v>44</v>
      </c>
      <c r="G4379" s="3">
        <v>0</v>
      </c>
      <c r="H4379" s="3" t="s">
        <v>248</v>
      </c>
      <c r="I4379" s="4" t="str">
        <f ca="1">IFERROR(__xludf.DUMMYFUNCTION("REGEXREPLACE(F4380,""\D"", """")"),"12")</f>
        <v>12</v>
      </c>
    </row>
    <row r="4380" spans="1:9" ht="15.75" customHeight="1">
      <c r="A4380" s="1">
        <v>4379</v>
      </c>
      <c r="B4380" s="3">
        <v>4380</v>
      </c>
      <c r="C4380" s="3" t="s">
        <v>11960</v>
      </c>
      <c r="D4380" s="3" t="s">
        <v>11961</v>
      </c>
      <c r="E4380" s="3" t="s">
        <v>11962</v>
      </c>
      <c r="F4380" s="3" t="s">
        <v>61</v>
      </c>
      <c r="G4380" s="3">
        <v>0</v>
      </c>
      <c r="H4380" s="3" t="s">
        <v>62</v>
      </c>
      <c r="I4380" s="4" t="str">
        <f ca="1">IFERROR(__xludf.DUMMYFUNCTION("REGEXREPLACE(F4381,""\D"", """")"),"5")</f>
        <v>5</v>
      </c>
    </row>
    <row r="4381" spans="1:9" ht="15.75" customHeight="1">
      <c r="A4381" s="1">
        <v>4380</v>
      </c>
      <c r="B4381" s="3">
        <v>4381</v>
      </c>
      <c r="C4381" s="3" t="s">
        <v>11963</v>
      </c>
      <c r="D4381" s="3" t="s">
        <v>11964</v>
      </c>
      <c r="E4381" s="3" t="s">
        <v>27</v>
      </c>
      <c r="F4381" s="3">
        <v>0</v>
      </c>
      <c r="I4381" s="4" t="str">
        <f ca="1">IFERROR(__xludf.DUMMYFUNCTION("REGEXREPLACE(F4382,""\D"", """")"),"#VALUE!")</f>
        <v>#VALUE!</v>
      </c>
    </row>
    <row r="4382" spans="1:9" ht="15.75" customHeight="1">
      <c r="A4382" s="1">
        <v>4381</v>
      </c>
      <c r="B4382" s="3">
        <v>4382</v>
      </c>
      <c r="C4382" s="3" t="s">
        <v>11965</v>
      </c>
      <c r="D4382" s="3" t="s">
        <v>11966</v>
      </c>
      <c r="E4382" s="3" t="s">
        <v>27</v>
      </c>
      <c r="F4382" s="3">
        <v>0</v>
      </c>
      <c r="I4382" s="4" t="str">
        <f ca="1">IFERROR(__xludf.DUMMYFUNCTION("REGEXREPLACE(F4383,""\D"", """")"),"#VALUE!")</f>
        <v>#VALUE!</v>
      </c>
    </row>
    <row r="4383" spans="1:9" ht="15.75" customHeight="1">
      <c r="A4383" s="1">
        <v>4382</v>
      </c>
      <c r="B4383" s="3">
        <v>4383</v>
      </c>
      <c r="C4383" s="3" t="s">
        <v>11967</v>
      </c>
      <c r="D4383" s="3" t="s">
        <v>11968</v>
      </c>
      <c r="E4383" s="3" t="s">
        <v>11969</v>
      </c>
      <c r="F4383" s="3">
        <v>0</v>
      </c>
      <c r="I4383" s="4" t="str">
        <f ca="1">IFERROR(__xludf.DUMMYFUNCTION("REGEXREPLACE(F4384,""\D"", """")"),"#VALUE!")</f>
        <v>#VALUE!</v>
      </c>
    </row>
    <row r="4384" spans="1:9" ht="15.75" customHeight="1">
      <c r="A4384" s="1">
        <v>4383</v>
      </c>
      <c r="B4384" s="3">
        <v>4384</v>
      </c>
      <c r="C4384" s="3" t="s">
        <v>11970</v>
      </c>
      <c r="D4384" s="3" t="s">
        <v>11971</v>
      </c>
      <c r="E4384" s="3" t="s">
        <v>27</v>
      </c>
      <c r="F4384" s="3">
        <v>0</v>
      </c>
      <c r="I4384" s="4" t="str">
        <f ca="1">IFERROR(__xludf.DUMMYFUNCTION("REGEXREPLACE(F4385,""\D"", """")"),"#VALUE!")</f>
        <v>#VALUE!</v>
      </c>
    </row>
    <row r="4385" spans="1:9" ht="15.75" customHeight="1">
      <c r="A4385" s="1">
        <v>4384</v>
      </c>
      <c r="B4385" s="3">
        <v>4385</v>
      </c>
      <c r="C4385" s="3" t="s">
        <v>11972</v>
      </c>
      <c r="D4385" s="3" t="s">
        <v>11973</v>
      </c>
      <c r="E4385" s="3" t="s">
        <v>11974</v>
      </c>
      <c r="F4385" s="3">
        <v>0</v>
      </c>
      <c r="I4385" s="4" t="str">
        <f ca="1">IFERROR(__xludf.DUMMYFUNCTION("REGEXREPLACE(F4386,""\D"", """")"),"#VALUE!")</f>
        <v>#VALUE!</v>
      </c>
    </row>
    <row r="4386" spans="1:9" ht="15.75" customHeight="1">
      <c r="A4386" s="1">
        <v>4385</v>
      </c>
      <c r="B4386" s="3">
        <v>4386</v>
      </c>
      <c r="C4386" s="3" t="s">
        <v>11975</v>
      </c>
      <c r="D4386" s="3" t="s">
        <v>11976</v>
      </c>
      <c r="E4386" s="3" t="s">
        <v>27</v>
      </c>
      <c r="F4386" s="3">
        <v>0</v>
      </c>
      <c r="I4386" s="4" t="str">
        <f ca="1">IFERROR(__xludf.DUMMYFUNCTION("REGEXREPLACE(F4387,""\D"", """")"),"#VALUE!")</f>
        <v>#VALUE!</v>
      </c>
    </row>
    <row r="4387" spans="1:9" ht="15.75" customHeight="1">
      <c r="A4387" s="1">
        <v>4386</v>
      </c>
      <c r="B4387" s="3">
        <v>4387</v>
      </c>
      <c r="C4387" s="3" t="s">
        <v>11977</v>
      </c>
      <c r="D4387" s="3" t="s">
        <v>11978</v>
      </c>
      <c r="E4387" s="3" t="s">
        <v>11979</v>
      </c>
      <c r="F4387" s="3" t="s">
        <v>88</v>
      </c>
      <c r="G4387" s="3">
        <v>4</v>
      </c>
      <c r="H4387" s="3" t="s">
        <v>394</v>
      </c>
      <c r="I4387" s="4" t="str">
        <f ca="1">IFERROR(__xludf.DUMMYFUNCTION("REGEXREPLACE(F4388,""\D"", """")"),"4")</f>
        <v>4</v>
      </c>
    </row>
    <row r="4388" spans="1:9" ht="15.75" customHeight="1">
      <c r="A4388" s="1">
        <v>4387</v>
      </c>
      <c r="B4388" s="3">
        <v>4388</v>
      </c>
      <c r="C4388" s="3" t="s">
        <v>11980</v>
      </c>
      <c r="D4388" s="3" t="s">
        <v>11981</v>
      </c>
      <c r="E4388" s="3" t="s">
        <v>11982</v>
      </c>
      <c r="F4388" s="3">
        <v>0</v>
      </c>
      <c r="I4388" s="4" t="str">
        <f ca="1">IFERROR(__xludf.DUMMYFUNCTION("REGEXREPLACE(F4389,""\D"", """")"),"#VALUE!")</f>
        <v>#VALUE!</v>
      </c>
    </row>
    <row r="4389" spans="1:9" ht="15.75" customHeight="1">
      <c r="A4389" s="1">
        <v>4388</v>
      </c>
      <c r="B4389" s="3">
        <v>4389</v>
      </c>
      <c r="C4389" s="3" t="s">
        <v>11983</v>
      </c>
      <c r="D4389" s="3" t="s">
        <v>11984</v>
      </c>
      <c r="E4389" s="3" t="s">
        <v>11985</v>
      </c>
      <c r="F4389" s="3" t="s">
        <v>39</v>
      </c>
      <c r="G4389" s="3">
        <v>0</v>
      </c>
      <c r="H4389" s="3" t="s">
        <v>715</v>
      </c>
      <c r="I4389" s="4" t="str">
        <f ca="1">IFERROR(__xludf.DUMMYFUNCTION("REGEXREPLACE(F4390,""\D"", """")"),"14")</f>
        <v>14</v>
      </c>
    </row>
    <row r="4390" spans="1:9" ht="15.75" customHeight="1">
      <c r="A4390" s="1">
        <v>4389</v>
      </c>
      <c r="B4390" s="3">
        <v>4390</v>
      </c>
      <c r="C4390" s="3" t="s">
        <v>11986</v>
      </c>
      <c r="D4390" s="3" t="s">
        <v>11987</v>
      </c>
      <c r="E4390" s="3" t="s">
        <v>11988</v>
      </c>
      <c r="F4390" s="3" t="s">
        <v>44</v>
      </c>
      <c r="G4390" s="3">
        <v>7</v>
      </c>
      <c r="H4390" s="3" t="s">
        <v>642</v>
      </c>
      <c r="I4390" s="4" t="str">
        <f ca="1">IFERROR(__xludf.DUMMYFUNCTION("REGEXREPLACE(F4391,""\D"", """")"),"12")</f>
        <v>12</v>
      </c>
    </row>
    <row r="4391" spans="1:9" ht="15.75" customHeight="1">
      <c r="A4391" s="1">
        <v>4390</v>
      </c>
      <c r="B4391" s="3">
        <v>4391</v>
      </c>
      <c r="C4391" s="3" t="s">
        <v>11989</v>
      </c>
      <c r="D4391" s="3" t="s">
        <v>11990</v>
      </c>
      <c r="E4391" s="3" t="s">
        <v>11991</v>
      </c>
      <c r="F4391" s="3" t="s">
        <v>96</v>
      </c>
      <c r="G4391" s="3">
        <v>3</v>
      </c>
      <c r="H4391" s="3" t="s">
        <v>248</v>
      </c>
      <c r="I4391" s="4" t="str">
        <f ca="1">IFERROR(__xludf.DUMMYFUNCTION("REGEXREPLACE(F4392,""\D"", """")"),"9")</f>
        <v>9</v>
      </c>
    </row>
    <row r="4392" spans="1:9" ht="15.75" customHeight="1">
      <c r="A4392" s="1">
        <v>4391</v>
      </c>
      <c r="B4392" s="3">
        <v>4392</v>
      </c>
      <c r="C4392" s="3" t="s">
        <v>11992</v>
      </c>
      <c r="D4392" s="3" t="s">
        <v>11993</v>
      </c>
      <c r="E4392" s="3" t="s">
        <v>27</v>
      </c>
      <c r="F4392" s="3">
        <v>0</v>
      </c>
      <c r="I4392" s="4" t="str">
        <f ca="1">IFERROR(__xludf.DUMMYFUNCTION("REGEXREPLACE(F4393,""\D"", """")"),"#VALUE!")</f>
        <v>#VALUE!</v>
      </c>
    </row>
    <row r="4393" spans="1:9" ht="15.75" customHeight="1">
      <c r="A4393" s="1">
        <v>4392</v>
      </c>
      <c r="B4393" s="3">
        <v>4393</v>
      </c>
      <c r="C4393" s="3" t="s">
        <v>11994</v>
      </c>
      <c r="D4393" s="3" t="s">
        <v>11995</v>
      </c>
      <c r="E4393" s="3" t="s">
        <v>11996</v>
      </c>
      <c r="F4393" s="3" t="s">
        <v>457</v>
      </c>
      <c r="G4393" s="3">
        <v>7</v>
      </c>
      <c r="H4393" s="3" t="s">
        <v>498</v>
      </c>
      <c r="I4393" s="4" t="str">
        <f ca="1">IFERROR(__xludf.DUMMYFUNCTION("REGEXREPLACE(F4394,""\D"", """")"),"16")</f>
        <v>16</v>
      </c>
    </row>
    <row r="4394" spans="1:9" ht="15.75" customHeight="1">
      <c r="A4394" s="1">
        <v>4393</v>
      </c>
      <c r="B4394" s="3">
        <v>4394</v>
      </c>
      <c r="C4394" s="3" t="s">
        <v>11997</v>
      </c>
      <c r="D4394" s="3" t="s">
        <v>11998</v>
      </c>
      <c r="E4394" s="3" t="s">
        <v>11999</v>
      </c>
      <c r="F4394" s="3">
        <v>0</v>
      </c>
      <c r="I4394" s="4" t="str">
        <f ca="1">IFERROR(__xludf.DUMMYFUNCTION("REGEXREPLACE(F4395,""\D"", """")"),"#VALUE!")</f>
        <v>#VALUE!</v>
      </c>
    </row>
    <row r="4395" spans="1:9" ht="15.75" customHeight="1">
      <c r="A4395" s="1">
        <v>4394</v>
      </c>
      <c r="B4395" s="3">
        <v>4395</v>
      </c>
      <c r="C4395" s="3" t="s">
        <v>12000</v>
      </c>
      <c r="D4395" s="3" t="s">
        <v>12001</v>
      </c>
      <c r="E4395" s="3" t="s">
        <v>27</v>
      </c>
      <c r="F4395" s="3">
        <v>0</v>
      </c>
      <c r="I4395" s="4" t="str">
        <f ca="1">IFERROR(__xludf.DUMMYFUNCTION("REGEXREPLACE(F4396,""\D"", """")"),"#VALUE!")</f>
        <v>#VALUE!</v>
      </c>
    </row>
    <row r="4396" spans="1:9" ht="15.75" customHeight="1">
      <c r="A4396" s="1">
        <v>4395</v>
      </c>
      <c r="B4396" s="3">
        <v>4396</v>
      </c>
      <c r="C4396" s="3" t="s">
        <v>12002</v>
      </c>
      <c r="D4396" s="3" t="s">
        <v>12003</v>
      </c>
      <c r="E4396" s="3" t="s">
        <v>12004</v>
      </c>
      <c r="F4396" s="3">
        <v>0</v>
      </c>
      <c r="I4396" s="4" t="str">
        <f ca="1">IFERROR(__xludf.DUMMYFUNCTION("REGEXREPLACE(F4397,""\D"", """")"),"#VALUE!")</f>
        <v>#VALUE!</v>
      </c>
    </row>
    <row r="4397" spans="1:9" ht="15.75" customHeight="1">
      <c r="A4397" s="1">
        <v>4396</v>
      </c>
      <c r="B4397" s="3">
        <v>4397</v>
      </c>
      <c r="C4397" s="3" t="s">
        <v>12005</v>
      </c>
      <c r="D4397" s="3" t="s">
        <v>12006</v>
      </c>
      <c r="E4397" s="3" t="s">
        <v>3520</v>
      </c>
      <c r="F4397" s="3">
        <v>0</v>
      </c>
      <c r="I4397" s="4" t="str">
        <f ca="1">IFERROR(__xludf.DUMMYFUNCTION("REGEXREPLACE(F4398,""\D"", """")"),"#VALUE!")</f>
        <v>#VALUE!</v>
      </c>
    </row>
    <row r="4398" spans="1:9" ht="15.75" customHeight="1">
      <c r="A4398" s="1">
        <v>4397</v>
      </c>
      <c r="B4398" s="3">
        <v>4398</v>
      </c>
      <c r="C4398" s="3" t="s">
        <v>12007</v>
      </c>
      <c r="D4398" s="3" t="s">
        <v>12008</v>
      </c>
      <c r="E4398" s="3" t="s">
        <v>12009</v>
      </c>
      <c r="F4398" s="3" t="s">
        <v>339</v>
      </c>
      <c r="G4398" s="3">
        <v>4</v>
      </c>
      <c r="H4398" s="3" t="s">
        <v>642</v>
      </c>
      <c r="I4398" s="4" t="str">
        <f ca="1">IFERROR(__xludf.DUMMYFUNCTION("REGEXREPLACE(F4399,""\D"", """")"),"15")</f>
        <v>15</v>
      </c>
    </row>
    <row r="4399" spans="1:9" ht="15.75" customHeight="1">
      <c r="A4399" s="1">
        <v>4398</v>
      </c>
      <c r="B4399" s="3">
        <v>4399</v>
      </c>
      <c r="C4399" s="3" t="s">
        <v>12010</v>
      </c>
      <c r="D4399" s="3" t="s">
        <v>12011</v>
      </c>
      <c r="E4399" s="3" t="s">
        <v>27</v>
      </c>
      <c r="F4399" s="3">
        <v>0</v>
      </c>
      <c r="I4399" s="4" t="str">
        <f ca="1">IFERROR(__xludf.DUMMYFUNCTION("REGEXREPLACE(F4400,""\D"", """")"),"#VALUE!")</f>
        <v>#VALUE!</v>
      </c>
    </row>
    <row r="4400" spans="1:9" ht="15.75" customHeight="1">
      <c r="A4400" s="1">
        <v>4399</v>
      </c>
      <c r="B4400" s="3">
        <v>4400</v>
      </c>
      <c r="C4400" s="3" t="s">
        <v>12012</v>
      </c>
      <c r="D4400" s="3" t="s">
        <v>12013</v>
      </c>
      <c r="E4400" s="3" t="s">
        <v>12014</v>
      </c>
      <c r="F4400" s="3">
        <v>0</v>
      </c>
      <c r="I4400" s="4" t="str">
        <f ca="1">IFERROR(__xludf.DUMMYFUNCTION("REGEXREPLACE(F4401,""\D"", """")"),"#VALUE!")</f>
        <v>#VALUE!</v>
      </c>
    </row>
    <row r="4401" spans="1:9" ht="15.75" customHeight="1">
      <c r="A4401" s="1">
        <v>4400</v>
      </c>
      <c r="B4401" s="3">
        <v>4401</v>
      </c>
      <c r="C4401" s="3" t="s">
        <v>12015</v>
      </c>
      <c r="D4401" s="3" t="s">
        <v>12016</v>
      </c>
      <c r="E4401" s="3" t="s">
        <v>12017</v>
      </c>
      <c r="F4401" s="3" t="s">
        <v>88</v>
      </c>
      <c r="G4401" s="3">
        <v>2</v>
      </c>
      <c r="H4401" s="3" t="s">
        <v>266</v>
      </c>
      <c r="I4401" s="4" t="str">
        <f ca="1">IFERROR(__xludf.DUMMYFUNCTION("REGEXREPLACE(F4402,""\D"", """")"),"4")</f>
        <v>4</v>
      </c>
    </row>
    <row r="4402" spans="1:9" ht="15.75" customHeight="1">
      <c r="A4402" s="1">
        <v>4401</v>
      </c>
      <c r="B4402" s="3">
        <v>4402</v>
      </c>
      <c r="C4402" s="3" t="s">
        <v>12018</v>
      </c>
      <c r="D4402" s="3" t="s">
        <v>12019</v>
      </c>
      <c r="E4402" s="3" t="s">
        <v>12020</v>
      </c>
      <c r="F4402" s="3" t="s">
        <v>88</v>
      </c>
      <c r="G4402" s="3">
        <v>3</v>
      </c>
      <c r="H4402" s="3" t="s">
        <v>89</v>
      </c>
      <c r="I4402" s="4" t="str">
        <f ca="1">IFERROR(__xludf.DUMMYFUNCTION("REGEXREPLACE(F4403,""\D"", """")"),"4")</f>
        <v>4</v>
      </c>
    </row>
    <row r="4403" spans="1:9" ht="15.75" customHeight="1">
      <c r="A4403" s="1">
        <v>4402</v>
      </c>
      <c r="B4403" s="3">
        <v>4403</v>
      </c>
      <c r="C4403" s="3" t="s">
        <v>12021</v>
      </c>
      <c r="D4403" s="3" t="s">
        <v>12022</v>
      </c>
      <c r="E4403" s="3" t="s">
        <v>27</v>
      </c>
      <c r="F4403" s="3">
        <v>0</v>
      </c>
      <c r="I4403" s="4" t="str">
        <f ca="1">IFERROR(__xludf.DUMMYFUNCTION("REGEXREPLACE(F4404,""\D"", """")"),"#VALUE!")</f>
        <v>#VALUE!</v>
      </c>
    </row>
    <row r="4404" spans="1:9" ht="15.75" customHeight="1">
      <c r="A4404" s="1">
        <v>4403</v>
      </c>
      <c r="B4404" s="3">
        <v>4404</v>
      </c>
      <c r="C4404" s="3" t="s">
        <v>12023</v>
      </c>
      <c r="D4404" s="3" t="s">
        <v>12024</v>
      </c>
      <c r="E4404" s="3" t="s">
        <v>12025</v>
      </c>
      <c r="F4404" s="3">
        <v>0</v>
      </c>
      <c r="I4404" s="4" t="str">
        <f ca="1">IFERROR(__xludf.DUMMYFUNCTION("REGEXREPLACE(F4405,""\D"", """")"),"#VALUE!")</f>
        <v>#VALUE!</v>
      </c>
    </row>
    <row r="4405" spans="1:9" ht="15.75" customHeight="1">
      <c r="A4405" s="1">
        <v>4404</v>
      </c>
      <c r="B4405" s="3">
        <v>4405</v>
      </c>
      <c r="C4405" s="3" t="s">
        <v>12026</v>
      </c>
      <c r="D4405" s="3" t="s">
        <v>12027</v>
      </c>
      <c r="E4405" s="3" t="s">
        <v>12028</v>
      </c>
      <c r="F4405" s="3" t="s">
        <v>44</v>
      </c>
      <c r="G4405" s="3">
        <v>5</v>
      </c>
      <c r="H4405" s="3" t="s">
        <v>143</v>
      </c>
      <c r="I4405" s="4" t="str">
        <f ca="1">IFERROR(__xludf.DUMMYFUNCTION("REGEXREPLACE(F4406,""\D"", """")"),"12")</f>
        <v>12</v>
      </c>
    </row>
    <row r="4406" spans="1:9" ht="15.75" customHeight="1">
      <c r="A4406" s="1">
        <v>4405</v>
      </c>
      <c r="B4406" s="3">
        <v>4406</v>
      </c>
      <c r="C4406" s="3" t="s">
        <v>12029</v>
      </c>
      <c r="D4406" s="3" t="s">
        <v>12030</v>
      </c>
      <c r="E4406" s="3" t="s">
        <v>12031</v>
      </c>
      <c r="F4406" s="3">
        <v>0</v>
      </c>
      <c r="I4406" s="4" t="str">
        <f ca="1">IFERROR(__xludf.DUMMYFUNCTION("REGEXREPLACE(F4407,""\D"", """")"),"#VALUE!")</f>
        <v>#VALUE!</v>
      </c>
    </row>
    <row r="4407" spans="1:9" ht="15.75" customHeight="1">
      <c r="A4407" s="1">
        <v>4406</v>
      </c>
      <c r="B4407" s="3">
        <v>4407</v>
      </c>
      <c r="C4407" s="3" t="s">
        <v>12032</v>
      </c>
      <c r="D4407" s="3" t="s">
        <v>12033</v>
      </c>
      <c r="E4407" s="3" t="s">
        <v>12034</v>
      </c>
      <c r="F4407" s="3">
        <v>0</v>
      </c>
      <c r="I4407" s="4" t="str">
        <f ca="1">IFERROR(__xludf.DUMMYFUNCTION("REGEXREPLACE(F4408,""\D"", """")"),"#VALUE!")</f>
        <v>#VALUE!</v>
      </c>
    </row>
    <row r="4408" spans="1:9" ht="15.75" customHeight="1">
      <c r="A4408" s="1">
        <v>4407</v>
      </c>
      <c r="B4408" s="3">
        <v>4408</v>
      </c>
      <c r="C4408" s="3" t="s">
        <v>12035</v>
      </c>
      <c r="D4408" s="3" t="s">
        <v>12036</v>
      </c>
      <c r="E4408" s="3" t="s">
        <v>12037</v>
      </c>
      <c r="F4408" s="3" t="s">
        <v>812</v>
      </c>
      <c r="G4408" s="3">
        <v>39</v>
      </c>
      <c r="H4408" s="3" t="s">
        <v>426</v>
      </c>
      <c r="I4408" s="4" t="str">
        <f ca="1">IFERROR(__xludf.DUMMYFUNCTION("REGEXREPLACE(F4409,""\D"", """")"),"11")</f>
        <v>11</v>
      </c>
    </row>
    <row r="4409" spans="1:9" ht="15.75" customHeight="1">
      <c r="A4409" s="1">
        <v>4408</v>
      </c>
      <c r="B4409" s="3">
        <v>4409</v>
      </c>
      <c r="C4409" s="3" t="s">
        <v>12038</v>
      </c>
      <c r="D4409" s="3" t="s">
        <v>12039</v>
      </c>
      <c r="E4409" s="3" t="s">
        <v>12040</v>
      </c>
      <c r="F4409" s="3">
        <v>0</v>
      </c>
      <c r="I4409" s="4" t="str">
        <f ca="1">IFERROR(__xludf.DUMMYFUNCTION("REGEXREPLACE(F4410,""\D"", """")"),"#VALUE!")</f>
        <v>#VALUE!</v>
      </c>
    </row>
    <row r="4410" spans="1:9" ht="15.75" customHeight="1">
      <c r="A4410" s="1">
        <v>4409</v>
      </c>
      <c r="B4410" s="3">
        <v>4410</v>
      </c>
      <c r="C4410" s="3" t="s">
        <v>12041</v>
      </c>
      <c r="D4410" s="3" t="s">
        <v>12042</v>
      </c>
      <c r="E4410" s="3" t="s">
        <v>27</v>
      </c>
      <c r="F4410" s="3">
        <v>0</v>
      </c>
      <c r="I4410" s="4" t="str">
        <f ca="1">IFERROR(__xludf.DUMMYFUNCTION("REGEXREPLACE(F4411,""\D"", """")"),"#VALUE!")</f>
        <v>#VALUE!</v>
      </c>
    </row>
    <row r="4411" spans="1:9" ht="15.75" customHeight="1">
      <c r="A4411" s="1">
        <v>4410</v>
      </c>
      <c r="B4411" s="3">
        <v>4411</v>
      </c>
      <c r="C4411" s="3" t="s">
        <v>12043</v>
      </c>
      <c r="D4411" s="3" t="s">
        <v>12044</v>
      </c>
      <c r="E4411" s="3" t="s">
        <v>27</v>
      </c>
      <c r="F4411" s="3">
        <v>0</v>
      </c>
      <c r="I4411" s="4" t="str">
        <f ca="1">IFERROR(__xludf.DUMMYFUNCTION("REGEXREPLACE(F4412,""\D"", """")"),"#VALUE!")</f>
        <v>#VALUE!</v>
      </c>
    </row>
    <row r="4412" spans="1:9" ht="15.75" customHeight="1">
      <c r="A4412" s="1">
        <v>4411</v>
      </c>
      <c r="B4412" s="3">
        <v>4412</v>
      </c>
      <c r="C4412" s="3" t="s">
        <v>12045</v>
      </c>
      <c r="D4412" s="3" t="s">
        <v>12046</v>
      </c>
      <c r="E4412" s="3" t="s">
        <v>12047</v>
      </c>
      <c r="F4412" s="3" t="s">
        <v>317</v>
      </c>
      <c r="G4412" s="3">
        <v>16</v>
      </c>
      <c r="H4412" s="3" t="s">
        <v>1071</v>
      </c>
      <c r="I4412" s="4" t="str">
        <f ca="1">IFERROR(__xludf.DUMMYFUNCTION("REGEXREPLACE(F4413,""\D"", """")"),"8")</f>
        <v>8</v>
      </c>
    </row>
    <row r="4413" spans="1:9" ht="15.75" customHeight="1">
      <c r="A4413" s="1">
        <v>4412</v>
      </c>
      <c r="B4413" s="3">
        <v>4413</v>
      </c>
      <c r="C4413" s="3" t="s">
        <v>12048</v>
      </c>
      <c r="D4413" s="3" t="s">
        <v>12049</v>
      </c>
      <c r="E4413" s="3" t="s">
        <v>12050</v>
      </c>
      <c r="F4413" s="3">
        <v>0</v>
      </c>
      <c r="I4413" s="4" t="str">
        <f ca="1">IFERROR(__xludf.DUMMYFUNCTION("REGEXREPLACE(F4414,""\D"", """")"),"#VALUE!")</f>
        <v>#VALUE!</v>
      </c>
    </row>
    <row r="4414" spans="1:9" ht="15.75" customHeight="1">
      <c r="A4414" s="1">
        <v>4413</v>
      </c>
      <c r="B4414" s="3">
        <v>4414</v>
      </c>
      <c r="C4414" s="3" t="s">
        <v>12051</v>
      </c>
      <c r="D4414" s="3" t="s">
        <v>12052</v>
      </c>
      <c r="E4414" s="3" t="s">
        <v>27</v>
      </c>
      <c r="F4414" s="3">
        <v>0</v>
      </c>
      <c r="I4414" s="4" t="str">
        <f ca="1">IFERROR(__xludf.DUMMYFUNCTION("REGEXREPLACE(F4415,""\D"", """")"),"#VALUE!")</f>
        <v>#VALUE!</v>
      </c>
    </row>
    <row r="4415" spans="1:9" ht="15.75" customHeight="1">
      <c r="A4415" s="1">
        <v>4414</v>
      </c>
      <c r="B4415" s="3">
        <v>4415</v>
      </c>
      <c r="C4415" s="3" t="s">
        <v>12053</v>
      </c>
      <c r="D4415" s="3" t="s">
        <v>12054</v>
      </c>
      <c r="E4415" s="3" t="s">
        <v>12055</v>
      </c>
      <c r="F4415" s="3" t="s">
        <v>317</v>
      </c>
      <c r="G4415" s="3">
        <v>5</v>
      </c>
      <c r="H4415" s="3" t="s">
        <v>651</v>
      </c>
      <c r="I4415" s="4" t="str">
        <f ca="1">IFERROR(__xludf.DUMMYFUNCTION("REGEXREPLACE(F4416,""\D"", """")"),"8")</f>
        <v>8</v>
      </c>
    </row>
    <row r="4416" spans="1:9" ht="15.75" customHeight="1">
      <c r="A4416" s="1">
        <v>4415</v>
      </c>
      <c r="B4416" s="3">
        <v>4416</v>
      </c>
      <c r="C4416" s="3" t="s">
        <v>12056</v>
      </c>
      <c r="D4416" s="3" t="s">
        <v>12057</v>
      </c>
      <c r="E4416" s="3" t="s">
        <v>12058</v>
      </c>
      <c r="F4416" s="3" t="s">
        <v>3097</v>
      </c>
      <c r="G4416" s="3">
        <v>19</v>
      </c>
      <c r="H4416" s="3" t="s">
        <v>695</v>
      </c>
      <c r="I4416" s="4" t="str">
        <f ca="1">IFERROR(__xludf.DUMMYFUNCTION("REGEXREPLACE(F4417,""\D"", """")"),"36")</f>
        <v>36</v>
      </c>
    </row>
    <row r="4417" spans="1:9" ht="15.75" customHeight="1">
      <c r="A4417" s="1">
        <v>4416</v>
      </c>
      <c r="B4417" s="3">
        <v>4417</v>
      </c>
      <c r="C4417" s="3" t="s">
        <v>12059</v>
      </c>
      <c r="D4417" s="3" t="s">
        <v>12060</v>
      </c>
      <c r="E4417" s="3" t="s">
        <v>12061</v>
      </c>
      <c r="F4417" s="3">
        <v>0</v>
      </c>
      <c r="I4417" s="4" t="str">
        <f ca="1">IFERROR(__xludf.DUMMYFUNCTION("REGEXREPLACE(F4418,""\D"", """")"),"#VALUE!")</f>
        <v>#VALUE!</v>
      </c>
    </row>
    <row r="4418" spans="1:9" ht="15.75" customHeight="1">
      <c r="A4418" s="1">
        <v>4417</v>
      </c>
      <c r="B4418" s="3">
        <v>4418</v>
      </c>
      <c r="C4418" s="3" t="s">
        <v>12062</v>
      </c>
      <c r="D4418" s="3" t="s">
        <v>12063</v>
      </c>
      <c r="E4418" s="3" t="s">
        <v>12064</v>
      </c>
      <c r="F4418" s="3">
        <v>0</v>
      </c>
      <c r="I4418" s="4" t="str">
        <f ca="1">IFERROR(__xludf.DUMMYFUNCTION("REGEXREPLACE(F4419,""\D"", """")"),"#VALUE!")</f>
        <v>#VALUE!</v>
      </c>
    </row>
    <row r="4419" spans="1:9" ht="15.75" customHeight="1">
      <c r="A4419" s="1">
        <v>4418</v>
      </c>
      <c r="B4419" s="3">
        <v>4419</v>
      </c>
      <c r="C4419" s="3" t="s">
        <v>12065</v>
      </c>
      <c r="D4419" s="3" t="s">
        <v>12066</v>
      </c>
      <c r="E4419" s="3" t="s">
        <v>12067</v>
      </c>
      <c r="F4419" s="3">
        <v>0</v>
      </c>
      <c r="I4419" s="4" t="str">
        <f ca="1">IFERROR(__xludf.DUMMYFUNCTION("REGEXREPLACE(F4420,""\D"", """")"),"#VALUE!")</f>
        <v>#VALUE!</v>
      </c>
    </row>
    <row r="4420" spans="1:9" ht="15.75" customHeight="1">
      <c r="A4420" s="1">
        <v>4419</v>
      </c>
      <c r="B4420" s="3">
        <v>4420</v>
      </c>
      <c r="C4420" s="3" t="s">
        <v>12068</v>
      </c>
      <c r="D4420" s="3" t="s">
        <v>12069</v>
      </c>
      <c r="E4420" s="3" t="s">
        <v>12070</v>
      </c>
      <c r="F4420" s="3">
        <v>0</v>
      </c>
      <c r="I4420" s="4" t="str">
        <f ca="1">IFERROR(__xludf.DUMMYFUNCTION("REGEXREPLACE(F4421,""\D"", """")"),"#VALUE!")</f>
        <v>#VALUE!</v>
      </c>
    </row>
    <row r="4421" spans="1:9" ht="15.75" customHeight="1">
      <c r="A4421" s="1">
        <v>4420</v>
      </c>
      <c r="B4421" s="3">
        <v>4421</v>
      </c>
      <c r="C4421" s="3" t="s">
        <v>12071</v>
      </c>
      <c r="D4421" s="3" t="s">
        <v>12072</v>
      </c>
      <c r="E4421" s="3" t="s">
        <v>27</v>
      </c>
      <c r="F4421" s="3">
        <v>0</v>
      </c>
      <c r="I4421" s="4" t="str">
        <f ca="1">IFERROR(__xludf.DUMMYFUNCTION("REGEXREPLACE(F4422,""\D"", """")"),"#VALUE!")</f>
        <v>#VALUE!</v>
      </c>
    </row>
    <row r="4422" spans="1:9" ht="15.75" customHeight="1">
      <c r="A4422" s="1">
        <v>4421</v>
      </c>
      <c r="B4422" s="3">
        <v>4422</v>
      </c>
      <c r="C4422" s="3" t="s">
        <v>12073</v>
      </c>
      <c r="D4422" s="3" t="s">
        <v>12074</v>
      </c>
      <c r="E4422" s="3" t="s">
        <v>12075</v>
      </c>
      <c r="F4422" s="3">
        <v>0</v>
      </c>
      <c r="I4422" s="4" t="str">
        <f ca="1">IFERROR(__xludf.DUMMYFUNCTION("REGEXREPLACE(F4423,""\D"", """")"),"#VALUE!")</f>
        <v>#VALUE!</v>
      </c>
    </row>
    <row r="4423" spans="1:9" ht="15.75" customHeight="1">
      <c r="A4423" s="1">
        <v>4422</v>
      </c>
      <c r="B4423" s="3">
        <v>4423</v>
      </c>
      <c r="C4423" s="3" t="s">
        <v>12076</v>
      </c>
      <c r="D4423" s="3" t="s">
        <v>12077</v>
      </c>
      <c r="E4423" s="3" t="s">
        <v>12078</v>
      </c>
      <c r="F4423" s="3">
        <v>0</v>
      </c>
      <c r="I4423" s="4" t="str">
        <f ca="1">IFERROR(__xludf.DUMMYFUNCTION("REGEXREPLACE(F4424,""\D"", """")"),"#VALUE!")</f>
        <v>#VALUE!</v>
      </c>
    </row>
    <row r="4424" spans="1:9" ht="15.75" customHeight="1">
      <c r="A4424" s="1">
        <v>4423</v>
      </c>
      <c r="B4424" s="3">
        <v>4424</v>
      </c>
      <c r="C4424" s="3" t="s">
        <v>12079</v>
      </c>
      <c r="D4424" s="3" t="s">
        <v>12080</v>
      </c>
      <c r="E4424" s="3" t="s">
        <v>12081</v>
      </c>
      <c r="F4424" s="3" t="s">
        <v>2618</v>
      </c>
      <c r="G4424" s="3">
        <v>5</v>
      </c>
      <c r="H4424" s="3" t="s">
        <v>3871</v>
      </c>
      <c r="I4424" s="4" t="str">
        <f ca="1">IFERROR(__xludf.DUMMYFUNCTION("REGEXREPLACE(F4425,""\D"", """")"),"38")</f>
        <v>38</v>
      </c>
    </row>
    <row r="4425" spans="1:9" ht="15.75" customHeight="1">
      <c r="A4425" s="1">
        <v>4424</v>
      </c>
      <c r="B4425" s="3">
        <v>4425</v>
      </c>
      <c r="C4425" s="3" t="s">
        <v>12082</v>
      </c>
      <c r="D4425" s="3" t="s">
        <v>12083</v>
      </c>
      <c r="E4425" s="3" t="s">
        <v>27</v>
      </c>
      <c r="F4425" s="3">
        <v>0</v>
      </c>
      <c r="I4425" s="4" t="str">
        <f ca="1">IFERROR(__xludf.DUMMYFUNCTION("REGEXREPLACE(F4426,""\D"", """")"),"#VALUE!")</f>
        <v>#VALUE!</v>
      </c>
    </row>
    <row r="4426" spans="1:9" ht="15.75" customHeight="1">
      <c r="A4426" s="1">
        <v>4425</v>
      </c>
      <c r="B4426" s="3">
        <v>4426</v>
      </c>
      <c r="C4426" s="3" t="s">
        <v>12084</v>
      </c>
      <c r="D4426" s="3" t="s">
        <v>12085</v>
      </c>
      <c r="E4426" s="3" t="s">
        <v>12086</v>
      </c>
      <c r="F4426" s="3" t="s">
        <v>138</v>
      </c>
      <c r="G4426" s="3">
        <v>8</v>
      </c>
      <c r="H4426" s="3" t="s">
        <v>380</v>
      </c>
      <c r="I4426" s="4" t="str">
        <f ca="1">IFERROR(__xludf.DUMMYFUNCTION("REGEXREPLACE(F4427,""\D"", """")"),"25")</f>
        <v>25</v>
      </c>
    </row>
    <row r="4427" spans="1:9" ht="15.75" customHeight="1">
      <c r="A4427" s="1">
        <v>4426</v>
      </c>
      <c r="B4427" s="3">
        <v>4427</v>
      </c>
      <c r="C4427" s="3" t="s">
        <v>12087</v>
      </c>
      <c r="D4427" s="3" t="s">
        <v>12088</v>
      </c>
      <c r="E4427" s="3" t="s">
        <v>12089</v>
      </c>
      <c r="F4427" s="3" t="s">
        <v>61</v>
      </c>
      <c r="G4427" s="3">
        <v>7</v>
      </c>
      <c r="H4427" s="3" t="s">
        <v>248</v>
      </c>
      <c r="I4427" s="4" t="str">
        <f ca="1">IFERROR(__xludf.DUMMYFUNCTION("REGEXREPLACE(F4428,""\D"", """")"),"5")</f>
        <v>5</v>
      </c>
    </row>
    <row r="4428" spans="1:9" ht="15.75" customHeight="1">
      <c r="A4428" s="1">
        <v>4427</v>
      </c>
      <c r="B4428" s="3">
        <v>4428</v>
      </c>
      <c r="C4428" s="3" t="s">
        <v>12090</v>
      </c>
      <c r="D4428" s="3" t="s">
        <v>12091</v>
      </c>
      <c r="E4428" s="3" t="s">
        <v>12092</v>
      </c>
      <c r="F4428" s="3" t="s">
        <v>765</v>
      </c>
      <c r="G4428" s="3">
        <v>0</v>
      </c>
      <c r="H4428" s="3" t="s">
        <v>12</v>
      </c>
      <c r="I4428" s="4" t="str">
        <f ca="1">IFERROR(__xludf.DUMMYFUNCTION("REGEXREPLACE(F4429,""\D"", """")"),"10")</f>
        <v>10</v>
      </c>
    </row>
    <row r="4429" spans="1:9" ht="15.75" customHeight="1">
      <c r="A4429" s="1">
        <v>4428</v>
      </c>
      <c r="B4429" s="3">
        <v>4429</v>
      </c>
      <c r="C4429" s="3" t="s">
        <v>12093</v>
      </c>
      <c r="D4429" s="3" t="s">
        <v>12094</v>
      </c>
      <c r="E4429" s="3" t="s">
        <v>27</v>
      </c>
      <c r="F4429" s="3">
        <v>0</v>
      </c>
      <c r="I4429" s="4" t="str">
        <f ca="1">IFERROR(__xludf.DUMMYFUNCTION("REGEXREPLACE(F4430,""\D"", """")"),"#VALUE!")</f>
        <v>#VALUE!</v>
      </c>
    </row>
    <row r="4430" spans="1:9" ht="15.75" customHeight="1">
      <c r="A4430" s="1">
        <v>4429</v>
      </c>
      <c r="B4430" s="3">
        <v>4430</v>
      </c>
      <c r="C4430" s="3" t="s">
        <v>12095</v>
      </c>
      <c r="D4430" s="3" t="s">
        <v>12096</v>
      </c>
      <c r="E4430" s="3" t="s">
        <v>12097</v>
      </c>
      <c r="F4430" s="3" t="s">
        <v>303</v>
      </c>
      <c r="G4430" s="3">
        <v>9</v>
      </c>
      <c r="H4430" s="3" t="s">
        <v>422</v>
      </c>
      <c r="I4430" s="4" t="str">
        <f ca="1">IFERROR(__xludf.DUMMYFUNCTION("REGEXREPLACE(F4431,""\D"", """")"),"6")</f>
        <v>6</v>
      </c>
    </row>
    <row r="4431" spans="1:9" ht="15.75" customHeight="1">
      <c r="A4431" s="1">
        <v>4430</v>
      </c>
      <c r="B4431" s="3">
        <v>4431</v>
      </c>
      <c r="C4431" s="3" t="s">
        <v>12098</v>
      </c>
      <c r="D4431" s="3" t="s">
        <v>12099</v>
      </c>
      <c r="E4431" s="3" t="s">
        <v>12100</v>
      </c>
      <c r="F4431" s="3" t="s">
        <v>61</v>
      </c>
      <c r="G4431" s="3">
        <v>3</v>
      </c>
      <c r="H4431" s="3" t="s">
        <v>394</v>
      </c>
      <c r="I4431" s="4" t="str">
        <f ca="1">IFERROR(__xludf.DUMMYFUNCTION("REGEXREPLACE(F4432,""\D"", """")"),"5")</f>
        <v>5</v>
      </c>
    </row>
    <row r="4432" spans="1:9" ht="15.75" customHeight="1">
      <c r="A4432" s="1">
        <v>4431</v>
      </c>
      <c r="B4432" s="3">
        <v>4432</v>
      </c>
      <c r="C4432" s="3" t="s">
        <v>12101</v>
      </c>
      <c r="D4432" s="3" t="s">
        <v>12102</v>
      </c>
      <c r="E4432" s="3" t="s">
        <v>12103</v>
      </c>
      <c r="F4432" s="3">
        <v>0</v>
      </c>
      <c r="I4432" s="4" t="str">
        <f ca="1">IFERROR(__xludf.DUMMYFUNCTION("REGEXREPLACE(F4433,""\D"", """")"),"#VALUE!")</f>
        <v>#VALUE!</v>
      </c>
    </row>
    <row r="4433" spans="1:9" ht="15.75" customHeight="1">
      <c r="A4433" s="1">
        <v>4432</v>
      </c>
      <c r="B4433" s="3">
        <v>4433</v>
      </c>
      <c r="C4433" s="3" t="s">
        <v>12104</v>
      </c>
      <c r="D4433" s="3" t="s">
        <v>12105</v>
      </c>
      <c r="E4433" s="3" t="s">
        <v>27</v>
      </c>
      <c r="F4433" s="3">
        <v>0</v>
      </c>
      <c r="I4433" s="4" t="str">
        <f ca="1">IFERROR(__xludf.DUMMYFUNCTION("REGEXREPLACE(F4434,""\D"", """")"),"#VALUE!")</f>
        <v>#VALUE!</v>
      </c>
    </row>
    <row r="4434" spans="1:9" ht="15.75" customHeight="1">
      <c r="A4434" s="1">
        <v>4433</v>
      </c>
      <c r="B4434" s="3">
        <v>4434</v>
      </c>
      <c r="C4434" s="3" t="s">
        <v>12106</v>
      </c>
      <c r="D4434" s="3" t="s">
        <v>12107</v>
      </c>
      <c r="E4434" s="3" t="s">
        <v>12108</v>
      </c>
      <c r="F4434" s="3" t="s">
        <v>96</v>
      </c>
      <c r="G4434" s="3">
        <v>1</v>
      </c>
      <c r="H4434" s="3" t="s">
        <v>12</v>
      </c>
      <c r="I4434" s="4" t="str">
        <f ca="1">IFERROR(__xludf.DUMMYFUNCTION("REGEXREPLACE(F4435,""\D"", """")"),"9")</f>
        <v>9</v>
      </c>
    </row>
    <row r="4435" spans="1:9" ht="15.75" customHeight="1">
      <c r="A4435" s="1">
        <v>4434</v>
      </c>
      <c r="B4435" s="3">
        <v>4435</v>
      </c>
      <c r="C4435" s="3" t="s">
        <v>12109</v>
      </c>
      <c r="D4435" s="3" t="s">
        <v>12110</v>
      </c>
      <c r="E4435" s="3" t="s">
        <v>27</v>
      </c>
      <c r="F4435" s="3">
        <v>0</v>
      </c>
      <c r="I4435" s="4" t="str">
        <f ca="1">IFERROR(__xludf.DUMMYFUNCTION("REGEXREPLACE(F4436,""\D"", """")"),"#VALUE!")</f>
        <v>#VALUE!</v>
      </c>
    </row>
    <row r="4436" spans="1:9" ht="15.75" customHeight="1">
      <c r="A4436" s="1">
        <v>4435</v>
      </c>
      <c r="B4436" s="3">
        <v>4436</v>
      </c>
      <c r="C4436" s="3" t="s">
        <v>12111</v>
      </c>
      <c r="D4436" s="3" t="s">
        <v>12112</v>
      </c>
      <c r="E4436" s="3" t="s">
        <v>12113</v>
      </c>
      <c r="F4436" s="3">
        <v>0</v>
      </c>
      <c r="I4436" s="4" t="str">
        <f ca="1">IFERROR(__xludf.DUMMYFUNCTION("REGEXREPLACE(F4437,""\D"", """")"),"#VALUE!")</f>
        <v>#VALUE!</v>
      </c>
    </row>
    <row r="4437" spans="1:9" ht="15.75" customHeight="1">
      <c r="A4437" s="1">
        <v>4436</v>
      </c>
      <c r="B4437" s="3">
        <v>4437</v>
      </c>
      <c r="C4437" s="3" t="s">
        <v>12114</v>
      </c>
      <c r="D4437" s="3" t="s">
        <v>12115</v>
      </c>
      <c r="E4437" s="3" t="s">
        <v>27</v>
      </c>
      <c r="F4437" s="3">
        <v>0</v>
      </c>
      <c r="I4437" s="4" t="str">
        <f ca="1">IFERROR(__xludf.DUMMYFUNCTION("REGEXREPLACE(F4438,""\D"", """")"),"#VALUE!")</f>
        <v>#VALUE!</v>
      </c>
    </row>
    <row r="4438" spans="1:9" ht="15.75" customHeight="1">
      <c r="A4438" s="1">
        <v>4437</v>
      </c>
      <c r="B4438" s="3">
        <v>4438</v>
      </c>
      <c r="C4438" s="3" t="s">
        <v>12116</v>
      </c>
      <c r="D4438" s="3" t="s">
        <v>12117</v>
      </c>
      <c r="E4438" s="3" t="s">
        <v>1013</v>
      </c>
      <c r="F4438" s="3">
        <v>0</v>
      </c>
      <c r="I4438" s="4" t="str">
        <f ca="1">IFERROR(__xludf.DUMMYFUNCTION("REGEXREPLACE(F4439,""\D"", """")"),"#VALUE!")</f>
        <v>#VALUE!</v>
      </c>
    </row>
    <row r="4439" spans="1:9" ht="15.75" customHeight="1">
      <c r="A4439" s="1">
        <v>4438</v>
      </c>
      <c r="B4439" s="3">
        <v>4439</v>
      </c>
      <c r="C4439" s="3" t="s">
        <v>12118</v>
      </c>
      <c r="D4439" s="3" t="s">
        <v>12119</v>
      </c>
      <c r="E4439" s="3" t="s">
        <v>3315</v>
      </c>
      <c r="F4439" s="3">
        <v>0</v>
      </c>
      <c r="I4439" s="4" t="str">
        <f ca="1">IFERROR(__xludf.DUMMYFUNCTION("REGEXREPLACE(F4440,""\D"", """")"),"#VALUE!")</f>
        <v>#VALUE!</v>
      </c>
    </row>
    <row r="4440" spans="1:9" ht="15.75" customHeight="1">
      <c r="A4440" s="1">
        <v>4439</v>
      </c>
      <c r="B4440" s="3">
        <v>4440</v>
      </c>
      <c r="C4440" s="3" t="s">
        <v>12120</v>
      </c>
      <c r="D4440" s="3" t="s">
        <v>12121</v>
      </c>
      <c r="E4440" s="3" t="s">
        <v>27</v>
      </c>
      <c r="F4440" s="3">
        <v>0</v>
      </c>
      <c r="I4440" s="4" t="str">
        <f ca="1">IFERROR(__xludf.DUMMYFUNCTION("REGEXREPLACE(F4441,""\D"", """")"),"#VALUE!")</f>
        <v>#VALUE!</v>
      </c>
    </row>
    <row r="4441" spans="1:9" ht="15.75" customHeight="1">
      <c r="A4441" s="1">
        <v>4440</v>
      </c>
      <c r="B4441" s="3">
        <v>4441</v>
      </c>
      <c r="C4441" s="3" t="s">
        <v>12122</v>
      </c>
      <c r="D4441" s="3" t="s">
        <v>12123</v>
      </c>
      <c r="E4441" s="3" t="s">
        <v>12124</v>
      </c>
      <c r="F4441" s="3">
        <v>0</v>
      </c>
      <c r="I4441" s="4" t="str">
        <f ca="1">IFERROR(__xludf.DUMMYFUNCTION("REGEXREPLACE(F4442,""\D"", """")"),"#VALUE!")</f>
        <v>#VALUE!</v>
      </c>
    </row>
    <row r="4442" spans="1:9" ht="15.75" customHeight="1">
      <c r="A4442" s="1">
        <v>4441</v>
      </c>
      <c r="B4442" s="3">
        <v>4442</v>
      </c>
      <c r="C4442" s="3" t="s">
        <v>12125</v>
      </c>
      <c r="D4442" s="3" t="s">
        <v>12126</v>
      </c>
      <c r="E4442" s="3" t="s">
        <v>12127</v>
      </c>
      <c r="F4442" s="3">
        <v>0</v>
      </c>
      <c r="I4442" s="4" t="str">
        <f ca="1">IFERROR(__xludf.DUMMYFUNCTION("REGEXREPLACE(F4443,""\D"", """")"),"#VALUE!")</f>
        <v>#VALUE!</v>
      </c>
    </row>
    <row r="4443" spans="1:9" ht="15.75" customHeight="1">
      <c r="A4443" s="1">
        <v>4442</v>
      </c>
      <c r="B4443" s="3">
        <v>4443</v>
      </c>
      <c r="C4443" s="3" t="s">
        <v>12128</v>
      </c>
      <c r="D4443" s="3" t="s">
        <v>12129</v>
      </c>
      <c r="E4443" s="3" t="s">
        <v>12130</v>
      </c>
      <c r="F4443" s="3" t="s">
        <v>2936</v>
      </c>
      <c r="G4443" s="3">
        <v>0</v>
      </c>
      <c r="H4443" s="3" t="s">
        <v>122</v>
      </c>
      <c r="I4443" s="4" t="str">
        <f ca="1">IFERROR(__xludf.DUMMYFUNCTION("REGEXREPLACE(F4444,""\D"", """")"),"41")</f>
        <v>41</v>
      </c>
    </row>
    <row r="4444" spans="1:9" ht="15.75" customHeight="1">
      <c r="A4444" s="1">
        <v>4443</v>
      </c>
      <c r="B4444" s="3">
        <v>4444</v>
      </c>
      <c r="C4444" s="3" t="s">
        <v>12131</v>
      </c>
      <c r="D4444" s="3" t="s">
        <v>12132</v>
      </c>
      <c r="E4444" s="3" t="s">
        <v>12133</v>
      </c>
      <c r="F4444" s="3" t="s">
        <v>44</v>
      </c>
      <c r="G4444" s="3">
        <v>0</v>
      </c>
      <c r="H4444" s="3" t="s">
        <v>248</v>
      </c>
      <c r="I4444" s="4" t="str">
        <f ca="1">IFERROR(__xludf.DUMMYFUNCTION("REGEXREPLACE(F4445,""\D"", """")"),"12")</f>
        <v>12</v>
      </c>
    </row>
    <row r="4445" spans="1:9" ht="15.75" customHeight="1">
      <c r="A4445" s="1">
        <v>4444</v>
      </c>
      <c r="B4445" s="3">
        <v>4445</v>
      </c>
      <c r="C4445" s="3" t="s">
        <v>12134</v>
      </c>
      <c r="D4445" s="3" t="s">
        <v>12135</v>
      </c>
      <c r="E4445" s="3" t="s">
        <v>27</v>
      </c>
      <c r="F4445" s="3">
        <v>0</v>
      </c>
      <c r="I4445" s="4" t="str">
        <f ca="1">IFERROR(__xludf.DUMMYFUNCTION("REGEXREPLACE(F4446,""\D"", """")"),"#VALUE!")</f>
        <v>#VALUE!</v>
      </c>
    </row>
    <row r="4446" spans="1:9" ht="15.75" customHeight="1">
      <c r="A4446" s="1">
        <v>4445</v>
      </c>
      <c r="B4446" s="3">
        <v>4446</v>
      </c>
      <c r="C4446" s="3" t="s">
        <v>12136</v>
      </c>
      <c r="D4446" s="3" t="s">
        <v>12137</v>
      </c>
      <c r="E4446" s="3" t="s">
        <v>12138</v>
      </c>
      <c r="F4446" s="3">
        <v>0</v>
      </c>
      <c r="I4446" s="4" t="str">
        <f ca="1">IFERROR(__xludf.DUMMYFUNCTION("REGEXREPLACE(F4447,""\D"", """")"),"#VALUE!")</f>
        <v>#VALUE!</v>
      </c>
    </row>
    <row r="4447" spans="1:9" ht="15.75" customHeight="1">
      <c r="A4447" s="1">
        <v>4446</v>
      </c>
      <c r="B4447" s="3">
        <v>4447</v>
      </c>
      <c r="C4447" s="3" t="s">
        <v>12139</v>
      </c>
      <c r="D4447" s="3" t="s">
        <v>12140</v>
      </c>
      <c r="E4447" s="3" t="s">
        <v>27</v>
      </c>
      <c r="F4447" s="3">
        <v>0</v>
      </c>
      <c r="I4447" s="4" t="str">
        <f ca="1">IFERROR(__xludf.DUMMYFUNCTION("REGEXREPLACE(F4448,""\D"", """")"),"#VALUE!")</f>
        <v>#VALUE!</v>
      </c>
    </row>
    <row r="4448" spans="1:9" ht="15.75" customHeight="1">
      <c r="A4448" s="1">
        <v>4447</v>
      </c>
      <c r="B4448" s="3">
        <v>4448</v>
      </c>
      <c r="C4448" s="3" t="s">
        <v>12141</v>
      </c>
      <c r="D4448" s="3" t="s">
        <v>12142</v>
      </c>
      <c r="E4448" s="3" t="s">
        <v>27</v>
      </c>
      <c r="F4448" s="3">
        <v>0</v>
      </c>
      <c r="I4448" s="4" t="str">
        <f ca="1">IFERROR(__xludf.DUMMYFUNCTION("REGEXREPLACE(F4449,""\D"", """")"),"#VALUE!")</f>
        <v>#VALUE!</v>
      </c>
    </row>
    <row r="4449" spans="1:9" ht="15.75" customHeight="1">
      <c r="A4449" s="1">
        <v>4448</v>
      </c>
      <c r="B4449" s="3">
        <v>4449</v>
      </c>
      <c r="C4449" s="3" t="s">
        <v>12143</v>
      </c>
      <c r="D4449" s="3" t="s">
        <v>12144</v>
      </c>
      <c r="E4449" s="3" t="s">
        <v>27</v>
      </c>
      <c r="F4449" s="3">
        <v>0</v>
      </c>
      <c r="I4449" s="4" t="str">
        <f ca="1">IFERROR(__xludf.DUMMYFUNCTION("REGEXREPLACE(F4450,""\D"", """")"),"#VALUE!")</f>
        <v>#VALUE!</v>
      </c>
    </row>
    <row r="4450" spans="1:9" ht="15.75" customHeight="1">
      <c r="A4450" s="1">
        <v>4449</v>
      </c>
      <c r="B4450" s="3">
        <v>4450</v>
      </c>
      <c r="C4450" s="3" t="s">
        <v>12145</v>
      </c>
      <c r="D4450" s="3" t="s">
        <v>12146</v>
      </c>
      <c r="E4450" s="3" t="s">
        <v>12147</v>
      </c>
      <c r="F4450" s="3" t="s">
        <v>12148</v>
      </c>
      <c r="G4450" s="3">
        <v>24</v>
      </c>
      <c r="H4450" s="3" t="s">
        <v>12149</v>
      </c>
      <c r="I4450" s="4" t="str">
        <f ca="1">IFERROR(__xludf.DUMMYFUNCTION("REGEXREPLACE(F4451,""\D"", """")"),"126")</f>
        <v>126</v>
      </c>
    </row>
    <row r="4451" spans="1:9" ht="15.75" customHeight="1">
      <c r="A4451" s="1">
        <v>4450</v>
      </c>
      <c r="B4451" s="3">
        <v>4451</v>
      </c>
      <c r="C4451" s="3" t="s">
        <v>12150</v>
      </c>
      <c r="D4451" s="3" t="s">
        <v>12151</v>
      </c>
      <c r="E4451" s="3" t="s">
        <v>12152</v>
      </c>
      <c r="F4451" s="3" t="s">
        <v>2618</v>
      </c>
      <c r="G4451" s="3">
        <v>23</v>
      </c>
      <c r="H4451" s="3" t="s">
        <v>4330</v>
      </c>
      <c r="I4451" s="4" t="str">
        <f ca="1">IFERROR(__xludf.DUMMYFUNCTION("REGEXREPLACE(F4452,""\D"", """")"),"38")</f>
        <v>38</v>
      </c>
    </row>
    <row r="4452" spans="1:9" ht="15.75" customHeight="1">
      <c r="A4452" s="1">
        <v>4451</v>
      </c>
      <c r="B4452" s="3">
        <v>4452</v>
      </c>
      <c r="C4452" s="3" t="s">
        <v>12153</v>
      </c>
      <c r="D4452" s="3" t="s">
        <v>12154</v>
      </c>
      <c r="E4452" s="3" t="s">
        <v>12155</v>
      </c>
      <c r="F4452" s="3">
        <v>0</v>
      </c>
      <c r="I4452" s="4" t="str">
        <f ca="1">IFERROR(__xludf.DUMMYFUNCTION("REGEXREPLACE(F4453,""\D"", """")"),"#VALUE!")</f>
        <v>#VALUE!</v>
      </c>
    </row>
    <row r="4453" spans="1:9" ht="15.75" customHeight="1">
      <c r="A4453" s="1">
        <v>4452</v>
      </c>
      <c r="B4453" s="3">
        <v>4453</v>
      </c>
      <c r="C4453" s="3" t="s">
        <v>12156</v>
      </c>
      <c r="D4453" s="3" t="s">
        <v>12157</v>
      </c>
      <c r="E4453" s="3" t="s">
        <v>12158</v>
      </c>
      <c r="F4453" s="3">
        <v>0</v>
      </c>
      <c r="I4453" s="4" t="str">
        <f ca="1">IFERROR(__xludf.DUMMYFUNCTION("REGEXREPLACE(F4454,""\D"", """")"),"#VALUE!")</f>
        <v>#VALUE!</v>
      </c>
    </row>
    <row r="4454" spans="1:9" ht="15.75" customHeight="1">
      <c r="A4454" s="1">
        <v>4453</v>
      </c>
      <c r="B4454" s="3">
        <v>4454</v>
      </c>
      <c r="C4454" s="3" t="s">
        <v>12159</v>
      </c>
      <c r="D4454" s="3" t="s">
        <v>12160</v>
      </c>
      <c r="E4454" s="3" t="s">
        <v>12161</v>
      </c>
      <c r="F4454" s="3">
        <v>0</v>
      </c>
      <c r="I4454" s="4" t="str">
        <f ca="1">IFERROR(__xludf.DUMMYFUNCTION("REGEXREPLACE(F4455,""\D"", """")"),"#VALUE!")</f>
        <v>#VALUE!</v>
      </c>
    </row>
    <row r="4455" spans="1:9" ht="15.75" customHeight="1">
      <c r="A4455" s="1">
        <v>4454</v>
      </c>
      <c r="B4455" s="3">
        <v>4455</v>
      </c>
      <c r="C4455" s="3" t="s">
        <v>12162</v>
      </c>
      <c r="D4455" s="3" t="s">
        <v>12163</v>
      </c>
      <c r="E4455" s="3" t="s">
        <v>12164</v>
      </c>
      <c r="F4455" s="3" t="s">
        <v>44</v>
      </c>
      <c r="G4455" s="3">
        <v>0</v>
      </c>
      <c r="H4455" s="3" t="s">
        <v>248</v>
      </c>
      <c r="I4455" s="4" t="str">
        <f ca="1">IFERROR(__xludf.DUMMYFUNCTION("REGEXREPLACE(F4456,""\D"", """")"),"12")</f>
        <v>12</v>
      </c>
    </row>
    <row r="4456" spans="1:9" ht="15.75" customHeight="1">
      <c r="A4456" s="1">
        <v>4455</v>
      </c>
      <c r="B4456" s="3">
        <v>4456</v>
      </c>
      <c r="C4456" s="3" t="s">
        <v>12165</v>
      </c>
      <c r="D4456" s="3" t="s">
        <v>12166</v>
      </c>
      <c r="E4456" s="3" t="s">
        <v>12167</v>
      </c>
      <c r="F4456" s="3">
        <v>0</v>
      </c>
      <c r="I4456" s="4" t="str">
        <f ca="1">IFERROR(__xludf.DUMMYFUNCTION("REGEXREPLACE(F4457,""\D"", """")"),"#VALUE!")</f>
        <v>#VALUE!</v>
      </c>
    </row>
    <row r="4457" spans="1:9" ht="15.75" customHeight="1">
      <c r="A4457" s="1">
        <v>4456</v>
      </c>
      <c r="B4457" s="3">
        <v>4457</v>
      </c>
      <c r="C4457" s="3" t="s">
        <v>12168</v>
      </c>
      <c r="D4457" s="3" t="s">
        <v>12169</v>
      </c>
      <c r="E4457" s="3" t="s">
        <v>27</v>
      </c>
      <c r="F4457" s="3">
        <v>0</v>
      </c>
      <c r="I4457" s="4" t="str">
        <f ca="1">IFERROR(__xludf.DUMMYFUNCTION("REGEXREPLACE(F4458,""\D"", """")"),"#VALUE!")</f>
        <v>#VALUE!</v>
      </c>
    </row>
    <row r="4458" spans="1:9" ht="15.75" customHeight="1">
      <c r="A4458" s="1">
        <v>4457</v>
      </c>
      <c r="B4458" s="3">
        <v>4458</v>
      </c>
      <c r="C4458" s="3" t="s">
        <v>12170</v>
      </c>
      <c r="D4458" s="3" t="s">
        <v>12171</v>
      </c>
      <c r="E4458" s="3" t="s">
        <v>27</v>
      </c>
      <c r="F4458" s="3">
        <v>0</v>
      </c>
      <c r="I4458" s="4" t="str">
        <f ca="1">IFERROR(__xludf.DUMMYFUNCTION("REGEXREPLACE(F4459,""\D"", """")"),"#VALUE!")</f>
        <v>#VALUE!</v>
      </c>
    </row>
    <row r="4459" spans="1:9" ht="15.75" customHeight="1">
      <c r="A4459" s="1">
        <v>4458</v>
      </c>
      <c r="B4459" s="3">
        <v>4459</v>
      </c>
      <c r="C4459" s="3" t="s">
        <v>12172</v>
      </c>
      <c r="D4459" s="3" t="s">
        <v>12173</v>
      </c>
      <c r="E4459" s="3" t="s">
        <v>12174</v>
      </c>
      <c r="F4459" s="3" t="s">
        <v>303</v>
      </c>
      <c r="G4459" s="3">
        <v>0</v>
      </c>
      <c r="H4459" s="3" t="s">
        <v>266</v>
      </c>
      <c r="I4459" s="4" t="str">
        <f ca="1">IFERROR(__xludf.DUMMYFUNCTION("REGEXREPLACE(F4460,""\D"", """")"),"6")</f>
        <v>6</v>
      </c>
    </row>
    <row r="4460" spans="1:9" ht="15.75" customHeight="1">
      <c r="A4460" s="1">
        <v>4459</v>
      </c>
      <c r="B4460" s="3">
        <v>4460</v>
      </c>
      <c r="C4460" s="3" t="s">
        <v>12175</v>
      </c>
      <c r="D4460" s="3" t="s">
        <v>12176</v>
      </c>
      <c r="E4460" s="3" t="s">
        <v>727</v>
      </c>
      <c r="F4460" s="3">
        <v>0</v>
      </c>
      <c r="I4460" s="4" t="str">
        <f ca="1">IFERROR(__xludf.DUMMYFUNCTION("REGEXREPLACE(F4461,""\D"", """")"),"#VALUE!")</f>
        <v>#VALUE!</v>
      </c>
    </row>
    <row r="4461" spans="1:9" ht="15.75" customHeight="1">
      <c r="A4461" s="1">
        <v>4460</v>
      </c>
      <c r="B4461" s="3">
        <v>4461</v>
      </c>
      <c r="C4461" s="3" t="s">
        <v>12177</v>
      </c>
      <c r="D4461" s="3" t="s">
        <v>12178</v>
      </c>
      <c r="E4461" s="3" t="s">
        <v>12179</v>
      </c>
      <c r="F4461" s="3">
        <v>0</v>
      </c>
      <c r="I4461" s="4" t="str">
        <f ca="1">IFERROR(__xludf.DUMMYFUNCTION("REGEXREPLACE(F4462,""\D"", """")"),"#VALUE!")</f>
        <v>#VALUE!</v>
      </c>
    </row>
    <row r="4462" spans="1:9" ht="15.75" customHeight="1">
      <c r="A4462" s="1">
        <v>4461</v>
      </c>
      <c r="B4462" s="3">
        <v>4462</v>
      </c>
      <c r="C4462" s="3" t="s">
        <v>12180</v>
      </c>
      <c r="D4462" s="3" t="s">
        <v>12181</v>
      </c>
      <c r="E4462" s="3" t="s">
        <v>27</v>
      </c>
      <c r="F4462" s="3">
        <v>0</v>
      </c>
      <c r="I4462" s="4" t="str">
        <f ca="1">IFERROR(__xludf.DUMMYFUNCTION("REGEXREPLACE(F4463,""\D"", """")"),"#VALUE!")</f>
        <v>#VALUE!</v>
      </c>
    </row>
    <row r="4463" spans="1:9" ht="15.75" customHeight="1">
      <c r="A4463" s="1">
        <v>4462</v>
      </c>
      <c r="B4463" s="3">
        <v>4463</v>
      </c>
      <c r="C4463" s="3" t="s">
        <v>12182</v>
      </c>
      <c r="D4463" s="3" t="s">
        <v>12183</v>
      </c>
      <c r="E4463" s="3" t="s">
        <v>12184</v>
      </c>
      <c r="F4463" s="3">
        <v>0</v>
      </c>
      <c r="I4463" s="4" t="str">
        <f ca="1">IFERROR(__xludf.DUMMYFUNCTION("REGEXREPLACE(F4464,""\D"", """")"),"#VALUE!")</f>
        <v>#VALUE!</v>
      </c>
    </row>
    <row r="4464" spans="1:9" ht="15.75" customHeight="1">
      <c r="A4464" s="1">
        <v>4463</v>
      </c>
      <c r="B4464" s="3">
        <v>4464</v>
      </c>
      <c r="C4464" s="3" t="s">
        <v>12185</v>
      </c>
      <c r="D4464" s="3" t="s">
        <v>12186</v>
      </c>
      <c r="E4464" s="3" t="s">
        <v>27</v>
      </c>
      <c r="F4464" s="3">
        <v>0</v>
      </c>
      <c r="I4464" s="4" t="str">
        <f ca="1">IFERROR(__xludf.DUMMYFUNCTION("REGEXREPLACE(F4465,""\D"", """")"),"#VALUE!")</f>
        <v>#VALUE!</v>
      </c>
    </row>
    <row r="4465" spans="1:9" ht="15.75" customHeight="1">
      <c r="A4465" s="1">
        <v>4464</v>
      </c>
      <c r="B4465" s="3">
        <v>4465</v>
      </c>
      <c r="C4465" s="3" t="s">
        <v>12187</v>
      </c>
      <c r="D4465" s="3" t="s">
        <v>12188</v>
      </c>
      <c r="E4465" s="3" t="s">
        <v>12189</v>
      </c>
      <c r="F4465" s="3" t="s">
        <v>39</v>
      </c>
      <c r="G4465" s="3">
        <v>0</v>
      </c>
      <c r="H4465" s="3" t="s">
        <v>715</v>
      </c>
      <c r="I4465" s="4" t="str">
        <f ca="1">IFERROR(__xludf.DUMMYFUNCTION("REGEXREPLACE(F4466,""\D"", """")"),"14")</f>
        <v>14</v>
      </c>
    </row>
    <row r="4466" spans="1:9" ht="15.75" customHeight="1">
      <c r="A4466" s="1">
        <v>4465</v>
      </c>
      <c r="B4466" s="3">
        <v>4466</v>
      </c>
      <c r="C4466" s="3" t="s">
        <v>12190</v>
      </c>
      <c r="D4466" s="3" t="s">
        <v>12191</v>
      </c>
      <c r="E4466" s="3" t="s">
        <v>12192</v>
      </c>
      <c r="F4466" s="3">
        <v>0</v>
      </c>
      <c r="I4466" s="4" t="str">
        <f ca="1">IFERROR(__xludf.DUMMYFUNCTION("REGEXREPLACE(F4467,""\D"", """")"),"#VALUE!")</f>
        <v>#VALUE!</v>
      </c>
    </row>
    <row r="4467" spans="1:9" ht="15.75" customHeight="1">
      <c r="A4467" s="1">
        <v>4466</v>
      </c>
      <c r="B4467" s="3">
        <v>4467</v>
      </c>
      <c r="C4467" s="3" t="s">
        <v>12193</v>
      </c>
      <c r="D4467" s="3" t="s">
        <v>12194</v>
      </c>
      <c r="E4467" s="3" t="s">
        <v>12195</v>
      </c>
      <c r="F4467" s="3">
        <v>0</v>
      </c>
      <c r="I4467" s="4" t="str">
        <f ca="1">IFERROR(__xludf.DUMMYFUNCTION("REGEXREPLACE(F4468,""\D"", """")"),"#VALUE!")</f>
        <v>#VALUE!</v>
      </c>
    </row>
    <row r="4468" spans="1:9" ht="15.75" customHeight="1">
      <c r="A4468" s="1">
        <v>4467</v>
      </c>
      <c r="B4468" s="3">
        <v>4468</v>
      </c>
      <c r="C4468" s="3" t="s">
        <v>12196</v>
      </c>
      <c r="D4468" s="3" t="s">
        <v>12197</v>
      </c>
      <c r="E4468" s="3" t="s">
        <v>27</v>
      </c>
      <c r="F4468" s="3">
        <v>0</v>
      </c>
      <c r="I4468" s="4" t="str">
        <f ca="1">IFERROR(__xludf.DUMMYFUNCTION("REGEXREPLACE(F4469,""\D"", """")"),"#VALUE!")</f>
        <v>#VALUE!</v>
      </c>
    </row>
    <row r="4469" spans="1:9" ht="15.75" customHeight="1">
      <c r="A4469" s="1">
        <v>4468</v>
      </c>
      <c r="B4469" s="3">
        <v>4469</v>
      </c>
      <c r="C4469" s="3" t="s">
        <v>12198</v>
      </c>
      <c r="D4469" s="3" t="s">
        <v>12199</v>
      </c>
      <c r="E4469" s="3" t="s">
        <v>12200</v>
      </c>
      <c r="F4469" s="3" t="s">
        <v>457</v>
      </c>
      <c r="G4469" s="3">
        <v>10</v>
      </c>
      <c r="H4469" s="3" t="s">
        <v>200</v>
      </c>
      <c r="I4469" s="4" t="str">
        <f ca="1">IFERROR(__xludf.DUMMYFUNCTION("REGEXREPLACE(F4470,""\D"", """")"),"16")</f>
        <v>16</v>
      </c>
    </row>
    <row r="4470" spans="1:9" ht="15.75" customHeight="1">
      <c r="A4470" s="1">
        <v>4469</v>
      </c>
      <c r="B4470" s="3">
        <v>4470</v>
      </c>
      <c r="C4470" s="3" t="s">
        <v>12201</v>
      </c>
      <c r="D4470" s="3" t="s">
        <v>12202</v>
      </c>
      <c r="E4470" s="3" t="s">
        <v>12203</v>
      </c>
      <c r="F4470" s="3" t="s">
        <v>317</v>
      </c>
      <c r="G4470" s="3">
        <v>9</v>
      </c>
      <c r="H4470" s="3" t="s">
        <v>143</v>
      </c>
      <c r="I4470" s="4" t="str">
        <f ca="1">IFERROR(__xludf.DUMMYFUNCTION("REGEXREPLACE(F4471,""\D"", """")"),"8")</f>
        <v>8</v>
      </c>
    </row>
    <row r="4471" spans="1:9" ht="15.75" customHeight="1">
      <c r="A4471" s="1">
        <v>4470</v>
      </c>
      <c r="B4471" s="3">
        <v>4471</v>
      </c>
      <c r="C4471" s="3" t="s">
        <v>12204</v>
      </c>
      <c r="D4471" s="3" t="s">
        <v>12205</v>
      </c>
      <c r="E4471" s="3" t="s">
        <v>12206</v>
      </c>
      <c r="F4471" s="3" t="s">
        <v>19</v>
      </c>
      <c r="G4471" s="3">
        <v>0</v>
      </c>
      <c r="H4471" s="3" t="s">
        <v>89</v>
      </c>
      <c r="I4471" s="4" t="str">
        <f ca="1">IFERROR(__xludf.DUMMYFUNCTION("REGEXREPLACE(F4472,""\D"", """")"),"7")</f>
        <v>7</v>
      </c>
    </row>
    <row r="4472" spans="1:9" ht="15.75" customHeight="1">
      <c r="A4472" s="1">
        <v>4471</v>
      </c>
      <c r="B4472" s="3">
        <v>4472</v>
      </c>
      <c r="C4472" s="3" t="s">
        <v>12207</v>
      </c>
      <c r="D4472" s="3" t="s">
        <v>12208</v>
      </c>
      <c r="E4472" s="3" t="s">
        <v>12209</v>
      </c>
      <c r="F4472" s="3" t="s">
        <v>1805</v>
      </c>
      <c r="G4472" s="3">
        <v>0</v>
      </c>
      <c r="H4472" s="3" t="s">
        <v>45</v>
      </c>
      <c r="I4472" s="4" t="str">
        <f ca="1">IFERROR(__xludf.DUMMYFUNCTION("REGEXREPLACE(F4473,""\D"", """")"),"21")</f>
        <v>21</v>
      </c>
    </row>
    <row r="4473" spans="1:9" ht="15.75" customHeight="1">
      <c r="A4473" s="1">
        <v>4472</v>
      </c>
      <c r="B4473" s="3">
        <v>4473</v>
      </c>
      <c r="C4473" s="3" t="s">
        <v>12210</v>
      </c>
      <c r="D4473" s="3" t="s">
        <v>12211</v>
      </c>
      <c r="E4473" s="3" t="s">
        <v>27</v>
      </c>
      <c r="F4473" s="3">
        <v>0</v>
      </c>
      <c r="I4473" s="4" t="str">
        <f ca="1">IFERROR(__xludf.DUMMYFUNCTION("REGEXREPLACE(F4474,""\D"", """")"),"#VALUE!")</f>
        <v>#VALUE!</v>
      </c>
    </row>
    <row r="4474" spans="1:9" ht="15.75" customHeight="1">
      <c r="A4474" s="1">
        <v>4473</v>
      </c>
      <c r="B4474" s="3">
        <v>4474</v>
      </c>
      <c r="C4474" s="3" t="s">
        <v>12212</v>
      </c>
      <c r="D4474" s="3" t="s">
        <v>12213</v>
      </c>
      <c r="E4474" s="3" t="s">
        <v>12214</v>
      </c>
      <c r="F4474" s="3" t="s">
        <v>339</v>
      </c>
      <c r="G4474" s="3">
        <v>25</v>
      </c>
      <c r="H4474" s="3" t="s">
        <v>222</v>
      </c>
      <c r="I4474" s="4" t="str">
        <f ca="1">IFERROR(__xludf.DUMMYFUNCTION("REGEXREPLACE(F4475,""\D"", """")"),"15")</f>
        <v>15</v>
      </c>
    </row>
    <row r="4475" spans="1:9" ht="15.75" customHeight="1">
      <c r="A4475" s="1">
        <v>4474</v>
      </c>
      <c r="B4475" s="3">
        <v>4475</v>
      </c>
      <c r="C4475" s="3" t="s">
        <v>12215</v>
      </c>
      <c r="D4475" s="3" t="s">
        <v>12216</v>
      </c>
      <c r="E4475" s="3" t="s">
        <v>12217</v>
      </c>
      <c r="F4475" s="3" t="s">
        <v>317</v>
      </c>
      <c r="G4475" s="3">
        <v>5</v>
      </c>
      <c r="H4475" s="3" t="s">
        <v>651</v>
      </c>
      <c r="I4475" s="4" t="str">
        <f ca="1">IFERROR(__xludf.DUMMYFUNCTION("REGEXREPLACE(F4476,""\D"", """")"),"8")</f>
        <v>8</v>
      </c>
    </row>
    <row r="4476" spans="1:9" ht="15.75" customHeight="1">
      <c r="A4476" s="1">
        <v>4475</v>
      </c>
      <c r="B4476" s="3">
        <v>4476</v>
      </c>
      <c r="C4476" s="3" t="s">
        <v>12218</v>
      </c>
      <c r="D4476" s="3" t="s">
        <v>12219</v>
      </c>
      <c r="E4476" s="3" t="s">
        <v>27</v>
      </c>
      <c r="F4476" s="3">
        <v>0</v>
      </c>
      <c r="I4476" s="4" t="str">
        <f ca="1">IFERROR(__xludf.DUMMYFUNCTION("REGEXREPLACE(F4477,""\D"", """")"),"#VALUE!")</f>
        <v>#VALUE!</v>
      </c>
    </row>
    <row r="4477" spans="1:9" ht="15.75" customHeight="1">
      <c r="A4477" s="1">
        <v>4476</v>
      </c>
      <c r="B4477" s="3">
        <v>4477</v>
      </c>
      <c r="C4477" s="3" t="s">
        <v>12220</v>
      </c>
      <c r="D4477" s="3" t="s">
        <v>12221</v>
      </c>
      <c r="E4477" s="3" t="s">
        <v>27</v>
      </c>
      <c r="F4477" s="3">
        <v>0</v>
      </c>
      <c r="I4477" s="4" t="str">
        <f ca="1">IFERROR(__xludf.DUMMYFUNCTION("REGEXREPLACE(F4478,""\D"", """")"),"#VALUE!")</f>
        <v>#VALUE!</v>
      </c>
    </row>
    <row r="4478" spans="1:9" ht="15.75" customHeight="1">
      <c r="A4478" s="1">
        <v>4477</v>
      </c>
      <c r="B4478" s="3">
        <v>4478</v>
      </c>
      <c r="C4478" s="3" t="s">
        <v>12222</v>
      </c>
      <c r="D4478" s="3" t="s">
        <v>12223</v>
      </c>
      <c r="E4478" s="3" t="s">
        <v>12224</v>
      </c>
      <c r="F4478" s="3">
        <v>0</v>
      </c>
      <c r="I4478" s="4" t="str">
        <f ca="1">IFERROR(__xludf.DUMMYFUNCTION("REGEXREPLACE(F4479,""\D"", """")"),"#VALUE!")</f>
        <v>#VALUE!</v>
      </c>
    </row>
    <row r="4479" spans="1:9" ht="15.75" customHeight="1">
      <c r="A4479" s="1">
        <v>4478</v>
      </c>
      <c r="B4479" s="3">
        <v>4479</v>
      </c>
      <c r="C4479" s="3" t="s">
        <v>12225</v>
      </c>
      <c r="D4479" s="3" t="s">
        <v>12226</v>
      </c>
      <c r="E4479" s="3" t="s">
        <v>12227</v>
      </c>
      <c r="F4479" s="3" t="s">
        <v>494</v>
      </c>
      <c r="G4479" s="3">
        <v>0</v>
      </c>
      <c r="H4479" s="3" t="s">
        <v>40</v>
      </c>
      <c r="I4479" s="4" t="str">
        <f ca="1">IFERROR(__xludf.DUMMYFUNCTION("REGEXREPLACE(F4480,""\D"", """")"),"18")</f>
        <v>18</v>
      </c>
    </row>
    <row r="4480" spans="1:9" ht="15.75" customHeight="1">
      <c r="A4480" s="1">
        <v>4479</v>
      </c>
      <c r="B4480" s="3">
        <v>4480</v>
      </c>
      <c r="C4480" s="3" t="s">
        <v>12228</v>
      </c>
      <c r="D4480" s="3" t="s">
        <v>12229</v>
      </c>
      <c r="E4480" s="3" t="s">
        <v>12230</v>
      </c>
      <c r="F4480" s="3" t="s">
        <v>457</v>
      </c>
      <c r="G4480" s="3">
        <v>0</v>
      </c>
      <c r="H4480" s="3" t="s">
        <v>97</v>
      </c>
      <c r="I4480" s="4" t="str">
        <f ca="1">IFERROR(__xludf.DUMMYFUNCTION("REGEXREPLACE(F4481,""\D"", """")"),"16")</f>
        <v>16</v>
      </c>
    </row>
    <row r="4481" spans="1:9" ht="15.75" customHeight="1">
      <c r="A4481" s="1">
        <v>4480</v>
      </c>
      <c r="B4481" s="3">
        <v>4481</v>
      </c>
      <c r="C4481" s="3" t="s">
        <v>12231</v>
      </c>
      <c r="D4481" s="3" t="s">
        <v>12232</v>
      </c>
      <c r="E4481" s="3" t="s">
        <v>12233</v>
      </c>
      <c r="F4481" s="3" t="s">
        <v>61</v>
      </c>
      <c r="G4481" s="3">
        <v>5</v>
      </c>
      <c r="H4481" s="3" t="s">
        <v>12</v>
      </c>
      <c r="I4481" s="4" t="str">
        <f ca="1">IFERROR(__xludf.DUMMYFUNCTION("REGEXREPLACE(F4482,""\D"", """")"),"5")</f>
        <v>5</v>
      </c>
    </row>
    <row r="4482" spans="1:9" ht="15.75" customHeight="1">
      <c r="A4482" s="1">
        <v>4481</v>
      </c>
      <c r="B4482" s="3">
        <v>4482</v>
      </c>
      <c r="C4482" s="3" t="s">
        <v>12234</v>
      </c>
      <c r="D4482" s="3" t="s">
        <v>12235</v>
      </c>
      <c r="E4482" s="3" t="s">
        <v>27</v>
      </c>
      <c r="F4482" s="3">
        <v>0</v>
      </c>
      <c r="I4482" s="4" t="str">
        <f ca="1">IFERROR(__xludf.DUMMYFUNCTION("REGEXREPLACE(F4483,""\D"", """")"),"#VALUE!")</f>
        <v>#VALUE!</v>
      </c>
    </row>
    <row r="4483" spans="1:9" ht="15.75" customHeight="1">
      <c r="A4483" s="1">
        <v>4482</v>
      </c>
      <c r="B4483" s="3">
        <v>4483</v>
      </c>
      <c r="C4483" s="3" t="s">
        <v>12236</v>
      </c>
      <c r="D4483" s="3" t="s">
        <v>12237</v>
      </c>
      <c r="E4483" s="3" t="s">
        <v>12238</v>
      </c>
      <c r="F4483" s="3">
        <v>0</v>
      </c>
      <c r="I4483" s="4" t="str">
        <f ca="1">IFERROR(__xludf.DUMMYFUNCTION("REGEXREPLACE(F4484,""\D"", """")"),"#VALUE!")</f>
        <v>#VALUE!</v>
      </c>
    </row>
    <row r="4484" spans="1:9" ht="15.75" customHeight="1">
      <c r="A4484" s="1">
        <v>4483</v>
      </c>
      <c r="B4484" s="3">
        <v>4484</v>
      </c>
      <c r="C4484" s="3" t="s">
        <v>12239</v>
      </c>
      <c r="D4484" s="3" t="s">
        <v>12240</v>
      </c>
      <c r="E4484" s="3" t="s">
        <v>27</v>
      </c>
      <c r="F4484" s="3">
        <v>0</v>
      </c>
      <c r="I4484" s="4" t="str">
        <f ca="1">IFERROR(__xludf.DUMMYFUNCTION("REGEXREPLACE(F4485,""\D"", """")"),"#VALUE!")</f>
        <v>#VALUE!</v>
      </c>
    </row>
    <row r="4485" spans="1:9" ht="15.75" customHeight="1">
      <c r="A4485" s="1">
        <v>4484</v>
      </c>
      <c r="B4485" s="3">
        <v>4485</v>
      </c>
      <c r="C4485" s="3" t="s">
        <v>12241</v>
      </c>
      <c r="D4485" s="3" t="s">
        <v>12242</v>
      </c>
      <c r="E4485" s="3" t="s">
        <v>12243</v>
      </c>
      <c r="F4485" s="3" t="s">
        <v>11</v>
      </c>
      <c r="G4485" s="3">
        <v>7</v>
      </c>
      <c r="H4485" s="3" t="s">
        <v>12</v>
      </c>
      <c r="I4485" s="4" t="str">
        <f ca="1">IFERROR(__xludf.DUMMYFUNCTION("REGEXREPLACE(F4486,""\D"", """")"),"3")</f>
        <v>3</v>
      </c>
    </row>
    <row r="4486" spans="1:9" ht="15.75" customHeight="1">
      <c r="A4486" s="1">
        <v>4485</v>
      </c>
      <c r="B4486" s="3">
        <v>4486</v>
      </c>
      <c r="C4486" s="3" t="s">
        <v>12244</v>
      </c>
      <c r="D4486" s="3" t="s">
        <v>12245</v>
      </c>
      <c r="E4486" s="3" t="s">
        <v>1600</v>
      </c>
      <c r="F4486" s="3">
        <v>0</v>
      </c>
      <c r="I4486" s="4" t="str">
        <f ca="1">IFERROR(__xludf.DUMMYFUNCTION("REGEXREPLACE(F4487,""\D"", """")"),"#VALUE!")</f>
        <v>#VALUE!</v>
      </c>
    </row>
    <row r="4487" spans="1:9" ht="15.75" customHeight="1">
      <c r="A4487" s="1">
        <v>4486</v>
      </c>
      <c r="B4487" s="3">
        <v>4487</v>
      </c>
      <c r="C4487" s="3" t="s">
        <v>12246</v>
      </c>
      <c r="D4487" s="3" t="s">
        <v>12247</v>
      </c>
      <c r="E4487" s="3" t="s">
        <v>12248</v>
      </c>
      <c r="F4487" s="3">
        <v>0</v>
      </c>
      <c r="I4487" s="4" t="str">
        <f ca="1">IFERROR(__xludf.DUMMYFUNCTION("REGEXREPLACE(F4488,""\D"", """")"),"#VALUE!")</f>
        <v>#VALUE!</v>
      </c>
    </row>
    <row r="4488" spans="1:9" ht="15.75" customHeight="1">
      <c r="A4488" s="1">
        <v>4487</v>
      </c>
      <c r="B4488" s="3">
        <v>4488</v>
      </c>
      <c r="C4488" s="3" t="s">
        <v>12249</v>
      </c>
      <c r="D4488" s="3" t="s">
        <v>12250</v>
      </c>
      <c r="E4488" s="3" t="s">
        <v>12251</v>
      </c>
      <c r="F4488" s="3">
        <v>0</v>
      </c>
      <c r="I4488" s="4" t="str">
        <f ca="1">IFERROR(__xludf.DUMMYFUNCTION("REGEXREPLACE(F4489,""\D"", """")"),"#VALUE!")</f>
        <v>#VALUE!</v>
      </c>
    </row>
    <row r="4489" spans="1:9" ht="15.75" customHeight="1">
      <c r="A4489" s="1">
        <v>4488</v>
      </c>
      <c r="B4489" s="3">
        <v>4489</v>
      </c>
      <c r="C4489" s="3" t="s">
        <v>12252</v>
      </c>
      <c r="D4489" s="3" t="s">
        <v>12253</v>
      </c>
      <c r="E4489" s="3" t="s">
        <v>12254</v>
      </c>
      <c r="F4489" s="3" t="s">
        <v>765</v>
      </c>
      <c r="G4489" s="3">
        <v>4</v>
      </c>
      <c r="H4489" s="3" t="s">
        <v>715</v>
      </c>
      <c r="I4489" s="4" t="str">
        <f ca="1">IFERROR(__xludf.DUMMYFUNCTION("REGEXREPLACE(F4490,""\D"", """")"),"10")</f>
        <v>10</v>
      </c>
    </row>
    <row r="4490" spans="1:9" ht="15.75" customHeight="1">
      <c r="A4490" s="1">
        <v>4489</v>
      </c>
      <c r="B4490" s="3">
        <v>4490</v>
      </c>
      <c r="C4490" s="3" t="s">
        <v>12255</v>
      </c>
      <c r="D4490" s="3" t="s">
        <v>12256</v>
      </c>
      <c r="E4490" s="3" t="s">
        <v>12257</v>
      </c>
      <c r="F4490" s="3">
        <v>0</v>
      </c>
      <c r="I4490" s="4" t="str">
        <f ca="1">IFERROR(__xludf.DUMMYFUNCTION("REGEXREPLACE(F4491,""\D"", """")"),"#VALUE!")</f>
        <v>#VALUE!</v>
      </c>
    </row>
    <row r="4491" spans="1:9" ht="15.75" customHeight="1">
      <c r="A4491" s="1">
        <v>4490</v>
      </c>
      <c r="B4491" s="3">
        <v>4491</v>
      </c>
      <c r="C4491" s="3" t="s">
        <v>12258</v>
      </c>
      <c r="D4491" s="3" t="s">
        <v>12259</v>
      </c>
      <c r="E4491" s="3" t="s">
        <v>12260</v>
      </c>
      <c r="F4491" s="3" t="s">
        <v>317</v>
      </c>
      <c r="G4491" s="3">
        <v>6</v>
      </c>
      <c r="H4491" s="3" t="s">
        <v>715</v>
      </c>
      <c r="I4491" s="4" t="str">
        <f ca="1">IFERROR(__xludf.DUMMYFUNCTION("REGEXREPLACE(F4492,""\D"", """")"),"8")</f>
        <v>8</v>
      </c>
    </row>
    <row r="4492" spans="1:9" ht="15.75" customHeight="1">
      <c r="A4492" s="1">
        <v>4491</v>
      </c>
      <c r="B4492" s="3">
        <v>4492</v>
      </c>
      <c r="C4492" s="3" t="s">
        <v>12261</v>
      </c>
      <c r="D4492" s="3" t="s">
        <v>12262</v>
      </c>
      <c r="E4492" s="3" t="s">
        <v>8206</v>
      </c>
      <c r="F4492" s="3">
        <v>0</v>
      </c>
      <c r="I4492" s="4" t="str">
        <f ca="1">IFERROR(__xludf.DUMMYFUNCTION("REGEXREPLACE(F4493,""\D"", """")"),"#VALUE!")</f>
        <v>#VALUE!</v>
      </c>
    </row>
    <row r="4493" spans="1:9" ht="15.75" customHeight="1">
      <c r="A4493" s="1">
        <v>4492</v>
      </c>
      <c r="B4493" s="3">
        <v>4493</v>
      </c>
      <c r="C4493" s="3" t="s">
        <v>12263</v>
      </c>
      <c r="D4493" s="3" t="s">
        <v>12264</v>
      </c>
      <c r="E4493" s="3" t="s">
        <v>12265</v>
      </c>
      <c r="F4493" s="3" t="s">
        <v>61</v>
      </c>
      <c r="G4493" s="3">
        <v>4</v>
      </c>
      <c r="H4493" s="3" t="s">
        <v>72</v>
      </c>
      <c r="I4493" s="4" t="str">
        <f ca="1">IFERROR(__xludf.DUMMYFUNCTION("REGEXREPLACE(F4494,""\D"", """")"),"5")</f>
        <v>5</v>
      </c>
    </row>
    <row r="4494" spans="1:9" ht="15.75" customHeight="1">
      <c r="A4494" s="1">
        <v>4493</v>
      </c>
      <c r="B4494" s="3">
        <v>4494</v>
      </c>
      <c r="C4494" s="3" t="s">
        <v>12266</v>
      </c>
      <c r="D4494" s="3" t="s">
        <v>12267</v>
      </c>
      <c r="E4494" s="3" t="s">
        <v>12268</v>
      </c>
      <c r="F4494" s="3">
        <v>0</v>
      </c>
      <c r="I4494" s="4" t="str">
        <f ca="1">IFERROR(__xludf.DUMMYFUNCTION("REGEXREPLACE(F4495,""\D"", """")"),"#VALUE!")</f>
        <v>#VALUE!</v>
      </c>
    </row>
    <row r="4495" spans="1:9" ht="15.75" customHeight="1">
      <c r="A4495" s="1">
        <v>4494</v>
      </c>
      <c r="B4495" s="3">
        <v>4495</v>
      </c>
      <c r="C4495" s="3" t="s">
        <v>12269</v>
      </c>
      <c r="D4495" s="3" t="s">
        <v>12270</v>
      </c>
      <c r="E4495" s="3" t="s">
        <v>12271</v>
      </c>
      <c r="F4495" s="3">
        <v>0</v>
      </c>
      <c r="I4495" s="4" t="str">
        <f ca="1">IFERROR(__xludf.DUMMYFUNCTION("REGEXREPLACE(F4496,""\D"", """")"),"#VALUE!")</f>
        <v>#VALUE!</v>
      </c>
    </row>
    <row r="4496" spans="1:9" ht="15.75" customHeight="1">
      <c r="A4496" s="1">
        <v>4495</v>
      </c>
      <c r="B4496" s="3">
        <v>4496</v>
      </c>
      <c r="C4496" s="3" t="s">
        <v>12272</v>
      </c>
      <c r="D4496" s="3" t="s">
        <v>12273</v>
      </c>
      <c r="E4496" s="3" t="s">
        <v>7159</v>
      </c>
      <c r="F4496" s="3">
        <v>0</v>
      </c>
      <c r="I4496" s="4" t="str">
        <f ca="1">IFERROR(__xludf.DUMMYFUNCTION("REGEXREPLACE(F4497,""\D"", """")"),"#VALUE!")</f>
        <v>#VALUE!</v>
      </c>
    </row>
    <row r="4497" spans="1:9" ht="15.75" customHeight="1">
      <c r="A4497" s="1">
        <v>4496</v>
      </c>
      <c r="B4497" s="3">
        <v>4497</v>
      </c>
      <c r="C4497" s="3" t="s">
        <v>12274</v>
      </c>
      <c r="D4497" s="3" t="s">
        <v>12275</v>
      </c>
      <c r="E4497" s="3" t="s">
        <v>12276</v>
      </c>
      <c r="F4497" s="3">
        <v>0</v>
      </c>
      <c r="I4497" s="4" t="str">
        <f ca="1">IFERROR(__xludf.DUMMYFUNCTION("REGEXREPLACE(F4498,""\D"", """")"),"#VALUE!")</f>
        <v>#VALUE!</v>
      </c>
    </row>
    <row r="4498" spans="1:9" ht="15.75" customHeight="1">
      <c r="A4498" s="1">
        <v>4497</v>
      </c>
      <c r="B4498" s="3">
        <v>4498</v>
      </c>
      <c r="C4498" s="3" t="s">
        <v>12277</v>
      </c>
      <c r="D4498" s="3" t="s">
        <v>12278</v>
      </c>
      <c r="E4498" s="3" t="s">
        <v>27</v>
      </c>
      <c r="F4498" s="3">
        <v>0</v>
      </c>
      <c r="I4498" s="4" t="str">
        <f ca="1">IFERROR(__xludf.DUMMYFUNCTION("REGEXREPLACE(F4499,""\D"", """")"),"#VALUE!")</f>
        <v>#VALUE!</v>
      </c>
    </row>
    <row r="4499" spans="1:9" ht="15.75" customHeight="1">
      <c r="A4499" s="1">
        <v>4498</v>
      </c>
      <c r="B4499" s="3">
        <v>4499</v>
      </c>
      <c r="C4499" s="3" t="s">
        <v>12279</v>
      </c>
      <c r="D4499" s="3" t="s">
        <v>12280</v>
      </c>
      <c r="E4499" s="3" t="s">
        <v>27</v>
      </c>
      <c r="F4499" s="3">
        <v>0</v>
      </c>
      <c r="I4499" s="4" t="str">
        <f ca="1">IFERROR(__xludf.DUMMYFUNCTION("REGEXREPLACE(F4500,""\D"", """")"),"#VALUE!")</f>
        <v>#VALUE!</v>
      </c>
    </row>
    <row r="4500" spans="1:9" ht="15.75" customHeight="1">
      <c r="A4500" s="1">
        <v>4499</v>
      </c>
      <c r="B4500" s="3">
        <v>4500</v>
      </c>
      <c r="C4500" s="3" t="s">
        <v>12281</v>
      </c>
      <c r="D4500" s="3" t="s">
        <v>12282</v>
      </c>
      <c r="E4500" s="3" t="s">
        <v>27</v>
      </c>
      <c r="F4500" s="3">
        <v>0</v>
      </c>
      <c r="I4500" s="4" t="str">
        <f ca="1">IFERROR(__xludf.DUMMYFUNCTION("REGEXREPLACE(F4501,""\D"", """")"),"#VALUE!")</f>
        <v>#VALUE!</v>
      </c>
    </row>
    <row r="4501" spans="1:9" ht="15.75" customHeight="1">
      <c r="A4501" s="1">
        <v>4500</v>
      </c>
      <c r="B4501" s="3">
        <v>4501</v>
      </c>
      <c r="C4501" s="3" t="s">
        <v>12283</v>
      </c>
      <c r="D4501" s="3" t="s">
        <v>12284</v>
      </c>
      <c r="E4501" s="3" t="s">
        <v>12285</v>
      </c>
      <c r="F4501" s="3">
        <v>0</v>
      </c>
      <c r="I4501" s="4" t="str">
        <f ca="1">IFERROR(__xludf.DUMMYFUNCTION("REGEXREPLACE(F4502,""\D"", """")"),"#VALUE!")</f>
        <v>#VALUE!</v>
      </c>
    </row>
    <row r="4502" spans="1:9" ht="15.75" customHeight="1">
      <c r="A4502" s="1">
        <v>4501</v>
      </c>
      <c r="B4502" s="3">
        <v>4502</v>
      </c>
      <c r="C4502" s="3" t="s">
        <v>12286</v>
      </c>
      <c r="D4502" s="3" t="s">
        <v>12287</v>
      </c>
      <c r="E4502" s="3" t="s">
        <v>12288</v>
      </c>
      <c r="F4502" s="3" t="s">
        <v>11</v>
      </c>
      <c r="G4502" s="3">
        <v>8</v>
      </c>
      <c r="H4502" s="3" t="s">
        <v>57</v>
      </c>
      <c r="I4502" s="4" t="str">
        <f ca="1">IFERROR(__xludf.DUMMYFUNCTION("REGEXREPLACE(F4503,""\D"", """")"),"3")</f>
        <v>3</v>
      </c>
    </row>
    <row r="4503" spans="1:9" ht="15.75" customHeight="1">
      <c r="A4503" s="1">
        <v>4502</v>
      </c>
      <c r="B4503" s="3">
        <v>4503</v>
      </c>
      <c r="C4503" s="3" t="s">
        <v>12289</v>
      </c>
      <c r="D4503" s="3" t="s">
        <v>12290</v>
      </c>
      <c r="E4503" s="3" t="s">
        <v>12291</v>
      </c>
      <c r="F4503" s="3" t="s">
        <v>317</v>
      </c>
      <c r="G4503" s="3">
        <v>0</v>
      </c>
      <c r="H4503" s="3" t="s">
        <v>394</v>
      </c>
      <c r="I4503" s="4" t="str">
        <f ca="1">IFERROR(__xludf.DUMMYFUNCTION("REGEXREPLACE(F4504,""\D"", """")"),"8")</f>
        <v>8</v>
      </c>
    </row>
    <row r="4504" spans="1:9" ht="15.75" customHeight="1">
      <c r="A4504" s="1">
        <v>4503</v>
      </c>
      <c r="B4504" s="3">
        <v>4504</v>
      </c>
      <c r="C4504" s="3" t="s">
        <v>12292</v>
      </c>
      <c r="D4504" s="3" t="s">
        <v>12293</v>
      </c>
      <c r="E4504" s="3" t="s">
        <v>12294</v>
      </c>
      <c r="F4504" s="3" t="s">
        <v>44</v>
      </c>
      <c r="G4504" s="3">
        <v>0</v>
      </c>
      <c r="H4504" s="3" t="s">
        <v>248</v>
      </c>
      <c r="I4504" s="4" t="str">
        <f ca="1">IFERROR(__xludf.DUMMYFUNCTION("REGEXREPLACE(F4505,""\D"", """")"),"12")</f>
        <v>12</v>
      </c>
    </row>
    <row r="4505" spans="1:9" ht="15.75" customHeight="1">
      <c r="A4505" s="1">
        <v>4504</v>
      </c>
      <c r="B4505" s="3">
        <v>4505</v>
      </c>
      <c r="C4505" s="3" t="s">
        <v>12295</v>
      </c>
      <c r="D4505" s="3" t="s">
        <v>12296</v>
      </c>
      <c r="E4505" s="3" t="s">
        <v>27</v>
      </c>
      <c r="F4505" s="3">
        <v>0</v>
      </c>
      <c r="I4505" s="4" t="str">
        <f ca="1">IFERROR(__xludf.DUMMYFUNCTION("REGEXREPLACE(F4506,""\D"", """")"),"#VALUE!")</f>
        <v>#VALUE!</v>
      </c>
    </row>
    <row r="4506" spans="1:9" ht="15.75" customHeight="1">
      <c r="A4506" s="1">
        <v>4505</v>
      </c>
      <c r="B4506" s="3">
        <v>4506</v>
      </c>
      <c r="C4506" s="3" t="s">
        <v>12297</v>
      </c>
      <c r="D4506" s="3" t="s">
        <v>12298</v>
      </c>
      <c r="E4506" s="3" t="s">
        <v>12299</v>
      </c>
      <c r="F4506" s="3">
        <v>0</v>
      </c>
      <c r="I4506" s="4" t="str">
        <f ca="1">IFERROR(__xludf.DUMMYFUNCTION("REGEXREPLACE(F4507,""\D"", """")"),"#VALUE!")</f>
        <v>#VALUE!</v>
      </c>
    </row>
    <row r="4507" spans="1:9" ht="15.75" customHeight="1">
      <c r="A4507" s="1">
        <v>4506</v>
      </c>
      <c r="B4507" s="3">
        <v>4507</v>
      </c>
      <c r="C4507" s="3" t="s">
        <v>12300</v>
      </c>
      <c r="D4507" s="3" t="s">
        <v>12301</v>
      </c>
      <c r="E4507" s="3" t="s">
        <v>27</v>
      </c>
      <c r="F4507" s="3">
        <v>0</v>
      </c>
      <c r="I4507" s="4" t="str">
        <f ca="1">IFERROR(__xludf.DUMMYFUNCTION("REGEXREPLACE(F4508,""\D"", """")"),"#VALUE!")</f>
        <v>#VALUE!</v>
      </c>
    </row>
    <row r="4508" spans="1:9" ht="15.75" customHeight="1">
      <c r="A4508" s="1">
        <v>4507</v>
      </c>
      <c r="B4508" s="3">
        <v>4508</v>
      </c>
      <c r="C4508" s="3" t="s">
        <v>12302</v>
      </c>
      <c r="D4508" s="3" t="s">
        <v>12303</v>
      </c>
      <c r="E4508" s="3" t="s">
        <v>12304</v>
      </c>
      <c r="F4508" s="3">
        <v>0</v>
      </c>
      <c r="I4508" s="4" t="str">
        <f ca="1">IFERROR(__xludf.DUMMYFUNCTION("REGEXREPLACE(F4509,""\D"", """")"),"#VALUE!")</f>
        <v>#VALUE!</v>
      </c>
    </row>
    <row r="4509" spans="1:9" ht="15.75" customHeight="1">
      <c r="A4509" s="1">
        <v>4508</v>
      </c>
      <c r="B4509" s="3">
        <v>4509</v>
      </c>
      <c r="C4509" s="3" t="s">
        <v>12305</v>
      </c>
      <c r="D4509" s="3" t="s">
        <v>12306</v>
      </c>
      <c r="E4509" s="3" t="s">
        <v>12307</v>
      </c>
      <c r="F4509" s="3" t="s">
        <v>88</v>
      </c>
      <c r="G4509" s="3">
        <v>0</v>
      </c>
      <c r="H4509" s="3" t="s">
        <v>241</v>
      </c>
      <c r="I4509" s="4" t="str">
        <f ca="1">IFERROR(__xludf.DUMMYFUNCTION("REGEXREPLACE(F4510,""\D"", """")"),"4")</f>
        <v>4</v>
      </c>
    </row>
    <row r="4510" spans="1:9" ht="15.75" customHeight="1">
      <c r="A4510" s="1">
        <v>4509</v>
      </c>
      <c r="B4510" s="3">
        <v>4510</v>
      </c>
      <c r="C4510" s="3" t="s">
        <v>12308</v>
      </c>
      <c r="D4510" s="3" t="s">
        <v>12309</v>
      </c>
      <c r="E4510" s="3" t="s">
        <v>12310</v>
      </c>
      <c r="F4510" s="3" t="s">
        <v>303</v>
      </c>
      <c r="G4510" s="3">
        <v>4</v>
      </c>
      <c r="H4510" s="3" t="s">
        <v>12</v>
      </c>
      <c r="I4510" s="4" t="str">
        <f ca="1">IFERROR(__xludf.DUMMYFUNCTION("REGEXREPLACE(F4511,""\D"", """")"),"6")</f>
        <v>6</v>
      </c>
    </row>
    <row r="4511" spans="1:9" ht="15.75" customHeight="1">
      <c r="A4511" s="1">
        <v>4510</v>
      </c>
      <c r="B4511" s="3">
        <v>4511</v>
      </c>
      <c r="C4511" s="3" t="s">
        <v>12311</v>
      </c>
      <c r="D4511" s="3" t="s">
        <v>12312</v>
      </c>
      <c r="E4511" s="3" t="s">
        <v>12313</v>
      </c>
      <c r="F4511" s="3">
        <v>0</v>
      </c>
      <c r="I4511" s="4" t="str">
        <f ca="1">IFERROR(__xludf.DUMMYFUNCTION("REGEXREPLACE(F4512,""\D"", """")"),"#VALUE!")</f>
        <v>#VALUE!</v>
      </c>
    </row>
    <row r="4512" spans="1:9" ht="15.75" customHeight="1">
      <c r="A4512" s="1">
        <v>4511</v>
      </c>
      <c r="B4512" s="3">
        <v>4512</v>
      </c>
      <c r="C4512" s="3" t="s">
        <v>12314</v>
      </c>
      <c r="D4512" s="3" t="s">
        <v>12315</v>
      </c>
      <c r="E4512" s="3" t="s">
        <v>12316</v>
      </c>
      <c r="F4512" s="3">
        <v>0</v>
      </c>
      <c r="I4512" s="4" t="str">
        <f ca="1">IFERROR(__xludf.DUMMYFUNCTION("REGEXREPLACE(F4513,""\D"", """")"),"#VALUE!")</f>
        <v>#VALUE!</v>
      </c>
    </row>
    <row r="4513" spans="1:9" ht="15.75" customHeight="1">
      <c r="A4513" s="1">
        <v>4512</v>
      </c>
      <c r="B4513" s="3">
        <v>4513</v>
      </c>
      <c r="C4513" s="3" t="s">
        <v>12317</v>
      </c>
      <c r="D4513" s="3" t="s">
        <v>12318</v>
      </c>
      <c r="E4513" s="3" t="s">
        <v>12319</v>
      </c>
      <c r="F4513" s="3">
        <v>0</v>
      </c>
      <c r="I4513" s="4" t="str">
        <f ca="1">IFERROR(__xludf.DUMMYFUNCTION("REGEXREPLACE(F4514,""\D"", """")"),"#VALUE!")</f>
        <v>#VALUE!</v>
      </c>
    </row>
    <row r="4514" spans="1:9" ht="15.75" customHeight="1">
      <c r="A4514" s="1">
        <v>4513</v>
      </c>
      <c r="B4514" s="3">
        <v>4514</v>
      </c>
      <c r="C4514" s="3" t="s">
        <v>12320</v>
      </c>
      <c r="D4514" s="3" t="s">
        <v>12321</v>
      </c>
      <c r="E4514" s="3" t="s">
        <v>12322</v>
      </c>
      <c r="F4514" s="3">
        <v>0</v>
      </c>
      <c r="I4514" s="4" t="str">
        <f ca="1">IFERROR(__xludf.DUMMYFUNCTION("REGEXREPLACE(F4515,""\D"", """")"),"#VALUE!")</f>
        <v>#VALUE!</v>
      </c>
    </row>
    <row r="4515" spans="1:9" ht="15.75" customHeight="1">
      <c r="A4515" s="1">
        <v>4514</v>
      </c>
      <c r="B4515" s="3">
        <v>4515</v>
      </c>
      <c r="C4515" s="3" t="s">
        <v>12323</v>
      </c>
      <c r="D4515" s="3" t="s">
        <v>12324</v>
      </c>
      <c r="E4515" s="3" t="s">
        <v>12325</v>
      </c>
      <c r="F4515" s="3" t="s">
        <v>317</v>
      </c>
      <c r="G4515" s="3">
        <v>5</v>
      </c>
      <c r="H4515" s="3" t="s">
        <v>651</v>
      </c>
      <c r="I4515" s="4" t="str">
        <f ca="1">IFERROR(__xludf.DUMMYFUNCTION("REGEXREPLACE(F4516,""\D"", """")"),"8")</f>
        <v>8</v>
      </c>
    </row>
    <row r="4516" spans="1:9" ht="15.75" customHeight="1">
      <c r="A4516" s="1">
        <v>4515</v>
      </c>
      <c r="B4516" s="3">
        <v>4516</v>
      </c>
      <c r="C4516" s="3" t="s">
        <v>12326</v>
      </c>
      <c r="D4516" s="3" t="s">
        <v>12327</v>
      </c>
      <c r="E4516" s="3" t="s">
        <v>12328</v>
      </c>
      <c r="F4516" s="3" t="s">
        <v>1805</v>
      </c>
      <c r="G4516" s="3">
        <v>15</v>
      </c>
      <c r="H4516" s="3" t="s">
        <v>2152</v>
      </c>
      <c r="I4516" s="4" t="str">
        <f ca="1">IFERROR(__xludf.DUMMYFUNCTION("REGEXREPLACE(F4517,""\D"", """")"),"21")</f>
        <v>21</v>
      </c>
    </row>
    <row r="4517" spans="1:9" ht="15.75" customHeight="1">
      <c r="A4517" s="1">
        <v>4516</v>
      </c>
      <c r="B4517" s="3">
        <v>4517</v>
      </c>
      <c r="C4517" s="3" t="s">
        <v>12329</v>
      </c>
      <c r="D4517" s="3" t="s">
        <v>12330</v>
      </c>
      <c r="E4517" s="3" t="s">
        <v>27</v>
      </c>
      <c r="F4517" s="3">
        <v>0</v>
      </c>
      <c r="I4517" s="4" t="str">
        <f ca="1">IFERROR(__xludf.DUMMYFUNCTION("REGEXREPLACE(F4518,""\D"", """")"),"#VALUE!")</f>
        <v>#VALUE!</v>
      </c>
    </row>
    <row r="4518" spans="1:9" ht="15.75" customHeight="1">
      <c r="A4518" s="1">
        <v>4517</v>
      </c>
      <c r="B4518" s="3">
        <v>4518</v>
      </c>
      <c r="C4518" s="3" t="s">
        <v>12331</v>
      </c>
      <c r="D4518" s="3" t="s">
        <v>12332</v>
      </c>
      <c r="E4518" s="3" t="s">
        <v>12333</v>
      </c>
      <c r="F4518" s="3" t="s">
        <v>386</v>
      </c>
      <c r="G4518" s="3">
        <v>0</v>
      </c>
      <c r="H4518" s="3" t="s">
        <v>111</v>
      </c>
      <c r="I4518" s="4" t="str">
        <f ca="1">IFERROR(__xludf.DUMMYFUNCTION("REGEXREPLACE(F4519,""\D"", """")"),"22")</f>
        <v>22</v>
      </c>
    </row>
    <row r="4519" spans="1:9" ht="15.75" customHeight="1">
      <c r="A4519" s="1">
        <v>4518</v>
      </c>
      <c r="B4519" s="3">
        <v>4519</v>
      </c>
      <c r="C4519" s="3" t="s">
        <v>12334</v>
      </c>
      <c r="D4519" s="3" t="s">
        <v>12335</v>
      </c>
      <c r="E4519" s="3" t="s">
        <v>27</v>
      </c>
      <c r="F4519" s="3">
        <v>0</v>
      </c>
      <c r="I4519" s="4" t="str">
        <f ca="1">IFERROR(__xludf.DUMMYFUNCTION("REGEXREPLACE(F4520,""\D"", """")"),"#VALUE!")</f>
        <v>#VALUE!</v>
      </c>
    </row>
    <row r="4520" spans="1:9" ht="15.75" customHeight="1">
      <c r="A4520" s="1">
        <v>4519</v>
      </c>
      <c r="B4520" s="3">
        <v>4520</v>
      </c>
      <c r="C4520" s="3" t="s">
        <v>12336</v>
      </c>
      <c r="D4520" s="3" t="s">
        <v>12337</v>
      </c>
      <c r="E4520" s="3" t="s">
        <v>12338</v>
      </c>
      <c r="F4520" s="3">
        <v>0</v>
      </c>
      <c r="I4520" s="4" t="str">
        <f ca="1">IFERROR(__xludf.DUMMYFUNCTION("REGEXREPLACE(F4521,""\D"", """")"),"#VALUE!")</f>
        <v>#VALUE!</v>
      </c>
    </row>
    <row r="4521" spans="1:9" ht="15.75" customHeight="1">
      <c r="A4521" s="1">
        <v>4520</v>
      </c>
      <c r="B4521" s="3">
        <v>4521</v>
      </c>
      <c r="C4521" s="3" t="s">
        <v>12339</v>
      </c>
      <c r="D4521" s="3" t="s">
        <v>12340</v>
      </c>
      <c r="E4521" s="3" t="s">
        <v>27</v>
      </c>
      <c r="F4521" s="3">
        <v>0</v>
      </c>
      <c r="I4521" s="4" t="str">
        <f ca="1">IFERROR(__xludf.DUMMYFUNCTION("REGEXREPLACE(F4522,""\D"", """")"),"#VALUE!")</f>
        <v>#VALUE!</v>
      </c>
    </row>
    <row r="4522" spans="1:9" ht="15.75" customHeight="1">
      <c r="A4522" s="1">
        <v>4521</v>
      </c>
      <c r="B4522" s="3">
        <v>4522</v>
      </c>
      <c r="C4522" s="3" t="s">
        <v>12341</v>
      </c>
      <c r="D4522" s="3" t="s">
        <v>12342</v>
      </c>
      <c r="E4522" s="3" t="s">
        <v>27</v>
      </c>
      <c r="F4522" s="3">
        <v>0</v>
      </c>
      <c r="I4522" s="4" t="str">
        <f ca="1">IFERROR(__xludf.DUMMYFUNCTION("REGEXREPLACE(F4523,""\D"", """")"),"#VALUE!")</f>
        <v>#VALUE!</v>
      </c>
    </row>
    <row r="4523" spans="1:9" ht="15.75" customHeight="1">
      <c r="A4523" s="1">
        <v>4522</v>
      </c>
      <c r="B4523" s="3">
        <v>4523</v>
      </c>
      <c r="C4523" s="3" t="s">
        <v>12343</v>
      </c>
      <c r="D4523" s="3" t="s">
        <v>12344</v>
      </c>
      <c r="E4523" s="3" t="s">
        <v>12345</v>
      </c>
      <c r="F4523" s="3">
        <v>0</v>
      </c>
      <c r="I4523" s="4" t="str">
        <f ca="1">IFERROR(__xludf.DUMMYFUNCTION("REGEXREPLACE(F4524,""\D"", """")"),"#VALUE!")</f>
        <v>#VALUE!</v>
      </c>
    </row>
    <row r="4524" spans="1:9" ht="15.75" customHeight="1">
      <c r="A4524" s="1">
        <v>4523</v>
      </c>
      <c r="B4524" s="3">
        <v>4524</v>
      </c>
      <c r="C4524" s="3" t="s">
        <v>12346</v>
      </c>
      <c r="D4524" s="3" t="s">
        <v>12347</v>
      </c>
      <c r="E4524" s="3" t="s">
        <v>12348</v>
      </c>
      <c r="F4524" s="3" t="s">
        <v>364</v>
      </c>
      <c r="G4524" s="3">
        <v>6</v>
      </c>
      <c r="H4524" s="3" t="s">
        <v>642</v>
      </c>
      <c r="I4524" s="4" t="str">
        <f ca="1">IFERROR(__xludf.DUMMYFUNCTION("REGEXREPLACE(F4525,""\D"", """")"),"13")</f>
        <v>13</v>
      </c>
    </row>
    <row r="4525" spans="1:9" ht="15.75" customHeight="1">
      <c r="A4525" s="1">
        <v>4524</v>
      </c>
      <c r="B4525" s="3">
        <v>4525</v>
      </c>
      <c r="C4525" s="3" t="s">
        <v>12349</v>
      </c>
      <c r="D4525" s="3" t="s">
        <v>12350</v>
      </c>
      <c r="E4525" s="3" t="s">
        <v>27</v>
      </c>
      <c r="F4525" s="3">
        <v>0</v>
      </c>
      <c r="I4525" s="4" t="str">
        <f ca="1">IFERROR(__xludf.DUMMYFUNCTION("REGEXREPLACE(F4526,""\D"", """")"),"#VALUE!")</f>
        <v>#VALUE!</v>
      </c>
    </row>
    <row r="4526" spans="1:9" ht="15.75" customHeight="1">
      <c r="A4526" s="1">
        <v>4525</v>
      </c>
      <c r="B4526" s="3">
        <v>4526</v>
      </c>
      <c r="C4526" s="3" t="s">
        <v>12351</v>
      </c>
      <c r="D4526" s="3" t="s">
        <v>12352</v>
      </c>
      <c r="E4526" s="3" t="s">
        <v>27</v>
      </c>
      <c r="F4526" s="3">
        <v>0</v>
      </c>
      <c r="I4526" s="4" t="str">
        <f ca="1">IFERROR(__xludf.DUMMYFUNCTION("REGEXREPLACE(F4527,""\D"", """")"),"#VALUE!")</f>
        <v>#VALUE!</v>
      </c>
    </row>
    <row r="4527" spans="1:9" ht="15.75" customHeight="1">
      <c r="A4527" s="1">
        <v>4526</v>
      </c>
      <c r="B4527" s="3">
        <v>4527</v>
      </c>
      <c r="C4527" s="3" t="s">
        <v>12353</v>
      </c>
      <c r="D4527" s="3" t="s">
        <v>12354</v>
      </c>
      <c r="E4527" s="3" t="s">
        <v>12355</v>
      </c>
      <c r="F4527" s="3" t="s">
        <v>39</v>
      </c>
      <c r="G4527" s="3">
        <v>16</v>
      </c>
      <c r="H4527" s="3" t="s">
        <v>291</v>
      </c>
      <c r="I4527" s="4" t="str">
        <f ca="1">IFERROR(__xludf.DUMMYFUNCTION("REGEXREPLACE(F4528,""\D"", """")"),"14")</f>
        <v>14</v>
      </c>
    </row>
    <row r="4528" spans="1:9" ht="15.75" customHeight="1">
      <c r="A4528" s="1">
        <v>4527</v>
      </c>
      <c r="B4528" s="3">
        <v>4528</v>
      </c>
      <c r="C4528" s="3" t="s">
        <v>12356</v>
      </c>
      <c r="D4528" s="3" t="s">
        <v>12357</v>
      </c>
      <c r="E4528" s="3" t="s">
        <v>12358</v>
      </c>
      <c r="F4528" s="3">
        <v>0</v>
      </c>
      <c r="I4528" s="4" t="str">
        <f ca="1">IFERROR(__xludf.DUMMYFUNCTION("REGEXREPLACE(F4529,""\D"", """")"),"#VALUE!")</f>
        <v>#VALUE!</v>
      </c>
    </row>
    <row r="4529" spans="1:9" ht="15.75" customHeight="1">
      <c r="A4529" s="1">
        <v>4528</v>
      </c>
      <c r="B4529" s="3">
        <v>4529</v>
      </c>
      <c r="C4529" s="3" t="s">
        <v>12359</v>
      </c>
      <c r="D4529" s="3" t="s">
        <v>12360</v>
      </c>
      <c r="E4529" s="3" t="s">
        <v>12361</v>
      </c>
      <c r="F4529" s="3">
        <v>0</v>
      </c>
      <c r="I4529" s="4" t="str">
        <f ca="1">IFERROR(__xludf.DUMMYFUNCTION("REGEXREPLACE(F4530,""\D"", """")"),"#VALUE!")</f>
        <v>#VALUE!</v>
      </c>
    </row>
    <row r="4530" spans="1:9" ht="15.75" customHeight="1">
      <c r="A4530" s="1">
        <v>4529</v>
      </c>
      <c r="B4530" s="3">
        <v>4530</v>
      </c>
      <c r="C4530" s="3" t="s">
        <v>12362</v>
      </c>
      <c r="D4530" s="3" t="s">
        <v>12363</v>
      </c>
      <c r="E4530" s="3" t="s">
        <v>12364</v>
      </c>
      <c r="F4530" s="3" t="s">
        <v>19</v>
      </c>
      <c r="G4530" s="3">
        <v>0</v>
      </c>
      <c r="H4530" s="3" t="s">
        <v>89</v>
      </c>
      <c r="I4530" s="4" t="str">
        <f ca="1">IFERROR(__xludf.DUMMYFUNCTION("REGEXREPLACE(F4531,""\D"", """")"),"7")</f>
        <v>7</v>
      </c>
    </row>
    <row r="4531" spans="1:9" ht="15.75" customHeight="1">
      <c r="A4531" s="1">
        <v>4530</v>
      </c>
      <c r="B4531" s="3">
        <v>4531</v>
      </c>
      <c r="C4531" s="3" t="s">
        <v>12365</v>
      </c>
      <c r="D4531" s="3" t="s">
        <v>12366</v>
      </c>
      <c r="E4531" s="3" t="s">
        <v>12367</v>
      </c>
      <c r="F4531" s="3" t="s">
        <v>386</v>
      </c>
      <c r="G4531" s="3">
        <v>0</v>
      </c>
      <c r="H4531" s="3" t="s">
        <v>111</v>
      </c>
      <c r="I4531" s="4" t="str">
        <f ca="1">IFERROR(__xludf.DUMMYFUNCTION("REGEXREPLACE(F4532,""\D"", """")"),"22")</f>
        <v>22</v>
      </c>
    </row>
    <row r="4532" spans="1:9" ht="15.75" customHeight="1">
      <c r="A4532" s="1">
        <v>4531</v>
      </c>
      <c r="B4532" s="3">
        <v>4532</v>
      </c>
      <c r="C4532" s="3" t="s">
        <v>12368</v>
      </c>
      <c r="D4532" s="3" t="s">
        <v>12369</v>
      </c>
      <c r="E4532" s="3" t="s">
        <v>12370</v>
      </c>
      <c r="F4532" s="3">
        <v>0</v>
      </c>
      <c r="I4532" s="4" t="str">
        <f ca="1">IFERROR(__xludf.DUMMYFUNCTION("REGEXREPLACE(F4533,""\D"", """")"),"#VALUE!")</f>
        <v>#VALUE!</v>
      </c>
    </row>
    <row r="4533" spans="1:9" ht="15.75" customHeight="1">
      <c r="A4533" s="1">
        <v>4532</v>
      </c>
      <c r="B4533" s="3">
        <v>4533</v>
      </c>
      <c r="C4533" s="3" t="s">
        <v>12371</v>
      </c>
      <c r="D4533" s="3" t="s">
        <v>12372</v>
      </c>
      <c r="E4533" s="3" t="s">
        <v>27</v>
      </c>
      <c r="F4533" s="3">
        <v>0</v>
      </c>
      <c r="I4533" s="4" t="str">
        <f ca="1">IFERROR(__xludf.DUMMYFUNCTION("REGEXREPLACE(F4534,""\D"", """")"),"#VALUE!")</f>
        <v>#VALUE!</v>
      </c>
    </row>
    <row r="4534" spans="1:9" ht="15.75" customHeight="1">
      <c r="A4534" s="1">
        <v>4533</v>
      </c>
      <c r="B4534" s="3">
        <v>4534</v>
      </c>
      <c r="C4534" s="3" t="s">
        <v>12373</v>
      </c>
      <c r="D4534" s="3" t="s">
        <v>12374</v>
      </c>
      <c r="E4534" s="3" t="s">
        <v>12375</v>
      </c>
      <c r="F4534" s="3" t="s">
        <v>12376</v>
      </c>
      <c r="G4534" s="3">
        <v>24</v>
      </c>
      <c r="H4534" s="3" t="s">
        <v>9259</v>
      </c>
      <c r="I4534" s="4" t="str">
        <f ca="1">IFERROR(__xludf.DUMMYFUNCTION("REGEXREPLACE(F4535,""\D"", """")"),"348")</f>
        <v>348</v>
      </c>
    </row>
    <row r="4535" spans="1:9" ht="15.75" customHeight="1">
      <c r="A4535" s="1">
        <v>4534</v>
      </c>
      <c r="B4535" s="3">
        <v>4535</v>
      </c>
      <c r="C4535" s="3" t="s">
        <v>12377</v>
      </c>
      <c r="D4535" s="3" t="s">
        <v>12378</v>
      </c>
      <c r="E4535" s="3" t="s">
        <v>727</v>
      </c>
      <c r="F4535" s="3">
        <v>0</v>
      </c>
      <c r="I4535" s="4" t="str">
        <f ca="1">IFERROR(__xludf.DUMMYFUNCTION("REGEXREPLACE(F4536,""\D"", """")"),"#VALUE!")</f>
        <v>#VALUE!</v>
      </c>
    </row>
    <row r="4536" spans="1:9" ht="15.75" customHeight="1">
      <c r="A4536" s="1">
        <v>4535</v>
      </c>
      <c r="B4536" s="3">
        <v>4536</v>
      </c>
      <c r="C4536" s="3" t="s">
        <v>12379</v>
      </c>
      <c r="D4536" s="3" t="s">
        <v>12380</v>
      </c>
      <c r="E4536" s="3" t="s">
        <v>12381</v>
      </c>
      <c r="F4536" s="3" t="s">
        <v>2936</v>
      </c>
      <c r="G4536" s="3">
        <v>73</v>
      </c>
      <c r="H4536" s="3" t="s">
        <v>12382</v>
      </c>
      <c r="I4536" s="4" t="str">
        <f ca="1">IFERROR(__xludf.DUMMYFUNCTION("REGEXREPLACE(F4537,""\D"", """")"),"41")</f>
        <v>41</v>
      </c>
    </row>
    <row r="4537" spans="1:9" ht="15.75" customHeight="1">
      <c r="A4537" s="1">
        <v>4536</v>
      </c>
      <c r="B4537" s="3">
        <v>4537</v>
      </c>
      <c r="C4537" s="3" t="s">
        <v>12383</v>
      </c>
      <c r="D4537" s="3" t="s">
        <v>12384</v>
      </c>
      <c r="E4537" s="3" t="s">
        <v>12385</v>
      </c>
      <c r="F4537" s="3" t="s">
        <v>96</v>
      </c>
      <c r="G4537" s="3">
        <v>9</v>
      </c>
      <c r="H4537" s="3" t="s">
        <v>40</v>
      </c>
      <c r="I4537" s="4" t="str">
        <f ca="1">IFERROR(__xludf.DUMMYFUNCTION("REGEXREPLACE(F4538,""\D"", """")"),"9")</f>
        <v>9</v>
      </c>
    </row>
    <row r="4538" spans="1:9" ht="15.75" customHeight="1">
      <c r="A4538" s="1">
        <v>4537</v>
      </c>
      <c r="B4538" s="3">
        <v>4538</v>
      </c>
      <c r="C4538" s="3" t="s">
        <v>12386</v>
      </c>
      <c r="D4538" s="3" t="s">
        <v>12387</v>
      </c>
      <c r="E4538" s="3" t="s">
        <v>12388</v>
      </c>
      <c r="F4538" s="3" t="s">
        <v>61</v>
      </c>
      <c r="G4538" s="3">
        <v>2</v>
      </c>
      <c r="H4538" s="3" t="s">
        <v>89</v>
      </c>
      <c r="I4538" s="4" t="str">
        <f ca="1">IFERROR(__xludf.DUMMYFUNCTION("REGEXREPLACE(F4539,""\D"", """")"),"5")</f>
        <v>5</v>
      </c>
    </row>
    <row r="4539" spans="1:9" ht="15.75" customHeight="1">
      <c r="A4539" s="1">
        <v>4538</v>
      </c>
      <c r="B4539" s="3">
        <v>4539</v>
      </c>
      <c r="C4539" s="3" t="s">
        <v>12389</v>
      </c>
      <c r="D4539" s="3" t="s">
        <v>12390</v>
      </c>
      <c r="E4539" s="3" t="s">
        <v>12391</v>
      </c>
      <c r="F4539" s="3">
        <v>0</v>
      </c>
      <c r="I4539" s="4" t="str">
        <f ca="1">IFERROR(__xludf.DUMMYFUNCTION("REGEXREPLACE(F4540,""\D"", """")"),"#VALUE!")</f>
        <v>#VALUE!</v>
      </c>
    </row>
    <row r="4540" spans="1:9" ht="15.75" customHeight="1">
      <c r="A4540" s="1">
        <v>4539</v>
      </c>
      <c r="B4540" s="3">
        <v>4540</v>
      </c>
      <c r="C4540" s="3" t="s">
        <v>12392</v>
      </c>
      <c r="D4540" s="3" t="s">
        <v>12393</v>
      </c>
      <c r="E4540" s="3" t="s">
        <v>27</v>
      </c>
      <c r="F4540" s="3">
        <v>0</v>
      </c>
      <c r="I4540" s="4" t="str">
        <f ca="1">IFERROR(__xludf.DUMMYFUNCTION("REGEXREPLACE(F4541,""\D"", """")"),"#VALUE!")</f>
        <v>#VALUE!</v>
      </c>
    </row>
    <row r="4541" spans="1:9" ht="15.75" customHeight="1">
      <c r="A4541" s="1">
        <v>4540</v>
      </c>
      <c r="B4541" s="3">
        <v>4541</v>
      </c>
      <c r="C4541" s="3" t="s">
        <v>12394</v>
      </c>
      <c r="D4541" s="3" t="s">
        <v>12395</v>
      </c>
      <c r="E4541" s="3" t="s">
        <v>12396</v>
      </c>
      <c r="F4541" s="3" t="s">
        <v>3250</v>
      </c>
      <c r="G4541" s="3">
        <v>132</v>
      </c>
      <c r="H4541" s="3" t="s">
        <v>12397</v>
      </c>
      <c r="I4541" s="4" t="str">
        <f ca="1">IFERROR(__xludf.DUMMYFUNCTION("REGEXREPLACE(F4542,""\D"", """")"),"33")</f>
        <v>33</v>
      </c>
    </row>
    <row r="4542" spans="1:9" ht="15.75" customHeight="1">
      <c r="A4542" s="1">
        <v>4541</v>
      </c>
      <c r="B4542" s="3">
        <v>4542</v>
      </c>
      <c r="C4542" s="3" t="s">
        <v>12398</v>
      </c>
      <c r="D4542" s="3" t="s">
        <v>12399</v>
      </c>
      <c r="E4542" s="3" t="s">
        <v>12400</v>
      </c>
      <c r="F4542" s="3" t="s">
        <v>96</v>
      </c>
      <c r="G4542" s="3">
        <v>1</v>
      </c>
      <c r="H4542" s="3" t="s">
        <v>12</v>
      </c>
      <c r="I4542" s="4" t="str">
        <f ca="1">IFERROR(__xludf.DUMMYFUNCTION("REGEXREPLACE(F4543,""\D"", """")"),"9")</f>
        <v>9</v>
      </c>
    </row>
    <row r="4543" spans="1:9" ht="15.75" customHeight="1">
      <c r="A4543" s="1">
        <v>4542</v>
      </c>
      <c r="B4543" s="3">
        <v>4543</v>
      </c>
      <c r="C4543" s="3" t="s">
        <v>12401</v>
      </c>
      <c r="D4543" s="3" t="s">
        <v>12402</v>
      </c>
      <c r="E4543" s="3" t="s">
        <v>12403</v>
      </c>
      <c r="F4543" s="3">
        <v>0</v>
      </c>
      <c r="I4543" s="4" t="str">
        <f ca="1">IFERROR(__xludf.DUMMYFUNCTION("REGEXREPLACE(F4544,""\D"", """")"),"#VALUE!")</f>
        <v>#VALUE!</v>
      </c>
    </row>
    <row r="4544" spans="1:9" ht="15.75" customHeight="1">
      <c r="A4544" s="1">
        <v>4543</v>
      </c>
      <c r="B4544" s="3">
        <v>4544</v>
      </c>
      <c r="C4544" s="3" t="s">
        <v>12404</v>
      </c>
      <c r="D4544" s="3" t="s">
        <v>12405</v>
      </c>
      <c r="E4544" s="3" t="s">
        <v>12406</v>
      </c>
      <c r="F4544" s="3" t="s">
        <v>3097</v>
      </c>
      <c r="G4544" s="3">
        <v>5</v>
      </c>
      <c r="H4544" s="3" t="s">
        <v>122</v>
      </c>
      <c r="I4544" s="4" t="str">
        <f ca="1">IFERROR(__xludf.DUMMYFUNCTION("REGEXREPLACE(F4545,""\D"", """")"),"36")</f>
        <v>36</v>
      </c>
    </row>
    <row r="4545" spans="1:9" ht="15.75" customHeight="1">
      <c r="A4545" s="1">
        <v>4544</v>
      </c>
      <c r="B4545" s="3">
        <v>4545</v>
      </c>
      <c r="C4545" s="3" t="s">
        <v>12407</v>
      </c>
      <c r="D4545" s="3" t="s">
        <v>12408</v>
      </c>
      <c r="E4545" s="3" t="s">
        <v>27</v>
      </c>
      <c r="F4545" s="3">
        <v>0</v>
      </c>
      <c r="I4545" s="4" t="str">
        <f ca="1">IFERROR(__xludf.DUMMYFUNCTION("REGEXREPLACE(F4546,""\D"", """")"),"#VALUE!")</f>
        <v>#VALUE!</v>
      </c>
    </row>
    <row r="4546" spans="1:9" ht="15.75" customHeight="1">
      <c r="A4546" s="1">
        <v>4545</v>
      </c>
      <c r="B4546" s="3">
        <v>4546</v>
      </c>
      <c r="C4546" s="3" t="s">
        <v>12409</v>
      </c>
      <c r="D4546" s="3" t="s">
        <v>12410</v>
      </c>
      <c r="E4546" s="3" t="s">
        <v>12411</v>
      </c>
      <c r="F4546" s="3">
        <v>0</v>
      </c>
      <c r="I4546" s="4" t="str">
        <f ca="1">IFERROR(__xludf.DUMMYFUNCTION("REGEXREPLACE(F4547,""\D"", """")"),"#VALUE!")</f>
        <v>#VALUE!</v>
      </c>
    </row>
    <row r="4547" spans="1:9" ht="15.75" customHeight="1">
      <c r="A4547" s="1">
        <v>4546</v>
      </c>
      <c r="B4547" s="3">
        <v>4547</v>
      </c>
      <c r="C4547" s="3" t="s">
        <v>12412</v>
      </c>
      <c r="D4547" s="3" t="s">
        <v>12413</v>
      </c>
      <c r="E4547" s="3" t="s">
        <v>12414</v>
      </c>
      <c r="F4547" s="3">
        <v>0</v>
      </c>
      <c r="I4547" s="4" t="str">
        <f ca="1">IFERROR(__xludf.DUMMYFUNCTION("REGEXREPLACE(F4548,""\D"", """")"),"#VALUE!")</f>
        <v>#VALUE!</v>
      </c>
    </row>
    <row r="4548" spans="1:9" ht="15.75" customHeight="1">
      <c r="A4548" s="1">
        <v>4547</v>
      </c>
      <c r="B4548" s="3">
        <v>4548</v>
      </c>
      <c r="C4548" s="3" t="s">
        <v>12415</v>
      </c>
      <c r="D4548" s="3" t="s">
        <v>12416</v>
      </c>
      <c r="E4548" s="3" t="s">
        <v>27</v>
      </c>
      <c r="F4548" s="3">
        <v>0</v>
      </c>
      <c r="I4548" s="4" t="str">
        <f ca="1">IFERROR(__xludf.DUMMYFUNCTION("REGEXREPLACE(F4549,""\D"", """")"),"#VALUE!")</f>
        <v>#VALUE!</v>
      </c>
    </row>
    <row r="4549" spans="1:9" ht="15.75" customHeight="1">
      <c r="A4549" s="1">
        <v>4548</v>
      </c>
      <c r="B4549" s="3">
        <v>4549</v>
      </c>
      <c r="C4549" s="3" t="s">
        <v>12417</v>
      </c>
      <c r="D4549" s="3" t="s">
        <v>12418</v>
      </c>
      <c r="E4549" s="3" t="s">
        <v>12419</v>
      </c>
      <c r="F4549" s="3">
        <v>0</v>
      </c>
      <c r="I4549" s="4" t="str">
        <f ca="1">IFERROR(__xludf.DUMMYFUNCTION("REGEXREPLACE(F4550,""\D"", """")"),"#VALUE!")</f>
        <v>#VALUE!</v>
      </c>
    </row>
    <row r="4550" spans="1:9" ht="15.75" customHeight="1">
      <c r="A4550" s="1">
        <v>4549</v>
      </c>
      <c r="B4550" s="3">
        <v>4550</v>
      </c>
      <c r="C4550" s="3" t="s">
        <v>12420</v>
      </c>
      <c r="D4550" s="3" t="s">
        <v>12421</v>
      </c>
      <c r="E4550" s="3" t="s">
        <v>12422</v>
      </c>
      <c r="F4550" s="3" t="s">
        <v>596</v>
      </c>
      <c r="G4550" s="3">
        <v>19</v>
      </c>
      <c r="H4550" s="3" t="s">
        <v>1766</v>
      </c>
      <c r="I4550" s="4" t="str">
        <f ca="1">IFERROR(__xludf.DUMMYFUNCTION("REGEXREPLACE(F4551,""\D"", """")"),"51")</f>
        <v>51</v>
      </c>
    </row>
    <row r="4551" spans="1:9" ht="15.75" customHeight="1">
      <c r="A4551" s="1">
        <v>4550</v>
      </c>
      <c r="B4551" s="3">
        <v>4551</v>
      </c>
      <c r="C4551" s="3" t="s">
        <v>12423</v>
      </c>
      <c r="D4551" s="3" t="s">
        <v>12424</v>
      </c>
      <c r="E4551" s="3" t="s">
        <v>27</v>
      </c>
      <c r="F4551" s="3">
        <v>0</v>
      </c>
      <c r="I4551" s="4" t="str">
        <f ca="1">IFERROR(__xludf.DUMMYFUNCTION("REGEXREPLACE(F4552,""\D"", """")"),"#VALUE!")</f>
        <v>#VALUE!</v>
      </c>
    </row>
    <row r="4552" spans="1:9" ht="15.75" customHeight="1">
      <c r="A4552" s="1">
        <v>4551</v>
      </c>
      <c r="B4552" s="3">
        <v>4552</v>
      </c>
      <c r="C4552" s="3" t="s">
        <v>12425</v>
      </c>
      <c r="D4552" s="3" t="s">
        <v>12426</v>
      </c>
      <c r="E4552" s="3" t="s">
        <v>12427</v>
      </c>
      <c r="F4552" s="3" t="s">
        <v>12428</v>
      </c>
      <c r="G4552" s="3">
        <v>0</v>
      </c>
      <c r="H4552" s="3" t="s">
        <v>950</v>
      </c>
      <c r="I4552" s="4" t="str">
        <f ca="1">IFERROR(__xludf.DUMMYFUNCTION("REGEXREPLACE(F4553,""\D"", """")"),"64")</f>
        <v>64</v>
      </c>
    </row>
    <row r="4553" spans="1:9" ht="15.75" customHeight="1">
      <c r="A4553" s="1">
        <v>4552</v>
      </c>
      <c r="B4553" s="3">
        <v>4553</v>
      </c>
      <c r="C4553" s="3" t="s">
        <v>12429</v>
      </c>
      <c r="D4553" s="3" t="s">
        <v>12430</v>
      </c>
      <c r="E4553" s="3" t="s">
        <v>12431</v>
      </c>
      <c r="F4553" s="3" t="s">
        <v>472</v>
      </c>
      <c r="G4553" s="3">
        <v>23</v>
      </c>
      <c r="H4553" s="3" t="s">
        <v>1173</v>
      </c>
      <c r="I4553" s="4" t="str">
        <f ca="1">IFERROR(__xludf.DUMMYFUNCTION("REGEXREPLACE(F4554,""\D"", """")"),"35")</f>
        <v>35</v>
      </c>
    </row>
    <row r="4554" spans="1:9" ht="15.75" customHeight="1">
      <c r="A4554" s="1">
        <v>4553</v>
      </c>
      <c r="B4554" s="3">
        <v>4554</v>
      </c>
      <c r="C4554" s="3" t="s">
        <v>12432</v>
      </c>
      <c r="D4554" s="3" t="s">
        <v>12433</v>
      </c>
      <c r="E4554" s="3" t="s">
        <v>12434</v>
      </c>
      <c r="F4554" s="3">
        <v>0</v>
      </c>
      <c r="I4554" s="4" t="str">
        <f ca="1">IFERROR(__xludf.DUMMYFUNCTION("REGEXREPLACE(F4555,""\D"", """")"),"#VALUE!")</f>
        <v>#VALUE!</v>
      </c>
    </row>
    <row r="4555" spans="1:9" ht="15.75" customHeight="1">
      <c r="A4555" s="1">
        <v>4554</v>
      </c>
      <c r="B4555" s="3">
        <v>4555</v>
      </c>
      <c r="C4555" s="3" t="s">
        <v>12435</v>
      </c>
      <c r="D4555" s="3" t="s">
        <v>12436</v>
      </c>
      <c r="E4555" s="3" t="s">
        <v>12437</v>
      </c>
      <c r="F4555" s="3" t="s">
        <v>4129</v>
      </c>
      <c r="G4555" s="3">
        <v>57</v>
      </c>
      <c r="H4555" s="3" t="s">
        <v>12438</v>
      </c>
      <c r="I4555" s="4" t="str">
        <f ca="1">IFERROR(__xludf.DUMMYFUNCTION("REGEXREPLACE(F4556,""\D"", """")"),"46")</f>
        <v>46</v>
      </c>
    </row>
    <row r="4556" spans="1:9" ht="15.75" customHeight="1">
      <c r="A4556" s="1">
        <v>4555</v>
      </c>
      <c r="B4556" s="3">
        <v>4556</v>
      </c>
      <c r="C4556" s="3" t="s">
        <v>12439</v>
      </c>
      <c r="D4556" s="3" t="s">
        <v>12440</v>
      </c>
      <c r="E4556" s="3" t="s">
        <v>27</v>
      </c>
      <c r="F4556" s="3">
        <v>0</v>
      </c>
      <c r="I4556" s="4" t="str">
        <f ca="1">IFERROR(__xludf.DUMMYFUNCTION("REGEXREPLACE(F4557,""\D"", """")"),"#VALUE!")</f>
        <v>#VALUE!</v>
      </c>
    </row>
    <row r="4557" spans="1:9" ht="15.75" customHeight="1">
      <c r="A4557" s="1">
        <v>4556</v>
      </c>
      <c r="B4557" s="3">
        <v>4557</v>
      </c>
      <c r="C4557" s="3" t="s">
        <v>12441</v>
      </c>
      <c r="D4557" s="3" t="s">
        <v>12442</v>
      </c>
      <c r="E4557" s="3" t="s">
        <v>12443</v>
      </c>
      <c r="F4557" s="3">
        <v>0</v>
      </c>
      <c r="I4557" s="4" t="str">
        <f ca="1">IFERROR(__xludf.DUMMYFUNCTION("REGEXREPLACE(F4558,""\D"", """")"),"#VALUE!")</f>
        <v>#VALUE!</v>
      </c>
    </row>
    <row r="4558" spans="1:9" ht="15.75" customHeight="1">
      <c r="A4558" s="1">
        <v>4557</v>
      </c>
      <c r="B4558" s="3">
        <v>4558</v>
      </c>
      <c r="C4558" s="3" t="s">
        <v>12444</v>
      </c>
      <c r="D4558" s="3" t="s">
        <v>12445</v>
      </c>
      <c r="E4558" s="3" t="s">
        <v>12446</v>
      </c>
      <c r="F4558" s="3">
        <v>0</v>
      </c>
      <c r="I4558" s="4" t="str">
        <f ca="1">IFERROR(__xludf.DUMMYFUNCTION("REGEXREPLACE(F4559,""\D"", """")"),"#VALUE!")</f>
        <v>#VALUE!</v>
      </c>
    </row>
    <row r="4559" spans="1:9" ht="15.75" customHeight="1">
      <c r="A4559" s="1">
        <v>4558</v>
      </c>
      <c r="B4559" s="3">
        <v>4559</v>
      </c>
      <c r="C4559" s="3" t="s">
        <v>12447</v>
      </c>
      <c r="D4559" s="3" t="s">
        <v>12448</v>
      </c>
      <c r="E4559" s="3" t="s">
        <v>27</v>
      </c>
      <c r="F4559" s="3">
        <v>0</v>
      </c>
      <c r="I4559" s="4" t="str">
        <f ca="1">IFERROR(__xludf.DUMMYFUNCTION("REGEXREPLACE(F4560,""\D"", """")"),"#VALUE!")</f>
        <v>#VALUE!</v>
      </c>
    </row>
    <row r="4560" spans="1:9" ht="15.75" customHeight="1">
      <c r="A4560" s="1">
        <v>4559</v>
      </c>
      <c r="B4560" s="3">
        <v>4560</v>
      </c>
      <c r="C4560" s="3" t="s">
        <v>12449</v>
      </c>
      <c r="D4560" s="3" t="s">
        <v>12450</v>
      </c>
      <c r="E4560" s="3" t="s">
        <v>12451</v>
      </c>
      <c r="F4560" s="3" t="s">
        <v>655</v>
      </c>
      <c r="G4560" s="3">
        <v>4</v>
      </c>
      <c r="H4560" s="3" t="s">
        <v>1071</v>
      </c>
      <c r="I4560" s="4" t="str">
        <f ca="1">IFERROR(__xludf.DUMMYFUNCTION("REGEXREPLACE(F4561,""\D"", """")"),"20")</f>
        <v>20</v>
      </c>
    </row>
    <row r="4561" spans="1:9" ht="15.75" customHeight="1">
      <c r="A4561" s="1">
        <v>4560</v>
      </c>
      <c r="B4561" s="3">
        <v>4561</v>
      </c>
      <c r="C4561" s="3" t="s">
        <v>12452</v>
      </c>
      <c r="D4561" s="3" t="s">
        <v>12453</v>
      </c>
      <c r="E4561" s="3" t="s">
        <v>12454</v>
      </c>
      <c r="F4561" s="3" t="s">
        <v>559</v>
      </c>
      <c r="G4561" s="3">
        <v>0</v>
      </c>
      <c r="H4561" s="3" t="s">
        <v>642</v>
      </c>
      <c r="I4561" s="4" t="str">
        <f ca="1">IFERROR(__xludf.DUMMYFUNCTION("REGEXREPLACE(F4562,""\D"", """")"),"19")</f>
        <v>19</v>
      </c>
    </row>
    <row r="4562" spans="1:9" ht="15.75" customHeight="1">
      <c r="A4562" s="1">
        <v>4561</v>
      </c>
      <c r="B4562" s="3">
        <v>4562</v>
      </c>
      <c r="C4562" s="3" t="s">
        <v>12455</v>
      </c>
      <c r="D4562" s="3" t="s">
        <v>12456</v>
      </c>
      <c r="E4562" s="3" t="s">
        <v>12457</v>
      </c>
      <c r="F4562" s="3" t="s">
        <v>303</v>
      </c>
      <c r="G4562" s="3">
        <v>5</v>
      </c>
      <c r="H4562" s="3" t="s">
        <v>57</v>
      </c>
      <c r="I4562" s="4" t="str">
        <f ca="1">IFERROR(__xludf.DUMMYFUNCTION("REGEXREPLACE(F4563,""\D"", """")"),"6")</f>
        <v>6</v>
      </c>
    </row>
    <row r="4563" spans="1:9" ht="15.75" customHeight="1">
      <c r="A4563" s="1">
        <v>4562</v>
      </c>
      <c r="B4563" s="3">
        <v>4563</v>
      </c>
      <c r="C4563" s="3" t="s">
        <v>12458</v>
      </c>
      <c r="D4563" s="3" t="s">
        <v>12459</v>
      </c>
      <c r="E4563" s="3" t="s">
        <v>12460</v>
      </c>
      <c r="F4563" s="3">
        <v>0</v>
      </c>
      <c r="I4563" s="4" t="str">
        <f ca="1">IFERROR(__xludf.DUMMYFUNCTION("REGEXREPLACE(F4564,""\D"", """")"),"#VALUE!")</f>
        <v>#VALUE!</v>
      </c>
    </row>
    <row r="4564" spans="1:9" ht="15.75" customHeight="1">
      <c r="A4564" s="1">
        <v>4563</v>
      </c>
      <c r="B4564" s="3">
        <v>4564</v>
      </c>
      <c r="C4564" s="3" t="s">
        <v>12461</v>
      </c>
      <c r="D4564" s="3" t="s">
        <v>12462</v>
      </c>
      <c r="E4564" s="3" t="s">
        <v>3536</v>
      </c>
      <c r="F4564" s="3">
        <v>0</v>
      </c>
      <c r="I4564" s="4" t="str">
        <f ca="1">IFERROR(__xludf.DUMMYFUNCTION("REGEXREPLACE(F4565,""\D"", """")"),"#VALUE!")</f>
        <v>#VALUE!</v>
      </c>
    </row>
    <row r="4565" spans="1:9" ht="15.75" customHeight="1">
      <c r="A4565" s="1">
        <v>4564</v>
      </c>
      <c r="B4565" s="3">
        <v>4565</v>
      </c>
      <c r="C4565" s="3" t="s">
        <v>12463</v>
      </c>
      <c r="D4565" s="3" t="s">
        <v>12464</v>
      </c>
      <c r="E4565" s="3" t="s">
        <v>12465</v>
      </c>
      <c r="F4565" s="3">
        <v>0</v>
      </c>
      <c r="I4565" s="4" t="str">
        <f ca="1">IFERROR(__xludf.DUMMYFUNCTION("REGEXREPLACE(F4566,""\D"", """")"),"#VALUE!")</f>
        <v>#VALUE!</v>
      </c>
    </row>
    <row r="4566" spans="1:9" ht="15.75" customHeight="1">
      <c r="A4566" s="1">
        <v>4565</v>
      </c>
      <c r="B4566" s="3">
        <v>4566</v>
      </c>
      <c r="C4566" s="3" t="s">
        <v>12466</v>
      </c>
      <c r="D4566" s="3" t="s">
        <v>12467</v>
      </c>
      <c r="E4566" s="3" t="s">
        <v>12468</v>
      </c>
      <c r="F4566" s="3">
        <v>0</v>
      </c>
      <c r="I4566" s="4" t="str">
        <f ca="1">IFERROR(__xludf.DUMMYFUNCTION("REGEXREPLACE(F4567,""\D"", """")"),"#VALUE!")</f>
        <v>#VALUE!</v>
      </c>
    </row>
    <row r="4567" spans="1:9" ht="15.75" customHeight="1">
      <c r="A4567" s="1">
        <v>4566</v>
      </c>
      <c r="B4567" s="3">
        <v>4567</v>
      </c>
      <c r="C4567" s="3" t="s">
        <v>12469</v>
      </c>
      <c r="D4567" s="3" t="s">
        <v>12470</v>
      </c>
      <c r="E4567" s="3" t="s">
        <v>27</v>
      </c>
      <c r="F4567" s="3">
        <v>0</v>
      </c>
      <c r="I4567" s="4" t="str">
        <f ca="1">IFERROR(__xludf.DUMMYFUNCTION("REGEXREPLACE(F4568,""\D"", """")"),"#VALUE!")</f>
        <v>#VALUE!</v>
      </c>
    </row>
    <row r="4568" spans="1:9" ht="15.75" customHeight="1">
      <c r="A4568" s="1">
        <v>4567</v>
      </c>
      <c r="B4568" s="3">
        <v>4568</v>
      </c>
      <c r="C4568" s="3" t="s">
        <v>12471</v>
      </c>
      <c r="D4568" s="3" t="s">
        <v>12472</v>
      </c>
      <c r="E4568" s="3" t="s">
        <v>27</v>
      </c>
      <c r="F4568" s="3">
        <v>0</v>
      </c>
      <c r="I4568" s="4" t="str">
        <f ca="1">IFERROR(__xludf.DUMMYFUNCTION("REGEXREPLACE(F4569,""\D"", """")"),"#VALUE!")</f>
        <v>#VALUE!</v>
      </c>
    </row>
    <row r="4569" spans="1:9" ht="15.75" customHeight="1">
      <c r="A4569" s="1">
        <v>4568</v>
      </c>
      <c r="B4569" s="3">
        <v>4569</v>
      </c>
      <c r="C4569" s="3" t="s">
        <v>12473</v>
      </c>
      <c r="D4569" s="3" t="s">
        <v>12474</v>
      </c>
      <c r="E4569" s="3" t="s">
        <v>12475</v>
      </c>
      <c r="F4569" s="3" t="s">
        <v>472</v>
      </c>
      <c r="G4569" s="3">
        <v>0</v>
      </c>
      <c r="H4569" s="3" t="s">
        <v>1831</v>
      </c>
      <c r="I4569" s="4" t="str">
        <f ca="1">IFERROR(__xludf.DUMMYFUNCTION("REGEXREPLACE(F4570,""\D"", """")"),"35")</f>
        <v>35</v>
      </c>
    </row>
    <row r="4570" spans="1:9" ht="15.75" customHeight="1">
      <c r="A4570" s="1">
        <v>4569</v>
      </c>
      <c r="B4570" s="3">
        <v>4570</v>
      </c>
      <c r="C4570" s="3" t="s">
        <v>12476</v>
      </c>
      <c r="D4570" s="3" t="s">
        <v>12477</v>
      </c>
      <c r="E4570" s="3" t="s">
        <v>12478</v>
      </c>
      <c r="F4570" s="3">
        <v>0</v>
      </c>
      <c r="I4570" s="4" t="str">
        <f ca="1">IFERROR(__xludf.DUMMYFUNCTION("REGEXREPLACE(F4571,""\D"", """")"),"#VALUE!")</f>
        <v>#VALUE!</v>
      </c>
    </row>
    <row r="4571" spans="1:9" ht="15.75" customHeight="1">
      <c r="A4571" s="1">
        <v>4570</v>
      </c>
      <c r="B4571" s="3">
        <v>4571</v>
      </c>
      <c r="C4571" s="3" t="s">
        <v>12479</v>
      </c>
      <c r="D4571" s="3" t="s">
        <v>12480</v>
      </c>
      <c r="E4571" s="3" t="s">
        <v>12481</v>
      </c>
      <c r="F4571" s="3">
        <v>0</v>
      </c>
      <c r="I4571" s="4" t="str">
        <f ca="1">IFERROR(__xludf.DUMMYFUNCTION("REGEXREPLACE(F4572,""\D"", """")"),"#VALUE!")</f>
        <v>#VALUE!</v>
      </c>
    </row>
    <row r="4572" spans="1:9" ht="15.75" customHeight="1">
      <c r="A4572" s="1">
        <v>4571</v>
      </c>
      <c r="B4572" s="3">
        <v>4572</v>
      </c>
      <c r="C4572" s="3" t="s">
        <v>12482</v>
      </c>
      <c r="D4572" s="3" t="s">
        <v>12483</v>
      </c>
      <c r="E4572" s="3" t="s">
        <v>12484</v>
      </c>
      <c r="F4572" s="3">
        <v>0</v>
      </c>
      <c r="I4572" s="4" t="str">
        <f ca="1">IFERROR(__xludf.DUMMYFUNCTION("REGEXREPLACE(F4573,""\D"", """")"),"#VALUE!")</f>
        <v>#VALUE!</v>
      </c>
    </row>
    <row r="4573" spans="1:9" ht="15.75" customHeight="1">
      <c r="A4573" s="1">
        <v>4572</v>
      </c>
      <c r="B4573" s="3">
        <v>4573</v>
      </c>
      <c r="C4573" s="3" t="s">
        <v>12485</v>
      </c>
      <c r="D4573" s="3" t="s">
        <v>12486</v>
      </c>
      <c r="E4573" s="3" t="s">
        <v>12487</v>
      </c>
      <c r="F4573" s="3">
        <v>0</v>
      </c>
      <c r="I4573" s="4" t="str">
        <f ca="1">IFERROR(__xludf.DUMMYFUNCTION("REGEXREPLACE(F4574,""\D"", """")"),"#VALUE!")</f>
        <v>#VALUE!</v>
      </c>
    </row>
    <row r="4574" spans="1:9" ht="15.75" customHeight="1">
      <c r="A4574" s="1">
        <v>4573</v>
      </c>
      <c r="B4574" s="3">
        <v>4574</v>
      </c>
      <c r="C4574" s="3" t="s">
        <v>12488</v>
      </c>
      <c r="D4574" s="3" t="s">
        <v>12489</v>
      </c>
      <c r="E4574" s="3" t="s">
        <v>27</v>
      </c>
      <c r="F4574" s="3">
        <v>0</v>
      </c>
      <c r="I4574" s="4" t="str">
        <f ca="1">IFERROR(__xludf.DUMMYFUNCTION("REGEXREPLACE(F4575,""\D"", """")"),"#VALUE!")</f>
        <v>#VALUE!</v>
      </c>
    </row>
    <row r="4575" spans="1:9" ht="15.75" customHeight="1">
      <c r="A4575" s="1">
        <v>4574</v>
      </c>
      <c r="B4575" s="3">
        <v>4575</v>
      </c>
      <c r="C4575" s="3" t="s">
        <v>12490</v>
      </c>
      <c r="D4575" s="3" t="s">
        <v>12491</v>
      </c>
      <c r="E4575" s="3" t="s">
        <v>12492</v>
      </c>
      <c r="F4575" s="3" t="s">
        <v>19</v>
      </c>
      <c r="G4575" s="3">
        <v>1</v>
      </c>
      <c r="H4575" s="3" t="s">
        <v>394</v>
      </c>
      <c r="I4575" s="4" t="str">
        <f ca="1">IFERROR(__xludf.DUMMYFUNCTION("REGEXREPLACE(F4576,""\D"", """")"),"7")</f>
        <v>7</v>
      </c>
    </row>
    <row r="4576" spans="1:9" ht="15.75" customHeight="1">
      <c r="A4576" s="1">
        <v>4575</v>
      </c>
      <c r="B4576" s="3">
        <v>4576</v>
      </c>
      <c r="C4576" s="3" t="s">
        <v>12493</v>
      </c>
      <c r="D4576" s="3" t="s">
        <v>12494</v>
      </c>
      <c r="E4576" s="3" t="s">
        <v>306</v>
      </c>
      <c r="F4576" s="3">
        <v>0</v>
      </c>
      <c r="I4576" s="4" t="str">
        <f ca="1">IFERROR(__xludf.DUMMYFUNCTION("REGEXREPLACE(F4577,""\D"", """")"),"#VALUE!")</f>
        <v>#VALUE!</v>
      </c>
    </row>
    <row r="4577" spans="1:9" ht="15.75" customHeight="1">
      <c r="A4577" s="1">
        <v>4576</v>
      </c>
      <c r="B4577" s="3">
        <v>4577</v>
      </c>
      <c r="C4577" s="3" t="s">
        <v>12495</v>
      </c>
      <c r="D4577" s="3" t="s">
        <v>12496</v>
      </c>
      <c r="E4577" s="3" t="s">
        <v>12497</v>
      </c>
      <c r="F4577" s="3">
        <v>0</v>
      </c>
      <c r="I4577" s="4" t="str">
        <f ca="1">IFERROR(__xludf.DUMMYFUNCTION("REGEXREPLACE(F4578,""\D"", """")"),"#VALUE!")</f>
        <v>#VALUE!</v>
      </c>
    </row>
    <row r="4578" spans="1:9" ht="15.75" customHeight="1">
      <c r="A4578" s="1">
        <v>4577</v>
      </c>
      <c r="B4578" s="3">
        <v>4578</v>
      </c>
      <c r="C4578" s="3" t="s">
        <v>12498</v>
      </c>
      <c r="D4578" s="3" t="s">
        <v>12499</v>
      </c>
      <c r="E4578" s="3" t="s">
        <v>27</v>
      </c>
      <c r="F4578" s="3">
        <v>0</v>
      </c>
      <c r="I4578" s="4" t="str">
        <f ca="1">IFERROR(__xludf.DUMMYFUNCTION("REGEXREPLACE(F4579,""\D"", """")"),"#VALUE!")</f>
        <v>#VALUE!</v>
      </c>
    </row>
    <row r="4579" spans="1:9" ht="15.75" customHeight="1">
      <c r="A4579" s="1">
        <v>4578</v>
      </c>
      <c r="B4579" s="3">
        <v>4579</v>
      </c>
      <c r="C4579" s="3" t="s">
        <v>12500</v>
      </c>
      <c r="D4579" s="3" t="s">
        <v>12501</v>
      </c>
      <c r="E4579" s="3" t="s">
        <v>27</v>
      </c>
      <c r="F4579" s="3">
        <v>0</v>
      </c>
      <c r="I4579" s="4" t="str">
        <f ca="1">IFERROR(__xludf.DUMMYFUNCTION("REGEXREPLACE(F4580,""\D"", """")"),"#VALUE!")</f>
        <v>#VALUE!</v>
      </c>
    </row>
    <row r="4580" spans="1:9" ht="15.75" customHeight="1">
      <c r="A4580" s="1">
        <v>4579</v>
      </c>
      <c r="B4580" s="3">
        <v>4580</v>
      </c>
      <c r="C4580" s="3" t="s">
        <v>12502</v>
      </c>
      <c r="D4580" s="3" t="s">
        <v>12503</v>
      </c>
      <c r="E4580" s="3" t="s">
        <v>12504</v>
      </c>
      <c r="F4580" s="3">
        <v>0</v>
      </c>
      <c r="I4580" s="4" t="str">
        <f ca="1">IFERROR(__xludf.DUMMYFUNCTION("REGEXREPLACE(F4581,""\D"", """")"),"#VALUE!")</f>
        <v>#VALUE!</v>
      </c>
    </row>
    <row r="4581" spans="1:9" ht="15.75" customHeight="1">
      <c r="A4581" s="1">
        <v>4580</v>
      </c>
      <c r="B4581" s="3">
        <v>4581</v>
      </c>
      <c r="C4581" s="3" t="s">
        <v>12505</v>
      </c>
      <c r="D4581" s="3" t="s">
        <v>12506</v>
      </c>
      <c r="E4581" s="3" t="s">
        <v>12507</v>
      </c>
      <c r="F4581" s="3" t="s">
        <v>1165</v>
      </c>
      <c r="G4581" s="3">
        <v>2</v>
      </c>
      <c r="H4581" s="3" t="s">
        <v>139</v>
      </c>
      <c r="I4581" s="4" t="str">
        <f ca="1">IFERROR(__xludf.DUMMYFUNCTION("REGEXREPLACE(F4582,""\D"", """")"),"23")</f>
        <v>23</v>
      </c>
    </row>
    <row r="4582" spans="1:9" ht="15.75" customHeight="1">
      <c r="A4582" s="1">
        <v>4581</v>
      </c>
      <c r="B4582" s="3">
        <v>4582</v>
      </c>
      <c r="C4582" s="3" t="s">
        <v>12508</v>
      </c>
      <c r="D4582" s="3" t="s">
        <v>12509</v>
      </c>
      <c r="E4582" s="3" t="s">
        <v>12510</v>
      </c>
      <c r="F4582" s="3">
        <v>0</v>
      </c>
      <c r="I4582" s="4" t="str">
        <f ca="1">IFERROR(__xludf.DUMMYFUNCTION("REGEXREPLACE(F4583,""\D"", """")"),"#VALUE!")</f>
        <v>#VALUE!</v>
      </c>
    </row>
    <row r="4583" spans="1:9" ht="15.75" customHeight="1">
      <c r="A4583" s="1">
        <v>4582</v>
      </c>
      <c r="B4583" s="3">
        <v>4583</v>
      </c>
      <c r="C4583" s="3" t="s">
        <v>12511</v>
      </c>
      <c r="D4583" s="3" t="s">
        <v>12512</v>
      </c>
      <c r="E4583" s="3" t="s">
        <v>27</v>
      </c>
      <c r="F4583" s="3">
        <v>0</v>
      </c>
      <c r="I4583" s="4" t="str">
        <f ca="1">IFERROR(__xludf.DUMMYFUNCTION("REGEXREPLACE(F4584,""\D"", """")"),"#VALUE!")</f>
        <v>#VALUE!</v>
      </c>
    </row>
    <row r="4584" spans="1:9" ht="15.75" customHeight="1">
      <c r="A4584" s="1">
        <v>4583</v>
      </c>
      <c r="B4584" s="3">
        <v>4584</v>
      </c>
      <c r="C4584" s="3" t="s">
        <v>12513</v>
      </c>
      <c r="D4584" s="3" t="s">
        <v>12514</v>
      </c>
      <c r="E4584" s="3" t="s">
        <v>12515</v>
      </c>
      <c r="F4584" s="3">
        <v>0</v>
      </c>
      <c r="I4584" s="4" t="str">
        <f ca="1">IFERROR(__xludf.DUMMYFUNCTION("REGEXREPLACE(F4585,""\D"", """")"),"#VALUE!")</f>
        <v>#VALUE!</v>
      </c>
    </row>
    <row r="4585" spans="1:9" ht="15.75" customHeight="1">
      <c r="A4585" s="1">
        <v>4584</v>
      </c>
      <c r="B4585" s="3">
        <v>4585</v>
      </c>
      <c r="C4585" s="3" t="s">
        <v>12516</v>
      </c>
      <c r="D4585" s="3" t="s">
        <v>12517</v>
      </c>
      <c r="E4585" s="3" t="s">
        <v>12518</v>
      </c>
      <c r="F4585" s="3" t="s">
        <v>61</v>
      </c>
      <c r="G4585" s="3">
        <v>11</v>
      </c>
      <c r="H4585" s="3" t="s">
        <v>97</v>
      </c>
      <c r="I4585" s="4" t="str">
        <f ca="1">IFERROR(__xludf.DUMMYFUNCTION("REGEXREPLACE(F4586,""\D"", """")"),"5")</f>
        <v>5</v>
      </c>
    </row>
    <row r="4586" spans="1:9" ht="15.75" customHeight="1">
      <c r="A4586" s="1">
        <v>4585</v>
      </c>
      <c r="B4586" s="3">
        <v>4586</v>
      </c>
      <c r="C4586" s="3" t="s">
        <v>12519</v>
      </c>
      <c r="D4586" s="3" t="s">
        <v>12520</v>
      </c>
      <c r="E4586" s="3" t="s">
        <v>12521</v>
      </c>
      <c r="F4586" s="3">
        <v>0</v>
      </c>
      <c r="I4586" s="4" t="str">
        <f ca="1">IFERROR(__xludf.DUMMYFUNCTION("REGEXREPLACE(F4587,""\D"", """")"),"#VALUE!")</f>
        <v>#VALUE!</v>
      </c>
    </row>
    <row r="4587" spans="1:9" ht="15.75" customHeight="1">
      <c r="A4587" s="1">
        <v>4586</v>
      </c>
      <c r="B4587" s="3">
        <v>4587</v>
      </c>
      <c r="C4587" s="3" t="s">
        <v>12522</v>
      </c>
      <c r="D4587" s="3" t="s">
        <v>12523</v>
      </c>
      <c r="E4587" s="3" t="s">
        <v>12524</v>
      </c>
      <c r="F4587" s="3" t="s">
        <v>1515</v>
      </c>
      <c r="G4587" s="3">
        <v>27</v>
      </c>
      <c r="H4587" s="3" t="s">
        <v>3419</v>
      </c>
      <c r="I4587" s="4" t="str">
        <f ca="1">IFERROR(__xludf.DUMMYFUNCTION("REGEXREPLACE(F4588,""\D"", """")"),"29")</f>
        <v>29</v>
      </c>
    </row>
    <row r="4588" spans="1:9" ht="15.75" customHeight="1">
      <c r="A4588" s="1">
        <v>4587</v>
      </c>
      <c r="B4588" s="3">
        <v>4588</v>
      </c>
      <c r="C4588" s="3" t="s">
        <v>12525</v>
      </c>
      <c r="D4588" s="3" t="s">
        <v>12526</v>
      </c>
      <c r="E4588" s="3" t="s">
        <v>12527</v>
      </c>
      <c r="F4588" s="3">
        <v>0</v>
      </c>
      <c r="I4588" s="4" t="str">
        <f ca="1">IFERROR(__xludf.DUMMYFUNCTION("REGEXREPLACE(F4589,""\D"", """")"),"#VALUE!")</f>
        <v>#VALUE!</v>
      </c>
    </row>
    <row r="4589" spans="1:9" ht="15.75" customHeight="1">
      <c r="A4589" s="1">
        <v>4588</v>
      </c>
      <c r="B4589" s="3">
        <v>4589</v>
      </c>
      <c r="C4589" s="3" t="s">
        <v>12528</v>
      </c>
      <c r="D4589" s="3" t="s">
        <v>12529</v>
      </c>
      <c r="E4589" s="3" t="s">
        <v>27</v>
      </c>
      <c r="F4589" s="3">
        <v>0</v>
      </c>
      <c r="I4589" s="4" t="str">
        <f ca="1">IFERROR(__xludf.DUMMYFUNCTION("REGEXREPLACE(F4590,""\D"", """")"),"#VALUE!")</f>
        <v>#VALUE!</v>
      </c>
    </row>
    <row r="4590" spans="1:9" ht="15.75" customHeight="1">
      <c r="A4590" s="1">
        <v>4589</v>
      </c>
      <c r="B4590" s="3">
        <v>4590</v>
      </c>
      <c r="C4590" s="3" t="s">
        <v>12530</v>
      </c>
      <c r="D4590" s="3" t="s">
        <v>12531</v>
      </c>
      <c r="E4590" s="3" t="s">
        <v>2008</v>
      </c>
      <c r="F4590" s="3">
        <v>0</v>
      </c>
      <c r="I4590" s="4" t="str">
        <f ca="1">IFERROR(__xludf.DUMMYFUNCTION("REGEXREPLACE(F4591,""\D"", """")"),"#VALUE!")</f>
        <v>#VALUE!</v>
      </c>
    </row>
    <row r="4591" spans="1:9" ht="15.75" customHeight="1">
      <c r="A4591" s="1">
        <v>4590</v>
      </c>
      <c r="B4591" s="3">
        <v>4591</v>
      </c>
      <c r="C4591" s="3" t="s">
        <v>12532</v>
      </c>
      <c r="D4591" s="3" t="s">
        <v>12533</v>
      </c>
      <c r="E4591" s="3" t="s">
        <v>12534</v>
      </c>
      <c r="F4591" s="3">
        <v>0</v>
      </c>
      <c r="I4591" s="4" t="str">
        <f ca="1">IFERROR(__xludf.DUMMYFUNCTION("REGEXREPLACE(F4592,""\D"", """")"),"#VALUE!")</f>
        <v>#VALUE!</v>
      </c>
    </row>
    <row r="4592" spans="1:9" ht="15.75" customHeight="1">
      <c r="A4592" s="1">
        <v>4591</v>
      </c>
      <c r="B4592" s="3">
        <v>4592</v>
      </c>
      <c r="C4592" s="3" t="s">
        <v>12535</v>
      </c>
      <c r="D4592" s="3" t="s">
        <v>12536</v>
      </c>
      <c r="E4592" s="3" t="s">
        <v>12537</v>
      </c>
      <c r="F4592" s="3">
        <v>0</v>
      </c>
      <c r="I4592" s="4" t="str">
        <f ca="1">IFERROR(__xludf.DUMMYFUNCTION("REGEXREPLACE(F4593,""\D"", """")"),"#VALUE!")</f>
        <v>#VALUE!</v>
      </c>
    </row>
    <row r="4593" spans="1:9" ht="15.75" customHeight="1">
      <c r="A4593" s="1">
        <v>4592</v>
      </c>
      <c r="B4593" s="3">
        <v>4593</v>
      </c>
      <c r="C4593" s="3" t="s">
        <v>12538</v>
      </c>
      <c r="D4593" s="3" t="s">
        <v>12539</v>
      </c>
      <c r="E4593" s="3" t="s">
        <v>12540</v>
      </c>
      <c r="F4593" s="3" t="s">
        <v>12541</v>
      </c>
      <c r="G4593" s="3">
        <v>1</v>
      </c>
      <c r="H4593" s="3" t="s">
        <v>12542</v>
      </c>
      <c r="I4593" s="4" t="str">
        <f ca="1">IFERROR(__xludf.DUMMYFUNCTION("REGEXREPLACE(F4594,""\D"", """")"),"177")</f>
        <v>177</v>
      </c>
    </row>
    <row r="4594" spans="1:9" ht="15.75" customHeight="1">
      <c r="A4594" s="1">
        <v>4593</v>
      </c>
      <c r="B4594" s="3">
        <v>4594</v>
      </c>
      <c r="C4594" s="3" t="s">
        <v>12543</v>
      </c>
      <c r="D4594" s="3" t="s">
        <v>12544</v>
      </c>
      <c r="E4594" s="3" t="s">
        <v>1083</v>
      </c>
      <c r="F4594" s="3">
        <v>0</v>
      </c>
      <c r="I4594" s="4" t="str">
        <f ca="1">IFERROR(__xludf.DUMMYFUNCTION("REGEXREPLACE(F4595,""\D"", """")"),"#VALUE!")</f>
        <v>#VALUE!</v>
      </c>
    </row>
    <row r="4595" spans="1:9" ht="15.75" customHeight="1">
      <c r="A4595" s="1">
        <v>4594</v>
      </c>
      <c r="B4595" s="3">
        <v>4595</v>
      </c>
      <c r="C4595" s="3" t="s">
        <v>12545</v>
      </c>
      <c r="D4595" s="3" t="s">
        <v>12546</v>
      </c>
      <c r="E4595" s="3" t="s">
        <v>27</v>
      </c>
      <c r="F4595" s="3">
        <v>0</v>
      </c>
      <c r="I4595" s="4" t="str">
        <f ca="1">IFERROR(__xludf.DUMMYFUNCTION("REGEXREPLACE(F4596,""\D"", """")"),"#VALUE!")</f>
        <v>#VALUE!</v>
      </c>
    </row>
    <row r="4596" spans="1:9" ht="15.75" customHeight="1">
      <c r="A4596" s="1">
        <v>4595</v>
      </c>
      <c r="B4596" s="3">
        <v>4596</v>
      </c>
      <c r="C4596" s="3" t="s">
        <v>12547</v>
      </c>
      <c r="D4596" s="3" t="s">
        <v>12548</v>
      </c>
      <c r="E4596" s="3" t="s">
        <v>27</v>
      </c>
      <c r="F4596" s="3">
        <v>0</v>
      </c>
      <c r="I4596" s="4" t="str">
        <f ca="1">IFERROR(__xludf.DUMMYFUNCTION("REGEXREPLACE(F4597,""\D"", """")"),"#VALUE!")</f>
        <v>#VALUE!</v>
      </c>
    </row>
    <row r="4597" spans="1:9" ht="15.75" customHeight="1">
      <c r="A4597" s="1">
        <v>4596</v>
      </c>
      <c r="B4597" s="3">
        <v>4597</v>
      </c>
      <c r="C4597" s="3" t="s">
        <v>12549</v>
      </c>
      <c r="D4597" s="3" t="s">
        <v>12550</v>
      </c>
      <c r="E4597" s="3" t="s">
        <v>27</v>
      </c>
      <c r="F4597" s="3">
        <v>0</v>
      </c>
      <c r="I4597" s="4" t="str">
        <f ca="1">IFERROR(__xludf.DUMMYFUNCTION("REGEXREPLACE(F4598,""\D"", """")"),"#VALUE!")</f>
        <v>#VALUE!</v>
      </c>
    </row>
    <row r="4598" spans="1:9" ht="15.75" customHeight="1">
      <c r="A4598" s="1">
        <v>4597</v>
      </c>
      <c r="B4598" s="3">
        <v>4598</v>
      </c>
      <c r="C4598" s="3" t="s">
        <v>12551</v>
      </c>
      <c r="D4598" s="3" t="s">
        <v>12552</v>
      </c>
      <c r="E4598" s="3" t="s">
        <v>12553</v>
      </c>
      <c r="F4598" s="3">
        <v>0</v>
      </c>
      <c r="I4598" s="4" t="str">
        <f ca="1">IFERROR(__xludf.DUMMYFUNCTION("REGEXREPLACE(F4599,""\D"", """")"),"#VALUE!")</f>
        <v>#VALUE!</v>
      </c>
    </row>
    <row r="4599" spans="1:9" ht="15.75" customHeight="1">
      <c r="A4599" s="1">
        <v>4598</v>
      </c>
      <c r="B4599" s="3">
        <v>4599</v>
      </c>
      <c r="C4599" s="3" t="s">
        <v>12554</v>
      </c>
      <c r="D4599" s="3" t="s">
        <v>12555</v>
      </c>
      <c r="E4599" s="3" t="s">
        <v>12556</v>
      </c>
      <c r="F4599" s="3">
        <v>0</v>
      </c>
      <c r="I4599" s="4" t="str">
        <f ca="1">IFERROR(__xludf.DUMMYFUNCTION("REGEXREPLACE(F4600,""\D"", """")"),"#VALUE!")</f>
        <v>#VALUE!</v>
      </c>
    </row>
    <row r="4600" spans="1:9" ht="15.75" customHeight="1">
      <c r="A4600" s="1">
        <v>4599</v>
      </c>
      <c r="B4600" s="3">
        <v>4600</v>
      </c>
      <c r="C4600" s="3" t="s">
        <v>12557</v>
      </c>
      <c r="D4600" s="3" t="s">
        <v>12558</v>
      </c>
      <c r="E4600" s="3" t="s">
        <v>12559</v>
      </c>
      <c r="F4600" s="3" t="s">
        <v>339</v>
      </c>
      <c r="G4600" s="3">
        <v>0</v>
      </c>
      <c r="H4600" s="3" t="s">
        <v>422</v>
      </c>
      <c r="I4600" s="4" t="str">
        <f ca="1">IFERROR(__xludf.DUMMYFUNCTION("REGEXREPLACE(F4601,""\D"", """")"),"15")</f>
        <v>15</v>
      </c>
    </row>
    <row r="4601" spans="1:9" ht="15.75" customHeight="1">
      <c r="A4601" s="1">
        <v>4600</v>
      </c>
      <c r="B4601" s="3">
        <v>4601</v>
      </c>
      <c r="C4601" s="3" t="s">
        <v>12560</v>
      </c>
      <c r="D4601" s="3" t="s">
        <v>12561</v>
      </c>
      <c r="E4601" s="3" t="s">
        <v>12562</v>
      </c>
      <c r="F4601" s="3" t="s">
        <v>386</v>
      </c>
      <c r="G4601" s="3">
        <v>53</v>
      </c>
      <c r="H4601" s="3" t="s">
        <v>1691</v>
      </c>
      <c r="I4601" s="4" t="str">
        <f ca="1">IFERROR(__xludf.DUMMYFUNCTION("REGEXREPLACE(F4602,""\D"", """")"),"22")</f>
        <v>22</v>
      </c>
    </row>
    <row r="4602" spans="1:9" ht="15.75" customHeight="1">
      <c r="A4602" s="1">
        <v>4601</v>
      </c>
      <c r="B4602" s="3">
        <v>4602</v>
      </c>
      <c r="C4602" s="3" t="s">
        <v>12563</v>
      </c>
      <c r="D4602" s="3" t="s">
        <v>12564</v>
      </c>
      <c r="E4602" s="3" t="s">
        <v>12565</v>
      </c>
      <c r="F4602" s="3">
        <v>0</v>
      </c>
      <c r="I4602" s="4" t="str">
        <f ca="1">IFERROR(__xludf.DUMMYFUNCTION("REGEXREPLACE(F4603,""\D"", """")"),"#VALUE!")</f>
        <v>#VALUE!</v>
      </c>
    </row>
    <row r="4603" spans="1:9" ht="15.75" customHeight="1">
      <c r="A4603" s="1">
        <v>4602</v>
      </c>
      <c r="B4603" s="3">
        <v>4603</v>
      </c>
      <c r="C4603" s="3" t="s">
        <v>12566</v>
      </c>
      <c r="D4603" s="3" t="s">
        <v>12567</v>
      </c>
      <c r="E4603" s="3" t="s">
        <v>12568</v>
      </c>
      <c r="F4603" s="3">
        <v>0</v>
      </c>
      <c r="I4603" s="4" t="str">
        <f ca="1">IFERROR(__xludf.DUMMYFUNCTION("REGEXREPLACE(F4604,""\D"", """")"),"#VALUE!")</f>
        <v>#VALUE!</v>
      </c>
    </row>
    <row r="4604" spans="1:9" ht="15.75" customHeight="1">
      <c r="A4604" s="1">
        <v>4603</v>
      </c>
      <c r="B4604" s="3">
        <v>4604</v>
      </c>
      <c r="C4604" s="3" t="s">
        <v>12569</v>
      </c>
      <c r="D4604" s="3" t="s">
        <v>12570</v>
      </c>
      <c r="E4604" s="3" t="s">
        <v>12571</v>
      </c>
      <c r="F4604" s="3">
        <v>0</v>
      </c>
      <c r="I4604" s="4" t="str">
        <f ca="1">IFERROR(__xludf.DUMMYFUNCTION("REGEXREPLACE(F4605,""\D"", """")"),"#VALUE!")</f>
        <v>#VALUE!</v>
      </c>
    </row>
    <row r="4605" spans="1:9" ht="15.75" customHeight="1">
      <c r="A4605" s="1">
        <v>4604</v>
      </c>
      <c r="B4605" s="3">
        <v>4605</v>
      </c>
      <c r="C4605" s="3" t="s">
        <v>12572</v>
      </c>
      <c r="D4605" s="3" t="s">
        <v>12573</v>
      </c>
      <c r="E4605" s="3" t="s">
        <v>27</v>
      </c>
      <c r="F4605" s="3">
        <v>0</v>
      </c>
      <c r="I4605" s="4" t="str">
        <f ca="1">IFERROR(__xludf.DUMMYFUNCTION("REGEXREPLACE(F4606,""\D"", """")"),"#VALUE!")</f>
        <v>#VALUE!</v>
      </c>
    </row>
    <row r="4606" spans="1:9" ht="15.75" customHeight="1">
      <c r="A4606" s="1">
        <v>4605</v>
      </c>
      <c r="B4606" s="3">
        <v>4606</v>
      </c>
      <c r="C4606" s="3" t="s">
        <v>12574</v>
      </c>
      <c r="D4606" s="3" t="s">
        <v>12575</v>
      </c>
      <c r="E4606" s="3" t="s">
        <v>12576</v>
      </c>
      <c r="F4606" s="3" t="s">
        <v>504</v>
      </c>
      <c r="G4606" s="3">
        <v>8</v>
      </c>
      <c r="H4606" s="3" t="s">
        <v>1831</v>
      </c>
      <c r="I4606" s="4" t="str">
        <f ca="1">IFERROR(__xludf.DUMMYFUNCTION("REGEXREPLACE(F4607,""\D"", """")"),"27")</f>
        <v>27</v>
      </c>
    </row>
    <row r="4607" spans="1:9" ht="15.75" customHeight="1">
      <c r="A4607" s="1">
        <v>4606</v>
      </c>
      <c r="B4607" s="3">
        <v>4607</v>
      </c>
      <c r="C4607" s="3" t="s">
        <v>12577</v>
      </c>
      <c r="D4607" s="3" t="s">
        <v>12578</v>
      </c>
      <c r="E4607" s="3" t="s">
        <v>27</v>
      </c>
      <c r="F4607" s="3">
        <v>0</v>
      </c>
      <c r="I4607" s="4" t="str">
        <f ca="1">IFERROR(__xludf.DUMMYFUNCTION("REGEXREPLACE(F4608,""\D"", """")"),"#VALUE!")</f>
        <v>#VALUE!</v>
      </c>
    </row>
    <row r="4608" spans="1:9" ht="15.75" customHeight="1">
      <c r="A4608" s="1">
        <v>4607</v>
      </c>
      <c r="B4608" s="3">
        <v>4608</v>
      </c>
      <c r="C4608" s="3" t="s">
        <v>12579</v>
      </c>
      <c r="D4608" s="3" t="s">
        <v>12580</v>
      </c>
      <c r="E4608" s="3" t="s">
        <v>27</v>
      </c>
      <c r="F4608" s="3">
        <v>0</v>
      </c>
      <c r="I4608" s="4" t="str">
        <f ca="1">IFERROR(__xludf.DUMMYFUNCTION("REGEXREPLACE(F4609,""\D"", """")"),"#VALUE!")</f>
        <v>#VALUE!</v>
      </c>
    </row>
    <row r="4609" spans="1:9" ht="15.75" customHeight="1">
      <c r="A4609" s="1">
        <v>4608</v>
      </c>
      <c r="B4609" s="3">
        <v>4609</v>
      </c>
      <c r="C4609" s="3" t="s">
        <v>12581</v>
      </c>
      <c r="D4609" s="3" t="s">
        <v>12582</v>
      </c>
      <c r="E4609" s="3" t="s">
        <v>27</v>
      </c>
      <c r="F4609" s="3">
        <v>0</v>
      </c>
      <c r="I4609" s="4" t="str">
        <f ca="1">IFERROR(__xludf.DUMMYFUNCTION("REGEXREPLACE(F4610,""\D"", """")"),"#VALUE!")</f>
        <v>#VALUE!</v>
      </c>
    </row>
    <row r="4610" spans="1:9" ht="15.75" customHeight="1">
      <c r="A4610" s="1">
        <v>4609</v>
      </c>
      <c r="B4610" s="3">
        <v>4610</v>
      </c>
      <c r="C4610" s="3" t="s">
        <v>12583</v>
      </c>
      <c r="D4610" s="3" t="s">
        <v>12584</v>
      </c>
      <c r="E4610" s="3" t="s">
        <v>27</v>
      </c>
      <c r="F4610" s="3">
        <v>0</v>
      </c>
      <c r="I4610" s="4" t="str">
        <f ca="1">IFERROR(__xludf.DUMMYFUNCTION("REGEXREPLACE(F4611,""\D"", """")"),"#VALUE!")</f>
        <v>#VALUE!</v>
      </c>
    </row>
    <row r="4611" spans="1:9" ht="15.75" customHeight="1">
      <c r="A4611" s="1">
        <v>4610</v>
      </c>
      <c r="B4611" s="3">
        <v>4611</v>
      </c>
      <c r="C4611" s="3" t="s">
        <v>12585</v>
      </c>
      <c r="D4611" s="3" t="s">
        <v>12586</v>
      </c>
      <c r="E4611" s="3" t="s">
        <v>27</v>
      </c>
      <c r="F4611" s="3">
        <v>0</v>
      </c>
      <c r="I4611" s="4" t="str">
        <f ca="1">IFERROR(__xludf.DUMMYFUNCTION("REGEXREPLACE(F4612,""\D"", """")"),"#VALUE!")</f>
        <v>#VALUE!</v>
      </c>
    </row>
    <row r="4612" spans="1:9" ht="15.75" customHeight="1">
      <c r="A4612" s="1">
        <v>4611</v>
      </c>
      <c r="B4612" s="3">
        <v>4612</v>
      </c>
      <c r="C4612" s="3" t="s">
        <v>12587</v>
      </c>
      <c r="D4612" s="3" t="s">
        <v>12588</v>
      </c>
      <c r="E4612" s="3" t="s">
        <v>12589</v>
      </c>
      <c r="F4612" s="3" t="s">
        <v>765</v>
      </c>
      <c r="G4612" s="3">
        <v>0</v>
      </c>
      <c r="H4612" s="3" t="s">
        <v>12</v>
      </c>
      <c r="I4612" s="4" t="str">
        <f ca="1">IFERROR(__xludf.DUMMYFUNCTION("REGEXREPLACE(F4613,""\D"", """")"),"10")</f>
        <v>10</v>
      </c>
    </row>
    <row r="4613" spans="1:9" ht="15.75" customHeight="1">
      <c r="A4613" s="1">
        <v>4612</v>
      </c>
      <c r="B4613" s="3">
        <v>4613</v>
      </c>
      <c r="C4613" s="3" t="s">
        <v>12590</v>
      </c>
      <c r="D4613" s="3" t="s">
        <v>12591</v>
      </c>
      <c r="E4613" s="3" t="s">
        <v>12592</v>
      </c>
      <c r="F4613" s="3" t="s">
        <v>494</v>
      </c>
      <c r="G4613" s="3">
        <v>2</v>
      </c>
      <c r="H4613" s="3" t="s">
        <v>398</v>
      </c>
      <c r="I4613" s="4" t="str">
        <f ca="1">IFERROR(__xludf.DUMMYFUNCTION("REGEXREPLACE(F4614,""\D"", """")"),"18")</f>
        <v>18</v>
      </c>
    </row>
    <row r="4614" spans="1:9" ht="15.75" customHeight="1">
      <c r="A4614" s="1">
        <v>4613</v>
      </c>
      <c r="B4614" s="3">
        <v>4614</v>
      </c>
      <c r="C4614" s="3" t="s">
        <v>12593</v>
      </c>
      <c r="D4614" s="3" t="s">
        <v>12594</v>
      </c>
      <c r="E4614" s="3" t="s">
        <v>12595</v>
      </c>
      <c r="F4614" s="3" t="s">
        <v>209</v>
      </c>
      <c r="G4614" s="3">
        <v>3</v>
      </c>
      <c r="H4614" s="3" t="s">
        <v>1831</v>
      </c>
      <c r="I4614" s="4" t="str">
        <f ca="1">IFERROR(__xludf.DUMMYFUNCTION("REGEXREPLACE(F4615,""\D"", """")"),"32")</f>
        <v>32</v>
      </c>
    </row>
    <row r="4615" spans="1:9" ht="15.75" customHeight="1">
      <c r="A4615" s="1">
        <v>4614</v>
      </c>
      <c r="B4615" s="3">
        <v>4615</v>
      </c>
      <c r="C4615" s="3" t="s">
        <v>12596</v>
      </c>
      <c r="D4615" s="3" t="s">
        <v>12597</v>
      </c>
      <c r="E4615" s="3" t="s">
        <v>27</v>
      </c>
      <c r="F4615" s="3">
        <v>0</v>
      </c>
      <c r="I4615" s="4" t="str">
        <f ca="1">IFERROR(__xludf.DUMMYFUNCTION("REGEXREPLACE(F4616,""\D"", """")"),"#VALUE!")</f>
        <v>#VALUE!</v>
      </c>
    </row>
    <row r="4616" spans="1:9" ht="15.75" customHeight="1">
      <c r="A4616" s="1">
        <v>4615</v>
      </c>
      <c r="B4616" s="3">
        <v>4616</v>
      </c>
      <c r="C4616" s="3" t="s">
        <v>12598</v>
      </c>
      <c r="D4616" s="3" t="s">
        <v>12599</v>
      </c>
      <c r="E4616" s="3" t="s">
        <v>12600</v>
      </c>
      <c r="F4616" s="3" t="s">
        <v>44</v>
      </c>
      <c r="G4616" s="3">
        <v>21</v>
      </c>
      <c r="H4616" s="3" t="s">
        <v>380</v>
      </c>
      <c r="I4616" s="4" t="str">
        <f ca="1">IFERROR(__xludf.DUMMYFUNCTION("REGEXREPLACE(F4617,""\D"", """")"),"12")</f>
        <v>12</v>
      </c>
    </row>
    <row r="4617" spans="1:9" ht="15.75" customHeight="1">
      <c r="A4617" s="1">
        <v>4616</v>
      </c>
      <c r="B4617" s="3">
        <v>4617</v>
      </c>
      <c r="C4617" s="3" t="s">
        <v>12601</v>
      </c>
      <c r="D4617" s="3" t="s">
        <v>12602</v>
      </c>
      <c r="E4617" s="3" t="s">
        <v>12603</v>
      </c>
      <c r="F4617" s="3">
        <v>0</v>
      </c>
      <c r="I4617" s="4" t="str">
        <f ca="1">IFERROR(__xludf.DUMMYFUNCTION("REGEXREPLACE(F4618,""\D"", """")"),"#VALUE!")</f>
        <v>#VALUE!</v>
      </c>
    </row>
    <row r="4618" spans="1:9" ht="15.75" customHeight="1">
      <c r="A4618" s="1">
        <v>4617</v>
      </c>
      <c r="B4618" s="3">
        <v>4618</v>
      </c>
      <c r="C4618" s="3" t="s">
        <v>12604</v>
      </c>
      <c r="D4618" s="3" t="s">
        <v>12605</v>
      </c>
      <c r="E4618" s="3" t="s">
        <v>12606</v>
      </c>
      <c r="F4618" s="3">
        <v>0</v>
      </c>
      <c r="I4618" s="4" t="str">
        <f ca="1">IFERROR(__xludf.DUMMYFUNCTION("REGEXREPLACE(F4619,""\D"", """")"),"#VALUE!")</f>
        <v>#VALUE!</v>
      </c>
    </row>
    <row r="4619" spans="1:9" ht="15.75" customHeight="1">
      <c r="A4619" s="1">
        <v>4618</v>
      </c>
      <c r="B4619" s="3">
        <v>4619</v>
      </c>
      <c r="C4619" s="3" t="s">
        <v>12607</v>
      </c>
      <c r="D4619" s="3" t="s">
        <v>12608</v>
      </c>
      <c r="E4619" s="3" t="s">
        <v>12609</v>
      </c>
      <c r="F4619" s="3" t="s">
        <v>2132</v>
      </c>
      <c r="G4619" s="3">
        <v>24</v>
      </c>
      <c r="H4619" s="3" t="s">
        <v>332</v>
      </c>
      <c r="I4619" s="4" t="str">
        <f ca="1">IFERROR(__xludf.DUMMYFUNCTION("REGEXREPLACE(F4620,""\D"", """")"),"48")</f>
        <v>48</v>
      </c>
    </row>
    <row r="4620" spans="1:9" ht="15.75" customHeight="1">
      <c r="A4620" s="1">
        <v>4619</v>
      </c>
      <c r="B4620" s="3">
        <v>4620</v>
      </c>
      <c r="C4620" s="3" t="s">
        <v>12610</v>
      </c>
      <c r="D4620" s="3" t="s">
        <v>12611</v>
      </c>
      <c r="E4620" s="3" t="s">
        <v>10335</v>
      </c>
      <c r="F4620" s="3">
        <v>0</v>
      </c>
      <c r="I4620" s="4" t="str">
        <f ca="1">IFERROR(__xludf.DUMMYFUNCTION("REGEXREPLACE(F4621,""\D"", """")"),"#VALUE!")</f>
        <v>#VALUE!</v>
      </c>
    </row>
    <row r="4621" spans="1:9" ht="15.75" customHeight="1">
      <c r="A4621" s="1">
        <v>4620</v>
      </c>
      <c r="B4621" s="3">
        <v>4621</v>
      </c>
      <c r="C4621" s="3" t="s">
        <v>12612</v>
      </c>
      <c r="D4621" s="3" t="s">
        <v>12613</v>
      </c>
      <c r="E4621" s="3" t="s">
        <v>12614</v>
      </c>
      <c r="F4621" s="3" t="s">
        <v>364</v>
      </c>
      <c r="G4621" s="3">
        <v>4</v>
      </c>
      <c r="H4621" s="3" t="s">
        <v>143</v>
      </c>
      <c r="I4621" s="4" t="str">
        <f ca="1">IFERROR(__xludf.DUMMYFUNCTION("REGEXREPLACE(F4622,""\D"", """")"),"13")</f>
        <v>13</v>
      </c>
    </row>
    <row r="4622" spans="1:9" ht="15.75" customHeight="1">
      <c r="A4622" s="1">
        <v>4621</v>
      </c>
      <c r="B4622" s="3">
        <v>4622</v>
      </c>
      <c r="C4622" s="3" t="s">
        <v>12615</v>
      </c>
      <c r="D4622" s="3" t="s">
        <v>12616</v>
      </c>
      <c r="E4622" s="3" t="s">
        <v>7859</v>
      </c>
      <c r="F4622" s="3">
        <v>0</v>
      </c>
      <c r="I4622" s="4" t="str">
        <f ca="1">IFERROR(__xludf.DUMMYFUNCTION("REGEXREPLACE(F4623,""\D"", """")"),"#VALUE!")</f>
        <v>#VALUE!</v>
      </c>
    </row>
    <row r="4623" spans="1:9" ht="15.75" customHeight="1">
      <c r="A4623" s="1">
        <v>4622</v>
      </c>
      <c r="B4623" s="3">
        <v>4623</v>
      </c>
      <c r="C4623" s="3" t="s">
        <v>12617</v>
      </c>
      <c r="D4623" s="3" t="s">
        <v>12618</v>
      </c>
      <c r="E4623" s="3" t="s">
        <v>5283</v>
      </c>
      <c r="F4623" s="3">
        <v>0</v>
      </c>
      <c r="I4623" s="4" t="str">
        <f ca="1">IFERROR(__xludf.DUMMYFUNCTION("REGEXREPLACE(F4624,""\D"", """")"),"#VALUE!")</f>
        <v>#VALUE!</v>
      </c>
    </row>
    <row r="4624" spans="1:9" ht="15.75" customHeight="1">
      <c r="A4624" s="1">
        <v>4623</v>
      </c>
      <c r="B4624" s="3">
        <v>4624</v>
      </c>
      <c r="C4624" s="3" t="s">
        <v>12619</v>
      </c>
      <c r="D4624" s="3" t="s">
        <v>12620</v>
      </c>
      <c r="E4624" s="3" t="s">
        <v>12621</v>
      </c>
      <c r="F4624" s="3" t="s">
        <v>61</v>
      </c>
      <c r="G4624" s="3">
        <v>0</v>
      </c>
      <c r="H4624" s="3" t="s">
        <v>62</v>
      </c>
      <c r="I4624" s="4" t="str">
        <f ca="1">IFERROR(__xludf.DUMMYFUNCTION("REGEXREPLACE(F4625,""\D"", """")"),"5")</f>
        <v>5</v>
      </c>
    </row>
    <row r="4625" spans="1:9" ht="15.75" customHeight="1">
      <c r="A4625" s="1">
        <v>4624</v>
      </c>
      <c r="B4625" s="3">
        <v>4625</v>
      </c>
      <c r="C4625" s="3" t="s">
        <v>12622</v>
      </c>
      <c r="D4625" s="3" t="s">
        <v>12623</v>
      </c>
      <c r="E4625" s="3" t="s">
        <v>12624</v>
      </c>
      <c r="F4625" s="3" t="s">
        <v>12625</v>
      </c>
      <c r="G4625" s="3">
        <v>2</v>
      </c>
      <c r="H4625" s="3" t="s">
        <v>12626</v>
      </c>
      <c r="I4625" s="4" t="str">
        <f ca="1">IFERROR(__xludf.DUMMYFUNCTION("REGEXREPLACE(F4626,""\D"", """")"),"244")</f>
        <v>244</v>
      </c>
    </row>
    <row r="4626" spans="1:9" ht="15.75" customHeight="1">
      <c r="A4626" s="1">
        <v>4625</v>
      </c>
      <c r="B4626" s="3">
        <v>4626</v>
      </c>
      <c r="C4626" s="3" t="s">
        <v>12627</v>
      </c>
      <c r="D4626" s="3" t="s">
        <v>12628</v>
      </c>
      <c r="E4626" s="3" t="s">
        <v>27</v>
      </c>
      <c r="F4626" s="3">
        <v>0</v>
      </c>
      <c r="I4626" s="4" t="str">
        <f ca="1">IFERROR(__xludf.DUMMYFUNCTION("REGEXREPLACE(F4627,""\D"", """")"),"#VALUE!")</f>
        <v>#VALUE!</v>
      </c>
    </row>
    <row r="4627" spans="1:9" ht="15.75" customHeight="1">
      <c r="A4627" s="1">
        <v>4626</v>
      </c>
      <c r="B4627" s="3">
        <v>4627</v>
      </c>
      <c r="C4627" s="3" t="s">
        <v>12629</v>
      </c>
      <c r="D4627" s="3" t="s">
        <v>12630</v>
      </c>
      <c r="E4627" s="3" t="s">
        <v>2118</v>
      </c>
      <c r="F4627" s="3">
        <v>0</v>
      </c>
      <c r="I4627" s="4" t="str">
        <f ca="1">IFERROR(__xludf.DUMMYFUNCTION("REGEXREPLACE(F4628,""\D"", """")"),"#VALUE!")</f>
        <v>#VALUE!</v>
      </c>
    </row>
    <row r="4628" spans="1:9" ht="15.75" customHeight="1">
      <c r="A4628" s="1">
        <v>4627</v>
      </c>
      <c r="B4628" s="3">
        <v>4628</v>
      </c>
      <c r="C4628" s="3" t="s">
        <v>12631</v>
      </c>
      <c r="D4628" s="3" t="s">
        <v>12632</v>
      </c>
      <c r="E4628" s="3" t="s">
        <v>12633</v>
      </c>
      <c r="F4628" s="3">
        <v>0</v>
      </c>
      <c r="I4628" s="4" t="str">
        <f ca="1">IFERROR(__xludf.DUMMYFUNCTION("REGEXREPLACE(F4629,""\D"", """")"),"#VALUE!")</f>
        <v>#VALUE!</v>
      </c>
    </row>
    <row r="4629" spans="1:9" ht="15.75" customHeight="1">
      <c r="A4629" s="1">
        <v>4628</v>
      </c>
      <c r="B4629" s="3">
        <v>4629</v>
      </c>
      <c r="C4629" s="3" t="s">
        <v>12634</v>
      </c>
      <c r="D4629" s="3" t="s">
        <v>12635</v>
      </c>
      <c r="E4629" s="3" t="s">
        <v>12636</v>
      </c>
      <c r="F4629" s="3" t="s">
        <v>96</v>
      </c>
      <c r="G4629" s="3">
        <v>1</v>
      </c>
      <c r="H4629" s="3" t="s">
        <v>12</v>
      </c>
      <c r="I4629" s="4" t="str">
        <f ca="1">IFERROR(__xludf.DUMMYFUNCTION("REGEXREPLACE(F4630,""\D"", """")"),"9")</f>
        <v>9</v>
      </c>
    </row>
    <row r="4630" spans="1:9" ht="15.75" customHeight="1">
      <c r="A4630" s="1">
        <v>4629</v>
      </c>
      <c r="B4630" s="3">
        <v>4630</v>
      </c>
      <c r="C4630" s="3" t="s">
        <v>12637</v>
      </c>
      <c r="D4630" s="3" t="s">
        <v>12638</v>
      </c>
      <c r="E4630" s="3" t="s">
        <v>12639</v>
      </c>
      <c r="F4630" s="3">
        <v>0</v>
      </c>
      <c r="I4630" s="4" t="str">
        <f ca="1">IFERROR(__xludf.DUMMYFUNCTION("REGEXREPLACE(F4631,""\D"", """")"),"#VALUE!")</f>
        <v>#VALUE!</v>
      </c>
    </row>
    <row r="4631" spans="1:9" ht="15.75" customHeight="1">
      <c r="A4631" s="1">
        <v>4630</v>
      </c>
      <c r="B4631" s="3">
        <v>4631</v>
      </c>
      <c r="C4631" s="3" t="s">
        <v>12640</v>
      </c>
      <c r="D4631" s="3" t="s">
        <v>12641</v>
      </c>
      <c r="E4631" s="3" t="s">
        <v>27</v>
      </c>
      <c r="F4631" s="3">
        <v>0</v>
      </c>
      <c r="I4631" s="4" t="str">
        <f ca="1">IFERROR(__xludf.DUMMYFUNCTION("REGEXREPLACE(F4632,""\D"", """")"),"#VALUE!")</f>
        <v>#VALUE!</v>
      </c>
    </row>
    <row r="4632" spans="1:9" ht="15.75" customHeight="1">
      <c r="A4632" s="1">
        <v>4631</v>
      </c>
      <c r="B4632" s="3">
        <v>4632</v>
      </c>
      <c r="C4632" s="3" t="s">
        <v>12642</v>
      </c>
      <c r="D4632" s="3" t="s">
        <v>12643</v>
      </c>
      <c r="E4632" s="3" t="s">
        <v>12644</v>
      </c>
      <c r="F4632" s="3">
        <v>0</v>
      </c>
      <c r="I4632" s="4" t="str">
        <f ca="1">IFERROR(__xludf.DUMMYFUNCTION("REGEXREPLACE(F4633,""\D"", """")"),"#VALUE!")</f>
        <v>#VALUE!</v>
      </c>
    </row>
    <row r="4633" spans="1:9" ht="15.75" customHeight="1">
      <c r="A4633" s="1">
        <v>4632</v>
      </c>
      <c r="B4633" s="3">
        <v>4633</v>
      </c>
      <c r="C4633" s="3" t="s">
        <v>12645</v>
      </c>
      <c r="D4633" s="3" t="s">
        <v>12646</v>
      </c>
      <c r="E4633" s="3" t="s">
        <v>3062</v>
      </c>
      <c r="F4633" s="3">
        <v>0</v>
      </c>
      <c r="I4633" s="4" t="str">
        <f ca="1">IFERROR(__xludf.DUMMYFUNCTION("REGEXREPLACE(F4634,""\D"", """")"),"#VALUE!")</f>
        <v>#VALUE!</v>
      </c>
    </row>
    <row r="4634" spans="1:9" ht="15.75" customHeight="1">
      <c r="A4634" s="1">
        <v>4633</v>
      </c>
      <c r="B4634" s="3">
        <v>4634</v>
      </c>
      <c r="C4634" s="3" t="s">
        <v>12647</v>
      </c>
      <c r="D4634" s="3" t="s">
        <v>12648</v>
      </c>
      <c r="E4634" s="3" t="s">
        <v>12649</v>
      </c>
      <c r="F4634" s="3" t="s">
        <v>44</v>
      </c>
      <c r="G4634" s="3">
        <v>10</v>
      </c>
      <c r="H4634" s="3" t="s">
        <v>111</v>
      </c>
      <c r="I4634" s="4" t="str">
        <f ca="1">IFERROR(__xludf.DUMMYFUNCTION("REGEXREPLACE(F4635,""\D"", """")"),"12")</f>
        <v>12</v>
      </c>
    </row>
    <row r="4635" spans="1:9" ht="15.75" customHeight="1">
      <c r="A4635" s="1">
        <v>4634</v>
      </c>
      <c r="B4635" s="3">
        <v>4635</v>
      </c>
      <c r="C4635" s="3" t="s">
        <v>12650</v>
      </c>
      <c r="D4635" s="3" t="s">
        <v>12651</v>
      </c>
      <c r="E4635" s="3" t="s">
        <v>27</v>
      </c>
      <c r="F4635" s="3">
        <v>0</v>
      </c>
      <c r="I4635" s="4" t="str">
        <f ca="1">IFERROR(__xludf.DUMMYFUNCTION("REGEXREPLACE(F4636,""\D"", """")"),"#VALUE!")</f>
        <v>#VALUE!</v>
      </c>
    </row>
    <row r="4636" spans="1:9" ht="15.75" customHeight="1">
      <c r="A4636" s="1">
        <v>4635</v>
      </c>
      <c r="B4636" s="3">
        <v>4636</v>
      </c>
      <c r="C4636" s="3" t="s">
        <v>12652</v>
      </c>
      <c r="D4636" s="3" t="s">
        <v>12653</v>
      </c>
      <c r="E4636" s="3" t="s">
        <v>12654</v>
      </c>
      <c r="F4636" s="3" t="s">
        <v>39</v>
      </c>
      <c r="G4636" s="3">
        <v>12</v>
      </c>
      <c r="H4636" s="3" t="s">
        <v>200</v>
      </c>
      <c r="I4636" s="4" t="str">
        <f ca="1">IFERROR(__xludf.DUMMYFUNCTION("REGEXREPLACE(F4637,""\D"", """")"),"14")</f>
        <v>14</v>
      </c>
    </row>
    <row r="4637" spans="1:9" ht="15.75" customHeight="1">
      <c r="A4637" s="1">
        <v>4636</v>
      </c>
      <c r="B4637" s="3">
        <v>4637</v>
      </c>
      <c r="C4637" s="3" t="s">
        <v>12655</v>
      </c>
      <c r="D4637" s="3" t="s">
        <v>12656</v>
      </c>
      <c r="E4637" s="3" t="s">
        <v>27</v>
      </c>
      <c r="F4637" s="3">
        <v>0</v>
      </c>
      <c r="I4637" s="4" t="str">
        <f ca="1">IFERROR(__xludf.DUMMYFUNCTION("REGEXREPLACE(F4638,""\D"", """")"),"#VALUE!")</f>
        <v>#VALUE!</v>
      </c>
    </row>
    <row r="4638" spans="1:9" ht="15.75" customHeight="1">
      <c r="A4638" s="1">
        <v>4637</v>
      </c>
      <c r="B4638" s="3">
        <v>4638</v>
      </c>
      <c r="C4638" s="3" t="s">
        <v>12657</v>
      </c>
      <c r="D4638" s="3" t="s">
        <v>12658</v>
      </c>
      <c r="E4638" s="3" t="s">
        <v>12659</v>
      </c>
      <c r="F4638" s="3" t="s">
        <v>559</v>
      </c>
      <c r="G4638" s="3">
        <v>0</v>
      </c>
      <c r="H4638" s="3" t="s">
        <v>642</v>
      </c>
      <c r="I4638" s="4" t="str">
        <f ca="1">IFERROR(__xludf.DUMMYFUNCTION("REGEXREPLACE(F4639,""\D"", """")"),"19")</f>
        <v>19</v>
      </c>
    </row>
    <row r="4639" spans="1:9" ht="15.75" customHeight="1">
      <c r="A4639" s="1">
        <v>4638</v>
      </c>
      <c r="B4639" s="3">
        <v>4639</v>
      </c>
      <c r="C4639" s="3" t="s">
        <v>12660</v>
      </c>
      <c r="D4639" s="3" t="s">
        <v>12661</v>
      </c>
      <c r="E4639" s="3" t="s">
        <v>12662</v>
      </c>
      <c r="F4639" s="3">
        <v>0</v>
      </c>
      <c r="I4639" s="4" t="str">
        <f ca="1">IFERROR(__xludf.DUMMYFUNCTION("REGEXREPLACE(F4640,""\D"", """")"),"#VALUE!")</f>
        <v>#VALUE!</v>
      </c>
    </row>
    <row r="4640" spans="1:9" ht="15.75" customHeight="1">
      <c r="A4640" s="1">
        <v>4639</v>
      </c>
      <c r="B4640" s="3">
        <v>4640</v>
      </c>
      <c r="C4640" s="3" t="s">
        <v>12663</v>
      </c>
      <c r="D4640" s="3" t="s">
        <v>12664</v>
      </c>
      <c r="E4640" s="3" t="s">
        <v>12665</v>
      </c>
      <c r="F4640" s="3" t="s">
        <v>1515</v>
      </c>
      <c r="G4640" s="3">
        <v>50</v>
      </c>
      <c r="H4640" s="3" t="s">
        <v>3270</v>
      </c>
      <c r="I4640" s="4" t="str">
        <f ca="1">IFERROR(__xludf.DUMMYFUNCTION("REGEXREPLACE(F4641,""\D"", """")"),"29")</f>
        <v>29</v>
      </c>
    </row>
    <row r="4641" spans="1:9" ht="15.75" customHeight="1">
      <c r="A4641" s="1">
        <v>4640</v>
      </c>
      <c r="B4641" s="3">
        <v>4641</v>
      </c>
      <c r="C4641" s="3" t="s">
        <v>12666</v>
      </c>
      <c r="D4641" s="3" t="s">
        <v>12667</v>
      </c>
      <c r="E4641" s="3" t="s">
        <v>27</v>
      </c>
      <c r="F4641" s="3">
        <v>0</v>
      </c>
      <c r="I4641" s="4" t="str">
        <f ca="1">IFERROR(__xludf.DUMMYFUNCTION("REGEXREPLACE(F4642,""\D"", """")"),"#VALUE!")</f>
        <v>#VALUE!</v>
      </c>
    </row>
    <row r="4642" spans="1:9" ht="15.75" customHeight="1">
      <c r="A4642" s="1">
        <v>4641</v>
      </c>
      <c r="B4642" s="3">
        <v>4642</v>
      </c>
      <c r="C4642" s="3" t="s">
        <v>12668</v>
      </c>
      <c r="D4642" s="3" t="s">
        <v>12669</v>
      </c>
      <c r="E4642" s="3" t="s">
        <v>12670</v>
      </c>
      <c r="F4642" s="3" t="s">
        <v>1358</v>
      </c>
      <c r="G4642" s="3">
        <v>24</v>
      </c>
      <c r="H4642" s="3" t="s">
        <v>4330</v>
      </c>
      <c r="I4642" s="4" t="str">
        <f ca="1">IFERROR(__xludf.DUMMYFUNCTION("REGEXREPLACE(F4643,""\D"", """")"),"37")</f>
        <v>37</v>
      </c>
    </row>
    <row r="4643" spans="1:9" ht="15.75" customHeight="1">
      <c r="A4643" s="1">
        <v>4642</v>
      </c>
      <c r="B4643" s="3">
        <v>4643</v>
      </c>
      <c r="C4643" s="3" t="s">
        <v>12671</v>
      </c>
      <c r="D4643" s="3" t="s">
        <v>12672</v>
      </c>
      <c r="E4643" s="3" t="s">
        <v>12673</v>
      </c>
      <c r="F4643" s="3" t="s">
        <v>559</v>
      </c>
      <c r="G4643" s="3">
        <v>4</v>
      </c>
      <c r="H4643" s="3" t="s">
        <v>498</v>
      </c>
      <c r="I4643" s="4" t="str">
        <f ca="1">IFERROR(__xludf.DUMMYFUNCTION("REGEXREPLACE(F4644,""\D"", """")"),"19")</f>
        <v>19</v>
      </c>
    </row>
    <row r="4644" spans="1:9" ht="15.75" customHeight="1">
      <c r="A4644" s="1">
        <v>4643</v>
      </c>
      <c r="B4644" s="3">
        <v>4644</v>
      </c>
      <c r="C4644" s="3" t="s">
        <v>12674</v>
      </c>
      <c r="D4644" s="3" t="s">
        <v>12675</v>
      </c>
      <c r="E4644" s="3" t="s">
        <v>980</v>
      </c>
      <c r="F4644" s="3">
        <v>0</v>
      </c>
      <c r="I4644" s="4" t="str">
        <f ca="1">IFERROR(__xludf.DUMMYFUNCTION("REGEXREPLACE(F4645,""\D"", """")"),"#VALUE!")</f>
        <v>#VALUE!</v>
      </c>
    </row>
    <row r="4645" spans="1:9" ht="15.75" customHeight="1">
      <c r="A4645" s="1">
        <v>4644</v>
      </c>
      <c r="B4645" s="3">
        <v>4645</v>
      </c>
      <c r="C4645" s="3" t="s">
        <v>12676</v>
      </c>
      <c r="D4645" s="3" t="s">
        <v>12677</v>
      </c>
      <c r="E4645" s="3" t="s">
        <v>27</v>
      </c>
      <c r="F4645" s="3">
        <v>0</v>
      </c>
      <c r="I4645" s="4" t="str">
        <f ca="1">IFERROR(__xludf.DUMMYFUNCTION("REGEXREPLACE(F4646,""\D"", """")"),"#VALUE!")</f>
        <v>#VALUE!</v>
      </c>
    </row>
    <row r="4646" spans="1:9" ht="15.75" customHeight="1">
      <c r="A4646" s="1">
        <v>4645</v>
      </c>
      <c r="B4646" s="3">
        <v>4646</v>
      </c>
      <c r="C4646" s="3" t="s">
        <v>12678</v>
      </c>
      <c r="D4646" s="3" t="s">
        <v>12679</v>
      </c>
      <c r="E4646" s="3" t="s">
        <v>12680</v>
      </c>
      <c r="F4646" s="3" t="s">
        <v>303</v>
      </c>
      <c r="G4646" s="3">
        <v>7</v>
      </c>
      <c r="H4646" s="3" t="s">
        <v>651</v>
      </c>
      <c r="I4646" s="4" t="str">
        <f ca="1">IFERROR(__xludf.DUMMYFUNCTION("REGEXREPLACE(F4647,""\D"", """")"),"6")</f>
        <v>6</v>
      </c>
    </row>
    <row r="4647" spans="1:9" ht="15.75" customHeight="1">
      <c r="A4647" s="1">
        <v>4646</v>
      </c>
      <c r="B4647" s="3">
        <v>4647</v>
      </c>
      <c r="C4647" s="3" t="s">
        <v>12681</v>
      </c>
      <c r="D4647" s="3" t="s">
        <v>12682</v>
      </c>
      <c r="E4647" s="3" t="s">
        <v>12683</v>
      </c>
      <c r="F4647" s="3" t="s">
        <v>1805</v>
      </c>
      <c r="G4647" s="3">
        <v>15</v>
      </c>
      <c r="H4647" s="3" t="s">
        <v>2152</v>
      </c>
      <c r="I4647" s="4" t="str">
        <f ca="1">IFERROR(__xludf.DUMMYFUNCTION("REGEXREPLACE(F4648,""\D"", """")"),"21")</f>
        <v>21</v>
      </c>
    </row>
    <row r="4648" spans="1:9" ht="15.75" customHeight="1">
      <c r="A4648" s="1">
        <v>4647</v>
      </c>
      <c r="B4648" s="3">
        <v>4648</v>
      </c>
      <c r="C4648" s="3" t="s">
        <v>12684</v>
      </c>
      <c r="D4648" s="3" t="s">
        <v>12685</v>
      </c>
      <c r="E4648" s="3" t="s">
        <v>27</v>
      </c>
      <c r="F4648" s="3">
        <v>0</v>
      </c>
      <c r="I4648" s="4" t="str">
        <f ca="1">IFERROR(__xludf.DUMMYFUNCTION("REGEXREPLACE(F4649,""\D"", """")"),"#VALUE!")</f>
        <v>#VALUE!</v>
      </c>
    </row>
    <row r="4649" spans="1:9" ht="15.75" customHeight="1">
      <c r="A4649" s="1">
        <v>4648</v>
      </c>
      <c r="B4649" s="3">
        <v>4649</v>
      </c>
      <c r="C4649" s="3" t="s">
        <v>12686</v>
      </c>
      <c r="D4649" s="3" t="s">
        <v>12687</v>
      </c>
      <c r="E4649" s="3" t="s">
        <v>27</v>
      </c>
      <c r="F4649" s="3">
        <v>0</v>
      </c>
      <c r="I4649" s="4" t="str">
        <f ca="1">IFERROR(__xludf.DUMMYFUNCTION("REGEXREPLACE(F4650,""\D"", """")"),"#VALUE!")</f>
        <v>#VALUE!</v>
      </c>
    </row>
    <row r="4650" spans="1:9" ht="15.75" customHeight="1">
      <c r="A4650" s="1">
        <v>4649</v>
      </c>
      <c r="B4650" s="3">
        <v>4650</v>
      </c>
      <c r="C4650" s="3" t="s">
        <v>12688</v>
      </c>
      <c r="D4650" s="3" t="s">
        <v>12689</v>
      </c>
      <c r="E4650" s="3" t="s">
        <v>12690</v>
      </c>
      <c r="F4650" s="3" t="s">
        <v>317</v>
      </c>
      <c r="G4650" s="3">
        <v>8</v>
      </c>
      <c r="H4650" s="3" t="s">
        <v>97</v>
      </c>
      <c r="I4650" s="4" t="str">
        <f ca="1">IFERROR(__xludf.DUMMYFUNCTION("REGEXREPLACE(F4651,""\D"", """")"),"8")</f>
        <v>8</v>
      </c>
    </row>
    <row r="4651" spans="1:9" ht="15.75" customHeight="1">
      <c r="A4651" s="1">
        <v>4650</v>
      </c>
      <c r="B4651" s="3">
        <v>4651</v>
      </c>
      <c r="C4651" s="3" t="s">
        <v>12691</v>
      </c>
      <c r="D4651" s="3" t="s">
        <v>12692</v>
      </c>
      <c r="E4651" s="3" t="s">
        <v>27</v>
      </c>
      <c r="F4651" s="3">
        <v>0</v>
      </c>
      <c r="I4651" s="4" t="str">
        <f ca="1">IFERROR(__xludf.DUMMYFUNCTION("REGEXREPLACE(F4652,""\D"", """")"),"#VALUE!")</f>
        <v>#VALUE!</v>
      </c>
    </row>
    <row r="4652" spans="1:9" ht="15.75" customHeight="1">
      <c r="A4652" s="1">
        <v>4651</v>
      </c>
      <c r="B4652" s="3">
        <v>4652</v>
      </c>
      <c r="C4652" s="3" t="s">
        <v>12693</v>
      </c>
      <c r="D4652" s="3" t="s">
        <v>12694</v>
      </c>
      <c r="E4652" s="3" t="s">
        <v>27</v>
      </c>
      <c r="F4652" s="3">
        <v>0</v>
      </c>
      <c r="I4652" s="4" t="str">
        <f ca="1">IFERROR(__xludf.DUMMYFUNCTION("REGEXREPLACE(F4653,""\D"", """")"),"#VALUE!")</f>
        <v>#VALUE!</v>
      </c>
    </row>
    <row r="4653" spans="1:9" ht="15.75" customHeight="1">
      <c r="A4653" s="1">
        <v>4652</v>
      </c>
      <c r="B4653" s="3">
        <v>4653</v>
      </c>
      <c r="C4653" s="3" t="s">
        <v>12695</v>
      </c>
      <c r="D4653" s="3" t="s">
        <v>12696</v>
      </c>
      <c r="E4653" s="3" t="s">
        <v>12697</v>
      </c>
      <c r="F4653" s="3" t="s">
        <v>615</v>
      </c>
      <c r="G4653" s="3">
        <v>0</v>
      </c>
      <c r="H4653" s="3" t="s">
        <v>1089</v>
      </c>
      <c r="I4653" s="4" t="str">
        <f ca="1">IFERROR(__xludf.DUMMYFUNCTION("REGEXREPLACE(F4654,""\D"", """")"),"42")</f>
        <v>42</v>
      </c>
    </row>
    <row r="4654" spans="1:9" ht="15.75" customHeight="1">
      <c r="A4654" s="1">
        <v>4653</v>
      </c>
      <c r="B4654" s="3">
        <v>4654</v>
      </c>
      <c r="C4654" s="3" t="s">
        <v>12698</v>
      </c>
      <c r="D4654" s="3" t="s">
        <v>12699</v>
      </c>
      <c r="E4654" s="3" t="s">
        <v>12700</v>
      </c>
      <c r="F4654" s="3">
        <v>0</v>
      </c>
      <c r="I4654" s="4" t="str">
        <f ca="1">IFERROR(__xludf.DUMMYFUNCTION("REGEXREPLACE(F4655,""\D"", """")"),"#VALUE!")</f>
        <v>#VALUE!</v>
      </c>
    </row>
    <row r="4655" spans="1:9" ht="15.75" customHeight="1">
      <c r="A4655" s="1">
        <v>4654</v>
      </c>
      <c r="B4655" s="3">
        <v>4655</v>
      </c>
      <c r="C4655" s="3" t="s">
        <v>12701</v>
      </c>
      <c r="D4655" s="3" t="s">
        <v>12702</v>
      </c>
      <c r="E4655" s="3" t="s">
        <v>3503</v>
      </c>
      <c r="F4655" s="3">
        <v>0</v>
      </c>
      <c r="I4655" s="4" t="str">
        <f ca="1">IFERROR(__xludf.DUMMYFUNCTION("REGEXREPLACE(F4656,""\D"", """")"),"#VALUE!")</f>
        <v>#VALUE!</v>
      </c>
    </row>
    <row r="4656" spans="1:9" ht="15.75" customHeight="1">
      <c r="A4656" s="1">
        <v>4655</v>
      </c>
      <c r="B4656" s="3">
        <v>4656</v>
      </c>
      <c r="C4656" s="3" t="s">
        <v>12703</v>
      </c>
      <c r="D4656" s="3" t="s">
        <v>12704</v>
      </c>
      <c r="E4656" s="3" t="s">
        <v>27</v>
      </c>
      <c r="F4656" s="3">
        <v>0</v>
      </c>
      <c r="I4656" s="4" t="str">
        <f ca="1">IFERROR(__xludf.DUMMYFUNCTION("REGEXREPLACE(F4657,""\D"", """")"),"#VALUE!")</f>
        <v>#VALUE!</v>
      </c>
    </row>
    <row r="4657" spans="1:9" ht="15.75" customHeight="1">
      <c r="A4657" s="1">
        <v>4656</v>
      </c>
      <c r="B4657" s="3">
        <v>4657</v>
      </c>
      <c r="C4657" s="3" t="s">
        <v>12705</v>
      </c>
      <c r="D4657" s="3" t="s">
        <v>12706</v>
      </c>
      <c r="E4657" s="3" t="s">
        <v>12707</v>
      </c>
      <c r="F4657" s="3">
        <v>0</v>
      </c>
      <c r="I4657" s="4" t="str">
        <f ca="1">IFERROR(__xludf.DUMMYFUNCTION("REGEXREPLACE(F4658,""\D"", """")"),"#VALUE!")</f>
        <v>#VALUE!</v>
      </c>
    </row>
    <row r="4658" spans="1:9" ht="15.75" customHeight="1">
      <c r="A4658" s="1">
        <v>4657</v>
      </c>
      <c r="B4658" s="3">
        <v>4658</v>
      </c>
      <c r="C4658" s="3" t="s">
        <v>12708</v>
      </c>
      <c r="D4658" s="3" t="s">
        <v>12709</v>
      </c>
      <c r="E4658" s="3" t="s">
        <v>12710</v>
      </c>
      <c r="F4658" s="3">
        <v>0</v>
      </c>
      <c r="I4658" s="4" t="str">
        <f ca="1">IFERROR(__xludf.DUMMYFUNCTION("REGEXREPLACE(F4659,""\D"", """")"),"#VALUE!")</f>
        <v>#VALUE!</v>
      </c>
    </row>
    <row r="4659" spans="1:9" ht="15.75" customHeight="1">
      <c r="A4659" s="1">
        <v>4658</v>
      </c>
      <c r="B4659" s="3">
        <v>4659</v>
      </c>
      <c r="C4659" s="3" t="s">
        <v>12711</v>
      </c>
      <c r="D4659" s="3" t="s">
        <v>12712</v>
      </c>
      <c r="E4659" s="3" t="s">
        <v>27</v>
      </c>
      <c r="F4659" s="3">
        <v>0</v>
      </c>
      <c r="I4659" s="4" t="str">
        <f ca="1">IFERROR(__xludf.DUMMYFUNCTION("REGEXREPLACE(F4660,""\D"", """")"),"#VALUE!")</f>
        <v>#VALUE!</v>
      </c>
    </row>
    <row r="4660" spans="1:9" ht="15.75" customHeight="1">
      <c r="A4660" s="1">
        <v>4659</v>
      </c>
      <c r="B4660" s="3">
        <v>4660</v>
      </c>
      <c r="C4660" s="3" t="s">
        <v>12713</v>
      </c>
      <c r="D4660" s="3" t="s">
        <v>12714</v>
      </c>
      <c r="E4660" s="3" t="s">
        <v>727</v>
      </c>
      <c r="F4660" s="3">
        <v>0</v>
      </c>
      <c r="I4660" s="4" t="str">
        <f ca="1">IFERROR(__xludf.DUMMYFUNCTION("REGEXREPLACE(F4661,""\D"", """")"),"#VALUE!")</f>
        <v>#VALUE!</v>
      </c>
    </row>
    <row r="4661" spans="1:9" ht="15.75" customHeight="1">
      <c r="A4661" s="1">
        <v>4660</v>
      </c>
      <c r="B4661" s="3">
        <v>4661</v>
      </c>
      <c r="C4661" s="3" t="s">
        <v>12715</v>
      </c>
      <c r="D4661" s="3" t="s">
        <v>12716</v>
      </c>
      <c r="E4661" s="3" t="s">
        <v>12717</v>
      </c>
      <c r="F4661" s="3" t="s">
        <v>19</v>
      </c>
      <c r="G4661" s="3">
        <v>10</v>
      </c>
      <c r="H4661" s="3" t="s">
        <v>143</v>
      </c>
      <c r="I4661" s="4" t="str">
        <f ca="1">IFERROR(__xludf.DUMMYFUNCTION("REGEXREPLACE(F4662,""\D"", """")"),"7")</f>
        <v>7</v>
      </c>
    </row>
    <row r="4662" spans="1:9" ht="15.75" customHeight="1">
      <c r="A4662" s="1">
        <v>4661</v>
      </c>
      <c r="B4662" s="3">
        <v>4662</v>
      </c>
      <c r="C4662" s="3" t="s">
        <v>12718</v>
      </c>
      <c r="D4662" s="3" t="s">
        <v>12719</v>
      </c>
      <c r="E4662" s="3" t="s">
        <v>27</v>
      </c>
      <c r="F4662" s="3">
        <v>0</v>
      </c>
      <c r="I4662" s="4" t="str">
        <f ca="1">IFERROR(__xludf.DUMMYFUNCTION("REGEXREPLACE(F4663,""\D"", """")"),"#VALUE!")</f>
        <v>#VALUE!</v>
      </c>
    </row>
    <row r="4663" spans="1:9" ht="15.75" customHeight="1">
      <c r="A4663" s="1">
        <v>4662</v>
      </c>
      <c r="B4663" s="3">
        <v>4663</v>
      </c>
      <c r="C4663" s="3" t="s">
        <v>12720</v>
      </c>
      <c r="D4663" s="3" t="s">
        <v>12721</v>
      </c>
      <c r="E4663" s="3" t="s">
        <v>12722</v>
      </c>
      <c r="F4663" s="3" t="s">
        <v>121</v>
      </c>
      <c r="G4663" s="3">
        <v>13</v>
      </c>
      <c r="H4663" s="3" t="s">
        <v>291</v>
      </c>
      <c r="I4663" s="4" t="str">
        <f ca="1">IFERROR(__xludf.DUMMYFUNCTION("REGEXREPLACE(F4664,""\D"", """")"),"17")</f>
        <v>17</v>
      </c>
    </row>
    <row r="4664" spans="1:9" ht="15.75" customHeight="1">
      <c r="A4664" s="1">
        <v>4663</v>
      </c>
      <c r="B4664" s="3">
        <v>4664</v>
      </c>
      <c r="C4664" s="3" t="s">
        <v>12723</v>
      </c>
      <c r="D4664" s="3" t="s">
        <v>12724</v>
      </c>
      <c r="E4664" s="3" t="s">
        <v>12725</v>
      </c>
      <c r="F4664" s="3" t="s">
        <v>812</v>
      </c>
      <c r="G4664" s="3">
        <v>1</v>
      </c>
      <c r="H4664" s="3" t="s">
        <v>248</v>
      </c>
      <c r="I4664" s="4" t="str">
        <f ca="1">IFERROR(__xludf.DUMMYFUNCTION("REGEXREPLACE(F4665,""\D"", """")"),"11")</f>
        <v>11</v>
      </c>
    </row>
    <row r="4665" spans="1:9" ht="15.75" customHeight="1">
      <c r="A4665" s="1">
        <v>4664</v>
      </c>
      <c r="B4665" s="3">
        <v>4665</v>
      </c>
      <c r="C4665" s="3" t="s">
        <v>12726</v>
      </c>
      <c r="D4665" s="3" t="s">
        <v>12727</v>
      </c>
      <c r="E4665" s="3" t="s">
        <v>12728</v>
      </c>
      <c r="F4665" s="3">
        <v>0</v>
      </c>
      <c r="I4665" s="4" t="str">
        <f ca="1">IFERROR(__xludf.DUMMYFUNCTION("REGEXREPLACE(F4666,""\D"", """")"),"#VALUE!")</f>
        <v>#VALUE!</v>
      </c>
    </row>
    <row r="4666" spans="1:9" ht="15.75" customHeight="1">
      <c r="A4666" s="1">
        <v>4665</v>
      </c>
      <c r="B4666" s="3">
        <v>4666</v>
      </c>
      <c r="C4666" s="3" t="s">
        <v>12729</v>
      </c>
      <c r="D4666" s="3" t="s">
        <v>12730</v>
      </c>
      <c r="E4666" s="3" t="s">
        <v>12731</v>
      </c>
      <c r="F4666" s="3" t="s">
        <v>1805</v>
      </c>
      <c r="G4666" s="3">
        <v>1</v>
      </c>
      <c r="H4666" s="3" t="s">
        <v>111</v>
      </c>
      <c r="I4666" s="4" t="str">
        <f ca="1">IFERROR(__xludf.DUMMYFUNCTION("REGEXREPLACE(F4667,""\D"", """")"),"21")</f>
        <v>21</v>
      </c>
    </row>
    <row r="4667" spans="1:9" ht="15.75" customHeight="1">
      <c r="A4667" s="1">
        <v>4666</v>
      </c>
      <c r="B4667" s="3">
        <v>4667</v>
      </c>
      <c r="C4667" s="3" t="s">
        <v>12732</v>
      </c>
      <c r="D4667" s="3" t="s">
        <v>12733</v>
      </c>
      <c r="E4667" s="3" t="s">
        <v>27</v>
      </c>
      <c r="F4667" s="3">
        <v>0</v>
      </c>
      <c r="I4667" s="4" t="str">
        <f ca="1">IFERROR(__xludf.DUMMYFUNCTION("REGEXREPLACE(F4668,""\D"", """")"),"#VALUE!")</f>
        <v>#VALUE!</v>
      </c>
    </row>
    <row r="4668" spans="1:9" ht="15.75" customHeight="1">
      <c r="A4668" s="1">
        <v>4667</v>
      </c>
      <c r="B4668" s="3">
        <v>4668</v>
      </c>
      <c r="C4668" s="3" t="s">
        <v>12734</v>
      </c>
      <c r="D4668" s="3" t="s">
        <v>12735</v>
      </c>
      <c r="E4668" s="3" t="s">
        <v>12736</v>
      </c>
      <c r="F4668" s="3" t="s">
        <v>19</v>
      </c>
      <c r="G4668" s="3">
        <v>12</v>
      </c>
      <c r="H4668" s="3" t="s">
        <v>642</v>
      </c>
      <c r="I4668" s="4" t="str">
        <f ca="1">IFERROR(__xludf.DUMMYFUNCTION("REGEXREPLACE(F4669,""\D"", """")"),"7")</f>
        <v>7</v>
      </c>
    </row>
    <row r="4669" spans="1:9" ht="15.75" customHeight="1">
      <c r="A4669" s="1">
        <v>4668</v>
      </c>
      <c r="B4669" s="3">
        <v>4669</v>
      </c>
      <c r="C4669" s="3" t="s">
        <v>12737</v>
      </c>
      <c r="D4669" s="3" t="s">
        <v>12738</v>
      </c>
      <c r="E4669" s="3" t="s">
        <v>12739</v>
      </c>
      <c r="F4669" s="3" t="s">
        <v>364</v>
      </c>
      <c r="G4669" s="3">
        <v>0</v>
      </c>
      <c r="H4669" s="3" t="s">
        <v>651</v>
      </c>
      <c r="I4669" s="4" t="str">
        <f ca="1">IFERROR(__xludf.DUMMYFUNCTION("REGEXREPLACE(F4670,""\D"", """")"),"13")</f>
        <v>13</v>
      </c>
    </row>
    <row r="4670" spans="1:9" ht="15.75" customHeight="1">
      <c r="A4670" s="5"/>
      <c r="B4670" s="2" t="s">
        <v>0</v>
      </c>
      <c r="C4670" s="2" t="s">
        <v>1</v>
      </c>
      <c r="D4670" s="2" t="s">
        <v>2</v>
      </c>
      <c r="E4670" s="2" t="s">
        <v>3</v>
      </c>
      <c r="F4670" s="2" t="s">
        <v>4</v>
      </c>
      <c r="G4670" s="2"/>
      <c r="H4670" s="2"/>
      <c r="I4670" s="2"/>
    </row>
  </sheetData>
  <sortState xmlns:xlrd2="http://schemas.microsoft.com/office/spreadsheetml/2017/richdata2" ref="A1:I4670">
    <sortCondition ref="A4651:A4670"/>
  </sortState>
  <pageMargins left="0.75" right="0.75" top="1" bottom="1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M4671"/>
  <sheetViews>
    <sheetView tabSelected="1" workbookViewId="0">
      <selection activeCell="G1773" sqref="G1773:H1773"/>
    </sheetView>
  </sheetViews>
  <sheetFormatPr defaultColWidth="14.453125" defaultRowHeight="15" customHeight="1"/>
  <cols>
    <col min="1" max="13" width="8.7265625" customWidth="1"/>
  </cols>
  <sheetData>
    <row r="1" spans="1:13" ht="14.5">
      <c r="B1" s="1" t="s">
        <v>0</v>
      </c>
      <c r="C1" s="1" t="s">
        <v>1</v>
      </c>
      <c r="D1" s="1" t="s">
        <v>12740</v>
      </c>
      <c r="E1" s="1" t="s">
        <v>12741</v>
      </c>
      <c r="F1" s="1" t="s">
        <v>12742</v>
      </c>
      <c r="G1" s="1" t="s">
        <v>12743</v>
      </c>
      <c r="H1" s="1" t="s">
        <v>12744</v>
      </c>
      <c r="I1" s="1" t="s">
        <v>12745</v>
      </c>
      <c r="J1" s="1" t="s">
        <v>12746</v>
      </c>
      <c r="K1" s="1" t="s">
        <v>12747</v>
      </c>
      <c r="L1" s="1" t="s">
        <v>12748</v>
      </c>
    </row>
    <row r="2" spans="1:13" ht="14.5">
      <c r="A2" s="1">
        <v>1106</v>
      </c>
      <c r="B2" s="3">
        <v>1107</v>
      </c>
      <c r="C2" s="3" t="s">
        <v>3230</v>
      </c>
      <c r="D2" s="3">
        <v>0.18068535095672969</v>
      </c>
      <c r="E2" s="3">
        <v>0.22883569765494549</v>
      </c>
      <c r="F2" s="3">
        <v>0.63393939393939391</v>
      </c>
      <c r="G2" s="3">
        <v>8.8484848484848486E-2</v>
      </c>
      <c r="H2" s="3">
        <v>0.10181818181818179</v>
      </c>
      <c r="I2" s="3">
        <v>0.24606060606060609</v>
      </c>
      <c r="J2" s="3">
        <v>3.3728545528335492E-2</v>
      </c>
      <c r="K2" s="3">
        <v>89587.500000000058</v>
      </c>
      <c r="L2" s="3" t="s">
        <v>13854</v>
      </c>
      <c r="M2" s="4" t="str">
        <f ca="1">IFERROR(__xludf.DUMMYFUNCTION("REGEXREPLACE(F1108,""\D"", """")"),"1")</f>
        <v>1</v>
      </c>
    </row>
    <row r="3" spans="1:13" ht="14.5">
      <c r="A3" s="1">
        <v>1410</v>
      </c>
      <c r="B3" s="3">
        <v>1411</v>
      </c>
      <c r="C3" s="3" t="s">
        <v>4096</v>
      </c>
      <c r="D3" s="3">
        <v>0.20491393209390199</v>
      </c>
      <c r="E3" s="3">
        <v>0.1921545605563737</v>
      </c>
      <c r="F3" s="3">
        <v>0.63612565445026181</v>
      </c>
      <c r="G3" s="3">
        <v>9.1623036649214659E-2</v>
      </c>
      <c r="H3" s="3">
        <v>0.13874345549738221</v>
      </c>
      <c r="I3" s="3">
        <v>0.29581151832460728</v>
      </c>
      <c r="J3" s="3">
        <v>4.4942091487140602E-2</v>
      </c>
      <c r="K3" s="3">
        <v>42789.89999999971</v>
      </c>
      <c r="L3" s="3" t="s">
        <v>14158</v>
      </c>
      <c r="M3" s="4" t="str">
        <f ca="1">IFERROR(__xludf.DUMMYFUNCTION("REGEXREPLACE(F1412,""\D"", """")"),"1")</f>
        <v>1</v>
      </c>
    </row>
    <row r="4" spans="1:13" ht="14.5">
      <c r="A4" s="1">
        <v>4274</v>
      </c>
      <c r="B4" s="3">
        <v>4275</v>
      </c>
      <c r="C4" s="3" t="s">
        <v>11685</v>
      </c>
      <c r="D4" s="3">
        <v>0.21990210769579541</v>
      </c>
      <c r="E4" s="3">
        <v>8.0013905120934425E-2</v>
      </c>
      <c r="F4" s="3">
        <v>0.66860465116279066</v>
      </c>
      <c r="G4" s="3">
        <v>0.1162790697674419</v>
      </c>
      <c r="H4" s="3">
        <v>0.16860465116279069</v>
      </c>
      <c r="I4" s="3">
        <v>0.33720930232558138</v>
      </c>
      <c r="J4" s="3">
        <v>5.8459216323457353E-2</v>
      </c>
      <c r="K4" s="3">
        <v>18697.600000000009</v>
      </c>
      <c r="L4" s="3" t="s">
        <v>17020</v>
      </c>
      <c r="M4" s="4" t="str">
        <f ca="1">IFERROR(__xludf.DUMMYFUNCTION("REGEXREPLACE(F4276,""\D"", """")"),"1")</f>
        <v>1</v>
      </c>
    </row>
    <row r="5" spans="1:13" ht="14.5">
      <c r="A5" s="1">
        <v>215</v>
      </c>
      <c r="B5" s="3">
        <v>216</v>
      </c>
      <c r="C5" s="3" t="s">
        <v>672</v>
      </c>
      <c r="D5" s="3">
        <v>0.15318072345257941</v>
      </c>
      <c r="E5" s="3">
        <v>0.18158195044866421</v>
      </c>
      <c r="F5" s="3">
        <v>0.62849162011173187</v>
      </c>
      <c r="G5" s="3">
        <v>0.1154562383612663</v>
      </c>
      <c r="H5" s="3">
        <v>0.1461824953445065</v>
      </c>
      <c r="I5" s="3">
        <v>0.3026070763500931</v>
      </c>
      <c r="J5" s="3">
        <v>3.9450509754882478E-2</v>
      </c>
      <c r="K5" s="3">
        <v>117965.000000001</v>
      </c>
      <c r="L5" s="3" t="s">
        <v>12964</v>
      </c>
      <c r="M5" s="4" t="str">
        <f ca="1">IFERROR(__xludf.DUMMYFUNCTION("REGEXREPLACE(F217,""\D"", """")"),"2")</f>
        <v>2</v>
      </c>
    </row>
    <row r="6" spans="1:13" ht="14.5">
      <c r="A6" s="1">
        <v>288</v>
      </c>
      <c r="B6" s="3">
        <v>289</v>
      </c>
      <c r="C6" s="3" t="s">
        <v>889</v>
      </c>
      <c r="D6" s="3">
        <v>0.1187753764573698</v>
      </c>
      <c r="E6" s="3">
        <v>0.23160264806242289</v>
      </c>
      <c r="F6" s="3">
        <v>0.63659793814432986</v>
      </c>
      <c r="G6" s="3">
        <v>0.1108247422680412</v>
      </c>
      <c r="H6" s="3">
        <v>0.1211340206185567</v>
      </c>
      <c r="I6" s="3">
        <v>0.27061855670103091</v>
      </c>
      <c r="J6" s="3">
        <v>2.6750896772739351E-2</v>
      </c>
      <c r="K6" s="3">
        <v>43064.299999999683</v>
      </c>
      <c r="L6" s="3" t="s">
        <v>13037</v>
      </c>
      <c r="M6" s="4" t="str">
        <f ca="1">IFERROR(__xludf.DUMMYFUNCTION("REGEXREPLACE(F290,""\D"", """")"),"2")</f>
        <v>2</v>
      </c>
    </row>
    <row r="7" spans="1:13" ht="14.5">
      <c r="A7" s="1">
        <v>374</v>
      </c>
      <c r="B7" s="3">
        <v>375</v>
      </c>
      <c r="C7" s="3" t="s">
        <v>1136</v>
      </c>
      <c r="D7" s="3">
        <v>0.16428649402914439</v>
      </c>
      <c r="E7" s="3">
        <v>0.19559424578345919</v>
      </c>
      <c r="F7" s="3">
        <v>0.64851485148514854</v>
      </c>
      <c r="G7" s="3">
        <v>0.1006600660066007</v>
      </c>
      <c r="H7" s="3">
        <v>0.1072607260726073</v>
      </c>
      <c r="I7" s="3">
        <v>0.25412541254125409</v>
      </c>
      <c r="J7" s="3">
        <v>3.3431570902066332E-2</v>
      </c>
      <c r="K7" s="3">
        <v>66195.699999999619</v>
      </c>
      <c r="L7" s="3" t="s">
        <v>13123</v>
      </c>
      <c r="M7" s="4" t="str">
        <f ca="1">IFERROR(__xludf.DUMMYFUNCTION("REGEXREPLACE(F376,""\D"", """")"),"2")</f>
        <v>2</v>
      </c>
    </row>
    <row r="8" spans="1:13" ht="14.5">
      <c r="A8" s="1">
        <v>485</v>
      </c>
      <c r="B8" s="3">
        <v>486</v>
      </c>
      <c r="C8" s="3" t="s">
        <v>1469</v>
      </c>
      <c r="D8" s="3">
        <v>0.18299493896462901</v>
      </c>
      <c r="E8" s="3">
        <v>0.27232785494098788</v>
      </c>
      <c r="F8" s="3">
        <v>0.63321167883211682</v>
      </c>
      <c r="G8" s="3">
        <v>6.7518248175182483E-2</v>
      </c>
      <c r="H8" s="3">
        <v>0.1076642335766423</v>
      </c>
      <c r="I8" s="3">
        <v>0.23357664233576639</v>
      </c>
      <c r="J8" s="3">
        <v>3.0550186930080731E-2</v>
      </c>
      <c r="K8" s="3">
        <v>58960.699999999488</v>
      </c>
      <c r="L8" s="3" t="s">
        <v>13234</v>
      </c>
      <c r="M8" s="4" t="str">
        <f ca="1">IFERROR(__xludf.DUMMYFUNCTION("REGEXREPLACE(F487,""\D"", """")"),"2")</f>
        <v>2</v>
      </c>
    </row>
    <row r="9" spans="1:13" ht="14.5">
      <c r="A9" s="1">
        <v>652</v>
      </c>
      <c r="B9" s="3">
        <v>653</v>
      </c>
      <c r="C9" s="3" t="s">
        <v>1948</v>
      </c>
      <c r="D9" s="3">
        <v>0.20795685321790239</v>
      </c>
      <c r="E9" s="3">
        <v>0.33548019281744329</v>
      </c>
      <c r="F9" s="3">
        <v>0.6026785714285714</v>
      </c>
      <c r="G9" s="3">
        <v>0.1026785714285714</v>
      </c>
      <c r="H9" s="3">
        <v>7.1428571428571425E-2</v>
      </c>
      <c r="I9" s="3">
        <v>0.2276785714285714</v>
      </c>
      <c r="J9" s="3">
        <v>3.3182484403249453E-2</v>
      </c>
      <c r="K9" s="3">
        <v>24148.39999999998</v>
      </c>
      <c r="L9" s="3" t="s">
        <v>13401</v>
      </c>
      <c r="M9" s="4" t="str">
        <f ca="1">IFERROR(__xludf.DUMMYFUNCTION("REGEXREPLACE(F654,""\D"", """")"),"2")</f>
        <v>2</v>
      </c>
    </row>
    <row r="10" spans="1:13" ht="14.5">
      <c r="A10" s="1">
        <v>793</v>
      </c>
      <c r="B10" s="3">
        <v>794</v>
      </c>
      <c r="C10" s="3" t="s">
        <v>2357</v>
      </c>
      <c r="D10" s="3">
        <v>0.1651361412029351</v>
      </c>
      <c r="E10" s="3">
        <v>0.19687994345122661</v>
      </c>
      <c r="F10" s="3">
        <v>0.64107485604606529</v>
      </c>
      <c r="G10" s="3">
        <v>0.1017274472168906</v>
      </c>
      <c r="H10" s="3">
        <v>0.12667946257197699</v>
      </c>
      <c r="I10" s="3">
        <v>0.26487523992322459</v>
      </c>
      <c r="J10" s="3">
        <v>3.6707355098831641E-2</v>
      </c>
      <c r="K10" s="3">
        <v>55816.699999999422</v>
      </c>
      <c r="L10" s="3" t="s">
        <v>13542</v>
      </c>
      <c r="M10" s="4" t="str">
        <f ca="1">IFERROR(__xludf.DUMMYFUNCTION("REGEXREPLACE(F795,""\D"", """")"),"2")</f>
        <v>2</v>
      </c>
    </row>
    <row r="11" spans="1:13" ht="14.5">
      <c r="A11" s="1">
        <v>869</v>
      </c>
      <c r="B11" s="3">
        <v>870</v>
      </c>
      <c r="C11" s="3" t="s">
        <v>2570</v>
      </c>
      <c r="D11" s="3">
        <v>0.1754840865983838</v>
      </c>
      <c r="E11" s="3">
        <v>0.16559953902852409</v>
      </c>
      <c r="F11" s="3">
        <v>0.6280193236714976</v>
      </c>
      <c r="G11" s="3">
        <v>0.1135265700483092</v>
      </c>
      <c r="H11" s="3">
        <v>0.1135265700483092</v>
      </c>
      <c r="I11" s="3">
        <v>0.28743961352656999</v>
      </c>
      <c r="J11" s="3">
        <v>3.8763029075550189E-2</v>
      </c>
      <c r="K11" s="3">
        <v>46878.999999999629</v>
      </c>
      <c r="L11" s="3" t="s">
        <v>13617</v>
      </c>
      <c r="M11" s="4" t="str">
        <f ca="1">IFERROR(__xludf.DUMMYFUNCTION("REGEXREPLACE(F871,""\D"", """")"),"2")</f>
        <v>2</v>
      </c>
    </row>
    <row r="12" spans="1:13" ht="14.5">
      <c r="A12" s="1">
        <v>1158</v>
      </c>
      <c r="B12" s="3">
        <v>1159</v>
      </c>
      <c r="C12" s="3" t="s">
        <v>3386</v>
      </c>
      <c r="D12" s="3">
        <v>0.1727118929661032</v>
      </c>
      <c r="E12" s="3">
        <v>0.1746522499779693</v>
      </c>
      <c r="F12" s="3">
        <v>0.61603375527426163</v>
      </c>
      <c r="G12" s="3">
        <v>0.1160337552742616</v>
      </c>
      <c r="H12" s="3">
        <v>0.13080168776371309</v>
      </c>
      <c r="I12" s="3">
        <v>0.30168776371308009</v>
      </c>
      <c r="J12" s="3">
        <v>4.1660143840229438E-2</v>
      </c>
      <c r="K12" s="3">
        <v>53731.899999999499</v>
      </c>
      <c r="L12" s="3" t="s">
        <v>13906</v>
      </c>
      <c r="M12" s="4" t="str">
        <f ca="1">IFERROR(__xludf.DUMMYFUNCTION("REGEXREPLACE(F1160,""\D"", """")"),"2")</f>
        <v>2</v>
      </c>
    </row>
    <row r="13" spans="1:13" ht="14.5">
      <c r="A13" s="1">
        <v>1160</v>
      </c>
      <c r="B13" s="3">
        <v>1161</v>
      </c>
      <c r="C13" s="3" t="s">
        <v>3392</v>
      </c>
      <c r="D13" s="3">
        <v>0.13107337257903651</v>
      </c>
      <c r="E13" s="3">
        <v>0.1937028925526712</v>
      </c>
      <c r="F13" s="3">
        <v>0.64880952380952384</v>
      </c>
      <c r="G13" s="3">
        <v>0.125</v>
      </c>
      <c r="H13" s="3">
        <v>0.125</v>
      </c>
      <c r="I13" s="3">
        <v>0.29761904761904762</v>
      </c>
      <c r="J13" s="3">
        <v>3.1811574371784987E-2</v>
      </c>
      <c r="K13" s="3">
        <v>36317.299999999806</v>
      </c>
      <c r="L13" s="3" t="s">
        <v>13908</v>
      </c>
      <c r="M13" s="4" t="str">
        <f ca="1">IFERROR(__xludf.DUMMYFUNCTION("REGEXREPLACE(F1162,""\D"", """")"),"2")</f>
        <v>2</v>
      </c>
    </row>
    <row r="14" spans="1:13" ht="14.5">
      <c r="A14" s="1">
        <v>1250</v>
      </c>
      <c r="B14" s="3">
        <v>1251</v>
      </c>
      <c r="C14" s="3" t="s">
        <v>3649</v>
      </c>
      <c r="D14" s="3">
        <v>0.16917847888054671</v>
      </c>
      <c r="E14" s="3">
        <v>0.21615151798458199</v>
      </c>
      <c r="F14" s="3">
        <v>0.60342555994729907</v>
      </c>
      <c r="G14" s="3">
        <v>9.8814229249011856E-2</v>
      </c>
      <c r="H14" s="3">
        <v>0.1291172595520422</v>
      </c>
      <c r="I14" s="3">
        <v>0.28590250329380762</v>
      </c>
      <c r="J14" s="3">
        <v>3.7686486696437253E-2</v>
      </c>
      <c r="K14" s="3">
        <v>82403.100000000035</v>
      </c>
      <c r="L14" s="3" t="s">
        <v>13998</v>
      </c>
      <c r="M14" s="4" t="str">
        <f ca="1">IFERROR(__xludf.DUMMYFUNCTION("REGEXREPLACE(F1252,""\D"", """")"),"2")</f>
        <v>2</v>
      </c>
    </row>
    <row r="15" spans="1:13" ht="14.5">
      <c r="A15" s="1">
        <v>1767</v>
      </c>
      <c r="B15" s="3">
        <v>1768</v>
      </c>
      <c r="C15" s="3" t="s">
        <v>5078</v>
      </c>
      <c r="D15" s="3">
        <v>0.1677328209992249</v>
      </c>
      <c r="E15" s="3">
        <v>0.1535316783742125</v>
      </c>
      <c r="F15" s="3">
        <v>0.60526315789473684</v>
      </c>
      <c r="G15" s="3">
        <v>0.10121457489878539</v>
      </c>
      <c r="H15" s="3">
        <v>0.1376518218623482</v>
      </c>
      <c r="I15" s="3">
        <v>0.30769230769230771</v>
      </c>
      <c r="J15" s="3">
        <v>3.8775134925172622E-2</v>
      </c>
      <c r="K15" s="3">
        <v>56981.599999999453</v>
      </c>
      <c r="L15" s="3" t="s">
        <v>14515</v>
      </c>
      <c r="M15" s="4" t="str">
        <f ca="1">IFERROR(__xludf.DUMMYFUNCTION("REGEXREPLACE(F1769,""\D"", """")"),"2")</f>
        <v>2</v>
      </c>
    </row>
    <row r="16" spans="1:13" ht="14.5">
      <c r="A16" s="1">
        <v>1867</v>
      </c>
      <c r="B16" s="3">
        <v>1868</v>
      </c>
      <c r="C16" s="3" t="s">
        <v>5340</v>
      </c>
      <c r="D16" s="3">
        <v>0.15143271770413019</v>
      </c>
      <c r="E16" s="3">
        <v>0.28150283775108231</v>
      </c>
      <c r="F16" s="3">
        <v>0.61061946902654862</v>
      </c>
      <c r="G16" s="3">
        <v>7.3746312684365781E-2</v>
      </c>
      <c r="H16" s="3">
        <v>0.1061946902654867</v>
      </c>
      <c r="I16" s="3">
        <v>0.23008849557522121</v>
      </c>
      <c r="J16" s="3">
        <v>2.569274755512398E-2</v>
      </c>
      <c r="K16" s="3">
        <v>37174.299999999777</v>
      </c>
      <c r="L16" s="3" t="s">
        <v>14615</v>
      </c>
      <c r="M16" s="4" t="str">
        <f ca="1">IFERROR(__xludf.DUMMYFUNCTION("REGEXREPLACE(F1869,""\D"", """")"),"2")</f>
        <v>2</v>
      </c>
    </row>
    <row r="17" spans="1:13" ht="14.5">
      <c r="A17" s="1">
        <v>1977</v>
      </c>
      <c r="B17" s="3">
        <v>1978</v>
      </c>
      <c r="C17" s="3" t="s">
        <v>5627</v>
      </c>
      <c r="D17" s="3">
        <v>0.1645705068330014</v>
      </c>
      <c r="E17" s="3">
        <v>0.24107471732062441</v>
      </c>
      <c r="F17" s="3">
        <v>0.62298387096774188</v>
      </c>
      <c r="G17" s="3">
        <v>8.2661290322580641E-2</v>
      </c>
      <c r="H17" s="3">
        <v>0.12701612903225809</v>
      </c>
      <c r="I17" s="3">
        <v>0.23991935483870969</v>
      </c>
      <c r="J17" s="3">
        <v>3.299679308208657E-2</v>
      </c>
      <c r="K17" s="3">
        <v>54694.199999999451</v>
      </c>
      <c r="L17" s="3" t="s">
        <v>14724</v>
      </c>
      <c r="M17" s="4" t="str">
        <f ca="1">IFERROR(__xludf.DUMMYFUNCTION("REGEXREPLACE(F1979,""\D"", """")"),"2")</f>
        <v>2</v>
      </c>
    </row>
    <row r="18" spans="1:13" ht="14.5">
      <c r="A18" s="1">
        <v>1982</v>
      </c>
      <c r="B18" s="3">
        <v>1983</v>
      </c>
      <c r="C18" s="3" t="s">
        <v>5639</v>
      </c>
      <c r="D18" s="3">
        <v>0.1607519598131891</v>
      </c>
      <c r="E18" s="3">
        <v>0.181031707262825</v>
      </c>
      <c r="F18" s="3">
        <v>0.61001964636542239</v>
      </c>
      <c r="G18" s="3">
        <v>0.1119842829076621</v>
      </c>
      <c r="H18" s="3">
        <v>0.1149312377210216</v>
      </c>
      <c r="I18" s="3">
        <v>0.27897838899803529</v>
      </c>
      <c r="J18" s="3">
        <v>3.6074065884679388E-2</v>
      </c>
      <c r="K18" s="3">
        <v>113324.4000000003</v>
      </c>
      <c r="L18" s="3" t="s">
        <v>14729</v>
      </c>
      <c r="M18" s="4" t="str">
        <f ca="1">IFERROR(__xludf.DUMMYFUNCTION("REGEXREPLACE(F1984,""\D"", """")"),"2")</f>
        <v>2</v>
      </c>
    </row>
    <row r="19" spans="1:13" ht="14.5">
      <c r="A19" s="1">
        <v>2289</v>
      </c>
      <c r="B19" s="3">
        <v>2290</v>
      </c>
      <c r="C19" s="3" t="s">
        <v>6448</v>
      </c>
      <c r="D19" s="3">
        <v>0.15417130893053901</v>
      </c>
      <c r="E19" s="3">
        <v>0.20558159152038699</v>
      </c>
      <c r="F19" s="3">
        <v>0.62184873949579833</v>
      </c>
      <c r="G19" s="3">
        <v>0.12885154061624651</v>
      </c>
      <c r="H19" s="3">
        <v>0.1260504201680672</v>
      </c>
      <c r="I19" s="3">
        <v>0.2857142857142857</v>
      </c>
      <c r="J19" s="3">
        <v>3.8247448572295548E-2</v>
      </c>
      <c r="K19" s="3">
        <v>39959.499999999767</v>
      </c>
      <c r="L19" s="3" t="s">
        <v>15036</v>
      </c>
      <c r="M19" s="4" t="str">
        <f ca="1">IFERROR(__xludf.DUMMYFUNCTION("REGEXREPLACE(F2291,""\D"", """")"),"2")</f>
        <v>2</v>
      </c>
    </row>
    <row r="20" spans="1:13" ht="14.5">
      <c r="A20" s="1">
        <v>2994</v>
      </c>
      <c r="B20" s="3">
        <v>2995</v>
      </c>
      <c r="C20" s="3" t="s">
        <v>8321</v>
      </c>
      <c r="D20" s="3">
        <v>0.1165257441510983</v>
      </c>
      <c r="E20" s="3">
        <v>3.7025314479178527E-2</v>
      </c>
      <c r="F20" s="3">
        <v>0.6811594202898551</v>
      </c>
      <c r="G20" s="3">
        <v>0.20289855072463769</v>
      </c>
      <c r="H20" s="3">
        <v>0.2318840579710145</v>
      </c>
      <c r="I20" s="3">
        <v>0.43478260869565222</v>
      </c>
      <c r="J20" s="3">
        <v>4.7583634508345067E-2</v>
      </c>
      <c r="K20" s="3">
        <v>8328.3000000000065</v>
      </c>
      <c r="L20" s="3" t="s">
        <v>15741</v>
      </c>
      <c r="M20" s="4" t="str">
        <f ca="1">IFERROR(__xludf.DUMMYFUNCTION("REGEXREPLACE(F2996,""\D"", """")"),"2")</f>
        <v>2</v>
      </c>
    </row>
    <row r="21" spans="1:13" ht="15.75" customHeight="1">
      <c r="A21" s="1">
        <v>3034</v>
      </c>
      <c r="B21" s="3">
        <v>3035</v>
      </c>
      <c r="C21" s="3" t="s">
        <v>8427</v>
      </c>
      <c r="D21" s="3">
        <v>0.11963765883730131</v>
      </c>
      <c r="E21" s="3">
        <v>0.32864447615843911</v>
      </c>
      <c r="F21" s="3">
        <v>0.6290672451193059</v>
      </c>
      <c r="G21" s="3">
        <v>9.7613882863340565E-2</v>
      </c>
      <c r="H21" s="3">
        <v>0.1041214750542299</v>
      </c>
      <c r="I21" s="3">
        <v>0.2364425162689805</v>
      </c>
      <c r="J21" s="3">
        <v>2.343384890020821E-2</v>
      </c>
      <c r="K21" s="3">
        <v>51157.199999999539</v>
      </c>
      <c r="L21" s="3" t="s">
        <v>15781</v>
      </c>
      <c r="M21" s="4" t="str">
        <f ca="1">IFERROR(__xludf.DUMMYFUNCTION("REGEXREPLACE(F3036,""\D"", """")"),"2")</f>
        <v>2</v>
      </c>
    </row>
    <row r="22" spans="1:13" ht="15.75" customHeight="1">
      <c r="A22" s="1">
        <v>3088</v>
      </c>
      <c r="B22" s="3">
        <v>3089</v>
      </c>
      <c r="C22" s="3" t="s">
        <v>8579</v>
      </c>
      <c r="D22" s="3">
        <v>0.14850497658428019</v>
      </c>
      <c r="E22" s="3">
        <v>0.20350952597227681</v>
      </c>
      <c r="F22" s="3">
        <v>0.62574850299401197</v>
      </c>
      <c r="G22" s="3">
        <v>9.580838323353294E-2</v>
      </c>
      <c r="H22" s="3">
        <v>0.1317365269461078</v>
      </c>
      <c r="I22" s="3">
        <v>0.28443113772455092</v>
      </c>
      <c r="J22" s="3">
        <v>3.2271562852162927E-2</v>
      </c>
      <c r="K22" s="3">
        <v>37365.899999999812</v>
      </c>
      <c r="L22" s="3" t="s">
        <v>15835</v>
      </c>
      <c r="M22" s="4" t="str">
        <f ca="1">IFERROR(__xludf.DUMMYFUNCTION("REGEXREPLACE(F3090,""\D"", """")"),"2")</f>
        <v>2</v>
      </c>
    </row>
    <row r="23" spans="1:13" ht="15.75" customHeight="1">
      <c r="A23" s="1">
        <v>3350</v>
      </c>
      <c r="B23" s="3">
        <v>3351</v>
      </c>
      <c r="C23" s="3" t="s">
        <v>9276</v>
      </c>
      <c r="D23" s="3">
        <v>0.21382120500782481</v>
      </c>
      <c r="E23" s="3">
        <v>0.31994299336792242</v>
      </c>
      <c r="F23" s="3">
        <v>0.7</v>
      </c>
      <c r="G23" s="3">
        <v>0.1222222222222222</v>
      </c>
      <c r="H23" s="3">
        <v>0.1222222222222222</v>
      </c>
      <c r="I23" s="3">
        <v>0.26666666666666672</v>
      </c>
      <c r="J23" s="3">
        <v>4.6150799682491438E-2</v>
      </c>
      <c r="K23" s="3">
        <v>9409.4000000000178</v>
      </c>
      <c r="L23" s="3" t="s">
        <v>16097</v>
      </c>
      <c r="M23" s="4" t="str">
        <f ca="1">IFERROR(__xludf.DUMMYFUNCTION("REGEXREPLACE(F3352,""\D"", """")"),"2")</f>
        <v>2</v>
      </c>
    </row>
    <row r="24" spans="1:13" ht="15.75" customHeight="1">
      <c r="A24" s="1">
        <v>4125</v>
      </c>
      <c r="B24" s="3">
        <v>4126</v>
      </c>
      <c r="C24" s="3" t="s">
        <v>11298</v>
      </c>
      <c r="D24" s="3">
        <v>0.19268272456175711</v>
      </c>
      <c r="E24" s="3">
        <v>0.21768631213355899</v>
      </c>
      <c r="F24" s="3">
        <v>0.60587326120556417</v>
      </c>
      <c r="G24" s="3">
        <v>0.1004636785162288</v>
      </c>
      <c r="H24" s="3">
        <v>0.1128284389489954</v>
      </c>
      <c r="I24" s="3">
        <v>0.27975270479134468</v>
      </c>
      <c r="J24" s="3">
        <v>4.0263300841786837E-2</v>
      </c>
      <c r="K24" s="3">
        <v>73525.799999999697</v>
      </c>
      <c r="L24" s="3" t="s">
        <v>16871</v>
      </c>
      <c r="M24" s="4" t="str">
        <f ca="1">IFERROR(__xludf.DUMMYFUNCTION("REGEXREPLACE(F4127,""\D"", """")"),"2")</f>
        <v>2</v>
      </c>
    </row>
    <row r="25" spans="1:13" ht="15.75" customHeight="1">
      <c r="A25" s="1">
        <v>4229</v>
      </c>
      <c r="B25" s="3">
        <v>4230</v>
      </c>
      <c r="C25" s="3" t="s">
        <v>11572</v>
      </c>
      <c r="D25" s="3">
        <v>0.1174998896800422</v>
      </c>
      <c r="E25" s="3">
        <v>0.21932277505574729</v>
      </c>
      <c r="F25" s="3">
        <v>0.6566523605150214</v>
      </c>
      <c r="G25" s="3">
        <v>0.1030042918454936</v>
      </c>
      <c r="H25" s="3">
        <v>0.1201716738197425</v>
      </c>
      <c r="I25" s="3">
        <v>0.27038626609442062</v>
      </c>
      <c r="J25" s="3">
        <v>2.484626062592786E-2</v>
      </c>
      <c r="K25" s="3">
        <v>25991.69999999999</v>
      </c>
      <c r="L25" s="3" t="s">
        <v>16975</v>
      </c>
      <c r="M25" s="4" t="str">
        <f ca="1">IFERROR(__xludf.DUMMYFUNCTION("REGEXREPLACE(F4231,""\D"", """")"),"2")</f>
        <v>2</v>
      </c>
    </row>
    <row r="26" spans="1:13" ht="15.75" customHeight="1">
      <c r="A26" s="1">
        <v>4250</v>
      </c>
      <c r="B26" s="3">
        <v>4251</v>
      </c>
      <c r="C26" s="3" t="s">
        <v>11627</v>
      </c>
      <c r="D26" s="3">
        <v>0.13298244515763849</v>
      </c>
      <c r="E26" s="3">
        <v>0.2496205898992076</v>
      </c>
      <c r="F26" s="3">
        <v>0.63868613138686137</v>
      </c>
      <c r="G26" s="3">
        <v>9.3065693430656932E-2</v>
      </c>
      <c r="H26" s="3">
        <v>0.1131386861313869</v>
      </c>
      <c r="I26" s="3">
        <v>0.24452554744525551</v>
      </c>
      <c r="J26" s="3">
        <v>2.667375838099173E-2</v>
      </c>
      <c r="K26" s="3">
        <v>57585.399999999463</v>
      </c>
      <c r="L26" s="3" t="s">
        <v>16996</v>
      </c>
      <c r="M26" s="4" t="str">
        <f ca="1">IFERROR(__xludf.DUMMYFUNCTION("REGEXREPLACE(F4252,""\D"", """")"),"2")</f>
        <v>2</v>
      </c>
    </row>
    <row r="27" spans="1:13" ht="15.75" customHeight="1">
      <c r="A27" s="1">
        <v>1</v>
      </c>
      <c r="B27" s="3">
        <v>2</v>
      </c>
      <c r="C27" s="3" t="s">
        <v>8</v>
      </c>
      <c r="D27" s="3">
        <v>0.1480766466481947</v>
      </c>
      <c r="E27" s="3">
        <v>0.18976950127739939</v>
      </c>
      <c r="F27" s="3">
        <v>0.62078272604588391</v>
      </c>
      <c r="G27" s="3">
        <v>0.11605937921727399</v>
      </c>
      <c r="H27" s="3">
        <v>0.12550607287449389</v>
      </c>
      <c r="I27" s="3">
        <v>0.29689608636977061</v>
      </c>
      <c r="J27" s="3">
        <v>3.5249529992114108E-2</v>
      </c>
      <c r="K27" s="3">
        <v>81010.999999999854</v>
      </c>
      <c r="L27" s="3" t="s">
        <v>12750</v>
      </c>
      <c r="M27" s="4" t="str">
        <f ca="1">IFERROR(__xludf.DUMMYFUNCTION("REGEXREPLACE(F3,""\D"", """")"),"3")</f>
        <v>3</v>
      </c>
    </row>
    <row r="28" spans="1:13" ht="15.75" customHeight="1">
      <c r="A28" s="1">
        <v>8</v>
      </c>
      <c r="B28" s="3">
        <v>9</v>
      </c>
      <c r="C28" s="3" t="s">
        <v>32</v>
      </c>
      <c r="D28" s="3">
        <v>0.14317769618843201</v>
      </c>
      <c r="E28" s="3">
        <v>0.27681905178827348</v>
      </c>
      <c r="F28" s="3">
        <v>0.63958333333333328</v>
      </c>
      <c r="G28" s="3">
        <v>9.7916666666666666E-2</v>
      </c>
      <c r="H28" s="3">
        <v>0.125</v>
      </c>
      <c r="I28" s="3">
        <v>0.25624999999999998</v>
      </c>
      <c r="J28" s="3">
        <v>3.09409225847205E-2</v>
      </c>
      <c r="K28" s="3">
        <v>51802.099999999518</v>
      </c>
      <c r="L28" s="3" t="s">
        <v>12757</v>
      </c>
      <c r="M28" s="4" t="str">
        <f ca="1">IFERROR(__xludf.DUMMYFUNCTION("REGEXREPLACE(F10,""\D"", """")"),"3")</f>
        <v>3</v>
      </c>
    </row>
    <row r="29" spans="1:13" ht="15.75" customHeight="1">
      <c r="A29" s="1">
        <v>14</v>
      </c>
      <c r="B29" s="3">
        <v>15</v>
      </c>
      <c r="C29" s="3" t="s">
        <v>54</v>
      </c>
      <c r="D29" s="3">
        <v>0.14734583976003901</v>
      </c>
      <c r="E29" s="3">
        <v>0.25035779550757198</v>
      </c>
      <c r="F29" s="3">
        <v>0.6262626262626263</v>
      </c>
      <c r="G29" s="3">
        <v>8.0808080808080815E-2</v>
      </c>
      <c r="H29" s="3">
        <v>0.1111111111111111</v>
      </c>
      <c r="I29" s="3">
        <v>0.24747474747474749</v>
      </c>
      <c r="J29" s="3">
        <v>2.6999073068033879E-2</v>
      </c>
      <c r="K29" s="3">
        <v>43694.399999999667</v>
      </c>
      <c r="L29" s="3" t="s">
        <v>12763</v>
      </c>
      <c r="M29" s="4" t="str">
        <f ca="1">IFERROR(__xludf.DUMMYFUNCTION("REGEXREPLACE(F16,""\D"", """")"),"3")</f>
        <v>3</v>
      </c>
    </row>
    <row r="30" spans="1:13" ht="15.75" customHeight="1">
      <c r="A30" s="1">
        <v>30</v>
      </c>
      <c r="B30" s="3">
        <v>31</v>
      </c>
      <c r="C30" s="3" t="s">
        <v>108</v>
      </c>
      <c r="D30" s="3">
        <v>0.1295183361747666</v>
      </c>
      <c r="E30" s="3">
        <v>0.21389035199259249</v>
      </c>
      <c r="F30" s="3">
        <v>0.65625</v>
      </c>
      <c r="G30" s="3">
        <v>0.1083333333333333</v>
      </c>
      <c r="H30" s="3">
        <v>0.12083333333333331</v>
      </c>
      <c r="I30" s="3">
        <v>0.28125</v>
      </c>
      <c r="J30" s="3">
        <v>2.8955868822123261E-2</v>
      </c>
      <c r="K30" s="3">
        <v>52504.199999999473</v>
      </c>
      <c r="L30" s="3" t="s">
        <v>12779</v>
      </c>
      <c r="M30" s="4" t="str">
        <f ca="1">IFERROR(__xludf.DUMMYFUNCTION("REGEXREPLACE(F32,""\D"", """")"),"3")</f>
        <v>3</v>
      </c>
    </row>
    <row r="31" spans="1:13" ht="15.75" customHeight="1">
      <c r="A31" s="1">
        <v>120</v>
      </c>
      <c r="B31" s="3">
        <v>121</v>
      </c>
      <c r="C31" s="3" t="s">
        <v>391</v>
      </c>
      <c r="D31" s="3">
        <v>0.17257715442976751</v>
      </c>
      <c r="E31" s="3">
        <v>0.30619300522521758</v>
      </c>
      <c r="F31" s="3">
        <v>0.67012987012987013</v>
      </c>
      <c r="G31" s="3">
        <v>9.8701298701298706E-2</v>
      </c>
      <c r="H31" s="3">
        <v>9.8701298701298706E-2</v>
      </c>
      <c r="I31" s="3">
        <v>0.23636363636363639</v>
      </c>
      <c r="J31" s="3">
        <v>3.2862331353317703E-2</v>
      </c>
      <c r="K31" s="3">
        <v>41697.799999999697</v>
      </c>
      <c r="L31" s="3" t="s">
        <v>12869</v>
      </c>
      <c r="M31" s="4" t="str">
        <f ca="1">IFERROR(__xludf.DUMMYFUNCTION("REGEXREPLACE(F122,""\D"", """")"),"3")</f>
        <v>3</v>
      </c>
    </row>
    <row r="32" spans="1:13" ht="15.75" customHeight="1">
      <c r="A32" s="1">
        <v>164</v>
      </c>
      <c r="B32" s="3">
        <v>165</v>
      </c>
      <c r="C32" s="3" t="s">
        <v>525</v>
      </c>
      <c r="D32" s="3">
        <v>0.1694553034364612</v>
      </c>
      <c r="E32" s="3">
        <v>0.1526736767294789</v>
      </c>
      <c r="F32" s="3">
        <v>0.61066666666666669</v>
      </c>
      <c r="G32" s="3">
        <v>0.128</v>
      </c>
      <c r="H32" s="3">
        <v>0.1466666666666667</v>
      </c>
      <c r="I32" s="3">
        <v>0.32533333333333331</v>
      </c>
      <c r="J32" s="3">
        <v>4.5368528773914313E-2</v>
      </c>
      <c r="K32" s="3">
        <v>42677.399999999718</v>
      </c>
      <c r="L32" s="3" t="s">
        <v>12913</v>
      </c>
      <c r="M32" s="4" t="str">
        <f ca="1">IFERROR(__xludf.DUMMYFUNCTION("REGEXREPLACE(F166,""\D"", """")"),"3")</f>
        <v>3</v>
      </c>
    </row>
    <row r="33" spans="1:13" ht="15.75" customHeight="1">
      <c r="A33" s="1">
        <v>182</v>
      </c>
      <c r="B33" s="3">
        <v>183</v>
      </c>
      <c r="C33" s="3" t="s">
        <v>575</v>
      </c>
      <c r="D33" s="3">
        <v>0.1973132190363229</v>
      </c>
      <c r="E33" s="3">
        <v>0.25134929807328149</v>
      </c>
      <c r="F33" s="3">
        <v>0.62155388471177941</v>
      </c>
      <c r="G33" s="3">
        <v>9.5238095238095233E-2</v>
      </c>
      <c r="H33" s="3">
        <v>0.1177944862155388</v>
      </c>
      <c r="I33" s="3">
        <v>0.25814536340852129</v>
      </c>
      <c r="J33" s="3">
        <v>4.053873079416051E-2</v>
      </c>
      <c r="K33" s="3">
        <v>43746.199999999691</v>
      </c>
      <c r="L33" s="3" t="s">
        <v>12931</v>
      </c>
      <c r="M33" s="4" t="str">
        <f ca="1">IFERROR(__xludf.DUMMYFUNCTION("REGEXREPLACE(F184,""\D"", """")"),"3")</f>
        <v>3</v>
      </c>
    </row>
    <row r="34" spans="1:13" ht="15.75" customHeight="1">
      <c r="A34" s="1">
        <v>243</v>
      </c>
      <c r="B34" s="3">
        <v>244</v>
      </c>
      <c r="C34" s="3" t="s">
        <v>756</v>
      </c>
      <c r="D34" s="3">
        <v>0.17180890100917809</v>
      </c>
      <c r="E34" s="3">
        <v>0.1999656200028648</v>
      </c>
      <c r="F34" s="3">
        <v>0.6551094890510949</v>
      </c>
      <c r="G34" s="3">
        <v>0.1131386861313869</v>
      </c>
      <c r="H34" s="3">
        <v>0.1478102189781022</v>
      </c>
      <c r="I34" s="3">
        <v>0.28832116788321172</v>
      </c>
      <c r="J34" s="3">
        <v>4.3671189823428623E-2</v>
      </c>
      <c r="K34" s="3">
        <v>57138.499999999462</v>
      </c>
      <c r="L34" s="3" t="s">
        <v>12992</v>
      </c>
      <c r="M34" s="4" t="str">
        <f ca="1">IFERROR(__xludf.DUMMYFUNCTION("REGEXREPLACE(F245,""\D"", """")"),"3")</f>
        <v>3</v>
      </c>
    </row>
    <row r="35" spans="1:13" ht="15.75" customHeight="1">
      <c r="A35" s="1">
        <v>321</v>
      </c>
      <c r="B35" s="3">
        <v>322</v>
      </c>
      <c r="C35" s="3" t="s">
        <v>987</v>
      </c>
      <c r="D35" s="3">
        <v>0.13608448325663169</v>
      </c>
      <c r="E35" s="3">
        <v>0.19907045789645961</v>
      </c>
      <c r="F35" s="3">
        <v>0.66188524590163933</v>
      </c>
      <c r="G35" s="3">
        <v>0.11680327868852459</v>
      </c>
      <c r="H35" s="3">
        <v>0.1209016393442623</v>
      </c>
      <c r="I35" s="3">
        <v>0.27049180327868849</v>
      </c>
      <c r="J35" s="3">
        <v>3.1646729043783239E-2</v>
      </c>
      <c r="K35" s="3">
        <v>51932.699999999488</v>
      </c>
      <c r="L35" s="3" t="s">
        <v>13070</v>
      </c>
      <c r="M35" s="4" t="str">
        <f ca="1">IFERROR(__xludf.DUMMYFUNCTION("REGEXREPLACE(F323,""\D"", """")"),"3")</f>
        <v>3</v>
      </c>
    </row>
    <row r="36" spans="1:13" ht="15.75" customHeight="1">
      <c r="A36" s="1">
        <v>325</v>
      </c>
      <c r="B36" s="3">
        <v>326</v>
      </c>
      <c r="C36" s="3" t="s">
        <v>999</v>
      </c>
      <c r="D36" s="3">
        <v>0.16768489220202781</v>
      </c>
      <c r="E36" s="3">
        <v>0.22416089637442321</v>
      </c>
      <c r="F36" s="3">
        <v>0.61870503597122306</v>
      </c>
      <c r="G36" s="3">
        <v>0.105515587529976</v>
      </c>
      <c r="H36" s="3">
        <v>0.1199040767386091</v>
      </c>
      <c r="I36" s="3">
        <v>0.27098321342925658</v>
      </c>
      <c r="J36" s="3">
        <v>3.6700819083865827E-2</v>
      </c>
      <c r="K36" s="3">
        <v>45503.199999999641</v>
      </c>
      <c r="L36" s="3" t="s">
        <v>13074</v>
      </c>
      <c r="M36" s="4" t="str">
        <f ca="1">IFERROR(__xludf.DUMMYFUNCTION("REGEXREPLACE(F327,""\D"", """")"),"3")</f>
        <v>3</v>
      </c>
    </row>
    <row r="37" spans="1:13" ht="15.75" customHeight="1">
      <c r="A37" s="1">
        <v>377</v>
      </c>
      <c r="B37" s="3">
        <v>378</v>
      </c>
      <c r="C37" s="3" t="s">
        <v>1145</v>
      </c>
      <c r="D37" s="3">
        <v>0.161329429997108</v>
      </c>
      <c r="E37" s="3">
        <v>0.1886278759926403</v>
      </c>
      <c r="F37" s="3">
        <v>0.59527121001390826</v>
      </c>
      <c r="G37" s="3">
        <v>0.11961057023643951</v>
      </c>
      <c r="H37" s="3">
        <v>9.8748261474269822E-2</v>
      </c>
      <c r="I37" s="3">
        <v>0.27677329624478442</v>
      </c>
      <c r="J37" s="3">
        <v>3.4508547683360327E-2</v>
      </c>
      <c r="K37" s="3">
        <v>80213.7</v>
      </c>
      <c r="L37" s="3" t="s">
        <v>13126</v>
      </c>
      <c r="M37" s="4" t="str">
        <f ca="1">IFERROR(__xludf.DUMMYFUNCTION("REGEXREPLACE(F379,""\D"", """")"),"3")</f>
        <v>3</v>
      </c>
    </row>
    <row r="38" spans="1:13" ht="15.75" customHeight="1">
      <c r="A38" s="1">
        <v>449</v>
      </c>
      <c r="B38" s="3">
        <v>450</v>
      </c>
      <c r="C38" s="3" t="s">
        <v>1363</v>
      </c>
      <c r="D38" s="3">
        <v>0.1464085646437453</v>
      </c>
      <c r="E38" s="3">
        <v>0.27857088910040562</v>
      </c>
      <c r="F38" s="3">
        <v>0.63421828908554567</v>
      </c>
      <c r="G38" s="3">
        <v>9.7345132743362831E-2</v>
      </c>
      <c r="H38" s="3">
        <v>0.10324483775811211</v>
      </c>
      <c r="I38" s="3">
        <v>0.2359882005899705</v>
      </c>
      <c r="J38" s="3">
        <v>2.8201307844592498E-2</v>
      </c>
      <c r="K38" s="3">
        <v>36185.899999999812</v>
      </c>
      <c r="L38" s="3" t="s">
        <v>13198</v>
      </c>
      <c r="M38" s="4" t="str">
        <f ca="1">IFERROR(__xludf.DUMMYFUNCTION("REGEXREPLACE(F451,""\D"", """")"),"3")</f>
        <v>3</v>
      </c>
    </row>
    <row r="39" spans="1:13" ht="15.75" customHeight="1">
      <c r="A39" s="1">
        <v>464</v>
      </c>
      <c r="B39" s="3">
        <v>465</v>
      </c>
      <c r="C39" s="3" t="s">
        <v>1405</v>
      </c>
      <c r="D39" s="3">
        <v>0.1609562463728885</v>
      </c>
      <c r="E39" s="3">
        <v>0.2413985443171778</v>
      </c>
      <c r="F39" s="3">
        <v>0.61555555555555552</v>
      </c>
      <c r="G39" s="3">
        <v>9.1111111111111115E-2</v>
      </c>
      <c r="H39" s="3">
        <v>0.11555555555555561</v>
      </c>
      <c r="I39" s="3">
        <v>0.25555555555555548</v>
      </c>
      <c r="J39" s="3">
        <v>3.212665988223979E-2</v>
      </c>
      <c r="K39" s="3">
        <v>48619.699999999568</v>
      </c>
      <c r="L39" s="3" t="s">
        <v>13213</v>
      </c>
      <c r="M39" s="4" t="str">
        <f ca="1">IFERROR(__xludf.DUMMYFUNCTION("REGEXREPLACE(F466,""\D"", """")"),"3")</f>
        <v>3</v>
      </c>
    </row>
    <row r="40" spans="1:13" ht="15.75" customHeight="1">
      <c r="A40" s="1">
        <v>685</v>
      </c>
      <c r="B40" s="3">
        <v>686</v>
      </c>
      <c r="C40" s="3" t="s">
        <v>2044</v>
      </c>
      <c r="D40" s="3">
        <v>0.16061981896934621</v>
      </c>
      <c r="E40" s="3">
        <v>0.19250940444308201</v>
      </c>
      <c r="F40" s="3">
        <v>0.62853107344632764</v>
      </c>
      <c r="G40" s="3">
        <v>0.13700564971751411</v>
      </c>
      <c r="H40" s="3">
        <v>0.12853107344632769</v>
      </c>
      <c r="I40" s="3">
        <v>0.29943502824858759</v>
      </c>
      <c r="J40" s="3">
        <v>4.2090785536357797E-2</v>
      </c>
      <c r="K40" s="3">
        <v>79952.399999999703</v>
      </c>
      <c r="L40" s="3" t="s">
        <v>13434</v>
      </c>
      <c r="M40" s="4" t="str">
        <f ca="1">IFERROR(__xludf.DUMMYFUNCTION("REGEXREPLACE(F687,""\D"", """")"),"3")</f>
        <v>3</v>
      </c>
    </row>
    <row r="41" spans="1:13" ht="15.75" customHeight="1">
      <c r="A41" s="1">
        <v>767</v>
      </c>
      <c r="B41" s="3">
        <v>768</v>
      </c>
      <c r="C41" s="3" t="s">
        <v>2288</v>
      </c>
      <c r="D41" s="3">
        <v>0.15926364933741929</v>
      </c>
      <c r="E41" s="3">
        <v>0.26905247158971241</v>
      </c>
      <c r="F41" s="3">
        <v>0.65853658536585369</v>
      </c>
      <c r="G41" s="3">
        <v>8.5365853658536592E-2</v>
      </c>
      <c r="H41" s="3">
        <v>0.12601626016260159</v>
      </c>
      <c r="I41" s="3">
        <v>0.24796747967479671</v>
      </c>
      <c r="J41" s="3">
        <v>3.1428552366991748E-2</v>
      </c>
      <c r="K41" s="3">
        <v>26144.999999999971</v>
      </c>
      <c r="L41" s="3" t="s">
        <v>13516</v>
      </c>
      <c r="M41" s="4" t="str">
        <f ca="1">IFERROR(__xludf.DUMMYFUNCTION("REGEXREPLACE(F769,""\D"", """")"),"3")</f>
        <v>3</v>
      </c>
    </row>
    <row r="42" spans="1:13" ht="15.75" customHeight="1">
      <c r="A42" s="1">
        <v>804</v>
      </c>
      <c r="B42" s="3">
        <v>805</v>
      </c>
      <c r="C42" s="3" t="s">
        <v>2388</v>
      </c>
      <c r="D42" s="3">
        <v>0.1492359964525625</v>
      </c>
      <c r="E42" s="3">
        <v>0.27902194115977358</v>
      </c>
      <c r="F42" s="3">
        <v>0.64015151515151514</v>
      </c>
      <c r="G42" s="3">
        <v>0.10227272727272731</v>
      </c>
      <c r="H42" s="3">
        <v>0.10984848484848481</v>
      </c>
      <c r="I42" s="3">
        <v>0.25</v>
      </c>
      <c r="J42" s="3">
        <v>3.014900823410022E-2</v>
      </c>
      <c r="K42" s="3">
        <v>27815.999999999949</v>
      </c>
      <c r="L42" s="3" t="s">
        <v>13552</v>
      </c>
      <c r="M42" s="4" t="str">
        <f ca="1">IFERROR(__xludf.DUMMYFUNCTION("REGEXREPLACE(F806,""\D"", """")"),"3")</f>
        <v>3</v>
      </c>
    </row>
    <row r="43" spans="1:13" ht="15.75" customHeight="1">
      <c r="A43" s="1">
        <v>810</v>
      </c>
      <c r="B43" s="3">
        <v>811</v>
      </c>
      <c r="C43" s="3" t="s">
        <v>2406</v>
      </c>
      <c r="D43" s="3">
        <v>0.15440675145348809</v>
      </c>
      <c r="E43" s="3">
        <v>0.18245410109564481</v>
      </c>
      <c r="F43" s="3">
        <v>0.62039045553145333</v>
      </c>
      <c r="G43" s="3">
        <v>0.11496746203904561</v>
      </c>
      <c r="H43" s="3">
        <v>0.14967462039045551</v>
      </c>
      <c r="I43" s="3">
        <v>0.29718004338394788</v>
      </c>
      <c r="J43" s="3">
        <v>3.969391623484602E-2</v>
      </c>
      <c r="K43" s="3">
        <v>52172.799999999523</v>
      </c>
      <c r="L43" s="3" t="s">
        <v>13558</v>
      </c>
      <c r="M43" s="4" t="str">
        <f ca="1">IFERROR(__xludf.DUMMYFUNCTION("REGEXREPLACE(F812,""\D"", """")"),"3")</f>
        <v>3</v>
      </c>
    </row>
    <row r="44" spans="1:13" ht="15.75" customHeight="1">
      <c r="A44" s="1">
        <v>976</v>
      </c>
      <c r="B44" s="3">
        <v>977</v>
      </c>
      <c r="C44" s="3" t="s">
        <v>2871</v>
      </c>
      <c r="D44" s="3">
        <v>0.17451156906527829</v>
      </c>
      <c r="E44" s="3">
        <v>0.23000367943240649</v>
      </c>
      <c r="F44" s="3">
        <v>0.63431542461005197</v>
      </c>
      <c r="G44" s="3">
        <v>0.12824956672443669</v>
      </c>
      <c r="H44" s="3">
        <v>0.1143847487001733</v>
      </c>
      <c r="I44" s="3">
        <v>0.28769497400346622</v>
      </c>
      <c r="J44" s="3">
        <v>4.1527315839700138E-2</v>
      </c>
      <c r="K44" s="3">
        <v>64760.699999999648</v>
      </c>
      <c r="L44" s="3" t="s">
        <v>13724</v>
      </c>
      <c r="M44" s="4" t="str">
        <f ca="1">IFERROR(__xludf.DUMMYFUNCTION("REGEXREPLACE(F978,""\D"", """")"),"3")</f>
        <v>3</v>
      </c>
    </row>
    <row r="45" spans="1:13" ht="15.75" customHeight="1">
      <c r="A45" s="1">
        <v>1026</v>
      </c>
      <c r="B45" s="3">
        <v>1027</v>
      </c>
      <c r="C45" s="3" t="s">
        <v>3008</v>
      </c>
      <c r="D45" s="3">
        <v>0.1105793893256572</v>
      </c>
      <c r="E45" s="3">
        <v>0.18877026796314519</v>
      </c>
      <c r="F45" s="3">
        <v>0.62406015037593987</v>
      </c>
      <c r="G45" s="3">
        <v>0.1177944862155388</v>
      </c>
      <c r="H45" s="3">
        <v>0.1228070175438596</v>
      </c>
      <c r="I45" s="3">
        <v>0.2957393483709273</v>
      </c>
      <c r="J45" s="3">
        <v>2.5909836155329619E-2</v>
      </c>
      <c r="K45" s="3">
        <v>43538.499999999673</v>
      </c>
      <c r="L45" s="3" t="s">
        <v>13774</v>
      </c>
      <c r="M45" s="4" t="str">
        <f ca="1">IFERROR(__xludf.DUMMYFUNCTION("REGEXREPLACE(F1028,""\D"", """")"),"3")</f>
        <v>3</v>
      </c>
    </row>
    <row r="46" spans="1:13" ht="15.75" customHeight="1">
      <c r="A46" s="1">
        <v>1180</v>
      </c>
      <c r="B46" s="3">
        <v>1181</v>
      </c>
      <c r="C46" s="3" t="s">
        <v>3454</v>
      </c>
      <c r="D46" s="3">
        <v>0.24081944283604259</v>
      </c>
      <c r="E46" s="3">
        <v>0.33597584028642752</v>
      </c>
      <c r="F46" s="3">
        <v>0.66935483870967738</v>
      </c>
      <c r="G46" s="3">
        <v>0.1048387096774194</v>
      </c>
      <c r="H46" s="3">
        <v>4.8387096774193547E-2</v>
      </c>
      <c r="I46" s="3">
        <v>0.2338709677419355</v>
      </c>
      <c r="J46" s="3">
        <v>2.9655531650851361E-2</v>
      </c>
      <c r="K46" s="3">
        <v>12802.000000000029</v>
      </c>
      <c r="L46" s="3" t="s">
        <v>13928</v>
      </c>
      <c r="M46" s="4" t="str">
        <f ca="1">IFERROR(__xludf.DUMMYFUNCTION("REGEXREPLACE(F1182,""\D"", """")"),"3")</f>
        <v>3</v>
      </c>
    </row>
    <row r="47" spans="1:13" ht="15.75" customHeight="1">
      <c r="A47" s="1">
        <v>1194</v>
      </c>
      <c r="B47" s="3">
        <v>1195</v>
      </c>
      <c r="C47" s="3" t="s">
        <v>3492</v>
      </c>
      <c r="D47" s="3">
        <v>0.16789578480844849</v>
      </c>
      <c r="E47" s="3">
        <v>0.19926815519971969</v>
      </c>
      <c r="F47" s="3">
        <v>0.64462809917355368</v>
      </c>
      <c r="G47" s="3">
        <v>9.5041322314049589E-2</v>
      </c>
      <c r="H47" s="3">
        <v>0.1198347107438017</v>
      </c>
      <c r="I47" s="3">
        <v>0.27685950413223143</v>
      </c>
      <c r="J47" s="3">
        <v>3.4967207925007807E-2</v>
      </c>
      <c r="K47" s="3">
        <v>53941.099999999467</v>
      </c>
      <c r="L47" s="3" t="s">
        <v>13942</v>
      </c>
      <c r="M47" s="4" t="str">
        <f ca="1">IFERROR(__xludf.DUMMYFUNCTION("REGEXREPLACE(F1196,""\D"", """")"),"3")</f>
        <v>3</v>
      </c>
    </row>
    <row r="48" spans="1:13" ht="15.75" customHeight="1">
      <c r="A48" s="1">
        <v>1347</v>
      </c>
      <c r="B48" s="3">
        <v>1348</v>
      </c>
      <c r="C48" s="3" t="s">
        <v>3926</v>
      </c>
      <c r="D48" s="3">
        <v>0.14970671065835289</v>
      </c>
      <c r="E48" s="3">
        <v>0.2113524919106643</v>
      </c>
      <c r="F48" s="3">
        <v>0.63660477453580899</v>
      </c>
      <c r="G48" s="3">
        <v>0.1007957559681698</v>
      </c>
      <c r="H48" s="3">
        <v>0.116710875331565</v>
      </c>
      <c r="I48" s="3">
        <v>0.259946949602122</v>
      </c>
      <c r="J48" s="3">
        <v>3.1454387844444757E-2</v>
      </c>
      <c r="K48" s="3">
        <v>41172.199999999713</v>
      </c>
      <c r="L48" s="3" t="s">
        <v>14095</v>
      </c>
      <c r="M48" s="4" t="str">
        <f ca="1">IFERROR(__xludf.DUMMYFUNCTION("REGEXREPLACE(F1349,""\D"", """")"),"3")</f>
        <v>3</v>
      </c>
    </row>
    <row r="49" spans="1:13" ht="15.75" customHeight="1">
      <c r="A49" s="1">
        <v>1393</v>
      </c>
      <c r="B49" s="3">
        <v>1394</v>
      </c>
      <c r="C49" s="3" t="s">
        <v>4052</v>
      </c>
      <c r="D49" s="3">
        <v>0.12608589521327759</v>
      </c>
      <c r="E49" s="3">
        <v>0.22144484330943801</v>
      </c>
      <c r="F49" s="3">
        <v>0.63461538461538458</v>
      </c>
      <c r="G49" s="3">
        <v>9.8901098901098897E-2</v>
      </c>
      <c r="H49" s="3">
        <v>0.12912087912087911</v>
      </c>
      <c r="I49" s="3">
        <v>0.27197802197802201</v>
      </c>
      <c r="J49" s="3">
        <v>2.7635839779293101E-2</v>
      </c>
      <c r="K49" s="3">
        <v>39996.499999999731</v>
      </c>
      <c r="L49" s="3" t="s">
        <v>14141</v>
      </c>
      <c r="M49" s="4" t="str">
        <f ca="1">IFERROR(__xludf.DUMMYFUNCTION("REGEXREPLACE(F1395,""\D"", """")"),"3")</f>
        <v>3</v>
      </c>
    </row>
    <row r="50" spans="1:13" ht="15.75" customHeight="1">
      <c r="A50" s="1">
        <v>1413</v>
      </c>
      <c r="B50" s="3">
        <v>1414</v>
      </c>
      <c r="C50" s="3" t="s">
        <v>4105</v>
      </c>
      <c r="D50" s="3">
        <v>0.197055812656588</v>
      </c>
      <c r="E50" s="3">
        <v>0.24511644129603791</v>
      </c>
      <c r="F50" s="3">
        <v>0.61002785515320335</v>
      </c>
      <c r="G50" s="3">
        <v>0.1142061281337047</v>
      </c>
      <c r="H50" s="3">
        <v>9.7493036211699163E-2</v>
      </c>
      <c r="I50" s="3">
        <v>0.24791086350974931</v>
      </c>
      <c r="J50" s="3">
        <v>4.0164518045127579E-2</v>
      </c>
      <c r="K50" s="3">
        <v>39879.79999999977</v>
      </c>
      <c r="L50" s="3" t="s">
        <v>14161</v>
      </c>
      <c r="M50" s="4" t="str">
        <f ca="1">IFERROR(__xludf.DUMMYFUNCTION("REGEXREPLACE(F1415,""\D"", """")"),"3")</f>
        <v>3</v>
      </c>
    </row>
    <row r="51" spans="1:13" ht="15.75" customHeight="1">
      <c r="A51" s="1">
        <v>1484</v>
      </c>
      <c r="B51" s="3">
        <v>1485</v>
      </c>
      <c r="C51" s="3" t="s">
        <v>4299</v>
      </c>
      <c r="D51" s="3">
        <v>0.19850212683587101</v>
      </c>
      <c r="E51" s="3">
        <v>0.12936939258621721</v>
      </c>
      <c r="F51" s="3">
        <v>0.68461538461538463</v>
      </c>
      <c r="G51" s="3">
        <v>0.22307692307692309</v>
      </c>
      <c r="H51" s="3">
        <v>0.1</v>
      </c>
      <c r="I51" s="3">
        <v>0.34615384615384609</v>
      </c>
      <c r="J51" s="3">
        <v>5.5030422162290329E-2</v>
      </c>
      <c r="K51" s="3">
        <v>14831.600000000029</v>
      </c>
      <c r="L51" s="3" t="s">
        <v>14232</v>
      </c>
      <c r="M51" s="4" t="str">
        <f ca="1">IFERROR(__xludf.DUMMYFUNCTION("REGEXREPLACE(F1486,""\D"", """")"),"3")</f>
        <v>3</v>
      </c>
    </row>
    <row r="52" spans="1:13" ht="15.75" customHeight="1">
      <c r="A52" s="1">
        <v>1499</v>
      </c>
      <c r="B52" s="3">
        <v>1500</v>
      </c>
      <c r="C52" s="3" t="s">
        <v>4341</v>
      </c>
      <c r="D52" s="3">
        <v>0.12978570867774761</v>
      </c>
      <c r="E52" s="3">
        <v>0.21073106114663359</v>
      </c>
      <c r="F52" s="3">
        <v>0.61774744027303752</v>
      </c>
      <c r="G52" s="3">
        <v>6.8259385665529013E-2</v>
      </c>
      <c r="H52" s="3">
        <v>0.16382252559726959</v>
      </c>
      <c r="I52" s="3">
        <v>0.29010238907849828</v>
      </c>
      <c r="J52" s="3">
        <v>2.6789528998960699E-2</v>
      </c>
      <c r="K52" s="3">
        <v>31863.29999999989</v>
      </c>
      <c r="L52" s="3" t="s">
        <v>14247</v>
      </c>
      <c r="M52" s="4" t="str">
        <f ca="1">IFERROR(__xludf.DUMMYFUNCTION("REGEXREPLACE(F1501,""\D"", """")"),"3")</f>
        <v>3</v>
      </c>
    </row>
    <row r="53" spans="1:13" ht="15.75" customHeight="1">
      <c r="A53" s="1">
        <v>1513</v>
      </c>
      <c r="B53" s="3">
        <v>1514</v>
      </c>
      <c r="C53" s="3" t="s">
        <v>4381</v>
      </c>
      <c r="D53" s="3">
        <v>0.18609472775338551</v>
      </c>
      <c r="E53" s="3">
        <v>0.24699456808723341</v>
      </c>
      <c r="F53" s="3">
        <v>0.62650602409638556</v>
      </c>
      <c r="G53" s="3">
        <v>0.12650602409638551</v>
      </c>
      <c r="H53" s="3">
        <v>7.8313253012048195E-2</v>
      </c>
      <c r="I53" s="3">
        <v>0.23493975903614461</v>
      </c>
      <c r="J53" s="3">
        <v>3.4228127435168017E-2</v>
      </c>
      <c r="K53" s="3">
        <v>17477.80000000001</v>
      </c>
      <c r="L53" s="3" t="s">
        <v>14261</v>
      </c>
      <c r="M53" s="4" t="str">
        <f ca="1">IFERROR(__xludf.DUMMYFUNCTION("REGEXREPLACE(F1515,""\D"", """")"),"3")</f>
        <v>3</v>
      </c>
    </row>
    <row r="54" spans="1:13" ht="15.75" customHeight="1">
      <c r="A54" s="1">
        <v>1557</v>
      </c>
      <c r="B54" s="3">
        <v>1558</v>
      </c>
      <c r="C54" s="3" t="s">
        <v>4504</v>
      </c>
      <c r="D54" s="3">
        <v>0.19127965781013501</v>
      </c>
      <c r="E54" s="3">
        <v>0.1953032602825894</v>
      </c>
      <c r="F54" s="3">
        <v>0.63350785340314131</v>
      </c>
      <c r="G54" s="3">
        <v>7.8534031413612565E-2</v>
      </c>
      <c r="H54" s="3">
        <v>0.1570680628272251</v>
      </c>
      <c r="I54" s="3">
        <v>0.28272251308900531</v>
      </c>
      <c r="J54" s="3">
        <v>4.0232007810972928E-2</v>
      </c>
      <c r="K54" s="3">
        <v>20994.30000000001</v>
      </c>
      <c r="L54" s="3" t="s">
        <v>14305</v>
      </c>
      <c r="M54" s="4" t="str">
        <f ca="1">IFERROR(__xludf.DUMMYFUNCTION("REGEXREPLACE(F1559,""\D"", """")"),"3")</f>
        <v>3</v>
      </c>
    </row>
    <row r="55" spans="1:13" ht="15.75" customHeight="1">
      <c r="A55" s="1">
        <v>1630</v>
      </c>
      <c r="B55" s="3">
        <v>1631</v>
      </c>
      <c r="C55" s="3" t="s">
        <v>4704</v>
      </c>
      <c r="D55" s="3">
        <v>0.1802636797517623</v>
      </c>
      <c r="E55" s="3">
        <v>0.27941731824778221</v>
      </c>
      <c r="F55" s="3">
        <v>0.59493670886075944</v>
      </c>
      <c r="G55" s="3">
        <v>8.3544303797468356E-2</v>
      </c>
      <c r="H55" s="3">
        <v>0.1012658227848101</v>
      </c>
      <c r="I55" s="3">
        <v>0.22531645569620251</v>
      </c>
      <c r="J55" s="3">
        <v>3.1948103973562889E-2</v>
      </c>
      <c r="K55" s="3">
        <v>43116.599999999678</v>
      </c>
      <c r="L55" s="3" t="s">
        <v>14378</v>
      </c>
      <c r="M55" s="4" t="str">
        <f ca="1">IFERROR(__xludf.DUMMYFUNCTION("REGEXREPLACE(F1632,""\D"", """")"),"3")</f>
        <v>3</v>
      </c>
    </row>
    <row r="56" spans="1:13" ht="15.75" customHeight="1">
      <c r="A56" s="1">
        <v>1738</v>
      </c>
      <c r="B56" s="3">
        <v>1739</v>
      </c>
      <c r="C56" s="3" t="s">
        <v>5002</v>
      </c>
      <c r="D56" s="3">
        <v>0.18306642204722731</v>
      </c>
      <c r="E56" s="3">
        <v>0.21060671975223791</v>
      </c>
      <c r="F56" s="3">
        <v>0.62449799196787148</v>
      </c>
      <c r="G56" s="3">
        <v>0.11044176706827311</v>
      </c>
      <c r="H56" s="3">
        <v>0.12650602409638551</v>
      </c>
      <c r="I56" s="3">
        <v>0.27510040160642568</v>
      </c>
      <c r="J56" s="3">
        <v>4.2362675897955421E-2</v>
      </c>
      <c r="K56" s="3">
        <v>56402.699999999422</v>
      </c>
      <c r="L56" s="3" t="s">
        <v>14486</v>
      </c>
      <c r="M56" s="4" t="str">
        <f ca="1">IFERROR(__xludf.DUMMYFUNCTION("REGEXREPLACE(F1740,""\D"", """")"),"3")</f>
        <v>3</v>
      </c>
    </row>
    <row r="57" spans="1:13" ht="15.75" customHeight="1">
      <c r="A57" s="1">
        <v>1800</v>
      </c>
      <c r="B57" s="3">
        <v>1801</v>
      </c>
      <c r="C57" s="3" t="s">
        <v>5160</v>
      </c>
      <c r="D57" s="3">
        <v>0.17342270627051529</v>
      </c>
      <c r="E57" s="3">
        <v>0.20406384165016139</v>
      </c>
      <c r="F57" s="3">
        <v>0.6713483146067416</v>
      </c>
      <c r="G57" s="3">
        <v>0.1151685393258427</v>
      </c>
      <c r="H57" s="3">
        <v>0.1235955056179775</v>
      </c>
      <c r="I57" s="3">
        <v>0.28370786516853941</v>
      </c>
      <c r="J57" s="3">
        <v>4.0163366454137157E-2</v>
      </c>
      <c r="K57" s="3">
        <v>38846.499999999782</v>
      </c>
      <c r="L57" s="3" t="s">
        <v>14548</v>
      </c>
      <c r="M57" s="4" t="str">
        <f ca="1">IFERROR(__xludf.DUMMYFUNCTION("REGEXREPLACE(F1802,""\D"", """")"),"3")</f>
        <v>3</v>
      </c>
    </row>
    <row r="58" spans="1:13" ht="15.75" customHeight="1">
      <c r="A58" s="1">
        <v>1815</v>
      </c>
      <c r="B58" s="3">
        <v>1816</v>
      </c>
      <c r="C58" s="3" t="s">
        <v>5201</v>
      </c>
      <c r="D58" s="3">
        <v>0.20726442531134801</v>
      </c>
      <c r="E58" s="3">
        <v>0.4066909079542087</v>
      </c>
      <c r="F58" s="3">
        <v>0.64</v>
      </c>
      <c r="G58" s="3">
        <v>5.7142857142857141E-2</v>
      </c>
      <c r="H58" s="3">
        <v>0.08</v>
      </c>
      <c r="I58" s="3">
        <v>0.18285714285714291</v>
      </c>
      <c r="J58" s="3">
        <v>2.4646034086149099E-2</v>
      </c>
      <c r="K58" s="3">
        <v>18292.400000000001</v>
      </c>
      <c r="L58" s="3" t="s">
        <v>14563</v>
      </c>
      <c r="M58" s="4" t="str">
        <f ca="1">IFERROR(__xludf.DUMMYFUNCTION("REGEXREPLACE(F1817,""\D"", """")"),"3")</f>
        <v>3</v>
      </c>
    </row>
    <row r="59" spans="1:13" ht="15.75" customHeight="1">
      <c r="A59" s="1">
        <v>1876</v>
      </c>
      <c r="B59" s="3">
        <v>1877</v>
      </c>
      <c r="C59" s="3" t="s">
        <v>5363</v>
      </c>
      <c r="D59" s="3">
        <v>0.14244821693773579</v>
      </c>
      <c r="E59" s="3">
        <v>0.31012172820265899</v>
      </c>
      <c r="F59" s="3">
        <v>0.67873303167420818</v>
      </c>
      <c r="G59" s="3">
        <v>8.1447963800904979E-2</v>
      </c>
      <c r="H59" s="3">
        <v>0.10859728506787331</v>
      </c>
      <c r="I59" s="3">
        <v>0.23076923076923081</v>
      </c>
      <c r="J59" s="3">
        <v>2.5985896539352689E-2</v>
      </c>
      <c r="K59" s="3">
        <v>46857.9999999996</v>
      </c>
      <c r="L59" s="3" t="s">
        <v>14624</v>
      </c>
      <c r="M59" s="4" t="str">
        <f ca="1">IFERROR(__xludf.DUMMYFUNCTION("REGEXREPLACE(F1878,""\D"", """")"),"3")</f>
        <v>3</v>
      </c>
    </row>
    <row r="60" spans="1:13" ht="15.75" customHeight="1">
      <c r="A60" s="1">
        <v>1877</v>
      </c>
      <c r="B60" s="3">
        <v>1878</v>
      </c>
      <c r="C60" s="3" t="s">
        <v>5366</v>
      </c>
      <c r="D60" s="3">
        <v>0.17620525932490369</v>
      </c>
      <c r="E60" s="3">
        <v>0.28395502198322681</v>
      </c>
      <c r="F60" s="3">
        <v>0.66528066528066532</v>
      </c>
      <c r="G60" s="3">
        <v>7.6923076923076927E-2</v>
      </c>
      <c r="H60" s="3">
        <v>0.1164241164241164</v>
      </c>
      <c r="I60" s="3">
        <v>0.23492723492723491</v>
      </c>
      <c r="J60" s="3">
        <v>3.2536138163000182E-2</v>
      </c>
      <c r="K60" s="3">
        <v>51964.699999999502</v>
      </c>
      <c r="L60" s="3" t="s">
        <v>14625</v>
      </c>
      <c r="M60" s="4" t="str">
        <f ca="1">IFERROR(__xludf.DUMMYFUNCTION("REGEXREPLACE(F1879,""\D"", """")"),"3")</f>
        <v>3</v>
      </c>
    </row>
    <row r="61" spans="1:13" ht="15.75" customHeight="1">
      <c r="A61" s="1">
        <v>1988</v>
      </c>
      <c r="B61" s="3">
        <v>1989</v>
      </c>
      <c r="C61" s="3" t="s">
        <v>5656</v>
      </c>
      <c r="D61" s="3">
        <v>0.19540865337918159</v>
      </c>
      <c r="E61" s="3">
        <v>0.24508749042929159</v>
      </c>
      <c r="F61" s="3">
        <v>0.6654411764705882</v>
      </c>
      <c r="G61" s="3">
        <v>9.1911764705882359E-2</v>
      </c>
      <c r="H61" s="3">
        <v>8.8235294117647065E-2</v>
      </c>
      <c r="I61" s="3">
        <v>0.2389705882352941</v>
      </c>
      <c r="J61" s="3">
        <v>3.3199542373764053E-2</v>
      </c>
      <c r="K61" s="3">
        <v>28974.69999999995</v>
      </c>
      <c r="L61" s="3" t="s">
        <v>14735</v>
      </c>
      <c r="M61" s="4" t="str">
        <f ca="1">IFERROR(__xludf.DUMMYFUNCTION("REGEXREPLACE(F1990,""\D"", """")"),"3")</f>
        <v>3</v>
      </c>
    </row>
    <row r="62" spans="1:13" ht="15.75" customHeight="1">
      <c r="A62" s="1">
        <v>2139</v>
      </c>
      <c r="B62" s="3">
        <v>2140</v>
      </c>
      <c r="C62" s="3" t="s">
        <v>6059</v>
      </c>
      <c r="D62" s="3">
        <v>0.19981658881066411</v>
      </c>
      <c r="E62" s="3">
        <v>0.15169949518802489</v>
      </c>
      <c r="F62" s="3">
        <v>0.63722397476340698</v>
      </c>
      <c r="G62" s="3">
        <v>0.1135646687697161</v>
      </c>
      <c r="H62" s="3">
        <v>0.11987381703470031</v>
      </c>
      <c r="I62" s="3">
        <v>0.29652996845425872</v>
      </c>
      <c r="J62" s="3">
        <v>4.5033836177447682E-2</v>
      </c>
      <c r="K62" s="3">
        <v>35923.999999999804</v>
      </c>
      <c r="L62" s="3" t="s">
        <v>14886</v>
      </c>
      <c r="M62" s="4" t="str">
        <f ca="1">IFERROR(__xludf.DUMMYFUNCTION("REGEXREPLACE(F2141,""\D"", """")"),"3")</f>
        <v>3</v>
      </c>
    </row>
    <row r="63" spans="1:13" ht="15.75" customHeight="1">
      <c r="A63" s="1">
        <v>2210</v>
      </c>
      <c r="B63" s="3">
        <v>2211</v>
      </c>
      <c r="C63" s="3" t="s">
        <v>6245</v>
      </c>
      <c r="D63" s="3">
        <v>0.17015372357557471</v>
      </c>
      <c r="E63" s="3">
        <v>0.2680099259587525</v>
      </c>
      <c r="F63" s="3">
        <v>0.58687258687258692</v>
      </c>
      <c r="G63" s="3">
        <v>8.4942084942084939E-2</v>
      </c>
      <c r="H63" s="3">
        <v>6.9498069498069498E-2</v>
      </c>
      <c r="I63" s="3">
        <v>0.2393822393822394</v>
      </c>
      <c r="J63" s="3">
        <v>2.4290914237625302E-2</v>
      </c>
      <c r="K63" s="3">
        <v>28229.599999999951</v>
      </c>
      <c r="L63" s="3" t="s">
        <v>14957</v>
      </c>
      <c r="M63" s="4" t="str">
        <f ca="1">IFERROR(__xludf.DUMMYFUNCTION("REGEXREPLACE(F2212,""\D"", """")"),"3")</f>
        <v>3</v>
      </c>
    </row>
    <row r="64" spans="1:13" ht="15.75" customHeight="1">
      <c r="A64" s="1">
        <v>2246</v>
      </c>
      <c r="B64" s="3">
        <v>2247</v>
      </c>
      <c r="C64" s="3" t="s">
        <v>6342</v>
      </c>
      <c r="D64" s="3">
        <v>0.17798896390775509</v>
      </c>
      <c r="E64" s="3">
        <v>0.22119407993467441</v>
      </c>
      <c r="F64" s="3">
        <v>0.63405797101449279</v>
      </c>
      <c r="G64" s="3">
        <v>0.1050724637681159</v>
      </c>
      <c r="H64" s="3">
        <v>0.1123188405797101</v>
      </c>
      <c r="I64" s="3">
        <v>0.29347826086956519</v>
      </c>
      <c r="J64" s="3">
        <v>3.6991641682033879E-2</v>
      </c>
      <c r="K64" s="3">
        <v>31056.599999999929</v>
      </c>
      <c r="L64" s="3" t="s">
        <v>14993</v>
      </c>
      <c r="M64" s="4" t="str">
        <f ca="1">IFERROR(__xludf.DUMMYFUNCTION("REGEXREPLACE(F2248,""\D"", """")"),"3")</f>
        <v>3</v>
      </c>
    </row>
    <row r="65" spans="1:13" ht="15.75" customHeight="1">
      <c r="A65" s="1">
        <v>2337</v>
      </c>
      <c r="B65" s="3">
        <v>2338</v>
      </c>
      <c r="C65" s="3" t="s">
        <v>6575</v>
      </c>
      <c r="D65" s="3">
        <v>0.2025708241652818</v>
      </c>
      <c r="E65" s="3">
        <v>0.20900955564772711</v>
      </c>
      <c r="F65" s="3">
        <v>0.63740458015267176</v>
      </c>
      <c r="G65" s="3">
        <v>9.1603053435114504E-2</v>
      </c>
      <c r="H65" s="3">
        <v>0.1145038167938931</v>
      </c>
      <c r="I65" s="3">
        <v>0.232824427480916</v>
      </c>
      <c r="J65" s="3">
        <v>3.9477264955125893E-2</v>
      </c>
      <c r="K65" s="3">
        <v>28507.099999999951</v>
      </c>
      <c r="L65" s="3" t="s">
        <v>15084</v>
      </c>
      <c r="M65" s="4" t="str">
        <f ca="1">IFERROR(__xludf.DUMMYFUNCTION("REGEXREPLACE(F2339,""\D"", """")"),"3")</f>
        <v>3</v>
      </c>
    </row>
    <row r="66" spans="1:13" ht="15.75" customHeight="1">
      <c r="A66" s="1">
        <v>2382</v>
      </c>
      <c r="B66" s="3">
        <v>2383</v>
      </c>
      <c r="C66" s="3" t="s">
        <v>6691</v>
      </c>
      <c r="D66" s="3">
        <v>0.1474283767143246</v>
      </c>
      <c r="E66" s="3">
        <v>0.28175221388874788</v>
      </c>
      <c r="F66" s="3">
        <v>0.5741811175337187</v>
      </c>
      <c r="G66" s="3">
        <v>9.8265895953757232E-2</v>
      </c>
      <c r="H66" s="3">
        <v>9.5375722543352595E-2</v>
      </c>
      <c r="I66" s="3">
        <v>0.2466281310211946</v>
      </c>
      <c r="J66" s="3">
        <v>2.816446830799255E-2</v>
      </c>
      <c r="K66" s="3">
        <v>113407.70000000051</v>
      </c>
      <c r="L66" s="3" t="s">
        <v>15129</v>
      </c>
      <c r="M66" s="4" t="str">
        <f ca="1">IFERROR(__xludf.DUMMYFUNCTION("REGEXREPLACE(F2384,""\D"", """")"),"3")</f>
        <v>3</v>
      </c>
    </row>
    <row r="67" spans="1:13" ht="15.75" customHeight="1">
      <c r="A67" s="1">
        <v>2386</v>
      </c>
      <c r="B67" s="3">
        <v>2387</v>
      </c>
      <c r="C67" s="3" t="s">
        <v>6703</v>
      </c>
      <c r="D67" s="3">
        <v>0.1976722692709644</v>
      </c>
      <c r="E67" s="3">
        <v>0.35787688171382809</v>
      </c>
      <c r="F67" s="3">
        <v>0.64393939393939392</v>
      </c>
      <c r="G67" s="3">
        <v>7.575757575757576E-2</v>
      </c>
      <c r="H67" s="3">
        <v>6.8181818181818177E-2</v>
      </c>
      <c r="I67" s="3">
        <v>0.23484848484848489</v>
      </c>
      <c r="J67" s="3">
        <v>2.3936655986045049E-2</v>
      </c>
      <c r="K67" s="3">
        <v>14547.300000000039</v>
      </c>
      <c r="L67" s="3" t="s">
        <v>15133</v>
      </c>
      <c r="M67" s="4" t="str">
        <f ca="1">IFERROR(__xludf.DUMMYFUNCTION("REGEXREPLACE(F2388,""\D"", """")"),"3")</f>
        <v>3</v>
      </c>
    </row>
    <row r="68" spans="1:13" ht="15.75" customHeight="1">
      <c r="A68" s="1">
        <v>2450</v>
      </c>
      <c r="B68" s="3">
        <v>2451</v>
      </c>
      <c r="C68" s="3" t="s">
        <v>6876</v>
      </c>
      <c r="D68" s="3">
        <v>0.14339410221866161</v>
      </c>
      <c r="E68" s="3">
        <v>0.35710968428410689</v>
      </c>
      <c r="F68" s="3">
        <v>0.59847036328871894</v>
      </c>
      <c r="G68" s="3">
        <v>8.0305927342256209E-2</v>
      </c>
      <c r="H68" s="3">
        <v>9.1778202676864248E-2</v>
      </c>
      <c r="I68" s="3">
        <v>0.2045889101338432</v>
      </c>
      <c r="J68" s="3">
        <v>2.3871713525332541E-2</v>
      </c>
      <c r="K68" s="3">
        <v>55642.099999999453</v>
      </c>
      <c r="L68" s="3" t="s">
        <v>15197</v>
      </c>
      <c r="M68" s="4" t="str">
        <f ca="1">IFERROR(__xludf.DUMMYFUNCTION("REGEXREPLACE(F2452,""\D"", """")"),"3")</f>
        <v>3</v>
      </c>
    </row>
    <row r="69" spans="1:13" ht="15.75" customHeight="1">
      <c r="A69" s="1">
        <v>2461</v>
      </c>
      <c r="B69" s="3">
        <v>2462</v>
      </c>
      <c r="C69" s="3" t="s">
        <v>6906</v>
      </c>
      <c r="D69" s="3">
        <v>0.2303458641846528</v>
      </c>
      <c r="E69" s="3">
        <v>0.44341173101560633</v>
      </c>
      <c r="F69" s="3">
        <v>0.6449704142011834</v>
      </c>
      <c r="G69" s="3">
        <v>6.5088757396449703E-2</v>
      </c>
      <c r="H69" s="3">
        <v>6.5088757396449703E-2</v>
      </c>
      <c r="I69" s="3">
        <v>0.15976331360946749</v>
      </c>
      <c r="J69" s="3">
        <v>2.5841696093728609E-2</v>
      </c>
      <c r="K69" s="3">
        <v>17549.500000000011</v>
      </c>
      <c r="L69" s="3" t="s">
        <v>15208</v>
      </c>
      <c r="M69" s="4" t="str">
        <f ca="1">IFERROR(__xludf.DUMMYFUNCTION("REGEXREPLACE(F2463,""\D"", """")"),"3")</f>
        <v>3</v>
      </c>
    </row>
    <row r="70" spans="1:13" ht="15.75" customHeight="1">
      <c r="A70" s="1">
        <v>2493</v>
      </c>
      <c r="B70" s="3">
        <v>2494</v>
      </c>
      <c r="C70" s="3" t="s">
        <v>6993</v>
      </c>
      <c r="D70" s="3">
        <v>0.14176599139559751</v>
      </c>
      <c r="E70" s="3">
        <v>0.15514415164288781</v>
      </c>
      <c r="F70" s="3">
        <v>0.64827586206896548</v>
      </c>
      <c r="G70" s="3">
        <v>0.13793103448275859</v>
      </c>
      <c r="H70" s="3">
        <v>0.14482758620689659</v>
      </c>
      <c r="I70" s="3">
        <v>0.32758620689655171</v>
      </c>
      <c r="J70" s="3">
        <v>3.8943497571430223E-2</v>
      </c>
      <c r="K70" s="3">
        <v>32680.599999999911</v>
      </c>
      <c r="L70" s="3" t="s">
        <v>15240</v>
      </c>
      <c r="M70" s="4" t="str">
        <f ca="1">IFERROR(__xludf.DUMMYFUNCTION("REGEXREPLACE(F2495,""\D"", """")"),"3")</f>
        <v>3</v>
      </c>
    </row>
    <row r="71" spans="1:13" ht="15.75" customHeight="1">
      <c r="A71" s="1">
        <v>2642</v>
      </c>
      <c r="B71" s="3">
        <v>2643</v>
      </c>
      <c r="C71" s="3" t="s">
        <v>7391</v>
      </c>
      <c r="D71" s="3">
        <v>0.1151455164156437</v>
      </c>
      <c r="E71" s="3">
        <v>0.18485227066422449</v>
      </c>
      <c r="F71" s="3">
        <v>0.58149779735682816</v>
      </c>
      <c r="G71" s="3">
        <v>0.105726872246696</v>
      </c>
      <c r="H71" s="3">
        <v>0.1409691629955947</v>
      </c>
      <c r="I71" s="3">
        <v>0.28193832599118951</v>
      </c>
      <c r="J71" s="3">
        <v>2.6857009470666549E-2</v>
      </c>
      <c r="K71" s="3">
        <v>25885.89999999998</v>
      </c>
      <c r="L71" s="3" t="s">
        <v>15389</v>
      </c>
      <c r="M71" s="4" t="str">
        <f ca="1">IFERROR(__xludf.DUMMYFUNCTION("REGEXREPLACE(F2644,""\D"", """")"),"3")</f>
        <v>3</v>
      </c>
    </row>
    <row r="72" spans="1:13" ht="15.75" customHeight="1">
      <c r="A72" s="1">
        <v>2756</v>
      </c>
      <c r="B72" s="3">
        <v>2757</v>
      </c>
      <c r="C72" s="3" t="s">
        <v>7693</v>
      </c>
      <c r="D72" s="3">
        <v>0.17786352250294879</v>
      </c>
      <c r="E72" s="3">
        <v>0.1175481089913448</v>
      </c>
      <c r="F72" s="3">
        <v>0.60924369747899154</v>
      </c>
      <c r="G72" s="3">
        <v>0.13025210084033609</v>
      </c>
      <c r="H72" s="3">
        <v>0.1638655462184874</v>
      </c>
      <c r="I72" s="3">
        <v>0.33613445378151258</v>
      </c>
      <c r="J72" s="3">
        <v>5.0213691531337659E-2</v>
      </c>
      <c r="K72" s="3">
        <v>27274.999999999989</v>
      </c>
      <c r="L72" s="3" t="s">
        <v>15503</v>
      </c>
      <c r="M72" s="4" t="str">
        <f ca="1">IFERROR(__xludf.DUMMYFUNCTION("REGEXREPLACE(F2758,""\D"", """")"),"3")</f>
        <v>3</v>
      </c>
    </row>
    <row r="73" spans="1:13" ht="15.75" customHeight="1">
      <c r="A73" s="1">
        <v>2884</v>
      </c>
      <c r="B73" s="3">
        <v>2885</v>
      </c>
      <c r="C73" s="3" t="s">
        <v>8033</v>
      </c>
      <c r="D73" s="3">
        <v>0.1715683177309186</v>
      </c>
      <c r="E73" s="3">
        <v>0.2706155890216993</v>
      </c>
      <c r="F73" s="3">
        <v>0.592741935483871</v>
      </c>
      <c r="G73" s="3">
        <v>9.6774193548387094E-2</v>
      </c>
      <c r="H73" s="3">
        <v>0.1290322580645161</v>
      </c>
      <c r="I73" s="3">
        <v>0.2459677419354839</v>
      </c>
      <c r="J73" s="3">
        <v>3.6599439213891923E-2</v>
      </c>
      <c r="K73" s="3">
        <v>28488.499999999971</v>
      </c>
      <c r="L73" s="3" t="s">
        <v>15631</v>
      </c>
      <c r="M73" s="4" t="str">
        <f ca="1">IFERROR(__xludf.DUMMYFUNCTION("REGEXREPLACE(F2886,""\D"", """")"),"3")</f>
        <v>3</v>
      </c>
    </row>
    <row r="74" spans="1:13" ht="15.75" customHeight="1">
      <c r="A74" s="1">
        <v>3011</v>
      </c>
      <c r="B74" s="3">
        <v>3012</v>
      </c>
      <c r="C74" s="3" t="s">
        <v>8367</v>
      </c>
      <c r="D74" s="3">
        <v>0.1973530956837628</v>
      </c>
      <c r="E74" s="3">
        <v>0.2022227493649156</v>
      </c>
      <c r="F74" s="3">
        <v>0.67391304347826086</v>
      </c>
      <c r="G74" s="3">
        <v>9.1304347826086957E-2</v>
      </c>
      <c r="H74" s="3">
        <v>0.1260869565217391</v>
      </c>
      <c r="I74" s="3">
        <v>0.25217391304347819</v>
      </c>
      <c r="J74" s="3">
        <v>4.017555900568999E-2</v>
      </c>
      <c r="K74" s="3">
        <v>25940.19999999999</v>
      </c>
      <c r="L74" s="3" t="s">
        <v>15758</v>
      </c>
      <c r="M74" s="4" t="str">
        <f ca="1">IFERROR(__xludf.DUMMYFUNCTION("REGEXREPLACE(F3013,""\D"", """")"),"3")</f>
        <v>3</v>
      </c>
    </row>
    <row r="75" spans="1:13" ht="15.75" customHeight="1">
      <c r="A75" s="1">
        <v>3037</v>
      </c>
      <c r="B75" s="3">
        <v>3038</v>
      </c>
      <c r="C75" s="3" t="s">
        <v>8436</v>
      </c>
      <c r="D75" s="3">
        <v>0.17190775701640021</v>
      </c>
      <c r="E75" s="3">
        <v>0.27560887050234978</v>
      </c>
      <c r="F75" s="3">
        <v>0.57729007633587781</v>
      </c>
      <c r="G75" s="3">
        <v>9.1603053435114504E-2</v>
      </c>
      <c r="H75" s="3">
        <v>9.6374045801526712E-2</v>
      </c>
      <c r="I75" s="3">
        <v>0.24045801526717561</v>
      </c>
      <c r="J75" s="3">
        <v>3.1862281575144563E-2</v>
      </c>
      <c r="K75" s="3">
        <v>114562.20000000059</v>
      </c>
      <c r="L75" s="3" t="s">
        <v>15784</v>
      </c>
      <c r="M75" s="4" t="str">
        <f ca="1">IFERROR(__xludf.DUMMYFUNCTION("REGEXREPLACE(F3039,""\D"", """")"),"3")</f>
        <v>3</v>
      </c>
    </row>
    <row r="76" spans="1:13" ht="15.75" customHeight="1">
      <c r="A76" s="1">
        <v>3053</v>
      </c>
      <c r="B76" s="3">
        <v>3054</v>
      </c>
      <c r="C76" s="3" t="s">
        <v>8485</v>
      </c>
      <c r="D76" s="3">
        <v>0.14400008193801939</v>
      </c>
      <c r="E76" s="3">
        <v>0.22335625893312469</v>
      </c>
      <c r="F76" s="3">
        <v>0.63740458015267176</v>
      </c>
      <c r="G76" s="3">
        <v>9.1603053435114504E-2</v>
      </c>
      <c r="H76" s="3">
        <v>0.12213740458015269</v>
      </c>
      <c r="I76" s="3">
        <v>0.27099236641221369</v>
      </c>
      <c r="J76" s="3">
        <v>2.9063652645435381E-2</v>
      </c>
      <c r="K76" s="3">
        <v>29025.09999999994</v>
      </c>
      <c r="L76" s="3" t="s">
        <v>15800</v>
      </c>
      <c r="M76" s="4" t="str">
        <f ca="1">IFERROR(__xludf.DUMMYFUNCTION("REGEXREPLACE(F3055,""\D"", """")"),"3")</f>
        <v>3</v>
      </c>
    </row>
    <row r="77" spans="1:13" ht="15.75" customHeight="1">
      <c r="A77" s="1">
        <v>3085</v>
      </c>
      <c r="B77" s="3">
        <v>3086</v>
      </c>
      <c r="C77" s="3" t="s">
        <v>8570</v>
      </c>
      <c r="D77" s="3">
        <v>0.14480346961826809</v>
      </c>
      <c r="E77" s="3">
        <v>0.17397795059634699</v>
      </c>
      <c r="F77" s="3">
        <v>0.57725947521865895</v>
      </c>
      <c r="G77" s="3">
        <v>0.1020408163265306</v>
      </c>
      <c r="H77" s="3">
        <v>0.1399416909620991</v>
      </c>
      <c r="I77" s="3">
        <v>0.30029154518950429</v>
      </c>
      <c r="J77" s="3">
        <v>3.3572897804561172E-2</v>
      </c>
      <c r="K77" s="3">
        <v>39964.499999999767</v>
      </c>
      <c r="L77" s="3" t="s">
        <v>15832</v>
      </c>
      <c r="M77" s="4" t="str">
        <f ca="1">IFERROR(__xludf.DUMMYFUNCTION("REGEXREPLACE(F3087,""\D"", """")"),"3")</f>
        <v>3</v>
      </c>
    </row>
    <row r="78" spans="1:13" ht="15.75" customHeight="1">
      <c r="A78" s="1">
        <v>3106</v>
      </c>
      <c r="B78" s="3">
        <v>3107</v>
      </c>
      <c r="C78" s="3" t="s">
        <v>8627</v>
      </c>
      <c r="D78" s="3">
        <v>0.19391100141349599</v>
      </c>
      <c r="E78" s="3">
        <v>0.23884342741398421</v>
      </c>
      <c r="F78" s="3">
        <v>0.64094955489614247</v>
      </c>
      <c r="G78" s="3">
        <v>8.6053412462908013E-2</v>
      </c>
      <c r="H78" s="3">
        <v>0.1038575667655786</v>
      </c>
      <c r="I78" s="3">
        <v>0.2462908011869436</v>
      </c>
      <c r="J78" s="3">
        <v>3.5132853741745941E-2</v>
      </c>
      <c r="K78" s="3">
        <v>36525.599999999817</v>
      </c>
      <c r="L78" s="3" t="s">
        <v>15853</v>
      </c>
      <c r="M78" s="4" t="str">
        <f ca="1">IFERROR(__xludf.DUMMYFUNCTION("REGEXREPLACE(F3108,""\D"", """")"),"3")</f>
        <v>3</v>
      </c>
    </row>
    <row r="79" spans="1:13" ht="15.75" customHeight="1">
      <c r="A79" s="1">
        <v>3114</v>
      </c>
      <c r="B79" s="3">
        <v>3115</v>
      </c>
      <c r="C79" s="3" t="s">
        <v>8650</v>
      </c>
      <c r="D79" s="3">
        <v>0.15260001449922669</v>
      </c>
      <c r="E79" s="3">
        <v>0.20282141108839441</v>
      </c>
      <c r="F79" s="3">
        <v>0.62721893491124259</v>
      </c>
      <c r="G79" s="3">
        <v>0.1183431952662722</v>
      </c>
      <c r="H79" s="3">
        <v>0.12721893491124259</v>
      </c>
      <c r="I79" s="3">
        <v>0.29289940828402372</v>
      </c>
      <c r="J79" s="3">
        <v>3.6332071877299497E-2</v>
      </c>
      <c r="K79" s="3">
        <v>38000.59999999978</v>
      </c>
      <c r="L79" s="3" t="s">
        <v>15861</v>
      </c>
      <c r="M79" s="4" t="str">
        <f ca="1">IFERROR(__xludf.DUMMYFUNCTION("REGEXREPLACE(F3116,""\D"", """")"),"3")</f>
        <v>3</v>
      </c>
    </row>
    <row r="80" spans="1:13" ht="15.75" customHeight="1">
      <c r="A80" s="1">
        <v>3210</v>
      </c>
      <c r="B80" s="3">
        <v>3211</v>
      </c>
      <c r="C80" s="3" t="s">
        <v>8903</v>
      </c>
      <c r="D80" s="3">
        <v>0.1805617698043592</v>
      </c>
      <c r="E80" s="3">
        <v>0.19039837310784949</v>
      </c>
      <c r="F80" s="3">
        <v>0.60538116591928248</v>
      </c>
      <c r="G80" s="3">
        <v>9.1928251121076235E-2</v>
      </c>
      <c r="H80" s="3">
        <v>0.1121076233183857</v>
      </c>
      <c r="I80" s="3">
        <v>0.28251121076233182</v>
      </c>
      <c r="J80" s="3">
        <v>3.5619053069723773E-2</v>
      </c>
      <c r="K80" s="3">
        <v>50606.099999999562</v>
      </c>
      <c r="L80" s="3" t="s">
        <v>15957</v>
      </c>
      <c r="M80" s="4" t="str">
        <f ca="1">IFERROR(__xludf.DUMMYFUNCTION("REGEXREPLACE(F3212,""\D"", """")"),"3")</f>
        <v>3</v>
      </c>
    </row>
    <row r="81" spans="1:13" ht="15.75" customHeight="1">
      <c r="A81" s="1">
        <v>3429</v>
      </c>
      <c r="B81" s="3">
        <v>3430</v>
      </c>
      <c r="C81" s="3" t="s">
        <v>9491</v>
      </c>
      <c r="D81" s="3">
        <v>0.16504053592880991</v>
      </c>
      <c r="E81" s="3">
        <v>0.2680757375290389</v>
      </c>
      <c r="F81" s="3">
        <v>0.5959821428571429</v>
      </c>
      <c r="G81" s="3">
        <v>8.2589285714285712E-2</v>
      </c>
      <c r="H81" s="3">
        <v>0.15625</v>
      </c>
      <c r="I81" s="3">
        <v>0.265625</v>
      </c>
      <c r="J81" s="3">
        <v>3.6775041076926328E-2</v>
      </c>
      <c r="K81" s="3">
        <v>50368.099999999591</v>
      </c>
      <c r="L81" s="3" t="s">
        <v>16176</v>
      </c>
      <c r="M81" s="4" t="str">
        <f ca="1">IFERROR(__xludf.DUMMYFUNCTION("REGEXREPLACE(F3431,""\D"", """")"),"3")</f>
        <v>3</v>
      </c>
    </row>
    <row r="82" spans="1:13" ht="15.75" customHeight="1">
      <c r="A82" s="1">
        <v>3492</v>
      </c>
      <c r="B82" s="3">
        <v>3493</v>
      </c>
      <c r="C82" s="3" t="s">
        <v>9660</v>
      </c>
      <c r="D82" s="3">
        <v>0.21335443354282069</v>
      </c>
      <c r="E82" s="3">
        <v>0.1491562725664706</v>
      </c>
      <c r="F82" s="3">
        <v>0.65838509316770188</v>
      </c>
      <c r="G82" s="3">
        <v>0.16149068322981369</v>
      </c>
      <c r="H82" s="3">
        <v>0.10559006211180121</v>
      </c>
      <c r="I82" s="3">
        <v>0.31677018633540371</v>
      </c>
      <c r="J82" s="3">
        <v>5.2445737302640107E-2</v>
      </c>
      <c r="K82" s="3">
        <v>17382.40000000002</v>
      </c>
      <c r="L82" s="3" t="s">
        <v>16239</v>
      </c>
      <c r="M82" s="4" t="str">
        <f ca="1">IFERROR(__xludf.DUMMYFUNCTION("REGEXREPLACE(F3494,""\D"", """")"),"3")</f>
        <v>3</v>
      </c>
    </row>
    <row r="83" spans="1:13" ht="15.75" customHeight="1">
      <c r="A83" s="1">
        <v>3732</v>
      </c>
      <c r="B83" s="3">
        <v>3733</v>
      </c>
      <c r="C83" s="3" t="s">
        <v>10279</v>
      </c>
      <c r="D83" s="3">
        <v>0.20439664216660161</v>
      </c>
      <c r="E83" s="3">
        <v>0.32221523951662451</v>
      </c>
      <c r="F83" s="3">
        <v>0.62962962962962965</v>
      </c>
      <c r="G83" s="3">
        <v>5.8201058201058198E-2</v>
      </c>
      <c r="H83" s="3">
        <v>0.1164021164021164</v>
      </c>
      <c r="I83" s="3">
        <v>0.2275132275132275</v>
      </c>
      <c r="J83" s="3">
        <v>3.1289687937871201E-2</v>
      </c>
      <c r="K83" s="3">
        <v>20684.899999999991</v>
      </c>
      <c r="L83" s="3" t="s">
        <v>16479</v>
      </c>
      <c r="M83" s="4" t="str">
        <f ca="1">IFERROR(__xludf.DUMMYFUNCTION("REGEXREPLACE(F3734,""\D"", """")"),"3")</f>
        <v>3</v>
      </c>
    </row>
    <row r="84" spans="1:13" ht="15.75" customHeight="1">
      <c r="A84" s="1">
        <v>3762</v>
      </c>
      <c r="B84" s="3">
        <v>3763</v>
      </c>
      <c r="C84" s="3" t="s">
        <v>10357</v>
      </c>
      <c r="D84" s="3">
        <v>0.1423275183332588</v>
      </c>
      <c r="E84" s="3">
        <v>0.1868364249559131</v>
      </c>
      <c r="F84" s="3">
        <v>0.64534883720930236</v>
      </c>
      <c r="G84" s="3">
        <v>0.1104651162790698</v>
      </c>
      <c r="H84" s="3">
        <v>0.1191860465116279</v>
      </c>
      <c r="I84" s="3">
        <v>0.28488372093023262</v>
      </c>
      <c r="J84" s="3">
        <v>3.1610930702500081E-2</v>
      </c>
      <c r="K84" s="3">
        <v>37842.399999999783</v>
      </c>
      <c r="L84" s="3" t="s">
        <v>16509</v>
      </c>
      <c r="M84" s="4" t="str">
        <f ca="1">IFERROR(__xludf.DUMMYFUNCTION("REGEXREPLACE(F3764,""\D"", """")"),"3")</f>
        <v>3</v>
      </c>
    </row>
    <row r="85" spans="1:13" ht="15.75" customHeight="1">
      <c r="A85" s="1">
        <v>3790</v>
      </c>
      <c r="B85" s="3">
        <v>3791</v>
      </c>
      <c r="C85" s="3" t="s">
        <v>10429</v>
      </c>
      <c r="D85" s="3">
        <v>0.17278543933559901</v>
      </c>
      <c r="E85" s="3">
        <v>0.15446736747206161</v>
      </c>
      <c r="F85" s="3">
        <v>0.63186813186813184</v>
      </c>
      <c r="G85" s="3">
        <v>0.17032967032967031</v>
      </c>
      <c r="H85" s="3">
        <v>0.1153846153846154</v>
      </c>
      <c r="I85" s="3">
        <v>0.31318681318681318</v>
      </c>
      <c r="J85" s="3">
        <v>4.6117531271386188E-2</v>
      </c>
      <c r="K85" s="3">
        <v>20617.30000000001</v>
      </c>
      <c r="L85" s="3" t="s">
        <v>16537</v>
      </c>
      <c r="M85" s="4" t="str">
        <f ca="1">IFERROR(__xludf.DUMMYFUNCTION("REGEXREPLACE(F3792,""\D"", """")"),"3")</f>
        <v>3</v>
      </c>
    </row>
    <row r="86" spans="1:13" ht="15.75" customHeight="1">
      <c r="A86" s="1">
        <v>3997</v>
      </c>
      <c r="B86" s="3">
        <v>3998</v>
      </c>
      <c r="C86" s="3" t="s">
        <v>10964</v>
      </c>
      <c r="D86" s="3">
        <v>0.19612066767555661</v>
      </c>
      <c r="E86" s="3">
        <v>0.1941106018912154</v>
      </c>
      <c r="F86" s="3">
        <v>0.64383561643835618</v>
      </c>
      <c r="G86" s="3">
        <v>0.1095890410958904</v>
      </c>
      <c r="H86" s="3">
        <v>0.13698630136986301</v>
      </c>
      <c r="I86" s="3">
        <v>0.35616438356164382</v>
      </c>
      <c r="J86" s="3">
        <v>4.1070391589183089E-2</v>
      </c>
      <c r="K86" s="3">
        <v>8587.9000000000069</v>
      </c>
      <c r="L86" s="3" t="s">
        <v>16743</v>
      </c>
      <c r="M86" s="4" t="str">
        <f ca="1">IFERROR(__xludf.DUMMYFUNCTION("REGEXREPLACE(F3999,""\D"", """")"),"3")</f>
        <v>3</v>
      </c>
    </row>
    <row r="87" spans="1:13" ht="15.75" customHeight="1">
      <c r="A87" s="1">
        <v>4106</v>
      </c>
      <c r="B87" s="3">
        <v>4107</v>
      </c>
      <c r="C87" s="3" t="s">
        <v>11250</v>
      </c>
      <c r="D87" s="3">
        <v>0.13760231322207889</v>
      </c>
      <c r="E87" s="3">
        <v>0.22028138979976369</v>
      </c>
      <c r="F87" s="3">
        <v>0.63404255319148939</v>
      </c>
      <c r="G87" s="3">
        <v>0.13617021276595739</v>
      </c>
      <c r="H87" s="3">
        <v>0.10212765957446809</v>
      </c>
      <c r="I87" s="3">
        <v>0.2723404255319149</v>
      </c>
      <c r="J87" s="3">
        <v>3.0992353074822919E-2</v>
      </c>
      <c r="K87" s="3">
        <v>26681.7</v>
      </c>
      <c r="L87" s="3" t="s">
        <v>16852</v>
      </c>
      <c r="M87" s="4" t="str">
        <f ca="1">IFERROR(__xludf.DUMMYFUNCTION("REGEXREPLACE(F4108,""\D"", """")"),"3")</f>
        <v>3</v>
      </c>
    </row>
    <row r="88" spans="1:13" ht="15.75" customHeight="1">
      <c r="A88" s="1">
        <v>4268</v>
      </c>
      <c r="B88" s="3">
        <v>4269</v>
      </c>
      <c r="C88" s="3" t="s">
        <v>11671</v>
      </c>
      <c r="D88" s="3">
        <v>0.16443581340459021</v>
      </c>
      <c r="E88" s="3">
        <v>0.28643416244486591</v>
      </c>
      <c r="F88" s="3">
        <v>0.62256809338521402</v>
      </c>
      <c r="G88" s="3">
        <v>0.10116731517509731</v>
      </c>
      <c r="H88" s="3">
        <v>0.1245136186770428</v>
      </c>
      <c r="I88" s="3">
        <v>0.2412451361867704</v>
      </c>
      <c r="J88" s="3">
        <v>3.5281350127585577E-2</v>
      </c>
      <c r="K88" s="3">
        <v>27571.899999999961</v>
      </c>
      <c r="L88" s="3" t="s">
        <v>17014</v>
      </c>
      <c r="M88" s="4" t="str">
        <f ca="1">IFERROR(__xludf.DUMMYFUNCTION("REGEXREPLACE(F4270,""\D"", """")"),"3")</f>
        <v>3</v>
      </c>
    </row>
    <row r="89" spans="1:13" ht="15.75" customHeight="1">
      <c r="A89" s="1">
        <v>4484</v>
      </c>
      <c r="B89" s="3">
        <v>4485</v>
      </c>
      <c r="C89" s="3" t="s">
        <v>12241</v>
      </c>
      <c r="D89" s="3">
        <v>0.168570154703302</v>
      </c>
      <c r="E89" s="3">
        <v>0.26616041563489351</v>
      </c>
      <c r="F89" s="3">
        <v>0.59160305343511455</v>
      </c>
      <c r="G89" s="3">
        <v>0.10305343511450379</v>
      </c>
      <c r="H89" s="3">
        <v>0.10305343511450379</v>
      </c>
      <c r="I89" s="3">
        <v>0.26335877862595419</v>
      </c>
      <c r="J89" s="3">
        <v>3.3029981086567219E-2</v>
      </c>
      <c r="K89" s="3">
        <v>29250.899999999951</v>
      </c>
      <c r="L89" s="3" t="s">
        <v>17230</v>
      </c>
      <c r="M89" s="4" t="str">
        <f ca="1">IFERROR(__xludf.DUMMYFUNCTION("REGEXREPLACE(F4486,""\D"", """")"),"3")</f>
        <v>3</v>
      </c>
    </row>
    <row r="90" spans="1:13" ht="15.75" customHeight="1">
      <c r="A90" s="1">
        <v>4501</v>
      </c>
      <c r="B90" s="3">
        <v>4502</v>
      </c>
      <c r="C90" s="3" t="s">
        <v>12286</v>
      </c>
      <c r="D90" s="3">
        <v>0.19707809451992861</v>
      </c>
      <c r="E90" s="3">
        <v>0.38975082546799361</v>
      </c>
      <c r="F90" s="3">
        <v>0.61278195488721809</v>
      </c>
      <c r="G90" s="3">
        <v>5.0751879699248117E-2</v>
      </c>
      <c r="H90" s="3">
        <v>7.8947368421052627E-2</v>
      </c>
      <c r="I90" s="3">
        <v>0.18984962406015041</v>
      </c>
      <c r="J90" s="3">
        <v>2.4145986000235851E-2</v>
      </c>
      <c r="K90" s="3">
        <v>55495.399999999419</v>
      </c>
      <c r="L90" s="3" t="s">
        <v>17247</v>
      </c>
      <c r="M90" s="4" t="str">
        <f ca="1">IFERROR(__xludf.DUMMYFUNCTION("REGEXREPLACE(F4503,""\D"", """")"),"3")</f>
        <v>3</v>
      </c>
    </row>
    <row r="91" spans="1:13" ht="15.75" customHeight="1">
      <c r="A91" s="1">
        <v>23</v>
      </c>
      <c r="B91" s="3">
        <v>24</v>
      </c>
      <c r="C91" s="3" t="s">
        <v>85</v>
      </c>
      <c r="D91" s="3">
        <v>0.16801029103499479</v>
      </c>
      <c r="E91" s="3">
        <v>0.27638984646265691</v>
      </c>
      <c r="F91" s="3">
        <v>0.63613861386138615</v>
      </c>
      <c r="G91" s="3">
        <v>9.9009900990099015E-2</v>
      </c>
      <c r="H91" s="3">
        <v>0.10148514851485151</v>
      </c>
      <c r="I91" s="3">
        <v>0.25</v>
      </c>
      <c r="J91" s="3">
        <v>3.2571831575230109E-2</v>
      </c>
      <c r="K91" s="3">
        <v>43193.699999999662</v>
      </c>
      <c r="L91" s="3" t="s">
        <v>12772</v>
      </c>
      <c r="M91" s="4" t="str">
        <f ca="1">IFERROR(__xludf.DUMMYFUNCTION("REGEXREPLACE(F25,""\D"", """")"),"4")</f>
        <v>4</v>
      </c>
    </row>
    <row r="92" spans="1:13" ht="15.75" customHeight="1">
      <c r="A92" s="1">
        <v>73</v>
      </c>
      <c r="B92" s="3">
        <v>74</v>
      </c>
      <c r="C92" s="3" t="s">
        <v>238</v>
      </c>
      <c r="D92" s="3">
        <v>0.21562857994890461</v>
      </c>
      <c r="E92" s="3">
        <v>0.24566983673737749</v>
      </c>
      <c r="F92" s="3">
        <v>0.61448598130841126</v>
      </c>
      <c r="G92" s="3">
        <v>0.1098130841121495</v>
      </c>
      <c r="H92" s="3">
        <v>0.1331775700934579</v>
      </c>
      <c r="I92" s="3">
        <v>0.27336448598130841</v>
      </c>
      <c r="J92" s="3">
        <v>5.0910817088721312E-2</v>
      </c>
      <c r="K92" s="3">
        <v>47714.499999999622</v>
      </c>
      <c r="L92" s="3" t="s">
        <v>12822</v>
      </c>
      <c r="M92" s="4" t="str">
        <f ca="1">IFERROR(__xludf.DUMMYFUNCTION("REGEXREPLACE(F75,""\D"", """")"),"4")</f>
        <v>4</v>
      </c>
    </row>
    <row r="93" spans="1:13" ht="15.75" customHeight="1">
      <c r="A93" s="1">
        <v>132</v>
      </c>
      <c r="B93" s="3">
        <v>133</v>
      </c>
      <c r="C93" s="3" t="s">
        <v>430</v>
      </c>
      <c r="D93" s="3">
        <v>0.18784601982593321</v>
      </c>
      <c r="E93" s="3">
        <v>0.33876748669573459</v>
      </c>
      <c r="F93" s="3">
        <v>0.60410557184750735</v>
      </c>
      <c r="G93" s="3">
        <v>9.0909090909090912E-2</v>
      </c>
      <c r="H93" s="3">
        <v>8.797653958944282E-2</v>
      </c>
      <c r="I93" s="3">
        <v>0.21847507331378299</v>
      </c>
      <c r="J93" s="3">
        <v>3.2840097160621411E-2</v>
      </c>
      <c r="K93" s="3">
        <v>72475.499999999694</v>
      </c>
      <c r="L93" s="3" t="s">
        <v>12881</v>
      </c>
      <c r="M93" s="4" t="str">
        <f ca="1">IFERROR(__xludf.DUMMYFUNCTION("REGEXREPLACE(F134,""\D"", """")"),"4")</f>
        <v>4</v>
      </c>
    </row>
    <row r="94" spans="1:13" ht="15.75" customHeight="1">
      <c r="A94" s="1">
        <v>208</v>
      </c>
      <c r="B94" s="3">
        <v>209</v>
      </c>
      <c r="C94" s="3" t="s">
        <v>648</v>
      </c>
      <c r="D94" s="3">
        <v>0.20089053947867919</v>
      </c>
      <c r="E94" s="3">
        <v>0.18865496003427981</v>
      </c>
      <c r="F94" s="3">
        <v>0.63360881542699721</v>
      </c>
      <c r="G94" s="3">
        <v>9.9173553719008267E-2</v>
      </c>
      <c r="H94" s="3">
        <v>0.1294765840220386</v>
      </c>
      <c r="I94" s="3">
        <v>0.28099173553719009</v>
      </c>
      <c r="J94" s="3">
        <v>4.4153523729622182E-2</v>
      </c>
      <c r="K94" s="3">
        <v>39316.799999999777</v>
      </c>
      <c r="L94" s="3" t="s">
        <v>12957</v>
      </c>
      <c r="M94" s="4" t="str">
        <f ca="1">IFERROR(__xludf.DUMMYFUNCTION("REGEXREPLACE(F210,""\D"", """")"),"4")</f>
        <v>4</v>
      </c>
    </row>
    <row r="95" spans="1:13" ht="15.75" customHeight="1">
      <c r="A95" s="1">
        <v>228</v>
      </c>
      <c r="B95" s="3">
        <v>229</v>
      </c>
      <c r="C95" s="3" t="s">
        <v>712</v>
      </c>
      <c r="D95" s="3">
        <v>0.15963784777610951</v>
      </c>
      <c r="E95" s="3">
        <v>0.15687267838493779</v>
      </c>
      <c r="F95" s="3">
        <v>0.65356265356265353</v>
      </c>
      <c r="G95" s="3">
        <v>9.8280098280098274E-2</v>
      </c>
      <c r="H95" s="3">
        <v>0.15233415233415229</v>
      </c>
      <c r="I95" s="3">
        <v>0.28992628992628988</v>
      </c>
      <c r="J95" s="3">
        <v>3.8127311672941117E-2</v>
      </c>
      <c r="K95" s="3">
        <v>44266.399999999667</v>
      </c>
      <c r="L95" s="3" t="s">
        <v>12977</v>
      </c>
      <c r="M95" s="4" t="str">
        <f ca="1">IFERROR(__xludf.DUMMYFUNCTION("REGEXREPLACE(F230,""\D"", """")"),"4")</f>
        <v>4</v>
      </c>
    </row>
    <row r="96" spans="1:13" ht="15.75" customHeight="1">
      <c r="A96" s="1">
        <v>242</v>
      </c>
      <c r="B96" s="3">
        <v>243</v>
      </c>
      <c r="C96" s="3" t="s">
        <v>753</v>
      </c>
      <c r="D96" s="3">
        <v>0.1507338814868783</v>
      </c>
      <c r="E96" s="3">
        <v>0.24214062548982521</v>
      </c>
      <c r="F96" s="3">
        <v>0.64082687338501287</v>
      </c>
      <c r="G96" s="3">
        <v>8.5271317829457363E-2</v>
      </c>
      <c r="H96" s="3">
        <v>0.1162790697674419</v>
      </c>
      <c r="I96" s="3">
        <v>0.2558139534883721</v>
      </c>
      <c r="J96" s="3">
        <v>2.905114776514147E-2</v>
      </c>
      <c r="K96" s="3">
        <v>41033.999999999709</v>
      </c>
      <c r="L96" s="3" t="s">
        <v>12991</v>
      </c>
      <c r="M96" s="4" t="str">
        <f ca="1">IFERROR(__xludf.DUMMYFUNCTION("REGEXREPLACE(F244,""\D"", """")"),"4")</f>
        <v>4</v>
      </c>
    </row>
    <row r="97" spans="1:13" ht="15.75" customHeight="1">
      <c r="A97" s="1">
        <v>272</v>
      </c>
      <c r="B97" s="3">
        <v>273</v>
      </c>
      <c r="C97" s="3" t="s">
        <v>844</v>
      </c>
      <c r="D97" s="3">
        <v>0.16542272423643761</v>
      </c>
      <c r="E97" s="3">
        <v>0.25950050337420127</v>
      </c>
      <c r="F97" s="3">
        <v>0.6271186440677966</v>
      </c>
      <c r="G97" s="3">
        <v>7.7212806026365349E-2</v>
      </c>
      <c r="H97" s="3">
        <v>9.9811676082862524E-2</v>
      </c>
      <c r="I97" s="3">
        <v>0.2335216572504708</v>
      </c>
      <c r="J97" s="3">
        <v>2.825141086142709E-2</v>
      </c>
      <c r="K97" s="3">
        <v>56725.199999999473</v>
      </c>
      <c r="L97" s="3" t="s">
        <v>13021</v>
      </c>
      <c r="M97" s="4" t="str">
        <f ca="1">IFERROR(__xludf.DUMMYFUNCTION("REGEXREPLACE(F274,""\D"", """")"),"4")</f>
        <v>4</v>
      </c>
    </row>
    <row r="98" spans="1:13" ht="15.75" customHeight="1">
      <c r="A98" s="1">
        <v>300</v>
      </c>
      <c r="B98" s="3">
        <v>301</v>
      </c>
      <c r="C98" s="3" t="s">
        <v>924</v>
      </c>
      <c r="D98" s="3">
        <v>0.1637945232109915</v>
      </c>
      <c r="E98" s="3">
        <v>0.1521772941237321</v>
      </c>
      <c r="F98" s="3">
        <v>0.61176470588235299</v>
      </c>
      <c r="G98" s="3">
        <v>0.1073529411764706</v>
      </c>
      <c r="H98" s="3">
        <v>0.13529411764705879</v>
      </c>
      <c r="I98" s="3">
        <v>0.2897058823529412</v>
      </c>
      <c r="J98" s="3">
        <v>3.8893771312894343E-2</v>
      </c>
      <c r="K98" s="3">
        <v>76563.799999999857</v>
      </c>
      <c r="L98" s="3" t="s">
        <v>13049</v>
      </c>
      <c r="M98" s="4" t="str">
        <f ca="1">IFERROR(__xludf.DUMMYFUNCTION("REGEXREPLACE(F302,""\D"", """")"),"4")</f>
        <v>4</v>
      </c>
    </row>
    <row r="99" spans="1:13" ht="15.75" customHeight="1">
      <c r="A99" s="1">
        <v>313</v>
      </c>
      <c r="B99" s="3">
        <v>314</v>
      </c>
      <c r="C99" s="3" t="s">
        <v>963</v>
      </c>
      <c r="D99" s="3">
        <v>0.16486834100448569</v>
      </c>
      <c r="E99" s="3">
        <v>0.16289607675412529</v>
      </c>
      <c r="F99" s="3">
        <v>0.63210702341137126</v>
      </c>
      <c r="G99" s="3">
        <v>0.1103678929765886</v>
      </c>
      <c r="H99" s="3">
        <v>0.14046822742474921</v>
      </c>
      <c r="I99" s="3">
        <v>0.30769230769230771</v>
      </c>
      <c r="J99" s="3">
        <v>3.9701198637943517E-2</v>
      </c>
      <c r="K99" s="3">
        <v>34150.399999999892</v>
      </c>
      <c r="L99" s="3" t="s">
        <v>13062</v>
      </c>
      <c r="M99" s="4" t="str">
        <f ca="1">IFERROR(__xludf.DUMMYFUNCTION("REGEXREPLACE(F315,""\D"", """")"),"4")</f>
        <v>4</v>
      </c>
    </row>
    <row r="100" spans="1:13" ht="15.75" customHeight="1">
      <c r="A100" s="1">
        <v>376</v>
      </c>
      <c r="B100" s="3">
        <v>377</v>
      </c>
      <c r="C100" s="3" t="s">
        <v>1142</v>
      </c>
      <c r="D100" s="3">
        <v>0.19692448098559631</v>
      </c>
      <c r="E100" s="3">
        <v>0.24564790499164529</v>
      </c>
      <c r="F100" s="3">
        <v>0.58712121212121215</v>
      </c>
      <c r="G100" s="3">
        <v>9.8484848484848481E-2</v>
      </c>
      <c r="H100" s="3">
        <v>0.12878787878787881</v>
      </c>
      <c r="I100" s="3">
        <v>0.28030303030303028</v>
      </c>
      <c r="J100" s="3">
        <v>4.2476866658684803E-2</v>
      </c>
      <c r="K100" s="3">
        <v>30417.799999999959</v>
      </c>
      <c r="L100" s="3" t="s">
        <v>13125</v>
      </c>
      <c r="M100" s="4" t="str">
        <f ca="1">IFERROR(__xludf.DUMMYFUNCTION("REGEXREPLACE(F378,""\D"", """")"),"4")</f>
        <v>4</v>
      </c>
    </row>
    <row r="101" spans="1:13" ht="15.75" customHeight="1">
      <c r="A101" s="1">
        <v>389</v>
      </c>
      <c r="B101" s="3">
        <v>390</v>
      </c>
      <c r="C101" s="3" t="s">
        <v>1184</v>
      </c>
      <c r="D101" s="3">
        <v>0.13656652188206839</v>
      </c>
      <c r="E101" s="3">
        <v>0.1537701004921922</v>
      </c>
      <c r="F101" s="3">
        <v>0.65375302663438262</v>
      </c>
      <c r="G101" s="3">
        <v>0.13317191283292981</v>
      </c>
      <c r="H101" s="3">
        <v>0.14043583535108961</v>
      </c>
      <c r="I101" s="3">
        <v>0.33656174334140437</v>
      </c>
      <c r="J101" s="3">
        <v>3.6577672840152307E-2</v>
      </c>
      <c r="K101" s="3">
        <v>46269.699999999633</v>
      </c>
      <c r="L101" s="3" t="s">
        <v>13138</v>
      </c>
      <c r="M101" s="4" t="str">
        <f ca="1">IFERROR(__xludf.DUMMYFUNCTION("REGEXREPLACE(F391,""\D"", """")"),"4")</f>
        <v>4</v>
      </c>
    </row>
    <row r="102" spans="1:13" ht="15.75" customHeight="1">
      <c r="A102" s="1">
        <v>444</v>
      </c>
      <c r="B102" s="3">
        <v>445</v>
      </c>
      <c r="C102" s="3" t="s">
        <v>1346</v>
      </c>
      <c r="D102" s="3">
        <v>0.1557135757093224</v>
      </c>
      <c r="E102" s="3">
        <v>0.19715123059147549</v>
      </c>
      <c r="F102" s="3">
        <v>0.59840425531914898</v>
      </c>
      <c r="G102" s="3">
        <v>9.5744680851063829E-2</v>
      </c>
      <c r="H102" s="3">
        <v>0.1223404255319149</v>
      </c>
      <c r="I102" s="3">
        <v>0.27659574468085107</v>
      </c>
      <c r="J102" s="3">
        <v>3.2663060679432178E-2</v>
      </c>
      <c r="K102" s="3">
        <v>42104.099999999708</v>
      </c>
      <c r="L102" s="3" t="s">
        <v>13193</v>
      </c>
      <c r="M102" s="4" t="str">
        <f ca="1">IFERROR(__xludf.DUMMYFUNCTION("REGEXREPLACE(F446,""\D"", """")"),"4")</f>
        <v>4</v>
      </c>
    </row>
    <row r="103" spans="1:13" ht="15.75" customHeight="1">
      <c r="A103" s="1">
        <v>507</v>
      </c>
      <c r="B103" s="3">
        <v>508</v>
      </c>
      <c r="C103" s="3" t="s">
        <v>1534</v>
      </c>
      <c r="D103" s="3">
        <v>0.16533539907514019</v>
      </c>
      <c r="E103" s="3">
        <v>0.24262689828491479</v>
      </c>
      <c r="F103" s="3">
        <v>0.6028368794326241</v>
      </c>
      <c r="G103" s="3">
        <v>0.1170212765957447</v>
      </c>
      <c r="H103" s="3">
        <v>0.1099290780141844</v>
      </c>
      <c r="I103" s="3">
        <v>0.25531914893617019</v>
      </c>
      <c r="J103" s="3">
        <v>3.6002468886194267E-2</v>
      </c>
      <c r="K103" s="3">
        <v>32591.599999999929</v>
      </c>
      <c r="L103" s="3" t="s">
        <v>13256</v>
      </c>
      <c r="M103" s="4" t="str">
        <f ca="1">IFERROR(__xludf.DUMMYFUNCTION("REGEXREPLACE(F509,""\D"", """")"),"4")</f>
        <v>4</v>
      </c>
    </row>
    <row r="104" spans="1:13" ht="15.75" customHeight="1">
      <c r="A104" s="1">
        <v>703</v>
      </c>
      <c r="B104" s="3">
        <v>704</v>
      </c>
      <c r="C104" s="3" t="s">
        <v>2096</v>
      </c>
      <c r="D104" s="3">
        <v>0.16569557383681649</v>
      </c>
      <c r="E104" s="3">
        <v>0.1730096969330811</v>
      </c>
      <c r="F104" s="3">
        <v>0.6621923937360179</v>
      </c>
      <c r="G104" s="3">
        <v>0.12527964205816561</v>
      </c>
      <c r="H104" s="3">
        <v>0.13422818791946309</v>
      </c>
      <c r="I104" s="3">
        <v>0.30648769574944068</v>
      </c>
      <c r="J104" s="3">
        <v>4.2082468250518867E-2</v>
      </c>
      <c r="K104" s="3">
        <v>49708.099999999562</v>
      </c>
      <c r="L104" s="3" t="s">
        <v>13452</v>
      </c>
      <c r="M104" s="4" t="str">
        <f ca="1">IFERROR(__xludf.DUMMYFUNCTION("REGEXREPLACE(F705,""\D"", """")"),"4")</f>
        <v>4</v>
      </c>
    </row>
    <row r="105" spans="1:13" ht="15.75" customHeight="1">
      <c r="A105" s="1">
        <v>752</v>
      </c>
      <c r="B105" s="3">
        <v>753</v>
      </c>
      <c r="C105" s="3" t="s">
        <v>2244</v>
      </c>
      <c r="D105" s="3">
        <v>0.14667938350883819</v>
      </c>
      <c r="E105" s="3">
        <v>0.23421534972618371</v>
      </c>
      <c r="F105" s="3">
        <v>0.62235649546827798</v>
      </c>
      <c r="G105" s="3">
        <v>6.6465256797583083E-2</v>
      </c>
      <c r="H105" s="3">
        <v>0.12084592145015111</v>
      </c>
      <c r="I105" s="3">
        <v>0.24773413897280969</v>
      </c>
      <c r="J105" s="3">
        <v>2.5417915229996139E-2</v>
      </c>
      <c r="K105" s="3">
        <v>36290.899999999812</v>
      </c>
      <c r="L105" s="3" t="s">
        <v>13501</v>
      </c>
      <c r="M105" s="4" t="str">
        <f ca="1">IFERROR(__xludf.DUMMYFUNCTION("REGEXREPLACE(F754,""\D"", """")"),"4")</f>
        <v>4</v>
      </c>
    </row>
    <row r="106" spans="1:13" ht="15.75" customHeight="1">
      <c r="A106" s="1">
        <v>817</v>
      </c>
      <c r="B106" s="3">
        <v>818</v>
      </c>
      <c r="C106" s="3" t="s">
        <v>2427</v>
      </c>
      <c r="D106" s="3">
        <v>0.15129455958388729</v>
      </c>
      <c r="E106" s="3">
        <v>0.12992241585385539</v>
      </c>
      <c r="F106" s="3">
        <v>0.64102564102564108</v>
      </c>
      <c r="G106" s="3">
        <v>0.12980769230769229</v>
      </c>
      <c r="H106" s="3">
        <v>0.1746794871794872</v>
      </c>
      <c r="I106" s="3">
        <v>0.32852564102564102</v>
      </c>
      <c r="J106" s="3">
        <v>4.4929151916301258E-2</v>
      </c>
      <c r="K106" s="3">
        <v>71109.399999999732</v>
      </c>
      <c r="L106" s="3" t="s">
        <v>13565</v>
      </c>
      <c r="M106" s="4" t="str">
        <f ca="1">IFERROR(__xludf.DUMMYFUNCTION("REGEXREPLACE(F819,""\D"", """")"),"4")</f>
        <v>4</v>
      </c>
    </row>
    <row r="107" spans="1:13" ht="15.75" customHeight="1">
      <c r="A107" s="1">
        <v>880</v>
      </c>
      <c r="B107" s="3">
        <v>881</v>
      </c>
      <c r="C107" s="3" t="s">
        <v>2602</v>
      </c>
      <c r="D107" s="3">
        <v>0.15533329767527379</v>
      </c>
      <c r="E107" s="3">
        <v>0.18758650011025171</v>
      </c>
      <c r="F107" s="3">
        <v>0.6155172413793103</v>
      </c>
      <c r="G107" s="3">
        <v>0.1146551724137931</v>
      </c>
      <c r="H107" s="3">
        <v>0.15431034482758621</v>
      </c>
      <c r="I107" s="3">
        <v>0.31465517241379309</v>
      </c>
      <c r="J107" s="3">
        <v>4.0980390300719129E-2</v>
      </c>
      <c r="K107" s="3">
        <v>130203.7000000016</v>
      </c>
      <c r="L107" s="3" t="s">
        <v>13628</v>
      </c>
      <c r="M107" s="4" t="str">
        <f ca="1">IFERROR(__xludf.DUMMYFUNCTION("REGEXREPLACE(F882,""\D"", """")"),"4")</f>
        <v>4</v>
      </c>
    </row>
    <row r="108" spans="1:13" ht="15.75" customHeight="1">
      <c r="A108" s="1">
        <v>915</v>
      </c>
      <c r="B108" s="3">
        <v>916</v>
      </c>
      <c r="C108" s="3" t="s">
        <v>2700</v>
      </c>
      <c r="D108" s="3">
        <v>0.18882494801157801</v>
      </c>
      <c r="E108" s="3">
        <v>0.25105406124719171</v>
      </c>
      <c r="F108" s="3">
        <v>0.61483253588516751</v>
      </c>
      <c r="G108" s="3">
        <v>9.8086124401913874E-2</v>
      </c>
      <c r="H108" s="3">
        <v>0.1220095693779904</v>
      </c>
      <c r="I108" s="3">
        <v>0.25358851674641147</v>
      </c>
      <c r="J108" s="3">
        <v>4.0175918802752113E-2</v>
      </c>
      <c r="K108" s="3">
        <v>45155.999999999629</v>
      </c>
      <c r="L108" s="3" t="s">
        <v>13663</v>
      </c>
      <c r="M108" s="4" t="str">
        <f ca="1">IFERROR(__xludf.DUMMYFUNCTION("REGEXREPLACE(F917,""\D"", """")"),"4")</f>
        <v>4</v>
      </c>
    </row>
    <row r="109" spans="1:13" ht="15.75" customHeight="1">
      <c r="A109" s="1">
        <v>1004</v>
      </c>
      <c r="B109" s="3">
        <v>1005</v>
      </c>
      <c r="C109" s="3" t="s">
        <v>2951</v>
      </c>
      <c r="D109" s="3">
        <v>0.212839102846612</v>
      </c>
      <c r="E109" s="3">
        <v>0.173480362397053</v>
      </c>
      <c r="F109" s="3">
        <v>0.60233918128654973</v>
      </c>
      <c r="G109" s="3">
        <v>0.1228070175438596</v>
      </c>
      <c r="H109" s="3">
        <v>0.1257309941520468</v>
      </c>
      <c r="I109" s="3">
        <v>0.30116959064327492</v>
      </c>
      <c r="J109" s="3">
        <v>5.1364776939059248E-2</v>
      </c>
      <c r="K109" s="3">
        <v>38720.899999999798</v>
      </c>
      <c r="L109" s="3" t="s">
        <v>13752</v>
      </c>
      <c r="M109" s="4" t="str">
        <f ca="1">IFERROR(__xludf.DUMMYFUNCTION("REGEXREPLACE(F1006,""\D"", """")"),"4")</f>
        <v>4</v>
      </c>
    </row>
    <row r="110" spans="1:13" ht="15.75" customHeight="1">
      <c r="A110" s="1">
        <v>1038</v>
      </c>
      <c r="B110" s="3">
        <v>1039</v>
      </c>
      <c r="C110" s="3" t="s">
        <v>3043</v>
      </c>
      <c r="D110" s="3">
        <v>0.19401257707392261</v>
      </c>
      <c r="E110" s="3">
        <v>0.30427298625221322</v>
      </c>
      <c r="F110" s="3">
        <v>0.61904761904761907</v>
      </c>
      <c r="G110" s="3">
        <v>8.5714285714285715E-2</v>
      </c>
      <c r="H110" s="3">
        <v>0.16190476190476191</v>
      </c>
      <c r="I110" s="3">
        <v>0.26666666666666672</v>
      </c>
      <c r="J110" s="3">
        <v>4.1100846628156003E-2</v>
      </c>
      <c r="K110" s="3">
        <v>11664.300000000019</v>
      </c>
      <c r="L110" s="3" t="s">
        <v>13786</v>
      </c>
      <c r="M110" s="4" t="str">
        <f ca="1">IFERROR(__xludf.DUMMYFUNCTION("REGEXREPLACE(F1040,""\D"", """")"),"4")</f>
        <v>4</v>
      </c>
    </row>
    <row r="111" spans="1:13" ht="15.75" customHeight="1">
      <c r="A111" s="1">
        <v>1058</v>
      </c>
      <c r="B111" s="3">
        <v>1059</v>
      </c>
      <c r="C111" s="3" t="s">
        <v>3101</v>
      </c>
      <c r="D111" s="3">
        <v>0.16457508366667059</v>
      </c>
      <c r="E111" s="3">
        <v>0.2092723818560146</v>
      </c>
      <c r="F111" s="3">
        <v>0.62403100775193798</v>
      </c>
      <c r="G111" s="3">
        <v>0.1162790697674419</v>
      </c>
      <c r="H111" s="3">
        <v>0.1007751937984496</v>
      </c>
      <c r="I111" s="3">
        <v>0.2868217054263566</v>
      </c>
      <c r="J111" s="3">
        <v>3.3974113969704491E-2</v>
      </c>
      <c r="K111" s="3">
        <v>28449.49999999996</v>
      </c>
      <c r="L111" s="3" t="s">
        <v>13806</v>
      </c>
      <c r="M111" s="4" t="str">
        <f ca="1">IFERROR(__xludf.DUMMYFUNCTION("REGEXREPLACE(F1060,""\D"", """")"),"4")</f>
        <v>4</v>
      </c>
    </row>
    <row r="112" spans="1:13" ht="15.75" customHeight="1">
      <c r="A112" s="1">
        <v>1085</v>
      </c>
      <c r="B112" s="3">
        <v>1086</v>
      </c>
      <c r="C112" s="3" t="s">
        <v>3174</v>
      </c>
      <c r="D112" s="3">
        <v>0.15796558350283429</v>
      </c>
      <c r="E112" s="3">
        <v>0.17949562021705751</v>
      </c>
      <c r="F112" s="3">
        <v>0.62514029180695851</v>
      </c>
      <c r="G112" s="3">
        <v>9.9887766554433224E-2</v>
      </c>
      <c r="H112" s="3">
        <v>0.12682379349046019</v>
      </c>
      <c r="I112" s="3">
        <v>0.28170594837261498</v>
      </c>
      <c r="J112" s="3">
        <v>3.5134035851474947E-2</v>
      </c>
      <c r="K112" s="3">
        <v>97530.100000000239</v>
      </c>
      <c r="L112" s="3" t="s">
        <v>13833</v>
      </c>
      <c r="M112" s="4" t="str">
        <f ca="1">IFERROR(__xludf.DUMMYFUNCTION("REGEXREPLACE(F1087,""\D"", """")"),"4")</f>
        <v>4</v>
      </c>
    </row>
    <row r="113" spans="1:13" ht="15.75" customHeight="1">
      <c r="A113" s="1">
        <v>1147</v>
      </c>
      <c r="B113" s="3">
        <v>1148</v>
      </c>
      <c r="C113" s="3" t="s">
        <v>3354</v>
      </c>
      <c r="D113" s="3">
        <v>0.14979384161317461</v>
      </c>
      <c r="E113" s="3">
        <v>0.20289370171864551</v>
      </c>
      <c r="F113" s="3">
        <v>0.63203463203463206</v>
      </c>
      <c r="G113" s="3">
        <v>0.11688311688311689</v>
      </c>
      <c r="H113" s="3">
        <v>0.1212121212121212</v>
      </c>
      <c r="I113" s="3">
        <v>0.2943722943722944</v>
      </c>
      <c r="J113" s="3">
        <v>3.402363041411887E-2</v>
      </c>
      <c r="K113" s="3">
        <v>25162.399999999969</v>
      </c>
      <c r="L113" s="3" t="s">
        <v>13895</v>
      </c>
      <c r="M113" s="4" t="str">
        <f ca="1">IFERROR(__xludf.DUMMYFUNCTION("REGEXREPLACE(F1149,""\D"", """")"),"4")</f>
        <v>4</v>
      </c>
    </row>
    <row r="114" spans="1:13" ht="15.75" customHeight="1">
      <c r="A114" s="1">
        <v>1206</v>
      </c>
      <c r="B114" s="3">
        <v>1207</v>
      </c>
      <c r="C114" s="3" t="s">
        <v>3526</v>
      </c>
      <c r="D114" s="3">
        <v>0.15980769711119339</v>
      </c>
      <c r="E114" s="3">
        <v>0.21890130643230191</v>
      </c>
      <c r="F114" s="3">
        <v>0.63270777479892759</v>
      </c>
      <c r="G114" s="3">
        <v>0.1045576407506702</v>
      </c>
      <c r="H114" s="3">
        <v>0.1313672922252011</v>
      </c>
      <c r="I114" s="3">
        <v>0.27882037533512072</v>
      </c>
      <c r="J114" s="3">
        <v>3.6394726319511059E-2</v>
      </c>
      <c r="K114" s="3">
        <v>41947.999999999738</v>
      </c>
      <c r="L114" s="3" t="s">
        <v>13954</v>
      </c>
      <c r="M114" s="4" t="str">
        <f ca="1">IFERROR(__xludf.DUMMYFUNCTION("REGEXREPLACE(F1208,""\D"", """")"),"4")</f>
        <v>4</v>
      </c>
    </row>
    <row r="115" spans="1:13" ht="15.75" customHeight="1">
      <c r="A115" s="1">
        <v>1260</v>
      </c>
      <c r="B115" s="3">
        <v>1261</v>
      </c>
      <c r="C115" s="3" t="s">
        <v>3678</v>
      </c>
      <c r="D115" s="3">
        <v>0.1510063641220068</v>
      </c>
      <c r="E115" s="3">
        <v>0.37276893865933558</v>
      </c>
      <c r="F115" s="3">
        <v>0.56952380952380954</v>
      </c>
      <c r="G115" s="3">
        <v>7.7142857142857138E-2</v>
      </c>
      <c r="H115" s="3">
        <v>8.1904761904761911E-2</v>
      </c>
      <c r="I115" s="3">
        <v>0.21333333333333329</v>
      </c>
      <c r="J115" s="3">
        <v>2.360174303077836E-2</v>
      </c>
      <c r="K115" s="3">
        <v>113282.6000000005</v>
      </c>
      <c r="L115" s="3" t="s">
        <v>14008</v>
      </c>
      <c r="M115" s="4" t="str">
        <f ca="1">IFERROR(__xludf.DUMMYFUNCTION("REGEXREPLACE(F1262,""\D"", """")"),"4")</f>
        <v>4</v>
      </c>
    </row>
    <row r="116" spans="1:13" ht="15.75" customHeight="1">
      <c r="A116" s="1">
        <v>1274</v>
      </c>
      <c r="B116" s="3">
        <v>1275</v>
      </c>
      <c r="C116" s="3" t="s">
        <v>3722</v>
      </c>
      <c r="D116" s="3">
        <v>0.1487123921574845</v>
      </c>
      <c r="E116" s="3">
        <v>0.2012374684260779</v>
      </c>
      <c r="F116" s="3">
        <v>0.66720779220779225</v>
      </c>
      <c r="G116" s="3">
        <v>9.5779220779220783E-2</v>
      </c>
      <c r="H116" s="3">
        <v>0.12987012987012991</v>
      </c>
      <c r="I116" s="3">
        <v>0.25974025974025972</v>
      </c>
      <c r="J116" s="3">
        <v>3.259750502733938E-2</v>
      </c>
      <c r="K116" s="3">
        <v>65392.899999999638</v>
      </c>
      <c r="L116" s="3" t="s">
        <v>14022</v>
      </c>
      <c r="M116" s="4" t="str">
        <f ca="1">IFERROR(__xludf.DUMMYFUNCTION("REGEXREPLACE(F1276,""\D"", """")"),"4")</f>
        <v>4</v>
      </c>
    </row>
    <row r="117" spans="1:13" ht="15.75" customHeight="1">
      <c r="A117" s="1">
        <v>1279</v>
      </c>
      <c r="B117" s="3">
        <v>1280</v>
      </c>
      <c r="C117" s="3" t="s">
        <v>3736</v>
      </c>
      <c r="D117" s="3">
        <v>0.17513816626900069</v>
      </c>
      <c r="E117" s="3">
        <v>0.28120755298612399</v>
      </c>
      <c r="F117" s="3">
        <v>0.60836501901140683</v>
      </c>
      <c r="G117" s="3">
        <v>9.8859315589353611E-2</v>
      </c>
      <c r="H117" s="3">
        <v>0.1178707224334601</v>
      </c>
      <c r="I117" s="3">
        <v>0.26615969581749049</v>
      </c>
      <c r="J117" s="3">
        <v>3.6088417312690829E-2</v>
      </c>
      <c r="K117" s="3">
        <v>29060.599999999969</v>
      </c>
      <c r="L117" s="3" t="s">
        <v>14027</v>
      </c>
      <c r="M117" s="4" t="str">
        <f ca="1">IFERROR(__xludf.DUMMYFUNCTION("REGEXREPLACE(F1281,""\D"", """")"),"4")</f>
        <v>4</v>
      </c>
    </row>
    <row r="118" spans="1:13" ht="15.75" customHeight="1">
      <c r="A118" s="1">
        <v>1342</v>
      </c>
      <c r="B118" s="3">
        <v>1343</v>
      </c>
      <c r="C118" s="3" t="s">
        <v>3913</v>
      </c>
      <c r="D118" s="3">
        <v>0.1852998763309858</v>
      </c>
      <c r="E118" s="3">
        <v>0.17049647865372711</v>
      </c>
      <c r="F118" s="3">
        <v>0.61478599221789887</v>
      </c>
      <c r="G118" s="3">
        <v>0.10700389105058369</v>
      </c>
      <c r="H118" s="3">
        <v>0.13229571984435801</v>
      </c>
      <c r="I118" s="3">
        <v>0.28404669260700388</v>
      </c>
      <c r="J118" s="3">
        <v>4.3206834072608537E-2</v>
      </c>
      <c r="K118" s="3">
        <v>57825.499999999491</v>
      </c>
      <c r="L118" s="3" t="s">
        <v>14090</v>
      </c>
      <c r="M118" s="4" t="str">
        <f ca="1">IFERROR(__xludf.DUMMYFUNCTION("REGEXREPLACE(F1344,""\D"", """")"),"4")</f>
        <v>4</v>
      </c>
    </row>
    <row r="119" spans="1:13" ht="15.75" customHeight="1">
      <c r="A119" s="1">
        <v>1350</v>
      </c>
      <c r="B119" s="3">
        <v>1351</v>
      </c>
      <c r="C119" s="3" t="s">
        <v>3933</v>
      </c>
      <c r="D119" s="3">
        <v>0.1475632649741456</v>
      </c>
      <c r="E119" s="3">
        <v>0.1954739811423099</v>
      </c>
      <c r="F119" s="3">
        <v>0.58875219683655533</v>
      </c>
      <c r="G119" s="3">
        <v>0.1159929701230228</v>
      </c>
      <c r="H119" s="3">
        <v>0.13181019332161689</v>
      </c>
      <c r="I119" s="3">
        <v>0.30404217926186289</v>
      </c>
      <c r="J119" s="3">
        <v>3.5857278290990641E-2</v>
      </c>
      <c r="K119" s="3">
        <v>64892.999999999549</v>
      </c>
      <c r="L119" s="3" t="s">
        <v>14098</v>
      </c>
      <c r="M119" s="4" t="str">
        <f ca="1">IFERROR(__xludf.DUMMYFUNCTION("REGEXREPLACE(F1352,""\D"", """")"),"4")</f>
        <v>4</v>
      </c>
    </row>
    <row r="120" spans="1:13" ht="15.75" customHeight="1">
      <c r="A120" s="1">
        <v>1370</v>
      </c>
      <c r="B120" s="3">
        <v>1371</v>
      </c>
      <c r="C120" s="3" t="s">
        <v>3988</v>
      </c>
      <c r="D120" s="3">
        <v>0.15252841979083509</v>
      </c>
      <c r="E120" s="3">
        <v>0.2114782310068071</v>
      </c>
      <c r="F120" s="3">
        <v>0.62191780821917808</v>
      </c>
      <c r="G120" s="3">
        <v>0.1068493150684932</v>
      </c>
      <c r="H120" s="3">
        <v>9.3150684931506855E-2</v>
      </c>
      <c r="I120" s="3">
        <v>0.25205479452054802</v>
      </c>
      <c r="J120" s="3">
        <v>2.9328842464293681E-2</v>
      </c>
      <c r="K120" s="3">
        <v>40348.399999999747</v>
      </c>
      <c r="L120" s="3" t="s">
        <v>14118</v>
      </c>
      <c r="M120" s="4" t="str">
        <f ca="1">IFERROR(__xludf.DUMMYFUNCTION("REGEXREPLACE(F1372,""\D"", """")"),"4")</f>
        <v>4</v>
      </c>
    </row>
    <row r="121" spans="1:13" ht="15.75" customHeight="1">
      <c r="A121" s="1">
        <v>1391</v>
      </c>
      <c r="B121" s="3">
        <v>1392</v>
      </c>
      <c r="C121" s="3" t="s">
        <v>4046</v>
      </c>
      <c r="D121" s="3">
        <v>0.14232574995774361</v>
      </c>
      <c r="E121" s="3">
        <v>0.22204491737103851</v>
      </c>
      <c r="F121" s="3">
        <v>0.62068965517241381</v>
      </c>
      <c r="G121" s="3">
        <v>8.7774294670846395E-2</v>
      </c>
      <c r="H121" s="3">
        <v>0.115987460815047</v>
      </c>
      <c r="I121" s="3">
        <v>0.24869383490073149</v>
      </c>
      <c r="J121" s="3">
        <v>2.838243691627277E-2</v>
      </c>
      <c r="K121" s="3">
        <v>104539.6000000004</v>
      </c>
      <c r="L121" s="3" t="s">
        <v>14139</v>
      </c>
      <c r="M121" s="4" t="str">
        <f ca="1">IFERROR(__xludf.DUMMYFUNCTION("REGEXREPLACE(F1393,""\D"", """")"),"4")</f>
        <v>4</v>
      </c>
    </row>
    <row r="122" spans="1:13" ht="15.75" customHeight="1">
      <c r="A122" s="1">
        <v>1468</v>
      </c>
      <c r="B122" s="3">
        <v>1469</v>
      </c>
      <c r="C122" s="3" t="s">
        <v>4254</v>
      </c>
      <c r="D122" s="3">
        <v>0.1407749935221784</v>
      </c>
      <c r="E122" s="3">
        <v>0.17260714482596859</v>
      </c>
      <c r="F122" s="3">
        <v>0.65156794425087106</v>
      </c>
      <c r="G122" s="3">
        <v>0.1114982578397213</v>
      </c>
      <c r="H122" s="3">
        <v>0.1358885017421603</v>
      </c>
      <c r="I122" s="3">
        <v>0.29268292682926828</v>
      </c>
      <c r="J122" s="3">
        <v>3.3444812825066818E-2</v>
      </c>
      <c r="K122" s="3">
        <v>31604.5999999999</v>
      </c>
      <c r="L122" s="3" t="s">
        <v>14216</v>
      </c>
      <c r="M122" s="4" t="str">
        <f ca="1">IFERROR(__xludf.DUMMYFUNCTION("REGEXREPLACE(F1470,""\D"", """")"),"4")</f>
        <v>4</v>
      </c>
    </row>
    <row r="123" spans="1:13" ht="15.75" customHeight="1">
      <c r="A123" s="1">
        <v>1487</v>
      </c>
      <c r="B123" s="3">
        <v>1488</v>
      </c>
      <c r="C123" s="3" t="s">
        <v>4308</v>
      </c>
      <c r="D123" s="3">
        <v>0.18656665912927281</v>
      </c>
      <c r="E123" s="3">
        <v>0.31600732599932679</v>
      </c>
      <c r="F123" s="3">
        <v>0.58873239436619718</v>
      </c>
      <c r="G123" s="3">
        <v>7.8873239436619724E-2</v>
      </c>
      <c r="H123" s="3">
        <v>8.7323943661971826E-2</v>
      </c>
      <c r="I123" s="3">
        <v>0.21690140845070419</v>
      </c>
      <c r="J123" s="3">
        <v>2.949112539066661E-2</v>
      </c>
      <c r="K123" s="3">
        <v>37627.89999999979</v>
      </c>
      <c r="L123" s="3" t="s">
        <v>14235</v>
      </c>
      <c r="M123" s="4" t="str">
        <f ca="1">IFERROR(__xludf.DUMMYFUNCTION("REGEXREPLACE(F1489,""\D"", """")"),"4")</f>
        <v>4</v>
      </c>
    </row>
    <row r="124" spans="1:13" ht="15.75" customHeight="1">
      <c r="A124" s="1">
        <v>1651</v>
      </c>
      <c r="B124" s="3">
        <v>1652</v>
      </c>
      <c r="C124" s="3" t="s">
        <v>4761</v>
      </c>
      <c r="D124" s="3">
        <v>0.1659556529319213</v>
      </c>
      <c r="E124" s="3">
        <v>0.34660197858738412</v>
      </c>
      <c r="F124" s="3">
        <v>0.5831842576028623</v>
      </c>
      <c r="G124" s="3">
        <v>6.7978533094812166E-2</v>
      </c>
      <c r="H124" s="3">
        <v>7.8711985688729877E-2</v>
      </c>
      <c r="I124" s="3">
        <v>0.21466905187835419</v>
      </c>
      <c r="J124" s="3">
        <v>2.3442350601089328E-2</v>
      </c>
      <c r="K124" s="3">
        <v>61877.199999999553</v>
      </c>
      <c r="L124" s="3" t="s">
        <v>14399</v>
      </c>
      <c r="M124" s="4" t="str">
        <f ca="1">IFERROR(__xludf.DUMMYFUNCTION("REGEXREPLACE(F1653,""\D"", """")"),"4")</f>
        <v>4</v>
      </c>
    </row>
    <row r="125" spans="1:13" ht="15.75" customHeight="1">
      <c r="A125" s="1">
        <v>1670</v>
      </c>
      <c r="B125" s="3">
        <v>1671</v>
      </c>
      <c r="C125" s="3" t="s">
        <v>4813</v>
      </c>
      <c r="D125" s="3">
        <v>0.19209830615648851</v>
      </c>
      <c r="E125" s="3">
        <v>0.15634543696013431</v>
      </c>
      <c r="F125" s="3">
        <v>0.60919540229885061</v>
      </c>
      <c r="G125" s="3">
        <v>0.1226053639846743</v>
      </c>
      <c r="H125" s="3">
        <v>0.1647509578544061</v>
      </c>
      <c r="I125" s="3">
        <v>0.31800766283524912</v>
      </c>
      <c r="J125" s="3">
        <v>5.2827221196149202E-2</v>
      </c>
      <c r="K125" s="3">
        <v>29944.89999999994</v>
      </c>
      <c r="L125" s="3" t="s">
        <v>14418</v>
      </c>
      <c r="M125" s="4" t="str">
        <f ca="1">IFERROR(__xludf.DUMMYFUNCTION("REGEXREPLACE(F1672,""\D"", """")"),"4")</f>
        <v>4</v>
      </c>
    </row>
    <row r="126" spans="1:13" ht="15.75" customHeight="1">
      <c r="A126" s="1">
        <v>1673</v>
      </c>
      <c r="B126" s="3">
        <v>1674</v>
      </c>
      <c r="C126" s="3" t="s">
        <v>4821</v>
      </c>
      <c r="D126" s="3">
        <v>0.20006586110831021</v>
      </c>
      <c r="E126" s="3">
        <v>0.32304451962118408</v>
      </c>
      <c r="F126" s="3">
        <v>0.64769975786924938</v>
      </c>
      <c r="G126" s="3">
        <v>8.1113801452784504E-2</v>
      </c>
      <c r="H126" s="3">
        <v>8.2324455205811137E-2</v>
      </c>
      <c r="I126" s="3">
        <v>0.1997578692493947</v>
      </c>
      <c r="J126" s="3">
        <v>3.201369727554864E-2</v>
      </c>
      <c r="K126" s="3">
        <v>90483.000000000233</v>
      </c>
      <c r="L126" s="3" t="s">
        <v>14421</v>
      </c>
      <c r="M126" s="4" t="str">
        <f ca="1">IFERROR(__xludf.DUMMYFUNCTION("REGEXREPLACE(F1675,""\D"", """")"),"4")</f>
        <v>4</v>
      </c>
    </row>
    <row r="127" spans="1:13" ht="15.75" customHeight="1">
      <c r="A127" s="1">
        <v>1748</v>
      </c>
      <c r="B127" s="3">
        <v>1749</v>
      </c>
      <c r="C127" s="3" t="s">
        <v>5028</v>
      </c>
      <c r="D127" s="3">
        <v>0.21243932844270499</v>
      </c>
      <c r="E127" s="3">
        <v>0.18992273133067489</v>
      </c>
      <c r="F127" s="3">
        <v>0.66532258064516125</v>
      </c>
      <c r="G127" s="3">
        <v>0.1088709677419355</v>
      </c>
      <c r="H127" s="3">
        <v>0.1209677419354839</v>
      </c>
      <c r="I127" s="3">
        <v>0.28629032258064518</v>
      </c>
      <c r="J127" s="3">
        <v>4.6573149368631557E-2</v>
      </c>
      <c r="K127" s="3">
        <v>27316.499999999971</v>
      </c>
      <c r="L127" s="3" t="s">
        <v>14496</v>
      </c>
      <c r="M127" s="4" t="str">
        <f ca="1">IFERROR(__xludf.DUMMYFUNCTION("REGEXREPLACE(F1750,""\D"", """")"),"4")</f>
        <v>4</v>
      </c>
    </row>
    <row r="128" spans="1:13" ht="15.75" customHeight="1">
      <c r="A128" s="1">
        <v>1757</v>
      </c>
      <c r="B128" s="3">
        <v>1758</v>
      </c>
      <c r="C128" s="3" t="s">
        <v>5052</v>
      </c>
      <c r="D128" s="3">
        <v>0.12658087471182919</v>
      </c>
      <c r="E128" s="3">
        <v>0.2685968167366109</v>
      </c>
      <c r="F128" s="3">
        <v>0.62388059701492538</v>
      </c>
      <c r="G128" s="3">
        <v>9.2537313432835819E-2</v>
      </c>
      <c r="H128" s="3">
        <v>0.10746268656716421</v>
      </c>
      <c r="I128" s="3">
        <v>0.2507462686567164</v>
      </c>
      <c r="J128" s="3">
        <v>2.4246206780268349E-2</v>
      </c>
      <c r="K128" s="3">
        <v>35624.199999999822</v>
      </c>
      <c r="L128" s="3" t="s">
        <v>14505</v>
      </c>
      <c r="M128" s="4" t="str">
        <f ca="1">IFERROR(__xludf.DUMMYFUNCTION("REGEXREPLACE(F1759,""\D"", """")"),"4")</f>
        <v>4</v>
      </c>
    </row>
    <row r="129" spans="1:13" ht="15.75" customHeight="1">
      <c r="A129" s="1">
        <v>1871</v>
      </c>
      <c r="B129" s="3">
        <v>1872</v>
      </c>
      <c r="C129" s="3" t="s">
        <v>5350</v>
      </c>
      <c r="D129" s="3">
        <v>0.13613879130109441</v>
      </c>
      <c r="E129" s="3">
        <v>6.6918528334599742E-2</v>
      </c>
      <c r="F129" s="3">
        <v>0.71212121212121215</v>
      </c>
      <c r="G129" s="3">
        <v>0.19696969696969699</v>
      </c>
      <c r="H129" s="3">
        <v>0.13636363636363641</v>
      </c>
      <c r="I129" s="3">
        <v>0.37878787878787878</v>
      </c>
      <c r="J129" s="3">
        <v>3.9793616731874482E-2</v>
      </c>
      <c r="K129" s="3">
        <v>7575.9000000000005</v>
      </c>
      <c r="L129" s="3" t="s">
        <v>14619</v>
      </c>
      <c r="M129" s="4" t="str">
        <f ca="1">IFERROR(__xludf.DUMMYFUNCTION("REGEXREPLACE(F1873,""\D"", """")"),"4")</f>
        <v>4</v>
      </c>
    </row>
    <row r="130" spans="1:13" ht="15.75" customHeight="1">
      <c r="A130" s="1">
        <v>1926</v>
      </c>
      <c r="B130" s="3">
        <v>1927</v>
      </c>
      <c r="C130" s="3" t="s">
        <v>5492</v>
      </c>
      <c r="D130" s="3">
        <v>0.11215420356160551</v>
      </c>
      <c r="E130" s="3">
        <v>0.32137300696111948</v>
      </c>
      <c r="F130" s="3">
        <v>0.65600000000000003</v>
      </c>
      <c r="G130" s="3">
        <v>0.112</v>
      </c>
      <c r="H130" s="3">
        <v>0.112</v>
      </c>
      <c r="I130" s="3">
        <v>0.23200000000000001</v>
      </c>
      <c r="J130" s="3">
        <v>2.2760832228003961E-2</v>
      </c>
      <c r="K130" s="3">
        <v>13570.700000000041</v>
      </c>
      <c r="L130" s="3" t="s">
        <v>14674</v>
      </c>
      <c r="M130" s="4" t="str">
        <f ca="1">IFERROR(__xludf.DUMMYFUNCTION("REGEXREPLACE(F1928,""\D"", """")"),"4")</f>
        <v>4</v>
      </c>
    </row>
    <row r="131" spans="1:13" ht="15.75" customHeight="1">
      <c r="A131" s="1">
        <v>1936</v>
      </c>
      <c r="B131" s="3">
        <v>1937</v>
      </c>
      <c r="C131" s="3" t="s">
        <v>5519</v>
      </c>
      <c r="D131" s="3">
        <v>0.28132617028744089</v>
      </c>
      <c r="E131" s="3">
        <v>0.19113706760521171</v>
      </c>
      <c r="F131" s="3">
        <v>0.65079365079365081</v>
      </c>
      <c r="G131" s="3">
        <v>5.5555555555555552E-2</v>
      </c>
      <c r="H131" s="3">
        <v>0.14285714285714279</v>
      </c>
      <c r="I131" s="3">
        <v>0.27777777777777779</v>
      </c>
      <c r="J131" s="3">
        <v>4.5644561071102832E-2</v>
      </c>
      <c r="K131" s="3">
        <v>13752.00000000004</v>
      </c>
      <c r="L131" s="3" t="s">
        <v>14684</v>
      </c>
      <c r="M131" s="4" t="str">
        <f ca="1">IFERROR(__xludf.DUMMYFUNCTION("REGEXREPLACE(F1938,""\D"", """")"),"4")</f>
        <v>4</v>
      </c>
    </row>
    <row r="132" spans="1:13" ht="15.75" customHeight="1">
      <c r="A132" s="1">
        <v>2004</v>
      </c>
      <c r="B132" s="3">
        <v>2005</v>
      </c>
      <c r="C132" s="3" t="s">
        <v>5698</v>
      </c>
      <c r="D132" s="3">
        <v>0.20031417271572599</v>
      </c>
      <c r="E132" s="3">
        <v>0.12536240046577621</v>
      </c>
      <c r="F132" s="3">
        <v>0.65822784810126578</v>
      </c>
      <c r="G132" s="3">
        <v>0.15189873417721519</v>
      </c>
      <c r="H132" s="3">
        <v>0.13924050632911389</v>
      </c>
      <c r="I132" s="3">
        <v>0.379746835443038</v>
      </c>
      <c r="J132" s="3">
        <v>5.2239852680074028E-2</v>
      </c>
      <c r="K132" s="3">
        <v>9277.5000000000091</v>
      </c>
      <c r="L132" s="3" t="s">
        <v>14751</v>
      </c>
      <c r="M132" s="4" t="str">
        <f ca="1">IFERROR(__xludf.DUMMYFUNCTION("REGEXREPLACE(F2006,""\D"", """")"),"4")</f>
        <v>4</v>
      </c>
    </row>
    <row r="133" spans="1:13" ht="15.75" customHeight="1">
      <c r="A133" s="1">
        <v>2085</v>
      </c>
      <c r="B133" s="3">
        <v>2086</v>
      </c>
      <c r="C133" s="3" t="s">
        <v>5919</v>
      </c>
      <c r="D133" s="3">
        <v>0.17253229607021309</v>
      </c>
      <c r="E133" s="3">
        <v>0.18059255842684921</v>
      </c>
      <c r="F133" s="3">
        <v>0.6</v>
      </c>
      <c r="G133" s="3">
        <v>0.1866666666666667</v>
      </c>
      <c r="H133" s="3">
        <v>9.3333333333333338E-2</v>
      </c>
      <c r="I133" s="3">
        <v>0.34666666666666668</v>
      </c>
      <c r="J133" s="3">
        <v>3.9683640112278623E-2</v>
      </c>
      <c r="K133" s="3">
        <v>8453.9000000000069</v>
      </c>
      <c r="L133" s="3" t="s">
        <v>14832</v>
      </c>
      <c r="M133" s="4" t="str">
        <f ca="1">IFERROR(__xludf.DUMMYFUNCTION("REGEXREPLACE(F2087,""\D"", """")"),"4")</f>
        <v>4</v>
      </c>
    </row>
    <row r="134" spans="1:13" ht="15.75" customHeight="1">
      <c r="A134" s="1">
        <v>2118</v>
      </c>
      <c r="B134" s="3">
        <v>2119</v>
      </c>
      <c r="C134" s="3" t="s">
        <v>6004</v>
      </c>
      <c r="D134" s="3">
        <v>0.2019267378681287</v>
      </c>
      <c r="E134" s="3">
        <v>0.17094455062917829</v>
      </c>
      <c r="F134" s="3">
        <v>0.613941018766756</v>
      </c>
      <c r="G134" s="3">
        <v>8.3109919571045576E-2</v>
      </c>
      <c r="H134" s="3">
        <v>0.1635388739946381</v>
      </c>
      <c r="I134" s="3">
        <v>0.32975871313672922</v>
      </c>
      <c r="J134" s="3">
        <v>4.5965307443976547E-2</v>
      </c>
      <c r="K134" s="3">
        <v>42587.099999999708</v>
      </c>
      <c r="L134" s="3" t="s">
        <v>14865</v>
      </c>
      <c r="M134" s="4" t="str">
        <f ca="1">IFERROR(__xludf.DUMMYFUNCTION("REGEXREPLACE(F2120,""\D"", """")"),"4")</f>
        <v>4</v>
      </c>
    </row>
    <row r="135" spans="1:13" ht="15.75" customHeight="1">
      <c r="A135" s="1">
        <v>2147</v>
      </c>
      <c r="B135" s="3">
        <v>2148</v>
      </c>
      <c r="C135" s="3" t="s">
        <v>6082</v>
      </c>
      <c r="D135" s="3">
        <v>0.14402508997737051</v>
      </c>
      <c r="E135" s="3">
        <v>0.28235247531995722</v>
      </c>
      <c r="F135" s="3">
        <v>0.6488294314381271</v>
      </c>
      <c r="G135" s="3">
        <v>0.1036789297658863</v>
      </c>
      <c r="H135" s="3">
        <v>0.117056856187291</v>
      </c>
      <c r="I135" s="3">
        <v>0.25083612040133779</v>
      </c>
      <c r="J135" s="3">
        <v>3.049141763461263E-2</v>
      </c>
      <c r="K135" s="3">
        <v>33447.199999999873</v>
      </c>
      <c r="L135" s="3" t="s">
        <v>14894</v>
      </c>
      <c r="M135" s="4" t="str">
        <f ca="1">IFERROR(__xludf.DUMMYFUNCTION("REGEXREPLACE(F2149,""\D"", """")"),"4")</f>
        <v>4</v>
      </c>
    </row>
    <row r="136" spans="1:13" ht="15.75" customHeight="1">
      <c r="A136" s="1">
        <v>2155</v>
      </c>
      <c r="B136" s="3">
        <v>2156</v>
      </c>
      <c r="C136" s="3" t="s">
        <v>6102</v>
      </c>
      <c r="D136" s="3">
        <v>0.13177363127718861</v>
      </c>
      <c r="E136" s="3">
        <v>0.29051354894278503</v>
      </c>
      <c r="F136" s="3">
        <v>0.64583333333333337</v>
      </c>
      <c r="G136" s="3">
        <v>0.1145833333333333</v>
      </c>
      <c r="H136" s="3">
        <v>0.125</v>
      </c>
      <c r="I136" s="3">
        <v>0.265625</v>
      </c>
      <c r="J136" s="3">
        <v>2.9807764962923911E-2</v>
      </c>
      <c r="K136" s="3">
        <v>20909.19999999999</v>
      </c>
      <c r="L136" s="3" t="s">
        <v>14902</v>
      </c>
      <c r="M136" s="4" t="str">
        <f ca="1">IFERROR(__xludf.DUMMYFUNCTION("REGEXREPLACE(F2157,""\D"", """")"),"4")</f>
        <v>4</v>
      </c>
    </row>
    <row r="137" spans="1:13" ht="15.75" customHeight="1">
      <c r="A137" s="1">
        <v>2193</v>
      </c>
      <c r="B137" s="3">
        <v>2194</v>
      </c>
      <c r="C137" s="3" t="s">
        <v>6199</v>
      </c>
      <c r="D137" s="3">
        <v>0.2269815266934137</v>
      </c>
      <c r="E137" s="3">
        <v>0.18394736693521521</v>
      </c>
      <c r="F137" s="3">
        <v>0.63181818181818183</v>
      </c>
      <c r="G137" s="3">
        <v>0.1136363636363636</v>
      </c>
      <c r="H137" s="3">
        <v>0.1227272727272727</v>
      </c>
      <c r="I137" s="3">
        <v>0.3</v>
      </c>
      <c r="J137" s="3">
        <v>5.099835660308457E-2</v>
      </c>
      <c r="K137" s="3">
        <v>24510.499999999989</v>
      </c>
      <c r="L137" s="3" t="s">
        <v>14940</v>
      </c>
      <c r="M137" s="4" t="str">
        <f ca="1">IFERROR(__xludf.DUMMYFUNCTION("REGEXREPLACE(F2195,""\D"", """")"),"4")</f>
        <v>4</v>
      </c>
    </row>
    <row r="138" spans="1:13" ht="15.75" customHeight="1">
      <c r="A138" s="1">
        <v>2312</v>
      </c>
      <c r="B138" s="3">
        <v>2313</v>
      </c>
      <c r="C138" s="3" t="s">
        <v>6507</v>
      </c>
      <c r="D138" s="3">
        <v>0.18244545478297991</v>
      </c>
      <c r="E138" s="3">
        <v>0.18340365330412731</v>
      </c>
      <c r="F138" s="3">
        <v>0.62812500000000004</v>
      </c>
      <c r="G138" s="3">
        <v>0.10312499999999999</v>
      </c>
      <c r="H138" s="3">
        <v>0.1125</v>
      </c>
      <c r="I138" s="3">
        <v>0.28749999999999998</v>
      </c>
      <c r="J138" s="3">
        <v>3.78185292665775E-2</v>
      </c>
      <c r="K138" s="3">
        <v>35139.299999999843</v>
      </c>
      <c r="L138" s="3" t="s">
        <v>15059</v>
      </c>
      <c r="M138" s="4" t="str">
        <f ca="1">IFERROR(__xludf.DUMMYFUNCTION("REGEXREPLACE(F2314,""\D"", """")"),"4")</f>
        <v>4</v>
      </c>
    </row>
    <row r="139" spans="1:13" ht="15.75" customHeight="1">
      <c r="A139" s="1">
        <v>2347</v>
      </c>
      <c r="B139" s="3">
        <v>2348</v>
      </c>
      <c r="C139" s="3" t="s">
        <v>6602</v>
      </c>
      <c r="D139" s="3">
        <v>0.1635434624802812</v>
      </c>
      <c r="E139" s="3">
        <v>0.20264749976795721</v>
      </c>
      <c r="F139" s="3">
        <v>0.58708708708708712</v>
      </c>
      <c r="G139" s="3">
        <v>0.1081081081081081</v>
      </c>
      <c r="H139" s="3">
        <v>0.1111111111111111</v>
      </c>
      <c r="I139" s="3">
        <v>0.27177177177177181</v>
      </c>
      <c r="J139" s="3">
        <v>3.521644933144296E-2</v>
      </c>
      <c r="K139" s="3">
        <v>74377.199999999837</v>
      </c>
      <c r="L139" s="3" t="s">
        <v>15094</v>
      </c>
      <c r="M139" s="4" t="str">
        <f ca="1">IFERROR(__xludf.DUMMYFUNCTION("REGEXREPLACE(F2349,""\D"", """")"),"4")</f>
        <v>4</v>
      </c>
    </row>
    <row r="140" spans="1:13" ht="15.75" customHeight="1">
      <c r="A140" s="1">
        <v>2495</v>
      </c>
      <c r="B140" s="3">
        <v>2496</v>
      </c>
      <c r="C140" s="3" t="s">
        <v>6999</v>
      </c>
      <c r="D140" s="3">
        <v>0.13712379463824551</v>
      </c>
      <c r="E140" s="3">
        <v>0.2076778283629207</v>
      </c>
      <c r="F140" s="3">
        <v>0.65263157894736845</v>
      </c>
      <c r="G140" s="3">
        <v>0.12631578947368419</v>
      </c>
      <c r="H140" s="3">
        <v>0.12631578947368419</v>
      </c>
      <c r="I140" s="3">
        <v>0.29473684210526307</v>
      </c>
      <c r="J140" s="3">
        <v>3.2861625065926138E-2</v>
      </c>
      <c r="K140" s="3">
        <v>21178.799999999999</v>
      </c>
      <c r="L140" s="3" t="s">
        <v>15242</v>
      </c>
      <c r="M140" s="4" t="str">
        <f ca="1">IFERROR(__xludf.DUMMYFUNCTION("REGEXREPLACE(F2497,""\D"", """")"),"4")</f>
        <v>4</v>
      </c>
    </row>
    <row r="141" spans="1:13" ht="15.75" customHeight="1">
      <c r="A141" s="1">
        <v>2577</v>
      </c>
      <c r="B141" s="3">
        <v>2578</v>
      </c>
      <c r="C141" s="3" t="s">
        <v>7217</v>
      </c>
      <c r="D141" s="3">
        <v>0.159898803508978</v>
      </c>
      <c r="E141" s="3">
        <v>0.2462993904617154</v>
      </c>
      <c r="F141" s="3">
        <v>0.59895833333333337</v>
      </c>
      <c r="G141" s="3">
        <v>9.8958333333333329E-2</v>
      </c>
      <c r="H141" s="3">
        <v>8.8541666666666671E-2</v>
      </c>
      <c r="I141" s="3">
        <v>0.22395833333333329</v>
      </c>
      <c r="J141" s="3">
        <v>2.7641824408925351E-2</v>
      </c>
      <c r="K141" s="3">
        <v>20928.5</v>
      </c>
      <c r="L141" s="3" t="s">
        <v>15324</v>
      </c>
      <c r="M141" s="4" t="str">
        <f ca="1">IFERROR(__xludf.DUMMYFUNCTION("REGEXREPLACE(F2579,""\D"", """")"),"4")</f>
        <v>4</v>
      </c>
    </row>
    <row r="142" spans="1:13" ht="15.75" customHeight="1">
      <c r="A142" s="1">
        <v>2584</v>
      </c>
      <c r="B142" s="3">
        <v>2585</v>
      </c>
      <c r="C142" s="3" t="s">
        <v>7236</v>
      </c>
      <c r="D142" s="3">
        <v>0.1809102595462582</v>
      </c>
      <c r="E142" s="3">
        <v>0.1779593785411451</v>
      </c>
      <c r="F142" s="3">
        <v>0.60725075528700911</v>
      </c>
      <c r="G142" s="3">
        <v>0.1057401812688822</v>
      </c>
      <c r="H142" s="3">
        <v>0.12688821752265861</v>
      </c>
      <c r="I142" s="3">
        <v>0.27190332326283989</v>
      </c>
      <c r="J142" s="3">
        <v>4.0537381324904267E-2</v>
      </c>
      <c r="K142" s="3">
        <v>37018.899999999812</v>
      </c>
      <c r="L142" s="3" t="s">
        <v>15331</v>
      </c>
      <c r="M142" s="4" t="str">
        <f ca="1">IFERROR(__xludf.DUMMYFUNCTION("REGEXREPLACE(F2586,""\D"", """")"),"4")</f>
        <v>4</v>
      </c>
    </row>
    <row r="143" spans="1:13" ht="15.75" customHeight="1">
      <c r="A143" s="1">
        <v>2595</v>
      </c>
      <c r="B143" s="3">
        <v>2596</v>
      </c>
      <c r="C143" s="3" t="s">
        <v>7265</v>
      </c>
      <c r="D143" s="3">
        <v>0.18247798911237201</v>
      </c>
      <c r="E143" s="3">
        <v>0.62013345256912489</v>
      </c>
      <c r="F143" s="3">
        <v>0.51898734177215189</v>
      </c>
      <c r="G143" s="3">
        <v>7.0195627157652471E-2</v>
      </c>
      <c r="H143" s="3">
        <v>4.6029919447640968E-2</v>
      </c>
      <c r="I143" s="3">
        <v>0.1611047180667434</v>
      </c>
      <c r="J143" s="3">
        <v>2.0361177749137181E-2</v>
      </c>
      <c r="K143" s="3">
        <v>94873.299999999959</v>
      </c>
      <c r="L143" s="3" t="s">
        <v>15342</v>
      </c>
      <c r="M143" s="4" t="str">
        <f ca="1">IFERROR(__xludf.DUMMYFUNCTION("REGEXREPLACE(F2597,""\D"", """")"),"4")</f>
        <v>4</v>
      </c>
    </row>
    <row r="144" spans="1:13" ht="15.75" customHeight="1">
      <c r="A144" s="1">
        <v>2644</v>
      </c>
      <c r="B144" s="3">
        <v>2645</v>
      </c>
      <c r="C144" s="3" t="s">
        <v>7397</v>
      </c>
      <c r="D144" s="3">
        <v>0.14676262734222609</v>
      </c>
      <c r="E144" s="3">
        <v>0.1916621779418235</v>
      </c>
      <c r="F144" s="3">
        <v>0.6410891089108911</v>
      </c>
      <c r="G144" s="3">
        <v>0.15841584158415839</v>
      </c>
      <c r="H144" s="3">
        <v>0.1113861386138614</v>
      </c>
      <c r="I144" s="3">
        <v>0.31683168316831678</v>
      </c>
      <c r="J144" s="3">
        <v>3.8093996432207233E-2</v>
      </c>
      <c r="K144" s="3">
        <v>45626.999999999651</v>
      </c>
      <c r="L144" s="3" t="s">
        <v>15391</v>
      </c>
      <c r="M144" s="4" t="str">
        <f ca="1">IFERROR(__xludf.DUMMYFUNCTION("REGEXREPLACE(F2646,""\D"", """")"),"4")</f>
        <v>4</v>
      </c>
    </row>
    <row r="145" spans="1:13" ht="15.75" customHeight="1">
      <c r="A145" s="1">
        <v>2664</v>
      </c>
      <c r="B145" s="3">
        <v>2665</v>
      </c>
      <c r="C145" s="3" t="s">
        <v>7449</v>
      </c>
      <c r="D145" s="3">
        <v>0.18725492285751841</v>
      </c>
      <c r="E145" s="3">
        <v>0.15557147299864901</v>
      </c>
      <c r="F145" s="3">
        <v>0.64193548387096777</v>
      </c>
      <c r="G145" s="3">
        <v>0.1</v>
      </c>
      <c r="H145" s="3">
        <v>0.1225806451612903</v>
      </c>
      <c r="I145" s="3">
        <v>0.2870967741935484</v>
      </c>
      <c r="J145" s="3">
        <v>3.9927677911546867E-2</v>
      </c>
      <c r="K145" s="3">
        <v>34720.999999999862</v>
      </c>
      <c r="L145" s="3" t="s">
        <v>15411</v>
      </c>
      <c r="M145" s="4" t="str">
        <f ca="1">IFERROR(__xludf.DUMMYFUNCTION("REGEXREPLACE(F2666,""\D"", """")"),"4")</f>
        <v>4</v>
      </c>
    </row>
    <row r="146" spans="1:13" ht="15.75" customHeight="1">
      <c r="A146" s="1">
        <v>2786</v>
      </c>
      <c r="B146" s="3">
        <v>2787</v>
      </c>
      <c r="C146" s="3" t="s">
        <v>7771</v>
      </c>
      <c r="D146" s="3">
        <v>0.17697921979642961</v>
      </c>
      <c r="E146" s="3">
        <v>0.1899502020243623</v>
      </c>
      <c r="F146" s="3">
        <v>0.59183673469387754</v>
      </c>
      <c r="G146" s="3">
        <v>0.1387755102040816</v>
      </c>
      <c r="H146" s="3">
        <v>0.12653061224489789</v>
      </c>
      <c r="I146" s="3">
        <v>0.2857142857142857</v>
      </c>
      <c r="J146" s="3">
        <v>4.5169594730970562E-2</v>
      </c>
      <c r="K146" s="3">
        <v>27923.199999999979</v>
      </c>
      <c r="L146" s="3" t="s">
        <v>15533</v>
      </c>
      <c r="M146" s="4" t="str">
        <f ca="1">IFERROR(__xludf.DUMMYFUNCTION("REGEXREPLACE(F2788,""\D"", """")"),"4")</f>
        <v>4</v>
      </c>
    </row>
    <row r="147" spans="1:13" ht="15.75" customHeight="1">
      <c r="A147" s="1">
        <v>2792</v>
      </c>
      <c r="B147" s="3">
        <v>2793</v>
      </c>
      <c r="C147" s="3" t="s">
        <v>7787</v>
      </c>
      <c r="D147" s="3">
        <v>0.1834194675461448</v>
      </c>
      <c r="E147" s="3">
        <v>0.28981122362765188</v>
      </c>
      <c r="F147" s="3">
        <v>0.64864864864864868</v>
      </c>
      <c r="G147" s="3">
        <v>9.2664092664092659E-2</v>
      </c>
      <c r="H147" s="3">
        <v>5.7915057915057917E-2</v>
      </c>
      <c r="I147" s="3">
        <v>0.2162162162162162</v>
      </c>
      <c r="J147" s="3">
        <v>2.5113617752060929E-2</v>
      </c>
      <c r="K147" s="3">
        <v>28075.699999999961</v>
      </c>
      <c r="L147" s="3" t="s">
        <v>15539</v>
      </c>
      <c r="M147" s="4" t="str">
        <f ca="1">IFERROR(__xludf.DUMMYFUNCTION("REGEXREPLACE(F2794,""\D"", """")"),"4")</f>
        <v>4</v>
      </c>
    </row>
    <row r="148" spans="1:13" ht="15.75" customHeight="1">
      <c r="A148" s="1">
        <v>2823</v>
      </c>
      <c r="B148" s="3">
        <v>2824</v>
      </c>
      <c r="C148" s="3" t="s">
        <v>7873</v>
      </c>
      <c r="D148" s="3">
        <v>0.19038472457144481</v>
      </c>
      <c r="E148" s="3">
        <v>0.187150785493917</v>
      </c>
      <c r="F148" s="3">
        <v>0.62337662337662336</v>
      </c>
      <c r="G148" s="3">
        <v>0.1233766233766234</v>
      </c>
      <c r="H148" s="3">
        <v>0.1017316017316017</v>
      </c>
      <c r="I148" s="3">
        <v>0.27705627705627711</v>
      </c>
      <c r="J148" s="3">
        <v>4.1624292918729058E-2</v>
      </c>
      <c r="K148" s="3">
        <v>52254.899999999521</v>
      </c>
      <c r="L148" s="3" t="s">
        <v>15570</v>
      </c>
      <c r="M148" s="4" t="str">
        <f ca="1">IFERROR(__xludf.DUMMYFUNCTION("REGEXREPLACE(F2825,""\D"", """")"),"4")</f>
        <v>4</v>
      </c>
    </row>
    <row r="149" spans="1:13" ht="15.75" customHeight="1">
      <c r="A149" s="1">
        <v>2893</v>
      </c>
      <c r="B149" s="3">
        <v>2894</v>
      </c>
      <c r="C149" s="3" t="s">
        <v>8059</v>
      </c>
      <c r="D149" s="3">
        <v>0.1034824870081717</v>
      </c>
      <c r="E149" s="3">
        <v>0.18637892359570271</v>
      </c>
      <c r="F149" s="3">
        <v>0.64444444444444449</v>
      </c>
      <c r="G149" s="3">
        <v>0.1333333333333333</v>
      </c>
      <c r="H149" s="3">
        <v>0.1333333333333333</v>
      </c>
      <c r="I149" s="3">
        <v>0.30476190476190479</v>
      </c>
      <c r="J149" s="3">
        <v>2.6813865294952981E-2</v>
      </c>
      <c r="K149" s="3">
        <v>33925.09999999986</v>
      </c>
      <c r="L149" s="3" t="s">
        <v>15640</v>
      </c>
      <c r="M149" s="4" t="str">
        <f ca="1">IFERROR(__xludf.DUMMYFUNCTION("REGEXREPLACE(F2895,""\D"", """")"),"4")</f>
        <v>4</v>
      </c>
    </row>
    <row r="150" spans="1:13" ht="15.75" customHeight="1">
      <c r="A150" s="1">
        <v>3020</v>
      </c>
      <c r="B150" s="3">
        <v>3021</v>
      </c>
      <c r="C150" s="3" t="s">
        <v>8391</v>
      </c>
      <c r="D150" s="3">
        <v>0.1727651399427047</v>
      </c>
      <c r="E150" s="3">
        <v>0.20592288541389719</v>
      </c>
      <c r="F150" s="3">
        <v>0.62691131498470953</v>
      </c>
      <c r="G150" s="3">
        <v>0.1070336391437309</v>
      </c>
      <c r="H150" s="3">
        <v>0.11314984709480121</v>
      </c>
      <c r="I150" s="3">
        <v>0.27828746177370028</v>
      </c>
      <c r="J150" s="3">
        <v>3.665874335104867E-2</v>
      </c>
      <c r="K150" s="3">
        <v>35899.899999999841</v>
      </c>
      <c r="L150" s="3" t="s">
        <v>15767</v>
      </c>
      <c r="M150" s="4" t="str">
        <f ca="1">IFERROR(__xludf.DUMMYFUNCTION("REGEXREPLACE(F3022,""\D"", """")"),"4")</f>
        <v>4</v>
      </c>
    </row>
    <row r="151" spans="1:13" ht="15.75" customHeight="1">
      <c r="A151" s="1">
        <v>3040</v>
      </c>
      <c r="B151" s="3">
        <v>3041</v>
      </c>
      <c r="C151" s="3" t="s">
        <v>8445</v>
      </c>
      <c r="D151" s="3">
        <v>0.15240370560186381</v>
      </c>
      <c r="E151" s="3">
        <v>0.1607567233849018</v>
      </c>
      <c r="F151" s="3">
        <v>0.6244897959183674</v>
      </c>
      <c r="G151" s="3">
        <v>0.14285714285714279</v>
      </c>
      <c r="H151" s="3">
        <v>7.3469387755102047E-2</v>
      </c>
      <c r="I151" s="3">
        <v>0.26122448979591839</v>
      </c>
      <c r="J151" s="3">
        <v>2.9919915070973632E-2</v>
      </c>
      <c r="K151" s="3">
        <v>27027.79999999997</v>
      </c>
      <c r="L151" s="3" t="s">
        <v>15787</v>
      </c>
      <c r="M151" s="4" t="str">
        <f ca="1">IFERROR(__xludf.DUMMYFUNCTION("REGEXREPLACE(F3042,""\D"", """")"),"4")</f>
        <v>4</v>
      </c>
    </row>
    <row r="152" spans="1:13" ht="15.75" customHeight="1">
      <c r="A152" s="1">
        <v>3083</v>
      </c>
      <c r="B152" s="3">
        <v>3084</v>
      </c>
      <c r="C152" s="3" t="s">
        <v>8564</v>
      </c>
      <c r="D152" s="3">
        <v>0.20420198833644801</v>
      </c>
      <c r="E152" s="3">
        <v>0.2580865818324608</v>
      </c>
      <c r="F152" s="3">
        <v>0.6429872495446266</v>
      </c>
      <c r="G152" s="3">
        <v>8.3788706739526417E-2</v>
      </c>
      <c r="H152" s="3">
        <v>0.1056466302367942</v>
      </c>
      <c r="I152" s="3">
        <v>0.23861566484517299</v>
      </c>
      <c r="J152" s="3">
        <v>3.7477982912644703E-2</v>
      </c>
      <c r="K152" s="3">
        <v>59036.899999999463</v>
      </c>
      <c r="L152" s="3" t="s">
        <v>15830</v>
      </c>
      <c r="M152" s="4" t="str">
        <f ca="1">IFERROR(__xludf.DUMMYFUNCTION("REGEXREPLACE(F3085,""\D"", """")"),"4")</f>
        <v>4</v>
      </c>
    </row>
    <row r="153" spans="1:13" ht="15.75" customHeight="1">
      <c r="A153" s="1">
        <v>3120</v>
      </c>
      <c r="B153" s="3">
        <v>3121</v>
      </c>
      <c r="C153" s="3" t="s">
        <v>8669</v>
      </c>
      <c r="D153" s="3">
        <v>0.1471372947685769</v>
      </c>
      <c r="E153" s="3">
        <v>0.1860906268630115</v>
      </c>
      <c r="F153" s="3">
        <v>0.62745098039215685</v>
      </c>
      <c r="G153" s="3">
        <v>0.1137254901960784</v>
      </c>
      <c r="H153" s="3">
        <v>0.1156862745098039</v>
      </c>
      <c r="I153" s="3">
        <v>0.28823529411764698</v>
      </c>
      <c r="J153" s="3">
        <v>3.3022616686960438E-2</v>
      </c>
      <c r="K153" s="3">
        <v>56423.599999999438</v>
      </c>
      <c r="L153" s="3" t="s">
        <v>15867</v>
      </c>
      <c r="M153" s="4" t="str">
        <f ca="1">IFERROR(__xludf.DUMMYFUNCTION("REGEXREPLACE(F3122,""\D"", """")"),"4")</f>
        <v>4</v>
      </c>
    </row>
    <row r="154" spans="1:13" ht="15.75" customHeight="1">
      <c r="A154" s="1">
        <v>3139</v>
      </c>
      <c r="B154" s="3">
        <v>3140</v>
      </c>
      <c r="C154" s="3" t="s">
        <v>8717</v>
      </c>
      <c r="D154" s="3">
        <v>0.17123579192175581</v>
      </c>
      <c r="E154" s="3">
        <v>0.12802032603822611</v>
      </c>
      <c r="F154" s="3">
        <v>0.60700389105058361</v>
      </c>
      <c r="G154" s="3">
        <v>0.1186770428015564</v>
      </c>
      <c r="H154" s="3">
        <v>0.14007782101167321</v>
      </c>
      <c r="I154" s="3">
        <v>0.321011673151751</v>
      </c>
      <c r="J154" s="3">
        <v>4.3350423054822208E-2</v>
      </c>
      <c r="K154" s="3">
        <v>58567.699999999531</v>
      </c>
      <c r="L154" s="3" t="s">
        <v>15886</v>
      </c>
      <c r="M154" s="4" t="str">
        <f ca="1">IFERROR(__xludf.DUMMYFUNCTION("REGEXREPLACE(F3141,""\D"", """")"),"4")</f>
        <v>4</v>
      </c>
    </row>
    <row r="155" spans="1:13" ht="15.75" customHeight="1">
      <c r="A155" s="1">
        <v>3163</v>
      </c>
      <c r="B155" s="3">
        <v>3164</v>
      </c>
      <c r="C155" s="3" t="s">
        <v>8779</v>
      </c>
      <c r="D155" s="3">
        <v>0.1487475536970041</v>
      </c>
      <c r="E155" s="3">
        <v>0.15749744415053321</v>
      </c>
      <c r="F155" s="3">
        <v>0.63350785340314131</v>
      </c>
      <c r="G155" s="3">
        <v>0.1204188481675393</v>
      </c>
      <c r="H155" s="3">
        <v>0.1256544502617801</v>
      </c>
      <c r="I155" s="3">
        <v>0.30366492146596857</v>
      </c>
      <c r="J155" s="3">
        <v>3.4650184716712468E-2</v>
      </c>
      <c r="K155" s="3">
        <v>21532</v>
      </c>
      <c r="L155" s="3" t="s">
        <v>15910</v>
      </c>
      <c r="M155" s="4" t="str">
        <f ca="1">IFERROR(__xludf.DUMMYFUNCTION("REGEXREPLACE(F3165,""\D"", """")"),"4")</f>
        <v>4</v>
      </c>
    </row>
    <row r="156" spans="1:13" ht="15.75" customHeight="1">
      <c r="A156" s="1">
        <v>3239</v>
      </c>
      <c r="B156" s="3">
        <v>3240</v>
      </c>
      <c r="C156" s="3" t="s">
        <v>8981</v>
      </c>
      <c r="D156" s="3">
        <v>0.12967393471142169</v>
      </c>
      <c r="E156" s="3">
        <v>0.26541155407379857</v>
      </c>
      <c r="F156" s="3">
        <v>0.62195121951219512</v>
      </c>
      <c r="G156" s="3">
        <v>8.2317073170731711E-2</v>
      </c>
      <c r="H156" s="3">
        <v>9.451219512195122E-2</v>
      </c>
      <c r="I156" s="3">
        <v>0.24695121951219509</v>
      </c>
      <c r="J156" s="3">
        <v>2.1789157703677099E-2</v>
      </c>
      <c r="K156" s="3">
        <v>36314.799999999828</v>
      </c>
      <c r="L156" s="3" t="s">
        <v>15986</v>
      </c>
      <c r="M156" s="4" t="str">
        <f ca="1">IFERROR(__xludf.DUMMYFUNCTION("REGEXREPLACE(F3241,""\D"", """")"),"4")</f>
        <v>4</v>
      </c>
    </row>
    <row r="157" spans="1:13" ht="15.75" customHeight="1">
      <c r="A157" s="1">
        <v>3258</v>
      </c>
      <c r="B157" s="3">
        <v>3259</v>
      </c>
      <c r="C157" s="3" t="s">
        <v>9030</v>
      </c>
      <c r="D157" s="3">
        <v>0.16030563759904201</v>
      </c>
      <c r="E157" s="3">
        <v>0.212949706182644</v>
      </c>
      <c r="F157" s="3">
        <v>0.628361858190709</v>
      </c>
      <c r="G157" s="3">
        <v>0.1075794621026895</v>
      </c>
      <c r="H157" s="3">
        <v>0.1075794621026895</v>
      </c>
      <c r="I157" s="3">
        <v>0.28850855745721271</v>
      </c>
      <c r="J157" s="3">
        <v>3.3470096701028171E-2</v>
      </c>
      <c r="K157" s="3">
        <v>47411.599999999642</v>
      </c>
      <c r="L157" s="3" t="s">
        <v>16005</v>
      </c>
      <c r="M157" s="4" t="str">
        <f ca="1">IFERROR(__xludf.DUMMYFUNCTION("REGEXREPLACE(F3260,""\D"", """")"),"4")</f>
        <v>4</v>
      </c>
    </row>
    <row r="158" spans="1:13" ht="15.75" customHeight="1">
      <c r="A158" s="1">
        <v>3266</v>
      </c>
      <c r="B158" s="3">
        <v>3267</v>
      </c>
      <c r="C158" s="3" t="s">
        <v>9053</v>
      </c>
      <c r="D158" s="3">
        <v>0.16963639785778839</v>
      </c>
      <c r="E158" s="3">
        <v>0.18575793314924011</v>
      </c>
      <c r="F158" s="3">
        <v>0.60194174757281549</v>
      </c>
      <c r="G158" s="3">
        <v>0.116504854368932</v>
      </c>
      <c r="H158" s="3">
        <v>0.1359223300970874</v>
      </c>
      <c r="I158" s="3">
        <v>0.32524271844660202</v>
      </c>
      <c r="J158" s="3">
        <v>4.0662314320278767E-2</v>
      </c>
      <c r="K158" s="3">
        <v>23137.999999999982</v>
      </c>
      <c r="L158" s="3" t="s">
        <v>16013</v>
      </c>
      <c r="M158" s="4" t="str">
        <f ca="1">IFERROR(__xludf.DUMMYFUNCTION("REGEXREPLACE(F3268,""\D"", """")"),"4")</f>
        <v>4</v>
      </c>
    </row>
    <row r="159" spans="1:13" ht="15.75" customHeight="1">
      <c r="A159" s="1">
        <v>3295</v>
      </c>
      <c r="B159" s="3">
        <v>3296</v>
      </c>
      <c r="C159" s="3" t="s">
        <v>9131</v>
      </c>
      <c r="D159" s="3">
        <v>0.1770408128324048</v>
      </c>
      <c r="E159" s="3">
        <v>0.26618610779310148</v>
      </c>
      <c r="F159" s="3">
        <v>0.61832061068702293</v>
      </c>
      <c r="G159" s="3">
        <v>0.10305343511450379</v>
      </c>
      <c r="H159" s="3">
        <v>0.1068702290076336</v>
      </c>
      <c r="I159" s="3">
        <v>0.25572519083969458</v>
      </c>
      <c r="J159" s="3">
        <v>3.5372031362563533E-2</v>
      </c>
      <c r="K159" s="3">
        <v>29060.79999999997</v>
      </c>
      <c r="L159" s="3" t="s">
        <v>16042</v>
      </c>
      <c r="M159" s="4" t="str">
        <f ca="1">IFERROR(__xludf.DUMMYFUNCTION("REGEXREPLACE(F3297,""\D"", """")"),"4")</f>
        <v>4</v>
      </c>
    </row>
    <row r="160" spans="1:13" ht="15.75" customHeight="1">
      <c r="A160" s="1">
        <v>3335</v>
      </c>
      <c r="B160" s="3">
        <v>3336</v>
      </c>
      <c r="C160" s="3" t="s">
        <v>9236</v>
      </c>
      <c r="D160" s="3">
        <v>0.17643594366614809</v>
      </c>
      <c r="E160" s="3">
        <v>0.20020312334231469</v>
      </c>
      <c r="F160" s="3">
        <v>0.61742424242424243</v>
      </c>
      <c r="G160" s="3">
        <v>8.3333333333333329E-2</v>
      </c>
      <c r="H160" s="3">
        <v>0.1174242424242424</v>
      </c>
      <c r="I160" s="3">
        <v>0.26515151515151508</v>
      </c>
      <c r="J160" s="3">
        <v>3.3213562184064252E-2</v>
      </c>
      <c r="K160" s="3">
        <v>28726.19999999995</v>
      </c>
      <c r="L160" s="3" t="s">
        <v>16082</v>
      </c>
      <c r="M160" s="4" t="str">
        <f ca="1">IFERROR(__xludf.DUMMYFUNCTION("REGEXREPLACE(F3337,""\D"", """")"),"4")</f>
        <v>4</v>
      </c>
    </row>
    <row r="161" spans="1:13" ht="15.75" customHeight="1">
      <c r="A161" s="1">
        <v>3406</v>
      </c>
      <c r="B161" s="3">
        <v>3407</v>
      </c>
      <c r="C161" s="3" t="s">
        <v>9427</v>
      </c>
      <c r="D161" s="3">
        <v>0.10840756704784441</v>
      </c>
      <c r="E161" s="3">
        <v>0.161914299686512</v>
      </c>
      <c r="F161" s="3">
        <v>0.65706051873198845</v>
      </c>
      <c r="G161" s="3">
        <v>0.1239193083573487</v>
      </c>
      <c r="H161" s="3">
        <v>0.1123919308357349</v>
      </c>
      <c r="I161" s="3">
        <v>0.30835734870317011</v>
      </c>
      <c r="J161" s="3">
        <v>2.4803369322079719E-2</v>
      </c>
      <c r="K161" s="3">
        <v>39464.09999999978</v>
      </c>
      <c r="L161" s="3" t="s">
        <v>16153</v>
      </c>
      <c r="M161" s="4" t="str">
        <f ca="1">IFERROR(__xludf.DUMMYFUNCTION("REGEXREPLACE(F3408,""\D"", """")"),"4")</f>
        <v>4</v>
      </c>
    </row>
    <row r="162" spans="1:13" ht="15.75" customHeight="1">
      <c r="A162" s="1">
        <v>3698</v>
      </c>
      <c r="B162" s="3">
        <v>3699</v>
      </c>
      <c r="C162" s="3" t="s">
        <v>10193</v>
      </c>
      <c r="D162" s="3">
        <v>0.17584395619524029</v>
      </c>
      <c r="E162" s="3">
        <v>0.37016634532248072</v>
      </c>
      <c r="F162" s="3">
        <v>0.56143344709897613</v>
      </c>
      <c r="G162" s="3">
        <v>8.8737201365187715E-2</v>
      </c>
      <c r="H162" s="3">
        <v>8.191126279863481E-2</v>
      </c>
      <c r="I162" s="3">
        <v>0.2081911262798635</v>
      </c>
      <c r="J162" s="3">
        <v>2.9151319280795129E-2</v>
      </c>
      <c r="K162" s="3">
        <v>66745.599999999642</v>
      </c>
      <c r="L162" s="3" t="s">
        <v>16445</v>
      </c>
      <c r="M162" s="4" t="str">
        <f ca="1">IFERROR(__xludf.DUMMYFUNCTION("REGEXREPLACE(F3700,""\D"", """")"),"4")</f>
        <v>4</v>
      </c>
    </row>
    <row r="163" spans="1:13" ht="15.75" customHeight="1">
      <c r="A163" s="1">
        <v>3754</v>
      </c>
      <c r="B163" s="3">
        <v>3755</v>
      </c>
      <c r="C163" s="3" t="s">
        <v>10336</v>
      </c>
      <c r="D163" s="3">
        <v>0.1413511570181227</v>
      </c>
      <c r="E163" s="3">
        <v>0.24138181012107429</v>
      </c>
      <c r="F163" s="3">
        <v>0.66508313539192399</v>
      </c>
      <c r="G163" s="3">
        <v>0.10688836104513059</v>
      </c>
      <c r="H163" s="3">
        <v>0.1045130641330166</v>
      </c>
      <c r="I163" s="3">
        <v>0.24940617577197149</v>
      </c>
      <c r="J163" s="3">
        <v>2.900006998771993E-2</v>
      </c>
      <c r="K163" s="3">
        <v>45151.199999999619</v>
      </c>
      <c r="L163" s="3" t="s">
        <v>16501</v>
      </c>
      <c r="M163" s="4" t="str">
        <f ca="1">IFERROR(__xludf.DUMMYFUNCTION("REGEXREPLACE(F3756,""\D"", """")"),"4")</f>
        <v>4</v>
      </c>
    </row>
    <row r="164" spans="1:13" ht="15.75" customHeight="1">
      <c r="A164" s="1">
        <v>3788</v>
      </c>
      <c r="B164" s="3">
        <v>3789</v>
      </c>
      <c r="C164" s="3" t="s">
        <v>10424</v>
      </c>
      <c r="D164" s="3">
        <v>0.1757513915822736</v>
      </c>
      <c r="E164" s="3">
        <v>0.1594482072507255</v>
      </c>
      <c r="F164" s="3">
        <v>0.60967741935483866</v>
      </c>
      <c r="G164" s="3">
        <v>0.1903225806451613</v>
      </c>
      <c r="H164" s="3">
        <v>0.1032258064516129</v>
      </c>
      <c r="I164" s="3">
        <v>0.32258064516129031</v>
      </c>
      <c r="J164" s="3">
        <v>4.7723838772476233E-2</v>
      </c>
      <c r="K164" s="3">
        <v>35858.29999999985</v>
      </c>
      <c r="L164" s="3" t="s">
        <v>16535</v>
      </c>
      <c r="M164" s="4" t="str">
        <f ca="1">IFERROR(__xludf.DUMMYFUNCTION("REGEXREPLACE(F3790,""\D"", """")"),"4")</f>
        <v>4</v>
      </c>
    </row>
    <row r="165" spans="1:13" ht="15.75" customHeight="1">
      <c r="A165" s="1">
        <v>3962</v>
      </c>
      <c r="B165" s="3">
        <v>3963</v>
      </c>
      <c r="C165" s="3" t="s">
        <v>10874</v>
      </c>
      <c r="D165" s="3">
        <v>0.1542719846091177</v>
      </c>
      <c r="E165" s="3">
        <v>0.1800880483469709</v>
      </c>
      <c r="F165" s="3">
        <v>0.63687150837988826</v>
      </c>
      <c r="G165" s="3">
        <v>0.13407821229050279</v>
      </c>
      <c r="H165" s="3">
        <v>0.15642458100558659</v>
      </c>
      <c r="I165" s="3">
        <v>0.32402234636871508</v>
      </c>
      <c r="J165" s="3">
        <v>4.2680480252311012E-2</v>
      </c>
      <c r="K165" s="3">
        <v>20966.800000000021</v>
      </c>
      <c r="L165" s="3" t="s">
        <v>16708</v>
      </c>
      <c r="M165" s="4" t="str">
        <f ca="1">IFERROR(__xludf.DUMMYFUNCTION("REGEXREPLACE(F3964,""\D"", """")"),"4")</f>
        <v>4</v>
      </c>
    </row>
    <row r="166" spans="1:13" ht="15.75" customHeight="1">
      <c r="A166" s="1">
        <v>4033</v>
      </c>
      <c r="B166" s="3">
        <v>4034</v>
      </c>
      <c r="C166" s="3" t="s">
        <v>11057</v>
      </c>
      <c r="D166" s="3">
        <v>0.1780712329984975</v>
      </c>
      <c r="E166" s="3">
        <v>0.21672483458927999</v>
      </c>
      <c r="F166" s="3">
        <v>0.62256809338521402</v>
      </c>
      <c r="G166" s="3">
        <v>0.11284046692607</v>
      </c>
      <c r="H166" s="3">
        <v>0.1478599221789883</v>
      </c>
      <c r="I166" s="3">
        <v>0.29571984435797671</v>
      </c>
      <c r="J166" s="3">
        <v>4.4310016479995037E-2</v>
      </c>
      <c r="K166" s="3">
        <v>29454.39999999998</v>
      </c>
      <c r="L166" s="3" t="s">
        <v>16779</v>
      </c>
      <c r="M166" s="4" t="str">
        <f ca="1">IFERROR(__xludf.DUMMYFUNCTION("REGEXREPLACE(F4035,""\D"", """")"),"4")</f>
        <v>4</v>
      </c>
    </row>
    <row r="167" spans="1:13" ht="15.75" customHeight="1">
      <c r="A167" s="1">
        <v>4089</v>
      </c>
      <c r="B167" s="3">
        <v>4090</v>
      </c>
      <c r="C167" s="3" t="s">
        <v>11203</v>
      </c>
      <c r="D167" s="3">
        <v>0.1652914032309403</v>
      </c>
      <c r="E167" s="3">
        <v>0.21371663645420061</v>
      </c>
      <c r="F167" s="3">
        <v>0.66115702479338845</v>
      </c>
      <c r="G167" s="3">
        <v>0.1115702479338843</v>
      </c>
      <c r="H167" s="3">
        <v>0.11570247933884301</v>
      </c>
      <c r="I167" s="3">
        <v>0.27685950413223143</v>
      </c>
      <c r="J167" s="3">
        <v>3.5805107317462573E-2</v>
      </c>
      <c r="K167" s="3">
        <v>26179.699999999979</v>
      </c>
      <c r="L167" s="3" t="s">
        <v>16835</v>
      </c>
      <c r="M167" s="4" t="str">
        <f ca="1">IFERROR(__xludf.DUMMYFUNCTION("REGEXREPLACE(F4091,""\D"", """")"),"4")</f>
        <v>4</v>
      </c>
    </row>
    <row r="168" spans="1:13" ht="15.75" customHeight="1">
      <c r="A168" s="1">
        <v>4152</v>
      </c>
      <c r="B168" s="3">
        <v>4153</v>
      </c>
      <c r="C168" s="3" t="s">
        <v>11368</v>
      </c>
      <c r="D168" s="3">
        <v>0.16016399996356731</v>
      </c>
      <c r="E168" s="3">
        <v>0.1882908722067117</v>
      </c>
      <c r="F168" s="3">
        <v>0.62857142857142856</v>
      </c>
      <c r="G168" s="3">
        <v>0.10476190476190481</v>
      </c>
      <c r="H168" s="3">
        <v>0.1761904761904762</v>
      </c>
      <c r="I168" s="3">
        <v>0.31428571428571428</v>
      </c>
      <c r="J168" s="3">
        <v>4.1603628130041613E-2</v>
      </c>
      <c r="K168" s="3">
        <v>23835.59999999998</v>
      </c>
      <c r="L168" s="3" t="s">
        <v>16898</v>
      </c>
      <c r="M168" s="4" t="str">
        <f ca="1">IFERROR(__xludf.DUMMYFUNCTION("REGEXREPLACE(F4154,""\D"", """")"),"4")</f>
        <v>4</v>
      </c>
    </row>
    <row r="169" spans="1:13" ht="15.75" customHeight="1">
      <c r="A169" s="1">
        <v>4164</v>
      </c>
      <c r="B169" s="3">
        <v>4165</v>
      </c>
      <c r="C169" s="3" t="s">
        <v>11402</v>
      </c>
      <c r="D169" s="3">
        <v>0.15259370763395219</v>
      </c>
      <c r="E169" s="3">
        <v>0.25936246165899801</v>
      </c>
      <c r="F169" s="3">
        <v>0.59565217391304348</v>
      </c>
      <c r="G169" s="3">
        <v>0.1260869565217391</v>
      </c>
      <c r="H169" s="3">
        <v>0.108695652173913</v>
      </c>
      <c r="I169" s="3">
        <v>0.26956521739130429</v>
      </c>
      <c r="J169" s="3">
        <v>3.4048550670710727E-2</v>
      </c>
      <c r="K169" s="3">
        <v>25738.2</v>
      </c>
      <c r="L169" s="3" t="s">
        <v>16910</v>
      </c>
      <c r="M169" s="4" t="str">
        <f ca="1">IFERROR(__xludf.DUMMYFUNCTION("REGEXREPLACE(F4166,""\D"", """")"),"4")</f>
        <v>4</v>
      </c>
    </row>
    <row r="170" spans="1:13" ht="15.75" customHeight="1">
      <c r="A170" s="1">
        <v>4335</v>
      </c>
      <c r="B170" s="3">
        <v>4336</v>
      </c>
      <c r="C170" s="3" t="s">
        <v>11845</v>
      </c>
      <c r="D170" s="3">
        <v>0.14153429026985651</v>
      </c>
      <c r="E170" s="3">
        <v>0.23345508465390399</v>
      </c>
      <c r="F170" s="3">
        <v>0.63349514563106801</v>
      </c>
      <c r="G170" s="3">
        <v>0.10436893203883491</v>
      </c>
      <c r="H170" s="3">
        <v>0.1067961165048544</v>
      </c>
      <c r="I170" s="3">
        <v>0.25970873786407772</v>
      </c>
      <c r="J170" s="3">
        <v>2.8984279202006909E-2</v>
      </c>
      <c r="K170" s="3">
        <v>44900.999999999658</v>
      </c>
      <c r="L170" s="3" t="s">
        <v>17081</v>
      </c>
      <c r="M170" s="4" t="str">
        <f ca="1">IFERROR(__xludf.DUMMYFUNCTION("REGEXREPLACE(F4337,""\D"", """")"),"4")</f>
        <v>4</v>
      </c>
    </row>
    <row r="171" spans="1:13" ht="15.75" customHeight="1">
      <c r="A171" s="1">
        <v>4386</v>
      </c>
      <c r="B171" s="3">
        <v>4387</v>
      </c>
      <c r="C171" s="3" t="s">
        <v>11977</v>
      </c>
      <c r="D171" s="3">
        <v>9.3815772273997525E-2</v>
      </c>
      <c r="E171" s="3">
        <v>0.15400344637926419</v>
      </c>
      <c r="F171" s="3">
        <v>0.61170212765957444</v>
      </c>
      <c r="G171" s="3">
        <v>0.1063829787234043</v>
      </c>
      <c r="H171" s="3">
        <v>0.1223404255319149</v>
      </c>
      <c r="I171" s="3">
        <v>0.29255319148936171</v>
      </c>
      <c r="J171" s="3">
        <v>2.0122788863602321E-2</v>
      </c>
      <c r="K171" s="3">
        <v>21509.500000000011</v>
      </c>
      <c r="L171" s="3" t="s">
        <v>17132</v>
      </c>
      <c r="M171" s="4" t="str">
        <f ca="1">IFERROR(__xludf.DUMMYFUNCTION("REGEXREPLACE(F4388,""\D"", """")"),"4")</f>
        <v>4</v>
      </c>
    </row>
    <row r="172" spans="1:13" ht="15.75" customHeight="1">
      <c r="A172" s="1">
        <v>4400</v>
      </c>
      <c r="B172" s="3">
        <v>4401</v>
      </c>
      <c r="C172" s="3" t="s">
        <v>12015</v>
      </c>
      <c r="D172" s="3">
        <v>0.1611924439668331</v>
      </c>
      <c r="E172" s="3">
        <v>0.2252518584339375</v>
      </c>
      <c r="F172" s="3">
        <v>0.64372469635627527</v>
      </c>
      <c r="G172" s="3">
        <v>8.9068825910931168E-2</v>
      </c>
      <c r="H172" s="3">
        <v>0.10931174089068831</v>
      </c>
      <c r="I172" s="3">
        <v>0.24696356275303641</v>
      </c>
      <c r="J172" s="3">
        <v>3.008059941087593E-2</v>
      </c>
      <c r="K172" s="3">
        <v>27215.899999999969</v>
      </c>
      <c r="L172" s="3" t="s">
        <v>17146</v>
      </c>
      <c r="M172" s="4" t="str">
        <f ca="1">IFERROR(__xludf.DUMMYFUNCTION("REGEXREPLACE(F4402,""\D"", """")"),"4")</f>
        <v>4</v>
      </c>
    </row>
    <row r="173" spans="1:13" ht="15.75" customHeight="1">
      <c r="A173" s="1">
        <v>4401</v>
      </c>
      <c r="B173" s="3">
        <v>4402</v>
      </c>
      <c r="C173" s="3" t="s">
        <v>12018</v>
      </c>
      <c r="D173" s="3">
        <v>0.14471699683213279</v>
      </c>
      <c r="E173" s="3">
        <v>0.23195427883976591</v>
      </c>
      <c r="F173" s="3">
        <v>0.67391304347826086</v>
      </c>
      <c r="G173" s="3">
        <v>9.1304347826086957E-2</v>
      </c>
      <c r="H173" s="3">
        <v>0.11304347826086961</v>
      </c>
      <c r="I173" s="3">
        <v>0.2565217391304348</v>
      </c>
      <c r="J173" s="3">
        <v>2.7748966990722029E-2</v>
      </c>
      <c r="K173" s="3">
        <v>23863.39999999998</v>
      </c>
      <c r="L173" s="3" t="s">
        <v>17147</v>
      </c>
      <c r="M173" s="4" t="str">
        <f ca="1">IFERROR(__xludf.DUMMYFUNCTION("REGEXREPLACE(F4403,""\D"", """")"),"4")</f>
        <v>4</v>
      </c>
    </row>
    <row r="174" spans="1:13" ht="15.75" customHeight="1">
      <c r="A174" s="1">
        <v>4508</v>
      </c>
      <c r="B174" s="3">
        <v>4509</v>
      </c>
      <c r="C174" s="3" t="s">
        <v>12305</v>
      </c>
      <c r="D174" s="3">
        <v>0.1673788613242439</v>
      </c>
      <c r="E174" s="3">
        <v>0.32120515114746612</v>
      </c>
      <c r="F174" s="3">
        <v>0.63253012048192769</v>
      </c>
      <c r="G174" s="3">
        <v>8.5542168674698799E-2</v>
      </c>
      <c r="H174" s="3">
        <v>8.91566265060241E-2</v>
      </c>
      <c r="I174" s="3">
        <v>0.2132530120481928</v>
      </c>
      <c r="J174" s="3">
        <v>2.8677182860657818E-2</v>
      </c>
      <c r="K174" s="3">
        <v>90708.50000000032</v>
      </c>
      <c r="L174" s="3" t="s">
        <v>17254</v>
      </c>
      <c r="M174" s="4" t="str">
        <f ca="1">IFERROR(__xludf.DUMMYFUNCTION("REGEXREPLACE(F4510,""\D"", """")"),"4")</f>
        <v>4</v>
      </c>
    </row>
    <row r="175" spans="1:13" ht="15.75" customHeight="1">
      <c r="A175" s="1">
        <v>15</v>
      </c>
      <c r="B175" s="3">
        <v>16</v>
      </c>
      <c r="C175" s="3" t="s">
        <v>58</v>
      </c>
      <c r="D175" s="3">
        <v>0.1853751512066332</v>
      </c>
      <c r="E175" s="3">
        <v>0.209410446508907</v>
      </c>
      <c r="F175" s="3">
        <v>0.64475524475524471</v>
      </c>
      <c r="G175" s="3">
        <v>0.1216783216783217</v>
      </c>
      <c r="H175" s="3">
        <v>0.10349650349650349</v>
      </c>
      <c r="I175" s="3">
        <v>0.27972027972027969</v>
      </c>
      <c r="J175" s="3">
        <v>4.0958436144995489E-2</v>
      </c>
      <c r="K175" s="3">
        <v>77014.599999999802</v>
      </c>
      <c r="L175" s="3" t="s">
        <v>12764</v>
      </c>
      <c r="M175" s="4" t="str">
        <f ca="1">IFERROR(__xludf.DUMMYFUNCTION("REGEXREPLACE(F17,""\D"", """")"),"5")</f>
        <v>5</v>
      </c>
    </row>
    <row r="176" spans="1:13" ht="15.75" customHeight="1">
      <c r="A176" s="1">
        <v>17</v>
      </c>
      <c r="B176" s="3">
        <v>18</v>
      </c>
      <c r="C176" s="3" t="s">
        <v>66</v>
      </c>
      <c r="D176" s="3">
        <v>0.17929617515276181</v>
      </c>
      <c r="E176" s="3">
        <v>0.24230477457912339</v>
      </c>
      <c r="F176" s="3">
        <v>0.65929203539823011</v>
      </c>
      <c r="G176" s="3">
        <v>9.9557522123893807E-2</v>
      </c>
      <c r="H176" s="3">
        <v>0.1128318584070796</v>
      </c>
      <c r="I176" s="3">
        <v>0.25442477876106201</v>
      </c>
      <c r="J176" s="3">
        <v>3.6979606509257142E-2</v>
      </c>
      <c r="K176" s="3">
        <v>48796.799999999588</v>
      </c>
      <c r="L176" s="3" t="s">
        <v>12766</v>
      </c>
      <c r="M176" s="4" t="str">
        <f ca="1">IFERROR(__xludf.DUMMYFUNCTION("REGEXREPLACE(F19,""\D"", """")"),"5")</f>
        <v>5</v>
      </c>
    </row>
    <row r="177" spans="1:13" ht="15.75" customHeight="1">
      <c r="A177" s="1">
        <v>20</v>
      </c>
      <c r="B177" s="3">
        <v>21</v>
      </c>
      <c r="C177" s="3" t="s">
        <v>76</v>
      </c>
      <c r="D177" s="3">
        <v>0.1912240719589148</v>
      </c>
      <c r="E177" s="3">
        <v>0.247398303040781</v>
      </c>
      <c r="F177" s="3">
        <v>0.62815126050420167</v>
      </c>
      <c r="G177" s="3">
        <v>0.1008403361344538</v>
      </c>
      <c r="H177" s="3">
        <v>0.13025210084033609</v>
      </c>
      <c r="I177" s="3">
        <v>0.27731092436974791</v>
      </c>
      <c r="J177" s="3">
        <v>4.2843271315528793E-2</v>
      </c>
      <c r="K177" s="3">
        <v>50961.39999999955</v>
      </c>
      <c r="L177" s="3" t="s">
        <v>12769</v>
      </c>
      <c r="M177" s="4" t="str">
        <f ca="1">IFERROR(__xludf.DUMMYFUNCTION("REGEXREPLACE(F22,""\D"", """")"),"5")</f>
        <v>5</v>
      </c>
    </row>
    <row r="178" spans="1:13" ht="15.75" customHeight="1">
      <c r="A178" s="1">
        <v>22</v>
      </c>
      <c r="B178" s="3">
        <v>23</v>
      </c>
      <c r="C178" s="3" t="s">
        <v>82</v>
      </c>
      <c r="D178" s="3">
        <v>0.15018546053342591</v>
      </c>
      <c r="E178" s="3">
        <v>0.29047973704092322</v>
      </c>
      <c r="F178" s="3">
        <v>0.61580381471389645</v>
      </c>
      <c r="G178" s="3">
        <v>9.264305177111716E-2</v>
      </c>
      <c r="H178" s="3">
        <v>0.11171662125340601</v>
      </c>
      <c r="I178" s="3">
        <v>0.24795640326975479</v>
      </c>
      <c r="J178" s="3">
        <v>2.9494077298686479E-2</v>
      </c>
      <c r="K178" s="3">
        <v>39993.499999999738</v>
      </c>
      <c r="L178" s="3" t="s">
        <v>12771</v>
      </c>
      <c r="M178" s="4" t="str">
        <f ca="1">IFERROR(__xludf.DUMMYFUNCTION("REGEXREPLACE(F24,""\D"", """")"),"5")</f>
        <v>5</v>
      </c>
    </row>
    <row r="179" spans="1:13" ht="15.75" customHeight="1">
      <c r="A179" s="1">
        <v>43</v>
      </c>
      <c r="B179" s="3">
        <v>44</v>
      </c>
      <c r="C179" s="3" t="s">
        <v>150</v>
      </c>
      <c r="D179" s="3">
        <v>0.16402099480821949</v>
      </c>
      <c r="E179" s="3">
        <v>0.2570164434827496</v>
      </c>
      <c r="F179" s="3">
        <v>0.58490566037735847</v>
      </c>
      <c r="G179" s="3">
        <v>0.10188679245283019</v>
      </c>
      <c r="H179" s="3">
        <v>9.4339622641509441E-2</v>
      </c>
      <c r="I179" s="3">
        <v>0.26037735849056598</v>
      </c>
      <c r="J179" s="3">
        <v>3.0490216017666359E-2</v>
      </c>
      <c r="K179" s="3">
        <v>29967.499999999949</v>
      </c>
      <c r="L179" s="3" t="s">
        <v>12792</v>
      </c>
      <c r="M179" s="4" t="str">
        <f ca="1">IFERROR(__xludf.DUMMYFUNCTION("REGEXREPLACE(F45,""\D"", """")"),"5")</f>
        <v>5</v>
      </c>
    </row>
    <row r="180" spans="1:13" ht="15.75" customHeight="1">
      <c r="A180" s="1">
        <v>75</v>
      </c>
      <c r="B180" s="3">
        <v>76</v>
      </c>
      <c r="C180" s="3" t="s">
        <v>245</v>
      </c>
      <c r="D180" s="3">
        <v>0.1543956561646129</v>
      </c>
      <c r="E180" s="3">
        <v>0.30901857929177617</v>
      </c>
      <c r="F180" s="3">
        <v>0.6203208556149733</v>
      </c>
      <c r="G180" s="3">
        <v>6.9518716577540107E-2</v>
      </c>
      <c r="H180" s="3">
        <v>9.0909090909090912E-2</v>
      </c>
      <c r="I180" s="3">
        <v>0.2245989304812834</v>
      </c>
      <c r="J180" s="3">
        <v>2.344806278686698E-2</v>
      </c>
      <c r="K180" s="3">
        <v>40070.299999999763</v>
      </c>
      <c r="L180" s="3" t="s">
        <v>12824</v>
      </c>
      <c r="M180" s="4" t="str">
        <f ca="1">IFERROR(__xludf.DUMMYFUNCTION("REGEXREPLACE(F77,""\D"", """")"),"5")</f>
        <v>5</v>
      </c>
    </row>
    <row r="181" spans="1:13" ht="15.75" customHeight="1">
      <c r="A181" s="1">
        <v>80</v>
      </c>
      <c r="B181" s="3">
        <v>81</v>
      </c>
      <c r="C181" s="3" t="s">
        <v>263</v>
      </c>
      <c r="D181" s="3">
        <v>0.17525490724928289</v>
      </c>
      <c r="E181" s="3">
        <v>0.1964527954924393</v>
      </c>
      <c r="F181" s="3">
        <v>0.57692307692307687</v>
      </c>
      <c r="G181" s="3">
        <v>0.121301775147929</v>
      </c>
      <c r="H181" s="3">
        <v>0.10355029585798819</v>
      </c>
      <c r="I181" s="3">
        <v>0.26923076923076922</v>
      </c>
      <c r="J181" s="3">
        <v>3.7963754150540749E-2</v>
      </c>
      <c r="K181" s="3">
        <v>38442.899999999783</v>
      </c>
      <c r="L181" s="3" t="s">
        <v>12829</v>
      </c>
      <c r="M181" s="4" t="str">
        <f ca="1">IFERROR(__xludf.DUMMYFUNCTION("REGEXREPLACE(F82,""\D"", """")"),"5")</f>
        <v>5</v>
      </c>
    </row>
    <row r="182" spans="1:13" ht="15.75" customHeight="1">
      <c r="A182" s="1">
        <v>115</v>
      </c>
      <c r="B182" s="3">
        <v>116</v>
      </c>
      <c r="C182" s="3" t="s">
        <v>374</v>
      </c>
      <c r="D182" s="3">
        <v>0.17696582054010759</v>
      </c>
      <c r="E182" s="3">
        <v>0.12878329600182969</v>
      </c>
      <c r="F182" s="3">
        <v>0.60544217687074831</v>
      </c>
      <c r="G182" s="3">
        <v>0.1111111111111111</v>
      </c>
      <c r="H182" s="3">
        <v>0.1496598639455782</v>
      </c>
      <c r="I182" s="3">
        <v>0.32199546485260772</v>
      </c>
      <c r="J182" s="3">
        <v>4.4660587392811438E-2</v>
      </c>
      <c r="K182" s="3">
        <v>49456.799999999588</v>
      </c>
      <c r="L182" s="3" t="s">
        <v>12864</v>
      </c>
      <c r="M182" s="4" t="str">
        <f ca="1">IFERROR(__xludf.DUMMYFUNCTION("REGEXREPLACE(F117,""\D"", """")"),"5")</f>
        <v>5</v>
      </c>
    </row>
    <row r="183" spans="1:13" ht="15.75" customHeight="1">
      <c r="A183" s="1">
        <v>125</v>
      </c>
      <c r="B183" s="3">
        <v>126</v>
      </c>
      <c r="C183" s="3" t="s">
        <v>407</v>
      </c>
      <c r="D183" s="3">
        <v>0.17300337485789241</v>
      </c>
      <c r="E183" s="3">
        <v>0.28538668173379511</v>
      </c>
      <c r="F183" s="3">
        <v>0.63390663390663393</v>
      </c>
      <c r="G183" s="3">
        <v>7.125307125307126E-2</v>
      </c>
      <c r="H183" s="3">
        <v>0.10565110565110571</v>
      </c>
      <c r="I183" s="3">
        <v>0.23587223587223591</v>
      </c>
      <c r="J183" s="3">
        <v>2.9017326588856258E-2</v>
      </c>
      <c r="K183" s="3">
        <v>44288.799999999661</v>
      </c>
      <c r="L183" s="3" t="s">
        <v>12874</v>
      </c>
      <c r="M183" s="4" t="str">
        <f ca="1">IFERROR(__xludf.DUMMYFUNCTION("REGEXREPLACE(F127,""\D"", """")"),"5")</f>
        <v>5</v>
      </c>
    </row>
    <row r="184" spans="1:13" ht="15.75" customHeight="1">
      <c r="A184" s="1">
        <v>205</v>
      </c>
      <c r="B184" s="3">
        <v>206</v>
      </c>
      <c r="C184" s="3" t="s">
        <v>639</v>
      </c>
      <c r="D184" s="3">
        <v>0.13884973286744989</v>
      </c>
      <c r="E184" s="3">
        <v>0.21108943501492411</v>
      </c>
      <c r="F184" s="3">
        <v>0.62074829931972786</v>
      </c>
      <c r="G184" s="3">
        <v>0.1224489795918367</v>
      </c>
      <c r="H184" s="3">
        <v>9.1836734693877556E-2</v>
      </c>
      <c r="I184" s="3">
        <v>0.26700680272108851</v>
      </c>
      <c r="J184" s="3">
        <v>2.887990394828625E-2</v>
      </c>
      <c r="K184" s="3">
        <v>63817.999999999687</v>
      </c>
      <c r="L184" s="3" t="s">
        <v>12954</v>
      </c>
      <c r="M184" s="4" t="str">
        <f ca="1">IFERROR(__xludf.DUMMYFUNCTION("REGEXREPLACE(F207,""\D"", """")"),"5")</f>
        <v>5</v>
      </c>
    </row>
    <row r="185" spans="1:13" ht="15.75" customHeight="1">
      <c r="A185" s="1">
        <v>244</v>
      </c>
      <c r="B185" s="3">
        <v>245</v>
      </c>
      <c r="C185" s="3" t="s">
        <v>759</v>
      </c>
      <c r="D185" s="3">
        <v>0.1917981033876362</v>
      </c>
      <c r="E185" s="3">
        <v>0.46820623755862628</v>
      </c>
      <c r="F185" s="3">
        <v>0.56942003514938488</v>
      </c>
      <c r="G185" s="3">
        <v>7.0298769771529004E-2</v>
      </c>
      <c r="H185" s="3">
        <v>6.32688927943761E-2</v>
      </c>
      <c r="I185" s="3">
        <v>0.18453427065026359</v>
      </c>
      <c r="J185" s="3">
        <v>2.4598793267079859E-2</v>
      </c>
      <c r="K185" s="3">
        <v>61755.699999999488</v>
      </c>
      <c r="L185" s="3" t="s">
        <v>12993</v>
      </c>
      <c r="M185" s="4" t="str">
        <f ca="1">IFERROR(__xludf.DUMMYFUNCTION("REGEXREPLACE(F246,""\D"", """")"),"5")</f>
        <v>5</v>
      </c>
    </row>
    <row r="186" spans="1:13" ht="15.75" customHeight="1">
      <c r="A186" s="1">
        <v>285</v>
      </c>
      <c r="B186" s="3">
        <v>286</v>
      </c>
      <c r="C186" s="3" t="s">
        <v>879</v>
      </c>
      <c r="D186" s="3">
        <v>0.13584790731044449</v>
      </c>
      <c r="E186" s="3">
        <v>0.1504439119215725</v>
      </c>
      <c r="F186" s="3">
        <v>0.63050847457627124</v>
      </c>
      <c r="G186" s="3">
        <v>0.12542372881355929</v>
      </c>
      <c r="H186" s="3">
        <v>0.14915254237288139</v>
      </c>
      <c r="I186" s="3">
        <v>0.31864406779661009</v>
      </c>
      <c r="J186" s="3">
        <v>3.6611285221342972E-2</v>
      </c>
      <c r="K186" s="3">
        <v>65730.999999999665</v>
      </c>
      <c r="L186" s="3" t="s">
        <v>13034</v>
      </c>
      <c r="M186" s="4" t="str">
        <f ca="1">IFERROR(__xludf.DUMMYFUNCTION("REGEXREPLACE(F287,""\D"", """")"),"5")</f>
        <v>5</v>
      </c>
    </row>
    <row r="187" spans="1:13" ht="15.75" customHeight="1">
      <c r="A187" s="1">
        <v>287</v>
      </c>
      <c r="B187" s="3">
        <v>288</v>
      </c>
      <c r="C187" s="3" t="s">
        <v>886</v>
      </c>
      <c r="D187" s="3">
        <v>0.1565112867841168</v>
      </c>
      <c r="E187" s="3">
        <v>0.2256756183265122</v>
      </c>
      <c r="F187" s="3">
        <v>0.63323782234957016</v>
      </c>
      <c r="G187" s="3">
        <v>0.1060171919770774</v>
      </c>
      <c r="H187" s="3">
        <v>0.10028653295128941</v>
      </c>
      <c r="I187" s="3">
        <v>0.26647564469914042</v>
      </c>
      <c r="J187" s="3">
        <v>3.1089768130668639E-2</v>
      </c>
      <c r="K187" s="3">
        <v>37549.999999999789</v>
      </c>
      <c r="L187" s="3" t="s">
        <v>13036</v>
      </c>
      <c r="M187" s="4" t="str">
        <f ca="1">IFERROR(__xludf.DUMMYFUNCTION("REGEXREPLACE(F289,""\D"", """")"),"5")</f>
        <v>5</v>
      </c>
    </row>
    <row r="188" spans="1:13" ht="15.75" customHeight="1">
      <c r="A188" s="1">
        <v>351</v>
      </c>
      <c r="B188" s="3">
        <v>352</v>
      </c>
      <c r="C188" s="3" t="s">
        <v>1072</v>
      </c>
      <c r="D188" s="3">
        <v>0.15308736568947881</v>
      </c>
      <c r="E188" s="3">
        <v>0.26085958787396291</v>
      </c>
      <c r="F188" s="3">
        <v>0.66743119266055051</v>
      </c>
      <c r="G188" s="3">
        <v>9.6330275229357804E-2</v>
      </c>
      <c r="H188" s="3">
        <v>9.6330275229357804E-2</v>
      </c>
      <c r="I188" s="3">
        <v>0.2385321100917431</v>
      </c>
      <c r="J188" s="3">
        <v>2.854388062979198E-2</v>
      </c>
      <c r="K188" s="3">
        <v>46413.09999999962</v>
      </c>
      <c r="L188" s="3" t="s">
        <v>13100</v>
      </c>
      <c r="M188" s="4" t="str">
        <f ca="1">IFERROR(__xludf.DUMMYFUNCTION("REGEXREPLACE(F353,""\D"", """")"),"5")</f>
        <v>5</v>
      </c>
    </row>
    <row r="189" spans="1:13" ht="15.75" customHeight="1">
      <c r="A189" s="1">
        <v>375</v>
      </c>
      <c r="B189" s="3">
        <v>376</v>
      </c>
      <c r="C189" s="3" t="s">
        <v>1139</v>
      </c>
      <c r="D189" s="3">
        <v>0.16092088873210059</v>
      </c>
      <c r="E189" s="3">
        <v>0.17951183826164169</v>
      </c>
      <c r="F189" s="3">
        <v>0.63728813559322028</v>
      </c>
      <c r="G189" s="3">
        <v>0.10677966101694911</v>
      </c>
      <c r="H189" s="3">
        <v>0.14067796610169489</v>
      </c>
      <c r="I189" s="3">
        <v>0.28983050847457631</v>
      </c>
      <c r="J189" s="3">
        <v>3.9120537977969133E-2</v>
      </c>
      <c r="K189" s="3">
        <v>133359.10000000201</v>
      </c>
      <c r="L189" s="3" t="s">
        <v>13124</v>
      </c>
      <c r="M189" s="4" t="str">
        <f ca="1">IFERROR(__xludf.DUMMYFUNCTION("REGEXREPLACE(F377,""\D"", """")"),"5")</f>
        <v>5</v>
      </c>
    </row>
    <row r="190" spans="1:13" ht="15.75" customHeight="1">
      <c r="A190" s="1">
        <v>387</v>
      </c>
      <c r="B190" s="3">
        <v>388</v>
      </c>
      <c r="C190" s="3" t="s">
        <v>1177</v>
      </c>
      <c r="D190" s="3">
        <v>0.1517632770134634</v>
      </c>
      <c r="E190" s="3">
        <v>0.232613323077936</v>
      </c>
      <c r="F190" s="3">
        <v>0.65898617511520741</v>
      </c>
      <c r="G190" s="3">
        <v>8.755760368663594E-2</v>
      </c>
      <c r="H190" s="3">
        <v>0.13364055299539171</v>
      </c>
      <c r="I190" s="3">
        <v>0.25806451612903231</v>
      </c>
      <c r="J190" s="3">
        <v>3.110462539554051E-2</v>
      </c>
      <c r="K190" s="3">
        <v>23430.999999999989</v>
      </c>
      <c r="L190" s="3" t="s">
        <v>13136</v>
      </c>
      <c r="M190" s="4" t="str">
        <f ca="1">IFERROR(__xludf.DUMMYFUNCTION("REGEXREPLACE(F389,""\D"", """")"),"5")</f>
        <v>5</v>
      </c>
    </row>
    <row r="191" spans="1:13" ht="15.75" customHeight="1">
      <c r="A191" s="1">
        <v>409</v>
      </c>
      <c r="B191" s="3">
        <v>410</v>
      </c>
      <c r="C191" s="3" t="s">
        <v>1246</v>
      </c>
      <c r="D191" s="3">
        <v>0.16388945211030689</v>
      </c>
      <c r="E191" s="3">
        <v>0.15805158390145371</v>
      </c>
      <c r="F191" s="3">
        <v>0.60962566844919786</v>
      </c>
      <c r="G191" s="3">
        <v>0.1149732620320856</v>
      </c>
      <c r="H191" s="3">
        <v>0.12566844919786099</v>
      </c>
      <c r="I191" s="3">
        <v>0.29144385026737968</v>
      </c>
      <c r="J191" s="3">
        <v>3.8308780024486913E-2</v>
      </c>
      <c r="K191" s="3">
        <v>42607.89999999971</v>
      </c>
      <c r="L191" s="3" t="s">
        <v>13158</v>
      </c>
      <c r="M191" s="4" t="str">
        <f ca="1">IFERROR(__xludf.DUMMYFUNCTION("REGEXREPLACE(F411,""\D"", """")"),"5")</f>
        <v>5</v>
      </c>
    </row>
    <row r="192" spans="1:13" ht="15.75" customHeight="1">
      <c r="A192" s="1">
        <v>416</v>
      </c>
      <c r="B192" s="3">
        <v>417</v>
      </c>
      <c r="C192" s="3" t="s">
        <v>1265</v>
      </c>
      <c r="D192" s="3">
        <v>0.1719132694107805</v>
      </c>
      <c r="E192" s="3">
        <v>0.12759450970975281</v>
      </c>
      <c r="F192" s="3">
        <v>0.63525835866261393</v>
      </c>
      <c r="G192" s="3">
        <v>0.1185410334346505</v>
      </c>
      <c r="H192" s="3">
        <v>0.17325227963525841</v>
      </c>
      <c r="I192" s="3">
        <v>0.34042553191489361</v>
      </c>
      <c r="J192" s="3">
        <v>4.7955475734111228E-2</v>
      </c>
      <c r="K192" s="3">
        <v>36470.699999999822</v>
      </c>
      <c r="L192" s="3" t="s">
        <v>13165</v>
      </c>
      <c r="M192" s="4" t="str">
        <f ca="1">IFERROR(__xludf.DUMMYFUNCTION("REGEXREPLACE(F418,""\D"", """")"),"5")</f>
        <v>5</v>
      </c>
    </row>
    <row r="193" spans="1:13" ht="15.75" customHeight="1">
      <c r="A193" s="1">
        <v>425</v>
      </c>
      <c r="B193" s="3">
        <v>426</v>
      </c>
      <c r="C193" s="3" t="s">
        <v>1291</v>
      </c>
      <c r="D193" s="3">
        <v>0.17178943070137709</v>
      </c>
      <c r="E193" s="3">
        <v>0.2233946281992876</v>
      </c>
      <c r="F193" s="3">
        <v>0.63265306122448983</v>
      </c>
      <c r="G193" s="3">
        <v>0.1038961038961039</v>
      </c>
      <c r="H193" s="3">
        <v>0.12987012987012991</v>
      </c>
      <c r="I193" s="3">
        <v>0.28200371057513912</v>
      </c>
      <c r="J193" s="3">
        <v>3.9125089122452633E-2</v>
      </c>
      <c r="K193" s="3">
        <v>59690.499999999549</v>
      </c>
      <c r="L193" s="3" t="s">
        <v>13174</v>
      </c>
      <c r="M193" s="4" t="str">
        <f ca="1">IFERROR(__xludf.DUMMYFUNCTION("REGEXREPLACE(F427,""\D"", """")"),"5")</f>
        <v>5</v>
      </c>
    </row>
    <row r="194" spans="1:13" ht="15.75" customHeight="1">
      <c r="A194" s="1">
        <v>463</v>
      </c>
      <c r="B194" s="3">
        <v>464</v>
      </c>
      <c r="C194" s="3" t="s">
        <v>1402</v>
      </c>
      <c r="D194" s="3">
        <v>0.14390333264519181</v>
      </c>
      <c r="E194" s="3">
        <v>0.1575623290068322</v>
      </c>
      <c r="F194" s="3">
        <v>0.62770562770562766</v>
      </c>
      <c r="G194" s="3">
        <v>0.10101010101010099</v>
      </c>
      <c r="H194" s="3">
        <v>0.14285714285714279</v>
      </c>
      <c r="I194" s="3">
        <v>0.29725829725829728</v>
      </c>
      <c r="J194" s="3">
        <v>3.4081945171354128E-2</v>
      </c>
      <c r="K194" s="3">
        <v>78402.999999999767</v>
      </c>
      <c r="L194" s="3" t="s">
        <v>13212</v>
      </c>
      <c r="M194" s="4" t="str">
        <f ca="1">IFERROR(__xludf.DUMMYFUNCTION("REGEXREPLACE(F465,""\D"", """")"),"5")</f>
        <v>5</v>
      </c>
    </row>
    <row r="195" spans="1:13" ht="15.75" customHeight="1">
      <c r="A195" s="1">
        <v>476</v>
      </c>
      <c r="B195" s="3">
        <v>477</v>
      </c>
      <c r="C195" s="3" t="s">
        <v>1442</v>
      </c>
      <c r="D195" s="3">
        <v>0.14811119196966169</v>
      </c>
      <c r="E195" s="3">
        <v>0.26513483243697772</v>
      </c>
      <c r="F195" s="3">
        <v>0.61711711711711714</v>
      </c>
      <c r="G195" s="3">
        <v>9.6846846846846843E-2</v>
      </c>
      <c r="H195" s="3">
        <v>0.1306306306306306</v>
      </c>
      <c r="I195" s="3">
        <v>0.26126126126126131</v>
      </c>
      <c r="J195" s="3">
        <v>3.2504539170015272E-2</v>
      </c>
      <c r="K195" s="3">
        <v>50351.39999999955</v>
      </c>
      <c r="L195" s="3" t="s">
        <v>13225</v>
      </c>
      <c r="M195" s="4" t="str">
        <f ca="1">IFERROR(__xludf.DUMMYFUNCTION("REGEXREPLACE(F478,""\D"", """")"),"5")</f>
        <v>5</v>
      </c>
    </row>
    <row r="196" spans="1:13" ht="15.75" customHeight="1">
      <c r="A196" s="1">
        <v>505</v>
      </c>
      <c r="B196" s="3">
        <v>506</v>
      </c>
      <c r="C196" s="3" t="s">
        <v>1529</v>
      </c>
      <c r="D196" s="3">
        <v>0.1429246433593763</v>
      </c>
      <c r="E196" s="3">
        <v>0.21339905689470481</v>
      </c>
      <c r="F196" s="3">
        <v>0.63809523809523805</v>
      </c>
      <c r="G196" s="3">
        <v>0.1095238095238095</v>
      </c>
      <c r="H196" s="3">
        <v>0.1238095238095238</v>
      </c>
      <c r="I196" s="3">
        <v>0.27619047619047621</v>
      </c>
      <c r="J196" s="3">
        <v>3.155430393318541E-2</v>
      </c>
      <c r="K196" s="3">
        <v>23515.3</v>
      </c>
      <c r="L196" s="3" t="s">
        <v>13254</v>
      </c>
      <c r="M196" s="4" t="str">
        <f ca="1">IFERROR(__xludf.DUMMYFUNCTION("REGEXREPLACE(F507,""\D"", """")"),"5")</f>
        <v>5</v>
      </c>
    </row>
    <row r="197" spans="1:13" ht="15.75" customHeight="1">
      <c r="A197" s="1">
        <v>508</v>
      </c>
      <c r="B197" s="3">
        <v>509</v>
      </c>
      <c r="C197" s="3" t="s">
        <v>1537</v>
      </c>
      <c r="D197" s="3">
        <v>0.2076122307572546</v>
      </c>
      <c r="E197" s="3">
        <v>0.22568870254460549</v>
      </c>
      <c r="F197" s="3">
        <v>0.62230215827338131</v>
      </c>
      <c r="G197" s="3">
        <v>9.3525179856115109E-2</v>
      </c>
      <c r="H197" s="3">
        <v>0.12589928057553959</v>
      </c>
      <c r="I197" s="3">
        <v>0.25899280575539568</v>
      </c>
      <c r="J197" s="3">
        <v>4.3176225234402683E-2</v>
      </c>
      <c r="K197" s="3">
        <v>32215.099999999929</v>
      </c>
      <c r="L197" s="3" t="s">
        <v>13257</v>
      </c>
      <c r="M197" s="4" t="str">
        <f ca="1">IFERROR(__xludf.DUMMYFUNCTION("REGEXREPLACE(F510,""\D"", """")"),"5")</f>
        <v>5</v>
      </c>
    </row>
    <row r="198" spans="1:13" ht="15.75" customHeight="1">
      <c r="A198" s="1">
        <v>554</v>
      </c>
      <c r="B198" s="3">
        <v>555</v>
      </c>
      <c r="C198" s="3" t="s">
        <v>1666</v>
      </c>
      <c r="D198" s="3">
        <v>0.17490502082038609</v>
      </c>
      <c r="E198" s="3">
        <v>0.18828078389981809</v>
      </c>
      <c r="F198" s="3">
        <v>0.63242009132420096</v>
      </c>
      <c r="G198" s="3">
        <v>0.1118721461187215</v>
      </c>
      <c r="H198" s="3">
        <v>0.12557077625570781</v>
      </c>
      <c r="I198" s="3">
        <v>0.28538812785388129</v>
      </c>
      <c r="J198" s="3">
        <v>4.0464661433798912E-2</v>
      </c>
      <c r="K198" s="3">
        <v>48844.599999999577</v>
      </c>
      <c r="L198" s="3" t="s">
        <v>13303</v>
      </c>
      <c r="M198" s="4" t="str">
        <f ca="1">IFERROR(__xludf.DUMMYFUNCTION("REGEXREPLACE(F556,""\D"", """")"),"5")</f>
        <v>5</v>
      </c>
    </row>
    <row r="199" spans="1:13" ht="15.75" customHeight="1">
      <c r="A199" s="1">
        <v>574</v>
      </c>
      <c r="B199" s="3">
        <v>575</v>
      </c>
      <c r="C199" s="3" t="s">
        <v>1725</v>
      </c>
      <c r="D199" s="3">
        <v>0.15123111418263921</v>
      </c>
      <c r="E199" s="3">
        <v>0.20022257757822001</v>
      </c>
      <c r="F199" s="3">
        <v>0.61125319693094626</v>
      </c>
      <c r="G199" s="3">
        <v>7.9283887468030695E-2</v>
      </c>
      <c r="H199" s="3">
        <v>0.12531969309462909</v>
      </c>
      <c r="I199" s="3">
        <v>0.26854219948849112</v>
      </c>
      <c r="J199" s="3">
        <v>2.9283435660620388E-2</v>
      </c>
      <c r="K199" s="3">
        <v>42205.699999999713</v>
      </c>
      <c r="L199" s="3" t="s">
        <v>13323</v>
      </c>
      <c r="M199" s="4" t="str">
        <f ca="1">IFERROR(__xludf.DUMMYFUNCTION("REGEXREPLACE(F576,""\D"", """")"),"5")</f>
        <v>5</v>
      </c>
    </row>
    <row r="200" spans="1:13" ht="15.75" customHeight="1">
      <c r="A200" s="1">
        <v>589</v>
      </c>
      <c r="B200" s="3">
        <v>590</v>
      </c>
      <c r="C200" s="3" t="s">
        <v>1769</v>
      </c>
      <c r="D200" s="3">
        <v>0.14402755216534979</v>
      </c>
      <c r="E200" s="3">
        <v>0.20485557321346559</v>
      </c>
      <c r="F200" s="3">
        <v>0.61290322580645162</v>
      </c>
      <c r="G200" s="3">
        <v>0.1143695014662757</v>
      </c>
      <c r="H200" s="3">
        <v>0.1231671554252199</v>
      </c>
      <c r="I200" s="3">
        <v>0.27859237536656889</v>
      </c>
      <c r="J200" s="3">
        <v>3.3129531904473312E-2</v>
      </c>
      <c r="K200" s="3">
        <v>38142.899999999783</v>
      </c>
      <c r="L200" s="3" t="s">
        <v>13338</v>
      </c>
      <c r="M200" s="4" t="str">
        <f ca="1">IFERROR(__xludf.DUMMYFUNCTION("REGEXREPLACE(F591,""\D"", """")"),"5")</f>
        <v>5</v>
      </c>
    </row>
    <row r="201" spans="1:13" ht="15.75" customHeight="1">
      <c r="A201" s="1">
        <v>618</v>
      </c>
      <c r="B201" s="3">
        <v>619</v>
      </c>
      <c r="C201" s="3" t="s">
        <v>1849</v>
      </c>
      <c r="D201" s="3">
        <v>0.19487865533435569</v>
      </c>
      <c r="E201" s="3">
        <v>0.25357268689187618</v>
      </c>
      <c r="F201" s="3">
        <v>0.60597826086956519</v>
      </c>
      <c r="G201" s="3">
        <v>7.6086956521739135E-2</v>
      </c>
      <c r="H201" s="3">
        <v>0.1168478260869565</v>
      </c>
      <c r="I201" s="3">
        <v>0.25543478260869568</v>
      </c>
      <c r="J201" s="3">
        <v>3.5522779964231047E-2</v>
      </c>
      <c r="K201" s="3">
        <v>40686.999999999724</v>
      </c>
      <c r="L201" s="3" t="s">
        <v>13367</v>
      </c>
      <c r="M201" s="4" t="str">
        <f ca="1">IFERROR(__xludf.DUMMYFUNCTION("REGEXREPLACE(F620,""\D"", """")"),"5")</f>
        <v>5</v>
      </c>
    </row>
    <row r="202" spans="1:13" ht="15.75" customHeight="1">
      <c r="A202" s="1">
        <v>691</v>
      </c>
      <c r="B202" s="3">
        <v>692</v>
      </c>
      <c r="C202" s="3" t="s">
        <v>2060</v>
      </c>
      <c r="D202" s="3">
        <v>0.16706410155808971</v>
      </c>
      <c r="E202" s="3">
        <v>0.26884583983002791</v>
      </c>
      <c r="F202" s="3">
        <v>0.58238636363636365</v>
      </c>
      <c r="G202" s="3">
        <v>8.8068181818181823E-2</v>
      </c>
      <c r="H202" s="3">
        <v>0.125</v>
      </c>
      <c r="I202" s="3">
        <v>0.22159090909090909</v>
      </c>
      <c r="J202" s="3">
        <v>3.3898012425412821E-2</v>
      </c>
      <c r="K202" s="3">
        <v>38628.499999999753</v>
      </c>
      <c r="L202" s="3" t="s">
        <v>13440</v>
      </c>
      <c r="M202" s="4" t="str">
        <f ca="1">IFERROR(__xludf.DUMMYFUNCTION("REGEXREPLACE(F693,""\D"", """")"),"5")</f>
        <v>5</v>
      </c>
    </row>
    <row r="203" spans="1:13" ht="15.75" customHeight="1">
      <c r="A203" s="1">
        <v>801</v>
      </c>
      <c r="B203" s="3">
        <v>802</v>
      </c>
      <c r="C203" s="3" t="s">
        <v>2380</v>
      </c>
      <c r="D203" s="3">
        <v>0.17607443684367341</v>
      </c>
      <c r="E203" s="3">
        <v>0.28199903056400388</v>
      </c>
      <c r="F203" s="3">
        <v>0.6875</v>
      </c>
      <c r="G203" s="3">
        <v>8.9285714285714288E-2</v>
      </c>
      <c r="H203" s="3">
        <v>0.125</v>
      </c>
      <c r="I203" s="3">
        <v>0.27232142857142849</v>
      </c>
      <c r="J203" s="3">
        <v>3.5207946383663993E-2</v>
      </c>
      <c r="K203" s="3">
        <v>24562.099999999991</v>
      </c>
      <c r="L203" s="3" t="s">
        <v>13550</v>
      </c>
      <c r="M203" s="4" t="str">
        <f ca="1">IFERROR(__xludf.DUMMYFUNCTION("REGEXREPLACE(F803,""\D"", """")"),"5")</f>
        <v>5</v>
      </c>
    </row>
    <row r="204" spans="1:13" ht="15.75" customHeight="1">
      <c r="A204" s="1">
        <v>846</v>
      </c>
      <c r="B204" s="3">
        <v>847</v>
      </c>
      <c r="C204" s="3" t="s">
        <v>2505</v>
      </c>
      <c r="D204" s="3">
        <v>0.17602505902855081</v>
      </c>
      <c r="E204" s="3">
        <v>0.21244173498234881</v>
      </c>
      <c r="F204" s="3">
        <v>0.6320224719101124</v>
      </c>
      <c r="G204" s="3">
        <v>9.8314606741573038E-2</v>
      </c>
      <c r="H204" s="3">
        <v>0.13764044943820231</v>
      </c>
      <c r="I204" s="3">
        <v>0.2949438202247191</v>
      </c>
      <c r="J204" s="3">
        <v>3.974671003814019E-2</v>
      </c>
      <c r="K204" s="3">
        <v>39450.799999999741</v>
      </c>
      <c r="L204" s="3" t="s">
        <v>13594</v>
      </c>
      <c r="M204" s="4" t="str">
        <f ca="1">IFERROR(__xludf.DUMMYFUNCTION("REGEXREPLACE(F848,""\D"", """")"),"5")</f>
        <v>5</v>
      </c>
    </row>
    <row r="205" spans="1:13" ht="15.75" customHeight="1">
      <c r="A205" s="1">
        <v>883</v>
      </c>
      <c r="B205" s="3">
        <v>884</v>
      </c>
      <c r="C205" s="3" t="s">
        <v>2610</v>
      </c>
      <c r="D205" s="3">
        <v>0.1521307200392506</v>
      </c>
      <c r="E205" s="3">
        <v>0.35870252257138668</v>
      </c>
      <c r="F205" s="3">
        <v>0.60687022900763354</v>
      </c>
      <c r="G205" s="3">
        <v>9.1603053435114504E-2</v>
      </c>
      <c r="H205" s="3">
        <v>9.5419847328244281E-2</v>
      </c>
      <c r="I205" s="3">
        <v>0.2213740458015267</v>
      </c>
      <c r="J205" s="3">
        <v>2.6850289904730911E-2</v>
      </c>
      <c r="K205" s="3">
        <v>28126.999999999971</v>
      </c>
      <c r="L205" s="3" t="s">
        <v>13631</v>
      </c>
      <c r="M205" s="4" t="str">
        <f ca="1">IFERROR(__xludf.DUMMYFUNCTION("REGEXREPLACE(F885,""\D"", """")"),"5")</f>
        <v>5</v>
      </c>
    </row>
    <row r="206" spans="1:13" ht="15.75" customHeight="1">
      <c r="A206" s="1">
        <v>887</v>
      </c>
      <c r="B206" s="3">
        <v>888</v>
      </c>
      <c r="C206" s="3" t="s">
        <v>2622</v>
      </c>
      <c r="D206" s="3">
        <v>0.123210772311404</v>
      </c>
      <c r="E206" s="3">
        <v>0.30778705516963373</v>
      </c>
      <c r="F206" s="3">
        <v>0.58666666666666667</v>
      </c>
      <c r="G206" s="3">
        <v>0.1</v>
      </c>
      <c r="H206" s="3">
        <v>9.555555555555556E-2</v>
      </c>
      <c r="I206" s="3">
        <v>0.25111111111111112</v>
      </c>
      <c r="J206" s="3">
        <v>2.335265958698925E-2</v>
      </c>
      <c r="K206" s="3">
        <v>48912.899999999543</v>
      </c>
      <c r="L206" s="3" t="s">
        <v>13635</v>
      </c>
      <c r="M206" s="4" t="str">
        <f ca="1">IFERROR(__xludf.DUMMYFUNCTION("REGEXREPLACE(F889,""\D"", """")"),"5")</f>
        <v>5</v>
      </c>
    </row>
    <row r="207" spans="1:13" ht="15.75" customHeight="1">
      <c r="A207" s="1">
        <v>924</v>
      </c>
      <c r="B207" s="3">
        <v>925</v>
      </c>
      <c r="C207" s="3" t="s">
        <v>2723</v>
      </c>
      <c r="D207" s="3">
        <v>0.17435353681915</v>
      </c>
      <c r="E207" s="3">
        <v>0.23005324655621051</v>
      </c>
      <c r="F207" s="3">
        <v>0.63745704467353947</v>
      </c>
      <c r="G207" s="3">
        <v>7.3883161512027493E-2</v>
      </c>
      <c r="H207" s="3">
        <v>0.1048109965635739</v>
      </c>
      <c r="I207" s="3">
        <v>0.23195876288659789</v>
      </c>
      <c r="J207" s="3">
        <v>2.9997405887188491E-2</v>
      </c>
      <c r="K207" s="3">
        <v>63093.499999999527</v>
      </c>
      <c r="L207" s="3" t="s">
        <v>13672</v>
      </c>
      <c r="M207" s="4" t="str">
        <f ca="1">IFERROR(__xludf.DUMMYFUNCTION("REGEXREPLACE(F926,""\D"", """")"),"5")</f>
        <v>5</v>
      </c>
    </row>
    <row r="208" spans="1:13" ht="15.75" customHeight="1">
      <c r="A208" s="1">
        <v>959</v>
      </c>
      <c r="B208" s="3">
        <v>960</v>
      </c>
      <c r="C208" s="3" t="s">
        <v>2822</v>
      </c>
      <c r="D208" s="3">
        <v>0.14280274435557391</v>
      </c>
      <c r="E208" s="3">
        <v>0.19129986266890581</v>
      </c>
      <c r="F208" s="3">
        <v>0.6216216216216216</v>
      </c>
      <c r="G208" s="3">
        <v>0.1021021021021021</v>
      </c>
      <c r="H208" s="3">
        <v>0.1081081081081081</v>
      </c>
      <c r="I208" s="3">
        <v>0.27027027027027029</v>
      </c>
      <c r="J208" s="3">
        <v>2.8878397279412441E-2</v>
      </c>
      <c r="K208" s="3">
        <v>36338.899999999812</v>
      </c>
      <c r="L208" s="3" t="s">
        <v>13707</v>
      </c>
      <c r="M208" s="4" t="str">
        <f ca="1">IFERROR(__xludf.DUMMYFUNCTION("REGEXREPLACE(F961,""\D"", """")"),"5")</f>
        <v>5</v>
      </c>
    </row>
    <row r="209" spans="1:13" ht="15.75" customHeight="1">
      <c r="A209" s="1">
        <v>1031</v>
      </c>
      <c r="B209" s="3">
        <v>1032</v>
      </c>
      <c r="C209" s="3" t="s">
        <v>3023</v>
      </c>
      <c r="D209" s="3">
        <v>0.17807671198595629</v>
      </c>
      <c r="E209" s="3">
        <v>0.27319768512485659</v>
      </c>
      <c r="F209" s="3">
        <v>0.65148063781321186</v>
      </c>
      <c r="G209" s="3">
        <v>8.2004555808656038E-2</v>
      </c>
      <c r="H209" s="3">
        <v>0.1138952164009112</v>
      </c>
      <c r="I209" s="3">
        <v>0.23234624145785879</v>
      </c>
      <c r="J209" s="3">
        <v>3.3432535526297838E-2</v>
      </c>
      <c r="K209" s="3">
        <v>48143.099999999577</v>
      </c>
      <c r="L209" s="3" t="s">
        <v>13779</v>
      </c>
      <c r="M209" s="4" t="str">
        <f ca="1">IFERROR(__xludf.DUMMYFUNCTION("REGEXREPLACE(F1033,""\D"", """")"),"5")</f>
        <v>5</v>
      </c>
    </row>
    <row r="210" spans="1:13" ht="15.75" customHeight="1">
      <c r="A210" s="1">
        <v>1048</v>
      </c>
      <c r="B210" s="3">
        <v>1049</v>
      </c>
      <c r="C210" s="3" t="s">
        <v>3072</v>
      </c>
      <c r="D210" s="3">
        <v>0.1163889390839367</v>
      </c>
      <c r="E210" s="3">
        <v>0.2494909668538948</v>
      </c>
      <c r="F210" s="3">
        <v>0.65079365079365081</v>
      </c>
      <c r="G210" s="3">
        <v>9.5238095238095233E-2</v>
      </c>
      <c r="H210" s="3">
        <v>6.3492063492063489E-2</v>
      </c>
      <c r="I210" s="3">
        <v>0.24603174603174599</v>
      </c>
      <c r="J210" s="3">
        <v>1.552364263633866E-2</v>
      </c>
      <c r="K210" s="3">
        <v>13258.20000000003</v>
      </c>
      <c r="L210" s="3" t="s">
        <v>13796</v>
      </c>
      <c r="M210" s="4" t="str">
        <f ca="1">IFERROR(__xludf.DUMMYFUNCTION("REGEXREPLACE(F1050,""\D"", """")"),"5")</f>
        <v>5</v>
      </c>
    </row>
    <row r="211" spans="1:13" ht="15.75" customHeight="1">
      <c r="A211" s="1">
        <v>1086</v>
      </c>
      <c r="B211" s="3">
        <v>1087</v>
      </c>
      <c r="C211" s="3" t="s">
        <v>3177</v>
      </c>
      <c r="D211" s="3">
        <v>0.20618668645962199</v>
      </c>
      <c r="E211" s="3">
        <v>0.2314457529533773</v>
      </c>
      <c r="F211" s="3">
        <v>0.63817663817663817</v>
      </c>
      <c r="G211" s="3">
        <v>0.14814814814814811</v>
      </c>
      <c r="H211" s="3">
        <v>0.12535612535612539</v>
      </c>
      <c r="I211" s="3">
        <v>0.29629629629629628</v>
      </c>
      <c r="J211" s="3">
        <v>5.4799736927240793E-2</v>
      </c>
      <c r="K211" s="3">
        <v>39537.399999999747</v>
      </c>
      <c r="L211" s="3" t="s">
        <v>13834</v>
      </c>
      <c r="M211" s="4" t="str">
        <f ca="1">IFERROR(__xludf.DUMMYFUNCTION("REGEXREPLACE(F1088,""\D"", """")"),"5")</f>
        <v>5</v>
      </c>
    </row>
    <row r="212" spans="1:13" ht="15.75" customHeight="1">
      <c r="A212" s="1">
        <v>1090</v>
      </c>
      <c r="B212" s="3">
        <v>1091</v>
      </c>
      <c r="C212" s="3" t="s">
        <v>3188</v>
      </c>
      <c r="D212" s="3">
        <v>0.15486255599724871</v>
      </c>
      <c r="E212" s="3">
        <v>0.2250836692381061</v>
      </c>
      <c r="F212" s="3">
        <v>0.65594059405940597</v>
      </c>
      <c r="G212" s="3">
        <v>0.103960396039604</v>
      </c>
      <c r="H212" s="3">
        <v>0.1237623762376238</v>
      </c>
      <c r="I212" s="3">
        <v>0.2722772277227723</v>
      </c>
      <c r="J212" s="3">
        <v>3.4166523447881937E-2</v>
      </c>
      <c r="K212" s="3">
        <v>43876.299999999668</v>
      </c>
      <c r="L212" s="3" t="s">
        <v>13838</v>
      </c>
      <c r="M212" s="4" t="str">
        <f ca="1">IFERROR(__xludf.DUMMYFUNCTION("REGEXREPLACE(F1092,""\D"", """")"),"5")</f>
        <v>5</v>
      </c>
    </row>
    <row r="213" spans="1:13" ht="15.75" customHeight="1">
      <c r="A213" s="1">
        <v>1123</v>
      </c>
      <c r="B213" s="3">
        <v>1124</v>
      </c>
      <c r="C213" s="3" t="s">
        <v>3286</v>
      </c>
      <c r="D213" s="3">
        <v>0.1707196713433769</v>
      </c>
      <c r="E213" s="3">
        <v>0.24264036128111161</v>
      </c>
      <c r="F213" s="3">
        <v>0.60591133004926112</v>
      </c>
      <c r="G213" s="3">
        <v>0.1133004926108374</v>
      </c>
      <c r="H213" s="3">
        <v>0.10344827586206901</v>
      </c>
      <c r="I213" s="3">
        <v>0.27586206896551718</v>
      </c>
      <c r="J213" s="3">
        <v>3.4759363898415177E-2</v>
      </c>
      <c r="K213" s="3">
        <v>22718.400000000001</v>
      </c>
      <c r="L213" s="3" t="s">
        <v>13871</v>
      </c>
      <c r="M213" s="4" t="str">
        <f ca="1">IFERROR(__xludf.DUMMYFUNCTION("REGEXREPLACE(F1125,""\D"", """")"),"5")</f>
        <v>5</v>
      </c>
    </row>
    <row r="214" spans="1:13" ht="15.75" customHeight="1">
      <c r="A214" s="1">
        <v>1144</v>
      </c>
      <c r="B214" s="3">
        <v>1145</v>
      </c>
      <c r="C214" s="3" t="s">
        <v>3345</v>
      </c>
      <c r="D214" s="3">
        <v>0.14873069632553951</v>
      </c>
      <c r="E214" s="3">
        <v>0.25452777121095571</v>
      </c>
      <c r="F214" s="3">
        <v>0.62686567164179108</v>
      </c>
      <c r="G214" s="3">
        <v>8.6235489220563843E-2</v>
      </c>
      <c r="H214" s="3">
        <v>0.1028192371475954</v>
      </c>
      <c r="I214" s="3">
        <v>0.2454394693200663</v>
      </c>
      <c r="J214" s="3">
        <v>2.736668078538922E-2</v>
      </c>
      <c r="K214" s="3">
        <v>64463.699999999619</v>
      </c>
      <c r="L214" s="3" t="s">
        <v>13892</v>
      </c>
      <c r="M214" s="4" t="str">
        <f ca="1">IFERROR(__xludf.DUMMYFUNCTION("REGEXREPLACE(F1146,""\D"", """")"),"5")</f>
        <v>5</v>
      </c>
    </row>
    <row r="215" spans="1:13" ht="15.75" customHeight="1">
      <c r="A215" s="1">
        <v>1219</v>
      </c>
      <c r="B215" s="3">
        <v>1220</v>
      </c>
      <c r="C215" s="3" t="s">
        <v>3563</v>
      </c>
      <c r="D215" s="3">
        <v>0.14888829475371931</v>
      </c>
      <c r="E215" s="3">
        <v>0.2284554297064012</v>
      </c>
      <c r="F215" s="3">
        <v>0.59630606860158308</v>
      </c>
      <c r="G215" s="3">
        <v>9.2348284960422161E-2</v>
      </c>
      <c r="H215" s="3">
        <v>0.10554089709762531</v>
      </c>
      <c r="I215" s="3">
        <v>0.2427440633245383</v>
      </c>
      <c r="J215" s="3">
        <v>2.8355800140722118E-2</v>
      </c>
      <c r="K215" s="3">
        <v>41606.299999999697</v>
      </c>
      <c r="L215" s="3" t="s">
        <v>13967</v>
      </c>
      <c r="M215" s="4" t="str">
        <f ca="1">IFERROR(__xludf.DUMMYFUNCTION("REGEXREPLACE(F1221,""\D"", """")"),"5")</f>
        <v>5</v>
      </c>
    </row>
    <row r="216" spans="1:13" ht="15.75" customHeight="1">
      <c r="A216" s="1">
        <v>1228</v>
      </c>
      <c r="B216" s="3">
        <v>1229</v>
      </c>
      <c r="C216" s="3" t="s">
        <v>3588</v>
      </c>
      <c r="D216" s="3">
        <v>0.17663906267290649</v>
      </c>
      <c r="E216" s="3">
        <v>0.41969949388730798</v>
      </c>
      <c r="F216" s="3">
        <v>0.6203208556149733</v>
      </c>
      <c r="G216" s="3">
        <v>8.1996434937611412E-2</v>
      </c>
      <c r="H216" s="3">
        <v>6.9518716577540107E-2</v>
      </c>
      <c r="I216" s="3">
        <v>0.20499108734402849</v>
      </c>
      <c r="J216" s="3">
        <v>2.5799527347661121E-2</v>
      </c>
      <c r="K216" s="3">
        <v>57290.899999999427</v>
      </c>
      <c r="L216" s="3" t="s">
        <v>13976</v>
      </c>
      <c r="M216" s="4" t="str">
        <f ca="1">IFERROR(__xludf.DUMMYFUNCTION("REGEXREPLACE(F1230,""\D"", """")"),"5")</f>
        <v>5</v>
      </c>
    </row>
    <row r="217" spans="1:13" ht="15.75" customHeight="1">
      <c r="A217" s="1">
        <v>1346</v>
      </c>
      <c r="B217" s="3">
        <v>1347</v>
      </c>
      <c r="C217" s="3" t="s">
        <v>3923</v>
      </c>
      <c r="D217" s="3">
        <v>0.15196151078392331</v>
      </c>
      <c r="E217" s="3">
        <v>0.1754837095287618</v>
      </c>
      <c r="F217" s="3">
        <v>0.62062256809338523</v>
      </c>
      <c r="G217" s="3">
        <v>0.10311284046692611</v>
      </c>
      <c r="H217" s="3">
        <v>0.1284046692607004</v>
      </c>
      <c r="I217" s="3">
        <v>0.2723735408560311</v>
      </c>
      <c r="J217" s="3">
        <v>3.4240292731218772E-2</v>
      </c>
      <c r="K217" s="3">
        <v>56306.299999999421</v>
      </c>
      <c r="L217" s="3" t="s">
        <v>14094</v>
      </c>
      <c r="M217" s="4" t="str">
        <f ca="1">IFERROR(__xludf.DUMMYFUNCTION("REGEXREPLACE(F1348,""\D"", """")"),"5")</f>
        <v>5</v>
      </c>
    </row>
    <row r="218" spans="1:13" ht="15.75" customHeight="1">
      <c r="A218" s="1">
        <v>1374</v>
      </c>
      <c r="B218" s="3">
        <v>1375</v>
      </c>
      <c r="C218" s="3" t="s">
        <v>3999</v>
      </c>
      <c r="D218" s="3">
        <v>0.19108247309610479</v>
      </c>
      <c r="E218" s="3">
        <v>0.17393817496141581</v>
      </c>
      <c r="F218" s="3">
        <v>0.60231316725978645</v>
      </c>
      <c r="G218" s="3">
        <v>0.103202846975089</v>
      </c>
      <c r="H218" s="3">
        <v>0.146797153024911</v>
      </c>
      <c r="I218" s="3">
        <v>0.30693950177935941</v>
      </c>
      <c r="J218" s="3">
        <v>4.6639469447470411E-2</v>
      </c>
      <c r="K218" s="3">
        <v>129520.20000000139</v>
      </c>
      <c r="L218" s="3" t="s">
        <v>14122</v>
      </c>
      <c r="M218" s="4" t="str">
        <f ca="1">IFERROR(__xludf.DUMMYFUNCTION("REGEXREPLACE(F1376,""\D"", """")"),"5")</f>
        <v>5</v>
      </c>
    </row>
    <row r="219" spans="1:13" ht="15.75" customHeight="1">
      <c r="A219" s="1">
        <v>1402</v>
      </c>
      <c r="B219" s="3">
        <v>1403</v>
      </c>
      <c r="C219" s="3" t="s">
        <v>4074</v>
      </c>
      <c r="D219" s="3">
        <v>0.2056748106514949</v>
      </c>
      <c r="E219" s="3">
        <v>0.26317941506257769</v>
      </c>
      <c r="F219" s="3">
        <v>0.61838440111420612</v>
      </c>
      <c r="G219" s="3">
        <v>8.6350974930362118E-2</v>
      </c>
      <c r="H219" s="3">
        <v>0.1197771587743733</v>
      </c>
      <c r="I219" s="3">
        <v>0.24791086350974931</v>
      </c>
      <c r="J219" s="3">
        <v>4.0417505498462042E-2</v>
      </c>
      <c r="K219" s="3">
        <v>39186.899999999761</v>
      </c>
      <c r="L219" s="3" t="s">
        <v>14150</v>
      </c>
      <c r="M219" s="4" t="str">
        <f ca="1">IFERROR(__xludf.DUMMYFUNCTION("REGEXREPLACE(F1404,""\D"", """")"),"5")</f>
        <v>5</v>
      </c>
    </row>
    <row r="220" spans="1:13" ht="15.75" customHeight="1">
      <c r="A220" s="1">
        <v>1460</v>
      </c>
      <c r="B220" s="3">
        <v>1461</v>
      </c>
      <c r="C220" s="3" t="s">
        <v>4230</v>
      </c>
      <c r="D220" s="3">
        <v>0.16387303668031941</v>
      </c>
      <c r="E220" s="3">
        <v>0.1973878936498987</v>
      </c>
      <c r="F220" s="3">
        <v>0.61132561132561136</v>
      </c>
      <c r="G220" s="3">
        <v>0.1171171171171171</v>
      </c>
      <c r="H220" s="3">
        <v>0.1557271557271557</v>
      </c>
      <c r="I220" s="3">
        <v>0.30759330759330761</v>
      </c>
      <c r="J220" s="3">
        <v>4.373381600796164E-2</v>
      </c>
      <c r="K220" s="3">
        <v>87702.000000000087</v>
      </c>
      <c r="L220" s="3" t="s">
        <v>14208</v>
      </c>
      <c r="M220" s="4" t="str">
        <f ca="1">IFERROR(__xludf.DUMMYFUNCTION("REGEXREPLACE(F1462,""\D"", """")"),"5")</f>
        <v>5</v>
      </c>
    </row>
    <row r="221" spans="1:13" ht="15.75" customHeight="1">
      <c r="A221" s="1">
        <v>1485</v>
      </c>
      <c r="B221" s="3">
        <v>1486</v>
      </c>
      <c r="C221" s="3" t="s">
        <v>4302</v>
      </c>
      <c r="D221" s="3">
        <v>0.181082933595</v>
      </c>
      <c r="E221" s="3">
        <v>0.14819430398275599</v>
      </c>
      <c r="F221" s="3">
        <v>0.66901408450704225</v>
      </c>
      <c r="G221" s="3">
        <v>0.16901408450704231</v>
      </c>
      <c r="H221" s="3">
        <v>0.1126760563380282</v>
      </c>
      <c r="I221" s="3">
        <v>0.323943661971831</v>
      </c>
      <c r="J221" s="3">
        <v>4.6845590680478728E-2</v>
      </c>
      <c r="K221" s="3">
        <v>16053.900000000031</v>
      </c>
      <c r="L221" s="3" t="s">
        <v>14233</v>
      </c>
      <c r="M221" s="4" t="str">
        <f ca="1">IFERROR(__xludf.DUMMYFUNCTION("REGEXREPLACE(F1487,""\D"", """")"),"5")</f>
        <v>5</v>
      </c>
    </row>
    <row r="222" spans="1:13" ht="15.75" customHeight="1">
      <c r="A222" s="1">
        <v>1502</v>
      </c>
      <c r="B222" s="3">
        <v>1503</v>
      </c>
      <c r="C222" s="3" t="s">
        <v>4350</v>
      </c>
      <c r="D222" s="3">
        <v>0.16845891153762929</v>
      </c>
      <c r="E222" s="3">
        <v>0.39412638179796378</v>
      </c>
      <c r="F222" s="3">
        <v>0.56894889103182256</v>
      </c>
      <c r="G222" s="3">
        <v>7.4252651880424306E-2</v>
      </c>
      <c r="H222" s="3">
        <v>8.2931533269045329E-2</v>
      </c>
      <c r="I222" s="3">
        <v>0.20154291224686599</v>
      </c>
      <c r="J222" s="3">
        <v>2.599071267246358E-2</v>
      </c>
      <c r="K222" s="3">
        <v>111967.4000000005</v>
      </c>
      <c r="L222" s="3" t="s">
        <v>14250</v>
      </c>
      <c r="M222" s="4" t="str">
        <f ca="1">IFERROR(__xludf.DUMMYFUNCTION("REGEXREPLACE(F1504,""\D"", """")"),"5")</f>
        <v>5</v>
      </c>
    </row>
    <row r="223" spans="1:13" ht="15.75" customHeight="1">
      <c r="A223" s="1">
        <v>1508</v>
      </c>
      <c r="B223" s="3">
        <v>1509</v>
      </c>
      <c r="C223" s="3" t="s">
        <v>4367</v>
      </c>
      <c r="D223" s="3">
        <v>0.14559215338470599</v>
      </c>
      <c r="E223" s="3">
        <v>9.9907451377103718E-2</v>
      </c>
      <c r="F223" s="3">
        <v>0.65533980582524276</v>
      </c>
      <c r="G223" s="3">
        <v>0.20388349514563109</v>
      </c>
      <c r="H223" s="3">
        <v>0.1213592233009709</v>
      </c>
      <c r="I223" s="3">
        <v>0.34951456310679607</v>
      </c>
      <c r="J223" s="3">
        <v>4.3885445401400727E-2</v>
      </c>
      <c r="K223" s="3">
        <v>23503.799999999988</v>
      </c>
      <c r="L223" s="3" t="s">
        <v>14256</v>
      </c>
      <c r="M223" s="4" t="str">
        <f ca="1">IFERROR(__xludf.DUMMYFUNCTION("REGEXREPLACE(F1510,""\D"", """")"),"5")</f>
        <v>5</v>
      </c>
    </row>
    <row r="224" spans="1:13" ht="15.75" customHeight="1">
      <c r="A224" s="1">
        <v>1545</v>
      </c>
      <c r="B224" s="3">
        <v>1546</v>
      </c>
      <c r="C224" s="3" t="s">
        <v>4470</v>
      </c>
      <c r="D224" s="3">
        <v>0.18046064189250841</v>
      </c>
      <c r="E224" s="3">
        <v>0.2158968220315263</v>
      </c>
      <c r="F224" s="3">
        <v>0.61591695501730104</v>
      </c>
      <c r="G224" s="3">
        <v>8.9965397923875437E-2</v>
      </c>
      <c r="H224" s="3">
        <v>0.1072664359861592</v>
      </c>
      <c r="I224" s="3">
        <v>0.25951557093425598</v>
      </c>
      <c r="J224" s="3">
        <v>3.3797683691888361E-2</v>
      </c>
      <c r="K224" s="3">
        <v>32450.699999999892</v>
      </c>
      <c r="L224" s="3" t="s">
        <v>14293</v>
      </c>
      <c r="M224" s="4" t="str">
        <f ca="1">IFERROR(__xludf.DUMMYFUNCTION("REGEXREPLACE(F1547,""\D"", """")"),"5")</f>
        <v>5</v>
      </c>
    </row>
    <row r="225" spans="1:13" ht="15.75" customHeight="1">
      <c r="A225" s="1">
        <v>1601</v>
      </c>
      <c r="B225" s="3">
        <v>1602</v>
      </c>
      <c r="C225" s="3" t="s">
        <v>4623</v>
      </c>
      <c r="D225" s="3">
        <v>0.17742182696340941</v>
      </c>
      <c r="E225" s="3">
        <v>0.2392061227264243</v>
      </c>
      <c r="F225" s="3">
        <v>0.61031518624641834</v>
      </c>
      <c r="G225" s="3">
        <v>0.1174785100286533</v>
      </c>
      <c r="H225" s="3">
        <v>0.1174785100286533</v>
      </c>
      <c r="I225" s="3">
        <v>0.27507163323782241</v>
      </c>
      <c r="J225" s="3">
        <v>4.0405424172065579E-2</v>
      </c>
      <c r="K225" s="3">
        <v>39532.299999999763</v>
      </c>
      <c r="L225" s="3" t="s">
        <v>14349</v>
      </c>
      <c r="M225" s="4" t="str">
        <f ca="1">IFERROR(__xludf.DUMMYFUNCTION("REGEXREPLACE(F1603,""\D"", """")"),"5")</f>
        <v>5</v>
      </c>
    </row>
    <row r="226" spans="1:13" ht="15.75" customHeight="1">
      <c r="A226" s="1">
        <v>1761</v>
      </c>
      <c r="B226" s="3">
        <v>1762</v>
      </c>
      <c r="C226" s="3" t="s">
        <v>5063</v>
      </c>
      <c r="D226" s="3">
        <v>0.1574089468049456</v>
      </c>
      <c r="E226" s="3">
        <v>0.26714275816412658</v>
      </c>
      <c r="F226" s="3">
        <v>0.6404109589041096</v>
      </c>
      <c r="G226" s="3">
        <v>6.8493150684931503E-2</v>
      </c>
      <c r="H226" s="3">
        <v>9.2465753424657529E-2</v>
      </c>
      <c r="I226" s="3">
        <v>0.20547945205479451</v>
      </c>
      <c r="J226" s="3">
        <v>2.3610321165393688E-2</v>
      </c>
      <c r="K226" s="3">
        <v>31310.5999999999</v>
      </c>
      <c r="L226" s="3" t="s">
        <v>14509</v>
      </c>
      <c r="M226" s="4" t="str">
        <f ca="1">IFERROR(__xludf.DUMMYFUNCTION("REGEXREPLACE(F1763,""\D"", """")"),"5")</f>
        <v>5</v>
      </c>
    </row>
    <row r="227" spans="1:13" ht="15.75" customHeight="1">
      <c r="A227" s="1">
        <v>1836</v>
      </c>
      <c r="B227" s="3">
        <v>1837</v>
      </c>
      <c r="C227" s="3" t="s">
        <v>5257</v>
      </c>
      <c r="D227" s="3">
        <v>0.17316004123239659</v>
      </c>
      <c r="E227" s="3">
        <v>0.17146386551853371</v>
      </c>
      <c r="F227" s="3">
        <v>0.6228813559322034</v>
      </c>
      <c r="G227" s="3">
        <v>0.10169491525423729</v>
      </c>
      <c r="H227" s="3">
        <v>0.15254237288135589</v>
      </c>
      <c r="I227" s="3">
        <v>0.29661016949152541</v>
      </c>
      <c r="J227" s="3">
        <v>4.1333018869569263E-2</v>
      </c>
      <c r="K227" s="3">
        <v>26230.999999999971</v>
      </c>
      <c r="L227" s="3" t="s">
        <v>14584</v>
      </c>
      <c r="M227" s="4" t="str">
        <f ca="1">IFERROR(__xludf.DUMMYFUNCTION("REGEXREPLACE(F1838,""\D"", """")"),"5")</f>
        <v>5</v>
      </c>
    </row>
    <row r="228" spans="1:13" ht="15.75" customHeight="1">
      <c r="A228" s="1">
        <v>1887</v>
      </c>
      <c r="B228" s="3">
        <v>1888</v>
      </c>
      <c r="C228" s="3" t="s">
        <v>5390</v>
      </c>
      <c r="D228" s="3">
        <v>0.18656252578239571</v>
      </c>
      <c r="E228" s="3">
        <v>0.13490188002988529</v>
      </c>
      <c r="F228" s="3">
        <v>0.60399999999999998</v>
      </c>
      <c r="G228" s="3">
        <v>0.13200000000000001</v>
      </c>
      <c r="H228" s="3">
        <v>0.152</v>
      </c>
      <c r="I228" s="3">
        <v>0.33600000000000002</v>
      </c>
      <c r="J228" s="3">
        <v>5.1109484088898198E-2</v>
      </c>
      <c r="K228" s="3">
        <v>28255.499999999989</v>
      </c>
      <c r="L228" s="3" t="s">
        <v>14635</v>
      </c>
      <c r="M228" s="4" t="str">
        <f ca="1">IFERROR(__xludf.DUMMYFUNCTION("REGEXREPLACE(F1889,""\D"", """")"),"5")</f>
        <v>5</v>
      </c>
    </row>
    <row r="229" spans="1:13" ht="15.75" customHeight="1">
      <c r="A229" s="1">
        <v>2008</v>
      </c>
      <c r="B229" s="3">
        <v>2009</v>
      </c>
      <c r="C229" s="3" t="s">
        <v>5707</v>
      </c>
      <c r="D229" s="3">
        <v>0.1688520512524869</v>
      </c>
      <c r="E229" s="3">
        <v>0.40004506510583893</v>
      </c>
      <c r="F229" s="3">
        <v>0.68421052631578949</v>
      </c>
      <c r="G229" s="3">
        <v>0.10526315789473679</v>
      </c>
      <c r="H229" s="3">
        <v>9.6491228070175433E-2</v>
      </c>
      <c r="I229" s="3">
        <v>0.23684210526315791</v>
      </c>
      <c r="J229" s="3">
        <v>2.997217985967392E-2</v>
      </c>
      <c r="K229" s="3">
        <v>12205.000000000029</v>
      </c>
      <c r="L229" s="3" t="s">
        <v>14755</v>
      </c>
      <c r="M229" s="4" t="str">
        <f ca="1">IFERROR(__xludf.DUMMYFUNCTION("REGEXREPLACE(F2010,""\D"", """")"),"5")</f>
        <v>5</v>
      </c>
    </row>
    <row r="230" spans="1:13" ht="15.75" customHeight="1">
      <c r="A230" s="1">
        <v>2013</v>
      </c>
      <c r="B230" s="3">
        <v>2014</v>
      </c>
      <c r="C230" s="3" t="s">
        <v>5719</v>
      </c>
      <c r="D230" s="3">
        <v>0.16117159093715969</v>
      </c>
      <c r="E230" s="3">
        <v>0.1565237313005956</v>
      </c>
      <c r="F230" s="3">
        <v>0.62686567164179108</v>
      </c>
      <c r="G230" s="3">
        <v>0.12686567164179111</v>
      </c>
      <c r="H230" s="3">
        <v>0.1567164179104478</v>
      </c>
      <c r="I230" s="3">
        <v>0.33955223880597007</v>
      </c>
      <c r="J230" s="3">
        <v>4.4027155298295838E-2</v>
      </c>
      <c r="K230" s="3">
        <v>30797.39999999994</v>
      </c>
      <c r="L230" s="3" t="s">
        <v>14760</v>
      </c>
      <c r="M230" s="4" t="str">
        <f ca="1">IFERROR(__xludf.DUMMYFUNCTION("REGEXREPLACE(F2015,""\D"", """")"),"5")</f>
        <v>5</v>
      </c>
    </row>
    <row r="231" spans="1:13" ht="15.75" customHeight="1">
      <c r="A231" s="1">
        <v>2071</v>
      </c>
      <c r="B231" s="3">
        <v>2072</v>
      </c>
      <c r="C231" s="3" t="s">
        <v>5881</v>
      </c>
      <c r="D231" s="3">
        <v>0.1161001694580326</v>
      </c>
      <c r="E231" s="3">
        <v>0.1141585505438991</v>
      </c>
      <c r="F231" s="3">
        <v>0.66666666666666663</v>
      </c>
      <c r="G231" s="3">
        <v>0.13675213675213679</v>
      </c>
      <c r="H231" s="3">
        <v>0.1025641025641026</v>
      </c>
      <c r="I231" s="3">
        <v>0.30769230769230771</v>
      </c>
      <c r="J231" s="3">
        <v>2.4957595824854469E-2</v>
      </c>
      <c r="K231" s="3">
        <v>13281.600000000029</v>
      </c>
      <c r="L231" s="3" t="s">
        <v>14818</v>
      </c>
      <c r="M231" s="4" t="str">
        <f ca="1">IFERROR(__xludf.DUMMYFUNCTION("REGEXREPLACE(F2073,""\D"", """")"),"5")</f>
        <v>5</v>
      </c>
    </row>
    <row r="232" spans="1:13" ht="15.75" customHeight="1">
      <c r="A232" s="1">
        <v>2114</v>
      </c>
      <c r="B232" s="3">
        <v>2115</v>
      </c>
      <c r="C232" s="3" t="s">
        <v>5993</v>
      </c>
      <c r="D232" s="3">
        <v>0.16531597030260439</v>
      </c>
      <c r="E232" s="3">
        <v>0.19011769474333789</v>
      </c>
      <c r="F232" s="3">
        <v>0.60493827160493829</v>
      </c>
      <c r="G232" s="3">
        <v>7.407407407407407E-2</v>
      </c>
      <c r="H232" s="3">
        <v>0.23456790123456789</v>
      </c>
      <c r="I232" s="3">
        <v>0.34567901234567899</v>
      </c>
      <c r="J232" s="3">
        <v>3.8496081210841873E-2</v>
      </c>
      <c r="K232" s="3">
        <v>9538.6000000000095</v>
      </c>
      <c r="L232" s="3" t="s">
        <v>14861</v>
      </c>
      <c r="M232" s="4" t="str">
        <f ca="1">IFERROR(__xludf.DUMMYFUNCTION("REGEXREPLACE(F2116,""\D"", """")"),"5")</f>
        <v>5</v>
      </c>
    </row>
    <row r="233" spans="1:13" ht="15.75" customHeight="1">
      <c r="A233" s="1">
        <v>2351</v>
      </c>
      <c r="B233" s="3">
        <v>2352</v>
      </c>
      <c r="C233" s="3" t="s">
        <v>6613</v>
      </c>
      <c r="D233" s="3">
        <v>0.1774546285483917</v>
      </c>
      <c r="E233" s="3">
        <v>0.19110963165803979</v>
      </c>
      <c r="F233" s="3">
        <v>0.64220183486238536</v>
      </c>
      <c r="G233" s="3">
        <v>8.2568807339449546E-2</v>
      </c>
      <c r="H233" s="3">
        <v>0.1100917431192661</v>
      </c>
      <c r="I233" s="3">
        <v>0.29357798165137622</v>
      </c>
      <c r="J233" s="3">
        <v>3.1690806196025309E-2</v>
      </c>
      <c r="K233" s="3">
        <v>23754.899999999991</v>
      </c>
      <c r="L233" s="3" t="s">
        <v>15098</v>
      </c>
      <c r="M233" s="4" t="str">
        <f ca="1">IFERROR(__xludf.DUMMYFUNCTION("REGEXREPLACE(F2353,""\D"", """")"),"5")</f>
        <v>5</v>
      </c>
    </row>
    <row r="234" spans="1:13" ht="15.75" customHeight="1">
      <c r="A234" s="1">
        <v>2540</v>
      </c>
      <c r="B234" s="3">
        <v>2541</v>
      </c>
      <c r="C234" s="3" t="s">
        <v>7118</v>
      </c>
      <c r="D234" s="3">
        <v>0.15401347531869949</v>
      </c>
      <c r="E234" s="3">
        <v>0.30546165900816691</v>
      </c>
      <c r="F234" s="3">
        <v>0.63732394366197187</v>
      </c>
      <c r="G234" s="3">
        <v>7.3943661971830985E-2</v>
      </c>
      <c r="H234" s="3">
        <v>0.13028169014084509</v>
      </c>
      <c r="I234" s="3">
        <v>0.25</v>
      </c>
      <c r="J234" s="3">
        <v>2.905030335949842E-2</v>
      </c>
      <c r="K234" s="3">
        <v>31648.599999999911</v>
      </c>
      <c r="L234" s="3" t="s">
        <v>15287</v>
      </c>
      <c r="M234" s="4" t="str">
        <f ca="1">IFERROR(__xludf.DUMMYFUNCTION("REGEXREPLACE(F2542,""\D"", """")"),"5")</f>
        <v>5</v>
      </c>
    </row>
    <row r="235" spans="1:13" ht="15.75" customHeight="1">
      <c r="A235" s="1">
        <v>2582</v>
      </c>
      <c r="B235" s="3">
        <v>2583</v>
      </c>
      <c r="C235" s="3" t="s">
        <v>7230</v>
      </c>
      <c r="D235" s="3">
        <v>0.15672996844053161</v>
      </c>
      <c r="E235" s="3">
        <v>0.27499781815372981</v>
      </c>
      <c r="F235" s="3">
        <v>0.629746835443038</v>
      </c>
      <c r="G235" s="3">
        <v>9.1772151898734181E-2</v>
      </c>
      <c r="H235" s="3">
        <v>0.1044303797468354</v>
      </c>
      <c r="I235" s="3">
        <v>0.23417721518987339</v>
      </c>
      <c r="J235" s="3">
        <v>2.93606274789791E-2</v>
      </c>
      <c r="K235" s="3">
        <v>33542.99999999984</v>
      </c>
      <c r="L235" s="3" t="s">
        <v>15329</v>
      </c>
      <c r="M235" s="4" t="str">
        <f ca="1">IFERROR(__xludf.DUMMYFUNCTION("REGEXREPLACE(F2584,""\D"", """")"),"5")</f>
        <v>5</v>
      </c>
    </row>
    <row r="236" spans="1:13" ht="15.75" customHeight="1">
      <c r="A236" s="1">
        <v>2594</v>
      </c>
      <c r="B236" s="3">
        <v>2595</v>
      </c>
      <c r="C236" s="3" t="s">
        <v>7262</v>
      </c>
      <c r="D236" s="3">
        <v>0.14438373217535819</v>
      </c>
      <c r="E236" s="3">
        <v>0.23681649942832619</v>
      </c>
      <c r="F236" s="3">
        <v>0.63398692810457513</v>
      </c>
      <c r="G236" s="3">
        <v>9.3681917211328972E-2</v>
      </c>
      <c r="H236" s="3">
        <v>0.1111111111111111</v>
      </c>
      <c r="I236" s="3">
        <v>0.27450980392156871</v>
      </c>
      <c r="J236" s="3">
        <v>2.864719971078775E-2</v>
      </c>
      <c r="K236" s="3">
        <v>49872.199999999553</v>
      </c>
      <c r="L236" s="3" t="s">
        <v>15341</v>
      </c>
      <c r="M236" s="4" t="str">
        <f ca="1">IFERROR(__xludf.DUMMYFUNCTION("REGEXREPLACE(F2596,""\D"", """")"),"5")</f>
        <v>5</v>
      </c>
    </row>
    <row r="237" spans="1:13" ht="15.75" customHeight="1">
      <c r="A237" s="1">
        <v>2605</v>
      </c>
      <c r="B237" s="3">
        <v>2606</v>
      </c>
      <c r="C237" s="3" t="s">
        <v>7292</v>
      </c>
      <c r="D237" s="3">
        <v>0.1389345718201237</v>
      </c>
      <c r="E237" s="3">
        <v>0.28893271801422582</v>
      </c>
      <c r="F237" s="3">
        <v>0.58695652173913049</v>
      </c>
      <c r="G237" s="3">
        <v>0.13043478260869559</v>
      </c>
      <c r="H237" s="3">
        <v>6.5217391304347824E-2</v>
      </c>
      <c r="I237" s="3">
        <v>0.2608695652173913</v>
      </c>
      <c r="J237" s="3">
        <v>1.7517266898596909E-2</v>
      </c>
      <c r="K237" s="3">
        <v>5070.7</v>
      </c>
      <c r="L237" s="3" t="s">
        <v>15352</v>
      </c>
      <c r="M237" s="4" t="str">
        <f ca="1">IFERROR(__xludf.DUMMYFUNCTION("REGEXREPLACE(F2607,""\D"", """")"),"5")</f>
        <v>5</v>
      </c>
    </row>
    <row r="238" spans="1:13" ht="15.75" customHeight="1">
      <c r="A238" s="1">
        <v>2627</v>
      </c>
      <c r="B238" s="3">
        <v>2628</v>
      </c>
      <c r="C238" s="3" t="s">
        <v>7350</v>
      </c>
      <c r="D238" s="3">
        <v>0.14418434085499501</v>
      </c>
      <c r="E238" s="3">
        <v>0.21608161926386449</v>
      </c>
      <c r="F238" s="3">
        <v>0.66500000000000004</v>
      </c>
      <c r="G238" s="3">
        <v>9.7500000000000003E-2</v>
      </c>
      <c r="H238" s="3">
        <v>0.105</v>
      </c>
      <c r="I238" s="3">
        <v>0.26500000000000001</v>
      </c>
      <c r="J238" s="3">
        <v>2.8220858106380361E-2</v>
      </c>
      <c r="K238" s="3">
        <v>42656.099999999693</v>
      </c>
      <c r="L238" s="3" t="s">
        <v>15374</v>
      </c>
      <c r="M238" s="4" t="str">
        <f ca="1">IFERROR(__xludf.DUMMYFUNCTION("REGEXREPLACE(F2629,""\D"", """")"),"5")</f>
        <v>5</v>
      </c>
    </row>
    <row r="239" spans="1:13" ht="15.75" customHeight="1">
      <c r="A239" s="1">
        <v>2671</v>
      </c>
      <c r="B239" s="3">
        <v>2672</v>
      </c>
      <c r="C239" s="3" t="s">
        <v>7467</v>
      </c>
      <c r="D239" s="3">
        <v>0.17198997407383149</v>
      </c>
      <c r="E239" s="3">
        <v>0.2062852989433035</v>
      </c>
      <c r="F239" s="3">
        <v>0.63092783505154637</v>
      </c>
      <c r="G239" s="3">
        <v>8.4536082474226809E-2</v>
      </c>
      <c r="H239" s="3">
        <v>0.12783505154639169</v>
      </c>
      <c r="I239" s="3">
        <v>0.26391752577319588</v>
      </c>
      <c r="J239" s="3">
        <v>3.4961460734998881E-2</v>
      </c>
      <c r="K239" s="3">
        <v>52210.299999999508</v>
      </c>
      <c r="L239" s="3" t="s">
        <v>15418</v>
      </c>
      <c r="M239" s="4" t="str">
        <f ca="1">IFERROR(__xludf.DUMMYFUNCTION("REGEXREPLACE(F2673,""\D"", """")"),"5")</f>
        <v>5</v>
      </c>
    </row>
    <row r="240" spans="1:13" ht="15.75" customHeight="1">
      <c r="A240" s="1">
        <v>2701</v>
      </c>
      <c r="B240" s="3">
        <v>2702</v>
      </c>
      <c r="C240" s="3" t="s">
        <v>7545</v>
      </c>
      <c r="D240" s="3">
        <v>0.13535380502284131</v>
      </c>
      <c r="E240" s="3">
        <v>0.23236305179866509</v>
      </c>
      <c r="F240" s="3">
        <v>0.62916666666666665</v>
      </c>
      <c r="G240" s="3">
        <v>0.1166666666666667</v>
      </c>
      <c r="H240" s="3">
        <v>9.583333333333334E-2</v>
      </c>
      <c r="I240" s="3">
        <v>0.27916666666666667</v>
      </c>
      <c r="J240" s="3">
        <v>2.7155643840142511E-2</v>
      </c>
      <c r="K240" s="3">
        <v>26598.199999999972</v>
      </c>
      <c r="L240" s="3" t="s">
        <v>15448</v>
      </c>
      <c r="M240" s="4" t="str">
        <f ca="1">IFERROR(__xludf.DUMMYFUNCTION("REGEXREPLACE(F2703,""\D"", """")"),"5")</f>
        <v>5</v>
      </c>
    </row>
    <row r="241" spans="1:13" ht="15.75" customHeight="1">
      <c r="A241" s="1">
        <v>2723</v>
      </c>
      <c r="B241" s="3">
        <v>2724</v>
      </c>
      <c r="C241" s="3" t="s">
        <v>7607</v>
      </c>
      <c r="D241" s="3">
        <v>0.116769995648929</v>
      </c>
      <c r="E241" s="3">
        <v>0.21679187633317279</v>
      </c>
      <c r="F241" s="3">
        <v>0.66844919786096257</v>
      </c>
      <c r="G241" s="3">
        <v>8.5561497326203204E-2</v>
      </c>
      <c r="H241" s="3">
        <v>0.1497326203208556</v>
      </c>
      <c r="I241" s="3">
        <v>0.31550802139037432</v>
      </c>
      <c r="J241" s="3">
        <v>2.4934837989635601E-2</v>
      </c>
      <c r="K241" s="3">
        <v>20945.599999999999</v>
      </c>
      <c r="L241" s="3" t="s">
        <v>15470</v>
      </c>
      <c r="M241" s="4" t="str">
        <f ca="1">IFERROR(__xludf.DUMMYFUNCTION("REGEXREPLACE(F2725,""\D"", """")"),"5")</f>
        <v>5</v>
      </c>
    </row>
    <row r="242" spans="1:13" ht="15.75" customHeight="1">
      <c r="A242" s="1">
        <v>2727</v>
      </c>
      <c r="B242" s="3">
        <v>2728</v>
      </c>
      <c r="C242" s="3" t="s">
        <v>7618</v>
      </c>
      <c r="D242" s="3">
        <v>0.15127818169648999</v>
      </c>
      <c r="E242" s="3">
        <v>0.14792283029854669</v>
      </c>
      <c r="F242" s="3">
        <v>0.63846153846153841</v>
      </c>
      <c r="G242" s="3">
        <v>9.2307692307692313E-2</v>
      </c>
      <c r="H242" s="3">
        <v>0.14615384615384619</v>
      </c>
      <c r="I242" s="3">
        <v>0.32307692307692309</v>
      </c>
      <c r="J242" s="3">
        <v>3.2207564163214013E-2</v>
      </c>
      <c r="K242" s="3">
        <v>14778.900000000031</v>
      </c>
      <c r="L242" s="3" t="s">
        <v>15474</v>
      </c>
      <c r="M242" s="4" t="str">
        <f ca="1">IFERROR(__xludf.DUMMYFUNCTION("REGEXREPLACE(F2729,""\D"", """")"),"5")</f>
        <v>5</v>
      </c>
    </row>
    <row r="243" spans="1:13" ht="15.75" customHeight="1">
      <c r="A243" s="1">
        <v>2757</v>
      </c>
      <c r="B243" s="3">
        <v>2758</v>
      </c>
      <c r="C243" s="3" t="s">
        <v>7696</v>
      </c>
      <c r="D243" s="3">
        <v>0.14407528258966601</v>
      </c>
      <c r="E243" s="3">
        <v>0.37702889496039321</v>
      </c>
      <c r="F243" s="3">
        <v>0.54222222222222227</v>
      </c>
      <c r="G243" s="3">
        <v>7.5555555555555556E-2</v>
      </c>
      <c r="H243" s="3">
        <v>8.666666666666667E-2</v>
      </c>
      <c r="I243" s="3">
        <v>0.21555555555555561</v>
      </c>
      <c r="J243" s="3">
        <v>2.2426070688680459E-2</v>
      </c>
      <c r="K243" s="3">
        <v>49934.299999999523</v>
      </c>
      <c r="L243" s="3" t="s">
        <v>15504</v>
      </c>
      <c r="M243" s="4" t="str">
        <f ca="1">IFERROR(__xludf.DUMMYFUNCTION("REGEXREPLACE(F2759,""\D"", """")"),"5")</f>
        <v>5</v>
      </c>
    </row>
    <row r="244" spans="1:13" ht="15.75" customHeight="1">
      <c r="A244" s="1">
        <v>2799</v>
      </c>
      <c r="B244" s="3">
        <v>2800</v>
      </c>
      <c r="C244" s="3" t="s">
        <v>7807</v>
      </c>
      <c r="D244" s="3">
        <v>0.16218749956184539</v>
      </c>
      <c r="E244" s="3">
        <v>0.1658272127775581</v>
      </c>
      <c r="F244" s="3">
        <v>0.61826697892271665</v>
      </c>
      <c r="G244" s="3">
        <v>9.1334894613583142E-2</v>
      </c>
      <c r="H244" s="3">
        <v>0.1288056206088993</v>
      </c>
      <c r="I244" s="3">
        <v>0.29976580796252927</v>
      </c>
      <c r="J244" s="3">
        <v>3.4269891022520593E-2</v>
      </c>
      <c r="K244" s="3">
        <v>46594.999999999622</v>
      </c>
      <c r="L244" s="3" t="s">
        <v>15546</v>
      </c>
      <c r="M244" s="4" t="str">
        <f ca="1">IFERROR(__xludf.DUMMYFUNCTION("REGEXREPLACE(F2801,""\D"", """")"),"5")</f>
        <v>5</v>
      </c>
    </row>
    <row r="245" spans="1:13" ht="15.75" customHeight="1">
      <c r="A245" s="1">
        <v>2800</v>
      </c>
      <c r="B245" s="3">
        <v>2801</v>
      </c>
      <c r="C245" s="3" t="s">
        <v>7810</v>
      </c>
      <c r="D245" s="3">
        <v>0.1634800692620543</v>
      </c>
      <c r="E245" s="3">
        <v>0.2092471412287486</v>
      </c>
      <c r="F245" s="3">
        <v>0.61680327868852458</v>
      </c>
      <c r="G245" s="3">
        <v>0.1024590163934426</v>
      </c>
      <c r="H245" s="3">
        <v>0.1127049180327869</v>
      </c>
      <c r="I245" s="3">
        <v>0.26844262295081972</v>
      </c>
      <c r="J245" s="3">
        <v>3.4269264831178627E-2</v>
      </c>
      <c r="K245" s="3">
        <v>53113.899999999478</v>
      </c>
      <c r="L245" s="3" t="s">
        <v>15547</v>
      </c>
      <c r="M245" s="4" t="str">
        <f ca="1">IFERROR(__xludf.DUMMYFUNCTION("REGEXREPLACE(F2802,""\D"", """")"),"5")</f>
        <v>5</v>
      </c>
    </row>
    <row r="246" spans="1:13" ht="15.75" customHeight="1">
      <c r="A246" s="1">
        <v>2853</v>
      </c>
      <c r="B246" s="3">
        <v>2854</v>
      </c>
      <c r="C246" s="3" t="s">
        <v>7952</v>
      </c>
      <c r="D246" s="3">
        <v>0.13424657848580671</v>
      </c>
      <c r="E246" s="3">
        <v>0.20132579393642849</v>
      </c>
      <c r="F246" s="3">
        <v>0.62083333333333335</v>
      </c>
      <c r="G246" s="3">
        <v>0.1166666666666667</v>
      </c>
      <c r="H246" s="3">
        <v>0.125</v>
      </c>
      <c r="I246" s="3">
        <v>0.28749999999999998</v>
      </c>
      <c r="J246" s="3">
        <v>3.1023076414249291E-2</v>
      </c>
      <c r="K246" s="3">
        <v>27130.799999999981</v>
      </c>
      <c r="L246" s="3" t="s">
        <v>15600</v>
      </c>
      <c r="M246" s="4" t="str">
        <f ca="1">IFERROR(__xludf.DUMMYFUNCTION("REGEXREPLACE(F2855,""\D"", """")"),"5")</f>
        <v>5</v>
      </c>
    </row>
    <row r="247" spans="1:13" ht="15.75" customHeight="1">
      <c r="A247" s="1">
        <v>3113</v>
      </c>
      <c r="B247" s="3">
        <v>3114</v>
      </c>
      <c r="C247" s="3" t="s">
        <v>8647</v>
      </c>
      <c r="D247" s="3">
        <v>0.15391983387829181</v>
      </c>
      <c r="E247" s="3">
        <v>0.37440267869476918</v>
      </c>
      <c r="F247" s="3">
        <v>0.62015503875968991</v>
      </c>
      <c r="G247" s="3">
        <v>8.3333333333333329E-2</v>
      </c>
      <c r="H247" s="3">
        <v>0.1007751937984496</v>
      </c>
      <c r="I247" s="3">
        <v>0.20348837209302331</v>
      </c>
      <c r="J247" s="3">
        <v>2.742654309372736E-2</v>
      </c>
      <c r="K247" s="3">
        <v>55153.599999999467</v>
      </c>
      <c r="L247" s="3" t="s">
        <v>15860</v>
      </c>
      <c r="M247" s="4" t="str">
        <f ca="1">IFERROR(__xludf.DUMMYFUNCTION("REGEXREPLACE(F3115,""\D"", """")"),"5")</f>
        <v>5</v>
      </c>
    </row>
    <row r="248" spans="1:13" ht="15.75" customHeight="1">
      <c r="A248" s="1">
        <v>3127</v>
      </c>
      <c r="B248" s="3">
        <v>3128</v>
      </c>
      <c r="C248" s="3" t="s">
        <v>8687</v>
      </c>
      <c r="D248" s="3">
        <v>0.18605808876505631</v>
      </c>
      <c r="E248" s="3">
        <v>0.23445764437937519</v>
      </c>
      <c r="F248" s="3">
        <v>0.68309859154929575</v>
      </c>
      <c r="G248" s="3">
        <v>9.154929577464789E-2</v>
      </c>
      <c r="H248" s="3">
        <v>0.1126760563380282</v>
      </c>
      <c r="I248" s="3">
        <v>0.23943661971830979</v>
      </c>
      <c r="J248" s="3">
        <v>3.4273299315212898E-2</v>
      </c>
      <c r="K248" s="3">
        <v>15047.00000000004</v>
      </c>
      <c r="L248" s="3" t="s">
        <v>15874</v>
      </c>
      <c r="M248" s="4" t="str">
        <f ca="1">IFERROR(__xludf.DUMMYFUNCTION("REGEXREPLACE(F3129,""\D"", """")"),"5")</f>
        <v>5</v>
      </c>
    </row>
    <row r="249" spans="1:13" ht="15.75" customHeight="1">
      <c r="A249" s="1">
        <v>3130</v>
      </c>
      <c r="B249" s="3">
        <v>3131</v>
      </c>
      <c r="C249" s="3" t="s">
        <v>8696</v>
      </c>
      <c r="D249" s="3">
        <v>0.2071184233145372</v>
      </c>
      <c r="E249" s="3">
        <v>0.2110121472684939</v>
      </c>
      <c r="F249" s="3">
        <v>0.66473988439306353</v>
      </c>
      <c r="G249" s="3">
        <v>7.5144508670520235E-2</v>
      </c>
      <c r="H249" s="3">
        <v>0.12716763005780349</v>
      </c>
      <c r="I249" s="3">
        <v>0.2832369942196532</v>
      </c>
      <c r="J249" s="3">
        <v>3.754994298180582E-2</v>
      </c>
      <c r="K249" s="3">
        <v>19192.000000000011</v>
      </c>
      <c r="L249" s="3" t="s">
        <v>15877</v>
      </c>
      <c r="M249" s="4" t="str">
        <f ca="1">IFERROR(__xludf.DUMMYFUNCTION("REGEXREPLACE(F3132,""\D"", """")"),"5")</f>
        <v>5</v>
      </c>
    </row>
    <row r="250" spans="1:13" ht="15.75" customHeight="1">
      <c r="A250" s="1">
        <v>3154</v>
      </c>
      <c r="B250" s="3">
        <v>3155</v>
      </c>
      <c r="C250" s="3" t="s">
        <v>8755</v>
      </c>
      <c r="D250" s="3">
        <v>0.1739947599849663</v>
      </c>
      <c r="E250" s="3">
        <v>0.28109372093263779</v>
      </c>
      <c r="F250" s="3">
        <v>0.6487935656836461</v>
      </c>
      <c r="G250" s="3">
        <v>8.3109919571045576E-2</v>
      </c>
      <c r="H250" s="3">
        <v>0.1099195710455764</v>
      </c>
      <c r="I250" s="3">
        <v>0.2359249329758713</v>
      </c>
      <c r="J250" s="3">
        <v>3.2071757388048919E-2</v>
      </c>
      <c r="K250" s="3">
        <v>40210.599999999722</v>
      </c>
      <c r="L250" s="3" t="s">
        <v>15901</v>
      </c>
      <c r="M250" s="4" t="str">
        <f ca="1">IFERROR(__xludf.DUMMYFUNCTION("REGEXREPLACE(F3156,""\D"", """")"),"5")</f>
        <v>5</v>
      </c>
    </row>
    <row r="251" spans="1:13" ht="15.75" customHeight="1">
      <c r="A251" s="1">
        <v>3191</v>
      </c>
      <c r="B251" s="3">
        <v>3192</v>
      </c>
      <c r="C251" s="3" t="s">
        <v>8851</v>
      </c>
      <c r="D251" s="3">
        <v>0.16308176192362539</v>
      </c>
      <c r="E251" s="3">
        <v>0.2126008235236107</v>
      </c>
      <c r="F251" s="3">
        <v>0.60220994475138123</v>
      </c>
      <c r="G251" s="3">
        <v>0.1270718232044199</v>
      </c>
      <c r="H251" s="3">
        <v>0.14917127071823211</v>
      </c>
      <c r="I251" s="3">
        <v>0.32596685082872928</v>
      </c>
      <c r="J251" s="3">
        <v>4.2760414292798733E-2</v>
      </c>
      <c r="K251" s="3">
        <v>20360.2</v>
      </c>
      <c r="L251" s="3" t="s">
        <v>15938</v>
      </c>
      <c r="M251" s="4" t="str">
        <f ca="1">IFERROR(__xludf.DUMMYFUNCTION("REGEXREPLACE(F3193,""\D"", """")"),"5")</f>
        <v>5</v>
      </c>
    </row>
    <row r="252" spans="1:13" ht="15.75" customHeight="1">
      <c r="A252" s="1">
        <v>3215</v>
      </c>
      <c r="B252" s="3">
        <v>3216</v>
      </c>
      <c r="C252" s="3" t="s">
        <v>8918</v>
      </c>
      <c r="D252" s="3">
        <v>0.17730862723870239</v>
      </c>
      <c r="E252" s="3">
        <v>0.27506897875628139</v>
      </c>
      <c r="F252" s="3">
        <v>0.64571428571428569</v>
      </c>
      <c r="G252" s="3">
        <v>0.12</v>
      </c>
      <c r="H252" s="3">
        <v>0.10571428571428571</v>
      </c>
      <c r="I252" s="3">
        <v>0.26571428571428568</v>
      </c>
      <c r="J252" s="3">
        <v>3.8650016882039943E-2</v>
      </c>
      <c r="K252" s="3">
        <v>38717.299999999777</v>
      </c>
      <c r="L252" s="3" t="s">
        <v>15962</v>
      </c>
      <c r="M252" s="4" t="str">
        <f ca="1">IFERROR(__xludf.DUMMYFUNCTION("REGEXREPLACE(F3217,""\D"", """")"),"5")</f>
        <v>5</v>
      </c>
    </row>
    <row r="253" spans="1:13" ht="15.75" customHeight="1">
      <c r="A253" s="1">
        <v>3235</v>
      </c>
      <c r="B253" s="3">
        <v>3236</v>
      </c>
      <c r="C253" s="3" t="s">
        <v>8969</v>
      </c>
      <c r="D253" s="3">
        <v>0.16476290311367281</v>
      </c>
      <c r="E253" s="3">
        <v>0.1595429611204304</v>
      </c>
      <c r="F253" s="3">
        <v>0.61818181818181817</v>
      </c>
      <c r="G253" s="3">
        <v>0.13636363636363641</v>
      </c>
      <c r="H253" s="3">
        <v>0.1090909090909091</v>
      </c>
      <c r="I253" s="3">
        <v>0.31212121212121208</v>
      </c>
      <c r="J253" s="3">
        <v>3.8959612311424918E-2</v>
      </c>
      <c r="K253" s="3">
        <v>37480.799999999806</v>
      </c>
      <c r="L253" s="3" t="s">
        <v>15982</v>
      </c>
      <c r="M253" s="4" t="str">
        <f ca="1">IFERROR(__xludf.DUMMYFUNCTION("REGEXREPLACE(F3237,""\D"", """")"),"5")</f>
        <v>5</v>
      </c>
    </row>
    <row r="254" spans="1:13" ht="15.75" customHeight="1">
      <c r="A254" s="1">
        <v>3325</v>
      </c>
      <c r="B254" s="3">
        <v>3326</v>
      </c>
      <c r="C254" s="3" t="s">
        <v>9206</v>
      </c>
      <c r="D254" s="3">
        <v>0.15962725023668381</v>
      </c>
      <c r="E254" s="3">
        <v>0.19135163901199051</v>
      </c>
      <c r="F254" s="3">
        <v>0.60967741935483866</v>
      </c>
      <c r="G254" s="3">
        <v>9.6774193548387094E-2</v>
      </c>
      <c r="H254" s="3">
        <v>0.1096774193548387</v>
      </c>
      <c r="I254" s="3">
        <v>0.27419354838709681</v>
      </c>
      <c r="J254" s="3">
        <v>3.1534677501117887E-2</v>
      </c>
      <c r="K254" s="3">
        <v>34914.499999999847</v>
      </c>
      <c r="L254" s="3" t="s">
        <v>16072</v>
      </c>
      <c r="M254" s="4" t="str">
        <f ca="1">IFERROR(__xludf.DUMMYFUNCTION("REGEXREPLACE(F3327,""\D"", """")"),"5")</f>
        <v>5</v>
      </c>
    </row>
    <row r="255" spans="1:13" ht="15.75" customHeight="1">
      <c r="A255" s="1">
        <v>3348</v>
      </c>
      <c r="B255" s="3">
        <v>3349</v>
      </c>
      <c r="C255" s="3" t="s">
        <v>9271</v>
      </c>
      <c r="D255" s="3">
        <v>0.1698705516328505</v>
      </c>
      <c r="E255" s="3">
        <v>0.13993663664279499</v>
      </c>
      <c r="F255" s="3">
        <v>0.65656565656565657</v>
      </c>
      <c r="G255" s="3">
        <v>0.1818181818181818</v>
      </c>
      <c r="H255" s="3">
        <v>0.15151515151515149</v>
      </c>
      <c r="I255" s="3">
        <v>0.35353535353535348</v>
      </c>
      <c r="J255" s="3">
        <v>5.2621136139706849E-2</v>
      </c>
      <c r="K255" s="3">
        <v>11128.300000000019</v>
      </c>
      <c r="L255" s="3" t="s">
        <v>16095</v>
      </c>
      <c r="M255" s="4" t="str">
        <f ca="1">IFERROR(__xludf.DUMMYFUNCTION("REGEXREPLACE(F3350,""\D"", """")"),"5")</f>
        <v>5</v>
      </c>
    </row>
    <row r="256" spans="1:13" ht="15.75" customHeight="1">
      <c r="A256" s="1">
        <v>3368</v>
      </c>
      <c r="B256" s="3">
        <v>3369</v>
      </c>
      <c r="C256" s="3" t="s">
        <v>9323</v>
      </c>
      <c r="D256" s="3">
        <v>0.19385772510973889</v>
      </c>
      <c r="E256" s="3">
        <v>0.23057935876164359</v>
      </c>
      <c r="F256" s="3">
        <v>0.6517857142857143</v>
      </c>
      <c r="G256" s="3">
        <v>0.1026785714285714</v>
      </c>
      <c r="H256" s="3">
        <v>8.9285714285714288E-2</v>
      </c>
      <c r="I256" s="3">
        <v>0.25892857142857151</v>
      </c>
      <c r="J256" s="3">
        <v>3.4774993370498067E-2</v>
      </c>
      <c r="K256" s="3">
        <v>24413.599999999969</v>
      </c>
      <c r="L256" s="3" t="s">
        <v>16115</v>
      </c>
      <c r="M256" s="4" t="str">
        <f ca="1">IFERROR(__xludf.DUMMYFUNCTION("REGEXREPLACE(F3370,""\D"", """")"),"5")</f>
        <v>5</v>
      </c>
    </row>
    <row r="257" spans="1:13" ht="15.75" customHeight="1">
      <c r="A257" s="1">
        <v>3393</v>
      </c>
      <c r="B257" s="3">
        <v>3394</v>
      </c>
      <c r="C257" s="3" t="s">
        <v>9391</v>
      </c>
      <c r="D257" s="3">
        <v>0.16611724050671151</v>
      </c>
      <c r="E257" s="3">
        <v>0.1744072240876697</v>
      </c>
      <c r="F257" s="3">
        <v>0.62033898305084745</v>
      </c>
      <c r="G257" s="3">
        <v>0.10169491525423729</v>
      </c>
      <c r="H257" s="3">
        <v>0.1050847457627119</v>
      </c>
      <c r="I257" s="3">
        <v>0.27457627118644068</v>
      </c>
      <c r="J257" s="3">
        <v>3.2850816040740118E-2</v>
      </c>
      <c r="K257" s="3">
        <v>33373.899999999863</v>
      </c>
      <c r="L257" s="3" t="s">
        <v>16140</v>
      </c>
      <c r="M257" s="4" t="str">
        <f ca="1">IFERROR(__xludf.DUMMYFUNCTION("REGEXREPLACE(F3395,""\D"", """")"),"5")</f>
        <v>5</v>
      </c>
    </row>
    <row r="258" spans="1:13" ht="15.75" customHeight="1">
      <c r="A258" s="1">
        <v>3405</v>
      </c>
      <c r="B258" s="3">
        <v>3406</v>
      </c>
      <c r="C258" s="3" t="s">
        <v>9424</v>
      </c>
      <c r="D258" s="3">
        <v>0.1784911133447972</v>
      </c>
      <c r="E258" s="3">
        <v>0.19809928504443611</v>
      </c>
      <c r="F258" s="3">
        <v>0.64228571428571424</v>
      </c>
      <c r="G258" s="3">
        <v>9.8285714285714282E-2</v>
      </c>
      <c r="H258" s="3">
        <v>0.13828571428571429</v>
      </c>
      <c r="I258" s="3">
        <v>0.27771428571428569</v>
      </c>
      <c r="J258" s="3">
        <v>4.1151427052280698E-2</v>
      </c>
      <c r="K258" s="3">
        <v>96093.800000000119</v>
      </c>
      <c r="L258" s="3" t="s">
        <v>16152</v>
      </c>
      <c r="M258" s="4" t="str">
        <f ca="1">IFERROR(__xludf.DUMMYFUNCTION("REGEXREPLACE(F3407,""\D"", """")"),"5")</f>
        <v>5</v>
      </c>
    </row>
    <row r="259" spans="1:13" ht="15.75" customHeight="1">
      <c r="A259" s="1">
        <v>3449</v>
      </c>
      <c r="B259" s="3">
        <v>3450</v>
      </c>
      <c r="C259" s="3" t="s">
        <v>9545</v>
      </c>
      <c r="D259" s="3">
        <v>0.20426604600604731</v>
      </c>
      <c r="E259" s="3">
        <v>0.30680788250849828</v>
      </c>
      <c r="F259" s="3">
        <v>0.53564547206165702</v>
      </c>
      <c r="G259" s="3">
        <v>7.7071290944123308E-2</v>
      </c>
      <c r="H259" s="3">
        <v>0.1213872832369942</v>
      </c>
      <c r="I259" s="3">
        <v>0.2447013487475915</v>
      </c>
      <c r="J259" s="3">
        <v>3.8696271153344328E-2</v>
      </c>
      <c r="K259" s="3">
        <v>56815.199999999502</v>
      </c>
      <c r="L259" s="3" t="s">
        <v>16196</v>
      </c>
      <c r="M259" s="4" t="str">
        <f ca="1">IFERROR(__xludf.DUMMYFUNCTION("REGEXREPLACE(F3451,""\D"", """")"),"5")</f>
        <v>5</v>
      </c>
    </row>
    <row r="260" spans="1:13" ht="15.75" customHeight="1">
      <c r="A260" s="1">
        <v>3557</v>
      </c>
      <c r="B260" s="3">
        <v>3558</v>
      </c>
      <c r="C260" s="3" t="s">
        <v>9833</v>
      </c>
      <c r="D260" s="3">
        <v>0.2106511576016096</v>
      </c>
      <c r="E260" s="3">
        <v>0.16230436420971231</v>
      </c>
      <c r="F260" s="3">
        <v>0.59459459459459463</v>
      </c>
      <c r="G260" s="3">
        <v>7.6576576576576572E-2</v>
      </c>
      <c r="H260" s="3">
        <v>0.17567567567567571</v>
      </c>
      <c r="I260" s="3">
        <v>0.3108108108108108</v>
      </c>
      <c r="J260" s="3">
        <v>4.6899488832665502E-2</v>
      </c>
      <c r="K260" s="3">
        <v>24956.09999999998</v>
      </c>
      <c r="L260" s="3" t="s">
        <v>16304</v>
      </c>
      <c r="M260" s="4" t="str">
        <f ca="1">IFERROR(__xludf.DUMMYFUNCTION("REGEXREPLACE(F3559,""\D"", """")"),"5")</f>
        <v>5</v>
      </c>
    </row>
    <row r="261" spans="1:13" ht="15.75" customHeight="1">
      <c r="A261" s="1">
        <v>3574</v>
      </c>
      <c r="B261" s="3">
        <v>3575</v>
      </c>
      <c r="C261" s="3" t="s">
        <v>9876</v>
      </c>
      <c r="D261" s="3">
        <v>0.31841755612791078</v>
      </c>
      <c r="E261" s="3">
        <v>0.14024436023689549</v>
      </c>
      <c r="F261" s="3">
        <v>0.57971014492753625</v>
      </c>
      <c r="G261" s="3">
        <v>0.15942028985507251</v>
      </c>
      <c r="H261" s="3">
        <v>0.11594202898550721</v>
      </c>
      <c r="I261" s="3">
        <v>0.3188405797101449</v>
      </c>
      <c r="J261" s="3">
        <v>7.5018033970948958E-2</v>
      </c>
      <c r="K261" s="3">
        <v>7658.3000000000047</v>
      </c>
      <c r="L261" s="3" t="s">
        <v>16321</v>
      </c>
      <c r="M261" s="4" t="str">
        <f ca="1">IFERROR(__xludf.DUMMYFUNCTION("REGEXREPLACE(F3576,""\D"", """")"),"5")</f>
        <v>5</v>
      </c>
    </row>
    <row r="262" spans="1:13" ht="15.75" customHeight="1">
      <c r="A262" s="1">
        <v>3581</v>
      </c>
      <c r="B262" s="3">
        <v>3582</v>
      </c>
      <c r="C262" s="3" t="s">
        <v>9895</v>
      </c>
      <c r="D262" s="3">
        <v>0.1710399023612042</v>
      </c>
      <c r="E262" s="3">
        <v>0.1325901239135156</v>
      </c>
      <c r="F262" s="3">
        <v>0.63157894736842102</v>
      </c>
      <c r="G262" s="3">
        <v>0.10150375939849619</v>
      </c>
      <c r="H262" s="3">
        <v>0.14285714285714279</v>
      </c>
      <c r="I262" s="3">
        <v>0.28947368421052633</v>
      </c>
      <c r="J262" s="3">
        <v>3.9609408176703033E-2</v>
      </c>
      <c r="K262" s="3">
        <v>29962.699999999932</v>
      </c>
      <c r="L262" s="3" t="s">
        <v>16328</v>
      </c>
      <c r="M262" s="4" t="str">
        <f ca="1">IFERROR(__xludf.DUMMYFUNCTION("REGEXREPLACE(F3583,""\D"", """")"),"5")</f>
        <v>5</v>
      </c>
    </row>
    <row r="263" spans="1:13" ht="15.75" customHeight="1">
      <c r="A263" s="1">
        <v>3600</v>
      </c>
      <c r="B263" s="3">
        <v>3601</v>
      </c>
      <c r="C263" s="3" t="s">
        <v>9944</v>
      </c>
      <c r="D263" s="3">
        <v>0.19526586409499491</v>
      </c>
      <c r="E263" s="3">
        <v>0.2017837495454913</v>
      </c>
      <c r="F263" s="3">
        <v>0.61342592592592593</v>
      </c>
      <c r="G263" s="3">
        <v>9.7222222222222224E-2</v>
      </c>
      <c r="H263" s="3">
        <v>0.11805555555555559</v>
      </c>
      <c r="I263" s="3">
        <v>0.25694444444444442</v>
      </c>
      <c r="J263" s="3">
        <v>4.0689300810193632E-2</v>
      </c>
      <c r="K263" s="3">
        <v>49210.499999999563</v>
      </c>
      <c r="L263" s="3" t="s">
        <v>16347</v>
      </c>
      <c r="M263" s="4" t="str">
        <f ca="1">IFERROR(__xludf.DUMMYFUNCTION("REGEXREPLACE(F3602,""\D"", """")"),"5")</f>
        <v>5</v>
      </c>
    </row>
    <row r="264" spans="1:13" ht="15.75" customHeight="1">
      <c r="A264" s="1">
        <v>3638</v>
      </c>
      <c r="B264" s="3">
        <v>3639</v>
      </c>
      <c r="C264" s="3" t="s">
        <v>10040</v>
      </c>
      <c r="D264" s="3">
        <v>0.20895128164662141</v>
      </c>
      <c r="E264" s="3">
        <v>0.29236131861999021</v>
      </c>
      <c r="F264" s="3">
        <v>0.5597722960151803</v>
      </c>
      <c r="G264" s="3">
        <v>8.5388994307400379E-2</v>
      </c>
      <c r="H264" s="3">
        <v>0.12713472485768501</v>
      </c>
      <c r="I264" s="3">
        <v>0.25237191650853891</v>
      </c>
      <c r="J264" s="3">
        <v>4.2651513440723203E-2</v>
      </c>
      <c r="K264" s="3">
        <v>58988.699999999488</v>
      </c>
      <c r="L264" s="3" t="s">
        <v>16385</v>
      </c>
      <c r="M264" s="4" t="str">
        <f ca="1">IFERROR(__xludf.DUMMYFUNCTION("REGEXREPLACE(F3640,""\D"", """")"),"5")</f>
        <v>5</v>
      </c>
    </row>
    <row r="265" spans="1:13" ht="15.75" customHeight="1">
      <c r="A265" s="1">
        <v>3682</v>
      </c>
      <c r="B265" s="3">
        <v>3683</v>
      </c>
      <c r="C265" s="3" t="s">
        <v>10149</v>
      </c>
      <c r="D265" s="3">
        <v>0.1706033193544039</v>
      </c>
      <c r="E265" s="3">
        <v>0.273306577845221</v>
      </c>
      <c r="F265" s="3">
        <v>0.65159574468085102</v>
      </c>
      <c r="G265" s="3">
        <v>8.2446808510638292E-2</v>
      </c>
      <c r="H265" s="3">
        <v>0.1276595744680851</v>
      </c>
      <c r="I265" s="3">
        <v>0.22872340425531909</v>
      </c>
      <c r="J265" s="3">
        <v>3.3961384184431703E-2</v>
      </c>
      <c r="K265" s="3">
        <v>39576.799999999726</v>
      </c>
      <c r="L265" s="3" t="s">
        <v>16429</v>
      </c>
      <c r="M265" s="4" t="str">
        <f ca="1">IFERROR(__xludf.DUMMYFUNCTION("REGEXREPLACE(F3684,""\D"", """")"),"5")</f>
        <v>5</v>
      </c>
    </row>
    <row r="266" spans="1:13" ht="15.75" customHeight="1">
      <c r="A266" s="1">
        <v>3748</v>
      </c>
      <c r="B266" s="3">
        <v>3749</v>
      </c>
      <c r="C266" s="3" t="s">
        <v>10319</v>
      </c>
      <c r="D266" s="3">
        <v>0.1393913313060271</v>
      </c>
      <c r="E266" s="3">
        <v>0.31711058870036413</v>
      </c>
      <c r="F266" s="3">
        <v>0.67741935483870963</v>
      </c>
      <c r="G266" s="3">
        <v>8.8709677419354843E-2</v>
      </c>
      <c r="H266" s="3">
        <v>9.2741935483870969E-2</v>
      </c>
      <c r="I266" s="3">
        <v>0.22580645161290319</v>
      </c>
      <c r="J266" s="3">
        <v>2.3726271043066169E-2</v>
      </c>
      <c r="K266" s="3">
        <v>26137.399999999961</v>
      </c>
      <c r="L266" s="3" t="s">
        <v>16495</v>
      </c>
      <c r="M266" s="4" t="str">
        <f ca="1">IFERROR(__xludf.DUMMYFUNCTION("REGEXREPLACE(F3750,""\D"", """")"),"5")</f>
        <v>5</v>
      </c>
    </row>
    <row r="267" spans="1:13" ht="15.75" customHeight="1">
      <c r="A267" s="1">
        <v>3839</v>
      </c>
      <c r="B267" s="3">
        <v>3840</v>
      </c>
      <c r="C267" s="3" t="s">
        <v>10550</v>
      </c>
      <c r="D267" s="3">
        <v>0.18308548542249689</v>
      </c>
      <c r="E267" s="3">
        <v>0.34785800065446021</v>
      </c>
      <c r="F267" s="3">
        <v>0.64197530864197527</v>
      </c>
      <c r="G267" s="3">
        <v>8.1481481481481488E-2</v>
      </c>
      <c r="H267" s="3">
        <v>0.11358024691358019</v>
      </c>
      <c r="I267" s="3">
        <v>0.21975308641975311</v>
      </c>
      <c r="J267" s="3">
        <v>3.4117373588989947E-2</v>
      </c>
      <c r="K267" s="3">
        <v>42553.399999999667</v>
      </c>
      <c r="L267" s="3" t="s">
        <v>16586</v>
      </c>
      <c r="M267" s="4" t="str">
        <f ca="1">IFERROR(__xludf.DUMMYFUNCTION("REGEXREPLACE(F3841,""\D"", """")"),"5")</f>
        <v>5</v>
      </c>
    </row>
    <row r="268" spans="1:13" ht="15.75" customHeight="1">
      <c r="A268" s="1">
        <v>3947</v>
      </c>
      <c r="B268" s="3">
        <v>3948</v>
      </c>
      <c r="C268" s="3" t="s">
        <v>10835</v>
      </c>
      <c r="D268" s="3">
        <v>0.18545025867136511</v>
      </c>
      <c r="E268" s="3">
        <v>0.25070410242785679</v>
      </c>
      <c r="F268" s="3">
        <v>0.63157894736842102</v>
      </c>
      <c r="G268" s="3">
        <v>0.1033138401559454</v>
      </c>
      <c r="H268" s="3">
        <v>0.13060428849902531</v>
      </c>
      <c r="I268" s="3">
        <v>0.2807017543859649</v>
      </c>
      <c r="J268" s="3">
        <v>4.219452940376904E-2</v>
      </c>
      <c r="K268" s="3">
        <v>55021.599999999438</v>
      </c>
      <c r="L268" s="3" t="s">
        <v>16693</v>
      </c>
      <c r="M268" s="4" t="str">
        <f ca="1">IFERROR(__xludf.DUMMYFUNCTION("REGEXREPLACE(F3949,""\D"", """")"),"5")</f>
        <v>5</v>
      </c>
    </row>
    <row r="269" spans="1:13" ht="15.75" customHeight="1">
      <c r="A269" s="1">
        <v>3974</v>
      </c>
      <c r="B269" s="3">
        <v>3975</v>
      </c>
      <c r="C269" s="3" t="s">
        <v>10904</v>
      </c>
      <c r="D269" s="3">
        <v>0.21419116988940051</v>
      </c>
      <c r="E269" s="3">
        <v>0.31242223714349099</v>
      </c>
      <c r="F269" s="3">
        <v>0.61475409836065575</v>
      </c>
      <c r="G269" s="3">
        <v>8.4699453551912565E-2</v>
      </c>
      <c r="H269" s="3">
        <v>8.4699453551912565E-2</v>
      </c>
      <c r="I269" s="3">
        <v>0.22677595628415301</v>
      </c>
      <c r="J269" s="3">
        <v>3.4635091951605822E-2</v>
      </c>
      <c r="K269" s="3">
        <v>40601.199999999742</v>
      </c>
      <c r="L269" s="3" t="s">
        <v>16720</v>
      </c>
      <c r="M269" s="4" t="str">
        <f ca="1">IFERROR(__xludf.DUMMYFUNCTION("REGEXREPLACE(F3976,""\D"", """")"),"5")</f>
        <v>5</v>
      </c>
    </row>
    <row r="270" spans="1:13" ht="15.75" customHeight="1">
      <c r="A270" s="1">
        <v>4001</v>
      </c>
      <c r="B270" s="3">
        <v>4002</v>
      </c>
      <c r="C270" s="3" t="s">
        <v>10974</v>
      </c>
      <c r="D270" s="3">
        <v>0.23319604934531321</v>
      </c>
      <c r="E270" s="3">
        <v>0.19978231054511</v>
      </c>
      <c r="F270" s="3">
        <v>0.64</v>
      </c>
      <c r="G270" s="3">
        <v>7.1999999999999995E-2</v>
      </c>
      <c r="H270" s="3">
        <v>0.12</v>
      </c>
      <c r="I270" s="3">
        <v>0.25600000000000001</v>
      </c>
      <c r="J270" s="3">
        <v>3.8503126619732667E-2</v>
      </c>
      <c r="K270" s="3">
        <v>14142.30000000003</v>
      </c>
      <c r="L270" s="3" t="s">
        <v>16747</v>
      </c>
      <c r="M270" s="4" t="str">
        <f ca="1">IFERROR(__xludf.DUMMYFUNCTION("REGEXREPLACE(F4003,""\D"", """")"),"5")</f>
        <v>5</v>
      </c>
    </row>
    <row r="271" spans="1:13" ht="15.75" customHeight="1">
      <c r="A271" s="1">
        <v>4007</v>
      </c>
      <c r="B271" s="3">
        <v>4008</v>
      </c>
      <c r="C271" s="3" t="s">
        <v>10991</v>
      </c>
      <c r="D271" s="3">
        <v>0.17333706331935031</v>
      </c>
      <c r="E271" s="3">
        <v>0.25115511356667608</v>
      </c>
      <c r="F271" s="3">
        <v>0.59953161592505855</v>
      </c>
      <c r="G271" s="3">
        <v>8.4309133489461355E-2</v>
      </c>
      <c r="H271" s="3">
        <v>0.1100702576112412</v>
      </c>
      <c r="I271" s="3">
        <v>0.23185011709601869</v>
      </c>
      <c r="J271" s="3">
        <v>3.2367235350723687E-2</v>
      </c>
      <c r="K271" s="3">
        <v>46868.199999999619</v>
      </c>
      <c r="L271" s="3" t="s">
        <v>16753</v>
      </c>
      <c r="M271" s="4" t="str">
        <f ca="1">IFERROR(__xludf.DUMMYFUNCTION("REGEXREPLACE(F4009,""\D"", """")"),"5")</f>
        <v>5</v>
      </c>
    </row>
    <row r="272" spans="1:13" ht="15.75" customHeight="1">
      <c r="A272" s="1">
        <v>4029</v>
      </c>
      <c r="B272" s="3">
        <v>4030</v>
      </c>
      <c r="C272" s="3" t="s">
        <v>11046</v>
      </c>
      <c r="D272" s="3">
        <v>0.15225072307295059</v>
      </c>
      <c r="E272" s="3">
        <v>0.34274897269776211</v>
      </c>
      <c r="F272" s="3">
        <v>0.625</v>
      </c>
      <c r="G272" s="3">
        <v>0.125</v>
      </c>
      <c r="H272" s="3">
        <v>0.16666666666666671</v>
      </c>
      <c r="I272" s="3">
        <v>0.30555555555555558</v>
      </c>
      <c r="J272" s="3">
        <v>3.8810039355709133E-2</v>
      </c>
      <c r="K272" s="3">
        <v>7999.2000000000062</v>
      </c>
      <c r="L272" s="3" t="s">
        <v>16775</v>
      </c>
      <c r="M272" s="4" t="str">
        <f ca="1">IFERROR(__xludf.DUMMYFUNCTION("REGEXREPLACE(F4031,""\D"", """")"),"5")</f>
        <v>5</v>
      </c>
    </row>
    <row r="273" spans="1:13" ht="15.75" customHeight="1">
      <c r="A273" s="1">
        <v>4108</v>
      </c>
      <c r="B273" s="3">
        <v>4109</v>
      </c>
      <c r="C273" s="3" t="s">
        <v>11255</v>
      </c>
      <c r="D273" s="3">
        <v>0.17697340916551199</v>
      </c>
      <c r="E273" s="3">
        <v>0.24597936516298111</v>
      </c>
      <c r="F273" s="3">
        <v>0.65644171779141103</v>
      </c>
      <c r="G273" s="3">
        <v>9.815950920245399E-2</v>
      </c>
      <c r="H273" s="3">
        <v>0.11349693251533741</v>
      </c>
      <c r="I273" s="3">
        <v>0.26380368098159512</v>
      </c>
      <c r="J273" s="3">
        <v>3.5946354853417108E-2</v>
      </c>
      <c r="K273" s="3">
        <v>35708.099999999817</v>
      </c>
      <c r="L273" s="3" t="s">
        <v>16854</v>
      </c>
      <c r="M273" s="4" t="str">
        <f ca="1">IFERROR(__xludf.DUMMYFUNCTION("REGEXREPLACE(F4110,""\D"", """")"),"5")</f>
        <v>5</v>
      </c>
    </row>
    <row r="274" spans="1:13" ht="15.75" customHeight="1">
      <c r="A274" s="1">
        <v>4130</v>
      </c>
      <c r="B274" s="3">
        <v>4131</v>
      </c>
      <c r="C274" s="3" t="s">
        <v>11312</v>
      </c>
      <c r="D274" s="3">
        <v>0.1414377777444511</v>
      </c>
      <c r="E274" s="3">
        <v>0.17264670398441689</v>
      </c>
      <c r="F274" s="3">
        <v>0.6404109589041096</v>
      </c>
      <c r="G274" s="3">
        <v>0.14383561643835621</v>
      </c>
      <c r="H274" s="3">
        <v>0.12328767123287671</v>
      </c>
      <c r="I274" s="3">
        <v>0.30136986301369861</v>
      </c>
      <c r="J274" s="3">
        <v>3.6507832557240008E-2</v>
      </c>
      <c r="K274" s="3">
        <v>33111.899999999892</v>
      </c>
      <c r="L274" s="3" t="s">
        <v>16876</v>
      </c>
      <c r="M274" s="4" t="str">
        <f ca="1">IFERROR(__xludf.DUMMYFUNCTION("REGEXREPLACE(F4132,""\D"", """")"),"5")</f>
        <v>5</v>
      </c>
    </row>
    <row r="275" spans="1:13" ht="15.75" customHeight="1">
      <c r="A275" s="1">
        <v>4178</v>
      </c>
      <c r="B275" s="3">
        <v>4179</v>
      </c>
      <c r="C275" s="3" t="s">
        <v>11438</v>
      </c>
      <c r="D275" s="3">
        <v>0.15891071664105511</v>
      </c>
      <c r="E275" s="3">
        <v>0.20477077267184179</v>
      </c>
      <c r="F275" s="3">
        <v>0.59034138218151544</v>
      </c>
      <c r="G275" s="3">
        <v>0.11240632805995</v>
      </c>
      <c r="H275" s="3">
        <v>0.1407160699417152</v>
      </c>
      <c r="I275" s="3">
        <v>0.28726061615320558</v>
      </c>
      <c r="J275" s="3">
        <v>3.9650301815064029E-2</v>
      </c>
      <c r="K275" s="3">
        <v>136722.40000000209</v>
      </c>
      <c r="L275" s="3" t="s">
        <v>16924</v>
      </c>
      <c r="M275" s="4" t="str">
        <f ca="1">IFERROR(__xludf.DUMMYFUNCTION("REGEXREPLACE(F4180,""\D"", """")"),"5")</f>
        <v>5</v>
      </c>
    </row>
    <row r="276" spans="1:13" ht="15.75" customHeight="1">
      <c r="A276" s="1">
        <v>4278</v>
      </c>
      <c r="B276" s="3">
        <v>4279</v>
      </c>
      <c r="C276" s="3" t="s">
        <v>11695</v>
      </c>
      <c r="D276" s="3">
        <v>0.14495150277621199</v>
      </c>
      <c r="E276" s="3">
        <v>0.32147208596142601</v>
      </c>
      <c r="F276" s="3">
        <v>0.63582089552238807</v>
      </c>
      <c r="G276" s="3">
        <v>8.3582089552238809E-2</v>
      </c>
      <c r="H276" s="3">
        <v>0.1044776119402985</v>
      </c>
      <c r="I276" s="3">
        <v>0.2507462686567164</v>
      </c>
      <c r="J276" s="3">
        <v>2.5948474227670569E-2</v>
      </c>
      <c r="K276" s="3">
        <v>37083.899999999812</v>
      </c>
      <c r="L276" s="3" t="s">
        <v>17024</v>
      </c>
      <c r="M276" s="4" t="str">
        <f ca="1">IFERROR(__xludf.DUMMYFUNCTION("REGEXREPLACE(F4280,""\D"", """")"),"5")</f>
        <v>5</v>
      </c>
    </row>
    <row r="277" spans="1:13" ht="15.75" customHeight="1">
      <c r="A277" s="1">
        <v>4282</v>
      </c>
      <c r="B277" s="3">
        <v>4283</v>
      </c>
      <c r="C277" s="3" t="s">
        <v>11707</v>
      </c>
      <c r="D277" s="3">
        <v>0.12852041194808431</v>
      </c>
      <c r="E277" s="3">
        <v>0.13241148621606519</v>
      </c>
      <c r="F277" s="3">
        <v>0.60849056603773588</v>
      </c>
      <c r="G277" s="3">
        <v>0.1132075471698113</v>
      </c>
      <c r="H277" s="3">
        <v>0.14622641509433959</v>
      </c>
      <c r="I277" s="3">
        <v>0.33490566037735853</v>
      </c>
      <c r="J277" s="3">
        <v>3.1585933309139232E-2</v>
      </c>
      <c r="K277" s="3">
        <v>24183.8</v>
      </c>
      <c r="L277" s="3" t="s">
        <v>17028</v>
      </c>
      <c r="M277" s="4" t="str">
        <f ca="1">IFERROR(__xludf.DUMMYFUNCTION("REGEXREPLACE(F4284,""\D"", """")"),"5")</f>
        <v>5</v>
      </c>
    </row>
    <row r="278" spans="1:13" ht="15.75" customHeight="1">
      <c r="A278" s="1">
        <v>4367</v>
      </c>
      <c r="B278" s="3">
        <v>4368</v>
      </c>
      <c r="C278" s="3" t="s">
        <v>11928</v>
      </c>
      <c r="D278" s="3">
        <v>0.1661855838004081</v>
      </c>
      <c r="E278" s="3">
        <v>0.23773630831777171</v>
      </c>
      <c r="F278" s="3">
        <v>0.65552699228791778</v>
      </c>
      <c r="G278" s="3">
        <v>0.1079691516709512</v>
      </c>
      <c r="H278" s="3">
        <v>0.115681233933162</v>
      </c>
      <c r="I278" s="3">
        <v>0.26221079691516708</v>
      </c>
      <c r="J278" s="3">
        <v>3.6050387313932578E-2</v>
      </c>
      <c r="K278" s="3">
        <v>41774.199999999728</v>
      </c>
      <c r="L278" s="3" t="s">
        <v>17113</v>
      </c>
      <c r="M278" s="4" t="str">
        <f ca="1">IFERROR(__xludf.DUMMYFUNCTION("REGEXREPLACE(F4369,""\D"", """")"),"5")</f>
        <v>5</v>
      </c>
    </row>
    <row r="279" spans="1:13" ht="15.75" customHeight="1">
      <c r="A279" s="1">
        <v>4379</v>
      </c>
      <c r="B279" s="3">
        <v>4380</v>
      </c>
      <c r="C279" s="3" t="s">
        <v>11960</v>
      </c>
      <c r="D279" s="3">
        <v>0.16435290262207719</v>
      </c>
      <c r="E279" s="3">
        <v>0.28644744806858619</v>
      </c>
      <c r="F279" s="3">
        <v>0.57090909090909092</v>
      </c>
      <c r="G279" s="3">
        <v>0.1236363636363636</v>
      </c>
      <c r="H279" s="3">
        <v>8.3636363636363634E-2</v>
      </c>
      <c r="I279" s="3">
        <v>0.23636363636363639</v>
      </c>
      <c r="J279" s="3">
        <v>3.1953860100289458E-2</v>
      </c>
      <c r="K279" s="3">
        <v>30885.899999999911</v>
      </c>
      <c r="L279" s="3" t="s">
        <v>17125</v>
      </c>
      <c r="M279" s="4" t="str">
        <f ca="1">IFERROR(__xludf.DUMMYFUNCTION("REGEXREPLACE(F4381,""\D"", """")"),"5")</f>
        <v>5</v>
      </c>
    </row>
    <row r="280" spans="1:13" ht="15.75" customHeight="1">
      <c r="A280" s="1">
        <v>4426</v>
      </c>
      <c r="B280" s="3">
        <v>4427</v>
      </c>
      <c r="C280" s="3" t="s">
        <v>12087</v>
      </c>
      <c r="D280" s="3">
        <v>0.16291957584942099</v>
      </c>
      <c r="E280" s="3">
        <v>0.2023028213963155</v>
      </c>
      <c r="F280" s="3">
        <v>0.60227272727272729</v>
      </c>
      <c r="G280" s="3">
        <v>9.0909090909090912E-2</v>
      </c>
      <c r="H280" s="3">
        <v>0.1306818181818182</v>
      </c>
      <c r="I280" s="3">
        <v>0.29261363636363641</v>
      </c>
      <c r="J280" s="3">
        <v>3.4393276237761172E-2</v>
      </c>
      <c r="K280" s="3">
        <v>39134.49999999976</v>
      </c>
      <c r="L280" s="3" t="s">
        <v>17172</v>
      </c>
      <c r="M280" s="4" t="str">
        <f ca="1">IFERROR(__xludf.DUMMYFUNCTION("REGEXREPLACE(F4428,""\D"", """")"),"5")</f>
        <v>5</v>
      </c>
    </row>
    <row r="281" spans="1:13" ht="15.75" customHeight="1">
      <c r="A281" s="1">
        <v>4430</v>
      </c>
      <c r="B281" s="3">
        <v>4431</v>
      </c>
      <c r="C281" s="3" t="s">
        <v>12098</v>
      </c>
      <c r="D281" s="3">
        <v>0.18115017040813139</v>
      </c>
      <c r="E281" s="3">
        <v>0.27553894471289803</v>
      </c>
      <c r="F281" s="3">
        <v>0.61271676300578037</v>
      </c>
      <c r="G281" s="3">
        <v>0.1011560693641619</v>
      </c>
      <c r="H281" s="3">
        <v>8.6705202312138727E-2</v>
      </c>
      <c r="I281" s="3">
        <v>0.23699421965317921</v>
      </c>
      <c r="J281" s="3">
        <v>3.2522739342340429E-2</v>
      </c>
      <c r="K281" s="3">
        <v>37899.399999999798</v>
      </c>
      <c r="L281" s="3" t="s">
        <v>17176</v>
      </c>
      <c r="M281" s="4" t="str">
        <f ca="1">IFERROR(__xludf.DUMMYFUNCTION("REGEXREPLACE(F4432,""\D"", """")"),"5")</f>
        <v>5</v>
      </c>
    </row>
    <row r="282" spans="1:13" ht="15.75" customHeight="1">
      <c r="A282" s="1">
        <v>4480</v>
      </c>
      <c r="B282" s="3">
        <v>4481</v>
      </c>
      <c r="C282" s="3" t="s">
        <v>12231</v>
      </c>
      <c r="D282" s="3">
        <v>0.15354839802611109</v>
      </c>
      <c r="E282" s="3">
        <v>0.16258362456023609</v>
      </c>
      <c r="F282" s="3">
        <v>0.64035087719298245</v>
      </c>
      <c r="G282" s="3">
        <v>0.15497076023391809</v>
      </c>
      <c r="H282" s="3">
        <v>0.15204678362573101</v>
      </c>
      <c r="I282" s="3">
        <v>0.32748538011695899</v>
      </c>
      <c r="J282" s="3">
        <v>4.615524728266894E-2</v>
      </c>
      <c r="K282" s="3">
        <v>39651.99999999976</v>
      </c>
      <c r="L282" s="3" t="s">
        <v>17226</v>
      </c>
      <c r="M282" s="4" t="str">
        <f ca="1">IFERROR(__xludf.DUMMYFUNCTION("REGEXREPLACE(F4482,""\D"", """")"),"5")</f>
        <v>5</v>
      </c>
    </row>
    <row r="283" spans="1:13" ht="15.75" customHeight="1">
      <c r="A283" s="1">
        <v>4492</v>
      </c>
      <c r="B283" s="3">
        <v>4493</v>
      </c>
      <c r="C283" s="3" t="s">
        <v>12263</v>
      </c>
      <c r="D283" s="3">
        <v>0.17947708587928121</v>
      </c>
      <c r="E283" s="3">
        <v>0.18243602900887379</v>
      </c>
      <c r="F283" s="3">
        <v>0.59561128526645768</v>
      </c>
      <c r="G283" s="3">
        <v>0.13166144200626961</v>
      </c>
      <c r="H283" s="3">
        <v>0.11912225705329151</v>
      </c>
      <c r="I283" s="3">
        <v>0.31034482758620691</v>
      </c>
      <c r="J283" s="3">
        <v>4.3573846999767137E-2</v>
      </c>
      <c r="K283" s="3">
        <v>36655.799999999828</v>
      </c>
      <c r="L283" s="3" t="s">
        <v>17238</v>
      </c>
      <c r="M283" s="4" t="str">
        <f ca="1">IFERROR(__xludf.DUMMYFUNCTION("REGEXREPLACE(F4494,""\D"", """")"),"5")</f>
        <v>5</v>
      </c>
    </row>
    <row r="284" spans="1:13" ht="15.75" customHeight="1">
      <c r="A284" s="1">
        <v>4537</v>
      </c>
      <c r="B284" s="3">
        <v>4538</v>
      </c>
      <c r="C284" s="3" t="s">
        <v>12386</v>
      </c>
      <c r="D284" s="3">
        <v>0.15991152235341161</v>
      </c>
      <c r="E284" s="3">
        <v>0.14733947252104879</v>
      </c>
      <c r="F284" s="3">
        <v>0.60305343511450382</v>
      </c>
      <c r="G284" s="3">
        <v>9.1603053435114504E-2</v>
      </c>
      <c r="H284" s="3">
        <v>0.15648854961832059</v>
      </c>
      <c r="I284" s="3">
        <v>0.30152671755725191</v>
      </c>
      <c r="J284" s="3">
        <v>3.6840608287075617E-2</v>
      </c>
      <c r="K284" s="3">
        <v>29984.099999999969</v>
      </c>
      <c r="L284" s="3" t="s">
        <v>17283</v>
      </c>
      <c r="M284" s="4" t="str">
        <f ca="1">IFERROR(__xludf.DUMMYFUNCTION("REGEXREPLACE(F4539,""\D"", """")"),"5")</f>
        <v>5</v>
      </c>
    </row>
    <row r="285" spans="1:13" ht="15.75" customHeight="1">
      <c r="A285" s="1">
        <v>4584</v>
      </c>
      <c r="B285" s="3">
        <v>4585</v>
      </c>
      <c r="C285" s="3" t="s">
        <v>12516</v>
      </c>
      <c r="D285" s="3">
        <v>0.1117726932054826</v>
      </c>
      <c r="E285" s="3">
        <v>0.15652439144126609</v>
      </c>
      <c r="F285" s="3">
        <v>0.64628820960698685</v>
      </c>
      <c r="G285" s="3">
        <v>0.1222707423580786</v>
      </c>
      <c r="H285" s="3">
        <v>0.15720524017467249</v>
      </c>
      <c r="I285" s="3">
        <v>0.31004366812227069</v>
      </c>
      <c r="J285" s="3">
        <v>2.982285371589341E-2</v>
      </c>
      <c r="K285" s="3">
        <v>25571.59999999998</v>
      </c>
      <c r="L285" s="3" t="s">
        <v>17330</v>
      </c>
      <c r="M285" s="4" t="str">
        <f ca="1">IFERROR(__xludf.DUMMYFUNCTION("REGEXREPLACE(F4586,""\D"", """")"),"5")</f>
        <v>5</v>
      </c>
    </row>
    <row r="286" spans="1:13" ht="15.75" customHeight="1">
      <c r="A286" s="1">
        <v>4623</v>
      </c>
      <c r="B286" s="3">
        <v>4624</v>
      </c>
      <c r="C286" s="3" t="s">
        <v>12619</v>
      </c>
      <c r="D286" s="3">
        <v>0.1602699915089226</v>
      </c>
      <c r="E286" s="3">
        <v>0.21075481564465251</v>
      </c>
      <c r="F286" s="3">
        <v>0.62530413625304138</v>
      </c>
      <c r="G286" s="3">
        <v>0.10462287104622869</v>
      </c>
      <c r="H286" s="3">
        <v>0.1143552311435523</v>
      </c>
      <c r="I286" s="3">
        <v>0.27250608272506083</v>
      </c>
      <c r="J286" s="3">
        <v>3.4055886703332719E-2</v>
      </c>
      <c r="K286" s="3">
        <v>45325.199999999662</v>
      </c>
      <c r="L286" s="3" t="s">
        <v>17369</v>
      </c>
      <c r="M286" s="4" t="str">
        <f ca="1">IFERROR(__xludf.DUMMYFUNCTION("REGEXREPLACE(F4625,""\D"", """")"),"5")</f>
        <v>5</v>
      </c>
    </row>
    <row r="287" spans="1:13" ht="15.75" customHeight="1">
      <c r="A287" s="1">
        <v>92</v>
      </c>
      <c r="B287" s="3">
        <v>93</v>
      </c>
      <c r="C287" s="3" t="s">
        <v>300</v>
      </c>
      <c r="D287" s="3">
        <v>0.17339231419733189</v>
      </c>
      <c r="E287" s="3">
        <v>0.19993883209299529</v>
      </c>
      <c r="F287" s="3">
        <v>0.61916461916461918</v>
      </c>
      <c r="G287" s="3">
        <v>9.8280098280098274E-2</v>
      </c>
      <c r="H287" s="3">
        <v>0.13759213759213759</v>
      </c>
      <c r="I287" s="3">
        <v>0.28255528255528262</v>
      </c>
      <c r="J287" s="3">
        <v>3.9294171406531013E-2</v>
      </c>
      <c r="K287" s="3">
        <v>44638.29999999961</v>
      </c>
      <c r="L287" s="3" t="s">
        <v>12841</v>
      </c>
      <c r="M287" s="4" t="str">
        <f ca="1">IFERROR(__xludf.DUMMYFUNCTION("REGEXREPLACE(F94,""\D"", """")"),"6")</f>
        <v>6</v>
      </c>
    </row>
    <row r="288" spans="1:13" ht="15.75" customHeight="1">
      <c r="A288" s="1">
        <v>105</v>
      </c>
      <c r="B288" s="3">
        <v>106</v>
      </c>
      <c r="C288" s="3" t="s">
        <v>343</v>
      </c>
      <c r="D288" s="3">
        <v>0.1598814647638542</v>
      </c>
      <c r="E288" s="3">
        <v>0.22295463836093479</v>
      </c>
      <c r="F288" s="3">
        <v>0.5982142857142857</v>
      </c>
      <c r="G288" s="3">
        <v>0.1071428571428571</v>
      </c>
      <c r="H288" s="3">
        <v>0.1041666666666667</v>
      </c>
      <c r="I288" s="3">
        <v>0.26785714285714279</v>
      </c>
      <c r="J288" s="3">
        <v>3.2530566868824468E-2</v>
      </c>
      <c r="K288" s="3">
        <v>36425.699999999801</v>
      </c>
      <c r="L288" s="3" t="s">
        <v>12854</v>
      </c>
      <c r="M288" s="4" t="str">
        <f ca="1">IFERROR(__xludf.DUMMYFUNCTION("REGEXREPLACE(F107,""\D"", """")"),"6")</f>
        <v>6</v>
      </c>
    </row>
    <row r="289" spans="1:13" ht="15.75" customHeight="1">
      <c r="A289" s="1">
        <v>119</v>
      </c>
      <c r="B289" s="3">
        <v>120</v>
      </c>
      <c r="C289" s="3" t="s">
        <v>388</v>
      </c>
      <c r="D289" s="3">
        <v>0.1921648859631867</v>
      </c>
      <c r="E289" s="3">
        <v>0.2575810441825116</v>
      </c>
      <c r="F289" s="3">
        <v>0.6470588235294118</v>
      </c>
      <c r="G289" s="3">
        <v>6.7226890756302518E-2</v>
      </c>
      <c r="H289" s="3">
        <v>0.1008403361344538</v>
      </c>
      <c r="I289" s="3">
        <v>0.22689075630252101</v>
      </c>
      <c r="J289" s="3">
        <v>2.9567650144245349E-2</v>
      </c>
      <c r="K289" s="3">
        <v>25275.59999999998</v>
      </c>
      <c r="L289" s="3" t="s">
        <v>12868</v>
      </c>
      <c r="M289" s="4" t="str">
        <f ca="1">IFERROR(__xludf.DUMMYFUNCTION("REGEXREPLACE(F121,""\D"", """")"),"6")</f>
        <v>6</v>
      </c>
    </row>
    <row r="290" spans="1:13" ht="15.75" customHeight="1">
      <c r="A290" s="1">
        <v>134</v>
      </c>
      <c r="B290" s="3">
        <v>135</v>
      </c>
      <c r="C290" s="3" t="s">
        <v>436</v>
      </c>
      <c r="D290" s="3">
        <v>0.18054201932446129</v>
      </c>
      <c r="E290" s="3">
        <v>0.16765472891160879</v>
      </c>
      <c r="F290" s="3">
        <v>0.61181434599156115</v>
      </c>
      <c r="G290" s="3">
        <v>0.12869198312236291</v>
      </c>
      <c r="H290" s="3">
        <v>0.14556962025316461</v>
      </c>
      <c r="I290" s="3">
        <v>0.32278481012658228</v>
      </c>
      <c r="J290" s="3">
        <v>4.8523617554555497E-2</v>
      </c>
      <c r="K290" s="3">
        <v>53559.299999999501</v>
      </c>
      <c r="L290" s="3" t="s">
        <v>12883</v>
      </c>
      <c r="M290" s="4" t="str">
        <f ca="1">IFERROR(__xludf.DUMMYFUNCTION("REGEXREPLACE(F136,""\D"", """")"),"6")</f>
        <v>6</v>
      </c>
    </row>
    <row r="291" spans="1:13" ht="15.75" customHeight="1">
      <c r="A291" s="1">
        <v>139</v>
      </c>
      <c r="B291" s="3">
        <v>140</v>
      </c>
      <c r="C291" s="3" t="s">
        <v>449</v>
      </c>
      <c r="D291" s="3">
        <v>0.13483791097814921</v>
      </c>
      <c r="E291" s="3">
        <v>0.17661512509138</v>
      </c>
      <c r="F291" s="3">
        <v>0.63862928348909653</v>
      </c>
      <c r="G291" s="3">
        <v>0.13707165109034269</v>
      </c>
      <c r="H291" s="3">
        <v>0.1277258566978193</v>
      </c>
      <c r="I291" s="3">
        <v>0.33021806853582553</v>
      </c>
      <c r="J291" s="3">
        <v>3.4678339994017343E-2</v>
      </c>
      <c r="K291" s="3">
        <v>36061.999999999833</v>
      </c>
      <c r="L291" s="3" t="s">
        <v>12888</v>
      </c>
      <c r="M291" s="4" t="str">
        <f ca="1">IFERROR(__xludf.DUMMYFUNCTION("REGEXREPLACE(F141,""\D"", """")"),"6")</f>
        <v>6</v>
      </c>
    </row>
    <row r="292" spans="1:13" ht="15.75" customHeight="1">
      <c r="A292" s="1">
        <v>151</v>
      </c>
      <c r="B292" s="3">
        <v>152</v>
      </c>
      <c r="C292" s="3" t="s">
        <v>485</v>
      </c>
      <c r="D292" s="3">
        <v>0.2082614911108478</v>
      </c>
      <c r="E292" s="3">
        <v>0.27493706169123622</v>
      </c>
      <c r="F292" s="3">
        <v>0.61290322580645162</v>
      </c>
      <c r="G292" s="3">
        <v>9.2165898617511524E-2</v>
      </c>
      <c r="H292" s="3">
        <v>0.1244239631336406</v>
      </c>
      <c r="I292" s="3">
        <v>0.26497695852534559</v>
      </c>
      <c r="J292" s="3">
        <v>4.3427958451239972E-2</v>
      </c>
      <c r="K292" s="3">
        <v>48214.199999999597</v>
      </c>
      <c r="L292" s="3" t="s">
        <v>12900</v>
      </c>
      <c r="M292" s="4" t="str">
        <f ca="1">IFERROR(__xludf.DUMMYFUNCTION("REGEXREPLACE(F153,""\D"", """")"),"6")</f>
        <v>6</v>
      </c>
    </row>
    <row r="293" spans="1:13" ht="15.75" customHeight="1">
      <c r="A293" s="1">
        <v>173</v>
      </c>
      <c r="B293" s="3">
        <v>174</v>
      </c>
      <c r="C293" s="3" t="s">
        <v>549</v>
      </c>
      <c r="D293" s="3">
        <v>0.1489169554381416</v>
      </c>
      <c r="E293" s="3">
        <v>0.25252234775107962</v>
      </c>
      <c r="F293" s="3">
        <v>0.60984848484848486</v>
      </c>
      <c r="G293" s="3">
        <v>0.10984848484848481</v>
      </c>
      <c r="H293" s="3">
        <v>0.125</v>
      </c>
      <c r="I293" s="3">
        <v>0.27272727272727271</v>
      </c>
      <c r="J293" s="3">
        <v>3.3475696207982672E-2</v>
      </c>
      <c r="K293" s="3">
        <v>28608.19999999995</v>
      </c>
      <c r="L293" s="3" t="s">
        <v>12922</v>
      </c>
      <c r="M293" s="4" t="str">
        <f ca="1">IFERROR(__xludf.DUMMYFUNCTION("REGEXREPLACE(F175,""\D"", """")"),"6")</f>
        <v>6</v>
      </c>
    </row>
    <row r="294" spans="1:13" ht="15.75" customHeight="1">
      <c r="A294" s="1">
        <v>248</v>
      </c>
      <c r="B294" s="3">
        <v>249</v>
      </c>
      <c r="C294" s="3" t="s">
        <v>771</v>
      </c>
      <c r="D294" s="3">
        <v>0.2060073329917152</v>
      </c>
      <c r="E294" s="3">
        <v>0.13088522328104141</v>
      </c>
      <c r="F294" s="3">
        <v>0.63366336633663367</v>
      </c>
      <c r="G294" s="3">
        <v>0.11881188118811881</v>
      </c>
      <c r="H294" s="3">
        <v>0.1336633663366337</v>
      </c>
      <c r="I294" s="3">
        <v>0.29702970297029702</v>
      </c>
      <c r="J294" s="3">
        <v>4.9406325556735582E-2</v>
      </c>
      <c r="K294" s="3">
        <v>22206.099999999991</v>
      </c>
      <c r="L294" s="3" t="s">
        <v>12997</v>
      </c>
      <c r="M294" s="4" t="str">
        <f ca="1">IFERROR(__xludf.DUMMYFUNCTION("REGEXREPLACE(F250,""\D"", """")"),"6")</f>
        <v>6</v>
      </c>
    </row>
    <row r="295" spans="1:13" ht="15.75" customHeight="1">
      <c r="A295" s="1">
        <v>279</v>
      </c>
      <c r="B295" s="3">
        <v>280</v>
      </c>
      <c r="C295" s="3" t="s">
        <v>864</v>
      </c>
      <c r="D295" s="3">
        <v>0.14442678596256181</v>
      </c>
      <c r="E295" s="3">
        <v>0.24463564192775669</v>
      </c>
      <c r="F295" s="3">
        <v>0.61120543293718166</v>
      </c>
      <c r="G295" s="3">
        <v>0.10186757215619691</v>
      </c>
      <c r="H295" s="3">
        <v>0.1035653650254669</v>
      </c>
      <c r="I295" s="3">
        <v>0.26485568760611211</v>
      </c>
      <c r="J295" s="3">
        <v>2.9021741391455299E-2</v>
      </c>
      <c r="K295" s="3">
        <v>64293.299999999668</v>
      </c>
      <c r="L295" s="3" t="s">
        <v>13028</v>
      </c>
      <c r="M295" s="4" t="str">
        <f ca="1">IFERROR(__xludf.DUMMYFUNCTION("REGEXREPLACE(F281,""\D"", """")"),"6")</f>
        <v>6</v>
      </c>
    </row>
    <row r="296" spans="1:13" ht="15.75" customHeight="1">
      <c r="A296" s="1">
        <v>434</v>
      </c>
      <c r="B296" s="3">
        <v>435</v>
      </c>
      <c r="C296" s="3" t="s">
        <v>1319</v>
      </c>
      <c r="D296" s="3">
        <v>0.17536077943967979</v>
      </c>
      <c r="E296" s="3">
        <v>0.15738381314225461</v>
      </c>
      <c r="F296" s="3">
        <v>0.60843373493975905</v>
      </c>
      <c r="G296" s="3">
        <v>0.108433734939759</v>
      </c>
      <c r="H296" s="3">
        <v>0.1345381526104418</v>
      </c>
      <c r="I296" s="3">
        <v>0.31927710843373491</v>
      </c>
      <c r="J296" s="3">
        <v>4.1496896333749943E-2</v>
      </c>
      <c r="K296" s="3">
        <v>55884.999999999483</v>
      </c>
      <c r="L296" s="3" t="s">
        <v>13183</v>
      </c>
      <c r="M296" s="4" t="str">
        <f ca="1">IFERROR(__xludf.DUMMYFUNCTION("REGEXREPLACE(F436,""\D"", """")"),"6")</f>
        <v>6</v>
      </c>
    </row>
    <row r="297" spans="1:13" ht="15.75" customHeight="1">
      <c r="A297" s="1">
        <v>461</v>
      </c>
      <c r="B297" s="3">
        <v>462</v>
      </c>
      <c r="C297" s="3" t="s">
        <v>1396</v>
      </c>
      <c r="D297" s="3">
        <v>0.19912012868528911</v>
      </c>
      <c r="E297" s="3">
        <v>0.55430688016059815</v>
      </c>
      <c r="F297" s="3">
        <v>0.5531062124248497</v>
      </c>
      <c r="G297" s="3">
        <v>8.4168336673346694E-2</v>
      </c>
      <c r="H297" s="3">
        <v>6.0120240480961921E-2</v>
      </c>
      <c r="I297" s="3">
        <v>0.17835671342685369</v>
      </c>
      <c r="J297" s="3">
        <v>2.7335656663259319E-2</v>
      </c>
      <c r="K297" s="3">
        <v>53389.69999999948</v>
      </c>
      <c r="L297" s="3" t="s">
        <v>13210</v>
      </c>
      <c r="M297" s="4" t="str">
        <f ca="1">IFERROR(__xludf.DUMMYFUNCTION("REGEXREPLACE(F463,""\D"", """")"),"6")</f>
        <v>6</v>
      </c>
    </row>
    <row r="298" spans="1:13" ht="15.75" customHeight="1">
      <c r="A298" s="1">
        <v>520</v>
      </c>
      <c r="B298" s="3">
        <v>521</v>
      </c>
      <c r="C298" s="3" t="s">
        <v>1571</v>
      </c>
      <c r="D298" s="3">
        <v>0.17920899906275869</v>
      </c>
      <c r="E298" s="3">
        <v>0.23840997402312081</v>
      </c>
      <c r="F298" s="3">
        <v>0.61891117478510027</v>
      </c>
      <c r="G298" s="3">
        <v>8.3094555873925502E-2</v>
      </c>
      <c r="H298" s="3">
        <v>0.11461318051575931</v>
      </c>
      <c r="I298" s="3">
        <v>0.25787965616045838</v>
      </c>
      <c r="J298" s="3">
        <v>3.3693622396578027E-2</v>
      </c>
      <c r="K298" s="3">
        <v>38325.299999999777</v>
      </c>
      <c r="L298" s="3" t="s">
        <v>13269</v>
      </c>
      <c r="M298" s="4" t="str">
        <f ca="1">IFERROR(__xludf.DUMMYFUNCTION("REGEXREPLACE(F522,""\D"", """")"),"6")</f>
        <v>6</v>
      </c>
    </row>
    <row r="299" spans="1:13" ht="15.75" customHeight="1">
      <c r="A299" s="1">
        <v>534</v>
      </c>
      <c r="B299" s="3">
        <v>535</v>
      </c>
      <c r="C299" s="3" t="s">
        <v>1611</v>
      </c>
      <c r="D299" s="3">
        <v>0.1428475550960997</v>
      </c>
      <c r="E299" s="3">
        <v>0.25781518146817839</v>
      </c>
      <c r="F299" s="3">
        <v>0.6432584269662921</v>
      </c>
      <c r="G299" s="3">
        <v>0.1039325842696629</v>
      </c>
      <c r="H299" s="3">
        <v>0.101123595505618</v>
      </c>
      <c r="I299" s="3">
        <v>0.2443820224719101</v>
      </c>
      <c r="J299" s="3">
        <v>2.8223908798684399E-2</v>
      </c>
      <c r="K299" s="3">
        <v>37955.799999999763</v>
      </c>
      <c r="L299" s="3" t="s">
        <v>13283</v>
      </c>
      <c r="M299" s="4" t="str">
        <f ca="1">IFERROR(__xludf.DUMMYFUNCTION("REGEXREPLACE(F536,""\D"", """")"),"6")</f>
        <v>6</v>
      </c>
    </row>
    <row r="300" spans="1:13" ht="15.75" customHeight="1">
      <c r="A300" s="1">
        <v>548</v>
      </c>
      <c r="B300" s="3">
        <v>549</v>
      </c>
      <c r="C300" s="3" t="s">
        <v>1650</v>
      </c>
      <c r="D300" s="3">
        <v>0.16520495687347669</v>
      </c>
      <c r="E300" s="3">
        <v>0.54303387812075299</v>
      </c>
      <c r="F300" s="3">
        <v>0.54814814814814816</v>
      </c>
      <c r="G300" s="3">
        <v>5.7407407407407407E-2</v>
      </c>
      <c r="H300" s="3">
        <v>5.5555555555555552E-2</v>
      </c>
      <c r="I300" s="3">
        <v>0.16111111111111109</v>
      </c>
      <c r="J300" s="3">
        <v>1.7724156735790631E-2</v>
      </c>
      <c r="K300" s="3">
        <v>58357.199999999502</v>
      </c>
      <c r="L300" s="3" t="s">
        <v>13297</v>
      </c>
      <c r="M300" s="4" t="str">
        <f ca="1">IFERROR(__xludf.DUMMYFUNCTION("REGEXREPLACE(F550,""\D"", """")"),"6")</f>
        <v>6</v>
      </c>
    </row>
    <row r="301" spans="1:13" ht="15.75" customHeight="1">
      <c r="A301" s="1">
        <v>551</v>
      </c>
      <c r="B301" s="3">
        <v>552</v>
      </c>
      <c r="C301" s="3" t="s">
        <v>1658</v>
      </c>
      <c r="D301" s="3">
        <v>0.1571862692328293</v>
      </c>
      <c r="E301" s="3">
        <v>0.30332230458784692</v>
      </c>
      <c r="F301" s="3">
        <v>0.64590747330960852</v>
      </c>
      <c r="G301" s="3">
        <v>7.1174377224199295E-2</v>
      </c>
      <c r="H301" s="3">
        <v>0.1049822064056939</v>
      </c>
      <c r="I301" s="3">
        <v>0.2402135231316726</v>
      </c>
      <c r="J301" s="3">
        <v>2.6557880509494199E-2</v>
      </c>
      <c r="K301" s="3">
        <v>60048.899999999507</v>
      </c>
      <c r="L301" s="3" t="s">
        <v>13300</v>
      </c>
      <c r="M301" s="4" t="str">
        <f ca="1">IFERROR(__xludf.DUMMYFUNCTION("REGEXREPLACE(F553,""\D"", """")"),"6")</f>
        <v>6</v>
      </c>
    </row>
    <row r="302" spans="1:13" ht="15.75" customHeight="1">
      <c r="A302" s="1">
        <v>565</v>
      </c>
      <c r="B302" s="3">
        <v>566</v>
      </c>
      <c r="C302" s="3" t="s">
        <v>1700</v>
      </c>
      <c r="D302" s="3">
        <v>0.20984655025075849</v>
      </c>
      <c r="E302" s="3">
        <v>0.29263901441490542</v>
      </c>
      <c r="F302" s="3">
        <v>0.61311475409836069</v>
      </c>
      <c r="G302" s="3">
        <v>6.8852459016393447E-2</v>
      </c>
      <c r="H302" s="3">
        <v>9.8360655737704916E-2</v>
      </c>
      <c r="I302" s="3">
        <v>0.23934426229508199</v>
      </c>
      <c r="J302" s="3">
        <v>3.2773850452014849E-2</v>
      </c>
      <c r="K302" s="3">
        <v>33343.299999999857</v>
      </c>
      <c r="L302" s="3" t="s">
        <v>13314</v>
      </c>
      <c r="M302" s="4" t="str">
        <f ca="1">IFERROR(__xludf.DUMMYFUNCTION("REGEXREPLACE(F567,""\D"", """")"),"6")</f>
        <v>6</v>
      </c>
    </row>
    <row r="303" spans="1:13" ht="15.75" customHeight="1">
      <c r="A303" s="1">
        <v>573</v>
      </c>
      <c r="B303" s="3">
        <v>574</v>
      </c>
      <c r="C303" s="3" t="s">
        <v>1722</v>
      </c>
      <c r="D303" s="3">
        <v>0.1574804202959493</v>
      </c>
      <c r="E303" s="3">
        <v>0.21032121272011389</v>
      </c>
      <c r="F303" s="3">
        <v>0.64233576642335766</v>
      </c>
      <c r="G303" s="3">
        <v>0.104014598540146</v>
      </c>
      <c r="H303" s="3">
        <v>0.1204379562043796</v>
      </c>
      <c r="I303" s="3">
        <v>0.27189781021897808</v>
      </c>
      <c r="J303" s="3">
        <v>3.4527040011888277E-2</v>
      </c>
      <c r="K303" s="3">
        <v>60049.299999999479</v>
      </c>
      <c r="L303" s="3" t="s">
        <v>13322</v>
      </c>
      <c r="M303" s="4" t="str">
        <f ca="1">IFERROR(__xludf.DUMMYFUNCTION("REGEXREPLACE(F575,""\D"", """")"),"6")</f>
        <v>6</v>
      </c>
    </row>
    <row r="304" spans="1:13" ht="15.75" customHeight="1">
      <c r="A304" s="1">
        <v>594</v>
      </c>
      <c r="B304" s="3">
        <v>595</v>
      </c>
      <c r="C304" s="3" t="s">
        <v>1781</v>
      </c>
      <c r="D304" s="3">
        <v>0.1792150227559883</v>
      </c>
      <c r="E304" s="3">
        <v>0.17822438870035651</v>
      </c>
      <c r="F304" s="3">
        <v>0.60887949260042284</v>
      </c>
      <c r="G304" s="3">
        <v>0.120507399577167</v>
      </c>
      <c r="H304" s="3">
        <v>0.1331923890063425</v>
      </c>
      <c r="I304" s="3">
        <v>0.27906976744186052</v>
      </c>
      <c r="J304" s="3">
        <v>4.4489427079754083E-2</v>
      </c>
      <c r="K304" s="3">
        <v>51028.099999999533</v>
      </c>
      <c r="L304" s="3" t="s">
        <v>13343</v>
      </c>
      <c r="M304" s="4" t="str">
        <f ca="1">IFERROR(__xludf.DUMMYFUNCTION("REGEXREPLACE(F596,""\D"", """")"),"6")</f>
        <v>6</v>
      </c>
    </row>
    <row r="305" spans="1:13" ht="15.75" customHeight="1">
      <c r="A305" s="1">
        <v>628</v>
      </c>
      <c r="B305" s="3">
        <v>629</v>
      </c>
      <c r="C305" s="3" t="s">
        <v>1876</v>
      </c>
      <c r="D305" s="3">
        <v>0.18942443884865989</v>
      </c>
      <c r="E305" s="3">
        <v>0.16441458649164309</v>
      </c>
      <c r="F305" s="3">
        <v>0.59279778393351801</v>
      </c>
      <c r="G305" s="3">
        <v>0.1163434903047091</v>
      </c>
      <c r="H305" s="3">
        <v>0.16620498614958451</v>
      </c>
      <c r="I305" s="3">
        <v>0.31578947368421051</v>
      </c>
      <c r="J305" s="3">
        <v>5.137459131247351E-2</v>
      </c>
      <c r="K305" s="3">
        <v>41186.399999999769</v>
      </c>
      <c r="L305" s="3" t="s">
        <v>13377</v>
      </c>
      <c r="M305" s="4" t="str">
        <f ca="1">IFERROR(__xludf.DUMMYFUNCTION("REGEXREPLACE(F630,""\D"", """")"),"6")</f>
        <v>6</v>
      </c>
    </row>
    <row r="306" spans="1:13" ht="15.75" customHeight="1">
      <c r="A306" s="1">
        <v>639</v>
      </c>
      <c r="B306" s="3">
        <v>640</v>
      </c>
      <c r="C306" s="3" t="s">
        <v>1909</v>
      </c>
      <c r="D306" s="3">
        <v>0.12700928009662221</v>
      </c>
      <c r="E306" s="3">
        <v>0.203265342871982</v>
      </c>
      <c r="F306" s="3">
        <v>0.62941176470588234</v>
      </c>
      <c r="G306" s="3">
        <v>0.13529411764705879</v>
      </c>
      <c r="H306" s="3">
        <v>0.1029411764705882</v>
      </c>
      <c r="I306" s="3">
        <v>0.28529411764705881</v>
      </c>
      <c r="J306" s="3">
        <v>2.9055000431886559E-2</v>
      </c>
      <c r="K306" s="3">
        <v>38391.39999999979</v>
      </c>
      <c r="L306" s="3" t="s">
        <v>13388</v>
      </c>
      <c r="M306" s="4" t="str">
        <f ca="1">IFERROR(__xludf.DUMMYFUNCTION("REGEXREPLACE(F641,""\D"", """")"),"6")</f>
        <v>6</v>
      </c>
    </row>
    <row r="307" spans="1:13" ht="15.75" customHeight="1">
      <c r="A307" s="1">
        <v>646</v>
      </c>
      <c r="B307" s="3">
        <v>647</v>
      </c>
      <c r="C307" s="3" t="s">
        <v>1930</v>
      </c>
      <c r="D307" s="3">
        <v>0.14674316320734529</v>
      </c>
      <c r="E307" s="3">
        <v>0.46807911818614489</v>
      </c>
      <c r="F307" s="3">
        <v>0.62820512820512819</v>
      </c>
      <c r="G307" s="3">
        <v>6.95970695970696E-2</v>
      </c>
      <c r="H307" s="3">
        <v>8.9743589743589744E-2</v>
      </c>
      <c r="I307" s="3">
        <v>0.17032967032967031</v>
      </c>
      <c r="J307" s="3">
        <v>2.249671560970409E-2</v>
      </c>
      <c r="K307" s="3">
        <v>57830.899999999463</v>
      </c>
      <c r="L307" s="3" t="s">
        <v>13395</v>
      </c>
      <c r="M307" s="4" t="str">
        <f ca="1">IFERROR(__xludf.DUMMYFUNCTION("REGEXREPLACE(F648,""\D"", """")"),"6")</f>
        <v>6</v>
      </c>
    </row>
    <row r="308" spans="1:13" ht="15.75" customHeight="1">
      <c r="A308" s="1">
        <v>719</v>
      </c>
      <c r="B308" s="3">
        <v>720</v>
      </c>
      <c r="C308" s="3" t="s">
        <v>2146</v>
      </c>
      <c r="D308" s="3">
        <v>0.30710657163830901</v>
      </c>
      <c r="E308" s="3">
        <v>0.30203320281801521</v>
      </c>
      <c r="F308" s="3">
        <v>0.62698412698412698</v>
      </c>
      <c r="G308" s="3">
        <v>9.5238095238095233E-2</v>
      </c>
      <c r="H308" s="3">
        <v>0.1031746031746032</v>
      </c>
      <c r="I308" s="3">
        <v>0.23015873015873009</v>
      </c>
      <c r="J308" s="3">
        <v>5.4188867066193067E-2</v>
      </c>
      <c r="K308" s="3">
        <v>13799.80000000003</v>
      </c>
      <c r="L308" s="3" t="s">
        <v>13468</v>
      </c>
      <c r="M308" s="4" t="str">
        <f ca="1">IFERROR(__xludf.DUMMYFUNCTION("REGEXREPLACE(F721,""\D"", """")"),"6")</f>
        <v>6</v>
      </c>
    </row>
    <row r="309" spans="1:13" ht="15.75" customHeight="1">
      <c r="A309" s="1">
        <v>730</v>
      </c>
      <c r="B309" s="3">
        <v>731</v>
      </c>
      <c r="C309" s="3" t="s">
        <v>2178</v>
      </c>
      <c r="D309" s="3">
        <v>0.2214903537888934</v>
      </c>
      <c r="E309" s="3">
        <v>0.21066839533389259</v>
      </c>
      <c r="F309" s="3">
        <v>0.62559241706161139</v>
      </c>
      <c r="G309" s="3">
        <v>8.7677725118483416E-2</v>
      </c>
      <c r="H309" s="3">
        <v>0.11374407582938389</v>
      </c>
      <c r="I309" s="3">
        <v>0.26303317535545018</v>
      </c>
      <c r="J309" s="3">
        <v>4.2911594254036338E-2</v>
      </c>
      <c r="K309" s="3">
        <v>45267.099999999627</v>
      </c>
      <c r="L309" s="3" t="s">
        <v>13479</v>
      </c>
      <c r="M309" s="4" t="str">
        <f ca="1">IFERROR(__xludf.DUMMYFUNCTION("REGEXREPLACE(F732,""\D"", """")"),"6")</f>
        <v>6</v>
      </c>
    </row>
    <row r="310" spans="1:13" ht="15.75" customHeight="1">
      <c r="A310" s="1">
        <v>740</v>
      </c>
      <c r="B310" s="3">
        <v>741</v>
      </c>
      <c r="C310" s="3" t="s">
        <v>2208</v>
      </c>
      <c r="D310" s="3">
        <v>0.13970189989639589</v>
      </c>
      <c r="E310" s="3">
        <v>0.1498349338074586</v>
      </c>
      <c r="F310" s="3">
        <v>0.68</v>
      </c>
      <c r="G310" s="3">
        <v>0.1333333333333333</v>
      </c>
      <c r="H310" s="3">
        <v>0.15333333333333329</v>
      </c>
      <c r="I310" s="3">
        <v>0.32666666666666672</v>
      </c>
      <c r="J310" s="3">
        <v>3.7767635420080548E-2</v>
      </c>
      <c r="K310" s="3">
        <v>16883.800000000021</v>
      </c>
      <c r="L310" s="3" t="s">
        <v>13489</v>
      </c>
      <c r="M310" s="4" t="str">
        <f ca="1">IFERROR(__xludf.DUMMYFUNCTION("REGEXREPLACE(F742,""\D"", """")"),"6")</f>
        <v>6</v>
      </c>
    </row>
    <row r="311" spans="1:13" ht="15.75" customHeight="1">
      <c r="A311" s="1">
        <v>773</v>
      </c>
      <c r="B311" s="3">
        <v>774</v>
      </c>
      <c r="C311" s="3" t="s">
        <v>2303</v>
      </c>
      <c r="D311" s="3">
        <v>0.23497973790278659</v>
      </c>
      <c r="E311" s="3">
        <v>0.20742775941785191</v>
      </c>
      <c r="F311" s="3">
        <v>0.64640883977900554</v>
      </c>
      <c r="G311" s="3">
        <v>0.1215469613259668</v>
      </c>
      <c r="H311" s="3">
        <v>0.1104972375690608</v>
      </c>
      <c r="I311" s="3">
        <v>0.28176795580110497</v>
      </c>
      <c r="J311" s="3">
        <v>5.1137366294574473E-2</v>
      </c>
      <c r="K311" s="3">
        <v>20300.40000000002</v>
      </c>
      <c r="L311" s="3" t="s">
        <v>13522</v>
      </c>
      <c r="M311" s="4" t="str">
        <f ca="1">IFERROR(__xludf.DUMMYFUNCTION("REGEXREPLACE(F775,""\D"", """")"),"6")</f>
        <v>6</v>
      </c>
    </row>
    <row r="312" spans="1:13" ht="15.75" customHeight="1">
      <c r="A312" s="1">
        <v>782</v>
      </c>
      <c r="B312" s="3">
        <v>783</v>
      </c>
      <c r="C312" s="3" t="s">
        <v>2327</v>
      </c>
      <c r="D312" s="3">
        <v>0.1700535536920442</v>
      </c>
      <c r="E312" s="3">
        <v>0.15282170232593689</v>
      </c>
      <c r="F312" s="3">
        <v>0.61279069767441863</v>
      </c>
      <c r="G312" s="3">
        <v>0.1069767441860465</v>
      </c>
      <c r="H312" s="3">
        <v>0.1430232558139535</v>
      </c>
      <c r="I312" s="3">
        <v>0.29767441860465121</v>
      </c>
      <c r="J312" s="3">
        <v>4.1592783805016888E-2</v>
      </c>
      <c r="K312" s="3">
        <v>97078.700000000215</v>
      </c>
      <c r="L312" s="3" t="s">
        <v>13531</v>
      </c>
      <c r="M312" s="4" t="str">
        <f ca="1">IFERROR(__xludf.DUMMYFUNCTION("REGEXREPLACE(F784,""\D"", """")"),"6")</f>
        <v>6</v>
      </c>
    </row>
    <row r="313" spans="1:13" ht="15.75" customHeight="1">
      <c r="A313" s="1">
        <v>797</v>
      </c>
      <c r="B313" s="3">
        <v>798</v>
      </c>
      <c r="C313" s="3" t="s">
        <v>2369</v>
      </c>
      <c r="D313" s="3">
        <v>0.20885068311950861</v>
      </c>
      <c r="E313" s="3">
        <v>0.15307168420467701</v>
      </c>
      <c r="F313" s="3">
        <v>0.61016949152542377</v>
      </c>
      <c r="G313" s="3">
        <v>0.1050847457627119</v>
      </c>
      <c r="H313" s="3">
        <v>0.15254237288135589</v>
      </c>
      <c r="I313" s="3">
        <v>0.31525423728813562</v>
      </c>
      <c r="J313" s="3">
        <v>5.1151207203773877E-2</v>
      </c>
      <c r="K313" s="3">
        <v>33634.999999999869</v>
      </c>
      <c r="L313" s="3" t="s">
        <v>13546</v>
      </c>
      <c r="M313" s="4" t="str">
        <f ca="1">IFERROR(__xludf.DUMMYFUNCTION("REGEXREPLACE(F799,""\D"", """")"),"6")</f>
        <v>6</v>
      </c>
    </row>
    <row r="314" spans="1:13" ht="15.75" customHeight="1">
      <c r="A314" s="1">
        <v>856</v>
      </c>
      <c r="B314" s="3">
        <v>857</v>
      </c>
      <c r="C314" s="3" t="s">
        <v>2534</v>
      </c>
      <c r="D314" s="3">
        <v>0.20539327042055669</v>
      </c>
      <c r="E314" s="3">
        <v>0.1092541243260889</v>
      </c>
      <c r="F314" s="3">
        <v>0.65116279069767447</v>
      </c>
      <c r="G314" s="3">
        <v>0.1395348837209302</v>
      </c>
      <c r="H314" s="3">
        <v>0.186046511627907</v>
      </c>
      <c r="I314" s="3">
        <v>0.37209302325581389</v>
      </c>
      <c r="J314" s="3">
        <v>6.0700273849710072E-2</v>
      </c>
      <c r="K314" s="3">
        <v>9687.6000000000167</v>
      </c>
      <c r="L314" s="3" t="s">
        <v>13604</v>
      </c>
      <c r="M314" s="4" t="str">
        <f ca="1">IFERROR(__xludf.DUMMYFUNCTION("REGEXREPLACE(F858,""\D"", """")"),"6")</f>
        <v>6</v>
      </c>
    </row>
    <row r="315" spans="1:13" ht="15.75" customHeight="1">
      <c r="A315" s="1">
        <v>861</v>
      </c>
      <c r="B315" s="3">
        <v>862</v>
      </c>
      <c r="C315" s="3" t="s">
        <v>2549</v>
      </c>
      <c r="D315" s="3">
        <v>0.18365122512620999</v>
      </c>
      <c r="E315" s="3">
        <v>0.21103956082106021</v>
      </c>
      <c r="F315" s="3">
        <v>0.59450171821305842</v>
      </c>
      <c r="G315" s="3">
        <v>0.11168384879725091</v>
      </c>
      <c r="H315" s="3">
        <v>0.14432989690721651</v>
      </c>
      <c r="I315" s="3">
        <v>0.28865979381443302</v>
      </c>
      <c r="J315" s="3">
        <v>4.5865048575706877E-2</v>
      </c>
      <c r="K315" s="3">
        <v>66198.799999999625</v>
      </c>
      <c r="L315" s="3" t="s">
        <v>13609</v>
      </c>
      <c r="M315" s="4" t="str">
        <f ca="1">IFERROR(__xludf.DUMMYFUNCTION("REGEXREPLACE(F863,""\D"", """")"),"6")</f>
        <v>6</v>
      </c>
    </row>
    <row r="316" spans="1:13" ht="15.75" customHeight="1">
      <c r="A316" s="1">
        <v>886</v>
      </c>
      <c r="B316" s="3">
        <v>887</v>
      </c>
      <c r="C316" s="3" t="s">
        <v>2619</v>
      </c>
      <c r="D316" s="3">
        <v>0.1568086346877971</v>
      </c>
      <c r="E316" s="3">
        <v>0.2168665337952399</v>
      </c>
      <c r="F316" s="3">
        <v>0.61242236024844721</v>
      </c>
      <c r="G316" s="3">
        <v>0.10559006211180121</v>
      </c>
      <c r="H316" s="3">
        <v>0.12795031055900619</v>
      </c>
      <c r="I316" s="3">
        <v>0.2683229813664596</v>
      </c>
      <c r="J316" s="3">
        <v>3.5975703398893853E-2</v>
      </c>
      <c r="K316" s="3">
        <v>89428.500000000218</v>
      </c>
      <c r="L316" s="3" t="s">
        <v>13634</v>
      </c>
      <c r="M316" s="4" t="str">
        <f ca="1">IFERROR(__xludf.DUMMYFUNCTION("REGEXREPLACE(F888,""\D"", """")"),"6")</f>
        <v>6</v>
      </c>
    </row>
    <row r="317" spans="1:13" ht="15.75" customHeight="1">
      <c r="A317" s="1">
        <v>910</v>
      </c>
      <c r="B317" s="3">
        <v>911</v>
      </c>
      <c r="C317" s="3" t="s">
        <v>2685</v>
      </c>
      <c r="D317" s="3">
        <v>0.16492483172126191</v>
      </c>
      <c r="E317" s="3">
        <v>0.21838083074431999</v>
      </c>
      <c r="F317" s="3">
        <v>0.65533980582524276</v>
      </c>
      <c r="G317" s="3">
        <v>0.1019417475728155</v>
      </c>
      <c r="H317" s="3">
        <v>0.1116504854368932</v>
      </c>
      <c r="I317" s="3">
        <v>0.25242718446601942</v>
      </c>
      <c r="J317" s="3">
        <v>3.3080036710632497E-2</v>
      </c>
      <c r="K317" s="3">
        <v>22577.59999999998</v>
      </c>
      <c r="L317" s="3" t="s">
        <v>13658</v>
      </c>
      <c r="M317" s="4" t="str">
        <f ca="1">IFERROR(__xludf.DUMMYFUNCTION("REGEXREPLACE(F912,""\D"", """")"),"6")</f>
        <v>6</v>
      </c>
    </row>
    <row r="318" spans="1:13" ht="15.75" customHeight="1">
      <c r="A318" s="1">
        <v>928</v>
      </c>
      <c r="B318" s="3">
        <v>929</v>
      </c>
      <c r="C318" s="3" t="s">
        <v>2735</v>
      </c>
      <c r="D318" s="3">
        <v>0.16010688495981201</v>
      </c>
      <c r="E318" s="3">
        <v>0.18033296333767321</v>
      </c>
      <c r="F318" s="3">
        <v>0.63013698630136983</v>
      </c>
      <c r="G318" s="3">
        <v>0.11872146118721461</v>
      </c>
      <c r="H318" s="3">
        <v>0.11872146118721461</v>
      </c>
      <c r="I318" s="3">
        <v>0.32876712328767121</v>
      </c>
      <c r="J318" s="3">
        <v>3.6167746678795021E-2</v>
      </c>
      <c r="K318" s="3">
        <v>24908.2</v>
      </c>
      <c r="L318" s="3" t="s">
        <v>13676</v>
      </c>
      <c r="M318" s="4" t="str">
        <f ca="1">IFERROR(__xludf.DUMMYFUNCTION("REGEXREPLACE(F930,""\D"", """")"),"6")</f>
        <v>6</v>
      </c>
    </row>
    <row r="319" spans="1:13" ht="15.75" customHeight="1">
      <c r="A319" s="1">
        <v>960</v>
      </c>
      <c r="B319" s="3">
        <v>961</v>
      </c>
      <c r="C319" s="3" t="s">
        <v>2825</v>
      </c>
      <c r="D319" s="3">
        <v>0.14112566480949981</v>
      </c>
      <c r="E319" s="3">
        <v>0.2160319885163238</v>
      </c>
      <c r="F319" s="3">
        <v>0.63963963963963966</v>
      </c>
      <c r="G319" s="3">
        <v>0.1081081081081081</v>
      </c>
      <c r="H319" s="3">
        <v>0.111969111969112</v>
      </c>
      <c r="I319" s="3">
        <v>0.2676962676962677</v>
      </c>
      <c r="J319" s="3">
        <v>3.058768442691322E-2</v>
      </c>
      <c r="K319" s="3">
        <v>85362.599999999948</v>
      </c>
      <c r="L319" s="3" t="s">
        <v>13708</v>
      </c>
      <c r="M319" s="4" t="str">
        <f ca="1">IFERROR(__xludf.DUMMYFUNCTION("REGEXREPLACE(F962,""\D"", """")"),"6")</f>
        <v>6</v>
      </c>
    </row>
    <row r="320" spans="1:13" ht="15.75" customHeight="1">
      <c r="A320" s="1">
        <v>969</v>
      </c>
      <c r="B320" s="3">
        <v>970</v>
      </c>
      <c r="C320" s="3" t="s">
        <v>2850</v>
      </c>
      <c r="D320" s="3">
        <v>0.18458110535343761</v>
      </c>
      <c r="E320" s="3">
        <v>0.20571260358851781</v>
      </c>
      <c r="F320" s="3">
        <v>0.6360201511335013</v>
      </c>
      <c r="G320" s="3">
        <v>9.8236775818639793E-2</v>
      </c>
      <c r="H320" s="3">
        <v>0.1221662468513854</v>
      </c>
      <c r="I320" s="3">
        <v>0.27833753148614609</v>
      </c>
      <c r="J320" s="3">
        <v>3.9874057876784323E-2</v>
      </c>
      <c r="K320" s="3">
        <v>88570.700000000114</v>
      </c>
      <c r="L320" s="3" t="s">
        <v>13717</v>
      </c>
      <c r="M320" s="4" t="str">
        <f ca="1">IFERROR(__xludf.DUMMYFUNCTION("REGEXREPLACE(F971,""\D"", """")"),"6")</f>
        <v>6</v>
      </c>
    </row>
    <row r="321" spans="1:13" ht="15.75" customHeight="1">
      <c r="A321" s="1">
        <v>1041</v>
      </c>
      <c r="B321" s="3">
        <v>1042</v>
      </c>
      <c r="C321" s="3" t="s">
        <v>3051</v>
      </c>
      <c r="D321" s="3">
        <v>0.16837838150788129</v>
      </c>
      <c r="E321" s="3">
        <v>0.19169938281317461</v>
      </c>
      <c r="F321" s="3">
        <v>0.6495726495726496</v>
      </c>
      <c r="G321" s="3">
        <v>0.141025641025641</v>
      </c>
      <c r="H321" s="3">
        <v>0.1068376068376068</v>
      </c>
      <c r="I321" s="3">
        <v>0.27777777777777779</v>
      </c>
      <c r="J321" s="3">
        <v>3.9554727304880292E-2</v>
      </c>
      <c r="K321" s="3">
        <v>24575.999999999971</v>
      </c>
      <c r="L321" s="3" t="s">
        <v>13789</v>
      </c>
      <c r="M321" s="4" t="str">
        <f ca="1">IFERROR(__xludf.DUMMYFUNCTION("REGEXREPLACE(F1043,""\D"", """")"),"6")</f>
        <v>6</v>
      </c>
    </row>
    <row r="322" spans="1:13" ht="15.75" customHeight="1">
      <c r="A322" s="1">
        <v>1073</v>
      </c>
      <c r="B322" s="3">
        <v>1074</v>
      </c>
      <c r="C322" s="3" t="s">
        <v>3142</v>
      </c>
      <c r="D322" s="3">
        <v>0.175222006833468</v>
      </c>
      <c r="E322" s="3">
        <v>0.27239213765890402</v>
      </c>
      <c r="F322" s="3">
        <v>0.61814345991561181</v>
      </c>
      <c r="G322" s="3">
        <v>0.1033755274261603</v>
      </c>
      <c r="H322" s="3">
        <v>9.2827004219409287E-2</v>
      </c>
      <c r="I322" s="3">
        <v>0.25738396624472581</v>
      </c>
      <c r="J322" s="3">
        <v>3.3346280241779977E-2</v>
      </c>
      <c r="K322" s="3">
        <v>53153.099999999467</v>
      </c>
      <c r="L322" s="3" t="s">
        <v>13821</v>
      </c>
      <c r="M322" s="4" t="str">
        <f ca="1">IFERROR(__xludf.DUMMYFUNCTION("REGEXREPLACE(F1075,""\D"", """")"),"6")</f>
        <v>6</v>
      </c>
    </row>
    <row r="323" spans="1:13" ht="15.75" customHeight="1">
      <c r="A323" s="1">
        <v>1089</v>
      </c>
      <c r="B323" s="3">
        <v>1090</v>
      </c>
      <c r="C323" s="3" t="s">
        <v>3185</v>
      </c>
      <c r="D323" s="3">
        <v>0.16166051883678609</v>
      </c>
      <c r="E323" s="3">
        <v>0.18268754551935051</v>
      </c>
      <c r="F323" s="3">
        <v>0.64423076923076927</v>
      </c>
      <c r="G323" s="3">
        <v>0.1076923076923077</v>
      </c>
      <c r="H323" s="3">
        <v>0.1365384615384615</v>
      </c>
      <c r="I323" s="3">
        <v>0.29615384615384621</v>
      </c>
      <c r="J323" s="3">
        <v>3.8446018668446991E-2</v>
      </c>
      <c r="K323" s="3">
        <v>57736.499999999483</v>
      </c>
      <c r="L323" s="3" t="s">
        <v>13837</v>
      </c>
      <c r="M323" s="4" t="str">
        <f ca="1">IFERROR(__xludf.DUMMYFUNCTION("REGEXREPLACE(F1091,""\D"", """")"),"6")</f>
        <v>6</v>
      </c>
    </row>
    <row r="324" spans="1:13" ht="15.75" customHeight="1">
      <c r="A324" s="1">
        <v>1134</v>
      </c>
      <c r="B324" s="3">
        <v>1135</v>
      </c>
      <c r="C324" s="3" t="s">
        <v>3316</v>
      </c>
      <c r="D324" s="3">
        <v>0.1896131429087374</v>
      </c>
      <c r="E324" s="3">
        <v>0.2231146363989224</v>
      </c>
      <c r="F324" s="3">
        <v>0.625</v>
      </c>
      <c r="G324" s="3">
        <v>9.8958333333333329E-2</v>
      </c>
      <c r="H324" s="3">
        <v>0.1041666666666667</v>
      </c>
      <c r="I324" s="3">
        <v>0.28125</v>
      </c>
      <c r="J324" s="3">
        <v>3.5843938391255332E-2</v>
      </c>
      <c r="K324" s="3">
        <v>21440.000000000018</v>
      </c>
      <c r="L324" s="3" t="s">
        <v>13882</v>
      </c>
      <c r="M324" s="4" t="str">
        <f ca="1">IFERROR(__xludf.DUMMYFUNCTION("REGEXREPLACE(F1136,""\D"", """")"),"6")</f>
        <v>6</v>
      </c>
    </row>
    <row r="325" spans="1:13" ht="15.75" customHeight="1">
      <c r="A325" s="1">
        <v>1169</v>
      </c>
      <c r="B325" s="3">
        <v>1170</v>
      </c>
      <c r="C325" s="3" t="s">
        <v>3416</v>
      </c>
      <c r="D325" s="3">
        <v>0.14822188660047711</v>
      </c>
      <c r="E325" s="3">
        <v>0.44654090526422879</v>
      </c>
      <c r="F325" s="3">
        <v>0.67872340425531918</v>
      </c>
      <c r="G325" s="3">
        <v>7.6595744680851063E-2</v>
      </c>
      <c r="H325" s="3">
        <v>8.9361702127659579E-2</v>
      </c>
      <c r="I325" s="3">
        <v>0.17446808510638301</v>
      </c>
      <c r="J325" s="3">
        <v>2.3658992447226121E-2</v>
      </c>
      <c r="K325" s="3">
        <v>48971.29999999953</v>
      </c>
      <c r="L325" s="3" t="s">
        <v>13917</v>
      </c>
      <c r="M325" s="4" t="str">
        <f ca="1">IFERROR(__xludf.DUMMYFUNCTION("REGEXREPLACE(F1171,""\D"", """")"),"6")</f>
        <v>6</v>
      </c>
    </row>
    <row r="326" spans="1:13" ht="15.75" customHeight="1">
      <c r="A326" s="1">
        <v>1191</v>
      </c>
      <c r="B326" s="3">
        <v>1192</v>
      </c>
      <c r="C326" s="3" t="s">
        <v>3483</v>
      </c>
      <c r="D326" s="3">
        <v>0.16914284870129981</v>
      </c>
      <c r="E326" s="3">
        <v>0.2261557927767163</v>
      </c>
      <c r="F326" s="3">
        <v>0.63570127504553731</v>
      </c>
      <c r="G326" s="3">
        <v>9.2896174863387984E-2</v>
      </c>
      <c r="H326" s="3">
        <v>0.1129326047358834</v>
      </c>
      <c r="I326" s="3">
        <v>0.25136612021857918</v>
      </c>
      <c r="J326" s="3">
        <v>3.3864790584045817E-2</v>
      </c>
      <c r="K326" s="3">
        <v>60160.79999999945</v>
      </c>
      <c r="L326" s="3" t="s">
        <v>13939</v>
      </c>
      <c r="M326" s="4" t="str">
        <f ca="1">IFERROR(__xludf.DUMMYFUNCTION("REGEXREPLACE(F1193,""\D"", """")"),"6")</f>
        <v>6</v>
      </c>
    </row>
    <row r="327" spans="1:13" ht="15.75" customHeight="1">
      <c r="A327" s="1">
        <v>1192</v>
      </c>
      <c r="B327" s="3">
        <v>1193</v>
      </c>
      <c r="C327" s="3" t="s">
        <v>3486</v>
      </c>
      <c r="D327" s="3">
        <v>0.2305606332377477</v>
      </c>
      <c r="E327" s="3">
        <v>0.1513542643429171</v>
      </c>
      <c r="F327" s="3">
        <v>0.6</v>
      </c>
      <c r="G327" s="3">
        <v>6.7924528301886791E-2</v>
      </c>
      <c r="H327" s="3">
        <v>0.15094339622641509</v>
      </c>
      <c r="I327" s="3">
        <v>0.28679245283018873</v>
      </c>
      <c r="J327" s="3">
        <v>4.5192156133533772E-2</v>
      </c>
      <c r="K327" s="3">
        <v>30218.299999999941</v>
      </c>
      <c r="L327" s="3" t="s">
        <v>13940</v>
      </c>
      <c r="M327" s="4" t="str">
        <f ca="1">IFERROR(__xludf.DUMMYFUNCTION("REGEXREPLACE(F1194,""\D"", """")"),"6")</f>
        <v>6</v>
      </c>
    </row>
    <row r="328" spans="1:13" ht="15.75" customHeight="1">
      <c r="A328" s="1">
        <v>1254</v>
      </c>
      <c r="B328" s="3">
        <v>1255</v>
      </c>
      <c r="C328" s="3" t="s">
        <v>3661</v>
      </c>
      <c r="D328" s="3">
        <v>0.1666282721649279</v>
      </c>
      <c r="E328" s="3">
        <v>0.40489311589255361</v>
      </c>
      <c r="F328" s="3">
        <v>0.58244937319189971</v>
      </c>
      <c r="G328" s="3">
        <v>7.9074252651880422E-2</v>
      </c>
      <c r="H328" s="3">
        <v>8.8717454194792669E-2</v>
      </c>
      <c r="I328" s="3">
        <v>0.20636451301832209</v>
      </c>
      <c r="J328" s="3">
        <v>2.747758818857091E-2</v>
      </c>
      <c r="K328" s="3">
        <v>112879.00000000049</v>
      </c>
      <c r="L328" s="3" t="s">
        <v>14002</v>
      </c>
      <c r="M328" s="4" t="str">
        <f ca="1">IFERROR(__xludf.DUMMYFUNCTION("REGEXREPLACE(F1256,""\D"", """")"),"6")</f>
        <v>6</v>
      </c>
    </row>
    <row r="329" spans="1:13" ht="15.75" customHeight="1">
      <c r="A329" s="1">
        <v>1259</v>
      </c>
      <c r="B329" s="3">
        <v>1260</v>
      </c>
      <c r="C329" s="3" t="s">
        <v>3675</v>
      </c>
      <c r="D329" s="3">
        <v>0.16278196893096139</v>
      </c>
      <c r="E329" s="3">
        <v>0.21911504551574559</v>
      </c>
      <c r="F329" s="3">
        <v>0.61328125</v>
      </c>
      <c r="G329" s="3">
        <v>0.115234375</v>
      </c>
      <c r="H329" s="3">
        <v>0.126953125</v>
      </c>
      <c r="I329" s="3">
        <v>0.283203125</v>
      </c>
      <c r="J329" s="3">
        <v>3.8591313536089557E-2</v>
      </c>
      <c r="K329" s="3">
        <v>58043.499999999483</v>
      </c>
      <c r="L329" s="3" t="s">
        <v>14007</v>
      </c>
      <c r="M329" s="4" t="str">
        <f ca="1">IFERROR(__xludf.DUMMYFUNCTION("REGEXREPLACE(F1261,""\D"", """")"),"6")</f>
        <v>6</v>
      </c>
    </row>
    <row r="330" spans="1:13" ht="15.75" customHeight="1">
      <c r="A330" s="1">
        <v>1272</v>
      </c>
      <c r="B330" s="3">
        <v>1273</v>
      </c>
      <c r="C330" s="3" t="s">
        <v>3716</v>
      </c>
      <c r="D330" s="3">
        <v>0.14554263656034541</v>
      </c>
      <c r="E330" s="3">
        <v>0.18321529047928181</v>
      </c>
      <c r="F330" s="3">
        <v>0.60219780219780217</v>
      </c>
      <c r="G330" s="3">
        <v>0.1076923076923077</v>
      </c>
      <c r="H330" s="3">
        <v>0.1252747252747253</v>
      </c>
      <c r="I330" s="3">
        <v>0.2967032967032967</v>
      </c>
      <c r="J330" s="3">
        <v>3.3009513775918757E-2</v>
      </c>
      <c r="K330" s="3">
        <v>51576.399999999543</v>
      </c>
      <c r="L330" s="3" t="s">
        <v>14020</v>
      </c>
      <c r="M330" s="4" t="str">
        <f ca="1">IFERROR(__xludf.DUMMYFUNCTION("REGEXREPLACE(F1274,""\D"", """")"),"6")</f>
        <v>6</v>
      </c>
    </row>
    <row r="331" spans="1:13" ht="15.75" customHeight="1">
      <c r="A331" s="1">
        <v>1314</v>
      </c>
      <c r="B331" s="3">
        <v>1315</v>
      </c>
      <c r="C331" s="3" t="s">
        <v>3834</v>
      </c>
      <c r="D331" s="3">
        <v>0.14316888214110221</v>
      </c>
      <c r="E331" s="3">
        <v>0.19066497927898049</v>
      </c>
      <c r="F331" s="3">
        <v>0.64591439688715957</v>
      </c>
      <c r="G331" s="3">
        <v>9.727626459143969E-2</v>
      </c>
      <c r="H331" s="3">
        <v>0.14007782101167321</v>
      </c>
      <c r="I331" s="3">
        <v>0.28793774319066151</v>
      </c>
      <c r="J331" s="3">
        <v>3.2051970552978183E-2</v>
      </c>
      <c r="K331" s="3">
        <v>28605.199999999961</v>
      </c>
      <c r="L331" s="3" t="s">
        <v>14062</v>
      </c>
      <c r="M331" s="4" t="str">
        <f ca="1">IFERROR(__xludf.DUMMYFUNCTION("REGEXREPLACE(F1316,""\D"", """")"),"6")</f>
        <v>6</v>
      </c>
    </row>
    <row r="332" spans="1:13" ht="15.75" customHeight="1">
      <c r="A332" s="1">
        <v>1385</v>
      </c>
      <c r="B332" s="3">
        <v>1386</v>
      </c>
      <c r="C332" s="3" t="s">
        <v>4028</v>
      </c>
      <c r="D332" s="3">
        <v>0.17986384821713541</v>
      </c>
      <c r="E332" s="3">
        <v>0.39285268977491888</v>
      </c>
      <c r="F332" s="3">
        <v>0.61892583120204603</v>
      </c>
      <c r="G332" s="3">
        <v>6.6496163682864456E-2</v>
      </c>
      <c r="H332" s="3">
        <v>8.6956521739130432E-2</v>
      </c>
      <c r="I332" s="3">
        <v>0.19437340153452681</v>
      </c>
      <c r="J332" s="3">
        <v>2.6121310038497499E-2</v>
      </c>
      <c r="K332" s="3">
        <v>42987.699999999713</v>
      </c>
      <c r="L332" s="3" t="s">
        <v>14133</v>
      </c>
      <c r="M332" s="4" t="str">
        <f ca="1">IFERROR(__xludf.DUMMYFUNCTION("REGEXREPLACE(F1387,""\D"", """")"),"6")</f>
        <v>6</v>
      </c>
    </row>
    <row r="333" spans="1:13" ht="15.75" customHeight="1">
      <c r="A333" s="1">
        <v>1441</v>
      </c>
      <c r="B333" s="3">
        <v>1442</v>
      </c>
      <c r="C333" s="3" t="s">
        <v>4181</v>
      </c>
      <c r="D333" s="3">
        <v>0.1214278221084687</v>
      </c>
      <c r="E333" s="3">
        <v>0.26652582679808601</v>
      </c>
      <c r="F333" s="3">
        <v>0.61561561561561562</v>
      </c>
      <c r="G333" s="3">
        <v>0.1081081081081081</v>
      </c>
      <c r="H333" s="3">
        <v>0.1051051051051051</v>
      </c>
      <c r="I333" s="3">
        <v>0.26426426426426419</v>
      </c>
      <c r="J333" s="3">
        <v>2.493213786544295E-2</v>
      </c>
      <c r="K333" s="3">
        <v>35898.39999999982</v>
      </c>
      <c r="L333" s="3" t="s">
        <v>14189</v>
      </c>
      <c r="M333" s="4" t="str">
        <f ca="1">IFERROR(__xludf.DUMMYFUNCTION("REGEXREPLACE(F1443,""\D"", """")"),"6")</f>
        <v>6</v>
      </c>
    </row>
    <row r="334" spans="1:13" ht="15.75" customHeight="1">
      <c r="A334" s="1">
        <v>1486</v>
      </c>
      <c r="B334" s="3">
        <v>1487</v>
      </c>
      <c r="C334" s="3" t="s">
        <v>4305</v>
      </c>
      <c r="D334" s="3">
        <v>0.15212933231034431</v>
      </c>
      <c r="E334" s="3">
        <v>0.27783209039317858</v>
      </c>
      <c r="F334" s="3">
        <v>0.64835164835164838</v>
      </c>
      <c r="G334" s="3">
        <v>9.4505494505494503E-2</v>
      </c>
      <c r="H334" s="3">
        <v>9.4505494505494503E-2</v>
      </c>
      <c r="I334" s="3">
        <v>0.232967032967033</v>
      </c>
      <c r="J334" s="3">
        <v>2.7844319436460319E-2</v>
      </c>
      <c r="K334" s="3">
        <v>47310.399999999579</v>
      </c>
      <c r="L334" s="3" t="s">
        <v>14234</v>
      </c>
      <c r="M334" s="4" t="str">
        <f ca="1">IFERROR(__xludf.DUMMYFUNCTION("REGEXREPLACE(F1488,""\D"", """")"),"6")</f>
        <v>6</v>
      </c>
    </row>
    <row r="335" spans="1:13" ht="15.75" customHeight="1">
      <c r="A335" s="1">
        <v>1579</v>
      </c>
      <c r="B335" s="3">
        <v>1580</v>
      </c>
      <c r="C335" s="3" t="s">
        <v>4562</v>
      </c>
      <c r="D335" s="3">
        <v>0.11530082144894491</v>
      </c>
      <c r="E335" s="3">
        <v>0.26064644642975798</v>
      </c>
      <c r="F335" s="3">
        <v>0.65530303030303028</v>
      </c>
      <c r="G335" s="3">
        <v>0.10227272727272731</v>
      </c>
      <c r="H335" s="3">
        <v>0.14015151515151511</v>
      </c>
      <c r="I335" s="3">
        <v>0.29545454545454553</v>
      </c>
      <c r="J335" s="3">
        <v>2.652879861195857E-2</v>
      </c>
      <c r="K335" s="3">
        <v>29742.699999999972</v>
      </c>
      <c r="L335" s="3" t="s">
        <v>14327</v>
      </c>
      <c r="M335" s="4" t="str">
        <f ca="1">IFERROR(__xludf.DUMMYFUNCTION("REGEXREPLACE(F1581,""\D"", """")"),"6")</f>
        <v>6</v>
      </c>
    </row>
    <row r="336" spans="1:13" ht="15.75" customHeight="1">
      <c r="A336" s="1">
        <v>1616</v>
      </c>
      <c r="B336" s="3">
        <v>1617</v>
      </c>
      <c r="C336" s="3" t="s">
        <v>4666</v>
      </c>
      <c r="D336" s="3">
        <v>0.19268064080879299</v>
      </c>
      <c r="E336" s="3">
        <v>0.25674531892063812</v>
      </c>
      <c r="F336" s="3">
        <v>0.64192139737991272</v>
      </c>
      <c r="G336" s="3">
        <v>0.1091703056768559</v>
      </c>
      <c r="H336" s="3">
        <v>0.1135371179039301</v>
      </c>
      <c r="I336" s="3">
        <v>0.26200873362445409</v>
      </c>
      <c r="J336" s="3">
        <v>4.0721522965016257E-2</v>
      </c>
      <c r="K336" s="3">
        <v>25681.299999999988</v>
      </c>
      <c r="L336" s="3" t="s">
        <v>14364</v>
      </c>
      <c r="M336" s="4" t="str">
        <f ca="1">IFERROR(__xludf.DUMMYFUNCTION("REGEXREPLACE(F1618,""\D"", """")"),"6")</f>
        <v>6</v>
      </c>
    </row>
    <row r="337" spans="1:13" ht="15.75" customHeight="1">
      <c r="A337" s="1">
        <v>1648</v>
      </c>
      <c r="B337" s="3">
        <v>1649</v>
      </c>
      <c r="C337" s="3" t="s">
        <v>4752</v>
      </c>
      <c r="D337" s="3">
        <v>0.25760498553011962</v>
      </c>
      <c r="E337" s="3">
        <v>0.28182981882445862</v>
      </c>
      <c r="F337" s="3">
        <v>0.64516129032258063</v>
      </c>
      <c r="G337" s="3">
        <v>4.8387096774193547E-2</v>
      </c>
      <c r="H337" s="3">
        <v>0.1290322580645161</v>
      </c>
      <c r="I337" s="3">
        <v>0.24193548387096769</v>
      </c>
      <c r="J337" s="3">
        <v>3.0803358686285809E-2</v>
      </c>
      <c r="K337" s="3">
        <v>7034.0999999999995</v>
      </c>
      <c r="L337" s="3" t="s">
        <v>14396</v>
      </c>
      <c r="M337" s="4" t="str">
        <f ca="1">IFERROR(__xludf.DUMMYFUNCTION("REGEXREPLACE(F1650,""\D"", """")"),"6")</f>
        <v>6</v>
      </c>
    </row>
    <row r="338" spans="1:13" ht="15.75" customHeight="1">
      <c r="A338" s="1">
        <v>1654</v>
      </c>
      <c r="B338" s="3">
        <v>1655</v>
      </c>
      <c r="C338" s="3" t="s">
        <v>4770</v>
      </c>
      <c r="D338" s="3">
        <v>0.1269136313327702</v>
      </c>
      <c r="E338" s="3">
        <v>0.24092133628614151</v>
      </c>
      <c r="F338" s="3">
        <v>0.59393939393939399</v>
      </c>
      <c r="G338" s="3">
        <v>0.11212121212121209</v>
      </c>
      <c r="H338" s="3">
        <v>0.1242424242424242</v>
      </c>
      <c r="I338" s="3">
        <v>0.26363636363636361</v>
      </c>
      <c r="J338" s="3">
        <v>2.8992593645231511E-2</v>
      </c>
      <c r="K338" s="3">
        <v>35744.699999999822</v>
      </c>
      <c r="L338" s="3" t="s">
        <v>14402</v>
      </c>
      <c r="M338" s="4" t="str">
        <f ca="1">IFERROR(__xludf.DUMMYFUNCTION("REGEXREPLACE(F1656,""\D"", """")"),"6")</f>
        <v>6</v>
      </c>
    </row>
    <row r="339" spans="1:13" ht="15.75" customHeight="1">
      <c r="A339" s="1">
        <v>1697</v>
      </c>
      <c r="B339" s="3">
        <v>1698</v>
      </c>
      <c r="C339" s="3" t="s">
        <v>4889</v>
      </c>
      <c r="D339" s="3">
        <v>0.2008638900178116</v>
      </c>
      <c r="E339" s="3">
        <v>0.15848401688260011</v>
      </c>
      <c r="F339" s="3">
        <v>0.64872521246458925</v>
      </c>
      <c r="G339" s="3">
        <v>0.14164305949008499</v>
      </c>
      <c r="H339" s="3">
        <v>0.12747875354107649</v>
      </c>
      <c r="I339" s="3">
        <v>0.29178470254957511</v>
      </c>
      <c r="J339" s="3">
        <v>5.2630258455429173E-2</v>
      </c>
      <c r="K339" s="3">
        <v>39110.899999999783</v>
      </c>
      <c r="L339" s="3" t="s">
        <v>14445</v>
      </c>
      <c r="M339" s="4" t="str">
        <f ca="1">IFERROR(__xludf.DUMMYFUNCTION("REGEXREPLACE(F1699,""\D"", """")"),"6")</f>
        <v>6</v>
      </c>
    </row>
    <row r="340" spans="1:13" ht="15.75" customHeight="1">
      <c r="A340" s="1">
        <v>1722</v>
      </c>
      <c r="B340" s="3">
        <v>1723</v>
      </c>
      <c r="C340" s="3" t="s">
        <v>4958</v>
      </c>
      <c r="D340" s="3">
        <v>0.2073066086356396</v>
      </c>
      <c r="E340" s="3">
        <v>0.23725760059598819</v>
      </c>
      <c r="F340" s="3">
        <v>0.64741641337386013</v>
      </c>
      <c r="G340" s="3">
        <v>9.7264437689969604E-2</v>
      </c>
      <c r="H340" s="3">
        <v>0.121580547112462</v>
      </c>
      <c r="I340" s="3">
        <v>0.26747720364741639</v>
      </c>
      <c r="J340" s="3">
        <v>4.3485514188968469E-2</v>
      </c>
      <c r="K340" s="3">
        <v>36891.199999999837</v>
      </c>
      <c r="L340" s="3" t="s">
        <v>14470</v>
      </c>
      <c r="M340" s="4" t="str">
        <f ca="1">IFERROR(__xludf.DUMMYFUNCTION("REGEXREPLACE(F1724,""\D"", """")"),"6")</f>
        <v>6</v>
      </c>
    </row>
    <row r="341" spans="1:13" ht="15.75" customHeight="1">
      <c r="A341" s="1">
        <v>1774</v>
      </c>
      <c r="B341" s="3">
        <v>1775</v>
      </c>
      <c r="C341" s="3" t="s">
        <v>5094</v>
      </c>
      <c r="D341" s="3">
        <v>0.17615660335062769</v>
      </c>
      <c r="E341" s="3">
        <v>0.20346568105926169</v>
      </c>
      <c r="F341" s="3">
        <v>0.60941828254847641</v>
      </c>
      <c r="G341" s="3">
        <v>0.1080332409972299</v>
      </c>
      <c r="H341" s="3">
        <v>9.9722991689750698E-2</v>
      </c>
      <c r="I341" s="3">
        <v>0.25761772853185588</v>
      </c>
      <c r="J341" s="3">
        <v>3.5283397216550869E-2</v>
      </c>
      <c r="K341" s="3">
        <v>40978.499999999738</v>
      </c>
      <c r="L341" s="3" t="s">
        <v>14522</v>
      </c>
      <c r="M341" s="4" t="str">
        <f ca="1">IFERROR(__xludf.DUMMYFUNCTION("REGEXREPLACE(F1776,""\D"", """")"),"6")</f>
        <v>6</v>
      </c>
    </row>
    <row r="342" spans="1:13" ht="15.75" customHeight="1">
      <c r="A342" s="1">
        <v>1788</v>
      </c>
      <c r="B342" s="3">
        <v>1789</v>
      </c>
      <c r="C342" s="3" t="s">
        <v>5129</v>
      </c>
      <c r="D342" s="3">
        <v>0.17513715496202881</v>
      </c>
      <c r="E342" s="3">
        <v>0.13619084539012891</v>
      </c>
      <c r="F342" s="3">
        <v>0.61764705882352944</v>
      </c>
      <c r="G342" s="3">
        <v>0.12745098039215691</v>
      </c>
      <c r="H342" s="3">
        <v>0.13398692810457519</v>
      </c>
      <c r="I342" s="3">
        <v>0.30718954248366009</v>
      </c>
      <c r="J342" s="3">
        <v>4.4396576826847417E-2</v>
      </c>
      <c r="K342" s="3">
        <v>34659.699999999852</v>
      </c>
      <c r="L342" s="3" t="s">
        <v>14536</v>
      </c>
      <c r="M342" s="4" t="str">
        <f ca="1">IFERROR(__xludf.DUMMYFUNCTION("REGEXREPLACE(F1790,""\D"", """")"),"6")</f>
        <v>6</v>
      </c>
    </row>
    <row r="343" spans="1:13" ht="15.75" customHeight="1">
      <c r="A343" s="1">
        <v>1825</v>
      </c>
      <c r="B343" s="3">
        <v>1826</v>
      </c>
      <c r="C343" s="3" t="s">
        <v>5228</v>
      </c>
      <c r="D343" s="3">
        <v>0.15671898103468829</v>
      </c>
      <c r="E343" s="3">
        <v>0.2263822547372617</v>
      </c>
      <c r="F343" s="3">
        <v>0.63982430453879946</v>
      </c>
      <c r="G343" s="3">
        <v>9.3704245973645683E-2</v>
      </c>
      <c r="H343" s="3">
        <v>0.13909224011713031</v>
      </c>
      <c r="I343" s="3">
        <v>0.27086383601756953</v>
      </c>
      <c r="J343" s="3">
        <v>3.5269153171743922E-2</v>
      </c>
      <c r="K343" s="3">
        <v>76903.399999999747</v>
      </c>
      <c r="L343" s="3" t="s">
        <v>14573</v>
      </c>
      <c r="M343" s="4" t="str">
        <f ca="1">IFERROR(__xludf.DUMMYFUNCTION("REGEXREPLACE(F1827,""\D"", """")"),"6")</f>
        <v>6</v>
      </c>
    </row>
    <row r="344" spans="1:13" ht="15.75" customHeight="1">
      <c r="A344" s="1">
        <v>1826</v>
      </c>
      <c r="B344" s="3">
        <v>1827</v>
      </c>
      <c r="C344" s="3" t="s">
        <v>5231</v>
      </c>
      <c r="D344" s="3">
        <v>0.16651693976462789</v>
      </c>
      <c r="E344" s="3">
        <v>0.27359185335130293</v>
      </c>
      <c r="F344" s="3">
        <v>0.61290322580645162</v>
      </c>
      <c r="G344" s="3">
        <v>0.10080645161290321</v>
      </c>
      <c r="H344" s="3">
        <v>0.1209677419354839</v>
      </c>
      <c r="I344" s="3">
        <v>0.25403225806451613</v>
      </c>
      <c r="J344" s="3">
        <v>3.5050119517949938E-2</v>
      </c>
      <c r="K344" s="3">
        <v>27135.19999999995</v>
      </c>
      <c r="L344" s="3" t="s">
        <v>14574</v>
      </c>
      <c r="M344" s="4" t="str">
        <f ca="1">IFERROR(__xludf.DUMMYFUNCTION("REGEXREPLACE(F1828,""\D"", """")"),"6")</f>
        <v>6</v>
      </c>
    </row>
    <row r="345" spans="1:13" ht="15.75" customHeight="1">
      <c r="A345" s="1">
        <v>1922</v>
      </c>
      <c r="B345" s="3">
        <v>1923</v>
      </c>
      <c r="C345" s="3" t="s">
        <v>5480</v>
      </c>
      <c r="D345" s="3">
        <v>0.15512411097069981</v>
      </c>
      <c r="E345" s="3">
        <v>9.6682282586504451E-2</v>
      </c>
      <c r="F345" s="3">
        <v>0.68</v>
      </c>
      <c r="G345" s="3">
        <v>0.16500000000000001</v>
      </c>
      <c r="H345" s="3">
        <v>0.19</v>
      </c>
      <c r="I345" s="3">
        <v>0.375</v>
      </c>
      <c r="J345" s="3">
        <v>5.3325972355707532E-2</v>
      </c>
      <c r="K345" s="3">
        <v>22426.69999999999</v>
      </c>
      <c r="L345" s="3" t="s">
        <v>14670</v>
      </c>
      <c r="M345" s="4" t="str">
        <f ca="1">IFERROR(__xludf.DUMMYFUNCTION("REGEXREPLACE(F1924,""\D"", """")"),"6")</f>
        <v>6</v>
      </c>
    </row>
    <row r="346" spans="1:13" ht="15.75" customHeight="1">
      <c r="A346" s="1">
        <v>1934</v>
      </c>
      <c r="B346" s="3">
        <v>1935</v>
      </c>
      <c r="C346" s="3" t="s">
        <v>5513</v>
      </c>
      <c r="D346" s="3">
        <v>6.5319390872626198E-2</v>
      </c>
      <c r="E346" s="3">
        <v>0.1034373533157095</v>
      </c>
      <c r="F346" s="3">
        <v>0.62195121951219512</v>
      </c>
      <c r="G346" s="3">
        <v>0.17073170731707321</v>
      </c>
      <c r="H346" s="3">
        <v>0.1951219512195122</v>
      </c>
      <c r="I346" s="3">
        <v>0.42682926829268292</v>
      </c>
      <c r="J346" s="3">
        <v>2.221455535379788E-2</v>
      </c>
      <c r="K346" s="3">
        <v>9640.9000000000106</v>
      </c>
      <c r="L346" s="3" t="s">
        <v>14682</v>
      </c>
      <c r="M346" s="4" t="str">
        <f ca="1">IFERROR(__xludf.DUMMYFUNCTION("REGEXREPLACE(F1936,""\D"", """")"),"6")</f>
        <v>6</v>
      </c>
    </row>
    <row r="347" spans="1:13" ht="15.75" customHeight="1">
      <c r="A347" s="1">
        <v>1975</v>
      </c>
      <c r="B347" s="3">
        <v>1976</v>
      </c>
      <c r="C347" s="3" t="s">
        <v>5621</v>
      </c>
      <c r="D347" s="3">
        <v>0.1755770089909264</v>
      </c>
      <c r="E347" s="3">
        <v>0.25425737157604278</v>
      </c>
      <c r="F347" s="3">
        <v>0.63829787234042556</v>
      </c>
      <c r="G347" s="3">
        <v>9.4562647754137114E-2</v>
      </c>
      <c r="H347" s="3">
        <v>0.1087470449172577</v>
      </c>
      <c r="I347" s="3">
        <v>0.23167848699763591</v>
      </c>
      <c r="J347" s="3">
        <v>3.4521946712284819E-2</v>
      </c>
      <c r="K347" s="3">
        <v>47080.199999999619</v>
      </c>
      <c r="L347" s="3" t="s">
        <v>14722</v>
      </c>
      <c r="M347" s="4" t="str">
        <f ca="1">IFERROR(__xludf.DUMMYFUNCTION("REGEXREPLACE(F1977,""\D"", """")"),"6")</f>
        <v>6</v>
      </c>
    </row>
    <row r="348" spans="1:13" ht="15.75" customHeight="1">
      <c r="A348" s="1">
        <v>1996</v>
      </c>
      <c r="B348" s="3">
        <v>1997</v>
      </c>
      <c r="C348" s="3" t="s">
        <v>5676</v>
      </c>
      <c r="D348" s="3">
        <v>0.137970962338654</v>
      </c>
      <c r="E348" s="3">
        <v>0.24473814518465181</v>
      </c>
      <c r="F348" s="3">
        <v>0.66237942122186499</v>
      </c>
      <c r="G348" s="3">
        <v>9.3247588424437297E-2</v>
      </c>
      <c r="H348" s="3">
        <v>0.1061093247588424</v>
      </c>
      <c r="I348" s="3">
        <v>0.25080385852090031</v>
      </c>
      <c r="J348" s="3">
        <v>2.626736020152615E-2</v>
      </c>
      <c r="K348" s="3">
        <v>32629.799999999861</v>
      </c>
      <c r="L348" s="3" t="s">
        <v>14743</v>
      </c>
      <c r="M348" s="4" t="str">
        <f ca="1">IFERROR(__xludf.DUMMYFUNCTION("REGEXREPLACE(F1998,""\D"", """")"),"6")</f>
        <v>6</v>
      </c>
    </row>
    <row r="349" spans="1:13" ht="15.75" customHeight="1">
      <c r="A349" s="1">
        <v>2047</v>
      </c>
      <c r="B349" s="3">
        <v>2048</v>
      </c>
      <c r="C349" s="3" t="s">
        <v>5811</v>
      </c>
      <c r="D349" s="3">
        <v>0.163460782781083</v>
      </c>
      <c r="E349" s="3">
        <v>0.23264326555855461</v>
      </c>
      <c r="F349" s="3">
        <v>0.59330143540669855</v>
      </c>
      <c r="G349" s="3">
        <v>0.11483253588516749</v>
      </c>
      <c r="H349" s="3">
        <v>0.1100478468899522</v>
      </c>
      <c r="I349" s="3">
        <v>0.26794258373205743</v>
      </c>
      <c r="J349" s="3">
        <v>3.4726748403005873E-2</v>
      </c>
      <c r="K349" s="3">
        <v>23844.600000000009</v>
      </c>
      <c r="L349" s="3" t="s">
        <v>14794</v>
      </c>
      <c r="M349" s="4" t="str">
        <f ca="1">IFERROR(__xludf.DUMMYFUNCTION("REGEXREPLACE(F2049,""\D"", """")"),"6")</f>
        <v>6</v>
      </c>
    </row>
    <row r="350" spans="1:13" ht="15.75" customHeight="1">
      <c r="A350" s="1">
        <v>2135</v>
      </c>
      <c r="B350" s="3">
        <v>2136</v>
      </c>
      <c r="C350" s="3" t="s">
        <v>6048</v>
      </c>
      <c r="D350" s="3">
        <v>0.1340467440599073</v>
      </c>
      <c r="E350" s="3">
        <v>0.15165950642817491</v>
      </c>
      <c r="F350" s="3">
        <v>0.625</v>
      </c>
      <c r="G350" s="3">
        <v>0.1174242424242424</v>
      </c>
      <c r="H350" s="3">
        <v>0.1628787878787879</v>
      </c>
      <c r="I350" s="3">
        <v>0.32196969696969702</v>
      </c>
      <c r="J350" s="3">
        <v>3.5837921019739323E-2</v>
      </c>
      <c r="K350" s="3">
        <v>29757.699999999932</v>
      </c>
      <c r="L350" s="3" t="s">
        <v>14882</v>
      </c>
      <c r="M350" s="4" t="str">
        <f ca="1">IFERROR(__xludf.DUMMYFUNCTION("REGEXREPLACE(F2137,""\D"", """")"),"6")</f>
        <v>6</v>
      </c>
    </row>
    <row r="351" spans="1:13" ht="15.75" customHeight="1">
      <c r="A351" s="1">
        <v>2187</v>
      </c>
      <c r="B351" s="3">
        <v>2188</v>
      </c>
      <c r="C351" s="3" t="s">
        <v>6185</v>
      </c>
      <c r="D351" s="3">
        <v>0.14580391026632741</v>
      </c>
      <c r="E351" s="3">
        <v>0.19994070876729181</v>
      </c>
      <c r="F351" s="3">
        <v>0.63880597014925378</v>
      </c>
      <c r="G351" s="3">
        <v>9.8507462686567168E-2</v>
      </c>
      <c r="H351" s="3">
        <v>0.1134328358208955</v>
      </c>
      <c r="I351" s="3">
        <v>0.2746268656716418</v>
      </c>
      <c r="J351" s="3">
        <v>2.9692955253579009E-2</v>
      </c>
      <c r="K351" s="3">
        <v>36676.499999999804</v>
      </c>
      <c r="L351" s="3" t="s">
        <v>14934</v>
      </c>
      <c r="M351" s="4" t="str">
        <f ca="1">IFERROR(__xludf.DUMMYFUNCTION("REGEXREPLACE(F2189,""\D"", """")"),"6")</f>
        <v>6</v>
      </c>
    </row>
    <row r="352" spans="1:13" ht="15.75" customHeight="1">
      <c r="A352" s="1">
        <v>2224</v>
      </c>
      <c r="B352" s="3">
        <v>2225</v>
      </c>
      <c r="C352" s="3" t="s">
        <v>6281</v>
      </c>
      <c r="D352" s="3">
        <v>0.1466653114829487</v>
      </c>
      <c r="E352" s="3">
        <v>0.31218478407297751</v>
      </c>
      <c r="F352" s="3">
        <v>0.58163265306122447</v>
      </c>
      <c r="G352" s="3">
        <v>8.673469387755102E-2</v>
      </c>
      <c r="H352" s="3">
        <v>9.8639455782312924E-2</v>
      </c>
      <c r="I352" s="3">
        <v>0.22959183673469391</v>
      </c>
      <c r="J352" s="3">
        <v>2.646485990679923E-2</v>
      </c>
      <c r="K352" s="3">
        <v>65160.599999999642</v>
      </c>
      <c r="L352" s="3" t="s">
        <v>14971</v>
      </c>
      <c r="M352" s="4" t="str">
        <f ca="1">IFERROR(__xludf.DUMMYFUNCTION("REGEXREPLACE(F2226,""\D"", """")"),"6")</f>
        <v>6</v>
      </c>
    </row>
    <row r="353" spans="1:13" ht="15.75" customHeight="1">
      <c r="A353" s="1">
        <v>2242</v>
      </c>
      <c r="B353" s="3">
        <v>2243</v>
      </c>
      <c r="C353" s="3" t="s">
        <v>6329</v>
      </c>
      <c r="D353" s="3">
        <v>0.1526478295202314</v>
      </c>
      <c r="E353" s="3">
        <v>0.17398535273113591</v>
      </c>
      <c r="F353" s="3">
        <v>0.61728395061728392</v>
      </c>
      <c r="G353" s="3">
        <v>0.1234567901234568</v>
      </c>
      <c r="H353" s="3">
        <v>0.13580246913580249</v>
      </c>
      <c r="I353" s="3">
        <v>0.30452674897119342</v>
      </c>
      <c r="J353" s="3">
        <v>3.8005855156961303E-2</v>
      </c>
      <c r="K353" s="3">
        <v>26849.099999999959</v>
      </c>
      <c r="L353" s="3" t="s">
        <v>14989</v>
      </c>
      <c r="M353" s="4" t="str">
        <f ca="1">IFERROR(__xludf.DUMMYFUNCTION("REGEXREPLACE(F2244,""\D"", """")"),"6")</f>
        <v>6</v>
      </c>
    </row>
    <row r="354" spans="1:13" ht="15.75" customHeight="1">
      <c r="A354" s="1">
        <v>2283</v>
      </c>
      <c r="B354" s="3">
        <v>2284</v>
      </c>
      <c r="C354" s="3" t="s">
        <v>6431</v>
      </c>
      <c r="D354" s="3">
        <v>0.12627936841840609</v>
      </c>
      <c r="E354" s="3">
        <v>0.27122438978124969</v>
      </c>
      <c r="F354" s="3">
        <v>0.66346153846153844</v>
      </c>
      <c r="G354" s="3">
        <v>8.3333333333333329E-2</v>
      </c>
      <c r="H354" s="3">
        <v>0.125</v>
      </c>
      <c r="I354" s="3">
        <v>0.24679487179487181</v>
      </c>
      <c r="J354" s="3">
        <v>2.4801340207827739E-2</v>
      </c>
      <c r="K354" s="3">
        <v>32493.099999999849</v>
      </c>
      <c r="L354" s="3" t="s">
        <v>15030</v>
      </c>
      <c r="M354" s="4" t="str">
        <f ca="1">IFERROR(__xludf.DUMMYFUNCTION("REGEXREPLACE(F2285,""\D"", """")"),"6")</f>
        <v>6</v>
      </c>
    </row>
    <row r="355" spans="1:13" ht="15.75" customHeight="1">
      <c r="A355" s="1">
        <v>2331</v>
      </c>
      <c r="B355" s="3">
        <v>2332</v>
      </c>
      <c r="C355" s="3" t="s">
        <v>6559</v>
      </c>
      <c r="D355" s="3">
        <v>0.21955938592826629</v>
      </c>
      <c r="E355" s="3">
        <v>0.27874250850364668</v>
      </c>
      <c r="F355" s="3">
        <v>0.59583333333333333</v>
      </c>
      <c r="G355" s="3">
        <v>0.1041666666666667</v>
      </c>
      <c r="H355" s="3">
        <v>9.583333333333334E-2</v>
      </c>
      <c r="I355" s="3">
        <v>0.26666666666666672</v>
      </c>
      <c r="J355" s="3">
        <v>4.1414885208461323E-2</v>
      </c>
      <c r="K355" s="3">
        <v>26869.500000000011</v>
      </c>
      <c r="L355" s="3" t="s">
        <v>15078</v>
      </c>
      <c r="M355" s="4" t="str">
        <f ca="1">IFERROR(__xludf.DUMMYFUNCTION("REGEXREPLACE(F2333,""\D"", """")"),"6")</f>
        <v>6</v>
      </c>
    </row>
    <row r="356" spans="1:13" ht="15.75" customHeight="1">
      <c r="A356" s="1">
        <v>2350</v>
      </c>
      <c r="B356" s="3">
        <v>2351</v>
      </c>
      <c r="C356" s="3" t="s">
        <v>6610</v>
      </c>
      <c r="D356" s="3">
        <v>0.17880186803165299</v>
      </c>
      <c r="E356" s="3">
        <v>0.2271368343960459</v>
      </c>
      <c r="F356" s="3">
        <v>0.6645161290322581</v>
      </c>
      <c r="G356" s="3">
        <v>0.1129032258064516</v>
      </c>
      <c r="H356" s="3">
        <v>0.1032258064516129</v>
      </c>
      <c r="I356" s="3">
        <v>0.26451612903225807</v>
      </c>
      <c r="J356" s="3">
        <v>3.7104843368960402E-2</v>
      </c>
      <c r="K356" s="3">
        <v>34068.59999999986</v>
      </c>
      <c r="L356" s="3" t="s">
        <v>15097</v>
      </c>
      <c r="M356" s="4" t="str">
        <f ca="1">IFERROR(__xludf.DUMMYFUNCTION("REGEXREPLACE(F2352,""\D"", """")"),"6")</f>
        <v>6</v>
      </c>
    </row>
    <row r="357" spans="1:13" ht="15.75" customHeight="1">
      <c r="A357" s="1">
        <v>2423</v>
      </c>
      <c r="B357" s="3">
        <v>2424</v>
      </c>
      <c r="C357" s="3" t="s">
        <v>6804</v>
      </c>
      <c r="D357" s="3">
        <v>0.19608648812813009</v>
      </c>
      <c r="E357" s="3">
        <v>0.21596307455420749</v>
      </c>
      <c r="F357" s="3">
        <v>0.63594470046082952</v>
      </c>
      <c r="G357" s="3">
        <v>0.1152073732718894</v>
      </c>
      <c r="H357" s="3">
        <v>0.14746543778801841</v>
      </c>
      <c r="I357" s="3">
        <v>0.29953917050691242</v>
      </c>
      <c r="J357" s="3">
        <v>4.8912515387581193E-2</v>
      </c>
      <c r="K357" s="3">
        <v>23995.59999999998</v>
      </c>
      <c r="L357" s="3" t="s">
        <v>15170</v>
      </c>
      <c r="M357" s="4" t="str">
        <f ca="1">IFERROR(__xludf.DUMMYFUNCTION("REGEXREPLACE(F2425,""\D"", """")"),"6")</f>
        <v>6</v>
      </c>
    </row>
    <row r="358" spans="1:13" ht="15.75" customHeight="1">
      <c r="A358" s="1">
        <v>2467</v>
      </c>
      <c r="B358" s="3">
        <v>2468</v>
      </c>
      <c r="C358" s="3" t="s">
        <v>6923</v>
      </c>
      <c r="D358" s="3">
        <v>0.15678028427853011</v>
      </c>
      <c r="E358" s="3">
        <v>0.26212300673728789</v>
      </c>
      <c r="F358" s="3">
        <v>0.61359570661896246</v>
      </c>
      <c r="G358" s="3">
        <v>8.5867620751341675E-2</v>
      </c>
      <c r="H358" s="3">
        <v>0.10554561717352411</v>
      </c>
      <c r="I358" s="3">
        <v>0.24150268336314851</v>
      </c>
      <c r="J358" s="3">
        <v>2.9129375906434218E-2</v>
      </c>
      <c r="K358" s="3">
        <v>60039.499999999483</v>
      </c>
      <c r="L358" s="3" t="s">
        <v>15214</v>
      </c>
      <c r="M358" s="4" t="str">
        <f ca="1">IFERROR(__xludf.DUMMYFUNCTION("REGEXREPLACE(F2469,""\D"", """")"),"6")</f>
        <v>6</v>
      </c>
    </row>
    <row r="359" spans="1:13" ht="15.75" customHeight="1">
      <c r="A359" s="1">
        <v>2503</v>
      </c>
      <c r="B359" s="3">
        <v>2504</v>
      </c>
      <c r="C359" s="3" t="s">
        <v>7019</v>
      </c>
      <c r="D359" s="3">
        <v>0.10071038705830621</v>
      </c>
      <c r="E359" s="3">
        <v>0.2109895798136964</v>
      </c>
      <c r="F359" s="3">
        <v>0.60655737704918034</v>
      </c>
      <c r="G359" s="3">
        <v>9.0163934426229511E-2</v>
      </c>
      <c r="H359" s="3">
        <v>0.15573770491803279</v>
      </c>
      <c r="I359" s="3">
        <v>0.29508196721311469</v>
      </c>
      <c r="J359" s="3">
        <v>2.180598250421821E-2</v>
      </c>
      <c r="K359" s="3">
        <v>13551.500000000029</v>
      </c>
      <c r="L359" s="3" t="s">
        <v>15250</v>
      </c>
      <c r="M359" s="4" t="str">
        <f ca="1">IFERROR(__xludf.DUMMYFUNCTION("REGEXREPLACE(F2505,""\D"", """")"),"6")</f>
        <v>6</v>
      </c>
    </row>
    <row r="360" spans="1:13" ht="15.75" customHeight="1">
      <c r="A360" s="1">
        <v>2538</v>
      </c>
      <c r="B360" s="3">
        <v>2539</v>
      </c>
      <c r="C360" s="3" t="s">
        <v>7112</v>
      </c>
      <c r="D360" s="3">
        <v>0.16581442965849069</v>
      </c>
      <c r="E360" s="3">
        <v>0.18053436119208149</v>
      </c>
      <c r="F360" s="3">
        <v>0.64912280701754388</v>
      </c>
      <c r="G360" s="3">
        <v>0.1140350877192982</v>
      </c>
      <c r="H360" s="3">
        <v>0.14035087719298239</v>
      </c>
      <c r="I360" s="3">
        <v>0.28947368421052633</v>
      </c>
      <c r="J360" s="3">
        <v>4.0167097276074537E-2</v>
      </c>
      <c r="K360" s="3">
        <v>24732.7</v>
      </c>
      <c r="L360" s="3" t="s">
        <v>15285</v>
      </c>
      <c r="M360" s="4" t="str">
        <f ca="1">IFERROR(__xludf.DUMMYFUNCTION("REGEXREPLACE(F2540,""\D"", """")"),"6")</f>
        <v>6</v>
      </c>
    </row>
    <row r="361" spans="1:13" ht="15.75" customHeight="1">
      <c r="A361" s="1">
        <v>2559</v>
      </c>
      <c r="B361" s="3">
        <v>2560</v>
      </c>
      <c r="C361" s="3" t="s">
        <v>7168</v>
      </c>
      <c r="D361" s="3">
        <v>0.16642907014277489</v>
      </c>
      <c r="E361" s="3">
        <v>0.21379855881312601</v>
      </c>
      <c r="F361" s="3">
        <v>0.68258426966292129</v>
      </c>
      <c r="G361" s="3">
        <v>9.8314606741573038E-2</v>
      </c>
      <c r="H361" s="3">
        <v>0.1067415730337079</v>
      </c>
      <c r="I361" s="3">
        <v>0.24719101123595499</v>
      </c>
      <c r="J361" s="3">
        <v>3.2861898773407519E-2</v>
      </c>
      <c r="K361" s="3">
        <v>38272.999999999753</v>
      </c>
      <c r="L361" s="3" t="s">
        <v>15306</v>
      </c>
      <c r="M361" s="4" t="str">
        <f ca="1">IFERROR(__xludf.DUMMYFUNCTION("REGEXREPLACE(F2561,""\D"", """")"),"6")</f>
        <v>6</v>
      </c>
    </row>
    <row r="362" spans="1:13" ht="15.75" customHeight="1">
      <c r="A362" s="1">
        <v>2639</v>
      </c>
      <c r="B362" s="3">
        <v>2640</v>
      </c>
      <c r="C362" s="3" t="s">
        <v>7383</v>
      </c>
      <c r="D362" s="3">
        <v>0.1614482870250098</v>
      </c>
      <c r="E362" s="3">
        <v>0.17421766771681449</v>
      </c>
      <c r="F362" s="3">
        <v>0.63917525773195871</v>
      </c>
      <c r="G362" s="3">
        <v>0.15120274914089349</v>
      </c>
      <c r="H362" s="3">
        <v>0.1065292096219931</v>
      </c>
      <c r="I362" s="3">
        <v>0.27491408934707912</v>
      </c>
      <c r="J362" s="3">
        <v>3.9621514475469112E-2</v>
      </c>
      <c r="K362" s="3">
        <v>33085.999999999898</v>
      </c>
      <c r="L362" s="3" t="s">
        <v>15386</v>
      </c>
      <c r="M362" s="4" t="str">
        <f ca="1">IFERROR(__xludf.DUMMYFUNCTION("REGEXREPLACE(F2641,""\D"", """")"),"6")</f>
        <v>6</v>
      </c>
    </row>
    <row r="363" spans="1:13" ht="15.75" customHeight="1">
      <c r="A363" s="1">
        <v>2721</v>
      </c>
      <c r="B363" s="3">
        <v>2722</v>
      </c>
      <c r="C363" s="3" t="s">
        <v>7601</v>
      </c>
      <c r="D363" s="3">
        <v>0.16359568409013381</v>
      </c>
      <c r="E363" s="3">
        <v>0.18884015155411429</v>
      </c>
      <c r="F363" s="3">
        <v>0.620253164556962</v>
      </c>
      <c r="G363" s="3">
        <v>9.1772151898734181E-2</v>
      </c>
      <c r="H363" s="3">
        <v>0.13924050632911389</v>
      </c>
      <c r="I363" s="3">
        <v>0.310126582278481</v>
      </c>
      <c r="J363" s="3">
        <v>3.5744613009478343E-2</v>
      </c>
      <c r="K363" s="3">
        <v>36662.19999999983</v>
      </c>
      <c r="L363" s="3" t="s">
        <v>15468</v>
      </c>
      <c r="M363" s="4" t="str">
        <f ca="1">IFERROR(__xludf.DUMMYFUNCTION("REGEXREPLACE(F2723,""\D"", """")"),"6")</f>
        <v>6</v>
      </c>
    </row>
    <row r="364" spans="1:13" ht="15.75" customHeight="1">
      <c r="A364" s="1">
        <v>2725</v>
      </c>
      <c r="B364" s="3">
        <v>2726</v>
      </c>
      <c r="C364" s="3" t="s">
        <v>7613</v>
      </c>
      <c r="D364" s="3">
        <v>0.17471024657864639</v>
      </c>
      <c r="E364" s="3">
        <v>0.26765940453525372</v>
      </c>
      <c r="F364" s="3">
        <v>0.63834422657952072</v>
      </c>
      <c r="G364" s="3">
        <v>8.714596949891068E-2</v>
      </c>
      <c r="H364" s="3">
        <v>9.8039215686274508E-2</v>
      </c>
      <c r="I364" s="3">
        <v>0.23747276688453159</v>
      </c>
      <c r="J364" s="3">
        <v>3.1269685765713082E-2</v>
      </c>
      <c r="K364" s="3">
        <v>50149.999999999527</v>
      </c>
      <c r="L364" s="3" t="s">
        <v>15472</v>
      </c>
      <c r="M364" s="4" t="str">
        <f ca="1">IFERROR(__xludf.DUMMYFUNCTION("REGEXREPLACE(F2727,""\D"", """")"),"6")</f>
        <v>6</v>
      </c>
    </row>
    <row r="365" spans="1:13" ht="15.75" customHeight="1">
      <c r="A365" s="1">
        <v>2762</v>
      </c>
      <c r="B365" s="3">
        <v>2763</v>
      </c>
      <c r="C365" s="3" t="s">
        <v>7708</v>
      </c>
      <c r="D365" s="3">
        <v>0.14745849928528429</v>
      </c>
      <c r="E365" s="3">
        <v>0.1864936377209114</v>
      </c>
      <c r="F365" s="3">
        <v>0.64264264264264259</v>
      </c>
      <c r="G365" s="3">
        <v>9.90990990990991E-2</v>
      </c>
      <c r="H365" s="3">
        <v>0.12612612612612609</v>
      </c>
      <c r="I365" s="3">
        <v>0.27027027027027029</v>
      </c>
      <c r="J365" s="3">
        <v>3.18582918732064E-2</v>
      </c>
      <c r="K365" s="3">
        <v>35940.499999999833</v>
      </c>
      <c r="L365" s="3" t="s">
        <v>15509</v>
      </c>
      <c r="M365" s="4" t="str">
        <f ca="1">IFERROR(__xludf.DUMMYFUNCTION("REGEXREPLACE(F2764,""\D"", """")"),"6")</f>
        <v>6</v>
      </c>
    </row>
    <row r="366" spans="1:13" ht="15.75" customHeight="1">
      <c r="A366" s="1">
        <v>2815</v>
      </c>
      <c r="B366" s="3">
        <v>2816</v>
      </c>
      <c r="C366" s="3" t="s">
        <v>7851</v>
      </c>
      <c r="D366" s="3">
        <v>0.16784287099122211</v>
      </c>
      <c r="E366" s="3">
        <v>0.30858680755478479</v>
      </c>
      <c r="F366" s="3">
        <v>0.62994350282485878</v>
      </c>
      <c r="G366" s="3">
        <v>0.10169491525423729</v>
      </c>
      <c r="H366" s="3">
        <v>0.10169491525423729</v>
      </c>
      <c r="I366" s="3">
        <v>0.23728813559322029</v>
      </c>
      <c r="J366" s="3">
        <v>3.2874729006534133E-2</v>
      </c>
      <c r="K366" s="3">
        <v>39342.399999999769</v>
      </c>
      <c r="L366" s="3" t="s">
        <v>15562</v>
      </c>
      <c r="M366" s="4" t="str">
        <f ca="1">IFERROR(__xludf.DUMMYFUNCTION("REGEXREPLACE(F2817,""\D"", """")"),"6")</f>
        <v>6</v>
      </c>
    </row>
    <row r="367" spans="1:13" ht="15.75" customHeight="1">
      <c r="A367" s="1">
        <v>2821</v>
      </c>
      <c r="B367" s="3">
        <v>2822</v>
      </c>
      <c r="C367" s="3" t="s">
        <v>7867</v>
      </c>
      <c r="D367" s="3">
        <v>0.1652299956816663</v>
      </c>
      <c r="E367" s="3">
        <v>0.15416527431602459</v>
      </c>
      <c r="F367" s="3">
        <v>0.63666666666666671</v>
      </c>
      <c r="G367" s="3">
        <v>0.11</v>
      </c>
      <c r="H367" s="3">
        <v>0.1133333333333333</v>
      </c>
      <c r="I367" s="3">
        <v>0.28000000000000003</v>
      </c>
      <c r="J367" s="3">
        <v>3.547747368532881E-2</v>
      </c>
      <c r="K367" s="3">
        <v>33066.199999999881</v>
      </c>
      <c r="L367" s="3" t="s">
        <v>15568</v>
      </c>
      <c r="M367" s="4" t="str">
        <f ca="1">IFERROR(__xludf.DUMMYFUNCTION("REGEXREPLACE(F2823,""\D"", """")"),"6")</f>
        <v>6</v>
      </c>
    </row>
    <row r="368" spans="1:13" ht="15.75" customHeight="1">
      <c r="A368" s="1">
        <v>2878</v>
      </c>
      <c r="B368" s="3">
        <v>2879</v>
      </c>
      <c r="C368" s="3" t="s">
        <v>8018</v>
      </c>
      <c r="D368" s="3">
        <v>0.14014328673373949</v>
      </c>
      <c r="E368" s="3">
        <v>0.19682874757506499</v>
      </c>
      <c r="F368" s="3">
        <v>0.61599999999999999</v>
      </c>
      <c r="G368" s="3">
        <v>0.12</v>
      </c>
      <c r="H368" s="3">
        <v>0.11799999999999999</v>
      </c>
      <c r="I368" s="3">
        <v>0.28199999999999997</v>
      </c>
      <c r="J368" s="3">
        <v>3.2653336505892513E-2</v>
      </c>
      <c r="K368" s="3">
        <v>55289.899999999463</v>
      </c>
      <c r="L368" s="3" t="s">
        <v>15625</v>
      </c>
      <c r="M368" s="4" t="str">
        <f ca="1">IFERROR(__xludf.DUMMYFUNCTION("REGEXREPLACE(F2880,""\D"", """")"),"6")</f>
        <v>6</v>
      </c>
    </row>
    <row r="369" spans="1:13" ht="15.75" customHeight="1">
      <c r="A369" s="1">
        <v>2887</v>
      </c>
      <c r="B369" s="3">
        <v>2888</v>
      </c>
      <c r="C369" s="3" t="s">
        <v>8041</v>
      </c>
      <c r="D369" s="3">
        <v>0.15995800909358571</v>
      </c>
      <c r="E369" s="3">
        <v>0.19226328335269491</v>
      </c>
      <c r="F369" s="3">
        <v>0.62196531791907517</v>
      </c>
      <c r="G369" s="3">
        <v>9.595375722543352E-2</v>
      </c>
      <c r="H369" s="3">
        <v>0.1236994219653179</v>
      </c>
      <c r="I369" s="3">
        <v>0.28208092485549141</v>
      </c>
      <c r="J369" s="3">
        <v>3.4414523342777732E-2</v>
      </c>
      <c r="K369" s="3">
        <v>97399.90000000014</v>
      </c>
      <c r="L369" s="3" t="s">
        <v>15634</v>
      </c>
      <c r="M369" s="4" t="str">
        <f ca="1">IFERROR(__xludf.DUMMYFUNCTION("REGEXREPLACE(F2889,""\D"", """")"),"6")</f>
        <v>6</v>
      </c>
    </row>
    <row r="370" spans="1:13" ht="15.75" customHeight="1">
      <c r="A370" s="1">
        <v>2926</v>
      </c>
      <c r="B370" s="3">
        <v>2927</v>
      </c>
      <c r="C370" s="3" t="s">
        <v>8144</v>
      </c>
      <c r="D370" s="3">
        <v>0.16202846124332621</v>
      </c>
      <c r="E370" s="3">
        <v>0.2142713749157312</v>
      </c>
      <c r="F370" s="3">
        <v>0.63518518518518519</v>
      </c>
      <c r="G370" s="3">
        <v>0.1111111111111111</v>
      </c>
      <c r="H370" s="3">
        <v>0.10925925925925931</v>
      </c>
      <c r="I370" s="3">
        <v>0.26296296296296301</v>
      </c>
      <c r="J370" s="3">
        <v>3.4932679967706708E-2</v>
      </c>
      <c r="K370" s="3">
        <v>60196.199999999473</v>
      </c>
      <c r="L370" s="3" t="s">
        <v>15673</v>
      </c>
      <c r="M370" s="4" t="str">
        <f ca="1">IFERROR(__xludf.DUMMYFUNCTION("REGEXREPLACE(F2928,""\D"", """")"),"6")</f>
        <v>6</v>
      </c>
    </row>
    <row r="371" spans="1:13" ht="15.75" customHeight="1">
      <c r="A371" s="1">
        <v>3009</v>
      </c>
      <c r="B371" s="3">
        <v>3010</v>
      </c>
      <c r="C371" s="3" t="s">
        <v>8361</v>
      </c>
      <c r="D371" s="3">
        <v>0.2123506948359562</v>
      </c>
      <c r="E371" s="3">
        <v>0.39445727882145631</v>
      </c>
      <c r="F371" s="3">
        <v>0.56169429097605894</v>
      </c>
      <c r="G371" s="3">
        <v>9.5764272559852676E-2</v>
      </c>
      <c r="H371" s="3">
        <v>9.9447513812154692E-2</v>
      </c>
      <c r="I371" s="3">
        <v>0.22651933701657459</v>
      </c>
      <c r="J371" s="3">
        <v>4.0396158308801312E-2</v>
      </c>
      <c r="K371" s="3">
        <v>59341.699999999502</v>
      </c>
      <c r="L371" s="3" t="s">
        <v>15756</v>
      </c>
      <c r="M371" s="4" t="str">
        <f ca="1">IFERROR(__xludf.DUMMYFUNCTION("REGEXREPLACE(F3011,""\D"", """")"),"6")</f>
        <v>6</v>
      </c>
    </row>
    <row r="372" spans="1:13" ht="15.75" customHeight="1">
      <c r="A372" s="1">
        <v>3118</v>
      </c>
      <c r="B372" s="3">
        <v>3119</v>
      </c>
      <c r="C372" s="3" t="s">
        <v>8663</v>
      </c>
      <c r="D372" s="3">
        <v>0.17326380462714691</v>
      </c>
      <c r="E372" s="3">
        <v>0.2429625393346791</v>
      </c>
      <c r="F372" s="3">
        <v>0.60692464358452136</v>
      </c>
      <c r="G372" s="3">
        <v>9.368635437881874E-2</v>
      </c>
      <c r="H372" s="3">
        <v>7.9429735234215884E-2</v>
      </c>
      <c r="I372" s="3">
        <v>0.2443991853360489</v>
      </c>
      <c r="J372" s="3">
        <v>2.8938924988938491E-2</v>
      </c>
      <c r="K372" s="3">
        <v>54176.69999999948</v>
      </c>
      <c r="L372" s="3" t="s">
        <v>15865</v>
      </c>
      <c r="M372" s="4" t="str">
        <f ca="1">IFERROR(__xludf.DUMMYFUNCTION("REGEXREPLACE(F3120,""\D"", """")"),"6")</f>
        <v>6</v>
      </c>
    </row>
    <row r="373" spans="1:13" ht="15.75" customHeight="1">
      <c r="A373" s="1">
        <v>3169</v>
      </c>
      <c r="B373" s="3">
        <v>3170</v>
      </c>
      <c r="C373" s="3" t="s">
        <v>8796</v>
      </c>
      <c r="D373" s="3">
        <v>0.17657554944905529</v>
      </c>
      <c r="E373" s="3">
        <v>0.19457313159920769</v>
      </c>
      <c r="F373" s="3">
        <v>0.62336354481369582</v>
      </c>
      <c r="G373" s="3">
        <v>9.1641490433031214E-2</v>
      </c>
      <c r="H373" s="3">
        <v>0.1158106747230614</v>
      </c>
      <c r="I373" s="3">
        <v>0.26988922457200398</v>
      </c>
      <c r="J373" s="3">
        <v>3.5958739769075751E-2</v>
      </c>
      <c r="K373" s="3">
        <v>110714.9000000004</v>
      </c>
      <c r="L373" s="3" t="s">
        <v>15916</v>
      </c>
      <c r="M373" s="4" t="str">
        <f ca="1">IFERROR(__xludf.DUMMYFUNCTION("REGEXREPLACE(F3171,""\D"", """")"),"6")</f>
        <v>6</v>
      </c>
    </row>
    <row r="374" spans="1:13" ht="15.75" customHeight="1">
      <c r="A374" s="1">
        <v>3202</v>
      </c>
      <c r="B374" s="3">
        <v>3203</v>
      </c>
      <c r="C374" s="3" t="s">
        <v>8881</v>
      </c>
      <c r="D374" s="3">
        <v>0.1631203754311174</v>
      </c>
      <c r="E374" s="3">
        <v>0.2655347513866439</v>
      </c>
      <c r="F374" s="3">
        <v>0.59203980099502485</v>
      </c>
      <c r="G374" s="3">
        <v>8.7064676616915429E-2</v>
      </c>
      <c r="H374" s="3">
        <v>0.1044776119402985</v>
      </c>
      <c r="I374" s="3">
        <v>0.2537313432835821</v>
      </c>
      <c r="J374" s="3">
        <v>3.0043881355322939E-2</v>
      </c>
      <c r="K374" s="3">
        <v>44663.999999999658</v>
      </c>
      <c r="L374" s="3" t="s">
        <v>15949</v>
      </c>
      <c r="M374" s="4" t="str">
        <f ca="1">IFERROR(__xludf.DUMMYFUNCTION("REGEXREPLACE(F3204,""\D"", """")"),"6")</f>
        <v>6</v>
      </c>
    </row>
    <row r="375" spans="1:13" ht="15.75" customHeight="1">
      <c r="A375" s="1">
        <v>3255</v>
      </c>
      <c r="B375" s="3">
        <v>3256</v>
      </c>
      <c r="C375" s="3" t="s">
        <v>9023</v>
      </c>
      <c r="D375" s="3">
        <v>0.17935169809078449</v>
      </c>
      <c r="E375" s="3">
        <v>0.13975920226683539</v>
      </c>
      <c r="F375" s="3">
        <v>0.68387096774193545</v>
      </c>
      <c r="G375" s="3">
        <v>0.1225806451612903</v>
      </c>
      <c r="H375" s="3">
        <v>0.16774193548387101</v>
      </c>
      <c r="I375" s="3">
        <v>0.31612903225806449</v>
      </c>
      <c r="J375" s="3">
        <v>4.8657378254472618E-2</v>
      </c>
      <c r="K375" s="3">
        <v>17554.500000000011</v>
      </c>
      <c r="L375" s="3" t="s">
        <v>16002</v>
      </c>
      <c r="M375" s="4" t="str">
        <f ca="1">IFERROR(__xludf.DUMMYFUNCTION("REGEXREPLACE(F3257,""\D"", """")"),"6")</f>
        <v>6</v>
      </c>
    </row>
    <row r="376" spans="1:13" ht="15.75" customHeight="1">
      <c r="A376" s="1">
        <v>3286</v>
      </c>
      <c r="B376" s="3">
        <v>3287</v>
      </c>
      <c r="C376" s="3" t="s">
        <v>9106</v>
      </c>
      <c r="D376" s="3">
        <v>0.12227420306660269</v>
      </c>
      <c r="E376" s="3">
        <v>0.16413639951759551</v>
      </c>
      <c r="F376" s="3">
        <v>0.59852670349907922</v>
      </c>
      <c r="G376" s="3">
        <v>0.1178637200736648</v>
      </c>
      <c r="H376" s="3">
        <v>0.1270718232044199</v>
      </c>
      <c r="I376" s="3">
        <v>0.30202578268876612</v>
      </c>
      <c r="J376" s="3">
        <v>2.9373812767077831E-2</v>
      </c>
      <c r="K376" s="3">
        <v>61250.099999999511</v>
      </c>
      <c r="L376" s="3" t="s">
        <v>16033</v>
      </c>
      <c r="M376" s="4" t="str">
        <f ca="1">IFERROR(__xludf.DUMMYFUNCTION("REGEXREPLACE(F3288,""\D"", """")"),"6")</f>
        <v>6</v>
      </c>
    </row>
    <row r="377" spans="1:13" ht="15.75" customHeight="1">
      <c r="A377" s="1">
        <v>3293</v>
      </c>
      <c r="B377" s="3">
        <v>3294</v>
      </c>
      <c r="C377" s="3" t="s">
        <v>9125</v>
      </c>
      <c r="D377" s="3">
        <v>0.211949445174446</v>
      </c>
      <c r="E377" s="3">
        <v>0.13611516456309899</v>
      </c>
      <c r="F377" s="3">
        <v>0.625</v>
      </c>
      <c r="G377" s="3">
        <v>0.125</v>
      </c>
      <c r="H377" s="3">
        <v>0.14814814814814811</v>
      </c>
      <c r="I377" s="3">
        <v>0.31481481481481483</v>
      </c>
      <c r="J377" s="3">
        <v>5.5341736149546517E-2</v>
      </c>
      <c r="K377" s="3">
        <v>23838.100000000009</v>
      </c>
      <c r="L377" s="3" t="s">
        <v>16040</v>
      </c>
      <c r="M377" s="4" t="str">
        <f ca="1">IFERROR(__xludf.DUMMYFUNCTION("REGEXREPLACE(F3295,""\D"", """")"),"6")</f>
        <v>6</v>
      </c>
    </row>
    <row r="378" spans="1:13" ht="15.75" customHeight="1">
      <c r="A378" s="1">
        <v>3374</v>
      </c>
      <c r="B378" s="3">
        <v>3375</v>
      </c>
      <c r="C378" s="3" t="s">
        <v>9339</v>
      </c>
      <c r="D378" s="3">
        <v>0.15379640026698219</v>
      </c>
      <c r="E378" s="3">
        <v>0.17324835940060651</v>
      </c>
      <c r="F378" s="3">
        <v>0.61926605504587151</v>
      </c>
      <c r="G378" s="3">
        <v>0.117737003058104</v>
      </c>
      <c r="H378" s="3">
        <v>0.1238532110091743</v>
      </c>
      <c r="I378" s="3">
        <v>0.28593272171253831</v>
      </c>
      <c r="J378" s="3">
        <v>3.6562215437826742E-2</v>
      </c>
      <c r="K378" s="3">
        <v>72814.0999999997</v>
      </c>
      <c r="L378" s="3" t="s">
        <v>16121</v>
      </c>
      <c r="M378" s="4" t="str">
        <f ca="1">IFERROR(__xludf.DUMMYFUNCTION("REGEXREPLACE(F3376,""\D"", """")"),"6")</f>
        <v>6</v>
      </c>
    </row>
    <row r="379" spans="1:13" ht="15.75" customHeight="1">
      <c r="A379" s="1">
        <v>3384</v>
      </c>
      <c r="B379" s="3">
        <v>3385</v>
      </c>
      <c r="C379" s="3" t="s">
        <v>9366</v>
      </c>
      <c r="D379" s="3">
        <v>0.17343302630342061</v>
      </c>
      <c r="E379" s="3">
        <v>0.1313149468626264</v>
      </c>
      <c r="F379" s="3">
        <v>0.6452830188679245</v>
      </c>
      <c r="G379" s="3">
        <v>0.1056603773584906</v>
      </c>
      <c r="H379" s="3">
        <v>0.14339622641509431</v>
      </c>
      <c r="I379" s="3">
        <v>0.28301886792452829</v>
      </c>
      <c r="J379" s="3">
        <v>4.1083934171155308E-2</v>
      </c>
      <c r="K379" s="3">
        <v>29226.49999999996</v>
      </c>
      <c r="L379" s="3" t="s">
        <v>16131</v>
      </c>
      <c r="M379" s="4" t="str">
        <f ca="1">IFERROR(__xludf.DUMMYFUNCTION("REGEXREPLACE(F3386,""\D"", """")"),"6")</f>
        <v>6</v>
      </c>
    </row>
    <row r="380" spans="1:13" ht="15.75" customHeight="1">
      <c r="A380" s="1">
        <v>3395</v>
      </c>
      <c r="B380" s="3">
        <v>3396</v>
      </c>
      <c r="C380" s="3" t="s">
        <v>9397</v>
      </c>
      <c r="D380" s="3">
        <v>0.19931866625585429</v>
      </c>
      <c r="E380" s="3">
        <v>0.17129256728289149</v>
      </c>
      <c r="F380" s="3">
        <v>0.63698630136986301</v>
      </c>
      <c r="G380" s="3">
        <v>9.5890410958904104E-2</v>
      </c>
      <c r="H380" s="3">
        <v>0.15068493150684931</v>
      </c>
      <c r="I380" s="3">
        <v>0.28082191780821919</v>
      </c>
      <c r="J380" s="3">
        <v>4.4510746400222873E-2</v>
      </c>
      <c r="K380" s="3">
        <v>16596.000000000018</v>
      </c>
      <c r="L380" s="3" t="s">
        <v>16142</v>
      </c>
      <c r="M380" s="4" t="str">
        <f ca="1">IFERROR(__xludf.DUMMYFUNCTION("REGEXREPLACE(F3397,""\D"", """")"),"6")</f>
        <v>6</v>
      </c>
    </row>
    <row r="381" spans="1:13" ht="15.75" customHeight="1">
      <c r="A381" s="1">
        <v>3432</v>
      </c>
      <c r="B381" s="3">
        <v>3433</v>
      </c>
      <c r="C381" s="3" t="s">
        <v>9500</v>
      </c>
      <c r="D381" s="3">
        <v>0.1433270375207055</v>
      </c>
      <c r="E381" s="3">
        <v>0.2037984761716421</v>
      </c>
      <c r="F381" s="3">
        <v>0.57647058823529407</v>
      </c>
      <c r="G381" s="3">
        <v>0.1176470588235294</v>
      </c>
      <c r="H381" s="3">
        <v>0.14509803921568629</v>
      </c>
      <c r="I381" s="3">
        <v>0.30588235294117649</v>
      </c>
      <c r="J381" s="3">
        <v>3.6771925849522963E-2</v>
      </c>
      <c r="K381" s="3">
        <v>60709.399999999507</v>
      </c>
      <c r="L381" s="3" t="s">
        <v>16179</v>
      </c>
      <c r="M381" s="4" t="str">
        <f ca="1">IFERROR(__xludf.DUMMYFUNCTION("REGEXREPLACE(F3434,""\D"", """")"),"6")</f>
        <v>6</v>
      </c>
    </row>
    <row r="382" spans="1:13" ht="15.75" customHeight="1">
      <c r="A382" s="1">
        <v>3476</v>
      </c>
      <c r="B382" s="3">
        <v>3477</v>
      </c>
      <c r="C382" s="3" t="s">
        <v>9616</v>
      </c>
      <c r="D382" s="3">
        <v>0.16362812368393889</v>
      </c>
      <c r="E382" s="3">
        <v>0.15999456110225341</v>
      </c>
      <c r="F382" s="3">
        <v>0.63945578231292521</v>
      </c>
      <c r="G382" s="3">
        <v>0.1224489795918367</v>
      </c>
      <c r="H382" s="3">
        <v>0.16326530612244899</v>
      </c>
      <c r="I382" s="3">
        <v>0.31972789115646261</v>
      </c>
      <c r="J382" s="3">
        <v>4.3599561420064187E-2</v>
      </c>
      <c r="K382" s="3">
        <v>16996.10000000002</v>
      </c>
      <c r="L382" s="3" t="s">
        <v>16223</v>
      </c>
      <c r="M382" s="4" t="str">
        <f ca="1">IFERROR(__xludf.DUMMYFUNCTION("REGEXREPLACE(F3478,""\D"", """")"),"6")</f>
        <v>6</v>
      </c>
    </row>
    <row r="383" spans="1:13" ht="15.75" customHeight="1">
      <c r="A383" s="1">
        <v>3500</v>
      </c>
      <c r="B383" s="3">
        <v>3501</v>
      </c>
      <c r="C383" s="3" t="s">
        <v>9682</v>
      </c>
      <c r="D383" s="3">
        <v>0.18024689108086139</v>
      </c>
      <c r="E383" s="3">
        <v>0.1840107053331459</v>
      </c>
      <c r="F383" s="3">
        <v>0.61960784313725492</v>
      </c>
      <c r="G383" s="3">
        <v>0.1176470588235294</v>
      </c>
      <c r="H383" s="3">
        <v>0.12941176470588239</v>
      </c>
      <c r="I383" s="3">
        <v>0.29803921568627451</v>
      </c>
      <c r="J383" s="3">
        <v>4.3613798854790262E-2</v>
      </c>
      <c r="K383" s="3">
        <v>56723.199999999437</v>
      </c>
      <c r="L383" s="3" t="s">
        <v>16247</v>
      </c>
      <c r="M383" s="4" t="str">
        <f ca="1">IFERROR(__xludf.DUMMYFUNCTION("REGEXREPLACE(F3502,""\D"", """")"),"6")</f>
        <v>6</v>
      </c>
    </row>
    <row r="384" spans="1:13" ht="15.75" customHeight="1">
      <c r="A384" s="1">
        <v>3503</v>
      </c>
      <c r="B384" s="3">
        <v>3504</v>
      </c>
      <c r="C384" s="3" t="s">
        <v>9690</v>
      </c>
      <c r="D384" s="3">
        <v>0.27341013349835219</v>
      </c>
      <c r="E384" s="3">
        <v>0.18386139313401989</v>
      </c>
      <c r="F384" s="3">
        <v>0.625</v>
      </c>
      <c r="G384" s="3">
        <v>0.13541666666666671</v>
      </c>
      <c r="H384" s="3">
        <v>0.125</v>
      </c>
      <c r="I384" s="3">
        <v>0.30208333333333331</v>
      </c>
      <c r="J384" s="3">
        <v>6.4045191026599502E-2</v>
      </c>
      <c r="K384" s="3">
        <v>11433.700000000021</v>
      </c>
      <c r="L384" s="3" t="s">
        <v>16250</v>
      </c>
      <c r="M384" s="4" t="str">
        <f ca="1">IFERROR(__xludf.DUMMYFUNCTION("REGEXREPLACE(F3505,""\D"", """")"),"6")</f>
        <v>6</v>
      </c>
    </row>
    <row r="385" spans="1:13" ht="15.75" customHeight="1">
      <c r="A385" s="1">
        <v>3594</v>
      </c>
      <c r="B385" s="3">
        <v>3595</v>
      </c>
      <c r="C385" s="3" t="s">
        <v>9928</v>
      </c>
      <c r="D385" s="3">
        <v>0.11287348665533969</v>
      </c>
      <c r="E385" s="3">
        <v>0.20593592573415129</v>
      </c>
      <c r="F385" s="3">
        <v>0.69083969465648853</v>
      </c>
      <c r="G385" s="3">
        <v>0.1106870229007634</v>
      </c>
      <c r="H385" s="3">
        <v>0.10305343511450379</v>
      </c>
      <c r="I385" s="3">
        <v>0.27480916030534353</v>
      </c>
      <c r="J385" s="3">
        <v>2.2979976348494888E-2</v>
      </c>
      <c r="K385" s="3">
        <v>27744.399999999961</v>
      </c>
      <c r="L385" s="3" t="s">
        <v>16341</v>
      </c>
      <c r="M385" s="4" t="str">
        <f ca="1">IFERROR(__xludf.DUMMYFUNCTION("REGEXREPLACE(F3596,""\D"", """")"),"6")</f>
        <v>6</v>
      </c>
    </row>
    <row r="386" spans="1:13" ht="15.75" customHeight="1">
      <c r="A386" s="1">
        <v>3603</v>
      </c>
      <c r="B386" s="3">
        <v>3604</v>
      </c>
      <c r="C386" s="3" t="s">
        <v>9953</v>
      </c>
      <c r="D386" s="3">
        <v>0.120342133249498</v>
      </c>
      <c r="E386" s="3">
        <v>0.25444154599384738</v>
      </c>
      <c r="F386" s="3">
        <v>0.63249516441005804</v>
      </c>
      <c r="G386" s="3">
        <v>0.1063829787234043</v>
      </c>
      <c r="H386" s="3">
        <v>0.1199226305609284</v>
      </c>
      <c r="I386" s="3">
        <v>0.26499032882011597</v>
      </c>
      <c r="J386" s="3">
        <v>2.6596458774018981E-2</v>
      </c>
      <c r="K386" s="3">
        <v>56518.599999999453</v>
      </c>
      <c r="L386" s="3" t="s">
        <v>16350</v>
      </c>
      <c r="M386" s="4" t="str">
        <f ca="1">IFERROR(__xludf.DUMMYFUNCTION("REGEXREPLACE(F3605,""\D"", """")"),"6")</f>
        <v>6</v>
      </c>
    </row>
    <row r="387" spans="1:13" ht="15.75" customHeight="1">
      <c r="A387" s="1">
        <v>3616</v>
      </c>
      <c r="B387" s="3">
        <v>3617</v>
      </c>
      <c r="C387" s="3" t="s">
        <v>9986</v>
      </c>
      <c r="D387" s="3">
        <v>0.1617705305476061</v>
      </c>
      <c r="E387" s="3">
        <v>0.32532042637040942</v>
      </c>
      <c r="F387" s="3">
        <v>0.60122699386503065</v>
      </c>
      <c r="G387" s="3">
        <v>9.815950920245399E-2</v>
      </c>
      <c r="H387" s="3">
        <v>9.815950920245399E-2</v>
      </c>
      <c r="I387" s="3">
        <v>0.2392638036809816</v>
      </c>
      <c r="J387" s="3">
        <v>3.0419484582652222E-2</v>
      </c>
      <c r="K387" s="3">
        <v>36131.099999999817</v>
      </c>
      <c r="L387" s="3" t="s">
        <v>16363</v>
      </c>
      <c r="M387" s="4" t="str">
        <f ca="1">IFERROR(__xludf.DUMMYFUNCTION("REGEXREPLACE(F3618,""\D"", """")"),"6")</f>
        <v>6</v>
      </c>
    </row>
    <row r="388" spans="1:13" ht="15.75" customHeight="1">
      <c r="A388" s="1">
        <v>3642</v>
      </c>
      <c r="B388" s="3">
        <v>3643</v>
      </c>
      <c r="C388" s="3" t="s">
        <v>10052</v>
      </c>
      <c r="D388" s="3">
        <v>0.1832062718119582</v>
      </c>
      <c r="E388" s="3">
        <v>0.21826618823490579</v>
      </c>
      <c r="F388" s="3">
        <v>0.63824884792626724</v>
      </c>
      <c r="G388" s="3">
        <v>8.9861751152073732E-2</v>
      </c>
      <c r="H388" s="3">
        <v>0.11751152073732719</v>
      </c>
      <c r="I388" s="3">
        <v>0.26036866359446997</v>
      </c>
      <c r="J388" s="3">
        <v>3.6597538158197947E-2</v>
      </c>
      <c r="K388" s="3">
        <v>47400.399999999601</v>
      </c>
      <c r="L388" s="3" t="s">
        <v>16389</v>
      </c>
      <c r="M388" s="4" t="str">
        <f ca="1">IFERROR(__xludf.DUMMYFUNCTION("REGEXREPLACE(F3644,""\D"", """")"),"6")</f>
        <v>6</v>
      </c>
    </row>
    <row r="389" spans="1:13" ht="15.75" customHeight="1">
      <c r="A389" s="1">
        <v>3686</v>
      </c>
      <c r="B389" s="3">
        <v>3687</v>
      </c>
      <c r="C389" s="3" t="s">
        <v>10161</v>
      </c>
      <c r="D389" s="3">
        <v>0.15001378206137511</v>
      </c>
      <c r="E389" s="3">
        <v>0.19158980799726719</v>
      </c>
      <c r="F389" s="3">
        <v>0.61270491803278693</v>
      </c>
      <c r="G389" s="3">
        <v>9.4262295081967207E-2</v>
      </c>
      <c r="H389" s="3">
        <v>0.125</v>
      </c>
      <c r="I389" s="3">
        <v>0.26844262295081972</v>
      </c>
      <c r="J389" s="3">
        <v>3.1815380647011067E-2</v>
      </c>
      <c r="K389" s="3">
        <v>53907.699999999473</v>
      </c>
      <c r="L389" s="3" t="s">
        <v>16433</v>
      </c>
      <c r="M389" s="4" t="str">
        <f ca="1">IFERROR(__xludf.DUMMYFUNCTION("REGEXREPLACE(F3688,""\D"", """")"),"6")</f>
        <v>6</v>
      </c>
    </row>
    <row r="390" spans="1:13" ht="15.75" customHeight="1">
      <c r="A390" s="1">
        <v>3695</v>
      </c>
      <c r="B390" s="3">
        <v>3696</v>
      </c>
      <c r="C390" s="3" t="s">
        <v>10184</v>
      </c>
      <c r="D390" s="3">
        <v>0.19263498951950711</v>
      </c>
      <c r="E390" s="3">
        <v>0.16314917412147861</v>
      </c>
      <c r="F390" s="3">
        <v>0.6348122866894198</v>
      </c>
      <c r="G390" s="3">
        <v>0.13310580204778161</v>
      </c>
      <c r="H390" s="3">
        <v>0.12969283276450511</v>
      </c>
      <c r="I390" s="3">
        <v>0.3122866894197952</v>
      </c>
      <c r="J390" s="3">
        <v>4.9837212608960443E-2</v>
      </c>
      <c r="K390" s="3">
        <v>66606.399999999587</v>
      </c>
      <c r="L390" s="3" t="s">
        <v>16442</v>
      </c>
      <c r="M390" s="4" t="str">
        <f ca="1">IFERROR(__xludf.DUMMYFUNCTION("REGEXREPLACE(F3697,""\D"", """")"),"6")</f>
        <v>6</v>
      </c>
    </row>
    <row r="391" spans="1:13" ht="15.75" customHeight="1">
      <c r="A391" s="1">
        <v>3850</v>
      </c>
      <c r="B391" s="3">
        <v>3851</v>
      </c>
      <c r="C391" s="3" t="s">
        <v>10579</v>
      </c>
      <c r="D391" s="3">
        <v>0.15467121866891451</v>
      </c>
      <c r="E391" s="3">
        <v>0.16257150177490459</v>
      </c>
      <c r="F391" s="3">
        <v>0.63855421686746983</v>
      </c>
      <c r="G391" s="3">
        <v>0.1204819277108434</v>
      </c>
      <c r="H391" s="3">
        <v>0.12349397590361449</v>
      </c>
      <c r="I391" s="3">
        <v>0.29819277108433728</v>
      </c>
      <c r="J391" s="3">
        <v>3.6577588003467262E-2</v>
      </c>
      <c r="K391" s="3">
        <v>37222.599999999802</v>
      </c>
      <c r="L391" s="3" t="s">
        <v>16597</v>
      </c>
      <c r="M391" s="4" t="str">
        <f ca="1">IFERROR(__xludf.DUMMYFUNCTION("REGEXREPLACE(F3852,""\D"", """")"),"6")</f>
        <v>6</v>
      </c>
    </row>
    <row r="392" spans="1:13" ht="15.75" customHeight="1">
      <c r="A392" s="1">
        <v>3879</v>
      </c>
      <c r="B392" s="3">
        <v>3880</v>
      </c>
      <c r="C392" s="3" t="s">
        <v>10650</v>
      </c>
      <c r="D392" s="3">
        <v>0.18891485325621321</v>
      </c>
      <c r="E392" s="3">
        <v>0.2010279452879066</v>
      </c>
      <c r="F392" s="3">
        <v>0.6333333333333333</v>
      </c>
      <c r="G392" s="3">
        <v>0.1166666666666667</v>
      </c>
      <c r="H392" s="3">
        <v>0.1277777777777778</v>
      </c>
      <c r="I392" s="3">
        <v>0.29444444444444451</v>
      </c>
      <c r="J392" s="3">
        <v>4.3499396927427172E-2</v>
      </c>
      <c r="K392" s="3">
        <v>20007.30000000001</v>
      </c>
      <c r="L392" s="3" t="s">
        <v>16626</v>
      </c>
      <c r="M392" s="4" t="str">
        <f ca="1">IFERROR(__xludf.DUMMYFUNCTION("REGEXREPLACE(F3881,""\D"", """")"),"6")</f>
        <v>6</v>
      </c>
    </row>
    <row r="393" spans="1:13" ht="15.75" customHeight="1">
      <c r="A393" s="1">
        <v>3944</v>
      </c>
      <c r="B393" s="3">
        <v>3945</v>
      </c>
      <c r="C393" s="3" t="s">
        <v>10827</v>
      </c>
      <c r="D393" s="3">
        <v>0.1408612296396535</v>
      </c>
      <c r="E393" s="3">
        <v>0.2219871231039045</v>
      </c>
      <c r="F393" s="3">
        <v>0.64465408805031443</v>
      </c>
      <c r="G393" s="3">
        <v>9.4339622641509441E-2</v>
      </c>
      <c r="H393" s="3">
        <v>0.12264150943396231</v>
      </c>
      <c r="I393" s="3">
        <v>0.26415094339622641</v>
      </c>
      <c r="J393" s="3">
        <v>2.9183216039165249E-2</v>
      </c>
      <c r="K393" s="3">
        <v>34091.399999999841</v>
      </c>
      <c r="L393" s="3" t="s">
        <v>16690</v>
      </c>
      <c r="M393" s="4" t="str">
        <f ca="1">IFERROR(__xludf.DUMMYFUNCTION("REGEXREPLACE(F3946,""\D"", """")"),"6")</f>
        <v>6</v>
      </c>
    </row>
    <row r="394" spans="1:13" ht="15.75" customHeight="1">
      <c r="A394" s="1">
        <v>4161</v>
      </c>
      <c r="B394" s="3">
        <v>4162</v>
      </c>
      <c r="C394" s="3" t="s">
        <v>11393</v>
      </c>
      <c r="D394" s="3">
        <v>0.1248594947197252</v>
      </c>
      <c r="E394" s="3">
        <v>0.27850046745408408</v>
      </c>
      <c r="F394" s="3">
        <v>0.65612648221343872</v>
      </c>
      <c r="G394" s="3">
        <v>0.1264822134387352</v>
      </c>
      <c r="H394" s="3">
        <v>0.1067193675889328</v>
      </c>
      <c r="I394" s="3">
        <v>0.28458498023715417</v>
      </c>
      <c r="J394" s="3">
        <v>2.776460880370377E-2</v>
      </c>
      <c r="K394" s="3">
        <v>28231.199999999979</v>
      </c>
      <c r="L394" s="3" t="s">
        <v>16907</v>
      </c>
      <c r="M394" s="4" t="str">
        <f ca="1">IFERROR(__xludf.DUMMYFUNCTION("REGEXREPLACE(F4163,""\D"", """")"),"6")</f>
        <v>6</v>
      </c>
    </row>
    <row r="395" spans="1:13" ht="15.75" customHeight="1">
      <c r="A395" s="1">
        <v>4179</v>
      </c>
      <c r="B395" s="3">
        <v>4180</v>
      </c>
      <c r="C395" s="3" t="s">
        <v>11441</v>
      </c>
      <c r="D395" s="3">
        <v>0.15045683982893179</v>
      </c>
      <c r="E395" s="3">
        <v>0.2104864476600968</v>
      </c>
      <c r="F395" s="3">
        <v>0.63538873994638068</v>
      </c>
      <c r="G395" s="3">
        <v>0.1072386058981233</v>
      </c>
      <c r="H395" s="3">
        <v>0.12868632707774799</v>
      </c>
      <c r="I395" s="3">
        <v>0.289544235924933</v>
      </c>
      <c r="J395" s="3">
        <v>3.4343143699244821E-2</v>
      </c>
      <c r="K395" s="3">
        <v>41348.399999999718</v>
      </c>
      <c r="L395" s="3" t="s">
        <v>16925</v>
      </c>
      <c r="M395" s="4" t="str">
        <f ca="1">IFERROR(__xludf.DUMMYFUNCTION("REGEXREPLACE(F4181,""\D"", """")"),"6")</f>
        <v>6</v>
      </c>
    </row>
    <row r="396" spans="1:13" ht="15.75" customHeight="1">
      <c r="A396" s="1">
        <v>4190</v>
      </c>
      <c r="B396" s="3">
        <v>4191</v>
      </c>
      <c r="C396" s="3" t="s">
        <v>11468</v>
      </c>
      <c r="D396" s="3">
        <v>0.20721140178826061</v>
      </c>
      <c r="E396" s="3">
        <v>0.12996927747054199</v>
      </c>
      <c r="F396" s="3">
        <v>0.57276995305164324</v>
      </c>
      <c r="G396" s="3">
        <v>0.15023474178403759</v>
      </c>
      <c r="H396" s="3">
        <v>0.107981220657277</v>
      </c>
      <c r="I396" s="3">
        <v>0.31455399061032863</v>
      </c>
      <c r="J396" s="3">
        <v>5.0391055387040792E-2</v>
      </c>
      <c r="K396" s="3">
        <v>25291.4</v>
      </c>
      <c r="L396" s="3" t="s">
        <v>16936</v>
      </c>
      <c r="M396" s="4" t="str">
        <f ca="1">IFERROR(__xludf.DUMMYFUNCTION("REGEXREPLACE(F4192,""\D"", """")"),"6")</f>
        <v>6</v>
      </c>
    </row>
    <row r="397" spans="1:13" ht="15.75" customHeight="1">
      <c r="A397" s="1">
        <v>4234</v>
      </c>
      <c r="B397" s="3">
        <v>4235</v>
      </c>
      <c r="C397" s="3" t="s">
        <v>11586</v>
      </c>
      <c r="D397" s="3">
        <v>0.19961413563257729</v>
      </c>
      <c r="E397" s="3">
        <v>0.31216812414073303</v>
      </c>
      <c r="F397" s="3">
        <v>0.6099071207430341</v>
      </c>
      <c r="G397" s="3">
        <v>8.3591331269349839E-2</v>
      </c>
      <c r="H397" s="3">
        <v>0.13931888544891641</v>
      </c>
      <c r="I397" s="3">
        <v>0.24767801857585139</v>
      </c>
      <c r="J397" s="3">
        <v>4.1684449572661722E-2</v>
      </c>
      <c r="K397" s="3">
        <v>35166.19999999983</v>
      </c>
      <c r="L397" s="3" t="s">
        <v>16980</v>
      </c>
      <c r="M397" s="4" t="str">
        <f ca="1">IFERROR(__xludf.DUMMYFUNCTION("REGEXREPLACE(F4236,""\D"", """")"),"6")</f>
        <v>6</v>
      </c>
    </row>
    <row r="398" spans="1:13" ht="15.75" customHeight="1">
      <c r="A398" s="1">
        <v>4309</v>
      </c>
      <c r="B398" s="3">
        <v>4310</v>
      </c>
      <c r="C398" s="3" t="s">
        <v>11777</v>
      </c>
      <c r="D398" s="3">
        <v>0.14913003063232139</v>
      </c>
      <c r="E398" s="3">
        <v>4.3791452376879557E-2</v>
      </c>
      <c r="F398" s="3">
        <v>0.63114754098360659</v>
      </c>
      <c r="G398" s="3">
        <v>0.13114754098360659</v>
      </c>
      <c r="H398" s="3">
        <v>0.18852459016393441</v>
      </c>
      <c r="I398" s="3">
        <v>0.37704918032786883</v>
      </c>
      <c r="J398" s="3">
        <v>4.3995136432979663E-2</v>
      </c>
      <c r="K398" s="3">
        <v>14050.40000000004</v>
      </c>
      <c r="L398" s="3" t="s">
        <v>17055</v>
      </c>
      <c r="M398" s="4" t="str">
        <f ca="1">IFERROR(__xludf.DUMMYFUNCTION("REGEXREPLACE(F4311,""\D"", """")"),"6")</f>
        <v>6</v>
      </c>
    </row>
    <row r="399" spans="1:13" ht="15.75" customHeight="1">
      <c r="A399" s="1">
        <v>4320</v>
      </c>
      <c r="B399" s="3">
        <v>4321</v>
      </c>
      <c r="C399" s="3" t="s">
        <v>11806</v>
      </c>
      <c r="D399" s="3">
        <v>0.15013183392541951</v>
      </c>
      <c r="E399" s="3">
        <v>0.21971655178574839</v>
      </c>
      <c r="F399" s="3">
        <v>0.65917602996254676</v>
      </c>
      <c r="G399" s="3">
        <v>0.11235955056179769</v>
      </c>
      <c r="H399" s="3">
        <v>0.1086142322097378</v>
      </c>
      <c r="I399" s="3">
        <v>0.26217228464419468</v>
      </c>
      <c r="J399" s="3">
        <v>3.1712196326059261E-2</v>
      </c>
      <c r="K399" s="3">
        <v>28528.99999999996</v>
      </c>
      <c r="L399" s="3" t="s">
        <v>17066</v>
      </c>
      <c r="M399" s="4" t="str">
        <f ca="1">IFERROR(__xludf.DUMMYFUNCTION("REGEXREPLACE(F4322,""\D"", """")"),"6")</f>
        <v>6</v>
      </c>
    </row>
    <row r="400" spans="1:13" ht="15.75" customHeight="1">
      <c r="A400" s="1">
        <v>4326</v>
      </c>
      <c r="B400" s="3">
        <v>4327</v>
      </c>
      <c r="C400" s="3" t="s">
        <v>11823</v>
      </c>
      <c r="D400" s="3">
        <v>0.11741630339821429</v>
      </c>
      <c r="E400" s="3">
        <v>0.28762533184896238</v>
      </c>
      <c r="F400" s="3">
        <v>0.62686567164179108</v>
      </c>
      <c r="G400" s="3">
        <v>0.1044776119402985</v>
      </c>
      <c r="H400" s="3">
        <v>0.1343283582089552</v>
      </c>
      <c r="I400" s="3">
        <v>0.26119402985074619</v>
      </c>
      <c r="J400" s="3">
        <v>2.5584643783380261E-2</v>
      </c>
      <c r="K400" s="3">
        <v>14531.900000000031</v>
      </c>
      <c r="L400" s="3" t="s">
        <v>17072</v>
      </c>
      <c r="M400" s="4" t="str">
        <f ca="1">IFERROR(__xludf.DUMMYFUNCTION("REGEXREPLACE(F4328,""\D"", """")"),"6")</f>
        <v>6</v>
      </c>
    </row>
    <row r="401" spans="1:13" ht="15.75" customHeight="1">
      <c r="A401" s="1">
        <v>4364</v>
      </c>
      <c r="B401" s="3">
        <v>4365</v>
      </c>
      <c r="C401" s="3" t="s">
        <v>11921</v>
      </c>
      <c r="D401" s="3">
        <v>0.12906896006462271</v>
      </c>
      <c r="E401" s="3">
        <v>0.23772333114851879</v>
      </c>
      <c r="F401" s="3">
        <v>0.58823529411764708</v>
      </c>
      <c r="G401" s="3">
        <v>0.1058823529411765</v>
      </c>
      <c r="H401" s="3">
        <v>0.1137254901960784</v>
      </c>
      <c r="I401" s="3">
        <v>0.2627450980392157</v>
      </c>
      <c r="J401" s="3">
        <v>2.70110800007493E-2</v>
      </c>
      <c r="K401" s="3">
        <v>28512.89999999998</v>
      </c>
      <c r="L401" s="3" t="s">
        <v>17110</v>
      </c>
      <c r="M401" s="4" t="str">
        <f ca="1">IFERROR(__xludf.DUMMYFUNCTION("REGEXREPLACE(F4366,""\D"", """")"),"6")</f>
        <v>6</v>
      </c>
    </row>
    <row r="402" spans="1:13" ht="15.75" customHeight="1">
      <c r="A402" s="1">
        <v>4429</v>
      </c>
      <c r="B402" s="3">
        <v>4430</v>
      </c>
      <c r="C402" s="3" t="s">
        <v>12095</v>
      </c>
      <c r="D402" s="3">
        <v>0.15367918475453779</v>
      </c>
      <c r="E402" s="3">
        <v>0.20588321982613181</v>
      </c>
      <c r="F402" s="3">
        <v>0.61771561771561767</v>
      </c>
      <c r="G402" s="3">
        <v>0.1048951048951049</v>
      </c>
      <c r="H402" s="3">
        <v>0.1072261072261072</v>
      </c>
      <c r="I402" s="3">
        <v>0.27738927738927738</v>
      </c>
      <c r="J402" s="3">
        <v>3.1659218766056291E-2</v>
      </c>
      <c r="K402" s="3">
        <v>48505.499999999607</v>
      </c>
      <c r="L402" s="3" t="s">
        <v>17175</v>
      </c>
      <c r="M402" s="4" t="str">
        <f ca="1">IFERROR(__xludf.DUMMYFUNCTION("REGEXREPLACE(F4431,""\D"", """")"),"6")</f>
        <v>6</v>
      </c>
    </row>
    <row r="403" spans="1:13" ht="15.75" customHeight="1">
      <c r="A403" s="1">
        <v>4458</v>
      </c>
      <c r="B403" s="3">
        <v>4459</v>
      </c>
      <c r="C403" s="3" t="s">
        <v>12172</v>
      </c>
      <c r="D403" s="3">
        <v>0.18525666057041629</v>
      </c>
      <c r="E403" s="3">
        <v>0.15484086052835949</v>
      </c>
      <c r="F403" s="3">
        <v>0.60252365930599372</v>
      </c>
      <c r="G403" s="3">
        <v>0.110410094637224</v>
      </c>
      <c r="H403" s="3">
        <v>0.12618296529968451</v>
      </c>
      <c r="I403" s="3">
        <v>0.29022082018927448</v>
      </c>
      <c r="J403" s="3">
        <v>4.2266857716763757E-2</v>
      </c>
      <c r="K403" s="3">
        <v>36746.299999999821</v>
      </c>
      <c r="L403" s="3" t="s">
        <v>17204</v>
      </c>
      <c r="M403" s="4" t="str">
        <f ca="1">IFERROR(__xludf.DUMMYFUNCTION("REGEXREPLACE(F4460,""\D"", """")"),"6")</f>
        <v>6</v>
      </c>
    </row>
    <row r="404" spans="1:13" ht="15.75" customHeight="1">
      <c r="A404" s="1">
        <v>4509</v>
      </c>
      <c r="B404" s="3">
        <v>4510</v>
      </c>
      <c r="C404" s="3" t="s">
        <v>12308</v>
      </c>
      <c r="D404" s="3">
        <v>0.16129313715847149</v>
      </c>
      <c r="E404" s="3">
        <v>0.47076375520787611</v>
      </c>
      <c r="F404" s="3">
        <v>0.596045197740113</v>
      </c>
      <c r="G404" s="3">
        <v>5.0847457627118647E-2</v>
      </c>
      <c r="H404" s="3">
        <v>5.9322033898305093E-2</v>
      </c>
      <c r="I404" s="3">
        <v>0.16666666666666671</v>
      </c>
      <c r="J404" s="3">
        <v>1.6339034628229328E-2</v>
      </c>
      <c r="K404" s="3">
        <v>38035.39999999979</v>
      </c>
      <c r="L404" s="3" t="s">
        <v>17255</v>
      </c>
      <c r="M404" s="4" t="str">
        <f ca="1">IFERROR(__xludf.DUMMYFUNCTION("REGEXREPLACE(F4511,""\D"", """")"),"6")</f>
        <v>6</v>
      </c>
    </row>
    <row r="405" spans="1:13" ht="15.75" customHeight="1">
      <c r="A405" s="1">
        <v>4561</v>
      </c>
      <c r="B405" s="3">
        <v>4562</v>
      </c>
      <c r="C405" s="3" t="s">
        <v>12455</v>
      </c>
      <c r="D405" s="3">
        <v>0.152836754199668</v>
      </c>
      <c r="E405" s="3">
        <v>0.2206443170514833</v>
      </c>
      <c r="F405" s="3">
        <v>0.59537572254335258</v>
      </c>
      <c r="G405" s="3">
        <v>0.13102119460500961</v>
      </c>
      <c r="H405" s="3">
        <v>0.1001926782273603</v>
      </c>
      <c r="I405" s="3">
        <v>0.26589595375722541</v>
      </c>
      <c r="J405" s="3">
        <v>3.4303611000172048E-2</v>
      </c>
      <c r="K405" s="3">
        <v>57662.499999999462</v>
      </c>
      <c r="L405" s="3" t="s">
        <v>17307</v>
      </c>
      <c r="M405" s="4" t="str">
        <f ca="1">IFERROR(__xludf.DUMMYFUNCTION("REGEXREPLACE(F4563,""\D"", """")"),"6")</f>
        <v>6</v>
      </c>
    </row>
    <row r="406" spans="1:13" ht="15.75" customHeight="1">
      <c r="A406" s="1">
        <v>4645</v>
      </c>
      <c r="B406" s="3">
        <v>4646</v>
      </c>
      <c r="C406" s="3" t="s">
        <v>12678</v>
      </c>
      <c r="D406" s="3">
        <v>0.20204271607166199</v>
      </c>
      <c r="E406" s="3">
        <v>0.14730244303609691</v>
      </c>
      <c r="F406" s="3">
        <v>0.625</v>
      </c>
      <c r="G406" s="3">
        <v>0.15454545454545451</v>
      </c>
      <c r="H406" s="3">
        <v>0.15909090909090909</v>
      </c>
      <c r="I406" s="3">
        <v>0.36136363636363639</v>
      </c>
      <c r="J406" s="3">
        <v>6.2369801187863512E-2</v>
      </c>
      <c r="K406" s="3">
        <v>50193.199999999568</v>
      </c>
      <c r="L406" s="3" t="s">
        <v>17391</v>
      </c>
      <c r="M406" s="4" t="str">
        <f ca="1">IFERROR(__xludf.DUMMYFUNCTION("REGEXREPLACE(F4647,""\D"", """")"),"6")</f>
        <v>6</v>
      </c>
    </row>
    <row r="407" spans="1:13" ht="15.75" customHeight="1">
      <c r="A407" s="1">
        <v>3</v>
      </c>
      <c r="B407" s="3">
        <v>4</v>
      </c>
      <c r="C407" s="3" t="s">
        <v>16</v>
      </c>
      <c r="D407" s="3">
        <v>0.19811846620758969</v>
      </c>
      <c r="E407" s="3">
        <v>0.2713603630401874</v>
      </c>
      <c r="F407" s="3">
        <v>0.61622807017543857</v>
      </c>
      <c r="G407" s="3">
        <v>0.10526315789473679</v>
      </c>
      <c r="H407" s="3">
        <v>0.1228070175438596</v>
      </c>
      <c r="I407" s="3">
        <v>0.25877192982456138</v>
      </c>
      <c r="J407" s="3">
        <v>4.3957032259454583E-2</v>
      </c>
      <c r="K407" s="3">
        <v>49220.199999999582</v>
      </c>
      <c r="L407" s="3" t="s">
        <v>12752</v>
      </c>
      <c r="M407" s="4" t="str">
        <f ca="1">IFERROR(__xludf.DUMMYFUNCTION("REGEXREPLACE(F5,""\D"", """")"),"7")</f>
        <v>7</v>
      </c>
    </row>
    <row r="408" spans="1:13" ht="15.75" customHeight="1">
      <c r="A408" s="1">
        <v>18</v>
      </c>
      <c r="B408" s="3">
        <v>19</v>
      </c>
      <c r="C408" s="3" t="s">
        <v>69</v>
      </c>
      <c r="D408" s="3">
        <v>0.15391259023124071</v>
      </c>
      <c r="E408" s="3">
        <v>0.17045463780721179</v>
      </c>
      <c r="F408" s="3">
        <v>0.60733944954128438</v>
      </c>
      <c r="G408" s="3">
        <v>0.1119266055045872</v>
      </c>
      <c r="H408" s="3">
        <v>0.1339449541284404</v>
      </c>
      <c r="I408" s="3">
        <v>0.28990825688073402</v>
      </c>
      <c r="J408" s="3">
        <v>3.6998539037413181E-2</v>
      </c>
      <c r="K408" s="3">
        <v>60106.899999999499</v>
      </c>
      <c r="L408" s="3" t="s">
        <v>12767</v>
      </c>
      <c r="M408" s="4" t="str">
        <f ca="1">IFERROR(__xludf.DUMMYFUNCTION("REGEXREPLACE(F20,""\D"", """")"),"7")</f>
        <v>7</v>
      </c>
    </row>
    <row r="409" spans="1:13" ht="15.75" customHeight="1">
      <c r="A409" s="1">
        <v>40</v>
      </c>
      <c r="B409" s="3">
        <v>41</v>
      </c>
      <c r="C409" s="3" t="s">
        <v>140</v>
      </c>
      <c r="D409" s="3">
        <v>0.20938330697206589</v>
      </c>
      <c r="E409" s="3">
        <v>0.2102784200041852</v>
      </c>
      <c r="F409" s="3">
        <v>0.64295485636114913</v>
      </c>
      <c r="G409" s="3">
        <v>0.10533515731874139</v>
      </c>
      <c r="H409" s="3">
        <v>9.3023255813953487E-2</v>
      </c>
      <c r="I409" s="3">
        <v>0.2558139534883721</v>
      </c>
      <c r="J409" s="3">
        <v>4.0704862900012628E-2</v>
      </c>
      <c r="K409" s="3">
        <v>81574.699999999735</v>
      </c>
      <c r="L409" s="3" t="s">
        <v>12789</v>
      </c>
      <c r="M409" s="4" t="str">
        <f ca="1">IFERROR(__xludf.DUMMYFUNCTION("REGEXREPLACE(F42,""\D"", """")"),"7")</f>
        <v>7</v>
      </c>
    </row>
    <row r="410" spans="1:13" ht="15.75" customHeight="1">
      <c r="A410" s="1">
        <v>218</v>
      </c>
      <c r="B410" s="3">
        <v>219</v>
      </c>
      <c r="C410" s="3" t="s">
        <v>682</v>
      </c>
      <c r="D410" s="3">
        <v>0.1524376897411075</v>
      </c>
      <c r="E410" s="3">
        <v>0.2065328530034938</v>
      </c>
      <c r="F410" s="3">
        <v>0.62341772151898733</v>
      </c>
      <c r="G410" s="3">
        <v>0.1012658227848101</v>
      </c>
      <c r="H410" s="3">
        <v>0.14873417721518989</v>
      </c>
      <c r="I410" s="3">
        <v>0.28797468354430378</v>
      </c>
      <c r="J410" s="3">
        <v>3.6240750263530352E-2</v>
      </c>
      <c r="K410" s="3">
        <v>34488.599999999838</v>
      </c>
      <c r="L410" s="3" t="s">
        <v>12967</v>
      </c>
      <c r="M410" s="4" t="str">
        <f ca="1">IFERROR(__xludf.DUMMYFUNCTION("REGEXREPLACE(F220,""\D"", """")"),"7")</f>
        <v>7</v>
      </c>
    </row>
    <row r="411" spans="1:13" ht="15.75" customHeight="1">
      <c r="A411" s="1">
        <v>226</v>
      </c>
      <c r="B411" s="3">
        <v>227</v>
      </c>
      <c r="C411" s="3" t="s">
        <v>706</v>
      </c>
      <c r="D411" s="3">
        <v>0.15403650209885369</v>
      </c>
      <c r="E411" s="3">
        <v>0.19991348794853731</v>
      </c>
      <c r="F411" s="3">
        <v>0.61739130434782608</v>
      </c>
      <c r="G411" s="3">
        <v>0.1188405797101449</v>
      </c>
      <c r="H411" s="3">
        <v>0.13043478260869559</v>
      </c>
      <c r="I411" s="3">
        <v>0.28985507246376813</v>
      </c>
      <c r="J411" s="3">
        <v>3.7259449666149837E-2</v>
      </c>
      <c r="K411" s="3">
        <v>38857.699999999757</v>
      </c>
      <c r="L411" s="3" t="s">
        <v>12975</v>
      </c>
      <c r="M411" s="4" t="str">
        <f ca="1">IFERROR(__xludf.DUMMYFUNCTION("REGEXREPLACE(F228,""\D"", """")"),"7")</f>
        <v>7</v>
      </c>
    </row>
    <row r="412" spans="1:13" ht="15.75" customHeight="1">
      <c r="A412" s="1">
        <v>250</v>
      </c>
      <c r="B412" s="3">
        <v>251</v>
      </c>
      <c r="C412" s="3" t="s">
        <v>776</v>
      </c>
      <c r="D412" s="3">
        <v>0.14944491910435981</v>
      </c>
      <c r="E412" s="3">
        <v>0.2283075142571809</v>
      </c>
      <c r="F412" s="3">
        <v>0.63122171945701355</v>
      </c>
      <c r="G412" s="3">
        <v>8.8235294117647065E-2</v>
      </c>
      <c r="H412" s="3">
        <v>0.1244343891402715</v>
      </c>
      <c r="I412" s="3">
        <v>0.23981900452488689</v>
      </c>
      <c r="J412" s="3">
        <v>3.0508460181176599E-2</v>
      </c>
      <c r="K412" s="3">
        <v>49154.499999999571</v>
      </c>
      <c r="L412" s="3" t="s">
        <v>12999</v>
      </c>
      <c r="M412" s="4" t="str">
        <f ca="1">IFERROR(__xludf.DUMMYFUNCTION("REGEXREPLACE(F252,""\D"", """")"),"7")</f>
        <v>7</v>
      </c>
    </row>
    <row r="413" spans="1:13" ht="15.75" customHeight="1">
      <c r="A413" s="1">
        <v>328</v>
      </c>
      <c r="B413" s="3">
        <v>329</v>
      </c>
      <c r="C413" s="3" t="s">
        <v>1008</v>
      </c>
      <c r="D413" s="3">
        <v>0.15249593637977649</v>
      </c>
      <c r="E413" s="3">
        <v>0.25387799489567658</v>
      </c>
      <c r="F413" s="3">
        <v>0.64429530201342278</v>
      </c>
      <c r="G413" s="3">
        <v>8.7248322147651006E-2</v>
      </c>
      <c r="H413" s="3">
        <v>0.1073825503355705</v>
      </c>
      <c r="I413" s="3">
        <v>0.2348993288590604</v>
      </c>
      <c r="J413" s="3">
        <v>2.8168773289974448E-2</v>
      </c>
      <c r="K413" s="3">
        <v>31024.099999999889</v>
      </c>
      <c r="L413" s="3" t="s">
        <v>13077</v>
      </c>
      <c r="M413" s="4" t="str">
        <f ca="1">IFERROR(__xludf.DUMMYFUNCTION("REGEXREPLACE(F330,""\D"", """")"),"7")</f>
        <v>7</v>
      </c>
    </row>
    <row r="414" spans="1:13" ht="15.75" customHeight="1">
      <c r="A414" s="1">
        <v>331</v>
      </c>
      <c r="B414" s="3">
        <v>332</v>
      </c>
      <c r="C414" s="3" t="s">
        <v>1017</v>
      </c>
      <c r="D414" s="3">
        <v>0.16334258083425221</v>
      </c>
      <c r="E414" s="3">
        <v>0.23739395269304811</v>
      </c>
      <c r="F414" s="3">
        <v>0.64130434782608692</v>
      </c>
      <c r="G414" s="3">
        <v>0.1105072463768116</v>
      </c>
      <c r="H414" s="3">
        <v>0.11594202898550721</v>
      </c>
      <c r="I414" s="3">
        <v>0.26268115942028991</v>
      </c>
      <c r="J414" s="3">
        <v>3.6225578436935343E-2</v>
      </c>
      <c r="K414" s="3">
        <v>60324.099999999497</v>
      </c>
      <c r="L414" s="3" t="s">
        <v>13080</v>
      </c>
      <c r="M414" s="4" t="str">
        <f ca="1">IFERROR(__xludf.DUMMYFUNCTION("REGEXREPLACE(F333,""\D"", """")"),"7")</f>
        <v>7</v>
      </c>
    </row>
    <row r="415" spans="1:13" ht="15.75" customHeight="1">
      <c r="A415" s="1">
        <v>401</v>
      </c>
      <c r="B415" s="3">
        <v>402</v>
      </c>
      <c r="C415" s="3" t="s">
        <v>1222</v>
      </c>
      <c r="D415" s="3">
        <v>0.13608361316631101</v>
      </c>
      <c r="E415" s="3">
        <v>0.14951899316328129</v>
      </c>
      <c r="F415" s="3">
        <v>0.6151419558359621</v>
      </c>
      <c r="G415" s="3">
        <v>0.120925341745531</v>
      </c>
      <c r="H415" s="3">
        <v>0.15247108307045221</v>
      </c>
      <c r="I415" s="3">
        <v>0.31545741324921128</v>
      </c>
      <c r="J415" s="3">
        <v>3.6601709989207552E-2</v>
      </c>
      <c r="K415" s="3">
        <v>108037.00000000031</v>
      </c>
      <c r="L415" s="3" t="s">
        <v>13150</v>
      </c>
      <c r="M415" s="4" t="str">
        <f ca="1">IFERROR(__xludf.DUMMYFUNCTION("REGEXREPLACE(F403,""\D"", """")"),"7")</f>
        <v>7</v>
      </c>
    </row>
    <row r="416" spans="1:13" ht="15.75" customHeight="1">
      <c r="A416" s="1">
        <v>423</v>
      </c>
      <c r="B416" s="3">
        <v>424</v>
      </c>
      <c r="C416" s="3" t="s">
        <v>1284</v>
      </c>
      <c r="D416" s="3">
        <v>0.16091260198811089</v>
      </c>
      <c r="E416" s="3">
        <v>0.18382156926669549</v>
      </c>
      <c r="F416" s="3">
        <v>0.66473988439306353</v>
      </c>
      <c r="G416" s="3">
        <v>0.1445086705202312</v>
      </c>
      <c r="H416" s="3">
        <v>0.1791907514450867</v>
      </c>
      <c r="I416" s="3">
        <v>0.35260115606936421</v>
      </c>
      <c r="J416" s="3">
        <v>4.9697769636458368E-2</v>
      </c>
      <c r="K416" s="3">
        <v>19518.5</v>
      </c>
      <c r="L416" s="3" t="s">
        <v>13172</v>
      </c>
      <c r="M416" s="4" t="str">
        <f ca="1">IFERROR(__xludf.DUMMYFUNCTION("REGEXREPLACE(F425,""\D"", """")"),"7")</f>
        <v>7</v>
      </c>
    </row>
    <row r="417" spans="1:13" ht="15.75" customHeight="1">
      <c r="A417" s="1">
        <v>429</v>
      </c>
      <c r="B417" s="3">
        <v>430</v>
      </c>
      <c r="C417" s="3" t="s">
        <v>1302</v>
      </c>
      <c r="D417" s="3">
        <v>0.16125703657747231</v>
      </c>
      <c r="E417" s="3">
        <v>0.19574396136627589</v>
      </c>
      <c r="F417" s="3">
        <v>0.59507523939808482</v>
      </c>
      <c r="G417" s="3">
        <v>0.1039671682626539</v>
      </c>
      <c r="H417" s="3">
        <v>0.13269493844049249</v>
      </c>
      <c r="I417" s="3">
        <v>0.29001367989056093</v>
      </c>
      <c r="J417" s="3">
        <v>3.7347188807582012E-2</v>
      </c>
      <c r="K417" s="3">
        <v>84527.499999999825</v>
      </c>
      <c r="L417" s="3" t="s">
        <v>13178</v>
      </c>
      <c r="M417" s="4" t="str">
        <f ca="1">IFERROR(__xludf.DUMMYFUNCTION("REGEXREPLACE(F431,""\D"", """")"),"7")</f>
        <v>7</v>
      </c>
    </row>
    <row r="418" spans="1:13" ht="15.75" customHeight="1">
      <c r="A418" s="1">
        <v>431</v>
      </c>
      <c r="B418" s="3">
        <v>432</v>
      </c>
      <c r="C418" s="3" t="s">
        <v>1308</v>
      </c>
      <c r="D418" s="3">
        <v>0.22002081938229959</v>
      </c>
      <c r="E418" s="3">
        <v>0.117815425889778</v>
      </c>
      <c r="F418" s="3">
        <v>0.63157894736842102</v>
      </c>
      <c r="G418" s="3">
        <v>0.1368421052631579</v>
      </c>
      <c r="H418" s="3">
        <v>0.1614035087719298</v>
      </c>
      <c r="I418" s="3">
        <v>0.31929824561403508</v>
      </c>
      <c r="J418" s="3">
        <v>6.362365743484176E-2</v>
      </c>
      <c r="K418" s="3">
        <v>32672.5999999999</v>
      </c>
      <c r="L418" s="3" t="s">
        <v>13180</v>
      </c>
      <c r="M418" s="4" t="str">
        <f ca="1">IFERROR(__xludf.DUMMYFUNCTION("REGEXREPLACE(F433,""\D"", """")"),"7")</f>
        <v>7</v>
      </c>
    </row>
    <row r="419" spans="1:13" ht="15.75" customHeight="1">
      <c r="A419" s="1">
        <v>472</v>
      </c>
      <c r="B419" s="3">
        <v>473</v>
      </c>
      <c r="C419" s="3" t="s">
        <v>1431</v>
      </c>
      <c r="D419" s="3">
        <v>0.15058709586228869</v>
      </c>
      <c r="E419" s="3">
        <v>0.1591240259285378</v>
      </c>
      <c r="F419" s="3">
        <v>0.6342525399129173</v>
      </c>
      <c r="G419" s="3">
        <v>0.1277213352685051</v>
      </c>
      <c r="H419" s="3">
        <v>0.15384615384615391</v>
      </c>
      <c r="I419" s="3">
        <v>0.32365747460087091</v>
      </c>
      <c r="J419" s="3">
        <v>4.1693361276422633E-2</v>
      </c>
      <c r="K419" s="3">
        <v>76594.499999999782</v>
      </c>
      <c r="L419" s="3" t="s">
        <v>13221</v>
      </c>
      <c r="M419" s="4" t="str">
        <f ca="1">IFERROR(__xludf.DUMMYFUNCTION("REGEXREPLACE(F474,""\D"", """")"),"7")</f>
        <v>7</v>
      </c>
    </row>
    <row r="420" spans="1:13" ht="15.75" customHeight="1">
      <c r="A420" s="1">
        <v>519</v>
      </c>
      <c r="B420" s="3">
        <v>520</v>
      </c>
      <c r="C420" s="3" t="s">
        <v>1568</v>
      </c>
      <c r="D420" s="3">
        <v>0.17116734726911281</v>
      </c>
      <c r="E420" s="3">
        <v>0.18803797799549071</v>
      </c>
      <c r="F420" s="3">
        <v>0.63752665245202556</v>
      </c>
      <c r="G420" s="3">
        <v>9.8081023454157784E-2</v>
      </c>
      <c r="H420" s="3">
        <v>0.14072494669509589</v>
      </c>
      <c r="I420" s="3">
        <v>0.29850746268656708</v>
      </c>
      <c r="J420" s="3">
        <v>3.9346927937900761E-2</v>
      </c>
      <c r="K420" s="3">
        <v>51845.399999999521</v>
      </c>
      <c r="L420" s="3" t="s">
        <v>13268</v>
      </c>
      <c r="M420" s="4" t="str">
        <f ca="1">IFERROR(__xludf.DUMMYFUNCTION("REGEXREPLACE(F521,""\D"", """")"),"7")</f>
        <v>7</v>
      </c>
    </row>
    <row r="421" spans="1:13" ht="15.75" customHeight="1">
      <c r="A421" s="1">
        <v>528</v>
      </c>
      <c r="B421" s="3">
        <v>529</v>
      </c>
      <c r="C421" s="3" t="s">
        <v>1595</v>
      </c>
      <c r="D421" s="3">
        <v>0.14846608987721871</v>
      </c>
      <c r="E421" s="3">
        <v>0.20679741363436641</v>
      </c>
      <c r="F421" s="3">
        <v>0.63751987281399047</v>
      </c>
      <c r="G421" s="3">
        <v>0.1128775834658188</v>
      </c>
      <c r="H421" s="3">
        <v>0.1240063593004769</v>
      </c>
      <c r="I421" s="3">
        <v>0.28775834658187599</v>
      </c>
      <c r="J421" s="3">
        <v>3.4542969370020153E-2</v>
      </c>
      <c r="K421" s="3">
        <v>69815.199999999662</v>
      </c>
      <c r="L421" s="3" t="s">
        <v>13277</v>
      </c>
      <c r="M421" s="4" t="str">
        <f ca="1">IFERROR(__xludf.DUMMYFUNCTION("REGEXREPLACE(F530,""\D"", """")"),"7")</f>
        <v>7</v>
      </c>
    </row>
    <row r="422" spans="1:13" ht="15.75" customHeight="1">
      <c r="A422" s="1">
        <v>560</v>
      </c>
      <c r="B422" s="3">
        <v>561</v>
      </c>
      <c r="C422" s="3" t="s">
        <v>1684</v>
      </c>
      <c r="D422" s="3">
        <v>0.16479756700393899</v>
      </c>
      <c r="E422" s="3">
        <v>0.19323782471791981</v>
      </c>
      <c r="F422" s="3">
        <v>0.64646464646464652</v>
      </c>
      <c r="G422" s="3">
        <v>9.8989898989898989E-2</v>
      </c>
      <c r="H422" s="3">
        <v>0.12727272727272729</v>
      </c>
      <c r="I422" s="3">
        <v>0.2686868686868687</v>
      </c>
      <c r="J422" s="3">
        <v>3.6174671178616682E-2</v>
      </c>
      <c r="K422" s="3">
        <v>55736.599999999453</v>
      </c>
      <c r="L422" s="3" t="s">
        <v>13309</v>
      </c>
      <c r="M422" s="4" t="str">
        <f ca="1">IFERROR(__xludf.DUMMYFUNCTION("REGEXREPLACE(F562,""\D"", """")"),"7")</f>
        <v>7</v>
      </c>
    </row>
    <row r="423" spans="1:13" ht="15.75" customHeight="1">
      <c r="A423" s="1">
        <v>656</v>
      </c>
      <c r="B423" s="3">
        <v>657</v>
      </c>
      <c r="C423" s="3" t="s">
        <v>1961</v>
      </c>
      <c r="D423" s="3">
        <v>0.1643040474119887</v>
      </c>
      <c r="E423" s="3">
        <v>0.27340609306628377</v>
      </c>
      <c r="F423" s="3">
        <v>0.64247311827956988</v>
      </c>
      <c r="G423" s="3">
        <v>7.7956989247311828E-2</v>
      </c>
      <c r="H423" s="3">
        <v>0.1155913978494624</v>
      </c>
      <c r="I423" s="3">
        <v>0.2446236559139785</v>
      </c>
      <c r="J423" s="3">
        <v>3.014303184769972E-2</v>
      </c>
      <c r="K423" s="3">
        <v>40395.699999999721</v>
      </c>
      <c r="L423" s="3" t="s">
        <v>13405</v>
      </c>
      <c r="M423" s="4" t="str">
        <f ca="1">IFERROR(__xludf.DUMMYFUNCTION("REGEXREPLACE(F658,""\D"", """")"),"7")</f>
        <v>7</v>
      </c>
    </row>
    <row r="424" spans="1:13" ht="15.75" customHeight="1">
      <c r="A424" s="1">
        <v>781</v>
      </c>
      <c r="B424" s="3">
        <v>782</v>
      </c>
      <c r="C424" s="3" t="s">
        <v>2324</v>
      </c>
      <c r="D424" s="3">
        <v>0.14677029841165229</v>
      </c>
      <c r="E424" s="3">
        <v>0.2374885233953411</v>
      </c>
      <c r="F424" s="3">
        <v>0.5911949685534591</v>
      </c>
      <c r="G424" s="3">
        <v>6.9182389937106917E-2</v>
      </c>
      <c r="H424" s="3">
        <v>0.12578616352201261</v>
      </c>
      <c r="I424" s="3">
        <v>0.2610062893081761</v>
      </c>
      <c r="J424" s="3">
        <v>2.6452397371132759E-2</v>
      </c>
      <c r="K424" s="3">
        <v>34588.499999999847</v>
      </c>
      <c r="L424" s="3" t="s">
        <v>13530</v>
      </c>
      <c r="M424" s="4" t="str">
        <f ca="1">IFERROR(__xludf.DUMMYFUNCTION("REGEXREPLACE(F783,""\D"", """")"),"7")</f>
        <v>7</v>
      </c>
    </row>
    <row r="425" spans="1:13" ht="15.75" customHeight="1">
      <c r="A425" s="1">
        <v>795</v>
      </c>
      <c r="B425" s="3">
        <v>796</v>
      </c>
      <c r="C425" s="3" t="s">
        <v>2363</v>
      </c>
      <c r="D425" s="3">
        <v>0.14951038679943121</v>
      </c>
      <c r="E425" s="3">
        <v>0.218275479866157</v>
      </c>
      <c r="F425" s="3">
        <v>0.63725490196078427</v>
      </c>
      <c r="G425" s="3">
        <v>0.10784313725490199</v>
      </c>
      <c r="H425" s="3">
        <v>0.12745098039215691</v>
      </c>
      <c r="I425" s="3">
        <v>0.26960784313725489</v>
      </c>
      <c r="J425" s="3">
        <v>3.3198530662196482E-2</v>
      </c>
      <c r="K425" s="3">
        <v>22966.700000000012</v>
      </c>
      <c r="L425" s="3" t="s">
        <v>13544</v>
      </c>
      <c r="M425" s="4" t="str">
        <f ca="1">IFERROR(__xludf.DUMMYFUNCTION("REGEXREPLACE(F797,""\D"", """")"),"7")</f>
        <v>7</v>
      </c>
    </row>
    <row r="426" spans="1:13" ht="15.75" customHeight="1">
      <c r="A426" s="1">
        <v>879</v>
      </c>
      <c r="B426" s="3">
        <v>880</v>
      </c>
      <c r="C426" s="3" t="s">
        <v>2599</v>
      </c>
      <c r="D426" s="3">
        <v>0.1481530880751363</v>
      </c>
      <c r="E426" s="3">
        <v>0.16666879714418681</v>
      </c>
      <c r="F426" s="3">
        <v>0.64263322884012541</v>
      </c>
      <c r="G426" s="3">
        <v>0.13166144200626961</v>
      </c>
      <c r="H426" s="3">
        <v>0.14733542319749221</v>
      </c>
      <c r="I426" s="3">
        <v>0.32915360501567398</v>
      </c>
      <c r="J426" s="3">
        <v>4.0182098256463829E-2</v>
      </c>
      <c r="K426" s="3">
        <v>35346.599999999817</v>
      </c>
      <c r="L426" s="3" t="s">
        <v>13627</v>
      </c>
      <c r="M426" s="4" t="str">
        <f ca="1">IFERROR(__xludf.DUMMYFUNCTION("REGEXREPLACE(F881,""\D"", """")"),"7")</f>
        <v>7</v>
      </c>
    </row>
    <row r="427" spans="1:13" ht="15.75" customHeight="1">
      <c r="A427" s="1">
        <v>991</v>
      </c>
      <c r="B427" s="3">
        <v>992</v>
      </c>
      <c r="C427" s="3" t="s">
        <v>2916</v>
      </c>
      <c r="D427" s="3">
        <v>0.16927859297016271</v>
      </c>
      <c r="E427" s="3">
        <v>0.17925756482519339</v>
      </c>
      <c r="F427" s="3">
        <v>0.647887323943662</v>
      </c>
      <c r="G427" s="3">
        <v>0.12441314553990609</v>
      </c>
      <c r="H427" s="3">
        <v>0.15258215962441321</v>
      </c>
      <c r="I427" s="3">
        <v>0.31220657276995312</v>
      </c>
      <c r="J427" s="3">
        <v>4.5696268071910517E-2</v>
      </c>
      <c r="K427" s="3">
        <v>47997.399999999609</v>
      </c>
      <c r="L427" s="3" t="s">
        <v>13739</v>
      </c>
      <c r="M427" s="4" t="str">
        <f ca="1">IFERROR(__xludf.DUMMYFUNCTION("REGEXREPLACE(F993,""\D"", """")"),"7")</f>
        <v>7</v>
      </c>
    </row>
    <row r="428" spans="1:13" ht="15.75" customHeight="1">
      <c r="A428" s="1">
        <v>1013</v>
      </c>
      <c r="B428" s="3">
        <v>1014</v>
      </c>
      <c r="C428" s="3" t="s">
        <v>2974</v>
      </c>
      <c r="D428" s="3">
        <v>0.18684368407704099</v>
      </c>
      <c r="E428" s="3">
        <v>0.250969850871824</v>
      </c>
      <c r="F428" s="3">
        <v>0.6297760210803689</v>
      </c>
      <c r="G428" s="3">
        <v>0.1001317523056653</v>
      </c>
      <c r="H428" s="3">
        <v>0.1040843214756258</v>
      </c>
      <c r="I428" s="3">
        <v>0.24637681159420291</v>
      </c>
      <c r="J428" s="3">
        <v>3.750040225327024E-2</v>
      </c>
      <c r="K428" s="3">
        <v>83832.099999999933</v>
      </c>
      <c r="L428" s="3" t="s">
        <v>13761</v>
      </c>
      <c r="M428" s="4" t="str">
        <f ca="1">IFERROR(__xludf.DUMMYFUNCTION("REGEXREPLACE(F1015,""\D"", """")"),"7")</f>
        <v>7</v>
      </c>
    </row>
    <row r="429" spans="1:13" ht="15.75" customHeight="1">
      <c r="A429" s="1">
        <v>1066</v>
      </c>
      <c r="B429" s="3">
        <v>1067</v>
      </c>
      <c r="C429" s="3" t="s">
        <v>3123</v>
      </c>
      <c r="D429" s="3">
        <v>0.15236606603135161</v>
      </c>
      <c r="E429" s="3">
        <v>0.2690594290993199</v>
      </c>
      <c r="F429" s="3">
        <v>0.61624649859943981</v>
      </c>
      <c r="G429" s="3">
        <v>9.2436974789915971E-2</v>
      </c>
      <c r="H429" s="3">
        <v>0.13445378151260501</v>
      </c>
      <c r="I429" s="3">
        <v>0.23249299719887959</v>
      </c>
      <c r="J429" s="3">
        <v>3.2943945554174021E-2</v>
      </c>
      <c r="K429" s="3">
        <v>39171.099999999729</v>
      </c>
      <c r="L429" s="3" t="s">
        <v>13814</v>
      </c>
      <c r="M429" s="4" t="str">
        <f ca="1">IFERROR(__xludf.DUMMYFUNCTION("REGEXREPLACE(F1068,""\D"", """")"),"7")</f>
        <v>7</v>
      </c>
    </row>
    <row r="430" spans="1:13" ht="15.75" customHeight="1">
      <c r="A430" s="1">
        <v>1075</v>
      </c>
      <c r="B430" s="3">
        <v>1076</v>
      </c>
      <c r="C430" s="3" t="s">
        <v>3148</v>
      </c>
      <c r="D430" s="3">
        <v>0.150739245709717</v>
      </c>
      <c r="E430" s="3">
        <v>0.2379867852921195</v>
      </c>
      <c r="F430" s="3">
        <v>0.63798977853492334</v>
      </c>
      <c r="G430" s="3">
        <v>9.2844974446337311E-2</v>
      </c>
      <c r="H430" s="3">
        <v>0.1158432708688245</v>
      </c>
      <c r="I430" s="3">
        <v>0.26575809199318567</v>
      </c>
      <c r="J430" s="3">
        <v>3.096258306634812E-2</v>
      </c>
      <c r="K430" s="3">
        <v>128356.9000000018</v>
      </c>
      <c r="L430" s="3" t="s">
        <v>13823</v>
      </c>
      <c r="M430" s="4" t="str">
        <f ca="1">IFERROR(__xludf.DUMMYFUNCTION("REGEXREPLACE(F1077,""\D"", """")"),"7")</f>
        <v>7</v>
      </c>
    </row>
    <row r="431" spans="1:13" ht="15.75" customHeight="1">
      <c r="A431" s="1">
        <v>1096</v>
      </c>
      <c r="B431" s="3">
        <v>1097</v>
      </c>
      <c r="C431" s="3" t="s">
        <v>3205</v>
      </c>
      <c r="D431" s="3">
        <v>0.17515527575428019</v>
      </c>
      <c r="E431" s="3">
        <v>0.22787016191806209</v>
      </c>
      <c r="F431" s="3">
        <v>0.63260869565217392</v>
      </c>
      <c r="G431" s="3">
        <v>0.1076086956521739</v>
      </c>
      <c r="H431" s="3">
        <v>0.1152173913043478</v>
      </c>
      <c r="I431" s="3">
        <v>0.2673913043478261</v>
      </c>
      <c r="J431" s="3">
        <v>3.8522483817211843E-2</v>
      </c>
      <c r="K431" s="3">
        <v>99187.900000000285</v>
      </c>
      <c r="L431" s="3" t="s">
        <v>13844</v>
      </c>
      <c r="M431" s="4" t="str">
        <f ca="1">IFERROR(__xludf.DUMMYFUNCTION("REGEXREPLACE(F1098,""\D"", """")"),"7")</f>
        <v>7</v>
      </c>
    </row>
    <row r="432" spans="1:13" ht="15.75" customHeight="1">
      <c r="A432" s="1">
        <v>1171</v>
      </c>
      <c r="B432" s="3">
        <v>1172</v>
      </c>
      <c r="C432" s="3" t="s">
        <v>3423</v>
      </c>
      <c r="D432" s="3">
        <v>0.1660064909160347</v>
      </c>
      <c r="E432" s="3">
        <v>0.38004444752090683</v>
      </c>
      <c r="F432" s="3">
        <v>0.65384615384615385</v>
      </c>
      <c r="G432" s="3">
        <v>7.6923076923076927E-2</v>
      </c>
      <c r="H432" s="3">
        <v>8.6538461538461536E-2</v>
      </c>
      <c r="I432" s="3">
        <v>0.19230769230769229</v>
      </c>
      <c r="J432" s="3">
        <v>2.2414988894692719E-2</v>
      </c>
      <c r="K432" s="3">
        <v>11059.800000000019</v>
      </c>
      <c r="L432" s="3" t="s">
        <v>13919</v>
      </c>
      <c r="M432" s="4" t="str">
        <f ca="1">IFERROR(__xludf.DUMMYFUNCTION("REGEXREPLACE(F1173,""\D"", """")"),"7")</f>
        <v>7</v>
      </c>
    </row>
    <row r="433" spans="1:13" ht="15.75" customHeight="1">
      <c r="A433" s="1">
        <v>1230</v>
      </c>
      <c r="B433" s="3">
        <v>1231</v>
      </c>
      <c r="C433" s="3" t="s">
        <v>3593</v>
      </c>
      <c r="D433" s="3">
        <v>0.16595329825154259</v>
      </c>
      <c r="E433" s="3">
        <v>0.18579600586770759</v>
      </c>
      <c r="F433" s="3">
        <v>0.63636363636363635</v>
      </c>
      <c r="G433" s="3">
        <v>0.10606060606060611</v>
      </c>
      <c r="H433" s="3">
        <v>0.15151515151515149</v>
      </c>
      <c r="I433" s="3">
        <v>0.30808080808080812</v>
      </c>
      <c r="J433" s="3">
        <v>4.105133544943329E-2</v>
      </c>
      <c r="K433" s="3">
        <v>44608.199999999662</v>
      </c>
      <c r="L433" s="3" t="s">
        <v>13978</v>
      </c>
      <c r="M433" s="4" t="str">
        <f ca="1">IFERROR(__xludf.DUMMYFUNCTION("REGEXREPLACE(F1232,""\D"", """")"),"7")</f>
        <v>7</v>
      </c>
    </row>
    <row r="434" spans="1:13" ht="15.75" customHeight="1">
      <c r="A434" s="1">
        <v>1235</v>
      </c>
      <c r="B434" s="3">
        <v>1236</v>
      </c>
      <c r="C434" s="3" t="s">
        <v>3606</v>
      </c>
      <c r="D434" s="3">
        <v>0.15171136608555649</v>
      </c>
      <c r="E434" s="3">
        <v>0.1970064967339675</v>
      </c>
      <c r="F434" s="3">
        <v>0.61538461538461542</v>
      </c>
      <c r="G434" s="3">
        <v>0.1242603550295858</v>
      </c>
      <c r="H434" s="3">
        <v>0.1183431952662722</v>
      </c>
      <c r="I434" s="3">
        <v>0.29585798816568049</v>
      </c>
      <c r="J434" s="3">
        <v>3.4532111045689852E-2</v>
      </c>
      <c r="K434" s="3">
        <v>18880.30000000001</v>
      </c>
      <c r="L434" s="3" t="s">
        <v>13983</v>
      </c>
      <c r="M434" s="4" t="str">
        <f ca="1">IFERROR(__xludf.DUMMYFUNCTION("REGEXREPLACE(F1237,""\D"", """")"),"7")</f>
        <v>7</v>
      </c>
    </row>
    <row r="435" spans="1:13" ht="15.75" customHeight="1">
      <c r="A435" s="1">
        <v>1238</v>
      </c>
      <c r="B435" s="3">
        <v>1239</v>
      </c>
      <c r="C435" s="3" t="s">
        <v>3615</v>
      </c>
      <c r="D435" s="3">
        <v>0.187544590614794</v>
      </c>
      <c r="E435" s="3">
        <v>0.2184476131821472</v>
      </c>
      <c r="F435" s="3">
        <v>0.65722379603399439</v>
      </c>
      <c r="G435" s="3">
        <v>0.12747875354107649</v>
      </c>
      <c r="H435" s="3">
        <v>8.7818696883852687E-2</v>
      </c>
      <c r="I435" s="3">
        <v>0.26345609065155812</v>
      </c>
      <c r="J435" s="3">
        <v>3.840403467578532E-2</v>
      </c>
      <c r="K435" s="3">
        <v>38435.499999999767</v>
      </c>
      <c r="L435" s="3" t="s">
        <v>13986</v>
      </c>
      <c r="M435" s="4" t="str">
        <f ca="1">IFERROR(__xludf.DUMMYFUNCTION("REGEXREPLACE(F1240,""\D"", """")"),"7")</f>
        <v>7</v>
      </c>
    </row>
    <row r="436" spans="1:13" ht="15.75" customHeight="1">
      <c r="A436" s="1">
        <v>1288</v>
      </c>
      <c r="B436" s="3">
        <v>1289</v>
      </c>
      <c r="C436" s="3" t="s">
        <v>3760</v>
      </c>
      <c r="D436" s="3">
        <v>0.12810618555229281</v>
      </c>
      <c r="E436" s="3">
        <v>0.21685381493864739</v>
      </c>
      <c r="F436" s="3">
        <v>0.61419753086419748</v>
      </c>
      <c r="G436" s="3">
        <v>0.1080246913580247</v>
      </c>
      <c r="H436" s="3">
        <v>0.10493827160493829</v>
      </c>
      <c r="I436" s="3">
        <v>0.2839506172839506</v>
      </c>
      <c r="J436" s="3">
        <v>2.6242323406461501E-2</v>
      </c>
      <c r="K436" s="3">
        <v>35860.699999999822</v>
      </c>
      <c r="L436" s="3" t="s">
        <v>14036</v>
      </c>
      <c r="M436" s="4" t="str">
        <f ca="1">IFERROR(__xludf.DUMMYFUNCTION("REGEXREPLACE(F1290,""\D"", """")"),"7")</f>
        <v>7</v>
      </c>
    </row>
    <row r="437" spans="1:13" ht="15.75" customHeight="1">
      <c r="A437" s="1">
        <v>1303</v>
      </c>
      <c r="B437" s="3">
        <v>1304</v>
      </c>
      <c r="C437" s="3" t="s">
        <v>3803</v>
      </c>
      <c r="D437" s="3">
        <v>0.13712465241787869</v>
      </c>
      <c r="E437" s="3">
        <v>0.2168105962729153</v>
      </c>
      <c r="F437" s="3">
        <v>0.64691943127962082</v>
      </c>
      <c r="G437" s="3">
        <v>8.7677725118483416E-2</v>
      </c>
      <c r="H437" s="3">
        <v>0.1184834123222749</v>
      </c>
      <c r="I437" s="3">
        <v>0.25355450236966831</v>
      </c>
      <c r="J437" s="3">
        <v>2.715007688620787E-2</v>
      </c>
      <c r="K437" s="3">
        <v>45391.399999999623</v>
      </c>
      <c r="L437" s="3" t="s">
        <v>14051</v>
      </c>
      <c r="M437" s="4" t="str">
        <f ca="1">IFERROR(__xludf.DUMMYFUNCTION("REGEXREPLACE(F1305,""\D"", """")"),"7")</f>
        <v>7</v>
      </c>
    </row>
    <row r="438" spans="1:13" ht="15.75" customHeight="1">
      <c r="A438" s="1">
        <v>1313</v>
      </c>
      <c r="B438" s="3">
        <v>1314</v>
      </c>
      <c r="C438" s="3" t="s">
        <v>3831</v>
      </c>
      <c r="D438" s="3">
        <v>0.1670418897366247</v>
      </c>
      <c r="E438" s="3">
        <v>0.20145142637455499</v>
      </c>
      <c r="F438" s="3">
        <v>0.61595547309833021</v>
      </c>
      <c r="G438" s="3">
        <v>0.1001855287569573</v>
      </c>
      <c r="H438" s="3">
        <v>0.12430426716141001</v>
      </c>
      <c r="I438" s="3">
        <v>0.26901669758812619</v>
      </c>
      <c r="J438" s="3">
        <v>3.6512274829314413E-2</v>
      </c>
      <c r="K438" s="3">
        <v>59981.699999999502</v>
      </c>
      <c r="L438" s="3" t="s">
        <v>14061</v>
      </c>
      <c r="M438" s="4" t="str">
        <f ca="1">IFERROR(__xludf.DUMMYFUNCTION("REGEXREPLACE(F1315,""\D"", """")"),"7")</f>
        <v>7</v>
      </c>
    </row>
    <row r="439" spans="1:13" ht="15.75" customHeight="1">
      <c r="A439" s="1">
        <v>1356</v>
      </c>
      <c r="B439" s="3">
        <v>1357</v>
      </c>
      <c r="C439" s="3" t="s">
        <v>3949</v>
      </c>
      <c r="D439" s="3">
        <v>0.13180565992275239</v>
      </c>
      <c r="E439" s="3">
        <v>0.1821043803699133</v>
      </c>
      <c r="F439" s="3">
        <v>0.67796610169491522</v>
      </c>
      <c r="G439" s="3">
        <v>0.1059322033898305</v>
      </c>
      <c r="H439" s="3">
        <v>0.1186440677966102</v>
      </c>
      <c r="I439" s="3">
        <v>0.28389830508474578</v>
      </c>
      <c r="J439" s="3">
        <v>2.8114113458638668E-2</v>
      </c>
      <c r="K439" s="3">
        <v>25538.499999999982</v>
      </c>
      <c r="L439" s="3" t="s">
        <v>14104</v>
      </c>
      <c r="M439" s="4" t="str">
        <f ca="1">IFERROR(__xludf.DUMMYFUNCTION("REGEXREPLACE(F1358,""\D"", """")"),"7")</f>
        <v>7</v>
      </c>
    </row>
    <row r="440" spans="1:13" ht="15.75" customHeight="1">
      <c r="A440" s="1">
        <v>1363</v>
      </c>
      <c r="B440" s="3">
        <v>1364</v>
      </c>
      <c r="C440" s="3" t="s">
        <v>3967</v>
      </c>
      <c r="D440" s="3">
        <v>0.15536654635612651</v>
      </c>
      <c r="E440" s="3">
        <v>0.21904811337909219</v>
      </c>
      <c r="F440" s="3">
        <v>0.59085963003264419</v>
      </c>
      <c r="G440" s="3">
        <v>9.3579978237214367E-2</v>
      </c>
      <c r="H440" s="3">
        <v>0.12622415669205661</v>
      </c>
      <c r="I440" s="3">
        <v>0.26441784548422198</v>
      </c>
      <c r="J440" s="3">
        <v>3.3386949073415308E-2</v>
      </c>
      <c r="K440" s="3">
        <v>102419.7000000002</v>
      </c>
      <c r="L440" s="3" t="s">
        <v>14111</v>
      </c>
      <c r="M440" s="4" t="str">
        <f ca="1">IFERROR(__xludf.DUMMYFUNCTION("REGEXREPLACE(F1365,""\D"", """")"),"7")</f>
        <v>7</v>
      </c>
    </row>
    <row r="441" spans="1:13" ht="15.75" customHeight="1">
      <c r="A441" s="1">
        <v>1423</v>
      </c>
      <c r="B441" s="3">
        <v>1424</v>
      </c>
      <c r="C441" s="3" t="s">
        <v>4133</v>
      </c>
      <c r="D441" s="3">
        <v>0.16434445706117251</v>
      </c>
      <c r="E441" s="3">
        <v>0.24482283837637531</v>
      </c>
      <c r="F441" s="3">
        <v>0.61276595744680851</v>
      </c>
      <c r="G441" s="3">
        <v>8.2978723404255314E-2</v>
      </c>
      <c r="H441" s="3">
        <v>9.3617021276595741E-2</v>
      </c>
      <c r="I441" s="3">
        <v>0.25744680851063828</v>
      </c>
      <c r="J441" s="3">
        <v>2.801414038102433E-2</v>
      </c>
      <c r="K441" s="3">
        <v>51801.79999999953</v>
      </c>
      <c r="L441" s="3" t="s">
        <v>14171</v>
      </c>
      <c r="M441" s="4" t="str">
        <f ca="1">IFERROR(__xludf.DUMMYFUNCTION("REGEXREPLACE(F1425,""\D"", """")"),"7")</f>
        <v>7</v>
      </c>
    </row>
    <row r="442" spans="1:13" ht="15.75" customHeight="1">
      <c r="A442" s="1">
        <v>1455</v>
      </c>
      <c r="B442" s="3">
        <v>1456</v>
      </c>
      <c r="C442" s="3" t="s">
        <v>4215</v>
      </c>
      <c r="D442" s="3">
        <v>0.18053178502319381</v>
      </c>
      <c r="E442" s="3">
        <v>0.26140974372851999</v>
      </c>
      <c r="F442" s="3">
        <v>0.60732984293193715</v>
      </c>
      <c r="G442" s="3">
        <v>0.10471204188481679</v>
      </c>
      <c r="H442" s="3">
        <v>0.1204188481675393</v>
      </c>
      <c r="I442" s="3">
        <v>0.2513089005235602</v>
      </c>
      <c r="J442" s="3">
        <v>3.8101304025469879E-2</v>
      </c>
      <c r="K442" s="3">
        <v>21570</v>
      </c>
      <c r="L442" s="3" t="s">
        <v>14203</v>
      </c>
      <c r="M442" s="4" t="str">
        <f ca="1">IFERROR(__xludf.DUMMYFUNCTION("REGEXREPLACE(F1457,""\D"", """")"),"7")</f>
        <v>7</v>
      </c>
    </row>
    <row r="443" spans="1:13" ht="15.75" customHeight="1">
      <c r="A443" s="1">
        <v>1531</v>
      </c>
      <c r="B443" s="3">
        <v>1532</v>
      </c>
      <c r="C443" s="3" t="s">
        <v>4432</v>
      </c>
      <c r="D443" s="3">
        <v>0.16121476559183009</v>
      </c>
      <c r="E443" s="3">
        <v>7.9915762618039787E-2</v>
      </c>
      <c r="F443" s="3">
        <v>0.66990291262135926</v>
      </c>
      <c r="G443" s="3">
        <v>0.17475728155339809</v>
      </c>
      <c r="H443" s="3">
        <v>0.1359223300970874</v>
      </c>
      <c r="I443" s="3">
        <v>0.35922330097087379</v>
      </c>
      <c r="J443" s="3">
        <v>4.6066790007065317E-2</v>
      </c>
      <c r="K443" s="3">
        <v>11768.300000000019</v>
      </c>
      <c r="L443" s="3" t="s">
        <v>14279</v>
      </c>
      <c r="M443" s="4" t="str">
        <f ca="1">IFERROR(__xludf.DUMMYFUNCTION("REGEXREPLACE(F1533,""\D"", """")"),"7")</f>
        <v>7</v>
      </c>
    </row>
    <row r="444" spans="1:13" ht="15.75" customHeight="1">
      <c r="A444" s="1">
        <v>1562</v>
      </c>
      <c r="B444" s="3">
        <v>1563</v>
      </c>
      <c r="C444" s="3" t="s">
        <v>4518</v>
      </c>
      <c r="D444" s="3">
        <v>0.19489472440071981</v>
      </c>
      <c r="E444" s="3">
        <v>0.15590411391926429</v>
      </c>
      <c r="F444" s="3">
        <v>0.63545816733067728</v>
      </c>
      <c r="G444" s="3">
        <v>0.12948207171314741</v>
      </c>
      <c r="H444" s="3">
        <v>0.1334661354581673</v>
      </c>
      <c r="I444" s="3">
        <v>0.30278884462151401</v>
      </c>
      <c r="J444" s="3">
        <v>5.0315904272684578E-2</v>
      </c>
      <c r="K444" s="3">
        <v>56484.399999999448</v>
      </c>
      <c r="L444" s="3" t="s">
        <v>14310</v>
      </c>
      <c r="M444" s="4" t="str">
        <f ca="1">IFERROR(__xludf.DUMMYFUNCTION("REGEXREPLACE(F1564,""\D"", """")"),"7")</f>
        <v>7</v>
      </c>
    </row>
    <row r="445" spans="1:13" ht="15.75" customHeight="1">
      <c r="A445" s="1">
        <v>1591</v>
      </c>
      <c r="B445" s="3">
        <v>1592</v>
      </c>
      <c r="C445" s="3" t="s">
        <v>4599</v>
      </c>
      <c r="D445" s="3">
        <v>0.2211728454285426</v>
      </c>
      <c r="E445" s="3">
        <v>0.16787814267522419</v>
      </c>
      <c r="F445" s="3">
        <v>0.62</v>
      </c>
      <c r="G445" s="3">
        <v>0.14000000000000001</v>
      </c>
      <c r="H445" s="3">
        <v>0.11</v>
      </c>
      <c r="I445" s="3">
        <v>0.28333333333333333</v>
      </c>
      <c r="J445" s="3">
        <v>5.3080738512976247E-2</v>
      </c>
      <c r="K445" s="3">
        <v>33822.899999999878</v>
      </c>
      <c r="L445" s="3" t="s">
        <v>14339</v>
      </c>
      <c r="M445" s="4" t="str">
        <f ca="1">IFERROR(__xludf.DUMMYFUNCTION("REGEXREPLACE(F1593,""\D"", """")"),"7")</f>
        <v>7</v>
      </c>
    </row>
    <row r="446" spans="1:13" ht="15.75" customHeight="1">
      <c r="A446" s="1">
        <v>1620</v>
      </c>
      <c r="B446" s="3">
        <v>1621</v>
      </c>
      <c r="C446" s="3" t="s">
        <v>4677</v>
      </c>
      <c r="D446" s="3">
        <v>0.141813781220509</v>
      </c>
      <c r="E446" s="3">
        <v>0.19685025389649699</v>
      </c>
      <c r="F446" s="3">
        <v>0.65441176470588236</v>
      </c>
      <c r="G446" s="3">
        <v>0.1029411764705882</v>
      </c>
      <c r="H446" s="3">
        <v>8.8235294117647065E-2</v>
      </c>
      <c r="I446" s="3">
        <v>0.27205882352941169</v>
      </c>
      <c r="J446" s="3">
        <v>2.4152466208242011E-2</v>
      </c>
      <c r="K446" s="3">
        <v>15039.70000000003</v>
      </c>
      <c r="L446" s="3" t="s">
        <v>14368</v>
      </c>
      <c r="M446" s="4" t="str">
        <f ca="1">IFERROR(__xludf.DUMMYFUNCTION("REGEXREPLACE(F1622,""\D"", """")"),"7")</f>
        <v>7</v>
      </c>
    </row>
    <row r="447" spans="1:13" ht="15.75" customHeight="1">
      <c r="A447" s="1">
        <v>1665</v>
      </c>
      <c r="B447" s="3">
        <v>1666</v>
      </c>
      <c r="C447" s="3" t="s">
        <v>4799</v>
      </c>
      <c r="D447" s="3">
        <v>0.14869232222560011</v>
      </c>
      <c r="E447" s="3">
        <v>0.1535941794137709</v>
      </c>
      <c r="F447" s="3">
        <v>0.61881188118811881</v>
      </c>
      <c r="G447" s="3">
        <v>0.11386138613861389</v>
      </c>
      <c r="H447" s="3">
        <v>0.1336633663366337</v>
      </c>
      <c r="I447" s="3">
        <v>0.31188118811881188</v>
      </c>
      <c r="J447" s="3">
        <v>3.4855784169047582E-2</v>
      </c>
      <c r="K447" s="3">
        <v>22531.500000000011</v>
      </c>
      <c r="L447" s="3" t="s">
        <v>14413</v>
      </c>
      <c r="M447" s="4" t="str">
        <f ca="1">IFERROR(__xludf.DUMMYFUNCTION("REGEXREPLACE(F1667,""\D"", """")"),"7")</f>
        <v>7</v>
      </c>
    </row>
    <row r="448" spans="1:13" ht="15.75" customHeight="1">
      <c r="A448" s="1">
        <v>1698</v>
      </c>
      <c r="B448" s="3">
        <v>1699</v>
      </c>
      <c r="C448" s="3" t="s">
        <v>4892</v>
      </c>
      <c r="D448" s="3">
        <v>0.19180127062476099</v>
      </c>
      <c r="E448" s="3">
        <v>0.1780899318041726</v>
      </c>
      <c r="F448" s="3">
        <v>0.63979416809605494</v>
      </c>
      <c r="G448" s="3">
        <v>0.1080617495711835</v>
      </c>
      <c r="H448" s="3">
        <v>0.12521440823327609</v>
      </c>
      <c r="I448" s="3">
        <v>0.29331046312178388</v>
      </c>
      <c r="J448" s="3">
        <v>4.3802046930431847E-2</v>
      </c>
      <c r="K448" s="3">
        <v>63935.09999999954</v>
      </c>
      <c r="L448" s="3" t="s">
        <v>14446</v>
      </c>
      <c r="M448" s="4" t="str">
        <f ca="1">IFERROR(__xludf.DUMMYFUNCTION("REGEXREPLACE(F1700,""\D"", """")"),"7")</f>
        <v>7</v>
      </c>
    </row>
    <row r="449" spans="1:13" ht="15.75" customHeight="1">
      <c r="A449" s="1">
        <v>1804</v>
      </c>
      <c r="B449" s="3">
        <v>1805</v>
      </c>
      <c r="C449" s="3" t="s">
        <v>5171</v>
      </c>
      <c r="D449" s="3">
        <v>0.20097230553201451</v>
      </c>
      <c r="E449" s="3">
        <v>0.1687864105628166</v>
      </c>
      <c r="F449" s="3">
        <v>0.64220183486238536</v>
      </c>
      <c r="G449" s="3">
        <v>0.11926605504587159</v>
      </c>
      <c r="H449" s="3">
        <v>0.1314984709480122</v>
      </c>
      <c r="I449" s="3">
        <v>0.28746177370030579</v>
      </c>
      <c r="J449" s="3">
        <v>4.883001697154378E-2</v>
      </c>
      <c r="K449" s="3">
        <v>37343.799999999821</v>
      </c>
      <c r="L449" s="3" t="s">
        <v>14552</v>
      </c>
      <c r="M449" s="4" t="str">
        <f ca="1">IFERROR(__xludf.DUMMYFUNCTION("REGEXREPLACE(F1806,""\D"", """")"),"7")</f>
        <v>7</v>
      </c>
    </row>
    <row r="450" spans="1:13" ht="15.75" customHeight="1">
      <c r="A450" s="1">
        <v>1811</v>
      </c>
      <c r="B450" s="3">
        <v>1812</v>
      </c>
      <c r="C450" s="3" t="s">
        <v>5189</v>
      </c>
      <c r="D450" s="3">
        <v>0.1676878435282626</v>
      </c>
      <c r="E450" s="3">
        <v>0.2136845138819321</v>
      </c>
      <c r="F450" s="3">
        <v>0.6120591581342435</v>
      </c>
      <c r="G450" s="3">
        <v>8.75995449374289E-2</v>
      </c>
      <c r="H450" s="3">
        <v>0.1069397042093288</v>
      </c>
      <c r="I450" s="3">
        <v>0.25938566552901021</v>
      </c>
      <c r="J450" s="3">
        <v>3.198457804515914E-2</v>
      </c>
      <c r="K450" s="3">
        <v>97573.500000000262</v>
      </c>
      <c r="L450" s="3" t="s">
        <v>14559</v>
      </c>
      <c r="M450" s="4" t="str">
        <f ca="1">IFERROR(__xludf.DUMMYFUNCTION("REGEXREPLACE(F1813,""\D"", """")"),"7")</f>
        <v>7</v>
      </c>
    </row>
    <row r="451" spans="1:13" ht="15.75" customHeight="1">
      <c r="A451" s="1">
        <v>1862</v>
      </c>
      <c r="B451" s="3">
        <v>1863</v>
      </c>
      <c r="C451" s="3" t="s">
        <v>5325</v>
      </c>
      <c r="D451" s="3">
        <v>0.19787218202173851</v>
      </c>
      <c r="E451" s="3">
        <v>0.1813347372504959</v>
      </c>
      <c r="F451" s="3">
        <v>0.63492063492063489</v>
      </c>
      <c r="G451" s="3">
        <v>9.841269841269841E-2</v>
      </c>
      <c r="H451" s="3">
        <v>8.5714285714285715E-2</v>
      </c>
      <c r="I451" s="3">
        <v>0.26031746031746028</v>
      </c>
      <c r="J451" s="3">
        <v>3.4638014676933809E-2</v>
      </c>
      <c r="K451" s="3">
        <v>34570.799999999843</v>
      </c>
      <c r="L451" s="3" t="s">
        <v>14610</v>
      </c>
      <c r="M451" s="4" t="str">
        <f ca="1">IFERROR(__xludf.DUMMYFUNCTION("REGEXREPLACE(F1864,""\D"", """")"),"7")</f>
        <v>7</v>
      </c>
    </row>
    <row r="452" spans="1:13" ht="15.75" customHeight="1">
      <c r="A452" s="1">
        <v>2015</v>
      </c>
      <c r="B452" s="3">
        <v>2016</v>
      </c>
      <c r="C452" s="3" t="s">
        <v>5724</v>
      </c>
      <c r="D452" s="3">
        <v>0.18798619580927919</v>
      </c>
      <c r="E452" s="3">
        <v>0.28443818700700613</v>
      </c>
      <c r="F452" s="3">
        <v>0.65038560411311053</v>
      </c>
      <c r="G452" s="3">
        <v>8.7403598971722368E-2</v>
      </c>
      <c r="H452" s="3">
        <v>8.9974293059125965E-2</v>
      </c>
      <c r="I452" s="3">
        <v>0.25449871465295631</v>
      </c>
      <c r="J452" s="3">
        <v>3.1999248578018433E-2</v>
      </c>
      <c r="K452" s="3">
        <v>42591.79999999969</v>
      </c>
      <c r="L452" s="3" t="s">
        <v>14762</v>
      </c>
      <c r="M452" s="4" t="str">
        <f ca="1">IFERROR(__xludf.DUMMYFUNCTION("REGEXREPLACE(F2017,""\D"", """")"),"7")</f>
        <v>7</v>
      </c>
    </row>
    <row r="453" spans="1:13" ht="15.75" customHeight="1">
      <c r="A453" s="1">
        <v>2030</v>
      </c>
      <c r="B453" s="3">
        <v>2031</v>
      </c>
      <c r="C453" s="3" t="s">
        <v>5766</v>
      </c>
      <c r="D453" s="3">
        <v>0.14854949428225631</v>
      </c>
      <c r="E453" s="3">
        <v>0.22480487638486049</v>
      </c>
      <c r="F453" s="3">
        <v>0.60431654676258995</v>
      </c>
      <c r="G453" s="3">
        <v>0.11031175059952041</v>
      </c>
      <c r="H453" s="3">
        <v>0.1079136690647482</v>
      </c>
      <c r="I453" s="3">
        <v>0.27577937649880102</v>
      </c>
      <c r="J453" s="3">
        <v>3.1492662280496048E-2</v>
      </c>
      <c r="K453" s="3">
        <v>45786.499999999622</v>
      </c>
      <c r="L453" s="3" t="s">
        <v>14777</v>
      </c>
      <c r="M453" s="4" t="str">
        <f ca="1">IFERROR(__xludf.DUMMYFUNCTION("REGEXREPLACE(F2032,""\D"", """")"),"7")</f>
        <v>7</v>
      </c>
    </row>
    <row r="454" spans="1:13" ht="15.75" customHeight="1">
      <c r="A454" s="1">
        <v>2033</v>
      </c>
      <c r="B454" s="3">
        <v>2034</v>
      </c>
      <c r="C454" s="3" t="s">
        <v>5775</v>
      </c>
      <c r="D454" s="3">
        <v>0.14544595590356729</v>
      </c>
      <c r="E454" s="3">
        <v>0.1204820685752809</v>
      </c>
      <c r="F454" s="3">
        <v>0.60248447204968947</v>
      </c>
      <c r="G454" s="3">
        <v>0.12577639751552791</v>
      </c>
      <c r="H454" s="3">
        <v>0.14751552795031059</v>
      </c>
      <c r="I454" s="3">
        <v>0.31832298136645959</v>
      </c>
      <c r="J454" s="3">
        <v>3.9084730341285977E-2</v>
      </c>
      <c r="K454" s="3">
        <v>74442.399999999689</v>
      </c>
      <c r="L454" s="3" t="s">
        <v>14780</v>
      </c>
      <c r="M454" s="4" t="str">
        <f ca="1">IFERROR(__xludf.DUMMYFUNCTION("REGEXREPLACE(F2035,""\D"", """")"),"7")</f>
        <v>7</v>
      </c>
    </row>
    <row r="455" spans="1:13" ht="15.75" customHeight="1">
      <c r="A455" s="1">
        <v>2041</v>
      </c>
      <c r="B455" s="3">
        <v>2042</v>
      </c>
      <c r="C455" s="3" t="s">
        <v>5795</v>
      </c>
      <c r="D455" s="3">
        <v>0.2109818631767196</v>
      </c>
      <c r="E455" s="3">
        <v>0.6615118432265038</v>
      </c>
      <c r="F455" s="3">
        <v>0.63529411764705879</v>
      </c>
      <c r="G455" s="3">
        <v>4.7058823529411757E-2</v>
      </c>
      <c r="H455" s="3">
        <v>4.1176470588235287E-2</v>
      </c>
      <c r="I455" s="3">
        <v>0.13529411764705879</v>
      </c>
      <c r="J455" s="3">
        <v>1.4587553892477441E-2</v>
      </c>
      <c r="K455" s="3">
        <v>17183.700000000019</v>
      </c>
      <c r="L455" s="3" t="s">
        <v>14788</v>
      </c>
      <c r="M455" s="4" t="str">
        <f ca="1">IFERROR(__xludf.DUMMYFUNCTION("REGEXREPLACE(F2043,""\D"", """")"),"7")</f>
        <v>7</v>
      </c>
    </row>
    <row r="456" spans="1:13" ht="15.75" customHeight="1">
      <c r="A456" s="1">
        <v>2082</v>
      </c>
      <c r="B456" s="3">
        <v>2083</v>
      </c>
      <c r="C456" s="3" t="s">
        <v>5910</v>
      </c>
      <c r="D456" s="3">
        <v>0.17650607213914721</v>
      </c>
      <c r="E456" s="3">
        <v>0.1785133554533711</v>
      </c>
      <c r="F456" s="3">
        <v>0.62264150943396224</v>
      </c>
      <c r="G456" s="3">
        <v>0.110062893081761</v>
      </c>
      <c r="H456" s="3">
        <v>0.12578616352201261</v>
      </c>
      <c r="I456" s="3">
        <v>0.29874213836477992</v>
      </c>
      <c r="J456" s="3">
        <v>4.0142209770755742E-2</v>
      </c>
      <c r="K456" s="3">
        <v>36234.19999999983</v>
      </c>
      <c r="L456" s="3" t="s">
        <v>14829</v>
      </c>
      <c r="M456" s="4" t="str">
        <f ca="1">IFERROR(__xludf.DUMMYFUNCTION("REGEXREPLACE(F2084,""\D"", """")"),"7")</f>
        <v>7</v>
      </c>
    </row>
    <row r="457" spans="1:13" ht="15.75" customHeight="1">
      <c r="A457" s="1">
        <v>2253</v>
      </c>
      <c r="B457" s="3">
        <v>2254</v>
      </c>
      <c r="C457" s="3" t="s">
        <v>6359</v>
      </c>
      <c r="D457" s="3">
        <v>0.15257759249270489</v>
      </c>
      <c r="E457" s="3">
        <v>0.23785334803630209</v>
      </c>
      <c r="F457" s="3">
        <v>0.64772727272727271</v>
      </c>
      <c r="G457" s="3">
        <v>0.10984848484848481</v>
      </c>
      <c r="H457" s="3">
        <v>0.10984848484848481</v>
      </c>
      <c r="I457" s="3">
        <v>0.25757575757575762</v>
      </c>
      <c r="J457" s="3">
        <v>3.2017831017831067E-2</v>
      </c>
      <c r="K457" s="3">
        <v>28750.899999999969</v>
      </c>
      <c r="L457" s="3" t="s">
        <v>15000</v>
      </c>
      <c r="M457" s="4" t="str">
        <f ca="1">IFERROR(__xludf.DUMMYFUNCTION("REGEXREPLACE(F2255,""\D"", """")"),"7")</f>
        <v>7</v>
      </c>
    </row>
    <row r="458" spans="1:13" ht="15.75" customHeight="1">
      <c r="A458" s="1">
        <v>2266</v>
      </c>
      <c r="B458" s="3">
        <v>2267</v>
      </c>
      <c r="C458" s="3" t="s">
        <v>6389</v>
      </c>
      <c r="D458" s="3">
        <v>0.12976680970314</v>
      </c>
      <c r="E458" s="3">
        <v>0.16135731645226309</v>
      </c>
      <c r="F458" s="3">
        <v>0.62827225130890052</v>
      </c>
      <c r="G458" s="3">
        <v>0.14485165794066321</v>
      </c>
      <c r="H458" s="3">
        <v>0.16928446771378711</v>
      </c>
      <c r="I458" s="3">
        <v>0.32286212914485168</v>
      </c>
      <c r="J458" s="3">
        <v>4.0122327781864038E-2</v>
      </c>
      <c r="K458" s="3">
        <v>65166.199999999553</v>
      </c>
      <c r="L458" s="3" t="s">
        <v>15013</v>
      </c>
      <c r="M458" s="4" t="str">
        <f ca="1">IFERROR(__xludf.DUMMYFUNCTION("REGEXREPLACE(F2268,""\D"", """")"),"7")</f>
        <v>7</v>
      </c>
    </row>
    <row r="459" spans="1:13" ht="15.75" customHeight="1">
      <c r="A459" s="1">
        <v>2388</v>
      </c>
      <c r="B459" s="3">
        <v>2389</v>
      </c>
      <c r="C459" s="3" t="s">
        <v>6708</v>
      </c>
      <c r="D459" s="3">
        <v>0.13225036594115841</v>
      </c>
      <c r="E459" s="3">
        <v>0.23153825975178269</v>
      </c>
      <c r="F459" s="3">
        <v>0.63568773234200748</v>
      </c>
      <c r="G459" s="3">
        <v>0.12639405204460971</v>
      </c>
      <c r="H459" s="3">
        <v>9.2936802973977689E-2</v>
      </c>
      <c r="I459" s="3">
        <v>0.27509293680297398</v>
      </c>
      <c r="J459" s="3">
        <v>2.7429955626542001E-2</v>
      </c>
      <c r="K459" s="3">
        <v>29543.599999999929</v>
      </c>
      <c r="L459" s="3" t="s">
        <v>15135</v>
      </c>
      <c r="M459" s="4" t="str">
        <f ca="1">IFERROR(__xludf.DUMMYFUNCTION("REGEXREPLACE(F2390,""\D"", """")"),"7")</f>
        <v>7</v>
      </c>
    </row>
    <row r="460" spans="1:13" ht="15.75" customHeight="1">
      <c r="A460" s="1">
        <v>2416</v>
      </c>
      <c r="B460" s="3">
        <v>2417</v>
      </c>
      <c r="C460" s="3" t="s">
        <v>6784</v>
      </c>
      <c r="D460" s="3">
        <v>0.14191376105391029</v>
      </c>
      <c r="E460" s="3">
        <v>0.21262425513642291</v>
      </c>
      <c r="F460" s="3">
        <v>0.63696369636963701</v>
      </c>
      <c r="G460" s="3">
        <v>0.1056105610561056</v>
      </c>
      <c r="H460" s="3">
        <v>0.1023102310231023</v>
      </c>
      <c r="I460" s="3">
        <v>0.27062706270627063</v>
      </c>
      <c r="J460" s="3">
        <v>2.8263204987666369E-2</v>
      </c>
      <c r="K460" s="3">
        <v>33458.399999999892</v>
      </c>
      <c r="L460" s="3" t="s">
        <v>15163</v>
      </c>
      <c r="M460" s="4" t="str">
        <f ca="1">IFERROR(__xludf.DUMMYFUNCTION("REGEXREPLACE(F2418,""\D"", """")"),"7")</f>
        <v>7</v>
      </c>
    </row>
    <row r="461" spans="1:13" ht="15.75" customHeight="1">
      <c r="A461" s="1">
        <v>2460</v>
      </c>
      <c r="B461" s="3">
        <v>2461</v>
      </c>
      <c r="C461" s="3" t="s">
        <v>6903</v>
      </c>
      <c r="D461" s="3">
        <v>0.2144674217294445</v>
      </c>
      <c r="E461" s="3">
        <v>0.21389824472518951</v>
      </c>
      <c r="F461" s="3">
        <v>0.60576923076923073</v>
      </c>
      <c r="G461" s="3">
        <v>7.6923076923076927E-2</v>
      </c>
      <c r="H461" s="3">
        <v>0.12820512820512819</v>
      </c>
      <c r="I461" s="3">
        <v>0.25641025641025639</v>
      </c>
      <c r="J461" s="3">
        <v>4.1055458611626773E-2</v>
      </c>
      <c r="K461" s="3">
        <v>34392.69999999983</v>
      </c>
      <c r="L461" s="3" t="s">
        <v>15207</v>
      </c>
      <c r="M461" s="4" t="str">
        <f ca="1">IFERROR(__xludf.DUMMYFUNCTION("REGEXREPLACE(F2462,""\D"", """")"),"7")</f>
        <v>7</v>
      </c>
    </row>
    <row r="462" spans="1:13" ht="15.75" customHeight="1">
      <c r="A462" s="1">
        <v>2478</v>
      </c>
      <c r="B462" s="3">
        <v>2479</v>
      </c>
      <c r="C462" s="3" t="s">
        <v>6950</v>
      </c>
      <c r="D462" s="3">
        <v>0.18957239884204999</v>
      </c>
      <c r="E462" s="3">
        <v>0.42991379265520502</v>
      </c>
      <c r="F462" s="3">
        <v>0.58411214953271029</v>
      </c>
      <c r="G462" s="3">
        <v>7.0093457943925228E-2</v>
      </c>
      <c r="H462" s="3">
        <v>7.7881619937694699E-2</v>
      </c>
      <c r="I462" s="3">
        <v>0.19937694704049841</v>
      </c>
      <c r="J462" s="3">
        <v>2.7172807210694389E-2</v>
      </c>
      <c r="K462" s="3">
        <v>68831.699999999721</v>
      </c>
      <c r="L462" s="3" t="s">
        <v>15225</v>
      </c>
      <c r="M462" s="4" t="str">
        <f ca="1">IFERROR(__xludf.DUMMYFUNCTION("REGEXREPLACE(F2480,""\D"", """")"),"7")</f>
        <v>7</v>
      </c>
    </row>
    <row r="463" spans="1:13" ht="15.75" customHeight="1">
      <c r="A463" s="1">
        <v>2479</v>
      </c>
      <c r="B463" s="3">
        <v>2480</v>
      </c>
      <c r="C463" s="3" t="s">
        <v>6953</v>
      </c>
      <c r="D463" s="3">
        <v>0.1240013319189263</v>
      </c>
      <c r="E463" s="3">
        <v>0.22210808666655721</v>
      </c>
      <c r="F463" s="3">
        <v>0.67231638418079098</v>
      </c>
      <c r="G463" s="3">
        <v>0.1101694915254237</v>
      </c>
      <c r="H463" s="3">
        <v>0.10169491525423729</v>
      </c>
      <c r="I463" s="3">
        <v>0.25988700564971751</v>
      </c>
      <c r="J463" s="3">
        <v>2.5334022624365491E-2</v>
      </c>
      <c r="K463" s="3">
        <v>38339.099999999773</v>
      </c>
      <c r="L463" s="3" t="s">
        <v>15226</v>
      </c>
      <c r="M463" s="4" t="str">
        <f ca="1">IFERROR(__xludf.DUMMYFUNCTION("REGEXREPLACE(F2481,""\D"", """")"),"7")</f>
        <v>7</v>
      </c>
    </row>
    <row r="464" spans="1:13" ht="15.75" customHeight="1">
      <c r="A464" s="1">
        <v>2511</v>
      </c>
      <c r="B464" s="3">
        <v>2512</v>
      </c>
      <c r="C464" s="3" t="s">
        <v>7041</v>
      </c>
      <c r="D464" s="3">
        <v>0.1632075079605402</v>
      </c>
      <c r="E464" s="3">
        <v>0.20391266085225609</v>
      </c>
      <c r="F464" s="3">
        <v>0.62450592885375489</v>
      </c>
      <c r="G464" s="3">
        <v>0.13043478260869559</v>
      </c>
      <c r="H464" s="3">
        <v>0.1067193675889328</v>
      </c>
      <c r="I464" s="3">
        <v>0.29249011857707508</v>
      </c>
      <c r="J464" s="3">
        <v>3.6892057271875063E-2</v>
      </c>
      <c r="K464" s="3">
        <v>28256.799999999988</v>
      </c>
      <c r="L464" s="3" t="s">
        <v>15258</v>
      </c>
      <c r="M464" s="4" t="str">
        <f ca="1">IFERROR(__xludf.DUMMYFUNCTION("REGEXREPLACE(F2513,""\D"", """")"),"7")</f>
        <v>7</v>
      </c>
    </row>
    <row r="465" spans="1:13" ht="15.75" customHeight="1">
      <c r="A465" s="1">
        <v>2544</v>
      </c>
      <c r="B465" s="3">
        <v>2545</v>
      </c>
      <c r="C465" s="3" t="s">
        <v>7129</v>
      </c>
      <c r="D465" s="3">
        <v>0.1187068757709094</v>
      </c>
      <c r="E465" s="3">
        <v>0.22266473210053531</v>
      </c>
      <c r="F465" s="3">
        <v>0.59868421052631582</v>
      </c>
      <c r="G465" s="3">
        <v>0.1118421052631579</v>
      </c>
      <c r="H465" s="3">
        <v>0.12828947368421051</v>
      </c>
      <c r="I465" s="3">
        <v>0.27302631578947367</v>
      </c>
      <c r="J465" s="3">
        <v>2.7463531321611299E-2</v>
      </c>
      <c r="K465" s="3">
        <v>33449.599999999868</v>
      </c>
      <c r="L465" s="3" t="s">
        <v>15291</v>
      </c>
      <c r="M465" s="4" t="str">
        <f ca="1">IFERROR(__xludf.DUMMYFUNCTION("REGEXREPLACE(F2546,""\D"", """")"),"7")</f>
        <v>7</v>
      </c>
    </row>
    <row r="466" spans="1:13" ht="15.75" customHeight="1">
      <c r="A466" s="1">
        <v>2547</v>
      </c>
      <c r="B466" s="3">
        <v>2548</v>
      </c>
      <c r="C466" s="3" t="s">
        <v>7137</v>
      </c>
      <c r="D466" s="3">
        <v>0.17066562285551759</v>
      </c>
      <c r="E466" s="3">
        <v>0.46319206189850259</v>
      </c>
      <c r="F466" s="3">
        <v>0.54121863799283154</v>
      </c>
      <c r="G466" s="3">
        <v>6.4516129032258063E-2</v>
      </c>
      <c r="H466" s="3">
        <v>9.3189964157706098E-2</v>
      </c>
      <c r="I466" s="3">
        <v>0.19354838709677419</v>
      </c>
      <c r="J466" s="3">
        <v>2.5762582848261939E-2</v>
      </c>
      <c r="K466" s="3">
        <v>59663.199999999553</v>
      </c>
      <c r="L466" s="3" t="s">
        <v>15294</v>
      </c>
      <c r="M466" s="4" t="str">
        <f ca="1">IFERROR(__xludf.DUMMYFUNCTION("REGEXREPLACE(F2549,""\D"", """")"),"7")</f>
        <v>7</v>
      </c>
    </row>
    <row r="467" spans="1:13" ht="15.75" customHeight="1">
      <c r="A467" s="1">
        <v>2574</v>
      </c>
      <c r="B467" s="3">
        <v>2575</v>
      </c>
      <c r="C467" s="3" t="s">
        <v>7209</v>
      </c>
      <c r="D467" s="3">
        <v>0.1380064526089233</v>
      </c>
      <c r="E467" s="3">
        <v>0.23131613792559361</v>
      </c>
      <c r="F467" s="3">
        <v>0.6500802568218299</v>
      </c>
      <c r="G467" s="3">
        <v>0.1075441412520064</v>
      </c>
      <c r="H467" s="3">
        <v>0.12680577849117181</v>
      </c>
      <c r="I467" s="3">
        <v>0.2536115569823435</v>
      </c>
      <c r="J467" s="3">
        <v>3.1683389918728093E-2</v>
      </c>
      <c r="K467" s="3">
        <v>67328.799999999697</v>
      </c>
      <c r="L467" s="3" t="s">
        <v>15321</v>
      </c>
      <c r="M467" s="4" t="str">
        <f ca="1">IFERROR(__xludf.DUMMYFUNCTION("REGEXREPLACE(F2576,""\D"", """")"),"7")</f>
        <v>7</v>
      </c>
    </row>
    <row r="468" spans="1:13" ht="15.75" customHeight="1">
      <c r="A468" s="1">
        <v>2596</v>
      </c>
      <c r="B468" s="3">
        <v>2597</v>
      </c>
      <c r="C468" s="3" t="s">
        <v>7268</v>
      </c>
      <c r="D468" s="3">
        <v>0.18261291208208749</v>
      </c>
      <c r="E468" s="3">
        <v>0.17466716857823941</v>
      </c>
      <c r="F468" s="3">
        <v>0.61818181818181817</v>
      </c>
      <c r="G468" s="3">
        <v>0.1090909090909091</v>
      </c>
      <c r="H468" s="3">
        <v>0.1190082644628099</v>
      </c>
      <c r="I468" s="3">
        <v>0.27933884297520661</v>
      </c>
      <c r="J468" s="3">
        <v>4.0851911944340673E-2</v>
      </c>
      <c r="K468" s="3">
        <v>69146.899999999659</v>
      </c>
      <c r="L468" s="3" t="s">
        <v>15343</v>
      </c>
      <c r="M468" s="4" t="str">
        <f ca="1">IFERROR(__xludf.DUMMYFUNCTION("REGEXREPLACE(F2598,""\D"", """")"),"7")</f>
        <v>7</v>
      </c>
    </row>
    <row r="469" spans="1:13" ht="15.75" customHeight="1">
      <c r="A469" s="1">
        <v>2599</v>
      </c>
      <c r="B469" s="3">
        <v>2600</v>
      </c>
      <c r="C469" s="3" t="s">
        <v>7275</v>
      </c>
      <c r="D469" s="3">
        <v>0.1608951505429998</v>
      </c>
      <c r="E469" s="3">
        <v>0.24028828053062459</v>
      </c>
      <c r="F469" s="3">
        <v>0.62727272727272732</v>
      </c>
      <c r="G469" s="3">
        <v>8.7878787878787876E-2</v>
      </c>
      <c r="H469" s="3">
        <v>0.1242424242424242</v>
      </c>
      <c r="I469" s="3">
        <v>0.25454545454545452</v>
      </c>
      <c r="J469" s="3">
        <v>3.2423760188402567E-2</v>
      </c>
      <c r="K469" s="3">
        <v>35600.099999999809</v>
      </c>
      <c r="L469" s="3" t="s">
        <v>15346</v>
      </c>
      <c r="M469" s="4" t="str">
        <f ca="1">IFERROR(__xludf.DUMMYFUNCTION("REGEXREPLACE(F2601,""\D"", """")"),"7")</f>
        <v>7</v>
      </c>
    </row>
    <row r="470" spans="1:13" ht="15.75" customHeight="1">
      <c r="A470" s="1">
        <v>2613</v>
      </c>
      <c r="B470" s="3">
        <v>2614</v>
      </c>
      <c r="C470" s="3" t="s">
        <v>7312</v>
      </c>
      <c r="D470" s="3">
        <v>0.13181308098709349</v>
      </c>
      <c r="E470" s="3">
        <v>0.30674319877792627</v>
      </c>
      <c r="F470" s="3">
        <v>0.6295336787564767</v>
      </c>
      <c r="G470" s="3">
        <v>9.8445595854922283E-2</v>
      </c>
      <c r="H470" s="3">
        <v>6.7357512953367879E-2</v>
      </c>
      <c r="I470" s="3">
        <v>0.233160621761658</v>
      </c>
      <c r="J470" s="3">
        <v>2.0634726299190831E-2</v>
      </c>
      <c r="K470" s="3">
        <v>41588.499999999687</v>
      </c>
      <c r="L470" s="3" t="s">
        <v>15360</v>
      </c>
      <c r="M470" s="4" t="str">
        <f ca="1">IFERROR(__xludf.DUMMYFUNCTION("REGEXREPLACE(F2615,""\D"", """")"),"7")</f>
        <v>7</v>
      </c>
    </row>
    <row r="471" spans="1:13" ht="15.75" customHeight="1">
      <c r="A471" s="1">
        <v>2623</v>
      </c>
      <c r="B471" s="3">
        <v>2624</v>
      </c>
      <c r="C471" s="3" t="s">
        <v>7340</v>
      </c>
      <c r="D471" s="3">
        <v>0.16236369420956651</v>
      </c>
      <c r="E471" s="3">
        <v>0.19833906736578669</v>
      </c>
      <c r="F471" s="3">
        <v>0.63468013468013473</v>
      </c>
      <c r="G471" s="3">
        <v>0.1077441077441077</v>
      </c>
      <c r="H471" s="3">
        <v>0.13973063973063971</v>
      </c>
      <c r="I471" s="3">
        <v>0.28114478114478109</v>
      </c>
      <c r="J471" s="3">
        <v>3.9179351931737397E-2</v>
      </c>
      <c r="K471" s="3">
        <v>66098.099999999671</v>
      </c>
      <c r="L471" s="3" t="s">
        <v>15370</v>
      </c>
      <c r="M471" s="4" t="str">
        <f ca="1">IFERROR(__xludf.DUMMYFUNCTION("REGEXREPLACE(F2625,""\D"", """")"),"7")</f>
        <v>7</v>
      </c>
    </row>
    <row r="472" spans="1:13" ht="15.75" customHeight="1">
      <c r="A472" s="1">
        <v>2636</v>
      </c>
      <c r="B472" s="3">
        <v>2637</v>
      </c>
      <c r="C472" s="3" t="s">
        <v>7375</v>
      </c>
      <c r="D472" s="3">
        <v>0.15239864696163269</v>
      </c>
      <c r="E472" s="3">
        <v>0.1835199017990774</v>
      </c>
      <c r="F472" s="3">
        <v>0.62180579216354348</v>
      </c>
      <c r="G472" s="3">
        <v>0.1192504258943782</v>
      </c>
      <c r="H472" s="3">
        <v>0.131175468483816</v>
      </c>
      <c r="I472" s="3">
        <v>0.2981260647359455</v>
      </c>
      <c r="J472" s="3">
        <v>3.7488393438328868E-2</v>
      </c>
      <c r="K472" s="3">
        <v>65652.999999999578</v>
      </c>
      <c r="L472" s="3" t="s">
        <v>15383</v>
      </c>
      <c r="M472" s="4" t="str">
        <f ca="1">IFERROR(__xludf.DUMMYFUNCTION("REGEXREPLACE(F2638,""\D"", """")"),"7")</f>
        <v>7</v>
      </c>
    </row>
    <row r="473" spans="1:13" ht="15.75" customHeight="1">
      <c r="A473" s="1">
        <v>2640</v>
      </c>
      <c r="B473" s="3">
        <v>2641</v>
      </c>
      <c r="C473" s="3" t="s">
        <v>7386</v>
      </c>
      <c r="D473" s="3">
        <v>0.19841041775159901</v>
      </c>
      <c r="E473" s="3">
        <v>0.1157848355757827</v>
      </c>
      <c r="F473" s="3">
        <v>0.65841584158415845</v>
      </c>
      <c r="G473" s="3">
        <v>0.15346534653465349</v>
      </c>
      <c r="H473" s="3">
        <v>0.1386138613861386</v>
      </c>
      <c r="I473" s="3">
        <v>0.34158415841584161</v>
      </c>
      <c r="J473" s="3">
        <v>5.5621263519536647E-2</v>
      </c>
      <c r="K473" s="3">
        <v>23005.600000000009</v>
      </c>
      <c r="L473" s="3" t="s">
        <v>15387</v>
      </c>
      <c r="M473" s="4" t="str">
        <f ca="1">IFERROR(__xludf.DUMMYFUNCTION("REGEXREPLACE(F2642,""\D"", """")"),"7")</f>
        <v>7</v>
      </c>
    </row>
    <row r="474" spans="1:13" ht="15.75" customHeight="1">
      <c r="A474" s="1">
        <v>2658</v>
      </c>
      <c r="B474" s="3">
        <v>2659</v>
      </c>
      <c r="C474" s="3" t="s">
        <v>7432</v>
      </c>
      <c r="D474" s="3">
        <v>0.14552935944913939</v>
      </c>
      <c r="E474" s="3">
        <v>0.25514661229700453</v>
      </c>
      <c r="F474" s="3">
        <v>0.62456140350877198</v>
      </c>
      <c r="G474" s="3">
        <v>0.10877192982456139</v>
      </c>
      <c r="H474" s="3">
        <v>0.12982456140350879</v>
      </c>
      <c r="I474" s="3">
        <v>0.26666666666666672</v>
      </c>
      <c r="J474" s="3">
        <v>3.331013046013518E-2</v>
      </c>
      <c r="K474" s="3">
        <v>31896.699999999932</v>
      </c>
      <c r="L474" s="3" t="s">
        <v>15405</v>
      </c>
      <c r="M474" s="4" t="str">
        <f ca="1">IFERROR(__xludf.DUMMYFUNCTION("REGEXREPLACE(F2660,""\D"", """")"),"7")</f>
        <v>7</v>
      </c>
    </row>
    <row r="475" spans="1:13" ht="15.75" customHeight="1">
      <c r="A475" s="1">
        <v>2690</v>
      </c>
      <c r="B475" s="3">
        <v>2691</v>
      </c>
      <c r="C475" s="3" t="s">
        <v>7515</v>
      </c>
      <c r="D475" s="3">
        <v>0.1812364681007369</v>
      </c>
      <c r="E475" s="3">
        <v>0.16250131869000239</v>
      </c>
      <c r="F475" s="3">
        <v>0.62655601659751037</v>
      </c>
      <c r="G475" s="3">
        <v>0.1327800829875519</v>
      </c>
      <c r="H475" s="3">
        <v>0.1369294605809129</v>
      </c>
      <c r="I475" s="3">
        <v>0.29875518672199169</v>
      </c>
      <c r="J475" s="3">
        <v>4.7088379574251188E-2</v>
      </c>
      <c r="K475" s="3">
        <v>26766.599999999959</v>
      </c>
      <c r="L475" s="3" t="s">
        <v>15437</v>
      </c>
      <c r="M475" s="4" t="str">
        <f ca="1">IFERROR(__xludf.DUMMYFUNCTION("REGEXREPLACE(F2692,""\D"", """")"),"7")</f>
        <v>7</v>
      </c>
    </row>
    <row r="476" spans="1:13" ht="15.75" customHeight="1">
      <c r="A476" s="1">
        <v>2703</v>
      </c>
      <c r="B476" s="3">
        <v>2704</v>
      </c>
      <c r="C476" s="3" t="s">
        <v>7551</v>
      </c>
      <c r="D476" s="3">
        <v>0.1712638107271634</v>
      </c>
      <c r="E476" s="3">
        <v>0.32448361230245781</v>
      </c>
      <c r="F476" s="3">
        <v>0.65608465608465605</v>
      </c>
      <c r="G476" s="3">
        <v>8.4656084656084651E-2</v>
      </c>
      <c r="H476" s="3">
        <v>8.4656084656084651E-2</v>
      </c>
      <c r="I476" s="3">
        <v>0.20634920634920631</v>
      </c>
      <c r="J476" s="3">
        <v>2.6413456935196079E-2</v>
      </c>
      <c r="K476" s="3">
        <v>19542.900000000001</v>
      </c>
      <c r="L476" s="3" t="s">
        <v>15450</v>
      </c>
      <c r="M476" s="4" t="str">
        <f ca="1">IFERROR(__xludf.DUMMYFUNCTION("REGEXREPLACE(F2705,""\D"", """")"),"7")</f>
        <v>7</v>
      </c>
    </row>
    <row r="477" spans="1:13" ht="15.75" customHeight="1">
      <c r="A477" s="1">
        <v>2715</v>
      </c>
      <c r="B477" s="3">
        <v>2716</v>
      </c>
      <c r="C477" s="3" t="s">
        <v>7585</v>
      </c>
      <c r="D477" s="3">
        <v>0.1375700249172532</v>
      </c>
      <c r="E477" s="3">
        <v>0.32847832015275152</v>
      </c>
      <c r="F477" s="3">
        <v>0.63369963369963367</v>
      </c>
      <c r="G477" s="3">
        <v>8.0586080586080591E-2</v>
      </c>
      <c r="H477" s="3">
        <v>0.1098901098901099</v>
      </c>
      <c r="I477" s="3">
        <v>0.25641025641025639</v>
      </c>
      <c r="J477" s="3">
        <v>2.4589257696560941E-2</v>
      </c>
      <c r="K477" s="3">
        <v>29938.099999999929</v>
      </c>
      <c r="L477" s="3" t="s">
        <v>15462</v>
      </c>
      <c r="M477" s="4" t="str">
        <f ca="1">IFERROR(__xludf.DUMMYFUNCTION("REGEXREPLACE(F2717,""\D"", """")"),"7")</f>
        <v>7</v>
      </c>
    </row>
    <row r="478" spans="1:13" ht="15.75" customHeight="1">
      <c r="A478" s="1">
        <v>2827</v>
      </c>
      <c r="B478" s="3">
        <v>2828</v>
      </c>
      <c r="C478" s="3" t="s">
        <v>7884</v>
      </c>
      <c r="D478" s="3">
        <v>0.17794554224179859</v>
      </c>
      <c r="E478" s="3">
        <v>0.18271100689191591</v>
      </c>
      <c r="F478" s="3">
        <v>0.60321715817694366</v>
      </c>
      <c r="G478" s="3">
        <v>6.7024128686327081E-2</v>
      </c>
      <c r="H478" s="3">
        <v>0.15549597855227881</v>
      </c>
      <c r="I478" s="3">
        <v>0.30026809651474529</v>
      </c>
      <c r="J478" s="3">
        <v>3.5768760494200212E-2</v>
      </c>
      <c r="K478" s="3">
        <v>42074.499999999724</v>
      </c>
      <c r="L478" s="3" t="s">
        <v>15574</v>
      </c>
      <c r="M478" s="4" t="str">
        <f ca="1">IFERROR(__xludf.DUMMYFUNCTION("REGEXREPLACE(F2829,""\D"", """")"),"7")</f>
        <v>7</v>
      </c>
    </row>
    <row r="479" spans="1:13" ht="15.75" customHeight="1">
      <c r="A479" s="1">
        <v>2872</v>
      </c>
      <c r="B479" s="3">
        <v>2873</v>
      </c>
      <c r="C479" s="3" t="s">
        <v>7999</v>
      </c>
      <c r="D479" s="3">
        <v>0.23582922655791799</v>
      </c>
      <c r="E479" s="3">
        <v>0.25882894527384098</v>
      </c>
      <c r="F479" s="3">
        <v>0.60377358490566035</v>
      </c>
      <c r="G479" s="3">
        <v>4.716981132075472E-2</v>
      </c>
      <c r="H479" s="3">
        <v>0.160377358490566</v>
      </c>
      <c r="I479" s="3">
        <v>0.25471698113207553</v>
      </c>
      <c r="J479" s="3">
        <v>3.7463807720193913E-2</v>
      </c>
      <c r="K479" s="3">
        <v>11867.900000000031</v>
      </c>
      <c r="L479" s="3" t="s">
        <v>15619</v>
      </c>
      <c r="M479" s="4" t="str">
        <f ca="1">IFERROR(__xludf.DUMMYFUNCTION("REGEXREPLACE(F2874,""\D"", """")"),"7")</f>
        <v>7</v>
      </c>
    </row>
    <row r="480" spans="1:13" ht="15.75" customHeight="1">
      <c r="A480" s="1">
        <v>2873</v>
      </c>
      <c r="B480" s="3">
        <v>2874</v>
      </c>
      <c r="C480" s="3" t="s">
        <v>8002</v>
      </c>
      <c r="D480" s="3">
        <v>0.17202754822263511</v>
      </c>
      <c r="E480" s="3">
        <v>0.27671886389046629</v>
      </c>
      <c r="F480" s="3">
        <v>0.65555555555555556</v>
      </c>
      <c r="G480" s="3">
        <v>9.3333333333333338E-2</v>
      </c>
      <c r="H480" s="3">
        <v>0.1222222222222222</v>
      </c>
      <c r="I480" s="3">
        <v>0.2466666666666667</v>
      </c>
      <c r="J480" s="3">
        <v>3.5799821973094031E-2</v>
      </c>
      <c r="K480" s="3">
        <v>48454.699999999568</v>
      </c>
      <c r="L480" s="3" t="s">
        <v>15620</v>
      </c>
      <c r="M480" s="4" t="str">
        <f ca="1">IFERROR(__xludf.DUMMYFUNCTION("REGEXREPLACE(F2875,""\D"", """")"),"7")</f>
        <v>7</v>
      </c>
    </row>
    <row r="481" spans="1:13" ht="15.75" customHeight="1">
      <c r="A481" s="1">
        <v>2967</v>
      </c>
      <c r="B481" s="3">
        <v>2968</v>
      </c>
      <c r="C481" s="3" t="s">
        <v>8254</v>
      </c>
      <c r="D481" s="3">
        <v>0.13478047450809871</v>
      </c>
      <c r="E481" s="3">
        <v>0.19135262963952199</v>
      </c>
      <c r="F481" s="3">
        <v>0.63578274760383391</v>
      </c>
      <c r="G481" s="3">
        <v>0.1118210862619808</v>
      </c>
      <c r="H481" s="3">
        <v>0.11501597444089461</v>
      </c>
      <c r="I481" s="3">
        <v>0.27476038338658149</v>
      </c>
      <c r="J481" s="3">
        <v>2.9467680034936761E-2</v>
      </c>
      <c r="K481" s="3">
        <v>32870.999999999847</v>
      </c>
      <c r="L481" s="3" t="s">
        <v>15714</v>
      </c>
      <c r="M481" s="4" t="str">
        <f ca="1">IFERROR(__xludf.DUMMYFUNCTION("REGEXREPLACE(F2969,""\D"", """")"),"7")</f>
        <v>7</v>
      </c>
    </row>
    <row r="482" spans="1:13" ht="15.75" customHeight="1">
      <c r="A482" s="1">
        <v>2970</v>
      </c>
      <c r="B482" s="3">
        <v>2971</v>
      </c>
      <c r="C482" s="3" t="s">
        <v>8262</v>
      </c>
      <c r="D482" s="3">
        <v>0.19096479171098429</v>
      </c>
      <c r="E482" s="3">
        <v>0.23178784258478879</v>
      </c>
      <c r="F482" s="3">
        <v>0.63421828908554567</v>
      </c>
      <c r="G482" s="3">
        <v>7.3746312684365781E-2</v>
      </c>
      <c r="H482" s="3">
        <v>0.1297935103244838</v>
      </c>
      <c r="I482" s="3">
        <v>0.247787610619469</v>
      </c>
      <c r="J482" s="3">
        <v>3.6197711383010117E-2</v>
      </c>
      <c r="K482" s="3">
        <v>37093.299999999806</v>
      </c>
      <c r="L482" s="3" t="s">
        <v>15717</v>
      </c>
      <c r="M482" s="4" t="str">
        <f ca="1">IFERROR(__xludf.DUMMYFUNCTION("REGEXREPLACE(F2972,""\D"", """")"),"7")</f>
        <v>7</v>
      </c>
    </row>
    <row r="483" spans="1:13" ht="15.75" customHeight="1">
      <c r="A483" s="1">
        <v>2986</v>
      </c>
      <c r="B483" s="3">
        <v>2987</v>
      </c>
      <c r="C483" s="3" t="s">
        <v>8301</v>
      </c>
      <c r="D483" s="3">
        <v>0.26283996586999681</v>
      </c>
      <c r="E483" s="3">
        <v>0.34266040159704941</v>
      </c>
      <c r="F483" s="3">
        <v>0.62676056338028174</v>
      </c>
      <c r="G483" s="3">
        <v>9.154929577464789E-2</v>
      </c>
      <c r="H483" s="3">
        <v>0.11971830985915489</v>
      </c>
      <c r="I483" s="3">
        <v>0.25352112676056338</v>
      </c>
      <c r="J483" s="3">
        <v>5.0142673042914157E-2</v>
      </c>
      <c r="K483" s="3">
        <v>16116.400000000031</v>
      </c>
      <c r="L483" s="3" t="s">
        <v>15733</v>
      </c>
      <c r="M483" s="4" t="str">
        <f ca="1">IFERROR(__xludf.DUMMYFUNCTION("REGEXREPLACE(F2988,""\D"", """")"),"7")</f>
        <v>7</v>
      </c>
    </row>
    <row r="484" spans="1:13" ht="15.75" customHeight="1">
      <c r="A484" s="1">
        <v>3013</v>
      </c>
      <c r="B484" s="3">
        <v>3014</v>
      </c>
      <c r="C484" s="3" t="s">
        <v>8373</v>
      </c>
      <c r="D484" s="3">
        <v>0.14216137483352251</v>
      </c>
      <c r="E484" s="3">
        <v>0.14932599503941671</v>
      </c>
      <c r="F484" s="3">
        <v>0.59693877551020413</v>
      </c>
      <c r="G484" s="3">
        <v>9.1836734693877556E-2</v>
      </c>
      <c r="H484" s="3">
        <v>0.18877551020408159</v>
      </c>
      <c r="I484" s="3">
        <v>0.30612244897959179</v>
      </c>
      <c r="J484" s="3">
        <v>3.5622793291417362E-2</v>
      </c>
      <c r="K484" s="3">
        <v>22532.2</v>
      </c>
      <c r="L484" s="3" t="s">
        <v>15760</v>
      </c>
      <c r="M484" s="4" t="str">
        <f ca="1">IFERROR(__xludf.DUMMYFUNCTION("REGEXREPLACE(F3015,""\D"", """")"),"7")</f>
        <v>7</v>
      </c>
    </row>
    <row r="485" spans="1:13" ht="15.75" customHeight="1">
      <c r="A485" s="1">
        <v>3075</v>
      </c>
      <c r="B485" s="3">
        <v>3076</v>
      </c>
      <c r="C485" s="3" t="s">
        <v>8542</v>
      </c>
      <c r="D485" s="3">
        <v>0.1774446294130817</v>
      </c>
      <c r="E485" s="3">
        <v>0.21227217952703961</v>
      </c>
      <c r="F485" s="3">
        <v>0.62182741116751272</v>
      </c>
      <c r="G485" s="3">
        <v>0.1192893401015228</v>
      </c>
      <c r="H485" s="3">
        <v>0.1065989847715736</v>
      </c>
      <c r="I485" s="3">
        <v>0.26269035532994922</v>
      </c>
      <c r="J485" s="3">
        <v>3.9452723607781223E-2</v>
      </c>
      <c r="K485" s="3">
        <v>89273.299999999901</v>
      </c>
      <c r="L485" s="3" t="s">
        <v>15822</v>
      </c>
      <c r="M485" s="4" t="str">
        <f ca="1">IFERROR(__xludf.DUMMYFUNCTION("REGEXREPLACE(F3077,""\D"", """")"),"7")</f>
        <v>7</v>
      </c>
    </row>
    <row r="486" spans="1:13" ht="15.75" customHeight="1">
      <c r="A486" s="1">
        <v>3084</v>
      </c>
      <c r="B486" s="3">
        <v>3085</v>
      </c>
      <c r="C486" s="3" t="s">
        <v>8567</v>
      </c>
      <c r="D486" s="3">
        <v>0.16329933234644439</v>
      </c>
      <c r="E486" s="3">
        <v>0.21234866894914389</v>
      </c>
      <c r="F486" s="3">
        <v>0.62339055793991416</v>
      </c>
      <c r="G486" s="3">
        <v>9.1201716738197422E-2</v>
      </c>
      <c r="H486" s="3">
        <v>0.1309012875536481</v>
      </c>
      <c r="I486" s="3">
        <v>0.25858369098712453</v>
      </c>
      <c r="J486" s="3">
        <v>3.531215807704019E-2</v>
      </c>
      <c r="K486" s="3">
        <v>103319.4000000001</v>
      </c>
      <c r="L486" s="3" t="s">
        <v>15831</v>
      </c>
      <c r="M486" s="4" t="str">
        <f ca="1">IFERROR(__xludf.DUMMYFUNCTION("REGEXREPLACE(F3086,""\D"", """")"),"7")</f>
        <v>7</v>
      </c>
    </row>
    <row r="487" spans="1:13" ht="15.75" customHeight="1">
      <c r="A487" s="1">
        <v>3103</v>
      </c>
      <c r="B487" s="3">
        <v>3104</v>
      </c>
      <c r="C487" s="3" t="s">
        <v>8619</v>
      </c>
      <c r="D487" s="3">
        <v>0.1508537118571554</v>
      </c>
      <c r="E487" s="3">
        <v>0.1596426060718954</v>
      </c>
      <c r="F487" s="3">
        <v>0.63381995133819946</v>
      </c>
      <c r="G487" s="3">
        <v>0.1058394160583942</v>
      </c>
      <c r="H487" s="3">
        <v>0.14233576642335771</v>
      </c>
      <c r="I487" s="3">
        <v>0.29683698296836991</v>
      </c>
      <c r="J487" s="3">
        <v>3.6590409608445028E-2</v>
      </c>
      <c r="K487" s="3">
        <v>92239.70000000007</v>
      </c>
      <c r="L487" s="3" t="s">
        <v>15850</v>
      </c>
      <c r="M487" s="4" t="str">
        <f ca="1">IFERROR(__xludf.DUMMYFUNCTION("REGEXREPLACE(F3105,""\D"", """")"),"7")</f>
        <v>7</v>
      </c>
    </row>
    <row r="488" spans="1:13" ht="15.75" customHeight="1">
      <c r="A488" s="1">
        <v>3140</v>
      </c>
      <c r="B488" s="3">
        <v>3141</v>
      </c>
      <c r="C488" s="3" t="s">
        <v>8720</v>
      </c>
      <c r="D488" s="3">
        <v>0.14802009927578511</v>
      </c>
      <c r="E488" s="3">
        <v>0.14411595563376109</v>
      </c>
      <c r="F488" s="3">
        <v>0.64069264069264065</v>
      </c>
      <c r="G488" s="3">
        <v>9.5238095238095233E-2</v>
      </c>
      <c r="H488" s="3">
        <v>0.17316017316017321</v>
      </c>
      <c r="I488" s="3">
        <v>0.31168831168831168</v>
      </c>
      <c r="J488" s="3">
        <v>3.6443521895032263E-2</v>
      </c>
      <c r="K488" s="3">
        <v>26216.199999999979</v>
      </c>
      <c r="L488" s="3" t="s">
        <v>15887</v>
      </c>
      <c r="M488" s="4" t="str">
        <f ca="1">IFERROR(__xludf.DUMMYFUNCTION("REGEXREPLACE(F3142,""\D"", """")"),"7")</f>
        <v>7</v>
      </c>
    </row>
    <row r="489" spans="1:13" ht="15.75" customHeight="1">
      <c r="A489" s="1">
        <v>3155</v>
      </c>
      <c r="B489" s="3">
        <v>3156</v>
      </c>
      <c r="C489" s="3" t="s">
        <v>8758</v>
      </c>
      <c r="D489" s="3">
        <v>0.19199467804644871</v>
      </c>
      <c r="E489" s="3">
        <v>0.23765123174481331</v>
      </c>
      <c r="F489" s="3">
        <v>0.66966966966966968</v>
      </c>
      <c r="G489" s="3">
        <v>9.0090090090090086E-2</v>
      </c>
      <c r="H489" s="3">
        <v>0.1051051051051051</v>
      </c>
      <c r="I489" s="3">
        <v>0.24924924924924921</v>
      </c>
      <c r="J489" s="3">
        <v>3.5830509351848512E-2</v>
      </c>
      <c r="K489" s="3">
        <v>36219.999999999789</v>
      </c>
      <c r="L489" s="3" t="s">
        <v>15902</v>
      </c>
      <c r="M489" s="4" t="str">
        <f ca="1">IFERROR(__xludf.DUMMYFUNCTION("REGEXREPLACE(F3157,""\D"", """")"),"7")</f>
        <v>7</v>
      </c>
    </row>
    <row r="490" spans="1:13" ht="15.75" customHeight="1">
      <c r="A490" s="1">
        <v>3159</v>
      </c>
      <c r="B490" s="3">
        <v>3160</v>
      </c>
      <c r="C490" s="3" t="s">
        <v>8768</v>
      </c>
      <c r="D490" s="3">
        <v>0.142993989791387</v>
      </c>
      <c r="E490" s="3">
        <v>0.24216484519530229</v>
      </c>
      <c r="F490" s="3">
        <v>0.65722379603399439</v>
      </c>
      <c r="G490" s="3">
        <v>0.12747875354107649</v>
      </c>
      <c r="H490" s="3">
        <v>0.113314447592068</v>
      </c>
      <c r="I490" s="3">
        <v>0.2719546742209632</v>
      </c>
      <c r="J490" s="3">
        <v>3.336409938992875E-2</v>
      </c>
      <c r="K490" s="3">
        <v>38563.599999999773</v>
      </c>
      <c r="L490" s="3" t="s">
        <v>15906</v>
      </c>
      <c r="M490" s="4" t="str">
        <f ca="1">IFERROR(__xludf.DUMMYFUNCTION("REGEXREPLACE(F3161,""\D"", """")"),"7")</f>
        <v>7</v>
      </c>
    </row>
    <row r="491" spans="1:13" ht="15.75" customHeight="1">
      <c r="A491" s="1">
        <v>3261</v>
      </c>
      <c r="B491" s="3">
        <v>3262</v>
      </c>
      <c r="C491" s="3" t="s">
        <v>9039</v>
      </c>
      <c r="D491" s="3">
        <v>0.12751881561695311</v>
      </c>
      <c r="E491" s="3">
        <v>0.25478937859528461</v>
      </c>
      <c r="F491" s="3">
        <v>0.67027027027027031</v>
      </c>
      <c r="G491" s="3">
        <v>0.14594594594594601</v>
      </c>
      <c r="H491" s="3">
        <v>0.1189189189189189</v>
      </c>
      <c r="I491" s="3">
        <v>0.27027027027027029</v>
      </c>
      <c r="J491" s="3">
        <v>3.1922834730431227E-2</v>
      </c>
      <c r="K491" s="3">
        <v>20120.299999999988</v>
      </c>
      <c r="L491" s="3" t="s">
        <v>16008</v>
      </c>
      <c r="M491" s="4" t="str">
        <f ca="1">IFERROR(__xludf.DUMMYFUNCTION("REGEXREPLACE(F3263,""\D"", """")"),"7")</f>
        <v>7</v>
      </c>
    </row>
    <row r="492" spans="1:13" ht="15.75" customHeight="1">
      <c r="A492" s="1">
        <v>3267</v>
      </c>
      <c r="B492" s="3">
        <v>3268</v>
      </c>
      <c r="C492" s="3" t="s">
        <v>9056</v>
      </c>
      <c r="D492" s="3">
        <v>0.1921627609220663</v>
      </c>
      <c r="E492" s="3">
        <v>0.1869855467749193</v>
      </c>
      <c r="F492" s="3">
        <v>0.66666666666666663</v>
      </c>
      <c r="G492" s="3">
        <v>0.10101010101010099</v>
      </c>
      <c r="H492" s="3">
        <v>0.1077441077441077</v>
      </c>
      <c r="I492" s="3">
        <v>0.25252525252525249</v>
      </c>
      <c r="J492" s="3">
        <v>3.838539200517932E-2</v>
      </c>
      <c r="K492" s="3">
        <v>32763.199999999899</v>
      </c>
      <c r="L492" s="3" t="s">
        <v>16014</v>
      </c>
      <c r="M492" s="4" t="str">
        <f ca="1">IFERROR(__xludf.DUMMYFUNCTION("REGEXREPLACE(F3269,""\D"", """")"),"7")</f>
        <v>7</v>
      </c>
    </row>
    <row r="493" spans="1:13" ht="15.75" customHeight="1">
      <c r="A493" s="1">
        <v>3291</v>
      </c>
      <c r="B493" s="3">
        <v>3292</v>
      </c>
      <c r="C493" s="3" t="s">
        <v>9119</v>
      </c>
      <c r="D493" s="3">
        <v>0.116376192138546</v>
      </c>
      <c r="E493" s="3">
        <v>0.16510931673261331</v>
      </c>
      <c r="F493" s="3">
        <v>0.64406779661016944</v>
      </c>
      <c r="G493" s="3">
        <v>8.4745762711864403E-2</v>
      </c>
      <c r="H493" s="3">
        <v>0.17372881355932199</v>
      </c>
      <c r="I493" s="3">
        <v>0.28813559322033899</v>
      </c>
      <c r="J493" s="3">
        <v>2.7113398849564849E-2</v>
      </c>
      <c r="K493" s="3">
        <v>26443.999999999971</v>
      </c>
      <c r="L493" s="3" t="s">
        <v>16038</v>
      </c>
      <c r="M493" s="4" t="str">
        <f ca="1">IFERROR(__xludf.DUMMYFUNCTION("REGEXREPLACE(F3293,""\D"", """")"),"7")</f>
        <v>7</v>
      </c>
    </row>
    <row r="494" spans="1:13" ht="15.75" customHeight="1">
      <c r="A494" s="1">
        <v>3298</v>
      </c>
      <c r="B494" s="3">
        <v>3299</v>
      </c>
      <c r="C494" s="3" t="s">
        <v>9140</v>
      </c>
      <c r="D494" s="3">
        <v>0.15052204110588191</v>
      </c>
      <c r="E494" s="3">
        <v>0.18267226803440301</v>
      </c>
      <c r="F494" s="3">
        <v>0.64358974358974363</v>
      </c>
      <c r="G494" s="3">
        <v>0.1205128205128205</v>
      </c>
      <c r="H494" s="3">
        <v>0.141025641025641</v>
      </c>
      <c r="I494" s="3">
        <v>0.30256410256410249</v>
      </c>
      <c r="J494" s="3">
        <v>3.8315011338582727E-2</v>
      </c>
      <c r="K494" s="3">
        <v>44156.899999999689</v>
      </c>
      <c r="L494" s="3" t="s">
        <v>16045</v>
      </c>
      <c r="M494" s="4" t="str">
        <f ca="1">IFERROR(__xludf.DUMMYFUNCTION("REGEXREPLACE(F3300,""\D"", """")"),"7")</f>
        <v>7</v>
      </c>
    </row>
    <row r="495" spans="1:13" ht="15.75" customHeight="1">
      <c r="A495" s="1">
        <v>3329</v>
      </c>
      <c r="B495" s="3">
        <v>3330</v>
      </c>
      <c r="C495" s="3" t="s">
        <v>9218</v>
      </c>
      <c r="D495" s="3">
        <v>0.2425238096343709</v>
      </c>
      <c r="E495" s="3">
        <v>0.21175837157021149</v>
      </c>
      <c r="F495" s="3">
        <v>0.61842105263157898</v>
      </c>
      <c r="G495" s="3">
        <v>8.771929824561403E-2</v>
      </c>
      <c r="H495" s="3">
        <v>9.6491228070175433E-2</v>
      </c>
      <c r="I495" s="3">
        <v>0.25438596491228072</v>
      </c>
      <c r="J495" s="3">
        <v>4.1690145132359323E-2</v>
      </c>
      <c r="K495" s="3">
        <v>25265</v>
      </c>
      <c r="L495" s="3" t="s">
        <v>16076</v>
      </c>
      <c r="M495" s="4" t="str">
        <f ca="1">IFERROR(__xludf.DUMMYFUNCTION("REGEXREPLACE(F3331,""\D"", """")"),"7")</f>
        <v>7</v>
      </c>
    </row>
    <row r="496" spans="1:13" ht="15.75" customHeight="1">
      <c r="A496" s="1">
        <v>3359</v>
      </c>
      <c r="B496" s="3">
        <v>3360</v>
      </c>
      <c r="C496" s="3" t="s">
        <v>9299</v>
      </c>
      <c r="D496" s="3">
        <v>0.17817898086576209</v>
      </c>
      <c r="E496" s="3">
        <v>0.24128530347709681</v>
      </c>
      <c r="F496" s="3">
        <v>0.62475049900199597</v>
      </c>
      <c r="G496" s="3">
        <v>9.3812375249500993E-2</v>
      </c>
      <c r="H496" s="3">
        <v>0.1037924151696607</v>
      </c>
      <c r="I496" s="3">
        <v>0.26746506986027951</v>
      </c>
      <c r="J496" s="3">
        <v>3.4220280310789469E-2</v>
      </c>
      <c r="K496" s="3">
        <v>55157.099999999453</v>
      </c>
      <c r="L496" s="3" t="s">
        <v>16106</v>
      </c>
      <c r="M496" s="4" t="str">
        <f ca="1">IFERROR(__xludf.DUMMYFUNCTION("REGEXREPLACE(F3361,""\D"", """")"),"7")</f>
        <v>7</v>
      </c>
    </row>
    <row r="497" spans="1:13" ht="15.75" customHeight="1">
      <c r="A497" s="1">
        <v>3388</v>
      </c>
      <c r="B497" s="3">
        <v>3389</v>
      </c>
      <c r="C497" s="3" t="s">
        <v>9377</v>
      </c>
      <c r="D497" s="3">
        <v>0.19032843200124741</v>
      </c>
      <c r="E497" s="3">
        <v>0.1519861710365551</v>
      </c>
      <c r="F497" s="3">
        <v>0.65653495440729481</v>
      </c>
      <c r="G497" s="3">
        <v>0.1185410334346505</v>
      </c>
      <c r="H497" s="3">
        <v>0.1124620060790274</v>
      </c>
      <c r="I497" s="3">
        <v>0.29483282674772038</v>
      </c>
      <c r="J497" s="3">
        <v>4.2482765881273511E-2</v>
      </c>
      <c r="K497" s="3">
        <v>37385.89999999982</v>
      </c>
      <c r="L497" s="3" t="s">
        <v>16135</v>
      </c>
      <c r="M497" s="4" t="str">
        <f ca="1">IFERROR(__xludf.DUMMYFUNCTION("REGEXREPLACE(F3390,""\D"", """")"),"7")</f>
        <v>7</v>
      </c>
    </row>
    <row r="498" spans="1:13" ht="15.75" customHeight="1">
      <c r="A498" s="1">
        <v>3445</v>
      </c>
      <c r="B498" s="3">
        <v>3446</v>
      </c>
      <c r="C498" s="3" t="s">
        <v>9534</v>
      </c>
      <c r="D498" s="3">
        <v>0.17935279428205761</v>
      </c>
      <c r="E498" s="3">
        <v>0.18326570755041899</v>
      </c>
      <c r="F498" s="3">
        <v>0.63207547169811318</v>
      </c>
      <c r="G498" s="3">
        <v>0.11477987421383649</v>
      </c>
      <c r="H498" s="3">
        <v>0.12106918238993709</v>
      </c>
      <c r="I498" s="3">
        <v>0.29245283018867918</v>
      </c>
      <c r="J498" s="3">
        <v>4.1580617293725509E-2</v>
      </c>
      <c r="K498" s="3">
        <v>70339.199999999706</v>
      </c>
      <c r="L498" s="3" t="s">
        <v>16192</v>
      </c>
      <c r="M498" s="4" t="str">
        <f ca="1">IFERROR(__xludf.DUMMYFUNCTION("REGEXREPLACE(F3447,""\D"", """")"),"7")</f>
        <v>7</v>
      </c>
    </row>
    <row r="499" spans="1:13" ht="15.75" customHeight="1">
      <c r="A499" s="1">
        <v>3448</v>
      </c>
      <c r="B499" s="3">
        <v>3449</v>
      </c>
      <c r="C499" s="3" t="s">
        <v>9542</v>
      </c>
      <c r="D499" s="3">
        <v>0.15900098079814859</v>
      </c>
      <c r="E499" s="3">
        <v>0.20743457097818149</v>
      </c>
      <c r="F499" s="3">
        <v>0.6465324384787472</v>
      </c>
      <c r="G499" s="3">
        <v>9.6196868008948541E-2</v>
      </c>
      <c r="H499" s="3">
        <v>0.1208053691275168</v>
      </c>
      <c r="I499" s="3">
        <v>0.28411633109619688</v>
      </c>
      <c r="J499" s="3">
        <v>3.3387454995247701E-2</v>
      </c>
      <c r="K499" s="3">
        <v>49721.999999999578</v>
      </c>
      <c r="L499" s="3" t="s">
        <v>16195</v>
      </c>
      <c r="M499" s="4" t="str">
        <f ca="1">IFERROR(__xludf.DUMMYFUNCTION("REGEXREPLACE(F3450,""\D"", """")"),"7")</f>
        <v>7</v>
      </c>
    </row>
    <row r="500" spans="1:13" ht="15.75" customHeight="1">
      <c r="A500" s="1">
        <v>3531</v>
      </c>
      <c r="B500" s="3">
        <v>3532</v>
      </c>
      <c r="C500" s="3" t="s">
        <v>9765</v>
      </c>
      <c r="D500" s="3">
        <v>0.18766209882059029</v>
      </c>
      <c r="E500" s="3">
        <v>0.13438171259350021</v>
      </c>
      <c r="F500" s="3">
        <v>0.63978494623655913</v>
      </c>
      <c r="G500" s="3">
        <v>8.6021505376344093E-2</v>
      </c>
      <c r="H500" s="3">
        <v>0.1397849462365591</v>
      </c>
      <c r="I500" s="3">
        <v>0.30107526881720431</v>
      </c>
      <c r="J500" s="3">
        <v>3.8679445974211427E-2</v>
      </c>
      <c r="K500" s="3">
        <v>20925.69999999999</v>
      </c>
      <c r="L500" s="3" t="s">
        <v>16278</v>
      </c>
      <c r="M500" s="4" t="str">
        <f ca="1">IFERROR(__xludf.DUMMYFUNCTION("REGEXREPLACE(F3533,""\D"", """")"),"7")</f>
        <v>7</v>
      </c>
    </row>
    <row r="501" spans="1:13" ht="15.75" customHeight="1">
      <c r="A501" s="1">
        <v>3750</v>
      </c>
      <c r="B501" s="3">
        <v>3751</v>
      </c>
      <c r="C501" s="3" t="s">
        <v>10325</v>
      </c>
      <c r="D501" s="3">
        <v>0.14604244079496831</v>
      </c>
      <c r="E501" s="3">
        <v>0.38764858616750542</v>
      </c>
      <c r="F501" s="3">
        <v>0.65769230769230769</v>
      </c>
      <c r="G501" s="3">
        <v>8.461538461538462E-2</v>
      </c>
      <c r="H501" s="3">
        <v>7.3076923076923081E-2</v>
      </c>
      <c r="I501" s="3">
        <v>0.19615384615384621</v>
      </c>
      <c r="J501" s="3">
        <v>2.1369625009159999E-2</v>
      </c>
      <c r="K501" s="3">
        <v>27145.19999999995</v>
      </c>
      <c r="L501" s="3" t="s">
        <v>16497</v>
      </c>
      <c r="M501" s="4" t="str">
        <f ca="1">IFERROR(__xludf.DUMMYFUNCTION("REGEXREPLACE(F3752,""\D"", """")"),"7")</f>
        <v>7</v>
      </c>
    </row>
    <row r="502" spans="1:13" ht="15.75" customHeight="1">
      <c r="A502" s="1">
        <v>3792</v>
      </c>
      <c r="B502" s="3">
        <v>3793</v>
      </c>
      <c r="C502" s="3" t="s">
        <v>10434</v>
      </c>
      <c r="D502" s="3">
        <v>0.24836698285722589</v>
      </c>
      <c r="E502" s="3">
        <v>0.16213776886539799</v>
      </c>
      <c r="F502" s="3">
        <v>0.62773722627737227</v>
      </c>
      <c r="G502" s="3">
        <v>9.4890510948905105E-2</v>
      </c>
      <c r="H502" s="3">
        <v>0.16788321167883211</v>
      </c>
      <c r="I502" s="3">
        <v>0.30656934306569339</v>
      </c>
      <c r="J502" s="3">
        <v>5.8200940403861361E-2</v>
      </c>
      <c r="K502" s="3">
        <v>14998.100000000029</v>
      </c>
      <c r="L502" s="3" t="s">
        <v>16539</v>
      </c>
      <c r="M502" s="4" t="str">
        <f ca="1">IFERROR(__xludf.DUMMYFUNCTION("REGEXREPLACE(F3794,""\D"", """")"),"7")</f>
        <v>7</v>
      </c>
    </row>
    <row r="503" spans="1:13" ht="15.75" customHeight="1">
      <c r="A503" s="1">
        <v>3843</v>
      </c>
      <c r="B503" s="3">
        <v>3844</v>
      </c>
      <c r="C503" s="3" t="s">
        <v>10561</v>
      </c>
      <c r="D503" s="3">
        <v>0.25110284660387072</v>
      </c>
      <c r="E503" s="3">
        <v>0.20998746887805861</v>
      </c>
      <c r="F503" s="3">
        <v>0.65573770491803274</v>
      </c>
      <c r="G503" s="3">
        <v>0.12568306010928959</v>
      </c>
      <c r="H503" s="3">
        <v>0.12568306010928959</v>
      </c>
      <c r="I503" s="3">
        <v>0.30601092896174859</v>
      </c>
      <c r="J503" s="3">
        <v>5.9722981670181051E-2</v>
      </c>
      <c r="K503" s="3">
        <v>21152.200000000019</v>
      </c>
      <c r="L503" s="3" t="s">
        <v>16590</v>
      </c>
      <c r="M503" s="4" t="str">
        <f ca="1">IFERROR(__xludf.DUMMYFUNCTION("REGEXREPLACE(F3845,""\D"", """")"),"7")</f>
        <v>7</v>
      </c>
    </row>
    <row r="504" spans="1:13" ht="15.75" customHeight="1">
      <c r="A504" s="1">
        <v>3923</v>
      </c>
      <c r="B504" s="3">
        <v>3924</v>
      </c>
      <c r="C504" s="3" t="s">
        <v>10766</v>
      </c>
      <c r="D504" s="3">
        <v>0.1601247299489495</v>
      </c>
      <c r="E504" s="3">
        <v>0.23096522764765981</v>
      </c>
      <c r="F504" s="3">
        <v>0.64019851116625315</v>
      </c>
      <c r="G504" s="3">
        <v>9.1811414392059559E-2</v>
      </c>
      <c r="H504" s="3">
        <v>0.1215880893300248</v>
      </c>
      <c r="I504" s="3">
        <v>0.25806451612903231</v>
      </c>
      <c r="J504" s="3">
        <v>3.2847666127617567E-2</v>
      </c>
      <c r="K504" s="3">
        <v>44029.899999999659</v>
      </c>
      <c r="L504" s="3" t="s">
        <v>16669</v>
      </c>
      <c r="M504" s="4" t="str">
        <f ca="1">IFERROR(__xludf.DUMMYFUNCTION("REGEXREPLACE(F3925,""\D"", """")"),"7")</f>
        <v>7</v>
      </c>
    </row>
    <row r="505" spans="1:13" ht="15.75" customHeight="1">
      <c r="A505" s="1">
        <v>4031</v>
      </c>
      <c r="B505" s="3">
        <v>4032</v>
      </c>
      <c r="C505" s="3" t="s">
        <v>11052</v>
      </c>
      <c r="D505" s="3">
        <v>0.17710838988296221</v>
      </c>
      <c r="E505" s="3">
        <v>0.23982819121139271</v>
      </c>
      <c r="F505" s="3">
        <v>0.62647058823529411</v>
      </c>
      <c r="G505" s="3">
        <v>9.4117647058823528E-2</v>
      </c>
      <c r="H505" s="3">
        <v>0.1117647058823529</v>
      </c>
      <c r="I505" s="3">
        <v>0.25588235294117639</v>
      </c>
      <c r="J505" s="3">
        <v>3.4969902327659508E-2</v>
      </c>
      <c r="K505" s="3">
        <v>37172.099999999817</v>
      </c>
      <c r="L505" s="3" t="s">
        <v>16777</v>
      </c>
      <c r="M505" s="4" t="str">
        <f ca="1">IFERROR(__xludf.DUMMYFUNCTION("REGEXREPLACE(F4033,""\D"", """")"),"7")</f>
        <v>7</v>
      </c>
    </row>
    <row r="506" spans="1:13" ht="15.75" customHeight="1">
      <c r="A506" s="1">
        <v>4198</v>
      </c>
      <c r="B506" s="3">
        <v>4199</v>
      </c>
      <c r="C506" s="3" t="s">
        <v>11488</v>
      </c>
      <c r="D506" s="3">
        <v>0.1096657157593251</v>
      </c>
      <c r="E506" s="3">
        <v>0.50849939201989969</v>
      </c>
      <c r="F506" s="3">
        <v>0.651685393258427</v>
      </c>
      <c r="G506" s="3">
        <v>5.6179775280898868E-2</v>
      </c>
      <c r="H506" s="3">
        <v>8.98876404494382E-2</v>
      </c>
      <c r="I506" s="3">
        <v>0.1853932584269663</v>
      </c>
      <c r="J506" s="3">
        <v>1.3944137936891031E-2</v>
      </c>
      <c r="K506" s="3">
        <v>17986.100000000009</v>
      </c>
      <c r="L506" s="3" t="s">
        <v>16944</v>
      </c>
      <c r="M506" s="4" t="str">
        <f ca="1">IFERROR(__xludf.DUMMYFUNCTION("REGEXREPLACE(F4200,""\D"", """")"),"7")</f>
        <v>7</v>
      </c>
    </row>
    <row r="507" spans="1:13" ht="15.75" customHeight="1">
      <c r="A507" s="1">
        <v>4255</v>
      </c>
      <c r="B507" s="3">
        <v>4256</v>
      </c>
      <c r="C507" s="3" t="s">
        <v>11641</v>
      </c>
      <c r="D507" s="3">
        <v>0.15229854032720011</v>
      </c>
      <c r="E507" s="3">
        <v>0.21354912008594951</v>
      </c>
      <c r="F507" s="3">
        <v>0.56382978723404253</v>
      </c>
      <c r="G507" s="3">
        <v>0.10106382978723399</v>
      </c>
      <c r="H507" s="3">
        <v>0.1170212765957447</v>
      </c>
      <c r="I507" s="3">
        <v>0.25531914893617019</v>
      </c>
      <c r="J507" s="3">
        <v>3.1006986752287531E-2</v>
      </c>
      <c r="K507" s="3">
        <v>21250.400000000001</v>
      </c>
      <c r="L507" s="3" t="s">
        <v>17001</v>
      </c>
      <c r="M507" s="4" t="str">
        <f ca="1">IFERROR(__xludf.DUMMYFUNCTION("REGEXREPLACE(F4257,""\D"", """")"),"7")</f>
        <v>7</v>
      </c>
    </row>
    <row r="508" spans="1:13" ht="15.75" customHeight="1">
      <c r="A508" s="1">
        <v>4271</v>
      </c>
      <c r="B508" s="3">
        <v>4272</v>
      </c>
      <c r="C508" s="3" t="s">
        <v>11678</v>
      </c>
      <c r="D508" s="3">
        <v>0.143216213077451</v>
      </c>
      <c r="E508" s="3">
        <v>0.32236974245297118</v>
      </c>
      <c r="F508" s="3">
        <v>0.66492146596858637</v>
      </c>
      <c r="G508" s="3">
        <v>0.1099476439790576</v>
      </c>
      <c r="H508" s="3">
        <v>9.4240837696335081E-2</v>
      </c>
      <c r="I508" s="3">
        <v>0.22513089005235601</v>
      </c>
      <c r="J508" s="3">
        <v>2.7154191535117039E-2</v>
      </c>
      <c r="K508" s="3">
        <v>19940.899999999991</v>
      </c>
      <c r="L508" s="3" t="s">
        <v>17017</v>
      </c>
      <c r="M508" s="4" t="str">
        <f ca="1">IFERROR(__xludf.DUMMYFUNCTION("REGEXREPLACE(F4273,""\D"", """")"),"7")</f>
        <v>7</v>
      </c>
    </row>
    <row r="509" spans="1:13" ht="15.75" customHeight="1">
      <c r="A509" s="1">
        <v>4470</v>
      </c>
      <c r="B509" s="3">
        <v>4471</v>
      </c>
      <c r="C509" s="3" t="s">
        <v>12204</v>
      </c>
      <c r="D509" s="3">
        <v>0.15048438992690419</v>
      </c>
      <c r="E509" s="3">
        <v>0.29358859550179012</v>
      </c>
      <c r="F509" s="3">
        <v>0.5855855855855856</v>
      </c>
      <c r="G509" s="3">
        <v>8.5585585585585586E-2</v>
      </c>
      <c r="H509" s="3">
        <v>9.0090090090090086E-2</v>
      </c>
      <c r="I509" s="3">
        <v>0.2162162162162162</v>
      </c>
      <c r="J509" s="3">
        <v>2.452442023076817E-2</v>
      </c>
      <c r="K509" s="3">
        <v>25238.399999999991</v>
      </c>
      <c r="L509" s="3" t="s">
        <v>17216</v>
      </c>
      <c r="M509" s="4" t="str">
        <f ca="1">IFERROR(__xludf.DUMMYFUNCTION("REGEXREPLACE(F4472,""\D"", """")"),"7")</f>
        <v>7</v>
      </c>
    </row>
    <row r="510" spans="1:13" ht="15.75" customHeight="1">
      <c r="A510" s="1">
        <v>4529</v>
      </c>
      <c r="B510" s="3">
        <v>4530</v>
      </c>
      <c r="C510" s="3" t="s">
        <v>12362</v>
      </c>
      <c r="D510" s="3">
        <v>8.7976716157956339E-2</v>
      </c>
      <c r="E510" s="3">
        <v>0.30624135654207468</v>
      </c>
      <c r="F510" s="3">
        <v>0.66265060240963858</v>
      </c>
      <c r="G510" s="3">
        <v>0.19277108433734941</v>
      </c>
      <c r="H510" s="3">
        <v>0.13253012048192769</v>
      </c>
      <c r="I510" s="3">
        <v>0.3253012048192771</v>
      </c>
      <c r="J510" s="3">
        <v>2.5621563779811649E-2</v>
      </c>
      <c r="K510" s="3">
        <v>9475.300000000012</v>
      </c>
      <c r="L510" s="3" t="s">
        <v>17275</v>
      </c>
      <c r="M510" s="4" t="str">
        <f ca="1">IFERROR(__xludf.DUMMYFUNCTION("REGEXREPLACE(F4531,""\D"", """")"),"7")</f>
        <v>7</v>
      </c>
    </row>
    <row r="511" spans="1:13" ht="15.75" customHeight="1">
      <c r="A511" s="1">
        <v>4574</v>
      </c>
      <c r="B511" s="3">
        <v>4575</v>
      </c>
      <c r="C511" s="3" t="s">
        <v>12490</v>
      </c>
      <c r="D511" s="3">
        <v>0.16519915704272031</v>
      </c>
      <c r="E511" s="3">
        <v>0.2056869671218389</v>
      </c>
      <c r="F511" s="3">
        <v>0.66249999999999998</v>
      </c>
      <c r="G511" s="3">
        <v>6.25E-2</v>
      </c>
      <c r="H511" s="3">
        <v>0.21249999999999999</v>
      </c>
      <c r="I511" s="3">
        <v>0.3</v>
      </c>
      <c r="J511" s="3">
        <v>3.3607283180914237E-2</v>
      </c>
      <c r="K511" s="3">
        <v>8715.6000000000113</v>
      </c>
      <c r="L511" s="3" t="s">
        <v>17320</v>
      </c>
      <c r="M511" s="4" t="str">
        <f ca="1">IFERROR(__xludf.DUMMYFUNCTION("REGEXREPLACE(F4576,""\D"", """")"),"7")</f>
        <v>7</v>
      </c>
    </row>
    <row r="512" spans="1:13" ht="15.75" customHeight="1">
      <c r="A512" s="1">
        <v>4660</v>
      </c>
      <c r="B512" s="3">
        <v>4661</v>
      </c>
      <c r="C512" s="3" t="s">
        <v>12715</v>
      </c>
      <c r="D512" s="3">
        <v>0.17814670673505689</v>
      </c>
      <c r="E512" s="3">
        <v>0.1778175164399721</v>
      </c>
      <c r="F512" s="3">
        <v>0.64417177914110424</v>
      </c>
      <c r="G512" s="3">
        <v>0.1165644171779141</v>
      </c>
      <c r="H512" s="3">
        <v>0.1165644171779141</v>
      </c>
      <c r="I512" s="3">
        <v>0.27607361963190191</v>
      </c>
      <c r="J512" s="3">
        <v>3.872562310738413E-2</v>
      </c>
      <c r="K512" s="3">
        <v>18150.800000000021</v>
      </c>
      <c r="L512" s="3" t="s">
        <v>17406</v>
      </c>
      <c r="M512" s="4" t="str">
        <f ca="1">IFERROR(__xludf.DUMMYFUNCTION("REGEXREPLACE(F4662,""\D"", """")"),"7")</f>
        <v>7</v>
      </c>
    </row>
    <row r="513" spans="1:13" ht="15.75" customHeight="1">
      <c r="A513" s="1">
        <v>4667</v>
      </c>
      <c r="B513" s="3">
        <v>4668</v>
      </c>
      <c r="C513" s="3" t="s">
        <v>12734</v>
      </c>
      <c r="D513" s="3">
        <v>0.20202507396010169</v>
      </c>
      <c r="E513" s="3">
        <v>0.35540491427827969</v>
      </c>
      <c r="F513" s="3">
        <v>0.6830357142857143</v>
      </c>
      <c r="G513" s="3">
        <v>8.9285714285714288E-2</v>
      </c>
      <c r="H513" s="3">
        <v>0.1071428571428571</v>
      </c>
      <c r="I513" s="3">
        <v>0.2232142857142857</v>
      </c>
      <c r="J513" s="3">
        <v>3.7103309744019687E-2</v>
      </c>
      <c r="K513" s="3">
        <v>23750.699999999979</v>
      </c>
      <c r="L513" s="3" t="s">
        <v>17413</v>
      </c>
      <c r="M513" s="4" t="str">
        <f ca="1">IFERROR(__xludf.DUMMYFUNCTION("REGEXREPLACE(F4669,""\D"", """")"),"7")</f>
        <v>7</v>
      </c>
    </row>
    <row r="514" spans="1:13" ht="15.75" customHeight="1">
      <c r="A514" s="1">
        <v>96</v>
      </c>
      <c r="B514" s="3">
        <v>97</v>
      </c>
      <c r="C514" s="3" t="s">
        <v>314</v>
      </c>
      <c r="D514" s="3">
        <v>0.18066824427517081</v>
      </c>
      <c r="E514" s="3">
        <v>0.24440582913193651</v>
      </c>
      <c r="F514" s="3">
        <v>0.61035422343324253</v>
      </c>
      <c r="G514" s="3">
        <v>0.108991825613079</v>
      </c>
      <c r="H514" s="3">
        <v>9.8092643051771122E-2</v>
      </c>
      <c r="I514" s="3">
        <v>0.24795640326975479</v>
      </c>
      <c r="J514" s="3">
        <v>3.6067932445822702E-2</v>
      </c>
      <c r="K514" s="3">
        <v>39592.799999999726</v>
      </c>
      <c r="L514" s="3" t="s">
        <v>12845</v>
      </c>
      <c r="M514" s="4" t="str">
        <f ca="1">IFERROR(__xludf.DUMMYFUNCTION("REGEXREPLACE(F98,""\D"", """")"),"8")</f>
        <v>8</v>
      </c>
    </row>
    <row r="515" spans="1:13" ht="15.75" customHeight="1">
      <c r="A515" s="1">
        <v>130</v>
      </c>
      <c r="B515" s="3">
        <v>131</v>
      </c>
      <c r="C515" s="3" t="s">
        <v>423</v>
      </c>
      <c r="D515" s="3">
        <v>0.1586897094527622</v>
      </c>
      <c r="E515" s="3">
        <v>0.23736236882091369</v>
      </c>
      <c r="F515" s="3">
        <v>0.6428571428571429</v>
      </c>
      <c r="G515" s="3">
        <v>0.1020408163265306</v>
      </c>
      <c r="H515" s="3">
        <v>0.12925170068027211</v>
      </c>
      <c r="I515" s="3">
        <v>0.27210884353741499</v>
      </c>
      <c r="J515" s="3">
        <v>3.578761313256916E-2</v>
      </c>
      <c r="K515" s="3">
        <v>64406.499999999563</v>
      </c>
      <c r="L515" s="3" t="s">
        <v>12879</v>
      </c>
      <c r="M515" s="4" t="str">
        <f ca="1">IFERROR(__xludf.DUMMYFUNCTION("REGEXREPLACE(F132,""\D"", """")"),"8")</f>
        <v>8</v>
      </c>
    </row>
    <row r="516" spans="1:13" ht="15.75" customHeight="1">
      <c r="A516" s="1">
        <v>210</v>
      </c>
      <c r="B516" s="3">
        <v>211</v>
      </c>
      <c r="C516" s="3" t="s">
        <v>657</v>
      </c>
      <c r="D516" s="3">
        <v>0.19672825758600579</v>
      </c>
      <c r="E516" s="3">
        <v>0.25381232939036702</v>
      </c>
      <c r="F516" s="3">
        <v>0.62770562770562766</v>
      </c>
      <c r="G516" s="3">
        <v>7.792207792207792E-2</v>
      </c>
      <c r="H516" s="3">
        <v>0.11688311688311689</v>
      </c>
      <c r="I516" s="3">
        <v>0.2424242424242424</v>
      </c>
      <c r="J516" s="3">
        <v>3.5408869657576558E-2</v>
      </c>
      <c r="K516" s="3">
        <v>25548.899999999991</v>
      </c>
      <c r="L516" s="3" t="s">
        <v>12959</v>
      </c>
      <c r="M516" s="4" t="str">
        <f ca="1">IFERROR(__xludf.DUMMYFUNCTION("REGEXREPLACE(F212,""\D"", """")"),"8")</f>
        <v>8</v>
      </c>
    </row>
    <row r="517" spans="1:13" ht="15.75" customHeight="1">
      <c r="A517" s="1">
        <v>297</v>
      </c>
      <c r="B517" s="3">
        <v>298</v>
      </c>
      <c r="C517" s="3" t="s">
        <v>915</v>
      </c>
      <c r="D517" s="3">
        <v>0.13712274496456739</v>
      </c>
      <c r="E517" s="3">
        <v>0.15173203763934759</v>
      </c>
      <c r="F517" s="3">
        <v>0.6424870466321243</v>
      </c>
      <c r="G517" s="3">
        <v>0.1191709844559585</v>
      </c>
      <c r="H517" s="3">
        <v>0.1450777202072539</v>
      </c>
      <c r="I517" s="3">
        <v>0.33160621761658032</v>
      </c>
      <c r="J517" s="3">
        <v>3.4333151239494847E-2</v>
      </c>
      <c r="K517" s="3">
        <v>21341.400000000009</v>
      </c>
      <c r="L517" s="3" t="s">
        <v>13046</v>
      </c>
      <c r="M517" s="4" t="str">
        <f ca="1">IFERROR(__xludf.DUMMYFUNCTION("REGEXREPLACE(F299,""\D"", """")"),"8")</f>
        <v>8</v>
      </c>
    </row>
    <row r="518" spans="1:13" ht="15.75" customHeight="1">
      <c r="A518" s="1">
        <v>330</v>
      </c>
      <c r="B518" s="3">
        <v>331</v>
      </c>
      <c r="C518" s="3" t="s">
        <v>1014</v>
      </c>
      <c r="D518" s="3">
        <v>0.16994875705359649</v>
      </c>
      <c r="E518" s="3">
        <v>0.1913277594835727</v>
      </c>
      <c r="F518" s="3">
        <v>0.60232945091514145</v>
      </c>
      <c r="G518" s="3">
        <v>0.1181364392678869</v>
      </c>
      <c r="H518" s="3">
        <v>0.14143094841930121</v>
      </c>
      <c r="I518" s="3">
        <v>0.30449251247920128</v>
      </c>
      <c r="J518" s="3">
        <v>4.3250956966270827E-2</v>
      </c>
      <c r="K518" s="3">
        <v>66561.799999999508</v>
      </c>
      <c r="L518" s="3" t="s">
        <v>13079</v>
      </c>
      <c r="M518" s="4" t="str">
        <f ca="1">IFERROR(__xludf.DUMMYFUNCTION("REGEXREPLACE(F332,""\D"", """")"),"8")</f>
        <v>8</v>
      </c>
    </row>
    <row r="519" spans="1:13" ht="15.75" customHeight="1">
      <c r="A519" s="1">
        <v>341</v>
      </c>
      <c r="B519" s="3">
        <v>342</v>
      </c>
      <c r="C519" s="3" t="s">
        <v>1044</v>
      </c>
      <c r="D519" s="3">
        <v>0.11925283905230501</v>
      </c>
      <c r="E519" s="3">
        <v>0.2345015478903025</v>
      </c>
      <c r="F519" s="3">
        <v>0.5803571428571429</v>
      </c>
      <c r="G519" s="3">
        <v>0.1116071428571429</v>
      </c>
      <c r="H519" s="3">
        <v>0.125</v>
      </c>
      <c r="I519" s="3">
        <v>0.29910714285714279</v>
      </c>
      <c r="J519" s="3">
        <v>2.6824986869454621E-2</v>
      </c>
      <c r="K519" s="3">
        <v>25539.59999999998</v>
      </c>
      <c r="L519" s="3" t="s">
        <v>13090</v>
      </c>
      <c r="M519" s="4" t="str">
        <f ca="1">IFERROR(__xludf.DUMMYFUNCTION("REGEXREPLACE(F343,""\D"", """")"),"8")</f>
        <v>8</v>
      </c>
    </row>
    <row r="520" spans="1:13" ht="15.75" customHeight="1">
      <c r="A520" s="1">
        <v>348</v>
      </c>
      <c r="B520" s="3">
        <v>349</v>
      </c>
      <c r="C520" s="3" t="s">
        <v>1062</v>
      </c>
      <c r="D520" s="3">
        <v>0.18899427589666001</v>
      </c>
      <c r="E520" s="3">
        <v>0.2360611592220492</v>
      </c>
      <c r="F520" s="3">
        <v>0.64444444444444449</v>
      </c>
      <c r="G520" s="3">
        <v>9.1851851851851851E-2</v>
      </c>
      <c r="H520" s="3">
        <v>0.1051851851851852</v>
      </c>
      <c r="I520" s="3">
        <v>0.25481481481481483</v>
      </c>
      <c r="J520" s="3">
        <v>3.6422175319125817E-2</v>
      </c>
      <c r="K520" s="3">
        <v>74547.699999999779</v>
      </c>
      <c r="L520" s="3" t="s">
        <v>13097</v>
      </c>
      <c r="M520" s="4" t="str">
        <f ca="1">IFERROR(__xludf.DUMMYFUNCTION("REGEXREPLACE(F350,""\D"", """")"),"8")</f>
        <v>8</v>
      </c>
    </row>
    <row r="521" spans="1:13" ht="15.75" customHeight="1">
      <c r="A521" s="1">
        <v>362</v>
      </c>
      <c r="B521" s="3">
        <v>363</v>
      </c>
      <c r="C521" s="3" t="s">
        <v>1104</v>
      </c>
      <c r="D521" s="3">
        <v>0.1779286370171603</v>
      </c>
      <c r="E521" s="3">
        <v>0.24914610494205219</v>
      </c>
      <c r="F521" s="3">
        <v>0.62845849802371545</v>
      </c>
      <c r="G521" s="3">
        <v>7.9051383399209488E-2</v>
      </c>
      <c r="H521" s="3">
        <v>0.1185770750988142</v>
      </c>
      <c r="I521" s="3">
        <v>0.2648221343873518</v>
      </c>
      <c r="J521" s="3">
        <v>3.2707409574047858E-2</v>
      </c>
      <c r="K521" s="3">
        <v>27129.599999999959</v>
      </c>
      <c r="L521" s="3" t="s">
        <v>13111</v>
      </c>
      <c r="M521" s="4" t="str">
        <f ca="1">IFERROR(__xludf.DUMMYFUNCTION("REGEXREPLACE(F364,""\D"", """")"),"8")</f>
        <v>8</v>
      </c>
    </row>
    <row r="522" spans="1:13" ht="15.75" customHeight="1">
      <c r="A522" s="1">
        <v>365</v>
      </c>
      <c r="B522" s="3">
        <v>366</v>
      </c>
      <c r="C522" s="3" t="s">
        <v>1112</v>
      </c>
      <c r="D522" s="3">
        <v>0.17063752118470421</v>
      </c>
      <c r="E522" s="3">
        <v>0.19973901536785749</v>
      </c>
      <c r="F522" s="3">
        <v>0.62447257383966248</v>
      </c>
      <c r="G522" s="3">
        <v>9.49367088607595E-2</v>
      </c>
      <c r="H522" s="3">
        <v>0.13502109704641349</v>
      </c>
      <c r="I522" s="3">
        <v>0.26371308016877643</v>
      </c>
      <c r="J522" s="3">
        <v>3.7781953428790899E-2</v>
      </c>
      <c r="K522" s="3">
        <v>52118.699999999517</v>
      </c>
      <c r="L522" s="3" t="s">
        <v>13114</v>
      </c>
      <c r="M522" s="4" t="str">
        <f ca="1">IFERROR(__xludf.DUMMYFUNCTION("REGEXREPLACE(F367,""\D"", """")"),"8")</f>
        <v>8</v>
      </c>
    </row>
    <row r="523" spans="1:13" ht="15.75" customHeight="1">
      <c r="A523" s="1">
        <v>392</v>
      </c>
      <c r="B523" s="3">
        <v>393</v>
      </c>
      <c r="C523" s="3" t="s">
        <v>1192</v>
      </c>
      <c r="D523" s="3">
        <v>0.22027160639617729</v>
      </c>
      <c r="E523" s="3">
        <v>0.21451933858944081</v>
      </c>
      <c r="F523" s="3">
        <v>0.64902998236331566</v>
      </c>
      <c r="G523" s="3">
        <v>7.0546737213403876E-2</v>
      </c>
      <c r="H523" s="3">
        <v>0.1199294532627866</v>
      </c>
      <c r="I523" s="3">
        <v>0.2433862433862434</v>
      </c>
      <c r="J523" s="3">
        <v>3.985725621349738E-2</v>
      </c>
      <c r="K523" s="3">
        <v>60291.399999999499</v>
      </c>
      <c r="L523" s="3" t="s">
        <v>13141</v>
      </c>
      <c r="M523" s="4" t="str">
        <f ca="1">IFERROR(__xludf.DUMMYFUNCTION("REGEXREPLACE(F394,""\D"", """")"),"8")</f>
        <v>8</v>
      </c>
    </row>
    <row r="524" spans="1:13" ht="15.75" customHeight="1">
      <c r="A524" s="1">
        <v>400</v>
      </c>
      <c r="B524" s="3">
        <v>401</v>
      </c>
      <c r="C524" s="3" t="s">
        <v>1219</v>
      </c>
      <c r="D524" s="3">
        <v>0.1524869106796353</v>
      </c>
      <c r="E524" s="3">
        <v>0.24671307216552041</v>
      </c>
      <c r="F524" s="3">
        <v>0.62624254473161034</v>
      </c>
      <c r="G524" s="3">
        <v>0.1113320079522863</v>
      </c>
      <c r="H524" s="3">
        <v>0.1133200795228628</v>
      </c>
      <c r="I524" s="3">
        <v>0.26640159045725648</v>
      </c>
      <c r="J524" s="3">
        <v>3.348023539881842E-2</v>
      </c>
      <c r="K524" s="3">
        <v>54801.099999999467</v>
      </c>
      <c r="L524" s="3" t="s">
        <v>13149</v>
      </c>
      <c r="M524" s="4" t="str">
        <f ca="1">IFERROR(__xludf.DUMMYFUNCTION("REGEXREPLACE(F402,""\D"", """")"),"8")</f>
        <v>8</v>
      </c>
    </row>
    <row r="525" spans="1:13" ht="15.75" customHeight="1">
      <c r="A525" s="1">
        <v>408</v>
      </c>
      <c r="B525" s="3">
        <v>409</v>
      </c>
      <c r="C525" s="3" t="s">
        <v>1243</v>
      </c>
      <c r="D525" s="3">
        <v>0.20929869115030639</v>
      </c>
      <c r="E525" s="3">
        <v>0.12576331292696849</v>
      </c>
      <c r="F525" s="3">
        <v>0.64556962025316456</v>
      </c>
      <c r="G525" s="3">
        <v>0.12341772151898731</v>
      </c>
      <c r="H525" s="3">
        <v>0.13924050632911389</v>
      </c>
      <c r="I525" s="3">
        <v>0.32278481012658228</v>
      </c>
      <c r="J525" s="3">
        <v>5.3280299130377552E-2</v>
      </c>
      <c r="K525" s="3">
        <v>34998.39999999987</v>
      </c>
      <c r="L525" s="3" t="s">
        <v>13157</v>
      </c>
      <c r="M525" s="4" t="str">
        <f ca="1">IFERROR(__xludf.DUMMYFUNCTION("REGEXREPLACE(F410,""\D"", """")"),"8")</f>
        <v>8</v>
      </c>
    </row>
    <row r="526" spans="1:13" ht="15.75" customHeight="1">
      <c r="A526" s="1">
        <v>419</v>
      </c>
      <c r="B526" s="3">
        <v>420</v>
      </c>
      <c r="C526" s="3" t="s">
        <v>1274</v>
      </c>
      <c r="D526" s="3">
        <v>0.14789392970470511</v>
      </c>
      <c r="E526" s="3">
        <v>0.21985266564894271</v>
      </c>
      <c r="F526" s="3">
        <v>0.6227544910179641</v>
      </c>
      <c r="G526" s="3">
        <v>0.1197604790419162</v>
      </c>
      <c r="H526" s="3">
        <v>0.1317365269461078</v>
      </c>
      <c r="I526" s="3">
        <v>0.29940119760479039</v>
      </c>
      <c r="J526" s="3">
        <v>3.6068845868286188E-2</v>
      </c>
      <c r="K526" s="3">
        <v>37392.699999999793</v>
      </c>
      <c r="L526" s="3" t="s">
        <v>13168</v>
      </c>
      <c r="M526" s="4" t="str">
        <f ca="1">IFERROR(__xludf.DUMMYFUNCTION("REGEXREPLACE(F421,""\D"", """")"),"8")</f>
        <v>8</v>
      </c>
    </row>
    <row r="527" spans="1:13" ht="15.75" customHeight="1">
      <c r="A527" s="1">
        <v>475</v>
      </c>
      <c r="B527" s="3">
        <v>476</v>
      </c>
      <c r="C527" s="3" t="s">
        <v>1439</v>
      </c>
      <c r="D527" s="3">
        <v>0.13719440119834991</v>
      </c>
      <c r="E527" s="3">
        <v>0.22983144731059929</v>
      </c>
      <c r="F527" s="3">
        <v>0.65082644628099173</v>
      </c>
      <c r="G527" s="3">
        <v>8.4710743801652888E-2</v>
      </c>
      <c r="H527" s="3">
        <v>0.1136363636363636</v>
      </c>
      <c r="I527" s="3">
        <v>0.25413223140495872</v>
      </c>
      <c r="J527" s="3">
        <v>2.622399048619807E-2</v>
      </c>
      <c r="K527" s="3">
        <v>52666.499999999483</v>
      </c>
      <c r="L527" s="3" t="s">
        <v>13224</v>
      </c>
      <c r="M527" s="4" t="str">
        <f ca="1">IFERROR(__xludf.DUMMYFUNCTION("REGEXREPLACE(F477,""\D"", """")"),"8")</f>
        <v>8</v>
      </c>
    </row>
    <row r="528" spans="1:13" ht="15.75" customHeight="1">
      <c r="A528" s="1">
        <v>509</v>
      </c>
      <c r="B528" s="3">
        <v>510</v>
      </c>
      <c r="C528" s="3" t="s">
        <v>1540</v>
      </c>
      <c r="D528" s="3">
        <v>0.17952965575118099</v>
      </c>
      <c r="E528" s="3">
        <v>0.16524922514725601</v>
      </c>
      <c r="F528" s="3">
        <v>0.63007159904534604</v>
      </c>
      <c r="G528" s="3">
        <v>0.1026252983293556</v>
      </c>
      <c r="H528" s="3">
        <v>0.13842482100238659</v>
      </c>
      <c r="I528" s="3">
        <v>0.28639618138424822</v>
      </c>
      <c r="J528" s="3">
        <v>4.1750070459048702E-2</v>
      </c>
      <c r="K528" s="3">
        <v>46899.899999999623</v>
      </c>
      <c r="L528" s="3" t="s">
        <v>13258</v>
      </c>
      <c r="M528" s="4" t="str">
        <f ca="1">IFERROR(__xludf.DUMMYFUNCTION("REGEXREPLACE(F511,""\D"", """")"),"8")</f>
        <v>8</v>
      </c>
    </row>
    <row r="529" spans="1:13" ht="15.75" customHeight="1">
      <c r="A529" s="1">
        <v>532</v>
      </c>
      <c r="B529" s="3">
        <v>533</v>
      </c>
      <c r="C529" s="3" t="s">
        <v>1605</v>
      </c>
      <c r="D529" s="3">
        <v>0.15383133733750731</v>
      </c>
      <c r="E529" s="3">
        <v>0.23609206948416039</v>
      </c>
      <c r="F529" s="3">
        <v>0.6166666666666667</v>
      </c>
      <c r="G529" s="3">
        <v>0.12666666666666671</v>
      </c>
      <c r="H529" s="3">
        <v>0.1166666666666667</v>
      </c>
      <c r="I529" s="3">
        <v>0.28000000000000003</v>
      </c>
      <c r="J529" s="3">
        <v>3.6125751950355223E-2</v>
      </c>
      <c r="K529" s="3">
        <v>33030.299999999872</v>
      </c>
      <c r="L529" s="3" t="s">
        <v>13281</v>
      </c>
      <c r="M529" s="4" t="str">
        <f ca="1">IFERROR(__xludf.DUMMYFUNCTION("REGEXREPLACE(F534,""\D"", """")"),"8")</f>
        <v>8</v>
      </c>
    </row>
    <row r="530" spans="1:13" ht="15.75" customHeight="1">
      <c r="A530" s="1">
        <v>627</v>
      </c>
      <c r="B530" s="3">
        <v>628</v>
      </c>
      <c r="C530" s="3" t="s">
        <v>1873</v>
      </c>
      <c r="D530" s="3">
        <v>0.1678800350768592</v>
      </c>
      <c r="E530" s="3">
        <v>0.2216593664939206</v>
      </c>
      <c r="F530" s="3">
        <v>0.5770020533880903</v>
      </c>
      <c r="G530" s="3">
        <v>0.12320328542094459</v>
      </c>
      <c r="H530" s="3">
        <v>0.12936344969199179</v>
      </c>
      <c r="I530" s="3">
        <v>0.29363449691991789</v>
      </c>
      <c r="J530" s="3">
        <v>4.1550178818147793E-2</v>
      </c>
      <c r="K530" s="3">
        <v>55654.599999999467</v>
      </c>
      <c r="L530" s="3" t="s">
        <v>13376</v>
      </c>
      <c r="M530" s="4" t="str">
        <f ca="1">IFERROR(__xludf.DUMMYFUNCTION("REGEXREPLACE(F629,""\D"", """")"),"8")</f>
        <v>8</v>
      </c>
    </row>
    <row r="531" spans="1:13" ht="15.75" customHeight="1">
      <c r="A531" s="1">
        <v>641</v>
      </c>
      <c r="B531" s="3">
        <v>642</v>
      </c>
      <c r="C531" s="3" t="s">
        <v>1915</v>
      </c>
      <c r="D531" s="3">
        <v>0.25471408730246009</v>
      </c>
      <c r="E531" s="3">
        <v>0.18657133785267829</v>
      </c>
      <c r="F531" s="3">
        <v>0.65384615384615385</v>
      </c>
      <c r="G531" s="3">
        <v>6.4102564102564097E-2</v>
      </c>
      <c r="H531" s="3">
        <v>0.25641025641025639</v>
      </c>
      <c r="I531" s="3">
        <v>0.33333333333333331</v>
      </c>
      <c r="J531" s="3">
        <v>5.7783761038063791E-2</v>
      </c>
      <c r="K531" s="3">
        <v>8611.5000000000127</v>
      </c>
      <c r="L531" s="3" t="s">
        <v>13390</v>
      </c>
      <c r="M531" s="4" t="str">
        <f ca="1">IFERROR(__xludf.DUMMYFUNCTION("REGEXREPLACE(F643,""\D"", """")"),"8")</f>
        <v>8</v>
      </c>
    </row>
    <row r="532" spans="1:13" ht="15.75" customHeight="1">
      <c r="A532" s="1">
        <v>674</v>
      </c>
      <c r="B532" s="3">
        <v>675</v>
      </c>
      <c r="C532" s="3" t="s">
        <v>2012</v>
      </c>
      <c r="D532" s="3">
        <v>0.19928009285184009</v>
      </c>
      <c r="E532" s="3">
        <v>0.33422500576949238</v>
      </c>
      <c r="F532" s="3">
        <v>0.55121042830540035</v>
      </c>
      <c r="G532" s="3">
        <v>0.1042830540037244</v>
      </c>
      <c r="H532" s="3">
        <v>7.8212290502793297E-2</v>
      </c>
      <c r="I532" s="3">
        <v>0.23091247672253259</v>
      </c>
      <c r="J532" s="3">
        <v>3.5078056519819399E-2</v>
      </c>
      <c r="K532" s="3">
        <v>60269.499999999563</v>
      </c>
      <c r="L532" s="3" t="s">
        <v>13423</v>
      </c>
      <c r="M532" s="4" t="str">
        <f ca="1">IFERROR(__xludf.DUMMYFUNCTION("REGEXREPLACE(F676,""\D"", """")"),"8")</f>
        <v>8</v>
      </c>
    </row>
    <row r="533" spans="1:13" ht="15.75" customHeight="1">
      <c r="A533" s="1">
        <v>684</v>
      </c>
      <c r="B533" s="3">
        <v>685</v>
      </c>
      <c r="C533" s="3" t="s">
        <v>2041</v>
      </c>
      <c r="D533" s="3">
        <v>0.17525630959802829</v>
      </c>
      <c r="E533" s="3">
        <v>0.14214482337854609</v>
      </c>
      <c r="F533" s="3">
        <v>0.62204724409448819</v>
      </c>
      <c r="G533" s="3">
        <v>0.121259842519685</v>
      </c>
      <c r="H533" s="3">
        <v>0.1590551181102362</v>
      </c>
      <c r="I533" s="3">
        <v>0.30866141732283459</v>
      </c>
      <c r="J533" s="3">
        <v>4.7992596785208279E-2</v>
      </c>
      <c r="K533" s="3">
        <v>71895.099999999729</v>
      </c>
      <c r="L533" s="3" t="s">
        <v>13433</v>
      </c>
      <c r="M533" s="4" t="str">
        <f ca="1">IFERROR(__xludf.DUMMYFUNCTION("REGEXREPLACE(F686,""\D"", """")"),"8")</f>
        <v>8</v>
      </c>
    </row>
    <row r="534" spans="1:13" ht="15.75" customHeight="1">
      <c r="A534" s="1">
        <v>747</v>
      </c>
      <c r="B534" s="3">
        <v>748</v>
      </c>
      <c r="C534" s="3" t="s">
        <v>2229</v>
      </c>
      <c r="D534" s="3">
        <v>0.19155616636651129</v>
      </c>
      <c r="E534" s="3">
        <v>0.26622381937891071</v>
      </c>
      <c r="F534" s="3">
        <v>0.59859154929577463</v>
      </c>
      <c r="G534" s="3">
        <v>9.8591549295774641E-2</v>
      </c>
      <c r="H534" s="3">
        <v>0.12676056338028169</v>
      </c>
      <c r="I534" s="3">
        <v>0.29577464788732388</v>
      </c>
      <c r="J534" s="3">
        <v>3.9329655868001363E-2</v>
      </c>
      <c r="K534" s="3">
        <v>15413.000000000029</v>
      </c>
      <c r="L534" s="3" t="s">
        <v>13496</v>
      </c>
      <c r="M534" s="4" t="str">
        <f ca="1">IFERROR(__xludf.DUMMYFUNCTION("REGEXREPLACE(F749,""\D"", """")"),"8")</f>
        <v>8</v>
      </c>
    </row>
    <row r="535" spans="1:13" ht="15.75" customHeight="1">
      <c r="A535" s="1">
        <v>776</v>
      </c>
      <c r="B535" s="3">
        <v>777</v>
      </c>
      <c r="C535" s="3" t="s">
        <v>2312</v>
      </c>
      <c r="D535" s="3">
        <v>0.19167104736102289</v>
      </c>
      <c r="E535" s="3">
        <v>0.47128749654298069</v>
      </c>
      <c r="F535" s="3">
        <v>0.5608628659476117</v>
      </c>
      <c r="G535" s="3">
        <v>6.1633281972265017E-2</v>
      </c>
      <c r="H535" s="3">
        <v>7.24191063174114E-2</v>
      </c>
      <c r="I535" s="3">
        <v>0.18027734976887519</v>
      </c>
      <c r="J535" s="3">
        <v>2.4774433738156961E-2</v>
      </c>
      <c r="K535" s="3">
        <v>68106.19999999975</v>
      </c>
      <c r="L535" s="3" t="s">
        <v>13525</v>
      </c>
      <c r="M535" s="4" t="str">
        <f ca="1">IFERROR(__xludf.DUMMYFUNCTION("REGEXREPLACE(F778,""\D"", """")"),"8")</f>
        <v>8</v>
      </c>
    </row>
    <row r="536" spans="1:13" ht="15.75" customHeight="1">
      <c r="A536" s="1">
        <v>831</v>
      </c>
      <c r="B536" s="3">
        <v>832</v>
      </c>
      <c r="C536" s="3" t="s">
        <v>2466</v>
      </c>
      <c r="D536" s="3">
        <v>0.18960340500832731</v>
      </c>
      <c r="E536" s="3">
        <v>9.6384020859135999E-2</v>
      </c>
      <c r="F536" s="3">
        <v>0.64814814814814814</v>
      </c>
      <c r="G536" s="3">
        <v>0.1365740740740741</v>
      </c>
      <c r="H536" s="3">
        <v>0.19212962962962959</v>
      </c>
      <c r="I536" s="3">
        <v>0.35648148148148151</v>
      </c>
      <c r="J536" s="3">
        <v>6.0241265171263908E-2</v>
      </c>
      <c r="K536" s="3">
        <v>48183.19999999959</v>
      </c>
      <c r="L536" s="3" t="s">
        <v>13579</v>
      </c>
      <c r="M536" s="4" t="str">
        <f ca="1">IFERROR(__xludf.DUMMYFUNCTION("REGEXREPLACE(F833,""\D"", """")"),"8")</f>
        <v>8</v>
      </c>
    </row>
    <row r="537" spans="1:13" ht="15.75" customHeight="1">
      <c r="A537" s="1">
        <v>837</v>
      </c>
      <c r="B537" s="3">
        <v>838</v>
      </c>
      <c r="C537" s="3" t="s">
        <v>2480</v>
      </c>
      <c r="D537" s="3">
        <v>0.1603118296792769</v>
      </c>
      <c r="E537" s="3">
        <v>0.24869559002385569</v>
      </c>
      <c r="F537" s="3">
        <v>0.60066006600660071</v>
      </c>
      <c r="G537" s="3">
        <v>9.2409240924092403E-2</v>
      </c>
      <c r="H537" s="3">
        <v>0.11881188118811881</v>
      </c>
      <c r="I537" s="3">
        <v>0.26732673267326729</v>
      </c>
      <c r="J537" s="3">
        <v>3.2242793868666672E-2</v>
      </c>
      <c r="K537" s="3">
        <v>33737.89999999987</v>
      </c>
      <c r="L537" s="3" t="s">
        <v>13585</v>
      </c>
      <c r="M537" s="4" t="str">
        <f ca="1">IFERROR(__xludf.DUMMYFUNCTION("REGEXREPLACE(F839,""\D"", """")"),"8")</f>
        <v>8</v>
      </c>
    </row>
    <row r="538" spans="1:13" ht="15.75" customHeight="1">
      <c r="A538" s="1">
        <v>873</v>
      </c>
      <c r="B538" s="3">
        <v>874</v>
      </c>
      <c r="C538" s="3" t="s">
        <v>2582</v>
      </c>
      <c r="D538" s="3">
        <v>0.18695957438964181</v>
      </c>
      <c r="E538" s="3">
        <v>0.25075431535306858</v>
      </c>
      <c r="F538" s="3">
        <v>0.65638766519823788</v>
      </c>
      <c r="G538" s="3">
        <v>0.12995594713656389</v>
      </c>
      <c r="H538" s="3">
        <v>8.8105726872246701E-2</v>
      </c>
      <c r="I538" s="3">
        <v>0.25330396475770928</v>
      </c>
      <c r="J538" s="3">
        <v>3.9053121521018017E-2</v>
      </c>
      <c r="K538" s="3">
        <v>49621.999999999578</v>
      </c>
      <c r="L538" s="3" t="s">
        <v>13621</v>
      </c>
      <c r="M538" s="4" t="str">
        <f ca="1">IFERROR(__xludf.DUMMYFUNCTION("REGEXREPLACE(F875,""\D"", """")"),"8")</f>
        <v>8</v>
      </c>
    </row>
    <row r="539" spans="1:13" ht="15.75" customHeight="1">
      <c r="A539" s="1">
        <v>898</v>
      </c>
      <c r="B539" s="3">
        <v>899</v>
      </c>
      <c r="C539" s="3" t="s">
        <v>2652</v>
      </c>
      <c r="D539" s="3">
        <v>0.166997138810559</v>
      </c>
      <c r="E539" s="3">
        <v>0.2157591337121367</v>
      </c>
      <c r="F539" s="3">
        <v>0.63513513513513509</v>
      </c>
      <c r="G539" s="3">
        <v>0.1013513513513514</v>
      </c>
      <c r="H539" s="3">
        <v>0.125</v>
      </c>
      <c r="I539" s="3">
        <v>0.27702702702702697</v>
      </c>
      <c r="J539" s="3">
        <v>3.6164103422977809E-2</v>
      </c>
      <c r="K539" s="3">
        <v>33610.89999999987</v>
      </c>
      <c r="L539" s="3" t="s">
        <v>13646</v>
      </c>
      <c r="M539" s="4" t="str">
        <f ca="1">IFERROR(__xludf.DUMMYFUNCTION("REGEXREPLACE(F900,""\D"", """")"),"8")</f>
        <v>8</v>
      </c>
    </row>
    <row r="540" spans="1:13" ht="15.75" customHeight="1">
      <c r="A540" s="1">
        <v>907</v>
      </c>
      <c r="B540" s="3">
        <v>908</v>
      </c>
      <c r="C540" s="3" t="s">
        <v>2676</v>
      </c>
      <c r="D540" s="3">
        <v>0.1436321629607539</v>
      </c>
      <c r="E540" s="3">
        <v>0.20317857668832201</v>
      </c>
      <c r="F540" s="3">
        <v>0.62570462232243518</v>
      </c>
      <c r="G540" s="3">
        <v>0.11161217587373171</v>
      </c>
      <c r="H540" s="3">
        <v>0.13866967305524239</v>
      </c>
      <c r="I540" s="3">
        <v>0.2874859075535513</v>
      </c>
      <c r="J540" s="3">
        <v>3.5344778266688907E-2</v>
      </c>
      <c r="K540" s="3">
        <v>99707.900000000183</v>
      </c>
      <c r="L540" s="3" t="s">
        <v>13655</v>
      </c>
      <c r="M540" s="4" t="str">
        <f ca="1">IFERROR(__xludf.DUMMYFUNCTION("REGEXREPLACE(F909,""\D"", """")"),"8")</f>
        <v>8</v>
      </c>
    </row>
    <row r="541" spans="1:13" ht="15.75" customHeight="1">
      <c r="A541" s="1">
        <v>926</v>
      </c>
      <c r="B541" s="3">
        <v>927</v>
      </c>
      <c r="C541" s="3" t="s">
        <v>2729</v>
      </c>
      <c r="D541" s="3">
        <v>0.1660242891223084</v>
      </c>
      <c r="E541" s="3">
        <v>0.17043439383066719</v>
      </c>
      <c r="F541" s="3">
        <v>0.61910828025477704</v>
      </c>
      <c r="G541" s="3">
        <v>0.11337579617834399</v>
      </c>
      <c r="H541" s="3">
        <v>0.12611464968152869</v>
      </c>
      <c r="I541" s="3">
        <v>0.29936305732484081</v>
      </c>
      <c r="J541" s="3">
        <v>3.9182368630558337E-2</v>
      </c>
      <c r="K541" s="3">
        <v>89850.099999999904</v>
      </c>
      <c r="L541" s="3" t="s">
        <v>13674</v>
      </c>
      <c r="M541" s="4" t="str">
        <f ca="1">IFERROR(__xludf.DUMMYFUNCTION("REGEXREPLACE(F928,""\D"", """")"),"8")</f>
        <v>8</v>
      </c>
    </row>
    <row r="542" spans="1:13" ht="15.75" customHeight="1">
      <c r="A542" s="1">
        <v>927</v>
      </c>
      <c r="B542" s="3">
        <v>928</v>
      </c>
      <c r="C542" s="3" t="s">
        <v>2732</v>
      </c>
      <c r="D542" s="3">
        <v>0.1658479032310278</v>
      </c>
      <c r="E542" s="3">
        <v>0.1630107948088326</v>
      </c>
      <c r="F542" s="3">
        <v>0.62706611570247939</v>
      </c>
      <c r="G542" s="3">
        <v>0.1084710743801653</v>
      </c>
      <c r="H542" s="3">
        <v>0.1539256198347107</v>
      </c>
      <c r="I542" s="3">
        <v>0.30061983471074383</v>
      </c>
      <c r="J542" s="3">
        <v>4.2432823837276673E-2</v>
      </c>
      <c r="K542" s="3">
        <v>109603.50000000039</v>
      </c>
      <c r="L542" s="3" t="s">
        <v>13675</v>
      </c>
      <c r="M542" s="4" t="str">
        <f ca="1">IFERROR(__xludf.DUMMYFUNCTION("REGEXREPLACE(F929,""\D"", """")"),"8")</f>
        <v>8</v>
      </c>
    </row>
    <row r="543" spans="1:13" ht="15.75" customHeight="1">
      <c r="A543" s="1">
        <v>944</v>
      </c>
      <c r="B543" s="3">
        <v>945</v>
      </c>
      <c r="C543" s="3" t="s">
        <v>2782</v>
      </c>
      <c r="D543" s="3">
        <v>0.1192580052452766</v>
      </c>
      <c r="E543" s="3">
        <v>0.24565284448219571</v>
      </c>
      <c r="F543" s="3">
        <v>0.620253164556962</v>
      </c>
      <c r="G543" s="3">
        <v>0.1033755274261603</v>
      </c>
      <c r="H543" s="3">
        <v>0.109704641350211</v>
      </c>
      <c r="I543" s="3">
        <v>0.25949367088607589</v>
      </c>
      <c r="J543" s="3">
        <v>2.474504319369342E-2</v>
      </c>
      <c r="K543" s="3">
        <v>52248.599999999511</v>
      </c>
      <c r="L543" s="3" t="s">
        <v>13692</v>
      </c>
      <c r="M543" s="4" t="str">
        <f ca="1">IFERROR(__xludf.DUMMYFUNCTION("REGEXREPLACE(F946,""\D"", """")"),"8")</f>
        <v>8</v>
      </c>
    </row>
    <row r="544" spans="1:13" ht="15.75" customHeight="1">
      <c r="A544" s="1">
        <v>957</v>
      </c>
      <c r="B544" s="3">
        <v>958</v>
      </c>
      <c r="C544" s="3" t="s">
        <v>2816</v>
      </c>
      <c r="D544" s="3">
        <v>0.17572836579170659</v>
      </c>
      <c r="E544" s="3">
        <v>0.22295252548277719</v>
      </c>
      <c r="F544" s="3">
        <v>0.59652509652509655</v>
      </c>
      <c r="G544" s="3">
        <v>0.1081081081081081</v>
      </c>
      <c r="H544" s="3">
        <v>0.10424710424710421</v>
      </c>
      <c r="I544" s="3">
        <v>0.27413127413127408</v>
      </c>
      <c r="J544" s="3">
        <v>3.6425523070914408E-2</v>
      </c>
      <c r="K544" s="3">
        <v>58352.79999999945</v>
      </c>
      <c r="L544" s="3" t="s">
        <v>13705</v>
      </c>
      <c r="M544" s="4" t="str">
        <f ca="1">IFERROR(__xludf.DUMMYFUNCTION("REGEXREPLACE(F959,""\D"", """")"),"8")</f>
        <v>8</v>
      </c>
    </row>
    <row r="545" spans="1:13" ht="15.75" customHeight="1">
      <c r="A545" s="1">
        <v>958</v>
      </c>
      <c r="B545" s="3">
        <v>959</v>
      </c>
      <c r="C545" s="3" t="s">
        <v>2819</v>
      </c>
      <c r="D545" s="3">
        <v>0.1223507675816374</v>
      </c>
      <c r="E545" s="3">
        <v>0.24420813174759171</v>
      </c>
      <c r="F545" s="3">
        <v>0.62686567164179108</v>
      </c>
      <c r="G545" s="3">
        <v>0.11442786069651741</v>
      </c>
      <c r="H545" s="3">
        <v>0.1343283582089552</v>
      </c>
      <c r="I545" s="3">
        <v>0.27860696517412942</v>
      </c>
      <c r="J545" s="3">
        <v>2.8826384367019991E-2</v>
      </c>
      <c r="K545" s="3">
        <v>22395.7</v>
      </c>
      <c r="L545" s="3" t="s">
        <v>13706</v>
      </c>
      <c r="M545" s="4" t="str">
        <f ca="1">IFERROR(__xludf.DUMMYFUNCTION("REGEXREPLACE(F960,""\D"", """")"),"8")</f>
        <v>8</v>
      </c>
    </row>
    <row r="546" spans="1:13" ht="15.75" customHeight="1">
      <c r="A546" s="1">
        <v>1137</v>
      </c>
      <c r="B546" s="3">
        <v>1138</v>
      </c>
      <c r="C546" s="3" t="s">
        <v>3325</v>
      </c>
      <c r="D546" s="3">
        <v>0.13089648362727671</v>
      </c>
      <c r="E546" s="3">
        <v>0.1724877903292725</v>
      </c>
      <c r="F546" s="3">
        <v>0.61250000000000004</v>
      </c>
      <c r="G546" s="3">
        <v>0.11562500000000001</v>
      </c>
      <c r="H546" s="3">
        <v>0.12812499999999999</v>
      </c>
      <c r="I546" s="3">
        <v>0.29062500000000002</v>
      </c>
      <c r="J546" s="3">
        <v>3.084897217792832E-2</v>
      </c>
      <c r="K546" s="3">
        <v>34742.199999999822</v>
      </c>
      <c r="L546" s="3" t="s">
        <v>13885</v>
      </c>
      <c r="M546" s="4" t="str">
        <f ca="1">IFERROR(__xludf.DUMMYFUNCTION("REGEXREPLACE(F1139,""\D"", """")"),"8")</f>
        <v>8</v>
      </c>
    </row>
    <row r="547" spans="1:13" ht="15.75" customHeight="1">
      <c r="A547" s="1">
        <v>1188</v>
      </c>
      <c r="B547" s="3">
        <v>1189</v>
      </c>
      <c r="C547" s="3" t="s">
        <v>3475</v>
      </c>
      <c r="D547" s="3">
        <v>0.17574297202257549</v>
      </c>
      <c r="E547" s="3">
        <v>0.29600519328655189</v>
      </c>
      <c r="F547" s="3">
        <v>0.59107806691449816</v>
      </c>
      <c r="G547" s="3">
        <v>9.8513011152416355E-2</v>
      </c>
      <c r="H547" s="3">
        <v>0.1171003717472119</v>
      </c>
      <c r="I547" s="3">
        <v>0.25278810408921931</v>
      </c>
      <c r="J547" s="3">
        <v>3.6922479651403203E-2</v>
      </c>
      <c r="K547" s="3">
        <v>59472.499999999513</v>
      </c>
      <c r="L547" s="3" t="s">
        <v>13936</v>
      </c>
      <c r="M547" s="4" t="str">
        <f ca="1">IFERROR(__xludf.DUMMYFUNCTION("REGEXREPLACE(F1190,""\D"", """")"),"8")</f>
        <v>8</v>
      </c>
    </row>
    <row r="548" spans="1:13" ht="15.75" customHeight="1">
      <c r="A548" s="1">
        <v>1225</v>
      </c>
      <c r="B548" s="3">
        <v>1226</v>
      </c>
      <c r="C548" s="3" t="s">
        <v>3579</v>
      </c>
      <c r="D548" s="3">
        <v>0.1121580303833952</v>
      </c>
      <c r="E548" s="3">
        <v>0.18419450569660811</v>
      </c>
      <c r="F548" s="3">
        <v>0.62650602409638556</v>
      </c>
      <c r="G548" s="3">
        <v>0.1144578313253012</v>
      </c>
      <c r="H548" s="3">
        <v>0.12349397590361449</v>
      </c>
      <c r="I548" s="3">
        <v>0.27108433734939757</v>
      </c>
      <c r="J548" s="3">
        <v>2.5822383792024981E-2</v>
      </c>
      <c r="K548" s="3">
        <v>35646.299999999821</v>
      </c>
      <c r="L548" s="3" t="s">
        <v>13973</v>
      </c>
      <c r="M548" s="4" t="str">
        <f ca="1">IFERROR(__xludf.DUMMYFUNCTION("REGEXREPLACE(F1227,""\D"", """")"),"8")</f>
        <v>8</v>
      </c>
    </row>
    <row r="549" spans="1:13" ht="15.75" customHeight="1">
      <c r="A549" s="1">
        <v>1239</v>
      </c>
      <c r="B549" s="3">
        <v>1240</v>
      </c>
      <c r="C549" s="3" t="s">
        <v>3618</v>
      </c>
      <c r="D549" s="3">
        <v>0.15145475911444731</v>
      </c>
      <c r="E549" s="3">
        <v>0.2644851011869932</v>
      </c>
      <c r="F549" s="3">
        <v>0.63817663817663817</v>
      </c>
      <c r="G549" s="3">
        <v>9.1168091168091173E-2</v>
      </c>
      <c r="H549" s="3">
        <v>0.1111111111111111</v>
      </c>
      <c r="I549" s="3">
        <v>0.24501424501424501</v>
      </c>
      <c r="J549" s="3">
        <v>2.9363137646266042E-2</v>
      </c>
      <c r="K549" s="3">
        <v>38177.09999999978</v>
      </c>
      <c r="L549" s="3" t="s">
        <v>13987</v>
      </c>
      <c r="M549" s="4" t="str">
        <f ca="1">IFERROR(__xludf.DUMMYFUNCTION("REGEXREPLACE(F1241,""\D"", """")"),"8")</f>
        <v>8</v>
      </c>
    </row>
    <row r="550" spans="1:13" ht="15.75" customHeight="1">
      <c r="A550" s="1">
        <v>1269</v>
      </c>
      <c r="B550" s="3">
        <v>1270</v>
      </c>
      <c r="C550" s="3" t="s">
        <v>3707</v>
      </c>
      <c r="D550" s="3">
        <v>0.1551227806104456</v>
      </c>
      <c r="E550" s="3">
        <v>0.1986440638753651</v>
      </c>
      <c r="F550" s="3">
        <v>0.62838709677419358</v>
      </c>
      <c r="G550" s="3">
        <v>0.11612903225806449</v>
      </c>
      <c r="H550" s="3">
        <v>9.8064516129032261E-2</v>
      </c>
      <c r="I550" s="3">
        <v>0.29677419354838708</v>
      </c>
      <c r="J550" s="3">
        <v>3.2605254676410247E-2</v>
      </c>
      <c r="K550" s="3">
        <v>85912.900000000009</v>
      </c>
      <c r="L550" s="3" t="s">
        <v>14017</v>
      </c>
      <c r="M550" s="4" t="str">
        <f ca="1">IFERROR(__xludf.DUMMYFUNCTION("REGEXREPLACE(F1271,""\D"", """")"),"8")</f>
        <v>8</v>
      </c>
    </row>
    <row r="551" spans="1:13" ht="15.75" customHeight="1">
      <c r="A551" s="1">
        <v>1357</v>
      </c>
      <c r="B551" s="3">
        <v>1358</v>
      </c>
      <c r="C551" s="3" t="s">
        <v>3952</v>
      </c>
      <c r="D551" s="3">
        <v>0.19594504981085439</v>
      </c>
      <c r="E551" s="3">
        <v>0.28096809299044928</v>
      </c>
      <c r="F551" s="3">
        <v>0.62135922330097082</v>
      </c>
      <c r="G551" s="3">
        <v>0.12621359223300971</v>
      </c>
      <c r="H551" s="3">
        <v>0.12621359223300971</v>
      </c>
      <c r="I551" s="3">
        <v>0.27184466019417469</v>
      </c>
      <c r="J551" s="3">
        <v>4.4668281453995762E-2</v>
      </c>
      <c r="K551" s="3">
        <v>11598.10000000002</v>
      </c>
      <c r="L551" s="3" t="s">
        <v>14105</v>
      </c>
      <c r="M551" s="4" t="str">
        <f ca="1">IFERROR(__xludf.DUMMYFUNCTION("REGEXREPLACE(F1359,""\D"", """")"),"8")</f>
        <v>8</v>
      </c>
    </row>
    <row r="552" spans="1:13" ht="15.75" customHeight="1">
      <c r="A552" s="1">
        <v>1361</v>
      </c>
      <c r="B552" s="3">
        <v>1362</v>
      </c>
      <c r="C552" s="3" t="s">
        <v>3961</v>
      </c>
      <c r="D552" s="3">
        <v>0.17877180396643169</v>
      </c>
      <c r="E552" s="3">
        <v>0.1759346564992269</v>
      </c>
      <c r="F552" s="3">
        <v>0.62449528936742937</v>
      </c>
      <c r="G552" s="3">
        <v>0.1224764468371467</v>
      </c>
      <c r="H552" s="3">
        <v>0.13997308209959619</v>
      </c>
      <c r="I552" s="3">
        <v>0.29609690444145359</v>
      </c>
      <c r="J552" s="3">
        <v>4.6236537718574923E-2</v>
      </c>
      <c r="K552" s="3">
        <v>83959.699999999895</v>
      </c>
      <c r="L552" s="3" t="s">
        <v>14109</v>
      </c>
      <c r="M552" s="4" t="str">
        <f ca="1">IFERROR(__xludf.DUMMYFUNCTION("REGEXREPLACE(F1363,""\D"", """")"),"8")</f>
        <v>8</v>
      </c>
    </row>
    <row r="553" spans="1:13" ht="15.75" customHeight="1">
      <c r="A553" s="1">
        <v>1403</v>
      </c>
      <c r="B553" s="3">
        <v>1404</v>
      </c>
      <c r="C553" s="3" t="s">
        <v>4077</v>
      </c>
      <c r="D553" s="3">
        <v>0.15443438308351221</v>
      </c>
      <c r="E553" s="3">
        <v>0.19469642337226459</v>
      </c>
      <c r="F553" s="3">
        <v>0.65460030165912519</v>
      </c>
      <c r="G553" s="3">
        <v>9.2006033182503777E-2</v>
      </c>
      <c r="H553" s="3">
        <v>0.12518853695324281</v>
      </c>
      <c r="I553" s="3">
        <v>0.26546003016591252</v>
      </c>
      <c r="J553" s="3">
        <v>3.2601782530577723E-2</v>
      </c>
      <c r="K553" s="3">
        <v>71997.999999999811</v>
      </c>
      <c r="L553" s="3" t="s">
        <v>14151</v>
      </c>
      <c r="M553" s="4" t="str">
        <f ca="1">IFERROR(__xludf.DUMMYFUNCTION("REGEXREPLACE(F1405,""\D"", """")"),"8")</f>
        <v>8</v>
      </c>
    </row>
    <row r="554" spans="1:13" ht="15.75" customHeight="1">
      <c r="A554" s="1">
        <v>1525</v>
      </c>
      <c r="B554" s="3">
        <v>1526</v>
      </c>
      <c r="C554" s="3" t="s">
        <v>4413</v>
      </c>
      <c r="D554" s="3">
        <v>0.25421976761030252</v>
      </c>
      <c r="E554" s="3">
        <v>0.12538002570245749</v>
      </c>
      <c r="F554" s="3">
        <v>0.67272727272727273</v>
      </c>
      <c r="G554" s="3">
        <v>0.2</v>
      </c>
      <c r="H554" s="3">
        <v>0.11818181818181819</v>
      </c>
      <c r="I554" s="3">
        <v>0.33636363636363642</v>
      </c>
      <c r="J554" s="3">
        <v>7.2358819622278955E-2</v>
      </c>
      <c r="K554" s="3">
        <v>12198.100000000029</v>
      </c>
      <c r="L554" s="3" t="s">
        <v>14273</v>
      </c>
      <c r="M554" s="4" t="str">
        <f ca="1">IFERROR(__xludf.DUMMYFUNCTION("REGEXREPLACE(F1527,""\D"", """")"),"8")</f>
        <v>8</v>
      </c>
    </row>
    <row r="555" spans="1:13" ht="15.75" customHeight="1">
      <c r="A555" s="1">
        <v>1558</v>
      </c>
      <c r="B555" s="3">
        <v>1559</v>
      </c>
      <c r="C555" s="3" t="s">
        <v>4507</v>
      </c>
      <c r="D555" s="3">
        <v>0.18530379439613801</v>
      </c>
      <c r="E555" s="3">
        <v>0.1922857771278014</v>
      </c>
      <c r="F555" s="3">
        <v>0.63780663780663782</v>
      </c>
      <c r="G555" s="3">
        <v>0.1154401154401154</v>
      </c>
      <c r="H555" s="3">
        <v>0.1212121212121212</v>
      </c>
      <c r="I555" s="3">
        <v>0.28860028860028858</v>
      </c>
      <c r="J555" s="3">
        <v>4.3172750228970477E-2</v>
      </c>
      <c r="K555" s="3">
        <v>77959.899999999747</v>
      </c>
      <c r="L555" s="3" t="s">
        <v>14306</v>
      </c>
      <c r="M555" s="4" t="str">
        <f ca="1">IFERROR(__xludf.DUMMYFUNCTION("REGEXREPLACE(F1560,""\D"", """")"),"8")</f>
        <v>8</v>
      </c>
    </row>
    <row r="556" spans="1:13" ht="15.75" customHeight="1">
      <c r="A556" s="1">
        <v>1606</v>
      </c>
      <c r="B556" s="3">
        <v>1607</v>
      </c>
      <c r="C556" s="3" t="s">
        <v>4636</v>
      </c>
      <c r="D556" s="3">
        <v>0.1077146968517237</v>
      </c>
      <c r="E556" s="3">
        <v>0.25749456955118061</v>
      </c>
      <c r="F556" s="3">
        <v>0.69090909090909092</v>
      </c>
      <c r="G556" s="3">
        <v>0.27272727272727271</v>
      </c>
      <c r="H556" s="3">
        <v>9.0909090909090912E-2</v>
      </c>
      <c r="I556" s="3">
        <v>0.4</v>
      </c>
      <c r="J556" s="3">
        <v>2.82339287107558E-2</v>
      </c>
      <c r="K556" s="3">
        <v>6372.4999999999982</v>
      </c>
      <c r="L556" s="3" t="s">
        <v>14354</v>
      </c>
      <c r="M556" s="4" t="str">
        <f ca="1">IFERROR(__xludf.DUMMYFUNCTION("REGEXREPLACE(F1608,""\D"", """")"),"8")</f>
        <v>8</v>
      </c>
    </row>
    <row r="557" spans="1:13" ht="15.75" customHeight="1">
      <c r="A557" s="1">
        <v>1613</v>
      </c>
      <c r="B557" s="3">
        <v>1614</v>
      </c>
      <c r="C557" s="3" t="s">
        <v>4657</v>
      </c>
      <c r="D557" s="3">
        <v>0.21308310571702979</v>
      </c>
      <c r="E557" s="3">
        <v>0.20624587747945841</v>
      </c>
      <c r="F557" s="3">
        <v>0.66183574879227058</v>
      </c>
      <c r="G557" s="3">
        <v>0.12560386473429949</v>
      </c>
      <c r="H557" s="3">
        <v>0.14009661835748791</v>
      </c>
      <c r="I557" s="3">
        <v>0.29951690821256038</v>
      </c>
      <c r="J557" s="3">
        <v>5.4052805391348629E-2</v>
      </c>
      <c r="K557" s="3">
        <v>23474.600000000009</v>
      </c>
      <c r="L557" s="3" t="s">
        <v>14361</v>
      </c>
      <c r="M557" s="4" t="str">
        <f ca="1">IFERROR(__xludf.DUMMYFUNCTION("REGEXREPLACE(F1615,""\D"", """")"),"8")</f>
        <v>8</v>
      </c>
    </row>
    <row r="558" spans="1:13" ht="15.75" customHeight="1">
      <c r="A558" s="1">
        <v>1629</v>
      </c>
      <c r="B558" s="3">
        <v>1630</v>
      </c>
      <c r="C558" s="3" t="s">
        <v>4701</v>
      </c>
      <c r="D558" s="3">
        <v>0.14325356716461049</v>
      </c>
      <c r="E558" s="3">
        <v>0.1751324881744247</v>
      </c>
      <c r="F558" s="3">
        <v>0.62457337883959041</v>
      </c>
      <c r="G558" s="3">
        <v>0.1237201365187713</v>
      </c>
      <c r="H558" s="3">
        <v>0.13907849829351529</v>
      </c>
      <c r="I558" s="3">
        <v>0.30631399317406138</v>
      </c>
      <c r="J558" s="3">
        <v>3.7289302719631497E-2</v>
      </c>
      <c r="K558" s="3">
        <v>130006.5000000018</v>
      </c>
      <c r="L558" s="3" t="s">
        <v>14377</v>
      </c>
      <c r="M558" s="4" t="str">
        <f ca="1">IFERROR(__xludf.DUMMYFUNCTION("REGEXREPLACE(F1631,""\D"", """")"),"8")</f>
        <v>8</v>
      </c>
    </row>
    <row r="559" spans="1:13" ht="15.75" customHeight="1">
      <c r="A559" s="1">
        <v>1688</v>
      </c>
      <c r="B559" s="3">
        <v>1689</v>
      </c>
      <c r="C559" s="3" t="s">
        <v>4863</v>
      </c>
      <c r="D559" s="3">
        <v>0.15095324942157221</v>
      </c>
      <c r="E559" s="3">
        <v>0.23399438987869031</v>
      </c>
      <c r="F559" s="3">
        <v>0.54424778761061943</v>
      </c>
      <c r="G559" s="3">
        <v>0.1061946902654867</v>
      </c>
      <c r="H559" s="3">
        <v>0.1415929203539823</v>
      </c>
      <c r="I559" s="3">
        <v>0.26991150442477868</v>
      </c>
      <c r="J559" s="3">
        <v>3.536622343768852E-2</v>
      </c>
      <c r="K559" s="3">
        <v>26755.699999999979</v>
      </c>
      <c r="L559" s="3" t="s">
        <v>14436</v>
      </c>
      <c r="M559" s="4" t="str">
        <f ca="1">IFERROR(__xludf.DUMMYFUNCTION("REGEXREPLACE(F1690,""\D"", """")"),"8")</f>
        <v>8</v>
      </c>
    </row>
    <row r="560" spans="1:13" ht="15.75" customHeight="1">
      <c r="A560" s="1">
        <v>1701</v>
      </c>
      <c r="B560" s="3">
        <v>1702</v>
      </c>
      <c r="C560" s="3" t="s">
        <v>4901</v>
      </c>
      <c r="D560" s="3">
        <v>0.21850187610510299</v>
      </c>
      <c r="E560" s="3">
        <v>9.3765807321379943E-2</v>
      </c>
      <c r="F560" s="3">
        <v>0.69811320754716977</v>
      </c>
      <c r="G560" s="3">
        <v>0.14465408805031449</v>
      </c>
      <c r="H560" s="3">
        <v>0.15094339622641509</v>
      </c>
      <c r="I560" s="3">
        <v>0.32075471698113212</v>
      </c>
      <c r="J560" s="3">
        <v>6.1438371641293371E-2</v>
      </c>
      <c r="K560" s="3">
        <v>18003.400000000031</v>
      </c>
      <c r="L560" s="3" t="s">
        <v>14449</v>
      </c>
      <c r="M560" s="4" t="str">
        <f ca="1">IFERROR(__xludf.DUMMYFUNCTION("REGEXREPLACE(F1703,""\D"", """")"),"8")</f>
        <v>8</v>
      </c>
    </row>
    <row r="561" spans="1:13" ht="15.75" customHeight="1">
      <c r="A561" s="1">
        <v>1710</v>
      </c>
      <c r="B561" s="3">
        <v>1711</v>
      </c>
      <c r="C561" s="3" t="s">
        <v>4927</v>
      </c>
      <c r="D561" s="3">
        <v>0.17178311467954679</v>
      </c>
      <c r="E561" s="3">
        <v>0.18316934534062329</v>
      </c>
      <c r="F561" s="3">
        <v>0.65384615384615385</v>
      </c>
      <c r="G561" s="3">
        <v>8.7912087912087919E-2</v>
      </c>
      <c r="H561" s="3">
        <v>0.1043956043956044</v>
      </c>
      <c r="I561" s="3">
        <v>0.27472527472527469</v>
      </c>
      <c r="J561" s="3">
        <v>3.034637014922829E-2</v>
      </c>
      <c r="K561" s="3">
        <v>19576.100000000009</v>
      </c>
      <c r="L561" s="3" t="s">
        <v>14458</v>
      </c>
      <c r="M561" s="4" t="str">
        <f ca="1">IFERROR(__xludf.DUMMYFUNCTION("REGEXREPLACE(F1712,""\D"", """")"),"8")</f>
        <v>8</v>
      </c>
    </row>
    <row r="562" spans="1:13" ht="15.75" customHeight="1">
      <c r="A562" s="1">
        <v>1857</v>
      </c>
      <c r="B562" s="3">
        <v>1858</v>
      </c>
      <c r="C562" s="3" t="s">
        <v>5314</v>
      </c>
      <c r="D562" s="3">
        <v>0.1562865980850659</v>
      </c>
      <c r="E562" s="3">
        <v>0.1408634161552664</v>
      </c>
      <c r="F562" s="3">
        <v>0.59375</v>
      </c>
      <c r="G562" s="3">
        <v>0.1</v>
      </c>
      <c r="H562" s="3">
        <v>0.13125000000000001</v>
      </c>
      <c r="I562" s="3">
        <v>0.27500000000000002</v>
      </c>
      <c r="J562" s="3">
        <v>3.3312728374926381E-2</v>
      </c>
      <c r="K562" s="3">
        <v>18018.10000000002</v>
      </c>
      <c r="L562" s="3" t="s">
        <v>14605</v>
      </c>
      <c r="M562" s="4" t="str">
        <f ca="1">IFERROR(__xludf.DUMMYFUNCTION("REGEXREPLACE(F1859,""\D"", """")"),"8")</f>
        <v>8</v>
      </c>
    </row>
    <row r="563" spans="1:13" ht="15.75" customHeight="1">
      <c r="A563" s="1">
        <v>1883</v>
      </c>
      <c r="B563" s="3">
        <v>1884</v>
      </c>
      <c r="C563" s="3" t="s">
        <v>5381</v>
      </c>
      <c r="D563" s="3">
        <v>0.1456800534160485</v>
      </c>
      <c r="E563" s="3">
        <v>0.22556432216586669</v>
      </c>
      <c r="F563" s="3">
        <v>0.68789808917197448</v>
      </c>
      <c r="G563" s="3">
        <v>0.12738853503184711</v>
      </c>
      <c r="H563" s="3">
        <v>0.1082802547770701</v>
      </c>
      <c r="I563" s="3">
        <v>0.27388535031847128</v>
      </c>
      <c r="J563" s="3">
        <v>3.3055310560110213E-2</v>
      </c>
      <c r="K563" s="3">
        <v>33840.399999999827</v>
      </c>
      <c r="L563" s="3" t="s">
        <v>14631</v>
      </c>
      <c r="M563" s="4" t="str">
        <f ca="1">IFERROR(__xludf.DUMMYFUNCTION("REGEXREPLACE(F1885,""\D"", """")"),"8")</f>
        <v>8</v>
      </c>
    </row>
    <row r="564" spans="1:13" ht="15.75" customHeight="1">
      <c r="A564" s="1">
        <v>2152</v>
      </c>
      <c r="B564" s="3">
        <v>2153</v>
      </c>
      <c r="C564" s="3" t="s">
        <v>6095</v>
      </c>
      <c r="D564" s="3">
        <v>0.1455418679086399</v>
      </c>
      <c r="E564" s="3">
        <v>0.14216419355915169</v>
      </c>
      <c r="F564" s="3">
        <v>0.63095238095238093</v>
      </c>
      <c r="G564" s="3">
        <v>8.3333333333333329E-2</v>
      </c>
      <c r="H564" s="3">
        <v>0.16666666666666671</v>
      </c>
      <c r="I564" s="3">
        <v>0.27380952380952378</v>
      </c>
      <c r="J564" s="3">
        <v>2.992983278637288E-2</v>
      </c>
      <c r="K564" s="3">
        <v>9724.3000000000138</v>
      </c>
      <c r="L564" s="3" t="s">
        <v>14899</v>
      </c>
      <c r="M564" s="4" t="str">
        <f ca="1">IFERROR(__xludf.DUMMYFUNCTION("REGEXREPLACE(F2154,""\D"", """")"),"8")</f>
        <v>8</v>
      </c>
    </row>
    <row r="565" spans="1:13" ht="15.75" customHeight="1">
      <c r="A565" s="1">
        <v>2165</v>
      </c>
      <c r="B565" s="3">
        <v>2166</v>
      </c>
      <c r="C565" s="3" t="s">
        <v>6127</v>
      </c>
      <c r="D565" s="3">
        <v>0.2350685259309436</v>
      </c>
      <c r="E565" s="3">
        <v>0.51925393270040354</v>
      </c>
      <c r="F565" s="3">
        <v>0.59420289855072461</v>
      </c>
      <c r="G565" s="3">
        <v>6.5217391304347824E-2</v>
      </c>
      <c r="H565" s="3">
        <v>7.9710144927536225E-2</v>
      </c>
      <c r="I565" s="3">
        <v>0.18840579710144931</v>
      </c>
      <c r="J565" s="3">
        <v>2.887170603524913E-2</v>
      </c>
      <c r="K565" s="3">
        <v>15048.600000000029</v>
      </c>
      <c r="L565" s="3" t="s">
        <v>14912</v>
      </c>
      <c r="M565" s="4" t="str">
        <f ca="1">IFERROR(__xludf.DUMMYFUNCTION("REGEXREPLACE(F2167,""\D"", """")"),"8")</f>
        <v>8</v>
      </c>
    </row>
    <row r="566" spans="1:13" ht="15.75" customHeight="1">
      <c r="A566" s="1">
        <v>2236</v>
      </c>
      <c r="B566" s="3">
        <v>2237</v>
      </c>
      <c r="C566" s="3" t="s">
        <v>6313</v>
      </c>
      <c r="D566" s="3">
        <v>0.15016219176523651</v>
      </c>
      <c r="E566" s="3">
        <v>0.23929975348695501</v>
      </c>
      <c r="F566" s="3">
        <v>0.61297071129707115</v>
      </c>
      <c r="G566" s="3">
        <v>0.11297071129707111</v>
      </c>
      <c r="H566" s="3">
        <v>9.832635983263599E-2</v>
      </c>
      <c r="I566" s="3">
        <v>0.26987447698744771</v>
      </c>
      <c r="J566" s="3">
        <v>3.0841369254268679E-2</v>
      </c>
      <c r="K566" s="3">
        <v>54118.599999999467</v>
      </c>
      <c r="L566" s="3" t="s">
        <v>14983</v>
      </c>
      <c r="M566" s="4" t="str">
        <f ca="1">IFERROR(__xludf.DUMMYFUNCTION("REGEXREPLACE(F2238,""\D"", """")"),"8")</f>
        <v>8</v>
      </c>
    </row>
    <row r="567" spans="1:13" ht="15.75" customHeight="1">
      <c r="A567" s="1">
        <v>2248</v>
      </c>
      <c r="B567" s="3">
        <v>2249</v>
      </c>
      <c r="C567" s="3" t="s">
        <v>6348</v>
      </c>
      <c r="D567" s="3">
        <v>0.14462621714193391</v>
      </c>
      <c r="E567" s="3">
        <v>0.20500033839861909</v>
      </c>
      <c r="F567" s="3">
        <v>0.66279069767441856</v>
      </c>
      <c r="G567" s="3">
        <v>9.3023255813953487E-2</v>
      </c>
      <c r="H567" s="3">
        <v>0.10465116279069769</v>
      </c>
      <c r="I567" s="3">
        <v>0.26744186046511631</v>
      </c>
      <c r="J567" s="3">
        <v>2.625580183777863E-2</v>
      </c>
      <c r="K567" s="3">
        <v>18715.200000000012</v>
      </c>
      <c r="L567" s="3" t="s">
        <v>14995</v>
      </c>
      <c r="M567" s="4" t="str">
        <f ca="1">IFERROR(__xludf.DUMMYFUNCTION("REGEXREPLACE(F2250,""\D"", """")"),"8")</f>
        <v>8</v>
      </c>
    </row>
    <row r="568" spans="1:13" ht="15.75" customHeight="1">
      <c r="A568" s="1">
        <v>2281</v>
      </c>
      <c r="B568" s="3">
        <v>2282</v>
      </c>
      <c r="C568" s="3" t="s">
        <v>6425</v>
      </c>
      <c r="D568" s="3">
        <v>0.1511137275643632</v>
      </c>
      <c r="E568" s="3">
        <v>0.23523916866117231</v>
      </c>
      <c r="F568" s="3">
        <v>0.62890625</v>
      </c>
      <c r="G568" s="3">
        <v>0.107421875</v>
      </c>
      <c r="H568" s="3">
        <v>9.765625E-2</v>
      </c>
      <c r="I568" s="3">
        <v>0.267578125</v>
      </c>
      <c r="J568" s="3">
        <v>3.0180394389608029E-2</v>
      </c>
      <c r="K568" s="3">
        <v>56639.599999999453</v>
      </c>
      <c r="L568" s="3" t="s">
        <v>15028</v>
      </c>
      <c r="M568" s="4" t="str">
        <f ca="1">IFERROR(__xludf.DUMMYFUNCTION("REGEXREPLACE(F2283,""\D"", """")"),"8")</f>
        <v>8</v>
      </c>
    </row>
    <row r="569" spans="1:13" ht="15.75" customHeight="1">
      <c r="A569" s="1">
        <v>2288</v>
      </c>
      <c r="B569" s="3">
        <v>2289</v>
      </c>
      <c r="C569" s="3" t="s">
        <v>6445</v>
      </c>
      <c r="D569" s="3">
        <v>0.16361180187122909</v>
      </c>
      <c r="E569" s="3">
        <v>0.15170317116540671</v>
      </c>
      <c r="F569" s="3">
        <v>0.63157894736842102</v>
      </c>
      <c r="G569" s="3">
        <v>0.1100478468899522</v>
      </c>
      <c r="H569" s="3">
        <v>0.13397129186602871</v>
      </c>
      <c r="I569" s="3">
        <v>0.30861244019138762</v>
      </c>
      <c r="J569" s="3">
        <v>3.876792055764651E-2</v>
      </c>
      <c r="K569" s="3">
        <v>47302.199999999619</v>
      </c>
      <c r="L569" s="3" t="s">
        <v>15035</v>
      </c>
      <c r="M569" s="4" t="str">
        <f ca="1">IFERROR(__xludf.DUMMYFUNCTION("REGEXREPLACE(F2290,""\D"", """")"),"8")</f>
        <v>8</v>
      </c>
    </row>
    <row r="570" spans="1:13" ht="15.75" customHeight="1">
      <c r="A570" s="1">
        <v>2326</v>
      </c>
      <c r="B570" s="3">
        <v>2327</v>
      </c>
      <c r="C570" s="3" t="s">
        <v>6543</v>
      </c>
      <c r="D570" s="3">
        <v>0.18199912118331529</v>
      </c>
      <c r="E570" s="3">
        <v>0.2217358464284796</v>
      </c>
      <c r="F570" s="3">
        <v>0.6705882352941176</v>
      </c>
      <c r="G570" s="3">
        <v>0.1058823529411765</v>
      </c>
      <c r="H570" s="3">
        <v>0.12941176470588239</v>
      </c>
      <c r="I570" s="3">
        <v>0.27647058823529408</v>
      </c>
      <c r="J570" s="3">
        <v>3.9883130076802609E-2</v>
      </c>
      <c r="K570" s="3">
        <v>18735.10000000002</v>
      </c>
      <c r="L570" s="3" t="s">
        <v>15073</v>
      </c>
      <c r="M570" s="4" t="str">
        <f ca="1">IFERROR(__xludf.DUMMYFUNCTION("REGEXREPLACE(F2328,""\D"", """")"),"8")</f>
        <v>8</v>
      </c>
    </row>
    <row r="571" spans="1:13" ht="15.75" customHeight="1">
      <c r="A571" s="1">
        <v>2404</v>
      </c>
      <c r="B571" s="3">
        <v>2405</v>
      </c>
      <c r="C571" s="3" t="s">
        <v>6751</v>
      </c>
      <c r="D571" s="3">
        <v>0.20674833873912821</v>
      </c>
      <c r="E571" s="3">
        <v>0.35871256411419672</v>
      </c>
      <c r="F571" s="3">
        <v>0.66533864541832666</v>
      </c>
      <c r="G571" s="3">
        <v>6.7729083665338641E-2</v>
      </c>
      <c r="H571" s="3">
        <v>9.5617529880478086E-2</v>
      </c>
      <c r="I571" s="3">
        <v>0.18725099601593631</v>
      </c>
      <c r="J571" s="3">
        <v>3.109206457660179E-2</v>
      </c>
      <c r="K571" s="3">
        <v>26244.899999999969</v>
      </c>
      <c r="L571" s="3" t="s">
        <v>15151</v>
      </c>
      <c r="M571" s="4" t="str">
        <f ca="1">IFERROR(__xludf.DUMMYFUNCTION("REGEXREPLACE(F2406,""\D"", """")"),"8")</f>
        <v>8</v>
      </c>
    </row>
    <row r="572" spans="1:13" ht="15.75" customHeight="1">
      <c r="A572" s="1">
        <v>2441</v>
      </c>
      <c r="B572" s="3">
        <v>2442</v>
      </c>
      <c r="C572" s="3" t="s">
        <v>6851</v>
      </c>
      <c r="D572" s="3">
        <v>0.1996925626372924</v>
      </c>
      <c r="E572" s="3">
        <v>0.26523061648519453</v>
      </c>
      <c r="F572" s="3">
        <v>0.65384615384615385</v>
      </c>
      <c r="G572" s="3">
        <v>7.6923076923076927E-2</v>
      </c>
      <c r="H572" s="3">
        <v>0.12820512820512819</v>
      </c>
      <c r="I572" s="3">
        <v>0.26923076923076922</v>
      </c>
      <c r="J572" s="3">
        <v>3.2753911540353377E-2</v>
      </c>
      <c r="K572" s="3">
        <v>8190.4000000000087</v>
      </c>
      <c r="L572" s="3" t="s">
        <v>15188</v>
      </c>
      <c r="M572" s="4" t="str">
        <f ca="1">IFERROR(__xludf.DUMMYFUNCTION("REGEXREPLACE(F2443,""\D"", """")"),"8")</f>
        <v>8</v>
      </c>
    </row>
    <row r="573" spans="1:13" ht="15.75" customHeight="1">
      <c r="A573" s="1">
        <v>2443</v>
      </c>
      <c r="B573" s="3">
        <v>2444</v>
      </c>
      <c r="C573" s="3" t="s">
        <v>6857</v>
      </c>
      <c r="D573" s="3">
        <v>0.18376527228737929</v>
      </c>
      <c r="E573" s="3">
        <v>0.3342314439248531</v>
      </c>
      <c r="F573" s="3">
        <v>0.63983050847457623</v>
      </c>
      <c r="G573" s="3">
        <v>6.1440677966101698E-2</v>
      </c>
      <c r="H573" s="3">
        <v>0.1186440677966102</v>
      </c>
      <c r="I573" s="3">
        <v>0.21186440677966101</v>
      </c>
      <c r="J573" s="3">
        <v>3.0864958320477111E-2</v>
      </c>
      <c r="K573" s="3">
        <v>50059.599999999511</v>
      </c>
      <c r="L573" s="3" t="s">
        <v>15190</v>
      </c>
      <c r="M573" s="4" t="str">
        <f ca="1">IFERROR(__xludf.DUMMYFUNCTION("REGEXREPLACE(F2445,""\D"", """")"),"8")</f>
        <v>8</v>
      </c>
    </row>
    <row r="574" spans="1:13" ht="15.75" customHeight="1">
      <c r="A574" s="1">
        <v>2454</v>
      </c>
      <c r="B574" s="3">
        <v>2455</v>
      </c>
      <c r="C574" s="3" t="s">
        <v>6886</v>
      </c>
      <c r="D574" s="3">
        <v>0.21487029105983849</v>
      </c>
      <c r="E574" s="3">
        <v>0.33861113223555911</v>
      </c>
      <c r="F574" s="3">
        <v>0.63677130044843044</v>
      </c>
      <c r="G574" s="3">
        <v>6.9506726457399109E-2</v>
      </c>
      <c r="H574" s="3">
        <v>0.1031390134529148</v>
      </c>
      <c r="I574" s="3">
        <v>0.20627802690582961</v>
      </c>
      <c r="J574" s="3">
        <v>3.5267559443799369E-2</v>
      </c>
      <c r="K574" s="3">
        <v>47778.299999999574</v>
      </c>
      <c r="L574" s="3" t="s">
        <v>15201</v>
      </c>
      <c r="M574" s="4" t="str">
        <f ca="1">IFERROR(__xludf.DUMMYFUNCTION("REGEXREPLACE(F2456,""\D"", """")"),"8")</f>
        <v>8</v>
      </c>
    </row>
    <row r="575" spans="1:13" ht="15.75" customHeight="1">
      <c r="A575" s="1">
        <v>2557</v>
      </c>
      <c r="B575" s="3">
        <v>2558</v>
      </c>
      <c r="C575" s="3" t="s">
        <v>7162</v>
      </c>
      <c r="D575" s="3">
        <v>0.23748659776354991</v>
      </c>
      <c r="E575" s="3">
        <v>0.13984675849966469</v>
      </c>
      <c r="F575" s="3">
        <v>0.65217391304347827</v>
      </c>
      <c r="G575" s="3">
        <v>0.32608695652173908</v>
      </c>
      <c r="H575" s="3">
        <v>2.1739130434782612E-2</v>
      </c>
      <c r="I575" s="3">
        <v>0.39130434782608697</v>
      </c>
      <c r="J575" s="3">
        <v>4.7202636132979092E-2</v>
      </c>
      <c r="K575" s="3">
        <v>5480.5999999999995</v>
      </c>
      <c r="L575" s="3" t="s">
        <v>15304</v>
      </c>
      <c r="M575" s="4" t="str">
        <f ca="1">IFERROR(__xludf.DUMMYFUNCTION("REGEXREPLACE(F2559,""\D"", """")"),"8")</f>
        <v>8</v>
      </c>
    </row>
    <row r="576" spans="1:13" ht="15.75" customHeight="1">
      <c r="A576" s="1">
        <v>2591</v>
      </c>
      <c r="B576" s="3">
        <v>2592</v>
      </c>
      <c r="C576" s="3" t="s">
        <v>7254</v>
      </c>
      <c r="D576" s="3">
        <v>0.16289455149266441</v>
      </c>
      <c r="E576" s="3">
        <v>0.34293102127888941</v>
      </c>
      <c r="F576" s="3">
        <v>0.61</v>
      </c>
      <c r="G576" s="3">
        <v>0.08</v>
      </c>
      <c r="H576" s="3">
        <v>8.5000000000000006E-2</v>
      </c>
      <c r="I576" s="3">
        <v>0.21</v>
      </c>
      <c r="J576" s="3">
        <v>2.453406225675343E-2</v>
      </c>
      <c r="K576" s="3">
        <v>21595.19999999999</v>
      </c>
      <c r="L576" s="3" t="s">
        <v>15338</v>
      </c>
      <c r="M576" s="4" t="str">
        <f ca="1">IFERROR(__xludf.DUMMYFUNCTION("REGEXREPLACE(F2593,""\D"", """")"),"8")</f>
        <v>8</v>
      </c>
    </row>
    <row r="577" spans="1:13" ht="15.75" customHeight="1">
      <c r="A577" s="1">
        <v>2649</v>
      </c>
      <c r="B577" s="3">
        <v>2650</v>
      </c>
      <c r="C577" s="3" t="s">
        <v>7409</v>
      </c>
      <c r="D577" s="3">
        <v>0.12739942856460551</v>
      </c>
      <c r="E577" s="3">
        <v>0.16824159700523489</v>
      </c>
      <c r="F577" s="3">
        <v>0.60869565217391308</v>
      </c>
      <c r="G577" s="3">
        <v>0.1202046035805627</v>
      </c>
      <c r="H577" s="3">
        <v>0.15856777493606139</v>
      </c>
      <c r="I577" s="3">
        <v>0.31202046035805631</v>
      </c>
      <c r="J577" s="3">
        <v>3.4384714068178682E-2</v>
      </c>
      <c r="K577" s="3">
        <v>45202.999999999673</v>
      </c>
      <c r="L577" s="3" t="s">
        <v>15396</v>
      </c>
      <c r="M577" s="4" t="str">
        <f ca="1">IFERROR(__xludf.DUMMYFUNCTION("REGEXREPLACE(F2651,""\D"", """")"),"8")</f>
        <v>8</v>
      </c>
    </row>
    <row r="578" spans="1:13" ht="15.75" customHeight="1">
      <c r="A578" s="1">
        <v>2650</v>
      </c>
      <c r="B578" s="3">
        <v>2651</v>
      </c>
      <c r="C578" s="3" t="s">
        <v>7412</v>
      </c>
      <c r="D578" s="3">
        <v>0.1600141324709394</v>
      </c>
      <c r="E578" s="3">
        <v>0.1808515526597802</v>
      </c>
      <c r="F578" s="3">
        <v>0.60332541567695963</v>
      </c>
      <c r="G578" s="3">
        <v>9.0261282660332537E-2</v>
      </c>
      <c r="H578" s="3">
        <v>0.10688836104513059</v>
      </c>
      <c r="I578" s="3">
        <v>0.26365795724465563</v>
      </c>
      <c r="J578" s="3">
        <v>3.0436607449654731E-2</v>
      </c>
      <c r="K578" s="3">
        <v>46040.89999999963</v>
      </c>
      <c r="L578" s="3" t="s">
        <v>15397</v>
      </c>
      <c r="M578" s="4" t="str">
        <f ca="1">IFERROR(__xludf.DUMMYFUNCTION("REGEXREPLACE(F2652,""\D"", """")"),"8")</f>
        <v>8</v>
      </c>
    </row>
    <row r="579" spans="1:13" ht="15.75" customHeight="1">
      <c r="A579" s="1">
        <v>2702</v>
      </c>
      <c r="B579" s="3">
        <v>2703</v>
      </c>
      <c r="C579" s="3" t="s">
        <v>7548</v>
      </c>
      <c r="D579" s="3">
        <v>0.19611417952064761</v>
      </c>
      <c r="E579" s="3">
        <v>0.30788424562929789</v>
      </c>
      <c r="F579" s="3">
        <v>0.63981588032220948</v>
      </c>
      <c r="G579" s="3">
        <v>7.8250863060989648E-2</v>
      </c>
      <c r="H579" s="3">
        <v>0.1185270425776755</v>
      </c>
      <c r="I579" s="3">
        <v>0.23130034522439591</v>
      </c>
      <c r="J579" s="3">
        <v>3.7361470404736502E-2</v>
      </c>
      <c r="K579" s="3">
        <v>94572.600000000486</v>
      </c>
      <c r="L579" s="3" t="s">
        <v>15449</v>
      </c>
      <c r="M579" s="4" t="str">
        <f ca="1">IFERROR(__xludf.DUMMYFUNCTION("REGEXREPLACE(F2704,""\D"", """")"),"8")</f>
        <v>8</v>
      </c>
    </row>
    <row r="580" spans="1:13" ht="15.75" customHeight="1">
      <c r="A580" s="1">
        <v>2752</v>
      </c>
      <c r="B580" s="3">
        <v>2753</v>
      </c>
      <c r="C580" s="3" t="s">
        <v>7683</v>
      </c>
      <c r="D580" s="3">
        <v>0.17329928300279909</v>
      </c>
      <c r="E580" s="3">
        <v>0.23376593168876281</v>
      </c>
      <c r="F580" s="3">
        <v>0.63959390862944165</v>
      </c>
      <c r="G580" s="3">
        <v>9.1370558375634514E-2</v>
      </c>
      <c r="H580" s="3">
        <v>0.12182741116751269</v>
      </c>
      <c r="I580" s="3">
        <v>0.27918781725888331</v>
      </c>
      <c r="J580" s="3">
        <v>3.4293524289913849E-2</v>
      </c>
      <c r="K580" s="3">
        <v>21386.999999999989</v>
      </c>
      <c r="L580" s="3" t="s">
        <v>15499</v>
      </c>
      <c r="M580" s="4" t="str">
        <f ca="1">IFERROR(__xludf.DUMMYFUNCTION("REGEXREPLACE(F2754,""\D"", """")"),"8")</f>
        <v>8</v>
      </c>
    </row>
    <row r="581" spans="1:13" ht="15.75" customHeight="1">
      <c r="A581" s="1">
        <v>2782</v>
      </c>
      <c r="B581" s="3">
        <v>2783</v>
      </c>
      <c r="C581" s="3" t="s">
        <v>7760</v>
      </c>
      <c r="D581" s="3">
        <v>0.23040873800369371</v>
      </c>
      <c r="E581" s="3">
        <v>0.2260423423812894</v>
      </c>
      <c r="F581" s="3">
        <v>0.61951219512195121</v>
      </c>
      <c r="G581" s="3">
        <v>0.1170731707317073</v>
      </c>
      <c r="H581" s="3">
        <v>0.12195121951219511</v>
      </c>
      <c r="I581" s="3">
        <v>0.28292682926829271</v>
      </c>
      <c r="J581" s="3">
        <v>5.2224324006936419E-2</v>
      </c>
      <c r="K581" s="3">
        <v>23371.7</v>
      </c>
      <c r="L581" s="3" t="s">
        <v>15529</v>
      </c>
      <c r="M581" s="4" t="str">
        <f ca="1">IFERROR(__xludf.DUMMYFUNCTION("REGEXREPLACE(F2784,""\D"", """")"),"8")</f>
        <v>8</v>
      </c>
    </row>
    <row r="582" spans="1:13" ht="15.75" customHeight="1">
      <c r="A582" s="1">
        <v>2831</v>
      </c>
      <c r="B582" s="3">
        <v>2832</v>
      </c>
      <c r="C582" s="3" t="s">
        <v>7896</v>
      </c>
      <c r="D582" s="3">
        <v>0.14217688562279329</v>
      </c>
      <c r="E582" s="3">
        <v>0.35996605598623621</v>
      </c>
      <c r="F582" s="3">
        <v>0.59302325581395354</v>
      </c>
      <c r="G582" s="3">
        <v>9.3023255813953487E-2</v>
      </c>
      <c r="H582" s="3">
        <v>6.9767441860465115E-2</v>
      </c>
      <c r="I582" s="3">
        <v>0.26744186046511631</v>
      </c>
      <c r="J582" s="3">
        <v>1.8076017984024601E-2</v>
      </c>
      <c r="K582" s="3">
        <v>9141.3000000000084</v>
      </c>
      <c r="L582" s="3" t="s">
        <v>15578</v>
      </c>
      <c r="M582" s="4" t="str">
        <f ca="1">IFERROR(__xludf.DUMMYFUNCTION("REGEXREPLACE(F2833,""\D"", """")"),"8")</f>
        <v>8</v>
      </c>
    </row>
    <row r="583" spans="1:13" ht="15.75" customHeight="1">
      <c r="A583" s="1">
        <v>2877</v>
      </c>
      <c r="B583" s="3">
        <v>2878</v>
      </c>
      <c r="C583" s="3" t="s">
        <v>8015</v>
      </c>
      <c r="D583" s="3">
        <v>0.1836428305274598</v>
      </c>
      <c r="E583" s="3">
        <v>0.66523189521587323</v>
      </c>
      <c r="F583" s="3">
        <v>0.52</v>
      </c>
      <c r="G583" s="3">
        <v>6.5714285714285711E-2</v>
      </c>
      <c r="H583" s="3">
        <v>3.7142857142857137E-2</v>
      </c>
      <c r="I583" s="3">
        <v>0.14000000000000001</v>
      </c>
      <c r="J583" s="3">
        <v>1.6958635486003341E-2</v>
      </c>
      <c r="K583" s="3">
        <v>36484.999999999789</v>
      </c>
      <c r="L583" s="3" t="s">
        <v>15624</v>
      </c>
      <c r="M583" s="4" t="str">
        <f ca="1">IFERROR(__xludf.DUMMYFUNCTION("REGEXREPLACE(F2879,""\D"", """")"),"8")</f>
        <v>8</v>
      </c>
    </row>
    <row r="584" spans="1:13" ht="15.75" customHeight="1">
      <c r="A584" s="1">
        <v>2879</v>
      </c>
      <c r="B584" s="3">
        <v>2880</v>
      </c>
      <c r="C584" s="3" t="s">
        <v>8021</v>
      </c>
      <c r="D584" s="3">
        <v>0.15032698366660111</v>
      </c>
      <c r="E584" s="3">
        <v>0.2078893431069738</v>
      </c>
      <c r="F584" s="3">
        <v>0.63809523809523805</v>
      </c>
      <c r="G584" s="3">
        <v>0.1015873015873016</v>
      </c>
      <c r="H584" s="3">
        <v>0.1015873015873016</v>
      </c>
      <c r="I584" s="3">
        <v>0.2476190476190476</v>
      </c>
      <c r="J584" s="3">
        <v>2.9269054744333899E-2</v>
      </c>
      <c r="K584" s="3">
        <v>34657.999999999847</v>
      </c>
      <c r="L584" s="3" t="s">
        <v>15626</v>
      </c>
      <c r="M584" s="4" t="str">
        <f ca="1">IFERROR(__xludf.DUMMYFUNCTION("REGEXREPLACE(F2881,""\D"", """")"),"8")</f>
        <v>8</v>
      </c>
    </row>
    <row r="585" spans="1:13" ht="15.75" customHeight="1">
      <c r="A585" s="1">
        <v>2888</v>
      </c>
      <c r="B585" s="3">
        <v>2889</v>
      </c>
      <c r="C585" s="3" t="s">
        <v>8044</v>
      </c>
      <c r="D585" s="3">
        <v>0.14162205413521031</v>
      </c>
      <c r="E585" s="3">
        <v>0.2224768246126512</v>
      </c>
      <c r="F585" s="3">
        <v>0.64766839378238339</v>
      </c>
      <c r="G585" s="3">
        <v>8.8082901554404139E-2</v>
      </c>
      <c r="H585" s="3">
        <v>0.15544041450777199</v>
      </c>
      <c r="I585" s="3">
        <v>0.31088082901554398</v>
      </c>
      <c r="J585" s="3">
        <v>3.1381546094119153E-2</v>
      </c>
      <c r="K585" s="3">
        <v>21133.700000000012</v>
      </c>
      <c r="L585" s="3" t="s">
        <v>15635</v>
      </c>
      <c r="M585" s="4" t="str">
        <f ca="1">IFERROR(__xludf.DUMMYFUNCTION("REGEXREPLACE(F2890,""\D"", """")"),"8")</f>
        <v>8</v>
      </c>
    </row>
    <row r="586" spans="1:13" ht="15.75" customHeight="1">
      <c r="A586" s="1">
        <v>2914</v>
      </c>
      <c r="B586" s="3">
        <v>2915</v>
      </c>
      <c r="C586" s="3" t="s">
        <v>8113</v>
      </c>
      <c r="D586" s="3">
        <v>0.25761551680515471</v>
      </c>
      <c r="E586" s="3">
        <v>0.47736381386611382</v>
      </c>
      <c r="F586" s="3">
        <v>0.62637362637362637</v>
      </c>
      <c r="G586" s="3">
        <v>7.6923076923076927E-2</v>
      </c>
      <c r="H586" s="3">
        <v>0.12087912087912089</v>
      </c>
      <c r="I586" s="3">
        <v>0.2087912087912088</v>
      </c>
      <c r="J586" s="3">
        <v>4.2024508636384419E-2</v>
      </c>
      <c r="K586" s="3">
        <v>9925.0000000000182</v>
      </c>
      <c r="L586" s="3" t="s">
        <v>15661</v>
      </c>
      <c r="M586" s="4" t="str">
        <f ca="1">IFERROR(__xludf.DUMMYFUNCTION("REGEXREPLACE(F2916,""\D"", """")"),"8")</f>
        <v>8</v>
      </c>
    </row>
    <row r="587" spans="1:13" ht="15.75" customHeight="1">
      <c r="A587" s="1">
        <v>2968</v>
      </c>
      <c r="B587" s="3">
        <v>2969</v>
      </c>
      <c r="C587" s="3" t="s">
        <v>8257</v>
      </c>
      <c r="D587" s="3">
        <v>0.21450588331851789</v>
      </c>
      <c r="E587" s="3">
        <v>0.18737602263730041</v>
      </c>
      <c r="F587" s="3">
        <v>0.60526315789473684</v>
      </c>
      <c r="G587" s="3">
        <v>7.8947368421052627E-2</v>
      </c>
      <c r="H587" s="3">
        <v>0.14035087719298239</v>
      </c>
      <c r="I587" s="3">
        <v>0.27192982456140352</v>
      </c>
      <c r="J587" s="3">
        <v>4.2998857873361128E-2</v>
      </c>
      <c r="K587" s="3">
        <v>25941.899999999969</v>
      </c>
      <c r="L587" s="3" t="s">
        <v>15715</v>
      </c>
      <c r="M587" s="4" t="str">
        <f ca="1">IFERROR(__xludf.DUMMYFUNCTION("REGEXREPLACE(F2970,""\D"", """")"),"8")</f>
        <v>8</v>
      </c>
    </row>
    <row r="588" spans="1:13" ht="15.75" customHeight="1">
      <c r="A588" s="1">
        <v>3026</v>
      </c>
      <c r="B588" s="3">
        <v>3027</v>
      </c>
      <c r="C588" s="3" t="s">
        <v>8406</v>
      </c>
      <c r="D588" s="3">
        <v>0.18418391623225441</v>
      </c>
      <c r="E588" s="3">
        <v>0.15747483058334891</v>
      </c>
      <c r="F588" s="3">
        <v>0.60373443983402486</v>
      </c>
      <c r="G588" s="3">
        <v>0.12448132780082991</v>
      </c>
      <c r="H588" s="3">
        <v>0.14107883817427391</v>
      </c>
      <c r="I588" s="3">
        <v>0.31120331950207469</v>
      </c>
      <c r="J588" s="3">
        <v>4.7903357060935042E-2</v>
      </c>
      <c r="K588" s="3">
        <v>54879.599999999489</v>
      </c>
      <c r="L588" s="3" t="s">
        <v>15773</v>
      </c>
      <c r="M588" s="4" t="str">
        <f ca="1">IFERROR(__xludf.DUMMYFUNCTION("REGEXREPLACE(F3028,""\D"", """")"),"8")</f>
        <v>8</v>
      </c>
    </row>
    <row r="589" spans="1:13" ht="15.75" customHeight="1">
      <c r="A589" s="1">
        <v>3193</v>
      </c>
      <c r="B589" s="3">
        <v>3194</v>
      </c>
      <c r="C589" s="3" t="s">
        <v>8857</v>
      </c>
      <c r="D589" s="3">
        <v>0.15380831309660631</v>
      </c>
      <c r="E589" s="3">
        <v>0.17259237025267679</v>
      </c>
      <c r="F589" s="3">
        <v>0.61130136986301364</v>
      </c>
      <c r="G589" s="3">
        <v>0.1078767123287671</v>
      </c>
      <c r="H589" s="3">
        <v>0.14212328767123289</v>
      </c>
      <c r="I589" s="3">
        <v>0.3047945205479452</v>
      </c>
      <c r="J589" s="3">
        <v>3.7449671212098898E-2</v>
      </c>
      <c r="K589" s="3">
        <v>67413.399999999543</v>
      </c>
      <c r="L589" s="3" t="s">
        <v>15940</v>
      </c>
      <c r="M589" s="4" t="str">
        <f ca="1">IFERROR(__xludf.DUMMYFUNCTION("REGEXREPLACE(F3195,""\D"", """")"),"8")</f>
        <v>8</v>
      </c>
    </row>
    <row r="590" spans="1:13" ht="15.75" customHeight="1">
      <c r="A590" s="1">
        <v>3264</v>
      </c>
      <c r="B590" s="3">
        <v>3265</v>
      </c>
      <c r="C590" s="3" t="s">
        <v>9047</v>
      </c>
      <c r="D590" s="3">
        <v>0.1775899589625074</v>
      </c>
      <c r="E590" s="3">
        <v>0.15970622163927711</v>
      </c>
      <c r="F590" s="3">
        <v>0.62660944206008584</v>
      </c>
      <c r="G590" s="3">
        <v>0.12875536480686689</v>
      </c>
      <c r="H590" s="3">
        <v>0.1201716738197425</v>
      </c>
      <c r="I590" s="3">
        <v>0.30472103004291851</v>
      </c>
      <c r="J590" s="3">
        <v>4.2295747687965617E-2</v>
      </c>
      <c r="K590" s="3">
        <v>26503.3</v>
      </c>
      <c r="L590" s="3" t="s">
        <v>16011</v>
      </c>
      <c r="M590" s="4" t="str">
        <f ca="1">IFERROR(__xludf.DUMMYFUNCTION("REGEXREPLACE(F3266,""\D"", """")"),"8")</f>
        <v>8</v>
      </c>
    </row>
    <row r="591" spans="1:13" ht="15.75" customHeight="1">
      <c r="A591" s="1">
        <v>3265</v>
      </c>
      <c r="B591" s="3">
        <v>3266</v>
      </c>
      <c r="C591" s="3" t="s">
        <v>9050</v>
      </c>
      <c r="D591" s="3">
        <v>0.16239893533834629</v>
      </c>
      <c r="E591" s="3">
        <v>0.15770287808758901</v>
      </c>
      <c r="F591" s="3">
        <v>0.61290322580645162</v>
      </c>
      <c r="G591" s="3">
        <v>0.14336917562724011</v>
      </c>
      <c r="H591" s="3">
        <v>0.12724014336917561</v>
      </c>
      <c r="I591" s="3">
        <v>0.31182795698924731</v>
      </c>
      <c r="J591" s="3">
        <v>4.3178914537931518E-2</v>
      </c>
      <c r="K591" s="3">
        <v>64336.899999999529</v>
      </c>
      <c r="L591" s="3" t="s">
        <v>16012</v>
      </c>
      <c r="M591" s="4" t="str">
        <f ca="1">IFERROR(__xludf.DUMMYFUNCTION("REGEXREPLACE(F3267,""\D"", """")"),"8")</f>
        <v>8</v>
      </c>
    </row>
    <row r="592" spans="1:13" ht="15.75" customHeight="1">
      <c r="A592" s="1">
        <v>3303</v>
      </c>
      <c r="B592" s="3">
        <v>3304</v>
      </c>
      <c r="C592" s="3" t="s">
        <v>9153</v>
      </c>
      <c r="D592" s="3">
        <v>0.30279245245743391</v>
      </c>
      <c r="E592" s="3">
        <v>0.71165310618121913</v>
      </c>
      <c r="F592" s="3">
        <v>0.51366120218579236</v>
      </c>
      <c r="G592" s="3">
        <v>4.0983606557377053E-2</v>
      </c>
      <c r="H592" s="3">
        <v>5.4644808743169397E-2</v>
      </c>
      <c r="I592" s="3">
        <v>0.13387978142076501</v>
      </c>
      <c r="J592" s="3">
        <v>2.6233556049860659E-2</v>
      </c>
      <c r="K592" s="3">
        <v>39187.49999999976</v>
      </c>
      <c r="L592" s="3" t="s">
        <v>16050</v>
      </c>
      <c r="M592" s="4" t="str">
        <f ca="1">IFERROR(__xludf.DUMMYFUNCTION("REGEXREPLACE(F3305,""\D"", """")"),"8")</f>
        <v>8</v>
      </c>
    </row>
    <row r="593" spans="1:13" ht="15.75" customHeight="1">
      <c r="A593" s="1">
        <v>3333</v>
      </c>
      <c r="B593" s="3">
        <v>3334</v>
      </c>
      <c r="C593" s="3" t="s">
        <v>9230</v>
      </c>
      <c r="D593" s="3">
        <v>0.14616121680630381</v>
      </c>
      <c r="E593" s="3">
        <v>0.23508405634775631</v>
      </c>
      <c r="F593" s="3">
        <v>0.65</v>
      </c>
      <c r="G593" s="3">
        <v>0.1166666666666667</v>
      </c>
      <c r="H593" s="3">
        <v>0.1027777777777778</v>
      </c>
      <c r="I593" s="3">
        <v>0.25</v>
      </c>
      <c r="J593" s="3">
        <v>3.0965869943017831E-2</v>
      </c>
      <c r="K593" s="3">
        <v>39454.599999999751</v>
      </c>
      <c r="L593" s="3" t="s">
        <v>16080</v>
      </c>
      <c r="M593" s="4" t="str">
        <f ca="1">IFERROR(__xludf.DUMMYFUNCTION("REGEXREPLACE(F3335,""\D"", """")"),"8")</f>
        <v>8</v>
      </c>
    </row>
    <row r="594" spans="1:13" ht="15.75" customHeight="1">
      <c r="A594" s="1">
        <v>3334</v>
      </c>
      <c r="B594" s="3">
        <v>3335</v>
      </c>
      <c r="C594" s="3" t="s">
        <v>9233</v>
      </c>
      <c r="D594" s="3">
        <v>0.15747589808060641</v>
      </c>
      <c r="E594" s="3">
        <v>0.58940680190327066</v>
      </c>
      <c r="F594" s="3">
        <v>0.52363636363636368</v>
      </c>
      <c r="G594" s="3">
        <v>7.2727272727272724E-2</v>
      </c>
      <c r="H594" s="3">
        <v>4.9090909090909088E-2</v>
      </c>
      <c r="I594" s="3">
        <v>0.16181818181818181</v>
      </c>
      <c r="J594" s="3">
        <v>1.814428943496561E-2</v>
      </c>
      <c r="K594" s="3">
        <v>60636.799999999479</v>
      </c>
      <c r="L594" s="3" t="s">
        <v>16081</v>
      </c>
      <c r="M594" s="4" t="str">
        <f ca="1">IFERROR(__xludf.DUMMYFUNCTION("REGEXREPLACE(F3336,""\D"", """")"),"8")</f>
        <v>8</v>
      </c>
    </row>
    <row r="595" spans="1:13" ht="15.75" customHeight="1">
      <c r="A595" s="1">
        <v>3344</v>
      </c>
      <c r="B595" s="3">
        <v>3345</v>
      </c>
      <c r="C595" s="3" t="s">
        <v>9260</v>
      </c>
      <c r="D595" s="3">
        <v>0.16880897312873849</v>
      </c>
      <c r="E595" s="3">
        <v>0.27911886054928431</v>
      </c>
      <c r="F595" s="3">
        <v>0.58252427184466016</v>
      </c>
      <c r="G595" s="3">
        <v>0.1109570041608877</v>
      </c>
      <c r="H595" s="3">
        <v>0.1040221914008322</v>
      </c>
      <c r="I595" s="3">
        <v>0.25242718446601942</v>
      </c>
      <c r="J595" s="3">
        <v>3.5666892035567992E-2</v>
      </c>
      <c r="K595" s="3">
        <v>80554.099999999788</v>
      </c>
      <c r="L595" s="3" t="s">
        <v>16091</v>
      </c>
      <c r="M595" s="4" t="str">
        <f ca="1">IFERROR(__xludf.DUMMYFUNCTION("REGEXREPLACE(F3346,""\D"", """")"),"8")</f>
        <v>8</v>
      </c>
    </row>
    <row r="596" spans="1:13" ht="15.75" customHeight="1">
      <c r="A596" s="1">
        <v>3417</v>
      </c>
      <c r="B596" s="3">
        <v>3418</v>
      </c>
      <c r="C596" s="3" t="s">
        <v>9458</v>
      </c>
      <c r="D596" s="3">
        <v>0.14252511681138569</v>
      </c>
      <c r="E596" s="3">
        <v>0.27989266861950363</v>
      </c>
      <c r="F596" s="3">
        <v>0.64480874316939896</v>
      </c>
      <c r="G596" s="3">
        <v>9.2896174863387984E-2</v>
      </c>
      <c r="H596" s="3">
        <v>0.1038251366120219</v>
      </c>
      <c r="I596" s="3">
        <v>0.21311475409836059</v>
      </c>
      <c r="J596" s="3">
        <v>2.5879043987416379E-2</v>
      </c>
      <c r="K596" s="3">
        <v>19598.3</v>
      </c>
      <c r="L596" s="3" t="s">
        <v>16164</v>
      </c>
      <c r="M596" s="4" t="str">
        <f ca="1">IFERROR(__xludf.DUMMYFUNCTION("REGEXREPLACE(F3419,""\D"", """")"),"8")</f>
        <v>8</v>
      </c>
    </row>
    <row r="597" spans="1:13" ht="15.75" customHeight="1">
      <c r="A597" s="1">
        <v>3440</v>
      </c>
      <c r="B597" s="3">
        <v>3441</v>
      </c>
      <c r="C597" s="3" t="s">
        <v>9520</v>
      </c>
      <c r="D597" s="3">
        <v>0.2062747441121523</v>
      </c>
      <c r="E597" s="3">
        <v>0.200280494145122</v>
      </c>
      <c r="F597" s="3">
        <v>0.62100456621004563</v>
      </c>
      <c r="G597" s="3">
        <v>8.6757990867579904E-2</v>
      </c>
      <c r="H597" s="3">
        <v>0.11415525114155251</v>
      </c>
      <c r="I597" s="3">
        <v>0.26940639269406391</v>
      </c>
      <c r="J597" s="3">
        <v>3.8590395988483447E-2</v>
      </c>
      <c r="K597" s="3">
        <v>23824.299999999981</v>
      </c>
      <c r="L597" s="3" t="s">
        <v>16187</v>
      </c>
      <c r="M597" s="4" t="str">
        <f ca="1">IFERROR(__xludf.DUMMYFUNCTION("REGEXREPLACE(F3442,""\D"", """")"),"8")</f>
        <v>8</v>
      </c>
    </row>
    <row r="598" spans="1:13" ht="15.75" customHeight="1">
      <c r="A598" s="1">
        <v>3490</v>
      </c>
      <c r="B598" s="3">
        <v>3491</v>
      </c>
      <c r="C598" s="3" t="s">
        <v>9655</v>
      </c>
      <c r="D598" s="3">
        <v>0.27929867823296523</v>
      </c>
      <c r="E598" s="3">
        <v>0.38787576090975051</v>
      </c>
      <c r="F598" s="3">
        <v>0.67272727272727273</v>
      </c>
      <c r="G598" s="3">
        <v>6.0606060606060608E-2</v>
      </c>
      <c r="H598" s="3">
        <v>0.1151515151515152</v>
      </c>
      <c r="I598" s="3">
        <v>0.22424242424242419</v>
      </c>
      <c r="J598" s="3">
        <v>4.2667256135937297E-2</v>
      </c>
      <c r="K598" s="3">
        <v>17293.80000000001</v>
      </c>
      <c r="L598" s="3" t="s">
        <v>16237</v>
      </c>
      <c r="M598" s="4" t="str">
        <f ca="1">IFERROR(__xludf.DUMMYFUNCTION("REGEXREPLACE(F3492,""\D"", """")"),"8")</f>
        <v>8</v>
      </c>
    </row>
    <row r="599" spans="1:13" ht="15.75" customHeight="1">
      <c r="A599" s="1">
        <v>3570</v>
      </c>
      <c r="B599" s="3">
        <v>3571</v>
      </c>
      <c r="C599" s="3" t="s">
        <v>9866</v>
      </c>
      <c r="D599" s="3">
        <v>0.18313416327845591</v>
      </c>
      <c r="E599" s="3">
        <v>0.13806139312036331</v>
      </c>
      <c r="F599" s="3">
        <v>0.64400000000000002</v>
      </c>
      <c r="G599" s="3">
        <v>0.13200000000000001</v>
      </c>
      <c r="H599" s="3">
        <v>0.11600000000000001</v>
      </c>
      <c r="I599" s="3">
        <v>0.29599999999999999</v>
      </c>
      <c r="J599" s="3">
        <v>4.3510109268610327E-2</v>
      </c>
      <c r="K599" s="3">
        <v>27710.69999999999</v>
      </c>
      <c r="L599" s="3" t="s">
        <v>16317</v>
      </c>
      <c r="M599" s="4" t="str">
        <f ca="1">IFERROR(__xludf.DUMMYFUNCTION("REGEXREPLACE(F3572,""\D"", """")"),"8")</f>
        <v>8</v>
      </c>
    </row>
    <row r="600" spans="1:13" ht="15.75" customHeight="1">
      <c r="A600" s="1">
        <v>3588</v>
      </c>
      <c r="B600" s="3">
        <v>3589</v>
      </c>
      <c r="C600" s="3" t="s">
        <v>9914</v>
      </c>
      <c r="D600" s="3">
        <v>0.1686721227912186</v>
      </c>
      <c r="E600" s="3">
        <v>0.2177132881025747</v>
      </c>
      <c r="F600" s="3">
        <v>0.64470842332613387</v>
      </c>
      <c r="G600" s="3">
        <v>9.827213822894168E-2</v>
      </c>
      <c r="H600" s="3">
        <v>0.12958963282937369</v>
      </c>
      <c r="I600" s="3">
        <v>0.26673866090712739</v>
      </c>
      <c r="J600" s="3">
        <v>3.7643460427741693E-2</v>
      </c>
      <c r="K600" s="3">
        <v>99590.900000000445</v>
      </c>
      <c r="L600" s="3" t="s">
        <v>16335</v>
      </c>
      <c r="M600" s="4" t="str">
        <f ca="1">IFERROR(__xludf.DUMMYFUNCTION("REGEXREPLACE(F3590,""\D"", """")"),"8")</f>
        <v>8</v>
      </c>
    </row>
    <row r="601" spans="1:13" ht="15.75" customHeight="1">
      <c r="A601" s="1">
        <v>3631</v>
      </c>
      <c r="B601" s="3">
        <v>3632</v>
      </c>
      <c r="C601" s="3" t="s">
        <v>10023</v>
      </c>
      <c r="D601" s="3">
        <v>0.13572558993077349</v>
      </c>
      <c r="E601" s="3">
        <v>0.1370805989578508</v>
      </c>
      <c r="F601" s="3">
        <v>0.60691144708423328</v>
      </c>
      <c r="G601" s="3">
        <v>0.1101511879049676</v>
      </c>
      <c r="H601" s="3">
        <v>0.14038876889848809</v>
      </c>
      <c r="I601" s="3">
        <v>0.29805615550755937</v>
      </c>
      <c r="J601" s="3">
        <v>3.304030544315345E-2</v>
      </c>
      <c r="K601" s="3">
        <v>51135.49999999952</v>
      </c>
      <c r="L601" s="3" t="s">
        <v>16378</v>
      </c>
      <c r="M601" s="4" t="str">
        <f ca="1">IFERROR(__xludf.DUMMYFUNCTION("REGEXREPLACE(F3633,""\D"", """")"),"8")</f>
        <v>8</v>
      </c>
    </row>
    <row r="602" spans="1:13" ht="15.75" customHeight="1">
      <c r="A602" s="1">
        <v>3697</v>
      </c>
      <c r="B602" s="3">
        <v>3698</v>
      </c>
      <c r="C602" s="3" t="s">
        <v>10190</v>
      </c>
      <c r="D602" s="3">
        <v>0.25398989927763199</v>
      </c>
      <c r="E602" s="3">
        <v>0.39073998514356872</v>
      </c>
      <c r="F602" s="3">
        <v>0.64</v>
      </c>
      <c r="G602" s="3">
        <v>6.6666666666666666E-2</v>
      </c>
      <c r="H602" s="3">
        <v>0.1066666666666667</v>
      </c>
      <c r="I602" s="3">
        <v>0.21333333333333329</v>
      </c>
      <c r="J602" s="3">
        <v>3.3215333538229898E-2</v>
      </c>
      <c r="K602" s="3">
        <v>8271.700000000008</v>
      </c>
      <c r="L602" s="3" t="s">
        <v>16444</v>
      </c>
      <c r="M602" s="4" t="str">
        <f ca="1">IFERROR(__xludf.DUMMYFUNCTION("REGEXREPLACE(F3699,""\D"", """")"),"8")</f>
        <v>8</v>
      </c>
    </row>
    <row r="603" spans="1:13" ht="15.75" customHeight="1">
      <c r="A603" s="1">
        <v>3764</v>
      </c>
      <c r="B603" s="3">
        <v>3765</v>
      </c>
      <c r="C603" s="3" t="s">
        <v>10363</v>
      </c>
      <c r="D603" s="3">
        <v>0.14172400018782161</v>
      </c>
      <c r="E603" s="3">
        <v>0.2673985983434341</v>
      </c>
      <c r="F603" s="3">
        <v>0.66013071895424835</v>
      </c>
      <c r="G603" s="3">
        <v>0.1241830065359477</v>
      </c>
      <c r="H603" s="3">
        <v>9.1503267973856203E-2</v>
      </c>
      <c r="I603" s="3">
        <v>0.2483660130718954</v>
      </c>
      <c r="J603" s="3">
        <v>2.7802306743317282E-2</v>
      </c>
      <c r="K603" s="3">
        <v>16596.40000000002</v>
      </c>
      <c r="L603" s="3" t="s">
        <v>16511</v>
      </c>
      <c r="M603" s="4" t="str">
        <f ca="1">IFERROR(__xludf.DUMMYFUNCTION("REGEXREPLACE(F3766,""\D"", """")"),"8")</f>
        <v>8</v>
      </c>
    </row>
    <row r="604" spans="1:13" ht="15.75" customHeight="1">
      <c r="A604" s="1">
        <v>3776</v>
      </c>
      <c r="B604" s="3">
        <v>3777</v>
      </c>
      <c r="C604" s="3" t="s">
        <v>10396</v>
      </c>
      <c r="D604" s="3">
        <v>0.21594995815356571</v>
      </c>
      <c r="E604" s="3">
        <v>0.23246965091984559</v>
      </c>
      <c r="F604" s="3">
        <v>0.63207547169811318</v>
      </c>
      <c r="G604" s="3">
        <v>7.5471698113207544E-2</v>
      </c>
      <c r="H604" s="3">
        <v>0.12735849056603771</v>
      </c>
      <c r="I604" s="3">
        <v>0.25943396226415089</v>
      </c>
      <c r="J604" s="3">
        <v>3.9911711420988143E-2</v>
      </c>
      <c r="K604" s="3">
        <v>23864.999999999989</v>
      </c>
      <c r="L604" s="3" t="s">
        <v>16523</v>
      </c>
      <c r="M604" s="4" t="str">
        <f ca="1">IFERROR(__xludf.DUMMYFUNCTION("REGEXREPLACE(F3778,""\D"", """")"),"8")</f>
        <v>8</v>
      </c>
    </row>
    <row r="605" spans="1:13" ht="15.75" customHeight="1">
      <c r="A605" s="1">
        <v>3847</v>
      </c>
      <c r="B605" s="3">
        <v>3848</v>
      </c>
      <c r="C605" s="3" t="s">
        <v>10572</v>
      </c>
      <c r="D605" s="3">
        <v>0.182663132155993</v>
      </c>
      <c r="E605" s="3">
        <v>0.16043170529568551</v>
      </c>
      <c r="F605" s="3">
        <v>0.62043795620437958</v>
      </c>
      <c r="G605" s="3">
        <v>0.11922141119221411</v>
      </c>
      <c r="H605" s="3">
        <v>0.11922141119221411</v>
      </c>
      <c r="I605" s="3">
        <v>0.30170316301703171</v>
      </c>
      <c r="J605" s="3">
        <v>4.2444025440577203E-2</v>
      </c>
      <c r="K605" s="3">
        <v>45853.499999999622</v>
      </c>
      <c r="L605" s="3" t="s">
        <v>16594</v>
      </c>
      <c r="M605" s="4" t="str">
        <f ca="1">IFERROR(__xludf.DUMMYFUNCTION("REGEXREPLACE(F3849,""\D"", """")"),"8")</f>
        <v>8</v>
      </c>
    </row>
    <row r="606" spans="1:13" ht="15.75" customHeight="1">
      <c r="A606" s="1">
        <v>3897</v>
      </c>
      <c r="B606" s="3">
        <v>3898</v>
      </c>
      <c r="C606" s="3" t="s">
        <v>10701</v>
      </c>
      <c r="D606" s="3">
        <v>0.1948324471515622</v>
      </c>
      <c r="E606" s="3">
        <v>0.18190354345914961</v>
      </c>
      <c r="F606" s="3">
        <v>0.62344983089064265</v>
      </c>
      <c r="G606" s="3">
        <v>0.10822998872604279</v>
      </c>
      <c r="H606" s="3">
        <v>0.1206313416009019</v>
      </c>
      <c r="I606" s="3">
        <v>0.28635851183765498</v>
      </c>
      <c r="J606" s="3">
        <v>4.3974288924146523E-2</v>
      </c>
      <c r="K606" s="3">
        <v>97990.000000000116</v>
      </c>
      <c r="L606" s="3" t="s">
        <v>16644</v>
      </c>
      <c r="M606" s="4" t="str">
        <f ca="1">IFERROR(__xludf.DUMMYFUNCTION("REGEXREPLACE(F3899,""\D"", """")"),"8")</f>
        <v>8</v>
      </c>
    </row>
    <row r="607" spans="1:13" ht="15.75" customHeight="1">
      <c r="A607" s="1">
        <v>3937</v>
      </c>
      <c r="B607" s="3">
        <v>3938</v>
      </c>
      <c r="C607" s="3" t="s">
        <v>10808</v>
      </c>
      <c r="D607" s="3">
        <v>0.15780916166637221</v>
      </c>
      <c r="E607" s="3">
        <v>0.31171937839778058</v>
      </c>
      <c r="F607" s="3">
        <v>0.64453961456102782</v>
      </c>
      <c r="G607" s="3">
        <v>8.137044967880086E-2</v>
      </c>
      <c r="H607" s="3">
        <v>0.1027837259100642</v>
      </c>
      <c r="I607" s="3">
        <v>0.22055674518201279</v>
      </c>
      <c r="J607" s="3">
        <v>2.798933347696185E-2</v>
      </c>
      <c r="K607" s="3">
        <v>51513.799999999523</v>
      </c>
      <c r="L607" s="3" t="s">
        <v>16683</v>
      </c>
      <c r="M607" s="4" t="str">
        <f ca="1">IFERROR(__xludf.DUMMYFUNCTION("REGEXREPLACE(F3939,""\D"", """")"),"8")</f>
        <v>8</v>
      </c>
    </row>
    <row r="608" spans="1:13" ht="15.75" customHeight="1">
      <c r="A608" s="1">
        <v>4005</v>
      </c>
      <c r="B608" s="3">
        <v>4006</v>
      </c>
      <c r="C608" s="3" t="s">
        <v>10985</v>
      </c>
      <c r="D608" s="3">
        <v>0.1576559016244457</v>
      </c>
      <c r="E608" s="3">
        <v>0.2191357108480019</v>
      </c>
      <c r="F608" s="3">
        <v>0.63688760806916422</v>
      </c>
      <c r="G608" s="3">
        <v>0.1239193083573487</v>
      </c>
      <c r="H608" s="3">
        <v>0.1037463976945245</v>
      </c>
      <c r="I608" s="3">
        <v>0.26512968299711809</v>
      </c>
      <c r="J608" s="3">
        <v>3.4603231684489373E-2</v>
      </c>
      <c r="K608" s="3">
        <v>38264.199999999757</v>
      </c>
      <c r="L608" s="3" t="s">
        <v>16751</v>
      </c>
      <c r="M608" s="4" t="str">
        <f ca="1">IFERROR(__xludf.DUMMYFUNCTION("REGEXREPLACE(F4007,""\D"", """")"),"8")</f>
        <v>8</v>
      </c>
    </row>
    <row r="609" spans="1:13" ht="15.75" customHeight="1">
      <c r="A609" s="1">
        <v>4030</v>
      </c>
      <c r="B609" s="3">
        <v>4031</v>
      </c>
      <c r="C609" s="3" t="s">
        <v>11049</v>
      </c>
      <c r="D609" s="3">
        <v>0.2068131810419046</v>
      </c>
      <c r="E609" s="3">
        <v>0.2164320009722564</v>
      </c>
      <c r="F609" s="3">
        <v>0.62138728323699421</v>
      </c>
      <c r="G609" s="3">
        <v>9.8265895953757232E-2</v>
      </c>
      <c r="H609" s="3">
        <v>0.10404624277456651</v>
      </c>
      <c r="I609" s="3">
        <v>0.2485549132947977</v>
      </c>
      <c r="J609" s="3">
        <v>4.0231420541397209E-2</v>
      </c>
      <c r="K609" s="3">
        <v>38625.199999999793</v>
      </c>
      <c r="L609" s="3" t="s">
        <v>16776</v>
      </c>
      <c r="M609" s="4" t="str">
        <f ca="1">IFERROR(__xludf.DUMMYFUNCTION("REGEXREPLACE(F4032,""\D"", """")"),"8")</f>
        <v>8</v>
      </c>
    </row>
    <row r="610" spans="1:13" ht="15.75" customHeight="1">
      <c r="A610" s="1">
        <v>4048</v>
      </c>
      <c r="B610" s="3">
        <v>4049</v>
      </c>
      <c r="C610" s="3" t="s">
        <v>11097</v>
      </c>
      <c r="D610" s="3">
        <v>0.18232821258756651</v>
      </c>
      <c r="E610" s="3">
        <v>0.30657600314014999</v>
      </c>
      <c r="F610" s="3">
        <v>0.63500000000000001</v>
      </c>
      <c r="G610" s="3">
        <v>8.5000000000000006E-2</v>
      </c>
      <c r="H610" s="3">
        <v>0.11</v>
      </c>
      <c r="I610" s="3">
        <v>0.2225</v>
      </c>
      <c r="J610" s="3">
        <v>3.4095745117937643E-2</v>
      </c>
      <c r="K610" s="3">
        <v>41848.49999999968</v>
      </c>
      <c r="L610" s="3" t="s">
        <v>16794</v>
      </c>
      <c r="M610" s="4" t="str">
        <f ca="1">IFERROR(__xludf.DUMMYFUNCTION("REGEXREPLACE(F4050,""\D"", """")"),"8")</f>
        <v>8</v>
      </c>
    </row>
    <row r="611" spans="1:13" ht="15.75" customHeight="1">
      <c r="A611" s="1">
        <v>4095</v>
      </c>
      <c r="B611" s="3">
        <v>4096</v>
      </c>
      <c r="C611" s="3" t="s">
        <v>11221</v>
      </c>
      <c r="D611" s="3">
        <v>0.22378756913605641</v>
      </c>
      <c r="E611" s="3">
        <v>0.18117500792651231</v>
      </c>
      <c r="F611" s="3">
        <v>0.63068181818181823</v>
      </c>
      <c r="G611" s="3">
        <v>0.1136363636363636</v>
      </c>
      <c r="H611" s="3">
        <v>0.14772727272727271</v>
      </c>
      <c r="I611" s="3">
        <v>0.31818181818181818</v>
      </c>
      <c r="J611" s="3">
        <v>5.4869330765278432E-2</v>
      </c>
      <c r="K611" s="3">
        <v>20130.600000000009</v>
      </c>
      <c r="L611" s="3" t="s">
        <v>16841</v>
      </c>
      <c r="M611" s="4" t="str">
        <f ca="1">IFERROR(__xludf.DUMMYFUNCTION("REGEXREPLACE(F4097,""\D"", """")"),"8")</f>
        <v>8</v>
      </c>
    </row>
    <row r="612" spans="1:13" ht="15.75" customHeight="1">
      <c r="A612" s="1">
        <v>4112</v>
      </c>
      <c r="B612" s="3">
        <v>4113</v>
      </c>
      <c r="C612" s="3" t="s">
        <v>11266</v>
      </c>
      <c r="D612" s="3">
        <v>0.11035420912128251</v>
      </c>
      <c r="E612" s="3">
        <v>0.23324153793020561</v>
      </c>
      <c r="F612" s="3">
        <v>0.6428571428571429</v>
      </c>
      <c r="G612" s="3">
        <v>0.13025210084033609</v>
      </c>
      <c r="H612" s="3">
        <v>0.1134453781512605</v>
      </c>
      <c r="I612" s="3">
        <v>0.26890756302521007</v>
      </c>
      <c r="J612" s="3">
        <v>2.567256075342824E-2</v>
      </c>
      <c r="K612" s="3">
        <v>26007.299999999988</v>
      </c>
      <c r="L612" s="3" t="s">
        <v>16858</v>
      </c>
      <c r="M612" s="4" t="str">
        <f ca="1">IFERROR(__xludf.DUMMYFUNCTION("REGEXREPLACE(F4114,""\D"", """")"),"8")</f>
        <v>8</v>
      </c>
    </row>
    <row r="613" spans="1:13" ht="15.75" customHeight="1">
      <c r="A613" s="1">
        <v>4132</v>
      </c>
      <c r="B613" s="3">
        <v>4133</v>
      </c>
      <c r="C613" s="3" t="s">
        <v>11318</v>
      </c>
      <c r="D613" s="3">
        <v>0.14683602704660489</v>
      </c>
      <c r="E613" s="3">
        <v>0.22603419611247291</v>
      </c>
      <c r="F613" s="3">
        <v>0.62603878116343492</v>
      </c>
      <c r="G613" s="3">
        <v>0.1163434903047091</v>
      </c>
      <c r="H613" s="3">
        <v>0.1191135734072022</v>
      </c>
      <c r="I613" s="3">
        <v>0.27146814404432129</v>
      </c>
      <c r="J613" s="3">
        <v>3.354768389536826E-2</v>
      </c>
      <c r="K613" s="3">
        <v>40609.299999999741</v>
      </c>
      <c r="L613" s="3" t="s">
        <v>16878</v>
      </c>
      <c r="M613" s="4" t="str">
        <f ca="1">IFERROR(__xludf.DUMMYFUNCTION("REGEXREPLACE(F4134,""\D"", """")"),"8")</f>
        <v>8</v>
      </c>
    </row>
    <row r="614" spans="1:13" ht="15.75" customHeight="1">
      <c r="A614" s="1">
        <v>4247</v>
      </c>
      <c r="B614" s="3">
        <v>4248</v>
      </c>
      <c r="C614" s="3" t="s">
        <v>11620</v>
      </c>
      <c r="D614" s="3">
        <v>0.21560155649521051</v>
      </c>
      <c r="E614" s="3">
        <v>0.12849259583285211</v>
      </c>
      <c r="F614" s="3">
        <v>0.6462585034013606</v>
      </c>
      <c r="G614" s="3">
        <v>0.1224489795918367</v>
      </c>
      <c r="H614" s="3">
        <v>0.1496598639455782</v>
      </c>
      <c r="I614" s="3">
        <v>0.31972789115646261</v>
      </c>
      <c r="J614" s="3">
        <v>5.4828097887098158E-2</v>
      </c>
      <c r="K614" s="3">
        <v>16674.10000000002</v>
      </c>
      <c r="L614" s="3" t="s">
        <v>16993</v>
      </c>
      <c r="M614" s="4" t="str">
        <f ca="1">IFERROR(__xludf.DUMMYFUNCTION("REGEXREPLACE(F4249,""\D"", """")"),"8")</f>
        <v>8</v>
      </c>
    </row>
    <row r="615" spans="1:13" ht="15.75" customHeight="1">
      <c r="A615" s="1">
        <v>4290</v>
      </c>
      <c r="B615" s="3">
        <v>4291</v>
      </c>
      <c r="C615" s="3" t="s">
        <v>11726</v>
      </c>
      <c r="D615" s="3">
        <v>0.13958683013827519</v>
      </c>
      <c r="E615" s="3">
        <v>0.23966072953208281</v>
      </c>
      <c r="F615" s="3">
        <v>0.64449064449064453</v>
      </c>
      <c r="G615" s="3">
        <v>9.355509355509356E-2</v>
      </c>
      <c r="H615" s="3">
        <v>0.12474012474012471</v>
      </c>
      <c r="I615" s="3">
        <v>0.24740124740124739</v>
      </c>
      <c r="J615" s="3">
        <v>2.9449221193938679E-2</v>
      </c>
      <c r="K615" s="3">
        <v>51215.599999999497</v>
      </c>
      <c r="L615" s="3" t="s">
        <v>17036</v>
      </c>
      <c r="M615" s="4" t="str">
        <f ca="1">IFERROR(__xludf.DUMMYFUNCTION("REGEXREPLACE(F4292,""\D"", """")"),"8")</f>
        <v>8</v>
      </c>
    </row>
    <row r="616" spans="1:13" ht="15.75" customHeight="1">
      <c r="A616" s="1">
        <v>4411</v>
      </c>
      <c r="B616" s="3">
        <v>4412</v>
      </c>
      <c r="C616" s="3" t="s">
        <v>12045</v>
      </c>
      <c r="D616" s="3">
        <v>0.20702482982290249</v>
      </c>
      <c r="E616" s="3">
        <v>0.36725764689502588</v>
      </c>
      <c r="F616" s="3">
        <v>0.6333333333333333</v>
      </c>
      <c r="G616" s="3">
        <v>6.1111111111111109E-2</v>
      </c>
      <c r="H616" s="3">
        <v>0.1055555555555556</v>
      </c>
      <c r="I616" s="3">
        <v>0.2166666666666667</v>
      </c>
      <c r="J616" s="3">
        <v>3.039705342668305E-2</v>
      </c>
      <c r="K616" s="3">
        <v>19918.100000000009</v>
      </c>
      <c r="L616" s="3" t="s">
        <v>17157</v>
      </c>
      <c r="M616" s="4" t="str">
        <f ca="1">IFERROR(__xludf.DUMMYFUNCTION("REGEXREPLACE(F4413,""\D"", """")"),"8")</f>
        <v>8</v>
      </c>
    </row>
    <row r="617" spans="1:13" ht="15.75" customHeight="1">
      <c r="A617" s="1">
        <v>4414</v>
      </c>
      <c r="B617" s="3">
        <v>4415</v>
      </c>
      <c r="C617" s="3" t="s">
        <v>12053</v>
      </c>
      <c r="D617" s="3">
        <v>0.16728737522714709</v>
      </c>
      <c r="E617" s="3">
        <v>0.27904985524626769</v>
      </c>
      <c r="F617" s="3">
        <v>0.64903225806451614</v>
      </c>
      <c r="G617" s="3">
        <v>8.7741935483870964E-2</v>
      </c>
      <c r="H617" s="3">
        <v>0.1096774193548387</v>
      </c>
      <c r="I617" s="3">
        <v>0.24645161290322579</v>
      </c>
      <c r="J617" s="3">
        <v>3.228812765551526E-2</v>
      </c>
      <c r="K617" s="3">
        <v>85528.500000000015</v>
      </c>
      <c r="L617" s="3" t="s">
        <v>17160</v>
      </c>
      <c r="M617" s="4" t="str">
        <f ca="1">IFERROR(__xludf.DUMMYFUNCTION("REGEXREPLACE(F4416,""\D"", """")"),"8")</f>
        <v>8</v>
      </c>
    </row>
    <row r="618" spans="1:13" ht="15.75" customHeight="1">
      <c r="A618" s="1">
        <v>4469</v>
      </c>
      <c r="B618" s="3">
        <v>4470</v>
      </c>
      <c r="C618" s="3" t="s">
        <v>12201</v>
      </c>
      <c r="D618" s="3">
        <v>0.1826576570521205</v>
      </c>
      <c r="E618" s="3">
        <v>0.30671782527771357</v>
      </c>
      <c r="F618" s="3">
        <v>0.66530612244897958</v>
      </c>
      <c r="G618" s="3">
        <v>0.1061224489795918</v>
      </c>
      <c r="H618" s="3">
        <v>8.5714285714285715E-2</v>
      </c>
      <c r="I618" s="3">
        <v>0.25714285714285712</v>
      </c>
      <c r="J618" s="3">
        <v>3.2849577131146238E-2</v>
      </c>
      <c r="K618" s="3">
        <v>26767.099999999959</v>
      </c>
      <c r="L618" s="3" t="s">
        <v>17215</v>
      </c>
      <c r="M618" s="4" t="str">
        <f ca="1">IFERROR(__xludf.DUMMYFUNCTION("REGEXREPLACE(F4471,""\D"", """")"),"8")</f>
        <v>8</v>
      </c>
    </row>
    <row r="619" spans="1:13" ht="15.75" customHeight="1">
      <c r="A619" s="1">
        <v>4474</v>
      </c>
      <c r="B619" s="3">
        <v>4475</v>
      </c>
      <c r="C619" s="3" t="s">
        <v>12215</v>
      </c>
      <c r="D619" s="3">
        <v>0.16338624855894929</v>
      </c>
      <c r="E619" s="3">
        <v>0.17490224789901601</v>
      </c>
      <c r="F619" s="3">
        <v>0.58678756476683935</v>
      </c>
      <c r="G619" s="3">
        <v>9.3264248704663211E-2</v>
      </c>
      <c r="H619" s="3">
        <v>0.1282383419689119</v>
      </c>
      <c r="I619" s="3">
        <v>0.26813471502590669</v>
      </c>
      <c r="J619" s="3">
        <v>3.5251025979781012E-2</v>
      </c>
      <c r="K619" s="3">
        <v>87809.999999999985</v>
      </c>
      <c r="L619" s="3" t="s">
        <v>17220</v>
      </c>
      <c r="M619" s="4" t="str">
        <f ca="1">IFERROR(__xludf.DUMMYFUNCTION("REGEXREPLACE(F4476,""\D"", """")"),"8")</f>
        <v>8</v>
      </c>
    </row>
    <row r="620" spans="1:13" ht="15.75" customHeight="1">
      <c r="A620" s="1">
        <v>4490</v>
      </c>
      <c r="B620" s="3">
        <v>4491</v>
      </c>
      <c r="C620" s="3" t="s">
        <v>12258</v>
      </c>
      <c r="D620" s="3">
        <v>0.16924336515042351</v>
      </c>
      <c r="E620" s="3">
        <v>0.56018431044712202</v>
      </c>
      <c r="F620" s="3">
        <v>0.62686567164179108</v>
      </c>
      <c r="G620" s="3">
        <v>3.2835820895522387E-2</v>
      </c>
      <c r="H620" s="3">
        <v>5.6716417910447757E-2</v>
      </c>
      <c r="I620" s="3">
        <v>0.14328358208955219</v>
      </c>
      <c r="J620" s="3">
        <v>1.335840057357064E-2</v>
      </c>
      <c r="K620" s="3">
        <v>34732.499999999782</v>
      </c>
      <c r="L620" s="3" t="s">
        <v>17236</v>
      </c>
      <c r="M620" s="4" t="str">
        <f ca="1">IFERROR(__xludf.DUMMYFUNCTION("REGEXREPLACE(F4492,""\D"", """")"),"8")</f>
        <v>8</v>
      </c>
    </row>
    <row r="621" spans="1:13" ht="15.75" customHeight="1">
      <c r="A621" s="1">
        <v>4502</v>
      </c>
      <c r="B621" s="3">
        <v>4503</v>
      </c>
      <c r="C621" s="3" t="s">
        <v>12289</v>
      </c>
      <c r="D621" s="3">
        <v>0.1510357697631417</v>
      </c>
      <c r="E621" s="3">
        <v>0.26364506501522061</v>
      </c>
      <c r="F621" s="3">
        <v>0.61921296296296291</v>
      </c>
      <c r="G621" s="3">
        <v>0.10995370370370371</v>
      </c>
      <c r="H621" s="3">
        <v>0.1122685185185185</v>
      </c>
      <c r="I621" s="3">
        <v>0.24884259259259259</v>
      </c>
      <c r="J621" s="3">
        <v>3.3114730498894962E-2</v>
      </c>
      <c r="K621" s="3">
        <v>95637.600000000326</v>
      </c>
      <c r="L621" s="3" t="s">
        <v>17248</v>
      </c>
      <c r="M621" s="4" t="str">
        <f ca="1">IFERROR(__xludf.DUMMYFUNCTION("REGEXREPLACE(F4504,""\D"", """")"),"8")</f>
        <v>8</v>
      </c>
    </row>
    <row r="622" spans="1:13" ht="15.75" customHeight="1">
      <c r="A622" s="1">
        <v>4514</v>
      </c>
      <c r="B622" s="3">
        <v>4515</v>
      </c>
      <c r="C622" s="3" t="s">
        <v>12323</v>
      </c>
      <c r="D622" s="3">
        <v>0.23756969654638041</v>
      </c>
      <c r="E622" s="3">
        <v>0.1089753777856876</v>
      </c>
      <c r="F622" s="3">
        <v>0.625</v>
      </c>
      <c r="G622" s="3">
        <v>0.1785714285714286</v>
      </c>
      <c r="H622" s="3">
        <v>0.125</v>
      </c>
      <c r="I622" s="3">
        <v>0.3392857142857143</v>
      </c>
      <c r="J622" s="3">
        <v>6.757334212615386E-2</v>
      </c>
      <c r="K622" s="3">
        <v>19085.099999999999</v>
      </c>
      <c r="L622" s="3" t="s">
        <v>17260</v>
      </c>
      <c r="M622" s="4" t="str">
        <f ca="1">IFERROR(__xludf.DUMMYFUNCTION("REGEXREPLACE(F4516,""\D"", """")"),"8")</f>
        <v>8</v>
      </c>
    </row>
    <row r="623" spans="1:13" ht="15.75" customHeight="1">
      <c r="A623" s="1">
        <v>4649</v>
      </c>
      <c r="B623" s="3">
        <v>4650</v>
      </c>
      <c r="C623" s="3" t="s">
        <v>12688</v>
      </c>
      <c r="D623" s="3">
        <v>0.1377085675023339</v>
      </c>
      <c r="E623" s="3">
        <v>0.19713614865346821</v>
      </c>
      <c r="F623" s="3">
        <v>0.62780269058295968</v>
      </c>
      <c r="G623" s="3">
        <v>0.13004484304932731</v>
      </c>
      <c r="H623" s="3">
        <v>0.15022421524663679</v>
      </c>
      <c r="I623" s="3">
        <v>0.2982062780269058</v>
      </c>
      <c r="J623" s="3">
        <v>3.7770208106718939E-2</v>
      </c>
      <c r="K623" s="3">
        <v>49924.299999999574</v>
      </c>
      <c r="L623" s="3" t="s">
        <v>17395</v>
      </c>
      <c r="M623" s="4" t="str">
        <f ca="1">IFERROR(__xludf.DUMMYFUNCTION("REGEXREPLACE(F4651,""\D"", """")"),"8")</f>
        <v>8</v>
      </c>
    </row>
    <row r="624" spans="1:13" ht="15.75" customHeight="1">
      <c r="A624" s="1">
        <v>25</v>
      </c>
      <c r="B624" s="3">
        <v>26</v>
      </c>
      <c r="C624" s="3" t="s">
        <v>93</v>
      </c>
      <c r="D624" s="3">
        <v>0.167805797025149</v>
      </c>
      <c r="E624" s="3">
        <v>0.14733505156403939</v>
      </c>
      <c r="F624" s="3">
        <v>0.63205828779599271</v>
      </c>
      <c r="G624" s="3">
        <v>0.1129326047358834</v>
      </c>
      <c r="H624" s="3">
        <v>0.16211293260473589</v>
      </c>
      <c r="I624" s="3">
        <v>0.33151183970856102</v>
      </c>
      <c r="J624" s="3">
        <v>4.4637799919254151E-2</v>
      </c>
      <c r="K624" s="3">
        <v>63548.499999999549</v>
      </c>
      <c r="L624" s="3" t="s">
        <v>12774</v>
      </c>
      <c r="M624" s="4" t="str">
        <f ca="1">IFERROR(__xludf.DUMMYFUNCTION("REGEXREPLACE(F27,""\D"", """")"),"9")</f>
        <v>9</v>
      </c>
    </row>
    <row r="625" spans="1:13" ht="15.75" customHeight="1">
      <c r="A625" s="1">
        <v>61</v>
      </c>
      <c r="B625" s="3">
        <v>62</v>
      </c>
      <c r="C625" s="3" t="s">
        <v>201</v>
      </c>
      <c r="D625" s="3">
        <v>0.16954478892065181</v>
      </c>
      <c r="E625" s="3">
        <v>0.16286922202813911</v>
      </c>
      <c r="F625" s="3">
        <v>0.64632627646326279</v>
      </c>
      <c r="G625" s="3">
        <v>0.1282689912826899</v>
      </c>
      <c r="H625" s="3">
        <v>0.149439601494396</v>
      </c>
      <c r="I625" s="3">
        <v>0.31506849315068491</v>
      </c>
      <c r="J625" s="3">
        <v>4.6444380685672901E-2</v>
      </c>
      <c r="K625" s="3">
        <v>89790.599999999933</v>
      </c>
      <c r="L625" s="3" t="s">
        <v>12810</v>
      </c>
      <c r="M625" s="4" t="str">
        <f ca="1">IFERROR(__xludf.DUMMYFUNCTION("REGEXREPLACE(F63,""\D"", """")"),"9")</f>
        <v>9</v>
      </c>
    </row>
    <row r="626" spans="1:13" ht="15.75" customHeight="1">
      <c r="A626" s="1">
        <v>81</v>
      </c>
      <c r="B626" s="3">
        <v>82</v>
      </c>
      <c r="C626" s="3" t="s">
        <v>267</v>
      </c>
      <c r="D626" s="3">
        <v>0.15294051533459779</v>
      </c>
      <c r="E626" s="3">
        <v>0.19246313613333249</v>
      </c>
      <c r="F626" s="3">
        <v>0.63749999999999996</v>
      </c>
      <c r="G626" s="3">
        <v>0.1020833333333333</v>
      </c>
      <c r="H626" s="3">
        <v>0.125</v>
      </c>
      <c r="I626" s="3">
        <v>0.27500000000000002</v>
      </c>
      <c r="J626" s="3">
        <v>3.3757457032503227E-2</v>
      </c>
      <c r="K626" s="3">
        <v>54638.999999999491</v>
      </c>
      <c r="L626" s="3" t="s">
        <v>12830</v>
      </c>
      <c r="M626" s="4" t="str">
        <f ca="1">IFERROR(__xludf.DUMMYFUNCTION("REGEXREPLACE(F83,""\D"", """")"),"9")</f>
        <v>9</v>
      </c>
    </row>
    <row r="627" spans="1:13" ht="15.75" customHeight="1">
      <c r="A627" s="1">
        <v>121</v>
      </c>
      <c r="B627" s="3">
        <v>122</v>
      </c>
      <c r="C627" s="3" t="s">
        <v>395</v>
      </c>
      <c r="D627" s="3">
        <v>0.1775231321838725</v>
      </c>
      <c r="E627" s="3">
        <v>0.20489373157765009</v>
      </c>
      <c r="F627" s="3">
        <v>0.62427745664739887</v>
      </c>
      <c r="G627" s="3">
        <v>0.10404624277456651</v>
      </c>
      <c r="H627" s="3">
        <v>0.13005780346820811</v>
      </c>
      <c r="I627" s="3">
        <v>0.28034682080924861</v>
      </c>
      <c r="J627" s="3">
        <v>4.0021906970866002E-2</v>
      </c>
      <c r="K627" s="3">
        <v>38884.499999999753</v>
      </c>
      <c r="L627" s="3" t="s">
        <v>12870</v>
      </c>
      <c r="M627" s="4" t="str">
        <f ca="1">IFERROR(__xludf.DUMMYFUNCTION("REGEXREPLACE(F123,""\D"", """")"),"9")</f>
        <v>9</v>
      </c>
    </row>
    <row r="628" spans="1:13" ht="15.75" customHeight="1">
      <c r="A628" s="1">
        <v>127</v>
      </c>
      <c r="B628" s="3">
        <v>128</v>
      </c>
      <c r="C628" s="3" t="s">
        <v>413</v>
      </c>
      <c r="D628" s="3">
        <v>0.18217682083942741</v>
      </c>
      <c r="E628" s="3">
        <v>0.14455678616444931</v>
      </c>
      <c r="F628" s="3">
        <v>0.628</v>
      </c>
      <c r="G628" s="3">
        <v>0.128</v>
      </c>
      <c r="H628" s="3">
        <v>0.156</v>
      </c>
      <c r="I628" s="3">
        <v>0.32800000000000001</v>
      </c>
      <c r="J628" s="3">
        <v>4.9766554193210077E-2</v>
      </c>
      <c r="K628" s="3">
        <v>28407.699999999961</v>
      </c>
      <c r="L628" s="3" t="s">
        <v>12876</v>
      </c>
      <c r="M628" s="4" t="str">
        <f ca="1">IFERROR(__xludf.DUMMYFUNCTION("REGEXREPLACE(F129,""\D"", """")"),"9")</f>
        <v>9</v>
      </c>
    </row>
    <row r="629" spans="1:13" ht="15.75" customHeight="1">
      <c r="A629" s="1">
        <v>181</v>
      </c>
      <c r="B629" s="3">
        <v>182</v>
      </c>
      <c r="C629" s="3" t="s">
        <v>572</v>
      </c>
      <c r="D629" s="3">
        <v>0.23956924230523141</v>
      </c>
      <c r="E629" s="3">
        <v>0.21360829557999239</v>
      </c>
      <c r="F629" s="3">
        <v>0.62445414847161573</v>
      </c>
      <c r="G629" s="3">
        <v>0.1135371179039301</v>
      </c>
      <c r="H629" s="3">
        <v>0.13537117903930129</v>
      </c>
      <c r="I629" s="3">
        <v>0.27074235807860259</v>
      </c>
      <c r="J629" s="3">
        <v>5.6811029033245357E-2</v>
      </c>
      <c r="K629" s="3">
        <v>25830.19999999999</v>
      </c>
      <c r="L629" s="3" t="s">
        <v>12930</v>
      </c>
      <c r="M629" s="4" t="str">
        <f ca="1">IFERROR(__xludf.DUMMYFUNCTION("REGEXREPLACE(F183,""\D"", """")"),"9")</f>
        <v>9</v>
      </c>
    </row>
    <row r="630" spans="1:13" ht="15.75" customHeight="1">
      <c r="A630" s="1">
        <v>202</v>
      </c>
      <c r="B630" s="3">
        <v>203</v>
      </c>
      <c r="C630" s="3" t="s">
        <v>631</v>
      </c>
      <c r="D630" s="3">
        <v>0.14076353476810691</v>
      </c>
      <c r="E630" s="3">
        <v>0.2389406025145292</v>
      </c>
      <c r="F630" s="3">
        <v>0.61415525114155256</v>
      </c>
      <c r="G630" s="3">
        <v>9.3607305936073054E-2</v>
      </c>
      <c r="H630" s="3">
        <v>0.11415525114155251</v>
      </c>
      <c r="I630" s="3">
        <v>0.24200913242009131</v>
      </c>
      <c r="J630" s="3">
        <v>2.8278436690025988E-2</v>
      </c>
      <c r="K630" s="3">
        <v>47002.099999999613</v>
      </c>
      <c r="L630" s="3" t="s">
        <v>12951</v>
      </c>
      <c r="M630" s="4" t="str">
        <f ca="1">IFERROR(__xludf.DUMMYFUNCTION("REGEXREPLACE(F204,""\D"", """")"),"9")</f>
        <v>9</v>
      </c>
    </row>
    <row r="631" spans="1:13" ht="15.75" customHeight="1">
      <c r="A631" s="1">
        <v>268</v>
      </c>
      <c r="B631" s="3">
        <v>269</v>
      </c>
      <c r="C631" s="3" t="s">
        <v>831</v>
      </c>
      <c r="D631" s="3">
        <v>0.12288359595689791</v>
      </c>
      <c r="E631" s="3">
        <v>0.23235401362086749</v>
      </c>
      <c r="F631" s="3">
        <v>0.65306122448979587</v>
      </c>
      <c r="G631" s="3">
        <v>0.1020408163265306</v>
      </c>
      <c r="H631" s="3">
        <v>0.11020408163265311</v>
      </c>
      <c r="I631" s="3">
        <v>0.26122448979591839</v>
      </c>
      <c r="J631" s="3">
        <v>2.4741459543600131E-2</v>
      </c>
      <c r="K631" s="3">
        <v>26060.699999999961</v>
      </c>
      <c r="L631" s="3" t="s">
        <v>13017</v>
      </c>
      <c r="M631" s="4" t="str">
        <f ca="1">IFERROR(__xludf.DUMMYFUNCTION("REGEXREPLACE(F270,""\D"", """")"),"9")</f>
        <v>9</v>
      </c>
    </row>
    <row r="632" spans="1:13" ht="15.75" customHeight="1">
      <c r="A632" s="1">
        <v>269</v>
      </c>
      <c r="B632" s="3">
        <v>270</v>
      </c>
      <c r="C632" s="3" t="s">
        <v>834</v>
      </c>
      <c r="D632" s="3">
        <v>0.1517395881830946</v>
      </c>
      <c r="E632" s="3">
        <v>0.1512435951135456</v>
      </c>
      <c r="F632" s="3">
        <v>0.61137440758293837</v>
      </c>
      <c r="G632" s="3">
        <v>9.9526066350710901E-2</v>
      </c>
      <c r="H632" s="3">
        <v>0.13744075829383889</v>
      </c>
      <c r="I632" s="3">
        <v>0.27014218009478669</v>
      </c>
      <c r="J632" s="3">
        <v>3.3695707830190887E-2</v>
      </c>
      <c r="K632" s="3">
        <v>23395</v>
      </c>
      <c r="L632" s="3" t="s">
        <v>13018</v>
      </c>
      <c r="M632" s="4" t="str">
        <f ca="1">IFERROR(__xludf.DUMMYFUNCTION("REGEXREPLACE(F271,""\D"", """")"),"9")</f>
        <v>9</v>
      </c>
    </row>
    <row r="633" spans="1:13" ht="15.75" customHeight="1">
      <c r="A633" s="1">
        <v>369</v>
      </c>
      <c r="B633" s="3">
        <v>370</v>
      </c>
      <c r="C633" s="3" t="s">
        <v>1124</v>
      </c>
      <c r="D633" s="3">
        <v>0.1393486838090954</v>
      </c>
      <c r="E633" s="3">
        <v>0.19266277053679581</v>
      </c>
      <c r="F633" s="3">
        <v>0.64559068219633942</v>
      </c>
      <c r="G633" s="3">
        <v>9.9833610648918464E-2</v>
      </c>
      <c r="H633" s="3">
        <v>0.14309484193011651</v>
      </c>
      <c r="I633" s="3">
        <v>0.29284525790349419</v>
      </c>
      <c r="J633" s="3">
        <v>3.2761818196544161E-2</v>
      </c>
      <c r="K633" s="3">
        <v>66385.299999999581</v>
      </c>
      <c r="L633" s="3" t="s">
        <v>13118</v>
      </c>
      <c r="M633" s="4" t="str">
        <f ca="1">IFERROR(__xludf.DUMMYFUNCTION("REGEXREPLACE(F371,""\D"", """")"),"9")</f>
        <v>9</v>
      </c>
    </row>
    <row r="634" spans="1:13" ht="15.75" customHeight="1">
      <c r="A634" s="1">
        <v>446</v>
      </c>
      <c r="B634" s="3">
        <v>447</v>
      </c>
      <c r="C634" s="3" t="s">
        <v>1352</v>
      </c>
      <c r="D634" s="3">
        <v>0.18014985919839241</v>
      </c>
      <c r="E634" s="3">
        <v>0.1324306742734872</v>
      </c>
      <c r="F634" s="3">
        <v>0.61575178997613367</v>
      </c>
      <c r="G634" s="3">
        <v>0.13842482100238659</v>
      </c>
      <c r="H634" s="3">
        <v>0.14081145584725541</v>
      </c>
      <c r="I634" s="3">
        <v>0.31980906921241048</v>
      </c>
      <c r="J634" s="3">
        <v>4.9307834436658621E-2</v>
      </c>
      <c r="K634" s="3">
        <v>47044.199999999611</v>
      </c>
      <c r="L634" s="3" t="s">
        <v>13195</v>
      </c>
      <c r="M634" s="4" t="str">
        <f ca="1">IFERROR(__xludf.DUMMYFUNCTION("REGEXREPLACE(F448,""\D"", """")"),"9")</f>
        <v>9</v>
      </c>
    </row>
    <row r="635" spans="1:13" ht="15.75" customHeight="1">
      <c r="A635" s="1">
        <v>448</v>
      </c>
      <c r="B635" s="3">
        <v>449</v>
      </c>
      <c r="C635" s="3" t="s">
        <v>1360</v>
      </c>
      <c r="D635" s="3">
        <v>0.1707313974366278</v>
      </c>
      <c r="E635" s="3">
        <v>0.19488451577954921</v>
      </c>
      <c r="F635" s="3">
        <v>0.61869436201780414</v>
      </c>
      <c r="G635" s="3">
        <v>0.12908011869436201</v>
      </c>
      <c r="H635" s="3">
        <v>0.1394658753709199</v>
      </c>
      <c r="I635" s="3">
        <v>0.29673590504451042</v>
      </c>
      <c r="J635" s="3">
        <v>4.5216433073331237E-2</v>
      </c>
      <c r="K635" s="3">
        <v>77003.099999999758</v>
      </c>
      <c r="L635" s="3" t="s">
        <v>13197</v>
      </c>
      <c r="M635" s="4" t="str">
        <f ca="1">IFERROR(__xludf.DUMMYFUNCTION("REGEXREPLACE(F450,""\D"", """")"),"9")</f>
        <v>9</v>
      </c>
    </row>
    <row r="636" spans="1:13" ht="15.75" customHeight="1">
      <c r="A636" s="1">
        <v>492</v>
      </c>
      <c r="B636" s="3">
        <v>493</v>
      </c>
      <c r="C636" s="3" t="s">
        <v>1488</v>
      </c>
      <c r="D636" s="3">
        <v>0.1609436718941917</v>
      </c>
      <c r="E636" s="3">
        <v>0.1690646886441762</v>
      </c>
      <c r="F636" s="3">
        <v>0.61494903737259343</v>
      </c>
      <c r="G636" s="3">
        <v>0.11891279728199319</v>
      </c>
      <c r="H636" s="3">
        <v>0.13590033975084939</v>
      </c>
      <c r="I636" s="3">
        <v>0.30577576443941112</v>
      </c>
      <c r="J636" s="3">
        <v>4.0478099551907683E-2</v>
      </c>
      <c r="K636" s="3">
        <v>99265.90000000014</v>
      </c>
      <c r="L636" s="3" t="s">
        <v>13241</v>
      </c>
      <c r="M636" s="4" t="str">
        <f ca="1">IFERROR(__xludf.DUMMYFUNCTION("REGEXREPLACE(F494,""\D"", """")"),"9")</f>
        <v>9</v>
      </c>
    </row>
    <row r="637" spans="1:13" ht="15.75" customHeight="1">
      <c r="A637" s="1">
        <v>523</v>
      </c>
      <c r="B637" s="3">
        <v>524</v>
      </c>
      <c r="C637" s="3" t="s">
        <v>1582</v>
      </c>
      <c r="D637" s="3">
        <v>0.18486316816246939</v>
      </c>
      <c r="E637" s="3">
        <v>0.18538283735717639</v>
      </c>
      <c r="F637" s="3">
        <v>0.62995594713656389</v>
      </c>
      <c r="G637" s="3">
        <v>0.1277533039647577</v>
      </c>
      <c r="H637" s="3">
        <v>0.1233480176211454</v>
      </c>
      <c r="I637" s="3">
        <v>0.29955947136563882</v>
      </c>
      <c r="J637" s="3">
        <v>4.4405580471939321E-2</v>
      </c>
      <c r="K637" s="3">
        <v>25413.999999999989</v>
      </c>
      <c r="L637" s="3" t="s">
        <v>13272</v>
      </c>
      <c r="M637" s="4" t="str">
        <f ca="1">IFERROR(__xludf.DUMMYFUNCTION("REGEXREPLACE(F525,""\D"", """")"),"9")</f>
        <v>9</v>
      </c>
    </row>
    <row r="638" spans="1:13" ht="15.75" customHeight="1">
      <c r="A638" s="1">
        <v>533</v>
      </c>
      <c r="B638" s="3">
        <v>534</v>
      </c>
      <c r="C638" s="3" t="s">
        <v>1608</v>
      </c>
      <c r="D638" s="3">
        <v>0.18898139347396931</v>
      </c>
      <c r="E638" s="3">
        <v>0.187381747692868</v>
      </c>
      <c r="F638" s="3">
        <v>0.6690647482014388</v>
      </c>
      <c r="G638" s="3">
        <v>0.10071942446043169</v>
      </c>
      <c r="H638" s="3">
        <v>0.1366906474820144</v>
      </c>
      <c r="I638" s="3">
        <v>0.26618705035971219</v>
      </c>
      <c r="J638" s="3">
        <v>4.0885963178456948E-2</v>
      </c>
      <c r="K638" s="3">
        <v>15036.100000000029</v>
      </c>
      <c r="L638" s="3" t="s">
        <v>13282</v>
      </c>
      <c r="M638" s="4" t="str">
        <f ca="1">IFERROR(__xludf.DUMMYFUNCTION("REGEXREPLACE(F535,""\D"", """")"),"9")</f>
        <v>9</v>
      </c>
    </row>
    <row r="639" spans="1:13" ht="15.75" customHeight="1">
      <c r="A639" s="1">
        <v>549</v>
      </c>
      <c r="B639" s="3">
        <v>550</v>
      </c>
      <c r="C639" s="3" t="s">
        <v>1653</v>
      </c>
      <c r="D639" s="3">
        <v>0.16682453866538349</v>
      </c>
      <c r="E639" s="3">
        <v>0.19436626400028251</v>
      </c>
      <c r="F639" s="3">
        <v>0.60227272727272729</v>
      </c>
      <c r="G639" s="3">
        <v>0.1045454545454545</v>
      </c>
      <c r="H639" s="3">
        <v>0.13409090909090909</v>
      </c>
      <c r="I639" s="3">
        <v>0.29545454545454553</v>
      </c>
      <c r="J639" s="3">
        <v>3.8571878304335568E-2</v>
      </c>
      <c r="K639" s="3">
        <v>49398.599999999577</v>
      </c>
      <c r="L639" s="3" t="s">
        <v>13298</v>
      </c>
      <c r="M639" s="4" t="str">
        <f ca="1">IFERROR(__xludf.DUMMYFUNCTION("REGEXREPLACE(F551,""\D"", """")"),"9")</f>
        <v>9</v>
      </c>
    </row>
    <row r="640" spans="1:13" ht="15.75" customHeight="1">
      <c r="A640" s="1">
        <v>555</v>
      </c>
      <c r="B640" s="3">
        <v>556</v>
      </c>
      <c r="C640" s="3" t="s">
        <v>1669</v>
      </c>
      <c r="D640" s="3">
        <v>0.2073565019473482</v>
      </c>
      <c r="E640" s="3">
        <v>0.26156519183568888</v>
      </c>
      <c r="F640" s="3">
        <v>0.65336658354114718</v>
      </c>
      <c r="G640" s="3">
        <v>9.4763092269326679E-2</v>
      </c>
      <c r="H640" s="3">
        <v>0.1022443890274314</v>
      </c>
      <c r="I640" s="3">
        <v>0.24189526184538651</v>
      </c>
      <c r="J640" s="3">
        <v>3.9437159431273322E-2</v>
      </c>
      <c r="K640" s="3">
        <v>42087.799999999683</v>
      </c>
      <c r="L640" s="3" t="s">
        <v>13304</v>
      </c>
      <c r="M640" s="4" t="str">
        <f ca="1">IFERROR(__xludf.DUMMYFUNCTION("REGEXREPLACE(F557,""\D"", """")"),"9")</f>
        <v>9</v>
      </c>
    </row>
    <row r="641" spans="1:13" ht="15.75" customHeight="1">
      <c r="A641" s="1">
        <v>562</v>
      </c>
      <c r="B641" s="3">
        <v>563</v>
      </c>
      <c r="C641" s="3" t="s">
        <v>1692</v>
      </c>
      <c r="D641" s="3">
        <v>0.15873736133892699</v>
      </c>
      <c r="E641" s="3">
        <v>0.26126887663016962</v>
      </c>
      <c r="F641" s="3">
        <v>0.67765567765567769</v>
      </c>
      <c r="G641" s="3">
        <v>0.1025641025641026</v>
      </c>
      <c r="H641" s="3">
        <v>0.12087912087912089</v>
      </c>
      <c r="I641" s="3">
        <v>0.2893772893772894</v>
      </c>
      <c r="J641" s="3">
        <v>3.3859576422404593E-2</v>
      </c>
      <c r="K641" s="3">
        <v>29479.599999999929</v>
      </c>
      <c r="L641" s="3" t="s">
        <v>13311</v>
      </c>
      <c r="M641" s="4" t="str">
        <f ca="1">IFERROR(__xludf.DUMMYFUNCTION("REGEXREPLACE(F564,""\D"", """")"),"9")</f>
        <v>9</v>
      </c>
    </row>
    <row r="642" spans="1:13" ht="15.75" customHeight="1">
      <c r="A642" s="1">
        <v>568</v>
      </c>
      <c r="B642" s="3">
        <v>569</v>
      </c>
      <c r="C642" s="3" t="s">
        <v>1708</v>
      </c>
      <c r="D642" s="3">
        <v>0.187696057596237</v>
      </c>
      <c r="E642" s="3">
        <v>0.19799449688345841</v>
      </c>
      <c r="F642" s="3">
        <v>0.67546174142480209</v>
      </c>
      <c r="G642" s="3">
        <v>0.104221635883905</v>
      </c>
      <c r="H642" s="3">
        <v>0.104221635883905</v>
      </c>
      <c r="I642" s="3">
        <v>0.27836411609498679</v>
      </c>
      <c r="J642" s="3">
        <v>3.8474676465242892E-2</v>
      </c>
      <c r="K642" s="3">
        <v>83847.699999999822</v>
      </c>
      <c r="L642" s="3" t="s">
        <v>13317</v>
      </c>
      <c r="M642" s="4" t="str">
        <f ca="1">IFERROR(__xludf.DUMMYFUNCTION("REGEXREPLACE(F570,""\D"", """")"),"9")</f>
        <v>9</v>
      </c>
    </row>
    <row r="643" spans="1:13" ht="15.75" customHeight="1">
      <c r="A643" s="1">
        <v>580</v>
      </c>
      <c r="B643" s="3">
        <v>581</v>
      </c>
      <c r="C643" s="3" t="s">
        <v>1739</v>
      </c>
      <c r="D643" s="3">
        <v>0.2050495444183722</v>
      </c>
      <c r="E643" s="3">
        <v>0.26998715262309131</v>
      </c>
      <c r="F643" s="3">
        <v>0.66019417475728159</v>
      </c>
      <c r="G643" s="3">
        <v>8.7378640776699032E-2</v>
      </c>
      <c r="H643" s="3">
        <v>0.1213592233009709</v>
      </c>
      <c r="I643" s="3">
        <v>0.25242718446601942</v>
      </c>
      <c r="J643" s="3">
        <v>3.9672129629308987E-2</v>
      </c>
      <c r="K643" s="3">
        <v>22267.299999999988</v>
      </c>
      <c r="L643" s="3" t="s">
        <v>13329</v>
      </c>
      <c r="M643" s="4" t="str">
        <f ca="1">IFERROR(__xludf.DUMMYFUNCTION("REGEXREPLACE(F582,""\D"", """")"),"9")</f>
        <v>9</v>
      </c>
    </row>
    <row r="644" spans="1:13" ht="15.75" customHeight="1">
      <c r="A644" s="1">
        <v>619</v>
      </c>
      <c r="B644" s="3">
        <v>620</v>
      </c>
      <c r="C644" s="3" t="s">
        <v>1852</v>
      </c>
      <c r="D644" s="3">
        <v>0.16755025227136841</v>
      </c>
      <c r="E644" s="3">
        <v>0.21483142809755881</v>
      </c>
      <c r="F644" s="3">
        <v>0.64233576642335766</v>
      </c>
      <c r="G644" s="3">
        <v>8.0291970802919707E-2</v>
      </c>
      <c r="H644" s="3">
        <v>0.13868613138686131</v>
      </c>
      <c r="I644" s="3">
        <v>0.28467153284671531</v>
      </c>
      <c r="J644" s="3">
        <v>3.2311833770130693E-2</v>
      </c>
      <c r="K644" s="3">
        <v>15379.40000000002</v>
      </c>
      <c r="L644" s="3" t="s">
        <v>13368</v>
      </c>
      <c r="M644" s="4" t="str">
        <f ca="1">IFERROR(__xludf.DUMMYFUNCTION("REGEXREPLACE(F621,""\D"", """")"),"9")</f>
        <v>9</v>
      </c>
    </row>
    <row r="645" spans="1:13" ht="15.75" customHeight="1">
      <c r="A645" s="1">
        <v>668</v>
      </c>
      <c r="B645" s="3">
        <v>669</v>
      </c>
      <c r="C645" s="3" t="s">
        <v>1995</v>
      </c>
      <c r="D645" s="3">
        <v>0.155116532878213</v>
      </c>
      <c r="E645" s="3">
        <v>0.21916424444857799</v>
      </c>
      <c r="F645" s="3">
        <v>0.62809917355371903</v>
      </c>
      <c r="G645" s="3">
        <v>9.366391184573003E-2</v>
      </c>
      <c r="H645" s="3">
        <v>0.1212121212121212</v>
      </c>
      <c r="I645" s="3">
        <v>0.25895316804407709</v>
      </c>
      <c r="J645" s="3">
        <v>3.1978983028108247E-2</v>
      </c>
      <c r="K645" s="3">
        <v>39876.099999999751</v>
      </c>
      <c r="L645" s="3" t="s">
        <v>13417</v>
      </c>
      <c r="M645" s="4" t="str">
        <f ca="1">IFERROR(__xludf.DUMMYFUNCTION("REGEXREPLACE(F670,""\D"", """")"),"9")</f>
        <v>9</v>
      </c>
    </row>
    <row r="646" spans="1:13" ht="15.75" customHeight="1">
      <c r="A646" s="1">
        <v>682</v>
      </c>
      <c r="B646" s="3">
        <v>683</v>
      </c>
      <c r="C646" s="3" t="s">
        <v>2035</v>
      </c>
      <c r="D646" s="3">
        <v>0.27337821557135661</v>
      </c>
      <c r="E646" s="3">
        <v>0.13876891428971769</v>
      </c>
      <c r="F646" s="3">
        <v>0.6333333333333333</v>
      </c>
      <c r="G646" s="3">
        <v>0.17333333333333331</v>
      </c>
      <c r="H646" s="3">
        <v>0.12666666666666671</v>
      </c>
      <c r="I646" s="3">
        <v>0.31333333333333341</v>
      </c>
      <c r="J646" s="3">
        <v>7.6675896457769149E-2</v>
      </c>
      <c r="K646" s="3">
        <v>17655.400000000031</v>
      </c>
      <c r="L646" s="3" t="s">
        <v>13431</v>
      </c>
      <c r="M646" s="4" t="str">
        <f ca="1">IFERROR(__xludf.DUMMYFUNCTION("REGEXREPLACE(F684,""\D"", """")"),"9")</f>
        <v>9</v>
      </c>
    </row>
    <row r="647" spans="1:13" ht="15.75" customHeight="1">
      <c r="A647" s="1">
        <v>698</v>
      </c>
      <c r="B647" s="3">
        <v>699</v>
      </c>
      <c r="C647" s="3" t="s">
        <v>2082</v>
      </c>
      <c r="D647" s="3">
        <v>0.16105709528161249</v>
      </c>
      <c r="E647" s="3">
        <v>0.12495443949782691</v>
      </c>
      <c r="F647" s="3">
        <v>0.62836624775583483</v>
      </c>
      <c r="G647" s="3">
        <v>0.1310592459605027</v>
      </c>
      <c r="H647" s="3">
        <v>0.18312387791741469</v>
      </c>
      <c r="I647" s="3">
        <v>0.33213644524236979</v>
      </c>
      <c r="J647" s="3">
        <v>4.9111995970373371E-2</v>
      </c>
      <c r="K647" s="3">
        <v>61219.499999999607</v>
      </c>
      <c r="L647" s="3" t="s">
        <v>13447</v>
      </c>
      <c r="M647" s="4" t="str">
        <f ca="1">IFERROR(__xludf.DUMMYFUNCTION("REGEXREPLACE(F700,""\D"", """")"),"9")</f>
        <v>9</v>
      </c>
    </row>
    <row r="648" spans="1:13" ht="15.75" customHeight="1">
      <c r="A648" s="1">
        <v>829</v>
      </c>
      <c r="B648" s="3">
        <v>830</v>
      </c>
      <c r="C648" s="3" t="s">
        <v>2460</v>
      </c>
      <c r="D648" s="3">
        <v>0.17288418393469909</v>
      </c>
      <c r="E648" s="3">
        <v>0.15048218062195151</v>
      </c>
      <c r="F648" s="3">
        <v>0.64386792452830188</v>
      </c>
      <c r="G648" s="3">
        <v>0.1202830188679245</v>
      </c>
      <c r="H648" s="3">
        <v>0.14858490566037741</v>
      </c>
      <c r="I648" s="3">
        <v>0.31132075471698112</v>
      </c>
      <c r="J648" s="3">
        <v>4.5242401628166368E-2</v>
      </c>
      <c r="K648" s="3">
        <v>46382.299999999617</v>
      </c>
      <c r="L648" s="3" t="s">
        <v>13577</v>
      </c>
      <c r="M648" s="4" t="str">
        <f ca="1">IFERROR(__xludf.DUMMYFUNCTION("REGEXREPLACE(F831,""\D"", """")"),"9")</f>
        <v>9</v>
      </c>
    </row>
    <row r="649" spans="1:13" ht="15.75" customHeight="1">
      <c r="A649" s="1">
        <v>850</v>
      </c>
      <c r="B649" s="3">
        <v>851</v>
      </c>
      <c r="C649" s="3" t="s">
        <v>2515</v>
      </c>
      <c r="D649" s="3">
        <v>0.17473238750992259</v>
      </c>
      <c r="E649" s="3">
        <v>0.2792471628705292</v>
      </c>
      <c r="F649" s="3">
        <v>0.58236658932714613</v>
      </c>
      <c r="G649" s="3">
        <v>0.122969837587007</v>
      </c>
      <c r="H649" s="3">
        <v>9.9767981438515077E-2</v>
      </c>
      <c r="I649" s="3">
        <v>0.26914153132250579</v>
      </c>
      <c r="J649" s="3">
        <v>3.7688826464112229E-2</v>
      </c>
      <c r="K649" s="3">
        <v>49497.299999999603</v>
      </c>
      <c r="L649" s="3" t="s">
        <v>13598</v>
      </c>
      <c r="M649" s="4" t="str">
        <f ca="1">IFERROR(__xludf.DUMMYFUNCTION("REGEXREPLACE(F852,""\D"", """")"),"9")</f>
        <v>9</v>
      </c>
    </row>
    <row r="650" spans="1:13" ht="15.75" customHeight="1">
      <c r="A650" s="1">
        <v>872</v>
      </c>
      <c r="B650" s="3">
        <v>873</v>
      </c>
      <c r="C650" s="3" t="s">
        <v>2579</v>
      </c>
      <c r="D650" s="3">
        <v>0.20476748762377581</v>
      </c>
      <c r="E650" s="3">
        <v>0.19403635113307111</v>
      </c>
      <c r="F650" s="3">
        <v>0.6097560975609756</v>
      </c>
      <c r="G650" s="3">
        <v>0.11788617886178859</v>
      </c>
      <c r="H650" s="3">
        <v>0.14227642276422761</v>
      </c>
      <c r="I650" s="3">
        <v>0.28048780487804881</v>
      </c>
      <c r="J650" s="3">
        <v>5.1012694043620847E-2</v>
      </c>
      <c r="K650" s="3">
        <v>27724.999999999989</v>
      </c>
      <c r="L650" s="3" t="s">
        <v>13620</v>
      </c>
      <c r="M650" s="4" t="str">
        <f ca="1">IFERROR(__xludf.DUMMYFUNCTION("REGEXREPLACE(F874,""\D"", """")"),"9")</f>
        <v>9</v>
      </c>
    </row>
    <row r="651" spans="1:13" ht="15.75" customHeight="1">
      <c r="A651" s="1">
        <v>876</v>
      </c>
      <c r="B651" s="3">
        <v>877</v>
      </c>
      <c r="C651" s="3" t="s">
        <v>2590</v>
      </c>
      <c r="D651" s="3">
        <v>0.14164820233350961</v>
      </c>
      <c r="E651" s="3">
        <v>0.1620094504475405</v>
      </c>
      <c r="F651" s="3">
        <v>0.6223776223776224</v>
      </c>
      <c r="G651" s="3">
        <v>0.1101398601398601</v>
      </c>
      <c r="H651" s="3">
        <v>0.14160839160839159</v>
      </c>
      <c r="I651" s="3">
        <v>0.30069930069930068</v>
      </c>
      <c r="J651" s="3">
        <v>3.4777135665446428E-2</v>
      </c>
      <c r="K651" s="3">
        <v>63531.499999999527</v>
      </c>
      <c r="L651" s="3" t="s">
        <v>13624</v>
      </c>
      <c r="M651" s="4" t="str">
        <f ca="1">IFERROR(__xludf.DUMMYFUNCTION("REGEXREPLACE(F878,""\D"", """")"),"9")</f>
        <v>9</v>
      </c>
    </row>
    <row r="652" spans="1:13" ht="15.75" customHeight="1">
      <c r="A652" s="1">
        <v>946</v>
      </c>
      <c r="B652" s="3">
        <v>947</v>
      </c>
      <c r="C652" s="3" t="s">
        <v>2788</v>
      </c>
      <c r="D652" s="3">
        <v>0.1218354482699647</v>
      </c>
      <c r="E652" s="3">
        <v>0.2115641336692638</v>
      </c>
      <c r="F652" s="3">
        <v>0.63565891472868219</v>
      </c>
      <c r="G652" s="3">
        <v>0.12093023255813951</v>
      </c>
      <c r="H652" s="3">
        <v>0.11472868217054261</v>
      </c>
      <c r="I652" s="3">
        <v>0.28217054263565888</v>
      </c>
      <c r="J652" s="3">
        <v>2.8229640822637021E-2</v>
      </c>
      <c r="K652" s="3">
        <v>73445.499999999738</v>
      </c>
      <c r="L652" s="3" t="s">
        <v>13694</v>
      </c>
      <c r="M652" s="4" t="str">
        <f ca="1">IFERROR(__xludf.DUMMYFUNCTION("REGEXREPLACE(F948,""\D"", """")"),"9")</f>
        <v>9</v>
      </c>
    </row>
    <row r="653" spans="1:13" ht="15.75" customHeight="1">
      <c r="A653" s="1">
        <v>949</v>
      </c>
      <c r="B653" s="3">
        <v>950</v>
      </c>
      <c r="C653" s="3" t="s">
        <v>2796</v>
      </c>
      <c r="D653" s="3">
        <v>0.1536201366234089</v>
      </c>
      <c r="E653" s="3">
        <v>0.17394389321896531</v>
      </c>
      <c r="F653" s="3">
        <v>0.62003780718336488</v>
      </c>
      <c r="G653" s="3">
        <v>0.12854442344045369</v>
      </c>
      <c r="H653" s="3">
        <v>0.14933837429111529</v>
      </c>
      <c r="I653" s="3">
        <v>0.31758034026465032</v>
      </c>
      <c r="J653" s="3">
        <v>4.1882841786273398E-2</v>
      </c>
      <c r="K653" s="3">
        <v>59894.299999999494</v>
      </c>
      <c r="L653" s="3" t="s">
        <v>13697</v>
      </c>
      <c r="M653" s="4" t="str">
        <f ca="1">IFERROR(__xludf.DUMMYFUNCTION("REGEXREPLACE(F951,""\D"", """")"),"9")</f>
        <v>9</v>
      </c>
    </row>
    <row r="654" spans="1:13" ht="15.75" customHeight="1">
      <c r="A654" s="1">
        <v>952</v>
      </c>
      <c r="B654" s="3">
        <v>953</v>
      </c>
      <c r="C654" s="3" t="s">
        <v>2803</v>
      </c>
      <c r="D654" s="3">
        <v>0.1849768063233648</v>
      </c>
      <c r="E654" s="3">
        <v>0.48670121416071488</v>
      </c>
      <c r="F654" s="3">
        <v>0.5</v>
      </c>
      <c r="G654" s="3">
        <v>5.5803571428571432E-2</v>
      </c>
      <c r="H654" s="3">
        <v>5.1339285714285712E-2</v>
      </c>
      <c r="I654" s="3">
        <v>0.171875</v>
      </c>
      <c r="J654" s="3">
        <v>1.8534126240709329E-2</v>
      </c>
      <c r="K654" s="3">
        <v>49239.099999999591</v>
      </c>
      <c r="L654" s="3" t="s">
        <v>13700</v>
      </c>
      <c r="M654" s="4" t="str">
        <f ca="1">IFERROR(__xludf.DUMMYFUNCTION("REGEXREPLACE(F954,""\D"", """")"),"9")</f>
        <v>9</v>
      </c>
    </row>
    <row r="655" spans="1:13" ht="15.75" customHeight="1">
      <c r="A655" s="1">
        <v>977</v>
      </c>
      <c r="B655" s="3">
        <v>978</v>
      </c>
      <c r="C655" s="3" t="s">
        <v>2874</v>
      </c>
      <c r="D655" s="3">
        <v>0.180795767074451</v>
      </c>
      <c r="E655" s="3">
        <v>0.28989532211776109</v>
      </c>
      <c r="F655" s="3">
        <v>0.647887323943662</v>
      </c>
      <c r="G655" s="3">
        <v>6.1032863849765258E-2</v>
      </c>
      <c r="H655" s="3">
        <v>9.8591549295774641E-2</v>
      </c>
      <c r="I655" s="3">
        <v>0.2300469483568075</v>
      </c>
      <c r="J655" s="3">
        <v>2.590126620747241E-2</v>
      </c>
      <c r="K655" s="3">
        <v>23520.299999999988</v>
      </c>
      <c r="L655" s="3" t="s">
        <v>13725</v>
      </c>
      <c r="M655" s="4" t="str">
        <f ca="1">IFERROR(__xludf.DUMMYFUNCTION("REGEXREPLACE(F979,""\D"", """")"),"9")</f>
        <v>9</v>
      </c>
    </row>
    <row r="656" spans="1:13" ht="15.75" customHeight="1">
      <c r="A656" s="1">
        <v>1043</v>
      </c>
      <c r="B656" s="3">
        <v>1044</v>
      </c>
      <c r="C656" s="3" t="s">
        <v>3057</v>
      </c>
      <c r="D656" s="3">
        <v>0.20178113489110111</v>
      </c>
      <c r="E656" s="3">
        <v>0.16844621052672171</v>
      </c>
      <c r="F656" s="3">
        <v>0.62430939226519333</v>
      </c>
      <c r="G656" s="3">
        <v>0.143646408839779</v>
      </c>
      <c r="H656" s="3">
        <v>0.14917127071823211</v>
      </c>
      <c r="I656" s="3">
        <v>0.35359116022099452</v>
      </c>
      <c r="J656" s="3">
        <v>5.6526074008535612E-2</v>
      </c>
      <c r="K656" s="3">
        <v>20531.499999999989</v>
      </c>
      <c r="L656" s="3" t="s">
        <v>13791</v>
      </c>
      <c r="M656" s="4" t="str">
        <f ca="1">IFERROR(__xludf.DUMMYFUNCTION("REGEXREPLACE(F1045,""\D"", """")"),"9")</f>
        <v>9</v>
      </c>
    </row>
    <row r="657" spans="1:13" ht="15.75" customHeight="1">
      <c r="A657" s="1">
        <v>1115</v>
      </c>
      <c r="B657" s="3">
        <v>1116</v>
      </c>
      <c r="C657" s="3" t="s">
        <v>3261</v>
      </c>
      <c r="D657" s="3">
        <v>0.128680110270638</v>
      </c>
      <c r="E657" s="3">
        <v>0.17810326238982799</v>
      </c>
      <c r="F657" s="3">
        <v>0.62915601023017897</v>
      </c>
      <c r="G657" s="3">
        <v>0.13299232736572891</v>
      </c>
      <c r="H657" s="3">
        <v>0.13810741687979541</v>
      </c>
      <c r="I657" s="3">
        <v>0.30946291560102301</v>
      </c>
      <c r="J657" s="3">
        <v>3.4104332547059441E-2</v>
      </c>
      <c r="K657" s="3">
        <v>43805.099999999693</v>
      </c>
      <c r="L657" s="3" t="s">
        <v>13863</v>
      </c>
      <c r="M657" s="4" t="str">
        <f ca="1">IFERROR(__xludf.DUMMYFUNCTION("REGEXREPLACE(F1117,""\D"", """")"),"9")</f>
        <v>9</v>
      </c>
    </row>
    <row r="658" spans="1:13" ht="15.75" customHeight="1">
      <c r="A658" s="1">
        <v>1215</v>
      </c>
      <c r="B658" s="3">
        <v>1216</v>
      </c>
      <c r="C658" s="3" t="s">
        <v>3551</v>
      </c>
      <c r="D658" s="3">
        <v>0.1205095602813827</v>
      </c>
      <c r="E658" s="3">
        <v>0.23274004344006161</v>
      </c>
      <c r="F658" s="3">
        <v>0.6316916488222698</v>
      </c>
      <c r="G658" s="3">
        <v>0.1156316916488223</v>
      </c>
      <c r="H658" s="3">
        <v>0.11991434689507489</v>
      </c>
      <c r="I658" s="3">
        <v>0.27623126338329762</v>
      </c>
      <c r="J658" s="3">
        <v>2.7733661060714818E-2</v>
      </c>
      <c r="K658" s="3">
        <v>51991.799999999523</v>
      </c>
      <c r="L658" s="3" t="s">
        <v>13963</v>
      </c>
      <c r="M658" s="4" t="str">
        <f ca="1">IFERROR(__xludf.DUMMYFUNCTION("REGEXREPLACE(F1217,""\D"", """")"),"9")</f>
        <v>9</v>
      </c>
    </row>
    <row r="659" spans="1:13" ht="15.75" customHeight="1">
      <c r="A659" s="1">
        <v>1217</v>
      </c>
      <c r="B659" s="3">
        <v>1218</v>
      </c>
      <c r="C659" s="3" t="s">
        <v>3557</v>
      </c>
      <c r="D659" s="3">
        <v>0.153337267288708</v>
      </c>
      <c r="E659" s="3">
        <v>0.20361635225273719</v>
      </c>
      <c r="F659" s="3">
        <v>0.62158469945355188</v>
      </c>
      <c r="G659" s="3">
        <v>0.11885245901639339</v>
      </c>
      <c r="H659" s="3">
        <v>0.1174863387978142</v>
      </c>
      <c r="I659" s="3">
        <v>0.27732240437158467</v>
      </c>
      <c r="J659" s="3">
        <v>3.5716025899969937E-2</v>
      </c>
      <c r="K659" s="3">
        <v>81679.199999999866</v>
      </c>
      <c r="L659" s="3" t="s">
        <v>13965</v>
      </c>
      <c r="M659" s="4" t="str">
        <f ca="1">IFERROR(__xludf.DUMMYFUNCTION("REGEXREPLACE(F1219,""\D"", """")"),"9")</f>
        <v>9</v>
      </c>
    </row>
    <row r="660" spans="1:13" ht="15.75" customHeight="1">
      <c r="A660" s="1">
        <v>1233</v>
      </c>
      <c r="B660" s="3">
        <v>1234</v>
      </c>
      <c r="C660" s="3" t="s">
        <v>3600</v>
      </c>
      <c r="D660" s="3">
        <v>0.1834371835640429</v>
      </c>
      <c r="E660" s="3">
        <v>0.14493660179142781</v>
      </c>
      <c r="F660" s="3">
        <v>0.67234042553191486</v>
      </c>
      <c r="G660" s="3">
        <v>0.1148936170212766</v>
      </c>
      <c r="H660" s="3">
        <v>0.1531914893617021</v>
      </c>
      <c r="I660" s="3">
        <v>0.33191489361702131</v>
      </c>
      <c r="J660" s="3">
        <v>4.6772600426329268E-2</v>
      </c>
      <c r="K660" s="3">
        <v>26329.599999999969</v>
      </c>
      <c r="L660" s="3" t="s">
        <v>13981</v>
      </c>
      <c r="M660" s="4" t="str">
        <f ca="1">IFERROR(__xludf.DUMMYFUNCTION("REGEXREPLACE(F1235,""\D"", """")"),"9")</f>
        <v>9</v>
      </c>
    </row>
    <row r="661" spans="1:13" ht="15.75" customHeight="1">
      <c r="A661" s="1">
        <v>1237</v>
      </c>
      <c r="B661" s="3">
        <v>1238</v>
      </c>
      <c r="C661" s="3" t="s">
        <v>3612</v>
      </c>
      <c r="D661" s="3">
        <v>0.2068683886552653</v>
      </c>
      <c r="E661" s="3">
        <v>0.31183818828061283</v>
      </c>
      <c r="F661" s="3">
        <v>0.58158995815899583</v>
      </c>
      <c r="G661" s="3">
        <v>8.5774058577405859E-2</v>
      </c>
      <c r="H661" s="3">
        <v>0.13807531380753141</v>
      </c>
      <c r="I661" s="3">
        <v>0.25313807531380761</v>
      </c>
      <c r="J661" s="3">
        <v>4.4087191391229567E-2</v>
      </c>
      <c r="K661" s="3">
        <v>52603.399999999499</v>
      </c>
      <c r="L661" s="3" t="s">
        <v>13985</v>
      </c>
      <c r="M661" s="4" t="str">
        <f ca="1">IFERROR(__xludf.DUMMYFUNCTION("REGEXREPLACE(F1239,""\D"", """")"),"9")</f>
        <v>9</v>
      </c>
    </row>
    <row r="662" spans="1:13" ht="15.75" customHeight="1">
      <c r="A662" s="1">
        <v>1247</v>
      </c>
      <c r="B662" s="3">
        <v>1248</v>
      </c>
      <c r="C662" s="3" t="s">
        <v>3641</v>
      </c>
      <c r="D662" s="3">
        <v>0.1240790545355489</v>
      </c>
      <c r="E662" s="3">
        <v>0.26718948037883278</v>
      </c>
      <c r="F662" s="3">
        <v>0.64686468646864681</v>
      </c>
      <c r="G662" s="3">
        <v>0.1023102310231023</v>
      </c>
      <c r="H662" s="3">
        <v>0.11881188118811881</v>
      </c>
      <c r="I662" s="3">
        <v>0.26072607260726072</v>
      </c>
      <c r="J662" s="3">
        <v>2.6308331188726799E-2</v>
      </c>
      <c r="K662" s="3">
        <v>32662.599999999878</v>
      </c>
      <c r="L662" s="3" t="s">
        <v>13995</v>
      </c>
      <c r="M662" s="4" t="str">
        <f ca="1">IFERROR(__xludf.DUMMYFUNCTION("REGEXREPLACE(F1249,""\D"", """")"),"9")</f>
        <v>9</v>
      </c>
    </row>
    <row r="663" spans="1:13" ht="15.75" customHeight="1">
      <c r="A663" s="1">
        <v>1390</v>
      </c>
      <c r="B663" s="3">
        <v>1391</v>
      </c>
      <c r="C663" s="3" t="s">
        <v>4043</v>
      </c>
      <c r="D663" s="3">
        <v>0.1879364581785409</v>
      </c>
      <c r="E663" s="3">
        <v>0.2466101979893458</v>
      </c>
      <c r="F663" s="3">
        <v>0.64723926380368102</v>
      </c>
      <c r="G663" s="3">
        <v>0.1073619631901841</v>
      </c>
      <c r="H663" s="3">
        <v>0.12883435582822089</v>
      </c>
      <c r="I663" s="3">
        <v>0.27914110429447853</v>
      </c>
      <c r="J663" s="3">
        <v>4.2764054495388018E-2</v>
      </c>
      <c r="K663" s="3">
        <v>36047.799999999828</v>
      </c>
      <c r="L663" s="3" t="s">
        <v>14138</v>
      </c>
      <c r="M663" s="4" t="str">
        <f ca="1">IFERROR(__xludf.DUMMYFUNCTION("REGEXREPLACE(F1392,""\D"", """")"),"9")</f>
        <v>9</v>
      </c>
    </row>
    <row r="664" spans="1:13" ht="15.75" customHeight="1">
      <c r="A664" s="1">
        <v>1459</v>
      </c>
      <c r="B664" s="3">
        <v>1460</v>
      </c>
      <c r="C664" s="3" t="s">
        <v>4227</v>
      </c>
      <c r="D664" s="3">
        <v>0.15989236596527731</v>
      </c>
      <c r="E664" s="3">
        <v>0.12496272776304949</v>
      </c>
      <c r="F664" s="3">
        <v>0.60563380281690138</v>
      </c>
      <c r="G664" s="3">
        <v>0.13380281690140841</v>
      </c>
      <c r="H664" s="3">
        <v>0.13380281690140841</v>
      </c>
      <c r="I664" s="3">
        <v>0.32042253521126762</v>
      </c>
      <c r="J664" s="3">
        <v>4.1449118987565869E-2</v>
      </c>
      <c r="K664" s="3">
        <v>32545.999999999909</v>
      </c>
      <c r="L664" s="3" t="s">
        <v>14207</v>
      </c>
      <c r="M664" s="4" t="str">
        <f ca="1">IFERROR(__xludf.DUMMYFUNCTION("REGEXREPLACE(F1461,""\D"", """")"),"9")</f>
        <v>9</v>
      </c>
    </row>
    <row r="665" spans="1:13" ht="15.75" customHeight="1">
      <c r="A665" s="1">
        <v>1503</v>
      </c>
      <c r="B665" s="3">
        <v>1504</v>
      </c>
      <c r="C665" s="3" t="s">
        <v>4353</v>
      </c>
      <c r="D665" s="3">
        <v>0.1436457320882574</v>
      </c>
      <c r="E665" s="3">
        <v>0.1662190599008363</v>
      </c>
      <c r="F665" s="3">
        <v>0.63684210526315788</v>
      </c>
      <c r="G665" s="3">
        <v>8.9473684210526316E-2</v>
      </c>
      <c r="H665" s="3">
        <v>0.1157894736842105</v>
      </c>
      <c r="I665" s="3">
        <v>0.29473684210526307</v>
      </c>
      <c r="J665" s="3">
        <v>2.725306951260038E-2</v>
      </c>
      <c r="K665" s="3">
        <v>20628.099999999991</v>
      </c>
      <c r="L665" s="3" t="s">
        <v>14251</v>
      </c>
      <c r="M665" s="4" t="str">
        <f ca="1">IFERROR(__xludf.DUMMYFUNCTION("REGEXREPLACE(F1505,""\D"", """")"),"9")</f>
        <v>9</v>
      </c>
    </row>
    <row r="666" spans="1:13" ht="15.75" customHeight="1">
      <c r="A666" s="1">
        <v>1505</v>
      </c>
      <c r="B666" s="3">
        <v>1506</v>
      </c>
      <c r="C666" s="3" t="s">
        <v>4358</v>
      </c>
      <c r="D666" s="3">
        <v>0.1738126316731172</v>
      </c>
      <c r="E666" s="3">
        <v>0.1977838504318829</v>
      </c>
      <c r="F666" s="3">
        <v>0.63492063492063489</v>
      </c>
      <c r="G666" s="3">
        <v>9.5238095238095233E-2</v>
      </c>
      <c r="H666" s="3">
        <v>0.1111111111111111</v>
      </c>
      <c r="I666" s="3">
        <v>0.27301587301587299</v>
      </c>
      <c r="J666" s="3">
        <v>3.4312960432912223E-2</v>
      </c>
      <c r="K666" s="3">
        <v>34213.999999999847</v>
      </c>
      <c r="L666" s="3" t="s">
        <v>14253</v>
      </c>
      <c r="M666" s="4" t="str">
        <f ca="1">IFERROR(__xludf.DUMMYFUNCTION("REGEXREPLACE(F1507,""\D"", """")"),"9")</f>
        <v>9</v>
      </c>
    </row>
    <row r="667" spans="1:13" ht="15.75" customHeight="1">
      <c r="A667" s="1">
        <v>1514</v>
      </c>
      <c r="B667" s="3">
        <v>1515</v>
      </c>
      <c r="C667" s="3" t="s">
        <v>4384</v>
      </c>
      <c r="D667" s="3">
        <v>0.17824105605837531</v>
      </c>
      <c r="E667" s="3">
        <v>0.17386089774350449</v>
      </c>
      <c r="F667" s="3">
        <v>0.71794871794871795</v>
      </c>
      <c r="G667" s="3">
        <v>0.188034188034188</v>
      </c>
      <c r="H667" s="3">
        <v>9.4017094017094016E-2</v>
      </c>
      <c r="I667" s="3">
        <v>0.29914529914529908</v>
      </c>
      <c r="J667" s="3">
        <v>4.356477545248421E-2</v>
      </c>
      <c r="K667" s="3">
        <v>12745.70000000003</v>
      </c>
      <c r="L667" s="3" t="s">
        <v>14262</v>
      </c>
      <c r="M667" s="4" t="str">
        <f ca="1">IFERROR(__xludf.DUMMYFUNCTION("REGEXREPLACE(F1516,""\D"", """")"),"9")</f>
        <v>9</v>
      </c>
    </row>
    <row r="668" spans="1:13" ht="15.75" customHeight="1">
      <c r="A668" s="1">
        <v>1552</v>
      </c>
      <c r="B668" s="3">
        <v>1553</v>
      </c>
      <c r="C668" s="3" t="s">
        <v>4492</v>
      </c>
      <c r="D668" s="3">
        <v>0.18556867798363591</v>
      </c>
      <c r="E668" s="3">
        <v>0.21196689105320549</v>
      </c>
      <c r="F668" s="3">
        <v>0.61564625850340138</v>
      </c>
      <c r="G668" s="3">
        <v>6.8027210884353748E-2</v>
      </c>
      <c r="H668" s="3">
        <v>0.15646258503401361</v>
      </c>
      <c r="I668" s="3">
        <v>0.26530612244897961</v>
      </c>
      <c r="J668" s="3">
        <v>3.7311072686522062E-2</v>
      </c>
      <c r="K668" s="3">
        <v>32671.099999999878</v>
      </c>
      <c r="L668" s="3" t="s">
        <v>14300</v>
      </c>
      <c r="M668" s="4" t="str">
        <f ca="1">IFERROR(__xludf.DUMMYFUNCTION("REGEXREPLACE(F1554,""\D"", """")"),"9")</f>
        <v>9</v>
      </c>
    </row>
    <row r="669" spans="1:13" ht="15.75" customHeight="1">
      <c r="A669" s="1">
        <v>1617</v>
      </c>
      <c r="B669" s="3">
        <v>1618</v>
      </c>
      <c r="C669" s="3" t="s">
        <v>4669</v>
      </c>
      <c r="D669" s="3">
        <v>0.1644681700253123</v>
      </c>
      <c r="E669" s="3">
        <v>0.20708632119696119</v>
      </c>
      <c r="F669" s="3">
        <v>0.64213564213564212</v>
      </c>
      <c r="G669" s="3">
        <v>0.1082251082251082</v>
      </c>
      <c r="H669" s="3">
        <v>0.1125541125541126</v>
      </c>
      <c r="I669" s="3">
        <v>0.27272727272727271</v>
      </c>
      <c r="J669" s="3">
        <v>3.5695544602421567E-2</v>
      </c>
      <c r="K669" s="3">
        <v>76711.499999999738</v>
      </c>
      <c r="L669" s="3" t="s">
        <v>14365</v>
      </c>
      <c r="M669" s="4" t="str">
        <f ca="1">IFERROR(__xludf.DUMMYFUNCTION("REGEXREPLACE(F1619,""\D"", """")"),"9")</f>
        <v>9</v>
      </c>
    </row>
    <row r="670" spans="1:13" ht="15.75" customHeight="1">
      <c r="A670" s="1">
        <v>1714</v>
      </c>
      <c r="B670" s="3">
        <v>1715</v>
      </c>
      <c r="C670" s="3" t="s">
        <v>4936</v>
      </c>
      <c r="D670" s="3">
        <v>0.1827756394310292</v>
      </c>
      <c r="E670" s="3">
        <v>0.29028230053865872</v>
      </c>
      <c r="F670" s="3">
        <v>0.61710037174721188</v>
      </c>
      <c r="G670" s="3">
        <v>7.8066914498141265E-2</v>
      </c>
      <c r="H670" s="3">
        <v>0.1201982651796778</v>
      </c>
      <c r="I670" s="3">
        <v>0.2391573729863693</v>
      </c>
      <c r="J670" s="3">
        <v>3.4996078515970613E-2</v>
      </c>
      <c r="K670" s="3">
        <v>88629.800000000309</v>
      </c>
      <c r="L670" s="3" t="s">
        <v>14462</v>
      </c>
      <c r="M670" s="4" t="str">
        <f ca="1">IFERROR(__xludf.DUMMYFUNCTION("REGEXREPLACE(F1716,""\D"", """")"),"9")</f>
        <v>9</v>
      </c>
    </row>
    <row r="671" spans="1:13" ht="15.75" customHeight="1">
      <c r="A671" s="1">
        <v>1747</v>
      </c>
      <c r="B671" s="3">
        <v>1748</v>
      </c>
      <c r="C671" s="3" t="s">
        <v>5025</v>
      </c>
      <c r="D671" s="3">
        <v>0.18731573731147719</v>
      </c>
      <c r="E671" s="3">
        <v>0.2113702681140596</v>
      </c>
      <c r="F671" s="3">
        <v>0.62234042553191493</v>
      </c>
      <c r="G671" s="3">
        <v>8.5106382978723402E-2</v>
      </c>
      <c r="H671" s="3">
        <v>0.1063829787234043</v>
      </c>
      <c r="I671" s="3">
        <v>0.25531914893617019</v>
      </c>
      <c r="J671" s="3">
        <v>3.2957024445127672E-2</v>
      </c>
      <c r="K671" s="3">
        <v>20330.900000000009</v>
      </c>
      <c r="L671" s="3" t="s">
        <v>14495</v>
      </c>
      <c r="M671" s="4" t="str">
        <f ca="1">IFERROR(__xludf.DUMMYFUNCTION("REGEXREPLACE(F1749,""\D"", """")"),"9")</f>
        <v>9</v>
      </c>
    </row>
    <row r="672" spans="1:13" ht="15.75" customHeight="1">
      <c r="A672" s="1">
        <v>1790</v>
      </c>
      <c r="B672" s="3">
        <v>1791</v>
      </c>
      <c r="C672" s="3" t="s">
        <v>5134</v>
      </c>
      <c r="D672" s="3">
        <v>0.1782366229378004</v>
      </c>
      <c r="E672" s="3">
        <v>0.1201862732346801</v>
      </c>
      <c r="F672" s="3">
        <v>0.67647058823529416</v>
      </c>
      <c r="G672" s="3">
        <v>0.1470588235294118</v>
      </c>
      <c r="H672" s="3">
        <v>0.16176470588235289</v>
      </c>
      <c r="I672" s="3">
        <v>0.36764705882352938</v>
      </c>
      <c r="J672" s="3">
        <v>4.890853097472346E-2</v>
      </c>
      <c r="K672" s="3">
        <v>7658.4000000000069</v>
      </c>
      <c r="L672" s="3" t="s">
        <v>14538</v>
      </c>
      <c r="M672" s="4" t="str">
        <f ca="1">IFERROR(__xludf.DUMMYFUNCTION("REGEXREPLACE(F1792,""\D"", """")"),"9")</f>
        <v>9</v>
      </c>
    </row>
    <row r="673" spans="1:13" ht="15.75" customHeight="1">
      <c r="A673" s="1">
        <v>1880</v>
      </c>
      <c r="B673" s="3">
        <v>1881</v>
      </c>
      <c r="C673" s="3" t="s">
        <v>5373</v>
      </c>
      <c r="D673" s="3">
        <v>0.20966404725909621</v>
      </c>
      <c r="E673" s="3">
        <v>0.17505538868919571</v>
      </c>
      <c r="F673" s="3">
        <v>0.60443037974683544</v>
      </c>
      <c r="G673" s="3">
        <v>9.1772151898734181E-2</v>
      </c>
      <c r="H673" s="3">
        <v>0.14873417721518989</v>
      </c>
      <c r="I673" s="3">
        <v>0.30063291139240511</v>
      </c>
      <c r="J673" s="3">
        <v>4.7425971422865733E-2</v>
      </c>
      <c r="K673" s="3">
        <v>35739.299999999843</v>
      </c>
      <c r="L673" s="3" t="s">
        <v>14628</v>
      </c>
      <c r="M673" s="4" t="str">
        <f ca="1">IFERROR(__xludf.DUMMYFUNCTION("REGEXREPLACE(F1882,""\D"", """")"),"9")</f>
        <v>9</v>
      </c>
    </row>
    <row r="674" spans="1:13" ht="15.75" customHeight="1">
      <c r="A674" s="1">
        <v>1939</v>
      </c>
      <c r="B674" s="3">
        <v>1940</v>
      </c>
      <c r="C674" s="3" t="s">
        <v>5528</v>
      </c>
      <c r="D674" s="3">
        <v>0.143904228909079</v>
      </c>
      <c r="E674" s="3">
        <v>0.16204246618728391</v>
      </c>
      <c r="F674" s="3">
        <v>0.63872832369942201</v>
      </c>
      <c r="G674" s="3">
        <v>9.5375722543352595E-2</v>
      </c>
      <c r="H674" s="3">
        <v>0.1242774566473988</v>
      </c>
      <c r="I674" s="3">
        <v>0.2832369942196532</v>
      </c>
      <c r="J674" s="3">
        <v>3.0290306047696901E-2</v>
      </c>
      <c r="K674" s="3">
        <v>38266.299999999806</v>
      </c>
      <c r="L674" s="3" t="s">
        <v>14687</v>
      </c>
      <c r="M674" s="4" t="str">
        <f ca="1">IFERROR(__xludf.DUMMYFUNCTION("REGEXREPLACE(F1941,""\D"", """")"),"9")</f>
        <v>9</v>
      </c>
    </row>
    <row r="675" spans="1:13" ht="15.75" customHeight="1">
      <c r="A675" s="1">
        <v>1953</v>
      </c>
      <c r="B675" s="3">
        <v>1954</v>
      </c>
      <c r="C675" s="3" t="s">
        <v>5563</v>
      </c>
      <c r="D675" s="3">
        <v>0.11776231488510749</v>
      </c>
      <c r="E675" s="3">
        <v>0.36148170056642259</v>
      </c>
      <c r="F675" s="3">
        <v>0.63819095477386933</v>
      </c>
      <c r="G675" s="3">
        <v>9.5477386934673364E-2</v>
      </c>
      <c r="H675" s="3">
        <v>0.1005025125628141</v>
      </c>
      <c r="I675" s="3">
        <v>0.21608040201005019</v>
      </c>
      <c r="J675" s="3">
        <v>2.1460506156292612E-2</v>
      </c>
      <c r="K675" s="3">
        <v>22038.299999999988</v>
      </c>
      <c r="L675" s="3" t="s">
        <v>14701</v>
      </c>
      <c r="M675" s="4" t="str">
        <f ca="1">IFERROR(__xludf.DUMMYFUNCTION("REGEXREPLACE(F1955,""\D"", """")"),"9")</f>
        <v>9</v>
      </c>
    </row>
    <row r="676" spans="1:13" ht="15.75" customHeight="1">
      <c r="A676" s="1">
        <v>2058</v>
      </c>
      <c r="B676" s="3">
        <v>2059</v>
      </c>
      <c r="C676" s="3" t="s">
        <v>5842</v>
      </c>
      <c r="D676" s="3">
        <v>0.15788055695470471</v>
      </c>
      <c r="E676" s="3">
        <v>0.25615533509275801</v>
      </c>
      <c r="F676" s="3">
        <v>0.68478260869565222</v>
      </c>
      <c r="G676" s="3">
        <v>8.6956521739130432E-2</v>
      </c>
      <c r="H676" s="3">
        <v>0.14130434782608689</v>
      </c>
      <c r="I676" s="3">
        <v>0.27173913043478259</v>
      </c>
      <c r="J676" s="3">
        <v>3.053917435124736E-2</v>
      </c>
      <c r="K676" s="3">
        <v>9995.2000000000171</v>
      </c>
      <c r="L676" s="3" t="s">
        <v>14805</v>
      </c>
      <c r="M676" s="4" t="str">
        <f ca="1">IFERROR(__xludf.DUMMYFUNCTION("REGEXREPLACE(F2060,""\D"", """")"),"9")</f>
        <v>9</v>
      </c>
    </row>
    <row r="677" spans="1:13" ht="15.75" customHeight="1">
      <c r="A677" s="1">
        <v>2148</v>
      </c>
      <c r="B677" s="3">
        <v>2149</v>
      </c>
      <c r="C677" s="3" t="s">
        <v>6085</v>
      </c>
      <c r="D677" s="3">
        <v>0.1875502688088371</v>
      </c>
      <c r="E677" s="3">
        <v>0.15473805871536761</v>
      </c>
      <c r="F677" s="3">
        <v>0.65740740740740744</v>
      </c>
      <c r="G677" s="3">
        <v>0.1157407407407407</v>
      </c>
      <c r="H677" s="3">
        <v>0.15277777777777779</v>
      </c>
      <c r="I677" s="3">
        <v>0.30092592592592587</v>
      </c>
      <c r="J677" s="3">
        <v>4.7768095133022763E-2</v>
      </c>
      <c r="K677" s="3">
        <v>23996.59999999998</v>
      </c>
      <c r="L677" s="3" t="s">
        <v>14895</v>
      </c>
      <c r="M677" s="4" t="str">
        <f ca="1">IFERROR(__xludf.DUMMYFUNCTION("REGEXREPLACE(F2150,""\D"", """")"),"9")</f>
        <v>9</v>
      </c>
    </row>
    <row r="678" spans="1:13" ht="15.75" customHeight="1">
      <c r="A678" s="1">
        <v>2169</v>
      </c>
      <c r="B678" s="3">
        <v>2170</v>
      </c>
      <c r="C678" s="3" t="s">
        <v>6138</v>
      </c>
      <c r="D678" s="3">
        <v>0.1245283509213512</v>
      </c>
      <c r="E678" s="3">
        <v>0.2370360880544875</v>
      </c>
      <c r="F678" s="3">
        <v>0.64217252396166136</v>
      </c>
      <c r="G678" s="3">
        <v>7.3482428115015971E-2</v>
      </c>
      <c r="H678" s="3">
        <v>0.1086261980830671</v>
      </c>
      <c r="I678" s="3">
        <v>0.24920127795527161</v>
      </c>
      <c r="J678" s="3">
        <v>2.1271203460027709E-2</v>
      </c>
      <c r="K678" s="3">
        <v>33965.399999999841</v>
      </c>
      <c r="L678" s="3" t="s">
        <v>14916</v>
      </c>
      <c r="M678" s="4" t="str">
        <f ca="1">IFERROR(__xludf.DUMMYFUNCTION("REGEXREPLACE(F2171,""\D"", """")"),"9")</f>
        <v>9</v>
      </c>
    </row>
    <row r="679" spans="1:13" ht="15.75" customHeight="1">
      <c r="A679" s="1">
        <v>2306</v>
      </c>
      <c r="B679" s="3">
        <v>2307</v>
      </c>
      <c r="C679" s="3" t="s">
        <v>6491</v>
      </c>
      <c r="D679" s="3">
        <v>0.1484592653264159</v>
      </c>
      <c r="E679" s="3">
        <v>0.13532943210791701</v>
      </c>
      <c r="F679" s="3">
        <v>0.6166666666666667</v>
      </c>
      <c r="G679" s="3">
        <v>0.1125</v>
      </c>
      <c r="H679" s="3">
        <v>0.125</v>
      </c>
      <c r="I679" s="3">
        <v>0.28749999999999998</v>
      </c>
      <c r="J679" s="3">
        <v>3.3650871960914708E-2</v>
      </c>
      <c r="K679" s="3">
        <v>26493.19999999999</v>
      </c>
      <c r="L679" s="3" t="s">
        <v>15053</v>
      </c>
      <c r="M679" s="4" t="str">
        <f ca="1">IFERROR(__xludf.DUMMYFUNCTION("REGEXREPLACE(F2308,""\D"", """")"),"9")</f>
        <v>9</v>
      </c>
    </row>
    <row r="680" spans="1:13" ht="15.75" customHeight="1">
      <c r="A680" s="1">
        <v>2393</v>
      </c>
      <c r="B680" s="3">
        <v>2394</v>
      </c>
      <c r="C680" s="3" t="s">
        <v>6721</v>
      </c>
      <c r="D680" s="3">
        <v>0.17315301995667989</v>
      </c>
      <c r="E680" s="3">
        <v>0.12659377104174749</v>
      </c>
      <c r="F680" s="3">
        <v>0.61764705882352944</v>
      </c>
      <c r="G680" s="3">
        <v>0.14215686274509801</v>
      </c>
      <c r="H680" s="3">
        <v>0.1470588235294118</v>
      </c>
      <c r="I680" s="3">
        <v>0.32843137254901961</v>
      </c>
      <c r="J680" s="3">
        <v>4.8122859169417248E-2</v>
      </c>
      <c r="K680" s="3">
        <v>23710.000000000011</v>
      </c>
      <c r="L680" s="3" t="s">
        <v>15140</v>
      </c>
      <c r="M680" s="4" t="str">
        <f ca="1">IFERROR(__xludf.DUMMYFUNCTION("REGEXREPLACE(F2395,""\D"", """")"),"9")</f>
        <v>9</v>
      </c>
    </row>
    <row r="681" spans="1:13" ht="15.75" customHeight="1">
      <c r="A681" s="1">
        <v>2514</v>
      </c>
      <c r="B681" s="3">
        <v>2515</v>
      </c>
      <c r="C681" s="3" t="s">
        <v>7049</v>
      </c>
      <c r="D681" s="3">
        <v>0.19196085166360299</v>
      </c>
      <c r="E681" s="3">
        <v>0.1919197848634123</v>
      </c>
      <c r="F681" s="3">
        <v>0.59064327485380119</v>
      </c>
      <c r="G681" s="3">
        <v>0.1228070175438596</v>
      </c>
      <c r="H681" s="3">
        <v>9.9415204678362568E-2</v>
      </c>
      <c r="I681" s="3">
        <v>0.25146198830409361</v>
      </c>
      <c r="J681" s="3">
        <v>3.9509008004479443E-2</v>
      </c>
      <c r="K681" s="3">
        <v>19814.40000000002</v>
      </c>
      <c r="L681" s="3" t="s">
        <v>15261</v>
      </c>
      <c r="M681" s="4" t="str">
        <f ca="1">IFERROR(__xludf.DUMMYFUNCTION("REGEXREPLACE(F2516,""\D"", """")"),"9")</f>
        <v>9</v>
      </c>
    </row>
    <row r="682" spans="1:13" ht="15.75" customHeight="1">
      <c r="A682" s="1">
        <v>2571</v>
      </c>
      <c r="B682" s="3">
        <v>2572</v>
      </c>
      <c r="C682" s="3" t="s">
        <v>7201</v>
      </c>
      <c r="D682" s="3">
        <v>0.1621634358430486</v>
      </c>
      <c r="E682" s="3">
        <v>0.21400841168936099</v>
      </c>
      <c r="F682" s="3">
        <v>0.63074204946996471</v>
      </c>
      <c r="G682" s="3">
        <v>7.9505300353356886E-2</v>
      </c>
      <c r="H682" s="3">
        <v>9.7173144876325085E-2</v>
      </c>
      <c r="I682" s="3">
        <v>0.24381625441696109</v>
      </c>
      <c r="J682" s="3">
        <v>2.7755137268830211E-2</v>
      </c>
      <c r="K682" s="3">
        <v>64189.19999999959</v>
      </c>
      <c r="L682" s="3" t="s">
        <v>15318</v>
      </c>
      <c r="M682" s="4" t="str">
        <f ca="1">IFERROR(__xludf.DUMMYFUNCTION("REGEXREPLACE(F2573,""\D"", """")"),"9")</f>
        <v>9</v>
      </c>
    </row>
    <row r="683" spans="1:13" ht="15.75" customHeight="1">
      <c r="A683" s="1">
        <v>2575</v>
      </c>
      <c r="B683" s="3">
        <v>2576</v>
      </c>
      <c r="C683" s="3" t="s">
        <v>7212</v>
      </c>
      <c r="D683" s="3">
        <v>0.15211930988822561</v>
      </c>
      <c r="E683" s="3">
        <v>0.1826828118049651</v>
      </c>
      <c r="F683" s="3">
        <v>0.72222222222222221</v>
      </c>
      <c r="G683" s="3">
        <v>0.1444444444444444</v>
      </c>
      <c r="H683" s="3">
        <v>0.1</v>
      </c>
      <c r="I683" s="3">
        <v>0.26666666666666672</v>
      </c>
      <c r="J683" s="3">
        <v>3.2210485934110702E-2</v>
      </c>
      <c r="K683" s="3">
        <v>9139.2000000000135</v>
      </c>
      <c r="L683" s="3" t="s">
        <v>15322</v>
      </c>
      <c r="M683" s="4" t="str">
        <f ca="1">IFERROR(__xludf.DUMMYFUNCTION("REGEXREPLACE(F2577,""\D"", """")"),"9")</f>
        <v>9</v>
      </c>
    </row>
    <row r="684" spans="1:13" ht="15.75" customHeight="1">
      <c r="A684" s="1">
        <v>2645</v>
      </c>
      <c r="B684" s="3">
        <v>2646</v>
      </c>
      <c r="C684" s="3" t="s">
        <v>7400</v>
      </c>
      <c r="D684" s="3">
        <v>0.17078688007570711</v>
      </c>
      <c r="E684" s="3">
        <v>0.1737292368599293</v>
      </c>
      <c r="F684" s="3">
        <v>0.65217391304347827</v>
      </c>
      <c r="G684" s="3">
        <v>0.15869565217391299</v>
      </c>
      <c r="H684" s="3">
        <v>0.1</v>
      </c>
      <c r="I684" s="3">
        <v>0.30434782608695649</v>
      </c>
      <c r="J684" s="3">
        <v>4.2131129784109107E-2</v>
      </c>
      <c r="K684" s="3">
        <v>52393.899999999507</v>
      </c>
      <c r="L684" s="3" t="s">
        <v>15392</v>
      </c>
      <c r="M684" s="4" t="str">
        <f ca="1">IFERROR(__xludf.DUMMYFUNCTION("REGEXREPLACE(F2647,""\D"", """")"),"9")</f>
        <v>9</v>
      </c>
    </row>
    <row r="685" spans="1:13" ht="15.75" customHeight="1">
      <c r="A685" s="1">
        <v>2684</v>
      </c>
      <c r="B685" s="3">
        <v>2685</v>
      </c>
      <c r="C685" s="3" t="s">
        <v>7501</v>
      </c>
      <c r="D685" s="3">
        <v>0.12788384893490279</v>
      </c>
      <c r="E685" s="3">
        <v>0.20314478849519171</v>
      </c>
      <c r="F685" s="3">
        <v>0.65086206896551724</v>
      </c>
      <c r="G685" s="3">
        <v>0.1120689655172414</v>
      </c>
      <c r="H685" s="3">
        <v>0.125</v>
      </c>
      <c r="I685" s="3">
        <v>0.28448275862068972</v>
      </c>
      <c r="J685" s="3">
        <v>2.8880711519796331E-2</v>
      </c>
      <c r="K685" s="3">
        <v>25497.699999999961</v>
      </c>
      <c r="L685" s="3" t="s">
        <v>15431</v>
      </c>
      <c r="M685" s="4" t="str">
        <f ca="1">IFERROR(__xludf.DUMMYFUNCTION("REGEXREPLACE(F2686,""\D"", """")"),"9")</f>
        <v>9</v>
      </c>
    </row>
    <row r="686" spans="1:13" ht="15.75" customHeight="1">
      <c r="A686" s="1">
        <v>2710</v>
      </c>
      <c r="B686" s="3">
        <v>2711</v>
      </c>
      <c r="C686" s="3" t="s">
        <v>7569</v>
      </c>
      <c r="D686" s="3">
        <v>0.18369925728487929</v>
      </c>
      <c r="E686" s="3">
        <v>0.24837916636324359</v>
      </c>
      <c r="F686" s="3">
        <v>0.63776493256262046</v>
      </c>
      <c r="G686" s="3">
        <v>9.2485549132947972E-2</v>
      </c>
      <c r="H686" s="3">
        <v>0.10404624277456651</v>
      </c>
      <c r="I686" s="3">
        <v>0.25818882466281312</v>
      </c>
      <c r="J686" s="3">
        <v>3.5103454645981719E-2</v>
      </c>
      <c r="K686" s="3">
        <v>56906.79999999945</v>
      </c>
      <c r="L686" s="3" t="s">
        <v>15457</v>
      </c>
      <c r="M686" s="4" t="str">
        <f ca="1">IFERROR(__xludf.DUMMYFUNCTION("REGEXREPLACE(F2712,""\D"", """")"),"9")</f>
        <v>9</v>
      </c>
    </row>
    <row r="687" spans="1:13" ht="15.75" customHeight="1">
      <c r="A687" s="1">
        <v>2717</v>
      </c>
      <c r="B687" s="3">
        <v>2718</v>
      </c>
      <c r="C687" s="3" t="s">
        <v>7591</v>
      </c>
      <c r="D687" s="3">
        <v>0.1798551876759126</v>
      </c>
      <c r="E687" s="3">
        <v>0.1021859518662117</v>
      </c>
      <c r="F687" s="3">
        <v>0.7</v>
      </c>
      <c r="G687" s="3">
        <v>0.17499999999999999</v>
      </c>
      <c r="H687" s="3">
        <v>2.5000000000000001E-2</v>
      </c>
      <c r="I687" s="3">
        <v>0.32500000000000001</v>
      </c>
      <c r="J687" s="3">
        <v>2.0761408730158731E-2</v>
      </c>
      <c r="K687" s="3">
        <v>4629.2</v>
      </c>
      <c r="L687" s="3" t="s">
        <v>15464</v>
      </c>
      <c r="M687" s="4" t="str">
        <f ca="1">IFERROR(__xludf.DUMMYFUNCTION("REGEXREPLACE(F2719,""\D"", """")"),"9")</f>
        <v>9</v>
      </c>
    </row>
    <row r="688" spans="1:13" ht="15.75" customHeight="1">
      <c r="A688" s="1">
        <v>2743</v>
      </c>
      <c r="B688" s="3">
        <v>2744</v>
      </c>
      <c r="C688" s="3" t="s">
        <v>7661</v>
      </c>
      <c r="D688" s="3">
        <v>0.16164125356245251</v>
      </c>
      <c r="E688" s="3">
        <v>0.16607126196178651</v>
      </c>
      <c r="F688" s="3">
        <v>0.63275862068965516</v>
      </c>
      <c r="G688" s="3">
        <v>0.1</v>
      </c>
      <c r="H688" s="3">
        <v>0.13793103448275859</v>
      </c>
      <c r="I688" s="3">
        <v>0.2982758620689655</v>
      </c>
      <c r="J688" s="3">
        <v>3.7301755391391883E-2</v>
      </c>
      <c r="K688" s="3">
        <v>66059.299999999683</v>
      </c>
      <c r="L688" s="3" t="s">
        <v>15490</v>
      </c>
      <c r="M688" s="4" t="str">
        <f ca="1">IFERROR(__xludf.DUMMYFUNCTION("REGEXREPLACE(F2745,""\D"", """")"),"9")</f>
        <v>9</v>
      </c>
    </row>
    <row r="689" spans="1:13" ht="15.75" customHeight="1">
      <c r="A689" s="1">
        <v>2810</v>
      </c>
      <c r="B689" s="3">
        <v>2811</v>
      </c>
      <c r="C689" s="3" t="s">
        <v>7837</v>
      </c>
      <c r="D689" s="3">
        <v>0.13733927669198159</v>
      </c>
      <c r="E689" s="3">
        <v>0.17036669546632069</v>
      </c>
      <c r="F689" s="3">
        <v>0.65486725663716816</v>
      </c>
      <c r="G689" s="3">
        <v>0.12168141592920351</v>
      </c>
      <c r="H689" s="3">
        <v>0.13053097345132739</v>
      </c>
      <c r="I689" s="3">
        <v>0.30752212389380529</v>
      </c>
      <c r="J689" s="3">
        <v>3.3877396576589343E-2</v>
      </c>
      <c r="K689" s="3">
        <v>48544.799999999588</v>
      </c>
      <c r="L689" s="3" t="s">
        <v>15557</v>
      </c>
      <c r="M689" s="4" t="str">
        <f ca="1">IFERROR(__xludf.DUMMYFUNCTION("REGEXREPLACE(F2812,""\D"", """")"),"9")</f>
        <v>9</v>
      </c>
    </row>
    <row r="690" spans="1:13" ht="15.75" customHeight="1">
      <c r="A690" s="1">
        <v>2820</v>
      </c>
      <c r="B690" s="3">
        <v>2821</v>
      </c>
      <c r="C690" s="3" t="s">
        <v>7864</v>
      </c>
      <c r="D690" s="3">
        <v>0.16267561705688169</v>
      </c>
      <c r="E690" s="3">
        <v>0.22495005314094141</v>
      </c>
      <c r="F690" s="3">
        <v>0.66878980891719741</v>
      </c>
      <c r="G690" s="3">
        <v>9.3418259023354558E-2</v>
      </c>
      <c r="H690" s="3">
        <v>0.11464968152866239</v>
      </c>
      <c r="I690" s="3">
        <v>0.25690021231422511</v>
      </c>
      <c r="J690" s="3">
        <v>3.2790681230056323E-2</v>
      </c>
      <c r="K690" s="3">
        <v>50147.899999999521</v>
      </c>
      <c r="L690" s="3" t="s">
        <v>15567</v>
      </c>
      <c r="M690" s="4" t="str">
        <f ca="1">IFERROR(__xludf.DUMMYFUNCTION("REGEXREPLACE(F2822,""\D"", """")"),"9")</f>
        <v>9</v>
      </c>
    </row>
    <row r="691" spans="1:13" ht="15.75" customHeight="1">
      <c r="A691" s="1">
        <v>2944</v>
      </c>
      <c r="B691" s="3">
        <v>2945</v>
      </c>
      <c r="C691" s="3" t="s">
        <v>8188</v>
      </c>
      <c r="D691" s="3">
        <v>0.19410004107962081</v>
      </c>
      <c r="E691" s="3">
        <v>0.26415972464863569</v>
      </c>
      <c r="F691" s="3">
        <v>0.66548042704626331</v>
      </c>
      <c r="G691" s="3">
        <v>0.103202846975089</v>
      </c>
      <c r="H691" s="3">
        <v>0.1138790035587189</v>
      </c>
      <c r="I691" s="3">
        <v>0.25622775800711739</v>
      </c>
      <c r="J691" s="3">
        <v>4.0287965870358849E-2</v>
      </c>
      <c r="K691" s="3">
        <v>32199.499999999909</v>
      </c>
      <c r="L691" s="3" t="s">
        <v>15691</v>
      </c>
      <c r="M691" s="4" t="str">
        <f ca="1">IFERROR(__xludf.DUMMYFUNCTION("REGEXREPLACE(F2946,""\D"", """")"),"9")</f>
        <v>9</v>
      </c>
    </row>
    <row r="692" spans="1:13" ht="15.75" customHeight="1">
      <c r="A692" s="1">
        <v>2953</v>
      </c>
      <c r="B692" s="3">
        <v>2954</v>
      </c>
      <c r="C692" s="3" t="s">
        <v>8213</v>
      </c>
      <c r="D692" s="3">
        <v>0.1136776556141656</v>
      </c>
      <c r="E692" s="3">
        <v>0.2410483389541565</v>
      </c>
      <c r="F692" s="3">
        <v>0.60882352941176465</v>
      </c>
      <c r="G692" s="3">
        <v>0.1176470588235294</v>
      </c>
      <c r="H692" s="3">
        <v>0.1147058823529412</v>
      </c>
      <c r="I692" s="3">
        <v>0.27647058823529408</v>
      </c>
      <c r="J692" s="3">
        <v>2.5564538643278172E-2</v>
      </c>
      <c r="K692" s="3">
        <v>37650.199999999772</v>
      </c>
      <c r="L692" s="3" t="s">
        <v>15700</v>
      </c>
      <c r="M692" s="4" t="str">
        <f ca="1">IFERROR(__xludf.DUMMYFUNCTION("REGEXREPLACE(F2955,""\D"", """")"),"9")</f>
        <v>9</v>
      </c>
    </row>
    <row r="693" spans="1:13" ht="15.75" customHeight="1">
      <c r="A693" s="1">
        <v>3031</v>
      </c>
      <c r="B693" s="3">
        <v>3032</v>
      </c>
      <c r="C693" s="3" t="s">
        <v>8419</v>
      </c>
      <c r="D693" s="3">
        <v>0.142591447564973</v>
      </c>
      <c r="E693" s="3">
        <v>0.1818385723601301</v>
      </c>
      <c r="F693" s="3">
        <v>0.68103448275862066</v>
      </c>
      <c r="G693" s="3">
        <v>0.13793103448275859</v>
      </c>
      <c r="H693" s="3">
        <v>0.14655172413793099</v>
      </c>
      <c r="I693" s="3">
        <v>0.31034482758620691</v>
      </c>
      <c r="J693" s="3">
        <v>3.7645893086791338E-2</v>
      </c>
      <c r="K693" s="3">
        <v>12942.20000000003</v>
      </c>
      <c r="L693" s="3" t="s">
        <v>15778</v>
      </c>
      <c r="M693" s="4" t="str">
        <f ca="1">IFERROR(__xludf.DUMMYFUNCTION("REGEXREPLACE(F3033,""\D"", """")"),"9")</f>
        <v>9</v>
      </c>
    </row>
    <row r="694" spans="1:13" ht="15.75" customHeight="1">
      <c r="A694" s="1">
        <v>3058</v>
      </c>
      <c r="B694" s="3">
        <v>3059</v>
      </c>
      <c r="C694" s="3" t="s">
        <v>8499</v>
      </c>
      <c r="D694" s="3">
        <v>0.13801746695777101</v>
      </c>
      <c r="E694" s="3">
        <v>0.25181154362097818</v>
      </c>
      <c r="F694" s="3">
        <v>0.65</v>
      </c>
      <c r="G694" s="3">
        <v>0.1166666666666667</v>
      </c>
      <c r="H694" s="3">
        <v>6.6666666666666666E-2</v>
      </c>
      <c r="I694" s="3">
        <v>0.2416666666666667</v>
      </c>
      <c r="J694" s="3">
        <v>2.136089324483758E-2</v>
      </c>
      <c r="K694" s="3">
        <v>13516.000000000029</v>
      </c>
      <c r="L694" s="3" t="s">
        <v>15805</v>
      </c>
      <c r="M694" s="4" t="str">
        <f ca="1">IFERROR(__xludf.DUMMYFUNCTION("REGEXREPLACE(F3060,""\D"", """")"),"9")</f>
        <v>9</v>
      </c>
    </row>
    <row r="695" spans="1:13" ht="15.75" customHeight="1">
      <c r="A695" s="1">
        <v>3129</v>
      </c>
      <c r="B695" s="3">
        <v>3130</v>
      </c>
      <c r="C695" s="3" t="s">
        <v>8693</v>
      </c>
      <c r="D695" s="3">
        <v>0.17041291958548169</v>
      </c>
      <c r="E695" s="3">
        <v>0.22507172777531681</v>
      </c>
      <c r="F695" s="3">
        <v>0.64664310954063609</v>
      </c>
      <c r="G695" s="3">
        <v>9.8939929328621903E-2</v>
      </c>
      <c r="H695" s="3">
        <v>9.187279151943463E-2</v>
      </c>
      <c r="I695" s="3">
        <v>0.25441696113074203</v>
      </c>
      <c r="J695" s="3">
        <v>3.085596686906536E-2</v>
      </c>
      <c r="K695" s="3">
        <v>31056.199999999921</v>
      </c>
      <c r="L695" s="3" t="s">
        <v>15876</v>
      </c>
      <c r="M695" s="4" t="str">
        <f ca="1">IFERROR(__xludf.DUMMYFUNCTION("REGEXREPLACE(F3131,""\D"", """")"),"9")</f>
        <v>9</v>
      </c>
    </row>
    <row r="696" spans="1:13" ht="15.75" customHeight="1">
      <c r="A696" s="1">
        <v>3189</v>
      </c>
      <c r="B696" s="3">
        <v>3190</v>
      </c>
      <c r="C696" s="3" t="s">
        <v>8845</v>
      </c>
      <c r="D696" s="3">
        <v>0.14129688705707599</v>
      </c>
      <c r="E696" s="3">
        <v>0.32671704679346247</v>
      </c>
      <c r="F696" s="3">
        <v>0.6430155210643016</v>
      </c>
      <c r="G696" s="3">
        <v>8.2039911308203997E-2</v>
      </c>
      <c r="H696" s="3">
        <v>9.5343680709534362E-2</v>
      </c>
      <c r="I696" s="3">
        <v>0.22838137472283809</v>
      </c>
      <c r="J696" s="3">
        <v>2.414422497520784E-2</v>
      </c>
      <c r="K696" s="3">
        <v>50238.49999999952</v>
      </c>
      <c r="L696" s="3" t="s">
        <v>15936</v>
      </c>
      <c r="M696" s="4" t="str">
        <f ca="1">IFERROR(__xludf.DUMMYFUNCTION("REGEXREPLACE(F3191,""\D"", """")"),"9")</f>
        <v>9</v>
      </c>
    </row>
    <row r="697" spans="1:13" ht="15.75" customHeight="1">
      <c r="A697" s="1">
        <v>3213</v>
      </c>
      <c r="B697" s="3">
        <v>3214</v>
      </c>
      <c r="C697" s="3" t="s">
        <v>8912</v>
      </c>
      <c r="D697" s="3">
        <v>0.1213535426183823</v>
      </c>
      <c r="E697" s="3">
        <v>0.2195302919847934</v>
      </c>
      <c r="F697" s="3">
        <v>0.61710037174721188</v>
      </c>
      <c r="G697" s="3">
        <v>0.1096654275092937</v>
      </c>
      <c r="H697" s="3">
        <v>0.1022304832713755</v>
      </c>
      <c r="I697" s="3">
        <v>0.27509293680297398</v>
      </c>
      <c r="J697" s="3">
        <v>2.5111400023428699E-2</v>
      </c>
      <c r="K697" s="3">
        <v>60157.499999999462</v>
      </c>
      <c r="L697" s="3" t="s">
        <v>15960</v>
      </c>
      <c r="M697" s="4" t="str">
        <f ca="1">IFERROR(__xludf.DUMMYFUNCTION("REGEXREPLACE(F3215,""\D"", """")"),"9")</f>
        <v>9</v>
      </c>
    </row>
    <row r="698" spans="1:13" ht="15.75" customHeight="1">
      <c r="A698" s="1">
        <v>3292</v>
      </c>
      <c r="B698" s="3">
        <v>3293</v>
      </c>
      <c r="C698" s="3" t="s">
        <v>9122</v>
      </c>
      <c r="D698" s="3">
        <v>0.15754988265927089</v>
      </c>
      <c r="E698" s="3">
        <v>0.13989867441368539</v>
      </c>
      <c r="F698" s="3">
        <v>0.6046966731898239</v>
      </c>
      <c r="G698" s="3">
        <v>0.1193737769080235</v>
      </c>
      <c r="H698" s="3">
        <v>0.12915851272015649</v>
      </c>
      <c r="I698" s="3">
        <v>0.31115459882583169</v>
      </c>
      <c r="J698" s="3">
        <v>3.8371114831754219E-2</v>
      </c>
      <c r="K698" s="3">
        <v>58025.49999999952</v>
      </c>
      <c r="L698" s="3" t="s">
        <v>16039</v>
      </c>
      <c r="M698" s="4" t="str">
        <f ca="1">IFERROR(__xludf.DUMMYFUNCTION("REGEXREPLACE(F3294,""\D"", """")"),"9")</f>
        <v>9</v>
      </c>
    </row>
    <row r="699" spans="1:13" ht="15.75" customHeight="1">
      <c r="A699" s="1">
        <v>3296</v>
      </c>
      <c r="B699" s="3">
        <v>3297</v>
      </c>
      <c r="C699" s="3" t="s">
        <v>9134</v>
      </c>
      <c r="D699" s="3">
        <v>0.21187874937340839</v>
      </c>
      <c r="E699" s="3">
        <v>0.35849745536249977</v>
      </c>
      <c r="F699" s="3">
        <v>0.50684931506849318</v>
      </c>
      <c r="G699" s="3">
        <v>8.2191780821917804E-2</v>
      </c>
      <c r="H699" s="3">
        <v>5.8219178082191778E-2</v>
      </c>
      <c r="I699" s="3">
        <v>0.20547945205479451</v>
      </c>
      <c r="J699" s="3">
        <v>2.7359455909566319E-2</v>
      </c>
      <c r="K699" s="3">
        <v>32468.899999999911</v>
      </c>
      <c r="L699" s="3" t="s">
        <v>16043</v>
      </c>
      <c r="M699" s="4" t="str">
        <f ca="1">IFERROR(__xludf.DUMMYFUNCTION("REGEXREPLACE(F3298,""\D"", """")"),"9")</f>
        <v>9</v>
      </c>
    </row>
    <row r="700" spans="1:13" ht="15.75" customHeight="1">
      <c r="A700" s="1">
        <v>3311</v>
      </c>
      <c r="B700" s="3">
        <v>3312</v>
      </c>
      <c r="C700" s="3" t="s">
        <v>9173</v>
      </c>
      <c r="D700" s="3">
        <v>0.19031607974268991</v>
      </c>
      <c r="E700" s="3">
        <v>0.21218901363896481</v>
      </c>
      <c r="F700" s="3">
        <v>0.62686567164179108</v>
      </c>
      <c r="G700" s="3">
        <v>0.11442786069651741</v>
      </c>
      <c r="H700" s="3">
        <v>0.1343283582089552</v>
      </c>
      <c r="I700" s="3">
        <v>0.30348258706467662</v>
      </c>
      <c r="J700" s="3">
        <v>4.4839313837787248E-2</v>
      </c>
      <c r="K700" s="3">
        <v>21911.400000000009</v>
      </c>
      <c r="L700" s="3" t="s">
        <v>16058</v>
      </c>
      <c r="M700" s="4" t="str">
        <f ca="1">IFERROR(__xludf.DUMMYFUNCTION("REGEXREPLACE(F3313,""\D"", """")"),"9")</f>
        <v>9</v>
      </c>
    </row>
    <row r="701" spans="1:13" ht="15.75" customHeight="1">
      <c r="A701" s="1">
        <v>3321</v>
      </c>
      <c r="B701" s="3">
        <v>3322</v>
      </c>
      <c r="C701" s="3" t="s">
        <v>9196</v>
      </c>
      <c r="D701" s="3">
        <v>0.17700815257425029</v>
      </c>
      <c r="E701" s="3">
        <v>0.34640072081205919</v>
      </c>
      <c r="F701" s="3">
        <v>0.64367816091954022</v>
      </c>
      <c r="G701" s="3">
        <v>9.7701149425287362E-2</v>
      </c>
      <c r="H701" s="3">
        <v>9.7701149425287362E-2</v>
      </c>
      <c r="I701" s="3">
        <v>0.25287356321839077</v>
      </c>
      <c r="J701" s="3">
        <v>3.1803827031579662E-2</v>
      </c>
      <c r="K701" s="3">
        <v>19687.700000000019</v>
      </c>
      <c r="L701" s="3" t="s">
        <v>16068</v>
      </c>
      <c r="M701" s="4" t="str">
        <f ca="1">IFERROR(__xludf.DUMMYFUNCTION("REGEXREPLACE(F3323,""\D"", """")"),"9")</f>
        <v>9</v>
      </c>
    </row>
    <row r="702" spans="1:13" ht="15.75" customHeight="1">
      <c r="A702" s="1">
        <v>3377</v>
      </c>
      <c r="B702" s="3">
        <v>3378</v>
      </c>
      <c r="C702" s="3" t="s">
        <v>9347</v>
      </c>
      <c r="D702" s="3">
        <v>0.23242335319645799</v>
      </c>
      <c r="E702" s="3">
        <v>0.22107776488045619</v>
      </c>
      <c r="F702" s="3">
        <v>0.6465256797583081</v>
      </c>
      <c r="G702" s="3">
        <v>0.11480362537764351</v>
      </c>
      <c r="H702" s="3">
        <v>9.9697885196374625E-2</v>
      </c>
      <c r="I702" s="3">
        <v>0.25981873111782477</v>
      </c>
      <c r="J702" s="3">
        <v>4.7911599107748663E-2</v>
      </c>
      <c r="K702" s="3">
        <v>36837.599999999817</v>
      </c>
      <c r="L702" s="3" t="s">
        <v>16124</v>
      </c>
      <c r="M702" s="4" t="str">
        <f ca="1">IFERROR(__xludf.DUMMYFUNCTION("REGEXREPLACE(F3379,""\D"", """")"),"9")</f>
        <v>9</v>
      </c>
    </row>
    <row r="703" spans="1:13" ht="15.75" customHeight="1">
      <c r="A703" s="1">
        <v>3396</v>
      </c>
      <c r="B703" s="3">
        <v>3397</v>
      </c>
      <c r="C703" s="3" t="s">
        <v>9400</v>
      </c>
      <c r="D703" s="3">
        <v>8.7569917615734502E-2</v>
      </c>
      <c r="E703" s="3">
        <v>0.19376267214993409</v>
      </c>
      <c r="F703" s="3">
        <v>0.56976744186046513</v>
      </c>
      <c r="G703" s="3">
        <v>0.10465116279069769</v>
      </c>
      <c r="H703" s="3">
        <v>0.10465116279069769</v>
      </c>
      <c r="I703" s="3">
        <v>0.26162790697674421</v>
      </c>
      <c r="J703" s="3">
        <v>1.6967555893503999E-2</v>
      </c>
      <c r="K703" s="3">
        <v>19676.2</v>
      </c>
      <c r="L703" s="3" t="s">
        <v>16143</v>
      </c>
      <c r="M703" s="4" t="str">
        <f ca="1">IFERROR(__xludf.DUMMYFUNCTION("REGEXREPLACE(F3398,""\D"", """")"),"9")</f>
        <v>9</v>
      </c>
    </row>
    <row r="704" spans="1:13" ht="15.75" customHeight="1">
      <c r="A704" s="1">
        <v>3483</v>
      </c>
      <c r="B704" s="3">
        <v>3484</v>
      </c>
      <c r="C704" s="3" t="s">
        <v>9636</v>
      </c>
      <c r="D704" s="3">
        <v>0.1569246110605739</v>
      </c>
      <c r="E704" s="3">
        <v>0.2130289339579762</v>
      </c>
      <c r="F704" s="3">
        <v>0.61864406779661019</v>
      </c>
      <c r="G704" s="3">
        <v>7.2033898305084748E-2</v>
      </c>
      <c r="H704" s="3">
        <v>0.1271186440677966</v>
      </c>
      <c r="I704" s="3">
        <v>0.26271186440677968</v>
      </c>
      <c r="J704" s="3">
        <v>2.8522010705793081E-2</v>
      </c>
      <c r="K704" s="3">
        <v>26631.400000000009</v>
      </c>
      <c r="L704" s="3" t="s">
        <v>16230</v>
      </c>
      <c r="M704" s="4" t="str">
        <f ca="1">IFERROR(__xludf.DUMMYFUNCTION("REGEXREPLACE(F3485,""\D"", """")"),"9")</f>
        <v>9</v>
      </c>
    </row>
    <row r="705" spans="1:13" ht="15.75" customHeight="1">
      <c r="A705" s="1">
        <v>3644</v>
      </c>
      <c r="B705" s="3">
        <v>3645</v>
      </c>
      <c r="C705" s="3" t="s">
        <v>10057</v>
      </c>
      <c r="D705" s="3">
        <v>0.1851484049169535</v>
      </c>
      <c r="E705" s="3">
        <v>0.1809866624113339</v>
      </c>
      <c r="F705" s="3">
        <v>0.60706401766004414</v>
      </c>
      <c r="G705" s="3">
        <v>0.1103752759381898</v>
      </c>
      <c r="H705" s="3">
        <v>0.13907284768211919</v>
      </c>
      <c r="I705" s="3">
        <v>0.29801324503311261</v>
      </c>
      <c r="J705" s="3">
        <v>4.4879006691607798E-2</v>
      </c>
      <c r="K705" s="3">
        <v>51272.499999999549</v>
      </c>
      <c r="L705" s="3" t="s">
        <v>16391</v>
      </c>
      <c r="M705" s="4" t="str">
        <f ca="1">IFERROR(__xludf.DUMMYFUNCTION("REGEXREPLACE(F3646,""\D"", """")"),"9")</f>
        <v>9</v>
      </c>
    </row>
    <row r="706" spans="1:13" ht="15.75" customHeight="1">
      <c r="A706" s="1">
        <v>3650</v>
      </c>
      <c r="B706" s="3">
        <v>3651</v>
      </c>
      <c r="C706" s="3" t="s">
        <v>10072</v>
      </c>
      <c r="D706" s="3">
        <v>0.18870486137860731</v>
      </c>
      <c r="E706" s="3">
        <v>0.29633046191076629</v>
      </c>
      <c r="F706" s="3">
        <v>0.66165413533834583</v>
      </c>
      <c r="G706" s="3">
        <v>9.3984962406015032E-2</v>
      </c>
      <c r="H706" s="3">
        <v>0.10526315789473679</v>
      </c>
      <c r="I706" s="3">
        <v>0.24060150375939851</v>
      </c>
      <c r="J706" s="3">
        <v>3.563925107556961E-2</v>
      </c>
      <c r="K706" s="3">
        <v>28412.49999999996</v>
      </c>
      <c r="L706" s="3" t="s">
        <v>16397</v>
      </c>
      <c r="M706" s="4" t="str">
        <f ca="1">IFERROR(__xludf.DUMMYFUNCTION("REGEXREPLACE(F3652,""\D"", """")"),"9")</f>
        <v>9</v>
      </c>
    </row>
    <row r="707" spans="1:13" ht="15.75" customHeight="1">
      <c r="A707" s="1">
        <v>3687</v>
      </c>
      <c r="B707" s="3">
        <v>3688</v>
      </c>
      <c r="C707" s="3" t="s">
        <v>10164</v>
      </c>
      <c r="D707" s="3">
        <v>0.15142874220005809</v>
      </c>
      <c r="E707" s="3">
        <v>0.2463634063869462</v>
      </c>
      <c r="F707" s="3">
        <v>0.625</v>
      </c>
      <c r="G707" s="3">
        <v>9.1463414634146339E-2</v>
      </c>
      <c r="H707" s="3">
        <v>0.1158536585365854</v>
      </c>
      <c r="I707" s="3">
        <v>0.25609756097560982</v>
      </c>
      <c r="J707" s="3">
        <v>2.9989723234226669E-2</v>
      </c>
      <c r="K707" s="3">
        <v>35840.599999999831</v>
      </c>
      <c r="L707" s="3" t="s">
        <v>16434</v>
      </c>
      <c r="M707" s="4" t="str">
        <f ca="1">IFERROR(__xludf.DUMMYFUNCTION("REGEXREPLACE(F3689,""\D"", """")"),"9")</f>
        <v>9</v>
      </c>
    </row>
    <row r="708" spans="1:13" ht="15.75" customHeight="1">
      <c r="A708" s="1">
        <v>3772</v>
      </c>
      <c r="B708" s="3">
        <v>3773</v>
      </c>
      <c r="C708" s="3" t="s">
        <v>10386</v>
      </c>
      <c r="D708" s="3">
        <v>0.15401930204073341</v>
      </c>
      <c r="E708" s="3">
        <v>0.17519944406668059</v>
      </c>
      <c r="F708" s="3">
        <v>0.65480427046263345</v>
      </c>
      <c r="G708" s="3">
        <v>9.2526690391459068E-2</v>
      </c>
      <c r="H708" s="3">
        <v>0.16014234875444841</v>
      </c>
      <c r="I708" s="3">
        <v>0.32740213523131673</v>
      </c>
      <c r="J708" s="3">
        <v>3.6193854886851368E-2</v>
      </c>
      <c r="K708" s="3">
        <v>30814.899999999911</v>
      </c>
      <c r="L708" s="3" t="s">
        <v>16519</v>
      </c>
      <c r="M708" s="4" t="str">
        <f ca="1">IFERROR(__xludf.DUMMYFUNCTION("REGEXREPLACE(F3774,""\D"", """")"),"9")</f>
        <v>9</v>
      </c>
    </row>
    <row r="709" spans="1:13" ht="15.75" customHeight="1">
      <c r="A709" s="1">
        <v>3986</v>
      </c>
      <c r="B709" s="3">
        <v>3987</v>
      </c>
      <c r="C709" s="3" t="s">
        <v>10935</v>
      </c>
      <c r="D709" s="3">
        <v>0.189089796245519</v>
      </c>
      <c r="E709" s="3">
        <v>0.19164476994043761</v>
      </c>
      <c r="F709" s="3">
        <v>0.62717770034843201</v>
      </c>
      <c r="G709" s="3">
        <v>0.1010452961672474</v>
      </c>
      <c r="H709" s="3">
        <v>0.1184668989547038</v>
      </c>
      <c r="I709" s="3">
        <v>0.27526132404181192</v>
      </c>
      <c r="J709" s="3">
        <v>3.9679711056609099E-2</v>
      </c>
      <c r="K709" s="3">
        <v>31087.599999999911</v>
      </c>
      <c r="L709" s="3" t="s">
        <v>16732</v>
      </c>
      <c r="M709" s="4" t="str">
        <f ca="1">IFERROR(__xludf.DUMMYFUNCTION("REGEXREPLACE(F3988,""\D"", """")"),"9")</f>
        <v>9</v>
      </c>
    </row>
    <row r="710" spans="1:13" ht="15.75" customHeight="1">
      <c r="A710" s="1">
        <v>4299</v>
      </c>
      <c r="B710" s="3">
        <v>4300</v>
      </c>
      <c r="C710" s="3" t="s">
        <v>11751</v>
      </c>
      <c r="D710" s="3">
        <v>0.15294399679152079</v>
      </c>
      <c r="E710" s="3">
        <v>0.2346882389388279</v>
      </c>
      <c r="F710" s="3">
        <v>0.65963060686015829</v>
      </c>
      <c r="G710" s="3">
        <v>8.7071240105540904E-2</v>
      </c>
      <c r="H710" s="3">
        <v>9.2348284960422161E-2</v>
      </c>
      <c r="I710" s="3">
        <v>0.23746701846965701</v>
      </c>
      <c r="J710" s="3">
        <v>2.6314580839199981E-2</v>
      </c>
      <c r="K710" s="3">
        <v>40550.299999999719</v>
      </c>
      <c r="L710" s="3" t="s">
        <v>17045</v>
      </c>
      <c r="M710" s="4" t="str">
        <f ca="1">IFERROR(__xludf.DUMMYFUNCTION("REGEXREPLACE(F4301,""\D"", """")"),"9")</f>
        <v>9</v>
      </c>
    </row>
    <row r="711" spans="1:13" ht="15.75" customHeight="1">
      <c r="A711" s="1">
        <v>4390</v>
      </c>
      <c r="B711" s="3">
        <v>4391</v>
      </c>
      <c r="C711" s="3" t="s">
        <v>11989</v>
      </c>
      <c r="D711" s="3">
        <v>0.17050213944262371</v>
      </c>
      <c r="E711" s="3">
        <v>0.2407601104228273</v>
      </c>
      <c r="F711" s="3">
        <v>0.61783439490445857</v>
      </c>
      <c r="G711" s="3">
        <v>6.3694267515923567E-2</v>
      </c>
      <c r="H711" s="3">
        <v>0.13375796178343949</v>
      </c>
      <c r="I711" s="3">
        <v>0.25477707006369432</v>
      </c>
      <c r="J711" s="3">
        <v>2.9077671268276921E-2</v>
      </c>
      <c r="K711" s="3">
        <v>17215.100000000009</v>
      </c>
      <c r="L711" s="3" t="s">
        <v>17136</v>
      </c>
      <c r="M711" s="4" t="str">
        <f ca="1">IFERROR(__xludf.DUMMYFUNCTION("REGEXREPLACE(F4392,""\D"", """")"),"9")</f>
        <v>9</v>
      </c>
    </row>
    <row r="712" spans="1:13" ht="15.75" customHeight="1">
      <c r="A712" s="1">
        <v>4433</v>
      </c>
      <c r="B712" s="3">
        <v>4434</v>
      </c>
      <c r="C712" s="3" t="s">
        <v>12106</v>
      </c>
      <c r="D712" s="3">
        <v>0.22501496607493629</v>
      </c>
      <c r="E712" s="3">
        <v>0.72838499130454126</v>
      </c>
      <c r="F712" s="3">
        <v>0.49498327759197319</v>
      </c>
      <c r="G712" s="3">
        <v>6.6889632107023408E-2</v>
      </c>
      <c r="H712" s="3">
        <v>4.0133779264214048E-2</v>
      </c>
      <c r="I712" s="3">
        <v>0.14046822742474921</v>
      </c>
      <c r="J712" s="3">
        <v>2.142427813496935E-2</v>
      </c>
      <c r="K712" s="3">
        <v>33477.199999999881</v>
      </c>
      <c r="L712" s="3" t="s">
        <v>17179</v>
      </c>
      <c r="M712" s="4" t="str">
        <f ca="1">IFERROR(__xludf.DUMMYFUNCTION("REGEXREPLACE(F4435,""\D"", """")"),"9")</f>
        <v>9</v>
      </c>
    </row>
    <row r="713" spans="1:13" ht="15.75" customHeight="1">
      <c r="A713" s="1">
        <v>4536</v>
      </c>
      <c r="B713" s="3">
        <v>4537</v>
      </c>
      <c r="C713" s="3" t="s">
        <v>12383</v>
      </c>
      <c r="D713" s="3">
        <v>0.26824975529061551</v>
      </c>
      <c r="E713" s="3">
        <v>0.34964429094258798</v>
      </c>
      <c r="F713" s="3">
        <v>0.60109289617486339</v>
      </c>
      <c r="G713" s="3">
        <v>9.2896174863387984E-2</v>
      </c>
      <c r="H713" s="3">
        <v>7.1038251366120214E-2</v>
      </c>
      <c r="I713" s="3">
        <v>0.2076502732240437</v>
      </c>
      <c r="J713" s="3">
        <v>3.9495755961042413E-2</v>
      </c>
      <c r="K713" s="3">
        <v>20386.799999999988</v>
      </c>
      <c r="L713" s="3" t="s">
        <v>17282</v>
      </c>
      <c r="M713" s="4" t="str">
        <f ca="1">IFERROR(__xludf.DUMMYFUNCTION("REGEXREPLACE(F4538,""\D"", """")"),"9")</f>
        <v>9</v>
      </c>
    </row>
    <row r="714" spans="1:13" ht="15.75" customHeight="1">
      <c r="A714" s="1">
        <v>4541</v>
      </c>
      <c r="B714" s="3">
        <v>4542</v>
      </c>
      <c r="C714" s="3" t="s">
        <v>12398</v>
      </c>
      <c r="D714" s="3">
        <v>8.8579797925379566E-2</v>
      </c>
      <c r="E714" s="3">
        <v>0.1477414283603215</v>
      </c>
      <c r="F714" s="3">
        <v>0.66233766233766234</v>
      </c>
      <c r="G714" s="3">
        <v>0.1818181818181818</v>
      </c>
      <c r="H714" s="3">
        <v>0.1688311688311688</v>
      </c>
      <c r="I714" s="3">
        <v>0.38961038961038957</v>
      </c>
      <c r="J714" s="3">
        <v>2.8624515432960591E-2</v>
      </c>
      <c r="K714" s="3">
        <v>8820.4000000000106</v>
      </c>
      <c r="L714" s="3" t="s">
        <v>17287</v>
      </c>
      <c r="M714" s="4" t="str">
        <f ca="1">IFERROR(__xludf.DUMMYFUNCTION("REGEXREPLACE(F4543,""\D"", """")"),"9")</f>
        <v>9</v>
      </c>
    </row>
    <row r="715" spans="1:13" ht="15.75" customHeight="1">
      <c r="A715" s="1">
        <v>4628</v>
      </c>
      <c r="B715" s="3">
        <v>4629</v>
      </c>
      <c r="C715" s="3" t="s">
        <v>12634</v>
      </c>
      <c r="D715" s="3">
        <v>0.1887549726112433</v>
      </c>
      <c r="E715" s="3">
        <v>0.23637662017803329</v>
      </c>
      <c r="F715" s="3">
        <v>0.63043478260869568</v>
      </c>
      <c r="G715" s="3">
        <v>8.6956521739130432E-2</v>
      </c>
      <c r="H715" s="3">
        <v>0.1231884057971015</v>
      </c>
      <c r="I715" s="3">
        <v>0.29710144927536231</v>
      </c>
      <c r="J715" s="3">
        <v>3.5485239601510239E-2</v>
      </c>
      <c r="K715" s="3">
        <v>15791.20000000003</v>
      </c>
      <c r="L715" s="3" t="s">
        <v>17374</v>
      </c>
      <c r="M715" s="4" t="str">
        <f ca="1">IFERROR(__xludf.DUMMYFUNCTION("REGEXREPLACE(F4630,""\D"", """")"),"9")</f>
        <v>9</v>
      </c>
    </row>
    <row r="716" spans="1:13" ht="15.75" customHeight="1">
      <c r="A716" s="1">
        <v>245</v>
      </c>
      <c r="B716" s="3">
        <v>246</v>
      </c>
      <c r="C716" s="3" t="s">
        <v>762</v>
      </c>
      <c r="D716" s="3">
        <v>0.17229648900445091</v>
      </c>
      <c r="E716" s="3">
        <v>0.20679159854288021</v>
      </c>
      <c r="F716" s="3">
        <v>0.62883435582822089</v>
      </c>
      <c r="G716" s="3">
        <v>9.5092024539877307E-2</v>
      </c>
      <c r="H716" s="3">
        <v>0.1226993865030675</v>
      </c>
      <c r="I716" s="3">
        <v>0.27453987730061352</v>
      </c>
      <c r="J716" s="3">
        <v>3.6579924646177958E-2</v>
      </c>
      <c r="K716" s="3">
        <v>72068.399999999776</v>
      </c>
      <c r="L716" s="3" t="s">
        <v>12994</v>
      </c>
      <c r="M716" s="4" t="str">
        <f ca="1">IFERROR(__xludf.DUMMYFUNCTION("REGEXREPLACE(F247,""\D"", """")"),"10")</f>
        <v>10</v>
      </c>
    </row>
    <row r="717" spans="1:13" ht="15.75" customHeight="1">
      <c r="A717" s="1">
        <v>266</v>
      </c>
      <c r="B717" s="3">
        <v>267</v>
      </c>
      <c r="C717" s="3" t="s">
        <v>826</v>
      </c>
      <c r="D717" s="3">
        <v>0.14632447456963399</v>
      </c>
      <c r="E717" s="3">
        <v>0.24596744074836729</v>
      </c>
      <c r="F717" s="3">
        <v>0.64591439688715957</v>
      </c>
      <c r="G717" s="3">
        <v>8.5603112840466927E-2</v>
      </c>
      <c r="H717" s="3">
        <v>0.10505836575875491</v>
      </c>
      <c r="I717" s="3">
        <v>0.26848249027237348</v>
      </c>
      <c r="J717" s="3">
        <v>2.622916540552447E-2</v>
      </c>
      <c r="K717" s="3">
        <v>28260.399999999969</v>
      </c>
      <c r="L717" s="3" t="s">
        <v>13015</v>
      </c>
      <c r="M717" s="4" t="str">
        <f ca="1">IFERROR(__xludf.DUMMYFUNCTION("REGEXREPLACE(F268,""\D"", """")"),"10")</f>
        <v>10</v>
      </c>
    </row>
    <row r="718" spans="1:13" ht="15.75" customHeight="1">
      <c r="A718" s="1">
        <v>310</v>
      </c>
      <c r="B718" s="3">
        <v>311</v>
      </c>
      <c r="C718" s="3" t="s">
        <v>954</v>
      </c>
      <c r="D718" s="3">
        <v>0.18497350832395959</v>
      </c>
      <c r="E718" s="3">
        <v>0.18636601307826989</v>
      </c>
      <c r="F718" s="3">
        <v>0.62632696390658171</v>
      </c>
      <c r="G718" s="3">
        <v>0.11677282377919319</v>
      </c>
      <c r="H718" s="3">
        <v>0.15286624203821661</v>
      </c>
      <c r="I718" s="3">
        <v>0.30997876857749468</v>
      </c>
      <c r="J718" s="3">
        <v>4.8469419185170171E-2</v>
      </c>
      <c r="K718" s="3">
        <v>53536.499999999491</v>
      </c>
      <c r="L718" s="3" t="s">
        <v>13059</v>
      </c>
      <c r="M718" s="4" t="str">
        <f ca="1">IFERROR(__xludf.DUMMYFUNCTION("REGEXREPLACE(F312,""\D"", """")"),"10")</f>
        <v>10</v>
      </c>
    </row>
    <row r="719" spans="1:13" ht="15.75" customHeight="1">
      <c r="A719" s="1">
        <v>319</v>
      </c>
      <c r="B719" s="3">
        <v>320</v>
      </c>
      <c r="C719" s="3" t="s">
        <v>981</v>
      </c>
      <c r="D719" s="3">
        <v>0.21412666429742541</v>
      </c>
      <c r="E719" s="3">
        <v>0.20022088339879879</v>
      </c>
      <c r="F719" s="3">
        <v>0.61971830985915488</v>
      </c>
      <c r="G719" s="3">
        <v>8.9201877934272297E-2</v>
      </c>
      <c r="H719" s="3">
        <v>0.14084507042253519</v>
      </c>
      <c r="I719" s="3">
        <v>0.28169014084507038</v>
      </c>
      <c r="J719" s="3">
        <v>4.5543619904463518E-2</v>
      </c>
      <c r="K719" s="3">
        <v>23396.999999999971</v>
      </c>
      <c r="L719" s="3" t="s">
        <v>13068</v>
      </c>
      <c r="M719" s="4" t="str">
        <f ca="1">IFERROR(__xludf.DUMMYFUNCTION("REGEXREPLACE(F321,""\D"", """")"),"10")</f>
        <v>10</v>
      </c>
    </row>
    <row r="720" spans="1:13" ht="15.75" customHeight="1">
      <c r="A720" s="1">
        <v>357</v>
      </c>
      <c r="B720" s="3">
        <v>358</v>
      </c>
      <c r="C720" s="3" t="s">
        <v>1090</v>
      </c>
      <c r="D720" s="3">
        <v>0.14839174932040741</v>
      </c>
      <c r="E720" s="3">
        <v>0.1927742056091826</v>
      </c>
      <c r="F720" s="3">
        <v>0.64914285714285713</v>
      </c>
      <c r="G720" s="3">
        <v>0.11542857142857139</v>
      </c>
      <c r="H720" s="3">
        <v>0.14171428571428571</v>
      </c>
      <c r="I720" s="3">
        <v>0.28114285714285708</v>
      </c>
      <c r="J720" s="3">
        <v>3.7545852400631567E-2</v>
      </c>
      <c r="K720" s="3">
        <v>95793.000000000291</v>
      </c>
      <c r="L720" s="3" t="s">
        <v>13106</v>
      </c>
      <c r="M720" s="4" t="str">
        <f ca="1">IFERROR(__xludf.DUMMYFUNCTION("REGEXREPLACE(F359,""\D"", """")"),"10")</f>
        <v>10</v>
      </c>
    </row>
    <row r="721" spans="1:13" ht="15.75" customHeight="1">
      <c r="A721" s="1">
        <v>358</v>
      </c>
      <c r="B721" s="3">
        <v>359</v>
      </c>
      <c r="C721" s="3" t="s">
        <v>1093</v>
      </c>
      <c r="D721" s="3">
        <v>0.17895916724919261</v>
      </c>
      <c r="E721" s="3">
        <v>0.1934105320328999</v>
      </c>
      <c r="F721" s="3">
        <v>0.59336099585062241</v>
      </c>
      <c r="G721" s="3">
        <v>8.2987551867219914E-2</v>
      </c>
      <c r="H721" s="3">
        <v>0.14107883817427391</v>
      </c>
      <c r="I721" s="3">
        <v>0.27593360995850619</v>
      </c>
      <c r="J721" s="3">
        <v>3.7969514531065313E-2</v>
      </c>
      <c r="K721" s="3">
        <v>54279.899999999507</v>
      </c>
      <c r="L721" s="3" t="s">
        <v>13107</v>
      </c>
      <c r="M721" s="4" t="str">
        <f ca="1">IFERROR(__xludf.DUMMYFUNCTION("REGEXREPLACE(F360,""\D"", """")"),"10")</f>
        <v>10</v>
      </c>
    </row>
    <row r="722" spans="1:13" ht="15.75" customHeight="1">
      <c r="A722" s="1">
        <v>371</v>
      </c>
      <c r="B722" s="3">
        <v>372</v>
      </c>
      <c r="C722" s="3" t="s">
        <v>1129</v>
      </c>
      <c r="D722" s="3">
        <v>0.16618163833592881</v>
      </c>
      <c r="E722" s="3">
        <v>0.17869567776477641</v>
      </c>
      <c r="F722" s="3">
        <v>0.65046296296296291</v>
      </c>
      <c r="G722" s="3">
        <v>0.10879629629629629</v>
      </c>
      <c r="H722" s="3">
        <v>0.1365740740740741</v>
      </c>
      <c r="I722" s="3">
        <v>0.27083333333333331</v>
      </c>
      <c r="J722" s="3">
        <v>3.9569831676112693E-2</v>
      </c>
      <c r="K722" s="3">
        <v>45611.79999999961</v>
      </c>
      <c r="L722" s="3" t="s">
        <v>13120</v>
      </c>
      <c r="M722" s="4" t="str">
        <f ca="1">IFERROR(__xludf.DUMMYFUNCTION("REGEXREPLACE(F373,""\D"", """")"),"10")</f>
        <v>10</v>
      </c>
    </row>
    <row r="723" spans="1:13" ht="15.75" customHeight="1">
      <c r="A723" s="1">
        <v>384</v>
      </c>
      <c r="B723" s="3">
        <v>385</v>
      </c>
      <c r="C723" s="3" t="s">
        <v>1166</v>
      </c>
      <c r="D723" s="3">
        <v>0.13623756958082259</v>
      </c>
      <c r="E723" s="3">
        <v>0.18619402335112831</v>
      </c>
      <c r="F723" s="3">
        <v>0.65364583333333337</v>
      </c>
      <c r="G723" s="3">
        <v>9.6354166666666671E-2</v>
      </c>
      <c r="H723" s="3">
        <v>0.13541666666666671</v>
      </c>
      <c r="I723" s="3">
        <v>0.27864583333333331</v>
      </c>
      <c r="J723" s="3">
        <v>3.0262985099329318E-2</v>
      </c>
      <c r="K723" s="3">
        <v>41815.199999999713</v>
      </c>
      <c r="L723" s="3" t="s">
        <v>13133</v>
      </c>
      <c r="M723" s="4" t="str">
        <f ca="1">IFERROR(__xludf.DUMMYFUNCTION("REGEXREPLACE(F386,""\D"", """")"),"10")</f>
        <v>10</v>
      </c>
    </row>
    <row r="724" spans="1:13" ht="15.75" customHeight="1">
      <c r="A724" s="1">
        <v>440</v>
      </c>
      <c r="B724" s="3">
        <v>441</v>
      </c>
      <c r="C724" s="3" t="s">
        <v>1335</v>
      </c>
      <c r="D724" s="3">
        <v>0.14642663446122381</v>
      </c>
      <c r="E724" s="3">
        <v>0.16606725390711449</v>
      </c>
      <c r="F724" s="3">
        <v>0.63522012578616349</v>
      </c>
      <c r="G724" s="3">
        <v>0.11949685534591201</v>
      </c>
      <c r="H724" s="3">
        <v>0.14150943396226409</v>
      </c>
      <c r="I724" s="3">
        <v>0.31446540880503138</v>
      </c>
      <c r="J724" s="3">
        <v>3.6967756464173308E-2</v>
      </c>
      <c r="K724" s="3">
        <v>34448.699999999852</v>
      </c>
      <c r="L724" s="3" t="s">
        <v>13189</v>
      </c>
      <c r="M724" s="4" t="str">
        <f ca="1">IFERROR(__xludf.DUMMYFUNCTION("REGEXREPLACE(F442,""\D"", """")"),"10")</f>
        <v>10</v>
      </c>
    </row>
    <row r="725" spans="1:13" ht="15.75" customHeight="1">
      <c r="A725" s="1">
        <v>467</v>
      </c>
      <c r="B725" s="3">
        <v>468</v>
      </c>
      <c r="C725" s="3" t="s">
        <v>1416</v>
      </c>
      <c r="D725" s="3">
        <v>0.15862298666895799</v>
      </c>
      <c r="E725" s="3">
        <v>0.2064502181890554</v>
      </c>
      <c r="F725" s="3">
        <v>0.63858695652173914</v>
      </c>
      <c r="G725" s="3">
        <v>0.1168478260869565</v>
      </c>
      <c r="H725" s="3">
        <v>0.1059782608695652</v>
      </c>
      <c r="I725" s="3">
        <v>0.27717391304347833</v>
      </c>
      <c r="J725" s="3">
        <v>3.41981452989914E-2</v>
      </c>
      <c r="K725" s="3">
        <v>41299.699999999728</v>
      </c>
      <c r="L725" s="3" t="s">
        <v>13216</v>
      </c>
      <c r="M725" s="4" t="str">
        <f ca="1">IFERROR(__xludf.DUMMYFUNCTION("REGEXREPLACE(F469,""\D"", """")"),"10")</f>
        <v>10</v>
      </c>
    </row>
    <row r="726" spans="1:13" ht="15.75" customHeight="1">
      <c r="A726" s="1">
        <v>480</v>
      </c>
      <c r="B726" s="3">
        <v>481</v>
      </c>
      <c r="C726" s="3" t="s">
        <v>1455</v>
      </c>
      <c r="D726" s="3">
        <v>0.18584872002277111</v>
      </c>
      <c r="E726" s="3">
        <v>0.37114835319605521</v>
      </c>
      <c r="F726" s="3">
        <v>0.57480314960629919</v>
      </c>
      <c r="G726" s="3">
        <v>8.0314960629921259E-2</v>
      </c>
      <c r="H726" s="3">
        <v>9.4488188976377951E-2</v>
      </c>
      <c r="I726" s="3">
        <v>0.215748031496063</v>
      </c>
      <c r="J726" s="3">
        <v>3.1599017598878218E-2</v>
      </c>
      <c r="K726" s="3">
        <v>67666.399999999718</v>
      </c>
      <c r="L726" s="3" t="s">
        <v>13229</v>
      </c>
      <c r="M726" s="4" t="str">
        <f ca="1">IFERROR(__xludf.DUMMYFUNCTION("REGEXREPLACE(F482,""\D"", """")"),"10")</f>
        <v>10</v>
      </c>
    </row>
    <row r="727" spans="1:13" ht="15.75" customHeight="1">
      <c r="A727" s="1">
        <v>613</v>
      </c>
      <c r="B727" s="3">
        <v>614</v>
      </c>
      <c r="C727" s="3" t="s">
        <v>1834</v>
      </c>
      <c r="D727" s="3">
        <v>0.13964114574338279</v>
      </c>
      <c r="E727" s="3">
        <v>0.2256938593299784</v>
      </c>
      <c r="F727" s="3">
        <v>0.63534675615212532</v>
      </c>
      <c r="G727" s="3">
        <v>0.1029082774049217</v>
      </c>
      <c r="H727" s="3">
        <v>0.11185682326621919</v>
      </c>
      <c r="I727" s="3">
        <v>0.2505592841163311</v>
      </c>
      <c r="J727" s="3">
        <v>2.9153838958700481E-2</v>
      </c>
      <c r="K727" s="3">
        <v>48346.799999999574</v>
      </c>
      <c r="L727" s="3" t="s">
        <v>13362</v>
      </c>
      <c r="M727" s="4" t="str">
        <f ca="1">IFERROR(__xludf.DUMMYFUNCTION("REGEXREPLACE(F615,""\D"", """")"),"10")</f>
        <v>10</v>
      </c>
    </row>
    <row r="728" spans="1:13" ht="15.75" customHeight="1">
      <c r="A728" s="1">
        <v>755</v>
      </c>
      <c r="B728" s="3">
        <v>756</v>
      </c>
      <c r="C728" s="3" t="s">
        <v>2252</v>
      </c>
      <c r="D728" s="3">
        <v>0.1667678837469613</v>
      </c>
      <c r="E728" s="3">
        <v>0.243446403893607</v>
      </c>
      <c r="F728" s="3">
        <v>0.60795454545454541</v>
      </c>
      <c r="G728" s="3">
        <v>8.5227272727272721E-2</v>
      </c>
      <c r="H728" s="3">
        <v>0.1107954545454545</v>
      </c>
      <c r="I728" s="3">
        <v>0.25568181818181818</v>
      </c>
      <c r="J728" s="3">
        <v>3.1193432190389642E-2</v>
      </c>
      <c r="K728" s="3">
        <v>38906.299999999763</v>
      </c>
      <c r="L728" s="3" t="s">
        <v>13504</v>
      </c>
      <c r="M728" s="4" t="str">
        <f ca="1">IFERROR(__xludf.DUMMYFUNCTION("REGEXREPLACE(F757,""\D"", """")"),"10")</f>
        <v>10</v>
      </c>
    </row>
    <row r="729" spans="1:13" ht="15.75" customHeight="1">
      <c r="A729" s="1">
        <v>763</v>
      </c>
      <c r="B729" s="3">
        <v>764</v>
      </c>
      <c r="C729" s="3" t="s">
        <v>2277</v>
      </c>
      <c r="D729" s="3">
        <v>0.13762345200254589</v>
      </c>
      <c r="E729" s="3">
        <v>0.17480287992858409</v>
      </c>
      <c r="F729" s="3">
        <v>0.59243697478991597</v>
      </c>
      <c r="G729" s="3">
        <v>0.1176470588235294</v>
      </c>
      <c r="H729" s="3">
        <v>0.1218487394957983</v>
      </c>
      <c r="I729" s="3">
        <v>0.31092436974789922</v>
      </c>
      <c r="J729" s="3">
        <v>3.1501130534027103E-2</v>
      </c>
      <c r="K729" s="3">
        <v>26745.399999999991</v>
      </c>
      <c r="L729" s="3" t="s">
        <v>13512</v>
      </c>
      <c r="M729" s="4" t="str">
        <f ca="1">IFERROR(__xludf.DUMMYFUNCTION("REGEXREPLACE(F765,""\D"", """")"),"10")</f>
        <v>10</v>
      </c>
    </row>
    <row r="730" spans="1:13" ht="15.75" customHeight="1">
      <c r="A730" s="1">
        <v>822</v>
      </c>
      <c r="B730" s="3">
        <v>823</v>
      </c>
      <c r="C730" s="3" t="s">
        <v>2441</v>
      </c>
      <c r="D730" s="3">
        <v>0.16012088906876859</v>
      </c>
      <c r="E730" s="3">
        <v>0.37874968874794368</v>
      </c>
      <c r="F730" s="3">
        <v>0.56965648854961837</v>
      </c>
      <c r="G730" s="3">
        <v>7.6335877862595422E-2</v>
      </c>
      <c r="H730" s="3">
        <v>8.7786259541984726E-2</v>
      </c>
      <c r="I730" s="3">
        <v>0.2070610687022901</v>
      </c>
      <c r="J730" s="3">
        <v>2.580674367472089E-2</v>
      </c>
      <c r="K730" s="3">
        <v>113525.8000000005</v>
      </c>
      <c r="L730" s="3" t="s">
        <v>13570</v>
      </c>
      <c r="M730" s="4" t="str">
        <f ca="1">IFERROR(__xludf.DUMMYFUNCTION("REGEXREPLACE(F824,""\D"", """")"),"10")</f>
        <v>10</v>
      </c>
    </row>
    <row r="731" spans="1:13" ht="15.75" customHeight="1">
      <c r="A731" s="1">
        <v>851</v>
      </c>
      <c r="B731" s="3">
        <v>852</v>
      </c>
      <c r="C731" s="3" t="s">
        <v>2518</v>
      </c>
      <c r="D731" s="3">
        <v>0.2088534621942402</v>
      </c>
      <c r="E731" s="3">
        <v>0.1446861133618943</v>
      </c>
      <c r="F731" s="3">
        <v>0.6026200873362445</v>
      </c>
      <c r="G731" s="3">
        <v>0.1266375545851528</v>
      </c>
      <c r="H731" s="3">
        <v>0.15720524017467249</v>
      </c>
      <c r="I731" s="3">
        <v>0.34061135371179041</v>
      </c>
      <c r="J731" s="3">
        <v>5.6776117231882597E-2</v>
      </c>
      <c r="K731" s="3">
        <v>26444.299999999988</v>
      </c>
      <c r="L731" s="3" t="s">
        <v>13599</v>
      </c>
      <c r="M731" s="4" t="str">
        <f ca="1">IFERROR(__xludf.DUMMYFUNCTION("REGEXREPLACE(F853,""\D"", """")"),"10")</f>
        <v>10</v>
      </c>
    </row>
    <row r="732" spans="1:13" ht="15.75" customHeight="1">
      <c r="A732" s="1">
        <v>859</v>
      </c>
      <c r="B732" s="3">
        <v>860</v>
      </c>
      <c r="C732" s="3" t="s">
        <v>2543</v>
      </c>
      <c r="D732" s="3">
        <v>0.1535413178385113</v>
      </c>
      <c r="E732" s="3">
        <v>0.1565358574451815</v>
      </c>
      <c r="F732" s="3">
        <v>0.5810147299509002</v>
      </c>
      <c r="G732" s="3">
        <v>0.15548281505728309</v>
      </c>
      <c r="H732" s="3">
        <v>0.10474631751227501</v>
      </c>
      <c r="I732" s="3">
        <v>0.30114566284779049</v>
      </c>
      <c r="J732" s="3">
        <v>3.8573695304076921E-2</v>
      </c>
      <c r="K732" s="3">
        <v>69913.399999999645</v>
      </c>
      <c r="L732" s="3" t="s">
        <v>13607</v>
      </c>
      <c r="M732" s="4" t="str">
        <f ca="1">IFERROR(__xludf.DUMMYFUNCTION("REGEXREPLACE(F861,""\D"", """")"),"10")</f>
        <v>10</v>
      </c>
    </row>
    <row r="733" spans="1:13" ht="15.75" customHeight="1">
      <c r="A733" s="1">
        <v>867</v>
      </c>
      <c r="B733" s="3">
        <v>868</v>
      </c>
      <c r="C733" s="3" t="s">
        <v>2565</v>
      </c>
      <c r="D733" s="3">
        <v>0.15529478580515241</v>
      </c>
      <c r="E733" s="3">
        <v>0.22803579711390751</v>
      </c>
      <c r="F733" s="3">
        <v>0.62285714285714289</v>
      </c>
      <c r="G733" s="3">
        <v>0.10571428571428571</v>
      </c>
      <c r="H733" s="3">
        <v>0.13714285714285709</v>
      </c>
      <c r="I733" s="3">
        <v>0.25142857142857139</v>
      </c>
      <c r="J733" s="3">
        <v>3.6304151161163929E-2</v>
      </c>
      <c r="K733" s="3">
        <v>38447.299999999763</v>
      </c>
      <c r="L733" s="3" t="s">
        <v>13615</v>
      </c>
      <c r="M733" s="4" t="str">
        <f ca="1">IFERROR(__xludf.DUMMYFUNCTION("REGEXREPLACE(F869,""\D"", """")"),"10")</f>
        <v>10</v>
      </c>
    </row>
    <row r="734" spans="1:13" ht="15.75" customHeight="1">
      <c r="A734" s="1">
        <v>1010</v>
      </c>
      <c r="B734" s="3">
        <v>1011</v>
      </c>
      <c r="C734" s="3" t="s">
        <v>2965</v>
      </c>
      <c r="D734" s="3">
        <v>0.17432513242968389</v>
      </c>
      <c r="E734" s="3">
        <v>0.65270464999302291</v>
      </c>
      <c r="F734" s="3">
        <v>0.53776435045317217</v>
      </c>
      <c r="G734" s="3">
        <v>4.5317220543806637E-2</v>
      </c>
      <c r="H734" s="3">
        <v>5.1359516616314202E-2</v>
      </c>
      <c r="I734" s="3">
        <v>0.14803625377643501</v>
      </c>
      <c r="J734" s="3">
        <v>1.5179886620820921E-2</v>
      </c>
      <c r="K734" s="3">
        <v>34240.499999999833</v>
      </c>
      <c r="L734" s="3" t="s">
        <v>13758</v>
      </c>
      <c r="M734" s="4" t="str">
        <f ca="1">IFERROR(__xludf.DUMMYFUNCTION("REGEXREPLACE(F1012,""\D"", """")"),"10")</f>
        <v>10</v>
      </c>
    </row>
    <row r="735" spans="1:13" ht="15.75" customHeight="1">
      <c r="A735" s="1">
        <v>1054</v>
      </c>
      <c r="B735" s="3">
        <v>1055</v>
      </c>
      <c r="C735" s="3" t="s">
        <v>3088</v>
      </c>
      <c r="D735" s="3">
        <v>0.1473258290837349</v>
      </c>
      <c r="E735" s="3">
        <v>0.21873947591816839</v>
      </c>
      <c r="F735" s="3">
        <v>0.61484918793503485</v>
      </c>
      <c r="G735" s="3">
        <v>0.11832946635730859</v>
      </c>
      <c r="H735" s="3">
        <v>0.111368909512761</v>
      </c>
      <c r="I735" s="3">
        <v>0.2923433874709977</v>
      </c>
      <c r="J735" s="3">
        <v>3.2958683864218047E-2</v>
      </c>
      <c r="K735" s="3">
        <v>47997.59999999962</v>
      </c>
      <c r="L735" s="3" t="s">
        <v>13802</v>
      </c>
      <c r="M735" s="4" t="str">
        <f ca="1">IFERROR(__xludf.DUMMYFUNCTION("REGEXREPLACE(F1056,""\D"", """")"),"10")</f>
        <v>10</v>
      </c>
    </row>
    <row r="736" spans="1:13" ht="15.75" customHeight="1">
      <c r="A736" s="1">
        <v>1064</v>
      </c>
      <c r="B736" s="3">
        <v>1065</v>
      </c>
      <c r="C736" s="3" t="s">
        <v>3117</v>
      </c>
      <c r="D736" s="3">
        <v>0.18340272606038219</v>
      </c>
      <c r="E736" s="3">
        <v>0.24851509914984499</v>
      </c>
      <c r="F736" s="3">
        <v>0.61224489795918369</v>
      </c>
      <c r="G736" s="3">
        <v>0.10544217687074831</v>
      </c>
      <c r="H736" s="3">
        <v>0.1326530612244898</v>
      </c>
      <c r="I736" s="3">
        <v>0.29251700680272108</v>
      </c>
      <c r="J736" s="3">
        <v>4.1826327244760583E-2</v>
      </c>
      <c r="K736" s="3">
        <v>32372.5999999999</v>
      </c>
      <c r="L736" s="3" t="s">
        <v>13812</v>
      </c>
      <c r="M736" s="4" t="str">
        <f ca="1">IFERROR(__xludf.DUMMYFUNCTION("REGEXREPLACE(F1066,""\D"", """")"),"10")</f>
        <v>10</v>
      </c>
    </row>
    <row r="737" spans="1:13" ht="15.75" customHeight="1">
      <c r="A737" s="1">
        <v>1210</v>
      </c>
      <c r="B737" s="3">
        <v>1211</v>
      </c>
      <c r="C737" s="3" t="s">
        <v>3537</v>
      </c>
      <c r="D737" s="3">
        <v>0.17456072446623869</v>
      </c>
      <c r="E737" s="3">
        <v>0.23484839238568539</v>
      </c>
      <c r="F737" s="3">
        <v>0.58994708994709</v>
      </c>
      <c r="G737" s="3">
        <v>9.2592592592592587E-2</v>
      </c>
      <c r="H737" s="3">
        <v>9.5238095238095233E-2</v>
      </c>
      <c r="I737" s="3">
        <v>0.23809523809523811</v>
      </c>
      <c r="J737" s="3">
        <v>3.152371551665762E-2</v>
      </c>
      <c r="K737" s="3">
        <v>41623.799999999712</v>
      </c>
      <c r="L737" s="3" t="s">
        <v>13958</v>
      </c>
      <c r="M737" s="4" t="str">
        <f ca="1">IFERROR(__xludf.DUMMYFUNCTION("REGEXREPLACE(F1212,""\D"", """")"),"10")</f>
        <v>10</v>
      </c>
    </row>
    <row r="738" spans="1:13" ht="15.75" customHeight="1">
      <c r="A738" s="1">
        <v>1242</v>
      </c>
      <c r="B738" s="3">
        <v>1243</v>
      </c>
      <c r="C738" s="3" t="s">
        <v>3626</v>
      </c>
      <c r="D738" s="3">
        <v>0.1918272816457926</v>
      </c>
      <c r="E738" s="3">
        <v>0.19755065246856021</v>
      </c>
      <c r="F738" s="3">
        <v>0.60446780551905388</v>
      </c>
      <c r="G738" s="3">
        <v>0.1077529566360053</v>
      </c>
      <c r="H738" s="3">
        <v>0.1287779237844941</v>
      </c>
      <c r="I738" s="3">
        <v>0.27726675427069652</v>
      </c>
      <c r="J738" s="3">
        <v>4.4574231693199427E-2</v>
      </c>
      <c r="K738" s="3">
        <v>85630.599999999948</v>
      </c>
      <c r="L738" s="3" t="s">
        <v>13990</v>
      </c>
      <c r="M738" s="4" t="str">
        <f ca="1">IFERROR(__xludf.DUMMYFUNCTION("REGEXREPLACE(F1244,""\D"", """")"),"10")</f>
        <v>10</v>
      </c>
    </row>
    <row r="739" spans="1:13" ht="15.75" customHeight="1">
      <c r="A739" s="1">
        <v>1352</v>
      </c>
      <c r="B739" s="3">
        <v>1353</v>
      </c>
      <c r="C739" s="3" t="s">
        <v>3938</v>
      </c>
      <c r="D739" s="3">
        <v>0.172703452444292</v>
      </c>
      <c r="E739" s="3">
        <v>0.16370335466129249</v>
      </c>
      <c r="F739" s="3">
        <v>0.63892145369284881</v>
      </c>
      <c r="G739" s="3">
        <v>0.1101992966002345</v>
      </c>
      <c r="H739" s="3">
        <v>0.13481828839390389</v>
      </c>
      <c r="I739" s="3">
        <v>0.29308323563892152</v>
      </c>
      <c r="J739" s="3">
        <v>4.1608936585234423E-2</v>
      </c>
      <c r="K739" s="3">
        <v>95050.600000000195</v>
      </c>
      <c r="L739" s="3" t="s">
        <v>14100</v>
      </c>
      <c r="M739" s="4" t="str">
        <f ca="1">IFERROR(__xludf.DUMMYFUNCTION("REGEXREPLACE(F1354,""\D"", """")"),"10")</f>
        <v>10</v>
      </c>
    </row>
    <row r="740" spans="1:13" ht="15.75" customHeight="1">
      <c r="A740" s="1">
        <v>1420</v>
      </c>
      <c r="B740" s="3">
        <v>1421</v>
      </c>
      <c r="C740" s="3" t="s">
        <v>4123</v>
      </c>
      <c r="D740" s="3">
        <v>0.12567901824388639</v>
      </c>
      <c r="E740" s="3">
        <v>0.14686252637701461</v>
      </c>
      <c r="F740" s="3">
        <v>0.62545454545454549</v>
      </c>
      <c r="G740" s="3">
        <v>0.1090909090909091</v>
      </c>
      <c r="H740" s="3">
        <v>0.14181818181818179</v>
      </c>
      <c r="I740" s="3">
        <v>0.29818181818181821</v>
      </c>
      <c r="J740" s="3">
        <v>3.0140188256243081E-2</v>
      </c>
      <c r="K740" s="3">
        <v>30901.599999999951</v>
      </c>
      <c r="L740" s="3" t="s">
        <v>14168</v>
      </c>
      <c r="M740" s="4" t="str">
        <f ca="1">IFERROR(__xludf.DUMMYFUNCTION("REGEXREPLACE(F1422,""\D"", """")"),"10")</f>
        <v>10</v>
      </c>
    </row>
    <row r="741" spans="1:13" ht="15.75" customHeight="1">
      <c r="A741" s="1">
        <v>1500</v>
      </c>
      <c r="B741" s="3">
        <v>1501</v>
      </c>
      <c r="C741" s="3" t="s">
        <v>4344</v>
      </c>
      <c r="D741" s="3">
        <v>0.18389374031267169</v>
      </c>
      <c r="E741" s="3">
        <v>0.23841582537285391</v>
      </c>
      <c r="F741" s="3">
        <v>0.63218390804597702</v>
      </c>
      <c r="G741" s="3">
        <v>8.8122605363984668E-2</v>
      </c>
      <c r="H741" s="3">
        <v>0.10727969348659</v>
      </c>
      <c r="I741" s="3">
        <v>0.24521072796934859</v>
      </c>
      <c r="J741" s="3">
        <v>3.3885484843888432E-2</v>
      </c>
      <c r="K741" s="3">
        <v>29265.099999999951</v>
      </c>
      <c r="L741" s="3" t="s">
        <v>14248</v>
      </c>
      <c r="M741" s="4" t="str">
        <f ca="1">IFERROR(__xludf.DUMMYFUNCTION("REGEXREPLACE(F1502,""\D"", """")"),"10")</f>
        <v>10</v>
      </c>
    </row>
    <row r="742" spans="1:13" ht="15.75" customHeight="1">
      <c r="A742" s="1">
        <v>1571</v>
      </c>
      <c r="B742" s="3">
        <v>1572</v>
      </c>
      <c r="C742" s="3" t="s">
        <v>4542</v>
      </c>
      <c r="D742" s="3">
        <v>0.20055702530096939</v>
      </c>
      <c r="E742" s="3">
        <v>0.24428868714572999</v>
      </c>
      <c r="F742" s="3">
        <v>0.63500000000000001</v>
      </c>
      <c r="G742" s="3">
        <v>0.105</v>
      </c>
      <c r="H742" s="3">
        <v>0.105</v>
      </c>
      <c r="I742" s="3">
        <v>0.27500000000000002</v>
      </c>
      <c r="J742" s="3">
        <v>3.9449645005200581E-2</v>
      </c>
      <c r="K742" s="3">
        <v>21856.099999999991</v>
      </c>
      <c r="L742" s="3" t="s">
        <v>14319</v>
      </c>
      <c r="M742" s="4" t="str">
        <f ca="1">IFERROR(__xludf.DUMMYFUNCTION("REGEXREPLACE(F1573,""\D"", """")"),"10")</f>
        <v>10</v>
      </c>
    </row>
    <row r="743" spans="1:13" ht="15.75" customHeight="1">
      <c r="A743" s="1">
        <v>1739</v>
      </c>
      <c r="B743" s="3">
        <v>1740</v>
      </c>
      <c r="C743" s="3" t="s">
        <v>5005</v>
      </c>
      <c r="D743" s="3">
        <v>0.17819836395867161</v>
      </c>
      <c r="E743" s="3">
        <v>0.17123490090858021</v>
      </c>
      <c r="F743" s="3">
        <v>0.62939958592132506</v>
      </c>
      <c r="G743" s="3">
        <v>0.12422360248447201</v>
      </c>
      <c r="H743" s="3">
        <v>0.13457556935817799</v>
      </c>
      <c r="I743" s="3">
        <v>0.3022774327122153</v>
      </c>
      <c r="J743" s="3">
        <v>4.5192702931064657E-2</v>
      </c>
      <c r="K743" s="3">
        <v>55622.799999999457</v>
      </c>
      <c r="L743" s="3" t="s">
        <v>14487</v>
      </c>
      <c r="M743" s="4" t="str">
        <f ca="1">IFERROR(__xludf.DUMMYFUNCTION("REGEXREPLACE(F1741,""\D"", """")"),"10")</f>
        <v>10</v>
      </c>
    </row>
    <row r="744" spans="1:13" ht="15.75" customHeight="1">
      <c r="A744" s="1">
        <v>1771</v>
      </c>
      <c r="B744" s="3">
        <v>1772</v>
      </c>
      <c r="C744" s="3" t="s">
        <v>5087</v>
      </c>
      <c r="D744" s="3">
        <v>0.1553773666131181</v>
      </c>
      <c r="E744" s="3">
        <v>0.16021058636130739</v>
      </c>
      <c r="F744" s="3">
        <v>0.60728744939271251</v>
      </c>
      <c r="G744" s="3">
        <v>0.12550607287449389</v>
      </c>
      <c r="H744" s="3">
        <v>0.1214574898785425</v>
      </c>
      <c r="I744" s="3">
        <v>0.29959514170040491</v>
      </c>
      <c r="J744" s="3">
        <v>3.6808093061704093E-2</v>
      </c>
      <c r="K744" s="3">
        <v>28305.799999999988</v>
      </c>
      <c r="L744" s="3" t="s">
        <v>14519</v>
      </c>
      <c r="M744" s="4" t="str">
        <f ca="1">IFERROR(__xludf.DUMMYFUNCTION("REGEXREPLACE(F1773,""\D"", """")"),"10")</f>
        <v>10</v>
      </c>
    </row>
    <row r="745" spans="1:13" ht="15.75" customHeight="1">
      <c r="A745" s="1">
        <v>1780</v>
      </c>
      <c r="B745" s="3">
        <v>1781</v>
      </c>
      <c r="C745" s="3" t="s">
        <v>5108</v>
      </c>
      <c r="D745" s="3">
        <v>0.2079337581785537</v>
      </c>
      <c r="E745" s="3">
        <v>0.21446055100642111</v>
      </c>
      <c r="F745" s="3">
        <v>0.63716814159292035</v>
      </c>
      <c r="G745" s="3">
        <v>0.19469026548672569</v>
      </c>
      <c r="H745" s="3">
        <v>5.3097345132743362E-2</v>
      </c>
      <c r="I745" s="3">
        <v>0.30088495575221241</v>
      </c>
      <c r="J745" s="3">
        <v>3.954326982569345E-2</v>
      </c>
      <c r="K745" s="3">
        <v>13355.70000000003</v>
      </c>
      <c r="L745" s="3" t="s">
        <v>14528</v>
      </c>
      <c r="M745" s="4" t="str">
        <f ca="1">IFERROR(__xludf.DUMMYFUNCTION("REGEXREPLACE(F1782,""\D"", """")"),"10")</f>
        <v>10</v>
      </c>
    </row>
    <row r="746" spans="1:13" ht="15.75" customHeight="1">
      <c r="A746" s="1">
        <v>1865</v>
      </c>
      <c r="B746" s="3">
        <v>1866</v>
      </c>
      <c r="C746" s="3" t="s">
        <v>5334</v>
      </c>
      <c r="D746" s="3">
        <v>8.6379526626709682E-2</v>
      </c>
      <c r="E746" s="3">
        <v>0.19110920683263199</v>
      </c>
      <c r="F746" s="3">
        <v>0.61403508771929827</v>
      </c>
      <c r="G746" s="3">
        <v>0.14035087719298239</v>
      </c>
      <c r="H746" s="3">
        <v>0.15789473684210531</v>
      </c>
      <c r="I746" s="3">
        <v>0.31578947368421051</v>
      </c>
      <c r="J746" s="3">
        <v>2.2077719212948901E-2</v>
      </c>
      <c r="K746" s="3">
        <v>6619.4999999999991</v>
      </c>
      <c r="L746" s="3" t="s">
        <v>14613</v>
      </c>
      <c r="M746" s="4" t="str">
        <f ca="1">IFERROR(__xludf.DUMMYFUNCTION("REGEXREPLACE(F1867,""\D"", """")"),"10")</f>
        <v>10</v>
      </c>
    </row>
    <row r="747" spans="1:13" ht="15.75" customHeight="1">
      <c r="A747" s="1">
        <v>2074</v>
      </c>
      <c r="B747" s="3">
        <v>2075</v>
      </c>
      <c r="C747" s="3" t="s">
        <v>5890</v>
      </c>
      <c r="D747" s="3">
        <v>0.2023678616127112</v>
      </c>
      <c r="E747" s="3">
        <v>0.15464518808058469</v>
      </c>
      <c r="F747" s="3">
        <v>0.625</v>
      </c>
      <c r="G747" s="3">
        <v>0.125</v>
      </c>
      <c r="H747" s="3">
        <v>0.109375</v>
      </c>
      <c r="I747" s="3">
        <v>0.2890625</v>
      </c>
      <c r="J747" s="3">
        <v>4.3246466974428292E-2</v>
      </c>
      <c r="K747" s="3">
        <v>13994.20000000003</v>
      </c>
      <c r="L747" s="3" t="s">
        <v>14821</v>
      </c>
      <c r="M747" s="4" t="str">
        <f ca="1">IFERROR(__xludf.DUMMYFUNCTION("REGEXREPLACE(F2076,""\D"", """")"),"10")</f>
        <v>10</v>
      </c>
    </row>
    <row r="748" spans="1:13" ht="15.75" customHeight="1">
      <c r="A748" s="1">
        <v>2099</v>
      </c>
      <c r="B748" s="3">
        <v>2100</v>
      </c>
      <c r="C748" s="3" t="s">
        <v>5956</v>
      </c>
      <c r="D748" s="3">
        <v>0.1765371439418969</v>
      </c>
      <c r="E748" s="3">
        <v>0.17656464732432389</v>
      </c>
      <c r="F748" s="3">
        <v>0.65090909090909088</v>
      </c>
      <c r="G748" s="3">
        <v>0.14545454545454539</v>
      </c>
      <c r="H748" s="3">
        <v>0.14545454545454539</v>
      </c>
      <c r="I748" s="3">
        <v>0.31636363636363629</v>
      </c>
      <c r="J748" s="3">
        <v>4.9897150218415773E-2</v>
      </c>
      <c r="K748" s="3">
        <v>30412.899999999911</v>
      </c>
      <c r="L748" s="3" t="s">
        <v>14846</v>
      </c>
      <c r="M748" s="4" t="str">
        <f ca="1">IFERROR(__xludf.DUMMYFUNCTION("REGEXREPLACE(F2101,""\D"", """")"),"10")</f>
        <v>10</v>
      </c>
    </row>
    <row r="749" spans="1:13" ht="15.75" customHeight="1">
      <c r="A749" s="1">
        <v>2167</v>
      </c>
      <c r="B749" s="3">
        <v>2168</v>
      </c>
      <c r="C749" s="3" t="s">
        <v>6133</v>
      </c>
      <c r="D749" s="3">
        <v>0.22599125611433971</v>
      </c>
      <c r="E749" s="3">
        <v>0.15484607882017401</v>
      </c>
      <c r="F749" s="3">
        <v>0.61956521739130432</v>
      </c>
      <c r="G749" s="3">
        <v>7.0652173913043473E-2</v>
      </c>
      <c r="H749" s="3">
        <v>0.18478260869565219</v>
      </c>
      <c r="I749" s="3">
        <v>0.30978260869565222</v>
      </c>
      <c r="J749" s="3">
        <v>4.9262563207418411E-2</v>
      </c>
      <c r="K749" s="3">
        <v>20992.499999999989</v>
      </c>
      <c r="L749" s="3" t="s">
        <v>14914</v>
      </c>
      <c r="M749" s="4" t="str">
        <f ca="1">IFERROR(__xludf.DUMMYFUNCTION("REGEXREPLACE(F2169,""\D"", """")"),"10")</f>
        <v>10</v>
      </c>
    </row>
    <row r="750" spans="1:13" ht="15.75" customHeight="1">
      <c r="A750" s="1">
        <v>2318</v>
      </c>
      <c r="B750" s="3">
        <v>2319</v>
      </c>
      <c r="C750" s="3" t="s">
        <v>6524</v>
      </c>
      <c r="D750" s="3">
        <v>0.15718494332080549</v>
      </c>
      <c r="E750" s="3">
        <v>0.36769625637250292</v>
      </c>
      <c r="F750" s="3">
        <v>0.66222222222222227</v>
      </c>
      <c r="G750" s="3">
        <v>0.08</v>
      </c>
      <c r="H750" s="3">
        <v>9.7777777777777783E-2</v>
      </c>
      <c r="I750" s="3">
        <v>0.20444444444444451</v>
      </c>
      <c r="J750" s="3">
        <v>2.588628281812598E-2</v>
      </c>
      <c r="K750" s="3">
        <v>24846.5</v>
      </c>
      <c r="L750" s="3" t="s">
        <v>15065</v>
      </c>
      <c r="M750" s="4" t="str">
        <f ca="1">IFERROR(__xludf.DUMMYFUNCTION("REGEXREPLACE(F2320,""\D"", """")"),"10")</f>
        <v>10</v>
      </c>
    </row>
    <row r="751" spans="1:13" ht="15.75" customHeight="1">
      <c r="A751" s="1">
        <v>2338</v>
      </c>
      <c r="B751" s="3">
        <v>2339</v>
      </c>
      <c r="C751" s="3" t="s">
        <v>6578</v>
      </c>
      <c r="D751" s="3">
        <v>0.18134699346551489</v>
      </c>
      <c r="E751" s="3">
        <v>0.23043705719015109</v>
      </c>
      <c r="F751" s="3">
        <v>0.63673469387755099</v>
      </c>
      <c r="G751" s="3">
        <v>0.1</v>
      </c>
      <c r="H751" s="3">
        <v>0.1224489795918367</v>
      </c>
      <c r="I751" s="3">
        <v>0.26530612244897961</v>
      </c>
      <c r="J751" s="3">
        <v>3.9206781619419651E-2</v>
      </c>
      <c r="K751" s="3">
        <v>54650.699999999473</v>
      </c>
      <c r="L751" s="3" t="s">
        <v>15085</v>
      </c>
      <c r="M751" s="4" t="str">
        <f ca="1">IFERROR(__xludf.DUMMYFUNCTION("REGEXREPLACE(F2340,""\D"", """")"),"10")</f>
        <v>10</v>
      </c>
    </row>
    <row r="752" spans="1:13" ht="15.75" customHeight="1">
      <c r="A752" s="1">
        <v>2370</v>
      </c>
      <c r="B752" s="3">
        <v>2371</v>
      </c>
      <c r="C752" s="3" t="s">
        <v>6662</v>
      </c>
      <c r="D752" s="3">
        <v>0.22207423409401481</v>
      </c>
      <c r="E752" s="3">
        <v>0.15679479123841519</v>
      </c>
      <c r="F752" s="3">
        <v>0.63698630136986301</v>
      </c>
      <c r="G752" s="3">
        <v>0.11301369863013699</v>
      </c>
      <c r="H752" s="3">
        <v>0.21232876712328769</v>
      </c>
      <c r="I752" s="3">
        <v>0.3595890410958904</v>
      </c>
      <c r="J752" s="3">
        <v>6.6397641495378648E-2</v>
      </c>
      <c r="K752" s="3">
        <v>33400.199999999873</v>
      </c>
      <c r="L752" s="3" t="s">
        <v>15117</v>
      </c>
      <c r="M752" s="4" t="str">
        <f ca="1">IFERROR(__xludf.DUMMYFUNCTION("REGEXREPLACE(F2372,""\D"", """")"),"10")</f>
        <v>10</v>
      </c>
    </row>
    <row r="753" spans="1:13" ht="15.75" customHeight="1">
      <c r="A753" s="1">
        <v>2383</v>
      </c>
      <c r="B753" s="3">
        <v>2384</v>
      </c>
      <c r="C753" s="3" t="s">
        <v>6694</v>
      </c>
      <c r="D753" s="3">
        <v>0.15861875140068671</v>
      </c>
      <c r="E753" s="3">
        <v>0.25835964548580143</v>
      </c>
      <c r="F753" s="3">
        <v>0.67581047381546133</v>
      </c>
      <c r="G753" s="3">
        <v>9.7256857855361589E-2</v>
      </c>
      <c r="H753" s="3">
        <v>9.7256857855361589E-2</v>
      </c>
      <c r="I753" s="3">
        <v>0.25935162094763092</v>
      </c>
      <c r="J753" s="3">
        <v>2.9785616999676121E-2</v>
      </c>
      <c r="K753" s="3">
        <v>43309.699999999699</v>
      </c>
      <c r="L753" s="3" t="s">
        <v>15130</v>
      </c>
      <c r="M753" s="4" t="str">
        <f ca="1">IFERROR(__xludf.DUMMYFUNCTION("REGEXREPLACE(F2385,""\D"", """")"),"10")</f>
        <v>10</v>
      </c>
    </row>
    <row r="754" spans="1:13" ht="15.75" customHeight="1">
      <c r="A754" s="1">
        <v>2405</v>
      </c>
      <c r="B754" s="3">
        <v>2406</v>
      </c>
      <c r="C754" s="3" t="s">
        <v>6754</v>
      </c>
      <c r="D754" s="3">
        <v>0.16739019314515571</v>
      </c>
      <c r="E754" s="3">
        <v>0.25979644312927308</v>
      </c>
      <c r="F754" s="3">
        <v>0.63059701492537312</v>
      </c>
      <c r="G754" s="3">
        <v>9.7014925373134331E-2</v>
      </c>
      <c r="H754" s="3">
        <v>0.1212686567164179</v>
      </c>
      <c r="I754" s="3">
        <v>0.27238805970149249</v>
      </c>
      <c r="J754" s="3">
        <v>3.5534148982298168E-2</v>
      </c>
      <c r="K754" s="3">
        <v>58894.599999999453</v>
      </c>
      <c r="L754" s="3" t="s">
        <v>15152</v>
      </c>
      <c r="M754" s="4" t="str">
        <f ca="1">IFERROR(__xludf.DUMMYFUNCTION("REGEXREPLACE(F2407,""\D"", """")"),"10")</f>
        <v>10</v>
      </c>
    </row>
    <row r="755" spans="1:13" ht="15.75" customHeight="1">
      <c r="A755" s="1">
        <v>2419</v>
      </c>
      <c r="B755" s="3">
        <v>2420</v>
      </c>
      <c r="C755" s="3" t="s">
        <v>6792</v>
      </c>
      <c r="D755" s="3">
        <v>0.13029857074276319</v>
      </c>
      <c r="E755" s="3">
        <v>0.1323422992118389</v>
      </c>
      <c r="F755" s="3">
        <v>0.65322580645161288</v>
      </c>
      <c r="G755" s="3">
        <v>0.15322580645161291</v>
      </c>
      <c r="H755" s="3">
        <v>0.14516129032258071</v>
      </c>
      <c r="I755" s="3">
        <v>0.32258064516129031</v>
      </c>
      <c r="J755" s="3">
        <v>3.6460240282648042E-2</v>
      </c>
      <c r="K755" s="3">
        <v>14855.30000000003</v>
      </c>
      <c r="L755" s="3" t="s">
        <v>15166</v>
      </c>
      <c r="M755" s="4" t="str">
        <f ca="1">IFERROR(__xludf.DUMMYFUNCTION("REGEXREPLACE(F2421,""\D"", """")"),"10")</f>
        <v>10</v>
      </c>
    </row>
    <row r="756" spans="1:13" ht="15.75" customHeight="1">
      <c r="A756" s="1">
        <v>2527</v>
      </c>
      <c r="B756" s="3">
        <v>2528</v>
      </c>
      <c r="C756" s="3" t="s">
        <v>7082</v>
      </c>
      <c r="D756" s="3">
        <v>0.19299409219150729</v>
      </c>
      <c r="E756" s="3">
        <v>0.32109405348783382</v>
      </c>
      <c r="F756" s="3">
        <v>0.63005780346820806</v>
      </c>
      <c r="G756" s="3">
        <v>6.9364161849710976E-2</v>
      </c>
      <c r="H756" s="3">
        <v>9.8265895953757232E-2</v>
      </c>
      <c r="I756" s="3">
        <v>0.2138728323699422</v>
      </c>
      <c r="J756" s="3">
        <v>2.8828760782271281E-2</v>
      </c>
      <c r="K756" s="3">
        <v>18391.599999999999</v>
      </c>
      <c r="L756" s="3" t="s">
        <v>15274</v>
      </c>
      <c r="M756" s="4" t="str">
        <f ca="1">IFERROR(__xludf.DUMMYFUNCTION("REGEXREPLACE(F2529,""\D"", """")"),"10")</f>
        <v>10</v>
      </c>
    </row>
    <row r="757" spans="1:13" ht="15.75" customHeight="1">
      <c r="A757" s="1">
        <v>2529</v>
      </c>
      <c r="B757" s="3">
        <v>2530</v>
      </c>
      <c r="C757" s="3" t="s">
        <v>7088</v>
      </c>
      <c r="D757" s="3">
        <v>0.17896684490428399</v>
      </c>
      <c r="E757" s="3">
        <v>0.31260900661804358</v>
      </c>
      <c r="F757" s="3">
        <v>0.63028169014084512</v>
      </c>
      <c r="G757" s="3">
        <v>7.8638497652582157E-2</v>
      </c>
      <c r="H757" s="3">
        <v>9.5070422535211266E-2</v>
      </c>
      <c r="I757" s="3">
        <v>0.21361502347417841</v>
      </c>
      <c r="J757" s="3">
        <v>3.0407967564778531E-2</v>
      </c>
      <c r="K757" s="3">
        <v>93245.800000000323</v>
      </c>
      <c r="L757" s="3" t="s">
        <v>15276</v>
      </c>
      <c r="M757" s="4" t="str">
        <f ca="1">IFERROR(__xludf.DUMMYFUNCTION("REGEXREPLACE(F2531,""\D"", """")"),"10")</f>
        <v>10</v>
      </c>
    </row>
    <row r="758" spans="1:13" ht="15.75" customHeight="1">
      <c r="A758" s="1">
        <v>2718</v>
      </c>
      <c r="B758" s="3">
        <v>2719</v>
      </c>
      <c r="C758" s="3" t="s">
        <v>7594</v>
      </c>
      <c r="D758" s="3">
        <v>0.145315184246364</v>
      </c>
      <c r="E758" s="3">
        <v>0.1754260091837295</v>
      </c>
      <c r="F758" s="3">
        <v>0.66535433070866146</v>
      </c>
      <c r="G758" s="3">
        <v>0.1417322834645669</v>
      </c>
      <c r="H758" s="3">
        <v>0.15354330708661421</v>
      </c>
      <c r="I758" s="3">
        <v>0.3346456692913386</v>
      </c>
      <c r="J758" s="3">
        <v>4.1576067092784441E-2</v>
      </c>
      <c r="K758" s="3">
        <v>29428.499999999971</v>
      </c>
      <c r="L758" s="3" t="s">
        <v>15465</v>
      </c>
      <c r="M758" s="4" t="str">
        <f ca="1">IFERROR(__xludf.DUMMYFUNCTION("REGEXREPLACE(F2720,""\D"", """")"),"10")</f>
        <v>10</v>
      </c>
    </row>
    <row r="759" spans="1:13" ht="15.75" customHeight="1">
      <c r="A759" s="1">
        <v>2760</v>
      </c>
      <c r="B759" s="3">
        <v>2761</v>
      </c>
      <c r="C759" s="3" t="s">
        <v>7703</v>
      </c>
      <c r="D759" s="3">
        <v>0.19080287011391281</v>
      </c>
      <c r="E759" s="3">
        <v>0.1859387165990552</v>
      </c>
      <c r="F759" s="3">
        <v>0.62629757785467133</v>
      </c>
      <c r="G759" s="3">
        <v>0.11418685121107271</v>
      </c>
      <c r="H759" s="3">
        <v>0.11072664359861591</v>
      </c>
      <c r="I759" s="3">
        <v>0.29065743944636679</v>
      </c>
      <c r="J759" s="3">
        <v>4.1210885110734619E-2</v>
      </c>
      <c r="K759" s="3">
        <v>33212.599999999889</v>
      </c>
      <c r="L759" s="3" t="s">
        <v>15507</v>
      </c>
      <c r="M759" s="4" t="str">
        <f ca="1">IFERROR(__xludf.DUMMYFUNCTION("REGEXREPLACE(F2762,""\D"", """")"),"10")</f>
        <v>10</v>
      </c>
    </row>
    <row r="760" spans="1:13" ht="15.75" customHeight="1">
      <c r="A760" s="1">
        <v>2826</v>
      </c>
      <c r="B760" s="3">
        <v>2827</v>
      </c>
      <c r="C760" s="3" t="s">
        <v>7881</v>
      </c>
      <c r="D760" s="3">
        <v>0.1238936248274624</v>
      </c>
      <c r="E760" s="3">
        <v>0.19717548450452191</v>
      </c>
      <c r="F760" s="3">
        <v>0.56521739130434778</v>
      </c>
      <c r="G760" s="3">
        <v>0.14492753623188409</v>
      </c>
      <c r="H760" s="3">
        <v>0.17391304347826089</v>
      </c>
      <c r="I760" s="3">
        <v>0.3188405797101449</v>
      </c>
      <c r="J760" s="3">
        <v>3.5225153525205763E-2</v>
      </c>
      <c r="K760" s="3">
        <v>7951.0000000000045</v>
      </c>
      <c r="L760" s="3" t="s">
        <v>15573</v>
      </c>
      <c r="M760" s="4" t="str">
        <f ca="1">IFERROR(__xludf.DUMMYFUNCTION("REGEXREPLACE(F2828,""\D"", """")"),"10")</f>
        <v>10</v>
      </c>
    </row>
    <row r="761" spans="1:13" ht="15.75" customHeight="1">
      <c r="A761" s="1">
        <v>2859</v>
      </c>
      <c r="B761" s="3">
        <v>2860</v>
      </c>
      <c r="C761" s="3" t="s">
        <v>7967</v>
      </c>
      <c r="D761" s="3">
        <v>0.18686236069113529</v>
      </c>
      <c r="E761" s="3">
        <v>0.25650926070419278</v>
      </c>
      <c r="F761" s="3">
        <v>0.66259541984732828</v>
      </c>
      <c r="G761" s="3">
        <v>9.0076335877862596E-2</v>
      </c>
      <c r="H761" s="3">
        <v>0.1053435114503817</v>
      </c>
      <c r="I761" s="3">
        <v>0.25343511450381678</v>
      </c>
      <c r="J761" s="3">
        <v>3.566354936970656E-2</v>
      </c>
      <c r="K761" s="3">
        <v>69647.699999999735</v>
      </c>
      <c r="L761" s="3" t="s">
        <v>15606</v>
      </c>
      <c r="M761" s="4" t="str">
        <f ca="1">IFERROR(__xludf.DUMMYFUNCTION("REGEXREPLACE(F2861,""\D"", """")"),"10")</f>
        <v>10</v>
      </c>
    </row>
    <row r="762" spans="1:13" ht="15.75" customHeight="1">
      <c r="A762" s="1">
        <v>2949</v>
      </c>
      <c r="B762" s="3">
        <v>2950</v>
      </c>
      <c r="C762" s="3" t="s">
        <v>8201</v>
      </c>
      <c r="D762" s="3">
        <v>0.17345934386601569</v>
      </c>
      <c r="E762" s="3">
        <v>0.20609246845440651</v>
      </c>
      <c r="F762" s="3">
        <v>0.63903061224489799</v>
      </c>
      <c r="G762" s="3">
        <v>0.1058673469387755</v>
      </c>
      <c r="H762" s="3">
        <v>0.13010204081632651</v>
      </c>
      <c r="I762" s="3">
        <v>0.27168367346938782</v>
      </c>
      <c r="J762" s="3">
        <v>4.0174768316881347E-2</v>
      </c>
      <c r="K762" s="3">
        <v>88024.79999999993</v>
      </c>
      <c r="L762" s="3" t="s">
        <v>15696</v>
      </c>
      <c r="M762" s="4" t="str">
        <f ca="1">IFERROR(__xludf.DUMMYFUNCTION("REGEXREPLACE(F2951,""\D"", """")"),"10")</f>
        <v>10</v>
      </c>
    </row>
    <row r="763" spans="1:13" ht="15.75" customHeight="1">
      <c r="A763" s="1">
        <v>2961</v>
      </c>
      <c r="B763" s="3">
        <v>2962</v>
      </c>
      <c r="C763" s="3" t="s">
        <v>8235</v>
      </c>
      <c r="D763" s="3">
        <v>0.14548337323949989</v>
      </c>
      <c r="E763" s="3">
        <v>0.16801227813138961</v>
      </c>
      <c r="F763" s="3">
        <v>0.64814814814814814</v>
      </c>
      <c r="G763" s="3">
        <v>0.1084656084656085</v>
      </c>
      <c r="H763" s="3">
        <v>0.1402116402116402</v>
      </c>
      <c r="I763" s="3">
        <v>0.28835978835978843</v>
      </c>
      <c r="J763" s="3">
        <v>3.4939179757056078E-2</v>
      </c>
      <c r="K763" s="3">
        <v>41973.199999999742</v>
      </c>
      <c r="L763" s="3" t="s">
        <v>15708</v>
      </c>
      <c r="M763" s="4" t="str">
        <f ca="1">IFERROR(__xludf.DUMMYFUNCTION("REGEXREPLACE(F2963,""\D"", """")"),"10")</f>
        <v>10</v>
      </c>
    </row>
    <row r="764" spans="1:13" ht="15.75" customHeight="1">
      <c r="A764" s="1">
        <v>3057</v>
      </c>
      <c r="B764" s="3">
        <v>3058</v>
      </c>
      <c r="C764" s="3" t="s">
        <v>8496</v>
      </c>
      <c r="D764" s="3">
        <v>0.17016180903068781</v>
      </c>
      <c r="E764" s="3">
        <v>0.41379626444994311</v>
      </c>
      <c r="F764" s="3">
        <v>0.62381852551984873</v>
      </c>
      <c r="G764" s="3">
        <v>8.3175803402646506E-2</v>
      </c>
      <c r="H764" s="3">
        <v>8.8846880907372403E-2</v>
      </c>
      <c r="I764" s="3">
        <v>0.1890359168241966</v>
      </c>
      <c r="J764" s="3">
        <v>2.8361804199950449E-2</v>
      </c>
      <c r="K764" s="3">
        <v>58235.899999999478</v>
      </c>
      <c r="L764" s="3" t="s">
        <v>15804</v>
      </c>
      <c r="M764" s="4" t="str">
        <f ca="1">IFERROR(__xludf.DUMMYFUNCTION("REGEXREPLACE(F3059,""\D"", """")"),"10")</f>
        <v>10</v>
      </c>
    </row>
    <row r="765" spans="1:13" ht="15.75" customHeight="1">
      <c r="A765" s="1">
        <v>3243</v>
      </c>
      <c r="B765" s="3">
        <v>3244</v>
      </c>
      <c r="C765" s="3" t="s">
        <v>8991</v>
      </c>
      <c r="D765" s="3">
        <v>0.1287824399591454</v>
      </c>
      <c r="E765" s="3">
        <v>0.22374643714809619</v>
      </c>
      <c r="F765" s="3">
        <v>0.54545454545454541</v>
      </c>
      <c r="G765" s="3">
        <v>4.5454545454545463E-2</v>
      </c>
      <c r="H765" s="3">
        <v>0.13636363636363641</v>
      </c>
      <c r="I765" s="3">
        <v>0.21590909090909091</v>
      </c>
      <c r="J765" s="3">
        <v>1.7273515769317151E-2</v>
      </c>
      <c r="K765" s="3">
        <v>9604.5000000000127</v>
      </c>
      <c r="L765" s="3" t="s">
        <v>15990</v>
      </c>
      <c r="M765" s="4" t="str">
        <f ca="1">IFERROR(__xludf.DUMMYFUNCTION("REGEXREPLACE(F3245,""\D"", """")"),"10")</f>
        <v>10</v>
      </c>
    </row>
    <row r="766" spans="1:13" ht="15.75" customHeight="1">
      <c r="A766" s="1">
        <v>3307</v>
      </c>
      <c r="B766" s="3">
        <v>3308</v>
      </c>
      <c r="C766" s="3" t="s">
        <v>9162</v>
      </c>
      <c r="D766" s="3">
        <v>0.14243541491135711</v>
      </c>
      <c r="E766" s="3">
        <v>0.13317291072464779</v>
      </c>
      <c r="F766" s="3">
        <v>0.64204545454545459</v>
      </c>
      <c r="G766" s="3">
        <v>0.1079545454545455</v>
      </c>
      <c r="H766" s="3">
        <v>0.13920454545454539</v>
      </c>
      <c r="I766" s="3">
        <v>0.28125</v>
      </c>
      <c r="J766" s="3">
        <v>3.3927565080084397E-2</v>
      </c>
      <c r="K766" s="3">
        <v>40583.999999999753</v>
      </c>
      <c r="L766" s="3" t="s">
        <v>16054</v>
      </c>
      <c r="M766" s="4" t="str">
        <f ca="1">IFERROR(__xludf.DUMMYFUNCTION("REGEXREPLACE(F3309,""\D"", """")"),"10")</f>
        <v>10</v>
      </c>
    </row>
    <row r="767" spans="1:13" ht="15.75" customHeight="1">
      <c r="A767" s="1">
        <v>3353</v>
      </c>
      <c r="B767" s="3">
        <v>3354</v>
      </c>
      <c r="C767" s="3" t="s">
        <v>9283</v>
      </c>
      <c r="D767" s="3">
        <v>0.21180196530120249</v>
      </c>
      <c r="E767" s="3">
        <v>0.42459308139391178</v>
      </c>
      <c r="F767" s="3">
        <v>0.58750000000000002</v>
      </c>
      <c r="G767" s="3">
        <v>8.7499999999999994E-2</v>
      </c>
      <c r="H767" s="3">
        <v>5.6250000000000001E-2</v>
      </c>
      <c r="I767" s="3">
        <v>0.2</v>
      </c>
      <c r="J767" s="3">
        <v>2.6082727535397289E-2</v>
      </c>
      <c r="K767" s="3">
        <v>17567.000000000029</v>
      </c>
      <c r="L767" s="3" t="s">
        <v>16100</v>
      </c>
      <c r="M767" s="4" t="str">
        <f ca="1">IFERROR(__xludf.DUMMYFUNCTION("REGEXREPLACE(F3355,""\D"", """")"),"10")</f>
        <v>10</v>
      </c>
    </row>
    <row r="768" spans="1:13" ht="15.75" customHeight="1">
      <c r="A768" s="1">
        <v>3382</v>
      </c>
      <c r="B768" s="3">
        <v>3383</v>
      </c>
      <c r="C768" s="3" t="s">
        <v>9361</v>
      </c>
      <c r="D768" s="3">
        <v>0.1974024278629975</v>
      </c>
      <c r="E768" s="3">
        <v>0.48728701065194119</v>
      </c>
      <c r="F768" s="3">
        <v>0.57061068702290074</v>
      </c>
      <c r="G768" s="3">
        <v>7.6335877862595422E-2</v>
      </c>
      <c r="H768" s="3">
        <v>6.4885496183206104E-2</v>
      </c>
      <c r="I768" s="3">
        <v>0.17748091603053431</v>
      </c>
      <c r="J768" s="3">
        <v>2.671994135646413E-2</v>
      </c>
      <c r="K768" s="3">
        <v>56409.899999999412</v>
      </c>
      <c r="L768" s="3" t="s">
        <v>16129</v>
      </c>
      <c r="M768" s="4" t="str">
        <f ca="1">IFERROR(__xludf.DUMMYFUNCTION("REGEXREPLACE(F3384,""\D"", """")"),"10")</f>
        <v>10</v>
      </c>
    </row>
    <row r="769" spans="1:13" ht="15.75" customHeight="1">
      <c r="A769" s="1">
        <v>3484</v>
      </c>
      <c r="B769" s="3">
        <v>3485</v>
      </c>
      <c r="C769" s="3" t="s">
        <v>9639</v>
      </c>
      <c r="D769" s="3">
        <v>0.21951293826235449</v>
      </c>
      <c r="E769" s="3">
        <v>0.18924241441659539</v>
      </c>
      <c r="F769" s="3">
        <v>0.66666666666666663</v>
      </c>
      <c r="G769" s="3">
        <v>9.9206349206349201E-2</v>
      </c>
      <c r="H769" s="3">
        <v>0.14285714285714279</v>
      </c>
      <c r="I769" s="3">
        <v>0.28968253968253971</v>
      </c>
      <c r="J769" s="3">
        <v>5.0119999268663153E-2</v>
      </c>
      <c r="K769" s="3">
        <v>27662.79999999997</v>
      </c>
      <c r="L769" s="3" t="s">
        <v>16231</v>
      </c>
      <c r="M769" s="4" t="str">
        <f ca="1">IFERROR(__xludf.DUMMYFUNCTION("REGEXREPLACE(F3486,""\D"", """")"),"10")</f>
        <v>10</v>
      </c>
    </row>
    <row r="770" spans="1:13" ht="15.75" customHeight="1">
      <c r="A770" s="1">
        <v>3507</v>
      </c>
      <c r="B770" s="3">
        <v>3508</v>
      </c>
      <c r="C770" s="3" t="s">
        <v>9700</v>
      </c>
      <c r="D770" s="3">
        <v>0.1181729462692919</v>
      </c>
      <c r="E770" s="3">
        <v>0.15537525385096251</v>
      </c>
      <c r="F770" s="3">
        <v>0.6271929824561403</v>
      </c>
      <c r="G770" s="3">
        <v>0.16666666666666671</v>
      </c>
      <c r="H770" s="3">
        <v>0.14035087719298239</v>
      </c>
      <c r="I770" s="3">
        <v>0.33771929824561397</v>
      </c>
      <c r="J770" s="3">
        <v>3.4970977448898322E-2</v>
      </c>
      <c r="K770" s="3">
        <v>26855.30000000001</v>
      </c>
      <c r="L770" s="3" t="s">
        <v>16254</v>
      </c>
      <c r="M770" s="4" t="str">
        <f ca="1">IFERROR(__xludf.DUMMYFUNCTION("REGEXREPLACE(F3509,""\D"", """")"),"10")</f>
        <v>10</v>
      </c>
    </row>
    <row r="771" spans="1:13" ht="15.75" customHeight="1">
      <c r="A771" s="1">
        <v>3568</v>
      </c>
      <c r="B771" s="3">
        <v>3569</v>
      </c>
      <c r="C771" s="3" t="s">
        <v>9861</v>
      </c>
      <c r="D771" s="3">
        <v>0.26110978730221351</v>
      </c>
      <c r="E771" s="3">
        <v>0.24423886245544771</v>
      </c>
      <c r="F771" s="3">
        <v>0.63513513513513509</v>
      </c>
      <c r="G771" s="3">
        <v>9.45945945945946E-2</v>
      </c>
      <c r="H771" s="3">
        <v>0.1216216216216216</v>
      </c>
      <c r="I771" s="3">
        <v>0.22972972972972969</v>
      </c>
      <c r="J771" s="3">
        <v>4.6385126698238702E-2</v>
      </c>
      <c r="K771" s="3">
        <v>8248.0000000000073</v>
      </c>
      <c r="L771" s="3" t="s">
        <v>16315</v>
      </c>
      <c r="M771" s="4" t="str">
        <f ca="1">IFERROR(__xludf.DUMMYFUNCTION("REGEXREPLACE(F3570,""\D"", """")"),"10")</f>
        <v>10</v>
      </c>
    </row>
    <row r="772" spans="1:13" ht="15.75" customHeight="1">
      <c r="A772" s="1">
        <v>3666</v>
      </c>
      <c r="B772" s="3">
        <v>3667</v>
      </c>
      <c r="C772" s="3" t="s">
        <v>10109</v>
      </c>
      <c r="D772" s="3">
        <v>0.1637551622531723</v>
      </c>
      <c r="E772" s="3">
        <v>0.38783222251620381</v>
      </c>
      <c r="F772" s="3">
        <v>0.54347826086956519</v>
      </c>
      <c r="G772" s="3">
        <v>0.1521739130434783</v>
      </c>
      <c r="H772" s="3">
        <v>2.1739130434782612E-2</v>
      </c>
      <c r="I772" s="3">
        <v>0.2608695652173913</v>
      </c>
      <c r="J772" s="3">
        <v>1.6786994203695459E-2</v>
      </c>
      <c r="K772" s="3">
        <v>5242.1999999999989</v>
      </c>
      <c r="L772" s="3" t="s">
        <v>16413</v>
      </c>
      <c r="M772" s="4" t="str">
        <f ca="1">IFERROR(__xludf.DUMMYFUNCTION("REGEXREPLACE(F3668,""\D"", """")"),"10")</f>
        <v>10</v>
      </c>
    </row>
    <row r="773" spans="1:13" ht="15.75" customHeight="1">
      <c r="A773" s="1">
        <v>3725</v>
      </c>
      <c r="B773" s="3">
        <v>3726</v>
      </c>
      <c r="C773" s="3" t="s">
        <v>10259</v>
      </c>
      <c r="D773" s="3">
        <v>0.17836446820553589</v>
      </c>
      <c r="E773" s="3">
        <v>0.19772973073799849</v>
      </c>
      <c r="F773" s="3">
        <v>0.62824207492795392</v>
      </c>
      <c r="G773" s="3">
        <v>0.1152737752161383</v>
      </c>
      <c r="H773" s="3">
        <v>9.2219020172910657E-2</v>
      </c>
      <c r="I773" s="3">
        <v>0.27665706051873201</v>
      </c>
      <c r="J773" s="3">
        <v>3.5458631943055742E-2</v>
      </c>
      <c r="K773" s="3">
        <v>38604.29999999977</v>
      </c>
      <c r="L773" s="3" t="s">
        <v>16472</v>
      </c>
      <c r="M773" s="4" t="str">
        <f ca="1">IFERROR(__xludf.DUMMYFUNCTION("REGEXREPLACE(F3727,""\D"", """")"),"10")</f>
        <v>10</v>
      </c>
    </row>
    <row r="774" spans="1:13" ht="15.75" customHeight="1">
      <c r="A774" s="1">
        <v>3785</v>
      </c>
      <c r="B774" s="3">
        <v>3786</v>
      </c>
      <c r="C774" s="3" t="s">
        <v>10417</v>
      </c>
      <c r="D774" s="3">
        <v>0.18239630019045211</v>
      </c>
      <c r="E774" s="3">
        <v>0.26316157533719509</v>
      </c>
      <c r="F774" s="3">
        <v>0.62765957446808507</v>
      </c>
      <c r="G774" s="3">
        <v>0.1170212765957447</v>
      </c>
      <c r="H774" s="3">
        <v>0.1063829787234043</v>
      </c>
      <c r="I774" s="3">
        <v>0.25531914893617019</v>
      </c>
      <c r="J774" s="3">
        <v>3.9036994597669641E-2</v>
      </c>
      <c r="K774" s="3">
        <v>31057.49999999992</v>
      </c>
      <c r="L774" s="3" t="s">
        <v>16532</v>
      </c>
      <c r="M774" s="4" t="str">
        <f ca="1">IFERROR(__xludf.DUMMYFUNCTION("REGEXREPLACE(F3787,""\D"", """")"),"10")</f>
        <v>10</v>
      </c>
    </row>
    <row r="775" spans="1:13" ht="15.75" customHeight="1">
      <c r="A775" s="1">
        <v>3796</v>
      </c>
      <c r="B775" s="3">
        <v>3797</v>
      </c>
      <c r="C775" s="3" t="s">
        <v>10443</v>
      </c>
      <c r="D775" s="3">
        <v>0.14355380691015421</v>
      </c>
      <c r="E775" s="3">
        <v>0.18161229124692399</v>
      </c>
      <c r="F775" s="3">
        <v>0.6237373737373737</v>
      </c>
      <c r="G775" s="3">
        <v>0.1313131313131313</v>
      </c>
      <c r="H775" s="3">
        <v>0.10101010101010099</v>
      </c>
      <c r="I775" s="3">
        <v>0.2878787878787879</v>
      </c>
      <c r="J775" s="3">
        <v>3.2170023977820227E-2</v>
      </c>
      <c r="K775" s="3">
        <v>44031.699999999677</v>
      </c>
      <c r="L775" s="3" t="s">
        <v>16543</v>
      </c>
      <c r="M775" s="4" t="str">
        <f ca="1">IFERROR(__xludf.DUMMYFUNCTION("REGEXREPLACE(F3798,""\D"", """")"),"10")</f>
        <v>10</v>
      </c>
    </row>
    <row r="776" spans="1:13" ht="15.75" customHeight="1">
      <c r="A776" s="1">
        <v>3922</v>
      </c>
      <c r="B776" s="3">
        <v>3923</v>
      </c>
      <c r="C776" s="3" t="s">
        <v>10763</v>
      </c>
      <c r="D776" s="3">
        <v>0.1135464000326149</v>
      </c>
      <c r="E776" s="3">
        <v>0.23737273030957681</v>
      </c>
      <c r="F776" s="3">
        <v>0.63888888888888884</v>
      </c>
      <c r="G776" s="3">
        <v>0.1018518518518518</v>
      </c>
      <c r="H776" s="3">
        <v>0.12037037037037041</v>
      </c>
      <c r="I776" s="3">
        <v>0.26851851851851849</v>
      </c>
      <c r="J776" s="3">
        <v>2.4249432009298879E-2</v>
      </c>
      <c r="K776" s="3">
        <v>36540.89999999982</v>
      </c>
      <c r="L776" s="3" t="s">
        <v>16668</v>
      </c>
      <c r="M776" s="4" t="str">
        <f ca="1">IFERROR(__xludf.DUMMYFUNCTION("REGEXREPLACE(F3924,""\D"", """")"),"10")</f>
        <v>10</v>
      </c>
    </row>
    <row r="777" spans="1:13" ht="15.75" customHeight="1">
      <c r="A777" s="1">
        <v>4035</v>
      </c>
      <c r="B777" s="3">
        <v>4036</v>
      </c>
      <c r="C777" s="3" t="s">
        <v>11062</v>
      </c>
      <c r="D777" s="3">
        <v>0.1476331003673973</v>
      </c>
      <c r="E777" s="3">
        <v>0.19869178055284259</v>
      </c>
      <c r="F777" s="3">
        <v>0.63434903047091418</v>
      </c>
      <c r="G777" s="3">
        <v>0.1163434903047091</v>
      </c>
      <c r="H777" s="3">
        <v>0.10526315789473679</v>
      </c>
      <c r="I777" s="3">
        <v>0.26038781163434899</v>
      </c>
      <c r="J777" s="3">
        <v>3.1624827847459729E-2</v>
      </c>
      <c r="K777" s="3">
        <v>40080.899999999783</v>
      </c>
      <c r="L777" s="3" t="s">
        <v>16781</v>
      </c>
      <c r="M777" s="4" t="str">
        <f ca="1">IFERROR(__xludf.DUMMYFUNCTION("REGEXREPLACE(F4037,""\D"", """")"),"10")</f>
        <v>10</v>
      </c>
    </row>
    <row r="778" spans="1:13" ht="15.75" customHeight="1">
      <c r="A778" s="1">
        <v>4085</v>
      </c>
      <c r="B778" s="3">
        <v>4086</v>
      </c>
      <c r="C778" s="3" t="s">
        <v>11192</v>
      </c>
      <c r="D778" s="3">
        <v>0.1719833046557511</v>
      </c>
      <c r="E778" s="3">
        <v>0.30989806290460831</v>
      </c>
      <c r="F778" s="3">
        <v>0.64372469635627527</v>
      </c>
      <c r="G778" s="3">
        <v>9.3117408906882596E-2</v>
      </c>
      <c r="H778" s="3">
        <v>0.10121457489878539</v>
      </c>
      <c r="I778" s="3">
        <v>0.2186234817813765</v>
      </c>
      <c r="J778" s="3">
        <v>3.1504981980371299E-2</v>
      </c>
      <c r="K778" s="3">
        <v>25891.899999999951</v>
      </c>
      <c r="L778" s="3" t="s">
        <v>16831</v>
      </c>
      <c r="M778" s="4" t="str">
        <f ca="1">IFERROR(__xludf.DUMMYFUNCTION("REGEXREPLACE(F4087,""\D"", """")"),"10")</f>
        <v>10</v>
      </c>
    </row>
    <row r="779" spans="1:13" ht="15.75" customHeight="1">
      <c r="A779" s="1">
        <v>4092</v>
      </c>
      <c r="B779" s="3">
        <v>4093</v>
      </c>
      <c r="C779" s="3" t="s">
        <v>11212</v>
      </c>
      <c r="D779" s="3">
        <v>0.15729025523449669</v>
      </c>
      <c r="E779" s="3">
        <v>0.21895517090129621</v>
      </c>
      <c r="F779" s="3">
        <v>0.64693877551020407</v>
      </c>
      <c r="G779" s="3">
        <v>9.7959183673469383E-2</v>
      </c>
      <c r="H779" s="3">
        <v>0.1040816326530612</v>
      </c>
      <c r="I779" s="3">
        <v>0.25714285714285712</v>
      </c>
      <c r="J779" s="3">
        <v>3.0913312952609441E-2</v>
      </c>
      <c r="K779" s="3">
        <v>52560.799999999472</v>
      </c>
      <c r="L779" s="3" t="s">
        <v>16838</v>
      </c>
      <c r="M779" s="4" t="str">
        <f ca="1">IFERROR(__xludf.DUMMYFUNCTION("REGEXREPLACE(F4094,""\D"", """")"),"10")</f>
        <v>10</v>
      </c>
    </row>
    <row r="780" spans="1:13" ht="15.75" customHeight="1">
      <c r="A780" s="1">
        <v>4145</v>
      </c>
      <c r="B780" s="3">
        <v>4146</v>
      </c>
      <c r="C780" s="3" t="s">
        <v>11351</v>
      </c>
      <c r="D780" s="3">
        <v>0.12560952310884249</v>
      </c>
      <c r="E780" s="3">
        <v>0.16357556356767619</v>
      </c>
      <c r="F780" s="3">
        <v>0.65753424657534243</v>
      </c>
      <c r="G780" s="3">
        <v>0.1164383561643836</v>
      </c>
      <c r="H780" s="3">
        <v>0.13698630136986301</v>
      </c>
      <c r="I780" s="3">
        <v>0.28767123287671231</v>
      </c>
      <c r="J780" s="3">
        <v>2.9588685530991421E-2</v>
      </c>
      <c r="K780" s="3">
        <v>15906.20000000003</v>
      </c>
      <c r="L780" s="3" t="s">
        <v>16891</v>
      </c>
      <c r="M780" s="4" t="str">
        <f ca="1">IFERROR(__xludf.DUMMYFUNCTION("REGEXREPLACE(F4147,""\D"", """")"),"10")</f>
        <v>10</v>
      </c>
    </row>
    <row r="781" spans="1:13" ht="15.75" customHeight="1">
      <c r="A781" s="1">
        <v>4191</v>
      </c>
      <c r="B781" s="3">
        <v>4192</v>
      </c>
      <c r="C781" s="3" t="s">
        <v>11471</v>
      </c>
      <c r="D781" s="3">
        <v>0.22826008169401871</v>
      </c>
      <c r="E781" s="3">
        <v>0.33849483101940131</v>
      </c>
      <c r="F781" s="3">
        <v>0.5714285714285714</v>
      </c>
      <c r="G781" s="3">
        <v>0.12087912087912089</v>
      </c>
      <c r="H781" s="3">
        <v>3.2967032967032968E-2</v>
      </c>
      <c r="I781" s="3">
        <v>0.19780219780219779</v>
      </c>
      <c r="J781" s="3">
        <v>2.4850245861710651E-2</v>
      </c>
      <c r="K781" s="3">
        <v>10239.700000000021</v>
      </c>
      <c r="L781" s="3" t="s">
        <v>16937</v>
      </c>
      <c r="M781" s="4" t="str">
        <f ca="1">IFERROR(__xludf.DUMMYFUNCTION("REGEXREPLACE(F4193,""\D"", """")"),"10")</f>
        <v>10</v>
      </c>
    </row>
    <row r="782" spans="1:13" ht="15.75" customHeight="1">
      <c r="A782" s="1">
        <v>4217</v>
      </c>
      <c r="B782" s="3">
        <v>4218</v>
      </c>
      <c r="C782" s="3" t="s">
        <v>11540</v>
      </c>
      <c r="D782" s="3">
        <v>0.17442106209993261</v>
      </c>
      <c r="E782" s="3">
        <v>0.22248484106022789</v>
      </c>
      <c r="F782" s="3">
        <v>0.6262626262626263</v>
      </c>
      <c r="G782" s="3">
        <v>8.8888888888888892E-2</v>
      </c>
      <c r="H782" s="3">
        <v>0.1313131313131313</v>
      </c>
      <c r="I782" s="3">
        <v>0.25454545454545452</v>
      </c>
      <c r="J782" s="3">
        <v>3.6877790825161037E-2</v>
      </c>
      <c r="K782" s="3">
        <v>54362.599999999467</v>
      </c>
      <c r="L782" s="3" t="s">
        <v>16963</v>
      </c>
      <c r="M782" s="4" t="str">
        <f ca="1">IFERROR(__xludf.DUMMYFUNCTION("REGEXREPLACE(F4219,""\D"", """")"),"10")</f>
        <v>10</v>
      </c>
    </row>
    <row r="783" spans="1:13" ht="15.75" customHeight="1">
      <c r="A783" s="1">
        <v>4275</v>
      </c>
      <c r="B783" s="3">
        <v>4276</v>
      </c>
      <c r="C783" s="3" t="s">
        <v>11688</v>
      </c>
      <c r="D783" s="3">
        <v>0.18743046691274851</v>
      </c>
      <c r="E783" s="3">
        <v>0.19563257074588511</v>
      </c>
      <c r="F783" s="3">
        <v>0.63888888888888884</v>
      </c>
      <c r="G783" s="3">
        <v>0.15972222222222221</v>
      </c>
      <c r="H783" s="3">
        <v>0.125</v>
      </c>
      <c r="I783" s="3">
        <v>0.31944444444444442</v>
      </c>
      <c r="J783" s="3">
        <v>4.9860638082972912E-2</v>
      </c>
      <c r="K783" s="3">
        <v>16654.400000000031</v>
      </c>
      <c r="L783" s="3" t="s">
        <v>17021</v>
      </c>
      <c r="M783" s="4" t="str">
        <f ca="1">IFERROR(__xludf.DUMMYFUNCTION("REGEXREPLACE(F4277,""\D"", """")"),"10")</f>
        <v>10</v>
      </c>
    </row>
    <row r="784" spans="1:13" ht="15.75" customHeight="1">
      <c r="A784" s="1">
        <v>4297</v>
      </c>
      <c r="B784" s="3">
        <v>4298</v>
      </c>
      <c r="C784" s="3" t="s">
        <v>11745</v>
      </c>
      <c r="D784" s="3">
        <v>0.15800351734926241</v>
      </c>
      <c r="E784" s="3">
        <v>0.42911107830685552</v>
      </c>
      <c r="F784" s="3">
        <v>0.58213256484149856</v>
      </c>
      <c r="G784" s="3">
        <v>7.060518731988473E-2</v>
      </c>
      <c r="H784" s="3">
        <v>9.077809798270893E-2</v>
      </c>
      <c r="I784" s="3">
        <v>0.20028818443804031</v>
      </c>
      <c r="J784" s="3">
        <v>2.4724836156043171E-2</v>
      </c>
      <c r="K784" s="3">
        <v>75525.399999999849</v>
      </c>
      <c r="L784" s="3" t="s">
        <v>17043</v>
      </c>
      <c r="M784" s="4" t="str">
        <f ca="1">IFERROR(__xludf.DUMMYFUNCTION("REGEXREPLACE(F4299,""\D"", """")"),"10")</f>
        <v>10</v>
      </c>
    </row>
    <row r="785" spans="1:13" ht="15.75" customHeight="1">
      <c r="A785" s="1">
        <v>4328</v>
      </c>
      <c r="B785" s="3">
        <v>4329</v>
      </c>
      <c r="C785" s="3" t="s">
        <v>11829</v>
      </c>
      <c r="D785" s="3">
        <v>0.19536900876968791</v>
      </c>
      <c r="E785" s="3">
        <v>0.42044060237888981</v>
      </c>
      <c r="F785" s="3">
        <v>0.5611510791366906</v>
      </c>
      <c r="G785" s="3">
        <v>9.2086330935251801E-2</v>
      </c>
      <c r="H785" s="3">
        <v>6.9064748201438847E-2</v>
      </c>
      <c r="I785" s="3">
        <v>0.20719424460431651</v>
      </c>
      <c r="J785" s="3">
        <v>3.0479868643117011E-2</v>
      </c>
      <c r="K785" s="3">
        <v>78886.399999999703</v>
      </c>
      <c r="L785" s="3" t="s">
        <v>17074</v>
      </c>
      <c r="M785" s="4" t="str">
        <f ca="1">IFERROR(__xludf.DUMMYFUNCTION("REGEXREPLACE(F4330,""\D"", """")"),"10")</f>
        <v>10</v>
      </c>
    </row>
    <row r="786" spans="1:13" ht="15.75" customHeight="1">
      <c r="A786" s="1">
        <v>4338</v>
      </c>
      <c r="B786" s="3">
        <v>4339</v>
      </c>
      <c r="C786" s="3" t="s">
        <v>11854</v>
      </c>
      <c r="D786" s="3">
        <v>0.22376233700224571</v>
      </c>
      <c r="E786" s="3">
        <v>0.28527709344882729</v>
      </c>
      <c r="F786" s="3">
        <v>0.66257668711656437</v>
      </c>
      <c r="G786" s="3">
        <v>0.1104294478527607</v>
      </c>
      <c r="H786" s="3">
        <v>4.2944785276073622E-2</v>
      </c>
      <c r="I786" s="3">
        <v>0.23312883435582821</v>
      </c>
      <c r="J786" s="3">
        <v>2.8389938789976931E-2</v>
      </c>
      <c r="K786" s="3">
        <v>18068.60000000002</v>
      </c>
      <c r="L786" s="3" t="s">
        <v>17084</v>
      </c>
      <c r="M786" s="4" t="str">
        <f ca="1">IFERROR(__xludf.DUMMYFUNCTION("REGEXREPLACE(F4340,""\D"", """")"),"10")</f>
        <v>10</v>
      </c>
    </row>
    <row r="787" spans="1:13" ht="15.75" customHeight="1">
      <c r="A787" s="1">
        <v>4355</v>
      </c>
      <c r="B787" s="3">
        <v>4356</v>
      </c>
      <c r="C787" s="3" t="s">
        <v>11896</v>
      </c>
      <c r="D787" s="3">
        <v>0.164068819154152</v>
      </c>
      <c r="E787" s="3">
        <v>0.2021289679081531</v>
      </c>
      <c r="F787" s="3">
        <v>0.64502164502164505</v>
      </c>
      <c r="G787" s="3">
        <v>9.5238095238095233E-2</v>
      </c>
      <c r="H787" s="3">
        <v>0.1471861471861472</v>
      </c>
      <c r="I787" s="3">
        <v>0.2813852813852814</v>
      </c>
      <c r="J787" s="3">
        <v>3.7113857858691549E-2</v>
      </c>
      <c r="K787" s="3">
        <v>26195.59999999998</v>
      </c>
      <c r="L787" s="3" t="s">
        <v>17101</v>
      </c>
      <c r="M787" s="4" t="str">
        <f ca="1">IFERROR(__xludf.DUMMYFUNCTION("REGEXREPLACE(F4357,""\D"", """")"),"10")</f>
        <v>10</v>
      </c>
    </row>
    <row r="788" spans="1:13" ht="15.75" customHeight="1">
      <c r="A788" s="1">
        <v>4362</v>
      </c>
      <c r="B788" s="3">
        <v>4363</v>
      </c>
      <c r="C788" s="3" t="s">
        <v>11916</v>
      </c>
      <c r="D788" s="3">
        <v>0.1607209661651898</v>
      </c>
      <c r="E788" s="3">
        <v>0.21220604377020341</v>
      </c>
      <c r="F788" s="3">
        <v>0.6454545454545455</v>
      </c>
      <c r="G788" s="3">
        <v>0.1045454545454545</v>
      </c>
      <c r="H788" s="3">
        <v>0.1068181818181818</v>
      </c>
      <c r="I788" s="3">
        <v>0.26363636363636361</v>
      </c>
      <c r="J788" s="3">
        <v>3.3011729510160508E-2</v>
      </c>
      <c r="K788" s="3">
        <v>48517.799999999588</v>
      </c>
      <c r="L788" s="3" t="s">
        <v>17108</v>
      </c>
      <c r="M788" s="4" t="str">
        <f ca="1">IFERROR(__xludf.DUMMYFUNCTION("REGEXREPLACE(F4364,""\D"", """")"),"10")</f>
        <v>10</v>
      </c>
    </row>
    <row r="789" spans="1:13" ht="15.75" customHeight="1">
      <c r="A789" s="1">
        <v>4427</v>
      </c>
      <c r="B789" s="3">
        <v>4428</v>
      </c>
      <c r="C789" s="3" t="s">
        <v>12090</v>
      </c>
      <c r="D789" s="3">
        <v>0.1431181531345623</v>
      </c>
      <c r="E789" s="3">
        <v>0.20889064064462529</v>
      </c>
      <c r="F789" s="3">
        <v>0.60910815939278939</v>
      </c>
      <c r="G789" s="3">
        <v>7.5901328273244778E-2</v>
      </c>
      <c r="H789" s="3">
        <v>0.1157495256166983</v>
      </c>
      <c r="I789" s="3">
        <v>0.25616698292220108</v>
      </c>
      <c r="J789" s="3">
        <v>2.6245419631378029E-2</v>
      </c>
      <c r="K789" s="3">
        <v>59741.499999999491</v>
      </c>
      <c r="L789" s="3" t="s">
        <v>17173</v>
      </c>
      <c r="M789" s="4" t="str">
        <f ca="1">IFERROR(__xludf.DUMMYFUNCTION("REGEXREPLACE(F4429,""\D"", """")"),"10")</f>
        <v>10</v>
      </c>
    </row>
    <row r="790" spans="1:13" ht="15.75" customHeight="1">
      <c r="A790" s="1">
        <v>4488</v>
      </c>
      <c r="B790" s="3">
        <v>4489</v>
      </c>
      <c r="C790" s="3" t="s">
        <v>12252</v>
      </c>
      <c r="D790" s="3">
        <v>0.17736379838170629</v>
      </c>
      <c r="E790" s="3">
        <v>0.33576827132915887</v>
      </c>
      <c r="F790" s="3">
        <v>0.63020214030915578</v>
      </c>
      <c r="G790" s="3">
        <v>8.2045184304399527E-2</v>
      </c>
      <c r="H790" s="3">
        <v>7.6099881093935784E-2</v>
      </c>
      <c r="I790" s="3">
        <v>0.19738406658739599</v>
      </c>
      <c r="J790" s="3">
        <v>2.7435939431212069E-2</v>
      </c>
      <c r="K790" s="3">
        <v>91456.100000000224</v>
      </c>
      <c r="L790" s="3" t="s">
        <v>17234</v>
      </c>
      <c r="M790" s="4" t="str">
        <f ca="1">IFERROR(__xludf.DUMMYFUNCTION("REGEXREPLACE(F4490,""\D"", """")"),"10")</f>
        <v>10</v>
      </c>
    </row>
    <row r="791" spans="1:13" ht="15.75" customHeight="1">
      <c r="A791" s="1">
        <v>4611</v>
      </c>
      <c r="B791" s="3">
        <v>4612</v>
      </c>
      <c r="C791" s="3" t="s">
        <v>12587</v>
      </c>
      <c r="D791" s="3">
        <v>0.19471763010123949</v>
      </c>
      <c r="E791" s="3">
        <v>0.11541161620345181</v>
      </c>
      <c r="F791" s="3">
        <v>0.65441176470588236</v>
      </c>
      <c r="G791" s="3">
        <v>0.1029411764705882</v>
      </c>
      <c r="H791" s="3">
        <v>0.18382352941176469</v>
      </c>
      <c r="I791" s="3">
        <v>0.35294117647058831</v>
      </c>
      <c r="J791" s="3">
        <v>4.9965813969071793E-2</v>
      </c>
      <c r="K791" s="3">
        <v>15677.500000000029</v>
      </c>
      <c r="L791" s="3" t="s">
        <v>17357</v>
      </c>
      <c r="M791" s="4" t="str">
        <f ca="1">IFERROR(__xludf.DUMMYFUNCTION("REGEXREPLACE(F4613,""\D"", """")"),"10")</f>
        <v>10</v>
      </c>
    </row>
    <row r="792" spans="1:13" ht="15.75" customHeight="1">
      <c r="A792" s="1">
        <v>261</v>
      </c>
      <c r="B792" s="3">
        <v>262</v>
      </c>
      <c r="C792" s="3" t="s">
        <v>809</v>
      </c>
      <c r="D792" s="3">
        <v>0.1585148768888183</v>
      </c>
      <c r="E792" s="3">
        <v>0.14041036438059901</v>
      </c>
      <c r="F792" s="3">
        <v>0.62379896526237988</v>
      </c>
      <c r="G792" s="3">
        <v>0.1241685144124169</v>
      </c>
      <c r="H792" s="3">
        <v>0.1574279379157428</v>
      </c>
      <c r="I792" s="3">
        <v>0.32446415373244641</v>
      </c>
      <c r="J792" s="3">
        <v>4.4020109155505603E-2</v>
      </c>
      <c r="K792" s="3">
        <v>151723.0000000037</v>
      </c>
      <c r="L792" s="3" t="s">
        <v>13010</v>
      </c>
      <c r="M792" s="4" t="str">
        <f ca="1">IFERROR(__xludf.DUMMYFUNCTION("REGEXREPLACE(F263,""\D"", """")"),"11")</f>
        <v>11</v>
      </c>
    </row>
    <row r="793" spans="1:13" ht="15.75" customHeight="1">
      <c r="A793" s="1">
        <v>333</v>
      </c>
      <c r="B793" s="3">
        <v>334</v>
      </c>
      <c r="C793" s="3" t="s">
        <v>1022</v>
      </c>
      <c r="D793" s="3">
        <v>0.17932565135583939</v>
      </c>
      <c r="E793" s="3">
        <v>0.22494555213804229</v>
      </c>
      <c r="F793" s="3">
        <v>0.62105263157894741</v>
      </c>
      <c r="G793" s="3">
        <v>0.10877192982456139</v>
      </c>
      <c r="H793" s="3">
        <v>0.12631578947368419</v>
      </c>
      <c r="I793" s="3">
        <v>0.27368421052631581</v>
      </c>
      <c r="J793" s="3">
        <v>4.0455473677504128E-2</v>
      </c>
      <c r="K793" s="3">
        <v>31737.799999999908</v>
      </c>
      <c r="L793" s="3" t="s">
        <v>13082</v>
      </c>
      <c r="M793" s="4" t="str">
        <f ca="1">IFERROR(__xludf.DUMMYFUNCTION("REGEXREPLACE(F335,""\D"", """")"),"11")</f>
        <v>11</v>
      </c>
    </row>
    <row r="794" spans="1:13" ht="15.75" customHeight="1">
      <c r="A794" s="1">
        <v>368</v>
      </c>
      <c r="B794" s="3">
        <v>369</v>
      </c>
      <c r="C794" s="3" t="s">
        <v>1121</v>
      </c>
      <c r="D794" s="3">
        <v>0.14147415562028759</v>
      </c>
      <c r="E794" s="3">
        <v>0.15530763969479799</v>
      </c>
      <c r="F794" s="3">
        <v>0.62807017543859645</v>
      </c>
      <c r="G794" s="3">
        <v>0.1333333333333333</v>
      </c>
      <c r="H794" s="3">
        <v>0.14035087719298239</v>
      </c>
      <c r="I794" s="3">
        <v>0.32280701754385971</v>
      </c>
      <c r="J794" s="3">
        <v>3.8126533939678603E-2</v>
      </c>
      <c r="K794" s="3">
        <v>64355.099999999569</v>
      </c>
      <c r="L794" s="3" t="s">
        <v>13117</v>
      </c>
      <c r="M794" s="4" t="str">
        <f ca="1">IFERROR(__xludf.DUMMYFUNCTION("REGEXREPLACE(F370,""\D"", """")"),"11")</f>
        <v>11</v>
      </c>
    </row>
    <row r="795" spans="1:13" ht="15.75" customHeight="1">
      <c r="A795" s="1">
        <v>469</v>
      </c>
      <c r="B795" s="3">
        <v>470</v>
      </c>
      <c r="C795" s="3" t="s">
        <v>1423</v>
      </c>
      <c r="D795" s="3">
        <v>0.1819301999977227</v>
      </c>
      <c r="E795" s="3">
        <v>0.30801978132501578</v>
      </c>
      <c r="F795" s="3">
        <v>0.55797933409873712</v>
      </c>
      <c r="G795" s="3">
        <v>0.1079219288174512</v>
      </c>
      <c r="H795" s="3">
        <v>8.7256027554535015E-2</v>
      </c>
      <c r="I795" s="3">
        <v>0.25028702640642941</v>
      </c>
      <c r="J795" s="3">
        <v>3.4793618154743147E-2</v>
      </c>
      <c r="K795" s="3">
        <v>99792.099999999962</v>
      </c>
      <c r="L795" s="3" t="s">
        <v>13218</v>
      </c>
      <c r="M795" s="4" t="str">
        <f ca="1">IFERROR(__xludf.DUMMYFUNCTION("REGEXREPLACE(F471,""\D"", """")"),"11")</f>
        <v>11</v>
      </c>
    </row>
    <row r="796" spans="1:13" ht="15.75" customHeight="1">
      <c r="A796" s="1">
        <v>597</v>
      </c>
      <c r="B796" s="3">
        <v>598</v>
      </c>
      <c r="C796" s="3" t="s">
        <v>1789</v>
      </c>
      <c r="D796" s="3">
        <v>0.1798683595544904</v>
      </c>
      <c r="E796" s="3">
        <v>0.18507415973209079</v>
      </c>
      <c r="F796" s="3">
        <v>0.62247474747474751</v>
      </c>
      <c r="G796" s="3">
        <v>0.10227272727272731</v>
      </c>
      <c r="H796" s="3">
        <v>0.14393939393939401</v>
      </c>
      <c r="I796" s="3">
        <v>0.28409090909090912</v>
      </c>
      <c r="J796" s="3">
        <v>4.3110064509000942E-2</v>
      </c>
      <c r="K796" s="3">
        <v>87266.099999999962</v>
      </c>
      <c r="L796" s="3" t="s">
        <v>13346</v>
      </c>
      <c r="M796" s="4" t="str">
        <f ca="1">IFERROR(__xludf.DUMMYFUNCTION("REGEXREPLACE(F599,""\D"", """")"),"11")</f>
        <v>11</v>
      </c>
    </row>
    <row r="797" spans="1:13" ht="15.75" customHeight="1">
      <c r="A797" s="1">
        <v>604</v>
      </c>
      <c r="B797" s="3">
        <v>605</v>
      </c>
      <c r="C797" s="3" t="s">
        <v>1809</v>
      </c>
      <c r="D797" s="3">
        <v>0.18055926586256729</v>
      </c>
      <c r="E797" s="3">
        <v>0.17801793689636819</v>
      </c>
      <c r="F797" s="3">
        <v>0.61933534743202412</v>
      </c>
      <c r="G797" s="3">
        <v>0.10876132930513591</v>
      </c>
      <c r="H797" s="3">
        <v>0.13293051359516619</v>
      </c>
      <c r="I797" s="3">
        <v>0.29003021148036262</v>
      </c>
      <c r="J797" s="3">
        <v>4.2068045329046698E-2</v>
      </c>
      <c r="K797" s="3">
        <v>37267.699999999822</v>
      </c>
      <c r="L797" s="3" t="s">
        <v>13353</v>
      </c>
      <c r="M797" s="4" t="str">
        <f ca="1">IFERROR(__xludf.DUMMYFUNCTION("REGEXREPLACE(F606,""\D"", """")"),"11")</f>
        <v>11</v>
      </c>
    </row>
    <row r="798" spans="1:13" ht="15.75" customHeight="1">
      <c r="A798" s="1">
        <v>632</v>
      </c>
      <c r="B798" s="3">
        <v>633</v>
      </c>
      <c r="C798" s="3" t="s">
        <v>1887</v>
      </c>
      <c r="D798" s="3">
        <v>0.14573968198554341</v>
      </c>
      <c r="E798" s="3">
        <v>0.1448120107901282</v>
      </c>
      <c r="F798" s="3">
        <v>0.6350174216027874</v>
      </c>
      <c r="G798" s="3">
        <v>0.12282229965156791</v>
      </c>
      <c r="H798" s="3">
        <v>0.14111498257839719</v>
      </c>
      <c r="I798" s="3">
        <v>0.31097560975609762</v>
      </c>
      <c r="J798" s="3">
        <v>3.806807253680277E-2</v>
      </c>
      <c r="K798" s="3">
        <v>130010.60000000161</v>
      </c>
      <c r="L798" s="3" t="s">
        <v>13381</v>
      </c>
      <c r="M798" s="4" t="str">
        <f ca="1">IFERROR(__xludf.DUMMYFUNCTION("REGEXREPLACE(F634,""\D"", """")"),"11")</f>
        <v>11</v>
      </c>
    </row>
    <row r="799" spans="1:13" ht="15.75" customHeight="1">
      <c r="A799" s="1">
        <v>657</v>
      </c>
      <c r="B799" s="3">
        <v>658</v>
      </c>
      <c r="C799" s="3" t="s">
        <v>1964</v>
      </c>
      <c r="D799" s="3">
        <v>0.1755703761214612</v>
      </c>
      <c r="E799" s="3">
        <v>0.14764736365641501</v>
      </c>
      <c r="F799" s="3">
        <v>0.60171919770773641</v>
      </c>
      <c r="G799" s="3">
        <v>0.1318051575931232</v>
      </c>
      <c r="H799" s="3">
        <v>0.15186246418338109</v>
      </c>
      <c r="I799" s="3">
        <v>0.32664756446991411</v>
      </c>
      <c r="J799" s="3">
        <v>4.8504894936718522E-2</v>
      </c>
      <c r="K799" s="3">
        <v>39835.299999999763</v>
      </c>
      <c r="L799" s="3" t="s">
        <v>13406</v>
      </c>
      <c r="M799" s="4" t="str">
        <f ca="1">IFERROR(__xludf.DUMMYFUNCTION("REGEXREPLACE(F659,""\D"", """")"),"11")</f>
        <v>11</v>
      </c>
    </row>
    <row r="800" spans="1:13" ht="15.75" customHeight="1">
      <c r="A800" s="1">
        <v>660</v>
      </c>
      <c r="B800" s="3">
        <v>661</v>
      </c>
      <c r="C800" s="3" t="s">
        <v>1973</v>
      </c>
      <c r="D800" s="3">
        <v>0.14113791137646731</v>
      </c>
      <c r="E800" s="3">
        <v>0.18917615875512361</v>
      </c>
      <c r="F800" s="3">
        <v>0.62288930581613511</v>
      </c>
      <c r="G800" s="3">
        <v>0.12945590994371481</v>
      </c>
      <c r="H800" s="3">
        <v>0.1200750469043152</v>
      </c>
      <c r="I800" s="3">
        <v>0.31144465290806761</v>
      </c>
      <c r="J800" s="3">
        <v>3.4546502174592333E-2</v>
      </c>
      <c r="K800" s="3">
        <v>60330.099999999547</v>
      </c>
      <c r="L800" s="3" t="s">
        <v>13409</v>
      </c>
      <c r="M800" s="4" t="str">
        <f ca="1">IFERROR(__xludf.DUMMYFUNCTION("REGEXREPLACE(F662,""\D"", """")"),"11")</f>
        <v>11</v>
      </c>
    </row>
    <row r="801" spans="1:13" ht="15.75" customHeight="1">
      <c r="A801" s="1">
        <v>762</v>
      </c>
      <c r="B801" s="3">
        <v>763</v>
      </c>
      <c r="C801" s="3" t="s">
        <v>2274</v>
      </c>
      <c r="D801" s="3">
        <v>0.18709173589649189</v>
      </c>
      <c r="E801" s="3">
        <v>0.19165186792971231</v>
      </c>
      <c r="F801" s="3">
        <v>0.63850267379679149</v>
      </c>
      <c r="G801" s="3">
        <v>0.10802139037433151</v>
      </c>
      <c r="H801" s="3">
        <v>0.12727272727272729</v>
      </c>
      <c r="I801" s="3">
        <v>0.28128342245989307</v>
      </c>
      <c r="J801" s="3">
        <v>4.3382902732702802E-2</v>
      </c>
      <c r="K801" s="3">
        <v>105094.0000000002</v>
      </c>
      <c r="L801" s="3" t="s">
        <v>13511</v>
      </c>
      <c r="M801" s="4" t="str">
        <f ca="1">IFERROR(__xludf.DUMMYFUNCTION("REGEXREPLACE(F764,""\D"", """")"),"11")</f>
        <v>11</v>
      </c>
    </row>
    <row r="802" spans="1:13" ht="15.75" customHeight="1">
      <c r="A802" s="1">
        <v>779</v>
      </c>
      <c r="B802" s="3">
        <v>780</v>
      </c>
      <c r="C802" s="3" t="s">
        <v>2319</v>
      </c>
      <c r="D802" s="3">
        <v>0.2212188075582901</v>
      </c>
      <c r="E802" s="3">
        <v>0.16698685531001969</v>
      </c>
      <c r="F802" s="3">
        <v>0.63225806451612898</v>
      </c>
      <c r="G802" s="3">
        <v>5.8064516129032261E-2</v>
      </c>
      <c r="H802" s="3">
        <v>0.22580645161290319</v>
      </c>
      <c r="I802" s="3">
        <v>0.34193548387096773</v>
      </c>
      <c r="J802" s="3">
        <v>4.8824087670241427E-2</v>
      </c>
      <c r="K802" s="3">
        <v>17725.500000000011</v>
      </c>
      <c r="L802" s="3" t="s">
        <v>13528</v>
      </c>
      <c r="M802" s="4" t="str">
        <f ca="1">IFERROR(__xludf.DUMMYFUNCTION("REGEXREPLACE(F781,""\D"", """")"),"11")</f>
        <v>11</v>
      </c>
    </row>
    <row r="803" spans="1:13" ht="15.75" customHeight="1">
      <c r="A803" s="1">
        <v>929</v>
      </c>
      <c r="B803" s="3">
        <v>930</v>
      </c>
      <c r="C803" s="3" t="s">
        <v>2738</v>
      </c>
      <c r="D803" s="3">
        <v>0.16705635614774869</v>
      </c>
      <c r="E803" s="3">
        <v>0.29061477334477009</v>
      </c>
      <c r="F803" s="3">
        <v>0.63468634686346859</v>
      </c>
      <c r="G803" s="3">
        <v>0.13653136531365309</v>
      </c>
      <c r="H803" s="3">
        <v>0.10332103321033211</v>
      </c>
      <c r="I803" s="3">
        <v>0.26568265682656828</v>
      </c>
      <c r="J803" s="3">
        <v>3.8152144231021902E-2</v>
      </c>
      <c r="K803" s="3">
        <v>30850.89999999994</v>
      </c>
      <c r="L803" s="3" t="s">
        <v>13677</v>
      </c>
      <c r="M803" s="4" t="str">
        <f ca="1">IFERROR(__xludf.DUMMYFUNCTION("REGEXREPLACE(F931,""\D"", """")"),"11")</f>
        <v>11</v>
      </c>
    </row>
    <row r="804" spans="1:13" ht="15.75" customHeight="1">
      <c r="A804" s="1">
        <v>945</v>
      </c>
      <c r="B804" s="3">
        <v>946</v>
      </c>
      <c r="C804" s="3" t="s">
        <v>2785</v>
      </c>
      <c r="D804" s="3">
        <v>9.0111604712779306E-2</v>
      </c>
      <c r="E804" s="3">
        <v>0.17809213948055089</v>
      </c>
      <c r="F804" s="3">
        <v>0.6470588235294118</v>
      </c>
      <c r="G804" s="3">
        <v>0.13235294117647059</v>
      </c>
      <c r="H804" s="3">
        <v>0.13970588235294121</v>
      </c>
      <c r="I804" s="3">
        <v>0.30882352941176472</v>
      </c>
      <c r="J804" s="3">
        <v>2.2915092341506741E-2</v>
      </c>
      <c r="K804" s="3">
        <v>15808.600000000029</v>
      </c>
      <c r="L804" s="3" t="s">
        <v>13693</v>
      </c>
      <c r="M804" s="4" t="str">
        <f ca="1">IFERROR(__xludf.DUMMYFUNCTION("REGEXREPLACE(F947,""\D"", """")"),"11")</f>
        <v>11</v>
      </c>
    </row>
    <row r="805" spans="1:13" ht="15.75" customHeight="1">
      <c r="A805" s="1">
        <v>1068</v>
      </c>
      <c r="B805" s="3">
        <v>1069</v>
      </c>
      <c r="C805" s="3" t="s">
        <v>3129</v>
      </c>
      <c r="D805" s="3">
        <v>0.15981873388209539</v>
      </c>
      <c r="E805" s="3">
        <v>0.2093637069504011</v>
      </c>
      <c r="F805" s="3">
        <v>0.6243980738362761</v>
      </c>
      <c r="G805" s="3">
        <v>0.1043338683788122</v>
      </c>
      <c r="H805" s="3">
        <v>0.1163723916532905</v>
      </c>
      <c r="I805" s="3">
        <v>0.27768860353130009</v>
      </c>
      <c r="J805" s="3">
        <v>3.4898134642313769E-2</v>
      </c>
      <c r="K805" s="3">
        <v>140456.80000000249</v>
      </c>
      <c r="L805" s="3" t="s">
        <v>13816</v>
      </c>
      <c r="M805" s="4" t="str">
        <f ca="1">IFERROR(__xludf.DUMMYFUNCTION("REGEXREPLACE(F1070,""\D"", """")"),"11")</f>
        <v>11</v>
      </c>
    </row>
    <row r="806" spans="1:13" ht="15.75" customHeight="1">
      <c r="A806" s="1">
        <v>1072</v>
      </c>
      <c r="B806" s="3">
        <v>1073</v>
      </c>
      <c r="C806" s="3" t="s">
        <v>3139</v>
      </c>
      <c r="D806" s="3">
        <v>0.1855340510542523</v>
      </c>
      <c r="E806" s="3">
        <v>0.56073277217429573</v>
      </c>
      <c r="F806" s="3">
        <v>0.52597402597402598</v>
      </c>
      <c r="G806" s="3">
        <v>6.8181818181818177E-2</v>
      </c>
      <c r="H806" s="3">
        <v>4.8701298701298697E-2</v>
      </c>
      <c r="I806" s="3">
        <v>0.15909090909090909</v>
      </c>
      <c r="J806" s="3">
        <v>1.969932003457775E-2</v>
      </c>
      <c r="K806" s="3">
        <v>33800.699999999881</v>
      </c>
      <c r="L806" s="3" t="s">
        <v>13820</v>
      </c>
      <c r="M806" s="4" t="str">
        <f ca="1">IFERROR(__xludf.DUMMYFUNCTION("REGEXREPLACE(F1074,""\D"", """")"),"11")</f>
        <v>11</v>
      </c>
    </row>
    <row r="807" spans="1:13" ht="15.75" customHeight="1">
      <c r="A807" s="1">
        <v>1126</v>
      </c>
      <c r="B807" s="3">
        <v>1127</v>
      </c>
      <c r="C807" s="3" t="s">
        <v>3294</v>
      </c>
      <c r="D807" s="3">
        <v>0.15624588216097079</v>
      </c>
      <c r="E807" s="3">
        <v>0.2272816089482036</v>
      </c>
      <c r="F807" s="3">
        <v>0.63657407407407407</v>
      </c>
      <c r="G807" s="3">
        <v>0.1018518518518518</v>
      </c>
      <c r="H807" s="3">
        <v>0.1018518518518518</v>
      </c>
      <c r="I807" s="3">
        <v>0.25694444444444442</v>
      </c>
      <c r="J807" s="3">
        <v>3.0867340086991799E-2</v>
      </c>
      <c r="K807" s="3">
        <v>47474.29999999961</v>
      </c>
      <c r="L807" s="3" t="s">
        <v>13874</v>
      </c>
      <c r="M807" s="4" t="str">
        <f ca="1">IFERROR(__xludf.DUMMYFUNCTION("REGEXREPLACE(F1128,""\D"", """")"),"11")</f>
        <v>11</v>
      </c>
    </row>
    <row r="808" spans="1:13" ht="15.75" customHeight="1">
      <c r="A808" s="1">
        <v>1179</v>
      </c>
      <c r="B808" s="3">
        <v>1180</v>
      </c>
      <c r="C808" s="3" t="s">
        <v>3451</v>
      </c>
      <c r="D808" s="3">
        <v>0.18777546838536111</v>
      </c>
      <c r="E808" s="3">
        <v>0.17756645520409861</v>
      </c>
      <c r="F808" s="3">
        <v>0.62043795620437958</v>
      </c>
      <c r="G808" s="3">
        <v>9.4890510948905105E-2</v>
      </c>
      <c r="H808" s="3">
        <v>0.15328467153284669</v>
      </c>
      <c r="I808" s="3">
        <v>0.28467153284671531</v>
      </c>
      <c r="J808" s="3">
        <v>4.1870929580357902E-2</v>
      </c>
      <c r="K808" s="3">
        <v>14815.200000000041</v>
      </c>
      <c r="L808" s="3" t="s">
        <v>13927</v>
      </c>
      <c r="M808" s="4" t="str">
        <f ca="1">IFERROR(__xludf.DUMMYFUNCTION("REGEXREPLACE(F1181,""\D"", """")"),"11")</f>
        <v>11</v>
      </c>
    </row>
    <row r="809" spans="1:13" ht="15.75" customHeight="1">
      <c r="A809" s="1">
        <v>1212</v>
      </c>
      <c r="B809" s="3">
        <v>1213</v>
      </c>
      <c r="C809" s="3" t="s">
        <v>3543</v>
      </c>
      <c r="D809" s="3">
        <v>0.1533390816837214</v>
      </c>
      <c r="E809" s="3">
        <v>0.38704796412506198</v>
      </c>
      <c r="F809" s="3">
        <v>0.5788461538461539</v>
      </c>
      <c r="G809" s="3">
        <v>7.0192307692307693E-2</v>
      </c>
      <c r="H809" s="3">
        <v>8.0769230769230774E-2</v>
      </c>
      <c r="I809" s="3">
        <v>0.20384615384615379</v>
      </c>
      <c r="J809" s="3">
        <v>2.2689638161758788E-2</v>
      </c>
      <c r="K809" s="3">
        <v>111920.3000000004</v>
      </c>
      <c r="L809" s="3" t="s">
        <v>13960</v>
      </c>
      <c r="M809" s="4" t="str">
        <f ca="1">IFERROR(__xludf.DUMMYFUNCTION("REGEXREPLACE(F1214,""\D"", """")"),"11")</f>
        <v>11</v>
      </c>
    </row>
    <row r="810" spans="1:13" ht="15.75" customHeight="1">
      <c r="A810" s="1">
        <v>1268</v>
      </c>
      <c r="B810" s="3">
        <v>1269</v>
      </c>
      <c r="C810" s="3" t="s">
        <v>3704</v>
      </c>
      <c r="D810" s="3">
        <v>0.16993661954480019</v>
      </c>
      <c r="E810" s="3">
        <v>0.21784774332375539</v>
      </c>
      <c r="F810" s="3">
        <v>0.65543071161048694</v>
      </c>
      <c r="G810" s="3">
        <v>0.11360799001248439</v>
      </c>
      <c r="H810" s="3">
        <v>0.114856429463171</v>
      </c>
      <c r="I810" s="3">
        <v>0.28464419475655428</v>
      </c>
      <c r="J810" s="3">
        <v>3.8287032564625102E-2</v>
      </c>
      <c r="K810" s="3">
        <v>88953.699999999968</v>
      </c>
      <c r="L810" s="3" t="s">
        <v>14016</v>
      </c>
      <c r="M810" s="4" t="str">
        <f ca="1">IFERROR(__xludf.DUMMYFUNCTION("REGEXREPLACE(F1270,""\D"", """")"),"11")</f>
        <v>11</v>
      </c>
    </row>
    <row r="811" spans="1:13" ht="15.75" customHeight="1">
      <c r="A811" s="1">
        <v>1332</v>
      </c>
      <c r="B811" s="3">
        <v>1333</v>
      </c>
      <c r="C811" s="3" t="s">
        <v>3887</v>
      </c>
      <c r="D811" s="3">
        <v>0.20364303372458159</v>
      </c>
      <c r="E811" s="3">
        <v>0.20831732630065991</v>
      </c>
      <c r="F811" s="3">
        <v>0.59642857142857142</v>
      </c>
      <c r="G811" s="3">
        <v>0.1</v>
      </c>
      <c r="H811" s="3">
        <v>0.12857142857142859</v>
      </c>
      <c r="I811" s="3">
        <v>0.29642857142857137</v>
      </c>
      <c r="J811" s="3">
        <v>4.4351678148934967E-2</v>
      </c>
      <c r="K811" s="3">
        <v>31975.599999999919</v>
      </c>
      <c r="L811" s="3" t="s">
        <v>14080</v>
      </c>
      <c r="M811" s="4" t="str">
        <f ca="1">IFERROR(__xludf.DUMMYFUNCTION("REGEXREPLACE(F1334,""\D"", """")"),"11")</f>
        <v>11</v>
      </c>
    </row>
    <row r="812" spans="1:13" ht="15.75" customHeight="1">
      <c r="A812" s="1">
        <v>1353</v>
      </c>
      <c r="B812" s="3">
        <v>1354</v>
      </c>
      <c r="C812" s="3" t="s">
        <v>3941</v>
      </c>
      <c r="D812" s="3">
        <v>0.18302110347657269</v>
      </c>
      <c r="E812" s="3">
        <v>0.17353496917198261</v>
      </c>
      <c r="F812" s="3">
        <v>0.62315789473684213</v>
      </c>
      <c r="G812" s="3">
        <v>9.6842105263157896E-2</v>
      </c>
      <c r="H812" s="3">
        <v>0.13263157894736841</v>
      </c>
      <c r="I812" s="3">
        <v>0.30315789473684213</v>
      </c>
      <c r="J812" s="3">
        <v>4.055371282764407E-2</v>
      </c>
      <c r="K812" s="3">
        <v>52483.699999999517</v>
      </c>
      <c r="L812" s="3" t="s">
        <v>14101</v>
      </c>
      <c r="M812" s="4" t="str">
        <f ca="1">IFERROR(__xludf.DUMMYFUNCTION("REGEXREPLACE(F1355,""\D"", """")"),"11")</f>
        <v>11</v>
      </c>
    </row>
    <row r="813" spans="1:13" ht="15.75" customHeight="1">
      <c r="A813" s="1">
        <v>1377</v>
      </c>
      <c r="B813" s="3">
        <v>1378</v>
      </c>
      <c r="C813" s="3" t="s">
        <v>4007</v>
      </c>
      <c r="D813" s="3">
        <v>0.2151877307518342</v>
      </c>
      <c r="E813" s="3">
        <v>0.1694446743198679</v>
      </c>
      <c r="F813" s="3">
        <v>0.62337662337662336</v>
      </c>
      <c r="G813" s="3">
        <v>0.1753246753246753</v>
      </c>
      <c r="H813" s="3">
        <v>9.0909090909090912E-2</v>
      </c>
      <c r="I813" s="3">
        <v>0.33766233766233772</v>
      </c>
      <c r="J813" s="3">
        <v>5.0906791206792673E-2</v>
      </c>
      <c r="K813" s="3">
        <v>18453.500000000018</v>
      </c>
      <c r="L813" s="3" t="s">
        <v>14125</v>
      </c>
      <c r="M813" s="4" t="str">
        <f ca="1">IFERROR(__xludf.DUMMYFUNCTION("REGEXREPLACE(F1379,""\D"", """")"),"11")</f>
        <v>11</v>
      </c>
    </row>
    <row r="814" spans="1:13" ht="15.75" customHeight="1">
      <c r="A814" s="1">
        <v>1407</v>
      </c>
      <c r="B814" s="3">
        <v>1408</v>
      </c>
      <c r="C814" s="3" t="s">
        <v>4088</v>
      </c>
      <c r="D814" s="3">
        <v>0.14761452074135301</v>
      </c>
      <c r="E814" s="3">
        <v>0.14754591012432661</v>
      </c>
      <c r="F814" s="3">
        <v>0.6</v>
      </c>
      <c r="G814" s="3">
        <v>0.126984126984127</v>
      </c>
      <c r="H814" s="3">
        <v>0.14603174603174601</v>
      </c>
      <c r="I814" s="3">
        <v>0.32380952380952382</v>
      </c>
      <c r="J814" s="3">
        <v>3.9091553607316268E-2</v>
      </c>
      <c r="K814" s="3">
        <v>35559.299999999828</v>
      </c>
      <c r="L814" s="3" t="s">
        <v>14155</v>
      </c>
      <c r="M814" s="4" t="str">
        <f ca="1">IFERROR(__xludf.DUMMYFUNCTION("REGEXREPLACE(F1409,""\D"", """")"),"11")</f>
        <v>11</v>
      </c>
    </row>
    <row r="815" spans="1:13" ht="15.75" customHeight="1">
      <c r="A815" s="1">
        <v>1476</v>
      </c>
      <c r="B815" s="3">
        <v>1477</v>
      </c>
      <c r="C815" s="3" t="s">
        <v>4275</v>
      </c>
      <c r="D815" s="3">
        <v>0.14303304798200661</v>
      </c>
      <c r="E815" s="3">
        <v>0.1728679552790359</v>
      </c>
      <c r="F815" s="3">
        <v>0.61940298507462688</v>
      </c>
      <c r="G815" s="3">
        <v>0.1492537313432836</v>
      </c>
      <c r="H815" s="3">
        <v>0.16417910447761189</v>
      </c>
      <c r="I815" s="3">
        <v>0.34328358208955218</v>
      </c>
      <c r="J815" s="3">
        <v>4.2407544717918667E-2</v>
      </c>
      <c r="K815" s="3">
        <v>15226.40000000002</v>
      </c>
      <c r="L815" s="3" t="s">
        <v>14224</v>
      </c>
      <c r="M815" s="4" t="str">
        <f ca="1">IFERROR(__xludf.DUMMYFUNCTION("REGEXREPLACE(F1478,""\D"", """")"),"11")</f>
        <v>11</v>
      </c>
    </row>
    <row r="816" spans="1:13" ht="15.75" customHeight="1">
      <c r="A816" s="1">
        <v>1535</v>
      </c>
      <c r="B816" s="3">
        <v>1536</v>
      </c>
      <c r="C816" s="3" t="s">
        <v>4443</v>
      </c>
      <c r="D816" s="3">
        <v>0.21011918214984249</v>
      </c>
      <c r="E816" s="3">
        <v>0.1273861281729215</v>
      </c>
      <c r="F816" s="3">
        <v>0.66935483870967738</v>
      </c>
      <c r="G816" s="3">
        <v>0.22580645161290319</v>
      </c>
      <c r="H816" s="3">
        <v>5.6451612903225798E-2</v>
      </c>
      <c r="I816" s="3">
        <v>0.33870967741935482</v>
      </c>
      <c r="J816" s="3">
        <v>4.4980653490054479E-2</v>
      </c>
      <c r="K816" s="3">
        <v>13739.000000000029</v>
      </c>
      <c r="L816" s="3" t="s">
        <v>14283</v>
      </c>
      <c r="M816" s="4" t="str">
        <f ca="1">IFERROR(__xludf.DUMMYFUNCTION("REGEXREPLACE(F1537,""\D"", """")"),"11")</f>
        <v>11</v>
      </c>
    </row>
    <row r="817" spans="1:13" ht="15.75" customHeight="1">
      <c r="A817" s="1">
        <v>1544</v>
      </c>
      <c r="B817" s="3">
        <v>1545</v>
      </c>
      <c r="C817" s="3" t="s">
        <v>4467</v>
      </c>
      <c r="D817" s="3">
        <v>0.13973367648167551</v>
      </c>
      <c r="E817" s="3">
        <v>0.28548631484545761</v>
      </c>
      <c r="F817" s="3">
        <v>0.69473684210526321</v>
      </c>
      <c r="G817" s="3">
        <v>0.10526315789473679</v>
      </c>
      <c r="H817" s="3">
        <v>8.771929824561403E-2</v>
      </c>
      <c r="I817" s="3">
        <v>0.2350877192982456</v>
      </c>
      <c r="J817" s="3">
        <v>2.5545796604734342E-2</v>
      </c>
      <c r="K817" s="3">
        <v>30404.999999999931</v>
      </c>
      <c r="L817" s="3" t="s">
        <v>14292</v>
      </c>
      <c r="M817" s="4" t="str">
        <f ca="1">IFERROR(__xludf.DUMMYFUNCTION("REGEXREPLACE(F1546,""\D"", """")"),"11")</f>
        <v>11</v>
      </c>
    </row>
    <row r="818" spans="1:13" ht="15.75" customHeight="1">
      <c r="A818" s="1">
        <v>1572</v>
      </c>
      <c r="B818" s="3">
        <v>1573</v>
      </c>
      <c r="C818" s="3" t="s">
        <v>4545</v>
      </c>
      <c r="D818" s="3">
        <v>0.1577112912511752</v>
      </c>
      <c r="E818" s="3">
        <v>0.2950818842009274</v>
      </c>
      <c r="F818" s="3">
        <v>0.63636363636363635</v>
      </c>
      <c r="G818" s="3">
        <v>9.2265943012211665E-2</v>
      </c>
      <c r="H818" s="3">
        <v>9.7693351424694708E-2</v>
      </c>
      <c r="I818" s="3">
        <v>0.2388059701492537</v>
      </c>
      <c r="J818" s="3">
        <v>2.9370252392969771E-2</v>
      </c>
      <c r="K818" s="3">
        <v>77331.899999999951</v>
      </c>
      <c r="L818" s="3" t="s">
        <v>14320</v>
      </c>
      <c r="M818" s="4" t="str">
        <f ca="1">IFERROR(__xludf.DUMMYFUNCTION("REGEXREPLACE(F1574,""\D"", """")"),"11")</f>
        <v>11</v>
      </c>
    </row>
    <row r="819" spans="1:13" ht="15.75" customHeight="1">
      <c r="A819" s="1">
        <v>1614</v>
      </c>
      <c r="B819" s="3">
        <v>1615</v>
      </c>
      <c r="C819" s="3" t="s">
        <v>4660</v>
      </c>
      <c r="D819" s="3">
        <v>0.17043166982406591</v>
      </c>
      <c r="E819" s="3">
        <v>0.17629740956623369</v>
      </c>
      <c r="F819" s="3">
        <v>0.67032967032967028</v>
      </c>
      <c r="G819" s="3">
        <v>0.14285714285714279</v>
      </c>
      <c r="H819" s="3">
        <v>0.18681318681318679</v>
      </c>
      <c r="I819" s="3">
        <v>0.35164835164835168</v>
      </c>
      <c r="J819" s="3">
        <v>5.1436395274970508E-2</v>
      </c>
      <c r="K819" s="3">
        <v>10237.90000000002</v>
      </c>
      <c r="L819" s="3" t="s">
        <v>14362</v>
      </c>
      <c r="M819" s="4" t="str">
        <f ca="1">IFERROR(__xludf.DUMMYFUNCTION("REGEXREPLACE(F1616,""\D"", """")"),"11")</f>
        <v>11</v>
      </c>
    </row>
    <row r="820" spans="1:13" ht="15.75" customHeight="1">
      <c r="A820" s="1">
        <v>1615</v>
      </c>
      <c r="B820" s="3">
        <v>1616</v>
      </c>
      <c r="C820" s="3" t="s">
        <v>4663</v>
      </c>
      <c r="D820" s="3">
        <v>0.16761288890201961</v>
      </c>
      <c r="E820" s="3">
        <v>0.20575595280907899</v>
      </c>
      <c r="F820" s="3">
        <v>0.62784090909090906</v>
      </c>
      <c r="G820" s="3">
        <v>0.1306818181818182</v>
      </c>
      <c r="H820" s="3">
        <v>0.1207386363636364</v>
      </c>
      <c r="I820" s="3">
        <v>0.296875</v>
      </c>
      <c r="J820" s="3">
        <v>4.1529729795183032E-2</v>
      </c>
      <c r="K820" s="3">
        <v>79438.699999999866</v>
      </c>
      <c r="L820" s="3" t="s">
        <v>14363</v>
      </c>
      <c r="M820" s="4" t="str">
        <f ca="1">IFERROR(__xludf.DUMMYFUNCTION("REGEXREPLACE(F1617,""\D"", """")"),"11")</f>
        <v>11</v>
      </c>
    </row>
    <row r="821" spans="1:13" ht="15.75" customHeight="1">
      <c r="A821" s="1">
        <v>1652</v>
      </c>
      <c r="B821" s="3">
        <v>1653</v>
      </c>
      <c r="C821" s="3" t="s">
        <v>4764</v>
      </c>
      <c r="D821" s="3">
        <v>0.20242789672580891</v>
      </c>
      <c r="E821" s="3">
        <v>0.31313788668796172</v>
      </c>
      <c r="F821" s="3">
        <v>0.6470588235294118</v>
      </c>
      <c r="G821" s="3">
        <v>7.3529411764705885E-2</v>
      </c>
      <c r="H821" s="3">
        <v>0.10784313725490199</v>
      </c>
      <c r="I821" s="3">
        <v>0.23039215686274511</v>
      </c>
      <c r="J821" s="3">
        <v>3.3466977838941731E-2</v>
      </c>
      <c r="K821" s="3">
        <v>21843.100000000009</v>
      </c>
      <c r="L821" s="3" t="s">
        <v>14400</v>
      </c>
      <c r="M821" s="4" t="str">
        <f ca="1">IFERROR(__xludf.DUMMYFUNCTION("REGEXREPLACE(F1654,""\D"", """")"),"11")</f>
        <v>11</v>
      </c>
    </row>
    <row r="822" spans="1:13" ht="15.75" customHeight="1">
      <c r="A822" s="1">
        <v>1674</v>
      </c>
      <c r="B822" s="3">
        <v>1675</v>
      </c>
      <c r="C822" s="3" t="s">
        <v>4824</v>
      </c>
      <c r="D822" s="3">
        <v>0.17275638965147649</v>
      </c>
      <c r="E822" s="3">
        <v>0.26591135762408258</v>
      </c>
      <c r="F822" s="3">
        <v>0.6339285714285714</v>
      </c>
      <c r="G822" s="3">
        <v>0.1071428571428571</v>
      </c>
      <c r="H822" s="3">
        <v>8.0357142857142863E-2</v>
      </c>
      <c r="I822" s="3">
        <v>0.26339285714285721</v>
      </c>
      <c r="J822" s="3">
        <v>3.0015343847855331E-2</v>
      </c>
      <c r="K822" s="3">
        <v>24704.59999999998</v>
      </c>
      <c r="L822" s="3" t="s">
        <v>14422</v>
      </c>
      <c r="M822" s="4" t="str">
        <f ca="1">IFERROR(__xludf.DUMMYFUNCTION("REGEXREPLACE(F1676,""\D"", """")"),"11")</f>
        <v>11</v>
      </c>
    </row>
    <row r="823" spans="1:13" ht="15.75" customHeight="1">
      <c r="A823" s="1">
        <v>1675</v>
      </c>
      <c r="B823" s="3">
        <v>1676</v>
      </c>
      <c r="C823" s="3" t="s">
        <v>4827</v>
      </c>
      <c r="D823" s="3">
        <v>0.18798647004269201</v>
      </c>
      <c r="E823" s="3">
        <v>0.33850937666524072</v>
      </c>
      <c r="F823" s="3">
        <v>0.63212435233160624</v>
      </c>
      <c r="G823" s="3">
        <v>7.2538860103626937E-2</v>
      </c>
      <c r="H823" s="3">
        <v>0.1191709844559585</v>
      </c>
      <c r="I823" s="3">
        <v>0.227979274611399</v>
      </c>
      <c r="J823" s="3">
        <v>3.2550825672550687E-2</v>
      </c>
      <c r="K823" s="3">
        <v>20000.09999999998</v>
      </c>
      <c r="L823" s="3" t="s">
        <v>14423</v>
      </c>
      <c r="M823" s="4" t="str">
        <f ca="1">IFERROR(__xludf.DUMMYFUNCTION("REGEXREPLACE(F1677,""\D"", """")"),"11")</f>
        <v>11</v>
      </c>
    </row>
    <row r="824" spans="1:13" ht="15.75" customHeight="1">
      <c r="A824" s="1">
        <v>1873</v>
      </c>
      <c r="B824" s="3">
        <v>1874</v>
      </c>
      <c r="C824" s="3" t="s">
        <v>5355</v>
      </c>
      <c r="D824" s="3">
        <v>0.16562294469913821</v>
      </c>
      <c r="E824" s="3">
        <v>0.37214022928111729</v>
      </c>
      <c r="F824" s="3">
        <v>0.64028776978417268</v>
      </c>
      <c r="G824" s="3">
        <v>7.9136690647482008E-2</v>
      </c>
      <c r="H824" s="3">
        <v>0.10251798561151081</v>
      </c>
      <c r="I824" s="3">
        <v>0.1942446043165468</v>
      </c>
      <c r="J824" s="3">
        <v>2.9086093145434821E-2</v>
      </c>
      <c r="K824" s="3">
        <v>59699.79999999961</v>
      </c>
      <c r="L824" s="3" t="s">
        <v>14621</v>
      </c>
      <c r="M824" s="4" t="str">
        <f ca="1">IFERROR(__xludf.DUMMYFUNCTION("REGEXREPLACE(F1875,""\D"", """")"),"11")</f>
        <v>11</v>
      </c>
    </row>
    <row r="825" spans="1:13" ht="15.75" customHeight="1">
      <c r="A825" s="1">
        <v>1874</v>
      </c>
      <c r="B825" s="3">
        <v>1875</v>
      </c>
      <c r="C825" s="3" t="s">
        <v>5358</v>
      </c>
      <c r="D825" s="3">
        <v>0.1831993600028064</v>
      </c>
      <c r="E825" s="3">
        <v>0.16663612660303989</v>
      </c>
      <c r="F825" s="3">
        <v>0.65775401069518713</v>
      </c>
      <c r="G825" s="3">
        <v>0.1497326203208556</v>
      </c>
      <c r="H825" s="3">
        <v>0.13903743315508019</v>
      </c>
      <c r="I825" s="3">
        <v>0.32620320855614982</v>
      </c>
      <c r="J825" s="3">
        <v>5.0605423380515657E-2</v>
      </c>
      <c r="K825" s="3">
        <v>21813.600000000009</v>
      </c>
      <c r="L825" s="3" t="s">
        <v>14622</v>
      </c>
      <c r="M825" s="4" t="str">
        <f ca="1">IFERROR(__xludf.DUMMYFUNCTION("REGEXREPLACE(F1876,""\D"", """")"),"11")</f>
        <v>11</v>
      </c>
    </row>
    <row r="826" spans="1:13" ht="15.75" customHeight="1">
      <c r="A826" s="1">
        <v>1914</v>
      </c>
      <c r="B826" s="3">
        <v>1915</v>
      </c>
      <c r="C826" s="3" t="s">
        <v>5456</v>
      </c>
      <c r="D826" s="3">
        <v>0.1405725113520824</v>
      </c>
      <c r="E826" s="3">
        <v>0.1278999207435326</v>
      </c>
      <c r="F826" s="3">
        <v>0.76033057851239672</v>
      </c>
      <c r="G826" s="3">
        <v>0.1487603305785124</v>
      </c>
      <c r="H826" s="3">
        <v>0.1818181818181818</v>
      </c>
      <c r="I826" s="3">
        <v>0.34710743801652888</v>
      </c>
      <c r="J826" s="3">
        <v>4.366985119369679E-2</v>
      </c>
      <c r="K826" s="3">
        <v>12737.400000000031</v>
      </c>
      <c r="L826" s="3" t="s">
        <v>14662</v>
      </c>
      <c r="M826" s="4" t="str">
        <f ca="1">IFERROR(__xludf.DUMMYFUNCTION("REGEXREPLACE(F1916,""\D"", """")"),"11")</f>
        <v>11</v>
      </c>
    </row>
    <row r="827" spans="1:13" ht="15.75" customHeight="1">
      <c r="A827" s="1">
        <v>1925</v>
      </c>
      <c r="B827" s="3">
        <v>1926</v>
      </c>
      <c r="C827" s="3" t="s">
        <v>5489</v>
      </c>
      <c r="D827" s="3">
        <v>0.22909661013366109</v>
      </c>
      <c r="E827" s="3">
        <v>0.39320215629166588</v>
      </c>
      <c r="F827" s="3">
        <v>0.65217391304347827</v>
      </c>
      <c r="G827" s="3">
        <v>0.108695652173913</v>
      </c>
      <c r="H827" s="3">
        <v>6.5217391304347824E-2</v>
      </c>
      <c r="I827" s="3">
        <v>0.21739130434782611</v>
      </c>
      <c r="J827" s="3">
        <v>2.4483011731578599E-2</v>
      </c>
      <c r="K827" s="3">
        <v>5091.8999999999987</v>
      </c>
      <c r="L827" s="3" t="s">
        <v>14673</v>
      </c>
      <c r="M827" s="4" t="str">
        <f ca="1">IFERROR(__xludf.DUMMYFUNCTION("REGEXREPLACE(F1927,""\D"", """")"),"11")</f>
        <v>11</v>
      </c>
    </row>
    <row r="828" spans="1:13" ht="15.75" customHeight="1">
      <c r="A828" s="1">
        <v>1949</v>
      </c>
      <c r="B828" s="3">
        <v>1950</v>
      </c>
      <c r="C828" s="3" t="s">
        <v>5552</v>
      </c>
      <c r="D828" s="3">
        <v>0.19286376444336539</v>
      </c>
      <c r="E828" s="3">
        <v>0.4179057647690293</v>
      </c>
      <c r="F828" s="3">
        <v>0.55982274741506644</v>
      </c>
      <c r="G828" s="3">
        <v>8.7149187592319058E-2</v>
      </c>
      <c r="H828" s="3">
        <v>6.7946824224519947E-2</v>
      </c>
      <c r="I828" s="3">
        <v>0.20088626292466771</v>
      </c>
      <c r="J828" s="3">
        <v>2.895391136553916E-2</v>
      </c>
      <c r="K828" s="3">
        <v>76267.699999999677</v>
      </c>
      <c r="L828" s="3" t="s">
        <v>14697</v>
      </c>
      <c r="M828" s="4" t="str">
        <f ca="1">IFERROR(__xludf.DUMMYFUNCTION("REGEXREPLACE(F1951,""\D"", """")"),"11")</f>
        <v>11</v>
      </c>
    </row>
    <row r="829" spans="1:13" ht="15.75" customHeight="1">
      <c r="A829" s="1">
        <v>1964</v>
      </c>
      <c r="B829" s="3">
        <v>1965</v>
      </c>
      <c r="C829" s="3" t="s">
        <v>5593</v>
      </c>
      <c r="D829" s="3">
        <v>0.14320178416008991</v>
      </c>
      <c r="E829" s="3">
        <v>0.23653322446367081</v>
      </c>
      <c r="F829" s="3">
        <v>0.6271186440677966</v>
      </c>
      <c r="G829" s="3">
        <v>8.4745762711864403E-2</v>
      </c>
      <c r="H829" s="3">
        <v>9.5338983050847453E-2</v>
      </c>
      <c r="I829" s="3">
        <v>0.24576271186440679</v>
      </c>
      <c r="J829" s="3">
        <v>2.4918497905842909E-2</v>
      </c>
      <c r="K829" s="3">
        <v>52167.19999999951</v>
      </c>
      <c r="L829" s="3" t="s">
        <v>14711</v>
      </c>
      <c r="M829" s="4" t="str">
        <f ca="1">IFERROR(__xludf.DUMMYFUNCTION("REGEXREPLACE(F1966,""\D"", """")"),"11")</f>
        <v>11</v>
      </c>
    </row>
    <row r="830" spans="1:13" ht="15.75" customHeight="1">
      <c r="A830" s="1">
        <v>2059</v>
      </c>
      <c r="B830" s="3">
        <v>2060</v>
      </c>
      <c r="C830" s="3" t="s">
        <v>5845</v>
      </c>
      <c r="D830" s="3">
        <v>0.20688646164200891</v>
      </c>
      <c r="E830" s="3">
        <v>6.485650844899031E-2</v>
      </c>
      <c r="F830" s="3">
        <v>0.62204724409448819</v>
      </c>
      <c r="G830" s="3">
        <v>0.13385826771653539</v>
      </c>
      <c r="H830" s="3">
        <v>0.17322834645669291</v>
      </c>
      <c r="I830" s="3">
        <v>0.3543307086614173</v>
      </c>
      <c r="J830" s="3">
        <v>5.9218765110441413E-2</v>
      </c>
      <c r="K830" s="3">
        <v>14293.800000000039</v>
      </c>
      <c r="L830" s="3" t="s">
        <v>14806</v>
      </c>
      <c r="M830" s="4" t="str">
        <f ca="1">IFERROR(__xludf.DUMMYFUNCTION("REGEXREPLACE(F2061,""\D"", """")"),"11")</f>
        <v>11</v>
      </c>
    </row>
    <row r="831" spans="1:13" ht="15.75" customHeight="1">
      <c r="A831" s="1">
        <v>2065</v>
      </c>
      <c r="B831" s="3">
        <v>2066</v>
      </c>
      <c r="C831" s="3" t="s">
        <v>5862</v>
      </c>
      <c r="D831" s="3">
        <v>0.1217056982672506</v>
      </c>
      <c r="E831" s="3">
        <v>0.20704172402741211</v>
      </c>
      <c r="F831" s="3">
        <v>0.65194805194805194</v>
      </c>
      <c r="G831" s="3">
        <v>0.1038961038961039</v>
      </c>
      <c r="H831" s="3">
        <v>0.13246753246753251</v>
      </c>
      <c r="I831" s="3">
        <v>0.26493506493506491</v>
      </c>
      <c r="J831" s="3">
        <v>2.7773598593293831E-2</v>
      </c>
      <c r="K831" s="3">
        <v>42261.899999999703</v>
      </c>
      <c r="L831" s="3" t="s">
        <v>14812</v>
      </c>
      <c r="M831" s="4" t="str">
        <f ca="1">IFERROR(__xludf.DUMMYFUNCTION("REGEXREPLACE(F2067,""\D"", """")"),"11")</f>
        <v>11</v>
      </c>
    </row>
    <row r="832" spans="1:13" ht="15.75" customHeight="1">
      <c r="A832" s="1">
        <v>2209</v>
      </c>
      <c r="B832" s="3">
        <v>2210</v>
      </c>
      <c r="C832" s="3" t="s">
        <v>6242</v>
      </c>
      <c r="D832" s="3">
        <v>0.14967148516975551</v>
      </c>
      <c r="E832" s="3">
        <v>0.24564119889645919</v>
      </c>
      <c r="F832" s="3">
        <v>0.61367249602543716</v>
      </c>
      <c r="G832" s="3">
        <v>9.3799682034976156E-2</v>
      </c>
      <c r="H832" s="3">
        <v>8.2670906200317959E-2</v>
      </c>
      <c r="I832" s="3">
        <v>0.25278219395866453</v>
      </c>
      <c r="J832" s="3">
        <v>2.5716138352070352E-2</v>
      </c>
      <c r="K832" s="3">
        <v>69400.899999999659</v>
      </c>
      <c r="L832" s="3" t="s">
        <v>14956</v>
      </c>
      <c r="M832" s="4" t="str">
        <f ca="1">IFERROR(__xludf.DUMMYFUNCTION("REGEXREPLACE(F2211,""\D"", """")"),"11")</f>
        <v>11</v>
      </c>
    </row>
    <row r="833" spans="1:13" ht="15.75" customHeight="1">
      <c r="A833" s="1">
        <v>2319</v>
      </c>
      <c r="B833" s="3">
        <v>2320</v>
      </c>
      <c r="C833" s="3" t="s">
        <v>6527</v>
      </c>
      <c r="D833" s="3">
        <v>0.18584412976356901</v>
      </c>
      <c r="E833" s="3">
        <v>0.19762054646336791</v>
      </c>
      <c r="F833" s="3">
        <v>0.63013698630136983</v>
      </c>
      <c r="G833" s="3">
        <v>0.1027397260273973</v>
      </c>
      <c r="H833" s="3">
        <v>0.12842465753424659</v>
      </c>
      <c r="I833" s="3">
        <v>0.2773972602739726</v>
      </c>
      <c r="J833" s="3">
        <v>4.1911788631736099E-2</v>
      </c>
      <c r="K833" s="3">
        <v>63913.599999999577</v>
      </c>
      <c r="L833" s="3" t="s">
        <v>15066</v>
      </c>
      <c r="M833" s="4" t="str">
        <f ca="1">IFERROR(__xludf.DUMMYFUNCTION("REGEXREPLACE(F2321,""\D"", """")"),"11")</f>
        <v>11</v>
      </c>
    </row>
    <row r="834" spans="1:13" ht="15.75" customHeight="1">
      <c r="A834" s="1">
        <v>2477</v>
      </c>
      <c r="B834" s="3">
        <v>2478</v>
      </c>
      <c r="C834" s="3" t="s">
        <v>6947</v>
      </c>
      <c r="D834" s="3">
        <v>0.1352139807418504</v>
      </c>
      <c r="E834" s="3">
        <v>0.44475050059238053</v>
      </c>
      <c r="F834" s="3">
        <v>0.59487179487179487</v>
      </c>
      <c r="G834" s="3">
        <v>7.6923076923076927E-2</v>
      </c>
      <c r="H834" s="3">
        <v>6.9230769230769235E-2</v>
      </c>
      <c r="I834" s="3">
        <v>0.18717948717948721</v>
      </c>
      <c r="J834" s="3">
        <v>1.8733224642667232E-2</v>
      </c>
      <c r="K834" s="3">
        <v>42322.099999999678</v>
      </c>
      <c r="L834" s="3" t="s">
        <v>15224</v>
      </c>
      <c r="M834" s="4" t="str">
        <f ca="1">IFERROR(__xludf.DUMMYFUNCTION("REGEXREPLACE(F2479,""\D"", """")"),"11")</f>
        <v>11</v>
      </c>
    </row>
    <row r="835" spans="1:13" ht="15.75" customHeight="1">
      <c r="A835" s="1">
        <v>2543</v>
      </c>
      <c r="B835" s="3">
        <v>2544</v>
      </c>
      <c r="C835" s="3" t="s">
        <v>7126</v>
      </c>
      <c r="D835" s="3">
        <v>0.2098466864233644</v>
      </c>
      <c r="E835" s="3">
        <v>0.1748239274171417</v>
      </c>
      <c r="F835" s="3">
        <v>0.59859154929577463</v>
      </c>
      <c r="G835" s="3">
        <v>0.1091549295774648</v>
      </c>
      <c r="H835" s="3">
        <v>0.1126760563380282</v>
      </c>
      <c r="I835" s="3">
        <v>0.27112676056338031</v>
      </c>
      <c r="J835" s="3">
        <v>4.4633217644206233E-2</v>
      </c>
      <c r="K835" s="3">
        <v>31695.999999999909</v>
      </c>
      <c r="L835" s="3" t="s">
        <v>15290</v>
      </c>
      <c r="M835" s="4" t="str">
        <f ca="1">IFERROR(__xludf.DUMMYFUNCTION("REGEXREPLACE(F2545,""\D"", """")"),"11")</f>
        <v>11</v>
      </c>
    </row>
    <row r="836" spans="1:13" ht="15.75" customHeight="1">
      <c r="A836" s="1">
        <v>2675</v>
      </c>
      <c r="B836" s="3">
        <v>2676</v>
      </c>
      <c r="C836" s="3" t="s">
        <v>7477</v>
      </c>
      <c r="D836" s="3">
        <v>0.20114931052918841</v>
      </c>
      <c r="E836" s="3">
        <v>0.23074709087083331</v>
      </c>
      <c r="F836" s="3">
        <v>0.59243697478991597</v>
      </c>
      <c r="G836" s="3">
        <v>0.13025210084033609</v>
      </c>
      <c r="H836" s="3">
        <v>7.1428571428571425E-2</v>
      </c>
      <c r="I836" s="3">
        <v>0.2857142857142857</v>
      </c>
      <c r="J836" s="3">
        <v>3.6936257964979798E-2</v>
      </c>
      <c r="K836" s="3">
        <v>27115.30000000001</v>
      </c>
      <c r="L836" s="3" t="s">
        <v>15422</v>
      </c>
      <c r="M836" s="4" t="str">
        <f ca="1">IFERROR(__xludf.DUMMYFUNCTION("REGEXREPLACE(F2677,""\D"", """")"),"11")</f>
        <v>11</v>
      </c>
    </row>
    <row r="837" spans="1:13" ht="15.75" customHeight="1">
      <c r="A837" s="1">
        <v>2676</v>
      </c>
      <c r="B837" s="3">
        <v>2677</v>
      </c>
      <c r="C837" s="3" t="s">
        <v>7480</v>
      </c>
      <c r="D837" s="3">
        <v>0.15255328626125059</v>
      </c>
      <c r="E837" s="3">
        <v>0.26210077299365608</v>
      </c>
      <c r="F837" s="3">
        <v>0.66926070038910501</v>
      </c>
      <c r="G837" s="3">
        <v>8.5603112840466927E-2</v>
      </c>
      <c r="H837" s="3">
        <v>0.11284046692607</v>
      </c>
      <c r="I837" s="3">
        <v>0.22568093385214011</v>
      </c>
      <c r="J837" s="3">
        <v>2.8442737992388119E-2</v>
      </c>
      <c r="K837" s="3">
        <v>28198.499999999982</v>
      </c>
      <c r="L837" s="3" t="s">
        <v>15423</v>
      </c>
      <c r="M837" s="4" t="str">
        <f ca="1">IFERROR(__xludf.DUMMYFUNCTION("REGEXREPLACE(F2678,""\D"", """")"),"11")</f>
        <v>11</v>
      </c>
    </row>
    <row r="838" spans="1:13" ht="15.75" customHeight="1">
      <c r="A838" s="1">
        <v>2768</v>
      </c>
      <c r="B838" s="3">
        <v>2769</v>
      </c>
      <c r="C838" s="3" t="s">
        <v>7725</v>
      </c>
      <c r="D838" s="3">
        <v>0.17516901575308541</v>
      </c>
      <c r="E838" s="3">
        <v>0.19981566021495309</v>
      </c>
      <c r="F838" s="3">
        <v>0.61403508771929827</v>
      </c>
      <c r="G838" s="3">
        <v>9.5516569200779722E-2</v>
      </c>
      <c r="H838" s="3">
        <v>0.1189083820662768</v>
      </c>
      <c r="I838" s="3">
        <v>0.27485380116959057</v>
      </c>
      <c r="J838" s="3">
        <v>3.6479671639266582E-2</v>
      </c>
      <c r="K838" s="3">
        <v>57326.399999999441</v>
      </c>
      <c r="L838" s="3" t="s">
        <v>15515</v>
      </c>
      <c r="M838" s="4" t="str">
        <f ca="1">IFERROR(__xludf.DUMMYFUNCTION("REGEXREPLACE(F2770,""\D"", """")"),"11")</f>
        <v>11</v>
      </c>
    </row>
    <row r="839" spans="1:13" ht="15.75" customHeight="1">
      <c r="A839" s="1">
        <v>2807</v>
      </c>
      <c r="B839" s="3">
        <v>2808</v>
      </c>
      <c r="C839" s="3" t="s">
        <v>7830</v>
      </c>
      <c r="D839" s="3">
        <v>0.16014601316976021</v>
      </c>
      <c r="E839" s="3">
        <v>0.54804924049767623</v>
      </c>
      <c r="F839" s="3">
        <v>0.51882845188284521</v>
      </c>
      <c r="G839" s="3">
        <v>6.555090655509066E-2</v>
      </c>
      <c r="H839" s="3">
        <v>5.2998605299860529E-2</v>
      </c>
      <c r="I839" s="3">
        <v>0.16875871687587171</v>
      </c>
      <c r="J839" s="3">
        <v>1.8257920149818481E-2</v>
      </c>
      <c r="K839" s="3">
        <v>77231.599999999773</v>
      </c>
      <c r="L839" s="3" t="s">
        <v>15554</v>
      </c>
      <c r="M839" s="4" t="str">
        <f ca="1">IFERROR(__xludf.DUMMYFUNCTION("REGEXREPLACE(F2809,""\D"", """")"),"11")</f>
        <v>11</v>
      </c>
    </row>
    <row r="840" spans="1:13" ht="15.75" customHeight="1">
      <c r="A840" s="1">
        <v>2866</v>
      </c>
      <c r="B840" s="3">
        <v>2867</v>
      </c>
      <c r="C840" s="3" t="s">
        <v>7986</v>
      </c>
      <c r="D840" s="3">
        <v>0.1518353217772678</v>
      </c>
      <c r="E840" s="3">
        <v>0.29421526505798451</v>
      </c>
      <c r="F840" s="3">
        <v>0.63692946058091282</v>
      </c>
      <c r="G840" s="3">
        <v>7.4688796680497924E-2</v>
      </c>
      <c r="H840" s="3">
        <v>9.9585062240663894E-2</v>
      </c>
      <c r="I840" s="3">
        <v>0.22199170124481329</v>
      </c>
      <c r="J840" s="3">
        <v>2.5395073554486339E-2</v>
      </c>
      <c r="K840" s="3">
        <v>52307.399999999507</v>
      </c>
      <c r="L840" s="3" t="s">
        <v>15613</v>
      </c>
      <c r="M840" s="4" t="str">
        <f ca="1">IFERROR(__xludf.DUMMYFUNCTION("REGEXREPLACE(F2868,""\D"", """")"),"11")</f>
        <v>11</v>
      </c>
    </row>
    <row r="841" spans="1:13" ht="15.75" customHeight="1">
      <c r="A841" s="1">
        <v>2908</v>
      </c>
      <c r="B841" s="3">
        <v>2909</v>
      </c>
      <c r="C841" s="3" t="s">
        <v>8097</v>
      </c>
      <c r="D841" s="3">
        <v>0.20776870687100479</v>
      </c>
      <c r="E841" s="3">
        <v>0.18050401618937351</v>
      </c>
      <c r="F841" s="3">
        <v>0.65693430656934304</v>
      </c>
      <c r="G841" s="3">
        <v>0.1021897810218978</v>
      </c>
      <c r="H841" s="3">
        <v>0.1131386861313869</v>
      </c>
      <c r="I841" s="3">
        <v>0.26642335766423358</v>
      </c>
      <c r="J841" s="3">
        <v>4.2702056479468183E-2</v>
      </c>
      <c r="K841" s="3">
        <v>31774.39999999994</v>
      </c>
      <c r="L841" s="3" t="s">
        <v>15655</v>
      </c>
      <c r="M841" s="4" t="str">
        <f ca="1">IFERROR(__xludf.DUMMYFUNCTION("REGEXREPLACE(F2910,""\D"", """")"),"11")</f>
        <v>11</v>
      </c>
    </row>
    <row r="842" spans="1:13" ht="15.75" customHeight="1">
      <c r="A842" s="1">
        <v>3002</v>
      </c>
      <c r="B842" s="3">
        <v>3003</v>
      </c>
      <c r="C842" s="3" t="s">
        <v>8342</v>
      </c>
      <c r="D842" s="3">
        <v>0.2123132900160454</v>
      </c>
      <c r="E842" s="3">
        <v>0.2642234051255179</v>
      </c>
      <c r="F842" s="3">
        <v>0.6489795918367347</v>
      </c>
      <c r="G842" s="3">
        <v>8.9795918367346933E-2</v>
      </c>
      <c r="H842" s="3">
        <v>0.1020408163265306</v>
      </c>
      <c r="I842" s="3">
        <v>0.25714285714285712</v>
      </c>
      <c r="J842" s="3">
        <v>3.8297348884776407E-2</v>
      </c>
      <c r="K842" s="3">
        <v>26751.699999999979</v>
      </c>
      <c r="L842" s="3" t="s">
        <v>15749</v>
      </c>
      <c r="M842" s="4" t="str">
        <f ca="1">IFERROR(__xludf.DUMMYFUNCTION("REGEXREPLACE(F3004,""\D"", """")"),"11")</f>
        <v>11</v>
      </c>
    </row>
    <row r="843" spans="1:13" ht="15.75" customHeight="1">
      <c r="A843" s="1">
        <v>3124</v>
      </c>
      <c r="B843" s="3">
        <v>3125</v>
      </c>
      <c r="C843" s="3" t="s">
        <v>8679</v>
      </c>
      <c r="D843" s="3">
        <v>0.17011236398705529</v>
      </c>
      <c r="E843" s="3">
        <v>0.2436764359702083</v>
      </c>
      <c r="F843" s="3">
        <v>0.63311688311688308</v>
      </c>
      <c r="G843" s="3">
        <v>0.1136363636363636</v>
      </c>
      <c r="H843" s="3">
        <v>0.1071428571428571</v>
      </c>
      <c r="I843" s="3">
        <v>0.2857142857142857</v>
      </c>
      <c r="J843" s="3">
        <v>3.6112696948425373E-2</v>
      </c>
      <c r="K843" s="3">
        <v>34336.399999999863</v>
      </c>
      <c r="L843" s="3" t="s">
        <v>15871</v>
      </c>
      <c r="M843" s="4" t="str">
        <f ca="1">IFERROR(__xludf.DUMMYFUNCTION("REGEXREPLACE(F3126,""\D"", """")"),"11")</f>
        <v>11</v>
      </c>
    </row>
    <row r="844" spans="1:13" ht="15.75" customHeight="1">
      <c r="A844" s="1">
        <v>3152</v>
      </c>
      <c r="B844" s="3">
        <v>3153</v>
      </c>
      <c r="C844" s="3" t="s">
        <v>8749</v>
      </c>
      <c r="D844" s="3">
        <v>0.1525875791867454</v>
      </c>
      <c r="E844" s="3">
        <v>0.21945945379322229</v>
      </c>
      <c r="F844" s="3">
        <v>0.62580645161290327</v>
      </c>
      <c r="G844" s="3">
        <v>0.1032258064516129</v>
      </c>
      <c r="H844" s="3">
        <v>0.1032258064516129</v>
      </c>
      <c r="I844" s="3">
        <v>0.25806451612903231</v>
      </c>
      <c r="J844" s="3">
        <v>3.0195435551269668E-2</v>
      </c>
      <c r="K844" s="3">
        <v>32958.499999999884</v>
      </c>
      <c r="L844" s="3" t="s">
        <v>15899</v>
      </c>
      <c r="M844" s="4" t="str">
        <f ca="1">IFERROR(__xludf.DUMMYFUNCTION("REGEXREPLACE(F3154,""\D"", """")"),"11")</f>
        <v>11</v>
      </c>
    </row>
    <row r="845" spans="1:13" ht="15.75" customHeight="1">
      <c r="A845" s="1">
        <v>3178</v>
      </c>
      <c r="B845" s="3">
        <v>3179</v>
      </c>
      <c r="C845" s="3" t="s">
        <v>8818</v>
      </c>
      <c r="D845" s="3">
        <v>0.1972111549586224</v>
      </c>
      <c r="E845" s="3">
        <v>8.6069339762752994E-2</v>
      </c>
      <c r="F845" s="3">
        <v>0.6</v>
      </c>
      <c r="G845" s="3">
        <v>0.05</v>
      </c>
      <c r="H845" s="3">
        <v>0.32500000000000001</v>
      </c>
      <c r="I845" s="3">
        <v>0.4</v>
      </c>
      <c r="J845" s="3">
        <v>4.12549823633157E-2</v>
      </c>
      <c r="K845" s="3">
        <v>4485.3999999999987</v>
      </c>
      <c r="L845" s="3" t="s">
        <v>15925</v>
      </c>
      <c r="M845" s="4" t="str">
        <f ca="1">IFERROR(__xludf.DUMMYFUNCTION("REGEXREPLACE(F3180,""\D"", """")"),"11")</f>
        <v>11</v>
      </c>
    </row>
    <row r="846" spans="1:13" ht="15.75" customHeight="1">
      <c r="A846" s="1">
        <v>3231</v>
      </c>
      <c r="B846" s="3">
        <v>3232</v>
      </c>
      <c r="C846" s="3" t="s">
        <v>8959</v>
      </c>
      <c r="D846" s="3">
        <v>0.13411118540693109</v>
      </c>
      <c r="E846" s="3">
        <v>0.13700253591303349</v>
      </c>
      <c r="F846" s="3">
        <v>0.62153846153846148</v>
      </c>
      <c r="G846" s="3">
        <v>0.11692307692307689</v>
      </c>
      <c r="H846" s="3">
        <v>0.1384615384615385</v>
      </c>
      <c r="I846" s="3">
        <v>0.30769230769230771</v>
      </c>
      <c r="J846" s="3">
        <v>3.3121793013086369E-2</v>
      </c>
      <c r="K846" s="3">
        <v>36844.699999999808</v>
      </c>
      <c r="L846" s="3" t="s">
        <v>15978</v>
      </c>
      <c r="M846" s="4" t="str">
        <f ca="1">IFERROR(__xludf.DUMMYFUNCTION("REGEXREPLACE(F3233,""\D"", """")"),"11")</f>
        <v>11</v>
      </c>
    </row>
    <row r="847" spans="1:13" ht="15.75" customHeight="1">
      <c r="A847" s="1">
        <v>3232</v>
      </c>
      <c r="B847" s="3">
        <v>3233</v>
      </c>
      <c r="C847" s="3" t="s">
        <v>8962</v>
      </c>
      <c r="D847" s="3">
        <v>0.1340523402383634</v>
      </c>
      <c r="E847" s="3">
        <v>0.23808658681143199</v>
      </c>
      <c r="F847" s="3">
        <v>0.61721611721611724</v>
      </c>
      <c r="G847" s="3">
        <v>0.1062271062271062</v>
      </c>
      <c r="H847" s="3">
        <v>0.1117216117216117</v>
      </c>
      <c r="I847" s="3">
        <v>0.2783882783882784</v>
      </c>
      <c r="J847" s="3">
        <v>2.8573665849687509E-2</v>
      </c>
      <c r="K847" s="3">
        <v>61466.199999999553</v>
      </c>
      <c r="L847" s="3" t="s">
        <v>15979</v>
      </c>
      <c r="M847" s="4" t="str">
        <f ca="1">IFERROR(__xludf.DUMMYFUNCTION("REGEXREPLACE(F3234,""\D"", """")"),"11")</f>
        <v>11</v>
      </c>
    </row>
    <row r="848" spans="1:13" ht="15.75" customHeight="1">
      <c r="A848" s="1">
        <v>3327</v>
      </c>
      <c r="B848" s="3">
        <v>3328</v>
      </c>
      <c r="C848" s="3" t="s">
        <v>9212</v>
      </c>
      <c r="D848" s="3">
        <v>0.13485229547562369</v>
      </c>
      <c r="E848" s="3">
        <v>0.21632300775477259</v>
      </c>
      <c r="F848" s="3">
        <v>0.58841463414634143</v>
      </c>
      <c r="G848" s="3">
        <v>0.1128048780487805</v>
      </c>
      <c r="H848" s="3">
        <v>0.12804878048780491</v>
      </c>
      <c r="I848" s="3">
        <v>0.28048780487804881</v>
      </c>
      <c r="J848" s="3">
        <v>3.1390390093976567E-2</v>
      </c>
      <c r="K848" s="3">
        <v>38236.599999999802</v>
      </c>
      <c r="L848" s="3" t="s">
        <v>16074</v>
      </c>
      <c r="M848" s="4" t="str">
        <f ca="1">IFERROR(__xludf.DUMMYFUNCTION("REGEXREPLACE(F3329,""\D"", """")"),"11")</f>
        <v>11</v>
      </c>
    </row>
    <row r="849" spans="1:13" ht="15.75" customHeight="1">
      <c r="A849" s="1">
        <v>3358</v>
      </c>
      <c r="B849" s="3">
        <v>3359</v>
      </c>
      <c r="C849" s="3" t="s">
        <v>9296</v>
      </c>
      <c r="D849" s="3">
        <v>0.16176820245798659</v>
      </c>
      <c r="E849" s="3">
        <v>0.17616560195612091</v>
      </c>
      <c r="F849" s="3">
        <v>0.63758389261744963</v>
      </c>
      <c r="G849" s="3">
        <v>0.1029082774049217</v>
      </c>
      <c r="H849" s="3">
        <v>0.1319910514541387</v>
      </c>
      <c r="I849" s="3">
        <v>0.28635346756152119</v>
      </c>
      <c r="J849" s="3">
        <v>3.6815474352708058E-2</v>
      </c>
      <c r="K849" s="3">
        <v>50587.799999999574</v>
      </c>
      <c r="L849" s="3" t="s">
        <v>16105</v>
      </c>
      <c r="M849" s="4" t="str">
        <f ca="1">IFERROR(__xludf.DUMMYFUNCTION("REGEXREPLACE(F3360,""\D"", """")"),"11")</f>
        <v>11</v>
      </c>
    </row>
    <row r="850" spans="1:13" ht="15.75" customHeight="1">
      <c r="A850" s="1">
        <v>3437</v>
      </c>
      <c r="B850" s="3">
        <v>3438</v>
      </c>
      <c r="C850" s="3" t="s">
        <v>9513</v>
      </c>
      <c r="D850" s="3">
        <v>0.17456380642235461</v>
      </c>
      <c r="E850" s="3">
        <v>0.2914879291575439</v>
      </c>
      <c r="F850" s="3">
        <v>0.67129629629629628</v>
      </c>
      <c r="G850" s="3">
        <v>0.1018518518518518</v>
      </c>
      <c r="H850" s="3">
        <v>0.125</v>
      </c>
      <c r="I850" s="3">
        <v>0.25462962962962971</v>
      </c>
      <c r="J850" s="3">
        <v>3.7326687832077599E-2</v>
      </c>
      <c r="K850" s="3">
        <v>23342.7</v>
      </c>
      <c r="L850" s="3" t="s">
        <v>16184</v>
      </c>
      <c r="M850" s="4" t="str">
        <f ca="1">IFERROR(__xludf.DUMMYFUNCTION("REGEXREPLACE(F3439,""\D"", """")"),"11")</f>
        <v>11</v>
      </c>
    </row>
    <row r="851" spans="1:13" ht="15.75" customHeight="1">
      <c r="A851" s="1">
        <v>3470</v>
      </c>
      <c r="B851" s="3">
        <v>3471</v>
      </c>
      <c r="C851" s="3" t="s">
        <v>9600</v>
      </c>
      <c r="D851" s="3">
        <v>0.17182287154190681</v>
      </c>
      <c r="E851" s="3">
        <v>0.20619889409701669</v>
      </c>
      <c r="F851" s="3">
        <v>0.65113500597371565</v>
      </c>
      <c r="G851" s="3">
        <v>0.1146953405017921</v>
      </c>
      <c r="H851" s="3">
        <v>0.1182795698924731</v>
      </c>
      <c r="I851" s="3">
        <v>0.27479091995221028</v>
      </c>
      <c r="J851" s="3">
        <v>3.9510780741290399E-2</v>
      </c>
      <c r="K851" s="3">
        <v>92865.70000000023</v>
      </c>
      <c r="L851" s="3" t="s">
        <v>16217</v>
      </c>
      <c r="M851" s="4" t="str">
        <f ca="1">IFERROR(__xludf.DUMMYFUNCTION("REGEXREPLACE(F3472,""\D"", """")"),"11")</f>
        <v>11</v>
      </c>
    </row>
    <row r="852" spans="1:13" ht="15.75" customHeight="1">
      <c r="A852" s="1">
        <v>3545</v>
      </c>
      <c r="B852" s="3">
        <v>3546</v>
      </c>
      <c r="C852" s="3" t="s">
        <v>9804</v>
      </c>
      <c r="D852" s="3">
        <v>0.24380733469155849</v>
      </c>
      <c r="E852" s="3">
        <v>0.38810399583990302</v>
      </c>
      <c r="F852" s="3">
        <v>0.56949152542372883</v>
      </c>
      <c r="G852" s="3">
        <v>8.1355932203389825E-2</v>
      </c>
      <c r="H852" s="3">
        <v>0.10169491525423729</v>
      </c>
      <c r="I852" s="3">
        <v>0.223728813559322</v>
      </c>
      <c r="J852" s="3">
        <v>4.2141763997200057E-2</v>
      </c>
      <c r="K852" s="3">
        <v>32050.899999999889</v>
      </c>
      <c r="L852" s="3" t="s">
        <v>16292</v>
      </c>
      <c r="M852" s="4" t="str">
        <f ca="1">IFERROR(__xludf.DUMMYFUNCTION("REGEXREPLACE(F3547,""\D"", """")"),"11")</f>
        <v>11</v>
      </c>
    </row>
    <row r="853" spans="1:13" ht="15.75" customHeight="1">
      <c r="A853" s="1">
        <v>3671</v>
      </c>
      <c r="B853" s="3">
        <v>3672</v>
      </c>
      <c r="C853" s="3" t="s">
        <v>10123</v>
      </c>
      <c r="D853" s="3">
        <v>0.1483860238534096</v>
      </c>
      <c r="E853" s="3">
        <v>0.23637732421186</v>
      </c>
      <c r="F853" s="3">
        <v>0.67614879649890591</v>
      </c>
      <c r="G853" s="3">
        <v>8.7527352297592995E-2</v>
      </c>
      <c r="H853" s="3">
        <v>0.11816192560175059</v>
      </c>
      <c r="I853" s="3">
        <v>0.24288840262582059</v>
      </c>
      <c r="J853" s="3">
        <v>2.9384346873156591E-2</v>
      </c>
      <c r="K853" s="3">
        <v>49479.299999999559</v>
      </c>
      <c r="L853" s="3" t="s">
        <v>16418</v>
      </c>
      <c r="M853" s="4" t="str">
        <f ca="1">IFERROR(__xludf.DUMMYFUNCTION("REGEXREPLACE(F3673,""\D"", """")"),"11")</f>
        <v>11</v>
      </c>
    </row>
    <row r="854" spans="1:13" ht="15.75" customHeight="1">
      <c r="A854" s="1">
        <v>3719</v>
      </c>
      <c r="B854" s="3">
        <v>3720</v>
      </c>
      <c r="C854" s="3" t="s">
        <v>10243</v>
      </c>
      <c r="D854" s="3">
        <v>0.20977012449733271</v>
      </c>
      <c r="E854" s="3">
        <v>0.48368464559023788</v>
      </c>
      <c r="F854" s="3">
        <v>0.49484536082474229</v>
      </c>
      <c r="G854" s="3">
        <v>5.4982817869415813E-2</v>
      </c>
      <c r="H854" s="3">
        <v>7.2164948453608241E-2</v>
      </c>
      <c r="I854" s="3">
        <v>0.1752577319587629</v>
      </c>
      <c r="J854" s="3">
        <v>2.4370513976818681E-2</v>
      </c>
      <c r="K854" s="3">
        <v>32323.79999999989</v>
      </c>
      <c r="L854" s="3" t="s">
        <v>16466</v>
      </c>
      <c r="M854" s="4" t="str">
        <f ca="1">IFERROR(__xludf.DUMMYFUNCTION("REGEXREPLACE(F3721,""\D"", """")"),"11")</f>
        <v>11</v>
      </c>
    </row>
    <row r="855" spans="1:13" ht="15.75" customHeight="1">
      <c r="A855" s="1">
        <v>3760</v>
      </c>
      <c r="B855" s="3">
        <v>3761</v>
      </c>
      <c r="C855" s="3" t="s">
        <v>10352</v>
      </c>
      <c r="D855" s="3">
        <v>0.2132330831179472</v>
      </c>
      <c r="E855" s="3">
        <v>0.1889587619386259</v>
      </c>
      <c r="F855" s="3">
        <v>0.66379310344827591</v>
      </c>
      <c r="G855" s="3">
        <v>7.7586206896551727E-2</v>
      </c>
      <c r="H855" s="3">
        <v>0.12931034482758619</v>
      </c>
      <c r="I855" s="3">
        <v>0.27586206896551718</v>
      </c>
      <c r="J855" s="3">
        <v>3.7965747394337702E-2</v>
      </c>
      <c r="K855" s="3">
        <v>12732.70000000003</v>
      </c>
      <c r="L855" s="3" t="s">
        <v>16507</v>
      </c>
      <c r="M855" s="4" t="str">
        <f ca="1">IFERROR(__xludf.DUMMYFUNCTION("REGEXREPLACE(F3762,""\D"", """")"),"11")</f>
        <v>11</v>
      </c>
    </row>
    <row r="856" spans="1:13" ht="15.75" customHeight="1">
      <c r="A856" s="1">
        <v>3804</v>
      </c>
      <c r="B856" s="3">
        <v>3805</v>
      </c>
      <c r="C856" s="3" t="s">
        <v>10465</v>
      </c>
      <c r="D856" s="3">
        <v>0.15890588536553329</v>
      </c>
      <c r="E856" s="3">
        <v>0.14538160900557551</v>
      </c>
      <c r="F856" s="3">
        <v>0.6987951807228916</v>
      </c>
      <c r="G856" s="3">
        <v>0.1204819277108434</v>
      </c>
      <c r="H856" s="3">
        <v>0.12650602409638551</v>
      </c>
      <c r="I856" s="3">
        <v>0.30120481927710852</v>
      </c>
      <c r="J856" s="3">
        <v>3.6841373478651823E-2</v>
      </c>
      <c r="K856" s="3">
        <v>18472.100000000009</v>
      </c>
      <c r="L856" s="3" t="s">
        <v>16551</v>
      </c>
      <c r="M856" s="4" t="str">
        <f ca="1">IFERROR(__xludf.DUMMYFUNCTION("REGEXREPLACE(F3806,""\D"", """")"),"11")</f>
        <v>11</v>
      </c>
    </row>
    <row r="857" spans="1:13" ht="15.75" customHeight="1">
      <c r="A857" s="1">
        <v>3830</v>
      </c>
      <c r="B857" s="3">
        <v>3831</v>
      </c>
      <c r="C857" s="3" t="s">
        <v>10530</v>
      </c>
      <c r="D857" s="3">
        <v>0.15540953168385591</v>
      </c>
      <c r="E857" s="3">
        <v>0.2224818688012167</v>
      </c>
      <c r="F857" s="3">
        <v>0.60077519379844957</v>
      </c>
      <c r="G857" s="3">
        <v>0.1201550387596899</v>
      </c>
      <c r="H857" s="3">
        <v>0.1201550387596899</v>
      </c>
      <c r="I857" s="3">
        <v>0.27519379844961239</v>
      </c>
      <c r="J857" s="3">
        <v>3.5836214094230733E-2</v>
      </c>
      <c r="K857" s="3">
        <v>28871.099999999969</v>
      </c>
      <c r="L857" s="3" t="s">
        <v>16577</v>
      </c>
      <c r="M857" s="4" t="str">
        <f ca="1">IFERROR(__xludf.DUMMYFUNCTION("REGEXREPLACE(F3832,""\D"", """")"),"11")</f>
        <v>11</v>
      </c>
    </row>
    <row r="858" spans="1:13" ht="15.75" customHeight="1">
      <c r="A858" s="1">
        <v>4039</v>
      </c>
      <c r="B858" s="3">
        <v>4040</v>
      </c>
      <c r="C858" s="3" t="s">
        <v>11073</v>
      </c>
      <c r="D858" s="3">
        <v>0.17266132479083279</v>
      </c>
      <c r="E858" s="3">
        <v>0.25389168071936669</v>
      </c>
      <c r="F858" s="3">
        <v>0.58897243107769426</v>
      </c>
      <c r="G858" s="3">
        <v>0.1102756892230576</v>
      </c>
      <c r="H858" s="3">
        <v>0.112781954887218</v>
      </c>
      <c r="I858" s="3">
        <v>0.27067669172932329</v>
      </c>
      <c r="J858" s="3">
        <v>3.7399118733283901E-2</v>
      </c>
      <c r="K858" s="3">
        <v>44773.299999999683</v>
      </c>
      <c r="L858" s="3" t="s">
        <v>16785</v>
      </c>
      <c r="M858" s="4" t="str">
        <f ca="1">IFERROR(__xludf.DUMMYFUNCTION("REGEXREPLACE(F4041,""\D"", """")"),"11")</f>
        <v>11</v>
      </c>
    </row>
    <row r="859" spans="1:13" ht="15.75" customHeight="1">
      <c r="A859" s="1">
        <v>4124</v>
      </c>
      <c r="B859" s="3">
        <v>4125</v>
      </c>
      <c r="C859" s="3" t="s">
        <v>11295</v>
      </c>
      <c r="D859" s="3">
        <v>0.13054301045318181</v>
      </c>
      <c r="E859" s="3">
        <v>0.21049524513597209</v>
      </c>
      <c r="F859" s="3">
        <v>0.64878048780487807</v>
      </c>
      <c r="G859" s="3">
        <v>0.1195121951219512</v>
      </c>
      <c r="H859" s="3">
        <v>0.1182926829268293</v>
      </c>
      <c r="I859" s="3">
        <v>0.28048780487804881</v>
      </c>
      <c r="J859" s="3">
        <v>3.0647269188427129E-2</v>
      </c>
      <c r="K859" s="3">
        <v>93620.700000000084</v>
      </c>
      <c r="L859" s="3" t="s">
        <v>16870</v>
      </c>
      <c r="M859" s="4" t="str">
        <f ca="1">IFERROR(__xludf.DUMMYFUNCTION("REGEXREPLACE(F4126,""\D"", """")"),"11")</f>
        <v>11</v>
      </c>
    </row>
    <row r="860" spans="1:13" ht="15.75" customHeight="1">
      <c r="A860" s="1">
        <v>4182</v>
      </c>
      <c r="B860" s="3">
        <v>4183</v>
      </c>
      <c r="C860" s="3" t="s">
        <v>11449</v>
      </c>
      <c r="D860" s="3">
        <v>0.1620659040225057</v>
      </c>
      <c r="E860" s="3">
        <v>0.22333620303896179</v>
      </c>
      <c r="F860" s="3">
        <v>0.58490566037735847</v>
      </c>
      <c r="G860" s="3">
        <v>0.1117561683599419</v>
      </c>
      <c r="H860" s="3">
        <v>0.12336719883889689</v>
      </c>
      <c r="I860" s="3">
        <v>0.27431059506531202</v>
      </c>
      <c r="J860" s="3">
        <v>3.7472818415996881E-2</v>
      </c>
      <c r="K860" s="3">
        <v>77219.099999999904</v>
      </c>
      <c r="L860" s="3" t="s">
        <v>16928</v>
      </c>
      <c r="M860" s="4" t="str">
        <f ca="1">IFERROR(__xludf.DUMMYFUNCTION("REGEXREPLACE(F4184,""\D"", """")"),"11")</f>
        <v>11</v>
      </c>
    </row>
    <row r="861" spans="1:13" ht="15.75" customHeight="1">
      <c r="A861" s="1">
        <v>4204</v>
      </c>
      <c r="B861" s="3">
        <v>4205</v>
      </c>
      <c r="C861" s="3" t="s">
        <v>11505</v>
      </c>
      <c r="D861" s="3">
        <v>0.2077323216212307</v>
      </c>
      <c r="E861" s="3">
        <v>0.15181278430756001</v>
      </c>
      <c r="F861" s="3">
        <v>0.6402439024390244</v>
      </c>
      <c r="G861" s="3">
        <v>0.13414634146341459</v>
      </c>
      <c r="H861" s="3">
        <v>0.1402439024390244</v>
      </c>
      <c r="I861" s="3">
        <v>0.3048780487804878</v>
      </c>
      <c r="J861" s="3">
        <v>5.3974836271794252E-2</v>
      </c>
      <c r="K861" s="3">
        <v>18790.000000000018</v>
      </c>
      <c r="L861" s="3" t="s">
        <v>16950</v>
      </c>
      <c r="M861" s="4" t="str">
        <f ca="1">IFERROR(__xludf.DUMMYFUNCTION("REGEXREPLACE(F4206,""\D"", """")"),"11")</f>
        <v>11</v>
      </c>
    </row>
    <row r="862" spans="1:13" ht="15.75" customHeight="1">
      <c r="A862" s="1">
        <v>4407</v>
      </c>
      <c r="B862" s="3">
        <v>4408</v>
      </c>
      <c r="C862" s="3" t="s">
        <v>12035</v>
      </c>
      <c r="D862" s="3">
        <v>0.1697402576329404</v>
      </c>
      <c r="E862" s="3">
        <v>0.26450069689236611</v>
      </c>
      <c r="F862" s="3">
        <v>0.62826603325415675</v>
      </c>
      <c r="G862" s="3">
        <v>8.5510688836104506E-2</v>
      </c>
      <c r="H862" s="3">
        <v>0.1104513064133017</v>
      </c>
      <c r="I862" s="3">
        <v>0.23515439429928739</v>
      </c>
      <c r="J862" s="3">
        <v>3.2512371148118238E-2</v>
      </c>
      <c r="K862" s="3">
        <v>92691.700000000274</v>
      </c>
      <c r="L862" s="3" t="s">
        <v>17153</v>
      </c>
      <c r="M862" s="4" t="str">
        <f ca="1">IFERROR(__xludf.DUMMYFUNCTION("REGEXREPLACE(F4409,""\D"", """")"),"11")</f>
        <v>11</v>
      </c>
    </row>
    <row r="863" spans="1:13" ht="15.75" customHeight="1">
      <c r="A863" s="1">
        <v>4663</v>
      </c>
      <c r="B863" s="3">
        <v>4664</v>
      </c>
      <c r="C863" s="3" t="s">
        <v>12723</v>
      </c>
      <c r="D863" s="3">
        <v>0.10696145972669729</v>
      </c>
      <c r="E863" s="3">
        <v>0.2523311167334748</v>
      </c>
      <c r="F863" s="3">
        <v>0.63694267515923564</v>
      </c>
      <c r="G863" s="3">
        <v>0.11464968152866239</v>
      </c>
      <c r="H863" s="3">
        <v>0.1082802547770701</v>
      </c>
      <c r="I863" s="3">
        <v>0.26751592356687898</v>
      </c>
      <c r="J863" s="3">
        <v>2.2053019480013529E-2</v>
      </c>
      <c r="K863" s="3">
        <v>17988.600000000031</v>
      </c>
      <c r="L863" s="3" t="s">
        <v>17409</v>
      </c>
      <c r="M863" s="4" t="str">
        <f ca="1">IFERROR(__xludf.DUMMYFUNCTION("REGEXREPLACE(F4665,""\D"", """")"),"11")</f>
        <v>11</v>
      </c>
    </row>
    <row r="864" spans="1:13" ht="15.75" customHeight="1">
      <c r="A864" s="1">
        <v>10</v>
      </c>
      <c r="B864" s="3">
        <v>11</v>
      </c>
      <c r="C864" s="3" t="s">
        <v>41</v>
      </c>
      <c r="D864" s="3">
        <v>0.18596400000089541</v>
      </c>
      <c r="E864" s="3">
        <v>0.23475969090742599</v>
      </c>
      <c r="F864" s="3">
        <v>0.64891518737672582</v>
      </c>
      <c r="G864" s="3">
        <v>9.270216962524655E-2</v>
      </c>
      <c r="H864" s="3">
        <v>0.116370808678501</v>
      </c>
      <c r="I864" s="3">
        <v>0.26232741617357003</v>
      </c>
      <c r="J864" s="3">
        <v>3.7707531361276532E-2</v>
      </c>
      <c r="K864" s="3">
        <v>53561.399999999463</v>
      </c>
      <c r="L864" s="3" t="s">
        <v>12759</v>
      </c>
      <c r="M864" s="4" t="str">
        <f ca="1">IFERROR(__xludf.DUMMYFUNCTION("REGEXREPLACE(F12,""\D"", """")"),"12")</f>
        <v>12</v>
      </c>
    </row>
    <row r="865" spans="1:13" ht="15.75" customHeight="1">
      <c r="A865" s="1">
        <v>88</v>
      </c>
      <c r="B865" s="3">
        <v>89</v>
      </c>
      <c r="C865" s="3" t="s">
        <v>288</v>
      </c>
      <c r="D865" s="3">
        <v>0.1649219086698302</v>
      </c>
      <c r="E865" s="3">
        <v>0.15763133879385549</v>
      </c>
      <c r="F865" s="3">
        <v>0.64251968503937007</v>
      </c>
      <c r="G865" s="3">
        <v>0.13700787401574799</v>
      </c>
      <c r="H865" s="3">
        <v>0.12913385826771651</v>
      </c>
      <c r="I865" s="3">
        <v>0.32755905511811018</v>
      </c>
      <c r="J865" s="3">
        <v>4.3258109106950333E-2</v>
      </c>
      <c r="K865" s="3">
        <v>71636.099999999627</v>
      </c>
      <c r="L865" s="3" t="s">
        <v>12837</v>
      </c>
      <c r="M865" s="4" t="str">
        <f ca="1">IFERROR(__xludf.DUMMYFUNCTION("REGEXREPLACE(F90,""\D"", """")"),"12")</f>
        <v>12</v>
      </c>
    </row>
    <row r="866" spans="1:13" ht="15.75" customHeight="1">
      <c r="A866" s="1">
        <v>101</v>
      </c>
      <c r="B866" s="3">
        <v>102</v>
      </c>
      <c r="C866" s="3" t="s">
        <v>329</v>
      </c>
      <c r="D866" s="3">
        <v>0.16739341730976429</v>
      </c>
      <c r="E866" s="3">
        <v>0.22822966266276551</v>
      </c>
      <c r="F866" s="3">
        <v>0.6310606060606061</v>
      </c>
      <c r="G866" s="3">
        <v>0.1</v>
      </c>
      <c r="H866" s="3">
        <v>0.11590909090909091</v>
      </c>
      <c r="I866" s="3">
        <v>0.26363636363636361</v>
      </c>
      <c r="J866" s="3">
        <v>3.5729567086714487E-2</v>
      </c>
      <c r="K866" s="3">
        <v>143921.2000000031</v>
      </c>
      <c r="L866" s="3" t="s">
        <v>12850</v>
      </c>
      <c r="M866" s="4" t="str">
        <f ca="1">IFERROR(__xludf.DUMMYFUNCTION("REGEXREPLACE(F103,""\D"", """")"),"12")</f>
        <v>12</v>
      </c>
    </row>
    <row r="867" spans="1:13" ht="15.75" customHeight="1">
      <c r="A867" s="1">
        <v>199</v>
      </c>
      <c r="B867" s="3">
        <v>200</v>
      </c>
      <c r="C867" s="3" t="s">
        <v>623</v>
      </c>
      <c r="D867" s="3">
        <v>0.21108202677038851</v>
      </c>
      <c r="E867" s="3">
        <v>0.25952122037754582</v>
      </c>
      <c r="F867" s="3">
        <v>0.63951120162932795</v>
      </c>
      <c r="G867" s="3">
        <v>9.1649694501018328E-2</v>
      </c>
      <c r="H867" s="3">
        <v>0.12423625254582479</v>
      </c>
      <c r="I867" s="3">
        <v>0.26680244399185338</v>
      </c>
      <c r="J867" s="3">
        <v>4.4005855569768298E-2</v>
      </c>
      <c r="K867" s="3">
        <v>53392.099999999489</v>
      </c>
      <c r="L867" s="3" t="s">
        <v>12948</v>
      </c>
      <c r="M867" s="4" t="str">
        <f ca="1">IFERROR(__xludf.DUMMYFUNCTION("REGEXREPLACE(F201,""\D"", """")"),"12")</f>
        <v>12</v>
      </c>
    </row>
    <row r="868" spans="1:13" ht="15.75" customHeight="1">
      <c r="A868" s="1">
        <v>216</v>
      </c>
      <c r="B868" s="3">
        <v>217</v>
      </c>
      <c r="C868" s="3" t="s">
        <v>676</v>
      </c>
      <c r="D868" s="3">
        <v>0.18926574064133381</v>
      </c>
      <c r="E868" s="3">
        <v>0.27453166903990128</v>
      </c>
      <c r="F868" s="3">
        <v>0.63427109974424556</v>
      </c>
      <c r="G868" s="3">
        <v>8.4398976982097182E-2</v>
      </c>
      <c r="H868" s="3">
        <v>0.1227621483375959</v>
      </c>
      <c r="I868" s="3">
        <v>0.25575447570332482</v>
      </c>
      <c r="J868" s="3">
        <v>3.7375135607498222E-2</v>
      </c>
      <c r="K868" s="3">
        <v>42360.299999999683</v>
      </c>
      <c r="L868" s="3" t="s">
        <v>12965</v>
      </c>
      <c r="M868" s="4" t="str">
        <f ca="1">IFERROR(__xludf.DUMMYFUNCTION("REGEXREPLACE(F218,""\D"", """")"),"12")</f>
        <v>12</v>
      </c>
    </row>
    <row r="869" spans="1:13" ht="15.75" customHeight="1">
      <c r="A869" s="1">
        <v>315</v>
      </c>
      <c r="B869" s="3">
        <v>316</v>
      </c>
      <c r="C869" s="3" t="s">
        <v>969</v>
      </c>
      <c r="D869" s="3">
        <v>0.1911863638677824</v>
      </c>
      <c r="E869" s="3">
        <v>0.2393978741475449</v>
      </c>
      <c r="F869" s="3">
        <v>0.65277777777777779</v>
      </c>
      <c r="G869" s="3">
        <v>0.1003086419753086</v>
      </c>
      <c r="H869" s="3">
        <v>9.8765432098765427E-2</v>
      </c>
      <c r="I869" s="3">
        <v>0.25617283950617292</v>
      </c>
      <c r="J869" s="3">
        <v>3.7272361681970789E-2</v>
      </c>
      <c r="K869" s="3">
        <v>71256.899999999601</v>
      </c>
      <c r="L869" s="3" t="s">
        <v>13064</v>
      </c>
      <c r="M869" s="4" t="str">
        <f ca="1">IFERROR(__xludf.DUMMYFUNCTION("REGEXREPLACE(F317,""\D"", """")"),"12")</f>
        <v>12</v>
      </c>
    </row>
    <row r="870" spans="1:13" ht="15.75" customHeight="1">
      <c r="A870" s="1">
        <v>378</v>
      </c>
      <c r="B870" s="3">
        <v>379</v>
      </c>
      <c r="C870" s="3" t="s">
        <v>1148</v>
      </c>
      <c r="D870" s="3">
        <v>0.16016479269267081</v>
      </c>
      <c r="E870" s="3">
        <v>0.20770672503684029</v>
      </c>
      <c r="F870" s="3">
        <v>0.61848341232227488</v>
      </c>
      <c r="G870" s="3">
        <v>8.7677725118483416E-2</v>
      </c>
      <c r="H870" s="3">
        <v>0.12796208530805689</v>
      </c>
      <c r="I870" s="3">
        <v>0.25829383886255919</v>
      </c>
      <c r="J870" s="3">
        <v>3.3033938065177612E-2</v>
      </c>
      <c r="K870" s="3">
        <v>46251.599999999627</v>
      </c>
      <c r="L870" s="3" t="s">
        <v>13127</v>
      </c>
      <c r="M870" s="4" t="str">
        <f ca="1">IFERROR(__xludf.DUMMYFUNCTION("REGEXREPLACE(F380,""\D"", """")"),"12")</f>
        <v>12</v>
      </c>
    </row>
    <row r="871" spans="1:13" ht="15.75" customHeight="1">
      <c r="A871" s="1">
        <v>428</v>
      </c>
      <c r="B871" s="3">
        <v>429</v>
      </c>
      <c r="C871" s="3" t="s">
        <v>1299</v>
      </c>
      <c r="D871" s="3">
        <v>0.18484017938822711</v>
      </c>
      <c r="E871" s="3">
        <v>0.2192984666039125</v>
      </c>
      <c r="F871" s="3">
        <v>0.591324200913242</v>
      </c>
      <c r="G871" s="3">
        <v>0.1164383561643836</v>
      </c>
      <c r="H871" s="3">
        <v>0.13242009132420091</v>
      </c>
      <c r="I871" s="3">
        <v>0.29908675799086759</v>
      </c>
      <c r="J871" s="3">
        <v>4.4869904776017377E-2</v>
      </c>
      <c r="K871" s="3">
        <v>49420.299999999574</v>
      </c>
      <c r="L871" s="3" t="s">
        <v>13177</v>
      </c>
      <c r="M871" s="4" t="str">
        <f ca="1">IFERROR(__xludf.DUMMYFUNCTION("REGEXREPLACE(F430,""\D"", """")"),"12")</f>
        <v>12</v>
      </c>
    </row>
    <row r="872" spans="1:13" ht="15.75" customHeight="1">
      <c r="A872" s="1">
        <v>430</v>
      </c>
      <c r="B872" s="3">
        <v>431</v>
      </c>
      <c r="C872" s="3" t="s">
        <v>1305</v>
      </c>
      <c r="D872" s="3">
        <v>0.14785398174696851</v>
      </c>
      <c r="E872" s="3">
        <v>0.2561366035318382</v>
      </c>
      <c r="F872" s="3">
        <v>0.6506024096385542</v>
      </c>
      <c r="G872" s="3">
        <v>9.6385542168674704E-2</v>
      </c>
      <c r="H872" s="3">
        <v>0.117039586919105</v>
      </c>
      <c r="I872" s="3">
        <v>0.27366609294320138</v>
      </c>
      <c r="J872" s="3">
        <v>3.0766439606858681E-2</v>
      </c>
      <c r="K872" s="3">
        <v>61936.499999999593</v>
      </c>
      <c r="L872" s="3" t="s">
        <v>13179</v>
      </c>
      <c r="M872" s="4" t="str">
        <f ca="1">IFERROR(__xludf.DUMMYFUNCTION("REGEXREPLACE(F432,""\D"", """")"),"12")</f>
        <v>12</v>
      </c>
    </row>
    <row r="873" spans="1:13" ht="15.75" customHeight="1">
      <c r="A873" s="1">
        <v>494</v>
      </c>
      <c r="B873" s="3">
        <v>495</v>
      </c>
      <c r="C873" s="3" t="s">
        <v>1494</v>
      </c>
      <c r="D873" s="3">
        <v>0.18110731630738031</v>
      </c>
      <c r="E873" s="3">
        <v>0.1163172606862717</v>
      </c>
      <c r="F873" s="3">
        <v>0.65714285714285714</v>
      </c>
      <c r="G873" s="3">
        <v>0.14285714285714279</v>
      </c>
      <c r="H873" s="3">
        <v>0.19047619047619049</v>
      </c>
      <c r="I873" s="3">
        <v>0.39047619047619048</v>
      </c>
      <c r="J873" s="3">
        <v>5.5833437657708998E-2</v>
      </c>
      <c r="K873" s="3">
        <v>12196.300000000019</v>
      </c>
      <c r="L873" s="3" t="s">
        <v>13243</v>
      </c>
      <c r="M873" s="4" t="str">
        <f ca="1">IFERROR(__xludf.DUMMYFUNCTION("REGEXREPLACE(F496,""\D"", """")"),"12")</f>
        <v>12</v>
      </c>
    </row>
    <row r="874" spans="1:13" ht="15.75" customHeight="1">
      <c r="A874" s="1">
        <v>504</v>
      </c>
      <c r="B874" s="3">
        <v>505</v>
      </c>
      <c r="C874" s="3" t="s">
        <v>1526</v>
      </c>
      <c r="D874" s="3">
        <v>0.17805458515549491</v>
      </c>
      <c r="E874" s="3">
        <v>0.1961434407903154</v>
      </c>
      <c r="F874" s="3">
        <v>0.61050328227571116</v>
      </c>
      <c r="G874" s="3">
        <v>0.1137855579868709</v>
      </c>
      <c r="H874" s="3">
        <v>0.12910284463894969</v>
      </c>
      <c r="I874" s="3">
        <v>0.29540481400437629</v>
      </c>
      <c r="J874" s="3">
        <v>4.2198459020156863E-2</v>
      </c>
      <c r="K874" s="3">
        <v>51803.39999999955</v>
      </c>
      <c r="L874" s="3" t="s">
        <v>13253</v>
      </c>
      <c r="M874" s="4" t="str">
        <f ca="1">IFERROR(__xludf.DUMMYFUNCTION("REGEXREPLACE(F506,""\D"", """")"),"12")</f>
        <v>12</v>
      </c>
    </row>
    <row r="875" spans="1:13" ht="15.75" customHeight="1">
      <c r="A875" s="1">
        <v>524</v>
      </c>
      <c r="B875" s="3">
        <v>525</v>
      </c>
      <c r="C875" s="3" t="s">
        <v>1585</v>
      </c>
      <c r="D875" s="3">
        <v>0.1788983744723863</v>
      </c>
      <c r="E875" s="3">
        <v>0.16541055938345089</v>
      </c>
      <c r="F875" s="3">
        <v>0.63983050847457623</v>
      </c>
      <c r="G875" s="3">
        <v>0.1122881355932203</v>
      </c>
      <c r="H875" s="3">
        <v>0.1440677966101695</v>
      </c>
      <c r="I875" s="3">
        <v>0.30826271186440679</v>
      </c>
      <c r="J875" s="3">
        <v>4.504606633163398E-2</v>
      </c>
      <c r="K875" s="3">
        <v>104889.5000000002</v>
      </c>
      <c r="L875" s="3" t="s">
        <v>13273</v>
      </c>
      <c r="M875" s="4" t="str">
        <f ca="1">IFERROR(__xludf.DUMMYFUNCTION("REGEXREPLACE(F526,""\D"", """")"),"12")</f>
        <v>12</v>
      </c>
    </row>
    <row r="876" spans="1:13" ht="15.75" customHeight="1">
      <c r="A876" s="1">
        <v>553</v>
      </c>
      <c r="B876" s="3">
        <v>554</v>
      </c>
      <c r="C876" s="3" t="s">
        <v>1663</v>
      </c>
      <c r="D876" s="3">
        <v>0.20093133815215261</v>
      </c>
      <c r="E876" s="3">
        <v>0.7620135126534604</v>
      </c>
      <c r="F876" s="3">
        <v>0.53787878787878785</v>
      </c>
      <c r="G876" s="3">
        <v>6.0606060606060608E-2</v>
      </c>
      <c r="H876" s="3">
        <v>3.5353535353535352E-2</v>
      </c>
      <c r="I876" s="3">
        <v>0.13383838383838381</v>
      </c>
      <c r="J876" s="3">
        <v>1.7433249255512921E-2</v>
      </c>
      <c r="K876" s="3">
        <v>41599.999999999709</v>
      </c>
      <c r="L876" s="3" t="s">
        <v>13302</v>
      </c>
      <c r="M876" s="4" t="str">
        <f ca="1">IFERROR(__xludf.DUMMYFUNCTION("REGEXREPLACE(F555,""\D"", """")"),"12")</f>
        <v>12</v>
      </c>
    </row>
    <row r="877" spans="1:13" ht="15.75" customHeight="1">
      <c r="A877" s="1">
        <v>595</v>
      </c>
      <c r="B877" s="3">
        <v>596</v>
      </c>
      <c r="C877" s="3" t="s">
        <v>1784</v>
      </c>
      <c r="D877" s="3">
        <v>0.1702547793939341</v>
      </c>
      <c r="E877" s="3">
        <v>0.23852703171894371</v>
      </c>
      <c r="F877" s="3">
        <v>0.64094955489614247</v>
      </c>
      <c r="G877" s="3">
        <v>9.4955489614243327E-2</v>
      </c>
      <c r="H877" s="3">
        <v>8.0118694362017809E-2</v>
      </c>
      <c r="I877" s="3">
        <v>0.25816023738872401</v>
      </c>
      <c r="J877" s="3">
        <v>2.8319806401301831E-2</v>
      </c>
      <c r="K877" s="3">
        <v>35940.399999999812</v>
      </c>
      <c r="L877" s="3" t="s">
        <v>13344</v>
      </c>
      <c r="M877" s="4" t="str">
        <f ca="1">IFERROR(__xludf.DUMMYFUNCTION("REGEXREPLACE(F597,""\D"", """")"),"12")</f>
        <v>12</v>
      </c>
    </row>
    <row r="878" spans="1:13" ht="15.75" customHeight="1">
      <c r="A878" s="1">
        <v>610</v>
      </c>
      <c r="B878" s="3">
        <v>611</v>
      </c>
      <c r="C878" s="3" t="s">
        <v>1825</v>
      </c>
      <c r="D878" s="3">
        <v>0.151967332180619</v>
      </c>
      <c r="E878" s="3">
        <v>0.25060497781262059</v>
      </c>
      <c r="F878" s="3">
        <v>0.6281179138321995</v>
      </c>
      <c r="G878" s="3">
        <v>8.390022675736962E-2</v>
      </c>
      <c r="H878" s="3">
        <v>0.108843537414966</v>
      </c>
      <c r="I878" s="3">
        <v>0.24489795918367349</v>
      </c>
      <c r="J878" s="3">
        <v>2.8169159946789469E-2</v>
      </c>
      <c r="K878" s="3">
        <v>48546.399999999579</v>
      </c>
      <c r="L878" s="3" t="s">
        <v>13359</v>
      </c>
      <c r="M878" s="4" t="str">
        <f ca="1">IFERROR(__xludf.DUMMYFUNCTION("REGEXREPLACE(F612,""\D"", """")"),"12")</f>
        <v>12</v>
      </c>
    </row>
    <row r="879" spans="1:13" ht="15.75" customHeight="1">
      <c r="A879" s="1">
        <v>720</v>
      </c>
      <c r="B879" s="3">
        <v>721</v>
      </c>
      <c r="C879" s="3" t="s">
        <v>2149</v>
      </c>
      <c r="D879" s="3">
        <v>0.15989385732476191</v>
      </c>
      <c r="E879" s="3">
        <v>0.18884121600155751</v>
      </c>
      <c r="F879" s="3">
        <v>0.62416107382550334</v>
      </c>
      <c r="G879" s="3">
        <v>0.1073825503355705</v>
      </c>
      <c r="H879" s="3">
        <v>0.1409395973154362</v>
      </c>
      <c r="I879" s="3">
        <v>0.3087248322147651</v>
      </c>
      <c r="J879" s="3">
        <v>3.6650727507087567E-2</v>
      </c>
      <c r="K879" s="3">
        <v>16282.00000000002</v>
      </c>
      <c r="L879" s="3" t="s">
        <v>13469</v>
      </c>
      <c r="M879" s="4" t="str">
        <f ca="1">IFERROR(__xludf.DUMMYFUNCTION("REGEXREPLACE(F722,""\D"", """")"),"12")</f>
        <v>12</v>
      </c>
    </row>
    <row r="880" spans="1:13" ht="15.75" customHeight="1">
      <c r="A880" s="1">
        <v>721</v>
      </c>
      <c r="B880" s="3">
        <v>722</v>
      </c>
      <c r="C880" s="3" t="s">
        <v>2153</v>
      </c>
      <c r="D880" s="3">
        <v>0.17877680920482009</v>
      </c>
      <c r="E880" s="3">
        <v>0.3179395825409515</v>
      </c>
      <c r="F880" s="3">
        <v>0.59203980099502485</v>
      </c>
      <c r="G880" s="3">
        <v>0.1019900497512438</v>
      </c>
      <c r="H880" s="3">
        <v>8.2089552238805971E-2</v>
      </c>
      <c r="I880" s="3">
        <v>0.21641791044776121</v>
      </c>
      <c r="J880" s="3">
        <v>3.1545073603423623E-2</v>
      </c>
      <c r="K880" s="3">
        <v>44448.599999999693</v>
      </c>
      <c r="L880" s="3" t="s">
        <v>13470</v>
      </c>
      <c r="M880" s="4" t="str">
        <f ca="1">IFERROR(__xludf.DUMMYFUNCTION("REGEXREPLACE(F723,""\D"", """")"),"12")</f>
        <v>12</v>
      </c>
    </row>
    <row r="881" spans="1:13" ht="15.75" customHeight="1">
      <c r="A881" s="1">
        <v>913</v>
      </c>
      <c r="B881" s="3">
        <v>914</v>
      </c>
      <c r="C881" s="3" t="s">
        <v>2694</v>
      </c>
      <c r="D881" s="3">
        <v>0.24993051435257541</v>
      </c>
      <c r="E881" s="3">
        <v>0.35102350485762429</v>
      </c>
      <c r="F881" s="3">
        <v>0.64071856287425155</v>
      </c>
      <c r="G881" s="3">
        <v>7.7844311377245512E-2</v>
      </c>
      <c r="H881" s="3">
        <v>5.3892215568862277E-2</v>
      </c>
      <c r="I881" s="3">
        <v>0.19760479041916171</v>
      </c>
      <c r="J881" s="3">
        <v>2.8093933543376411E-2</v>
      </c>
      <c r="K881" s="3">
        <v>18643.000000000011</v>
      </c>
      <c r="L881" s="3" t="s">
        <v>13661</v>
      </c>
      <c r="M881" s="4" t="str">
        <f ca="1">IFERROR(__xludf.DUMMYFUNCTION("REGEXREPLACE(F915,""\D"", """")"),"12")</f>
        <v>12</v>
      </c>
    </row>
    <row r="882" spans="1:13" ht="15.75" customHeight="1">
      <c r="A882" s="1">
        <v>934</v>
      </c>
      <c r="B882" s="3">
        <v>935</v>
      </c>
      <c r="C882" s="3" t="s">
        <v>2753</v>
      </c>
      <c r="D882" s="3">
        <v>0.17635160053940169</v>
      </c>
      <c r="E882" s="3">
        <v>0.2102290783065609</v>
      </c>
      <c r="F882" s="3">
        <v>0.6328125</v>
      </c>
      <c r="G882" s="3">
        <v>8.984375E-2</v>
      </c>
      <c r="H882" s="3">
        <v>0.12890625</v>
      </c>
      <c r="I882" s="3">
        <v>0.3046875</v>
      </c>
      <c r="J882" s="3">
        <v>3.6242225830933963E-2</v>
      </c>
      <c r="K882" s="3">
        <v>29117.299999999959</v>
      </c>
      <c r="L882" s="3" t="s">
        <v>13682</v>
      </c>
      <c r="M882" s="4" t="str">
        <f ca="1">IFERROR(__xludf.DUMMYFUNCTION("REGEXREPLACE(F936,""\D"", """")"),"12")</f>
        <v>12</v>
      </c>
    </row>
    <row r="883" spans="1:13" ht="15.75" customHeight="1">
      <c r="A883" s="1">
        <v>1024</v>
      </c>
      <c r="B883" s="3">
        <v>1025</v>
      </c>
      <c r="C883" s="3" t="s">
        <v>3003</v>
      </c>
      <c r="D883" s="3">
        <v>0.1767567686256353</v>
      </c>
      <c r="E883" s="3">
        <v>0.19806686193628939</v>
      </c>
      <c r="F883" s="3">
        <v>0.59801488833746896</v>
      </c>
      <c r="G883" s="3">
        <v>0.1178660049627792</v>
      </c>
      <c r="H883" s="3">
        <v>0.1104218362282878</v>
      </c>
      <c r="I883" s="3">
        <v>0.28287841191066998</v>
      </c>
      <c r="J883" s="3">
        <v>3.9776586360915682E-2</v>
      </c>
      <c r="K883" s="3">
        <v>91658.299999999959</v>
      </c>
      <c r="L883" s="3" t="s">
        <v>13772</v>
      </c>
      <c r="M883" s="4" t="str">
        <f ca="1">IFERROR(__xludf.DUMMYFUNCTION("REGEXREPLACE(F1026,""\D"", """")"),"12")</f>
        <v>12</v>
      </c>
    </row>
    <row r="884" spans="1:13" ht="15.75" customHeight="1">
      <c r="A884" s="1">
        <v>1082</v>
      </c>
      <c r="B884" s="3">
        <v>1083</v>
      </c>
      <c r="C884" s="3" t="s">
        <v>3166</v>
      </c>
      <c r="D884" s="3">
        <v>0.1645584624790834</v>
      </c>
      <c r="E884" s="3">
        <v>0.12538626059977881</v>
      </c>
      <c r="F884" s="3">
        <v>0.64751552795031053</v>
      </c>
      <c r="G884" s="3">
        <v>0.12577639751552791</v>
      </c>
      <c r="H884" s="3">
        <v>0.15993788819875779</v>
      </c>
      <c r="I884" s="3">
        <v>0.33540372670807461</v>
      </c>
      <c r="J884" s="3">
        <v>4.60513985662344E-2</v>
      </c>
      <c r="K884" s="3">
        <v>72576.499999999738</v>
      </c>
      <c r="L884" s="3" t="s">
        <v>13830</v>
      </c>
      <c r="M884" s="4" t="str">
        <f ca="1">IFERROR(__xludf.DUMMYFUNCTION("REGEXREPLACE(F1084,""\D"", """")"),"12")</f>
        <v>12</v>
      </c>
    </row>
    <row r="885" spans="1:13" ht="15.75" customHeight="1">
      <c r="A885" s="1">
        <v>1105</v>
      </c>
      <c r="B885" s="3">
        <v>1106</v>
      </c>
      <c r="C885" s="3" t="s">
        <v>3227</v>
      </c>
      <c r="D885" s="3">
        <v>0.13945747243259821</v>
      </c>
      <c r="E885" s="3">
        <v>0.27185450394977451</v>
      </c>
      <c r="F885" s="3">
        <v>0.622792937399679</v>
      </c>
      <c r="G885" s="3">
        <v>0.1027287319422151</v>
      </c>
      <c r="H885" s="3">
        <v>0.11235955056179769</v>
      </c>
      <c r="I885" s="3">
        <v>0.2520064205457464</v>
      </c>
      <c r="J885" s="3">
        <v>2.938864034571164E-2</v>
      </c>
      <c r="K885" s="3">
        <v>70048.399999999703</v>
      </c>
      <c r="L885" s="3" t="s">
        <v>13853</v>
      </c>
      <c r="M885" s="4" t="str">
        <f ca="1">IFERROR(__xludf.DUMMYFUNCTION("REGEXREPLACE(F1107,""\D"", """")"),"12")</f>
        <v>12</v>
      </c>
    </row>
    <row r="886" spans="1:13" ht="15.75" customHeight="1">
      <c r="A886" s="1">
        <v>1114</v>
      </c>
      <c r="B886" s="3">
        <v>1115</v>
      </c>
      <c r="C886" s="3" t="s">
        <v>3258</v>
      </c>
      <c r="D886" s="3">
        <v>0.13056905123385451</v>
      </c>
      <c r="E886" s="3">
        <v>0.31421168742490307</v>
      </c>
      <c r="F886" s="3">
        <v>0.66365688487584651</v>
      </c>
      <c r="G886" s="3">
        <v>0.1015801354401806</v>
      </c>
      <c r="H886" s="3">
        <v>9.7065462753950338E-2</v>
      </c>
      <c r="I886" s="3">
        <v>0.2234762979683973</v>
      </c>
      <c r="J886" s="3">
        <v>2.5142274822875121E-2</v>
      </c>
      <c r="K886" s="3">
        <v>48009.399999999587</v>
      </c>
      <c r="L886" s="3" t="s">
        <v>13862</v>
      </c>
      <c r="M886" s="4" t="str">
        <f ca="1">IFERROR(__xludf.DUMMYFUNCTION("REGEXREPLACE(F1116,""\D"", """")"),"12")</f>
        <v>12</v>
      </c>
    </row>
    <row r="887" spans="1:13" ht="15.75" customHeight="1">
      <c r="A887" s="1">
        <v>1165</v>
      </c>
      <c r="B887" s="3">
        <v>1166</v>
      </c>
      <c r="C887" s="3" t="s">
        <v>3405</v>
      </c>
      <c r="D887" s="3">
        <v>0.20657927822726721</v>
      </c>
      <c r="E887" s="3">
        <v>0.1853588838644866</v>
      </c>
      <c r="F887" s="3">
        <v>0.63934426229508201</v>
      </c>
      <c r="G887" s="3">
        <v>0.13442622950819669</v>
      </c>
      <c r="H887" s="3">
        <v>0.11803278688524591</v>
      </c>
      <c r="I887" s="3">
        <v>0.29180327868852463</v>
      </c>
      <c r="J887" s="3">
        <v>5.1219443920144922E-2</v>
      </c>
      <c r="K887" s="3">
        <v>68158.79999999961</v>
      </c>
      <c r="L887" s="3" t="s">
        <v>13913</v>
      </c>
      <c r="M887" s="4" t="str">
        <f ca="1">IFERROR(__xludf.DUMMYFUNCTION("REGEXREPLACE(F1167,""\D"", """")"),"12")</f>
        <v>12</v>
      </c>
    </row>
    <row r="888" spans="1:13" ht="15.75" customHeight="1">
      <c r="A888" s="1">
        <v>1176</v>
      </c>
      <c r="B888" s="3">
        <v>1177</v>
      </c>
      <c r="C888" s="3" t="s">
        <v>3442</v>
      </c>
      <c r="D888" s="3">
        <v>0.1233360918916673</v>
      </c>
      <c r="E888" s="3">
        <v>0.26596050647845981</v>
      </c>
      <c r="F888" s="3">
        <v>0.68027210884353739</v>
      </c>
      <c r="G888" s="3">
        <v>0.14285714285714279</v>
      </c>
      <c r="H888" s="3">
        <v>0.1360544217687075</v>
      </c>
      <c r="I888" s="3">
        <v>0.2857142857142857</v>
      </c>
      <c r="J888" s="3">
        <v>3.2405979474061812E-2</v>
      </c>
      <c r="K888" s="3">
        <v>17375.10000000002</v>
      </c>
      <c r="L888" s="3" t="s">
        <v>13924</v>
      </c>
      <c r="M888" s="4" t="str">
        <f ca="1">IFERROR(__xludf.DUMMYFUNCTION("REGEXREPLACE(F1178,""\D"", """")"),"12")</f>
        <v>12</v>
      </c>
    </row>
    <row r="889" spans="1:13" ht="15.75" customHeight="1">
      <c r="A889" s="1">
        <v>1208</v>
      </c>
      <c r="B889" s="3">
        <v>1209</v>
      </c>
      <c r="C889" s="3" t="s">
        <v>3531</v>
      </c>
      <c r="D889" s="3">
        <v>0.13787632927637339</v>
      </c>
      <c r="E889" s="3">
        <v>0.22735488201866799</v>
      </c>
      <c r="F889" s="3">
        <v>0.61388888888888893</v>
      </c>
      <c r="G889" s="3">
        <v>0.1152777777777778</v>
      </c>
      <c r="H889" s="3">
        <v>0.1152777777777778</v>
      </c>
      <c r="I889" s="3">
        <v>0.26805555555555549</v>
      </c>
      <c r="J889" s="3">
        <v>3.1305036228686127E-2</v>
      </c>
      <c r="K889" s="3">
        <v>79190.799999999843</v>
      </c>
      <c r="L889" s="3" t="s">
        <v>13956</v>
      </c>
      <c r="M889" s="4" t="str">
        <f ca="1">IFERROR(__xludf.DUMMYFUNCTION("REGEXREPLACE(F1210,""\D"", """")"),"12")</f>
        <v>12</v>
      </c>
    </row>
    <row r="890" spans="1:13" ht="15.75" customHeight="1">
      <c r="A890" s="1">
        <v>1246</v>
      </c>
      <c r="B890" s="3">
        <v>1247</v>
      </c>
      <c r="C890" s="3" t="s">
        <v>3638</v>
      </c>
      <c r="D890" s="3">
        <v>0.20475513009552559</v>
      </c>
      <c r="E890" s="3">
        <v>0.2427567829877792</v>
      </c>
      <c r="F890" s="3">
        <v>0.64086687306501544</v>
      </c>
      <c r="G890" s="3">
        <v>0.1145510835913313</v>
      </c>
      <c r="H890" s="3">
        <v>0.1207430340557276</v>
      </c>
      <c r="I890" s="3">
        <v>0.28173374613003088</v>
      </c>
      <c r="J890" s="3">
        <v>4.6563588486754258E-2</v>
      </c>
      <c r="K890" s="3">
        <v>34496.299999999828</v>
      </c>
      <c r="L890" s="3" t="s">
        <v>13994</v>
      </c>
      <c r="M890" s="4" t="str">
        <f ca="1">IFERROR(__xludf.DUMMYFUNCTION("REGEXREPLACE(F1248,""\D"", """")"),"12")</f>
        <v>12</v>
      </c>
    </row>
    <row r="891" spans="1:13" ht="15.75" customHeight="1">
      <c r="A891" s="1">
        <v>1283</v>
      </c>
      <c r="B891" s="3">
        <v>1284</v>
      </c>
      <c r="C891" s="3" t="s">
        <v>3748</v>
      </c>
      <c r="D891" s="3">
        <v>0.2061695777243219</v>
      </c>
      <c r="E891" s="3">
        <v>0.27802503472779427</v>
      </c>
      <c r="F891" s="3">
        <v>0.63690476190476186</v>
      </c>
      <c r="G891" s="3">
        <v>0.10119047619047621</v>
      </c>
      <c r="H891" s="3">
        <v>0.10119047619047621</v>
      </c>
      <c r="I891" s="3">
        <v>0.25</v>
      </c>
      <c r="J891" s="3">
        <v>3.8402755840782662E-2</v>
      </c>
      <c r="K891" s="3">
        <v>18576.600000000031</v>
      </c>
      <c r="L891" s="3" t="s">
        <v>14031</v>
      </c>
      <c r="M891" s="4" t="str">
        <f ca="1">IFERROR(__xludf.DUMMYFUNCTION("REGEXREPLACE(F1285,""\D"", """")"),"12")</f>
        <v>12</v>
      </c>
    </row>
    <row r="892" spans="1:13" ht="15.75" customHeight="1">
      <c r="A892" s="1">
        <v>1319</v>
      </c>
      <c r="B892" s="3">
        <v>1320</v>
      </c>
      <c r="C892" s="3" t="s">
        <v>3849</v>
      </c>
      <c r="D892" s="3">
        <v>0.12931390590333261</v>
      </c>
      <c r="E892" s="3">
        <v>0.2265530613543596</v>
      </c>
      <c r="F892" s="3">
        <v>0.60816326530612241</v>
      </c>
      <c r="G892" s="3">
        <v>0.1142857142857143</v>
      </c>
      <c r="H892" s="3">
        <v>0.11020408163265311</v>
      </c>
      <c r="I892" s="3">
        <v>0.26938775510204083</v>
      </c>
      <c r="J892" s="3">
        <v>2.766236827505553E-2</v>
      </c>
      <c r="K892" s="3">
        <v>27920.89999999998</v>
      </c>
      <c r="L892" s="3" t="s">
        <v>14067</v>
      </c>
      <c r="M892" s="4" t="str">
        <f ca="1">IFERROR(__xludf.DUMMYFUNCTION("REGEXREPLACE(F1321,""\D"", """")"),"12")</f>
        <v>12</v>
      </c>
    </row>
    <row r="893" spans="1:13" ht="15.75" customHeight="1">
      <c r="A893" s="1">
        <v>1326</v>
      </c>
      <c r="B893" s="3">
        <v>1327</v>
      </c>
      <c r="C893" s="3" t="s">
        <v>3868</v>
      </c>
      <c r="D893" s="3">
        <v>0.17641162446949321</v>
      </c>
      <c r="E893" s="3">
        <v>0.13157894664318109</v>
      </c>
      <c r="F893" s="3">
        <v>0.62913907284768211</v>
      </c>
      <c r="G893" s="3">
        <v>0.1567328918322296</v>
      </c>
      <c r="H893" s="3">
        <v>0.12803532008830021</v>
      </c>
      <c r="I893" s="3">
        <v>0.32450331125827808</v>
      </c>
      <c r="J893" s="3">
        <v>4.905420842551822E-2</v>
      </c>
      <c r="K893" s="3">
        <v>49789.899999999507</v>
      </c>
      <c r="L893" s="3" t="s">
        <v>14074</v>
      </c>
      <c r="M893" s="4" t="str">
        <f ca="1">IFERROR(__xludf.DUMMYFUNCTION("REGEXREPLACE(F1328,""\D"", """")"),"12")</f>
        <v>12</v>
      </c>
    </row>
    <row r="894" spans="1:13" ht="15.75" customHeight="1">
      <c r="A894" s="1">
        <v>1362</v>
      </c>
      <c r="B894" s="3">
        <v>1363</v>
      </c>
      <c r="C894" s="3" t="s">
        <v>3964</v>
      </c>
      <c r="D894" s="3">
        <v>0.19480164567933031</v>
      </c>
      <c r="E894" s="3">
        <v>0.20518449728600699</v>
      </c>
      <c r="F894" s="3">
        <v>0.64351851851851849</v>
      </c>
      <c r="G894" s="3">
        <v>0.1134259259259259</v>
      </c>
      <c r="H894" s="3">
        <v>0.10879629629629629</v>
      </c>
      <c r="I894" s="3">
        <v>0.27546296296296302</v>
      </c>
      <c r="J894" s="3">
        <v>4.212124880925748E-2</v>
      </c>
      <c r="K894" s="3">
        <v>47928.199999999597</v>
      </c>
      <c r="L894" s="3" t="s">
        <v>14110</v>
      </c>
      <c r="M894" s="4" t="str">
        <f ca="1">IFERROR(__xludf.DUMMYFUNCTION("REGEXREPLACE(F1364,""\D"", """")"),"12")</f>
        <v>12</v>
      </c>
    </row>
    <row r="895" spans="1:13" ht="15.75" customHeight="1">
      <c r="A895" s="1">
        <v>1436</v>
      </c>
      <c r="B895" s="3">
        <v>1437</v>
      </c>
      <c r="C895" s="3" t="s">
        <v>4167</v>
      </c>
      <c r="D895" s="3">
        <v>0.1479942121315074</v>
      </c>
      <c r="E895" s="3">
        <v>0.17734811592939281</v>
      </c>
      <c r="F895" s="3">
        <v>0.6247848537005164</v>
      </c>
      <c r="G895" s="3">
        <v>0.117039586919105</v>
      </c>
      <c r="H895" s="3">
        <v>0.13425129087779691</v>
      </c>
      <c r="I895" s="3">
        <v>0.30120481927710852</v>
      </c>
      <c r="J895" s="3">
        <v>3.6481774915493412E-2</v>
      </c>
      <c r="K895" s="3">
        <v>65535.799999999552</v>
      </c>
      <c r="L895" s="3" t="s">
        <v>14184</v>
      </c>
      <c r="M895" s="4" t="str">
        <f ca="1">IFERROR(__xludf.DUMMYFUNCTION("REGEXREPLACE(F1438,""\D"", """")"),"12")</f>
        <v>12</v>
      </c>
    </row>
    <row r="896" spans="1:13" ht="15.75" customHeight="1">
      <c r="A896" s="1">
        <v>1465</v>
      </c>
      <c r="B896" s="3">
        <v>1466</v>
      </c>
      <c r="C896" s="3" t="s">
        <v>4245</v>
      </c>
      <c r="D896" s="3">
        <v>0.1713038337304307</v>
      </c>
      <c r="E896" s="3">
        <v>0.22078515454703621</v>
      </c>
      <c r="F896" s="3">
        <v>0.61376673040152963</v>
      </c>
      <c r="G896" s="3">
        <v>8.7954110898661564E-2</v>
      </c>
      <c r="H896" s="3">
        <v>0.118546845124283</v>
      </c>
      <c r="I896" s="3">
        <v>0.26768642447418739</v>
      </c>
      <c r="J896" s="3">
        <v>3.4190395997154649E-2</v>
      </c>
      <c r="K896" s="3">
        <v>56349.29999999945</v>
      </c>
      <c r="L896" s="3" t="s">
        <v>14213</v>
      </c>
      <c r="M896" s="4" t="str">
        <f ca="1">IFERROR(__xludf.DUMMYFUNCTION("REGEXREPLACE(F1467,""\D"", """")"),"12")</f>
        <v>12</v>
      </c>
    </row>
    <row r="897" spans="1:13" ht="15.75" customHeight="1">
      <c r="A897" s="1">
        <v>1471</v>
      </c>
      <c r="B897" s="3">
        <v>1472</v>
      </c>
      <c r="C897" s="3" t="s">
        <v>4263</v>
      </c>
      <c r="D897" s="3">
        <v>0.20723819177198499</v>
      </c>
      <c r="E897" s="3">
        <v>0.1059875637816063</v>
      </c>
      <c r="F897" s="3">
        <v>0.60344827586206895</v>
      </c>
      <c r="G897" s="3">
        <v>0.1149425287356322</v>
      </c>
      <c r="H897" s="3">
        <v>0.14942528735632191</v>
      </c>
      <c r="I897" s="3">
        <v>0.31034482758620691</v>
      </c>
      <c r="J897" s="3">
        <v>5.140551436308418E-2</v>
      </c>
      <c r="K897" s="3">
        <v>19792.000000000011</v>
      </c>
      <c r="L897" s="3" t="s">
        <v>14219</v>
      </c>
      <c r="M897" s="4" t="str">
        <f ca="1">IFERROR(__xludf.DUMMYFUNCTION("REGEXREPLACE(F1473,""\D"", """")"),"12")</f>
        <v>12</v>
      </c>
    </row>
    <row r="898" spans="1:13" ht="15.75" customHeight="1">
      <c r="A898" s="1">
        <v>1491</v>
      </c>
      <c r="B898" s="3">
        <v>1492</v>
      </c>
      <c r="C898" s="3" t="s">
        <v>4319</v>
      </c>
      <c r="D898" s="3">
        <v>0.14896435610845191</v>
      </c>
      <c r="E898" s="3">
        <v>0.27599804496887392</v>
      </c>
      <c r="F898" s="3">
        <v>0.63548387096774195</v>
      </c>
      <c r="G898" s="3">
        <v>0.1290322580645161</v>
      </c>
      <c r="H898" s="3">
        <v>0.11612903225806449</v>
      </c>
      <c r="I898" s="3">
        <v>0.2709677419354839</v>
      </c>
      <c r="J898" s="3">
        <v>3.5279489675387618E-2</v>
      </c>
      <c r="K898" s="3">
        <v>34535.799999999828</v>
      </c>
      <c r="L898" s="3" t="s">
        <v>14239</v>
      </c>
      <c r="M898" s="4" t="str">
        <f ca="1">IFERROR(__xludf.DUMMYFUNCTION("REGEXREPLACE(F1493,""\D"", """")"),"12")</f>
        <v>12</v>
      </c>
    </row>
    <row r="899" spans="1:13" ht="15.75" customHeight="1">
      <c r="A899" s="1">
        <v>1497</v>
      </c>
      <c r="B899" s="3">
        <v>1498</v>
      </c>
      <c r="C899" s="3" t="s">
        <v>4336</v>
      </c>
      <c r="D899" s="3">
        <v>0.1459659955813343</v>
      </c>
      <c r="E899" s="3">
        <v>0.13945879239518749</v>
      </c>
      <c r="F899" s="3">
        <v>0.62138084632516699</v>
      </c>
      <c r="G899" s="3">
        <v>0.1180400890868597</v>
      </c>
      <c r="H899" s="3">
        <v>0.12472160356347441</v>
      </c>
      <c r="I899" s="3">
        <v>0.28953229398663699</v>
      </c>
      <c r="J899" s="3">
        <v>3.4616509834651338E-2</v>
      </c>
      <c r="K899" s="3">
        <v>49280.899999999558</v>
      </c>
      <c r="L899" s="3" t="s">
        <v>14245</v>
      </c>
      <c r="M899" s="4" t="str">
        <f ca="1">IFERROR(__xludf.DUMMYFUNCTION("REGEXREPLACE(F1499,""\D"", """")"),"12")</f>
        <v>12</v>
      </c>
    </row>
    <row r="900" spans="1:13" ht="15.75" customHeight="1">
      <c r="A900" s="1">
        <v>1533</v>
      </c>
      <c r="B900" s="3">
        <v>1534</v>
      </c>
      <c r="C900" s="3" t="s">
        <v>4437</v>
      </c>
      <c r="D900" s="3">
        <v>0.180379448536856</v>
      </c>
      <c r="E900" s="3">
        <v>0.16145218958884991</v>
      </c>
      <c r="F900" s="3">
        <v>0.640625</v>
      </c>
      <c r="G900" s="3">
        <v>0.1136363636363636</v>
      </c>
      <c r="H900" s="3">
        <v>0.14914772727272729</v>
      </c>
      <c r="I900" s="3">
        <v>0.30965909090909088</v>
      </c>
      <c r="J900" s="3">
        <v>4.6338034099670973E-2</v>
      </c>
      <c r="K900" s="3">
        <v>77520.999999999869</v>
      </c>
      <c r="L900" s="3" t="s">
        <v>14281</v>
      </c>
      <c r="M900" s="4" t="str">
        <f ca="1">IFERROR(__xludf.DUMMYFUNCTION("REGEXREPLACE(F1535,""\D"", """")"),"12")</f>
        <v>12</v>
      </c>
    </row>
    <row r="901" spans="1:13" ht="15.75" customHeight="1">
      <c r="A901" s="1">
        <v>1534</v>
      </c>
      <c r="B901" s="3">
        <v>1535</v>
      </c>
      <c r="C901" s="3" t="s">
        <v>4440</v>
      </c>
      <c r="D901" s="3">
        <v>0.1669008189015542</v>
      </c>
      <c r="E901" s="3">
        <v>0.1124665089308883</v>
      </c>
      <c r="F901" s="3">
        <v>0.65384615384615385</v>
      </c>
      <c r="G901" s="3">
        <v>0.19871794871794871</v>
      </c>
      <c r="H901" s="3">
        <v>0.12179487179487181</v>
      </c>
      <c r="I901" s="3">
        <v>0.35897435897435898</v>
      </c>
      <c r="J901" s="3">
        <v>4.9200363359833688E-2</v>
      </c>
      <c r="K901" s="3">
        <v>17603.300000000021</v>
      </c>
      <c r="L901" s="3" t="s">
        <v>14282</v>
      </c>
      <c r="M901" s="4" t="str">
        <f ca="1">IFERROR(__xludf.DUMMYFUNCTION("REGEXREPLACE(F1536,""\D"", """")"),"12")</f>
        <v>12</v>
      </c>
    </row>
    <row r="902" spans="1:13" ht="15.75" customHeight="1">
      <c r="A902" s="1">
        <v>1773</v>
      </c>
      <c r="B902" s="3">
        <v>1774</v>
      </c>
      <c r="C902" s="3" t="s">
        <v>5092</v>
      </c>
      <c r="D902" s="3">
        <v>0.190551565318307</v>
      </c>
      <c r="E902" s="3">
        <v>0.50055261664473305</v>
      </c>
      <c r="F902" s="3">
        <v>0.59166666666666667</v>
      </c>
      <c r="G902" s="3">
        <v>0.1166666666666667</v>
      </c>
      <c r="H902" s="3">
        <v>5.8333333333333327E-2</v>
      </c>
      <c r="I902" s="3">
        <v>0.20833333333333329</v>
      </c>
      <c r="J902" s="3">
        <v>2.7520890017953999E-2</v>
      </c>
      <c r="K902" s="3">
        <v>13548.400000000031</v>
      </c>
      <c r="L902" s="3" t="s">
        <v>14521</v>
      </c>
      <c r="M902" s="4" t="str">
        <f ca="1">IFERROR(__xludf.DUMMYFUNCTION("REGEXREPLACE(F1775,""\D"", """")"),"12")</f>
        <v>12</v>
      </c>
    </row>
    <row r="903" spans="1:13" ht="15.75" customHeight="1">
      <c r="A903" s="1">
        <v>1850</v>
      </c>
      <c r="B903" s="3">
        <v>1851</v>
      </c>
      <c r="C903" s="3" t="s">
        <v>5293</v>
      </c>
      <c r="D903" s="3">
        <v>0.2117659300825647</v>
      </c>
      <c r="E903" s="3">
        <v>0.14111498414033541</v>
      </c>
      <c r="F903" s="3">
        <v>0.61518324607329844</v>
      </c>
      <c r="G903" s="3">
        <v>0.1230366492146597</v>
      </c>
      <c r="H903" s="3">
        <v>0.13089005235602089</v>
      </c>
      <c r="I903" s="3">
        <v>0.30366492146596857</v>
      </c>
      <c r="J903" s="3">
        <v>5.2399117749511358E-2</v>
      </c>
      <c r="K903" s="3">
        <v>42703.399999999732</v>
      </c>
      <c r="L903" s="3" t="s">
        <v>14598</v>
      </c>
      <c r="M903" s="4" t="str">
        <f ca="1">IFERROR(__xludf.DUMMYFUNCTION("REGEXREPLACE(F1852,""\D"", """")"),"12")</f>
        <v>12</v>
      </c>
    </row>
    <row r="904" spans="1:13" ht="15.75" customHeight="1">
      <c r="A904" s="1">
        <v>1901</v>
      </c>
      <c r="B904" s="3">
        <v>1902</v>
      </c>
      <c r="C904" s="3" t="s">
        <v>5422</v>
      </c>
      <c r="D904" s="3">
        <v>0.19053152209586391</v>
      </c>
      <c r="E904" s="3">
        <v>0.2417624685612218</v>
      </c>
      <c r="F904" s="3">
        <v>0.60606060606060608</v>
      </c>
      <c r="G904" s="3">
        <v>7.8787878787878782E-2</v>
      </c>
      <c r="H904" s="3">
        <v>0.1236363636363636</v>
      </c>
      <c r="I904" s="3">
        <v>0.2484848484848485</v>
      </c>
      <c r="J904" s="3">
        <v>3.7204763679521441E-2</v>
      </c>
      <c r="K904" s="3">
        <v>91798.800000000192</v>
      </c>
      <c r="L904" s="3" t="s">
        <v>14649</v>
      </c>
      <c r="M904" s="4" t="str">
        <f ca="1">IFERROR(__xludf.DUMMYFUNCTION("REGEXREPLACE(F1903,""\D"", """")"),"12")</f>
        <v>12</v>
      </c>
    </row>
    <row r="905" spans="1:13" ht="15.75" customHeight="1">
      <c r="A905" s="1">
        <v>1994</v>
      </c>
      <c r="B905" s="3">
        <v>1995</v>
      </c>
      <c r="C905" s="3" t="s">
        <v>5670</v>
      </c>
      <c r="D905" s="3">
        <v>0.2763786526484831</v>
      </c>
      <c r="E905" s="3">
        <v>0.42590132695091859</v>
      </c>
      <c r="F905" s="3">
        <v>0.67532467532467533</v>
      </c>
      <c r="G905" s="3">
        <v>6.4935064935064929E-2</v>
      </c>
      <c r="H905" s="3">
        <v>9.0909090909090912E-2</v>
      </c>
      <c r="I905" s="3">
        <v>0.19480519480519479</v>
      </c>
      <c r="J905" s="3">
        <v>3.1835160289027893E-2</v>
      </c>
      <c r="K905" s="3">
        <v>7784.1000000000076</v>
      </c>
      <c r="L905" s="3" t="s">
        <v>14741</v>
      </c>
      <c r="M905" s="4" t="str">
        <f ca="1">IFERROR(__xludf.DUMMYFUNCTION("REGEXREPLACE(F1996,""\D"", """")"),"12")</f>
        <v>12</v>
      </c>
    </row>
    <row r="906" spans="1:13" ht="15.75" customHeight="1">
      <c r="A906" s="1">
        <v>2031</v>
      </c>
      <c r="B906" s="3">
        <v>2032</v>
      </c>
      <c r="C906" s="3" t="s">
        <v>5769</v>
      </c>
      <c r="D906" s="3">
        <v>0.14207347416744581</v>
      </c>
      <c r="E906" s="3">
        <v>0.20170634750797989</v>
      </c>
      <c r="F906" s="3">
        <v>0.61111111111111116</v>
      </c>
      <c r="G906" s="3">
        <v>0.1111111111111111</v>
      </c>
      <c r="H906" s="3">
        <v>0.1333333333333333</v>
      </c>
      <c r="I906" s="3">
        <v>0.3</v>
      </c>
      <c r="J906" s="3">
        <v>3.0517763409775179E-2</v>
      </c>
      <c r="K906" s="3">
        <v>10208.100000000009</v>
      </c>
      <c r="L906" s="3" t="s">
        <v>14778</v>
      </c>
      <c r="M906" s="4" t="str">
        <f ca="1">IFERROR(__xludf.DUMMYFUNCTION("REGEXREPLACE(F2033,""\D"", """")"),"12")</f>
        <v>12</v>
      </c>
    </row>
    <row r="907" spans="1:13" ht="15.75" customHeight="1">
      <c r="A907" s="1">
        <v>2043</v>
      </c>
      <c r="B907" s="3">
        <v>2044</v>
      </c>
      <c r="C907" s="3" t="s">
        <v>5801</v>
      </c>
      <c r="D907" s="3">
        <v>0.17016792139703019</v>
      </c>
      <c r="E907" s="3">
        <v>0.30412339501425828</v>
      </c>
      <c r="F907" s="3">
        <v>0.64226682408500591</v>
      </c>
      <c r="G907" s="3">
        <v>8.8547815820543094E-2</v>
      </c>
      <c r="H907" s="3">
        <v>0.1003541912632822</v>
      </c>
      <c r="I907" s="3">
        <v>0.23140495867768601</v>
      </c>
      <c r="J907" s="3">
        <v>3.155322016889496E-2</v>
      </c>
      <c r="K907" s="3">
        <v>92231.400000000271</v>
      </c>
      <c r="L907" s="3" t="s">
        <v>14790</v>
      </c>
      <c r="M907" s="4" t="str">
        <f ca="1">IFERROR(__xludf.DUMMYFUNCTION("REGEXREPLACE(F2045,""\D"", """")"),"12")</f>
        <v>12</v>
      </c>
    </row>
    <row r="908" spans="1:13" ht="15.75" customHeight="1">
      <c r="A908" s="1">
        <v>2053</v>
      </c>
      <c r="B908" s="3">
        <v>2054</v>
      </c>
      <c r="C908" s="3" t="s">
        <v>5828</v>
      </c>
      <c r="D908" s="3">
        <v>0.15916914155045719</v>
      </c>
      <c r="E908" s="3">
        <v>0.2175696972595301</v>
      </c>
      <c r="F908" s="3">
        <v>0.60593220338983056</v>
      </c>
      <c r="G908" s="3">
        <v>8.050847457627118E-2</v>
      </c>
      <c r="H908" s="3">
        <v>0.1440677966101695</v>
      </c>
      <c r="I908" s="3">
        <v>0.28813559322033899</v>
      </c>
      <c r="J908" s="3">
        <v>3.274357713599562E-2</v>
      </c>
      <c r="K908" s="3">
        <v>26893.700000000019</v>
      </c>
      <c r="L908" s="3" t="s">
        <v>14800</v>
      </c>
      <c r="M908" s="4" t="str">
        <f ca="1">IFERROR(__xludf.DUMMYFUNCTION("REGEXREPLACE(F2055,""\D"", """")"),"12")</f>
        <v>12</v>
      </c>
    </row>
    <row r="909" spans="1:13" ht="15.75" customHeight="1">
      <c r="A909" s="1">
        <v>2395</v>
      </c>
      <c r="B909" s="3">
        <v>2396</v>
      </c>
      <c r="C909" s="3" t="s">
        <v>6726</v>
      </c>
      <c r="D909" s="3">
        <v>0.13028310134799601</v>
      </c>
      <c r="E909" s="3">
        <v>0.24270340177209959</v>
      </c>
      <c r="F909" s="3">
        <v>0.6295399515738499</v>
      </c>
      <c r="G909" s="3">
        <v>9.2009685230024216E-2</v>
      </c>
      <c r="H909" s="3">
        <v>0.1186440677966102</v>
      </c>
      <c r="I909" s="3">
        <v>0.29055690072639218</v>
      </c>
      <c r="J909" s="3">
        <v>2.643102369593733E-2</v>
      </c>
      <c r="K909" s="3">
        <v>45851.599999999657</v>
      </c>
      <c r="L909" s="3" t="s">
        <v>15142</v>
      </c>
      <c r="M909" s="4" t="str">
        <f ca="1">IFERROR(__xludf.DUMMYFUNCTION("REGEXREPLACE(F2397,""\D"", """")"),"12")</f>
        <v>12</v>
      </c>
    </row>
    <row r="910" spans="1:13" ht="15.75" customHeight="1">
      <c r="A910" s="1">
        <v>2516</v>
      </c>
      <c r="B910" s="3">
        <v>2517</v>
      </c>
      <c r="C910" s="3" t="s">
        <v>7055</v>
      </c>
      <c r="D910" s="3">
        <v>0.17740903232563279</v>
      </c>
      <c r="E910" s="3">
        <v>0.16403373846715291</v>
      </c>
      <c r="F910" s="3">
        <v>0.66666666666666663</v>
      </c>
      <c r="G910" s="3">
        <v>0.1111111111111111</v>
      </c>
      <c r="H910" s="3">
        <v>0.15873015873015869</v>
      </c>
      <c r="I910" s="3">
        <v>0.31746031746031739</v>
      </c>
      <c r="J910" s="3">
        <v>3.9945812853484849E-2</v>
      </c>
      <c r="K910" s="3">
        <v>6913.8000000000038</v>
      </c>
      <c r="L910" s="3" t="s">
        <v>15263</v>
      </c>
      <c r="M910" s="4" t="str">
        <f ca="1">IFERROR(__xludf.DUMMYFUNCTION("REGEXREPLACE(F2518,""\D"", """")"),"12")</f>
        <v>12</v>
      </c>
    </row>
    <row r="911" spans="1:13" ht="15.75" customHeight="1">
      <c r="A911" s="1">
        <v>2550</v>
      </c>
      <c r="B911" s="3">
        <v>2551</v>
      </c>
      <c r="C911" s="3" t="s">
        <v>7145</v>
      </c>
      <c r="D911" s="3">
        <v>9.120115195134855E-2</v>
      </c>
      <c r="E911" s="3">
        <v>5.6057656797015097E-2</v>
      </c>
      <c r="F911" s="3">
        <v>0.63157894736842102</v>
      </c>
      <c r="G911" s="3">
        <v>0.10526315789473679</v>
      </c>
      <c r="H911" s="3">
        <v>0.17543859649122809</v>
      </c>
      <c r="I911" s="3">
        <v>0.38596491228070168</v>
      </c>
      <c r="J911" s="3">
        <v>2.0686347911299571E-2</v>
      </c>
      <c r="K911" s="3">
        <v>6243.0000000000009</v>
      </c>
      <c r="L911" s="3" t="s">
        <v>15297</v>
      </c>
      <c r="M911" s="4" t="str">
        <f ca="1">IFERROR(__xludf.DUMMYFUNCTION("REGEXREPLACE(F2552,""\D"", """")"),"12")</f>
        <v>12</v>
      </c>
    </row>
    <row r="912" spans="1:13" ht="15.75" customHeight="1">
      <c r="A912" s="1">
        <v>2730</v>
      </c>
      <c r="B912" s="3">
        <v>2731</v>
      </c>
      <c r="C912" s="3" t="s">
        <v>7626</v>
      </c>
      <c r="D912" s="3">
        <v>0.17019381370052511</v>
      </c>
      <c r="E912" s="3">
        <v>0.25367709647427139</v>
      </c>
      <c r="F912" s="3">
        <v>0.57643312101910826</v>
      </c>
      <c r="G912" s="3">
        <v>9.2356687898089165E-2</v>
      </c>
      <c r="H912" s="3">
        <v>0.1050955414012739</v>
      </c>
      <c r="I912" s="3">
        <v>0.25159235668789809</v>
      </c>
      <c r="J912" s="3">
        <v>3.2088517395277613E-2</v>
      </c>
      <c r="K912" s="3">
        <v>35776.299999999843</v>
      </c>
      <c r="L912" s="3" t="s">
        <v>15477</v>
      </c>
      <c r="M912" s="4" t="str">
        <f ca="1">IFERROR(__xludf.DUMMYFUNCTION("REGEXREPLACE(F2732,""\D"", """")"),"12")</f>
        <v>12</v>
      </c>
    </row>
    <row r="913" spans="1:13" ht="15.75" customHeight="1">
      <c r="A913" s="1">
        <v>2764</v>
      </c>
      <c r="B913" s="3">
        <v>2765</v>
      </c>
      <c r="C913" s="3" t="s">
        <v>7714</v>
      </c>
      <c r="D913" s="3">
        <v>0.21021321405364429</v>
      </c>
      <c r="E913" s="3">
        <v>0.2521734469528909</v>
      </c>
      <c r="F913" s="3">
        <v>0.64018691588785048</v>
      </c>
      <c r="G913" s="3">
        <v>0.14018691588785051</v>
      </c>
      <c r="H913" s="3">
        <v>0.1121495327102804</v>
      </c>
      <c r="I913" s="3">
        <v>0.28971962616822428</v>
      </c>
      <c r="J913" s="3">
        <v>5.0291232271714788E-2</v>
      </c>
      <c r="K913" s="3">
        <v>24135.899999999991</v>
      </c>
      <c r="L913" s="3" t="s">
        <v>15511</v>
      </c>
      <c r="M913" s="4" t="str">
        <f ca="1">IFERROR(__xludf.DUMMYFUNCTION("REGEXREPLACE(F2766,""\D"", """")"),"12")</f>
        <v>12</v>
      </c>
    </row>
    <row r="914" spans="1:13" ht="15.75" customHeight="1">
      <c r="A914" s="1">
        <v>2771</v>
      </c>
      <c r="B914" s="3">
        <v>2772</v>
      </c>
      <c r="C914" s="3" t="s">
        <v>7733</v>
      </c>
      <c r="D914" s="3">
        <v>0.1741682217245186</v>
      </c>
      <c r="E914" s="3">
        <v>0.16960120875937329</v>
      </c>
      <c r="F914" s="3">
        <v>0.61325966850828728</v>
      </c>
      <c r="G914" s="3">
        <v>0.1077348066298343</v>
      </c>
      <c r="H914" s="3">
        <v>9.1160220994475141E-2</v>
      </c>
      <c r="I914" s="3">
        <v>0.27071823204419893</v>
      </c>
      <c r="J914" s="3">
        <v>3.3253704397010038E-2</v>
      </c>
      <c r="K914" s="3">
        <v>40140.999999999753</v>
      </c>
      <c r="L914" s="3" t="s">
        <v>15518</v>
      </c>
      <c r="M914" s="4" t="str">
        <f ca="1">IFERROR(__xludf.DUMMYFUNCTION("REGEXREPLACE(F2773,""\D"", """")"),"12")</f>
        <v>12</v>
      </c>
    </row>
    <row r="915" spans="1:13" ht="15.75" customHeight="1">
      <c r="A915" s="1">
        <v>2797</v>
      </c>
      <c r="B915" s="3">
        <v>2798</v>
      </c>
      <c r="C915" s="3" t="s">
        <v>7801</v>
      </c>
      <c r="D915" s="3">
        <v>0.1428352152770819</v>
      </c>
      <c r="E915" s="3">
        <v>0.29267039124196048</v>
      </c>
      <c r="F915" s="3">
        <v>0.62847222222222221</v>
      </c>
      <c r="G915" s="3">
        <v>9.2013888888888895E-2</v>
      </c>
      <c r="H915" s="3">
        <v>0.11805555555555559</v>
      </c>
      <c r="I915" s="3">
        <v>0.22222222222222221</v>
      </c>
      <c r="J915" s="3">
        <v>2.916188978423526E-2</v>
      </c>
      <c r="K915" s="3">
        <v>62458.999999999643</v>
      </c>
      <c r="L915" s="3" t="s">
        <v>15544</v>
      </c>
      <c r="M915" s="4" t="str">
        <f ca="1">IFERROR(__xludf.DUMMYFUNCTION("REGEXREPLACE(F2799,""\D"", """")"),"12")</f>
        <v>12</v>
      </c>
    </row>
    <row r="916" spans="1:13" ht="15.75" customHeight="1">
      <c r="A916" s="1">
        <v>2829</v>
      </c>
      <c r="B916" s="3">
        <v>2830</v>
      </c>
      <c r="C916" s="3" t="s">
        <v>7890</v>
      </c>
      <c r="D916" s="3">
        <v>0.16085091719263839</v>
      </c>
      <c r="E916" s="3">
        <v>0.24492363812330739</v>
      </c>
      <c r="F916" s="3">
        <v>0.6329930145083289</v>
      </c>
      <c r="G916" s="3">
        <v>9.3498119290703924E-2</v>
      </c>
      <c r="H916" s="3">
        <v>0.1160666308436325</v>
      </c>
      <c r="I916" s="3">
        <v>0.2487909725953788</v>
      </c>
      <c r="J916" s="3">
        <v>3.33199839401137E-2</v>
      </c>
      <c r="K916" s="3">
        <v>206147.1000000074</v>
      </c>
      <c r="L916" s="3" t="s">
        <v>15576</v>
      </c>
      <c r="M916" s="4" t="str">
        <f ca="1">IFERROR(__xludf.DUMMYFUNCTION("REGEXREPLACE(F2831,""\D"", """")"),"12")</f>
        <v>12</v>
      </c>
    </row>
    <row r="917" spans="1:13" ht="15.75" customHeight="1">
      <c r="A917" s="1">
        <v>2833</v>
      </c>
      <c r="B917" s="3">
        <v>2834</v>
      </c>
      <c r="C917" s="3" t="s">
        <v>7902</v>
      </c>
      <c r="D917" s="3">
        <v>0.16668850631755289</v>
      </c>
      <c r="E917" s="3">
        <v>0.2434254303510828</v>
      </c>
      <c r="F917" s="3">
        <v>0.61403508771929827</v>
      </c>
      <c r="G917" s="3">
        <v>0.10087719298245609</v>
      </c>
      <c r="H917" s="3">
        <v>0.1140350877192982</v>
      </c>
      <c r="I917" s="3">
        <v>0.25438596491228072</v>
      </c>
      <c r="J917" s="3">
        <v>3.3842025177401813E-2</v>
      </c>
      <c r="K917" s="3">
        <v>25544.69999999999</v>
      </c>
      <c r="L917" s="3" t="s">
        <v>15580</v>
      </c>
      <c r="M917" s="4" t="str">
        <f ca="1">IFERROR(__xludf.DUMMYFUNCTION("REGEXREPLACE(F2835,""\D"", """")"),"12")</f>
        <v>12</v>
      </c>
    </row>
    <row r="918" spans="1:13" ht="15.75" customHeight="1">
      <c r="A918" s="1">
        <v>2889</v>
      </c>
      <c r="B918" s="3">
        <v>2890</v>
      </c>
      <c r="C918" s="3" t="s">
        <v>8047</v>
      </c>
      <c r="D918" s="3">
        <v>0.16630536299692009</v>
      </c>
      <c r="E918" s="3">
        <v>0.18660233605823939</v>
      </c>
      <c r="F918" s="3">
        <v>0.6221910112359551</v>
      </c>
      <c r="G918" s="3">
        <v>0.1235955056179775</v>
      </c>
      <c r="H918" s="3">
        <v>0.1334269662921348</v>
      </c>
      <c r="I918" s="3">
        <v>0.29634831460674149</v>
      </c>
      <c r="J918" s="3">
        <v>4.2150561152592893E-2</v>
      </c>
      <c r="K918" s="3">
        <v>80127.699999999866</v>
      </c>
      <c r="L918" s="3" t="s">
        <v>15636</v>
      </c>
      <c r="M918" s="4" t="str">
        <f ca="1">IFERROR(__xludf.DUMMYFUNCTION("REGEXREPLACE(F2891,""\D"", """")"),"12")</f>
        <v>12</v>
      </c>
    </row>
    <row r="919" spans="1:13" ht="15.75" customHeight="1">
      <c r="A919" s="1">
        <v>2910</v>
      </c>
      <c r="B919" s="3">
        <v>2911</v>
      </c>
      <c r="C919" s="3" t="s">
        <v>8102</v>
      </c>
      <c r="D919" s="3">
        <v>0.162767558966568</v>
      </c>
      <c r="E919" s="3">
        <v>0.31403433956777899</v>
      </c>
      <c r="F919" s="3">
        <v>0.63570127504553731</v>
      </c>
      <c r="G919" s="3">
        <v>8.9253187613843349E-2</v>
      </c>
      <c r="H919" s="3">
        <v>0.11657559198542811</v>
      </c>
      <c r="I919" s="3">
        <v>0.21857923497267759</v>
      </c>
      <c r="J919" s="3">
        <v>3.2476633246587262E-2</v>
      </c>
      <c r="K919" s="3">
        <v>59157.599999999577</v>
      </c>
      <c r="L919" s="3" t="s">
        <v>15657</v>
      </c>
      <c r="M919" s="4" t="str">
        <f ca="1">IFERROR(__xludf.DUMMYFUNCTION("REGEXREPLACE(F2912,""\D"", """")"),"12")</f>
        <v>12</v>
      </c>
    </row>
    <row r="920" spans="1:13" ht="15.75" customHeight="1">
      <c r="A920" s="1">
        <v>2921</v>
      </c>
      <c r="B920" s="3">
        <v>2922</v>
      </c>
      <c r="C920" s="3" t="s">
        <v>8131</v>
      </c>
      <c r="D920" s="3">
        <v>0.15810447174433051</v>
      </c>
      <c r="E920" s="3">
        <v>0.28121416887832712</v>
      </c>
      <c r="F920" s="3">
        <v>0.60557768924302791</v>
      </c>
      <c r="G920" s="3">
        <v>0.10756972111553791</v>
      </c>
      <c r="H920" s="3">
        <v>0.10358565737051791</v>
      </c>
      <c r="I920" s="3">
        <v>0.24302788844621509</v>
      </c>
      <c r="J920" s="3">
        <v>3.1715239806210313E-2</v>
      </c>
      <c r="K920" s="3">
        <v>27636.399999999969</v>
      </c>
      <c r="L920" s="3" t="s">
        <v>15668</v>
      </c>
      <c r="M920" s="4" t="str">
        <f ca="1">IFERROR(__xludf.DUMMYFUNCTION("REGEXREPLACE(F2923,""\D"", """")"),"12")</f>
        <v>12</v>
      </c>
    </row>
    <row r="921" spans="1:13" ht="15.75" customHeight="1">
      <c r="A921" s="1">
        <v>2951</v>
      </c>
      <c r="B921" s="3">
        <v>2952</v>
      </c>
      <c r="C921" s="3" t="s">
        <v>8207</v>
      </c>
      <c r="D921" s="3">
        <v>0.16858525787828649</v>
      </c>
      <c r="E921" s="3">
        <v>0.30071054622332971</v>
      </c>
      <c r="F921" s="3">
        <v>0.60839160839160844</v>
      </c>
      <c r="G921" s="3">
        <v>5.5944055944055937E-2</v>
      </c>
      <c r="H921" s="3">
        <v>0.11888111888111889</v>
      </c>
      <c r="I921" s="3">
        <v>0.23076923076923081</v>
      </c>
      <c r="J921" s="3">
        <v>2.4822577946606989E-2</v>
      </c>
      <c r="K921" s="3">
        <v>15560.900000000031</v>
      </c>
      <c r="L921" s="3" t="s">
        <v>15698</v>
      </c>
      <c r="M921" s="4" t="str">
        <f ca="1">IFERROR(__xludf.DUMMYFUNCTION("REGEXREPLACE(F2953,""\D"", """")"),"12")</f>
        <v>12</v>
      </c>
    </row>
    <row r="922" spans="1:13" ht="15.75" customHeight="1">
      <c r="A922" s="1">
        <v>3019</v>
      </c>
      <c r="B922" s="3">
        <v>3020</v>
      </c>
      <c r="C922" s="3" t="s">
        <v>8388</v>
      </c>
      <c r="D922" s="3">
        <v>0.2000390984769633</v>
      </c>
      <c r="E922" s="3">
        <v>0.19139693953695969</v>
      </c>
      <c r="F922" s="3">
        <v>0.64391691394658757</v>
      </c>
      <c r="G922" s="3">
        <v>0.13056379821958461</v>
      </c>
      <c r="H922" s="3">
        <v>0.1097922848664688</v>
      </c>
      <c r="I922" s="3">
        <v>0.3086053412462908</v>
      </c>
      <c r="J922" s="3">
        <v>4.6424401544803783E-2</v>
      </c>
      <c r="K922" s="3">
        <v>37683.399999999812</v>
      </c>
      <c r="L922" s="3" t="s">
        <v>15766</v>
      </c>
      <c r="M922" s="4" t="str">
        <f ca="1">IFERROR(__xludf.DUMMYFUNCTION("REGEXREPLACE(F3021,""\D"", """")"),"12")</f>
        <v>12</v>
      </c>
    </row>
    <row r="923" spans="1:13" ht="15.75" customHeight="1">
      <c r="A923" s="1">
        <v>3082</v>
      </c>
      <c r="B923" s="3">
        <v>3083</v>
      </c>
      <c r="C923" s="3" t="s">
        <v>8561</v>
      </c>
      <c r="D923" s="3">
        <v>0.1870814309378705</v>
      </c>
      <c r="E923" s="3">
        <v>0.27350151217948693</v>
      </c>
      <c r="F923" s="3">
        <v>0.62076271186440679</v>
      </c>
      <c r="G923" s="3">
        <v>0.10169491525423729</v>
      </c>
      <c r="H923" s="3">
        <v>8.6864406779661021E-2</v>
      </c>
      <c r="I923" s="3">
        <v>0.23728813559322029</v>
      </c>
      <c r="J923" s="3">
        <v>3.4114166328402411E-2</v>
      </c>
      <c r="K923" s="3">
        <v>51365.399999999543</v>
      </c>
      <c r="L923" s="3" t="s">
        <v>15829</v>
      </c>
      <c r="M923" s="4" t="str">
        <f ca="1">IFERROR(__xludf.DUMMYFUNCTION("REGEXREPLACE(F3084,""\D"", """")"),"12")</f>
        <v>12</v>
      </c>
    </row>
    <row r="924" spans="1:13" ht="15.75" customHeight="1">
      <c r="A924" s="1">
        <v>3093</v>
      </c>
      <c r="B924" s="3">
        <v>3094</v>
      </c>
      <c r="C924" s="3" t="s">
        <v>8592</v>
      </c>
      <c r="D924" s="3">
        <v>0.15548004564417159</v>
      </c>
      <c r="E924" s="3">
        <v>0.24308663270831049</v>
      </c>
      <c r="F924" s="3">
        <v>0.62908011869436198</v>
      </c>
      <c r="G924" s="3">
        <v>0.1008902077151335</v>
      </c>
      <c r="H924" s="3">
        <v>8.0118694362017809E-2</v>
      </c>
      <c r="I924" s="3">
        <v>0.26409495548961431</v>
      </c>
      <c r="J924" s="3">
        <v>2.673146438396105E-2</v>
      </c>
      <c r="K924" s="3">
        <v>37498.999999999804</v>
      </c>
      <c r="L924" s="3" t="s">
        <v>15840</v>
      </c>
      <c r="M924" s="4" t="str">
        <f ca="1">IFERROR(__xludf.DUMMYFUNCTION("REGEXREPLACE(F3095,""\D"", """")"),"12")</f>
        <v>12</v>
      </c>
    </row>
    <row r="925" spans="1:13" ht="15.75" customHeight="1">
      <c r="A925" s="1">
        <v>3110</v>
      </c>
      <c r="B925" s="3">
        <v>3111</v>
      </c>
      <c r="C925" s="3" t="s">
        <v>8638</v>
      </c>
      <c r="D925" s="3">
        <v>0.15618162959269599</v>
      </c>
      <c r="E925" s="3">
        <v>0.16822960884275551</v>
      </c>
      <c r="F925" s="3">
        <v>0.64102564102564108</v>
      </c>
      <c r="G925" s="3">
        <v>0.1212121212121212</v>
      </c>
      <c r="H925" s="3">
        <v>0.1072261072261072</v>
      </c>
      <c r="I925" s="3">
        <v>0.30303030303030298</v>
      </c>
      <c r="J925" s="3">
        <v>3.4690261408060287E-2</v>
      </c>
      <c r="K925" s="3">
        <v>48610.4999999996</v>
      </c>
      <c r="L925" s="3" t="s">
        <v>15857</v>
      </c>
      <c r="M925" s="4" t="str">
        <f ca="1">IFERROR(__xludf.DUMMYFUNCTION("REGEXREPLACE(F3112,""\D"", """")"),"12")</f>
        <v>12</v>
      </c>
    </row>
    <row r="926" spans="1:13" ht="15.75" customHeight="1">
      <c r="A926" s="1">
        <v>3158</v>
      </c>
      <c r="B926" s="3">
        <v>3159</v>
      </c>
      <c r="C926" s="3" t="s">
        <v>8765</v>
      </c>
      <c r="D926" s="3">
        <v>0.19596610120433491</v>
      </c>
      <c r="E926" s="3">
        <v>0.56948616462897805</v>
      </c>
      <c r="F926" s="3">
        <v>0.52008032128514059</v>
      </c>
      <c r="G926" s="3">
        <v>7.0281124497991967E-2</v>
      </c>
      <c r="H926" s="3">
        <v>5.0200803212851412E-2</v>
      </c>
      <c r="I926" s="3">
        <v>0.16265060240963861</v>
      </c>
      <c r="J926" s="3">
        <v>2.226079017461333E-2</v>
      </c>
      <c r="K926" s="3">
        <v>53946.499999999462</v>
      </c>
      <c r="L926" s="3" t="s">
        <v>15905</v>
      </c>
      <c r="M926" s="4" t="str">
        <f ca="1">IFERROR(__xludf.DUMMYFUNCTION("REGEXREPLACE(F3160,""\D"", """")"),"12")</f>
        <v>12</v>
      </c>
    </row>
    <row r="927" spans="1:13" ht="15.75" customHeight="1">
      <c r="A927" s="1">
        <v>3212</v>
      </c>
      <c r="B927" s="3">
        <v>3213</v>
      </c>
      <c r="C927" s="3" t="s">
        <v>8909</v>
      </c>
      <c r="D927" s="3">
        <v>0.1215681636476315</v>
      </c>
      <c r="E927" s="3">
        <v>0.11736706527772719</v>
      </c>
      <c r="F927" s="3">
        <v>0.60122699386503065</v>
      </c>
      <c r="G927" s="3">
        <v>0.14723926380368099</v>
      </c>
      <c r="H927" s="3">
        <v>0.14723926380368099</v>
      </c>
      <c r="I927" s="3">
        <v>0.34969325153374231</v>
      </c>
      <c r="J927" s="3">
        <v>3.4096542207361413E-2</v>
      </c>
      <c r="K927" s="3">
        <v>18360.60000000002</v>
      </c>
      <c r="L927" s="3" t="s">
        <v>15959</v>
      </c>
      <c r="M927" s="4" t="str">
        <f ca="1">IFERROR(__xludf.DUMMYFUNCTION("REGEXREPLACE(F3214,""\D"", """")"),"12")</f>
        <v>12</v>
      </c>
    </row>
    <row r="928" spans="1:13" ht="15.75" customHeight="1">
      <c r="A928" s="1">
        <v>3403</v>
      </c>
      <c r="B928" s="3">
        <v>3404</v>
      </c>
      <c r="C928" s="3" t="s">
        <v>9418</v>
      </c>
      <c r="D928" s="3">
        <v>0.15725867655513889</v>
      </c>
      <c r="E928" s="3">
        <v>0.19980848970415291</v>
      </c>
      <c r="F928" s="3">
        <v>0.63636363636363635</v>
      </c>
      <c r="G928" s="3">
        <v>0.11067193675889329</v>
      </c>
      <c r="H928" s="3">
        <v>0.14624505928853751</v>
      </c>
      <c r="I928" s="3">
        <v>0.30830039525691699</v>
      </c>
      <c r="J928" s="3">
        <v>3.8489343505134083E-2</v>
      </c>
      <c r="K928" s="3">
        <v>27705.399999999961</v>
      </c>
      <c r="L928" s="3" t="s">
        <v>16150</v>
      </c>
      <c r="M928" s="4" t="str">
        <f ca="1">IFERROR(__xludf.DUMMYFUNCTION("REGEXREPLACE(F3405,""\D"", """")"),"12")</f>
        <v>12</v>
      </c>
    </row>
    <row r="929" spans="1:13" ht="15.75" customHeight="1">
      <c r="A929" s="1">
        <v>3436</v>
      </c>
      <c r="B929" s="3">
        <v>3437</v>
      </c>
      <c r="C929" s="3" t="s">
        <v>9510</v>
      </c>
      <c r="D929" s="3">
        <v>0.20325336145201189</v>
      </c>
      <c r="E929" s="3">
        <v>0.1909120029011277</v>
      </c>
      <c r="F929" s="3">
        <v>0.62083936324167877</v>
      </c>
      <c r="G929" s="3">
        <v>0.1085383502170767</v>
      </c>
      <c r="H929" s="3">
        <v>0.14471780028943559</v>
      </c>
      <c r="I929" s="3">
        <v>0.29956584659913171</v>
      </c>
      <c r="J929" s="3">
        <v>5.0232968632466853E-2</v>
      </c>
      <c r="K929" s="3">
        <v>79601.899999999834</v>
      </c>
      <c r="L929" s="3" t="s">
        <v>16183</v>
      </c>
      <c r="M929" s="4" t="str">
        <f ca="1">IFERROR(__xludf.DUMMYFUNCTION("REGEXREPLACE(F3438,""\D"", """")"),"12")</f>
        <v>12</v>
      </c>
    </row>
    <row r="930" spans="1:13" ht="15.75" customHeight="1">
      <c r="A930" s="1">
        <v>3463</v>
      </c>
      <c r="B930" s="3">
        <v>3464</v>
      </c>
      <c r="C930" s="3" t="s">
        <v>9580</v>
      </c>
      <c r="D930" s="3">
        <v>0.16457474928840429</v>
      </c>
      <c r="E930" s="3">
        <v>0.23000400688560929</v>
      </c>
      <c r="F930" s="3">
        <v>0.62827822120866594</v>
      </c>
      <c r="G930" s="3">
        <v>0.1014823261117446</v>
      </c>
      <c r="H930" s="3">
        <v>0.1014823261117446</v>
      </c>
      <c r="I930" s="3">
        <v>0.25655644241733178</v>
      </c>
      <c r="J930" s="3">
        <v>3.290654012725195E-2</v>
      </c>
      <c r="K930" s="3">
        <v>94223.900000000212</v>
      </c>
      <c r="L930" s="3" t="s">
        <v>16210</v>
      </c>
      <c r="M930" s="4" t="str">
        <f ca="1">IFERROR(__xludf.DUMMYFUNCTION("REGEXREPLACE(F3465,""\D"", """")"),"12")</f>
        <v>12</v>
      </c>
    </row>
    <row r="931" spans="1:13" ht="15.75" customHeight="1">
      <c r="A931" s="1">
        <v>3468</v>
      </c>
      <c r="B931" s="3">
        <v>3469</v>
      </c>
      <c r="C931" s="3" t="s">
        <v>9594</v>
      </c>
      <c r="D931" s="3">
        <v>0.14757314091948581</v>
      </c>
      <c r="E931" s="3">
        <v>0.30621089449763977</v>
      </c>
      <c r="F931" s="3">
        <v>0.63076923076923075</v>
      </c>
      <c r="G931" s="3">
        <v>0.1</v>
      </c>
      <c r="H931" s="3">
        <v>0.1</v>
      </c>
      <c r="I931" s="3">
        <v>0.25384615384615378</v>
      </c>
      <c r="J931" s="3">
        <v>2.640388007054674E-2</v>
      </c>
      <c r="K931" s="3">
        <v>14573.000000000029</v>
      </c>
      <c r="L931" s="3" t="s">
        <v>16215</v>
      </c>
      <c r="M931" s="4" t="str">
        <f ca="1">IFERROR(__xludf.DUMMYFUNCTION("REGEXREPLACE(F3470,""\D"", """")"),"12")</f>
        <v>12</v>
      </c>
    </row>
    <row r="932" spans="1:13" ht="15.75" customHeight="1">
      <c r="A932" s="1">
        <v>3510</v>
      </c>
      <c r="B932" s="3">
        <v>3511</v>
      </c>
      <c r="C932" s="3" t="s">
        <v>9709</v>
      </c>
      <c r="D932" s="3">
        <v>0.16928754599279411</v>
      </c>
      <c r="E932" s="3">
        <v>0.12562727056008971</v>
      </c>
      <c r="F932" s="3">
        <v>0.6260032102728732</v>
      </c>
      <c r="G932" s="3">
        <v>0.1364365971107544</v>
      </c>
      <c r="H932" s="3">
        <v>0.158908507223114</v>
      </c>
      <c r="I932" s="3">
        <v>0.3258426966292135</v>
      </c>
      <c r="J932" s="3">
        <v>4.9220111579544049E-2</v>
      </c>
      <c r="K932" s="3">
        <v>70532.299999999726</v>
      </c>
      <c r="L932" s="3" t="s">
        <v>16257</v>
      </c>
      <c r="M932" s="4" t="str">
        <f ca="1">IFERROR(__xludf.DUMMYFUNCTION("REGEXREPLACE(F3512,""\D"", """")"),"12")</f>
        <v>12</v>
      </c>
    </row>
    <row r="933" spans="1:13" ht="15.75" customHeight="1">
      <c r="A933" s="1">
        <v>3524</v>
      </c>
      <c r="B933" s="3">
        <v>3525</v>
      </c>
      <c r="C933" s="3" t="s">
        <v>9746</v>
      </c>
      <c r="D933" s="3">
        <v>0.16437619473311019</v>
      </c>
      <c r="E933" s="3">
        <v>7.5002004456300467E-2</v>
      </c>
      <c r="F933" s="3">
        <v>0.67796610169491522</v>
      </c>
      <c r="G933" s="3">
        <v>0.16949152542372881</v>
      </c>
      <c r="H933" s="3">
        <v>0.15254237288135589</v>
      </c>
      <c r="I933" s="3">
        <v>0.33050847457627119</v>
      </c>
      <c r="J933" s="3">
        <v>4.9800917005515338E-2</v>
      </c>
      <c r="K933" s="3">
        <v>13644.100000000029</v>
      </c>
      <c r="L933" s="3" t="s">
        <v>16271</v>
      </c>
      <c r="M933" s="4" t="str">
        <f ca="1">IFERROR(__xludf.DUMMYFUNCTION("REGEXREPLACE(F3526,""\D"", """")"),"12")</f>
        <v>12</v>
      </c>
    </row>
    <row r="934" spans="1:13" ht="15.75" customHeight="1">
      <c r="A934" s="1">
        <v>3539</v>
      </c>
      <c r="B934" s="3">
        <v>3540</v>
      </c>
      <c r="C934" s="3" t="s">
        <v>9788</v>
      </c>
      <c r="D934" s="3">
        <v>0.18052945238734031</v>
      </c>
      <c r="E934" s="3">
        <v>0.28526997749046062</v>
      </c>
      <c r="F934" s="3">
        <v>0.65217391304347827</v>
      </c>
      <c r="G934" s="3">
        <v>9.4861660079051377E-2</v>
      </c>
      <c r="H934" s="3">
        <v>7.1146245059288543E-2</v>
      </c>
      <c r="I934" s="3">
        <v>0.23715415019762839</v>
      </c>
      <c r="J934" s="3">
        <v>2.77320004709498E-2</v>
      </c>
      <c r="K934" s="3">
        <v>27749.599999999969</v>
      </c>
      <c r="L934" s="3" t="s">
        <v>16286</v>
      </c>
      <c r="M934" s="4" t="str">
        <f ca="1">IFERROR(__xludf.DUMMYFUNCTION("REGEXREPLACE(F3541,""\D"", """")"),"12")</f>
        <v>12</v>
      </c>
    </row>
    <row r="935" spans="1:13" ht="15.75" customHeight="1">
      <c r="A935" s="1">
        <v>3749</v>
      </c>
      <c r="B935" s="3">
        <v>3750</v>
      </c>
      <c r="C935" s="3" t="s">
        <v>10322</v>
      </c>
      <c r="D935" s="3">
        <v>0.34063335909320208</v>
      </c>
      <c r="E935" s="3">
        <v>0.12731640678236211</v>
      </c>
      <c r="F935" s="3">
        <v>0.64102564102564108</v>
      </c>
      <c r="G935" s="3">
        <v>0.15384615384615391</v>
      </c>
      <c r="H935" s="3">
        <v>5.128205128205128E-2</v>
      </c>
      <c r="I935" s="3">
        <v>0.33333333333333331</v>
      </c>
      <c r="J935" s="3">
        <v>4.1084532081515482E-2</v>
      </c>
      <c r="K935" s="3">
        <v>4529.0999999999976</v>
      </c>
      <c r="L935" s="3" t="s">
        <v>16496</v>
      </c>
      <c r="M935" s="4" t="str">
        <f ca="1">IFERROR(__xludf.DUMMYFUNCTION("REGEXREPLACE(F3751,""\D"", """")"),"12")</f>
        <v>12</v>
      </c>
    </row>
    <row r="936" spans="1:13" ht="15.75" customHeight="1">
      <c r="A936" s="1">
        <v>3765</v>
      </c>
      <c r="B936" s="3">
        <v>3766</v>
      </c>
      <c r="C936" s="3" t="s">
        <v>10366</v>
      </c>
      <c r="D936" s="3">
        <v>0.1659070229918882</v>
      </c>
      <c r="E936" s="3">
        <v>0.30587329891102788</v>
      </c>
      <c r="F936" s="3">
        <v>0.64156626506024095</v>
      </c>
      <c r="G936" s="3">
        <v>7.5301204819277115E-2</v>
      </c>
      <c r="H936" s="3">
        <v>0.1295180722891566</v>
      </c>
      <c r="I936" s="3">
        <v>0.21084337349397589</v>
      </c>
      <c r="J936" s="3">
        <v>3.1697523109653847E-2</v>
      </c>
      <c r="K936" s="3">
        <v>35591.399999999812</v>
      </c>
      <c r="L936" s="3" t="s">
        <v>16512</v>
      </c>
      <c r="M936" s="4" t="str">
        <f ca="1">IFERROR(__xludf.DUMMYFUNCTION("REGEXREPLACE(F3767,""\D"", """")"),"12")</f>
        <v>12</v>
      </c>
    </row>
    <row r="937" spans="1:13" ht="15.75" customHeight="1">
      <c r="A937" s="1">
        <v>3846</v>
      </c>
      <c r="B937" s="3">
        <v>3847</v>
      </c>
      <c r="C937" s="3" t="s">
        <v>10569</v>
      </c>
      <c r="D937" s="3">
        <v>0.14830307426031539</v>
      </c>
      <c r="E937" s="3">
        <v>0.29110962541719188</v>
      </c>
      <c r="F937" s="3">
        <v>0.57599999999999996</v>
      </c>
      <c r="G937" s="3">
        <v>0.08</v>
      </c>
      <c r="H937" s="3">
        <v>0.112</v>
      </c>
      <c r="I937" s="3">
        <v>0.25600000000000001</v>
      </c>
      <c r="J937" s="3">
        <v>2.654958449938245E-2</v>
      </c>
      <c r="K937" s="3">
        <v>27904.79999999997</v>
      </c>
      <c r="L937" s="3" t="s">
        <v>16593</v>
      </c>
      <c r="M937" s="4" t="str">
        <f ca="1">IFERROR(__xludf.DUMMYFUNCTION("REGEXREPLACE(F3848,""\D"", """")"),"12")</f>
        <v>12</v>
      </c>
    </row>
    <row r="938" spans="1:13" ht="15.75" customHeight="1">
      <c r="A938" s="1">
        <v>3852</v>
      </c>
      <c r="B938" s="3">
        <v>3853</v>
      </c>
      <c r="C938" s="3" t="s">
        <v>10585</v>
      </c>
      <c r="D938" s="3">
        <v>0.2549311899520651</v>
      </c>
      <c r="E938" s="3">
        <v>0.22445873387499821</v>
      </c>
      <c r="F938" s="3">
        <v>0.73643410852713176</v>
      </c>
      <c r="G938" s="3">
        <v>0.1472868217054264</v>
      </c>
      <c r="H938" s="3">
        <v>0.1007751937984496</v>
      </c>
      <c r="I938" s="3">
        <v>0.27131782945736432</v>
      </c>
      <c r="J938" s="3">
        <v>5.7141344650331417E-2</v>
      </c>
      <c r="K938" s="3">
        <v>14305.300000000039</v>
      </c>
      <c r="L938" s="3" t="s">
        <v>16599</v>
      </c>
      <c r="M938" s="4" t="str">
        <f ca="1">IFERROR(__xludf.DUMMYFUNCTION("REGEXREPLACE(F3854,""\D"", """")"),"12")</f>
        <v>12</v>
      </c>
    </row>
    <row r="939" spans="1:13" ht="15.75" customHeight="1">
      <c r="A939" s="1">
        <v>3898</v>
      </c>
      <c r="B939" s="3">
        <v>3899</v>
      </c>
      <c r="C939" s="3" t="s">
        <v>10704</v>
      </c>
      <c r="D939" s="3">
        <v>0.18396964427707371</v>
      </c>
      <c r="E939" s="3">
        <v>0.1459861945515866</v>
      </c>
      <c r="F939" s="3">
        <v>0.57427937915742788</v>
      </c>
      <c r="G939" s="3">
        <v>0.1485587583148559</v>
      </c>
      <c r="H939" s="3">
        <v>0.1241685144124169</v>
      </c>
      <c r="I939" s="3">
        <v>0.31707317073170732</v>
      </c>
      <c r="J939" s="3">
        <v>4.8998494818103241E-2</v>
      </c>
      <c r="K939" s="3">
        <v>52747.999999999513</v>
      </c>
      <c r="L939" s="3" t="s">
        <v>16645</v>
      </c>
      <c r="M939" s="4" t="str">
        <f ca="1">IFERROR(__xludf.DUMMYFUNCTION("REGEXREPLACE(F3900,""\D"", """")"),"12")</f>
        <v>12</v>
      </c>
    </row>
    <row r="940" spans="1:13" ht="15.75" customHeight="1">
      <c r="A940" s="1">
        <v>4069</v>
      </c>
      <c r="B940" s="3">
        <v>4070</v>
      </c>
      <c r="C940" s="3" t="s">
        <v>11152</v>
      </c>
      <c r="D940" s="3">
        <v>0.19706918316020799</v>
      </c>
      <c r="E940" s="3">
        <v>0.21113885964553089</v>
      </c>
      <c r="F940" s="3">
        <v>0.65691489361702127</v>
      </c>
      <c r="G940" s="3">
        <v>9.5744680851063829E-2</v>
      </c>
      <c r="H940" s="3">
        <v>0.14893617021276601</v>
      </c>
      <c r="I940" s="3">
        <v>0.28457446808510639</v>
      </c>
      <c r="J940" s="3">
        <v>4.5820448399028157E-2</v>
      </c>
      <c r="K940" s="3">
        <v>41990.199999999728</v>
      </c>
      <c r="L940" s="3" t="s">
        <v>16815</v>
      </c>
      <c r="M940" s="4" t="str">
        <f ca="1">IFERROR(__xludf.DUMMYFUNCTION("REGEXREPLACE(F4071,""\D"", """")"),"12")</f>
        <v>12</v>
      </c>
    </row>
    <row r="941" spans="1:13" ht="15.75" customHeight="1">
      <c r="A941" s="1">
        <v>4088</v>
      </c>
      <c r="B941" s="3">
        <v>4089</v>
      </c>
      <c r="C941" s="3" t="s">
        <v>11200</v>
      </c>
      <c r="D941" s="3">
        <v>0.26791840611291767</v>
      </c>
      <c r="E941" s="3">
        <v>0.26726086742177629</v>
      </c>
      <c r="F941" s="3">
        <v>0.62886597938144329</v>
      </c>
      <c r="G941" s="3">
        <v>6.1855670103092793E-2</v>
      </c>
      <c r="H941" s="3">
        <v>0.18041237113402059</v>
      </c>
      <c r="I941" s="3">
        <v>0.28350515463917519</v>
      </c>
      <c r="J941" s="3">
        <v>5.4628714549382437E-2</v>
      </c>
      <c r="K941" s="3">
        <v>21453.8</v>
      </c>
      <c r="L941" s="3" t="s">
        <v>16834</v>
      </c>
      <c r="M941" s="4" t="str">
        <f ca="1">IFERROR(__xludf.DUMMYFUNCTION("REGEXREPLACE(F4090,""\D"", """")"),"12")</f>
        <v>12</v>
      </c>
    </row>
    <row r="942" spans="1:13" ht="15.75" customHeight="1">
      <c r="A942" s="1">
        <v>4230</v>
      </c>
      <c r="B942" s="3">
        <v>4231</v>
      </c>
      <c r="C942" s="3" t="s">
        <v>11575</v>
      </c>
      <c r="D942" s="3">
        <v>0.1838680614036366</v>
      </c>
      <c r="E942" s="3">
        <v>0.17879735042568409</v>
      </c>
      <c r="F942" s="3">
        <v>0.61818181818181817</v>
      </c>
      <c r="G942" s="3">
        <v>0.1727272727272727</v>
      </c>
      <c r="H942" s="3">
        <v>0.1</v>
      </c>
      <c r="I942" s="3">
        <v>0.30909090909090908</v>
      </c>
      <c r="J942" s="3">
        <v>4.414669713461393E-2</v>
      </c>
      <c r="K942" s="3">
        <v>12498.70000000003</v>
      </c>
      <c r="L942" s="3" t="s">
        <v>16976</v>
      </c>
      <c r="M942" s="4" t="str">
        <f ca="1">IFERROR(__xludf.DUMMYFUNCTION("REGEXREPLACE(F4232,""\D"", """")"),"12")</f>
        <v>12</v>
      </c>
    </row>
    <row r="943" spans="1:13" ht="15.75" customHeight="1">
      <c r="A943" s="1">
        <v>4256</v>
      </c>
      <c r="B943" s="3">
        <v>4257</v>
      </c>
      <c r="C943" s="3" t="s">
        <v>11644</v>
      </c>
      <c r="D943" s="3">
        <v>0.202545871970611</v>
      </c>
      <c r="E943" s="3">
        <v>0.3055105103088917</v>
      </c>
      <c r="F943" s="3">
        <v>0.62871287128712872</v>
      </c>
      <c r="G943" s="3">
        <v>8.2920792079207925E-2</v>
      </c>
      <c r="H943" s="3">
        <v>0.120049504950495</v>
      </c>
      <c r="I943" s="3">
        <v>0.23514851485148511</v>
      </c>
      <c r="J943" s="3">
        <v>3.9895296402421107E-2</v>
      </c>
      <c r="K943" s="3">
        <v>87765.400000000227</v>
      </c>
      <c r="L943" s="3" t="s">
        <v>17002</v>
      </c>
      <c r="M943" s="4" t="str">
        <f ca="1">IFERROR(__xludf.DUMMYFUNCTION("REGEXREPLACE(F4258,""\D"", """")"),"12")</f>
        <v>12</v>
      </c>
    </row>
    <row r="944" spans="1:13" ht="15.75" customHeight="1">
      <c r="A944" s="1">
        <v>4378</v>
      </c>
      <c r="B944" s="3">
        <v>4379</v>
      </c>
      <c r="C944" s="3" t="s">
        <v>11957</v>
      </c>
      <c r="D944" s="3">
        <v>0.1924359997916982</v>
      </c>
      <c r="E944" s="3">
        <v>0.2353096252921521</v>
      </c>
      <c r="F944" s="3">
        <v>0.6333333333333333</v>
      </c>
      <c r="G944" s="3">
        <v>8.3333333333333329E-2</v>
      </c>
      <c r="H944" s="3">
        <v>0.1041666666666667</v>
      </c>
      <c r="I944" s="3">
        <v>0.25833333333333341</v>
      </c>
      <c r="J944" s="3">
        <v>3.3705258306633089E-2</v>
      </c>
      <c r="K944" s="3">
        <v>26878.099999999991</v>
      </c>
      <c r="L944" s="3" t="s">
        <v>17124</v>
      </c>
      <c r="M944" s="4" t="str">
        <f ca="1">IFERROR(__xludf.DUMMYFUNCTION("REGEXREPLACE(F4380,""\D"", """")"),"12")</f>
        <v>12</v>
      </c>
    </row>
    <row r="945" spans="1:13" ht="15.75" customHeight="1">
      <c r="A945" s="1">
        <v>4389</v>
      </c>
      <c r="B945" s="3">
        <v>4390</v>
      </c>
      <c r="C945" s="3" t="s">
        <v>11986</v>
      </c>
      <c r="D945" s="3">
        <v>0.19826797517326911</v>
      </c>
      <c r="E945" s="3">
        <v>0.32109781847898111</v>
      </c>
      <c r="F945" s="3">
        <v>0.65721649484536082</v>
      </c>
      <c r="G945" s="3">
        <v>7.4742268041237112E-2</v>
      </c>
      <c r="H945" s="3">
        <v>9.7938144329896906E-2</v>
      </c>
      <c r="I945" s="3">
        <v>0.2345360824742268</v>
      </c>
      <c r="J945" s="3">
        <v>3.2592158885047351E-2</v>
      </c>
      <c r="K945" s="3">
        <v>40846.5999999997</v>
      </c>
      <c r="L945" s="3" t="s">
        <v>17135</v>
      </c>
      <c r="M945" s="4" t="str">
        <f ca="1">IFERROR(__xludf.DUMMYFUNCTION("REGEXREPLACE(F4391,""\D"", """")"),"12")</f>
        <v>12</v>
      </c>
    </row>
    <row r="946" spans="1:13" ht="15.75" customHeight="1">
      <c r="A946" s="1">
        <v>4404</v>
      </c>
      <c r="B946" s="3">
        <v>4405</v>
      </c>
      <c r="C946" s="3" t="s">
        <v>12026</v>
      </c>
      <c r="D946" s="3">
        <v>0.16317733436158019</v>
      </c>
      <c r="E946" s="3">
        <v>0.2978370170175284</v>
      </c>
      <c r="F946" s="3">
        <v>0.55818181818181822</v>
      </c>
      <c r="G946" s="3">
        <v>0.1127272727272727</v>
      </c>
      <c r="H946" s="3">
        <v>9.636363636363636E-2</v>
      </c>
      <c r="I946" s="3">
        <v>0.2436363636363636</v>
      </c>
      <c r="J946" s="3">
        <v>3.3252185184981992E-2</v>
      </c>
      <c r="K946" s="3">
        <v>62567.199999999553</v>
      </c>
      <c r="L946" s="3" t="s">
        <v>17150</v>
      </c>
      <c r="M946" s="4" t="str">
        <f ca="1">IFERROR(__xludf.DUMMYFUNCTION("REGEXREPLACE(F4406,""\D"", """")"),"12")</f>
        <v>12</v>
      </c>
    </row>
    <row r="947" spans="1:13" ht="15.75" customHeight="1">
      <c r="A947" s="1">
        <v>4443</v>
      </c>
      <c r="B947" s="3">
        <v>4444</v>
      </c>
      <c r="C947" s="3" t="s">
        <v>12131</v>
      </c>
      <c r="D947" s="3">
        <v>0.23665343818729251</v>
      </c>
      <c r="E947" s="3">
        <v>0.27605778584019669</v>
      </c>
      <c r="F947" s="3">
        <v>0.67500000000000004</v>
      </c>
      <c r="G947" s="3">
        <v>0.15</v>
      </c>
      <c r="H947" s="3">
        <v>2.5000000000000001E-2</v>
      </c>
      <c r="I947" s="3">
        <v>0.25</v>
      </c>
      <c r="J947" s="3">
        <v>2.2959341143864949E-2</v>
      </c>
      <c r="K947" s="3">
        <v>4547.7999999999984</v>
      </c>
      <c r="L947" s="3" t="s">
        <v>17189</v>
      </c>
      <c r="M947" s="4" t="str">
        <f ca="1">IFERROR(__xludf.DUMMYFUNCTION("REGEXREPLACE(F4445,""\D"", """")"),"12")</f>
        <v>12</v>
      </c>
    </row>
    <row r="948" spans="1:13" ht="15.75" customHeight="1">
      <c r="A948" s="1">
        <v>4454</v>
      </c>
      <c r="B948" s="3">
        <v>4455</v>
      </c>
      <c r="C948" s="3" t="s">
        <v>12162</v>
      </c>
      <c r="D948" s="3">
        <v>0.13177178309759141</v>
      </c>
      <c r="E948" s="3">
        <v>0.2050462547050568</v>
      </c>
      <c r="F948" s="3">
        <v>0.66972477064220182</v>
      </c>
      <c r="G948" s="3">
        <v>0.12538226299694191</v>
      </c>
      <c r="H948" s="3">
        <v>0.1070336391437309</v>
      </c>
      <c r="I948" s="3">
        <v>0.28134556574923553</v>
      </c>
      <c r="J948" s="3">
        <v>2.9515117718299119E-2</v>
      </c>
      <c r="K948" s="3">
        <v>36836.49999999984</v>
      </c>
      <c r="L948" s="3" t="s">
        <v>17200</v>
      </c>
      <c r="M948" s="4" t="str">
        <f ca="1">IFERROR(__xludf.DUMMYFUNCTION("REGEXREPLACE(F4456,""\D"", """")"),"12")</f>
        <v>12</v>
      </c>
    </row>
    <row r="949" spans="1:13" ht="15.75" customHeight="1">
      <c r="A949" s="1">
        <v>4503</v>
      </c>
      <c r="B949" s="3">
        <v>4504</v>
      </c>
      <c r="C949" s="3" t="s">
        <v>12292</v>
      </c>
      <c r="D949" s="3">
        <v>0.17168405558495539</v>
      </c>
      <c r="E949" s="3">
        <v>0.21252368912018271</v>
      </c>
      <c r="F949" s="3">
        <v>0.59111111111111114</v>
      </c>
      <c r="G949" s="3">
        <v>0.11555555555555561</v>
      </c>
      <c r="H949" s="3">
        <v>0.1111111111111111</v>
      </c>
      <c r="I949" s="3">
        <v>0.28444444444444439</v>
      </c>
      <c r="J949" s="3">
        <v>3.6942150725471322E-2</v>
      </c>
      <c r="K949" s="3">
        <v>24885.39999999998</v>
      </c>
      <c r="L949" s="3" t="s">
        <v>17249</v>
      </c>
      <c r="M949" s="4" t="str">
        <f ca="1">IFERROR(__xludf.DUMMYFUNCTION("REGEXREPLACE(F4505,""\D"", """")"),"12")</f>
        <v>12</v>
      </c>
    </row>
    <row r="950" spans="1:13" ht="15.75" customHeight="1">
      <c r="A950" s="1">
        <v>4615</v>
      </c>
      <c r="B950" s="3">
        <v>4616</v>
      </c>
      <c r="C950" s="3" t="s">
        <v>12598</v>
      </c>
      <c r="D950" s="3">
        <v>0.18633879398835479</v>
      </c>
      <c r="E950" s="3">
        <v>0.15323877433889921</v>
      </c>
      <c r="F950" s="3">
        <v>0.64804469273743015</v>
      </c>
      <c r="G950" s="3">
        <v>0.1256983240223464</v>
      </c>
      <c r="H950" s="3">
        <v>0.14245810055865921</v>
      </c>
      <c r="I950" s="3">
        <v>0.32402234636871508</v>
      </c>
      <c r="J950" s="3">
        <v>4.8629693479779502E-2</v>
      </c>
      <c r="K950" s="3">
        <v>39033.49999999976</v>
      </c>
      <c r="L950" s="3" t="s">
        <v>17361</v>
      </c>
      <c r="M950" s="4" t="str">
        <f ca="1">IFERROR(__xludf.DUMMYFUNCTION("REGEXREPLACE(F4617,""\D"", """")"),"12")</f>
        <v>12</v>
      </c>
    </row>
    <row r="951" spans="1:13" ht="15.75" customHeight="1">
      <c r="A951" s="1">
        <v>4633</v>
      </c>
      <c r="B951" s="3">
        <v>4634</v>
      </c>
      <c r="C951" s="3" t="s">
        <v>12647</v>
      </c>
      <c r="D951" s="3">
        <v>0.21141765895884371</v>
      </c>
      <c r="E951" s="3">
        <v>0.17995557215769409</v>
      </c>
      <c r="F951" s="3">
        <v>0.61732851985559567</v>
      </c>
      <c r="G951" s="3">
        <v>0.1299638989169675</v>
      </c>
      <c r="H951" s="3">
        <v>0.1299638989169675</v>
      </c>
      <c r="I951" s="3">
        <v>0.31046931407942241</v>
      </c>
      <c r="J951" s="3">
        <v>5.3110562957376713E-2</v>
      </c>
      <c r="K951" s="3">
        <v>30770.199999999921</v>
      </c>
      <c r="L951" s="3" t="s">
        <v>17379</v>
      </c>
      <c r="M951" s="4" t="str">
        <f ca="1">IFERROR(__xludf.DUMMYFUNCTION("REGEXREPLACE(F4635,""\D"", """")"),"12")</f>
        <v>12</v>
      </c>
    </row>
    <row r="952" spans="1:13" ht="15.75" customHeight="1">
      <c r="A952" s="1">
        <v>111</v>
      </c>
      <c r="B952" s="3">
        <v>112</v>
      </c>
      <c r="C952" s="3" t="s">
        <v>361</v>
      </c>
      <c r="D952" s="3">
        <v>0.18233116576895839</v>
      </c>
      <c r="E952" s="3">
        <v>0.13352872085814249</v>
      </c>
      <c r="F952" s="3">
        <v>0.63953488372093026</v>
      </c>
      <c r="G952" s="3">
        <v>0.12790697674418611</v>
      </c>
      <c r="H952" s="3">
        <v>0.16279069767441859</v>
      </c>
      <c r="I952" s="3">
        <v>0.33488372093023261</v>
      </c>
      <c r="J952" s="3">
        <v>5.1599617699907292E-2</v>
      </c>
      <c r="K952" s="3">
        <v>48551.399999999587</v>
      </c>
      <c r="L952" s="3" t="s">
        <v>12860</v>
      </c>
      <c r="M952" s="4" t="str">
        <f ca="1">IFERROR(__xludf.DUMMYFUNCTION("REGEXREPLACE(F113,""\D"", """")"),"13")</f>
        <v>13</v>
      </c>
    </row>
    <row r="953" spans="1:13" ht="15.75" customHeight="1">
      <c r="A953" s="1">
        <v>154</v>
      </c>
      <c r="B953" s="3">
        <v>155</v>
      </c>
      <c r="C953" s="3" t="s">
        <v>495</v>
      </c>
      <c r="D953" s="3">
        <v>0.15357509978254349</v>
      </c>
      <c r="E953" s="3">
        <v>0.19078825769621391</v>
      </c>
      <c r="F953" s="3">
        <v>0.62585034013605445</v>
      </c>
      <c r="G953" s="3">
        <v>8.7463556851311949E-2</v>
      </c>
      <c r="H953" s="3">
        <v>0.12342079689018461</v>
      </c>
      <c r="I953" s="3">
        <v>0.27988338192419832</v>
      </c>
      <c r="J953" s="3">
        <v>3.1604408131459608E-2</v>
      </c>
      <c r="K953" s="3">
        <v>116821.3000000006</v>
      </c>
      <c r="L953" s="3" t="s">
        <v>12903</v>
      </c>
      <c r="M953" s="4" t="str">
        <f ca="1">IFERROR(__xludf.DUMMYFUNCTION("REGEXREPLACE(F156,""\D"", """")"),"13")</f>
        <v>13</v>
      </c>
    </row>
    <row r="954" spans="1:13" ht="15.75" customHeight="1">
      <c r="A954" s="1">
        <v>195</v>
      </c>
      <c r="B954" s="3">
        <v>196</v>
      </c>
      <c r="C954" s="3" t="s">
        <v>609</v>
      </c>
      <c r="D954" s="3">
        <v>0.1696496359498196</v>
      </c>
      <c r="E954" s="3">
        <v>0.19257956255849781</v>
      </c>
      <c r="F954" s="3">
        <v>0.63272311212814647</v>
      </c>
      <c r="G954" s="3">
        <v>0.102974828375286</v>
      </c>
      <c r="H954" s="3">
        <v>0.12814645308924491</v>
      </c>
      <c r="I954" s="3">
        <v>0.29176201372997712</v>
      </c>
      <c r="J954" s="3">
        <v>3.850615658030429E-2</v>
      </c>
      <c r="K954" s="3">
        <v>94656.100000000151</v>
      </c>
      <c r="L954" s="3" t="s">
        <v>12944</v>
      </c>
      <c r="M954" s="4" t="str">
        <f ca="1">IFERROR(__xludf.DUMMYFUNCTION("REGEXREPLACE(F197,""\D"", """")"),"13")</f>
        <v>13</v>
      </c>
    </row>
    <row r="955" spans="1:13" ht="15.75" customHeight="1">
      <c r="A955" s="1">
        <v>207</v>
      </c>
      <c r="B955" s="3">
        <v>208</v>
      </c>
      <c r="C955" s="3" t="s">
        <v>645</v>
      </c>
      <c r="D955" s="3">
        <v>0.16609956656523719</v>
      </c>
      <c r="E955" s="3">
        <v>0.2258278002391963</v>
      </c>
      <c r="F955" s="3">
        <v>0.61759082217973227</v>
      </c>
      <c r="G955" s="3">
        <v>0.107074569789675</v>
      </c>
      <c r="H955" s="3">
        <v>0.13957934990439769</v>
      </c>
      <c r="I955" s="3">
        <v>0.26959847036328871</v>
      </c>
      <c r="J955" s="3">
        <v>3.9838169116193201E-2</v>
      </c>
      <c r="K955" s="3">
        <v>57617.89999999947</v>
      </c>
      <c r="L955" s="3" t="s">
        <v>12956</v>
      </c>
      <c r="M955" s="4" t="str">
        <f ca="1">IFERROR(__xludf.DUMMYFUNCTION("REGEXREPLACE(F209,""\D"", """")"),"13")</f>
        <v>13</v>
      </c>
    </row>
    <row r="956" spans="1:13" ht="15.75" customHeight="1">
      <c r="A956" s="1">
        <v>224</v>
      </c>
      <c r="B956" s="3">
        <v>225</v>
      </c>
      <c r="C956" s="3" t="s">
        <v>699</v>
      </c>
      <c r="D956" s="3">
        <v>0.17113357187443409</v>
      </c>
      <c r="E956" s="3">
        <v>0.244361412924056</v>
      </c>
      <c r="F956" s="3">
        <v>0.64893617021276595</v>
      </c>
      <c r="G956" s="3">
        <v>9.5744680851063829E-2</v>
      </c>
      <c r="H956" s="3">
        <v>0.1223404255319149</v>
      </c>
      <c r="I956" s="3">
        <v>0.26063829787234039</v>
      </c>
      <c r="J956" s="3">
        <v>3.4684499955575571E-2</v>
      </c>
      <c r="K956" s="3">
        <v>20458.3</v>
      </c>
      <c r="L956" s="3" t="s">
        <v>12973</v>
      </c>
      <c r="M956" s="4" t="str">
        <f ca="1">IFERROR(__xludf.DUMMYFUNCTION("REGEXREPLACE(F226,""\D"", """")"),"13")</f>
        <v>13</v>
      </c>
    </row>
    <row r="957" spans="1:13" ht="15.75" customHeight="1">
      <c r="A957" s="1">
        <v>246</v>
      </c>
      <c r="B957" s="3">
        <v>247</v>
      </c>
      <c r="C957" s="3" t="s">
        <v>766</v>
      </c>
      <c r="D957" s="3">
        <v>0.14226683833669199</v>
      </c>
      <c r="E957" s="3">
        <v>0.19455718755270099</v>
      </c>
      <c r="F957" s="3">
        <v>0.63404255319148939</v>
      </c>
      <c r="G957" s="3">
        <v>0.1191489361702128</v>
      </c>
      <c r="H957" s="3">
        <v>0.1308510638297872</v>
      </c>
      <c r="I957" s="3">
        <v>0.2946808510638298</v>
      </c>
      <c r="J957" s="3">
        <v>3.5159644145921549E-2</v>
      </c>
      <c r="K957" s="3">
        <v>103730.2000000004</v>
      </c>
      <c r="L957" s="3" t="s">
        <v>12995</v>
      </c>
      <c r="M957" s="4" t="str">
        <f ca="1">IFERROR(__xludf.DUMMYFUNCTION("REGEXREPLACE(F248,""\D"", """")"),"13")</f>
        <v>13</v>
      </c>
    </row>
    <row r="958" spans="1:13" ht="15.75" customHeight="1">
      <c r="A958" s="1">
        <v>359</v>
      </c>
      <c r="B958" s="3">
        <v>360</v>
      </c>
      <c r="C958" s="3" t="s">
        <v>1096</v>
      </c>
      <c r="D958" s="3">
        <v>0.18600754112506929</v>
      </c>
      <c r="E958" s="3">
        <v>0.2094427635283746</v>
      </c>
      <c r="F958" s="3">
        <v>0.64363143631436315</v>
      </c>
      <c r="G958" s="3">
        <v>9.6205962059620592E-2</v>
      </c>
      <c r="H958" s="3">
        <v>0.1043360433604336</v>
      </c>
      <c r="I958" s="3">
        <v>0.27235772357723581</v>
      </c>
      <c r="J958" s="3">
        <v>3.660757905748243E-2</v>
      </c>
      <c r="K958" s="3">
        <v>80496.499999999854</v>
      </c>
      <c r="L958" s="3" t="s">
        <v>13108</v>
      </c>
      <c r="M958" s="4" t="str">
        <f ca="1">IFERROR(__xludf.DUMMYFUNCTION("REGEXREPLACE(F361,""\D"", """")"),"13")</f>
        <v>13</v>
      </c>
    </row>
    <row r="959" spans="1:13" ht="15.75" customHeight="1">
      <c r="A959" s="1">
        <v>732</v>
      </c>
      <c r="B959" s="3">
        <v>733</v>
      </c>
      <c r="C959" s="3" t="s">
        <v>2183</v>
      </c>
      <c r="D959" s="3">
        <v>0.16064704468166571</v>
      </c>
      <c r="E959" s="3">
        <v>0.26128491423074041</v>
      </c>
      <c r="F959" s="3">
        <v>0.58823529411764708</v>
      </c>
      <c r="G959" s="3">
        <v>7.1895424836601302E-2</v>
      </c>
      <c r="H959" s="3">
        <v>8.8235294117647065E-2</v>
      </c>
      <c r="I959" s="3">
        <v>0.2418300653594771</v>
      </c>
      <c r="J959" s="3">
        <v>2.4133048234907559E-2</v>
      </c>
      <c r="K959" s="3">
        <v>33100.199999999873</v>
      </c>
      <c r="L959" s="3" t="s">
        <v>13481</v>
      </c>
      <c r="M959" s="4" t="str">
        <f ca="1">IFERROR(__xludf.DUMMYFUNCTION("REGEXREPLACE(F734,""\D"", """")"),"13")</f>
        <v>13</v>
      </c>
    </row>
    <row r="960" spans="1:13" ht="15.75" customHeight="1">
      <c r="A960" s="1">
        <v>735</v>
      </c>
      <c r="B960" s="3">
        <v>736</v>
      </c>
      <c r="C960" s="3" t="s">
        <v>2191</v>
      </c>
      <c r="D960" s="3">
        <v>0.20990961512439829</v>
      </c>
      <c r="E960" s="3">
        <v>0.19128670988963531</v>
      </c>
      <c r="F960" s="3">
        <v>0.65346534653465349</v>
      </c>
      <c r="G960" s="3">
        <v>0.12211221122112211</v>
      </c>
      <c r="H960" s="3">
        <v>9.9009900990099015E-2</v>
      </c>
      <c r="I960" s="3">
        <v>0.27722772277227731</v>
      </c>
      <c r="J960" s="3">
        <v>4.4396384565134242E-2</v>
      </c>
      <c r="K960" s="3">
        <v>33438.999999999884</v>
      </c>
      <c r="L960" s="3" t="s">
        <v>13484</v>
      </c>
      <c r="M960" s="4" t="str">
        <f ca="1">IFERROR(__xludf.DUMMYFUNCTION("REGEXREPLACE(F737,""\D"", """")"),"13")</f>
        <v>13</v>
      </c>
    </row>
    <row r="961" spans="1:13" ht="15.75" customHeight="1">
      <c r="A961" s="1">
        <v>757</v>
      </c>
      <c r="B961" s="3">
        <v>758</v>
      </c>
      <c r="C961" s="3" t="s">
        <v>2258</v>
      </c>
      <c r="D961" s="3">
        <v>0.18155803758504641</v>
      </c>
      <c r="E961" s="3">
        <v>0.20492515716202259</v>
      </c>
      <c r="F961" s="3">
        <v>0.64553314121037464</v>
      </c>
      <c r="G961" s="3">
        <v>8.3573487031700283E-2</v>
      </c>
      <c r="H961" s="3">
        <v>0.12968299711815559</v>
      </c>
      <c r="I961" s="3">
        <v>0.27953890489913552</v>
      </c>
      <c r="J961" s="3">
        <v>3.6583938021911871E-2</v>
      </c>
      <c r="K961" s="3">
        <v>38623.39999999979</v>
      </c>
      <c r="L961" s="3" t="s">
        <v>13506</v>
      </c>
      <c r="M961" s="4" t="str">
        <f ca="1">IFERROR(__xludf.DUMMYFUNCTION("REGEXREPLACE(F759,""\D"", """")"),"13")</f>
        <v>13</v>
      </c>
    </row>
    <row r="962" spans="1:13" ht="15.75" customHeight="1">
      <c r="A962" s="1">
        <v>770</v>
      </c>
      <c r="B962" s="3">
        <v>771</v>
      </c>
      <c r="C962" s="3" t="s">
        <v>2295</v>
      </c>
      <c r="D962" s="3">
        <v>0.15539912567001959</v>
      </c>
      <c r="E962" s="3">
        <v>0.30995813225235003</v>
      </c>
      <c r="F962" s="3">
        <v>0.60732984293193715</v>
      </c>
      <c r="G962" s="3">
        <v>7.3298429319371722E-2</v>
      </c>
      <c r="H962" s="3">
        <v>8.3769633507853408E-2</v>
      </c>
      <c r="I962" s="3">
        <v>0.22513089005235601</v>
      </c>
      <c r="J962" s="3">
        <v>2.2008372446794391E-2</v>
      </c>
      <c r="K962" s="3">
        <v>20568.7</v>
      </c>
      <c r="L962" s="3" t="s">
        <v>13519</v>
      </c>
      <c r="M962" s="4" t="str">
        <f ca="1">IFERROR(__xludf.DUMMYFUNCTION("REGEXREPLACE(F772,""\D"", """")"),"13")</f>
        <v>13</v>
      </c>
    </row>
    <row r="963" spans="1:13" ht="15.75" customHeight="1">
      <c r="A963" s="1">
        <v>800</v>
      </c>
      <c r="B963" s="3">
        <v>801</v>
      </c>
      <c r="C963" s="3" t="s">
        <v>2377</v>
      </c>
      <c r="D963" s="3">
        <v>0.1586908933152906</v>
      </c>
      <c r="E963" s="3">
        <v>0.21562744127179961</v>
      </c>
      <c r="F963" s="3">
        <v>0.63424124513618674</v>
      </c>
      <c r="G963" s="3">
        <v>8.4046692607003898E-2</v>
      </c>
      <c r="H963" s="3">
        <v>0.1175097276264591</v>
      </c>
      <c r="I963" s="3">
        <v>0.2669260700389105</v>
      </c>
      <c r="J963" s="3">
        <v>3.1306554472062299E-2</v>
      </c>
      <c r="K963" s="3">
        <v>141042.50000000271</v>
      </c>
      <c r="L963" s="3" t="s">
        <v>13549</v>
      </c>
      <c r="M963" s="4" t="str">
        <f ca="1">IFERROR(__xludf.DUMMYFUNCTION("REGEXREPLACE(F802,""\D"", """")"),"13")</f>
        <v>13</v>
      </c>
    </row>
    <row r="964" spans="1:13" ht="15.75" customHeight="1">
      <c r="A964" s="1">
        <v>864</v>
      </c>
      <c r="B964" s="3">
        <v>865</v>
      </c>
      <c r="C964" s="3" t="s">
        <v>2557</v>
      </c>
      <c r="D964" s="3">
        <v>0.16954228332328999</v>
      </c>
      <c r="E964" s="3">
        <v>0.18261531322029431</v>
      </c>
      <c r="F964" s="3">
        <v>0.63271604938271608</v>
      </c>
      <c r="G964" s="3">
        <v>0.10493827160493829</v>
      </c>
      <c r="H964" s="3">
        <v>0.12654320987654319</v>
      </c>
      <c r="I964" s="3">
        <v>0.28086419753086422</v>
      </c>
      <c r="J964" s="3">
        <v>3.7757793890067157E-2</v>
      </c>
      <c r="K964" s="3">
        <v>35855.099999999853</v>
      </c>
      <c r="L964" s="3" t="s">
        <v>13612</v>
      </c>
      <c r="M964" s="4" t="str">
        <f ca="1">IFERROR(__xludf.DUMMYFUNCTION("REGEXREPLACE(F866,""\D"", """")"),"13")</f>
        <v>13</v>
      </c>
    </row>
    <row r="965" spans="1:13" ht="15.75" customHeight="1">
      <c r="A965" s="1">
        <v>1011</v>
      </c>
      <c r="B965" s="3">
        <v>1012</v>
      </c>
      <c r="C965" s="3" t="s">
        <v>2968</v>
      </c>
      <c r="D965" s="3">
        <v>0.20508811028959359</v>
      </c>
      <c r="E965" s="3">
        <v>0.18194702184902931</v>
      </c>
      <c r="F965" s="3">
        <v>0.62989323843416367</v>
      </c>
      <c r="G965" s="3">
        <v>0.10676156583629889</v>
      </c>
      <c r="H965" s="3">
        <v>0.14234875444839859</v>
      </c>
      <c r="I965" s="3">
        <v>0.32028469750889682</v>
      </c>
      <c r="J965" s="3">
        <v>4.87690998498473E-2</v>
      </c>
      <c r="K965" s="3">
        <v>31894.599999999919</v>
      </c>
      <c r="L965" s="3" t="s">
        <v>13759</v>
      </c>
      <c r="M965" s="4" t="str">
        <f ca="1">IFERROR(__xludf.DUMMYFUNCTION("REGEXREPLACE(F1013,""\D"", """")"),"13")</f>
        <v>13</v>
      </c>
    </row>
    <row r="966" spans="1:13" ht="15.75" customHeight="1">
      <c r="A966" s="1">
        <v>1042</v>
      </c>
      <c r="B966" s="3">
        <v>1043</v>
      </c>
      <c r="C966" s="3" t="s">
        <v>3054</v>
      </c>
      <c r="D966" s="3">
        <v>0.15003504451764441</v>
      </c>
      <c r="E966" s="3">
        <v>0.1650244414409891</v>
      </c>
      <c r="F966" s="3">
        <v>0.676056338028169</v>
      </c>
      <c r="G966" s="3">
        <v>0.13380281690140841</v>
      </c>
      <c r="H966" s="3">
        <v>8.4507042253521125E-2</v>
      </c>
      <c r="I966" s="3">
        <v>0.28169014084507038</v>
      </c>
      <c r="J966" s="3">
        <v>2.9223065605812851E-2</v>
      </c>
      <c r="K966" s="3">
        <v>14925.70000000003</v>
      </c>
      <c r="L966" s="3" t="s">
        <v>13790</v>
      </c>
      <c r="M966" s="4" t="str">
        <f ca="1">IFERROR(__xludf.DUMMYFUNCTION("REGEXREPLACE(F1044,""\D"", """")"),"13")</f>
        <v>13</v>
      </c>
    </row>
    <row r="967" spans="1:13" ht="15.75" customHeight="1">
      <c r="A967" s="1">
        <v>1121</v>
      </c>
      <c r="B967" s="3">
        <v>1122</v>
      </c>
      <c r="C967" s="3" t="s">
        <v>3280</v>
      </c>
      <c r="D967" s="3">
        <v>0.15833764506994119</v>
      </c>
      <c r="E967" s="3">
        <v>0.25491428280656719</v>
      </c>
      <c r="F967" s="3">
        <v>0.61671469740634011</v>
      </c>
      <c r="G967" s="3">
        <v>8.9337175792507204E-2</v>
      </c>
      <c r="H967" s="3">
        <v>0.1123919308357349</v>
      </c>
      <c r="I967" s="3">
        <v>0.25072046109510088</v>
      </c>
      <c r="J967" s="3">
        <v>3.055278355472419E-2</v>
      </c>
      <c r="K967" s="3">
        <v>37050.79999999977</v>
      </c>
      <c r="L967" s="3" t="s">
        <v>13869</v>
      </c>
      <c r="M967" s="4" t="str">
        <f ca="1">IFERROR(__xludf.DUMMYFUNCTION("REGEXREPLACE(F1123,""\D"", """")"),"13")</f>
        <v>13</v>
      </c>
    </row>
    <row r="968" spans="1:13" ht="15.75" customHeight="1">
      <c r="A968" s="1">
        <v>1151</v>
      </c>
      <c r="B968" s="3">
        <v>1152</v>
      </c>
      <c r="C968" s="3" t="s">
        <v>3364</v>
      </c>
      <c r="D968" s="3">
        <v>0.1805797381101264</v>
      </c>
      <c r="E968" s="3">
        <v>0.34147367986461657</v>
      </c>
      <c r="F968" s="3">
        <v>0.57369942196531787</v>
      </c>
      <c r="G968" s="3">
        <v>7.6589595375722547E-2</v>
      </c>
      <c r="H968" s="3">
        <v>9.3930635838150284E-2</v>
      </c>
      <c r="I968" s="3">
        <v>0.21965317919075139</v>
      </c>
      <c r="J968" s="3">
        <v>2.9954256614158219E-2</v>
      </c>
      <c r="K968" s="3">
        <v>74839.799999999726</v>
      </c>
      <c r="L968" s="3" t="s">
        <v>13899</v>
      </c>
      <c r="M968" s="4" t="str">
        <f ca="1">IFERROR(__xludf.DUMMYFUNCTION("REGEXREPLACE(F1153,""\D"", """")"),"13")</f>
        <v>13</v>
      </c>
    </row>
    <row r="969" spans="1:13" ht="15.75" customHeight="1">
      <c r="A969" s="1">
        <v>1252</v>
      </c>
      <c r="B969" s="3">
        <v>1253</v>
      </c>
      <c r="C969" s="3" t="s">
        <v>3655</v>
      </c>
      <c r="D969" s="3">
        <v>0.16252088364002271</v>
      </c>
      <c r="E969" s="3">
        <v>0.202154303693378</v>
      </c>
      <c r="F969" s="3">
        <v>0.64954682779456197</v>
      </c>
      <c r="G969" s="3">
        <v>9.6676737160120846E-2</v>
      </c>
      <c r="H969" s="3">
        <v>0.12537764350453171</v>
      </c>
      <c r="I969" s="3">
        <v>0.27039274924471302</v>
      </c>
      <c r="J969" s="3">
        <v>3.5191960610614512E-2</v>
      </c>
      <c r="K969" s="3">
        <v>72375.899999999834</v>
      </c>
      <c r="L969" s="3" t="s">
        <v>14000</v>
      </c>
      <c r="M969" s="4" t="str">
        <f ca="1">IFERROR(__xludf.DUMMYFUNCTION("REGEXREPLACE(F1254,""\D"", """")"),"13")</f>
        <v>13</v>
      </c>
    </row>
    <row r="970" spans="1:13" ht="15.75" customHeight="1">
      <c r="A970" s="1">
        <v>1253</v>
      </c>
      <c r="B970" s="3">
        <v>1254</v>
      </c>
      <c r="C970" s="3" t="s">
        <v>3658</v>
      </c>
      <c r="D970" s="3">
        <v>0.15495973642975919</v>
      </c>
      <c r="E970" s="3">
        <v>0.29195209352053397</v>
      </c>
      <c r="F970" s="3">
        <v>0.62234042553191493</v>
      </c>
      <c r="G970" s="3">
        <v>9.2198581560283682E-2</v>
      </c>
      <c r="H970" s="3">
        <v>9.5744680851063829E-2</v>
      </c>
      <c r="I970" s="3">
        <v>0.2234042553191489</v>
      </c>
      <c r="J970" s="3">
        <v>2.8372213120570849E-2</v>
      </c>
      <c r="K970" s="3">
        <v>63384.79999999961</v>
      </c>
      <c r="L970" s="3" t="s">
        <v>14001</v>
      </c>
      <c r="M970" s="4" t="str">
        <f ca="1">IFERROR(__xludf.DUMMYFUNCTION("REGEXREPLACE(F1255,""\D"", """")"),"13")</f>
        <v>13</v>
      </c>
    </row>
    <row r="971" spans="1:13" ht="15.75" customHeight="1">
      <c r="A971" s="1">
        <v>1523</v>
      </c>
      <c r="B971" s="3">
        <v>1524</v>
      </c>
      <c r="C971" s="3" t="s">
        <v>4407</v>
      </c>
      <c r="D971" s="3">
        <v>0.22851939661547299</v>
      </c>
      <c r="E971" s="3">
        <v>0.1177966902887202</v>
      </c>
      <c r="F971" s="3">
        <v>0.66911764705882348</v>
      </c>
      <c r="G971" s="3">
        <v>0.21323529411764711</v>
      </c>
      <c r="H971" s="3">
        <v>8.0882352941176475E-2</v>
      </c>
      <c r="I971" s="3">
        <v>0.34558823529411759</v>
      </c>
      <c r="J971" s="3">
        <v>5.5881180907609823E-2</v>
      </c>
      <c r="K971" s="3">
        <v>15252.20000000003</v>
      </c>
      <c r="L971" s="3" t="s">
        <v>14271</v>
      </c>
      <c r="M971" s="4" t="str">
        <f ca="1">IFERROR(__xludf.DUMMYFUNCTION("REGEXREPLACE(F1525,""\D"", """")"),"13")</f>
        <v>13</v>
      </c>
    </row>
    <row r="972" spans="1:13" ht="15.75" customHeight="1">
      <c r="A972" s="1">
        <v>1548</v>
      </c>
      <c r="B972" s="3">
        <v>1549</v>
      </c>
      <c r="C972" s="3" t="s">
        <v>4479</v>
      </c>
      <c r="D972" s="3">
        <v>0.15811492125374541</v>
      </c>
      <c r="E972" s="3">
        <v>0.18989221512545301</v>
      </c>
      <c r="F972" s="3">
        <v>0.6186540731995277</v>
      </c>
      <c r="G972" s="3">
        <v>0.1121605667060212</v>
      </c>
      <c r="H972" s="3">
        <v>0.128689492325856</v>
      </c>
      <c r="I972" s="3">
        <v>0.27508854781582048</v>
      </c>
      <c r="J972" s="3">
        <v>3.7533516261748501E-2</v>
      </c>
      <c r="K972" s="3">
        <v>93196.100000000064</v>
      </c>
      <c r="L972" s="3" t="s">
        <v>14296</v>
      </c>
      <c r="M972" s="4" t="str">
        <f ca="1">IFERROR(__xludf.DUMMYFUNCTION("REGEXREPLACE(F1550,""\D"", """")"),"13")</f>
        <v>13</v>
      </c>
    </row>
    <row r="973" spans="1:13" ht="15.75" customHeight="1">
      <c r="A973" s="1">
        <v>1580</v>
      </c>
      <c r="B973" s="3">
        <v>1581</v>
      </c>
      <c r="C973" s="3" t="s">
        <v>4565</v>
      </c>
      <c r="D973" s="3">
        <v>0.26514319316327312</v>
      </c>
      <c r="E973" s="3">
        <v>0.45364156443437348</v>
      </c>
      <c r="F973" s="3">
        <v>0.49609375</v>
      </c>
      <c r="G973" s="3">
        <v>6.640625E-2</v>
      </c>
      <c r="H973" s="3">
        <v>8.203125E-2</v>
      </c>
      <c r="I973" s="3">
        <v>0.21484375</v>
      </c>
      <c r="J973" s="3">
        <v>3.6193033495984031E-2</v>
      </c>
      <c r="K973" s="3">
        <v>28649.899999999961</v>
      </c>
      <c r="L973" s="3" t="s">
        <v>14328</v>
      </c>
      <c r="M973" s="4" t="str">
        <f ca="1">IFERROR(__xludf.DUMMYFUNCTION("REGEXREPLACE(F1582,""\D"", """")"),"13")</f>
        <v>13</v>
      </c>
    </row>
    <row r="974" spans="1:13" ht="15.75" customHeight="1">
      <c r="A974" s="1">
        <v>1596</v>
      </c>
      <c r="B974" s="3">
        <v>1597</v>
      </c>
      <c r="C974" s="3" t="s">
        <v>4612</v>
      </c>
      <c r="D974" s="3">
        <v>0.19461326358634831</v>
      </c>
      <c r="E974" s="3">
        <v>0.2008431586408882</v>
      </c>
      <c r="F974" s="3">
        <v>0.63500000000000001</v>
      </c>
      <c r="G974" s="3">
        <v>0.13250000000000001</v>
      </c>
      <c r="H974" s="3">
        <v>0.13</v>
      </c>
      <c r="I974" s="3">
        <v>0.29499999999999998</v>
      </c>
      <c r="J974" s="3">
        <v>4.9920532397151003E-2</v>
      </c>
      <c r="K974" s="3">
        <v>45528.499999999643</v>
      </c>
      <c r="L974" s="3" t="s">
        <v>14344</v>
      </c>
      <c r="M974" s="4" t="str">
        <f ca="1">IFERROR(__xludf.DUMMYFUNCTION("REGEXREPLACE(F1598,""\D"", """")"),"13")</f>
        <v>13</v>
      </c>
    </row>
    <row r="975" spans="1:13" ht="15.75" customHeight="1">
      <c r="A975" s="1">
        <v>1609</v>
      </c>
      <c r="B975" s="3">
        <v>1610</v>
      </c>
      <c r="C975" s="3" t="s">
        <v>4645</v>
      </c>
      <c r="D975" s="3">
        <v>0.18328639087246201</v>
      </c>
      <c r="E975" s="3">
        <v>0.248640563962825</v>
      </c>
      <c r="F975" s="3">
        <v>0.60413793103448277</v>
      </c>
      <c r="G975" s="3">
        <v>0.10620689655172411</v>
      </c>
      <c r="H975" s="3">
        <v>0.1089655172413793</v>
      </c>
      <c r="I975" s="3">
        <v>0.25379310344827588</v>
      </c>
      <c r="J975" s="3">
        <v>3.8779980410261053E-2</v>
      </c>
      <c r="K975" s="3">
        <v>80358.999999999884</v>
      </c>
      <c r="L975" s="3" t="s">
        <v>14357</v>
      </c>
      <c r="M975" s="4" t="str">
        <f ca="1">IFERROR(__xludf.DUMMYFUNCTION("REGEXREPLACE(F1611,""\D"", """")"),"13")</f>
        <v>13</v>
      </c>
    </row>
    <row r="976" spans="1:13" ht="15.75" customHeight="1">
      <c r="A976" s="1">
        <v>1663</v>
      </c>
      <c r="B976" s="3">
        <v>1664</v>
      </c>
      <c r="C976" s="3" t="s">
        <v>4793</v>
      </c>
      <c r="D976" s="3">
        <v>0.18515463451921971</v>
      </c>
      <c r="E976" s="3">
        <v>0.2066742173108895</v>
      </c>
      <c r="F976" s="3">
        <v>0.60546875</v>
      </c>
      <c r="G976" s="3">
        <v>9.375E-2</v>
      </c>
      <c r="H976" s="3">
        <v>0.115234375</v>
      </c>
      <c r="I976" s="3">
        <v>0.259765625</v>
      </c>
      <c r="J976" s="3">
        <v>3.7572758909667527E-2</v>
      </c>
      <c r="K976" s="3">
        <v>56347.899999999427</v>
      </c>
      <c r="L976" s="3" t="s">
        <v>14411</v>
      </c>
      <c r="M976" s="4" t="str">
        <f ca="1">IFERROR(__xludf.DUMMYFUNCTION("REGEXREPLACE(F1665,""\D"", """")"),"13")</f>
        <v>13</v>
      </c>
    </row>
    <row r="977" spans="1:13" ht="15.75" customHeight="1">
      <c r="A977" s="1">
        <v>1724</v>
      </c>
      <c r="B977" s="3">
        <v>1725</v>
      </c>
      <c r="C977" s="3" t="s">
        <v>4963</v>
      </c>
      <c r="D977" s="3">
        <v>0.1827471376088379</v>
      </c>
      <c r="E977" s="3">
        <v>0.24979813916983429</v>
      </c>
      <c r="F977" s="3">
        <v>0.63537906137184119</v>
      </c>
      <c r="G977" s="3">
        <v>9.0252707581227443E-2</v>
      </c>
      <c r="H977" s="3">
        <v>0.1155234657039711</v>
      </c>
      <c r="I977" s="3">
        <v>0.23465703971119131</v>
      </c>
      <c r="J977" s="3">
        <v>3.5613182904389293E-2</v>
      </c>
      <c r="K977" s="3">
        <v>30194.99999999992</v>
      </c>
      <c r="L977" s="3" t="s">
        <v>14472</v>
      </c>
      <c r="M977" s="4" t="str">
        <f ca="1">IFERROR(__xludf.DUMMYFUNCTION("REGEXREPLACE(F1726,""\D"", """")"),"13")</f>
        <v>13</v>
      </c>
    </row>
    <row r="978" spans="1:13" ht="15.75" customHeight="1">
      <c r="A978" s="1">
        <v>1824</v>
      </c>
      <c r="B978" s="3">
        <v>1825</v>
      </c>
      <c r="C978" s="3" t="s">
        <v>5225</v>
      </c>
      <c r="D978" s="3">
        <v>0.18271372275882061</v>
      </c>
      <c r="E978" s="3">
        <v>0.10921137873545229</v>
      </c>
      <c r="F978" s="3">
        <v>0.60759493670886078</v>
      </c>
      <c r="G978" s="3">
        <v>0.13924050632911389</v>
      </c>
      <c r="H978" s="3">
        <v>0.189873417721519</v>
      </c>
      <c r="I978" s="3">
        <v>0.35443037974683539</v>
      </c>
      <c r="J978" s="3">
        <v>5.4087417289386069E-2</v>
      </c>
      <c r="K978" s="3">
        <v>9187.5000000000127</v>
      </c>
      <c r="L978" s="3" t="s">
        <v>14572</v>
      </c>
      <c r="M978" s="4" t="str">
        <f ca="1">IFERROR(__xludf.DUMMYFUNCTION("REGEXREPLACE(F1826,""\D"", """")"),"13")</f>
        <v>13</v>
      </c>
    </row>
    <row r="979" spans="1:13" ht="15.75" customHeight="1">
      <c r="A979" s="1">
        <v>1844</v>
      </c>
      <c r="B979" s="3">
        <v>1845</v>
      </c>
      <c r="C979" s="3" t="s">
        <v>5278</v>
      </c>
      <c r="D979" s="3">
        <v>0.122891842558788</v>
      </c>
      <c r="E979" s="3">
        <v>0.22720298744499651</v>
      </c>
      <c r="F979" s="3">
        <v>0.64772727272727271</v>
      </c>
      <c r="G979" s="3">
        <v>9.6590909090909088E-2</v>
      </c>
      <c r="H979" s="3">
        <v>0.11647727272727269</v>
      </c>
      <c r="I979" s="3">
        <v>0.26136363636363641</v>
      </c>
      <c r="J979" s="3">
        <v>2.5171784164451691E-2</v>
      </c>
      <c r="K979" s="3">
        <v>38453.899999999783</v>
      </c>
      <c r="L979" s="3" t="s">
        <v>14592</v>
      </c>
      <c r="M979" s="4" t="str">
        <f ca="1">IFERROR(__xludf.DUMMYFUNCTION("REGEXREPLACE(F1846,""\D"", """")"),"13")</f>
        <v>13</v>
      </c>
    </row>
    <row r="980" spans="1:13" ht="15.75" customHeight="1">
      <c r="A980" s="1">
        <v>1995</v>
      </c>
      <c r="B980" s="3">
        <v>1996</v>
      </c>
      <c r="C980" s="3" t="s">
        <v>5673</v>
      </c>
      <c r="D980" s="3">
        <v>0.17700719979822799</v>
      </c>
      <c r="E980" s="3">
        <v>0.36057445669087751</v>
      </c>
      <c r="F980" s="3">
        <v>0.61872909698996659</v>
      </c>
      <c r="G980" s="3">
        <v>8.3612040133779264E-2</v>
      </c>
      <c r="H980" s="3">
        <v>0.11371237458193981</v>
      </c>
      <c r="I980" s="3">
        <v>0.23411371237458201</v>
      </c>
      <c r="J980" s="3">
        <v>3.3009006948330491E-2</v>
      </c>
      <c r="K980" s="3">
        <v>33184.399999999863</v>
      </c>
      <c r="L980" s="3" t="s">
        <v>14742</v>
      </c>
      <c r="M980" s="4" t="str">
        <f ca="1">IFERROR(__xludf.DUMMYFUNCTION("REGEXREPLACE(F1997,""\D"", """")"),"13")</f>
        <v>13</v>
      </c>
    </row>
    <row r="981" spans="1:13" ht="15.75" customHeight="1">
      <c r="A981" s="1">
        <v>2044</v>
      </c>
      <c r="B981" s="3">
        <v>2045</v>
      </c>
      <c r="C981" s="3" t="s">
        <v>5804</v>
      </c>
      <c r="D981" s="3">
        <v>0.13932068332403241</v>
      </c>
      <c r="E981" s="3">
        <v>0.25828841000721159</v>
      </c>
      <c r="F981" s="3">
        <v>0.5955555555555555</v>
      </c>
      <c r="G981" s="3">
        <v>0.1022222222222222</v>
      </c>
      <c r="H981" s="3">
        <v>7.5555555555555556E-2</v>
      </c>
      <c r="I981" s="3">
        <v>0.24888888888888891</v>
      </c>
      <c r="J981" s="3">
        <v>2.2833736439305079E-2</v>
      </c>
      <c r="K981" s="3">
        <v>24535.29999999997</v>
      </c>
      <c r="L981" s="3" t="s">
        <v>14791</v>
      </c>
      <c r="M981" s="4" t="str">
        <f ca="1">IFERROR(__xludf.DUMMYFUNCTION("REGEXREPLACE(F2046,""\D"", """")"),"13")</f>
        <v>13</v>
      </c>
    </row>
    <row r="982" spans="1:13" ht="15.75" customHeight="1">
      <c r="A982" s="1">
        <v>2063</v>
      </c>
      <c r="B982" s="3">
        <v>2064</v>
      </c>
      <c r="C982" s="3" t="s">
        <v>5856</v>
      </c>
      <c r="D982" s="3">
        <v>0.14642875183443549</v>
      </c>
      <c r="E982" s="3">
        <v>0.15851511777148289</v>
      </c>
      <c r="F982" s="3">
        <v>0.6875</v>
      </c>
      <c r="G982" s="3">
        <v>0.14285714285714279</v>
      </c>
      <c r="H982" s="3">
        <v>8.9285714285714288E-2</v>
      </c>
      <c r="I982" s="3">
        <v>0.29464285714285721</v>
      </c>
      <c r="J982" s="3">
        <v>2.973252552451457E-2</v>
      </c>
      <c r="K982" s="3">
        <v>12152.70000000003</v>
      </c>
      <c r="L982" s="3" t="s">
        <v>14810</v>
      </c>
      <c r="M982" s="4" t="str">
        <f ca="1">IFERROR(__xludf.DUMMYFUNCTION("REGEXREPLACE(F2065,""\D"", """")"),"13")</f>
        <v>13</v>
      </c>
    </row>
    <row r="983" spans="1:13" ht="15.75" customHeight="1">
      <c r="A983" s="1">
        <v>2073</v>
      </c>
      <c r="B983" s="3">
        <v>2074</v>
      </c>
      <c r="C983" s="3" t="s">
        <v>5887</v>
      </c>
      <c r="D983" s="3">
        <v>0.15277556723876279</v>
      </c>
      <c r="E983" s="3">
        <v>0.21508212686781911</v>
      </c>
      <c r="F983" s="3">
        <v>0.63505154639175254</v>
      </c>
      <c r="G983" s="3">
        <v>0.10309278350515461</v>
      </c>
      <c r="H983" s="3">
        <v>0.1237113402061856</v>
      </c>
      <c r="I983" s="3">
        <v>0.28247422680412371</v>
      </c>
      <c r="J983" s="3">
        <v>3.3717020503704197E-2</v>
      </c>
      <c r="K983" s="3">
        <v>54383.499999999491</v>
      </c>
      <c r="L983" s="3" t="s">
        <v>14820</v>
      </c>
      <c r="M983" s="4" t="str">
        <f ca="1">IFERROR(__xludf.DUMMYFUNCTION("REGEXREPLACE(F2075,""\D"", """")"),"13")</f>
        <v>13</v>
      </c>
    </row>
    <row r="984" spans="1:13" ht="15.75" customHeight="1">
      <c r="A984" s="1">
        <v>2086</v>
      </c>
      <c r="B984" s="3">
        <v>2087</v>
      </c>
      <c r="C984" s="3" t="s">
        <v>5922</v>
      </c>
      <c r="D984" s="3">
        <v>0.15287587802588981</v>
      </c>
      <c r="E984" s="3">
        <v>0.231057429351883</v>
      </c>
      <c r="F984" s="3">
        <v>0.66381766381766383</v>
      </c>
      <c r="G984" s="3">
        <v>9.686609686609686E-2</v>
      </c>
      <c r="H984" s="3">
        <v>0.1196581196581197</v>
      </c>
      <c r="I984" s="3">
        <v>0.27065527065527067</v>
      </c>
      <c r="J984" s="3">
        <v>3.1807240783897663E-2</v>
      </c>
      <c r="K984" s="3">
        <v>38035.799999999763</v>
      </c>
      <c r="L984" s="3" t="s">
        <v>14833</v>
      </c>
      <c r="M984" s="4" t="str">
        <f ca="1">IFERROR(__xludf.DUMMYFUNCTION("REGEXREPLACE(F2088,""\D"", """")"),"13")</f>
        <v>13</v>
      </c>
    </row>
    <row r="985" spans="1:13" ht="15.75" customHeight="1">
      <c r="A985" s="1">
        <v>2098</v>
      </c>
      <c r="B985" s="3">
        <v>2099</v>
      </c>
      <c r="C985" s="3" t="s">
        <v>5953</v>
      </c>
      <c r="D985" s="3">
        <v>0.1196897423650055</v>
      </c>
      <c r="E985" s="3">
        <v>0.210295000843716</v>
      </c>
      <c r="F985" s="3">
        <v>0.62874251497005984</v>
      </c>
      <c r="G985" s="3">
        <v>0.1317365269461078</v>
      </c>
      <c r="H985" s="3">
        <v>0.1017964071856287</v>
      </c>
      <c r="I985" s="3">
        <v>0.28742514970059879</v>
      </c>
      <c r="J985" s="3">
        <v>2.5895572996416611E-2</v>
      </c>
      <c r="K985" s="3">
        <v>18941.40000000002</v>
      </c>
      <c r="L985" s="3" t="s">
        <v>14845</v>
      </c>
      <c r="M985" s="4" t="str">
        <f ca="1">IFERROR(__xludf.DUMMYFUNCTION("REGEXREPLACE(F2100,""\D"", """")"),"13")</f>
        <v>13</v>
      </c>
    </row>
    <row r="986" spans="1:13" ht="15.75" customHeight="1">
      <c r="A986" s="1">
        <v>2229</v>
      </c>
      <c r="B986" s="3">
        <v>2230</v>
      </c>
      <c r="C986" s="3" t="s">
        <v>6294</v>
      </c>
      <c r="D986" s="3">
        <v>0.15360323413105939</v>
      </c>
      <c r="E986" s="3">
        <v>0.34399718592462969</v>
      </c>
      <c r="F986" s="3">
        <v>0.60526315789473684</v>
      </c>
      <c r="G986" s="3">
        <v>9.5975232198142413E-2</v>
      </c>
      <c r="H986" s="3">
        <v>9.4427244582043338E-2</v>
      </c>
      <c r="I986" s="3">
        <v>0.2260061919504644</v>
      </c>
      <c r="J986" s="3">
        <v>2.860211074212906E-2</v>
      </c>
      <c r="K986" s="3">
        <v>69891.599999999642</v>
      </c>
      <c r="L986" s="3" t="s">
        <v>14976</v>
      </c>
      <c r="M986" s="4" t="str">
        <f ca="1">IFERROR(__xludf.DUMMYFUNCTION("REGEXREPLACE(F2231,""\D"", """")"),"13")</f>
        <v>13</v>
      </c>
    </row>
    <row r="987" spans="1:13" ht="15.75" customHeight="1">
      <c r="A987" s="1">
        <v>2277</v>
      </c>
      <c r="B987" s="3">
        <v>2278</v>
      </c>
      <c r="C987" s="3" t="s">
        <v>6416</v>
      </c>
      <c r="D987" s="3">
        <v>0.117786517863322</v>
      </c>
      <c r="E987" s="3">
        <v>0.18685141310062139</v>
      </c>
      <c r="F987" s="3">
        <v>0.62005277044854878</v>
      </c>
      <c r="G987" s="3">
        <v>0.11345646437994721</v>
      </c>
      <c r="H987" s="3">
        <v>0.11345646437994721</v>
      </c>
      <c r="I987" s="3">
        <v>0.29551451187335093</v>
      </c>
      <c r="J987" s="3">
        <v>2.5933553839044079E-2</v>
      </c>
      <c r="K987" s="3">
        <v>41421.899999999718</v>
      </c>
      <c r="L987" s="3" t="s">
        <v>15024</v>
      </c>
      <c r="M987" s="4" t="str">
        <f ca="1">IFERROR(__xludf.DUMMYFUNCTION("REGEXREPLACE(F2279,""\D"", """")"),"13")</f>
        <v>13</v>
      </c>
    </row>
    <row r="988" spans="1:13" ht="15.75" customHeight="1">
      <c r="A988" s="1">
        <v>2379</v>
      </c>
      <c r="B988" s="3">
        <v>2380</v>
      </c>
      <c r="C988" s="3" t="s">
        <v>6684</v>
      </c>
      <c r="D988" s="3">
        <v>0.1817384232983669</v>
      </c>
      <c r="E988" s="3">
        <v>0.2291225533031018</v>
      </c>
      <c r="F988" s="3">
        <v>0.58359621451104104</v>
      </c>
      <c r="G988" s="3">
        <v>8.2018927444794956E-2</v>
      </c>
      <c r="H988" s="3">
        <v>9.1482649842271294E-2</v>
      </c>
      <c r="I988" s="3">
        <v>0.24290220820189271</v>
      </c>
      <c r="J988" s="3">
        <v>2.9891426858151691E-2</v>
      </c>
      <c r="K988" s="3">
        <v>35282.79999999985</v>
      </c>
      <c r="L988" s="3" t="s">
        <v>15126</v>
      </c>
      <c r="M988" s="4" t="str">
        <f ca="1">IFERROR(__xludf.DUMMYFUNCTION("REGEXREPLACE(F2381,""\D"", """")"),"13")</f>
        <v>13</v>
      </c>
    </row>
    <row r="989" spans="1:13" ht="15.75" customHeight="1">
      <c r="A989" s="1">
        <v>2481</v>
      </c>
      <c r="B989" s="3">
        <v>2482</v>
      </c>
      <c r="C989" s="3" t="s">
        <v>6959</v>
      </c>
      <c r="D989" s="3">
        <v>0.1681633244813513</v>
      </c>
      <c r="E989" s="3">
        <v>0.1927025800494308</v>
      </c>
      <c r="F989" s="3">
        <v>0.61375661375661372</v>
      </c>
      <c r="G989" s="3">
        <v>0.1164021164021164</v>
      </c>
      <c r="H989" s="3">
        <v>0.1322751322751323</v>
      </c>
      <c r="I989" s="3">
        <v>0.28042328042328041</v>
      </c>
      <c r="J989" s="3">
        <v>3.9520561308864402E-2</v>
      </c>
      <c r="K989" s="3">
        <v>21451.5</v>
      </c>
      <c r="L989" s="3" t="s">
        <v>15228</v>
      </c>
      <c r="M989" s="4" t="str">
        <f ca="1">IFERROR(__xludf.DUMMYFUNCTION("REGEXREPLACE(F2483,""\D"", """")"),"13")</f>
        <v>13</v>
      </c>
    </row>
    <row r="990" spans="1:13" ht="15.75" customHeight="1">
      <c r="A990" s="1">
        <v>2539</v>
      </c>
      <c r="B990" s="3">
        <v>2540</v>
      </c>
      <c r="C990" s="3" t="s">
        <v>7115</v>
      </c>
      <c r="D990" s="3">
        <v>0.1768941932437102</v>
      </c>
      <c r="E990" s="3">
        <v>0.27012776910632119</v>
      </c>
      <c r="F990" s="3">
        <v>0.62825278810408924</v>
      </c>
      <c r="G990" s="3">
        <v>0.1115241635687732</v>
      </c>
      <c r="H990" s="3">
        <v>9.6654275092936809E-2</v>
      </c>
      <c r="I990" s="3">
        <v>0.26022304832713761</v>
      </c>
      <c r="J990" s="3">
        <v>3.5001930783421599E-2</v>
      </c>
      <c r="K990" s="3">
        <v>29547.899999999929</v>
      </c>
      <c r="L990" s="3" t="s">
        <v>15286</v>
      </c>
      <c r="M990" s="4" t="str">
        <f ca="1">IFERROR(__xludf.DUMMYFUNCTION("REGEXREPLACE(F2541,""\D"", """")"),"13")</f>
        <v>13</v>
      </c>
    </row>
    <row r="991" spans="1:13" ht="15.75" customHeight="1">
      <c r="A991" s="1">
        <v>2602</v>
      </c>
      <c r="B991" s="3">
        <v>2603</v>
      </c>
      <c r="C991" s="3" t="s">
        <v>7283</v>
      </c>
      <c r="D991" s="3">
        <v>0.135895398397432</v>
      </c>
      <c r="E991" s="3">
        <v>0.10983980517862291</v>
      </c>
      <c r="F991" s="3">
        <v>0.63815789473684215</v>
      </c>
      <c r="G991" s="3">
        <v>0.13815789473684209</v>
      </c>
      <c r="H991" s="3">
        <v>0.13157894736842099</v>
      </c>
      <c r="I991" s="3">
        <v>0.33552631578947367</v>
      </c>
      <c r="J991" s="3">
        <v>3.449593124245745E-2</v>
      </c>
      <c r="K991" s="3">
        <v>16863.800000000028</v>
      </c>
      <c r="L991" s="3" t="s">
        <v>15349</v>
      </c>
      <c r="M991" s="4" t="str">
        <f ca="1">IFERROR(__xludf.DUMMYFUNCTION("REGEXREPLACE(F2604,""\D"", """")"),"13")</f>
        <v>13</v>
      </c>
    </row>
    <row r="992" spans="1:13" ht="15.75" customHeight="1">
      <c r="A992" s="1">
        <v>2632</v>
      </c>
      <c r="B992" s="3">
        <v>2633</v>
      </c>
      <c r="C992" s="3" t="s">
        <v>7364</v>
      </c>
      <c r="D992" s="3">
        <v>0.1786295428488619</v>
      </c>
      <c r="E992" s="3">
        <v>0.20437257894313041</v>
      </c>
      <c r="F992" s="3">
        <v>0.68098159509202449</v>
      </c>
      <c r="G992" s="3">
        <v>0.1042944785276074</v>
      </c>
      <c r="H992" s="3">
        <v>0.15337423312883439</v>
      </c>
      <c r="I992" s="3">
        <v>0.27607361963190191</v>
      </c>
      <c r="J992" s="3">
        <v>4.2469224372748443E-2</v>
      </c>
      <c r="K992" s="3">
        <v>18048.60000000002</v>
      </c>
      <c r="L992" s="3" t="s">
        <v>15379</v>
      </c>
      <c r="M992" s="4" t="str">
        <f ca="1">IFERROR(__xludf.DUMMYFUNCTION("REGEXREPLACE(F2634,""\D"", """")"),"13")</f>
        <v>13</v>
      </c>
    </row>
    <row r="993" spans="1:13" ht="15.75" customHeight="1">
      <c r="A993" s="1">
        <v>2832</v>
      </c>
      <c r="B993" s="3">
        <v>2833</v>
      </c>
      <c r="C993" s="3" t="s">
        <v>7899</v>
      </c>
      <c r="D993" s="3">
        <v>0.32836519722636348</v>
      </c>
      <c r="E993" s="3">
        <v>0.50677754379961437</v>
      </c>
      <c r="F993" s="3">
        <v>0.60273972602739723</v>
      </c>
      <c r="G993" s="3">
        <v>5.4794520547945202E-2</v>
      </c>
      <c r="H993" s="3">
        <v>4.1095890410958902E-2</v>
      </c>
      <c r="I993" s="3">
        <v>0.19178082191780821</v>
      </c>
      <c r="J993" s="3">
        <v>1.7284517136129531E-2</v>
      </c>
      <c r="K993" s="3">
        <v>7470.3000000000029</v>
      </c>
      <c r="L993" s="3" t="s">
        <v>15579</v>
      </c>
      <c r="M993" s="4" t="str">
        <f ca="1">IFERROR(__xludf.DUMMYFUNCTION("REGEXREPLACE(F2834,""\D"", """")"),"13")</f>
        <v>13</v>
      </c>
    </row>
    <row r="994" spans="1:13" ht="15.75" customHeight="1">
      <c r="A994" s="1">
        <v>2852</v>
      </c>
      <c r="B994" s="3">
        <v>2853</v>
      </c>
      <c r="C994" s="3" t="s">
        <v>7949</v>
      </c>
      <c r="D994" s="3">
        <v>0.13971212563977661</v>
      </c>
      <c r="E994" s="3">
        <v>0.13350492257939939</v>
      </c>
      <c r="F994" s="3">
        <v>0.67541766109785206</v>
      </c>
      <c r="G994" s="3">
        <v>0.16945107398568021</v>
      </c>
      <c r="H994" s="3">
        <v>0.12649164677804289</v>
      </c>
      <c r="I994" s="3">
        <v>0.32935560859188551</v>
      </c>
      <c r="J994" s="3">
        <v>4.0085041200321157E-2</v>
      </c>
      <c r="K994" s="3">
        <v>48124.199999999619</v>
      </c>
      <c r="L994" s="3" t="s">
        <v>15599</v>
      </c>
      <c r="M994" s="4" t="str">
        <f ca="1">IFERROR(__xludf.DUMMYFUNCTION("REGEXREPLACE(F2854,""\D"", """")"),"13")</f>
        <v>13</v>
      </c>
    </row>
    <row r="995" spans="1:13" ht="15.75" customHeight="1">
      <c r="A995" s="1">
        <v>2997</v>
      </c>
      <c r="B995" s="3">
        <v>2998</v>
      </c>
      <c r="C995" s="3" t="s">
        <v>8328</v>
      </c>
      <c r="D995" s="3">
        <v>0.1582650025208221</v>
      </c>
      <c r="E995" s="3">
        <v>0.2456236447120656</v>
      </c>
      <c r="F995" s="3">
        <v>0.66025641025641024</v>
      </c>
      <c r="G995" s="3">
        <v>8.0128205128205135E-2</v>
      </c>
      <c r="H995" s="3">
        <v>7.371794871794872E-2</v>
      </c>
      <c r="I995" s="3">
        <v>0.2371794871794872</v>
      </c>
      <c r="J995" s="3">
        <v>2.286710230308258E-2</v>
      </c>
      <c r="K995" s="3">
        <v>32334.599999999849</v>
      </c>
      <c r="L995" s="3" t="s">
        <v>15744</v>
      </c>
      <c r="M995" s="4" t="str">
        <f ca="1">IFERROR(__xludf.DUMMYFUNCTION("REGEXREPLACE(F2999,""\D"", """")"),"13")</f>
        <v>13</v>
      </c>
    </row>
    <row r="996" spans="1:13" ht="15.75" customHeight="1">
      <c r="A996" s="1">
        <v>3010</v>
      </c>
      <c r="B996" s="3">
        <v>3011</v>
      </c>
      <c r="C996" s="3" t="s">
        <v>8364</v>
      </c>
      <c r="D996" s="3">
        <v>0.24608113854189881</v>
      </c>
      <c r="E996" s="3">
        <v>0.30964848033699011</v>
      </c>
      <c r="F996" s="3">
        <v>0.65734265734265729</v>
      </c>
      <c r="G996" s="3">
        <v>0.10139860139860141</v>
      </c>
      <c r="H996" s="3">
        <v>9.0909090909090912E-2</v>
      </c>
      <c r="I996" s="3">
        <v>0.23076923076923081</v>
      </c>
      <c r="J996" s="3">
        <v>4.4925989676817227E-2</v>
      </c>
      <c r="K996" s="3">
        <v>31021.999999999931</v>
      </c>
      <c r="L996" s="3" t="s">
        <v>15757</v>
      </c>
      <c r="M996" s="4" t="str">
        <f ca="1">IFERROR(__xludf.DUMMYFUNCTION("REGEXREPLACE(F3012,""\D"", """")"),"13")</f>
        <v>13</v>
      </c>
    </row>
    <row r="997" spans="1:13" ht="15.75" customHeight="1">
      <c r="A997" s="1">
        <v>3012</v>
      </c>
      <c r="B997" s="3">
        <v>3013</v>
      </c>
      <c r="C997" s="3" t="s">
        <v>8370</v>
      </c>
      <c r="D997" s="3">
        <v>9.7604745066559875E-2</v>
      </c>
      <c r="E997" s="3">
        <v>0.168895912197572</v>
      </c>
      <c r="F997" s="3">
        <v>0.68888888888888888</v>
      </c>
      <c r="G997" s="3">
        <v>0.15555555555555561</v>
      </c>
      <c r="H997" s="3">
        <v>0.1111111111111111</v>
      </c>
      <c r="I997" s="3">
        <v>0.28888888888888892</v>
      </c>
      <c r="J997" s="3">
        <v>2.2949517638426769E-2</v>
      </c>
      <c r="K997" s="3">
        <v>9506.5000000000146</v>
      </c>
      <c r="L997" s="3" t="s">
        <v>15759</v>
      </c>
      <c r="M997" s="4" t="str">
        <f ca="1">IFERROR(__xludf.DUMMYFUNCTION("REGEXREPLACE(F3014,""\D"", """")"),"13")</f>
        <v>13</v>
      </c>
    </row>
    <row r="998" spans="1:13" ht="15.75" customHeight="1">
      <c r="A998" s="1">
        <v>3015</v>
      </c>
      <c r="B998" s="3">
        <v>3016</v>
      </c>
      <c r="C998" s="3" t="s">
        <v>8378</v>
      </c>
      <c r="D998" s="3">
        <v>0.17286012108372109</v>
      </c>
      <c r="E998" s="3">
        <v>0.18155495312483971</v>
      </c>
      <c r="F998" s="3">
        <v>0.64456233421750664</v>
      </c>
      <c r="G998" s="3">
        <v>0.116710875331565</v>
      </c>
      <c r="H998" s="3">
        <v>0.1273209549071618</v>
      </c>
      <c r="I998" s="3">
        <v>0.28912466843501328</v>
      </c>
      <c r="J998" s="3">
        <v>4.1008662742241631E-2</v>
      </c>
      <c r="K998" s="3">
        <v>43074.499999999724</v>
      </c>
      <c r="L998" s="3" t="s">
        <v>15762</v>
      </c>
      <c r="M998" s="4" t="str">
        <f ca="1">IFERROR(__xludf.DUMMYFUNCTION("REGEXREPLACE(F3017,""\D"", """")"),"13")</f>
        <v>13</v>
      </c>
    </row>
    <row r="999" spans="1:13" ht="15.75" customHeight="1">
      <c r="A999" s="1">
        <v>3030</v>
      </c>
      <c r="B999" s="3">
        <v>3031</v>
      </c>
      <c r="C999" s="3" t="s">
        <v>8416</v>
      </c>
      <c r="D999" s="3">
        <v>0.16549513653390599</v>
      </c>
      <c r="E999" s="3">
        <v>0.12784685039356691</v>
      </c>
      <c r="F999" s="3">
        <v>0.63322368421052633</v>
      </c>
      <c r="G999" s="3">
        <v>0.12993421052631579</v>
      </c>
      <c r="H999" s="3">
        <v>0.15625</v>
      </c>
      <c r="I999" s="3">
        <v>0.33059210526315791</v>
      </c>
      <c r="J999" s="3">
        <v>4.651326925225787E-2</v>
      </c>
      <c r="K999" s="3">
        <v>67771.599999999642</v>
      </c>
      <c r="L999" s="3" t="s">
        <v>15777</v>
      </c>
      <c r="M999" s="4" t="str">
        <f ca="1">IFERROR(__xludf.DUMMYFUNCTION("REGEXREPLACE(F3032,""\D"", """")"),"13")</f>
        <v>13</v>
      </c>
    </row>
    <row r="1000" spans="1:13" ht="15.75" customHeight="1">
      <c r="A1000" s="1">
        <v>3039</v>
      </c>
      <c r="B1000" s="3">
        <v>3040</v>
      </c>
      <c r="C1000" s="3" t="s">
        <v>8442</v>
      </c>
      <c r="D1000" s="3">
        <v>0.1170049785019235</v>
      </c>
      <c r="E1000" s="3">
        <v>0.60708565768594991</v>
      </c>
      <c r="F1000" s="3">
        <v>0.6</v>
      </c>
      <c r="G1000" s="3">
        <v>6.1538461538461542E-2</v>
      </c>
      <c r="H1000" s="3">
        <v>6.1538461538461542E-2</v>
      </c>
      <c r="I1000" s="3">
        <v>0.15384615384615391</v>
      </c>
      <c r="J1000" s="3">
        <v>8.7203164001888964E-3</v>
      </c>
      <c r="K1000" s="3">
        <v>7272</v>
      </c>
      <c r="L1000" s="3" t="s">
        <v>15786</v>
      </c>
      <c r="M1000" s="4" t="str">
        <f ca="1">IFERROR(__xludf.DUMMYFUNCTION("REGEXREPLACE(F3041,""\D"", """")"),"13")</f>
        <v>13</v>
      </c>
    </row>
    <row r="1001" spans="1:13" ht="15.75" customHeight="1">
      <c r="A1001" s="1">
        <v>3086</v>
      </c>
      <c r="B1001" s="3">
        <v>3087</v>
      </c>
      <c r="C1001" s="3" t="s">
        <v>8573</v>
      </c>
      <c r="D1001" s="3">
        <v>0.17909575323395341</v>
      </c>
      <c r="E1001" s="3">
        <v>0.17861778624203301</v>
      </c>
      <c r="F1001" s="3">
        <v>0.63495575221238942</v>
      </c>
      <c r="G1001" s="3">
        <v>0.11061946902654871</v>
      </c>
      <c r="H1001" s="3">
        <v>0.13716814159292029</v>
      </c>
      <c r="I1001" s="3">
        <v>0.30752212389380529</v>
      </c>
      <c r="J1001" s="3">
        <v>4.3151774207192378E-2</v>
      </c>
      <c r="K1001" s="3">
        <v>50901.899999999521</v>
      </c>
      <c r="L1001" s="3" t="s">
        <v>15833</v>
      </c>
      <c r="M1001" s="4" t="str">
        <f ca="1">IFERROR(__xludf.DUMMYFUNCTION("REGEXREPLACE(F3088,""\D"", """")"),"13")</f>
        <v>13</v>
      </c>
    </row>
    <row r="1002" spans="1:13" ht="15.75" customHeight="1">
      <c r="A1002" s="1">
        <v>3132</v>
      </c>
      <c r="B1002" s="3">
        <v>3133</v>
      </c>
      <c r="C1002" s="3" t="s">
        <v>8701</v>
      </c>
      <c r="D1002" s="3">
        <v>0.15993456974751491</v>
      </c>
      <c r="E1002" s="3">
        <v>0.1866321437941196</v>
      </c>
      <c r="F1002" s="3">
        <v>0.66783831282952544</v>
      </c>
      <c r="G1002" s="3">
        <v>0.1177504393673111</v>
      </c>
      <c r="H1002" s="3">
        <v>0.13708260105448161</v>
      </c>
      <c r="I1002" s="3">
        <v>0.30052724077328652</v>
      </c>
      <c r="J1002" s="3">
        <v>3.9957086132655487E-2</v>
      </c>
      <c r="K1002" s="3">
        <v>63341.799999999581</v>
      </c>
      <c r="L1002" s="3" t="s">
        <v>15879</v>
      </c>
      <c r="M1002" s="4" t="str">
        <f ca="1">IFERROR(__xludf.DUMMYFUNCTION("REGEXREPLACE(F3134,""\D"", """")"),"13")</f>
        <v>13</v>
      </c>
    </row>
    <row r="1003" spans="1:13" ht="15.75" customHeight="1">
      <c r="A1003" s="1">
        <v>3162</v>
      </c>
      <c r="B1003" s="3">
        <v>3163</v>
      </c>
      <c r="C1003" s="3" t="s">
        <v>8776</v>
      </c>
      <c r="D1003" s="3">
        <v>0.1874543424676052</v>
      </c>
      <c r="E1003" s="3">
        <v>0.20186005533237711</v>
      </c>
      <c r="F1003" s="3">
        <v>0.63662790697674421</v>
      </c>
      <c r="G1003" s="3">
        <v>9.3023255813953487E-2</v>
      </c>
      <c r="H1003" s="3">
        <v>0.1191860465116279</v>
      </c>
      <c r="I1003" s="3">
        <v>0.27616279069767441</v>
      </c>
      <c r="J1003" s="3">
        <v>3.8091495332904332E-2</v>
      </c>
      <c r="K1003" s="3">
        <v>37226.49999999976</v>
      </c>
      <c r="L1003" s="3" t="s">
        <v>15909</v>
      </c>
      <c r="M1003" s="4" t="str">
        <f ca="1">IFERROR(__xludf.DUMMYFUNCTION("REGEXREPLACE(F3164,""\D"", """")"),"13")</f>
        <v>13</v>
      </c>
    </row>
    <row r="1004" spans="1:13" ht="15.75" customHeight="1">
      <c r="A1004" s="1">
        <v>3187</v>
      </c>
      <c r="B1004" s="3">
        <v>3188</v>
      </c>
      <c r="C1004" s="3" t="s">
        <v>8840</v>
      </c>
      <c r="D1004" s="3">
        <v>0.1473121231772688</v>
      </c>
      <c r="E1004" s="3">
        <v>0.39952498819807208</v>
      </c>
      <c r="F1004" s="3">
        <v>0.5957446808510638</v>
      </c>
      <c r="G1004" s="3">
        <v>8.2446808510638292E-2</v>
      </c>
      <c r="H1004" s="3">
        <v>9.5744680851063829E-2</v>
      </c>
      <c r="I1004" s="3">
        <v>0.18617021276595741</v>
      </c>
      <c r="J1004" s="3">
        <v>2.5109517467249879E-2</v>
      </c>
      <c r="K1004" s="3">
        <v>40621.599999999737</v>
      </c>
      <c r="L1004" s="3" t="s">
        <v>15934</v>
      </c>
      <c r="M1004" s="4" t="str">
        <f ca="1">IFERROR(__xludf.DUMMYFUNCTION("REGEXREPLACE(F3189,""\D"", """")"),"13")</f>
        <v>13</v>
      </c>
    </row>
    <row r="1005" spans="1:13" ht="15.75" customHeight="1">
      <c r="A1005" s="1">
        <v>3196</v>
      </c>
      <c r="B1005" s="3">
        <v>3197</v>
      </c>
      <c r="C1005" s="3" t="s">
        <v>8865</v>
      </c>
      <c r="D1005" s="3">
        <v>0.1002939937956258</v>
      </c>
      <c r="E1005" s="3">
        <v>0.11197846884063239</v>
      </c>
      <c r="F1005" s="3">
        <v>0.63235294117647056</v>
      </c>
      <c r="G1005" s="3">
        <v>8.8235294117647065E-2</v>
      </c>
      <c r="H1005" s="3">
        <v>0.19117647058823531</v>
      </c>
      <c r="I1005" s="3">
        <v>0.3235294117647059</v>
      </c>
      <c r="J1005" s="3">
        <v>2.2276119641476421E-2</v>
      </c>
      <c r="K1005" s="3">
        <v>7822.2000000000025</v>
      </c>
      <c r="L1005" s="3" t="s">
        <v>15943</v>
      </c>
      <c r="M1005" s="4" t="str">
        <f ca="1">IFERROR(__xludf.DUMMYFUNCTION("REGEXREPLACE(F3198,""\D"", """")"),"13")</f>
        <v>13</v>
      </c>
    </row>
    <row r="1006" spans="1:13" ht="15.75" customHeight="1">
      <c r="A1006" s="1">
        <v>3237</v>
      </c>
      <c r="B1006" s="3">
        <v>3238</v>
      </c>
      <c r="C1006" s="3" t="s">
        <v>8975</v>
      </c>
      <c r="D1006" s="3">
        <v>0.1707182545496943</v>
      </c>
      <c r="E1006" s="3">
        <v>0.24978603073985131</v>
      </c>
      <c r="F1006" s="3">
        <v>0.66326530612244894</v>
      </c>
      <c r="G1006" s="3">
        <v>0.1173469387755102</v>
      </c>
      <c r="H1006" s="3">
        <v>0.1224489795918367</v>
      </c>
      <c r="I1006" s="3">
        <v>0.27040816326530609</v>
      </c>
      <c r="J1006" s="3">
        <v>3.8730088700404897E-2</v>
      </c>
      <c r="K1006" s="3">
        <v>20999.80000000001</v>
      </c>
      <c r="L1006" s="3" t="s">
        <v>15984</v>
      </c>
      <c r="M1006" s="4" t="str">
        <f ca="1">IFERROR(__xludf.DUMMYFUNCTION("REGEXREPLACE(F3239,""\D"", """")"),"13")</f>
        <v>13</v>
      </c>
    </row>
    <row r="1007" spans="1:13" ht="15.75" customHeight="1">
      <c r="A1007" s="1">
        <v>3247</v>
      </c>
      <c r="B1007" s="3">
        <v>3248</v>
      </c>
      <c r="C1007" s="3" t="s">
        <v>9001</v>
      </c>
      <c r="D1007" s="3">
        <v>0.18245472359679729</v>
      </c>
      <c r="E1007" s="3">
        <v>0.40234186294594398</v>
      </c>
      <c r="F1007" s="3">
        <v>0.56015037593984962</v>
      </c>
      <c r="G1007" s="3">
        <v>0.10526315789473679</v>
      </c>
      <c r="H1007" s="3">
        <v>8.646616541353383E-2</v>
      </c>
      <c r="I1007" s="3">
        <v>0.24436090225563911</v>
      </c>
      <c r="J1007" s="3">
        <v>3.2979991088977263E-2</v>
      </c>
      <c r="K1007" s="3">
        <v>30347.099999999959</v>
      </c>
      <c r="L1007" s="3" t="s">
        <v>15994</v>
      </c>
      <c r="M1007" s="4" t="str">
        <f ca="1">IFERROR(__xludf.DUMMYFUNCTION("REGEXREPLACE(F3249,""\D"", """")"),"13")</f>
        <v>13</v>
      </c>
    </row>
    <row r="1008" spans="1:13" ht="15.75" customHeight="1">
      <c r="A1008" s="1">
        <v>3339</v>
      </c>
      <c r="B1008" s="3">
        <v>3340</v>
      </c>
      <c r="C1008" s="3" t="s">
        <v>9246</v>
      </c>
      <c r="D1008" s="3">
        <v>0.132045151400766</v>
      </c>
      <c r="E1008" s="3">
        <v>0.2245173672126401</v>
      </c>
      <c r="F1008" s="3">
        <v>0.62952646239554322</v>
      </c>
      <c r="G1008" s="3">
        <v>0.1002785515320334</v>
      </c>
      <c r="H1008" s="3">
        <v>0.1225626740947075</v>
      </c>
      <c r="I1008" s="3">
        <v>0.27576601671309192</v>
      </c>
      <c r="J1008" s="3">
        <v>2.834610305614535E-2</v>
      </c>
      <c r="K1008" s="3">
        <v>39425.199999999779</v>
      </c>
      <c r="L1008" s="3" t="s">
        <v>16086</v>
      </c>
      <c r="M1008" s="4" t="str">
        <f ca="1">IFERROR(__xludf.DUMMYFUNCTION("REGEXREPLACE(F3341,""\D"", """")"),"13")</f>
        <v>13</v>
      </c>
    </row>
    <row r="1009" spans="1:13" ht="15.75" customHeight="1">
      <c r="A1009" s="1">
        <v>3419</v>
      </c>
      <c r="B1009" s="3">
        <v>3420</v>
      </c>
      <c r="C1009" s="3" t="s">
        <v>9463</v>
      </c>
      <c r="D1009" s="3">
        <v>0.18372510793685401</v>
      </c>
      <c r="E1009" s="3">
        <v>0.1907910818397909</v>
      </c>
      <c r="F1009" s="3">
        <v>0.6412825651302605</v>
      </c>
      <c r="G1009" s="3">
        <v>0.1082164328657315</v>
      </c>
      <c r="H1009" s="3">
        <v>0.13426853707414829</v>
      </c>
      <c r="I1009" s="3">
        <v>0.28657314629258518</v>
      </c>
      <c r="J1009" s="3">
        <v>4.3388791239109312E-2</v>
      </c>
      <c r="K1009" s="3">
        <v>56646.799999999479</v>
      </c>
      <c r="L1009" s="3" t="s">
        <v>16166</v>
      </c>
      <c r="M1009" s="4" t="str">
        <f ca="1">IFERROR(__xludf.DUMMYFUNCTION("REGEXREPLACE(F3421,""\D"", """")"),"13")</f>
        <v>13</v>
      </c>
    </row>
    <row r="1010" spans="1:13" ht="15.75" customHeight="1">
      <c r="A1010" s="1">
        <v>3478</v>
      </c>
      <c r="B1010" s="3">
        <v>3479</v>
      </c>
      <c r="C1010" s="3" t="s">
        <v>9621</v>
      </c>
      <c r="D1010" s="3">
        <v>0.18119499213311471</v>
      </c>
      <c r="E1010" s="3">
        <v>0.1366151864060918</v>
      </c>
      <c r="F1010" s="3">
        <v>0.59090909090909094</v>
      </c>
      <c r="G1010" s="3">
        <v>0.13636363636363641</v>
      </c>
      <c r="H1010" s="3">
        <v>0.17045454545454539</v>
      </c>
      <c r="I1010" s="3">
        <v>0.34090909090909088</v>
      </c>
      <c r="J1010" s="3">
        <v>5.0454622833456378E-2</v>
      </c>
      <c r="K1010" s="3">
        <v>10109.600000000009</v>
      </c>
      <c r="L1010" s="3" t="s">
        <v>16225</v>
      </c>
      <c r="M1010" s="4" t="str">
        <f ca="1">IFERROR(__xludf.DUMMYFUNCTION("REGEXREPLACE(F3480,""\D"", """")"),"13")</f>
        <v>13</v>
      </c>
    </row>
    <row r="1011" spans="1:13" ht="15.75" customHeight="1">
      <c r="A1011" s="1">
        <v>3494</v>
      </c>
      <c r="B1011" s="3">
        <v>3495</v>
      </c>
      <c r="C1011" s="3" t="s">
        <v>9666</v>
      </c>
      <c r="D1011" s="3">
        <v>0.39165108031684698</v>
      </c>
      <c r="E1011" s="3">
        <v>0.54096287395099707</v>
      </c>
      <c r="F1011" s="3">
        <v>0.64406779661016944</v>
      </c>
      <c r="G1011" s="3">
        <v>5.0847457627118647E-2</v>
      </c>
      <c r="H1011" s="3">
        <v>0.1186440677966102</v>
      </c>
      <c r="I1011" s="3">
        <v>0.20338983050847459</v>
      </c>
      <c r="J1011" s="3">
        <v>4.3853256462612011E-2</v>
      </c>
      <c r="K1011" s="3">
        <v>6452.2000000000016</v>
      </c>
      <c r="L1011" s="3" t="s">
        <v>16241</v>
      </c>
      <c r="M1011" s="4" t="str">
        <f ca="1">IFERROR(__xludf.DUMMYFUNCTION("REGEXREPLACE(F3496,""\D"", """")"),"13")</f>
        <v>13</v>
      </c>
    </row>
    <row r="1012" spans="1:13" ht="15.75" customHeight="1">
      <c r="A1012" s="1">
        <v>3538</v>
      </c>
      <c r="B1012" s="3">
        <v>3539</v>
      </c>
      <c r="C1012" s="3" t="s">
        <v>9785</v>
      </c>
      <c r="D1012" s="3">
        <v>0.16196350752147509</v>
      </c>
      <c r="E1012" s="3">
        <v>0.27114243506566299</v>
      </c>
      <c r="F1012" s="3">
        <v>0.63701067615658358</v>
      </c>
      <c r="G1012" s="3">
        <v>7.8291814946619215E-2</v>
      </c>
      <c r="H1012" s="3">
        <v>0.103202846975089</v>
      </c>
      <c r="I1012" s="3">
        <v>0.22775800711743771</v>
      </c>
      <c r="J1012" s="3">
        <v>2.8668398882393229E-2</v>
      </c>
      <c r="K1012" s="3">
        <v>92124.300000000236</v>
      </c>
      <c r="L1012" s="3" t="s">
        <v>16285</v>
      </c>
      <c r="M1012" s="4" t="str">
        <f ca="1">IFERROR(__xludf.DUMMYFUNCTION("REGEXREPLACE(F3540,""\D"", """")"),"13")</f>
        <v>13</v>
      </c>
    </row>
    <row r="1013" spans="1:13" ht="15.75" customHeight="1">
      <c r="A1013" s="1">
        <v>3689</v>
      </c>
      <c r="B1013" s="3">
        <v>3690</v>
      </c>
      <c r="C1013" s="3" t="s">
        <v>10169</v>
      </c>
      <c r="D1013" s="3">
        <v>0.19986463326614001</v>
      </c>
      <c r="E1013" s="3">
        <v>0.22977125077609661</v>
      </c>
      <c r="F1013" s="3">
        <v>0.64021164021164023</v>
      </c>
      <c r="G1013" s="3">
        <v>0.14814814814814811</v>
      </c>
      <c r="H1013" s="3">
        <v>9.5238095238095233E-2</v>
      </c>
      <c r="I1013" s="3">
        <v>0.26984126984126983</v>
      </c>
      <c r="J1013" s="3">
        <v>4.4870568295506487E-2</v>
      </c>
      <c r="K1013" s="3">
        <v>21296.600000000009</v>
      </c>
      <c r="L1013" s="3" t="s">
        <v>16436</v>
      </c>
      <c r="M1013" s="4" t="str">
        <f ca="1">IFERROR(__xludf.DUMMYFUNCTION("REGEXREPLACE(F3691,""\D"", """")"),"13")</f>
        <v>13</v>
      </c>
    </row>
    <row r="1014" spans="1:13" ht="15.75" customHeight="1">
      <c r="A1014" s="1">
        <v>3693</v>
      </c>
      <c r="B1014" s="3">
        <v>3694</v>
      </c>
      <c r="C1014" s="3" t="s">
        <v>10179</v>
      </c>
      <c r="D1014" s="3">
        <v>0.1607146376735433</v>
      </c>
      <c r="E1014" s="3">
        <v>0.19998559080963191</v>
      </c>
      <c r="F1014" s="3">
        <v>0.62192816635160686</v>
      </c>
      <c r="G1014" s="3">
        <v>0.113421550094518</v>
      </c>
      <c r="H1014" s="3">
        <v>0.10586011342155011</v>
      </c>
      <c r="I1014" s="3">
        <v>0.27599243856332711</v>
      </c>
      <c r="J1014" s="3">
        <v>3.4439468773570008E-2</v>
      </c>
      <c r="K1014" s="3">
        <v>58719.999999999483</v>
      </c>
      <c r="L1014" s="3" t="s">
        <v>16440</v>
      </c>
      <c r="M1014" s="4" t="str">
        <f ca="1">IFERROR(__xludf.DUMMYFUNCTION("REGEXREPLACE(F3695,""\D"", """")"),"13")</f>
        <v>13</v>
      </c>
    </row>
    <row r="1015" spans="1:13" ht="15.75" customHeight="1">
      <c r="A1015" s="1">
        <v>3851</v>
      </c>
      <c r="B1015" s="3">
        <v>3852</v>
      </c>
      <c r="C1015" s="3" t="s">
        <v>10582</v>
      </c>
      <c r="D1015" s="3">
        <v>7.2925331685465847E-2</v>
      </c>
      <c r="E1015" s="3">
        <v>0.17262321412533929</v>
      </c>
      <c r="F1015" s="3">
        <v>0.66956521739130437</v>
      </c>
      <c r="G1015" s="3">
        <v>0.18260869565217391</v>
      </c>
      <c r="H1015" s="3">
        <v>0.13043478260869559</v>
      </c>
      <c r="I1015" s="3">
        <v>0.33043478260869558</v>
      </c>
      <c r="J1015" s="3">
        <v>2.1011020260106601E-2</v>
      </c>
      <c r="K1015" s="3">
        <v>13675.600000000029</v>
      </c>
      <c r="L1015" s="3" t="s">
        <v>16598</v>
      </c>
      <c r="M1015" s="4" t="str">
        <f ca="1">IFERROR(__xludf.DUMMYFUNCTION("REGEXREPLACE(F3853,""\D"", """")"),"13")</f>
        <v>13</v>
      </c>
    </row>
    <row r="1016" spans="1:13" ht="15.75" customHeight="1">
      <c r="A1016" s="1">
        <v>3890</v>
      </c>
      <c r="B1016" s="3">
        <v>3891</v>
      </c>
      <c r="C1016" s="3" t="s">
        <v>10681</v>
      </c>
      <c r="D1016" s="3">
        <v>0.15578889925710729</v>
      </c>
      <c r="E1016" s="3">
        <v>0.23544440548470699</v>
      </c>
      <c r="F1016" s="3">
        <v>0.59936908517350163</v>
      </c>
      <c r="G1016" s="3">
        <v>0.10410094637223979</v>
      </c>
      <c r="H1016" s="3">
        <v>0.1072555205047319</v>
      </c>
      <c r="I1016" s="3">
        <v>0.26498422712933761</v>
      </c>
      <c r="J1016" s="3">
        <v>3.1630808998599748E-2</v>
      </c>
      <c r="K1016" s="3">
        <v>35569.499999999833</v>
      </c>
      <c r="L1016" s="3" t="s">
        <v>16637</v>
      </c>
      <c r="M1016" s="4" t="str">
        <f ca="1">IFERROR(__xludf.DUMMYFUNCTION("REGEXREPLACE(F3892,""\D"", """")"),"13")</f>
        <v>13</v>
      </c>
    </row>
    <row r="1017" spans="1:13" ht="15.75" customHeight="1">
      <c r="A1017" s="1">
        <v>3943</v>
      </c>
      <c r="B1017" s="3">
        <v>3944</v>
      </c>
      <c r="C1017" s="3" t="s">
        <v>10824</v>
      </c>
      <c r="D1017" s="3">
        <v>0.121731144902407</v>
      </c>
      <c r="E1017" s="3">
        <v>0.21663449640291291</v>
      </c>
      <c r="F1017" s="3">
        <v>0.64655172413793105</v>
      </c>
      <c r="G1017" s="3">
        <v>0.10775862068965519</v>
      </c>
      <c r="H1017" s="3">
        <v>0.1185344827586207</v>
      </c>
      <c r="I1017" s="3">
        <v>0.26939655172413801</v>
      </c>
      <c r="J1017" s="3">
        <v>2.6849112219861519E-2</v>
      </c>
      <c r="K1017" s="3">
        <v>50685.399999999558</v>
      </c>
      <c r="L1017" s="3" t="s">
        <v>16689</v>
      </c>
      <c r="M1017" s="4" t="str">
        <f ca="1">IFERROR(__xludf.DUMMYFUNCTION("REGEXREPLACE(F3945,""\D"", """")"),"13")</f>
        <v>13</v>
      </c>
    </row>
    <row r="1018" spans="1:13" ht="15.75" customHeight="1">
      <c r="A1018" s="1">
        <v>4015</v>
      </c>
      <c r="B1018" s="3">
        <v>4016</v>
      </c>
      <c r="C1018" s="3" t="s">
        <v>11012</v>
      </c>
      <c r="D1018" s="3">
        <v>0.1582224690172806</v>
      </c>
      <c r="E1018" s="3">
        <v>0.19990996602584871</v>
      </c>
      <c r="F1018" s="3">
        <v>0.65900383141762453</v>
      </c>
      <c r="G1018" s="3">
        <v>0.1149425287356322</v>
      </c>
      <c r="H1018" s="3">
        <v>0.1226053639846743</v>
      </c>
      <c r="I1018" s="3">
        <v>0.28352490421455939</v>
      </c>
      <c r="J1018" s="3">
        <v>3.6039235739062432E-2</v>
      </c>
      <c r="K1018" s="3">
        <v>29785.99999999996</v>
      </c>
      <c r="L1018" s="3" t="s">
        <v>16761</v>
      </c>
      <c r="M1018" s="4" t="str">
        <f ca="1">IFERROR(__xludf.DUMMYFUNCTION("REGEXREPLACE(F4017,""\D"", """")"),"13")</f>
        <v>13</v>
      </c>
    </row>
    <row r="1019" spans="1:13" ht="15.75" customHeight="1">
      <c r="A1019" s="1">
        <v>4098</v>
      </c>
      <c r="B1019" s="3">
        <v>4099</v>
      </c>
      <c r="C1019" s="3" t="s">
        <v>11229</v>
      </c>
      <c r="D1019" s="3">
        <v>0.18739504410735749</v>
      </c>
      <c r="E1019" s="3">
        <v>0.19737781087185799</v>
      </c>
      <c r="F1019" s="3">
        <v>0.62662337662337664</v>
      </c>
      <c r="G1019" s="3">
        <v>0.1006493506493507</v>
      </c>
      <c r="H1019" s="3">
        <v>0.13311688311688311</v>
      </c>
      <c r="I1019" s="3">
        <v>0.28896103896103897</v>
      </c>
      <c r="J1019" s="3">
        <v>4.1870284745033147E-2</v>
      </c>
      <c r="K1019" s="3">
        <v>34696.799999999872</v>
      </c>
      <c r="L1019" s="3" t="s">
        <v>16844</v>
      </c>
      <c r="M1019" s="4" t="str">
        <f ca="1">IFERROR(__xludf.DUMMYFUNCTION("REGEXREPLACE(F4100,""\D"", """")"),"13")</f>
        <v>13</v>
      </c>
    </row>
    <row r="1020" spans="1:13" ht="15.75" customHeight="1">
      <c r="A1020" s="1">
        <v>4134</v>
      </c>
      <c r="B1020" s="3">
        <v>4135</v>
      </c>
      <c r="C1020" s="3" t="s">
        <v>11323</v>
      </c>
      <c r="D1020" s="3">
        <v>0.20284059596501999</v>
      </c>
      <c r="E1020" s="3">
        <v>0.21091788730064079</v>
      </c>
      <c r="F1020" s="3">
        <v>0.53892215568862278</v>
      </c>
      <c r="G1020" s="3">
        <v>0.1077844311377246</v>
      </c>
      <c r="H1020" s="3">
        <v>0.1497005988023952</v>
      </c>
      <c r="I1020" s="3">
        <v>0.31137724550898199</v>
      </c>
      <c r="J1020" s="3">
        <v>4.8526465151714188E-2</v>
      </c>
      <c r="K1020" s="3">
        <v>19436.500000000011</v>
      </c>
      <c r="L1020" s="3" t="s">
        <v>16880</v>
      </c>
      <c r="M1020" s="4" t="str">
        <f ca="1">IFERROR(__xludf.DUMMYFUNCTION("REGEXREPLACE(F4136,""\D"", """")"),"13")</f>
        <v>13</v>
      </c>
    </row>
    <row r="1021" spans="1:13" ht="15.75" customHeight="1">
      <c r="A1021" s="1">
        <v>4141</v>
      </c>
      <c r="B1021" s="3">
        <v>4142</v>
      </c>
      <c r="C1021" s="3" t="s">
        <v>11342</v>
      </c>
      <c r="D1021" s="3">
        <v>0.12632053791573569</v>
      </c>
      <c r="E1021" s="3">
        <v>0.27263803516227941</v>
      </c>
      <c r="F1021" s="3">
        <v>0.64137931034482754</v>
      </c>
      <c r="G1021" s="3">
        <v>0.13793103448275859</v>
      </c>
      <c r="H1021" s="3">
        <v>0.14482758620689659</v>
      </c>
      <c r="I1021" s="3">
        <v>0.30344827586206902</v>
      </c>
      <c r="J1021" s="3">
        <v>3.3662413749805692E-2</v>
      </c>
      <c r="K1021" s="3">
        <v>16213.600000000029</v>
      </c>
      <c r="L1021" s="3" t="s">
        <v>16887</v>
      </c>
      <c r="M1021" s="4" t="str">
        <f ca="1">IFERROR(__xludf.DUMMYFUNCTION("REGEXREPLACE(F4143,""\D"", """")"),"13")</f>
        <v>13</v>
      </c>
    </row>
    <row r="1022" spans="1:13" ht="15.75" customHeight="1">
      <c r="A1022" s="1">
        <v>4173</v>
      </c>
      <c r="B1022" s="3">
        <v>4174</v>
      </c>
      <c r="C1022" s="3" t="s">
        <v>11425</v>
      </c>
      <c r="D1022" s="3">
        <v>0.1219082265276264</v>
      </c>
      <c r="E1022" s="3">
        <v>0.15285454488282349</v>
      </c>
      <c r="F1022" s="3">
        <v>0.62369337979094075</v>
      </c>
      <c r="G1022" s="3">
        <v>0.1149825783972125</v>
      </c>
      <c r="H1022" s="3">
        <v>0.10801393728222999</v>
      </c>
      <c r="I1022" s="3">
        <v>0.27874564459930312</v>
      </c>
      <c r="J1022" s="3">
        <v>2.6076395797586499E-2</v>
      </c>
      <c r="K1022" s="3">
        <v>31855.499999999909</v>
      </c>
      <c r="L1022" s="3" t="s">
        <v>16919</v>
      </c>
      <c r="M1022" s="4" t="str">
        <f ca="1">IFERROR(__xludf.DUMMYFUNCTION("REGEXREPLACE(F4175,""\D"", """")"),"13")</f>
        <v>13</v>
      </c>
    </row>
    <row r="1023" spans="1:13" ht="15.75" customHeight="1">
      <c r="A1023" s="1">
        <v>4196</v>
      </c>
      <c r="B1023" s="3">
        <v>4197</v>
      </c>
      <c r="C1023" s="3" t="s">
        <v>11482</v>
      </c>
      <c r="D1023" s="3">
        <v>0.16148298788690929</v>
      </c>
      <c r="E1023" s="3">
        <v>0.52636817066310537</v>
      </c>
      <c r="F1023" s="3">
        <v>0.6310679611650486</v>
      </c>
      <c r="G1023" s="3">
        <v>6.3106796116504854E-2</v>
      </c>
      <c r="H1023" s="3">
        <v>7.7669902912621352E-2</v>
      </c>
      <c r="I1023" s="3">
        <v>0.1699029126213592</v>
      </c>
      <c r="J1023" s="3">
        <v>2.032997548208075E-2</v>
      </c>
      <c r="K1023" s="3">
        <v>20715.799999999981</v>
      </c>
      <c r="L1023" s="3" t="s">
        <v>16942</v>
      </c>
      <c r="M1023" s="4" t="str">
        <f ca="1">IFERROR(__xludf.DUMMYFUNCTION("REGEXREPLACE(F4198,""\D"", """")"),"13")</f>
        <v>13</v>
      </c>
    </row>
    <row r="1024" spans="1:13" ht="15.75" customHeight="1">
      <c r="A1024" s="1">
        <v>4523</v>
      </c>
      <c r="B1024" s="3">
        <v>4524</v>
      </c>
      <c r="C1024" s="3" t="s">
        <v>12346</v>
      </c>
      <c r="D1024" s="3">
        <v>0.16717632761513249</v>
      </c>
      <c r="E1024" s="3">
        <v>0.22567290307149129</v>
      </c>
      <c r="F1024" s="3">
        <v>0.61655773420479298</v>
      </c>
      <c r="G1024" s="3">
        <v>9.1503267973856203E-2</v>
      </c>
      <c r="H1024" s="3">
        <v>0.12854030501089331</v>
      </c>
      <c r="I1024" s="3">
        <v>0.2483660130718954</v>
      </c>
      <c r="J1024" s="3">
        <v>3.5389774422732258E-2</v>
      </c>
      <c r="K1024" s="3">
        <v>50627.799999999552</v>
      </c>
      <c r="L1024" s="3" t="s">
        <v>17269</v>
      </c>
      <c r="M1024" s="4" t="str">
        <f ca="1">IFERROR(__xludf.DUMMYFUNCTION("REGEXREPLACE(F4525,""\D"", """")"),"13")</f>
        <v>13</v>
      </c>
    </row>
    <row r="1025" spans="1:13" ht="15.75" customHeight="1">
      <c r="A1025" s="1">
        <v>4620</v>
      </c>
      <c r="B1025" s="3">
        <v>4621</v>
      </c>
      <c r="C1025" s="3" t="s">
        <v>12612</v>
      </c>
      <c r="D1025" s="3">
        <v>0.2082077797757296</v>
      </c>
      <c r="E1025" s="3">
        <v>0.1873594344781819</v>
      </c>
      <c r="F1025" s="3">
        <v>0.67567567567567566</v>
      </c>
      <c r="G1025" s="3">
        <v>0.14864864864864871</v>
      </c>
      <c r="H1025" s="3">
        <v>9.45945945945946E-2</v>
      </c>
      <c r="I1025" s="3">
        <v>0.28378378378378383</v>
      </c>
      <c r="J1025" s="3">
        <v>4.2035200048126012E-2</v>
      </c>
      <c r="K1025" s="3">
        <v>8451.200000000008</v>
      </c>
      <c r="L1025" s="3" t="s">
        <v>17366</v>
      </c>
      <c r="M1025" s="4" t="str">
        <f ca="1">IFERROR(__xludf.DUMMYFUNCTION("REGEXREPLACE(F4622,""\D"", """")"),"13")</f>
        <v>13</v>
      </c>
    </row>
    <row r="1026" spans="1:13" ht="15.75" customHeight="1">
      <c r="A1026" s="1">
        <v>4668</v>
      </c>
      <c r="B1026" s="3">
        <v>4669</v>
      </c>
      <c r="C1026" s="3" t="s">
        <v>12737</v>
      </c>
      <c r="D1026" s="3">
        <v>0.16006866881773801</v>
      </c>
      <c r="E1026" s="3">
        <v>0.61955800321585097</v>
      </c>
      <c r="F1026" s="3">
        <v>0.58108108108108103</v>
      </c>
      <c r="G1026" s="3">
        <v>0.1081081081081081</v>
      </c>
      <c r="H1026" s="3">
        <v>0.1081081081081081</v>
      </c>
      <c r="I1026" s="3">
        <v>0.24324324324324331</v>
      </c>
      <c r="J1026" s="3">
        <v>2.8682744165835949E-2</v>
      </c>
      <c r="K1026" s="3">
        <v>8316.7000000000044</v>
      </c>
      <c r="L1026" s="3" t="s">
        <v>17414</v>
      </c>
      <c r="M1026" s="4" t="str">
        <f ca="1">IFERROR(__xludf.DUMMYFUNCTION("REGEXREPLACE(F4670,""\D"", """")"),"13")</f>
        <v>13</v>
      </c>
    </row>
    <row r="1027" spans="1:13" ht="15.75" customHeight="1">
      <c r="A1027" s="1">
        <v>9</v>
      </c>
      <c r="B1027" s="3">
        <v>10</v>
      </c>
      <c r="C1027" s="3" t="s">
        <v>36</v>
      </c>
      <c r="D1027" s="3">
        <v>0.19173761846023721</v>
      </c>
      <c r="E1027" s="3">
        <v>0.24752145960460351</v>
      </c>
      <c r="F1027" s="3">
        <v>0.6</v>
      </c>
      <c r="G1027" s="3">
        <v>9.7560975609756101E-2</v>
      </c>
      <c r="H1027" s="3">
        <v>0.12195121951219511</v>
      </c>
      <c r="I1027" s="3">
        <v>0.25609756097560982</v>
      </c>
      <c r="J1027" s="3">
        <v>4.125962895436161E-2</v>
      </c>
      <c r="K1027" s="3">
        <v>89010.000000000073</v>
      </c>
      <c r="L1027" s="3" t="s">
        <v>12758</v>
      </c>
      <c r="M1027" s="4" t="str">
        <f ca="1">IFERROR(__xludf.DUMMYFUNCTION("REGEXREPLACE(F11,""\D"", """")"),"14")</f>
        <v>14</v>
      </c>
    </row>
    <row r="1028" spans="1:13" ht="15.75" customHeight="1">
      <c r="A1028" s="1">
        <v>67</v>
      </c>
      <c r="B1028" s="3">
        <v>68</v>
      </c>
      <c r="C1028" s="3" t="s">
        <v>219</v>
      </c>
      <c r="D1028" s="3">
        <v>0.13566461590906481</v>
      </c>
      <c r="E1028" s="3">
        <v>0.25443317436488377</v>
      </c>
      <c r="F1028" s="3">
        <v>0.62068965517241381</v>
      </c>
      <c r="G1028" s="3">
        <v>9.2672413793103453E-2</v>
      </c>
      <c r="H1028" s="3">
        <v>0.1120689655172414</v>
      </c>
      <c r="I1028" s="3">
        <v>0.24784482758620691</v>
      </c>
      <c r="J1028" s="3">
        <v>2.689900203399884E-2</v>
      </c>
      <c r="K1028" s="3">
        <v>50147.899999999543</v>
      </c>
      <c r="L1028" s="3" t="s">
        <v>12816</v>
      </c>
      <c r="M1028" s="4" t="str">
        <f ca="1">IFERROR(__xludf.DUMMYFUNCTION("REGEXREPLACE(F69,""\D"", """")"),"14")</f>
        <v>14</v>
      </c>
    </row>
    <row r="1029" spans="1:13" ht="15.75" customHeight="1">
      <c r="A1029" s="1">
        <v>123</v>
      </c>
      <c r="B1029" s="3">
        <v>124</v>
      </c>
      <c r="C1029" s="3" t="s">
        <v>401</v>
      </c>
      <c r="D1029" s="3">
        <v>0.19241689757078539</v>
      </c>
      <c r="E1029" s="3">
        <v>0.2466125870786898</v>
      </c>
      <c r="F1029" s="3">
        <v>0.63523131672597866</v>
      </c>
      <c r="G1029" s="3">
        <v>9.7864768683274025E-2</v>
      </c>
      <c r="H1029" s="3">
        <v>0.1192170818505338</v>
      </c>
      <c r="I1029" s="3">
        <v>0.26334519572953741</v>
      </c>
      <c r="J1029" s="3">
        <v>4.0707941500423887E-2</v>
      </c>
      <c r="K1029" s="3">
        <v>61468.399999999558</v>
      </c>
      <c r="L1029" s="3" t="s">
        <v>12872</v>
      </c>
      <c r="M1029" s="4" t="str">
        <f ca="1">IFERROR(__xludf.DUMMYFUNCTION("REGEXREPLACE(F125,""\D"", """")"),"14")</f>
        <v>14</v>
      </c>
    </row>
    <row r="1030" spans="1:13" ht="15.75" customHeight="1">
      <c r="A1030" s="1">
        <v>129</v>
      </c>
      <c r="B1030" s="3">
        <v>130</v>
      </c>
      <c r="C1030" s="3" t="s">
        <v>419</v>
      </c>
      <c r="D1030" s="3">
        <v>0.1312913372281678</v>
      </c>
      <c r="E1030" s="3">
        <v>0.19144113046001929</v>
      </c>
      <c r="F1030" s="3">
        <v>0.61855670103092786</v>
      </c>
      <c r="G1030" s="3">
        <v>0.10309278350515461</v>
      </c>
      <c r="H1030" s="3">
        <v>0.12886597938144331</v>
      </c>
      <c r="I1030" s="3">
        <v>0.26804123711340211</v>
      </c>
      <c r="J1030" s="3">
        <v>2.942258847361735E-2</v>
      </c>
      <c r="K1030" s="3">
        <v>41483.599999999737</v>
      </c>
      <c r="L1030" s="3" t="s">
        <v>12878</v>
      </c>
      <c r="M1030" s="4" t="str">
        <f ca="1">IFERROR(__xludf.DUMMYFUNCTION("REGEXREPLACE(F131,""\D"", """")"),"14")</f>
        <v>14</v>
      </c>
    </row>
    <row r="1031" spans="1:13" ht="15.75" customHeight="1">
      <c r="A1031" s="1">
        <v>241</v>
      </c>
      <c r="B1031" s="3">
        <v>242</v>
      </c>
      <c r="C1031" s="3" t="s">
        <v>749</v>
      </c>
      <c r="D1031" s="3">
        <v>0.13856900855021731</v>
      </c>
      <c r="E1031" s="3">
        <v>0.1995960672828716</v>
      </c>
      <c r="F1031" s="3">
        <v>0.65100671140939592</v>
      </c>
      <c r="G1031" s="3">
        <v>0.1107382550335571</v>
      </c>
      <c r="H1031" s="3">
        <v>0.1325503355704698</v>
      </c>
      <c r="I1031" s="3">
        <v>0.28020134228187921</v>
      </c>
      <c r="J1031" s="3">
        <v>3.3006016401683998E-2</v>
      </c>
      <c r="K1031" s="3">
        <v>65607.999999999651</v>
      </c>
      <c r="L1031" s="3" t="s">
        <v>12990</v>
      </c>
      <c r="M1031" s="4" t="str">
        <f ca="1">IFERROR(__xludf.DUMMYFUNCTION("REGEXREPLACE(F243,""\D"", """")"),"14")</f>
        <v>14</v>
      </c>
    </row>
    <row r="1032" spans="1:13" ht="15.75" customHeight="1">
      <c r="A1032" s="1">
        <v>264</v>
      </c>
      <c r="B1032" s="3">
        <v>265</v>
      </c>
      <c r="C1032" s="3" t="s">
        <v>820</v>
      </c>
      <c r="D1032" s="3">
        <v>0.19003920268528149</v>
      </c>
      <c r="E1032" s="3">
        <v>0.22012235990721801</v>
      </c>
      <c r="F1032" s="3">
        <v>0.61261261261261257</v>
      </c>
      <c r="G1032" s="3">
        <v>0.14414414414414409</v>
      </c>
      <c r="H1032" s="3">
        <v>9.90990990990991E-2</v>
      </c>
      <c r="I1032" s="3">
        <v>0.29729729729729731</v>
      </c>
      <c r="J1032" s="3">
        <v>4.403975681884803E-2</v>
      </c>
      <c r="K1032" s="3">
        <v>38253.299999999792</v>
      </c>
      <c r="L1032" s="3" t="s">
        <v>13013</v>
      </c>
      <c r="M1032" s="4" t="str">
        <f ca="1">IFERROR(__xludf.DUMMYFUNCTION("REGEXREPLACE(F266,""\D"", """")"),"14")</f>
        <v>14</v>
      </c>
    </row>
    <row r="1033" spans="1:13" ht="15.75" customHeight="1">
      <c r="A1033" s="1">
        <v>265</v>
      </c>
      <c r="B1033" s="3">
        <v>266</v>
      </c>
      <c r="C1033" s="3" t="s">
        <v>823</v>
      </c>
      <c r="D1033" s="3">
        <v>0.17364080608546359</v>
      </c>
      <c r="E1033" s="3">
        <v>0.16200971471900219</v>
      </c>
      <c r="F1033" s="3">
        <v>0.58842443729903537</v>
      </c>
      <c r="G1033" s="3">
        <v>0.12540192926045021</v>
      </c>
      <c r="H1033" s="3">
        <v>0.1446945337620579</v>
      </c>
      <c r="I1033" s="3">
        <v>0.32154340836012862</v>
      </c>
      <c r="J1033" s="3">
        <v>4.5449292948949047E-2</v>
      </c>
      <c r="K1033" s="3">
        <v>35538.599999999882</v>
      </c>
      <c r="L1033" s="3" t="s">
        <v>13014</v>
      </c>
      <c r="M1033" s="4" t="str">
        <f ca="1">IFERROR(__xludf.DUMMYFUNCTION("REGEXREPLACE(F267,""\D"", """")"),"14")</f>
        <v>14</v>
      </c>
    </row>
    <row r="1034" spans="1:13" ht="15.75" customHeight="1">
      <c r="A1034" s="1">
        <v>339</v>
      </c>
      <c r="B1034" s="3">
        <v>340</v>
      </c>
      <c r="C1034" s="3" t="s">
        <v>1038</v>
      </c>
      <c r="D1034" s="3">
        <v>0.16581885335644589</v>
      </c>
      <c r="E1034" s="3">
        <v>0.20976455926884949</v>
      </c>
      <c r="F1034" s="3">
        <v>0.64026402640264024</v>
      </c>
      <c r="G1034" s="3">
        <v>0.1001100110011001</v>
      </c>
      <c r="H1034" s="3">
        <v>0.11881188118811881</v>
      </c>
      <c r="I1034" s="3">
        <v>0.264026402640264</v>
      </c>
      <c r="J1034" s="3">
        <v>3.5716018862145239E-2</v>
      </c>
      <c r="K1034" s="3">
        <v>100029.2000000004</v>
      </c>
      <c r="L1034" s="3" t="s">
        <v>13088</v>
      </c>
      <c r="M1034" s="4" t="str">
        <f ca="1">IFERROR(__xludf.DUMMYFUNCTION("REGEXREPLACE(F341,""\D"", """")"),"14")</f>
        <v>14</v>
      </c>
    </row>
    <row r="1035" spans="1:13" ht="15.75" customHeight="1">
      <c r="A1035" s="1">
        <v>569</v>
      </c>
      <c r="B1035" s="3">
        <v>570</v>
      </c>
      <c r="C1035" s="3" t="s">
        <v>1711</v>
      </c>
      <c r="D1035" s="3">
        <v>0.2440542226389906</v>
      </c>
      <c r="E1035" s="3">
        <v>0.56026393840545208</v>
      </c>
      <c r="F1035" s="3">
        <v>0.54978354978354982</v>
      </c>
      <c r="G1035" s="3">
        <v>6.2770562770562768E-2</v>
      </c>
      <c r="H1035" s="3">
        <v>8.2251082251082255E-2</v>
      </c>
      <c r="I1035" s="3">
        <v>0.1818181818181818</v>
      </c>
      <c r="J1035" s="3">
        <v>3.3664939706266453E-2</v>
      </c>
      <c r="K1035" s="3">
        <v>48861.199999999582</v>
      </c>
      <c r="L1035" s="3" t="s">
        <v>13318</v>
      </c>
      <c r="M1035" s="4" t="str">
        <f ca="1">IFERROR(__xludf.DUMMYFUNCTION("REGEXREPLACE(F571,""\D"", """")"),"14")</f>
        <v>14</v>
      </c>
    </row>
    <row r="1036" spans="1:13" ht="15.75" customHeight="1">
      <c r="A1036" s="1">
        <v>617</v>
      </c>
      <c r="B1036" s="3">
        <v>618</v>
      </c>
      <c r="C1036" s="3" t="s">
        <v>1846</v>
      </c>
      <c r="D1036" s="3">
        <v>0.14075805722251419</v>
      </c>
      <c r="E1036" s="3">
        <v>0.25770245111717488</v>
      </c>
      <c r="F1036" s="3">
        <v>0.62459546925566345</v>
      </c>
      <c r="G1036" s="3">
        <v>0.1035598705501618</v>
      </c>
      <c r="H1036" s="3">
        <v>0.1116504854368932</v>
      </c>
      <c r="I1036" s="3">
        <v>0.25242718446601942</v>
      </c>
      <c r="J1036" s="3">
        <v>2.9682974531817861E-2</v>
      </c>
      <c r="K1036" s="3">
        <v>67353.399999999689</v>
      </c>
      <c r="L1036" s="3" t="s">
        <v>13366</v>
      </c>
      <c r="M1036" s="4" t="str">
        <f ca="1">IFERROR(__xludf.DUMMYFUNCTION("REGEXREPLACE(F619,""\D"", """")"),"14")</f>
        <v>14</v>
      </c>
    </row>
    <row r="1037" spans="1:13" ht="15.75" customHeight="1">
      <c r="A1037" s="1">
        <v>649</v>
      </c>
      <c r="B1037" s="3">
        <v>650</v>
      </c>
      <c r="C1037" s="3" t="s">
        <v>1939</v>
      </c>
      <c r="D1037" s="3">
        <v>0.13959795736208469</v>
      </c>
      <c r="E1037" s="3">
        <v>0.40631524373486788</v>
      </c>
      <c r="F1037" s="3">
        <v>0.6</v>
      </c>
      <c r="G1037" s="3">
        <v>7.6595744680851063E-2</v>
      </c>
      <c r="H1037" s="3">
        <v>5.9574468085106393E-2</v>
      </c>
      <c r="I1037" s="3">
        <v>0.19574468085106381</v>
      </c>
      <c r="J1037" s="3">
        <v>1.715135926603183E-2</v>
      </c>
      <c r="K1037" s="3">
        <v>25077.899999999969</v>
      </c>
      <c r="L1037" s="3" t="s">
        <v>13398</v>
      </c>
      <c r="M1037" s="4" t="str">
        <f ca="1">IFERROR(__xludf.DUMMYFUNCTION("REGEXREPLACE(F651,""\D"", """")"),"14")</f>
        <v>14</v>
      </c>
    </row>
    <row r="1038" spans="1:13" ht="15.75" customHeight="1">
      <c r="A1038" s="1">
        <v>651</v>
      </c>
      <c r="B1038" s="3">
        <v>652</v>
      </c>
      <c r="C1038" s="3" t="s">
        <v>1945</v>
      </c>
      <c r="D1038" s="3">
        <v>9.9699130026612293E-2</v>
      </c>
      <c r="E1038" s="3">
        <v>0.26885549055093361</v>
      </c>
      <c r="F1038" s="3">
        <v>0.67391304347826086</v>
      </c>
      <c r="G1038" s="3">
        <v>0.10144927536231881</v>
      </c>
      <c r="H1038" s="3">
        <v>0.1231884057971015</v>
      </c>
      <c r="I1038" s="3">
        <v>0.2608695652173913</v>
      </c>
      <c r="J1038" s="3">
        <v>2.0406436504748559E-2</v>
      </c>
      <c r="K1038" s="3">
        <v>15084.000000000029</v>
      </c>
      <c r="L1038" s="3" t="s">
        <v>13400</v>
      </c>
      <c r="M1038" s="4" t="str">
        <f ca="1">IFERROR(__xludf.DUMMYFUNCTION("REGEXREPLACE(F653,""\D"", """")"),"14")</f>
        <v>14</v>
      </c>
    </row>
    <row r="1039" spans="1:13" ht="15.75" customHeight="1">
      <c r="A1039" s="1">
        <v>706</v>
      </c>
      <c r="B1039" s="3">
        <v>707</v>
      </c>
      <c r="C1039" s="3" t="s">
        <v>2108</v>
      </c>
      <c r="D1039" s="3">
        <v>0.17564055377146079</v>
      </c>
      <c r="E1039" s="3">
        <v>0.27371721789999992</v>
      </c>
      <c r="F1039" s="3">
        <v>0.63975155279503104</v>
      </c>
      <c r="G1039" s="3">
        <v>8.6956521739130432E-2</v>
      </c>
      <c r="H1039" s="3">
        <v>0.1211180124223603</v>
      </c>
      <c r="I1039" s="3">
        <v>0.2360248447204969</v>
      </c>
      <c r="J1039" s="3">
        <v>3.4693077176979892E-2</v>
      </c>
      <c r="K1039" s="3">
        <v>34644.299999999843</v>
      </c>
      <c r="L1039" s="3" t="s">
        <v>13455</v>
      </c>
      <c r="M1039" s="4" t="str">
        <f ca="1">IFERROR(__xludf.DUMMYFUNCTION("REGEXREPLACE(F708,""\D"", """")"),"14")</f>
        <v>14</v>
      </c>
    </row>
    <row r="1040" spans="1:13" ht="15.75" customHeight="1">
      <c r="A1040" s="1">
        <v>791</v>
      </c>
      <c r="B1040" s="3">
        <v>792</v>
      </c>
      <c r="C1040" s="3" t="s">
        <v>2351</v>
      </c>
      <c r="D1040" s="3">
        <v>0.15322709380643509</v>
      </c>
      <c r="E1040" s="3">
        <v>0.16238027931921031</v>
      </c>
      <c r="F1040" s="3">
        <v>0.63970588235294112</v>
      </c>
      <c r="G1040" s="3">
        <v>7.3529411764705885E-2</v>
      </c>
      <c r="H1040" s="3">
        <v>0.15441176470588239</v>
      </c>
      <c r="I1040" s="3">
        <v>0.29411764705882348</v>
      </c>
      <c r="J1040" s="3">
        <v>3.0043605634152259E-2</v>
      </c>
      <c r="K1040" s="3">
        <v>15005.100000000029</v>
      </c>
      <c r="L1040" s="3" t="s">
        <v>13540</v>
      </c>
      <c r="M1040" s="4" t="str">
        <f ca="1">IFERROR(__xludf.DUMMYFUNCTION("REGEXREPLACE(F793,""\D"", """")"),"14")</f>
        <v>14</v>
      </c>
    </row>
    <row r="1041" spans="1:13" ht="15.75" customHeight="1">
      <c r="A1041" s="1">
        <v>805</v>
      </c>
      <c r="B1041" s="3">
        <v>806</v>
      </c>
      <c r="C1041" s="3" t="s">
        <v>2391</v>
      </c>
      <c r="D1041" s="3">
        <v>0.1765515763114007</v>
      </c>
      <c r="E1041" s="3">
        <v>0.24660895986558079</v>
      </c>
      <c r="F1041" s="3">
        <v>0.63846153846153841</v>
      </c>
      <c r="G1041" s="3">
        <v>7.3076923076923081E-2</v>
      </c>
      <c r="H1041" s="3">
        <v>0.1230769230769231</v>
      </c>
      <c r="I1041" s="3">
        <v>0.2461538461538462</v>
      </c>
      <c r="J1041" s="3">
        <v>3.1922018285346049E-2</v>
      </c>
      <c r="K1041" s="3">
        <v>29048.09999999998</v>
      </c>
      <c r="L1041" s="3" t="s">
        <v>13553</v>
      </c>
      <c r="M1041" s="4" t="str">
        <f ca="1">IFERROR(__xludf.DUMMYFUNCTION("REGEXREPLACE(F807,""\D"", """")"),"14")</f>
        <v>14</v>
      </c>
    </row>
    <row r="1042" spans="1:13" ht="15.75" customHeight="1">
      <c r="A1042" s="1">
        <v>811</v>
      </c>
      <c r="B1042" s="3">
        <v>812</v>
      </c>
      <c r="C1042" s="3" t="s">
        <v>2409</v>
      </c>
      <c r="D1042" s="3">
        <v>0.12001093408286929</v>
      </c>
      <c r="E1042" s="3">
        <v>0.29729247504477541</v>
      </c>
      <c r="F1042" s="3">
        <v>0.59756097560975607</v>
      </c>
      <c r="G1042" s="3">
        <v>9.7560975609756101E-2</v>
      </c>
      <c r="H1042" s="3">
        <v>0.12804878048780491</v>
      </c>
      <c r="I1042" s="3">
        <v>0.25</v>
      </c>
      <c r="J1042" s="3">
        <v>2.4944690910425438E-2</v>
      </c>
      <c r="K1042" s="3">
        <v>18189.900000000001</v>
      </c>
      <c r="L1042" s="3" t="s">
        <v>13559</v>
      </c>
      <c r="M1042" s="4" t="str">
        <f ca="1">IFERROR(__xludf.DUMMYFUNCTION("REGEXREPLACE(F813,""\D"", """")"),"14")</f>
        <v>14</v>
      </c>
    </row>
    <row r="1043" spans="1:13" ht="15.75" customHeight="1">
      <c r="A1043" s="1">
        <v>816</v>
      </c>
      <c r="B1043" s="3">
        <v>817</v>
      </c>
      <c r="C1043" s="3" t="s">
        <v>2424</v>
      </c>
      <c r="D1043" s="3">
        <v>0.13289165038781331</v>
      </c>
      <c r="E1043" s="3">
        <v>0.22329084337784719</v>
      </c>
      <c r="F1043" s="3">
        <v>0.62727272727272732</v>
      </c>
      <c r="G1043" s="3">
        <v>0.1109090909090909</v>
      </c>
      <c r="H1043" s="3">
        <v>0.1236363636363636</v>
      </c>
      <c r="I1043" s="3">
        <v>0.28545454545454552</v>
      </c>
      <c r="J1043" s="3">
        <v>3.0519383244101951E-2</v>
      </c>
      <c r="K1043" s="3">
        <v>60729.799999999537</v>
      </c>
      <c r="L1043" s="3" t="s">
        <v>13564</v>
      </c>
      <c r="M1043" s="4" t="str">
        <f ca="1">IFERROR(__xludf.DUMMYFUNCTION("REGEXREPLACE(F818,""\D"", """")"),"14")</f>
        <v>14</v>
      </c>
    </row>
    <row r="1044" spans="1:13" ht="15.75" customHeight="1">
      <c r="A1044" s="1">
        <v>830</v>
      </c>
      <c r="B1044" s="3">
        <v>831</v>
      </c>
      <c r="C1044" s="3" t="s">
        <v>2463</v>
      </c>
      <c r="D1044" s="3">
        <v>0.1478310471824239</v>
      </c>
      <c r="E1044" s="3">
        <v>0.28192825053665321</v>
      </c>
      <c r="F1044" s="3">
        <v>0.60869565217391308</v>
      </c>
      <c r="G1044" s="3">
        <v>9.6618357487922704E-2</v>
      </c>
      <c r="H1044" s="3">
        <v>0.12560386473429949</v>
      </c>
      <c r="I1044" s="3">
        <v>0.26570048309178751</v>
      </c>
      <c r="J1044" s="3">
        <v>3.0741579562942219E-2</v>
      </c>
      <c r="K1044" s="3">
        <v>23229.7</v>
      </c>
      <c r="L1044" s="3" t="s">
        <v>13578</v>
      </c>
      <c r="M1044" s="4" t="str">
        <f ca="1">IFERROR(__xludf.DUMMYFUNCTION("REGEXREPLACE(F832,""\D"", """")"),"14")</f>
        <v>14</v>
      </c>
    </row>
    <row r="1045" spans="1:13" ht="15.75" customHeight="1">
      <c r="A1045" s="1">
        <v>918</v>
      </c>
      <c r="B1045" s="3">
        <v>919</v>
      </c>
      <c r="C1045" s="3" t="s">
        <v>2708</v>
      </c>
      <c r="D1045" s="3">
        <v>0.17776091977614891</v>
      </c>
      <c r="E1045" s="3">
        <v>0.11900844192843719</v>
      </c>
      <c r="F1045" s="3">
        <v>0.67412140575079871</v>
      </c>
      <c r="G1045" s="3">
        <v>0.13738019169329069</v>
      </c>
      <c r="H1045" s="3">
        <v>0.14696485623003189</v>
      </c>
      <c r="I1045" s="3">
        <v>0.33546325878594252</v>
      </c>
      <c r="J1045" s="3">
        <v>4.9207072436813062E-2</v>
      </c>
      <c r="K1045" s="3">
        <v>34699.999999999847</v>
      </c>
      <c r="L1045" s="3" t="s">
        <v>13666</v>
      </c>
      <c r="M1045" s="4" t="str">
        <f ca="1">IFERROR(__xludf.DUMMYFUNCTION("REGEXREPLACE(F920,""\D"", """")"),"14")</f>
        <v>14</v>
      </c>
    </row>
    <row r="1046" spans="1:13" ht="15.75" customHeight="1">
      <c r="A1046" s="1">
        <v>936</v>
      </c>
      <c r="B1046" s="3">
        <v>937</v>
      </c>
      <c r="C1046" s="3" t="s">
        <v>2758</v>
      </c>
      <c r="D1046" s="3">
        <v>0.17224366435554239</v>
      </c>
      <c r="E1046" s="3">
        <v>0.16885106112958331</v>
      </c>
      <c r="F1046" s="3">
        <v>0.65100671140939592</v>
      </c>
      <c r="G1046" s="3">
        <v>8.0536912751677847E-2</v>
      </c>
      <c r="H1046" s="3">
        <v>0.16778523489932889</v>
      </c>
      <c r="I1046" s="3">
        <v>0.30201342281879201</v>
      </c>
      <c r="J1046" s="3">
        <v>3.733583461115407E-2</v>
      </c>
      <c r="K1046" s="3">
        <v>16116.40000000002</v>
      </c>
      <c r="L1046" s="3" t="s">
        <v>13684</v>
      </c>
      <c r="M1046" s="4" t="str">
        <f ca="1">IFERROR(__xludf.DUMMYFUNCTION("REGEXREPLACE(F938,""\D"", """")"),"14")</f>
        <v>14</v>
      </c>
    </row>
    <row r="1047" spans="1:13" ht="15.75" customHeight="1">
      <c r="A1047" s="1">
        <v>998</v>
      </c>
      <c r="B1047" s="3">
        <v>999</v>
      </c>
      <c r="C1047" s="3" t="s">
        <v>2937</v>
      </c>
      <c r="D1047" s="3">
        <v>0.12808301705600089</v>
      </c>
      <c r="E1047" s="3">
        <v>0.23015110717147139</v>
      </c>
      <c r="F1047" s="3">
        <v>0.60245901639344257</v>
      </c>
      <c r="G1047" s="3">
        <v>0.10655737704918029</v>
      </c>
      <c r="H1047" s="3">
        <v>0.110655737704918</v>
      </c>
      <c r="I1047" s="3">
        <v>0.28688524590163927</v>
      </c>
      <c r="J1047" s="3">
        <v>2.6443852142996539E-2</v>
      </c>
      <c r="K1047" s="3">
        <v>27225.89999999998</v>
      </c>
      <c r="L1047" s="3" t="s">
        <v>13746</v>
      </c>
      <c r="M1047" s="4" t="str">
        <f ca="1">IFERROR(__xludf.DUMMYFUNCTION("REGEXREPLACE(F1000,""\D"", """")"),"14")</f>
        <v>14</v>
      </c>
    </row>
    <row r="1048" spans="1:13" ht="15.75" customHeight="1">
      <c r="A1048" s="1">
        <v>1103</v>
      </c>
      <c r="B1048" s="3">
        <v>1104</v>
      </c>
      <c r="C1048" s="3" t="s">
        <v>3222</v>
      </c>
      <c r="D1048" s="3">
        <v>0.15315921368890459</v>
      </c>
      <c r="E1048" s="3">
        <v>0.2051455708837237</v>
      </c>
      <c r="F1048" s="3">
        <v>0.63111467522052922</v>
      </c>
      <c r="G1048" s="3">
        <v>0.1106655974338412</v>
      </c>
      <c r="H1048" s="3">
        <v>0.12109061748195669</v>
      </c>
      <c r="I1048" s="3">
        <v>0.28227746591820368</v>
      </c>
      <c r="J1048" s="3">
        <v>3.5153852909563771E-2</v>
      </c>
      <c r="K1048" s="3">
        <v>140442.7000000024</v>
      </c>
      <c r="L1048" s="3" t="s">
        <v>13851</v>
      </c>
      <c r="M1048" s="4" t="str">
        <f ca="1">IFERROR(__xludf.DUMMYFUNCTION("REGEXREPLACE(F1105,""\D"", """")"),"14")</f>
        <v>14</v>
      </c>
    </row>
    <row r="1049" spans="1:13" ht="15.75" customHeight="1">
      <c r="A1049" s="1">
        <v>1119</v>
      </c>
      <c r="B1049" s="3">
        <v>1120</v>
      </c>
      <c r="C1049" s="3" t="s">
        <v>3274</v>
      </c>
      <c r="D1049" s="3">
        <v>0.15484898009591769</v>
      </c>
      <c r="E1049" s="3">
        <v>0.18260587312153451</v>
      </c>
      <c r="F1049" s="3">
        <v>0.63569682151589246</v>
      </c>
      <c r="G1049" s="3">
        <v>9.5354523227383858E-2</v>
      </c>
      <c r="H1049" s="3">
        <v>0.14425427872860641</v>
      </c>
      <c r="I1049" s="3">
        <v>0.28606356968215157</v>
      </c>
      <c r="J1049" s="3">
        <v>3.5425605306210139E-2</v>
      </c>
      <c r="K1049" s="3">
        <v>45056.299999999632</v>
      </c>
      <c r="L1049" s="3" t="s">
        <v>13867</v>
      </c>
      <c r="M1049" s="4" t="str">
        <f ca="1">IFERROR(__xludf.DUMMYFUNCTION("REGEXREPLACE(F1121,""\D"", """")"),"14")</f>
        <v>14</v>
      </c>
    </row>
    <row r="1050" spans="1:13" ht="15.75" customHeight="1">
      <c r="A1050" s="1">
        <v>1261</v>
      </c>
      <c r="B1050" s="3">
        <v>1262</v>
      </c>
      <c r="C1050" s="3" t="s">
        <v>3681</v>
      </c>
      <c r="D1050" s="3">
        <v>0.13303096545777671</v>
      </c>
      <c r="E1050" s="3">
        <v>0.17676677012593309</v>
      </c>
      <c r="F1050" s="3">
        <v>0.59619047619047616</v>
      </c>
      <c r="G1050" s="3">
        <v>0.1066666666666667</v>
      </c>
      <c r="H1050" s="3">
        <v>0.14476190476190481</v>
      </c>
      <c r="I1050" s="3">
        <v>0.29333333333333328</v>
      </c>
      <c r="J1050" s="3">
        <v>3.2445977285750098E-2</v>
      </c>
      <c r="K1050" s="3">
        <v>58874.699999999502</v>
      </c>
      <c r="L1050" s="3" t="s">
        <v>14009</v>
      </c>
      <c r="M1050" s="4" t="str">
        <f ca="1">IFERROR(__xludf.DUMMYFUNCTION("REGEXREPLACE(F1263,""\D"", """")"),"14")</f>
        <v>14</v>
      </c>
    </row>
    <row r="1051" spans="1:13" ht="15.75" customHeight="1">
      <c r="A1051" s="1">
        <v>1373</v>
      </c>
      <c r="B1051" s="3">
        <v>1374</v>
      </c>
      <c r="C1051" s="3" t="s">
        <v>3996</v>
      </c>
      <c r="D1051" s="3">
        <v>0.13276400349977199</v>
      </c>
      <c r="E1051" s="3">
        <v>0.22140419221089411</v>
      </c>
      <c r="F1051" s="3">
        <v>0.63020833333333337</v>
      </c>
      <c r="G1051" s="3">
        <v>0.10520833333333331</v>
      </c>
      <c r="H1051" s="3">
        <v>0.11562500000000001</v>
      </c>
      <c r="I1051" s="3">
        <v>0.27812500000000001</v>
      </c>
      <c r="J1051" s="3">
        <v>2.8935373320080941E-2</v>
      </c>
      <c r="K1051" s="3">
        <v>107210.10000000019</v>
      </c>
      <c r="L1051" s="3" t="s">
        <v>14121</v>
      </c>
      <c r="M1051" s="4" t="str">
        <f ca="1">IFERROR(__xludf.DUMMYFUNCTION("REGEXREPLACE(F1375,""\D"", """")"),"14")</f>
        <v>14</v>
      </c>
    </row>
    <row r="1052" spans="1:13" ht="15.75" customHeight="1">
      <c r="A1052" s="1">
        <v>1386</v>
      </c>
      <c r="B1052" s="3">
        <v>1387</v>
      </c>
      <c r="C1052" s="3" t="s">
        <v>4031</v>
      </c>
      <c r="D1052" s="3">
        <v>0.18276181392821619</v>
      </c>
      <c r="E1052" s="3">
        <v>0.1054094833683904</v>
      </c>
      <c r="F1052" s="3">
        <v>0.62574257425742574</v>
      </c>
      <c r="G1052" s="3">
        <v>0.12475247524752479</v>
      </c>
      <c r="H1052" s="3">
        <v>0.17029702970297031</v>
      </c>
      <c r="I1052" s="3">
        <v>0.33663366336633671</v>
      </c>
      <c r="J1052" s="3">
        <v>5.2358262751131548E-2</v>
      </c>
      <c r="K1052" s="3">
        <v>57757.999999999513</v>
      </c>
      <c r="L1052" s="3" t="s">
        <v>14134</v>
      </c>
      <c r="M1052" s="4" t="str">
        <f ca="1">IFERROR(__xludf.DUMMYFUNCTION("REGEXREPLACE(F1388,""\D"", """")"),"14")</f>
        <v>14</v>
      </c>
    </row>
    <row r="1053" spans="1:13" ht="15.75" customHeight="1">
      <c r="A1053" s="1">
        <v>1411</v>
      </c>
      <c r="B1053" s="3">
        <v>1412</v>
      </c>
      <c r="C1053" s="3" t="s">
        <v>4099</v>
      </c>
      <c r="D1053" s="3">
        <v>0.24036491599055021</v>
      </c>
      <c r="E1053" s="3">
        <v>0.16147383807293719</v>
      </c>
      <c r="F1053" s="3">
        <v>0.61506276150627615</v>
      </c>
      <c r="G1053" s="3">
        <v>0.12552301255230119</v>
      </c>
      <c r="H1053" s="3">
        <v>0.1338912133891213</v>
      </c>
      <c r="I1053" s="3">
        <v>0.32217573221757317</v>
      </c>
      <c r="J1053" s="3">
        <v>5.9882773694459497E-2</v>
      </c>
      <c r="K1053" s="3">
        <v>27328.999999999989</v>
      </c>
      <c r="L1053" s="3" t="s">
        <v>14159</v>
      </c>
      <c r="M1053" s="4" t="str">
        <f ca="1">IFERROR(__xludf.DUMMYFUNCTION("REGEXREPLACE(F1413,""\D"", """")"),"14")</f>
        <v>14</v>
      </c>
    </row>
    <row r="1054" spans="1:13" ht="15.75" customHeight="1">
      <c r="A1054" s="1">
        <v>1480</v>
      </c>
      <c r="B1054" s="3">
        <v>1481</v>
      </c>
      <c r="C1054" s="3" t="s">
        <v>4288</v>
      </c>
      <c r="D1054" s="3">
        <v>0.15541641722197291</v>
      </c>
      <c r="E1054" s="3">
        <v>0.2174183099462903</v>
      </c>
      <c r="F1054" s="3">
        <v>0.6116071428571429</v>
      </c>
      <c r="G1054" s="3">
        <v>0.1049107142857143</v>
      </c>
      <c r="H1054" s="3">
        <v>0.140625</v>
      </c>
      <c r="I1054" s="3">
        <v>0.27455357142857151</v>
      </c>
      <c r="J1054" s="3">
        <v>3.6909002920651177E-2</v>
      </c>
      <c r="K1054" s="3">
        <v>50147.899999999558</v>
      </c>
      <c r="L1054" s="3" t="s">
        <v>14228</v>
      </c>
      <c r="M1054" s="4" t="str">
        <f ca="1">IFERROR(__xludf.DUMMYFUNCTION("REGEXREPLACE(F1482,""\D"", """")"),"14")</f>
        <v>14</v>
      </c>
    </row>
    <row r="1055" spans="1:13" ht="15.75" customHeight="1">
      <c r="A1055" s="1">
        <v>1526</v>
      </c>
      <c r="B1055" s="3">
        <v>1527</v>
      </c>
      <c r="C1055" s="3" t="s">
        <v>4416</v>
      </c>
      <c r="D1055" s="3">
        <v>0.18926359786208741</v>
      </c>
      <c r="E1055" s="3">
        <v>0.1337328715113987</v>
      </c>
      <c r="F1055" s="3">
        <v>0.68478260869565222</v>
      </c>
      <c r="G1055" s="3">
        <v>0.21739130434782611</v>
      </c>
      <c r="H1055" s="3">
        <v>8.6956521739130432E-2</v>
      </c>
      <c r="I1055" s="3">
        <v>0.36956521739130432</v>
      </c>
      <c r="J1055" s="3">
        <v>4.6715178447720551E-2</v>
      </c>
      <c r="K1055" s="3">
        <v>10431.800000000019</v>
      </c>
      <c r="L1055" s="3" t="s">
        <v>14274</v>
      </c>
      <c r="M1055" s="4" t="str">
        <f ca="1">IFERROR(__xludf.DUMMYFUNCTION("REGEXREPLACE(F1528,""\D"", """")"),"14")</f>
        <v>14</v>
      </c>
    </row>
    <row r="1056" spans="1:13" ht="15.75" customHeight="1">
      <c r="A1056" s="1">
        <v>1590</v>
      </c>
      <c r="B1056" s="3">
        <v>1591</v>
      </c>
      <c r="C1056" s="3" t="s">
        <v>4596</v>
      </c>
      <c r="D1056" s="3">
        <v>0.18190488770738941</v>
      </c>
      <c r="E1056" s="3">
        <v>0.1884259406776824</v>
      </c>
      <c r="F1056" s="3">
        <v>0.62739726027397258</v>
      </c>
      <c r="G1056" s="3">
        <v>0.1164383561643836</v>
      </c>
      <c r="H1056" s="3">
        <v>0.1328767123287671</v>
      </c>
      <c r="I1056" s="3">
        <v>0.27808219178082189</v>
      </c>
      <c r="J1056" s="3">
        <v>4.4645485612669442E-2</v>
      </c>
      <c r="K1056" s="3">
        <v>83054.099999999933</v>
      </c>
      <c r="L1056" s="3" t="s">
        <v>14338</v>
      </c>
      <c r="M1056" s="4" t="str">
        <f ca="1">IFERROR(__xludf.DUMMYFUNCTION("REGEXREPLACE(F1592,""\D"", """")"),"14")</f>
        <v>14</v>
      </c>
    </row>
    <row r="1057" spans="1:13" ht="15.75" customHeight="1">
      <c r="A1057" s="1">
        <v>1676</v>
      </c>
      <c r="B1057" s="3">
        <v>1677</v>
      </c>
      <c r="C1057" s="3" t="s">
        <v>4830</v>
      </c>
      <c r="D1057" s="3">
        <v>0.19707604518352001</v>
      </c>
      <c r="E1057" s="3">
        <v>0.19372845702051639</v>
      </c>
      <c r="F1057" s="3">
        <v>0.67704280155642027</v>
      </c>
      <c r="G1057" s="3">
        <v>0.1206225680933852</v>
      </c>
      <c r="H1057" s="3">
        <v>0.14007782101167321</v>
      </c>
      <c r="I1057" s="3">
        <v>0.29182879377431908</v>
      </c>
      <c r="J1057" s="3">
        <v>4.9375238231878817E-2</v>
      </c>
      <c r="K1057" s="3">
        <v>28863.499999999971</v>
      </c>
      <c r="L1057" s="3" t="s">
        <v>14424</v>
      </c>
      <c r="M1057" s="4" t="str">
        <f ca="1">IFERROR(__xludf.DUMMYFUNCTION("REGEXREPLACE(F1678,""\D"", """")"),"14")</f>
        <v>14</v>
      </c>
    </row>
    <row r="1058" spans="1:13" ht="15.75" customHeight="1">
      <c r="A1058" s="1">
        <v>1924</v>
      </c>
      <c r="B1058" s="3">
        <v>1925</v>
      </c>
      <c r="C1058" s="3" t="s">
        <v>5486</v>
      </c>
      <c r="D1058" s="3">
        <v>0.26269811543319599</v>
      </c>
      <c r="E1058" s="3">
        <v>0.23279291317866749</v>
      </c>
      <c r="F1058" s="3">
        <v>0.69565217391304346</v>
      </c>
      <c r="G1058" s="3">
        <v>7.2463768115942032E-2</v>
      </c>
      <c r="H1058" s="3">
        <v>0.14492753623188409</v>
      </c>
      <c r="I1058" s="3">
        <v>0.28985507246376813</v>
      </c>
      <c r="J1058" s="3">
        <v>4.3850321432867101E-2</v>
      </c>
      <c r="K1058" s="3">
        <v>7657.3000000000065</v>
      </c>
      <c r="L1058" s="3" t="s">
        <v>14672</v>
      </c>
      <c r="M1058" s="4" t="str">
        <f ca="1">IFERROR(__xludf.DUMMYFUNCTION("REGEXREPLACE(F1926,""\D"", """")"),"14")</f>
        <v>14</v>
      </c>
    </row>
    <row r="1059" spans="1:13" ht="15.75" customHeight="1">
      <c r="A1059" s="1">
        <v>1937</v>
      </c>
      <c r="B1059" s="3">
        <v>1938</v>
      </c>
      <c r="C1059" s="3" t="s">
        <v>5522</v>
      </c>
      <c r="D1059" s="3">
        <v>0.19631297840373241</v>
      </c>
      <c r="E1059" s="3">
        <v>0.30045011278469791</v>
      </c>
      <c r="F1059" s="3">
        <v>0.61861861861861867</v>
      </c>
      <c r="G1059" s="3">
        <v>0.1231231231231231</v>
      </c>
      <c r="H1059" s="3">
        <v>6.9069069069069067E-2</v>
      </c>
      <c r="I1059" s="3">
        <v>0.24024024024024021</v>
      </c>
      <c r="J1059" s="3">
        <v>3.5010728192694088E-2</v>
      </c>
      <c r="K1059" s="3">
        <v>37291.599999999802</v>
      </c>
      <c r="L1059" s="3" t="s">
        <v>14685</v>
      </c>
      <c r="M1059" s="4" t="str">
        <f ca="1">IFERROR(__xludf.DUMMYFUNCTION("REGEXREPLACE(F1939,""\D"", """")"),"14")</f>
        <v>14</v>
      </c>
    </row>
    <row r="1060" spans="1:13" ht="15.75" customHeight="1">
      <c r="A1060" s="1">
        <v>1951</v>
      </c>
      <c r="B1060" s="3">
        <v>1952</v>
      </c>
      <c r="C1060" s="3" t="s">
        <v>5557</v>
      </c>
      <c r="D1060" s="3">
        <v>0.26434535870285009</v>
      </c>
      <c r="E1060" s="3">
        <v>0.1110554058975565</v>
      </c>
      <c r="F1060" s="3">
        <v>0.66</v>
      </c>
      <c r="G1060" s="3">
        <v>0.22</v>
      </c>
      <c r="H1060" s="3">
        <v>0.14000000000000001</v>
      </c>
      <c r="I1060" s="3">
        <v>0.42</v>
      </c>
      <c r="J1060" s="3">
        <v>8.0336697083556979E-2</v>
      </c>
      <c r="K1060" s="3">
        <v>6158.9000000000005</v>
      </c>
      <c r="L1060" s="3" t="s">
        <v>14699</v>
      </c>
      <c r="M1060" s="4" t="str">
        <f ca="1">IFERROR(__xludf.DUMMYFUNCTION("REGEXREPLACE(F1953,""\D"", """")"),"14")</f>
        <v>14</v>
      </c>
    </row>
    <row r="1061" spans="1:13" ht="15.75" customHeight="1">
      <c r="A1061" s="1">
        <v>2111</v>
      </c>
      <c r="B1061" s="3">
        <v>2112</v>
      </c>
      <c r="C1061" s="3" t="s">
        <v>5985</v>
      </c>
      <c r="D1061" s="3">
        <v>0.17587979031479151</v>
      </c>
      <c r="E1061" s="3">
        <v>0.15724437639230049</v>
      </c>
      <c r="F1061" s="3">
        <v>0.67441860465116277</v>
      </c>
      <c r="G1061" s="3">
        <v>9.3023255813953487E-2</v>
      </c>
      <c r="H1061" s="3">
        <v>0.10465116279069769</v>
      </c>
      <c r="I1061" s="3">
        <v>0.33720930232558138</v>
      </c>
      <c r="J1061" s="3">
        <v>2.898397563718199E-2</v>
      </c>
      <c r="K1061" s="3">
        <v>9399.4000000000124</v>
      </c>
      <c r="L1061" s="3" t="s">
        <v>14858</v>
      </c>
      <c r="M1061" s="4" t="str">
        <f ca="1">IFERROR(__xludf.DUMMYFUNCTION("REGEXREPLACE(F2113,""\D"", """")"),"14")</f>
        <v>14</v>
      </c>
    </row>
    <row r="1062" spans="1:13" ht="15.75" customHeight="1">
      <c r="A1062" s="1">
        <v>2134</v>
      </c>
      <c r="B1062" s="3">
        <v>2135</v>
      </c>
      <c r="C1062" s="3" t="s">
        <v>6045</v>
      </c>
      <c r="D1062" s="3">
        <v>0.15100274525997551</v>
      </c>
      <c r="E1062" s="3">
        <v>0.25876990738338829</v>
      </c>
      <c r="F1062" s="3">
        <v>0.63150684931506851</v>
      </c>
      <c r="G1062" s="3">
        <v>8.6301369863013705E-2</v>
      </c>
      <c r="H1062" s="3">
        <v>0.11780821917808219</v>
      </c>
      <c r="I1062" s="3">
        <v>0.24109589041095891</v>
      </c>
      <c r="J1062" s="3">
        <v>2.997643475780427E-2</v>
      </c>
      <c r="K1062" s="3">
        <v>81358.500000000015</v>
      </c>
      <c r="L1062" s="3" t="s">
        <v>14881</v>
      </c>
      <c r="M1062" s="4" t="str">
        <f ca="1">IFERROR(__xludf.DUMMYFUNCTION("REGEXREPLACE(F2136,""\D"", """")"),"14")</f>
        <v>14</v>
      </c>
    </row>
    <row r="1063" spans="1:13" ht="15.75" customHeight="1">
      <c r="A1063" s="1">
        <v>2183</v>
      </c>
      <c r="B1063" s="3">
        <v>2184</v>
      </c>
      <c r="C1063" s="3" t="s">
        <v>6176</v>
      </c>
      <c r="D1063" s="3">
        <v>0.1195950518981721</v>
      </c>
      <c r="E1063" s="3">
        <v>0.2100806590058695</v>
      </c>
      <c r="F1063" s="3">
        <v>0.63680387409200967</v>
      </c>
      <c r="G1063" s="3">
        <v>0.10169491525423729</v>
      </c>
      <c r="H1063" s="3">
        <v>0.1138014527845036</v>
      </c>
      <c r="I1063" s="3">
        <v>0.2711864406779661</v>
      </c>
      <c r="J1063" s="3">
        <v>2.49830361082812E-2</v>
      </c>
      <c r="K1063" s="3">
        <v>45854.199999999633</v>
      </c>
      <c r="L1063" s="3" t="s">
        <v>14930</v>
      </c>
      <c r="M1063" s="4" t="str">
        <f ca="1">IFERROR(__xludf.DUMMYFUNCTION("REGEXREPLACE(F2185,""\D"", """")"),"14")</f>
        <v>14</v>
      </c>
    </row>
    <row r="1064" spans="1:13" ht="15.75" customHeight="1">
      <c r="A1064" s="1">
        <v>2201</v>
      </c>
      <c r="B1064" s="3">
        <v>2202</v>
      </c>
      <c r="C1064" s="3" t="s">
        <v>6221</v>
      </c>
      <c r="D1064" s="3">
        <v>0.22613668235606049</v>
      </c>
      <c r="E1064" s="3">
        <v>0.17692617856103321</v>
      </c>
      <c r="F1064" s="3">
        <v>0.62330623306233057</v>
      </c>
      <c r="G1064" s="3">
        <v>0.1056910569105691</v>
      </c>
      <c r="H1064" s="3">
        <v>0.1111111111111111</v>
      </c>
      <c r="I1064" s="3">
        <v>0.27371273712737132</v>
      </c>
      <c r="J1064" s="3">
        <v>4.7419561532916807E-2</v>
      </c>
      <c r="K1064" s="3">
        <v>40547.499999999731</v>
      </c>
      <c r="L1064" s="3" t="s">
        <v>14948</v>
      </c>
      <c r="M1064" s="4" t="str">
        <f ca="1">IFERROR(__xludf.DUMMYFUNCTION("REGEXREPLACE(F2203,""\D"", """")"),"14")</f>
        <v>14</v>
      </c>
    </row>
    <row r="1065" spans="1:13" ht="15.75" customHeight="1">
      <c r="A1065" s="1">
        <v>2345</v>
      </c>
      <c r="B1065" s="3">
        <v>2346</v>
      </c>
      <c r="C1065" s="3" t="s">
        <v>6596</v>
      </c>
      <c r="D1065" s="3">
        <v>0.15221854685258951</v>
      </c>
      <c r="E1065" s="3">
        <v>0.15683849159332111</v>
      </c>
      <c r="F1065" s="3">
        <v>0.61861520998864927</v>
      </c>
      <c r="G1065" s="3">
        <v>0.1146424517593644</v>
      </c>
      <c r="H1065" s="3">
        <v>0.14642451759364361</v>
      </c>
      <c r="I1065" s="3">
        <v>0.30646992054483541</v>
      </c>
      <c r="J1065" s="3">
        <v>3.9020874163063948E-2</v>
      </c>
      <c r="K1065" s="3">
        <v>100619.4000000003</v>
      </c>
      <c r="L1065" s="3" t="s">
        <v>15092</v>
      </c>
      <c r="M1065" s="4" t="str">
        <f ca="1">IFERROR(__xludf.DUMMYFUNCTION("REGEXREPLACE(F2347,""\D"", """")"),"14")</f>
        <v>14</v>
      </c>
    </row>
    <row r="1066" spans="1:13" ht="15.75" customHeight="1">
      <c r="A1066" s="1">
        <v>2360</v>
      </c>
      <c r="B1066" s="3">
        <v>2361</v>
      </c>
      <c r="C1066" s="3" t="s">
        <v>6636</v>
      </c>
      <c r="D1066" s="3">
        <v>0.15094601516328621</v>
      </c>
      <c r="E1066" s="3">
        <v>0.28024772652750018</v>
      </c>
      <c r="F1066" s="3">
        <v>0.61867704280155644</v>
      </c>
      <c r="G1066" s="3">
        <v>8.5603112840466927E-2</v>
      </c>
      <c r="H1066" s="3">
        <v>0.10505836575875491</v>
      </c>
      <c r="I1066" s="3">
        <v>0.23346303501945531</v>
      </c>
      <c r="J1066" s="3">
        <v>2.7057592454490659E-2</v>
      </c>
      <c r="K1066" s="3">
        <v>28316.29999999997</v>
      </c>
      <c r="L1066" s="3" t="s">
        <v>15107</v>
      </c>
      <c r="M1066" s="4" t="str">
        <f ca="1">IFERROR(__xludf.DUMMYFUNCTION("REGEXREPLACE(F2362,""\D"", """")"),"14")</f>
        <v>14</v>
      </c>
    </row>
    <row r="1067" spans="1:13" ht="15.75" customHeight="1">
      <c r="A1067" s="1">
        <v>2411</v>
      </c>
      <c r="B1067" s="3">
        <v>2412</v>
      </c>
      <c r="C1067" s="3" t="s">
        <v>6768</v>
      </c>
      <c r="D1067" s="3">
        <v>0.17345987128142781</v>
      </c>
      <c r="E1067" s="3">
        <v>0.22258104377982579</v>
      </c>
      <c r="F1067" s="3">
        <v>0.63348416289592757</v>
      </c>
      <c r="G1067" s="3">
        <v>0.1063348416289593</v>
      </c>
      <c r="H1067" s="3">
        <v>0.1063348416289593</v>
      </c>
      <c r="I1067" s="3">
        <v>0.28506787330316741</v>
      </c>
      <c r="J1067" s="3">
        <v>3.5863682821197132E-2</v>
      </c>
      <c r="K1067" s="3">
        <v>50183.599999999547</v>
      </c>
      <c r="L1067" s="3" t="s">
        <v>15158</v>
      </c>
      <c r="M1067" s="4" t="str">
        <f ca="1">IFERROR(__xludf.DUMMYFUNCTION("REGEXREPLACE(F2413,""\D"", """")"),"14")</f>
        <v>14</v>
      </c>
    </row>
    <row r="1068" spans="1:13" ht="15.75" customHeight="1">
      <c r="A1068" s="1">
        <v>2446</v>
      </c>
      <c r="B1068" s="3">
        <v>2447</v>
      </c>
      <c r="C1068" s="3" t="s">
        <v>6865</v>
      </c>
      <c r="D1068" s="3">
        <v>0.1782002049268058</v>
      </c>
      <c r="E1068" s="3">
        <v>0.26282130937287029</v>
      </c>
      <c r="F1068" s="3">
        <v>0.67153284671532842</v>
      </c>
      <c r="G1068" s="3">
        <v>5.8394160583941597E-2</v>
      </c>
      <c r="H1068" s="3">
        <v>0.1240875912408759</v>
      </c>
      <c r="I1068" s="3">
        <v>0.2262773722627737</v>
      </c>
      <c r="J1068" s="3">
        <v>2.7363711515492668E-2</v>
      </c>
      <c r="K1068" s="3">
        <v>14204.20000000003</v>
      </c>
      <c r="L1068" s="3" t="s">
        <v>15193</v>
      </c>
      <c r="M1068" s="4" t="str">
        <f ca="1">IFERROR(__xludf.DUMMYFUNCTION("REGEXREPLACE(F2448,""\D"", """")"),"14")</f>
        <v>14</v>
      </c>
    </row>
    <row r="1069" spans="1:13" ht="15.75" customHeight="1">
      <c r="A1069" s="1">
        <v>2464</v>
      </c>
      <c r="B1069" s="3">
        <v>2465</v>
      </c>
      <c r="C1069" s="3" t="s">
        <v>6915</v>
      </c>
      <c r="D1069" s="3">
        <v>0.1662432197675896</v>
      </c>
      <c r="E1069" s="3">
        <v>0.17936069744381891</v>
      </c>
      <c r="F1069" s="3">
        <v>0.66883116883116878</v>
      </c>
      <c r="G1069" s="3">
        <v>0.1233766233766234</v>
      </c>
      <c r="H1069" s="3">
        <v>0.14285714285714279</v>
      </c>
      <c r="I1069" s="3">
        <v>0.30519480519480519</v>
      </c>
      <c r="J1069" s="3">
        <v>4.1519930067316628E-2</v>
      </c>
      <c r="K1069" s="3">
        <v>17111.500000000018</v>
      </c>
      <c r="L1069" s="3" t="s">
        <v>15211</v>
      </c>
      <c r="M1069" s="4" t="str">
        <f ca="1">IFERROR(__xludf.DUMMYFUNCTION("REGEXREPLACE(F2466,""\D"", """")"),"14")</f>
        <v>14</v>
      </c>
    </row>
    <row r="1070" spans="1:13" ht="15.75" customHeight="1">
      <c r="A1070" s="1">
        <v>2484</v>
      </c>
      <c r="B1070" s="3">
        <v>2485</v>
      </c>
      <c r="C1070" s="3" t="s">
        <v>6968</v>
      </c>
      <c r="D1070" s="3">
        <v>9.9714669352131649E-2</v>
      </c>
      <c r="E1070" s="3">
        <v>0.17168776426216401</v>
      </c>
      <c r="F1070" s="3">
        <v>0.72173913043478266</v>
      </c>
      <c r="G1070" s="3">
        <v>0.14782608695652169</v>
      </c>
      <c r="H1070" s="3">
        <v>0.14782608695652169</v>
      </c>
      <c r="I1070" s="3">
        <v>0.31304347826086959</v>
      </c>
      <c r="J1070" s="3">
        <v>2.748210331543666E-2</v>
      </c>
      <c r="K1070" s="3">
        <v>12593.400000000031</v>
      </c>
      <c r="L1070" s="3" t="s">
        <v>15231</v>
      </c>
      <c r="M1070" s="4" t="str">
        <f ca="1">IFERROR(__xludf.DUMMYFUNCTION("REGEXREPLACE(F2486,""\D"", """")"),"14")</f>
        <v>14</v>
      </c>
    </row>
    <row r="1071" spans="1:13" ht="15.75" customHeight="1">
      <c r="A1071" s="1">
        <v>2630</v>
      </c>
      <c r="B1071" s="3">
        <v>2631</v>
      </c>
      <c r="C1071" s="3" t="s">
        <v>7358</v>
      </c>
      <c r="D1071" s="3">
        <v>0.1974746290972938</v>
      </c>
      <c r="E1071" s="3">
        <v>0.15664723635309979</v>
      </c>
      <c r="F1071" s="3">
        <v>0.61176470588235299</v>
      </c>
      <c r="G1071" s="3">
        <v>0.18823529411764711</v>
      </c>
      <c r="H1071" s="3">
        <v>7.0588235294117646E-2</v>
      </c>
      <c r="I1071" s="3">
        <v>0.28235294117647058</v>
      </c>
      <c r="J1071" s="3">
        <v>4.0062328144865593E-2</v>
      </c>
      <c r="K1071" s="3">
        <v>9563.6000000000095</v>
      </c>
      <c r="L1071" s="3" t="s">
        <v>15377</v>
      </c>
      <c r="M1071" s="4" t="str">
        <f ca="1">IFERROR(__xludf.DUMMYFUNCTION("REGEXREPLACE(F2632,""\D"", """")"),"14")</f>
        <v>14</v>
      </c>
    </row>
    <row r="1072" spans="1:13" ht="15.75" customHeight="1">
      <c r="A1072" s="1">
        <v>2804</v>
      </c>
      <c r="B1072" s="3">
        <v>2805</v>
      </c>
      <c r="C1072" s="3" t="s">
        <v>7821</v>
      </c>
      <c r="D1072" s="3">
        <v>0.1626311765966191</v>
      </c>
      <c r="E1072" s="3">
        <v>0.58927189944263014</v>
      </c>
      <c r="F1072" s="3">
        <v>0.5290178571428571</v>
      </c>
      <c r="G1072" s="3">
        <v>7.3660714285714288E-2</v>
      </c>
      <c r="H1072" s="3">
        <v>5.5803571428571432E-2</v>
      </c>
      <c r="I1072" s="3">
        <v>0.1674107142857143</v>
      </c>
      <c r="J1072" s="3">
        <v>1.9864916872704249E-2</v>
      </c>
      <c r="K1072" s="3">
        <v>49626.199999999561</v>
      </c>
      <c r="L1072" s="3" t="s">
        <v>15551</v>
      </c>
      <c r="M1072" s="4" t="str">
        <f ca="1">IFERROR(__xludf.DUMMYFUNCTION("REGEXREPLACE(F2806,""\D"", """")"),"14")</f>
        <v>14</v>
      </c>
    </row>
    <row r="1073" spans="1:13" ht="15.75" customHeight="1">
      <c r="A1073" s="1">
        <v>2805</v>
      </c>
      <c r="B1073" s="3">
        <v>2806</v>
      </c>
      <c r="C1073" s="3" t="s">
        <v>7824</v>
      </c>
      <c r="D1073" s="3">
        <v>0.15377003818855761</v>
      </c>
      <c r="E1073" s="3">
        <v>0.14860018494293301</v>
      </c>
      <c r="F1073" s="3">
        <v>0.63961038961038963</v>
      </c>
      <c r="G1073" s="3">
        <v>0.1038961038961039</v>
      </c>
      <c r="H1073" s="3">
        <v>0.12987012987012991</v>
      </c>
      <c r="I1073" s="3">
        <v>0.29545454545454553</v>
      </c>
      <c r="J1073" s="3">
        <v>3.4473933467840327E-2</v>
      </c>
      <c r="K1073" s="3">
        <v>35364.199999999873</v>
      </c>
      <c r="L1073" s="3" t="s">
        <v>15552</v>
      </c>
      <c r="M1073" s="4" t="str">
        <f ca="1">IFERROR(__xludf.DUMMYFUNCTION("REGEXREPLACE(F2807,""\D"", """")"),"14")</f>
        <v>14</v>
      </c>
    </row>
    <row r="1074" spans="1:13" ht="15.75" customHeight="1">
      <c r="A1074" s="1">
        <v>3400</v>
      </c>
      <c r="B1074" s="3">
        <v>3401</v>
      </c>
      <c r="C1074" s="3" t="s">
        <v>9411</v>
      </c>
      <c r="D1074" s="3">
        <v>0.16536422706119799</v>
      </c>
      <c r="E1074" s="3">
        <v>0.29786897704706428</v>
      </c>
      <c r="F1074" s="3">
        <v>0.63602941176470584</v>
      </c>
      <c r="G1074" s="3">
        <v>0.10845588235294119</v>
      </c>
      <c r="H1074" s="3">
        <v>0.10845588235294119</v>
      </c>
      <c r="I1074" s="3">
        <v>0.25735294117647062</v>
      </c>
      <c r="J1074" s="3">
        <v>3.5082146331035187E-2</v>
      </c>
      <c r="K1074" s="3">
        <v>58683.399999999441</v>
      </c>
      <c r="L1074" s="3" t="s">
        <v>16147</v>
      </c>
      <c r="M1074" s="4" t="str">
        <f ca="1">IFERROR(__xludf.DUMMYFUNCTION("REGEXREPLACE(F3402,""\D"", """")"),"14")</f>
        <v>14</v>
      </c>
    </row>
    <row r="1075" spans="1:13" ht="15.75" customHeight="1">
      <c r="A1075" s="1">
        <v>3411</v>
      </c>
      <c r="B1075" s="3">
        <v>3412</v>
      </c>
      <c r="C1075" s="3" t="s">
        <v>9442</v>
      </c>
      <c r="D1075" s="3">
        <v>0.15587827492478959</v>
      </c>
      <c r="E1075" s="3">
        <v>0.28755595320524069</v>
      </c>
      <c r="F1075" s="3">
        <v>0.63018867924528299</v>
      </c>
      <c r="G1075" s="3">
        <v>6.7924528301886791E-2</v>
      </c>
      <c r="H1075" s="3">
        <v>0.1283018867924528</v>
      </c>
      <c r="I1075" s="3">
        <v>0.21509433962264149</v>
      </c>
      <c r="J1075" s="3">
        <v>2.7892275971899329E-2</v>
      </c>
      <c r="K1075" s="3">
        <v>29502.19999999995</v>
      </c>
      <c r="L1075" s="3" t="s">
        <v>16158</v>
      </c>
      <c r="M1075" s="4" t="str">
        <f ca="1">IFERROR(__xludf.DUMMYFUNCTION("REGEXREPLACE(F3413,""\D"", """")"),"14")</f>
        <v>14</v>
      </c>
    </row>
    <row r="1076" spans="1:13" ht="15.75" customHeight="1">
      <c r="A1076" s="1">
        <v>3420</v>
      </c>
      <c r="B1076" s="3">
        <v>3421</v>
      </c>
      <c r="C1076" s="3" t="s">
        <v>9466</v>
      </c>
      <c r="D1076" s="3">
        <v>0.170290302902048</v>
      </c>
      <c r="E1076" s="3">
        <v>0.1224724542330542</v>
      </c>
      <c r="F1076" s="3">
        <v>0.601123595505618</v>
      </c>
      <c r="G1076" s="3">
        <v>0.1292134831460674</v>
      </c>
      <c r="H1076" s="3">
        <v>0.1741573033707865</v>
      </c>
      <c r="I1076" s="3">
        <v>0.3539325842696629</v>
      </c>
      <c r="J1076" s="3">
        <v>4.8823325906843518E-2</v>
      </c>
      <c r="K1076" s="3">
        <v>20004.600000000009</v>
      </c>
      <c r="L1076" s="3" t="s">
        <v>16167</v>
      </c>
      <c r="M1076" s="4" t="str">
        <f ca="1">IFERROR(__xludf.DUMMYFUNCTION("REGEXREPLACE(F3422,""\D"", """")"),"14")</f>
        <v>14</v>
      </c>
    </row>
    <row r="1077" spans="1:13" ht="15.75" customHeight="1">
      <c r="A1077" s="1">
        <v>3430</v>
      </c>
      <c r="B1077" s="3">
        <v>3431</v>
      </c>
      <c r="C1077" s="3" t="s">
        <v>9494</v>
      </c>
      <c r="D1077" s="3">
        <v>0.1645535907579273</v>
      </c>
      <c r="E1077" s="3">
        <v>0.24961569904966971</v>
      </c>
      <c r="F1077" s="3">
        <v>0.65142857142857147</v>
      </c>
      <c r="G1077" s="3">
        <v>9.4285714285714292E-2</v>
      </c>
      <c r="H1077" s="3">
        <v>0.1085714285714286</v>
      </c>
      <c r="I1077" s="3">
        <v>0.24285714285714291</v>
      </c>
      <c r="J1077" s="3">
        <v>3.2690769736381568E-2</v>
      </c>
      <c r="K1077" s="3">
        <v>77528.29999999993</v>
      </c>
      <c r="L1077" s="3" t="s">
        <v>16177</v>
      </c>
      <c r="M1077" s="4" t="str">
        <f ca="1">IFERROR(__xludf.DUMMYFUNCTION("REGEXREPLACE(F3432,""\D"", """")"),"14")</f>
        <v>14</v>
      </c>
    </row>
    <row r="1078" spans="1:13" ht="15.75" customHeight="1">
      <c r="A1078" s="1">
        <v>3721</v>
      </c>
      <c r="B1078" s="3">
        <v>3722</v>
      </c>
      <c r="C1078" s="3" t="s">
        <v>10249</v>
      </c>
      <c r="D1078" s="3">
        <v>0.14694631401958799</v>
      </c>
      <c r="E1078" s="3">
        <v>0.2148569356635987</v>
      </c>
      <c r="F1078" s="3">
        <v>0.6387959866220736</v>
      </c>
      <c r="G1078" s="3">
        <v>0.1070234113712375</v>
      </c>
      <c r="H1078" s="3">
        <v>0.14381270903010029</v>
      </c>
      <c r="I1078" s="3">
        <v>0.28093645484949831</v>
      </c>
      <c r="J1078" s="3">
        <v>3.5254333779461293E-2</v>
      </c>
      <c r="K1078" s="3">
        <v>33118.699999999873</v>
      </c>
      <c r="L1078" s="3" t="s">
        <v>16468</v>
      </c>
      <c r="M1078" s="4" t="str">
        <f ca="1">IFERROR(__xludf.DUMMYFUNCTION("REGEXREPLACE(F3723,""\D"", """")"),"14")</f>
        <v>14</v>
      </c>
    </row>
    <row r="1079" spans="1:13" ht="15.75" customHeight="1">
      <c r="A1079" s="1">
        <v>3736</v>
      </c>
      <c r="B1079" s="3">
        <v>3737</v>
      </c>
      <c r="C1079" s="3" t="s">
        <v>10290</v>
      </c>
      <c r="D1079" s="3">
        <v>0.2096033872851589</v>
      </c>
      <c r="E1079" s="3">
        <v>0.18260719659949559</v>
      </c>
      <c r="F1079" s="3">
        <v>0.64233576642335766</v>
      </c>
      <c r="G1079" s="3">
        <v>0.1240875912408759</v>
      </c>
      <c r="H1079" s="3">
        <v>9.8540145985401464E-2</v>
      </c>
      <c r="I1079" s="3">
        <v>0.28102189781021902</v>
      </c>
      <c r="J1079" s="3">
        <v>4.4409291932020062E-2</v>
      </c>
      <c r="K1079" s="3">
        <v>30434.499999999942</v>
      </c>
      <c r="L1079" s="3" t="s">
        <v>16483</v>
      </c>
      <c r="M1079" s="4" t="str">
        <f ca="1">IFERROR(__xludf.DUMMYFUNCTION("REGEXREPLACE(F3738,""\D"", """")"),"14")</f>
        <v>14</v>
      </c>
    </row>
    <row r="1080" spans="1:13" ht="15.75" customHeight="1">
      <c r="A1080" s="1">
        <v>3818</v>
      </c>
      <c r="B1080" s="3">
        <v>3819</v>
      </c>
      <c r="C1080" s="3" t="s">
        <v>10497</v>
      </c>
      <c r="D1080" s="3">
        <v>0.18108369276314379</v>
      </c>
      <c r="E1080" s="3">
        <v>0.24258219097161371</v>
      </c>
      <c r="F1080" s="3">
        <v>0.63405797101449279</v>
      </c>
      <c r="G1080" s="3">
        <v>9.0579710144927536E-2</v>
      </c>
      <c r="H1080" s="3">
        <v>0.13405797101449279</v>
      </c>
      <c r="I1080" s="3">
        <v>0.27173913043478259</v>
      </c>
      <c r="J1080" s="3">
        <v>3.8304946252107078E-2</v>
      </c>
      <c r="K1080" s="3">
        <v>30283.39999999994</v>
      </c>
      <c r="L1080" s="3" t="s">
        <v>16565</v>
      </c>
      <c r="M1080" s="4" t="str">
        <f ca="1">IFERROR(__xludf.DUMMYFUNCTION("REGEXREPLACE(F3820,""\D"", """")"),"14")</f>
        <v>14</v>
      </c>
    </row>
    <row r="1081" spans="1:13" ht="15.75" customHeight="1">
      <c r="A1081" s="1">
        <v>3901</v>
      </c>
      <c r="B1081" s="3">
        <v>3902</v>
      </c>
      <c r="C1081" s="3" t="s">
        <v>10711</v>
      </c>
      <c r="D1081" s="3">
        <v>0.16678469393745621</v>
      </c>
      <c r="E1081" s="3">
        <v>0.1012615317355299</v>
      </c>
      <c r="F1081" s="3">
        <v>0.66666666666666663</v>
      </c>
      <c r="G1081" s="3">
        <v>0.1866666666666667</v>
      </c>
      <c r="H1081" s="3">
        <v>0.15333333333333329</v>
      </c>
      <c r="I1081" s="3">
        <v>0.38</v>
      </c>
      <c r="J1081" s="3">
        <v>5.4016632089208788E-2</v>
      </c>
      <c r="K1081" s="3">
        <v>18023.800000000021</v>
      </c>
      <c r="L1081" s="3" t="s">
        <v>16648</v>
      </c>
      <c r="M1081" s="4" t="str">
        <f ca="1">IFERROR(__xludf.DUMMYFUNCTION("REGEXREPLACE(F3903,""\D"", """")"),"14")</f>
        <v>14</v>
      </c>
    </row>
    <row r="1082" spans="1:13" ht="15.75" customHeight="1">
      <c r="A1082" s="1">
        <v>3984</v>
      </c>
      <c r="B1082" s="3">
        <v>3985</v>
      </c>
      <c r="C1082" s="3" t="s">
        <v>10929</v>
      </c>
      <c r="D1082" s="3">
        <v>0.18908571354607881</v>
      </c>
      <c r="E1082" s="3">
        <v>0.14843443325185679</v>
      </c>
      <c r="F1082" s="3">
        <v>0.61881188118811881</v>
      </c>
      <c r="G1082" s="3">
        <v>0.11386138613861389</v>
      </c>
      <c r="H1082" s="3">
        <v>9.405940594059406E-2</v>
      </c>
      <c r="I1082" s="3">
        <v>0.28712871287128711</v>
      </c>
      <c r="J1082" s="3">
        <v>3.6665601702910527E-2</v>
      </c>
      <c r="K1082" s="3">
        <v>21658.799999999999</v>
      </c>
      <c r="L1082" s="3" t="s">
        <v>16730</v>
      </c>
      <c r="M1082" s="4" t="str">
        <f ca="1">IFERROR(__xludf.DUMMYFUNCTION("REGEXREPLACE(F3986,""\D"", """")"),"14")</f>
        <v>14</v>
      </c>
    </row>
    <row r="1083" spans="1:13" ht="15.75" customHeight="1">
      <c r="A1083" s="1">
        <v>4117</v>
      </c>
      <c r="B1083" s="3">
        <v>4118</v>
      </c>
      <c r="C1083" s="3" t="s">
        <v>11279</v>
      </c>
      <c r="D1083" s="3">
        <v>0.16794881028820549</v>
      </c>
      <c r="E1083" s="3">
        <v>0.2008692740827763</v>
      </c>
      <c r="F1083" s="3">
        <v>0.57758620689655171</v>
      </c>
      <c r="G1083" s="3">
        <v>9.7701149425287362E-2</v>
      </c>
      <c r="H1083" s="3">
        <v>0.12643678160919539</v>
      </c>
      <c r="I1083" s="3">
        <v>0.25</v>
      </c>
      <c r="J1083" s="3">
        <v>3.6124962866337193E-2</v>
      </c>
      <c r="K1083" s="3">
        <v>39226.599999999751</v>
      </c>
      <c r="L1083" s="3" t="s">
        <v>16863</v>
      </c>
      <c r="M1083" s="4" t="str">
        <f ca="1">IFERROR(__xludf.DUMMYFUNCTION("REGEXREPLACE(F4119,""\D"", """")"),"14")</f>
        <v>14</v>
      </c>
    </row>
    <row r="1084" spans="1:13" ht="15.75" customHeight="1">
      <c r="A1084" s="1">
        <v>4158</v>
      </c>
      <c r="B1084" s="3">
        <v>4159</v>
      </c>
      <c r="C1084" s="3" t="s">
        <v>11385</v>
      </c>
      <c r="D1084" s="3">
        <v>0.19076813366546411</v>
      </c>
      <c r="E1084" s="3">
        <v>0.32882962043043967</v>
      </c>
      <c r="F1084" s="3">
        <v>0.62051282051282053</v>
      </c>
      <c r="G1084" s="3">
        <v>7.6923076923076927E-2</v>
      </c>
      <c r="H1084" s="3">
        <v>0.1230769230769231</v>
      </c>
      <c r="I1084" s="3">
        <v>0.23589743589743589</v>
      </c>
      <c r="J1084" s="3">
        <v>3.4694496142070493E-2</v>
      </c>
      <c r="K1084" s="3">
        <v>20559.999999999989</v>
      </c>
      <c r="L1084" s="3" t="s">
        <v>16904</v>
      </c>
      <c r="M1084" s="4" t="str">
        <f ca="1">IFERROR(__xludf.DUMMYFUNCTION("REGEXREPLACE(F4160,""\D"", """")"),"14")</f>
        <v>14</v>
      </c>
    </row>
    <row r="1085" spans="1:13" ht="15.75" customHeight="1">
      <c r="A1085" s="1">
        <v>4172</v>
      </c>
      <c r="B1085" s="3">
        <v>4173</v>
      </c>
      <c r="C1085" s="3" t="s">
        <v>11422</v>
      </c>
      <c r="D1085" s="3">
        <v>8.3898734984012985E-2</v>
      </c>
      <c r="E1085" s="3">
        <v>0.13334509507702469</v>
      </c>
      <c r="F1085" s="3">
        <v>0.66956521739130437</v>
      </c>
      <c r="G1085" s="3">
        <v>0.18260869565217391</v>
      </c>
      <c r="H1085" s="3">
        <v>0.1217391304347826</v>
      </c>
      <c r="I1085" s="3">
        <v>0.35652173913043478</v>
      </c>
      <c r="J1085" s="3">
        <v>2.3247789910549869E-2</v>
      </c>
      <c r="K1085" s="3">
        <v>13524.600000000029</v>
      </c>
      <c r="L1085" s="3" t="s">
        <v>16918</v>
      </c>
      <c r="M1085" s="4" t="str">
        <f ca="1">IFERROR(__xludf.DUMMYFUNCTION("REGEXREPLACE(F4174,""\D"", """")"),"14")</f>
        <v>14</v>
      </c>
    </row>
    <row r="1086" spans="1:13" ht="15.75" customHeight="1">
      <c r="A1086" s="1">
        <v>4201</v>
      </c>
      <c r="B1086" s="3">
        <v>4202</v>
      </c>
      <c r="C1086" s="3" t="s">
        <v>11496</v>
      </c>
      <c r="D1086" s="3">
        <v>0.1470149424314228</v>
      </c>
      <c r="E1086" s="3">
        <v>0.30050667467164521</v>
      </c>
      <c r="F1086" s="3">
        <v>0.61827956989247312</v>
      </c>
      <c r="G1086" s="3">
        <v>9.4982078853046589E-2</v>
      </c>
      <c r="H1086" s="3">
        <v>0.1003584229390681</v>
      </c>
      <c r="I1086" s="3">
        <v>0.2401433691756272</v>
      </c>
      <c r="J1086" s="3">
        <v>2.8001388792852161E-2</v>
      </c>
      <c r="K1086" s="3">
        <v>61835.999999999549</v>
      </c>
      <c r="L1086" s="3" t="s">
        <v>16947</v>
      </c>
      <c r="M1086" s="4" t="str">
        <f ca="1">IFERROR(__xludf.DUMMYFUNCTION("REGEXREPLACE(F4203,""\D"", """")"),"14")</f>
        <v>14</v>
      </c>
    </row>
    <row r="1087" spans="1:13" ht="15.75" customHeight="1">
      <c r="A1087" s="1">
        <v>4388</v>
      </c>
      <c r="B1087" s="3">
        <v>4389</v>
      </c>
      <c r="C1087" s="3" t="s">
        <v>11983</v>
      </c>
      <c r="D1087" s="3">
        <v>0.1399258039257591</v>
      </c>
      <c r="E1087" s="3">
        <v>0.32853512806195118</v>
      </c>
      <c r="F1087" s="3">
        <v>0.63020833333333337</v>
      </c>
      <c r="G1087" s="3">
        <v>9.375E-2</v>
      </c>
      <c r="H1087" s="3">
        <v>7.8125E-2</v>
      </c>
      <c r="I1087" s="3">
        <v>0.24479166666666671</v>
      </c>
      <c r="J1087" s="3">
        <v>2.1911615328339282E-2</v>
      </c>
      <c r="K1087" s="3">
        <v>21320.10000000002</v>
      </c>
      <c r="L1087" s="3" t="s">
        <v>17134</v>
      </c>
      <c r="M1087" s="4" t="str">
        <f ca="1">IFERROR(__xludf.DUMMYFUNCTION("REGEXREPLACE(F4390,""\D"", """")"),"14")</f>
        <v>14</v>
      </c>
    </row>
    <row r="1088" spans="1:13" ht="15.75" customHeight="1">
      <c r="A1088" s="1">
        <v>4464</v>
      </c>
      <c r="B1088" s="3">
        <v>4465</v>
      </c>
      <c r="C1088" s="3" t="s">
        <v>12187</v>
      </c>
      <c r="D1088" s="3">
        <v>0.14018775662021141</v>
      </c>
      <c r="E1088" s="3">
        <v>0.10965776553125681</v>
      </c>
      <c r="F1088" s="3">
        <v>0.63636363636363635</v>
      </c>
      <c r="G1088" s="3">
        <v>0.22727272727272729</v>
      </c>
      <c r="H1088" s="3">
        <v>9.0909090909090912E-2</v>
      </c>
      <c r="I1088" s="3">
        <v>0.33333333333333331</v>
      </c>
      <c r="J1088" s="3">
        <v>3.4669114297451759E-2</v>
      </c>
      <c r="K1088" s="3">
        <v>7711.9000000000033</v>
      </c>
      <c r="L1088" s="3" t="s">
        <v>17210</v>
      </c>
      <c r="M1088" s="4" t="str">
        <f ca="1">IFERROR(__xludf.DUMMYFUNCTION("REGEXREPLACE(F4466,""\D"", """")"),"14")</f>
        <v>14</v>
      </c>
    </row>
    <row r="1089" spans="1:13" ht="15.75" customHeight="1">
      <c r="A1089" s="1">
        <v>4526</v>
      </c>
      <c r="B1089" s="3">
        <v>4527</v>
      </c>
      <c r="C1089" s="3" t="s">
        <v>12353</v>
      </c>
      <c r="D1089" s="3">
        <v>0.16765594321922239</v>
      </c>
      <c r="E1089" s="3">
        <v>0.20703680431383609</v>
      </c>
      <c r="F1089" s="3">
        <v>0.6741573033707865</v>
      </c>
      <c r="G1089" s="3">
        <v>0.1348314606741573</v>
      </c>
      <c r="H1089" s="3">
        <v>0.1685393258426966</v>
      </c>
      <c r="I1089" s="3">
        <v>0.33707865168539319</v>
      </c>
      <c r="J1089" s="3">
        <v>4.6136672888890257E-2</v>
      </c>
      <c r="K1089" s="3">
        <v>10115.90000000002</v>
      </c>
      <c r="L1089" s="3" t="s">
        <v>17272</v>
      </c>
      <c r="M1089" s="4" t="str">
        <f ca="1">IFERROR(__xludf.DUMMYFUNCTION("REGEXREPLACE(F4528,""\D"", """")"),"14")</f>
        <v>14</v>
      </c>
    </row>
    <row r="1090" spans="1:13" ht="15.75" customHeight="1">
      <c r="A1090" s="1">
        <v>4635</v>
      </c>
      <c r="B1090" s="3">
        <v>4636</v>
      </c>
      <c r="C1090" s="3" t="s">
        <v>12652</v>
      </c>
      <c r="D1090" s="3">
        <v>0.1622645546985641</v>
      </c>
      <c r="E1090" s="3">
        <v>0.15031407302822511</v>
      </c>
      <c r="F1090" s="3">
        <v>0.6498929336188437</v>
      </c>
      <c r="G1090" s="3">
        <v>0.1316916488222698</v>
      </c>
      <c r="H1090" s="3">
        <v>0.1209850107066381</v>
      </c>
      <c r="I1090" s="3">
        <v>0.2955032119914347</v>
      </c>
      <c r="J1090" s="3">
        <v>4.0542832634551947E-2</v>
      </c>
      <c r="K1090" s="3">
        <v>105284.2000000002</v>
      </c>
      <c r="L1090" s="3" t="s">
        <v>17381</v>
      </c>
      <c r="M1090" s="4" t="str">
        <f ca="1">IFERROR(__xludf.DUMMYFUNCTION("REGEXREPLACE(F4637,""\D"", """")"),"14")</f>
        <v>14</v>
      </c>
    </row>
    <row r="1091" spans="1:13" ht="15.75" customHeight="1">
      <c r="A1091" s="1">
        <v>103</v>
      </c>
      <c r="B1091" s="3">
        <v>104</v>
      </c>
      <c r="C1091" s="3" t="s">
        <v>336</v>
      </c>
      <c r="D1091" s="3">
        <v>0.16070412006012311</v>
      </c>
      <c r="E1091" s="3">
        <v>0.24610182948883441</v>
      </c>
      <c r="F1091" s="3">
        <v>0.64525139664804465</v>
      </c>
      <c r="G1091" s="3">
        <v>8.9385474860335198E-2</v>
      </c>
      <c r="H1091" s="3">
        <v>0.1145251396648045</v>
      </c>
      <c r="I1091" s="3">
        <v>0.25977653631284908</v>
      </c>
      <c r="J1091" s="3">
        <v>3.1370757276223571E-2</v>
      </c>
      <c r="K1091" s="3">
        <v>38378.699999999757</v>
      </c>
      <c r="L1091" s="3" t="s">
        <v>12852</v>
      </c>
      <c r="M1091" s="4" t="str">
        <f ca="1">IFERROR(__xludf.DUMMYFUNCTION("REGEXREPLACE(F105,""\D"", """")"),"15")</f>
        <v>15</v>
      </c>
    </row>
    <row r="1092" spans="1:13" ht="15.75" customHeight="1">
      <c r="A1092" s="1">
        <v>135</v>
      </c>
      <c r="B1092" s="3">
        <v>136</v>
      </c>
      <c r="C1092" s="3" t="s">
        <v>439</v>
      </c>
      <c r="D1092" s="3">
        <v>0.16343686770447449</v>
      </c>
      <c r="E1092" s="3">
        <v>0.2051342896069612</v>
      </c>
      <c r="F1092" s="3">
        <v>0.60979462875197477</v>
      </c>
      <c r="G1092" s="3">
        <v>0.1153238546603476</v>
      </c>
      <c r="H1092" s="3">
        <v>0.10900473933649291</v>
      </c>
      <c r="I1092" s="3">
        <v>0.27962085308056872</v>
      </c>
      <c r="J1092" s="3">
        <v>3.5991174050626962E-2</v>
      </c>
      <c r="K1092" s="3">
        <v>70866.89999999979</v>
      </c>
      <c r="L1092" s="3" t="s">
        <v>12884</v>
      </c>
      <c r="M1092" s="4" t="str">
        <f ca="1">IFERROR(__xludf.DUMMYFUNCTION("REGEXREPLACE(F137,""\D"", """")"),"15")</f>
        <v>15</v>
      </c>
    </row>
    <row r="1093" spans="1:13" ht="15.75" customHeight="1">
      <c r="A1093" s="1">
        <v>163</v>
      </c>
      <c r="B1093" s="3">
        <v>164</v>
      </c>
      <c r="C1093" s="3" t="s">
        <v>521</v>
      </c>
      <c r="D1093" s="3">
        <v>0.17380663546274719</v>
      </c>
      <c r="E1093" s="3">
        <v>0.1710905358691695</v>
      </c>
      <c r="F1093" s="3">
        <v>0.64305177111716616</v>
      </c>
      <c r="G1093" s="3">
        <v>0.1008174386920981</v>
      </c>
      <c r="H1093" s="3">
        <v>0.11171662125340601</v>
      </c>
      <c r="I1093" s="3">
        <v>0.27520435967302448</v>
      </c>
      <c r="J1093" s="3">
        <v>3.5657038620467069E-2</v>
      </c>
      <c r="K1093" s="3">
        <v>40466.19999999975</v>
      </c>
      <c r="L1093" s="3" t="s">
        <v>12912</v>
      </c>
      <c r="M1093" s="4" t="str">
        <f ca="1">IFERROR(__xludf.DUMMYFUNCTION("REGEXREPLACE(F165,""\D"", """")"),"15")</f>
        <v>15</v>
      </c>
    </row>
    <row r="1094" spans="1:13" ht="15.75" customHeight="1">
      <c r="A1094" s="1">
        <v>185</v>
      </c>
      <c r="B1094" s="3">
        <v>186</v>
      </c>
      <c r="C1094" s="3" t="s">
        <v>583</v>
      </c>
      <c r="D1094" s="3">
        <v>0.1577841864225201</v>
      </c>
      <c r="E1094" s="3">
        <v>0.1890031345243135</v>
      </c>
      <c r="F1094" s="3">
        <v>0.6097023153252481</v>
      </c>
      <c r="G1094" s="3">
        <v>0.1113561190738699</v>
      </c>
      <c r="H1094" s="3">
        <v>0.1256890848952591</v>
      </c>
      <c r="I1094" s="3">
        <v>0.28224917309812569</v>
      </c>
      <c r="J1094" s="3">
        <v>3.6903745667161952E-2</v>
      </c>
      <c r="K1094" s="3">
        <v>104544.8</v>
      </c>
      <c r="L1094" s="3" t="s">
        <v>12934</v>
      </c>
      <c r="M1094" s="4" t="str">
        <f ca="1">IFERROR(__xludf.DUMMYFUNCTION("REGEXREPLACE(F187,""\D"", """")"),"15")</f>
        <v>15</v>
      </c>
    </row>
    <row r="1095" spans="1:13" ht="15.75" customHeight="1">
      <c r="A1095" s="1">
        <v>211</v>
      </c>
      <c r="B1095" s="3">
        <v>212</v>
      </c>
      <c r="C1095" s="3" t="s">
        <v>660</v>
      </c>
      <c r="D1095" s="3">
        <v>0.15207534530151301</v>
      </c>
      <c r="E1095" s="3">
        <v>0.21295678754460379</v>
      </c>
      <c r="F1095" s="3">
        <v>0.64719626168224298</v>
      </c>
      <c r="G1095" s="3">
        <v>0.1168224299065421</v>
      </c>
      <c r="H1095" s="3">
        <v>0.1144859813084112</v>
      </c>
      <c r="I1095" s="3">
        <v>0.26401869158878499</v>
      </c>
      <c r="J1095" s="3">
        <v>3.4275523885209991E-2</v>
      </c>
      <c r="K1095" s="3">
        <v>47068.999999999607</v>
      </c>
      <c r="L1095" s="3" t="s">
        <v>12960</v>
      </c>
      <c r="M1095" s="4" t="str">
        <f ca="1">IFERROR(__xludf.DUMMYFUNCTION("REGEXREPLACE(F213,""\D"", """")"),"15")</f>
        <v>15</v>
      </c>
    </row>
    <row r="1096" spans="1:13" ht="15.75" customHeight="1">
      <c r="A1096" s="1">
        <v>223</v>
      </c>
      <c r="B1096" s="3">
        <v>224</v>
      </c>
      <c r="C1096" s="3" t="s">
        <v>696</v>
      </c>
      <c r="D1096" s="3">
        <v>0.15645498345883671</v>
      </c>
      <c r="E1096" s="3">
        <v>0.2191687775336012</v>
      </c>
      <c r="F1096" s="3">
        <v>0.66046511627906979</v>
      </c>
      <c r="G1096" s="3">
        <v>0.1116279069767442</v>
      </c>
      <c r="H1096" s="3">
        <v>0.1395348837209302</v>
      </c>
      <c r="I1096" s="3">
        <v>0.28837209302325578</v>
      </c>
      <c r="J1096" s="3">
        <v>3.7253500105049263E-2</v>
      </c>
      <c r="K1096" s="3">
        <v>23882.3</v>
      </c>
      <c r="L1096" s="3" t="s">
        <v>12972</v>
      </c>
      <c r="M1096" s="4" t="str">
        <f ca="1">IFERROR(__xludf.DUMMYFUNCTION("REGEXREPLACE(F225,""\D"", """")"),"15")</f>
        <v>15</v>
      </c>
    </row>
    <row r="1097" spans="1:13" ht="15.75" customHeight="1">
      <c r="A1097" s="1">
        <v>420</v>
      </c>
      <c r="B1097" s="3">
        <v>421</v>
      </c>
      <c r="C1097" s="3" t="s">
        <v>1277</v>
      </c>
      <c r="D1097" s="3">
        <v>0.16367892001354631</v>
      </c>
      <c r="E1097" s="3">
        <v>0.1467354974005517</v>
      </c>
      <c r="F1097" s="3">
        <v>0.64031620553359681</v>
      </c>
      <c r="G1097" s="3">
        <v>9.0909090909090912E-2</v>
      </c>
      <c r="H1097" s="3">
        <v>0.15019762845849799</v>
      </c>
      <c r="I1097" s="3">
        <v>0.30434782608695649</v>
      </c>
      <c r="J1097" s="3">
        <v>3.6707056709619781E-2</v>
      </c>
      <c r="K1097" s="3">
        <v>27485.49999999996</v>
      </c>
      <c r="L1097" s="3" t="s">
        <v>13169</v>
      </c>
      <c r="M1097" s="4" t="str">
        <f ca="1">IFERROR(__xludf.DUMMYFUNCTION("REGEXREPLACE(F422,""\D"", """")"),"15")</f>
        <v>15</v>
      </c>
    </row>
    <row r="1098" spans="1:13" ht="15.75" customHeight="1">
      <c r="A1098" s="1">
        <v>450</v>
      </c>
      <c r="B1098" s="3">
        <v>451</v>
      </c>
      <c r="C1098" s="3" t="s">
        <v>1366</v>
      </c>
      <c r="D1098" s="3">
        <v>0.13700453927929851</v>
      </c>
      <c r="E1098" s="3">
        <v>0.16766450227913121</v>
      </c>
      <c r="F1098" s="3">
        <v>0.64396887159533078</v>
      </c>
      <c r="G1098" s="3">
        <v>0.10311284046692611</v>
      </c>
      <c r="H1098" s="3">
        <v>0.1517509727626459</v>
      </c>
      <c r="I1098" s="3">
        <v>0.29571984435797671</v>
      </c>
      <c r="J1098" s="3">
        <v>3.3630601969555002E-2</v>
      </c>
      <c r="K1098" s="3">
        <v>56163.99999999944</v>
      </c>
      <c r="L1098" s="3" t="s">
        <v>13199</v>
      </c>
      <c r="M1098" s="4" t="str">
        <f ca="1">IFERROR(__xludf.DUMMYFUNCTION("REGEXREPLACE(F452,""\D"", """")"),"15")</f>
        <v>15</v>
      </c>
    </row>
    <row r="1099" spans="1:13" ht="15.75" customHeight="1">
      <c r="A1099" s="1">
        <v>473</v>
      </c>
      <c r="B1099" s="3">
        <v>474</v>
      </c>
      <c r="C1099" s="3" t="s">
        <v>1434</v>
      </c>
      <c r="D1099" s="3">
        <v>0.1531305163981056</v>
      </c>
      <c r="E1099" s="3">
        <v>0.21108714606957149</v>
      </c>
      <c r="F1099" s="3">
        <v>0.60066006600660071</v>
      </c>
      <c r="G1099" s="3">
        <v>8.9108910891089105E-2</v>
      </c>
      <c r="H1099" s="3">
        <v>0.1254125412541254</v>
      </c>
      <c r="I1099" s="3">
        <v>0.27062706270627063</v>
      </c>
      <c r="J1099" s="3">
        <v>3.1122551788903031E-2</v>
      </c>
      <c r="K1099" s="3">
        <v>34735.799999999857</v>
      </c>
      <c r="L1099" s="3" t="s">
        <v>13222</v>
      </c>
      <c r="M1099" s="4" t="str">
        <f ca="1">IFERROR(__xludf.DUMMYFUNCTION("REGEXREPLACE(F475,""\D"", """")"),"15")</f>
        <v>15</v>
      </c>
    </row>
    <row r="1100" spans="1:13" ht="15.75" customHeight="1">
      <c r="A1100" s="1">
        <v>521</v>
      </c>
      <c r="B1100" s="3">
        <v>522</v>
      </c>
      <c r="C1100" s="3" t="s">
        <v>1574</v>
      </c>
      <c r="D1100" s="3">
        <v>0.16487719954232341</v>
      </c>
      <c r="E1100" s="3">
        <v>0.18382046752807771</v>
      </c>
      <c r="F1100" s="3">
        <v>0.66170212765957448</v>
      </c>
      <c r="G1100" s="3">
        <v>0.1106382978723404</v>
      </c>
      <c r="H1100" s="3">
        <v>0.12978723404255321</v>
      </c>
      <c r="I1100" s="3">
        <v>0.29148936170212758</v>
      </c>
      <c r="J1100" s="3">
        <v>3.8646689023793153E-2</v>
      </c>
      <c r="K1100" s="3">
        <v>52300.699999999517</v>
      </c>
      <c r="L1100" s="3" t="s">
        <v>13270</v>
      </c>
      <c r="M1100" s="4" t="str">
        <f ca="1">IFERROR(__xludf.DUMMYFUNCTION("REGEXREPLACE(F523,""\D"", """")"),"15")</f>
        <v>15</v>
      </c>
    </row>
    <row r="1101" spans="1:13" ht="15.75" customHeight="1">
      <c r="A1101" s="1">
        <v>611</v>
      </c>
      <c r="B1101" s="3">
        <v>612</v>
      </c>
      <c r="C1101" s="3" t="s">
        <v>1828</v>
      </c>
      <c r="D1101" s="3">
        <v>0.19727939106570869</v>
      </c>
      <c r="E1101" s="3">
        <v>0.23396610306109711</v>
      </c>
      <c r="F1101" s="3">
        <v>0.65858585858585861</v>
      </c>
      <c r="G1101" s="3">
        <v>8.4848484848484854E-2</v>
      </c>
      <c r="H1101" s="3">
        <v>0.10505050505050501</v>
      </c>
      <c r="I1101" s="3">
        <v>0.25454545454545452</v>
      </c>
      <c r="J1101" s="3">
        <v>3.621958045135501E-2</v>
      </c>
      <c r="K1101" s="3">
        <v>53101.999999999483</v>
      </c>
      <c r="L1101" s="3" t="s">
        <v>13360</v>
      </c>
      <c r="M1101" s="4" t="str">
        <f ca="1">IFERROR(__xludf.DUMMYFUNCTION("REGEXREPLACE(F613,""\D"", """")"),"15")</f>
        <v>15</v>
      </c>
    </row>
    <row r="1102" spans="1:13" ht="15.75" customHeight="1">
      <c r="A1102" s="1">
        <v>621</v>
      </c>
      <c r="B1102" s="3">
        <v>622</v>
      </c>
      <c r="C1102" s="3" t="s">
        <v>1858</v>
      </c>
      <c r="D1102" s="3">
        <v>0.20437256491444411</v>
      </c>
      <c r="E1102" s="3">
        <v>0.17940101619583959</v>
      </c>
      <c r="F1102" s="3">
        <v>0.6462585034013606</v>
      </c>
      <c r="G1102" s="3">
        <v>9.5238095238095233E-2</v>
      </c>
      <c r="H1102" s="3">
        <v>0.1326530612244898</v>
      </c>
      <c r="I1102" s="3">
        <v>0.28231292517006801</v>
      </c>
      <c r="J1102" s="3">
        <v>4.422279358975012E-2</v>
      </c>
      <c r="K1102" s="3">
        <v>32453.49999999988</v>
      </c>
      <c r="L1102" s="3" t="s">
        <v>13370</v>
      </c>
      <c r="M1102" s="4" t="str">
        <f ca="1">IFERROR(__xludf.DUMMYFUNCTION("REGEXREPLACE(F623,""\D"", """")"),"15")</f>
        <v>15</v>
      </c>
    </row>
    <row r="1103" spans="1:13" ht="15.75" customHeight="1">
      <c r="A1103" s="1">
        <v>640</v>
      </c>
      <c r="B1103" s="3">
        <v>641</v>
      </c>
      <c r="C1103" s="3" t="s">
        <v>1912</v>
      </c>
      <c r="D1103" s="3">
        <v>0.19765923860089571</v>
      </c>
      <c r="E1103" s="3">
        <v>0.36039510745954639</v>
      </c>
      <c r="F1103" s="3">
        <v>0.6561743341404358</v>
      </c>
      <c r="G1103" s="3">
        <v>8.2324455205811137E-2</v>
      </c>
      <c r="H1103" s="3">
        <v>0.10169491525423729</v>
      </c>
      <c r="I1103" s="3">
        <v>0.22276029055690069</v>
      </c>
      <c r="J1103" s="3">
        <v>3.4909482647441627E-2</v>
      </c>
      <c r="K1103" s="3">
        <v>43014.599999999657</v>
      </c>
      <c r="L1103" s="3" t="s">
        <v>13389</v>
      </c>
      <c r="M1103" s="4" t="str">
        <f ca="1">IFERROR(__xludf.DUMMYFUNCTION("REGEXREPLACE(F642,""\D"", """")"),"15")</f>
        <v>15</v>
      </c>
    </row>
    <row r="1104" spans="1:13" ht="15.75" customHeight="1">
      <c r="A1104" s="1">
        <v>1070</v>
      </c>
      <c r="B1104" s="3">
        <v>1071</v>
      </c>
      <c r="C1104" s="3" t="s">
        <v>3134</v>
      </c>
      <c r="D1104" s="3">
        <v>0.16499487763103979</v>
      </c>
      <c r="E1104" s="3">
        <v>0.16961643700698231</v>
      </c>
      <c r="F1104" s="3">
        <v>0.65</v>
      </c>
      <c r="G1104" s="3">
        <v>0.1114285714285714</v>
      </c>
      <c r="H1104" s="3">
        <v>0.1471428571428571</v>
      </c>
      <c r="I1104" s="3">
        <v>0.31142857142857139</v>
      </c>
      <c r="J1104" s="3">
        <v>4.1678490965401549E-2</v>
      </c>
      <c r="K1104" s="3">
        <v>77430.29999999993</v>
      </c>
      <c r="L1104" s="3" t="s">
        <v>13818</v>
      </c>
      <c r="M1104" s="4" t="str">
        <f ca="1">IFERROR(__xludf.DUMMYFUNCTION("REGEXREPLACE(F1072,""\D"", """")"),"15")</f>
        <v>15</v>
      </c>
    </row>
    <row r="1105" spans="1:13" ht="15.75" customHeight="1">
      <c r="A1105" s="1">
        <v>1263</v>
      </c>
      <c r="B1105" s="3">
        <v>1264</v>
      </c>
      <c r="C1105" s="3" t="s">
        <v>3687</v>
      </c>
      <c r="D1105" s="3">
        <v>0.14876379101424211</v>
      </c>
      <c r="E1105" s="3">
        <v>0.21664633083952259</v>
      </c>
      <c r="F1105" s="3">
        <v>0.65781710914454272</v>
      </c>
      <c r="G1105" s="3">
        <v>8.8495575221238937E-2</v>
      </c>
      <c r="H1105" s="3">
        <v>0.13274336283185839</v>
      </c>
      <c r="I1105" s="3">
        <v>0.26253687315634222</v>
      </c>
      <c r="J1105" s="3">
        <v>3.119990746019205E-2</v>
      </c>
      <c r="K1105" s="3">
        <v>37433.799999999799</v>
      </c>
      <c r="L1105" s="3" t="s">
        <v>14011</v>
      </c>
      <c r="M1105" s="4" t="str">
        <f ca="1">IFERROR(__xludf.DUMMYFUNCTION("REGEXREPLACE(F1265,""\D"", """")"),"15")</f>
        <v>15</v>
      </c>
    </row>
    <row r="1106" spans="1:13" ht="15.75" customHeight="1">
      <c r="A1106" s="1">
        <v>1293</v>
      </c>
      <c r="B1106" s="3">
        <v>1294</v>
      </c>
      <c r="C1106" s="3" t="s">
        <v>3774</v>
      </c>
      <c r="D1106" s="3">
        <v>0.18189385688402071</v>
      </c>
      <c r="E1106" s="3">
        <v>0.1941883473399717</v>
      </c>
      <c r="F1106" s="3">
        <v>0.64590163934426226</v>
      </c>
      <c r="G1106" s="3">
        <v>8.5245901639344257E-2</v>
      </c>
      <c r="H1106" s="3">
        <v>0.12459016393442621</v>
      </c>
      <c r="I1106" s="3">
        <v>0.26885245901639337</v>
      </c>
      <c r="J1106" s="3">
        <v>3.6032076459853908E-2</v>
      </c>
      <c r="K1106" s="3">
        <v>33099.399999999863</v>
      </c>
      <c r="L1106" s="3" t="s">
        <v>14041</v>
      </c>
      <c r="M1106" s="4" t="str">
        <f ca="1">IFERROR(__xludf.DUMMYFUNCTION("REGEXREPLACE(F1295,""\D"", """")"),"15")</f>
        <v>15</v>
      </c>
    </row>
    <row r="1107" spans="1:13" ht="15.75" customHeight="1">
      <c r="A1107" s="1">
        <v>1295</v>
      </c>
      <c r="B1107" s="3">
        <v>1296</v>
      </c>
      <c r="C1107" s="3" t="s">
        <v>3779</v>
      </c>
      <c r="D1107" s="3">
        <v>0.1364206001991016</v>
      </c>
      <c r="E1107" s="3">
        <v>0.56973511875205551</v>
      </c>
      <c r="F1107" s="3">
        <v>0.51086956521739135</v>
      </c>
      <c r="G1107" s="3">
        <v>6.5217391304347824E-2</v>
      </c>
      <c r="H1107" s="3">
        <v>8.1521739130434784E-2</v>
      </c>
      <c r="I1107" s="3">
        <v>0.17391304347826089</v>
      </c>
      <c r="J1107" s="3">
        <v>1.775180875846858E-2</v>
      </c>
      <c r="K1107" s="3">
        <v>19869.100000000009</v>
      </c>
      <c r="L1107" s="3" t="s">
        <v>14043</v>
      </c>
      <c r="M1107" s="4" t="str">
        <f ca="1">IFERROR(__xludf.DUMMYFUNCTION("REGEXREPLACE(F1297,""\D"", """")"),"15")</f>
        <v>15</v>
      </c>
    </row>
    <row r="1108" spans="1:13" ht="15.75" customHeight="1">
      <c r="A1108" s="1">
        <v>1417</v>
      </c>
      <c r="B1108" s="3">
        <v>1418</v>
      </c>
      <c r="C1108" s="3" t="s">
        <v>4114</v>
      </c>
      <c r="D1108" s="3">
        <v>0.14459184908181469</v>
      </c>
      <c r="E1108" s="3">
        <v>0.1751143034642616</v>
      </c>
      <c r="F1108" s="3">
        <v>0.58865248226950351</v>
      </c>
      <c r="G1108" s="3">
        <v>9.9290780141843976E-2</v>
      </c>
      <c r="H1108" s="3">
        <v>0.13475177304964539</v>
      </c>
      <c r="I1108" s="3">
        <v>0.2978723404255319</v>
      </c>
      <c r="J1108" s="3">
        <v>3.0829328356744991E-2</v>
      </c>
      <c r="K1108" s="3">
        <v>15436.900000000031</v>
      </c>
      <c r="L1108" s="3" t="s">
        <v>14165</v>
      </c>
      <c r="M1108" s="4" t="str">
        <f ca="1">IFERROR(__xludf.DUMMYFUNCTION("REGEXREPLACE(F1419,""\D"", """")"),"15")</f>
        <v>15</v>
      </c>
    </row>
    <row r="1109" spans="1:13" ht="15.75" customHeight="1">
      <c r="A1109" s="1">
        <v>1432</v>
      </c>
      <c r="B1109" s="3">
        <v>1433</v>
      </c>
      <c r="C1109" s="3" t="s">
        <v>4156</v>
      </c>
      <c r="D1109" s="3">
        <v>0.20777125107058289</v>
      </c>
      <c r="E1109" s="3">
        <v>0.16723956190238981</v>
      </c>
      <c r="F1109" s="3">
        <v>0.64935064935064934</v>
      </c>
      <c r="G1109" s="3">
        <v>8.4415584415584416E-2</v>
      </c>
      <c r="H1109" s="3">
        <v>0.1233766233766234</v>
      </c>
      <c r="I1109" s="3">
        <v>0.26623376623376621</v>
      </c>
      <c r="J1109" s="3">
        <v>3.8906955888713929E-2</v>
      </c>
      <c r="K1109" s="3">
        <v>16908.300000000021</v>
      </c>
      <c r="L1109" s="3" t="s">
        <v>14180</v>
      </c>
      <c r="M1109" s="4" t="str">
        <f ca="1">IFERROR(__xludf.DUMMYFUNCTION("REGEXREPLACE(F1434,""\D"", """")"),"15")</f>
        <v>15</v>
      </c>
    </row>
    <row r="1110" spans="1:13" ht="15.75" customHeight="1">
      <c r="A1110" s="1">
        <v>1509</v>
      </c>
      <c r="B1110" s="3">
        <v>1510</v>
      </c>
      <c r="C1110" s="3" t="s">
        <v>4370</v>
      </c>
      <c r="D1110" s="3">
        <v>0.24985866378089711</v>
      </c>
      <c r="E1110" s="3">
        <v>0.29053579829291443</v>
      </c>
      <c r="F1110" s="3">
        <v>0.69767441860465118</v>
      </c>
      <c r="G1110" s="3">
        <v>0.17829457364341089</v>
      </c>
      <c r="H1110" s="3">
        <v>6.2015503875968991E-2</v>
      </c>
      <c r="I1110" s="3">
        <v>0.30232558139534882</v>
      </c>
      <c r="J1110" s="3">
        <v>4.888862959543893E-2</v>
      </c>
      <c r="K1110" s="3">
        <v>13832.800000000039</v>
      </c>
      <c r="L1110" s="3" t="s">
        <v>14257</v>
      </c>
      <c r="M1110" s="4" t="str">
        <f ca="1">IFERROR(__xludf.DUMMYFUNCTION("REGEXREPLACE(F1511,""\D"", """")"),"15")</f>
        <v>15</v>
      </c>
    </row>
    <row r="1111" spans="1:13" ht="15.75" customHeight="1">
      <c r="A1111" s="1">
        <v>1642</v>
      </c>
      <c r="B1111" s="3">
        <v>1643</v>
      </c>
      <c r="C1111" s="3" t="s">
        <v>4734</v>
      </c>
      <c r="D1111" s="3">
        <v>0.151820906691506</v>
      </c>
      <c r="E1111" s="3">
        <v>0.19947026731271419</v>
      </c>
      <c r="F1111" s="3">
        <v>0.625</v>
      </c>
      <c r="G1111" s="3">
        <v>0.11911764705882349</v>
      </c>
      <c r="H1111" s="3">
        <v>0.11911764705882349</v>
      </c>
      <c r="I1111" s="3">
        <v>0.29558823529411771</v>
      </c>
      <c r="J1111" s="3">
        <v>3.5613383549375828E-2</v>
      </c>
      <c r="K1111" s="3">
        <v>73928.799999999814</v>
      </c>
      <c r="L1111" s="3" t="s">
        <v>14390</v>
      </c>
      <c r="M1111" s="4" t="str">
        <f ca="1">IFERROR(__xludf.DUMMYFUNCTION("REGEXREPLACE(F1644,""\D"", """")"),"15")</f>
        <v>15</v>
      </c>
    </row>
    <row r="1112" spans="1:13" ht="15.75" customHeight="1">
      <c r="A1112" s="1">
        <v>1816</v>
      </c>
      <c r="B1112" s="3">
        <v>1817</v>
      </c>
      <c r="C1112" s="3" t="s">
        <v>5204</v>
      </c>
      <c r="D1112" s="3">
        <v>0.16116949056981841</v>
      </c>
      <c r="E1112" s="3">
        <v>0.24530557175763401</v>
      </c>
      <c r="F1112" s="3">
        <v>0.59683794466403162</v>
      </c>
      <c r="G1112" s="3">
        <v>0.1185770750988142</v>
      </c>
      <c r="H1112" s="3">
        <v>9.0909090909090912E-2</v>
      </c>
      <c r="I1112" s="3">
        <v>0.2648221343873518</v>
      </c>
      <c r="J1112" s="3">
        <v>3.1825965975601472E-2</v>
      </c>
      <c r="K1112" s="3">
        <v>27646.299999999948</v>
      </c>
      <c r="L1112" s="3" t="s">
        <v>14564</v>
      </c>
      <c r="M1112" s="4" t="str">
        <f ca="1">IFERROR(__xludf.DUMMYFUNCTION("REGEXREPLACE(F1818,""\D"", """")"),"15")</f>
        <v>15</v>
      </c>
    </row>
    <row r="1113" spans="1:13" ht="15.75" customHeight="1">
      <c r="A1113" s="1">
        <v>1838</v>
      </c>
      <c r="B1113" s="3">
        <v>1839</v>
      </c>
      <c r="C1113" s="3" t="s">
        <v>5262</v>
      </c>
      <c r="D1113" s="3">
        <v>0.18014867589850561</v>
      </c>
      <c r="E1113" s="3">
        <v>0.2667396360255409</v>
      </c>
      <c r="F1113" s="3">
        <v>0.64356435643564358</v>
      </c>
      <c r="G1113" s="3">
        <v>6.9306930693069313E-2</v>
      </c>
      <c r="H1113" s="3">
        <v>9.9009900990099015E-2</v>
      </c>
      <c r="I1113" s="3">
        <v>0.25742574257425738</v>
      </c>
      <c r="J1113" s="3">
        <v>2.4788758056266961E-2</v>
      </c>
      <c r="K1113" s="3">
        <v>10796.90000000002</v>
      </c>
      <c r="L1113" s="3" t="s">
        <v>14586</v>
      </c>
      <c r="M1113" s="4" t="str">
        <f ca="1">IFERROR(__xludf.DUMMYFUNCTION("REGEXREPLACE(F1840,""\D"", """")"),"15")</f>
        <v>15</v>
      </c>
    </row>
    <row r="1114" spans="1:13" ht="15.75" customHeight="1">
      <c r="A1114" s="1">
        <v>1958</v>
      </c>
      <c r="B1114" s="3">
        <v>1959</v>
      </c>
      <c r="C1114" s="3" t="s">
        <v>5577</v>
      </c>
      <c r="D1114" s="3">
        <v>0.20421259814739259</v>
      </c>
      <c r="E1114" s="3">
        <v>0.1820922967528816</v>
      </c>
      <c r="F1114" s="3">
        <v>0.64347826086956517</v>
      </c>
      <c r="G1114" s="3">
        <v>0.16521739130434779</v>
      </c>
      <c r="H1114" s="3">
        <v>8.6956521739130432E-2</v>
      </c>
      <c r="I1114" s="3">
        <v>0.30434782608695649</v>
      </c>
      <c r="J1114" s="3">
        <v>4.4558962718486819E-2</v>
      </c>
      <c r="K1114" s="3">
        <v>13138.000000000029</v>
      </c>
      <c r="L1114" s="3" t="s">
        <v>14706</v>
      </c>
      <c r="M1114" s="4" t="str">
        <f ca="1">IFERROR(__xludf.DUMMYFUNCTION("REGEXREPLACE(F1960,""\D"", """")"),"15")</f>
        <v>15</v>
      </c>
    </row>
    <row r="1115" spans="1:13" ht="15.75" customHeight="1">
      <c r="A1115" s="1">
        <v>2027</v>
      </c>
      <c r="B1115" s="3">
        <v>2028</v>
      </c>
      <c r="C1115" s="3" t="s">
        <v>5757</v>
      </c>
      <c r="D1115" s="3">
        <v>0.1605900299303003</v>
      </c>
      <c r="E1115" s="3">
        <v>0.17420643771769431</v>
      </c>
      <c r="F1115" s="3">
        <v>0.63058419243986252</v>
      </c>
      <c r="G1115" s="3">
        <v>0.10309278350515461</v>
      </c>
      <c r="H1115" s="3">
        <v>0.13058419243986261</v>
      </c>
      <c r="I1115" s="3">
        <v>0.28350515463917519</v>
      </c>
      <c r="J1115" s="3">
        <v>3.6589964716715703E-2</v>
      </c>
      <c r="K1115" s="3">
        <v>67262.399999999616</v>
      </c>
      <c r="L1115" s="3" t="s">
        <v>14774</v>
      </c>
      <c r="M1115" s="4" t="str">
        <f ca="1">IFERROR(__xludf.DUMMYFUNCTION("REGEXREPLACE(F2029,""\D"", """")"),"15")</f>
        <v>15</v>
      </c>
    </row>
    <row r="1116" spans="1:13" ht="15.75" customHeight="1">
      <c r="A1116" s="1">
        <v>2182</v>
      </c>
      <c r="B1116" s="3">
        <v>2183</v>
      </c>
      <c r="C1116" s="3" t="s">
        <v>6173</v>
      </c>
      <c r="D1116" s="3">
        <v>0.1419875073638065</v>
      </c>
      <c r="E1116" s="3">
        <v>6.3588770350682944E-2</v>
      </c>
      <c r="F1116" s="3">
        <v>0.66666666666666663</v>
      </c>
      <c r="G1116" s="3">
        <v>0.1066666666666667</v>
      </c>
      <c r="H1116" s="3">
        <v>0.22666666666666671</v>
      </c>
      <c r="I1116" s="3">
        <v>0.36</v>
      </c>
      <c r="J1116" s="3">
        <v>3.9123405114141668E-2</v>
      </c>
      <c r="K1116" s="3">
        <v>8693.4000000000087</v>
      </c>
      <c r="L1116" s="3" t="s">
        <v>14929</v>
      </c>
      <c r="M1116" s="4" t="str">
        <f ca="1">IFERROR(__xludf.DUMMYFUNCTION("REGEXREPLACE(F2184,""\D"", """")"),"15")</f>
        <v>15</v>
      </c>
    </row>
    <row r="1117" spans="1:13" ht="15.75" customHeight="1">
      <c r="A1117" s="1">
        <v>2240</v>
      </c>
      <c r="B1117" s="3">
        <v>2241</v>
      </c>
      <c r="C1117" s="3" t="s">
        <v>6323</v>
      </c>
      <c r="D1117" s="3">
        <v>0.1826376676537439</v>
      </c>
      <c r="E1117" s="3">
        <v>0.20437926208675999</v>
      </c>
      <c r="F1117" s="3">
        <v>0.6428571428571429</v>
      </c>
      <c r="G1117" s="3">
        <v>0.1041666666666667</v>
      </c>
      <c r="H1117" s="3">
        <v>0.12797619047619049</v>
      </c>
      <c r="I1117" s="3">
        <v>0.28273809523809518</v>
      </c>
      <c r="J1117" s="3">
        <v>4.0811793960085253E-2</v>
      </c>
      <c r="K1117" s="3">
        <v>37453.299999999777</v>
      </c>
      <c r="L1117" s="3" t="s">
        <v>14987</v>
      </c>
      <c r="M1117" s="4" t="str">
        <f ca="1">IFERROR(__xludf.DUMMYFUNCTION("REGEXREPLACE(F2242,""\D"", """")"),"15")</f>
        <v>15</v>
      </c>
    </row>
    <row r="1118" spans="1:13" ht="15.75" customHeight="1">
      <c r="A1118" s="1">
        <v>2269</v>
      </c>
      <c r="B1118" s="3">
        <v>2270</v>
      </c>
      <c r="C1118" s="3" t="s">
        <v>6397</v>
      </c>
      <c r="D1118" s="3">
        <v>0.14629820388722309</v>
      </c>
      <c r="E1118" s="3">
        <v>0.29968368684744662</v>
      </c>
      <c r="F1118" s="3">
        <v>0.65027322404371579</v>
      </c>
      <c r="G1118" s="3">
        <v>9.2896174863387984E-2</v>
      </c>
      <c r="H1118" s="3">
        <v>0.1147540983606557</v>
      </c>
      <c r="I1118" s="3">
        <v>0.24590163934426229</v>
      </c>
      <c r="J1118" s="3">
        <v>2.809658338112727E-2</v>
      </c>
      <c r="K1118" s="3">
        <v>20787.900000000009</v>
      </c>
      <c r="L1118" s="3" t="s">
        <v>15016</v>
      </c>
      <c r="M1118" s="4" t="str">
        <f ca="1">IFERROR(__xludf.DUMMYFUNCTION("REGEXREPLACE(F2271,""\D"", """")"),"15")</f>
        <v>15</v>
      </c>
    </row>
    <row r="1119" spans="1:13" ht="15.75" customHeight="1">
      <c r="A1119" s="1">
        <v>2282</v>
      </c>
      <c r="B1119" s="3">
        <v>2283</v>
      </c>
      <c r="C1119" s="3" t="s">
        <v>6428</v>
      </c>
      <c r="D1119" s="3">
        <v>0.18230925399053141</v>
      </c>
      <c r="E1119" s="3">
        <v>0.1878354712992078</v>
      </c>
      <c r="F1119" s="3">
        <v>0.6179775280898876</v>
      </c>
      <c r="G1119" s="3">
        <v>0.1059390048154093</v>
      </c>
      <c r="H1119" s="3">
        <v>0.1187800963081862</v>
      </c>
      <c r="I1119" s="3">
        <v>0.27929373996789719</v>
      </c>
      <c r="J1119" s="3">
        <v>4.016116397807161E-2</v>
      </c>
      <c r="K1119" s="3">
        <v>69606.899999999645</v>
      </c>
      <c r="L1119" s="3" t="s">
        <v>15029</v>
      </c>
      <c r="M1119" s="4" t="str">
        <f ca="1">IFERROR(__xludf.DUMMYFUNCTION("REGEXREPLACE(F2284,""\D"", """")"),"15")</f>
        <v>15</v>
      </c>
    </row>
    <row r="1120" spans="1:13" ht="15.75" customHeight="1">
      <c r="A1120" s="1">
        <v>2369</v>
      </c>
      <c r="B1120" s="3">
        <v>2370</v>
      </c>
      <c r="C1120" s="3" t="s">
        <v>6659</v>
      </c>
      <c r="D1120" s="3">
        <v>0.16387526292492621</v>
      </c>
      <c r="E1120" s="3">
        <v>0.11141864615268041</v>
      </c>
      <c r="F1120" s="3">
        <v>0.62931034482758619</v>
      </c>
      <c r="G1120" s="3">
        <v>0.13505747126436779</v>
      </c>
      <c r="H1120" s="3">
        <v>0.15804597701149431</v>
      </c>
      <c r="I1120" s="3">
        <v>0.33908045977011492</v>
      </c>
      <c r="J1120" s="3">
        <v>4.6795601120222498E-2</v>
      </c>
      <c r="K1120" s="3">
        <v>39338.699999999772</v>
      </c>
      <c r="L1120" s="3" t="s">
        <v>15116</v>
      </c>
      <c r="M1120" s="4" t="str">
        <f ca="1">IFERROR(__xludf.DUMMYFUNCTION("REGEXREPLACE(F2371,""\D"", """")"),"15")</f>
        <v>15</v>
      </c>
    </row>
    <row r="1121" spans="1:13" ht="15.75" customHeight="1">
      <c r="A1121" s="1">
        <v>2384</v>
      </c>
      <c r="B1121" s="3">
        <v>2385</v>
      </c>
      <c r="C1121" s="3" t="s">
        <v>6697</v>
      </c>
      <c r="D1121" s="3">
        <v>0.13639480771392321</v>
      </c>
      <c r="E1121" s="3">
        <v>0.2289717388746321</v>
      </c>
      <c r="F1121" s="3">
        <v>0.70813397129186606</v>
      </c>
      <c r="G1121" s="3">
        <v>0.12918660287081341</v>
      </c>
      <c r="H1121" s="3">
        <v>0.12679425837320571</v>
      </c>
      <c r="I1121" s="3">
        <v>0.28947368421052633</v>
      </c>
      <c r="J1121" s="3">
        <v>3.4123607862374762E-2</v>
      </c>
      <c r="K1121" s="3">
        <v>46456.599999999642</v>
      </c>
      <c r="L1121" s="3" t="s">
        <v>15131</v>
      </c>
      <c r="M1121" s="4" t="str">
        <f ca="1">IFERROR(__xludf.DUMMYFUNCTION("REGEXREPLACE(F2386,""\D"", """")"),"15")</f>
        <v>15</v>
      </c>
    </row>
    <row r="1122" spans="1:13" ht="15.75" customHeight="1">
      <c r="A1122" s="1">
        <v>2425</v>
      </c>
      <c r="B1122" s="3">
        <v>2426</v>
      </c>
      <c r="C1122" s="3" t="s">
        <v>6809</v>
      </c>
      <c r="D1122" s="3">
        <v>0.16246123145704519</v>
      </c>
      <c r="E1122" s="3">
        <v>0.16994301965685291</v>
      </c>
      <c r="F1122" s="3">
        <v>0.63667820069204151</v>
      </c>
      <c r="G1122" s="3">
        <v>0.1245674740484429</v>
      </c>
      <c r="H1122" s="3">
        <v>0.1211072664359862</v>
      </c>
      <c r="I1122" s="3">
        <v>0.31487889273356401</v>
      </c>
      <c r="J1122" s="3">
        <v>3.8515725602407257E-2</v>
      </c>
      <c r="K1122" s="3">
        <v>32771.399999999907</v>
      </c>
      <c r="L1122" s="3" t="s">
        <v>15172</v>
      </c>
      <c r="M1122" s="4" t="str">
        <f ca="1">IFERROR(__xludf.DUMMYFUNCTION("REGEXREPLACE(F2427,""\D"", """")"),"15")</f>
        <v>15</v>
      </c>
    </row>
    <row r="1123" spans="1:13" ht="15.75" customHeight="1">
      <c r="A1123" s="1">
        <v>2429</v>
      </c>
      <c r="B1123" s="3">
        <v>2430</v>
      </c>
      <c r="C1123" s="3" t="s">
        <v>6818</v>
      </c>
      <c r="D1123" s="3">
        <v>0.19296809828305539</v>
      </c>
      <c r="E1123" s="3">
        <v>0.242174983913792</v>
      </c>
      <c r="F1123" s="3">
        <v>0.64432989690721654</v>
      </c>
      <c r="G1123" s="3">
        <v>8.7628865979381437E-2</v>
      </c>
      <c r="H1123" s="3">
        <v>0.1108247422680412</v>
      </c>
      <c r="I1123" s="3">
        <v>0.23711340206185569</v>
      </c>
      <c r="J1123" s="3">
        <v>3.6752258096933783E-2</v>
      </c>
      <c r="K1123" s="3">
        <v>42733.699999999691</v>
      </c>
      <c r="L1123" s="3" t="s">
        <v>15176</v>
      </c>
      <c r="M1123" s="4" t="str">
        <f ca="1">IFERROR(__xludf.DUMMYFUNCTION("REGEXREPLACE(F2431,""\D"", """")"),"15")</f>
        <v>15</v>
      </c>
    </row>
    <row r="1124" spans="1:13" ht="15.75" customHeight="1">
      <c r="A1124" s="1">
        <v>2614</v>
      </c>
      <c r="B1124" s="3">
        <v>2615</v>
      </c>
      <c r="C1124" s="3" t="s">
        <v>7315</v>
      </c>
      <c r="D1124" s="3">
        <v>0.159702964282639</v>
      </c>
      <c r="E1124" s="3">
        <v>0.35190340431183609</v>
      </c>
      <c r="F1124" s="3">
        <v>0.61580086580086579</v>
      </c>
      <c r="G1124" s="3">
        <v>4.5454545454545463E-2</v>
      </c>
      <c r="H1124" s="3">
        <v>0.13311688311688311</v>
      </c>
      <c r="I1124" s="3">
        <v>0.19155844155844159</v>
      </c>
      <c r="J1124" s="3">
        <v>2.587152887609567E-2</v>
      </c>
      <c r="K1124" s="3">
        <v>98998.10000000053</v>
      </c>
      <c r="L1124" s="3" t="s">
        <v>15361</v>
      </c>
      <c r="M1124" s="4" t="str">
        <f ca="1">IFERROR(__xludf.DUMMYFUNCTION("REGEXREPLACE(F2616,""\D"", """")"),"15")</f>
        <v>15</v>
      </c>
    </row>
    <row r="1125" spans="1:13" ht="15.75" customHeight="1">
      <c r="A1125" s="1">
        <v>2654</v>
      </c>
      <c r="B1125" s="3">
        <v>2655</v>
      </c>
      <c r="C1125" s="3" t="s">
        <v>7423</v>
      </c>
      <c r="D1125" s="3">
        <v>8.3632465992541066E-2</v>
      </c>
      <c r="E1125" s="3">
        <v>0.1307188940420648</v>
      </c>
      <c r="F1125" s="3">
        <v>0.68181818181818177</v>
      </c>
      <c r="G1125" s="3">
        <v>0.1818181818181818</v>
      </c>
      <c r="H1125" s="3">
        <v>0.12727272727272729</v>
      </c>
      <c r="I1125" s="3">
        <v>0.36363636363636359</v>
      </c>
      <c r="J1125" s="3">
        <v>2.3630985031795379E-2</v>
      </c>
      <c r="K1125" s="3">
        <v>12923.70000000003</v>
      </c>
      <c r="L1125" s="3" t="s">
        <v>15401</v>
      </c>
      <c r="M1125" s="4" t="str">
        <f ca="1">IFERROR(__xludf.DUMMYFUNCTION("REGEXREPLACE(F2656,""\D"", """")"),"15")</f>
        <v>15</v>
      </c>
    </row>
    <row r="1126" spans="1:13" ht="15.75" customHeight="1">
      <c r="A1126" s="1">
        <v>2773</v>
      </c>
      <c r="B1126" s="3">
        <v>2774</v>
      </c>
      <c r="C1126" s="3" t="s">
        <v>7738</v>
      </c>
      <c r="D1126" s="3">
        <v>0.1411400762639955</v>
      </c>
      <c r="E1126" s="3">
        <v>0.17165020766491479</v>
      </c>
      <c r="F1126" s="3">
        <v>0.68780487804878043</v>
      </c>
      <c r="G1126" s="3">
        <v>0.13170731707317071</v>
      </c>
      <c r="H1126" s="3">
        <v>0.1414634146341463</v>
      </c>
      <c r="I1126" s="3">
        <v>0.2780487804878049</v>
      </c>
      <c r="J1126" s="3">
        <v>3.6897762666905892E-2</v>
      </c>
      <c r="K1126" s="3">
        <v>21539.09999999998</v>
      </c>
      <c r="L1126" s="3" t="s">
        <v>15520</v>
      </c>
      <c r="M1126" s="4" t="str">
        <f ca="1">IFERROR(__xludf.DUMMYFUNCTION("REGEXREPLACE(F2775,""\D"", """")"),"15")</f>
        <v>15</v>
      </c>
    </row>
    <row r="1127" spans="1:13" ht="15.75" customHeight="1">
      <c r="A1127" s="1">
        <v>2791</v>
      </c>
      <c r="B1127" s="3">
        <v>2792</v>
      </c>
      <c r="C1127" s="3" t="s">
        <v>7784</v>
      </c>
      <c r="D1127" s="3">
        <v>0.1723845411365065</v>
      </c>
      <c r="E1127" s="3">
        <v>0.30089512311177158</v>
      </c>
      <c r="F1127" s="3">
        <v>0.66265060240963858</v>
      </c>
      <c r="G1127" s="3">
        <v>5.4216867469879519E-2</v>
      </c>
      <c r="H1127" s="3">
        <v>0.12650602409638551</v>
      </c>
      <c r="I1127" s="3">
        <v>0.2048192771084337</v>
      </c>
      <c r="J1127" s="3">
        <v>2.6529947798569261E-2</v>
      </c>
      <c r="K1127" s="3">
        <v>17487.30000000001</v>
      </c>
      <c r="L1127" s="3" t="s">
        <v>15538</v>
      </c>
      <c r="M1127" s="4" t="str">
        <f ca="1">IFERROR(__xludf.DUMMYFUNCTION("REGEXREPLACE(F2793,""\D"", """")"),"15")</f>
        <v>15</v>
      </c>
    </row>
    <row r="1128" spans="1:13" ht="15.75" customHeight="1">
      <c r="A1128" s="1">
        <v>2794</v>
      </c>
      <c r="B1128" s="3">
        <v>2795</v>
      </c>
      <c r="C1128" s="3" t="s">
        <v>7793</v>
      </c>
      <c r="D1128" s="3">
        <v>0.17781924979956251</v>
      </c>
      <c r="E1128" s="3">
        <v>0.42067043723334518</v>
      </c>
      <c r="F1128" s="3">
        <v>0.65460526315789469</v>
      </c>
      <c r="G1128" s="3">
        <v>5.5921052631578948E-2</v>
      </c>
      <c r="H1128" s="3">
        <v>8.2236842105263164E-2</v>
      </c>
      <c r="I1128" s="3">
        <v>0.17763157894736839</v>
      </c>
      <c r="J1128" s="3">
        <v>2.2586048339859669E-2</v>
      </c>
      <c r="K1128" s="3">
        <v>32266.99999999988</v>
      </c>
      <c r="L1128" s="3" t="s">
        <v>15541</v>
      </c>
      <c r="M1128" s="4" t="str">
        <f ca="1">IFERROR(__xludf.DUMMYFUNCTION("REGEXREPLACE(F2796,""\D"", """")"),"15")</f>
        <v>15</v>
      </c>
    </row>
    <row r="1129" spans="1:13" ht="15.75" customHeight="1">
      <c r="A1129" s="1">
        <v>2992</v>
      </c>
      <c r="B1129" s="3">
        <v>2993</v>
      </c>
      <c r="C1129" s="3" t="s">
        <v>8316</v>
      </c>
      <c r="D1129" s="3">
        <v>0.22287663264342339</v>
      </c>
      <c r="E1129" s="3">
        <v>0.12980417927903529</v>
      </c>
      <c r="F1129" s="3">
        <v>0.66666666666666663</v>
      </c>
      <c r="G1129" s="3">
        <v>0.12962962962962959</v>
      </c>
      <c r="H1129" s="3">
        <v>0.16049382716049379</v>
      </c>
      <c r="I1129" s="3">
        <v>0.38271604938271597</v>
      </c>
      <c r="J1129" s="3">
        <v>6.1058225103884277E-2</v>
      </c>
      <c r="K1129" s="3">
        <v>18525.90000000002</v>
      </c>
      <c r="L1129" s="3" t="s">
        <v>15739</v>
      </c>
      <c r="M1129" s="4" t="str">
        <f ca="1">IFERROR(__xludf.DUMMYFUNCTION("REGEXREPLACE(F2994,""\D"", """")"),"15")</f>
        <v>15</v>
      </c>
    </row>
    <row r="1130" spans="1:13" ht="15.75" customHeight="1">
      <c r="A1130" s="1">
        <v>3004</v>
      </c>
      <c r="B1130" s="3">
        <v>3005</v>
      </c>
      <c r="C1130" s="3" t="s">
        <v>8348</v>
      </c>
      <c r="D1130" s="3">
        <v>0.50442477876106184</v>
      </c>
      <c r="E1130" s="3">
        <v>0.96673068137524221</v>
      </c>
      <c r="F1130" s="3">
        <v>0.78749999999999998</v>
      </c>
      <c r="G1130" s="3">
        <v>2.5000000000000001E-2</v>
      </c>
      <c r="H1130" s="3">
        <v>2.5000000000000001E-2</v>
      </c>
      <c r="I1130" s="3">
        <v>6.25E-2</v>
      </c>
      <c r="J1130" s="3">
        <v>8.8888888888888906E-3</v>
      </c>
      <c r="K1130" s="3">
        <v>7320.3000000000138</v>
      </c>
      <c r="L1130" s="3" t="s">
        <v>15751</v>
      </c>
      <c r="M1130" s="4" t="str">
        <f ca="1">IFERROR(__xludf.DUMMYFUNCTION("REGEXREPLACE(F3006,""\D"", """")"),"15")</f>
        <v>15</v>
      </c>
    </row>
    <row r="1131" spans="1:13" ht="15.75" customHeight="1">
      <c r="A1131" s="1">
        <v>3153</v>
      </c>
      <c r="B1131" s="3">
        <v>3154</v>
      </c>
      <c r="C1131" s="3" t="s">
        <v>8752</v>
      </c>
      <c r="D1131" s="3">
        <v>0.14867619683171959</v>
      </c>
      <c r="E1131" s="3">
        <v>0.19119170379300621</v>
      </c>
      <c r="F1131" s="3">
        <v>0.66587112171837703</v>
      </c>
      <c r="G1131" s="3">
        <v>0.1002386634844869</v>
      </c>
      <c r="H1131" s="3">
        <v>0.13365155131264919</v>
      </c>
      <c r="I1131" s="3">
        <v>0.28162291169451081</v>
      </c>
      <c r="J1131" s="3">
        <v>3.3547791789141003E-2</v>
      </c>
      <c r="K1131" s="3">
        <v>46683.799999999639</v>
      </c>
      <c r="L1131" s="3" t="s">
        <v>15900</v>
      </c>
      <c r="M1131" s="4" t="str">
        <f ca="1">IFERROR(__xludf.DUMMYFUNCTION("REGEXREPLACE(F3155,""\D"", """")"),"15")</f>
        <v>15</v>
      </c>
    </row>
    <row r="1132" spans="1:13" ht="15.75" customHeight="1">
      <c r="A1132" s="1">
        <v>3201</v>
      </c>
      <c r="B1132" s="3">
        <v>3202</v>
      </c>
      <c r="C1132" s="3" t="s">
        <v>8878</v>
      </c>
      <c r="D1132" s="3">
        <v>0.1590436701479461</v>
      </c>
      <c r="E1132" s="3">
        <v>0.28194092488091832</v>
      </c>
      <c r="F1132" s="3">
        <v>0.63272410791993039</v>
      </c>
      <c r="G1132" s="3">
        <v>9.921671018276762E-2</v>
      </c>
      <c r="H1132" s="3">
        <v>0.1000870322019147</v>
      </c>
      <c r="I1132" s="3">
        <v>0.24194952132288949</v>
      </c>
      <c r="J1132" s="3">
        <v>3.1329825326326118E-2</v>
      </c>
      <c r="K1132" s="3">
        <v>128039.10000000161</v>
      </c>
      <c r="L1132" s="3" t="s">
        <v>15948</v>
      </c>
      <c r="M1132" s="4" t="str">
        <f ca="1">IFERROR(__xludf.DUMMYFUNCTION("REGEXREPLACE(F3203,""\D"", """")"),"15")</f>
        <v>15</v>
      </c>
    </row>
    <row r="1133" spans="1:13" ht="15.75" customHeight="1">
      <c r="A1133" s="1">
        <v>3380</v>
      </c>
      <c r="B1133" s="3">
        <v>3381</v>
      </c>
      <c r="C1133" s="3" t="s">
        <v>9355</v>
      </c>
      <c r="D1133" s="3">
        <v>0.22628423422575919</v>
      </c>
      <c r="E1133" s="3">
        <v>0.1818299274116417</v>
      </c>
      <c r="F1133" s="3">
        <v>0.73770491803278693</v>
      </c>
      <c r="G1133" s="3">
        <v>0.1147540983606557</v>
      </c>
      <c r="H1133" s="3">
        <v>0.1147540983606557</v>
      </c>
      <c r="I1133" s="3">
        <v>0.26229508196721307</v>
      </c>
      <c r="J1133" s="3">
        <v>4.1865891580803838E-2</v>
      </c>
      <c r="K1133" s="3">
        <v>6566.4000000000033</v>
      </c>
      <c r="L1133" s="3" t="s">
        <v>16127</v>
      </c>
      <c r="M1133" s="4" t="str">
        <f ca="1">IFERROR(__xludf.DUMMYFUNCTION("REGEXREPLACE(F3382,""\D"", """")"),"15")</f>
        <v>15</v>
      </c>
    </row>
    <row r="1134" spans="1:13" ht="15.75" customHeight="1">
      <c r="A1134" s="1">
        <v>3423</v>
      </c>
      <c r="B1134" s="3">
        <v>3424</v>
      </c>
      <c r="C1134" s="3" t="s">
        <v>9475</v>
      </c>
      <c r="D1134" s="3">
        <v>0.17324484951953709</v>
      </c>
      <c r="E1134" s="3">
        <v>0.2218980083747642</v>
      </c>
      <c r="F1134" s="3">
        <v>0.62437810945273631</v>
      </c>
      <c r="G1134" s="3">
        <v>0.1019900497512438</v>
      </c>
      <c r="H1134" s="3">
        <v>0.1077943615257048</v>
      </c>
      <c r="I1134" s="3">
        <v>0.26036484245439467</v>
      </c>
      <c r="J1134" s="3">
        <v>3.5957386817868288E-2</v>
      </c>
      <c r="K1134" s="3">
        <v>135148.6000000021</v>
      </c>
      <c r="L1134" s="3" t="s">
        <v>16170</v>
      </c>
      <c r="M1134" s="4" t="str">
        <f ca="1">IFERROR(__xludf.DUMMYFUNCTION("REGEXREPLACE(F3425,""\D"", """")"),"15")</f>
        <v>15</v>
      </c>
    </row>
    <row r="1135" spans="1:13" ht="15.75" customHeight="1">
      <c r="A1135" s="1">
        <v>3486</v>
      </c>
      <c r="B1135" s="3">
        <v>3487</v>
      </c>
      <c r="C1135" s="3" t="s">
        <v>9645</v>
      </c>
      <c r="D1135" s="3">
        <v>0.12070675917617479</v>
      </c>
      <c r="E1135" s="3">
        <v>0.2628503589293304</v>
      </c>
      <c r="F1135" s="3">
        <v>0.66666666666666663</v>
      </c>
      <c r="G1135" s="3">
        <v>0.1056603773584906</v>
      </c>
      <c r="H1135" s="3">
        <v>0.1220125786163522</v>
      </c>
      <c r="I1135" s="3">
        <v>0.24654088050314471</v>
      </c>
      <c r="J1135" s="3">
        <v>2.7032105662877531E-2</v>
      </c>
      <c r="K1135" s="3">
        <v>84178.600000000224</v>
      </c>
      <c r="L1135" s="3" t="s">
        <v>16233</v>
      </c>
      <c r="M1135" s="4" t="str">
        <f ca="1">IFERROR(__xludf.DUMMYFUNCTION("REGEXREPLACE(F3488,""\D"", """")"),"15")</f>
        <v>15</v>
      </c>
    </row>
    <row r="1136" spans="1:13" ht="15.75" customHeight="1">
      <c r="A1136" s="1">
        <v>3614</v>
      </c>
      <c r="B1136" s="3">
        <v>3615</v>
      </c>
      <c r="C1136" s="3" t="s">
        <v>9981</v>
      </c>
      <c r="D1136" s="3">
        <v>0.2012045365929396</v>
      </c>
      <c r="E1136" s="3">
        <v>0.18774628604784119</v>
      </c>
      <c r="F1136" s="3">
        <v>0.63503649635036497</v>
      </c>
      <c r="G1136" s="3">
        <v>9.4890510948905105E-2</v>
      </c>
      <c r="H1136" s="3">
        <v>0.1240875912408759</v>
      </c>
      <c r="I1136" s="3">
        <v>0.29197080291970801</v>
      </c>
      <c r="J1136" s="3">
        <v>4.1802792227049627E-2</v>
      </c>
      <c r="K1136" s="3">
        <v>29807.299999999941</v>
      </c>
      <c r="L1136" s="3" t="s">
        <v>16361</v>
      </c>
      <c r="M1136" s="4" t="str">
        <f ca="1">IFERROR(__xludf.DUMMYFUNCTION("REGEXREPLACE(F3616,""\D"", """")"),"15")</f>
        <v>15</v>
      </c>
    </row>
    <row r="1137" spans="1:13" ht="15.75" customHeight="1">
      <c r="A1137" s="1">
        <v>3706</v>
      </c>
      <c r="B1137" s="3">
        <v>3707</v>
      </c>
      <c r="C1137" s="3" t="s">
        <v>10212</v>
      </c>
      <c r="D1137" s="3">
        <v>0.14563953068439289</v>
      </c>
      <c r="E1137" s="3">
        <v>0.19510722141773221</v>
      </c>
      <c r="F1137" s="3">
        <v>0.67500000000000004</v>
      </c>
      <c r="G1137" s="3">
        <v>0.16666666666666671</v>
      </c>
      <c r="H1137" s="3">
        <v>0.125</v>
      </c>
      <c r="I1137" s="3">
        <v>0.34166666666666667</v>
      </c>
      <c r="J1137" s="3">
        <v>3.9142448097568769E-2</v>
      </c>
      <c r="K1137" s="3">
        <v>13728.000000000029</v>
      </c>
      <c r="L1137" s="3" t="s">
        <v>16453</v>
      </c>
      <c r="M1137" s="4" t="str">
        <f ca="1">IFERROR(__xludf.DUMMYFUNCTION("REGEXREPLACE(F3708,""\D"", """")"),"15")</f>
        <v>15</v>
      </c>
    </row>
    <row r="1138" spans="1:13" ht="15.75" customHeight="1">
      <c r="A1138" s="1">
        <v>3757</v>
      </c>
      <c r="B1138" s="3">
        <v>3758</v>
      </c>
      <c r="C1138" s="3" t="s">
        <v>10344</v>
      </c>
      <c r="D1138" s="3">
        <v>0.20952326431668719</v>
      </c>
      <c r="E1138" s="3">
        <v>0.29049909031323817</v>
      </c>
      <c r="F1138" s="3">
        <v>0.59199999999999997</v>
      </c>
      <c r="G1138" s="3">
        <v>0.104</v>
      </c>
      <c r="H1138" s="3">
        <v>0.16</v>
      </c>
      <c r="I1138" s="3">
        <v>0.29599999999999999</v>
      </c>
      <c r="J1138" s="3">
        <v>4.9881530743616162E-2</v>
      </c>
      <c r="K1138" s="3">
        <v>14180.900000000031</v>
      </c>
      <c r="L1138" s="3" t="s">
        <v>16504</v>
      </c>
      <c r="M1138" s="4" t="str">
        <f ca="1">IFERROR(__xludf.DUMMYFUNCTION("REGEXREPLACE(F3759,""\D"", """")"),"15")</f>
        <v>15</v>
      </c>
    </row>
    <row r="1139" spans="1:13" ht="15.75" customHeight="1">
      <c r="A1139" s="1">
        <v>3904</v>
      </c>
      <c r="B1139" s="3">
        <v>3905</v>
      </c>
      <c r="C1139" s="3" t="s">
        <v>10719</v>
      </c>
      <c r="D1139" s="3">
        <v>0.17785122050985849</v>
      </c>
      <c r="E1139" s="3">
        <v>0.2240827096244587</v>
      </c>
      <c r="F1139" s="3">
        <v>0.61392405063291144</v>
      </c>
      <c r="G1139" s="3">
        <v>9.8101265822784806E-2</v>
      </c>
      <c r="H1139" s="3">
        <v>0.13924050632911389</v>
      </c>
      <c r="I1139" s="3">
        <v>0.29430379746835439</v>
      </c>
      <c r="J1139" s="3">
        <v>4.0195747843775831E-2</v>
      </c>
      <c r="K1139" s="3">
        <v>35810.19999999983</v>
      </c>
      <c r="L1139" s="3" t="s">
        <v>16651</v>
      </c>
      <c r="M1139" s="4" t="str">
        <f ca="1">IFERROR(__xludf.DUMMYFUNCTION("REGEXREPLACE(F3906,""\D"", """")"),"15")</f>
        <v>15</v>
      </c>
    </row>
    <row r="1140" spans="1:13" ht="15.75" customHeight="1">
      <c r="A1140" s="1">
        <v>3964</v>
      </c>
      <c r="B1140" s="3">
        <v>3965</v>
      </c>
      <c r="C1140" s="3" t="s">
        <v>10879</v>
      </c>
      <c r="D1140" s="3">
        <v>0.19866653883412391</v>
      </c>
      <c r="E1140" s="3">
        <v>0.32462325300031958</v>
      </c>
      <c r="F1140" s="3">
        <v>0.62564102564102564</v>
      </c>
      <c r="G1140" s="3">
        <v>9.4871794871794868E-2</v>
      </c>
      <c r="H1140" s="3">
        <v>8.9743589743589744E-2</v>
      </c>
      <c r="I1140" s="3">
        <v>0.22564102564102559</v>
      </c>
      <c r="J1140" s="3">
        <v>3.5267675087619577E-2</v>
      </c>
      <c r="K1140" s="3">
        <v>42362.999999999687</v>
      </c>
      <c r="L1140" s="3" t="s">
        <v>16710</v>
      </c>
      <c r="M1140" s="4" t="str">
        <f ca="1">IFERROR(__xludf.DUMMYFUNCTION("REGEXREPLACE(F3966,""\D"", """")"),"15")</f>
        <v>15</v>
      </c>
    </row>
    <row r="1141" spans="1:13" ht="15.75" customHeight="1">
      <c r="A1141" s="1">
        <v>3971</v>
      </c>
      <c r="B1141" s="3">
        <v>3972</v>
      </c>
      <c r="C1141" s="3" t="s">
        <v>10897</v>
      </c>
      <c r="D1141" s="3">
        <v>0.1843747005008316</v>
      </c>
      <c r="E1141" s="3">
        <v>0.2922815052553332</v>
      </c>
      <c r="F1141" s="3">
        <v>0.67123287671232879</v>
      </c>
      <c r="G1141" s="3">
        <v>0.1027397260273973</v>
      </c>
      <c r="H1141" s="3">
        <v>0.1027397260273973</v>
      </c>
      <c r="I1141" s="3">
        <v>0.24657534246575341</v>
      </c>
      <c r="J1141" s="3">
        <v>3.6204859766851727E-2</v>
      </c>
      <c r="K1141" s="3">
        <v>30908.299999999919</v>
      </c>
      <c r="L1141" s="3" t="s">
        <v>16717</v>
      </c>
      <c r="M1141" s="4" t="str">
        <f ca="1">IFERROR(__xludf.DUMMYFUNCTION("REGEXREPLACE(F3973,""\D"", """")"),"15")</f>
        <v>15</v>
      </c>
    </row>
    <row r="1142" spans="1:13" ht="15.75" customHeight="1">
      <c r="A1142" s="1">
        <v>4160</v>
      </c>
      <c r="B1142" s="3">
        <v>4161</v>
      </c>
      <c r="C1142" s="3" t="s">
        <v>11390</v>
      </c>
      <c r="D1142" s="3">
        <v>0.1786138788121838</v>
      </c>
      <c r="E1142" s="3">
        <v>0.3116200176613359</v>
      </c>
      <c r="F1142" s="3">
        <v>0.62607626076260758</v>
      </c>
      <c r="G1142" s="3">
        <v>7.8720787207872081E-2</v>
      </c>
      <c r="H1142" s="3">
        <v>0.1082410824108241</v>
      </c>
      <c r="I1142" s="3">
        <v>0.23247232472324719</v>
      </c>
      <c r="J1142" s="3">
        <v>3.2487619997714982E-2</v>
      </c>
      <c r="K1142" s="3">
        <v>90196.000000000291</v>
      </c>
      <c r="L1142" s="3" t="s">
        <v>16906</v>
      </c>
      <c r="M1142" s="4" t="str">
        <f ca="1">IFERROR(__xludf.DUMMYFUNCTION("REGEXREPLACE(F4162,""\D"", """")"),"15")</f>
        <v>15</v>
      </c>
    </row>
    <row r="1143" spans="1:13" ht="15.75" customHeight="1">
      <c r="A1143" s="1">
        <v>4350</v>
      </c>
      <c r="B1143" s="3">
        <v>4351</v>
      </c>
      <c r="C1143" s="3" t="s">
        <v>11884</v>
      </c>
      <c r="D1143" s="3">
        <v>0.16057994068118411</v>
      </c>
      <c r="E1143" s="3">
        <v>0.23394333634424019</v>
      </c>
      <c r="F1143" s="3">
        <v>0.60606060606060608</v>
      </c>
      <c r="G1143" s="3">
        <v>0.10606060606060611</v>
      </c>
      <c r="H1143" s="3">
        <v>0.12878787878787881</v>
      </c>
      <c r="I1143" s="3">
        <v>0.25757575757575762</v>
      </c>
      <c r="J1143" s="3">
        <v>3.6004334510593809E-2</v>
      </c>
      <c r="K1143" s="3">
        <v>29481.299999999941</v>
      </c>
      <c r="L1143" s="3" t="s">
        <v>17096</v>
      </c>
      <c r="M1143" s="4" t="str">
        <f ca="1">IFERROR(__xludf.DUMMYFUNCTION("REGEXREPLACE(F4352,""\D"", """")"),"15")</f>
        <v>15</v>
      </c>
    </row>
    <row r="1144" spans="1:13" ht="15.75" customHeight="1">
      <c r="A1144" s="1">
        <v>4397</v>
      </c>
      <c r="B1144" s="3">
        <v>4398</v>
      </c>
      <c r="C1144" s="3" t="s">
        <v>12007</v>
      </c>
      <c r="D1144" s="3">
        <v>0.1894706085074481</v>
      </c>
      <c r="E1144" s="3">
        <v>0.13651699032034001</v>
      </c>
      <c r="F1144" s="3">
        <v>0.62727272727272732</v>
      </c>
      <c r="G1144" s="3">
        <v>0.14545454545454539</v>
      </c>
      <c r="H1144" s="3">
        <v>0.1090909090909091</v>
      </c>
      <c r="I1144" s="3">
        <v>0.29090909090909089</v>
      </c>
      <c r="J1144" s="3">
        <v>4.5612770013152511E-2</v>
      </c>
      <c r="K1144" s="3">
        <v>24932.9</v>
      </c>
      <c r="L1144" s="3" t="s">
        <v>17143</v>
      </c>
      <c r="M1144" s="4" t="str">
        <f ca="1">IFERROR(__xludf.DUMMYFUNCTION("REGEXREPLACE(F4399,""\D"", """")"),"15")</f>
        <v>15</v>
      </c>
    </row>
    <row r="1145" spans="1:13" ht="15.75" customHeight="1">
      <c r="A1145" s="1">
        <v>4473</v>
      </c>
      <c r="B1145" s="3">
        <v>4474</v>
      </c>
      <c r="C1145" s="3" t="s">
        <v>12212</v>
      </c>
      <c r="D1145" s="3">
        <v>0.13997666883700549</v>
      </c>
      <c r="E1145" s="3">
        <v>0.32152912692111019</v>
      </c>
      <c r="F1145" s="3">
        <v>0.59042553191489366</v>
      </c>
      <c r="G1145" s="3">
        <v>7.4468085106382975E-2</v>
      </c>
      <c r="H1145" s="3">
        <v>8.3333333333333329E-2</v>
      </c>
      <c r="I1145" s="3">
        <v>0.20567375886524819</v>
      </c>
      <c r="J1145" s="3">
        <v>2.1357212875581271E-2</v>
      </c>
      <c r="K1145" s="3">
        <v>61212.299999999574</v>
      </c>
      <c r="L1145" s="3" t="s">
        <v>17219</v>
      </c>
      <c r="M1145" s="4" t="str">
        <f ca="1">IFERROR(__xludf.DUMMYFUNCTION("REGEXREPLACE(F4475,""\D"", """")"),"15")</f>
        <v>15</v>
      </c>
    </row>
    <row r="1146" spans="1:13" ht="15.75" customHeight="1">
      <c r="A1146" s="1">
        <v>4599</v>
      </c>
      <c r="B1146" s="3">
        <v>4600</v>
      </c>
      <c r="C1146" s="3" t="s">
        <v>12557</v>
      </c>
      <c r="D1146" s="3">
        <v>0.18284718383590881</v>
      </c>
      <c r="E1146" s="3">
        <v>0.24762994739679189</v>
      </c>
      <c r="F1146" s="3">
        <v>0.60080645161290325</v>
      </c>
      <c r="G1146" s="3">
        <v>6.4516129032258063E-2</v>
      </c>
      <c r="H1146" s="3">
        <v>9.6774193548387094E-2</v>
      </c>
      <c r="I1146" s="3">
        <v>0.22983870967741929</v>
      </c>
      <c r="J1146" s="3">
        <v>2.6994556544623231E-2</v>
      </c>
      <c r="K1146" s="3">
        <v>27256.499999999971</v>
      </c>
      <c r="L1146" s="3" t="s">
        <v>17345</v>
      </c>
      <c r="M1146" s="4" t="str">
        <f ca="1">IFERROR(__xludf.DUMMYFUNCTION("REGEXREPLACE(F4601,""\D"", """")"),"15")</f>
        <v>15</v>
      </c>
    </row>
    <row r="1147" spans="1:13" ht="15.75" customHeight="1">
      <c r="A1147" s="1">
        <v>141</v>
      </c>
      <c r="B1147" s="3">
        <v>142</v>
      </c>
      <c r="C1147" s="3" t="s">
        <v>454</v>
      </c>
      <c r="D1147" s="3">
        <v>0.16432398304913801</v>
      </c>
      <c r="E1147" s="3">
        <v>0.27382781784760002</v>
      </c>
      <c r="F1147" s="3">
        <v>0.64192139737991272</v>
      </c>
      <c r="G1147" s="3">
        <v>6.9868995633187769E-2</v>
      </c>
      <c r="H1147" s="3">
        <v>0.14410480349344981</v>
      </c>
      <c r="I1147" s="3">
        <v>0.24890829694323141</v>
      </c>
      <c r="J1147" s="3">
        <v>3.1532566442204368E-2</v>
      </c>
      <c r="K1147" s="3">
        <v>25585.599999999991</v>
      </c>
      <c r="L1147" s="3" t="s">
        <v>12890</v>
      </c>
      <c r="M1147" s="4" t="str">
        <f ca="1">IFERROR(__xludf.DUMMYFUNCTION("REGEXREPLACE(F143,""\D"", """")"),"16")</f>
        <v>16</v>
      </c>
    </row>
    <row r="1148" spans="1:13" ht="15.75" customHeight="1">
      <c r="A1148" s="1">
        <v>222</v>
      </c>
      <c r="B1148" s="3">
        <v>223</v>
      </c>
      <c r="C1148" s="3" t="s">
        <v>692</v>
      </c>
      <c r="D1148" s="3">
        <v>0.1712818877560533</v>
      </c>
      <c r="E1148" s="3">
        <v>0.1447128025883524</v>
      </c>
      <c r="F1148" s="3">
        <v>0.69922879177377895</v>
      </c>
      <c r="G1148" s="3">
        <v>0.14652956298200509</v>
      </c>
      <c r="H1148" s="3">
        <v>0.13110539845758351</v>
      </c>
      <c r="I1148" s="3">
        <v>0.31876606683804631</v>
      </c>
      <c r="J1148" s="3">
        <v>4.6449009158141652E-2</v>
      </c>
      <c r="K1148" s="3">
        <v>42193.199999999699</v>
      </c>
      <c r="L1148" s="3" t="s">
        <v>12971</v>
      </c>
      <c r="M1148" s="4" t="str">
        <f ca="1">IFERROR(__xludf.DUMMYFUNCTION("REGEXREPLACE(F224,""\D"", """")"),"16")</f>
        <v>16</v>
      </c>
    </row>
    <row r="1149" spans="1:13" ht="15.75" customHeight="1">
      <c r="A1149" s="1">
        <v>340</v>
      </c>
      <c r="B1149" s="3">
        <v>341</v>
      </c>
      <c r="C1149" s="3" t="s">
        <v>1041</v>
      </c>
      <c r="D1149" s="3">
        <v>0.1599174319143708</v>
      </c>
      <c r="E1149" s="3">
        <v>0.16448823137467461</v>
      </c>
      <c r="F1149" s="3">
        <v>0.60666666666666669</v>
      </c>
      <c r="G1149" s="3">
        <v>0.1083333333333333</v>
      </c>
      <c r="H1149" s="3">
        <v>0.13</v>
      </c>
      <c r="I1149" s="3">
        <v>0.29833333333333328</v>
      </c>
      <c r="J1149" s="3">
        <v>3.7299120684608271E-2</v>
      </c>
      <c r="K1149" s="3">
        <v>68697.399999999659</v>
      </c>
      <c r="L1149" s="3" t="s">
        <v>13089</v>
      </c>
      <c r="M1149" s="4" t="str">
        <f ca="1">IFERROR(__xludf.DUMMYFUNCTION("REGEXREPLACE(F342,""\D"", """")"),"16")</f>
        <v>16</v>
      </c>
    </row>
    <row r="1150" spans="1:13" ht="15.75" customHeight="1">
      <c r="A1150" s="1">
        <v>345</v>
      </c>
      <c r="B1150" s="3">
        <v>346</v>
      </c>
      <c r="C1150" s="3" t="s">
        <v>1054</v>
      </c>
      <c r="D1150" s="3">
        <v>0.12666331572889911</v>
      </c>
      <c r="E1150" s="3">
        <v>0.18151165488053289</v>
      </c>
      <c r="F1150" s="3">
        <v>0.63787375415282388</v>
      </c>
      <c r="G1150" s="3">
        <v>0.12956810631229229</v>
      </c>
      <c r="H1150" s="3">
        <v>0.13289036544850499</v>
      </c>
      <c r="I1150" s="3">
        <v>0.32558139534883718</v>
      </c>
      <c r="J1150" s="3">
        <v>3.2231240844822012E-2</v>
      </c>
      <c r="K1150" s="3">
        <v>33139.499999999884</v>
      </c>
      <c r="L1150" s="3" t="s">
        <v>13094</v>
      </c>
      <c r="M1150" s="4" t="str">
        <f ca="1">IFERROR(__xludf.DUMMYFUNCTION("REGEXREPLACE(F347,""\D"", """")"),"16")</f>
        <v>16</v>
      </c>
    </row>
    <row r="1151" spans="1:13" ht="15.75" customHeight="1">
      <c r="A1151" s="1">
        <v>388</v>
      </c>
      <c r="B1151" s="3">
        <v>389</v>
      </c>
      <c r="C1151" s="3" t="s">
        <v>1180</v>
      </c>
      <c r="D1151" s="3">
        <v>0.18846721240323461</v>
      </c>
      <c r="E1151" s="3">
        <v>0.1579148867421705</v>
      </c>
      <c r="F1151" s="3">
        <v>0.63827549947423767</v>
      </c>
      <c r="G1151" s="3">
        <v>0.11146161934805469</v>
      </c>
      <c r="H1151" s="3">
        <v>0.14721345951629861</v>
      </c>
      <c r="I1151" s="3">
        <v>0.30073606729758151</v>
      </c>
      <c r="J1151" s="3">
        <v>4.7798276988843869E-2</v>
      </c>
      <c r="K1151" s="3">
        <v>108397.30000000021</v>
      </c>
      <c r="L1151" s="3" t="s">
        <v>13137</v>
      </c>
      <c r="M1151" s="4" t="str">
        <f ca="1">IFERROR(__xludf.DUMMYFUNCTION("REGEXREPLACE(F390,""\D"", """")"),"16")</f>
        <v>16</v>
      </c>
    </row>
    <row r="1152" spans="1:13" ht="15.75" customHeight="1">
      <c r="A1152" s="1">
        <v>415</v>
      </c>
      <c r="B1152" s="3">
        <v>416</v>
      </c>
      <c r="C1152" s="3" t="s">
        <v>1262</v>
      </c>
      <c r="D1152" s="3">
        <v>0.1886895322639785</v>
      </c>
      <c r="E1152" s="3">
        <v>0.1790379695105446</v>
      </c>
      <c r="F1152" s="3">
        <v>0.64953271028037385</v>
      </c>
      <c r="G1152" s="3">
        <v>0.1214953271028037</v>
      </c>
      <c r="H1152" s="3">
        <v>0.1168224299065421</v>
      </c>
      <c r="I1152" s="3">
        <v>0.29906542056074759</v>
      </c>
      <c r="J1152" s="3">
        <v>4.3858218765917251E-2</v>
      </c>
      <c r="K1152" s="3">
        <v>48065.599999999598</v>
      </c>
      <c r="L1152" s="3" t="s">
        <v>13164</v>
      </c>
      <c r="M1152" s="4" t="str">
        <f ca="1">IFERROR(__xludf.DUMMYFUNCTION("REGEXREPLACE(F417,""\D"", """")"),"16")</f>
        <v>16</v>
      </c>
    </row>
    <row r="1153" spans="1:13" ht="15.75" customHeight="1">
      <c r="A1153" s="1">
        <v>465</v>
      </c>
      <c r="B1153" s="3">
        <v>466</v>
      </c>
      <c r="C1153" s="3" t="s">
        <v>1408</v>
      </c>
      <c r="D1153" s="3">
        <v>0.1295296132335273</v>
      </c>
      <c r="E1153" s="3">
        <v>0.60645469601682556</v>
      </c>
      <c r="F1153" s="3">
        <v>0.51635514018691586</v>
      </c>
      <c r="G1153" s="3">
        <v>7.2429906542056069E-2</v>
      </c>
      <c r="H1153" s="3">
        <v>5.6074766355140193E-2</v>
      </c>
      <c r="I1153" s="3">
        <v>0.15654205607476629</v>
      </c>
      <c r="J1153" s="3">
        <v>1.566836793153735E-2</v>
      </c>
      <c r="K1153" s="3">
        <v>45448.799999999661</v>
      </c>
      <c r="L1153" s="3" t="s">
        <v>13214</v>
      </c>
      <c r="M1153" s="4" t="str">
        <f ca="1">IFERROR(__xludf.DUMMYFUNCTION("REGEXREPLACE(F467,""\D"", """")"),"16")</f>
        <v>16</v>
      </c>
    </row>
    <row r="1154" spans="1:13" ht="15.75" customHeight="1">
      <c r="A1154" s="1">
        <v>512</v>
      </c>
      <c r="B1154" s="3">
        <v>513</v>
      </c>
      <c r="C1154" s="3" t="s">
        <v>1549</v>
      </c>
      <c r="D1154" s="3">
        <v>0.1474899543783626</v>
      </c>
      <c r="E1154" s="3">
        <v>0.25151704044591849</v>
      </c>
      <c r="F1154" s="3">
        <v>0.62333333333333329</v>
      </c>
      <c r="G1154" s="3">
        <v>0.1</v>
      </c>
      <c r="H1154" s="3">
        <v>0.14000000000000001</v>
      </c>
      <c r="I1154" s="3">
        <v>0.29333333333333328</v>
      </c>
      <c r="J1154" s="3">
        <v>3.3694741068752421E-2</v>
      </c>
      <c r="K1154" s="3">
        <v>33052.599999999882</v>
      </c>
      <c r="L1154" s="3" t="s">
        <v>13261</v>
      </c>
      <c r="M1154" s="4" t="str">
        <f ca="1">IFERROR(__xludf.DUMMYFUNCTION("REGEXREPLACE(F514,""\D"", """")"),"16")</f>
        <v>16</v>
      </c>
    </row>
    <row r="1155" spans="1:13" ht="15.75" customHeight="1">
      <c r="A1155" s="1">
        <v>659</v>
      </c>
      <c r="B1155" s="3">
        <v>660</v>
      </c>
      <c r="C1155" s="3" t="s">
        <v>1970</v>
      </c>
      <c r="D1155" s="3">
        <v>0.19491059522689369</v>
      </c>
      <c r="E1155" s="3">
        <v>0.28057486501350898</v>
      </c>
      <c r="F1155" s="3">
        <v>0.57244655581947745</v>
      </c>
      <c r="G1155" s="3">
        <v>0.1057007125890736</v>
      </c>
      <c r="H1155" s="3">
        <v>9.8574821852731587E-2</v>
      </c>
      <c r="I1155" s="3">
        <v>0.25890736342042753</v>
      </c>
      <c r="J1155" s="3">
        <v>3.9184581929201483E-2</v>
      </c>
      <c r="K1155" s="3">
        <v>96269.099999999933</v>
      </c>
      <c r="L1155" s="3" t="s">
        <v>13408</v>
      </c>
      <c r="M1155" s="4" t="str">
        <f ca="1">IFERROR(__xludf.DUMMYFUNCTION("REGEXREPLACE(F661,""\D"", """")"),"16")</f>
        <v>16</v>
      </c>
    </row>
    <row r="1156" spans="1:13" ht="15.75" customHeight="1">
      <c r="A1156" s="1">
        <v>771</v>
      </c>
      <c r="B1156" s="3">
        <v>772</v>
      </c>
      <c r="C1156" s="3" t="s">
        <v>2298</v>
      </c>
      <c r="D1156" s="3">
        <v>0.1626505801527382</v>
      </c>
      <c r="E1156" s="3">
        <v>0.22018585476789271</v>
      </c>
      <c r="F1156" s="3">
        <v>0.63351955307262575</v>
      </c>
      <c r="G1156" s="3">
        <v>0.1150837988826816</v>
      </c>
      <c r="H1156" s="3">
        <v>0.1229050279329609</v>
      </c>
      <c r="I1156" s="3">
        <v>0.28715083798882679</v>
      </c>
      <c r="J1156" s="3">
        <v>3.8237222561000928E-2</v>
      </c>
      <c r="K1156" s="3">
        <v>99151.10000000021</v>
      </c>
      <c r="L1156" s="3" t="s">
        <v>13520</v>
      </c>
      <c r="M1156" s="4" t="str">
        <f ca="1">IFERROR(__xludf.DUMMYFUNCTION("REGEXREPLACE(F773,""\D"", """")"),"16")</f>
        <v>16</v>
      </c>
    </row>
    <row r="1157" spans="1:13" ht="15.75" customHeight="1">
      <c r="A1157" s="1">
        <v>775</v>
      </c>
      <c r="B1157" s="3">
        <v>776</v>
      </c>
      <c r="C1157" s="3" t="s">
        <v>2309</v>
      </c>
      <c r="D1157" s="3">
        <v>0.14612489227068171</v>
      </c>
      <c r="E1157" s="3">
        <v>0.13285586435891381</v>
      </c>
      <c r="F1157" s="3">
        <v>0.61261261261261257</v>
      </c>
      <c r="G1157" s="3">
        <v>0.12612612612612609</v>
      </c>
      <c r="H1157" s="3">
        <v>0.15315315315315309</v>
      </c>
      <c r="I1157" s="3">
        <v>0.32972972972972969</v>
      </c>
      <c r="J1157" s="3">
        <v>3.9988137763457651E-2</v>
      </c>
      <c r="K1157" s="3">
        <v>63606.999999999593</v>
      </c>
      <c r="L1157" s="3" t="s">
        <v>13524</v>
      </c>
      <c r="M1157" s="4" t="str">
        <f ca="1">IFERROR(__xludf.DUMMYFUNCTION("REGEXREPLACE(F777,""\D"", """")"),"16")</f>
        <v>16</v>
      </c>
    </row>
    <row r="1158" spans="1:13" ht="15.75" customHeight="1">
      <c r="A1158" s="1">
        <v>812</v>
      </c>
      <c r="B1158" s="3">
        <v>813</v>
      </c>
      <c r="C1158" s="3" t="s">
        <v>2412</v>
      </c>
      <c r="D1158" s="3">
        <v>0.18753928186975821</v>
      </c>
      <c r="E1158" s="3">
        <v>0.28614071102565292</v>
      </c>
      <c r="F1158" s="3">
        <v>0.65680473372781067</v>
      </c>
      <c r="G1158" s="3">
        <v>7.6923076923076927E-2</v>
      </c>
      <c r="H1158" s="3">
        <v>0.1005917159763314</v>
      </c>
      <c r="I1158" s="3">
        <v>0.23668639053254439</v>
      </c>
      <c r="J1158" s="3">
        <v>2.994590821604012E-2</v>
      </c>
      <c r="K1158" s="3">
        <v>17727.10000000002</v>
      </c>
      <c r="L1158" s="3" t="s">
        <v>13560</v>
      </c>
      <c r="M1158" s="4" t="str">
        <f ca="1">IFERROR(__xludf.DUMMYFUNCTION("REGEXREPLACE(F814,""\D"", """")"),"16")</f>
        <v>16</v>
      </c>
    </row>
    <row r="1159" spans="1:13" ht="15.75" customHeight="1">
      <c r="A1159" s="1">
        <v>906</v>
      </c>
      <c r="B1159" s="3">
        <v>907</v>
      </c>
      <c r="C1159" s="3" t="s">
        <v>2673</v>
      </c>
      <c r="D1159" s="3">
        <v>0.14947372732165559</v>
      </c>
      <c r="E1159" s="3">
        <v>0.1427953848450294</v>
      </c>
      <c r="F1159" s="3">
        <v>0.68246445497630337</v>
      </c>
      <c r="G1159" s="3">
        <v>0.1105845181674566</v>
      </c>
      <c r="H1159" s="3">
        <v>0.1390205371248025</v>
      </c>
      <c r="I1159" s="3">
        <v>0.30805687203791471</v>
      </c>
      <c r="J1159" s="3">
        <v>3.6491632942565667E-2</v>
      </c>
      <c r="K1159" s="3">
        <v>65937.299999999581</v>
      </c>
      <c r="L1159" s="3" t="s">
        <v>13654</v>
      </c>
      <c r="M1159" s="4" t="str">
        <f ca="1">IFERROR(__xludf.DUMMYFUNCTION("REGEXREPLACE(F908,""\D"", """")"),"16")</f>
        <v>16</v>
      </c>
    </row>
    <row r="1160" spans="1:13" ht="15.75" customHeight="1">
      <c r="A1160" s="1">
        <v>981</v>
      </c>
      <c r="B1160" s="3">
        <v>982</v>
      </c>
      <c r="C1160" s="3" t="s">
        <v>2886</v>
      </c>
      <c r="D1160" s="3">
        <v>0.12293154154647271</v>
      </c>
      <c r="E1160" s="3">
        <v>0.1674438432006867</v>
      </c>
      <c r="F1160" s="3">
        <v>0.64414414414414412</v>
      </c>
      <c r="G1160" s="3">
        <v>7.6576576576576572E-2</v>
      </c>
      <c r="H1160" s="3">
        <v>0.14864864864864871</v>
      </c>
      <c r="I1160" s="3">
        <v>0.28378378378378383</v>
      </c>
      <c r="J1160" s="3">
        <v>2.5018337815107431E-2</v>
      </c>
      <c r="K1160" s="3">
        <v>23947.29999999997</v>
      </c>
      <c r="L1160" s="3" t="s">
        <v>13729</v>
      </c>
      <c r="M1160" s="4" t="str">
        <f ca="1">IFERROR(__xludf.DUMMYFUNCTION("REGEXREPLACE(F983,""\D"", """")"),"16")</f>
        <v>16</v>
      </c>
    </row>
    <row r="1161" spans="1:13" ht="15.75" customHeight="1">
      <c r="A1161" s="1">
        <v>1057</v>
      </c>
      <c r="B1161" s="3">
        <v>1058</v>
      </c>
      <c r="C1161" s="3" t="s">
        <v>3098</v>
      </c>
      <c r="D1161" s="3">
        <v>0.15737747604370159</v>
      </c>
      <c r="E1161" s="3">
        <v>0.1681954454002339</v>
      </c>
      <c r="F1161" s="3">
        <v>0.6386554621848739</v>
      </c>
      <c r="G1161" s="3">
        <v>8.7394957983193272E-2</v>
      </c>
      <c r="H1161" s="3">
        <v>0.13949579831932771</v>
      </c>
      <c r="I1161" s="3">
        <v>0.28907563025210092</v>
      </c>
      <c r="J1161" s="3">
        <v>3.4196519746747693E-2</v>
      </c>
      <c r="K1161" s="3">
        <v>66983.999999999636</v>
      </c>
      <c r="L1161" s="3" t="s">
        <v>13805</v>
      </c>
      <c r="M1161" s="4" t="str">
        <f ca="1">IFERROR(__xludf.DUMMYFUNCTION("REGEXREPLACE(F1059,""\D"", """")"),"16")</f>
        <v>16</v>
      </c>
    </row>
    <row r="1162" spans="1:13" ht="15.75" customHeight="1">
      <c r="A1162" s="1">
        <v>1065</v>
      </c>
      <c r="B1162" s="3">
        <v>1066</v>
      </c>
      <c r="C1162" s="3" t="s">
        <v>3120</v>
      </c>
      <c r="D1162" s="3">
        <v>0.15988925935147241</v>
      </c>
      <c r="E1162" s="3">
        <v>0.23375709147038939</v>
      </c>
      <c r="F1162" s="3">
        <v>0.60772104607721045</v>
      </c>
      <c r="G1162" s="3">
        <v>9.9626400996264006E-2</v>
      </c>
      <c r="H1162" s="3">
        <v>0.11332503113325031</v>
      </c>
      <c r="I1162" s="3">
        <v>0.26525529265255288</v>
      </c>
      <c r="J1162" s="3">
        <v>3.3470549881165053E-2</v>
      </c>
      <c r="K1162" s="3">
        <v>89699.300000000148</v>
      </c>
      <c r="L1162" s="3" t="s">
        <v>13813</v>
      </c>
      <c r="M1162" s="4" t="str">
        <f ca="1">IFERROR(__xludf.DUMMYFUNCTION("REGEXREPLACE(F1067,""\D"", """")"),"16")</f>
        <v>16</v>
      </c>
    </row>
    <row r="1163" spans="1:13" ht="15.75" customHeight="1">
      <c r="A1163" s="1">
        <v>1187</v>
      </c>
      <c r="B1163" s="3">
        <v>1188</v>
      </c>
      <c r="C1163" s="3" t="s">
        <v>3472</v>
      </c>
      <c r="D1163" s="3">
        <v>0.16423949524118209</v>
      </c>
      <c r="E1163" s="3">
        <v>0.2328042070898737</v>
      </c>
      <c r="F1163" s="3">
        <v>0.60465116279069764</v>
      </c>
      <c r="G1163" s="3">
        <v>7.7519379844961239E-2</v>
      </c>
      <c r="H1163" s="3">
        <v>0.13695090439276489</v>
      </c>
      <c r="I1163" s="3">
        <v>0.23255813953488369</v>
      </c>
      <c r="J1163" s="3">
        <v>3.2987505054114317E-2</v>
      </c>
      <c r="K1163" s="3">
        <v>42988.799999999683</v>
      </c>
      <c r="L1163" s="3" t="s">
        <v>13935</v>
      </c>
      <c r="M1163" s="4" t="str">
        <f ca="1">IFERROR(__xludf.DUMMYFUNCTION("REGEXREPLACE(F1189,""\D"", """")"),"16")</f>
        <v>16</v>
      </c>
    </row>
    <row r="1164" spans="1:13" ht="15.75" customHeight="1">
      <c r="A1164" s="1">
        <v>1213</v>
      </c>
      <c r="B1164" s="3">
        <v>1214</v>
      </c>
      <c r="C1164" s="3" t="s">
        <v>3546</v>
      </c>
      <c r="D1164" s="3">
        <v>0.1844918682242517</v>
      </c>
      <c r="E1164" s="3">
        <v>0.38455137140412582</v>
      </c>
      <c r="F1164" s="3">
        <v>0.57365853658536581</v>
      </c>
      <c r="G1164" s="3">
        <v>0.08</v>
      </c>
      <c r="H1164" s="3">
        <v>7.902439024390244E-2</v>
      </c>
      <c r="I1164" s="3">
        <v>0.2097560975609756</v>
      </c>
      <c r="J1164" s="3">
        <v>2.8826917484003681E-2</v>
      </c>
      <c r="K1164" s="3">
        <v>110945.50000000031</v>
      </c>
      <c r="L1164" s="3" t="s">
        <v>13961</v>
      </c>
      <c r="M1164" s="4" t="str">
        <f ca="1">IFERROR(__xludf.DUMMYFUNCTION("REGEXREPLACE(F1215,""\D"", """")"),"16")</f>
        <v>16</v>
      </c>
    </row>
    <row r="1165" spans="1:13" ht="15.75" customHeight="1">
      <c r="A1165" s="1">
        <v>1298</v>
      </c>
      <c r="B1165" s="3">
        <v>1299</v>
      </c>
      <c r="C1165" s="3" t="s">
        <v>3787</v>
      </c>
      <c r="D1165" s="3">
        <v>0.19617246087720561</v>
      </c>
      <c r="E1165" s="3">
        <v>0.16962212853206399</v>
      </c>
      <c r="F1165" s="3">
        <v>0.65662650602409633</v>
      </c>
      <c r="G1165" s="3">
        <v>9.036144578313253E-2</v>
      </c>
      <c r="H1165" s="3">
        <v>0.14457831325301199</v>
      </c>
      <c r="I1165" s="3">
        <v>0.29518072289156633</v>
      </c>
      <c r="J1165" s="3">
        <v>4.191190882853281E-2</v>
      </c>
      <c r="K1165" s="3">
        <v>18638.500000000018</v>
      </c>
      <c r="L1165" s="3" t="s">
        <v>14046</v>
      </c>
      <c r="M1165" s="4" t="str">
        <f ca="1">IFERROR(__xludf.DUMMYFUNCTION("REGEXREPLACE(F1300,""\D"", """")"),"16")</f>
        <v>16</v>
      </c>
    </row>
    <row r="1166" spans="1:13" ht="15.75" customHeight="1">
      <c r="A1166" s="1">
        <v>1321</v>
      </c>
      <c r="B1166" s="3">
        <v>1322</v>
      </c>
      <c r="C1166" s="3" t="s">
        <v>3855</v>
      </c>
      <c r="D1166" s="3">
        <v>0.1665747846081892</v>
      </c>
      <c r="E1166" s="3">
        <v>0.17527967862904281</v>
      </c>
      <c r="F1166" s="3">
        <v>0.648876404494382</v>
      </c>
      <c r="G1166" s="3">
        <v>9.5505617977528087E-2</v>
      </c>
      <c r="H1166" s="3">
        <v>0.1235955056179775</v>
      </c>
      <c r="I1166" s="3">
        <v>0.27247191011235949</v>
      </c>
      <c r="J1166" s="3">
        <v>3.5020026845644613E-2</v>
      </c>
      <c r="K1166" s="3">
        <v>38797.69999999975</v>
      </c>
      <c r="L1166" s="3" t="s">
        <v>14069</v>
      </c>
      <c r="M1166" s="4" t="str">
        <f ca="1">IFERROR(__xludf.DUMMYFUNCTION("REGEXREPLACE(F1323,""\D"", """")"),"16")</f>
        <v>16</v>
      </c>
    </row>
    <row r="1167" spans="1:13" ht="15.75" customHeight="1">
      <c r="A1167" s="1">
        <v>1323</v>
      </c>
      <c r="B1167" s="3">
        <v>1324</v>
      </c>
      <c r="C1167" s="3" t="s">
        <v>3861</v>
      </c>
      <c r="D1167" s="3">
        <v>0.17857218811570841</v>
      </c>
      <c r="E1167" s="3">
        <v>0.14637974295853931</v>
      </c>
      <c r="F1167" s="3">
        <v>0.6588235294117647</v>
      </c>
      <c r="G1167" s="3">
        <v>0.1058823529411765</v>
      </c>
      <c r="H1167" s="3">
        <v>0.14509803921568629</v>
      </c>
      <c r="I1167" s="3">
        <v>0.29803921568627451</v>
      </c>
      <c r="J1167" s="3">
        <v>4.2543806017120843E-2</v>
      </c>
      <c r="K1167" s="3">
        <v>28380.099999999969</v>
      </c>
      <c r="L1167" s="3" t="s">
        <v>14071</v>
      </c>
      <c r="M1167" s="4" t="str">
        <f ca="1">IFERROR(__xludf.DUMMYFUNCTION("REGEXREPLACE(F1325,""\D"", """")"),"16")</f>
        <v>16</v>
      </c>
    </row>
    <row r="1168" spans="1:13" ht="15.75" customHeight="1">
      <c r="A1168" s="1">
        <v>1336</v>
      </c>
      <c r="B1168" s="3">
        <v>1337</v>
      </c>
      <c r="C1168" s="3" t="s">
        <v>3899</v>
      </c>
      <c r="D1168" s="3">
        <v>0.21206212147414499</v>
      </c>
      <c r="E1168" s="3">
        <v>0.14125424249053251</v>
      </c>
      <c r="F1168" s="3">
        <v>0.68656716417910446</v>
      </c>
      <c r="G1168" s="3">
        <v>0.16417910447761189</v>
      </c>
      <c r="H1168" s="3">
        <v>0.1567164179104478</v>
      </c>
      <c r="I1168" s="3">
        <v>0.35074626865671638</v>
      </c>
      <c r="J1168" s="3">
        <v>6.458461154380693E-2</v>
      </c>
      <c r="K1168" s="3">
        <v>15042.70000000003</v>
      </c>
      <c r="L1168" s="3" t="s">
        <v>14084</v>
      </c>
      <c r="M1168" s="4" t="str">
        <f ca="1">IFERROR(__xludf.DUMMYFUNCTION("REGEXREPLACE(F1338,""\D"", """")"),"16")</f>
        <v>16</v>
      </c>
    </row>
    <row r="1169" spans="1:13" ht="15.75" customHeight="1">
      <c r="A1169" s="1">
        <v>1383</v>
      </c>
      <c r="B1169" s="3">
        <v>1384</v>
      </c>
      <c r="C1169" s="3" t="s">
        <v>4023</v>
      </c>
      <c r="D1169" s="3">
        <v>0.15667228284018991</v>
      </c>
      <c r="E1169" s="3">
        <v>0.23957384629711501</v>
      </c>
      <c r="F1169" s="3">
        <v>0.6106060606060606</v>
      </c>
      <c r="G1169" s="3">
        <v>0.1090909090909091</v>
      </c>
      <c r="H1169" s="3">
        <v>0.10606060606060611</v>
      </c>
      <c r="I1169" s="3">
        <v>0.25757575757575762</v>
      </c>
      <c r="J1169" s="3">
        <v>3.3089581306972288E-2</v>
      </c>
      <c r="K1169" s="3">
        <v>72399.599999999788</v>
      </c>
      <c r="L1169" s="3" t="s">
        <v>14131</v>
      </c>
      <c r="M1169" s="4" t="str">
        <f ca="1">IFERROR(__xludf.DUMMYFUNCTION("REGEXREPLACE(F1385,""\D"", """")"),"16")</f>
        <v>16</v>
      </c>
    </row>
    <row r="1170" spans="1:13" ht="15.75" customHeight="1">
      <c r="A1170" s="1">
        <v>1450</v>
      </c>
      <c r="B1170" s="3">
        <v>1451</v>
      </c>
      <c r="C1170" s="3" t="s">
        <v>4202</v>
      </c>
      <c r="D1170" s="3">
        <v>0.15539964459604819</v>
      </c>
      <c r="E1170" s="3">
        <v>0.30236981334485652</v>
      </c>
      <c r="F1170" s="3">
        <v>0.60518731988472618</v>
      </c>
      <c r="G1170" s="3">
        <v>8.3573487031700283E-2</v>
      </c>
      <c r="H1170" s="3">
        <v>9.7982708933717577E-2</v>
      </c>
      <c r="I1170" s="3">
        <v>0.21902017291066281</v>
      </c>
      <c r="J1170" s="3">
        <v>2.6910923887631239E-2</v>
      </c>
      <c r="K1170" s="3">
        <v>38538.199999999793</v>
      </c>
      <c r="L1170" s="3" t="s">
        <v>14198</v>
      </c>
      <c r="M1170" s="4" t="str">
        <f ca="1">IFERROR(__xludf.DUMMYFUNCTION("REGEXREPLACE(F1452,""\D"", """")"),"16")</f>
        <v>16</v>
      </c>
    </row>
    <row r="1171" spans="1:13" ht="15.75" customHeight="1">
      <c r="A1171" s="1">
        <v>1587</v>
      </c>
      <c r="B1171" s="3">
        <v>1588</v>
      </c>
      <c r="C1171" s="3" t="s">
        <v>4587</v>
      </c>
      <c r="D1171" s="3">
        <v>0.1691799731941224</v>
      </c>
      <c r="E1171" s="3">
        <v>0.20233041324870579</v>
      </c>
      <c r="F1171" s="3">
        <v>0.64037854889589907</v>
      </c>
      <c r="G1171" s="3">
        <v>9.7791798107255523E-2</v>
      </c>
      <c r="H1171" s="3">
        <v>9.4637223974763401E-2</v>
      </c>
      <c r="I1171" s="3">
        <v>0.26813880126182971</v>
      </c>
      <c r="J1171" s="3">
        <v>3.1101420008867921E-2</v>
      </c>
      <c r="K1171" s="3">
        <v>35555.399999999849</v>
      </c>
      <c r="L1171" s="3" t="s">
        <v>14335</v>
      </c>
      <c r="M1171" s="4" t="str">
        <f ca="1">IFERROR(__xludf.DUMMYFUNCTION("REGEXREPLACE(F1589,""\D"", """")"),"16")</f>
        <v>16</v>
      </c>
    </row>
    <row r="1172" spans="1:13" ht="15.75" customHeight="1">
      <c r="A1172" s="1">
        <v>1691</v>
      </c>
      <c r="B1172" s="3">
        <v>1692</v>
      </c>
      <c r="C1172" s="3" t="s">
        <v>4872</v>
      </c>
      <c r="D1172" s="3">
        <v>0.20551213299041099</v>
      </c>
      <c r="E1172" s="3">
        <v>0.5612865472220594</v>
      </c>
      <c r="F1172" s="3">
        <v>0.55516014234875444</v>
      </c>
      <c r="G1172" s="3">
        <v>4.9822064056939501E-2</v>
      </c>
      <c r="H1172" s="3">
        <v>6.4056939501779361E-2</v>
      </c>
      <c r="I1172" s="3">
        <v>0.16370106761565839</v>
      </c>
      <c r="J1172" s="3">
        <v>2.1065567277916399E-2</v>
      </c>
      <c r="K1172" s="3">
        <v>29675.699999999939</v>
      </c>
      <c r="L1172" s="3" t="s">
        <v>14439</v>
      </c>
      <c r="M1172" s="4" t="str">
        <f ca="1">IFERROR(__xludf.DUMMYFUNCTION("REGEXREPLACE(F1693,""\D"", """")"),"16")</f>
        <v>16</v>
      </c>
    </row>
    <row r="1173" spans="1:13" ht="15.75" customHeight="1">
      <c r="A1173" s="1">
        <v>1720</v>
      </c>
      <c r="B1173" s="3">
        <v>1721</v>
      </c>
      <c r="C1173" s="3" t="s">
        <v>4953</v>
      </c>
      <c r="D1173" s="3">
        <v>0.1120060739116809</v>
      </c>
      <c r="E1173" s="3">
        <v>0.23085553727860461</v>
      </c>
      <c r="F1173" s="3">
        <v>0.6875</v>
      </c>
      <c r="G1173" s="3">
        <v>0.13541666666666671</v>
      </c>
      <c r="H1173" s="3">
        <v>0.1041666666666667</v>
      </c>
      <c r="I1173" s="3">
        <v>0.28125</v>
      </c>
      <c r="J1173" s="3">
        <v>2.3586482503390419E-2</v>
      </c>
      <c r="K1173" s="3">
        <v>10723.200000000021</v>
      </c>
      <c r="L1173" s="3" t="s">
        <v>14468</v>
      </c>
      <c r="M1173" s="4" t="str">
        <f ca="1">IFERROR(__xludf.DUMMYFUNCTION("REGEXREPLACE(F1722,""\D"", """")"),"16")</f>
        <v>16</v>
      </c>
    </row>
    <row r="1174" spans="1:13" ht="15.75" customHeight="1">
      <c r="A1174" s="1">
        <v>1863</v>
      </c>
      <c r="B1174" s="3">
        <v>1864</v>
      </c>
      <c r="C1174" s="3" t="s">
        <v>5328</v>
      </c>
      <c r="D1174" s="3">
        <v>0.16152076586094441</v>
      </c>
      <c r="E1174" s="3">
        <v>0.16961896765665591</v>
      </c>
      <c r="F1174" s="3">
        <v>0.67441860465116277</v>
      </c>
      <c r="G1174" s="3">
        <v>0.1104651162790698</v>
      </c>
      <c r="H1174" s="3">
        <v>0.1337209302325581</v>
      </c>
      <c r="I1174" s="3">
        <v>0.29941860465116282</v>
      </c>
      <c r="J1174" s="3">
        <v>3.8101199767093627E-2</v>
      </c>
      <c r="K1174" s="3">
        <v>38170.39999999979</v>
      </c>
      <c r="L1174" s="3" t="s">
        <v>14611</v>
      </c>
      <c r="M1174" s="4" t="str">
        <f ca="1">IFERROR(__xludf.DUMMYFUNCTION("REGEXREPLACE(F1865,""\D"", """")"),"16")</f>
        <v>16</v>
      </c>
    </row>
    <row r="1175" spans="1:13" ht="15.75" customHeight="1">
      <c r="A1175" s="1">
        <v>1900</v>
      </c>
      <c r="B1175" s="3">
        <v>1901</v>
      </c>
      <c r="C1175" s="3" t="s">
        <v>5419</v>
      </c>
      <c r="D1175" s="3">
        <v>0.16112297923793931</v>
      </c>
      <c r="E1175" s="3">
        <v>0.30722822828181179</v>
      </c>
      <c r="F1175" s="3">
        <v>0.58664772727272729</v>
      </c>
      <c r="G1175" s="3">
        <v>8.3806818181818177E-2</v>
      </c>
      <c r="H1175" s="3">
        <v>9.8011363636363633E-2</v>
      </c>
      <c r="I1175" s="3">
        <v>0.21448863636363641</v>
      </c>
      <c r="J1175" s="3">
        <v>2.8601837983707318E-2</v>
      </c>
      <c r="K1175" s="3">
        <v>76103.8</v>
      </c>
      <c r="L1175" s="3" t="s">
        <v>14648</v>
      </c>
      <c r="M1175" s="4" t="str">
        <f ca="1">IFERROR(__xludf.DUMMYFUNCTION("REGEXREPLACE(F1902,""\D"", """")"),"16")</f>
        <v>16</v>
      </c>
    </row>
    <row r="1176" spans="1:13" ht="15.75" customHeight="1">
      <c r="A1176" s="1">
        <v>2328</v>
      </c>
      <c r="B1176" s="3">
        <v>2329</v>
      </c>
      <c r="C1176" s="3" t="s">
        <v>6549</v>
      </c>
      <c r="D1176" s="3">
        <v>0.19486377373251479</v>
      </c>
      <c r="E1176" s="3">
        <v>0.48717334332079582</v>
      </c>
      <c r="F1176" s="3">
        <v>0.57371794871794868</v>
      </c>
      <c r="G1176" s="3">
        <v>6.4102564102564097E-2</v>
      </c>
      <c r="H1176" s="3">
        <v>7.6923076923076927E-2</v>
      </c>
      <c r="I1176" s="3">
        <v>0.1891025641025641</v>
      </c>
      <c r="J1176" s="3">
        <v>2.5571802418647271E-2</v>
      </c>
      <c r="K1176" s="3">
        <v>34081.09999999986</v>
      </c>
      <c r="L1176" s="3" t="s">
        <v>15075</v>
      </c>
      <c r="M1176" s="4" t="str">
        <f ca="1">IFERROR(__xludf.DUMMYFUNCTION("REGEXREPLACE(F2330,""\D"", """")"),"16")</f>
        <v>16</v>
      </c>
    </row>
    <row r="1177" spans="1:13" ht="15.75" customHeight="1">
      <c r="A1177" s="1">
        <v>2333</v>
      </c>
      <c r="B1177" s="3">
        <v>2334</v>
      </c>
      <c r="C1177" s="3" t="s">
        <v>6565</v>
      </c>
      <c r="D1177" s="3">
        <v>0.1975761600603167</v>
      </c>
      <c r="E1177" s="3">
        <v>0.16005844085105039</v>
      </c>
      <c r="F1177" s="3">
        <v>0.65573770491803274</v>
      </c>
      <c r="G1177" s="3">
        <v>0.1147540983606557</v>
      </c>
      <c r="H1177" s="3">
        <v>0.12704918032786891</v>
      </c>
      <c r="I1177" s="3">
        <v>0.30327868852459022</v>
      </c>
      <c r="J1177" s="3">
        <v>4.5687033567373067E-2</v>
      </c>
      <c r="K1177" s="3">
        <v>27627.899999999991</v>
      </c>
      <c r="L1177" s="3" t="s">
        <v>15080</v>
      </c>
      <c r="M1177" s="4" t="str">
        <f ca="1">IFERROR(__xludf.DUMMYFUNCTION("REGEXREPLACE(F2335,""\D"", """")"),"16")</f>
        <v>16</v>
      </c>
    </row>
    <row r="1178" spans="1:13" ht="15.75" customHeight="1">
      <c r="A1178" s="1">
        <v>2459</v>
      </c>
      <c r="B1178" s="3">
        <v>2460</v>
      </c>
      <c r="C1178" s="3" t="s">
        <v>6900</v>
      </c>
      <c r="D1178" s="3">
        <v>9.3542330290466172E-2</v>
      </c>
      <c r="E1178" s="3">
        <v>0.26565349936107557</v>
      </c>
      <c r="F1178" s="3">
        <v>0.74626865671641796</v>
      </c>
      <c r="G1178" s="3">
        <v>0.19402985074626869</v>
      </c>
      <c r="H1178" s="3">
        <v>0.16417910447761189</v>
      </c>
      <c r="I1178" s="3">
        <v>0.37313432835820898</v>
      </c>
      <c r="J1178" s="3">
        <v>3.0435060075482679E-2</v>
      </c>
      <c r="K1178" s="3">
        <v>7412.5000000000045</v>
      </c>
      <c r="L1178" s="3" t="s">
        <v>15206</v>
      </c>
      <c r="M1178" s="4" t="str">
        <f ca="1">IFERROR(__xludf.DUMMYFUNCTION("REGEXREPLACE(F2461,""\D"", """")"),"16")</f>
        <v>16</v>
      </c>
    </row>
    <row r="1179" spans="1:13" ht="15.75" customHeight="1">
      <c r="A1179" s="1">
        <v>2513</v>
      </c>
      <c r="B1179" s="3">
        <v>2514</v>
      </c>
      <c r="C1179" s="3" t="s">
        <v>7046</v>
      </c>
      <c r="D1179" s="3">
        <v>0.32142219077181439</v>
      </c>
      <c r="E1179" s="3">
        <v>0.13738615497365139</v>
      </c>
      <c r="F1179" s="3">
        <v>0.625</v>
      </c>
      <c r="G1179" s="3">
        <v>0.18055555555555561</v>
      </c>
      <c r="H1179" s="3">
        <v>0.1111111111111111</v>
      </c>
      <c r="I1179" s="3">
        <v>0.3611111111111111</v>
      </c>
      <c r="J1179" s="3">
        <v>7.9893332202360751E-2</v>
      </c>
      <c r="K1179" s="3">
        <v>8332.700000000008</v>
      </c>
      <c r="L1179" s="3" t="s">
        <v>15260</v>
      </c>
      <c r="M1179" s="4" t="str">
        <f ca="1">IFERROR(__xludf.DUMMYFUNCTION("REGEXREPLACE(F2515,""\D"", """")"),"16")</f>
        <v>16</v>
      </c>
    </row>
    <row r="1180" spans="1:13" ht="15.75" customHeight="1">
      <c r="A1180" s="1">
        <v>2583</v>
      </c>
      <c r="B1180" s="3">
        <v>2584</v>
      </c>
      <c r="C1180" s="3" t="s">
        <v>7233</v>
      </c>
      <c r="D1180" s="3">
        <v>0.1370969935676345</v>
      </c>
      <c r="E1180" s="3">
        <v>0.29289445521843338</v>
      </c>
      <c r="F1180" s="3">
        <v>0.65413533834586468</v>
      </c>
      <c r="G1180" s="3">
        <v>8.0827067669172928E-2</v>
      </c>
      <c r="H1180" s="3">
        <v>0.1146616541353383</v>
      </c>
      <c r="I1180" s="3">
        <v>0.22932330827067671</v>
      </c>
      <c r="J1180" s="3">
        <v>2.5796420449349381E-2</v>
      </c>
      <c r="K1180" s="3">
        <v>58009.099999999438</v>
      </c>
      <c r="L1180" s="3" t="s">
        <v>15330</v>
      </c>
      <c r="M1180" s="4" t="str">
        <f ca="1">IFERROR(__xludf.DUMMYFUNCTION("REGEXREPLACE(F2585,""\D"", """")"),"16")</f>
        <v>16</v>
      </c>
    </row>
    <row r="1181" spans="1:13" ht="15.75" customHeight="1">
      <c r="A1181" s="1">
        <v>2856</v>
      </c>
      <c r="B1181" s="3">
        <v>2857</v>
      </c>
      <c r="C1181" s="3" t="s">
        <v>7960</v>
      </c>
      <c r="D1181" s="3">
        <v>0.1717372601354594</v>
      </c>
      <c r="E1181" s="3">
        <v>0.19840730941593221</v>
      </c>
      <c r="F1181" s="3">
        <v>0.62313432835820892</v>
      </c>
      <c r="G1181" s="3">
        <v>7.8358208955223885E-2</v>
      </c>
      <c r="H1181" s="3">
        <v>0.1156716417910448</v>
      </c>
      <c r="I1181" s="3">
        <v>0.27238805970149249</v>
      </c>
      <c r="J1181" s="3">
        <v>3.1985506927066747E-2</v>
      </c>
      <c r="K1181" s="3">
        <v>60966.299999999537</v>
      </c>
      <c r="L1181" s="3" t="s">
        <v>15603</v>
      </c>
      <c r="M1181" s="4" t="str">
        <f ca="1">IFERROR(__xludf.DUMMYFUNCTION("REGEXREPLACE(F2858,""\D"", """")"),"16")</f>
        <v>16</v>
      </c>
    </row>
    <row r="1182" spans="1:13" ht="15.75" customHeight="1">
      <c r="A1182" s="1">
        <v>3018</v>
      </c>
      <c r="B1182" s="3">
        <v>3019</v>
      </c>
      <c r="C1182" s="3" t="s">
        <v>8386</v>
      </c>
      <c r="D1182" s="3">
        <v>0.33050687946422092</v>
      </c>
      <c r="E1182" s="3">
        <v>0.24884367546334671</v>
      </c>
      <c r="F1182" s="3">
        <v>0.60869565217391308</v>
      </c>
      <c r="G1182" s="3">
        <v>0.17391304347826089</v>
      </c>
      <c r="H1182" s="3">
        <v>6.5217391304347824E-2</v>
      </c>
      <c r="I1182" s="3">
        <v>0.28260869565217389</v>
      </c>
      <c r="J1182" s="3">
        <v>5.2711205359482587E-2</v>
      </c>
      <c r="K1182" s="3">
        <v>5120.7000000000007</v>
      </c>
      <c r="L1182" s="3" t="s">
        <v>15765</v>
      </c>
      <c r="M1182" s="4" t="str">
        <f ca="1">IFERROR(__xludf.DUMMYFUNCTION("REGEXREPLACE(F3020,""\D"", """")"),"16")</f>
        <v>16</v>
      </c>
    </row>
    <row r="1183" spans="1:13" ht="15.75" customHeight="1">
      <c r="A1183" s="1">
        <v>3252</v>
      </c>
      <c r="B1183" s="3">
        <v>3253</v>
      </c>
      <c r="C1183" s="3" t="s">
        <v>9015</v>
      </c>
      <c r="D1183" s="3">
        <v>0.20979405443522209</v>
      </c>
      <c r="E1183" s="3">
        <v>0.26915838023915828</v>
      </c>
      <c r="F1183" s="3">
        <v>0.64031620553359681</v>
      </c>
      <c r="G1183" s="3">
        <v>9.8814229249011856E-2</v>
      </c>
      <c r="H1183" s="3">
        <v>9.4861660079051377E-2</v>
      </c>
      <c r="I1183" s="3">
        <v>0.25296442687747028</v>
      </c>
      <c r="J1183" s="3">
        <v>3.8368371781087603E-2</v>
      </c>
      <c r="K1183" s="3">
        <v>27919.699999999979</v>
      </c>
      <c r="L1183" s="3" t="s">
        <v>15999</v>
      </c>
      <c r="M1183" s="4" t="str">
        <f ca="1">IFERROR(__xludf.DUMMYFUNCTION("REGEXREPLACE(F3254,""\D"", """")"),"16")</f>
        <v>16</v>
      </c>
    </row>
    <row r="1184" spans="1:13" ht="15.75" customHeight="1">
      <c r="A1184" s="1">
        <v>3330</v>
      </c>
      <c r="B1184" s="3">
        <v>3331</v>
      </c>
      <c r="C1184" s="3" t="s">
        <v>9221</v>
      </c>
      <c r="D1184" s="3">
        <v>0.16349533589613879</v>
      </c>
      <c r="E1184" s="3">
        <v>0.14418411976218631</v>
      </c>
      <c r="F1184" s="3">
        <v>0.63</v>
      </c>
      <c r="G1184" s="3">
        <v>0.1415384615384615</v>
      </c>
      <c r="H1184" s="3">
        <v>0.14076923076923081</v>
      </c>
      <c r="I1184" s="3">
        <v>0.3323076923076923</v>
      </c>
      <c r="J1184" s="3">
        <v>4.5868794847706833E-2</v>
      </c>
      <c r="K1184" s="3">
        <v>148853.60000000289</v>
      </c>
      <c r="L1184" s="3" t="s">
        <v>16077</v>
      </c>
      <c r="M1184" s="4" t="str">
        <f ca="1">IFERROR(__xludf.DUMMYFUNCTION("REGEXREPLACE(F3332,""\D"", """")"),"16")</f>
        <v>16</v>
      </c>
    </row>
    <row r="1185" spans="1:13" ht="15.75" customHeight="1">
      <c r="A1185" s="1">
        <v>3552</v>
      </c>
      <c r="B1185" s="3">
        <v>3553</v>
      </c>
      <c r="C1185" s="3" t="s">
        <v>9821</v>
      </c>
      <c r="D1185" s="3">
        <v>0.14205410437378699</v>
      </c>
      <c r="E1185" s="3">
        <v>8.8642600447206857E-2</v>
      </c>
      <c r="F1185" s="3">
        <v>0.69565217391304346</v>
      </c>
      <c r="G1185" s="3">
        <v>0.19565217391304349</v>
      </c>
      <c r="H1185" s="3">
        <v>2.1739130434782612E-2</v>
      </c>
      <c r="I1185" s="3">
        <v>0.32608695652173908</v>
      </c>
      <c r="J1185" s="3">
        <v>1.8886810445204089E-2</v>
      </c>
      <c r="K1185" s="3">
        <v>5222.9999999999982</v>
      </c>
      <c r="L1185" s="3" t="s">
        <v>16299</v>
      </c>
      <c r="M1185" s="4" t="str">
        <f ca="1">IFERROR(__xludf.DUMMYFUNCTION("REGEXREPLACE(F3554,""\D"", """")"),"16")</f>
        <v>16</v>
      </c>
    </row>
    <row r="1186" spans="1:13" ht="15.75" customHeight="1">
      <c r="A1186" s="1">
        <v>3823</v>
      </c>
      <c r="B1186" s="3">
        <v>3824</v>
      </c>
      <c r="C1186" s="3" t="s">
        <v>10511</v>
      </c>
      <c r="D1186" s="3">
        <v>0.18233014153266899</v>
      </c>
      <c r="E1186" s="3">
        <v>0.18122777067829249</v>
      </c>
      <c r="F1186" s="3">
        <v>0.67021276595744683</v>
      </c>
      <c r="G1186" s="3">
        <v>0.10106382978723399</v>
      </c>
      <c r="H1186" s="3">
        <v>0.20744680851063829</v>
      </c>
      <c r="I1186" s="3">
        <v>0.34042553191489361</v>
      </c>
      <c r="J1186" s="3">
        <v>5.0124996795488437E-2</v>
      </c>
      <c r="K1186" s="3">
        <v>21241.19999999999</v>
      </c>
      <c r="L1186" s="3" t="s">
        <v>16570</v>
      </c>
      <c r="M1186" s="4" t="str">
        <f ca="1">IFERROR(__xludf.DUMMYFUNCTION("REGEXREPLACE(F3825,""\D"", """")"),"16")</f>
        <v>16</v>
      </c>
    </row>
    <row r="1187" spans="1:13" ht="15.75" customHeight="1">
      <c r="A1187" s="1">
        <v>3863</v>
      </c>
      <c r="B1187" s="3">
        <v>3864</v>
      </c>
      <c r="C1187" s="3" t="s">
        <v>10610</v>
      </c>
      <c r="D1187" s="3">
        <v>0.1684767639390567</v>
      </c>
      <c r="E1187" s="3">
        <v>0.14080865815755569</v>
      </c>
      <c r="F1187" s="3">
        <v>0.67796610169491522</v>
      </c>
      <c r="G1187" s="3">
        <v>0.16101694915254239</v>
      </c>
      <c r="H1187" s="3">
        <v>0.1271186440677966</v>
      </c>
      <c r="I1187" s="3">
        <v>0.3559322033898305</v>
      </c>
      <c r="J1187" s="3">
        <v>4.4806273127644569E-2</v>
      </c>
      <c r="K1187" s="3">
        <v>13717.80000000003</v>
      </c>
      <c r="L1187" s="3" t="s">
        <v>16610</v>
      </c>
      <c r="M1187" s="4" t="str">
        <f ca="1">IFERROR(__xludf.DUMMYFUNCTION("REGEXREPLACE(F3865,""\D"", """")"),"16")</f>
        <v>16</v>
      </c>
    </row>
    <row r="1188" spans="1:13" ht="15.75" customHeight="1">
      <c r="A1188" s="1">
        <v>3871</v>
      </c>
      <c r="B1188" s="3">
        <v>3872</v>
      </c>
      <c r="C1188" s="3" t="s">
        <v>10628</v>
      </c>
      <c r="D1188" s="3">
        <v>0.31651973912100317</v>
      </c>
      <c r="E1188" s="3">
        <v>0.2059454404484537</v>
      </c>
      <c r="F1188" s="3">
        <v>0.63414634146341464</v>
      </c>
      <c r="G1188" s="3">
        <v>4.878048780487805E-2</v>
      </c>
      <c r="H1188" s="3">
        <v>0.17073170731707321</v>
      </c>
      <c r="I1188" s="3">
        <v>0.29268292682926828</v>
      </c>
      <c r="J1188" s="3">
        <v>4.1963869481220259E-2</v>
      </c>
      <c r="K1188" s="3">
        <v>4612.5999999999995</v>
      </c>
      <c r="L1188" s="3" t="s">
        <v>16618</v>
      </c>
      <c r="M1188" s="4" t="str">
        <f ca="1">IFERROR(__xludf.DUMMYFUNCTION("REGEXREPLACE(F3873,""\D"", """")"),"16")</f>
        <v>16</v>
      </c>
    </row>
    <row r="1189" spans="1:13" ht="15.75" customHeight="1">
      <c r="A1189" s="1">
        <v>3880</v>
      </c>
      <c r="B1189" s="3">
        <v>3881</v>
      </c>
      <c r="C1189" s="3" t="s">
        <v>10653</v>
      </c>
      <c r="D1189" s="3">
        <v>0.24583648592887869</v>
      </c>
      <c r="E1189" s="3">
        <v>0.22875105612398891</v>
      </c>
      <c r="F1189" s="3">
        <v>0.65789473684210531</v>
      </c>
      <c r="G1189" s="3">
        <v>0.1184210526315789</v>
      </c>
      <c r="H1189" s="3">
        <v>7.8947368421052627E-2</v>
      </c>
      <c r="I1189" s="3">
        <v>0.28947368421052633</v>
      </c>
      <c r="J1189" s="3">
        <v>3.8581920716185207E-2</v>
      </c>
      <c r="K1189" s="3">
        <v>8384.2000000000062</v>
      </c>
      <c r="L1189" s="3" t="s">
        <v>16627</v>
      </c>
      <c r="M1189" s="4" t="str">
        <f ca="1">IFERROR(__xludf.DUMMYFUNCTION("REGEXREPLACE(F3882,""\D"", """")"),"16")</f>
        <v>16</v>
      </c>
    </row>
    <row r="1190" spans="1:13" ht="15.75" customHeight="1">
      <c r="A1190" s="1">
        <v>3926</v>
      </c>
      <c r="B1190" s="3">
        <v>3927</v>
      </c>
      <c r="C1190" s="3" t="s">
        <v>10775</v>
      </c>
      <c r="D1190" s="3">
        <v>0.15125628199875801</v>
      </c>
      <c r="E1190" s="3">
        <v>0.24181436367635159</v>
      </c>
      <c r="F1190" s="3">
        <v>0.58947368421052626</v>
      </c>
      <c r="G1190" s="3">
        <v>0.10526315789473679</v>
      </c>
      <c r="H1190" s="3">
        <v>0.12894736842105259</v>
      </c>
      <c r="I1190" s="3">
        <v>0.27368421052631581</v>
      </c>
      <c r="J1190" s="3">
        <v>3.4251626883135419E-2</v>
      </c>
      <c r="K1190" s="3">
        <v>43479.099999999693</v>
      </c>
      <c r="L1190" s="3" t="s">
        <v>16672</v>
      </c>
      <c r="M1190" s="4" t="str">
        <f ca="1">IFERROR(__xludf.DUMMYFUNCTION("REGEXREPLACE(F3928,""\D"", """")"),"16")</f>
        <v>16</v>
      </c>
    </row>
    <row r="1191" spans="1:13" ht="15.75" customHeight="1">
      <c r="A1191" s="1">
        <v>4222</v>
      </c>
      <c r="B1191" s="3">
        <v>4223</v>
      </c>
      <c r="C1191" s="3" t="s">
        <v>11554</v>
      </c>
      <c r="D1191" s="3">
        <v>0.1067114234930909</v>
      </c>
      <c r="E1191" s="3">
        <v>0.1933967419734903</v>
      </c>
      <c r="F1191" s="3">
        <v>0.72277227722772275</v>
      </c>
      <c r="G1191" s="3">
        <v>0.1683168316831683</v>
      </c>
      <c r="H1191" s="3">
        <v>0.1683168316831683</v>
      </c>
      <c r="I1191" s="3">
        <v>0.34653465346534651</v>
      </c>
      <c r="J1191" s="3">
        <v>3.3677227843536543E-2</v>
      </c>
      <c r="K1191" s="3">
        <v>10979.700000000021</v>
      </c>
      <c r="L1191" s="3" t="s">
        <v>16968</v>
      </c>
      <c r="M1191" s="4" t="str">
        <f ca="1">IFERROR(__xludf.DUMMYFUNCTION("REGEXREPLACE(F4224,""\D"", """")"),"16")</f>
        <v>16</v>
      </c>
    </row>
    <row r="1192" spans="1:13" ht="15.75" customHeight="1">
      <c r="A1192" s="1">
        <v>4376</v>
      </c>
      <c r="B1192" s="3">
        <v>4377</v>
      </c>
      <c r="C1192" s="3" t="s">
        <v>11951</v>
      </c>
      <c r="D1192" s="3">
        <v>0.17133043645986179</v>
      </c>
      <c r="E1192" s="3">
        <v>0.30649836606675568</v>
      </c>
      <c r="F1192" s="3">
        <v>0.64324324324324322</v>
      </c>
      <c r="G1192" s="3">
        <v>8.6486486486486491E-2</v>
      </c>
      <c r="H1192" s="3">
        <v>0.10270270270270269</v>
      </c>
      <c r="I1192" s="3">
        <v>0.2162162162162162</v>
      </c>
      <c r="J1192" s="3">
        <v>2.9764884061633651E-2</v>
      </c>
      <c r="K1192" s="3">
        <v>19626.000000000011</v>
      </c>
      <c r="L1192" s="3" t="s">
        <v>17122</v>
      </c>
      <c r="M1192" s="4" t="str">
        <f ca="1">IFERROR(__xludf.DUMMYFUNCTION("REGEXREPLACE(F4378,""\D"", """")"),"16")</f>
        <v>16</v>
      </c>
    </row>
    <row r="1193" spans="1:13" ht="15.75" customHeight="1">
      <c r="A1193" s="1">
        <v>4392</v>
      </c>
      <c r="B1193" s="3">
        <v>4393</v>
      </c>
      <c r="C1193" s="3" t="s">
        <v>11994</v>
      </c>
      <c r="D1193" s="3">
        <v>0.20167960219084419</v>
      </c>
      <c r="E1193" s="3">
        <v>0.37035333332209519</v>
      </c>
      <c r="F1193" s="3">
        <v>0.66259168704156479</v>
      </c>
      <c r="G1193" s="3">
        <v>7.3349633251833746E-2</v>
      </c>
      <c r="H1193" s="3">
        <v>0.1002444987775061</v>
      </c>
      <c r="I1193" s="3">
        <v>0.21271393643031791</v>
      </c>
      <c r="J1193" s="3">
        <v>3.3340987750997607E-2</v>
      </c>
      <c r="K1193" s="3">
        <v>43971.599999999627</v>
      </c>
      <c r="L1193" s="3" t="s">
        <v>17138</v>
      </c>
      <c r="M1193" s="4" t="str">
        <f ca="1">IFERROR(__xludf.DUMMYFUNCTION("REGEXREPLACE(F4394,""\D"", """")"),"16")</f>
        <v>16</v>
      </c>
    </row>
    <row r="1194" spans="1:13" ht="15.75" customHeight="1">
      <c r="A1194" s="1">
        <v>4468</v>
      </c>
      <c r="B1194" s="3">
        <v>4469</v>
      </c>
      <c r="C1194" s="3" t="s">
        <v>12198</v>
      </c>
      <c r="D1194" s="3">
        <v>0.1516398547451874</v>
      </c>
      <c r="E1194" s="3">
        <v>0.2440271144055198</v>
      </c>
      <c r="F1194" s="3">
        <v>0.61262553802008612</v>
      </c>
      <c r="G1194" s="3">
        <v>9.8995695839311337E-2</v>
      </c>
      <c r="H1194" s="3">
        <v>0.1205164992826399</v>
      </c>
      <c r="I1194" s="3">
        <v>0.26829268292682928</v>
      </c>
      <c r="J1194" s="3">
        <v>3.2586220804655258E-2</v>
      </c>
      <c r="K1194" s="3">
        <v>78180.599999999846</v>
      </c>
      <c r="L1194" s="3" t="s">
        <v>17214</v>
      </c>
      <c r="M1194" s="4" t="str">
        <f ca="1">IFERROR(__xludf.DUMMYFUNCTION("REGEXREPLACE(F4470,""\D"", """")"),"16")</f>
        <v>16</v>
      </c>
    </row>
    <row r="1195" spans="1:13" ht="15.75" customHeight="1">
      <c r="A1195" s="1">
        <v>4479</v>
      </c>
      <c r="B1195" s="3">
        <v>4480</v>
      </c>
      <c r="C1195" s="3" t="s">
        <v>12228</v>
      </c>
      <c r="D1195" s="3">
        <v>0.24799709705721421</v>
      </c>
      <c r="E1195" s="3">
        <v>0.17276658956726099</v>
      </c>
      <c r="F1195" s="3">
        <v>0.67256637168141598</v>
      </c>
      <c r="G1195" s="3">
        <v>0.1415929203539823</v>
      </c>
      <c r="H1195" s="3">
        <v>0.1150442477876106</v>
      </c>
      <c r="I1195" s="3">
        <v>0.29203539823008851</v>
      </c>
      <c r="J1195" s="3">
        <v>5.7818824433811797E-2</v>
      </c>
      <c r="K1195" s="3">
        <v>12527.500000000029</v>
      </c>
      <c r="L1195" s="3" t="s">
        <v>17225</v>
      </c>
      <c r="M1195" s="4" t="str">
        <f ca="1">IFERROR(__xludf.DUMMYFUNCTION("REGEXREPLACE(F4481,""\D"", """")"),"16")</f>
        <v>16</v>
      </c>
    </row>
    <row r="1196" spans="1:13" ht="15.75" customHeight="1">
      <c r="A1196" s="1">
        <v>33</v>
      </c>
      <c r="B1196" s="3">
        <v>34</v>
      </c>
      <c r="C1196" s="3" t="s">
        <v>118</v>
      </c>
      <c r="D1196" s="3">
        <v>0.16010978987103491</v>
      </c>
      <c r="E1196" s="3">
        <v>0.22492311076357291</v>
      </c>
      <c r="F1196" s="3">
        <v>0.65422077922077926</v>
      </c>
      <c r="G1196" s="3">
        <v>0.1087662337662338</v>
      </c>
      <c r="H1196" s="3">
        <v>0.12987012987012991</v>
      </c>
      <c r="I1196" s="3">
        <v>0.27435064935064929</v>
      </c>
      <c r="J1196" s="3">
        <v>3.7417984692907552E-2</v>
      </c>
      <c r="K1196" s="3">
        <v>65833.999999999636</v>
      </c>
      <c r="L1196" s="3" t="s">
        <v>12782</v>
      </c>
      <c r="M1196" s="4" t="str">
        <f ca="1">IFERROR(__xludf.DUMMYFUNCTION("REGEXREPLACE(F35,""\D"", """")"),"17")</f>
        <v>17</v>
      </c>
    </row>
    <row r="1197" spans="1:13" ht="15.75" customHeight="1">
      <c r="A1197" s="1">
        <v>50</v>
      </c>
      <c r="B1197" s="3">
        <v>51</v>
      </c>
      <c r="C1197" s="3" t="s">
        <v>169</v>
      </c>
      <c r="D1197" s="3">
        <v>0.2005844228866287</v>
      </c>
      <c r="E1197" s="3">
        <v>0.19657583911468329</v>
      </c>
      <c r="F1197" s="3">
        <v>0.61614497528830314</v>
      </c>
      <c r="G1197" s="3">
        <v>0.1186161449752883</v>
      </c>
      <c r="H1197" s="3">
        <v>0.1515650741350906</v>
      </c>
      <c r="I1197" s="3">
        <v>0.30807248764415163</v>
      </c>
      <c r="J1197" s="3">
        <v>5.2983301597917531E-2</v>
      </c>
      <c r="K1197" s="3">
        <v>67399.39999999963</v>
      </c>
      <c r="L1197" s="3" t="s">
        <v>12799</v>
      </c>
      <c r="M1197" s="4" t="str">
        <f ca="1">IFERROR(__xludf.DUMMYFUNCTION("REGEXREPLACE(F52,""\D"", """")"),"17")</f>
        <v>17</v>
      </c>
    </row>
    <row r="1198" spans="1:13" ht="15.75" customHeight="1">
      <c r="A1198" s="1">
        <v>252</v>
      </c>
      <c r="B1198" s="3">
        <v>253</v>
      </c>
      <c r="C1198" s="3" t="s">
        <v>782</v>
      </c>
      <c r="D1198" s="3">
        <v>0.1611669444609227</v>
      </c>
      <c r="E1198" s="3">
        <v>0.1824422602380428</v>
      </c>
      <c r="F1198" s="3">
        <v>0.62591687041564792</v>
      </c>
      <c r="G1198" s="3">
        <v>0.1075794621026895</v>
      </c>
      <c r="H1198" s="3">
        <v>0.15077424612876941</v>
      </c>
      <c r="I1198" s="3">
        <v>0.29910350448247758</v>
      </c>
      <c r="J1198" s="3">
        <v>4.0728841791984487E-2</v>
      </c>
      <c r="K1198" s="3">
        <v>135859.40000000229</v>
      </c>
      <c r="L1198" s="3" t="s">
        <v>13001</v>
      </c>
      <c r="M1198" s="4" t="str">
        <f ca="1">IFERROR(__xludf.DUMMYFUNCTION("REGEXREPLACE(F254,""\D"", """")"),"17")</f>
        <v>17</v>
      </c>
    </row>
    <row r="1199" spans="1:13" ht="15.75" customHeight="1">
      <c r="A1199" s="1">
        <v>260</v>
      </c>
      <c r="B1199" s="3">
        <v>261</v>
      </c>
      <c r="C1199" s="3" t="s">
        <v>805</v>
      </c>
      <c r="D1199" s="3">
        <v>0.18018912043753721</v>
      </c>
      <c r="E1199" s="3">
        <v>0.1505334617334082</v>
      </c>
      <c r="F1199" s="3">
        <v>0.63326226012793174</v>
      </c>
      <c r="G1199" s="3">
        <v>0.13077469793887711</v>
      </c>
      <c r="H1199" s="3">
        <v>0.13574982231698651</v>
      </c>
      <c r="I1199" s="3">
        <v>0.30703624733475482</v>
      </c>
      <c r="J1199" s="3">
        <v>4.7714572484441553E-2</v>
      </c>
      <c r="K1199" s="3">
        <v>155147.2000000038</v>
      </c>
      <c r="L1199" s="3" t="s">
        <v>13009</v>
      </c>
      <c r="M1199" s="4" t="str">
        <f ca="1">IFERROR(__xludf.DUMMYFUNCTION("REGEXREPLACE(F262,""\D"", """")"),"17")</f>
        <v>17</v>
      </c>
    </row>
    <row r="1200" spans="1:13" ht="15.75" customHeight="1">
      <c r="A1200" s="1">
        <v>458</v>
      </c>
      <c r="B1200" s="3">
        <v>459</v>
      </c>
      <c r="C1200" s="3" t="s">
        <v>1387</v>
      </c>
      <c r="D1200" s="3">
        <v>0.215335663493636</v>
      </c>
      <c r="E1200" s="3">
        <v>0.1825857218893778</v>
      </c>
      <c r="F1200" s="3">
        <v>0.66386554621848737</v>
      </c>
      <c r="G1200" s="3">
        <v>0.1092436974789916</v>
      </c>
      <c r="H1200" s="3">
        <v>0.1260504201680672</v>
      </c>
      <c r="I1200" s="3">
        <v>0.26050420168067229</v>
      </c>
      <c r="J1200" s="3">
        <v>4.8250811404442248E-2</v>
      </c>
      <c r="K1200" s="3">
        <v>25275.799999999959</v>
      </c>
      <c r="L1200" s="3" t="s">
        <v>13207</v>
      </c>
      <c r="M1200" s="4" t="str">
        <f ca="1">IFERROR(__xludf.DUMMYFUNCTION("REGEXREPLACE(F460,""\D"", """")"),"17")</f>
        <v>17</v>
      </c>
    </row>
    <row r="1201" spans="1:13" ht="15.75" customHeight="1">
      <c r="A1201" s="1">
        <v>478</v>
      </c>
      <c r="B1201" s="3">
        <v>479</v>
      </c>
      <c r="C1201" s="3" t="s">
        <v>1448</v>
      </c>
      <c r="D1201" s="3">
        <v>0.12651741710482889</v>
      </c>
      <c r="E1201" s="3">
        <v>0.23089511107015531</v>
      </c>
      <c r="F1201" s="3">
        <v>0.64296081277213357</v>
      </c>
      <c r="G1201" s="3">
        <v>9.8693759071117562E-2</v>
      </c>
      <c r="H1201" s="3">
        <v>0.1190130624092888</v>
      </c>
      <c r="I1201" s="3">
        <v>0.26850507982583449</v>
      </c>
      <c r="J1201" s="3">
        <v>2.6964919230075841E-2</v>
      </c>
      <c r="K1201" s="3">
        <v>77771.899999999776</v>
      </c>
      <c r="L1201" s="3" t="s">
        <v>13227</v>
      </c>
      <c r="M1201" s="4" t="str">
        <f ca="1">IFERROR(__xludf.DUMMYFUNCTION("REGEXREPLACE(F480,""\D"", """")"),"17")</f>
        <v>17</v>
      </c>
    </row>
    <row r="1202" spans="1:13" ht="15.75" customHeight="1">
      <c r="A1202" s="1">
        <v>479</v>
      </c>
      <c r="B1202" s="3">
        <v>480</v>
      </c>
      <c r="C1202" s="3" t="s">
        <v>1452</v>
      </c>
      <c r="D1202" s="3">
        <v>0.14717599800609779</v>
      </c>
      <c r="E1202" s="3">
        <v>0.2341500376815398</v>
      </c>
      <c r="F1202" s="3">
        <v>0.64542483660130723</v>
      </c>
      <c r="G1202" s="3">
        <v>0.1160130718954248</v>
      </c>
      <c r="H1202" s="3">
        <v>0.12908496732026151</v>
      </c>
      <c r="I1202" s="3">
        <v>0.28431372549019612</v>
      </c>
      <c r="J1202" s="3">
        <v>3.543041474588747E-2</v>
      </c>
      <c r="K1202" s="3">
        <v>68281.199999999531</v>
      </c>
      <c r="L1202" s="3" t="s">
        <v>13228</v>
      </c>
      <c r="M1202" s="4" t="str">
        <f ca="1">IFERROR(__xludf.DUMMYFUNCTION("REGEXREPLACE(F481,""\D"", """")"),"17")</f>
        <v>17</v>
      </c>
    </row>
    <row r="1203" spans="1:13" ht="15.75" customHeight="1">
      <c r="A1203" s="1">
        <v>503</v>
      </c>
      <c r="B1203" s="3">
        <v>504</v>
      </c>
      <c r="C1203" s="3" t="s">
        <v>1523</v>
      </c>
      <c r="D1203" s="3">
        <v>0.1918142051267534</v>
      </c>
      <c r="E1203" s="3">
        <v>0.15516366540157489</v>
      </c>
      <c r="F1203" s="3">
        <v>0.62068965517241381</v>
      </c>
      <c r="G1203" s="3">
        <v>0.1206896551724138</v>
      </c>
      <c r="H1203" s="3">
        <v>0.1594827586206897</v>
      </c>
      <c r="I1203" s="3">
        <v>0.31896551724137928</v>
      </c>
      <c r="J1203" s="3">
        <v>5.1231997391406187E-2</v>
      </c>
      <c r="K1203" s="3">
        <v>26382.499999999989</v>
      </c>
      <c r="L1203" s="3" t="s">
        <v>13252</v>
      </c>
      <c r="M1203" s="4" t="str">
        <f ca="1">IFERROR(__xludf.DUMMYFUNCTION("REGEXREPLACE(F505,""\D"", """")"),"17")</f>
        <v>17</v>
      </c>
    </row>
    <row r="1204" spans="1:13" ht="15.75" customHeight="1">
      <c r="A1204" s="1">
        <v>631</v>
      </c>
      <c r="B1204" s="3">
        <v>632</v>
      </c>
      <c r="C1204" s="3" t="s">
        <v>1884</v>
      </c>
      <c r="D1204" s="3">
        <v>0.1704839905046967</v>
      </c>
      <c r="E1204" s="3">
        <v>0.23362849406934741</v>
      </c>
      <c r="F1204" s="3">
        <v>0.62660944206008584</v>
      </c>
      <c r="G1204" s="3">
        <v>0.1072961373390558</v>
      </c>
      <c r="H1204" s="3">
        <v>0.111587982832618</v>
      </c>
      <c r="I1204" s="3">
        <v>0.25321888412017168</v>
      </c>
      <c r="J1204" s="3">
        <v>3.5399823248432542E-2</v>
      </c>
      <c r="K1204" s="3">
        <v>25274.59999999998</v>
      </c>
      <c r="L1204" s="3" t="s">
        <v>13380</v>
      </c>
      <c r="M1204" s="4" t="str">
        <f ca="1">IFERROR(__xludf.DUMMYFUNCTION("REGEXREPLACE(F633,""\D"", """")"),"17")</f>
        <v>17</v>
      </c>
    </row>
    <row r="1205" spans="1:13" ht="15.75" customHeight="1">
      <c r="A1205" s="1">
        <v>673</v>
      </c>
      <c r="B1205" s="3">
        <v>674</v>
      </c>
      <c r="C1205" s="3" t="s">
        <v>2009</v>
      </c>
      <c r="D1205" s="3">
        <v>0.21461726141843551</v>
      </c>
      <c r="E1205" s="3">
        <v>0.36005532250324229</v>
      </c>
      <c r="F1205" s="3">
        <v>0.67171717171717171</v>
      </c>
      <c r="G1205" s="3">
        <v>7.0707070707070704E-2</v>
      </c>
      <c r="H1205" s="3">
        <v>8.5858585858585856E-2</v>
      </c>
      <c r="I1205" s="3">
        <v>0.19191919191919191</v>
      </c>
      <c r="J1205" s="3">
        <v>3.035071298929418E-2</v>
      </c>
      <c r="K1205" s="3">
        <v>20833.099999999991</v>
      </c>
      <c r="L1205" s="3" t="s">
        <v>13422</v>
      </c>
      <c r="M1205" s="4" t="str">
        <f ca="1">IFERROR(__xludf.DUMMYFUNCTION("REGEXREPLACE(F675,""\D"", """")"),"17")</f>
        <v>17</v>
      </c>
    </row>
    <row r="1206" spans="1:13" ht="15.75" customHeight="1">
      <c r="A1206" s="1">
        <v>733</v>
      </c>
      <c r="B1206" s="3">
        <v>734</v>
      </c>
      <c r="C1206" s="3" t="s">
        <v>2186</v>
      </c>
      <c r="D1206" s="3">
        <v>0.1736775313051788</v>
      </c>
      <c r="E1206" s="3">
        <v>0.109439596345917</v>
      </c>
      <c r="F1206" s="3">
        <v>0.6560509554140127</v>
      </c>
      <c r="G1206" s="3">
        <v>0.15286624203821661</v>
      </c>
      <c r="H1206" s="3">
        <v>0.16560509554140129</v>
      </c>
      <c r="I1206" s="3">
        <v>0.3503184713375796</v>
      </c>
      <c r="J1206" s="3">
        <v>5.2848090283866493E-2</v>
      </c>
      <c r="K1206" s="3">
        <v>17963.700000000019</v>
      </c>
      <c r="L1206" s="3" t="s">
        <v>13482</v>
      </c>
      <c r="M1206" s="4" t="str">
        <f ca="1">IFERROR(__xludf.DUMMYFUNCTION("REGEXREPLACE(F735,""\D"", """")"),"17")</f>
        <v>17</v>
      </c>
    </row>
    <row r="1207" spans="1:13" ht="15.75" customHeight="1">
      <c r="A1207" s="1">
        <v>785</v>
      </c>
      <c r="B1207" s="3">
        <v>786</v>
      </c>
      <c r="C1207" s="3" t="s">
        <v>2335</v>
      </c>
      <c r="D1207" s="3">
        <v>0.1357139325444667</v>
      </c>
      <c r="E1207" s="3">
        <v>0.21565092568558161</v>
      </c>
      <c r="F1207" s="3">
        <v>0.61990950226244346</v>
      </c>
      <c r="G1207" s="3">
        <v>8.5972850678733032E-2</v>
      </c>
      <c r="H1207" s="3">
        <v>0.1221719457013575</v>
      </c>
      <c r="I1207" s="3">
        <v>0.2895927601809955</v>
      </c>
      <c r="J1207" s="3">
        <v>2.6255398238616889E-2</v>
      </c>
      <c r="K1207" s="3">
        <v>25359.400000000009</v>
      </c>
      <c r="L1207" s="3" t="s">
        <v>13534</v>
      </c>
      <c r="M1207" s="4" t="str">
        <f ca="1">IFERROR(__xludf.DUMMYFUNCTION("REGEXREPLACE(F787,""\D"", """")"),"17")</f>
        <v>17</v>
      </c>
    </row>
    <row r="1208" spans="1:13" ht="15.75" customHeight="1">
      <c r="A1208" s="1">
        <v>844</v>
      </c>
      <c r="B1208" s="3">
        <v>845</v>
      </c>
      <c r="C1208" s="3" t="s">
        <v>2499</v>
      </c>
      <c r="D1208" s="3">
        <v>0.13802570537405531</v>
      </c>
      <c r="E1208" s="3">
        <v>0.31035302593987729</v>
      </c>
      <c r="F1208" s="3">
        <v>0.59024390243902436</v>
      </c>
      <c r="G1208" s="3">
        <v>0.1040650406504065</v>
      </c>
      <c r="H1208" s="3">
        <v>9.9186991869918695E-2</v>
      </c>
      <c r="I1208" s="3">
        <v>0.232520325203252</v>
      </c>
      <c r="J1208" s="3">
        <v>2.7452780360666399E-2</v>
      </c>
      <c r="K1208" s="3">
        <v>66635.399999999645</v>
      </c>
      <c r="L1208" s="3" t="s">
        <v>13592</v>
      </c>
      <c r="M1208" s="4" t="str">
        <f ca="1">IFERROR(__xludf.DUMMYFUNCTION("REGEXREPLACE(F846,""\D"", """")"),"17")</f>
        <v>17</v>
      </c>
    </row>
    <row r="1209" spans="1:13" ht="15.75" customHeight="1">
      <c r="A1209" s="1">
        <v>892</v>
      </c>
      <c r="B1209" s="3">
        <v>893</v>
      </c>
      <c r="C1209" s="3" t="s">
        <v>2635</v>
      </c>
      <c r="D1209" s="3">
        <v>0.1338178764847191</v>
      </c>
      <c r="E1209" s="3">
        <v>0.30820146084800271</v>
      </c>
      <c r="F1209" s="3">
        <v>0.62683438155136273</v>
      </c>
      <c r="G1209" s="3">
        <v>8.8050314465408799E-2</v>
      </c>
      <c r="H1209" s="3">
        <v>8.1761006289308172E-2</v>
      </c>
      <c r="I1209" s="3">
        <v>0.21383647798742139</v>
      </c>
      <c r="J1209" s="3">
        <v>2.192561797114851E-2</v>
      </c>
      <c r="K1209" s="3">
        <v>49480.699999999531</v>
      </c>
      <c r="L1209" s="3" t="s">
        <v>13640</v>
      </c>
      <c r="M1209" s="4" t="str">
        <f ca="1">IFERROR(__xludf.DUMMYFUNCTION("REGEXREPLACE(F894,""\D"", """")"),"17")</f>
        <v>17</v>
      </c>
    </row>
    <row r="1210" spans="1:13" ht="15.75" customHeight="1">
      <c r="A1210" s="1">
        <v>1220</v>
      </c>
      <c r="B1210" s="3">
        <v>1221</v>
      </c>
      <c r="C1210" s="3" t="s">
        <v>3566</v>
      </c>
      <c r="D1210" s="3">
        <v>0.17203895303662259</v>
      </c>
      <c r="E1210" s="3">
        <v>0.28460543151800799</v>
      </c>
      <c r="F1210" s="3">
        <v>0.62601626016260159</v>
      </c>
      <c r="G1210" s="3">
        <v>7.5880758807588072E-2</v>
      </c>
      <c r="H1210" s="3">
        <v>9.4850948509485097E-2</v>
      </c>
      <c r="I1210" s="3">
        <v>0.22764227642276419</v>
      </c>
      <c r="J1210" s="3">
        <v>2.7937441545617749E-2</v>
      </c>
      <c r="K1210" s="3">
        <v>39688.599999999729</v>
      </c>
      <c r="L1210" s="3" t="s">
        <v>13968</v>
      </c>
      <c r="M1210" s="4" t="str">
        <f ca="1">IFERROR(__xludf.DUMMYFUNCTION("REGEXREPLACE(F1222,""\D"", """")"),"17")</f>
        <v>17</v>
      </c>
    </row>
    <row r="1211" spans="1:13" ht="15.75" customHeight="1">
      <c r="A1211" s="1">
        <v>1328</v>
      </c>
      <c r="B1211" s="3">
        <v>1329</v>
      </c>
      <c r="C1211" s="3" t="s">
        <v>3875</v>
      </c>
      <c r="D1211" s="3">
        <v>0.15929489960286031</v>
      </c>
      <c r="E1211" s="3">
        <v>0.24231148982211209</v>
      </c>
      <c r="F1211" s="3">
        <v>0.66184448462929479</v>
      </c>
      <c r="G1211" s="3">
        <v>9.403254972875226E-2</v>
      </c>
      <c r="H1211" s="3">
        <v>0.1410488245931284</v>
      </c>
      <c r="I1211" s="3">
        <v>0.2603978300180832</v>
      </c>
      <c r="J1211" s="3">
        <v>3.6029107617967272E-2</v>
      </c>
      <c r="K1211" s="3">
        <v>61697.899999999572</v>
      </c>
      <c r="L1211" s="3" t="s">
        <v>14076</v>
      </c>
      <c r="M1211" s="4" t="str">
        <f ca="1">IFERROR(__xludf.DUMMYFUNCTION("REGEXREPLACE(F1330,""\D"", """")"),"17")</f>
        <v>17</v>
      </c>
    </row>
    <row r="1212" spans="1:13" ht="15.75" customHeight="1">
      <c r="A1212" s="1">
        <v>1507</v>
      </c>
      <c r="B1212" s="3">
        <v>1508</v>
      </c>
      <c r="C1212" s="3" t="s">
        <v>4364</v>
      </c>
      <c r="D1212" s="3">
        <v>0.13556955502827581</v>
      </c>
      <c r="E1212" s="3">
        <v>7.4387017347382373E-2</v>
      </c>
      <c r="F1212" s="3">
        <v>0.6692913385826772</v>
      </c>
      <c r="G1212" s="3">
        <v>0.20472440944881889</v>
      </c>
      <c r="H1212" s="3">
        <v>0.10236220472440941</v>
      </c>
      <c r="I1212" s="3">
        <v>0.33858267716535428</v>
      </c>
      <c r="J1212" s="3">
        <v>3.6449835007567599E-2</v>
      </c>
      <c r="K1212" s="3">
        <v>14366.70000000003</v>
      </c>
      <c r="L1212" s="3" t="s">
        <v>14255</v>
      </c>
      <c r="M1212" s="4" t="str">
        <f ca="1">IFERROR(__xludf.DUMMYFUNCTION("REGEXREPLACE(F1509,""\D"", """")"),"17")</f>
        <v>17</v>
      </c>
    </row>
    <row r="1213" spans="1:13" ht="15.75" customHeight="1">
      <c r="A1213" s="1">
        <v>1539</v>
      </c>
      <c r="B1213" s="3">
        <v>1540</v>
      </c>
      <c r="C1213" s="3" t="s">
        <v>4452</v>
      </c>
      <c r="D1213" s="3">
        <v>0.1174249082971375</v>
      </c>
      <c r="E1213" s="3">
        <v>0.14246521208390411</v>
      </c>
      <c r="F1213" s="3">
        <v>0.71323529411764708</v>
      </c>
      <c r="G1213" s="3">
        <v>0.15808823529411761</v>
      </c>
      <c r="H1213" s="3">
        <v>0.14338235294117649</v>
      </c>
      <c r="I1213" s="3">
        <v>0.34558823529411759</v>
      </c>
      <c r="J1213" s="3">
        <v>3.4388016536020541E-2</v>
      </c>
      <c r="K1213" s="3">
        <v>29012.799999999941</v>
      </c>
      <c r="L1213" s="3" t="s">
        <v>14287</v>
      </c>
      <c r="M1213" s="4" t="str">
        <f ca="1">IFERROR(__xludf.DUMMYFUNCTION("REGEXREPLACE(F1541,""\D"", """")"),"17")</f>
        <v>17</v>
      </c>
    </row>
    <row r="1214" spans="1:13" ht="15.75" customHeight="1">
      <c r="A1214" s="1">
        <v>1565</v>
      </c>
      <c r="B1214" s="3">
        <v>1566</v>
      </c>
      <c r="C1214" s="3" t="s">
        <v>4526</v>
      </c>
      <c r="D1214" s="3">
        <v>0.1517271744056129</v>
      </c>
      <c r="E1214" s="3">
        <v>0.22993861070081631</v>
      </c>
      <c r="F1214" s="3">
        <v>0.63013698630136983</v>
      </c>
      <c r="G1214" s="3">
        <v>8.2191780821917804E-2</v>
      </c>
      <c r="H1214" s="3">
        <v>0.12937595129375951</v>
      </c>
      <c r="I1214" s="3">
        <v>0.27245053272450531</v>
      </c>
      <c r="J1214" s="3">
        <v>3.08342651213813E-2</v>
      </c>
      <c r="K1214" s="3">
        <v>73470.699999999793</v>
      </c>
      <c r="L1214" s="3" t="s">
        <v>14313</v>
      </c>
      <c r="M1214" s="4" t="str">
        <f ca="1">IFERROR(__xludf.DUMMYFUNCTION("REGEXREPLACE(F1567,""\D"", """")"),"17")</f>
        <v>17</v>
      </c>
    </row>
    <row r="1215" spans="1:13" ht="15.75" customHeight="1">
      <c r="A1215" s="1">
        <v>1931</v>
      </c>
      <c r="B1215" s="3">
        <v>1932</v>
      </c>
      <c r="C1215" s="3" t="s">
        <v>5506</v>
      </c>
      <c r="D1215" s="3">
        <v>0.20736352078253231</v>
      </c>
      <c r="E1215" s="3">
        <v>4.713613328541446E-2</v>
      </c>
      <c r="F1215" s="3">
        <v>0.6964285714285714</v>
      </c>
      <c r="G1215" s="3">
        <v>0.25</v>
      </c>
      <c r="H1215" s="3">
        <v>8.9285714285714288E-2</v>
      </c>
      <c r="I1215" s="3">
        <v>0.42857142857142849</v>
      </c>
      <c r="J1215" s="3">
        <v>5.1776471297928783E-2</v>
      </c>
      <c r="K1215" s="3">
        <v>6596.4</v>
      </c>
      <c r="L1215" s="3" t="s">
        <v>14679</v>
      </c>
      <c r="M1215" s="4" t="str">
        <f ca="1">IFERROR(__xludf.DUMMYFUNCTION("REGEXREPLACE(F1933,""\D"", """")"),"17")</f>
        <v>17</v>
      </c>
    </row>
    <row r="1216" spans="1:13" ht="15.75" customHeight="1">
      <c r="A1216" s="1">
        <v>1935</v>
      </c>
      <c r="B1216" s="3">
        <v>1936</v>
      </c>
      <c r="C1216" s="3" t="s">
        <v>5516</v>
      </c>
      <c r="D1216" s="3">
        <v>0.33712513579803849</v>
      </c>
      <c r="E1216" s="3">
        <v>5.0662353031435382E-2</v>
      </c>
      <c r="F1216" s="3">
        <v>0.76666666666666672</v>
      </c>
      <c r="G1216" s="3">
        <v>0.26666666666666672</v>
      </c>
      <c r="H1216" s="3">
        <v>0.15</v>
      </c>
      <c r="I1216" s="3">
        <v>0.45</v>
      </c>
      <c r="J1216" s="3">
        <v>0.12075732756132759</v>
      </c>
      <c r="K1216" s="3">
        <v>7068.8000000000029</v>
      </c>
      <c r="L1216" s="3" t="s">
        <v>14683</v>
      </c>
      <c r="M1216" s="4" t="str">
        <f ca="1">IFERROR(__xludf.DUMMYFUNCTION("REGEXREPLACE(F1937,""\D"", """")"),"17")</f>
        <v>17</v>
      </c>
    </row>
    <row r="1217" spans="1:13" ht="15.75" customHeight="1">
      <c r="A1217" s="1">
        <v>1987</v>
      </c>
      <c r="B1217" s="3">
        <v>1988</v>
      </c>
      <c r="C1217" s="3" t="s">
        <v>5653</v>
      </c>
      <c r="D1217" s="3">
        <v>0.13735995908714749</v>
      </c>
      <c r="E1217" s="3">
        <v>0.22871911468470391</v>
      </c>
      <c r="F1217" s="3">
        <v>0.648876404494382</v>
      </c>
      <c r="G1217" s="3">
        <v>0.101123595505618</v>
      </c>
      <c r="H1217" s="3">
        <v>0.1292134831460674</v>
      </c>
      <c r="I1217" s="3">
        <v>0.2556179775280899</v>
      </c>
      <c r="J1217" s="3">
        <v>3.0440979540973041E-2</v>
      </c>
      <c r="K1217" s="3">
        <v>39822.099999999751</v>
      </c>
      <c r="L1217" s="3" t="s">
        <v>14734</v>
      </c>
      <c r="M1217" s="4" t="str">
        <f ca="1">IFERROR(__xludf.DUMMYFUNCTION("REGEXREPLACE(F1989,""\D"", """")"),"17")</f>
        <v>17</v>
      </c>
    </row>
    <row r="1218" spans="1:13" ht="15.75" customHeight="1">
      <c r="A1218" s="1">
        <v>2026</v>
      </c>
      <c r="B1218" s="3">
        <v>2027</v>
      </c>
      <c r="C1218" s="3" t="s">
        <v>5754</v>
      </c>
      <c r="D1218" s="3">
        <v>0.21813560365128151</v>
      </c>
      <c r="E1218" s="3">
        <v>0.21284070661573051</v>
      </c>
      <c r="F1218" s="3">
        <v>0.66315789473684206</v>
      </c>
      <c r="G1218" s="3">
        <v>9.1228070175438603E-2</v>
      </c>
      <c r="H1218" s="3">
        <v>9.4736842105263161E-2</v>
      </c>
      <c r="I1218" s="3">
        <v>0.2385964912280702</v>
      </c>
      <c r="J1218" s="3">
        <v>3.8454143666091782E-2</v>
      </c>
      <c r="K1218" s="3">
        <v>31867.999999999891</v>
      </c>
      <c r="L1218" s="3" t="s">
        <v>14773</v>
      </c>
      <c r="M1218" s="4" t="str">
        <f ca="1">IFERROR(__xludf.DUMMYFUNCTION("REGEXREPLACE(F2028,""\D"", """")"),"17")</f>
        <v>17</v>
      </c>
    </row>
    <row r="1219" spans="1:13" ht="15.75" customHeight="1">
      <c r="A1219" s="1">
        <v>2038</v>
      </c>
      <c r="B1219" s="3">
        <v>2039</v>
      </c>
      <c r="C1219" s="3" t="s">
        <v>5788</v>
      </c>
      <c r="D1219" s="3">
        <v>0.17707940068172379</v>
      </c>
      <c r="E1219" s="3">
        <v>7.9068238366977614E-2</v>
      </c>
      <c r="F1219" s="3">
        <v>0.68867924528301883</v>
      </c>
      <c r="G1219" s="3">
        <v>0.17924528301886791</v>
      </c>
      <c r="H1219" s="3">
        <v>0.12264150943396231</v>
      </c>
      <c r="I1219" s="3">
        <v>0.34905660377358488</v>
      </c>
      <c r="J1219" s="3">
        <v>4.8477397155131843E-2</v>
      </c>
      <c r="K1219" s="3">
        <v>11801.60000000002</v>
      </c>
      <c r="L1219" s="3" t="s">
        <v>14785</v>
      </c>
      <c r="M1219" s="4" t="str">
        <f ca="1">IFERROR(__xludf.DUMMYFUNCTION("REGEXREPLACE(F2040,""\D"", """")"),"17")</f>
        <v>17</v>
      </c>
    </row>
    <row r="1220" spans="1:13" ht="15.75" customHeight="1">
      <c r="A1220" s="1">
        <v>2072</v>
      </c>
      <c r="B1220" s="3">
        <v>2073</v>
      </c>
      <c r="C1220" s="3" t="s">
        <v>5884</v>
      </c>
      <c r="D1220" s="3">
        <v>0.1811078253421454</v>
      </c>
      <c r="E1220" s="3">
        <v>0.16204741602442499</v>
      </c>
      <c r="F1220" s="3">
        <v>0.62244897959183676</v>
      </c>
      <c r="G1220" s="3">
        <v>0.1071428571428571</v>
      </c>
      <c r="H1220" s="3">
        <v>0.1224489795918367</v>
      </c>
      <c r="I1220" s="3">
        <v>0.29081632653061218</v>
      </c>
      <c r="J1220" s="3">
        <v>3.911862907656688E-2</v>
      </c>
      <c r="K1220" s="3">
        <v>22052.400000000001</v>
      </c>
      <c r="L1220" s="3" t="s">
        <v>14819</v>
      </c>
      <c r="M1220" s="4" t="str">
        <f ca="1">IFERROR(__xludf.DUMMYFUNCTION("REGEXREPLACE(F2074,""\D"", """")"),"17")</f>
        <v>17</v>
      </c>
    </row>
    <row r="1221" spans="1:13" ht="15.75" customHeight="1">
      <c r="A1221" s="1">
        <v>2197</v>
      </c>
      <c r="B1221" s="3">
        <v>2198</v>
      </c>
      <c r="C1221" s="3" t="s">
        <v>6210</v>
      </c>
      <c r="D1221" s="3">
        <v>0.1087383888239119</v>
      </c>
      <c r="E1221" s="3">
        <v>0.21288268741819999</v>
      </c>
      <c r="F1221" s="3">
        <v>0.72727272727272729</v>
      </c>
      <c r="G1221" s="3">
        <v>0.2181818181818182</v>
      </c>
      <c r="H1221" s="3">
        <v>9.0909090909090912E-2</v>
      </c>
      <c r="I1221" s="3">
        <v>0.32727272727272733</v>
      </c>
      <c r="J1221" s="3">
        <v>2.543006783080182E-2</v>
      </c>
      <c r="K1221" s="3">
        <v>6400.7</v>
      </c>
      <c r="L1221" s="3" t="s">
        <v>14944</v>
      </c>
      <c r="M1221" s="4" t="str">
        <f ca="1">IFERROR(__xludf.DUMMYFUNCTION("REGEXREPLACE(F2199,""\D"", """")"),"17")</f>
        <v>17</v>
      </c>
    </row>
    <row r="1222" spans="1:13" ht="15.75" customHeight="1">
      <c r="A1222" s="1">
        <v>2286</v>
      </c>
      <c r="B1222" s="3">
        <v>2287</v>
      </c>
      <c r="C1222" s="3" t="s">
        <v>6439</v>
      </c>
      <c r="D1222" s="3">
        <v>0.1698659907653795</v>
      </c>
      <c r="E1222" s="3">
        <v>0.21812661892310889</v>
      </c>
      <c r="F1222" s="3">
        <v>0.61728395061728392</v>
      </c>
      <c r="G1222" s="3">
        <v>0.1037037037037037</v>
      </c>
      <c r="H1222" s="3">
        <v>0.12962962962962959</v>
      </c>
      <c r="I1222" s="3">
        <v>0.27160493827160492</v>
      </c>
      <c r="J1222" s="3">
        <v>3.8881114417166303E-2</v>
      </c>
      <c r="K1222" s="3">
        <v>90279.400000000052</v>
      </c>
      <c r="L1222" s="3" t="s">
        <v>15033</v>
      </c>
      <c r="M1222" s="4" t="str">
        <f ca="1">IFERROR(__xludf.DUMMYFUNCTION("REGEXREPLACE(F2288,""\D"", """")"),"17")</f>
        <v>17</v>
      </c>
    </row>
    <row r="1223" spans="1:13" ht="15.75" customHeight="1">
      <c r="A1223" s="1">
        <v>2432</v>
      </c>
      <c r="B1223" s="3">
        <v>2433</v>
      </c>
      <c r="C1223" s="3" t="s">
        <v>6825</v>
      </c>
      <c r="D1223" s="3">
        <v>0.1924976446492084</v>
      </c>
      <c r="E1223" s="3">
        <v>0.65851146948866601</v>
      </c>
      <c r="F1223" s="3">
        <v>0.48590021691973972</v>
      </c>
      <c r="G1223" s="3">
        <v>6.9414316702819959E-2</v>
      </c>
      <c r="H1223" s="3">
        <v>4.5553145336225599E-2</v>
      </c>
      <c r="I1223" s="3">
        <v>0.14967462039045551</v>
      </c>
      <c r="J1223" s="3">
        <v>2.0637723966284612E-2</v>
      </c>
      <c r="K1223" s="3">
        <v>50614.399999999543</v>
      </c>
      <c r="L1223" s="3" t="s">
        <v>15179</v>
      </c>
      <c r="M1223" s="4" t="str">
        <f ca="1">IFERROR(__xludf.DUMMYFUNCTION("REGEXREPLACE(F2434,""\D"", """")"),"17")</f>
        <v>17</v>
      </c>
    </row>
    <row r="1224" spans="1:13" ht="15.75" customHeight="1">
      <c r="A1224" s="1">
        <v>2455</v>
      </c>
      <c r="B1224" s="3">
        <v>2456</v>
      </c>
      <c r="C1224" s="3" t="s">
        <v>6889</v>
      </c>
      <c r="D1224" s="3">
        <v>0.21664475664670629</v>
      </c>
      <c r="E1224" s="3">
        <v>0.20441091323586069</v>
      </c>
      <c r="F1224" s="3">
        <v>0.61452513966480449</v>
      </c>
      <c r="G1224" s="3">
        <v>8.9385474860335198E-2</v>
      </c>
      <c r="H1224" s="3">
        <v>0.13966480446927371</v>
      </c>
      <c r="I1224" s="3">
        <v>0.26256983240223458</v>
      </c>
      <c r="J1224" s="3">
        <v>4.5403647359560907E-2</v>
      </c>
      <c r="K1224" s="3">
        <v>19644.099999999991</v>
      </c>
      <c r="L1224" s="3" t="s">
        <v>15202</v>
      </c>
      <c r="M1224" s="4" t="str">
        <f ca="1">IFERROR(__xludf.DUMMYFUNCTION("REGEXREPLACE(F2457,""\D"", """")"),"17")</f>
        <v>17</v>
      </c>
    </row>
    <row r="1225" spans="1:13" ht="15.75" customHeight="1">
      <c r="A1225" s="1">
        <v>2480</v>
      </c>
      <c r="B1225" s="3">
        <v>2481</v>
      </c>
      <c r="C1225" s="3" t="s">
        <v>6956</v>
      </c>
      <c r="D1225" s="3">
        <v>0.1702047128931716</v>
      </c>
      <c r="E1225" s="3">
        <v>0.35092685702208798</v>
      </c>
      <c r="F1225" s="3">
        <v>0.58758314855875826</v>
      </c>
      <c r="G1225" s="3">
        <v>8.8691796008869186E-2</v>
      </c>
      <c r="H1225" s="3">
        <v>9.6452328159645231E-2</v>
      </c>
      <c r="I1225" s="3">
        <v>0.22616407982261641</v>
      </c>
      <c r="J1225" s="3">
        <v>3.0977610839323419E-2</v>
      </c>
      <c r="K1225" s="3">
        <v>98438.300000000061</v>
      </c>
      <c r="L1225" s="3" t="s">
        <v>15227</v>
      </c>
      <c r="M1225" s="4" t="str">
        <f ca="1">IFERROR(__xludf.DUMMYFUNCTION("REGEXREPLACE(F2482,""\D"", """")"),"17")</f>
        <v>17</v>
      </c>
    </row>
    <row r="1226" spans="1:13" ht="15.75" customHeight="1">
      <c r="A1226" s="1">
        <v>2482</v>
      </c>
      <c r="B1226" s="3">
        <v>2483</v>
      </c>
      <c r="C1226" s="3" t="s">
        <v>6962</v>
      </c>
      <c r="D1226" s="3">
        <v>0.1962148619689181</v>
      </c>
      <c r="E1226" s="3">
        <v>0.1525462554839675</v>
      </c>
      <c r="F1226" s="3">
        <v>0.6195028680688337</v>
      </c>
      <c r="G1226" s="3">
        <v>0.14340344168260041</v>
      </c>
      <c r="H1226" s="3">
        <v>0.1223709369024857</v>
      </c>
      <c r="I1226" s="3">
        <v>0.30592734225621421</v>
      </c>
      <c r="J1226" s="3">
        <v>5.1085521433865133E-2</v>
      </c>
      <c r="K1226" s="3">
        <v>59451.899999999543</v>
      </c>
      <c r="L1226" s="3" t="s">
        <v>15229</v>
      </c>
      <c r="M1226" s="4" t="str">
        <f ca="1">IFERROR(__xludf.DUMMYFUNCTION("REGEXREPLACE(F2484,""\D"", """")"),"17")</f>
        <v>17</v>
      </c>
    </row>
    <row r="1227" spans="1:13" ht="15.75" customHeight="1">
      <c r="A1227" s="1">
        <v>2563</v>
      </c>
      <c r="B1227" s="3">
        <v>2564</v>
      </c>
      <c r="C1227" s="3" t="s">
        <v>7178</v>
      </c>
      <c r="D1227" s="3">
        <v>0.30240087816816752</v>
      </c>
      <c r="E1227" s="3">
        <v>0.11950564606281799</v>
      </c>
      <c r="F1227" s="3">
        <v>0.63855421686746983</v>
      </c>
      <c r="G1227" s="3">
        <v>0.15662650602409639</v>
      </c>
      <c r="H1227" s="3">
        <v>0.2168674698795181</v>
      </c>
      <c r="I1227" s="3">
        <v>0.39759036144578308</v>
      </c>
      <c r="J1227" s="3">
        <v>0.1034690694541041</v>
      </c>
      <c r="K1227" s="3">
        <v>9507.6000000000167</v>
      </c>
      <c r="L1227" s="3" t="s">
        <v>15310</v>
      </c>
      <c r="M1227" s="4" t="str">
        <f ca="1">IFERROR(__xludf.DUMMYFUNCTION("REGEXREPLACE(F2565,""\D"", """")"),"17")</f>
        <v>17</v>
      </c>
    </row>
    <row r="1228" spans="1:13" ht="15.75" customHeight="1">
      <c r="A1228" s="1">
        <v>2716</v>
      </c>
      <c r="B1228" s="3">
        <v>2717</v>
      </c>
      <c r="C1228" s="3" t="s">
        <v>7588</v>
      </c>
      <c r="D1228" s="3">
        <v>0.1538559846356127</v>
      </c>
      <c r="E1228" s="3">
        <v>0.35726162400349543</v>
      </c>
      <c r="F1228" s="3">
        <v>0.61419068736141902</v>
      </c>
      <c r="G1228" s="3">
        <v>6.6518847006651879E-2</v>
      </c>
      <c r="H1228" s="3">
        <v>0.11973392461197339</v>
      </c>
      <c r="I1228" s="3">
        <v>0.21951219512195119</v>
      </c>
      <c r="J1228" s="3">
        <v>2.687885127750109E-2</v>
      </c>
      <c r="K1228" s="3">
        <v>48927.099999999562</v>
      </c>
      <c r="L1228" s="3" t="s">
        <v>15463</v>
      </c>
      <c r="M1228" s="4" t="str">
        <f ca="1">IFERROR(__xludf.DUMMYFUNCTION("REGEXREPLACE(F2718,""\D"", """")"),"17")</f>
        <v>17</v>
      </c>
    </row>
    <row r="1229" spans="1:13" ht="15.75" customHeight="1">
      <c r="A1229" s="1">
        <v>2838</v>
      </c>
      <c r="B1229" s="3">
        <v>2839</v>
      </c>
      <c r="C1229" s="3" t="s">
        <v>7915</v>
      </c>
      <c r="D1229" s="3">
        <v>0.1760227320800406</v>
      </c>
      <c r="E1229" s="3">
        <v>0.20326251108135909</v>
      </c>
      <c r="F1229" s="3">
        <v>0.62666666666666671</v>
      </c>
      <c r="G1229" s="3">
        <v>9.8666666666666666E-2</v>
      </c>
      <c r="H1229" s="3">
        <v>0.1253333333333333</v>
      </c>
      <c r="I1229" s="3">
        <v>0.28533333333333333</v>
      </c>
      <c r="J1229" s="3">
        <v>3.7972277912619257E-2</v>
      </c>
      <c r="K1229" s="3">
        <v>43077.79999999969</v>
      </c>
      <c r="L1229" s="3" t="s">
        <v>15585</v>
      </c>
      <c r="M1229" s="4" t="str">
        <f ca="1">IFERROR(__xludf.DUMMYFUNCTION("REGEXREPLACE(F2840,""\D"", """")"),"17")</f>
        <v>17</v>
      </c>
    </row>
    <row r="1230" spans="1:13" ht="15.75" customHeight="1">
      <c r="A1230" s="1">
        <v>2874</v>
      </c>
      <c r="B1230" s="3">
        <v>2875</v>
      </c>
      <c r="C1230" s="3" t="s">
        <v>8005</v>
      </c>
      <c r="D1230" s="3">
        <v>0.21778158656884661</v>
      </c>
      <c r="E1230" s="3">
        <v>0.10210407442424289</v>
      </c>
      <c r="F1230" s="3">
        <v>0.67213114754098358</v>
      </c>
      <c r="G1230" s="3">
        <v>0.185792349726776</v>
      </c>
      <c r="H1230" s="3">
        <v>0.21857923497267759</v>
      </c>
      <c r="I1230" s="3">
        <v>0.44808743169398912</v>
      </c>
      <c r="J1230" s="3">
        <v>8.548135818228926E-2</v>
      </c>
      <c r="K1230" s="3">
        <v>21488.900000000009</v>
      </c>
      <c r="L1230" s="3" t="s">
        <v>15621</v>
      </c>
      <c r="M1230" s="4" t="str">
        <f ca="1">IFERROR(__xludf.DUMMYFUNCTION("REGEXREPLACE(F2876,""\D"", """")"),"17")</f>
        <v>17</v>
      </c>
    </row>
    <row r="1231" spans="1:13" ht="15.75" customHeight="1">
      <c r="A1231" s="1">
        <v>2925</v>
      </c>
      <c r="B1231" s="3">
        <v>2926</v>
      </c>
      <c r="C1231" s="3" t="s">
        <v>8141</v>
      </c>
      <c r="D1231" s="3">
        <v>0.14224203730659701</v>
      </c>
      <c r="E1231" s="3">
        <v>0.3270178130314878</v>
      </c>
      <c r="F1231" s="3">
        <v>0.63763608087091761</v>
      </c>
      <c r="G1231" s="3">
        <v>9.6423017107309481E-2</v>
      </c>
      <c r="H1231" s="3">
        <v>0.10575427682737169</v>
      </c>
      <c r="I1231" s="3">
        <v>0.2177293934681182</v>
      </c>
      <c r="J1231" s="3">
        <v>2.8146214222970159E-2</v>
      </c>
      <c r="K1231" s="3">
        <v>69932.499999999709</v>
      </c>
      <c r="L1231" s="3" t="s">
        <v>15672</v>
      </c>
      <c r="M1231" s="4" t="str">
        <f ca="1">IFERROR(__xludf.DUMMYFUNCTION("REGEXREPLACE(F2927,""\D"", """")"),"17")</f>
        <v>17</v>
      </c>
    </row>
    <row r="1232" spans="1:13" ht="15.75" customHeight="1">
      <c r="A1232" s="1">
        <v>3078</v>
      </c>
      <c r="B1232" s="3">
        <v>3079</v>
      </c>
      <c r="C1232" s="3" t="s">
        <v>8551</v>
      </c>
      <c r="D1232" s="3">
        <v>0.13789737145304859</v>
      </c>
      <c r="E1232" s="3">
        <v>9.2387829200326496E-2</v>
      </c>
      <c r="F1232" s="3">
        <v>0.647887323943662</v>
      </c>
      <c r="G1232" s="3">
        <v>0.15492957746478869</v>
      </c>
      <c r="H1232" s="3">
        <v>0.18309859154929581</v>
      </c>
      <c r="I1232" s="3">
        <v>0.38028169014084512</v>
      </c>
      <c r="J1232" s="3">
        <v>4.2181678029715799E-2</v>
      </c>
      <c r="K1232" s="3">
        <v>8309.6000000000076</v>
      </c>
      <c r="L1232" s="3" t="s">
        <v>15825</v>
      </c>
      <c r="M1232" s="4" t="str">
        <f ca="1">IFERROR(__xludf.DUMMYFUNCTION("REGEXREPLACE(F3080,""\D"", """")"),"17")</f>
        <v>17</v>
      </c>
    </row>
    <row r="1233" spans="1:13" ht="15.75" customHeight="1">
      <c r="A1233" s="1">
        <v>3108</v>
      </c>
      <c r="B1233" s="3">
        <v>3109</v>
      </c>
      <c r="C1233" s="3" t="s">
        <v>8632</v>
      </c>
      <c r="D1233" s="3">
        <v>0.2031944754819465</v>
      </c>
      <c r="E1233" s="3">
        <v>0.1898608983184267</v>
      </c>
      <c r="F1233" s="3">
        <v>0.65111561866125756</v>
      </c>
      <c r="G1233" s="3">
        <v>9.1277890466531439E-2</v>
      </c>
      <c r="H1233" s="3">
        <v>0.12981744421906691</v>
      </c>
      <c r="I1233" s="3">
        <v>0.30223123732251522</v>
      </c>
      <c r="J1233" s="3">
        <v>4.3264764625920743E-2</v>
      </c>
      <c r="K1233" s="3">
        <v>53582.699999999473</v>
      </c>
      <c r="L1233" s="3" t="s">
        <v>15855</v>
      </c>
      <c r="M1233" s="4" t="str">
        <f ca="1">IFERROR(__xludf.DUMMYFUNCTION("REGEXREPLACE(F3110,""\D"", """")"),"17")</f>
        <v>17</v>
      </c>
    </row>
    <row r="1234" spans="1:13" ht="15.75" customHeight="1">
      <c r="A1234" s="1">
        <v>3109</v>
      </c>
      <c r="B1234" s="3">
        <v>3110</v>
      </c>
      <c r="C1234" s="3" t="s">
        <v>8635</v>
      </c>
      <c r="D1234" s="3">
        <v>0.27210345036533279</v>
      </c>
      <c r="E1234" s="3">
        <v>0.1256971866890462</v>
      </c>
      <c r="F1234" s="3">
        <v>0.63157894736842102</v>
      </c>
      <c r="G1234" s="3">
        <v>0.12631578947368419</v>
      </c>
      <c r="H1234" s="3">
        <v>0.1368421052631579</v>
      </c>
      <c r="I1234" s="3">
        <v>0.32631578947368423</v>
      </c>
      <c r="J1234" s="3">
        <v>6.4442726758082491E-2</v>
      </c>
      <c r="K1234" s="3">
        <v>10854.500000000009</v>
      </c>
      <c r="L1234" s="3" t="s">
        <v>15856</v>
      </c>
      <c r="M1234" s="4" t="str">
        <f ca="1">IFERROR(__xludf.DUMMYFUNCTION("REGEXREPLACE(F3111,""\D"", """")"),"17")</f>
        <v>17</v>
      </c>
    </row>
    <row r="1235" spans="1:13" ht="15.75" customHeight="1">
      <c r="A1235" s="1">
        <v>3206</v>
      </c>
      <c r="B1235" s="3">
        <v>3207</v>
      </c>
      <c r="C1235" s="3" t="s">
        <v>8892</v>
      </c>
      <c r="D1235" s="3">
        <v>0.17868453130915379</v>
      </c>
      <c r="E1235" s="3">
        <v>0.17928766315206149</v>
      </c>
      <c r="F1235" s="3">
        <v>0.64358683314415432</v>
      </c>
      <c r="G1235" s="3">
        <v>0.10669693530079449</v>
      </c>
      <c r="H1235" s="3">
        <v>0.14301929625425649</v>
      </c>
      <c r="I1235" s="3">
        <v>0.29398410896708288</v>
      </c>
      <c r="J1235" s="3">
        <v>4.3657995240688169E-2</v>
      </c>
      <c r="K1235" s="3">
        <v>97573.200000000143</v>
      </c>
      <c r="L1235" s="3" t="s">
        <v>15953</v>
      </c>
      <c r="M1235" s="4" t="str">
        <f ca="1">IFERROR(__xludf.DUMMYFUNCTION("REGEXREPLACE(F3208,""\D"", """")"),"17")</f>
        <v>17</v>
      </c>
    </row>
    <row r="1236" spans="1:13" ht="15.75" customHeight="1">
      <c r="A1236" s="1">
        <v>3475</v>
      </c>
      <c r="B1236" s="3">
        <v>3476</v>
      </c>
      <c r="C1236" s="3" t="s">
        <v>9613</v>
      </c>
      <c r="D1236" s="3">
        <v>0.24623488078803321</v>
      </c>
      <c r="E1236" s="3">
        <v>9.8627687953773649E-2</v>
      </c>
      <c r="F1236" s="3">
        <v>0.67886178861788615</v>
      </c>
      <c r="G1236" s="3">
        <v>0.11382113821138209</v>
      </c>
      <c r="H1236" s="3">
        <v>0.17479674796747971</v>
      </c>
      <c r="I1236" s="3">
        <v>0.30894308943089432</v>
      </c>
      <c r="J1236" s="3">
        <v>6.6953387354426394E-2</v>
      </c>
      <c r="K1236" s="3">
        <v>26318.099999999951</v>
      </c>
      <c r="L1236" s="3" t="s">
        <v>16222</v>
      </c>
      <c r="M1236" s="4" t="str">
        <f ca="1">IFERROR(__xludf.DUMMYFUNCTION("REGEXREPLACE(F3477,""\D"", """")"),"17")</f>
        <v>17</v>
      </c>
    </row>
    <row r="1237" spans="1:13" ht="15.75" customHeight="1">
      <c r="A1237" s="1">
        <v>3582</v>
      </c>
      <c r="B1237" s="3">
        <v>3583</v>
      </c>
      <c r="C1237" s="3" t="s">
        <v>9898</v>
      </c>
      <c r="D1237" s="3">
        <v>0.17319328797242389</v>
      </c>
      <c r="E1237" s="3">
        <v>0.21689382031074589</v>
      </c>
      <c r="F1237" s="3">
        <v>0.66666666666666663</v>
      </c>
      <c r="G1237" s="3">
        <v>0.18333333333333329</v>
      </c>
      <c r="H1237" s="3">
        <v>0.15</v>
      </c>
      <c r="I1237" s="3">
        <v>0.38333333333333341</v>
      </c>
      <c r="J1237" s="3">
        <v>5.0931497514830851E-2</v>
      </c>
      <c r="K1237" s="3">
        <v>6828.7999999999993</v>
      </c>
      <c r="L1237" s="3" t="s">
        <v>16329</v>
      </c>
      <c r="M1237" s="4" t="str">
        <f ca="1">IFERROR(__xludf.DUMMYFUNCTION("REGEXREPLACE(F3584,""\D"", """")"),"17")</f>
        <v>17</v>
      </c>
    </row>
    <row r="1238" spans="1:13" ht="15.75" customHeight="1">
      <c r="A1238" s="1">
        <v>4131</v>
      </c>
      <c r="B1238" s="3">
        <v>4132</v>
      </c>
      <c r="C1238" s="3" t="s">
        <v>11315</v>
      </c>
      <c r="D1238" s="3">
        <v>0.13435146536610409</v>
      </c>
      <c r="E1238" s="3">
        <v>0.292928567850681</v>
      </c>
      <c r="F1238" s="3">
        <v>0.65242718446601944</v>
      </c>
      <c r="G1238" s="3">
        <v>9.5145631067961159E-2</v>
      </c>
      <c r="H1238" s="3">
        <v>0.1029126213592233</v>
      </c>
      <c r="I1238" s="3">
        <v>0.21553398058252429</v>
      </c>
      <c r="J1238" s="3">
        <v>2.5894757746133531E-2</v>
      </c>
      <c r="K1238" s="3">
        <v>55131.599999999482</v>
      </c>
      <c r="L1238" s="3" t="s">
        <v>16877</v>
      </c>
      <c r="M1238" s="4" t="str">
        <f ca="1">IFERROR(__xludf.DUMMYFUNCTION("REGEXREPLACE(F4133,""\D"", """")"),"17")</f>
        <v>17</v>
      </c>
    </row>
    <row r="1239" spans="1:13" ht="15.75" customHeight="1">
      <c r="A1239" s="1">
        <v>4254</v>
      </c>
      <c r="B1239" s="3">
        <v>4255</v>
      </c>
      <c r="C1239" s="3" t="s">
        <v>11638</v>
      </c>
      <c r="D1239" s="3">
        <v>0.14503326641771749</v>
      </c>
      <c r="E1239" s="3">
        <v>0.16873753791349089</v>
      </c>
      <c r="F1239" s="3">
        <v>0.62076271186440679</v>
      </c>
      <c r="G1239" s="3">
        <v>0.1186440677966102</v>
      </c>
      <c r="H1239" s="3">
        <v>0.14194915254237289</v>
      </c>
      <c r="I1239" s="3">
        <v>0.30932203389830509</v>
      </c>
      <c r="J1239" s="3">
        <v>3.6900384959778418E-2</v>
      </c>
      <c r="K1239" s="3">
        <v>52008.799999999537</v>
      </c>
      <c r="L1239" s="3" t="s">
        <v>17000</v>
      </c>
      <c r="M1239" s="4" t="str">
        <f ca="1">IFERROR(__xludf.DUMMYFUNCTION("REGEXREPLACE(F4256,""\D"", """")"),"17")</f>
        <v>17</v>
      </c>
    </row>
    <row r="1240" spans="1:13" ht="15.75" customHeight="1">
      <c r="A1240" s="1">
        <v>4370</v>
      </c>
      <c r="B1240" s="3">
        <v>4371</v>
      </c>
      <c r="C1240" s="3" t="s">
        <v>11936</v>
      </c>
      <c r="D1240" s="3">
        <v>0.17601263208004261</v>
      </c>
      <c r="E1240" s="3">
        <v>0.26555708774259279</v>
      </c>
      <c r="F1240" s="3">
        <v>0.62945368171021376</v>
      </c>
      <c r="G1240" s="3">
        <v>8.5510688836104506E-2</v>
      </c>
      <c r="H1240" s="3">
        <v>0.1045130641330166</v>
      </c>
      <c r="I1240" s="3">
        <v>0.2470308788598575</v>
      </c>
      <c r="J1240" s="3">
        <v>3.2182089529922381E-2</v>
      </c>
      <c r="K1240" s="3">
        <v>45251.499999999643</v>
      </c>
      <c r="L1240" s="3" t="s">
        <v>17116</v>
      </c>
      <c r="M1240" s="4" t="str">
        <f ca="1">IFERROR(__xludf.DUMMYFUNCTION("REGEXREPLACE(F4372,""\D"", """")"),"17")</f>
        <v>17</v>
      </c>
    </row>
    <row r="1241" spans="1:13" ht="15.75" customHeight="1">
      <c r="A1241" s="1">
        <v>4662</v>
      </c>
      <c r="B1241" s="3">
        <v>4663</v>
      </c>
      <c r="C1241" s="3" t="s">
        <v>12720</v>
      </c>
      <c r="D1241" s="3">
        <v>0.1513280688842297</v>
      </c>
      <c r="E1241" s="3">
        <v>0.28199604186384819</v>
      </c>
      <c r="F1241" s="3">
        <v>0.63285024154589375</v>
      </c>
      <c r="G1241" s="3">
        <v>5.3140096618357488E-2</v>
      </c>
      <c r="H1241" s="3">
        <v>0.1207729468599034</v>
      </c>
      <c r="I1241" s="3">
        <v>0.2608695652173913</v>
      </c>
      <c r="J1241" s="3">
        <v>2.294302155194821E-2</v>
      </c>
      <c r="K1241" s="3">
        <v>23321.1</v>
      </c>
      <c r="L1241" s="3" t="s">
        <v>17408</v>
      </c>
      <c r="M1241" s="4" t="str">
        <f ca="1">IFERROR(__xludf.DUMMYFUNCTION("REGEXREPLACE(F4664,""\D"", """")"),"17")</f>
        <v>17</v>
      </c>
    </row>
    <row r="1242" spans="1:13" ht="15.75" customHeight="1">
      <c r="A1242" s="1">
        <v>153</v>
      </c>
      <c r="B1242" s="3">
        <v>154</v>
      </c>
      <c r="C1242" s="3" t="s">
        <v>491</v>
      </c>
      <c r="D1242" s="3">
        <v>0.14978768960522601</v>
      </c>
      <c r="E1242" s="3">
        <v>0.1076984743103344</v>
      </c>
      <c r="F1242" s="3">
        <v>0.66355140186915884</v>
      </c>
      <c r="G1242" s="3">
        <v>0.14485981308411211</v>
      </c>
      <c r="H1242" s="3">
        <v>0.15887850467289719</v>
      </c>
      <c r="I1242" s="3">
        <v>0.34112149532710279</v>
      </c>
      <c r="J1242" s="3">
        <v>4.3878897750882433E-2</v>
      </c>
      <c r="K1242" s="3">
        <v>23564.69999999999</v>
      </c>
      <c r="L1242" s="3" t="s">
        <v>12902</v>
      </c>
      <c r="M1242" s="4" t="str">
        <f ca="1">IFERROR(__xludf.DUMMYFUNCTION("REGEXREPLACE(F155,""\D"", """")"),"18")</f>
        <v>18</v>
      </c>
    </row>
    <row r="1243" spans="1:13" ht="15.75" customHeight="1">
      <c r="A1243" s="1">
        <v>159</v>
      </c>
      <c r="B1243" s="3">
        <v>160</v>
      </c>
      <c r="C1243" s="3" t="s">
        <v>510</v>
      </c>
      <c r="D1243" s="3">
        <v>0.17509571462154891</v>
      </c>
      <c r="E1243" s="3">
        <v>0.2698920672902444</v>
      </c>
      <c r="F1243" s="3">
        <v>0.63513513513513509</v>
      </c>
      <c r="G1243" s="3">
        <v>8.9527027027027029E-2</v>
      </c>
      <c r="H1243" s="3">
        <v>0.1165540540540541</v>
      </c>
      <c r="I1243" s="3">
        <v>0.2533783783783784</v>
      </c>
      <c r="J1243" s="3">
        <v>3.5048309811192488E-2</v>
      </c>
      <c r="K1243" s="3">
        <v>64965.399999999623</v>
      </c>
      <c r="L1243" s="3" t="s">
        <v>12908</v>
      </c>
      <c r="M1243" s="4" t="str">
        <f ca="1">IFERROR(__xludf.DUMMYFUNCTION("REGEXREPLACE(F161,""\D"", """")"),"18")</f>
        <v>18</v>
      </c>
    </row>
    <row r="1244" spans="1:13" ht="15.75" customHeight="1">
      <c r="A1244" s="1">
        <v>225</v>
      </c>
      <c r="B1244" s="3">
        <v>226</v>
      </c>
      <c r="C1244" s="3" t="s">
        <v>702</v>
      </c>
      <c r="D1244" s="3">
        <v>0.17745965493876731</v>
      </c>
      <c r="E1244" s="3">
        <v>0.1270221958951866</v>
      </c>
      <c r="F1244" s="3">
        <v>0.64144144144144144</v>
      </c>
      <c r="G1244" s="3">
        <v>0.1333333333333333</v>
      </c>
      <c r="H1244" s="3">
        <v>0.15855855855855849</v>
      </c>
      <c r="I1244" s="3">
        <v>0.33153153153153148</v>
      </c>
      <c r="J1244" s="3">
        <v>5.0852968511895802E-2</v>
      </c>
      <c r="K1244" s="3">
        <v>62261.399999999507</v>
      </c>
      <c r="L1244" s="3" t="s">
        <v>12974</v>
      </c>
      <c r="M1244" s="4" t="str">
        <f ca="1">IFERROR(__xludf.DUMMYFUNCTION("REGEXREPLACE(F227,""\D"", """")"),"18")</f>
        <v>18</v>
      </c>
    </row>
    <row r="1245" spans="1:13" ht="15.75" customHeight="1">
      <c r="A1245" s="1">
        <v>271</v>
      </c>
      <c r="B1245" s="3">
        <v>272</v>
      </c>
      <c r="C1245" s="3" t="s">
        <v>841</v>
      </c>
      <c r="D1245" s="3">
        <v>0.16348120659333429</v>
      </c>
      <c r="E1245" s="3">
        <v>0.21810690541626329</v>
      </c>
      <c r="F1245" s="3">
        <v>0.65306122448979587</v>
      </c>
      <c r="G1245" s="3">
        <v>0.1122448979591837</v>
      </c>
      <c r="H1245" s="3">
        <v>0.13775510204081631</v>
      </c>
      <c r="I1245" s="3">
        <v>0.28061224489795922</v>
      </c>
      <c r="J1245" s="3">
        <v>3.8587677097977828E-2</v>
      </c>
      <c r="K1245" s="3">
        <v>21885.200000000001</v>
      </c>
      <c r="L1245" s="3" t="s">
        <v>13020</v>
      </c>
      <c r="M1245" s="4" t="str">
        <f ca="1">IFERROR(__xludf.DUMMYFUNCTION("REGEXREPLACE(F273,""\D"", """")"),"18")</f>
        <v>18</v>
      </c>
    </row>
    <row r="1246" spans="1:13" ht="15.75" customHeight="1">
      <c r="A1246" s="1">
        <v>286</v>
      </c>
      <c r="B1246" s="3">
        <v>287</v>
      </c>
      <c r="C1246" s="3" t="s">
        <v>882</v>
      </c>
      <c r="D1246" s="3">
        <v>0.1517769539988881</v>
      </c>
      <c r="E1246" s="3">
        <v>0.1415848202308698</v>
      </c>
      <c r="F1246" s="3">
        <v>0.66355140186915884</v>
      </c>
      <c r="G1246" s="3">
        <v>9.8130841121495324E-2</v>
      </c>
      <c r="H1246" s="3">
        <v>0.17757009345794389</v>
      </c>
      <c r="I1246" s="3">
        <v>0.32710280373831768</v>
      </c>
      <c r="J1246" s="3">
        <v>3.8298404352077847E-2</v>
      </c>
      <c r="K1246" s="3">
        <v>23899.8</v>
      </c>
      <c r="L1246" s="3" t="s">
        <v>13035</v>
      </c>
      <c r="M1246" s="4" t="str">
        <f ca="1">IFERROR(__xludf.DUMMYFUNCTION("REGEXREPLACE(F288,""\D"", """")"),"18")</f>
        <v>18</v>
      </c>
    </row>
    <row r="1247" spans="1:13" ht="15.75" customHeight="1">
      <c r="A1247" s="1">
        <v>306</v>
      </c>
      <c r="B1247" s="3">
        <v>307</v>
      </c>
      <c r="C1247" s="3" t="s">
        <v>940</v>
      </c>
      <c r="D1247" s="3">
        <v>0.17147955645291371</v>
      </c>
      <c r="E1247" s="3">
        <v>0.24707253348434841</v>
      </c>
      <c r="F1247" s="3">
        <v>0.60224719101123592</v>
      </c>
      <c r="G1247" s="3">
        <v>9.2134831460674152E-2</v>
      </c>
      <c r="H1247" s="3">
        <v>0.1292134831460674</v>
      </c>
      <c r="I1247" s="3">
        <v>0.25730337078651683</v>
      </c>
      <c r="J1247" s="3">
        <v>3.699589458276329E-2</v>
      </c>
      <c r="K1247" s="3">
        <v>99766.700000000186</v>
      </c>
      <c r="L1247" s="3" t="s">
        <v>13055</v>
      </c>
      <c r="M1247" s="4" t="str">
        <f ca="1">IFERROR(__xludf.DUMMYFUNCTION("REGEXREPLACE(F308,""\D"", """")"),"18")</f>
        <v>18</v>
      </c>
    </row>
    <row r="1248" spans="1:13" ht="15.75" customHeight="1">
      <c r="A1248" s="1">
        <v>311</v>
      </c>
      <c r="B1248" s="3">
        <v>312</v>
      </c>
      <c r="C1248" s="3" t="s">
        <v>957</v>
      </c>
      <c r="D1248" s="3">
        <v>0.1488052322711943</v>
      </c>
      <c r="E1248" s="3">
        <v>0.16807506962277699</v>
      </c>
      <c r="F1248" s="3">
        <v>0.63636363636363635</v>
      </c>
      <c r="G1248" s="3">
        <v>0.1147540983606557</v>
      </c>
      <c r="H1248" s="3">
        <v>0.1445603576751118</v>
      </c>
      <c r="I1248" s="3">
        <v>0.30551415797317438</v>
      </c>
      <c r="J1248" s="3">
        <v>3.7792055932158369E-2</v>
      </c>
      <c r="K1248" s="3">
        <v>73476.299999999872</v>
      </c>
      <c r="L1248" s="3" t="s">
        <v>13060</v>
      </c>
      <c r="M1248" s="4" t="str">
        <f ca="1">IFERROR(__xludf.DUMMYFUNCTION("REGEXREPLACE(F313,""\D"", """")"),"18")</f>
        <v>18</v>
      </c>
    </row>
    <row r="1249" spans="1:13" ht="15.75" customHeight="1">
      <c r="A1249" s="1">
        <v>356</v>
      </c>
      <c r="B1249" s="3">
        <v>357</v>
      </c>
      <c r="C1249" s="3" t="s">
        <v>1086</v>
      </c>
      <c r="D1249" s="3">
        <v>0.14501657321303779</v>
      </c>
      <c r="E1249" s="3">
        <v>0.2071573260782108</v>
      </c>
      <c r="F1249" s="3">
        <v>0.64246823956442833</v>
      </c>
      <c r="G1249" s="3">
        <v>9.9818511796733206E-2</v>
      </c>
      <c r="H1249" s="3">
        <v>0.1197822141560799</v>
      </c>
      <c r="I1249" s="3">
        <v>0.27223230490018152</v>
      </c>
      <c r="J1249" s="3">
        <v>3.1051308737194801E-2</v>
      </c>
      <c r="K1249" s="3">
        <v>62085.799999999574</v>
      </c>
      <c r="L1249" s="3" t="s">
        <v>13105</v>
      </c>
      <c r="M1249" s="4" t="str">
        <f ca="1">IFERROR(__xludf.DUMMYFUNCTION("REGEXREPLACE(F358,""\D"", """")"),"18")</f>
        <v>18</v>
      </c>
    </row>
    <row r="1250" spans="1:13" ht="15.75" customHeight="1">
      <c r="A1250" s="1">
        <v>502</v>
      </c>
      <c r="B1250" s="3">
        <v>503</v>
      </c>
      <c r="C1250" s="3" t="s">
        <v>1520</v>
      </c>
      <c r="D1250" s="3">
        <v>0.2133569109144649</v>
      </c>
      <c r="E1250" s="3">
        <v>0.20823299792513339</v>
      </c>
      <c r="F1250" s="3">
        <v>0.62903225806451613</v>
      </c>
      <c r="G1250" s="3">
        <v>9.6774193548387094E-2</v>
      </c>
      <c r="H1250" s="3">
        <v>0.1129032258064516</v>
      </c>
      <c r="I1250" s="3">
        <v>0.2661290322580645</v>
      </c>
      <c r="J1250" s="3">
        <v>4.2344025744973098E-2</v>
      </c>
      <c r="K1250" s="3">
        <v>27549.999999999989</v>
      </c>
      <c r="L1250" s="3" t="s">
        <v>13251</v>
      </c>
      <c r="M1250" s="4" t="str">
        <f ca="1">IFERROR(__xludf.DUMMYFUNCTION("REGEXREPLACE(F504,""\D"", """")"),"18")</f>
        <v>18</v>
      </c>
    </row>
    <row r="1251" spans="1:13" ht="15.75" customHeight="1">
      <c r="A1251" s="1">
        <v>838</v>
      </c>
      <c r="B1251" s="3">
        <v>839</v>
      </c>
      <c r="C1251" s="3" t="s">
        <v>2483</v>
      </c>
      <c r="D1251" s="3">
        <v>0.1739691322525995</v>
      </c>
      <c r="E1251" s="3">
        <v>7.3691755054993244E-2</v>
      </c>
      <c r="F1251" s="3">
        <v>0.72499999999999998</v>
      </c>
      <c r="G1251" s="3">
        <v>0.1</v>
      </c>
      <c r="H1251" s="3">
        <v>0.2</v>
      </c>
      <c r="I1251" s="3">
        <v>0.36249999999999999</v>
      </c>
      <c r="J1251" s="3">
        <v>4.3637426900584808E-2</v>
      </c>
      <c r="K1251" s="3">
        <v>8885.2000000000062</v>
      </c>
      <c r="L1251" s="3" t="s">
        <v>13586</v>
      </c>
      <c r="M1251" s="4" t="str">
        <f ca="1">IFERROR(__xludf.DUMMYFUNCTION("REGEXREPLACE(F840,""\D"", """")"),"18")</f>
        <v>18</v>
      </c>
    </row>
    <row r="1252" spans="1:13" ht="15.75" customHeight="1">
      <c r="A1252" s="1">
        <v>1032</v>
      </c>
      <c r="B1252" s="3">
        <v>1033</v>
      </c>
      <c r="C1252" s="3" t="s">
        <v>3026</v>
      </c>
      <c r="D1252" s="3">
        <v>0.15906411089298819</v>
      </c>
      <c r="E1252" s="3">
        <v>0.15272788420218719</v>
      </c>
      <c r="F1252" s="3">
        <v>0.61538461538461542</v>
      </c>
      <c r="G1252" s="3">
        <v>0.1144465290806754</v>
      </c>
      <c r="H1252" s="3">
        <v>0.12945590994371481</v>
      </c>
      <c r="I1252" s="3">
        <v>0.28705440900562851</v>
      </c>
      <c r="J1252" s="3">
        <v>3.7987472290026247E-2</v>
      </c>
      <c r="K1252" s="3">
        <v>60582.599999999497</v>
      </c>
      <c r="L1252" s="3" t="s">
        <v>13780</v>
      </c>
      <c r="M1252" s="4" t="str">
        <f ca="1">IFERROR(__xludf.DUMMYFUNCTION("REGEXREPLACE(F1034,""\D"", """")"),"18")</f>
        <v>18</v>
      </c>
    </row>
    <row r="1253" spans="1:13" ht="15.75" customHeight="1">
      <c r="A1253" s="1">
        <v>1335</v>
      </c>
      <c r="B1253" s="3">
        <v>1336</v>
      </c>
      <c r="C1253" s="3" t="s">
        <v>3896</v>
      </c>
      <c r="D1253" s="3">
        <v>0.1646584107489277</v>
      </c>
      <c r="E1253" s="3">
        <v>0.21574205686943351</v>
      </c>
      <c r="F1253" s="3">
        <v>0.64318181818181819</v>
      </c>
      <c r="G1253" s="3">
        <v>0.1068181818181818</v>
      </c>
      <c r="H1253" s="3">
        <v>0.1227272727272727</v>
      </c>
      <c r="I1253" s="3">
        <v>0.27272727272727271</v>
      </c>
      <c r="J1253" s="3">
        <v>3.6762907337952087E-2</v>
      </c>
      <c r="K1253" s="3">
        <v>48085.299999999574</v>
      </c>
      <c r="L1253" s="3" t="s">
        <v>14083</v>
      </c>
      <c r="M1253" s="4" t="str">
        <f ca="1">IFERROR(__xludf.DUMMYFUNCTION("REGEXREPLACE(F1337,""\D"", """")"),"18")</f>
        <v>18</v>
      </c>
    </row>
    <row r="1254" spans="1:13" ht="15.75" customHeight="1">
      <c r="A1254" s="1">
        <v>1582</v>
      </c>
      <c r="B1254" s="3">
        <v>1583</v>
      </c>
      <c r="C1254" s="3" t="s">
        <v>4573</v>
      </c>
      <c r="D1254" s="3">
        <v>0.1360696422629164</v>
      </c>
      <c r="E1254" s="3">
        <v>0.29165513906674739</v>
      </c>
      <c r="F1254" s="3">
        <v>0.70238095238095233</v>
      </c>
      <c r="G1254" s="3">
        <v>0.16666666666666671</v>
      </c>
      <c r="H1254" s="3">
        <v>0.16666666666666671</v>
      </c>
      <c r="I1254" s="3">
        <v>0.33333333333333331</v>
      </c>
      <c r="J1254" s="3">
        <v>4.1855289889045202E-2</v>
      </c>
      <c r="K1254" s="3">
        <v>9137.300000000012</v>
      </c>
      <c r="L1254" s="3" t="s">
        <v>14330</v>
      </c>
      <c r="M1254" s="4" t="str">
        <f ca="1">IFERROR(__xludf.DUMMYFUNCTION("REGEXREPLACE(F1584,""\D"", """")"),"18")</f>
        <v>18</v>
      </c>
    </row>
    <row r="1255" spans="1:13" ht="15.75" customHeight="1">
      <c r="A1255" s="1">
        <v>1653</v>
      </c>
      <c r="B1255" s="3">
        <v>1654</v>
      </c>
      <c r="C1255" s="3" t="s">
        <v>4767</v>
      </c>
      <c r="D1255" s="3">
        <v>0.1492218453400799</v>
      </c>
      <c r="E1255" s="3">
        <v>0.2431412847410071</v>
      </c>
      <c r="F1255" s="3">
        <v>0.64356435643564358</v>
      </c>
      <c r="G1255" s="3">
        <v>0.12871287128712869</v>
      </c>
      <c r="H1255" s="3">
        <v>0.1089108910891089</v>
      </c>
      <c r="I1255" s="3">
        <v>0.25742574257425738</v>
      </c>
      <c r="J1255" s="3">
        <v>3.1507261313414317E-2</v>
      </c>
      <c r="K1255" s="3">
        <v>11500.700000000021</v>
      </c>
      <c r="L1255" s="3" t="s">
        <v>14401</v>
      </c>
      <c r="M1255" s="4" t="str">
        <f ca="1">IFERROR(__xludf.DUMMYFUNCTION("REGEXREPLACE(F1655,""\D"", """")"),"18")</f>
        <v>18</v>
      </c>
    </row>
    <row r="1256" spans="1:13" ht="15.75" customHeight="1">
      <c r="A1256" s="1">
        <v>1672</v>
      </c>
      <c r="B1256" s="3">
        <v>1673</v>
      </c>
      <c r="C1256" s="3" t="s">
        <v>4818</v>
      </c>
      <c r="D1256" s="3">
        <v>0.1679771765794556</v>
      </c>
      <c r="E1256" s="3">
        <v>0.346601149518796</v>
      </c>
      <c r="F1256" s="3">
        <v>0.63186813186813184</v>
      </c>
      <c r="G1256" s="3">
        <v>6.043956043956044E-2</v>
      </c>
      <c r="H1256" s="3">
        <v>8.7912087912087919E-2</v>
      </c>
      <c r="I1256" s="3">
        <v>0.18681318681318679</v>
      </c>
      <c r="J1256" s="3">
        <v>2.3322907809229111E-2</v>
      </c>
      <c r="K1256" s="3">
        <v>39547.699999999742</v>
      </c>
      <c r="L1256" s="3" t="s">
        <v>14420</v>
      </c>
      <c r="M1256" s="4" t="str">
        <f ca="1">IFERROR(__xludf.DUMMYFUNCTION("REGEXREPLACE(F1674,""\D"", """")"),"18")</f>
        <v>18</v>
      </c>
    </row>
    <row r="1257" spans="1:13" ht="15.75" customHeight="1">
      <c r="A1257" s="1">
        <v>1687</v>
      </c>
      <c r="B1257" s="3">
        <v>1688</v>
      </c>
      <c r="C1257" s="3" t="s">
        <v>4860</v>
      </c>
      <c r="D1257" s="3">
        <v>0.21687300872339441</v>
      </c>
      <c r="E1257" s="3">
        <v>0.25372415606752002</v>
      </c>
      <c r="F1257" s="3">
        <v>0.6295336787564767</v>
      </c>
      <c r="G1257" s="3">
        <v>9.0673575129533682E-2</v>
      </c>
      <c r="H1257" s="3">
        <v>0.1113989637305699</v>
      </c>
      <c r="I1257" s="3">
        <v>0.24611398963730571</v>
      </c>
      <c r="J1257" s="3">
        <v>4.2138368202814497E-2</v>
      </c>
      <c r="K1257" s="3">
        <v>41612.5999999997</v>
      </c>
      <c r="L1257" s="3" t="s">
        <v>14435</v>
      </c>
      <c r="M1257" s="4" t="str">
        <f ca="1">IFERROR(__xludf.DUMMYFUNCTION("REGEXREPLACE(F1689,""\D"", """")"),"18")</f>
        <v>18</v>
      </c>
    </row>
    <row r="1258" spans="1:13" ht="15.75" customHeight="1">
      <c r="A1258" s="1">
        <v>1700</v>
      </c>
      <c r="B1258" s="3">
        <v>1701</v>
      </c>
      <c r="C1258" s="3" t="s">
        <v>4898</v>
      </c>
      <c r="D1258" s="3">
        <v>0.20807241875034899</v>
      </c>
      <c r="E1258" s="3">
        <v>0.14453793649765351</v>
      </c>
      <c r="F1258" s="3">
        <v>0.62068965517241381</v>
      </c>
      <c r="G1258" s="3">
        <v>0.14323607427055701</v>
      </c>
      <c r="H1258" s="3">
        <v>0.13527851458885939</v>
      </c>
      <c r="I1258" s="3">
        <v>0.32095490716180369</v>
      </c>
      <c r="J1258" s="3">
        <v>5.6644601799837269E-2</v>
      </c>
      <c r="K1258" s="3">
        <v>42380.699999999713</v>
      </c>
      <c r="L1258" s="3" t="s">
        <v>14448</v>
      </c>
      <c r="M1258" s="4" t="str">
        <f ca="1">IFERROR(__xludf.DUMMYFUNCTION("REGEXREPLACE(F1702,""\D"", """")"),"18")</f>
        <v>18</v>
      </c>
    </row>
    <row r="1259" spans="1:13" ht="15.75" customHeight="1">
      <c r="A1259" s="1">
        <v>1733</v>
      </c>
      <c r="B1259" s="3">
        <v>1734</v>
      </c>
      <c r="C1259" s="3" t="s">
        <v>4988</v>
      </c>
      <c r="D1259" s="3">
        <v>0.1852290786913118</v>
      </c>
      <c r="E1259" s="3">
        <v>0.56802027050312731</v>
      </c>
      <c r="F1259" s="3">
        <v>0.52620545073375258</v>
      </c>
      <c r="G1259" s="3">
        <v>7.337526205450734E-2</v>
      </c>
      <c r="H1259" s="3">
        <v>3.9832285115303977E-2</v>
      </c>
      <c r="I1259" s="3">
        <v>0.16352201257861629</v>
      </c>
      <c r="J1259" s="3">
        <v>1.9376938667348079E-2</v>
      </c>
      <c r="K1259" s="3">
        <v>51792.499999999527</v>
      </c>
      <c r="L1259" s="3" t="s">
        <v>14481</v>
      </c>
      <c r="M1259" s="4" t="str">
        <f ca="1">IFERROR(__xludf.DUMMYFUNCTION("REGEXREPLACE(F1735,""\D"", """")"),"18")</f>
        <v>18</v>
      </c>
    </row>
    <row r="1260" spans="1:13" ht="15.75" customHeight="1">
      <c r="A1260" s="1">
        <v>2018</v>
      </c>
      <c r="B1260" s="3">
        <v>2019</v>
      </c>
      <c r="C1260" s="3" t="s">
        <v>5732</v>
      </c>
      <c r="D1260" s="3">
        <v>0.14910740496608749</v>
      </c>
      <c r="E1260" s="3">
        <v>0.2325568376985713</v>
      </c>
      <c r="F1260" s="3">
        <v>0.66436781609195406</v>
      </c>
      <c r="G1260" s="3">
        <v>8.5057471264367815E-2</v>
      </c>
      <c r="H1260" s="3">
        <v>0.10574712643678159</v>
      </c>
      <c r="I1260" s="3">
        <v>0.25057471264367809</v>
      </c>
      <c r="J1260" s="3">
        <v>2.7391780206424771E-2</v>
      </c>
      <c r="K1260" s="3">
        <v>47792.89999999963</v>
      </c>
      <c r="L1260" s="3" t="s">
        <v>14765</v>
      </c>
      <c r="M1260" s="4" t="str">
        <f ca="1">IFERROR(__xludf.DUMMYFUNCTION("REGEXREPLACE(F2020,""\D"", """")"),"18")</f>
        <v>18</v>
      </c>
    </row>
    <row r="1261" spans="1:13" ht="15.75" customHeight="1">
      <c r="A1261" s="1">
        <v>2129</v>
      </c>
      <c r="B1261" s="3">
        <v>2130</v>
      </c>
      <c r="C1261" s="3" t="s">
        <v>6032</v>
      </c>
      <c r="D1261" s="3">
        <v>0.1151228537271683</v>
      </c>
      <c r="E1261" s="3">
        <v>0.4483136108178869</v>
      </c>
      <c r="F1261" s="3">
        <v>0.65363128491620115</v>
      </c>
      <c r="G1261" s="3">
        <v>0.111731843575419</v>
      </c>
      <c r="H1261" s="3">
        <v>8.3798882681564241E-2</v>
      </c>
      <c r="I1261" s="3">
        <v>0.22905027932960889</v>
      </c>
      <c r="J1261" s="3">
        <v>2.056923685495575E-2</v>
      </c>
      <c r="K1261" s="3">
        <v>18788.800000000021</v>
      </c>
      <c r="L1261" s="3" t="s">
        <v>14876</v>
      </c>
      <c r="M1261" s="4" t="str">
        <f ca="1">IFERROR(__xludf.DUMMYFUNCTION("REGEXREPLACE(F2131,""\D"", """")"),"18")</f>
        <v>18</v>
      </c>
    </row>
    <row r="1262" spans="1:13" ht="15.75" customHeight="1">
      <c r="A1262" s="1">
        <v>2521</v>
      </c>
      <c r="B1262" s="3">
        <v>2522</v>
      </c>
      <c r="C1262" s="3" t="s">
        <v>7069</v>
      </c>
      <c r="D1262" s="3">
        <v>0.1460715514283826</v>
      </c>
      <c r="E1262" s="3">
        <v>0.13359288057233479</v>
      </c>
      <c r="F1262" s="3">
        <v>0.66666666666666663</v>
      </c>
      <c r="G1262" s="3">
        <v>0.17571059431524549</v>
      </c>
      <c r="H1262" s="3">
        <v>0.1188630490956072</v>
      </c>
      <c r="I1262" s="3">
        <v>0.33591731266149871</v>
      </c>
      <c r="J1262" s="3">
        <v>4.1243744781748172E-2</v>
      </c>
      <c r="K1262" s="3">
        <v>44497.699999999677</v>
      </c>
      <c r="L1262" s="3" t="s">
        <v>15268</v>
      </c>
      <c r="M1262" s="4" t="str">
        <f ca="1">IFERROR(__xludf.DUMMYFUNCTION("REGEXREPLACE(F2523,""\D"", """")"),"18")</f>
        <v>18</v>
      </c>
    </row>
    <row r="1263" spans="1:13" ht="15.75" customHeight="1">
      <c r="A1263" s="1">
        <v>2958</v>
      </c>
      <c r="B1263" s="3">
        <v>2959</v>
      </c>
      <c r="C1263" s="3" t="s">
        <v>8226</v>
      </c>
      <c r="D1263" s="3">
        <v>0.18000996553054929</v>
      </c>
      <c r="E1263" s="3">
        <v>0.17797224529543601</v>
      </c>
      <c r="F1263" s="3">
        <v>0.65536723163841804</v>
      </c>
      <c r="G1263" s="3">
        <v>9.3220338983050849E-2</v>
      </c>
      <c r="H1263" s="3">
        <v>0.14971751412429379</v>
      </c>
      <c r="I1263" s="3">
        <v>0.29378531073446329</v>
      </c>
      <c r="J1263" s="3">
        <v>4.13356827911876E-2</v>
      </c>
      <c r="K1263" s="3">
        <v>38809.799999999763</v>
      </c>
      <c r="L1263" s="3" t="s">
        <v>15705</v>
      </c>
      <c r="M1263" s="4" t="str">
        <f ca="1">IFERROR(__xludf.DUMMYFUNCTION("REGEXREPLACE(F2960,""\D"", """")"),"18")</f>
        <v>18</v>
      </c>
    </row>
    <row r="1264" spans="1:13" ht="15.75" customHeight="1">
      <c r="A1264" s="1">
        <v>3170</v>
      </c>
      <c r="B1264" s="3">
        <v>3171</v>
      </c>
      <c r="C1264" s="3" t="s">
        <v>8799</v>
      </c>
      <c r="D1264" s="3">
        <v>0.18948351859020771</v>
      </c>
      <c r="E1264" s="3">
        <v>0.23786448969739579</v>
      </c>
      <c r="F1264" s="3">
        <v>0.649171270718232</v>
      </c>
      <c r="G1264" s="3">
        <v>8.9779005524861885E-2</v>
      </c>
      <c r="H1264" s="3">
        <v>0.1049723756906077</v>
      </c>
      <c r="I1264" s="3">
        <v>0.25138121546961328</v>
      </c>
      <c r="J1264" s="3">
        <v>3.6111723969844467E-2</v>
      </c>
      <c r="K1264" s="3">
        <v>80343.199999999895</v>
      </c>
      <c r="L1264" s="3" t="s">
        <v>15917</v>
      </c>
      <c r="M1264" s="4" t="str">
        <f ca="1">IFERROR(__xludf.DUMMYFUNCTION("REGEXREPLACE(F3172,""\D"", """")"),"18")</f>
        <v>18</v>
      </c>
    </row>
    <row r="1265" spans="1:13" ht="15.75" customHeight="1">
      <c r="A1265" s="1">
        <v>3203</v>
      </c>
      <c r="B1265" s="3">
        <v>3204</v>
      </c>
      <c r="C1265" s="3" t="s">
        <v>8884</v>
      </c>
      <c r="D1265" s="3">
        <v>0.14503988876708521</v>
      </c>
      <c r="E1265" s="3">
        <v>0.1968496455273144</v>
      </c>
      <c r="F1265" s="3">
        <v>0.63779527559055116</v>
      </c>
      <c r="G1265" s="3">
        <v>0.1354330708661417</v>
      </c>
      <c r="H1265" s="3">
        <v>0.1118110236220472</v>
      </c>
      <c r="I1265" s="3">
        <v>0.28976377952755911</v>
      </c>
      <c r="J1265" s="3">
        <v>3.5138513307913219E-2</v>
      </c>
      <c r="K1265" s="3">
        <v>70064.399999999732</v>
      </c>
      <c r="L1265" s="3" t="s">
        <v>15950</v>
      </c>
      <c r="M1265" s="4" t="str">
        <f ca="1">IFERROR(__xludf.DUMMYFUNCTION("REGEXREPLACE(F3205,""\D"", """")"),"18")</f>
        <v>18</v>
      </c>
    </row>
    <row r="1266" spans="1:13" ht="15.75" customHeight="1">
      <c r="A1266" s="1">
        <v>3504</v>
      </c>
      <c r="B1266" s="3">
        <v>3505</v>
      </c>
      <c r="C1266" s="3" t="s">
        <v>9693</v>
      </c>
      <c r="D1266" s="3">
        <v>0.1801546243500585</v>
      </c>
      <c r="E1266" s="3">
        <v>0.23518827108525611</v>
      </c>
      <c r="F1266" s="3">
        <v>0.69064748201438853</v>
      </c>
      <c r="G1266" s="3">
        <v>0.11870503597122301</v>
      </c>
      <c r="H1266" s="3">
        <v>0.13309352517985609</v>
      </c>
      <c r="I1266" s="3">
        <v>0.28776978417266191</v>
      </c>
      <c r="J1266" s="3">
        <v>4.3698348202691077E-2</v>
      </c>
      <c r="K1266" s="3">
        <v>30168.299999999901</v>
      </c>
      <c r="L1266" s="3" t="s">
        <v>16251</v>
      </c>
      <c r="M1266" s="4" t="str">
        <f ca="1">IFERROR(__xludf.DUMMYFUNCTION("REGEXREPLACE(F3506,""\D"", """")"),"18")</f>
        <v>18</v>
      </c>
    </row>
    <row r="1267" spans="1:13" ht="15.75" customHeight="1">
      <c r="A1267" s="1">
        <v>3533</v>
      </c>
      <c r="B1267" s="3">
        <v>3534</v>
      </c>
      <c r="C1267" s="3" t="s">
        <v>9771</v>
      </c>
      <c r="D1267" s="3">
        <v>0.20776112961029569</v>
      </c>
      <c r="E1267" s="3">
        <v>0.55206800086845076</v>
      </c>
      <c r="F1267" s="3">
        <v>0.51992409867172673</v>
      </c>
      <c r="G1267" s="3">
        <v>7.9696394686907021E-2</v>
      </c>
      <c r="H1267" s="3">
        <v>6.4516129032258063E-2</v>
      </c>
      <c r="I1267" s="3">
        <v>0.1764705882352941</v>
      </c>
      <c r="J1267" s="3">
        <v>2.8714274833994059E-2</v>
      </c>
      <c r="K1267" s="3">
        <v>58682.699999999502</v>
      </c>
      <c r="L1267" s="3" t="s">
        <v>16280</v>
      </c>
      <c r="M1267" s="4" t="str">
        <f ca="1">IFERROR(__xludf.DUMMYFUNCTION("REGEXREPLACE(F3535,""\D"", """")"),"18")</f>
        <v>18</v>
      </c>
    </row>
    <row r="1268" spans="1:13" ht="15.75" customHeight="1">
      <c r="A1268" s="1">
        <v>3908</v>
      </c>
      <c r="B1268" s="3">
        <v>3909</v>
      </c>
      <c r="C1268" s="3" t="s">
        <v>10729</v>
      </c>
      <c r="D1268" s="3">
        <v>0.19502400174108089</v>
      </c>
      <c r="E1268" s="3">
        <v>0.40461362537258527</v>
      </c>
      <c r="F1268" s="3">
        <v>0.58114035087719296</v>
      </c>
      <c r="G1268" s="3">
        <v>8.5526315789473686E-2</v>
      </c>
      <c r="H1268" s="3">
        <v>7.4561403508771926E-2</v>
      </c>
      <c r="I1268" s="3">
        <v>0.20833333333333329</v>
      </c>
      <c r="J1268" s="3">
        <v>2.995372765591019E-2</v>
      </c>
      <c r="K1268" s="3">
        <v>50612.999999999563</v>
      </c>
      <c r="L1268" s="3" t="s">
        <v>16655</v>
      </c>
      <c r="M1268" s="4" t="str">
        <f ca="1">IFERROR(__xludf.DUMMYFUNCTION("REGEXREPLACE(F3910,""\D"", """")"),"18")</f>
        <v>18</v>
      </c>
    </row>
    <row r="1269" spans="1:13" ht="15.75" customHeight="1">
      <c r="A1269" s="1">
        <v>4207</v>
      </c>
      <c r="B1269" s="3">
        <v>4208</v>
      </c>
      <c r="C1269" s="3" t="s">
        <v>11513</v>
      </c>
      <c r="D1269" s="3">
        <v>0.2045197979764305</v>
      </c>
      <c r="E1269" s="3">
        <v>0.33539772384411148</v>
      </c>
      <c r="F1269" s="3">
        <v>0.64243614931237725</v>
      </c>
      <c r="G1269" s="3">
        <v>0.10019646365422399</v>
      </c>
      <c r="H1269" s="3">
        <v>0.1021611001964637</v>
      </c>
      <c r="I1269" s="3">
        <v>0.22396856581532421</v>
      </c>
      <c r="J1269" s="3">
        <v>4.0316703100991572E-2</v>
      </c>
      <c r="K1269" s="3">
        <v>55294.099999999467</v>
      </c>
      <c r="L1269" s="3" t="s">
        <v>16953</v>
      </c>
      <c r="M1269" s="4" t="str">
        <f ca="1">IFERROR(__xludf.DUMMYFUNCTION("REGEXREPLACE(F4209,""\D"", """")"),"18")</f>
        <v>18</v>
      </c>
    </row>
    <row r="1270" spans="1:13" ht="15.75" customHeight="1">
      <c r="A1270" s="1">
        <v>4342</v>
      </c>
      <c r="B1270" s="3">
        <v>4343</v>
      </c>
      <c r="C1270" s="3" t="s">
        <v>11864</v>
      </c>
      <c r="D1270" s="3">
        <v>0.20649904613569109</v>
      </c>
      <c r="E1270" s="3">
        <v>0.25842530494461458</v>
      </c>
      <c r="F1270" s="3">
        <v>0.5941011235955056</v>
      </c>
      <c r="G1270" s="3">
        <v>9.1292134831460675E-2</v>
      </c>
      <c r="H1270" s="3">
        <v>0.1081460674157303</v>
      </c>
      <c r="I1270" s="3">
        <v>0.2556179775280899</v>
      </c>
      <c r="J1270" s="3">
        <v>4.0293530445899187E-2</v>
      </c>
      <c r="K1270" s="3">
        <v>79534.499999999854</v>
      </c>
      <c r="L1270" s="3" t="s">
        <v>17088</v>
      </c>
      <c r="M1270" s="4" t="str">
        <f ca="1">IFERROR(__xludf.DUMMYFUNCTION("REGEXREPLACE(F4344,""\D"", """")"),"18")</f>
        <v>18</v>
      </c>
    </row>
    <row r="1271" spans="1:13" ht="15.75" customHeight="1">
      <c r="A1271" s="1">
        <v>4478</v>
      </c>
      <c r="B1271" s="3">
        <v>4479</v>
      </c>
      <c r="C1271" s="3" t="s">
        <v>12225</v>
      </c>
      <c r="D1271" s="3">
        <v>0.11092638877743349</v>
      </c>
      <c r="E1271" s="3">
        <v>0.1077250333456356</v>
      </c>
      <c r="F1271" s="3">
        <v>0.71666666666666667</v>
      </c>
      <c r="G1271" s="3">
        <v>0.2166666666666667</v>
      </c>
      <c r="H1271" s="3">
        <v>0.1</v>
      </c>
      <c r="I1271" s="3">
        <v>0.36666666666666659</v>
      </c>
      <c r="J1271" s="3">
        <v>2.7827086989136871E-2</v>
      </c>
      <c r="K1271" s="3">
        <v>6574.8000000000011</v>
      </c>
      <c r="L1271" s="3" t="s">
        <v>17224</v>
      </c>
      <c r="M1271" s="4" t="str">
        <f ca="1">IFERROR(__xludf.DUMMYFUNCTION("REGEXREPLACE(F4480,""\D"", """")"),"18")</f>
        <v>18</v>
      </c>
    </row>
    <row r="1272" spans="1:13" ht="15.75" customHeight="1">
      <c r="A1272" s="1">
        <v>4612</v>
      </c>
      <c r="B1272" s="3">
        <v>4613</v>
      </c>
      <c r="C1272" s="3" t="s">
        <v>12590</v>
      </c>
      <c r="D1272" s="3">
        <v>0.21072568224166829</v>
      </c>
      <c r="E1272" s="3">
        <v>0.19285669247806711</v>
      </c>
      <c r="F1272" s="3">
        <v>0.64227642276422769</v>
      </c>
      <c r="G1272" s="3">
        <v>0.1056910569105691</v>
      </c>
      <c r="H1272" s="3">
        <v>0.13008130081300809</v>
      </c>
      <c r="I1272" s="3">
        <v>0.30081300813008133</v>
      </c>
      <c r="J1272" s="3">
        <v>4.5006321223361213E-2</v>
      </c>
      <c r="K1272" s="3">
        <v>13977.700000000041</v>
      </c>
      <c r="L1272" s="3" t="s">
        <v>17358</v>
      </c>
      <c r="M1272" s="4" t="str">
        <f ca="1">IFERROR(__xludf.DUMMYFUNCTION("REGEXREPLACE(F4614,""\D"", """")"),"18")</f>
        <v>18</v>
      </c>
    </row>
    <row r="1273" spans="1:13" ht="15.75" customHeight="1">
      <c r="A1273" s="1">
        <v>176</v>
      </c>
      <c r="B1273" s="3">
        <v>177</v>
      </c>
      <c r="C1273" s="3" t="s">
        <v>556</v>
      </c>
      <c r="D1273" s="3">
        <v>0.19714321759825951</v>
      </c>
      <c r="E1273" s="3">
        <v>0.2328898834811452</v>
      </c>
      <c r="F1273" s="3">
        <v>0.6117936117936118</v>
      </c>
      <c r="G1273" s="3">
        <v>0.1007371007371007</v>
      </c>
      <c r="H1273" s="3">
        <v>0.1007371007371007</v>
      </c>
      <c r="I1273" s="3">
        <v>0.25921375921375922</v>
      </c>
      <c r="J1273" s="3">
        <v>3.9076830919643687E-2</v>
      </c>
      <c r="K1273" s="3">
        <v>88961.299999999959</v>
      </c>
      <c r="L1273" s="3" t="s">
        <v>12925</v>
      </c>
      <c r="M1273" s="4" t="str">
        <f ca="1">IFERROR(__xludf.DUMMYFUNCTION("REGEXREPLACE(F178,""\D"", """")"),"19")</f>
        <v>19</v>
      </c>
    </row>
    <row r="1274" spans="1:13" ht="15.75" customHeight="1">
      <c r="A1274" s="1">
        <v>349</v>
      </c>
      <c r="B1274" s="3">
        <v>350</v>
      </c>
      <c r="C1274" s="3" t="s">
        <v>1065</v>
      </c>
      <c r="D1274" s="3">
        <v>0.2055619705607705</v>
      </c>
      <c r="E1274" s="3">
        <v>0.25743475466805821</v>
      </c>
      <c r="F1274" s="3">
        <v>0.66058394160583944</v>
      </c>
      <c r="G1274" s="3">
        <v>0.1058394160583942</v>
      </c>
      <c r="H1274" s="3">
        <v>8.7591240875912413E-2</v>
      </c>
      <c r="I1274" s="3">
        <v>0.27737226277372262</v>
      </c>
      <c r="J1274" s="3">
        <v>3.7583442784098531E-2</v>
      </c>
      <c r="K1274" s="3">
        <v>30023.39999999994</v>
      </c>
      <c r="L1274" s="3" t="s">
        <v>13098</v>
      </c>
      <c r="M1274" s="4" t="str">
        <f ca="1">IFERROR(__xludf.DUMMYFUNCTION("REGEXREPLACE(F351,""\D"", """")"),"19")</f>
        <v>19</v>
      </c>
    </row>
    <row r="1275" spans="1:13" ht="15.75" customHeight="1">
      <c r="A1275" s="1">
        <v>360</v>
      </c>
      <c r="B1275" s="3">
        <v>361</v>
      </c>
      <c r="C1275" s="3" t="s">
        <v>1099</v>
      </c>
      <c r="D1275" s="3">
        <v>0.20780410493433291</v>
      </c>
      <c r="E1275" s="3">
        <v>0.10593408445353091</v>
      </c>
      <c r="F1275" s="3">
        <v>0.6454545454545455</v>
      </c>
      <c r="G1275" s="3">
        <v>0.1393939393939394</v>
      </c>
      <c r="H1275" s="3">
        <v>0.19696969696969699</v>
      </c>
      <c r="I1275" s="3">
        <v>0.36363636363636359</v>
      </c>
      <c r="J1275" s="3">
        <v>6.7224475325132121E-2</v>
      </c>
      <c r="K1275" s="3">
        <v>37847.999999999804</v>
      </c>
      <c r="L1275" s="3" t="s">
        <v>13109</v>
      </c>
      <c r="M1275" s="4" t="str">
        <f ca="1">IFERROR(__xludf.DUMMYFUNCTION("REGEXREPLACE(F362,""\D"", """")"),"19")</f>
        <v>19</v>
      </c>
    </row>
    <row r="1276" spans="1:13" ht="15.75" customHeight="1">
      <c r="A1276" s="1">
        <v>546</v>
      </c>
      <c r="B1276" s="3">
        <v>547</v>
      </c>
      <c r="C1276" s="3" t="s">
        <v>1645</v>
      </c>
      <c r="D1276" s="3">
        <v>0.12798573117780301</v>
      </c>
      <c r="E1276" s="3">
        <v>0.2278829040173671</v>
      </c>
      <c r="F1276" s="3">
        <v>0.64084507042253525</v>
      </c>
      <c r="G1276" s="3">
        <v>9.154929577464789E-2</v>
      </c>
      <c r="H1276" s="3">
        <v>0.12676056338028169</v>
      </c>
      <c r="I1276" s="3">
        <v>0.28169014084507038</v>
      </c>
      <c r="J1276" s="3">
        <v>2.523132450180968E-2</v>
      </c>
      <c r="K1276" s="3">
        <v>16018.60000000002</v>
      </c>
      <c r="L1276" s="3" t="s">
        <v>13295</v>
      </c>
      <c r="M1276" s="4" t="str">
        <f ca="1">IFERROR(__xludf.DUMMYFUNCTION("REGEXREPLACE(F548,""\D"", """")"),"19")</f>
        <v>19</v>
      </c>
    </row>
    <row r="1277" spans="1:13" ht="15.75" customHeight="1">
      <c r="A1277" s="1">
        <v>644</v>
      </c>
      <c r="B1277" s="3">
        <v>645</v>
      </c>
      <c r="C1277" s="3" t="s">
        <v>1924</v>
      </c>
      <c r="D1277" s="3">
        <v>0.16816837655423009</v>
      </c>
      <c r="E1277" s="3">
        <v>0.23966133662726999</v>
      </c>
      <c r="F1277" s="3">
        <v>0.62777777777777777</v>
      </c>
      <c r="G1277" s="3">
        <v>0.1</v>
      </c>
      <c r="H1277" s="3">
        <v>0.1333333333333333</v>
      </c>
      <c r="I1277" s="3">
        <v>0.3</v>
      </c>
      <c r="J1277" s="3">
        <v>3.6468929659405902E-2</v>
      </c>
      <c r="K1277" s="3">
        <v>19940.400000000009</v>
      </c>
      <c r="L1277" s="3" t="s">
        <v>13393</v>
      </c>
      <c r="M1277" s="4" t="str">
        <f ca="1">IFERROR(__xludf.DUMMYFUNCTION("REGEXREPLACE(F646,""\D"", """")"),"19")</f>
        <v>19</v>
      </c>
    </row>
    <row r="1278" spans="1:13" ht="15.75" customHeight="1">
      <c r="A1278" s="1">
        <v>650</v>
      </c>
      <c r="B1278" s="3">
        <v>651</v>
      </c>
      <c r="C1278" s="3" t="s">
        <v>1942</v>
      </c>
      <c r="D1278" s="3">
        <v>0.1874687428915178</v>
      </c>
      <c r="E1278" s="3">
        <v>0.43787218586937598</v>
      </c>
      <c r="F1278" s="3">
        <v>0.63461538461538458</v>
      </c>
      <c r="G1278" s="3">
        <v>5.3846153846153849E-2</v>
      </c>
      <c r="H1278" s="3">
        <v>8.0769230769230774E-2</v>
      </c>
      <c r="I1278" s="3">
        <v>0.16923076923076921</v>
      </c>
      <c r="J1278" s="3">
        <v>2.280844178012904E-2</v>
      </c>
      <c r="K1278" s="3">
        <v>27804.099999999951</v>
      </c>
      <c r="L1278" s="3" t="s">
        <v>13399</v>
      </c>
      <c r="M1278" s="4" t="str">
        <f ca="1">IFERROR(__xludf.DUMMYFUNCTION("REGEXREPLACE(F652,""\D"", """")"),"19")</f>
        <v>19</v>
      </c>
    </row>
    <row r="1279" spans="1:13" ht="15.75" customHeight="1">
      <c r="A1279" s="1">
        <v>664</v>
      </c>
      <c r="B1279" s="3">
        <v>665</v>
      </c>
      <c r="C1279" s="3" t="s">
        <v>1983</v>
      </c>
      <c r="D1279" s="3">
        <v>0.17778852096564821</v>
      </c>
      <c r="E1279" s="3">
        <v>0.60930205300494344</v>
      </c>
      <c r="F1279" s="3">
        <v>0.53493013972055892</v>
      </c>
      <c r="G1279" s="3">
        <v>6.1876247504990017E-2</v>
      </c>
      <c r="H1279" s="3">
        <v>5.1896207584830337E-2</v>
      </c>
      <c r="I1279" s="3">
        <v>0.1497005988023952</v>
      </c>
      <c r="J1279" s="3">
        <v>1.9105853768493272E-2</v>
      </c>
      <c r="K1279" s="3">
        <v>53657.099999999482</v>
      </c>
      <c r="L1279" s="3" t="s">
        <v>13413</v>
      </c>
      <c r="M1279" s="4" t="str">
        <f ca="1">IFERROR(__xludf.DUMMYFUNCTION("REGEXREPLACE(F666,""\D"", """")"),"19")</f>
        <v>19</v>
      </c>
    </row>
    <row r="1280" spans="1:13" ht="15.75" customHeight="1">
      <c r="A1280" s="1">
        <v>697</v>
      </c>
      <c r="B1280" s="3">
        <v>698</v>
      </c>
      <c r="C1280" s="3" t="s">
        <v>2078</v>
      </c>
      <c r="D1280" s="3">
        <v>9.6660395280134537E-2</v>
      </c>
      <c r="E1280" s="3">
        <v>0.17098065711784291</v>
      </c>
      <c r="F1280" s="3">
        <v>0.70192307692307687</v>
      </c>
      <c r="G1280" s="3">
        <v>0.16346153846153849</v>
      </c>
      <c r="H1280" s="3">
        <v>0.125</v>
      </c>
      <c r="I1280" s="3">
        <v>0.34615384615384609</v>
      </c>
      <c r="J1280" s="3">
        <v>2.5403138109121051E-2</v>
      </c>
      <c r="K1280" s="3">
        <v>11562.200000000021</v>
      </c>
      <c r="L1280" s="3" t="s">
        <v>13446</v>
      </c>
      <c r="M1280" s="4" t="str">
        <f ca="1">IFERROR(__xludf.DUMMYFUNCTION("REGEXREPLACE(F699,""\D"", """")"),"19")</f>
        <v>19</v>
      </c>
    </row>
    <row r="1281" spans="1:13" ht="15.75" customHeight="1">
      <c r="A1281" s="1">
        <v>723</v>
      </c>
      <c r="B1281" s="3">
        <v>724</v>
      </c>
      <c r="C1281" s="3" t="s">
        <v>2159</v>
      </c>
      <c r="D1281" s="3">
        <v>0.16246593924466729</v>
      </c>
      <c r="E1281" s="3">
        <v>0.22689629388781471</v>
      </c>
      <c r="F1281" s="3">
        <v>0.61093750000000002</v>
      </c>
      <c r="G1281" s="3">
        <v>0.1046875</v>
      </c>
      <c r="H1281" s="3">
        <v>0.1140625</v>
      </c>
      <c r="I1281" s="3">
        <v>0.26250000000000001</v>
      </c>
      <c r="J1281" s="3">
        <v>3.4856158821499367E-2</v>
      </c>
      <c r="K1281" s="3">
        <v>69493.899999999718</v>
      </c>
      <c r="L1281" s="3" t="s">
        <v>13472</v>
      </c>
      <c r="M1281" s="4" t="str">
        <f ca="1">IFERROR(__xludf.DUMMYFUNCTION("REGEXREPLACE(F725,""\D"", """")"),"19")</f>
        <v>19</v>
      </c>
    </row>
    <row r="1282" spans="1:13" ht="15.75" customHeight="1">
      <c r="A1282" s="1">
        <v>750</v>
      </c>
      <c r="B1282" s="3">
        <v>751</v>
      </c>
      <c r="C1282" s="3" t="s">
        <v>2238</v>
      </c>
      <c r="D1282" s="3">
        <v>0.16889738155142689</v>
      </c>
      <c r="E1282" s="3">
        <v>0.25231854517769869</v>
      </c>
      <c r="F1282" s="3">
        <v>0.62845849802371545</v>
      </c>
      <c r="G1282" s="3">
        <v>8.1027667984189727E-2</v>
      </c>
      <c r="H1282" s="3">
        <v>0.108695652173913</v>
      </c>
      <c r="I1282" s="3">
        <v>0.233201581027668</v>
      </c>
      <c r="J1282" s="3">
        <v>3.0879346412067878E-2</v>
      </c>
      <c r="K1282" s="3">
        <v>54300.799999999472</v>
      </c>
      <c r="L1282" s="3" t="s">
        <v>13499</v>
      </c>
      <c r="M1282" s="4" t="str">
        <f ca="1">IFERROR(__xludf.DUMMYFUNCTION("REGEXREPLACE(F752,""\D"", """")"),"19")</f>
        <v>19</v>
      </c>
    </row>
    <row r="1283" spans="1:13" ht="15.75" customHeight="1">
      <c r="A1283" s="1">
        <v>751</v>
      </c>
      <c r="B1283" s="3">
        <v>752</v>
      </c>
      <c r="C1283" s="3" t="s">
        <v>2241</v>
      </c>
      <c r="D1283" s="3">
        <v>0.18574418107839921</v>
      </c>
      <c r="E1283" s="3">
        <v>0.3159575605513486</v>
      </c>
      <c r="F1283" s="3">
        <v>0.62060889929742391</v>
      </c>
      <c r="G1283" s="3">
        <v>8.4309133489461355E-2</v>
      </c>
      <c r="H1283" s="3">
        <v>8.6651053864168617E-2</v>
      </c>
      <c r="I1283" s="3">
        <v>0.2201405152224824</v>
      </c>
      <c r="J1283" s="3">
        <v>3.0532633668641611E-2</v>
      </c>
      <c r="K1283" s="3">
        <v>46037.199999999648</v>
      </c>
      <c r="L1283" s="3" t="s">
        <v>13500</v>
      </c>
      <c r="M1283" s="4" t="str">
        <f ca="1">IFERROR(__xludf.DUMMYFUNCTION("REGEXREPLACE(F753,""\D"", """")"),"19")</f>
        <v>19</v>
      </c>
    </row>
    <row r="1284" spans="1:13" ht="15.75" customHeight="1">
      <c r="A1284" s="1">
        <v>783</v>
      </c>
      <c r="B1284" s="3">
        <v>784</v>
      </c>
      <c r="C1284" s="3" t="s">
        <v>2330</v>
      </c>
      <c r="D1284" s="3">
        <v>0.17037356632353981</v>
      </c>
      <c r="E1284" s="3">
        <v>0.17876295632267231</v>
      </c>
      <c r="F1284" s="3">
        <v>0.64021164021164023</v>
      </c>
      <c r="G1284" s="3">
        <v>0.1111111111111111</v>
      </c>
      <c r="H1284" s="3">
        <v>0.1111111111111111</v>
      </c>
      <c r="I1284" s="3">
        <v>0.28042328042328041</v>
      </c>
      <c r="J1284" s="3">
        <v>3.5510564912738851E-2</v>
      </c>
      <c r="K1284" s="3">
        <v>20764.2</v>
      </c>
      <c r="L1284" s="3" t="s">
        <v>13532</v>
      </c>
      <c r="M1284" s="4" t="str">
        <f ca="1">IFERROR(__xludf.DUMMYFUNCTION("REGEXREPLACE(F785,""\D"", """")"),"19")</f>
        <v>19</v>
      </c>
    </row>
    <row r="1285" spans="1:13" ht="15.75" customHeight="1">
      <c r="A1285" s="1">
        <v>819</v>
      </c>
      <c r="B1285" s="3">
        <v>820</v>
      </c>
      <c r="C1285" s="3" t="s">
        <v>2433</v>
      </c>
      <c r="D1285" s="3">
        <v>0.1584905631974283</v>
      </c>
      <c r="E1285" s="3">
        <v>0.22159534859529281</v>
      </c>
      <c r="F1285" s="3">
        <v>0.67272727272727273</v>
      </c>
      <c r="G1285" s="3">
        <v>0.11818181818181819</v>
      </c>
      <c r="H1285" s="3">
        <v>0.15454545454545451</v>
      </c>
      <c r="I1285" s="3">
        <v>0.30909090909090908</v>
      </c>
      <c r="J1285" s="3">
        <v>3.9308787072995247E-2</v>
      </c>
      <c r="K1285" s="3">
        <v>12003.000000000029</v>
      </c>
      <c r="L1285" s="3" t="s">
        <v>13567</v>
      </c>
      <c r="M1285" s="4" t="str">
        <f ca="1">IFERROR(__xludf.DUMMYFUNCTION("REGEXREPLACE(F821,""\D"", """")"),"19")</f>
        <v>19</v>
      </c>
    </row>
    <row r="1286" spans="1:13" ht="15.75" customHeight="1">
      <c r="A1286" s="1">
        <v>904</v>
      </c>
      <c r="B1286" s="3">
        <v>905</v>
      </c>
      <c r="C1286" s="3" t="s">
        <v>2667</v>
      </c>
      <c r="D1286" s="3">
        <v>0.15306783527254161</v>
      </c>
      <c r="E1286" s="3">
        <v>0.26226567637805609</v>
      </c>
      <c r="F1286" s="3">
        <v>0.59798994974874375</v>
      </c>
      <c r="G1286" s="3">
        <v>8.1658291457286439E-2</v>
      </c>
      <c r="H1286" s="3">
        <v>8.4170854271356788E-2</v>
      </c>
      <c r="I1286" s="3">
        <v>0.25</v>
      </c>
      <c r="J1286" s="3">
        <v>2.4839987571545121E-2</v>
      </c>
      <c r="K1286" s="3">
        <v>86791.600000000079</v>
      </c>
      <c r="L1286" s="3" t="s">
        <v>13652</v>
      </c>
      <c r="M1286" s="4" t="str">
        <f ca="1">IFERROR(__xludf.DUMMYFUNCTION("REGEXREPLACE(F906,""\D"", """")"),"19")</f>
        <v>19</v>
      </c>
    </row>
    <row r="1287" spans="1:13" ht="15.75" customHeight="1">
      <c r="A1287" s="1">
        <v>912</v>
      </c>
      <c r="B1287" s="3">
        <v>913</v>
      </c>
      <c r="C1287" s="3" t="s">
        <v>2691</v>
      </c>
      <c r="D1287" s="3">
        <v>0.28498959743053442</v>
      </c>
      <c r="E1287" s="3">
        <v>8.3782601557665634E-2</v>
      </c>
      <c r="F1287" s="3">
        <v>0.65625</v>
      </c>
      <c r="G1287" s="3">
        <v>9.375E-2</v>
      </c>
      <c r="H1287" s="3">
        <v>0.1875</v>
      </c>
      <c r="I1287" s="3">
        <v>0.34375</v>
      </c>
      <c r="J1287" s="3">
        <v>6.4118864759887012E-2</v>
      </c>
      <c r="K1287" s="3">
        <v>7169.9000000000033</v>
      </c>
      <c r="L1287" s="3" t="s">
        <v>13660</v>
      </c>
      <c r="M1287" s="4" t="str">
        <f ca="1">IFERROR(__xludf.DUMMYFUNCTION("REGEXREPLACE(F914,""\D"", """")"),"19")</f>
        <v>19</v>
      </c>
    </row>
    <row r="1288" spans="1:13" ht="15.75" customHeight="1">
      <c r="A1288" s="1">
        <v>980</v>
      </c>
      <c r="B1288" s="3">
        <v>981</v>
      </c>
      <c r="C1288" s="3" t="s">
        <v>2883</v>
      </c>
      <c r="D1288" s="3">
        <v>0.18302459783788641</v>
      </c>
      <c r="E1288" s="3">
        <v>0.1215037093555482</v>
      </c>
      <c r="F1288" s="3">
        <v>0.63181818181818183</v>
      </c>
      <c r="G1288" s="3">
        <v>0.1090909090909091</v>
      </c>
      <c r="H1288" s="3">
        <v>0.15909090909090909</v>
      </c>
      <c r="I1288" s="3">
        <v>0.32727272727272733</v>
      </c>
      <c r="J1288" s="3">
        <v>4.6179760957924518E-2</v>
      </c>
      <c r="K1288" s="3">
        <v>24974.499999999989</v>
      </c>
      <c r="L1288" s="3" t="s">
        <v>13728</v>
      </c>
      <c r="M1288" s="4" t="str">
        <f ca="1">IFERROR(__xludf.DUMMYFUNCTION("REGEXREPLACE(F982,""\D"", """")"),"19")</f>
        <v>19</v>
      </c>
    </row>
    <row r="1289" spans="1:13" ht="15.75" customHeight="1">
      <c r="A1289" s="1">
        <v>1112</v>
      </c>
      <c r="B1289" s="3">
        <v>1113</v>
      </c>
      <c r="C1289" s="3" t="s">
        <v>3252</v>
      </c>
      <c r="D1289" s="3">
        <v>0.20253479183016371</v>
      </c>
      <c r="E1289" s="3">
        <v>0.19290326143191919</v>
      </c>
      <c r="F1289" s="3">
        <v>0.6354679802955665</v>
      </c>
      <c r="G1289" s="3">
        <v>0.10837438423645319</v>
      </c>
      <c r="H1289" s="3">
        <v>9.3596059113300489E-2</v>
      </c>
      <c r="I1289" s="3">
        <v>0.26108374384236449</v>
      </c>
      <c r="J1289" s="3">
        <v>3.8126013608340108E-2</v>
      </c>
      <c r="K1289" s="3">
        <v>23031.4</v>
      </c>
      <c r="L1289" s="3" t="s">
        <v>13860</v>
      </c>
      <c r="M1289" s="4" t="str">
        <f ca="1">IFERROR(__xludf.DUMMYFUNCTION("REGEXREPLACE(F1114,""\D"", """")"),"19")</f>
        <v>19</v>
      </c>
    </row>
    <row r="1290" spans="1:13" ht="15.75" customHeight="1">
      <c r="A1290" s="1">
        <v>1167</v>
      </c>
      <c r="B1290" s="3">
        <v>1168</v>
      </c>
      <c r="C1290" s="3" t="s">
        <v>3410</v>
      </c>
      <c r="D1290" s="3">
        <v>0.19450134095217411</v>
      </c>
      <c r="E1290" s="3">
        <v>0.1880256303018612</v>
      </c>
      <c r="F1290" s="3">
        <v>0.63318777292576423</v>
      </c>
      <c r="G1290" s="3">
        <v>0.1222707423580786</v>
      </c>
      <c r="H1290" s="3">
        <v>0.16593886462882099</v>
      </c>
      <c r="I1290" s="3">
        <v>0.31441048034934499</v>
      </c>
      <c r="J1290" s="3">
        <v>5.3361429256824869E-2</v>
      </c>
      <c r="K1290" s="3">
        <v>26470</v>
      </c>
      <c r="L1290" s="3" t="s">
        <v>13915</v>
      </c>
      <c r="M1290" s="4" t="str">
        <f ca="1">IFERROR(__xludf.DUMMYFUNCTION("REGEXREPLACE(F1169,""\D"", """")"),"19")</f>
        <v>19</v>
      </c>
    </row>
    <row r="1291" spans="1:13" ht="15.75" customHeight="1">
      <c r="A1291" s="1">
        <v>1278</v>
      </c>
      <c r="B1291" s="3">
        <v>1279</v>
      </c>
      <c r="C1291" s="3" t="s">
        <v>3733</v>
      </c>
      <c r="D1291" s="3">
        <v>0.1858897956498532</v>
      </c>
      <c r="E1291" s="3">
        <v>0.20992460135434171</v>
      </c>
      <c r="F1291" s="3">
        <v>0.65644171779141103</v>
      </c>
      <c r="G1291" s="3">
        <v>0.1165644171779141</v>
      </c>
      <c r="H1291" s="3">
        <v>0.1165644171779141</v>
      </c>
      <c r="I1291" s="3">
        <v>0.25153374233128828</v>
      </c>
      <c r="J1291" s="3">
        <v>4.0408819774316138E-2</v>
      </c>
      <c r="K1291" s="3">
        <v>17421.000000000018</v>
      </c>
      <c r="L1291" s="3" t="s">
        <v>14026</v>
      </c>
      <c r="M1291" s="4" t="str">
        <f ca="1">IFERROR(__xludf.DUMMYFUNCTION("REGEXREPLACE(F1280,""\D"", """")"),"19")</f>
        <v>19</v>
      </c>
    </row>
    <row r="1292" spans="1:13" ht="15.75" customHeight="1">
      <c r="A1292" s="1">
        <v>1334</v>
      </c>
      <c r="B1292" s="3">
        <v>1335</v>
      </c>
      <c r="C1292" s="3" t="s">
        <v>3893</v>
      </c>
      <c r="D1292" s="3">
        <v>0.16647602898636349</v>
      </c>
      <c r="E1292" s="3">
        <v>0.22257935660786529</v>
      </c>
      <c r="F1292" s="3">
        <v>0.68213457076566131</v>
      </c>
      <c r="G1292" s="3">
        <v>8.8167053364269138E-2</v>
      </c>
      <c r="H1292" s="3">
        <v>0.11600928074245941</v>
      </c>
      <c r="I1292" s="3">
        <v>0.25522041763341069</v>
      </c>
      <c r="J1292" s="3">
        <v>3.2707056061771871E-2</v>
      </c>
      <c r="K1292" s="3">
        <v>46537.299999999603</v>
      </c>
      <c r="L1292" s="3" t="s">
        <v>14082</v>
      </c>
      <c r="M1292" s="4" t="str">
        <f ca="1">IFERROR(__xludf.DUMMYFUNCTION("REGEXREPLACE(F1336,""\D"", """")"),"19")</f>
        <v>19</v>
      </c>
    </row>
    <row r="1293" spans="1:13" ht="15.75" customHeight="1">
      <c r="A1293" s="1">
        <v>1387</v>
      </c>
      <c r="B1293" s="3">
        <v>1388</v>
      </c>
      <c r="C1293" s="3" t="s">
        <v>4034</v>
      </c>
      <c r="D1293" s="3">
        <v>0.22094663715537119</v>
      </c>
      <c r="E1293" s="3">
        <v>0.1320286190537954</v>
      </c>
      <c r="F1293" s="3">
        <v>0.66894197952218426</v>
      </c>
      <c r="G1293" s="3">
        <v>0.1194539249146758</v>
      </c>
      <c r="H1293" s="3">
        <v>0.1808873720136519</v>
      </c>
      <c r="I1293" s="3">
        <v>0.31399317406143351</v>
      </c>
      <c r="J1293" s="3">
        <v>6.3020840179627724E-2</v>
      </c>
      <c r="K1293" s="3">
        <v>32836.999999999891</v>
      </c>
      <c r="L1293" s="3" t="s">
        <v>14135</v>
      </c>
      <c r="M1293" s="4" t="str">
        <f ca="1">IFERROR(__xludf.DUMMYFUNCTION("REGEXREPLACE(F1389,""\D"", """")"),"19")</f>
        <v>19</v>
      </c>
    </row>
    <row r="1294" spans="1:13" ht="15.75" customHeight="1">
      <c r="A1294" s="1">
        <v>1425</v>
      </c>
      <c r="B1294" s="3">
        <v>1426</v>
      </c>
      <c r="C1294" s="3" t="s">
        <v>4138</v>
      </c>
      <c r="D1294" s="3">
        <v>0.1719443977635747</v>
      </c>
      <c r="E1294" s="3">
        <v>0.19673407344189431</v>
      </c>
      <c r="F1294" s="3">
        <v>0.62247191011235958</v>
      </c>
      <c r="G1294" s="3">
        <v>0.11235955056179769</v>
      </c>
      <c r="H1294" s="3">
        <v>0.1280898876404494</v>
      </c>
      <c r="I1294" s="3">
        <v>0.28988764044943821</v>
      </c>
      <c r="J1294" s="3">
        <v>4.0296873201426497E-2</v>
      </c>
      <c r="K1294" s="3">
        <v>49656.999999999571</v>
      </c>
      <c r="L1294" s="3" t="s">
        <v>14173</v>
      </c>
      <c r="M1294" s="4" t="str">
        <f ca="1">IFERROR(__xludf.DUMMYFUNCTION("REGEXREPLACE(F1427,""\D"", """")"),"19")</f>
        <v>19</v>
      </c>
    </row>
    <row r="1295" spans="1:13" ht="15.75" customHeight="1">
      <c r="A1295" s="1">
        <v>1524</v>
      </c>
      <c r="B1295" s="3">
        <v>1525</v>
      </c>
      <c r="C1295" s="3" t="s">
        <v>4410</v>
      </c>
      <c r="D1295" s="3">
        <v>0.1504813577476441</v>
      </c>
      <c r="E1295" s="3">
        <v>0.1302181431140742</v>
      </c>
      <c r="F1295" s="3">
        <v>0.66523605150214593</v>
      </c>
      <c r="G1295" s="3">
        <v>0.18884120171673821</v>
      </c>
      <c r="H1295" s="3">
        <v>0.1072961373390558</v>
      </c>
      <c r="I1295" s="3">
        <v>0.33905579399141628</v>
      </c>
      <c r="J1295" s="3">
        <v>4.114140437612604E-2</v>
      </c>
      <c r="K1295" s="3">
        <v>25986.899999999991</v>
      </c>
      <c r="L1295" s="3" t="s">
        <v>14272</v>
      </c>
      <c r="M1295" s="4" t="str">
        <f ca="1">IFERROR(__xludf.DUMMYFUNCTION("REGEXREPLACE(F1526,""\D"", """")"),"19")</f>
        <v>19</v>
      </c>
    </row>
    <row r="1296" spans="1:13" ht="15.75" customHeight="1">
      <c r="A1296" s="1">
        <v>1546</v>
      </c>
      <c r="B1296" s="3">
        <v>1547</v>
      </c>
      <c r="C1296" s="3" t="s">
        <v>4473</v>
      </c>
      <c r="D1296" s="3">
        <v>0.16525387759267021</v>
      </c>
      <c r="E1296" s="3">
        <v>0.31348209097477359</v>
      </c>
      <c r="F1296" s="3">
        <v>0.61052631578947369</v>
      </c>
      <c r="G1296" s="3">
        <v>8.9473684210526316E-2</v>
      </c>
      <c r="H1296" s="3">
        <v>8.4210526315789472E-2</v>
      </c>
      <c r="I1296" s="3">
        <v>0.23157894736842111</v>
      </c>
      <c r="J1296" s="3">
        <v>2.623066287584307E-2</v>
      </c>
      <c r="K1296" s="3">
        <v>20353.400000000001</v>
      </c>
      <c r="L1296" s="3" t="s">
        <v>14294</v>
      </c>
      <c r="M1296" s="4" t="str">
        <f ca="1">IFERROR(__xludf.DUMMYFUNCTION("REGEXREPLACE(F1548,""\D"", """")"),"19")</f>
        <v>19</v>
      </c>
    </row>
    <row r="1297" spans="1:13" ht="15.75" customHeight="1">
      <c r="A1297" s="1">
        <v>1664</v>
      </c>
      <c r="B1297" s="3">
        <v>1665</v>
      </c>
      <c r="C1297" s="3" t="s">
        <v>4796</v>
      </c>
      <c r="D1297" s="3">
        <v>0.22342320714042821</v>
      </c>
      <c r="E1297" s="3">
        <v>0.20977842112373471</v>
      </c>
      <c r="F1297" s="3">
        <v>0.63210702341137126</v>
      </c>
      <c r="G1297" s="3">
        <v>9.0301003344481601E-2</v>
      </c>
      <c r="H1297" s="3">
        <v>0.16387959866220739</v>
      </c>
      <c r="I1297" s="3">
        <v>0.28428093645484948</v>
      </c>
      <c r="J1297" s="3">
        <v>5.2613557099966228E-2</v>
      </c>
      <c r="K1297" s="3">
        <v>33074.899999999878</v>
      </c>
      <c r="L1297" s="3" t="s">
        <v>14412</v>
      </c>
      <c r="M1297" s="4" t="str">
        <f ca="1">IFERROR(__xludf.DUMMYFUNCTION("REGEXREPLACE(F1666,""\D"", """")"),"19")</f>
        <v>19</v>
      </c>
    </row>
    <row r="1298" spans="1:13" ht="15.75" customHeight="1">
      <c r="A1298" s="1">
        <v>1893</v>
      </c>
      <c r="B1298" s="3">
        <v>1894</v>
      </c>
      <c r="C1298" s="3" t="s">
        <v>5404</v>
      </c>
      <c r="D1298" s="3">
        <v>0.13539106077629751</v>
      </c>
      <c r="E1298" s="3">
        <v>0.24561931672243201</v>
      </c>
      <c r="F1298" s="3">
        <v>0.62992125984251968</v>
      </c>
      <c r="G1298" s="3">
        <v>9.4488188976377951E-2</v>
      </c>
      <c r="H1298" s="3">
        <v>0.1161417322834646</v>
      </c>
      <c r="I1298" s="3">
        <v>0.25393700787401569</v>
      </c>
      <c r="J1298" s="3">
        <v>2.7691688851229579E-2</v>
      </c>
      <c r="K1298" s="3">
        <v>55137.699999999437</v>
      </c>
      <c r="L1298" s="3" t="s">
        <v>14641</v>
      </c>
      <c r="M1298" s="4" t="str">
        <f ca="1">IFERROR(__xludf.DUMMYFUNCTION("REGEXREPLACE(F1895,""\D"", """")"),"19")</f>
        <v>19</v>
      </c>
    </row>
    <row r="1299" spans="1:13" ht="15.75" customHeight="1">
      <c r="A1299" s="1">
        <v>2161</v>
      </c>
      <c r="B1299" s="3">
        <v>2162</v>
      </c>
      <c r="C1299" s="3" t="s">
        <v>6117</v>
      </c>
      <c r="D1299" s="3">
        <v>0.1888410949723851</v>
      </c>
      <c r="E1299" s="3">
        <v>0.78337888574596903</v>
      </c>
      <c r="F1299" s="3">
        <v>0.68211920529801329</v>
      </c>
      <c r="G1299" s="3">
        <v>3.9735099337748353E-2</v>
      </c>
      <c r="H1299" s="3">
        <v>7.2847682119205295E-2</v>
      </c>
      <c r="I1299" s="3">
        <v>0.1258278145695364</v>
      </c>
      <c r="J1299" s="3">
        <v>1.6934215304007839E-2</v>
      </c>
      <c r="K1299" s="3">
        <v>14985.80000000003</v>
      </c>
      <c r="L1299" s="3" t="s">
        <v>14908</v>
      </c>
      <c r="M1299" s="4" t="str">
        <f ca="1">IFERROR(__xludf.DUMMYFUNCTION("REGEXREPLACE(F2163,""\D"", """")"),"19")</f>
        <v>19</v>
      </c>
    </row>
    <row r="1300" spans="1:13" ht="15.75" customHeight="1">
      <c r="A1300" s="1">
        <v>2189</v>
      </c>
      <c r="B1300" s="3">
        <v>2190</v>
      </c>
      <c r="C1300" s="3" t="s">
        <v>6190</v>
      </c>
      <c r="D1300" s="3">
        <v>0.148030579762264</v>
      </c>
      <c r="E1300" s="3">
        <v>0.1909616045486433</v>
      </c>
      <c r="F1300" s="3">
        <v>0.62897526501766787</v>
      </c>
      <c r="G1300" s="3">
        <v>0.1166077738515901</v>
      </c>
      <c r="H1300" s="3">
        <v>0.11307420494699651</v>
      </c>
      <c r="I1300" s="3">
        <v>0.28621908127208479</v>
      </c>
      <c r="J1300" s="3">
        <v>3.33342236538023E-2</v>
      </c>
      <c r="K1300" s="3">
        <v>63585.799999999508</v>
      </c>
      <c r="L1300" s="3" t="s">
        <v>14936</v>
      </c>
      <c r="M1300" s="4" t="str">
        <f ca="1">IFERROR(__xludf.DUMMYFUNCTION("REGEXREPLACE(F2191,""\D"", """")"),"19")</f>
        <v>19</v>
      </c>
    </row>
    <row r="1301" spans="1:13" ht="15.75" customHeight="1">
      <c r="A1301" s="1">
        <v>2508</v>
      </c>
      <c r="B1301" s="3">
        <v>2509</v>
      </c>
      <c r="C1301" s="3" t="s">
        <v>7033</v>
      </c>
      <c r="D1301" s="3">
        <v>0.2151437232376488</v>
      </c>
      <c r="E1301" s="3">
        <v>0.11360290005600179</v>
      </c>
      <c r="F1301" s="3">
        <v>0.65384615384615385</v>
      </c>
      <c r="G1301" s="3">
        <v>9.6153846153846159E-2</v>
      </c>
      <c r="H1301" s="3">
        <v>0.25</v>
      </c>
      <c r="I1301" s="3">
        <v>0.42307692307692307</v>
      </c>
      <c r="J1301" s="3">
        <v>5.532045453485715E-2</v>
      </c>
      <c r="K1301" s="3">
        <v>6070.0000000000027</v>
      </c>
      <c r="L1301" s="3" t="s">
        <v>15255</v>
      </c>
      <c r="M1301" s="4" t="str">
        <f ca="1">IFERROR(__xludf.DUMMYFUNCTION("REGEXREPLACE(F2510,""\D"", """")"),"19")</f>
        <v>19</v>
      </c>
    </row>
    <row r="1302" spans="1:13" ht="15.75" customHeight="1">
      <c r="A1302" s="1">
        <v>2537</v>
      </c>
      <c r="B1302" s="3">
        <v>2538</v>
      </c>
      <c r="C1302" s="3" t="s">
        <v>7109</v>
      </c>
      <c r="D1302" s="3">
        <v>0.15924350324817549</v>
      </c>
      <c r="E1302" s="3">
        <v>0.33862598104297481</v>
      </c>
      <c r="F1302" s="3">
        <v>0.56840796019900497</v>
      </c>
      <c r="G1302" s="3">
        <v>9.4527363184079602E-2</v>
      </c>
      <c r="H1302" s="3">
        <v>7.5870646766169156E-2</v>
      </c>
      <c r="I1302" s="3">
        <v>0.2300995024875622</v>
      </c>
      <c r="J1302" s="3">
        <v>2.6470677402976959E-2</v>
      </c>
      <c r="K1302" s="3">
        <v>88713.899999999951</v>
      </c>
      <c r="L1302" s="3" t="s">
        <v>15284</v>
      </c>
      <c r="M1302" s="4" t="str">
        <f ca="1">IFERROR(__xludf.DUMMYFUNCTION("REGEXREPLACE(F2539,""\D"", """")"),"19")</f>
        <v>19</v>
      </c>
    </row>
    <row r="1303" spans="1:13" ht="15.75" customHeight="1">
      <c r="A1303" s="1">
        <v>2542</v>
      </c>
      <c r="B1303" s="3">
        <v>2543</v>
      </c>
      <c r="C1303" s="3" t="s">
        <v>7123</v>
      </c>
      <c r="D1303" s="3">
        <v>0.1512445566028161</v>
      </c>
      <c r="E1303" s="3">
        <v>0.15865458711990491</v>
      </c>
      <c r="F1303" s="3">
        <v>0.61181434599156115</v>
      </c>
      <c r="G1303" s="3">
        <v>0.1139240506329114</v>
      </c>
      <c r="H1303" s="3">
        <v>0.1223628691983122</v>
      </c>
      <c r="I1303" s="3">
        <v>0.28270042194092831</v>
      </c>
      <c r="J1303" s="3">
        <v>3.4100816208606062E-2</v>
      </c>
      <c r="K1303" s="3">
        <v>26237.59999999998</v>
      </c>
      <c r="L1303" s="3" t="s">
        <v>15289</v>
      </c>
      <c r="M1303" s="4" t="str">
        <f ca="1">IFERROR(__xludf.DUMMYFUNCTION("REGEXREPLACE(F2544,""\D"", """")"),"19")</f>
        <v>19</v>
      </c>
    </row>
    <row r="1304" spans="1:13" ht="15.75" customHeight="1">
      <c r="A1304" s="1">
        <v>2565</v>
      </c>
      <c r="B1304" s="3">
        <v>2566</v>
      </c>
      <c r="C1304" s="3" t="s">
        <v>7184</v>
      </c>
      <c r="D1304" s="3">
        <v>0.1748698887515239</v>
      </c>
      <c r="E1304" s="3">
        <v>0.29592612498775039</v>
      </c>
      <c r="F1304" s="3">
        <v>0.64</v>
      </c>
      <c r="G1304" s="3">
        <v>6.8571428571428575E-2</v>
      </c>
      <c r="H1304" s="3">
        <v>6.2857142857142861E-2</v>
      </c>
      <c r="I1304" s="3">
        <v>0.22857142857142859</v>
      </c>
      <c r="J1304" s="3">
        <v>1.994162326460484E-2</v>
      </c>
      <c r="K1304" s="3">
        <v>18233.5</v>
      </c>
      <c r="L1304" s="3" t="s">
        <v>15312</v>
      </c>
      <c r="M1304" s="4" t="str">
        <f ca="1">IFERROR(__xludf.DUMMYFUNCTION("REGEXREPLACE(F2567,""\D"", """")"),"19")</f>
        <v>19</v>
      </c>
    </row>
    <row r="1305" spans="1:13" ht="15.75" customHeight="1">
      <c r="A1305" s="1">
        <v>2616</v>
      </c>
      <c r="B1305" s="3">
        <v>2617</v>
      </c>
      <c r="C1305" s="3" t="s">
        <v>7321</v>
      </c>
      <c r="D1305" s="3">
        <v>0.1624415839522281</v>
      </c>
      <c r="E1305" s="3">
        <v>0.14896738162854789</v>
      </c>
      <c r="F1305" s="3">
        <v>0.64310954063604242</v>
      </c>
      <c r="G1305" s="3">
        <v>0.1024734982332156</v>
      </c>
      <c r="H1305" s="3">
        <v>0.12720848056537101</v>
      </c>
      <c r="I1305" s="3">
        <v>0.29681978798586572</v>
      </c>
      <c r="J1305" s="3">
        <v>3.5644303345005471E-2</v>
      </c>
      <c r="K1305" s="3">
        <v>32354.5999999999</v>
      </c>
      <c r="L1305" s="3" t="s">
        <v>15363</v>
      </c>
      <c r="M1305" s="4" t="str">
        <f ca="1">IFERROR(__xludf.DUMMYFUNCTION("REGEXREPLACE(F2618,""\D"", """")"),"19")</f>
        <v>19</v>
      </c>
    </row>
    <row r="1306" spans="1:13" ht="15.75" customHeight="1">
      <c r="A1306" s="1">
        <v>2659</v>
      </c>
      <c r="B1306" s="3">
        <v>2660</v>
      </c>
      <c r="C1306" s="3" t="s">
        <v>7435</v>
      </c>
      <c r="D1306" s="3">
        <v>0.17388366888730011</v>
      </c>
      <c r="E1306" s="3">
        <v>0.25807854003427649</v>
      </c>
      <c r="F1306" s="3">
        <v>0.65189873417721522</v>
      </c>
      <c r="G1306" s="3">
        <v>8.8607594936708861E-2</v>
      </c>
      <c r="H1306" s="3">
        <v>9.8101265822784806E-2</v>
      </c>
      <c r="I1306" s="3">
        <v>0.2246835443037975</v>
      </c>
      <c r="J1306" s="3">
        <v>3.0924083460345319E-2</v>
      </c>
      <c r="K1306" s="3">
        <v>33144.99999999984</v>
      </c>
      <c r="L1306" s="3" t="s">
        <v>15406</v>
      </c>
      <c r="M1306" s="4" t="str">
        <f ca="1">IFERROR(__xludf.DUMMYFUNCTION("REGEXREPLACE(F2661,""\D"", """")"),"19")</f>
        <v>19</v>
      </c>
    </row>
    <row r="1307" spans="1:13" ht="15.75" customHeight="1">
      <c r="A1307" s="1">
        <v>2937</v>
      </c>
      <c r="B1307" s="3">
        <v>2938</v>
      </c>
      <c r="C1307" s="3" t="s">
        <v>8171</v>
      </c>
      <c r="D1307" s="3">
        <v>0.22999202210811531</v>
      </c>
      <c r="E1307" s="3">
        <v>0.54664026488964856</v>
      </c>
      <c r="F1307" s="3">
        <v>0.63522012578616349</v>
      </c>
      <c r="G1307" s="3">
        <v>8.1761006289308172E-2</v>
      </c>
      <c r="H1307" s="3">
        <v>5.6603773584905662E-2</v>
      </c>
      <c r="I1307" s="3">
        <v>0.16352201257861629</v>
      </c>
      <c r="J1307" s="3">
        <v>2.7177177125755871E-2</v>
      </c>
      <c r="K1307" s="3">
        <v>16859.60000000002</v>
      </c>
      <c r="L1307" s="3" t="s">
        <v>15684</v>
      </c>
      <c r="M1307" s="4" t="str">
        <f ca="1">IFERROR(__xludf.DUMMYFUNCTION("REGEXREPLACE(F2939,""\D"", """")"),"19")</f>
        <v>19</v>
      </c>
    </row>
    <row r="1308" spans="1:13" ht="15.75" customHeight="1">
      <c r="A1308" s="1">
        <v>3001</v>
      </c>
      <c r="B1308" s="3">
        <v>3002</v>
      </c>
      <c r="C1308" s="3" t="s">
        <v>8339</v>
      </c>
      <c r="D1308" s="3">
        <v>0.14105389367179899</v>
      </c>
      <c r="E1308" s="3">
        <v>0.24793105747919481</v>
      </c>
      <c r="F1308" s="3">
        <v>0.60601719197707737</v>
      </c>
      <c r="G1308" s="3">
        <v>0.10028653295128941</v>
      </c>
      <c r="H1308" s="3">
        <v>0.11604584527220629</v>
      </c>
      <c r="I1308" s="3">
        <v>0.26361031518624639</v>
      </c>
      <c r="J1308" s="3">
        <v>2.9921241333807649E-2</v>
      </c>
      <c r="K1308" s="3">
        <v>78894.999999999898</v>
      </c>
      <c r="L1308" s="3" t="s">
        <v>15748</v>
      </c>
      <c r="M1308" s="4" t="str">
        <f ca="1">IFERROR(__xludf.DUMMYFUNCTION("REGEXREPLACE(F3003,""\D"", """")"),"19")</f>
        <v>19</v>
      </c>
    </row>
    <row r="1309" spans="1:13" ht="15.75" customHeight="1">
      <c r="A1309" s="1">
        <v>3112</v>
      </c>
      <c r="B1309" s="3">
        <v>3113</v>
      </c>
      <c r="C1309" s="3" t="s">
        <v>8644</v>
      </c>
      <c r="D1309" s="3">
        <v>0.13217564654055361</v>
      </c>
      <c r="E1309" s="3">
        <v>0.34098930933198429</v>
      </c>
      <c r="F1309" s="3">
        <v>0.62043795620437958</v>
      </c>
      <c r="G1309" s="3">
        <v>0.145985401459854</v>
      </c>
      <c r="H1309" s="3">
        <v>8.0291970802919707E-2</v>
      </c>
      <c r="I1309" s="3">
        <v>0.25547445255474449</v>
      </c>
      <c r="J1309" s="3">
        <v>2.6255914375235039E-2</v>
      </c>
      <c r="K1309" s="3">
        <v>15379.200000000021</v>
      </c>
      <c r="L1309" s="3" t="s">
        <v>15859</v>
      </c>
      <c r="M1309" s="4" t="str">
        <f ca="1">IFERROR(__xludf.DUMMYFUNCTION("REGEXREPLACE(F3114,""\D"", """")"),"19")</f>
        <v>19</v>
      </c>
    </row>
    <row r="1310" spans="1:13" ht="15.75" customHeight="1">
      <c r="A1310" s="1">
        <v>3168</v>
      </c>
      <c r="B1310" s="3">
        <v>3169</v>
      </c>
      <c r="C1310" s="3" t="s">
        <v>8793</v>
      </c>
      <c r="D1310" s="3">
        <v>0.20444798914179271</v>
      </c>
      <c r="E1310" s="3">
        <v>0.14866856498203709</v>
      </c>
      <c r="F1310" s="3">
        <v>0.64334085778781036</v>
      </c>
      <c r="G1310" s="3">
        <v>0.10383747178329571</v>
      </c>
      <c r="H1310" s="3">
        <v>0.1196388261851016</v>
      </c>
      <c r="I1310" s="3">
        <v>0.32505643340857793</v>
      </c>
      <c r="J1310" s="3">
        <v>4.4402566797359468E-2</v>
      </c>
      <c r="K1310" s="3">
        <v>47978.799999999574</v>
      </c>
      <c r="L1310" s="3" t="s">
        <v>15915</v>
      </c>
      <c r="M1310" s="4" t="str">
        <f ca="1">IFERROR(__xludf.DUMMYFUNCTION("REGEXREPLACE(F3170,""\D"", """")"),"19")</f>
        <v>19</v>
      </c>
    </row>
    <row r="1311" spans="1:13" ht="15.75" customHeight="1">
      <c r="A1311" s="1">
        <v>3192</v>
      </c>
      <c r="B1311" s="3">
        <v>3193</v>
      </c>
      <c r="C1311" s="3" t="s">
        <v>8854</v>
      </c>
      <c r="D1311" s="3">
        <v>0.27064331955616511</v>
      </c>
      <c r="E1311" s="3">
        <v>0.18864765008775841</v>
      </c>
      <c r="F1311" s="3">
        <v>0.63157894736842102</v>
      </c>
      <c r="G1311" s="3">
        <v>8.771929824561403E-2</v>
      </c>
      <c r="H1311" s="3">
        <v>0.11988304093567249</v>
      </c>
      <c r="I1311" s="3">
        <v>0.28947368421052633</v>
      </c>
      <c r="J1311" s="3">
        <v>5.3532021719605478E-2</v>
      </c>
      <c r="K1311" s="3">
        <v>38021.699999999779</v>
      </c>
      <c r="L1311" s="3" t="s">
        <v>15939</v>
      </c>
      <c r="M1311" s="4" t="str">
        <f ca="1">IFERROR(__xludf.DUMMYFUNCTION("REGEXREPLACE(F3194,""\D"", """")"),"19")</f>
        <v>19</v>
      </c>
    </row>
    <row r="1312" spans="1:13" ht="15.75" customHeight="1">
      <c r="A1312" s="1">
        <v>3259</v>
      </c>
      <c r="B1312" s="3">
        <v>3260</v>
      </c>
      <c r="C1312" s="3" t="s">
        <v>9033</v>
      </c>
      <c r="D1312" s="3">
        <v>0.1529441942444586</v>
      </c>
      <c r="E1312" s="3">
        <v>0.20889214759306329</v>
      </c>
      <c r="F1312" s="3">
        <v>0.61904761904761907</v>
      </c>
      <c r="G1312" s="3">
        <v>9.5238095238095233E-2</v>
      </c>
      <c r="H1312" s="3">
        <v>0.14285714285714279</v>
      </c>
      <c r="I1312" s="3">
        <v>0.30952380952380948</v>
      </c>
      <c r="J1312" s="3">
        <v>2.5666705015075949E-2</v>
      </c>
      <c r="K1312" s="3">
        <v>4617.6000000000004</v>
      </c>
      <c r="L1312" s="3" t="s">
        <v>16006</v>
      </c>
      <c r="M1312" s="4" t="str">
        <f ca="1">IFERROR(__xludf.DUMMYFUNCTION("REGEXREPLACE(F3261,""\D"", """")"),"19")</f>
        <v>19</v>
      </c>
    </row>
    <row r="1313" spans="1:13" ht="15.75" customHeight="1">
      <c r="A1313" s="1">
        <v>3394</v>
      </c>
      <c r="B1313" s="3">
        <v>3395</v>
      </c>
      <c r="C1313" s="3" t="s">
        <v>9394</v>
      </c>
      <c r="D1313" s="3">
        <v>0.16378664654814651</v>
      </c>
      <c r="E1313" s="3">
        <v>0.20219000906895329</v>
      </c>
      <c r="F1313" s="3">
        <v>0.6783088235294118</v>
      </c>
      <c r="G1313" s="3">
        <v>0.1047794117647059</v>
      </c>
      <c r="H1313" s="3">
        <v>0.14246323529411761</v>
      </c>
      <c r="I1313" s="3">
        <v>0.28952205882352938</v>
      </c>
      <c r="J1313" s="3">
        <v>3.9665712932543701E-2</v>
      </c>
      <c r="K1313" s="3">
        <v>119952.000000001</v>
      </c>
      <c r="L1313" s="3" t="s">
        <v>16141</v>
      </c>
      <c r="M1313" s="4" t="str">
        <f ca="1">IFERROR(__xludf.DUMMYFUNCTION("REGEXREPLACE(F3396,""\D"", """")"),"19")</f>
        <v>19</v>
      </c>
    </row>
    <row r="1314" spans="1:13" ht="15.75" customHeight="1">
      <c r="A1314" s="1">
        <v>3421</v>
      </c>
      <c r="B1314" s="3">
        <v>3422</v>
      </c>
      <c r="C1314" s="3" t="s">
        <v>9469</v>
      </c>
      <c r="D1314" s="3">
        <v>0.14844904902813669</v>
      </c>
      <c r="E1314" s="3">
        <v>0.1535267053619033</v>
      </c>
      <c r="F1314" s="3">
        <v>0.65088757396449703</v>
      </c>
      <c r="G1314" s="3">
        <v>9.4674556213017749E-2</v>
      </c>
      <c r="H1314" s="3">
        <v>0.15384615384615391</v>
      </c>
      <c r="I1314" s="3">
        <v>0.30769230769230771</v>
      </c>
      <c r="J1314" s="3">
        <v>3.4788509642453599E-2</v>
      </c>
      <c r="K1314" s="3">
        <v>37565.499999999782</v>
      </c>
      <c r="L1314" s="3" t="s">
        <v>16168</v>
      </c>
      <c r="M1314" s="4" t="str">
        <f ca="1">IFERROR(__xludf.DUMMYFUNCTION("REGEXREPLACE(F3423,""\D"", """")"),"19")</f>
        <v>19</v>
      </c>
    </row>
    <row r="1315" spans="1:13" ht="15.75" customHeight="1">
      <c r="A1315" s="1">
        <v>3479</v>
      </c>
      <c r="B1315" s="3">
        <v>3480</v>
      </c>
      <c r="C1315" s="3" t="s">
        <v>9624</v>
      </c>
      <c r="D1315" s="3">
        <v>0.22296215833062641</v>
      </c>
      <c r="E1315" s="3">
        <v>4.1486978467154753E-2</v>
      </c>
      <c r="F1315" s="3">
        <v>0.71153846153846156</v>
      </c>
      <c r="G1315" s="3">
        <v>0.1153846153846154</v>
      </c>
      <c r="H1315" s="3">
        <v>0.19230769230769229</v>
      </c>
      <c r="I1315" s="3">
        <v>0.38461538461538458</v>
      </c>
      <c r="J1315" s="3">
        <v>5.5648648433359323E-2</v>
      </c>
      <c r="K1315" s="3">
        <v>5699.0000000000009</v>
      </c>
      <c r="L1315" s="3" t="s">
        <v>16226</v>
      </c>
      <c r="M1315" s="4" t="str">
        <f ca="1">IFERROR(__xludf.DUMMYFUNCTION("REGEXREPLACE(F3481,""\D"", """")"),"19")</f>
        <v>19</v>
      </c>
    </row>
    <row r="1316" spans="1:13" ht="15.75" customHeight="1">
      <c r="A1316" s="1">
        <v>3696</v>
      </c>
      <c r="B1316" s="3">
        <v>3697</v>
      </c>
      <c r="C1316" s="3" t="s">
        <v>10187</v>
      </c>
      <c r="D1316" s="3">
        <v>0.1959132763861372</v>
      </c>
      <c r="E1316" s="3">
        <v>0.15724062741106551</v>
      </c>
      <c r="F1316" s="3">
        <v>0.63283582089552237</v>
      </c>
      <c r="G1316" s="3">
        <v>0.10746268656716421</v>
      </c>
      <c r="H1316" s="3">
        <v>0.15820895522388059</v>
      </c>
      <c r="I1316" s="3">
        <v>0.28955223880597009</v>
      </c>
      <c r="J1316" s="3">
        <v>4.9651659411006868E-2</v>
      </c>
      <c r="K1316" s="3">
        <v>37835.699999999801</v>
      </c>
      <c r="L1316" s="3" t="s">
        <v>16443</v>
      </c>
      <c r="M1316" s="4" t="str">
        <f ca="1">IFERROR(__xludf.DUMMYFUNCTION("REGEXREPLACE(F3698,""\D"", """")"),"19")</f>
        <v>19</v>
      </c>
    </row>
    <row r="1317" spans="1:13" ht="15.75" customHeight="1">
      <c r="A1317" s="1">
        <v>3859</v>
      </c>
      <c r="B1317" s="3">
        <v>3860</v>
      </c>
      <c r="C1317" s="3" t="s">
        <v>10600</v>
      </c>
      <c r="D1317" s="3">
        <v>0.13892619592722741</v>
      </c>
      <c r="E1317" s="3">
        <v>0.15526769146394109</v>
      </c>
      <c r="F1317" s="3">
        <v>0.67182662538699689</v>
      </c>
      <c r="G1317" s="3">
        <v>0.1702786377708978</v>
      </c>
      <c r="H1317" s="3">
        <v>0.13622291021671831</v>
      </c>
      <c r="I1317" s="3">
        <v>0.34365325077399378</v>
      </c>
      <c r="J1317" s="3">
        <v>4.1311714159999652E-2</v>
      </c>
      <c r="K1317" s="3">
        <v>35692.299999999828</v>
      </c>
      <c r="L1317" s="3" t="s">
        <v>16606</v>
      </c>
      <c r="M1317" s="4" t="str">
        <f ca="1">IFERROR(__xludf.DUMMYFUNCTION("REGEXREPLACE(F3861,""\D"", """")"),"19")</f>
        <v>19</v>
      </c>
    </row>
    <row r="1318" spans="1:13" ht="15.75" customHeight="1">
      <c r="A1318" s="1">
        <v>3876</v>
      </c>
      <c r="B1318" s="3">
        <v>3877</v>
      </c>
      <c r="C1318" s="3" t="s">
        <v>10641</v>
      </c>
      <c r="D1318" s="3">
        <v>0.16032421580904299</v>
      </c>
      <c r="E1318" s="3">
        <v>0.28394039084266198</v>
      </c>
      <c r="F1318" s="3">
        <v>0.61199999999999999</v>
      </c>
      <c r="G1318" s="3">
        <v>0.124</v>
      </c>
      <c r="H1318" s="3">
        <v>0.104</v>
      </c>
      <c r="I1318" s="3">
        <v>0.25600000000000001</v>
      </c>
      <c r="J1318" s="3">
        <v>3.4778815769514609E-2</v>
      </c>
      <c r="K1318" s="3">
        <v>27653.299999999981</v>
      </c>
      <c r="L1318" s="3" t="s">
        <v>16623</v>
      </c>
      <c r="M1318" s="4" t="str">
        <f ca="1">IFERROR(__xludf.DUMMYFUNCTION("REGEXREPLACE(F3878,""\D"", """")"),"19")</f>
        <v>19</v>
      </c>
    </row>
    <row r="1319" spans="1:13" ht="15.75" customHeight="1">
      <c r="A1319" s="1">
        <v>3885</v>
      </c>
      <c r="B1319" s="3">
        <v>3886</v>
      </c>
      <c r="C1319" s="3" t="s">
        <v>10669</v>
      </c>
      <c r="D1319" s="3">
        <v>0.17882776574473411</v>
      </c>
      <c r="E1319" s="3">
        <v>0.26867884596640551</v>
      </c>
      <c r="F1319" s="3">
        <v>0.63709677419354838</v>
      </c>
      <c r="G1319" s="3">
        <v>0.10215053763440859</v>
      </c>
      <c r="H1319" s="3">
        <v>0.1370967741935484</v>
      </c>
      <c r="I1319" s="3">
        <v>0.28763440860215062</v>
      </c>
      <c r="J1319" s="3">
        <v>4.1145576433304257E-2</v>
      </c>
      <c r="K1319" s="3">
        <v>41471.499999999731</v>
      </c>
      <c r="L1319" s="3" t="s">
        <v>16632</v>
      </c>
      <c r="M1319" s="4" t="str">
        <f ca="1">IFERROR(__xludf.DUMMYFUNCTION("REGEXREPLACE(F3887,""\D"", """")"),"19")</f>
        <v>19</v>
      </c>
    </row>
    <row r="1320" spans="1:13" ht="15.75" customHeight="1">
      <c r="A1320" s="1">
        <v>4014</v>
      </c>
      <c r="B1320" s="3">
        <v>4015</v>
      </c>
      <c r="C1320" s="3" t="s">
        <v>11009</v>
      </c>
      <c r="D1320" s="3">
        <v>0.1924242239362168</v>
      </c>
      <c r="E1320" s="3">
        <v>0.28859988342723591</v>
      </c>
      <c r="F1320" s="3">
        <v>0.62416107382550334</v>
      </c>
      <c r="G1320" s="3">
        <v>5.3691275167785227E-2</v>
      </c>
      <c r="H1320" s="3">
        <v>0.16107382550335569</v>
      </c>
      <c r="I1320" s="3">
        <v>0.26174496644295298</v>
      </c>
      <c r="J1320" s="3">
        <v>3.3870631020126343E-2</v>
      </c>
      <c r="K1320" s="3">
        <v>16311.00000000002</v>
      </c>
      <c r="L1320" s="3" t="s">
        <v>16760</v>
      </c>
      <c r="M1320" s="4" t="str">
        <f ca="1">IFERROR(__xludf.DUMMYFUNCTION("REGEXREPLACE(F4016,""\D"", """")"),"19")</f>
        <v>19</v>
      </c>
    </row>
    <row r="1321" spans="1:13" ht="15.75" customHeight="1">
      <c r="A1321" s="1">
        <v>4064</v>
      </c>
      <c r="B1321" s="3">
        <v>4065</v>
      </c>
      <c r="C1321" s="3" t="s">
        <v>11138</v>
      </c>
      <c r="D1321" s="3">
        <v>0.10043926651693399</v>
      </c>
      <c r="E1321" s="3">
        <v>0.18854309483110199</v>
      </c>
      <c r="F1321" s="3">
        <v>0.65116279069767447</v>
      </c>
      <c r="G1321" s="3">
        <v>0.1162790697674419</v>
      </c>
      <c r="H1321" s="3">
        <v>0.124031007751938</v>
      </c>
      <c r="I1321" s="3">
        <v>0.31007751937984501</v>
      </c>
      <c r="J1321" s="3">
        <v>2.2136264718009151E-2</v>
      </c>
      <c r="K1321" s="3">
        <v>13908.30000000003</v>
      </c>
      <c r="L1321" s="3" t="s">
        <v>16810</v>
      </c>
      <c r="M1321" s="4" t="str">
        <f ca="1">IFERROR(__xludf.DUMMYFUNCTION("REGEXREPLACE(F4066,""\D"", """")"),"19")</f>
        <v>19</v>
      </c>
    </row>
    <row r="1322" spans="1:13" ht="15.75" customHeight="1">
      <c r="A1322" s="1">
        <v>4291</v>
      </c>
      <c r="B1322" s="3">
        <v>4292</v>
      </c>
      <c r="C1322" s="3" t="s">
        <v>11729</v>
      </c>
      <c r="D1322" s="3">
        <v>0.13909650442394361</v>
      </c>
      <c r="E1322" s="3">
        <v>0.21991466905250021</v>
      </c>
      <c r="F1322" s="3">
        <v>0.62085308056872035</v>
      </c>
      <c r="G1322" s="3">
        <v>0.10110584518167461</v>
      </c>
      <c r="H1322" s="3">
        <v>0.11374407582938389</v>
      </c>
      <c r="I1322" s="3">
        <v>0.2646129541864139</v>
      </c>
      <c r="J1322" s="3">
        <v>2.955613106550008E-2</v>
      </c>
      <c r="K1322" s="3">
        <v>139758.10000000271</v>
      </c>
      <c r="L1322" s="3" t="s">
        <v>17037</v>
      </c>
      <c r="M1322" s="4" t="str">
        <f ca="1">IFERROR(__xludf.DUMMYFUNCTION("REGEXREPLACE(F4293,""\D"", """")"),"19")</f>
        <v>19</v>
      </c>
    </row>
    <row r="1323" spans="1:13" ht="15.75" customHeight="1">
      <c r="A1323" s="1">
        <v>4322</v>
      </c>
      <c r="B1323" s="3">
        <v>4323</v>
      </c>
      <c r="C1323" s="3" t="s">
        <v>11812</v>
      </c>
      <c r="D1323" s="3">
        <v>0.17965261371938421</v>
      </c>
      <c r="E1323" s="3">
        <v>0.19723212136795429</v>
      </c>
      <c r="F1323" s="3">
        <v>0.62613430127041747</v>
      </c>
      <c r="G1323" s="3">
        <v>0.10163339382940111</v>
      </c>
      <c r="H1323" s="3">
        <v>0.1215970961887477</v>
      </c>
      <c r="I1323" s="3">
        <v>0.27586206896551718</v>
      </c>
      <c r="J1323" s="3">
        <v>3.9125111302993537E-2</v>
      </c>
      <c r="K1323" s="3">
        <v>60530.999999999527</v>
      </c>
      <c r="L1323" s="3" t="s">
        <v>17068</v>
      </c>
      <c r="M1323" s="4" t="str">
        <f ca="1">IFERROR(__xludf.DUMMYFUNCTION("REGEXREPLACE(F4324,""\D"", """")"),"19")</f>
        <v>19</v>
      </c>
    </row>
    <row r="1324" spans="1:13" ht="15.75" customHeight="1">
      <c r="A1324" s="1">
        <v>4560</v>
      </c>
      <c r="B1324" s="3">
        <v>4561</v>
      </c>
      <c r="C1324" s="3" t="s">
        <v>12452</v>
      </c>
      <c r="D1324" s="3">
        <v>0.14772285991687459</v>
      </c>
      <c r="E1324" s="3">
        <v>0.12905061500075771</v>
      </c>
      <c r="F1324" s="3">
        <v>0.62068965517241381</v>
      </c>
      <c r="G1324" s="3">
        <v>0.1206896551724138</v>
      </c>
      <c r="H1324" s="3">
        <v>0.19396551724137931</v>
      </c>
      <c r="I1324" s="3">
        <v>0.34051724137931028</v>
      </c>
      <c r="J1324" s="3">
        <v>4.3524666075537358E-2</v>
      </c>
      <c r="K1324" s="3">
        <v>26139.099999999969</v>
      </c>
      <c r="L1324" s="3" t="s">
        <v>17306</v>
      </c>
      <c r="M1324" s="4" t="str">
        <f ca="1">IFERROR(__xludf.DUMMYFUNCTION("REGEXREPLACE(F4562,""\D"", """")"),"19")</f>
        <v>19</v>
      </c>
    </row>
    <row r="1325" spans="1:13" ht="15.75" customHeight="1">
      <c r="A1325" s="1">
        <v>4637</v>
      </c>
      <c r="B1325" s="3">
        <v>4638</v>
      </c>
      <c r="C1325" s="3" t="s">
        <v>12657</v>
      </c>
      <c r="D1325" s="3">
        <v>0.15848957536280989</v>
      </c>
      <c r="E1325" s="3">
        <v>0.16902294181398339</v>
      </c>
      <c r="F1325" s="3">
        <v>0.62406015037593987</v>
      </c>
      <c r="G1325" s="3">
        <v>9.7744360902255634E-2</v>
      </c>
      <c r="H1325" s="3">
        <v>0.18796992481203009</v>
      </c>
      <c r="I1325" s="3">
        <v>0.31578947368421051</v>
      </c>
      <c r="J1325" s="3">
        <v>3.9953690399035423E-2</v>
      </c>
      <c r="K1325" s="3">
        <v>15265.20000000003</v>
      </c>
      <c r="L1325" s="3" t="s">
        <v>17383</v>
      </c>
      <c r="M1325" s="4" t="str">
        <f ca="1">IFERROR(__xludf.DUMMYFUNCTION("REGEXREPLACE(F4639,""\D"", """")"),"19")</f>
        <v>19</v>
      </c>
    </row>
    <row r="1326" spans="1:13" ht="15.75" customHeight="1">
      <c r="A1326" s="1">
        <v>4642</v>
      </c>
      <c r="B1326" s="3">
        <v>4643</v>
      </c>
      <c r="C1326" s="3" t="s">
        <v>12671</v>
      </c>
      <c r="D1326" s="3">
        <v>0.1395766883736288</v>
      </c>
      <c r="E1326" s="3">
        <v>0.1053197473665017</v>
      </c>
      <c r="F1326" s="3">
        <v>0.68108108108108112</v>
      </c>
      <c r="G1326" s="3">
        <v>0.17297297297297301</v>
      </c>
      <c r="H1326" s="3">
        <v>0.1189189189189189</v>
      </c>
      <c r="I1326" s="3">
        <v>0.32972972972972969</v>
      </c>
      <c r="J1326" s="3">
        <v>3.8193738214550868E-2</v>
      </c>
      <c r="K1326" s="3">
        <v>20429.8</v>
      </c>
      <c r="L1326" s="3" t="s">
        <v>17388</v>
      </c>
      <c r="M1326" s="4" t="str">
        <f ca="1">IFERROR(__xludf.DUMMYFUNCTION("REGEXREPLACE(F4644,""\D"", """")"),"19")</f>
        <v>19</v>
      </c>
    </row>
    <row r="1327" spans="1:13" ht="15.75" customHeight="1">
      <c r="A1327" s="1">
        <v>209</v>
      </c>
      <c r="B1327" s="3">
        <v>210</v>
      </c>
      <c r="C1327" s="3" t="s">
        <v>652</v>
      </c>
      <c r="D1327" s="3">
        <v>0.17630074726646869</v>
      </c>
      <c r="E1327" s="3">
        <v>0.2155736389222222</v>
      </c>
      <c r="F1327" s="3">
        <v>0.66309012875536477</v>
      </c>
      <c r="G1327" s="3">
        <v>9.8712446351931327E-2</v>
      </c>
      <c r="H1327" s="3">
        <v>0.1158798283261803</v>
      </c>
      <c r="I1327" s="3">
        <v>0.26609442060085842</v>
      </c>
      <c r="J1327" s="3">
        <v>3.6742942892476503E-2</v>
      </c>
      <c r="K1327" s="3">
        <v>49757.999999999549</v>
      </c>
      <c r="L1327" s="3" t="s">
        <v>12958</v>
      </c>
      <c r="M1327" s="4" t="str">
        <f ca="1">IFERROR(__xludf.DUMMYFUNCTION("REGEXREPLACE(F211,""\D"", """")"),"20")</f>
        <v>20</v>
      </c>
    </row>
    <row r="1328" spans="1:13" ht="15.75" customHeight="1">
      <c r="A1328" s="1">
        <v>240</v>
      </c>
      <c r="B1328" s="3">
        <v>241</v>
      </c>
      <c r="C1328" s="3" t="s">
        <v>746</v>
      </c>
      <c r="D1328" s="3">
        <v>0.14541956269895059</v>
      </c>
      <c r="E1328" s="3">
        <v>0.18599744482301439</v>
      </c>
      <c r="F1328" s="3">
        <v>0.63692307692307693</v>
      </c>
      <c r="G1328" s="3">
        <v>9.8461538461538461E-2</v>
      </c>
      <c r="H1328" s="3">
        <v>0.14769230769230771</v>
      </c>
      <c r="I1328" s="3">
        <v>0.29538461538461541</v>
      </c>
      <c r="J1328" s="3">
        <v>3.3989105980192127E-2</v>
      </c>
      <c r="K1328" s="3">
        <v>36978.89999999982</v>
      </c>
      <c r="L1328" s="3" t="s">
        <v>12989</v>
      </c>
      <c r="M1328" s="4" t="str">
        <f ca="1">IFERROR(__xludf.DUMMYFUNCTION("REGEXREPLACE(F242,""\D"", """")"),"20")</f>
        <v>20</v>
      </c>
    </row>
    <row r="1329" spans="1:13" ht="15.75" customHeight="1">
      <c r="A1329" s="1">
        <v>386</v>
      </c>
      <c r="B1329" s="3">
        <v>387</v>
      </c>
      <c r="C1329" s="3" t="s">
        <v>1174</v>
      </c>
      <c r="D1329" s="3">
        <v>0.22359280504826881</v>
      </c>
      <c r="E1329" s="3">
        <v>0.18139867563729781</v>
      </c>
      <c r="F1329" s="3">
        <v>0.62222222222222223</v>
      </c>
      <c r="G1329" s="3">
        <v>0.119047619047619</v>
      </c>
      <c r="H1329" s="3">
        <v>0.1412698412698413</v>
      </c>
      <c r="I1329" s="3">
        <v>0.3</v>
      </c>
      <c r="J1329" s="3">
        <v>5.7135168528386418E-2</v>
      </c>
      <c r="K1329" s="3">
        <v>70053.499999999622</v>
      </c>
      <c r="L1329" s="3" t="s">
        <v>13135</v>
      </c>
      <c r="M1329" s="4" t="str">
        <f ca="1">IFERROR(__xludf.DUMMYFUNCTION("REGEXREPLACE(F388,""\D"", """")"),"20")</f>
        <v>20</v>
      </c>
    </row>
    <row r="1330" spans="1:13" ht="15.75" customHeight="1">
      <c r="A1330" s="1">
        <v>497</v>
      </c>
      <c r="B1330" s="3">
        <v>498</v>
      </c>
      <c r="C1330" s="3" t="s">
        <v>1505</v>
      </c>
      <c r="D1330" s="3">
        <v>0.19762672137353249</v>
      </c>
      <c r="E1330" s="3">
        <v>0.1352712027259779</v>
      </c>
      <c r="F1330" s="3">
        <v>0.64785553047404065</v>
      </c>
      <c r="G1330" s="3">
        <v>0.1309255079006772</v>
      </c>
      <c r="H1330" s="3">
        <v>0.1670428893905192</v>
      </c>
      <c r="I1330" s="3">
        <v>0.33634311512415349</v>
      </c>
      <c r="J1330" s="3">
        <v>5.7376186895784838E-2</v>
      </c>
      <c r="K1330" s="3">
        <v>49518.199999999582</v>
      </c>
      <c r="L1330" s="3" t="s">
        <v>13246</v>
      </c>
      <c r="M1330" s="4" t="str">
        <f ca="1">IFERROR(__xludf.DUMMYFUNCTION("REGEXREPLACE(F499,""\D"", """")"),"20")</f>
        <v>20</v>
      </c>
    </row>
    <row r="1331" spans="1:13" ht="15.75" customHeight="1">
      <c r="A1331" s="1">
        <v>688</v>
      </c>
      <c r="B1331" s="3">
        <v>689</v>
      </c>
      <c r="C1331" s="3" t="s">
        <v>2052</v>
      </c>
      <c r="D1331" s="3">
        <v>0.15972640817243189</v>
      </c>
      <c r="E1331" s="3">
        <v>0.17042736235362529</v>
      </c>
      <c r="F1331" s="3">
        <v>0.60344827586206895</v>
      </c>
      <c r="G1331" s="3">
        <v>0.10114942528735631</v>
      </c>
      <c r="H1331" s="3">
        <v>0.14252873563218391</v>
      </c>
      <c r="I1331" s="3">
        <v>0.28505747126436781</v>
      </c>
      <c r="J1331" s="3">
        <v>3.7928119497765277E-2</v>
      </c>
      <c r="K1331" s="3">
        <v>99038.800000000134</v>
      </c>
      <c r="L1331" s="3" t="s">
        <v>13437</v>
      </c>
      <c r="M1331" s="4" t="str">
        <f ca="1">IFERROR(__xludf.DUMMYFUNCTION("REGEXREPLACE(F690,""\D"", """")"),"20")</f>
        <v>20</v>
      </c>
    </row>
    <row r="1332" spans="1:13" ht="15.75" customHeight="1">
      <c r="A1332" s="1">
        <v>704</v>
      </c>
      <c r="B1332" s="3">
        <v>705</v>
      </c>
      <c r="C1332" s="3" t="s">
        <v>2099</v>
      </c>
      <c r="D1332" s="3">
        <v>0.18539288084658459</v>
      </c>
      <c r="E1332" s="3">
        <v>0.32899502340963821</v>
      </c>
      <c r="F1332" s="3">
        <v>0.63725490196078427</v>
      </c>
      <c r="G1332" s="3">
        <v>8.8235294117647065E-2</v>
      </c>
      <c r="H1332" s="3">
        <v>9.8039215686274508E-2</v>
      </c>
      <c r="I1332" s="3">
        <v>0.22058823529411761</v>
      </c>
      <c r="J1332" s="3">
        <v>3.1982126706404088E-2</v>
      </c>
      <c r="K1332" s="3">
        <v>22581.69999999999</v>
      </c>
      <c r="L1332" s="3" t="s">
        <v>13453</v>
      </c>
      <c r="M1332" s="4" t="str">
        <f ca="1">IFERROR(__xludf.DUMMYFUNCTION("REGEXREPLACE(F706,""\D"", """")"),"20")</f>
        <v>20</v>
      </c>
    </row>
    <row r="1333" spans="1:13" ht="15.75" customHeight="1">
      <c r="A1333" s="1">
        <v>897</v>
      </c>
      <c r="B1333" s="3">
        <v>898</v>
      </c>
      <c r="C1333" s="3" t="s">
        <v>2649</v>
      </c>
      <c r="D1333" s="3">
        <v>0.16150646089958751</v>
      </c>
      <c r="E1333" s="3">
        <v>0.122683967507188</v>
      </c>
      <c r="F1333" s="3">
        <v>0.68211920529801329</v>
      </c>
      <c r="G1333" s="3">
        <v>0.16556291390728481</v>
      </c>
      <c r="H1333" s="3">
        <v>0.2119205298013245</v>
      </c>
      <c r="I1333" s="3">
        <v>0.41059602649006621</v>
      </c>
      <c r="J1333" s="3">
        <v>5.8220308328483267E-2</v>
      </c>
      <c r="K1333" s="3">
        <v>17518.300000000021</v>
      </c>
      <c r="L1333" s="3" t="s">
        <v>13645</v>
      </c>
      <c r="M1333" s="4" t="str">
        <f ca="1">IFERROR(__xludf.DUMMYFUNCTION("REGEXREPLACE(F899,""\D"", """")"),"20")</f>
        <v>20</v>
      </c>
    </row>
    <row r="1334" spans="1:13" ht="15.75" customHeight="1">
      <c r="A1334" s="1">
        <v>971</v>
      </c>
      <c r="B1334" s="3">
        <v>972</v>
      </c>
      <c r="C1334" s="3" t="s">
        <v>2856</v>
      </c>
      <c r="D1334" s="3">
        <v>0.14610731019479939</v>
      </c>
      <c r="E1334" s="3">
        <v>0.19928685793044629</v>
      </c>
      <c r="F1334" s="3">
        <v>0.6875</v>
      </c>
      <c r="G1334" s="3">
        <v>0.1484375</v>
      </c>
      <c r="H1334" s="3">
        <v>0.140625</v>
      </c>
      <c r="I1334" s="3">
        <v>0.3046875</v>
      </c>
      <c r="J1334" s="3">
        <v>3.9560286997629562E-2</v>
      </c>
      <c r="K1334" s="3">
        <v>13980.30000000003</v>
      </c>
      <c r="L1334" s="3" t="s">
        <v>13719</v>
      </c>
      <c r="M1334" s="4" t="str">
        <f ca="1">IFERROR(__xludf.DUMMYFUNCTION("REGEXREPLACE(F973,""\D"", """")"),"20")</f>
        <v>20</v>
      </c>
    </row>
    <row r="1335" spans="1:13" ht="15.75" customHeight="1">
      <c r="A1335" s="1">
        <v>1175</v>
      </c>
      <c r="B1335" s="3">
        <v>1176</v>
      </c>
      <c r="C1335" s="3" t="s">
        <v>3439</v>
      </c>
      <c r="D1335" s="3">
        <v>0.17723792549872869</v>
      </c>
      <c r="E1335" s="3">
        <v>0.19234754244877331</v>
      </c>
      <c r="F1335" s="3">
        <v>0.64692982456140347</v>
      </c>
      <c r="G1335" s="3">
        <v>0.10307017543859651</v>
      </c>
      <c r="H1335" s="3">
        <v>0.1140350877192982</v>
      </c>
      <c r="I1335" s="3">
        <v>0.27192982456140352</v>
      </c>
      <c r="J1335" s="3">
        <v>3.7428324075333072E-2</v>
      </c>
      <c r="K1335" s="3">
        <v>49312.199999999553</v>
      </c>
      <c r="L1335" s="3" t="s">
        <v>13923</v>
      </c>
      <c r="M1335" s="4" t="str">
        <f ca="1">IFERROR(__xludf.DUMMYFUNCTION("REGEXREPLACE(F1177,""\D"", """")"),"20")</f>
        <v>20</v>
      </c>
    </row>
    <row r="1336" spans="1:13" ht="15.75" customHeight="1">
      <c r="A1336" s="1">
        <v>1236</v>
      </c>
      <c r="B1336" s="3">
        <v>1237</v>
      </c>
      <c r="C1336" s="3" t="s">
        <v>3609</v>
      </c>
      <c r="D1336" s="3">
        <v>0.14756893070492511</v>
      </c>
      <c r="E1336" s="3">
        <v>0.24926850432481901</v>
      </c>
      <c r="F1336" s="3">
        <v>0.62727272727272732</v>
      </c>
      <c r="G1336" s="3">
        <v>0.1090909090909091</v>
      </c>
      <c r="H1336" s="3">
        <v>0.11636363636363641</v>
      </c>
      <c r="I1336" s="3">
        <v>0.27272727272727271</v>
      </c>
      <c r="J1336" s="3">
        <v>3.2569907368788682E-2</v>
      </c>
      <c r="K1336" s="3">
        <v>60623.199999999517</v>
      </c>
      <c r="L1336" s="3" t="s">
        <v>13984</v>
      </c>
      <c r="M1336" s="4" t="str">
        <f ca="1">IFERROR(__xludf.DUMMYFUNCTION("REGEXREPLACE(F1238,""\D"", """")"),"20")</f>
        <v>20</v>
      </c>
    </row>
    <row r="1337" spans="1:13" ht="15.75" customHeight="1">
      <c r="A1337" s="1">
        <v>1240</v>
      </c>
      <c r="B1337" s="3">
        <v>1241</v>
      </c>
      <c r="C1337" s="3" t="s">
        <v>3621</v>
      </c>
      <c r="D1337" s="3">
        <v>0.1664286981476274</v>
      </c>
      <c r="E1337" s="3">
        <v>0.25908936742823879</v>
      </c>
      <c r="F1337" s="3">
        <v>0.60881542699724522</v>
      </c>
      <c r="G1337" s="3">
        <v>7.7134986225895319E-2</v>
      </c>
      <c r="H1337" s="3">
        <v>0.1294765840220386</v>
      </c>
      <c r="I1337" s="3">
        <v>0.22038567493112951</v>
      </c>
      <c r="J1337" s="3">
        <v>3.2278004596013918E-2</v>
      </c>
      <c r="K1337" s="3">
        <v>40005.799999999726</v>
      </c>
      <c r="L1337" s="3" t="s">
        <v>13988</v>
      </c>
      <c r="M1337" s="4" t="str">
        <f ca="1">IFERROR(__xludf.DUMMYFUNCTION("REGEXREPLACE(F1242,""\D"", """")"),"20")</f>
        <v>20</v>
      </c>
    </row>
    <row r="1338" spans="1:13" ht="15.75" customHeight="1">
      <c r="A1338" s="1">
        <v>1256</v>
      </c>
      <c r="B1338" s="3">
        <v>1257</v>
      </c>
      <c r="C1338" s="3" t="s">
        <v>3666</v>
      </c>
      <c r="D1338" s="3">
        <v>0.16643173988702381</v>
      </c>
      <c r="E1338" s="3">
        <v>0.2233666836940808</v>
      </c>
      <c r="F1338" s="3">
        <v>0.67151162790697672</v>
      </c>
      <c r="G1338" s="3">
        <v>9.3023255813953487E-2</v>
      </c>
      <c r="H1338" s="3">
        <v>0.1017441860465116</v>
      </c>
      <c r="I1338" s="3">
        <v>0.25</v>
      </c>
      <c r="J1338" s="3">
        <v>3.108175833546448E-2</v>
      </c>
      <c r="K1338" s="3">
        <v>37099.89999999979</v>
      </c>
      <c r="L1338" s="3" t="s">
        <v>14004</v>
      </c>
      <c r="M1338" s="4" t="str">
        <f ca="1">IFERROR(__xludf.DUMMYFUNCTION("REGEXREPLACE(F1258,""\D"", """")"),"20")</f>
        <v>20</v>
      </c>
    </row>
    <row r="1339" spans="1:13" ht="15.75" customHeight="1">
      <c r="A1339" s="1">
        <v>1280</v>
      </c>
      <c r="B1339" s="3">
        <v>1281</v>
      </c>
      <c r="C1339" s="3" t="s">
        <v>3739</v>
      </c>
      <c r="D1339" s="3">
        <v>0.20378945951663699</v>
      </c>
      <c r="E1339" s="3">
        <v>0.2180664566758212</v>
      </c>
      <c r="F1339" s="3">
        <v>0.6404494382022472</v>
      </c>
      <c r="G1339" s="3">
        <v>0.1161048689138577</v>
      </c>
      <c r="H1339" s="3">
        <v>0.1198501872659176</v>
      </c>
      <c r="I1339" s="3">
        <v>0.2696629213483146</v>
      </c>
      <c r="J1339" s="3">
        <v>4.6151616986547878E-2</v>
      </c>
      <c r="K1339" s="3">
        <v>29348.699999999939</v>
      </c>
      <c r="L1339" s="3" t="s">
        <v>14028</v>
      </c>
      <c r="M1339" s="4" t="str">
        <f ca="1">IFERROR(__xludf.DUMMYFUNCTION("REGEXREPLACE(F1282,""\D"", """")"),"20")</f>
        <v>20</v>
      </c>
    </row>
    <row r="1340" spans="1:13" ht="15.75" customHeight="1">
      <c r="A1340" s="1">
        <v>1300</v>
      </c>
      <c r="B1340" s="3">
        <v>1301</v>
      </c>
      <c r="C1340" s="3" t="s">
        <v>3793</v>
      </c>
      <c r="D1340" s="3">
        <v>0.18064859826403809</v>
      </c>
      <c r="E1340" s="3">
        <v>0.24929819102755141</v>
      </c>
      <c r="F1340" s="3">
        <v>0.63394109396914444</v>
      </c>
      <c r="G1340" s="3">
        <v>0.10098176718092571</v>
      </c>
      <c r="H1340" s="3">
        <v>0.120617110799439</v>
      </c>
      <c r="I1340" s="3">
        <v>0.27629733520336608</v>
      </c>
      <c r="J1340" s="3">
        <v>3.9242368730555997E-2</v>
      </c>
      <c r="K1340" s="3">
        <v>77075.799999999916</v>
      </c>
      <c r="L1340" s="3" t="s">
        <v>14048</v>
      </c>
      <c r="M1340" s="4" t="str">
        <f ca="1">IFERROR(__xludf.DUMMYFUNCTION("REGEXREPLACE(F1302,""\D"", """")"),"20")</f>
        <v>20</v>
      </c>
    </row>
    <row r="1341" spans="1:13" ht="15.75" customHeight="1">
      <c r="A1341" s="1">
        <v>1316</v>
      </c>
      <c r="B1341" s="3">
        <v>1317</v>
      </c>
      <c r="C1341" s="3" t="s">
        <v>3840</v>
      </c>
      <c r="D1341" s="3">
        <v>0.14721646434036861</v>
      </c>
      <c r="E1341" s="3">
        <v>0.1588594342683432</v>
      </c>
      <c r="F1341" s="3">
        <v>0.64692218350754938</v>
      </c>
      <c r="G1341" s="3">
        <v>0.13008130081300809</v>
      </c>
      <c r="H1341" s="3">
        <v>0.156794425087108</v>
      </c>
      <c r="I1341" s="3">
        <v>0.31939605110336822</v>
      </c>
      <c r="J1341" s="3">
        <v>4.1635176538409882E-2</v>
      </c>
      <c r="K1341" s="3">
        <v>95829.400000000052</v>
      </c>
      <c r="L1341" s="3" t="s">
        <v>14064</v>
      </c>
      <c r="M1341" s="4" t="str">
        <f ca="1">IFERROR(__xludf.DUMMYFUNCTION("REGEXREPLACE(F1318,""\D"", """")"),"20")</f>
        <v>20</v>
      </c>
    </row>
    <row r="1342" spans="1:13" ht="15.75" customHeight="1">
      <c r="A1342" s="1">
        <v>1451</v>
      </c>
      <c r="B1342" s="3">
        <v>1452</v>
      </c>
      <c r="C1342" s="3" t="s">
        <v>4205</v>
      </c>
      <c r="D1342" s="3">
        <v>0.14714489737368261</v>
      </c>
      <c r="E1342" s="3">
        <v>0.1967367308831548</v>
      </c>
      <c r="F1342" s="3">
        <v>0.70588235294117652</v>
      </c>
      <c r="G1342" s="3">
        <v>0.21176470588235291</v>
      </c>
      <c r="H1342" s="3">
        <v>8.2352941176470587E-2</v>
      </c>
      <c r="I1342" s="3">
        <v>0.30588235294117649</v>
      </c>
      <c r="J1342" s="3">
        <v>3.448871692748752E-2</v>
      </c>
      <c r="K1342" s="3">
        <v>9128.1000000000113</v>
      </c>
      <c r="L1342" s="3" t="s">
        <v>14199</v>
      </c>
      <c r="M1342" s="4" t="str">
        <f ca="1">IFERROR(__xludf.DUMMYFUNCTION("REGEXREPLACE(F1453,""\D"", """")"),"20")</f>
        <v>20</v>
      </c>
    </row>
    <row r="1343" spans="1:13" ht="15.75" customHeight="1">
      <c r="A1343" s="1">
        <v>1633</v>
      </c>
      <c r="B1343" s="3">
        <v>1634</v>
      </c>
      <c r="C1343" s="3" t="s">
        <v>4712</v>
      </c>
      <c r="D1343" s="3">
        <v>0.13457191168707061</v>
      </c>
      <c r="E1343" s="3">
        <v>0.57824771942902631</v>
      </c>
      <c r="F1343" s="3">
        <v>0.6</v>
      </c>
      <c r="G1343" s="3">
        <v>0.10526315789473679</v>
      </c>
      <c r="H1343" s="3">
        <v>4.2105263157894743E-2</v>
      </c>
      <c r="I1343" s="3">
        <v>0.15789473684210531</v>
      </c>
      <c r="J1343" s="3">
        <v>1.455799161664703E-2</v>
      </c>
      <c r="K1343" s="3">
        <v>10387.300000000019</v>
      </c>
      <c r="L1343" s="3" t="s">
        <v>14381</v>
      </c>
      <c r="M1343" s="4" t="str">
        <f ca="1">IFERROR(__xludf.DUMMYFUNCTION("REGEXREPLACE(F1635,""\D"", """")"),"20")</f>
        <v>20</v>
      </c>
    </row>
    <row r="1344" spans="1:13" ht="15.75" customHeight="1">
      <c r="A1344" s="1">
        <v>1681</v>
      </c>
      <c r="B1344" s="3">
        <v>1682</v>
      </c>
      <c r="C1344" s="3" t="s">
        <v>4844</v>
      </c>
      <c r="D1344" s="3">
        <v>0.20413046559063039</v>
      </c>
      <c r="E1344" s="3">
        <v>0.112109973046917</v>
      </c>
      <c r="F1344" s="3">
        <v>0.7232142857142857</v>
      </c>
      <c r="G1344" s="3">
        <v>0.16964285714285721</v>
      </c>
      <c r="H1344" s="3">
        <v>0.1875</v>
      </c>
      <c r="I1344" s="3">
        <v>0.4017857142857143</v>
      </c>
      <c r="J1344" s="3">
        <v>6.9087999197097211E-2</v>
      </c>
      <c r="K1344" s="3">
        <v>13151.400000000031</v>
      </c>
      <c r="L1344" s="3" t="s">
        <v>14429</v>
      </c>
      <c r="M1344" s="4" t="str">
        <f ca="1">IFERROR(__xludf.DUMMYFUNCTION("REGEXREPLACE(F1683,""\D"", """")"),"20")</f>
        <v>20</v>
      </c>
    </row>
    <row r="1345" spans="1:13" ht="15.75" customHeight="1">
      <c r="A1345" s="1">
        <v>1751</v>
      </c>
      <c r="B1345" s="3">
        <v>1752</v>
      </c>
      <c r="C1345" s="3" t="s">
        <v>5036</v>
      </c>
      <c r="D1345" s="3">
        <v>0.28804410709498129</v>
      </c>
      <c r="E1345" s="3">
        <v>8.9935185028578613E-2</v>
      </c>
      <c r="F1345" s="3">
        <v>0.66666666666666663</v>
      </c>
      <c r="G1345" s="3">
        <v>0.15151515151515149</v>
      </c>
      <c r="H1345" s="3">
        <v>9.0909090909090912E-2</v>
      </c>
      <c r="I1345" s="3">
        <v>0.33333333333333331</v>
      </c>
      <c r="J1345" s="3">
        <v>5.6123245769015978E-2</v>
      </c>
      <c r="K1345" s="3">
        <v>7678.9000000000051</v>
      </c>
      <c r="L1345" s="3" t="s">
        <v>14499</v>
      </c>
      <c r="M1345" s="4" t="str">
        <f ca="1">IFERROR(__xludf.DUMMYFUNCTION("REGEXREPLACE(F1753,""\D"", """")"),"20")</f>
        <v>20</v>
      </c>
    </row>
    <row r="1346" spans="1:13" ht="15.75" customHeight="1">
      <c r="A1346" s="1">
        <v>1841</v>
      </c>
      <c r="B1346" s="3">
        <v>1842</v>
      </c>
      <c r="C1346" s="3" t="s">
        <v>5270</v>
      </c>
      <c r="D1346" s="3">
        <v>0.17064410880896039</v>
      </c>
      <c r="E1346" s="3">
        <v>0.13403690221087319</v>
      </c>
      <c r="F1346" s="3">
        <v>0.70873786407766992</v>
      </c>
      <c r="G1346" s="3">
        <v>0.14563106796116501</v>
      </c>
      <c r="H1346" s="3">
        <v>0.17475728155339809</v>
      </c>
      <c r="I1346" s="3">
        <v>0.3300970873786408</v>
      </c>
      <c r="J1346" s="3">
        <v>5.0726334547392928E-2</v>
      </c>
      <c r="K1346" s="3">
        <v>11459.700000000021</v>
      </c>
      <c r="L1346" s="3" t="s">
        <v>14589</v>
      </c>
      <c r="M1346" s="4" t="str">
        <f ca="1">IFERROR(__xludf.DUMMYFUNCTION("REGEXREPLACE(F1843,""\D"", """")"),"20")</f>
        <v>20</v>
      </c>
    </row>
    <row r="1347" spans="1:13" ht="15.75" customHeight="1">
      <c r="A1347" s="1">
        <v>1960</v>
      </c>
      <c r="B1347" s="3">
        <v>1961</v>
      </c>
      <c r="C1347" s="3" t="s">
        <v>5582</v>
      </c>
      <c r="D1347" s="3">
        <v>0.14608422040218269</v>
      </c>
      <c r="E1347" s="3">
        <v>0.135409228542274</v>
      </c>
      <c r="F1347" s="3">
        <v>0.67816091954022983</v>
      </c>
      <c r="G1347" s="3">
        <v>0.18390804597701149</v>
      </c>
      <c r="H1347" s="3">
        <v>6.8965517241379309E-2</v>
      </c>
      <c r="I1347" s="3">
        <v>0.28735632183908039</v>
      </c>
      <c r="J1347" s="3">
        <v>2.9005086971188591E-2</v>
      </c>
      <c r="K1347" s="3">
        <v>9485.8000000000138</v>
      </c>
      <c r="L1347" s="3" t="s">
        <v>14708</v>
      </c>
      <c r="M1347" s="4" t="str">
        <f ca="1">IFERROR(__xludf.DUMMYFUNCTION("REGEXREPLACE(F1962,""\D"", """")"),"20")</f>
        <v>20</v>
      </c>
    </row>
    <row r="1348" spans="1:13" ht="15.75" customHeight="1">
      <c r="A1348" s="1">
        <v>2054</v>
      </c>
      <c r="B1348" s="3">
        <v>2055</v>
      </c>
      <c r="C1348" s="3" t="s">
        <v>5831</v>
      </c>
      <c r="D1348" s="3">
        <v>0.1886643112166082</v>
      </c>
      <c r="E1348" s="3">
        <v>0.21128870017635251</v>
      </c>
      <c r="F1348" s="3">
        <v>0.66666666666666663</v>
      </c>
      <c r="G1348" s="3">
        <v>0.1031746031746032</v>
      </c>
      <c r="H1348" s="3">
        <v>0.13095238095238099</v>
      </c>
      <c r="I1348" s="3">
        <v>0.28968253968253971</v>
      </c>
      <c r="J1348" s="3">
        <v>4.1977911208711291E-2</v>
      </c>
      <c r="K1348" s="3">
        <v>27695.699999999972</v>
      </c>
      <c r="L1348" s="3" t="s">
        <v>14801</v>
      </c>
      <c r="M1348" s="4" t="str">
        <f ca="1">IFERROR(__xludf.DUMMYFUNCTION("REGEXREPLACE(F2056,""\D"", """")"),"20")</f>
        <v>20</v>
      </c>
    </row>
    <row r="1349" spans="1:13" ht="15.75" customHeight="1">
      <c r="A1349" s="1">
        <v>2067</v>
      </c>
      <c r="B1349" s="3">
        <v>2068</v>
      </c>
      <c r="C1349" s="3" t="s">
        <v>5868</v>
      </c>
      <c r="D1349" s="3">
        <v>0.1357562056987576</v>
      </c>
      <c r="E1349" s="3">
        <v>0.19785454663242891</v>
      </c>
      <c r="F1349" s="3">
        <v>0.625</v>
      </c>
      <c r="G1349" s="3">
        <v>0.10849056603773589</v>
      </c>
      <c r="H1349" s="3">
        <v>0.1108490566037736</v>
      </c>
      <c r="I1349" s="3">
        <v>0.27122641509433959</v>
      </c>
      <c r="J1349" s="3">
        <v>2.8947480323398271E-2</v>
      </c>
      <c r="K1349" s="3">
        <v>47312.499999999622</v>
      </c>
      <c r="L1349" s="3" t="s">
        <v>14814</v>
      </c>
      <c r="M1349" s="4" t="str">
        <f ca="1">IFERROR(__xludf.DUMMYFUNCTION("REGEXREPLACE(F2069,""\D"", """")"),"20")</f>
        <v>20</v>
      </c>
    </row>
    <row r="1350" spans="1:13" ht="15.75" customHeight="1">
      <c r="A1350" s="1">
        <v>2146</v>
      </c>
      <c r="B1350" s="3">
        <v>2147</v>
      </c>
      <c r="C1350" s="3" t="s">
        <v>6079</v>
      </c>
      <c r="D1350" s="3">
        <v>0.1311830175918034</v>
      </c>
      <c r="E1350" s="3">
        <v>0.2121698578077805</v>
      </c>
      <c r="F1350" s="3">
        <v>0.67375886524822692</v>
      </c>
      <c r="G1350" s="3">
        <v>0.1276595744680851</v>
      </c>
      <c r="H1350" s="3">
        <v>0.14184397163120571</v>
      </c>
      <c r="I1350" s="3">
        <v>0.28368794326241142</v>
      </c>
      <c r="J1350" s="3">
        <v>3.3058210656549063E-2</v>
      </c>
      <c r="K1350" s="3">
        <v>15970.10000000002</v>
      </c>
      <c r="L1350" s="3" t="s">
        <v>14893</v>
      </c>
      <c r="M1350" s="4" t="str">
        <f ca="1">IFERROR(__xludf.DUMMYFUNCTION("REGEXREPLACE(F2148,""\D"", """")"),"20")</f>
        <v>20</v>
      </c>
    </row>
    <row r="1351" spans="1:13" ht="15.75" customHeight="1">
      <c r="A1351" s="1">
        <v>2243</v>
      </c>
      <c r="B1351" s="3">
        <v>2244</v>
      </c>
      <c r="C1351" s="3" t="s">
        <v>6332</v>
      </c>
      <c r="D1351" s="3">
        <v>0.15659673981733191</v>
      </c>
      <c r="E1351" s="3">
        <v>0.24953657312728231</v>
      </c>
      <c r="F1351" s="3">
        <v>0.62692307692307692</v>
      </c>
      <c r="G1351" s="3">
        <v>0.1134615384615385</v>
      </c>
      <c r="H1351" s="3">
        <v>9.2307692307692313E-2</v>
      </c>
      <c r="I1351" s="3">
        <v>0.25576923076923069</v>
      </c>
      <c r="J1351" s="3">
        <v>3.1286653023020958E-2</v>
      </c>
      <c r="K1351" s="3">
        <v>57950.199999999473</v>
      </c>
      <c r="L1351" s="3" t="s">
        <v>14990</v>
      </c>
      <c r="M1351" s="4" t="str">
        <f ca="1">IFERROR(__xludf.DUMMYFUNCTION("REGEXREPLACE(F2245,""\D"", """")"),"20")</f>
        <v>20</v>
      </c>
    </row>
    <row r="1352" spans="1:13" ht="15.75" customHeight="1">
      <c r="A1352" s="1">
        <v>2315</v>
      </c>
      <c r="B1352" s="3">
        <v>2316</v>
      </c>
      <c r="C1352" s="3" t="s">
        <v>6516</v>
      </c>
      <c r="D1352" s="3">
        <v>0.1876602134161017</v>
      </c>
      <c r="E1352" s="3">
        <v>0.35203757232418992</v>
      </c>
      <c r="F1352" s="3">
        <v>0.6419316843345112</v>
      </c>
      <c r="G1352" s="3">
        <v>7.8916372202591289E-2</v>
      </c>
      <c r="H1352" s="3">
        <v>0.1001177856301531</v>
      </c>
      <c r="I1352" s="3">
        <v>0.21790341578327441</v>
      </c>
      <c r="J1352" s="3">
        <v>3.2820532677135493E-2</v>
      </c>
      <c r="K1352" s="3">
        <v>92886.400000000416</v>
      </c>
      <c r="L1352" s="3" t="s">
        <v>15062</v>
      </c>
      <c r="M1352" s="4" t="str">
        <f ca="1">IFERROR(__xludf.DUMMYFUNCTION("REGEXREPLACE(F2317,""\D"", """")"),"20")</f>
        <v>20</v>
      </c>
    </row>
    <row r="1353" spans="1:13" ht="15.75" customHeight="1">
      <c r="A1353" s="1">
        <v>2434</v>
      </c>
      <c r="B1353" s="3">
        <v>2435</v>
      </c>
      <c r="C1353" s="3" t="s">
        <v>6832</v>
      </c>
      <c r="D1353" s="3">
        <v>0.15647843255128929</v>
      </c>
      <c r="E1353" s="3">
        <v>0.28116743944137401</v>
      </c>
      <c r="F1353" s="3">
        <v>0.64423076923076927</v>
      </c>
      <c r="G1353" s="3">
        <v>9.4780219780219777E-2</v>
      </c>
      <c r="H1353" s="3">
        <v>0.1153846153846154</v>
      </c>
      <c r="I1353" s="3">
        <v>0.2431318681318681</v>
      </c>
      <c r="J1353" s="3">
        <v>3.2191130072087688E-2</v>
      </c>
      <c r="K1353" s="3">
        <v>78919.299999999959</v>
      </c>
      <c r="L1353" s="3" t="s">
        <v>15181</v>
      </c>
      <c r="M1353" s="4" t="str">
        <f ca="1">IFERROR(__xludf.DUMMYFUNCTION("REGEXREPLACE(F2436,""\D"", """")"),"20")</f>
        <v>20</v>
      </c>
    </row>
    <row r="1354" spans="1:13" ht="15.75" customHeight="1">
      <c r="A1354" s="1">
        <v>2475</v>
      </c>
      <c r="B1354" s="3">
        <v>2476</v>
      </c>
      <c r="C1354" s="3" t="s">
        <v>6941</v>
      </c>
      <c r="D1354" s="3">
        <v>0.15111230358441341</v>
      </c>
      <c r="E1354" s="3">
        <v>0.15556344709664791</v>
      </c>
      <c r="F1354" s="3">
        <v>0.68644067796610164</v>
      </c>
      <c r="G1354" s="3">
        <v>0.15254237288135589</v>
      </c>
      <c r="H1354" s="3">
        <v>0.10169491525423729</v>
      </c>
      <c r="I1354" s="3">
        <v>0.29661016949152541</v>
      </c>
      <c r="J1354" s="3">
        <v>3.4424458841154172E-2</v>
      </c>
      <c r="K1354" s="3">
        <v>12953.30000000003</v>
      </c>
      <c r="L1354" s="3" t="s">
        <v>15222</v>
      </c>
      <c r="M1354" s="4" t="str">
        <f ca="1">IFERROR(__xludf.DUMMYFUNCTION("REGEXREPLACE(F2477,""\D"", """")"),"20")</f>
        <v>20</v>
      </c>
    </row>
    <row r="1355" spans="1:13" ht="15.75" customHeight="1">
      <c r="A1355" s="1">
        <v>2566</v>
      </c>
      <c r="B1355" s="3">
        <v>2567</v>
      </c>
      <c r="C1355" s="3" t="s">
        <v>7187</v>
      </c>
      <c r="D1355" s="3">
        <v>0.12497452328549009</v>
      </c>
      <c r="E1355" s="3">
        <v>0.23915832369730711</v>
      </c>
      <c r="F1355" s="3">
        <v>0.62937062937062938</v>
      </c>
      <c r="G1355" s="3">
        <v>0.10139860139860141</v>
      </c>
      <c r="H1355" s="3">
        <v>0.1118881118881119</v>
      </c>
      <c r="I1355" s="3">
        <v>0.28321678321678317</v>
      </c>
      <c r="J1355" s="3">
        <v>2.5479824752021221E-2</v>
      </c>
      <c r="K1355" s="3">
        <v>32172.599999999929</v>
      </c>
      <c r="L1355" s="3" t="s">
        <v>15313</v>
      </c>
      <c r="M1355" s="4" t="str">
        <f ca="1">IFERROR(__xludf.DUMMYFUNCTION("REGEXREPLACE(F2568,""\D"", """")"),"20")</f>
        <v>20</v>
      </c>
    </row>
    <row r="1356" spans="1:13" ht="15.75" customHeight="1">
      <c r="A1356" s="1">
        <v>2895</v>
      </c>
      <c r="B1356" s="3">
        <v>2896</v>
      </c>
      <c r="C1356" s="3" t="s">
        <v>8064</v>
      </c>
      <c r="D1356" s="3">
        <v>0.14746516527283371</v>
      </c>
      <c r="E1356" s="3">
        <v>0.21559490886017091</v>
      </c>
      <c r="F1356" s="3">
        <v>0.60015898251192368</v>
      </c>
      <c r="G1356" s="3">
        <v>9.45945945945946E-2</v>
      </c>
      <c r="H1356" s="3">
        <v>0.1176470588235294</v>
      </c>
      <c r="I1356" s="3">
        <v>0.26311605723370429</v>
      </c>
      <c r="J1356" s="3">
        <v>3.083725130547716E-2</v>
      </c>
      <c r="K1356" s="3">
        <v>136492.1000000026</v>
      </c>
      <c r="L1356" s="3" t="s">
        <v>15642</v>
      </c>
      <c r="M1356" s="4" t="str">
        <f ca="1">IFERROR(__xludf.DUMMYFUNCTION("REGEXREPLACE(F2897,""\D"", """")"),"20")</f>
        <v>20</v>
      </c>
    </row>
    <row r="1357" spans="1:13" ht="15.75" customHeight="1">
      <c r="A1357" s="1">
        <v>3049</v>
      </c>
      <c r="B1357" s="3">
        <v>3050</v>
      </c>
      <c r="C1357" s="3" t="s">
        <v>8474</v>
      </c>
      <c r="D1357" s="3">
        <v>0.17614510096275951</v>
      </c>
      <c r="E1357" s="3">
        <v>0.43211307379228842</v>
      </c>
      <c r="F1357" s="3">
        <v>0.61971830985915488</v>
      </c>
      <c r="G1357" s="3">
        <v>4.2253521126760563E-2</v>
      </c>
      <c r="H1357" s="3">
        <v>8.4507042253521125E-2</v>
      </c>
      <c r="I1357" s="3">
        <v>0.18309859154929581</v>
      </c>
      <c r="J1357" s="3">
        <v>1.420970411145174E-2</v>
      </c>
      <c r="K1357" s="3">
        <v>7720.1000000000058</v>
      </c>
      <c r="L1357" s="3" t="s">
        <v>15796</v>
      </c>
      <c r="M1357" s="4" t="str">
        <f ca="1">IFERROR(__xludf.DUMMYFUNCTION("REGEXREPLACE(F3051,""\D"", """")"),"20")</f>
        <v>20</v>
      </c>
    </row>
    <row r="1358" spans="1:13" ht="15.75" customHeight="1">
      <c r="A1358" s="1">
        <v>3066</v>
      </c>
      <c r="B1358" s="3">
        <v>3067</v>
      </c>
      <c r="C1358" s="3" t="s">
        <v>8519</v>
      </c>
      <c r="D1358" s="3">
        <v>0.1276774494417213</v>
      </c>
      <c r="E1358" s="3">
        <v>0.2307963737764816</v>
      </c>
      <c r="F1358" s="3">
        <v>0.63005780346820806</v>
      </c>
      <c r="G1358" s="3">
        <v>9.8265895953757232E-2</v>
      </c>
      <c r="H1358" s="3">
        <v>9.2485549132947972E-2</v>
      </c>
      <c r="I1358" s="3">
        <v>0.26011560693641622</v>
      </c>
      <c r="J1358" s="3">
        <v>2.334163394803045E-2</v>
      </c>
      <c r="K1358" s="3">
        <v>37893.799999999792</v>
      </c>
      <c r="L1358" s="3" t="s">
        <v>15813</v>
      </c>
      <c r="M1358" s="4" t="str">
        <f ca="1">IFERROR(__xludf.DUMMYFUNCTION("REGEXREPLACE(F3068,""\D"", """")"),"20")</f>
        <v>20</v>
      </c>
    </row>
    <row r="1359" spans="1:13" ht="15.75" customHeight="1">
      <c r="A1359" s="1">
        <v>3518</v>
      </c>
      <c r="B1359" s="3">
        <v>3519</v>
      </c>
      <c r="C1359" s="3" t="s">
        <v>9730</v>
      </c>
      <c r="D1359" s="3">
        <v>0.2343228044048653</v>
      </c>
      <c r="E1359" s="3">
        <v>0.1065481491654843</v>
      </c>
      <c r="F1359" s="3">
        <v>0.62222222222222223</v>
      </c>
      <c r="G1359" s="3">
        <v>0.14814814814814811</v>
      </c>
      <c r="H1359" s="3">
        <v>0.162962962962963</v>
      </c>
      <c r="I1359" s="3">
        <v>0.31851851851851848</v>
      </c>
      <c r="J1359" s="3">
        <v>6.8942267283319467E-2</v>
      </c>
      <c r="K1359" s="3">
        <v>14962.50000000002</v>
      </c>
      <c r="L1359" s="3" t="s">
        <v>16265</v>
      </c>
      <c r="M1359" s="4" t="str">
        <f ca="1">IFERROR(__xludf.DUMMYFUNCTION("REGEXREPLACE(F3520,""\D"", """")"),"20")</f>
        <v>20</v>
      </c>
    </row>
    <row r="1360" spans="1:13" ht="15.75" customHeight="1">
      <c r="A1360" s="1">
        <v>4006</v>
      </c>
      <c r="B1360" s="3">
        <v>4007</v>
      </c>
      <c r="C1360" s="3" t="s">
        <v>10988</v>
      </c>
      <c r="D1360" s="3">
        <v>0.19511594739632121</v>
      </c>
      <c r="E1360" s="3">
        <v>0.22839090508660681</v>
      </c>
      <c r="F1360" s="3">
        <v>0.60076530612244894</v>
      </c>
      <c r="G1360" s="3">
        <v>0.1160714285714286</v>
      </c>
      <c r="H1360" s="3">
        <v>0.11352040816326529</v>
      </c>
      <c r="I1360" s="3">
        <v>0.26913265306122452</v>
      </c>
      <c r="J1360" s="3">
        <v>4.4165841045174417E-2</v>
      </c>
      <c r="K1360" s="3">
        <v>90760.099999999904</v>
      </c>
      <c r="L1360" s="3" t="s">
        <v>16752</v>
      </c>
      <c r="M1360" s="4" t="str">
        <f ca="1">IFERROR(__xludf.DUMMYFUNCTION("REGEXREPLACE(F4008,""\D"", """")"),"20")</f>
        <v>20</v>
      </c>
    </row>
    <row r="1361" spans="1:13" ht="15.75" customHeight="1">
      <c r="A1361" s="1">
        <v>4046</v>
      </c>
      <c r="B1361" s="3">
        <v>4047</v>
      </c>
      <c r="C1361" s="3" t="s">
        <v>11091</v>
      </c>
      <c r="D1361" s="3">
        <v>0.14654436818781269</v>
      </c>
      <c r="E1361" s="3">
        <v>0.15293021982598709</v>
      </c>
      <c r="F1361" s="3">
        <v>0.61381074168797956</v>
      </c>
      <c r="G1361" s="3">
        <v>0.10230179028132989</v>
      </c>
      <c r="H1361" s="3">
        <v>0.14578005115089521</v>
      </c>
      <c r="I1361" s="3">
        <v>0.30179028132992319</v>
      </c>
      <c r="J1361" s="3">
        <v>3.4882277989694781E-2</v>
      </c>
      <c r="K1361" s="3">
        <v>44356.599999999693</v>
      </c>
      <c r="L1361" s="3" t="s">
        <v>16792</v>
      </c>
      <c r="M1361" s="4" t="str">
        <f ca="1">IFERROR(__xludf.DUMMYFUNCTION("REGEXREPLACE(F4048,""\D"", """")"),"20")</f>
        <v>20</v>
      </c>
    </row>
    <row r="1362" spans="1:13" ht="15.75" customHeight="1">
      <c r="A1362" s="1">
        <v>4214</v>
      </c>
      <c r="B1362" s="3">
        <v>4215</v>
      </c>
      <c r="C1362" s="3" t="s">
        <v>11532</v>
      </c>
      <c r="D1362" s="3">
        <v>0.17957182534731511</v>
      </c>
      <c r="E1362" s="3">
        <v>0.2005625545667816</v>
      </c>
      <c r="F1362" s="3">
        <v>0.6419019316493314</v>
      </c>
      <c r="G1362" s="3">
        <v>0.1040118870728083</v>
      </c>
      <c r="H1362" s="3">
        <v>0.1158989598811293</v>
      </c>
      <c r="I1362" s="3">
        <v>0.27191679049034168</v>
      </c>
      <c r="J1362" s="3">
        <v>3.8752449140872572E-2</v>
      </c>
      <c r="K1362" s="3">
        <v>72418.299999999697</v>
      </c>
      <c r="L1362" s="3" t="s">
        <v>16960</v>
      </c>
      <c r="M1362" s="4" t="str">
        <f ca="1">IFERROR(__xludf.DUMMYFUNCTION("REGEXREPLACE(F4216,""\D"", """")"),"20")</f>
        <v>20</v>
      </c>
    </row>
    <row r="1363" spans="1:13" ht="15.75" customHeight="1">
      <c r="A1363" s="1">
        <v>4307</v>
      </c>
      <c r="B1363" s="3">
        <v>4308</v>
      </c>
      <c r="C1363" s="3" t="s">
        <v>11771</v>
      </c>
      <c r="D1363" s="3">
        <v>0.19728944460382691</v>
      </c>
      <c r="E1363" s="3">
        <v>0.19810779409929741</v>
      </c>
      <c r="F1363" s="3">
        <v>0.68055555555555558</v>
      </c>
      <c r="G1363" s="3">
        <v>0.20833333333333329</v>
      </c>
      <c r="H1363" s="3">
        <v>5.5555555555555552E-2</v>
      </c>
      <c r="I1363" s="3">
        <v>0.27777777777777779</v>
      </c>
      <c r="J1363" s="3">
        <v>3.6974506240696162E-2</v>
      </c>
      <c r="K1363" s="3">
        <v>8188.1000000000058</v>
      </c>
      <c r="L1363" s="3" t="s">
        <v>17053</v>
      </c>
      <c r="M1363" s="4" t="str">
        <f ca="1">IFERROR(__xludf.DUMMYFUNCTION("REGEXREPLACE(F4309,""\D"", """")"),"20")</f>
        <v>20</v>
      </c>
    </row>
    <row r="1364" spans="1:13" ht="15.75" customHeight="1">
      <c r="A1364" s="1">
        <v>4559</v>
      </c>
      <c r="B1364" s="3">
        <v>4560</v>
      </c>
      <c r="C1364" s="3" t="s">
        <v>12449</v>
      </c>
      <c r="D1364" s="3">
        <v>0.1470102808364806</v>
      </c>
      <c r="E1364" s="3">
        <v>0.1163150122755198</v>
      </c>
      <c r="F1364" s="3">
        <v>0.64864864864864868</v>
      </c>
      <c r="G1364" s="3">
        <v>0.1126126126126126</v>
      </c>
      <c r="H1364" s="3">
        <v>0.2162162162162162</v>
      </c>
      <c r="I1364" s="3">
        <v>0.35135135135135143</v>
      </c>
      <c r="J1364" s="3">
        <v>4.3880770503765057E-2</v>
      </c>
      <c r="K1364" s="3">
        <v>24676.899999999951</v>
      </c>
      <c r="L1364" s="3" t="s">
        <v>17305</v>
      </c>
      <c r="M1364" s="4" t="str">
        <f ca="1">IFERROR(__xludf.DUMMYFUNCTION("REGEXREPLACE(F4561,""\D"", """")"),"20")</f>
        <v>20</v>
      </c>
    </row>
    <row r="1365" spans="1:13" ht="15.75" customHeight="1">
      <c r="A1365" s="1">
        <v>602</v>
      </c>
      <c r="B1365" s="3">
        <v>603</v>
      </c>
      <c r="C1365" s="3" t="s">
        <v>1802</v>
      </c>
      <c r="D1365" s="3">
        <v>0.16170035809449709</v>
      </c>
      <c r="E1365" s="3">
        <v>5.3654341693438641E-2</v>
      </c>
      <c r="F1365" s="3">
        <v>0.6767676767676768</v>
      </c>
      <c r="G1365" s="3">
        <v>0.20202020202020199</v>
      </c>
      <c r="H1365" s="3">
        <v>0.1616161616161616</v>
      </c>
      <c r="I1365" s="3">
        <v>0.41414141414141409</v>
      </c>
      <c r="J1365" s="3">
        <v>5.4983776734667741E-2</v>
      </c>
      <c r="K1365" s="3">
        <v>11325.40000000002</v>
      </c>
      <c r="L1365" s="3" t="s">
        <v>13351</v>
      </c>
      <c r="M1365" s="4" t="str">
        <f ca="1">IFERROR(__xludf.DUMMYFUNCTION("REGEXREPLACE(F604,""\D"", """")"),"21")</f>
        <v>21</v>
      </c>
    </row>
    <row r="1366" spans="1:13" ht="15.75" customHeight="1">
      <c r="A1366" s="1">
        <v>647</v>
      </c>
      <c r="B1366" s="3">
        <v>648</v>
      </c>
      <c r="C1366" s="3" t="s">
        <v>1933</v>
      </c>
      <c r="D1366" s="3">
        <v>0.17754226060915571</v>
      </c>
      <c r="E1366" s="3">
        <v>0.2271810914757435</v>
      </c>
      <c r="F1366" s="3">
        <v>0.68769716088328081</v>
      </c>
      <c r="G1366" s="3">
        <v>0.1135646687697161</v>
      </c>
      <c r="H1366" s="3">
        <v>0.1072555205047319</v>
      </c>
      <c r="I1366" s="3">
        <v>0.27444794952681389</v>
      </c>
      <c r="J1366" s="3">
        <v>3.7741194085973477E-2</v>
      </c>
      <c r="K1366" s="3">
        <v>34865.299999999843</v>
      </c>
      <c r="L1366" s="3" t="s">
        <v>13396</v>
      </c>
      <c r="M1366" s="4" t="str">
        <f ca="1">IFERROR(__xludf.DUMMYFUNCTION("REGEXREPLACE(F649,""\D"", """")"),"21")</f>
        <v>21</v>
      </c>
    </row>
    <row r="1367" spans="1:13" ht="15.75" customHeight="1">
      <c r="A1367" s="1">
        <v>648</v>
      </c>
      <c r="B1367" s="3">
        <v>649</v>
      </c>
      <c r="C1367" s="3" t="s">
        <v>1936</v>
      </c>
      <c r="D1367" s="3">
        <v>0.14800141307814341</v>
      </c>
      <c r="E1367" s="3">
        <v>0.53577905626575129</v>
      </c>
      <c r="F1367" s="3">
        <v>0.60821917808219184</v>
      </c>
      <c r="G1367" s="3">
        <v>6.8493150684931503E-2</v>
      </c>
      <c r="H1367" s="3">
        <v>6.0273972602739728E-2</v>
      </c>
      <c r="I1367" s="3">
        <v>0.1561643835616438</v>
      </c>
      <c r="J1367" s="3">
        <v>1.7820086730776119E-2</v>
      </c>
      <c r="K1367" s="3">
        <v>38189.999999999753</v>
      </c>
      <c r="L1367" s="3" t="s">
        <v>13397</v>
      </c>
      <c r="M1367" s="4" t="str">
        <f ca="1">IFERROR(__xludf.DUMMYFUNCTION("REGEXREPLACE(F650,""\D"", """")"),"21")</f>
        <v>21</v>
      </c>
    </row>
    <row r="1368" spans="1:13" ht="15.75" customHeight="1">
      <c r="A1368" s="1">
        <v>665</v>
      </c>
      <c r="B1368" s="3">
        <v>666</v>
      </c>
      <c r="C1368" s="3" t="s">
        <v>1986</v>
      </c>
      <c r="D1368" s="3">
        <v>0.17721410895816561</v>
      </c>
      <c r="E1368" s="3">
        <v>0.2403256417825976</v>
      </c>
      <c r="F1368" s="3">
        <v>0.66276346604215453</v>
      </c>
      <c r="G1368" s="3">
        <v>0.1030444964871194</v>
      </c>
      <c r="H1368" s="3">
        <v>0.117096018735363</v>
      </c>
      <c r="I1368" s="3">
        <v>0.28337236533957838</v>
      </c>
      <c r="J1368" s="3">
        <v>3.7870129098329403E-2</v>
      </c>
      <c r="K1368" s="3">
        <v>46569.399999999623</v>
      </c>
      <c r="L1368" s="3" t="s">
        <v>13414</v>
      </c>
      <c r="M1368" s="4" t="str">
        <f ca="1">IFERROR(__xludf.DUMMYFUNCTION("REGEXREPLACE(F667,""\D"", """")"),"21")</f>
        <v>21</v>
      </c>
    </row>
    <row r="1369" spans="1:13" ht="15.75" customHeight="1">
      <c r="A1369" s="1">
        <v>746</v>
      </c>
      <c r="B1369" s="3">
        <v>747</v>
      </c>
      <c r="C1369" s="3" t="s">
        <v>2226</v>
      </c>
      <c r="D1369" s="3">
        <v>0.1776182053091209</v>
      </c>
      <c r="E1369" s="3">
        <v>0.31561080254904378</v>
      </c>
      <c r="F1369" s="3">
        <v>0.65661252900232014</v>
      </c>
      <c r="G1369" s="3">
        <v>7.8886310904872387E-2</v>
      </c>
      <c r="H1369" s="3">
        <v>7.8886310904872387E-2</v>
      </c>
      <c r="I1369" s="3">
        <v>0.22041763341067289</v>
      </c>
      <c r="J1369" s="3">
        <v>2.684272945233971E-2</v>
      </c>
      <c r="K1369" s="3">
        <v>46035.39999999963</v>
      </c>
      <c r="L1369" s="3" t="s">
        <v>13495</v>
      </c>
      <c r="M1369" s="4" t="str">
        <f ca="1">IFERROR(__xludf.DUMMYFUNCTION("REGEXREPLACE(F748,""\D"", """")"),"21")</f>
        <v>21</v>
      </c>
    </row>
    <row r="1370" spans="1:13" ht="15.75" customHeight="1">
      <c r="A1370" s="1">
        <v>853</v>
      </c>
      <c r="B1370" s="3">
        <v>854</v>
      </c>
      <c r="C1370" s="3" t="s">
        <v>2524</v>
      </c>
      <c r="D1370" s="3">
        <v>0.15206148129357661</v>
      </c>
      <c r="E1370" s="3">
        <v>0.24087011170436101</v>
      </c>
      <c r="F1370" s="3">
        <v>0.69031639501438158</v>
      </c>
      <c r="G1370" s="3">
        <v>0.1112176414189837</v>
      </c>
      <c r="H1370" s="3">
        <v>0.13806327900287629</v>
      </c>
      <c r="I1370" s="3">
        <v>0.26845637583892618</v>
      </c>
      <c r="J1370" s="3">
        <v>3.7332414869756747E-2</v>
      </c>
      <c r="K1370" s="3">
        <v>117890.90000000061</v>
      </c>
      <c r="L1370" s="3" t="s">
        <v>13601</v>
      </c>
      <c r="M1370" s="4" t="str">
        <f ca="1">IFERROR(__xludf.DUMMYFUNCTION("REGEXREPLACE(F855,""\D"", """")"),"21")</f>
        <v>21</v>
      </c>
    </row>
    <row r="1371" spans="1:13" ht="15.75" customHeight="1">
      <c r="A1371" s="1">
        <v>989</v>
      </c>
      <c r="B1371" s="3">
        <v>990</v>
      </c>
      <c r="C1371" s="3" t="s">
        <v>2909</v>
      </c>
      <c r="D1371" s="3">
        <v>0.15257078806327459</v>
      </c>
      <c r="E1371" s="3">
        <v>0.13704686307412811</v>
      </c>
      <c r="F1371" s="3">
        <v>0.65568862275449102</v>
      </c>
      <c r="G1371" s="3">
        <v>0.1526946107784431</v>
      </c>
      <c r="H1371" s="3">
        <v>0.155688622754491</v>
      </c>
      <c r="I1371" s="3">
        <v>0.33832335329341318</v>
      </c>
      <c r="J1371" s="3">
        <v>4.6048722689976541E-2</v>
      </c>
      <c r="K1371" s="3">
        <v>37558.699999999779</v>
      </c>
      <c r="L1371" s="3" t="s">
        <v>13737</v>
      </c>
      <c r="M1371" s="4" t="str">
        <f ca="1">IFERROR(__xludf.DUMMYFUNCTION("REGEXREPLACE(F991,""\D"", """")"),"21")</f>
        <v>21</v>
      </c>
    </row>
    <row r="1372" spans="1:13" ht="15.75" customHeight="1">
      <c r="A1372" s="1">
        <v>1061</v>
      </c>
      <c r="B1372" s="3">
        <v>1062</v>
      </c>
      <c r="C1372" s="3" t="s">
        <v>3109</v>
      </c>
      <c r="D1372" s="3">
        <v>0.23137334406344051</v>
      </c>
      <c r="E1372" s="3">
        <v>0.17371107362001489</v>
      </c>
      <c r="F1372" s="3">
        <v>0.71111111111111114</v>
      </c>
      <c r="G1372" s="3">
        <v>0.24444444444444441</v>
      </c>
      <c r="H1372" s="3">
        <v>8.8888888888888892E-2</v>
      </c>
      <c r="I1372" s="3">
        <v>0.33333333333333331</v>
      </c>
      <c r="J1372" s="3">
        <v>5.4366944360801632E-2</v>
      </c>
      <c r="K1372" s="3">
        <v>5205.8999999999996</v>
      </c>
      <c r="L1372" s="3" t="s">
        <v>13809</v>
      </c>
      <c r="M1372" s="4" t="str">
        <f ca="1">IFERROR(__xludf.DUMMYFUNCTION("REGEXREPLACE(F1063,""\D"", """")"),"21")</f>
        <v>21</v>
      </c>
    </row>
    <row r="1373" spans="1:13" ht="15.75" customHeight="1">
      <c r="A1373" s="1">
        <v>1098</v>
      </c>
      <c r="B1373" s="3">
        <v>1099</v>
      </c>
      <c r="C1373" s="3" t="s">
        <v>3210</v>
      </c>
      <c r="D1373" s="3">
        <v>0.20526117045890649</v>
      </c>
      <c r="E1373" s="3">
        <v>9.566423129847626E-2</v>
      </c>
      <c r="F1373" s="3">
        <v>0.69343065693430661</v>
      </c>
      <c r="G1373" s="3">
        <v>0.16788321167883211</v>
      </c>
      <c r="H1373" s="3">
        <v>0.1970802919708029</v>
      </c>
      <c r="I1373" s="3">
        <v>0.38686131386861322</v>
      </c>
      <c r="J1373" s="3">
        <v>7.1604484369421073E-2</v>
      </c>
      <c r="K1373" s="3">
        <v>15572.800000000039</v>
      </c>
      <c r="L1373" s="3" t="s">
        <v>13846</v>
      </c>
      <c r="M1373" s="4" t="str">
        <f ca="1">IFERROR(__xludf.DUMMYFUNCTION("REGEXREPLACE(F1100,""\D"", """")"),"21")</f>
        <v>21</v>
      </c>
    </row>
    <row r="1374" spans="1:13" ht="15.75" customHeight="1">
      <c r="A1374" s="1">
        <v>1155</v>
      </c>
      <c r="B1374" s="3">
        <v>1156</v>
      </c>
      <c r="C1374" s="3" t="s">
        <v>3378</v>
      </c>
      <c r="D1374" s="3">
        <v>0.17032290554281879</v>
      </c>
      <c r="E1374" s="3">
        <v>0.1793214350627414</v>
      </c>
      <c r="F1374" s="3">
        <v>0.63228699551569512</v>
      </c>
      <c r="G1374" s="3">
        <v>8.6696562032884908E-2</v>
      </c>
      <c r="H1374" s="3">
        <v>0.15246636771300451</v>
      </c>
      <c r="I1374" s="3">
        <v>0.28251121076233182</v>
      </c>
      <c r="J1374" s="3">
        <v>3.8674453397551822E-2</v>
      </c>
      <c r="K1374" s="3">
        <v>72096.199999999721</v>
      </c>
      <c r="L1374" s="3" t="s">
        <v>13903</v>
      </c>
      <c r="M1374" s="4" t="str">
        <f ca="1">IFERROR(__xludf.DUMMYFUNCTION("REGEXREPLACE(F1157,""\D"", """")"),"21")</f>
        <v>21</v>
      </c>
    </row>
    <row r="1375" spans="1:13" ht="15.75" customHeight="1">
      <c r="A1375" s="1">
        <v>1262</v>
      </c>
      <c r="B1375" s="3">
        <v>1263</v>
      </c>
      <c r="C1375" s="3" t="s">
        <v>3684</v>
      </c>
      <c r="D1375" s="3">
        <v>0.19242916027907239</v>
      </c>
      <c r="E1375" s="3">
        <v>0.14994987447821401</v>
      </c>
      <c r="F1375" s="3">
        <v>0.65645514223194745</v>
      </c>
      <c r="G1375" s="3">
        <v>0.1334792122538293</v>
      </c>
      <c r="H1375" s="3">
        <v>9.4091903719912467E-2</v>
      </c>
      <c r="I1375" s="3">
        <v>0.2713347921225383</v>
      </c>
      <c r="J1375" s="3">
        <v>4.2125350579948637E-2</v>
      </c>
      <c r="K1375" s="3">
        <v>51887.999999999513</v>
      </c>
      <c r="L1375" s="3" t="s">
        <v>14010</v>
      </c>
      <c r="M1375" s="4" t="str">
        <f ca="1">IFERROR(__xludf.DUMMYFUNCTION("REGEXREPLACE(F1264,""\D"", """")"),"21")</f>
        <v>21</v>
      </c>
    </row>
    <row r="1376" spans="1:13" ht="15.75" customHeight="1">
      <c r="A1376" s="1">
        <v>1427</v>
      </c>
      <c r="B1376" s="3">
        <v>1428</v>
      </c>
      <c r="C1376" s="3" t="s">
        <v>4143</v>
      </c>
      <c r="D1376" s="3">
        <v>0.1152963021153319</v>
      </c>
      <c r="E1376" s="3">
        <v>0.104623901559493</v>
      </c>
      <c r="F1376" s="3">
        <v>0.69387755102040816</v>
      </c>
      <c r="G1376" s="3">
        <v>0.16326530612244899</v>
      </c>
      <c r="H1376" s="3">
        <v>0.19387755102040821</v>
      </c>
      <c r="I1376" s="3">
        <v>0.42857142857142849</v>
      </c>
      <c r="J1376" s="3">
        <v>3.8561468649360282E-2</v>
      </c>
      <c r="K1376" s="3">
        <v>11298.50000000002</v>
      </c>
      <c r="L1376" s="3" t="s">
        <v>14175</v>
      </c>
      <c r="M1376" s="4" t="str">
        <f ca="1">IFERROR(__xludf.DUMMYFUNCTION("REGEXREPLACE(F1429,""\D"", """")"),"21")</f>
        <v>21</v>
      </c>
    </row>
    <row r="1377" spans="1:13" ht="15.75" customHeight="1">
      <c r="A1377" s="1">
        <v>1517</v>
      </c>
      <c r="B1377" s="3">
        <v>1518</v>
      </c>
      <c r="C1377" s="3" t="s">
        <v>4392</v>
      </c>
      <c r="D1377" s="3">
        <v>0.1471408653799669</v>
      </c>
      <c r="E1377" s="3">
        <v>4.7638439045995837E-2</v>
      </c>
      <c r="F1377" s="3">
        <v>0.70297029702970293</v>
      </c>
      <c r="G1377" s="3">
        <v>0.23762376237623761</v>
      </c>
      <c r="H1377" s="3">
        <v>9.9009900990099015E-2</v>
      </c>
      <c r="I1377" s="3">
        <v>0.37623762376237618</v>
      </c>
      <c r="J1377" s="3">
        <v>4.0997660397461548E-2</v>
      </c>
      <c r="K1377" s="3">
        <v>11455.10000000002</v>
      </c>
      <c r="L1377" s="3" t="s">
        <v>14265</v>
      </c>
      <c r="M1377" s="4" t="str">
        <f ca="1">IFERROR(__xludf.DUMMYFUNCTION("REGEXREPLACE(F1519,""\D"", """")"),"21")</f>
        <v>21</v>
      </c>
    </row>
    <row r="1378" spans="1:13" ht="15.75" customHeight="1">
      <c r="A1378" s="1">
        <v>1530</v>
      </c>
      <c r="B1378" s="3">
        <v>1531</v>
      </c>
      <c r="C1378" s="3" t="s">
        <v>4429</v>
      </c>
      <c r="D1378" s="3">
        <v>0.1962515856935636</v>
      </c>
      <c r="E1378" s="3">
        <v>0.14471842244481359</v>
      </c>
      <c r="F1378" s="3">
        <v>0.66507177033492826</v>
      </c>
      <c r="G1378" s="3">
        <v>0.14832535885167461</v>
      </c>
      <c r="H1378" s="3">
        <v>0.10526315789473679</v>
      </c>
      <c r="I1378" s="3">
        <v>0.28229665071770332</v>
      </c>
      <c r="J1378" s="3">
        <v>4.6726897761777103E-2</v>
      </c>
      <c r="K1378" s="3">
        <v>22256.499999999982</v>
      </c>
      <c r="L1378" s="3" t="s">
        <v>14278</v>
      </c>
      <c r="M1378" s="4" t="str">
        <f ca="1">IFERROR(__xludf.DUMMYFUNCTION("REGEXREPLACE(F1532,""\D"", """")"),"21")</f>
        <v>21</v>
      </c>
    </row>
    <row r="1379" spans="1:13" ht="15.75" customHeight="1">
      <c r="A1379" s="1">
        <v>1814</v>
      </c>
      <c r="B1379" s="3">
        <v>1815</v>
      </c>
      <c r="C1379" s="3" t="s">
        <v>5197</v>
      </c>
      <c r="D1379" s="3">
        <v>0.16411336063843671</v>
      </c>
      <c r="E1379" s="3">
        <v>0.31772304925940842</v>
      </c>
      <c r="F1379" s="3">
        <v>0.63511830635118305</v>
      </c>
      <c r="G1379" s="3">
        <v>8.3437110834371109E-2</v>
      </c>
      <c r="H1379" s="3">
        <v>9.9626400996264006E-2</v>
      </c>
      <c r="I1379" s="3">
        <v>0.2166874221668742</v>
      </c>
      <c r="J1379" s="3">
        <v>2.9397791979467659E-2</v>
      </c>
      <c r="K1379" s="3">
        <v>87602.30000000025</v>
      </c>
      <c r="L1379" s="3" t="s">
        <v>14562</v>
      </c>
      <c r="M1379" s="4" t="str">
        <f ca="1">IFERROR(__xludf.DUMMYFUNCTION("REGEXREPLACE(F1816,""\D"", """")"),"21")</f>
        <v>21</v>
      </c>
    </row>
    <row r="1380" spans="1:13" ht="15.75" customHeight="1">
      <c r="A1380" s="1">
        <v>1869</v>
      </c>
      <c r="B1380" s="3">
        <v>1870</v>
      </c>
      <c r="C1380" s="3" t="s">
        <v>5345</v>
      </c>
      <c r="D1380" s="3">
        <v>0.1513228698022617</v>
      </c>
      <c r="E1380" s="3">
        <v>0.2692246414883584</v>
      </c>
      <c r="F1380" s="3">
        <v>0.61928306551297896</v>
      </c>
      <c r="G1380" s="3">
        <v>8.8998763906056863E-2</v>
      </c>
      <c r="H1380" s="3">
        <v>8.6526576019777507E-2</v>
      </c>
      <c r="I1380" s="3">
        <v>0.25339925834363408</v>
      </c>
      <c r="J1380" s="3">
        <v>2.6040983788840209E-2</v>
      </c>
      <c r="K1380" s="3">
        <v>87293.400000000081</v>
      </c>
      <c r="L1380" s="3" t="s">
        <v>14617</v>
      </c>
      <c r="M1380" s="4" t="str">
        <f ca="1">IFERROR(__xludf.DUMMYFUNCTION("REGEXREPLACE(F1871,""\D"", """")"),"21")</f>
        <v>21</v>
      </c>
    </row>
    <row r="1381" spans="1:13" ht="15.75" customHeight="1">
      <c r="A1381" s="1">
        <v>2088</v>
      </c>
      <c r="B1381" s="3">
        <v>2089</v>
      </c>
      <c r="C1381" s="3" t="s">
        <v>5928</v>
      </c>
      <c r="D1381" s="3">
        <v>0.16448405081288781</v>
      </c>
      <c r="E1381" s="3">
        <v>0.10802945148954091</v>
      </c>
      <c r="F1381" s="3">
        <v>0.6402439024390244</v>
      </c>
      <c r="G1381" s="3">
        <v>0.15853658536585369</v>
      </c>
      <c r="H1381" s="3">
        <v>9.1463414634146339E-2</v>
      </c>
      <c r="I1381" s="3">
        <v>0.29878048780487798</v>
      </c>
      <c r="J1381" s="3">
        <v>3.7156761741953537E-2</v>
      </c>
      <c r="K1381" s="3">
        <v>18369.40000000002</v>
      </c>
      <c r="L1381" s="3" t="s">
        <v>14835</v>
      </c>
      <c r="M1381" s="4" t="str">
        <f ca="1">IFERROR(__xludf.DUMMYFUNCTION("REGEXREPLACE(F2090,""\D"", """")"),"21")</f>
        <v>21</v>
      </c>
    </row>
    <row r="1382" spans="1:13" ht="15.75" customHeight="1">
      <c r="A1382" s="1">
        <v>2307</v>
      </c>
      <c r="B1382" s="3">
        <v>2308</v>
      </c>
      <c r="C1382" s="3" t="s">
        <v>6494</v>
      </c>
      <c r="D1382" s="3">
        <v>0.17747151012652321</v>
      </c>
      <c r="E1382" s="3">
        <v>0.41286915830346899</v>
      </c>
      <c r="F1382" s="3">
        <v>0.55136540962288683</v>
      </c>
      <c r="G1382" s="3">
        <v>8.192457737321196E-2</v>
      </c>
      <c r="H1382" s="3">
        <v>6.8920676202860853E-2</v>
      </c>
      <c r="I1382" s="3">
        <v>0.20286085825747721</v>
      </c>
      <c r="J1382" s="3">
        <v>2.6045310489725731E-2</v>
      </c>
      <c r="K1382" s="3">
        <v>84686.400000000023</v>
      </c>
      <c r="L1382" s="3" t="s">
        <v>15054</v>
      </c>
      <c r="M1382" s="4" t="str">
        <f ca="1">IFERROR(__xludf.DUMMYFUNCTION("REGEXREPLACE(F2309,""\D"", """")"),"21")</f>
        <v>21</v>
      </c>
    </row>
    <row r="1383" spans="1:13" ht="15.75" customHeight="1">
      <c r="A1383" s="1">
        <v>2793</v>
      </c>
      <c r="B1383" s="3">
        <v>2794</v>
      </c>
      <c r="C1383" s="3" t="s">
        <v>7790</v>
      </c>
      <c r="D1383" s="3">
        <v>0.14720306317167431</v>
      </c>
      <c r="E1383" s="3">
        <v>0.28386529238133301</v>
      </c>
      <c r="F1383" s="3">
        <v>0.65968586387434558</v>
      </c>
      <c r="G1383" s="3">
        <v>8.6387434554973816E-2</v>
      </c>
      <c r="H1383" s="3">
        <v>8.9005235602094238E-2</v>
      </c>
      <c r="I1383" s="3">
        <v>0.2342931937172775</v>
      </c>
      <c r="J1383" s="3">
        <v>2.5282279269937469E-2</v>
      </c>
      <c r="K1383" s="3">
        <v>83256.699999999983</v>
      </c>
      <c r="L1383" s="3" t="s">
        <v>15540</v>
      </c>
      <c r="M1383" s="4" t="str">
        <f ca="1">IFERROR(__xludf.DUMMYFUNCTION("REGEXREPLACE(F2795,""\D"", """")"),"21")</f>
        <v>21</v>
      </c>
    </row>
    <row r="1384" spans="1:13" ht="15.75" customHeight="1">
      <c r="A1384" s="1">
        <v>2834</v>
      </c>
      <c r="B1384" s="3">
        <v>2835</v>
      </c>
      <c r="C1384" s="3" t="s">
        <v>7905</v>
      </c>
      <c r="D1384" s="3">
        <v>0.14339888377922269</v>
      </c>
      <c r="E1384" s="3">
        <v>0.20660751853674009</v>
      </c>
      <c r="F1384" s="3">
        <v>0.6308186195826645</v>
      </c>
      <c r="G1384" s="3">
        <v>9.1492776886035312E-2</v>
      </c>
      <c r="H1384" s="3">
        <v>0.1219903691813804</v>
      </c>
      <c r="I1384" s="3">
        <v>0.27768860353130009</v>
      </c>
      <c r="J1384" s="3">
        <v>2.9748183672700362E-2</v>
      </c>
      <c r="K1384" s="3">
        <v>69146.699999999764</v>
      </c>
      <c r="L1384" s="3" t="s">
        <v>15581</v>
      </c>
      <c r="M1384" s="4" t="str">
        <f ca="1">IFERROR(__xludf.DUMMYFUNCTION("REGEXREPLACE(F2836,""\D"", """")"),"21")</f>
        <v>21</v>
      </c>
    </row>
    <row r="1385" spans="1:13" ht="15.75" customHeight="1">
      <c r="A1385" s="1">
        <v>2842</v>
      </c>
      <c r="B1385" s="3">
        <v>2843</v>
      </c>
      <c r="C1385" s="3" t="s">
        <v>7924</v>
      </c>
      <c r="D1385" s="3">
        <v>0.1853043283656349</v>
      </c>
      <c r="E1385" s="3">
        <v>0.1145572302694092</v>
      </c>
      <c r="F1385" s="3">
        <v>0.61290322580645162</v>
      </c>
      <c r="G1385" s="3">
        <v>0.13548387096774189</v>
      </c>
      <c r="H1385" s="3">
        <v>0.1032258064516129</v>
      </c>
      <c r="I1385" s="3">
        <v>0.3032258064516129</v>
      </c>
      <c r="J1385" s="3">
        <v>4.0797802840798363E-2</v>
      </c>
      <c r="K1385" s="3">
        <v>17174.40000000002</v>
      </c>
      <c r="L1385" s="3" t="s">
        <v>15589</v>
      </c>
      <c r="M1385" s="4" t="str">
        <f ca="1">IFERROR(__xludf.DUMMYFUNCTION("REGEXREPLACE(F2844,""\D"", """")"),"21")</f>
        <v>21</v>
      </c>
    </row>
    <row r="1386" spans="1:13" ht="15.75" customHeight="1">
      <c r="A1386" s="1">
        <v>3238</v>
      </c>
      <c r="B1386" s="3">
        <v>3239</v>
      </c>
      <c r="C1386" s="3" t="s">
        <v>8978</v>
      </c>
      <c r="D1386" s="3">
        <v>0.20728820284744709</v>
      </c>
      <c r="E1386" s="3">
        <v>0.22663029301036469</v>
      </c>
      <c r="F1386" s="3">
        <v>0.64900662251655628</v>
      </c>
      <c r="G1386" s="3">
        <v>9.2715231788079472E-2</v>
      </c>
      <c r="H1386" s="3">
        <v>0.11258278145695361</v>
      </c>
      <c r="I1386" s="3">
        <v>0.29801324503311261</v>
      </c>
      <c r="J1386" s="3">
        <v>3.8678754237925252E-2</v>
      </c>
      <c r="K1386" s="3">
        <v>16690.300000000021</v>
      </c>
      <c r="L1386" s="3" t="s">
        <v>15985</v>
      </c>
      <c r="M1386" s="4" t="str">
        <f ca="1">IFERROR(__xludf.DUMMYFUNCTION("REGEXREPLACE(F3240,""\D"", """")"),"21")</f>
        <v>21</v>
      </c>
    </row>
    <row r="1387" spans="1:13" ht="15.75" customHeight="1">
      <c r="A1387" s="1">
        <v>3328</v>
      </c>
      <c r="B1387" s="3">
        <v>3329</v>
      </c>
      <c r="C1387" s="3" t="s">
        <v>9215</v>
      </c>
      <c r="D1387" s="3">
        <v>0.20953172998192601</v>
      </c>
      <c r="E1387" s="3">
        <v>0.15107630242086231</v>
      </c>
      <c r="F1387" s="3">
        <v>0.65921787709497204</v>
      </c>
      <c r="G1387" s="3">
        <v>0.16201117318435751</v>
      </c>
      <c r="H1387" s="3">
        <v>0.15083798882681559</v>
      </c>
      <c r="I1387" s="3">
        <v>0.32960893854748602</v>
      </c>
      <c r="J1387" s="3">
        <v>6.2931965283421362E-2</v>
      </c>
      <c r="K1387" s="3">
        <v>20215.599999999999</v>
      </c>
      <c r="L1387" s="3" t="s">
        <v>16075</v>
      </c>
      <c r="M1387" s="4" t="str">
        <f ca="1">IFERROR(__xludf.DUMMYFUNCTION("REGEXREPLACE(F3330,""\D"", """")"),"21")</f>
        <v>21</v>
      </c>
    </row>
    <row r="1388" spans="1:13" ht="15.75" customHeight="1">
      <c r="A1388" s="1">
        <v>3501</v>
      </c>
      <c r="B1388" s="3">
        <v>3502</v>
      </c>
      <c r="C1388" s="3" t="s">
        <v>9685</v>
      </c>
      <c r="D1388" s="3">
        <v>0.16226766343680871</v>
      </c>
      <c r="E1388" s="3">
        <v>0.145580172733908</v>
      </c>
      <c r="F1388" s="3">
        <v>0.66666666666666663</v>
      </c>
      <c r="G1388" s="3">
        <v>0.15972222222222221</v>
      </c>
      <c r="H1388" s="3">
        <v>0.1388888888888889</v>
      </c>
      <c r="I1388" s="3">
        <v>0.34722222222222221</v>
      </c>
      <c r="J1388" s="3">
        <v>4.5749152906893173E-2</v>
      </c>
      <c r="K1388" s="3">
        <v>16627.90000000002</v>
      </c>
      <c r="L1388" s="3" t="s">
        <v>16248</v>
      </c>
      <c r="M1388" s="4" t="str">
        <f ca="1">IFERROR(__xludf.DUMMYFUNCTION("REGEXREPLACE(F3503,""\D"", """")"),"21")</f>
        <v>21</v>
      </c>
    </row>
    <row r="1389" spans="1:13" ht="15.75" customHeight="1">
      <c r="A1389" s="1">
        <v>3653</v>
      </c>
      <c r="B1389" s="3">
        <v>3654</v>
      </c>
      <c r="C1389" s="3" t="s">
        <v>10079</v>
      </c>
      <c r="D1389" s="3">
        <v>0.20964850020573339</v>
      </c>
      <c r="E1389" s="3">
        <v>0.38928560268594009</v>
      </c>
      <c r="F1389" s="3">
        <v>0.6462585034013606</v>
      </c>
      <c r="G1389" s="3">
        <v>0.1020408163265306</v>
      </c>
      <c r="H1389" s="3">
        <v>9.5238095238095233E-2</v>
      </c>
      <c r="I1389" s="3">
        <v>0.21768707482993199</v>
      </c>
      <c r="J1389" s="3">
        <v>3.7429337660424347E-2</v>
      </c>
      <c r="K1389" s="3">
        <v>15724.500000000029</v>
      </c>
      <c r="L1389" s="3" t="s">
        <v>16400</v>
      </c>
      <c r="M1389" s="4" t="str">
        <f ca="1">IFERROR(__xludf.DUMMYFUNCTION("REGEXREPLACE(F3655,""\D"", """")"),"21")</f>
        <v>21</v>
      </c>
    </row>
    <row r="1390" spans="1:13" ht="15.75" customHeight="1">
      <c r="A1390" s="1">
        <v>3665</v>
      </c>
      <c r="B1390" s="3">
        <v>3666</v>
      </c>
      <c r="C1390" s="3" t="s">
        <v>10106</v>
      </c>
      <c r="D1390" s="3">
        <v>0.13799079123662719</v>
      </c>
      <c r="E1390" s="3">
        <v>0.1875579605568681</v>
      </c>
      <c r="F1390" s="3">
        <v>0.63424124513618674</v>
      </c>
      <c r="G1390" s="3">
        <v>0.1141374837872892</v>
      </c>
      <c r="H1390" s="3">
        <v>0.1232166018158236</v>
      </c>
      <c r="I1390" s="3">
        <v>0.28793774319066151</v>
      </c>
      <c r="J1390" s="3">
        <v>3.2283974819620809E-2</v>
      </c>
      <c r="K1390" s="3">
        <v>84231.900000000038</v>
      </c>
      <c r="L1390" s="3" t="s">
        <v>16412</v>
      </c>
      <c r="M1390" s="4" t="str">
        <f ca="1">IFERROR(__xludf.DUMMYFUNCTION("REGEXREPLACE(F3667,""\D"", """")"),"21")</f>
        <v>21</v>
      </c>
    </row>
    <row r="1391" spans="1:13" ht="15.75" customHeight="1">
      <c r="A1391" s="1">
        <v>3670</v>
      </c>
      <c r="B1391" s="3">
        <v>3671</v>
      </c>
      <c r="C1391" s="3" t="s">
        <v>10120</v>
      </c>
      <c r="D1391" s="3">
        <v>0.15295073972453199</v>
      </c>
      <c r="E1391" s="3">
        <v>0.22978837495049581</v>
      </c>
      <c r="F1391" s="3">
        <v>0.65748031496062997</v>
      </c>
      <c r="G1391" s="3">
        <v>9.055118110236221E-2</v>
      </c>
      <c r="H1391" s="3">
        <v>0.12204724409448819</v>
      </c>
      <c r="I1391" s="3">
        <v>0.25590551181102361</v>
      </c>
      <c r="J1391" s="3">
        <v>3.0624821529286691E-2</v>
      </c>
      <c r="K1391" s="3">
        <v>27060.499999999949</v>
      </c>
      <c r="L1391" s="3" t="s">
        <v>16417</v>
      </c>
      <c r="M1391" s="4" t="str">
        <f ca="1">IFERROR(__xludf.DUMMYFUNCTION("REGEXREPLACE(F3672,""\D"", """")"),"21")</f>
        <v>21</v>
      </c>
    </row>
    <row r="1392" spans="1:13" ht="15.75" customHeight="1">
      <c r="A1392" s="1">
        <v>3774</v>
      </c>
      <c r="B1392" s="3">
        <v>3775</v>
      </c>
      <c r="C1392" s="3" t="s">
        <v>10391</v>
      </c>
      <c r="D1392" s="3">
        <v>0.2060243483283675</v>
      </c>
      <c r="E1392" s="3">
        <v>0.15127066997706029</v>
      </c>
      <c r="F1392" s="3">
        <v>0.65503875968992253</v>
      </c>
      <c r="G1392" s="3">
        <v>8.1395348837209308E-2</v>
      </c>
      <c r="H1392" s="3">
        <v>0.1744186046511628</v>
      </c>
      <c r="I1392" s="3">
        <v>0.31395348837209303</v>
      </c>
      <c r="J1392" s="3">
        <v>4.7365323345989037E-2</v>
      </c>
      <c r="K1392" s="3">
        <v>28528.399999999969</v>
      </c>
      <c r="L1392" s="3" t="s">
        <v>16521</v>
      </c>
      <c r="M1392" s="4" t="str">
        <f ca="1">IFERROR(__xludf.DUMMYFUNCTION("REGEXREPLACE(F3776,""\D"", """")"),"21")</f>
        <v>21</v>
      </c>
    </row>
    <row r="1393" spans="1:13" ht="15.75" customHeight="1">
      <c r="A1393" s="1">
        <v>4135</v>
      </c>
      <c r="B1393" s="3">
        <v>4136</v>
      </c>
      <c r="C1393" s="3" t="s">
        <v>11326</v>
      </c>
      <c r="D1393" s="3">
        <v>0.190908816591845</v>
      </c>
      <c r="E1393" s="3">
        <v>0.13816268114704569</v>
      </c>
      <c r="F1393" s="3">
        <v>0.62686567164179108</v>
      </c>
      <c r="G1393" s="3">
        <v>0.12686567164179111</v>
      </c>
      <c r="H1393" s="3">
        <v>0.17164179104477609</v>
      </c>
      <c r="I1393" s="3">
        <v>0.33582089552238809</v>
      </c>
      <c r="J1393" s="3">
        <v>5.2958090148087458E-2</v>
      </c>
      <c r="K1393" s="3">
        <v>15355.80000000003</v>
      </c>
      <c r="L1393" s="3" t="s">
        <v>16881</v>
      </c>
      <c r="M1393" s="4" t="str">
        <f ca="1">IFERROR(__xludf.DUMMYFUNCTION("REGEXREPLACE(F4137,""\D"", """")"),"21")</f>
        <v>21</v>
      </c>
    </row>
    <row r="1394" spans="1:13" ht="15.75" customHeight="1">
      <c r="A1394" s="1">
        <v>4471</v>
      </c>
      <c r="B1394" s="3">
        <v>4472</v>
      </c>
      <c r="C1394" s="3" t="s">
        <v>12207</v>
      </c>
      <c r="D1394" s="3">
        <v>0.52459077652823149</v>
      </c>
      <c r="E1394" s="3">
        <v>1.1269212724329489</v>
      </c>
      <c r="F1394" s="3">
        <v>0.80219780219780223</v>
      </c>
      <c r="G1394" s="3">
        <v>1.098901098901099E-2</v>
      </c>
      <c r="H1394" s="3">
        <v>4.3956043956043959E-2</v>
      </c>
      <c r="I1394" s="3">
        <v>6.5934065934065936E-2</v>
      </c>
      <c r="J1394" s="3">
        <v>1.379142482310966E-2</v>
      </c>
      <c r="K1394" s="3">
        <v>8165.2000000000153</v>
      </c>
      <c r="L1394" s="3" t="s">
        <v>17217</v>
      </c>
      <c r="M1394" s="4" t="str">
        <f ca="1">IFERROR(__xludf.DUMMYFUNCTION("REGEXREPLACE(F4473,""\D"", """")"),"21")</f>
        <v>21</v>
      </c>
    </row>
    <row r="1395" spans="1:13" ht="15.75" customHeight="1">
      <c r="A1395" s="1">
        <v>4515</v>
      </c>
      <c r="B1395" s="3">
        <v>4516</v>
      </c>
      <c r="C1395" s="3" t="s">
        <v>12326</v>
      </c>
      <c r="D1395" s="3">
        <v>0.1606007704246695</v>
      </c>
      <c r="E1395" s="3">
        <v>0.1221404891536739</v>
      </c>
      <c r="F1395" s="3">
        <v>0.66279069767441856</v>
      </c>
      <c r="G1395" s="3">
        <v>0.186046511627907</v>
      </c>
      <c r="H1395" s="3">
        <v>0.16279069767441859</v>
      </c>
      <c r="I1395" s="3">
        <v>0.38372093023255821</v>
      </c>
      <c r="J1395" s="3">
        <v>5.1947170933913697E-2</v>
      </c>
      <c r="K1395" s="3">
        <v>10170.500000000009</v>
      </c>
      <c r="L1395" s="3" t="s">
        <v>17261</v>
      </c>
      <c r="M1395" s="4" t="str">
        <f ca="1">IFERROR(__xludf.DUMMYFUNCTION("REGEXREPLACE(F4517,""\D"", """")"),"21")</f>
        <v>21</v>
      </c>
    </row>
    <row r="1396" spans="1:13" ht="15.75" customHeight="1">
      <c r="A1396" s="1">
        <v>4646</v>
      </c>
      <c r="B1396" s="3">
        <v>4647</v>
      </c>
      <c r="C1396" s="3" t="s">
        <v>12681</v>
      </c>
      <c r="D1396" s="3">
        <v>0.1694301615652905</v>
      </c>
      <c r="E1396" s="3">
        <v>0.25277923298029042</v>
      </c>
      <c r="F1396" s="3">
        <v>0.67088607594936711</v>
      </c>
      <c r="G1396" s="3">
        <v>0.14556962025316461</v>
      </c>
      <c r="H1396" s="3">
        <v>0.120253164556962</v>
      </c>
      <c r="I1396" s="3">
        <v>0.30379746835443039</v>
      </c>
      <c r="J1396" s="3">
        <v>4.2223100214026553E-2</v>
      </c>
      <c r="K1396" s="3">
        <v>17559.7</v>
      </c>
      <c r="L1396" s="3" t="s">
        <v>17392</v>
      </c>
      <c r="M1396" s="4" t="str">
        <f ca="1">IFERROR(__xludf.DUMMYFUNCTION("REGEXREPLACE(F4648,""\D"", """")"),"21")</f>
        <v>21</v>
      </c>
    </row>
    <row r="1397" spans="1:13" ht="15.75" customHeight="1">
      <c r="A1397" s="1">
        <v>4665</v>
      </c>
      <c r="B1397" s="3">
        <v>4666</v>
      </c>
      <c r="C1397" s="3" t="s">
        <v>12729</v>
      </c>
      <c r="D1397" s="3">
        <v>0.18364275824633169</v>
      </c>
      <c r="E1397" s="3">
        <v>0.14641743174568059</v>
      </c>
      <c r="F1397" s="3">
        <v>0.68</v>
      </c>
      <c r="G1397" s="3">
        <v>0.19</v>
      </c>
      <c r="H1397" s="3">
        <v>0.14000000000000001</v>
      </c>
      <c r="I1397" s="3">
        <v>0.36</v>
      </c>
      <c r="J1397" s="3">
        <v>5.5688996893442658E-2</v>
      </c>
      <c r="K1397" s="3">
        <v>11484.800000000019</v>
      </c>
      <c r="L1397" s="3" t="s">
        <v>17411</v>
      </c>
      <c r="M1397" s="4" t="str">
        <f ca="1">IFERROR(__xludf.DUMMYFUNCTION("REGEXREPLACE(F4667,""\D"", """")"),"21")</f>
        <v>21</v>
      </c>
    </row>
    <row r="1398" spans="1:13" ht="15.75" customHeight="1">
      <c r="A1398" s="1">
        <v>118</v>
      </c>
      <c r="B1398" s="3">
        <v>119</v>
      </c>
      <c r="C1398" s="3" t="s">
        <v>383</v>
      </c>
      <c r="D1398" s="3">
        <v>0.17216795091348761</v>
      </c>
      <c r="E1398" s="3">
        <v>0.1446672864242779</v>
      </c>
      <c r="F1398" s="3">
        <v>0.63189269746646792</v>
      </c>
      <c r="G1398" s="3">
        <v>0.1236959761549925</v>
      </c>
      <c r="H1398" s="3">
        <v>0.16095380029806261</v>
      </c>
      <c r="I1398" s="3">
        <v>0.32786885245901642</v>
      </c>
      <c r="J1398" s="3">
        <v>4.7945703229601219E-2</v>
      </c>
      <c r="K1398" s="3">
        <v>76076.999999999753</v>
      </c>
      <c r="L1398" s="3" t="s">
        <v>12867</v>
      </c>
      <c r="M1398" s="4" t="str">
        <f ca="1">IFERROR(__xludf.DUMMYFUNCTION("REGEXREPLACE(F120,""\D"", """")"),"22")</f>
        <v>22</v>
      </c>
    </row>
    <row r="1399" spans="1:13" ht="15.75" customHeight="1">
      <c r="A1399" s="1">
        <v>396</v>
      </c>
      <c r="B1399" s="3">
        <v>397</v>
      </c>
      <c r="C1399" s="3" t="s">
        <v>1208</v>
      </c>
      <c r="D1399" s="3">
        <v>0.23693107131167471</v>
      </c>
      <c r="E1399" s="3">
        <v>0.13211799123484</v>
      </c>
      <c r="F1399" s="3">
        <v>0.65217391304347827</v>
      </c>
      <c r="G1399" s="3">
        <v>0.12787723785166241</v>
      </c>
      <c r="H1399" s="3">
        <v>0.1867007672634271</v>
      </c>
      <c r="I1399" s="3">
        <v>0.35294117647058831</v>
      </c>
      <c r="J1399" s="3">
        <v>7.1598047448348828E-2</v>
      </c>
      <c r="K1399" s="3">
        <v>43495.499999999687</v>
      </c>
      <c r="L1399" s="3" t="s">
        <v>13145</v>
      </c>
      <c r="M1399" s="4" t="str">
        <f ca="1">IFERROR(__xludf.DUMMYFUNCTION("REGEXREPLACE(F398,""\D"", """")"),"22")</f>
        <v>22</v>
      </c>
    </row>
    <row r="1400" spans="1:13" ht="15.75" customHeight="1">
      <c r="A1400" s="1">
        <v>620</v>
      </c>
      <c r="B1400" s="3">
        <v>621</v>
      </c>
      <c r="C1400" s="3" t="s">
        <v>1855</v>
      </c>
      <c r="D1400" s="3">
        <v>0.17606543537147401</v>
      </c>
      <c r="E1400" s="3">
        <v>0.1759847623973694</v>
      </c>
      <c r="F1400" s="3">
        <v>0.61933534743202412</v>
      </c>
      <c r="G1400" s="3">
        <v>0.11480362537764351</v>
      </c>
      <c r="H1400" s="3">
        <v>0.1178247734138973</v>
      </c>
      <c r="I1400" s="3">
        <v>0.26283987915407853</v>
      </c>
      <c r="J1400" s="3">
        <v>3.9607528559598593E-2</v>
      </c>
      <c r="K1400" s="3">
        <v>35504.299999999806</v>
      </c>
      <c r="L1400" s="3" t="s">
        <v>13369</v>
      </c>
      <c r="M1400" s="4" t="str">
        <f ca="1">IFERROR(__xludf.DUMMYFUNCTION("REGEXREPLACE(F622,""\D"", """")"),"22")</f>
        <v>22</v>
      </c>
    </row>
    <row r="1401" spans="1:13" ht="15.75" customHeight="1">
      <c r="A1401" s="1">
        <v>699</v>
      </c>
      <c r="B1401" s="3">
        <v>700</v>
      </c>
      <c r="C1401" s="3" t="s">
        <v>2085</v>
      </c>
      <c r="D1401" s="3">
        <v>0.1642089677979014</v>
      </c>
      <c r="E1401" s="3">
        <v>0.1887341491779041</v>
      </c>
      <c r="F1401" s="3">
        <v>0.61315789473684212</v>
      </c>
      <c r="G1401" s="3">
        <v>0.1157894736842105</v>
      </c>
      <c r="H1401" s="3">
        <v>0.13157894736842099</v>
      </c>
      <c r="I1401" s="3">
        <v>0.28421052631578952</v>
      </c>
      <c r="J1401" s="3">
        <v>4.000943963625625E-2</v>
      </c>
      <c r="K1401" s="3">
        <v>85020.800000000017</v>
      </c>
      <c r="L1401" s="3" t="s">
        <v>13448</v>
      </c>
      <c r="M1401" s="4" t="str">
        <f ca="1">IFERROR(__xludf.DUMMYFUNCTION("REGEXREPLACE(F701,""\D"", """")"),"22")</f>
        <v>22</v>
      </c>
    </row>
    <row r="1402" spans="1:13" ht="15.75" customHeight="1">
      <c r="A1402" s="1">
        <v>702</v>
      </c>
      <c r="B1402" s="3">
        <v>703</v>
      </c>
      <c r="C1402" s="3" t="s">
        <v>2093</v>
      </c>
      <c r="D1402" s="3">
        <v>0.15685434972862181</v>
      </c>
      <c r="E1402" s="3">
        <v>0.22298336378638001</v>
      </c>
      <c r="F1402" s="3">
        <v>0.63390663390663393</v>
      </c>
      <c r="G1402" s="3">
        <v>0.113022113022113</v>
      </c>
      <c r="H1402" s="3">
        <v>0.1179361179361179</v>
      </c>
      <c r="I1402" s="3">
        <v>0.28869778869778873</v>
      </c>
      <c r="J1402" s="3">
        <v>3.5733748003588417E-2</v>
      </c>
      <c r="K1402" s="3">
        <v>90201.300000000017</v>
      </c>
      <c r="L1402" s="3" t="s">
        <v>13451</v>
      </c>
      <c r="M1402" s="4" t="str">
        <f ca="1">IFERROR(__xludf.DUMMYFUNCTION("REGEXREPLACE(F704,""\D"", """")"),"22")</f>
        <v>22</v>
      </c>
    </row>
    <row r="1403" spans="1:13" ht="15.75" customHeight="1">
      <c r="A1403" s="1">
        <v>737</v>
      </c>
      <c r="B1403" s="3">
        <v>738</v>
      </c>
      <c r="C1403" s="3" t="s">
        <v>2199</v>
      </c>
      <c r="D1403" s="3">
        <v>0.15518011950993971</v>
      </c>
      <c r="E1403" s="3">
        <v>0.25359750812506709</v>
      </c>
      <c r="F1403" s="3">
        <v>0.66465256797583083</v>
      </c>
      <c r="G1403" s="3">
        <v>0.1057401812688822</v>
      </c>
      <c r="H1403" s="3">
        <v>0.11480362537764351</v>
      </c>
      <c r="I1403" s="3">
        <v>0.25981873111782477</v>
      </c>
      <c r="J1403" s="3">
        <v>3.2985093552832551E-2</v>
      </c>
      <c r="K1403" s="3">
        <v>36202.099999999831</v>
      </c>
      <c r="L1403" s="3" t="s">
        <v>13486</v>
      </c>
      <c r="M1403" s="4" t="str">
        <f ca="1">IFERROR(__xludf.DUMMYFUNCTION("REGEXREPLACE(F739,""\D"", """")"),"22")</f>
        <v>22</v>
      </c>
    </row>
    <row r="1404" spans="1:13" ht="15.75" customHeight="1">
      <c r="A1404" s="1">
        <v>739</v>
      </c>
      <c r="B1404" s="3">
        <v>740</v>
      </c>
      <c r="C1404" s="3" t="s">
        <v>2205</v>
      </c>
      <c r="D1404" s="3">
        <v>0.19499138873682609</v>
      </c>
      <c r="E1404" s="3">
        <v>0.1765756081729602</v>
      </c>
      <c r="F1404" s="3">
        <v>0.58980582524271841</v>
      </c>
      <c r="G1404" s="3">
        <v>0.13349514563106801</v>
      </c>
      <c r="H1404" s="3">
        <v>0.13106796116504851</v>
      </c>
      <c r="I1404" s="3">
        <v>0.3155339805825243</v>
      </c>
      <c r="J1404" s="3">
        <v>5.0458717187414348E-2</v>
      </c>
      <c r="K1404" s="3">
        <v>47597.89999999963</v>
      </c>
      <c r="L1404" s="3" t="s">
        <v>13488</v>
      </c>
      <c r="M1404" s="4" t="str">
        <f ca="1">IFERROR(__xludf.DUMMYFUNCTION("REGEXREPLACE(F741,""\D"", """")"),"22")</f>
        <v>22</v>
      </c>
    </row>
    <row r="1405" spans="1:13" ht="15.75" customHeight="1">
      <c r="A1405" s="1">
        <v>756</v>
      </c>
      <c r="B1405" s="3">
        <v>757</v>
      </c>
      <c r="C1405" s="3" t="s">
        <v>2255</v>
      </c>
      <c r="D1405" s="3">
        <v>0.15789831582475941</v>
      </c>
      <c r="E1405" s="3">
        <v>0.17082393520649311</v>
      </c>
      <c r="F1405" s="3">
        <v>0.65804597701149425</v>
      </c>
      <c r="G1405" s="3">
        <v>9.4827586206896547E-2</v>
      </c>
      <c r="H1405" s="3">
        <v>0.1206896551724138</v>
      </c>
      <c r="I1405" s="3">
        <v>0.29310344827586199</v>
      </c>
      <c r="J1405" s="3">
        <v>3.2633695667437651E-2</v>
      </c>
      <c r="K1405" s="3">
        <v>39611.899999999747</v>
      </c>
      <c r="L1405" s="3" t="s">
        <v>13505</v>
      </c>
      <c r="M1405" s="4" t="str">
        <f ca="1">IFERROR(__xludf.DUMMYFUNCTION("REGEXREPLACE(F758,""\D"", """")"),"22")</f>
        <v>22</v>
      </c>
    </row>
    <row r="1406" spans="1:13" ht="15.75" customHeight="1">
      <c r="A1406" s="1">
        <v>889</v>
      </c>
      <c r="B1406" s="3">
        <v>890</v>
      </c>
      <c r="C1406" s="3" t="s">
        <v>2627</v>
      </c>
      <c r="D1406" s="3">
        <v>0.1098435371132413</v>
      </c>
      <c r="E1406" s="3">
        <v>7.9385090816163434E-2</v>
      </c>
      <c r="F1406" s="3">
        <v>0.67567567567567566</v>
      </c>
      <c r="G1406" s="3">
        <v>0.17837837837837839</v>
      </c>
      <c r="H1406" s="3">
        <v>0.17837837837837839</v>
      </c>
      <c r="I1406" s="3">
        <v>0.4</v>
      </c>
      <c r="J1406" s="3">
        <v>3.8007130027510633E-2</v>
      </c>
      <c r="K1406" s="3">
        <v>20712.400000000009</v>
      </c>
      <c r="L1406" s="3" t="s">
        <v>13637</v>
      </c>
      <c r="M1406" s="4" t="str">
        <f ca="1">IFERROR(__xludf.DUMMYFUNCTION("REGEXREPLACE(F891,""\D"", """")"),"22")</f>
        <v>22</v>
      </c>
    </row>
    <row r="1407" spans="1:13" ht="15.75" customHeight="1">
      <c r="A1407" s="1">
        <v>930</v>
      </c>
      <c r="B1407" s="3">
        <v>931</v>
      </c>
      <c r="C1407" s="3" t="s">
        <v>2741</v>
      </c>
      <c r="D1407" s="3">
        <v>0.1402841668077984</v>
      </c>
      <c r="E1407" s="3">
        <v>0.21983017263511431</v>
      </c>
      <c r="F1407" s="3">
        <v>0.60408684546615576</v>
      </c>
      <c r="G1407" s="3">
        <v>9.8339719029374204E-2</v>
      </c>
      <c r="H1407" s="3">
        <v>0.1200510855683269</v>
      </c>
      <c r="I1407" s="3">
        <v>0.26053639846743287</v>
      </c>
      <c r="J1407" s="3">
        <v>3.0042767667429068E-2</v>
      </c>
      <c r="K1407" s="3">
        <v>89664</v>
      </c>
      <c r="L1407" s="3" t="s">
        <v>13678</v>
      </c>
      <c r="M1407" s="4" t="str">
        <f ca="1">IFERROR(__xludf.DUMMYFUNCTION("REGEXREPLACE(F932,""\D"", """")"),"22")</f>
        <v>22</v>
      </c>
    </row>
    <row r="1408" spans="1:13" ht="15.75" customHeight="1">
      <c r="A1408" s="1">
        <v>1168</v>
      </c>
      <c r="B1408" s="3">
        <v>1169</v>
      </c>
      <c r="C1408" s="3" t="s">
        <v>3413</v>
      </c>
      <c r="D1408" s="3">
        <v>0.15161024935599929</v>
      </c>
      <c r="E1408" s="3">
        <v>0.41150325792155479</v>
      </c>
      <c r="F1408" s="3">
        <v>0.68014059753954303</v>
      </c>
      <c r="G1408" s="3">
        <v>7.5571177504393669E-2</v>
      </c>
      <c r="H1408" s="3">
        <v>9.8418277680140595E-2</v>
      </c>
      <c r="I1408" s="3">
        <v>0.1810193321616872</v>
      </c>
      <c r="J1408" s="3">
        <v>2.547868150595017E-2</v>
      </c>
      <c r="K1408" s="3">
        <v>58343.099999999482</v>
      </c>
      <c r="L1408" s="3" t="s">
        <v>13916</v>
      </c>
      <c r="M1408" s="4" t="str">
        <f ca="1">IFERROR(__xludf.DUMMYFUNCTION("REGEXREPLACE(F1170,""\D"", """")"),"22")</f>
        <v>22</v>
      </c>
    </row>
    <row r="1409" spans="1:13" ht="15.75" customHeight="1">
      <c r="A1409" s="1">
        <v>1186</v>
      </c>
      <c r="B1409" s="3">
        <v>1187</v>
      </c>
      <c r="C1409" s="3" t="s">
        <v>3469</v>
      </c>
      <c r="D1409" s="3">
        <v>0.17400111967669701</v>
      </c>
      <c r="E1409" s="3">
        <v>0.14107924918831191</v>
      </c>
      <c r="F1409" s="3">
        <v>0.64360587002096437</v>
      </c>
      <c r="G1409" s="3">
        <v>0.13207547169811321</v>
      </c>
      <c r="H1409" s="3">
        <v>0.1153039832285115</v>
      </c>
      <c r="I1409" s="3">
        <v>0.30607966457023061</v>
      </c>
      <c r="J1409" s="3">
        <v>4.2050302258981077E-2</v>
      </c>
      <c r="K1409" s="3">
        <v>53544.899999999499</v>
      </c>
      <c r="L1409" s="3" t="s">
        <v>13934</v>
      </c>
      <c r="M1409" s="4" t="str">
        <f ca="1">IFERROR(__xludf.DUMMYFUNCTION("REGEXREPLACE(F1188,""\D"", """")"),"22")</f>
        <v>22</v>
      </c>
    </row>
    <row r="1410" spans="1:13" ht="15.75" customHeight="1">
      <c r="A1410" s="1">
        <v>1211</v>
      </c>
      <c r="B1410" s="3">
        <v>1212</v>
      </c>
      <c r="C1410" s="3" t="s">
        <v>3540</v>
      </c>
      <c r="D1410" s="3">
        <v>0.18356289496212361</v>
      </c>
      <c r="E1410" s="3">
        <v>0.31983093530015783</v>
      </c>
      <c r="F1410" s="3">
        <v>0.66500000000000004</v>
      </c>
      <c r="G1410" s="3">
        <v>9.5000000000000001E-2</v>
      </c>
      <c r="H1410" s="3">
        <v>9.2499999999999999E-2</v>
      </c>
      <c r="I1410" s="3">
        <v>0.21249999999999999</v>
      </c>
      <c r="J1410" s="3">
        <v>3.3162103499268472E-2</v>
      </c>
      <c r="K1410" s="3">
        <v>42317.299999999697</v>
      </c>
      <c r="L1410" s="3" t="s">
        <v>13959</v>
      </c>
      <c r="M1410" s="4" t="str">
        <f ca="1">IFERROR(__xludf.DUMMYFUNCTION("REGEXREPLACE(F1213,""\D"", """")"),"22")</f>
        <v>22</v>
      </c>
    </row>
    <row r="1411" spans="1:13" ht="15.75" customHeight="1">
      <c r="A1411" s="1">
        <v>1289</v>
      </c>
      <c r="B1411" s="3">
        <v>1290</v>
      </c>
      <c r="C1411" s="3" t="s">
        <v>3763</v>
      </c>
      <c r="D1411" s="3">
        <v>0.1342858662190074</v>
      </c>
      <c r="E1411" s="3">
        <v>0.41955465759149291</v>
      </c>
      <c r="F1411" s="3">
        <v>0.67958271236959766</v>
      </c>
      <c r="G1411" s="3">
        <v>7.1535022354694486E-2</v>
      </c>
      <c r="H1411" s="3">
        <v>0.1013412816691505</v>
      </c>
      <c r="I1411" s="3">
        <v>0.18032786885245899</v>
      </c>
      <c r="J1411" s="3">
        <v>2.2420745248741741E-2</v>
      </c>
      <c r="K1411" s="3">
        <v>68444.999999999767</v>
      </c>
      <c r="L1411" s="3" t="s">
        <v>14037</v>
      </c>
      <c r="M1411" s="4" t="str">
        <f ca="1">IFERROR(__xludf.DUMMYFUNCTION("REGEXREPLACE(F1291,""\D"", """")"),"22")</f>
        <v>22</v>
      </c>
    </row>
    <row r="1412" spans="1:13" ht="15.75" customHeight="1">
      <c r="A1412" s="1">
        <v>1318</v>
      </c>
      <c r="B1412" s="3">
        <v>1319</v>
      </c>
      <c r="C1412" s="3" t="s">
        <v>3846</v>
      </c>
      <c r="D1412" s="3">
        <v>0.17816192801711059</v>
      </c>
      <c r="E1412" s="3">
        <v>0.15536642179792459</v>
      </c>
      <c r="F1412" s="3">
        <v>0.64723926380368102</v>
      </c>
      <c r="G1412" s="3">
        <v>0.1226993865030675</v>
      </c>
      <c r="H1412" s="3">
        <v>0.14417177914110429</v>
      </c>
      <c r="I1412" s="3">
        <v>0.33742331288343558</v>
      </c>
      <c r="J1412" s="3">
        <v>4.6081356651342761E-2</v>
      </c>
      <c r="K1412" s="3">
        <v>37269.999999999818</v>
      </c>
      <c r="L1412" s="3" t="s">
        <v>14066</v>
      </c>
      <c r="M1412" s="4" t="str">
        <f ca="1">IFERROR(__xludf.DUMMYFUNCTION("REGEXREPLACE(F1320,""\D"", """")"),"22")</f>
        <v>22</v>
      </c>
    </row>
    <row r="1413" spans="1:13" ht="15.75" customHeight="1">
      <c r="A1413" s="1">
        <v>1395</v>
      </c>
      <c r="B1413" s="3">
        <v>1396</v>
      </c>
      <c r="C1413" s="3" t="s">
        <v>4057</v>
      </c>
      <c r="D1413" s="3">
        <v>0.12025233123284571</v>
      </c>
      <c r="E1413" s="3">
        <v>0.16173079812675789</v>
      </c>
      <c r="F1413" s="3">
        <v>0.66972477064220182</v>
      </c>
      <c r="G1413" s="3">
        <v>0.1376146788990826</v>
      </c>
      <c r="H1413" s="3">
        <v>0.14678899082568811</v>
      </c>
      <c r="I1413" s="3">
        <v>0.33944954128440369</v>
      </c>
      <c r="J1413" s="3">
        <v>3.1571928656149842E-2</v>
      </c>
      <c r="K1413" s="3">
        <v>12545.30000000003</v>
      </c>
      <c r="L1413" s="3" t="s">
        <v>14143</v>
      </c>
      <c r="M1413" s="4" t="str">
        <f ca="1">IFERROR(__xludf.DUMMYFUNCTION("REGEXREPLACE(F1397,""\D"", """")"),"22")</f>
        <v>22</v>
      </c>
    </row>
    <row r="1414" spans="1:13" ht="15.75" customHeight="1">
      <c r="A1414" s="1">
        <v>1984</v>
      </c>
      <c r="B1414" s="3">
        <v>1985</v>
      </c>
      <c r="C1414" s="3" t="s">
        <v>5644</v>
      </c>
      <c r="D1414" s="3">
        <v>0.1445796267051532</v>
      </c>
      <c r="E1414" s="3">
        <v>0.20566819099950229</v>
      </c>
      <c r="F1414" s="3">
        <v>0.64854614412136535</v>
      </c>
      <c r="G1414" s="3">
        <v>9.3552465233881166E-2</v>
      </c>
      <c r="H1414" s="3">
        <v>0.12642225031605561</v>
      </c>
      <c r="I1414" s="3">
        <v>0.27054361567635898</v>
      </c>
      <c r="J1414" s="3">
        <v>3.102352481426417E-2</v>
      </c>
      <c r="K1414" s="3">
        <v>85882.800000000134</v>
      </c>
      <c r="L1414" s="3" t="s">
        <v>14731</v>
      </c>
      <c r="M1414" s="4" t="str">
        <f ca="1">IFERROR(__xludf.DUMMYFUNCTION("REGEXREPLACE(F1986,""\D"", """")"),"22")</f>
        <v>22</v>
      </c>
    </row>
    <row r="1415" spans="1:13" ht="15.75" customHeight="1">
      <c r="A1415" s="1">
        <v>2062</v>
      </c>
      <c r="B1415" s="3">
        <v>2063</v>
      </c>
      <c r="C1415" s="3" t="s">
        <v>5853</v>
      </c>
      <c r="D1415" s="3">
        <v>0.1760797140187885</v>
      </c>
      <c r="E1415" s="3">
        <v>0.1154228314973553</v>
      </c>
      <c r="F1415" s="3">
        <v>0.64429530201342278</v>
      </c>
      <c r="G1415" s="3">
        <v>0.16107382550335569</v>
      </c>
      <c r="H1415" s="3">
        <v>0.12751677852348989</v>
      </c>
      <c r="I1415" s="3">
        <v>0.32885906040268459</v>
      </c>
      <c r="J1415" s="3">
        <v>4.7671251119854242E-2</v>
      </c>
      <c r="K1415" s="3">
        <v>16506.40000000002</v>
      </c>
      <c r="L1415" s="3" t="s">
        <v>14809</v>
      </c>
      <c r="M1415" s="4" t="str">
        <f ca="1">IFERROR(__xludf.DUMMYFUNCTION("REGEXREPLACE(F2064,""\D"", """")"),"22")</f>
        <v>22</v>
      </c>
    </row>
    <row r="1416" spans="1:13" ht="15.75" customHeight="1">
      <c r="A1416" s="1">
        <v>2141</v>
      </c>
      <c r="B1416" s="3">
        <v>2142</v>
      </c>
      <c r="C1416" s="3" t="s">
        <v>6064</v>
      </c>
      <c r="D1416" s="3">
        <v>0.14171299188988629</v>
      </c>
      <c r="E1416" s="3">
        <v>0.38654280706699429</v>
      </c>
      <c r="F1416" s="3">
        <v>0.66561514195583593</v>
      </c>
      <c r="G1416" s="3">
        <v>8.2018927444794956E-2</v>
      </c>
      <c r="H1416" s="3">
        <v>0.1135646687697161</v>
      </c>
      <c r="I1416" s="3">
        <v>0.21766561514195579</v>
      </c>
      <c r="J1416" s="3">
        <v>2.6225894969243681E-2</v>
      </c>
      <c r="K1416" s="3">
        <v>34239.199999999822</v>
      </c>
      <c r="L1416" s="3" t="s">
        <v>14888</v>
      </c>
      <c r="M1416" s="4" t="str">
        <f ca="1">IFERROR(__xludf.DUMMYFUNCTION("REGEXREPLACE(F2143,""\D"", """")"),"22")</f>
        <v>22</v>
      </c>
    </row>
    <row r="1417" spans="1:13" ht="15.75" customHeight="1">
      <c r="A1417" s="1">
        <v>2179</v>
      </c>
      <c r="B1417" s="3">
        <v>2180</v>
      </c>
      <c r="C1417" s="3" t="s">
        <v>6165</v>
      </c>
      <c r="D1417" s="3">
        <v>0.22852510276939189</v>
      </c>
      <c r="E1417" s="3">
        <v>0.22693190940434271</v>
      </c>
      <c r="F1417" s="3">
        <v>0.651685393258427</v>
      </c>
      <c r="G1417" s="3">
        <v>0.15730337078651679</v>
      </c>
      <c r="H1417" s="3">
        <v>0.1685393258426966</v>
      </c>
      <c r="I1417" s="3">
        <v>0.3707865168539326</v>
      </c>
      <c r="J1417" s="3">
        <v>6.8779155936206218E-2</v>
      </c>
      <c r="K1417" s="3">
        <v>10249.800000000019</v>
      </c>
      <c r="L1417" s="3" t="s">
        <v>14926</v>
      </c>
      <c r="M1417" s="4" t="str">
        <f ca="1">IFERROR(__xludf.DUMMYFUNCTION("REGEXREPLACE(F2181,""\D"", """")"),"22")</f>
        <v>22</v>
      </c>
    </row>
    <row r="1418" spans="1:13" ht="15.75" customHeight="1">
      <c r="A1418" s="1">
        <v>2298</v>
      </c>
      <c r="B1418" s="3">
        <v>2299</v>
      </c>
      <c r="C1418" s="3" t="s">
        <v>6471</v>
      </c>
      <c r="D1418" s="3">
        <v>0.15439558822583549</v>
      </c>
      <c r="E1418" s="3">
        <v>0.25926441052149629</v>
      </c>
      <c r="F1418" s="3">
        <v>0.6648351648351648</v>
      </c>
      <c r="G1418" s="3">
        <v>0.1153846153846154</v>
      </c>
      <c r="H1418" s="3">
        <v>0.1263736263736264</v>
      </c>
      <c r="I1418" s="3">
        <v>0.29395604395604402</v>
      </c>
      <c r="J1418" s="3">
        <v>3.6233538306925488E-2</v>
      </c>
      <c r="K1418" s="3">
        <v>40074.999999999753</v>
      </c>
      <c r="L1418" s="3" t="s">
        <v>15045</v>
      </c>
      <c r="M1418" s="4" t="str">
        <f ca="1">IFERROR(__xludf.DUMMYFUNCTION("REGEXREPLACE(F2300,""\D"", """")"),"22")</f>
        <v>22</v>
      </c>
    </row>
    <row r="1419" spans="1:13" ht="15.75" customHeight="1">
      <c r="A1419" s="1">
        <v>2633</v>
      </c>
      <c r="B1419" s="3">
        <v>2634</v>
      </c>
      <c r="C1419" s="3" t="s">
        <v>7367</v>
      </c>
      <c r="D1419" s="3">
        <v>0.16454752739234571</v>
      </c>
      <c r="E1419" s="3">
        <v>0.16275824023894711</v>
      </c>
      <c r="F1419" s="3">
        <v>0.67432950191570884</v>
      </c>
      <c r="G1419" s="3">
        <v>0.12643678160919539</v>
      </c>
      <c r="H1419" s="3">
        <v>0.13409961685823751</v>
      </c>
      <c r="I1419" s="3">
        <v>0.29118773946360149</v>
      </c>
      <c r="J1419" s="3">
        <v>4.132900832018508E-2</v>
      </c>
      <c r="K1419" s="3">
        <v>28665.099999999959</v>
      </c>
      <c r="L1419" s="3" t="s">
        <v>15380</v>
      </c>
      <c r="M1419" s="4" t="str">
        <f ca="1">IFERROR(__xludf.DUMMYFUNCTION("REGEXREPLACE(F2635,""\D"", """")"),"22")</f>
        <v>22</v>
      </c>
    </row>
    <row r="1420" spans="1:13" ht="15.75" customHeight="1">
      <c r="A1420" s="1">
        <v>2698</v>
      </c>
      <c r="B1420" s="3">
        <v>2699</v>
      </c>
      <c r="C1420" s="3" t="s">
        <v>7535</v>
      </c>
      <c r="D1420" s="3">
        <v>0.19073253673270751</v>
      </c>
      <c r="E1420" s="3">
        <v>0.16422639214639739</v>
      </c>
      <c r="F1420" s="3">
        <v>0.66131025957972811</v>
      </c>
      <c r="G1420" s="3">
        <v>0.1087762669962917</v>
      </c>
      <c r="H1420" s="3">
        <v>0.1149567367119901</v>
      </c>
      <c r="I1420" s="3">
        <v>0.29295426452410378</v>
      </c>
      <c r="J1420" s="3">
        <v>4.2056851228053922E-2</v>
      </c>
      <c r="K1420" s="3">
        <v>88913.799999999916</v>
      </c>
      <c r="L1420" s="3" t="s">
        <v>15445</v>
      </c>
      <c r="M1420" s="4" t="str">
        <f ca="1">IFERROR(__xludf.DUMMYFUNCTION("REGEXREPLACE(F2700,""\D"", """")"),"22")</f>
        <v>22</v>
      </c>
    </row>
    <row r="1421" spans="1:13" ht="15.75" customHeight="1">
      <c r="A1421" s="1">
        <v>2923</v>
      </c>
      <c r="B1421" s="3">
        <v>2924</v>
      </c>
      <c r="C1421" s="3" t="s">
        <v>8136</v>
      </c>
      <c r="D1421" s="3">
        <v>0.25859197489649388</v>
      </c>
      <c r="E1421" s="3">
        <v>0.35010019524413688</v>
      </c>
      <c r="F1421" s="3">
        <v>0.66055045871559637</v>
      </c>
      <c r="G1421" s="3">
        <v>0.11926605504587159</v>
      </c>
      <c r="H1421" s="3">
        <v>0.11926605504587159</v>
      </c>
      <c r="I1421" s="3">
        <v>0.29357798165137622</v>
      </c>
      <c r="J1421" s="3">
        <v>5.5564911138244473E-2</v>
      </c>
      <c r="K1421" s="3">
        <v>12118.900000000031</v>
      </c>
      <c r="L1421" s="3" t="s">
        <v>15670</v>
      </c>
      <c r="M1421" s="4" t="str">
        <f ca="1">IFERROR(__xludf.DUMMYFUNCTION("REGEXREPLACE(F2925,""\D"", """")"),"22")</f>
        <v>22</v>
      </c>
    </row>
    <row r="1422" spans="1:13" ht="15.75" customHeight="1">
      <c r="A1422" s="1">
        <v>3381</v>
      </c>
      <c r="B1422" s="3">
        <v>3382</v>
      </c>
      <c r="C1422" s="3" t="s">
        <v>9358</v>
      </c>
      <c r="D1422" s="3">
        <v>0.18767349127599689</v>
      </c>
      <c r="E1422" s="3">
        <v>0.26880692462998018</v>
      </c>
      <c r="F1422" s="3">
        <v>0.61702127659574468</v>
      </c>
      <c r="G1422" s="3">
        <v>8.9834515366430265E-2</v>
      </c>
      <c r="H1422" s="3">
        <v>0.1063829787234043</v>
      </c>
      <c r="I1422" s="3">
        <v>0.25295508274231682</v>
      </c>
      <c r="J1422" s="3">
        <v>3.5527642962146389E-2</v>
      </c>
      <c r="K1422" s="3">
        <v>46161.39999999963</v>
      </c>
      <c r="L1422" s="3" t="s">
        <v>16128</v>
      </c>
      <c r="M1422" s="4" t="str">
        <f ca="1">IFERROR(__xludf.DUMMYFUNCTION("REGEXREPLACE(F3383,""\D"", """")"),"22")</f>
        <v>22</v>
      </c>
    </row>
    <row r="1423" spans="1:13" ht="15.75" customHeight="1">
      <c r="A1423" s="1">
        <v>3460</v>
      </c>
      <c r="B1423" s="3">
        <v>3461</v>
      </c>
      <c r="C1423" s="3" t="s">
        <v>9573</v>
      </c>
      <c r="D1423" s="3">
        <v>0.156432540027726</v>
      </c>
      <c r="E1423" s="3">
        <v>0.1635996574668212</v>
      </c>
      <c r="F1423" s="3">
        <v>0.6378299120234604</v>
      </c>
      <c r="G1423" s="3">
        <v>0.14516129032258071</v>
      </c>
      <c r="H1423" s="3">
        <v>0.1466275659824047</v>
      </c>
      <c r="I1423" s="3">
        <v>0.33284457478005858</v>
      </c>
      <c r="J1423" s="3">
        <v>4.5129338988533163E-2</v>
      </c>
      <c r="K1423" s="3">
        <v>76797.299999999785</v>
      </c>
      <c r="L1423" s="3" t="s">
        <v>16207</v>
      </c>
      <c r="M1423" s="4" t="str">
        <f ca="1">IFERROR(__xludf.DUMMYFUNCTION("REGEXREPLACE(F3462,""\D"", """")"),"22")</f>
        <v>22</v>
      </c>
    </row>
    <row r="1424" spans="1:13" ht="15.75" customHeight="1">
      <c r="A1424" s="1">
        <v>3469</v>
      </c>
      <c r="B1424" s="3">
        <v>3470</v>
      </c>
      <c r="C1424" s="3" t="s">
        <v>9597</v>
      </c>
      <c r="D1424" s="3">
        <v>0.1373098289616152</v>
      </c>
      <c r="E1424" s="3">
        <v>0.19614848584406441</v>
      </c>
      <c r="F1424" s="3">
        <v>0.63210227272727271</v>
      </c>
      <c r="G1424" s="3">
        <v>0.1079545454545455</v>
      </c>
      <c r="H1424" s="3">
        <v>0.1221590909090909</v>
      </c>
      <c r="I1424" s="3">
        <v>0.29545454545454553</v>
      </c>
      <c r="J1424" s="3">
        <v>3.10486746118422E-2</v>
      </c>
      <c r="K1424" s="3">
        <v>79361.199999999808</v>
      </c>
      <c r="L1424" s="3" t="s">
        <v>16216</v>
      </c>
      <c r="M1424" s="4" t="str">
        <f ca="1">IFERROR(__xludf.DUMMYFUNCTION("REGEXREPLACE(F3471,""\D"", """")"),"22")</f>
        <v>22</v>
      </c>
    </row>
    <row r="1425" spans="1:13" ht="15.75" customHeight="1">
      <c r="A1425" s="1">
        <v>4071</v>
      </c>
      <c r="B1425" s="3">
        <v>4072</v>
      </c>
      <c r="C1425" s="3" t="s">
        <v>11157</v>
      </c>
      <c r="D1425" s="3">
        <v>0.16324485943314829</v>
      </c>
      <c r="E1425" s="3">
        <v>0.27627209223544602</v>
      </c>
      <c r="F1425" s="3">
        <v>0.64634146341463417</v>
      </c>
      <c r="G1425" s="3">
        <v>0.12601626016260159</v>
      </c>
      <c r="H1425" s="3">
        <v>4.4715447154471552E-2</v>
      </c>
      <c r="I1425" s="3">
        <v>0.22357723577235769</v>
      </c>
      <c r="J1425" s="3">
        <v>2.404054472038443E-2</v>
      </c>
      <c r="K1425" s="3">
        <v>26178.699999999979</v>
      </c>
      <c r="L1425" s="3" t="s">
        <v>16817</v>
      </c>
      <c r="M1425" s="4" t="str">
        <f ca="1">IFERROR(__xludf.DUMMYFUNCTION("REGEXREPLACE(F4073,""\D"", """")"),"22")</f>
        <v>22</v>
      </c>
    </row>
    <row r="1426" spans="1:13" ht="15.75" customHeight="1">
      <c r="A1426" s="1">
        <v>4102</v>
      </c>
      <c r="B1426" s="3">
        <v>4103</v>
      </c>
      <c r="C1426" s="3" t="s">
        <v>11241</v>
      </c>
      <c r="D1426" s="3">
        <v>0.18254180355885979</v>
      </c>
      <c r="E1426" s="3">
        <v>0.25405936481836688</v>
      </c>
      <c r="F1426" s="3">
        <v>0.63725490196078427</v>
      </c>
      <c r="G1426" s="3">
        <v>4.9019607843137247E-2</v>
      </c>
      <c r="H1426" s="3">
        <v>0.1470588235294118</v>
      </c>
      <c r="I1426" s="3">
        <v>0.27450980392156871</v>
      </c>
      <c r="J1426" s="3">
        <v>2.757349342719816E-2</v>
      </c>
      <c r="K1426" s="3">
        <v>11481.300000000019</v>
      </c>
      <c r="L1426" s="3" t="s">
        <v>16848</v>
      </c>
      <c r="M1426" s="4" t="str">
        <f ca="1">IFERROR(__xludf.DUMMYFUNCTION("REGEXREPLACE(F4104,""\D"", """")"),"22")</f>
        <v>22</v>
      </c>
    </row>
    <row r="1427" spans="1:13" ht="15.75" customHeight="1">
      <c r="A1427" s="1">
        <v>4251</v>
      </c>
      <c r="B1427" s="3">
        <v>4252</v>
      </c>
      <c r="C1427" s="3" t="s">
        <v>11630</v>
      </c>
      <c r="D1427" s="3">
        <v>0.1494261322060802</v>
      </c>
      <c r="E1427" s="3">
        <v>0.2073154579305071</v>
      </c>
      <c r="F1427" s="3">
        <v>0.628</v>
      </c>
      <c r="G1427" s="3">
        <v>0.104</v>
      </c>
      <c r="H1427" s="3">
        <v>0.11799999999999999</v>
      </c>
      <c r="I1427" s="3">
        <v>0.26600000000000001</v>
      </c>
      <c r="J1427" s="3">
        <v>3.2345918517712277E-2</v>
      </c>
      <c r="K1427" s="3">
        <v>54196.799999999501</v>
      </c>
      <c r="L1427" s="3" t="s">
        <v>16997</v>
      </c>
      <c r="M1427" s="4" t="str">
        <f ca="1">IFERROR(__xludf.DUMMYFUNCTION("REGEXREPLACE(F4253,""\D"", """")"),"22")</f>
        <v>22</v>
      </c>
    </row>
    <row r="1428" spans="1:13" ht="15.75" customHeight="1">
      <c r="A1428" s="1">
        <v>4279</v>
      </c>
      <c r="B1428" s="3">
        <v>4280</v>
      </c>
      <c r="C1428" s="3" t="s">
        <v>11698</v>
      </c>
      <c r="D1428" s="3">
        <v>0.18203826664387049</v>
      </c>
      <c r="E1428" s="3">
        <v>0.16970213818027821</v>
      </c>
      <c r="F1428" s="3">
        <v>0.66753246753246753</v>
      </c>
      <c r="G1428" s="3">
        <v>0.14805194805194799</v>
      </c>
      <c r="H1428" s="3">
        <v>0.1246753246753247</v>
      </c>
      <c r="I1428" s="3">
        <v>0.32987012987012992</v>
      </c>
      <c r="J1428" s="3">
        <v>4.833751119686118E-2</v>
      </c>
      <c r="K1428" s="3">
        <v>44412.29999999969</v>
      </c>
      <c r="L1428" s="3" t="s">
        <v>17025</v>
      </c>
      <c r="M1428" s="4" t="str">
        <f ca="1">IFERROR(__xludf.DUMMYFUNCTION("REGEXREPLACE(F4281,""\D"", """")"),"22")</f>
        <v>22</v>
      </c>
    </row>
    <row r="1429" spans="1:13" ht="15.75" customHeight="1">
      <c r="A1429" s="1">
        <v>4517</v>
      </c>
      <c r="B1429" s="3">
        <v>4518</v>
      </c>
      <c r="C1429" s="3" t="s">
        <v>12331</v>
      </c>
      <c r="D1429" s="3">
        <v>0.13396678975027621</v>
      </c>
      <c r="E1429" s="3">
        <v>0.2101291165006918</v>
      </c>
      <c r="F1429" s="3">
        <v>0.61860465116279073</v>
      </c>
      <c r="G1429" s="3">
        <v>0.12558139534883719</v>
      </c>
      <c r="H1429" s="3">
        <v>0.1162790697674419</v>
      </c>
      <c r="I1429" s="3">
        <v>0.30232558139534882</v>
      </c>
      <c r="J1429" s="3">
        <v>3.0814161580887959E-2</v>
      </c>
      <c r="K1429" s="3">
        <v>24248.499999999989</v>
      </c>
      <c r="L1429" s="3" t="s">
        <v>17263</v>
      </c>
      <c r="M1429" s="4" t="str">
        <f ca="1">IFERROR(__xludf.DUMMYFUNCTION("REGEXREPLACE(F4519,""\D"", """")"),"22")</f>
        <v>22</v>
      </c>
    </row>
    <row r="1430" spans="1:13" ht="15.75" customHeight="1">
      <c r="A1430" s="1">
        <v>4530</v>
      </c>
      <c r="B1430" s="3">
        <v>4531</v>
      </c>
      <c r="C1430" s="3" t="s">
        <v>12365</v>
      </c>
      <c r="D1430" s="3">
        <v>0.15833435520761541</v>
      </c>
      <c r="E1430" s="3">
        <v>0.23147409852163889</v>
      </c>
      <c r="F1430" s="3">
        <v>0.63478260869565217</v>
      </c>
      <c r="G1430" s="3">
        <v>0.1217391304347826</v>
      </c>
      <c r="H1430" s="3">
        <v>0.1043478260869565</v>
      </c>
      <c r="I1430" s="3">
        <v>0.29130434782608688</v>
      </c>
      <c r="J1430" s="3">
        <v>3.3925191141883769E-2</v>
      </c>
      <c r="K1430" s="3">
        <v>25103.899999999961</v>
      </c>
      <c r="L1430" s="3" t="s">
        <v>17276</v>
      </c>
      <c r="M1430" s="4" t="str">
        <f ca="1">IFERROR(__xludf.DUMMYFUNCTION("REGEXREPLACE(F4532,""\D"", """")"),"22")</f>
        <v>22</v>
      </c>
    </row>
    <row r="1431" spans="1:13" ht="15.75" customHeight="1">
      <c r="A1431" s="1">
        <v>4600</v>
      </c>
      <c r="B1431" s="3">
        <v>4601</v>
      </c>
      <c r="C1431" s="3" t="s">
        <v>12560</v>
      </c>
      <c r="D1431" s="3">
        <v>0.13807240594985659</v>
      </c>
      <c r="E1431" s="3">
        <v>0.14873473009786389</v>
      </c>
      <c r="F1431" s="3">
        <v>0.66771159874608155</v>
      </c>
      <c r="G1431" s="3">
        <v>0.14890282131661439</v>
      </c>
      <c r="H1431" s="3">
        <v>0.15047021943573671</v>
      </c>
      <c r="I1431" s="3">
        <v>0.31347962382445138</v>
      </c>
      <c r="J1431" s="3">
        <v>4.0855541165069273E-2</v>
      </c>
      <c r="K1431" s="3">
        <v>70388.199999999677</v>
      </c>
      <c r="L1431" s="3" t="s">
        <v>17346</v>
      </c>
      <c r="M1431" s="4" t="str">
        <f ca="1">IFERROR(__xludf.DUMMYFUNCTION("REGEXREPLACE(F4602,""\D"", """")"),"22")</f>
        <v>22</v>
      </c>
    </row>
    <row r="1432" spans="1:13" ht="15.75" customHeight="1">
      <c r="A1432" s="1">
        <v>383</v>
      </c>
      <c r="B1432" s="3">
        <v>384</v>
      </c>
      <c r="C1432" s="3" t="s">
        <v>1162</v>
      </c>
      <c r="D1432" s="3">
        <v>0.1690750370894997</v>
      </c>
      <c r="E1432" s="3">
        <v>0.22784226786354261</v>
      </c>
      <c r="F1432" s="3">
        <v>0.60753532182103609</v>
      </c>
      <c r="G1432" s="3">
        <v>8.7912087912087919E-2</v>
      </c>
      <c r="H1432" s="3">
        <v>0.14756671899529039</v>
      </c>
      <c r="I1432" s="3">
        <v>0.27786499215070642</v>
      </c>
      <c r="J1432" s="3">
        <v>3.7976010991965077E-2</v>
      </c>
      <c r="K1432" s="3">
        <v>71731.699999999793</v>
      </c>
      <c r="L1432" s="3" t="s">
        <v>13132</v>
      </c>
      <c r="M1432" s="4" t="str">
        <f ca="1">IFERROR(__xludf.DUMMYFUNCTION("REGEXREPLACE(F385,""\D"", """")"),"23")</f>
        <v>23</v>
      </c>
    </row>
    <row r="1433" spans="1:13" ht="15.75" customHeight="1">
      <c r="A1433" s="1">
        <v>477</v>
      </c>
      <c r="B1433" s="3">
        <v>478</v>
      </c>
      <c r="C1433" s="3" t="s">
        <v>1445</v>
      </c>
      <c r="D1433" s="3">
        <v>0.1721938568355369</v>
      </c>
      <c r="E1433" s="3">
        <v>0.22025157931148381</v>
      </c>
      <c r="F1433" s="3">
        <v>0.64963503649635035</v>
      </c>
      <c r="G1433" s="3">
        <v>0.17153284671532851</v>
      </c>
      <c r="H1433" s="3">
        <v>5.8394160583941597E-2</v>
      </c>
      <c r="I1433" s="3">
        <v>0.26642335766423358</v>
      </c>
      <c r="J1433" s="3">
        <v>3.4039921595299692E-2</v>
      </c>
      <c r="K1433" s="3">
        <v>30886.199999999921</v>
      </c>
      <c r="L1433" s="3" t="s">
        <v>13226</v>
      </c>
      <c r="M1433" s="4" t="str">
        <f ca="1">IFERROR(__xludf.DUMMYFUNCTION("REGEXREPLACE(F479,""\D"", """")"),"23")</f>
        <v>23</v>
      </c>
    </row>
    <row r="1434" spans="1:13" ht="15.75" customHeight="1">
      <c r="A1434" s="1">
        <v>606</v>
      </c>
      <c r="B1434" s="3">
        <v>607</v>
      </c>
      <c r="C1434" s="3" t="s">
        <v>1814</v>
      </c>
      <c r="D1434" s="3">
        <v>0.23549051320141651</v>
      </c>
      <c r="E1434" s="3">
        <v>0.1032974499742035</v>
      </c>
      <c r="F1434" s="3">
        <v>0.70769230769230773</v>
      </c>
      <c r="G1434" s="3">
        <v>0.30769230769230771</v>
      </c>
      <c r="H1434" s="3">
        <v>1.5384615384615391E-2</v>
      </c>
      <c r="I1434" s="3">
        <v>0.36923076923076931</v>
      </c>
      <c r="J1434" s="3">
        <v>4.6496586908224453E-2</v>
      </c>
      <c r="K1434" s="3">
        <v>7290.4</v>
      </c>
      <c r="L1434" s="3" t="s">
        <v>13355</v>
      </c>
      <c r="M1434" s="4" t="str">
        <f ca="1">IFERROR(__xludf.DUMMYFUNCTION("REGEXREPLACE(F608,""\D"", """")"),"23")</f>
        <v>23</v>
      </c>
    </row>
    <row r="1435" spans="1:13" ht="15.75" customHeight="1">
      <c r="A1435" s="1">
        <v>693</v>
      </c>
      <c r="B1435" s="3">
        <v>694</v>
      </c>
      <c r="C1435" s="3" t="s">
        <v>2066</v>
      </c>
      <c r="D1435" s="3">
        <v>0.2066643539582598</v>
      </c>
      <c r="E1435" s="3">
        <v>0.1171600381118813</v>
      </c>
      <c r="F1435" s="3">
        <v>0.60256410256410253</v>
      </c>
      <c r="G1435" s="3">
        <v>0.1153846153846154</v>
      </c>
      <c r="H1435" s="3">
        <v>0.17094017094017089</v>
      </c>
      <c r="I1435" s="3">
        <v>0.3247863247863248</v>
      </c>
      <c r="J1435" s="3">
        <v>5.5864501458756682E-2</v>
      </c>
      <c r="K1435" s="3">
        <v>27041.799999999981</v>
      </c>
      <c r="L1435" s="3" t="s">
        <v>13442</v>
      </c>
      <c r="M1435" s="4" t="str">
        <f ca="1">IFERROR(__xludf.DUMMYFUNCTION("REGEXREPLACE(F695,""\D"", """")"),"23")</f>
        <v>23</v>
      </c>
    </row>
    <row r="1436" spans="1:13" ht="15.75" customHeight="1">
      <c r="A1436" s="1">
        <v>916</v>
      </c>
      <c r="B1436" s="3">
        <v>917</v>
      </c>
      <c r="C1436" s="3" t="s">
        <v>2703</v>
      </c>
      <c r="D1436" s="3">
        <v>0.18127652523715751</v>
      </c>
      <c r="E1436" s="3">
        <v>0.2437766666256532</v>
      </c>
      <c r="F1436" s="3">
        <v>0.62142857142857144</v>
      </c>
      <c r="G1436" s="3">
        <v>0.1142857142857143</v>
      </c>
      <c r="H1436" s="3">
        <v>0.1214285714285714</v>
      </c>
      <c r="I1436" s="3">
        <v>0.27857142857142858</v>
      </c>
      <c r="J1436" s="3">
        <v>4.1076127248120528E-2</v>
      </c>
      <c r="K1436" s="3">
        <v>31853.099999999919</v>
      </c>
      <c r="L1436" s="3" t="s">
        <v>13664</v>
      </c>
      <c r="M1436" s="4" t="str">
        <f ca="1">IFERROR(__xludf.DUMMYFUNCTION("REGEXREPLACE(F918,""\D"", """")"),"23")</f>
        <v>23</v>
      </c>
    </row>
    <row r="1437" spans="1:13" ht="15.75" customHeight="1">
      <c r="A1437" s="1">
        <v>954</v>
      </c>
      <c r="B1437" s="3">
        <v>955</v>
      </c>
      <c r="C1437" s="3" t="s">
        <v>2808</v>
      </c>
      <c r="D1437" s="3">
        <v>0.1574963842578872</v>
      </c>
      <c r="E1437" s="3">
        <v>0.22978858691302251</v>
      </c>
      <c r="F1437" s="3">
        <v>0.6795580110497238</v>
      </c>
      <c r="G1437" s="3">
        <v>9.9447513812154692E-2</v>
      </c>
      <c r="H1437" s="3">
        <v>0.1104972375690608</v>
      </c>
      <c r="I1437" s="3">
        <v>0.287292817679558</v>
      </c>
      <c r="J1437" s="3">
        <v>3.070574201997588E-2</v>
      </c>
      <c r="K1437" s="3">
        <v>19948.90000000002</v>
      </c>
      <c r="L1437" s="3" t="s">
        <v>13702</v>
      </c>
      <c r="M1437" s="4" t="str">
        <f ca="1">IFERROR(__xludf.DUMMYFUNCTION("REGEXREPLACE(F956,""\D"", """")"),"23")</f>
        <v>23</v>
      </c>
    </row>
    <row r="1438" spans="1:13" ht="15.75" customHeight="1">
      <c r="A1438" s="1">
        <v>1152</v>
      </c>
      <c r="B1438" s="3">
        <v>1153</v>
      </c>
      <c r="C1438" s="3" t="s">
        <v>3367</v>
      </c>
      <c r="D1438" s="3">
        <v>0.17651466642163671</v>
      </c>
      <c r="E1438" s="3">
        <v>0.27460404093355412</v>
      </c>
      <c r="F1438" s="3">
        <v>0.58115183246073299</v>
      </c>
      <c r="G1438" s="3">
        <v>0.1204188481675393</v>
      </c>
      <c r="H1438" s="3">
        <v>9.6858638743455502E-2</v>
      </c>
      <c r="I1438" s="3">
        <v>0.28010471204188481</v>
      </c>
      <c r="J1438" s="3">
        <v>3.6955212498866692E-2</v>
      </c>
      <c r="K1438" s="3">
        <v>42544.999999999753</v>
      </c>
      <c r="L1438" s="3" t="s">
        <v>13900</v>
      </c>
      <c r="M1438" s="4" t="str">
        <f ca="1">IFERROR(__xludf.DUMMYFUNCTION("REGEXREPLACE(F1154,""\D"", """")"),"23")</f>
        <v>23</v>
      </c>
    </row>
    <row r="1439" spans="1:13" ht="15.75" customHeight="1">
      <c r="A1439" s="1">
        <v>1529</v>
      </c>
      <c r="B1439" s="3">
        <v>1530</v>
      </c>
      <c r="C1439" s="3" t="s">
        <v>4426</v>
      </c>
      <c r="D1439" s="3">
        <v>0.1902012497423026</v>
      </c>
      <c r="E1439" s="3">
        <v>0.147869695342875</v>
      </c>
      <c r="F1439" s="3">
        <v>0.66666666666666663</v>
      </c>
      <c r="G1439" s="3">
        <v>0.15920398009950251</v>
      </c>
      <c r="H1439" s="3">
        <v>0.11940298507462691</v>
      </c>
      <c r="I1439" s="3">
        <v>0.30348258706467662</v>
      </c>
      <c r="J1439" s="3">
        <v>5.0163330435173403E-2</v>
      </c>
      <c r="K1439" s="3">
        <v>22089.8</v>
      </c>
      <c r="L1439" s="3" t="s">
        <v>14277</v>
      </c>
      <c r="M1439" s="4" t="str">
        <f ca="1">IFERROR(__xludf.DUMMYFUNCTION("REGEXREPLACE(F1531,""\D"", """")"),"23")</f>
        <v>23</v>
      </c>
    </row>
    <row r="1440" spans="1:13" ht="15.75" customHeight="1">
      <c r="A1440" s="1">
        <v>1669</v>
      </c>
      <c r="B1440" s="3">
        <v>1670</v>
      </c>
      <c r="C1440" s="3" t="s">
        <v>4810</v>
      </c>
      <c r="D1440" s="3">
        <v>0.1059805237512273</v>
      </c>
      <c r="E1440" s="3">
        <v>8.9697232081574416E-2</v>
      </c>
      <c r="F1440" s="3">
        <v>0.66666666666666663</v>
      </c>
      <c r="G1440" s="3">
        <v>0.2166666666666667</v>
      </c>
      <c r="H1440" s="3">
        <v>0.16666666666666671</v>
      </c>
      <c r="I1440" s="3">
        <v>0.4</v>
      </c>
      <c r="J1440" s="3">
        <v>3.8409692094371457E-2</v>
      </c>
      <c r="K1440" s="3">
        <v>13798.30000000003</v>
      </c>
      <c r="L1440" s="3" t="s">
        <v>14417</v>
      </c>
      <c r="M1440" s="4" t="str">
        <f ca="1">IFERROR(__xludf.DUMMYFUNCTION("REGEXREPLACE(F1671,""\D"", """")"),"23")</f>
        <v>23</v>
      </c>
    </row>
    <row r="1441" spans="1:13" ht="15.75" customHeight="1">
      <c r="A1441" s="1">
        <v>1680</v>
      </c>
      <c r="B1441" s="3">
        <v>1681</v>
      </c>
      <c r="C1441" s="3" t="s">
        <v>4841</v>
      </c>
      <c r="D1441" s="3">
        <v>0.19224497556679651</v>
      </c>
      <c r="E1441" s="3">
        <v>0.22002131715548989</v>
      </c>
      <c r="F1441" s="3">
        <v>0.65209125475285168</v>
      </c>
      <c r="G1441" s="3">
        <v>0.1045627376425856</v>
      </c>
      <c r="H1441" s="3">
        <v>0.10646387832699621</v>
      </c>
      <c r="I1441" s="3">
        <v>0.27186311787072243</v>
      </c>
      <c r="J1441" s="3">
        <v>3.961076742729995E-2</v>
      </c>
      <c r="K1441" s="3">
        <v>56724.399999999412</v>
      </c>
      <c r="L1441" s="3" t="s">
        <v>14428</v>
      </c>
      <c r="M1441" s="4" t="str">
        <f ca="1">IFERROR(__xludf.DUMMYFUNCTION("REGEXREPLACE(F1682,""\D"", """")"),"23")</f>
        <v>23</v>
      </c>
    </row>
    <row r="1442" spans="1:13" ht="15.75" customHeight="1">
      <c r="A1442" s="1">
        <v>1928</v>
      </c>
      <c r="B1442" s="3">
        <v>1929</v>
      </c>
      <c r="C1442" s="3" t="s">
        <v>5497</v>
      </c>
      <c r="D1442" s="3">
        <v>0.1822223954184029</v>
      </c>
      <c r="E1442" s="3">
        <v>0.2237446099083234</v>
      </c>
      <c r="F1442" s="3">
        <v>0.65938864628820959</v>
      </c>
      <c r="G1442" s="3">
        <v>0.148471615720524</v>
      </c>
      <c r="H1442" s="3">
        <v>0.1048034934497817</v>
      </c>
      <c r="I1442" s="3">
        <v>0.27510917030567678</v>
      </c>
      <c r="J1442" s="3">
        <v>4.3501573143590842E-2</v>
      </c>
      <c r="K1442" s="3">
        <v>25887.5</v>
      </c>
      <c r="L1442" s="3" t="s">
        <v>14676</v>
      </c>
      <c r="M1442" s="4" t="str">
        <f ca="1">IFERROR(__xludf.DUMMYFUNCTION("REGEXREPLACE(F1930,""\D"", """")"),"23")</f>
        <v>23</v>
      </c>
    </row>
    <row r="1443" spans="1:13" ht="15.75" customHeight="1">
      <c r="A1443" s="1">
        <v>1929</v>
      </c>
      <c r="B1443" s="3">
        <v>1930</v>
      </c>
      <c r="C1443" s="3" t="s">
        <v>5500</v>
      </c>
      <c r="D1443" s="3">
        <v>0.14224039177727729</v>
      </c>
      <c r="E1443" s="3">
        <v>0.17887161060298609</v>
      </c>
      <c r="F1443" s="3">
        <v>0.7</v>
      </c>
      <c r="G1443" s="3">
        <v>0.25238095238095237</v>
      </c>
      <c r="H1443" s="3">
        <v>0.1238095238095238</v>
      </c>
      <c r="I1443" s="3">
        <v>0.40952380952380951</v>
      </c>
      <c r="J1443" s="3">
        <v>4.7696607561040681E-2</v>
      </c>
      <c r="K1443" s="3">
        <v>24476.2</v>
      </c>
      <c r="L1443" s="3" t="s">
        <v>14677</v>
      </c>
      <c r="M1443" s="4" t="str">
        <f ca="1">IFERROR(__xludf.DUMMYFUNCTION("REGEXREPLACE(F1931,""\D"", """")"),"23")</f>
        <v>23</v>
      </c>
    </row>
    <row r="1444" spans="1:13" ht="15.75" customHeight="1">
      <c r="A1444" s="1">
        <v>1954</v>
      </c>
      <c r="B1444" s="3">
        <v>1955</v>
      </c>
      <c r="C1444" s="3" t="s">
        <v>5566</v>
      </c>
      <c r="D1444" s="3">
        <v>0.16882729351775769</v>
      </c>
      <c r="E1444" s="3">
        <v>0.19197896137828441</v>
      </c>
      <c r="F1444" s="3">
        <v>0.67397260273972603</v>
      </c>
      <c r="G1444" s="3">
        <v>0.10410958904109591</v>
      </c>
      <c r="H1444" s="3">
        <v>0.12328767123287671</v>
      </c>
      <c r="I1444" s="3">
        <v>0.28493150684931512</v>
      </c>
      <c r="J1444" s="3">
        <v>3.7084720418219863E-2</v>
      </c>
      <c r="K1444" s="3">
        <v>39595.999999999738</v>
      </c>
      <c r="L1444" s="3" t="s">
        <v>14702</v>
      </c>
      <c r="M1444" s="4" t="str">
        <f ca="1">IFERROR(__xludf.DUMMYFUNCTION("REGEXREPLACE(F1956,""\D"", """")"),"23")</f>
        <v>23</v>
      </c>
    </row>
    <row r="1445" spans="1:13" ht="15.75" customHeight="1">
      <c r="A1445" s="1">
        <v>2486</v>
      </c>
      <c r="B1445" s="3">
        <v>2487</v>
      </c>
      <c r="C1445" s="3" t="s">
        <v>6974</v>
      </c>
      <c r="D1445" s="3">
        <v>0.14224039177727729</v>
      </c>
      <c r="E1445" s="3">
        <v>0.183059947813587</v>
      </c>
      <c r="F1445" s="3">
        <v>0.70476190476190481</v>
      </c>
      <c r="G1445" s="3">
        <v>0.25238095238095237</v>
      </c>
      <c r="H1445" s="3">
        <v>0.1238095238095238</v>
      </c>
      <c r="I1445" s="3">
        <v>0.40476190476190482</v>
      </c>
      <c r="J1445" s="3">
        <v>4.7696607561040681E-2</v>
      </c>
      <c r="K1445" s="3">
        <v>24541.400000000009</v>
      </c>
      <c r="L1445" s="3" t="s">
        <v>15233</v>
      </c>
      <c r="M1445" s="4" t="str">
        <f ca="1">IFERROR(__xludf.DUMMYFUNCTION("REGEXREPLACE(F2488,""\D"", """")"),"23")</f>
        <v>23</v>
      </c>
    </row>
    <row r="1446" spans="1:13" ht="15.75" customHeight="1">
      <c r="A1446" s="1">
        <v>2509</v>
      </c>
      <c r="B1446" s="3">
        <v>2510</v>
      </c>
      <c r="C1446" s="3" t="s">
        <v>7036</v>
      </c>
      <c r="D1446" s="3">
        <v>0.16005387209186531</v>
      </c>
      <c r="E1446" s="3">
        <v>0.1323944467333259</v>
      </c>
      <c r="F1446" s="3">
        <v>0.65975103734439833</v>
      </c>
      <c r="G1446" s="3">
        <v>0.1327800829875519</v>
      </c>
      <c r="H1446" s="3">
        <v>0.1369294605809129</v>
      </c>
      <c r="I1446" s="3">
        <v>0.30290456431535268</v>
      </c>
      <c r="J1446" s="3">
        <v>4.1584773530243813E-2</v>
      </c>
      <c r="K1446" s="3">
        <v>26964.499999999982</v>
      </c>
      <c r="L1446" s="3" t="s">
        <v>15256</v>
      </c>
      <c r="M1446" s="4" t="str">
        <f ca="1">IFERROR(__xludf.DUMMYFUNCTION("REGEXREPLACE(F2511,""\D"", """")"),"23")</f>
        <v>23</v>
      </c>
    </row>
    <row r="1447" spans="1:13" ht="15.75" customHeight="1">
      <c r="A1447" s="1">
        <v>2551</v>
      </c>
      <c r="B1447" s="3">
        <v>2552</v>
      </c>
      <c r="C1447" s="3" t="s">
        <v>7148</v>
      </c>
      <c r="D1447" s="3">
        <v>0.15269650903990681</v>
      </c>
      <c r="E1447" s="3">
        <v>0.31272773630560968</v>
      </c>
      <c r="F1447" s="3">
        <v>0.57130044843049332</v>
      </c>
      <c r="G1447" s="3">
        <v>0.10493273542600901</v>
      </c>
      <c r="H1447" s="3">
        <v>0.1076233183856502</v>
      </c>
      <c r="I1447" s="3">
        <v>0.2403587443946188</v>
      </c>
      <c r="J1447" s="3">
        <v>3.2098484498329888E-2</v>
      </c>
      <c r="K1447" s="3">
        <v>126441.00000000111</v>
      </c>
      <c r="L1447" s="3" t="s">
        <v>15298</v>
      </c>
      <c r="M1447" s="4" t="str">
        <f ca="1">IFERROR(__xludf.DUMMYFUNCTION("REGEXREPLACE(F2553,""\D"", """")"),"23")</f>
        <v>23</v>
      </c>
    </row>
    <row r="1448" spans="1:13" ht="15.75" customHeight="1">
      <c r="A1448" s="1">
        <v>3025</v>
      </c>
      <c r="B1448" s="3">
        <v>3026</v>
      </c>
      <c r="C1448" s="3" t="s">
        <v>8403</v>
      </c>
      <c r="D1448" s="3">
        <v>0.16325969306919871</v>
      </c>
      <c r="E1448" s="3">
        <v>0.1561360360374783</v>
      </c>
      <c r="F1448" s="3">
        <v>0.57991513437057995</v>
      </c>
      <c r="G1448" s="3">
        <v>0.1640735502121641</v>
      </c>
      <c r="H1448" s="3">
        <v>0.12871287128712869</v>
      </c>
      <c r="I1448" s="3">
        <v>0.32673267326732669</v>
      </c>
      <c r="J1448" s="3">
        <v>4.6874749125956752E-2</v>
      </c>
      <c r="K1448" s="3">
        <v>81781.799999999843</v>
      </c>
      <c r="L1448" s="3" t="s">
        <v>15772</v>
      </c>
      <c r="M1448" s="4" t="str">
        <f ca="1">IFERROR(__xludf.DUMMYFUNCTION("REGEXREPLACE(F3027,""\D"", """")"),"23")</f>
        <v>23</v>
      </c>
    </row>
    <row r="1449" spans="1:13" ht="15.75" customHeight="1">
      <c r="A1449" s="1">
        <v>3183</v>
      </c>
      <c r="B1449" s="3">
        <v>3184</v>
      </c>
      <c r="C1449" s="3" t="s">
        <v>8830</v>
      </c>
      <c r="D1449" s="3">
        <v>0.1509608139388349</v>
      </c>
      <c r="E1449" s="3">
        <v>0.26002759629412592</v>
      </c>
      <c r="F1449" s="3">
        <v>0.59733333333333338</v>
      </c>
      <c r="G1449" s="3">
        <v>7.1999999999999995E-2</v>
      </c>
      <c r="H1449" s="3">
        <v>0.14133333333333331</v>
      </c>
      <c r="I1449" s="3">
        <v>0.224</v>
      </c>
      <c r="J1449" s="3">
        <v>2.975945402696498E-2</v>
      </c>
      <c r="K1449" s="3">
        <v>41535.099999999678</v>
      </c>
      <c r="L1449" s="3" t="s">
        <v>15930</v>
      </c>
      <c r="M1449" s="4" t="str">
        <f ca="1">IFERROR(__xludf.DUMMYFUNCTION("REGEXREPLACE(F3185,""\D"", """")"),"23")</f>
        <v>23</v>
      </c>
    </row>
    <row r="1450" spans="1:13" ht="15.75" customHeight="1">
      <c r="A1450" s="1">
        <v>3343</v>
      </c>
      <c r="B1450" s="3">
        <v>3344</v>
      </c>
      <c r="C1450" s="3" t="s">
        <v>9256</v>
      </c>
      <c r="D1450" s="3">
        <v>0.13234161257048441</v>
      </c>
      <c r="E1450" s="3">
        <v>0.53877828489112756</v>
      </c>
      <c r="F1450" s="3">
        <v>0.65076228119706381</v>
      </c>
      <c r="G1450" s="3">
        <v>2.7385657820440432E-2</v>
      </c>
      <c r="H1450" s="3">
        <v>0.1038961038961039</v>
      </c>
      <c r="I1450" s="3">
        <v>0.15019762845849799</v>
      </c>
      <c r="J1450" s="3">
        <v>1.5975282050510731E-2</v>
      </c>
      <c r="K1450" s="3">
        <v>357891.29999999242</v>
      </c>
      <c r="L1450" s="3" t="s">
        <v>16090</v>
      </c>
      <c r="M1450" s="4" t="str">
        <f ca="1">IFERROR(__xludf.DUMMYFUNCTION("REGEXREPLACE(F3345,""\D"", """")"),"23")</f>
        <v>23</v>
      </c>
    </row>
    <row r="1451" spans="1:13" ht="15.75" customHeight="1">
      <c r="A1451" s="1">
        <v>3472</v>
      </c>
      <c r="B1451" s="3">
        <v>3473</v>
      </c>
      <c r="C1451" s="3" t="s">
        <v>9605</v>
      </c>
      <c r="D1451" s="3">
        <v>0.1554399929766094</v>
      </c>
      <c r="E1451" s="3">
        <v>0.20188276015968801</v>
      </c>
      <c r="F1451" s="3">
        <v>0.65831435079726652</v>
      </c>
      <c r="G1451" s="3">
        <v>0.13895216400911159</v>
      </c>
      <c r="H1451" s="3">
        <v>0.1093394077448747</v>
      </c>
      <c r="I1451" s="3">
        <v>0.29384965831435078</v>
      </c>
      <c r="J1451" s="3">
        <v>3.7452554726749382E-2</v>
      </c>
      <c r="K1451" s="3">
        <v>49098.69999999959</v>
      </c>
      <c r="L1451" s="3" t="s">
        <v>16219</v>
      </c>
      <c r="M1451" s="4" t="str">
        <f ca="1">IFERROR(__xludf.DUMMYFUNCTION("REGEXREPLACE(F3474,""\D"", """")"),"23")</f>
        <v>23</v>
      </c>
    </row>
    <row r="1452" spans="1:13" ht="15.75" customHeight="1">
      <c r="A1452" s="1">
        <v>3481</v>
      </c>
      <c r="B1452" s="3">
        <v>3482</v>
      </c>
      <c r="C1452" s="3" t="s">
        <v>9630</v>
      </c>
      <c r="D1452" s="3">
        <v>0.15460217079447111</v>
      </c>
      <c r="E1452" s="3">
        <v>0.29019744662357783</v>
      </c>
      <c r="F1452" s="3">
        <v>0.64313725490196083</v>
      </c>
      <c r="G1452" s="3">
        <v>8.6274509803921567E-2</v>
      </c>
      <c r="H1452" s="3">
        <v>0.11450980392156861</v>
      </c>
      <c r="I1452" s="3">
        <v>0.236078431372549</v>
      </c>
      <c r="J1452" s="3">
        <v>3.0475373116191789E-2</v>
      </c>
      <c r="K1452" s="3">
        <v>137997.70000000301</v>
      </c>
      <c r="L1452" s="3" t="s">
        <v>16228</v>
      </c>
      <c r="M1452" s="4" t="str">
        <f ca="1">IFERROR(__xludf.DUMMYFUNCTION("REGEXREPLACE(F3483,""\D"", """")"),"23")</f>
        <v>23</v>
      </c>
    </row>
    <row r="1453" spans="1:13" ht="15.75" customHeight="1">
      <c r="A1453" s="1">
        <v>3709</v>
      </c>
      <c r="B1453" s="3">
        <v>3710</v>
      </c>
      <c r="C1453" s="3" t="s">
        <v>10219</v>
      </c>
      <c r="D1453" s="3">
        <v>0.15113069463245979</v>
      </c>
      <c r="E1453" s="3">
        <v>0.17063971585449411</v>
      </c>
      <c r="F1453" s="3">
        <v>0.69047619047619047</v>
      </c>
      <c r="G1453" s="3">
        <v>0.1031746031746032</v>
      </c>
      <c r="H1453" s="3">
        <v>0.13492063492063491</v>
      </c>
      <c r="I1453" s="3">
        <v>0.27777777777777779</v>
      </c>
      <c r="J1453" s="3">
        <v>3.2592970508267163E-2</v>
      </c>
      <c r="K1453" s="3">
        <v>13856.600000000029</v>
      </c>
      <c r="L1453" s="3" t="s">
        <v>16456</v>
      </c>
      <c r="M1453" s="4" t="str">
        <f ca="1">IFERROR(__xludf.DUMMYFUNCTION("REGEXREPLACE(F3711,""\D"", """")"),"23")</f>
        <v>23</v>
      </c>
    </row>
    <row r="1454" spans="1:13" ht="15.75" customHeight="1">
      <c r="A1454" s="1">
        <v>3954</v>
      </c>
      <c r="B1454" s="3">
        <v>3955</v>
      </c>
      <c r="C1454" s="3" t="s">
        <v>10852</v>
      </c>
      <c r="D1454" s="3">
        <v>0.1815810711670626</v>
      </c>
      <c r="E1454" s="3">
        <v>0.2486435780795283</v>
      </c>
      <c r="F1454" s="3">
        <v>0.6785714285714286</v>
      </c>
      <c r="G1454" s="3">
        <v>0.1607142857142857</v>
      </c>
      <c r="H1454" s="3">
        <v>0.14285714285714279</v>
      </c>
      <c r="I1454" s="3">
        <v>0.32142857142857151</v>
      </c>
      <c r="J1454" s="3">
        <v>5.1321230775819883E-2</v>
      </c>
      <c r="K1454" s="3">
        <v>12382.80000000003</v>
      </c>
      <c r="L1454" s="3" t="s">
        <v>16700</v>
      </c>
      <c r="M1454" s="4" t="str">
        <f ca="1">IFERROR(__xludf.DUMMYFUNCTION("REGEXREPLACE(F3956,""\D"", """")"),"23")</f>
        <v>23</v>
      </c>
    </row>
    <row r="1455" spans="1:13" ht="15.75" customHeight="1">
      <c r="A1455" s="1">
        <v>4177</v>
      </c>
      <c r="B1455" s="3">
        <v>4178</v>
      </c>
      <c r="C1455" s="3" t="s">
        <v>11435</v>
      </c>
      <c r="D1455" s="3">
        <v>0.1535778046842633</v>
      </c>
      <c r="E1455" s="3">
        <v>0.14901870157540889</v>
      </c>
      <c r="F1455" s="3">
        <v>0.61794019933554822</v>
      </c>
      <c r="G1455" s="3">
        <v>0.12707641196013289</v>
      </c>
      <c r="H1455" s="3">
        <v>0.1503322259136213</v>
      </c>
      <c r="I1455" s="3">
        <v>0.30730897009966779</v>
      </c>
      <c r="J1455" s="3">
        <v>4.2143657678707612E-2</v>
      </c>
      <c r="K1455" s="3">
        <v>137047.70000000211</v>
      </c>
      <c r="L1455" s="3" t="s">
        <v>16923</v>
      </c>
      <c r="M1455" s="4" t="str">
        <f ca="1">IFERROR(__xludf.DUMMYFUNCTION("REGEXREPLACE(F4179,""\D"", """")"),"23")</f>
        <v>23</v>
      </c>
    </row>
    <row r="1456" spans="1:13" ht="15.75" customHeight="1">
      <c r="A1456" s="1">
        <v>4205</v>
      </c>
      <c r="B1456" s="3">
        <v>4206</v>
      </c>
      <c r="C1456" s="3" t="s">
        <v>11508</v>
      </c>
      <c r="D1456" s="3">
        <v>0.16192300619628799</v>
      </c>
      <c r="E1456" s="3">
        <v>0.3815888141083717</v>
      </c>
      <c r="F1456" s="3">
        <v>0.62042389210019266</v>
      </c>
      <c r="G1456" s="3">
        <v>7.8998073217726394E-2</v>
      </c>
      <c r="H1456" s="3">
        <v>0.1117533718689788</v>
      </c>
      <c r="I1456" s="3">
        <v>0.19460500963391139</v>
      </c>
      <c r="J1456" s="3">
        <v>2.9696240876948408E-2</v>
      </c>
      <c r="K1456" s="3">
        <v>56296.999999999462</v>
      </c>
      <c r="L1456" s="3" t="s">
        <v>16951</v>
      </c>
      <c r="M1456" s="4" t="str">
        <f ca="1">IFERROR(__xludf.DUMMYFUNCTION("REGEXREPLACE(F4207,""\D"", """")"),"23")</f>
        <v>23</v>
      </c>
    </row>
    <row r="1457" spans="1:13" ht="15.75" customHeight="1">
      <c r="A1457" s="1">
        <v>4373</v>
      </c>
      <c r="B1457" s="3">
        <v>4374</v>
      </c>
      <c r="C1457" s="3" t="s">
        <v>11943</v>
      </c>
      <c r="D1457" s="3">
        <v>0.11187845502546941</v>
      </c>
      <c r="E1457" s="3">
        <v>0.2194756223825477</v>
      </c>
      <c r="F1457" s="3">
        <v>0.65517241379310343</v>
      </c>
      <c r="G1457" s="3">
        <v>0.16379310344827591</v>
      </c>
      <c r="H1457" s="3">
        <v>0.10344827586206901</v>
      </c>
      <c r="I1457" s="3">
        <v>0.31896551724137928</v>
      </c>
      <c r="J1457" s="3">
        <v>2.6720810589816391E-2</v>
      </c>
      <c r="K1457" s="3">
        <v>13306.100000000029</v>
      </c>
      <c r="L1457" s="3" t="s">
        <v>17119</v>
      </c>
      <c r="M1457" s="4" t="str">
        <f ca="1">IFERROR(__xludf.DUMMYFUNCTION("REGEXREPLACE(F4375,""\D"", """")"),"23")</f>
        <v>23</v>
      </c>
    </row>
    <row r="1458" spans="1:13" ht="15.75" customHeight="1">
      <c r="A1458" s="1">
        <v>4580</v>
      </c>
      <c r="B1458" s="3">
        <v>4581</v>
      </c>
      <c r="C1458" s="3" t="s">
        <v>12505</v>
      </c>
      <c r="D1458" s="3">
        <v>0.14657591187263461</v>
      </c>
      <c r="E1458" s="3">
        <v>0.22299876118112361</v>
      </c>
      <c r="F1458" s="3">
        <v>0.64655172413793105</v>
      </c>
      <c r="G1458" s="3">
        <v>0.1206896551724138</v>
      </c>
      <c r="H1458" s="3">
        <v>0.1336206896551724</v>
      </c>
      <c r="I1458" s="3">
        <v>0.28448275862068972</v>
      </c>
      <c r="J1458" s="3">
        <v>3.5679204474353562E-2</v>
      </c>
      <c r="K1458" s="3">
        <v>25480.299999999988</v>
      </c>
      <c r="L1458" s="3" t="s">
        <v>17326</v>
      </c>
      <c r="M1458" s="4" t="str">
        <f ca="1">IFERROR(__xludf.DUMMYFUNCTION("REGEXREPLACE(F4582,""\D"", """")"),"23")</f>
        <v>23</v>
      </c>
    </row>
    <row r="1459" spans="1:13" ht="15.75" customHeight="1">
      <c r="A1459" s="1">
        <v>60</v>
      </c>
      <c r="B1459" s="3">
        <v>61</v>
      </c>
      <c r="C1459" s="3" t="s">
        <v>196</v>
      </c>
      <c r="D1459" s="3">
        <v>0.17415094485550409</v>
      </c>
      <c r="E1459" s="3">
        <v>0.21557871421423519</v>
      </c>
      <c r="F1459" s="3">
        <v>0.63218390804597702</v>
      </c>
      <c r="G1459" s="3">
        <v>9.8522167487684734E-2</v>
      </c>
      <c r="H1459" s="3">
        <v>0.13300492610837439</v>
      </c>
      <c r="I1459" s="3">
        <v>0.26436781609195398</v>
      </c>
      <c r="J1459" s="3">
        <v>3.9186996755974812E-2</v>
      </c>
      <c r="K1459" s="3">
        <v>66644.299999999654</v>
      </c>
      <c r="L1459" s="3" t="s">
        <v>12809</v>
      </c>
      <c r="M1459" s="4" t="str">
        <f ca="1">IFERROR(__xludf.DUMMYFUNCTION("REGEXREPLACE(F62,""\D"", """")"),"24")</f>
        <v>24</v>
      </c>
    </row>
    <row r="1460" spans="1:13" ht="15.75" customHeight="1">
      <c r="A1460" s="1">
        <v>177</v>
      </c>
      <c r="B1460" s="3">
        <v>178</v>
      </c>
      <c r="C1460" s="3" t="s">
        <v>560</v>
      </c>
      <c r="D1460" s="3">
        <v>0.14905547076071099</v>
      </c>
      <c r="E1460" s="3">
        <v>0.1744515277504661</v>
      </c>
      <c r="F1460" s="3">
        <v>0.6645161290322581</v>
      </c>
      <c r="G1460" s="3">
        <v>0.13548387096774189</v>
      </c>
      <c r="H1460" s="3">
        <v>0.13548387096774189</v>
      </c>
      <c r="I1460" s="3">
        <v>0.30967741935483872</v>
      </c>
      <c r="J1460" s="3">
        <v>3.8085738424222602E-2</v>
      </c>
      <c r="K1460" s="3">
        <v>17696.700000000012</v>
      </c>
      <c r="L1460" s="3" t="s">
        <v>12926</v>
      </c>
      <c r="M1460" s="4" t="str">
        <f ca="1">IFERROR(__xludf.DUMMYFUNCTION("REGEXREPLACE(F179,""\D"", """")"),"24")</f>
        <v>24</v>
      </c>
    </row>
    <row r="1461" spans="1:13" ht="15.75" customHeight="1">
      <c r="A1461" s="1">
        <v>317</v>
      </c>
      <c r="B1461" s="3">
        <v>318</v>
      </c>
      <c r="C1461" s="3" t="s">
        <v>975</v>
      </c>
      <c r="D1461" s="3">
        <v>0.15153016534009531</v>
      </c>
      <c r="E1461" s="3">
        <v>0.31044012728867842</v>
      </c>
      <c r="F1461" s="3">
        <v>0.6386036960985626</v>
      </c>
      <c r="G1461" s="3">
        <v>0.1006160164271047</v>
      </c>
      <c r="H1461" s="3">
        <v>9.6509240246406572E-2</v>
      </c>
      <c r="I1461" s="3">
        <v>0.23819301848049279</v>
      </c>
      <c r="J1461" s="3">
        <v>2.903062778914826E-2</v>
      </c>
      <c r="K1461" s="3">
        <v>53546.299999999494</v>
      </c>
      <c r="L1461" s="3" t="s">
        <v>13066</v>
      </c>
      <c r="M1461" s="4" t="str">
        <f ca="1">IFERROR(__xludf.DUMMYFUNCTION("REGEXREPLACE(F319,""\D"", """")"),"24")</f>
        <v>24</v>
      </c>
    </row>
    <row r="1462" spans="1:13" ht="15.75" customHeight="1">
      <c r="A1462" s="1">
        <v>350</v>
      </c>
      <c r="B1462" s="3">
        <v>351</v>
      </c>
      <c r="C1462" s="3" t="s">
        <v>1068</v>
      </c>
      <c r="D1462" s="3">
        <v>0.15959110044304489</v>
      </c>
      <c r="E1462" s="3">
        <v>0.20979255884793249</v>
      </c>
      <c r="F1462" s="3">
        <v>0.66481994459833793</v>
      </c>
      <c r="G1462" s="3">
        <v>0.11357340720221611</v>
      </c>
      <c r="H1462" s="3">
        <v>0.12742382271468139</v>
      </c>
      <c r="I1462" s="3">
        <v>0.27977839335180049</v>
      </c>
      <c r="J1462" s="3">
        <v>3.7297742008741468E-2</v>
      </c>
      <c r="K1462" s="3">
        <v>39008.399999999747</v>
      </c>
      <c r="L1462" s="3" t="s">
        <v>13099</v>
      </c>
      <c r="M1462" s="4" t="str">
        <f ca="1">IFERROR(__xludf.DUMMYFUNCTION("REGEXREPLACE(F352,""\D"", """")"),"24")</f>
        <v>24</v>
      </c>
    </row>
    <row r="1463" spans="1:13" ht="15.75" customHeight="1">
      <c r="A1463" s="1">
        <v>407</v>
      </c>
      <c r="B1463" s="3">
        <v>408</v>
      </c>
      <c r="C1463" s="3" t="s">
        <v>1240</v>
      </c>
      <c r="D1463" s="3">
        <v>0.15872398149903841</v>
      </c>
      <c r="E1463" s="3">
        <v>0.20219318856570001</v>
      </c>
      <c r="F1463" s="3">
        <v>0.6502808988764045</v>
      </c>
      <c r="G1463" s="3">
        <v>0.1095505617977528</v>
      </c>
      <c r="H1463" s="3">
        <v>0.1432584269662921</v>
      </c>
      <c r="I1463" s="3">
        <v>0.2949438202247191</v>
      </c>
      <c r="J1463" s="3">
        <v>3.9227081367156587E-2</v>
      </c>
      <c r="K1463" s="3">
        <v>77023.999999999854</v>
      </c>
      <c r="L1463" s="3" t="s">
        <v>13156</v>
      </c>
      <c r="M1463" s="4" t="str">
        <f ca="1">IFERROR(__xludf.DUMMYFUNCTION("REGEXREPLACE(F409,""\D"", """")"),"24")</f>
        <v>24</v>
      </c>
    </row>
    <row r="1464" spans="1:13" ht="15.75" customHeight="1">
      <c r="A1464" s="1">
        <v>424</v>
      </c>
      <c r="B1464" s="3">
        <v>425</v>
      </c>
      <c r="C1464" s="3" t="s">
        <v>1287</v>
      </c>
      <c r="D1464" s="3">
        <v>0.14491897999767361</v>
      </c>
      <c r="E1464" s="3">
        <v>0.2299248649904769</v>
      </c>
      <c r="F1464" s="3">
        <v>0.63176470588235289</v>
      </c>
      <c r="G1464" s="3">
        <v>9.7647058823529406E-2</v>
      </c>
      <c r="H1464" s="3">
        <v>0.1</v>
      </c>
      <c r="I1464" s="3">
        <v>0.25529411764705878</v>
      </c>
      <c r="J1464" s="3">
        <v>2.8186098561874671E-2</v>
      </c>
      <c r="K1464" s="3">
        <v>93296.000000000306</v>
      </c>
      <c r="L1464" s="3" t="s">
        <v>13173</v>
      </c>
      <c r="M1464" s="4" t="str">
        <f ca="1">IFERROR(__xludf.DUMMYFUNCTION("REGEXREPLACE(F426,""\D"", """")"),"24")</f>
        <v>24</v>
      </c>
    </row>
    <row r="1465" spans="1:13" ht="15.75" customHeight="1">
      <c r="A1465" s="1">
        <v>814</v>
      </c>
      <c r="B1465" s="3">
        <v>815</v>
      </c>
      <c r="C1465" s="3" t="s">
        <v>2418</v>
      </c>
      <c r="D1465" s="3">
        <v>0.17929104995608319</v>
      </c>
      <c r="E1465" s="3">
        <v>0.31970399510784331</v>
      </c>
      <c r="F1465" s="3">
        <v>0.64186046511627903</v>
      </c>
      <c r="G1465" s="3">
        <v>8.0232558139534879E-2</v>
      </c>
      <c r="H1465" s="3">
        <v>0.10232558139534879</v>
      </c>
      <c r="I1465" s="3">
        <v>0.2232558139534884</v>
      </c>
      <c r="J1465" s="3">
        <v>3.1985688263989849E-2</v>
      </c>
      <c r="K1465" s="3">
        <v>90477.200000000303</v>
      </c>
      <c r="L1465" s="3" t="s">
        <v>13562</v>
      </c>
      <c r="M1465" s="4" t="str">
        <f ca="1">IFERROR(__xludf.DUMMYFUNCTION("REGEXREPLACE(F816,""\D"", """")"),"24")</f>
        <v>24</v>
      </c>
    </row>
    <row r="1466" spans="1:13" ht="15.75" customHeight="1">
      <c r="A1466" s="1">
        <v>860</v>
      </c>
      <c r="B1466" s="3">
        <v>861</v>
      </c>
      <c r="C1466" s="3" t="s">
        <v>2546</v>
      </c>
      <c r="D1466" s="3">
        <v>0.16665373973650729</v>
      </c>
      <c r="E1466" s="3">
        <v>0.17275500968552851</v>
      </c>
      <c r="F1466" s="3">
        <v>0.61073825503355705</v>
      </c>
      <c r="G1466" s="3">
        <v>0.1188878235858102</v>
      </c>
      <c r="H1466" s="3">
        <v>0.14189837008628961</v>
      </c>
      <c r="I1466" s="3">
        <v>0.30105465004793858</v>
      </c>
      <c r="J1466" s="3">
        <v>4.2903946391281547E-2</v>
      </c>
      <c r="K1466" s="3">
        <v>117319.1000000007</v>
      </c>
      <c r="L1466" s="3" t="s">
        <v>13608</v>
      </c>
      <c r="M1466" s="4" t="str">
        <f ca="1">IFERROR(__xludf.DUMMYFUNCTION("REGEXREPLACE(F862,""\D"", """")"),"24")</f>
        <v>24</v>
      </c>
    </row>
    <row r="1467" spans="1:13" ht="15.75" customHeight="1">
      <c r="A1467" s="1">
        <v>1022</v>
      </c>
      <c r="B1467" s="3">
        <v>1023</v>
      </c>
      <c r="C1467" s="3" t="s">
        <v>2998</v>
      </c>
      <c r="D1467" s="3">
        <v>0.1540486955561938</v>
      </c>
      <c r="E1467" s="3">
        <v>0.14775352285495261</v>
      </c>
      <c r="F1467" s="3">
        <v>0.64468085106382977</v>
      </c>
      <c r="G1467" s="3">
        <v>0.1170212765957447</v>
      </c>
      <c r="H1467" s="3">
        <v>0.1574468085106383</v>
      </c>
      <c r="I1467" s="3">
        <v>0.31702127659574469</v>
      </c>
      <c r="J1467" s="3">
        <v>4.1014236173915912E-2</v>
      </c>
      <c r="K1467" s="3">
        <v>52432.199999999502</v>
      </c>
      <c r="L1467" s="3" t="s">
        <v>13770</v>
      </c>
      <c r="M1467" s="4" t="str">
        <f ca="1">IFERROR(__xludf.DUMMYFUNCTION("REGEXREPLACE(F1024,""\D"", """")"),"24")</f>
        <v>24</v>
      </c>
    </row>
    <row r="1468" spans="1:13" ht="15.75" customHeight="1">
      <c r="A1468" s="1">
        <v>1193</v>
      </c>
      <c r="B1468" s="3">
        <v>1194</v>
      </c>
      <c r="C1468" s="3" t="s">
        <v>3489</v>
      </c>
      <c r="D1468" s="3">
        <v>0.1395216213910391</v>
      </c>
      <c r="E1468" s="3">
        <v>0.21851543037154231</v>
      </c>
      <c r="F1468" s="3">
        <v>0.63022508038585212</v>
      </c>
      <c r="G1468" s="3">
        <v>9.9678456591639875E-2</v>
      </c>
      <c r="H1468" s="3">
        <v>8.6816720257234734E-2</v>
      </c>
      <c r="I1468" s="3">
        <v>0.2861736334405145</v>
      </c>
      <c r="J1468" s="3">
        <v>2.4741751752633819E-2</v>
      </c>
      <c r="K1468" s="3">
        <v>33599.899999999863</v>
      </c>
      <c r="L1468" s="3" t="s">
        <v>13941</v>
      </c>
      <c r="M1468" s="4" t="str">
        <f ca="1">IFERROR(__xludf.DUMMYFUNCTION("REGEXREPLACE(F1195,""\D"", """")"),"24")</f>
        <v>24</v>
      </c>
    </row>
    <row r="1469" spans="1:13" ht="15.75" customHeight="1">
      <c r="A1469" s="1">
        <v>1312</v>
      </c>
      <c r="B1469" s="3">
        <v>1313</v>
      </c>
      <c r="C1469" s="3" t="s">
        <v>3828</v>
      </c>
      <c r="D1469" s="3">
        <v>0.20367311231751531</v>
      </c>
      <c r="E1469" s="3">
        <v>0.28739649649580751</v>
      </c>
      <c r="F1469" s="3">
        <v>0.68055555555555558</v>
      </c>
      <c r="G1469" s="3">
        <v>6.4814814814814811E-2</v>
      </c>
      <c r="H1469" s="3">
        <v>0.1064814814814815</v>
      </c>
      <c r="I1469" s="3">
        <v>0.2361111111111111</v>
      </c>
      <c r="J1469" s="3">
        <v>3.1515548774580633E-2</v>
      </c>
      <c r="K1469" s="3">
        <v>24216.499999999989</v>
      </c>
      <c r="L1469" s="3" t="s">
        <v>14060</v>
      </c>
      <c r="M1469" s="4" t="str">
        <f ca="1">IFERROR(__xludf.DUMMYFUNCTION("REGEXREPLACE(F1314,""\D"", """")"),"24")</f>
        <v>24</v>
      </c>
    </row>
    <row r="1470" spans="1:13" ht="15.75" customHeight="1">
      <c r="A1470" s="1">
        <v>1463</v>
      </c>
      <c r="B1470" s="3">
        <v>1464</v>
      </c>
      <c r="C1470" s="3" t="s">
        <v>4240</v>
      </c>
      <c r="D1470" s="3">
        <v>0.16754425554380531</v>
      </c>
      <c r="E1470" s="3">
        <v>0.236668495792237</v>
      </c>
      <c r="F1470" s="3">
        <v>0.60994764397905754</v>
      </c>
      <c r="G1470" s="3">
        <v>9.947643979057591E-2</v>
      </c>
      <c r="H1470" s="3">
        <v>0.1191099476439791</v>
      </c>
      <c r="I1470" s="3">
        <v>0.26178010471204188</v>
      </c>
      <c r="J1470" s="3">
        <v>3.5928537846014338E-2</v>
      </c>
      <c r="K1470" s="3">
        <v>85542.10000000002</v>
      </c>
      <c r="L1470" s="3" t="s">
        <v>14211</v>
      </c>
      <c r="M1470" s="4" t="str">
        <f ca="1">IFERROR(__xludf.DUMMYFUNCTION("REGEXREPLACE(F1465,""\D"", """")"),"24")</f>
        <v>24</v>
      </c>
    </row>
    <row r="1471" spans="1:13" ht="15.75" customHeight="1">
      <c r="A1471" s="1">
        <v>1764</v>
      </c>
      <c r="B1471" s="3">
        <v>1765</v>
      </c>
      <c r="C1471" s="3" t="s">
        <v>5070</v>
      </c>
      <c r="D1471" s="3">
        <v>0.13309321379623559</v>
      </c>
      <c r="E1471" s="3">
        <v>0.23516781035979209</v>
      </c>
      <c r="F1471" s="3">
        <v>0.65248226950354615</v>
      </c>
      <c r="G1471" s="3">
        <v>8.2742316784869971E-2</v>
      </c>
      <c r="H1471" s="3">
        <v>0.1063829787234043</v>
      </c>
      <c r="I1471" s="3">
        <v>0.26477541371158392</v>
      </c>
      <c r="J1471" s="3">
        <v>2.4165432327171971E-2</v>
      </c>
      <c r="K1471" s="3">
        <v>46878.9999999996</v>
      </c>
      <c r="L1471" s="3" t="s">
        <v>14512</v>
      </c>
      <c r="M1471" s="4" t="str">
        <f ca="1">IFERROR(__xludf.DUMMYFUNCTION("REGEXREPLACE(F1766,""\D"", """")"),"24")</f>
        <v>24</v>
      </c>
    </row>
    <row r="1472" spans="1:13" ht="15.75" customHeight="1">
      <c r="A1472" s="1">
        <v>2412</v>
      </c>
      <c r="B1472" s="3">
        <v>2413</v>
      </c>
      <c r="C1472" s="3" t="s">
        <v>6771</v>
      </c>
      <c r="D1472" s="3">
        <v>0.13985559213929821</v>
      </c>
      <c r="E1472" s="3">
        <v>0.28564154385978902</v>
      </c>
      <c r="F1472" s="3">
        <v>0.62332439678284179</v>
      </c>
      <c r="G1472" s="3">
        <v>9.3833780160857902E-2</v>
      </c>
      <c r="H1472" s="3">
        <v>0.1099195710455764</v>
      </c>
      <c r="I1472" s="3">
        <v>0.24262734584450399</v>
      </c>
      <c r="J1472" s="3">
        <v>2.792783721940376E-2</v>
      </c>
      <c r="K1472" s="3">
        <v>82683.8</v>
      </c>
      <c r="L1472" s="3" t="s">
        <v>15159</v>
      </c>
      <c r="M1472" s="4" t="str">
        <f ca="1">IFERROR(__xludf.DUMMYFUNCTION("REGEXREPLACE(F2414,""\D"", """")"),"24")</f>
        <v>24</v>
      </c>
    </row>
    <row r="1473" spans="1:13" ht="15.75" customHeight="1">
      <c r="A1473" s="1">
        <v>2788</v>
      </c>
      <c r="B1473" s="3">
        <v>2789</v>
      </c>
      <c r="C1473" s="3" t="s">
        <v>7777</v>
      </c>
      <c r="D1473" s="3">
        <v>0.15264973945692181</v>
      </c>
      <c r="E1473" s="3">
        <v>0.25910370248349751</v>
      </c>
      <c r="F1473" s="3">
        <v>0.59370904325032769</v>
      </c>
      <c r="G1473" s="3">
        <v>0.1048492791612058</v>
      </c>
      <c r="H1473" s="3">
        <v>0.1114023591087811</v>
      </c>
      <c r="I1473" s="3">
        <v>0.26343381389252951</v>
      </c>
      <c r="J1473" s="3">
        <v>3.2480060436397597E-2</v>
      </c>
      <c r="K1473" s="3">
        <v>85472.999999999985</v>
      </c>
      <c r="L1473" s="3" t="s">
        <v>15535</v>
      </c>
      <c r="M1473" s="4" t="str">
        <f ca="1">IFERROR(__xludf.DUMMYFUNCTION("REGEXREPLACE(F2790,""\D"", """")"),"24")</f>
        <v>24</v>
      </c>
    </row>
    <row r="1474" spans="1:13" ht="15.75" customHeight="1">
      <c r="A1474" s="1">
        <v>3230</v>
      </c>
      <c r="B1474" s="3">
        <v>3231</v>
      </c>
      <c r="C1474" s="3" t="s">
        <v>8956</v>
      </c>
      <c r="D1474" s="3">
        <v>0.14651487048859069</v>
      </c>
      <c r="E1474" s="3">
        <v>0.1094704888063367</v>
      </c>
      <c r="F1474" s="3">
        <v>0.71171171171171166</v>
      </c>
      <c r="G1474" s="3">
        <v>0.16666666666666671</v>
      </c>
      <c r="H1474" s="3">
        <v>0.19369369369369371</v>
      </c>
      <c r="I1474" s="3">
        <v>0.36486486486486491</v>
      </c>
      <c r="J1474" s="3">
        <v>5.1284741853945319E-2</v>
      </c>
      <c r="K1474" s="3">
        <v>25424</v>
      </c>
      <c r="L1474" s="3" t="s">
        <v>15977</v>
      </c>
      <c r="M1474" s="4" t="str">
        <f ca="1">IFERROR(__xludf.DUMMYFUNCTION("REGEXREPLACE(F3232,""\D"", """")"),"24")</f>
        <v>24</v>
      </c>
    </row>
    <row r="1475" spans="1:13" ht="15.75" customHeight="1">
      <c r="A1475" s="1">
        <v>3260</v>
      </c>
      <c r="B1475" s="3">
        <v>3261</v>
      </c>
      <c r="C1475" s="3" t="s">
        <v>9036</v>
      </c>
      <c r="D1475" s="3">
        <v>0.12377668077336711</v>
      </c>
      <c r="E1475" s="3">
        <v>0.18596745318904781</v>
      </c>
      <c r="F1475" s="3">
        <v>0.67391304347826086</v>
      </c>
      <c r="G1475" s="3">
        <v>0.1231884057971015</v>
      </c>
      <c r="H1475" s="3">
        <v>0.14492753623188409</v>
      </c>
      <c r="I1475" s="3">
        <v>0.32608695652173908</v>
      </c>
      <c r="J1475" s="3">
        <v>3.0897545733504381E-2</v>
      </c>
      <c r="K1475" s="3">
        <v>16338.30000000003</v>
      </c>
      <c r="L1475" s="3" t="s">
        <v>16007</v>
      </c>
      <c r="M1475" s="4" t="str">
        <f ca="1">IFERROR(__xludf.DUMMYFUNCTION("REGEXREPLACE(F3262,""\D"", """")"),"24")</f>
        <v>24</v>
      </c>
    </row>
    <row r="1476" spans="1:13" ht="15.75" customHeight="1">
      <c r="A1476" s="1">
        <v>3274</v>
      </c>
      <c r="B1476" s="3">
        <v>3275</v>
      </c>
      <c r="C1476" s="3" t="s">
        <v>9072</v>
      </c>
      <c r="D1476" s="3">
        <v>0.1387908130346717</v>
      </c>
      <c r="E1476" s="3">
        <v>0.26184710240499609</v>
      </c>
      <c r="F1476" s="3">
        <v>0.61538461538461542</v>
      </c>
      <c r="G1476" s="3">
        <v>9.3406593406593408E-2</v>
      </c>
      <c r="H1476" s="3">
        <v>0.1167582417582418</v>
      </c>
      <c r="I1476" s="3">
        <v>0.25137362637362642</v>
      </c>
      <c r="J1476" s="3">
        <v>2.8519028450213198E-2</v>
      </c>
      <c r="K1476" s="3">
        <v>80069.899999999907</v>
      </c>
      <c r="L1476" s="3" t="s">
        <v>16021</v>
      </c>
      <c r="M1476" s="4" t="str">
        <f ca="1">IFERROR(__xludf.DUMMYFUNCTION("REGEXREPLACE(F3276,""\D"", """")"),"24")</f>
        <v>24</v>
      </c>
    </row>
    <row r="1477" spans="1:13" ht="15.75" customHeight="1">
      <c r="A1477" s="1">
        <v>3404</v>
      </c>
      <c r="B1477" s="3">
        <v>3405</v>
      </c>
      <c r="C1477" s="3" t="s">
        <v>9421</v>
      </c>
      <c r="D1477" s="3">
        <v>0.157682836062982</v>
      </c>
      <c r="E1477" s="3">
        <v>0.2011165718525611</v>
      </c>
      <c r="F1477" s="3">
        <v>0.63934426229508201</v>
      </c>
      <c r="G1477" s="3">
        <v>0.10655737704918029</v>
      </c>
      <c r="H1477" s="3">
        <v>0.110655737704918</v>
      </c>
      <c r="I1477" s="3">
        <v>0.26844262295081972</v>
      </c>
      <c r="J1477" s="3">
        <v>3.3408188561389718E-2</v>
      </c>
      <c r="K1477" s="3">
        <v>53142.699999999488</v>
      </c>
      <c r="L1477" s="3" t="s">
        <v>16151</v>
      </c>
      <c r="M1477" s="4" t="str">
        <f ca="1">IFERROR(__xludf.DUMMYFUNCTION("REGEXREPLACE(F3406,""\D"", """")"),"24")</f>
        <v>24</v>
      </c>
    </row>
    <row r="1478" spans="1:13" ht="15.75" customHeight="1">
      <c r="A1478" s="1">
        <v>3938</v>
      </c>
      <c r="B1478" s="3">
        <v>3939</v>
      </c>
      <c r="C1478" s="3" t="s">
        <v>10811</v>
      </c>
      <c r="D1478" s="3">
        <v>0.14932071925097279</v>
      </c>
      <c r="E1478" s="3">
        <v>0.2888412263861988</v>
      </c>
      <c r="F1478" s="3">
        <v>0.58356164383561648</v>
      </c>
      <c r="G1478" s="3">
        <v>0.1027397260273973</v>
      </c>
      <c r="H1478" s="3">
        <v>0.1</v>
      </c>
      <c r="I1478" s="3">
        <v>0.24520547945205479</v>
      </c>
      <c r="J1478" s="3">
        <v>2.9729215727658919E-2</v>
      </c>
      <c r="K1478" s="3">
        <v>81294.599999999889</v>
      </c>
      <c r="L1478" s="3" t="s">
        <v>16684</v>
      </c>
      <c r="M1478" s="4" t="str">
        <f ca="1">IFERROR(__xludf.DUMMYFUNCTION("REGEXREPLACE(F3940,""\D"", """")"),"24")</f>
        <v>24</v>
      </c>
    </row>
    <row r="1479" spans="1:13" ht="15.75" customHeight="1">
      <c r="A1479" s="1">
        <v>39</v>
      </c>
      <c r="B1479" s="3">
        <v>40</v>
      </c>
      <c r="C1479" s="3" t="s">
        <v>135</v>
      </c>
      <c r="D1479" s="3">
        <v>0.1650626829554544</v>
      </c>
      <c r="E1479" s="3">
        <v>0.1971472854143777</v>
      </c>
      <c r="F1479" s="3">
        <v>0.66115702479338845</v>
      </c>
      <c r="G1479" s="3">
        <v>0.1005509641873278</v>
      </c>
      <c r="H1479" s="3">
        <v>0.13085399449035809</v>
      </c>
      <c r="I1479" s="3">
        <v>0.28374655647382918</v>
      </c>
      <c r="J1479" s="3">
        <v>3.7321192706753659E-2</v>
      </c>
      <c r="K1479" s="3">
        <v>79409.7</v>
      </c>
      <c r="L1479" s="3" t="s">
        <v>12788</v>
      </c>
      <c r="M1479" s="4" t="str">
        <f ca="1">IFERROR(__xludf.DUMMYFUNCTION("REGEXREPLACE(F41,""\D"", """")"),"25")</f>
        <v>25</v>
      </c>
    </row>
    <row r="1480" spans="1:13" ht="15.75" customHeight="1">
      <c r="A1480" s="1">
        <v>116</v>
      </c>
      <c r="B1480" s="3">
        <v>117</v>
      </c>
      <c r="C1480" s="3" t="s">
        <v>377</v>
      </c>
      <c r="D1480" s="3">
        <v>0.1699034277745195</v>
      </c>
      <c r="E1480" s="3">
        <v>0.17087836956324631</v>
      </c>
      <c r="F1480" s="3">
        <v>0.62206896551724133</v>
      </c>
      <c r="G1480" s="3">
        <v>0.12551724137931031</v>
      </c>
      <c r="H1480" s="3">
        <v>0.1241379310344828</v>
      </c>
      <c r="I1480" s="3">
        <v>0.30344827586206902</v>
      </c>
      <c r="J1480" s="3">
        <v>4.184567991937261E-2</v>
      </c>
      <c r="K1480" s="3">
        <v>81864.099999999744</v>
      </c>
      <c r="L1480" s="3" t="s">
        <v>12865</v>
      </c>
      <c r="M1480" s="4" t="str">
        <f ca="1">IFERROR(__xludf.DUMMYFUNCTION("REGEXREPLACE(F118,""\D"", """")"),"25")</f>
        <v>25</v>
      </c>
    </row>
    <row r="1481" spans="1:13" ht="15.75" customHeight="1">
      <c r="A1481" s="1">
        <v>258</v>
      </c>
      <c r="B1481" s="3">
        <v>259</v>
      </c>
      <c r="C1481" s="3" t="s">
        <v>798</v>
      </c>
      <c r="D1481" s="3">
        <v>0.16340961539853541</v>
      </c>
      <c r="E1481" s="3">
        <v>0.16207075445506039</v>
      </c>
      <c r="F1481" s="3">
        <v>0.64342313787638672</v>
      </c>
      <c r="G1481" s="3">
        <v>0.1045958795562599</v>
      </c>
      <c r="H1481" s="3">
        <v>0.13946117274167991</v>
      </c>
      <c r="I1481" s="3">
        <v>0.29477020602218701</v>
      </c>
      <c r="J1481" s="3">
        <v>3.8847106982644812E-2</v>
      </c>
      <c r="K1481" s="3">
        <v>70651.099999999642</v>
      </c>
      <c r="L1481" s="3" t="s">
        <v>13007</v>
      </c>
      <c r="M1481" s="4" t="str">
        <f ca="1">IFERROR(__xludf.DUMMYFUNCTION("REGEXREPLACE(F260,""\D"", """")"),"25")</f>
        <v>25</v>
      </c>
    </row>
    <row r="1482" spans="1:13" ht="15.75" customHeight="1">
      <c r="A1482" s="1">
        <v>277</v>
      </c>
      <c r="B1482" s="3">
        <v>278</v>
      </c>
      <c r="C1482" s="3" t="s">
        <v>857</v>
      </c>
      <c r="D1482" s="3">
        <v>0.14058194405343671</v>
      </c>
      <c r="E1482" s="3">
        <v>0.16930372295435281</v>
      </c>
      <c r="F1482" s="3">
        <v>0.65535714285714286</v>
      </c>
      <c r="G1482" s="3">
        <v>0.1125</v>
      </c>
      <c r="H1482" s="3">
        <v>0.1339285714285714</v>
      </c>
      <c r="I1482" s="3">
        <v>0.31071428571428572</v>
      </c>
      <c r="J1482" s="3">
        <v>3.389733018963334E-2</v>
      </c>
      <c r="K1482" s="3">
        <v>62823.199999999662</v>
      </c>
      <c r="L1482" s="3" t="s">
        <v>13026</v>
      </c>
      <c r="M1482" s="4" t="str">
        <f ca="1">IFERROR(__xludf.DUMMYFUNCTION("REGEXREPLACE(F279,""\D"", """")"),"25")</f>
        <v>25</v>
      </c>
    </row>
    <row r="1483" spans="1:13" ht="15.75" customHeight="1">
      <c r="A1483" s="1">
        <v>326</v>
      </c>
      <c r="B1483" s="3">
        <v>327</v>
      </c>
      <c r="C1483" s="3" t="s">
        <v>1002</v>
      </c>
      <c r="D1483" s="3">
        <v>0.15454476597883071</v>
      </c>
      <c r="E1483" s="3">
        <v>0.19456135434308719</v>
      </c>
      <c r="F1483" s="3">
        <v>0.64401544401544397</v>
      </c>
      <c r="G1483" s="3">
        <v>9.3436293436293436E-2</v>
      </c>
      <c r="H1483" s="3">
        <v>0.13204633204633201</v>
      </c>
      <c r="I1483" s="3">
        <v>0.27181467181467178</v>
      </c>
      <c r="J1483" s="3">
        <v>3.4088571693616829E-2</v>
      </c>
      <c r="K1483" s="3">
        <v>141385.90000000279</v>
      </c>
      <c r="L1483" s="3" t="s">
        <v>13075</v>
      </c>
      <c r="M1483" s="4" t="str">
        <f ca="1">IFERROR(__xludf.DUMMYFUNCTION("REGEXREPLACE(F328,""\D"", """")"),"25")</f>
        <v>25</v>
      </c>
    </row>
    <row r="1484" spans="1:13" ht="15.75" customHeight="1">
      <c r="A1484" s="1">
        <v>625</v>
      </c>
      <c r="B1484" s="3">
        <v>626</v>
      </c>
      <c r="C1484" s="3" t="s">
        <v>1868</v>
      </c>
      <c r="D1484" s="3">
        <v>0.19224236633608871</v>
      </c>
      <c r="E1484" s="3">
        <v>0.1208099912509705</v>
      </c>
      <c r="F1484" s="3">
        <v>0.65909090909090906</v>
      </c>
      <c r="G1484" s="3">
        <v>0.16363636363636361</v>
      </c>
      <c r="H1484" s="3">
        <v>0.1136363636363636</v>
      </c>
      <c r="I1484" s="3">
        <v>0.35909090909090913</v>
      </c>
      <c r="J1484" s="3">
        <v>5.0288621645957217E-2</v>
      </c>
      <c r="K1484" s="3">
        <v>25216.799999999981</v>
      </c>
      <c r="L1484" s="3" t="s">
        <v>13374</v>
      </c>
      <c r="M1484" s="4" t="str">
        <f ca="1">IFERROR(__xludf.DUMMYFUNCTION("REGEXREPLACE(F627,""\D"", """")"),"25")</f>
        <v>25</v>
      </c>
    </row>
    <row r="1485" spans="1:13" ht="15.75" customHeight="1">
      <c r="A1485" s="1">
        <v>798</v>
      </c>
      <c r="B1485" s="3">
        <v>799</v>
      </c>
      <c r="C1485" s="3" t="s">
        <v>2372</v>
      </c>
      <c r="D1485" s="3">
        <v>0.18368517613463209</v>
      </c>
      <c r="E1485" s="3">
        <v>0.21139027162475921</v>
      </c>
      <c r="F1485" s="3">
        <v>0.65990990990990994</v>
      </c>
      <c r="G1485" s="3">
        <v>0.1013513513513514</v>
      </c>
      <c r="H1485" s="3">
        <v>0.1058558558558559</v>
      </c>
      <c r="I1485" s="3">
        <v>0.27252252252252251</v>
      </c>
      <c r="J1485" s="3">
        <v>3.6961580158453723E-2</v>
      </c>
      <c r="K1485" s="3">
        <v>48924.099999999577</v>
      </c>
      <c r="L1485" s="3" t="s">
        <v>13547</v>
      </c>
      <c r="M1485" s="4" t="str">
        <f ca="1">IFERROR(__xludf.DUMMYFUNCTION("REGEXREPLACE(F800,""\D"", """")"),"25")</f>
        <v>25</v>
      </c>
    </row>
    <row r="1486" spans="1:13" ht="15.75" customHeight="1">
      <c r="A1486" s="1">
        <v>875</v>
      </c>
      <c r="B1486" s="3">
        <v>876</v>
      </c>
      <c r="C1486" s="3" t="s">
        <v>2587</v>
      </c>
      <c r="D1486" s="3">
        <v>0.21005906267450031</v>
      </c>
      <c r="E1486" s="3">
        <v>0.27121359854100768</v>
      </c>
      <c r="F1486" s="3">
        <v>0.67164179104477617</v>
      </c>
      <c r="G1486" s="3">
        <v>0.12686567164179111</v>
      </c>
      <c r="H1486" s="3">
        <v>6.7164179104477612E-2</v>
      </c>
      <c r="I1486" s="3">
        <v>0.29850746268656708</v>
      </c>
      <c r="J1486" s="3">
        <v>3.4944454796669473E-2</v>
      </c>
      <c r="K1486" s="3">
        <v>14141.800000000039</v>
      </c>
      <c r="L1486" s="3" t="s">
        <v>13623</v>
      </c>
      <c r="M1486" s="4" t="str">
        <f ca="1">IFERROR(__xludf.DUMMYFUNCTION("REGEXREPLACE(F877,""\D"", """")"),"25")</f>
        <v>25</v>
      </c>
    </row>
    <row r="1487" spans="1:13" ht="15.75" customHeight="1">
      <c r="A1487" s="1">
        <v>1249</v>
      </c>
      <c r="B1487" s="3">
        <v>1250</v>
      </c>
      <c r="C1487" s="3" t="s">
        <v>3646</v>
      </c>
      <c r="D1487" s="3">
        <v>0.17285231496196829</v>
      </c>
      <c r="E1487" s="3">
        <v>0.24374257688903811</v>
      </c>
      <c r="F1487" s="3">
        <v>0.68384879725085912</v>
      </c>
      <c r="G1487" s="3">
        <v>0.15120274914089349</v>
      </c>
      <c r="H1487" s="3">
        <v>8.5910652920962199E-2</v>
      </c>
      <c r="I1487" s="3">
        <v>0.26804123711340211</v>
      </c>
      <c r="J1487" s="3">
        <v>3.8049624694680283E-2</v>
      </c>
      <c r="K1487" s="3">
        <v>31603.999999999891</v>
      </c>
      <c r="L1487" s="3" t="s">
        <v>13997</v>
      </c>
      <c r="M1487" s="4" t="str">
        <f ca="1">IFERROR(__xludf.DUMMYFUNCTION("REGEXREPLACE(F1251,""\D"", """")"),"25")</f>
        <v>25</v>
      </c>
    </row>
    <row r="1488" spans="1:13" ht="15.75" customHeight="1">
      <c r="A1488" s="1">
        <v>1603</v>
      </c>
      <c r="B1488" s="3">
        <v>1604</v>
      </c>
      <c r="C1488" s="3" t="s">
        <v>4628</v>
      </c>
      <c r="D1488" s="3">
        <v>0.18468396378317961</v>
      </c>
      <c r="E1488" s="3">
        <v>0.28458045148388472</v>
      </c>
      <c r="F1488" s="3">
        <v>0.62542955326460481</v>
      </c>
      <c r="G1488" s="3">
        <v>8.5910652920962199E-2</v>
      </c>
      <c r="H1488" s="3">
        <v>0.1099656357388316</v>
      </c>
      <c r="I1488" s="3">
        <v>0.25085910652920962</v>
      </c>
      <c r="J1488" s="3">
        <v>3.4242822082270773E-2</v>
      </c>
      <c r="K1488" s="3">
        <v>31516.699999999899</v>
      </c>
      <c r="L1488" s="3" t="s">
        <v>14351</v>
      </c>
      <c r="M1488" s="4" t="str">
        <f ca="1">IFERROR(__xludf.DUMMYFUNCTION("REGEXREPLACE(F1605,""\D"", """")"),"25")</f>
        <v>25</v>
      </c>
    </row>
    <row r="1489" spans="1:13" ht="15.75" customHeight="1">
      <c r="A1489" s="1">
        <v>1628</v>
      </c>
      <c r="B1489" s="3">
        <v>1629</v>
      </c>
      <c r="C1489" s="3" t="s">
        <v>4698</v>
      </c>
      <c r="D1489" s="3">
        <v>0.18593911722284021</v>
      </c>
      <c r="E1489" s="3">
        <v>0.2247548329827096</v>
      </c>
      <c r="F1489" s="3">
        <v>0.60700389105058361</v>
      </c>
      <c r="G1489" s="3">
        <v>0.1037613488975357</v>
      </c>
      <c r="H1489" s="3">
        <v>0.1245136186770428</v>
      </c>
      <c r="I1489" s="3">
        <v>0.27367055771725041</v>
      </c>
      <c r="J1489" s="3">
        <v>4.1674149710356261E-2</v>
      </c>
      <c r="K1489" s="3">
        <v>86127.199999999968</v>
      </c>
      <c r="L1489" s="3" t="s">
        <v>14376</v>
      </c>
      <c r="M1489" s="4" t="str">
        <f ca="1">IFERROR(__xludf.DUMMYFUNCTION("REGEXREPLACE(F1630,""\D"", """")"),"25")</f>
        <v>25</v>
      </c>
    </row>
    <row r="1490" spans="1:13" ht="15.75" customHeight="1">
      <c r="A1490" s="1">
        <v>1634</v>
      </c>
      <c r="B1490" s="3">
        <v>1635</v>
      </c>
      <c r="C1490" s="3" t="s">
        <v>4715</v>
      </c>
      <c r="D1490" s="3">
        <v>0.16384529708778961</v>
      </c>
      <c r="E1490" s="3">
        <v>0.2335645057278011</v>
      </c>
      <c r="F1490" s="3">
        <v>0.62689393939393945</v>
      </c>
      <c r="G1490" s="3">
        <v>0.1193181818181818</v>
      </c>
      <c r="H1490" s="3">
        <v>0.1117424242424242</v>
      </c>
      <c r="I1490" s="3">
        <v>0.26893939393939392</v>
      </c>
      <c r="J1490" s="3">
        <v>3.7055252644134687E-2</v>
      </c>
      <c r="K1490" s="3">
        <v>60072.399999999529</v>
      </c>
      <c r="L1490" s="3" t="s">
        <v>14382</v>
      </c>
      <c r="M1490" s="4" t="str">
        <f ca="1">IFERROR(__xludf.DUMMYFUNCTION("REGEXREPLACE(F1636,""\D"", """")"),"25")</f>
        <v>25</v>
      </c>
    </row>
    <row r="1491" spans="1:13" ht="15.75" customHeight="1">
      <c r="A1491" s="1">
        <v>2142</v>
      </c>
      <c r="B1491" s="3">
        <v>2143</v>
      </c>
      <c r="C1491" s="3" t="s">
        <v>6067</v>
      </c>
      <c r="D1491" s="3">
        <v>0.17798659306234749</v>
      </c>
      <c r="E1491" s="3">
        <v>0.30602727968927251</v>
      </c>
      <c r="F1491" s="3">
        <v>0.68525896414342624</v>
      </c>
      <c r="G1491" s="3">
        <v>6.7729083665338641E-2</v>
      </c>
      <c r="H1491" s="3">
        <v>9.5617529880478086E-2</v>
      </c>
      <c r="I1491" s="3">
        <v>0.21912350597609559</v>
      </c>
      <c r="J1491" s="3">
        <v>2.6766699452161161E-2</v>
      </c>
      <c r="K1491" s="3">
        <v>26065.599999999959</v>
      </c>
      <c r="L1491" s="3" t="s">
        <v>14889</v>
      </c>
      <c r="M1491" s="4" t="str">
        <f ca="1">IFERROR(__xludf.DUMMYFUNCTION("REGEXREPLACE(F2144,""\D"", """")"),"25")</f>
        <v>25</v>
      </c>
    </row>
    <row r="1492" spans="1:13" ht="15.75" customHeight="1">
      <c r="A1492" s="1">
        <v>2143</v>
      </c>
      <c r="B1492" s="3">
        <v>2144</v>
      </c>
      <c r="C1492" s="3" t="s">
        <v>6070</v>
      </c>
      <c r="D1492" s="3">
        <v>0.16784718882960131</v>
      </c>
      <c r="E1492" s="3">
        <v>0.56407284028597116</v>
      </c>
      <c r="F1492" s="3">
        <v>0.61691542288557211</v>
      </c>
      <c r="G1492" s="3">
        <v>4.7263681592039801E-2</v>
      </c>
      <c r="H1492" s="3">
        <v>6.965174129353234E-2</v>
      </c>
      <c r="I1492" s="3">
        <v>0.14676616915422891</v>
      </c>
      <c r="J1492" s="3">
        <v>1.818218332740603E-2</v>
      </c>
      <c r="K1492" s="3">
        <v>41765.599999999657</v>
      </c>
      <c r="L1492" s="3" t="s">
        <v>14890</v>
      </c>
      <c r="M1492" s="4" t="str">
        <f ca="1">IFERROR(__xludf.DUMMYFUNCTION("REGEXREPLACE(F2145,""\D"", """")"),"25")</f>
        <v>25</v>
      </c>
    </row>
    <row r="1493" spans="1:13" ht="15.75" customHeight="1">
      <c r="A1493" s="1">
        <v>2296</v>
      </c>
      <c r="B1493" s="3">
        <v>2297</v>
      </c>
      <c r="C1493" s="3" t="s">
        <v>6465</v>
      </c>
      <c r="D1493" s="3">
        <v>0.16646907812359801</v>
      </c>
      <c r="E1493" s="3">
        <v>0.26011109646475478</v>
      </c>
      <c r="F1493" s="3">
        <v>0.67258382642998027</v>
      </c>
      <c r="G1493" s="3">
        <v>8.0867850098619326E-2</v>
      </c>
      <c r="H1493" s="3">
        <v>0.1005917159763314</v>
      </c>
      <c r="I1493" s="3">
        <v>0.23471400394477321</v>
      </c>
      <c r="J1493" s="3">
        <v>2.917370837112938E-2</v>
      </c>
      <c r="K1493" s="3">
        <v>55180.999999999447</v>
      </c>
      <c r="L1493" s="3" t="s">
        <v>15043</v>
      </c>
      <c r="M1493" s="4" t="str">
        <f ca="1">IFERROR(__xludf.DUMMYFUNCTION("REGEXREPLACE(F2298,""\D"", """")"),"25")</f>
        <v>25</v>
      </c>
    </row>
    <row r="1494" spans="1:13" ht="15.75" customHeight="1">
      <c r="A1494" s="1">
        <v>2502</v>
      </c>
      <c r="B1494" s="3">
        <v>2503</v>
      </c>
      <c r="C1494" s="3" t="s">
        <v>7016</v>
      </c>
      <c r="D1494" s="3">
        <v>0.2102948888668138</v>
      </c>
      <c r="E1494" s="3">
        <v>0.1174158115152554</v>
      </c>
      <c r="F1494" s="3">
        <v>0.6470588235294118</v>
      </c>
      <c r="G1494" s="3">
        <v>0.19786096256684491</v>
      </c>
      <c r="H1494" s="3">
        <v>0.10695187165775399</v>
      </c>
      <c r="I1494" s="3">
        <v>0.35294117647058831</v>
      </c>
      <c r="J1494" s="3">
        <v>5.8189162239042851E-2</v>
      </c>
      <c r="K1494" s="3">
        <v>21743.7</v>
      </c>
      <c r="L1494" s="3" t="s">
        <v>15249</v>
      </c>
      <c r="M1494" s="4" t="str">
        <f ca="1">IFERROR(__xludf.DUMMYFUNCTION("REGEXREPLACE(F2504,""\D"", """")"),"25")</f>
        <v>25</v>
      </c>
    </row>
    <row r="1495" spans="1:13" ht="15.75" customHeight="1">
      <c r="A1495" s="1">
        <v>2941</v>
      </c>
      <c r="B1495" s="3">
        <v>2942</v>
      </c>
      <c r="C1495" s="3" t="s">
        <v>8180</v>
      </c>
      <c r="D1495" s="3">
        <v>0.1346034242422762</v>
      </c>
      <c r="E1495" s="3">
        <v>0.37156891120572128</v>
      </c>
      <c r="F1495" s="3">
        <v>0.52564102564102566</v>
      </c>
      <c r="G1495" s="3">
        <v>9.6153846153846159E-2</v>
      </c>
      <c r="H1495" s="3">
        <v>8.3333333333333329E-2</v>
      </c>
      <c r="I1495" s="3">
        <v>0.2371794871794872</v>
      </c>
      <c r="J1495" s="3">
        <v>2.1681839239581991E-2</v>
      </c>
      <c r="K1495" s="3">
        <v>17657.40000000002</v>
      </c>
      <c r="L1495" s="3" t="s">
        <v>15688</v>
      </c>
      <c r="M1495" s="4" t="str">
        <f ca="1">IFERROR(__xludf.DUMMYFUNCTION("REGEXREPLACE(F2943,""\D"", """")"),"25")</f>
        <v>25</v>
      </c>
    </row>
    <row r="1496" spans="1:13" ht="15.75" customHeight="1">
      <c r="A1496" s="1">
        <v>3208</v>
      </c>
      <c r="B1496" s="3">
        <v>3209</v>
      </c>
      <c r="C1496" s="3" t="s">
        <v>8898</v>
      </c>
      <c r="D1496" s="3">
        <v>0.16782041879441159</v>
      </c>
      <c r="E1496" s="3">
        <v>0.30720906249988589</v>
      </c>
      <c r="F1496" s="3">
        <v>0.61971830985915488</v>
      </c>
      <c r="G1496" s="3">
        <v>8.9788732394366202E-2</v>
      </c>
      <c r="H1496" s="3">
        <v>8.9788732394366202E-2</v>
      </c>
      <c r="I1496" s="3">
        <v>0.2464788732394366</v>
      </c>
      <c r="J1496" s="3">
        <v>2.9321764478913999E-2</v>
      </c>
      <c r="K1496" s="3">
        <v>61845.499999999643</v>
      </c>
      <c r="L1496" s="3" t="s">
        <v>15955</v>
      </c>
      <c r="M1496" s="4" t="str">
        <f ca="1">IFERROR(__xludf.DUMMYFUNCTION("REGEXREPLACE(F3210,""\D"", """")"),"25")</f>
        <v>25</v>
      </c>
    </row>
    <row r="1497" spans="1:13" ht="15.75" customHeight="1">
      <c r="A1497" s="1">
        <v>3410</v>
      </c>
      <c r="B1497" s="3">
        <v>3411</v>
      </c>
      <c r="C1497" s="3" t="s">
        <v>9439</v>
      </c>
      <c r="D1497" s="3">
        <v>0.13795058751033781</v>
      </c>
      <c r="E1497" s="3">
        <v>0.25457821074963649</v>
      </c>
      <c r="F1497" s="3">
        <v>0.63636363636363635</v>
      </c>
      <c r="G1497" s="3">
        <v>8.7878787878787876E-2</v>
      </c>
      <c r="H1497" s="3">
        <v>0.1</v>
      </c>
      <c r="I1497" s="3">
        <v>0.23939393939393941</v>
      </c>
      <c r="J1497" s="3">
        <v>2.4732948300961181E-2</v>
      </c>
      <c r="K1497" s="3">
        <v>36072.699999999808</v>
      </c>
      <c r="L1497" s="3" t="s">
        <v>16157</v>
      </c>
      <c r="M1497" s="4" t="str">
        <f ca="1">IFERROR(__xludf.DUMMYFUNCTION("REGEXREPLACE(F3412,""\D"", """")"),"25")</f>
        <v>25</v>
      </c>
    </row>
    <row r="1498" spans="1:13" ht="15.75" customHeight="1">
      <c r="A1498" s="1">
        <v>3536</v>
      </c>
      <c r="B1498" s="3">
        <v>3537</v>
      </c>
      <c r="C1498" s="3" t="s">
        <v>9779</v>
      </c>
      <c r="D1498" s="3">
        <v>0.15149297422091321</v>
      </c>
      <c r="E1498" s="3">
        <v>0.270816982467323</v>
      </c>
      <c r="F1498" s="3">
        <v>0.64864864864864868</v>
      </c>
      <c r="G1498" s="3">
        <v>9.0090090090090086E-2</v>
      </c>
      <c r="H1498" s="3">
        <v>0.11171171171171169</v>
      </c>
      <c r="I1498" s="3">
        <v>0.21441441441441439</v>
      </c>
      <c r="J1498" s="3">
        <v>2.970400684493343E-2</v>
      </c>
      <c r="K1498" s="3">
        <v>59758.099999999598</v>
      </c>
      <c r="L1498" s="3" t="s">
        <v>16283</v>
      </c>
      <c r="M1498" s="4" t="str">
        <f ca="1">IFERROR(__xludf.DUMMYFUNCTION("REGEXREPLACE(F3538,""\D"", """")"),"25")</f>
        <v>25</v>
      </c>
    </row>
    <row r="1499" spans="1:13" ht="15.75" customHeight="1">
      <c r="A1499" s="1">
        <v>4128</v>
      </c>
      <c r="B1499" s="3">
        <v>4129</v>
      </c>
      <c r="C1499" s="3" t="s">
        <v>11307</v>
      </c>
      <c r="D1499" s="3">
        <v>0.15526139213224721</v>
      </c>
      <c r="E1499" s="3">
        <v>0.21490418283112059</v>
      </c>
      <c r="F1499" s="3">
        <v>0.62152777777777779</v>
      </c>
      <c r="G1499" s="3">
        <v>0.1041666666666667</v>
      </c>
      <c r="H1499" s="3">
        <v>0.11805555555555559</v>
      </c>
      <c r="I1499" s="3">
        <v>0.27777777777777779</v>
      </c>
      <c r="J1499" s="3">
        <v>3.3048079164151867E-2</v>
      </c>
      <c r="K1499" s="3">
        <v>32273.0999999999</v>
      </c>
      <c r="L1499" s="3" t="s">
        <v>16874</v>
      </c>
      <c r="M1499" s="4" t="str">
        <f ca="1">IFERROR(__xludf.DUMMYFUNCTION("REGEXREPLACE(F4130,""\D"", """")"),"25")</f>
        <v>25</v>
      </c>
    </row>
    <row r="1500" spans="1:13" ht="15.75" customHeight="1">
      <c r="A1500" s="1">
        <v>4197</v>
      </c>
      <c r="B1500" s="3">
        <v>4198</v>
      </c>
      <c r="C1500" s="3" t="s">
        <v>11485</v>
      </c>
      <c r="D1500" s="3">
        <v>5.2285726384526547E-2</v>
      </c>
      <c r="E1500" s="3">
        <v>9.7805345837563437E-2</v>
      </c>
      <c r="F1500" s="3">
        <v>0.66666666666666663</v>
      </c>
      <c r="G1500" s="3">
        <v>0.14285714285714279</v>
      </c>
      <c r="H1500" s="3">
        <v>0.14285714285714279</v>
      </c>
      <c r="I1500" s="3">
        <v>0.34920634920634919</v>
      </c>
      <c r="J1500" s="3">
        <v>1.291829916805565E-2</v>
      </c>
      <c r="K1500" s="3">
        <v>6780.5000000000045</v>
      </c>
      <c r="L1500" s="3" t="s">
        <v>16943</v>
      </c>
      <c r="M1500" s="4" t="str">
        <f ca="1">IFERROR(__xludf.DUMMYFUNCTION("REGEXREPLACE(F4199,""\D"", """")"),"25")</f>
        <v>25</v>
      </c>
    </row>
    <row r="1501" spans="1:13" ht="15.75" customHeight="1">
      <c r="A1501" s="1">
        <v>4239</v>
      </c>
      <c r="B1501" s="3">
        <v>4240</v>
      </c>
      <c r="C1501" s="3" t="s">
        <v>11598</v>
      </c>
      <c r="D1501" s="3">
        <v>0.16436394288428099</v>
      </c>
      <c r="E1501" s="3">
        <v>0.2251108557131897</v>
      </c>
      <c r="F1501" s="3">
        <v>0.62087912087912089</v>
      </c>
      <c r="G1501" s="3">
        <v>9.8901098901098897E-2</v>
      </c>
      <c r="H1501" s="3">
        <v>0.14285714285714279</v>
      </c>
      <c r="I1501" s="3">
        <v>0.2857142857142857</v>
      </c>
      <c r="J1501" s="3">
        <v>3.6820246856982937E-2</v>
      </c>
      <c r="K1501" s="3">
        <v>19922.599999999991</v>
      </c>
      <c r="L1501" s="3" t="s">
        <v>16985</v>
      </c>
      <c r="M1501" s="4" t="str">
        <f ca="1">IFERROR(__xludf.DUMMYFUNCTION("REGEXREPLACE(F4241,""\D"", """")"),"25")</f>
        <v>25</v>
      </c>
    </row>
    <row r="1502" spans="1:13" ht="15.75" customHeight="1">
      <c r="A1502" s="1">
        <v>4313</v>
      </c>
      <c r="B1502" s="3">
        <v>4314</v>
      </c>
      <c r="C1502" s="3" t="s">
        <v>11786</v>
      </c>
      <c r="D1502" s="3">
        <v>0.15482187693568869</v>
      </c>
      <c r="E1502" s="3">
        <v>0.1278664653785474</v>
      </c>
      <c r="F1502" s="3">
        <v>0.70833333333333337</v>
      </c>
      <c r="G1502" s="3">
        <v>0.1111111111111111</v>
      </c>
      <c r="H1502" s="3">
        <v>0.18055555555555561</v>
      </c>
      <c r="I1502" s="3">
        <v>0.34722222222222221</v>
      </c>
      <c r="J1502" s="3">
        <v>3.8482830374948297E-2</v>
      </c>
      <c r="K1502" s="3">
        <v>8262.5000000000055</v>
      </c>
      <c r="L1502" s="3" t="s">
        <v>17059</v>
      </c>
      <c r="M1502" s="4" t="str">
        <f ca="1">IFERROR(__xludf.DUMMYFUNCTION("REGEXREPLACE(F4315,""\D"", """")"),"25")</f>
        <v>25</v>
      </c>
    </row>
    <row r="1503" spans="1:13" ht="15.75" customHeight="1">
      <c r="A1503" s="1">
        <v>4425</v>
      </c>
      <c r="B1503" s="3">
        <v>4426</v>
      </c>
      <c r="C1503" s="3" t="s">
        <v>12084</v>
      </c>
      <c r="D1503" s="3">
        <v>0.15514453749663989</v>
      </c>
      <c r="E1503" s="3">
        <v>0.20003001651401989</v>
      </c>
      <c r="F1503" s="3">
        <v>0.65917602996254676</v>
      </c>
      <c r="G1503" s="3">
        <v>8.2397003745318345E-2</v>
      </c>
      <c r="H1503" s="3">
        <v>0.1086142322097378</v>
      </c>
      <c r="I1503" s="3">
        <v>0.26217228464419468</v>
      </c>
      <c r="J1503" s="3">
        <v>2.783229654749329E-2</v>
      </c>
      <c r="K1503" s="3">
        <v>28963.19999999995</v>
      </c>
      <c r="L1503" s="3" t="s">
        <v>17171</v>
      </c>
      <c r="M1503" s="4" t="str">
        <f ca="1">IFERROR(__xludf.DUMMYFUNCTION("REGEXREPLACE(F4427,""\D"", """")"),"25")</f>
        <v>25</v>
      </c>
    </row>
    <row r="1504" spans="1:13" ht="15.75" customHeight="1">
      <c r="A1504" s="1">
        <v>385</v>
      </c>
      <c r="B1504" s="3">
        <v>386</v>
      </c>
      <c r="C1504" s="3" t="s">
        <v>1169</v>
      </c>
      <c r="D1504" s="3">
        <v>0.18035308886574719</v>
      </c>
      <c r="E1504" s="3">
        <v>0.1500883083295117</v>
      </c>
      <c r="F1504" s="3">
        <v>0.64095744680851063</v>
      </c>
      <c r="G1504" s="3">
        <v>0.13031914893617019</v>
      </c>
      <c r="H1504" s="3">
        <v>0.1422872340425532</v>
      </c>
      <c r="I1504" s="3">
        <v>0.32978723404255322</v>
      </c>
      <c r="J1504" s="3">
        <v>4.8554235395534148E-2</v>
      </c>
      <c r="K1504" s="3">
        <v>83842.099999999977</v>
      </c>
      <c r="L1504" s="3" t="s">
        <v>13134</v>
      </c>
      <c r="M1504" s="4" t="str">
        <f ca="1">IFERROR(__xludf.DUMMYFUNCTION("REGEXREPLACE(F387,""\D"", """")"),"26")</f>
        <v>26</v>
      </c>
    </row>
    <row r="1505" spans="1:13" ht="15.75" customHeight="1">
      <c r="A1505" s="1">
        <v>459</v>
      </c>
      <c r="B1505" s="3">
        <v>460</v>
      </c>
      <c r="C1505" s="3" t="s">
        <v>1390</v>
      </c>
      <c r="D1505" s="3">
        <v>0.1488598019583933</v>
      </c>
      <c r="E1505" s="3">
        <v>0.1756949241711703</v>
      </c>
      <c r="F1505" s="3">
        <v>0.64851485148514854</v>
      </c>
      <c r="G1505" s="3">
        <v>0.17326732673267331</v>
      </c>
      <c r="H1505" s="3">
        <v>8.9108910891089105E-2</v>
      </c>
      <c r="I1505" s="3">
        <v>0.30198019801980203</v>
      </c>
      <c r="J1505" s="3">
        <v>3.5227021505918409E-2</v>
      </c>
      <c r="K1505" s="3">
        <v>23181.200000000012</v>
      </c>
      <c r="L1505" s="3" t="s">
        <v>13208</v>
      </c>
      <c r="M1505" s="4" t="str">
        <f ca="1">IFERROR(__xludf.DUMMYFUNCTION("REGEXREPLACE(F461,""\D"", """")"),"26")</f>
        <v>26</v>
      </c>
    </row>
    <row r="1506" spans="1:13" ht="15.75" customHeight="1">
      <c r="A1506" s="1">
        <v>542</v>
      </c>
      <c r="B1506" s="3">
        <v>543</v>
      </c>
      <c r="C1506" s="3" t="s">
        <v>1633</v>
      </c>
      <c r="D1506" s="3">
        <v>0.1570100231152417</v>
      </c>
      <c r="E1506" s="3">
        <v>0.1819628769580787</v>
      </c>
      <c r="F1506" s="3">
        <v>0.60991379310344829</v>
      </c>
      <c r="G1506" s="3">
        <v>0.12931034482758619</v>
      </c>
      <c r="H1506" s="3">
        <v>0.12284482758620691</v>
      </c>
      <c r="I1506" s="3">
        <v>0.29956896551724138</v>
      </c>
      <c r="J1506" s="3">
        <v>3.8754151717425078E-2</v>
      </c>
      <c r="K1506" s="3">
        <v>52318.199999999517</v>
      </c>
      <c r="L1506" s="3" t="s">
        <v>13291</v>
      </c>
      <c r="M1506" s="4" t="str">
        <f ca="1">IFERROR(__xludf.DUMMYFUNCTION("REGEXREPLACE(F544,""\D"", """")"),"26")</f>
        <v>26</v>
      </c>
    </row>
    <row r="1507" spans="1:13" ht="15.75" customHeight="1">
      <c r="A1507" s="1">
        <v>821</v>
      </c>
      <c r="B1507" s="3">
        <v>822</v>
      </c>
      <c r="C1507" s="3" t="s">
        <v>2438</v>
      </c>
      <c r="D1507" s="3">
        <v>0.1327438899985261</v>
      </c>
      <c r="E1507" s="3">
        <v>0.25115290573243237</v>
      </c>
      <c r="F1507" s="3">
        <v>0.69017632241813598</v>
      </c>
      <c r="G1507" s="3">
        <v>0.11083123425692699</v>
      </c>
      <c r="H1507" s="3">
        <v>0.1032745591939547</v>
      </c>
      <c r="I1507" s="3">
        <v>0.25188916876574308</v>
      </c>
      <c r="J1507" s="3">
        <v>2.753292150079752E-2</v>
      </c>
      <c r="K1507" s="3">
        <v>42283.29999999969</v>
      </c>
      <c r="L1507" s="3" t="s">
        <v>13569</v>
      </c>
      <c r="M1507" s="4" t="str">
        <f ca="1">IFERROR(__xludf.DUMMYFUNCTION("REGEXREPLACE(F823,""\D"", """")"),"26")</f>
        <v>26</v>
      </c>
    </row>
    <row r="1508" spans="1:13" ht="15.75" customHeight="1">
      <c r="A1508" s="1">
        <v>825</v>
      </c>
      <c r="B1508" s="3">
        <v>826</v>
      </c>
      <c r="C1508" s="3" t="s">
        <v>2449</v>
      </c>
      <c r="D1508" s="3">
        <v>0.260215788418873</v>
      </c>
      <c r="E1508" s="3">
        <v>0.64339502694817363</v>
      </c>
      <c r="F1508" s="3">
        <v>0.61594202898550721</v>
      </c>
      <c r="G1508" s="3">
        <v>6.1594202898550728E-2</v>
      </c>
      <c r="H1508" s="3">
        <v>5.434782608695652E-2</v>
      </c>
      <c r="I1508" s="3">
        <v>0.1521739130434783</v>
      </c>
      <c r="J1508" s="3">
        <v>2.7244629286349589E-2</v>
      </c>
      <c r="K1508" s="3">
        <v>30238.599999999951</v>
      </c>
      <c r="L1508" s="3" t="s">
        <v>13573</v>
      </c>
      <c r="M1508" s="4" t="str">
        <f ca="1">IFERROR(__xludf.DUMMYFUNCTION("REGEXREPLACE(F827,""\D"", """")"),"26")</f>
        <v>26</v>
      </c>
    </row>
    <row r="1509" spans="1:13" ht="15.75" customHeight="1">
      <c r="A1509" s="1">
        <v>1087</v>
      </c>
      <c r="B1509" s="3">
        <v>1088</v>
      </c>
      <c r="C1509" s="3" t="s">
        <v>3180</v>
      </c>
      <c r="D1509" s="3">
        <v>0.14643558028582759</v>
      </c>
      <c r="E1509" s="3">
        <v>0.13082833041072259</v>
      </c>
      <c r="F1509" s="3">
        <v>0.6426116838487973</v>
      </c>
      <c r="G1509" s="3">
        <v>0.17869415807560141</v>
      </c>
      <c r="H1509" s="3">
        <v>0.12714776632302399</v>
      </c>
      <c r="I1509" s="3">
        <v>0.34020618556701032</v>
      </c>
      <c r="J1509" s="3">
        <v>4.2898439522354982E-2</v>
      </c>
      <c r="K1509" s="3">
        <v>32800.099999999889</v>
      </c>
      <c r="L1509" s="3" t="s">
        <v>13835</v>
      </c>
      <c r="M1509" s="4" t="str">
        <f ca="1">IFERROR(__xludf.DUMMYFUNCTION("REGEXREPLACE(F1089,""\D"", """")"),"26")</f>
        <v>26</v>
      </c>
    </row>
    <row r="1510" spans="1:13" ht="15.75" customHeight="1">
      <c r="A1510" s="1">
        <v>1117</v>
      </c>
      <c r="B1510" s="3">
        <v>1118</v>
      </c>
      <c r="C1510" s="3" t="s">
        <v>3267</v>
      </c>
      <c r="D1510" s="3">
        <v>0.17956619044246019</v>
      </c>
      <c r="E1510" s="3">
        <v>0.30805909067264398</v>
      </c>
      <c r="F1510" s="3">
        <v>0.67495559502664293</v>
      </c>
      <c r="G1510" s="3">
        <v>9.7690941385435173E-2</v>
      </c>
      <c r="H1510" s="3">
        <v>0.10834813499111901</v>
      </c>
      <c r="I1510" s="3">
        <v>0.2255772646536412</v>
      </c>
      <c r="J1510" s="3">
        <v>3.6115027596539853E-2</v>
      </c>
      <c r="K1510" s="3">
        <v>60005.199999999619</v>
      </c>
      <c r="L1510" s="3" t="s">
        <v>13865</v>
      </c>
      <c r="M1510" s="4" t="str">
        <f ca="1">IFERROR(__xludf.DUMMYFUNCTION("REGEXREPLACE(F1119,""\D"", """")"),"26")</f>
        <v>26</v>
      </c>
    </row>
    <row r="1511" spans="1:13" ht="15.75" customHeight="1">
      <c r="A1511" s="1">
        <v>1371</v>
      </c>
      <c r="B1511" s="3">
        <v>1372</v>
      </c>
      <c r="C1511" s="3" t="s">
        <v>3991</v>
      </c>
      <c r="D1511" s="3">
        <v>0.18538796134544769</v>
      </c>
      <c r="E1511" s="3">
        <v>0.18910005670456989</v>
      </c>
      <c r="F1511" s="3">
        <v>0.6404494382022472</v>
      </c>
      <c r="G1511" s="3">
        <v>0.13707865168539329</v>
      </c>
      <c r="H1511" s="3">
        <v>0.101123595505618</v>
      </c>
      <c r="I1511" s="3">
        <v>0.27865168539325841</v>
      </c>
      <c r="J1511" s="3">
        <v>4.2640370755782933E-2</v>
      </c>
      <c r="K1511" s="3">
        <v>48695.499999999593</v>
      </c>
      <c r="L1511" s="3" t="s">
        <v>14119</v>
      </c>
      <c r="M1511" s="4" t="str">
        <f ca="1">IFERROR(__xludf.DUMMYFUNCTION("REGEXREPLACE(F1373,""\D"", """")"),"26")</f>
        <v>26</v>
      </c>
    </row>
    <row r="1512" spans="1:13" ht="15.75" customHeight="1">
      <c r="A1512" s="1">
        <v>1435</v>
      </c>
      <c r="B1512" s="3">
        <v>1436</v>
      </c>
      <c r="C1512" s="3" t="s">
        <v>4164</v>
      </c>
      <c r="D1512" s="3">
        <v>0.18780903523546649</v>
      </c>
      <c r="E1512" s="3">
        <v>3.7323111350650577E-2</v>
      </c>
      <c r="F1512" s="3">
        <v>0.71830985915492962</v>
      </c>
      <c r="G1512" s="3">
        <v>0.323943661971831</v>
      </c>
      <c r="H1512" s="3">
        <v>0.12676056338028169</v>
      </c>
      <c r="I1512" s="3">
        <v>0.49295774647887319</v>
      </c>
      <c r="J1512" s="3">
        <v>6.6168146658894311E-2</v>
      </c>
      <c r="K1512" s="3">
        <v>8500.7000000000044</v>
      </c>
      <c r="L1512" s="3" t="s">
        <v>14183</v>
      </c>
      <c r="M1512" s="4" t="str">
        <f ca="1">IFERROR(__xludf.DUMMYFUNCTION("REGEXREPLACE(F1437,""\D"", """")"),"26")</f>
        <v>26</v>
      </c>
    </row>
    <row r="1513" spans="1:13" ht="15.75" customHeight="1">
      <c r="A1513" s="1">
        <v>1481</v>
      </c>
      <c r="B1513" s="3">
        <v>1482</v>
      </c>
      <c r="C1513" s="3" t="s">
        <v>4291</v>
      </c>
      <c r="D1513" s="3">
        <v>0.20940229503204461</v>
      </c>
      <c r="E1513" s="3">
        <v>0.71347926643120829</v>
      </c>
      <c r="F1513" s="3">
        <v>0.61818181818181817</v>
      </c>
      <c r="G1513" s="3">
        <v>5.4545454545454543E-2</v>
      </c>
      <c r="H1513" s="3">
        <v>5.4545454545454543E-2</v>
      </c>
      <c r="I1513" s="3">
        <v>0.15454545454545451</v>
      </c>
      <c r="J1513" s="3">
        <v>1.6780195889210561E-2</v>
      </c>
      <c r="K1513" s="3">
        <v>11366.40000000002</v>
      </c>
      <c r="L1513" s="3" t="s">
        <v>14229</v>
      </c>
      <c r="M1513" s="4" t="str">
        <f ca="1">IFERROR(__xludf.DUMMYFUNCTION("REGEXREPLACE(F1483,""\D"", """")"),"26")</f>
        <v>26</v>
      </c>
    </row>
    <row r="1514" spans="1:13" ht="15.75" customHeight="1">
      <c r="A1514" s="1">
        <v>1765</v>
      </c>
      <c r="B1514" s="3">
        <v>1766</v>
      </c>
      <c r="C1514" s="3" t="s">
        <v>5073</v>
      </c>
      <c r="D1514" s="3">
        <v>0.19012762066879621</v>
      </c>
      <c r="E1514" s="3">
        <v>0.28939551226064048</v>
      </c>
      <c r="F1514" s="3">
        <v>0.62727272727272732</v>
      </c>
      <c r="G1514" s="3">
        <v>9.0909090909090912E-2</v>
      </c>
      <c r="H1514" s="3">
        <v>0.1</v>
      </c>
      <c r="I1514" s="3">
        <v>0.25454545454545452</v>
      </c>
      <c r="J1514" s="3">
        <v>3.1422694105315473E-2</v>
      </c>
      <c r="K1514" s="3">
        <v>11838.10000000002</v>
      </c>
      <c r="L1514" s="3" t="s">
        <v>14513</v>
      </c>
      <c r="M1514" s="4" t="str">
        <f ca="1">IFERROR(__xludf.DUMMYFUNCTION("REGEXREPLACE(F1767,""\D"", """")"),"26")</f>
        <v>26</v>
      </c>
    </row>
    <row r="1515" spans="1:13" ht="15.75" customHeight="1">
      <c r="A1515" s="1">
        <v>1834</v>
      </c>
      <c r="B1515" s="3">
        <v>1835</v>
      </c>
      <c r="C1515" s="3" t="s">
        <v>5252</v>
      </c>
      <c r="D1515" s="3">
        <v>0.1515770114945923</v>
      </c>
      <c r="E1515" s="3">
        <v>0.25363853415527637</v>
      </c>
      <c r="F1515" s="3">
        <v>0.6875</v>
      </c>
      <c r="G1515" s="3">
        <v>0.1607142857142857</v>
      </c>
      <c r="H1515" s="3">
        <v>0.1339285714285714</v>
      </c>
      <c r="I1515" s="3">
        <v>0.3125</v>
      </c>
      <c r="J1515" s="3">
        <v>4.1305807742725707E-2</v>
      </c>
      <c r="K1515" s="3">
        <v>12614.900000000031</v>
      </c>
      <c r="L1515" s="3" t="s">
        <v>14582</v>
      </c>
      <c r="M1515" s="4" t="str">
        <f ca="1">IFERROR(__xludf.DUMMYFUNCTION("REGEXREPLACE(F1836,""\D"", """")"),"26")</f>
        <v>26</v>
      </c>
    </row>
    <row r="1516" spans="1:13" ht="15.75" customHeight="1">
      <c r="A1516" s="1">
        <v>2089</v>
      </c>
      <c r="B1516" s="3">
        <v>2090</v>
      </c>
      <c r="C1516" s="3" t="s">
        <v>5931</v>
      </c>
      <c r="D1516" s="3">
        <v>0.189824343134395</v>
      </c>
      <c r="E1516" s="3">
        <v>0.20106130167403799</v>
      </c>
      <c r="F1516" s="3">
        <v>0.62776025236593058</v>
      </c>
      <c r="G1516" s="3">
        <v>0.12618296529968451</v>
      </c>
      <c r="H1516" s="3">
        <v>0.1167192429022082</v>
      </c>
      <c r="I1516" s="3">
        <v>0.29022082018927448</v>
      </c>
      <c r="J1516" s="3">
        <v>4.458500170218245E-2</v>
      </c>
      <c r="K1516" s="3">
        <v>35709.199999999822</v>
      </c>
      <c r="L1516" s="3" t="s">
        <v>14836</v>
      </c>
      <c r="M1516" s="4" t="str">
        <f ca="1">IFERROR(__xludf.DUMMYFUNCTION("REGEXREPLACE(F2091,""\D"", """")"),"26")</f>
        <v>26</v>
      </c>
    </row>
    <row r="1517" spans="1:13" ht="15.75" customHeight="1">
      <c r="A1517" s="1">
        <v>2755</v>
      </c>
      <c r="B1517" s="3">
        <v>2756</v>
      </c>
      <c r="C1517" s="3" t="s">
        <v>7690</v>
      </c>
      <c r="D1517" s="3">
        <v>5.2501420001830418E-2</v>
      </c>
      <c r="E1517" s="3">
        <v>0.15212912356933009</v>
      </c>
      <c r="F1517" s="3">
        <v>0.70408163265306123</v>
      </c>
      <c r="G1517" s="3">
        <v>0.14285714285714279</v>
      </c>
      <c r="H1517" s="3">
        <v>0.17346938775510201</v>
      </c>
      <c r="I1517" s="3">
        <v>0.37755102040816318</v>
      </c>
      <c r="J1517" s="3">
        <v>1.5313367443268061E-2</v>
      </c>
      <c r="K1517" s="3">
        <v>11840.90000000002</v>
      </c>
      <c r="L1517" s="3" t="s">
        <v>15502</v>
      </c>
      <c r="M1517" s="4" t="str">
        <f ca="1">IFERROR(__xludf.DUMMYFUNCTION("REGEXREPLACE(F2757,""\D"", """")"),"26")</f>
        <v>26</v>
      </c>
    </row>
    <row r="1518" spans="1:13" ht="15.75" customHeight="1">
      <c r="A1518" s="1">
        <v>3300</v>
      </c>
      <c r="B1518" s="3">
        <v>3301</v>
      </c>
      <c r="C1518" s="3" t="s">
        <v>9145</v>
      </c>
      <c r="D1518" s="3">
        <v>0.1506602558144374</v>
      </c>
      <c r="E1518" s="3">
        <v>0.34428707297965278</v>
      </c>
      <c r="F1518" s="3">
        <v>0.65824915824915819</v>
      </c>
      <c r="G1518" s="3">
        <v>7.9124579124579125E-2</v>
      </c>
      <c r="H1518" s="3">
        <v>9.9326599326599332E-2</v>
      </c>
      <c r="I1518" s="3">
        <v>0.2053872053872054</v>
      </c>
      <c r="J1518" s="3">
        <v>2.606168683523493E-2</v>
      </c>
      <c r="K1518" s="3">
        <v>61934.199999999517</v>
      </c>
      <c r="L1518" s="3" t="s">
        <v>16047</v>
      </c>
      <c r="M1518" s="4" t="str">
        <f ca="1">IFERROR(__xludf.DUMMYFUNCTION("REGEXREPLACE(F3302,""\D"", """")"),"26")</f>
        <v>26</v>
      </c>
    </row>
    <row r="1519" spans="1:13" ht="15.75" customHeight="1">
      <c r="A1519" s="1">
        <v>3302</v>
      </c>
      <c r="B1519" s="3">
        <v>3303</v>
      </c>
      <c r="C1519" s="3" t="s">
        <v>9150</v>
      </c>
      <c r="D1519" s="3">
        <v>7.148779866016472E-2</v>
      </c>
      <c r="E1519" s="3">
        <v>0.1912995745726187</v>
      </c>
      <c r="F1519" s="3">
        <v>0.73684210526315785</v>
      </c>
      <c r="G1519" s="3">
        <v>0.19736842105263161</v>
      </c>
      <c r="H1519" s="3">
        <v>0.22368421052631579</v>
      </c>
      <c r="I1519" s="3">
        <v>0.46052631578947367</v>
      </c>
      <c r="J1519" s="3">
        <v>2.8344625671959511E-2</v>
      </c>
      <c r="K1519" s="3">
        <v>8967.9000000000106</v>
      </c>
      <c r="L1519" s="3" t="s">
        <v>16049</v>
      </c>
      <c r="M1519" s="4" t="str">
        <f ca="1">IFERROR(__xludf.DUMMYFUNCTION("REGEXREPLACE(F3304,""\D"", """")"),"26")</f>
        <v>26</v>
      </c>
    </row>
    <row r="1520" spans="1:13" ht="15.75" customHeight="1">
      <c r="A1520" s="1">
        <v>3497</v>
      </c>
      <c r="B1520" s="3">
        <v>3498</v>
      </c>
      <c r="C1520" s="3" t="s">
        <v>9674</v>
      </c>
      <c r="D1520" s="3">
        <v>0.13449192001925309</v>
      </c>
      <c r="E1520" s="3">
        <v>0.26240493099280032</v>
      </c>
      <c r="F1520" s="3">
        <v>0.63307493540051685</v>
      </c>
      <c r="G1520" s="3">
        <v>9.8191214470284241E-2</v>
      </c>
      <c r="H1520" s="3">
        <v>0.12661498708010341</v>
      </c>
      <c r="I1520" s="3">
        <v>0.25322997416020671</v>
      </c>
      <c r="J1520" s="3">
        <v>2.9125803672927639E-2</v>
      </c>
      <c r="K1520" s="3">
        <v>42032.299999999683</v>
      </c>
      <c r="L1520" s="3" t="s">
        <v>16244</v>
      </c>
      <c r="M1520" s="4" t="str">
        <f ca="1">IFERROR(__xludf.DUMMYFUNCTION("REGEXREPLACE(F3499,""\D"", """")"),"26")</f>
        <v>26</v>
      </c>
    </row>
    <row r="1521" spans="1:13" ht="15.75" customHeight="1">
      <c r="A1521" s="1">
        <v>3508</v>
      </c>
      <c r="B1521" s="3">
        <v>3509</v>
      </c>
      <c r="C1521" s="3" t="s">
        <v>9703</v>
      </c>
      <c r="D1521" s="3">
        <v>0.1129164237507841</v>
      </c>
      <c r="E1521" s="3">
        <v>0.1008534816926249</v>
      </c>
      <c r="F1521" s="3">
        <v>0.73275862068965514</v>
      </c>
      <c r="G1521" s="3">
        <v>0.18965517241379309</v>
      </c>
      <c r="H1521" s="3">
        <v>0.14655172413793099</v>
      </c>
      <c r="I1521" s="3">
        <v>0.37068965517241381</v>
      </c>
      <c r="J1521" s="3">
        <v>3.5472047111743947E-2</v>
      </c>
      <c r="K1521" s="3">
        <v>12755.600000000029</v>
      </c>
      <c r="L1521" s="3" t="s">
        <v>16255</v>
      </c>
      <c r="M1521" s="4" t="str">
        <f ca="1">IFERROR(__xludf.DUMMYFUNCTION("REGEXREPLACE(F3510,""\D"", """")"),"26")</f>
        <v>26</v>
      </c>
    </row>
    <row r="1522" spans="1:13" ht="15.75" customHeight="1">
      <c r="A1522" s="1">
        <v>156</v>
      </c>
      <c r="B1522" s="3">
        <v>157</v>
      </c>
      <c r="C1522" s="3" t="s">
        <v>501</v>
      </c>
      <c r="D1522" s="3">
        <v>0.1691163775235105</v>
      </c>
      <c r="E1522" s="3">
        <v>0.14438008967870319</v>
      </c>
      <c r="F1522" s="3">
        <v>0.625</v>
      </c>
      <c r="G1522" s="3">
        <v>0.13775510204081631</v>
      </c>
      <c r="H1522" s="3">
        <v>0.15051020408163271</v>
      </c>
      <c r="I1522" s="3">
        <v>0.33545918367346939</v>
      </c>
      <c r="J1522" s="3">
        <v>4.8207512340884447E-2</v>
      </c>
      <c r="K1522" s="3">
        <v>87495.000000000015</v>
      </c>
      <c r="L1522" s="3" t="s">
        <v>12905</v>
      </c>
      <c r="M1522" s="4" t="str">
        <f ca="1">IFERROR(__xludf.DUMMYFUNCTION("REGEXREPLACE(F158,""\D"", """")"),"27")</f>
        <v>27</v>
      </c>
    </row>
    <row r="1523" spans="1:13" ht="15.75" customHeight="1">
      <c r="A1523" s="1">
        <v>511</v>
      </c>
      <c r="B1523" s="3">
        <v>512</v>
      </c>
      <c r="C1523" s="3" t="s">
        <v>1546</v>
      </c>
      <c r="D1523" s="3">
        <v>0.15896405442170411</v>
      </c>
      <c r="E1523" s="3">
        <v>0.24869873497389239</v>
      </c>
      <c r="F1523" s="3">
        <v>0.60820895522388063</v>
      </c>
      <c r="G1523" s="3">
        <v>9.7014925373134331E-2</v>
      </c>
      <c r="H1523" s="3">
        <v>0.1082089552238806</v>
      </c>
      <c r="I1523" s="3">
        <v>0.26119402985074619</v>
      </c>
      <c r="J1523" s="3">
        <v>3.2062067308965977E-2</v>
      </c>
      <c r="K1523" s="3">
        <v>89446.200000000114</v>
      </c>
      <c r="L1523" s="3" t="s">
        <v>13260</v>
      </c>
      <c r="M1523" s="4" t="str">
        <f ca="1">IFERROR(__xludf.DUMMYFUNCTION("REGEXREPLACE(F513,""\D"", """")"),"27")</f>
        <v>27</v>
      </c>
    </row>
    <row r="1524" spans="1:13" ht="15.75" customHeight="1">
      <c r="A1524" s="1">
        <v>633</v>
      </c>
      <c r="B1524" s="3">
        <v>634</v>
      </c>
      <c r="C1524" s="3" t="s">
        <v>1890</v>
      </c>
      <c r="D1524" s="3">
        <v>0.1619603614253165</v>
      </c>
      <c r="E1524" s="3">
        <v>0.2293895912775033</v>
      </c>
      <c r="F1524" s="3">
        <v>0.60371517027863775</v>
      </c>
      <c r="G1524" s="3">
        <v>8.9783281733746126E-2</v>
      </c>
      <c r="H1524" s="3">
        <v>8.0495356037151702E-2</v>
      </c>
      <c r="I1524" s="3">
        <v>0.25386996904024772</v>
      </c>
      <c r="J1524" s="3">
        <v>2.6137145679547759E-2</v>
      </c>
      <c r="K1524" s="3">
        <v>34868.699999999837</v>
      </c>
      <c r="L1524" s="3" t="s">
        <v>13382</v>
      </c>
      <c r="M1524" s="4" t="str">
        <f ca="1">IFERROR(__xludf.DUMMYFUNCTION("REGEXREPLACE(F635,""\D"", """")"),"27")</f>
        <v>27</v>
      </c>
    </row>
    <row r="1525" spans="1:13" ht="15.75" customHeight="1">
      <c r="A1525" s="1">
        <v>933</v>
      </c>
      <c r="B1525" s="3">
        <v>934</v>
      </c>
      <c r="C1525" s="3" t="s">
        <v>2750</v>
      </c>
      <c r="D1525" s="3">
        <v>0.19077985114404761</v>
      </c>
      <c r="E1525" s="3">
        <v>0.39493326776827042</v>
      </c>
      <c r="F1525" s="3">
        <v>0.5780998389694042</v>
      </c>
      <c r="G1525" s="3">
        <v>8.3735909822866342E-2</v>
      </c>
      <c r="H1525" s="3">
        <v>0.1030595813204509</v>
      </c>
      <c r="I1525" s="3">
        <v>0.22061191626409021</v>
      </c>
      <c r="J1525" s="3">
        <v>3.4657270541051971E-2</v>
      </c>
      <c r="K1525" s="3">
        <v>67289.599999999671</v>
      </c>
      <c r="L1525" s="3" t="s">
        <v>13681</v>
      </c>
      <c r="M1525" s="4" t="str">
        <f ca="1">IFERROR(__xludf.DUMMYFUNCTION("REGEXREPLACE(F935,""\D"", """")"),"27")</f>
        <v>27</v>
      </c>
    </row>
    <row r="1526" spans="1:13" ht="15.75" customHeight="1">
      <c r="A1526" s="1">
        <v>962</v>
      </c>
      <c r="B1526" s="3">
        <v>963</v>
      </c>
      <c r="C1526" s="3" t="s">
        <v>2831</v>
      </c>
      <c r="D1526" s="3">
        <v>0.24647385565199459</v>
      </c>
      <c r="E1526" s="3">
        <v>8.5116128668191182E-2</v>
      </c>
      <c r="F1526" s="3">
        <v>0.67375886524822692</v>
      </c>
      <c r="G1526" s="3">
        <v>4.9645390070921988E-2</v>
      </c>
      <c r="H1526" s="3">
        <v>0.3475177304964539</v>
      </c>
      <c r="I1526" s="3">
        <v>0.42553191489361702</v>
      </c>
      <c r="J1526" s="3">
        <v>6.2078971782660232E-2</v>
      </c>
      <c r="K1526" s="3">
        <v>16040.000000000009</v>
      </c>
      <c r="L1526" s="3" t="s">
        <v>13710</v>
      </c>
      <c r="M1526" s="4" t="str">
        <f ca="1">IFERROR(__xludf.DUMMYFUNCTION("REGEXREPLACE(F964,""\D"", """")"),"27")</f>
        <v>27</v>
      </c>
    </row>
    <row r="1527" spans="1:13" ht="15.75" customHeight="1">
      <c r="A1527" s="1">
        <v>1034</v>
      </c>
      <c r="B1527" s="3">
        <v>1035</v>
      </c>
      <c r="C1527" s="3" t="s">
        <v>3032</v>
      </c>
      <c r="D1527" s="3">
        <v>0.15718076386615151</v>
      </c>
      <c r="E1527" s="3">
        <v>0.19478458891961201</v>
      </c>
      <c r="F1527" s="3">
        <v>0.64651162790697669</v>
      </c>
      <c r="G1527" s="3">
        <v>8.6046511627906982E-2</v>
      </c>
      <c r="H1527" s="3">
        <v>0.1348837209302326</v>
      </c>
      <c r="I1527" s="3">
        <v>0.26744186046511631</v>
      </c>
      <c r="J1527" s="3">
        <v>3.304442091689444E-2</v>
      </c>
      <c r="K1527" s="3">
        <v>45751.099999999598</v>
      </c>
      <c r="L1527" s="3" t="s">
        <v>13782</v>
      </c>
      <c r="M1527" s="4" t="str">
        <f ca="1">IFERROR(__xludf.DUMMYFUNCTION("REGEXREPLACE(F1036,""\D"", """")"),"27")</f>
        <v>27</v>
      </c>
    </row>
    <row r="1528" spans="1:13" ht="15.75" customHeight="1">
      <c r="A1528" s="1">
        <v>1178</v>
      </c>
      <c r="B1528" s="3">
        <v>1179</v>
      </c>
      <c r="C1528" s="3" t="s">
        <v>3448</v>
      </c>
      <c r="D1528" s="3">
        <v>0.1304933863800064</v>
      </c>
      <c r="E1528" s="3">
        <v>0.1610983088352872</v>
      </c>
      <c r="F1528" s="3">
        <v>0.57185628742514971</v>
      </c>
      <c r="G1528" s="3">
        <v>0.1047904191616766</v>
      </c>
      <c r="H1528" s="3">
        <v>0.1287425149700599</v>
      </c>
      <c r="I1528" s="3">
        <v>0.30538922155688619</v>
      </c>
      <c r="J1528" s="3">
        <v>2.9335847282923221E-2</v>
      </c>
      <c r="K1528" s="3">
        <v>37940.59999999978</v>
      </c>
      <c r="L1528" s="3" t="s">
        <v>13926</v>
      </c>
      <c r="M1528" s="4" t="str">
        <f ca="1">IFERROR(__xludf.DUMMYFUNCTION("REGEXREPLACE(F1180,""\D"", """")"),"27")</f>
        <v>27</v>
      </c>
    </row>
    <row r="1529" spans="1:13" ht="15.75" customHeight="1">
      <c r="A1529" s="1">
        <v>1462</v>
      </c>
      <c r="B1529" s="3">
        <v>1463</v>
      </c>
      <c r="C1529" s="3" t="s">
        <v>4236</v>
      </c>
      <c r="D1529" s="3">
        <v>0.1745208161736691</v>
      </c>
      <c r="E1529" s="3">
        <v>0.20573009660520131</v>
      </c>
      <c r="F1529" s="3">
        <v>0.62516823687752354</v>
      </c>
      <c r="G1529" s="3">
        <v>0.107671601615074</v>
      </c>
      <c r="H1529" s="3">
        <v>0.1224764468371467</v>
      </c>
      <c r="I1529" s="3">
        <v>0.2772543741588156</v>
      </c>
      <c r="J1529" s="3">
        <v>3.9793503586581111E-2</v>
      </c>
      <c r="K1529" s="3">
        <v>163286.90000000451</v>
      </c>
      <c r="L1529" s="3" t="s">
        <v>14210</v>
      </c>
      <c r="M1529" s="4" t="str">
        <f ca="1">IFERROR(__xludf.DUMMYFUNCTION("REGEXREPLACE(F1464,""\D"", """")"),"27")</f>
        <v>27</v>
      </c>
    </row>
    <row r="1530" spans="1:13" ht="15.75" customHeight="1">
      <c r="A1530" s="1">
        <v>1645</v>
      </c>
      <c r="B1530" s="3">
        <v>1646</v>
      </c>
      <c r="C1530" s="3" t="s">
        <v>4743</v>
      </c>
      <c r="D1530" s="3">
        <v>0.13974383740875679</v>
      </c>
      <c r="E1530" s="3">
        <v>0.2540203232693739</v>
      </c>
      <c r="F1530" s="3">
        <v>0.63911290322580649</v>
      </c>
      <c r="G1530" s="3">
        <v>0.10080645161290321</v>
      </c>
      <c r="H1530" s="3">
        <v>0.11088709677419351</v>
      </c>
      <c r="I1530" s="3">
        <v>0.27217741935483869</v>
      </c>
      <c r="J1530" s="3">
        <v>2.8817259608559541E-2</v>
      </c>
      <c r="K1530" s="3">
        <v>55566.399999999441</v>
      </c>
      <c r="L1530" s="3" t="s">
        <v>14393</v>
      </c>
      <c r="M1530" s="4" t="str">
        <f ca="1">IFERROR(__xludf.DUMMYFUNCTION("REGEXREPLACE(F1647,""\D"", """")"),"27")</f>
        <v>27</v>
      </c>
    </row>
    <row r="1531" spans="1:13" ht="15.75" customHeight="1">
      <c r="A1531" s="1">
        <v>2144</v>
      </c>
      <c r="B1531" s="3">
        <v>2145</v>
      </c>
      <c r="C1531" s="3" t="s">
        <v>6073</v>
      </c>
      <c r="D1531" s="3">
        <v>0.117557192083019</v>
      </c>
      <c r="E1531" s="3">
        <v>0.62399635819785071</v>
      </c>
      <c r="F1531" s="3">
        <v>0.67372881355932202</v>
      </c>
      <c r="G1531" s="3">
        <v>3.8135593220338992E-2</v>
      </c>
      <c r="H1531" s="3">
        <v>7.6271186440677971E-2</v>
      </c>
      <c r="I1531" s="3">
        <v>0.14830508474576271</v>
      </c>
      <c r="J1531" s="3">
        <v>1.1580975688013809E-2</v>
      </c>
      <c r="K1531" s="3">
        <v>24031.799999999959</v>
      </c>
      <c r="L1531" s="3" t="s">
        <v>14891</v>
      </c>
      <c r="M1531" s="4" t="str">
        <f ca="1">IFERROR(__xludf.DUMMYFUNCTION("REGEXREPLACE(F2146,""\D"", """")"),"27")</f>
        <v>27</v>
      </c>
    </row>
    <row r="1532" spans="1:13" ht="15.75" customHeight="1">
      <c r="A1532" s="1">
        <v>2199</v>
      </c>
      <c r="B1532" s="3">
        <v>2200</v>
      </c>
      <c r="C1532" s="3" t="s">
        <v>6215</v>
      </c>
      <c r="D1532" s="3">
        <v>0.146293580507358</v>
      </c>
      <c r="E1532" s="3">
        <v>0.198394947444264</v>
      </c>
      <c r="F1532" s="3">
        <v>0.62862318840579712</v>
      </c>
      <c r="G1532" s="3">
        <v>0.11594202898550721</v>
      </c>
      <c r="H1532" s="3">
        <v>0.1141304347826087</v>
      </c>
      <c r="I1532" s="3">
        <v>0.28985507246376813</v>
      </c>
      <c r="J1532" s="3">
        <v>3.2986656195370397E-2</v>
      </c>
      <c r="K1532" s="3">
        <v>61207.299999999457</v>
      </c>
      <c r="L1532" s="3" t="s">
        <v>14946</v>
      </c>
      <c r="M1532" s="4" t="str">
        <f ca="1">IFERROR(__xludf.DUMMYFUNCTION("REGEXREPLACE(F2201,""\D"", """")"),"27")</f>
        <v>27</v>
      </c>
    </row>
    <row r="1533" spans="1:13" ht="15.75" customHeight="1">
      <c r="A1533" s="1">
        <v>2400</v>
      </c>
      <c r="B1533" s="3">
        <v>2401</v>
      </c>
      <c r="C1533" s="3" t="s">
        <v>6739</v>
      </c>
      <c r="D1533" s="3">
        <v>0.21229429832565369</v>
      </c>
      <c r="E1533" s="3">
        <v>0.29340178964646912</v>
      </c>
      <c r="F1533" s="3">
        <v>0.65587044534412953</v>
      </c>
      <c r="G1533" s="3">
        <v>7.28744939271255E-2</v>
      </c>
      <c r="H1533" s="3">
        <v>0.10121457489878539</v>
      </c>
      <c r="I1533" s="3">
        <v>0.2064777327935223</v>
      </c>
      <c r="J1533" s="3">
        <v>3.4197689012341152E-2</v>
      </c>
      <c r="K1533" s="3">
        <v>25220.699999999961</v>
      </c>
      <c r="L1533" s="3" t="s">
        <v>15147</v>
      </c>
      <c r="M1533" s="4" t="str">
        <f ca="1">IFERROR(__xludf.DUMMYFUNCTION("REGEXREPLACE(F2402,""\D"", """")"),"27")</f>
        <v>27</v>
      </c>
    </row>
    <row r="1534" spans="1:13" ht="15.75" customHeight="1">
      <c r="A1534" s="1">
        <v>2604</v>
      </c>
      <c r="B1534" s="3">
        <v>2605</v>
      </c>
      <c r="C1534" s="3" t="s">
        <v>7289</v>
      </c>
      <c r="D1534" s="3">
        <v>8.7778410555948552E-2</v>
      </c>
      <c r="E1534" s="3">
        <v>0.32029134279336668</v>
      </c>
      <c r="F1534" s="3">
        <v>0.71304347826086956</v>
      </c>
      <c r="G1534" s="3">
        <v>0.14782608695652169</v>
      </c>
      <c r="H1534" s="3">
        <v>8.6956521739130432E-2</v>
      </c>
      <c r="I1534" s="3">
        <v>0.2608695652173913</v>
      </c>
      <c r="J1534" s="3">
        <v>1.7976545632850342E-2</v>
      </c>
      <c r="K1534" s="3">
        <v>12667.500000000029</v>
      </c>
      <c r="L1534" s="3" t="s">
        <v>15351</v>
      </c>
      <c r="M1534" s="4" t="str">
        <f ca="1">IFERROR(__xludf.DUMMYFUNCTION("REGEXREPLACE(F2606,""\D"", """")"),"27")</f>
        <v>27</v>
      </c>
    </row>
    <row r="1535" spans="1:13" ht="15.75" customHeight="1">
      <c r="A1535" s="1">
        <v>2999</v>
      </c>
      <c r="B1535" s="3">
        <v>3000</v>
      </c>
      <c r="C1535" s="3" t="s">
        <v>8334</v>
      </c>
      <c r="D1535" s="3">
        <v>0.21953578561283621</v>
      </c>
      <c r="E1535" s="3">
        <v>0.23572496896860079</v>
      </c>
      <c r="F1535" s="3">
        <v>0.72727272727272729</v>
      </c>
      <c r="G1535" s="3">
        <v>0.1090909090909091</v>
      </c>
      <c r="H1535" s="3">
        <v>1.8181818181818181E-2</v>
      </c>
      <c r="I1535" s="3">
        <v>0.23636363636363639</v>
      </c>
      <c r="J1535" s="3">
        <v>1.6143181790622591E-2</v>
      </c>
      <c r="K1535" s="3">
        <v>5732.800000000002</v>
      </c>
      <c r="L1535" s="3" t="s">
        <v>15746</v>
      </c>
      <c r="M1535" s="4" t="str">
        <f ca="1">IFERROR(__xludf.DUMMYFUNCTION("REGEXREPLACE(F3001,""\D"", """")"),"27")</f>
        <v>27</v>
      </c>
    </row>
    <row r="1536" spans="1:13" ht="15.75" customHeight="1">
      <c r="A1536" s="1">
        <v>3200</v>
      </c>
      <c r="B1536" s="3">
        <v>3201</v>
      </c>
      <c r="C1536" s="3" t="s">
        <v>8875</v>
      </c>
      <c r="D1536" s="3">
        <v>0.1813719172285867</v>
      </c>
      <c r="E1536" s="3">
        <v>0.1854657447984468</v>
      </c>
      <c r="F1536" s="3">
        <v>0.66604127579737338</v>
      </c>
      <c r="G1536" s="3">
        <v>0.11257035647279549</v>
      </c>
      <c r="H1536" s="3">
        <v>0.14446529080675419</v>
      </c>
      <c r="I1536" s="3">
        <v>0.30018761726078802</v>
      </c>
      <c r="J1536" s="3">
        <v>4.5430215861278253E-2</v>
      </c>
      <c r="K1536" s="3">
        <v>59495.799999999479</v>
      </c>
      <c r="L1536" s="3" t="s">
        <v>15947</v>
      </c>
      <c r="M1536" s="4" t="str">
        <f ca="1">IFERROR(__xludf.DUMMYFUNCTION("REGEXREPLACE(F3202,""\D"", """")"),"27")</f>
        <v>27</v>
      </c>
    </row>
    <row r="1537" spans="1:13" ht="15.75" customHeight="1">
      <c r="A1537" s="1">
        <v>3246</v>
      </c>
      <c r="B1537" s="3">
        <v>3247</v>
      </c>
      <c r="C1537" s="3" t="s">
        <v>8998</v>
      </c>
      <c r="D1537" s="3">
        <v>0.16023349315773899</v>
      </c>
      <c r="E1537" s="3">
        <v>0.1301529002213504</v>
      </c>
      <c r="F1537" s="3">
        <v>0.71296296296296291</v>
      </c>
      <c r="G1537" s="3">
        <v>0.21296296296296299</v>
      </c>
      <c r="H1537" s="3">
        <v>0.15740740740740741</v>
      </c>
      <c r="I1537" s="3">
        <v>0.3888888888888889</v>
      </c>
      <c r="J1537" s="3">
        <v>5.5416401589540767E-2</v>
      </c>
      <c r="K1537" s="3">
        <v>11568.800000000019</v>
      </c>
      <c r="L1537" s="3" t="s">
        <v>15993</v>
      </c>
      <c r="M1537" s="4" t="str">
        <f ca="1">IFERROR(__xludf.DUMMYFUNCTION("REGEXREPLACE(F3248,""\D"", """")"),"27")</f>
        <v>27</v>
      </c>
    </row>
    <row r="1538" spans="1:13" ht="15.75" customHeight="1">
      <c r="A1538" s="1">
        <v>3731</v>
      </c>
      <c r="B1538" s="3">
        <v>3732</v>
      </c>
      <c r="C1538" s="3" t="s">
        <v>10276</v>
      </c>
      <c r="D1538" s="3">
        <v>0.19537862822465979</v>
      </c>
      <c r="E1538" s="3">
        <v>0.28686215050371838</v>
      </c>
      <c r="F1538" s="3">
        <v>0.67353951890034369</v>
      </c>
      <c r="G1538" s="3">
        <v>9.2783505154639179E-2</v>
      </c>
      <c r="H1538" s="3">
        <v>0.1099656357388316</v>
      </c>
      <c r="I1538" s="3">
        <v>0.24054982817869419</v>
      </c>
      <c r="J1538" s="3">
        <v>3.7700852688359029E-2</v>
      </c>
      <c r="K1538" s="3">
        <v>31931.799999999908</v>
      </c>
      <c r="L1538" s="3" t="s">
        <v>16478</v>
      </c>
      <c r="M1538" s="4" t="str">
        <f ca="1">IFERROR(__xludf.DUMMYFUNCTION("REGEXREPLACE(F3733,""\D"", """")"),"27")</f>
        <v>27</v>
      </c>
    </row>
    <row r="1539" spans="1:13" ht="15.75" customHeight="1">
      <c r="A1539" s="1">
        <v>4057</v>
      </c>
      <c r="B1539" s="3">
        <v>4058</v>
      </c>
      <c r="C1539" s="3" t="s">
        <v>11120</v>
      </c>
      <c r="D1539" s="3">
        <v>0.1825627656497158</v>
      </c>
      <c r="E1539" s="3">
        <v>0.17094575573325521</v>
      </c>
      <c r="F1539" s="3">
        <v>0.66551724137931034</v>
      </c>
      <c r="G1539" s="3">
        <v>9.3103448275862075E-2</v>
      </c>
      <c r="H1539" s="3">
        <v>0.14137931034482759</v>
      </c>
      <c r="I1539" s="3">
        <v>0.29310344827586199</v>
      </c>
      <c r="J1539" s="3">
        <v>4.0369471520882223E-2</v>
      </c>
      <c r="K1539" s="3">
        <v>31282.899999999889</v>
      </c>
      <c r="L1539" s="3" t="s">
        <v>16803</v>
      </c>
      <c r="M1539" s="4" t="str">
        <f ca="1">IFERROR(__xludf.DUMMYFUNCTION("REGEXREPLACE(F4059,""\D"", """")"),"27")</f>
        <v>27</v>
      </c>
    </row>
    <row r="1540" spans="1:13" ht="15.75" customHeight="1">
      <c r="A1540" s="1">
        <v>4605</v>
      </c>
      <c r="B1540" s="3">
        <v>4606</v>
      </c>
      <c r="C1540" s="3" t="s">
        <v>12574</v>
      </c>
      <c r="D1540" s="3">
        <v>0.21660025653052581</v>
      </c>
      <c r="E1540" s="3">
        <v>0.1569187282766635</v>
      </c>
      <c r="F1540" s="3">
        <v>0.64387464387464388</v>
      </c>
      <c r="G1540" s="3">
        <v>0.150997150997151</v>
      </c>
      <c r="H1540" s="3">
        <v>0.13390313390313391</v>
      </c>
      <c r="I1540" s="3">
        <v>0.33618233618233623</v>
      </c>
      <c r="J1540" s="3">
        <v>6.0167047498344971E-2</v>
      </c>
      <c r="K1540" s="3">
        <v>39446.699999999779</v>
      </c>
      <c r="L1540" s="3" t="s">
        <v>17351</v>
      </c>
      <c r="M1540" s="4" t="str">
        <f ca="1">IFERROR(__xludf.DUMMYFUNCTION("REGEXREPLACE(F4607,""\D"", """")"),"27")</f>
        <v>27</v>
      </c>
    </row>
    <row r="1541" spans="1:13" ht="15.75" customHeight="1">
      <c r="A1541" s="1">
        <v>77</v>
      </c>
      <c r="B1541" s="3">
        <v>78</v>
      </c>
      <c r="C1541" s="3" t="s">
        <v>252</v>
      </c>
      <c r="D1541" s="3">
        <v>0.13210870844129971</v>
      </c>
      <c r="E1541" s="3">
        <v>0.28862204040617512</v>
      </c>
      <c r="F1541" s="3">
        <v>0.64102564102564108</v>
      </c>
      <c r="G1541" s="3">
        <v>0.141025641025641</v>
      </c>
      <c r="H1541" s="3">
        <v>0.1025641025641026</v>
      </c>
      <c r="I1541" s="3">
        <v>0.24358974358974361</v>
      </c>
      <c r="J1541" s="3">
        <v>2.7366918049100891E-2</v>
      </c>
      <c r="K1541" s="3">
        <v>8393.0000000000109</v>
      </c>
      <c r="L1541" s="3" t="s">
        <v>12826</v>
      </c>
      <c r="M1541" s="4" t="str">
        <f ca="1">IFERROR(__xludf.DUMMYFUNCTION("REGEXREPLACE(F79,""\D"", """")"),"28")</f>
        <v>28</v>
      </c>
    </row>
    <row r="1542" spans="1:13" ht="15.75" customHeight="1">
      <c r="A1542" s="1">
        <v>124</v>
      </c>
      <c r="B1542" s="3">
        <v>125</v>
      </c>
      <c r="C1542" s="3" t="s">
        <v>404</v>
      </c>
      <c r="D1542" s="3">
        <v>0.16108519321189341</v>
      </c>
      <c r="E1542" s="3">
        <v>0.231858068666769</v>
      </c>
      <c r="F1542" s="3">
        <v>0.67307692307692313</v>
      </c>
      <c r="G1542" s="3">
        <v>9.6153846153846159E-2</v>
      </c>
      <c r="H1542" s="3">
        <v>0.1121794871794872</v>
      </c>
      <c r="I1542" s="3">
        <v>0.25320512820512819</v>
      </c>
      <c r="J1542" s="3">
        <v>3.2109841514768929E-2</v>
      </c>
      <c r="K1542" s="3">
        <v>34060.599999999853</v>
      </c>
      <c r="L1542" s="3" t="s">
        <v>12873</v>
      </c>
      <c r="M1542" s="4" t="str">
        <f ca="1">IFERROR(__xludf.DUMMYFUNCTION("REGEXREPLACE(F126,""\D"", """")"),"28")</f>
        <v>28</v>
      </c>
    </row>
    <row r="1543" spans="1:13" ht="15.75" customHeight="1">
      <c r="A1543" s="1">
        <v>239</v>
      </c>
      <c r="B1543" s="3">
        <v>240</v>
      </c>
      <c r="C1543" s="3" t="s">
        <v>743</v>
      </c>
      <c r="D1543" s="3">
        <v>0.14568641397966159</v>
      </c>
      <c r="E1543" s="3">
        <v>0.20782998546501499</v>
      </c>
      <c r="F1543" s="3">
        <v>0.59523809523809523</v>
      </c>
      <c r="G1543" s="3">
        <v>0.1041666666666667</v>
      </c>
      <c r="H1543" s="3">
        <v>0.12797619047619049</v>
      </c>
      <c r="I1543" s="3">
        <v>0.29761904761904762</v>
      </c>
      <c r="J1543" s="3">
        <v>3.2554751637509483E-2</v>
      </c>
      <c r="K1543" s="3">
        <v>37406.999999999804</v>
      </c>
      <c r="L1543" s="3" t="s">
        <v>12988</v>
      </c>
      <c r="M1543" s="4" t="str">
        <f ca="1">IFERROR(__xludf.DUMMYFUNCTION("REGEXREPLACE(F241,""\D"", """")"),"28")</f>
        <v>28</v>
      </c>
    </row>
    <row r="1544" spans="1:13" ht="15.75" customHeight="1">
      <c r="A1544" s="1">
        <v>301</v>
      </c>
      <c r="B1544" s="3">
        <v>302</v>
      </c>
      <c r="C1544" s="3" t="s">
        <v>927</v>
      </c>
      <c r="D1544" s="3">
        <v>0.1371560743190619</v>
      </c>
      <c r="E1544" s="3">
        <v>0.18441232873024119</v>
      </c>
      <c r="F1544" s="3">
        <v>0.64189189189189189</v>
      </c>
      <c r="G1544" s="3">
        <v>0.1199324324324324</v>
      </c>
      <c r="H1544" s="3">
        <v>0.14020270270270269</v>
      </c>
      <c r="I1544" s="3">
        <v>0.30236486486486491</v>
      </c>
      <c r="J1544" s="3">
        <v>3.5011650222509363E-2</v>
      </c>
      <c r="K1544" s="3">
        <v>66736.099999999584</v>
      </c>
      <c r="L1544" s="3" t="s">
        <v>13050</v>
      </c>
      <c r="M1544" s="4" t="str">
        <f ca="1">IFERROR(__xludf.DUMMYFUNCTION("REGEXREPLACE(F303,""\D"", """")"),"28")</f>
        <v>28</v>
      </c>
    </row>
    <row r="1545" spans="1:13" ht="15.75" customHeight="1">
      <c r="A1545" s="1">
        <v>570</v>
      </c>
      <c r="B1545" s="3">
        <v>571</v>
      </c>
      <c r="C1545" s="3" t="s">
        <v>1714</v>
      </c>
      <c r="D1545" s="3">
        <v>0.16660992265094199</v>
      </c>
      <c r="E1545" s="3">
        <v>0.35831278694499058</v>
      </c>
      <c r="F1545" s="3">
        <v>0.61163227016885557</v>
      </c>
      <c r="G1545" s="3">
        <v>8.6303939962476553E-2</v>
      </c>
      <c r="H1545" s="3">
        <v>9.5684803001876179E-2</v>
      </c>
      <c r="I1545" s="3">
        <v>0.2382739212007505</v>
      </c>
      <c r="J1545" s="3">
        <v>2.943230586908049E-2</v>
      </c>
      <c r="K1545" s="3">
        <v>56831.1999999994</v>
      </c>
      <c r="L1545" s="3" t="s">
        <v>13319</v>
      </c>
      <c r="M1545" s="4" t="str">
        <f ca="1">IFERROR(__xludf.DUMMYFUNCTION("REGEXREPLACE(F572,""\D"", """")"),"28")</f>
        <v>28</v>
      </c>
    </row>
    <row r="1546" spans="1:13" ht="15.75" customHeight="1">
      <c r="A1546" s="1">
        <v>1131</v>
      </c>
      <c r="B1546" s="3">
        <v>1132</v>
      </c>
      <c r="C1546" s="3" t="s">
        <v>3307</v>
      </c>
      <c r="D1546" s="3">
        <v>0.13210377551149491</v>
      </c>
      <c r="E1546" s="3">
        <v>0.21353482972500101</v>
      </c>
      <c r="F1546" s="3">
        <v>0.65531914893617016</v>
      </c>
      <c r="G1546" s="3">
        <v>0.10212765957446809</v>
      </c>
      <c r="H1546" s="3">
        <v>0.10212765957446809</v>
      </c>
      <c r="I1546" s="3">
        <v>0.28085106382978731</v>
      </c>
      <c r="J1546" s="3">
        <v>2.5477985514217399E-2</v>
      </c>
      <c r="K1546" s="3">
        <v>25076.799999999981</v>
      </c>
      <c r="L1546" s="3" t="s">
        <v>13879</v>
      </c>
      <c r="M1546" s="4" t="str">
        <f ca="1">IFERROR(__xludf.DUMMYFUNCTION("REGEXREPLACE(F1133,""\D"", """")"),"28")</f>
        <v>28</v>
      </c>
    </row>
    <row r="1547" spans="1:13" ht="15.75" customHeight="1">
      <c r="A1547" s="1">
        <v>1146</v>
      </c>
      <c r="B1547" s="3">
        <v>1147</v>
      </c>
      <c r="C1547" s="3" t="s">
        <v>3351</v>
      </c>
      <c r="D1547" s="3">
        <v>0.17512500382751409</v>
      </c>
      <c r="E1547" s="3">
        <v>0.24639744851265341</v>
      </c>
      <c r="F1547" s="3">
        <v>0.6458923512747875</v>
      </c>
      <c r="G1547" s="3">
        <v>9.6317280453257784E-2</v>
      </c>
      <c r="H1547" s="3">
        <v>0.1246458923512748</v>
      </c>
      <c r="I1547" s="3">
        <v>0.26628895184135981</v>
      </c>
      <c r="J1547" s="3">
        <v>3.7132148088173562E-2</v>
      </c>
      <c r="K1547" s="3">
        <v>39168.79999999977</v>
      </c>
      <c r="L1547" s="3" t="s">
        <v>13894</v>
      </c>
      <c r="M1547" s="4" t="str">
        <f ca="1">IFERROR(__xludf.DUMMYFUNCTION("REGEXREPLACE(F1148,""\D"", """")"),"28")</f>
        <v>28</v>
      </c>
    </row>
    <row r="1548" spans="1:13" ht="15.75" customHeight="1">
      <c r="A1548" s="1">
        <v>1270</v>
      </c>
      <c r="B1548" s="3">
        <v>1271</v>
      </c>
      <c r="C1548" s="3" t="s">
        <v>3710</v>
      </c>
      <c r="D1548" s="3">
        <v>0.145505934688231</v>
      </c>
      <c r="E1548" s="3">
        <v>0.20858258120331449</v>
      </c>
      <c r="F1548" s="3">
        <v>0.64242424242424245</v>
      </c>
      <c r="G1548" s="3">
        <v>9.2727272727272728E-2</v>
      </c>
      <c r="H1548" s="3">
        <v>0.1175757575757576</v>
      </c>
      <c r="I1548" s="3">
        <v>0.27151515151515149</v>
      </c>
      <c r="J1548" s="3">
        <v>3.0191671540982571E-2</v>
      </c>
      <c r="K1548" s="3">
        <v>180588.6000000058</v>
      </c>
      <c r="L1548" s="3" t="s">
        <v>14018</v>
      </c>
      <c r="M1548" s="4" t="str">
        <f ca="1">IFERROR(__xludf.DUMMYFUNCTION("REGEXREPLACE(F1272,""\D"", """")"),"28")</f>
        <v>28</v>
      </c>
    </row>
    <row r="1549" spans="1:13" ht="15.75" customHeight="1">
      <c r="A1549" s="1">
        <v>1456</v>
      </c>
      <c r="B1549" s="3">
        <v>1457</v>
      </c>
      <c r="C1549" s="3" t="s">
        <v>4218</v>
      </c>
      <c r="D1549" s="3">
        <v>0.15647776155927601</v>
      </c>
      <c r="E1549" s="3">
        <v>0.26185960007668851</v>
      </c>
      <c r="F1549" s="3">
        <v>0.64130434782608692</v>
      </c>
      <c r="G1549" s="3">
        <v>0.1141304347826087</v>
      </c>
      <c r="H1549" s="3">
        <v>9.7826086956521743E-2</v>
      </c>
      <c r="I1549" s="3">
        <v>0.25</v>
      </c>
      <c r="J1549" s="3">
        <v>3.0822480984550919E-2</v>
      </c>
      <c r="K1549" s="3">
        <v>19914.200000000012</v>
      </c>
      <c r="L1549" s="3" t="s">
        <v>14204</v>
      </c>
      <c r="M1549" s="4" t="str">
        <f ca="1">IFERROR(__xludf.DUMMYFUNCTION("REGEXREPLACE(F1458,""\D"", """")"),"28")</f>
        <v>28</v>
      </c>
    </row>
    <row r="1550" spans="1:13" ht="15.75" customHeight="1">
      <c r="A1550" s="1">
        <v>2011</v>
      </c>
      <c r="B1550" s="3">
        <v>2012</v>
      </c>
      <c r="C1550" s="3" t="s">
        <v>5714</v>
      </c>
      <c r="D1550" s="3">
        <v>9.912288984303548E-2</v>
      </c>
      <c r="E1550" s="3">
        <v>0.1912875498117001</v>
      </c>
      <c r="F1550" s="3">
        <v>0.71951219512195119</v>
      </c>
      <c r="G1550" s="3">
        <v>0.15853658536585369</v>
      </c>
      <c r="H1550" s="3">
        <v>0.12804878048780491</v>
      </c>
      <c r="I1550" s="3">
        <v>0.32926829268292679</v>
      </c>
      <c r="J1550" s="3">
        <v>2.6817060628356051E-2</v>
      </c>
      <c r="K1550" s="3">
        <v>18591.700000000019</v>
      </c>
      <c r="L1550" s="3" t="s">
        <v>14758</v>
      </c>
      <c r="M1550" s="4" t="str">
        <f ca="1">IFERROR(__xludf.DUMMYFUNCTION("REGEXREPLACE(F2013,""\D"", """")"),"28")</f>
        <v>28</v>
      </c>
    </row>
    <row r="1551" spans="1:13" ht="15.75" customHeight="1">
      <c r="A1551" s="1">
        <v>2056</v>
      </c>
      <c r="B1551" s="3">
        <v>2057</v>
      </c>
      <c r="C1551" s="3" t="s">
        <v>5836</v>
      </c>
      <c r="D1551" s="3">
        <v>0.13195882587608659</v>
      </c>
      <c r="E1551" s="3">
        <v>0.31816673013101771</v>
      </c>
      <c r="F1551" s="3">
        <v>0.68544194107452339</v>
      </c>
      <c r="G1551" s="3">
        <v>0.1074523396880416</v>
      </c>
      <c r="H1551" s="3">
        <v>0.1074523396880416</v>
      </c>
      <c r="I1551" s="3">
        <v>0.23050259965337949</v>
      </c>
      <c r="J1551" s="3">
        <v>2.8062683273326509E-2</v>
      </c>
      <c r="K1551" s="3">
        <v>123175.20000000131</v>
      </c>
      <c r="L1551" s="3" t="s">
        <v>14803</v>
      </c>
      <c r="M1551" s="4" t="str">
        <f ca="1">IFERROR(__xludf.DUMMYFUNCTION("REGEXREPLACE(F2058,""\D"", """")"),"28")</f>
        <v>28</v>
      </c>
    </row>
    <row r="1552" spans="1:13" ht="15.75" customHeight="1">
      <c r="A1552" s="1">
        <v>2156</v>
      </c>
      <c r="B1552" s="3">
        <v>2157</v>
      </c>
      <c r="C1552" s="3" t="s">
        <v>6105</v>
      </c>
      <c r="D1552" s="3">
        <v>0.21146364990993449</v>
      </c>
      <c r="E1552" s="3">
        <v>0.1068136182671038</v>
      </c>
      <c r="F1552" s="3">
        <v>0.68548387096774188</v>
      </c>
      <c r="G1552" s="3">
        <v>3.2258064516129031E-2</v>
      </c>
      <c r="H1552" s="3">
        <v>0.32258064516129031</v>
      </c>
      <c r="I1552" s="3">
        <v>0.38709677419354838</v>
      </c>
      <c r="J1552" s="3">
        <v>4.6881206784250812E-2</v>
      </c>
      <c r="K1552" s="3">
        <v>14209.100000000029</v>
      </c>
      <c r="L1552" s="3" t="s">
        <v>14903</v>
      </c>
      <c r="M1552" s="4" t="str">
        <f ca="1">IFERROR(__xludf.DUMMYFUNCTION("REGEXREPLACE(F2158,""\D"", """")"),"28")</f>
        <v>28</v>
      </c>
    </row>
    <row r="1553" spans="1:13" ht="15.75" customHeight="1">
      <c r="A1553" s="1">
        <v>2310</v>
      </c>
      <c r="B1553" s="3">
        <v>2311</v>
      </c>
      <c r="C1553" s="3" t="s">
        <v>6502</v>
      </c>
      <c r="D1553" s="3">
        <v>0.23390778122738259</v>
      </c>
      <c r="E1553" s="3">
        <v>0.16472706658043779</v>
      </c>
      <c r="F1553" s="3">
        <v>0.7191011235955056</v>
      </c>
      <c r="G1553" s="3">
        <v>0.1460674157303371</v>
      </c>
      <c r="H1553" s="3">
        <v>0.1685393258426966</v>
      </c>
      <c r="I1553" s="3">
        <v>0.3595505617977528</v>
      </c>
      <c r="J1553" s="3">
        <v>6.7444888149757687E-2</v>
      </c>
      <c r="K1553" s="3">
        <v>9746.4000000000142</v>
      </c>
      <c r="L1553" s="3" t="s">
        <v>15057</v>
      </c>
      <c r="M1553" s="4" t="str">
        <f ca="1">IFERROR(__xludf.DUMMYFUNCTION("REGEXREPLACE(F2312,""\D"", """")"),"28")</f>
        <v>28</v>
      </c>
    </row>
    <row r="1554" spans="1:13" ht="15.75" customHeight="1">
      <c r="A1554" s="1">
        <v>3036</v>
      </c>
      <c r="B1554" s="3">
        <v>3037</v>
      </c>
      <c r="C1554" s="3" t="s">
        <v>8433</v>
      </c>
      <c r="D1554" s="3">
        <v>0.14096386617962081</v>
      </c>
      <c r="E1554" s="3">
        <v>0.2215999831583039</v>
      </c>
      <c r="F1554" s="3">
        <v>0.63953488372093026</v>
      </c>
      <c r="G1554" s="3">
        <v>0.1116279069767442</v>
      </c>
      <c r="H1554" s="3">
        <v>0.1186046511627907</v>
      </c>
      <c r="I1554" s="3">
        <v>0.28604651162790701</v>
      </c>
      <c r="J1554" s="3">
        <v>3.1609512441477833E-2</v>
      </c>
      <c r="K1554" s="3">
        <v>47785.099999999613</v>
      </c>
      <c r="L1554" s="3" t="s">
        <v>15783</v>
      </c>
      <c r="M1554" s="4" t="str">
        <f ca="1">IFERROR(__xludf.DUMMYFUNCTION("REGEXREPLACE(F3038,""\D"", """")"),"28")</f>
        <v>28</v>
      </c>
    </row>
    <row r="1555" spans="1:13" ht="15.75" customHeight="1">
      <c r="A1555" s="1">
        <v>3160</v>
      </c>
      <c r="B1555" s="3">
        <v>3161</v>
      </c>
      <c r="C1555" s="3" t="s">
        <v>8771</v>
      </c>
      <c r="D1555" s="3">
        <v>0.16767065305567269</v>
      </c>
      <c r="E1555" s="3">
        <v>0.21785375003245699</v>
      </c>
      <c r="F1555" s="3">
        <v>0.63120567375886527</v>
      </c>
      <c r="G1555" s="3">
        <v>0.10070921985815599</v>
      </c>
      <c r="H1555" s="3">
        <v>0.1092198581560284</v>
      </c>
      <c r="I1555" s="3">
        <v>0.2482269503546099</v>
      </c>
      <c r="J1555" s="3">
        <v>3.4552203592460889E-2</v>
      </c>
      <c r="K1555" s="3">
        <v>78166.399999999921</v>
      </c>
      <c r="L1555" s="3" t="s">
        <v>15907</v>
      </c>
      <c r="M1555" s="4" t="str">
        <f ca="1">IFERROR(__xludf.DUMMYFUNCTION("REGEXREPLACE(F3162,""\D"", """")"),"28")</f>
        <v>28</v>
      </c>
    </row>
    <row r="1556" spans="1:13" ht="15.75" customHeight="1">
      <c r="A1556" s="1">
        <v>3294</v>
      </c>
      <c r="B1556" s="3">
        <v>3295</v>
      </c>
      <c r="C1556" s="3" t="s">
        <v>9128</v>
      </c>
      <c r="D1556" s="3">
        <v>0.1688663523525791</v>
      </c>
      <c r="E1556" s="3">
        <v>0.249536876921545</v>
      </c>
      <c r="F1556" s="3">
        <v>0.61864406779661019</v>
      </c>
      <c r="G1556" s="3">
        <v>8.050847457627118E-2</v>
      </c>
      <c r="H1556" s="3">
        <v>0.10805084745762709</v>
      </c>
      <c r="I1556" s="3">
        <v>0.24152542372881361</v>
      </c>
      <c r="J1556" s="3">
        <v>3.0611495933477059E-2</v>
      </c>
      <c r="K1556" s="3">
        <v>52163.099999999547</v>
      </c>
      <c r="L1556" s="3" t="s">
        <v>16041</v>
      </c>
      <c r="M1556" s="4" t="str">
        <f ca="1">IFERROR(__xludf.DUMMYFUNCTION("REGEXREPLACE(F3296,""\D"", """")"),"28")</f>
        <v>28</v>
      </c>
    </row>
    <row r="1557" spans="1:13" ht="15.75" customHeight="1">
      <c r="A1557" s="1">
        <v>3903</v>
      </c>
      <c r="B1557" s="3">
        <v>3904</v>
      </c>
      <c r="C1557" s="3" t="s">
        <v>10716</v>
      </c>
      <c r="D1557" s="3">
        <v>0.15044219338605799</v>
      </c>
      <c r="E1557" s="3">
        <v>0.1572104456418349</v>
      </c>
      <c r="F1557" s="3">
        <v>0.66371681415929207</v>
      </c>
      <c r="G1557" s="3">
        <v>0.1238938053097345</v>
      </c>
      <c r="H1557" s="3">
        <v>0.1415929203539823</v>
      </c>
      <c r="I1557" s="3">
        <v>0.30088495575221241</v>
      </c>
      <c r="J1557" s="3">
        <v>3.6582942405460277E-2</v>
      </c>
      <c r="K1557" s="3">
        <v>12771.400000000031</v>
      </c>
      <c r="L1557" s="3" t="s">
        <v>16650</v>
      </c>
      <c r="M1557" s="4" t="str">
        <f ca="1">IFERROR(__xludf.DUMMYFUNCTION("REGEXREPLACE(F3905,""\D"", """")"),"28")</f>
        <v>28</v>
      </c>
    </row>
    <row r="1558" spans="1:13" ht="15.75" customHeight="1">
      <c r="A1558" s="1">
        <v>3958</v>
      </c>
      <c r="B1558" s="3">
        <v>3959</v>
      </c>
      <c r="C1558" s="3" t="s">
        <v>10863</v>
      </c>
      <c r="D1558" s="3">
        <v>0.20716574269122251</v>
      </c>
      <c r="E1558" s="3">
        <v>0.47534318385716129</v>
      </c>
      <c r="F1558" s="3">
        <v>0.55932203389830504</v>
      </c>
      <c r="G1558" s="3">
        <v>5.9322033898305093E-2</v>
      </c>
      <c r="H1558" s="3">
        <v>5.0847457627118647E-2</v>
      </c>
      <c r="I1558" s="3">
        <v>0.18361581920903949</v>
      </c>
      <c r="J1558" s="3">
        <v>2.098594089771505E-2</v>
      </c>
      <c r="K1558" s="3">
        <v>37557.099999999788</v>
      </c>
      <c r="L1558" s="3" t="s">
        <v>16704</v>
      </c>
      <c r="M1558" s="4" t="str">
        <f ca="1">IFERROR(__xludf.DUMMYFUNCTION("REGEXREPLACE(F3960,""\D"", """")"),"28")</f>
        <v>28</v>
      </c>
    </row>
    <row r="1559" spans="1:13" ht="15.75" customHeight="1">
      <c r="A1559" s="1">
        <v>4090</v>
      </c>
      <c r="B1559" s="3">
        <v>4091</v>
      </c>
      <c r="C1559" s="3" t="s">
        <v>11206</v>
      </c>
      <c r="D1559" s="3">
        <v>0.18750813206310421</v>
      </c>
      <c r="E1559" s="3">
        <v>0.33334341994957117</v>
      </c>
      <c r="F1559" s="3">
        <v>0.63432835820895528</v>
      </c>
      <c r="G1559" s="3">
        <v>8.9552238805970144E-2</v>
      </c>
      <c r="H1559" s="3">
        <v>0.1119402985074627</v>
      </c>
      <c r="I1559" s="3">
        <v>0.21641791044776121</v>
      </c>
      <c r="J1559" s="3">
        <v>3.5714112795923333E-2</v>
      </c>
      <c r="K1559" s="3">
        <v>28671.999999999949</v>
      </c>
      <c r="L1559" s="3" t="s">
        <v>16836</v>
      </c>
      <c r="M1559" s="4" t="str">
        <f ca="1">IFERROR(__xludf.DUMMYFUNCTION("REGEXREPLACE(F4092,""\D"", """")"),"28")</f>
        <v>28</v>
      </c>
    </row>
    <row r="1560" spans="1:13" ht="15.75" customHeight="1">
      <c r="A1560" s="1">
        <v>500</v>
      </c>
      <c r="B1560" s="3">
        <v>501</v>
      </c>
      <c r="C1560" s="3" t="s">
        <v>1512</v>
      </c>
      <c r="D1560" s="3">
        <v>7.2433263262420222E-2</v>
      </c>
      <c r="E1560" s="3">
        <v>0.18843607855941771</v>
      </c>
      <c r="F1560" s="3">
        <v>0.63291139240506333</v>
      </c>
      <c r="G1560" s="3">
        <v>0.1139240506329114</v>
      </c>
      <c r="H1560" s="3">
        <v>0.2151898734177215</v>
      </c>
      <c r="I1560" s="3">
        <v>0.32911392405063289</v>
      </c>
      <c r="J1560" s="3">
        <v>2.032628902023681E-2</v>
      </c>
      <c r="K1560" s="3">
        <v>9367.9000000000124</v>
      </c>
      <c r="L1560" s="3" t="s">
        <v>13249</v>
      </c>
      <c r="M1560" s="4" t="str">
        <f ca="1">IFERROR(__xludf.DUMMYFUNCTION("REGEXREPLACE(F502,""\D"", """")"),"29")</f>
        <v>29</v>
      </c>
    </row>
    <row r="1561" spans="1:13" ht="15.75" customHeight="1">
      <c r="A1561" s="1">
        <v>832</v>
      </c>
      <c r="B1561" s="3">
        <v>833</v>
      </c>
      <c r="C1561" s="3" t="s">
        <v>2469</v>
      </c>
      <c r="D1561" s="3">
        <v>0.16421025519626731</v>
      </c>
      <c r="E1561" s="3">
        <v>0.29217359506999308</v>
      </c>
      <c r="F1561" s="3">
        <v>0.58412698412698416</v>
      </c>
      <c r="G1561" s="3">
        <v>8.5714285714285715E-2</v>
      </c>
      <c r="H1561" s="3">
        <v>8.8888888888888892E-2</v>
      </c>
      <c r="I1561" s="3">
        <v>0.22857142857142859</v>
      </c>
      <c r="J1561" s="3">
        <v>2.7209076652405999E-2</v>
      </c>
      <c r="K1561" s="3">
        <v>34974.599999999838</v>
      </c>
      <c r="L1561" s="3" t="s">
        <v>13580</v>
      </c>
      <c r="M1561" s="4" t="str">
        <f ca="1">IFERROR(__xludf.DUMMYFUNCTION("REGEXREPLACE(F834,""\D"", """")"),"29")</f>
        <v>29</v>
      </c>
    </row>
    <row r="1562" spans="1:13" ht="15.75" customHeight="1">
      <c r="A1562" s="1">
        <v>1805</v>
      </c>
      <c r="B1562" s="3">
        <v>1806</v>
      </c>
      <c r="C1562" s="3" t="s">
        <v>5174</v>
      </c>
      <c r="D1562" s="3">
        <v>0.19591955740393541</v>
      </c>
      <c r="E1562" s="3">
        <v>0.25624467631941888</v>
      </c>
      <c r="F1562" s="3">
        <v>0.66764705882352937</v>
      </c>
      <c r="G1562" s="3">
        <v>9.2647058823529416E-2</v>
      </c>
      <c r="H1562" s="3">
        <v>0.1073529411764706</v>
      </c>
      <c r="I1562" s="3">
        <v>0.2470588235294118</v>
      </c>
      <c r="J1562" s="3">
        <v>3.8331797776924963E-2</v>
      </c>
      <c r="K1562" s="3">
        <v>72841.299999999697</v>
      </c>
      <c r="L1562" s="3" t="s">
        <v>14553</v>
      </c>
      <c r="M1562" s="4" t="str">
        <f ca="1">IFERROR(__xludf.DUMMYFUNCTION("REGEXREPLACE(F1807,""\D"", """")"),"29")</f>
        <v>29</v>
      </c>
    </row>
    <row r="1563" spans="1:13" ht="15.75" customHeight="1">
      <c r="A1563" s="1">
        <v>2494</v>
      </c>
      <c r="B1563" s="3">
        <v>2495</v>
      </c>
      <c r="C1563" s="3" t="s">
        <v>6996</v>
      </c>
      <c r="D1563" s="3">
        <v>0.17567808319032399</v>
      </c>
      <c r="E1563" s="3">
        <v>0.1641309944122516</v>
      </c>
      <c r="F1563" s="3">
        <v>0.65743944636678198</v>
      </c>
      <c r="G1563" s="3">
        <v>0.13494809688581319</v>
      </c>
      <c r="H1563" s="3">
        <v>0.11072664359861591</v>
      </c>
      <c r="I1563" s="3">
        <v>0.31487889273356401</v>
      </c>
      <c r="J1563" s="3">
        <v>4.144500982785964E-2</v>
      </c>
      <c r="K1563" s="3">
        <v>32109.8999999999</v>
      </c>
      <c r="L1563" s="3" t="s">
        <v>15241</v>
      </c>
      <c r="M1563" s="4" t="str">
        <f ca="1">IFERROR(__xludf.DUMMYFUNCTION("REGEXREPLACE(F2496,""\D"", """")"),"29")</f>
        <v>29</v>
      </c>
    </row>
    <row r="1564" spans="1:13" ht="15.75" customHeight="1">
      <c r="A1564" s="1">
        <v>2643</v>
      </c>
      <c r="B1564" s="3">
        <v>2644</v>
      </c>
      <c r="C1564" s="3" t="s">
        <v>7394</v>
      </c>
      <c r="D1564" s="3">
        <v>0.20982064614385049</v>
      </c>
      <c r="E1564" s="3">
        <v>0.13665840295264359</v>
      </c>
      <c r="F1564" s="3">
        <v>0.65853658536585369</v>
      </c>
      <c r="G1564" s="3">
        <v>8.943089430894309E-2</v>
      </c>
      <c r="H1564" s="3">
        <v>0.16260162601626019</v>
      </c>
      <c r="I1564" s="3">
        <v>0.33333333333333331</v>
      </c>
      <c r="J1564" s="3">
        <v>4.6374736026629913E-2</v>
      </c>
      <c r="K1564" s="3">
        <v>14073.900000000031</v>
      </c>
      <c r="L1564" s="3" t="s">
        <v>15390</v>
      </c>
      <c r="M1564" s="4" t="str">
        <f ca="1">IFERROR(__xludf.DUMMYFUNCTION("REGEXREPLACE(F2645,""\D"", """")"),"29")</f>
        <v>29</v>
      </c>
    </row>
    <row r="1565" spans="1:13" ht="15.75" customHeight="1">
      <c r="A1565" s="1">
        <v>2875</v>
      </c>
      <c r="B1565" s="3">
        <v>2876</v>
      </c>
      <c r="C1565" s="3" t="s">
        <v>8008</v>
      </c>
      <c r="D1565" s="3">
        <v>0.1508206867356518</v>
      </c>
      <c r="E1565" s="3">
        <v>0.33504727310304078</v>
      </c>
      <c r="F1565" s="3">
        <v>0.64176245210727967</v>
      </c>
      <c r="G1565" s="3">
        <v>8.4291187739463605E-2</v>
      </c>
      <c r="H1565" s="3">
        <v>0.1111111111111111</v>
      </c>
      <c r="I1565" s="3">
        <v>0.20306513409961691</v>
      </c>
      <c r="J1565" s="3">
        <v>2.847709321002391E-2</v>
      </c>
      <c r="K1565" s="3">
        <v>55953.199999999459</v>
      </c>
      <c r="L1565" s="3" t="s">
        <v>15622</v>
      </c>
      <c r="M1565" s="4" t="str">
        <f ca="1">IFERROR(__xludf.DUMMYFUNCTION("REGEXREPLACE(F2877,""\D"", """")"),"29")</f>
        <v>29</v>
      </c>
    </row>
    <row r="1566" spans="1:13" ht="15.75" customHeight="1">
      <c r="A1566" s="1">
        <v>3248</v>
      </c>
      <c r="B1566" s="3">
        <v>3249</v>
      </c>
      <c r="C1566" s="3" t="s">
        <v>9004</v>
      </c>
      <c r="D1566" s="3">
        <v>0.19021114518402929</v>
      </c>
      <c r="E1566" s="3">
        <v>0.1276573997487159</v>
      </c>
      <c r="F1566" s="3">
        <v>0.7321428571428571</v>
      </c>
      <c r="G1566" s="3">
        <v>0.1785714285714286</v>
      </c>
      <c r="H1566" s="3">
        <v>0.125</v>
      </c>
      <c r="I1566" s="3">
        <v>0.375</v>
      </c>
      <c r="J1566" s="3">
        <v>4.8519071627869073E-2</v>
      </c>
      <c r="K1566" s="3">
        <v>6415.2</v>
      </c>
      <c r="L1566" s="3" t="s">
        <v>15995</v>
      </c>
      <c r="M1566" s="4" t="str">
        <f ca="1">IFERROR(__xludf.DUMMYFUNCTION("REGEXREPLACE(F3250,""\D"", """")"),"29")</f>
        <v>29</v>
      </c>
    </row>
    <row r="1567" spans="1:13" ht="15.75" customHeight="1">
      <c r="A1567" s="1">
        <v>3342</v>
      </c>
      <c r="B1567" s="3">
        <v>3343</v>
      </c>
      <c r="C1567" s="3" t="s">
        <v>9253</v>
      </c>
      <c r="D1567" s="3">
        <v>0.1382285595937289</v>
      </c>
      <c r="E1567" s="3">
        <v>0.4679487404234155</v>
      </c>
      <c r="F1567" s="3">
        <v>0.66221142162818958</v>
      </c>
      <c r="G1567" s="3">
        <v>3.1186715269339811E-2</v>
      </c>
      <c r="H1567" s="3">
        <v>0.1049007695423248</v>
      </c>
      <c r="I1567" s="3">
        <v>0.1607938436614014</v>
      </c>
      <c r="J1567" s="3">
        <v>1.7362151396803711E-2</v>
      </c>
      <c r="K1567" s="3">
        <v>248080.10000000571</v>
      </c>
      <c r="L1567" s="3" t="s">
        <v>16089</v>
      </c>
      <c r="M1567" s="4" t="str">
        <f ca="1">IFERROR(__xludf.DUMMYFUNCTION("REGEXREPLACE(F3344,""\D"", """")"),"29")</f>
        <v>29</v>
      </c>
    </row>
    <row r="1568" spans="1:13" ht="15.75" customHeight="1">
      <c r="A1568" s="1">
        <v>4586</v>
      </c>
      <c r="B1568" s="3">
        <v>4587</v>
      </c>
      <c r="C1568" s="3" t="s">
        <v>12522</v>
      </c>
      <c r="D1568" s="3">
        <v>0.1652583733835421</v>
      </c>
      <c r="E1568" s="3">
        <v>0.14462878934190859</v>
      </c>
      <c r="F1568" s="3">
        <v>0.66315789473684206</v>
      </c>
      <c r="G1568" s="3">
        <v>0.14210526315789471</v>
      </c>
      <c r="H1568" s="3">
        <v>0.16842105263157889</v>
      </c>
      <c r="I1568" s="3">
        <v>0.3473684210526316</v>
      </c>
      <c r="J1568" s="3">
        <v>4.9170194955378971E-2</v>
      </c>
      <c r="K1568" s="3">
        <v>21225.90000000002</v>
      </c>
      <c r="L1568" s="3" t="s">
        <v>17332</v>
      </c>
      <c r="M1568" s="4" t="str">
        <f ca="1">IFERROR(__xludf.DUMMYFUNCTION("REGEXREPLACE(F4588,""\D"", """")"),"29")</f>
        <v>29</v>
      </c>
    </row>
    <row r="1569" spans="1:13" ht="15.75" customHeight="1">
      <c r="A1569" s="1">
        <v>4639</v>
      </c>
      <c r="B1569" s="3">
        <v>4640</v>
      </c>
      <c r="C1569" s="3" t="s">
        <v>12663</v>
      </c>
      <c r="D1569" s="3">
        <v>0.21141267606455799</v>
      </c>
      <c r="E1569" s="3">
        <v>0.20000923432158391</v>
      </c>
      <c r="F1569" s="3">
        <v>0.75</v>
      </c>
      <c r="G1569" s="3">
        <v>0.22222222222222221</v>
      </c>
      <c r="H1569" s="3">
        <v>8.3333333333333329E-2</v>
      </c>
      <c r="I1569" s="3">
        <v>0.35185185185185192</v>
      </c>
      <c r="J1569" s="3">
        <v>5.2496363259940802E-2</v>
      </c>
      <c r="K1569" s="3">
        <v>12466.100000000029</v>
      </c>
      <c r="L1569" s="3" t="s">
        <v>17385</v>
      </c>
      <c r="M1569" s="4" t="str">
        <f ca="1">IFERROR(__xludf.DUMMYFUNCTION("REGEXREPLACE(F4641,""\D"", """")"),"29")</f>
        <v>29</v>
      </c>
    </row>
    <row r="1570" spans="1:13" ht="15.75" customHeight="1">
      <c r="A1570" s="1">
        <v>94</v>
      </c>
      <c r="B1570" s="3">
        <v>95</v>
      </c>
      <c r="C1570" s="3" t="s">
        <v>307</v>
      </c>
      <c r="D1570" s="3">
        <v>0.1559262095021538</v>
      </c>
      <c r="E1570" s="3">
        <v>0.1731727205980054</v>
      </c>
      <c r="F1570" s="3">
        <v>0.65875370919881304</v>
      </c>
      <c r="G1570" s="3">
        <v>0.1038575667655786</v>
      </c>
      <c r="H1570" s="3">
        <v>0.14243323442136499</v>
      </c>
      <c r="I1570" s="3">
        <v>0.28783382789317508</v>
      </c>
      <c r="J1570" s="3">
        <v>3.6795952607404758E-2</v>
      </c>
      <c r="K1570" s="3">
        <v>37150.299999999792</v>
      </c>
      <c r="L1570" s="3" t="s">
        <v>12843</v>
      </c>
      <c r="M1570" s="4" t="str">
        <f ca="1">IFERROR(__xludf.DUMMYFUNCTION("REGEXREPLACE(F96,""\D"", """")"),"30")</f>
        <v>30</v>
      </c>
    </row>
    <row r="1571" spans="1:13" ht="15.75" customHeight="1">
      <c r="A1571" s="1">
        <v>540</v>
      </c>
      <c r="B1571" s="3">
        <v>541</v>
      </c>
      <c r="C1571" s="3" t="s">
        <v>1627</v>
      </c>
      <c r="D1571" s="3">
        <v>0.13408243098616451</v>
      </c>
      <c r="E1571" s="3">
        <v>0.33991015297922678</v>
      </c>
      <c r="F1571" s="3">
        <v>0.58318098720292499</v>
      </c>
      <c r="G1571" s="3">
        <v>8.4095063985374766E-2</v>
      </c>
      <c r="H1571" s="3">
        <v>7.8610603290676415E-2</v>
      </c>
      <c r="I1571" s="3">
        <v>0.2193784277879342</v>
      </c>
      <c r="J1571" s="3">
        <v>2.1112711632697161E-2</v>
      </c>
      <c r="K1571" s="3">
        <v>61397.299999999414</v>
      </c>
      <c r="L1571" s="3" t="s">
        <v>13289</v>
      </c>
      <c r="M1571" s="4" t="str">
        <f ca="1">IFERROR(__xludf.DUMMYFUNCTION("REGEXREPLACE(F542,""\D"", """")"),"30")</f>
        <v>30</v>
      </c>
    </row>
    <row r="1572" spans="1:13" ht="15.75" customHeight="1">
      <c r="A1572" s="1">
        <v>678</v>
      </c>
      <c r="B1572" s="3">
        <v>679</v>
      </c>
      <c r="C1572" s="3" t="s">
        <v>2023</v>
      </c>
      <c r="D1572" s="3">
        <v>0.30348557297592099</v>
      </c>
      <c r="E1572" s="3">
        <v>0.17532734483216059</v>
      </c>
      <c r="F1572" s="3">
        <v>0.67619047619047623</v>
      </c>
      <c r="G1572" s="3">
        <v>6.6666666666666666E-2</v>
      </c>
      <c r="H1572" s="3">
        <v>0.18095238095238089</v>
      </c>
      <c r="I1572" s="3">
        <v>0.31428571428571428</v>
      </c>
      <c r="J1572" s="3">
        <v>6.0368236061151243E-2</v>
      </c>
      <c r="K1572" s="3">
        <v>11726.000000000029</v>
      </c>
      <c r="L1572" s="3" t="s">
        <v>13427</v>
      </c>
      <c r="M1572" s="4" t="str">
        <f ca="1">IFERROR(__xludf.DUMMYFUNCTION("REGEXREPLACE(F680,""\D"", """")"),"30")</f>
        <v>30</v>
      </c>
    </row>
    <row r="1573" spans="1:13" ht="15.75" customHeight="1">
      <c r="A1573" s="1">
        <v>710</v>
      </c>
      <c r="B1573" s="3">
        <v>711</v>
      </c>
      <c r="C1573" s="3" t="s">
        <v>2119</v>
      </c>
      <c r="D1573" s="3">
        <v>0.16120081509117731</v>
      </c>
      <c r="E1573" s="3">
        <v>0.17194292914763709</v>
      </c>
      <c r="F1573" s="3">
        <v>0.63636363636363635</v>
      </c>
      <c r="G1573" s="3">
        <v>0.1225296442687747</v>
      </c>
      <c r="H1573" s="3">
        <v>0.14097496706192361</v>
      </c>
      <c r="I1573" s="3">
        <v>0.29512516469038208</v>
      </c>
      <c r="J1573" s="3">
        <v>4.1863115037955673E-2</v>
      </c>
      <c r="K1573" s="3">
        <v>84195.099999999889</v>
      </c>
      <c r="L1573" s="3" t="s">
        <v>13459</v>
      </c>
      <c r="M1573" s="4" t="str">
        <f ca="1">IFERROR(__xludf.DUMMYFUNCTION("REGEXREPLACE(F712,""\D"", """")"),"30")</f>
        <v>30</v>
      </c>
    </row>
    <row r="1574" spans="1:13" ht="15.75" customHeight="1">
      <c r="A1574" s="1">
        <v>1307</v>
      </c>
      <c r="B1574" s="3">
        <v>1308</v>
      </c>
      <c r="C1574" s="3" t="s">
        <v>3815</v>
      </c>
      <c r="D1574" s="3">
        <v>0.12805900964910119</v>
      </c>
      <c r="E1574" s="3">
        <v>0.38365244617929273</v>
      </c>
      <c r="F1574" s="3">
        <v>0.5691823899371069</v>
      </c>
      <c r="G1574" s="3">
        <v>8.1761006289308172E-2</v>
      </c>
      <c r="H1574" s="3">
        <v>0.13207547169811321</v>
      </c>
      <c r="I1574" s="3">
        <v>0.24842767295597479</v>
      </c>
      <c r="J1574" s="3">
        <v>2.5689021997350611E-2</v>
      </c>
      <c r="K1574" s="3">
        <v>35352.299999999843</v>
      </c>
      <c r="L1574" s="3" t="s">
        <v>14055</v>
      </c>
      <c r="M1574" s="4" t="str">
        <f ca="1">IFERROR(__xludf.DUMMYFUNCTION("REGEXREPLACE(F1309,""\D"", """")"),"30")</f>
        <v>30</v>
      </c>
    </row>
    <row r="1575" spans="1:13" ht="15.75" customHeight="1">
      <c r="A1575" s="1">
        <v>1511</v>
      </c>
      <c r="B1575" s="3">
        <v>1512</v>
      </c>
      <c r="C1575" s="3" t="s">
        <v>4375</v>
      </c>
      <c r="D1575" s="3">
        <v>0.1891636422207485</v>
      </c>
      <c r="E1575" s="3">
        <v>0.1151333431826361</v>
      </c>
      <c r="F1575" s="3">
        <v>0.70833333333333337</v>
      </c>
      <c r="G1575" s="3">
        <v>0.18055555555555561</v>
      </c>
      <c r="H1575" s="3">
        <v>7.6388888888888895E-2</v>
      </c>
      <c r="I1575" s="3">
        <v>0.28472222222222221</v>
      </c>
      <c r="J1575" s="3">
        <v>4.1464789648969907E-2</v>
      </c>
      <c r="K1575" s="3">
        <v>14955.300000000019</v>
      </c>
      <c r="L1575" s="3" t="s">
        <v>14259</v>
      </c>
      <c r="M1575" s="4" t="str">
        <f ca="1">IFERROR(__xludf.DUMMYFUNCTION("REGEXREPLACE(F1513,""\D"", """")"),"30")</f>
        <v>30</v>
      </c>
    </row>
    <row r="1576" spans="1:13" ht="15.75" customHeight="1">
      <c r="A1576" s="1">
        <v>1909</v>
      </c>
      <c r="B1576" s="3">
        <v>1910</v>
      </c>
      <c r="C1576" s="3" t="s">
        <v>5445</v>
      </c>
      <c r="D1576" s="3">
        <v>0.17841513293567721</v>
      </c>
      <c r="E1576" s="3">
        <v>0.26457426943531898</v>
      </c>
      <c r="F1576" s="3">
        <v>0.66233766233766234</v>
      </c>
      <c r="G1576" s="3">
        <v>0.13636363636363641</v>
      </c>
      <c r="H1576" s="3">
        <v>9.7402597402597407E-2</v>
      </c>
      <c r="I1576" s="3">
        <v>0.27272727272727271</v>
      </c>
      <c r="J1576" s="3">
        <v>3.8181474126516138E-2</v>
      </c>
      <c r="K1576" s="3">
        <v>16724.000000000018</v>
      </c>
      <c r="L1576" s="3" t="s">
        <v>14657</v>
      </c>
      <c r="M1576" s="4" t="str">
        <f ca="1">IFERROR(__xludf.DUMMYFUNCTION("REGEXREPLACE(F1911,""\D"", """")"),"30")</f>
        <v>30</v>
      </c>
    </row>
    <row r="1577" spans="1:13" ht="15.75" customHeight="1">
      <c r="A1577" s="1">
        <v>2739</v>
      </c>
      <c r="B1577" s="3">
        <v>2740</v>
      </c>
      <c r="C1577" s="3" t="s">
        <v>7651</v>
      </c>
      <c r="D1577" s="3">
        <v>0.17172554049418101</v>
      </c>
      <c r="E1577" s="3">
        <v>0.36038838661263262</v>
      </c>
      <c r="F1577" s="3">
        <v>0.66233766233766234</v>
      </c>
      <c r="G1577" s="3">
        <v>9.0909090909090912E-2</v>
      </c>
      <c r="H1577" s="3">
        <v>0.12987012987012991</v>
      </c>
      <c r="I1577" s="3">
        <v>0.23376623376623379</v>
      </c>
      <c r="J1577" s="3">
        <v>3.1321482867301423E-2</v>
      </c>
      <c r="K1577" s="3">
        <v>8165.4000000000087</v>
      </c>
      <c r="L1577" s="3" t="s">
        <v>15486</v>
      </c>
      <c r="M1577" s="4" t="str">
        <f ca="1">IFERROR(__xludf.DUMMYFUNCTION("REGEXREPLACE(F2741,""\D"", """")"),"30")</f>
        <v>30</v>
      </c>
    </row>
    <row r="1578" spans="1:13" ht="15.75" customHeight="1">
      <c r="A1578" s="1">
        <v>2850</v>
      </c>
      <c r="B1578" s="3">
        <v>2851</v>
      </c>
      <c r="C1578" s="3" t="s">
        <v>7943</v>
      </c>
      <c r="D1578" s="3">
        <v>0.19940000769913899</v>
      </c>
      <c r="E1578" s="3">
        <v>0.18629410753522449</v>
      </c>
      <c r="F1578" s="3">
        <v>0.67777777777777781</v>
      </c>
      <c r="G1578" s="3">
        <v>0.1444444444444444</v>
      </c>
      <c r="H1578" s="3">
        <v>0.1</v>
      </c>
      <c r="I1578" s="3">
        <v>0.3</v>
      </c>
      <c r="J1578" s="3">
        <v>4.2221931903148997E-2</v>
      </c>
      <c r="K1578" s="3">
        <v>10169.300000000019</v>
      </c>
      <c r="L1578" s="3" t="s">
        <v>15597</v>
      </c>
      <c r="M1578" s="4" t="str">
        <f ca="1">IFERROR(__xludf.DUMMYFUNCTION("REGEXREPLACE(F2852,""\D"", """")"),"30")</f>
        <v>30</v>
      </c>
    </row>
    <row r="1579" spans="1:13" ht="15.75" customHeight="1">
      <c r="A1579" s="1">
        <v>3105</v>
      </c>
      <c r="B1579" s="3">
        <v>3106</v>
      </c>
      <c r="C1579" s="3" t="s">
        <v>8624</v>
      </c>
      <c r="D1579" s="3">
        <v>0.22179946496606801</v>
      </c>
      <c r="E1579" s="3">
        <v>0.22577317831448401</v>
      </c>
      <c r="F1579" s="3">
        <v>0.67006802721088432</v>
      </c>
      <c r="G1579" s="3">
        <v>7.8231292517006806E-2</v>
      </c>
      <c r="H1579" s="3">
        <v>0.1020408163265306</v>
      </c>
      <c r="I1579" s="3">
        <v>0.24829931972789121</v>
      </c>
      <c r="J1579" s="3">
        <v>3.7636677482780781E-2</v>
      </c>
      <c r="K1579" s="3">
        <v>30974.5999999999</v>
      </c>
      <c r="L1579" s="3" t="s">
        <v>15852</v>
      </c>
      <c r="M1579" s="4" t="str">
        <f ca="1">IFERROR(__xludf.DUMMYFUNCTION("REGEXREPLACE(F3107,""\D"", """")"),"30")</f>
        <v>30</v>
      </c>
    </row>
    <row r="1580" spans="1:13" ht="15.75" customHeight="1">
      <c r="A1580" s="1">
        <v>4202</v>
      </c>
      <c r="B1580" s="3">
        <v>4203</v>
      </c>
      <c r="C1580" s="3" t="s">
        <v>11499</v>
      </c>
      <c r="D1580" s="3">
        <v>0.1713308474642028</v>
      </c>
      <c r="E1580" s="3">
        <v>0.16198277906115779</v>
      </c>
      <c r="F1580" s="3">
        <v>0.66323907455012854</v>
      </c>
      <c r="G1580" s="3">
        <v>0.1593830334190231</v>
      </c>
      <c r="H1580" s="3">
        <v>0.1799485861182519</v>
      </c>
      <c r="I1580" s="3">
        <v>0.36246786632390737</v>
      </c>
      <c r="J1580" s="3">
        <v>5.7092550578579877E-2</v>
      </c>
      <c r="K1580" s="3">
        <v>45264.599999999678</v>
      </c>
      <c r="L1580" s="3" t="s">
        <v>16948</v>
      </c>
      <c r="M1580" s="4" t="str">
        <f ca="1">IFERROR(__xludf.DUMMYFUNCTION("REGEXREPLACE(F4204,""\D"", """")"),"30")</f>
        <v>30</v>
      </c>
    </row>
    <row r="1581" spans="1:13" ht="15.75" customHeight="1">
      <c r="A1581" s="1">
        <v>270</v>
      </c>
      <c r="B1581" s="3">
        <v>271</v>
      </c>
      <c r="C1581" s="3" t="s">
        <v>837</v>
      </c>
      <c r="D1581" s="3">
        <v>0.1561592573767531</v>
      </c>
      <c r="E1581" s="3">
        <v>0.15398767423165391</v>
      </c>
      <c r="F1581" s="3">
        <v>0.65780346820809243</v>
      </c>
      <c r="G1581" s="3">
        <v>0.15606936416184969</v>
      </c>
      <c r="H1581" s="3">
        <v>0.1433526011560694</v>
      </c>
      <c r="I1581" s="3">
        <v>0.35028901734104051</v>
      </c>
      <c r="J1581" s="3">
        <v>4.6308056664323742E-2</v>
      </c>
      <c r="K1581" s="3">
        <v>97301.900000000169</v>
      </c>
      <c r="L1581" s="3" t="s">
        <v>13019</v>
      </c>
      <c r="M1581" s="4" t="str">
        <f ca="1">IFERROR(__xludf.DUMMYFUNCTION("REGEXREPLACE(F272,""\D"", """")"),"31")</f>
        <v>31</v>
      </c>
    </row>
    <row r="1582" spans="1:13" ht="15.75" customHeight="1">
      <c r="A1582" s="1">
        <v>899</v>
      </c>
      <c r="B1582" s="3">
        <v>900</v>
      </c>
      <c r="C1582" s="3" t="s">
        <v>2655</v>
      </c>
      <c r="D1582" s="3">
        <v>0.1980019288755519</v>
      </c>
      <c r="E1582" s="3">
        <v>0.14197814649178539</v>
      </c>
      <c r="F1582" s="3">
        <v>0.63215859030837007</v>
      </c>
      <c r="G1582" s="3">
        <v>0.1541850220264317</v>
      </c>
      <c r="H1582" s="3">
        <v>0.12995594713656389</v>
      </c>
      <c r="I1582" s="3">
        <v>0.33700440528634362</v>
      </c>
      <c r="J1582" s="3">
        <v>5.5028328720898467E-2</v>
      </c>
      <c r="K1582" s="3">
        <v>52551.79999999953</v>
      </c>
      <c r="L1582" s="3" t="s">
        <v>13647</v>
      </c>
      <c r="M1582" s="4" t="str">
        <f ca="1">IFERROR(__xludf.DUMMYFUNCTION("REGEXREPLACE(F901,""\D"", """")"),"31")</f>
        <v>31</v>
      </c>
    </row>
    <row r="1583" spans="1:13" ht="15.75" customHeight="1">
      <c r="A1583" s="1">
        <v>1264</v>
      </c>
      <c r="B1583" s="3">
        <v>1265</v>
      </c>
      <c r="C1583" s="3" t="s">
        <v>3690</v>
      </c>
      <c r="D1583" s="3">
        <v>0.25008618701558372</v>
      </c>
      <c r="E1583" s="3">
        <v>0.153905285228461</v>
      </c>
      <c r="F1583" s="3">
        <v>0.62244897959183676</v>
      </c>
      <c r="G1583" s="3">
        <v>0.13469387755102041</v>
      </c>
      <c r="H1583" s="3">
        <v>0.15102040816326531</v>
      </c>
      <c r="I1583" s="3">
        <v>0.33265306122448979</v>
      </c>
      <c r="J1583" s="3">
        <v>7.0155250340901323E-2</v>
      </c>
      <c r="K1583" s="3">
        <v>54872.699999999437</v>
      </c>
      <c r="L1583" s="3" t="s">
        <v>14012</v>
      </c>
      <c r="M1583" s="4" t="str">
        <f ca="1">IFERROR(__xludf.DUMMYFUNCTION("REGEXREPLACE(F1266,""\D"", """")"),"31")</f>
        <v>31</v>
      </c>
    </row>
    <row r="1584" spans="1:13" ht="15.75" customHeight="1">
      <c r="A1584" s="1">
        <v>2359</v>
      </c>
      <c r="B1584" s="3">
        <v>2360</v>
      </c>
      <c r="C1584" s="3" t="s">
        <v>6632</v>
      </c>
      <c r="D1584" s="3">
        <v>0.13577709694627449</v>
      </c>
      <c r="E1584" s="3">
        <v>0.20614422694619899</v>
      </c>
      <c r="F1584" s="3">
        <v>0.6428571428571429</v>
      </c>
      <c r="G1584" s="3">
        <v>8.9743589743589744E-2</v>
      </c>
      <c r="H1584" s="3">
        <v>0.1172161172161172</v>
      </c>
      <c r="I1584" s="3">
        <v>0.25641025641025639</v>
      </c>
      <c r="J1584" s="3">
        <v>2.7240259583173221E-2</v>
      </c>
      <c r="K1584" s="3">
        <v>58314.599999999453</v>
      </c>
      <c r="L1584" s="3" t="s">
        <v>15106</v>
      </c>
      <c r="M1584" s="4" t="str">
        <f ca="1">IFERROR(__xludf.DUMMYFUNCTION("REGEXREPLACE(F2361,""\D"", """")"),"31")</f>
        <v>31</v>
      </c>
    </row>
    <row r="1585" spans="1:13" ht="15.75" customHeight="1">
      <c r="A1585" s="1">
        <v>2579</v>
      </c>
      <c r="B1585" s="3">
        <v>2580</v>
      </c>
      <c r="C1585" s="3" t="s">
        <v>7222</v>
      </c>
      <c r="D1585" s="3">
        <v>0.17824060207095019</v>
      </c>
      <c r="E1585" s="3">
        <v>0.25537564030260279</v>
      </c>
      <c r="F1585" s="3">
        <v>0.67500000000000004</v>
      </c>
      <c r="G1585" s="3">
        <v>0.125</v>
      </c>
      <c r="H1585" s="3">
        <v>7.4999999999999997E-2</v>
      </c>
      <c r="I1585" s="3">
        <v>0.22500000000000001</v>
      </c>
      <c r="J1585" s="3">
        <v>2.2138172398589069E-2</v>
      </c>
      <c r="K1585" s="3">
        <v>4475.6999999999989</v>
      </c>
      <c r="L1585" s="3" t="s">
        <v>15326</v>
      </c>
      <c r="M1585" s="4" t="str">
        <f ca="1">IFERROR(__xludf.DUMMYFUNCTION("REGEXREPLACE(F2581,""\D"", """")"),"31")</f>
        <v>31</v>
      </c>
    </row>
    <row r="1586" spans="1:13" ht="15.75" customHeight="1">
      <c r="A1586" s="1">
        <v>3639</v>
      </c>
      <c r="B1586" s="3">
        <v>3640</v>
      </c>
      <c r="C1586" s="3" t="s">
        <v>10043</v>
      </c>
      <c r="D1586" s="3">
        <v>0.14015743723974231</v>
      </c>
      <c r="E1586" s="3">
        <v>0.24698298764883539</v>
      </c>
      <c r="F1586" s="3">
        <v>0.61525974025974028</v>
      </c>
      <c r="G1586" s="3">
        <v>9.9025974025974031E-2</v>
      </c>
      <c r="H1586" s="3">
        <v>0.12175324675324679</v>
      </c>
      <c r="I1586" s="3">
        <v>0.25974025974025972</v>
      </c>
      <c r="J1586" s="3">
        <v>3.0214034535426551E-2</v>
      </c>
      <c r="K1586" s="3">
        <v>68386.499999999607</v>
      </c>
      <c r="L1586" s="3" t="s">
        <v>16386</v>
      </c>
      <c r="M1586" s="4" t="str">
        <f ca="1">IFERROR(__xludf.DUMMYFUNCTION("REGEXREPLACE(F3641,""\D"", """")"),"31")</f>
        <v>31</v>
      </c>
    </row>
    <row r="1587" spans="1:13" ht="15.75" customHeight="1">
      <c r="A1587" s="1">
        <v>4284</v>
      </c>
      <c r="B1587" s="3">
        <v>4285</v>
      </c>
      <c r="C1587" s="3" t="s">
        <v>11712</v>
      </c>
      <c r="D1587" s="3">
        <v>0.190017192996669</v>
      </c>
      <c r="E1587" s="3">
        <v>0.2163355053727038</v>
      </c>
      <c r="F1587" s="3">
        <v>0.64393939393939392</v>
      </c>
      <c r="G1587" s="3">
        <v>0.1212121212121212</v>
      </c>
      <c r="H1587" s="3">
        <v>0.14393939393939401</v>
      </c>
      <c r="I1587" s="3">
        <v>0.29545454545454553</v>
      </c>
      <c r="J1587" s="3">
        <v>4.6675386087702983E-2</v>
      </c>
      <c r="K1587" s="3">
        <v>14958.30000000003</v>
      </c>
      <c r="L1587" s="3" t="s">
        <v>17030</v>
      </c>
      <c r="M1587" s="4" t="str">
        <f ca="1">IFERROR(__xludf.DUMMYFUNCTION("REGEXREPLACE(F4286,""\D"", """")"),"31")</f>
        <v>31</v>
      </c>
    </row>
    <row r="1588" spans="1:13" ht="15.75" customHeight="1">
      <c r="A1588" s="1">
        <v>63</v>
      </c>
      <c r="B1588" s="3">
        <v>64</v>
      </c>
      <c r="C1588" s="3" t="s">
        <v>206</v>
      </c>
      <c r="D1588" s="3">
        <v>0.14483283999778829</v>
      </c>
      <c r="E1588" s="3">
        <v>0.19414064601685871</v>
      </c>
      <c r="F1588" s="3">
        <v>0.62483487450462349</v>
      </c>
      <c r="G1588" s="3">
        <v>0.1083223249669749</v>
      </c>
      <c r="H1588" s="3">
        <v>0.13077939233817701</v>
      </c>
      <c r="I1588" s="3">
        <v>0.30250990752972262</v>
      </c>
      <c r="J1588" s="3">
        <v>3.4008331416612393E-2</v>
      </c>
      <c r="K1588" s="3">
        <v>84875.500000000029</v>
      </c>
      <c r="L1588" s="3" t="s">
        <v>12812</v>
      </c>
      <c r="M1588" s="4" t="str">
        <f ca="1">IFERROR(__xludf.DUMMYFUNCTION("REGEXREPLACE(F65,""\D"", """")"),"32")</f>
        <v>32</v>
      </c>
    </row>
    <row r="1589" spans="1:13" ht="15.75" customHeight="1">
      <c r="A1589" s="1">
        <v>106</v>
      </c>
      <c r="B1589" s="3">
        <v>107</v>
      </c>
      <c r="C1589" s="3" t="s">
        <v>346</v>
      </c>
      <c r="D1589" s="3">
        <v>0.15881305367618889</v>
      </c>
      <c r="E1589" s="3">
        <v>0.16658260791092</v>
      </c>
      <c r="F1589" s="3">
        <v>0.66396761133603244</v>
      </c>
      <c r="G1589" s="3">
        <v>0.1309041835357625</v>
      </c>
      <c r="H1589" s="3">
        <v>0.16734143049932521</v>
      </c>
      <c r="I1589" s="3">
        <v>0.32253711201079621</v>
      </c>
      <c r="J1589" s="3">
        <v>4.6708724389351738E-2</v>
      </c>
      <c r="K1589" s="3">
        <v>169444.60000000449</v>
      </c>
      <c r="L1589" s="3" t="s">
        <v>12855</v>
      </c>
      <c r="M1589" s="4" t="str">
        <f ca="1">IFERROR(__xludf.DUMMYFUNCTION("REGEXREPLACE(F108,""\D"", """")"),"32")</f>
        <v>32</v>
      </c>
    </row>
    <row r="1590" spans="1:13" ht="15.75" customHeight="1">
      <c r="A1590" s="1">
        <v>557</v>
      </c>
      <c r="B1590" s="3">
        <v>558</v>
      </c>
      <c r="C1590" s="3" t="s">
        <v>1676</v>
      </c>
      <c r="D1590" s="3">
        <v>0.1228273207557556</v>
      </c>
      <c r="E1590" s="3">
        <v>0.1947363601706292</v>
      </c>
      <c r="F1590" s="3">
        <v>0.64185110663983902</v>
      </c>
      <c r="G1590" s="3">
        <v>0.12676056338028169</v>
      </c>
      <c r="H1590" s="3">
        <v>0.1146881287726358</v>
      </c>
      <c r="I1590" s="3">
        <v>0.30985915492957739</v>
      </c>
      <c r="J1590" s="3">
        <v>2.9007357954282609E-2</v>
      </c>
      <c r="K1590" s="3">
        <v>55536.09999999946</v>
      </c>
      <c r="L1590" s="3" t="s">
        <v>13306</v>
      </c>
      <c r="M1590" s="4" t="str">
        <f ca="1">IFERROR(__xludf.DUMMYFUNCTION("REGEXREPLACE(F559,""\D"", """")"),"32")</f>
        <v>32</v>
      </c>
    </row>
    <row r="1591" spans="1:13" ht="15.75" customHeight="1">
      <c r="A1591" s="1">
        <v>2076</v>
      </c>
      <c r="B1591" s="3">
        <v>2077</v>
      </c>
      <c r="C1591" s="3" t="s">
        <v>5895</v>
      </c>
      <c r="D1591" s="3">
        <v>0.14764021713674469</v>
      </c>
      <c r="E1591" s="3">
        <v>0.38082163816389558</v>
      </c>
      <c r="F1591" s="3">
        <v>0.71111111111111114</v>
      </c>
      <c r="G1591" s="3">
        <v>0.1333333333333333</v>
      </c>
      <c r="H1591" s="3">
        <v>0.1444444444444444</v>
      </c>
      <c r="I1591" s="3">
        <v>0.28888888888888892</v>
      </c>
      <c r="J1591" s="3">
        <v>3.7008600023644263E-2</v>
      </c>
      <c r="K1591" s="3">
        <v>9584.1000000000149</v>
      </c>
      <c r="L1591" s="3" t="s">
        <v>14823</v>
      </c>
      <c r="M1591" s="4" t="str">
        <f ca="1">IFERROR(__xludf.DUMMYFUNCTION("REGEXREPLACE(F2078,""\D"", """")"),"32")</f>
        <v>32</v>
      </c>
    </row>
    <row r="1592" spans="1:13" ht="15.75" customHeight="1">
      <c r="A1592" s="1">
        <v>2891</v>
      </c>
      <c r="B1592" s="3">
        <v>2892</v>
      </c>
      <c r="C1592" s="3" t="s">
        <v>8053</v>
      </c>
      <c r="D1592" s="3">
        <v>0.14880837143303599</v>
      </c>
      <c r="E1592" s="3">
        <v>0.28188411394132468</v>
      </c>
      <c r="F1592" s="3">
        <v>0.66666666666666663</v>
      </c>
      <c r="G1592" s="3">
        <v>7.9365079365079361E-2</v>
      </c>
      <c r="H1592" s="3">
        <v>0.1005291005291005</v>
      </c>
      <c r="I1592" s="3">
        <v>0.23809523809523811</v>
      </c>
      <c r="J1592" s="3">
        <v>2.55459950930687E-2</v>
      </c>
      <c r="K1592" s="3">
        <v>40372.699999999713</v>
      </c>
      <c r="L1592" s="3" t="s">
        <v>15638</v>
      </c>
      <c r="M1592" s="4" t="str">
        <f ca="1">IFERROR(__xludf.DUMMYFUNCTION("REGEXREPLACE(F2893,""\D"", """")"),"32")</f>
        <v>32</v>
      </c>
    </row>
    <row r="1593" spans="1:13" ht="15.75" customHeight="1">
      <c r="A1593" s="1">
        <v>3408</v>
      </c>
      <c r="B1593" s="3">
        <v>3409</v>
      </c>
      <c r="C1593" s="3" t="s">
        <v>9433</v>
      </c>
      <c r="D1593" s="3">
        <v>0.14723347643073609</v>
      </c>
      <c r="E1593" s="3">
        <v>0.18453968167178669</v>
      </c>
      <c r="F1593" s="3">
        <v>0.61578947368421055</v>
      </c>
      <c r="G1593" s="3">
        <v>0.13157894736842099</v>
      </c>
      <c r="H1593" s="3">
        <v>0.1368421052631579</v>
      </c>
      <c r="I1593" s="3">
        <v>0.31052631578947371</v>
      </c>
      <c r="J1593" s="3">
        <v>3.7657201840394353E-2</v>
      </c>
      <c r="K1593" s="3">
        <v>21547.80000000001</v>
      </c>
      <c r="L1593" s="3" t="s">
        <v>16155</v>
      </c>
      <c r="M1593" s="4" t="str">
        <f ca="1">IFERROR(__xludf.DUMMYFUNCTION("REGEXREPLACE(F3410,""\D"", """")"),"32")</f>
        <v>32</v>
      </c>
    </row>
    <row r="1594" spans="1:13" ht="15.75" customHeight="1">
      <c r="A1594" s="1">
        <v>3678</v>
      </c>
      <c r="B1594" s="3">
        <v>3679</v>
      </c>
      <c r="C1594" s="3" t="s">
        <v>10140</v>
      </c>
      <c r="D1594" s="3">
        <v>0.14588907672764109</v>
      </c>
      <c r="E1594" s="3">
        <v>0.27647920647796359</v>
      </c>
      <c r="F1594" s="3">
        <v>0.63842662632375191</v>
      </c>
      <c r="G1594" s="3">
        <v>0.102874432677761</v>
      </c>
      <c r="H1594" s="3">
        <v>0.1180030257186082</v>
      </c>
      <c r="I1594" s="3">
        <v>0.25113464447806361</v>
      </c>
      <c r="J1594" s="3">
        <v>3.1589709276556383E-2</v>
      </c>
      <c r="K1594" s="3">
        <v>73314.099999999758</v>
      </c>
      <c r="L1594" s="3" t="s">
        <v>16425</v>
      </c>
      <c r="M1594" s="4" t="str">
        <f ca="1">IFERROR(__xludf.DUMMYFUNCTION("REGEXREPLACE(F3680,""\D"", """")"),"32")</f>
        <v>32</v>
      </c>
    </row>
    <row r="1595" spans="1:13" ht="15.75" customHeight="1">
      <c r="A1595" s="1">
        <v>3907</v>
      </c>
      <c r="B1595" s="3">
        <v>3908</v>
      </c>
      <c r="C1595" s="3" t="s">
        <v>10726</v>
      </c>
      <c r="D1595" s="3">
        <v>0.1806089942872828</v>
      </c>
      <c r="E1595" s="3">
        <v>0.22546674290670471</v>
      </c>
      <c r="F1595" s="3">
        <v>0.65217391304347827</v>
      </c>
      <c r="G1595" s="3">
        <v>0.12422360248447201</v>
      </c>
      <c r="H1595" s="3">
        <v>9.9378881987577633E-2</v>
      </c>
      <c r="I1595" s="3">
        <v>0.26708074534161491</v>
      </c>
      <c r="J1595" s="3">
        <v>3.7226478693247668E-2</v>
      </c>
      <c r="K1595" s="3">
        <v>17629.700000000012</v>
      </c>
      <c r="L1595" s="3" t="s">
        <v>16654</v>
      </c>
      <c r="M1595" s="4" t="str">
        <f ca="1">IFERROR(__xludf.DUMMYFUNCTION("REGEXREPLACE(F3909,""\D"", """")"),"32")</f>
        <v>32</v>
      </c>
    </row>
    <row r="1596" spans="1:13" ht="15.75" customHeight="1">
      <c r="A1596" s="1">
        <v>4613</v>
      </c>
      <c r="B1596" s="3">
        <v>4614</v>
      </c>
      <c r="C1596" s="3" t="s">
        <v>12593</v>
      </c>
      <c r="D1596" s="3">
        <v>0.16333917336035139</v>
      </c>
      <c r="E1596" s="3">
        <v>0.15855513191955081</v>
      </c>
      <c r="F1596" s="3">
        <v>0.64130434782608692</v>
      </c>
      <c r="G1596" s="3">
        <v>0.12681159420289859</v>
      </c>
      <c r="H1596" s="3">
        <v>0.13405797101449279</v>
      </c>
      <c r="I1596" s="3">
        <v>0.29347826086956519</v>
      </c>
      <c r="J1596" s="3">
        <v>4.1166392187400792E-2</v>
      </c>
      <c r="K1596" s="3">
        <v>30466.49999999992</v>
      </c>
      <c r="L1596" s="3" t="s">
        <v>17359</v>
      </c>
      <c r="M1596" s="4" t="str">
        <f ca="1">IFERROR(__xludf.DUMMYFUNCTION("REGEXREPLACE(F4615,""\D"", """")"),"32")</f>
        <v>32</v>
      </c>
    </row>
    <row r="1597" spans="1:13" ht="15.75" customHeight="1">
      <c r="A1597" s="1">
        <v>1111</v>
      </c>
      <c r="B1597" s="3">
        <v>1112</v>
      </c>
      <c r="C1597" s="3" t="s">
        <v>3247</v>
      </c>
      <c r="D1597" s="3">
        <v>0.15677010616837481</v>
      </c>
      <c r="E1597" s="3">
        <v>0.13797349061863651</v>
      </c>
      <c r="F1597" s="3">
        <v>0.7</v>
      </c>
      <c r="G1597" s="3">
        <v>0.125</v>
      </c>
      <c r="H1597" s="3">
        <v>0.17499999999999999</v>
      </c>
      <c r="I1597" s="3">
        <v>0.33333333333333331</v>
      </c>
      <c r="J1597" s="3">
        <v>4.5280305183856701E-2</v>
      </c>
      <c r="K1597" s="3">
        <v>40426.799999999726</v>
      </c>
      <c r="L1597" s="3" t="s">
        <v>13859</v>
      </c>
      <c r="M1597" s="4" t="str">
        <f ca="1">IFERROR(__xludf.DUMMYFUNCTION("REGEXREPLACE(F1113,""\D"", """")"),"33")</f>
        <v>33</v>
      </c>
    </row>
    <row r="1598" spans="1:13" ht="15.75" customHeight="1">
      <c r="A1598" s="1">
        <v>1986</v>
      </c>
      <c r="B1598" s="3">
        <v>1987</v>
      </c>
      <c r="C1598" s="3" t="s">
        <v>5649</v>
      </c>
      <c r="D1598" s="3">
        <v>0.14221081304813851</v>
      </c>
      <c r="E1598" s="3">
        <v>0.26034141280046708</v>
      </c>
      <c r="F1598" s="3">
        <v>0.65303030303030307</v>
      </c>
      <c r="G1598" s="3">
        <v>8.7878787878787876E-2</v>
      </c>
      <c r="H1598" s="3">
        <v>0.1136363636363636</v>
      </c>
      <c r="I1598" s="3">
        <v>0.2439393939393939</v>
      </c>
      <c r="J1598" s="3">
        <v>2.7896905150289222E-2</v>
      </c>
      <c r="K1598" s="3">
        <v>71976.199999999735</v>
      </c>
      <c r="L1598" s="3" t="s">
        <v>14733</v>
      </c>
      <c r="M1598" s="4" t="str">
        <f ca="1">IFERROR(__xludf.DUMMYFUNCTION("REGEXREPLACE(F1988,""\D"", """")"),"33")</f>
        <v>33</v>
      </c>
    </row>
    <row r="1599" spans="1:13" ht="15.75" customHeight="1">
      <c r="A1599" s="1">
        <v>2463</v>
      </c>
      <c r="B1599" s="3">
        <v>2464</v>
      </c>
      <c r="C1599" s="3" t="s">
        <v>6912</v>
      </c>
      <c r="D1599" s="3">
        <v>0.1521539975656159</v>
      </c>
      <c r="E1599" s="3">
        <v>0.16853870397351481</v>
      </c>
      <c r="F1599" s="3">
        <v>0.65298507462686572</v>
      </c>
      <c r="G1599" s="3">
        <v>0.1343283582089552</v>
      </c>
      <c r="H1599" s="3">
        <v>0.12686567164179111</v>
      </c>
      <c r="I1599" s="3">
        <v>0.31716417910447758</v>
      </c>
      <c r="J1599" s="3">
        <v>3.8356262977750091E-2</v>
      </c>
      <c r="K1599" s="3">
        <v>30256.59999999994</v>
      </c>
      <c r="L1599" s="3" t="s">
        <v>15210</v>
      </c>
      <c r="M1599" s="4" t="str">
        <f ca="1">IFERROR(__xludf.DUMMYFUNCTION("REGEXREPLACE(F2465,""\D"", """")"),"33")</f>
        <v>33</v>
      </c>
    </row>
    <row r="1600" spans="1:13" ht="15.75" customHeight="1">
      <c r="A1600" s="1">
        <v>2489</v>
      </c>
      <c r="B1600" s="3">
        <v>2490</v>
      </c>
      <c r="C1600" s="3" t="s">
        <v>6982</v>
      </c>
      <c r="D1600" s="3">
        <v>0.1883384811080302</v>
      </c>
      <c r="E1600" s="3">
        <v>0.1367937424650631</v>
      </c>
      <c r="F1600" s="3">
        <v>0.66242038216560506</v>
      </c>
      <c r="G1600" s="3">
        <v>8.2802547770700632E-2</v>
      </c>
      <c r="H1600" s="3">
        <v>0.14012738853503179</v>
      </c>
      <c r="I1600" s="3">
        <v>0.29936305732484081</v>
      </c>
      <c r="J1600" s="3">
        <v>3.9224743297885473E-2</v>
      </c>
      <c r="K1600" s="3">
        <v>34138.299999999843</v>
      </c>
      <c r="L1600" s="3" t="s">
        <v>15236</v>
      </c>
      <c r="M1600" s="4" t="str">
        <f ca="1">IFERROR(__xludf.DUMMYFUNCTION("REGEXREPLACE(F2491,""\D"", """")"),"33")</f>
        <v>33</v>
      </c>
    </row>
    <row r="1601" spans="1:13" ht="15.75" customHeight="1">
      <c r="A1601" s="1">
        <v>3043</v>
      </c>
      <c r="B1601" s="3">
        <v>3044</v>
      </c>
      <c r="C1601" s="3" t="s">
        <v>8457</v>
      </c>
      <c r="D1601" s="3">
        <v>0.16950795749104239</v>
      </c>
      <c r="E1601" s="3">
        <v>0.29221311146002732</v>
      </c>
      <c r="F1601" s="3">
        <v>0.63210702341137126</v>
      </c>
      <c r="G1601" s="3">
        <v>9.6989966555183951E-2</v>
      </c>
      <c r="H1601" s="3">
        <v>0.12709030100334451</v>
      </c>
      <c r="I1601" s="3">
        <v>0.2608695652173913</v>
      </c>
      <c r="J1601" s="3">
        <v>3.6214359637387193E-2</v>
      </c>
      <c r="K1601" s="3">
        <v>33368.499999999869</v>
      </c>
      <c r="L1601" s="3" t="s">
        <v>15790</v>
      </c>
      <c r="M1601" s="4" t="str">
        <f ca="1">IFERROR(__xludf.DUMMYFUNCTION("REGEXREPLACE(F3045,""\D"", """")"),"33")</f>
        <v>33</v>
      </c>
    </row>
    <row r="1602" spans="1:13" ht="15.75" customHeight="1">
      <c r="A1602" s="1">
        <v>3166</v>
      </c>
      <c r="B1602" s="3">
        <v>3167</v>
      </c>
      <c r="C1602" s="3" t="s">
        <v>8787</v>
      </c>
      <c r="D1602" s="3">
        <v>0.19014776582024251</v>
      </c>
      <c r="E1602" s="3">
        <v>0.2443376495422839</v>
      </c>
      <c r="F1602" s="3">
        <v>0.7142857142857143</v>
      </c>
      <c r="G1602" s="3">
        <v>0.1038961038961039</v>
      </c>
      <c r="H1602" s="3">
        <v>0.1688311688311688</v>
      </c>
      <c r="I1602" s="3">
        <v>0.27272727272727271</v>
      </c>
      <c r="J1602" s="3">
        <v>4.4119418736675457E-2</v>
      </c>
      <c r="K1602" s="3">
        <v>8694.4000000000069</v>
      </c>
      <c r="L1602" s="3" t="s">
        <v>15913</v>
      </c>
      <c r="M1602" s="4" t="str">
        <f ca="1">IFERROR(__xludf.DUMMYFUNCTION("REGEXREPLACE(F3168,""\D"", """")"),"33")</f>
        <v>33</v>
      </c>
    </row>
    <row r="1603" spans="1:13" ht="15.75" customHeight="1">
      <c r="A1603" s="1">
        <v>3499</v>
      </c>
      <c r="B1603" s="3">
        <v>3500</v>
      </c>
      <c r="C1603" s="3" t="s">
        <v>9679</v>
      </c>
      <c r="D1603" s="3">
        <v>0.126929427743454</v>
      </c>
      <c r="E1603" s="3">
        <v>0.2131443473400001</v>
      </c>
      <c r="F1603" s="3">
        <v>0.62647754137115841</v>
      </c>
      <c r="G1603" s="3">
        <v>0.115839243498818</v>
      </c>
      <c r="H1603" s="3">
        <v>0.1205673758865248</v>
      </c>
      <c r="I1603" s="3">
        <v>0.28368794326241142</v>
      </c>
      <c r="J1603" s="3">
        <v>2.924877807849344E-2</v>
      </c>
      <c r="K1603" s="3">
        <v>47165.599999999627</v>
      </c>
      <c r="L1603" s="3" t="s">
        <v>16246</v>
      </c>
      <c r="M1603" s="4" t="str">
        <f ca="1">IFERROR(__xludf.DUMMYFUNCTION("REGEXREPLACE(F3501,""\D"", """")"),"33")</f>
        <v>33</v>
      </c>
    </row>
    <row r="1604" spans="1:13" ht="15.75" customHeight="1">
      <c r="A1604" s="1">
        <v>4540</v>
      </c>
      <c r="B1604" s="3">
        <v>4541</v>
      </c>
      <c r="C1604" s="3" t="s">
        <v>12394</v>
      </c>
      <c r="D1604" s="3">
        <v>0.13460341596925249</v>
      </c>
      <c r="E1604" s="3">
        <v>0.28039594761689668</v>
      </c>
      <c r="F1604" s="3">
        <v>0.67712418300653598</v>
      </c>
      <c r="G1604" s="3">
        <v>0.1150326797385621</v>
      </c>
      <c r="H1604" s="3">
        <v>0.10980392156862739</v>
      </c>
      <c r="I1604" s="3">
        <v>0.24640522875816989</v>
      </c>
      <c r="J1604" s="3">
        <v>3.0032915493924749E-2</v>
      </c>
      <c r="K1604" s="3">
        <v>162699.9000000043</v>
      </c>
      <c r="L1604" s="3" t="s">
        <v>17286</v>
      </c>
      <c r="M1604" s="4" t="str">
        <f ca="1">IFERROR(__xludf.DUMMYFUNCTION("REGEXREPLACE(F4542,""\D"", """")"),"33")</f>
        <v>33</v>
      </c>
    </row>
    <row r="1605" spans="1:13" ht="15.75" customHeight="1">
      <c r="A1605" s="1">
        <v>744</v>
      </c>
      <c r="B1605" s="3">
        <v>745</v>
      </c>
      <c r="C1605" s="3" t="s">
        <v>2219</v>
      </c>
      <c r="D1605" s="3">
        <v>0.15901198321303689</v>
      </c>
      <c r="E1605" s="3">
        <v>0.3343523118276725</v>
      </c>
      <c r="F1605" s="3">
        <v>0.68320610687022898</v>
      </c>
      <c r="G1605" s="3">
        <v>9.1603053435114504E-2</v>
      </c>
      <c r="H1605" s="3">
        <v>8.7786259541984726E-2</v>
      </c>
      <c r="I1605" s="3">
        <v>0.2251908396946565</v>
      </c>
      <c r="J1605" s="3">
        <v>2.6829748372232759E-2</v>
      </c>
      <c r="K1605" s="3">
        <v>28063.999999999971</v>
      </c>
      <c r="L1605" s="3" t="s">
        <v>13493</v>
      </c>
      <c r="M1605" s="4" t="str">
        <f ca="1">IFERROR(__xludf.DUMMYFUNCTION("REGEXREPLACE(F746,""\D"", """")"),"34")</f>
        <v>34</v>
      </c>
    </row>
    <row r="1606" spans="1:13" ht="15.75" customHeight="1">
      <c r="A1606" s="1">
        <v>745</v>
      </c>
      <c r="B1606" s="3">
        <v>746</v>
      </c>
      <c r="C1606" s="3" t="s">
        <v>2223</v>
      </c>
      <c r="D1606" s="3">
        <v>0.17856135586314789</v>
      </c>
      <c r="E1606" s="3">
        <v>0.25554460996700651</v>
      </c>
      <c r="F1606" s="3">
        <v>0.61271676300578037</v>
      </c>
      <c r="G1606" s="3">
        <v>0.10404624277456651</v>
      </c>
      <c r="H1606" s="3">
        <v>0.1098265895953757</v>
      </c>
      <c r="I1606" s="3">
        <v>0.23699421965317921</v>
      </c>
      <c r="J1606" s="3">
        <v>3.5440212928363461E-2</v>
      </c>
      <c r="K1606" s="3">
        <v>18815.600000000009</v>
      </c>
      <c r="L1606" s="3" t="s">
        <v>13494</v>
      </c>
      <c r="M1606" s="4" t="str">
        <f ca="1">IFERROR(__xludf.DUMMYFUNCTION("REGEXREPLACE(F747,""\D"", """")"),"34")</f>
        <v>34</v>
      </c>
    </row>
    <row r="1607" spans="1:13" ht="15.75" customHeight="1">
      <c r="A1607" s="1">
        <v>1569</v>
      </c>
      <c r="B1607" s="3">
        <v>1570</v>
      </c>
      <c r="C1607" s="3" t="s">
        <v>4536</v>
      </c>
      <c r="D1607" s="3">
        <v>0.1673347343753451</v>
      </c>
      <c r="E1607" s="3">
        <v>0.34731645263635641</v>
      </c>
      <c r="F1607" s="3">
        <v>0.5641025641025641</v>
      </c>
      <c r="G1607" s="3">
        <v>0.1054131054131054</v>
      </c>
      <c r="H1607" s="3">
        <v>8.8319088319088315E-2</v>
      </c>
      <c r="I1607" s="3">
        <v>0.23361823361823361</v>
      </c>
      <c r="J1607" s="3">
        <v>3.1028569452621491E-2</v>
      </c>
      <c r="K1607" s="3">
        <v>38696.099999999751</v>
      </c>
      <c r="L1607" s="3" t="s">
        <v>14317</v>
      </c>
      <c r="M1607" s="4" t="str">
        <f ca="1">IFERROR(__xludf.DUMMYFUNCTION("REGEXREPLACE(F1571,""\D"", """")"),"34")</f>
        <v>34</v>
      </c>
    </row>
    <row r="1608" spans="1:13" ht="15.75" customHeight="1">
      <c r="A1608" s="1">
        <v>2685</v>
      </c>
      <c r="B1608" s="3">
        <v>2686</v>
      </c>
      <c r="C1608" s="3" t="s">
        <v>7504</v>
      </c>
      <c r="D1608" s="3">
        <v>0.1804396490957941</v>
      </c>
      <c r="E1608" s="3">
        <v>0.17458654977722429</v>
      </c>
      <c r="F1608" s="3">
        <v>0.69565217391304346</v>
      </c>
      <c r="G1608" s="3">
        <v>0.1811594202898551</v>
      </c>
      <c r="H1608" s="3">
        <v>8.6956521739130432E-2</v>
      </c>
      <c r="I1608" s="3">
        <v>0.29710144927536231</v>
      </c>
      <c r="J1608" s="3">
        <v>4.2104847536057352E-2</v>
      </c>
      <c r="K1608" s="3">
        <v>15353.20000000003</v>
      </c>
      <c r="L1608" s="3" t="s">
        <v>15432</v>
      </c>
      <c r="M1608" s="4" t="str">
        <f ca="1">IFERROR(__xludf.DUMMYFUNCTION("REGEXREPLACE(F2687,""\D"", """")"),"34")</f>
        <v>34</v>
      </c>
    </row>
    <row r="1609" spans="1:13" ht="15.75" customHeight="1">
      <c r="A1609" s="1">
        <v>3080</v>
      </c>
      <c r="B1609" s="3">
        <v>3081</v>
      </c>
      <c r="C1609" s="3" t="s">
        <v>8556</v>
      </c>
      <c r="D1609" s="3">
        <v>0.150578924191346</v>
      </c>
      <c r="E1609" s="3">
        <v>0.1335583601072006</v>
      </c>
      <c r="F1609" s="3">
        <v>0.640625</v>
      </c>
      <c r="G1609" s="3">
        <v>0.203125</v>
      </c>
      <c r="H1609" s="3">
        <v>9.375E-2</v>
      </c>
      <c r="I1609" s="3">
        <v>0.375</v>
      </c>
      <c r="J1609" s="3">
        <v>3.5478440996793377E-2</v>
      </c>
      <c r="K1609" s="3">
        <v>7827.2000000000025</v>
      </c>
      <c r="L1609" s="3" t="s">
        <v>15827</v>
      </c>
      <c r="M1609" s="4" t="str">
        <f ca="1">IFERROR(__xludf.DUMMYFUNCTION("REGEXREPLACE(F3082,""\D"", """")"),"34")</f>
        <v>34</v>
      </c>
    </row>
    <row r="1610" spans="1:13" ht="15.75" customHeight="1">
      <c r="A1610" s="1">
        <v>3205</v>
      </c>
      <c r="B1610" s="3">
        <v>3206</v>
      </c>
      <c r="C1610" s="3" t="s">
        <v>8889</v>
      </c>
      <c r="D1610" s="3">
        <v>0.17191173540975641</v>
      </c>
      <c r="E1610" s="3">
        <v>0.17374653948405561</v>
      </c>
      <c r="F1610" s="3">
        <v>0.66414686825053992</v>
      </c>
      <c r="G1610" s="3">
        <v>0.10367170626349891</v>
      </c>
      <c r="H1610" s="3">
        <v>0.13822894168466521</v>
      </c>
      <c r="I1610" s="3">
        <v>0.2861771058315335</v>
      </c>
      <c r="J1610" s="3">
        <v>4.0718964802480648E-2</v>
      </c>
      <c r="K1610" s="3">
        <v>102217.8000000005</v>
      </c>
      <c r="L1610" s="3" t="s">
        <v>15952</v>
      </c>
      <c r="M1610" s="4" t="str">
        <f ca="1">IFERROR(__xludf.DUMMYFUNCTION("REGEXREPLACE(F3207,""\D"", """")"),"34")</f>
        <v>34</v>
      </c>
    </row>
    <row r="1611" spans="1:13" ht="15.75" customHeight="1">
      <c r="A1611" s="1">
        <v>146</v>
      </c>
      <c r="B1611" s="3">
        <v>147</v>
      </c>
      <c r="C1611" s="3" t="s">
        <v>469</v>
      </c>
      <c r="D1611" s="3">
        <v>0.16353964103373911</v>
      </c>
      <c r="E1611" s="3">
        <v>0.19501029411245999</v>
      </c>
      <c r="F1611" s="3">
        <v>0.63898916967509023</v>
      </c>
      <c r="G1611" s="3">
        <v>9.9277978339350176E-2</v>
      </c>
      <c r="H1611" s="3">
        <v>0.1227436823104693</v>
      </c>
      <c r="I1611" s="3">
        <v>0.2851985559566787</v>
      </c>
      <c r="J1611" s="3">
        <v>3.5371172657537163E-2</v>
      </c>
      <c r="K1611" s="3">
        <v>61620.499999999527</v>
      </c>
      <c r="L1611" s="3" t="s">
        <v>12895</v>
      </c>
      <c r="M1611" s="4" t="str">
        <f ca="1">IFERROR(__xludf.DUMMYFUNCTION("REGEXREPLACE(F148,""\D"", """")"),"35")</f>
        <v>35</v>
      </c>
    </row>
    <row r="1612" spans="1:13" ht="15.75" customHeight="1">
      <c r="A1612" s="1">
        <v>718</v>
      </c>
      <c r="B1612" s="3">
        <v>719</v>
      </c>
      <c r="C1612" s="3" t="s">
        <v>2143</v>
      </c>
      <c r="D1612" s="3">
        <v>0.15846271835656811</v>
      </c>
      <c r="E1612" s="3">
        <v>0.1764757886206019</v>
      </c>
      <c r="F1612" s="3">
        <v>0.68778280542986425</v>
      </c>
      <c r="G1612" s="3">
        <v>0.10859728506787331</v>
      </c>
      <c r="H1612" s="3">
        <v>0.14027149321266971</v>
      </c>
      <c r="I1612" s="3">
        <v>0.32579185520361992</v>
      </c>
      <c r="J1612" s="3">
        <v>3.7339460787644038E-2</v>
      </c>
      <c r="K1612" s="3">
        <v>24633.899999999951</v>
      </c>
      <c r="L1612" s="3" t="s">
        <v>13467</v>
      </c>
      <c r="M1612" s="4" t="str">
        <f ca="1">IFERROR(__xludf.DUMMYFUNCTION("REGEXREPLACE(F720,""\D"", """")"),"35")</f>
        <v>35</v>
      </c>
    </row>
    <row r="1613" spans="1:13" ht="15.75" customHeight="1">
      <c r="A1613" s="1">
        <v>985</v>
      </c>
      <c r="B1613" s="3">
        <v>986</v>
      </c>
      <c r="C1613" s="3" t="s">
        <v>2896</v>
      </c>
      <c r="D1613" s="3">
        <v>0.19002700153604851</v>
      </c>
      <c r="E1613" s="3">
        <v>0.1555270438550439</v>
      </c>
      <c r="F1613" s="3">
        <v>0.67938931297709926</v>
      </c>
      <c r="G1613" s="3">
        <v>0.12977099236641221</v>
      </c>
      <c r="H1613" s="3">
        <v>0.19847328244274809</v>
      </c>
      <c r="I1613" s="3">
        <v>0.36641221374045801</v>
      </c>
      <c r="J1613" s="3">
        <v>5.7450204745997463E-2</v>
      </c>
      <c r="K1613" s="3">
        <v>15149.60000000002</v>
      </c>
      <c r="L1613" s="3" t="s">
        <v>13733</v>
      </c>
      <c r="M1613" s="4" t="str">
        <f ca="1">IFERROR(__xludf.DUMMYFUNCTION("REGEXREPLACE(F987,""\D"", """")"),"35")</f>
        <v>35</v>
      </c>
    </row>
    <row r="1614" spans="1:13" ht="15.75" customHeight="1">
      <c r="A1614" s="1">
        <v>1595</v>
      </c>
      <c r="B1614" s="3">
        <v>1596</v>
      </c>
      <c r="C1614" s="3" t="s">
        <v>4609</v>
      </c>
      <c r="D1614" s="3">
        <v>0.16265981388131989</v>
      </c>
      <c r="E1614" s="3">
        <v>0.21361233475159849</v>
      </c>
      <c r="F1614" s="3">
        <v>0.68010075566750627</v>
      </c>
      <c r="G1614" s="3">
        <v>9.8236775818639793E-2</v>
      </c>
      <c r="H1614" s="3">
        <v>0.146095717884131</v>
      </c>
      <c r="I1614" s="3">
        <v>0.28211586901763219</v>
      </c>
      <c r="J1614" s="3">
        <v>3.7990336522310791E-2</v>
      </c>
      <c r="K1614" s="3">
        <v>43355.79999999969</v>
      </c>
      <c r="L1614" s="3" t="s">
        <v>14343</v>
      </c>
      <c r="M1614" s="4" t="str">
        <f ca="1">IFERROR(__xludf.DUMMYFUNCTION("REGEXREPLACE(F1597,""\D"", """")"),"35")</f>
        <v>35</v>
      </c>
    </row>
    <row r="1615" spans="1:13" ht="15.75" customHeight="1">
      <c r="A1615" s="1">
        <v>3601</v>
      </c>
      <c r="B1615" s="3">
        <v>3602</v>
      </c>
      <c r="C1615" s="3" t="s">
        <v>9947</v>
      </c>
      <c r="D1615" s="3">
        <v>0.15359645968260471</v>
      </c>
      <c r="E1615" s="3">
        <v>0.27796949816733851</v>
      </c>
      <c r="F1615" s="3">
        <v>0.62962962962962965</v>
      </c>
      <c r="G1615" s="3">
        <v>8.6419753086419748E-2</v>
      </c>
      <c r="H1615" s="3">
        <v>0.12482853223593959</v>
      </c>
      <c r="I1615" s="3">
        <v>0.23593964334705081</v>
      </c>
      <c r="J1615" s="3">
        <v>3.1448547430059398E-2</v>
      </c>
      <c r="K1615" s="3">
        <v>80580.199999999953</v>
      </c>
      <c r="L1615" s="3" t="s">
        <v>16348</v>
      </c>
      <c r="M1615" s="4" t="str">
        <f ca="1">IFERROR(__xludf.DUMMYFUNCTION("REGEXREPLACE(F3603,""\D"", """")"),"35")</f>
        <v>35</v>
      </c>
    </row>
    <row r="1616" spans="1:13" ht="15.75" customHeight="1">
      <c r="A1616" s="1">
        <v>3727</v>
      </c>
      <c r="B1616" s="3">
        <v>3728</v>
      </c>
      <c r="C1616" s="3" t="s">
        <v>10265</v>
      </c>
      <c r="D1616" s="3">
        <v>0.16065818647146909</v>
      </c>
      <c r="E1616" s="3">
        <v>0.17886159510488581</v>
      </c>
      <c r="F1616" s="3">
        <v>0.64589665653495443</v>
      </c>
      <c r="G1616" s="3">
        <v>0.1063829787234043</v>
      </c>
      <c r="H1616" s="3">
        <v>0.10942249240121581</v>
      </c>
      <c r="I1616" s="3">
        <v>0.2796352583586626</v>
      </c>
      <c r="J1616" s="3">
        <v>3.403525025960169E-2</v>
      </c>
      <c r="K1616" s="3">
        <v>71576.499999999796</v>
      </c>
      <c r="L1616" s="3" t="s">
        <v>16474</v>
      </c>
      <c r="M1616" s="4" t="str">
        <f ca="1">IFERROR(__xludf.DUMMYFUNCTION("REGEXREPLACE(F3729,""\D"", """")"),"35")</f>
        <v>35</v>
      </c>
    </row>
    <row r="1617" spans="1:13" ht="15.75" customHeight="1">
      <c r="A1617" s="1">
        <v>4552</v>
      </c>
      <c r="B1617" s="3">
        <v>4553</v>
      </c>
      <c r="C1617" s="3" t="s">
        <v>12429</v>
      </c>
      <c r="D1617" s="3">
        <v>0.15587756304246869</v>
      </c>
      <c r="E1617" s="3">
        <v>0.15557125036790709</v>
      </c>
      <c r="F1617" s="3">
        <v>0.62737642585551334</v>
      </c>
      <c r="G1617" s="3">
        <v>0.1216730038022814</v>
      </c>
      <c r="H1617" s="3">
        <v>0.16159695817490491</v>
      </c>
      <c r="I1617" s="3">
        <v>0.32129277566539932</v>
      </c>
      <c r="J1617" s="3">
        <v>4.298067878672493E-2</v>
      </c>
      <c r="K1617" s="3">
        <v>60712.899999999507</v>
      </c>
      <c r="L1617" s="3" t="s">
        <v>17298</v>
      </c>
      <c r="M1617" s="4" t="str">
        <f ca="1">IFERROR(__xludf.DUMMYFUNCTION("REGEXREPLACE(F4554,""\D"", """")"),"35")</f>
        <v>35</v>
      </c>
    </row>
    <row r="1618" spans="1:13" ht="15.75" customHeight="1">
      <c r="A1618" s="1">
        <v>4568</v>
      </c>
      <c r="B1618" s="3">
        <v>4569</v>
      </c>
      <c r="C1618" s="3" t="s">
        <v>12473</v>
      </c>
      <c r="D1618" s="3">
        <v>0.28225089620531307</v>
      </c>
      <c r="E1618" s="3">
        <v>3.4364281882204133E-2</v>
      </c>
      <c r="F1618" s="3">
        <v>0.6964285714285714</v>
      </c>
      <c r="G1618" s="3">
        <v>0.1964285714285714</v>
      </c>
      <c r="H1618" s="3">
        <v>5.3571428571428568E-2</v>
      </c>
      <c r="I1618" s="3">
        <v>0.3392857142857143</v>
      </c>
      <c r="J1618" s="3">
        <v>4.7474453587470253E-2</v>
      </c>
      <c r="K1618" s="3">
        <v>6288.1999999999989</v>
      </c>
      <c r="L1618" s="3" t="s">
        <v>17314</v>
      </c>
      <c r="M1618" s="4" t="str">
        <f ca="1">IFERROR(__xludf.DUMMYFUNCTION("REGEXREPLACE(F4570,""\D"", """")"),"35")</f>
        <v>35</v>
      </c>
    </row>
    <row r="1619" spans="1:13" ht="15.75" customHeight="1">
      <c r="A1619" s="1">
        <v>1056</v>
      </c>
      <c r="B1619" s="3">
        <v>1057</v>
      </c>
      <c r="C1619" s="3" t="s">
        <v>3094</v>
      </c>
      <c r="D1619" s="3">
        <v>0.15396808628665401</v>
      </c>
      <c r="E1619" s="3">
        <v>0.15192413695740881</v>
      </c>
      <c r="F1619" s="3">
        <v>0.6203966005665722</v>
      </c>
      <c r="G1619" s="3">
        <v>9.4900849858356937E-2</v>
      </c>
      <c r="H1619" s="3">
        <v>0.15155807365439089</v>
      </c>
      <c r="I1619" s="3">
        <v>0.30878186968838528</v>
      </c>
      <c r="J1619" s="3">
        <v>3.6443537077526719E-2</v>
      </c>
      <c r="K1619" s="3">
        <v>80306.899999999907</v>
      </c>
      <c r="L1619" s="3" t="s">
        <v>13804</v>
      </c>
      <c r="M1619" s="4" t="str">
        <f ca="1">IFERROR(__xludf.DUMMYFUNCTION("REGEXREPLACE(F1058,""\D"", """")"),"36")</f>
        <v>36</v>
      </c>
    </row>
    <row r="1620" spans="1:13" ht="15.75" customHeight="1">
      <c r="A1620" s="1">
        <v>1775</v>
      </c>
      <c r="B1620" s="3">
        <v>1776</v>
      </c>
      <c r="C1620" s="3" t="s">
        <v>5097</v>
      </c>
      <c r="D1620" s="3">
        <v>0.1562410189433627</v>
      </c>
      <c r="E1620" s="3">
        <v>0.22318691829395859</v>
      </c>
      <c r="F1620" s="3">
        <v>0.66189111747851004</v>
      </c>
      <c r="G1620" s="3">
        <v>0.1060171919770774</v>
      </c>
      <c r="H1620" s="3">
        <v>0.1060171919770774</v>
      </c>
      <c r="I1620" s="3">
        <v>0.28366762177650429</v>
      </c>
      <c r="J1620" s="3">
        <v>3.195353518331269E-2</v>
      </c>
      <c r="K1620" s="3">
        <v>38463.099999999788</v>
      </c>
      <c r="L1620" s="3" t="s">
        <v>14523</v>
      </c>
      <c r="M1620" s="4" t="str">
        <f ca="1">IFERROR(__xludf.DUMMYFUNCTION("REGEXREPLACE(F1777,""\D"", """")"),"36")</f>
        <v>36</v>
      </c>
    </row>
    <row r="1621" spans="1:13" ht="15.75" customHeight="1">
      <c r="A1621" s="1">
        <v>1821</v>
      </c>
      <c r="B1621" s="3">
        <v>1822</v>
      </c>
      <c r="C1621" s="3" t="s">
        <v>5217</v>
      </c>
      <c r="D1621" s="3">
        <v>0.12078814256734149</v>
      </c>
      <c r="E1621" s="3">
        <v>0.23481194073080211</v>
      </c>
      <c r="F1621" s="3">
        <v>0.73181818181818181</v>
      </c>
      <c r="G1621" s="3">
        <v>0.1136363636363636</v>
      </c>
      <c r="H1621" s="3">
        <v>0.13636363636363641</v>
      </c>
      <c r="I1621" s="3">
        <v>0.2818181818181818</v>
      </c>
      <c r="J1621" s="3">
        <v>2.871376810208718E-2</v>
      </c>
      <c r="K1621" s="3">
        <v>23604.39999999998</v>
      </c>
      <c r="L1621" s="3" t="s">
        <v>14569</v>
      </c>
      <c r="M1621" s="4" t="str">
        <f ca="1">IFERROR(__xludf.DUMMYFUNCTION("REGEXREPLACE(F1823,""\D"", """")"),"36")</f>
        <v>36</v>
      </c>
    </row>
    <row r="1622" spans="1:13" ht="15.75" customHeight="1">
      <c r="A1622" s="1">
        <v>3375</v>
      </c>
      <c r="B1622" s="3">
        <v>3376</v>
      </c>
      <c r="C1622" s="3" t="s">
        <v>9342</v>
      </c>
      <c r="D1622" s="3">
        <v>0.22847383888118361</v>
      </c>
      <c r="E1622" s="3">
        <v>0.23263136012358951</v>
      </c>
      <c r="F1622" s="3">
        <v>0.7142857142857143</v>
      </c>
      <c r="G1622" s="3">
        <v>0.14285714285714279</v>
      </c>
      <c r="H1622" s="3">
        <v>0.15584415584415581</v>
      </c>
      <c r="I1622" s="3">
        <v>0.32467532467532467</v>
      </c>
      <c r="J1622" s="3">
        <v>6.1225168929758281E-2</v>
      </c>
      <c r="K1622" s="3">
        <v>8874.7000000000116</v>
      </c>
      <c r="L1622" s="3" t="s">
        <v>16122</v>
      </c>
      <c r="M1622" s="4" t="str">
        <f ca="1">IFERROR(__xludf.DUMMYFUNCTION("REGEXREPLACE(F3377,""\D"", """")"),"36")</f>
        <v>36</v>
      </c>
    </row>
    <row r="1623" spans="1:13" ht="15.75" customHeight="1">
      <c r="A1623" s="1">
        <v>3511</v>
      </c>
      <c r="B1623" s="3">
        <v>3512</v>
      </c>
      <c r="C1623" s="3" t="s">
        <v>9712</v>
      </c>
      <c r="D1623" s="3">
        <v>0.19353308974401121</v>
      </c>
      <c r="E1623" s="3">
        <v>0.20440422977772629</v>
      </c>
      <c r="F1623" s="3">
        <v>0.6645161290322581</v>
      </c>
      <c r="G1623" s="3">
        <v>0.1290322580645161</v>
      </c>
      <c r="H1623" s="3">
        <v>0.12580645161290319</v>
      </c>
      <c r="I1623" s="3">
        <v>0.2870967741935484</v>
      </c>
      <c r="J1623" s="3">
        <v>4.7796492026929469E-2</v>
      </c>
      <c r="K1623" s="3">
        <v>34822.49999999984</v>
      </c>
      <c r="L1623" s="3" t="s">
        <v>16258</v>
      </c>
      <c r="M1623" s="4" t="str">
        <f ca="1">IFERROR(__xludf.DUMMYFUNCTION("REGEXREPLACE(F3513,""\D"", """")"),"36")</f>
        <v>36</v>
      </c>
    </row>
    <row r="1624" spans="1:13" ht="15.75" customHeight="1">
      <c r="A1624" s="1">
        <v>4415</v>
      </c>
      <c r="B1624" s="3">
        <v>4416</v>
      </c>
      <c r="C1624" s="3" t="s">
        <v>12056</v>
      </c>
      <c r="D1624" s="3">
        <v>0.1471037513959936</v>
      </c>
      <c r="E1624" s="3">
        <v>0.39878132132046612</v>
      </c>
      <c r="F1624" s="3">
        <v>0.66666666666666663</v>
      </c>
      <c r="G1624" s="3">
        <v>0.1212121212121212</v>
      </c>
      <c r="H1624" s="3">
        <v>6.9264069264069264E-2</v>
      </c>
      <c r="I1624" s="3">
        <v>0.21645021645021639</v>
      </c>
      <c r="J1624" s="3">
        <v>2.5493889750324478E-2</v>
      </c>
      <c r="K1624" s="3">
        <v>23568.899999999969</v>
      </c>
      <c r="L1624" s="3" t="s">
        <v>17161</v>
      </c>
      <c r="M1624" s="4" t="str">
        <f ca="1">IFERROR(__xludf.DUMMYFUNCTION("REGEXREPLACE(F4417,""\D"", """")"),"36")</f>
        <v>36</v>
      </c>
    </row>
    <row r="1625" spans="1:13" ht="15.75" customHeight="1">
      <c r="A1625" s="1">
        <v>4543</v>
      </c>
      <c r="B1625" s="3">
        <v>4544</v>
      </c>
      <c r="C1625" s="3" t="s">
        <v>12404</v>
      </c>
      <c r="D1625" s="3">
        <v>0.20977832961366871</v>
      </c>
      <c r="E1625" s="3">
        <v>0.26052139703315602</v>
      </c>
      <c r="F1625" s="3">
        <v>0.66532258064516125</v>
      </c>
      <c r="G1625" s="3">
        <v>7.6612903225806453E-2</v>
      </c>
      <c r="H1625" s="3">
        <v>0.1209677419354839</v>
      </c>
      <c r="I1625" s="3">
        <v>0.2379032258064516</v>
      </c>
      <c r="J1625" s="3">
        <v>3.8340217325416107E-2</v>
      </c>
      <c r="K1625" s="3">
        <v>25904.29999999993</v>
      </c>
      <c r="L1625" s="3" t="s">
        <v>17289</v>
      </c>
      <c r="M1625" s="4" t="str">
        <f ca="1">IFERROR(__xludf.DUMMYFUNCTION("REGEXREPLACE(F4545,""\D"", """")"),"36")</f>
        <v>36</v>
      </c>
    </row>
    <row r="1626" spans="1:13" ht="15.75" customHeight="1">
      <c r="A1626" s="1">
        <v>447</v>
      </c>
      <c r="B1626" s="3">
        <v>448</v>
      </c>
      <c r="C1626" s="3" t="s">
        <v>1355</v>
      </c>
      <c r="D1626" s="3">
        <v>0.21273017217002849</v>
      </c>
      <c r="E1626" s="3">
        <v>0.2062343792594766</v>
      </c>
      <c r="F1626" s="3">
        <v>0.64928909952606639</v>
      </c>
      <c r="G1626" s="3">
        <v>0.1232227488151659</v>
      </c>
      <c r="H1626" s="3">
        <v>0.1232227488151659</v>
      </c>
      <c r="I1626" s="3">
        <v>0.29857819905213268</v>
      </c>
      <c r="J1626" s="3">
        <v>5.1185318624420127E-2</v>
      </c>
      <c r="K1626" s="3">
        <v>47089.999999999643</v>
      </c>
      <c r="L1626" s="3" t="s">
        <v>13196</v>
      </c>
      <c r="M1626" s="4" t="str">
        <f ca="1">IFERROR(__xludf.DUMMYFUNCTION("REGEXREPLACE(F449,""\D"", """")"),"37")</f>
        <v>37</v>
      </c>
    </row>
    <row r="1627" spans="1:13" ht="15.75" customHeight="1">
      <c r="A1627" s="1">
        <v>1640</v>
      </c>
      <c r="B1627" s="3">
        <v>1641</v>
      </c>
      <c r="C1627" s="3" t="s">
        <v>4729</v>
      </c>
      <c r="D1627" s="3">
        <v>0.1545049184325136</v>
      </c>
      <c r="E1627" s="3">
        <v>0.44244861385556911</v>
      </c>
      <c r="F1627" s="3">
        <v>0.57478005865102644</v>
      </c>
      <c r="G1627" s="3">
        <v>0.1026392961876833</v>
      </c>
      <c r="H1627" s="3">
        <v>7.0381231671554259E-2</v>
      </c>
      <c r="I1627" s="3">
        <v>0.22580645161290319</v>
      </c>
      <c r="J1627" s="3">
        <v>2.5142132501001301E-2</v>
      </c>
      <c r="K1627" s="3">
        <v>38152.199999999808</v>
      </c>
      <c r="L1627" s="3" t="s">
        <v>14388</v>
      </c>
      <c r="M1627" s="4" t="str">
        <f ca="1">IFERROR(__xludf.DUMMYFUNCTION("REGEXREPLACE(F1642,""\D"", """")"),"37")</f>
        <v>37</v>
      </c>
    </row>
    <row r="1628" spans="1:13" ht="15.75" customHeight="1">
      <c r="A1628" s="1">
        <v>2697</v>
      </c>
      <c r="B1628" s="3">
        <v>2698</v>
      </c>
      <c r="C1628" s="3" t="s">
        <v>7532</v>
      </c>
      <c r="D1628" s="3">
        <v>0.1714363543905866</v>
      </c>
      <c r="E1628" s="3">
        <v>0.2555632554585277</v>
      </c>
      <c r="F1628" s="3">
        <v>0.64945652173913049</v>
      </c>
      <c r="G1628" s="3">
        <v>9.1032608695652176E-2</v>
      </c>
      <c r="H1628" s="3">
        <v>0.108695652173913</v>
      </c>
      <c r="I1628" s="3">
        <v>0.24864130434782611</v>
      </c>
      <c r="J1628" s="3">
        <v>3.3513389276010143E-2</v>
      </c>
      <c r="K1628" s="3">
        <v>81005.40000000014</v>
      </c>
      <c r="L1628" s="3" t="s">
        <v>15444</v>
      </c>
      <c r="M1628" s="4" t="str">
        <f ca="1">IFERROR(__xludf.DUMMYFUNCTION("REGEXREPLACE(F2699,""\D"", """")"),"37")</f>
        <v>37</v>
      </c>
    </row>
    <row r="1629" spans="1:13" ht="15.75" customHeight="1">
      <c r="A1629" s="1">
        <v>4315</v>
      </c>
      <c r="B1629" s="3">
        <v>4316</v>
      </c>
      <c r="C1629" s="3" t="s">
        <v>11792</v>
      </c>
      <c r="D1629" s="3">
        <v>0.14855158240552099</v>
      </c>
      <c r="E1629" s="3">
        <v>0.1735502489708963</v>
      </c>
      <c r="F1629" s="3">
        <v>0.64195583596214512</v>
      </c>
      <c r="G1629" s="3">
        <v>0.11987381703470031</v>
      </c>
      <c r="H1629" s="3">
        <v>0.14668769716088331</v>
      </c>
      <c r="I1629" s="3">
        <v>0.29968454258675081</v>
      </c>
      <c r="J1629" s="3">
        <v>3.8830674175267879E-2</v>
      </c>
      <c r="K1629" s="3">
        <v>71392.99999999968</v>
      </c>
      <c r="L1629" s="3" t="s">
        <v>17061</v>
      </c>
      <c r="M1629" s="4" t="str">
        <f ca="1">IFERROR(__xludf.DUMMYFUNCTION("REGEXREPLACE(F4317,""\D"", """")"),"37")</f>
        <v>37</v>
      </c>
    </row>
    <row r="1630" spans="1:13" ht="15.75" customHeight="1">
      <c r="A1630" s="1">
        <v>4641</v>
      </c>
      <c r="B1630" s="3">
        <v>4642</v>
      </c>
      <c r="C1630" s="3" t="s">
        <v>12668</v>
      </c>
      <c r="D1630" s="3">
        <v>0.13335221377449799</v>
      </c>
      <c r="E1630" s="3">
        <v>0.16859639743178181</v>
      </c>
      <c r="F1630" s="3">
        <v>0.72357723577235777</v>
      </c>
      <c r="G1630" s="3">
        <v>0.11382113821138209</v>
      </c>
      <c r="H1630" s="3">
        <v>0.18699186991869921</v>
      </c>
      <c r="I1630" s="3">
        <v>0.33333333333333331</v>
      </c>
      <c r="J1630" s="3">
        <v>3.620781503014666E-2</v>
      </c>
      <c r="K1630" s="3">
        <v>14112.70000000003</v>
      </c>
      <c r="L1630" s="3" t="s">
        <v>17387</v>
      </c>
      <c r="M1630" s="4" t="str">
        <f ca="1">IFERROR(__xludf.DUMMYFUNCTION("REGEXREPLACE(F4643,""\D"", """")"),"37")</f>
        <v>37</v>
      </c>
    </row>
    <row r="1631" spans="1:13" ht="15.75" customHeight="1">
      <c r="A1631" s="1">
        <v>885</v>
      </c>
      <c r="B1631" s="3">
        <v>886</v>
      </c>
      <c r="C1631" s="3" t="s">
        <v>2615</v>
      </c>
      <c r="D1631" s="3">
        <v>0.11315775379359359</v>
      </c>
      <c r="E1631" s="3">
        <v>0.2430343639544161</v>
      </c>
      <c r="F1631" s="3">
        <v>0.69512195121951215</v>
      </c>
      <c r="G1631" s="3">
        <v>0.15853658536585369</v>
      </c>
      <c r="H1631" s="3">
        <v>0.12195121951219511</v>
      </c>
      <c r="I1631" s="3">
        <v>0.28048780487804881</v>
      </c>
      <c r="J1631" s="3">
        <v>2.9810857876508539E-2</v>
      </c>
      <c r="K1631" s="3">
        <v>18065.80000000001</v>
      </c>
      <c r="L1631" s="3" t="s">
        <v>13633</v>
      </c>
      <c r="M1631" s="4" t="str">
        <f ca="1">IFERROR(__xludf.DUMMYFUNCTION("REGEXREPLACE(F887,""\D"", """")"),"38")</f>
        <v>38</v>
      </c>
    </row>
    <row r="1632" spans="1:13" ht="15.75" customHeight="1">
      <c r="A1632" s="1">
        <v>1304</v>
      </c>
      <c r="B1632" s="3">
        <v>1305</v>
      </c>
      <c r="C1632" s="3" t="s">
        <v>3806</v>
      </c>
      <c r="D1632" s="3">
        <v>0.13209581306710011</v>
      </c>
      <c r="E1632" s="3">
        <v>0.28744745601169053</v>
      </c>
      <c r="F1632" s="3">
        <v>0.66467065868263475</v>
      </c>
      <c r="G1632" s="3">
        <v>8.3832335329341312E-2</v>
      </c>
      <c r="H1632" s="3">
        <v>7.1856287425149698E-2</v>
      </c>
      <c r="I1632" s="3">
        <v>0.23952095808383231</v>
      </c>
      <c r="J1632" s="3">
        <v>1.9387261691769759E-2</v>
      </c>
      <c r="K1632" s="3">
        <v>37152.999999999818</v>
      </c>
      <c r="L1632" s="3" t="s">
        <v>14052</v>
      </c>
      <c r="M1632" s="4" t="str">
        <f ca="1">IFERROR(__xludf.DUMMYFUNCTION("REGEXREPLACE(F1306,""\D"", """")"),"38")</f>
        <v>38</v>
      </c>
    </row>
    <row r="1633" spans="1:13" ht="15.75" customHeight="1">
      <c r="A1633" s="1">
        <v>1551</v>
      </c>
      <c r="B1633" s="3">
        <v>1552</v>
      </c>
      <c r="C1633" s="3" t="s">
        <v>4489</v>
      </c>
      <c r="D1633" s="3">
        <v>0.11555889259481621</v>
      </c>
      <c r="E1633" s="3">
        <v>0.16344562943306551</v>
      </c>
      <c r="F1633" s="3">
        <v>0.70676691729323304</v>
      </c>
      <c r="G1633" s="3">
        <v>0.22556390977443611</v>
      </c>
      <c r="H1633" s="3">
        <v>0.15789473684210531</v>
      </c>
      <c r="I1633" s="3">
        <v>0.42857142857142849</v>
      </c>
      <c r="J1633" s="3">
        <v>4.1596879900207301E-2</v>
      </c>
      <c r="K1633" s="3">
        <v>15462.500000000029</v>
      </c>
      <c r="L1633" s="3" t="s">
        <v>14299</v>
      </c>
      <c r="M1633" s="4" t="str">
        <f ca="1">IFERROR(__xludf.DUMMYFUNCTION("REGEXREPLACE(F1553,""\D"", """")"),"38")</f>
        <v>38</v>
      </c>
    </row>
    <row r="1634" spans="1:13" ht="15.75" customHeight="1">
      <c r="A1634" s="1">
        <v>2573</v>
      </c>
      <c r="B1634" s="3">
        <v>2574</v>
      </c>
      <c r="C1634" s="3" t="s">
        <v>7206</v>
      </c>
      <c r="D1634" s="3">
        <v>0.1775212869458328</v>
      </c>
      <c r="E1634" s="3">
        <v>0.38053806129937973</v>
      </c>
      <c r="F1634" s="3">
        <v>0.7142857142857143</v>
      </c>
      <c r="G1634" s="3">
        <v>0.1031746031746032</v>
      </c>
      <c r="H1634" s="3">
        <v>8.7301587301587297E-2</v>
      </c>
      <c r="I1634" s="3">
        <v>0.22222222222222221</v>
      </c>
      <c r="J1634" s="3">
        <v>2.9793191478565888E-2</v>
      </c>
      <c r="K1634" s="3">
        <v>12881.200000000041</v>
      </c>
      <c r="L1634" s="3" t="s">
        <v>15320</v>
      </c>
      <c r="M1634" s="4" t="str">
        <f ca="1">IFERROR(__xludf.DUMMYFUNCTION("REGEXREPLACE(F2575,""\D"", """")"),"38")</f>
        <v>38</v>
      </c>
    </row>
    <row r="1635" spans="1:13" ht="15.75" customHeight="1">
      <c r="A1635" s="1">
        <v>3544</v>
      </c>
      <c r="B1635" s="3">
        <v>3545</v>
      </c>
      <c r="C1635" s="3" t="s">
        <v>9801</v>
      </c>
      <c r="D1635" s="3">
        <v>0.20158312481772361</v>
      </c>
      <c r="E1635" s="3">
        <v>0.16950886883668079</v>
      </c>
      <c r="F1635" s="3">
        <v>0.66666666666666663</v>
      </c>
      <c r="G1635" s="3">
        <v>0.1326860841423948</v>
      </c>
      <c r="H1635" s="3">
        <v>0.1197411003236246</v>
      </c>
      <c r="I1635" s="3">
        <v>0.32038834951456308</v>
      </c>
      <c r="J1635" s="3">
        <v>4.9221875453686663E-2</v>
      </c>
      <c r="K1635" s="3">
        <v>34154.899999999863</v>
      </c>
      <c r="L1635" s="3" t="s">
        <v>16291</v>
      </c>
      <c r="M1635" s="4" t="str">
        <f ca="1">IFERROR(__xludf.DUMMYFUNCTION("REGEXREPLACE(F3546,""\D"", """")"),"38")</f>
        <v>38</v>
      </c>
    </row>
    <row r="1636" spans="1:13" ht="15.75" customHeight="1">
      <c r="A1636" s="1">
        <v>4423</v>
      </c>
      <c r="B1636" s="3">
        <v>4424</v>
      </c>
      <c r="C1636" s="3" t="s">
        <v>12079</v>
      </c>
      <c r="D1636" s="3">
        <v>0.18806181934508079</v>
      </c>
      <c r="E1636" s="3">
        <v>0.21466574700890831</v>
      </c>
      <c r="F1636" s="3">
        <v>0.65491651205936918</v>
      </c>
      <c r="G1636" s="3">
        <v>0.10575139146567721</v>
      </c>
      <c r="H1636" s="3">
        <v>0.12615955473098331</v>
      </c>
      <c r="I1636" s="3">
        <v>0.27272727272727271</v>
      </c>
      <c r="J1636" s="3">
        <v>4.2576240136272328E-2</v>
      </c>
      <c r="K1636" s="3">
        <v>59304.299999999479</v>
      </c>
      <c r="L1636" s="3" t="s">
        <v>17169</v>
      </c>
      <c r="M1636" s="4" t="str">
        <f ca="1">IFERROR(__xludf.DUMMYFUNCTION("REGEXREPLACE(F4425,""\D"", """")"),"38")</f>
        <v>38</v>
      </c>
    </row>
    <row r="1637" spans="1:13" ht="15.75" customHeight="1">
      <c r="A1637" s="1">
        <v>4450</v>
      </c>
      <c r="B1637" s="3">
        <v>4451</v>
      </c>
      <c r="C1637" s="3" t="s">
        <v>12150</v>
      </c>
      <c r="D1637" s="3">
        <v>0.19979139152396561</v>
      </c>
      <c r="E1637" s="3">
        <v>0.27523205048534372</v>
      </c>
      <c r="F1637" s="3">
        <v>0.64052287581699341</v>
      </c>
      <c r="G1637" s="3">
        <v>9.8039215686274508E-2</v>
      </c>
      <c r="H1637" s="3">
        <v>7.5163398692810454E-2</v>
      </c>
      <c r="I1637" s="3">
        <v>0.25163398692810462</v>
      </c>
      <c r="J1637" s="3">
        <v>3.2561431278103382E-2</v>
      </c>
      <c r="K1637" s="3">
        <v>33672.099999999868</v>
      </c>
      <c r="L1637" s="3" t="s">
        <v>17196</v>
      </c>
      <c r="M1637" s="4" t="str">
        <f ca="1">IFERROR(__xludf.DUMMYFUNCTION("REGEXREPLACE(F4452,""\D"", """")"),"38")</f>
        <v>38</v>
      </c>
    </row>
    <row r="1638" spans="1:13" ht="15.75" customHeight="1">
      <c r="A1638" s="1">
        <v>992</v>
      </c>
      <c r="B1638" s="3">
        <v>993</v>
      </c>
      <c r="C1638" s="3" t="s">
        <v>2919</v>
      </c>
      <c r="D1638" s="3">
        <v>0.24530945717054789</v>
      </c>
      <c r="E1638" s="3">
        <v>0.43647239001963067</v>
      </c>
      <c r="F1638" s="3">
        <v>0.65048543689320393</v>
      </c>
      <c r="G1638" s="3">
        <v>7.7669902912621352E-2</v>
      </c>
      <c r="H1638" s="3">
        <v>7.7669902912621352E-2</v>
      </c>
      <c r="I1638" s="3">
        <v>0.20388349514563109</v>
      </c>
      <c r="J1638" s="3">
        <v>3.1016399825923639E-2</v>
      </c>
      <c r="K1638" s="3">
        <v>11134.40000000002</v>
      </c>
      <c r="L1638" s="3" t="s">
        <v>13740</v>
      </c>
      <c r="M1638" s="4" t="str">
        <f ca="1">IFERROR(__xludf.DUMMYFUNCTION("REGEXREPLACE(F994,""\D"", """")"),"39")</f>
        <v>39</v>
      </c>
    </row>
    <row r="1639" spans="1:13" ht="15.75" customHeight="1">
      <c r="A1639" s="1">
        <v>2051</v>
      </c>
      <c r="B1639" s="3">
        <v>2052</v>
      </c>
      <c r="C1639" s="3" t="s">
        <v>5822</v>
      </c>
      <c r="D1639" s="3">
        <v>0.14286706841599769</v>
      </c>
      <c r="E1639" s="3">
        <v>0.2470199293680623</v>
      </c>
      <c r="F1639" s="3">
        <v>0.64012490241998443</v>
      </c>
      <c r="G1639" s="3">
        <v>9.1334894613583142E-2</v>
      </c>
      <c r="H1639" s="3">
        <v>0.1178766588602654</v>
      </c>
      <c r="I1639" s="3">
        <v>0.24199843871975019</v>
      </c>
      <c r="J1639" s="3">
        <v>2.939772189440449E-2</v>
      </c>
      <c r="K1639" s="3">
        <v>138905.50000000311</v>
      </c>
      <c r="L1639" s="3" t="s">
        <v>14798</v>
      </c>
      <c r="M1639" s="4" t="str">
        <f ca="1">IFERROR(__xludf.DUMMYFUNCTION("REGEXREPLACE(F2053,""\D"", """")"),"39")</f>
        <v>39</v>
      </c>
    </row>
    <row r="1640" spans="1:13" ht="15.75" customHeight="1">
      <c r="A1640" s="1">
        <v>2433</v>
      </c>
      <c r="B1640" s="3">
        <v>2434</v>
      </c>
      <c r="C1640" s="3" t="s">
        <v>6828</v>
      </c>
      <c r="D1640" s="3">
        <v>0.16145839937499651</v>
      </c>
      <c r="E1640" s="3">
        <v>0.21426691009780721</v>
      </c>
      <c r="F1640" s="3">
        <v>0.65905631659056318</v>
      </c>
      <c r="G1640" s="3">
        <v>0.106544901065449</v>
      </c>
      <c r="H1640" s="3">
        <v>0.12633181126331811</v>
      </c>
      <c r="I1640" s="3">
        <v>0.29528158295281581</v>
      </c>
      <c r="J1640" s="3">
        <v>3.6855264723833728E-2</v>
      </c>
      <c r="K1640" s="3">
        <v>71904.199999999881</v>
      </c>
      <c r="L1640" s="3" t="s">
        <v>15180</v>
      </c>
      <c r="M1640" s="4" t="str">
        <f ca="1">IFERROR(__xludf.DUMMYFUNCTION("REGEXREPLACE(F2435,""\D"", """")"),"39")</f>
        <v>39</v>
      </c>
    </row>
    <row r="1641" spans="1:13" ht="15.75" customHeight="1">
      <c r="A1641" s="1">
        <v>1154</v>
      </c>
      <c r="B1641" s="3">
        <v>1155</v>
      </c>
      <c r="C1641" s="3" t="s">
        <v>3373</v>
      </c>
      <c r="D1641" s="3">
        <v>0.15339829891877099</v>
      </c>
      <c r="E1641" s="3">
        <v>0.36811033672398957</v>
      </c>
      <c r="F1641" s="3">
        <v>0.65363128491620115</v>
      </c>
      <c r="G1641" s="3">
        <v>8.0074487895716945E-2</v>
      </c>
      <c r="H1641" s="3">
        <v>9.3109869646182494E-2</v>
      </c>
      <c r="I1641" s="3">
        <v>0.18435754189944131</v>
      </c>
      <c r="J1641" s="3">
        <v>2.5717139290742829E-2</v>
      </c>
      <c r="K1641" s="3">
        <v>57367.899999999499</v>
      </c>
      <c r="L1641" s="3" t="s">
        <v>13902</v>
      </c>
      <c r="M1641" s="4" t="str">
        <f ca="1">IFERROR(__xludf.DUMMYFUNCTION("REGEXREPLACE(F1156,""\D"", """")"),"40")</f>
        <v>40</v>
      </c>
    </row>
    <row r="1642" spans="1:13" ht="15.75" customHeight="1">
      <c r="A1642" s="1">
        <v>3875</v>
      </c>
      <c r="B1642" s="3">
        <v>3876</v>
      </c>
      <c r="C1642" s="3" t="s">
        <v>10638</v>
      </c>
      <c r="D1642" s="3">
        <v>0.1641418031869358</v>
      </c>
      <c r="E1642" s="3">
        <v>0.16649908072020561</v>
      </c>
      <c r="F1642" s="3">
        <v>0.69298245614035092</v>
      </c>
      <c r="G1642" s="3">
        <v>0.14473684210526319</v>
      </c>
      <c r="H1642" s="3">
        <v>0.14035087719298239</v>
      </c>
      <c r="I1642" s="3">
        <v>0.35526315789473678</v>
      </c>
      <c r="J1642" s="3">
        <v>4.5127114212663563E-2</v>
      </c>
      <c r="K1642" s="3">
        <v>25054.599999999969</v>
      </c>
      <c r="L1642" s="3" t="s">
        <v>16622</v>
      </c>
      <c r="M1642" s="4" t="str">
        <f ca="1">IFERROR(__xludf.DUMMYFUNCTION("REGEXREPLACE(F3877,""\D"", """")"),"40")</f>
        <v>40</v>
      </c>
    </row>
    <row r="1643" spans="1:13" ht="15.75" customHeight="1">
      <c r="A1643" s="1">
        <v>4336</v>
      </c>
      <c r="B1643" s="3">
        <v>4337</v>
      </c>
      <c r="C1643" s="3" t="s">
        <v>11848</v>
      </c>
      <c r="D1643" s="3">
        <v>0.137001673055173</v>
      </c>
      <c r="E1643" s="3">
        <v>0.17334683027099229</v>
      </c>
      <c r="F1643" s="3">
        <v>0.71641791044776115</v>
      </c>
      <c r="G1643" s="3">
        <v>0.1567164179104478</v>
      </c>
      <c r="H1643" s="3">
        <v>0.1044776119402985</v>
      </c>
      <c r="I1643" s="3">
        <v>0.32089552238805968</v>
      </c>
      <c r="J1643" s="3">
        <v>3.251803585224556E-2</v>
      </c>
      <c r="K1643" s="3">
        <v>14980.700000000021</v>
      </c>
      <c r="L1643" s="3" t="s">
        <v>17082</v>
      </c>
      <c r="M1643" s="4" t="str">
        <f ca="1">IFERROR(__xludf.DUMMYFUNCTION("REGEXREPLACE(F4338,""\D"", """")"),"40")</f>
        <v>40</v>
      </c>
    </row>
    <row r="1644" spans="1:13" ht="15.75" customHeight="1">
      <c r="A1644" s="1">
        <v>997</v>
      </c>
      <c r="B1644" s="3">
        <v>998</v>
      </c>
      <c r="C1644" s="3" t="s">
        <v>2933</v>
      </c>
      <c r="D1644" s="3">
        <v>0.20317019239024209</v>
      </c>
      <c r="E1644" s="3">
        <v>0.17873326003046389</v>
      </c>
      <c r="F1644" s="3">
        <v>0.61452513966480449</v>
      </c>
      <c r="G1644" s="3">
        <v>0.1173184357541899</v>
      </c>
      <c r="H1644" s="3">
        <v>0.15083798882681559</v>
      </c>
      <c r="I1644" s="3">
        <v>0.3016759776536313</v>
      </c>
      <c r="J1644" s="3">
        <v>5.2678834397814928E-2</v>
      </c>
      <c r="K1644" s="3">
        <v>40084.299999999763</v>
      </c>
      <c r="L1644" s="3" t="s">
        <v>13745</v>
      </c>
      <c r="M1644" s="4" t="str">
        <f ca="1">IFERROR(__xludf.DUMMYFUNCTION("REGEXREPLACE(F999,""\D"", """")"),"41")</f>
        <v>41</v>
      </c>
    </row>
    <row r="1645" spans="1:13" ht="15.75" customHeight="1">
      <c r="A1645" s="1">
        <v>2462</v>
      </c>
      <c r="B1645" s="3">
        <v>2463</v>
      </c>
      <c r="C1645" s="3" t="s">
        <v>6909</v>
      </c>
      <c r="D1645" s="3">
        <v>0.19895678325520899</v>
      </c>
      <c r="E1645" s="3">
        <v>0.1121076052258899</v>
      </c>
      <c r="F1645" s="3">
        <v>0.69398907103825136</v>
      </c>
      <c r="G1645" s="3">
        <v>0.15027322404371579</v>
      </c>
      <c r="H1645" s="3">
        <v>0.1748633879781421</v>
      </c>
      <c r="I1645" s="3">
        <v>0.36612021857923499</v>
      </c>
      <c r="J1645" s="3">
        <v>6.3299587425201614E-2</v>
      </c>
      <c r="K1645" s="3">
        <v>40283.899999999718</v>
      </c>
      <c r="L1645" s="3" t="s">
        <v>15209</v>
      </c>
      <c r="M1645" s="4" t="str">
        <f ca="1">IFERROR(__xludf.DUMMYFUNCTION("REGEXREPLACE(F2464,""\D"", """")"),"41")</f>
        <v>41</v>
      </c>
    </row>
    <row r="1646" spans="1:13" ht="15.75" customHeight="1">
      <c r="A1646" s="1">
        <v>3092</v>
      </c>
      <c r="B1646" s="3">
        <v>3093</v>
      </c>
      <c r="C1646" s="3" t="s">
        <v>8589</v>
      </c>
      <c r="D1646" s="3">
        <v>0.15103440593766401</v>
      </c>
      <c r="E1646" s="3">
        <v>0.2635040297659304</v>
      </c>
      <c r="F1646" s="3">
        <v>0.62103174603174605</v>
      </c>
      <c r="G1646" s="3">
        <v>9.3253968253968256E-2</v>
      </c>
      <c r="H1646" s="3">
        <v>7.9365079365079361E-2</v>
      </c>
      <c r="I1646" s="3">
        <v>0.23809523809523811</v>
      </c>
      <c r="J1646" s="3">
        <v>2.5175870252834649E-2</v>
      </c>
      <c r="K1646" s="3">
        <v>56060.699999999422</v>
      </c>
      <c r="L1646" s="3" t="s">
        <v>15839</v>
      </c>
      <c r="M1646" s="4" t="str">
        <f ca="1">IFERROR(__xludf.DUMMYFUNCTION("REGEXREPLACE(F3094,""\D"", """")"),"41")</f>
        <v>41</v>
      </c>
    </row>
    <row r="1647" spans="1:13" ht="15.75" customHeight="1">
      <c r="A1647" s="1">
        <v>3424</v>
      </c>
      <c r="B1647" s="3">
        <v>3425</v>
      </c>
      <c r="C1647" s="3" t="s">
        <v>9478</v>
      </c>
      <c r="D1647" s="3">
        <v>0.14058561774367831</v>
      </c>
      <c r="E1647" s="3">
        <v>0.23845301163182389</v>
      </c>
      <c r="F1647" s="3">
        <v>0.59708737864077666</v>
      </c>
      <c r="G1647" s="3">
        <v>0.1116504854368932</v>
      </c>
      <c r="H1647" s="3">
        <v>9.9514563106796114E-2</v>
      </c>
      <c r="I1647" s="3">
        <v>0.27427184466019422</v>
      </c>
      <c r="J1647" s="3">
        <v>2.8749878677840731E-2</v>
      </c>
      <c r="K1647" s="3">
        <v>45966.799999999683</v>
      </c>
      <c r="L1647" s="3" t="s">
        <v>16171</v>
      </c>
      <c r="M1647" s="4" t="str">
        <f ca="1">IFERROR(__xludf.DUMMYFUNCTION("REGEXREPLACE(F3426,""\D"", """")"),"41")</f>
        <v>41</v>
      </c>
    </row>
    <row r="1648" spans="1:13" ht="15.75" customHeight="1">
      <c r="A1648" s="1">
        <v>4221</v>
      </c>
      <c r="B1648" s="3">
        <v>4222</v>
      </c>
      <c r="C1648" s="3" t="s">
        <v>11551</v>
      </c>
      <c r="D1648" s="3">
        <v>6.646039919037143E-2</v>
      </c>
      <c r="E1648" s="3">
        <v>0.17156660879790819</v>
      </c>
      <c r="F1648" s="3">
        <v>0.73770491803278693</v>
      </c>
      <c r="G1648" s="3">
        <v>0.1967213114754098</v>
      </c>
      <c r="H1648" s="3">
        <v>0.21311475409836059</v>
      </c>
      <c r="I1648" s="3">
        <v>0.4098360655737705</v>
      </c>
      <c r="J1648" s="3">
        <v>2.6238795578523429E-2</v>
      </c>
      <c r="K1648" s="3">
        <v>14209.70000000003</v>
      </c>
      <c r="L1648" s="3" t="s">
        <v>16967</v>
      </c>
      <c r="M1648" s="4" t="str">
        <f ca="1">IFERROR(__xludf.DUMMYFUNCTION("REGEXREPLACE(F4223,""\D"", """")"),"41")</f>
        <v>41</v>
      </c>
    </row>
    <row r="1649" spans="1:13" ht="15.75" customHeight="1">
      <c r="A1649" s="1">
        <v>4442</v>
      </c>
      <c r="B1649" s="3">
        <v>4443</v>
      </c>
      <c r="C1649" s="3" t="s">
        <v>12128</v>
      </c>
      <c r="D1649" s="3">
        <v>0.18840611523788131</v>
      </c>
      <c r="E1649" s="3">
        <v>0.27051248199773709</v>
      </c>
      <c r="F1649" s="3">
        <v>0.62686567164179108</v>
      </c>
      <c r="G1649" s="3">
        <v>8.9552238805970144E-2</v>
      </c>
      <c r="H1649" s="3">
        <v>7.4626865671641784E-2</v>
      </c>
      <c r="I1649" s="3">
        <v>0.29850746268656708</v>
      </c>
      <c r="J1649" s="3">
        <v>2.2378243570076239E-2</v>
      </c>
      <c r="K1649" s="3">
        <v>7099.9000000000069</v>
      </c>
      <c r="L1649" s="3" t="s">
        <v>17188</v>
      </c>
      <c r="M1649" s="4" t="str">
        <f ca="1">IFERROR(__xludf.DUMMYFUNCTION("REGEXREPLACE(F4444,""\D"", """")"),"41")</f>
        <v>41</v>
      </c>
    </row>
    <row r="1650" spans="1:13" ht="15.75" customHeight="1">
      <c r="A1650" s="1">
        <v>4535</v>
      </c>
      <c r="B1650" s="3">
        <v>4536</v>
      </c>
      <c r="C1650" s="3" t="s">
        <v>12379</v>
      </c>
      <c r="D1650" s="3">
        <v>0.1690764484898083</v>
      </c>
      <c r="E1650" s="3">
        <v>0.21389129414870381</v>
      </c>
      <c r="F1650" s="3">
        <v>0.64419961114711599</v>
      </c>
      <c r="G1650" s="3">
        <v>0.101101749837978</v>
      </c>
      <c r="H1650" s="3">
        <v>0.13674659753726509</v>
      </c>
      <c r="I1650" s="3">
        <v>0.26312378483473747</v>
      </c>
      <c r="J1650" s="3">
        <v>3.9516572854496161E-2</v>
      </c>
      <c r="K1650" s="3">
        <v>168440.1000000051</v>
      </c>
      <c r="L1650" s="3" t="s">
        <v>17281</v>
      </c>
      <c r="M1650" s="4" t="str">
        <f ca="1">IFERROR(__xludf.DUMMYFUNCTION("REGEXREPLACE(F4537,""\D"", """")"),"41")</f>
        <v>41</v>
      </c>
    </row>
    <row r="1651" spans="1:13" ht="15.75" customHeight="1">
      <c r="A1651" s="1">
        <v>196</v>
      </c>
      <c r="B1651" s="3">
        <v>197</v>
      </c>
      <c r="C1651" s="3" t="s">
        <v>612</v>
      </c>
      <c r="D1651" s="3">
        <v>0.14597283181000981</v>
      </c>
      <c r="E1651" s="3">
        <v>0.160667141184131</v>
      </c>
      <c r="F1651" s="3">
        <v>0.64816870144284133</v>
      </c>
      <c r="G1651" s="3">
        <v>0.1309655937846837</v>
      </c>
      <c r="H1651" s="3">
        <v>0.1642619311875694</v>
      </c>
      <c r="I1651" s="3">
        <v>0.32630410654827968</v>
      </c>
      <c r="J1651" s="3">
        <v>4.2411141361063207E-2</v>
      </c>
      <c r="K1651" s="3">
        <v>102003.60000000009</v>
      </c>
      <c r="L1651" s="3" t="s">
        <v>12945</v>
      </c>
      <c r="M1651" s="4" t="str">
        <f ca="1">IFERROR(__xludf.DUMMYFUNCTION("REGEXREPLACE(F198,""\D"", """")"),"42")</f>
        <v>42</v>
      </c>
    </row>
    <row r="1652" spans="1:13" ht="15.75" customHeight="1">
      <c r="A1652" s="1">
        <v>1458</v>
      </c>
      <c r="B1652" s="3">
        <v>1459</v>
      </c>
      <c r="C1652" s="3" t="s">
        <v>4224</v>
      </c>
      <c r="D1652" s="3">
        <v>0.2068749674951488</v>
      </c>
      <c r="E1652" s="3">
        <v>0.14989702956144041</v>
      </c>
      <c r="F1652" s="3">
        <v>0.64779874213836475</v>
      </c>
      <c r="G1652" s="3">
        <v>9.6436058700209645E-2</v>
      </c>
      <c r="H1652" s="3">
        <v>0.16561844863731659</v>
      </c>
      <c r="I1652" s="3">
        <v>0.30398322851153042</v>
      </c>
      <c r="J1652" s="3">
        <v>5.1246716856870572E-2</v>
      </c>
      <c r="K1652" s="3">
        <v>54186.899999999492</v>
      </c>
      <c r="L1652" s="3" t="s">
        <v>14206</v>
      </c>
      <c r="M1652" s="4" t="str">
        <f ca="1">IFERROR(__xludf.DUMMYFUNCTION("REGEXREPLACE(F1460,""\D"", """")"),"42")</f>
        <v>42</v>
      </c>
    </row>
    <row r="1653" spans="1:13" ht="15.75" customHeight="1">
      <c r="A1653" s="1">
        <v>3186</v>
      </c>
      <c r="B1653" s="3">
        <v>3187</v>
      </c>
      <c r="C1653" s="3" t="s">
        <v>8837</v>
      </c>
      <c r="D1653" s="3">
        <v>8.204284487537257E-2</v>
      </c>
      <c r="E1653" s="3">
        <v>0.12662462548730369</v>
      </c>
      <c r="F1653" s="3">
        <v>0.86046511627906974</v>
      </c>
      <c r="G1653" s="3">
        <v>0.1395348837209302</v>
      </c>
      <c r="H1653" s="3">
        <v>0.27906976744186052</v>
      </c>
      <c r="I1653" s="3">
        <v>0.62790697674418605</v>
      </c>
      <c r="J1653" s="3">
        <v>2.7408931617038432E-2</v>
      </c>
      <c r="K1653" s="3">
        <v>4661.2000000000016</v>
      </c>
      <c r="L1653" s="3" t="s">
        <v>15933</v>
      </c>
      <c r="M1653" s="4" t="str">
        <f ca="1">IFERROR(__xludf.DUMMYFUNCTION("REGEXREPLACE(F3188,""\D"", """")"),"42")</f>
        <v>42</v>
      </c>
    </row>
    <row r="1654" spans="1:13" ht="15.75" customHeight="1">
      <c r="A1654" s="1">
        <v>3447</v>
      </c>
      <c r="B1654" s="3">
        <v>3448</v>
      </c>
      <c r="C1654" s="3" t="s">
        <v>9539</v>
      </c>
      <c r="D1654" s="3">
        <v>0.21902205764319099</v>
      </c>
      <c r="E1654" s="3">
        <v>0.3124191124130839</v>
      </c>
      <c r="F1654" s="3">
        <v>0.75</v>
      </c>
      <c r="G1654" s="3">
        <v>8.3333333333333329E-2</v>
      </c>
      <c r="H1654" s="3">
        <v>0.2</v>
      </c>
      <c r="I1654" s="3">
        <v>0.3</v>
      </c>
      <c r="J1654" s="3">
        <v>4.7151540116938041E-2</v>
      </c>
      <c r="K1654" s="3">
        <v>6704.6000000000031</v>
      </c>
      <c r="L1654" s="3" t="s">
        <v>16194</v>
      </c>
      <c r="M1654" s="4" t="str">
        <f ca="1">IFERROR(__xludf.DUMMYFUNCTION("REGEXREPLACE(F3449,""\D"", """")"),"42")</f>
        <v>42</v>
      </c>
    </row>
    <row r="1655" spans="1:13" ht="15.75" customHeight="1">
      <c r="A1655" s="1">
        <v>3496</v>
      </c>
      <c r="B1655" s="3">
        <v>3497</v>
      </c>
      <c r="C1655" s="3" t="s">
        <v>9671</v>
      </c>
      <c r="D1655" s="3">
        <v>0.200401191910797</v>
      </c>
      <c r="E1655" s="3">
        <v>0.17013683987293721</v>
      </c>
      <c r="F1655" s="3">
        <v>0.77922077922077926</v>
      </c>
      <c r="G1655" s="3">
        <v>0.1818181818181818</v>
      </c>
      <c r="H1655" s="3">
        <v>0.15584415584415581</v>
      </c>
      <c r="I1655" s="3">
        <v>0.36363636363636359</v>
      </c>
      <c r="J1655" s="3">
        <v>6.1780609387599418E-2</v>
      </c>
      <c r="K1655" s="3">
        <v>8263.8000000000102</v>
      </c>
      <c r="L1655" s="3" t="s">
        <v>16243</v>
      </c>
      <c r="M1655" s="4" t="str">
        <f ca="1">IFERROR(__xludf.DUMMYFUNCTION("REGEXREPLACE(F3498,""\D"", """")"),"42")</f>
        <v>42</v>
      </c>
    </row>
    <row r="1656" spans="1:13" ht="15.75" customHeight="1">
      <c r="A1656" s="1">
        <v>4652</v>
      </c>
      <c r="B1656" s="3">
        <v>4653</v>
      </c>
      <c r="C1656" s="3" t="s">
        <v>12695</v>
      </c>
      <c r="D1656" s="3">
        <v>0.1567630765031828</v>
      </c>
      <c r="E1656" s="3">
        <v>9.5038774466632697E-2</v>
      </c>
      <c r="F1656" s="3">
        <v>0.69747899159663862</v>
      </c>
      <c r="G1656" s="3">
        <v>0.21008403361344541</v>
      </c>
      <c r="H1656" s="3">
        <v>0.1764705882352941</v>
      </c>
      <c r="I1656" s="3">
        <v>0.45378151260504201</v>
      </c>
      <c r="J1656" s="3">
        <v>5.7758536170159087E-2</v>
      </c>
      <c r="K1656" s="3">
        <v>13887.80000000003</v>
      </c>
      <c r="L1656" s="3" t="s">
        <v>17398</v>
      </c>
      <c r="M1656" s="4" t="str">
        <f ca="1">IFERROR(__xludf.DUMMYFUNCTION("REGEXREPLACE(F4654,""\D"", """")"),"42")</f>
        <v>42</v>
      </c>
    </row>
    <row r="1657" spans="1:13" ht="15.75" customHeight="1">
      <c r="A1657" s="1">
        <v>308</v>
      </c>
      <c r="B1657" s="3">
        <v>309</v>
      </c>
      <c r="C1657" s="3" t="s">
        <v>946</v>
      </c>
      <c r="D1657" s="3">
        <v>0.19224962852882349</v>
      </c>
      <c r="E1657" s="3">
        <v>0.18667454013823151</v>
      </c>
      <c r="F1657" s="3">
        <v>0.63439635535307515</v>
      </c>
      <c r="G1657" s="3">
        <v>0.1218678815489749</v>
      </c>
      <c r="H1657" s="3">
        <v>0.16514806378132121</v>
      </c>
      <c r="I1657" s="3">
        <v>0.3223234624145786</v>
      </c>
      <c r="J1657" s="3">
        <v>5.3967089895406953E-2</v>
      </c>
      <c r="K1657" s="3">
        <v>97147.500000000451</v>
      </c>
      <c r="L1657" s="3" t="s">
        <v>13057</v>
      </c>
      <c r="M1657" s="4" t="str">
        <f ca="1">IFERROR(__xludf.DUMMYFUNCTION("REGEXREPLACE(F310,""\D"", """")"),"43")</f>
        <v>43</v>
      </c>
    </row>
    <row r="1658" spans="1:13" ht="15.75" customHeight="1">
      <c r="A1658" s="1">
        <v>3115</v>
      </c>
      <c r="B1658" s="3">
        <v>3116</v>
      </c>
      <c r="C1658" s="3" t="s">
        <v>8653</v>
      </c>
      <c r="D1658" s="3">
        <v>0.1465821741666089</v>
      </c>
      <c r="E1658" s="3">
        <v>0.2555210595766586</v>
      </c>
      <c r="F1658" s="3">
        <v>0.65940594059405944</v>
      </c>
      <c r="G1658" s="3">
        <v>0.100990099009901</v>
      </c>
      <c r="H1658" s="3">
        <v>0.12475247524752479</v>
      </c>
      <c r="I1658" s="3">
        <v>0.24554455445544551</v>
      </c>
      <c r="J1658" s="3">
        <v>3.2183106383600737E-2</v>
      </c>
      <c r="K1658" s="3">
        <v>55410.899999999463</v>
      </c>
      <c r="L1658" s="3" t="s">
        <v>15862</v>
      </c>
      <c r="M1658" s="4" t="str">
        <f ca="1">IFERROR(__xludf.DUMMYFUNCTION("REGEXREPLACE(F3117,""\D"", """")"),"44")</f>
        <v>44</v>
      </c>
    </row>
    <row r="1659" spans="1:13" ht="15.75" customHeight="1">
      <c r="A1659" s="1">
        <v>4021</v>
      </c>
      <c r="B1659" s="3">
        <v>4022</v>
      </c>
      <c r="C1659" s="3" t="s">
        <v>11026</v>
      </c>
      <c r="D1659" s="3">
        <v>9.6996710466532229E-2</v>
      </c>
      <c r="E1659" s="3">
        <v>0.40006761133437813</v>
      </c>
      <c r="F1659" s="3">
        <v>0.64</v>
      </c>
      <c r="G1659" s="3">
        <v>0.12</v>
      </c>
      <c r="H1659" s="3">
        <v>0.12</v>
      </c>
      <c r="I1659" s="3">
        <v>0.25333333333333341</v>
      </c>
      <c r="J1659" s="3">
        <v>1.988616886504212E-2</v>
      </c>
      <c r="K1659" s="3">
        <v>8167.5000000000091</v>
      </c>
      <c r="L1659" s="3" t="s">
        <v>16767</v>
      </c>
      <c r="M1659" s="4" t="str">
        <f ca="1">IFERROR(__xludf.DUMMYFUNCTION("REGEXREPLACE(F4023,""\D"", """")"),"44")</f>
        <v>44</v>
      </c>
    </row>
    <row r="1660" spans="1:13" ht="15.75" customHeight="1">
      <c r="A1660" s="1">
        <v>4065</v>
      </c>
      <c r="B1660" s="3">
        <v>4066</v>
      </c>
      <c r="C1660" s="3" t="s">
        <v>11141</v>
      </c>
      <c r="D1660" s="3">
        <v>0.2423480567925724</v>
      </c>
      <c r="E1660" s="3">
        <v>0.16463839466834551</v>
      </c>
      <c r="F1660" s="3">
        <v>0.68027210884353739</v>
      </c>
      <c r="G1660" s="3">
        <v>9.1836734693877556E-2</v>
      </c>
      <c r="H1660" s="3">
        <v>0.1224489795918367</v>
      </c>
      <c r="I1660" s="3">
        <v>0.29251700680272108</v>
      </c>
      <c r="J1660" s="3">
        <v>4.9314818041472641E-2</v>
      </c>
      <c r="K1660" s="3">
        <v>31367.199999999899</v>
      </c>
      <c r="L1660" s="3" t="s">
        <v>16811</v>
      </c>
      <c r="M1660" s="4" t="str">
        <f ca="1">IFERROR(__xludf.DUMMYFUNCTION("REGEXREPLACE(F4067,""\D"", """")"),"44")</f>
        <v>44</v>
      </c>
    </row>
    <row r="1661" spans="1:13" ht="15.75" customHeight="1">
      <c r="A1661" s="1">
        <v>4166</v>
      </c>
      <c r="B1661" s="3">
        <v>4167</v>
      </c>
      <c r="C1661" s="3" t="s">
        <v>11407</v>
      </c>
      <c r="D1661" s="3">
        <v>0.15244373989790699</v>
      </c>
      <c r="E1661" s="3">
        <v>0.2729762696992562</v>
      </c>
      <c r="F1661" s="3">
        <v>0.65976331360946749</v>
      </c>
      <c r="G1661" s="3">
        <v>8.5798816568047331E-2</v>
      </c>
      <c r="H1661" s="3">
        <v>9.4674556213017749E-2</v>
      </c>
      <c r="I1661" s="3">
        <v>0.2337278106508876</v>
      </c>
      <c r="J1661" s="3">
        <v>2.686755279114858E-2</v>
      </c>
      <c r="K1661" s="3">
        <v>71450.599999999933</v>
      </c>
      <c r="L1661" s="3" t="s">
        <v>16912</v>
      </c>
      <c r="M1661" s="4" t="str">
        <f ca="1">IFERROR(__xludf.DUMMYFUNCTION("REGEXREPLACE(F4168,""\D"", """")"),"44")</f>
        <v>44</v>
      </c>
    </row>
    <row r="1662" spans="1:13" ht="15.75" customHeight="1">
      <c r="A1662" s="1">
        <v>788</v>
      </c>
      <c r="B1662" s="3">
        <v>789</v>
      </c>
      <c r="C1662" s="3" t="s">
        <v>2343</v>
      </c>
      <c r="D1662" s="3">
        <v>0.15021867821172091</v>
      </c>
      <c r="E1662" s="3">
        <v>0.26925511289940812</v>
      </c>
      <c r="F1662" s="3">
        <v>0.70652173913043481</v>
      </c>
      <c r="G1662" s="3">
        <v>7.0652173913043473E-2</v>
      </c>
      <c r="H1662" s="3">
        <v>7.6086956521739135E-2</v>
      </c>
      <c r="I1662" s="3">
        <v>0.23641304347826089</v>
      </c>
      <c r="J1662" s="3">
        <v>2.0841943920894199E-2</v>
      </c>
      <c r="K1662" s="3">
        <v>38153.099999999722</v>
      </c>
      <c r="L1662" s="3" t="s">
        <v>13537</v>
      </c>
      <c r="M1662" s="4" t="str">
        <f ca="1">IFERROR(__xludf.DUMMYFUNCTION("REGEXREPLACE(F790,""\D"", """")"),"45")</f>
        <v>45</v>
      </c>
    </row>
    <row r="1663" spans="1:13" ht="15.75" customHeight="1">
      <c r="A1663" s="1">
        <v>1750</v>
      </c>
      <c r="B1663" s="3">
        <v>1751</v>
      </c>
      <c r="C1663" s="3" t="s">
        <v>5033</v>
      </c>
      <c r="D1663" s="3">
        <v>0.14241231402415611</v>
      </c>
      <c r="E1663" s="3">
        <v>4.2824875738025563E-2</v>
      </c>
      <c r="F1663" s="3">
        <v>0.73913043478260865</v>
      </c>
      <c r="G1663" s="3">
        <v>0.34782608695652167</v>
      </c>
      <c r="H1663" s="3">
        <v>0</v>
      </c>
      <c r="I1663" s="3">
        <v>0.36956521739130432</v>
      </c>
      <c r="J1663" s="3">
        <v>2.8884988147748071E-2</v>
      </c>
      <c r="K1663" s="3">
        <v>5381.1999999999989</v>
      </c>
      <c r="L1663" s="3" t="s">
        <v>14498</v>
      </c>
      <c r="M1663" s="4" t="str">
        <f ca="1">IFERROR(__xludf.DUMMYFUNCTION("REGEXREPLACE(F1752,""\D"", """")"),"45")</f>
        <v>45</v>
      </c>
    </row>
    <row r="1664" spans="1:13" ht="15.75" customHeight="1">
      <c r="A1664" s="1">
        <v>2449</v>
      </c>
      <c r="B1664" s="3">
        <v>2450</v>
      </c>
      <c r="C1664" s="3" t="s">
        <v>6873</v>
      </c>
      <c r="D1664" s="3">
        <v>0.20303313557935401</v>
      </c>
      <c r="E1664" s="3">
        <v>0.29856698726853281</v>
      </c>
      <c r="F1664" s="3">
        <v>0.63025210084033612</v>
      </c>
      <c r="G1664" s="3">
        <v>6.7226890756302518E-2</v>
      </c>
      <c r="H1664" s="3">
        <v>0.1134453781512605</v>
      </c>
      <c r="I1664" s="3">
        <v>0.22689075630252101</v>
      </c>
      <c r="J1664" s="3">
        <v>3.3451190546762273E-2</v>
      </c>
      <c r="K1664" s="3">
        <v>25019.199999999939</v>
      </c>
      <c r="L1664" s="3" t="s">
        <v>15196</v>
      </c>
      <c r="M1664" s="4" t="str">
        <f ca="1">IFERROR(__xludf.DUMMYFUNCTION("REGEXREPLACE(F2451,""\D"", """")"),"45")</f>
        <v>45</v>
      </c>
    </row>
    <row r="1665" spans="1:13" ht="15.75" customHeight="1">
      <c r="A1665" s="1">
        <v>2848</v>
      </c>
      <c r="B1665" s="3">
        <v>2849</v>
      </c>
      <c r="C1665" s="3" t="s">
        <v>7938</v>
      </c>
      <c r="D1665" s="3">
        <v>0.16284465791235009</v>
      </c>
      <c r="E1665" s="3">
        <v>0.16823332413632339</v>
      </c>
      <c r="F1665" s="3">
        <v>0.67600000000000005</v>
      </c>
      <c r="G1665" s="3">
        <v>0.13600000000000001</v>
      </c>
      <c r="H1665" s="3">
        <v>0.14799999999999999</v>
      </c>
      <c r="I1665" s="3">
        <v>0.32400000000000001</v>
      </c>
      <c r="J1665" s="3">
        <v>4.469651164588416E-2</v>
      </c>
      <c r="K1665" s="3">
        <v>28257.09999999998</v>
      </c>
      <c r="L1665" s="3" t="s">
        <v>15595</v>
      </c>
      <c r="M1665" s="4" t="str">
        <f ca="1">IFERROR(__xludf.DUMMYFUNCTION("REGEXREPLACE(F2850,""\D"", """")"),"45")</f>
        <v>45</v>
      </c>
    </row>
    <row r="1666" spans="1:13" ht="15.75" customHeight="1">
      <c r="A1666" s="1">
        <v>1421</v>
      </c>
      <c r="B1666" s="3">
        <v>1422</v>
      </c>
      <c r="C1666" s="3" t="s">
        <v>4126</v>
      </c>
      <c r="D1666" s="3">
        <v>0.156893459547674</v>
      </c>
      <c r="E1666" s="3">
        <v>0.14841347946714031</v>
      </c>
      <c r="F1666" s="3">
        <v>0.63812154696132595</v>
      </c>
      <c r="G1666" s="3">
        <v>0.143646408839779</v>
      </c>
      <c r="H1666" s="3">
        <v>0.11878453038674031</v>
      </c>
      <c r="I1666" s="3">
        <v>0.3356353591160221</v>
      </c>
      <c r="J1666" s="3">
        <v>4.0463983221991198E-2</v>
      </c>
      <c r="K1666" s="3">
        <v>82159.499999999724</v>
      </c>
      <c r="L1666" s="3" t="s">
        <v>14169</v>
      </c>
      <c r="M1666" s="4" t="str">
        <f ca="1">IFERROR(__xludf.DUMMYFUNCTION("REGEXREPLACE(F1423,""\D"", """")"),"46")</f>
        <v>46</v>
      </c>
    </row>
    <row r="1667" spans="1:13" ht="15.75" customHeight="1">
      <c r="A1667" s="1">
        <v>2137</v>
      </c>
      <c r="B1667" s="3">
        <v>2138</v>
      </c>
      <c r="C1667" s="3" t="s">
        <v>6053</v>
      </c>
      <c r="D1667" s="3">
        <v>0.25845212206150708</v>
      </c>
      <c r="E1667" s="3">
        <v>0.1884819006437593</v>
      </c>
      <c r="F1667" s="3">
        <v>0.75438596491228072</v>
      </c>
      <c r="G1667" s="3">
        <v>0.22807017543859651</v>
      </c>
      <c r="H1667" s="3">
        <v>7.0175438596491224E-2</v>
      </c>
      <c r="I1667" s="3">
        <v>0.31578947368421051</v>
      </c>
      <c r="J1667" s="3">
        <v>5.4181943915850399E-2</v>
      </c>
      <c r="K1667" s="3">
        <v>6461.4999999999991</v>
      </c>
      <c r="L1667" s="3" t="s">
        <v>14884</v>
      </c>
      <c r="M1667" s="4" t="str">
        <f ca="1">IFERROR(__xludf.DUMMYFUNCTION("REGEXREPLACE(F2139,""\D"", """")"),"46")</f>
        <v>46</v>
      </c>
    </row>
    <row r="1668" spans="1:13" ht="15.75" customHeight="1">
      <c r="A1668" s="1">
        <v>4068</v>
      </c>
      <c r="B1668" s="3">
        <v>4069</v>
      </c>
      <c r="C1668" s="3" t="s">
        <v>11149</v>
      </c>
      <c r="D1668" s="3">
        <v>0.2118469423615594</v>
      </c>
      <c r="E1668" s="3">
        <v>4.2151344457221317E-2</v>
      </c>
      <c r="F1668" s="3">
        <v>0.76595744680851063</v>
      </c>
      <c r="G1668" s="3">
        <v>0.1702127659574468</v>
      </c>
      <c r="H1668" s="3">
        <v>0.34042553191489361</v>
      </c>
      <c r="I1668" s="3">
        <v>0.55319148936170215</v>
      </c>
      <c r="J1668" s="3">
        <v>8.906228448774331E-2</v>
      </c>
      <c r="K1668" s="3">
        <v>5639.8</v>
      </c>
      <c r="L1668" s="3" t="s">
        <v>16814</v>
      </c>
      <c r="M1668" s="4" t="str">
        <f ca="1">IFERROR(__xludf.DUMMYFUNCTION("REGEXREPLACE(F4070,""\D"", """")"),"46")</f>
        <v>46</v>
      </c>
    </row>
    <row r="1669" spans="1:13" ht="15.75" customHeight="1">
      <c r="A1669" s="1">
        <v>4554</v>
      </c>
      <c r="B1669" s="3">
        <v>4555</v>
      </c>
      <c r="C1669" s="3" t="s">
        <v>12435</v>
      </c>
      <c r="D1669" s="3">
        <v>0.21830587937480039</v>
      </c>
      <c r="E1669" s="3">
        <v>8.751958050918604E-2</v>
      </c>
      <c r="F1669" s="3">
        <v>0.75117370892018775</v>
      </c>
      <c r="G1669" s="3">
        <v>0.15492957746478869</v>
      </c>
      <c r="H1669" s="3">
        <v>0.24882629107981219</v>
      </c>
      <c r="I1669" s="3">
        <v>0.42723004694835681</v>
      </c>
      <c r="J1669" s="3">
        <v>8.2504684117461119E-2</v>
      </c>
      <c r="K1669" s="3">
        <v>23835.399999999961</v>
      </c>
      <c r="L1669" s="3" t="s">
        <v>17300</v>
      </c>
      <c r="M1669" s="4" t="str">
        <f ca="1">IFERROR(__xludf.DUMMYFUNCTION("REGEXREPLACE(F4556,""\D"", """")"),"46")</f>
        <v>46</v>
      </c>
    </row>
    <row r="1670" spans="1:13" ht="15.75" customHeight="1">
      <c r="A1670" s="1">
        <v>1030</v>
      </c>
      <c r="B1670" s="3">
        <v>1031</v>
      </c>
      <c r="C1670" s="3" t="s">
        <v>3019</v>
      </c>
      <c r="D1670" s="3">
        <v>0.20380552177857791</v>
      </c>
      <c r="E1670" s="3">
        <v>0.15038083215702969</v>
      </c>
      <c r="F1670" s="3">
        <v>0.63793103448275867</v>
      </c>
      <c r="G1670" s="3">
        <v>0.1758620689655172</v>
      </c>
      <c r="H1670" s="3">
        <v>0.1275862068965517</v>
      </c>
      <c r="I1670" s="3">
        <v>0.35517241379310338</v>
      </c>
      <c r="J1670" s="3">
        <v>5.9335835137264863E-2</v>
      </c>
      <c r="K1670" s="3">
        <v>32490.999999999902</v>
      </c>
      <c r="L1670" s="3" t="s">
        <v>13778</v>
      </c>
      <c r="M1670" s="4" t="str">
        <f ca="1">IFERROR(__xludf.DUMMYFUNCTION("REGEXREPLACE(F1032,""\D"", """")"),"47")</f>
        <v>47</v>
      </c>
    </row>
    <row r="1671" spans="1:13" ht="15.75" customHeight="1">
      <c r="A1671" s="1">
        <v>1047</v>
      </c>
      <c r="B1671" s="3">
        <v>1048</v>
      </c>
      <c r="C1671" s="3" t="s">
        <v>3068</v>
      </c>
      <c r="D1671" s="3">
        <v>0.1627138766687927</v>
      </c>
      <c r="E1671" s="3">
        <v>0.2816444633068963</v>
      </c>
      <c r="F1671" s="3">
        <v>0.61840490797546011</v>
      </c>
      <c r="G1671" s="3">
        <v>8.3435582822085894E-2</v>
      </c>
      <c r="H1671" s="3">
        <v>0.1042944785276074</v>
      </c>
      <c r="I1671" s="3">
        <v>0.24171779141104291</v>
      </c>
      <c r="J1671" s="3">
        <v>2.9862774564004421E-2</v>
      </c>
      <c r="K1671" s="3">
        <v>87070.800000000207</v>
      </c>
      <c r="L1671" s="3" t="s">
        <v>13795</v>
      </c>
      <c r="M1671" s="4" t="str">
        <f ca="1">IFERROR(__xludf.DUMMYFUNCTION("REGEXREPLACE(F1049,""\D"", """")"),"47")</f>
        <v>47</v>
      </c>
    </row>
    <row r="1672" spans="1:13" ht="15.75" customHeight="1">
      <c r="A1672" s="1">
        <v>1540</v>
      </c>
      <c r="B1672" s="3">
        <v>1541</v>
      </c>
      <c r="C1672" s="3" t="s">
        <v>4455</v>
      </c>
      <c r="D1672" s="3">
        <v>0.19276149088632599</v>
      </c>
      <c r="E1672" s="3">
        <v>0.23742164841351379</v>
      </c>
      <c r="F1672" s="3">
        <v>0.67821782178217827</v>
      </c>
      <c r="G1672" s="3">
        <v>4.9504950495049507E-2</v>
      </c>
      <c r="H1672" s="3">
        <v>0.18811881188118809</v>
      </c>
      <c r="I1672" s="3">
        <v>0.26237623762376239</v>
      </c>
      <c r="J1672" s="3">
        <v>3.7072478860580349E-2</v>
      </c>
      <c r="K1672" s="3">
        <v>21547.599999999991</v>
      </c>
      <c r="L1672" s="3" t="s">
        <v>14288</v>
      </c>
      <c r="M1672" s="4" t="str">
        <f ca="1">IFERROR(__xludf.DUMMYFUNCTION("REGEXREPLACE(F1542,""\D"", """")"),"47")</f>
        <v>47</v>
      </c>
    </row>
    <row r="1673" spans="1:13" ht="15.75" customHeight="1">
      <c r="A1673" s="1">
        <v>1584</v>
      </c>
      <c r="B1673" s="3">
        <v>1585</v>
      </c>
      <c r="C1673" s="3" t="s">
        <v>4578</v>
      </c>
      <c r="D1673" s="3">
        <v>0.12233329323756729</v>
      </c>
      <c r="E1673" s="3">
        <v>0.16680443043612059</v>
      </c>
      <c r="F1673" s="3">
        <v>0.63543788187372707</v>
      </c>
      <c r="G1673" s="3">
        <v>0.1221995926680244</v>
      </c>
      <c r="H1673" s="3">
        <v>0.15682281059063141</v>
      </c>
      <c r="I1673" s="3">
        <v>0.3014256619144603</v>
      </c>
      <c r="J1673" s="3">
        <v>3.32643792170976E-2</v>
      </c>
      <c r="K1673" s="3">
        <v>56281.299999999457</v>
      </c>
      <c r="L1673" s="3" t="s">
        <v>14332</v>
      </c>
      <c r="M1673" s="4" t="str">
        <f ca="1">IFERROR(__xludf.DUMMYFUNCTION("REGEXREPLACE(F1586,""\D"", """")"),"47")</f>
        <v>47</v>
      </c>
    </row>
    <row r="1674" spans="1:13" ht="15.75" customHeight="1">
      <c r="A1674" s="1">
        <v>2069</v>
      </c>
      <c r="B1674" s="3">
        <v>2070</v>
      </c>
      <c r="C1674" s="3" t="s">
        <v>5874</v>
      </c>
      <c r="D1674" s="3">
        <v>0.11182202354147409</v>
      </c>
      <c r="E1674" s="3">
        <v>0.17369489335154981</v>
      </c>
      <c r="F1674" s="3">
        <v>0.72049689440993792</v>
      </c>
      <c r="G1674" s="3">
        <v>0.18012422360248451</v>
      </c>
      <c r="H1674" s="3">
        <v>0.16770186335403731</v>
      </c>
      <c r="I1674" s="3">
        <v>0.37888198757763969</v>
      </c>
      <c r="J1674" s="3">
        <v>3.744453801038692E-2</v>
      </c>
      <c r="K1674" s="3">
        <v>18381.60000000002</v>
      </c>
      <c r="L1674" s="3" t="s">
        <v>14816</v>
      </c>
      <c r="M1674" s="4" t="str">
        <f ca="1">IFERROR(__xludf.DUMMYFUNCTION("REGEXREPLACE(F2071,""\D"", """")"),"47")</f>
        <v>47</v>
      </c>
    </row>
    <row r="1675" spans="1:13" ht="15.75" customHeight="1">
      <c r="A1675" s="1">
        <v>4002</v>
      </c>
      <c r="B1675" s="3">
        <v>4003</v>
      </c>
      <c r="C1675" s="3" t="s">
        <v>10977</v>
      </c>
      <c r="D1675" s="3">
        <v>0.16132007815834931</v>
      </c>
      <c r="E1675" s="3">
        <v>0.30205521188731821</v>
      </c>
      <c r="F1675" s="3">
        <v>0.67619047619047623</v>
      </c>
      <c r="G1675" s="3">
        <v>8.5714285714285715E-2</v>
      </c>
      <c r="H1675" s="3">
        <v>6.6666666666666666E-2</v>
      </c>
      <c r="I1675" s="3">
        <v>0.21269841269841269</v>
      </c>
      <c r="J1675" s="3">
        <v>2.2978787488211541E-2</v>
      </c>
      <c r="K1675" s="3">
        <v>33645.599999999817</v>
      </c>
      <c r="L1675" s="3" t="s">
        <v>16748</v>
      </c>
      <c r="M1675" s="4" t="str">
        <f ca="1">IFERROR(__xludf.DUMMYFUNCTION("REGEXREPLACE(F4004,""\D"", """")"),"47")</f>
        <v>47</v>
      </c>
    </row>
    <row r="1676" spans="1:13" ht="15.75" customHeight="1">
      <c r="A1676" s="1">
        <v>714</v>
      </c>
      <c r="B1676" s="3">
        <v>715</v>
      </c>
      <c r="C1676" s="3" t="s">
        <v>2129</v>
      </c>
      <c r="D1676" s="3">
        <v>0.1495029530216006</v>
      </c>
      <c r="E1676" s="3">
        <v>0.21356174819725801</v>
      </c>
      <c r="F1676" s="3">
        <v>0.65573770491803274</v>
      </c>
      <c r="G1676" s="3">
        <v>8.1967213114754092E-2</v>
      </c>
      <c r="H1676" s="3">
        <v>0.1213114754098361</v>
      </c>
      <c r="I1676" s="3">
        <v>0.27868852459016391</v>
      </c>
      <c r="J1676" s="3">
        <v>2.9283798807953069E-2</v>
      </c>
      <c r="K1676" s="3">
        <v>66333.299999999741</v>
      </c>
      <c r="L1676" s="3" t="s">
        <v>13463</v>
      </c>
      <c r="M1676" s="4" t="str">
        <f ca="1">IFERROR(__xludf.DUMMYFUNCTION("REGEXREPLACE(F716,""\D"", """")"),"48")</f>
        <v>48</v>
      </c>
    </row>
    <row r="1677" spans="1:13" ht="15.75" customHeight="1">
      <c r="A1677" s="1">
        <v>4618</v>
      </c>
      <c r="B1677" s="3">
        <v>4619</v>
      </c>
      <c r="C1677" s="3" t="s">
        <v>12607</v>
      </c>
      <c r="D1677" s="3">
        <v>0.17349796172713289</v>
      </c>
      <c r="E1677" s="3">
        <v>0.2028148072417108</v>
      </c>
      <c r="F1677" s="3">
        <v>0.69883040935672514</v>
      </c>
      <c r="G1677" s="3">
        <v>0.1140350877192982</v>
      </c>
      <c r="H1677" s="3">
        <v>0.15204678362573101</v>
      </c>
      <c r="I1677" s="3">
        <v>0.3128654970760234</v>
      </c>
      <c r="J1677" s="3">
        <v>4.4455001290856673E-2</v>
      </c>
      <c r="K1677" s="3">
        <v>36857.199999999808</v>
      </c>
      <c r="L1677" s="3" t="s">
        <v>17364</v>
      </c>
      <c r="M1677" s="4" t="str">
        <f ca="1">IFERROR(__xludf.DUMMYFUNCTION("REGEXREPLACE(F4620,""\D"", """")"),"48")</f>
        <v>48</v>
      </c>
    </row>
    <row r="1678" spans="1:13" ht="15.75" customHeight="1">
      <c r="A1678" s="1">
        <v>1852</v>
      </c>
      <c r="B1678" s="3">
        <v>1853</v>
      </c>
      <c r="C1678" s="3" t="s">
        <v>5299</v>
      </c>
      <c r="D1678" s="3">
        <v>0.1827884820176765</v>
      </c>
      <c r="E1678" s="3">
        <v>0.1558530639987778</v>
      </c>
      <c r="F1678" s="3">
        <v>0.6993603411513859</v>
      </c>
      <c r="G1678" s="3">
        <v>0.1364605543710021</v>
      </c>
      <c r="H1678" s="3">
        <v>0.14072494669509589</v>
      </c>
      <c r="I1678" s="3">
        <v>0.35607675906183373</v>
      </c>
      <c r="J1678" s="3">
        <v>4.9755566173812313E-2</v>
      </c>
      <c r="K1678" s="3">
        <v>52400.799999999508</v>
      </c>
      <c r="L1678" s="3" t="s">
        <v>14600</v>
      </c>
      <c r="M1678" s="4" t="str">
        <f ca="1">IFERROR(__xludf.DUMMYFUNCTION("REGEXREPLACE(F1854,""\D"", """")"),"49")</f>
        <v>49</v>
      </c>
    </row>
    <row r="1679" spans="1:13" ht="15.75" customHeight="1">
      <c r="A1679" s="1">
        <v>2361</v>
      </c>
      <c r="B1679" s="3">
        <v>2362</v>
      </c>
      <c r="C1679" s="3" t="s">
        <v>6639</v>
      </c>
      <c r="D1679" s="3">
        <v>0.17656724218764011</v>
      </c>
      <c r="E1679" s="3">
        <v>5.3864402542224812E-2</v>
      </c>
      <c r="F1679" s="3">
        <v>0.67368421052631577</v>
      </c>
      <c r="G1679" s="3">
        <v>0.22105263157894739</v>
      </c>
      <c r="H1679" s="3">
        <v>0.16842105263157889</v>
      </c>
      <c r="I1679" s="3">
        <v>0.42105263157894729</v>
      </c>
      <c r="J1679" s="3">
        <v>6.4252760684394533E-2</v>
      </c>
      <c r="K1679" s="3">
        <v>10982.10000000002</v>
      </c>
      <c r="L1679" s="3" t="s">
        <v>15108</v>
      </c>
      <c r="M1679" s="4" t="str">
        <f ca="1">IFERROR(__xludf.DUMMYFUNCTION("REGEXREPLACE(F2363,""\D"", """")"),"49")</f>
        <v>49</v>
      </c>
    </row>
    <row r="1680" spans="1:13" ht="15.75" customHeight="1">
      <c r="A1680" s="1">
        <v>3489</v>
      </c>
      <c r="B1680" s="3">
        <v>3490</v>
      </c>
      <c r="C1680" s="3" t="s">
        <v>9652</v>
      </c>
      <c r="D1680" s="3">
        <v>0.21347165354853531</v>
      </c>
      <c r="E1680" s="3">
        <v>0.20808445902036951</v>
      </c>
      <c r="F1680" s="3">
        <v>0.75776397515527949</v>
      </c>
      <c r="G1680" s="3">
        <v>0.11801242236024841</v>
      </c>
      <c r="H1680" s="3">
        <v>0.11801242236024841</v>
      </c>
      <c r="I1680" s="3">
        <v>0.27950310559006208</v>
      </c>
      <c r="J1680" s="3">
        <v>4.6997601131536053E-2</v>
      </c>
      <c r="K1680" s="3">
        <v>16710.500000000011</v>
      </c>
      <c r="L1680" s="3" t="s">
        <v>16236</v>
      </c>
      <c r="M1680" s="4" t="str">
        <f ca="1">IFERROR(__xludf.DUMMYFUNCTION("REGEXREPLACE(F3491,""\D"", """")"),"49")</f>
        <v>49</v>
      </c>
    </row>
    <row r="1681" spans="1:13" ht="15.75" customHeight="1">
      <c r="A1681" s="1">
        <v>83</v>
      </c>
      <c r="B1681" s="3">
        <v>84</v>
      </c>
      <c r="C1681" s="3" t="s">
        <v>273</v>
      </c>
      <c r="D1681" s="3">
        <v>0.16494348709798581</v>
      </c>
      <c r="E1681" s="3">
        <v>0.13960576868692789</v>
      </c>
      <c r="F1681" s="3">
        <v>0.64663805436337629</v>
      </c>
      <c r="G1681" s="3">
        <v>0.11015736766809731</v>
      </c>
      <c r="H1681" s="3">
        <v>0.13733905579399139</v>
      </c>
      <c r="I1681" s="3">
        <v>0.31759656652360507</v>
      </c>
      <c r="J1681" s="3">
        <v>4.0001747742120071E-2</v>
      </c>
      <c r="K1681" s="3">
        <v>78333.599999999919</v>
      </c>
      <c r="L1681" s="3" t="s">
        <v>12832</v>
      </c>
      <c r="M1681" s="4" t="str">
        <f ca="1">IFERROR(__xludf.DUMMYFUNCTION("REGEXREPLACE(F85,""\D"", """")"),"50")</f>
        <v>50</v>
      </c>
    </row>
    <row r="1682" spans="1:13" ht="15.75" customHeight="1">
      <c r="A1682" s="1">
        <v>1120</v>
      </c>
      <c r="B1682" s="3">
        <v>1121</v>
      </c>
      <c r="C1682" s="3" t="s">
        <v>3277</v>
      </c>
      <c r="D1682" s="3">
        <v>0.17979999300890309</v>
      </c>
      <c r="E1682" s="3">
        <v>0.18794035783846141</v>
      </c>
      <c r="F1682" s="3">
        <v>0.63731656184486374</v>
      </c>
      <c r="G1682" s="3">
        <v>9.0146750524109018E-2</v>
      </c>
      <c r="H1682" s="3">
        <v>0.12578616352201261</v>
      </c>
      <c r="I1682" s="3">
        <v>0.28930817610062892</v>
      </c>
      <c r="J1682" s="3">
        <v>3.7390753659320368E-2</v>
      </c>
      <c r="K1682" s="3">
        <v>52064.499999999527</v>
      </c>
      <c r="L1682" s="3" t="s">
        <v>13868</v>
      </c>
      <c r="M1682" s="4" t="str">
        <f ca="1">IFERROR(__xludf.DUMMYFUNCTION("REGEXREPLACE(F1122,""\D"", """")"),"50")</f>
        <v>50</v>
      </c>
    </row>
    <row r="1683" spans="1:13" ht="15.75" customHeight="1">
      <c r="A1683" s="1">
        <v>1905</v>
      </c>
      <c r="B1683" s="3">
        <v>1906</v>
      </c>
      <c r="C1683" s="3" t="s">
        <v>5433</v>
      </c>
      <c r="D1683" s="3">
        <v>0.1342987778889605</v>
      </c>
      <c r="E1683" s="3">
        <v>0.39198512511537709</v>
      </c>
      <c r="F1683" s="3">
        <v>0.68976215098241989</v>
      </c>
      <c r="G1683" s="3">
        <v>8.2730093071354704E-2</v>
      </c>
      <c r="H1683" s="3">
        <v>9.6173733195449848E-2</v>
      </c>
      <c r="I1683" s="3">
        <v>0.19648397104446741</v>
      </c>
      <c r="J1683" s="3">
        <v>2.3595684111811521E-2</v>
      </c>
      <c r="K1683" s="3">
        <v>100703.3000000005</v>
      </c>
      <c r="L1683" s="3" t="s">
        <v>14653</v>
      </c>
      <c r="M1683" s="4" t="str">
        <f ca="1">IFERROR(__xludf.DUMMYFUNCTION("REGEXREPLACE(F1907,""\D"", """")"),"50")</f>
        <v>50</v>
      </c>
    </row>
    <row r="1684" spans="1:13" ht="15.75" customHeight="1">
      <c r="A1684" s="1">
        <v>3877</v>
      </c>
      <c r="B1684" s="3">
        <v>3878</v>
      </c>
      <c r="C1684" s="3" t="s">
        <v>10644</v>
      </c>
      <c r="D1684" s="3">
        <v>0.2074633321022081</v>
      </c>
      <c r="E1684" s="3">
        <v>0.1635213102635826</v>
      </c>
      <c r="F1684" s="3">
        <v>0.67785234899328861</v>
      </c>
      <c r="G1684" s="3">
        <v>0.12751677852348989</v>
      </c>
      <c r="H1684" s="3">
        <v>0.1409395973154362</v>
      </c>
      <c r="I1684" s="3">
        <v>0.32214765100671139</v>
      </c>
      <c r="J1684" s="3">
        <v>5.3967284600284278E-2</v>
      </c>
      <c r="K1684" s="3">
        <v>33391.09999999986</v>
      </c>
      <c r="L1684" s="3" t="s">
        <v>16624</v>
      </c>
      <c r="M1684" s="4" t="str">
        <f ca="1">IFERROR(__xludf.DUMMYFUNCTION("REGEXREPLACE(F3879,""\D"", """")"),"50")</f>
        <v>50</v>
      </c>
    </row>
    <row r="1685" spans="1:13" ht="15.75" customHeight="1">
      <c r="A1685" s="1">
        <v>189</v>
      </c>
      <c r="B1685" s="3">
        <v>190</v>
      </c>
      <c r="C1685" s="3" t="s">
        <v>593</v>
      </c>
      <c r="D1685" s="3">
        <v>0.20881241956321239</v>
      </c>
      <c r="E1685" s="3">
        <v>0.2152975438819795</v>
      </c>
      <c r="F1685" s="3">
        <v>0.63120567375886527</v>
      </c>
      <c r="G1685" s="3">
        <v>0.1217494089834515</v>
      </c>
      <c r="H1685" s="3">
        <v>0.1099290780141844</v>
      </c>
      <c r="I1685" s="3">
        <v>0.28959810874704489</v>
      </c>
      <c r="J1685" s="3">
        <v>4.7697897705061297E-2</v>
      </c>
      <c r="K1685" s="3">
        <v>94729.200000000244</v>
      </c>
      <c r="L1685" s="3" t="s">
        <v>12938</v>
      </c>
      <c r="M1685" s="4" t="str">
        <f ca="1">IFERROR(__xludf.DUMMYFUNCTION("REGEXREPLACE(F191,""\D"", """")"),"51")</f>
        <v>51</v>
      </c>
    </row>
    <row r="1686" spans="1:13" ht="15.75" customHeight="1">
      <c r="A1686" s="1">
        <v>1438</v>
      </c>
      <c r="B1686" s="3">
        <v>1439</v>
      </c>
      <c r="C1686" s="3" t="s">
        <v>4173</v>
      </c>
      <c r="D1686" s="3">
        <v>0.133479089554461</v>
      </c>
      <c r="E1686" s="3">
        <v>0.4980614931154333</v>
      </c>
      <c r="F1686" s="3">
        <v>0.67840512223515714</v>
      </c>
      <c r="G1686" s="3">
        <v>6.7229336437718279E-2</v>
      </c>
      <c r="H1686" s="3">
        <v>8.4400465657741564E-2</v>
      </c>
      <c r="I1686" s="3">
        <v>0.16618160651920841</v>
      </c>
      <c r="J1686" s="3">
        <v>2.0049765022543738E-2</v>
      </c>
      <c r="K1686" s="3">
        <v>347377.8999999935</v>
      </c>
      <c r="L1686" s="3" t="s">
        <v>14186</v>
      </c>
      <c r="M1686" s="4" t="str">
        <f ca="1">IFERROR(__xludf.DUMMYFUNCTION("REGEXREPLACE(F1440,""\D"", """")"),"51")</f>
        <v>51</v>
      </c>
    </row>
    <row r="1687" spans="1:13" ht="15.75" customHeight="1">
      <c r="A1687" s="1">
        <v>4549</v>
      </c>
      <c r="B1687" s="3">
        <v>4550</v>
      </c>
      <c r="C1687" s="3" t="s">
        <v>12420</v>
      </c>
      <c r="D1687" s="3">
        <v>0.18019643220731321</v>
      </c>
      <c r="E1687" s="3">
        <v>0.30132558951607041</v>
      </c>
      <c r="F1687" s="3">
        <v>0.70358306188925079</v>
      </c>
      <c r="G1687" s="3">
        <v>8.143322475570032E-2</v>
      </c>
      <c r="H1687" s="3">
        <v>9.4462540716612378E-2</v>
      </c>
      <c r="I1687" s="3">
        <v>0.21824104234527689</v>
      </c>
      <c r="J1687" s="3">
        <v>2.9993723562723212E-2</v>
      </c>
      <c r="K1687" s="3">
        <v>31581.19999999983</v>
      </c>
      <c r="L1687" s="3" t="s">
        <v>17295</v>
      </c>
      <c r="M1687" s="4" t="str">
        <f ca="1">IFERROR(__xludf.DUMMYFUNCTION("REGEXREPLACE(F4551,""\D"", """")"),"51")</f>
        <v>51</v>
      </c>
    </row>
    <row r="1688" spans="1:13" ht="15.75" customHeight="1">
      <c r="A1688" s="1">
        <v>715</v>
      </c>
      <c r="B1688" s="3">
        <v>716</v>
      </c>
      <c r="C1688" s="3" t="s">
        <v>2133</v>
      </c>
      <c r="D1688" s="3">
        <v>0.18406705903305129</v>
      </c>
      <c r="E1688" s="3">
        <v>0.24142959109828099</v>
      </c>
      <c r="F1688" s="3">
        <v>0.64894795127353266</v>
      </c>
      <c r="G1688" s="3">
        <v>7.5304540420819494E-2</v>
      </c>
      <c r="H1688" s="3">
        <v>0.1140642303433001</v>
      </c>
      <c r="I1688" s="3">
        <v>0.24584717607973419</v>
      </c>
      <c r="J1688" s="3">
        <v>3.3760743172222628E-2</v>
      </c>
      <c r="K1688" s="3">
        <v>96608.300000000861</v>
      </c>
      <c r="L1688" s="3" t="s">
        <v>13464</v>
      </c>
      <c r="M1688" s="4" t="str">
        <f ca="1">IFERROR(__xludf.DUMMYFUNCTION("REGEXREPLACE(F717,""\D"", """")"),"52")</f>
        <v>52</v>
      </c>
    </row>
    <row r="1689" spans="1:13" ht="15.75" customHeight="1">
      <c r="A1689" s="1">
        <v>761</v>
      </c>
      <c r="B1689" s="3">
        <v>762</v>
      </c>
      <c r="C1689" s="3" t="s">
        <v>2270</v>
      </c>
      <c r="D1689" s="3">
        <v>0.1422816761035397</v>
      </c>
      <c r="E1689" s="3">
        <v>0.15714619749532471</v>
      </c>
      <c r="F1689" s="3">
        <v>0.66911764705882348</v>
      </c>
      <c r="G1689" s="3">
        <v>0.12990196078431371</v>
      </c>
      <c r="H1689" s="3">
        <v>0.1495098039215686</v>
      </c>
      <c r="I1689" s="3">
        <v>0.33333333333333331</v>
      </c>
      <c r="J1689" s="3">
        <v>3.8838255820147757E-2</v>
      </c>
      <c r="K1689" s="3">
        <v>44232.599999999657</v>
      </c>
      <c r="L1689" s="3" t="s">
        <v>13510</v>
      </c>
      <c r="M1689" s="4" t="str">
        <f ca="1">IFERROR(__xludf.DUMMYFUNCTION("REGEXREPLACE(F763,""\D"", """")"),"52")</f>
        <v>52</v>
      </c>
    </row>
    <row r="1690" spans="1:13" ht="15.75" customHeight="1">
      <c r="A1690" s="1">
        <v>808</v>
      </c>
      <c r="B1690" s="3">
        <v>809</v>
      </c>
      <c r="C1690" s="3" t="s">
        <v>2400</v>
      </c>
      <c r="D1690" s="3">
        <v>0.19973503738312959</v>
      </c>
      <c r="E1690" s="3">
        <v>0.26502725197779858</v>
      </c>
      <c r="F1690" s="3">
        <v>0.69696969696969702</v>
      </c>
      <c r="G1690" s="3">
        <v>9.696969696969697E-2</v>
      </c>
      <c r="H1690" s="3">
        <v>0.1090909090909091</v>
      </c>
      <c r="I1690" s="3">
        <v>0.26060606060606062</v>
      </c>
      <c r="J1690" s="3">
        <v>3.7839366472481137E-2</v>
      </c>
      <c r="K1690" s="3">
        <v>17557.500000000011</v>
      </c>
      <c r="L1690" s="3" t="s">
        <v>13556</v>
      </c>
      <c r="M1690" s="4" t="str">
        <f ca="1">IFERROR(__xludf.DUMMYFUNCTION("REGEXREPLACE(F810,""\D"", """")"),"52")</f>
        <v>52</v>
      </c>
    </row>
    <row r="1691" spans="1:13" ht="15.75" customHeight="1">
      <c r="A1691" s="1">
        <v>914</v>
      </c>
      <c r="B1691" s="3">
        <v>915</v>
      </c>
      <c r="C1691" s="3" t="s">
        <v>2697</v>
      </c>
      <c r="D1691" s="3">
        <v>0.1546124688918033</v>
      </c>
      <c r="E1691" s="3">
        <v>0.24398696663232949</v>
      </c>
      <c r="F1691" s="3">
        <v>0.65013054830287209</v>
      </c>
      <c r="G1691" s="3">
        <v>9.1383812010443863E-2</v>
      </c>
      <c r="H1691" s="3">
        <v>0.14099216710182769</v>
      </c>
      <c r="I1691" s="3">
        <v>0.27415143603133157</v>
      </c>
      <c r="J1691" s="3">
        <v>3.4154683302347062E-2</v>
      </c>
      <c r="K1691" s="3">
        <v>40314.799999999726</v>
      </c>
      <c r="L1691" s="3" t="s">
        <v>13662</v>
      </c>
      <c r="M1691" s="4" t="str">
        <f ca="1">IFERROR(__xludf.DUMMYFUNCTION("REGEXREPLACE(F916,""\D"", """")"),"52")</f>
        <v>52</v>
      </c>
    </row>
    <row r="1692" spans="1:13" ht="15.75" customHeight="1">
      <c r="A1692" s="1">
        <v>3006</v>
      </c>
      <c r="B1692" s="3">
        <v>3007</v>
      </c>
      <c r="C1692" s="3" t="s">
        <v>8354</v>
      </c>
      <c r="D1692" s="3">
        <v>0.15496183775670741</v>
      </c>
      <c r="E1692" s="3">
        <v>0.1202326212166389</v>
      </c>
      <c r="F1692" s="3">
        <v>0.77777777777777779</v>
      </c>
      <c r="G1692" s="3">
        <v>0.23333333333333331</v>
      </c>
      <c r="H1692" s="3">
        <v>0.1333333333333333</v>
      </c>
      <c r="I1692" s="3">
        <v>0.3888888888888889</v>
      </c>
      <c r="J1692" s="3">
        <v>5.0236782840356209E-2</v>
      </c>
      <c r="K1692" s="3">
        <v>10337.300000000019</v>
      </c>
      <c r="L1692" s="3" t="s">
        <v>15753</v>
      </c>
      <c r="M1692" s="4" t="str">
        <f ca="1">IFERROR(__xludf.DUMMYFUNCTION("REGEXREPLACE(F3008,""\D"", """")"),"52")</f>
        <v>52</v>
      </c>
    </row>
    <row r="1693" spans="1:13" ht="15.75" customHeight="1">
      <c r="A1693" s="1">
        <v>395</v>
      </c>
      <c r="B1693" s="3">
        <v>396</v>
      </c>
      <c r="C1693" s="3" t="s">
        <v>1203</v>
      </c>
      <c r="D1693" s="3">
        <v>0.17440579795657141</v>
      </c>
      <c r="E1693" s="3">
        <v>0.17534077134889761</v>
      </c>
      <c r="F1693" s="3">
        <v>0.63523956723338482</v>
      </c>
      <c r="G1693" s="3">
        <v>0.12364760432766619</v>
      </c>
      <c r="H1693" s="3">
        <v>0.1360123647604328</v>
      </c>
      <c r="I1693" s="3">
        <v>0.31375579598145292</v>
      </c>
      <c r="J1693" s="3">
        <v>4.4587561195427311E-2</v>
      </c>
      <c r="K1693" s="3">
        <v>71068.699999999764</v>
      </c>
      <c r="L1693" s="3" t="s">
        <v>13144</v>
      </c>
      <c r="M1693" s="4" t="str">
        <f ca="1">IFERROR(__xludf.DUMMYFUNCTION("REGEXREPLACE(F397,""\D"", """")"),"54")</f>
        <v>54</v>
      </c>
    </row>
    <row r="1694" spans="1:13" ht="15.75" customHeight="1">
      <c r="A1694" s="1">
        <v>2219</v>
      </c>
      <c r="B1694" s="3">
        <v>2220</v>
      </c>
      <c r="C1694" s="3" t="s">
        <v>6270</v>
      </c>
      <c r="D1694" s="3">
        <v>0.1824628090208881</v>
      </c>
      <c r="E1694" s="3">
        <v>0.43649909381271429</v>
      </c>
      <c r="F1694" s="3">
        <v>0.64912280701754388</v>
      </c>
      <c r="G1694" s="3">
        <v>9.3567251461988299E-2</v>
      </c>
      <c r="H1694" s="3">
        <v>5.8479532163742687E-2</v>
      </c>
      <c r="I1694" s="3">
        <v>0.21637426900584791</v>
      </c>
      <c r="J1694" s="3">
        <v>2.4158058028243039E-2</v>
      </c>
      <c r="K1694" s="3">
        <v>17541.800000000021</v>
      </c>
      <c r="L1694" s="3" t="s">
        <v>14966</v>
      </c>
      <c r="M1694" s="4" t="str">
        <f ca="1">IFERROR(__xludf.DUMMYFUNCTION("REGEXREPLACE(F2221,""\D"", """")"),"54")</f>
        <v>54</v>
      </c>
    </row>
    <row r="1695" spans="1:13" ht="15.75" customHeight="1">
      <c r="A1695" s="1">
        <v>394</v>
      </c>
      <c r="B1695" s="3">
        <v>395</v>
      </c>
      <c r="C1695" s="3" t="s">
        <v>1198</v>
      </c>
      <c r="D1695" s="3">
        <v>0.24801939404347331</v>
      </c>
      <c r="E1695" s="3">
        <v>0.12771711249353859</v>
      </c>
      <c r="F1695" s="3">
        <v>0.6596091205211726</v>
      </c>
      <c r="G1695" s="3">
        <v>0.1319218241042345</v>
      </c>
      <c r="H1695" s="3">
        <v>0.20684039087947881</v>
      </c>
      <c r="I1695" s="3">
        <v>0.36970684039087948</v>
      </c>
      <c r="J1695" s="3">
        <v>8.0460915845637609E-2</v>
      </c>
      <c r="K1695" s="3">
        <v>70625.199999999633</v>
      </c>
      <c r="L1695" s="3" t="s">
        <v>13143</v>
      </c>
      <c r="M1695" s="4" t="str">
        <f ca="1">IFERROR(__xludf.DUMMYFUNCTION("REGEXREPLACE(F396,""\D"", """")"),"55")</f>
        <v>55</v>
      </c>
    </row>
    <row r="1696" spans="1:13" ht="15.75" customHeight="1">
      <c r="A1696" s="1">
        <v>994</v>
      </c>
      <c r="B1696" s="3">
        <v>995</v>
      </c>
      <c r="C1696" s="3" t="s">
        <v>2926</v>
      </c>
      <c r="D1696" s="3">
        <v>0.17135096429152391</v>
      </c>
      <c r="E1696" s="3">
        <v>0.2880581692819536</v>
      </c>
      <c r="F1696" s="3">
        <v>0.66143497757847536</v>
      </c>
      <c r="G1696" s="3">
        <v>0.1008968609865471</v>
      </c>
      <c r="H1696" s="3">
        <v>9.1928251121076235E-2</v>
      </c>
      <c r="I1696" s="3">
        <v>0.2556053811659193</v>
      </c>
      <c r="J1696" s="3">
        <v>3.1973973146315712E-2</v>
      </c>
      <c r="K1696" s="3">
        <v>47697.399999999558</v>
      </c>
      <c r="L1696" s="3" t="s">
        <v>13742</v>
      </c>
      <c r="M1696" s="4" t="str">
        <f ca="1">IFERROR(__xludf.DUMMYFUNCTION("REGEXREPLACE(F996,""\D"", """")"),"55")</f>
        <v>55</v>
      </c>
    </row>
    <row r="1697" spans="1:13" ht="15.75" customHeight="1">
      <c r="A1697" s="1">
        <v>2181</v>
      </c>
      <c r="B1697" s="3">
        <v>2182</v>
      </c>
      <c r="C1697" s="3" t="s">
        <v>6170</v>
      </c>
      <c r="D1697" s="3">
        <v>0.1249825561782429</v>
      </c>
      <c r="E1697" s="3">
        <v>0.22958877097154051</v>
      </c>
      <c r="F1697" s="3">
        <v>0.8392857142857143</v>
      </c>
      <c r="G1697" s="3">
        <v>0.1964285714285714</v>
      </c>
      <c r="H1697" s="3">
        <v>0.1071428571428571</v>
      </c>
      <c r="I1697" s="3">
        <v>0.32142857142857151</v>
      </c>
      <c r="J1697" s="3">
        <v>3.0568678596515419E-2</v>
      </c>
      <c r="K1697" s="3">
        <v>5774.4000000000024</v>
      </c>
      <c r="L1697" s="3" t="s">
        <v>14928</v>
      </c>
      <c r="M1697" s="4" t="str">
        <f ca="1">IFERROR(__xludf.DUMMYFUNCTION("REGEXREPLACE(F2183,""\D"", """")"),"55")</f>
        <v>55</v>
      </c>
    </row>
    <row r="1698" spans="1:13" ht="15.75" customHeight="1">
      <c r="A1698" s="1">
        <v>2929</v>
      </c>
      <c r="B1698" s="3">
        <v>2930</v>
      </c>
      <c r="C1698" s="3" t="s">
        <v>8152</v>
      </c>
      <c r="D1698" s="3">
        <v>0.16653335674594269</v>
      </c>
      <c r="E1698" s="3">
        <v>0.29742820192193692</v>
      </c>
      <c r="F1698" s="3">
        <v>0.59982253771073646</v>
      </c>
      <c r="G1698" s="3">
        <v>0.10292812777284829</v>
      </c>
      <c r="H1698" s="3">
        <v>9.9378881987577633E-2</v>
      </c>
      <c r="I1698" s="3">
        <v>0.24223602484472051</v>
      </c>
      <c r="J1698" s="3">
        <v>3.3295849580395762E-2</v>
      </c>
      <c r="K1698" s="3">
        <v>126619.50000000119</v>
      </c>
      <c r="L1698" s="3" t="s">
        <v>15676</v>
      </c>
      <c r="M1698" s="4" t="str">
        <f ca="1">IFERROR(__xludf.DUMMYFUNCTION("REGEXREPLACE(F2931,""\D"", """")"),"55")</f>
        <v>55</v>
      </c>
    </row>
    <row r="1699" spans="1:13" ht="15.75" customHeight="1">
      <c r="A1699" s="1">
        <v>4154</v>
      </c>
      <c r="B1699" s="3">
        <v>4155</v>
      </c>
      <c r="C1699" s="3" t="s">
        <v>11374</v>
      </c>
      <c r="D1699" s="3">
        <v>0.20467731092629171</v>
      </c>
      <c r="E1699" s="3">
        <v>0.28973061719685178</v>
      </c>
      <c r="F1699" s="3">
        <v>0.73755656108597289</v>
      </c>
      <c r="G1699" s="3">
        <v>9.9547511312217188E-2</v>
      </c>
      <c r="H1699" s="3">
        <v>6.7873303167420809E-2</v>
      </c>
      <c r="I1699" s="3">
        <v>0.22171945701357471</v>
      </c>
      <c r="J1699" s="3">
        <v>3.121614645827989E-2</v>
      </c>
      <c r="K1699" s="3">
        <v>23281.199999999972</v>
      </c>
      <c r="L1699" s="3" t="s">
        <v>16900</v>
      </c>
      <c r="M1699" s="4" t="str">
        <f ca="1">IFERROR(__xludf.DUMMYFUNCTION("REGEXREPLACE(F4156,""\D"", """")"),"55")</f>
        <v>55</v>
      </c>
    </row>
    <row r="1700" spans="1:13" ht="15.75" customHeight="1">
      <c r="A1700" s="1">
        <v>4345</v>
      </c>
      <c r="B1700" s="3">
        <v>4346</v>
      </c>
      <c r="C1700" s="3" t="s">
        <v>11873</v>
      </c>
      <c r="D1700" s="3">
        <v>0.16692458003762639</v>
      </c>
      <c r="E1700" s="3">
        <v>0.1492789714605805</v>
      </c>
      <c r="F1700" s="3">
        <v>0.65743073047858946</v>
      </c>
      <c r="G1700" s="3">
        <v>0.1246851385390428</v>
      </c>
      <c r="H1700" s="3">
        <v>0.14357682619647361</v>
      </c>
      <c r="I1700" s="3">
        <v>0.31360201511335012</v>
      </c>
      <c r="J1700" s="3">
        <v>4.4165784505866827E-2</v>
      </c>
      <c r="K1700" s="3">
        <v>87155.400000000111</v>
      </c>
      <c r="L1700" s="3" t="s">
        <v>17091</v>
      </c>
      <c r="M1700" s="4" t="str">
        <f ca="1">IFERROR(__xludf.DUMMYFUNCTION("REGEXREPLACE(F4347,""\D"", """")"),"55")</f>
        <v>55</v>
      </c>
    </row>
    <row r="1701" spans="1:13" ht="15.75" customHeight="1">
      <c r="A1701" s="1">
        <v>584</v>
      </c>
      <c r="B1701" s="3">
        <v>585</v>
      </c>
      <c r="C1701" s="3" t="s">
        <v>1751</v>
      </c>
      <c r="D1701" s="3">
        <v>0.16825739174646509</v>
      </c>
      <c r="E1701" s="3">
        <v>0.27105100812684219</v>
      </c>
      <c r="F1701" s="3">
        <v>0.69186046511627908</v>
      </c>
      <c r="G1701" s="3">
        <v>9.8837209302325577E-2</v>
      </c>
      <c r="H1701" s="3">
        <v>0.1104651162790698</v>
      </c>
      <c r="I1701" s="3">
        <v>0.27906976744186052</v>
      </c>
      <c r="J1701" s="3">
        <v>3.2554916714597613E-2</v>
      </c>
      <c r="K1701" s="3">
        <v>17604.400000000009</v>
      </c>
      <c r="L1701" s="3" t="s">
        <v>13333</v>
      </c>
      <c r="M1701" s="4" t="str">
        <f ca="1">IFERROR(__xludf.DUMMYFUNCTION("REGEXREPLACE(F586,""\D"", """")"),"57")</f>
        <v>57</v>
      </c>
    </row>
    <row r="1702" spans="1:13" ht="15.75" customHeight="1">
      <c r="A1702" s="1">
        <v>1917</v>
      </c>
      <c r="B1702" s="3">
        <v>1918</v>
      </c>
      <c r="C1702" s="3" t="s">
        <v>5464</v>
      </c>
      <c r="D1702" s="3">
        <v>0.17193759395437641</v>
      </c>
      <c r="E1702" s="3">
        <v>0.17171577730083981</v>
      </c>
      <c r="F1702" s="3">
        <v>0.64434180138568131</v>
      </c>
      <c r="G1702" s="3">
        <v>0.13625866050808311</v>
      </c>
      <c r="H1702" s="3">
        <v>0.17551963048498839</v>
      </c>
      <c r="I1702" s="3">
        <v>0.35334872979214782</v>
      </c>
      <c r="J1702" s="3">
        <v>5.2215634254602593E-2</v>
      </c>
      <c r="K1702" s="3">
        <v>48164.999999999593</v>
      </c>
      <c r="L1702" s="3" t="s">
        <v>14665</v>
      </c>
      <c r="M1702" s="4" t="str">
        <f ca="1">IFERROR(__xludf.DUMMYFUNCTION("REGEXREPLACE(F1919,""\D"", """")"),"57")</f>
        <v>57</v>
      </c>
    </row>
    <row r="1703" spans="1:13" ht="15.75" customHeight="1">
      <c r="A1703" s="1">
        <v>635</v>
      </c>
      <c r="B1703" s="3">
        <v>636</v>
      </c>
      <c r="C1703" s="3" t="s">
        <v>1897</v>
      </c>
      <c r="D1703" s="3">
        <v>0.2243442686747342</v>
      </c>
      <c r="E1703" s="3">
        <v>0.32974577052300741</v>
      </c>
      <c r="F1703" s="3">
        <v>0.66046511627906979</v>
      </c>
      <c r="G1703" s="3">
        <v>6.9767441860465115E-2</v>
      </c>
      <c r="H1703" s="3">
        <v>6.0465116279069767E-2</v>
      </c>
      <c r="I1703" s="3">
        <v>0.21860465116279071</v>
      </c>
      <c r="J1703" s="3">
        <v>2.6023678098321609E-2</v>
      </c>
      <c r="K1703" s="3">
        <v>22672.399999999991</v>
      </c>
      <c r="L1703" s="3" t="s">
        <v>13384</v>
      </c>
      <c r="M1703" s="4" t="str">
        <f ca="1">IFERROR(__xludf.DUMMYFUNCTION("REGEXREPLACE(F637,""\D"", """")"),"58")</f>
        <v>58</v>
      </c>
    </row>
    <row r="1704" spans="1:13" ht="15.75" customHeight="1">
      <c r="A1704" s="1">
        <v>4153</v>
      </c>
      <c r="B1704" s="3">
        <v>4154</v>
      </c>
      <c r="C1704" s="3" t="s">
        <v>11371</v>
      </c>
      <c r="D1704" s="3">
        <v>0.13997819498017419</v>
      </c>
      <c r="E1704" s="3">
        <v>0.33250077122348431</v>
      </c>
      <c r="F1704" s="3">
        <v>0.63967611336032393</v>
      </c>
      <c r="G1704" s="3">
        <v>7.6923076923076927E-2</v>
      </c>
      <c r="H1704" s="3">
        <v>9.1093117408906882E-2</v>
      </c>
      <c r="I1704" s="3">
        <v>0.20040485829959509</v>
      </c>
      <c r="J1704" s="3">
        <v>2.266463019049304E-2</v>
      </c>
      <c r="K1704" s="3">
        <v>53629.199999999502</v>
      </c>
      <c r="L1704" s="3" t="s">
        <v>16899</v>
      </c>
      <c r="M1704" s="4" t="str">
        <f ca="1">IFERROR(__xludf.DUMMYFUNCTION("REGEXREPLACE(F4155,""\D"", """")"),"58")</f>
        <v>58</v>
      </c>
    </row>
    <row r="1705" spans="1:13" ht="15.75" customHeight="1">
      <c r="A1705" s="1">
        <v>468</v>
      </c>
      <c r="B1705" s="3">
        <v>469</v>
      </c>
      <c r="C1705" s="3" t="s">
        <v>1419</v>
      </c>
      <c r="D1705" s="3">
        <v>0.13277187389219949</v>
      </c>
      <c r="E1705" s="3">
        <v>0.2298774961278004</v>
      </c>
      <c r="F1705" s="3">
        <v>0.59107806691449816</v>
      </c>
      <c r="G1705" s="3">
        <v>8.6741016109045846E-2</v>
      </c>
      <c r="H1705" s="3">
        <v>9.541511771995044E-2</v>
      </c>
      <c r="I1705" s="3">
        <v>0.26517967781908303</v>
      </c>
      <c r="J1705" s="3">
        <v>2.371431343263522E-2</v>
      </c>
      <c r="K1705" s="3">
        <v>88303.600000000108</v>
      </c>
      <c r="L1705" s="3" t="s">
        <v>13217</v>
      </c>
      <c r="M1705" s="4" t="str">
        <f ca="1">IFERROR(__xludf.DUMMYFUNCTION("REGEXREPLACE(F470,""\D"", """")"),"59")</f>
        <v>59</v>
      </c>
    </row>
    <row r="1706" spans="1:13" ht="15.75" customHeight="1">
      <c r="A1706" s="1">
        <v>990</v>
      </c>
      <c r="B1706" s="3">
        <v>991</v>
      </c>
      <c r="C1706" s="3" t="s">
        <v>2912</v>
      </c>
      <c r="D1706" s="3">
        <v>0.1354260703000868</v>
      </c>
      <c r="E1706" s="3">
        <v>0.20348888101650831</v>
      </c>
      <c r="F1706" s="3">
        <v>0.6706443914081146</v>
      </c>
      <c r="G1706" s="3">
        <v>0.1217183770883055</v>
      </c>
      <c r="H1706" s="3">
        <v>0.12887828162291171</v>
      </c>
      <c r="I1706" s="3">
        <v>0.30071599045346059</v>
      </c>
      <c r="J1706" s="3">
        <v>3.3133595746867847E-2</v>
      </c>
      <c r="K1706" s="3">
        <v>45590.39999999963</v>
      </c>
      <c r="L1706" s="3" t="s">
        <v>13738</v>
      </c>
      <c r="M1706" s="4" t="str">
        <f ca="1">IFERROR(__xludf.DUMMYFUNCTION("REGEXREPLACE(F992,""\D"", """")"),"59")</f>
        <v>59</v>
      </c>
    </row>
    <row r="1707" spans="1:13" ht="15.75" customHeight="1">
      <c r="A1707" s="1">
        <v>1327</v>
      </c>
      <c r="B1707" s="3">
        <v>1328</v>
      </c>
      <c r="C1707" s="3" t="s">
        <v>3872</v>
      </c>
      <c r="D1707" s="3">
        <v>0.16432234695595699</v>
      </c>
      <c r="E1707" s="3">
        <v>0.1203356957725822</v>
      </c>
      <c r="F1707" s="3">
        <v>0.65853658536585369</v>
      </c>
      <c r="G1707" s="3">
        <v>0.1268292682926829</v>
      </c>
      <c r="H1707" s="3">
        <v>0.2</v>
      </c>
      <c r="I1707" s="3">
        <v>0.36585365853658541</v>
      </c>
      <c r="J1707" s="3">
        <v>5.0250478965719443E-2</v>
      </c>
      <c r="K1707" s="3">
        <v>22748.199999999979</v>
      </c>
      <c r="L1707" s="3" t="s">
        <v>14075</v>
      </c>
      <c r="M1707" s="4" t="str">
        <f ca="1">IFERROR(__xludf.DUMMYFUNCTION("REGEXREPLACE(F1329,""\D"", """")"),"59")</f>
        <v>59</v>
      </c>
    </row>
    <row r="1708" spans="1:13" ht="15.75" customHeight="1">
      <c r="A1708" s="1">
        <v>1527</v>
      </c>
      <c r="B1708" s="3">
        <v>1528</v>
      </c>
      <c r="C1708" s="3" t="s">
        <v>4419</v>
      </c>
      <c r="D1708" s="3">
        <v>0.14599233321017399</v>
      </c>
      <c r="E1708" s="3">
        <v>0.1162682727282158</v>
      </c>
      <c r="F1708" s="3">
        <v>0.68131868131868134</v>
      </c>
      <c r="G1708" s="3">
        <v>0.19780219780219779</v>
      </c>
      <c r="H1708" s="3">
        <v>7.6923076923076927E-2</v>
      </c>
      <c r="I1708" s="3">
        <v>0.33333333333333331</v>
      </c>
      <c r="J1708" s="3">
        <v>3.4927594587633157E-2</v>
      </c>
      <c r="K1708" s="3">
        <v>29838.799999999919</v>
      </c>
      <c r="L1708" s="3" t="s">
        <v>14275</v>
      </c>
      <c r="M1708" s="4" t="str">
        <f ca="1">IFERROR(__xludf.DUMMYFUNCTION("REGEXREPLACE(F1529,""\D"", """")"),"60")</f>
        <v>60</v>
      </c>
    </row>
    <row r="1709" spans="1:13" ht="15.75" customHeight="1">
      <c r="A1709" s="1">
        <v>3041</v>
      </c>
      <c r="B1709" s="3">
        <v>3042</v>
      </c>
      <c r="C1709" s="3" t="s">
        <v>8448</v>
      </c>
      <c r="D1709" s="3">
        <v>0.18351895304703431</v>
      </c>
      <c r="E1709" s="3">
        <v>0.43680227018113521</v>
      </c>
      <c r="F1709" s="3">
        <v>0.65771812080536918</v>
      </c>
      <c r="G1709" s="3">
        <v>8.7248322147651006E-2</v>
      </c>
      <c r="H1709" s="3">
        <v>9.3959731543624164E-2</v>
      </c>
      <c r="I1709" s="3">
        <v>0.1946308724832215</v>
      </c>
      <c r="J1709" s="3">
        <v>2.9771003982858209E-2</v>
      </c>
      <c r="K1709" s="3">
        <v>16275.500000000029</v>
      </c>
      <c r="L1709" s="3" t="s">
        <v>15788</v>
      </c>
      <c r="M1709" s="4" t="str">
        <f ca="1">IFERROR(__xludf.DUMMYFUNCTION("REGEXREPLACE(F3043,""\D"", """")"),"60")</f>
        <v>60</v>
      </c>
    </row>
    <row r="1710" spans="1:13" ht="15.75" customHeight="1">
      <c r="A1710" s="1">
        <v>3397</v>
      </c>
      <c r="B1710" s="3">
        <v>3398</v>
      </c>
      <c r="C1710" s="3" t="s">
        <v>9403</v>
      </c>
      <c r="D1710" s="3">
        <v>0.15627486901433049</v>
      </c>
      <c r="E1710" s="3">
        <v>0.1997255174496215</v>
      </c>
      <c r="F1710" s="3">
        <v>0.6581395348837209</v>
      </c>
      <c r="G1710" s="3">
        <v>9.6511627906976746E-2</v>
      </c>
      <c r="H1710" s="3">
        <v>0.1162790697674419</v>
      </c>
      <c r="I1710" s="3">
        <v>0.26395348837209298</v>
      </c>
      <c r="J1710" s="3">
        <v>3.2659019398670913E-2</v>
      </c>
      <c r="K1710" s="3">
        <v>94195.600000000413</v>
      </c>
      <c r="L1710" s="3" t="s">
        <v>16144</v>
      </c>
      <c r="M1710" s="4" t="str">
        <f ca="1">IFERROR(__xludf.DUMMYFUNCTION("REGEXREPLACE(F3399,""\D"", """")"),"60")</f>
        <v>60</v>
      </c>
    </row>
    <row r="1711" spans="1:13" ht="15.75" customHeight="1">
      <c r="A1711" s="1">
        <v>4281</v>
      </c>
      <c r="B1711" s="3">
        <v>4282</v>
      </c>
      <c r="C1711" s="3" t="s">
        <v>11704</v>
      </c>
      <c r="D1711" s="3">
        <v>0.27094310491060292</v>
      </c>
      <c r="E1711" s="3">
        <v>0.16093981589879491</v>
      </c>
      <c r="F1711" s="3">
        <v>0.6347305389221557</v>
      </c>
      <c r="G1711" s="3">
        <v>8.3832335329341312E-2</v>
      </c>
      <c r="H1711" s="3">
        <v>0.17964071856287431</v>
      </c>
      <c r="I1711" s="3">
        <v>0.3592814371257485</v>
      </c>
      <c r="J1711" s="3">
        <v>6.2669092554264533E-2</v>
      </c>
      <c r="K1711" s="3">
        <v>18314.3</v>
      </c>
      <c r="L1711" s="3" t="s">
        <v>17027</v>
      </c>
      <c r="M1711" s="4" t="str">
        <f ca="1">IFERROR(__xludf.DUMMYFUNCTION("REGEXREPLACE(F4283,""\D"", """")"),"60")</f>
        <v>60</v>
      </c>
    </row>
    <row r="1712" spans="1:13" ht="15.75" customHeight="1">
      <c r="A1712" s="1">
        <v>70</v>
      </c>
      <c r="B1712" s="3">
        <v>71</v>
      </c>
      <c r="C1712" s="3" t="s">
        <v>228</v>
      </c>
      <c r="D1712" s="3">
        <v>0.15301071164973801</v>
      </c>
      <c r="E1712" s="3">
        <v>0.15146436460973689</v>
      </c>
      <c r="F1712" s="3">
        <v>0.71173848439821696</v>
      </c>
      <c r="G1712" s="3">
        <v>0.13670133729569089</v>
      </c>
      <c r="H1712" s="3">
        <v>0.1263001485884101</v>
      </c>
      <c r="I1712" s="3">
        <v>0.32243684992570582</v>
      </c>
      <c r="J1712" s="3">
        <v>3.9668316847084523E-2</v>
      </c>
      <c r="K1712" s="3">
        <v>72755.699999999895</v>
      </c>
      <c r="L1712" s="3" t="s">
        <v>12819</v>
      </c>
      <c r="M1712" s="4" t="str">
        <f ca="1">IFERROR(__xludf.DUMMYFUNCTION("REGEXREPLACE(F72,""\D"", """")"),"61")</f>
        <v>61</v>
      </c>
    </row>
    <row r="1713" spans="1:13" ht="15.75" customHeight="1">
      <c r="A1713" s="1">
        <v>1494</v>
      </c>
      <c r="B1713" s="3">
        <v>1495</v>
      </c>
      <c r="C1713" s="3" t="s">
        <v>4327</v>
      </c>
      <c r="D1713" s="3">
        <v>0.1191370864843474</v>
      </c>
      <c r="E1713" s="3">
        <v>0.21385204036638389</v>
      </c>
      <c r="F1713" s="3">
        <v>0.61538461538461542</v>
      </c>
      <c r="G1713" s="3">
        <v>9.1715976331360943E-2</v>
      </c>
      <c r="H1713" s="3">
        <v>9.7633136094674555E-2</v>
      </c>
      <c r="I1713" s="3">
        <v>0.27218934911242598</v>
      </c>
      <c r="J1713" s="3">
        <v>2.1588110812903301E-2</v>
      </c>
      <c r="K1713" s="3">
        <v>36642.899999999783</v>
      </c>
      <c r="L1713" s="3" t="s">
        <v>14242</v>
      </c>
      <c r="M1713" s="4" t="str">
        <f ca="1">IFERROR(__xludf.DUMMYFUNCTION("REGEXREPLACE(F1496,""\D"", """")"),"61")</f>
        <v>61</v>
      </c>
    </row>
    <row r="1714" spans="1:13" ht="15.75" customHeight="1">
      <c r="A1714" s="1">
        <v>4054</v>
      </c>
      <c r="B1714" s="3">
        <v>4055</v>
      </c>
      <c r="C1714" s="3" t="s">
        <v>11112</v>
      </c>
      <c r="D1714" s="3">
        <v>0.1041131568309023</v>
      </c>
      <c r="E1714" s="3">
        <v>0.25387493997549399</v>
      </c>
      <c r="F1714" s="3">
        <v>0.87096774193548387</v>
      </c>
      <c r="G1714" s="3">
        <v>0.17741935483870969</v>
      </c>
      <c r="H1714" s="3">
        <v>0.1290322580645161</v>
      </c>
      <c r="I1714" s="3">
        <v>0.32258064516129031</v>
      </c>
      <c r="J1714" s="3">
        <v>2.746186524835429E-2</v>
      </c>
      <c r="K1714" s="3">
        <v>6398.3000000000029</v>
      </c>
      <c r="L1714" s="3" t="s">
        <v>16800</v>
      </c>
      <c r="M1714" s="4" t="str">
        <f ca="1">IFERROR(__xludf.DUMMYFUNCTION("REGEXREPLACE(F4056,""\D"", """")"),"61")</f>
        <v>61</v>
      </c>
    </row>
    <row r="1715" spans="1:13" ht="15.75" customHeight="1">
      <c r="A1715" s="1">
        <v>556</v>
      </c>
      <c r="B1715" s="3">
        <v>557</v>
      </c>
      <c r="C1715" s="3" t="s">
        <v>1672</v>
      </c>
      <c r="D1715" s="3">
        <v>0.16685627470443981</v>
      </c>
      <c r="E1715" s="3">
        <v>0.22102019042414081</v>
      </c>
      <c r="F1715" s="3">
        <v>0.65759312320916907</v>
      </c>
      <c r="G1715" s="3">
        <v>7.7363896848137534E-2</v>
      </c>
      <c r="H1715" s="3">
        <v>0.1060171919770774</v>
      </c>
      <c r="I1715" s="3">
        <v>0.25644699140401139</v>
      </c>
      <c r="J1715" s="3">
        <v>2.967157859406085E-2</v>
      </c>
      <c r="K1715" s="3">
        <v>75353.499999999913</v>
      </c>
      <c r="L1715" s="3" t="s">
        <v>13305</v>
      </c>
      <c r="M1715" s="4" t="str">
        <f ca="1">IFERROR(__xludf.DUMMYFUNCTION("REGEXREPLACE(F558,""\D"", """")"),"62")</f>
        <v>62</v>
      </c>
    </row>
    <row r="1716" spans="1:13" ht="15.75" customHeight="1">
      <c r="A1716" s="1">
        <v>1920</v>
      </c>
      <c r="B1716" s="3">
        <v>1921</v>
      </c>
      <c r="C1716" s="3" t="s">
        <v>5473</v>
      </c>
      <c r="D1716" s="3">
        <v>0.172876363615107</v>
      </c>
      <c r="E1716" s="3">
        <v>0.16210127240226621</v>
      </c>
      <c r="F1716" s="3">
        <v>0.66255144032921809</v>
      </c>
      <c r="G1716" s="3">
        <v>0.1172839506172839</v>
      </c>
      <c r="H1716" s="3">
        <v>0.1460905349794239</v>
      </c>
      <c r="I1716" s="3">
        <v>0.3168724279835391</v>
      </c>
      <c r="J1716" s="3">
        <v>4.4396203628029068E-2</v>
      </c>
      <c r="K1716" s="3">
        <v>53649.399999999499</v>
      </c>
      <c r="L1716" s="3" t="s">
        <v>14668</v>
      </c>
      <c r="M1716" s="4" t="str">
        <f ca="1">IFERROR(__xludf.DUMMYFUNCTION("REGEXREPLACE(F1922,""\D"", """")"),"62")</f>
        <v>62</v>
      </c>
    </row>
    <row r="1717" spans="1:13" ht="15.75" customHeight="1">
      <c r="A1717" s="1">
        <v>2601</v>
      </c>
      <c r="B1717" s="3">
        <v>2602</v>
      </c>
      <c r="C1717" s="3" t="s">
        <v>7280</v>
      </c>
      <c r="D1717" s="3">
        <v>0.14713751527429081</v>
      </c>
      <c r="E1717" s="3">
        <v>0.136590308013263</v>
      </c>
      <c r="F1717" s="3">
        <v>0.77777777777777779</v>
      </c>
      <c r="G1717" s="3">
        <v>0.15873015873015869</v>
      </c>
      <c r="H1717" s="3">
        <v>0.20634920634920631</v>
      </c>
      <c r="I1717" s="3">
        <v>0.47619047619047622</v>
      </c>
      <c r="J1717" s="3">
        <v>4.8217226408972719E-2</v>
      </c>
      <c r="K1717" s="3">
        <v>7364.8000000000029</v>
      </c>
      <c r="L1717" s="3" t="s">
        <v>15348</v>
      </c>
      <c r="M1717" s="4" t="str">
        <f ca="1">IFERROR(__xludf.DUMMYFUNCTION("REGEXREPLACE(F2603,""\D"", """")"),"62")</f>
        <v>62</v>
      </c>
    </row>
    <row r="1718" spans="1:13" ht="15.75" customHeight="1">
      <c r="A1718" s="1">
        <v>939</v>
      </c>
      <c r="B1718" s="3">
        <v>940</v>
      </c>
      <c r="C1718" s="3" t="s">
        <v>2766</v>
      </c>
      <c r="D1718" s="3">
        <v>0.15440780678629609</v>
      </c>
      <c r="E1718" s="3">
        <v>0.1623231457179023</v>
      </c>
      <c r="F1718" s="3">
        <v>0.67817896389324961</v>
      </c>
      <c r="G1718" s="3">
        <v>0.1177394034536892</v>
      </c>
      <c r="H1718" s="3">
        <v>0.1664050235478807</v>
      </c>
      <c r="I1718" s="3">
        <v>0.32025117739403453</v>
      </c>
      <c r="J1718" s="3">
        <v>4.2595087707704843E-2</v>
      </c>
      <c r="K1718" s="3">
        <v>69183.799999999697</v>
      </c>
      <c r="L1718" s="3" t="s">
        <v>13687</v>
      </c>
      <c r="M1718" s="4" t="str">
        <f ca="1">IFERROR(__xludf.DUMMYFUNCTION("REGEXREPLACE(F941,""\D"", """")"),"63")</f>
        <v>63</v>
      </c>
    </row>
    <row r="1719" spans="1:13" ht="15.75" customHeight="1">
      <c r="A1719" s="1">
        <v>993</v>
      </c>
      <c r="B1719" s="3">
        <v>994</v>
      </c>
      <c r="C1719" s="3" t="s">
        <v>2923</v>
      </c>
      <c r="D1719" s="3">
        <v>0.1541449175583173</v>
      </c>
      <c r="E1719" s="3">
        <v>0.17702481493062661</v>
      </c>
      <c r="F1719" s="3">
        <v>0.6596091205211726</v>
      </c>
      <c r="G1719" s="3">
        <v>0.10749185667752439</v>
      </c>
      <c r="H1719" s="3">
        <v>0.1156351791530945</v>
      </c>
      <c r="I1719" s="3">
        <v>0.29153094462540718</v>
      </c>
      <c r="J1719" s="3">
        <v>3.3730798473277063E-2</v>
      </c>
      <c r="K1719" s="3">
        <v>67494.79999999961</v>
      </c>
      <c r="L1719" s="3" t="s">
        <v>13741</v>
      </c>
      <c r="M1719" s="4" t="str">
        <f ca="1">IFERROR(__xludf.DUMMYFUNCTION("REGEXREPLACE(F995,""\D"", """")"),"63")</f>
        <v>63</v>
      </c>
    </row>
    <row r="1720" spans="1:13" ht="15.75" customHeight="1">
      <c r="A1720" s="1">
        <v>4551</v>
      </c>
      <c r="B1720" s="3">
        <v>4552</v>
      </c>
      <c r="C1720" s="3" t="s">
        <v>12425</v>
      </c>
      <c r="D1720" s="3">
        <v>0.16125690828167449</v>
      </c>
      <c r="E1720" s="3">
        <v>0.13349462869569431</v>
      </c>
      <c r="F1720" s="3">
        <v>0.75503355704697983</v>
      </c>
      <c r="G1720" s="3">
        <v>0.15436241610738249</v>
      </c>
      <c r="H1720" s="3">
        <v>0.17785234899328861</v>
      </c>
      <c r="I1720" s="3">
        <v>0.36912751677852351</v>
      </c>
      <c r="J1720" s="3">
        <v>5.226547675877441E-2</v>
      </c>
      <c r="K1720" s="3">
        <v>32507.099999999871</v>
      </c>
      <c r="L1720" s="3" t="s">
        <v>17297</v>
      </c>
      <c r="M1720" s="4" t="str">
        <f ca="1">IFERROR(__xludf.DUMMYFUNCTION("REGEXREPLACE(F4553,""\D"", """")"),"64")</f>
        <v>64</v>
      </c>
    </row>
    <row r="1721" spans="1:13" ht="15.75" customHeight="1">
      <c r="A1721" s="1">
        <v>353</v>
      </c>
      <c r="B1721" s="3">
        <v>354</v>
      </c>
      <c r="C1721" s="3" t="s">
        <v>1077</v>
      </c>
      <c r="D1721" s="3">
        <v>0.1735563441575779</v>
      </c>
      <c r="E1721" s="3">
        <v>0.16899342015072191</v>
      </c>
      <c r="F1721" s="3">
        <v>0.68325791855203621</v>
      </c>
      <c r="G1721" s="3">
        <v>0.16063348416289591</v>
      </c>
      <c r="H1721" s="3">
        <v>0.1470588235294118</v>
      </c>
      <c r="I1721" s="3">
        <v>0.35294117647058831</v>
      </c>
      <c r="J1721" s="3">
        <v>5.2480501178281999E-2</v>
      </c>
      <c r="K1721" s="3">
        <v>49679.999999999593</v>
      </c>
      <c r="L1721" s="3" t="s">
        <v>13102</v>
      </c>
      <c r="M1721" s="4" t="str">
        <f ca="1">IFERROR(__xludf.DUMMYFUNCTION("REGEXREPLACE(F355,""\D"", """")"),"66")</f>
        <v>66</v>
      </c>
    </row>
    <row r="1722" spans="1:13" ht="15.75" customHeight="1">
      <c r="A1722" s="1">
        <v>1018</v>
      </c>
      <c r="B1722" s="3">
        <v>1019</v>
      </c>
      <c r="C1722" s="3" t="s">
        <v>2986</v>
      </c>
      <c r="D1722" s="3">
        <v>0.19977594767701631</v>
      </c>
      <c r="E1722" s="3">
        <v>0.29503025378931252</v>
      </c>
      <c r="F1722" s="3">
        <v>0.71590909090909094</v>
      </c>
      <c r="G1722" s="3">
        <v>9.0909090909090912E-2</v>
      </c>
      <c r="H1722" s="3">
        <v>0.10227272727272731</v>
      </c>
      <c r="I1722" s="3">
        <v>0.25568181818181818</v>
      </c>
      <c r="J1722" s="3">
        <v>3.5423166630001557E-2</v>
      </c>
      <c r="K1722" s="3">
        <v>18896.400000000009</v>
      </c>
      <c r="L1722" s="3" t="s">
        <v>13766</v>
      </c>
      <c r="M1722" s="4" t="str">
        <f ca="1">IFERROR(__xludf.DUMMYFUNCTION("REGEXREPLACE(F1020,""\D"", """")"),"67")</f>
        <v>67</v>
      </c>
    </row>
    <row r="1723" spans="1:13" ht="15.75" customHeight="1">
      <c r="A1723" s="1">
        <v>3783</v>
      </c>
      <c r="B1723" s="3">
        <v>3784</v>
      </c>
      <c r="C1723" s="3" t="s">
        <v>10412</v>
      </c>
      <c r="D1723" s="3">
        <v>0.14871093348482661</v>
      </c>
      <c r="E1723" s="3">
        <v>0.15545096324843469</v>
      </c>
      <c r="F1723" s="3">
        <v>0.66800000000000004</v>
      </c>
      <c r="G1723" s="3">
        <v>0.13200000000000001</v>
      </c>
      <c r="H1723" s="3">
        <v>0.128</v>
      </c>
      <c r="I1723" s="3">
        <v>0.32</v>
      </c>
      <c r="J1723" s="3">
        <v>3.7221413710134398E-2</v>
      </c>
      <c r="K1723" s="3">
        <v>28333.499999999971</v>
      </c>
      <c r="L1723" s="3" t="s">
        <v>16530</v>
      </c>
      <c r="M1723" s="4" t="str">
        <f ca="1">IFERROR(__xludf.DUMMYFUNCTION("REGEXREPLACE(F3785,""\D"", """")"),"67")</f>
        <v>67</v>
      </c>
    </row>
    <row r="1724" spans="1:13" ht="15.75" customHeight="1">
      <c r="A1724" s="1">
        <v>2034</v>
      </c>
      <c r="B1724" s="3">
        <v>2035</v>
      </c>
      <c r="C1724" s="3" t="s">
        <v>5778</v>
      </c>
      <c r="D1724" s="3">
        <v>0.19028507003419989</v>
      </c>
      <c r="E1724" s="3">
        <v>0.18603736540833371</v>
      </c>
      <c r="F1724" s="3">
        <v>0.64203233256351044</v>
      </c>
      <c r="G1724" s="3">
        <v>0.138568129330254</v>
      </c>
      <c r="H1724" s="3">
        <v>0.14318706697459591</v>
      </c>
      <c r="I1724" s="3">
        <v>0.31408775981524251</v>
      </c>
      <c r="J1724" s="3">
        <v>5.2594545388437532E-2</v>
      </c>
      <c r="K1724" s="3">
        <v>50281.399999999579</v>
      </c>
      <c r="L1724" s="3" t="s">
        <v>14781</v>
      </c>
      <c r="M1724" s="4" t="str">
        <f ca="1">IFERROR(__xludf.DUMMYFUNCTION("REGEXREPLACE(F2036,""\D"", """")"),"69")</f>
        <v>69</v>
      </c>
    </row>
    <row r="1725" spans="1:13" ht="15.75" customHeight="1">
      <c r="A1725" s="1">
        <v>587</v>
      </c>
      <c r="B1725" s="3">
        <v>588</v>
      </c>
      <c r="C1725" s="3" t="s">
        <v>1762</v>
      </c>
      <c r="D1725" s="3">
        <v>0.18014994547812371</v>
      </c>
      <c r="E1725" s="3">
        <v>0.1543547490468466</v>
      </c>
      <c r="F1725" s="3">
        <v>0.70901639344262291</v>
      </c>
      <c r="G1725" s="3">
        <v>0.20081967213114749</v>
      </c>
      <c r="H1725" s="3">
        <v>5.737704918032787E-2</v>
      </c>
      <c r="I1725" s="3">
        <v>0.28688524590163927</v>
      </c>
      <c r="J1725" s="3">
        <v>3.8312910321837479E-2</v>
      </c>
      <c r="K1725" s="3">
        <v>27240.999999999989</v>
      </c>
      <c r="L1725" s="3" t="s">
        <v>13336</v>
      </c>
      <c r="M1725" s="4" t="str">
        <f ca="1">IFERROR(__xludf.DUMMYFUNCTION("REGEXREPLACE(F589,""\D"", """")"),"70")</f>
        <v>70</v>
      </c>
    </row>
    <row r="1726" spans="1:13" ht="15.75" customHeight="1">
      <c r="A1726" s="1">
        <v>653</v>
      </c>
      <c r="B1726" s="3">
        <v>654</v>
      </c>
      <c r="C1726" s="3" t="s">
        <v>1951</v>
      </c>
      <c r="D1726" s="3">
        <v>0.10191883421327221</v>
      </c>
      <c r="E1726" s="3">
        <v>0.1666230414625762</v>
      </c>
      <c r="F1726" s="3">
        <v>0.72164948453608246</v>
      </c>
      <c r="G1726" s="3">
        <v>0.1237113402061856</v>
      </c>
      <c r="H1726" s="3">
        <v>0.1237113402061856</v>
      </c>
      <c r="I1726" s="3">
        <v>0.28865979381443302</v>
      </c>
      <c r="J1726" s="3">
        <v>2.2537054352154879E-2</v>
      </c>
      <c r="K1726" s="3">
        <v>10526.40000000002</v>
      </c>
      <c r="L1726" s="3" t="s">
        <v>13402</v>
      </c>
      <c r="M1726" s="4" t="str">
        <f ca="1">IFERROR(__xludf.DUMMYFUNCTION("REGEXREPLACE(F655,""\D"", """")"),"71")</f>
        <v>71</v>
      </c>
    </row>
    <row r="1727" spans="1:13" ht="15.75" customHeight="1">
      <c r="A1727" s="1">
        <v>2912</v>
      </c>
      <c r="B1727" s="3">
        <v>2913</v>
      </c>
      <c r="C1727" s="3" t="s">
        <v>8107</v>
      </c>
      <c r="D1727" s="3">
        <v>0.223637692906164</v>
      </c>
      <c r="E1727" s="3">
        <v>0.21843368803776639</v>
      </c>
      <c r="F1727" s="3">
        <v>0.67527675276752763</v>
      </c>
      <c r="G1727" s="3">
        <v>9.5940959409594101E-2</v>
      </c>
      <c r="H1727" s="3">
        <v>9.9630996309963096E-2</v>
      </c>
      <c r="I1727" s="3">
        <v>0.28413284132841332</v>
      </c>
      <c r="J1727" s="3">
        <v>4.1494823920386857E-2</v>
      </c>
      <c r="K1727" s="3">
        <v>29844.799999999919</v>
      </c>
      <c r="L1727" s="3" t="s">
        <v>15659</v>
      </c>
      <c r="M1727" s="4" t="str">
        <f ca="1">IFERROR(__xludf.DUMMYFUNCTION("REGEXREPLACE(F2914,""\D"", """")"),"74")</f>
        <v>74</v>
      </c>
    </row>
    <row r="1728" spans="1:13" ht="15.75" customHeight="1">
      <c r="A1728" s="1">
        <v>561</v>
      </c>
      <c r="B1728" s="3">
        <v>562</v>
      </c>
      <c r="C1728" s="3" t="s">
        <v>1687</v>
      </c>
      <c r="D1728" s="3">
        <v>0.25049337595587667</v>
      </c>
      <c r="E1728" s="3">
        <v>0.21607697603233819</v>
      </c>
      <c r="F1728" s="3">
        <v>0.88349514563106801</v>
      </c>
      <c r="G1728" s="3">
        <v>0.20388349514563109</v>
      </c>
      <c r="H1728" s="3">
        <v>3.8834951456310683E-2</v>
      </c>
      <c r="I1728" s="3">
        <v>0.30097087378640769</v>
      </c>
      <c r="J1728" s="3">
        <v>4.3539810522569583E-2</v>
      </c>
      <c r="K1728" s="3">
        <v>10515.50000000002</v>
      </c>
      <c r="L1728" s="3" t="s">
        <v>13310</v>
      </c>
      <c r="M1728" s="4" t="str">
        <f ca="1">IFERROR(__xludf.DUMMYFUNCTION("REGEXREPLACE(F563,""\D"", """")"),"75")</f>
        <v>75</v>
      </c>
    </row>
    <row r="1729" spans="1:13" ht="15.75" customHeight="1">
      <c r="A1729" s="1">
        <v>2171</v>
      </c>
      <c r="B1729" s="3">
        <v>2172</v>
      </c>
      <c r="C1729" s="3" t="s">
        <v>6144</v>
      </c>
      <c r="D1729" s="3">
        <v>0.17918410164379339</v>
      </c>
      <c r="E1729" s="3">
        <v>0.17779760627256511</v>
      </c>
      <c r="F1729" s="3">
        <v>0.6676056338028169</v>
      </c>
      <c r="G1729" s="3">
        <v>0.13802816901408449</v>
      </c>
      <c r="H1729" s="3">
        <v>0.123943661971831</v>
      </c>
      <c r="I1729" s="3">
        <v>0.29295774647887318</v>
      </c>
      <c r="J1729" s="3">
        <v>4.5659790861687033E-2</v>
      </c>
      <c r="K1729" s="3">
        <v>39065.399999999783</v>
      </c>
      <c r="L1729" s="3" t="s">
        <v>14918</v>
      </c>
      <c r="M1729" s="4" t="str">
        <f ca="1">IFERROR(__xludf.DUMMYFUNCTION("REGEXREPLACE(F2173,""\D"", """")"),"77")</f>
        <v>77</v>
      </c>
    </row>
    <row r="1730" spans="1:13" ht="15.75" customHeight="1">
      <c r="A1730" s="1">
        <v>3042</v>
      </c>
      <c r="B1730" s="3">
        <v>3043</v>
      </c>
      <c r="C1730" s="3" t="s">
        <v>8452</v>
      </c>
      <c r="D1730" s="3">
        <v>0.1968243520810771</v>
      </c>
      <c r="E1730" s="3">
        <v>0.22499116793927959</v>
      </c>
      <c r="F1730" s="3">
        <v>0.62932454695222406</v>
      </c>
      <c r="G1730" s="3">
        <v>9.8846787479406922E-2</v>
      </c>
      <c r="H1730" s="3">
        <v>0.1202635914332784</v>
      </c>
      <c r="I1730" s="3">
        <v>0.27347611202635908</v>
      </c>
      <c r="J1730" s="3">
        <v>4.2109357120383953E-2</v>
      </c>
      <c r="K1730" s="3">
        <v>67535.899999999587</v>
      </c>
      <c r="L1730" s="3" t="s">
        <v>15789</v>
      </c>
      <c r="M1730" s="4" t="str">
        <f ca="1">IFERROR(__xludf.DUMMYFUNCTION("REGEXREPLACE(F3044,""\D"", """")"),"79")</f>
        <v>79</v>
      </c>
    </row>
    <row r="1731" spans="1:13" ht="15.75" customHeight="1">
      <c r="A1731" s="1">
        <v>987</v>
      </c>
      <c r="B1731" s="3">
        <v>988</v>
      </c>
      <c r="C1731" s="3" t="s">
        <v>2902</v>
      </c>
      <c r="D1731" s="3">
        <v>0.15905181036424709</v>
      </c>
      <c r="E1731" s="3">
        <v>0.1424326537905348</v>
      </c>
      <c r="F1731" s="3">
        <v>0.66505441354292627</v>
      </c>
      <c r="G1731" s="3">
        <v>0.15719467956469169</v>
      </c>
      <c r="H1731" s="3">
        <v>0.15356711003627571</v>
      </c>
      <c r="I1731" s="3">
        <v>0.35308343409915349</v>
      </c>
      <c r="J1731" s="3">
        <v>4.9008006025475177E-2</v>
      </c>
      <c r="K1731" s="3">
        <v>93737.700000000041</v>
      </c>
      <c r="L1731" s="3" t="s">
        <v>13735</v>
      </c>
      <c r="M1731" s="4" t="str">
        <f ca="1">IFERROR(__xludf.DUMMYFUNCTION("REGEXREPLACE(F989,""\D"", """")"),"82")</f>
        <v>82</v>
      </c>
    </row>
    <row r="1732" spans="1:13" ht="15.75" customHeight="1">
      <c r="A1732" s="1">
        <v>2964</v>
      </c>
      <c r="B1732" s="3">
        <v>2965</v>
      </c>
      <c r="C1732" s="3" t="s">
        <v>8244</v>
      </c>
      <c r="D1732" s="3">
        <v>0.1172181736911829</v>
      </c>
      <c r="E1732" s="3">
        <v>0.31472580478987061</v>
      </c>
      <c r="F1732" s="3">
        <v>0.74528301886792447</v>
      </c>
      <c r="G1732" s="3">
        <v>0.1981132075471698</v>
      </c>
      <c r="H1732" s="3">
        <v>0.26415094339622641</v>
      </c>
      <c r="I1732" s="3">
        <v>0.47169811320754718</v>
      </c>
      <c r="J1732" s="3">
        <v>5.1436771890704468E-2</v>
      </c>
      <c r="K1732" s="3">
        <v>12803.900000000031</v>
      </c>
      <c r="L1732" s="3" t="s">
        <v>15711</v>
      </c>
      <c r="M1732" s="4" t="str">
        <f ca="1">IFERROR(__xludf.DUMMYFUNCTION("REGEXREPLACE(F2966,""\D"", """")"),"82")</f>
        <v>82</v>
      </c>
    </row>
    <row r="1733" spans="1:13" ht="15.75" customHeight="1">
      <c r="A1733" s="1">
        <v>466</v>
      </c>
      <c r="B1733" s="3">
        <v>467</v>
      </c>
      <c r="C1733" s="3" t="s">
        <v>1411</v>
      </c>
      <c r="D1733" s="3">
        <v>0.13552860658655899</v>
      </c>
      <c r="E1733" s="3">
        <v>0.25278612201006823</v>
      </c>
      <c r="F1733" s="3">
        <v>0.68017241379310345</v>
      </c>
      <c r="G1733" s="3">
        <v>0.10603448275862069</v>
      </c>
      <c r="H1733" s="3">
        <v>0.1155172413793103</v>
      </c>
      <c r="I1733" s="3">
        <v>0.26120689655172408</v>
      </c>
      <c r="J1733" s="3">
        <v>2.970334593635425E-2</v>
      </c>
      <c r="K1733" s="3">
        <v>127614.9000000017</v>
      </c>
      <c r="L1733" s="3" t="s">
        <v>13215</v>
      </c>
      <c r="M1733" s="4" t="str">
        <f ca="1">IFERROR(__xludf.DUMMYFUNCTION("REGEXREPLACE(F468,""\D"", """")"),"84")</f>
        <v>84</v>
      </c>
    </row>
    <row r="1734" spans="1:13" ht="15.75" customHeight="1">
      <c r="A1734" s="1">
        <v>1703</v>
      </c>
      <c r="B1734" s="3">
        <v>1704</v>
      </c>
      <c r="C1734" s="3" t="s">
        <v>4907</v>
      </c>
      <c r="D1734" s="3">
        <v>0.16623825240804471</v>
      </c>
      <c r="E1734" s="3">
        <v>0.30322999590924088</v>
      </c>
      <c r="F1734" s="3">
        <v>0.69047619047619047</v>
      </c>
      <c r="G1734" s="3">
        <v>0.1071428571428571</v>
      </c>
      <c r="H1734" s="3">
        <v>0.10119047619047621</v>
      </c>
      <c r="I1734" s="3">
        <v>0.22619047619047619</v>
      </c>
      <c r="J1734" s="3">
        <v>3.196949308778238E-2</v>
      </c>
      <c r="K1734" s="3">
        <v>18979.40000000002</v>
      </c>
      <c r="L1734" s="3" t="s">
        <v>14451</v>
      </c>
      <c r="M1734" s="4" t="str">
        <f ca="1">IFERROR(__xludf.DUMMYFUNCTION("REGEXREPLACE(F1705,""\D"", """")"),"84")</f>
        <v>84</v>
      </c>
    </row>
    <row r="1735" spans="1:13" ht="15.75" customHeight="1">
      <c r="A1735" s="1">
        <v>1581</v>
      </c>
      <c r="B1735" s="3">
        <v>1582</v>
      </c>
      <c r="C1735" s="3" t="s">
        <v>4568</v>
      </c>
      <c r="D1735" s="3">
        <v>0.12687222468810661</v>
      </c>
      <c r="E1735" s="3">
        <v>0.1338590734940652</v>
      </c>
      <c r="F1735" s="3">
        <v>0.7</v>
      </c>
      <c r="G1735" s="3">
        <v>0.1111111111111111</v>
      </c>
      <c r="H1735" s="3">
        <v>0.16111111111111109</v>
      </c>
      <c r="I1735" s="3">
        <v>0.35555555555555562</v>
      </c>
      <c r="J1735" s="3">
        <v>3.2220294889755509E-2</v>
      </c>
      <c r="K1735" s="3">
        <v>19574.199999999979</v>
      </c>
      <c r="L1735" s="3" t="s">
        <v>14329</v>
      </c>
      <c r="M1735" s="4" t="str">
        <f ca="1">IFERROR(__xludf.DUMMYFUNCTION("REGEXREPLACE(F1583,""\D"", """")"),"91")</f>
        <v>91</v>
      </c>
    </row>
    <row r="1736" spans="1:13" ht="15.75" customHeight="1">
      <c r="A1736" s="1">
        <v>736</v>
      </c>
      <c r="B1736" s="3">
        <v>737</v>
      </c>
      <c r="C1736" s="3" t="s">
        <v>2194</v>
      </c>
      <c r="D1736" s="3">
        <v>0.18043720378770259</v>
      </c>
      <c r="E1736" s="3">
        <v>0.171143561842026</v>
      </c>
      <c r="F1736" s="3">
        <v>0.67826086956521736</v>
      </c>
      <c r="G1736" s="3">
        <v>0.15</v>
      </c>
      <c r="H1736" s="3">
        <v>0.1152173913043478</v>
      </c>
      <c r="I1736" s="3">
        <v>0.32826086956521738</v>
      </c>
      <c r="J1736" s="3">
        <v>4.6486547315402547E-2</v>
      </c>
      <c r="K1736" s="3">
        <v>50673.499999999571</v>
      </c>
      <c r="L1736" s="3" t="s">
        <v>13485</v>
      </c>
      <c r="M1736" s="4" t="str">
        <f ca="1">IFERROR(__xludf.DUMMYFUNCTION("REGEXREPLACE(F738,""\D"", """")"),"93")</f>
        <v>93</v>
      </c>
    </row>
    <row r="1737" spans="1:13" ht="15.75" customHeight="1">
      <c r="A1737" s="1">
        <v>406</v>
      </c>
      <c r="B1737" s="3">
        <v>407</v>
      </c>
      <c r="C1737" s="3" t="s">
        <v>1235</v>
      </c>
      <c r="D1737" s="3">
        <v>0.14840222281818369</v>
      </c>
      <c r="E1737" s="3">
        <v>0.15972148756449239</v>
      </c>
      <c r="F1737" s="3">
        <v>0.68253968253968256</v>
      </c>
      <c r="G1737" s="3">
        <v>0.15873015873015869</v>
      </c>
      <c r="H1737" s="3">
        <v>0.15714285714285711</v>
      </c>
      <c r="I1737" s="3">
        <v>0.36507936507936511</v>
      </c>
      <c r="J1737" s="3">
        <v>4.6371775328313887E-2</v>
      </c>
      <c r="K1737" s="3">
        <v>70813.299999999741</v>
      </c>
      <c r="L1737" s="3" t="s">
        <v>13155</v>
      </c>
      <c r="M1737" s="4" t="str">
        <f ca="1">IFERROR(__xludf.DUMMYFUNCTION("REGEXREPLACE(F408,""\D"", """")"),"98")</f>
        <v>98</v>
      </c>
    </row>
    <row r="1738" spans="1:13" ht="15.75" customHeight="1">
      <c r="A1738" s="1">
        <v>2340</v>
      </c>
      <c r="B1738" s="3">
        <v>2341</v>
      </c>
      <c r="C1738" s="3" t="s">
        <v>6584</v>
      </c>
      <c r="D1738" s="3">
        <v>0.1270658330676698</v>
      </c>
      <c r="E1738" s="3">
        <v>0.33946266123954788</v>
      </c>
      <c r="F1738" s="3">
        <v>0.67910447761194026</v>
      </c>
      <c r="G1738" s="3">
        <v>8.2089552238805971E-2</v>
      </c>
      <c r="H1738" s="3">
        <v>0.11940298507462691</v>
      </c>
      <c r="I1738" s="3">
        <v>0.23134328358208961</v>
      </c>
      <c r="J1738" s="3">
        <v>2.265364857872719E-2</v>
      </c>
      <c r="K1738" s="3">
        <v>13854.00000000004</v>
      </c>
      <c r="L1738" s="3" t="s">
        <v>15087</v>
      </c>
      <c r="M1738" s="4" t="str">
        <f ca="1">IFERROR(__xludf.DUMMYFUNCTION("REGEXREPLACE(F2342,""\D"", """")"),"98")</f>
        <v>98</v>
      </c>
    </row>
    <row r="1739" spans="1:13" ht="15.75" customHeight="1">
      <c r="A1739" s="1">
        <v>4358</v>
      </c>
      <c r="B1739" s="3">
        <v>4359</v>
      </c>
      <c r="C1739" s="3" t="s">
        <v>11904</v>
      </c>
      <c r="D1739" s="3">
        <v>0.19949681003078251</v>
      </c>
      <c r="E1739" s="3">
        <v>0.57059925177480653</v>
      </c>
      <c r="F1739" s="3">
        <v>0.62601626016260159</v>
      </c>
      <c r="G1739" s="3">
        <v>5.6910569105691047E-2</v>
      </c>
      <c r="H1739" s="3">
        <v>1.6260162601626021E-2</v>
      </c>
      <c r="I1739" s="3">
        <v>0.13821138211382111</v>
      </c>
      <c r="J1739" s="3">
        <v>9.3374735632812712E-3</v>
      </c>
      <c r="K1739" s="3">
        <v>13742.20000000003</v>
      </c>
      <c r="L1739" s="3" t="s">
        <v>17104</v>
      </c>
      <c r="M1739" s="4" t="str">
        <f ca="1">IFERROR(__xludf.DUMMYFUNCTION("REGEXREPLACE(F4360,""\D"", """")"),"99")</f>
        <v>99</v>
      </c>
    </row>
    <row r="1740" spans="1:13" ht="15.75" customHeight="1">
      <c r="A1740" s="1">
        <v>1174</v>
      </c>
      <c r="B1740" s="3">
        <v>1175</v>
      </c>
      <c r="C1740" s="3" t="s">
        <v>3434</v>
      </c>
      <c r="D1740" s="3">
        <v>0.22001548347635039</v>
      </c>
      <c r="E1740" s="3">
        <v>0.205782163369266</v>
      </c>
      <c r="F1740" s="3">
        <v>0.71489361702127663</v>
      </c>
      <c r="G1740" s="3">
        <v>7.2340425531914887E-2</v>
      </c>
      <c r="H1740" s="3">
        <v>0.1446808510638298</v>
      </c>
      <c r="I1740" s="3">
        <v>0.26808510638297872</v>
      </c>
      <c r="J1740" s="3">
        <v>4.3076714199345063E-2</v>
      </c>
      <c r="K1740" s="3">
        <v>25720.899999999991</v>
      </c>
      <c r="L1740" s="3" t="s">
        <v>13922</v>
      </c>
      <c r="M1740" s="4" t="str">
        <f ca="1">IFERROR(__xludf.DUMMYFUNCTION("REGEXREPLACE(F1176,""\D"", """")"),"106")</f>
        <v>106</v>
      </c>
    </row>
    <row r="1741" spans="1:13" ht="15.75" customHeight="1">
      <c r="A1741" s="1">
        <v>3578</v>
      </c>
      <c r="B1741" s="3">
        <v>3579</v>
      </c>
      <c r="C1741" s="3" t="s">
        <v>9886</v>
      </c>
      <c r="D1741" s="3">
        <v>0.18589906146068019</v>
      </c>
      <c r="E1741" s="3">
        <v>0.27880168824462009</v>
      </c>
      <c r="F1741" s="3">
        <v>0.76049382716049385</v>
      </c>
      <c r="G1741" s="3">
        <v>5.6790123456790118E-2</v>
      </c>
      <c r="H1741" s="3">
        <v>0.1012345679012346</v>
      </c>
      <c r="I1741" s="3">
        <v>0.22222222222222221</v>
      </c>
      <c r="J1741" s="3">
        <v>2.734772251470086E-2</v>
      </c>
      <c r="K1741" s="3">
        <v>41709.799999999646</v>
      </c>
      <c r="L1741" s="3" t="s">
        <v>16325</v>
      </c>
      <c r="M1741" s="4" t="str">
        <f ca="1">IFERROR(__xludf.DUMMYFUNCTION("REGEXREPLACE(F3580,""\D"", """")"),"106")</f>
        <v>106</v>
      </c>
    </row>
    <row r="1742" spans="1:13" ht="15.75" customHeight="1">
      <c r="A1742" s="1">
        <v>1267</v>
      </c>
      <c r="B1742" s="3">
        <v>1268</v>
      </c>
      <c r="C1742" s="3" t="s">
        <v>3699</v>
      </c>
      <c r="D1742" s="3">
        <v>0.2332113818921662</v>
      </c>
      <c r="E1742" s="3">
        <v>0.25784699794966492</v>
      </c>
      <c r="F1742" s="3">
        <v>0.70270270270270274</v>
      </c>
      <c r="G1742" s="3">
        <v>9.0090090090090086E-2</v>
      </c>
      <c r="H1742" s="3">
        <v>9.90990990990991E-2</v>
      </c>
      <c r="I1742" s="3">
        <v>0.25225225225225217</v>
      </c>
      <c r="J1742" s="3">
        <v>4.2170563710440701E-2</v>
      </c>
      <c r="K1742" s="3">
        <v>35543.19999999975</v>
      </c>
      <c r="L1742" s="3" t="s">
        <v>14015</v>
      </c>
      <c r="M1742" s="4" t="str">
        <f ca="1">IFERROR(__xludf.DUMMYFUNCTION("REGEXREPLACE(F1269,""\D"", """")"),"110")</f>
        <v>110</v>
      </c>
    </row>
    <row r="1743" spans="1:13" ht="15.75" customHeight="1">
      <c r="A1743" s="1">
        <v>1172</v>
      </c>
      <c r="B1743" s="3">
        <v>1173</v>
      </c>
      <c r="C1743" s="3" t="s">
        <v>3426</v>
      </c>
      <c r="D1743" s="3">
        <v>0.1574269388795467</v>
      </c>
      <c r="E1743" s="3">
        <v>0.24126328365144609</v>
      </c>
      <c r="F1743" s="3">
        <v>0.66249999999999998</v>
      </c>
      <c r="G1743" s="3">
        <v>0.1053571428571429</v>
      </c>
      <c r="H1743" s="3">
        <v>0.1125</v>
      </c>
      <c r="I1743" s="3">
        <v>0.27857142857142858</v>
      </c>
      <c r="J1743" s="3">
        <v>3.3553682752567558E-2</v>
      </c>
      <c r="K1743" s="3">
        <v>61235.899999999507</v>
      </c>
      <c r="L1743" s="3" t="s">
        <v>13920</v>
      </c>
      <c r="M1743" s="4" t="str">
        <f ca="1">IFERROR(__xludf.DUMMYFUNCTION("REGEXREPLACE(F1174,""\D"", """")"),"112")</f>
        <v>112</v>
      </c>
    </row>
    <row r="1744" spans="1:13" ht="15.75" customHeight="1">
      <c r="A1744" s="1">
        <v>2440</v>
      </c>
      <c r="B1744" s="3">
        <v>2441</v>
      </c>
      <c r="C1744" s="3" t="s">
        <v>6847</v>
      </c>
      <c r="D1744" s="3">
        <v>0.18345810173111191</v>
      </c>
      <c r="E1744" s="3">
        <v>0.31767767782079609</v>
      </c>
      <c r="F1744" s="3">
        <v>0.69483568075117375</v>
      </c>
      <c r="G1744" s="3">
        <v>6.5727699530516437E-2</v>
      </c>
      <c r="H1744" s="3">
        <v>9.3896713615023469E-2</v>
      </c>
      <c r="I1744" s="3">
        <v>0.2018779342723005</v>
      </c>
      <c r="J1744" s="3">
        <v>2.650421993084973E-2</v>
      </c>
      <c r="K1744" s="3">
        <v>22662.699999999972</v>
      </c>
      <c r="L1744" s="3" t="s">
        <v>15187</v>
      </c>
      <c r="M1744" s="4" t="str">
        <f ca="1">IFERROR(__xludf.DUMMYFUNCTION("REGEXREPLACE(F2442,""\D"", """")"),"114")</f>
        <v>114</v>
      </c>
    </row>
    <row r="1745" spans="1:13" ht="15.75" customHeight="1">
      <c r="A1745" s="1">
        <v>3894</v>
      </c>
      <c r="B1745" s="3">
        <v>3895</v>
      </c>
      <c r="C1745" s="3" t="s">
        <v>10691</v>
      </c>
      <c r="D1745" s="3">
        <v>0.1631430209483346</v>
      </c>
      <c r="E1745" s="3">
        <v>0.21336388312362939</v>
      </c>
      <c r="F1745" s="3">
        <v>0.70914127423822715</v>
      </c>
      <c r="G1745" s="3">
        <v>0.15789473684210531</v>
      </c>
      <c r="H1745" s="3">
        <v>0.1440443213296399</v>
      </c>
      <c r="I1745" s="3">
        <v>0.33518005540166212</v>
      </c>
      <c r="J1745" s="3">
        <v>4.8195569100607107E-2</v>
      </c>
      <c r="K1745" s="3">
        <v>39520.099999999773</v>
      </c>
      <c r="L1745" s="3" t="s">
        <v>16641</v>
      </c>
      <c r="M1745" s="4" t="str">
        <f ca="1">IFERROR(__xludf.DUMMYFUNCTION("REGEXREPLACE(F3896,""\D"", """")"),"115")</f>
        <v>115</v>
      </c>
    </row>
    <row r="1746" spans="1:13" ht="15.75" customHeight="1">
      <c r="A1746" s="1">
        <v>1302</v>
      </c>
      <c r="B1746" s="3">
        <v>1303</v>
      </c>
      <c r="C1746" s="3" t="s">
        <v>3798</v>
      </c>
      <c r="D1746" s="3">
        <v>0.13612266076522339</v>
      </c>
      <c r="E1746" s="3">
        <v>0.1955483867811493</v>
      </c>
      <c r="F1746" s="3">
        <v>0.71052631578947367</v>
      </c>
      <c r="G1746" s="3">
        <v>0.1228070175438596</v>
      </c>
      <c r="H1746" s="3">
        <v>0.1140350877192982</v>
      </c>
      <c r="I1746" s="3">
        <v>0.35526315789473678</v>
      </c>
      <c r="J1746" s="3">
        <v>3.0708281465244919E-2</v>
      </c>
      <c r="K1746" s="3">
        <v>24043.999999999971</v>
      </c>
      <c r="L1746" s="3" t="s">
        <v>14050</v>
      </c>
      <c r="M1746" s="4" t="str">
        <f ca="1">IFERROR(__xludf.DUMMYFUNCTION("REGEXREPLACE(F1304,""\D"", """")"),"117")</f>
        <v>117</v>
      </c>
    </row>
    <row r="1747" spans="1:13" ht="15.75" customHeight="1">
      <c r="A1747" s="1">
        <v>1469</v>
      </c>
      <c r="B1747" s="3">
        <v>1470</v>
      </c>
      <c r="C1747" s="3" t="s">
        <v>4257</v>
      </c>
      <c r="D1747" s="3">
        <v>0.1635622402059764</v>
      </c>
      <c r="E1747" s="3">
        <v>0.28797992064250061</v>
      </c>
      <c r="F1747" s="3">
        <v>0.68258426966292129</v>
      </c>
      <c r="G1747" s="3">
        <v>7.1629213483146062E-2</v>
      </c>
      <c r="H1747" s="3">
        <v>8.5674157303370788E-2</v>
      </c>
      <c r="I1747" s="3">
        <v>0.223314606741573</v>
      </c>
      <c r="J1747" s="3">
        <v>2.5008396010690759E-2</v>
      </c>
      <c r="K1747" s="3">
        <v>75796.099999999904</v>
      </c>
      <c r="L1747" s="3" t="s">
        <v>14217</v>
      </c>
      <c r="M1747" s="4" t="str">
        <f ca="1">IFERROR(__xludf.DUMMYFUNCTION("REGEXREPLACE(F1471,""\D"", """")"),"117")</f>
        <v>117</v>
      </c>
    </row>
    <row r="1748" spans="1:13" ht="15.75" customHeight="1">
      <c r="A1748" s="1">
        <v>3032</v>
      </c>
      <c r="B1748" s="3">
        <v>3033</v>
      </c>
      <c r="C1748" s="3" t="s">
        <v>8422</v>
      </c>
      <c r="D1748" s="3">
        <v>0.19754482611178789</v>
      </c>
      <c r="E1748" s="3">
        <v>0.30543704931833809</v>
      </c>
      <c r="F1748" s="3">
        <v>0.68292682926829273</v>
      </c>
      <c r="G1748" s="3">
        <v>8.5365853658536592E-2</v>
      </c>
      <c r="H1748" s="3">
        <v>7.3170731707317069E-2</v>
      </c>
      <c r="I1748" s="3">
        <v>0.2073170731707317</v>
      </c>
      <c r="J1748" s="3">
        <v>2.7750472766180301E-2</v>
      </c>
      <c r="K1748" s="3">
        <v>17694.300000000021</v>
      </c>
      <c r="L1748" s="3" t="s">
        <v>15779</v>
      </c>
      <c r="M1748" s="4" t="str">
        <f ca="1">IFERROR(__xludf.DUMMYFUNCTION("REGEXREPLACE(F3034,""\D"", """")"),"117")</f>
        <v>117</v>
      </c>
    </row>
    <row r="1749" spans="1:13" ht="15.75" customHeight="1">
      <c r="A1749" s="1">
        <v>2244</v>
      </c>
      <c r="B1749" s="3">
        <v>2245</v>
      </c>
      <c r="C1749" s="3" t="s">
        <v>6335</v>
      </c>
      <c r="D1749" s="3">
        <v>0.1506549337132333</v>
      </c>
      <c r="E1749" s="3">
        <v>0.20714149873117549</v>
      </c>
      <c r="F1749" s="3">
        <v>0.68837209302325586</v>
      </c>
      <c r="G1749" s="3">
        <v>7.9069767441860464E-2</v>
      </c>
      <c r="H1749" s="3">
        <v>0.1348837209302326</v>
      </c>
      <c r="I1749" s="3">
        <v>0.31627906976744191</v>
      </c>
      <c r="J1749" s="3">
        <v>2.9458271406191731E-2</v>
      </c>
      <c r="K1749" s="3">
        <v>23945.199999999979</v>
      </c>
      <c r="L1749" s="3" t="s">
        <v>14991</v>
      </c>
      <c r="M1749" s="4" t="str">
        <f ca="1">IFERROR(__xludf.DUMMYFUNCTION("REGEXREPLACE(F2246,""\D"", """")"),"122")</f>
        <v>122</v>
      </c>
    </row>
    <row r="1750" spans="1:13" ht="15.75" customHeight="1">
      <c r="A1750" s="1">
        <v>3045</v>
      </c>
      <c r="B1750" s="3">
        <v>3046</v>
      </c>
      <c r="C1750" s="3" t="s">
        <v>8462</v>
      </c>
      <c r="D1750" s="3">
        <v>0.18199049281559271</v>
      </c>
      <c r="E1750" s="3">
        <v>0.37119241451784069</v>
      </c>
      <c r="F1750" s="3">
        <v>0.72222222222222221</v>
      </c>
      <c r="G1750" s="3">
        <v>8.3333333333333329E-2</v>
      </c>
      <c r="H1750" s="3">
        <v>0.1041666666666667</v>
      </c>
      <c r="I1750" s="3">
        <v>0.2013888888888889</v>
      </c>
      <c r="J1750" s="3">
        <v>3.04365964459473E-2</v>
      </c>
      <c r="K1750" s="3">
        <v>15649.500000000029</v>
      </c>
      <c r="L1750" s="3" t="s">
        <v>15792</v>
      </c>
      <c r="M1750" s="4" t="str">
        <f ca="1">IFERROR(__xludf.DUMMYFUNCTION("REGEXREPLACE(F3047,""\D"", """")"),"123")</f>
        <v>123</v>
      </c>
    </row>
    <row r="1751" spans="1:13" ht="15.75" customHeight="1">
      <c r="A1751" s="1">
        <v>4449</v>
      </c>
      <c r="B1751" s="3">
        <v>4450</v>
      </c>
      <c r="C1751" s="3" t="s">
        <v>12145</v>
      </c>
      <c r="D1751" s="3">
        <v>0.1111559122347055</v>
      </c>
      <c r="E1751" s="3">
        <v>0.25055565566966431</v>
      </c>
      <c r="F1751" s="3">
        <v>0.71896955503512883</v>
      </c>
      <c r="G1751" s="3">
        <v>0.14519906323185011</v>
      </c>
      <c r="H1751" s="3">
        <v>0.1053864168618267</v>
      </c>
      <c r="I1751" s="3">
        <v>0.27166276346604218</v>
      </c>
      <c r="J1751" s="3">
        <v>2.686646694520833E-2</v>
      </c>
      <c r="K1751" s="3">
        <v>47320.199999999633</v>
      </c>
      <c r="L1751" s="3" t="s">
        <v>17195</v>
      </c>
      <c r="M1751" s="4" t="str">
        <f ca="1">IFERROR(__xludf.DUMMYFUNCTION("REGEXREPLACE(F4451,""\D"", """")"),"126")</f>
        <v>126</v>
      </c>
    </row>
    <row r="1752" spans="1:13" ht="15.75" customHeight="1">
      <c r="A1752" s="1">
        <v>1141</v>
      </c>
      <c r="B1752" s="3">
        <v>1142</v>
      </c>
      <c r="C1752" s="3" t="s">
        <v>3335</v>
      </c>
      <c r="D1752" s="3">
        <v>0.14351072388906611</v>
      </c>
      <c r="E1752" s="3">
        <v>0.1710494650597684</v>
      </c>
      <c r="F1752" s="3">
        <v>0.7192982456140351</v>
      </c>
      <c r="G1752" s="3">
        <v>0.17543859649122809</v>
      </c>
      <c r="H1752" s="3">
        <v>0.13596491228070179</v>
      </c>
      <c r="I1752" s="3">
        <v>0.37719298245614041</v>
      </c>
      <c r="J1752" s="3">
        <v>4.2860706359259343E-2</v>
      </c>
      <c r="K1752" s="3">
        <v>25442.499999999971</v>
      </c>
      <c r="L1752" s="3" t="s">
        <v>13889</v>
      </c>
      <c r="M1752" s="4" t="str">
        <f ca="1">IFERROR(__xludf.DUMMYFUNCTION("REGEXREPLACE(F1143,""\D"", """")"),"128")</f>
        <v>128</v>
      </c>
    </row>
    <row r="1753" spans="1:13" ht="15.75" customHeight="1">
      <c r="A1753" s="1">
        <v>2738</v>
      </c>
      <c r="B1753" s="3">
        <v>2739</v>
      </c>
      <c r="C1753" s="3" t="s">
        <v>7646</v>
      </c>
      <c r="D1753" s="3">
        <v>0.16292542290242379</v>
      </c>
      <c r="E1753" s="3">
        <v>0.45141202827092441</v>
      </c>
      <c r="F1753" s="3">
        <v>0.62648221343873522</v>
      </c>
      <c r="G1753" s="3">
        <v>4.4466403162055343E-2</v>
      </c>
      <c r="H1753" s="3">
        <v>0.1185770750988142</v>
      </c>
      <c r="I1753" s="3">
        <v>0.17588932806324109</v>
      </c>
      <c r="J1753" s="3">
        <v>2.449656479129048E-2</v>
      </c>
      <c r="K1753" s="3">
        <v>104691.9000000009</v>
      </c>
      <c r="L1753" s="3" t="s">
        <v>15485</v>
      </c>
      <c r="M1753" s="4" t="str">
        <f ca="1">IFERROR(__xludf.DUMMYFUNCTION("REGEXREPLACE(F2740,""\D"", """")"),"130")</f>
        <v>130</v>
      </c>
    </row>
    <row r="1754" spans="1:13" ht="15.75" customHeight="1">
      <c r="A1754" s="1">
        <v>522</v>
      </c>
      <c r="B1754" s="3">
        <v>523</v>
      </c>
      <c r="C1754" s="3" t="s">
        <v>1577</v>
      </c>
      <c r="D1754" s="3">
        <v>0.27452665415658067</v>
      </c>
      <c r="E1754" s="3">
        <v>0.16937319639845291</v>
      </c>
      <c r="F1754" s="3">
        <v>0.80116959064327486</v>
      </c>
      <c r="G1754" s="3">
        <v>0.19883040935672511</v>
      </c>
      <c r="H1754" s="3">
        <v>0.2105263157894737</v>
      </c>
      <c r="I1754" s="3">
        <v>0.46198830409356723</v>
      </c>
      <c r="J1754" s="3">
        <v>0.1094946757576245</v>
      </c>
      <c r="K1754" s="3">
        <v>19088.30000000001</v>
      </c>
      <c r="L1754" s="3" t="s">
        <v>13271</v>
      </c>
      <c r="M1754" s="4" t="str">
        <f ca="1">IFERROR(__xludf.DUMMYFUNCTION("REGEXREPLACE(F524,""\D"", """")"),"134")</f>
        <v>134</v>
      </c>
    </row>
    <row r="1755" spans="1:13" ht="15.75" customHeight="1">
      <c r="A1755" s="1">
        <v>1093</v>
      </c>
      <c r="B1755" s="3">
        <v>1094</v>
      </c>
      <c r="C1755" s="3" t="s">
        <v>3195</v>
      </c>
      <c r="D1755" s="3">
        <v>0.18362369985498089</v>
      </c>
      <c r="E1755" s="3">
        <v>0.28250044426722709</v>
      </c>
      <c r="F1755" s="3">
        <v>0.68825910931174084</v>
      </c>
      <c r="G1755" s="3">
        <v>0.1376518218623482</v>
      </c>
      <c r="H1755" s="3">
        <v>0.10121457489878539</v>
      </c>
      <c r="I1755" s="3">
        <v>0.41295546558704449</v>
      </c>
      <c r="J1755" s="3">
        <v>4.1500243153902043E-2</v>
      </c>
      <c r="K1755" s="3">
        <v>27207.49999999996</v>
      </c>
      <c r="L1755" s="3" t="s">
        <v>13841</v>
      </c>
      <c r="M1755" s="4" t="str">
        <f ca="1">IFERROR(__xludf.DUMMYFUNCTION("REGEXREPLACE(F1095,""\D"", """")"),"135")</f>
        <v>135</v>
      </c>
    </row>
    <row r="1756" spans="1:13" ht="15.75" customHeight="1">
      <c r="A1756" s="1">
        <v>432</v>
      </c>
      <c r="B1756" s="3">
        <v>433</v>
      </c>
      <c r="C1756" s="3" t="s">
        <v>1311</v>
      </c>
      <c r="D1756" s="3">
        <v>0.21850966431521421</v>
      </c>
      <c r="E1756" s="3">
        <v>0.14642329882341659</v>
      </c>
      <c r="F1756" s="3">
        <v>0.68431771894093685</v>
      </c>
      <c r="G1756" s="3">
        <v>0.1018329938900204</v>
      </c>
      <c r="H1756" s="3">
        <v>0.20977596741344201</v>
      </c>
      <c r="I1756" s="3">
        <v>0.34623217922606919</v>
      </c>
      <c r="J1756" s="3">
        <v>6.2293713419025683E-2</v>
      </c>
      <c r="K1756" s="3">
        <v>54164.899999999448</v>
      </c>
      <c r="L1756" s="3" t="s">
        <v>13181</v>
      </c>
      <c r="M1756" s="4" t="str">
        <f ca="1">IFERROR(__xludf.DUMMYFUNCTION("REGEXREPLACE(F434,""\D"", """")"),"138")</f>
        <v>138</v>
      </c>
    </row>
    <row r="1757" spans="1:13" ht="15.75" customHeight="1">
      <c r="A1757" s="1">
        <v>2506</v>
      </c>
      <c r="B1757" s="3">
        <v>2507</v>
      </c>
      <c r="C1757" s="3" t="s">
        <v>7026</v>
      </c>
      <c r="D1757" s="3">
        <v>9.3058548911293046E-2</v>
      </c>
      <c r="E1757" s="3">
        <v>0.12892861757243559</v>
      </c>
      <c r="F1757" s="3">
        <v>0.77399380804953566</v>
      </c>
      <c r="G1757" s="3">
        <v>0.195046439628483</v>
      </c>
      <c r="H1757" s="3">
        <v>0.22291021671826619</v>
      </c>
      <c r="I1757" s="3">
        <v>0.43962848297213619</v>
      </c>
      <c r="J1757" s="3">
        <v>3.8262078195330083E-2</v>
      </c>
      <c r="K1757" s="3">
        <v>36959.099999999817</v>
      </c>
      <c r="L1757" s="3" t="s">
        <v>15253</v>
      </c>
      <c r="M1757" s="4" t="str">
        <f ca="1">IFERROR(__xludf.DUMMYFUNCTION("REGEXREPLACE(F2508,""\D"", """")"),"153")</f>
        <v>153</v>
      </c>
    </row>
    <row r="1758" spans="1:13" ht="15.75" customHeight="1">
      <c r="A1758" s="1">
        <v>3412</v>
      </c>
      <c r="B1758" s="3">
        <v>3413</v>
      </c>
      <c r="C1758" s="3" t="s">
        <v>9445</v>
      </c>
      <c r="D1758" s="3">
        <v>0.19199128574866481</v>
      </c>
      <c r="E1758" s="3">
        <v>0.14948047260755801</v>
      </c>
      <c r="F1758" s="3">
        <v>0.71307300509337856</v>
      </c>
      <c r="G1758" s="3">
        <v>8.8285229202037352E-2</v>
      </c>
      <c r="H1758" s="3">
        <v>0.14940577249575551</v>
      </c>
      <c r="I1758" s="3">
        <v>0.33616298811544992</v>
      </c>
      <c r="J1758" s="3">
        <v>4.342355389844061E-2</v>
      </c>
      <c r="K1758" s="3">
        <v>63698.09999999954</v>
      </c>
      <c r="L1758" s="3" t="s">
        <v>16159</v>
      </c>
      <c r="M1758" s="4" t="str">
        <f ca="1">IFERROR(__xludf.DUMMYFUNCTION("REGEXREPLACE(F3414,""\D"", """")"),"167")</f>
        <v>167</v>
      </c>
    </row>
    <row r="1759" spans="1:13" ht="15.75" customHeight="1">
      <c r="A1759" s="1">
        <v>1244</v>
      </c>
      <c r="B1759" s="3">
        <v>1245</v>
      </c>
      <c r="C1759" s="3" t="s">
        <v>3631</v>
      </c>
      <c r="D1759" s="3">
        <v>0.2204037549335256</v>
      </c>
      <c r="E1759" s="3">
        <v>0.20766742402175831</v>
      </c>
      <c r="F1759" s="3">
        <v>0.70090634441087618</v>
      </c>
      <c r="G1759" s="3">
        <v>8.7613293051359523E-2</v>
      </c>
      <c r="H1759" s="3">
        <v>0.12688821752265861</v>
      </c>
      <c r="I1759" s="3">
        <v>0.35347432024169179</v>
      </c>
      <c r="J1759" s="3">
        <v>4.4857679401281519E-2</v>
      </c>
      <c r="K1759" s="3">
        <v>36834.89999999979</v>
      </c>
      <c r="L1759" s="3" t="s">
        <v>13992</v>
      </c>
      <c r="M1759" s="4" t="str">
        <f ca="1">IFERROR(__xludf.DUMMYFUNCTION("REGEXREPLACE(F1246,""\D"", """")"),"172")</f>
        <v>172</v>
      </c>
    </row>
    <row r="1760" spans="1:13" ht="15.75" customHeight="1">
      <c r="A1760" s="1">
        <v>4592</v>
      </c>
      <c r="B1760" s="3">
        <v>4593</v>
      </c>
      <c r="C1760" s="3" t="s">
        <v>12538</v>
      </c>
      <c r="D1760" s="3">
        <v>0.193852884355352</v>
      </c>
      <c r="E1760" s="3">
        <v>0.2267655882735784</v>
      </c>
      <c r="F1760" s="3">
        <v>0.68831168831168832</v>
      </c>
      <c r="G1760" s="3">
        <v>0.1006493506493507</v>
      </c>
      <c r="H1760" s="3">
        <v>0.1688311688311688</v>
      </c>
      <c r="I1760" s="3">
        <v>0.34090909090909088</v>
      </c>
      <c r="J1760" s="3">
        <v>4.8978594109501269E-2</v>
      </c>
      <c r="K1760" s="3">
        <v>33479.49999999984</v>
      </c>
      <c r="L1760" s="3" t="s">
        <v>17338</v>
      </c>
      <c r="M1760" s="4" t="str">
        <f ca="1">IFERROR(__xludf.DUMMYFUNCTION("REGEXREPLACE(F4594,""\D"", """")"),"177")</f>
        <v>177</v>
      </c>
    </row>
    <row r="1761" spans="1:13" ht="15.75" customHeight="1">
      <c r="A1761" s="1">
        <v>3884</v>
      </c>
      <c r="B1761" s="3">
        <v>3885</v>
      </c>
      <c r="C1761" s="3" t="s">
        <v>10664</v>
      </c>
      <c r="D1761" s="3">
        <v>0.15776450229793501</v>
      </c>
      <c r="E1761" s="3">
        <v>0.14429031618281329</v>
      </c>
      <c r="F1761" s="3">
        <v>0.66637401229148374</v>
      </c>
      <c r="G1761" s="3">
        <v>0.10272168568920111</v>
      </c>
      <c r="H1761" s="3">
        <v>0.16769095697980679</v>
      </c>
      <c r="I1761" s="3">
        <v>0.32045654082528541</v>
      </c>
      <c r="J1761" s="3">
        <v>4.1039134270051569E-2</v>
      </c>
      <c r="K1761" s="3">
        <v>127327.7000000019</v>
      </c>
      <c r="L1761" s="3" t="s">
        <v>16631</v>
      </c>
      <c r="M1761" s="4" t="str">
        <f ca="1">IFERROR(__xludf.DUMMYFUNCTION("REGEXREPLACE(F3886,""\D"", """")"),"184")</f>
        <v>184</v>
      </c>
    </row>
    <row r="1762" spans="1:13" ht="15.75" customHeight="1">
      <c r="A1762" s="1">
        <v>2714</v>
      </c>
      <c r="B1762" s="3">
        <v>2715</v>
      </c>
      <c r="C1762" s="3" t="s">
        <v>7580</v>
      </c>
      <c r="D1762" s="3">
        <v>0.1832945060430381</v>
      </c>
      <c r="E1762" s="3">
        <v>0.25828833728915729</v>
      </c>
      <c r="F1762" s="3">
        <v>0.69685039370078738</v>
      </c>
      <c r="G1762" s="3">
        <v>9.2519685039370081E-2</v>
      </c>
      <c r="H1762" s="3">
        <v>7.874015748031496E-2</v>
      </c>
      <c r="I1762" s="3">
        <v>0.25590551181102361</v>
      </c>
      <c r="J1762" s="3">
        <v>3.0311123465477811E-2</v>
      </c>
      <c r="K1762" s="3">
        <v>56187.399999999427</v>
      </c>
      <c r="L1762" s="3" t="s">
        <v>15461</v>
      </c>
      <c r="M1762" s="4" t="str">
        <f ca="1">IFERROR(__xludf.DUMMYFUNCTION("REGEXREPLACE(F2716,""\D"", """")"),"186")</f>
        <v>186</v>
      </c>
    </row>
    <row r="1763" spans="1:13" ht="15.75" customHeight="1">
      <c r="A1763" s="1">
        <v>496</v>
      </c>
      <c r="B1763" s="3">
        <v>497</v>
      </c>
      <c r="C1763" s="3" t="s">
        <v>1500</v>
      </c>
      <c r="D1763" s="3">
        <v>0.12590312354509051</v>
      </c>
      <c r="E1763" s="3">
        <v>0.23174674822248589</v>
      </c>
      <c r="F1763" s="3">
        <v>0.75609756097560976</v>
      </c>
      <c r="G1763" s="3">
        <v>0.12195121951219511</v>
      </c>
      <c r="H1763" s="3">
        <v>9.4076655052264813E-2</v>
      </c>
      <c r="I1763" s="3">
        <v>0.28919860627177701</v>
      </c>
      <c r="J1763" s="3">
        <v>2.5854836663879988E-2</v>
      </c>
      <c r="K1763" s="3">
        <v>32195.899999999911</v>
      </c>
      <c r="L1763" s="3" t="s">
        <v>13245</v>
      </c>
      <c r="M1763" s="4" t="str">
        <f ca="1">IFERROR(__xludf.DUMMYFUNCTION("REGEXREPLACE(F498,""\D"", """")"),"197")</f>
        <v>197</v>
      </c>
    </row>
    <row r="1764" spans="1:13" ht="15.75" customHeight="1">
      <c r="A1764" s="1">
        <v>2329</v>
      </c>
      <c r="B1764" s="3">
        <v>2330</v>
      </c>
      <c r="C1764" s="3" t="s">
        <v>6552</v>
      </c>
      <c r="D1764" s="3">
        <v>0.1063160423596408</v>
      </c>
      <c r="E1764" s="3">
        <v>0.1582688304114673</v>
      </c>
      <c r="F1764" s="3">
        <v>0.85279187817258884</v>
      </c>
      <c r="G1764" s="3">
        <v>0.16243654822335021</v>
      </c>
      <c r="H1764" s="3">
        <v>0.14467005076142131</v>
      </c>
      <c r="I1764" s="3">
        <v>0.32741116751269028</v>
      </c>
      <c r="J1764" s="3">
        <v>3.1992254169225583E-2</v>
      </c>
      <c r="K1764" s="3">
        <v>40190.899999999667</v>
      </c>
      <c r="L1764" s="3" t="s">
        <v>15076</v>
      </c>
      <c r="M1764" s="4" t="str">
        <f ca="1">IFERROR(__xludf.DUMMYFUNCTION("REGEXREPLACE(F2331,""\D"", """")"),"211")</f>
        <v>211</v>
      </c>
    </row>
    <row r="1765" spans="1:13" ht="15.75" customHeight="1">
      <c r="A1765" s="1">
        <v>1550</v>
      </c>
      <c r="B1765" s="3">
        <v>1551</v>
      </c>
      <c r="C1765" s="3" t="s">
        <v>4484</v>
      </c>
      <c r="D1765" s="3">
        <v>0.21992658841734991</v>
      </c>
      <c r="E1765" s="3">
        <v>0.26667854843410382</v>
      </c>
      <c r="F1765" s="3">
        <v>0.76223776223776218</v>
      </c>
      <c r="G1765" s="3">
        <v>0.1165501165501165</v>
      </c>
      <c r="H1765" s="3">
        <v>0.1142191142191142</v>
      </c>
      <c r="I1765" s="3">
        <v>0.31934731934731941</v>
      </c>
      <c r="J1765" s="3">
        <v>4.9451423626804741E-2</v>
      </c>
      <c r="K1765" s="3">
        <v>45835.499999999593</v>
      </c>
      <c r="L1765" s="3" t="s">
        <v>14298</v>
      </c>
      <c r="M1765" s="4" t="str">
        <f ca="1">IFERROR(__xludf.DUMMYFUNCTION("REGEXREPLACE(F1552,""\D"", """")"),"238")</f>
        <v>238</v>
      </c>
    </row>
    <row r="1766" spans="1:13" ht="15.75" customHeight="1">
      <c r="A1766" s="1">
        <v>3935</v>
      </c>
      <c r="B1766" s="3">
        <v>3936</v>
      </c>
      <c r="C1766" s="3" t="s">
        <v>10798</v>
      </c>
      <c r="D1766" s="3">
        <v>0.17304637745632409</v>
      </c>
      <c r="E1766" s="3">
        <v>0.26452555100824587</v>
      </c>
      <c r="F1766" s="3">
        <v>0.74031563845050219</v>
      </c>
      <c r="G1766" s="3">
        <v>5.0215208034433287E-2</v>
      </c>
      <c r="H1766" s="3">
        <v>0.103299856527977</v>
      </c>
      <c r="I1766" s="3">
        <v>0.23385939741750361</v>
      </c>
      <c r="J1766" s="3">
        <v>2.492878303847006E-2</v>
      </c>
      <c r="K1766" s="3">
        <v>69720.799999999814</v>
      </c>
      <c r="L1766" s="3" t="s">
        <v>16681</v>
      </c>
      <c r="M1766" s="4" t="str">
        <f ca="1">IFERROR(__xludf.DUMMYFUNCTION("REGEXREPLACE(F3937,""\D"", """")"),"240")</f>
        <v>240</v>
      </c>
    </row>
    <row r="1767" spans="1:13" ht="15.75" customHeight="1">
      <c r="A1767" s="1">
        <v>4624</v>
      </c>
      <c r="B1767" s="3">
        <v>4625</v>
      </c>
      <c r="C1767" s="3" t="s">
        <v>12622</v>
      </c>
      <c r="D1767" s="3">
        <v>0.23377889310272559</v>
      </c>
      <c r="E1767" s="3">
        <v>0.15228071551681721</v>
      </c>
      <c r="F1767" s="3">
        <v>0.6967005076142132</v>
      </c>
      <c r="G1767" s="3">
        <v>0.1180203045685279</v>
      </c>
      <c r="H1767" s="3">
        <v>0.2055837563451777</v>
      </c>
      <c r="I1767" s="3">
        <v>0.37055837563451782</v>
      </c>
      <c r="J1767" s="3">
        <v>7.1554400546001928E-2</v>
      </c>
      <c r="K1767" s="3">
        <v>86909.200000000026</v>
      </c>
      <c r="L1767" s="3" t="s">
        <v>17370</v>
      </c>
      <c r="M1767" s="4" t="str">
        <f ca="1">IFERROR(__xludf.DUMMYFUNCTION("REGEXREPLACE(F4626,""\D"", """")"),"244")</f>
        <v>244</v>
      </c>
    </row>
    <row r="1768" spans="1:13" ht="15.75" customHeight="1">
      <c r="A1768" s="1">
        <v>1477</v>
      </c>
      <c r="B1768" s="3">
        <v>1478</v>
      </c>
      <c r="C1768" s="3" t="s">
        <v>4278</v>
      </c>
      <c r="D1768" s="3">
        <v>0.15755952466293219</v>
      </c>
      <c r="E1768" s="3">
        <v>0.15804347323444429</v>
      </c>
      <c r="F1768" s="3">
        <v>0.69944134078212294</v>
      </c>
      <c r="G1768" s="3">
        <v>0.14636871508379889</v>
      </c>
      <c r="H1768" s="3">
        <v>0.1631284916201117</v>
      </c>
      <c r="I1768" s="3">
        <v>0.33407821229050277</v>
      </c>
      <c r="J1768" s="3">
        <v>4.8294672803464507E-2</v>
      </c>
      <c r="K1768" s="3">
        <v>97499.900000000285</v>
      </c>
      <c r="L1768" s="3" t="s">
        <v>14225</v>
      </c>
      <c r="M1768" s="4" t="str">
        <f ca="1">IFERROR(__xludf.DUMMYFUNCTION("REGEXREPLACE(F1479,""\D"", """")"),"288")</f>
        <v>288</v>
      </c>
    </row>
    <row r="1769" spans="1:13" ht="15.75" customHeight="1">
      <c r="A1769" s="1">
        <v>3936</v>
      </c>
      <c r="B1769" s="3">
        <v>3937</v>
      </c>
      <c r="C1769" s="3" t="s">
        <v>10803</v>
      </c>
      <c r="D1769" s="3">
        <v>0.13923648324724811</v>
      </c>
      <c r="E1769" s="3">
        <v>0.42005639214724932</v>
      </c>
      <c r="F1769" s="3">
        <v>0.68528082633957388</v>
      </c>
      <c r="G1769" s="3">
        <v>1.484828921885087E-2</v>
      </c>
      <c r="H1769" s="3">
        <v>9.9096191091026464E-2</v>
      </c>
      <c r="I1769" s="3">
        <v>0.18076178179470631</v>
      </c>
      <c r="J1769" s="3">
        <v>1.428963671620887E-2</v>
      </c>
      <c r="K1769" s="3">
        <v>309915.69999999792</v>
      </c>
      <c r="L1769" s="3" t="s">
        <v>16682</v>
      </c>
      <c r="M1769" s="4" t="str">
        <f ca="1">IFERROR(__xludf.DUMMYFUNCTION("REGEXREPLACE(F3938,""\D"", """")"),"291")</f>
        <v>291</v>
      </c>
    </row>
    <row r="1770" spans="1:13" ht="15.75" customHeight="1">
      <c r="A1770" s="1">
        <v>705</v>
      </c>
      <c r="B1770" s="3">
        <v>706</v>
      </c>
      <c r="C1770" s="3" t="s">
        <v>2103</v>
      </c>
      <c r="D1770" s="3">
        <v>0.2151544587670014</v>
      </c>
      <c r="E1770" s="3">
        <v>0.2032087297188119</v>
      </c>
      <c r="F1770" s="3">
        <v>0.67950819672131146</v>
      </c>
      <c r="G1770" s="3">
        <v>9.0983606557377056E-2</v>
      </c>
      <c r="H1770" s="3">
        <v>0.1352459016393443</v>
      </c>
      <c r="I1770" s="3">
        <v>0.31803278688524589</v>
      </c>
      <c r="J1770" s="3">
        <v>4.7397047248668459E-2</v>
      </c>
      <c r="K1770" s="3">
        <v>133953.70000000219</v>
      </c>
      <c r="L1770" s="3" t="s">
        <v>13454</v>
      </c>
      <c r="M1770" s="4" t="str">
        <f ca="1">IFERROR(__xludf.DUMMYFUNCTION("REGEXREPLACE(F707,""\D"", """")"),"300")</f>
        <v>300</v>
      </c>
    </row>
    <row r="1771" spans="1:13" ht="15.75" customHeight="1">
      <c r="A1771" s="1">
        <v>3766</v>
      </c>
      <c r="B1771" s="3">
        <v>3767</v>
      </c>
      <c r="C1771" s="3" t="s">
        <v>10369</v>
      </c>
      <c r="D1771" s="3">
        <v>0.1177575699640469</v>
      </c>
      <c r="E1771" s="3">
        <v>0.19758784222406811</v>
      </c>
      <c r="F1771" s="3">
        <v>0.74318181818181817</v>
      </c>
      <c r="G1771" s="3">
        <v>0.1</v>
      </c>
      <c r="H1771" s="3">
        <v>9.2045454545454541E-2</v>
      </c>
      <c r="I1771" s="3">
        <v>0.27613636363636362</v>
      </c>
      <c r="J1771" s="3">
        <v>2.223931996099196E-2</v>
      </c>
      <c r="K1771" s="3">
        <v>92041.400000000431</v>
      </c>
      <c r="L1771" s="3" t="s">
        <v>16513</v>
      </c>
      <c r="M1771" s="4" t="str">
        <f ca="1">IFERROR(__xludf.DUMMYFUNCTION("REGEXREPLACE(F3768,""\D"", """")"),"319")</f>
        <v>319</v>
      </c>
    </row>
    <row r="1772" spans="1:13" ht="15.75" customHeight="1">
      <c r="A1772" s="1">
        <v>4</v>
      </c>
      <c r="B1772" s="3">
        <v>5</v>
      </c>
      <c r="C1772" s="3" t="s">
        <v>20</v>
      </c>
      <c r="D1772" s="3">
        <v>0.17725307905019269</v>
      </c>
      <c r="E1772" s="3">
        <v>0.11681535623494819</v>
      </c>
      <c r="F1772" s="3">
        <v>0.71207729468599035</v>
      </c>
      <c r="G1772" s="3">
        <v>0.1391304347826087</v>
      </c>
      <c r="H1772" s="3">
        <v>0.17101449275362321</v>
      </c>
      <c r="I1772" s="3">
        <v>0.37971014492753619</v>
      </c>
      <c r="J1772" s="3">
        <v>5.4244462469751932E-2</v>
      </c>
      <c r="K1772" s="3">
        <v>115936.7000000012</v>
      </c>
      <c r="L1772" s="3" t="s">
        <v>12753</v>
      </c>
      <c r="M1772" s="4" t="str">
        <f ca="1">IFERROR(__xludf.DUMMYFUNCTION("REGEXREPLACE(F6,""\D"", """")"),"329")</f>
        <v>329</v>
      </c>
    </row>
    <row r="1773" spans="1:13" ht="15.75" customHeight="1">
      <c r="A1773" s="1">
        <v>4533</v>
      </c>
      <c r="B1773" s="3">
        <v>4534</v>
      </c>
      <c r="C1773" s="3" t="s">
        <v>12373</v>
      </c>
      <c r="D1773" s="3">
        <v>0.146760636663919</v>
      </c>
      <c r="E1773" s="3">
        <v>0.33569520448519968</v>
      </c>
      <c r="F1773" s="3">
        <v>0.71069633883704231</v>
      </c>
      <c r="G1773" s="3">
        <v>7.8966259870782485E-2</v>
      </c>
      <c r="H1773" s="3">
        <v>0.1069633883704235</v>
      </c>
      <c r="I1773" s="3">
        <v>0.20531227566403451</v>
      </c>
      <c r="J1773" s="3">
        <v>2.6772730231883431E-2</v>
      </c>
      <c r="K1773" s="3">
        <v>143266.10000000329</v>
      </c>
      <c r="L1773" s="3" t="s">
        <v>17279</v>
      </c>
      <c r="M1773" s="4" t="str">
        <f ca="1">IFERROR(__xludf.DUMMYFUNCTION("REGEXREPLACE(F4535,""\D"", """")"),"348")</f>
        <v>348</v>
      </c>
    </row>
    <row r="1774" spans="1:13" ht="15.75" customHeight="1">
      <c r="A1774" s="1">
        <v>0</v>
      </c>
      <c r="B1774" s="3">
        <v>1</v>
      </c>
      <c r="C1774" s="3" t="s">
        <v>5</v>
      </c>
      <c r="D1774" s="3">
        <v>0.1719575554544189</v>
      </c>
      <c r="E1774" s="3">
        <v>0.2305886158592059</v>
      </c>
      <c r="F1774" s="3">
        <v>0.61925601750547044</v>
      </c>
      <c r="G1774" s="3">
        <v>0.10503282275711159</v>
      </c>
      <c r="H1774" s="3">
        <v>0.12472647702407</v>
      </c>
      <c r="I1774" s="3">
        <v>0.26477024070021882</v>
      </c>
      <c r="J1774" s="3">
        <v>3.8420486870989763E-2</v>
      </c>
      <c r="K1774" s="3">
        <v>50247.999999999563</v>
      </c>
      <c r="L1774" s="3" t="s">
        <v>12749</v>
      </c>
      <c r="M1774" s="4" t="str">
        <f ca="1">IFERROR(__xludf.DUMMYFUNCTION("REGEXREPLACE(F2,""\D"", """")"),"#VALUE!")</f>
        <v>#VALUE!</v>
      </c>
    </row>
    <row r="1775" spans="1:13" ht="15.75" customHeight="1">
      <c r="A1775" s="1">
        <v>2</v>
      </c>
      <c r="B1775" s="3">
        <v>3</v>
      </c>
      <c r="C1775" s="3" t="s">
        <v>13</v>
      </c>
      <c r="D1775" s="3">
        <v>0.1731838126212227</v>
      </c>
      <c r="E1775" s="3">
        <v>0.22370934237298709</v>
      </c>
      <c r="F1775" s="3">
        <v>0.6308641975308642</v>
      </c>
      <c r="G1775" s="3">
        <v>9.6296296296296297E-2</v>
      </c>
      <c r="H1775" s="3">
        <v>0.1234567901234568</v>
      </c>
      <c r="I1775" s="3">
        <v>0.25432098765432098</v>
      </c>
      <c r="J1775" s="3">
        <v>3.7253208484972662E-2</v>
      </c>
      <c r="K1775" s="3">
        <v>88585.400000000081</v>
      </c>
      <c r="L1775" s="3" t="s">
        <v>12751</v>
      </c>
      <c r="M1775" s="4" t="str">
        <f ca="1">IFERROR(__xludf.DUMMYFUNCTION("REGEXREPLACE(F4,""\D"", """")"),"#VALUE!")</f>
        <v>#VALUE!</v>
      </c>
    </row>
    <row r="1776" spans="1:13" ht="15.75" customHeight="1">
      <c r="A1776" s="1">
        <v>5</v>
      </c>
      <c r="B1776" s="3">
        <v>6</v>
      </c>
      <c r="C1776" s="3" t="s">
        <v>25</v>
      </c>
      <c r="D1776" s="3">
        <v>0.19194293330773521</v>
      </c>
      <c r="E1776" s="3">
        <v>0.16394134240465899</v>
      </c>
      <c r="F1776" s="3">
        <v>0.59128630705394192</v>
      </c>
      <c r="G1776" s="3">
        <v>0.1307053941908714</v>
      </c>
      <c r="H1776" s="3">
        <v>0.14522821576763489</v>
      </c>
      <c r="I1776" s="3">
        <v>0.30082987551867219</v>
      </c>
      <c r="J1776" s="3">
        <v>5.1956156744422471E-2</v>
      </c>
      <c r="K1776" s="3">
        <v>54767.69999999948</v>
      </c>
      <c r="L1776" s="3" t="s">
        <v>12754</v>
      </c>
      <c r="M1776" s="4" t="str">
        <f ca="1">IFERROR(__xludf.DUMMYFUNCTION("REGEXREPLACE(F7,""\D"", """")"),"#VALUE!")</f>
        <v>#VALUE!</v>
      </c>
    </row>
    <row r="1777" spans="1:13" ht="15.75" customHeight="1">
      <c r="A1777" s="1">
        <v>6</v>
      </c>
      <c r="B1777" s="3">
        <v>7</v>
      </c>
      <c r="C1777" s="3" t="s">
        <v>28</v>
      </c>
      <c r="D1777" s="3">
        <v>0.29039274935099918</v>
      </c>
      <c r="E1777" s="3">
        <v>0.36076796044250131</v>
      </c>
      <c r="F1777" s="3">
        <v>0.62105263157894741</v>
      </c>
      <c r="G1777" s="3">
        <v>6.3157894736842107E-2</v>
      </c>
      <c r="H1777" s="3">
        <v>0.10526315789473679</v>
      </c>
      <c r="I1777" s="3">
        <v>0.2</v>
      </c>
      <c r="J1777" s="3">
        <v>3.8913295864408982E-2</v>
      </c>
      <c r="K1777" s="3">
        <v>10292.90000000002</v>
      </c>
      <c r="L1777" s="3" t="s">
        <v>12755</v>
      </c>
      <c r="M1777" s="4" t="str">
        <f ca="1">IFERROR(__xludf.DUMMYFUNCTION("REGEXREPLACE(F8,""\D"", """")"),"#VALUE!")</f>
        <v>#VALUE!</v>
      </c>
    </row>
    <row r="1778" spans="1:13" ht="15.75" customHeight="1">
      <c r="A1778" s="1">
        <v>7</v>
      </c>
      <c r="B1778" s="3">
        <v>8</v>
      </c>
      <c r="C1778" s="3" t="s">
        <v>30</v>
      </c>
      <c r="D1778" s="3">
        <v>0.2042899948314495</v>
      </c>
      <c r="E1778" s="3">
        <v>0.14358097993637661</v>
      </c>
      <c r="F1778" s="3">
        <v>0.61184210526315785</v>
      </c>
      <c r="G1778" s="3">
        <v>0.1118421052631579</v>
      </c>
      <c r="H1778" s="3">
        <v>0.13815789473684209</v>
      </c>
      <c r="I1778" s="3">
        <v>0.30921052631578949</v>
      </c>
      <c r="J1778" s="3">
        <v>4.7430440157694383E-2</v>
      </c>
      <c r="K1778" s="3">
        <v>16957.000000000018</v>
      </c>
      <c r="L1778" s="3" t="s">
        <v>12756</v>
      </c>
      <c r="M1778" s="4" t="str">
        <f ca="1">IFERROR(__xludf.DUMMYFUNCTION("REGEXREPLACE(F9,""\D"", """")"),"#VALUE!")</f>
        <v>#VALUE!</v>
      </c>
    </row>
    <row r="1779" spans="1:13" ht="15.75" customHeight="1">
      <c r="A1779" s="1">
        <v>11</v>
      </c>
      <c r="B1779" s="3">
        <v>12</v>
      </c>
      <c r="C1779" s="3" t="s">
        <v>46</v>
      </c>
      <c r="D1779" s="3">
        <v>0.1809879601899341</v>
      </c>
      <c r="E1779" s="3">
        <v>0.24651467472929409</v>
      </c>
      <c r="F1779" s="3">
        <v>0.63502109704641352</v>
      </c>
      <c r="G1779" s="3">
        <v>8.6497890295358648E-2</v>
      </c>
      <c r="H1779" s="3">
        <v>0.10759493670886081</v>
      </c>
      <c r="I1779" s="3">
        <v>0.2362869198312236</v>
      </c>
      <c r="J1779" s="3">
        <v>3.3937002898163413E-2</v>
      </c>
      <c r="K1779" s="3">
        <v>50330.899999999529</v>
      </c>
      <c r="L1779" s="3" t="s">
        <v>12760</v>
      </c>
      <c r="M1779" s="4" t="str">
        <f ca="1">IFERROR(__xludf.DUMMYFUNCTION("REGEXREPLACE(F13,""\D"", """")"),"#VALUE!")</f>
        <v>#VALUE!</v>
      </c>
    </row>
    <row r="1780" spans="1:13" ht="15.75" customHeight="1">
      <c r="A1780" s="1">
        <v>12</v>
      </c>
      <c r="B1780" s="3">
        <v>13</v>
      </c>
      <c r="C1780" s="3" t="s">
        <v>49</v>
      </c>
      <c r="D1780" s="3">
        <v>0.19332376928436701</v>
      </c>
      <c r="E1780" s="3">
        <v>0.17341322636577189</v>
      </c>
      <c r="F1780" s="3">
        <v>0.57632398753894076</v>
      </c>
      <c r="G1780" s="3">
        <v>0.10280373831775701</v>
      </c>
      <c r="H1780" s="3">
        <v>0.1277258566978193</v>
      </c>
      <c r="I1780" s="3">
        <v>0.27414330218068528</v>
      </c>
      <c r="J1780" s="3">
        <v>4.2793104997330841E-2</v>
      </c>
      <c r="K1780" s="3">
        <v>34885.799999999843</v>
      </c>
      <c r="L1780" s="3" t="s">
        <v>12761</v>
      </c>
      <c r="M1780" s="4" t="str">
        <f ca="1">IFERROR(__xludf.DUMMYFUNCTION("REGEXREPLACE(F14,""\D"", """")"),"#VALUE!")</f>
        <v>#VALUE!</v>
      </c>
    </row>
    <row r="1781" spans="1:13" ht="15.75" customHeight="1">
      <c r="A1781" s="1">
        <v>13</v>
      </c>
      <c r="B1781" s="3">
        <v>14</v>
      </c>
      <c r="C1781" s="3" t="s">
        <v>51</v>
      </c>
      <c r="D1781" s="3">
        <v>0.18873688586452331</v>
      </c>
      <c r="E1781" s="3">
        <v>0.1671516833545921</v>
      </c>
      <c r="F1781" s="3">
        <v>0.59278350515463918</v>
      </c>
      <c r="G1781" s="3">
        <v>0.1314432989690722</v>
      </c>
      <c r="H1781" s="3">
        <v>0.1314432989690722</v>
      </c>
      <c r="I1781" s="3">
        <v>0.30412371134020622</v>
      </c>
      <c r="J1781" s="3">
        <v>4.8454085476904302E-2</v>
      </c>
      <c r="K1781" s="3">
        <v>43390.69999999967</v>
      </c>
      <c r="L1781" s="3" t="s">
        <v>12762</v>
      </c>
      <c r="M1781" s="4" t="str">
        <f ca="1">IFERROR(__xludf.DUMMYFUNCTION("REGEXREPLACE(F15,""\D"", """")"),"#VALUE!")</f>
        <v>#VALUE!</v>
      </c>
    </row>
    <row r="1782" spans="1:13" ht="15.75" customHeight="1">
      <c r="A1782" s="1">
        <v>16</v>
      </c>
      <c r="B1782" s="3">
        <v>17</v>
      </c>
      <c r="C1782" s="3" t="s">
        <v>63</v>
      </c>
      <c r="D1782" s="3">
        <v>0.18433656541826851</v>
      </c>
      <c r="E1782" s="3">
        <v>0.23745078135150449</v>
      </c>
      <c r="F1782" s="3">
        <v>0.60922330097087374</v>
      </c>
      <c r="G1782" s="3">
        <v>0.1116504854368932</v>
      </c>
      <c r="H1782" s="3">
        <v>0.10436893203883491</v>
      </c>
      <c r="I1782" s="3">
        <v>0.24029126213592231</v>
      </c>
      <c r="J1782" s="3">
        <v>3.8636761693790558E-2</v>
      </c>
      <c r="K1782" s="3">
        <v>44793.199999999641</v>
      </c>
      <c r="L1782" s="3" t="s">
        <v>12765</v>
      </c>
      <c r="M1782" s="4" t="str">
        <f ca="1">IFERROR(__xludf.DUMMYFUNCTION("REGEXREPLACE(F18,""\D"", """")"),"#VALUE!")</f>
        <v>#VALUE!</v>
      </c>
    </row>
    <row r="1783" spans="1:13" ht="15.75" customHeight="1">
      <c r="A1783" s="1">
        <v>19</v>
      </c>
      <c r="B1783" s="3">
        <v>20</v>
      </c>
      <c r="C1783" s="3" t="s">
        <v>73</v>
      </c>
      <c r="D1783" s="3">
        <v>0.1687044272889334</v>
      </c>
      <c r="E1783" s="3">
        <v>0.18793376710198881</v>
      </c>
      <c r="F1783" s="3">
        <v>0.65482233502538068</v>
      </c>
      <c r="G1783" s="3">
        <v>9.1370558375634514E-2</v>
      </c>
      <c r="H1783" s="3">
        <v>0.13197969543147209</v>
      </c>
      <c r="I1783" s="3">
        <v>0.26395939086294418</v>
      </c>
      <c r="J1783" s="3">
        <v>3.4893927664011663E-2</v>
      </c>
      <c r="K1783" s="3">
        <v>20974.3</v>
      </c>
      <c r="L1783" s="3" t="s">
        <v>12768</v>
      </c>
      <c r="M1783" s="4" t="str">
        <f ca="1">IFERROR(__xludf.DUMMYFUNCTION("REGEXREPLACE(F21,""\D"", """")"),"#VALUE!")</f>
        <v>#VALUE!</v>
      </c>
    </row>
    <row r="1784" spans="1:13" ht="15.75" customHeight="1">
      <c r="A1784" s="1">
        <v>21</v>
      </c>
      <c r="B1784" s="3">
        <v>22</v>
      </c>
      <c r="C1784" s="3" t="s">
        <v>79</v>
      </c>
      <c r="D1784" s="3">
        <v>0.1921430908244906</v>
      </c>
      <c r="E1784" s="3">
        <v>0.2366204601111099</v>
      </c>
      <c r="F1784" s="3">
        <v>0.62179487179487181</v>
      </c>
      <c r="G1784" s="3">
        <v>9.6153846153846159E-2</v>
      </c>
      <c r="H1784" s="3">
        <v>0.108974358974359</v>
      </c>
      <c r="I1784" s="3">
        <v>0.25641025641025639</v>
      </c>
      <c r="J1784" s="3">
        <v>3.8263521374038989E-2</v>
      </c>
      <c r="K1784" s="3">
        <v>50817.199999999531</v>
      </c>
      <c r="L1784" s="3" t="s">
        <v>12770</v>
      </c>
      <c r="M1784" s="4" t="str">
        <f ca="1">IFERROR(__xludf.DUMMYFUNCTION("REGEXREPLACE(F23,""\D"", """")"),"#VALUE!")</f>
        <v>#VALUE!</v>
      </c>
    </row>
    <row r="1785" spans="1:13" ht="15.75" customHeight="1">
      <c r="A1785" s="1">
        <v>24</v>
      </c>
      <c r="B1785" s="3">
        <v>25</v>
      </c>
      <c r="C1785" s="3" t="s">
        <v>90</v>
      </c>
      <c r="D1785" s="3">
        <v>0.14939701766361699</v>
      </c>
      <c r="E1785" s="3">
        <v>0.20055904580613509</v>
      </c>
      <c r="F1785" s="3">
        <v>0.62857142857142856</v>
      </c>
      <c r="G1785" s="3">
        <v>0.1214285714285714</v>
      </c>
      <c r="H1785" s="3">
        <v>0.1142857142857143</v>
      </c>
      <c r="I1785" s="3">
        <v>0.3</v>
      </c>
      <c r="J1785" s="3">
        <v>3.3852430147875381E-2</v>
      </c>
      <c r="K1785" s="3">
        <v>31875.799999999919</v>
      </c>
      <c r="L1785" s="3" t="s">
        <v>12773</v>
      </c>
      <c r="M1785" s="4" t="str">
        <f ca="1">IFERROR(__xludf.DUMMYFUNCTION("REGEXREPLACE(F26,""\D"", """")"),"#VALUE!")</f>
        <v>#VALUE!</v>
      </c>
    </row>
    <row r="1786" spans="1:13" ht="15.75" customHeight="1">
      <c r="A1786" s="1">
        <v>26</v>
      </c>
      <c r="B1786" s="3">
        <v>27</v>
      </c>
      <c r="C1786" s="3" t="s">
        <v>98</v>
      </c>
      <c r="D1786" s="3">
        <v>0.16532505262952221</v>
      </c>
      <c r="E1786" s="3">
        <v>0.21659150627310009</v>
      </c>
      <c r="F1786" s="3">
        <v>0.58437499999999998</v>
      </c>
      <c r="G1786" s="3">
        <v>9.6875000000000003E-2</v>
      </c>
      <c r="H1786" s="3">
        <v>0.11874999999999999</v>
      </c>
      <c r="I1786" s="3">
        <v>0.25</v>
      </c>
      <c r="J1786" s="3">
        <v>3.4139480367422648E-2</v>
      </c>
      <c r="K1786" s="3">
        <v>35248.599999999838</v>
      </c>
      <c r="L1786" s="3" t="s">
        <v>12775</v>
      </c>
      <c r="M1786" s="4" t="str">
        <f ca="1">IFERROR(__xludf.DUMMYFUNCTION("REGEXREPLACE(F28,""\D"", """")"),"#VALUE!")</f>
        <v>#VALUE!</v>
      </c>
    </row>
    <row r="1787" spans="1:13" ht="15.75" customHeight="1">
      <c r="A1787" s="1">
        <v>27</v>
      </c>
      <c r="B1787" s="3">
        <v>28</v>
      </c>
      <c r="C1787" s="3" t="s">
        <v>100</v>
      </c>
      <c r="D1787" s="3">
        <v>0.14904489282746219</v>
      </c>
      <c r="E1787" s="3">
        <v>0.2546799579823652</v>
      </c>
      <c r="F1787" s="3">
        <v>0.59649122807017541</v>
      </c>
      <c r="G1787" s="3">
        <v>9.0643274853801165E-2</v>
      </c>
      <c r="H1787" s="3">
        <v>0.10526315789473679</v>
      </c>
      <c r="I1787" s="3">
        <v>0.23976608187134499</v>
      </c>
      <c r="J1787" s="3">
        <v>2.795834317109366E-2</v>
      </c>
      <c r="K1787" s="3">
        <v>37667.799999999799</v>
      </c>
      <c r="L1787" s="3" t="s">
        <v>12776</v>
      </c>
      <c r="M1787" s="4" t="str">
        <f ca="1">IFERROR(__xludf.DUMMYFUNCTION("REGEXREPLACE(F29,""\D"", """")"),"#VALUE!")</f>
        <v>#VALUE!</v>
      </c>
    </row>
    <row r="1788" spans="1:13" ht="15.75" customHeight="1">
      <c r="A1788" s="1">
        <v>28</v>
      </c>
      <c r="B1788" s="3">
        <v>29</v>
      </c>
      <c r="C1788" s="3" t="s">
        <v>103</v>
      </c>
      <c r="D1788" s="3">
        <v>0.12288770976718939</v>
      </c>
      <c r="E1788" s="3">
        <v>0.17947570956581341</v>
      </c>
      <c r="F1788" s="3">
        <v>0.62566844919786091</v>
      </c>
      <c r="G1788" s="3">
        <v>0.1550802139037433</v>
      </c>
      <c r="H1788" s="3">
        <v>0.1122994652406417</v>
      </c>
      <c r="I1788" s="3">
        <v>0.29946524064171121</v>
      </c>
      <c r="J1788" s="3">
        <v>3.0825633969400669E-2</v>
      </c>
      <c r="K1788" s="3">
        <v>21673.80000000001</v>
      </c>
      <c r="L1788" s="3" t="s">
        <v>12777</v>
      </c>
      <c r="M1788" s="4" t="str">
        <f ca="1">IFERROR(__xludf.DUMMYFUNCTION("REGEXREPLACE(F30,""\D"", """")"),"#VALUE!")</f>
        <v>#VALUE!</v>
      </c>
    </row>
    <row r="1789" spans="1:13" ht="15.75" customHeight="1">
      <c r="A1789" s="1">
        <v>29</v>
      </c>
      <c r="B1789" s="3">
        <v>30</v>
      </c>
      <c r="C1789" s="3" t="s">
        <v>105</v>
      </c>
      <c r="D1789" s="3">
        <v>0.17614593819559579</v>
      </c>
      <c r="E1789" s="3">
        <v>0.27051677387354189</v>
      </c>
      <c r="F1789" s="3">
        <v>0.64599483204134367</v>
      </c>
      <c r="G1789" s="3">
        <v>9.0439276485788117E-2</v>
      </c>
      <c r="H1789" s="3">
        <v>0.1007751937984496</v>
      </c>
      <c r="I1789" s="3">
        <v>0.23514211886304909</v>
      </c>
      <c r="J1789" s="3">
        <v>3.2407471365806503E-2</v>
      </c>
      <c r="K1789" s="3">
        <v>40943.599999999693</v>
      </c>
      <c r="L1789" s="3" t="s">
        <v>12778</v>
      </c>
      <c r="M1789" s="4" t="str">
        <f ca="1">IFERROR(__xludf.DUMMYFUNCTION("REGEXREPLACE(F31,""\D"", """")"),"#VALUE!")</f>
        <v>#VALUE!</v>
      </c>
    </row>
    <row r="1790" spans="1:13" ht="15.75" customHeight="1">
      <c r="A1790" s="1">
        <v>31</v>
      </c>
      <c r="B1790" s="3">
        <v>32</v>
      </c>
      <c r="C1790" s="3" t="s">
        <v>112</v>
      </c>
      <c r="D1790" s="3">
        <v>0.18679331601520749</v>
      </c>
      <c r="E1790" s="3">
        <v>0.19118713210102289</v>
      </c>
      <c r="F1790" s="3">
        <v>0.60509554140127386</v>
      </c>
      <c r="G1790" s="3">
        <v>0.1019108280254777</v>
      </c>
      <c r="H1790" s="3">
        <v>0.1082802547770701</v>
      </c>
      <c r="I1790" s="3">
        <v>0.28662420382165599</v>
      </c>
      <c r="J1790" s="3">
        <v>3.6062757996901992E-2</v>
      </c>
      <c r="K1790" s="3">
        <v>17720.000000000011</v>
      </c>
      <c r="L1790" s="3" t="s">
        <v>12780</v>
      </c>
      <c r="M1790" s="4" t="str">
        <f ca="1">IFERROR(__xludf.DUMMYFUNCTION("REGEXREPLACE(F33,""\D"", """")"),"#VALUE!")</f>
        <v>#VALUE!</v>
      </c>
    </row>
    <row r="1791" spans="1:13" ht="15.75" customHeight="1">
      <c r="A1791" s="1">
        <v>32</v>
      </c>
      <c r="B1791" s="3">
        <v>33</v>
      </c>
      <c r="C1791" s="3" t="s">
        <v>115</v>
      </c>
      <c r="D1791" s="3">
        <v>0.14747306182020931</v>
      </c>
      <c r="E1791" s="3">
        <v>0.20871369124270511</v>
      </c>
      <c r="F1791" s="3">
        <v>0.62321792260692466</v>
      </c>
      <c r="G1791" s="3">
        <v>0.1079429735234216</v>
      </c>
      <c r="H1791" s="3">
        <v>0.1384928716904277</v>
      </c>
      <c r="I1791" s="3">
        <v>0.27494908350305503</v>
      </c>
      <c r="J1791" s="3">
        <v>3.5328605898645643E-2</v>
      </c>
      <c r="K1791" s="3">
        <v>54103.999999999462</v>
      </c>
      <c r="L1791" s="3" t="s">
        <v>12781</v>
      </c>
      <c r="M1791" s="4" t="str">
        <f ca="1">IFERROR(__xludf.DUMMYFUNCTION("REGEXREPLACE(F34,""\D"", """")"),"#VALUE!")</f>
        <v>#VALUE!</v>
      </c>
    </row>
    <row r="1792" spans="1:13" ht="15.75" customHeight="1">
      <c r="A1792" s="1">
        <v>34</v>
      </c>
      <c r="B1792" s="3">
        <v>35</v>
      </c>
      <c r="C1792" s="3" t="s">
        <v>123</v>
      </c>
      <c r="D1792" s="3">
        <v>0.13957345217256051</v>
      </c>
      <c r="E1792" s="3">
        <v>0.19948166009252841</v>
      </c>
      <c r="F1792" s="3">
        <v>0.6181229773462783</v>
      </c>
      <c r="G1792" s="3">
        <v>9.7087378640776698E-2</v>
      </c>
      <c r="H1792" s="3">
        <v>0.12621359223300971</v>
      </c>
      <c r="I1792" s="3">
        <v>0.26537216828478971</v>
      </c>
      <c r="J1792" s="3">
        <v>2.976434258558544E-2</v>
      </c>
      <c r="K1792" s="3">
        <v>34142.799999999843</v>
      </c>
      <c r="L1792" s="3" t="s">
        <v>12783</v>
      </c>
      <c r="M1792" s="4" t="str">
        <f ca="1">IFERROR(__xludf.DUMMYFUNCTION("REGEXREPLACE(F36,""\D"", """")"),"#VALUE!")</f>
        <v>#VALUE!</v>
      </c>
    </row>
    <row r="1793" spans="1:13" ht="15.75" customHeight="1">
      <c r="A1793" s="1">
        <v>35</v>
      </c>
      <c r="B1793" s="3">
        <v>36</v>
      </c>
      <c r="C1793" s="3" t="s">
        <v>125</v>
      </c>
      <c r="D1793" s="3">
        <v>0.14877986330073439</v>
      </c>
      <c r="E1793" s="3">
        <v>0.36067626632367861</v>
      </c>
      <c r="F1793" s="3">
        <v>0.6308943089430894</v>
      </c>
      <c r="G1793" s="3">
        <v>8.1300813008130079E-2</v>
      </c>
      <c r="H1793" s="3">
        <v>0.10731707317073171</v>
      </c>
      <c r="I1793" s="3">
        <v>0.20813008130081301</v>
      </c>
      <c r="J1793" s="3">
        <v>2.720458428845729E-2</v>
      </c>
      <c r="K1793" s="3">
        <v>68027.999999999622</v>
      </c>
      <c r="L1793" s="3" t="s">
        <v>12784</v>
      </c>
      <c r="M1793" s="4" t="str">
        <f ca="1">IFERROR(__xludf.DUMMYFUNCTION("REGEXREPLACE(F37,""\D"", """")"),"#VALUE!")</f>
        <v>#VALUE!</v>
      </c>
    </row>
    <row r="1794" spans="1:13" ht="15.75" customHeight="1">
      <c r="A1794" s="1">
        <v>36</v>
      </c>
      <c r="B1794" s="3">
        <v>37</v>
      </c>
      <c r="C1794" s="3" t="s">
        <v>128</v>
      </c>
      <c r="D1794" s="3">
        <v>0.2362610569303184</v>
      </c>
      <c r="E1794" s="3">
        <v>0.23849718844324561</v>
      </c>
      <c r="F1794" s="3">
        <v>0.61240310077519378</v>
      </c>
      <c r="G1794" s="3">
        <v>8.5271317829457363E-2</v>
      </c>
      <c r="H1794" s="3">
        <v>0.1124031007751938</v>
      </c>
      <c r="I1794" s="3">
        <v>0.23643410852713179</v>
      </c>
      <c r="J1794" s="3">
        <v>4.3877201106247668E-2</v>
      </c>
      <c r="K1794" s="3">
        <v>27113.49999999996</v>
      </c>
      <c r="L1794" s="3" t="s">
        <v>12785</v>
      </c>
      <c r="M1794" s="4" t="str">
        <f ca="1">IFERROR(__xludf.DUMMYFUNCTION("REGEXREPLACE(F38,""\D"", """")"),"#VALUE!")</f>
        <v>#VALUE!</v>
      </c>
    </row>
    <row r="1795" spans="1:13" ht="15.75" customHeight="1">
      <c r="A1795" s="1">
        <v>37</v>
      </c>
      <c r="B1795" s="3">
        <v>38</v>
      </c>
      <c r="C1795" s="3" t="s">
        <v>130</v>
      </c>
      <c r="D1795" s="3">
        <v>0.16330930117831891</v>
      </c>
      <c r="E1795" s="3">
        <v>0.27159825038873631</v>
      </c>
      <c r="F1795" s="3">
        <v>0.60479041916167664</v>
      </c>
      <c r="G1795" s="3">
        <v>6.5868263473053898E-2</v>
      </c>
      <c r="H1795" s="3">
        <v>0.1017964071856287</v>
      </c>
      <c r="I1795" s="3">
        <v>0.22455089820359281</v>
      </c>
      <c r="J1795" s="3">
        <v>2.5580534327344411E-2</v>
      </c>
      <c r="K1795" s="3">
        <v>35958.399999999812</v>
      </c>
      <c r="L1795" s="3" t="s">
        <v>12786</v>
      </c>
      <c r="M1795" s="4" t="str">
        <f ca="1">IFERROR(__xludf.DUMMYFUNCTION("REGEXREPLACE(F39,""\D"", """")"),"#VALUE!")</f>
        <v>#VALUE!</v>
      </c>
    </row>
    <row r="1796" spans="1:13" ht="15.75" customHeight="1">
      <c r="A1796" s="1">
        <v>38</v>
      </c>
      <c r="B1796" s="3">
        <v>39</v>
      </c>
      <c r="C1796" s="3" t="s">
        <v>132</v>
      </c>
      <c r="D1796" s="3">
        <v>0.15872871759760851</v>
      </c>
      <c r="E1796" s="3">
        <v>0.20504214075456931</v>
      </c>
      <c r="F1796" s="3">
        <v>0.62402088772845954</v>
      </c>
      <c r="G1796" s="3">
        <v>7.8328981723237601E-2</v>
      </c>
      <c r="H1796" s="3">
        <v>0.12793733681462141</v>
      </c>
      <c r="I1796" s="3">
        <v>0.27937336814621411</v>
      </c>
      <c r="J1796" s="3">
        <v>3.0875143365174221E-2</v>
      </c>
      <c r="K1796" s="3">
        <v>42243.999999999709</v>
      </c>
      <c r="L1796" s="3" t="s">
        <v>12787</v>
      </c>
      <c r="M1796" s="4" t="str">
        <f ca="1">IFERROR(__xludf.DUMMYFUNCTION("REGEXREPLACE(F40,""\D"", """")"),"#VALUE!")</f>
        <v>#VALUE!</v>
      </c>
    </row>
    <row r="1797" spans="1:13" ht="15.75" customHeight="1">
      <c r="A1797" s="1">
        <v>41</v>
      </c>
      <c r="B1797" s="3">
        <v>42</v>
      </c>
      <c r="C1797" s="3" t="s">
        <v>144</v>
      </c>
      <c r="D1797" s="3">
        <v>0.13879622520751861</v>
      </c>
      <c r="E1797" s="3">
        <v>0.25210495471887823</v>
      </c>
      <c r="F1797" s="3">
        <v>0.62549800796812749</v>
      </c>
      <c r="G1797" s="3">
        <v>0.11155378486055779</v>
      </c>
      <c r="H1797" s="3">
        <v>0.1334661354581673</v>
      </c>
      <c r="I1797" s="3">
        <v>0.27290836653386452</v>
      </c>
      <c r="J1797" s="3">
        <v>3.3192571373582648E-2</v>
      </c>
      <c r="K1797" s="3">
        <v>56108.599999999453</v>
      </c>
      <c r="L1797" s="3" t="s">
        <v>12790</v>
      </c>
      <c r="M1797" s="4" t="str">
        <f ca="1">IFERROR(__xludf.DUMMYFUNCTION("REGEXREPLACE(F43,""\D"", """")"),"#VALUE!")</f>
        <v>#VALUE!</v>
      </c>
    </row>
    <row r="1798" spans="1:13" ht="15.75" customHeight="1">
      <c r="A1798" s="1">
        <v>42</v>
      </c>
      <c r="B1798" s="3">
        <v>43</v>
      </c>
      <c r="C1798" s="3" t="s">
        <v>147</v>
      </c>
      <c r="D1798" s="3">
        <v>0.1440611772217591</v>
      </c>
      <c r="E1798" s="3">
        <v>0.24933706217090479</v>
      </c>
      <c r="F1798" s="3">
        <v>0.6588235294117647</v>
      </c>
      <c r="G1798" s="3">
        <v>0.1019607843137255</v>
      </c>
      <c r="H1798" s="3">
        <v>0.1215686274509804</v>
      </c>
      <c r="I1798" s="3">
        <v>0.25098039215686269</v>
      </c>
      <c r="J1798" s="3">
        <v>3.0629386249609591E-2</v>
      </c>
      <c r="K1798" s="3">
        <v>26923.499999999949</v>
      </c>
      <c r="L1798" s="3" t="s">
        <v>12791</v>
      </c>
      <c r="M1798" s="4" t="str">
        <f ca="1">IFERROR(__xludf.DUMMYFUNCTION("REGEXREPLACE(F44,""\D"", """")"),"#VALUE!")</f>
        <v>#VALUE!</v>
      </c>
    </row>
    <row r="1799" spans="1:13" ht="15.75" customHeight="1">
      <c r="A1799" s="1">
        <v>44</v>
      </c>
      <c r="B1799" s="3">
        <v>45</v>
      </c>
      <c r="C1799" s="3" t="s">
        <v>153</v>
      </c>
      <c r="D1799" s="3">
        <v>0.15664447048747321</v>
      </c>
      <c r="E1799" s="3">
        <v>0.19506246342305311</v>
      </c>
      <c r="F1799" s="3">
        <v>0.60744985673352436</v>
      </c>
      <c r="G1799" s="3">
        <v>0.1117478510028653</v>
      </c>
      <c r="H1799" s="3">
        <v>0.13753581661891121</v>
      </c>
      <c r="I1799" s="3">
        <v>0.27507163323782241</v>
      </c>
      <c r="J1799" s="3">
        <v>3.7737221108603433E-2</v>
      </c>
      <c r="K1799" s="3">
        <v>38313.699999999757</v>
      </c>
      <c r="L1799" s="3" t="s">
        <v>12793</v>
      </c>
      <c r="M1799" s="4" t="str">
        <f ca="1">IFERROR(__xludf.DUMMYFUNCTION("REGEXREPLACE(F46,""\D"", """")"),"#VALUE!")</f>
        <v>#VALUE!</v>
      </c>
    </row>
    <row r="1800" spans="1:13" ht="15.75" customHeight="1">
      <c r="A1800" s="1">
        <v>45</v>
      </c>
      <c r="B1800" s="3">
        <v>46</v>
      </c>
      <c r="C1800" s="3" t="s">
        <v>156</v>
      </c>
      <c r="D1800" s="3">
        <v>0.24752970840708161</v>
      </c>
      <c r="E1800" s="3">
        <v>0.52296120582930983</v>
      </c>
      <c r="F1800" s="3">
        <v>0.56187290969899661</v>
      </c>
      <c r="G1800" s="3">
        <v>5.6856187290969903E-2</v>
      </c>
      <c r="H1800" s="3">
        <v>8.0267558528428096E-2</v>
      </c>
      <c r="I1800" s="3">
        <v>0.17391304347826089</v>
      </c>
      <c r="J1800" s="3">
        <v>3.1209775859705101E-2</v>
      </c>
      <c r="K1800" s="3">
        <v>32690.899999999911</v>
      </c>
      <c r="L1800" s="3" t="s">
        <v>12794</v>
      </c>
      <c r="M1800" s="4" t="str">
        <f ca="1">IFERROR(__xludf.DUMMYFUNCTION("REGEXREPLACE(F47,""\D"", """")"),"#VALUE!")</f>
        <v>#VALUE!</v>
      </c>
    </row>
    <row r="1801" spans="1:13" ht="15.75" customHeight="1">
      <c r="A1801" s="1">
        <v>46</v>
      </c>
      <c r="B1801" s="3">
        <v>47</v>
      </c>
      <c r="C1801" s="3" t="s">
        <v>159</v>
      </c>
      <c r="D1801" s="3">
        <v>0.1538287501692171</v>
      </c>
      <c r="E1801" s="3">
        <v>0.29699144494842289</v>
      </c>
      <c r="F1801" s="3">
        <v>0.59304703476482623</v>
      </c>
      <c r="G1801" s="3">
        <v>7.1574642126789365E-2</v>
      </c>
      <c r="H1801" s="3">
        <v>0.10838445807770961</v>
      </c>
      <c r="I1801" s="3">
        <v>0.22290388548057261</v>
      </c>
      <c r="J1801" s="3">
        <v>2.6402538533345021E-2</v>
      </c>
      <c r="K1801" s="3">
        <v>53763.499999999462</v>
      </c>
      <c r="L1801" s="3" t="s">
        <v>12795</v>
      </c>
      <c r="M1801" s="4" t="str">
        <f ca="1">IFERROR(__xludf.DUMMYFUNCTION("REGEXREPLACE(F48,""\D"", """")"),"#VALUE!")</f>
        <v>#VALUE!</v>
      </c>
    </row>
    <row r="1802" spans="1:13" ht="15.75" customHeight="1">
      <c r="A1802" s="1">
        <v>47</v>
      </c>
      <c r="B1802" s="3">
        <v>48</v>
      </c>
      <c r="C1802" s="3" t="s">
        <v>161</v>
      </c>
      <c r="D1802" s="3">
        <v>0.1783367401838433</v>
      </c>
      <c r="E1802" s="3">
        <v>0.2455829887103862</v>
      </c>
      <c r="F1802" s="3">
        <v>0.60869565217391308</v>
      </c>
      <c r="G1802" s="3">
        <v>7.9710144927536225E-2</v>
      </c>
      <c r="H1802" s="3">
        <v>0.11594202898550721</v>
      </c>
      <c r="I1802" s="3">
        <v>0.24637681159420291</v>
      </c>
      <c r="J1802" s="3">
        <v>3.2673836003960989E-2</v>
      </c>
      <c r="K1802" s="3">
        <v>30432.599999999919</v>
      </c>
      <c r="L1802" s="3" t="s">
        <v>12796</v>
      </c>
      <c r="M1802" s="4" t="str">
        <f ca="1">IFERROR(__xludf.DUMMYFUNCTION("REGEXREPLACE(F49,""\D"", """")"),"#VALUE!")</f>
        <v>#VALUE!</v>
      </c>
    </row>
    <row r="1803" spans="1:13" ht="15.75" customHeight="1">
      <c r="A1803" s="1">
        <v>48</v>
      </c>
      <c r="B1803" s="3">
        <v>49</v>
      </c>
      <c r="C1803" s="3" t="s">
        <v>163</v>
      </c>
      <c r="D1803" s="3">
        <v>0.20992080788662881</v>
      </c>
      <c r="E1803" s="3">
        <v>0.18396811611926919</v>
      </c>
      <c r="F1803" s="3">
        <v>0.58653846153846156</v>
      </c>
      <c r="G1803" s="3">
        <v>0.1057692307692308</v>
      </c>
      <c r="H1803" s="3">
        <v>0.14423076923076919</v>
      </c>
      <c r="I1803" s="3">
        <v>0.30769230769230771</v>
      </c>
      <c r="J1803" s="3">
        <v>4.6731484546791588E-2</v>
      </c>
      <c r="K1803" s="3">
        <v>12147.00000000002</v>
      </c>
      <c r="L1803" s="3" t="s">
        <v>12797</v>
      </c>
      <c r="M1803" s="4" t="str">
        <f ca="1">IFERROR(__xludf.DUMMYFUNCTION("REGEXREPLACE(F50,""\D"", """")"),"#VALUE!")</f>
        <v>#VALUE!</v>
      </c>
    </row>
    <row r="1804" spans="1:13" ht="15.75" customHeight="1">
      <c r="A1804" s="1">
        <v>49</v>
      </c>
      <c r="B1804" s="3">
        <v>50</v>
      </c>
      <c r="C1804" s="3" t="s">
        <v>166</v>
      </c>
      <c r="D1804" s="3">
        <v>0.14926078900311479</v>
      </c>
      <c r="E1804" s="3">
        <v>0.2660494296287787</v>
      </c>
      <c r="F1804" s="3">
        <v>0.62068965517241381</v>
      </c>
      <c r="G1804" s="3">
        <v>0.10344827586206901</v>
      </c>
      <c r="H1804" s="3">
        <v>0.13793103448275859</v>
      </c>
      <c r="I1804" s="3">
        <v>0.26896551724137929</v>
      </c>
      <c r="J1804" s="3">
        <v>3.3053356203546852E-2</v>
      </c>
      <c r="K1804" s="3">
        <v>15962.40000000002</v>
      </c>
      <c r="L1804" s="3" t="s">
        <v>12798</v>
      </c>
      <c r="M1804" s="4" t="str">
        <f ca="1">IFERROR(__xludf.DUMMYFUNCTION("REGEXREPLACE(F51,""\D"", """")"),"#VALUE!")</f>
        <v>#VALUE!</v>
      </c>
    </row>
    <row r="1805" spans="1:13" ht="15.75" customHeight="1">
      <c r="A1805" s="1">
        <v>51</v>
      </c>
      <c r="B1805" s="3">
        <v>52</v>
      </c>
      <c r="C1805" s="3" t="s">
        <v>172</v>
      </c>
      <c r="D1805" s="3">
        <v>0.1786785610052232</v>
      </c>
      <c r="E1805" s="3">
        <v>0.1810954889587347</v>
      </c>
      <c r="F1805" s="3">
        <v>0.59737417943107218</v>
      </c>
      <c r="G1805" s="3">
        <v>0.10940919037199121</v>
      </c>
      <c r="H1805" s="3">
        <v>0.13129102844638951</v>
      </c>
      <c r="I1805" s="3">
        <v>0.27789934354485779</v>
      </c>
      <c r="J1805" s="3">
        <v>4.1863876768721331E-2</v>
      </c>
      <c r="K1805" s="3">
        <v>52213.299999999523</v>
      </c>
      <c r="L1805" s="3" t="s">
        <v>12800</v>
      </c>
      <c r="M1805" s="4" t="str">
        <f ca="1">IFERROR(__xludf.DUMMYFUNCTION("REGEXREPLACE(F53,""\D"", """")"),"#VALUE!")</f>
        <v>#VALUE!</v>
      </c>
    </row>
    <row r="1806" spans="1:13" ht="15.75" customHeight="1">
      <c r="A1806" s="1">
        <v>52</v>
      </c>
      <c r="B1806" s="3">
        <v>53</v>
      </c>
      <c r="C1806" s="3" t="s">
        <v>174</v>
      </c>
      <c r="D1806" s="3">
        <v>0.1882281251030638</v>
      </c>
      <c r="E1806" s="3">
        <v>0.14794425812732401</v>
      </c>
      <c r="F1806" s="3">
        <v>0.59756097560975607</v>
      </c>
      <c r="G1806" s="3">
        <v>9.7560975609756101E-2</v>
      </c>
      <c r="H1806" s="3">
        <v>0.14329268292682931</v>
      </c>
      <c r="I1806" s="3">
        <v>0.29878048780487798</v>
      </c>
      <c r="J1806" s="3">
        <v>4.3119450400328857E-2</v>
      </c>
      <c r="K1806" s="3">
        <v>38416.399999999812</v>
      </c>
      <c r="L1806" s="3" t="s">
        <v>12801</v>
      </c>
      <c r="M1806" s="4" t="str">
        <f ca="1">IFERROR(__xludf.DUMMYFUNCTION("REGEXREPLACE(F54,""\D"", """")"),"#VALUE!")</f>
        <v>#VALUE!</v>
      </c>
    </row>
    <row r="1807" spans="1:13" ht="15.75" customHeight="1">
      <c r="A1807" s="1">
        <v>53</v>
      </c>
      <c r="B1807" s="3">
        <v>54</v>
      </c>
      <c r="C1807" s="3" t="s">
        <v>176</v>
      </c>
      <c r="D1807" s="3">
        <v>0.1470687469574338</v>
      </c>
      <c r="E1807" s="3">
        <v>0.26549060512305123</v>
      </c>
      <c r="F1807" s="3">
        <v>0.57731958762886593</v>
      </c>
      <c r="G1807" s="3">
        <v>9.2783505154639179E-2</v>
      </c>
      <c r="H1807" s="3">
        <v>0.10309278350515461</v>
      </c>
      <c r="I1807" s="3">
        <v>0.2422680412371134</v>
      </c>
      <c r="J1807" s="3">
        <v>2.6708076363566591E-2</v>
      </c>
      <c r="K1807" s="3">
        <v>21700.400000000001</v>
      </c>
      <c r="L1807" s="3" t="s">
        <v>12802</v>
      </c>
      <c r="M1807" s="4" t="str">
        <f ca="1">IFERROR(__xludf.DUMMYFUNCTION("REGEXREPLACE(F55,""\D"", """")"),"#VALUE!")</f>
        <v>#VALUE!</v>
      </c>
    </row>
    <row r="1808" spans="1:13" ht="15.75" customHeight="1">
      <c r="A1808" s="1">
        <v>54</v>
      </c>
      <c r="B1808" s="3">
        <v>55</v>
      </c>
      <c r="C1808" s="3" t="s">
        <v>179</v>
      </c>
      <c r="D1808" s="3">
        <v>0.19334844980756671</v>
      </c>
      <c r="E1808" s="3">
        <v>0.32782236504614931</v>
      </c>
      <c r="F1808" s="3">
        <v>0.65372168284789645</v>
      </c>
      <c r="G1808" s="3">
        <v>8.0906148867313912E-2</v>
      </c>
      <c r="H1808" s="3">
        <v>0.1197411003236246</v>
      </c>
      <c r="I1808" s="3">
        <v>0.23300970873786411</v>
      </c>
      <c r="J1808" s="3">
        <v>3.6536386371919333E-2</v>
      </c>
      <c r="K1808" s="3">
        <v>31944.09999999986</v>
      </c>
      <c r="L1808" s="3" t="s">
        <v>12803</v>
      </c>
      <c r="M1808" s="4" t="str">
        <f ca="1">IFERROR(__xludf.DUMMYFUNCTION("REGEXREPLACE(F56,""\D"", """")"),"#VALUE!")</f>
        <v>#VALUE!</v>
      </c>
    </row>
    <row r="1809" spans="1:13" ht="15.75" customHeight="1">
      <c r="A1809" s="1">
        <v>55</v>
      </c>
      <c r="B1809" s="3">
        <v>56</v>
      </c>
      <c r="C1809" s="3" t="s">
        <v>182</v>
      </c>
      <c r="D1809" s="3">
        <v>0.1586128647851146</v>
      </c>
      <c r="E1809" s="3">
        <v>0.23984041998194541</v>
      </c>
      <c r="F1809" s="3">
        <v>0.63309352517985606</v>
      </c>
      <c r="G1809" s="3">
        <v>6.4748201438848921E-2</v>
      </c>
      <c r="H1809" s="3">
        <v>0.10071942446043169</v>
      </c>
      <c r="I1809" s="3">
        <v>0.20143884892086331</v>
      </c>
      <c r="J1809" s="3">
        <v>2.2527804511505659E-2</v>
      </c>
      <c r="K1809" s="3">
        <v>15257.20000000003</v>
      </c>
      <c r="L1809" s="3" t="s">
        <v>12804</v>
      </c>
      <c r="M1809" s="4" t="str">
        <f ca="1">IFERROR(__xludf.DUMMYFUNCTION("REGEXREPLACE(F57,""\D"", """")"),"#VALUE!")</f>
        <v>#VALUE!</v>
      </c>
    </row>
    <row r="1810" spans="1:13" ht="15.75" customHeight="1">
      <c r="A1810" s="1">
        <v>56</v>
      </c>
      <c r="B1810" s="3">
        <v>57</v>
      </c>
      <c r="C1810" s="3" t="s">
        <v>185</v>
      </c>
      <c r="D1810" s="3">
        <v>0.19863111443208739</v>
      </c>
      <c r="E1810" s="3">
        <v>0.73989213573042234</v>
      </c>
      <c r="F1810" s="3">
        <v>0.46835443037974678</v>
      </c>
      <c r="G1810" s="3">
        <v>3.7974683544303799E-2</v>
      </c>
      <c r="H1810" s="3">
        <v>6.3291139240506333E-2</v>
      </c>
      <c r="I1810" s="3">
        <v>0.13924050632911389</v>
      </c>
      <c r="J1810" s="3">
        <v>1.201585880063687E-2</v>
      </c>
      <c r="K1810" s="3">
        <v>8257.8000000000047</v>
      </c>
      <c r="L1810" s="3" t="s">
        <v>12805</v>
      </c>
      <c r="M1810" s="4" t="str">
        <f ca="1">IFERROR(__xludf.DUMMYFUNCTION("REGEXREPLACE(F58,""\D"", """")"),"#VALUE!")</f>
        <v>#VALUE!</v>
      </c>
    </row>
    <row r="1811" spans="1:13" ht="15.75" customHeight="1">
      <c r="A1811" s="1">
        <v>57</v>
      </c>
      <c r="B1811" s="3">
        <v>58</v>
      </c>
      <c r="C1811" s="3" t="s">
        <v>187</v>
      </c>
      <c r="D1811" s="3">
        <v>0.13341983845622579</v>
      </c>
      <c r="E1811" s="3">
        <v>0.23396345982485259</v>
      </c>
      <c r="F1811" s="3">
        <v>0.67307692307692313</v>
      </c>
      <c r="G1811" s="3">
        <v>0.1602564102564103</v>
      </c>
      <c r="H1811" s="3">
        <v>0.16666666666666671</v>
      </c>
      <c r="I1811" s="3">
        <v>0.33974358974358981</v>
      </c>
      <c r="J1811" s="3">
        <v>4.1780327657014199E-2</v>
      </c>
      <c r="K1811" s="3">
        <v>17419.900000000009</v>
      </c>
      <c r="L1811" s="3" t="s">
        <v>12806</v>
      </c>
      <c r="M1811" s="4" t="str">
        <f ca="1">IFERROR(__xludf.DUMMYFUNCTION("REGEXREPLACE(F59,""\D"", """")"),"#VALUE!")</f>
        <v>#VALUE!</v>
      </c>
    </row>
    <row r="1812" spans="1:13" ht="15.75" customHeight="1">
      <c r="A1812" s="1">
        <v>58</v>
      </c>
      <c r="B1812" s="3">
        <v>59</v>
      </c>
      <c r="C1812" s="3" t="s">
        <v>190</v>
      </c>
      <c r="D1812" s="3">
        <v>0.1644135122504598</v>
      </c>
      <c r="E1812" s="3">
        <v>0.20490036908487311</v>
      </c>
      <c r="F1812" s="3">
        <v>0.6335282651072125</v>
      </c>
      <c r="G1812" s="3">
        <v>0.1033138401559454</v>
      </c>
      <c r="H1812" s="3">
        <v>0.11500974658869401</v>
      </c>
      <c r="I1812" s="3">
        <v>0.2553606237816764</v>
      </c>
      <c r="J1812" s="3">
        <v>3.5021588174027618E-2</v>
      </c>
      <c r="K1812" s="3">
        <v>55319.899999999441</v>
      </c>
      <c r="L1812" s="3" t="s">
        <v>12807</v>
      </c>
      <c r="M1812" s="4" t="str">
        <f ca="1">IFERROR(__xludf.DUMMYFUNCTION("REGEXREPLACE(F60,""\D"", """")"),"#VALUE!")</f>
        <v>#VALUE!</v>
      </c>
    </row>
    <row r="1813" spans="1:13" ht="15.75" customHeight="1">
      <c r="A1813" s="1">
        <v>59</v>
      </c>
      <c r="B1813" s="3">
        <v>60</v>
      </c>
      <c r="C1813" s="3" t="s">
        <v>193</v>
      </c>
      <c r="D1813" s="3">
        <v>0.17756888557018599</v>
      </c>
      <c r="E1813" s="3">
        <v>0.19200238174729939</v>
      </c>
      <c r="F1813" s="3">
        <v>0.62608695652173918</v>
      </c>
      <c r="G1813" s="3">
        <v>9.7826086956521743E-2</v>
      </c>
      <c r="H1813" s="3">
        <v>0.14130434782608689</v>
      </c>
      <c r="I1813" s="3">
        <v>0.28260869565217389</v>
      </c>
      <c r="J1813" s="3">
        <v>4.0832905883808418E-2</v>
      </c>
      <c r="K1813" s="3">
        <v>50249.899999999543</v>
      </c>
      <c r="L1813" s="3" t="s">
        <v>12808</v>
      </c>
      <c r="M1813" s="4" t="str">
        <f ca="1">IFERROR(__xludf.DUMMYFUNCTION("REGEXREPLACE(F61,""\D"", """")"),"#VALUE!")</f>
        <v>#VALUE!</v>
      </c>
    </row>
    <row r="1814" spans="1:13" ht="15.75" customHeight="1">
      <c r="A1814" s="1">
        <v>62</v>
      </c>
      <c r="B1814" s="3">
        <v>63</v>
      </c>
      <c r="C1814" s="3" t="s">
        <v>204</v>
      </c>
      <c r="D1814" s="3">
        <v>0.14914871793696019</v>
      </c>
      <c r="E1814" s="3">
        <v>0.1304554511697919</v>
      </c>
      <c r="F1814" s="3">
        <v>0.59947643979057597</v>
      </c>
      <c r="G1814" s="3">
        <v>0.1099476439790576</v>
      </c>
      <c r="H1814" s="3">
        <v>0.1413612565445026</v>
      </c>
      <c r="I1814" s="3">
        <v>0.30628272251308902</v>
      </c>
      <c r="J1814" s="3">
        <v>3.6233124426316363E-2</v>
      </c>
      <c r="K1814" s="3">
        <v>42695.699999999713</v>
      </c>
      <c r="L1814" s="3" t="s">
        <v>12811</v>
      </c>
      <c r="M1814" s="4" t="str">
        <f ca="1">IFERROR(__xludf.DUMMYFUNCTION("REGEXREPLACE(F64,""\D"", """")"),"#VALUE!")</f>
        <v>#VALUE!</v>
      </c>
    </row>
    <row r="1815" spans="1:13" ht="15.75" customHeight="1">
      <c r="A1815" s="1">
        <v>64</v>
      </c>
      <c r="B1815" s="3">
        <v>65</v>
      </c>
      <c r="C1815" s="3" t="s">
        <v>211</v>
      </c>
      <c r="D1815" s="3">
        <v>0.1796565426967337</v>
      </c>
      <c r="E1815" s="3">
        <v>0.26686723613790231</v>
      </c>
      <c r="F1815" s="3">
        <v>0.59307359307359309</v>
      </c>
      <c r="G1815" s="3">
        <v>8.6580086580086577E-2</v>
      </c>
      <c r="H1815" s="3">
        <v>0.1082251082251082</v>
      </c>
      <c r="I1815" s="3">
        <v>0.24675324675324681</v>
      </c>
      <c r="J1815" s="3">
        <v>3.2710860722776153E-2</v>
      </c>
      <c r="K1815" s="3">
        <v>24778.499999999989</v>
      </c>
      <c r="L1815" s="3" t="s">
        <v>12813</v>
      </c>
      <c r="M1815" s="4" t="str">
        <f ca="1">IFERROR(__xludf.DUMMYFUNCTION("REGEXREPLACE(F66,""\D"", """")"),"#VALUE!")</f>
        <v>#VALUE!</v>
      </c>
    </row>
    <row r="1816" spans="1:13" ht="15.75" customHeight="1">
      <c r="A1816" s="1">
        <v>65</v>
      </c>
      <c r="B1816" s="3">
        <v>66</v>
      </c>
      <c r="C1816" s="3" t="s">
        <v>214</v>
      </c>
      <c r="D1816" s="3">
        <v>0.16413752228013409</v>
      </c>
      <c r="E1816" s="3">
        <v>0.21856520757405529</v>
      </c>
      <c r="F1816" s="3">
        <v>0.62105263157894741</v>
      </c>
      <c r="G1816" s="3">
        <v>0.11052631578947369</v>
      </c>
      <c r="H1816" s="3">
        <v>0.12631578947368419</v>
      </c>
      <c r="I1816" s="3">
        <v>0.28947368421052633</v>
      </c>
      <c r="J1816" s="3">
        <v>3.7708439550897782E-2</v>
      </c>
      <c r="K1816" s="3">
        <v>42932.599999999708</v>
      </c>
      <c r="L1816" s="3" t="s">
        <v>12814</v>
      </c>
      <c r="M1816" s="4" t="str">
        <f ca="1">IFERROR(__xludf.DUMMYFUNCTION("REGEXREPLACE(F67,""\D"", """")"),"#VALUE!")</f>
        <v>#VALUE!</v>
      </c>
    </row>
    <row r="1817" spans="1:13" ht="15.75" customHeight="1">
      <c r="A1817" s="1">
        <v>66</v>
      </c>
      <c r="B1817" s="3">
        <v>67</v>
      </c>
      <c r="C1817" s="3" t="s">
        <v>217</v>
      </c>
      <c r="D1817" s="3">
        <v>0.14905734293194881</v>
      </c>
      <c r="E1817" s="3">
        <v>0.21022321831289609</v>
      </c>
      <c r="F1817" s="3">
        <v>0.60818713450292394</v>
      </c>
      <c r="G1817" s="3">
        <v>9.9415204678362568E-2</v>
      </c>
      <c r="H1817" s="3">
        <v>0.10526315789473679</v>
      </c>
      <c r="I1817" s="3">
        <v>0.25146198830409361</v>
      </c>
      <c r="J1817" s="3">
        <v>2.8149110807797289E-2</v>
      </c>
      <c r="K1817" s="3">
        <v>18926.700000000019</v>
      </c>
      <c r="L1817" s="3" t="s">
        <v>12815</v>
      </c>
      <c r="M1817" s="4" t="str">
        <f ca="1">IFERROR(__xludf.DUMMYFUNCTION("REGEXREPLACE(F68,""\D"", """")"),"#VALUE!")</f>
        <v>#VALUE!</v>
      </c>
    </row>
    <row r="1818" spans="1:13" ht="15.75" customHeight="1">
      <c r="A1818" s="1">
        <v>68</v>
      </c>
      <c r="B1818" s="3">
        <v>69</v>
      </c>
      <c r="C1818" s="3" t="s">
        <v>223</v>
      </c>
      <c r="D1818" s="3">
        <v>0.12515726563912999</v>
      </c>
      <c r="E1818" s="3">
        <v>0.20108341583216599</v>
      </c>
      <c r="F1818" s="3">
        <v>0.63063063063063063</v>
      </c>
      <c r="G1818" s="3">
        <v>8.408408408408409E-2</v>
      </c>
      <c r="H1818" s="3">
        <v>0.13513513513513509</v>
      </c>
      <c r="I1818" s="3">
        <v>0.25525525525525528</v>
      </c>
      <c r="J1818" s="3">
        <v>2.5818546499737811E-2</v>
      </c>
      <c r="K1818" s="3">
        <v>36521.199999999822</v>
      </c>
      <c r="L1818" s="3" t="s">
        <v>12817</v>
      </c>
      <c r="M1818" s="4" t="str">
        <f ca="1">IFERROR(__xludf.DUMMYFUNCTION("REGEXREPLACE(F70,""\D"", """")"),"#VALUE!")</f>
        <v>#VALUE!</v>
      </c>
    </row>
    <row r="1819" spans="1:13" ht="15.75" customHeight="1">
      <c r="A1819" s="1">
        <v>69</v>
      </c>
      <c r="B1819" s="3">
        <v>70</v>
      </c>
      <c r="C1819" s="3" t="s">
        <v>225</v>
      </c>
      <c r="D1819" s="3">
        <v>0.20078699428957261</v>
      </c>
      <c r="E1819" s="3">
        <v>0.26858629490663211</v>
      </c>
      <c r="F1819" s="3">
        <v>0.58854166666666663</v>
      </c>
      <c r="G1819" s="3">
        <v>6.7708333333333329E-2</v>
      </c>
      <c r="H1819" s="3">
        <v>0.125</v>
      </c>
      <c r="I1819" s="3">
        <v>0.265625</v>
      </c>
      <c r="J1819" s="3">
        <v>3.4534126385397858E-2</v>
      </c>
      <c r="K1819" s="3">
        <v>20576</v>
      </c>
      <c r="L1819" s="3" t="s">
        <v>12818</v>
      </c>
      <c r="M1819" s="4" t="str">
        <f ca="1">IFERROR(__xludf.DUMMYFUNCTION("REGEXREPLACE(F71,""\D"", """")"),"#VALUE!")</f>
        <v>#VALUE!</v>
      </c>
    </row>
    <row r="1820" spans="1:13" ht="15.75" customHeight="1">
      <c r="A1820" s="1">
        <v>71</v>
      </c>
      <c r="B1820" s="3">
        <v>72</v>
      </c>
      <c r="C1820" s="3" t="s">
        <v>233</v>
      </c>
      <c r="D1820" s="3">
        <v>0.1877822126594032</v>
      </c>
      <c r="E1820" s="3">
        <v>0.1729001680892005</v>
      </c>
      <c r="F1820" s="3">
        <v>0.58767772511848337</v>
      </c>
      <c r="G1820" s="3">
        <v>0.12796208530805689</v>
      </c>
      <c r="H1820" s="3">
        <v>0.11374407582938389</v>
      </c>
      <c r="I1820" s="3">
        <v>0.29857819905213268</v>
      </c>
      <c r="J1820" s="3">
        <v>4.3076089840936527E-2</v>
      </c>
      <c r="K1820" s="3">
        <v>23565.500000000011</v>
      </c>
      <c r="L1820" s="3" t="s">
        <v>12820</v>
      </c>
      <c r="M1820" s="4" t="str">
        <f ca="1">IFERROR(__xludf.DUMMYFUNCTION("REGEXREPLACE(F73,""\D"", """")"),"#VALUE!")</f>
        <v>#VALUE!</v>
      </c>
    </row>
    <row r="1821" spans="1:13" ht="15.75" customHeight="1">
      <c r="A1821" s="1">
        <v>72</v>
      </c>
      <c r="B1821" s="3">
        <v>73</v>
      </c>
      <c r="C1821" s="3" t="s">
        <v>236</v>
      </c>
      <c r="D1821" s="3">
        <v>0.1597964556091902</v>
      </c>
      <c r="E1821" s="3">
        <v>0.2283097270781225</v>
      </c>
      <c r="F1821" s="3">
        <v>0.60596026490066224</v>
      </c>
      <c r="G1821" s="3">
        <v>8.6092715231788075E-2</v>
      </c>
      <c r="H1821" s="3">
        <v>0.10264900662251659</v>
      </c>
      <c r="I1821" s="3">
        <v>0.2417218543046358</v>
      </c>
      <c r="J1821" s="3">
        <v>2.8623810961070941E-2</v>
      </c>
      <c r="K1821" s="3">
        <v>33012.599999999882</v>
      </c>
      <c r="L1821" s="3" t="s">
        <v>12821</v>
      </c>
      <c r="M1821" s="4" t="str">
        <f ca="1">IFERROR(__xludf.DUMMYFUNCTION("REGEXREPLACE(F74,""\D"", """")"),"#VALUE!")</f>
        <v>#VALUE!</v>
      </c>
    </row>
    <row r="1822" spans="1:13" ht="15.75" customHeight="1">
      <c r="A1822" s="1">
        <v>74</v>
      </c>
      <c r="B1822" s="3">
        <v>75</v>
      </c>
      <c r="C1822" s="3" t="s">
        <v>242</v>
      </c>
      <c r="D1822" s="3">
        <v>0.12858358193359659</v>
      </c>
      <c r="E1822" s="3">
        <v>0.12421684137499581</v>
      </c>
      <c r="F1822" s="3">
        <v>0.6330275229357798</v>
      </c>
      <c r="G1822" s="3">
        <v>0.14678899082568811</v>
      </c>
      <c r="H1822" s="3">
        <v>0.1238532110091743</v>
      </c>
      <c r="I1822" s="3">
        <v>0.32110091743119268</v>
      </c>
      <c r="J1822" s="3">
        <v>3.3260989525425368E-2</v>
      </c>
      <c r="K1822" s="3">
        <v>25484.400000000009</v>
      </c>
      <c r="L1822" s="3" t="s">
        <v>12823</v>
      </c>
      <c r="M1822" s="4" t="str">
        <f ca="1">IFERROR(__xludf.DUMMYFUNCTION("REGEXREPLACE(F76,""\D"", """")"),"#VALUE!")</f>
        <v>#VALUE!</v>
      </c>
    </row>
    <row r="1823" spans="1:13" ht="15.75" customHeight="1">
      <c r="A1823" s="1">
        <v>76</v>
      </c>
      <c r="B1823" s="3">
        <v>77</v>
      </c>
      <c r="C1823" s="3" t="s">
        <v>249</v>
      </c>
      <c r="D1823" s="3">
        <v>0.21262447968200951</v>
      </c>
      <c r="E1823" s="3">
        <v>0.24689525984259469</v>
      </c>
      <c r="F1823" s="3">
        <v>0.63013698630136983</v>
      </c>
      <c r="G1823" s="3">
        <v>8.2191780821917804E-2</v>
      </c>
      <c r="H1823" s="3">
        <v>0.12785388127853881</v>
      </c>
      <c r="I1823" s="3">
        <v>0.25570776255707761</v>
      </c>
      <c r="J1823" s="3">
        <v>4.1199459753257922E-2</v>
      </c>
      <c r="K1823" s="3">
        <v>24032.09999999998</v>
      </c>
      <c r="L1823" s="3" t="s">
        <v>12825</v>
      </c>
      <c r="M1823" s="4" t="str">
        <f ca="1">IFERROR(__xludf.DUMMYFUNCTION("REGEXREPLACE(F78,""\D"", """")"),"#VALUE!")</f>
        <v>#VALUE!</v>
      </c>
    </row>
    <row r="1824" spans="1:13" ht="15.75" customHeight="1">
      <c r="A1824" s="1">
        <v>78</v>
      </c>
      <c r="B1824" s="3">
        <v>79</v>
      </c>
      <c r="C1824" s="3" t="s">
        <v>257</v>
      </c>
      <c r="D1824" s="3">
        <v>0.15854520168975181</v>
      </c>
      <c r="E1824" s="3">
        <v>0.29769062430064108</v>
      </c>
      <c r="F1824" s="3">
        <v>0.60098522167487689</v>
      </c>
      <c r="G1824" s="3">
        <v>7.1428571428571425E-2</v>
      </c>
      <c r="H1824" s="3">
        <v>0.10344827586206901</v>
      </c>
      <c r="I1824" s="3">
        <v>0.21674876847290639</v>
      </c>
      <c r="J1824" s="3">
        <v>2.631357454824311E-2</v>
      </c>
      <c r="K1824" s="3">
        <v>44193.499999999658</v>
      </c>
      <c r="L1824" s="3" t="s">
        <v>12827</v>
      </c>
      <c r="M1824" s="4" t="str">
        <f ca="1">IFERROR(__xludf.DUMMYFUNCTION("REGEXREPLACE(F80,""\D"", """")"),"#VALUE!")</f>
        <v>#VALUE!</v>
      </c>
    </row>
    <row r="1825" spans="1:13" ht="15.75" customHeight="1">
      <c r="A1825" s="1">
        <v>79</v>
      </c>
      <c r="B1825" s="3">
        <v>80</v>
      </c>
      <c r="C1825" s="3" t="s">
        <v>260</v>
      </c>
      <c r="D1825" s="3">
        <v>0.29440662389701272</v>
      </c>
      <c r="E1825" s="3">
        <v>0.25891894028782192</v>
      </c>
      <c r="F1825" s="3">
        <v>0.61029411764705888</v>
      </c>
      <c r="G1825" s="3">
        <v>9.5588235294117641E-2</v>
      </c>
      <c r="H1825" s="3">
        <v>0.1176470588235294</v>
      </c>
      <c r="I1825" s="3">
        <v>0.2279411764705882</v>
      </c>
      <c r="J1825" s="3">
        <v>5.6693858466611638E-2</v>
      </c>
      <c r="K1825" s="3">
        <v>14826.500000000029</v>
      </c>
      <c r="L1825" s="3" t="s">
        <v>12828</v>
      </c>
      <c r="M1825" s="4" t="str">
        <f ca="1">IFERROR(__xludf.DUMMYFUNCTION("REGEXREPLACE(F81,""\D"", """")"),"#VALUE!")</f>
        <v>#VALUE!</v>
      </c>
    </row>
    <row r="1826" spans="1:13" ht="15.75" customHeight="1">
      <c r="A1826" s="1">
        <v>82</v>
      </c>
      <c r="B1826" s="3">
        <v>83</v>
      </c>
      <c r="C1826" s="3" t="s">
        <v>270</v>
      </c>
      <c r="D1826" s="3">
        <v>0.15581950483017051</v>
      </c>
      <c r="E1826" s="3">
        <v>0.13017097832975691</v>
      </c>
      <c r="F1826" s="3">
        <v>0.61838006230529596</v>
      </c>
      <c r="G1826" s="3">
        <v>0.12616822429906541</v>
      </c>
      <c r="H1826" s="3">
        <v>0.1557632398753894</v>
      </c>
      <c r="I1826" s="3">
        <v>0.31775700934579437</v>
      </c>
      <c r="J1826" s="3">
        <v>4.3100759296337977E-2</v>
      </c>
      <c r="K1826" s="3">
        <v>73772.499999999738</v>
      </c>
      <c r="L1826" s="3" t="s">
        <v>12831</v>
      </c>
      <c r="M1826" s="4" t="str">
        <f ca="1">IFERROR(__xludf.DUMMYFUNCTION("REGEXREPLACE(F84,""\D"", """")"),"#VALUE!")</f>
        <v>#VALUE!</v>
      </c>
    </row>
    <row r="1827" spans="1:13" ht="15.75" customHeight="1">
      <c r="A1827" s="1">
        <v>84</v>
      </c>
      <c r="B1827" s="3">
        <v>85</v>
      </c>
      <c r="C1827" s="3" t="s">
        <v>278</v>
      </c>
      <c r="D1827" s="3">
        <v>0.16595980865008381</v>
      </c>
      <c r="E1827" s="3">
        <v>0.17948870608988321</v>
      </c>
      <c r="F1827" s="3">
        <v>0.61445783132530118</v>
      </c>
      <c r="G1827" s="3">
        <v>9.2369477911646583E-2</v>
      </c>
      <c r="H1827" s="3">
        <v>0.14859437751004009</v>
      </c>
      <c r="I1827" s="3">
        <v>0.28514056224899598</v>
      </c>
      <c r="J1827" s="3">
        <v>3.7280115100424227E-2</v>
      </c>
      <c r="K1827" s="3">
        <v>27590.699999999972</v>
      </c>
      <c r="L1827" s="3" t="s">
        <v>12833</v>
      </c>
      <c r="M1827" s="4" t="str">
        <f ca="1">IFERROR(__xludf.DUMMYFUNCTION("REGEXREPLACE(F86,""\D"", """")"),"#VALUE!")</f>
        <v>#VALUE!</v>
      </c>
    </row>
    <row r="1828" spans="1:13" ht="15.75" customHeight="1">
      <c r="A1828" s="1">
        <v>85</v>
      </c>
      <c r="B1828" s="3">
        <v>86</v>
      </c>
      <c r="C1828" s="3" t="s">
        <v>280</v>
      </c>
      <c r="D1828" s="3">
        <v>0.19196720040421419</v>
      </c>
      <c r="E1828" s="3">
        <v>0.1799859842722048</v>
      </c>
      <c r="F1828" s="3">
        <v>0.67272727272727273</v>
      </c>
      <c r="G1828" s="3">
        <v>0.12</v>
      </c>
      <c r="H1828" s="3">
        <v>0.15272727272727271</v>
      </c>
      <c r="I1828" s="3">
        <v>0.31272727272727269</v>
      </c>
      <c r="J1828" s="3">
        <v>5.0294868672484852E-2</v>
      </c>
      <c r="K1828" s="3">
        <v>30194.699999999932</v>
      </c>
      <c r="L1828" s="3" t="s">
        <v>12834</v>
      </c>
      <c r="M1828" s="4" t="str">
        <f ca="1">IFERROR(__xludf.DUMMYFUNCTION("REGEXREPLACE(F87,""\D"", """")"),"#VALUE!")</f>
        <v>#VALUE!</v>
      </c>
    </row>
    <row r="1829" spans="1:13" ht="15.75" customHeight="1">
      <c r="A1829" s="1">
        <v>86</v>
      </c>
      <c r="B1829" s="3">
        <v>87</v>
      </c>
      <c r="C1829" s="3" t="s">
        <v>283</v>
      </c>
      <c r="D1829" s="3">
        <v>0.1678530679010555</v>
      </c>
      <c r="E1829" s="3">
        <v>0.20025252874646621</v>
      </c>
      <c r="F1829" s="3">
        <v>0.62928348909657317</v>
      </c>
      <c r="G1829" s="3">
        <v>9.0342679127725853E-2</v>
      </c>
      <c r="H1829" s="3">
        <v>0.1059190031152648</v>
      </c>
      <c r="I1829" s="3">
        <v>0.25856697819314639</v>
      </c>
      <c r="J1829" s="3">
        <v>3.1449184071647561E-2</v>
      </c>
      <c r="K1829" s="3">
        <v>35978.599999999831</v>
      </c>
      <c r="L1829" s="3" t="s">
        <v>12835</v>
      </c>
      <c r="M1829" s="4" t="str">
        <f ca="1">IFERROR(__xludf.DUMMYFUNCTION("REGEXREPLACE(F88,""\D"", """")"),"#VALUE!")</f>
        <v>#VALUE!</v>
      </c>
    </row>
    <row r="1830" spans="1:13" ht="15.75" customHeight="1">
      <c r="A1830" s="1">
        <v>87</v>
      </c>
      <c r="B1830" s="3">
        <v>88</v>
      </c>
      <c r="C1830" s="3" t="s">
        <v>286</v>
      </c>
      <c r="D1830" s="3">
        <v>0.16575814109323611</v>
      </c>
      <c r="E1830" s="3">
        <v>0.25834309508672681</v>
      </c>
      <c r="F1830" s="3">
        <v>0.62561576354679804</v>
      </c>
      <c r="G1830" s="3">
        <v>8.6206896551724144E-2</v>
      </c>
      <c r="H1830" s="3">
        <v>0.10344827586206901</v>
      </c>
      <c r="I1830" s="3">
        <v>0.23152709359605911</v>
      </c>
      <c r="J1830" s="3">
        <v>3.0226542903780872E-2</v>
      </c>
      <c r="K1830" s="3">
        <v>43575.999999999658</v>
      </c>
      <c r="L1830" s="3" t="s">
        <v>12836</v>
      </c>
      <c r="M1830" s="4" t="str">
        <f ca="1">IFERROR(__xludf.DUMMYFUNCTION("REGEXREPLACE(F89,""\D"", """")"),"#VALUE!")</f>
        <v>#VALUE!</v>
      </c>
    </row>
    <row r="1831" spans="1:13" ht="15.75" customHeight="1">
      <c r="A1831" s="1">
        <v>89</v>
      </c>
      <c r="B1831" s="3">
        <v>90</v>
      </c>
      <c r="C1831" s="3" t="s">
        <v>292</v>
      </c>
      <c r="D1831" s="3">
        <v>0.15673803176548809</v>
      </c>
      <c r="E1831" s="3">
        <v>0.34407318517499119</v>
      </c>
      <c r="F1831" s="3">
        <v>0.63112391930835732</v>
      </c>
      <c r="G1831" s="3">
        <v>6.9164265129683003E-2</v>
      </c>
      <c r="H1831" s="3">
        <v>0.1037463976945245</v>
      </c>
      <c r="I1831" s="3">
        <v>0.23054755043227659</v>
      </c>
      <c r="J1831" s="3">
        <v>2.5463218680416969E-2</v>
      </c>
      <c r="K1831" s="3">
        <v>36484.499999999804</v>
      </c>
      <c r="L1831" s="3" t="s">
        <v>12838</v>
      </c>
      <c r="M1831" s="4" t="str">
        <f ca="1">IFERROR(__xludf.DUMMYFUNCTION("REGEXREPLACE(F91,""\D"", """")"),"#VALUE!")</f>
        <v>#VALUE!</v>
      </c>
    </row>
    <row r="1832" spans="1:13" ht="15.75" customHeight="1">
      <c r="A1832" s="1">
        <v>90</v>
      </c>
      <c r="B1832" s="3">
        <v>91</v>
      </c>
      <c r="C1832" s="3" t="s">
        <v>294</v>
      </c>
      <c r="D1832" s="3">
        <v>0.17388147789540689</v>
      </c>
      <c r="E1832" s="3">
        <v>0.21924649671284141</v>
      </c>
      <c r="F1832" s="3">
        <v>0.62982005141388175</v>
      </c>
      <c r="G1832" s="3">
        <v>0.115681233933162</v>
      </c>
      <c r="H1832" s="3">
        <v>0.1568123393316195</v>
      </c>
      <c r="I1832" s="3">
        <v>0.30848329048843193</v>
      </c>
      <c r="J1832" s="3">
        <v>4.5744578158881367E-2</v>
      </c>
      <c r="K1832" s="3">
        <v>43458.599999999693</v>
      </c>
      <c r="L1832" s="3" t="s">
        <v>12839</v>
      </c>
      <c r="M1832" s="4" t="str">
        <f ca="1">IFERROR(__xludf.DUMMYFUNCTION("REGEXREPLACE(F92,""\D"", """")"),"#VALUE!")</f>
        <v>#VALUE!</v>
      </c>
    </row>
    <row r="1833" spans="1:13" ht="15.75" customHeight="1">
      <c r="A1833" s="1">
        <v>91</v>
      </c>
      <c r="B1833" s="3">
        <v>92</v>
      </c>
      <c r="C1833" s="3" t="s">
        <v>297</v>
      </c>
      <c r="D1833" s="3">
        <v>0.1437050756161817</v>
      </c>
      <c r="E1833" s="3">
        <v>0.19375784960141279</v>
      </c>
      <c r="F1833" s="3">
        <v>0.60745614035087714</v>
      </c>
      <c r="G1833" s="3">
        <v>0.1206140350877193</v>
      </c>
      <c r="H1833" s="3">
        <v>0.14473684210526319</v>
      </c>
      <c r="I1833" s="3">
        <v>0.30263157894736842</v>
      </c>
      <c r="J1833" s="3">
        <v>3.7215886557158379E-2</v>
      </c>
      <c r="K1833" s="3">
        <v>51859.499999999527</v>
      </c>
      <c r="L1833" s="3" t="s">
        <v>12840</v>
      </c>
      <c r="M1833" s="4" t="str">
        <f ca="1">IFERROR(__xludf.DUMMYFUNCTION("REGEXREPLACE(F93,""\D"", """")"),"#VALUE!")</f>
        <v>#VALUE!</v>
      </c>
    </row>
    <row r="1834" spans="1:13" ht="15.75" customHeight="1">
      <c r="A1834" s="1">
        <v>93</v>
      </c>
      <c r="B1834" s="3">
        <v>94</v>
      </c>
      <c r="C1834" s="3" t="s">
        <v>304</v>
      </c>
      <c r="D1834" s="3">
        <v>0.21204983612976611</v>
      </c>
      <c r="E1834" s="3">
        <v>0.22012086598300309</v>
      </c>
      <c r="F1834" s="3">
        <v>0.63369963369963367</v>
      </c>
      <c r="G1834" s="3">
        <v>0.1318681318681319</v>
      </c>
      <c r="H1834" s="3">
        <v>0.13553113553113549</v>
      </c>
      <c r="I1834" s="3">
        <v>0.31135531135531141</v>
      </c>
      <c r="J1834" s="3">
        <v>5.4846930699092078E-2</v>
      </c>
      <c r="K1834" s="3">
        <v>31043.499999999931</v>
      </c>
      <c r="L1834" s="3" t="s">
        <v>12842</v>
      </c>
      <c r="M1834" s="4" t="str">
        <f ca="1">IFERROR(__xludf.DUMMYFUNCTION("REGEXREPLACE(F95,""\D"", """")"),"#VALUE!")</f>
        <v>#VALUE!</v>
      </c>
    </row>
    <row r="1835" spans="1:13" ht="15.75" customHeight="1">
      <c r="A1835" s="1">
        <v>95</v>
      </c>
      <c r="B1835" s="3">
        <v>96</v>
      </c>
      <c r="C1835" s="3" t="s">
        <v>311</v>
      </c>
      <c r="D1835" s="3">
        <v>0.16261560301209141</v>
      </c>
      <c r="E1835" s="3">
        <v>0.29207751412509692</v>
      </c>
      <c r="F1835" s="3">
        <v>0.63091482649842268</v>
      </c>
      <c r="G1835" s="3">
        <v>8.8328075709779186E-2</v>
      </c>
      <c r="H1835" s="3">
        <v>0.1167192429022082</v>
      </c>
      <c r="I1835" s="3">
        <v>0.23659305993690849</v>
      </c>
      <c r="J1835" s="3">
        <v>3.1716000119412877E-2</v>
      </c>
      <c r="K1835" s="3">
        <v>33825.099999999853</v>
      </c>
      <c r="L1835" s="3" t="s">
        <v>12844</v>
      </c>
      <c r="M1835" s="4" t="str">
        <f ca="1">IFERROR(__xludf.DUMMYFUNCTION("REGEXREPLACE(F97,""\D"", """")"),"#VALUE!")</f>
        <v>#VALUE!</v>
      </c>
    </row>
    <row r="1836" spans="1:13" ht="15.75" customHeight="1">
      <c r="A1836" s="1">
        <v>97</v>
      </c>
      <c r="B1836" s="3">
        <v>98</v>
      </c>
      <c r="C1836" s="3" t="s">
        <v>318</v>
      </c>
      <c r="D1836" s="3">
        <v>0.1630362809322865</v>
      </c>
      <c r="E1836" s="3">
        <v>0.20476472851797231</v>
      </c>
      <c r="F1836" s="3">
        <v>0.61452513966480449</v>
      </c>
      <c r="G1836" s="3">
        <v>9.217877094972067E-2</v>
      </c>
      <c r="H1836" s="3">
        <v>0.1201117318435754</v>
      </c>
      <c r="I1836" s="3">
        <v>0.27374301675977653</v>
      </c>
      <c r="J1836" s="3">
        <v>3.3161315839497822E-2</v>
      </c>
      <c r="K1836" s="3">
        <v>39811.299999999777</v>
      </c>
      <c r="L1836" s="3" t="s">
        <v>12846</v>
      </c>
      <c r="M1836" s="4" t="str">
        <f ca="1">IFERROR(__xludf.DUMMYFUNCTION("REGEXREPLACE(F99,""\D"", """")"),"#VALUE!")</f>
        <v>#VALUE!</v>
      </c>
    </row>
    <row r="1837" spans="1:13" ht="15.75" customHeight="1">
      <c r="A1837" s="1">
        <v>98</v>
      </c>
      <c r="B1837" s="3">
        <v>99</v>
      </c>
      <c r="C1837" s="3" t="s">
        <v>320</v>
      </c>
      <c r="D1837" s="3">
        <v>0.2186205772821431</v>
      </c>
      <c r="E1837" s="3">
        <v>0.24353261144475691</v>
      </c>
      <c r="F1837" s="3">
        <v>0.58766233766233766</v>
      </c>
      <c r="G1837" s="3">
        <v>0.1201298701298701</v>
      </c>
      <c r="H1837" s="3">
        <v>8.4415584415584416E-2</v>
      </c>
      <c r="I1837" s="3">
        <v>0.27272727272727271</v>
      </c>
      <c r="J1837" s="3">
        <v>4.2269935520416677E-2</v>
      </c>
      <c r="K1837" s="3">
        <v>35093.199999999837</v>
      </c>
      <c r="L1837" s="3" t="s">
        <v>12847</v>
      </c>
      <c r="M1837" s="4" t="str">
        <f ca="1">IFERROR(__xludf.DUMMYFUNCTION("REGEXREPLACE(F100,""\D"", """")"),"#VALUE!")</f>
        <v>#VALUE!</v>
      </c>
    </row>
    <row r="1838" spans="1:13" ht="15.75" customHeight="1">
      <c r="A1838" s="1">
        <v>99</v>
      </c>
      <c r="B1838" s="3">
        <v>100</v>
      </c>
      <c r="C1838" s="3" t="s">
        <v>323</v>
      </c>
      <c r="D1838" s="3">
        <v>0.15376216999799081</v>
      </c>
      <c r="E1838" s="3">
        <v>0.27240898721515788</v>
      </c>
      <c r="F1838" s="3">
        <v>0.6348314606741573</v>
      </c>
      <c r="G1838" s="3">
        <v>7.8651685393258425E-2</v>
      </c>
      <c r="H1838" s="3">
        <v>0.101123595505618</v>
      </c>
      <c r="I1838" s="3">
        <v>0.2359550561797753</v>
      </c>
      <c r="J1838" s="3">
        <v>2.505959256095491E-2</v>
      </c>
      <c r="K1838" s="3">
        <v>19192.300000000021</v>
      </c>
      <c r="L1838" s="3" t="s">
        <v>12848</v>
      </c>
      <c r="M1838" s="4" t="str">
        <f ca="1">IFERROR(__xludf.DUMMYFUNCTION("REGEXREPLACE(F101,""\D"", """")"),"#VALUE!")</f>
        <v>#VALUE!</v>
      </c>
    </row>
    <row r="1839" spans="1:13" ht="15.75" customHeight="1">
      <c r="A1839" s="1">
        <v>100</v>
      </c>
      <c r="B1839" s="3">
        <v>101</v>
      </c>
      <c r="C1839" s="3" t="s">
        <v>326</v>
      </c>
      <c r="D1839" s="3">
        <v>0.19394317219733229</v>
      </c>
      <c r="E1839" s="3">
        <v>0.19873520282971269</v>
      </c>
      <c r="F1839" s="3">
        <v>0.62101910828025475</v>
      </c>
      <c r="G1839" s="3">
        <v>9.5541401273885357E-2</v>
      </c>
      <c r="H1839" s="3">
        <v>0.124203821656051</v>
      </c>
      <c r="I1839" s="3">
        <v>0.28343949044585992</v>
      </c>
      <c r="J1839" s="3">
        <v>4.069583893848483E-2</v>
      </c>
      <c r="K1839" s="3">
        <v>35184.49999999984</v>
      </c>
      <c r="L1839" s="3" t="s">
        <v>12849</v>
      </c>
      <c r="M1839" s="4" t="str">
        <f ca="1">IFERROR(__xludf.DUMMYFUNCTION("REGEXREPLACE(F102,""\D"", """")"),"#VALUE!")</f>
        <v>#VALUE!</v>
      </c>
    </row>
    <row r="1840" spans="1:13" ht="15.75" customHeight="1">
      <c r="A1840" s="1">
        <v>102</v>
      </c>
      <c r="B1840" s="3">
        <v>103</v>
      </c>
      <c r="C1840" s="3" t="s">
        <v>333</v>
      </c>
      <c r="D1840" s="3">
        <v>0.12263850855928821</v>
      </c>
      <c r="E1840" s="3">
        <v>0.32902248075901702</v>
      </c>
      <c r="F1840" s="3">
        <v>0.62195121951219512</v>
      </c>
      <c r="G1840" s="3">
        <v>6.7073170731707321E-2</v>
      </c>
      <c r="H1840" s="3">
        <v>9.1463414634146339E-2</v>
      </c>
      <c r="I1840" s="3">
        <v>0.22560975609756101</v>
      </c>
      <c r="J1840" s="3">
        <v>1.7116966780435599E-2</v>
      </c>
      <c r="K1840" s="3">
        <v>17510.800000000028</v>
      </c>
      <c r="L1840" s="3" t="s">
        <v>12851</v>
      </c>
      <c r="M1840" s="4" t="str">
        <f ca="1">IFERROR(__xludf.DUMMYFUNCTION("REGEXREPLACE(F104,""\D"", """")"),"#VALUE!")</f>
        <v>#VALUE!</v>
      </c>
    </row>
    <row r="1841" spans="1:13" ht="15.75" customHeight="1">
      <c r="A1841" s="1">
        <v>104</v>
      </c>
      <c r="B1841" s="3">
        <v>105</v>
      </c>
      <c r="C1841" s="3" t="s">
        <v>341</v>
      </c>
      <c r="D1841" s="3">
        <v>0.18083474366531169</v>
      </c>
      <c r="E1841" s="3">
        <v>0.18254753283270819</v>
      </c>
      <c r="F1841" s="3">
        <v>0.57558139534883723</v>
      </c>
      <c r="G1841" s="3">
        <v>0.1162790697674419</v>
      </c>
      <c r="H1841" s="3">
        <v>0.12209302325581391</v>
      </c>
      <c r="I1841" s="3">
        <v>0.27906976744186052</v>
      </c>
      <c r="J1841" s="3">
        <v>4.0424107873492827E-2</v>
      </c>
      <c r="K1841" s="3">
        <v>18999.200000000019</v>
      </c>
      <c r="L1841" s="3" t="s">
        <v>12853</v>
      </c>
      <c r="M1841" s="4" t="str">
        <f ca="1">IFERROR(__xludf.DUMMYFUNCTION("REGEXREPLACE(F106,""\D"", """")"),"#VALUE!")</f>
        <v>#VALUE!</v>
      </c>
    </row>
    <row r="1842" spans="1:13" ht="15.75" customHeight="1">
      <c r="A1842" s="1">
        <v>107</v>
      </c>
      <c r="B1842" s="3">
        <v>108</v>
      </c>
      <c r="C1842" s="3" t="s">
        <v>350</v>
      </c>
      <c r="D1842" s="3">
        <v>0.1675592241559504</v>
      </c>
      <c r="E1842" s="3">
        <v>0.20102370963767391</v>
      </c>
      <c r="F1842" s="3">
        <v>0.62153846153846148</v>
      </c>
      <c r="G1842" s="3">
        <v>0.11692307692307689</v>
      </c>
      <c r="H1842" s="3">
        <v>0.10153846153846149</v>
      </c>
      <c r="I1842" s="3">
        <v>0.28000000000000003</v>
      </c>
      <c r="J1842" s="3">
        <v>3.5185718113553893E-2</v>
      </c>
      <c r="K1842" s="3">
        <v>35372.599999999853</v>
      </c>
      <c r="L1842" s="3" t="s">
        <v>12856</v>
      </c>
      <c r="M1842" s="4" t="str">
        <f ca="1">IFERROR(__xludf.DUMMYFUNCTION("REGEXREPLACE(F109,""\D"", """")"),"#VALUE!")</f>
        <v>#VALUE!</v>
      </c>
    </row>
    <row r="1843" spans="1:13" ht="15.75" customHeight="1">
      <c r="A1843" s="1">
        <v>108</v>
      </c>
      <c r="B1843" s="3">
        <v>109</v>
      </c>
      <c r="C1843" s="3" t="s">
        <v>353</v>
      </c>
      <c r="D1843" s="3">
        <v>0.17969639306376969</v>
      </c>
      <c r="E1843" s="3">
        <v>0.20233526306275959</v>
      </c>
      <c r="F1843" s="3">
        <v>0.62629757785467133</v>
      </c>
      <c r="G1843" s="3">
        <v>0.13148788927335639</v>
      </c>
      <c r="H1843" s="3">
        <v>0.1211072664359862</v>
      </c>
      <c r="I1843" s="3">
        <v>0.2837370242214533</v>
      </c>
      <c r="J1843" s="3">
        <v>4.3830086777749577E-2</v>
      </c>
      <c r="K1843" s="3">
        <v>32045.399999999889</v>
      </c>
      <c r="L1843" s="3" t="s">
        <v>12857</v>
      </c>
      <c r="M1843" s="4" t="str">
        <f ca="1">IFERROR(__xludf.DUMMYFUNCTION("REGEXREPLACE(F110,""\D"", """")"),"#VALUE!")</f>
        <v>#VALUE!</v>
      </c>
    </row>
    <row r="1844" spans="1:13" ht="15.75" customHeight="1">
      <c r="A1844" s="1">
        <v>109</v>
      </c>
      <c r="B1844" s="3">
        <v>110</v>
      </c>
      <c r="C1844" s="3" t="s">
        <v>356</v>
      </c>
      <c r="D1844" s="3">
        <v>0.1747665758952589</v>
      </c>
      <c r="E1844" s="3">
        <v>0.29666559245498431</v>
      </c>
      <c r="F1844" s="3">
        <v>0.61124121779859486</v>
      </c>
      <c r="G1844" s="3">
        <v>8.1967213114754092E-2</v>
      </c>
      <c r="H1844" s="3">
        <v>0.11241217798594851</v>
      </c>
      <c r="I1844" s="3">
        <v>0.23419203747072601</v>
      </c>
      <c r="J1844" s="3">
        <v>3.2543106650644478E-2</v>
      </c>
      <c r="K1844" s="3">
        <v>45914.999999999622</v>
      </c>
      <c r="L1844" s="3" t="s">
        <v>12858</v>
      </c>
      <c r="M1844" s="4" t="str">
        <f ca="1">IFERROR(__xludf.DUMMYFUNCTION("REGEXREPLACE(F111,""\D"", """")"),"#VALUE!")</f>
        <v>#VALUE!</v>
      </c>
    </row>
    <row r="1845" spans="1:13" ht="15.75" customHeight="1">
      <c r="A1845" s="1">
        <v>110</v>
      </c>
      <c r="B1845" s="3">
        <v>111</v>
      </c>
      <c r="C1845" s="3" t="s">
        <v>359</v>
      </c>
      <c r="D1845" s="3">
        <v>0.16842443277620339</v>
      </c>
      <c r="E1845" s="3">
        <v>0.20349615840708979</v>
      </c>
      <c r="F1845" s="3">
        <v>0.58839779005524862</v>
      </c>
      <c r="G1845" s="3">
        <v>9.3922651933701654E-2</v>
      </c>
      <c r="H1845" s="3">
        <v>0.11878453038674031</v>
      </c>
      <c r="I1845" s="3">
        <v>0.2541436464088398</v>
      </c>
      <c r="J1845" s="3">
        <v>3.4396613676984711E-2</v>
      </c>
      <c r="K1845" s="3">
        <v>39910.899999999747</v>
      </c>
      <c r="L1845" s="3" t="s">
        <v>12859</v>
      </c>
      <c r="M1845" s="4" t="str">
        <f ca="1">IFERROR(__xludf.DUMMYFUNCTION("REGEXREPLACE(F112,""\D"", """")"),"#VALUE!")</f>
        <v>#VALUE!</v>
      </c>
    </row>
    <row r="1846" spans="1:13" ht="15.75" customHeight="1">
      <c r="A1846" s="1">
        <v>112</v>
      </c>
      <c r="B1846" s="3">
        <v>113</v>
      </c>
      <c r="C1846" s="3" t="s">
        <v>365</v>
      </c>
      <c r="D1846" s="3">
        <v>0.14834961066915611</v>
      </c>
      <c r="E1846" s="3">
        <v>0.2769919607345952</v>
      </c>
      <c r="F1846" s="3">
        <v>0.58727272727272728</v>
      </c>
      <c r="G1846" s="3">
        <v>7.8181818181818186E-2</v>
      </c>
      <c r="H1846" s="3">
        <v>0.1127272727272727</v>
      </c>
      <c r="I1846" s="3">
        <v>0.2327272727272727</v>
      </c>
      <c r="J1846" s="3">
        <v>2.7239738677503861E-2</v>
      </c>
      <c r="K1846" s="3">
        <v>60135.99999999952</v>
      </c>
      <c r="L1846" s="3" t="s">
        <v>12861</v>
      </c>
      <c r="M1846" s="4" t="str">
        <f ca="1">IFERROR(__xludf.DUMMYFUNCTION("REGEXREPLACE(F114,""\D"", """")"),"#VALUE!")</f>
        <v>#VALUE!</v>
      </c>
    </row>
    <row r="1847" spans="1:13" ht="15.75" customHeight="1">
      <c r="A1847" s="1">
        <v>113</v>
      </c>
      <c r="B1847" s="3">
        <v>114</v>
      </c>
      <c r="C1847" s="3" t="s">
        <v>368</v>
      </c>
      <c r="D1847" s="3">
        <v>0.16343632697617361</v>
      </c>
      <c r="E1847" s="3">
        <v>0.25274954042374248</v>
      </c>
      <c r="F1847" s="3">
        <v>0.62587412587412583</v>
      </c>
      <c r="G1847" s="3">
        <v>9.4405594405594401E-2</v>
      </c>
      <c r="H1847" s="3">
        <v>0.1118881118881119</v>
      </c>
      <c r="I1847" s="3">
        <v>0.25349650349650349</v>
      </c>
      <c r="J1847" s="3">
        <v>3.2862059033816643E-2</v>
      </c>
      <c r="K1847" s="3">
        <v>61816.299999999494</v>
      </c>
      <c r="L1847" s="3" t="s">
        <v>12862</v>
      </c>
      <c r="M1847" s="4" t="str">
        <f ca="1">IFERROR(__xludf.DUMMYFUNCTION("REGEXREPLACE(F115,""\D"", """")"),"#VALUE!")</f>
        <v>#VALUE!</v>
      </c>
    </row>
    <row r="1848" spans="1:13" ht="15.75" customHeight="1">
      <c r="A1848" s="1">
        <v>114</v>
      </c>
      <c r="B1848" s="3">
        <v>115</v>
      </c>
      <c r="C1848" s="3" t="s">
        <v>371</v>
      </c>
      <c r="D1848" s="3">
        <v>0.1509968486239992</v>
      </c>
      <c r="E1848" s="3">
        <v>0.2485334506616429</v>
      </c>
      <c r="F1848" s="3">
        <v>0.625</v>
      </c>
      <c r="G1848" s="3">
        <v>0.1029411764705882</v>
      </c>
      <c r="H1848" s="3">
        <v>0.1004901960784314</v>
      </c>
      <c r="I1848" s="3">
        <v>0.24264705882352941</v>
      </c>
      <c r="J1848" s="3">
        <v>2.9731728227001882E-2</v>
      </c>
      <c r="K1848" s="3">
        <v>44326.699999999662</v>
      </c>
      <c r="L1848" s="3" t="s">
        <v>12863</v>
      </c>
      <c r="M1848" s="4" t="str">
        <f ca="1">IFERROR(__xludf.DUMMYFUNCTION("REGEXREPLACE(F116,""\D"", """")"),"#VALUE!")</f>
        <v>#VALUE!</v>
      </c>
    </row>
    <row r="1849" spans="1:13" ht="15.75" customHeight="1">
      <c r="A1849" s="1">
        <v>117</v>
      </c>
      <c r="B1849" s="3">
        <v>118</v>
      </c>
      <c r="C1849" s="3" t="s">
        <v>381</v>
      </c>
      <c r="D1849" s="3">
        <v>0.17524835599481139</v>
      </c>
      <c r="E1849" s="3">
        <v>0.2309475086155619</v>
      </c>
      <c r="F1849" s="3">
        <v>0.61702127659574468</v>
      </c>
      <c r="G1849" s="3">
        <v>0.1276595744680851</v>
      </c>
      <c r="H1849" s="3">
        <v>0.13069908814589659</v>
      </c>
      <c r="I1849" s="3">
        <v>0.28267477203647418</v>
      </c>
      <c r="J1849" s="3">
        <v>4.3987142710569797E-2</v>
      </c>
      <c r="K1849" s="3">
        <v>37333.999999999833</v>
      </c>
      <c r="L1849" s="3" t="s">
        <v>12866</v>
      </c>
      <c r="M1849" s="4" t="str">
        <f ca="1">IFERROR(__xludf.DUMMYFUNCTION("REGEXREPLACE(F119,""\D"", """")"),"#VALUE!")</f>
        <v>#VALUE!</v>
      </c>
    </row>
    <row r="1850" spans="1:13" ht="15.75" customHeight="1">
      <c r="A1850" s="1">
        <v>122</v>
      </c>
      <c r="B1850" s="3">
        <v>123</v>
      </c>
      <c r="C1850" s="3" t="s">
        <v>399</v>
      </c>
      <c r="D1850" s="3">
        <v>0.20653528219673681</v>
      </c>
      <c r="E1850" s="3">
        <v>0.24860217983538321</v>
      </c>
      <c r="F1850" s="3">
        <v>0.62068965517241381</v>
      </c>
      <c r="G1850" s="3">
        <v>7.8160919540229884E-2</v>
      </c>
      <c r="H1850" s="3">
        <v>0.10114942528735631</v>
      </c>
      <c r="I1850" s="3">
        <v>0.22528735632183911</v>
      </c>
      <c r="J1850" s="3">
        <v>3.5501627740580598E-2</v>
      </c>
      <c r="K1850" s="3">
        <v>47759.399999999623</v>
      </c>
      <c r="L1850" s="3" t="s">
        <v>12871</v>
      </c>
      <c r="M1850" s="4" t="str">
        <f ca="1">IFERROR(__xludf.DUMMYFUNCTION("REGEXREPLACE(F124,""\D"", """")"),"#VALUE!")</f>
        <v>#VALUE!</v>
      </c>
    </row>
    <row r="1851" spans="1:13" ht="15.75" customHeight="1">
      <c r="A1851" s="1">
        <v>126</v>
      </c>
      <c r="B1851" s="3">
        <v>127</v>
      </c>
      <c r="C1851" s="3" t="s">
        <v>410</v>
      </c>
      <c r="D1851" s="3">
        <v>0.1834120909084262</v>
      </c>
      <c r="E1851" s="3">
        <v>0.22030968563822531</v>
      </c>
      <c r="F1851" s="3">
        <v>0.63089005235602091</v>
      </c>
      <c r="G1851" s="3">
        <v>0.10471204188481679</v>
      </c>
      <c r="H1851" s="3">
        <v>0.1230366492146597</v>
      </c>
      <c r="I1851" s="3">
        <v>0.26178010471204188</v>
      </c>
      <c r="J1851" s="3">
        <v>4.0423306451013892E-2</v>
      </c>
      <c r="K1851" s="3">
        <v>41441.299999999719</v>
      </c>
      <c r="L1851" s="3" t="s">
        <v>12875</v>
      </c>
      <c r="M1851" s="4" t="str">
        <f ca="1">IFERROR(__xludf.DUMMYFUNCTION("REGEXREPLACE(F128,""\D"", """")"),"#VALUE!")</f>
        <v>#VALUE!</v>
      </c>
    </row>
    <row r="1852" spans="1:13" ht="15.75" customHeight="1">
      <c r="A1852" s="1">
        <v>128</v>
      </c>
      <c r="B1852" s="3">
        <v>129</v>
      </c>
      <c r="C1852" s="3" t="s">
        <v>416</v>
      </c>
      <c r="D1852" s="3">
        <v>0.18093743078945129</v>
      </c>
      <c r="E1852" s="3">
        <v>0.25804526758279278</v>
      </c>
      <c r="F1852" s="3">
        <v>0.65743944636678198</v>
      </c>
      <c r="G1852" s="3">
        <v>8.9965397923875437E-2</v>
      </c>
      <c r="H1852" s="3">
        <v>0.1003460207612457</v>
      </c>
      <c r="I1852" s="3">
        <v>0.24221453287197231</v>
      </c>
      <c r="J1852" s="3">
        <v>3.268506944477706E-2</v>
      </c>
      <c r="K1852" s="3">
        <v>29810.999999999909</v>
      </c>
      <c r="L1852" s="3" t="s">
        <v>12877</v>
      </c>
      <c r="M1852" s="4" t="str">
        <f ca="1">IFERROR(__xludf.DUMMYFUNCTION("REGEXREPLACE(F130,""\D"", """")"),"#VALUE!")</f>
        <v>#VALUE!</v>
      </c>
    </row>
    <row r="1853" spans="1:13" ht="15.75" customHeight="1">
      <c r="A1853" s="1">
        <v>131</v>
      </c>
      <c r="B1853" s="3">
        <v>132</v>
      </c>
      <c r="C1853" s="3" t="s">
        <v>427</v>
      </c>
      <c r="D1853" s="3">
        <v>0.20024300349912699</v>
      </c>
      <c r="E1853" s="3">
        <v>0.22832151642246651</v>
      </c>
      <c r="F1853" s="3">
        <v>0.62737642585551334</v>
      </c>
      <c r="G1853" s="3">
        <v>0.1178707224334601</v>
      </c>
      <c r="H1853" s="3">
        <v>9.8859315589353611E-2</v>
      </c>
      <c r="I1853" s="3">
        <v>0.26996197718631182</v>
      </c>
      <c r="J1853" s="3">
        <v>4.1261440770846883E-2</v>
      </c>
      <c r="K1853" s="3">
        <v>29767.49999999996</v>
      </c>
      <c r="L1853" s="3" t="s">
        <v>12880</v>
      </c>
      <c r="M1853" s="4" t="str">
        <f ca="1">IFERROR(__xludf.DUMMYFUNCTION("REGEXREPLACE(F133,""\D"", """")"),"#VALUE!")</f>
        <v>#VALUE!</v>
      </c>
    </row>
    <row r="1854" spans="1:13" ht="15.75" customHeight="1">
      <c r="A1854" s="1">
        <v>133</v>
      </c>
      <c r="B1854" s="3">
        <v>134</v>
      </c>
      <c r="C1854" s="3" t="s">
        <v>433</v>
      </c>
      <c r="D1854" s="3">
        <v>0.20975343814722841</v>
      </c>
      <c r="E1854" s="3">
        <v>0.21810916084190729</v>
      </c>
      <c r="F1854" s="3">
        <v>0.59022556390977443</v>
      </c>
      <c r="G1854" s="3">
        <v>0.10150375939849619</v>
      </c>
      <c r="H1854" s="3">
        <v>0.112781954887218</v>
      </c>
      <c r="I1854" s="3">
        <v>0.26315789473684209</v>
      </c>
      <c r="J1854" s="3">
        <v>4.2823001331104518E-2</v>
      </c>
      <c r="K1854" s="3">
        <v>29524.09999999994</v>
      </c>
      <c r="L1854" s="3" t="s">
        <v>12882</v>
      </c>
      <c r="M1854" s="4" t="str">
        <f ca="1">IFERROR(__xludf.DUMMYFUNCTION("REGEXREPLACE(F135,""\D"", """")"),"#VALUE!")</f>
        <v>#VALUE!</v>
      </c>
    </row>
    <row r="1855" spans="1:13" ht="15.75" customHeight="1">
      <c r="A1855" s="1">
        <v>136</v>
      </c>
      <c r="B1855" s="3">
        <v>137</v>
      </c>
      <c r="C1855" s="3" t="s">
        <v>442</v>
      </c>
      <c r="D1855" s="3">
        <v>0.18890049837756639</v>
      </c>
      <c r="E1855" s="3">
        <v>0.54072457741081026</v>
      </c>
      <c r="F1855" s="3">
        <v>0.48378378378378378</v>
      </c>
      <c r="G1855" s="3">
        <v>7.0270270270270274E-2</v>
      </c>
      <c r="H1855" s="3">
        <v>5.4054054054054057E-2</v>
      </c>
      <c r="I1855" s="3">
        <v>0.17297297297297301</v>
      </c>
      <c r="J1855" s="3">
        <v>2.1842274718065349E-2</v>
      </c>
      <c r="K1855" s="3">
        <v>40440.599999999751</v>
      </c>
      <c r="L1855" s="3" t="s">
        <v>12885</v>
      </c>
      <c r="M1855" s="4" t="str">
        <f ca="1">IFERROR(__xludf.DUMMYFUNCTION("REGEXREPLACE(F138,""\D"", """")"),"#VALUE!")</f>
        <v>#VALUE!</v>
      </c>
    </row>
    <row r="1856" spans="1:13" ht="15.75" customHeight="1">
      <c r="A1856" s="1">
        <v>137</v>
      </c>
      <c r="B1856" s="3">
        <v>138</v>
      </c>
      <c r="C1856" s="3" t="s">
        <v>444</v>
      </c>
      <c r="D1856" s="3">
        <v>0.14288868652639819</v>
      </c>
      <c r="E1856" s="3">
        <v>0.25436240817332101</v>
      </c>
      <c r="F1856" s="3">
        <v>0.60545905707196035</v>
      </c>
      <c r="G1856" s="3">
        <v>0.10669975186104221</v>
      </c>
      <c r="H1856" s="3">
        <v>0.1042183622828784</v>
      </c>
      <c r="I1856" s="3">
        <v>0.24317617866004959</v>
      </c>
      <c r="J1856" s="3">
        <v>2.9205332085547951E-2</v>
      </c>
      <c r="K1856" s="3">
        <v>44392.299999999646</v>
      </c>
      <c r="L1856" s="3" t="s">
        <v>12886</v>
      </c>
      <c r="M1856" s="4" t="str">
        <f ca="1">IFERROR(__xludf.DUMMYFUNCTION("REGEXREPLACE(F139,""\D"", """")"),"#VALUE!")</f>
        <v>#VALUE!</v>
      </c>
    </row>
    <row r="1857" spans="1:13" ht="15.75" customHeight="1">
      <c r="A1857" s="1">
        <v>138</v>
      </c>
      <c r="B1857" s="3">
        <v>139</v>
      </c>
      <c r="C1857" s="3" t="s">
        <v>446</v>
      </c>
      <c r="D1857" s="3">
        <v>0.21531899507480121</v>
      </c>
      <c r="E1857" s="3">
        <v>0.2202700110946145</v>
      </c>
      <c r="F1857" s="3">
        <v>0.57746478873239437</v>
      </c>
      <c r="G1857" s="3">
        <v>8.9201877934272297E-2</v>
      </c>
      <c r="H1857" s="3">
        <v>0.107981220657277</v>
      </c>
      <c r="I1857" s="3">
        <v>0.26291079812206569</v>
      </c>
      <c r="J1857" s="3">
        <v>3.955816002515556E-2</v>
      </c>
      <c r="K1857" s="3">
        <v>24005.599999999999</v>
      </c>
      <c r="L1857" s="3" t="s">
        <v>12887</v>
      </c>
      <c r="M1857" s="4" t="str">
        <f ca="1">IFERROR(__xludf.DUMMYFUNCTION("REGEXREPLACE(F140,""\D"", """")"),"#VALUE!")</f>
        <v>#VALUE!</v>
      </c>
    </row>
    <row r="1858" spans="1:13" ht="15.75" customHeight="1">
      <c r="A1858" s="1">
        <v>140</v>
      </c>
      <c r="B1858" s="3">
        <v>141</v>
      </c>
      <c r="C1858" s="3" t="s">
        <v>452</v>
      </c>
      <c r="D1858" s="3">
        <v>0.12015719451749279</v>
      </c>
      <c r="E1858" s="3">
        <v>0.36261729965523792</v>
      </c>
      <c r="F1858" s="3">
        <v>0.54634146341463419</v>
      </c>
      <c r="G1858" s="3">
        <v>9.2682926829268292E-2</v>
      </c>
      <c r="H1858" s="3">
        <v>9.2682926829268292E-2</v>
      </c>
      <c r="I1858" s="3">
        <v>0.23414634146341459</v>
      </c>
      <c r="J1858" s="3">
        <v>2.0648406117560358E-2</v>
      </c>
      <c r="K1858" s="3">
        <v>23904.400000000001</v>
      </c>
      <c r="L1858" s="3" t="s">
        <v>12889</v>
      </c>
      <c r="M1858" s="4" t="str">
        <f ca="1">IFERROR(__xludf.DUMMYFUNCTION("REGEXREPLACE(F142,""\D"", """")"),"#VALUE!")</f>
        <v>#VALUE!</v>
      </c>
    </row>
    <row r="1859" spans="1:13" ht="15.75" customHeight="1">
      <c r="A1859" s="1">
        <v>142</v>
      </c>
      <c r="B1859" s="3">
        <v>143</v>
      </c>
      <c r="C1859" s="3" t="s">
        <v>458</v>
      </c>
      <c r="D1859" s="3">
        <v>0.13647696978816609</v>
      </c>
      <c r="E1859" s="3">
        <v>0.1861112832643444</v>
      </c>
      <c r="F1859" s="3">
        <v>0.65555555555555556</v>
      </c>
      <c r="G1859" s="3">
        <v>8.8888888888888892E-2</v>
      </c>
      <c r="H1859" s="3">
        <v>0.15555555555555561</v>
      </c>
      <c r="I1859" s="3">
        <v>0.28888888888888892</v>
      </c>
      <c r="J1859" s="3">
        <v>3.0260487268063071E-2</v>
      </c>
      <c r="K1859" s="3">
        <v>20124.8</v>
      </c>
      <c r="L1859" s="3" t="s">
        <v>12891</v>
      </c>
      <c r="M1859" s="4" t="str">
        <f ca="1">IFERROR(__xludf.DUMMYFUNCTION("REGEXREPLACE(F144,""\D"", """")"),"#VALUE!")</f>
        <v>#VALUE!</v>
      </c>
    </row>
    <row r="1860" spans="1:13" ht="15.75" customHeight="1">
      <c r="A1860" s="1">
        <v>143</v>
      </c>
      <c r="B1860" s="3">
        <v>144</v>
      </c>
      <c r="C1860" s="3" t="s">
        <v>461</v>
      </c>
      <c r="D1860" s="3">
        <v>0.14455918401205589</v>
      </c>
      <c r="E1860" s="3">
        <v>0.28735029495740161</v>
      </c>
      <c r="F1860" s="3">
        <v>0.63609467455621305</v>
      </c>
      <c r="G1860" s="3">
        <v>7.6923076923076927E-2</v>
      </c>
      <c r="H1860" s="3">
        <v>0.106508875739645</v>
      </c>
      <c r="I1860" s="3">
        <v>0.23076923076923081</v>
      </c>
      <c r="J1860" s="3">
        <v>2.5084831746292131E-2</v>
      </c>
      <c r="K1860" s="3">
        <v>35688.699999999822</v>
      </c>
      <c r="L1860" s="3" t="s">
        <v>12892</v>
      </c>
      <c r="M1860" s="4" t="str">
        <f ca="1">IFERROR(__xludf.DUMMYFUNCTION("REGEXREPLACE(F145,""\D"", """")"),"#VALUE!")</f>
        <v>#VALUE!</v>
      </c>
    </row>
    <row r="1861" spans="1:13" ht="15.75" customHeight="1">
      <c r="A1861" s="1">
        <v>144</v>
      </c>
      <c r="B1861" s="3">
        <v>145</v>
      </c>
      <c r="C1861" s="3" t="s">
        <v>464</v>
      </c>
      <c r="D1861" s="3">
        <v>0.17217925452259861</v>
      </c>
      <c r="E1861" s="3">
        <v>0.16887532690783991</v>
      </c>
      <c r="F1861" s="3">
        <v>0.62168674698795179</v>
      </c>
      <c r="G1861" s="3">
        <v>9.6385542168674704E-2</v>
      </c>
      <c r="H1861" s="3">
        <v>0.13734939759036141</v>
      </c>
      <c r="I1861" s="3">
        <v>0.26506024096385539</v>
      </c>
      <c r="J1861" s="3">
        <v>3.8623375890109411E-2</v>
      </c>
      <c r="K1861" s="3">
        <v>46832.599999999627</v>
      </c>
      <c r="L1861" s="3" t="s">
        <v>12893</v>
      </c>
      <c r="M1861" s="4" t="str">
        <f ca="1">IFERROR(__xludf.DUMMYFUNCTION("REGEXREPLACE(F146,""\D"", """")"),"#VALUE!")</f>
        <v>#VALUE!</v>
      </c>
    </row>
    <row r="1862" spans="1:13" ht="15.75" customHeight="1">
      <c r="A1862" s="1">
        <v>145</v>
      </c>
      <c r="B1862" s="3">
        <v>146</v>
      </c>
      <c r="C1862" s="3" t="s">
        <v>466</v>
      </c>
      <c r="D1862" s="3">
        <v>0.16489291496819369</v>
      </c>
      <c r="E1862" s="3">
        <v>0.2328163196656183</v>
      </c>
      <c r="F1862" s="3">
        <v>0.64081632653061227</v>
      </c>
      <c r="G1862" s="3">
        <v>9.5918367346938774E-2</v>
      </c>
      <c r="H1862" s="3">
        <v>0.12653061224489789</v>
      </c>
      <c r="I1862" s="3">
        <v>0.25918367346938781</v>
      </c>
      <c r="J1862" s="3">
        <v>3.5507357784803913E-2</v>
      </c>
      <c r="K1862" s="3">
        <v>52725.699999999488</v>
      </c>
      <c r="L1862" s="3" t="s">
        <v>12894</v>
      </c>
      <c r="M1862" s="4" t="str">
        <f ca="1">IFERROR(__xludf.DUMMYFUNCTION("REGEXREPLACE(F147,""\D"", """")"),"#VALUE!")</f>
        <v>#VALUE!</v>
      </c>
    </row>
    <row r="1863" spans="1:13" ht="15.75" customHeight="1">
      <c r="A1863" s="1">
        <v>147</v>
      </c>
      <c r="B1863" s="3">
        <v>148</v>
      </c>
      <c r="C1863" s="3" t="s">
        <v>474</v>
      </c>
      <c r="D1863" s="3">
        <v>0.19863042599021111</v>
      </c>
      <c r="E1863" s="3">
        <v>0.19974174708866901</v>
      </c>
      <c r="F1863" s="3">
        <v>0.60763888888888884</v>
      </c>
      <c r="G1863" s="3">
        <v>0.1076388888888889</v>
      </c>
      <c r="H1863" s="3">
        <v>0.125</v>
      </c>
      <c r="I1863" s="3">
        <v>0.28819444444444442</v>
      </c>
      <c r="J1863" s="3">
        <v>4.4337680917079743E-2</v>
      </c>
      <c r="K1863" s="3">
        <v>31008.899999999911</v>
      </c>
      <c r="L1863" s="3" t="s">
        <v>12896</v>
      </c>
      <c r="M1863" s="4" t="str">
        <f ca="1">IFERROR(__xludf.DUMMYFUNCTION("REGEXREPLACE(F149,""\D"", """")"),"#VALUE!")</f>
        <v>#VALUE!</v>
      </c>
    </row>
    <row r="1864" spans="1:13" ht="15.75" customHeight="1">
      <c r="A1864" s="1">
        <v>148</v>
      </c>
      <c r="B1864" s="3">
        <v>149</v>
      </c>
      <c r="C1864" s="3" t="s">
        <v>476</v>
      </c>
      <c r="D1864" s="3">
        <v>0.20815832254387151</v>
      </c>
      <c r="E1864" s="3">
        <v>0.1840683643229673</v>
      </c>
      <c r="F1864" s="3">
        <v>0.59751037344398339</v>
      </c>
      <c r="G1864" s="3">
        <v>9.9585062240663894E-2</v>
      </c>
      <c r="H1864" s="3">
        <v>0.11203319502074691</v>
      </c>
      <c r="I1864" s="3">
        <v>0.26141078838174281</v>
      </c>
      <c r="J1864" s="3">
        <v>4.1702497422583508E-2</v>
      </c>
      <c r="K1864" s="3">
        <v>26952.599999999991</v>
      </c>
      <c r="L1864" s="3" t="s">
        <v>12897</v>
      </c>
      <c r="M1864" s="4" t="str">
        <f ca="1">IFERROR(__xludf.DUMMYFUNCTION("REGEXREPLACE(F150,""\D"", """")"),"#VALUE!")</f>
        <v>#VALUE!</v>
      </c>
    </row>
    <row r="1865" spans="1:13" ht="15.75" customHeight="1">
      <c r="A1865" s="1">
        <v>149</v>
      </c>
      <c r="B1865" s="3">
        <v>150</v>
      </c>
      <c r="C1865" s="3" t="s">
        <v>479</v>
      </c>
      <c r="D1865" s="3">
        <v>0.1709603679066643</v>
      </c>
      <c r="E1865" s="3">
        <v>0.22209014882415851</v>
      </c>
      <c r="F1865" s="3">
        <v>0.59718309859154928</v>
      </c>
      <c r="G1865" s="3">
        <v>8.4507042253521125E-2</v>
      </c>
      <c r="H1865" s="3">
        <v>0.1126760563380282</v>
      </c>
      <c r="I1865" s="3">
        <v>0.25633802816901408</v>
      </c>
      <c r="J1865" s="3">
        <v>3.214225336016318E-2</v>
      </c>
      <c r="K1865" s="3">
        <v>39469.399999999747</v>
      </c>
      <c r="L1865" s="3" t="s">
        <v>12898</v>
      </c>
      <c r="M1865" s="4" t="str">
        <f ca="1">IFERROR(__xludf.DUMMYFUNCTION("REGEXREPLACE(F151,""\D"", """")"),"#VALUE!")</f>
        <v>#VALUE!</v>
      </c>
    </row>
    <row r="1866" spans="1:13" ht="15.75" customHeight="1">
      <c r="A1866" s="1">
        <v>150</v>
      </c>
      <c r="B1866" s="3">
        <v>151</v>
      </c>
      <c r="C1866" s="3" t="s">
        <v>482</v>
      </c>
      <c r="D1866" s="3">
        <v>0.1486431305048056</v>
      </c>
      <c r="E1866" s="3">
        <v>0.16203588020717261</v>
      </c>
      <c r="F1866" s="3">
        <v>0.651685393258427</v>
      </c>
      <c r="G1866" s="3">
        <v>0.1151685393258427</v>
      </c>
      <c r="H1866" s="3">
        <v>0.1432584269662921</v>
      </c>
      <c r="I1866" s="3">
        <v>0.29775280898876411</v>
      </c>
      <c r="J1866" s="3">
        <v>3.7169968680272128E-2</v>
      </c>
      <c r="K1866" s="3">
        <v>40159.49999999976</v>
      </c>
      <c r="L1866" s="3" t="s">
        <v>12899</v>
      </c>
      <c r="M1866" s="4" t="str">
        <f ca="1">IFERROR(__xludf.DUMMYFUNCTION("REGEXREPLACE(F152,""\D"", """")"),"#VALUE!")</f>
        <v>#VALUE!</v>
      </c>
    </row>
    <row r="1867" spans="1:13" ht="15.75" customHeight="1">
      <c r="A1867" s="1">
        <v>152</v>
      </c>
      <c r="B1867" s="3">
        <v>153</v>
      </c>
      <c r="C1867" s="3" t="s">
        <v>488</v>
      </c>
      <c r="D1867" s="3">
        <v>0.18532908038794729</v>
      </c>
      <c r="E1867" s="3">
        <v>0.19003952263814489</v>
      </c>
      <c r="F1867" s="3">
        <v>0.62187499999999996</v>
      </c>
      <c r="G1867" s="3">
        <v>0.109375</v>
      </c>
      <c r="H1867" s="3">
        <v>0.121875</v>
      </c>
      <c r="I1867" s="3">
        <v>0.3</v>
      </c>
      <c r="J1867" s="3">
        <v>4.132769790060787E-2</v>
      </c>
      <c r="K1867" s="3">
        <v>35957.699999999837</v>
      </c>
      <c r="L1867" s="3" t="s">
        <v>12901</v>
      </c>
      <c r="M1867" s="4" t="str">
        <f ca="1">IFERROR(__xludf.DUMMYFUNCTION("REGEXREPLACE(F154,""\D"", """")"),"#VALUE!")</f>
        <v>#VALUE!</v>
      </c>
    </row>
    <row r="1868" spans="1:13" ht="15.75" customHeight="1">
      <c r="A1868" s="1">
        <v>155</v>
      </c>
      <c r="B1868" s="3">
        <v>156</v>
      </c>
      <c r="C1868" s="3" t="s">
        <v>499</v>
      </c>
      <c r="D1868" s="3">
        <v>0.14348014751822921</v>
      </c>
      <c r="E1868" s="3">
        <v>0.25932969585284371</v>
      </c>
      <c r="F1868" s="3">
        <v>0.59740259740259738</v>
      </c>
      <c r="G1868" s="3">
        <v>9.9567099567099568E-2</v>
      </c>
      <c r="H1868" s="3">
        <v>0.12554112554112551</v>
      </c>
      <c r="I1868" s="3">
        <v>0.25541125541125542</v>
      </c>
      <c r="J1868" s="3">
        <v>3.0498479641492469E-2</v>
      </c>
      <c r="K1868" s="3">
        <v>25374.19999999999</v>
      </c>
      <c r="L1868" s="3" t="s">
        <v>12904</v>
      </c>
      <c r="M1868" s="4" t="str">
        <f ca="1">IFERROR(__xludf.DUMMYFUNCTION("REGEXREPLACE(F157,""\D"", """")"),"#VALUE!")</f>
        <v>#VALUE!</v>
      </c>
    </row>
    <row r="1869" spans="1:13" ht="15.75" customHeight="1">
      <c r="A1869" s="1">
        <v>157</v>
      </c>
      <c r="B1869" s="3">
        <v>158</v>
      </c>
      <c r="C1869" s="3" t="s">
        <v>505</v>
      </c>
      <c r="D1869" s="3">
        <v>0.17518086728923221</v>
      </c>
      <c r="E1869" s="3">
        <v>0.6489823141065344</v>
      </c>
      <c r="F1869" s="3">
        <v>0.48416289592760181</v>
      </c>
      <c r="G1869" s="3">
        <v>5.4298642533936653E-2</v>
      </c>
      <c r="H1869" s="3">
        <v>5.8823529411764712E-2</v>
      </c>
      <c r="I1869" s="3">
        <v>0.15686274509803921</v>
      </c>
      <c r="J1869" s="3">
        <v>1.9002058208131639E-2</v>
      </c>
      <c r="K1869" s="3">
        <v>74292.49999999968</v>
      </c>
      <c r="L1869" s="3" t="s">
        <v>12906</v>
      </c>
      <c r="M1869" s="4" t="str">
        <f ca="1">IFERROR(__xludf.DUMMYFUNCTION("REGEXREPLACE(F159,""\D"", """")"),"#VALUE!")</f>
        <v>#VALUE!</v>
      </c>
    </row>
    <row r="1870" spans="1:13" ht="15.75" customHeight="1">
      <c r="A1870" s="1">
        <v>158</v>
      </c>
      <c r="B1870" s="3">
        <v>159</v>
      </c>
      <c r="C1870" s="3" t="s">
        <v>507</v>
      </c>
      <c r="D1870" s="3">
        <v>0.22204109424394691</v>
      </c>
      <c r="E1870" s="3">
        <v>0.1065939044551701</v>
      </c>
      <c r="F1870" s="3">
        <v>0.63945578231292521</v>
      </c>
      <c r="G1870" s="3">
        <v>0.108843537414966</v>
      </c>
      <c r="H1870" s="3">
        <v>0.1224489795918367</v>
      </c>
      <c r="I1870" s="3">
        <v>0.29931972789115652</v>
      </c>
      <c r="J1870" s="3">
        <v>4.7369375640737968E-2</v>
      </c>
      <c r="K1870" s="3">
        <v>16001.30000000003</v>
      </c>
      <c r="L1870" s="3" t="s">
        <v>12907</v>
      </c>
      <c r="M1870" s="4" t="str">
        <f ca="1">IFERROR(__xludf.DUMMYFUNCTION("REGEXREPLACE(F160,""\D"", """")"),"#VALUE!")</f>
        <v>#VALUE!</v>
      </c>
    </row>
    <row r="1871" spans="1:13" ht="15.75" customHeight="1">
      <c r="A1871" s="1">
        <v>160</v>
      </c>
      <c r="B1871" s="3">
        <v>161</v>
      </c>
      <c r="C1871" s="3" t="s">
        <v>514</v>
      </c>
      <c r="D1871" s="3">
        <v>0.15143625344349021</v>
      </c>
      <c r="E1871" s="3">
        <v>0.29810533198345468</v>
      </c>
      <c r="F1871" s="3">
        <v>0.6093023255813953</v>
      </c>
      <c r="G1871" s="3">
        <v>9.3023255813953487E-2</v>
      </c>
      <c r="H1871" s="3">
        <v>0.13023255813953491</v>
      </c>
      <c r="I1871" s="3">
        <v>0.26976744186046508</v>
      </c>
      <c r="J1871" s="3">
        <v>3.1558978306468588E-2</v>
      </c>
      <c r="K1871" s="3">
        <v>23924</v>
      </c>
      <c r="L1871" s="3" t="s">
        <v>12909</v>
      </c>
      <c r="M1871" s="4" t="str">
        <f ca="1">IFERROR(__xludf.DUMMYFUNCTION("REGEXREPLACE(F162,""\D"", """")"),"#VALUE!")</f>
        <v>#VALUE!</v>
      </c>
    </row>
    <row r="1872" spans="1:13" ht="15.75" customHeight="1">
      <c r="A1872" s="1">
        <v>161</v>
      </c>
      <c r="B1872" s="3">
        <v>162</v>
      </c>
      <c r="C1872" s="3" t="s">
        <v>517</v>
      </c>
      <c r="D1872" s="3">
        <v>0.1546701071604035</v>
      </c>
      <c r="E1872" s="3">
        <v>0.23084409581071541</v>
      </c>
      <c r="F1872" s="3">
        <v>0.61612903225806448</v>
      </c>
      <c r="G1872" s="3">
        <v>0.10161290322580641</v>
      </c>
      <c r="H1872" s="3">
        <v>0.1193548387096774</v>
      </c>
      <c r="I1872" s="3">
        <v>0.27258064516129032</v>
      </c>
      <c r="J1872" s="3">
        <v>3.3438468457282287E-2</v>
      </c>
      <c r="K1872" s="3">
        <v>67703.399999999689</v>
      </c>
      <c r="L1872" s="3" t="s">
        <v>12910</v>
      </c>
      <c r="M1872" s="4" t="str">
        <f ca="1">IFERROR(__xludf.DUMMYFUNCTION("REGEXREPLACE(F163,""\D"", """")"),"#VALUE!")</f>
        <v>#VALUE!</v>
      </c>
    </row>
    <row r="1873" spans="1:13" ht="15.75" customHeight="1">
      <c r="A1873" s="1">
        <v>162</v>
      </c>
      <c r="B1873" s="3">
        <v>163</v>
      </c>
      <c r="C1873" s="3" t="s">
        <v>519</v>
      </c>
      <c r="D1873" s="3">
        <v>0.2135982629921914</v>
      </c>
      <c r="E1873" s="3">
        <v>0.18654237435613849</v>
      </c>
      <c r="F1873" s="3">
        <v>0.63777089783281737</v>
      </c>
      <c r="G1873" s="3">
        <v>8.0495356037151702E-2</v>
      </c>
      <c r="H1873" s="3">
        <v>0.13931888544891641</v>
      </c>
      <c r="I1873" s="3">
        <v>0.26934984520123839</v>
      </c>
      <c r="J1873" s="3">
        <v>4.3791871730653492E-2</v>
      </c>
      <c r="K1873" s="3">
        <v>34853.099999999853</v>
      </c>
      <c r="L1873" s="3" t="s">
        <v>12911</v>
      </c>
      <c r="M1873" s="4" t="str">
        <f ca="1">IFERROR(__xludf.DUMMYFUNCTION("REGEXREPLACE(F164,""\D"", """")"),"#VALUE!")</f>
        <v>#VALUE!</v>
      </c>
    </row>
    <row r="1874" spans="1:13" ht="15.75" customHeight="1">
      <c r="A1874" s="1">
        <v>165</v>
      </c>
      <c r="B1874" s="3">
        <v>166</v>
      </c>
      <c r="C1874" s="3" t="s">
        <v>528</v>
      </c>
      <c r="D1874" s="3">
        <v>0.1767835965583032</v>
      </c>
      <c r="E1874" s="3">
        <v>0.21921145535365019</v>
      </c>
      <c r="F1874" s="3">
        <v>0.64367816091954022</v>
      </c>
      <c r="G1874" s="3">
        <v>8.6206896551724144E-2</v>
      </c>
      <c r="H1874" s="3">
        <v>0.1206896551724138</v>
      </c>
      <c r="I1874" s="3">
        <v>0.26436781609195398</v>
      </c>
      <c r="J1874" s="3">
        <v>3.3423701441395663E-2</v>
      </c>
      <c r="K1874" s="3">
        <v>18732.100000000009</v>
      </c>
      <c r="L1874" s="3" t="s">
        <v>12914</v>
      </c>
      <c r="M1874" s="4" t="str">
        <f ca="1">IFERROR(__xludf.DUMMYFUNCTION("REGEXREPLACE(F167,""\D"", """")"),"#VALUE!")</f>
        <v>#VALUE!</v>
      </c>
    </row>
    <row r="1875" spans="1:13" ht="15.75" customHeight="1">
      <c r="A1875" s="1">
        <v>166</v>
      </c>
      <c r="B1875" s="3">
        <v>167</v>
      </c>
      <c r="C1875" s="3" t="s">
        <v>531</v>
      </c>
      <c r="D1875" s="3">
        <v>0.13246705199298589</v>
      </c>
      <c r="E1875" s="3">
        <v>0.23936728154596651</v>
      </c>
      <c r="F1875" s="3">
        <v>0.60547945205479448</v>
      </c>
      <c r="G1875" s="3">
        <v>7.9452054794520555E-2</v>
      </c>
      <c r="H1875" s="3">
        <v>0.1205479452054795</v>
      </c>
      <c r="I1875" s="3">
        <v>0.23835616438356161</v>
      </c>
      <c r="J1875" s="3">
        <v>2.5077993005475491E-2</v>
      </c>
      <c r="K1875" s="3">
        <v>39257.19999999975</v>
      </c>
      <c r="L1875" s="3" t="s">
        <v>12915</v>
      </c>
      <c r="M1875" s="4" t="str">
        <f ca="1">IFERROR(__xludf.DUMMYFUNCTION("REGEXREPLACE(F168,""\D"", """")"),"#VALUE!")</f>
        <v>#VALUE!</v>
      </c>
    </row>
    <row r="1876" spans="1:13" ht="15.75" customHeight="1">
      <c r="A1876" s="1">
        <v>167</v>
      </c>
      <c r="B1876" s="3">
        <v>168</v>
      </c>
      <c r="C1876" s="3" t="s">
        <v>533</v>
      </c>
      <c r="D1876" s="3">
        <v>0.1820256339697312</v>
      </c>
      <c r="E1876" s="3">
        <v>0.31372440049234651</v>
      </c>
      <c r="F1876" s="3">
        <v>0.62585034013605445</v>
      </c>
      <c r="G1876" s="3">
        <v>6.8027210884353748E-2</v>
      </c>
      <c r="H1876" s="3">
        <v>9.5238095238095233E-2</v>
      </c>
      <c r="I1876" s="3">
        <v>0.2040816326530612</v>
      </c>
      <c r="J1876" s="3">
        <v>2.585382241591612E-2</v>
      </c>
      <c r="K1876" s="3">
        <v>16169.600000000029</v>
      </c>
      <c r="L1876" s="3" t="s">
        <v>12916</v>
      </c>
      <c r="M1876" s="4" t="str">
        <f ca="1">IFERROR(__xludf.DUMMYFUNCTION("REGEXREPLACE(F169,""\D"", """")"),"#VALUE!")</f>
        <v>#VALUE!</v>
      </c>
    </row>
    <row r="1877" spans="1:13" ht="15.75" customHeight="1">
      <c r="A1877" s="1">
        <v>168</v>
      </c>
      <c r="B1877" s="3">
        <v>169</v>
      </c>
      <c r="C1877" s="3" t="s">
        <v>535</v>
      </c>
      <c r="D1877" s="3">
        <v>0.14786760896636281</v>
      </c>
      <c r="E1877" s="3">
        <v>0.24671380077206559</v>
      </c>
      <c r="F1877" s="3">
        <v>0.64850136239782019</v>
      </c>
      <c r="G1877" s="3">
        <v>0.1035422343324251</v>
      </c>
      <c r="H1877" s="3">
        <v>0.11444141689373299</v>
      </c>
      <c r="I1877" s="3">
        <v>0.24795640326975479</v>
      </c>
      <c r="J1877" s="3">
        <v>3.11513772546861E-2</v>
      </c>
      <c r="K1877" s="3">
        <v>39171.199999999721</v>
      </c>
      <c r="L1877" s="3" t="s">
        <v>12917</v>
      </c>
      <c r="M1877" s="4" t="str">
        <f ca="1">IFERROR(__xludf.DUMMYFUNCTION("REGEXREPLACE(F170,""\D"", """")"),"#VALUE!")</f>
        <v>#VALUE!</v>
      </c>
    </row>
    <row r="1878" spans="1:13" ht="15.75" customHeight="1">
      <c r="A1878" s="1">
        <v>169</v>
      </c>
      <c r="B1878" s="3">
        <v>170</v>
      </c>
      <c r="C1878" s="3" t="s">
        <v>538</v>
      </c>
      <c r="D1878" s="3">
        <v>0.16906512989448391</v>
      </c>
      <c r="E1878" s="3">
        <v>0.14268073610685739</v>
      </c>
      <c r="F1878" s="3">
        <v>0.62215909090909094</v>
      </c>
      <c r="G1878" s="3">
        <v>0.14204545454545461</v>
      </c>
      <c r="H1878" s="3">
        <v>0.125</v>
      </c>
      <c r="I1878" s="3">
        <v>0.31534090909090912</v>
      </c>
      <c r="J1878" s="3">
        <v>4.3908823285198018E-2</v>
      </c>
      <c r="K1878" s="3">
        <v>39717.399999999747</v>
      </c>
      <c r="L1878" s="3" t="s">
        <v>12918</v>
      </c>
      <c r="M1878" s="4" t="str">
        <f ca="1">IFERROR(__xludf.DUMMYFUNCTION("REGEXREPLACE(F171,""\D"", """")"),"#VALUE!")</f>
        <v>#VALUE!</v>
      </c>
    </row>
    <row r="1879" spans="1:13" ht="15.75" customHeight="1">
      <c r="A1879" s="1">
        <v>170</v>
      </c>
      <c r="B1879" s="3">
        <v>171</v>
      </c>
      <c r="C1879" s="3" t="s">
        <v>541</v>
      </c>
      <c r="D1879" s="3">
        <v>0.2000358635108774</v>
      </c>
      <c r="E1879" s="3">
        <v>0.23943185123068489</v>
      </c>
      <c r="F1879" s="3">
        <v>0.58722358722358725</v>
      </c>
      <c r="G1879" s="3">
        <v>0.1031941031941032</v>
      </c>
      <c r="H1879" s="3">
        <v>0.14004914004913999</v>
      </c>
      <c r="I1879" s="3">
        <v>0.30712530712530711</v>
      </c>
      <c r="J1879" s="3">
        <v>4.6896444107893058E-2</v>
      </c>
      <c r="K1879" s="3">
        <v>45223.599999999642</v>
      </c>
      <c r="L1879" s="3" t="s">
        <v>12919</v>
      </c>
      <c r="M1879" s="4" t="str">
        <f ca="1">IFERROR(__xludf.DUMMYFUNCTION("REGEXREPLACE(F172,""\D"", """")"),"#VALUE!")</f>
        <v>#VALUE!</v>
      </c>
    </row>
    <row r="1880" spans="1:13" ht="15.75" customHeight="1">
      <c r="A1880" s="1">
        <v>171</v>
      </c>
      <c r="B1880" s="3">
        <v>172</v>
      </c>
      <c r="C1880" s="3" t="s">
        <v>544</v>
      </c>
      <c r="D1880" s="3">
        <v>0.17407288571178339</v>
      </c>
      <c r="E1880" s="3">
        <v>0.87785038881561028</v>
      </c>
      <c r="F1880" s="3">
        <v>0.43434343434343442</v>
      </c>
      <c r="G1880" s="3">
        <v>5.0505050505050497E-2</v>
      </c>
      <c r="H1880" s="3">
        <v>4.5454545454545463E-2</v>
      </c>
      <c r="I1880" s="3">
        <v>0.1161616161616162</v>
      </c>
      <c r="J1880" s="3">
        <v>1.38940581056447E-2</v>
      </c>
      <c r="K1880" s="3">
        <v>21394.200000000012</v>
      </c>
      <c r="L1880" s="3" t="s">
        <v>12920</v>
      </c>
      <c r="M1880" s="4" t="str">
        <f ca="1">IFERROR(__xludf.DUMMYFUNCTION("REGEXREPLACE(F173,""\D"", """")"),"#VALUE!")</f>
        <v>#VALUE!</v>
      </c>
    </row>
    <row r="1881" spans="1:13" ht="15.75" customHeight="1">
      <c r="A1881" s="1">
        <v>172</v>
      </c>
      <c r="B1881" s="3">
        <v>173</v>
      </c>
      <c r="C1881" s="3" t="s">
        <v>546</v>
      </c>
      <c r="D1881" s="3">
        <v>0.1217305014075258</v>
      </c>
      <c r="E1881" s="3">
        <v>0.49920881798085281</v>
      </c>
      <c r="F1881" s="3">
        <v>0.49528301886792447</v>
      </c>
      <c r="G1881" s="3">
        <v>7.0754716981132074E-2</v>
      </c>
      <c r="H1881" s="3">
        <v>6.1320754716981132E-2</v>
      </c>
      <c r="I1881" s="3">
        <v>0.17452830188679239</v>
      </c>
      <c r="J1881" s="3">
        <v>1.4324439177811701E-2</v>
      </c>
      <c r="K1881" s="3">
        <v>22936.500000000011</v>
      </c>
      <c r="L1881" s="3" t="s">
        <v>12921</v>
      </c>
      <c r="M1881" s="4" t="str">
        <f ca="1">IFERROR(__xludf.DUMMYFUNCTION("REGEXREPLACE(F174,""\D"", """")"),"#VALUE!")</f>
        <v>#VALUE!</v>
      </c>
    </row>
    <row r="1882" spans="1:13" ht="15.75" customHeight="1">
      <c r="A1882" s="1">
        <v>174</v>
      </c>
      <c r="B1882" s="3">
        <v>175</v>
      </c>
      <c r="C1882" s="3" t="s">
        <v>552</v>
      </c>
      <c r="D1882" s="3">
        <v>0.2093334290423173</v>
      </c>
      <c r="E1882" s="3">
        <v>0.48280443925306238</v>
      </c>
      <c r="F1882" s="3">
        <v>0.51824817518248179</v>
      </c>
      <c r="G1882" s="3">
        <v>6.3260340632603412E-2</v>
      </c>
      <c r="H1882" s="3">
        <v>5.8394160583941597E-2</v>
      </c>
      <c r="I1882" s="3">
        <v>0.16788321167883211</v>
      </c>
      <c r="J1882" s="3">
        <v>2.391280533314729E-2</v>
      </c>
      <c r="K1882" s="3">
        <v>45277.89999999963</v>
      </c>
      <c r="L1882" s="3" t="s">
        <v>12923</v>
      </c>
      <c r="M1882" s="4" t="str">
        <f ca="1">IFERROR(__xludf.DUMMYFUNCTION("REGEXREPLACE(F176,""\D"", """")"),"#VALUE!")</f>
        <v>#VALUE!</v>
      </c>
    </row>
    <row r="1883" spans="1:13" ht="15.75" customHeight="1">
      <c r="A1883" s="1">
        <v>175</v>
      </c>
      <c r="B1883" s="3">
        <v>176</v>
      </c>
      <c r="C1883" s="3" t="s">
        <v>554</v>
      </c>
      <c r="D1883" s="3">
        <v>0.1137870725305586</v>
      </c>
      <c r="E1883" s="3">
        <v>0.23464254796868991</v>
      </c>
      <c r="F1883" s="3">
        <v>0.61458333333333337</v>
      </c>
      <c r="G1883" s="3">
        <v>0.109375</v>
      </c>
      <c r="H1883" s="3">
        <v>0.13541666666666671</v>
      </c>
      <c r="I1883" s="3">
        <v>0.26041666666666669</v>
      </c>
      <c r="J1883" s="3">
        <v>2.6214093787511938E-2</v>
      </c>
      <c r="K1883" s="3">
        <v>20887.700000000019</v>
      </c>
      <c r="L1883" s="3" t="s">
        <v>12924</v>
      </c>
      <c r="M1883" s="4" t="str">
        <f ca="1">IFERROR(__xludf.DUMMYFUNCTION("REGEXREPLACE(F177,""\D"", """")"),"#VALUE!")</f>
        <v>#VALUE!</v>
      </c>
    </row>
    <row r="1884" spans="1:13" ht="15.75" customHeight="1">
      <c r="A1884" s="1">
        <v>178</v>
      </c>
      <c r="B1884" s="3">
        <v>179</v>
      </c>
      <c r="C1884" s="3" t="s">
        <v>563</v>
      </c>
      <c r="D1884" s="3">
        <v>0.1475513918296387</v>
      </c>
      <c r="E1884" s="3">
        <v>0.21202666459529471</v>
      </c>
      <c r="F1884" s="3">
        <v>0.57936507936507942</v>
      </c>
      <c r="G1884" s="3">
        <v>9.1269841269841265E-2</v>
      </c>
      <c r="H1884" s="3">
        <v>0.1150793650793651</v>
      </c>
      <c r="I1884" s="3">
        <v>0.26190476190476192</v>
      </c>
      <c r="J1884" s="3">
        <v>2.871809729523208E-2</v>
      </c>
      <c r="K1884" s="3">
        <v>28583.8</v>
      </c>
      <c r="L1884" s="3" t="s">
        <v>12927</v>
      </c>
      <c r="M1884" s="4" t="str">
        <f ca="1">IFERROR(__xludf.DUMMYFUNCTION("REGEXREPLACE(F180,""\D"", """")"),"#VALUE!")</f>
        <v>#VALUE!</v>
      </c>
    </row>
    <row r="1885" spans="1:13" ht="15.75" customHeight="1">
      <c r="A1885" s="1">
        <v>179</v>
      </c>
      <c r="B1885" s="3">
        <v>180</v>
      </c>
      <c r="C1885" s="3" t="s">
        <v>566</v>
      </c>
      <c r="D1885" s="3">
        <v>0.1814098390035335</v>
      </c>
      <c r="E1885" s="3">
        <v>0.175167604818116</v>
      </c>
      <c r="F1885" s="3">
        <v>0.6436170212765957</v>
      </c>
      <c r="G1885" s="3">
        <v>0.10106382978723399</v>
      </c>
      <c r="H1885" s="3">
        <v>0.1542553191489362</v>
      </c>
      <c r="I1885" s="3">
        <v>0.2978723404255319</v>
      </c>
      <c r="J1885" s="3">
        <v>4.2919139255499048E-2</v>
      </c>
      <c r="K1885" s="3">
        <v>20934.099999999991</v>
      </c>
      <c r="L1885" s="3" t="s">
        <v>12928</v>
      </c>
      <c r="M1885" s="4" t="str">
        <f ca="1">IFERROR(__xludf.DUMMYFUNCTION("REGEXREPLACE(F181,""\D"", """")"),"#VALUE!")</f>
        <v>#VALUE!</v>
      </c>
    </row>
    <row r="1886" spans="1:13" ht="15.75" customHeight="1">
      <c r="A1886" s="1">
        <v>180</v>
      </c>
      <c r="B1886" s="3">
        <v>181</v>
      </c>
      <c r="C1886" s="3" t="s">
        <v>569</v>
      </c>
      <c r="D1886" s="3">
        <v>0.1946991362736861</v>
      </c>
      <c r="E1886" s="3">
        <v>0.38552878327816881</v>
      </c>
      <c r="F1886" s="3">
        <v>0.59237536656891498</v>
      </c>
      <c r="G1886" s="3">
        <v>7.6246334310850442E-2</v>
      </c>
      <c r="H1886" s="3">
        <v>9.3841642228739003E-2</v>
      </c>
      <c r="I1886" s="3">
        <v>0.2082111436950147</v>
      </c>
      <c r="J1886" s="3">
        <v>3.1386273020800159E-2</v>
      </c>
      <c r="K1886" s="3">
        <v>35876.599999999802</v>
      </c>
      <c r="L1886" s="3" t="s">
        <v>12929</v>
      </c>
      <c r="M1886" s="4" t="str">
        <f ca="1">IFERROR(__xludf.DUMMYFUNCTION("REGEXREPLACE(F182,""\D"", """")"),"#VALUE!")</f>
        <v>#VALUE!</v>
      </c>
    </row>
    <row r="1887" spans="1:13" ht="15.75" customHeight="1">
      <c r="A1887" s="1">
        <v>183</v>
      </c>
      <c r="B1887" s="3">
        <v>184</v>
      </c>
      <c r="C1887" s="3" t="s">
        <v>578</v>
      </c>
      <c r="D1887" s="3">
        <v>0.15208972146875999</v>
      </c>
      <c r="E1887" s="3">
        <v>0.19704584454933149</v>
      </c>
      <c r="F1887" s="3">
        <v>0.58506224066390045</v>
      </c>
      <c r="G1887" s="3">
        <v>0.11203319502074691</v>
      </c>
      <c r="H1887" s="3">
        <v>0.11203319502074691</v>
      </c>
      <c r="I1887" s="3">
        <v>0.25311203319502068</v>
      </c>
      <c r="J1887" s="3">
        <v>3.2446913050503158E-2</v>
      </c>
      <c r="K1887" s="3">
        <v>25945.199999999972</v>
      </c>
      <c r="L1887" s="3" t="s">
        <v>12932</v>
      </c>
      <c r="M1887" s="4" t="str">
        <f ca="1">IFERROR(__xludf.DUMMYFUNCTION("REGEXREPLACE(F185,""\D"", """")"),"#VALUE!")</f>
        <v>#VALUE!</v>
      </c>
    </row>
    <row r="1888" spans="1:13" ht="15.75" customHeight="1">
      <c r="A1888" s="1">
        <v>184</v>
      </c>
      <c r="B1888" s="3">
        <v>185</v>
      </c>
      <c r="C1888" s="3" t="s">
        <v>581</v>
      </c>
      <c r="D1888" s="3">
        <v>0.1588857844580947</v>
      </c>
      <c r="E1888" s="3">
        <v>0.15897114553293371</v>
      </c>
      <c r="F1888" s="3">
        <v>0.59469696969696972</v>
      </c>
      <c r="G1888" s="3">
        <v>0.1136363636363636</v>
      </c>
      <c r="H1888" s="3">
        <v>0.15151515151515149</v>
      </c>
      <c r="I1888" s="3">
        <v>0.30303030303030298</v>
      </c>
      <c r="J1888" s="3">
        <v>4.0229732837957902E-2</v>
      </c>
      <c r="K1888" s="3">
        <v>29318.199999999961</v>
      </c>
      <c r="L1888" s="3" t="s">
        <v>12933</v>
      </c>
      <c r="M1888" s="4" t="str">
        <f ca="1">IFERROR(__xludf.DUMMYFUNCTION("REGEXREPLACE(F186,""\D"", """")"),"#VALUE!")</f>
        <v>#VALUE!</v>
      </c>
    </row>
    <row r="1889" spans="1:13" ht="15.75" customHeight="1">
      <c r="A1889" s="1">
        <v>186</v>
      </c>
      <c r="B1889" s="3">
        <v>187</v>
      </c>
      <c r="C1889" s="3" t="s">
        <v>587</v>
      </c>
      <c r="D1889" s="3">
        <v>0.17425418100614609</v>
      </c>
      <c r="E1889" s="3">
        <v>0.26943749647299509</v>
      </c>
      <c r="F1889" s="3">
        <v>0.59913793103448276</v>
      </c>
      <c r="G1889" s="3">
        <v>8.1896551724137928E-2</v>
      </c>
      <c r="H1889" s="3">
        <v>0.1163793103448276</v>
      </c>
      <c r="I1889" s="3">
        <v>0.22413793103448279</v>
      </c>
      <c r="J1889" s="3">
        <v>3.2102184160768751E-2</v>
      </c>
      <c r="K1889" s="3">
        <v>24412.39999999998</v>
      </c>
      <c r="L1889" s="3" t="s">
        <v>12935</v>
      </c>
      <c r="M1889" s="4" t="str">
        <f ca="1">IFERROR(__xludf.DUMMYFUNCTION("REGEXREPLACE(F188,""\D"", """")"),"#VALUE!")</f>
        <v>#VALUE!</v>
      </c>
    </row>
    <row r="1890" spans="1:13" ht="15.75" customHeight="1">
      <c r="A1890" s="1">
        <v>187</v>
      </c>
      <c r="B1890" s="3">
        <v>188</v>
      </c>
      <c r="C1890" s="3" t="s">
        <v>589</v>
      </c>
      <c r="D1890" s="3">
        <v>0.14120264672734231</v>
      </c>
      <c r="E1890" s="3">
        <v>0.2467610526450745</v>
      </c>
      <c r="F1890" s="3">
        <v>0.62825278810408924</v>
      </c>
      <c r="G1890" s="3">
        <v>9.2936802973977689E-2</v>
      </c>
      <c r="H1890" s="3">
        <v>7.0631970260223054E-2</v>
      </c>
      <c r="I1890" s="3">
        <v>0.2304832713754647</v>
      </c>
      <c r="J1890" s="3">
        <v>2.1455241406815369E-2</v>
      </c>
      <c r="K1890" s="3">
        <v>29525.199999999961</v>
      </c>
      <c r="L1890" s="3" t="s">
        <v>12936</v>
      </c>
      <c r="M1890" s="4" t="str">
        <f ca="1">IFERROR(__xludf.DUMMYFUNCTION("REGEXREPLACE(F189,""\D"", """")"),"#VALUE!")</f>
        <v>#VALUE!</v>
      </c>
    </row>
    <row r="1891" spans="1:13" ht="15.75" customHeight="1">
      <c r="A1891" s="1">
        <v>188</v>
      </c>
      <c r="B1891" s="3">
        <v>189</v>
      </c>
      <c r="C1891" s="3" t="s">
        <v>591</v>
      </c>
      <c r="D1891" s="3">
        <v>0.1645116643280588</v>
      </c>
      <c r="E1891" s="3">
        <v>0.24019718948538349</v>
      </c>
      <c r="F1891" s="3">
        <v>0.607981220657277</v>
      </c>
      <c r="G1891" s="3">
        <v>7.2769953051643188E-2</v>
      </c>
      <c r="H1891" s="3">
        <v>0.1126760563380282</v>
      </c>
      <c r="I1891" s="3">
        <v>0.24178403755868541</v>
      </c>
      <c r="J1891" s="3">
        <v>2.8932791887360629E-2</v>
      </c>
      <c r="K1891" s="3">
        <v>45398.299999999639</v>
      </c>
      <c r="L1891" s="3" t="s">
        <v>12937</v>
      </c>
      <c r="M1891" s="4" t="str">
        <f ca="1">IFERROR(__xludf.DUMMYFUNCTION("REGEXREPLACE(F190,""\D"", """")"),"#VALUE!")</f>
        <v>#VALUE!</v>
      </c>
    </row>
    <row r="1892" spans="1:13" ht="15.75" customHeight="1">
      <c r="A1892" s="1">
        <v>190</v>
      </c>
      <c r="B1892" s="3">
        <v>191</v>
      </c>
      <c r="C1892" s="3" t="s">
        <v>598</v>
      </c>
      <c r="D1892" s="3">
        <v>0.205666890095797</v>
      </c>
      <c r="E1892" s="3">
        <v>0.23504315113963109</v>
      </c>
      <c r="F1892" s="3">
        <v>0.62357414448669202</v>
      </c>
      <c r="G1892" s="3">
        <v>8.3650190114068435E-2</v>
      </c>
      <c r="H1892" s="3">
        <v>0.1102661596958175</v>
      </c>
      <c r="I1892" s="3">
        <v>0.23574144486692011</v>
      </c>
      <c r="J1892" s="3">
        <v>3.7462316917419199E-2</v>
      </c>
      <c r="K1892" s="3">
        <v>28203.099999999951</v>
      </c>
      <c r="L1892" s="3" t="s">
        <v>12939</v>
      </c>
      <c r="M1892" s="4" t="str">
        <f ca="1">IFERROR(__xludf.DUMMYFUNCTION("REGEXREPLACE(F192,""\D"", """")"),"#VALUE!")</f>
        <v>#VALUE!</v>
      </c>
    </row>
    <row r="1893" spans="1:13" ht="15.75" customHeight="1">
      <c r="A1893" s="1">
        <v>191</v>
      </c>
      <c r="B1893" s="3">
        <v>192</v>
      </c>
      <c r="C1893" s="3" t="s">
        <v>600</v>
      </c>
      <c r="D1893" s="3">
        <v>0.16737892511585331</v>
      </c>
      <c r="E1893" s="3">
        <v>0.13803081432132561</v>
      </c>
      <c r="F1893" s="3">
        <v>0.61837455830388688</v>
      </c>
      <c r="G1893" s="3">
        <v>0.1236749116607774</v>
      </c>
      <c r="H1893" s="3">
        <v>0.13780918727915201</v>
      </c>
      <c r="I1893" s="3">
        <v>0.303886925795053</v>
      </c>
      <c r="J1893" s="3">
        <v>4.2275800977238182E-2</v>
      </c>
      <c r="K1893" s="3">
        <v>31295.299999999919</v>
      </c>
      <c r="L1893" s="3" t="s">
        <v>12940</v>
      </c>
      <c r="M1893" s="4" t="str">
        <f ca="1">IFERROR(__xludf.DUMMYFUNCTION("REGEXREPLACE(F193,""\D"", """")"),"#VALUE!")</f>
        <v>#VALUE!</v>
      </c>
    </row>
    <row r="1894" spans="1:13" ht="15.75" customHeight="1">
      <c r="A1894" s="1">
        <v>192</v>
      </c>
      <c r="B1894" s="3">
        <v>193</v>
      </c>
      <c r="C1894" s="3" t="s">
        <v>602</v>
      </c>
      <c r="D1894" s="3">
        <v>0.29051427241710381</v>
      </c>
      <c r="E1894" s="3">
        <v>0.2189502708199472</v>
      </c>
      <c r="F1894" s="3">
        <v>0.61111111111111116</v>
      </c>
      <c r="G1894" s="3">
        <v>0.119047619047619</v>
      </c>
      <c r="H1894" s="3">
        <v>0.13492063492063491</v>
      </c>
      <c r="I1894" s="3">
        <v>0.26984126984126983</v>
      </c>
      <c r="J1894" s="3">
        <v>6.7885286370101605E-2</v>
      </c>
      <c r="K1894" s="3">
        <v>13914.200000000041</v>
      </c>
      <c r="L1894" s="3" t="s">
        <v>12941</v>
      </c>
      <c r="M1894" s="4" t="str">
        <f ca="1">IFERROR(__xludf.DUMMYFUNCTION("REGEXREPLACE(F194,""\D"", """")"),"#VALUE!")</f>
        <v>#VALUE!</v>
      </c>
    </row>
    <row r="1895" spans="1:13" ht="15.75" customHeight="1">
      <c r="A1895" s="1">
        <v>193</v>
      </c>
      <c r="B1895" s="3">
        <v>194</v>
      </c>
      <c r="C1895" s="3" t="s">
        <v>604</v>
      </c>
      <c r="D1895" s="3">
        <v>0.15573758993519601</v>
      </c>
      <c r="E1895" s="3">
        <v>0.27287968117676042</v>
      </c>
      <c r="F1895" s="3">
        <v>0.58585858585858586</v>
      </c>
      <c r="G1895" s="3">
        <v>6.0606060606060608E-2</v>
      </c>
      <c r="H1895" s="3">
        <v>0.1212121212121212</v>
      </c>
      <c r="I1895" s="3">
        <v>0.21548821548821551</v>
      </c>
      <c r="J1895" s="3">
        <v>2.576600701021256E-2</v>
      </c>
      <c r="K1895" s="3">
        <v>33379.399999999863</v>
      </c>
      <c r="L1895" s="3" t="s">
        <v>12942</v>
      </c>
      <c r="M1895" s="4" t="str">
        <f ca="1">IFERROR(__xludf.DUMMYFUNCTION("REGEXREPLACE(F195,""\D"", """")"),"#VALUE!")</f>
        <v>#VALUE!</v>
      </c>
    </row>
    <row r="1896" spans="1:13" ht="15.75" customHeight="1">
      <c r="A1896" s="1">
        <v>194</v>
      </c>
      <c r="B1896" s="3">
        <v>195</v>
      </c>
      <c r="C1896" s="3" t="s">
        <v>606</v>
      </c>
      <c r="D1896" s="3">
        <v>0.14379338008625761</v>
      </c>
      <c r="E1896" s="3">
        <v>0.2167338064561399</v>
      </c>
      <c r="F1896" s="3">
        <v>0.55681818181818177</v>
      </c>
      <c r="G1896" s="3">
        <v>9.8484848484848481E-2</v>
      </c>
      <c r="H1896" s="3">
        <v>0.15909090909090909</v>
      </c>
      <c r="I1896" s="3">
        <v>0.29924242424242431</v>
      </c>
      <c r="J1896" s="3">
        <v>3.4670274319958748E-2</v>
      </c>
      <c r="K1896" s="3">
        <v>30591.49999999996</v>
      </c>
      <c r="L1896" s="3" t="s">
        <v>12943</v>
      </c>
      <c r="M1896" s="4" t="str">
        <f ca="1">IFERROR(__xludf.DUMMYFUNCTION("REGEXREPLACE(F196,""\D"", """")"),"#VALUE!")</f>
        <v>#VALUE!</v>
      </c>
    </row>
    <row r="1897" spans="1:13" ht="15.75" customHeight="1">
      <c r="A1897" s="1">
        <v>197</v>
      </c>
      <c r="B1897" s="3">
        <v>198</v>
      </c>
      <c r="C1897" s="3" t="s">
        <v>617</v>
      </c>
      <c r="D1897" s="3">
        <v>0.20566762742569039</v>
      </c>
      <c r="E1897" s="3">
        <v>0.1992397638508093</v>
      </c>
      <c r="F1897" s="3">
        <v>0.58688524590163937</v>
      </c>
      <c r="G1897" s="3">
        <v>0.1081967213114754</v>
      </c>
      <c r="H1897" s="3">
        <v>0.13770491803278689</v>
      </c>
      <c r="I1897" s="3">
        <v>0.28524590163934432</v>
      </c>
      <c r="J1897" s="3">
        <v>4.8544266747041313E-2</v>
      </c>
      <c r="K1897" s="3">
        <v>34036.299999999879</v>
      </c>
      <c r="L1897" s="3" t="s">
        <v>12946</v>
      </c>
      <c r="M1897" s="4" t="str">
        <f ca="1">IFERROR(__xludf.DUMMYFUNCTION("REGEXREPLACE(F199,""\D"", """")"),"#VALUE!")</f>
        <v>#VALUE!</v>
      </c>
    </row>
    <row r="1898" spans="1:13" ht="15.75" customHeight="1">
      <c r="A1898" s="1">
        <v>198</v>
      </c>
      <c r="B1898" s="3">
        <v>199</v>
      </c>
      <c r="C1898" s="3" t="s">
        <v>620</v>
      </c>
      <c r="D1898" s="3">
        <v>0.14883269381984399</v>
      </c>
      <c r="E1898" s="3">
        <v>0.23785431364058679</v>
      </c>
      <c r="F1898" s="3">
        <v>0.63071895424836599</v>
      </c>
      <c r="G1898" s="3">
        <v>8.4967320261437912E-2</v>
      </c>
      <c r="H1898" s="3">
        <v>0.12745098039215691</v>
      </c>
      <c r="I1898" s="3">
        <v>0.25490196078431371</v>
      </c>
      <c r="J1898" s="3">
        <v>2.980224961583914E-2</v>
      </c>
      <c r="K1898" s="3">
        <v>32673.099999999871</v>
      </c>
      <c r="L1898" s="3" t="s">
        <v>12947</v>
      </c>
      <c r="M1898" s="4" t="str">
        <f ca="1">IFERROR(__xludf.DUMMYFUNCTION("REGEXREPLACE(F200,""\D"", """")"),"#VALUE!")</f>
        <v>#VALUE!</v>
      </c>
    </row>
    <row r="1899" spans="1:13" ht="15.75" customHeight="1">
      <c r="A1899" s="1">
        <v>200</v>
      </c>
      <c r="B1899" s="3">
        <v>201</v>
      </c>
      <c r="C1899" s="3" t="s">
        <v>626</v>
      </c>
      <c r="D1899" s="3">
        <v>0.16745364617246469</v>
      </c>
      <c r="E1899" s="3">
        <v>0.23140769944702161</v>
      </c>
      <c r="F1899" s="3">
        <v>0.64689265536723162</v>
      </c>
      <c r="G1899" s="3">
        <v>0.1045197740112994</v>
      </c>
      <c r="H1899" s="3">
        <v>8.1920903954802254E-2</v>
      </c>
      <c r="I1899" s="3">
        <v>0.24293785310734459</v>
      </c>
      <c r="J1899" s="3">
        <v>2.975176022863248E-2</v>
      </c>
      <c r="K1899" s="3">
        <v>37970.499999999767</v>
      </c>
      <c r="L1899" s="3" t="s">
        <v>12949</v>
      </c>
      <c r="M1899" s="4" t="str">
        <f ca="1">IFERROR(__xludf.DUMMYFUNCTION("REGEXREPLACE(F202,""\D"", """")"),"#VALUE!")</f>
        <v>#VALUE!</v>
      </c>
    </row>
    <row r="1900" spans="1:13" ht="15.75" customHeight="1">
      <c r="A1900" s="1">
        <v>201</v>
      </c>
      <c r="B1900" s="3">
        <v>202</v>
      </c>
      <c r="C1900" s="3" t="s">
        <v>629</v>
      </c>
      <c r="D1900" s="3">
        <v>0.1547896770847246</v>
      </c>
      <c r="E1900" s="3">
        <v>0.55326602723113361</v>
      </c>
      <c r="F1900" s="3">
        <v>0.50483091787439616</v>
      </c>
      <c r="G1900" s="3">
        <v>8.9371980676328497E-2</v>
      </c>
      <c r="H1900" s="3">
        <v>5.7971014492753617E-2</v>
      </c>
      <c r="I1900" s="3">
        <v>0.1859903381642512</v>
      </c>
      <c r="J1900" s="3">
        <v>2.1416213217093989E-2</v>
      </c>
      <c r="K1900" s="3">
        <v>46001.399999999638</v>
      </c>
      <c r="L1900" s="3" t="s">
        <v>12950</v>
      </c>
      <c r="M1900" s="4" t="str">
        <f ca="1">IFERROR(__xludf.DUMMYFUNCTION("REGEXREPLACE(F203,""\D"", """")"),"#VALUE!")</f>
        <v>#VALUE!</v>
      </c>
    </row>
    <row r="1901" spans="1:13" ht="15.75" customHeight="1">
      <c r="A1901" s="1">
        <v>203</v>
      </c>
      <c r="B1901" s="3">
        <v>204</v>
      </c>
      <c r="C1901" s="3" t="s">
        <v>634</v>
      </c>
      <c r="D1901" s="3">
        <v>0.1818984655674942</v>
      </c>
      <c r="E1901" s="3">
        <v>0.60156713234534132</v>
      </c>
      <c r="F1901" s="3">
        <v>0.46944444444444439</v>
      </c>
      <c r="G1901" s="3">
        <v>7.7777777777777779E-2</v>
      </c>
      <c r="H1901" s="3">
        <v>4.7222222222222221E-2</v>
      </c>
      <c r="I1901" s="3">
        <v>0.16388888888888889</v>
      </c>
      <c r="J1901" s="3">
        <v>2.087752414321346E-2</v>
      </c>
      <c r="K1901" s="3">
        <v>39930.099999999737</v>
      </c>
      <c r="L1901" s="3" t="s">
        <v>12952</v>
      </c>
      <c r="M1901" s="4" t="str">
        <f ca="1">IFERROR(__xludf.DUMMYFUNCTION("REGEXREPLACE(F205,""\D"", """")"),"#VALUE!")</f>
        <v>#VALUE!</v>
      </c>
    </row>
    <row r="1902" spans="1:13" ht="15.75" customHeight="1">
      <c r="A1902" s="1">
        <v>204</v>
      </c>
      <c r="B1902" s="3">
        <v>205</v>
      </c>
      <c r="C1902" s="3" t="s">
        <v>636</v>
      </c>
      <c r="D1902" s="3">
        <v>0.1839103144316111</v>
      </c>
      <c r="E1902" s="3">
        <v>0.3525829411822618</v>
      </c>
      <c r="F1902" s="3">
        <v>0.63274336283185839</v>
      </c>
      <c r="G1902" s="3">
        <v>7.7433628318584066E-2</v>
      </c>
      <c r="H1902" s="3">
        <v>0.1061946902654867</v>
      </c>
      <c r="I1902" s="3">
        <v>0.2101769911504425</v>
      </c>
      <c r="J1902" s="3">
        <v>3.2350363645916577E-2</v>
      </c>
      <c r="K1902" s="3">
        <v>47636.399999999579</v>
      </c>
      <c r="L1902" s="3" t="s">
        <v>12953</v>
      </c>
      <c r="M1902" s="4" t="str">
        <f ca="1">IFERROR(__xludf.DUMMYFUNCTION("REGEXREPLACE(F206,""\D"", """")"),"#VALUE!")</f>
        <v>#VALUE!</v>
      </c>
    </row>
    <row r="1903" spans="1:13" ht="15.75" customHeight="1">
      <c r="A1903" s="1">
        <v>206</v>
      </c>
      <c r="B1903" s="3">
        <v>207</v>
      </c>
      <c r="C1903" s="3" t="s">
        <v>643</v>
      </c>
      <c r="D1903" s="3">
        <v>9.4562113652766011E-2</v>
      </c>
      <c r="E1903" s="3">
        <v>0.18914920659759771</v>
      </c>
      <c r="F1903" s="3">
        <v>0.61585365853658536</v>
      </c>
      <c r="G1903" s="3">
        <v>0.13414634146341459</v>
      </c>
      <c r="H1903" s="3">
        <v>0.13414634146341459</v>
      </c>
      <c r="I1903" s="3">
        <v>0.28658536585365851</v>
      </c>
      <c r="J1903" s="3">
        <v>2.3984315552449731E-2</v>
      </c>
      <c r="K1903" s="3">
        <v>18090.500000000011</v>
      </c>
      <c r="L1903" s="3" t="s">
        <v>12955</v>
      </c>
      <c r="M1903" s="4" t="str">
        <f ca="1">IFERROR(__xludf.DUMMYFUNCTION("REGEXREPLACE(F208,""\D"", """")"),"#VALUE!")</f>
        <v>#VALUE!</v>
      </c>
    </row>
    <row r="1904" spans="1:13" ht="15.75" customHeight="1">
      <c r="A1904" s="1">
        <v>212</v>
      </c>
      <c r="B1904" s="3">
        <v>213</v>
      </c>
      <c r="C1904" s="3" t="s">
        <v>663</v>
      </c>
      <c r="D1904" s="3">
        <v>0.1657301165766045</v>
      </c>
      <c r="E1904" s="3">
        <v>0.19704143300500709</v>
      </c>
      <c r="F1904" s="3">
        <v>0.61890243902439024</v>
      </c>
      <c r="G1904" s="3">
        <v>6.402439024390244E-2</v>
      </c>
      <c r="H1904" s="3">
        <v>0.100609756097561</v>
      </c>
      <c r="I1904" s="3">
        <v>0.24695121951219509</v>
      </c>
      <c r="J1904" s="3">
        <v>2.540946258133623E-2</v>
      </c>
      <c r="K1904" s="3">
        <v>35064.899999999827</v>
      </c>
      <c r="L1904" s="3" t="s">
        <v>12961</v>
      </c>
      <c r="M1904" s="4" t="str">
        <f ca="1">IFERROR(__xludf.DUMMYFUNCTION("REGEXREPLACE(F214,""\D"", """")"),"#VALUE!")</f>
        <v>#VALUE!</v>
      </c>
    </row>
    <row r="1905" spans="1:13" ht="15.75" customHeight="1">
      <c r="A1905" s="1">
        <v>213</v>
      </c>
      <c r="B1905" s="3">
        <v>214</v>
      </c>
      <c r="C1905" s="3" t="s">
        <v>666</v>
      </c>
      <c r="D1905" s="3">
        <v>0.18512155604885749</v>
      </c>
      <c r="E1905" s="3">
        <v>0.18275995081898269</v>
      </c>
      <c r="F1905" s="3">
        <v>0.57875457875457881</v>
      </c>
      <c r="G1905" s="3">
        <v>0.1025641025641026</v>
      </c>
      <c r="H1905" s="3">
        <v>9.5238095238095233E-2</v>
      </c>
      <c r="I1905" s="3">
        <v>0.27472527472527469</v>
      </c>
      <c r="J1905" s="3">
        <v>3.4766865689699319E-2</v>
      </c>
      <c r="K1905" s="3">
        <v>30515.599999999929</v>
      </c>
      <c r="L1905" s="3" t="s">
        <v>12962</v>
      </c>
      <c r="M1905" s="4" t="str">
        <f ca="1">IFERROR(__xludf.DUMMYFUNCTION("REGEXREPLACE(F215,""\D"", """")"),"#VALUE!")</f>
        <v>#VALUE!</v>
      </c>
    </row>
    <row r="1906" spans="1:13" ht="15.75" customHeight="1">
      <c r="A1906" s="1">
        <v>214</v>
      </c>
      <c r="B1906" s="3">
        <v>215</v>
      </c>
      <c r="C1906" s="3" t="s">
        <v>669</v>
      </c>
      <c r="D1906" s="3">
        <v>0.22123782677947709</v>
      </c>
      <c r="E1906" s="3">
        <v>0.309318273549818</v>
      </c>
      <c r="F1906" s="3">
        <v>0.60227272727272729</v>
      </c>
      <c r="G1906" s="3">
        <v>6.8181818181818177E-2</v>
      </c>
      <c r="H1906" s="3">
        <v>9.6590909090909088E-2</v>
      </c>
      <c r="I1906" s="3">
        <v>0.22159090909090909</v>
      </c>
      <c r="J1906" s="3">
        <v>3.2475892676536583E-2</v>
      </c>
      <c r="K1906" s="3">
        <v>20166.700000000019</v>
      </c>
      <c r="L1906" s="3" t="s">
        <v>12963</v>
      </c>
      <c r="M1906" s="4" t="str">
        <f ca="1">IFERROR(__xludf.DUMMYFUNCTION("REGEXREPLACE(F216,""\D"", """")"),"#VALUE!")</f>
        <v>#VALUE!</v>
      </c>
    </row>
    <row r="1907" spans="1:13" ht="15.75" customHeight="1">
      <c r="A1907" s="1">
        <v>217</v>
      </c>
      <c r="B1907" s="3">
        <v>218</v>
      </c>
      <c r="C1907" s="3" t="s">
        <v>679</v>
      </c>
      <c r="D1907" s="3">
        <v>0.13178826172662669</v>
      </c>
      <c r="E1907" s="3">
        <v>0.27953232628828723</v>
      </c>
      <c r="F1907" s="3">
        <v>0.66666666666666663</v>
      </c>
      <c r="G1907" s="3">
        <v>9.8901098901098897E-2</v>
      </c>
      <c r="H1907" s="3">
        <v>0.1318681318681319</v>
      </c>
      <c r="I1907" s="3">
        <v>0.24175824175824179</v>
      </c>
      <c r="J1907" s="3">
        <v>2.8894106175244769E-2</v>
      </c>
      <c r="K1907" s="3">
        <v>28874.19999999995</v>
      </c>
      <c r="L1907" s="3" t="s">
        <v>12966</v>
      </c>
      <c r="M1907" s="4" t="str">
        <f ca="1">IFERROR(__xludf.DUMMYFUNCTION("REGEXREPLACE(F219,""\D"", """")"),"#VALUE!")</f>
        <v>#VALUE!</v>
      </c>
    </row>
    <row r="1908" spans="1:13" ht="15.75" customHeight="1">
      <c r="A1908" s="1">
        <v>219</v>
      </c>
      <c r="B1908" s="3">
        <v>220</v>
      </c>
      <c r="C1908" s="3" t="s">
        <v>685</v>
      </c>
      <c r="D1908" s="3">
        <v>0.20502549067512291</v>
      </c>
      <c r="E1908" s="3">
        <v>0.54562359269379856</v>
      </c>
      <c r="F1908" s="3">
        <v>0.4759036144578313</v>
      </c>
      <c r="G1908" s="3">
        <v>6.6265060240963861E-2</v>
      </c>
      <c r="H1908" s="3">
        <v>6.0240963855421693E-2</v>
      </c>
      <c r="I1908" s="3">
        <v>0.1506024096385542</v>
      </c>
      <c r="J1908" s="3">
        <v>2.2143541927937341E-2</v>
      </c>
      <c r="K1908" s="3">
        <v>18281.000000000011</v>
      </c>
      <c r="L1908" s="3" t="s">
        <v>12968</v>
      </c>
      <c r="M1908" s="4" t="str">
        <f ca="1">IFERROR(__xludf.DUMMYFUNCTION("REGEXREPLACE(F221,""\D"", """")"),"#VALUE!")</f>
        <v>#VALUE!</v>
      </c>
    </row>
    <row r="1909" spans="1:13" ht="15.75" customHeight="1">
      <c r="A1909" s="1">
        <v>220</v>
      </c>
      <c r="B1909" s="3">
        <v>221</v>
      </c>
      <c r="C1909" s="3" t="s">
        <v>687</v>
      </c>
      <c r="D1909" s="3">
        <v>0.15953252871324219</v>
      </c>
      <c r="E1909" s="3">
        <v>0.13986231221421219</v>
      </c>
      <c r="F1909" s="3">
        <v>0.63326226012793174</v>
      </c>
      <c r="G1909" s="3">
        <v>0.1162046908315565</v>
      </c>
      <c r="H1909" s="3">
        <v>0.14072494669509589</v>
      </c>
      <c r="I1909" s="3">
        <v>0.29957356076759062</v>
      </c>
      <c r="J1909" s="3">
        <v>4.0388580966540209E-2</v>
      </c>
      <c r="K1909" s="3">
        <v>104411.2000000003</v>
      </c>
      <c r="L1909" s="3" t="s">
        <v>12969</v>
      </c>
      <c r="M1909" s="4" t="str">
        <f ca="1">IFERROR(__xludf.DUMMYFUNCTION("REGEXREPLACE(F222,""\D"", """")"),"#VALUE!")</f>
        <v>#VALUE!</v>
      </c>
    </row>
    <row r="1910" spans="1:13" ht="15.75" customHeight="1">
      <c r="A1910" s="1">
        <v>221</v>
      </c>
      <c r="B1910" s="3">
        <v>222</v>
      </c>
      <c r="C1910" s="3" t="s">
        <v>690</v>
      </c>
      <c r="D1910" s="3">
        <v>0.16419352425202419</v>
      </c>
      <c r="E1910" s="3">
        <v>0.17915817430454661</v>
      </c>
      <c r="F1910" s="3">
        <v>0.61363636363636365</v>
      </c>
      <c r="G1910" s="3">
        <v>0.1233766233766234</v>
      </c>
      <c r="H1910" s="3">
        <v>0.1103896103896104</v>
      </c>
      <c r="I1910" s="3">
        <v>0.26948051948051949</v>
      </c>
      <c r="J1910" s="3">
        <v>3.6978132067131617E-2</v>
      </c>
      <c r="K1910" s="3">
        <v>34015.199999999837</v>
      </c>
      <c r="L1910" s="3" t="s">
        <v>12970</v>
      </c>
      <c r="M1910" s="4" t="str">
        <f ca="1">IFERROR(__xludf.DUMMYFUNCTION("REGEXREPLACE(F223,""\D"", """")"),"#VALUE!")</f>
        <v>#VALUE!</v>
      </c>
    </row>
    <row r="1911" spans="1:13" ht="15.75" customHeight="1">
      <c r="A1911" s="1">
        <v>227</v>
      </c>
      <c r="B1911" s="3">
        <v>228</v>
      </c>
      <c r="C1911" s="3" t="s">
        <v>709</v>
      </c>
      <c r="D1911" s="3">
        <v>0.16698946632853379</v>
      </c>
      <c r="E1911" s="3">
        <v>0.18209991365535019</v>
      </c>
      <c r="F1911" s="3">
        <v>0.60669456066945604</v>
      </c>
      <c r="G1911" s="3">
        <v>0.11297071129707111</v>
      </c>
      <c r="H1911" s="3">
        <v>0.13807531380753141</v>
      </c>
      <c r="I1911" s="3">
        <v>0.27196652719665271</v>
      </c>
      <c r="J1911" s="3">
        <v>3.9988671341074408E-2</v>
      </c>
      <c r="K1911" s="3">
        <v>25938.899999999969</v>
      </c>
      <c r="L1911" s="3" t="s">
        <v>12976</v>
      </c>
      <c r="M1911" s="4" t="str">
        <f ca="1">IFERROR(__xludf.DUMMYFUNCTION("REGEXREPLACE(F229,""\D"", """")"),"#VALUE!")</f>
        <v>#VALUE!</v>
      </c>
    </row>
    <row r="1912" spans="1:13" ht="15.75" customHeight="1">
      <c r="A1912" s="1">
        <v>229</v>
      </c>
      <c r="B1912" s="3">
        <v>230</v>
      </c>
      <c r="C1912" s="3" t="s">
        <v>716</v>
      </c>
      <c r="D1912" s="3">
        <v>0.13324583956181829</v>
      </c>
      <c r="E1912" s="3">
        <v>0.23554329234839519</v>
      </c>
      <c r="F1912" s="3">
        <v>0.64414414414414412</v>
      </c>
      <c r="G1912" s="3">
        <v>0.1013513513513514</v>
      </c>
      <c r="H1912" s="3">
        <v>0.1283783783783784</v>
      </c>
      <c r="I1912" s="3">
        <v>0.26351351351351349</v>
      </c>
      <c r="J1912" s="3">
        <v>2.965397075514313E-2</v>
      </c>
      <c r="K1912" s="3">
        <v>47329.499999999578</v>
      </c>
      <c r="L1912" s="3" t="s">
        <v>12978</v>
      </c>
      <c r="M1912" s="4" t="str">
        <f ca="1">IFERROR(__xludf.DUMMYFUNCTION("REGEXREPLACE(F231,""\D"", """")"),"#VALUE!")</f>
        <v>#VALUE!</v>
      </c>
    </row>
    <row r="1913" spans="1:13" ht="15.75" customHeight="1">
      <c r="A1913" s="1">
        <v>230</v>
      </c>
      <c r="B1913" s="3">
        <v>231</v>
      </c>
      <c r="C1913" s="3" t="s">
        <v>719</v>
      </c>
      <c r="D1913" s="3">
        <v>0.18552277327254221</v>
      </c>
      <c r="E1913" s="3">
        <v>0.1593093903208152</v>
      </c>
      <c r="F1913" s="3">
        <v>0.62975778546712802</v>
      </c>
      <c r="G1913" s="3">
        <v>0.11072664359861591</v>
      </c>
      <c r="H1913" s="3">
        <v>0.12802768166089959</v>
      </c>
      <c r="I1913" s="3">
        <v>0.27681660899653981</v>
      </c>
      <c r="J1913" s="3">
        <v>4.2570850223091018E-2</v>
      </c>
      <c r="K1913" s="3">
        <v>31130.399999999889</v>
      </c>
      <c r="L1913" s="3" t="s">
        <v>12979</v>
      </c>
      <c r="M1913" s="4" t="str">
        <f ca="1">IFERROR(__xludf.DUMMYFUNCTION("REGEXREPLACE(F232,""\D"", """")"),"#VALUE!")</f>
        <v>#VALUE!</v>
      </c>
    </row>
    <row r="1914" spans="1:13" ht="15.75" customHeight="1">
      <c r="A1914" s="1">
        <v>231</v>
      </c>
      <c r="B1914" s="3">
        <v>232</v>
      </c>
      <c r="C1914" s="3" t="s">
        <v>722</v>
      </c>
      <c r="D1914" s="3">
        <v>0.20150361447190501</v>
      </c>
      <c r="E1914" s="3">
        <v>0.25348118700736483</v>
      </c>
      <c r="F1914" s="3">
        <v>0.6179775280898876</v>
      </c>
      <c r="G1914" s="3">
        <v>7.4906367041198504E-2</v>
      </c>
      <c r="H1914" s="3">
        <v>8.6142322097378279E-2</v>
      </c>
      <c r="I1914" s="3">
        <v>0.2247191011235955</v>
      </c>
      <c r="J1914" s="3">
        <v>3.023535862174314E-2</v>
      </c>
      <c r="K1914" s="3">
        <v>28547.799999999948</v>
      </c>
      <c r="L1914" s="3" t="s">
        <v>12980</v>
      </c>
      <c r="M1914" s="4" t="str">
        <f ca="1">IFERROR(__xludf.DUMMYFUNCTION("REGEXREPLACE(F233,""\D"", """")"),"#VALUE!")</f>
        <v>#VALUE!</v>
      </c>
    </row>
    <row r="1915" spans="1:13" ht="15.75" customHeight="1">
      <c r="A1915" s="1">
        <v>232</v>
      </c>
      <c r="B1915" s="3">
        <v>233</v>
      </c>
      <c r="C1915" s="3" t="s">
        <v>725</v>
      </c>
      <c r="D1915" s="3">
        <v>0.210091527636901</v>
      </c>
      <c r="E1915" s="3">
        <v>0.40881745632295419</v>
      </c>
      <c r="F1915" s="3">
        <v>0.57988165680473369</v>
      </c>
      <c r="G1915" s="3">
        <v>7.6923076923076927E-2</v>
      </c>
      <c r="H1915" s="3">
        <v>9.4674556213017749E-2</v>
      </c>
      <c r="I1915" s="3">
        <v>0.20710059171597631</v>
      </c>
      <c r="J1915" s="3">
        <v>3.2374259763426387E-2</v>
      </c>
      <c r="K1915" s="3">
        <v>18344.20000000003</v>
      </c>
      <c r="L1915" s="3" t="s">
        <v>12981</v>
      </c>
      <c r="M1915" s="4" t="str">
        <f ca="1">IFERROR(__xludf.DUMMYFUNCTION("REGEXREPLACE(F234,""\D"", """")"),"#VALUE!")</f>
        <v>#VALUE!</v>
      </c>
    </row>
    <row r="1916" spans="1:13" ht="15.75" customHeight="1">
      <c r="A1916" s="1">
        <v>233</v>
      </c>
      <c r="B1916" s="3">
        <v>234</v>
      </c>
      <c r="C1916" s="3" t="s">
        <v>728</v>
      </c>
      <c r="D1916" s="3">
        <v>0.192952055272999</v>
      </c>
      <c r="E1916" s="3">
        <v>0.23297306844533089</v>
      </c>
      <c r="F1916" s="3">
        <v>0.60831509846827136</v>
      </c>
      <c r="G1916" s="3">
        <v>8.5339168490153175E-2</v>
      </c>
      <c r="H1916" s="3">
        <v>0.11597374179431071</v>
      </c>
      <c r="I1916" s="3">
        <v>0.2472647702407002</v>
      </c>
      <c r="J1916" s="3">
        <v>3.735694539823102E-2</v>
      </c>
      <c r="K1916" s="3">
        <v>49659.899999999579</v>
      </c>
      <c r="L1916" s="3" t="s">
        <v>12982</v>
      </c>
      <c r="M1916" s="4" t="str">
        <f ca="1">IFERROR(__xludf.DUMMYFUNCTION("REGEXREPLACE(F235,""\D"", """")"),"#VALUE!")</f>
        <v>#VALUE!</v>
      </c>
    </row>
    <row r="1917" spans="1:13" ht="15.75" customHeight="1">
      <c r="A1917" s="1">
        <v>234</v>
      </c>
      <c r="B1917" s="3">
        <v>235</v>
      </c>
      <c r="C1917" s="3" t="s">
        <v>730</v>
      </c>
      <c r="D1917" s="3">
        <v>0.1384446013469737</v>
      </c>
      <c r="E1917" s="3">
        <v>0.13614439411703619</v>
      </c>
      <c r="F1917" s="3">
        <v>0.60795454545454541</v>
      </c>
      <c r="G1917" s="3">
        <v>0.1136363636363636</v>
      </c>
      <c r="H1917" s="3">
        <v>0.16477272727272729</v>
      </c>
      <c r="I1917" s="3">
        <v>0.35227272727272729</v>
      </c>
      <c r="J1917" s="3">
        <v>3.5962986842542941E-2</v>
      </c>
      <c r="K1917" s="3">
        <v>19691.100000000009</v>
      </c>
      <c r="L1917" s="3" t="s">
        <v>12983</v>
      </c>
      <c r="M1917" s="4" t="str">
        <f ca="1">IFERROR(__xludf.DUMMYFUNCTION("REGEXREPLACE(F236,""\D"", """")"),"#VALUE!")</f>
        <v>#VALUE!</v>
      </c>
    </row>
    <row r="1918" spans="1:13" ht="15.75" customHeight="1">
      <c r="A1918" s="1">
        <v>235</v>
      </c>
      <c r="B1918" s="3">
        <v>236</v>
      </c>
      <c r="C1918" s="3" t="s">
        <v>732</v>
      </c>
      <c r="D1918" s="3">
        <v>0.2229628484591438</v>
      </c>
      <c r="E1918" s="3">
        <v>0.26399864659546168</v>
      </c>
      <c r="F1918" s="3">
        <v>0.61403508771929827</v>
      </c>
      <c r="G1918" s="3">
        <v>7.4561403508771926E-2</v>
      </c>
      <c r="H1918" s="3">
        <v>0.1140350877192982</v>
      </c>
      <c r="I1918" s="3">
        <v>0.23684210526315791</v>
      </c>
      <c r="J1918" s="3">
        <v>3.8666554953855937E-2</v>
      </c>
      <c r="K1918" s="3">
        <v>25235.299999999988</v>
      </c>
      <c r="L1918" s="3" t="s">
        <v>12984</v>
      </c>
      <c r="M1918" s="4" t="str">
        <f ca="1">IFERROR(__xludf.DUMMYFUNCTION("REGEXREPLACE(F237,""\D"", """")"),"#VALUE!")</f>
        <v>#VALUE!</v>
      </c>
    </row>
    <row r="1919" spans="1:13" ht="15.75" customHeight="1">
      <c r="A1919" s="1">
        <v>236</v>
      </c>
      <c r="B1919" s="3">
        <v>237</v>
      </c>
      <c r="C1919" s="3" t="s">
        <v>734</v>
      </c>
      <c r="D1919" s="3">
        <v>0.16215376140003229</v>
      </c>
      <c r="E1919" s="3">
        <v>0.1962947285663792</v>
      </c>
      <c r="F1919" s="3">
        <v>0.62107623318385652</v>
      </c>
      <c r="G1919" s="3">
        <v>0.1188340807174888</v>
      </c>
      <c r="H1919" s="3">
        <v>0.13901345291479819</v>
      </c>
      <c r="I1919" s="3">
        <v>0.29596412556053808</v>
      </c>
      <c r="J1919" s="3">
        <v>4.0802213055182522E-2</v>
      </c>
      <c r="K1919" s="3">
        <v>48891.19999999959</v>
      </c>
      <c r="L1919" s="3" t="s">
        <v>12985</v>
      </c>
      <c r="M1919" s="4" t="str">
        <f ca="1">IFERROR(__xludf.DUMMYFUNCTION("REGEXREPLACE(F238,""\D"", """")"),"#VALUE!")</f>
        <v>#VALUE!</v>
      </c>
    </row>
    <row r="1920" spans="1:13" ht="15.75" customHeight="1">
      <c r="A1920" s="1">
        <v>237</v>
      </c>
      <c r="B1920" s="3">
        <v>238</v>
      </c>
      <c r="C1920" s="3" t="s">
        <v>737</v>
      </c>
      <c r="D1920" s="3">
        <v>0.16462000912920499</v>
      </c>
      <c r="E1920" s="3">
        <v>0.1215209736854546</v>
      </c>
      <c r="F1920" s="3">
        <v>0.65506329113924056</v>
      </c>
      <c r="G1920" s="3">
        <v>0.1044303797468354</v>
      </c>
      <c r="H1920" s="3">
        <v>0.13924050632911389</v>
      </c>
      <c r="I1920" s="3">
        <v>0.29746835443037972</v>
      </c>
      <c r="J1920" s="3">
        <v>3.8418595165753473E-2</v>
      </c>
      <c r="K1920" s="3">
        <v>35160.199999999873</v>
      </c>
      <c r="L1920" s="3" t="s">
        <v>12986</v>
      </c>
      <c r="M1920" s="4" t="str">
        <f ca="1">IFERROR(__xludf.DUMMYFUNCTION("REGEXREPLACE(F239,""\D"", """")"),"#VALUE!")</f>
        <v>#VALUE!</v>
      </c>
    </row>
    <row r="1921" spans="1:13" ht="15.75" customHeight="1">
      <c r="A1921" s="1">
        <v>238</v>
      </c>
      <c r="B1921" s="3">
        <v>239</v>
      </c>
      <c r="C1921" s="3" t="s">
        <v>740</v>
      </c>
      <c r="D1921" s="3">
        <v>0.21720059450927309</v>
      </c>
      <c r="E1921" s="3">
        <v>0.13332179981417869</v>
      </c>
      <c r="F1921" s="3">
        <v>0.60949868073878632</v>
      </c>
      <c r="G1921" s="3">
        <v>0.1240105540897098</v>
      </c>
      <c r="H1921" s="3">
        <v>0.1240105540897098</v>
      </c>
      <c r="I1921" s="3">
        <v>0.30870712401055411</v>
      </c>
      <c r="J1921" s="3">
        <v>5.2461777249620381E-2</v>
      </c>
      <c r="K1921" s="3">
        <v>42966.899999999703</v>
      </c>
      <c r="L1921" s="3" t="s">
        <v>12987</v>
      </c>
      <c r="M1921" s="4" t="str">
        <f ca="1">IFERROR(__xludf.DUMMYFUNCTION("REGEXREPLACE(F240,""\D"", """")"),"#VALUE!")</f>
        <v>#VALUE!</v>
      </c>
    </row>
    <row r="1922" spans="1:13" ht="15.75" customHeight="1">
      <c r="A1922" s="1">
        <v>247</v>
      </c>
      <c r="B1922" s="3">
        <v>248</v>
      </c>
      <c r="C1922" s="3" t="s">
        <v>769</v>
      </c>
      <c r="D1922" s="3">
        <v>0.16820135350139109</v>
      </c>
      <c r="E1922" s="3">
        <v>0.216910532626272</v>
      </c>
      <c r="F1922" s="3">
        <v>0.61933534743202412</v>
      </c>
      <c r="G1922" s="3">
        <v>0.1027190332326284</v>
      </c>
      <c r="H1922" s="3">
        <v>0.13293051359516619</v>
      </c>
      <c r="I1922" s="3">
        <v>0.2809667673716012</v>
      </c>
      <c r="J1922" s="3">
        <v>3.8047954908011272E-2</v>
      </c>
      <c r="K1922" s="3">
        <v>37032.499999999811</v>
      </c>
      <c r="L1922" s="3" t="s">
        <v>12996</v>
      </c>
      <c r="M1922" s="4" t="str">
        <f ca="1">IFERROR(__xludf.DUMMYFUNCTION("REGEXREPLACE(F249,""\D"", """")"),"#VALUE!")</f>
        <v>#VALUE!</v>
      </c>
    </row>
    <row r="1923" spans="1:13" ht="15.75" customHeight="1">
      <c r="A1923" s="1">
        <v>249</v>
      </c>
      <c r="B1923" s="3">
        <v>250</v>
      </c>
      <c r="C1923" s="3" t="s">
        <v>774</v>
      </c>
      <c r="D1923" s="3">
        <v>0.1233087852319341</v>
      </c>
      <c r="E1923" s="3">
        <v>0.55982702943496832</v>
      </c>
      <c r="F1923" s="3">
        <v>0.47750865051903107</v>
      </c>
      <c r="G1923" s="3">
        <v>8.6505190311418678E-2</v>
      </c>
      <c r="H1923" s="3">
        <v>5.1903114186851208E-2</v>
      </c>
      <c r="I1923" s="3">
        <v>0.1764705882352941</v>
      </c>
      <c r="J1923" s="3">
        <v>1.55097351005866E-2</v>
      </c>
      <c r="K1923" s="3">
        <v>32397.799999999919</v>
      </c>
      <c r="L1923" s="3" t="s">
        <v>12998</v>
      </c>
      <c r="M1923" s="4" t="str">
        <f ca="1">IFERROR(__xludf.DUMMYFUNCTION("REGEXREPLACE(F251,""\D"", """")"),"#VALUE!")</f>
        <v>#VALUE!</v>
      </c>
    </row>
    <row r="1924" spans="1:13" ht="15.75" customHeight="1">
      <c r="A1924" s="1">
        <v>251</v>
      </c>
      <c r="B1924" s="3">
        <v>252</v>
      </c>
      <c r="C1924" s="3" t="s">
        <v>779</v>
      </c>
      <c r="D1924" s="3">
        <v>0.12746657740142739</v>
      </c>
      <c r="E1924" s="3">
        <v>0.24138250107897929</v>
      </c>
      <c r="F1924" s="3">
        <v>0.60655737704918034</v>
      </c>
      <c r="G1924" s="3">
        <v>9.6539162112932606E-2</v>
      </c>
      <c r="H1924" s="3">
        <v>0.122040072859745</v>
      </c>
      <c r="I1924" s="3">
        <v>0.25500910746812389</v>
      </c>
      <c r="J1924" s="3">
        <v>2.709598374464196E-2</v>
      </c>
      <c r="K1924" s="3">
        <v>61388.299999999508</v>
      </c>
      <c r="L1924" s="3" t="s">
        <v>13000</v>
      </c>
      <c r="M1924" s="4" t="str">
        <f ca="1">IFERROR(__xludf.DUMMYFUNCTION("REGEXREPLACE(F253,""\D"", """")"),"#VALUE!")</f>
        <v>#VALUE!</v>
      </c>
    </row>
    <row r="1925" spans="1:13" ht="15.75" customHeight="1">
      <c r="A1925" s="1">
        <v>253</v>
      </c>
      <c r="B1925" s="3">
        <v>254</v>
      </c>
      <c r="C1925" s="3" t="s">
        <v>785</v>
      </c>
      <c r="D1925" s="3">
        <v>0.1677319471615861</v>
      </c>
      <c r="E1925" s="3">
        <v>0.15760715390505911</v>
      </c>
      <c r="F1925" s="3">
        <v>0.60548885077186965</v>
      </c>
      <c r="G1925" s="3">
        <v>0.1200686106346484</v>
      </c>
      <c r="H1925" s="3">
        <v>0.13036020583190391</v>
      </c>
      <c r="I1925" s="3">
        <v>0.30874785591766718</v>
      </c>
      <c r="J1925" s="3">
        <v>4.1268138673222883E-2</v>
      </c>
      <c r="K1925" s="3">
        <v>67554.099999999598</v>
      </c>
      <c r="L1925" s="3" t="s">
        <v>13002</v>
      </c>
      <c r="M1925" s="4" t="str">
        <f ca="1">IFERROR(__xludf.DUMMYFUNCTION("REGEXREPLACE(F255,""\D"", """")"),"#VALUE!")</f>
        <v>#VALUE!</v>
      </c>
    </row>
    <row r="1926" spans="1:13" ht="15.75" customHeight="1">
      <c r="A1926" s="1">
        <v>254</v>
      </c>
      <c r="B1926" s="3">
        <v>255</v>
      </c>
      <c r="C1926" s="3" t="s">
        <v>788</v>
      </c>
      <c r="D1926" s="3">
        <v>0.15072651717459731</v>
      </c>
      <c r="E1926" s="3">
        <v>0.20937766964116519</v>
      </c>
      <c r="F1926" s="3">
        <v>0.57281553398058249</v>
      </c>
      <c r="G1926" s="3">
        <v>9.0614886731391592E-2</v>
      </c>
      <c r="H1926" s="3">
        <v>0.1359223300970874</v>
      </c>
      <c r="I1926" s="3">
        <v>0.29449838187702271</v>
      </c>
      <c r="J1926" s="3">
        <v>3.2279511710295479E-2</v>
      </c>
      <c r="K1926" s="3">
        <v>35803.399999999849</v>
      </c>
      <c r="L1926" s="3" t="s">
        <v>13003</v>
      </c>
      <c r="M1926" s="4" t="str">
        <f ca="1">IFERROR(__xludf.DUMMYFUNCTION("REGEXREPLACE(F256,""\D"", """")"),"#VALUE!")</f>
        <v>#VALUE!</v>
      </c>
    </row>
    <row r="1927" spans="1:13" ht="15.75" customHeight="1">
      <c r="A1927" s="1">
        <v>255</v>
      </c>
      <c r="B1927" s="3">
        <v>256</v>
      </c>
      <c r="C1927" s="3" t="s">
        <v>791</v>
      </c>
      <c r="D1927" s="3">
        <v>0.1853659771048129</v>
      </c>
      <c r="E1927" s="3">
        <v>0.14547285216607869</v>
      </c>
      <c r="F1927" s="3">
        <v>0.64125560538116588</v>
      </c>
      <c r="G1927" s="3">
        <v>0.11659192825112109</v>
      </c>
      <c r="H1927" s="3">
        <v>0.1031390134529148</v>
      </c>
      <c r="I1927" s="3">
        <v>0.29596412556053808</v>
      </c>
      <c r="J1927" s="3">
        <v>3.8493714453189838E-2</v>
      </c>
      <c r="K1927" s="3">
        <v>24765.599999999999</v>
      </c>
      <c r="L1927" s="3" t="s">
        <v>13004</v>
      </c>
      <c r="M1927" s="4" t="str">
        <f ca="1">IFERROR(__xludf.DUMMYFUNCTION("REGEXREPLACE(F257,""\D"", """")"),"#VALUE!")</f>
        <v>#VALUE!</v>
      </c>
    </row>
    <row r="1928" spans="1:13" ht="15.75" customHeight="1">
      <c r="A1928" s="1">
        <v>256</v>
      </c>
      <c r="B1928" s="3">
        <v>257</v>
      </c>
      <c r="C1928" s="3" t="s">
        <v>793</v>
      </c>
      <c r="D1928" s="3">
        <v>0.15961095882253259</v>
      </c>
      <c r="E1928" s="3">
        <v>0.22139993719524359</v>
      </c>
      <c r="F1928" s="3">
        <v>0.62429378531073443</v>
      </c>
      <c r="G1928" s="3">
        <v>0.10734463276836161</v>
      </c>
      <c r="H1928" s="3">
        <v>0.115819209039548</v>
      </c>
      <c r="I1928" s="3">
        <v>0.2768361581920904</v>
      </c>
      <c r="J1928" s="3">
        <v>3.443596428577135E-2</v>
      </c>
      <c r="K1928" s="3">
        <v>39205.599999999773</v>
      </c>
      <c r="L1928" s="3" t="s">
        <v>13005</v>
      </c>
      <c r="M1928" s="4" t="str">
        <f ca="1">IFERROR(__xludf.DUMMYFUNCTION("REGEXREPLACE(F258,""\D"", """")"),"#VALUE!")</f>
        <v>#VALUE!</v>
      </c>
    </row>
    <row r="1929" spans="1:13" ht="15.75" customHeight="1">
      <c r="A1929" s="1">
        <v>257</v>
      </c>
      <c r="B1929" s="3">
        <v>258</v>
      </c>
      <c r="C1929" s="3" t="s">
        <v>796</v>
      </c>
      <c r="D1929" s="3">
        <v>0.15129567952705819</v>
      </c>
      <c r="E1929" s="3">
        <v>0.18070275419190809</v>
      </c>
      <c r="F1929" s="3">
        <v>0.60700389105058361</v>
      </c>
      <c r="G1929" s="3">
        <v>0.10505836575875491</v>
      </c>
      <c r="H1929" s="3">
        <v>0.13618677042801561</v>
      </c>
      <c r="I1929" s="3">
        <v>0.29571984435797671</v>
      </c>
      <c r="J1929" s="3">
        <v>3.4729770328091762E-2</v>
      </c>
      <c r="K1929" s="3">
        <v>29509.599999999959</v>
      </c>
      <c r="L1929" s="3" t="s">
        <v>13006</v>
      </c>
      <c r="M1929" s="4" t="str">
        <f ca="1">IFERROR(__xludf.DUMMYFUNCTION("REGEXREPLACE(F259,""\D"", """")"),"#VALUE!")</f>
        <v>#VALUE!</v>
      </c>
    </row>
    <row r="1930" spans="1:13" ht="15.75" customHeight="1">
      <c r="A1930" s="1">
        <v>259</v>
      </c>
      <c r="B1930" s="3">
        <v>260</v>
      </c>
      <c r="C1930" s="3" t="s">
        <v>802</v>
      </c>
      <c r="D1930" s="3">
        <v>0.2027055670003233</v>
      </c>
      <c r="E1930" s="3">
        <v>0.2802216246721792</v>
      </c>
      <c r="F1930" s="3">
        <v>0.65727699530516437</v>
      </c>
      <c r="G1930" s="3">
        <v>9.3896713615023469E-2</v>
      </c>
      <c r="H1930" s="3">
        <v>0.12676056338028169</v>
      </c>
      <c r="I1930" s="3">
        <v>0.27230046948356812</v>
      </c>
      <c r="J1930" s="3">
        <v>4.1804866428909258E-2</v>
      </c>
      <c r="K1930" s="3">
        <v>23198.199999999979</v>
      </c>
      <c r="L1930" s="3" t="s">
        <v>13008</v>
      </c>
      <c r="M1930" s="4" t="str">
        <f ca="1">IFERROR(__xludf.DUMMYFUNCTION("REGEXREPLACE(F261,""\D"", """")"),"#VALUE!")</f>
        <v>#VALUE!</v>
      </c>
    </row>
    <row r="1931" spans="1:13" ht="15.75" customHeight="1">
      <c r="A1931" s="1">
        <v>262</v>
      </c>
      <c r="B1931" s="3">
        <v>263</v>
      </c>
      <c r="C1931" s="3" t="s">
        <v>814</v>
      </c>
      <c r="D1931" s="3">
        <v>0.19983857620350731</v>
      </c>
      <c r="E1931" s="3">
        <v>0.24452561609238521</v>
      </c>
      <c r="F1931" s="3">
        <v>0.63157894736842102</v>
      </c>
      <c r="G1931" s="3">
        <v>5.2631578947368418E-2</v>
      </c>
      <c r="H1931" s="3">
        <v>0.1210526315789474</v>
      </c>
      <c r="I1931" s="3">
        <v>0.23684210526315791</v>
      </c>
      <c r="J1931" s="3">
        <v>2.9960324450187811E-2</v>
      </c>
      <c r="K1931" s="3">
        <v>20842</v>
      </c>
      <c r="L1931" s="3" t="s">
        <v>13011</v>
      </c>
      <c r="M1931" s="4" t="str">
        <f ca="1">IFERROR(__xludf.DUMMYFUNCTION("REGEXREPLACE(F264,""\D"", """")"),"#VALUE!")</f>
        <v>#VALUE!</v>
      </c>
    </row>
    <row r="1932" spans="1:13" ht="15.75" customHeight="1">
      <c r="A1932" s="1">
        <v>263</v>
      </c>
      <c r="B1932" s="3">
        <v>264</v>
      </c>
      <c r="C1932" s="3" t="s">
        <v>817</v>
      </c>
      <c r="D1932" s="3">
        <v>0.17968760551942031</v>
      </c>
      <c r="E1932" s="3">
        <v>0.22351192777932821</v>
      </c>
      <c r="F1932" s="3">
        <v>0.58584070796460175</v>
      </c>
      <c r="G1932" s="3">
        <v>9.5575221238938052E-2</v>
      </c>
      <c r="H1932" s="3">
        <v>0.1185840707964602</v>
      </c>
      <c r="I1932" s="3">
        <v>0.26371681415929199</v>
      </c>
      <c r="J1932" s="3">
        <v>3.7463675214624959E-2</v>
      </c>
      <c r="K1932" s="3">
        <v>63240.699999999553</v>
      </c>
      <c r="L1932" s="3" t="s">
        <v>13012</v>
      </c>
      <c r="M1932" s="4" t="str">
        <f ca="1">IFERROR(__xludf.DUMMYFUNCTION("REGEXREPLACE(F265,""\D"", """")"),"#VALUE!")</f>
        <v>#VALUE!</v>
      </c>
    </row>
    <row r="1933" spans="1:13" ht="15.75" customHeight="1">
      <c r="A1933" s="1">
        <v>267</v>
      </c>
      <c r="B1933" s="3">
        <v>268</v>
      </c>
      <c r="C1933" s="3" t="s">
        <v>829</v>
      </c>
      <c r="D1933" s="3">
        <v>0.19504079777479769</v>
      </c>
      <c r="E1933" s="3">
        <v>0.30343000550707411</v>
      </c>
      <c r="F1933" s="3">
        <v>0.60594795539033453</v>
      </c>
      <c r="G1933" s="3">
        <v>9.6654275092936809E-2</v>
      </c>
      <c r="H1933" s="3">
        <v>0.1078066914498141</v>
      </c>
      <c r="I1933" s="3">
        <v>0.2304832713754647</v>
      </c>
      <c r="J1933" s="3">
        <v>3.7893419503755743E-2</v>
      </c>
      <c r="K1933" s="3">
        <v>28664.999999999931</v>
      </c>
      <c r="L1933" s="3" t="s">
        <v>13016</v>
      </c>
      <c r="M1933" s="4" t="str">
        <f ca="1">IFERROR(__xludf.DUMMYFUNCTION("REGEXREPLACE(F269,""\D"", """")"),"#VALUE!")</f>
        <v>#VALUE!</v>
      </c>
    </row>
    <row r="1934" spans="1:13" ht="15.75" customHeight="1">
      <c r="A1934" s="1">
        <v>273</v>
      </c>
      <c r="B1934" s="3">
        <v>274</v>
      </c>
      <c r="C1934" s="3" t="s">
        <v>847</v>
      </c>
      <c r="D1934" s="3">
        <v>0.1703861141442444</v>
      </c>
      <c r="E1934" s="3">
        <v>0.233920704516731</v>
      </c>
      <c r="F1934" s="3">
        <v>0.61504424778761058</v>
      </c>
      <c r="G1934" s="3">
        <v>9.9557522123893807E-2</v>
      </c>
      <c r="H1934" s="3">
        <v>0.1194690265486726</v>
      </c>
      <c r="I1934" s="3">
        <v>0.25221238938053098</v>
      </c>
      <c r="J1934" s="3">
        <v>3.6208800184134762E-2</v>
      </c>
      <c r="K1934" s="3">
        <v>49241.799999999574</v>
      </c>
      <c r="L1934" s="3" t="s">
        <v>13022</v>
      </c>
      <c r="M1934" s="4" t="str">
        <f ca="1">IFERROR(__xludf.DUMMYFUNCTION("REGEXREPLACE(F275,""\D"", """")"),"#VALUE!")</f>
        <v>#VALUE!</v>
      </c>
    </row>
    <row r="1935" spans="1:13" ht="15.75" customHeight="1">
      <c r="A1935" s="1">
        <v>274</v>
      </c>
      <c r="B1935" s="3">
        <v>275</v>
      </c>
      <c r="C1935" s="3" t="s">
        <v>849</v>
      </c>
      <c r="D1935" s="3">
        <v>0.18250265513341671</v>
      </c>
      <c r="E1935" s="3">
        <v>0.19749024580300259</v>
      </c>
      <c r="F1935" s="3">
        <v>0.63875598086124397</v>
      </c>
      <c r="G1935" s="3">
        <v>0.1124401913875598</v>
      </c>
      <c r="H1935" s="3">
        <v>0.14114832535885169</v>
      </c>
      <c r="I1935" s="3">
        <v>0.27751196172248799</v>
      </c>
      <c r="J1935" s="3">
        <v>4.4917571211419358E-2</v>
      </c>
      <c r="K1935" s="3">
        <v>46263.399999999623</v>
      </c>
      <c r="L1935" s="3" t="s">
        <v>13023</v>
      </c>
      <c r="M1935" s="4" t="str">
        <f ca="1">IFERROR(__xludf.DUMMYFUNCTION("REGEXREPLACE(F276,""\D"", """")"),"#VALUE!")</f>
        <v>#VALUE!</v>
      </c>
    </row>
    <row r="1936" spans="1:13" ht="15.75" customHeight="1">
      <c r="A1936" s="1">
        <v>275</v>
      </c>
      <c r="B1936" s="3">
        <v>276</v>
      </c>
      <c r="C1936" s="3" t="s">
        <v>852</v>
      </c>
      <c r="D1936" s="3">
        <v>0.192749807672877</v>
      </c>
      <c r="E1936" s="3">
        <v>0.29747711009004602</v>
      </c>
      <c r="F1936" s="3">
        <v>0.62283737024221453</v>
      </c>
      <c r="G1936" s="3">
        <v>8.3044982698961933E-2</v>
      </c>
      <c r="H1936" s="3">
        <v>0.1072664359861592</v>
      </c>
      <c r="I1936" s="3">
        <v>0.25259515570934249</v>
      </c>
      <c r="J1936" s="3">
        <v>3.4633117021315128E-2</v>
      </c>
      <c r="K1936" s="3">
        <v>31354.0999999999</v>
      </c>
      <c r="L1936" s="3" t="s">
        <v>13024</v>
      </c>
      <c r="M1936" s="4" t="str">
        <f ca="1">IFERROR(__xludf.DUMMYFUNCTION("REGEXREPLACE(F277,""\D"", """")"),"#VALUE!")</f>
        <v>#VALUE!</v>
      </c>
    </row>
    <row r="1937" spans="1:13" ht="15.75" customHeight="1">
      <c r="A1937" s="1">
        <v>276</v>
      </c>
      <c r="B1937" s="3">
        <v>277</v>
      </c>
      <c r="C1937" s="3" t="s">
        <v>854</v>
      </c>
      <c r="D1937" s="3">
        <v>0.1792822121974752</v>
      </c>
      <c r="E1937" s="3">
        <v>0.17903157331424299</v>
      </c>
      <c r="F1937" s="3">
        <v>0.61691542288557211</v>
      </c>
      <c r="G1937" s="3">
        <v>7.9601990049751242E-2</v>
      </c>
      <c r="H1937" s="3">
        <v>0.11940298507462691</v>
      </c>
      <c r="I1937" s="3">
        <v>0.2537313432835821</v>
      </c>
      <c r="J1937" s="3">
        <v>3.2690990330241268E-2</v>
      </c>
      <c r="K1937" s="3">
        <v>21752.19999999999</v>
      </c>
      <c r="L1937" s="3" t="s">
        <v>13025</v>
      </c>
      <c r="M1937" s="4" t="str">
        <f ca="1">IFERROR(__xludf.DUMMYFUNCTION("REGEXREPLACE(F278,""\D"", """")"),"#VALUE!")</f>
        <v>#VALUE!</v>
      </c>
    </row>
    <row r="1938" spans="1:13" ht="15.75" customHeight="1">
      <c r="A1938" s="1">
        <v>278</v>
      </c>
      <c r="B1938" s="3">
        <v>279</v>
      </c>
      <c r="C1938" s="3" t="s">
        <v>861</v>
      </c>
      <c r="D1938" s="3">
        <v>0.1651658431431714</v>
      </c>
      <c r="E1938" s="3">
        <v>0.19130509262589929</v>
      </c>
      <c r="F1938" s="3">
        <v>0.63255813953488371</v>
      </c>
      <c r="G1938" s="3">
        <v>0.1</v>
      </c>
      <c r="H1938" s="3">
        <v>0.1162790697674419</v>
      </c>
      <c r="I1938" s="3">
        <v>0.25813953488372088</v>
      </c>
      <c r="J1938" s="3">
        <v>3.4635531895252508E-2</v>
      </c>
      <c r="K1938" s="3">
        <v>46245.699999999619</v>
      </c>
      <c r="L1938" s="3" t="s">
        <v>13027</v>
      </c>
      <c r="M1938" s="4" t="str">
        <f ca="1">IFERROR(__xludf.DUMMYFUNCTION("REGEXREPLACE(F280,""\D"", """")"),"#VALUE!")</f>
        <v>#VALUE!</v>
      </c>
    </row>
    <row r="1939" spans="1:13" ht="15.75" customHeight="1">
      <c r="A1939" s="1">
        <v>280</v>
      </c>
      <c r="B1939" s="3">
        <v>281</v>
      </c>
      <c r="C1939" s="3" t="s">
        <v>867</v>
      </c>
      <c r="D1939" s="3">
        <v>0.13760432300155179</v>
      </c>
      <c r="E1939" s="3">
        <v>0.1982698666020892</v>
      </c>
      <c r="F1939" s="3">
        <v>0.63380281690140849</v>
      </c>
      <c r="G1939" s="3">
        <v>8.9201877934272297E-2</v>
      </c>
      <c r="H1939" s="3">
        <v>9.8591549295774641E-2</v>
      </c>
      <c r="I1939" s="3">
        <v>0.24882629107981219</v>
      </c>
      <c r="J1939" s="3">
        <v>2.403450975798083E-2</v>
      </c>
      <c r="K1939" s="3">
        <v>22231.399999999991</v>
      </c>
      <c r="L1939" s="3" t="s">
        <v>13029</v>
      </c>
      <c r="M1939" s="4" t="str">
        <f ca="1">IFERROR(__xludf.DUMMYFUNCTION("REGEXREPLACE(F282,""\D"", """")"),"#VALUE!")</f>
        <v>#VALUE!</v>
      </c>
    </row>
    <row r="1940" spans="1:13" ht="15.75" customHeight="1">
      <c r="A1940" s="1">
        <v>281</v>
      </c>
      <c r="B1940" s="3">
        <v>282</v>
      </c>
      <c r="C1940" s="3" t="s">
        <v>869</v>
      </c>
      <c r="D1940" s="3">
        <v>0.15397895480150381</v>
      </c>
      <c r="E1940" s="3">
        <v>0.16248701027689</v>
      </c>
      <c r="F1940" s="3">
        <v>0.61099796334012224</v>
      </c>
      <c r="G1940" s="3">
        <v>0.12423625254582479</v>
      </c>
      <c r="H1940" s="3">
        <v>0.1466395112016293</v>
      </c>
      <c r="I1940" s="3">
        <v>0.3075356415478615</v>
      </c>
      <c r="J1940" s="3">
        <v>4.0817601074360971E-2</v>
      </c>
      <c r="K1940" s="3">
        <v>55814.399999999478</v>
      </c>
      <c r="L1940" s="3" t="s">
        <v>13030</v>
      </c>
      <c r="M1940" s="4" t="str">
        <f ca="1">IFERROR(__xludf.DUMMYFUNCTION("REGEXREPLACE(F283,""\D"", """")"),"#VALUE!")</f>
        <v>#VALUE!</v>
      </c>
    </row>
    <row r="1941" spans="1:13" ht="15.75" customHeight="1">
      <c r="A1941" s="1">
        <v>282</v>
      </c>
      <c r="B1941" s="3">
        <v>283</v>
      </c>
      <c r="C1941" s="3" t="s">
        <v>872</v>
      </c>
      <c r="D1941" s="3">
        <v>0.195175284416925</v>
      </c>
      <c r="E1941" s="3">
        <v>0.1379610590178918</v>
      </c>
      <c r="F1941" s="3">
        <v>0.625</v>
      </c>
      <c r="G1941" s="3">
        <v>0.15625</v>
      </c>
      <c r="H1941" s="3">
        <v>0.12847222222222221</v>
      </c>
      <c r="I1941" s="3">
        <v>0.35069444444444442</v>
      </c>
      <c r="J1941" s="3">
        <v>5.3707851732004583E-2</v>
      </c>
      <c r="K1941" s="3">
        <v>33111.199999999903</v>
      </c>
      <c r="L1941" s="3" t="s">
        <v>13031</v>
      </c>
      <c r="M1941" s="4" t="str">
        <f ca="1">IFERROR(__xludf.DUMMYFUNCTION("REGEXREPLACE(F284,""\D"", """")"),"#VALUE!")</f>
        <v>#VALUE!</v>
      </c>
    </row>
    <row r="1942" spans="1:13" ht="15.75" customHeight="1">
      <c r="A1942" s="1">
        <v>283</v>
      </c>
      <c r="B1942" s="3">
        <v>284</v>
      </c>
      <c r="C1942" s="3" t="s">
        <v>875</v>
      </c>
      <c r="D1942" s="3">
        <v>0.2007186732520668</v>
      </c>
      <c r="E1942" s="3">
        <v>0.14782629615523021</v>
      </c>
      <c r="F1942" s="3">
        <v>0.62797619047619047</v>
      </c>
      <c r="G1942" s="3">
        <v>0.1071428571428571</v>
      </c>
      <c r="H1942" s="3">
        <v>0.14285714285714279</v>
      </c>
      <c r="I1942" s="3">
        <v>0.3125</v>
      </c>
      <c r="J1942" s="3">
        <v>4.8200759888872978E-2</v>
      </c>
      <c r="K1942" s="3">
        <v>37142.599999999809</v>
      </c>
      <c r="L1942" s="3" t="s">
        <v>13032</v>
      </c>
      <c r="M1942" s="4" t="str">
        <f ca="1">IFERROR(__xludf.DUMMYFUNCTION("REGEXREPLACE(F285,""\D"", """")"),"#VALUE!")</f>
        <v>#VALUE!</v>
      </c>
    </row>
    <row r="1943" spans="1:13" ht="15.75" customHeight="1">
      <c r="A1943" s="1">
        <v>284</v>
      </c>
      <c r="B1943" s="3">
        <v>285</v>
      </c>
      <c r="C1943" s="3" t="s">
        <v>877</v>
      </c>
      <c r="D1943" s="3">
        <v>0.19022072890223479</v>
      </c>
      <c r="E1943" s="3">
        <v>0.31179451417939308</v>
      </c>
      <c r="F1943" s="3">
        <v>0.61849710982658956</v>
      </c>
      <c r="G1943" s="3">
        <v>0.1098265895953757</v>
      </c>
      <c r="H1943" s="3">
        <v>7.5144508670520235E-2</v>
      </c>
      <c r="I1943" s="3">
        <v>0.21965317919075139</v>
      </c>
      <c r="J1943" s="3">
        <v>3.1660993829596952E-2</v>
      </c>
      <c r="K1943" s="3">
        <v>18752.40000000002</v>
      </c>
      <c r="L1943" s="3" t="s">
        <v>13033</v>
      </c>
      <c r="M1943" s="4" t="str">
        <f ca="1">IFERROR(__xludf.DUMMYFUNCTION("REGEXREPLACE(F286,""\D"", """")"),"#VALUE!")</f>
        <v>#VALUE!</v>
      </c>
    </row>
    <row r="1944" spans="1:13" ht="15.75" customHeight="1">
      <c r="A1944" s="1">
        <v>289</v>
      </c>
      <c r="B1944" s="3">
        <v>290</v>
      </c>
      <c r="C1944" s="3" t="s">
        <v>893</v>
      </c>
      <c r="D1944" s="3">
        <v>0.16002537493121799</v>
      </c>
      <c r="E1944" s="3">
        <v>0.12908450932688961</v>
      </c>
      <c r="F1944" s="3">
        <v>0.61538461538461542</v>
      </c>
      <c r="G1944" s="3">
        <v>0.12709030100334451</v>
      </c>
      <c r="H1944" s="3">
        <v>0.14381270903010029</v>
      </c>
      <c r="I1944" s="3">
        <v>0.31103678929765888</v>
      </c>
      <c r="J1944" s="3">
        <v>4.1996898155793889E-2</v>
      </c>
      <c r="K1944" s="3">
        <v>33230.399999999892</v>
      </c>
      <c r="L1944" s="3" t="s">
        <v>13038</v>
      </c>
      <c r="M1944" s="4" t="str">
        <f ca="1">IFERROR(__xludf.DUMMYFUNCTION("REGEXREPLACE(F291,""\D"", """")"),"#VALUE!")</f>
        <v>#VALUE!</v>
      </c>
    </row>
    <row r="1945" spans="1:13" ht="15.75" customHeight="1">
      <c r="A1945" s="1">
        <v>290</v>
      </c>
      <c r="B1945" s="3">
        <v>291</v>
      </c>
      <c r="C1945" s="3" t="s">
        <v>895</v>
      </c>
      <c r="D1945" s="3">
        <v>0.125377969249441</v>
      </c>
      <c r="E1945" s="3">
        <v>0.22290928761011411</v>
      </c>
      <c r="F1945" s="3">
        <v>0.67281105990783407</v>
      </c>
      <c r="G1945" s="3">
        <v>8.9861751152073732E-2</v>
      </c>
      <c r="H1945" s="3">
        <v>0.11751152073732719</v>
      </c>
      <c r="I1945" s="3">
        <v>0.25345622119815669</v>
      </c>
      <c r="J1945" s="3">
        <v>2.5045676484882689E-2</v>
      </c>
      <c r="K1945" s="3">
        <v>46038.199999999597</v>
      </c>
      <c r="L1945" s="3" t="s">
        <v>13039</v>
      </c>
      <c r="M1945" s="4" t="str">
        <f ca="1">IFERROR(__xludf.DUMMYFUNCTION("REGEXREPLACE(F292,""\D"", """")"),"#VALUE!")</f>
        <v>#VALUE!</v>
      </c>
    </row>
    <row r="1946" spans="1:13" ht="15.75" customHeight="1">
      <c r="A1946" s="1">
        <v>291</v>
      </c>
      <c r="B1946" s="3">
        <v>292</v>
      </c>
      <c r="C1946" s="3" t="s">
        <v>898</v>
      </c>
      <c r="D1946" s="3">
        <v>0.15936074721869251</v>
      </c>
      <c r="E1946" s="3">
        <v>0.14641469515196801</v>
      </c>
      <c r="F1946" s="3">
        <v>0.62253521126760558</v>
      </c>
      <c r="G1946" s="3">
        <v>0.12676056338028169</v>
      </c>
      <c r="H1946" s="3">
        <v>0.14929577464788729</v>
      </c>
      <c r="I1946" s="3">
        <v>0.30985915492957739</v>
      </c>
      <c r="J1946" s="3">
        <v>4.2782281024742817E-2</v>
      </c>
      <c r="K1946" s="3">
        <v>40108.69999999975</v>
      </c>
      <c r="L1946" s="3" t="s">
        <v>13040</v>
      </c>
      <c r="M1946" s="4" t="str">
        <f ca="1">IFERROR(__xludf.DUMMYFUNCTION("REGEXREPLACE(F293,""\D"", """")"),"#VALUE!")</f>
        <v>#VALUE!</v>
      </c>
    </row>
    <row r="1947" spans="1:13" ht="15.75" customHeight="1">
      <c r="A1947" s="1">
        <v>292</v>
      </c>
      <c r="B1947" s="3">
        <v>293</v>
      </c>
      <c r="C1947" s="3" t="s">
        <v>901</v>
      </c>
      <c r="D1947" s="3">
        <v>0.1493631899080814</v>
      </c>
      <c r="E1947" s="3">
        <v>0.31398226518363659</v>
      </c>
      <c r="F1947" s="3">
        <v>0.5714285714285714</v>
      </c>
      <c r="G1947" s="3">
        <v>7.6530612244897961E-2</v>
      </c>
      <c r="H1947" s="3">
        <v>0.1122448979591837</v>
      </c>
      <c r="I1947" s="3">
        <v>0.2397959183673469</v>
      </c>
      <c r="J1947" s="3">
        <v>2.5710454142529929E-2</v>
      </c>
      <c r="K1947" s="3">
        <v>21576.400000000009</v>
      </c>
      <c r="L1947" s="3" t="s">
        <v>13041</v>
      </c>
      <c r="M1947" s="4" t="str">
        <f ca="1">IFERROR(__xludf.DUMMYFUNCTION("REGEXREPLACE(F294,""\D"", """")"),"#VALUE!")</f>
        <v>#VALUE!</v>
      </c>
    </row>
    <row r="1948" spans="1:13" ht="15.75" customHeight="1">
      <c r="A1948" s="1">
        <v>293</v>
      </c>
      <c r="B1948" s="3">
        <v>294</v>
      </c>
      <c r="C1948" s="3" t="s">
        <v>904</v>
      </c>
      <c r="D1948" s="3">
        <v>0.1699172959653755</v>
      </c>
      <c r="E1948" s="3">
        <v>0.16039702997704941</v>
      </c>
      <c r="F1948" s="3">
        <v>0.60465116279069764</v>
      </c>
      <c r="G1948" s="3">
        <v>0.10852713178294569</v>
      </c>
      <c r="H1948" s="3">
        <v>0.1434108527131783</v>
      </c>
      <c r="I1948" s="3">
        <v>0.27519379844961239</v>
      </c>
      <c r="J1948" s="3">
        <v>4.0775539365947168E-2</v>
      </c>
      <c r="K1948" s="3">
        <v>28339.899999999969</v>
      </c>
      <c r="L1948" s="3" t="s">
        <v>13042</v>
      </c>
      <c r="M1948" s="4" t="str">
        <f ca="1">IFERROR(__xludf.DUMMYFUNCTION("REGEXREPLACE(F295,""\D"", """")"),"#VALUE!")</f>
        <v>#VALUE!</v>
      </c>
    </row>
    <row r="1949" spans="1:13" ht="15.75" customHeight="1">
      <c r="A1949" s="1">
        <v>294</v>
      </c>
      <c r="B1949" s="3">
        <v>295</v>
      </c>
      <c r="C1949" s="3" t="s">
        <v>906</v>
      </c>
      <c r="D1949" s="3">
        <v>0.20458023826351099</v>
      </c>
      <c r="E1949" s="3">
        <v>0.25761226338849452</v>
      </c>
      <c r="F1949" s="3">
        <v>0.63054187192118227</v>
      </c>
      <c r="G1949" s="3">
        <v>8.8669950738916259E-2</v>
      </c>
      <c r="H1949" s="3">
        <v>0.13793103448275859</v>
      </c>
      <c r="I1949" s="3">
        <v>0.25123152709359609</v>
      </c>
      <c r="J1949" s="3">
        <v>4.2763446986668799E-2</v>
      </c>
      <c r="K1949" s="3">
        <v>22725.499999999989</v>
      </c>
      <c r="L1949" s="3" t="s">
        <v>13043</v>
      </c>
      <c r="M1949" s="4" t="str">
        <f ca="1">IFERROR(__xludf.DUMMYFUNCTION("REGEXREPLACE(F296,""\D"", """")"),"#VALUE!")</f>
        <v>#VALUE!</v>
      </c>
    </row>
    <row r="1950" spans="1:13" ht="15.75" customHeight="1">
      <c r="A1950" s="1">
        <v>295</v>
      </c>
      <c r="B1950" s="3">
        <v>296</v>
      </c>
      <c r="C1950" s="3" t="s">
        <v>909</v>
      </c>
      <c r="D1950" s="3">
        <v>0.15716919824043149</v>
      </c>
      <c r="E1950" s="3">
        <v>0.18773835337384681</v>
      </c>
      <c r="F1950" s="3">
        <v>0.62179487179487181</v>
      </c>
      <c r="G1950" s="3">
        <v>0.108974358974359</v>
      </c>
      <c r="H1950" s="3">
        <v>0.13247863247863251</v>
      </c>
      <c r="I1950" s="3">
        <v>0.27564102564102572</v>
      </c>
      <c r="J1950" s="3">
        <v>3.6940913800558417E-2</v>
      </c>
      <c r="K1950" s="3">
        <v>51394.699999999517</v>
      </c>
      <c r="L1950" s="3" t="s">
        <v>13044</v>
      </c>
      <c r="M1950" s="4" t="str">
        <f ca="1">IFERROR(__xludf.DUMMYFUNCTION("REGEXREPLACE(F297,""\D"", """")"),"#VALUE!")</f>
        <v>#VALUE!</v>
      </c>
    </row>
    <row r="1951" spans="1:13" ht="15.75" customHeight="1">
      <c r="A1951" s="1">
        <v>296</v>
      </c>
      <c r="B1951" s="3">
        <v>297</v>
      </c>
      <c r="C1951" s="3" t="s">
        <v>912</v>
      </c>
      <c r="D1951" s="3">
        <v>0.15314666304260549</v>
      </c>
      <c r="E1951" s="3">
        <v>0.23930668407067551</v>
      </c>
      <c r="F1951" s="3">
        <v>0.59501557632398749</v>
      </c>
      <c r="G1951" s="3">
        <v>9.657320872274143E-2</v>
      </c>
      <c r="H1951" s="3">
        <v>0.11838006230529589</v>
      </c>
      <c r="I1951" s="3">
        <v>0.2554517133956386</v>
      </c>
      <c r="J1951" s="3">
        <v>3.1525193204340031E-2</v>
      </c>
      <c r="K1951" s="3">
        <v>36264.699999999808</v>
      </c>
      <c r="L1951" s="3" t="s">
        <v>13045</v>
      </c>
      <c r="M1951" s="4" t="str">
        <f ca="1">IFERROR(__xludf.DUMMYFUNCTION("REGEXREPLACE(F298,""\D"", """")"),"#VALUE!")</f>
        <v>#VALUE!</v>
      </c>
    </row>
    <row r="1952" spans="1:13" ht="15.75" customHeight="1">
      <c r="A1952" s="1">
        <v>298</v>
      </c>
      <c r="B1952" s="3">
        <v>299</v>
      </c>
      <c r="C1952" s="3" t="s">
        <v>918</v>
      </c>
      <c r="D1952" s="3">
        <v>0.1400625798435757</v>
      </c>
      <c r="E1952" s="3">
        <v>0.18234404956895689</v>
      </c>
      <c r="F1952" s="3">
        <v>0.61971830985915488</v>
      </c>
      <c r="G1952" s="3">
        <v>0.136150234741784</v>
      </c>
      <c r="H1952" s="3">
        <v>0.14084507042253519</v>
      </c>
      <c r="I1952" s="3">
        <v>0.31455399061032863</v>
      </c>
      <c r="J1952" s="3">
        <v>3.7246341431442342E-2</v>
      </c>
      <c r="K1952" s="3">
        <v>24474.40000000002</v>
      </c>
      <c r="L1952" s="3" t="s">
        <v>13047</v>
      </c>
      <c r="M1952" s="4" t="str">
        <f ca="1">IFERROR(__xludf.DUMMYFUNCTION("REGEXREPLACE(F300,""\D"", """")"),"#VALUE!")</f>
        <v>#VALUE!</v>
      </c>
    </row>
    <row r="1953" spans="1:13" ht="15.75" customHeight="1">
      <c r="A1953" s="1">
        <v>299</v>
      </c>
      <c r="B1953" s="3">
        <v>300</v>
      </c>
      <c r="C1953" s="3" t="s">
        <v>921</v>
      </c>
      <c r="D1953" s="3">
        <v>0.27024990870784621</v>
      </c>
      <c r="E1953" s="3">
        <v>0.37846099927398702</v>
      </c>
      <c r="F1953" s="3">
        <v>0.671875</v>
      </c>
      <c r="G1953" s="3">
        <v>7.8125E-2</v>
      </c>
      <c r="H1953" s="3">
        <v>8.59375E-2</v>
      </c>
      <c r="I1953" s="3">
        <v>0.20703125</v>
      </c>
      <c r="J1953" s="3">
        <v>4.1288391474081428E-2</v>
      </c>
      <c r="K1953" s="3">
        <v>26437.89999999994</v>
      </c>
      <c r="L1953" s="3" t="s">
        <v>13048</v>
      </c>
      <c r="M1953" s="4" t="str">
        <f ca="1">IFERROR(__xludf.DUMMYFUNCTION("REGEXREPLACE(F301,""\D"", """")"),"#VALUE!")</f>
        <v>#VALUE!</v>
      </c>
    </row>
    <row r="1954" spans="1:13" ht="15.75" customHeight="1">
      <c r="A1954" s="1">
        <v>302</v>
      </c>
      <c r="B1954" s="3">
        <v>303</v>
      </c>
      <c r="C1954" s="3" t="s">
        <v>931</v>
      </c>
      <c r="D1954" s="3">
        <v>0.15237359166520881</v>
      </c>
      <c r="E1954" s="3">
        <v>0.15823041631844789</v>
      </c>
      <c r="F1954" s="3">
        <v>0.60450160771704176</v>
      </c>
      <c r="G1954" s="3">
        <v>0.12861736334405141</v>
      </c>
      <c r="H1954" s="3">
        <v>0.1221864951768489</v>
      </c>
      <c r="I1954" s="3">
        <v>0.29581993569131831</v>
      </c>
      <c r="J1954" s="3">
        <v>3.7001914106678163E-2</v>
      </c>
      <c r="K1954" s="3">
        <v>34854.499999999833</v>
      </c>
      <c r="L1954" s="3" t="s">
        <v>13051</v>
      </c>
      <c r="M1954" s="4" t="str">
        <f ca="1">IFERROR(__xludf.DUMMYFUNCTION("REGEXREPLACE(F304,""\D"", """")"),"#VALUE!")</f>
        <v>#VALUE!</v>
      </c>
    </row>
    <row r="1955" spans="1:13" ht="15.75" customHeight="1">
      <c r="A1955" s="1">
        <v>303</v>
      </c>
      <c r="B1955" s="3">
        <v>304</v>
      </c>
      <c r="C1955" s="3" t="s">
        <v>933</v>
      </c>
      <c r="D1955" s="3">
        <v>0.19830134553657089</v>
      </c>
      <c r="E1955" s="3">
        <v>0.2709932313277118</v>
      </c>
      <c r="F1955" s="3">
        <v>0.63945578231292521</v>
      </c>
      <c r="G1955" s="3">
        <v>6.4625850340136057E-2</v>
      </c>
      <c r="H1955" s="3">
        <v>0.1020408163265306</v>
      </c>
      <c r="I1955" s="3">
        <v>0.22108843537414971</v>
      </c>
      <c r="J1955" s="3">
        <v>3.058593662123809E-2</v>
      </c>
      <c r="K1955" s="3">
        <v>31425.8999999999</v>
      </c>
      <c r="L1955" s="3" t="s">
        <v>13052</v>
      </c>
      <c r="M1955" s="4" t="str">
        <f ca="1">IFERROR(__xludf.DUMMYFUNCTION("REGEXREPLACE(F305,""\D"", """")"),"#VALUE!")</f>
        <v>#VALUE!</v>
      </c>
    </row>
    <row r="1956" spans="1:13" ht="15.75" customHeight="1">
      <c r="A1956" s="1">
        <v>304</v>
      </c>
      <c r="B1956" s="3">
        <v>305</v>
      </c>
      <c r="C1956" s="3" t="s">
        <v>935</v>
      </c>
      <c r="D1956" s="3">
        <v>0.17360403421019241</v>
      </c>
      <c r="E1956" s="3">
        <v>0.26175754253177458</v>
      </c>
      <c r="F1956" s="3">
        <v>0.61711711711711714</v>
      </c>
      <c r="G1956" s="3">
        <v>0.1081081081081081</v>
      </c>
      <c r="H1956" s="3">
        <v>0.1081081081081081</v>
      </c>
      <c r="I1956" s="3">
        <v>0.24774774774774769</v>
      </c>
      <c r="J1956" s="3">
        <v>3.5483067165024362E-2</v>
      </c>
      <c r="K1956" s="3">
        <v>24720.19999999999</v>
      </c>
      <c r="L1956" s="3" t="s">
        <v>13053</v>
      </c>
      <c r="M1956" s="4" t="str">
        <f ca="1">IFERROR(__xludf.DUMMYFUNCTION("REGEXREPLACE(F306,""\D"", """")"),"#VALUE!")</f>
        <v>#VALUE!</v>
      </c>
    </row>
    <row r="1957" spans="1:13" ht="15.75" customHeight="1">
      <c r="A1957" s="1">
        <v>305</v>
      </c>
      <c r="B1957" s="3">
        <v>306</v>
      </c>
      <c r="C1957" s="3" t="s">
        <v>938</v>
      </c>
      <c r="D1957" s="3">
        <v>0.17112530693391331</v>
      </c>
      <c r="E1957" s="3">
        <v>0.48769079388093578</v>
      </c>
      <c r="F1957" s="3">
        <v>0.50210970464135019</v>
      </c>
      <c r="G1957" s="3">
        <v>9.2827004219409287E-2</v>
      </c>
      <c r="H1957" s="3">
        <v>5.0632911392405063E-2</v>
      </c>
      <c r="I1957" s="3">
        <v>0.1940928270042194</v>
      </c>
      <c r="J1957" s="3">
        <v>2.182077813675494E-2</v>
      </c>
      <c r="K1957" s="3">
        <v>26444.5</v>
      </c>
      <c r="L1957" s="3" t="s">
        <v>13054</v>
      </c>
      <c r="M1957" s="4" t="str">
        <f ca="1">IFERROR(__xludf.DUMMYFUNCTION("REGEXREPLACE(F307,""\D"", """")"),"#VALUE!")</f>
        <v>#VALUE!</v>
      </c>
    </row>
    <row r="1958" spans="1:13" ht="15.75" customHeight="1">
      <c r="A1958" s="1">
        <v>307</v>
      </c>
      <c r="B1958" s="3">
        <v>308</v>
      </c>
      <c r="C1958" s="3" t="s">
        <v>943</v>
      </c>
      <c r="D1958" s="3">
        <v>0.15154237074876789</v>
      </c>
      <c r="E1958" s="3">
        <v>0.25894976121939678</v>
      </c>
      <c r="F1958" s="3">
        <v>0.56645569620253167</v>
      </c>
      <c r="G1958" s="3">
        <v>0.1033755274261603</v>
      </c>
      <c r="H1958" s="3">
        <v>0.11708860759493669</v>
      </c>
      <c r="I1958" s="3">
        <v>0.26265822784810128</v>
      </c>
      <c r="J1958" s="3">
        <v>3.2942529025161878E-2</v>
      </c>
      <c r="K1958" s="3">
        <v>106765.00000000031</v>
      </c>
      <c r="L1958" s="3" t="s">
        <v>13056</v>
      </c>
      <c r="M1958" s="4" t="str">
        <f ca="1">IFERROR(__xludf.DUMMYFUNCTION("REGEXREPLACE(F309,""\D"", """")"),"#VALUE!")</f>
        <v>#VALUE!</v>
      </c>
    </row>
    <row r="1959" spans="1:13" ht="15.75" customHeight="1">
      <c r="A1959" s="1">
        <v>309</v>
      </c>
      <c r="B1959" s="3">
        <v>310</v>
      </c>
      <c r="C1959" s="3" t="s">
        <v>951</v>
      </c>
      <c r="D1959" s="3">
        <v>0.18017929580039371</v>
      </c>
      <c r="E1959" s="3">
        <v>0.1876978579810579</v>
      </c>
      <c r="F1959" s="3">
        <v>0.61570247933884292</v>
      </c>
      <c r="G1959" s="3">
        <v>0.1033057851239669</v>
      </c>
      <c r="H1959" s="3">
        <v>0.128099173553719</v>
      </c>
      <c r="I1959" s="3">
        <v>0.27685950413223143</v>
      </c>
      <c r="J1959" s="3">
        <v>3.9570572485039153E-2</v>
      </c>
      <c r="K1959" s="3">
        <v>26844.59999999998</v>
      </c>
      <c r="L1959" s="3" t="s">
        <v>13058</v>
      </c>
      <c r="M1959" s="4" t="str">
        <f ca="1">IFERROR(__xludf.DUMMYFUNCTION("REGEXREPLACE(F311,""\D"", """")"),"#VALUE!")</f>
        <v>#VALUE!</v>
      </c>
    </row>
    <row r="1960" spans="1:13" ht="15.75" customHeight="1">
      <c r="A1960" s="1">
        <v>312</v>
      </c>
      <c r="B1960" s="3">
        <v>313</v>
      </c>
      <c r="C1960" s="3" t="s">
        <v>960</v>
      </c>
      <c r="D1960" s="3">
        <v>0.15953151350378639</v>
      </c>
      <c r="E1960" s="3">
        <v>0.16047242095793551</v>
      </c>
      <c r="F1960" s="3">
        <v>0.62782608695652176</v>
      </c>
      <c r="G1960" s="3">
        <v>0.111304347826087</v>
      </c>
      <c r="H1960" s="3">
        <v>0.17217391304347829</v>
      </c>
      <c r="I1960" s="3">
        <v>0.30956521739130433</v>
      </c>
      <c r="J1960" s="3">
        <v>4.3424998429221401E-2</v>
      </c>
      <c r="K1960" s="3">
        <v>63275.399999999529</v>
      </c>
      <c r="L1960" s="3" t="s">
        <v>13061</v>
      </c>
      <c r="M1960" s="4" t="str">
        <f ca="1">IFERROR(__xludf.DUMMYFUNCTION("REGEXREPLACE(F314,""\D"", """")"),"#VALUE!")</f>
        <v>#VALUE!</v>
      </c>
    </row>
    <row r="1961" spans="1:13" ht="15.75" customHeight="1">
      <c r="A1961" s="1">
        <v>314</v>
      </c>
      <c r="B1961" s="3">
        <v>315</v>
      </c>
      <c r="C1961" s="3" t="s">
        <v>966</v>
      </c>
      <c r="D1961" s="3">
        <v>0.1767719322404743</v>
      </c>
      <c r="E1961" s="3">
        <v>0.22446916143280421</v>
      </c>
      <c r="F1961" s="3">
        <v>0.6</v>
      </c>
      <c r="G1961" s="3">
        <v>9.0666666666666673E-2</v>
      </c>
      <c r="H1961" s="3">
        <v>0.112</v>
      </c>
      <c r="I1961" s="3">
        <v>0.25066666666666659</v>
      </c>
      <c r="J1961" s="3">
        <v>3.4407669966252989E-2</v>
      </c>
      <c r="K1961" s="3">
        <v>41397.699999999691</v>
      </c>
      <c r="L1961" s="3" t="s">
        <v>13063</v>
      </c>
      <c r="M1961" s="4" t="str">
        <f ca="1">IFERROR(__xludf.DUMMYFUNCTION("REGEXREPLACE(F316,""\D"", """")"),"#VALUE!")</f>
        <v>#VALUE!</v>
      </c>
    </row>
    <row r="1962" spans="1:13" ht="15.75" customHeight="1">
      <c r="A1962" s="1">
        <v>316</v>
      </c>
      <c r="B1962" s="3">
        <v>317</v>
      </c>
      <c r="C1962" s="3" t="s">
        <v>972</v>
      </c>
      <c r="D1962" s="3">
        <v>0.1747988060300642</v>
      </c>
      <c r="E1962" s="3">
        <v>0.26694388108167688</v>
      </c>
      <c r="F1962" s="3">
        <v>0.6095890410958904</v>
      </c>
      <c r="G1962" s="3">
        <v>8.5616438356164379E-2</v>
      </c>
      <c r="H1962" s="3">
        <v>0.1095890410958904</v>
      </c>
      <c r="I1962" s="3">
        <v>0.23972602739726029</v>
      </c>
      <c r="J1962" s="3">
        <v>3.2297950861286298E-2</v>
      </c>
      <c r="K1962" s="3">
        <v>31287.099999999911</v>
      </c>
      <c r="L1962" s="3" t="s">
        <v>13065</v>
      </c>
      <c r="M1962" s="4" t="str">
        <f ca="1">IFERROR(__xludf.DUMMYFUNCTION("REGEXREPLACE(F318,""\D"", """")"),"#VALUE!")</f>
        <v>#VALUE!</v>
      </c>
    </row>
    <row r="1963" spans="1:13" ht="15.75" customHeight="1">
      <c r="A1963" s="1">
        <v>318</v>
      </c>
      <c r="B1963" s="3">
        <v>319</v>
      </c>
      <c r="C1963" s="3" t="s">
        <v>978</v>
      </c>
      <c r="D1963" s="3">
        <v>0.23785519630065621</v>
      </c>
      <c r="E1963" s="3">
        <v>0.13678874247875689</v>
      </c>
      <c r="F1963" s="3">
        <v>0.6166666666666667</v>
      </c>
      <c r="G1963" s="3">
        <v>0.13750000000000001</v>
      </c>
      <c r="H1963" s="3">
        <v>0.12083333333333331</v>
      </c>
      <c r="I1963" s="3">
        <v>0.31666666666666671</v>
      </c>
      <c r="J1963" s="3">
        <v>5.8905294977635358E-2</v>
      </c>
      <c r="K1963" s="3">
        <v>26451.899999999961</v>
      </c>
      <c r="L1963" s="3" t="s">
        <v>13067</v>
      </c>
      <c r="M1963" s="4" t="str">
        <f ca="1">IFERROR(__xludf.DUMMYFUNCTION("REGEXREPLACE(F320,""\D"", """")"),"#VALUE!")</f>
        <v>#VALUE!</v>
      </c>
    </row>
    <row r="1964" spans="1:13" ht="15.75" customHeight="1">
      <c r="A1964" s="1">
        <v>320</v>
      </c>
      <c r="B1964" s="3">
        <v>321</v>
      </c>
      <c r="C1964" s="3" t="s">
        <v>984</v>
      </c>
      <c r="D1964" s="3">
        <v>0.15295395456324681</v>
      </c>
      <c r="E1964" s="3">
        <v>0.13958853906624449</v>
      </c>
      <c r="F1964" s="3">
        <v>0.55393586005830908</v>
      </c>
      <c r="G1964" s="3">
        <v>0.14285714285714279</v>
      </c>
      <c r="H1964" s="3">
        <v>0.1355685131195335</v>
      </c>
      <c r="I1964" s="3">
        <v>0.31632653061224492</v>
      </c>
      <c r="J1964" s="3">
        <v>4.2055613864996573E-2</v>
      </c>
      <c r="K1964" s="3">
        <v>80349.599999999773</v>
      </c>
      <c r="L1964" s="3" t="s">
        <v>13069</v>
      </c>
      <c r="M1964" s="4" t="str">
        <f ca="1">IFERROR(__xludf.DUMMYFUNCTION("REGEXREPLACE(F322,""\D"", """")"),"#VALUE!")</f>
        <v>#VALUE!</v>
      </c>
    </row>
    <row r="1965" spans="1:13" ht="15.75" customHeight="1">
      <c r="A1965" s="1">
        <v>322</v>
      </c>
      <c r="B1965" s="3">
        <v>323</v>
      </c>
      <c r="C1965" s="3" t="s">
        <v>990</v>
      </c>
      <c r="D1965" s="3">
        <v>0.15791527186437679</v>
      </c>
      <c r="E1965" s="3">
        <v>0.15239801590079599</v>
      </c>
      <c r="F1965" s="3">
        <v>0.64335664335664333</v>
      </c>
      <c r="G1965" s="3">
        <v>9.7902097902097904E-2</v>
      </c>
      <c r="H1965" s="3">
        <v>0.13286713286713289</v>
      </c>
      <c r="I1965" s="3">
        <v>0.26573426573426567</v>
      </c>
      <c r="J1965" s="3">
        <v>3.3189489586981168E-2</v>
      </c>
      <c r="K1965" s="3">
        <v>15572.700000000021</v>
      </c>
      <c r="L1965" s="3" t="s">
        <v>13071</v>
      </c>
      <c r="M1965" s="4" t="str">
        <f ca="1">IFERROR(__xludf.DUMMYFUNCTION("REGEXREPLACE(F324,""\D"", """")"),"#VALUE!")</f>
        <v>#VALUE!</v>
      </c>
    </row>
    <row r="1966" spans="1:13" ht="15.75" customHeight="1">
      <c r="A1966" s="1">
        <v>323</v>
      </c>
      <c r="B1966" s="3">
        <v>324</v>
      </c>
      <c r="C1966" s="3" t="s">
        <v>993</v>
      </c>
      <c r="D1966" s="3">
        <v>0.15424975328235421</v>
      </c>
      <c r="E1966" s="3">
        <v>0.22235131069211109</v>
      </c>
      <c r="F1966" s="3">
        <v>0.64719626168224298</v>
      </c>
      <c r="G1966" s="3">
        <v>0.10514018691588781</v>
      </c>
      <c r="H1966" s="3">
        <v>0.12616822429906541</v>
      </c>
      <c r="I1966" s="3">
        <v>0.26168224299065418</v>
      </c>
      <c r="J1966" s="3">
        <v>3.4630007264945452E-2</v>
      </c>
      <c r="K1966" s="3">
        <v>46390.699999999619</v>
      </c>
      <c r="L1966" s="3" t="s">
        <v>13072</v>
      </c>
      <c r="M1966" s="4" t="str">
        <f ca="1">IFERROR(__xludf.DUMMYFUNCTION("REGEXREPLACE(F325,""\D"", """")"),"#VALUE!")</f>
        <v>#VALUE!</v>
      </c>
    </row>
    <row r="1967" spans="1:13" ht="15.75" customHeight="1">
      <c r="A1967" s="1">
        <v>324</v>
      </c>
      <c r="B1967" s="3">
        <v>325</v>
      </c>
      <c r="C1967" s="3" t="s">
        <v>996</v>
      </c>
      <c r="D1967" s="3">
        <v>0.19474254340870581</v>
      </c>
      <c r="E1967" s="3">
        <v>0.17723664365415101</v>
      </c>
      <c r="F1967" s="3">
        <v>0.61800486618004868</v>
      </c>
      <c r="G1967" s="3">
        <v>0.1143552311435523</v>
      </c>
      <c r="H1967" s="3">
        <v>0.13381995133819949</v>
      </c>
      <c r="I1967" s="3">
        <v>0.27980535279805352</v>
      </c>
      <c r="J1967" s="3">
        <v>4.7018367689296889E-2</v>
      </c>
      <c r="K1967" s="3">
        <v>45870.899999999659</v>
      </c>
      <c r="L1967" s="3" t="s">
        <v>13073</v>
      </c>
      <c r="M1967" s="4" t="str">
        <f ca="1">IFERROR(__xludf.DUMMYFUNCTION("REGEXREPLACE(F326,""\D"", """")"),"#VALUE!")</f>
        <v>#VALUE!</v>
      </c>
    </row>
    <row r="1968" spans="1:13" ht="15.75" customHeight="1">
      <c r="A1968" s="1">
        <v>327</v>
      </c>
      <c r="B1968" s="3">
        <v>328</v>
      </c>
      <c r="C1968" s="3" t="s">
        <v>1005</v>
      </c>
      <c r="D1968" s="3">
        <v>0.1646223618252938</v>
      </c>
      <c r="E1968" s="3">
        <v>0.21725829080401929</v>
      </c>
      <c r="F1968" s="3">
        <v>0.61434108527131781</v>
      </c>
      <c r="G1968" s="3">
        <v>9.8837209302325577E-2</v>
      </c>
      <c r="H1968" s="3">
        <v>0.13178294573643409</v>
      </c>
      <c r="I1968" s="3">
        <v>0.27713178294573643</v>
      </c>
      <c r="J1968" s="3">
        <v>3.6801547368997753E-2</v>
      </c>
      <c r="K1968" s="3">
        <v>58055.099999999467</v>
      </c>
      <c r="L1968" s="3" t="s">
        <v>13076</v>
      </c>
      <c r="M1968" s="4" t="str">
        <f ca="1">IFERROR(__xludf.DUMMYFUNCTION("REGEXREPLACE(F329,""\D"", """")"),"#VALUE!")</f>
        <v>#VALUE!</v>
      </c>
    </row>
    <row r="1969" spans="1:13" ht="15.75" customHeight="1">
      <c r="A1969" s="1">
        <v>329</v>
      </c>
      <c r="B1969" s="3">
        <v>330</v>
      </c>
      <c r="C1969" s="3" t="s">
        <v>1011</v>
      </c>
      <c r="D1969" s="3">
        <v>0.1154926335359929</v>
      </c>
      <c r="E1969" s="3">
        <v>0.20133179047052049</v>
      </c>
      <c r="F1969" s="3">
        <v>0.65020576131687247</v>
      </c>
      <c r="G1969" s="3">
        <v>0.1152263374485597</v>
      </c>
      <c r="H1969" s="3">
        <v>0.1440329218106996</v>
      </c>
      <c r="I1969" s="3">
        <v>0.2839506172839506</v>
      </c>
      <c r="J1969" s="3">
        <v>2.859677224156338E-2</v>
      </c>
      <c r="K1969" s="3">
        <v>26517.199999999979</v>
      </c>
      <c r="L1969" s="3" t="s">
        <v>13078</v>
      </c>
      <c r="M1969" s="4" t="str">
        <f ca="1">IFERROR(__xludf.DUMMYFUNCTION("REGEXREPLACE(F331,""\D"", """")"),"#VALUE!")</f>
        <v>#VALUE!</v>
      </c>
    </row>
    <row r="1970" spans="1:13" ht="15.75" customHeight="1">
      <c r="A1970" s="1">
        <v>332</v>
      </c>
      <c r="B1970" s="3">
        <v>333</v>
      </c>
      <c r="C1970" s="3" t="s">
        <v>1020</v>
      </c>
      <c r="D1970" s="3">
        <v>0.1502706460128985</v>
      </c>
      <c r="E1970" s="3">
        <v>0.19941665268076081</v>
      </c>
      <c r="F1970" s="3">
        <v>0.65109034267912769</v>
      </c>
      <c r="G1970" s="3">
        <v>0.10280373831775701</v>
      </c>
      <c r="H1970" s="3">
        <v>0.1277258566978193</v>
      </c>
      <c r="I1970" s="3">
        <v>0.29595015576323991</v>
      </c>
      <c r="J1970" s="3">
        <v>3.3263098255588923E-2</v>
      </c>
      <c r="K1970" s="3">
        <v>35041.799999999843</v>
      </c>
      <c r="L1970" s="3" t="s">
        <v>13081</v>
      </c>
      <c r="M1970" s="4" t="str">
        <f ca="1">IFERROR(__xludf.DUMMYFUNCTION("REGEXREPLACE(F334,""\D"", """")"),"#VALUE!")</f>
        <v>#VALUE!</v>
      </c>
    </row>
    <row r="1971" spans="1:13" ht="15.75" customHeight="1">
      <c r="A1971" s="1">
        <v>334</v>
      </c>
      <c r="B1971" s="3">
        <v>335</v>
      </c>
      <c r="C1971" s="3" t="s">
        <v>1025</v>
      </c>
      <c r="D1971" s="3">
        <v>0.18399495931585791</v>
      </c>
      <c r="E1971" s="3">
        <v>0.26698135913731158</v>
      </c>
      <c r="F1971" s="3">
        <v>0.63669064748201443</v>
      </c>
      <c r="G1971" s="3">
        <v>8.4532374100719426E-2</v>
      </c>
      <c r="H1971" s="3">
        <v>8.9928057553956831E-2</v>
      </c>
      <c r="I1971" s="3">
        <v>0.23201438848920861</v>
      </c>
      <c r="J1971" s="3">
        <v>3.1168366215370918E-2</v>
      </c>
      <c r="K1971" s="3">
        <v>60929.399999999529</v>
      </c>
      <c r="L1971" s="3" t="s">
        <v>13083</v>
      </c>
      <c r="M1971" s="4" t="str">
        <f ca="1">IFERROR(__xludf.DUMMYFUNCTION("REGEXREPLACE(F336,""\D"", """")"),"#VALUE!")</f>
        <v>#VALUE!</v>
      </c>
    </row>
    <row r="1972" spans="1:13" ht="15.75" customHeight="1">
      <c r="A1972" s="1">
        <v>335</v>
      </c>
      <c r="B1972" s="3">
        <v>336</v>
      </c>
      <c r="C1972" s="3" t="s">
        <v>1028</v>
      </c>
      <c r="D1972" s="3">
        <v>0.17905729395555861</v>
      </c>
      <c r="E1972" s="3">
        <v>0.21734315974143509</v>
      </c>
      <c r="F1972" s="3">
        <v>0.63109048723897909</v>
      </c>
      <c r="G1972" s="3">
        <v>0.1067285382830626</v>
      </c>
      <c r="H1972" s="3">
        <v>0.1206496519721578</v>
      </c>
      <c r="I1972" s="3">
        <v>0.27378190255220419</v>
      </c>
      <c r="J1972" s="3">
        <v>3.9585112378543869E-2</v>
      </c>
      <c r="K1972" s="3">
        <v>48703.999999999593</v>
      </c>
      <c r="L1972" s="3" t="s">
        <v>13084</v>
      </c>
      <c r="M1972" s="4" t="str">
        <f ca="1">IFERROR(__xludf.DUMMYFUNCTION("REGEXREPLACE(F337,""\D"", """")"),"#VALUE!")</f>
        <v>#VALUE!</v>
      </c>
    </row>
    <row r="1973" spans="1:13" ht="15.75" customHeight="1">
      <c r="A1973" s="1">
        <v>336</v>
      </c>
      <c r="B1973" s="3">
        <v>337</v>
      </c>
      <c r="C1973" s="3" t="s">
        <v>1031</v>
      </c>
      <c r="D1973" s="3">
        <v>0.20038970416886751</v>
      </c>
      <c r="E1973" s="3">
        <v>0.80681571134784724</v>
      </c>
      <c r="F1973" s="3">
        <v>0.4845360824742268</v>
      </c>
      <c r="G1973" s="3">
        <v>4.536082474226804E-2</v>
      </c>
      <c r="H1973" s="3">
        <v>3.9175257731958762E-2</v>
      </c>
      <c r="I1973" s="3">
        <v>0.12577319587628871</v>
      </c>
      <c r="J1973" s="3">
        <v>1.5605050099541599E-2</v>
      </c>
      <c r="K1973" s="3">
        <v>52221.299999999523</v>
      </c>
      <c r="L1973" s="3" t="s">
        <v>13085</v>
      </c>
      <c r="M1973" s="4" t="str">
        <f ca="1">IFERROR(__xludf.DUMMYFUNCTION("REGEXREPLACE(F338,""\D"", """")"),"#VALUE!")</f>
        <v>#VALUE!</v>
      </c>
    </row>
    <row r="1974" spans="1:13" ht="15.75" customHeight="1">
      <c r="A1974" s="1">
        <v>337</v>
      </c>
      <c r="B1974" s="3">
        <v>338</v>
      </c>
      <c r="C1974" s="3" t="s">
        <v>1033</v>
      </c>
      <c r="D1974" s="3">
        <v>0.39320425665470349</v>
      </c>
      <c r="E1974" s="3">
        <v>0.8291325980747607</v>
      </c>
      <c r="F1974" s="3">
        <v>0.48</v>
      </c>
      <c r="G1974" s="3">
        <v>0.06</v>
      </c>
      <c r="H1974" s="3">
        <v>0.05</v>
      </c>
      <c r="I1974" s="3">
        <v>0.12</v>
      </c>
      <c r="J1974" s="3">
        <v>3.0608315813638778E-2</v>
      </c>
      <c r="K1974" s="3">
        <v>10802.40000000002</v>
      </c>
      <c r="L1974" s="3" t="s">
        <v>13086</v>
      </c>
      <c r="M1974" s="4" t="str">
        <f ca="1">IFERROR(__xludf.DUMMYFUNCTION("REGEXREPLACE(F339,""\D"", """")"),"#VALUE!")</f>
        <v>#VALUE!</v>
      </c>
    </row>
    <row r="1975" spans="1:13" ht="15.75" customHeight="1">
      <c r="A1975" s="1">
        <v>338</v>
      </c>
      <c r="B1975" s="3">
        <v>339</v>
      </c>
      <c r="C1975" s="3" t="s">
        <v>1035</v>
      </c>
      <c r="D1975" s="3">
        <v>0.1365001292289888</v>
      </c>
      <c r="E1975" s="3">
        <v>0.19092161958154849</v>
      </c>
      <c r="F1975" s="3">
        <v>0.59444444444444444</v>
      </c>
      <c r="G1975" s="3">
        <v>0.1277777777777778</v>
      </c>
      <c r="H1975" s="3">
        <v>0.1444444444444444</v>
      </c>
      <c r="I1975" s="3">
        <v>0.34444444444444439</v>
      </c>
      <c r="J1975" s="3">
        <v>3.5276241813292308E-2</v>
      </c>
      <c r="K1975" s="3">
        <v>20451.700000000012</v>
      </c>
      <c r="L1975" s="3" t="s">
        <v>13087</v>
      </c>
      <c r="M1975" s="4" t="str">
        <f ca="1">IFERROR(__xludf.DUMMYFUNCTION("REGEXREPLACE(F340,""\D"", """")"),"#VALUE!")</f>
        <v>#VALUE!</v>
      </c>
    </row>
    <row r="1976" spans="1:13" ht="15.75" customHeight="1">
      <c r="A1976" s="1">
        <v>342</v>
      </c>
      <c r="B1976" s="3">
        <v>343</v>
      </c>
      <c r="C1976" s="3" t="s">
        <v>1047</v>
      </c>
      <c r="D1976" s="3">
        <v>0.18936349032695551</v>
      </c>
      <c r="E1976" s="3">
        <v>0.20909694313203461</v>
      </c>
      <c r="F1976" s="3">
        <v>0.59798994974874375</v>
      </c>
      <c r="G1976" s="3">
        <v>0.1105527638190955</v>
      </c>
      <c r="H1976" s="3">
        <v>0.15075376884422109</v>
      </c>
      <c r="I1976" s="3">
        <v>0.29648241206030151</v>
      </c>
      <c r="J1976" s="3">
        <v>4.6556362393968632E-2</v>
      </c>
      <c r="K1976" s="3">
        <v>22957.900000000009</v>
      </c>
      <c r="L1976" s="3" t="s">
        <v>13091</v>
      </c>
      <c r="M1976" s="4" t="str">
        <f ca="1">IFERROR(__xludf.DUMMYFUNCTION("REGEXREPLACE(F344,""\D"", """")"),"#VALUE!")</f>
        <v>#VALUE!</v>
      </c>
    </row>
    <row r="1977" spans="1:13" ht="15.75" customHeight="1">
      <c r="A1977" s="1">
        <v>343</v>
      </c>
      <c r="B1977" s="3">
        <v>344</v>
      </c>
      <c r="C1977" s="3" t="s">
        <v>1049</v>
      </c>
      <c r="D1977" s="3">
        <v>0.1497403513499258</v>
      </c>
      <c r="E1977" s="3">
        <v>0.25630294415239901</v>
      </c>
      <c r="F1977" s="3">
        <v>0.61499999999999999</v>
      </c>
      <c r="G1977" s="3">
        <v>9.5000000000000001E-2</v>
      </c>
      <c r="H1977" s="3">
        <v>0.12</v>
      </c>
      <c r="I1977" s="3">
        <v>0.245</v>
      </c>
      <c r="J1977" s="3">
        <v>3.103036296245271E-2</v>
      </c>
      <c r="K1977" s="3">
        <v>43254.099999999693</v>
      </c>
      <c r="L1977" s="3" t="s">
        <v>13092</v>
      </c>
      <c r="M1977" s="4" t="str">
        <f ca="1">IFERROR(__xludf.DUMMYFUNCTION("REGEXREPLACE(F345,""\D"", """")"),"#VALUE!")</f>
        <v>#VALUE!</v>
      </c>
    </row>
    <row r="1978" spans="1:13" ht="15.75" customHeight="1">
      <c r="A1978" s="1">
        <v>344</v>
      </c>
      <c r="B1978" s="3">
        <v>345</v>
      </c>
      <c r="C1978" s="3" t="s">
        <v>1051</v>
      </c>
      <c r="D1978" s="3">
        <v>0.17655270296938849</v>
      </c>
      <c r="E1978" s="3">
        <v>0.18893732161880911</v>
      </c>
      <c r="F1978" s="3">
        <v>0.59009900990099007</v>
      </c>
      <c r="G1978" s="3">
        <v>0.11089108910891091</v>
      </c>
      <c r="H1978" s="3">
        <v>0.13663366336633659</v>
      </c>
      <c r="I1978" s="3">
        <v>0.28514851485148512</v>
      </c>
      <c r="J1978" s="3">
        <v>4.2608856273037642E-2</v>
      </c>
      <c r="K1978" s="3">
        <v>56502.199999999437</v>
      </c>
      <c r="L1978" s="3" t="s">
        <v>13093</v>
      </c>
      <c r="M1978" s="4" t="str">
        <f ca="1">IFERROR(__xludf.DUMMYFUNCTION("REGEXREPLACE(F346,""\D"", """")"),"#VALUE!")</f>
        <v>#VALUE!</v>
      </c>
    </row>
    <row r="1979" spans="1:13" ht="15.75" customHeight="1">
      <c r="A1979" s="1">
        <v>346</v>
      </c>
      <c r="B1979" s="3">
        <v>347</v>
      </c>
      <c r="C1979" s="3" t="s">
        <v>1057</v>
      </c>
      <c r="D1979" s="3">
        <v>0.154564446875673</v>
      </c>
      <c r="E1979" s="3">
        <v>0.2384810847252038</v>
      </c>
      <c r="F1979" s="3">
        <v>0.62222222222222223</v>
      </c>
      <c r="G1979" s="3">
        <v>0.1148148148148148</v>
      </c>
      <c r="H1979" s="3">
        <v>0.1074074074074074</v>
      </c>
      <c r="I1979" s="3">
        <v>0.27037037037037043</v>
      </c>
      <c r="J1979" s="3">
        <v>3.2848870816082183E-2</v>
      </c>
      <c r="K1979" s="3">
        <v>30233.599999999929</v>
      </c>
      <c r="L1979" s="3" t="s">
        <v>13095</v>
      </c>
      <c r="M1979" s="4" t="str">
        <f ca="1">IFERROR(__xludf.DUMMYFUNCTION("REGEXREPLACE(F348,""\D"", """")"),"#VALUE!")</f>
        <v>#VALUE!</v>
      </c>
    </row>
    <row r="1980" spans="1:13" ht="15.75" customHeight="1">
      <c r="A1980" s="1">
        <v>347</v>
      </c>
      <c r="B1980" s="3">
        <v>348</v>
      </c>
      <c r="C1980" s="3" t="s">
        <v>1059</v>
      </c>
      <c r="D1980" s="3">
        <v>0.19429612553894729</v>
      </c>
      <c r="E1980" s="3">
        <v>0.20827679335126989</v>
      </c>
      <c r="F1980" s="3">
        <v>0.62169312169312174</v>
      </c>
      <c r="G1980" s="3">
        <v>0.119047619047619</v>
      </c>
      <c r="H1980" s="3">
        <v>0.13756613756613759</v>
      </c>
      <c r="I1980" s="3">
        <v>0.30423280423280419</v>
      </c>
      <c r="J1980" s="3">
        <v>4.8481263049886897E-2</v>
      </c>
      <c r="K1980" s="3">
        <v>41322.899999999718</v>
      </c>
      <c r="L1980" s="3" t="s">
        <v>13096</v>
      </c>
      <c r="M1980" s="4" t="str">
        <f ca="1">IFERROR(__xludf.DUMMYFUNCTION("REGEXREPLACE(F349,""\D"", """")"),"#VALUE!")</f>
        <v>#VALUE!</v>
      </c>
    </row>
    <row r="1981" spans="1:13" ht="15.75" customHeight="1">
      <c r="A1981" s="1">
        <v>352</v>
      </c>
      <c r="B1981" s="3">
        <v>353</v>
      </c>
      <c r="C1981" s="3" t="s">
        <v>1075</v>
      </c>
      <c r="D1981" s="3">
        <v>0.21034703125871609</v>
      </c>
      <c r="E1981" s="3">
        <v>0.2104793059555308</v>
      </c>
      <c r="F1981" s="3">
        <v>0.58688524590163937</v>
      </c>
      <c r="G1981" s="3">
        <v>0.14098360655737699</v>
      </c>
      <c r="H1981" s="3">
        <v>8.5245901639344257E-2</v>
      </c>
      <c r="I1981" s="3">
        <v>0.27213114754098361</v>
      </c>
      <c r="J1981" s="3">
        <v>4.453109301874817E-2</v>
      </c>
      <c r="K1981" s="3">
        <v>35179.199999999837</v>
      </c>
      <c r="L1981" s="3" t="s">
        <v>13101</v>
      </c>
      <c r="M1981" s="4" t="str">
        <f ca="1">IFERROR(__xludf.DUMMYFUNCTION("REGEXREPLACE(F354,""\D"", """")"),"#VALUE!")</f>
        <v>#VALUE!</v>
      </c>
    </row>
    <row r="1982" spans="1:13" ht="15.75" customHeight="1">
      <c r="A1982" s="1">
        <v>354</v>
      </c>
      <c r="B1982" s="3">
        <v>355</v>
      </c>
      <c r="C1982" s="3" t="s">
        <v>1081</v>
      </c>
      <c r="D1982" s="3">
        <v>0.1480680238095837</v>
      </c>
      <c r="E1982" s="3">
        <v>0.2338607683875151</v>
      </c>
      <c r="F1982" s="3">
        <v>0.61658031088082899</v>
      </c>
      <c r="G1982" s="3">
        <v>9.0673575129533682E-2</v>
      </c>
      <c r="H1982" s="3">
        <v>0.1139896373056995</v>
      </c>
      <c r="I1982" s="3">
        <v>0.2487046632124352</v>
      </c>
      <c r="J1982" s="3">
        <v>2.912388797533472E-2</v>
      </c>
      <c r="K1982" s="3">
        <v>42823.399999999689</v>
      </c>
      <c r="L1982" s="3" t="s">
        <v>13103</v>
      </c>
      <c r="M1982" s="4" t="str">
        <f ca="1">IFERROR(__xludf.DUMMYFUNCTION("REGEXREPLACE(F356,""\D"", """")"),"#VALUE!")</f>
        <v>#VALUE!</v>
      </c>
    </row>
    <row r="1983" spans="1:13" ht="15.75" customHeight="1">
      <c r="A1983" s="1">
        <v>355</v>
      </c>
      <c r="B1983" s="3">
        <v>356</v>
      </c>
      <c r="C1983" s="3" t="s">
        <v>1084</v>
      </c>
      <c r="D1983" s="3">
        <v>0.18924380187663481</v>
      </c>
      <c r="E1983" s="3">
        <v>0.18399619068303119</v>
      </c>
      <c r="F1983" s="3">
        <v>0.60252365930599372</v>
      </c>
      <c r="G1983" s="3">
        <v>0.1009463722397476</v>
      </c>
      <c r="H1983" s="3">
        <v>0.110410094637224</v>
      </c>
      <c r="I1983" s="3">
        <v>0.249211356466877</v>
      </c>
      <c r="J1983" s="3">
        <v>3.8392838136612831E-2</v>
      </c>
      <c r="K1983" s="3">
        <v>35497.69999999983</v>
      </c>
      <c r="L1983" s="3" t="s">
        <v>13104</v>
      </c>
      <c r="M1983" s="4" t="str">
        <f ca="1">IFERROR(__xludf.DUMMYFUNCTION("REGEXREPLACE(F357,""\D"", """")"),"#VALUE!")</f>
        <v>#VALUE!</v>
      </c>
    </row>
    <row r="1984" spans="1:13" ht="15.75" customHeight="1">
      <c r="A1984" s="1">
        <v>361</v>
      </c>
      <c r="B1984" s="3">
        <v>362</v>
      </c>
      <c r="C1984" s="3" t="s">
        <v>1102</v>
      </c>
      <c r="D1984" s="3">
        <v>0.22869196271231501</v>
      </c>
      <c r="E1984" s="3">
        <v>0.2114221251230709</v>
      </c>
      <c r="F1984" s="3">
        <v>0.64423076923076927</v>
      </c>
      <c r="G1984" s="3">
        <v>0.1153846153846154</v>
      </c>
      <c r="H1984" s="3">
        <v>0.125</v>
      </c>
      <c r="I1984" s="3">
        <v>0.28846153846153838</v>
      </c>
      <c r="J1984" s="3">
        <v>5.2162622890488633E-2</v>
      </c>
      <c r="K1984" s="3">
        <v>23270.69999999999</v>
      </c>
      <c r="L1984" s="3" t="s">
        <v>13110</v>
      </c>
      <c r="M1984" s="4" t="str">
        <f ca="1">IFERROR(__xludf.DUMMYFUNCTION("REGEXREPLACE(F363,""\D"", """")"),"#VALUE!")</f>
        <v>#VALUE!</v>
      </c>
    </row>
    <row r="1985" spans="1:13" ht="15.75" customHeight="1">
      <c r="A1985" s="1">
        <v>363</v>
      </c>
      <c r="B1985" s="3">
        <v>364</v>
      </c>
      <c r="C1985" s="3" t="s">
        <v>1107</v>
      </c>
      <c r="D1985" s="3">
        <v>0.1602050545104223</v>
      </c>
      <c r="E1985" s="3">
        <v>0.17189568018509821</v>
      </c>
      <c r="F1985" s="3">
        <v>0.65408805031446537</v>
      </c>
      <c r="G1985" s="3">
        <v>0.1069182389937107</v>
      </c>
      <c r="H1985" s="3">
        <v>0.12578616352201261</v>
      </c>
      <c r="I1985" s="3">
        <v>0.27672955974842772</v>
      </c>
      <c r="J1985" s="3">
        <v>3.4573126018968572E-2</v>
      </c>
      <c r="K1985" s="3">
        <v>16856.800000000021</v>
      </c>
      <c r="L1985" s="3" t="s">
        <v>13112</v>
      </c>
      <c r="M1985" s="4" t="str">
        <f ca="1">IFERROR(__xludf.DUMMYFUNCTION("REGEXREPLACE(F365,""\D"", """")"),"#VALUE!")</f>
        <v>#VALUE!</v>
      </c>
    </row>
    <row r="1986" spans="1:13" ht="15.75" customHeight="1">
      <c r="A1986" s="1">
        <v>364</v>
      </c>
      <c r="B1986" s="3">
        <v>365</v>
      </c>
      <c r="C1986" s="3" t="s">
        <v>1109</v>
      </c>
      <c r="D1986" s="3">
        <v>0.1435863785362346</v>
      </c>
      <c r="E1986" s="3">
        <v>0.23947861736482479</v>
      </c>
      <c r="F1986" s="3">
        <v>0.64676616915422891</v>
      </c>
      <c r="G1986" s="3">
        <v>0.109452736318408</v>
      </c>
      <c r="H1986" s="3">
        <v>0.1492537313432836</v>
      </c>
      <c r="I1986" s="3">
        <v>0.29353233830845771</v>
      </c>
      <c r="J1986" s="3">
        <v>3.4947054150653967E-2</v>
      </c>
      <c r="K1986" s="3">
        <v>22301.7</v>
      </c>
      <c r="L1986" s="3" t="s">
        <v>13113</v>
      </c>
      <c r="M1986" s="4" t="str">
        <f ca="1">IFERROR(__xludf.DUMMYFUNCTION("REGEXREPLACE(F366,""\D"", """")"),"#VALUE!")</f>
        <v>#VALUE!</v>
      </c>
    </row>
    <row r="1987" spans="1:13" ht="15.75" customHeight="1">
      <c r="A1987" s="1">
        <v>366</v>
      </c>
      <c r="B1987" s="3">
        <v>367</v>
      </c>
      <c r="C1987" s="3" t="s">
        <v>1115</v>
      </c>
      <c r="D1987" s="3">
        <v>0.1239027106148351</v>
      </c>
      <c r="E1987" s="3">
        <v>0.14026783898315989</v>
      </c>
      <c r="F1987" s="3">
        <v>0.61920529801324509</v>
      </c>
      <c r="G1987" s="3">
        <v>0.14238410596026491</v>
      </c>
      <c r="H1987" s="3">
        <v>0.14238410596026491</v>
      </c>
      <c r="I1987" s="3">
        <v>0.33112582781456962</v>
      </c>
      <c r="J1987" s="3">
        <v>3.4340920905690138E-2</v>
      </c>
      <c r="K1987" s="3">
        <v>35148.599999999868</v>
      </c>
      <c r="L1987" s="3" t="s">
        <v>13115</v>
      </c>
      <c r="M1987" s="4" t="str">
        <f ca="1">IFERROR(__xludf.DUMMYFUNCTION("REGEXREPLACE(F368,""\D"", """")"),"#VALUE!")</f>
        <v>#VALUE!</v>
      </c>
    </row>
    <row r="1988" spans="1:13" ht="15.75" customHeight="1">
      <c r="A1988" s="1">
        <v>367</v>
      </c>
      <c r="B1988" s="3">
        <v>368</v>
      </c>
      <c r="C1988" s="3" t="s">
        <v>1118</v>
      </c>
      <c r="D1988" s="3">
        <v>0.14155138404866249</v>
      </c>
      <c r="E1988" s="3">
        <v>0.17407520498835469</v>
      </c>
      <c r="F1988" s="3">
        <v>0.60245901639344257</v>
      </c>
      <c r="G1988" s="3">
        <v>0.1147540983606557</v>
      </c>
      <c r="H1988" s="3">
        <v>0.1352459016393443</v>
      </c>
      <c r="I1988" s="3">
        <v>0.29098360655737698</v>
      </c>
      <c r="J1988" s="3">
        <v>3.3836894176357261E-2</v>
      </c>
      <c r="K1988" s="3">
        <v>27791.899999999991</v>
      </c>
      <c r="L1988" s="3" t="s">
        <v>13116</v>
      </c>
      <c r="M1988" s="4" t="str">
        <f ca="1">IFERROR(__xludf.DUMMYFUNCTION("REGEXREPLACE(F369,""\D"", """")"),"#VALUE!")</f>
        <v>#VALUE!</v>
      </c>
    </row>
    <row r="1989" spans="1:13" ht="15.75" customHeight="1">
      <c r="A1989" s="1">
        <v>370</v>
      </c>
      <c r="B1989" s="3">
        <v>371</v>
      </c>
      <c r="C1989" s="3" t="s">
        <v>1127</v>
      </c>
      <c r="D1989" s="3">
        <v>0.1273849892365661</v>
      </c>
      <c r="E1989" s="3">
        <v>0.17858836798168831</v>
      </c>
      <c r="F1989" s="3">
        <v>0.62780269058295968</v>
      </c>
      <c r="G1989" s="3">
        <v>0.1076233183856502</v>
      </c>
      <c r="H1989" s="3">
        <v>0.13004484304932731</v>
      </c>
      <c r="I1989" s="3">
        <v>0.273542600896861</v>
      </c>
      <c r="J1989" s="3">
        <v>2.8702017041069481E-2</v>
      </c>
      <c r="K1989" s="3">
        <v>25033.999999999989</v>
      </c>
      <c r="L1989" s="3" t="s">
        <v>13119</v>
      </c>
      <c r="M1989" s="4" t="str">
        <f ca="1">IFERROR(__xludf.DUMMYFUNCTION("REGEXREPLACE(F372,""\D"", """")"),"#VALUE!")</f>
        <v>#VALUE!</v>
      </c>
    </row>
    <row r="1990" spans="1:13" ht="15.75" customHeight="1">
      <c r="A1990" s="1">
        <v>372</v>
      </c>
      <c r="B1990" s="3">
        <v>373</v>
      </c>
      <c r="C1990" s="3" t="s">
        <v>1132</v>
      </c>
      <c r="D1990" s="3">
        <v>0.18603389821525301</v>
      </c>
      <c r="E1990" s="3">
        <v>0.21355804145108301</v>
      </c>
      <c r="F1990" s="3">
        <v>0.6</v>
      </c>
      <c r="G1990" s="3">
        <v>9.6428571428571433E-2</v>
      </c>
      <c r="H1990" s="3">
        <v>0.13214285714285709</v>
      </c>
      <c r="I1990" s="3">
        <v>0.26428571428571429</v>
      </c>
      <c r="J1990" s="3">
        <v>4.0346343530121002E-2</v>
      </c>
      <c r="K1990" s="3">
        <v>32027.199999999932</v>
      </c>
      <c r="L1990" s="3" t="s">
        <v>13121</v>
      </c>
      <c r="M1990" s="4" t="str">
        <f ca="1">IFERROR(__xludf.DUMMYFUNCTION("REGEXREPLACE(F374,""\D"", """")"),"#VALUE!")</f>
        <v>#VALUE!</v>
      </c>
    </row>
    <row r="1991" spans="1:13" ht="15.75" customHeight="1">
      <c r="A1991" s="1">
        <v>373</v>
      </c>
      <c r="B1991" s="3">
        <v>374</v>
      </c>
      <c r="C1991" s="3" t="s">
        <v>1134</v>
      </c>
      <c r="D1991" s="3">
        <v>0.14914711611904671</v>
      </c>
      <c r="E1991" s="3">
        <v>0.22812818492362419</v>
      </c>
      <c r="F1991" s="3">
        <v>0.5901639344262295</v>
      </c>
      <c r="G1991" s="3">
        <v>0.13114754098360659</v>
      </c>
      <c r="H1991" s="3">
        <v>0.13114754098360659</v>
      </c>
      <c r="I1991" s="3">
        <v>0.31693989071038248</v>
      </c>
      <c r="J1991" s="3">
        <v>3.8145047869477151E-2</v>
      </c>
      <c r="K1991" s="3">
        <v>41908.499999999724</v>
      </c>
      <c r="L1991" s="3" t="s">
        <v>13122</v>
      </c>
      <c r="M1991" s="4" t="str">
        <f ca="1">IFERROR(__xludf.DUMMYFUNCTION("REGEXREPLACE(F375,""\D"", """")"),"#VALUE!")</f>
        <v>#VALUE!</v>
      </c>
    </row>
    <row r="1992" spans="1:13" ht="15.75" customHeight="1">
      <c r="A1992" s="1">
        <v>379</v>
      </c>
      <c r="B1992" s="3">
        <v>380</v>
      </c>
      <c r="C1992" s="3" t="s">
        <v>1151</v>
      </c>
      <c r="D1992" s="3">
        <v>0.21016841990832691</v>
      </c>
      <c r="E1992" s="3">
        <v>0.20291875023537101</v>
      </c>
      <c r="F1992" s="3">
        <v>0.6333333333333333</v>
      </c>
      <c r="G1992" s="3">
        <v>8.8888888888888892E-2</v>
      </c>
      <c r="H1992" s="3">
        <v>0.1222222222222222</v>
      </c>
      <c r="I1992" s="3">
        <v>0.26111111111111113</v>
      </c>
      <c r="J1992" s="3">
        <v>4.0787896775431383E-2</v>
      </c>
      <c r="K1992" s="3">
        <v>20186.7</v>
      </c>
      <c r="L1992" s="3" t="s">
        <v>13128</v>
      </c>
      <c r="M1992" s="4" t="str">
        <f ca="1">IFERROR(__xludf.DUMMYFUNCTION("REGEXREPLACE(F381,""\D"", """")"),"#VALUE!")</f>
        <v>#VALUE!</v>
      </c>
    </row>
    <row r="1993" spans="1:13" ht="15.75" customHeight="1">
      <c r="A1993" s="1">
        <v>380</v>
      </c>
      <c r="B1993" s="3">
        <v>381</v>
      </c>
      <c r="C1993" s="3" t="s">
        <v>1154</v>
      </c>
      <c r="D1993" s="3">
        <v>0.1690381921191475</v>
      </c>
      <c r="E1993" s="3">
        <v>0.17384589072651879</v>
      </c>
      <c r="F1993" s="3">
        <v>0.63049095607235139</v>
      </c>
      <c r="G1993" s="3">
        <v>0.1162790697674419</v>
      </c>
      <c r="H1993" s="3">
        <v>0.144702842377261</v>
      </c>
      <c r="I1993" s="3">
        <v>0.29457364341085268</v>
      </c>
      <c r="J1993" s="3">
        <v>4.2793670400551133E-2</v>
      </c>
      <c r="K1993" s="3">
        <v>41228.499999999687</v>
      </c>
      <c r="L1993" s="3" t="s">
        <v>13129</v>
      </c>
      <c r="M1993" s="4" t="str">
        <f ca="1">IFERROR(__xludf.DUMMYFUNCTION("REGEXREPLACE(F382,""\D"", """")"),"#VALUE!")</f>
        <v>#VALUE!</v>
      </c>
    </row>
    <row r="1994" spans="1:13" ht="15.75" customHeight="1">
      <c r="A1994" s="1">
        <v>381</v>
      </c>
      <c r="B1994" s="3">
        <v>382</v>
      </c>
      <c r="C1994" s="3" t="s">
        <v>1157</v>
      </c>
      <c r="D1994" s="3">
        <v>0.16645195409841729</v>
      </c>
      <c r="E1994" s="3">
        <v>0.21646982582999619</v>
      </c>
      <c r="F1994" s="3">
        <v>0.61061946902654862</v>
      </c>
      <c r="G1994" s="3">
        <v>0.1002949852507375</v>
      </c>
      <c r="H1994" s="3">
        <v>0.11799410029498519</v>
      </c>
      <c r="I1994" s="3">
        <v>0.247787610619469</v>
      </c>
      <c r="J1994" s="3">
        <v>3.4954162510086921E-2</v>
      </c>
      <c r="K1994" s="3">
        <v>37246.099999999788</v>
      </c>
      <c r="L1994" s="3" t="s">
        <v>13130</v>
      </c>
      <c r="M1994" s="4" t="str">
        <f ca="1">IFERROR(__xludf.DUMMYFUNCTION("REGEXREPLACE(F383,""\D"", """")"),"#VALUE!")</f>
        <v>#VALUE!</v>
      </c>
    </row>
    <row r="1995" spans="1:13" ht="15.75" customHeight="1">
      <c r="A1995" s="1">
        <v>382</v>
      </c>
      <c r="B1995" s="3">
        <v>383</v>
      </c>
      <c r="C1995" s="3" t="s">
        <v>1159</v>
      </c>
      <c r="D1995" s="3">
        <v>0.16324832974593559</v>
      </c>
      <c r="E1995" s="3">
        <v>0.31564524711463848</v>
      </c>
      <c r="F1995" s="3">
        <v>0.6640625</v>
      </c>
      <c r="G1995" s="3">
        <v>8.59375E-2</v>
      </c>
      <c r="H1995" s="3">
        <v>0.1015625</v>
      </c>
      <c r="I1995" s="3">
        <v>0.21875</v>
      </c>
      <c r="J1995" s="3">
        <v>2.8774853175790299E-2</v>
      </c>
      <c r="K1995" s="3">
        <v>26855.699999999961</v>
      </c>
      <c r="L1995" s="3" t="s">
        <v>13131</v>
      </c>
      <c r="M1995" s="4" t="str">
        <f ca="1">IFERROR(__xludf.DUMMYFUNCTION("REGEXREPLACE(F384,""\D"", """")"),"#VALUE!")</f>
        <v>#VALUE!</v>
      </c>
    </row>
    <row r="1996" spans="1:13" ht="15.75" customHeight="1">
      <c r="A1996" s="1">
        <v>390</v>
      </c>
      <c r="B1996" s="3">
        <v>391</v>
      </c>
      <c r="C1996" s="3" t="s">
        <v>1187</v>
      </c>
      <c r="D1996" s="3">
        <v>0.19720195421508091</v>
      </c>
      <c r="E1996" s="3">
        <v>0.51522520529659233</v>
      </c>
      <c r="F1996" s="3">
        <v>0.49816849816849818</v>
      </c>
      <c r="G1996" s="3">
        <v>6.95970695970696E-2</v>
      </c>
      <c r="H1996" s="3">
        <v>6.2271062271062272E-2</v>
      </c>
      <c r="I1996" s="3">
        <v>0.16849816849816851</v>
      </c>
      <c r="J1996" s="3">
        <v>2.3815361728910321E-2</v>
      </c>
      <c r="K1996" s="3">
        <v>29800.199999999972</v>
      </c>
      <c r="L1996" s="3" t="s">
        <v>13139</v>
      </c>
      <c r="M1996" s="4" t="str">
        <f ca="1">IFERROR(__xludf.DUMMYFUNCTION("REGEXREPLACE(F392,""\D"", """")"),"#VALUE!")</f>
        <v>#VALUE!</v>
      </c>
    </row>
    <row r="1997" spans="1:13" ht="15.75" customHeight="1">
      <c r="A1997" s="1">
        <v>391</v>
      </c>
      <c r="B1997" s="3">
        <v>392</v>
      </c>
      <c r="C1997" s="3" t="s">
        <v>1189</v>
      </c>
      <c r="D1997" s="3">
        <v>0.22675498306175709</v>
      </c>
      <c r="E1997" s="3">
        <v>0.46416916255285079</v>
      </c>
      <c r="F1997" s="3">
        <v>0.5490196078431373</v>
      </c>
      <c r="G1997" s="3">
        <v>9.3137254901960786E-2</v>
      </c>
      <c r="H1997" s="3">
        <v>3.9215686274509803E-2</v>
      </c>
      <c r="I1997" s="3">
        <v>0.19117647058823531</v>
      </c>
      <c r="J1997" s="3">
        <v>2.5420239926358709E-2</v>
      </c>
      <c r="K1997" s="3">
        <v>21972.400000000031</v>
      </c>
      <c r="L1997" s="3" t="s">
        <v>13140</v>
      </c>
      <c r="M1997" s="4" t="str">
        <f ca="1">IFERROR(__xludf.DUMMYFUNCTION("REGEXREPLACE(F393,""\D"", """")"),"#VALUE!")</f>
        <v>#VALUE!</v>
      </c>
    </row>
    <row r="1998" spans="1:13" ht="15.75" customHeight="1">
      <c r="A1998" s="1">
        <v>393</v>
      </c>
      <c r="B1998" s="3">
        <v>394</v>
      </c>
      <c r="C1998" s="3" t="s">
        <v>1195</v>
      </c>
      <c r="D1998" s="3">
        <v>0.196766931414982</v>
      </c>
      <c r="E1998" s="3">
        <v>0.22389947473223429</v>
      </c>
      <c r="F1998" s="3">
        <v>0.64688427299703266</v>
      </c>
      <c r="G1998" s="3">
        <v>0.1008902077151335</v>
      </c>
      <c r="H1998" s="3">
        <v>0.1216617210682493</v>
      </c>
      <c r="I1998" s="3">
        <v>0.27596439169139458</v>
      </c>
      <c r="J1998" s="3">
        <v>4.2114424017847603E-2</v>
      </c>
      <c r="K1998" s="3">
        <v>36088.199999999822</v>
      </c>
      <c r="L1998" s="3" t="s">
        <v>13142</v>
      </c>
      <c r="M1998" s="4" t="str">
        <f ca="1">IFERROR(__xludf.DUMMYFUNCTION("REGEXREPLACE(F395,""\D"", """")"),"#VALUE!")</f>
        <v>#VALUE!</v>
      </c>
    </row>
    <row r="1999" spans="1:13" ht="15.75" customHeight="1">
      <c r="A1999" s="1">
        <v>397</v>
      </c>
      <c r="B1999" s="3">
        <v>398</v>
      </c>
      <c r="C1999" s="3" t="s">
        <v>1211</v>
      </c>
      <c r="D1999" s="3">
        <v>0.1346945160780901</v>
      </c>
      <c r="E1999" s="3">
        <v>0.24126248558267591</v>
      </c>
      <c r="F1999" s="3">
        <v>0.62768496420047737</v>
      </c>
      <c r="G1999" s="3">
        <v>0.1026252983293556</v>
      </c>
      <c r="H1999" s="3">
        <v>0.1217183770883055</v>
      </c>
      <c r="I1999" s="3">
        <v>0.26252983293556093</v>
      </c>
      <c r="J1999" s="3">
        <v>2.9295123464656798E-2</v>
      </c>
      <c r="K1999" s="3">
        <v>44812.699999999633</v>
      </c>
      <c r="L1999" s="3" t="s">
        <v>13146</v>
      </c>
      <c r="M1999" s="4" t="str">
        <f ca="1">IFERROR(__xludf.DUMMYFUNCTION("REGEXREPLACE(F399,""\D"", """")"),"#VALUE!")</f>
        <v>#VALUE!</v>
      </c>
    </row>
    <row r="2000" spans="1:13" ht="15.75" customHeight="1">
      <c r="A2000" s="1">
        <v>398</v>
      </c>
      <c r="B2000" s="3">
        <v>399</v>
      </c>
      <c r="C2000" s="3" t="s">
        <v>1214</v>
      </c>
      <c r="D2000" s="3">
        <v>0.13936320138660691</v>
      </c>
      <c r="E2000" s="3">
        <v>0.25518138541230179</v>
      </c>
      <c r="F2000" s="3">
        <v>0.59585492227979275</v>
      </c>
      <c r="G2000" s="3">
        <v>9.8445595854922283E-2</v>
      </c>
      <c r="H2000" s="3">
        <v>0.1295336787564767</v>
      </c>
      <c r="I2000" s="3">
        <v>0.25388601036269431</v>
      </c>
      <c r="J2000" s="3">
        <v>2.963612415755219E-2</v>
      </c>
      <c r="K2000" s="3">
        <v>20654.80000000001</v>
      </c>
      <c r="L2000" s="3" t="s">
        <v>13147</v>
      </c>
      <c r="M2000" s="4" t="str">
        <f ca="1">IFERROR(__xludf.DUMMYFUNCTION("REGEXREPLACE(F400,""\D"", """")"),"#VALUE!")</f>
        <v>#VALUE!</v>
      </c>
    </row>
    <row r="2001" spans="1:13" ht="15.75" customHeight="1">
      <c r="A2001" s="1">
        <v>399</v>
      </c>
      <c r="B2001" s="3">
        <v>400</v>
      </c>
      <c r="C2001" s="3" t="s">
        <v>1216</v>
      </c>
      <c r="D2001" s="3">
        <v>0.20175248550842809</v>
      </c>
      <c r="E2001" s="3">
        <v>0.23798763205530499</v>
      </c>
      <c r="F2001" s="3">
        <v>0.59751037344398339</v>
      </c>
      <c r="G2001" s="3">
        <v>0.1161825726141079</v>
      </c>
      <c r="H2001" s="3">
        <v>8.7136929460580909E-2</v>
      </c>
      <c r="I2001" s="3">
        <v>0.24066390041493779</v>
      </c>
      <c r="J2001" s="3">
        <v>3.8433175916624908E-2</v>
      </c>
      <c r="K2001" s="3">
        <v>26900.299999999981</v>
      </c>
      <c r="L2001" s="3" t="s">
        <v>13148</v>
      </c>
      <c r="M2001" s="4" t="str">
        <f ca="1">IFERROR(__xludf.DUMMYFUNCTION("REGEXREPLACE(F401,""\D"", """")"),"#VALUE!")</f>
        <v>#VALUE!</v>
      </c>
    </row>
    <row r="2002" spans="1:13" ht="15.75" customHeight="1">
      <c r="A2002" s="1">
        <v>402</v>
      </c>
      <c r="B2002" s="3">
        <v>403</v>
      </c>
      <c r="C2002" s="3" t="s">
        <v>1226</v>
      </c>
      <c r="D2002" s="3">
        <v>0.14979577537697431</v>
      </c>
      <c r="E2002" s="3">
        <v>0.32293216201241343</v>
      </c>
      <c r="F2002" s="3">
        <v>0.62437810945273631</v>
      </c>
      <c r="G2002" s="3">
        <v>7.4626865671641784E-2</v>
      </c>
      <c r="H2002" s="3">
        <v>0.1119402985074627</v>
      </c>
      <c r="I2002" s="3">
        <v>0.21641791044776121</v>
      </c>
      <c r="J2002" s="3">
        <v>2.6514028620348851E-2</v>
      </c>
      <c r="K2002" s="3">
        <v>42906.29999999969</v>
      </c>
      <c r="L2002" s="3" t="s">
        <v>13151</v>
      </c>
      <c r="M2002" s="4" t="str">
        <f ca="1">IFERROR(__xludf.DUMMYFUNCTION("REGEXREPLACE(F404,""\D"", """")"),"#VALUE!")</f>
        <v>#VALUE!</v>
      </c>
    </row>
    <row r="2003" spans="1:13" ht="15.75" customHeight="1">
      <c r="A2003" s="1">
        <v>403</v>
      </c>
      <c r="B2003" s="3">
        <v>404</v>
      </c>
      <c r="C2003" s="3" t="s">
        <v>1229</v>
      </c>
      <c r="D2003" s="3">
        <v>0.20529513546359601</v>
      </c>
      <c r="E2003" s="3">
        <v>0.26172060339907771</v>
      </c>
      <c r="F2003" s="3">
        <v>0.59347181008902072</v>
      </c>
      <c r="G2003" s="3">
        <v>0.1038575667655786</v>
      </c>
      <c r="H2003" s="3">
        <v>0.1216617210682493</v>
      </c>
      <c r="I2003" s="3">
        <v>0.25519287833827892</v>
      </c>
      <c r="J2003" s="3">
        <v>4.4604432725148711E-2</v>
      </c>
      <c r="K2003" s="3">
        <v>36298.999999999789</v>
      </c>
      <c r="L2003" s="3" t="s">
        <v>13152</v>
      </c>
      <c r="M2003" s="4" t="str">
        <f ca="1">IFERROR(__xludf.DUMMYFUNCTION("REGEXREPLACE(F405,""\D"", """")"),"#VALUE!")</f>
        <v>#VALUE!</v>
      </c>
    </row>
    <row r="2004" spans="1:13" ht="15.75" customHeight="1">
      <c r="A2004" s="1">
        <v>404</v>
      </c>
      <c r="B2004" s="3">
        <v>405</v>
      </c>
      <c r="C2004" s="3" t="s">
        <v>1231</v>
      </c>
      <c r="D2004" s="3">
        <v>0.12607491105428131</v>
      </c>
      <c r="E2004" s="3">
        <v>0.24271142289596459</v>
      </c>
      <c r="F2004" s="3">
        <v>0.6182432432432432</v>
      </c>
      <c r="G2004" s="3">
        <v>8.7837837837837843E-2</v>
      </c>
      <c r="H2004" s="3">
        <v>0.1081081081081081</v>
      </c>
      <c r="I2004" s="3">
        <v>0.23310810810810809</v>
      </c>
      <c r="J2004" s="3">
        <v>2.344740882210463E-2</v>
      </c>
      <c r="K2004" s="3">
        <v>30605.799999999908</v>
      </c>
      <c r="L2004" s="3" t="s">
        <v>13153</v>
      </c>
      <c r="M2004" s="4" t="str">
        <f ca="1">IFERROR(__xludf.DUMMYFUNCTION("REGEXREPLACE(F406,""\D"", """")"),"#VALUE!")</f>
        <v>#VALUE!</v>
      </c>
    </row>
    <row r="2005" spans="1:13" ht="15.75" customHeight="1">
      <c r="A2005" s="1">
        <v>405</v>
      </c>
      <c r="B2005" s="3">
        <v>406</v>
      </c>
      <c r="C2005" s="3" t="s">
        <v>1233</v>
      </c>
      <c r="D2005" s="3">
        <v>0.2180728790001551</v>
      </c>
      <c r="E2005" s="3">
        <v>0.2575994369712592</v>
      </c>
      <c r="F2005" s="3">
        <v>0.61328125</v>
      </c>
      <c r="G2005" s="3">
        <v>7.8125E-2</v>
      </c>
      <c r="H2005" s="3">
        <v>0.10546875</v>
      </c>
      <c r="I2005" s="3">
        <v>0.2421875</v>
      </c>
      <c r="J2005" s="3">
        <v>3.7351071527754132E-2</v>
      </c>
      <c r="K2005" s="3">
        <v>27458.899999999961</v>
      </c>
      <c r="L2005" s="3" t="s">
        <v>13154</v>
      </c>
      <c r="M2005" s="4" t="str">
        <f ca="1">IFERROR(__xludf.DUMMYFUNCTION("REGEXREPLACE(F407,""\D"", """")"),"#VALUE!")</f>
        <v>#VALUE!</v>
      </c>
    </row>
    <row r="2006" spans="1:13" ht="15.75" customHeight="1">
      <c r="A2006" s="1">
        <v>410</v>
      </c>
      <c r="B2006" s="3">
        <v>411</v>
      </c>
      <c r="C2006" s="3" t="s">
        <v>1249</v>
      </c>
      <c r="D2006" s="3">
        <v>0.1381501836321995</v>
      </c>
      <c r="E2006" s="3">
        <v>0.32970092851128691</v>
      </c>
      <c r="F2006" s="3">
        <v>0.62436548223350252</v>
      </c>
      <c r="G2006" s="3">
        <v>9.6446700507614211E-2</v>
      </c>
      <c r="H2006" s="3">
        <v>0.13197969543147209</v>
      </c>
      <c r="I2006" s="3">
        <v>0.25888324873096452</v>
      </c>
      <c r="J2006" s="3">
        <v>2.9397897244891152E-2</v>
      </c>
      <c r="K2006" s="3">
        <v>21382.69999999999</v>
      </c>
      <c r="L2006" s="3" t="s">
        <v>13159</v>
      </c>
      <c r="M2006" s="4" t="str">
        <f ca="1">IFERROR(__xludf.DUMMYFUNCTION("REGEXREPLACE(F412,""\D"", """")"),"#VALUE!")</f>
        <v>#VALUE!</v>
      </c>
    </row>
    <row r="2007" spans="1:13" ht="15.75" customHeight="1">
      <c r="A2007" s="1">
        <v>411</v>
      </c>
      <c r="B2007" s="3">
        <v>412</v>
      </c>
      <c r="C2007" s="3" t="s">
        <v>1252</v>
      </c>
      <c r="D2007" s="3">
        <v>0.1615257476133054</v>
      </c>
      <c r="E2007" s="3">
        <v>0.16187896690540551</v>
      </c>
      <c r="F2007" s="3">
        <v>0.63063063063063063</v>
      </c>
      <c r="G2007" s="3">
        <v>0.1231231231231231</v>
      </c>
      <c r="H2007" s="3">
        <v>0.1081081081081081</v>
      </c>
      <c r="I2007" s="3">
        <v>0.31231231231231232</v>
      </c>
      <c r="J2007" s="3">
        <v>3.6044759823294747E-2</v>
      </c>
      <c r="K2007" s="3">
        <v>37454.999999999818</v>
      </c>
      <c r="L2007" s="3" t="s">
        <v>13160</v>
      </c>
      <c r="M2007" s="4" t="str">
        <f ca="1">IFERROR(__xludf.DUMMYFUNCTION("REGEXREPLACE(F413,""\D"", """")"),"#VALUE!")</f>
        <v>#VALUE!</v>
      </c>
    </row>
    <row r="2008" spans="1:13" ht="15.75" customHeight="1">
      <c r="A2008" s="1">
        <v>412</v>
      </c>
      <c r="B2008" s="3">
        <v>413</v>
      </c>
      <c r="C2008" s="3" t="s">
        <v>1255</v>
      </c>
      <c r="D2008" s="3">
        <v>0.12595256817936679</v>
      </c>
      <c r="E2008" s="3">
        <v>0.32118366086709321</v>
      </c>
      <c r="F2008" s="3">
        <v>0.58666666666666667</v>
      </c>
      <c r="G2008" s="3">
        <v>7.3333333333333334E-2</v>
      </c>
      <c r="H2008" s="3">
        <v>0.1066666666666667</v>
      </c>
      <c r="I2008" s="3">
        <v>0.21333333333333329</v>
      </c>
      <c r="J2008" s="3">
        <v>2.0019841051281611E-2</v>
      </c>
      <c r="K2008" s="3">
        <v>16528.800000000021</v>
      </c>
      <c r="L2008" s="3" t="s">
        <v>13161</v>
      </c>
      <c r="M2008" s="4" t="str">
        <f ca="1">IFERROR(__xludf.DUMMYFUNCTION("REGEXREPLACE(F414,""\D"", """")"),"#VALUE!")</f>
        <v>#VALUE!</v>
      </c>
    </row>
    <row r="2009" spans="1:13" ht="15.75" customHeight="1">
      <c r="A2009" s="1">
        <v>413</v>
      </c>
      <c r="B2009" s="3">
        <v>414</v>
      </c>
      <c r="C2009" s="3" t="s">
        <v>1257</v>
      </c>
      <c r="D2009" s="3">
        <v>0.24059605353578509</v>
      </c>
      <c r="E2009" s="3">
        <v>0.1539012613855969</v>
      </c>
      <c r="F2009" s="3">
        <v>0.63239875389408096</v>
      </c>
      <c r="G2009" s="3">
        <v>0.1152647975077882</v>
      </c>
      <c r="H2009" s="3">
        <v>0.1214953271028037</v>
      </c>
      <c r="I2009" s="3">
        <v>0.2834890965732087</v>
      </c>
      <c r="J2009" s="3">
        <v>5.5059839428115043E-2</v>
      </c>
      <c r="K2009" s="3">
        <v>35746.999999999833</v>
      </c>
      <c r="L2009" s="3" t="s">
        <v>13162</v>
      </c>
      <c r="M2009" s="4" t="str">
        <f ca="1">IFERROR(__xludf.DUMMYFUNCTION("REGEXREPLACE(F415,""\D"", """")"),"#VALUE!")</f>
        <v>#VALUE!</v>
      </c>
    </row>
    <row r="2010" spans="1:13" ht="15.75" customHeight="1">
      <c r="A2010" s="1">
        <v>414</v>
      </c>
      <c r="B2010" s="3">
        <v>415</v>
      </c>
      <c r="C2010" s="3" t="s">
        <v>1260</v>
      </c>
      <c r="D2010" s="3">
        <v>0.1627146192991526</v>
      </c>
      <c r="E2010" s="3">
        <v>0.29789798802983941</v>
      </c>
      <c r="F2010" s="3">
        <v>0.61764705882352944</v>
      </c>
      <c r="G2010" s="3">
        <v>6.985294117647059E-2</v>
      </c>
      <c r="H2010" s="3">
        <v>0.11029411764705881</v>
      </c>
      <c r="I2010" s="3">
        <v>0.2279411764705882</v>
      </c>
      <c r="J2010" s="3">
        <v>2.7121582551369969E-2</v>
      </c>
      <c r="K2010" s="3">
        <v>29119.899999999951</v>
      </c>
      <c r="L2010" s="3" t="s">
        <v>13163</v>
      </c>
      <c r="M2010" s="4" t="str">
        <f ca="1">IFERROR(__xludf.DUMMYFUNCTION("REGEXREPLACE(F416,""\D"", """")"),"#VALUE!")</f>
        <v>#VALUE!</v>
      </c>
    </row>
    <row r="2011" spans="1:13" ht="15.75" customHeight="1">
      <c r="A2011" s="1">
        <v>417</v>
      </c>
      <c r="B2011" s="3">
        <v>418</v>
      </c>
      <c r="C2011" s="3" t="s">
        <v>1268</v>
      </c>
      <c r="D2011" s="3">
        <v>0.16313528039228339</v>
      </c>
      <c r="E2011" s="3">
        <v>0.19926970054600471</v>
      </c>
      <c r="F2011" s="3">
        <v>0.61202185792349728</v>
      </c>
      <c r="G2011" s="3">
        <v>9.8360655737704916E-2</v>
      </c>
      <c r="H2011" s="3">
        <v>9.2896174863387984E-2</v>
      </c>
      <c r="I2011" s="3">
        <v>0.26229508196721307</v>
      </c>
      <c r="J2011" s="3">
        <v>2.873731953220068E-2</v>
      </c>
      <c r="K2011" s="3">
        <v>20891.30000000001</v>
      </c>
      <c r="L2011" s="3" t="s">
        <v>13166</v>
      </c>
      <c r="M2011" s="4" t="str">
        <f ca="1">IFERROR(__xludf.DUMMYFUNCTION("REGEXREPLACE(F419,""\D"", """")"),"#VALUE!")</f>
        <v>#VALUE!</v>
      </c>
    </row>
    <row r="2012" spans="1:13" ht="15.75" customHeight="1">
      <c r="A2012" s="1">
        <v>418</v>
      </c>
      <c r="B2012" s="3">
        <v>419</v>
      </c>
      <c r="C2012" s="3" t="s">
        <v>1271</v>
      </c>
      <c r="D2012" s="3">
        <v>0.18691203675323631</v>
      </c>
      <c r="E2012" s="3">
        <v>0.2458969401971807</v>
      </c>
      <c r="F2012" s="3">
        <v>0.63990267639902676</v>
      </c>
      <c r="G2012" s="3">
        <v>8.2725060827250604E-2</v>
      </c>
      <c r="H2012" s="3">
        <v>0.11678832116788319</v>
      </c>
      <c r="I2012" s="3">
        <v>0.2481751824817518</v>
      </c>
      <c r="J2012" s="3">
        <v>3.5642137446544167E-2</v>
      </c>
      <c r="K2012" s="3">
        <v>44330.799999999661</v>
      </c>
      <c r="L2012" s="3" t="s">
        <v>13167</v>
      </c>
      <c r="M2012" s="4" t="str">
        <f ca="1">IFERROR(__xludf.DUMMYFUNCTION("REGEXREPLACE(F420,""\D"", """")"),"#VALUE!")</f>
        <v>#VALUE!</v>
      </c>
    </row>
    <row r="2013" spans="1:13" ht="15.75" customHeight="1">
      <c r="A2013" s="1">
        <v>421</v>
      </c>
      <c r="B2013" s="3">
        <v>422</v>
      </c>
      <c r="C2013" s="3" t="s">
        <v>1280</v>
      </c>
      <c r="D2013" s="3">
        <v>0.1164749388439672</v>
      </c>
      <c r="E2013" s="3">
        <v>0.1723302342821551</v>
      </c>
      <c r="F2013" s="3">
        <v>0.5903083700440529</v>
      </c>
      <c r="G2013" s="3">
        <v>0.105726872246696</v>
      </c>
      <c r="H2013" s="3">
        <v>0.13215859030836999</v>
      </c>
      <c r="I2013" s="3">
        <v>0.29074889867841408</v>
      </c>
      <c r="J2013" s="3">
        <v>2.6247312430119699E-2</v>
      </c>
      <c r="K2013" s="3">
        <v>24853.499999999989</v>
      </c>
      <c r="L2013" s="3" t="s">
        <v>13170</v>
      </c>
      <c r="M2013" s="4" t="str">
        <f ca="1">IFERROR(__xludf.DUMMYFUNCTION("REGEXREPLACE(F423,""\D"", """")"),"#VALUE!")</f>
        <v>#VALUE!</v>
      </c>
    </row>
    <row r="2014" spans="1:13" ht="15.75" customHeight="1">
      <c r="A2014" s="1">
        <v>422</v>
      </c>
      <c r="B2014" s="3">
        <v>423</v>
      </c>
      <c r="C2014" s="3" t="s">
        <v>1282</v>
      </c>
      <c r="D2014" s="3">
        <v>0.1379087118106179</v>
      </c>
      <c r="E2014" s="3">
        <v>0.2217936793935775</v>
      </c>
      <c r="F2014" s="3">
        <v>0.61878453038674031</v>
      </c>
      <c r="G2014" s="3">
        <v>9.3922651933701654E-2</v>
      </c>
      <c r="H2014" s="3">
        <v>0.1132596685082873</v>
      </c>
      <c r="I2014" s="3">
        <v>0.25138121546961328</v>
      </c>
      <c r="J2014" s="3">
        <v>2.7460482721648399E-2</v>
      </c>
      <c r="K2014" s="3">
        <v>38982.99999999976</v>
      </c>
      <c r="L2014" s="3" t="s">
        <v>13171</v>
      </c>
      <c r="M2014" s="4" t="str">
        <f ca="1">IFERROR(__xludf.DUMMYFUNCTION("REGEXREPLACE(F424,""\D"", """")"),"#VALUE!")</f>
        <v>#VALUE!</v>
      </c>
    </row>
    <row r="2015" spans="1:13" ht="15.75" customHeight="1">
      <c r="A2015" s="1">
        <v>426</v>
      </c>
      <c r="B2015" s="3">
        <v>427</v>
      </c>
      <c r="C2015" s="3" t="s">
        <v>1294</v>
      </c>
      <c r="D2015" s="3">
        <v>0.14584448189703719</v>
      </c>
      <c r="E2015" s="3">
        <v>0.33032802484599227</v>
      </c>
      <c r="F2015" s="3">
        <v>0.61538461538461542</v>
      </c>
      <c r="G2015" s="3">
        <v>7.6923076923076927E-2</v>
      </c>
      <c r="H2015" s="3">
        <v>9.6153846153846159E-2</v>
      </c>
      <c r="I2015" s="3">
        <v>0.23461538461538459</v>
      </c>
      <c r="J2015" s="3">
        <v>2.355425392543609E-2</v>
      </c>
      <c r="K2015" s="3">
        <v>28529.499999999971</v>
      </c>
      <c r="L2015" s="3" t="s">
        <v>13175</v>
      </c>
      <c r="M2015" s="4" t="str">
        <f ca="1">IFERROR(__xludf.DUMMYFUNCTION("REGEXREPLACE(F428,""\D"", """")"),"#VALUE!")</f>
        <v>#VALUE!</v>
      </c>
    </row>
    <row r="2016" spans="1:13" ht="15.75" customHeight="1">
      <c r="A2016" s="1">
        <v>427</v>
      </c>
      <c r="B2016" s="3">
        <v>428</v>
      </c>
      <c r="C2016" s="3" t="s">
        <v>1296</v>
      </c>
      <c r="D2016" s="3">
        <v>0.18500316868281971</v>
      </c>
      <c r="E2016" s="3">
        <v>0.2774732725649256</v>
      </c>
      <c r="F2016" s="3">
        <v>0.59822419533851279</v>
      </c>
      <c r="G2016" s="3">
        <v>9.2119866814650384E-2</v>
      </c>
      <c r="H2016" s="3">
        <v>0.11542730299667039</v>
      </c>
      <c r="I2016" s="3">
        <v>0.23529411764705879</v>
      </c>
      <c r="J2016" s="3">
        <v>3.7657410395914297E-2</v>
      </c>
      <c r="K2016" s="3">
        <v>103285.9999999998</v>
      </c>
      <c r="L2016" s="3" t="s">
        <v>13176</v>
      </c>
      <c r="M2016" s="4" t="str">
        <f ca="1">IFERROR(__xludf.DUMMYFUNCTION("REGEXREPLACE(F429,""\D"", """")"),"#VALUE!")</f>
        <v>#VALUE!</v>
      </c>
    </row>
    <row r="2017" spans="1:13" ht="15.75" customHeight="1">
      <c r="A2017" s="1">
        <v>433</v>
      </c>
      <c r="B2017" s="3">
        <v>434</v>
      </c>
      <c r="C2017" s="3" t="s">
        <v>1316</v>
      </c>
      <c r="D2017" s="3">
        <v>0.16823681264139159</v>
      </c>
      <c r="E2017" s="3">
        <v>0.17983129198409589</v>
      </c>
      <c r="F2017" s="3">
        <v>0.62037037037037035</v>
      </c>
      <c r="G2017" s="3">
        <v>0.1018518518518518</v>
      </c>
      <c r="H2017" s="3">
        <v>0.12654320987654319</v>
      </c>
      <c r="I2017" s="3">
        <v>0.27469135802469141</v>
      </c>
      <c r="J2017" s="3">
        <v>3.6892254627994878E-2</v>
      </c>
      <c r="K2017" s="3">
        <v>35430.999999999847</v>
      </c>
      <c r="L2017" s="3" t="s">
        <v>13182</v>
      </c>
      <c r="M2017" s="4" t="str">
        <f ca="1">IFERROR(__xludf.DUMMYFUNCTION("REGEXREPLACE(F435,""\D"", """")"),"#VALUE!")</f>
        <v>#VALUE!</v>
      </c>
    </row>
    <row r="2018" spans="1:13" ht="15.75" customHeight="1">
      <c r="A2018" s="1">
        <v>435</v>
      </c>
      <c r="B2018" s="3">
        <v>436</v>
      </c>
      <c r="C2018" s="3" t="s">
        <v>1322</v>
      </c>
      <c r="D2018" s="3">
        <v>0.1541122675269278</v>
      </c>
      <c r="E2018" s="3">
        <v>0.175142019430471</v>
      </c>
      <c r="F2018" s="3">
        <v>0.56776556776556775</v>
      </c>
      <c r="G2018" s="3">
        <v>0.1318681318681319</v>
      </c>
      <c r="H2018" s="3">
        <v>0.1263736263736264</v>
      </c>
      <c r="I2018" s="3">
        <v>0.32051282051282048</v>
      </c>
      <c r="J2018" s="3">
        <v>3.9110760681323853E-2</v>
      </c>
      <c r="K2018" s="3">
        <v>63665.09999999954</v>
      </c>
      <c r="L2018" s="3" t="s">
        <v>13184</v>
      </c>
      <c r="M2018" s="4" t="str">
        <f ca="1">IFERROR(__xludf.DUMMYFUNCTION("REGEXREPLACE(F437,""\D"", """")"),"#VALUE!")</f>
        <v>#VALUE!</v>
      </c>
    </row>
    <row r="2019" spans="1:13" ht="15.75" customHeight="1">
      <c r="A2019" s="1">
        <v>436</v>
      </c>
      <c r="B2019" s="3">
        <v>437</v>
      </c>
      <c r="C2019" s="3" t="s">
        <v>1324</v>
      </c>
      <c r="D2019" s="3">
        <v>0.18946284454979989</v>
      </c>
      <c r="E2019" s="3">
        <v>0.18518272223946169</v>
      </c>
      <c r="F2019" s="3">
        <v>0.59362549800796816</v>
      </c>
      <c r="G2019" s="3">
        <v>0.1195219123505976</v>
      </c>
      <c r="H2019" s="3">
        <v>0.12749003984063739</v>
      </c>
      <c r="I2019" s="3">
        <v>0.27490039840637448</v>
      </c>
      <c r="J2019" s="3">
        <v>4.4904800952338751E-2</v>
      </c>
      <c r="K2019" s="3">
        <v>28133.39999999998</v>
      </c>
      <c r="L2019" s="3" t="s">
        <v>13185</v>
      </c>
      <c r="M2019" s="4" t="str">
        <f ca="1">IFERROR(__xludf.DUMMYFUNCTION("REGEXREPLACE(F438,""\D"", """")"),"#VALUE!")</f>
        <v>#VALUE!</v>
      </c>
    </row>
    <row r="2020" spans="1:13" ht="15.75" customHeight="1">
      <c r="A2020" s="1">
        <v>437</v>
      </c>
      <c r="B2020" s="3">
        <v>438</v>
      </c>
      <c r="C2020" s="3" t="s">
        <v>1326</v>
      </c>
      <c r="D2020" s="3">
        <v>0.15242103766760559</v>
      </c>
      <c r="E2020" s="3">
        <v>0.16556346528860941</v>
      </c>
      <c r="F2020" s="3">
        <v>0.62757731958762886</v>
      </c>
      <c r="G2020" s="3">
        <v>0.1108247422680412</v>
      </c>
      <c r="H2020" s="3">
        <v>0.13788659793814431</v>
      </c>
      <c r="I2020" s="3">
        <v>0.30025773195876287</v>
      </c>
      <c r="J2020" s="3">
        <v>3.7206440104296773E-2</v>
      </c>
      <c r="K2020" s="3">
        <v>87565.600000000064</v>
      </c>
      <c r="L2020" s="3" t="s">
        <v>13186</v>
      </c>
      <c r="M2020" s="4" t="str">
        <f ca="1">IFERROR(__xludf.DUMMYFUNCTION("REGEXREPLACE(F439,""\D"", """")"),"#VALUE!")</f>
        <v>#VALUE!</v>
      </c>
    </row>
    <row r="2021" spans="1:13" ht="15.75" customHeight="1">
      <c r="A2021" s="1">
        <v>438</v>
      </c>
      <c r="B2021" s="3">
        <v>439</v>
      </c>
      <c r="C2021" s="3" t="s">
        <v>1329</v>
      </c>
      <c r="D2021" s="3">
        <v>0.15042423592662721</v>
      </c>
      <c r="E2021" s="3">
        <v>0.30719582367811649</v>
      </c>
      <c r="F2021" s="3">
        <v>0.56747404844290661</v>
      </c>
      <c r="G2021" s="3">
        <v>7.9584775086505188E-2</v>
      </c>
      <c r="H2021" s="3">
        <v>0.1003460207612457</v>
      </c>
      <c r="I2021" s="3">
        <v>0.22145328719723181</v>
      </c>
      <c r="J2021" s="3">
        <v>2.5488895992822471E-2</v>
      </c>
      <c r="K2021" s="3">
        <v>32800.299999999879</v>
      </c>
      <c r="L2021" s="3" t="s">
        <v>13187</v>
      </c>
      <c r="M2021" s="4" t="str">
        <f ca="1">IFERROR(__xludf.DUMMYFUNCTION("REGEXREPLACE(F440,""\D"", """")"),"#VALUE!")</f>
        <v>#VALUE!</v>
      </c>
    </row>
    <row r="2022" spans="1:13" ht="15.75" customHeight="1">
      <c r="A2022" s="1">
        <v>439</v>
      </c>
      <c r="B2022" s="3">
        <v>440</v>
      </c>
      <c r="C2022" s="3" t="s">
        <v>1332</v>
      </c>
      <c r="D2022" s="3">
        <v>0.16631383567766661</v>
      </c>
      <c r="E2022" s="3">
        <v>0.2269220848267712</v>
      </c>
      <c r="F2022" s="3">
        <v>0.60071942446043169</v>
      </c>
      <c r="G2022" s="3">
        <v>0.10071942446043169</v>
      </c>
      <c r="H2022" s="3">
        <v>0.1223021582733813</v>
      </c>
      <c r="I2022" s="3">
        <v>0.26978417266187049</v>
      </c>
      <c r="J2022" s="3">
        <v>3.5389468481095573E-2</v>
      </c>
      <c r="K2022" s="3">
        <v>30654.399999999911</v>
      </c>
      <c r="L2022" s="3" t="s">
        <v>13188</v>
      </c>
      <c r="M2022" s="4" t="str">
        <f ca="1">IFERROR(__xludf.DUMMYFUNCTION("REGEXREPLACE(F441,""\D"", """")"),"#VALUE!")</f>
        <v>#VALUE!</v>
      </c>
    </row>
    <row r="2023" spans="1:13" ht="15.75" customHeight="1">
      <c r="A2023" s="1">
        <v>441</v>
      </c>
      <c r="B2023" s="3">
        <v>442</v>
      </c>
      <c r="C2023" s="3" t="s">
        <v>1338</v>
      </c>
      <c r="D2023" s="3">
        <v>0.1498834153391562</v>
      </c>
      <c r="E2023" s="3">
        <v>0.24648607721073351</v>
      </c>
      <c r="F2023" s="3">
        <v>0.58495821727019504</v>
      </c>
      <c r="G2023" s="3">
        <v>0.1002785515320334</v>
      </c>
      <c r="H2023" s="3">
        <v>0.1002785515320334</v>
      </c>
      <c r="I2023" s="3">
        <v>0.245125348189415</v>
      </c>
      <c r="J2023" s="3">
        <v>2.894301850722104E-2</v>
      </c>
      <c r="K2023" s="3">
        <v>40365.999999999738</v>
      </c>
      <c r="L2023" s="3" t="s">
        <v>13190</v>
      </c>
      <c r="M2023" s="4" t="str">
        <f ca="1">IFERROR(__xludf.DUMMYFUNCTION("REGEXREPLACE(F443,""\D"", """")"),"#VALUE!")</f>
        <v>#VALUE!</v>
      </c>
    </row>
    <row r="2024" spans="1:13" ht="15.75" customHeight="1">
      <c r="A2024" s="1">
        <v>442</v>
      </c>
      <c r="B2024" s="3">
        <v>443</v>
      </c>
      <c r="C2024" s="3" t="s">
        <v>1340</v>
      </c>
      <c r="D2024" s="3">
        <v>0.20832818537150671</v>
      </c>
      <c r="E2024" s="3">
        <v>0.24475275545130559</v>
      </c>
      <c r="F2024" s="3">
        <v>0.66079295154185025</v>
      </c>
      <c r="G2024" s="3">
        <v>0.11013215859030839</v>
      </c>
      <c r="H2024" s="3">
        <v>0.105726872246696</v>
      </c>
      <c r="I2024" s="3">
        <v>0.25110132158590309</v>
      </c>
      <c r="J2024" s="3">
        <v>4.2551572341373869E-2</v>
      </c>
      <c r="K2024" s="3">
        <v>25122</v>
      </c>
      <c r="L2024" s="3" t="s">
        <v>13191</v>
      </c>
      <c r="M2024" s="4" t="str">
        <f ca="1">IFERROR(__xludf.DUMMYFUNCTION("REGEXREPLACE(F444,""\D"", """")"),"#VALUE!")</f>
        <v>#VALUE!</v>
      </c>
    </row>
    <row r="2025" spans="1:13" ht="15.75" customHeight="1">
      <c r="A2025" s="1">
        <v>443</v>
      </c>
      <c r="B2025" s="3">
        <v>444</v>
      </c>
      <c r="C2025" s="3" t="s">
        <v>1343</v>
      </c>
      <c r="D2025" s="3">
        <v>0.1545086904593809</v>
      </c>
      <c r="E2025" s="3">
        <v>0.18608798500819951</v>
      </c>
      <c r="F2025" s="3">
        <v>0.60952380952380958</v>
      </c>
      <c r="G2025" s="3">
        <v>9.0476190476190474E-2</v>
      </c>
      <c r="H2025" s="3">
        <v>0.119047619047619</v>
      </c>
      <c r="I2025" s="3">
        <v>0.26428571428571429</v>
      </c>
      <c r="J2025" s="3">
        <v>3.115306301244862E-2</v>
      </c>
      <c r="K2025" s="3">
        <v>45452.699999999648</v>
      </c>
      <c r="L2025" s="3" t="s">
        <v>13192</v>
      </c>
      <c r="M2025" s="4" t="str">
        <f ca="1">IFERROR(__xludf.DUMMYFUNCTION("REGEXREPLACE(F445,""\D"", """")"),"#VALUE!")</f>
        <v>#VALUE!</v>
      </c>
    </row>
    <row r="2026" spans="1:13" ht="15.75" customHeight="1">
      <c r="A2026" s="1">
        <v>445</v>
      </c>
      <c r="B2026" s="3">
        <v>446</v>
      </c>
      <c r="C2026" s="3" t="s">
        <v>1349</v>
      </c>
      <c r="D2026" s="3">
        <v>0.31851215776267489</v>
      </c>
      <c r="E2026" s="3">
        <v>0.54197147336749973</v>
      </c>
      <c r="F2026" s="3">
        <v>0.49318801089918263</v>
      </c>
      <c r="G2026" s="3">
        <v>9.8092643051771122E-2</v>
      </c>
      <c r="H2026" s="3">
        <v>4.3596730245231613E-2</v>
      </c>
      <c r="I2026" s="3">
        <v>0.1743869209809264</v>
      </c>
      <c r="J2026" s="3">
        <v>4.0799944939148208E-2</v>
      </c>
      <c r="K2026" s="3">
        <v>40830.699999999742</v>
      </c>
      <c r="L2026" s="3" t="s">
        <v>13194</v>
      </c>
      <c r="M2026" s="4" t="str">
        <f ca="1">IFERROR(__xludf.DUMMYFUNCTION("REGEXREPLACE(F447,""\D"", """")"),"#VALUE!")</f>
        <v>#VALUE!</v>
      </c>
    </row>
    <row r="2027" spans="1:13" ht="15.75" customHeight="1">
      <c r="A2027" s="1">
        <v>451</v>
      </c>
      <c r="B2027" s="3">
        <v>452</v>
      </c>
      <c r="C2027" s="3" t="s">
        <v>1369</v>
      </c>
      <c r="D2027" s="3">
        <v>0.2085933311170928</v>
      </c>
      <c r="E2027" s="3">
        <v>0.15532290143503019</v>
      </c>
      <c r="F2027" s="3">
        <v>0.59064327485380119</v>
      </c>
      <c r="G2027" s="3">
        <v>9.6491228070175433E-2</v>
      </c>
      <c r="H2027" s="3">
        <v>0.11988304093567249</v>
      </c>
      <c r="I2027" s="3">
        <v>0.25730994152046782</v>
      </c>
      <c r="J2027" s="3">
        <v>4.3315155156973033E-2</v>
      </c>
      <c r="K2027" s="3">
        <v>37354.899999999747</v>
      </c>
      <c r="L2027" s="3" t="s">
        <v>13200</v>
      </c>
      <c r="M2027" s="4" t="str">
        <f ca="1">IFERROR(__xludf.DUMMYFUNCTION("REGEXREPLACE(F453,""\D"", """")"),"#VALUE!")</f>
        <v>#VALUE!</v>
      </c>
    </row>
    <row r="2028" spans="1:13" ht="15.75" customHeight="1">
      <c r="A2028" s="1">
        <v>452</v>
      </c>
      <c r="B2028" s="3">
        <v>453</v>
      </c>
      <c r="C2028" s="3" t="s">
        <v>1371</v>
      </c>
      <c r="D2028" s="3">
        <v>0.1536655618891157</v>
      </c>
      <c r="E2028" s="3">
        <v>0.23795397438711541</v>
      </c>
      <c r="F2028" s="3">
        <v>0.62814070351758799</v>
      </c>
      <c r="G2028" s="3">
        <v>0.10804020100502509</v>
      </c>
      <c r="H2028" s="3">
        <v>0.1256281407035176</v>
      </c>
      <c r="I2028" s="3">
        <v>0.25125628140703521</v>
      </c>
      <c r="J2028" s="3">
        <v>3.4837259993894282E-2</v>
      </c>
      <c r="K2028" s="3">
        <v>43106.999999999673</v>
      </c>
      <c r="L2028" s="3" t="s">
        <v>13201</v>
      </c>
      <c r="M2028" s="4" t="str">
        <f ca="1">IFERROR(__xludf.DUMMYFUNCTION("REGEXREPLACE(F454,""\D"", """")"),"#VALUE!")</f>
        <v>#VALUE!</v>
      </c>
    </row>
    <row r="2029" spans="1:13" ht="15.75" customHeight="1">
      <c r="A2029" s="1">
        <v>453</v>
      </c>
      <c r="B2029" s="3">
        <v>454</v>
      </c>
      <c r="C2029" s="3" t="s">
        <v>1374</v>
      </c>
      <c r="D2029" s="3">
        <v>0.1251155340708453</v>
      </c>
      <c r="E2029" s="3">
        <v>0.26782675377131399</v>
      </c>
      <c r="F2029" s="3">
        <v>0.57741935483870965</v>
      </c>
      <c r="G2029" s="3">
        <v>9.0322580645161285E-2</v>
      </c>
      <c r="H2029" s="3">
        <v>0.1387096774193548</v>
      </c>
      <c r="I2029" s="3">
        <v>0.25483870967741928</v>
      </c>
      <c r="J2029" s="3">
        <v>2.7044400934864751E-2</v>
      </c>
      <c r="K2029" s="3">
        <v>34857.699999999837</v>
      </c>
      <c r="L2029" s="3" t="s">
        <v>13202</v>
      </c>
      <c r="M2029" s="4" t="str">
        <f ca="1">IFERROR(__xludf.DUMMYFUNCTION("REGEXREPLACE(F455,""\D"", """")"),"#VALUE!")</f>
        <v>#VALUE!</v>
      </c>
    </row>
    <row r="2030" spans="1:13" ht="15.75" customHeight="1">
      <c r="A2030" s="1">
        <v>454</v>
      </c>
      <c r="B2030" s="3">
        <v>455</v>
      </c>
      <c r="C2030" s="3" t="s">
        <v>1376</v>
      </c>
      <c r="D2030" s="3">
        <v>0.2024389047279733</v>
      </c>
      <c r="E2030" s="3">
        <v>0.20450469251180781</v>
      </c>
      <c r="F2030" s="3">
        <v>0.60377358490566035</v>
      </c>
      <c r="G2030" s="3">
        <v>0.125</v>
      </c>
      <c r="H2030" s="3">
        <v>8.9622641509433956E-2</v>
      </c>
      <c r="I2030" s="3">
        <v>0.27122641509433959</v>
      </c>
      <c r="J2030" s="3">
        <v>4.1698173698264347E-2</v>
      </c>
      <c r="K2030" s="3">
        <v>47644.499999999607</v>
      </c>
      <c r="L2030" s="3" t="s">
        <v>13203</v>
      </c>
      <c r="M2030" s="4" t="str">
        <f ca="1">IFERROR(__xludf.DUMMYFUNCTION("REGEXREPLACE(F456,""\D"", """")"),"#VALUE!")</f>
        <v>#VALUE!</v>
      </c>
    </row>
    <row r="2031" spans="1:13" ht="15.75" customHeight="1">
      <c r="A2031" s="1">
        <v>455</v>
      </c>
      <c r="B2031" s="3">
        <v>456</v>
      </c>
      <c r="C2031" s="3" t="s">
        <v>1379</v>
      </c>
      <c r="D2031" s="3">
        <v>0.1688055272989766</v>
      </c>
      <c r="E2031" s="3">
        <v>0.20259894706114909</v>
      </c>
      <c r="F2031" s="3">
        <v>0.57861635220125784</v>
      </c>
      <c r="G2031" s="3">
        <v>9.4339622641509441E-2</v>
      </c>
      <c r="H2031" s="3">
        <v>0.1069182389937107</v>
      </c>
      <c r="I2031" s="3">
        <v>0.25157232704402521</v>
      </c>
      <c r="J2031" s="3">
        <v>3.1034562254099989E-2</v>
      </c>
      <c r="K2031" s="3">
        <v>17826.500000000018</v>
      </c>
      <c r="L2031" s="3" t="s">
        <v>13204</v>
      </c>
      <c r="M2031" s="4" t="str">
        <f ca="1">IFERROR(__xludf.DUMMYFUNCTION("REGEXREPLACE(F457,""\D"", """")"),"#VALUE!")</f>
        <v>#VALUE!</v>
      </c>
    </row>
    <row r="2032" spans="1:13" ht="15.75" customHeight="1">
      <c r="A2032" s="1">
        <v>456</v>
      </c>
      <c r="B2032" s="3">
        <v>457</v>
      </c>
      <c r="C2032" s="3" t="s">
        <v>1381</v>
      </c>
      <c r="D2032" s="3">
        <v>0.19351360602376921</v>
      </c>
      <c r="E2032" s="3">
        <v>0.19760354172128461</v>
      </c>
      <c r="F2032" s="3">
        <v>0.62825278810408924</v>
      </c>
      <c r="G2032" s="3">
        <v>0.1338289962825279</v>
      </c>
      <c r="H2032" s="3">
        <v>0.1152416356877323</v>
      </c>
      <c r="I2032" s="3">
        <v>0.30855018587360589</v>
      </c>
      <c r="J2032" s="3">
        <v>4.6289453836078277E-2</v>
      </c>
      <c r="K2032" s="3">
        <v>30120.999999999931</v>
      </c>
      <c r="L2032" s="3" t="s">
        <v>13205</v>
      </c>
      <c r="M2032" s="4" t="str">
        <f ca="1">IFERROR(__xludf.DUMMYFUNCTION("REGEXREPLACE(F458,""\D"", """")"),"#VALUE!")</f>
        <v>#VALUE!</v>
      </c>
    </row>
    <row r="2033" spans="1:13" ht="15.75" customHeight="1">
      <c r="A2033" s="1">
        <v>457</v>
      </c>
      <c r="B2033" s="3">
        <v>458</v>
      </c>
      <c r="C2033" s="3" t="s">
        <v>1384</v>
      </c>
      <c r="D2033" s="3">
        <v>0.14813775919401059</v>
      </c>
      <c r="E2033" s="3">
        <v>0.27246924759487018</v>
      </c>
      <c r="F2033" s="3">
        <v>0.63157894736842102</v>
      </c>
      <c r="G2033" s="3">
        <v>7.8947368421052627E-2</v>
      </c>
      <c r="H2033" s="3">
        <v>0.1184210526315789</v>
      </c>
      <c r="I2033" s="3">
        <v>0.25657894736842107</v>
      </c>
      <c r="J2033" s="3">
        <v>2.6102571673626479E-2</v>
      </c>
      <c r="K2033" s="3">
        <v>16139.300000000019</v>
      </c>
      <c r="L2033" s="3" t="s">
        <v>13206</v>
      </c>
      <c r="M2033" s="4" t="str">
        <f ca="1">IFERROR(__xludf.DUMMYFUNCTION("REGEXREPLACE(F459,""\D"", """")"),"#VALUE!")</f>
        <v>#VALUE!</v>
      </c>
    </row>
    <row r="2034" spans="1:13" ht="15.75" customHeight="1">
      <c r="A2034" s="1">
        <v>460</v>
      </c>
      <c r="B2034" s="3">
        <v>461</v>
      </c>
      <c r="C2034" s="3" t="s">
        <v>1393</v>
      </c>
      <c r="D2034" s="3">
        <v>0.14706826317090779</v>
      </c>
      <c r="E2034" s="3">
        <v>0.24118139348794501</v>
      </c>
      <c r="F2034" s="3">
        <v>0.5714285714285714</v>
      </c>
      <c r="G2034" s="3">
        <v>0.1051212938005391</v>
      </c>
      <c r="H2034" s="3">
        <v>0.1293800539083558</v>
      </c>
      <c r="I2034" s="3">
        <v>0.27762803234501349</v>
      </c>
      <c r="J2034" s="3">
        <v>3.3314428885250928E-2</v>
      </c>
      <c r="K2034" s="3">
        <v>42262.39999999974</v>
      </c>
      <c r="L2034" s="3" t="s">
        <v>13209</v>
      </c>
      <c r="M2034" s="4" t="str">
        <f ca="1">IFERROR(__xludf.DUMMYFUNCTION("REGEXREPLACE(F462,""\D"", """")"),"#VALUE!")</f>
        <v>#VALUE!</v>
      </c>
    </row>
    <row r="2035" spans="1:13" ht="15.75" customHeight="1">
      <c r="A2035" s="1">
        <v>462</v>
      </c>
      <c r="B2035" s="3">
        <v>463</v>
      </c>
      <c r="C2035" s="3" t="s">
        <v>1399</v>
      </c>
      <c r="D2035" s="3">
        <v>0.21218059721870969</v>
      </c>
      <c r="E2035" s="3">
        <v>0.20911289365169161</v>
      </c>
      <c r="F2035" s="3">
        <v>0.6506024096385542</v>
      </c>
      <c r="G2035" s="3">
        <v>0.12449799196787149</v>
      </c>
      <c r="H2035" s="3">
        <v>0.1204819277108434</v>
      </c>
      <c r="I2035" s="3">
        <v>0.30923694779116467</v>
      </c>
      <c r="J2035" s="3">
        <v>4.9853380663684263E-2</v>
      </c>
      <c r="K2035" s="3">
        <v>26830.099999999969</v>
      </c>
      <c r="L2035" s="3" t="s">
        <v>13211</v>
      </c>
      <c r="M2035" s="4" t="str">
        <f ca="1">IFERROR(__xludf.DUMMYFUNCTION("REGEXREPLACE(F464,""\D"", """")"),"#VALUE!")</f>
        <v>#VALUE!</v>
      </c>
    </row>
    <row r="2036" spans="1:13" ht="15.75" customHeight="1">
      <c r="A2036" s="1">
        <v>470</v>
      </c>
      <c r="B2036" s="3">
        <v>471</v>
      </c>
      <c r="C2036" s="3" t="s">
        <v>1426</v>
      </c>
      <c r="D2036" s="3">
        <v>0.13416553209669399</v>
      </c>
      <c r="E2036" s="3">
        <v>0.59420025497965745</v>
      </c>
      <c r="F2036" s="3">
        <v>0.50517598343685299</v>
      </c>
      <c r="G2036" s="3">
        <v>6.8322981366459631E-2</v>
      </c>
      <c r="H2036" s="3">
        <v>5.3830227743271217E-2</v>
      </c>
      <c r="I2036" s="3">
        <v>0.16149068322981369</v>
      </c>
      <c r="J2036" s="3">
        <v>1.549248012724346E-2</v>
      </c>
      <c r="K2036" s="3">
        <v>52923.599999999511</v>
      </c>
      <c r="L2036" s="3" t="s">
        <v>13219</v>
      </c>
      <c r="M2036" s="4" t="str">
        <f ca="1">IFERROR(__xludf.DUMMYFUNCTION("REGEXREPLACE(F472,""\D"", """")"),"#VALUE!")</f>
        <v>#VALUE!</v>
      </c>
    </row>
    <row r="2037" spans="1:13" ht="15.75" customHeight="1">
      <c r="A2037" s="1">
        <v>471</v>
      </c>
      <c r="B2037" s="3">
        <v>472</v>
      </c>
      <c r="C2037" s="3" t="s">
        <v>1428</v>
      </c>
      <c r="D2037" s="3">
        <v>0.1695436713090131</v>
      </c>
      <c r="E2037" s="3">
        <v>0.16050766282732709</v>
      </c>
      <c r="F2037" s="3">
        <v>0.59684684684684686</v>
      </c>
      <c r="G2037" s="3">
        <v>9.2342342342342343E-2</v>
      </c>
      <c r="H2037" s="3">
        <v>0.12612612612612609</v>
      </c>
      <c r="I2037" s="3">
        <v>0.2747747747747748</v>
      </c>
      <c r="J2037" s="3">
        <v>3.5665417023377069E-2</v>
      </c>
      <c r="K2037" s="3">
        <v>50330.299999999552</v>
      </c>
      <c r="L2037" s="3" t="s">
        <v>13220</v>
      </c>
      <c r="M2037" s="4" t="str">
        <f ca="1">IFERROR(__xludf.DUMMYFUNCTION("REGEXREPLACE(F473,""\D"", """")"),"#VALUE!")</f>
        <v>#VALUE!</v>
      </c>
    </row>
    <row r="2038" spans="1:13" ht="15.75" customHeight="1">
      <c r="A2038" s="1">
        <v>474</v>
      </c>
      <c r="B2038" s="3">
        <v>475</v>
      </c>
      <c r="C2038" s="3" t="s">
        <v>1437</v>
      </c>
      <c r="D2038" s="3">
        <v>0.14484883967204579</v>
      </c>
      <c r="E2038" s="3">
        <v>0.59934980392126325</v>
      </c>
      <c r="F2038" s="3">
        <v>0.4380664652567976</v>
      </c>
      <c r="G2038" s="3">
        <v>7.5528700906344406E-2</v>
      </c>
      <c r="H2038" s="3">
        <v>3.9274924471299093E-2</v>
      </c>
      <c r="I2038" s="3">
        <v>0.14803625377643501</v>
      </c>
      <c r="J2038" s="3">
        <v>1.491868091505414E-2</v>
      </c>
      <c r="K2038" s="3">
        <v>37615.999999999818</v>
      </c>
      <c r="L2038" s="3" t="s">
        <v>13223</v>
      </c>
      <c r="M2038" s="4" t="str">
        <f ca="1">IFERROR(__xludf.DUMMYFUNCTION("REGEXREPLACE(F476,""\D"", """")"),"#VALUE!")</f>
        <v>#VALUE!</v>
      </c>
    </row>
    <row r="2039" spans="1:13" ht="15.75" customHeight="1">
      <c r="A2039" s="1">
        <v>481</v>
      </c>
      <c r="B2039" s="3">
        <v>482</v>
      </c>
      <c r="C2039" s="3" t="s">
        <v>1458</v>
      </c>
      <c r="D2039" s="3">
        <v>0.18276410965086681</v>
      </c>
      <c r="E2039" s="3">
        <v>0.2183099775713854</v>
      </c>
      <c r="F2039" s="3">
        <v>0.62273901808785526</v>
      </c>
      <c r="G2039" s="3">
        <v>9.8191214470284241E-2</v>
      </c>
      <c r="H2039" s="3">
        <v>0.12661498708010341</v>
      </c>
      <c r="I2039" s="3">
        <v>0.25839793281653739</v>
      </c>
      <c r="J2039" s="3">
        <v>3.9579712858486472E-2</v>
      </c>
      <c r="K2039" s="3">
        <v>41403.79999999969</v>
      </c>
      <c r="L2039" s="3" t="s">
        <v>13230</v>
      </c>
      <c r="M2039" s="4" t="str">
        <f ca="1">IFERROR(__xludf.DUMMYFUNCTION("REGEXREPLACE(F483,""\D"", """")"),"#VALUE!")</f>
        <v>#VALUE!</v>
      </c>
    </row>
    <row r="2040" spans="1:13" ht="15.75" customHeight="1">
      <c r="A2040" s="1">
        <v>482</v>
      </c>
      <c r="B2040" s="3">
        <v>483</v>
      </c>
      <c r="C2040" s="3" t="s">
        <v>1461</v>
      </c>
      <c r="D2040" s="3">
        <v>0.17585745723146889</v>
      </c>
      <c r="E2040" s="3">
        <v>0.6811923693178179</v>
      </c>
      <c r="F2040" s="3">
        <v>0.52087114337568063</v>
      </c>
      <c r="G2040" s="3">
        <v>5.2631578947368418E-2</v>
      </c>
      <c r="H2040" s="3">
        <v>3.9927404718693292E-2</v>
      </c>
      <c r="I2040" s="3">
        <v>0.14156079854809439</v>
      </c>
      <c r="J2040" s="3">
        <v>1.521386889653973E-2</v>
      </c>
      <c r="K2040" s="3">
        <v>59397.999999999447</v>
      </c>
      <c r="L2040" s="3" t="s">
        <v>13231</v>
      </c>
      <c r="M2040" s="4" t="str">
        <f ca="1">IFERROR(__xludf.DUMMYFUNCTION("REGEXREPLACE(F484,""\D"", """")"),"#VALUE!")</f>
        <v>#VALUE!</v>
      </c>
    </row>
    <row r="2041" spans="1:13" ht="15.75" customHeight="1">
      <c r="A2041" s="1">
        <v>483</v>
      </c>
      <c r="B2041" s="3">
        <v>484</v>
      </c>
      <c r="C2041" s="3" t="s">
        <v>1463</v>
      </c>
      <c r="D2041" s="3">
        <v>0.14548201677642381</v>
      </c>
      <c r="E2041" s="3">
        <v>0.2256514521780516</v>
      </c>
      <c r="F2041" s="3">
        <v>0.61772151898734173</v>
      </c>
      <c r="G2041" s="3">
        <v>0.1012658227848101</v>
      </c>
      <c r="H2041" s="3">
        <v>0.1063291139240506</v>
      </c>
      <c r="I2041" s="3">
        <v>0.25822784810126581</v>
      </c>
      <c r="J2041" s="3">
        <v>2.922120714558794E-2</v>
      </c>
      <c r="K2041" s="3">
        <v>42709.099999999693</v>
      </c>
      <c r="L2041" s="3" t="s">
        <v>13232</v>
      </c>
      <c r="M2041" s="4" t="str">
        <f ca="1">IFERROR(__xludf.DUMMYFUNCTION("REGEXREPLACE(F485,""\D"", """")"),"#VALUE!")</f>
        <v>#VALUE!</v>
      </c>
    </row>
    <row r="2042" spans="1:13" ht="15.75" customHeight="1">
      <c r="A2042" s="1">
        <v>484</v>
      </c>
      <c r="B2042" s="3">
        <v>485</v>
      </c>
      <c r="C2042" s="3" t="s">
        <v>1466</v>
      </c>
      <c r="D2042" s="3">
        <v>0.16264337036713161</v>
      </c>
      <c r="E2042" s="3">
        <v>0.21664778461017289</v>
      </c>
      <c r="F2042" s="3">
        <v>0.6310679611650486</v>
      </c>
      <c r="G2042" s="3">
        <v>0.1067961165048544</v>
      </c>
      <c r="H2042" s="3">
        <v>0.1320388349514563</v>
      </c>
      <c r="I2042" s="3">
        <v>0.2796116504854369</v>
      </c>
      <c r="J2042" s="3">
        <v>3.7850076866851219E-2</v>
      </c>
      <c r="K2042" s="3">
        <v>56340.19999999943</v>
      </c>
      <c r="L2042" s="3" t="s">
        <v>13233</v>
      </c>
      <c r="M2042" s="4" t="str">
        <f ca="1">IFERROR(__xludf.DUMMYFUNCTION("REGEXREPLACE(F486,""\D"", """")"),"#VALUE!")</f>
        <v>#VALUE!</v>
      </c>
    </row>
    <row r="2043" spans="1:13" ht="15.75" customHeight="1">
      <c r="A2043" s="1">
        <v>486</v>
      </c>
      <c r="B2043" s="3">
        <v>487</v>
      </c>
      <c r="C2043" s="3" t="s">
        <v>1472</v>
      </c>
      <c r="D2043" s="3">
        <v>0.1411411244939014</v>
      </c>
      <c r="E2043" s="3">
        <v>0.2356952468593109</v>
      </c>
      <c r="F2043" s="3">
        <v>0.62815884476534301</v>
      </c>
      <c r="G2043" s="3">
        <v>0.1083032490974729</v>
      </c>
      <c r="H2043" s="3">
        <v>0.111913357400722</v>
      </c>
      <c r="I2043" s="3">
        <v>0.2563176895306859</v>
      </c>
      <c r="J2043" s="3">
        <v>2.975508580056543E-2</v>
      </c>
      <c r="K2043" s="3">
        <v>31792.899999999911</v>
      </c>
      <c r="L2043" s="3" t="s">
        <v>13235</v>
      </c>
      <c r="M2043" s="4" t="str">
        <f ca="1">IFERROR(__xludf.DUMMYFUNCTION("REGEXREPLACE(F488,""\D"", """")"),"#VALUE!")</f>
        <v>#VALUE!</v>
      </c>
    </row>
    <row r="2044" spans="1:13" ht="15.75" customHeight="1">
      <c r="A2044" s="1">
        <v>487</v>
      </c>
      <c r="B2044" s="3">
        <v>488</v>
      </c>
      <c r="C2044" s="3" t="s">
        <v>1474</v>
      </c>
      <c r="D2044" s="3">
        <v>0.16725573478862671</v>
      </c>
      <c r="E2044" s="3">
        <v>0.21558498420161451</v>
      </c>
      <c r="F2044" s="3">
        <v>0.59230769230769231</v>
      </c>
      <c r="G2044" s="3">
        <v>0.1076923076923077</v>
      </c>
      <c r="H2044" s="3">
        <v>0.12692307692307689</v>
      </c>
      <c r="I2044" s="3">
        <v>0.29615384615384621</v>
      </c>
      <c r="J2044" s="3">
        <v>3.748585799073674E-2</v>
      </c>
      <c r="K2044" s="3">
        <v>28845.399999999969</v>
      </c>
      <c r="L2044" s="3" t="s">
        <v>13236</v>
      </c>
      <c r="M2044" s="4" t="str">
        <f ca="1">IFERROR(__xludf.DUMMYFUNCTION("REGEXREPLACE(F489,""\D"", """")"),"#VALUE!")</f>
        <v>#VALUE!</v>
      </c>
    </row>
    <row r="2045" spans="1:13" ht="15.75" customHeight="1">
      <c r="A2045" s="1">
        <v>488</v>
      </c>
      <c r="B2045" s="3">
        <v>489</v>
      </c>
      <c r="C2045" s="3" t="s">
        <v>1476</v>
      </c>
      <c r="D2045" s="3">
        <v>0.15066874084737239</v>
      </c>
      <c r="E2045" s="3">
        <v>0.2124820313712211</v>
      </c>
      <c r="F2045" s="3">
        <v>0.58743169398907102</v>
      </c>
      <c r="G2045" s="3">
        <v>9.8360655737704916E-2</v>
      </c>
      <c r="H2045" s="3">
        <v>0.12568306010928959</v>
      </c>
      <c r="I2045" s="3">
        <v>0.26775956284153007</v>
      </c>
      <c r="J2045" s="3">
        <v>3.2473091288926371E-2</v>
      </c>
      <c r="K2045" s="3">
        <v>41910.199999999713</v>
      </c>
      <c r="L2045" s="3" t="s">
        <v>13237</v>
      </c>
      <c r="M2045" s="4" t="str">
        <f ca="1">IFERROR(__xludf.DUMMYFUNCTION("REGEXREPLACE(F490,""\D"", """")"),"#VALUE!")</f>
        <v>#VALUE!</v>
      </c>
    </row>
    <row r="2046" spans="1:13" ht="15.75" customHeight="1">
      <c r="A2046" s="1">
        <v>489</v>
      </c>
      <c r="B2046" s="3">
        <v>490</v>
      </c>
      <c r="C2046" s="3" t="s">
        <v>1479</v>
      </c>
      <c r="D2046" s="3">
        <v>0.16242279353999209</v>
      </c>
      <c r="E2046" s="3">
        <v>0.1627741014500213</v>
      </c>
      <c r="F2046" s="3">
        <v>0.65566037735849059</v>
      </c>
      <c r="G2046" s="3">
        <v>0.14150943396226409</v>
      </c>
      <c r="H2046" s="3">
        <v>0.13207547169811321</v>
      </c>
      <c r="I2046" s="3">
        <v>0.28773584905660382</v>
      </c>
      <c r="J2046" s="3">
        <v>4.2595731918570003E-2</v>
      </c>
      <c r="K2046" s="3">
        <v>24224.500000000011</v>
      </c>
      <c r="L2046" s="3" t="s">
        <v>13238</v>
      </c>
      <c r="M2046" s="4" t="str">
        <f ca="1">IFERROR(__xludf.DUMMYFUNCTION("REGEXREPLACE(F491,""\D"", """")"),"#VALUE!")</f>
        <v>#VALUE!</v>
      </c>
    </row>
    <row r="2047" spans="1:13" ht="15.75" customHeight="1">
      <c r="A2047" s="1">
        <v>490</v>
      </c>
      <c r="B2047" s="3">
        <v>491</v>
      </c>
      <c r="C2047" s="3" t="s">
        <v>1482</v>
      </c>
      <c r="D2047" s="3">
        <v>0.16510121416675011</v>
      </c>
      <c r="E2047" s="3">
        <v>0.24079969417949459</v>
      </c>
      <c r="F2047" s="3">
        <v>0.60810810810810811</v>
      </c>
      <c r="G2047" s="3">
        <v>9.45945945945946E-2</v>
      </c>
      <c r="H2047" s="3">
        <v>0.1148648648648649</v>
      </c>
      <c r="I2047" s="3">
        <v>0.23648648648648651</v>
      </c>
      <c r="J2047" s="3">
        <v>3.3468065449981807E-2</v>
      </c>
      <c r="K2047" s="3">
        <v>49431.299999999581</v>
      </c>
      <c r="L2047" s="3" t="s">
        <v>13239</v>
      </c>
      <c r="M2047" s="4" t="str">
        <f ca="1">IFERROR(__xludf.DUMMYFUNCTION("REGEXREPLACE(F492,""\D"", """")"),"#VALUE!")</f>
        <v>#VALUE!</v>
      </c>
    </row>
    <row r="2048" spans="1:13" ht="15.75" customHeight="1">
      <c r="A2048" s="1">
        <v>491</v>
      </c>
      <c r="B2048" s="3">
        <v>492</v>
      </c>
      <c r="C2048" s="3" t="s">
        <v>1485</v>
      </c>
      <c r="D2048" s="3">
        <v>0.1593074040451887</v>
      </c>
      <c r="E2048" s="3">
        <v>0.22145295789255329</v>
      </c>
      <c r="F2048" s="3">
        <v>0.6389496717724289</v>
      </c>
      <c r="G2048" s="3">
        <v>0.10503282275711159</v>
      </c>
      <c r="H2048" s="3">
        <v>0.14004376367614879</v>
      </c>
      <c r="I2048" s="3">
        <v>0.26914660831509851</v>
      </c>
      <c r="J2048" s="3">
        <v>3.7792390009042102E-2</v>
      </c>
      <c r="K2048" s="3">
        <v>50283.299999999537</v>
      </c>
      <c r="L2048" s="3" t="s">
        <v>13240</v>
      </c>
      <c r="M2048" s="4" t="str">
        <f ca="1">IFERROR(__xludf.DUMMYFUNCTION("REGEXREPLACE(F493,""\D"", """")"),"#VALUE!")</f>
        <v>#VALUE!</v>
      </c>
    </row>
    <row r="2049" spans="1:13" ht="15.75" customHeight="1">
      <c r="A2049" s="1">
        <v>493</v>
      </c>
      <c r="B2049" s="3">
        <v>494</v>
      </c>
      <c r="C2049" s="3" t="s">
        <v>1491</v>
      </c>
      <c r="D2049" s="3">
        <v>0.156099616995616</v>
      </c>
      <c r="E2049" s="3">
        <v>0.18036526036046749</v>
      </c>
      <c r="F2049" s="3">
        <v>0.61486486486486491</v>
      </c>
      <c r="G2049" s="3">
        <v>0.1216216216216216</v>
      </c>
      <c r="H2049" s="3">
        <v>0.13175675675675669</v>
      </c>
      <c r="I2049" s="3">
        <v>0.29729729729729731</v>
      </c>
      <c r="J2049" s="3">
        <v>3.8232042373821627E-2</v>
      </c>
      <c r="K2049" s="3">
        <v>33134.899999999878</v>
      </c>
      <c r="L2049" s="3" t="s">
        <v>13242</v>
      </c>
      <c r="M2049" s="4" t="str">
        <f ca="1">IFERROR(__xludf.DUMMYFUNCTION("REGEXREPLACE(F495,""\D"", """")"),"#VALUE!")</f>
        <v>#VALUE!</v>
      </c>
    </row>
    <row r="2050" spans="1:13" ht="15.75" customHeight="1">
      <c r="A2050" s="1">
        <v>495</v>
      </c>
      <c r="B2050" s="3">
        <v>496</v>
      </c>
      <c r="C2050" s="3" t="s">
        <v>1497</v>
      </c>
      <c r="D2050" s="3">
        <v>0.1153484406058936</v>
      </c>
      <c r="E2050" s="3">
        <v>0.21344956071692661</v>
      </c>
      <c r="F2050" s="3">
        <v>0.62857142857142856</v>
      </c>
      <c r="G2050" s="3">
        <v>0.1714285714285714</v>
      </c>
      <c r="H2050" s="3">
        <v>8.5714285714285715E-2</v>
      </c>
      <c r="I2050" s="3">
        <v>0.3</v>
      </c>
      <c r="J2050" s="3">
        <v>2.3736431117383491E-2</v>
      </c>
      <c r="K2050" s="3">
        <v>7814.5000000000045</v>
      </c>
      <c r="L2050" s="3" t="s">
        <v>13244</v>
      </c>
      <c r="M2050" s="4" t="str">
        <f ca="1">IFERROR(__xludf.DUMMYFUNCTION("REGEXREPLACE(F497,""\D"", """")"),"#VALUE!")</f>
        <v>#VALUE!</v>
      </c>
    </row>
    <row r="2051" spans="1:13" ht="15.75" customHeight="1">
      <c r="A2051" s="1">
        <v>498</v>
      </c>
      <c r="B2051" s="3">
        <v>499</v>
      </c>
      <c r="C2051" s="3" t="s">
        <v>1508</v>
      </c>
      <c r="D2051" s="3">
        <v>0.15131615198159501</v>
      </c>
      <c r="E2051" s="3">
        <v>0.62969198368628387</v>
      </c>
      <c r="F2051" s="3">
        <v>0.52287581699346408</v>
      </c>
      <c r="G2051" s="3">
        <v>7.5163398692810454E-2</v>
      </c>
      <c r="H2051" s="3">
        <v>4.9019607843137247E-2</v>
      </c>
      <c r="I2051" s="3">
        <v>0.16666666666666671</v>
      </c>
      <c r="J2051" s="3">
        <v>1.7086886274396959E-2</v>
      </c>
      <c r="K2051" s="3">
        <v>32952.399999999892</v>
      </c>
      <c r="L2051" s="3" t="s">
        <v>13247</v>
      </c>
      <c r="M2051" s="4" t="str">
        <f ca="1">IFERROR(__xludf.DUMMYFUNCTION("REGEXREPLACE(F500,""\D"", """")"),"#VALUE!")</f>
        <v>#VALUE!</v>
      </c>
    </row>
    <row r="2052" spans="1:13" ht="15.75" customHeight="1">
      <c r="A2052" s="1">
        <v>499</v>
      </c>
      <c r="B2052" s="3">
        <v>500</v>
      </c>
      <c r="C2052" s="3" t="s">
        <v>1510</v>
      </c>
      <c r="D2052" s="3">
        <v>0.22405438913443379</v>
      </c>
      <c r="E2052" s="3">
        <v>0.2204552217959069</v>
      </c>
      <c r="F2052" s="3">
        <v>0.57763975155279501</v>
      </c>
      <c r="G2052" s="3">
        <v>6.2111801242236017E-2</v>
      </c>
      <c r="H2052" s="3">
        <v>0.18633540372670809</v>
      </c>
      <c r="I2052" s="3">
        <v>0.2608695652173913</v>
      </c>
      <c r="J2052" s="3">
        <v>4.5941300154278317E-2</v>
      </c>
      <c r="K2052" s="3">
        <v>17338.200000000012</v>
      </c>
      <c r="L2052" s="3" t="s">
        <v>13248</v>
      </c>
      <c r="M2052" s="4" t="str">
        <f ca="1">IFERROR(__xludf.DUMMYFUNCTION("REGEXREPLACE(F501,""\D"", """")"),"#VALUE!")</f>
        <v>#VALUE!</v>
      </c>
    </row>
    <row r="2053" spans="1:13" ht="15.75" customHeight="1">
      <c r="A2053" s="1">
        <v>501</v>
      </c>
      <c r="B2053" s="3">
        <v>502</v>
      </c>
      <c r="C2053" s="3" t="s">
        <v>1517</v>
      </c>
      <c r="D2053" s="3">
        <v>0.1825728612952485</v>
      </c>
      <c r="E2053" s="3">
        <v>0.21831674112029931</v>
      </c>
      <c r="F2053" s="3">
        <v>0.63095238095238093</v>
      </c>
      <c r="G2053" s="3">
        <v>0.1101190476190476</v>
      </c>
      <c r="H2053" s="3">
        <v>0.13690476190476189</v>
      </c>
      <c r="I2053" s="3">
        <v>0.27976190476190482</v>
      </c>
      <c r="J2053" s="3">
        <v>4.349577810681661E-2</v>
      </c>
      <c r="K2053" s="3">
        <v>35585.999999999811</v>
      </c>
      <c r="L2053" s="3" t="s">
        <v>13250</v>
      </c>
      <c r="M2053" s="4" t="str">
        <f ca="1">IFERROR(__xludf.DUMMYFUNCTION("REGEXREPLACE(F503,""\D"", """")"),"#VALUE!")</f>
        <v>#VALUE!</v>
      </c>
    </row>
    <row r="2054" spans="1:13" ht="15.75" customHeight="1">
      <c r="A2054" s="1">
        <v>506</v>
      </c>
      <c r="B2054" s="3">
        <v>507</v>
      </c>
      <c r="C2054" s="3" t="s">
        <v>1532</v>
      </c>
      <c r="D2054" s="3">
        <v>0.21132581039425721</v>
      </c>
      <c r="E2054" s="3">
        <v>0.84094879706586989</v>
      </c>
      <c r="F2054" s="3">
        <v>0.47093023255813948</v>
      </c>
      <c r="G2054" s="3">
        <v>6.1046511627906967E-2</v>
      </c>
      <c r="H2054" s="3">
        <v>3.1976744186046513E-2</v>
      </c>
      <c r="I2054" s="3">
        <v>0.12790697674418611</v>
      </c>
      <c r="J2054" s="3">
        <v>1.736776377731708E-2</v>
      </c>
      <c r="K2054" s="3">
        <v>37137.199999999793</v>
      </c>
      <c r="L2054" s="3" t="s">
        <v>13255</v>
      </c>
      <c r="M2054" s="4" t="str">
        <f ca="1">IFERROR(__xludf.DUMMYFUNCTION("REGEXREPLACE(F508,""\D"", """")"),"#VALUE!")</f>
        <v>#VALUE!</v>
      </c>
    </row>
    <row r="2055" spans="1:13" ht="15.75" customHeight="1">
      <c r="A2055" s="1">
        <v>510</v>
      </c>
      <c r="B2055" s="3">
        <v>511</v>
      </c>
      <c r="C2055" s="3" t="s">
        <v>1543</v>
      </c>
      <c r="D2055" s="3">
        <v>0.1703157593009241</v>
      </c>
      <c r="E2055" s="3">
        <v>0.29658736318562379</v>
      </c>
      <c r="F2055" s="3">
        <v>0.62230215827338131</v>
      </c>
      <c r="G2055" s="3">
        <v>8.6330935251798566E-2</v>
      </c>
      <c r="H2055" s="3">
        <v>9.3525179856115109E-2</v>
      </c>
      <c r="I2055" s="3">
        <v>0.23381294964028779</v>
      </c>
      <c r="J2055" s="3">
        <v>2.8910914377087319E-2</v>
      </c>
      <c r="K2055" s="3">
        <v>30077.999999999931</v>
      </c>
      <c r="L2055" s="3" t="s">
        <v>13259</v>
      </c>
      <c r="M2055" s="4" t="str">
        <f ca="1">IFERROR(__xludf.DUMMYFUNCTION("REGEXREPLACE(F512,""\D"", """")"),"#VALUE!")</f>
        <v>#VALUE!</v>
      </c>
    </row>
    <row r="2056" spans="1:13" ht="15.75" customHeight="1">
      <c r="A2056" s="1">
        <v>513</v>
      </c>
      <c r="B2056" s="3">
        <v>514</v>
      </c>
      <c r="C2056" s="3" t="s">
        <v>1552</v>
      </c>
      <c r="D2056" s="3">
        <v>0.15140690509730181</v>
      </c>
      <c r="E2056" s="3">
        <v>0.4857885146536568</v>
      </c>
      <c r="F2056" s="3">
        <v>0.48341232227488151</v>
      </c>
      <c r="G2056" s="3">
        <v>0.10900473933649291</v>
      </c>
      <c r="H2056" s="3">
        <v>5.2132701421800938E-2</v>
      </c>
      <c r="I2056" s="3">
        <v>0.1990521327014218</v>
      </c>
      <c r="J2056" s="3">
        <v>2.1389919225352109E-2</v>
      </c>
      <c r="K2056" s="3">
        <v>24702.799999999999</v>
      </c>
      <c r="L2056" s="3" t="s">
        <v>13262</v>
      </c>
      <c r="M2056" s="4" t="str">
        <f ca="1">IFERROR(__xludf.DUMMYFUNCTION("REGEXREPLACE(F515,""\D"", """")"),"#VALUE!")</f>
        <v>#VALUE!</v>
      </c>
    </row>
    <row r="2057" spans="1:13" ht="15.75" customHeight="1">
      <c r="A2057" s="1">
        <v>514</v>
      </c>
      <c r="B2057" s="3">
        <v>515</v>
      </c>
      <c r="C2057" s="3" t="s">
        <v>1555</v>
      </c>
      <c r="D2057" s="3">
        <v>0.2090696710289045</v>
      </c>
      <c r="E2057" s="3">
        <v>0.4901528474209757</v>
      </c>
      <c r="F2057" s="3">
        <v>0.48805460750853241</v>
      </c>
      <c r="G2057" s="3">
        <v>7.8498293515358364E-2</v>
      </c>
      <c r="H2057" s="3">
        <v>5.8020477815699661E-2</v>
      </c>
      <c r="I2057" s="3">
        <v>0.1774744027303754</v>
      </c>
      <c r="J2057" s="3">
        <v>2.624208857892751E-2</v>
      </c>
      <c r="K2057" s="3">
        <v>32925.999999999913</v>
      </c>
      <c r="L2057" s="3" t="s">
        <v>13263</v>
      </c>
      <c r="M2057" s="4" t="str">
        <f ca="1">IFERROR(__xludf.DUMMYFUNCTION("REGEXREPLACE(F516,""\D"", """")"),"#VALUE!")</f>
        <v>#VALUE!</v>
      </c>
    </row>
    <row r="2058" spans="1:13" ht="15.75" customHeight="1">
      <c r="A2058" s="1">
        <v>515</v>
      </c>
      <c r="B2058" s="3">
        <v>516</v>
      </c>
      <c r="C2058" s="3" t="s">
        <v>1558</v>
      </c>
      <c r="D2058" s="3">
        <v>0.19467235231769589</v>
      </c>
      <c r="E2058" s="3">
        <v>0.187392452624661</v>
      </c>
      <c r="F2058" s="3">
        <v>0.6763754045307443</v>
      </c>
      <c r="G2058" s="3">
        <v>0.1003236245954693</v>
      </c>
      <c r="H2058" s="3">
        <v>0.1359223300970874</v>
      </c>
      <c r="I2058" s="3">
        <v>0.27508090614886732</v>
      </c>
      <c r="J2058" s="3">
        <v>4.3908854410543839E-2</v>
      </c>
      <c r="K2058" s="3">
        <v>33029.799999999872</v>
      </c>
      <c r="L2058" s="3" t="s">
        <v>13264</v>
      </c>
      <c r="M2058" s="4" t="str">
        <f ca="1">IFERROR(__xludf.DUMMYFUNCTION("REGEXREPLACE(F517,""\D"", """")"),"#VALUE!")</f>
        <v>#VALUE!</v>
      </c>
    </row>
    <row r="2059" spans="1:13" ht="15.75" customHeight="1">
      <c r="A2059" s="1">
        <v>516</v>
      </c>
      <c r="B2059" s="3">
        <v>517</v>
      </c>
      <c r="C2059" s="3" t="s">
        <v>1561</v>
      </c>
      <c r="D2059" s="3">
        <v>0.1429040748799682</v>
      </c>
      <c r="E2059" s="3">
        <v>0.24256624355025999</v>
      </c>
      <c r="F2059" s="3">
        <v>0.625</v>
      </c>
      <c r="G2059" s="3">
        <v>7.77027027027027E-2</v>
      </c>
      <c r="H2059" s="3">
        <v>9.1216216216216214E-2</v>
      </c>
      <c r="I2059" s="3">
        <v>0.2162162162162162</v>
      </c>
      <c r="J2059" s="3">
        <v>2.272117613248691E-2</v>
      </c>
      <c r="K2059" s="3">
        <v>30981.499999999902</v>
      </c>
      <c r="L2059" s="3" t="s">
        <v>13265</v>
      </c>
      <c r="M2059" s="4" t="str">
        <f ca="1">IFERROR(__xludf.DUMMYFUNCTION("REGEXREPLACE(F518,""\D"", """")"),"#VALUE!")</f>
        <v>#VALUE!</v>
      </c>
    </row>
    <row r="2060" spans="1:13" ht="15.75" customHeight="1">
      <c r="A2060" s="1">
        <v>517</v>
      </c>
      <c r="B2060" s="3">
        <v>518</v>
      </c>
      <c r="C2060" s="3" t="s">
        <v>1564</v>
      </c>
      <c r="D2060" s="3">
        <v>0.1447263629504284</v>
      </c>
      <c r="E2060" s="3">
        <v>0.193557801574708</v>
      </c>
      <c r="F2060" s="3">
        <v>0.61855670103092786</v>
      </c>
      <c r="G2060" s="3">
        <v>0.1099656357388316</v>
      </c>
      <c r="H2060" s="3">
        <v>0.1237113402061856</v>
      </c>
      <c r="I2060" s="3">
        <v>0.28522336769759449</v>
      </c>
      <c r="J2060" s="3">
        <v>3.2504264133470163E-2</v>
      </c>
      <c r="K2060" s="3">
        <v>31746.999999999902</v>
      </c>
      <c r="L2060" s="3" t="s">
        <v>13266</v>
      </c>
      <c r="M2060" s="4" t="str">
        <f ca="1">IFERROR(__xludf.DUMMYFUNCTION("REGEXREPLACE(F519,""\D"", """")"),"#VALUE!")</f>
        <v>#VALUE!</v>
      </c>
    </row>
    <row r="2061" spans="1:13" ht="15.75" customHeight="1">
      <c r="A2061" s="1">
        <v>518</v>
      </c>
      <c r="B2061" s="3">
        <v>519</v>
      </c>
      <c r="C2061" s="3" t="s">
        <v>1566</v>
      </c>
      <c r="D2061" s="3">
        <v>0.1346750553055612</v>
      </c>
      <c r="E2061" s="3">
        <v>0.24319809648215501</v>
      </c>
      <c r="F2061" s="3">
        <v>0.6004842615012107</v>
      </c>
      <c r="G2061" s="3">
        <v>9.6852300242130748E-2</v>
      </c>
      <c r="H2061" s="3">
        <v>0.13317191283292981</v>
      </c>
      <c r="I2061" s="3">
        <v>0.26876513317191281</v>
      </c>
      <c r="J2061" s="3">
        <v>2.9796358199674858E-2</v>
      </c>
      <c r="K2061" s="3">
        <v>47289.099999999627</v>
      </c>
      <c r="L2061" s="3" t="s">
        <v>13267</v>
      </c>
      <c r="M2061" s="4" t="str">
        <f ca="1">IFERROR(__xludf.DUMMYFUNCTION("REGEXREPLACE(F520,""\D"", """")"),"#VALUE!")</f>
        <v>#VALUE!</v>
      </c>
    </row>
    <row r="2062" spans="1:13" ht="15.75" customHeight="1">
      <c r="A2062" s="1">
        <v>525</v>
      </c>
      <c r="B2062" s="3">
        <v>526</v>
      </c>
      <c r="C2062" s="3" t="s">
        <v>1588</v>
      </c>
      <c r="D2062" s="3">
        <v>0.13765386707654251</v>
      </c>
      <c r="E2062" s="3">
        <v>0.25487223854174001</v>
      </c>
      <c r="F2062" s="3">
        <v>0.61352657004830913</v>
      </c>
      <c r="G2062" s="3">
        <v>0.106280193236715</v>
      </c>
      <c r="H2062" s="3">
        <v>0.11594202898550721</v>
      </c>
      <c r="I2062" s="3">
        <v>0.2560386473429952</v>
      </c>
      <c r="J2062" s="3">
        <v>2.883345624121534E-2</v>
      </c>
      <c r="K2062" s="3">
        <v>23117.099999999991</v>
      </c>
      <c r="L2062" s="3" t="s">
        <v>13274</v>
      </c>
      <c r="M2062" s="4" t="str">
        <f ca="1">IFERROR(__xludf.DUMMYFUNCTION("REGEXREPLACE(F527,""\D"", """")"),"#VALUE!")</f>
        <v>#VALUE!</v>
      </c>
    </row>
    <row r="2063" spans="1:13" ht="15.75" customHeight="1">
      <c r="A2063" s="1">
        <v>526</v>
      </c>
      <c r="B2063" s="3">
        <v>527</v>
      </c>
      <c r="C2063" s="3" t="s">
        <v>1590</v>
      </c>
      <c r="D2063" s="3">
        <v>0.17110703489895129</v>
      </c>
      <c r="E2063" s="3">
        <v>0.42036251276038922</v>
      </c>
      <c r="F2063" s="3">
        <v>0.50160771704180063</v>
      </c>
      <c r="G2063" s="3">
        <v>7.3954983922829579E-2</v>
      </c>
      <c r="H2063" s="3">
        <v>6.4308681672025719E-2</v>
      </c>
      <c r="I2063" s="3">
        <v>0.18488745980707399</v>
      </c>
      <c r="J2063" s="3">
        <v>2.2816078365289792E-2</v>
      </c>
      <c r="K2063" s="3">
        <v>68961.299999999552</v>
      </c>
      <c r="L2063" s="3" t="s">
        <v>13275</v>
      </c>
      <c r="M2063" s="4" t="str">
        <f ca="1">IFERROR(__xludf.DUMMYFUNCTION("REGEXREPLACE(F528,""\D"", """")"),"#VALUE!")</f>
        <v>#VALUE!</v>
      </c>
    </row>
    <row r="2064" spans="1:13" ht="15.75" customHeight="1">
      <c r="A2064" s="1">
        <v>527</v>
      </c>
      <c r="B2064" s="3">
        <v>528</v>
      </c>
      <c r="C2064" s="3" t="s">
        <v>1592</v>
      </c>
      <c r="D2064" s="3">
        <v>0.1477021523006504</v>
      </c>
      <c r="E2064" s="3">
        <v>0.19482937155803601</v>
      </c>
      <c r="F2064" s="3">
        <v>0.65757575757575759</v>
      </c>
      <c r="G2064" s="3">
        <v>0.11212121212121209</v>
      </c>
      <c r="H2064" s="3">
        <v>0.1393939393939394</v>
      </c>
      <c r="I2064" s="3">
        <v>0.28484848484848491</v>
      </c>
      <c r="J2064" s="3">
        <v>3.5832928014721599E-2</v>
      </c>
      <c r="K2064" s="3">
        <v>36652.299999999777</v>
      </c>
      <c r="L2064" s="3" t="s">
        <v>13276</v>
      </c>
      <c r="M2064" s="4" t="str">
        <f ca="1">IFERROR(__xludf.DUMMYFUNCTION("REGEXREPLACE(F529,""\D"", """")"),"#VALUE!")</f>
        <v>#VALUE!</v>
      </c>
    </row>
    <row r="2065" spans="1:13" ht="15.75" customHeight="1">
      <c r="A2065" s="1">
        <v>529</v>
      </c>
      <c r="B2065" s="3">
        <v>530</v>
      </c>
      <c r="C2065" s="3" t="s">
        <v>1598</v>
      </c>
      <c r="D2065" s="3">
        <v>0.1749564332786431</v>
      </c>
      <c r="E2065" s="3">
        <v>0.10394662526683041</v>
      </c>
      <c r="F2065" s="3">
        <v>0.58454106280193241</v>
      </c>
      <c r="G2065" s="3">
        <v>0.1111111111111111</v>
      </c>
      <c r="H2065" s="3">
        <v>0.12560386473429949</v>
      </c>
      <c r="I2065" s="3">
        <v>0.30917874396135259</v>
      </c>
      <c r="J2065" s="3">
        <v>3.919731238605341E-2</v>
      </c>
      <c r="K2065" s="3">
        <v>23376.5</v>
      </c>
      <c r="L2065" s="3" t="s">
        <v>13278</v>
      </c>
      <c r="M2065" s="4" t="str">
        <f ca="1">IFERROR(__xludf.DUMMYFUNCTION("REGEXREPLACE(F531,""\D"", """")"),"#VALUE!")</f>
        <v>#VALUE!</v>
      </c>
    </row>
    <row r="2066" spans="1:13" ht="15.75" customHeight="1">
      <c r="A2066" s="1">
        <v>530</v>
      </c>
      <c r="B2066" s="3">
        <v>531</v>
      </c>
      <c r="C2066" s="3" t="s">
        <v>1601</v>
      </c>
      <c r="D2066" s="3">
        <v>0.20517037911799241</v>
      </c>
      <c r="E2066" s="3">
        <v>0.49410129020669458</v>
      </c>
      <c r="F2066" s="3">
        <v>0.45018450184501851</v>
      </c>
      <c r="G2066" s="3">
        <v>5.1660516605166053E-2</v>
      </c>
      <c r="H2066" s="3">
        <v>5.9040590405904057E-2</v>
      </c>
      <c r="I2066" s="3">
        <v>0.16605166051660519</v>
      </c>
      <c r="J2066" s="3">
        <v>2.0344237916082079E-2</v>
      </c>
      <c r="K2066" s="3">
        <v>30495.49999999996</v>
      </c>
      <c r="L2066" s="3" t="s">
        <v>13279</v>
      </c>
      <c r="M2066" s="4" t="str">
        <f ca="1">IFERROR(__xludf.DUMMYFUNCTION("REGEXREPLACE(F532,""\D"", """")"),"#VALUE!")</f>
        <v>#VALUE!</v>
      </c>
    </row>
    <row r="2067" spans="1:13" ht="15.75" customHeight="1">
      <c r="A2067" s="1">
        <v>531</v>
      </c>
      <c r="B2067" s="3">
        <v>532</v>
      </c>
      <c r="C2067" s="3" t="s">
        <v>1603</v>
      </c>
      <c r="D2067" s="3">
        <v>0.1944605571203806</v>
      </c>
      <c r="E2067" s="3">
        <v>0.16477824225736931</v>
      </c>
      <c r="F2067" s="3">
        <v>0.62146892655367236</v>
      </c>
      <c r="G2067" s="3">
        <v>0.1129943502824859</v>
      </c>
      <c r="H2067" s="3">
        <v>0.14689265536723159</v>
      </c>
      <c r="I2067" s="3">
        <v>0.2768361581920904</v>
      </c>
      <c r="J2067" s="3">
        <v>4.7404978113451117E-2</v>
      </c>
      <c r="K2067" s="3">
        <v>19396.000000000018</v>
      </c>
      <c r="L2067" s="3" t="s">
        <v>13280</v>
      </c>
      <c r="M2067" s="4" t="str">
        <f ca="1">IFERROR(__xludf.DUMMYFUNCTION("REGEXREPLACE(F533,""\D"", """")"),"#VALUE!")</f>
        <v>#VALUE!</v>
      </c>
    </row>
    <row r="2068" spans="1:13" ht="15.75" customHeight="1">
      <c r="A2068" s="1">
        <v>535</v>
      </c>
      <c r="B2068" s="3">
        <v>536</v>
      </c>
      <c r="C2068" s="3" t="s">
        <v>1614</v>
      </c>
      <c r="D2068" s="3">
        <v>0.17962811064463871</v>
      </c>
      <c r="E2068" s="3">
        <v>0.5036336897542627</v>
      </c>
      <c r="F2068" s="3">
        <v>0.49843260188087768</v>
      </c>
      <c r="G2068" s="3">
        <v>5.329153605015674E-2</v>
      </c>
      <c r="H2068" s="3">
        <v>5.6426332288401257E-2</v>
      </c>
      <c r="I2068" s="3">
        <v>0.16614420062695931</v>
      </c>
      <c r="J2068" s="3">
        <v>1.7962137312168371E-2</v>
      </c>
      <c r="K2068" s="3">
        <v>34191.999999999847</v>
      </c>
      <c r="L2068" s="3" t="s">
        <v>13284</v>
      </c>
      <c r="M2068" s="4" t="str">
        <f ca="1">IFERROR(__xludf.DUMMYFUNCTION("REGEXREPLACE(F537,""\D"", """")"),"#VALUE!")</f>
        <v>#VALUE!</v>
      </c>
    </row>
    <row r="2069" spans="1:13" ht="15.75" customHeight="1">
      <c r="A2069" s="1">
        <v>536</v>
      </c>
      <c r="B2069" s="3">
        <v>537</v>
      </c>
      <c r="C2069" s="3" t="s">
        <v>1616</v>
      </c>
      <c r="D2069" s="3">
        <v>0.23555099082809719</v>
      </c>
      <c r="E2069" s="3">
        <v>0.5328591445975277</v>
      </c>
      <c r="F2069" s="3">
        <v>0.53378378378378377</v>
      </c>
      <c r="G2069" s="3">
        <v>8.1081081081081086E-2</v>
      </c>
      <c r="H2069" s="3">
        <v>4.72972972972973E-2</v>
      </c>
      <c r="I2069" s="3">
        <v>0.16891891891891889</v>
      </c>
      <c r="J2069" s="3">
        <v>2.7314564603974412E-2</v>
      </c>
      <c r="K2069" s="3">
        <v>32277.399999999889</v>
      </c>
      <c r="L2069" s="3" t="s">
        <v>13285</v>
      </c>
      <c r="M2069" s="4" t="str">
        <f ca="1">IFERROR(__xludf.DUMMYFUNCTION("REGEXREPLACE(F538,""\D"", """")"),"#VALUE!")</f>
        <v>#VALUE!</v>
      </c>
    </row>
    <row r="2070" spans="1:13" ht="15.75" customHeight="1">
      <c r="A2070" s="1">
        <v>537</v>
      </c>
      <c r="B2070" s="3">
        <v>538</v>
      </c>
      <c r="C2070" s="3" t="s">
        <v>1619</v>
      </c>
      <c r="D2070" s="3">
        <v>0.13629593402991619</v>
      </c>
      <c r="E2070" s="3">
        <v>0.17279274925303961</v>
      </c>
      <c r="F2070" s="3">
        <v>0.60165975103734437</v>
      </c>
      <c r="G2070" s="3">
        <v>0.1203319502074689</v>
      </c>
      <c r="H2070" s="3">
        <v>0.1659751037344398</v>
      </c>
      <c r="I2070" s="3">
        <v>0.30290456431535268</v>
      </c>
      <c r="J2070" s="3">
        <v>3.715057631047991E-2</v>
      </c>
      <c r="K2070" s="3">
        <v>27480.2</v>
      </c>
      <c r="L2070" s="3" t="s">
        <v>13286</v>
      </c>
      <c r="M2070" s="4" t="str">
        <f ca="1">IFERROR(__xludf.DUMMYFUNCTION("REGEXREPLACE(F539,""\D"", """")"),"#VALUE!")</f>
        <v>#VALUE!</v>
      </c>
    </row>
    <row r="2071" spans="1:13" ht="15.75" customHeight="1">
      <c r="A2071" s="1">
        <v>538</v>
      </c>
      <c r="B2071" s="3">
        <v>539</v>
      </c>
      <c r="C2071" s="3" t="s">
        <v>1622</v>
      </c>
      <c r="D2071" s="3">
        <v>0.16945578689869581</v>
      </c>
      <c r="E2071" s="3">
        <v>0.14252768141524269</v>
      </c>
      <c r="F2071" s="3">
        <v>0.5851393188854489</v>
      </c>
      <c r="G2071" s="3">
        <v>0.108359133126935</v>
      </c>
      <c r="H2071" s="3">
        <v>0.1207430340557276</v>
      </c>
      <c r="I2071" s="3">
        <v>0.29721362229102172</v>
      </c>
      <c r="J2071" s="3">
        <v>3.7432575683955013E-2</v>
      </c>
      <c r="K2071" s="3">
        <v>37576.299999999821</v>
      </c>
      <c r="L2071" s="3" t="s">
        <v>13287</v>
      </c>
      <c r="M2071" s="4" t="str">
        <f ca="1">IFERROR(__xludf.DUMMYFUNCTION("REGEXREPLACE(F540,""\D"", """")"),"#VALUE!")</f>
        <v>#VALUE!</v>
      </c>
    </row>
    <row r="2072" spans="1:13" ht="15.75" customHeight="1">
      <c r="A2072" s="1">
        <v>539</v>
      </c>
      <c r="B2072" s="3">
        <v>540</v>
      </c>
      <c r="C2072" s="3" t="s">
        <v>1624</v>
      </c>
      <c r="D2072" s="3">
        <v>0.1814146403462378</v>
      </c>
      <c r="E2072" s="3">
        <v>0.13719148180135779</v>
      </c>
      <c r="F2072" s="3">
        <v>0.65859030837004406</v>
      </c>
      <c r="G2072" s="3">
        <v>0.1035242290748899</v>
      </c>
      <c r="H2072" s="3">
        <v>0.15198237885462551</v>
      </c>
      <c r="I2072" s="3">
        <v>0.29515418502202639</v>
      </c>
      <c r="J2072" s="3">
        <v>4.4540872510419133E-2</v>
      </c>
      <c r="K2072" s="3">
        <v>49229.699999999561</v>
      </c>
      <c r="L2072" s="3" t="s">
        <v>13288</v>
      </c>
      <c r="M2072" s="4" t="str">
        <f ca="1">IFERROR(__xludf.DUMMYFUNCTION("REGEXREPLACE(F541,""\D"", """")"),"#VALUE!")</f>
        <v>#VALUE!</v>
      </c>
    </row>
    <row r="2073" spans="1:13" ht="15.75" customHeight="1">
      <c r="A2073" s="1">
        <v>541</v>
      </c>
      <c r="B2073" s="3">
        <v>542</v>
      </c>
      <c r="C2073" s="3" t="s">
        <v>1630</v>
      </c>
      <c r="D2073" s="3">
        <v>0.18306406719778601</v>
      </c>
      <c r="E2073" s="3">
        <v>0.117976440804393</v>
      </c>
      <c r="F2073" s="3">
        <v>0.6470588235294118</v>
      </c>
      <c r="G2073" s="3">
        <v>0.21008403361344541</v>
      </c>
      <c r="H2073" s="3">
        <v>7.5630252100840331E-2</v>
      </c>
      <c r="I2073" s="3">
        <v>0.33613445378151258</v>
      </c>
      <c r="J2073" s="3">
        <v>4.2545076581500113E-2</v>
      </c>
      <c r="K2073" s="3">
        <v>13802.400000000031</v>
      </c>
      <c r="L2073" s="3" t="s">
        <v>13290</v>
      </c>
      <c r="M2073" s="4" t="str">
        <f ca="1">IFERROR(__xludf.DUMMYFUNCTION("REGEXREPLACE(F543,""\D"", """")"),"#VALUE!")</f>
        <v>#VALUE!</v>
      </c>
    </row>
    <row r="2074" spans="1:13" ht="15.75" customHeight="1">
      <c r="A2074" s="1">
        <v>543</v>
      </c>
      <c r="B2074" s="3">
        <v>544</v>
      </c>
      <c r="C2074" s="3" t="s">
        <v>1636</v>
      </c>
      <c r="D2074" s="3">
        <v>0.19958921204493271</v>
      </c>
      <c r="E2074" s="3">
        <v>0.17177287380385861</v>
      </c>
      <c r="F2074" s="3">
        <v>0.60928961748633881</v>
      </c>
      <c r="G2074" s="3">
        <v>0.1010928961748634</v>
      </c>
      <c r="H2074" s="3">
        <v>0.13387978142076501</v>
      </c>
      <c r="I2074" s="3">
        <v>0.28688524590163927</v>
      </c>
      <c r="J2074" s="3">
        <v>4.5094417072370913E-2</v>
      </c>
      <c r="K2074" s="3">
        <v>40483.299999999748</v>
      </c>
      <c r="L2074" s="3" t="s">
        <v>13292</v>
      </c>
      <c r="M2074" s="4" t="str">
        <f ca="1">IFERROR(__xludf.DUMMYFUNCTION("REGEXREPLACE(F545,""\D"", """")"),"#VALUE!")</f>
        <v>#VALUE!</v>
      </c>
    </row>
    <row r="2075" spans="1:13" ht="15.75" customHeight="1">
      <c r="A2075" s="1">
        <v>544</v>
      </c>
      <c r="B2075" s="3">
        <v>545</v>
      </c>
      <c r="C2075" s="3" t="s">
        <v>1639</v>
      </c>
      <c r="D2075" s="3">
        <v>0.1703493072303178</v>
      </c>
      <c r="E2075" s="3">
        <v>0.1687120592027892</v>
      </c>
      <c r="F2075" s="3">
        <v>0.6470588235294118</v>
      </c>
      <c r="G2075" s="3">
        <v>0.1372549019607843</v>
      </c>
      <c r="H2075" s="3">
        <v>0.13445378151260501</v>
      </c>
      <c r="I2075" s="3">
        <v>0.2969187675070028</v>
      </c>
      <c r="J2075" s="3">
        <v>4.5160521016972897E-2</v>
      </c>
      <c r="K2075" s="3">
        <v>40424.29999999977</v>
      </c>
      <c r="L2075" s="3" t="s">
        <v>13293</v>
      </c>
      <c r="M2075" s="4" t="str">
        <f ca="1">IFERROR(__xludf.DUMMYFUNCTION("REGEXREPLACE(F546,""\D"", """")"),"#VALUE!")</f>
        <v>#VALUE!</v>
      </c>
    </row>
    <row r="2076" spans="1:13" ht="15.75" customHeight="1">
      <c r="A2076" s="1">
        <v>545</v>
      </c>
      <c r="B2076" s="3">
        <v>546</v>
      </c>
      <c r="C2076" s="3" t="s">
        <v>1642</v>
      </c>
      <c r="D2076" s="3">
        <v>0.15036681413873709</v>
      </c>
      <c r="E2076" s="3">
        <v>0.23383181465843811</v>
      </c>
      <c r="F2076" s="3">
        <v>0.56617647058823528</v>
      </c>
      <c r="G2076" s="3">
        <v>0.1176470588235294</v>
      </c>
      <c r="H2076" s="3">
        <v>0.1470588235294118</v>
      </c>
      <c r="I2076" s="3">
        <v>0.3014705882352941</v>
      </c>
      <c r="J2076" s="3">
        <v>3.6843668021063078E-2</v>
      </c>
      <c r="K2076" s="3">
        <v>15749.000000000029</v>
      </c>
      <c r="L2076" s="3" t="s">
        <v>13294</v>
      </c>
      <c r="M2076" s="4" t="str">
        <f ca="1">IFERROR(__xludf.DUMMYFUNCTION("REGEXREPLACE(F547,""\D"", """")"),"#VALUE!")</f>
        <v>#VALUE!</v>
      </c>
    </row>
    <row r="2077" spans="1:13" ht="15.75" customHeight="1">
      <c r="A2077" s="1">
        <v>547</v>
      </c>
      <c r="B2077" s="3">
        <v>548</v>
      </c>
      <c r="C2077" s="3" t="s">
        <v>1648</v>
      </c>
      <c r="D2077" s="3">
        <v>0.15292819100689131</v>
      </c>
      <c r="E2077" s="3">
        <v>0.45662672757217299</v>
      </c>
      <c r="F2077" s="3">
        <v>0.50539568345323738</v>
      </c>
      <c r="G2077" s="3">
        <v>6.654676258992806E-2</v>
      </c>
      <c r="H2077" s="3">
        <v>6.2949640287769781E-2</v>
      </c>
      <c r="I2077" s="3">
        <v>0.1726618705035971</v>
      </c>
      <c r="J2077" s="3">
        <v>1.8978323768983649E-2</v>
      </c>
      <c r="K2077" s="3">
        <v>59623.499999999462</v>
      </c>
      <c r="L2077" s="3" t="s">
        <v>13296</v>
      </c>
      <c r="M2077" s="4" t="str">
        <f ca="1">IFERROR(__xludf.DUMMYFUNCTION("REGEXREPLACE(F549,""\D"", """")"),"#VALUE!")</f>
        <v>#VALUE!</v>
      </c>
    </row>
    <row r="2078" spans="1:13" ht="15.75" customHeight="1">
      <c r="A2078" s="1">
        <v>550</v>
      </c>
      <c r="B2078" s="3">
        <v>551</v>
      </c>
      <c r="C2078" s="3" t="s">
        <v>1656</v>
      </c>
      <c r="D2078" s="3">
        <v>0.18527865070356991</v>
      </c>
      <c r="E2078" s="3">
        <v>0.23090381910202831</v>
      </c>
      <c r="F2078" s="3">
        <v>0.64102564102564108</v>
      </c>
      <c r="G2078" s="3">
        <v>9.3240093240093247E-2</v>
      </c>
      <c r="H2078" s="3">
        <v>0.12587412587412589</v>
      </c>
      <c r="I2078" s="3">
        <v>0.25874125874125881</v>
      </c>
      <c r="J2078" s="3">
        <v>3.9085960469388087E-2</v>
      </c>
      <c r="K2078" s="3">
        <v>46277.999999999629</v>
      </c>
      <c r="L2078" s="3" t="s">
        <v>13299</v>
      </c>
      <c r="M2078" s="4" t="str">
        <f ca="1">IFERROR(__xludf.DUMMYFUNCTION("REGEXREPLACE(F552,""\D"", """")"),"#VALUE!")</f>
        <v>#VALUE!</v>
      </c>
    </row>
    <row r="2079" spans="1:13" ht="15.75" customHeight="1">
      <c r="A2079" s="1">
        <v>552</v>
      </c>
      <c r="B2079" s="3">
        <v>553</v>
      </c>
      <c r="C2079" s="3" t="s">
        <v>1661</v>
      </c>
      <c r="D2079" s="3">
        <v>0.14829907312884241</v>
      </c>
      <c r="E2079" s="3">
        <v>0.16567865101247589</v>
      </c>
      <c r="F2079" s="3">
        <v>0.54736842105263162</v>
      </c>
      <c r="G2079" s="3">
        <v>0.10526315789473679</v>
      </c>
      <c r="H2079" s="3">
        <v>0.12631578947368419</v>
      </c>
      <c r="I2079" s="3">
        <v>0.26315789473684209</v>
      </c>
      <c r="J2079" s="3">
        <v>3.0102801561828599E-2</v>
      </c>
      <c r="K2079" s="3">
        <v>10993.40000000002</v>
      </c>
      <c r="L2079" s="3" t="s">
        <v>13301</v>
      </c>
      <c r="M2079" s="4" t="str">
        <f ca="1">IFERROR(__xludf.DUMMYFUNCTION("REGEXREPLACE(F554,""\D"", """")"),"#VALUE!")</f>
        <v>#VALUE!</v>
      </c>
    </row>
    <row r="2080" spans="1:13" ht="15.75" customHeight="1">
      <c r="A2080" s="1">
        <v>558</v>
      </c>
      <c r="B2080" s="3">
        <v>559</v>
      </c>
      <c r="C2080" s="3" t="s">
        <v>1680</v>
      </c>
      <c r="D2080" s="3">
        <v>0.14902473105087821</v>
      </c>
      <c r="E2080" s="3">
        <v>0.18867751738581909</v>
      </c>
      <c r="F2080" s="3">
        <v>0.61274509803921573</v>
      </c>
      <c r="G2080" s="3">
        <v>7.8431372549019607E-2</v>
      </c>
      <c r="H2080" s="3">
        <v>0.13235294117647059</v>
      </c>
      <c r="I2080" s="3">
        <v>0.27450980392156871</v>
      </c>
      <c r="J2080" s="3">
        <v>2.8614703460622361E-2</v>
      </c>
      <c r="K2080" s="3">
        <v>23322.80000000001</v>
      </c>
      <c r="L2080" s="3" t="s">
        <v>13307</v>
      </c>
      <c r="M2080" s="4" t="str">
        <f ca="1">IFERROR(__xludf.DUMMYFUNCTION("REGEXREPLACE(F560,""\D"", """")"),"#VALUE!")</f>
        <v>#VALUE!</v>
      </c>
    </row>
    <row r="2081" spans="1:13" ht="15.75" customHeight="1">
      <c r="A2081" s="1">
        <v>559</v>
      </c>
      <c r="B2081" s="3">
        <v>560</v>
      </c>
      <c r="C2081" s="3" t="s">
        <v>1682</v>
      </c>
      <c r="D2081" s="3">
        <v>0.12429336801610059</v>
      </c>
      <c r="E2081" s="3">
        <v>0.26578909310259069</v>
      </c>
      <c r="F2081" s="3">
        <v>0.5377777777777778</v>
      </c>
      <c r="G2081" s="3">
        <v>8.4444444444444447E-2</v>
      </c>
      <c r="H2081" s="3">
        <v>0.12</v>
      </c>
      <c r="I2081" s="3">
        <v>0.24444444444444441</v>
      </c>
      <c r="J2081" s="3">
        <v>2.3615476205322099E-2</v>
      </c>
      <c r="K2081" s="3">
        <v>26431.499999999982</v>
      </c>
      <c r="L2081" s="3" t="s">
        <v>13308</v>
      </c>
      <c r="M2081" s="4" t="str">
        <f ca="1">IFERROR(__xludf.DUMMYFUNCTION("REGEXREPLACE(F561,""\D"", """")"),"#VALUE!")</f>
        <v>#VALUE!</v>
      </c>
    </row>
    <row r="2082" spans="1:13" ht="15.75" customHeight="1">
      <c r="A2082" s="1">
        <v>563</v>
      </c>
      <c r="B2082" s="3">
        <v>564</v>
      </c>
      <c r="C2082" s="3" t="s">
        <v>1695</v>
      </c>
      <c r="D2082" s="3">
        <v>0.26187432733117277</v>
      </c>
      <c r="E2082" s="3">
        <v>0.87852507116989742</v>
      </c>
      <c r="F2082" s="3">
        <v>0.50458715596330272</v>
      </c>
      <c r="G2082" s="3">
        <v>7.3394495412844041E-2</v>
      </c>
      <c r="H2082" s="3">
        <v>3.669724770642202E-2</v>
      </c>
      <c r="I2082" s="3">
        <v>0.1100917431192661</v>
      </c>
      <c r="J2082" s="3">
        <v>2.055917506927878E-2</v>
      </c>
      <c r="K2082" s="3">
        <v>11815.80000000003</v>
      </c>
      <c r="L2082" s="3" t="s">
        <v>13312</v>
      </c>
      <c r="M2082" s="4" t="str">
        <f ca="1">IFERROR(__xludf.DUMMYFUNCTION("REGEXREPLACE(F565,""\D"", """")"),"#VALUE!")</f>
        <v>#VALUE!</v>
      </c>
    </row>
    <row r="2083" spans="1:13" ht="15.75" customHeight="1">
      <c r="A2083" s="1">
        <v>564</v>
      </c>
      <c r="B2083" s="3">
        <v>565</v>
      </c>
      <c r="C2083" s="3" t="s">
        <v>1697</v>
      </c>
      <c r="D2083" s="3">
        <v>0.2440866775021682</v>
      </c>
      <c r="E2083" s="3">
        <v>0.6353443598711932</v>
      </c>
      <c r="F2083" s="3">
        <v>0.51538461538461533</v>
      </c>
      <c r="G2083" s="3">
        <v>8.461538461538462E-2</v>
      </c>
      <c r="H2083" s="3">
        <v>6.1538461538461542E-2</v>
      </c>
      <c r="I2083" s="3">
        <v>0.15384615384615391</v>
      </c>
      <c r="J2083" s="3">
        <v>2.9791471504348861E-2</v>
      </c>
      <c r="K2083" s="3">
        <v>14296.900000000031</v>
      </c>
      <c r="L2083" s="3" t="s">
        <v>13313</v>
      </c>
      <c r="M2083" s="4" t="str">
        <f ca="1">IFERROR(__xludf.DUMMYFUNCTION("REGEXREPLACE(F566,""\D"", """")"),"#VALUE!")</f>
        <v>#VALUE!</v>
      </c>
    </row>
    <row r="2084" spans="1:13" ht="15.75" customHeight="1">
      <c r="A2084" s="1">
        <v>566</v>
      </c>
      <c r="B2084" s="3">
        <v>567</v>
      </c>
      <c r="C2084" s="3" t="s">
        <v>1703</v>
      </c>
      <c r="D2084" s="3">
        <v>0.15817420265754339</v>
      </c>
      <c r="E2084" s="3">
        <v>0.17233072791408219</v>
      </c>
      <c r="F2084" s="3">
        <v>0.64143426294820716</v>
      </c>
      <c r="G2084" s="3">
        <v>0.11155378486055779</v>
      </c>
      <c r="H2084" s="3">
        <v>0.1195219123505976</v>
      </c>
      <c r="I2084" s="3">
        <v>0.27490039840637448</v>
      </c>
      <c r="J2084" s="3">
        <v>3.492231448885124E-2</v>
      </c>
      <c r="K2084" s="3">
        <v>29272.199999999979</v>
      </c>
      <c r="L2084" s="3" t="s">
        <v>13315</v>
      </c>
      <c r="M2084" s="4" t="str">
        <f ca="1">IFERROR(__xludf.DUMMYFUNCTION("REGEXREPLACE(F568,""\D"", """")"),"#VALUE!")</f>
        <v>#VALUE!</v>
      </c>
    </row>
    <row r="2085" spans="1:13" ht="15.75" customHeight="1">
      <c r="A2085" s="1">
        <v>567</v>
      </c>
      <c r="B2085" s="3">
        <v>568</v>
      </c>
      <c r="C2085" s="3" t="s">
        <v>1706</v>
      </c>
      <c r="D2085" s="3">
        <v>0.2117843310840983</v>
      </c>
      <c r="E2085" s="3">
        <v>0.19037408707811029</v>
      </c>
      <c r="F2085" s="3">
        <v>0.60869565217391308</v>
      </c>
      <c r="G2085" s="3">
        <v>9.7826086956521743E-2</v>
      </c>
      <c r="H2085" s="3">
        <v>0.1630434782608696</v>
      </c>
      <c r="I2085" s="3">
        <v>0.29347826086956519</v>
      </c>
      <c r="J2085" s="3">
        <v>4.7669339950626832E-2</v>
      </c>
      <c r="K2085" s="3">
        <v>10464.60000000002</v>
      </c>
      <c r="L2085" s="3" t="s">
        <v>13316</v>
      </c>
      <c r="M2085" s="4" t="str">
        <f ca="1">IFERROR(__xludf.DUMMYFUNCTION("REGEXREPLACE(F569,""\D"", """")"),"#VALUE!")</f>
        <v>#VALUE!</v>
      </c>
    </row>
    <row r="2086" spans="1:13" ht="15.75" customHeight="1">
      <c r="A2086" s="1">
        <v>571</v>
      </c>
      <c r="B2086" s="3">
        <v>572</v>
      </c>
      <c r="C2086" s="3" t="s">
        <v>1717</v>
      </c>
      <c r="D2086" s="3">
        <v>0.12958086143295619</v>
      </c>
      <c r="E2086" s="3">
        <v>0.21847921175730131</v>
      </c>
      <c r="F2086" s="3">
        <v>0.58101851851851849</v>
      </c>
      <c r="G2086" s="3">
        <v>0.1064814814814815</v>
      </c>
      <c r="H2086" s="3">
        <v>0.125</v>
      </c>
      <c r="I2086" s="3">
        <v>0.28703703703703698</v>
      </c>
      <c r="J2086" s="3">
        <v>2.9147335845276619E-2</v>
      </c>
      <c r="K2086" s="3">
        <v>49097.399999999609</v>
      </c>
      <c r="L2086" s="3" t="s">
        <v>13320</v>
      </c>
      <c r="M2086" s="4" t="str">
        <f ca="1">IFERROR(__xludf.DUMMYFUNCTION("REGEXREPLACE(F573,""\D"", """")"),"#VALUE!")</f>
        <v>#VALUE!</v>
      </c>
    </row>
    <row r="2087" spans="1:13" ht="15.75" customHeight="1">
      <c r="A2087" s="1">
        <v>572</v>
      </c>
      <c r="B2087" s="3">
        <v>573</v>
      </c>
      <c r="C2087" s="3" t="s">
        <v>1720</v>
      </c>
      <c r="D2087" s="3">
        <v>0.17833735709335621</v>
      </c>
      <c r="E2087" s="3">
        <v>0.15888900732858491</v>
      </c>
      <c r="F2087" s="3">
        <v>0.63430420711974111</v>
      </c>
      <c r="G2087" s="3">
        <v>0.12297734627831711</v>
      </c>
      <c r="H2087" s="3">
        <v>0.1003236245954693</v>
      </c>
      <c r="I2087" s="3">
        <v>0.28155339805825241</v>
      </c>
      <c r="J2087" s="3">
        <v>3.8150502432450301E-2</v>
      </c>
      <c r="K2087" s="3">
        <v>35142.59999999986</v>
      </c>
      <c r="L2087" s="3" t="s">
        <v>13321</v>
      </c>
      <c r="M2087" s="4" t="str">
        <f ca="1">IFERROR(__xludf.DUMMYFUNCTION("REGEXREPLACE(F574,""\D"", """")"),"#VALUE!")</f>
        <v>#VALUE!</v>
      </c>
    </row>
    <row r="2088" spans="1:13" ht="15.75" customHeight="1">
      <c r="A2088" s="1">
        <v>575</v>
      </c>
      <c r="B2088" s="3">
        <v>576</v>
      </c>
      <c r="C2088" s="3" t="s">
        <v>1728</v>
      </c>
      <c r="D2088" s="3">
        <v>0.1443237442355208</v>
      </c>
      <c r="E2088" s="3">
        <v>0.94667327455278749</v>
      </c>
      <c r="F2088" s="3">
        <v>0.46666666666666667</v>
      </c>
      <c r="G2088" s="3">
        <v>7.4999999999999997E-2</v>
      </c>
      <c r="H2088" s="3">
        <v>1.666666666666667E-2</v>
      </c>
      <c r="I2088" s="3">
        <v>0.1</v>
      </c>
      <c r="J2088" s="3">
        <v>9.0405083462248084E-3</v>
      </c>
      <c r="K2088" s="3">
        <v>13217.100000000029</v>
      </c>
      <c r="L2088" s="3" t="s">
        <v>13324</v>
      </c>
      <c r="M2088" s="4" t="str">
        <f ca="1">IFERROR(__xludf.DUMMYFUNCTION("REGEXREPLACE(F577,""\D"", """")"),"#VALUE!")</f>
        <v>#VALUE!</v>
      </c>
    </row>
    <row r="2089" spans="1:13" ht="15.75" customHeight="1">
      <c r="A2089" s="1">
        <v>576</v>
      </c>
      <c r="B2089" s="3">
        <v>577</v>
      </c>
      <c r="C2089" s="3" t="s">
        <v>1730</v>
      </c>
      <c r="D2089" s="3">
        <v>0.16210542832724559</v>
      </c>
      <c r="E2089" s="3">
        <v>0.15421095057508369</v>
      </c>
      <c r="F2089" s="3">
        <v>0.64375000000000004</v>
      </c>
      <c r="G2089" s="3">
        <v>0.14374999999999999</v>
      </c>
      <c r="H2089" s="3">
        <v>0.1</v>
      </c>
      <c r="I2089" s="3">
        <v>0.28749999999999998</v>
      </c>
      <c r="J2089" s="3">
        <v>3.6332357946779748E-2</v>
      </c>
      <c r="K2089" s="3">
        <v>17878.000000000011</v>
      </c>
      <c r="L2089" s="3" t="s">
        <v>13325</v>
      </c>
      <c r="M2089" s="4" t="str">
        <f ca="1">IFERROR(__xludf.DUMMYFUNCTION("REGEXREPLACE(F578,""\D"", """")"),"#VALUE!")</f>
        <v>#VALUE!</v>
      </c>
    </row>
    <row r="2090" spans="1:13" ht="15.75" customHeight="1">
      <c r="A2090" s="1">
        <v>577</v>
      </c>
      <c r="B2090" s="3">
        <v>578</v>
      </c>
      <c r="C2090" s="3" t="s">
        <v>1733</v>
      </c>
      <c r="D2090" s="3">
        <v>0.15349077542788889</v>
      </c>
      <c r="E2090" s="3">
        <v>0.50093312694979364</v>
      </c>
      <c r="F2090" s="3">
        <v>0.53333333333333333</v>
      </c>
      <c r="G2090" s="3">
        <v>6.4516129032258063E-2</v>
      </c>
      <c r="H2090" s="3">
        <v>5.3763440860215048E-2</v>
      </c>
      <c r="I2090" s="3">
        <v>0.1591397849462366</v>
      </c>
      <c r="J2090" s="3">
        <v>1.7115023160224192E-2</v>
      </c>
      <c r="K2090" s="3">
        <v>49375.099999999577</v>
      </c>
      <c r="L2090" s="3" t="s">
        <v>13326</v>
      </c>
      <c r="M2090" s="4" t="str">
        <f ca="1">IFERROR(__xludf.DUMMYFUNCTION("REGEXREPLACE(F579,""\D"", """")"),"#VALUE!")</f>
        <v>#VALUE!</v>
      </c>
    </row>
    <row r="2091" spans="1:13" ht="15.75" customHeight="1">
      <c r="A2091" s="1">
        <v>578</v>
      </c>
      <c r="B2091" s="3">
        <v>579</v>
      </c>
      <c r="C2091" s="3" t="s">
        <v>1735</v>
      </c>
      <c r="D2091" s="3">
        <v>0.1724811588003759</v>
      </c>
      <c r="E2091" s="3">
        <v>0.82614574188527445</v>
      </c>
      <c r="F2091" s="3">
        <v>0.43523316062176159</v>
      </c>
      <c r="G2091" s="3">
        <v>5.6994818652849742E-2</v>
      </c>
      <c r="H2091" s="3">
        <v>3.6269430051813469E-2</v>
      </c>
      <c r="I2091" s="3">
        <v>0.1243523316062176</v>
      </c>
      <c r="J2091" s="3">
        <v>1.307831550147146E-2</v>
      </c>
      <c r="K2091" s="3">
        <v>20947.900000000009</v>
      </c>
      <c r="L2091" s="3" t="s">
        <v>13327</v>
      </c>
      <c r="M2091" s="4" t="str">
        <f ca="1">IFERROR(__xludf.DUMMYFUNCTION("REGEXREPLACE(F580,""\D"", """")"),"#VALUE!")</f>
        <v>#VALUE!</v>
      </c>
    </row>
    <row r="2092" spans="1:13" ht="15.75" customHeight="1">
      <c r="A2092" s="1">
        <v>579</v>
      </c>
      <c r="B2092" s="3">
        <v>580</v>
      </c>
      <c r="C2092" s="3" t="s">
        <v>1737</v>
      </c>
      <c r="D2092" s="3">
        <v>0.2022056643710981</v>
      </c>
      <c r="E2092" s="3">
        <v>0.59154489264279053</v>
      </c>
      <c r="F2092" s="3">
        <v>0.53714285714285714</v>
      </c>
      <c r="G2092" s="3">
        <v>5.7142857142857141E-2</v>
      </c>
      <c r="H2092" s="3">
        <v>3.7142857142857137E-2</v>
      </c>
      <c r="I2092" s="3">
        <v>0.1485714285714286</v>
      </c>
      <c r="J2092" s="3">
        <v>1.7078528348721062E-2</v>
      </c>
      <c r="K2092" s="3">
        <v>37883.599999999788</v>
      </c>
      <c r="L2092" s="3" t="s">
        <v>13328</v>
      </c>
      <c r="M2092" s="4" t="str">
        <f ca="1">IFERROR(__xludf.DUMMYFUNCTION("REGEXREPLACE(F581,""\D"", """")"),"#VALUE!")</f>
        <v>#VALUE!</v>
      </c>
    </row>
    <row r="2093" spans="1:13" ht="15.75" customHeight="1">
      <c r="A2093" s="1">
        <v>581</v>
      </c>
      <c r="B2093" s="3">
        <v>582</v>
      </c>
      <c r="C2093" s="3" t="s">
        <v>1742</v>
      </c>
      <c r="D2093" s="3">
        <v>0.17256292522376271</v>
      </c>
      <c r="E2093" s="3">
        <v>0.56040322859065639</v>
      </c>
      <c r="F2093" s="3">
        <v>0.5307017543859649</v>
      </c>
      <c r="G2093" s="3">
        <v>7.8947368421052627E-2</v>
      </c>
      <c r="H2093" s="3">
        <v>6.1403508771929821E-2</v>
      </c>
      <c r="I2093" s="3">
        <v>0.1798245614035088</v>
      </c>
      <c r="J2093" s="3">
        <v>2.18623333725434E-2</v>
      </c>
      <c r="K2093" s="3">
        <v>24383.200000000001</v>
      </c>
      <c r="L2093" s="3" t="s">
        <v>13330</v>
      </c>
      <c r="M2093" s="4" t="str">
        <f ca="1">IFERROR(__xludf.DUMMYFUNCTION("REGEXREPLACE(F583,""\D"", """")"),"#VALUE!")</f>
        <v>#VALUE!</v>
      </c>
    </row>
    <row r="2094" spans="1:13" ht="15.75" customHeight="1">
      <c r="A2094" s="1">
        <v>582</v>
      </c>
      <c r="B2094" s="3">
        <v>583</v>
      </c>
      <c r="C2094" s="3" t="s">
        <v>1745</v>
      </c>
      <c r="D2094" s="3">
        <v>0.17848181984237291</v>
      </c>
      <c r="E2094" s="3">
        <v>0.64699169682778046</v>
      </c>
      <c r="F2094" s="3">
        <v>0.50796812749003983</v>
      </c>
      <c r="G2094" s="3">
        <v>6.5737051792828682E-2</v>
      </c>
      <c r="H2094" s="3">
        <v>5.3784860557768932E-2</v>
      </c>
      <c r="I2094" s="3">
        <v>0.15537848605577689</v>
      </c>
      <c r="J2094" s="3">
        <v>2.0202545775124151E-2</v>
      </c>
      <c r="K2094" s="3">
        <v>54219.79999999945</v>
      </c>
      <c r="L2094" s="3" t="s">
        <v>13331</v>
      </c>
      <c r="M2094" s="4" t="str">
        <f ca="1">IFERROR(__xludf.DUMMYFUNCTION("REGEXREPLACE(F584,""\D"", """")"),"#VALUE!")</f>
        <v>#VALUE!</v>
      </c>
    </row>
    <row r="2095" spans="1:13" ht="15.75" customHeight="1">
      <c r="A2095" s="1">
        <v>583</v>
      </c>
      <c r="B2095" s="3">
        <v>584</v>
      </c>
      <c r="C2095" s="3" t="s">
        <v>1748</v>
      </c>
      <c r="D2095" s="3">
        <v>0.17722056001050679</v>
      </c>
      <c r="E2095" s="3">
        <v>0.16252119859558509</v>
      </c>
      <c r="F2095" s="3">
        <v>0.65753424657534243</v>
      </c>
      <c r="G2095" s="3">
        <v>0.13698630136986301</v>
      </c>
      <c r="H2095" s="3">
        <v>0.13013698630136991</v>
      </c>
      <c r="I2095" s="3">
        <v>0.31506849315068491</v>
      </c>
      <c r="J2095" s="3">
        <v>4.4387909760317729E-2</v>
      </c>
      <c r="K2095" s="3">
        <v>16534.500000000029</v>
      </c>
      <c r="L2095" s="3" t="s">
        <v>13332</v>
      </c>
      <c r="M2095" s="4" t="str">
        <f ca="1">IFERROR(__xludf.DUMMYFUNCTION("REGEXREPLACE(F585,""\D"", """")"),"#VALUE!")</f>
        <v>#VALUE!</v>
      </c>
    </row>
    <row r="2096" spans="1:13" ht="15.75" customHeight="1">
      <c r="A2096" s="1">
        <v>585</v>
      </c>
      <c r="B2096" s="3">
        <v>586</v>
      </c>
      <c r="C2096" s="3" t="s">
        <v>1756</v>
      </c>
      <c r="D2096" s="3">
        <v>0.1861636917763714</v>
      </c>
      <c r="E2096" s="3">
        <v>0.230988772589998</v>
      </c>
      <c r="F2096" s="3">
        <v>0.6074074074074074</v>
      </c>
      <c r="G2096" s="3">
        <v>9.6296296296296297E-2</v>
      </c>
      <c r="H2096" s="3">
        <v>0.15555555555555561</v>
      </c>
      <c r="I2096" s="3">
        <v>0.2814814814814815</v>
      </c>
      <c r="J2096" s="3">
        <v>4.2128475806232871E-2</v>
      </c>
      <c r="K2096" s="3">
        <v>14809.70000000003</v>
      </c>
      <c r="L2096" s="3" t="s">
        <v>13334</v>
      </c>
      <c r="M2096" s="4" t="str">
        <f ca="1">IFERROR(__xludf.DUMMYFUNCTION("REGEXREPLACE(F587,""\D"", """")"),"#VALUE!")</f>
        <v>#VALUE!</v>
      </c>
    </row>
    <row r="2097" spans="1:13" ht="15.75" customHeight="1">
      <c r="A2097" s="1">
        <v>586</v>
      </c>
      <c r="B2097" s="3">
        <v>587</v>
      </c>
      <c r="C2097" s="3" t="s">
        <v>1759</v>
      </c>
      <c r="D2097" s="3">
        <v>0.14597376097020379</v>
      </c>
      <c r="E2097" s="3">
        <v>0.16479191605680199</v>
      </c>
      <c r="F2097" s="3">
        <v>0.62608695652173918</v>
      </c>
      <c r="G2097" s="3">
        <v>9.5652173913043481E-2</v>
      </c>
      <c r="H2097" s="3">
        <v>0.1391304347826087</v>
      </c>
      <c r="I2097" s="3">
        <v>0.30434782608695649</v>
      </c>
      <c r="J2097" s="3">
        <v>3.0419147196434879E-2</v>
      </c>
      <c r="K2097" s="3">
        <v>12911.100000000029</v>
      </c>
      <c r="L2097" s="3" t="s">
        <v>13335</v>
      </c>
      <c r="M2097" s="4" t="str">
        <f ca="1">IFERROR(__xludf.DUMMYFUNCTION("REGEXREPLACE(F588,""\D"", """")"),"#VALUE!")</f>
        <v>#VALUE!</v>
      </c>
    </row>
    <row r="2098" spans="1:13" ht="15.75" customHeight="1">
      <c r="A2098" s="1">
        <v>588</v>
      </c>
      <c r="B2098" s="3">
        <v>589</v>
      </c>
      <c r="C2098" s="3" t="s">
        <v>1767</v>
      </c>
      <c r="D2098" s="3">
        <v>0.13255939735200681</v>
      </c>
      <c r="E2098" s="3">
        <v>0.33205605864379639</v>
      </c>
      <c r="F2098" s="3">
        <v>0.60103626943005184</v>
      </c>
      <c r="G2098" s="3">
        <v>7.2538860103626937E-2</v>
      </c>
      <c r="H2098" s="3">
        <v>0.1036269430051813</v>
      </c>
      <c r="I2098" s="3">
        <v>0.2176165803108808</v>
      </c>
      <c r="J2098" s="3">
        <v>2.1158498076670119E-2</v>
      </c>
      <c r="K2098" s="3">
        <v>21426.899999999991</v>
      </c>
      <c r="L2098" s="3" t="s">
        <v>13337</v>
      </c>
      <c r="M2098" s="4" t="str">
        <f ca="1">IFERROR(__xludf.DUMMYFUNCTION("REGEXREPLACE(F590,""\D"", """")"),"#VALUE!")</f>
        <v>#VALUE!</v>
      </c>
    </row>
    <row r="2099" spans="1:13" ht="15.75" customHeight="1">
      <c r="A2099" s="1">
        <v>590</v>
      </c>
      <c r="B2099" s="3">
        <v>591</v>
      </c>
      <c r="C2099" s="3" t="s">
        <v>1772</v>
      </c>
      <c r="D2099" s="3">
        <v>0.20235600552809471</v>
      </c>
      <c r="E2099" s="3">
        <v>0.60831390018505838</v>
      </c>
      <c r="F2099" s="3">
        <v>0.55837563451776651</v>
      </c>
      <c r="G2099" s="3">
        <v>5.5837563451776651E-2</v>
      </c>
      <c r="H2099" s="3">
        <v>3.2994923857868022E-2</v>
      </c>
      <c r="I2099" s="3">
        <v>0.14720812182741119</v>
      </c>
      <c r="J2099" s="3">
        <v>1.613519534228771E-2</v>
      </c>
      <c r="K2099" s="3">
        <v>42114.399999999703</v>
      </c>
      <c r="L2099" s="3" t="s">
        <v>13339</v>
      </c>
      <c r="M2099" s="4" t="str">
        <f ca="1">IFERROR(__xludf.DUMMYFUNCTION("REGEXREPLACE(F592,""\D"", """")"),"#VALUE!")</f>
        <v>#VALUE!</v>
      </c>
    </row>
    <row r="2100" spans="1:13" ht="15.75" customHeight="1">
      <c r="A2100" s="1">
        <v>591</v>
      </c>
      <c r="B2100" s="3">
        <v>592</v>
      </c>
      <c r="C2100" s="3" t="s">
        <v>1775</v>
      </c>
      <c r="D2100" s="3">
        <v>0.15340123569024269</v>
      </c>
      <c r="E2100" s="3">
        <v>0.22001123750332</v>
      </c>
      <c r="F2100" s="3">
        <v>0.58685446009389675</v>
      </c>
      <c r="G2100" s="3">
        <v>9.3896713615023469E-2</v>
      </c>
      <c r="H2100" s="3">
        <v>0.1314553990610329</v>
      </c>
      <c r="I2100" s="3">
        <v>0.25352112676056338</v>
      </c>
      <c r="J2100" s="3">
        <v>3.2271067850493072E-2</v>
      </c>
      <c r="K2100" s="3">
        <v>23371.3</v>
      </c>
      <c r="L2100" s="3" t="s">
        <v>13340</v>
      </c>
      <c r="M2100" s="4" t="str">
        <f ca="1">IFERROR(__xludf.DUMMYFUNCTION("REGEXREPLACE(F593,""\D"", """")"),"#VALUE!")</f>
        <v>#VALUE!</v>
      </c>
    </row>
    <row r="2101" spans="1:13" ht="15.75" customHeight="1">
      <c r="A2101" s="1">
        <v>592</v>
      </c>
      <c r="B2101" s="3">
        <v>593</v>
      </c>
      <c r="C2101" s="3" t="s">
        <v>1777</v>
      </c>
      <c r="D2101" s="3">
        <v>0.1509978064387977</v>
      </c>
      <c r="E2101" s="3">
        <v>0.60351361218280586</v>
      </c>
      <c r="F2101" s="3">
        <v>0.51422319474835887</v>
      </c>
      <c r="G2101" s="3">
        <v>6.5645514223194742E-2</v>
      </c>
      <c r="H2101" s="3">
        <v>4.5951859956236317E-2</v>
      </c>
      <c r="I2101" s="3">
        <v>0.14660831509846831</v>
      </c>
      <c r="J2101" s="3">
        <v>1.5719192669583291E-2</v>
      </c>
      <c r="K2101" s="3">
        <v>49547.399999999558</v>
      </c>
      <c r="L2101" s="3" t="s">
        <v>13341</v>
      </c>
      <c r="M2101" s="4" t="str">
        <f ca="1">IFERROR(__xludf.DUMMYFUNCTION("REGEXREPLACE(F594,""\D"", """")"),"#VALUE!")</f>
        <v>#VALUE!</v>
      </c>
    </row>
    <row r="2102" spans="1:13" ht="15.75" customHeight="1">
      <c r="A2102" s="1">
        <v>593</v>
      </c>
      <c r="B2102" s="3">
        <v>594</v>
      </c>
      <c r="C2102" s="3" t="s">
        <v>1779</v>
      </c>
      <c r="D2102" s="3">
        <v>0.13494668363922041</v>
      </c>
      <c r="E2102" s="3">
        <v>0.23379161731055409</v>
      </c>
      <c r="F2102" s="3">
        <v>0.58685446009389675</v>
      </c>
      <c r="G2102" s="3">
        <v>9.3896713615023469E-2</v>
      </c>
      <c r="H2102" s="3">
        <v>0.107981220657277</v>
      </c>
      <c r="I2102" s="3">
        <v>0.26291079812206569</v>
      </c>
      <c r="J2102" s="3">
        <v>2.5481720301926369E-2</v>
      </c>
      <c r="K2102" s="3">
        <v>23411.299999999988</v>
      </c>
      <c r="L2102" s="3" t="s">
        <v>13342</v>
      </c>
      <c r="M2102" s="4" t="str">
        <f ca="1">IFERROR(__xludf.DUMMYFUNCTION("REGEXREPLACE(F595,""\D"", """")"),"#VALUE!")</f>
        <v>#VALUE!</v>
      </c>
    </row>
    <row r="2103" spans="1:13" ht="15.75" customHeight="1">
      <c r="A2103" s="1">
        <v>596</v>
      </c>
      <c r="B2103" s="3">
        <v>597</v>
      </c>
      <c r="C2103" s="3" t="s">
        <v>1787</v>
      </c>
      <c r="D2103" s="3">
        <v>0.1921966481642102</v>
      </c>
      <c r="E2103" s="3">
        <v>0.22477458718987101</v>
      </c>
      <c r="F2103" s="3">
        <v>0.60144927536231885</v>
      </c>
      <c r="G2103" s="3">
        <v>0.10144927536231881</v>
      </c>
      <c r="H2103" s="3">
        <v>0.13043478260869559</v>
      </c>
      <c r="I2103" s="3">
        <v>0.27536231884057971</v>
      </c>
      <c r="J2103" s="3">
        <v>4.063415756115947E-2</v>
      </c>
      <c r="K2103" s="3">
        <v>15695.000000000029</v>
      </c>
      <c r="L2103" s="3" t="s">
        <v>13345</v>
      </c>
      <c r="M2103" s="4" t="str">
        <f ca="1">IFERROR(__xludf.DUMMYFUNCTION("REGEXREPLACE(F598,""\D"", """")"),"#VALUE!")</f>
        <v>#VALUE!</v>
      </c>
    </row>
    <row r="2104" spans="1:13" ht="15.75" customHeight="1">
      <c r="A2104" s="1">
        <v>598</v>
      </c>
      <c r="B2104" s="3">
        <v>599</v>
      </c>
      <c r="C2104" s="3" t="s">
        <v>1792</v>
      </c>
      <c r="D2104" s="3">
        <v>0.18071462633989169</v>
      </c>
      <c r="E2104" s="3">
        <v>0.1866670033717755</v>
      </c>
      <c r="F2104" s="3">
        <v>0.64080459770114939</v>
      </c>
      <c r="G2104" s="3">
        <v>0.1149425287356322</v>
      </c>
      <c r="H2104" s="3">
        <v>0.12931034482758619</v>
      </c>
      <c r="I2104" s="3">
        <v>0.27873563218390812</v>
      </c>
      <c r="J2104" s="3">
        <v>4.2777963345658657E-2</v>
      </c>
      <c r="K2104" s="3">
        <v>38570.699999999757</v>
      </c>
      <c r="L2104" s="3" t="s">
        <v>13347</v>
      </c>
      <c r="M2104" s="4" t="str">
        <f ca="1">IFERROR(__xludf.DUMMYFUNCTION("REGEXREPLACE(F600,""\D"", """")"),"#VALUE!")</f>
        <v>#VALUE!</v>
      </c>
    </row>
    <row r="2105" spans="1:13" ht="15.75" customHeight="1">
      <c r="A2105" s="1">
        <v>599</v>
      </c>
      <c r="B2105" s="3">
        <v>600</v>
      </c>
      <c r="C2105" s="3" t="s">
        <v>1795</v>
      </c>
      <c r="D2105" s="3">
        <v>0.19664918757266389</v>
      </c>
      <c r="E2105" s="3">
        <v>0.29877978025421648</v>
      </c>
      <c r="F2105" s="3">
        <v>0.63346613545816732</v>
      </c>
      <c r="G2105" s="3">
        <v>8.7649402390438252E-2</v>
      </c>
      <c r="H2105" s="3">
        <v>7.9681274900398405E-2</v>
      </c>
      <c r="I2105" s="3">
        <v>0.21115537848605581</v>
      </c>
      <c r="J2105" s="3">
        <v>3.0652684495933911E-2</v>
      </c>
      <c r="K2105" s="3">
        <v>27134.69999999999</v>
      </c>
      <c r="L2105" s="3" t="s">
        <v>13348</v>
      </c>
      <c r="M2105" s="4" t="str">
        <f ca="1">IFERROR(__xludf.DUMMYFUNCTION("REGEXREPLACE(F601,""\D"", """")"),"#VALUE!")</f>
        <v>#VALUE!</v>
      </c>
    </row>
    <row r="2106" spans="1:13" ht="15.75" customHeight="1">
      <c r="A2106" s="1">
        <v>600</v>
      </c>
      <c r="B2106" s="3">
        <v>601</v>
      </c>
      <c r="C2106" s="3" t="s">
        <v>1797</v>
      </c>
      <c r="D2106" s="3">
        <v>0.16894612636706641</v>
      </c>
      <c r="E2106" s="3">
        <v>0.13909394694919189</v>
      </c>
      <c r="F2106" s="3">
        <v>0.62841530054644812</v>
      </c>
      <c r="G2106" s="3">
        <v>9.8360655737704916E-2</v>
      </c>
      <c r="H2106" s="3">
        <v>0.1475409836065574</v>
      </c>
      <c r="I2106" s="3">
        <v>0.31147540983606559</v>
      </c>
      <c r="J2106" s="3">
        <v>3.841459417381294E-2</v>
      </c>
      <c r="K2106" s="3">
        <v>20364.100000000009</v>
      </c>
      <c r="L2106" s="3" t="s">
        <v>13349</v>
      </c>
      <c r="M2106" s="4" t="str">
        <f ca="1">IFERROR(__xludf.DUMMYFUNCTION("REGEXREPLACE(F602,""\D"", """")"),"#VALUE!")</f>
        <v>#VALUE!</v>
      </c>
    </row>
    <row r="2107" spans="1:13" ht="15.75" customHeight="1">
      <c r="A2107" s="1">
        <v>601</v>
      </c>
      <c r="B2107" s="3">
        <v>602</v>
      </c>
      <c r="C2107" s="3" t="s">
        <v>1800</v>
      </c>
      <c r="D2107" s="3">
        <v>0.17425391062824139</v>
      </c>
      <c r="E2107" s="3">
        <v>0.67827854395112142</v>
      </c>
      <c r="F2107" s="3">
        <v>0.51840490797546013</v>
      </c>
      <c r="G2107" s="3">
        <v>6.4417177914110432E-2</v>
      </c>
      <c r="H2107" s="3">
        <v>4.2944785276073622E-2</v>
      </c>
      <c r="I2107" s="3">
        <v>0.14417177914110429</v>
      </c>
      <c r="J2107" s="3">
        <v>1.6889031025310919E-2</v>
      </c>
      <c r="K2107" s="3">
        <v>34873.099999999868</v>
      </c>
      <c r="L2107" s="3" t="s">
        <v>13350</v>
      </c>
      <c r="M2107" s="4" t="str">
        <f ca="1">IFERROR(__xludf.DUMMYFUNCTION("REGEXREPLACE(F603,""\D"", """")"),"#VALUE!")</f>
        <v>#VALUE!</v>
      </c>
    </row>
    <row r="2108" spans="1:13" ht="15.75" customHeight="1">
      <c r="A2108" s="1">
        <v>603</v>
      </c>
      <c r="B2108" s="3">
        <v>604</v>
      </c>
      <c r="C2108" s="3" t="s">
        <v>1806</v>
      </c>
      <c r="D2108" s="3">
        <v>0.16752943320943631</v>
      </c>
      <c r="E2108" s="3">
        <v>0.16434330018653459</v>
      </c>
      <c r="F2108" s="3">
        <v>0.61383647798742136</v>
      </c>
      <c r="G2108" s="3">
        <v>0.1069182389937107</v>
      </c>
      <c r="H2108" s="3">
        <v>0.14591194968553459</v>
      </c>
      <c r="I2108" s="3">
        <v>0.29685534591194968</v>
      </c>
      <c r="J2108" s="3">
        <v>4.1340117384095487E-2</v>
      </c>
      <c r="K2108" s="3">
        <v>86998.299999999974</v>
      </c>
      <c r="L2108" s="3" t="s">
        <v>13352</v>
      </c>
      <c r="M2108" s="4" t="str">
        <f ca="1">IFERROR(__xludf.DUMMYFUNCTION("REGEXREPLACE(F605,""\D"", """")"),"#VALUE!")</f>
        <v>#VALUE!</v>
      </c>
    </row>
    <row r="2109" spans="1:13" ht="15.75" customHeight="1">
      <c r="A2109" s="1">
        <v>605</v>
      </c>
      <c r="B2109" s="3">
        <v>606</v>
      </c>
      <c r="C2109" s="3" t="s">
        <v>1812</v>
      </c>
      <c r="D2109" s="3">
        <v>0.18577792459732051</v>
      </c>
      <c r="E2109" s="3">
        <v>0.14783198781606449</v>
      </c>
      <c r="F2109" s="3">
        <v>0.65254237288135597</v>
      </c>
      <c r="G2109" s="3">
        <v>0.25423728813559321</v>
      </c>
      <c r="H2109" s="3">
        <v>5.0847457627118647E-2</v>
      </c>
      <c r="I2109" s="3">
        <v>0.30508474576271188</v>
      </c>
      <c r="J2109" s="3">
        <v>4.0586371885687547E-2</v>
      </c>
      <c r="K2109" s="3">
        <v>13499.500000000029</v>
      </c>
      <c r="L2109" s="3" t="s">
        <v>13354</v>
      </c>
      <c r="M2109" s="4" t="str">
        <f ca="1">IFERROR(__xludf.DUMMYFUNCTION("REGEXREPLACE(F607,""\D"", """")"),"#VALUE!")</f>
        <v>#VALUE!</v>
      </c>
    </row>
    <row r="2110" spans="1:13" ht="15.75" customHeight="1">
      <c r="A2110" s="1">
        <v>607</v>
      </c>
      <c r="B2110" s="3">
        <v>608</v>
      </c>
      <c r="C2110" s="3" t="s">
        <v>1817</v>
      </c>
      <c r="D2110" s="3">
        <v>0.17699578835029489</v>
      </c>
      <c r="E2110" s="3">
        <v>7.5026662878695097E-2</v>
      </c>
      <c r="F2110" s="3">
        <v>0.65972222222222221</v>
      </c>
      <c r="G2110" s="3">
        <v>0.2013888888888889</v>
      </c>
      <c r="H2110" s="3">
        <v>0.16666666666666671</v>
      </c>
      <c r="I2110" s="3">
        <v>0.40972222222222221</v>
      </c>
      <c r="J2110" s="3">
        <v>6.2309148795634539E-2</v>
      </c>
      <c r="K2110" s="3">
        <v>16598.800000000028</v>
      </c>
      <c r="L2110" s="3" t="s">
        <v>13356</v>
      </c>
      <c r="M2110" s="4" t="str">
        <f ca="1">IFERROR(__xludf.DUMMYFUNCTION("REGEXREPLACE(F609,""\D"", """")"),"#VALUE!")</f>
        <v>#VALUE!</v>
      </c>
    </row>
    <row r="2111" spans="1:13" ht="15.75" customHeight="1">
      <c r="A2111" s="1">
        <v>608</v>
      </c>
      <c r="B2111" s="3">
        <v>609</v>
      </c>
      <c r="C2111" s="3" t="s">
        <v>1820</v>
      </c>
      <c r="D2111" s="3">
        <v>0.14314813815705479</v>
      </c>
      <c r="E2111" s="3">
        <v>0.17351044718208561</v>
      </c>
      <c r="F2111" s="3">
        <v>0.57427937915742788</v>
      </c>
      <c r="G2111" s="3">
        <v>0.1130820399113082</v>
      </c>
      <c r="H2111" s="3">
        <v>0.13303769401330379</v>
      </c>
      <c r="I2111" s="3">
        <v>0.28603104212860309</v>
      </c>
      <c r="J2111" s="3">
        <v>3.4335442304512839E-2</v>
      </c>
      <c r="K2111" s="3">
        <v>50706.699999999553</v>
      </c>
      <c r="L2111" s="3" t="s">
        <v>13357</v>
      </c>
      <c r="M2111" s="4" t="str">
        <f ca="1">IFERROR(__xludf.DUMMYFUNCTION("REGEXREPLACE(F610,""\D"", """")"),"#VALUE!")</f>
        <v>#VALUE!</v>
      </c>
    </row>
    <row r="2112" spans="1:13" ht="15.75" customHeight="1">
      <c r="A2112" s="1">
        <v>609</v>
      </c>
      <c r="B2112" s="3">
        <v>610</v>
      </c>
      <c r="C2112" s="3" t="s">
        <v>1823</v>
      </c>
      <c r="D2112" s="3">
        <v>0.22943208643989249</v>
      </c>
      <c r="E2112" s="3">
        <v>0.22931749547351041</v>
      </c>
      <c r="F2112" s="3">
        <v>0.61739130434782608</v>
      </c>
      <c r="G2112" s="3">
        <v>8.6956521739130432E-2</v>
      </c>
      <c r="H2112" s="3">
        <v>0.16521739130434779</v>
      </c>
      <c r="I2112" s="3">
        <v>0.25217391304347819</v>
      </c>
      <c r="J2112" s="3">
        <v>5.0061827129397253E-2</v>
      </c>
      <c r="K2112" s="3">
        <v>12735.80000000003</v>
      </c>
      <c r="L2112" s="3" t="s">
        <v>13358</v>
      </c>
      <c r="M2112" s="4" t="str">
        <f ca="1">IFERROR(__xludf.DUMMYFUNCTION("REGEXREPLACE(F611,""\D"", """")"),"#VALUE!")</f>
        <v>#VALUE!</v>
      </c>
    </row>
    <row r="2113" spans="1:13" ht="15.75" customHeight="1">
      <c r="A2113" s="1">
        <v>612</v>
      </c>
      <c r="B2113" s="3">
        <v>613</v>
      </c>
      <c r="C2113" s="3" t="s">
        <v>1832</v>
      </c>
      <c r="D2113" s="3">
        <v>0.14903488894084729</v>
      </c>
      <c r="E2113" s="3">
        <v>0.18309157780675889</v>
      </c>
      <c r="F2113" s="3">
        <v>0.61046511627906974</v>
      </c>
      <c r="G2113" s="3">
        <v>0.10465116279069769</v>
      </c>
      <c r="H2113" s="3">
        <v>0.12790697674418611</v>
      </c>
      <c r="I2113" s="3">
        <v>0.28488372093023262</v>
      </c>
      <c r="J2113" s="3">
        <v>3.3400038372703889E-2</v>
      </c>
      <c r="K2113" s="3">
        <v>38327.099999999802</v>
      </c>
      <c r="L2113" s="3" t="s">
        <v>13361</v>
      </c>
      <c r="M2113" s="4" t="str">
        <f ca="1">IFERROR(__xludf.DUMMYFUNCTION("REGEXREPLACE(F614,""\D"", """")"),"#VALUE!")</f>
        <v>#VALUE!</v>
      </c>
    </row>
    <row r="2114" spans="1:13" ht="15.75" customHeight="1">
      <c r="A2114" s="1">
        <v>614</v>
      </c>
      <c r="B2114" s="3">
        <v>615</v>
      </c>
      <c r="C2114" s="3" t="s">
        <v>1837</v>
      </c>
      <c r="D2114" s="3">
        <v>0.18293544832390971</v>
      </c>
      <c r="E2114" s="3">
        <v>0.54623160128532489</v>
      </c>
      <c r="F2114" s="3">
        <v>0.52054794520547942</v>
      </c>
      <c r="G2114" s="3">
        <v>6.8493150684931503E-2</v>
      </c>
      <c r="H2114" s="3">
        <v>5.8708414872798431E-2</v>
      </c>
      <c r="I2114" s="3">
        <v>0.16242661448140899</v>
      </c>
      <c r="J2114" s="3">
        <v>2.21609103345425E-2</v>
      </c>
      <c r="K2114" s="3">
        <v>55191.099999999467</v>
      </c>
      <c r="L2114" s="3" t="s">
        <v>13363</v>
      </c>
      <c r="M2114" s="4" t="str">
        <f ca="1">IFERROR(__xludf.DUMMYFUNCTION("REGEXREPLACE(F616,""\D"", """")"),"#VALUE!")</f>
        <v>#VALUE!</v>
      </c>
    </row>
    <row r="2115" spans="1:13" ht="15.75" customHeight="1">
      <c r="A2115" s="1">
        <v>615</v>
      </c>
      <c r="B2115" s="3">
        <v>616</v>
      </c>
      <c r="C2115" s="3" t="s">
        <v>1840</v>
      </c>
      <c r="D2115" s="3">
        <v>0.13765167252127189</v>
      </c>
      <c r="E2115" s="3">
        <v>0.30456022433074631</v>
      </c>
      <c r="F2115" s="3">
        <v>0.59954751131221717</v>
      </c>
      <c r="G2115" s="3">
        <v>8.3710407239818999E-2</v>
      </c>
      <c r="H2115" s="3">
        <v>9.0497737556561084E-2</v>
      </c>
      <c r="I2115" s="3">
        <v>0.2330316742081448</v>
      </c>
      <c r="J2115" s="3">
        <v>2.309860017784908E-2</v>
      </c>
      <c r="K2115" s="3">
        <v>48528.9999999996</v>
      </c>
      <c r="L2115" s="3" t="s">
        <v>13364</v>
      </c>
      <c r="M2115" s="4" t="str">
        <f ca="1">IFERROR(__xludf.DUMMYFUNCTION("REGEXREPLACE(F617,""\D"", """")"),"#VALUE!")</f>
        <v>#VALUE!</v>
      </c>
    </row>
    <row r="2116" spans="1:13" ht="15.75" customHeight="1">
      <c r="A2116" s="1">
        <v>616</v>
      </c>
      <c r="B2116" s="3">
        <v>617</v>
      </c>
      <c r="C2116" s="3" t="s">
        <v>1843</v>
      </c>
      <c r="D2116" s="3">
        <v>0.15133173043949619</v>
      </c>
      <c r="E2116" s="3">
        <v>0.2347362921998026</v>
      </c>
      <c r="F2116" s="3">
        <v>0.66666666666666663</v>
      </c>
      <c r="G2116" s="3">
        <v>0.1038251366120219</v>
      </c>
      <c r="H2116" s="3">
        <v>0.1147540983606557</v>
      </c>
      <c r="I2116" s="3">
        <v>0.27868852459016391</v>
      </c>
      <c r="J2116" s="3">
        <v>3.086931093861427E-2</v>
      </c>
      <c r="K2116" s="3">
        <v>19841</v>
      </c>
      <c r="L2116" s="3" t="s">
        <v>13365</v>
      </c>
      <c r="M2116" s="4" t="str">
        <f ca="1">IFERROR(__xludf.DUMMYFUNCTION("REGEXREPLACE(F618,""\D"", """")"),"#VALUE!")</f>
        <v>#VALUE!</v>
      </c>
    </row>
    <row r="2117" spans="1:13" ht="15.75" customHeight="1">
      <c r="A2117" s="1">
        <v>622</v>
      </c>
      <c r="B2117" s="3">
        <v>623</v>
      </c>
      <c r="C2117" s="3" t="s">
        <v>1861</v>
      </c>
      <c r="D2117" s="3">
        <v>0.16999225010070351</v>
      </c>
      <c r="E2117" s="3">
        <v>0.1864774308265571</v>
      </c>
      <c r="F2117" s="3">
        <v>0.62978723404255321</v>
      </c>
      <c r="G2117" s="3">
        <v>6.8085106382978725E-2</v>
      </c>
      <c r="H2117" s="3">
        <v>0.13617021276595739</v>
      </c>
      <c r="I2117" s="3">
        <v>0.25957446808510642</v>
      </c>
      <c r="J2117" s="3">
        <v>3.1266041282098762E-2</v>
      </c>
      <c r="K2117" s="3">
        <v>25811.19999999999</v>
      </c>
      <c r="L2117" s="3" t="s">
        <v>13371</v>
      </c>
      <c r="M2117" s="4" t="str">
        <f ca="1">IFERROR(__xludf.DUMMYFUNCTION("REGEXREPLACE(F624,""\D"", """")"),"#VALUE!")</f>
        <v>#VALUE!</v>
      </c>
    </row>
    <row r="2118" spans="1:13" ht="15.75" customHeight="1">
      <c r="A2118" s="1">
        <v>623</v>
      </c>
      <c r="B2118" s="3">
        <v>624</v>
      </c>
      <c r="C2118" s="3" t="s">
        <v>1863</v>
      </c>
      <c r="D2118" s="3">
        <v>0.15551536432429261</v>
      </c>
      <c r="E2118" s="3">
        <v>0.34628897361060501</v>
      </c>
      <c r="F2118" s="3">
        <v>0.56312625250501003</v>
      </c>
      <c r="G2118" s="3">
        <v>0.10621242484969939</v>
      </c>
      <c r="H2118" s="3">
        <v>0.1002004008016032</v>
      </c>
      <c r="I2118" s="3">
        <v>0.22444889779559121</v>
      </c>
      <c r="J2118" s="3">
        <v>3.1266372470250582E-2</v>
      </c>
      <c r="K2118" s="3">
        <v>56350.599999999453</v>
      </c>
      <c r="L2118" s="3" t="s">
        <v>13372</v>
      </c>
      <c r="M2118" s="4" t="str">
        <f ca="1">IFERROR(__xludf.DUMMYFUNCTION("REGEXREPLACE(F625,""\D"", """")"),"#VALUE!")</f>
        <v>#VALUE!</v>
      </c>
    </row>
    <row r="2119" spans="1:13" ht="15.75" customHeight="1">
      <c r="A2119" s="1">
        <v>624</v>
      </c>
      <c r="B2119" s="3">
        <v>625</v>
      </c>
      <c r="C2119" s="3" t="s">
        <v>1865</v>
      </c>
      <c r="D2119" s="3">
        <v>0.1552619573959779</v>
      </c>
      <c r="E2119" s="3">
        <v>0.1235978126369367</v>
      </c>
      <c r="F2119" s="3">
        <v>0.60817307692307687</v>
      </c>
      <c r="G2119" s="3">
        <v>0.1129807692307692</v>
      </c>
      <c r="H2119" s="3">
        <v>0.14423076923076919</v>
      </c>
      <c r="I2119" s="3">
        <v>0.30528846153846162</v>
      </c>
      <c r="J2119" s="3">
        <v>3.8730112405063737E-2</v>
      </c>
      <c r="K2119" s="3">
        <v>45820.899999999638</v>
      </c>
      <c r="L2119" s="3" t="s">
        <v>13373</v>
      </c>
      <c r="M2119" s="4" t="str">
        <f ca="1">IFERROR(__xludf.DUMMYFUNCTION("REGEXREPLACE(F626,""\D"", """")"),"#VALUE!")</f>
        <v>#VALUE!</v>
      </c>
    </row>
    <row r="2120" spans="1:13" ht="15.75" customHeight="1">
      <c r="A2120" s="1">
        <v>626</v>
      </c>
      <c r="B2120" s="3">
        <v>627</v>
      </c>
      <c r="C2120" s="3" t="s">
        <v>1871</v>
      </c>
      <c r="D2120" s="3">
        <v>0.20811687567427661</v>
      </c>
      <c r="E2120" s="3">
        <v>0.1449635777681865</v>
      </c>
      <c r="F2120" s="3">
        <v>0.60509554140127386</v>
      </c>
      <c r="G2120" s="3">
        <v>7.6433121019108277E-2</v>
      </c>
      <c r="H2120" s="3">
        <v>0.1464968152866242</v>
      </c>
      <c r="I2120" s="3">
        <v>0.28662420382165599</v>
      </c>
      <c r="J2120" s="3">
        <v>4.0923680605326418E-2</v>
      </c>
      <c r="K2120" s="3">
        <v>17838.600000000009</v>
      </c>
      <c r="L2120" s="3" t="s">
        <v>13375</v>
      </c>
      <c r="M2120" s="4" t="str">
        <f ca="1">IFERROR(__xludf.DUMMYFUNCTION("REGEXREPLACE(F628,""\D"", """")"),"#VALUE!")</f>
        <v>#VALUE!</v>
      </c>
    </row>
    <row r="2121" spans="1:13" ht="15.75" customHeight="1">
      <c r="A2121" s="1">
        <v>629</v>
      </c>
      <c r="B2121" s="3">
        <v>630</v>
      </c>
      <c r="C2121" s="3" t="s">
        <v>1879</v>
      </c>
      <c r="D2121" s="3">
        <v>0.14097825449249851</v>
      </c>
      <c r="E2121" s="3">
        <v>0.18339060236295679</v>
      </c>
      <c r="F2121" s="3">
        <v>0.59883720930232553</v>
      </c>
      <c r="G2121" s="3">
        <v>0.1104651162790698</v>
      </c>
      <c r="H2121" s="3">
        <v>0.1337209302325581</v>
      </c>
      <c r="I2121" s="3">
        <v>0.30523255813953493</v>
      </c>
      <c r="J2121" s="3">
        <v>3.325541832719639E-2</v>
      </c>
      <c r="K2121" s="3">
        <v>38406.399999999769</v>
      </c>
      <c r="L2121" s="3" t="s">
        <v>13378</v>
      </c>
      <c r="M2121" s="4" t="str">
        <f ca="1">IFERROR(__xludf.DUMMYFUNCTION("REGEXREPLACE(F631,""\D"", """")"),"#VALUE!")</f>
        <v>#VALUE!</v>
      </c>
    </row>
    <row r="2122" spans="1:13" ht="15.75" customHeight="1">
      <c r="A2122" s="1">
        <v>630</v>
      </c>
      <c r="B2122" s="3">
        <v>631</v>
      </c>
      <c r="C2122" s="3" t="s">
        <v>1882</v>
      </c>
      <c r="D2122" s="3">
        <v>0.14744107809952711</v>
      </c>
      <c r="E2122" s="3">
        <v>0.25827124232143128</v>
      </c>
      <c r="F2122" s="3">
        <v>0.62046204620462042</v>
      </c>
      <c r="G2122" s="3">
        <v>9.9009900990099015E-2</v>
      </c>
      <c r="H2122" s="3">
        <v>0.12871287128712869</v>
      </c>
      <c r="I2122" s="3">
        <v>0.27722772277227731</v>
      </c>
      <c r="J2122" s="3">
        <v>3.2069045899847957E-2</v>
      </c>
      <c r="K2122" s="3">
        <v>33125.799999999879</v>
      </c>
      <c r="L2122" s="3" t="s">
        <v>13379</v>
      </c>
      <c r="M2122" s="4" t="str">
        <f ca="1">IFERROR(__xludf.DUMMYFUNCTION("REGEXREPLACE(F632,""\D"", """")"),"#VALUE!")</f>
        <v>#VALUE!</v>
      </c>
    </row>
    <row r="2123" spans="1:13" ht="15.75" customHeight="1">
      <c r="A2123" s="1">
        <v>634</v>
      </c>
      <c r="B2123" s="3">
        <v>635</v>
      </c>
      <c r="C2123" s="3" t="s">
        <v>1894</v>
      </c>
      <c r="D2123" s="3">
        <v>0.1818505047498786</v>
      </c>
      <c r="E2123" s="3">
        <v>0.19799303976247831</v>
      </c>
      <c r="F2123" s="3">
        <v>0.63503649635036497</v>
      </c>
      <c r="G2123" s="3">
        <v>0.13868613138686131</v>
      </c>
      <c r="H2123" s="3">
        <v>9.4890510948905105E-2</v>
      </c>
      <c r="I2123" s="3">
        <v>0.29927007299270081</v>
      </c>
      <c r="J2123" s="3">
        <v>4.0096314912298897E-2</v>
      </c>
      <c r="K2123" s="3">
        <v>31690.999999999931</v>
      </c>
      <c r="L2123" s="3" t="s">
        <v>13383</v>
      </c>
      <c r="M2123" s="4" t="str">
        <f ca="1">IFERROR(__xludf.DUMMYFUNCTION("REGEXREPLACE(F636,""\D"", """")"),"#VALUE!")</f>
        <v>#VALUE!</v>
      </c>
    </row>
    <row r="2124" spans="1:13" ht="15.75" customHeight="1">
      <c r="A2124" s="1">
        <v>636</v>
      </c>
      <c r="B2124" s="3">
        <v>637</v>
      </c>
      <c r="C2124" s="3" t="s">
        <v>1901</v>
      </c>
      <c r="D2124" s="3">
        <v>0.16966698819506709</v>
      </c>
      <c r="E2124" s="3">
        <v>0.47092752436312268</v>
      </c>
      <c r="F2124" s="3">
        <v>0.54926624737945495</v>
      </c>
      <c r="G2124" s="3">
        <v>6.9182389937106917E-2</v>
      </c>
      <c r="H2124" s="3">
        <v>6.0796645702306078E-2</v>
      </c>
      <c r="I2124" s="3">
        <v>0.18029350104821801</v>
      </c>
      <c r="J2124" s="3">
        <v>2.0966282536772709E-2</v>
      </c>
      <c r="K2124" s="3">
        <v>50616.199999999553</v>
      </c>
      <c r="L2124" s="3" t="s">
        <v>13385</v>
      </c>
      <c r="M2124" s="4" t="str">
        <f ca="1">IFERROR(__xludf.DUMMYFUNCTION("REGEXREPLACE(F638,""\D"", """")"),"#VALUE!")</f>
        <v>#VALUE!</v>
      </c>
    </row>
    <row r="2125" spans="1:13" ht="15.75" customHeight="1">
      <c r="A2125" s="1">
        <v>637</v>
      </c>
      <c r="B2125" s="3">
        <v>638</v>
      </c>
      <c r="C2125" s="3" t="s">
        <v>1904</v>
      </c>
      <c r="D2125" s="3">
        <v>0.13994237827064451</v>
      </c>
      <c r="E2125" s="3">
        <v>0.23711841635128861</v>
      </c>
      <c r="F2125" s="3">
        <v>0.61676646706586824</v>
      </c>
      <c r="G2125" s="3">
        <v>9.2814371257485026E-2</v>
      </c>
      <c r="H2125" s="3">
        <v>0.1077844311377246</v>
      </c>
      <c r="I2125" s="3">
        <v>0.25149700598802388</v>
      </c>
      <c r="J2125" s="3">
        <v>2.688672748244475E-2</v>
      </c>
      <c r="K2125" s="3">
        <v>37343.099999999788</v>
      </c>
      <c r="L2125" s="3" t="s">
        <v>13386</v>
      </c>
      <c r="M2125" s="4" t="str">
        <f ca="1">IFERROR(__xludf.DUMMYFUNCTION("REGEXREPLACE(F639,""\D"", """")"),"#VALUE!")</f>
        <v>#VALUE!</v>
      </c>
    </row>
    <row r="2126" spans="1:13" ht="15.75" customHeight="1">
      <c r="A2126" s="1">
        <v>638</v>
      </c>
      <c r="B2126" s="3">
        <v>639</v>
      </c>
      <c r="C2126" s="3" t="s">
        <v>1906</v>
      </c>
      <c r="D2126" s="3">
        <v>0.1471565823141294</v>
      </c>
      <c r="E2126" s="3">
        <v>0.13228689846410119</v>
      </c>
      <c r="F2126" s="3">
        <v>0.6619718309859155</v>
      </c>
      <c r="G2126" s="3">
        <v>0.1220657276995305</v>
      </c>
      <c r="H2126" s="3">
        <v>0.15962441314553991</v>
      </c>
      <c r="I2126" s="3">
        <v>0.30046948356807512</v>
      </c>
      <c r="J2126" s="3">
        <v>3.9424794509769823E-2</v>
      </c>
      <c r="K2126" s="3">
        <v>23707.5</v>
      </c>
      <c r="L2126" s="3" t="s">
        <v>13387</v>
      </c>
      <c r="M2126" s="4" t="str">
        <f ca="1">IFERROR(__xludf.DUMMYFUNCTION("REGEXREPLACE(F640,""\D"", """")"),"#VALUE!")</f>
        <v>#VALUE!</v>
      </c>
    </row>
    <row r="2127" spans="1:13" ht="15.75" customHeight="1">
      <c r="A2127" s="1">
        <v>642</v>
      </c>
      <c r="B2127" s="3">
        <v>643</v>
      </c>
      <c r="C2127" s="3" t="s">
        <v>1918</v>
      </c>
      <c r="D2127" s="3">
        <v>0.20527746282983461</v>
      </c>
      <c r="E2127" s="3">
        <v>0.31689171156092683</v>
      </c>
      <c r="F2127" s="3">
        <v>0.62704918032786883</v>
      </c>
      <c r="G2127" s="3">
        <v>9.8360655737704916E-2</v>
      </c>
      <c r="H2127" s="3">
        <v>0.10655737704918029</v>
      </c>
      <c r="I2127" s="3">
        <v>0.22131147540983609</v>
      </c>
      <c r="J2127" s="3">
        <v>3.9788924323131948E-2</v>
      </c>
      <c r="K2127" s="3">
        <v>25479.999999999949</v>
      </c>
      <c r="L2127" s="3" t="s">
        <v>13391</v>
      </c>
      <c r="M2127" s="4" t="str">
        <f ca="1">IFERROR(__xludf.DUMMYFUNCTION("REGEXREPLACE(F644,""\D"", """")"),"#VALUE!")</f>
        <v>#VALUE!</v>
      </c>
    </row>
    <row r="2128" spans="1:13" ht="15.75" customHeight="1">
      <c r="A2128" s="1">
        <v>643</v>
      </c>
      <c r="B2128" s="3">
        <v>644</v>
      </c>
      <c r="C2128" s="3" t="s">
        <v>1921</v>
      </c>
      <c r="D2128" s="3">
        <v>0.1594733089654467</v>
      </c>
      <c r="E2128" s="3">
        <v>0.25290275855420369</v>
      </c>
      <c r="F2128" s="3">
        <v>0.6472491909385113</v>
      </c>
      <c r="G2128" s="3">
        <v>7.7669902912621352E-2</v>
      </c>
      <c r="H2128" s="3">
        <v>0.1035598705501618</v>
      </c>
      <c r="I2128" s="3">
        <v>0.2362459546925566</v>
      </c>
      <c r="J2128" s="3">
        <v>2.7257134068065271E-2</v>
      </c>
      <c r="K2128" s="3">
        <v>32658.39999999986</v>
      </c>
      <c r="L2128" s="3" t="s">
        <v>13392</v>
      </c>
      <c r="M2128" s="4" t="str">
        <f ca="1">IFERROR(__xludf.DUMMYFUNCTION("REGEXREPLACE(F645,""\D"", """")"),"#VALUE!")</f>
        <v>#VALUE!</v>
      </c>
    </row>
    <row r="2129" spans="1:13" ht="15.75" customHeight="1">
      <c r="A2129" s="1">
        <v>645</v>
      </c>
      <c r="B2129" s="3">
        <v>646</v>
      </c>
      <c r="C2129" s="3" t="s">
        <v>1927</v>
      </c>
      <c r="D2129" s="3">
        <v>0.16095130389282131</v>
      </c>
      <c r="E2129" s="3">
        <v>0.14833991586663989</v>
      </c>
      <c r="F2129" s="3">
        <v>0.65396825396825398</v>
      </c>
      <c r="G2129" s="3">
        <v>0.17460317460317459</v>
      </c>
      <c r="H2129" s="3">
        <v>0.1301587301587302</v>
      </c>
      <c r="I2129" s="3">
        <v>0.34920634920634919</v>
      </c>
      <c r="J2129" s="3">
        <v>4.7286942038809093E-2</v>
      </c>
      <c r="K2129" s="3">
        <v>35643.599999999853</v>
      </c>
      <c r="L2129" s="3" t="s">
        <v>13394</v>
      </c>
      <c r="M2129" s="4" t="str">
        <f ca="1">IFERROR(__xludf.DUMMYFUNCTION("REGEXREPLACE(F647,""\D"", """")"),"#VALUE!")</f>
        <v>#VALUE!</v>
      </c>
    </row>
    <row r="2130" spans="1:13" ht="15.75" customHeight="1">
      <c r="A2130" s="1">
        <v>654</v>
      </c>
      <c r="B2130" s="3">
        <v>655</v>
      </c>
      <c r="C2130" s="3" t="s">
        <v>1956</v>
      </c>
      <c r="D2130" s="3">
        <v>0.1415301936481024</v>
      </c>
      <c r="E2130" s="3">
        <v>0.57957092976543667</v>
      </c>
      <c r="F2130" s="3">
        <v>0.50841121495327102</v>
      </c>
      <c r="G2130" s="3">
        <v>7.6635514018691592E-2</v>
      </c>
      <c r="H2130" s="3">
        <v>3.5514018691588788E-2</v>
      </c>
      <c r="I2130" s="3">
        <v>0.15887850467289719</v>
      </c>
      <c r="J2130" s="3">
        <v>1.461096861683822E-2</v>
      </c>
      <c r="K2130" s="3">
        <v>57909.399999999427</v>
      </c>
      <c r="L2130" s="3" t="s">
        <v>13403</v>
      </c>
      <c r="M2130" s="4" t="str">
        <f ca="1">IFERROR(__xludf.DUMMYFUNCTION("REGEXREPLACE(F656,""\D"", """")"),"#VALUE!")</f>
        <v>#VALUE!</v>
      </c>
    </row>
    <row r="2131" spans="1:13" ht="15.75" customHeight="1">
      <c r="A2131" s="1">
        <v>655</v>
      </c>
      <c r="B2131" s="3">
        <v>656</v>
      </c>
      <c r="C2131" s="3" t="s">
        <v>1958</v>
      </c>
      <c r="D2131" s="3">
        <v>0.12948886494558551</v>
      </c>
      <c r="E2131" s="3">
        <v>0.53355305356532878</v>
      </c>
      <c r="F2131" s="3">
        <v>0.52238805970149249</v>
      </c>
      <c r="G2131" s="3">
        <v>8.45771144278607E-2</v>
      </c>
      <c r="H2131" s="3">
        <v>5.2238805970149252E-2</v>
      </c>
      <c r="I2131" s="3">
        <v>0.1766169154228856</v>
      </c>
      <c r="J2131" s="3">
        <v>1.649562075662447E-2</v>
      </c>
      <c r="K2131" s="3">
        <v>44278.399999999667</v>
      </c>
      <c r="L2131" s="3" t="s">
        <v>13404</v>
      </c>
      <c r="M2131" s="4" t="str">
        <f ca="1">IFERROR(__xludf.DUMMYFUNCTION("REGEXREPLACE(F657,""\D"", """")"),"#VALUE!")</f>
        <v>#VALUE!</v>
      </c>
    </row>
    <row r="2132" spans="1:13" ht="15.75" customHeight="1">
      <c r="A2132" s="1">
        <v>658</v>
      </c>
      <c r="B2132" s="3">
        <v>659</v>
      </c>
      <c r="C2132" s="3" t="s">
        <v>1967</v>
      </c>
      <c r="D2132" s="3">
        <v>0.15501173917571309</v>
      </c>
      <c r="E2132" s="3">
        <v>0.62865960394343379</v>
      </c>
      <c r="F2132" s="3">
        <v>0.51566265060240968</v>
      </c>
      <c r="G2132" s="3">
        <v>7.4698795180722893E-2</v>
      </c>
      <c r="H2132" s="3">
        <v>3.1325301204819279E-2</v>
      </c>
      <c r="I2132" s="3">
        <v>0.1542168674698795</v>
      </c>
      <c r="J2132" s="3">
        <v>1.473574042234684E-2</v>
      </c>
      <c r="K2132" s="3">
        <v>44372.499999999658</v>
      </c>
      <c r="L2132" s="3" t="s">
        <v>13407</v>
      </c>
      <c r="M2132" s="4" t="str">
        <f ca="1">IFERROR(__xludf.DUMMYFUNCTION("REGEXREPLACE(F660,""\D"", """")"),"#VALUE!")</f>
        <v>#VALUE!</v>
      </c>
    </row>
    <row r="2133" spans="1:13" ht="15.75" customHeight="1">
      <c r="A2133" s="1">
        <v>661</v>
      </c>
      <c r="B2133" s="3">
        <v>662</v>
      </c>
      <c r="C2133" s="3" t="s">
        <v>1976</v>
      </c>
      <c r="D2133" s="3">
        <v>0.19933699817062511</v>
      </c>
      <c r="E2133" s="3">
        <v>0.59490945943533624</v>
      </c>
      <c r="F2133" s="3">
        <v>0.45910290237467022</v>
      </c>
      <c r="G2133" s="3">
        <v>7.1240105540897103E-2</v>
      </c>
      <c r="H2133" s="3">
        <v>3.430079155672823E-2</v>
      </c>
      <c r="I2133" s="3">
        <v>0.15303430079155669</v>
      </c>
      <c r="J2133" s="3">
        <v>1.8886957961144368E-2</v>
      </c>
      <c r="K2133" s="3">
        <v>43725.099999999708</v>
      </c>
      <c r="L2133" s="3" t="s">
        <v>13410</v>
      </c>
      <c r="M2133" s="4" t="str">
        <f ca="1">IFERROR(__xludf.DUMMYFUNCTION("REGEXREPLACE(F663,""\D"", """")"),"#VALUE!")</f>
        <v>#VALUE!</v>
      </c>
    </row>
    <row r="2134" spans="1:13" ht="15.75" customHeight="1">
      <c r="A2134" s="1">
        <v>662</v>
      </c>
      <c r="B2134" s="3">
        <v>663</v>
      </c>
      <c r="C2134" s="3" t="s">
        <v>1978</v>
      </c>
      <c r="D2134" s="3">
        <v>0.1326116276411711</v>
      </c>
      <c r="E2134" s="3">
        <v>0.29762730367351309</v>
      </c>
      <c r="F2134" s="3">
        <v>0.57400722021660655</v>
      </c>
      <c r="G2134" s="3">
        <v>8.6642599277978335E-2</v>
      </c>
      <c r="H2134" s="3">
        <v>9.0252707581227443E-2</v>
      </c>
      <c r="I2134" s="3">
        <v>0.22743682310469321</v>
      </c>
      <c r="J2134" s="3">
        <v>2.2117117058112801E-2</v>
      </c>
      <c r="K2134" s="3">
        <v>30410.599999999929</v>
      </c>
      <c r="L2134" s="3" t="s">
        <v>13411</v>
      </c>
      <c r="M2134" s="4" t="str">
        <f ca="1">IFERROR(__xludf.DUMMYFUNCTION("REGEXREPLACE(F664,""\D"", """")"),"#VALUE!")</f>
        <v>#VALUE!</v>
      </c>
    </row>
    <row r="2135" spans="1:13" ht="15.75" customHeight="1">
      <c r="A2135" s="1">
        <v>663</v>
      </c>
      <c r="B2135" s="3">
        <v>664</v>
      </c>
      <c r="C2135" s="3" t="s">
        <v>1981</v>
      </c>
      <c r="D2135" s="3">
        <v>0.1764359298966568</v>
      </c>
      <c r="E2135" s="3">
        <v>0.2725396659962096</v>
      </c>
      <c r="F2135" s="3">
        <v>0.61632653061224485</v>
      </c>
      <c r="G2135" s="3">
        <v>7.3469387755102047E-2</v>
      </c>
      <c r="H2135" s="3">
        <v>0.12653061224489789</v>
      </c>
      <c r="I2135" s="3">
        <v>0.2530612244897959</v>
      </c>
      <c r="J2135" s="3">
        <v>3.2369646749643217E-2</v>
      </c>
      <c r="K2135" s="3">
        <v>26813.99999999996</v>
      </c>
      <c r="L2135" s="3" t="s">
        <v>13412</v>
      </c>
      <c r="M2135" s="4" t="str">
        <f ca="1">IFERROR(__xludf.DUMMYFUNCTION("REGEXREPLACE(F665,""\D"", """")"),"#VALUE!")</f>
        <v>#VALUE!</v>
      </c>
    </row>
    <row r="2136" spans="1:13" ht="15.75" customHeight="1">
      <c r="A2136" s="1">
        <v>666</v>
      </c>
      <c r="B2136" s="3">
        <v>667</v>
      </c>
      <c r="C2136" s="3" t="s">
        <v>1990</v>
      </c>
      <c r="D2136" s="3">
        <v>0.22007785949665051</v>
      </c>
      <c r="E2136" s="3">
        <v>0.5584791919545975</v>
      </c>
      <c r="F2136" s="3">
        <v>0.50180505415162457</v>
      </c>
      <c r="G2136" s="3">
        <v>6.1371841155234648E-2</v>
      </c>
      <c r="H2136" s="3">
        <v>6.8592057761732855E-2</v>
      </c>
      <c r="I2136" s="3">
        <v>0.16245487364620939</v>
      </c>
      <c r="J2136" s="3">
        <v>2.6188211891307569E-2</v>
      </c>
      <c r="K2136" s="3">
        <v>30692.39999999994</v>
      </c>
      <c r="L2136" s="3" t="s">
        <v>13415</v>
      </c>
      <c r="M2136" s="4" t="str">
        <f ca="1">IFERROR(__xludf.DUMMYFUNCTION("REGEXREPLACE(F668,""\D"", """")"),"#VALUE!")</f>
        <v>#VALUE!</v>
      </c>
    </row>
    <row r="2137" spans="1:13" ht="15.75" customHeight="1">
      <c r="A2137" s="1">
        <v>667</v>
      </c>
      <c r="B2137" s="3">
        <v>668</v>
      </c>
      <c r="C2137" s="3" t="s">
        <v>1993</v>
      </c>
      <c r="D2137" s="3">
        <v>0.1902160137107487</v>
      </c>
      <c r="E2137" s="3">
        <v>0.68264386064409444</v>
      </c>
      <c r="F2137" s="3">
        <v>0.51195219123505975</v>
      </c>
      <c r="G2137" s="3">
        <v>5.9760956175298807E-2</v>
      </c>
      <c r="H2137" s="3">
        <v>5.1792828685258967E-2</v>
      </c>
      <c r="I2137" s="3">
        <v>0.1394422310756972</v>
      </c>
      <c r="J2137" s="3">
        <v>2.0031630600748491E-2</v>
      </c>
      <c r="K2137" s="3">
        <v>54250.599999999467</v>
      </c>
      <c r="L2137" s="3" t="s">
        <v>13416</v>
      </c>
      <c r="M2137" s="4" t="str">
        <f ca="1">IFERROR(__xludf.DUMMYFUNCTION("REGEXREPLACE(F669,""\D"", """")"),"#VALUE!")</f>
        <v>#VALUE!</v>
      </c>
    </row>
    <row r="2138" spans="1:13" ht="15.75" customHeight="1">
      <c r="A2138" s="1">
        <v>669</v>
      </c>
      <c r="B2138" s="3">
        <v>670</v>
      </c>
      <c r="C2138" s="3" t="s">
        <v>1998</v>
      </c>
      <c r="D2138" s="3">
        <v>0.21126179565451189</v>
      </c>
      <c r="E2138" s="3">
        <v>0.2244802012680169</v>
      </c>
      <c r="F2138" s="3">
        <v>0.611353711790393</v>
      </c>
      <c r="G2138" s="3">
        <v>7.8602620087336247E-2</v>
      </c>
      <c r="H2138" s="3">
        <v>0.1091703056768559</v>
      </c>
      <c r="I2138" s="3">
        <v>0.24454148471615719</v>
      </c>
      <c r="J2138" s="3">
        <v>3.6730938898419233E-2</v>
      </c>
      <c r="K2138" s="3">
        <v>25012.399999999991</v>
      </c>
      <c r="L2138" s="3" t="s">
        <v>13418</v>
      </c>
      <c r="M2138" s="4" t="str">
        <f ca="1">IFERROR(__xludf.DUMMYFUNCTION("REGEXREPLACE(F671,""\D"", """")"),"#VALUE!")</f>
        <v>#VALUE!</v>
      </c>
    </row>
    <row r="2139" spans="1:13" ht="15.75" customHeight="1">
      <c r="A2139" s="1">
        <v>670</v>
      </c>
      <c r="B2139" s="3">
        <v>671</v>
      </c>
      <c r="C2139" s="3" t="s">
        <v>2001</v>
      </c>
      <c r="D2139" s="3">
        <v>0.1439915065555398</v>
      </c>
      <c r="E2139" s="3">
        <v>0.2103836515280039</v>
      </c>
      <c r="F2139" s="3">
        <v>0.59375</v>
      </c>
      <c r="G2139" s="3">
        <v>7.8125E-2</v>
      </c>
      <c r="H2139" s="3">
        <v>0.1171875</v>
      </c>
      <c r="I2139" s="3">
        <v>0.28125</v>
      </c>
      <c r="J2139" s="3">
        <v>2.456765496203139E-2</v>
      </c>
      <c r="K2139" s="3">
        <v>13841.500000000029</v>
      </c>
      <c r="L2139" s="3" t="s">
        <v>13419</v>
      </c>
      <c r="M2139" s="4" t="str">
        <f ca="1">IFERROR(__xludf.DUMMYFUNCTION("REGEXREPLACE(F672,""\D"", """")"),"#VALUE!")</f>
        <v>#VALUE!</v>
      </c>
    </row>
    <row r="2140" spans="1:13" ht="15.75" customHeight="1">
      <c r="A2140" s="1">
        <v>671</v>
      </c>
      <c r="B2140" s="3">
        <v>672</v>
      </c>
      <c r="C2140" s="3" t="s">
        <v>2003</v>
      </c>
      <c r="D2140" s="3">
        <v>0.2189203164227865</v>
      </c>
      <c r="E2140" s="3">
        <v>0.35843014826336822</v>
      </c>
      <c r="F2140" s="3">
        <v>0.60902255639097747</v>
      </c>
      <c r="G2140" s="3">
        <v>6.7669172932330823E-2</v>
      </c>
      <c r="H2140" s="3">
        <v>9.0225563909774431E-2</v>
      </c>
      <c r="I2140" s="3">
        <v>0.2218045112781955</v>
      </c>
      <c r="J2140" s="3">
        <v>3.1969126482683977E-2</v>
      </c>
      <c r="K2140" s="3">
        <v>28648.499999999971</v>
      </c>
      <c r="L2140" s="3" t="s">
        <v>13420</v>
      </c>
      <c r="M2140" s="4" t="str">
        <f ca="1">IFERROR(__xludf.DUMMYFUNCTION("REGEXREPLACE(F673,""\D"", """")"),"#VALUE!")</f>
        <v>#VALUE!</v>
      </c>
    </row>
    <row r="2141" spans="1:13" ht="15.75" customHeight="1">
      <c r="A2141" s="1">
        <v>672</v>
      </c>
      <c r="B2141" s="3">
        <v>673</v>
      </c>
      <c r="C2141" s="3" t="s">
        <v>2006</v>
      </c>
      <c r="D2141" s="3">
        <v>0.14769080372686599</v>
      </c>
      <c r="E2141" s="3">
        <v>0.199029659049452</v>
      </c>
      <c r="F2141" s="3">
        <v>0.63775510204081631</v>
      </c>
      <c r="G2141" s="3">
        <v>9.6938775510204078E-2</v>
      </c>
      <c r="H2141" s="3">
        <v>0.1275510204081633</v>
      </c>
      <c r="I2141" s="3">
        <v>0.2857142857142857</v>
      </c>
      <c r="J2141" s="3">
        <v>3.0919374062995719E-2</v>
      </c>
      <c r="K2141" s="3">
        <v>21539.599999999999</v>
      </c>
      <c r="L2141" s="3" t="s">
        <v>13421</v>
      </c>
      <c r="M2141" s="4" t="str">
        <f ca="1">IFERROR(__xludf.DUMMYFUNCTION("REGEXREPLACE(F674,""\D"", """")"),"#VALUE!")</f>
        <v>#VALUE!</v>
      </c>
    </row>
    <row r="2142" spans="1:13" ht="15.75" customHeight="1">
      <c r="A2142" s="1">
        <v>675</v>
      </c>
      <c r="B2142" s="3">
        <v>676</v>
      </c>
      <c r="C2142" s="3" t="s">
        <v>2015</v>
      </c>
      <c r="D2142" s="3">
        <v>0.18723110969335249</v>
      </c>
      <c r="E2142" s="3">
        <v>6.3655720241801633E-2</v>
      </c>
      <c r="F2142" s="3">
        <v>0.61261261261261257</v>
      </c>
      <c r="G2142" s="3">
        <v>0.14414414414414409</v>
      </c>
      <c r="H2142" s="3">
        <v>0.14414414414414409</v>
      </c>
      <c r="I2142" s="3">
        <v>0.34234234234234229</v>
      </c>
      <c r="J2142" s="3">
        <v>5.0024224394852677E-2</v>
      </c>
      <c r="K2142" s="3">
        <v>12690.30000000003</v>
      </c>
      <c r="L2142" s="3" t="s">
        <v>13424</v>
      </c>
      <c r="M2142" s="4" t="str">
        <f ca="1">IFERROR(__xludf.DUMMYFUNCTION("REGEXREPLACE(F677,""\D"", """")"),"#VALUE!")</f>
        <v>#VALUE!</v>
      </c>
    </row>
    <row r="2143" spans="1:13" ht="15.75" customHeight="1">
      <c r="A2143" s="1">
        <v>676</v>
      </c>
      <c r="B2143" s="3">
        <v>677</v>
      </c>
      <c r="C2143" s="3" t="s">
        <v>2017</v>
      </c>
      <c r="D2143" s="3">
        <v>0.1287835365033235</v>
      </c>
      <c r="E2143" s="3">
        <v>0.29917132432029259</v>
      </c>
      <c r="F2143" s="3">
        <v>0.61702127659574468</v>
      </c>
      <c r="G2143" s="3">
        <v>0.1170212765957447</v>
      </c>
      <c r="H2143" s="3">
        <v>0.1170212765957447</v>
      </c>
      <c r="I2143" s="3">
        <v>0.26595744680851058</v>
      </c>
      <c r="J2143" s="3">
        <v>2.6554168400610371E-2</v>
      </c>
      <c r="K2143" s="3">
        <v>10414.300000000019</v>
      </c>
      <c r="L2143" s="3" t="s">
        <v>13425</v>
      </c>
      <c r="M2143" s="4" t="str">
        <f ca="1">IFERROR(__xludf.DUMMYFUNCTION("REGEXREPLACE(F678,""\D"", """")"),"#VALUE!")</f>
        <v>#VALUE!</v>
      </c>
    </row>
    <row r="2144" spans="1:13" ht="15.75" customHeight="1">
      <c r="A2144" s="1">
        <v>677</v>
      </c>
      <c r="B2144" s="3">
        <v>678</v>
      </c>
      <c r="C2144" s="3" t="s">
        <v>2020</v>
      </c>
      <c r="D2144" s="3">
        <v>0.13019225641315721</v>
      </c>
      <c r="E2144" s="3">
        <v>0.20118178663168901</v>
      </c>
      <c r="F2144" s="3">
        <v>0.62148337595907932</v>
      </c>
      <c r="G2144" s="3">
        <v>0.12531969309462909</v>
      </c>
      <c r="H2144" s="3">
        <v>0.12787723785166241</v>
      </c>
      <c r="I2144" s="3">
        <v>0.28644501278772377</v>
      </c>
      <c r="J2144" s="3">
        <v>3.215231833803673E-2</v>
      </c>
      <c r="K2144" s="3">
        <v>43693.099999999657</v>
      </c>
      <c r="L2144" s="3" t="s">
        <v>13426</v>
      </c>
      <c r="M2144" s="4" t="str">
        <f ca="1">IFERROR(__xludf.DUMMYFUNCTION("REGEXREPLACE(F679,""\D"", """")"),"#VALUE!")</f>
        <v>#VALUE!</v>
      </c>
    </row>
    <row r="2145" spans="1:13" ht="15.75" customHeight="1">
      <c r="A2145" s="1">
        <v>679</v>
      </c>
      <c r="B2145" s="3">
        <v>680</v>
      </c>
      <c r="C2145" s="3" t="s">
        <v>2026</v>
      </c>
      <c r="D2145" s="3">
        <v>0.17094542493326431</v>
      </c>
      <c r="E2145" s="3">
        <v>0.26318676407824831</v>
      </c>
      <c r="F2145" s="3">
        <v>0.59868421052631582</v>
      </c>
      <c r="G2145" s="3">
        <v>8.5526315789473686E-2</v>
      </c>
      <c r="H2145" s="3">
        <v>0.10526315789473679</v>
      </c>
      <c r="I2145" s="3">
        <v>0.26315789473684209</v>
      </c>
      <c r="J2145" s="3">
        <v>2.9364220388652631E-2</v>
      </c>
      <c r="K2145" s="3">
        <v>17026.40000000002</v>
      </c>
      <c r="L2145" s="3" t="s">
        <v>13428</v>
      </c>
      <c r="M2145" s="4" t="str">
        <f ca="1">IFERROR(__xludf.DUMMYFUNCTION("REGEXREPLACE(F681,""\D"", """")"),"#VALUE!")</f>
        <v>#VALUE!</v>
      </c>
    </row>
    <row r="2146" spans="1:13" ht="15.75" customHeight="1">
      <c r="A2146" s="1">
        <v>680</v>
      </c>
      <c r="B2146" s="3">
        <v>681</v>
      </c>
      <c r="C2146" s="3" t="s">
        <v>2029</v>
      </c>
      <c r="D2146" s="3">
        <v>0.18670647875224869</v>
      </c>
      <c r="E2146" s="3">
        <v>0.2024620439498856</v>
      </c>
      <c r="F2146" s="3">
        <v>0.64884393063583812</v>
      </c>
      <c r="G2146" s="3">
        <v>0.12572254335260119</v>
      </c>
      <c r="H2146" s="3">
        <v>0.11849710982658961</v>
      </c>
      <c r="I2146" s="3">
        <v>0.2832369942196532</v>
      </c>
      <c r="J2146" s="3">
        <v>4.4913613443429513E-2</v>
      </c>
      <c r="K2146" s="3">
        <v>78641.499999999782</v>
      </c>
      <c r="L2146" s="3" t="s">
        <v>13429</v>
      </c>
      <c r="M2146" s="4" t="str">
        <f ca="1">IFERROR(__xludf.DUMMYFUNCTION("REGEXREPLACE(F682,""\D"", """")"),"#VALUE!")</f>
        <v>#VALUE!</v>
      </c>
    </row>
    <row r="2147" spans="1:13" ht="15.75" customHeight="1">
      <c r="A2147" s="1">
        <v>681</v>
      </c>
      <c r="B2147" s="3">
        <v>682</v>
      </c>
      <c r="C2147" s="3" t="s">
        <v>2032</v>
      </c>
      <c r="D2147" s="3">
        <v>0.2248897556398157</v>
      </c>
      <c r="E2147" s="3">
        <v>0.35711758409825423</v>
      </c>
      <c r="F2147" s="3">
        <v>0.59701492537313428</v>
      </c>
      <c r="G2147" s="3">
        <v>9.4527363184079602E-2</v>
      </c>
      <c r="H2147" s="3">
        <v>6.965174129353234E-2</v>
      </c>
      <c r="I2147" s="3">
        <v>0.2189054726368159</v>
      </c>
      <c r="J2147" s="3">
        <v>3.3428921861617979E-2</v>
      </c>
      <c r="K2147" s="3">
        <v>22742</v>
      </c>
      <c r="L2147" s="3" t="s">
        <v>13430</v>
      </c>
      <c r="M2147" s="4" t="str">
        <f ca="1">IFERROR(__xludf.DUMMYFUNCTION("REGEXREPLACE(F683,""\D"", """")"),"#VALUE!")</f>
        <v>#VALUE!</v>
      </c>
    </row>
    <row r="2148" spans="1:13" ht="15.75" customHeight="1">
      <c r="A2148" s="1">
        <v>683</v>
      </c>
      <c r="B2148" s="3">
        <v>684</v>
      </c>
      <c r="C2148" s="3" t="s">
        <v>2038</v>
      </c>
      <c r="D2148" s="3">
        <v>0.17214804785729251</v>
      </c>
      <c r="E2148" s="3">
        <v>0.222615237021003</v>
      </c>
      <c r="F2148" s="3">
        <v>0.62457337883959041</v>
      </c>
      <c r="G2148" s="3">
        <v>6.8259385665529013E-2</v>
      </c>
      <c r="H2148" s="3">
        <v>0.13822525597269619</v>
      </c>
      <c r="I2148" s="3">
        <v>0.25938566552901021</v>
      </c>
      <c r="J2148" s="3">
        <v>3.3169944297747687E-2</v>
      </c>
      <c r="K2148" s="3">
        <v>65438.299999999574</v>
      </c>
      <c r="L2148" s="3" t="s">
        <v>13432</v>
      </c>
      <c r="M2148" s="4" t="str">
        <f ca="1">IFERROR(__xludf.DUMMYFUNCTION("REGEXREPLACE(F685,""\D"", """")"),"#VALUE!")</f>
        <v>#VALUE!</v>
      </c>
    </row>
    <row r="2149" spans="1:13" ht="15.75" customHeight="1">
      <c r="A2149" s="1">
        <v>686</v>
      </c>
      <c r="B2149" s="3">
        <v>687</v>
      </c>
      <c r="C2149" s="3" t="s">
        <v>2047</v>
      </c>
      <c r="D2149" s="3">
        <v>0.19018949227848311</v>
      </c>
      <c r="E2149" s="3">
        <v>0.20259003199219991</v>
      </c>
      <c r="F2149" s="3">
        <v>0.58333333333333337</v>
      </c>
      <c r="G2149" s="3">
        <v>0.1111111111111111</v>
      </c>
      <c r="H2149" s="3">
        <v>0.1444444444444444</v>
      </c>
      <c r="I2149" s="3">
        <v>0.30555555555555558</v>
      </c>
      <c r="J2149" s="3">
        <v>4.5578541377407238E-2</v>
      </c>
      <c r="K2149" s="3">
        <v>20459.5</v>
      </c>
      <c r="L2149" s="3" t="s">
        <v>13435</v>
      </c>
      <c r="M2149" s="4" t="str">
        <f ca="1">IFERROR(__xludf.DUMMYFUNCTION("REGEXREPLACE(F688,""\D"", """")"),"#VALUE!")</f>
        <v>#VALUE!</v>
      </c>
    </row>
    <row r="2150" spans="1:13" ht="15.75" customHeight="1">
      <c r="A2150" s="1">
        <v>687</v>
      </c>
      <c r="B2150" s="3">
        <v>688</v>
      </c>
      <c r="C2150" s="3" t="s">
        <v>2049</v>
      </c>
      <c r="D2150" s="3">
        <v>0.1883662290909334</v>
      </c>
      <c r="E2150" s="3">
        <v>0.18586255417364331</v>
      </c>
      <c r="F2150" s="3">
        <v>0.65879265091863515</v>
      </c>
      <c r="G2150" s="3">
        <v>9.4488188976377951E-2</v>
      </c>
      <c r="H2150" s="3">
        <v>0.1181102362204724</v>
      </c>
      <c r="I2150" s="3">
        <v>0.27034120734908129</v>
      </c>
      <c r="J2150" s="3">
        <v>3.8540096097991527E-2</v>
      </c>
      <c r="K2150" s="3">
        <v>41658.099999999708</v>
      </c>
      <c r="L2150" s="3" t="s">
        <v>13436</v>
      </c>
      <c r="M2150" s="4" t="str">
        <f ca="1">IFERROR(__xludf.DUMMYFUNCTION("REGEXREPLACE(F689,""\D"", """")"),"#VALUE!")</f>
        <v>#VALUE!</v>
      </c>
    </row>
    <row r="2151" spans="1:13" ht="15.75" customHeight="1">
      <c r="A2151" s="1">
        <v>689</v>
      </c>
      <c r="B2151" s="3">
        <v>690</v>
      </c>
      <c r="C2151" s="3" t="s">
        <v>2055</v>
      </c>
      <c r="D2151" s="3">
        <v>0.1486622231311647</v>
      </c>
      <c r="E2151" s="3">
        <v>0.15924425406898399</v>
      </c>
      <c r="F2151" s="3">
        <v>0.61750000000000005</v>
      </c>
      <c r="G2151" s="3">
        <v>0.11749999999999999</v>
      </c>
      <c r="H2151" s="3">
        <v>0.13750000000000001</v>
      </c>
      <c r="I2151" s="3">
        <v>0.3</v>
      </c>
      <c r="J2151" s="3">
        <v>3.6887871330555919E-2</v>
      </c>
      <c r="K2151" s="3">
        <v>45871.599999999642</v>
      </c>
      <c r="L2151" s="3" t="s">
        <v>13438</v>
      </c>
      <c r="M2151" s="4" t="str">
        <f ca="1">IFERROR(__xludf.DUMMYFUNCTION("REGEXREPLACE(F691,""\D"", """")"),"#VALUE!")</f>
        <v>#VALUE!</v>
      </c>
    </row>
    <row r="2152" spans="1:13" ht="15.75" customHeight="1">
      <c r="A2152" s="1">
        <v>690</v>
      </c>
      <c r="B2152" s="3">
        <v>691</v>
      </c>
      <c r="C2152" s="3" t="s">
        <v>2057</v>
      </c>
      <c r="D2152" s="3">
        <v>0.130248252869161</v>
      </c>
      <c r="E2152" s="3">
        <v>0.16999581747735909</v>
      </c>
      <c r="F2152" s="3">
        <v>0.60569105691056913</v>
      </c>
      <c r="G2152" s="3">
        <v>0.1056910569105691</v>
      </c>
      <c r="H2152" s="3">
        <v>0.14227642276422761</v>
      </c>
      <c r="I2152" s="3">
        <v>0.2967479674796748</v>
      </c>
      <c r="J2152" s="3">
        <v>3.1300313382418177E-2</v>
      </c>
      <c r="K2152" s="3">
        <v>55120.099999999482</v>
      </c>
      <c r="L2152" s="3" t="s">
        <v>13439</v>
      </c>
      <c r="M2152" s="4" t="str">
        <f ca="1">IFERROR(__xludf.DUMMYFUNCTION("REGEXREPLACE(F692,""\D"", """")"),"#VALUE!")</f>
        <v>#VALUE!</v>
      </c>
    </row>
    <row r="2153" spans="1:13" ht="15.75" customHeight="1">
      <c r="A2153" s="1">
        <v>692</v>
      </c>
      <c r="B2153" s="3">
        <v>693</v>
      </c>
      <c r="C2153" s="3" t="s">
        <v>2063</v>
      </c>
      <c r="D2153" s="3">
        <v>0.1589830021093758</v>
      </c>
      <c r="E2153" s="3">
        <v>0.21055903751325189</v>
      </c>
      <c r="F2153" s="3">
        <v>0.61616161616161613</v>
      </c>
      <c r="G2153" s="3">
        <v>0.10101010101010099</v>
      </c>
      <c r="H2153" s="3">
        <v>0.1212121212121212</v>
      </c>
      <c r="I2153" s="3">
        <v>0.26010101010101011</v>
      </c>
      <c r="J2153" s="3">
        <v>3.4165443517990328E-2</v>
      </c>
      <c r="K2153" s="3">
        <v>43405.99999999968</v>
      </c>
      <c r="L2153" s="3" t="s">
        <v>13441</v>
      </c>
      <c r="M2153" s="4" t="str">
        <f ca="1">IFERROR(__xludf.DUMMYFUNCTION("REGEXREPLACE(F694,""\D"", """")"),"#VALUE!")</f>
        <v>#VALUE!</v>
      </c>
    </row>
    <row r="2154" spans="1:13" ht="15.75" customHeight="1">
      <c r="A2154" s="1">
        <v>694</v>
      </c>
      <c r="B2154" s="3">
        <v>695</v>
      </c>
      <c r="C2154" s="3" t="s">
        <v>2069</v>
      </c>
      <c r="D2154" s="3">
        <v>0.1620618706187438</v>
      </c>
      <c r="E2154" s="3">
        <v>0.13345103802619829</v>
      </c>
      <c r="F2154" s="3">
        <v>0.62272727272727268</v>
      </c>
      <c r="G2154" s="3">
        <v>0.1090909090909091</v>
      </c>
      <c r="H2154" s="3">
        <v>0.16590909090909089</v>
      </c>
      <c r="I2154" s="3">
        <v>0.30227272727272719</v>
      </c>
      <c r="J2154" s="3">
        <v>4.2673595453705852E-2</v>
      </c>
      <c r="K2154" s="3">
        <v>50525.999999999563</v>
      </c>
      <c r="L2154" s="3" t="s">
        <v>13443</v>
      </c>
      <c r="M2154" s="4" t="str">
        <f ca="1">IFERROR(__xludf.DUMMYFUNCTION("REGEXREPLACE(F696,""\D"", """")"),"#VALUE!")</f>
        <v>#VALUE!</v>
      </c>
    </row>
    <row r="2155" spans="1:13" ht="15.75" customHeight="1">
      <c r="A2155" s="1">
        <v>695</v>
      </c>
      <c r="B2155" s="3">
        <v>696</v>
      </c>
      <c r="C2155" s="3" t="s">
        <v>2072</v>
      </c>
      <c r="D2155" s="3">
        <v>0.1957811951588366</v>
      </c>
      <c r="E2155" s="3">
        <v>0.22874026471271039</v>
      </c>
      <c r="F2155" s="3">
        <v>0.6216216216216216</v>
      </c>
      <c r="G2155" s="3">
        <v>0.1235521235521236</v>
      </c>
      <c r="H2155" s="3">
        <v>0.12741312741312741</v>
      </c>
      <c r="I2155" s="3">
        <v>0.2857142857142857</v>
      </c>
      <c r="J2155" s="3">
        <v>4.7270115580708427E-2</v>
      </c>
      <c r="K2155" s="3">
        <v>29676.39999999998</v>
      </c>
      <c r="L2155" s="3" t="s">
        <v>13444</v>
      </c>
      <c r="M2155" s="4" t="str">
        <f ca="1">IFERROR(__xludf.DUMMYFUNCTION("REGEXREPLACE(F697,""\D"", """")"),"#VALUE!")</f>
        <v>#VALUE!</v>
      </c>
    </row>
    <row r="2156" spans="1:13" ht="15.75" customHeight="1">
      <c r="A2156" s="1">
        <v>696</v>
      </c>
      <c r="B2156" s="3">
        <v>697</v>
      </c>
      <c r="C2156" s="3" t="s">
        <v>2075</v>
      </c>
      <c r="D2156" s="3">
        <v>0.15181647372051099</v>
      </c>
      <c r="E2156" s="3">
        <v>0.12582630380008691</v>
      </c>
      <c r="F2156" s="3">
        <v>0.63709677419354838</v>
      </c>
      <c r="G2156" s="3">
        <v>0.1129032258064516</v>
      </c>
      <c r="H2156" s="3">
        <v>0.1370967741935484</v>
      </c>
      <c r="I2156" s="3">
        <v>0.30645161290322581</v>
      </c>
      <c r="J2156" s="3">
        <v>3.6265187122870593E-2</v>
      </c>
      <c r="K2156" s="3">
        <v>27525.799999999981</v>
      </c>
      <c r="L2156" s="3" t="s">
        <v>13445</v>
      </c>
      <c r="M2156" s="4" t="str">
        <f ca="1">IFERROR(__xludf.DUMMYFUNCTION("REGEXREPLACE(F698,""\D"", """")"),"#VALUE!")</f>
        <v>#VALUE!</v>
      </c>
    </row>
    <row r="2157" spans="1:13" ht="15.75" customHeight="1">
      <c r="A2157" s="1">
        <v>700</v>
      </c>
      <c r="B2157" s="3">
        <v>701</v>
      </c>
      <c r="C2157" s="3" t="s">
        <v>2088</v>
      </c>
      <c r="D2157" s="3">
        <v>0.16666327755112939</v>
      </c>
      <c r="E2157" s="3">
        <v>0.16310200251058329</v>
      </c>
      <c r="F2157" s="3">
        <v>0.5934959349593496</v>
      </c>
      <c r="G2157" s="3">
        <v>0.12601626016260159</v>
      </c>
      <c r="H2157" s="3">
        <v>0.15040650406504069</v>
      </c>
      <c r="I2157" s="3">
        <v>0.30081300813008133</v>
      </c>
      <c r="J2157" s="3">
        <v>4.4280364579924819E-2</v>
      </c>
      <c r="K2157" s="3">
        <v>28199.299999999988</v>
      </c>
      <c r="L2157" s="3" t="s">
        <v>13449</v>
      </c>
      <c r="M2157" s="4" t="str">
        <f ca="1">IFERROR(__xludf.DUMMYFUNCTION("REGEXREPLACE(F702,""\D"", """")"),"#VALUE!")</f>
        <v>#VALUE!</v>
      </c>
    </row>
    <row r="2158" spans="1:13" ht="15.75" customHeight="1">
      <c r="A2158" s="1">
        <v>701</v>
      </c>
      <c r="B2158" s="3">
        <v>702</v>
      </c>
      <c r="C2158" s="3" t="s">
        <v>2091</v>
      </c>
      <c r="D2158" s="3">
        <v>0.21955511136748809</v>
      </c>
      <c r="E2158" s="3">
        <v>0.84433755651737197</v>
      </c>
      <c r="F2158" s="3">
        <v>0.46335078534031421</v>
      </c>
      <c r="G2158" s="3">
        <v>5.2356020942408377E-2</v>
      </c>
      <c r="H2158" s="3">
        <v>2.879581151832461E-2</v>
      </c>
      <c r="I2158" s="3">
        <v>0.11780104712041881</v>
      </c>
      <c r="J2158" s="3">
        <v>1.5731618014594981E-2</v>
      </c>
      <c r="K2158" s="3">
        <v>41773.499999999724</v>
      </c>
      <c r="L2158" s="3" t="s">
        <v>13450</v>
      </c>
      <c r="M2158" s="4" t="str">
        <f ca="1">IFERROR(__xludf.DUMMYFUNCTION("REGEXREPLACE(F703,""\D"", """")"),"#VALUE!")</f>
        <v>#VALUE!</v>
      </c>
    </row>
    <row r="2159" spans="1:13" ht="15.75" customHeight="1">
      <c r="A2159" s="1">
        <v>707</v>
      </c>
      <c r="B2159" s="3">
        <v>708</v>
      </c>
      <c r="C2159" s="3" t="s">
        <v>2111</v>
      </c>
      <c r="D2159" s="3">
        <v>0.21546873484125431</v>
      </c>
      <c r="E2159" s="3">
        <v>0.36567152565170458</v>
      </c>
      <c r="F2159" s="3">
        <v>0.58987783595113441</v>
      </c>
      <c r="G2159" s="3">
        <v>8.7260034904013961E-2</v>
      </c>
      <c r="H2159" s="3">
        <v>8.3769633507853408E-2</v>
      </c>
      <c r="I2159" s="3">
        <v>0.20418848167539269</v>
      </c>
      <c r="J2159" s="3">
        <v>3.5794479951943167E-2</v>
      </c>
      <c r="K2159" s="3">
        <v>62688.899999999478</v>
      </c>
      <c r="L2159" s="3" t="s">
        <v>13456</v>
      </c>
      <c r="M2159" s="4" t="str">
        <f ca="1">IFERROR(__xludf.DUMMYFUNCTION("REGEXREPLACE(F709,""\D"", """")"),"#VALUE!")</f>
        <v>#VALUE!</v>
      </c>
    </row>
    <row r="2160" spans="1:13" ht="15.75" customHeight="1">
      <c r="A2160" s="1">
        <v>708</v>
      </c>
      <c r="B2160" s="3">
        <v>709</v>
      </c>
      <c r="C2160" s="3" t="s">
        <v>2114</v>
      </c>
      <c r="D2160" s="3">
        <v>0.16498071135419071</v>
      </c>
      <c r="E2160" s="3">
        <v>0.24510805887679349</v>
      </c>
      <c r="F2160" s="3">
        <v>0.61538461538461542</v>
      </c>
      <c r="G2160" s="3">
        <v>9.8290598290598288E-2</v>
      </c>
      <c r="H2160" s="3">
        <v>9.4017094017094016E-2</v>
      </c>
      <c r="I2160" s="3">
        <v>0.25213675213675207</v>
      </c>
      <c r="J2160" s="3">
        <v>2.979462285688347E-2</v>
      </c>
      <c r="K2160" s="3">
        <v>26501.999999999989</v>
      </c>
      <c r="L2160" s="3" t="s">
        <v>13457</v>
      </c>
      <c r="M2160" s="4" t="str">
        <f ca="1">IFERROR(__xludf.DUMMYFUNCTION("REGEXREPLACE(F710,""\D"", """")"),"#VALUE!")</f>
        <v>#VALUE!</v>
      </c>
    </row>
    <row r="2161" spans="1:13" ht="15.75" customHeight="1">
      <c r="A2161" s="1">
        <v>709</v>
      </c>
      <c r="B2161" s="3">
        <v>710</v>
      </c>
      <c r="C2161" s="3" t="s">
        <v>2116</v>
      </c>
      <c r="D2161" s="3">
        <v>0.22584149418456889</v>
      </c>
      <c r="E2161" s="3">
        <v>0.16255959199421111</v>
      </c>
      <c r="F2161" s="3">
        <v>0.58333333333333337</v>
      </c>
      <c r="G2161" s="3">
        <v>0.15277777777777779</v>
      </c>
      <c r="H2161" s="3">
        <v>0.125</v>
      </c>
      <c r="I2161" s="3">
        <v>0.30555555555555558</v>
      </c>
      <c r="J2161" s="3">
        <v>5.4681447067494782E-2</v>
      </c>
      <c r="K2161" s="3">
        <v>8236.5000000000055</v>
      </c>
      <c r="L2161" s="3" t="s">
        <v>13458</v>
      </c>
      <c r="M2161" s="4" t="str">
        <f ca="1">IFERROR(__xludf.DUMMYFUNCTION("REGEXREPLACE(F711,""\D"", """")"),"#VALUE!")</f>
        <v>#VALUE!</v>
      </c>
    </row>
    <row r="2162" spans="1:13" ht="15.75" customHeight="1">
      <c r="A2162" s="1">
        <v>711</v>
      </c>
      <c r="B2162" s="3">
        <v>712</v>
      </c>
      <c r="C2162" s="3" t="s">
        <v>2122</v>
      </c>
      <c r="D2162" s="3">
        <v>0.15566150210915611</v>
      </c>
      <c r="E2162" s="3">
        <v>0.14525343366053051</v>
      </c>
      <c r="F2162" s="3">
        <v>0.56603773584905659</v>
      </c>
      <c r="G2162" s="3">
        <v>0.1132075471698113</v>
      </c>
      <c r="H2162" s="3">
        <v>0.169811320754717</v>
      </c>
      <c r="I2162" s="3">
        <v>0.32075471698113212</v>
      </c>
      <c r="J2162" s="3">
        <v>3.954913586789563E-2</v>
      </c>
      <c r="K2162" s="3">
        <v>12275.600000000029</v>
      </c>
      <c r="L2162" s="3" t="s">
        <v>13460</v>
      </c>
      <c r="M2162" s="4" t="str">
        <f ca="1">IFERROR(__xludf.DUMMYFUNCTION("REGEXREPLACE(F713,""\D"", """")"),"#VALUE!")</f>
        <v>#VALUE!</v>
      </c>
    </row>
    <row r="2163" spans="1:13" ht="15.75" customHeight="1">
      <c r="A2163" s="1">
        <v>712</v>
      </c>
      <c r="B2163" s="3">
        <v>713</v>
      </c>
      <c r="C2163" s="3" t="s">
        <v>2124</v>
      </c>
      <c r="D2163" s="3">
        <v>0.13310093474803031</v>
      </c>
      <c r="E2163" s="3">
        <v>0.68524746538368031</v>
      </c>
      <c r="F2163" s="3">
        <v>0.54716981132075471</v>
      </c>
      <c r="G2163" s="3">
        <v>4.9056603773584909E-2</v>
      </c>
      <c r="H2163" s="3">
        <v>5.2830188679245292E-2</v>
      </c>
      <c r="I2163" s="3">
        <v>0.13584905660377361</v>
      </c>
      <c r="J2163" s="3">
        <v>1.198033018392862E-2</v>
      </c>
      <c r="K2163" s="3">
        <v>27710.099999999969</v>
      </c>
      <c r="L2163" s="3" t="s">
        <v>13461</v>
      </c>
      <c r="M2163" s="4" t="str">
        <f ca="1">IFERROR(__xludf.DUMMYFUNCTION("REGEXREPLACE(F714,""\D"", """")"),"#VALUE!")</f>
        <v>#VALUE!</v>
      </c>
    </row>
    <row r="2164" spans="1:13" ht="15.75" customHeight="1">
      <c r="A2164" s="1">
        <v>713</v>
      </c>
      <c r="B2164" s="3">
        <v>714</v>
      </c>
      <c r="C2164" s="3" t="s">
        <v>2126</v>
      </c>
      <c r="D2164" s="3">
        <v>0.15970609365756991</v>
      </c>
      <c r="E2164" s="3">
        <v>0.21590718127218991</v>
      </c>
      <c r="F2164" s="3">
        <v>0.6216216216216216</v>
      </c>
      <c r="G2164" s="3">
        <v>0.1141141141141141</v>
      </c>
      <c r="H2164" s="3">
        <v>0.12612612612612609</v>
      </c>
      <c r="I2164" s="3">
        <v>0.27327327327327328</v>
      </c>
      <c r="J2164" s="3">
        <v>3.7123392487124818E-2</v>
      </c>
      <c r="K2164" s="3">
        <v>36617.89999999982</v>
      </c>
      <c r="L2164" s="3" t="s">
        <v>13462</v>
      </c>
      <c r="M2164" s="4" t="str">
        <f ca="1">IFERROR(__xludf.DUMMYFUNCTION("REGEXREPLACE(F715,""\D"", """")"),"#VALUE!")</f>
        <v>#VALUE!</v>
      </c>
    </row>
    <row r="2165" spans="1:13" ht="15.75" customHeight="1">
      <c r="A2165" s="1">
        <v>716</v>
      </c>
      <c r="B2165" s="3">
        <v>717</v>
      </c>
      <c r="C2165" s="3" t="s">
        <v>2138</v>
      </c>
      <c r="D2165" s="3">
        <v>0.17931658783170359</v>
      </c>
      <c r="E2165" s="3">
        <v>0.61500786916926375</v>
      </c>
      <c r="F2165" s="3">
        <v>0.48679245283018868</v>
      </c>
      <c r="G2165" s="3">
        <v>3.7735849056603772E-2</v>
      </c>
      <c r="H2165" s="3">
        <v>5.2830188679245292E-2</v>
      </c>
      <c r="I2165" s="3">
        <v>0.14339622641509431</v>
      </c>
      <c r="J2165" s="3">
        <v>1.3998301793412349E-2</v>
      </c>
      <c r="K2165" s="3">
        <v>28967.999999999982</v>
      </c>
      <c r="L2165" s="3" t="s">
        <v>13465</v>
      </c>
      <c r="M2165" s="4" t="str">
        <f ca="1">IFERROR(__xludf.DUMMYFUNCTION("REGEXREPLACE(F718,""\D"", """")"),"#VALUE!")</f>
        <v>#VALUE!</v>
      </c>
    </row>
    <row r="2166" spans="1:13" ht="15.75" customHeight="1">
      <c r="A2166" s="1">
        <v>717</v>
      </c>
      <c r="B2166" s="3">
        <v>718</v>
      </c>
      <c r="C2166" s="3" t="s">
        <v>2140</v>
      </c>
      <c r="D2166" s="3">
        <v>0.22082141580148751</v>
      </c>
      <c r="E2166" s="3">
        <v>0.2233858271147908</v>
      </c>
      <c r="F2166" s="3">
        <v>0.61803713527851456</v>
      </c>
      <c r="G2166" s="3">
        <v>8.4880636604774531E-2</v>
      </c>
      <c r="H2166" s="3">
        <v>0.1061007957559682</v>
      </c>
      <c r="I2166" s="3">
        <v>0.2387267904509284</v>
      </c>
      <c r="J2166" s="3">
        <v>4.0380835250300062E-2</v>
      </c>
      <c r="K2166" s="3">
        <v>41817.39999999971</v>
      </c>
      <c r="L2166" s="3" t="s">
        <v>13466</v>
      </c>
      <c r="M2166" s="4" t="str">
        <f ca="1">IFERROR(__xludf.DUMMYFUNCTION("REGEXREPLACE(F719,""\D"", """")"),"#VALUE!")</f>
        <v>#VALUE!</v>
      </c>
    </row>
    <row r="2167" spans="1:13" ht="15.75" customHeight="1">
      <c r="A2167" s="1">
        <v>722</v>
      </c>
      <c r="B2167" s="3">
        <v>723</v>
      </c>
      <c r="C2167" s="3" t="s">
        <v>2156</v>
      </c>
      <c r="D2167" s="3">
        <v>0.18727108822265351</v>
      </c>
      <c r="E2167" s="3">
        <v>0.19744475138681791</v>
      </c>
      <c r="F2167" s="3">
        <v>0.61991869918699183</v>
      </c>
      <c r="G2167" s="3">
        <v>0.1199186991869919</v>
      </c>
      <c r="H2167" s="3">
        <v>0.1443089430894309</v>
      </c>
      <c r="I2167" s="3">
        <v>0.30284552845528462</v>
      </c>
      <c r="J2167" s="3">
        <v>4.8353371887985212E-2</v>
      </c>
      <c r="K2167" s="3">
        <v>54479.199999999502</v>
      </c>
      <c r="L2167" s="3" t="s">
        <v>13471</v>
      </c>
      <c r="M2167" s="4" t="str">
        <f ca="1">IFERROR(__xludf.DUMMYFUNCTION("REGEXREPLACE(F724,""\D"", """")"),"#VALUE!")</f>
        <v>#VALUE!</v>
      </c>
    </row>
    <row r="2168" spans="1:13" ht="15.75" customHeight="1">
      <c r="A2168" s="1">
        <v>724</v>
      </c>
      <c r="B2168" s="3">
        <v>725</v>
      </c>
      <c r="C2168" s="3" t="s">
        <v>2162</v>
      </c>
      <c r="D2168" s="3">
        <v>0.14401153816592549</v>
      </c>
      <c r="E2168" s="3">
        <v>0.25066252654594318</v>
      </c>
      <c r="F2168" s="3">
        <v>0.61554192229038851</v>
      </c>
      <c r="G2168" s="3">
        <v>0.1063394683026585</v>
      </c>
      <c r="H2168" s="3">
        <v>0.1042944785276074</v>
      </c>
      <c r="I2168" s="3">
        <v>0.2556237218813906</v>
      </c>
      <c r="J2168" s="3">
        <v>2.956062460315512E-2</v>
      </c>
      <c r="K2168" s="3">
        <v>54553.099999999482</v>
      </c>
      <c r="L2168" s="3" t="s">
        <v>13473</v>
      </c>
      <c r="M2168" s="4" t="str">
        <f ca="1">IFERROR(__xludf.DUMMYFUNCTION("REGEXREPLACE(F726,""\D"", """")"),"#VALUE!")</f>
        <v>#VALUE!</v>
      </c>
    </row>
    <row r="2169" spans="1:13" ht="15.75" customHeight="1">
      <c r="A2169" s="1">
        <v>725</v>
      </c>
      <c r="B2169" s="3">
        <v>726</v>
      </c>
      <c r="C2169" s="3" t="s">
        <v>2165</v>
      </c>
      <c r="D2169" s="3">
        <v>0.1713844848280997</v>
      </c>
      <c r="E2169" s="3">
        <v>0.23007689915221519</v>
      </c>
      <c r="F2169" s="3">
        <v>0.61375661375661372</v>
      </c>
      <c r="G2169" s="3">
        <v>8.2010582010582006E-2</v>
      </c>
      <c r="H2169" s="3">
        <v>9.5238095238095233E-2</v>
      </c>
      <c r="I2169" s="3">
        <v>0.2407407407407407</v>
      </c>
      <c r="J2169" s="3">
        <v>2.9056574539362241E-2</v>
      </c>
      <c r="K2169" s="3">
        <v>41794.899999999732</v>
      </c>
      <c r="L2169" s="3" t="s">
        <v>13474</v>
      </c>
      <c r="M2169" s="4" t="str">
        <f ca="1">IFERROR(__xludf.DUMMYFUNCTION("REGEXREPLACE(F727,""\D"", """")"),"#VALUE!")</f>
        <v>#VALUE!</v>
      </c>
    </row>
    <row r="2170" spans="1:13" ht="15.75" customHeight="1">
      <c r="A2170" s="1">
        <v>726</v>
      </c>
      <c r="B2170" s="3">
        <v>727</v>
      </c>
      <c r="C2170" s="3" t="s">
        <v>2167</v>
      </c>
      <c r="D2170" s="3">
        <v>0.21769091840397781</v>
      </c>
      <c r="E2170" s="3">
        <v>0.189286054677479</v>
      </c>
      <c r="F2170" s="3">
        <v>0.60742705570291777</v>
      </c>
      <c r="G2170" s="3">
        <v>0.1114058355437666</v>
      </c>
      <c r="H2170" s="3">
        <v>0.1273209549071618</v>
      </c>
      <c r="I2170" s="3">
        <v>0.29442970822281173</v>
      </c>
      <c r="J2170" s="3">
        <v>5.0413527085652832E-2</v>
      </c>
      <c r="K2170" s="3">
        <v>42024.199999999742</v>
      </c>
      <c r="L2170" s="3" t="s">
        <v>13475</v>
      </c>
      <c r="M2170" s="4" t="str">
        <f ca="1">IFERROR(__xludf.DUMMYFUNCTION("REGEXREPLACE(F728,""\D"", """")"),"#VALUE!")</f>
        <v>#VALUE!</v>
      </c>
    </row>
    <row r="2171" spans="1:13" ht="15.75" customHeight="1">
      <c r="A2171" s="1">
        <v>727</v>
      </c>
      <c r="B2171" s="3">
        <v>728</v>
      </c>
      <c r="C2171" s="3" t="s">
        <v>2170</v>
      </c>
      <c r="D2171" s="3">
        <v>0.13649811509079959</v>
      </c>
      <c r="E2171" s="3">
        <v>0.22693000444112549</v>
      </c>
      <c r="F2171" s="3">
        <v>0.58378378378378382</v>
      </c>
      <c r="G2171" s="3">
        <v>0.11351351351351351</v>
      </c>
      <c r="H2171" s="3">
        <v>0.1216216216216216</v>
      </c>
      <c r="I2171" s="3">
        <v>0.28918918918918918</v>
      </c>
      <c r="J2171" s="3">
        <v>3.1148690742567889E-2</v>
      </c>
      <c r="K2171" s="3">
        <v>40954.199999999728</v>
      </c>
      <c r="L2171" s="3" t="s">
        <v>13476</v>
      </c>
      <c r="M2171" s="4" t="str">
        <f ca="1">IFERROR(__xludf.DUMMYFUNCTION("REGEXREPLACE(F729,""\D"", """")"),"#VALUE!")</f>
        <v>#VALUE!</v>
      </c>
    </row>
    <row r="2172" spans="1:13" ht="15.75" customHeight="1">
      <c r="A2172" s="1">
        <v>728</v>
      </c>
      <c r="B2172" s="3">
        <v>729</v>
      </c>
      <c r="C2172" s="3" t="s">
        <v>2173</v>
      </c>
      <c r="D2172" s="3">
        <v>0.14008464339116791</v>
      </c>
      <c r="E2172" s="3">
        <v>0.16109378918703471</v>
      </c>
      <c r="F2172" s="3">
        <v>0.64495114006514653</v>
      </c>
      <c r="G2172" s="3">
        <v>0.1302931596091205</v>
      </c>
      <c r="H2172" s="3">
        <v>0.12377850162866449</v>
      </c>
      <c r="I2172" s="3">
        <v>0.28990228013029318</v>
      </c>
      <c r="J2172" s="3">
        <v>3.446737007547257E-2</v>
      </c>
      <c r="K2172" s="3">
        <v>33327.399999999863</v>
      </c>
      <c r="L2172" s="3" t="s">
        <v>13477</v>
      </c>
      <c r="M2172" s="4" t="str">
        <f ca="1">IFERROR(__xludf.DUMMYFUNCTION("REGEXREPLACE(F730,""\D"", """")"),"#VALUE!")</f>
        <v>#VALUE!</v>
      </c>
    </row>
    <row r="2173" spans="1:13" ht="15.75" customHeight="1">
      <c r="A2173" s="1">
        <v>729</v>
      </c>
      <c r="B2173" s="3">
        <v>730</v>
      </c>
      <c r="C2173" s="3" t="s">
        <v>2175</v>
      </c>
      <c r="D2173" s="3">
        <v>0.16395444516550831</v>
      </c>
      <c r="E2173" s="3">
        <v>0.56197620771216539</v>
      </c>
      <c r="F2173" s="3">
        <v>0.51186440677966105</v>
      </c>
      <c r="G2173" s="3">
        <v>7.9661016949152536E-2</v>
      </c>
      <c r="H2173" s="3">
        <v>6.6101694915254236E-2</v>
      </c>
      <c r="I2173" s="3">
        <v>0.1711864406779661</v>
      </c>
      <c r="J2173" s="3">
        <v>2.3029034013857731E-2</v>
      </c>
      <c r="K2173" s="3">
        <v>63410.09999999954</v>
      </c>
      <c r="L2173" s="3" t="s">
        <v>13478</v>
      </c>
      <c r="M2173" s="4" t="str">
        <f ca="1">IFERROR(__xludf.DUMMYFUNCTION("REGEXREPLACE(F731,""\D"", """")"),"#VALUE!")</f>
        <v>#VALUE!</v>
      </c>
    </row>
    <row r="2174" spans="1:13" ht="15.75" customHeight="1">
      <c r="A2174" s="1">
        <v>731</v>
      </c>
      <c r="B2174" s="3">
        <v>732</v>
      </c>
      <c r="C2174" s="3" t="s">
        <v>2181</v>
      </c>
      <c r="D2174" s="3">
        <v>0.23054626516810039</v>
      </c>
      <c r="E2174" s="3">
        <v>0.2318763843151776</v>
      </c>
      <c r="F2174" s="3">
        <v>0.63755458515283847</v>
      </c>
      <c r="G2174" s="3">
        <v>7.8602620087336247E-2</v>
      </c>
      <c r="H2174" s="3">
        <v>0.1048034934497817</v>
      </c>
      <c r="I2174" s="3">
        <v>0.23144104803493451</v>
      </c>
      <c r="J2174" s="3">
        <v>3.9171004109032813E-2</v>
      </c>
      <c r="K2174" s="3">
        <v>24035.099999999991</v>
      </c>
      <c r="L2174" s="3" t="s">
        <v>13480</v>
      </c>
      <c r="M2174" s="4" t="str">
        <f ca="1">IFERROR(__xludf.DUMMYFUNCTION("REGEXREPLACE(F733,""\D"", """")"),"#VALUE!")</f>
        <v>#VALUE!</v>
      </c>
    </row>
    <row r="2175" spans="1:13" ht="15.75" customHeight="1">
      <c r="A2175" s="1">
        <v>734</v>
      </c>
      <c r="B2175" s="3">
        <v>735</v>
      </c>
      <c r="C2175" s="3" t="s">
        <v>2189</v>
      </c>
      <c r="D2175" s="3">
        <v>0.15053065092568291</v>
      </c>
      <c r="E2175" s="3">
        <v>0.2295600167987385</v>
      </c>
      <c r="F2175" s="3">
        <v>0.61676646706586824</v>
      </c>
      <c r="G2175" s="3">
        <v>0.1137724550898204</v>
      </c>
      <c r="H2175" s="3">
        <v>0.1377245508982036</v>
      </c>
      <c r="I2175" s="3">
        <v>0.26347305389221559</v>
      </c>
      <c r="J2175" s="3">
        <v>3.5445648581513632E-2</v>
      </c>
      <c r="K2175" s="3">
        <v>18691.200000000012</v>
      </c>
      <c r="L2175" s="3" t="s">
        <v>13483</v>
      </c>
      <c r="M2175" s="4" t="str">
        <f ca="1">IFERROR(__xludf.DUMMYFUNCTION("REGEXREPLACE(F736,""\D"", """")"),"#VALUE!")</f>
        <v>#VALUE!</v>
      </c>
    </row>
    <row r="2176" spans="1:13" ht="15.75" customHeight="1">
      <c r="A2176" s="1">
        <v>738</v>
      </c>
      <c r="B2176" s="3">
        <v>739</v>
      </c>
      <c r="C2176" s="3" t="s">
        <v>2202</v>
      </c>
      <c r="D2176" s="3">
        <v>0.15721722216965259</v>
      </c>
      <c r="E2176" s="3">
        <v>0.40441442307693981</v>
      </c>
      <c r="F2176" s="3">
        <v>0.53652392947103278</v>
      </c>
      <c r="G2176" s="3">
        <v>8.3123425692695208E-2</v>
      </c>
      <c r="H2176" s="3">
        <v>7.0528967254408062E-2</v>
      </c>
      <c r="I2176" s="3">
        <v>0.20151133501259449</v>
      </c>
      <c r="J2176" s="3">
        <v>2.2963601502584221E-2</v>
      </c>
      <c r="K2176" s="3">
        <v>44594.399999999659</v>
      </c>
      <c r="L2176" s="3" t="s">
        <v>13487</v>
      </c>
      <c r="M2176" s="4" t="str">
        <f ca="1">IFERROR(__xludf.DUMMYFUNCTION("REGEXREPLACE(F740,""\D"", """")"),"#VALUE!")</f>
        <v>#VALUE!</v>
      </c>
    </row>
    <row r="2177" spans="1:13" ht="15.75" customHeight="1">
      <c r="A2177" s="1">
        <v>741</v>
      </c>
      <c r="B2177" s="3">
        <v>742</v>
      </c>
      <c r="C2177" s="3" t="s">
        <v>2211</v>
      </c>
      <c r="D2177" s="3">
        <v>0.1232153885893386</v>
      </c>
      <c r="E2177" s="3">
        <v>0.19004181603364581</v>
      </c>
      <c r="F2177" s="3">
        <v>0.65217391304347827</v>
      </c>
      <c r="G2177" s="3">
        <v>0.11180124223602481</v>
      </c>
      <c r="H2177" s="3">
        <v>0.11801242236024841</v>
      </c>
      <c r="I2177" s="3">
        <v>0.2608695652173913</v>
      </c>
      <c r="J2177" s="3">
        <v>2.6329812538778679E-2</v>
      </c>
      <c r="K2177" s="3">
        <v>17391.000000000018</v>
      </c>
      <c r="L2177" s="3" t="s">
        <v>13490</v>
      </c>
      <c r="M2177" s="4" t="str">
        <f ca="1">IFERROR(__xludf.DUMMYFUNCTION("REGEXREPLACE(F743,""\D"", """")"),"#VALUE!")</f>
        <v>#VALUE!</v>
      </c>
    </row>
    <row r="2178" spans="1:13" ht="15.75" customHeight="1">
      <c r="A2178" s="1">
        <v>742</v>
      </c>
      <c r="B2178" s="3">
        <v>743</v>
      </c>
      <c r="C2178" s="3" t="s">
        <v>2214</v>
      </c>
      <c r="D2178" s="3">
        <v>0.1816498174403382</v>
      </c>
      <c r="E2178" s="3">
        <v>0.73826549970404975</v>
      </c>
      <c r="F2178" s="3">
        <v>0.45188284518828448</v>
      </c>
      <c r="G2178" s="3">
        <v>5.4393305439330547E-2</v>
      </c>
      <c r="H2178" s="3">
        <v>5.4393305439330547E-2</v>
      </c>
      <c r="I2178" s="3">
        <v>0.13807531380753141</v>
      </c>
      <c r="J2178" s="3">
        <v>1.7394169310244938E-2</v>
      </c>
      <c r="K2178" s="3">
        <v>27002.399999999991</v>
      </c>
      <c r="L2178" s="3" t="s">
        <v>13491</v>
      </c>
      <c r="M2178" s="4" t="str">
        <f ca="1">IFERROR(__xludf.DUMMYFUNCTION("REGEXREPLACE(F744,""\D"", """")"),"#VALUE!")</f>
        <v>#VALUE!</v>
      </c>
    </row>
    <row r="2179" spans="1:13" ht="15.75" customHeight="1">
      <c r="A2179" s="1">
        <v>743</v>
      </c>
      <c r="B2179" s="3">
        <v>744</v>
      </c>
      <c r="C2179" s="3" t="s">
        <v>2216</v>
      </c>
      <c r="D2179" s="3">
        <v>0.15804718508734439</v>
      </c>
      <c r="E2179" s="3">
        <v>0.1867517489630873</v>
      </c>
      <c r="F2179" s="3">
        <v>0.64462809917355368</v>
      </c>
      <c r="G2179" s="3">
        <v>0.1046831955922865</v>
      </c>
      <c r="H2179" s="3">
        <v>0.1212121212121212</v>
      </c>
      <c r="I2179" s="3">
        <v>0.28650137741046833</v>
      </c>
      <c r="J2179" s="3">
        <v>3.4500313861758579E-2</v>
      </c>
      <c r="K2179" s="3">
        <v>39706.299999999726</v>
      </c>
      <c r="L2179" s="3" t="s">
        <v>13492</v>
      </c>
      <c r="M2179" s="4" t="str">
        <f ca="1">IFERROR(__xludf.DUMMYFUNCTION("REGEXREPLACE(F745,""\D"", """")"),"#VALUE!")</f>
        <v>#VALUE!</v>
      </c>
    </row>
    <row r="2180" spans="1:13" ht="15.75" customHeight="1">
      <c r="A2180" s="1">
        <v>748</v>
      </c>
      <c r="B2180" s="3">
        <v>749</v>
      </c>
      <c r="C2180" s="3" t="s">
        <v>2232</v>
      </c>
      <c r="D2180" s="3">
        <v>0.17571274305379689</v>
      </c>
      <c r="E2180" s="3">
        <v>0.33130816184231948</v>
      </c>
      <c r="F2180" s="3">
        <v>0.56387665198237891</v>
      </c>
      <c r="G2180" s="3">
        <v>9.2511013215859028E-2</v>
      </c>
      <c r="H2180" s="3">
        <v>9.2511013215859028E-2</v>
      </c>
      <c r="I2180" s="3">
        <v>0.20704845814977971</v>
      </c>
      <c r="J2180" s="3">
        <v>3.036867086319003E-2</v>
      </c>
      <c r="K2180" s="3">
        <v>25283.799999999981</v>
      </c>
      <c r="L2180" s="3" t="s">
        <v>13497</v>
      </c>
      <c r="M2180" s="4" t="str">
        <f ca="1">IFERROR(__xludf.DUMMYFUNCTION("REGEXREPLACE(F750,""\D"", """")"),"#VALUE!")</f>
        <v>#VALUE!</v>
      </c>
    </row>
    <row r="2181" spans="1:13" ht="15.75" customHeight="1">
      <c r="A2181" s="1">
        <v>749</v>
      </c>
      <c r="B2181" s="3">
        <v>750</v>
      </c>
      <c r="C2181" s="3" t="s">
        <v>2235</v>
      </c>
      <c r="D2181" s="3">
        <v>0.16952897975630549</v>
      </c>
      <c r="E2181" s="3">
        <v>0.25175877733120788</v>
      </c>
      <c r="F2181" s="3">
        <v>0.67729083665338641</v>
      </c>
      <c r="G2181" s="3">
        <v>0.10358565737051791</v>
      </c>
      <c r="H2181" s="3">
        <v>9.9601593625498003E-2</v>
      </c>
      <c r="I2181" s="3">
        <v>0.24701195219123509</v>
      </c>
      <c r="J2181" s="3">
        <v>3.2631464476792368E-2</v>
      </c>
      <c r="K2181" s="3">
        <v>27920.099999999991</v>
      </c>
      <c r="L2181" s="3" t="s">
        <v>13498</v>
      </c>
      <c r="M2181" s="4" t="str">
        <f ca="1">IFERROR(__xludf.DUMMYFUNCTION("REGEXREPLACE(F751,""\D"", """")"),"#VALUE!")</f>
        <v>#VALUE!</v>
      </c>
    </row>
    <row r="2182" spans="1:13" ht="15.75" customHeight="1">
      <c r="A2182" s="1">
        <v>753</v>
      </c>
      <c r="B2182" s="3">
        <v>754</v>
      </c>
      <c r="C2182" s="3" t="s">
        <v>2247</v>
      </c>
      <c r="D2182" s="3">
        <v>0.18903319402868249</v>
      </c>
      <c r="E2182" s="3">
        <v>0.36836643870975982</v>
      </c>
      <c r="F2182" s="3">
        <v>0.5304347826086957</v>
      </c>
      <c r="G2182" s="3">
        <v>8.6956521739130432E-2</v>
      </c>
      <c r="H2182" s="3">
        <v>5.6521739130434782E-2</v>
      </c>
      <c r="I2182" s="3">
        <v>0.2</v>
      </c>
      <c r="J2182" s="3">
        <v>2.4342316593768929E-2</v>
      </c>
      <c r="K2182" s="3">
        <v>25036.899999999991</v>
      </c>
      <c r="L2182" s="3" t="s">
        <v>13502</v>
      </c>
      <c r="M2182" s="4" t="str">
        <f ca="1">IFERROR(__xludf.DUMMYFUNCTION("REGEXREPLACE(F755,""\D"", """")"),"#VALUE!")</f>
        <v>#VALUE!</v>
      </c>
    </row>
    <row r="2183" spans="1:13" ht="15.75" customHeight="1">
      <c r="A2183" s="1">
        <v>754</v>
      </c>
      <c r="B2183" s="3">
        <v>755</v>
      </c>
      <c r="C2183" s="3" t="s">
        <v>2249</v>
      </c>
      <c r="D2183" s="3">
        <v>0.15143675200396331</v>
      </c>
      <c r="E2183" s="3">
        <v>0.51593751645462993</v>
      </c>
      <c r="F2183" s="3">
        <v>0.46</v>
      </c>
      <c r="G2183" s="3">
        <v>0.1</v>
      </c>
      <c r="H2183" s="3">
        <v>0.06</v>
      </c>
      <c r="I2183" s="3">
        <v>0.2</v>
      </c>
      <c r="J2183" s="3">
        <v>1.480668575177432E-2</v>
      </c>
      <c r="K2183" s="3">
        <v>5585.6999999999989</v>
      </c>
      <c r="L2183" s="3" t="s">
        <v>13503</v>
      </c>
      <c r="M2183" s="4" t="str">
        <f ca="1">IFERROR(__xludf.DUMMYFUNCTION("REGEXREPLACE(F756,""\D"", """")"),"#VALUE!")</f>
        <v>#VALUE!</v>
      </c>
    </row>
    <row r="2184" spans="1:13" ht="15.75" customHeight="1">
      <c r="A2184" s="1">
        <v>758</v>
      </c>
      <c r="B2184" s="3">
        <v>759</v>
      </c>
      <c r="C2184" s="3" t="s">
        <v>2261</v>
      </c>
      <c r="D2184" s="3">
        <v>0.1561692765378474</v>
      </c>
      <c r="E2184" s="3">
        <v>0.15613272709217851</v>
      </c>
      <c r="F2184" s="3">
        <v>0.62857142857142856</v>
      </c>
      <c r="G2184" s="3">
        <v>0.1085714285714286</v>
      </c>
      <c r="H2184" s="3">
        <v>0.12857142857142859</v>
      </c>
      <c r="I2184" s="3">
        <v>0.28000000000000003</v>
      </c>
      <c r="J2184" s="3">
        <v>3.5788395926802691E-2</v>
      </c>
      <c r="K2184" s="3">
        <v>37999.999999999767</v>
      </c>
      <c r="L2184" s="3" t="s">
        <v>13507</v>
      </c>
      <c r="M2184" s="4" t="str">
        <f ca="1">IFERROR(__xludf.DUMMYFUNCTION("REGEXREPLACE(F760,""\D"", """")"),"#VALUE!")</f>
        <v>#VALUE!</v>
      </c>
    </row>
    <row r="2185" spans="1:13" ht="15.75" customHeight="1">
      <c r="A2185" s="1">
        <v>759</v>
      </c>
      <c r="B2185" s="3">
        <v>760</v>
      </c>
      <c r="C2185" s="3" t="s">
        <v>2264</v>
      </c>
      <c r="D2185" s="3">
        <v>0.16856877267782031</v>
      </c>
      <c r="E2185" s="3">
        <v>0.40808405472506343</v>
      </c>
      <c r="F2185" s="3">
        <v>0.54406130268199238</v>
      </c>
      <c r="G2185" s="3">
        <v>8.0459770114942528E-2</v>
      </c>
      <c r="H2185" s="3">
        <v>8.2375478927203066E-2</v>
      </c>
      <c r="I2185" s="3">
        <v>0.1954022988505747</v>
      </c>
      <c r="J2185" s="3">
        <v>2.6531737068386369E-2</v>
      </c>
      <c r="K2185" s="3">
        <v>58203.899999999463</v>
      </c>
      <c r="L2185" s="3" t="s">
        <v>13508</v>
      </c>
      <c r="M2185" s="4" t="str">
        <f ca="1">IFERROR(__xludf.DUMMYFUNCTION("REGEXREPLACE(F761,""\D"", """")"),"#VALUE!")</f>
        <v>#VALUE!</v>
      </c>
    </row>
    <row r="2186" spans="1:13" ht="15.75" customHeight="1">
      <c r="A2186" s="1">
        <v>760</v>
      </c>
      <c r="B2186" s="3">
        <v>761</v>
      </c>
      <c r="C2186" s="3" t="s">
        <v>2267</v>
      </c>
      <c r="D2186" s="3">
        <v>0.1612538562069738</v>
      </c>
      <c r="E2186" s="3">
        <v>0.47166771455548778</v>
      </c>
      <c r="F2186" s="3">
        <v>0.59722222222222221</v>
      </c>
      <c r="G2186" s="3">
        <v>7.098765432098765E-2</v>
      </c>
      <c r="H2186" s="3">
        <v>7.716049382716049E-2</v>
      </c>
      <c r="I2186" s="3">
        <v>0.19444444444444439</v>
      </c>
      <c r="J2186" s="3">
        <v>2.3155904291030861E-2</v>
      </c>
      <c r="K2186" s="3">
        <v>68146.999999999665</v>
      </c>
      <c r="L2186" s="3" t="s">
        <v>13509</v>
      </c>
      <c r="M2186" s="4" t="str">
        <f ca="1">IFERROR(__xludf.DUMMYFUNCTION("REGEXREPLACE(F762,""\D"", """")"),"#VALUE!")</f>
        <v>#VALUE!</v>
      </c>
    </row>
    <row r="2187" spans="1:13" ht="15.75" customHeight="1">
      <c r="A2187" s="1">
        <v>764</v>
      </c>
      <c r="B2187" s="3">
        <v>765</v>
      </c>
      <c r="C2187" s="3" t="s">
        <v>2280</v>
      </c>
      <c r="D2187" s="3">
        <v>0.26841983967155142</v>
      </c>
      <c r="E2187" s="3">
        <v>1</v>
      </c>
      <c r="F2187" s="3">
        <v>0.40869565217391313</v>
      </c>
      <c r="G2187" s="3">
        <v>4.3478260869565223E-2</v>
      </c>
      <c r="H2187" s="3">
        <v>2.6086956521739129E-2</v>
      </c>
      <c r="I2187" s="3">
        <v>8.6956521739130432E-2</v>
      </c>
      <c r="J2187" s="3">
        <v>1.1023544596323419E-2</v>
      </c>
      <c r="K2187" s="3">
        <v>12846.500000000029</v>
      </c>
      <c r="L2187" s="3" t="s">
        <v>13513</v>
      </c>
      <c r="M2187" s="4" t="str">
        <f ca="1">IFERROR(__xludf.DUMMYFUNCTION("REGEXREPLACE(F766,""\D"", """")"),"#VALUE!")</f>
        <v>#VALUE!</v>
      </c>
    </row>
    <row r="2188" spans="1:13" ht="15.75" customHeight="1">
      <c r="A2188" s="1">
        <v>765</v>
      </c>
      <c r="B2188" s="3">
        <v>766</v>
      </c>
      <c r="C2188" s="3" t="s">
        <v>2282</v>
      </c>
      <c r="D2188" s="3">
        <v>0.27462253412954768</v>
      </c>
      <c r="E2188" s="3">
        <v>0.54467167218437729</v>
      </c>
      <c r="F2188" s="3">
        <v>0.50617283950617287</v>
      </c>
      <c r="G2188" s="3">
        <v>9.8765432098765427E-2</v>
      </c>
      <c r="H2188" s="3">
        <v>5.5555555555555552E-2</v>
      </c>
      <c r="I2188" s="3">
        <v>0.1851851851851852</v>
      </c>
      <c r="J2188" s="3">
        <v>3.6394527974515513E-2</v>
      </c>
      <c r="K2188" s="3">
        <v>18129.100000000009</v>
      </c>
      <c r="L2188" s="3" t="s">
        <v>13514</v>
      </c>
      <c r="M2188" s="4" t="str">
        <f ca="1">IFERROR(__xludf.DUMMYFUNCTION("REGEXREPLACE(F767,""\D"", """")"),"#VALUE!")</f>
        <v>#VALUE!</v>
      </c>
    </row>
    <row r="2189" spans="1:13" ht="15.75" customHeight="1">
      <c r="A2189" s="1">
        <v>766</v>
      </c>
      <c r="B2189" s="3">
        <v>767</v>
      </c>
      <c r="C2189" s="3" t="s">
        <v>2285</v>
      </c>
      <c r="D2189" s="3">
        <v>0.16055676585787679</v>
      </c>
      <c r="E2189" s="3">
        <v>0.19538325753647981</v>
      </c>
      <c r="F2189" s="3">
        <v>0.61124121779859486</v>
      </c>
      <c r="G2189" s="3">
        <v>0.10772833723653399</v>
      </c>
      <c r="H2189" s="3">
        <v>0.1288056206088993</v>
      </c>
      <c r="I2189" s="3">
        <v>0.27868852459016391</v>
      </c>
      <c r="J2189" s="3">
        <v>3.6890960188088351E-2</v>
      </c>
      <c r="K2189" s="3">
        <v>48133.799999999603</v>
      </c>
      <c r="L2189" s="3" t="s">
        <v>13515</v>
      </c>
      <c r="M2189" s="4" t="str">
        <f ca="1">IFERROR(__xludf.DUMMYFUNCTION("REGEXREPLACE(F768,""\D"", """")"),"#VALUE!")</f>
        <v>#VALUE!</v>
      </c>
    </row>
    <row r="2190" spans="1:13" ht="15.75" customHeight="1">
      <c r="A2190" s="1">
        <v>768</v>
      </c>
      <c r="B2190" s="3">
        <v>769</v>
      </c>
      <c r="C2190" s="3" t="s">
        <v>2291</v>
      </c>
      <c r="D2190" s="3">
        <v>0.13666161307196251</v>
      </c>
      <c r="E2190" s="3">
        <v>0.21664186861599211</v>
      </c>
      <c r="F2190" s="3">
        <v>0.63191489361702124</v>
      </c>
      <c r="G2190" s="3">
        <v>0.11276595744680851</v>
      </c>
      <c r="H2190" s="3">
        <v>0.1106382978723404</v>
      </c>
      <c r="I2190" s="3">
        <v>0.27446808510638299</v>
      </c>
      <c r="J2190" s="3">
        <v>2.9784025347686489E-2</v>
      </c>
      <c r="K2190" s="3">
        <v>53709.299999999494</v>
      </c>
      <c r="L2190" s="3" t="s">
        <v>13517</v>
      </c>
      <c r="M2190" s="4" t="str">
        <f ca="1">IFERROR(__xludf.DUMMYFUNCTION("REGEXREPLACE(F770,""\D"", """")"),"#VALUE!")</f>
        <v>#VALUE!</v>
      </c>
    </row>
    <row r="2191" spans="1:13" ht="15.75" customHeight="1">
      <c r="A2191" s="1">
        <v>769</v>
      </c>
      <c r="B2191" s="3">
        <v>770</v>
      </c>
      <c r="C2191" s="3" t="s">
        <v>2293</v>
      </c>
      <c r="D2191" s="3">
        <v>0.1247117581208305</v>
      </c>
      <c r="E2191" s="3">
        <v>0.75947476574647976</v>
      </c>
      <c r="F2191" s="3">
        <v>0.50089445438282643</v>
      </c>
      <c r="G2191" s="3">
        <v>4.4722719141323787E-2</v>
      </c>
      <c r="H2191" s="3">
        <v>3.9355992844364938E-2</v>
      </c>
      <c r="I2191" s="3">
        <v>0.1270125223613596</v>
      </c>
      <c r="J2191" s="3">
        <v>9.7662340015958679E-3</v>
      </c>
      <c r="K2191" s="3">
        <v>59820.299999999479</v>
      </c>
      <c r="L2191" s="3" t="s">
        <v>13518</v>
      </c>
      <c r="M2191" s="4" t="str">
        <f ca="1">IFERROR(__xludf.DUMMYFUNCTION("REGEXREPLACE(F771,""\D"", """")"),"#VALUE!")</f>
        <v>#VALUE!</v>
      </c>
    </row>
    <row r="2192" spans="1:13" ht="15.75" customHeight="1">
      <c r="A2192" s="1">
        <v>772</v>
      </c>
      <c r="B2192" s="3">
        <v>773</v>
      </c>
      <c r="C2192" s="3" t="s">
        <v>2301</v>
      </c>
      <c r="D2192" s="3">
        <v>0.1913000037358609</v>
      </c>
      <c r="E2192" s="3">
        <v>0.81982241888249419</v>
      </c>
      <c r="F2192" s="3">
        <v>0.50800915331807783</v>
      </c>
      <c r="G2192" s="3">
        <v>5.0343249427917618E-2</v>
      </c>
      <c r="H2192" s="3">
        <v>3.4324942791762007E-2</v>
      </c>
      <c r="I2192" s="3">
        <v>0.1235697940503433</v>
      </c>
      <c r="J2192" s="3">
        <v>1.4700207726432549E-2</v>
      </c>
      <c r="K2192" s="3">
        <v>46358.599999999591</v>
      </c>
      <c r="L2192" s="3" t="s">
        <v>13521</v>
      </c>
      <c r="M2192" s="4" t="str">
        <f ca="1">IFERROR(__xludf.DUMMYFUNCTION("REGEXREPLACE(F774,""\D"", """")"),"#VALUE!")</f>
        <v>#VALUE!</v>
      </c>
    </row>
    <row r="2193" spans="1:13" ht="15.75" customHeight="1">
      <c r="A2193" s="1">
        <v>774</v>
      </c>
      <c r="B2193" s="3">
        <v>775</v>
      </c>
      <c r="C2193" s="3" t="s">
        <v>2306</v>
      </c>
      <c r="D2193" s="3">
        <v>0.19505997272130879</v>
      </c>
      <c r="E2193" s="3">
        <v>0.16146906487131321</v>
      </c>
      <c r="F2193" s="3">
        <v>0.63513513513513509</v>
      </c>
      <c r="G2193" s="3">
        <v>0.1148648648648649</v>
      </c>
      <c r="H2193" s="3">
        <v>0.1621621621621622</v>
      </c>
      <c r="I2193" s="3">
        <v>0.29054054054054052</v>
      </c>
      <c r="J2193" s="3">
        <v>5.0025063300351877E-2</v>
      </c>
      <c r="K2193" s="3">
        <v>16769.10000000002</v>
      </c>
      <c r="L2193" s="3" t="s">
        <v>13523</v>
      </c>
      <c r="M2193" s="4" t="str">
        <f ca="1">IFERROR(__xludf.DUMMYFUNCTION("REGEXREPLACE(F776,""\D"", """")"),"#VALUE!")</f>
        <v>#VALUE!</v>
      </c>
    </row>
    <row r="2194" spans="1:13" ht="15.75" customHeight="1">
      <c r="A2194" s="1">
        <v>777</v>
      </c>
      <c r="B2194" s="3">
        <v>778</v>
      </c>
      <c r="C2194" s="3" t="s">
        <v>2315</v>
      </c>
      <c r="D2194" s="3">
        <v>0.18780468353550439</v>
      </c>
      <c r="E2194" s="3">
        <v>0.25209405459041417</v>
      </c>
      <c r="F2194" s="3">
        <v>0.58900523560209428</v>
      </c>
      <c r="G2194" s="3">
        <v>8.3769633507853408E-2</v>
      </c>
      <c r="H2194" s="3">
        <v>0.112565445026178</v>
      </c>
      <c r="I2194" s="3">
        <v>0.23821989528795809</v>
      </c>
      <c r="J2194" s="3">
        <v>3.5236859564071583E-2</v>
      </c>
      <c r="K2194" s="3">
        <v>41083.999999999702</v>
      </c>
      <c r="L2194" s="3" t="s">
        <v>13526</v>
      </c>
      <c r="M2194" s="4" t="str">
        <f ca="1">IFERROR(__xludf.DUMMYFUNCTION("REGEXREPLACE(F779,""\D"", """")"),"#VALUE!")</f>
        <v>#VALUE!</v>
      </c>
    </row>
    <row r="2195" spans="1:13" ht="15.75" customHeight="1">
      <c r="A2195" s="1">
        <v>778</v>
      </c>
      <c r="B2195" s="3">
        <v>779</v>
      </c>
      <c r="C2195" s="3" t="s">
        <v>2317</v>
      </c>
      <c r="D2195" s="3">
        <v>0.13686190083342589</v>
      </c>
      <c r="E2195" s="3">
        <v>0.17107984027746059</v>
      </c>
      <c r="F2195" s="3">
        <v>0.63537906137184119</v>
      </c>
      <c r="G2195" s="3">
        <v>0.1137184115523466</v>
      </c>
      <c r="H2195" s="3">
        <v>0.1444043321299639</v>
      </c>
      <c r="I2195" s="3">
        <v>0.29783393501805061</v>
      </c>
      <c r="J2195" s="3">
        <v>3.4475587050990762E-2</v>
      </c>
      <c r="K2195" s="3">
        <v>62320.699999999619</v>
      </c>
      <c r="L2195" s="3" t="s">
        <v>13527</v>
      </c>
      <c r="M2195" s="4" t="str">
        <f ca="1">IFERROR(__xludf.DUMMYFUNCTION("REGEXREPLACE(F780,""\D"", """")"),"#VALUE!")</f>
        <v>#VALUE!</v>
      </c>
    </row>
    <row r="2196" spans="1:13" ht="15.75" customHeight="1">
      <c r="A2196" s="1">
        <v>780</v>
      </c>
      <c r="B2196" s="3">
        <v>781</v>
      </c>
      <c r="C2196" s="3" t="s">
        <v>2322</v>
      </c>
      <c r="D2196" s="3">
        <v>0.17545647135464171</v>
      </c>
      <c r="E2196" s="3">
        <v>0.39032163191075719</v>
      </c>
      <c r="F2196" s="3">
        <v>0.54296875</v>
      </c>
      <c r="G2196" s="3">
        <v>7.8125E-2</v>
      </c>
      <c r="H2196" s="3">
        <v>6.25E-2</v>
      </c>
      <c r="I2196" s="3">
        <v>0.20703125</v>
      </c>
      <c r="J2196" s="3">
        <v>2.3580939044387291E-2</v>
      </c>
      <c r="K2196" s="3">
        <v>57288.399999999441</v>
      </c>
      <c r="L2196" s="3" t="s">
        <v>13529</v>
      </c>
      <c r="M2196" s="4" t="str">
        <f ca="1">IFERROR(__xludf.DUMMYFUNCTION("REGEXREPLACE(F782,""\D"", """")"),"#VALUE!")</f>
        <v>#VALUE!</v>
      </c>
    </row>
    <row r="2197" spans="1:13" ht="15.75" customHeight="1">
      <c r="A2197" s="1">
        <v>784</v>
      </c>
      <c r="B2197" s="3">
        <v>785</v>
      </c>
      <c r="C2197" s="3" t="s">
        <v>2333</v>
      </c>
      <c r="D2197" s="3">
        <v>0.18778969146532509</v>
      </c>
      <c r="E2197" s="3">
        <v>0.25620315159978851</v>
      </c>
      <c r="F2197" s="3">
        <v>0.59475218658892126</v>
      </c>
      <c r="G2197" s="3">
        <v>9.6209912536443148E-2</v>
      </c>
      <c r="H2197" s="3">
        <v>9.9125364431486881E-2</v>
      </c>
      <c r="I2197" s="3">
        <v>0.22740524781341109</v>
      </c>
      <c r="J2197" s="3">
        <v>3.5199807354313592E-2</v>
      </c>
      <c r="K2197" s="3">
        <v>38689.499999999789</v>
      </c>
      <c r="L2197" s="3" t="s">
        <v>13533</v>
      </c>
      <c r="M2197" s="4" t="str">
        <f ca="1">IFERROR(__xludf.DUMMYFUNCTION("REGEXREPLACE(F786,""\D"", """")"),"#VALUE!")</f>
        <v>#VALUE!</v>
      </c>
    </row>
    <row r="2198" spans="1:13" ht="15.75" customHeight="1">
      <c r="A2198" s="1">
        <v>786</v>
      </c>
      <c r="B2198" s="3">
        <v>787</v>
      </c>
      <c r="C2198" s="3" t="s">
        <v>2338</v>
      </c>
      <c r="D2198" s="3">
        <v>0.1267858387791331</v>
      </c>
      <c r="E2198" s="3">
        <v>0.1490367409865265</v>
      </c>
      <c r="F2198" s="3">
        <v>0.60952380952380958</v>
      </c>
      <c r="G2198" s="3">
        <v>9.5238095238095233E-2</v>
      </c>
      <c r="H2198" s="3">
        <v>0.1714285714285714</v>
      </c>
      <c r="I2198" s="3">
        <v>0.27619047619047621</v>
      </c>
      <c r="J2198" s="3">
        <v>2.9372675859144999E-2</v>
      </c>
      <c r="K2198" s="3">
        <v>11493.10000000002</v>
      </c>
      <c r="L2198" s="3" t="s">
        <v>13535</v>
      </c>
      <c r="M2198" s="4" t="str">
        <f ca="1">IFERROR(__xludf.DUMMYFUNCTION("REGEXREPLACE(F788,""\D"", """")"),"#VALUE!")</f>
        <v>#VALUE!</v>
      </c>
    </row>
    <row r="2199" spans="1:13" ht="15.75" customHeight="1">
      <c r="A2199" s="1">
        <v>787</v>
      </c>
      <c r="B2199" s="3">
        <v>788</v>
      </c>
      <c r="C2199" s="3" t="s">
        <v>2340</v>
      </c>
      <c r="D2199" s="3">
        <v>0.13776312647147121</v>
      </c>
      <c r="E2199" s="3">
        <v>0.17272611012567851</v>
      </c>
      <c r="F2199" s="3">
        <v>0.65161290322580645</v>
      </c>
      <c r="G2199" s="3">
        <v>0.13548387096774189</v>
      </c>
      <c r="H2199" s="3">
        <v>0.1225806451612903</v>
      </c>
      <c r="I2199" s="3">
        <v>0.33548387096774201</v>
      </c>
      <c r="J2199" s="3">
        <v>3.3322440474331957E-2</v>
      </c>
      <c r="K2199" s="3">
        <v>17395.700000000019</v>
      </c>
      <c r="L2199" s="3" t="s">
        <v>13536</v>
      </c>
      <c r="M2199" s="4" t="str">
        <f ca="1">IFERROR(__xludf.DUMMYFUNCTION("REGEXREPLACE(F789,""\D"", """")"),"#VALUE!")</f>
        <v>#VALUE!</v>
      </c>
    </row>
    <row r="2200" spans="1:13" ht="15.75" customHeight="1">
      <c r="A2200" s="1">
        <v>789</v>
      </c>
      <c r="B2200" s="3">
        <v>790</v>
      </c>
      <c r="C2200" s="3" t="s">
        <v>2347</v>
      </c>
      <c r="D2200" s="3">
        <v>0.33597128633853351</v>
      </c>
      <c r="E2200" s="3">
        <v>0.2141278433720816</v>
      </c>
      <c r="F2200" s="3">
        <v>0.67164179104477617</v>
      </c>
      <c r="G2200" s="3">
        <v>0.16417910447761189</v>
      </c>
      <c r="H2200" s="3">
        <v>0.1343283582089552</v>
      </c>
      <c r="I2200" s="3">
        <v>0.29850746268656708</v>
      </c>
      <c r="J2200" s="3">
        <v>8.7809451828876867E-2</v>
      </c>
      <c r="K2200" s="3">
        <v>7043.7000000000007</v>
      </c>
      <c r="L2200" s="3" t="s">
        <v>13538</v>
      </c>
      <c r="M2200" s="4" t="str">
        <f ca="1">IFERROR(__xludf.DUMMYFUNCTION("REGEXREPLACE(F791,""\D"", """")"),"#VALUE!")</f>
        <v>#VALUE!</v>
      </c>
    </row>
    <row r="2201" spans="1:13" ht="15.75" customHeight="1">
      <c r="A2201" s="1">
        <v>790</v>
      </c>
      <c r="B2201" s="3">
        <v>791</v>
      </c>
      <c r="C2201" s="3" t="s">
        <v>2349</v>
      </c>
      <c r="D2201" s="3">
        <v>0.23482299593647801</v>
      </c>
      <c r="E2201" s="3">
        <v>1.130684014464219</v>
      </c>
      <c r="F2201" s="3">
        <v>0.5</v>
      </c>
      <c r="G2201" s="3">
        <v>3.787878787878788E-2</v>
      </c>
      <c r="H2201" s="3">
        <v>2.2727272727272731E-2</v>
      </c>
      <c r="I2201" s="3">
        <v>8.3333333333333329E-2</v>
      </c>
      <c r="J2201" s="3">
        <v>8.3742263363773845E-3</v>
      </c>
      <c r="K2201" s="3">
        <v>14317.70000000003</v>
      </c>
      <c r="L2201" s="3" t="s">
        <v>13539</v>
      </c>
      <c r="M2201" s="4" t="str">
        <f ca="1">IFERROR(__xludf.DUMMYFUNCTION("REGEXREPLACE(F792,""\D"", """")"),"#VALUE!")</f>
        <v>#VALUE!</v>
      </c>
    </row>
    <row r="2202" spans="1:13" ht="15.75" customHeight="1">
      <c r="A2202" s="1">
        <v>792</v>
      </c>
      <c r="B2202" s="3">
        <v>793</v>
      </c>
      <c r="C2202" s="3" t="s">
        <v>2354</v>
      </c>
      <c r="D2202" s="3">
        <v>0.18620398184408979</v>
      </c>
      <c r="E2202" s="3">
        <v>0.20004581598265159</v>
      </c>
      <c r="F2202" s="3">
        <v>0.62864077669902918</v>
      </c>
      <c r="G2202" s="3">
        <v>9.9514563106796114E-2</v>
      </c>
      <c r="H2202" s="3">
        <v>0.1116504854368932</v>
      </c>
      <c r="I2202" s="3">
        <v>0.26699029126213591</v>
      </c>
      <c r="J2202" s="3">
        <v>3.8078873026036561E-2</v>
      </c>
      <c r="K2202" s="3">
        <v>44416.199999999662</v>
      </c>
      <c r="L2202" s="3" t="s">
        <v>13541</v>
      </c>
      <c r="M2202" s="4" t="str">
        <f ca="1">IFERROR(__xludf.DUMMYFUNCTION("REGEXREPLACE(F794,""\D"", """")"),"#VALUE!")</f>
        <v>#VALUE!</v>
      </c>
    </row>
    <row r="2203" spans="1:13" ht="15.75" customHeight="1">
      <c r="A2203" s="1">
        <v>794</v>
      </c>
      <c r="B2203" s="3">
        <v>795</v>
      </c>
      <c r="C2203" s="3" t="s">
        <v>2360</v>
      </c>
      <c r="D2203" s="3">
        <v>0.1816635215351585</v>
      </c>
      <c r="E2203" s="3">
        <v>0.14272122717270841</v>
      </c>
      <c r="F2203" s="3">
        <v>0.64179104477611937</v>
      </c>
      <c r="G2203" s="3">
        <v>9.950248756218906E-2</v>
      </c>
      <c r="H2203" s="3">
        <v>0.15920398009950251</v>
      </c>
      <c r="I2203" s="3">
        <v>0.29850746268656708</v>
      </c>
      <c r="J2203" s="3">
        <v>4.3506283378207333E-2</v>
      </c>
      <c r="K2203" s="3">
        <v>22391.19999999999</v>
      </c>
      <c r="L2203" s="3" t="s">
        <v>13543</v>
      </c>
      <c r="M2203" s="4" t="str">
        <f ca="1">IFERROR(__xludf.DUMMYFUNCTION("REGEXREPLACE(F796,""\D"", """")"),"#VALUE!")</f>
        <v>#VALUE!</v>
      </c>
    </row>
    <row r="2204" spans="1:13" ht="15.75" customHeight="1">
      <c r="A2204" s="1">
        <v>796</v>
      </c>
      <c r="B2204" s="3">
        <v>797</v>
      </c>
      <c r="C2204" s="3" t="s">
        <v>2366</v>
      </c>
      <c r="D2204" s="3">
        <v>0.25996065961193099</v>
      </c>
      <c r="E2204" s="3">
        <v>0.35251574391992951</v>
      </c>
      <c r="F2204" s="3">
        <v>0.63503649635036497</v>
      </c>
      <c r="G2204" s="3">
        <v>8.7591240875912413E-2</v>
      </c>
      <c r="H2204" s="3">
        <v>9.4890510948905105E-2</v>
      </c>
      <c r="I2204" s="3">
        <v>0.20437956204379559</v>
      </c>
      <c r="J2204" s="3">
        <v>4.2064526319853329E-2</v>
      </c>
      <c r="K2204" s="3">
        <v>14926.800000000039</v>
      </c>
      <c r="L2204" s="3" t="s">
        <v>13545</v>
      </c>
      <c r="M2204" s="4" t="str">
        <f ca="1">IFERROR(__xludf.DUMMYFUNCTION("REGEXREPLACE(F798,""\D"", """")"),"#VALUE!")</f>
        <v>#VALUE!</v>
      </c>
    </row>
    <row r="2205" spans="1:13" ht="15.75" customHeight="1">
      <c r="A2205" s="1">
        <v>799</v>
      </c>
      <c r="B2205" s="3">
        <v>800</v>
      </c>
      <c r="C2205" s="3" t="s">
        <v>2375</v>
      </c>
      <c r="D2205" s="3">
        <v>0.159567968977954</v>
      </c>
      <c r="E2205" s="3">
        <v>0.74091134180588136</v>
      </c>
      <c r="F2205" s="3">
        <v>0.53186274509803921</v>
      </c>
      <c r="G2205" s="3">
        <v>5.1470588235294122E-2</v>
      </c>
      <c r="H2205" s="3">
        <v>2.6960784313725492E-2</v>
      </c>
      <c r="I2205" s="3">
        <v>0.12990196078431371</v>
      </c>
      <c r="J2205" s="3">
        <v>1.1068380544568631E-2</v>
      </c>
      <c r="K2205" s="3">
        <v>42556.499999999673</v>
      </c>
      <c r="L2205" s="3" t="s">
        <v>13548</v>
      </c>
      <c r="M2205" s="4" t="str">
        <f ca="1">IFERROR(__xludf.DUMMYFUNCTION("REGEXREPLACE(F801,""\D"", """")"),"#VALUE!")</f>
        <v>#VALUE!</v>
      </c>
    </row>
    <row r="2206" spans="1:13" ht="15.75" customHeight="1">
      <c r="A2206" s="1">
        <v>802</v>
      </c>
      <c r="B2206" s="3">
        <v>803</v>
      </c>
      <c r="C2206" s="3" t="s">
        <v>2383</v>
      </c>
      <c r="D2206" s="3">
        <v>0.1872534459702101</v>
      </c>
      <c r="E2206" s="3">
        <v>0.27968425024668209</v>
      </c>
      <c r="F2206" s="3">
        <v>0.65174129353233834</v>
      </c>
      <c r="G2206" s="3">
        <v>0.11940298507462691</v>
      </c>
      <c r="H2206" s="3">
        <v>9.950248756218906E-2</v>
      </c>
      <c r="I2206" s="3">
        <v>0.2537313432835821</v>
      </c>
      <c r="J2206" s="3">
        <v>3.8400182488077209E-2</v>
      </c>
      <c r="K2206" s="3">
        <v>22271.900000000009</v>
      </c>
      <c r="L2206" s="3" t="s">
        <v>13551</v>
      </c>
      <c r="M2206" s="4" t="str">
        <f ca="1">IFERROR(__xludf.DUMMYFUNCTION("REGEXREPLACE(F804,""\D"", """")"),"#VALUE!")</f>
        <v>#VALUE!</v>
      </c>
    </row>
    <row r="2207" spans="1:13" ht="15.75" customHeight="1">
      <c r="A2207" s="1">
        <v>803</v>
      </c>
      <c r="B2207" s="3">
        <v>804</v>
      </c>
      <c r="C2207" s="3" t="s">
        <v>2386</v>
      </c>
      <c r="D2207" s="3">
        <v>0.1443237442355208</v>
      </c>
      <c r="E2207" s="3">
        <v>0.94667327455278749</v>
      </c>
      <c r="F2207" s="3">
        <v>0.48333333333333328</v>
      </c>
      <c r="G2207" s="3">
        <v>7.4999999999999997E-2</v>
      </c>
      <c r="H2207" s="3">
        <v>1.666666666666667E-2</v>
      </c>
      <c r="I2207" s="3">
        <v>0.1</v>
      </c>
      <c r="J2207" s="3">
        <v>9.0405083462248084E-3</v>
      </c>
      <c r="K2207" s="3">
        <v>13160.80000000003</v>
      </c>
      <c r="L2207" s="3" t="s">
        <v>13324</v>
      </c>
      <c r="M2207" s="4" t="str">
        <f ca="1">IFERROR(__xludf.DUMMYFUNCTION("REGEXREPLACE(F805,""\D"", """")"),"#VALUE!")</f>
        <v>#VALUE!</v>
      </c>
    </row>
    <row r="2208" spans="1:13" ht="15.75" customHeight="1">
      <c r="A2208" s="1">
        <v>806</v>
      </c>
      <c r="B2208" s="3">
        <v>807</v>
      </c>
      <c r="C2208" s="3" t="s">
        <v>2394</v>
      </c>
      <c r="D2208" s="3">
        <v>0.16150211163366779</v>
      </c>
      <c r="E2208" s="3">
        <v>0.1917147174126618</v>
      </c>
      <c r="F2208" s="3">
        <v>0.6283783783783784</v>
      </c>
      <c r="G2208" s="3">
        <v>0.1047297297297297</v>
      </c>
      <c r="H2208" s="3">
        <v>0.1182432432432432</v>
      </c>
      <c r="I2208" s="3">
        <v>0.28378378378378383</v>
      </c>
      <c r="J2208" s="3">
        <v>3.4542745121845957E-2</v>
      </c>
      <c r="K2208" s="3">
        <v>32115.099999999889</v>
      </c>
      <c r="L2208" s="3" t="s">
        <v>13554</v>
      </c>
      <c r="M2208" s="4" t="str">
        <f ca="1">IFERROR(__xludf.DUMMYFUNCTION("REGEXREPLACE(F808,""\D"", """")"),"#VALUE!")</f>
        <v>#VALUE!</v>
      </c>
    </row>
    <row r="2209" spans="1:13" ht="15.75" customHeight="1">
      <c r="A2209" s="1">
        <v>807</v>
      </c>
      <c r="B2209" s="3">
        <v>808</v>
      </c>
      <c r="C2209" s="3" t="s">
        <v>2397</v>
      </c>
      <c r="D2209" s="3">
        <v>0.13903149634911999</v>
      </c>
      <c r="E2209" s="3">
        <v>0.27721594816642059</v>
      </c>
      <c r="F2209" s="3">
        <v>0.63270777479892759</v>
      </c>
      <c r="G2209" s="3">
        <v>8.3109919571045576E-2</v>
      </c>
      <c r="H2209" s="3">
        <v>0.1206434316353887</v>
      </c>
      <c r="I2209" s="3">
        <v>0.24664879356568359</v>
      </c>
      <c r="J2209" s="3">
        <v>2.6946793057778411E-2</v>
      </c>
      <c r="K2209" s="3">
        <v>41722.199999999721</v>
      </c>
      <c r="L2209" s="3" t="s">
        <v>13555</v>
      </c>
      <c r="M2209" s="4" t="str">
        <f ca="1">IFERROR(__xludf.DUMMYFUNCTION("REGEXREPLACE(F809,""\D"", """")"),"#VALUE!")</f>
        <v>#VALUE!</v>
      </c>
    </row>
    <row r="2210" spans="1:13" ht="15.75" customHeight="1">
      <c r="A2210" s="1">
        <v>809</v>
      </c>
      <c r="B2210" s="3">
        <v>810</v>
      </c>
      <c r="C2210" s="3" t="s">
        <v>2403</v>
      </c>
      <c r="D2210" s="3">
        <v>0.16770614973655859</v>
      </c>
      <c r="E2210" s="3">
        <v>0.55611116795770965</v>
      </c>
      <c r="F2210" s="3">
        <v>0.5350701402805611</v>
      </c>
      <c r="G2210" s="3">
        <v>5.8116232464929862E-2</v>
      </c>
      <c r="H2210" s="3">
        <v>6.0120240480961921E-2</v>
      </c>
      <c r="I2210" s="3">
        <v>0.15230460921843689</v>
      </c>
      <c r="J2210" s="3">
        <v>1.8805898341876379E-2</v>
      </c>
      <c r="K2210" s="3">
        <v>53911.899999999478</v>
      </c>
      <c r="L2210" s="3" t="s">
        <v>13557</v>
      </c>
      <c r="M2210" s="4" t="str">
        <f ca="1">IFERROR(__xludf.DUMMYFUNCTION("REGEXREPLACE(F811,""\D"", """")"),"#VALUE!")</f>
        <v>#VALUE!</v>
      </c>
    </row>
    <row r="2211" spans="1:13" ht="15.75" customHeight="1">
      <c r="A2211" s="1">
        <v>813</v>
      </c>
      <c r="B2211" s="3">
        <v>814</v>
      </c>
      <c r="C2211" s="3" t="s">
        <v>2415</v>
      </c>
      <c r="D2211" s="3">
        <v>0.17821227840033549</v>
      </c>
      <c r="E2211" s="3">
        <v>0.1158480108995166</v>
      </c>
      <c r="F2211" s="3">
        <v>0.63432835820895528</v>
      </c>
      <c r="G2211" s="3">
        <v>0.1417910447761194</v>
      </c>
      <c r="H2211" s="3">
        <v>0.1567164179104478</v>
      </c>
      <c r="I2211" s="3">
        <v>0.33582089552238809</v>
      </c>
      <c r="J2211" s="3">
        <v>5.0085410152441993E-2</v>
      </c>
      <c r="K2211" s="3">
        <v>15185.000000000029</v>
      </c>
      <c r="L2211" s="3" t="s">
        <v>13561</v>
      </c>
      <c r="M2211" s="4" t="str">
        <f ca="1">IFERROR(__xludf.DUMMYFUNCTION("REGEXREPLACE(F815,""\D"", """")"),"#VALUE!")</f>
        <v>#VALUE!</v>
      </c>
    </row>
    <row r="2212" spans="1:13" ht="15.75" customHeight="1">
      <c r="A2212" s="1">
        <v>815</v>
      </c>
      <c r="B2212" s="3">
        <v>816</v>
      </c>
      <c r="C2212" s="3" t="s">
        <v>2421</v>
      </c>
      <c r="D2212" s="3">
        <v>0.1984466008660819</v>
      </c>
      <c r="E2212" s="3">
        <v>0.13739480883019811</v>
      </c>
      <c r="F2212" s="3">
        <v>0.64150943396226412</v>
      </c>
      <c r="G2212" s="3">
        <v>0.14465408805031449</v>
      </c>
      <c r="H2212" s="3">
        <v>0.12578616352201261</v>
      </c>
      <c r="I2212" s="3">
        <v>0.31446540880503138</v>
      </c>
      <c r="J2212" s="3">
        <v>5.0532484906671019E-2</v>
      </c>
      <c r="K2212" s="3">
        <v>17274.90000000002</v>
      </c>
      <c r="L2212" s="3" t="s">
        <v>13563</v>
      </c>
      <c r="M2212" s="4" t="str">
        <f ca="1">IFERROR(__xludf.DUMMYFUNCTION("REGEXREPLACE(F817,""\D"", """")"),"#VALUE!")</f>
        <v>#VALUE!</v>
      </c>
    </row>
    <row r="2213" spans="1:13" ht="15.75" customHeight="1">
      <c r="A2213" s="1">
        <v>818</v>
      </c>
      <c r="B2213" s="3">
        <v>819</v>
      </c>
      <c r="C2213" s="3" t="s">
        <v>2430</v>
      </c>
      <c r="D2213" s="3">
        <v>0.17140871217255571</v>
      </c>
      <c r="E2213" s="3">
        <v>0.20517638986291281</v>
      </c>
      <c r="F2213" s="3">
        <v>0.64179104477611937</v>
      </c>
      <c r="G2213" s="3">
        <v>8.45771144278607E-2</v>
      </c>
      <c r="H2213" s="3">
        <v>0.12437810945273629</v>
      </c>
      <c r="I2213" s="3">
        <v>0.2537313432835821</v>
      </c>
      <c r="J2213" s="3">
        <v>3.2998926287413979E-2</v>
      </c>
      <c r="K2213" s="3">
        <v>21868.099999999991</v>
      </c>
      <c r="L2213" s="3" t="s">
        <v>13566</v>
      </c>
      <c r="M2213" s="4" t="str">
        <f ca="1">IFERROR(__xludf.DUMMYFUNCTION("REGEXREPLACE(F820,""\D"", """")"),"#VALUE!")</f>
        <v>#VALUE!</v>
      </c>
    </row>
    <row r="2214" spans="1:13" ht="15.75" customHeight="1">
      <c r="A2214" s="1">
        <v>820</v>
      </c>
      <c r="B2214" s="3">
        <v>821</v>
      </c>
      <c r="C2214" s="3" t="s">
        <v>2436</v>
      </c>
      <c r="D2214" s="3">
        <v>0.20313118037522829</v>
      </c>
      <c r="E2214" s="3">
        <v>0.18254207614285439</v>
      </c>
      <c r="F2214" s="3">
        <v>0.62295081967213117</v>
      </c>
      <c r="G2214" s="3">
        <v>0.1147540983606557</v>
      </c>
      <c r="H2214" s="3">
        <v>0.13114754098360659</v>
      </c>
      <c r="I2214" s="3">
        <v>0.30054644808743169</v>
      </c>
      <c r="J2214" s="3">
        <v>4.7063580130879711E-2</v>
      </c>
      <c r="K2214" s="3">
        <v>20021.30000000001</v>
      </c>
      <c r="L2214" s="3" t="s">
        <v>13568</v>
      </c>
      <c r="M2214" s="4" t="str">
        <f ca="1">IFERROR(__xludf.DUMMYFUNCTION("REGEXREPLACE(F822,""\D"", """")"),"#VALUE!")</f>
        <v>#VALUE!</v>
      </c>
    </row>
    <row r="2215" spans="1:13" ht="15.75" customHeight="1">
      <c r="A2215" s="1">
        <v>823</v>
      </c>
      <c r="B2215" s="3">
        <v>824</v>
      </c>
      <c r="C2215" s="3" t="s">
        <v>2444</v>
      </c>
      <c r="D2215" s="3">
        <v>0.24105225936588279</v>
      </c>
      <c r="E2215" s="3">
        <v>7.4673252902258042E-2</v>
      </c>
      <c r="F2215" s="3">
        <v>0.69767441860465118</v>
      </c>
      <c r="G2215" s="3">
        <v>0.16279069767441859</v>
      </c>
      <c r="H2215" s="3">
        <v>0.1162790697674419</v>
      </c>
      <c r="I2215" s="3">
        <v>0.32558139534883718</v>
      </c>
      <c r="J2215" s="3">
        <v>5.9411256448450633E-2</v>
      </c>
      <c r="K2215" s="3">
        <v>9829.3000000000156</v>
      </c>
      <c r="L2215" s="3" t="s">
        <v>13571</v>
      </c>
      <c r="M2215" s="4" t="str">
        <f ca="1">IFERROR(__xludf.DUMMYFUNCTION("REGEXREPLACE(F825,""\D"", """")"),"#VALUE!")</f>
        <v>#VALUE!</v>
      </c>
    </row>
    <row r="2216" spans="1:13" ht="15.75" customHeight="1">
      <c r="A2216" s="1">
        <v>824</v>
      </c>
      <c r="B2216" s="3">
        <v>825</v>
      </c>
      <c r="C2216" s="3" t="s">
        <v>2446</v>
      </c>
      <c r="D2216" s="3">
        <v>0.16696245921982561</v>
      </c>
      <c r="E2216" s="3">
        <v>0.26420890413225712</v>
      </c>
      <c r="F2216" s="3">
        <v>0.58620689655172409</v>
      </c>
      <c r="G2216" s="3">
        <v>8.4291187739463605E-2</v>
      </c>
      <c r="H2216" s="3">
        <v>0.10344827586206901</v>
      </c>
      <c r="I2216" s="3">
        <v>0.2490421455938697</v>
      </c>
      <c r="J2216" s="3">
        <v>3.0351402547077549E-2</v>
      </c>
      <c r="K2216" s="3">
        <v>58649.39999999947</v>
      </c>
      <c r="L2216" s="3" t="s">
        <v>13572</v>
      </c>
      <c r="M2216" s="4" t="str">
        <f ca="1">IFERROR(__xludf.DUMMYFUNCTION("REGEXREPLACE(F826,""\D"", """")"),"#VALUE!")</f>
        <v>#VALUE!</v>
      </c>
    </row>
    <row r="2217" spans="1:13" ht="15.75" customHeight="1">
      <c r="A2217" s="1">
        <v>826</v>
      </c>
      <c r="B2217" s="3">
        <v>827</v>
      </c>
      <c r="C2217" s="3" t="s">
        <v>2452</v>
      </c>
      <c r="D2217" s="3">
        <v>0.17731179577795639</v>
      </c>
      <c r="E2217" s="3">
        <v>0.85354114774252032</v>
      </c>
      <c r="F2217" s="3">
        <v>0.5161290322580645</v>
      </c>
      <c r="G2217" s="3">
        <v>4.8387096774193547E-2</v>
      </c>
      <c r="H2217" s="3">
        <v>5.0691244239631339E-2</v>
      </c>
      <c r="I2217" s="3">
        <v>0.12211981566820281</v>
      </c>
      <c r="J2217" s="3">
        <v>1.628651199881254E-2</v>
      </c>
      <c r="K2217" s="3">
        <v>45140.499999999607</v>
      </c>
      <c r="L2217" s="3" t="s">
        <v>13574</v>
      </c>
      <c r="M2217" s="4" t="str">
        <f ca="1">IFERROR(__xludf.DUMMYFUNCTION("REGEXREPLACE(F828,""\D"", """")"),"#VALUE!")</f>
        <v>#VALUE!</v>
      </c>
    </row>
    <row r="2218" spans="1:13" ht="15.75" customHeight="1">
      <c r="A2218" s="1">
        <v>827</v>
      </c>
      <c r="B2218" s="3">
        <v>828</v>
      </c>
      <c r="C2218" s="3" t="s">
        <v>2455</v>
      </c>
      <c r="D2218" s="3">
        <v>0.2109627521477421</v>
      </c>
      <c r="E2218" s="3">
        <v>0.1477286006357848</v>
      </c>
      <c r="F2218" s="3">
        <v>0.625</v>
      </c>
      <c r="G2218" s="3">
        <v>0.14285714285714279</v>
      </c>
      <c r="H2218" s="3">
        <v>0.1517857142857143</v>
      </c>
      <c r="I2218" s="3">
        <v>0.3125</v>
      </c>
      <c r="J2218" s="3">
        <v>5.7767961876826271E-2</v>
      </c>
      <c r="K2218" s="3">
        <v>12267.000000000029</v>
      </c>
      <c r="L2218" s="3" t="s">
        <v>13575</v>
      </c>
      <c r="M2218" s="4" t="str">
        <f ca="1">IFERROR(__xludf.DUMMYFUNCTION("REGEXREPLACE(F829,""\D"", """")"),"#VALUE!")</f>
        <v>#VALUE!</v>
      </c>
    </row>
    <row r="2219" spans="1:13" ht="15.75" customHeight="1">
      <c r="A2219" s="1">
        <v>828</v>
      </c>
      <c r="B2219" s="3">
        <v>829</v>
      </c>
      <c r="C2219" s="3" t="s">
        <v>2457</v>
      </c>
      <c r="D2219" s="3">
        <v>0.1756587537823974</v>
      </c>
      <c r="E2219" s="3">
        <v>0.2325709817958396</v>
      </c>
      <c r="F2219" s="3">
        <v>0.58823529411764708</v>
      </c>
      <c r="G2219" s="3">
        <v>8.455882352941177E-2</v>
      </c>
      <c r="H2219" s="3">
        <v>0.125</v>
      </c>
      <c r="I2219" s="3">
        <v>0.24632352941176469</v>
      </c>
      <c r="J2219" s="3">
        <v>3.4528720969586479E-2</v>
      </c>
      <c r="K2219" s="3">
        <v>30390.399999999951</v>
      </c>
      <c r="L2219" s="3" t="s">
        <v>13576</v>
      </c>
      <c r="M2219" s="4" t="str">
        <f ca="1">IFERROR(__xludf.DUMMYFUNCTION("REGEXREPLACE(F830,""\D"", """")"),"#VALUE!")</f>
        <v>#VALUE!</v>
      </c>
    </row>
    <row r="2220" spans="1:13" ht="15.75" customHeight="1">
      <c r="A2220" s="1">
        <v>833</v>
      </c>
      <c r="B2220" s="3">
        <v>834</v>
      </c>
      <c r="C2220" s="3" t="s">
        <v>2472</v>
      </c>
      <c r="D2220" s="3">
        <v>0.23275368826006879</v>
      </c>
      <c r="E2220" s="3">
        <v>0.83358135629400776</v>
      </c>
      <c r="F2220" s="3">
        <v>0.50490196078431371</v>
      </c>
      <c r="G2220" s="3">
        <v>4.4117647058823532E-2</v>
      </c>
      <c r="H2220" s="3">
        <v>5.8823529411764712E-2</v>
      </c>
      <c r="I2220" s="3">
        <v>0.1225490196078431</v>
      </c>
      <c r="J2220" s="3">
        <v>2.0262342087731169E-2</v>
      </c>
      <c r="K2220" s="3">
        <v>22711.80000000001</v>
      </c>
      <c r="L2220" s="3" t="s">
        <v>13581</v>
      </c>
      <c r="M2220" s="4" t="str">
        <f ca="1">IFERROR(__xludf.DUMMYFUNCTION("REGEXREPLACE(F835,""\D"", """")"),"#VALUE!")</f>
        <v>#VALUE!</v>
      </c>
    </row>
    <row r="2221" spans="1:13" ht="15.75" customHeight="1">
      <c r="A2221" s="1">
        <v>834</v>
      </c>
      <c r="B2221" s="3">
        <v>835</v>
      </c>
      <c r="C2221" s="3" t="s">
        <v>2474</v>
      </c>
      <c r="D2221" s="3">
        <v>0.33781419232906018</v>
      </c>
      <c r="E2221" s="3">
        <v>1.2375162455264961</v>
      </c>
      <c r="F2221" s="3">
        <v>0.40740740740740738</v>
      </c>
      <c r="G2221" s="3">
        <v>2.777777777777778E-2</v>
      </c>
      <c r="H2221" s="3">
        <v>2.777777777777778E-2</v>
      </c>
      <c r="I2221" s="3">
        <v>7.407407407407407E-2</v>
      </c>
      <c r="J2221" s="3">
        <v>8.9981467651370581E-3</v>
      </c>
      <c r="K2221" s="3">
        <v>12021.300000000019</v>
      </c>
      <c r="L2221" s="3" t="s">
        <v>13582</v>
      </c>
      <c r="M2221" s="4" t="str">
        <f ca="1">IFERROR(__xludf.DUMMYFUNCTION("REGEXREPLACE(F836,""\D"", """")"),"#VALUE!")</f>
        <v>#VALUE!</v>
      </c>
    </row>
    <row r="2222" spans="1:13" ht="15.75" customHeight="1">
      <c r="A2222" s="1">
        <v>835</v>
      </c>
      <c r="B2222" s="3">
        <v>836</v>
      </c>
      <c r="C2222" s="3" t="s">
        <v>2476</v>
      </c>
      <c r="D2222" s="3">
        <v>0.1884721721291665</v>
      </c>
      <c r="E2222" s="3">
        <v>0.70431349256632025</v>
      </c>
      <c r="F2222" s="3">
        <v>0.46101694915254238</v>
      </c>
      <c r="G2222" s="3">
        <v>7.1186440677966104E-2</v>
      </c>
      <c r="H2222" s="3">
        <v>4.4067796610169491E-2</v>
      </c>
      <c r="I2222" s="3">
        <v>0.14576271186440681</v>
      </c>
      <c r="J2222" s="3">
        <v>1.948496107376789E-2</v>
      </c>
      <c r="K2222" s="3">
        <v>32328.799999999901</v>
      </c>
      <c r="L2222" s="3" t="s">
        <v>13583</v>
      </c>
      <c r="M2222" s="4" t="str">
        <f ca="1">IFERROR(__xludf.DUMMYFUNCTION("REGEXREPLACE(F837,""\D"", """")"),"#VALUE!")</f>
        <v>#VALUE!</v>
      </c>
    </row>
    <row r="2223" spans="1:13" ht="15.75" customHeight="1">
      <c r="A2223" s="1">
        <v>836</v>
      </c>
      <c r="B2223" s="3">
        <v>837</v>
      </c>
      <c r="C2223" s="3" t="s">
        <v>2478</v>
      </c>
      <c r="D2223" s="3">
        <v>0.1945982916001496</v>
      </c>
      <c r="E2223" s="3">
        <v>0.27188517005904861</v>
      </c>
      <c r="F2223" s="3">
        <v>0.61740890688259109</v>
      </c>
      <c r="G2223" s="3">
        <v>7.4898785425101214E-2</v>
      </c>
      <c r="H2223" s="3">
        <v>9.3117408906882596E-2</v>
      </c>
      <c r="I2223" s="3">
        <v>0.2206477732793522</v>
      </c>
      <c r="J2223" s="3">
        <v>3.1457444505404747E-2</v>
      </c>
      <c r="K2223" s="3">
        <v>53908.69999999951</v>
      </c>
      <c r="L2223" s="3" t="s">
        <v>13584</v>
      </c>
      <c r="M2223" s="4" t="str">
        <f ca="1">IFERROR(__xludf.DUMMYFUNCTION("REGEXREPLACE(F838,""\D"", """")"),"#VALUE!")</f>
        <v>#VALUE!</v>
      </c>
    </row>
    <row r="2224" spans="1:13" ht="15.75" customHeight="1">
      <c r="A2224" s="1">
        <v>839</v>
      </c>
      <c r="B2224" s="3">
        <v>840</v>
      </c>
      <c r="C2224" s="3" t="s">
        <v>2486</v>
      </c>
      <c r="D2224" s="3">
        <v>0.1696490550830945</v>
      </c>
      <c r="E2224" s="3">
        <v>0.17975909153522859</v>
      </c>
      <c r="F2224" s="3">
        <v>0.61870503597122306</v>
      </c>
      <c r="G2224" s="3">
        <v>0.1438848920863309</v>
      </c>
      <c r="H2224" s="3">
        <v>0.15107913669064749</v>
      </c>
      <c r="I2224" s="3">
        <v>0.33093525179856109</v>
      </c>
      <c r="J2224" s="3">
        <v>4.7224757365346287E-2</v>
      </c>
      <c r="K2224" s="3">
        <v>15730.400000000031</v>
      </c>
      <c r="L2224" s="3" t="s">
        <v>13587</v>
      </c>
      <c r="M2224" s="4" t="str">
        <f ca="1">IFERROR(__xludf.DUMMYFUNCTION("REGEXREPLACE(F841,""\D"", """")"),"#VALUE!")</f>
        <v>#VALUE!</v>
      </c>
    </row>
    <row r="2225" spans="1:13" ht="15.75" customHeight="1">
      <c r="A2225" s="1">
        <v>840</v>
      </c>
      <c r="B2225" s="3">
        <v>841</v>
      </c>
      <c r="C2225" s="3" t="s">
        <v>2489</v>
      </c>
      <c r="D2225" s="3">
        <v>0.19168461824957739</v>
      </c>
      <c r="E2225" s="3">
        <v>0.26460716407166412</v>
      </c>
      <c r="F2225" s="3">
        <v>0.62820512820512819</v>
      </c>
      <c r="G2225" s="3">
        <v>8.3333333333333329E-2</v>
      </c>
      <c r="H2225" s="3">
        <v>0.108974358974359</v>
      </c>
      <c r="I2225" s="3">
        <v>0.21794871794871801</v>
      </c>
      <c r="J2225" s="3">
        <v>3.3214385981208162E-2</v>
      </c>
      <c r="K2225" s="3">
        <v>16072.000000000029</v>
      </c>
      <c r="L2225" s="3" t="s">
        <v>13588</v>
      </c>
      <c r="M2225" s="4" t="str">
        <f ca="1">IFERROR(__xludf.DUMMYFUNCTION("REGEXREPLACE(F842,""\D"", """")"),"#VALUE!")</f>
        <v>#VALUE!</v>
      </c>
    </row>
    <row r="2226" spans="1:13" ht="15.75" customHeight="1">
      <c r="A2226" s="1">
        <v>841</v>
      </c>
      <c r="B2226" s="3">
        <v>842</v>
      </c>
      <c r="C2226" s="3" t="s">
        <v>2492</v>
      </c>
      <c r="D2226" s="3">
        <v>0.1565321300473719</v>
      </c>
      <c r="E2226" s="3">
        <v>8.8141462711688739E-2</v>
      </c>
      <c r="F2226" s="3">
        <v>0.6028368794326241</v>
      </c>
      <c r="G2226" s="3">
        <v>0.18439716312056739</v>
      </c>
      <c r="H2226" s="3">
        <v>0.1702127659574468</v>
      </c>
      <c r="I2226" s="3">
        <v>0.38297872340425532</v>
      </c>
      <c r="J2226" s="3">
        <v>5.3207418599963148E-2</v>
      </c>
      <c r="K2226" s="3">
        <v>16329.70000000003</v>
      </c>
      <c r="L2226" s="3" t="s">
        <v>13589</v>
      </c>
      <c r="M2226" s="4" t="str">
        <f ca="1">IFERROR(__xludf.DUMMYFUNCTION("REGEXREPLACE(F843,""\D"", """")"),"#VALUE!")</f>
        <v>#VALUE!</v>
      </c>
    </row>
    <row r="2227" spans="1:13" ht="15.75" customHeight="1">
      <c r="A2227" s="1">
        <v>842</v>
      </c>
      <c r="B2227" s="3">
        <v>843</v>
      </c>
      <c r="C2227" s="3" t="s">
        <v>2494</v>
      </c>
      <c r="D2227" s="3">
        <v>0.2010592397386993</v>
      </c>
      <c r="E2227" s="3">
        <v>0.40451300295092341</v>
      </c>
      <c r="F2227" s="3">
        <v>0.55405405405405406</v>
      </c>
      <c r="G2227" s="3">
        <v>8.1081081081081086E-2</v>
      </c>
      <c r="H2227" s="3">
        <v>0.1013513513513514</v>
      </c>
      <c r="I2227" s="3">
        <v>0.20945945945945951</v>
      </c>
      <c r="J2227" s="3">
        <v>3.4634159705587628E-2</v>
      </c>
      <c r="K2227" s="3">
        <v>33902.899999999878</v>
      </c>
      <c r="L2227" s="3" t="s">
        <v>13590</v>
      </c>
      <c r="M2227" s="4" t="str">
        <f ca="1">IFERROR(__xludf.DUMMYFUNCTION("REGEXREPLACE(F844,""\D"", """")"),"#VALUE!")</f>
        <v>#VALUE!</v>
      </c>
    </row>
    <row r="2228" spans="1:13" ht="15.75" customHeight="1">
      <c r="A2228" s="1">
        <v>843</v>
      </c>
      <c r="B2228" s="3">
        <v>844</v>
      </c>
      <c r="C2228" s="3" t="s">
        <v>2496</v>
      </c>
      <c r="D2228" s="3">
        <v>0.1521310989791605</v>
      </c>
      <c r="E2228" s="3">
        <v>0.4304523015603734</v>
      </c>
      <c r="F2228" s="3">
        <v>0.55108359133126938</v>
      </c>
      <c r="G2228" s="3">
        <v>8.0495356037151702E-2</v>
      </c>
      <c r="H2228" s="3">
        <v>9.9071207430340563E-2</v>
      </c>
      <c r="I2228" s="3">
        <v>0.20743034055727549</v>
      </c>
      <c r="J2228" s="3">
        <v>2.59045178403884E-2</v>
      </c>
      <c r="K2228" s="3">
        <v>35584.399999999827</v>
      </c>
      <c r="L2228" s="3" t="s">
        <v>13591</v>
      </c>
      <c r="M2228" s="4" t="str">
        <f ca="1">IFERROR(__xludf.DUMMYFUNCTION("REGEXREPLACE(F845,""\D"", """")"),"#VALUE!")</f>
        <v>#VALUE!</v>
      </c>
    </row>
    <row r="2229" spans="1:13" ht="15.75" customHeight="1">
      <c r="A2229" s="1">
        <v>845</v>
      </c>
      <c r="B2229" s="3">
        <v>846</v>
      </c>
      <c r="C2229" s="3" t="s">
        <v>2502</v>
      </c>
      <c r="D2229" s="3">
        <v>0.18521887609788229</v>
      </c>
      <c r="E2229" s="3">
        <v>0.37176619190560972</v>
      </c>
      <c r="F2229" s="3">
        <v>0.55454545454545456</v>
      </c>
      <c r="G2229" s="3">
        <v>0.1090909090909091</v>
      </c>
      <c r="H2229" s="3">
        <v>7.2727272727272724E-2</v>
      </c>
      <c r="I2229" s="3">
        <v>0.2181818181818182</v>
      </c>
      <c r="J2229" s="3">
        <v>2.83866927783833E-2</v>
      </c>
      <c r="K2229" s="3">
        <v>11873.90000000002</v>
      </c>
      <c r="L2229" s="3" t="s">
        <v>13593</v>
      </c>
      <c r="M2229" s="4" t="str">
        <f ca="1">IFERROR(__xludf.DUMMYFUNCTION("REGEXREPLACE(F847,""\D"", """")"),"#VALUE!")</f>
        <v>#VALUE!</v>
      </c>
    </row>
    <row r="2230" spans="1:13" ht="15.75" customHeight="1">
      <c r="A2230" s="1">
        <v>847</v>
      </c>
      <c r="B2230" s="3">
        <v>848</v>
      </c>
      <c r="C2230" s="3" t="s">
        <v>2508</v>
      </c>
      <c r="D2230" s="3">
        <v>0.1865629680648325</v>
      </c>
      <c r="E2230" s="3">
        <v>0.21452747569478561</v>
      </c>
      <c r="F2230" s="3">
        <v>0.57512953367875652</v>
      </c>
      <c r="G2230" s="3">
        <v>0.1036269430051813</v>
      </c>
      <c r="H2230" s="3">
        <v>0.1450777202072539</v>
      </c>
      <c r="I2230" s="3">
        <v>0.30569948186528489</v>
      </c>
      <c r="J2230" s="3">
        <v>4.3350636377414362E-2</v>
      </c>
      <c r="K2230" s="3">
        <v>22935.000000000018</v>
      </c>
      <c r="L2230" s="3" t="s">
        <v>13595</v>
      </c>
      <c r="M2230" s="4" t="str">
        <f ca="1">IFERROR(__xludf.DUMMYFUNCTION("REGEXREPLACE(F849,""\D"", """")"),"#VALUE!")</f>
        <v>#VALUE!</v>
      </c>
    </row>
    <row r="2231" spans="1:13" ht="15.75" customHeight="1">
      <c r="A2231" s="1">
        <v>848</v>
      </c>
      <c r="B2231" s="3">
        <v>849</v>
      </c>
      <c r="C2231" s="3" t="s">
        <v>2510</v>
      </c>
      <c r="D2231" s="3">
        <v>0.1413495595728409</v>
      </c>
      <c r="E2231" s="3">
        <v>0.1567788745868654</v>
      </c>
      <c r="F2231" s="3">
        <v>0.59</v>
      </c>
      <c r="G2231" s="3">
        <v>0.09</v>
      </c>
      <c r="H2231" s="3">
        <v>0.14000000000000001</v>
      </c>
      <c r="I2231" s="3">
        <v>0.27500000000000002</v>
      </c>
      <c r="J2231" s="3">
        <v>2.9989274659377028E-2</v>
      </c>
      <c r="K2231" s="3">
        <v>22188.999999999989</v>
      </c>
      <c r="L2231" s="3" t="s">
        <v>13596</v>
      </c>
      <c r="M2231" s="4" t="str">
        <f ca="1">IFERROR(__xludf.DUMMYFUNCTION("REGEXREPLACE(F850,""\D"", """")"),"#VALUE!")</f>
        <v>#VALUE!</v>
      </c>
    </row>
    <row r="2232" spans="1:13" ht="15.75" customHeight="1">
      <c r="A2232" s="1">
        <v>849</v>
      </c>
      <c r="B2232" s="3">
        <v>850</v>
      </c>
      <c r="C2232" s="3" t="s">
        <v>2513</v>
      </c>
      <c r="D2232" s="3">
        <v>0.17148908842522201</v>
      </c>
      <c r="E2232" s="3">
        <v>0.71072190613346098</v>
      </c>
      <c r="F2232" s="3">
        <v>0.51936218678815493</v>
      </c>
      <c r="G2232" s="3">
        <v>4.328018223234624E-2</v>
      </c>
      <c r="H2232" s="3">
        <v>3.644646924829157E-2</v>
      </c>
      <c r="I2232" s="3">
        <v>0.12756264236902051</v>
      </c>
      <c r="J2232" s="3">
        <v>1.2398660139950319E-2</v>
      </c>
      <c r="K2232" s="3">
        <v>46265.499999999593</v>
      </c>
      <c r="L2232" s="3" t="s">
        <v>13597</v>
      </c>
      <c r="M2232" s="4" t="str">
        <f ca="1">IFERROR(__xludf.DUMMYFUNCTION("REGEXREPLACE(F851,""\D"", """")"),"#VALUE!")</f>
        <v>#VALUE!</v>
      </c>
    </row>
    <row r="2233" spans="1:13" ht="15.75" customHeight="1">
      <c r="A2233" s="1">
        <v>852</v>
      </c>
      <c r="B2233" s="3">
        <v>853</v>
      </c>
      <c r="C2233" s="3" t="s">
        <v>2521</v>
      </c>
      <c r="D2233" s="3">
        <v>0.17776720363308801</v>
      </c>
      <c r="E2233" s="3">
        <v>0.26470486670666021</v>
      </c>
      <c r="F2233" s="3">
        <v>0.64588528678304236</v>
      </c>
      <c r="G2233" s="3">
        <v>8.9775561097256859E-2</v>
      </c>
      <c r="H2233" s="3">
        <v>0.13715710723192021</v>
      </c>
      <c r="I2233" s="3">
        <v>0.26932668329177062</v>
      </c>
      <c r="J2233" s="3">
        <v>3.8419937338073328E-2</v>
      </c>
      <c r="K2233" s="3">
        <v>44702.399999999689</v>
      </c>
      <c r="L2233" s="3" t="s">
        <v>13600</v>
      </c>
      <c r="M2233" s="4" t="str">
        <f ca="1">IFERROR(__xludf.DUMMYFUNCTION("REGEXREPLACE(F854,""\D"", """")"),"#VALUE!")</f>
        <v>#VALUE!</v>
      </c>
    </row>
    <row r="2234" spans="1:13" ht="15.75" customHeight="1">
      <c r="A2234" s="1">
        <v>854</v>
      </c>
      <c r="B2234" s="3">
        <v>855</v>
      </c>
      <c r="C2234" s="3" t="s">
        <v>2528</v>
      </c>
      <c r="D2234" s="3">
        <v>0.16494337506281309</v>
      </c>
      <c r="E2234" s="3">
        <v>0.17217112633983259</v>
      </c>
      <c r="F2234" s="3">
        <v>0.63815789473684215</v>
      </c>
      <c r="G2234" s="3">
        <v>0.12828947368421051</v>
      </c>
      <c r="H2234" s="3">
        <v>0.15460526315789469</v>
      </c>
      <c r="I2234" s="3">
        <v>0.3125</v>
      </c>
      <c r="J2234" s="3">
        <v>4.5179588266624278E-2</v>
      </c>
      <c r="K2234" s="3">
        <v>33965.89999999987</v>
      </c>
      <c r="L2234" s="3" t="s">
        <v>13602</v>
      </c>
      <c r="M2234" s="4" t="str">
        <f ca="1">IFERROR(__xludf.DUMMYFUNCTION("REGEXREPLACE(F856,""\D"", """")"),"#VALUE!")</f>
        <v>#VALUE!</v>
      </c>
    </row>
    <row r="2235" spans="1:13" ht="15.75" customHeight="1">
      <c r="A2235" s="1">
        <v>855</v>
      </c>
      <c r="B2235" s="3">
        <v>856</v>
      </c>
      <c r="C2235" s="3" t="s">
        <v>2531</v>
      </c>
      <c r="D2235" s="3">
        <v>0.1301088083566849</v>
      </c>
      <c r="E2235" s="3">
        <v>0.24432718607953929</v>
      </c>
      <c r="F2235" s="3">
        <v>0.61338289962825276</v>
      </c>
      <c r="G2235" s="3">
        <v>9.2936802973977689E-2</v>
      </c>
      <c r="H2235" s="3">
        <v>0.1078066914498141</v>
      </c>
      <c r="I2235" s="3">
        <v>0.24907063197026019</v>
      </c>
      <c r="J2235" s="3">
        <v>2.4760737312279461E-2</v>
      </c>
      <c r="K2235" s="3">
        <v>28274.999999999949</v>
      </c>
      <c r="L2235" s="3" t="s">
        <v>13603</v>
      </c>
      <c r="M2235" s="4" t="str">
        <f ca="1">IFERROR(__xludf.DUMMYFUNCTION("REGEXREPLACE(F857,""\D"", """")"),"#VALUE!")</f>
        <v>#VALUE!</v>
      </c>
    </row>
    <row r="2236" spans="1:13" ht="15.75" customHeight="1">
      <c r="A2236" s="1">
        <v>857</v>
      </c>
      <c r="B2236" s="3">
        <v>858</v>
      </c>
      <c r="C2236" s="3" t="s">
        <v>2537</v>
      </c>
      <c r="D2236" s="3">
        <v>0.23001555395411191</v>
      </c>
      <c r="E2236" s="3">
        <v>0.37082609618628459</v>
      </c>
      <c r="F2236" s="3">
        <v>0.55023923444976075</v>
      </c>
      <c r="G2236" s="3">
        <v>9.0909090909090912E-2</v>
      </c>
      <c r="H2236" s="3">
        <v>8.1339712918660281E-2</v>
      </c>
      <c r="I2236" s="3">
        <v>0.20574162679425839</v>
      </c>
      <c r="J2236" s="3">
        <v>3.6461331660741322E-2</v>
      </c>
      <c r="K2236" s="3">
        <v>23566.200000000012</v>
      </c>
      <c r="L2236" s="3" t="s">
        <v>13605</v>
      </c>
      <c r="M2236" s="4" t="str">
        <f ca="1">IFERROR(__xludf.DUMMYFUNCTION("REGEXREPLACE(F859,""\D"", """")"),"#VALUE!")</f>
        <v>#VALUE!</v>
      </c>
    </row>
    <row r="2237" spans="1:13" ht="15.75" customHeight="1">
      <c r="A2237" s="1">
        <v>858</v>
      </c>
      <c r="B2237" s="3">
        <v>859</v>
      </c>
      <c r="C2237" s="3" t="s">
        <v>2540</v>
      </c>
      <c r="D2237" s="3">
        <v>0.17530719039840839</v>
      </c>
      <c r="E2237" s="3">
        <v>0.1889003878187358</v>
      </c>
      <c r="F2237" s="3">
        <v>0.64814814814814814</v>
      </c>
      <c r="G2237" s="3">
        <v>0.1141975308641975</v>
      </c>
      <c r="H2237" s="3">
        <v>0.14506172839506171</v>
      </c>
      <c r="I2237" s="3">
        <v>0.2932098765432099</v>
      </c>
      <c r="J2237" s="3">
        <v>4.3808823274248232E-2</v>
      </c>
      <c r="K2237" s="3">
        <v>35454.799999999806</v>
      </c>
      <c r="L2237" s="3" t="s">
        <v>13606</v>
      </c>
      <c r="M2237" s="4" t="str">
        <f ca="1">IFERROR(__xludf.DUMMYFUNCTION("REGEXREPLACE(F860,""\D"", """")"),"#VALUE!")</f>
        <v>#VALUE!</v>
      </c>
    </row>
    <row r="2238" spans="1:13" ht="15.75" customHeight="1">
      <c r="A2238" s="1">
        <v>862</v>
      </c>
      <c r="B2238" s="3">
        <v>863</v>
      </c>
      <c r="C2238" s="3" t="s">
        <v>2552</v>
      </c>
      <c r="D2238" s="3">
        <v>0.18446801277541891</v>
      </c>
      <c r="E2238" s="3">
        <v>0.1364021103890973</v>
      </c>
      <c r="F2238" s="3">
        <v>0.63796477495107629</v>
      </c>
      <c r="G2238" s="3">
        <v>0.12524461839530329</v>
      </c>
      <c r="H2238" s="3">
        <v>0.12524461839530329</v>
      </c>
      <c r="I2238" s="3">
        <v>0.299412915851272</v>
      </c>
      <c r="J2238" s="3">
        <v>4.532680880785684E-2</v>
      </c>
      <c r="K2238" s="3">
        <v>57718.39999999947</v>
      </c>
      <c r="L2238" s="3" t="s">
        <v>13610</v>
      </c>
      <c r="M2238" s="4" t="str">
        <f ca="1">IFERROR(__xludf.DUMMYFUNCTION("REGEXREPLACE(F864,""\D"", """")"),"#VALUE!")</f>
        <v>#VALUE!</v>
      </c>
    </row>
    <row r="2239" spans="1:13" ht="15.75" customHeight="1">
      <c r="A2239" s="1">
        <v>863</v>
      </c>
      <c r="B2239" s="3">
        <v>864</v>
      </c>
      <c r="C2239" s="3" t="s">
        <v>2555</v>
      </c>
      <c r="D2239" s="3">
        <v>0.17440671961597459</v>
      </c>
      <c r="E2239" s="3">
        <v>0.26083297553914708</v>
      </c>
      <c r="F2239" s="3">
        <v>0.64453125</v>
      </c>
      <c r="G2239" s="3">
        <v>8.203125E-2</v>
      </c>
      <c r="H2239" s="3">
        <v>8.59375E-2</v>
      </c>
      <c r="I2239" s="3">
        <v>0.22265625</v>
      </c>
      <c r="J2239" s="3">
        <v>2.7355306506702159E-2</v>
      </c>
      <c r="K2239" s="3">
        <v>27790.09999999998</v>
      </c>
      <c r="L2239" s="3" t="s">
        <v>13611</v>
      </c>
      <c r="M2239" s="4" t="str">
        <f ca="1">IFERROR(__xludf.DUMMYFUNCTION("REGEXREPLACE(F865,""\D"", """")"),"#VALUE!")</f>
        <v>#VALUE!</v>
      </c>
    </row>
    <row r="2240" spans="1:13" ht="15.75" customHeight="1">
      <c r="A2240" s="1">
        <v>865</v>
      </c>
      <c r="B2240" s="3">
        <v>866</v>
      </c>
      <c r="C2240" s="3" t="s">
        <v>2560</v>
      </c>
      <c r="D2240" s="3">
        <v>0.25269206953589601</v>
      </c>
      <c r="E2240" s="3">
        <v>1.117419187262066</v>
      </c>
      <c r="F2240" s="3">
        <v>0.5</v>
      </c>
      <c r="G2240" s="3">
        <v>4.2682926829268303E-2</v>
      </c>
      <c r="H2240" s="3">
        <v>1.2195121951219509E-2</v>
      </c>
      <c r="I2240" s="3">
        <v>7.3170731707317069E-2</v>
      </c>
      <c r="J2240" s="3">
        <v>8.9251120049613775E-3</v>
      </c>
      <c r="K2240" s="3">
        <v>16941.40000000002</v>
      </c>
      <c r="L2240" s="3" t="s">
        <v>13613</v>
      </c>
      <c r="M2240" s="4" t="str">
        <f ca="1">IFERROR(__xludf.DUMMYFUNCTION("REGEXREPLACE(F867,""\D"", """")"),"#VALUE!")</f>
        <v>#VALUE!</v>
      </c>
    </row>
    <row r="2241" spans="1:13" ht="15.75" customHeight="1">
      <c r="A2241" s="1">
        <v>866</v>
      </c>
      <c r="B2241" s="3">
        <v>867</v>
      </c>
      <c r="C2241" s="3" t="s">
        <v>2562</v>
      </c>
      <c r="D2241" s="3">
        <v>0.16897179969096751</v>
      </c>
      <c r="E2241" s="3">
        <v>0.19188355271209129</v>
      </c>
      <c r="F2241" s="3">
        <v>0.6306954436450839</v>
      </c>
      <c r="G2241" s="3">
        <v>0.105515587529976</v>
      </c>
      <c r="H2241" s="3">
        <v>0.13189448441247001</v>
      </c>
      <c r="I2241" s="3">
        <v>0.27098321342925658</v>
      </c>
      <c r="J2241" s="3">
        <v>3.8864941636495988E-2</v>
      </c>
      <c r="K2241" s="3">
        <v>44936.799999999646</v>
      </c>
      <c r="L2241" s="3" t="s">
        <v>13614</v>
      </c>
      <c r="M2241" s="4" t="str">
        <f ca="1">IFERROR(__xludf.DUMMYFUNCTION("REGEXREPLACE(F868,""\D"", """")"),"#VALUE!")</f>
        <v>#VALUE!</v>
      </c>
    </row>
    <row r="2242" spans="1:13" ht="15.75" customHeight="1">
      <c r="A2242" s="1">
        <v>868</v>
      </c>
      <c r="B2242" s="3">
        <v>869</v>
      </c>
      <c r="C2242" s="3" t="s">
        <v>2568</v>
      </c>
      <c r="D2242" s="3">
        <v>0.15179039361266569</v>
      </c>
      <c r="E2242" s="3">
        <v>0.16360481510858349</v>
      </c>
      <c r="F2242" s="3">
        <v>0.62406015037593987</v>
      </c>
      <c r="G2242" s="3">
        <v>0.14285714285714279</v>
      </c>
      <c r="H2242" s="3">
        <v>0.16541353383458651</v>
      </c>
      <c r="I2242" s="3">
        <v>0.35338345864661652</v>
      </c>
      <c r="J2242" s="3">
        <v>4.408393712867506E-2</v>
      </c>
      <c r="K2242" s="3">
        <v>15677.200000000021</v>
      </c>
      <c r="L2242" s="3" t="s">
        <v>13616</v>
      </c>
      <c r="M2242" s="4" t="str">
        <f ca="1">IFERROR(__xludf.DUMMYFUNCTION("REGEXREPLACE(F870,""\D"", """")"),"#VALUE!")</f>
        <v>#VALUE!</v>
      </c>
    </row>
    <row r="2243" spans="1:13" ht="15.75" customHeight="1">
      <c r="A2243" s="1">
        <v>870</v>
      </c>
      <c r="B2243" s="3">
        <v>871</v>
      </c>
      <c r="C2243" s="3" t="s">
        <v>2573</v>
      </c>
      <c r="D2243" s="3">
        <v>0.16433259461225419</v>
      </c>
      <c r="E2243" s="3">
        <v>0.2354821692492346</v>
      </c>
      <c r="F2243" s="3">
        <v>0.62863534675615218</v>
      </c>
      <c r="G2243" s="3">
        <v>0.1006711409395973</v>
      </c>
      <c r="H2243" s="3">
        <v>0.1140939597315436</v>
      </c>
      <c r="I2243" s="3">
        <v>0.27069351230425048</v>
      </c>
      <c r="J2243" s="3">
        <v>3.4275702226596032E-2</v>
      </c>
      <c r="K2243" s="3">
        <v>48434.399999999572</v>
      </c>
      <c r="L2243" s="3" t="s">
        <v>13618</v>
      </c>
      <c r="M2243" s="4" t="str">
        <f ca="1">IFERROR(__xludf.DUMMYFUNCTION("REGEXREPLACE(F872,""\D"", """")"),"#VALUE!")</f>
        <v>#VALUE!</v>
      </c>
    </row>
    <row r="2244" spans="1:13" ht="15.75" customHeight="1">
      <c r="A2244" s="1">
        <v>871</v>
      </c>
      <c r="B2244" s="3">
        <v>872</v>
      </c>
      <c r="C2244" s="3" t="s">
        <v>2576</v>
      </c>
      <c r="D2244" s="3">
        <v>0.13417350216113549</v>
      </c>
      <c r="E2244" s="3">
        <v>0.28434758088009082</v>
      </c>
      <c r="F2244" s="3">
        <v>0.57317073170731703</v>
      </c>
      <c r="G2244" s="3">
        <v>0.1056910569105691</v>
      </c>
      <c r="H2244" s="3">
        <v>8.1300813008130079E-2</v>
      </c>
      <c r="I2244" s="3">
        <v>0.24796747967479671</v>
      </c>
      <c r="J2244" s="3">
        <v>2.3426073679429352E-2</v>
      </c>
      <c r="K2244" s="3">
        <v>27880.79999999997</v>
      </c>
      <c r="L2244" s="3" t="s">
        <v>13619</v>
      </c>
      <c r="M2244" s="4" t="str">
        <f ca="1">IFERROR(__xludf.DUMMYFUNCTION("REGEXREPLACE(F873,""\D"", """")"),"#VALUE!")</f>
        <v>#VALUE!</v>
      </c>
    </row>
    <row r="2245" spans="1:13" ht="15.75" customHeight="1">
      <c r="A2245" s="1">
        <v>874</v>
      </c>
      <c r="B2245" s="3">
        <v>875</v>
      </c>
      <c r="C2245" s="3" t="s">
        <v>2585</v>
      </c>
      <c r="D2245" s="3">
        <v>0.12210299839363779</v>
      </c>
      <c r="E2245" s="3">
        <v>0.2175901330674091</v>
      </c>
      <c r="F2245" s="3">
        <v>0.62546816479400746</v>
      </c>
      <c r="G2245" s="3">
        <v>0.101123595505618</v>
      </c>
      <c r="H2245" s="3">
        <v>0.1460674157303371</v>
      </c>
      <c r="I2245" s="3">
        <v>0.28464419475655428</v>
      </c>
      <c r="J2245" s="3">
        <v>2.8557681344694209E-2</v>
      </c>
      <c r="K2245" s="3">
        <v>29591.499999999949</v>
      </c>
      <c r="L2245" s="3" t="s">
        <v>13622</v>
      </c>
      <c r="M2245" s="4" t="str">
        <f ca="1">IFERROR(__xludf.DUMMYFUNCTION("REGEXREPLACE(F876,""\D"", """")"),"#VALUE!")</f>
        <v>#VALUE!</v>
      </c>
    </row>
    <row r="2246" spans="1:13" ht="15.75" customHeight="1">
      <c r="A2246" s="1">
        <v>877</v>
      </c>
      <c r="B2246" s="3">
        <v>878</v>
      </c>
      <c r="C2246" s="3" t="s">
        <v>2593</v>
      </c>
      <c r="D2246" s="3">
        <v>0.23369573500421609</v>
      </c>
      <c r="E2246" s="3">
        <v>0.19866353887243421</v>
      </c>
      <c r="F2246" s="3">
        <v>0.63551401869158874</v>
      </c>
      <c r="G2246" s="3">
        <v>0.1074766355140187</v>
      </c>
      <c r="H2246" s="3">
        <v>0.1214953271028037</v>
      </c>
      <c r="I2246" s="3">
        <v>0.28504672897196259</v>
      </c>
      <c r="J2246" s="3">
        <v>5.2029647614977789E-2</v>
      </c>
      <c r="K2246" s="3">
        <v>47628.999999999607</v>
      </c>
      <c r="L2246" s="3" t="s">
        <v>13625</v>
      </c>
      <c r="M2246" s="4" t="str">
        <f ca="1">IFERROR(__xludf.DUMMYFUNCTION("REGEXREPLACE(F879,""\D"", """")"),"#VALUE!")</f>
        <v>#VALUE!</v>
      </c>
    </row>
    <row r="2247" spans="1:13" ht="15.75" customHeight="1">
      <c r="A2247" s="1">
        <v>878</v>
      </c>
      <c r="B2247" s="3">
        <v>879</v>
      </c>
      <c r="C2247" s="3" t="s">
        <v>2596</v>
      </c>
      <c r="D2247" s="3">
        <v>0.18519571150571801</v>
      </c>
      <c r="E2247" s="3">
        <v>0.1846709409614411</v>
      </c>
      <c r="F2247" s="3">
        <v>0.59014084507042253</v>
      </c>
      <c r="G2247" s="3">
        <v>9.014084507042254E-2</v>
      </c>
      <c r="H2247" s="3">
        <v>0.12957746478873239</v>
      </c>
      <c r="I2247" s="3">
        <v>0.27746478873239439</v>
      </c>
      <c r="J2247" s="3">
        <v>3.9449517400042843E-2</v>
      </c>
      <c r="K2247" s="3">
        <v>80304.899999999747</v>
      </c>
      <c r="L2247" s="3" t="s">
        <v>13626</v>
      </c>
      <c r="M2247" s="4" t="str">
        <f ca="1">IFERROR(__xludf.DUMMYFUNCTION("REGEXREPLACE(F880,""\D"", """")"),"#VALUE!")</f>
        <v>#VALUE!</v>
      </c>
    </row>
    <row r="2248" spans="1:13" ht="15.75" customHeight="1">
      <c r="A2248" s="1">
        <v>881</v>
      </c>
      <c r="B2248" s="3">
        <v>882</v>
      </c>
      <c r="C2248" s="3" t="s">
        <v>2605</v>
      </c>
      <c r="D2248" s="3">
        <v>0.17011612660629921</v>
      </c>
      <c r="E2248" s="3">
        <v>0.1994978185698344</v>
      </c>
      <c r="F2248" s="3">
        <v>0.64141414141414144</v>
      </c>
      <c r="G2248" s="3">
        <v>0.1161616161616162</v>
      </c>
      <c r="H2248" s="3">
        <v>0.1212121212121212</v>
      </c>
      <c r="I2248" s="3">
        <v>0.29797979797979801</v>
      </c>
      <c r="J2248" s="3">
        <v>3.8194680948079013E-2</v>
      </c>
      <c r="K2248" s="3">
        <v>21471.200000000001</v>
      </c>
      <c r="L2248" s="3" t="s">
        <v>13629</v>
      </c>
      <c r="M2248" s="4" t="str">
        <f ca="1">IFERROR(__xludf.DUMMYFUNCTION("REGEXREPLACE(F883,""\D"", """")"),"#VALUE!")</f>
        <v>#VALUE!</v>
      </c>
    </row>
    <row r="2249" spans="1:13" ht="15.75" customHeight="1">
      <c r="A2249" s="1">
        <v>882</v>
      </c>
      <c r="B2249" s="3">
        <v>883</v>
      </c>
      <c r="C2249" s="3" t="s">
        <v>2608</v>
      </c>
      <c r="D2249" s="3">
        <v>0.19136228709505609</v>
      </c>
      <c r="E2249" s="3">
        <v>0.13482144195191401</v>
      </c>
      <c r="F2249" s="3">
        <v>0.60471204188481675</v>
      </c>
      <c r="G2249" s="3">
        <v>0.1256544502617801</v>
      </c>
      <c r="H2249" s="3">
        <v>0.1230366492146597</v>
      </c>
      <c r="I2249" s="3">
        <v>0.30104712041884818</v>
      </c>
      <c r="J2249" s="3">
        <v>4.6357843269926188E-2</v>
      </c>
      <c r="K2249" s="3">
        <v>42436.299999999697</v>
      </c>
      <c r="L2249" s="3" t="s">
        <v>13630</v>
      </c>
      <c r="M2249" s="4" t="str">
        <f ca="1">IFERROR(__xludf.DUMMYFUNCTION("REGEXREPLACE(F884,""\D"", """")"),"#VALUE!")</f>
        <v>#VALUE!</v>
      </c>
    </row>
    <row r="2250" spans="1:13" ht="15.75" customHeight="1">
      <c r="A2250" s="1">
        <v>884</v>
      </c>
      <c r="B2250" s="3">
        <v>885</v>
      </c>
      <c r="C2250" s="3" t="s">
        <v>2613</v>
      </c>
      <c r="D2250" s="3">
        <v>0.2056183951138246</v>
      </c>
      <c r="E2250" s="3">
        <v>0.17328277018310489</v>
      </c>
      <c r="F2250" s="3">
        <v>0.57558139534883723</v>
      </c>
      <c r="G2250" s="3">
        <v>0.12790697674418611</v>
      </c>
      <c r="H2250" s="3">
        <v>0.12209302325581391</v>
      </c>
      <c r="I2250" s="3">
        <v>0.30232558139534882</v>
      </c>
      <c r="J2250" s="3">
        <v>4.8419454222592639E-2</v>
      </c>
      <c r="K2250" s="3">
        <v>19522.700000000012</v>
      </c>
      <c r="L2250" s="3" t="s">
        <v>13632</v>
      </c>
      <c r="M2250" s="4" t="str">
        <f ca="1">IFERROR(__xludf.DUMMYFUNCTION("REGEXREPLACE(F886,""\D"", """")"),"#VALUE!")</f>
        <v>#VALUE!</v>
      </c>
    </row>
    <row r="2251" spans="1:13" ht="15.75" customHeight="1">
      <c r="A2251" s="1">
        <v>888</v>
      </c>
      <c r="B2251" s="3">
        <v>889</v>
      </c>
      <c r="C2251" s="3" t="s">
        <v>2625</v>
      </c>
      <c r="D2251" s="3">
        <v>0.21719298467126341</v>
      </c>
      <c r="E2251" s="3">
        <v>0.64202871741163792</v>
      </c>
      <c r="F2251" s="3">
        <v>0.48771929824561411</v>
      </c>
      <c r="G2251" s="3">
        <v>5.9649122807017542E-2</v>
      </c>
      <c r="H2251" s="3">
        <v>4.5614035087719301E-2</v>
      </c>
      <c r="I2251" s="3">
        <v>0.14736842105263159</v>
      </c>
      <c r="J2251" s="3">
        <v>2.0398120018226891E-2</v>
      </c>
      <c r="K2251" s="3">
        <v>31358.099999999919</v>
      </c>
      <c r="L2251" s="3" t="s">
        <v>13636</v>
      </c>
      <c r="M2251" s="4" t="str">
        <f ca="1">IFERROR(__xludf.DUMMYFUNCTION("REGEXREPLACE(F890,""\D"", """")"),"#VALUE!")</f>
        <v>#VALUE!</v>
      </c>
    </row>
    <row r="2252" spans="1:13" ht="15.75" customHeight="1">
      <c r="A2252" s="1">
        <v>890</v>
      </c>
      <c r="B2252" s="3">
        <v>891</v>
      </c>
      <c r="C2252" s="3" t="s">
        <v>2630</v>
      </c>
      <c r="D2252" s="3">
        <v>0.1464780968582968</v>
      </c>
      <c r="E2252" s="3">
        <v>0.1511017372996645</v>
      </c>
      <c r="F2252" s="3">
        <v>0.6537102473498233</v>
      </c>
      <c r="G2252" s="3">
        <v>0.12720848056537101</v>
      </c>
      <c r="H2252" s="3">
        <v>0.1590106007067138</v>
      </c>
      <c r="I2252" s="3">
        <v>0.303886925795053</v>
      </c>
      <c r="J2252" s="3">
        <v>4.0438591720908378E-2</v>
      </c>
      <c r="K2252" s="3">
        <v>30377.399999999921</v>
      </c>
      <c r="L2252" s="3" t="s">
        <v>13638</v>
      </c>
      <c r="M2252" s="4" t="str">
        <f ca="1">IFERROR(__xludf.DUMMYFUNCTION("REGEXREPLACE(F892,""\D"", """")"),"#VALUE!")</f>
        <v>#VALUE!</v>
      </c>
    </row>
    <row r="2253" spans="1:13" ht="15.75" customHeight="1">
      <c r="A2253" s="1">
        <v>891</v>
      </c>
      <c r="B2253" s="3">
        <v>892</v>
      </c>
      <c r="C2253" s="3" t="s">
        <v>2633</v>
      </c>
      <c r="D2253" s="3">
        <v>0.14571448959491001</v>
      </c>
      <c r="E2253" s="3">
        <v>0.2626210670084474</v>
      </c>
      <c r="F2253" s="3">
        <v>0.5948905109489051</v>
      </c>
      <c r="G2253" s="3">
        <v>0.1058394160583942</v>
      </c>
      <c r="H2253" s="3">
        <v>0.1204379562043796</v>
      </c>
      <c r="I2253" s="3">
        <v>0.25912408759124089</v>
      </c>
      <c r="J2253" s="3">
        <v>3.1542763149087702E-2</v>
      </c>
      <c r="K2253" s="3">
        <v>29898.199999999899</v>
      </c>
      <c r="L2253" s="3" t="s">
        <v>13639</v>
      </c>
      <c r="M2253" s="4" t="str">
        <f ca="1">IFERROR(__xludf.DUMMYFUNCTION("REGEXREPLACE(F893,""\D"", """")"),"#VALUE!")</f>
        <v>#VALUE!</v>
      </c>
    </row>
    <row r="2254" spans="1:13" ht="15.75" customHeight="1">
      <c r="A2254" s="1">
        <v>893</v>
      </c>
      <c r="B2254" s="3">
        <v>894</v>
      </c>
      <c r="C2254" s="3" t="s">
        <v>2639</v>
      </c>
      <c r="D2254" s="3">
        <v>0.19762442173370709</v>
      </c>
      <c r="E2254" s="3">
        <v>0.11511342750696819</v>
      </c>
      <c r="F2254" s="3">
        <v>0.59523809523809523</v>
      </c>
      <c r="G2254" s="3">
        <v>0.126984126984127</v>
      </c>
      <c r="H2254" s="3">
        <v>0.14285714285714279</v>
      </c>
      <c r="I2254" s="3">
        <v>0.30952380952380948</v>
      </c>
      <c r="J2254" s="3">
        <v>5.2304917601010033E-2</v>
      </c>
      <c r="K2254" s="3">
        <v>59094.399999999499</v>
      </c>
      <c r="L2254" s="3" t="s">
        <v>13641</v>
      </c>
      <c r="M2254" s="4" t="str">
        <f ca="1">IFERROR(__xludf.DUMMYFUNCTION("REGEXREPLACE(F895,""\D"", """")"),"#VALUE!")</f>
        <v>#VALUE!</v>
      </c>
    </row>
    <row r="2255" spans="1:13" ht="15.75" customHeight="1">
      <c r="A2255" s="1">
        <v>894</v>
      </c>
      <c r="B2255" s="3">
        <v>895</v>
      </c>
      <c r="C2255" s="3" t="s">
        <v>2642</v>
      </c>
      <c r="D2255" s="3">
        <v>0.29044162200008289</v>
      </c>
      <c r="E2255" s="3">
        <v>0.34324583656303381</v>
      </c>
      <c r="F2255" s="3">
        <v>0.61403508771929827</v>
      </c>
      <c r="G2255" s="3">
        <v>6.1403508771929821E-2</v>
      </c>
      <c r="H2255" s="3">
        <v>0.14912280701754391</v>
      </c>
      <c r="I2255" s="3">
        <v>0.24561403508771931</v>
      </c>
      <c r="J2255" s="3">
        <v>4.9988492870171347E-2</v>
      </c>
      <c r="K2255" s="3">
        <v>12104.400000000031</v>
      </c>
      <c r="L2255" s="3" t="s">
        <v>13642</v>
      </c>
      <c r="M2255" s="4" t="str">
        <f ca="1">IFERROR(__xludf.DUMMYFUNCTION("REGEXREPLACE(F896,""\D"", """")"),"#VALUE!")</f>
        <v>#VALUE!</v>
      </c>
    </row>
    <row r="2256" spans="1:13" ht="15.75" customHeight="1">
      <c r="A2256" s="1">
        <v>895</v>
      </c>
      <c r="B2256" s="3">
        <v>896</v>
      </c>
      <c r="C2256" s="3" t="s">
        <v>2644</v>
      </c>
      <c r="D2256" s="3">
        <v>0.17540781099693209</v>
      </c>
      <c r="E2256" s="3">
        <v>0.54416152889480718</v>
      </c>
      <c r="F2256" s="3">
        <v>0.54935622317596566</v>
      </c>
      <c r="G2256" s="3">
        <v>7.5107296137339061E-2</v>
      </c>
      <c r="H2256" s="3">
        <v>5.3648068669527899E-2</v>
      </c>
      <c r="I2256" s="3">
        <v>0.16738197424892701</v>
      </c>
      <c r="J2256" s="3">
        <v>2.129673816718473E-2</v>
      </c>
      <c r="K2256" s="3">
        <v>49234.29999999953</v>
      </c>
      <c r="L2256" s="3" t="s">
        <v>13643</v>
      </c>
      <c r="M2256" s="4" t="str">
        <f ca="1">IFERROR(__xludf.DUMMYFUNCTION("REGEXREPLACE(F897,""\D"", """")"),"#VALUE!")</f>
        <v>#VALUE!</v>
      </c>
    </row>
    <row r="2257" spans="1:13" ht="15.75" customHeight="1">
      <c r="A2257" s="1">
        <v>896</v>
      </c>
      <c r="B2257" s="3">
        <v>897</v>
      </c>
      <c r="C2257" s="3" t="s">
        <v>2647</v>
      </c>
      <c r="D2257" s="3">
        <v>0.1873969261139333</v>
      </c>
      <c r="E2257" s="3">
        <v>0.22219155004945759</v>
      </c>
      <c r="F2257" s="3">
        <v>0.66304347826086951</v>
      </c>
      <c r="G2257" s="3">
        <v>0.108695652173913</v>
      </c>
      <c r="H2257" s="3">
        <v>7.0652173913043473E-2</v>
      </c>
      <c r="I2257" s="3">
        <v>0.25</v>
      </c>
      <c r="J2257" s="3">
        <v>3.0206819791185609E-2</v>
      </c>
      <c r="K2257" s="3">
        <v>20678.30000000001</v>
      </c>
      <c r="L2257" s="3" t="s">
        <v>13644</v>
      </c>
      <c r="M2257" s="4" t="str">
        <f ca="1">IFERROR(__xludf.DUMMYFUNCTION("REGEXREPLACE(F898,""\D"", """")"),"#VALUE!")</f>
        <v>#VALUE!</v>
      </c>
    </row>
    <row r="2258" spans="1:13" ht="15.75" customHeight="1">
      <c r="A2258" s="1">
        <v>900</v>
      </c>
      <c r="B2258" s="3">
        <v>901</v>
      </c>
      <c r="C2258" s="3" t="s">
        <v>2658</v>
      </c>
      <c r="D2258" s="3">
        <v>0.17599893889724469</v>
      </c>
      <c r="E2258" s="3">
        <v>0.2419095058920851</v>
      </c>
      <c r="F2258" s="3">
        <v>0.61006289308176098</v>
      </c>
      <c r="G2258" s="3">
        <v>8.8050314465408799E-2</v>
      </c>
      <c r="H2258" s="3">
        <v>0.11949685534591201</v>
      </c>
      <c r="I2258" s="3">
        <v>0.28301886792452829</v>
      </c>
      <c r="J2258" s="3">
        <v>3.3199195928941112E-2</v>
      </c>
      <c r="K2258" s="3">
        <v>17867.000000000018</v>
      </c>
      <c r="L2258" s="3" t="s">
        <v>13648</v>
      </c>
      <c r="M2258" s="4" t="str">
        <f ca="1">IFERROR(__xludf.DUMMYFUNCTION("REGEXREPLACE(F902,""\D"", """")"),"#VALUE!")</f>
        <v>#VALUE!</v>
      </c>
    </row>
    <row r="2259" spans="1:13" ht="15.75" customHeight="1">
      <c r="A2259" s="1">
        <v>901</v>
      </c>
      <c r="B2259" s="3">
        <v>902</v>
      </c>
      <c r="C2259" s="3" t="s">
        <v>2661</v>
      </c>
      <c r="D2259" s="3">
        <v>0.21764476395460039</v>
      </c>
      <c r="E2259" s="3">
        <v>0.79965351315130162</v>
      </c>
      <c r="F2259" s="3">
        <v>0.4375</v>
      </c>
      <c r="G2259" s="3">
        <v>5.078125E-2</v>
      </c>
      <c r="H2259" s="3">
        <v>2.734375E-2</v>
      </c>
      <c r="I2259" s="3">
        <v>0.125</v>
      </c>
      <c r="J2259" s="3">
        <v>1.4007252228169819E-2</v>
      </c>
      <c r="K2259" s="3">
        <v>28610.999999999989</v>
      </c>
      <c r="L2259" s="3" t="s">
        <v>13649</v>
      </c>
      <c r="M2259" s="4" t="str">
        <f ca="1">IFERROR(__xludf.DUMMYFUNCTION("REGEXREPLACE(F903,""\D"", """")"),"#VALUE!")</f>
        <v>#VALUE!</v>
      </c>
    </row>
    <row r="2260" spans="1:13" ht="15.75" customHeight="1">
      <c r="A2260" s="1">
        <v>902</v>
      </c>
      <c r="B2260" s="3">
        <v>903</v>
      </c>
      <c r="C2260" s="3" t="s">
        <v>2663</v>
      </c>
      <c r="D2260" s="3">
        <v>0.1962153777368528</v>
      </c>
      <c r="E2260" s="3">
        <v>0.30864621371576129</v>
      </c>
      <c r="F2260" s="3">
        <v>0.54545454545454541</v>
      </c>
      <c r="G2260" s="3">
        <v>9.0909090909090912E-2</v>
      </c>
      <c r="H2260" s="3">
        <v>0.11818181818181819</v>
      </c>
      <c r="I2260" s="3">
        <v>0.23181818181818181</v>
      </c>
      <c r="J2260" s="3">
        <v>3.836027704682593E-2</v>
      </c>
      <c r="K2260" s="3">
        <v>24966.80000000001</v>
      </c>
      <c r="L2260" s="3" t="s">
        <v>13650</v>
      </c>
      <c r="M2260" s="4" t="str">
        <f ca="1">IFERROR(__xludf.DUMMYFUNCTION("REGEXREPLACE(F904,""\D"", """")"),"#VALUE!")</f>
        <v>#VALUE!</v>
      </c>
    </row>
    <row r="2261" spans="1:13" ht="15.75" customHeight="1">
      <c r="A2261" s="1">
        <v>903</v>
      </c>
      <c r="B2261" s="3">
        <v>904</v>
      </c>
      <c r="C2261" s="3" t="s">
        <v>2665</v>
      </c>
      <c r="D2261" s="3">
        <v>0.12640903141431981</v>
      </c>
      <c r="E2261" s="3">
        <v>0.18863711732943539</v>
      </c>
      <c r="F2261" s="3">
        <v>0.5955056179775281</v>
      </c>
      <c r="G2261" s="3">
        <v>0.1235955056179775</v>
      </c>
      <c r="H2261" s="3">
        <v>0.1741573033707865</v>
      </c>
      <c r="I2261" s="3">
        <v>0.33707865168539319</v>
      </c>
      <c r="J2261" s="3">
        <v>3.5378240566036563E-2</v>
      </c>
      <c r="K2261" s="3">
        <v>20154.900000000009</v>
      </c>
      <c r="L2261" s="3" t="s">
        <v>13651</v>
      </c>
      <c r="M2261" s="4" t="str">
        <f ca="1">IFERROR(__xludf.DUMMYFUNCTION("REGEXREPLACE(F905,""\D"", """")"),"#VALUE!")</f>
        <v>#VALUE!</v>
      </c>
    </row>
    <row r="2262" spans="1:13" ht="15.75" customHeight="1">
      <c r="A2262" s="1">
        <v>905</v>
      </c>
      <c r="B2262" s="3">
        <v>906</v>
      </c>
      <c r="C2262" s="3" t="s">
        <v>2670</v>
      </c>
      <c r="D2262" s="3">
        <v>0.15373920831374069</v>
      </c>
      <c r="E2262" s="3">
        <v>0.19358851871810859</v>
      </c>
      <c r="F2262" s="3">
        <v>0.63578947368421057</v>
      </c>
      <c r="G2262" s="3">
        <v>0.1136842105263158</v>
      </c>
      <c r="H2262" s="3">
        <v>0.13473684210526321</v>
      </c>
      <c r="I2262" s="3">
        <v>0.29052631578947369</v>
      </c>
      <c r="J2262" s="3">
        <v>3.726199356118292E-2</v>
      </c>
      <c r="K2262" s="3">
        <v>50734.199999999531</v>
      </c>
      <c r="L2262" s="3" t="s">
        <v>13653</v>
      </c>
      <c r="M2262" s="4" t="str">
        <f ca="1">IFERROR(__xludf.DUMMYFUNCTION("REGEXREPLACE(F907,""\D"", """")"),"#VALUE!")</f>
        <v>#VALUE!</v>
      </c>
    </row>
    <row r="2263" spans="1:13" ht="15.75" customHeight="1">
      <c r="A2263" s="1">
        <v>908</v>
      </c>
      <c r="B2263" s="3">
        <v>909</v>
      </c>
      <c r="C2263" s="3" t="s">
        <v>2679</v>
      </c>
      <c r="D2263" s="3">
        <v>0.17233360904171921</v>
      </c>
      <c r="E2263" s="3">
        <v>0.1977072276545162</v>
      </c>
      <c r="F2263" s="3">
        <v>0.62057877813504825</v>
      </c>
      <c r="G2263" s="3">
        <v>0.1061093247588424</v>
      </c>
      <c r="H2263" s="3">
        <v>0.1446945337620579</v>
      </c>
      <c r="I2263" s="3">
        <v>0.2861736334405145</v>
      </c>
      <c r="J2263" s="3">
        <v>4.1348789904945532E-2</v>
      </c>
      <c r="K2263" s="3">
        <v>34590.999999999847</v>
      </c>
      <c r="L2263" s="3" t="s">
        <v>13656</v>
      </c>
      <c r="M2263" s="4" t="str">
        <f ca="1">IFERROR(__xludf.DUMMYFUNCTION("REGEXREPLACE(F910,""\D"", """")"),"#VALUE!")</f>
        <v>#VALUE!</v>
      </c>
    </row>
    <row r="2264" spans="1:13" ht="15.75" customHeight="1">
      <c r="A2264" s="1">
        <v>909</v>
      </c>
      <c r="B2264" s="3">
        <v>910</v>
      </c>
      <c r="C2264" s="3" t="s">
        <v>2682</v>
      </c>
      <c r="D2264" s="3">
        <v>0.18257160044341539</v>
      </c>
      <c r="E2264" s="3">
        <v>0.24121222894083999</v>
      </c>
      <c r="F2264" s="3">
        <v>0.63400576368876083</v>
      </c>
      <c r="G2264" s="3">
        <v>0.1037463976945245</v>
      </c>
      <c r="H2264" s="3">
        <v>0.1152737752161383</v>
      </c>
      <c r="I2264" s="3">
        <v>0.25072046109510088</v>
      </c>
      <c r="J2264" s="3">
        <v>3.8573575280084899E-2</v>
      </c>
      <c r="K2264" s="3">
        <v>37279.199999999757</v>
      </c>
      <c r="L2264" s="3" t="s">
        <v>13657</v>
      </c>
      <c r="M2264" s="4" t="str">
        <f ca="1">IFERROR(__xludf.DUMMYFUNCTION("REGEXREPLACE(F911,""\D"", """")"),"#VALUE!")</f>
        <v>#VALUE!</v>
      </c>
    </row>
    <row r="2265" spans="1:13" ht="15.75" customHeight="1">
      <c r="A2265" s="1">
        <v>911</v>
      </c>
      <c r="B2265" s="3">
        <v>912</v>
      </c>
      <c r="C2265" s="3" t="s">
        <v>2688</v>
      </c>
      <c r="D2265" s="3">
        <v>0.1603769313717274</v>
      </c>
      <c r="E2265" s="3">
        <v>0.19530358250620181</v>
      </c>
      <c r="F2265" s="3">
        <v>0.60323886639676116</v>
      </c>
      <c r="G2265" s="3">
        <v>0.11336032388663971</v>
      </c>
      <c r="H2265" s="3">
        <v>0.12550607287449389</v>
      </c>
      <c r="I2265" s="3">
        <v>0.2874493927125506</v>
      </c>
      <c r="J2265" s="3">
        <v>3.6626981996142088E-2</v>
      </c>
      <c r="K2265" s="3">
        <v>28565.999999999989</v>
      </c>
      <c r="L2265" s="3" t="s">
        <v>13659</v>
      </c>
      <c r="M2265" s="4" t="str">
        <f ca="1">IFERROR(__xludf.DUMMYFUNCTION("REGEXREPLACE(F913,""\D"", """")"),"#VALUE!")</f>
        <v>#VALUE!</v>
      </c>
    </row>
    <row r="2266" spans="1:13" ht="15.75" customHeight="1">
      <c r="A2266" s="1">
        <v>917</v>
      </c>
      <c r="B2266" s="3">
        <v>918</v>
      </c>
      <c r="C2266" s="3" t="s">
        <v>2706</v>
      </c>
      <c r="D2266" s="3">
        <v>0.14149725832676749</v>
      </c>
      <c r="E2266" s="3">
        <v>0.21953337075919721</v>
      </c>
      <c r="F2266" s="3">
        <v>0.58677685950413228</v>
      </c>
      <c r="G2266" s="3">
        <v>0.11570247933884301</v>
      </c>
      <c r="H2266" s="3">
        <v>0.13223140495867769</v>
      </c>
      <c r="I2266" s="3">
        <v>0.27272727272727271</v>
      </c>
      <c r="J2266" s="3">
        <v>3.205075542055344E-2</v>
      </c>
      <c r="K2266" s="3">
        <v>13634.000000000029</v>
      </c>
      <c r="L2266" s="3" t="s">
        <v>13665</v>
      </c>
      <c r="M2266" s="4" t="str">
        <f ca="1">IFERROR(__xludf.DUMMYFUNCTION("REGEXREPLACE(F919,""\D"", """")"),"#VALUE!")</f>
        <v>#VALUE!</v>
      </c>
    </row>
    <row r="2267" spans="1:13" ht="15.75" customHeight="1">
      <c r="A2267" s="1">
        <v>919</v>
      </c>
      <c r="B2267" s="3">
        <v>920</v>
      </c>
      <c r="C2267" s="3" t="s">
        <v>2711</v>
      </c>
      <c r="D2267" s="3">
        <v>0.18184022259666421</v>
      </c>
      <c r="E2267" s="3">
        <v>0.1766575304814913</v>
      </c>
      <c r="F2267" s="3">
        <v>0.60526315789473684</v>
      </c>
      <c r="G2267" s="3">
        <v>0.1118421052631579</v>
      </c>
      <c r="H2267" s="3">
        <v>0.13815789473684209</v>
      </c>
      <c r="I2267" s="3">
        <v>0.28947368421052633</v>
      </c>
      <c r="J2267" s="3">
        <v>4.2218229058397158E-2</v>
      </c>
      <c r="K2267" s="3">
        <v>17390.90000000002</v>
      </c>
      <c r="L2267" s="3" t="s">
        <v>13667</v>
      </c>
      <c r="M2267" s="4" t="str">
        <f ca="1">IFERROR(__xludf.DUMMYFUNCTION("REGEXREPLACE(F921,""\D"", """")"),"#VALUE!")</f>
        <v>#VALUE!</v>
      </c>
    </row>
    <row r="2268" spans="1:13" ht="15.75" customHeight="1">
      <c r="A2268" s="1">
        <v>920</v>
      </c>
      <c r="B2268" s="3">
        <v>921</v>
      </c>
      <c r="C2268" s="3" t="s">
        <v>2713</v>
      </c>
      <c r="D2268" s="3">
        <v>0.16643171546183561</v>
      </c>
      <c r="E2268" s="3">
        <v>0.2484338495915292</v>
      </c>
      <c r="F2268" s="3">
        <v>0.60104529616724733</v>
      </c>
      <c r="G2268" s="3">
        <v>8.3623693379790948E-2</v>
      </c>
      <c r="H2268" s="3">
        <v>0.10627177700348429</v>
      </c>
      <c r="I2268" s="3">
        <v>0.24041811846689901</v>
      </c>
      <c r="J2268" s="3">
        <v>3.0647586213625601E-2</v>
      </c>
      <c r="K2268" s="3">
        <v>62805.399999999558</v>
      </c>
      <c r="L2268" s="3" t="s">
        <v>13668</v>
      </c>
      <c r="M2268" s="4" t="str">
        <f ca="1">IFERROR(__xludf.DUMMYFUNCTION("REGEXREPLACE(F922,""\D"", """")"),"#VALUE!")</f>
        <v>#VALUE!</v>
      </c>
    </row>
    <row r="2269" spans="1:13" ht="15.75" customHeight="1">
      <c r="A2269" s="1">
        <v>921</v>
      </c>
      <c r="B2269" s="3">
        <v>922</v>
      </c>
      <c r="C2269" s="3" t="s">
        <v>2716</v>
      </c>
      <c r="D2269" s="3">
        <v>0.18136294431486241</v>
      </c>
      <c r="E2269" s="3">
        <v>0.19712365731304879</v>
      </c>
      <c r="F2269" s="3">
        <v>0.60696517412935325</v>
      </c>
      <c r="G2269" s="3">
        <v>8.45771144278607E-2</v>
      </c>
      <c r="H2269" s="3">
        <v>0.14427860696517411</v>
      </c>
      <c r="I2269" s="3">
        <v>0.27860696517412942</v>
      </c>
      <c r="J2269" s="3">
        <v>3.7906029109146068E-2</v>
      </c>
      <c r="K2269" s="3">
        <v>22375.7</v>
      </c>
      <c r="L2269" s="3" t="s">
        <v>13669</v>
      </c>
      <c r="M2269" s="4" t="str">
        <f ca="1">IFERROR(__xludf.DUMMYFUNCTION("REGEXREPLACE(F923,""\D"", """")"),"#VALUE!")</f>
        <v>#VALUE!</v>
      </c>
    </row>
    <row r="2270" spans="1:13" ht="15.75" customHeight="1">
      <c r="A2270" s="1">
        <v>922</v>
      </c>
      <c r="B2270" s="3">
        <v>923</v>
      </c>
      <c r="C2270" s="3" t="s">
        <v>2718</v>
      </c>
      <c r="D2270" s="3">
        <v>0.14806335614628979</v>
      </c>
      <c r="E2270" s="3">
        <v>0.14809720693626541</v>
      </c>
      <c r="F2270" s="3">
        <v>0.60244648318042815</v>
      </c>
      <c r="G2270" s="3">
        <v>0.1100917431192661</v>
      </c>
      <c r="H2270" s="3">
        <v>0.1070336391437309</v>
      </c>
      <c r="I2270" s="3">
        <v>0.27828746177370028</v>
      </c>
      <c r="J2270" s="3">
        <v>3.0966621347480721E-2</v>
      </c>
      <c r="K2270" s="3">
        <v>36384.39999999982</v>
      </c>
      <c r="L2270" s="3" t="s">
        <v>13670</v>
      </c>
      <c r="M2270" s="4" t="str">
        <f ca="1">IFERROR(__xludf.DUMMYFUNCTION("REGEXREPLACE(F924,""\D"", """")"),"#VALUE!")</f>
        <v>#VALUE!</v>
      </c>
    </row>
    <row r="2271" spans="1:13" ht="15.75" customHeight="1">
      <c r="A2271" s="1">
        <v>923</v>
      </c>
      <c r="B2271" s="3">
        <v>924</v>
      </c>
      <c r="C2271" s="3" t="s">
        <v>2721</v>
      </c>
      <c r="D2271" s="3">
        <v>0.1922218380278306</v>
      </c>
      <c r="E2271" s="3">
        <v>0.49605637960079008</v>
      </c>
      <c r="F2271" s="3">
        <v>0.5074626865671642</v>
      </c>
      <c r="G2271" s="3">
        <v>7.8358208955223885E-2</v>
      </c>
      <c r="H2271" s="3">
        <v>5.2238805970149252E-2</v>
      </c>
      <c r="I2271" s="3">
        <v>0.17910447761194029</v>
      </c>
      <c r="J2271" s="3">
        <v>2.377491209538932E-2</v>
      </c>
      <c r="K2271" s="3">
        <v>59438.199999999473</v>
      </c>
      <c r="L2271" s="3" t="s">
        <v>13671</v>
      </c>
      <c r="M2271" s="4" t="str">
        <f ca="1">IFERROR(__xludf.DUMMYFUNCTION("REGEXREPLACE(F925,""\D"", """")"),"#VALUE!")</f>
        <v>#VALUE!</v>
      </c>
    </row>
    <row r="2272" spans="1:13" ht="15.75" customHeight="1">
      <c r="A2272" s="1">
        <v>925</v>
      </c>
      <c r="B2272" s="3">
        <v>926</v>
      </c>
      <c r="C2272" s="3" t="s">
        <v>2726</v>
      </c>
      <c r="D2272" s="3">
        <v>0.17147554720868899</v>
      </c>
      <c r="E2272" s="3">
        <v>0.27067097167063969</v>
      </c>
      <c r="F2272" s="3">
        <v>0.59680638722554891</v>
      </c>
      <c r="G2272" s="3">
        <v>9.1816367265469059E-2</v>
      </c>
      <c r="H2272" s="3">
        <v>0.1157684630738523</v>
      </c>
      <c r="I2272" s="3">
        <v>0.24550898203592811</v>
      </c>
      <c r="J2272" s="3">
        <v>3.4496891771309247E-2</v>
      </c>
      <c r="K2272" s="3">
        <v>55866.899999999441</v>
      </c>
      <c r="L2272" s="3" t="s">
        <v>13673</v>
      </c>
      <c r="M2272" s="4" t="str">
        <f ca="1">IFERROR(__xludf.DUMMYFUNCTION("REGEXREPLACE(F927,""\D"", """")"),"#VALUE!")</f>
        <v>#VALUE!</v>
      </c>
    </row>
    <row r="2273" spans="1:13" ht="15.75" customHeight="1">
      <c r="A2273" s="1">
        <v>931</v>
      </c>
      <c r="B2273" s="3">
        <v>932</v>
      </c>
      <c r="C2273" s="3" t="s">
        <v>2744</v>
      </c>
      <c r="D2273" s="3">
        <v>0.18402929285028341</v>
      </c>
      <c r="E2273" s="3">
        <v>0.1581793562883923</v>
      </c>
      <c r="F2273" s="3">
        <v>0.599290780141844</v>
      </c>
      <c r="G2273" s="3">
        <v>8.8652482269503549E-2</v>
      </c>
      <c r="H2273" s="3">
        <v>0.13829787234042551</v>
      </c>
      <c r="I2273" s="3">
        <v>0.29078014184397161</v>
      </c>
      <c r="J2273" s="3">
        <v>3.9191795751297727E-2</v>
      </c>
      <c r="K2273" s="3">
        <v>31472.699999999899</v>
      </c>
      <c r="L2273" s="3" t="s">
        <v>13679</v>
      </c>
      <c r="M2273" s="4" t="str">
        <f ca="1">IFERROR(__xludf.DUMMYFUNCTION("REGEXREPLACE(F933,""\D"", """")"),"#VALUE!")</f>
        <v>#VALUE!</v>
      </c>
    </row>
    <row r="2274" spans="1:13" ht="15.75" customHeight="1">
      <c r="A2274" s="1">
        <v>932</v>
      </c>
      <c r="B2274" s="3">
        <v>933</v>
      </c>
      <c r="C2274" s="3" t="s">
        <v>2747</v>
      </c>
      <c r="D2274" s="3">
        <v>0.25655410632266362</v>
      </c>
      <c r="E2274" s="3">
        <v>0.15650940091386009</v>
      </c>
      <c r="F2274" s="3">
        <v>0.61635220125786161</v>
      </c>
      <c r="G2274" s="3">
        <v>9.4339622641509441E-2</v>
      </c>
      <c r="H2274" s="3">
        <v>0.16352201257861629</v>
      </c>
      <c r="I2274" s="3">
        <v>0.31446540880503138</v>
      </c>
      <c r="J2274" s="3">
        <v>5.9756403522523371E-2</v>
      </c>
      <c r="K2274" s="3">
        <v>17997.700000000019</v>
      </c>
      <c r="L2274" s="3" t="s">
        <v>13680</v>
      </c>
      <c r="M2274" s="4" t="str">
        <f ca="1">IFERROR(__xludf.DUMMYFUNCTION("REGEXREPLACE(F934,""\D"", """")"),"#VALUE!")</f>
        <v>#VALUE!</v>
      </c>
    </row>
    <row r="2275" spans="1:13" ht="15.75" customHeight="1">
      <c r="A2275" s="1">
        <v>935</v>
      </c>
      <c r="B2275" s="3">
        <v>936</v>
      </c>
      <c r="C2275" s="3" t="s">
        <v>2756</v>
      </c>
      <c r="D2275" s="3">
        <v>0.1928387746344965</v>
      </c>
      <c r="E2275" s="3">
        <v>0.2466499695665354</v>
      </c>
      <c r="F2275" s="3">
        <v>0.65760869565217395</v>
      </c>
      <c r="G2275" s="3">
        <v>7.6086956521739135E-2</v>
      </c>
      <c r="H2275" s="3">
        <v>0.108695652173913</v>
      </c>
      <c r="I2275" s="3">
        <v>0.23369565217391311</v>
      </c>
      <c r="J2275" s="3">
        <v>3.2303952935505503E-2</v>
      </c>
      <c r="K2275" s="3">
        <v>19788.80000000001</v>
      </c>
      <c r="L2275" s="3" t="s">
        <v>13683</v>
      </c>
      <c r="M2275" s="4" t="str">
        <f ca="1">IFERROR(__xludf.DUMMYFUNCTION("REGEXREPLACE(F937,""\D"", """")"),"#VALUE!")</f>
        <v>#VALUE!</v>
      </c>
    </row>
    <row r="2276" spans="1:13" ht="15.75" customHeight="1">
      <c r="A2276" s="1">
        <v>937</v>
      </c>
      <c r="B2276" s="3">
        <v>938</v>
      </c>
      <c r="C2276" s="3" t="s">
        <v>2761</v>
      </c>
      <c r="D2276" s="3">
        <v>0.22182786333540369</v>
      </c>
      <c r="E2276" s="3">
        <v>0.1894112477609978</v>
      </c>
      <c r="F2276" s="3">
        <v>0.65573770491803274</v>
      </c>
      <c r="G2276" s="3">
        <v>0.18032786885245899</v>
      </c>
      <c r="H2276" s="3">
        <v>6.5573770491803282E-2</v>
      </c>
      <c r="I2276" s="3">
        <v>0.26229508196721307</v>
      </c>
      <c r="J2276" s="3">
        <v>3.9405965120331649E-2</v>
      </c>
      <c r="K2276" s="3">
        <v>6722.2</v>
      </c>
      <c r="L2276" s="3" t="s">
        <v>13685</v>
      </c>
      <c r="M2276" s="4" t="str">
        <f ca="1">IFERROR(__xludf.DUMMYFUNCTION("REGEXREPLACE(F939,""\D"", """")"),"#VALUE!")</f>
        <v>#VALUE!</v>
      </c>
    </row>
    <row r="2277" spans="1:13" ht="15.75" customHeight="1">
      <c r="A2277" s="1">
        <v>938</v>
      </c>
      <c r="B2277" s="3">
        <v>939</v>
      </c>
      <c r="C2277" s="3" t="s">
        <v>2764</v>
      </c>
      <c r="D2277" s="3">
        <v>0.16575685705587709</v>
      </c>
      <c r="E2277" s="3">
        <v>0.61429475794206156</v>
      </c>
      <c r="F2277" s="3">
        <v>0.50127877237851659</v>
      </c>
      <c r="G2277" s="3">
        <v>6.6496163682864456E-2</v>
      </c>
      <c r="H2277" s="3">
        <v>4.859335038363171E-2</v>
      </c>
      <c r="I2277" s="3">
        <v>0.1508951406649616</v>
      </c>
      <c r="J2277" s="3">
        <v>1.7672527374206388E-2</v>
      </c>
      <c r="K2277" s="3">
        <v>41275.899999999703</v>
      </c>
      <c r="L2277" s="3" t="s">
        <v>13686</v>
      </c>
      <c r="M2277" s="4" t="str">
        <f ca="1">IFERROR(__xludf.DUMMYFUNCTION("REGEXREPLACE(F940,""\D"", """")"),"#VALUE!")</f>
        <v>#VALUE!</v>
      </c>
    </row>
    <row r="2278" spans="1:13" ht="15.75" customHeight="1">
      <c r="A2278" s="1">
        <v>940</v>
      </c>
      <c r="B2278" s="3">
        <v>941</v>
      </c>
      <c r="C2278" s="3" t="s">
        <v>2771</v>
      </c>
      <c r="D2278" s="3">
        <v>0.13214884790253259</v>
      </c>
      <c r="E2278" s="3">
        <v>0.15274006792618869</v>
      </c>
      <c r="F2278" s="3">
        <v>0.63091482649842268</v>
      </c>
      <c r="G2278" s="3">
        <v>0.11987381703470031</v>
      </c>
      <c r="H2278" s="3">
        <v>0.1482649842271293</v>
      </c>
      <c r="I2278" s="3">
        <v>0.29652996845425872</v>
      </c>
      <c r="J2278" s="3">
        <v>3.4230566667439968E-2</v>
      </c>
      <c r="K2278" s="3">
        <v>35275.99999999984</v>
      </c>
      <c r="L2278" s="3" t="s">
        <v>13688</v>
      </c>
      <c r="M2278" s="4" t="str">
        <f ca="1">IFERROR(__xludf.DUMMYFUNCTION("REGEXREPLACE(F942,""\D"", """")"),"#VALUE!")</f>
        <v>#VALUE!</v>
      </c>
    </row>
    <row r="2279" spans="1:13" ht="15.75" customHeight="1">
      <c r="A2279" s="1">
        <v>941</v>
      </c>
      <c r="B2279" s="3">
        <v>942</v>
      </c>
      <c r="C2279" s="3" t="s">
        <v>2774</v>
      </c>
      <c r="D2279" s="3">
        <v>0.18362617578674301</v>
      </c>
      <c r="E2279" s="3">
        <v>0.22517606579328309</v>
      </c>
      <c r="F2279" s="3">
        <v>0.62616822429906538</v>
      </c>
      <c r="G2279" s="3">
        <v>0.10280373831775701</v>
      </c>
      <c r="H2279" s="3">
        <v>0.1191588785046729</v>
      </c>
      <c r="I2279" s="3">
        <v>0.2780373831775701</v>
      </c>
      <c r="J2279" s="3">
        <v>3.9555254523102823E-2</v>
      </c>
      <c r="K2279" s="3">
        <v>46994.699999999597</v>
      </c>
      <c r="L2279" s="3" t="s">
        <v>13689</v>
      </c>
      <c r="M2279" s="4" t="str">
        <f ca="1">IFERROR(__xludf.DUMMYFUNCTION("REGEXREPLACE(F943,""\D"", """")"),"#VALUE!")</f>
        <v>#VALUE!</v>
      </c>
    </row>
    <row r="2280" spans="1:13" ht="15.75" customHeight="1">
      <c r="A2280" s="1">
        <v>942</v>
      </c>
      <c r="B2280" s="3">
        <v>943</v>
      </c>
      <c r="C2280" s="3" t="s">
        <v>2777</v>
      </c>
      <c r="D2280" s="3">
        <v>0.14133618730256201</v>
      </c>
      <c r="E2280" s="3">
        <v>0.2654872774019682</v>
      </c>
      <c r="F2280" s="3">
        <v>0.60517799352750812</v>
      </c>
      <c r="G2280" s="3">
        <v>8.4142394822006472E-2</v>
      </c>
      <c r="H2280" s="3">
        <v>9.3851132686084138E-2</v>
      </c>
      <c r="I2280" s="3">
        <v>0.22977346278317151</v>
      </c>
      <c r="J2280" s="3">
        <v>2.385632374124131E-2</v>
      </c>
      <c r="K2280" s="3">
        <v>33251.299999999886</v>
      </c>
      <c r="L2280" s="3" t="s">
        <v>13690</v>
      </c>
      <c r="M2280" s="4" t="str">
        <f ca="1">IFERROR(__xludf.DUMMYFUNCTION("REGEXREPLACE(F944,""\D"", """")"),"#VALUE!")</f>
        <v>#VALUE!</v>
      </c>
    </row>
    <row r="2281" spans="1:13" ht="15.75" customHeight="1">
      <c r="A2281" s="1">
        <v>943</v>
      </c>
      <c r="B2281" s="3">
        <v>944</v>
      </c>
      <c r="C2281" s="3" t="s">
        <v>2779</v>
      </c>
      <c r="D2281" s="3">
        <v>0.159437086070188</v>
      </c>
      <c r="E2281" s="3">
        <v>0.25165320433944638</v>
      </c>
      <c r="F2281" s="3">
        <v>0.63157894736842102</v>
      </c>
      <c r="G2281" s="3">
        <v>9.2105263157894732E-2</v>
      </c>
      <c r="H2281" s="3">
        <v>0.13157894736842099</v>
      </c>
      <c r="I2281" s="3">
        <v>0.26754385964912281</v>
      </c>
      <c r="J2281" s="3">
        <v>3.3353623353435252E-2</v>
      </c>
      <c r="K2281" s="3">
        <v>25221</v>
      </c>
      <c r="L2281" s="3" t="s">
        <v>13691</v>
      </c>
      <c r="M2281" s="4" t="str">
        <f ca="1">IFERROR(__xludf.DUMMYFUNCTION("REGEXREPLACE(F945,""\D"", """")"),"#VALUE!")</f>
        <v>#VALUE!</v>
      </c>
    </row>
    <row r="2282" spans="1:13" ht="15.75" customHeight="1">
      <c r="A2282" s="1">
        <v>947</v>
      </c>
      <c r="B2282" s="3">
        <v>948</v>
      </c>
      <c r="C2282" s="3" t="s">
        <v>2791</v>
      </c>
      <c r="D2282" s="3">
        <v>0.179752825726996</v>
      </c>
      <c r="E2282" s="3">
        <v>0.23913665628800199</v>
      </c>
      <c r="F2282" s="3">
        <v>0.62039045553145333</v>
      </c>
      <c r="G2282" s="3">
        <v>0.1041214750542299</v>
      </c>
      <c r="H2282" s="3">
        <v>0.1041214750542299</v>
      </c>
      <c r="I2282" s="3">
        <v>0.25162689804772242</v>
      </c>
      <c r="J2282" s="3">
        <v>3.6405475329258467E-2</v>
      </c>
      <c r="K2282" s="3">
        <v>49510.199999999582</v>
      </c>
      <c r="L2282" s="3" t="s">
        <v>13695</v>
      </c>
      <c r="M2282" s="4" t="str">
        <f ca="1">IFERROR(__xludf.DUMMYFUNCTION("REGEXREPLACE(F949,""\D"", """")"),"#VALUE!")</f>
        <v>#VALUE!</v>
      </c>
    </row>
    <row r="2283" spans="1:13" ht="15.75" customHeight="1">
      <c r="A2283" s="1">
        <v>948</v>
      </c>
      <c r="B2283" s="3">
        <v>949</v>
      </c>
      <c r="C2283" s="3" t="s">
        <v>2794</v>
      </c>
      <c r="D2283" s="3">
        <v>0.1710002890456396</v>
      </c>
      <c r="E2283" s="3">
        <v>0.20532531465058179</v>
      </c>
      <c r="F2283" s="3">
        <v>0.61180124223602483</v>
      </c>
      <c r="G2283" s="3">
        <v>0.1024844720496894</v>
      </c>
      <c r="H2283" s="3">
        <v>0.1211180124223603</v>
      </c>
      <c r="I2283" s="3">
        <v>0.2639751552795031</v>
      </c>
      <c r="J2283" s="3">
        <v>3.6748821372585672E-2</v>
      </c>
      <c r="K2283" s="3">
        <v>35057.799999999843</v>
      </c>
      <c r="L2283" s="3" t="s">
        <v>13696</v>
      </c>
      <c r="M2283" s="4" t="str">
        <f ca="1">IFERROR(__xludf.DUMMYFUNCTION("REGEXREPLACE(F950,""\D"", """")"),"#VALUE!")</f>
        <v>#VALUE!</v>
      </c>
    </row>
    <row r="2284" spans="1:13" ht="15.75" customHeight="1">
      <c r="A2284" s="1">
        <v>950</v>
      </c>
      <c r="B2284" s="3">
        <v>951</v>
      </c>
      <c r="C2284" s="3" t="s">
        <v>2799</v>
      </c>
      <c r="D2284" s="3">
        <v>0.1312815150281966</v>
      </c>
      <c r="E2284" s="3">
        <v>0.27272969259194718</v>
      </c>
      <c r="F2284" s="3">
        <v>0.60544217687074831</v>
      </c>
      <c r="G2284" s="3">
        <v>8.8435374149659865E-2</v>
      </c>
      <c r="H2284" s="3">
        <v>0.1360544217687075</v>
      </c>
      <c r="I2284" s="3">
        <v>0.25170068027210879</v>
      </c>
      <c r="J2284" s="3">
        <v>2.6535056563865799E-2</v>
      </c>
      <c r="K2284" s="3">
        <v>16442.90000000002</v>
      </c>
      <c r="L2284" s="3" t="s">
        <v>13698</v>
      </c>
      <c r="M2284" s="4" t="str">
        <f ca="1">IFERROR(__xludf.DUMMYFUNCTION("REGEXREPLACE(F952,""\D"", """")"),"#VALUE!")</f>
        <v>#VALUE!</v>
      </c>
    </row>
    <row r="2285" spans="1:13" ht="15.75" customHeight="1">
      <c r="A2285" s="1">
        <v>951</v>
      </c>
      <c r="B2285" s="3">
        <v>952</v>
      </c>
      <c r="C2285" s="3" t="s">
        <v>2801</v>
      </c>
      <c r="D2285" s="3">
        <v>0.19187263969233831</v>
      </c>
      <c r="E2285" s="3">
        <v>0.1993507041359994</v>
      </c>
      <c r="F2285" s="3">
        <v>0.64035087719298245</v>
      </c>
      <c r="G2285" s="3">
        <v>0.1023391812865497</v>
      </c>
      <c r="H2285" s="3">
        <v>0.1228070175438596</v>
      </c>
      <c r="I2285" s="3">
        <v>0.26315789473684209</v>
      </c>
      <c r="J2285" s="3">
        <v>4.1597888601978522E-2</v>
      </c>
      <c r="K2285" s="3">
        <v>37816.199999999772</v>
      </c>
      <c r="L2285" s="3" t="s">
        <v>13699</v>
      </c>
      <c r="M2285" s="4" t="str">
        <f ca="1">IFERROR(__xludf.DUMMYFUNCTION("REGEXREPLACE(F953,""\D"", """")"),"#VALUE!")</f>
        <v>#VALUE!</v>
      </c>
    </row>
    <row r="2286" spans="1:13" ht="15.75" customHeight="1">
      <c r="A2286" s="1">
        <v>953</v>
      </c>
      <c r="B2286" s="3">
        <v>954</v>
      </c>
      <c r="C2286" s="3" t="s">
        <v>2806</v>
      </c>
      <c r="D2286" s="3">
        <v>0.3139097615474668</v>
      </c>
      <c r="E2286" s="3">
        <v>0.55383197503892945</v>
      </c>
      <c r="F2286" s="3">
        <v>0.50955414012738853</v>
      </c>
      <c r="G2286" s="3">
        <v>6.3694267515923567E-2</v>
      </c>
      <c r="H2286" s="3">
        <v>2.5477707006369432E-2</v>
      </c>
      <c r="I2286" s="3">
        <v>0.1464968152866242</v>
      </c>
      <c r="J2286" s="3">
        <v>2.0717453837526451E-2</v>
      </c>
      <c r="K2286" s="3">
        <v>17096.600000000031</v>
      </c>
      <c r="L2286" s="3" t="s">
        <v>13701</v>
      </c>
      <c r="M2286" s="4" t="str">
        <f ca="1">IFERROR(__xludf.DUMMYFUNCTION("REGEXREPLACE(F955,""\D"", """")"),"#VALUE!")</f>
        <v>#VALUE!</v>
      </c>
    </row>
    <row r="2287" spans="1:13" ht="15.75" customHeight="1">
      <c r="A2287" s="1">
        <v>955</v>
      </c>
      <c r="B2287" s="3">
        <v>956</v>
      </c>
      <c r="C2287" s="3" t="s">
        <v>2811</v>
      </c>
      <c r="D2287" s="3">
        <v>0.1968673385228884</v>
      </c>
      <c r="E2287" s="3">
        <v>0.32508641911176711</v>
      </c>
      <c r="F2287" s="3">
        <v>0.56504065040650409</v>
      </c>
      <c r="G2287" s="3">
        <v>8.5365853658536592E-2</v>
      </c>
      <c r="H2287" s="3">
        <v>0.1016260162601626</v>
      </c>
      <c r="I2287" s="3">
        <v>0.23577235772357719</v>
      </c>
      <c r="J2287" s="3">
        <v>3.4503080085498662E-2</v>
      </c>
      <c r="K2287" s="3">
        <v>27643.80000000001</v>
      </c>
      <c r="L2287" s="3" t="s">
        <v>13703</v>
      </c>
      <c r="M2287" s="4" t="str">
        <f ca="1">IFERROR(__xludf.DUMMYFUNCTION("REGEXREPLACE(F957,""\D"", """")"),"#VALUE!")</f>
        <v>#VALUE!</v>
      </c>
    </row>
    <row r="2288" spans="1:13" ht="15.75" customHeight="1">
      <c r="A2288" s="1">
        <v>956</v>
      </c>
      <c r="B2288" s="3">
        <v>957</v>
      </c>
      <c r="C2288" s="3" t="s">
        <v>2813</v>
      </c>
      <c r="D2288" s="3">
        <v>0.1613029693765313</v>
      </c>
      <c r="E2288" s="3">
        <v>0.20018121561274391</v>
      </c>
      <c r="F2288" s="3">
        <v>0.60162601626016265</v>
      </c>
      <c r="G2288" s="3">
        <v>0.1170731707317073</v>
      </c>
      <c r="H2288" s="3">
        <v>0.12520325203252031</v>
      </c>
      <c r="I2288" s="3">
        <v>0.2861788617886179</v>
      </c>
      <c r="J2288" s="3">
        <v>3.8409953342884801E-2</v>
      </c>
      <c r="K2288" s="3">
        <v>70390.499999999665</v>
      </c>
      <c r="L2288" s="3" t="s">
        <v>13704</v>
      </c>
      <c r="M2288" s="4" t="str">
        <f ca="1">IFERROR(__xludf.DUMMYFUNCTION("REGEXREPLACE(F958,""\D"", """")"),"#VALUE!")</f>
        <v>#VALUE!</v>
      </c>
    </row>
    <row r="2289" spans="1:13" ht="15.75" customHeight="1">
      <c r="A2289" s="1">
        <v>961</v>
      </c>
      <c r="B2289" s="3">
        <v>962</v>
      </c>
      <c r="C2289" s="3" t="s">
        <v>2828</v>
      </c>
      <c r="D2289" s="3">
        <v>0.1939675716661024</v>
      </c>
      <c r="E2289" s="3">
        <v>0.1750181729216396</v>
      </c>
      <c r="F2289" s="3">
        <v>0.53956834532374098</v>
      </c>
      <c r="G2289" s="3">
        <v>0.1241007194244604</v>
      </c>
      <c r="H2289" s="3">
        <v>0.12949640287769781</v>
      </c>
      <c r="I2289" s="3">
        <v>0.28237410071942448</v>
      </c>
      <c r="J2289" s="3">
        <v>4.8332916672529397E-2</v>
      </c>
      <c r="K2289" s="3">
        <v>64383.09999999954</v>
      </c>
      <c r="L2289" s="3" t="s">
        <v>13709</v>
      </c>
      <c r="M2289" s="4" t="str">
        <f ca="1">IFERROR(__xludf.DUMMYFUNCTION("REGEXREPLACE(F963,""\D"", """")"),"#VALUE!")</f>
        <v>#VALUE!</v>
      </c>
    </row>
    <row r="2290" spans="1:13" ht="15.75" customHeight="1">
      <c r="A2290" s="1">
        <v>963</v>
      </c>
      <c r="B2290" s="3">
        <v>964</v>
      </c>
      <c r="C2290" s="3" t="s">
        <v>2835</v>
      </c>
      <c r="D2290" s="3">
        <v>0.14605207867958361</v>
      </c>
      <c r="E2290" s="3">
        <v>0.1941372264973322</v>
      </c>
      <c r="F2290" s="3">
        <v>0.63772455089820357</v>
      </c>
      <c r="G2290" s="3">
        <v>0.1077844311377246</v>
      </c>
      <c r="H2290" s="3">
        <v>0.125748502994012</v>
      </c>
      <c r="I2290" s="3">
        <v>0.26047904191616772</v>
      </c>
      <c r="J2290" s="3">
        <v>3.2907268287393869E-2</v>
      </c>
      <c r="K2290" s="3">
        <v>36794.499999999804</v>
      </c>
      <c r="L2290" s="3" t="s">
        <v>13711</v>
      </c>
      <c r="M2290" s="4" t="str">
        <f ca="1">IFERROR(__xludf.DUMMYFUNCTION("REGEXREPLACE(F965,""\D"", """")"),"#VALUE!")</f>
        <v>#VALUE!</v>
      </c>
    </row>
    <row r="2291" spans="1:13" ht="15.75" customHeight="1">
      <c r="A2291" s="1">
        <v>964</v>
      </c>
      <c r="B2291" s="3">
        <v>965</v>
      </c>
      <c r="C2291" s="3" t="s">
        <v>2837</v>
      </c>
      <c r="D2291" s="3">
        <v>0.1519060711065966</v>
      </c>
      <c r="E2291" s="3">
        <v>0.13780354525569519</v>
      </c>
      <c r="F2291" s="3">
        <v>0.60837438423645318</v>
      </c>
      <c r="G2291" s="3">
        <v>0.10837438423645319</v>
      </c>
      <c r="H2291" s="3">
        <v>0.13793103448275859</v>
      </c>
      <c r="I2291" s="3">
        <v>0.29064039408866987</v>
      </c>
      <c r="J2291" s="3">
        <v>3.6227031359265298E-2</v>
      </c>
      <c r="K2291" s="3">
        <v>45574.699999999648</v>
      </c>
      <c r="L2291" s="3" t="s">
        <v>13712</v>
      </c>
      <c r="M2291" s="4" t="str">
        <f ca="1">IFERROR(__xludf.DUMMYFUNCTION("REGEXREPLACE(F966,""\D"", """")"),"#VALUE!")</f>
        <v>#VALUE!</v>
      </c>
    </row>
    <row r="2292" spans="1:13" ht="15.75" customHeight="1">
      <c r="A2292" s="1">
        <v>965</v>
      </c>
      <c r="B2292" s="3">
        <v>966</v>
      </c>
      <c r="C2292" s="3" t="s">
        <v>2840</v>
      </c>
      <c r="D2292" s="3">
        <v>0.17873243792943469</v>
      </c>
      <c r="E2292" s="3">
        <v>0.14472144717755431</v>
      </c>
      <c r="F2292" s="3">
        <v>0.60982658959537572</v>
      </c>
      <c r="G2292" s="3">
        <v>0.1098265895953757</v>
      </c>
      <c r="H2292" s="3">
        <v>0.1358381502890173</v>
      </c>
      <c r="I2292" s="3">
        <v>0.2832369942196532</v>
      </c>
      <c r="J2292" s="3">
        <v>4.2387906117374523E-2</v>
      </c>
      <c r="K2292" s="3">
        <v>38380.79999999977</v>
      </c>
      <c r="L2292" s="3" t="s">
        <v>13713</v>
      </c>
      <c r="M2292" s="4" t="str">
        <f ca="1">IFERROR(__xludf.DUMMYFUNCTION("REGEXREPLACE(F967,""\D"", """")"),"#VALUE!")</f>
        <v>#VALUE!</v>
      </c>
    </row>
    <row r="2293" spans="1:13" ht="15.75" customHeight="1">
      <c r="A2293" s="1">
        <v>966</v>
      </c>
      <c r="B2293" s="3">
        <v>967</v>
      </c>
      <c r="C2293" s="3" t="s">
        <v>2843</v>
      </c>
      <c r="D2293" s="3">
        <v>0.18895294638913021</v>
      </c>
      <c r="E2293" s="3">
        <v>0.20413611590803099</v>
      </c>
      <c r="F2293" s="3">
        <v>0.59562841530054644</v>
      </c>
      <c r="G2293" s="3">
        <v>0.12568306010928959</v>
      </c>
      <c r="H2293" s="3">
        <v>9.2896174863387984E-2</v>
      </c>
      <c r="I2293" s="3">
        <v>0.26229508196721307</v>
      </c>
      <c r="J2293" s="3">
        <v>3.8177755916423743E-2</v>
      </c>
      <c r="K2293" s="3">
        <v>20507.200000000012</v>
      </c>
      <c r="L2293" s="3" t="s">
        <v>13714</v>
      </c>
      <c r="M2293" s="4" t="str">
        <f ca="1">IFERROR(__xludf.DUMMYFUNCTION("REGEXREPLACE(F968,""\D"", """")"),"#VALUE!")</f>
        <v>#VALUE!</v>
      </c>
    </row>
    <row r="2294" spans="1:13" ht="15.75" customHeight="1">
      <c r="A2294" s="1">
        <v>967</v>
      </c>
      <c r="B2294" s="3">
        <v>968</v>
      </c>
      <c r="C2294" s="3" t="s">
        <v>2846</v>
      </c>
      <c r="D2294" s="3">
        <v>0.15918296102518029</v>
      </c>
      <c r="E2294" s="3">
        <v>0.2079169186415773</v>
      </c>
      <c r="F2294" s="3">
        <v>0.60967741935483866</v>
      </c>
      <c r="G2294" s="3">
        <v>9.3548387096774197E-2</v>
      </c>
      <c r="H2294" s="3">
        <v>0.1193548387096774</v>
      </c>
      <c r="I2294" s="3">
        <v>0.25161290322580637</v>
      </c>
      <c r="J2294" s="3">
        <v>3.2329118362767001E-2</v>
      </c>
      <c r="K2294" s="3">
        <v>34344.999999999869</v>
      </c>
      <c r="L2294" s="3" t="s">
        <v>13715</v>
      </c>
      <c r="M2294" s="4" t="str">
        <f ca="1">IFERROR(__xludf.DUMMYFUNCTION("REGEXREPLACE(F969,""\D"", """")"),"#VALUE!")</f>
        <v>#VALUE!</v>
      </c>
    </row>
    <row r="2295" spans="1:13" ht="15.75" customHeight="1">
      <c r="A2295" s="1">
        <v>968</v>
      </c>
      <c r="B2295" s="3">
        <v>969</v>
      </c>
      <c r="C2295" s="3" t="s">
        <v>2848</v>
      </c>
      <c r="D2295" s="3">
        <v>0.157671384219051</v>
      </c>
      <c r="E2295" s="3">
        <v>0.1701393448293049</v>
      </c>
      <c r="F2295" s="3">
        <v>0.58823529411764708</v>
      </c>
      <c r="G2295" s="3">
        <v>0.1241830065359477</v>
      </c>
      <c r="H2295" s="3">
        <v>0.13071895424836599</v>
      </c>
      <c r="I2295" s="3">
        <v>0.30065359477124182</v>
      </c>
      <c r="J2295" s="3">
        <v>3.7630616895399628E-2</v>
      </c>
      <c r="K2295" s="3">
        <v>17120.20000000003</v>
      </c>
      <c r="L2295" s="3" t="s">
        <v>13716</v>
      </c>
      <c r="M2295" s="4" t="str">
        <f ca="1">IFERROR(__xludf.DUMMYFUNCTION("REGEXREPLACE(F970,""\D"", """")"),"#VALUE!")</f>
        <v>#VALUE!</v>
      </c>
    </row>
    <row r="2296" spans="1:13" ht="15.75" customHeight="1">
      <c r="A2296" s="1">
        <v>970</v>
      </c>
      <c r="B2296" s="3">
        <v>971</v>
      </c>
      <c r="C2296" s="3" t="s">
        <v>2853</v>
      </c>
      <c r="D2296" s="3">
        <v>0.2464525640790784</v>
      </c>
      <c r="E2296" s="3">
        <v>0.1991940607723639</v>
      </c>
      <c r="F2296" s="3">
        <v>0.63395225464190985</v>
      </c>
      <c r="G2296" s="3">
        <v>9.0185676392572939E-2</v>
      </c>
      <c r="H2296" s="3">
        <v>0.1220159151193634</v>
      </c>
      <c r="I2296" s="3">
        <v>0.2572944297082228</v>
      </c>
      <c r="J2296" s="3">
        <v>5.0084318621839187E-2</v>
      </c>
      <c r="K2296" s="3">
        <v>40290.599999999722</v>
      </c>
      <c r="L2296" s="3" t="s">
        <v>13718</v>
      </c>
      <c r="M2296" s="4" t="str">
        <f ca="1">IFERROR(__xludf.DUMMYFUNCTION("REGEXREPLACE(F972,""\D"", """")"),"#VALUE!")</f>
        <v>#VALUE!</v>
      </c>
    </row>
    <row r="2297" spans="1:13" ht="15.75" customHeight="1">
      <c r="A2297" s="1">
        <v>972</v>
      </c>
      <c r="B2297" s="3">
        <v>973</v>
      </c>
      <c r="C2297" s="3" t="s">
        <v>2859</v>
      </c>
      <c r="D2297" s="3">
        <v>0.19110029123369579</v>
      </c>
      <c r="E2297" s="3">
        <v>0.21126670414423229</v>
      </c>
      <c r="F2297" s="3">
        <v>0.61144578313253017</v>
      </c>
      <c r="G2297" s="3">
        <v>0.1114457831325301</v>
      </c>
      <c r="H2297" s="3">
        <v>0.13253012048192769</v>
      </c>
      <c r="I2297" s="3">
        <v>0.28313253012048201</v>
      </c>
      <c r="J2297" s="3">
        <v>4.5024463404210971E-2</v>
      </c>
      <c r="K2297" s="3">
        <v>36807.899999999812</v>
      </c>
      <c r="L2297" s="3" t="s">
        <v>13720</v>
      </c>
      <c r="M2297" s="4" t="str">
        <f ca="1">IFERROR(__xludf.DUMMYFUNCTION("REGEXREPLACE(F974,""\D"", """")"),"#VALUE!")</f>
        <v>#VALUE!</v>
      </c>
    </row>
    <row r="2298" spans="1:13" ht="15.75" customHeight="1">
      <c r="A2298" s="1">
        <v>973</v>
      </c>
      <c r="B2298" s="3">
        <v>974</v>
      </c>
      <c r="C2298" s="3" t="s">
        <v>2862</v>
      </c>
      <c r="D2298" s="3">
        <v>0.207354494356212</v>
      </c>
      <c r="E2298" s="3">
        <v>0.28678545258780741</v>
      </c>
      <c r="F2298" s="3">
        <v>0.57632743362831862</v>
      </c>
      <c r="G2298" s="3">
        <v>9.5132743362831854E-2</v>
      </c>
      <c r="H2298" s="3">
        <v>0.1028761061946903</v>
      </c>
      <c r="I2298" s="3">
        <v>0.2433628318584071</v>
      </c>
      <c r="J2298" s="3">
        <v>4.0421354024547843E-2</v>
      </c>
      <c r="K2298" s="3">
        <v>100054.4000000001</v>
      </c>
      <c r="L2298" s="3" t="s">
        <v>13721</v>
      </c>
      <c r="M2298" s="4" t="str">
        <f ca="1">IFERROR(__xludf.DUMMYFUNCTION("REGEXREPLACE(F975,""\D"", """")"),"#VALUE!")</f>
        <v>#VALUE!</v>
      </c>
    </row>
    <row r="2299" spans="1:13" ht="15.75" customHeight="1">
      <c r="A2299" s="1">
        <v>974</v>
      </c>
      <c r="B2299" s="3">
        <v>975</v>
      </c>
      <c r="C2299" s="3" t="s">
        <v>2865</v>
      </c>
      <c r="D2299" s="3">
        <v>0.19747761128094299</v>
      </c>
      <c r="E2299" s="3">
        <v>0.51925646266971226</v>
      </c>
      <c r="F2299" s="3">
        <v>0.53276955602537002</v>
      </c>
      <c r="G2299" s="3">
        <v>6.765327695560254E-2</v>
      </c>
      <c r="H2299" s="3">
        <v>5.0739957716701901E-2</v>
      </c>
      <c r="I2299" s="3">
        <v>0.16913319238900629</v>
      </c>
      <c r="J2299" s="3">
        <v>2.1997517699334009E-2</v>
      </c>
      <c r="K2299" s="3">
        <v>50936.29999999953</v>
      </c>
      <c r="L2299" s="3" t="s">
        <v>13722</v>
      </c>
      <c r="M2299" s="4" t="str">
        <f ca="1">IFERROR(__xludf.DUMMYFUNCTION("REGEXREPLACE(F976,""\D"", """")"),"#VALUE!")</f>
        <v>#VALUE!</v>
      </c>
    </row>
    <row r="2300" spans="1:13" ht="15.75" customHeight="1">
      <c r="A2300" s="1">
        <v>975</v>
      </c>
      <c r="B2300" s="3">
        <v>976</v>
      </c>
      <c r="C2300" s="3" t="s">
        <v>2868</v>
      </c>
      <c r="D2300" s="3">
        <v>0.17694307992148281</v>
      </c>
      <c r="E2300" s="3">
        <v>0.19010425459046251</v>
      </c>
      <c r="F2300" s="3">
        <v>0.55194805194805197</v>
      </c>
      <c r="G2300" s="3">
        <v>0.1233766233766234</v>
      </c>
      <c r="H2300" s="3">
        <v>0.1103896103896104</v>
      </c>
      <c r="I2300" s="3">
        <v>0.2857142857142857</v>
      </c>
      <c r="J2300" s="3">
        <v>3.835095771417571E-2</v>
      </c>
      <c r="K2300" s="3">
        <v>17637.000000000029</v>
      </c>
      <c r="L2300" s="3" t="s">
        <v>13723</v>
      </c>
      <c r="M2300" s="4" t="str">
        <f ca="1">IFERROR(__xludf.DUMMYFUNCTION("REGEXREPLACE(F977,""\D"", """")"),"#VALUE!")</f>
        <v>#VALUE!</v>
      </c>
    </row>
    <row r="2301" spans="1:13" ht="15.75" customHeight="1">
      <c r="A2301" s="1">
        <v>978</v>
      </c>
      <c r="B2301" s="3">
        <v>979</v>
      </c>
      <c r="C2301" s="3" t="s">
        <v>2877</v>
      </c>
      <c r="D2301" s="3">
        <v>0.16311451330101631</v>
      </c>
      <c r="E2301" s="3">
        <v>0.18786845007731551</v>
      </c>
      <c r="F2301" s="3">
        <v>0.65625</v>
      </c>
      <c r="G2301" s="3">
        <v>0.10546875</v>
      </c>
      <c r="H2301" s="3">
        <v>0.125</v>
      </c>
      <c r="I2301" s="3">
        <v>0.2890625</v>
      </c>
      <c r="J2301" s="3">
        <v>3.5840095303949243E-2</v>
      </c>
      <c r="K2301" s="3">
        <v>28362.599999999959</v>
      </c>
      <c r="L2301" s="3" t="s">
        <v>13726</v>
      </c>
      <c r="M2301" s="4" t="str">
        <f ca="1">IFERROR(__xludf.DUMMYFUNCTION("REGEXREPLACE(F980,""\D"", """")"),"#VALUE!")</f>
        <v>#VALUE!</v>
      </c>
    </row>
    <row r="2302" spans="1:13" ht="15.75" customHeight="1">
      <c r="A2302" s="1">
        <v>979</v>
      </c>
      <c r="B2302" s="3">
        <v>980</v>
      </c>
      <c r="C2302" s="3" t="s">
        <v>2880</v>
      </c>
      <c r="D2302" s="3">
        <v>0.13266676559228269</v>
      </c>
      <c r="E2302" s="3">
        <v>0.2006684769004069</v>
      </c>
      <c r="F2302" s="3">
        <v>0.61605839416058394</v>
      </c>
      <c r="G2302" s="3">
        <v>0.10656934306569341</v>
      </c>
      <c r="H2302" s="3">
        <v>0.11824817518248169</v>
      </c>
      <c r="I2302" s="3">
        <v>0.27299270072992698</v>
      </c>
      <c r="J2302" s="3">
        <v>2.929562388181723E-2</v>
      </c>
      <c r="K2302" s="3">
        <v>75750.599999999846</v>
      </c>
      <c r="L2302" s="3" t="s">
        <v>13727</v>
      </c>
      <c r="M2302" s="4" t="str">
        <f ca="1">IFERROR(__xludf.DUMMYFUNCTION("REGEXREPLACE(F981,""\D"", """")"),"#VALUE!")</f>
        <v>#VALUE!</v>
      </c>
    </row>
    <row r="2303" spans="1:13" ht="15.75" customHeight="1">
      <c r="A2303" s="1">
        <v>982</v>
      </c>
      <c r="B2303" s="3">
        <v>983</v>
      </c>
      <c r="C2303" s="3" t="s">
        <v>2889</v>
      </c>
      <c r="D2303" s="3">
        <v>0.13454868227180339</v>
      </c>
      <c r="E2303" s="3">
        <v>0.2086210437071544</v>
      </c>
      <c r="F2303" s="3">
        <v>0.63087248322147649</v>
      </c>
      <c r="G2303" s="3">
        <v>0.1208053691275168</v>
      </c>
      <c r="H2303" s="3">
        <v>0.1208053691275168</v>
      </c>
      <c r="I2303" s="3">
        <v>0.26174496644295298</v>
      </c>
      <c r="J2303" s="3">
        <v>3.0219682725509699E-2</v>
      </c>
      <c r="K2303" s="3">
        <v>15658.90000000002</v>
      </c>
      <c r="L2303" s="3" t="s">
        <v>13730</v>
      </c>
      <c r="M2303" s="4" t="str">
        <f ca="1">IFERROR(__xludf.DUMMYFUNCTION("REGEXREPLACE(F984,""\D"", """")"),"#VALUE!")</f>
        <v>#VALUE!</v>
      </c>
    </row>
    <row r="2304" spans="1:13" ht="15.75" customHeight="1">
      <c r="A2304" s="1">
        <v>983</v>
      </c>
      <c r="B2304" s="3">
        <v>984</v>
      </c>
      <c r="C2304" s="3" t="s">
        <v>2892</v>
      </c>
      <c r="D2304" s="3">
        <v>0.27539483864786618</v>
      </c>
      <c r="E2304" s="3">
        <v>5.0896951693120911E-2</v>
      </c>
      <c r="F2304" s="3">
        <v>0.66666666666666663</v>
      </c>
      <c r="G2304" s="3">
        <v>0.24</v>
      </c>
      <c r="H2304" s="3">
        <v>0.08</v>
      </c>
      <c r="I2304" s="3">
        <v>0.34666666666666668</v>
      </c>
      <c r="J2304" s="3">
        <v>6.6661755719502197E-2</v>
      </c>
      <c r="K2304" s="3">
        <v>8988.0000000000091</v>
      </c>
      <c r="L2304" s="3" t="s">
        <v>13731</v>
      </c>
      <c r="M2304" s="4" t="str">
        <f ca="1">IFERROR(__xludf.DUMMYFUNCTION("REGEXREPLACE(F985,""\D"", """")"),"#VALUE!")</f>
        <v>#VALUE!</v>
      </c>
    </row>
    <row r="2305" spans="1:13" ht="15.75" customHeight="1">
      <c r="A2305" s="1">
        <v>984</v>
      </c>
      <c r="B2305" s="3">
        <v>985</v>
      </c>
      <c r="C2305" s="3" t="s">
        <v>2894</v>
      </c>
      <c r="D2305" s="3">
        <v>0.28541258165252681</v>
      </c>
      <c r="E2305" s="3">
        <v>0.34844930947045272</v>
      </c>
      <c r="F2305" s="3">
        <v>0.61538461538461542</v>
      </c>
      <c r="G2305" s="3">
        <v>8.6538461538461536E-2</v>
      </c>
      <c r="H2305" s="3">
        <v>7.6923076923076927E-2</v>
      </c>
      <c r="I2305" s="3">
        <v>0.2019230769230769</v>
      </c>
      <c r="J2305" s="3">
        <v>3.853776929350794E-2</v>
      </c>
      <c r="K2305" s="3">
        <v>11387.40000000002</v>
      </c>
      <c r="L2305" s="3" t="s">
        <v>13732</v>
      </c>
      <c r="M2305" s="4" t="str">
        <f ca="1">IFERROR(__xludf.DUMMYFUNCTION("REGEXREPLACE(F986,""\D"", """")"),"#VALUE!")</f>
        <v>#VALUE!</v>
      </c>
    </row>
    <row r="2306" spans="1:13" ht="15.75" customHeight="1">
      <c r="A2306" s="1">
        <v>986</v>
      </c>
      <c r="B2306" s="3">
        <v>987</v>
      </c>
      <c r="C2306" s="3" t="s">
        <v>2899</v>
      </c>
      <c r="D2306" s="3">
        <v>0.18332051942768149</v>
      </c>
      <c r="E2306" s="3">
        <v>0.27082470542941978</v>
      </c>
      <c r="F2306" s="3">
        <v>0.61728395061728392</v>
      </c>
      <c r="G2306" s="3">
        <v>0.10699588477366261</v>
      </c>
      <c r="H2306" s="3">
        <v>0.1234567901234568</v>
      </c>
      <c r="I2306" s="3">
        <v>0.26748971193415638</v>
      </c>
      <c r="J2306" s="3">
        <v>4.0218066840526888E-2</v>
      </c>
      <c r="K2306" s="3">
        <v>26636.29999999997</v>
      </c>
      <c r="L2306" s="3" t="s">
        <v>13734</v>
      </c>
      <c r="M2306" s="4" t="str">
        <f ca="1">IFERROR(__xludf.DUMMYFUNCTION("REGEXREPLACE(F988,""\D"", """")"),"#VALUE!")</f>
        <v>#VALUE!</v>
      </c>
    </row>
    <row r="2307" spans="1:13" ht="15.75" customHeight="1">
      <c r="A2307" s="1">
        <v>988</v>
      </c>
      <c r="B2307" s="3">
        <v>989</v>
      </c>
      <c r="C2307" s="3" t="s">
        <v>2907</v>
      </c>
      <c r="D2307" s="3">
        <v>0.20940122758814511</v>
      </c>
      <c r="E2307" s="3">
        <v>0.25857747617040738</v>
      </c>
      <c r="F2307" s="3">
        <v>0.56737588652482274</v>
      </c>
      <c r="G2307" s="3">
        <v>0.1063829787234043</v>
      </c>
      <c r="H2307" s="3">
        <v>9.2198581560283682E-2</v>
      </c>
      <c r="I2307" s="3">
        <v>0.23404255319148939</v>
      </c>
      <c r="J2307" s="3">
        <v>3.7428396506511238E-2</v>
      </c>
      <c r="K2307" s="3">
        <v>15536.70000000003</v>
      </c>
      <c r="L2307" s="3" t="s">
        <v>13736</v>
      </c>
      <c r="M2307" s="4" t="str">
        <f ca="1">IFERROR(__xludf.DUMMYFUNCTION("REGEXREPLACE(F990,""\D"", """")"),"#VALUE!")</f>
        <v>#VALUE!</v>
      </c>
    </row>
    <row r="2308" spans="1:13" ht="15.75" customHeight="1">
      <c r="A2308" s="1">
        <v>995</v>
      </c>
      <c r="B2308" s="3">
        <v>996</v>
      </c>
      <c r="C2308" s="3" t="s">
        <v>2929</v>
      </c>
      <c r="D2308" s="3">
        <v>0.22718967038977081</v>
      </c>
      <c r="E2308" s="3">
        <v>0.27019884293994328</v>
      </c>
      <c r="F2308" s="3">
        <v>0.6143790849673203</v>
      </c>
      <c r="G2308" s="3">
        <v>7.1895424836601302E-2</v>
      </c>
      <c r="H2308" s="3">
        <v>0.1241830065359477</v>
      </c>
      <c r="I2308" s="3">
        <v>0.2483660130718954</v>
      </c>
      <c r="J2308" s="3">
        <v>3.9237194960731463E-2</v>
      </c>
      <c r="K2308" s="3">
        <v>16758.000000000018</v>
      </c>
      <c r="L2308" s="3" t="s">
        <v>13743</v>
      </c>
      <c r="M2308" s="4" t="str">
        <f ca="1">IFERROR(__xludf.DUMMYFUNCTION("REGEXREPLACE(F997,""\D"", """")"),"#VALUE!")</f>
        <v>#VALUE!</v>
      </c>
    </row>
    <row r="2309" spans="1:13" ht="15.75" customHeight="1">
      <c r="A2309" s="1">
        <v>996</v>
      </c>
      <c r="B2309" s="3">
        <v>997</v>
      </c>
      <c r="C2309" s="3" t="s">
        <v>2931</v>
      </c>
      <c r="D2309" s="3">
        <v>0.14443570167088041</v>
      </c>
      <c r="E2309" s="3">
        <v>0.15861471378245531</v>
      </c>
      <c r="F2309" s="3">
        <v>0.61325966850828728</v>
      </c>
      <c r="G2309" s="3">
        <v>0.1104972375690608</v>
      </c>
      <c r="H2309" s="3">
        <v>0.17127071823204421</v>
      </c>
      <c r="I2309" s="3">
        <v>0.31491712707182318</v>
      </c>
      <c r="J2309" s="3">
        <v>3.7764624612022922E-2</v>
      </c>
      <c r="K2309" s="3">
        <v>20780.60000000002</v>
      </c>
      <c r="L2309" s="3" t="s">
        <v>13744</v>
      </c>
      <c r="M2309" s="4" t="str">
        <f ca="1">IFERROR(__xludf.DUMMYFUNCTION("REGEXREPLACE(F998,""\D"", """")"),"#VALUE!")</f>
        <v>#VALUE!</v>
      </c>
    </row>
    <row r="2310" spans="1:13" ht="15.75" customHeight="1">
      <c r="A2310" s="1">
        <v>999</v>
      </c>
      <c r="B2310" s="3">
        <v>1000</v>
      </c>
      <c r="C2310" s="3" t="s">
        <v>2940</v>
      </c>
      <c r="D2310" s="3">
        <v>0.204485350986186</v>
      </c>
      <c r="E2310" s="3">
        <v>0.39766958137482972</v>
      </c>
      <c r="F2310" s="3">
        <v>0.49242424242424238</v>
      </c>
      <c r="G2310" s="3">
        <v>0.10606060606060611</v>
      </c>
      <c r="H2310" s="3">
        <v>4.5454545454545463E-2</v>
      </c>
      <c r="I2310" s="3">
        <v>0.2196969696969697</v>
      </c>
      <c r="J2310" s="3">
        <v>2.4954713965391589E-2</v>
      </c>
      <c r="K2310" s="3">
        <v>15030.700000000041</v>
      </c>
      <c r="L2310" s="3" t="s">
        <v>13747</v>
      </c>
      <c r="M2310" s="4" t="str">
        <f ca="1">IFERROR(__xludf.DUMMYFUNCTION("REGEXREPLACE(F1001,""\D"", """")"),"#VALUE!")</f>
        <v>#VALUE!</v>
      </c>
    </row>
    <row r="2311" spans="1:13" ht="15.75" customHeight="1">
      <c r="A2311" s="1">
        <v>1000</v>
      </c>
      <c r="B2311" s="3">
        <v>1001</v>
      </c>
      <c r="C2311" s="3" t="s">
        <v>2942</v>
      </c>
      <c r="D2311" s="3">
        <v>0.1839041849109716</v>
      </c>
      <c r="E2311" s="3">
        <v>0.52413960075313148</v>
      </c>
      <c r="F2311" s="3">
        <v>0.46218487394957991</v>
      </c>
      <c r="G2311" s="3">
        <v>5.8823529411764712E-2</v>
      </c>
      <c r="H2311" s="3">
        <v>4.2016806722689079E-2</v>
      </c>
      <c r="I2311" s="3">
        <v>0.16806722689075629</v>
      </c>
      <c r="J2311" s="3">
        <v>1.3472198799270311E-2</v>
      </c>
      <c r="K2311" s="3">
        <v>13110.100000000029</v>
      </c>
      <c r="L2311" s="3" t="s">
        <v>13748</v>
      </c>
      <c r="M2311" s="4" t="str">
        <f ca="1">IFERROR(__xludf.DUMMYFUNCTION("REGEXREPLACE(F1002,""\D"", """")"),"#VALUE!")</f>
        <v>#VALUE!</v>
      </c>
    </row>
    <row r="2312" spans="1:13" ht="15.75" customHeight="1">
      <c r="A2312" s="1">
        <v>1001</v>
      </c>
      <c r="B2312" s="3">
        <v>1002</v>
      </c>
      <c r="C2312" s="3" t="s">
        <v>2944</v>
      </c>
      <c r="D2312" s="3">
        <v>0.2056976162694214</v>
      </c>
      <c r="E2312" s="3">
        <v>0.28856614891100429</v>
      </c>
      <c r="F2312" s="3">
        <v>0.62827225130890052</v>
      </c>
      <c r="G2312" s="3">
        <v>8.9005235602094238E-2</v>
      </c>
      <c r="H2312" s="3">
        <v>7.8534031413612565E-2</v>
      </c>
      <c r="I2312" s="3">
        <v>0.2356020942408377</v>
      </c>
      <c r="J2312" s="3">
        <v>3.1337763157142859E-2</v>
      </c>
      <c r="K2312" s="3">
        <v>20638.600000000009</v>
      </c>
      <c r="L2312" s="3" t="s">
        <v>13749</v>
      </c>
      <c r="M2312" s="4" t="str">
        <f ca="1">IFERROR(__xludf.DUMMYFUNCTION("REGEXREPLACE(F1003,""\D"", """")"),"#VALUE!")</f>
        <v>#VALUE!</v>
      </c>
    </row>
    <row r="2313" spans="1:13" ht="15.75" customHeight="1">
      <c r="A2313" s="1">
        <v>1002</v>
      </c>
      <c r="B2313" s="3">
        <v>1003</v>
      </c>
      <c r="C2313" s="3" t="s">
        <v>2946</v>
      </c>
      <c r="D2313" s="3">
        <v>8.3573689974958426E-2</v>
      </c>
      <c r="E2313" s="3">
        <v>0.32054605007094622</v>
      </c>
      <c r="F2313" s="3">
        <v>0.60227272727272729</v>
      </c>
      <c r="G2313" s="3">
        <v>9.6590909090909088E-2</v>
      </c>
      <c r="H2313" s="3">
        <v>7.9545454545454544E-2</v>
      </c>
      <c r="I2313" s="3">
        <v>0.23863636363636359</v>
      </c>
      <c r="J2313" s="3">
        <v>1.332938358013388E-2</v>
      </c>
      <c r="K2313" s="3">
        <v>19790.800000000021</v>
      </c>
      <c r="L2313" s="3" t="s">
        <v>13750</v>
      </c>
      <c r="M2313" s="4" t="str">
        <f ca="1">IFERROR(__xludf.DUMMYFUNCTION("REGEXREPLACE(F1004,""\D"", """")"),"#VALUE!")</f>
        <v>#VALUE!</v>
      </c>
    </row>
    <row r="2314" spans="1:13" ht="15.75" customHeight="1">
      <c r="A2314" s="1">
        <v>1003</v>
      </c>
      <c r="B2314" s="3">
        <v>1004</v>
      </c>
      <c r="C2314" s="3" t="s">
        <v>2948</v>
      </c>
      <c r="D2314" s="3">
        <v>0.20755401442604529</v>
      </c>
      <c r="E2314" s="3">
        <v>0.15610541280900281</v>
      </c>
      <c r="F2314" s="3">
        <v>0.62234042553191493</v>
      </c>
      <c r="G2314" s="3">
        <v>0.1063829787234043</v>
      </c>
      <c r="H2314" s="3">
        <v>0.13829787234042551</v>
      </c>
      <c r="I2314" s="3">
        <v>0.28723404255319152</v>
      </c>
      <c r="J2314" s="3">
        <v>4.7590529964609857E-2</v>
      </c>
      <c r="K2314" s="3">
        <v>20609.89999999998</v>
      </c>
      <c r="L2314" s="3" t="s">
        <v>13751</v>
      </c>
      <c r="M2314" s="4" t="str">
        <f ca="1">IFERROR(__xludf.DUMMYFUNCTION("REGEXREPLACE(F1005,""\D"", """")"),"#VALUE!")</f>
        <v>#VALUE!</v>
      </c>
    </row>
    <row r="2315" spans="1:13" ht="15.75" customHeight="1">
      <c r="A2315" s="1">
        <v>1005</v>
      </c>
      <c r="B2315" s="3">
        <v>1006</v>
      </c>
      <c r="C2315" s="3" t="s">
        <v>2954</v>
      </c>
      <c r="D2315" s="3">
        <v>0.1567020710327264</v>
      </c>
      <c r="E2315" s="3">
        <v>0.1650689932501416</v>
      </c>
      <c r="F2315" s="3">
        <v>0.61855670103092786</v>
      </c>
      <c r="G2315" s="3">
        <v>0.134020618556701</v>
      </c>
      <c r="H2315" s="3">
        <v>0.15463917525773199</v>
      </c>
      <c r="I2315" s="3">
        <v>0.30927835051546387</v>
      </c>
      <c r="J2315" s="3">
        <v>4.1288255055221448E-2</v>
      </c>
      <c r="K2315" s="3">
        <v>10361.40000000002</v>
      </c>
      <c r="L2315" s="3" t="s">
        <v>13753</v>
      </c>
      <c r="M2315" s="4" t="str">
        <f ca="1">IFERROR(__xludf.DUMMYFUNCTION("REGEXREPLACE(F1007,""\D"", """")"),"#VALUE!")</f>
        <v>#VALUE!</v>
      </c>
    </row>
    <row r="2316" spans="1:13" ht="15.75" customHeight="1">
      <c r="A2316" s="1">
        <v>1006</v>
      </c>
      <c r="B2316" s="3">
        <v>1007</v>
      </c>
      <c r="C2316" s="3" t="s">
        <v>2956</v>
      </c>
      <c r="D2316" s="3">
        <v>0.1835207625503745</v>
      </c>
      <c r="E2316" s="3">
        <v>0.26024103950944377</v>
      </c>
      <c r="F2316" s="3">
        <v>0.55648535564853552</v>
      </c>
      <c r="G2316" s="3">
        <v>8.1589958158995821E-2</v>
      </c>
      <c r="H2316" s="3">
        <v>0.1171548117154812</v>
      </c>
      <c r="I2316" s="3">
        <v>0.2364016736401674</v>
      </c>
      <c r="J2316" s="3">
        <v>3.4985322960339918E-2</v>
      </c>
      <c r="K2316" s="3">
        <v>52246.899999999521</v>
      </c>
      <c r="L2316" s="3" t="s">
        <v>13754</v>
      </c>
      <c r="M2316" s="4" t="str">
        <f ca="1">IFERROR(__xludf.DUMMYFUNCTION("REGEXREPLACE(F1008,""\D"", """")"),"#VALUE!")</f>
        <v>#VALUE!</v>
      </c>
    </row>
    <row r="2317" spans="1:13" ht="15.75" customHeight="1">
      <c r="A2317" s="1">
        <v>1007</v>
      </c>
      <c r="B2317" s="3">
        <v>1008</v>
      </c>
      <c r="C2317" s="3" t="s">
        <v>2959</v>
      </c>
      <c r="D2317" s="3">
        <v>0.19025662178092401</v>
      </c>
      <c r="E2317" s="3">
        <v>0.61389198785895227</v>
      </c>
      <c r="F2317" s="3">
        <v>0.51732101616628179</v>
      </c>
      <c r="G2317" s="3">
        <v>5.3117782909930723E-2</v>
      </c>
      <c r="H2317" s="3">
        <v>5.5427251732101619E-2</v>
      </c>
      <c r="I2317" s="3">
        <v>0.15473441108545041</v>
      </c>
      <c r="J2317" s="3">
        <v>1.9292329985992548E-2</v>
      </c>
      <c r="K2317" s="3">
        <v>45762.799999999617</v>
      </c>
      <c r="L2317" s="3" t="s">
        <v>13755</v>
      </c>
      <c r="M2317" s="4" t="str">
        <f ca="1">IFERROR(__xludf.DUMMYFUNCTION("REGEXREPLACE(F1009,""\D"", """")"),"#VALUE!")</f>
        <v>#VALUE!</v>
      </c>
    </row>
    <row r="2318" spans="1:13" ht="15.75" customHeight="1">
      <c r="A2318" s="1">
        <v>1008</v>
      </c>
      <c r="B2318" s="3">
        <v>1009</v>
      </c>
      <c r="C2318" s="3" t="s">
        <v>2961</v>
      </c>
      <c r="D2318" s="3">
        <v>0.18618365691009031</v>
      </c>
      <c r="E2318" s="3">
        <v>0.26600678779803932</v>
      </c>
      <c r="F2318" s="3">
        <v>0.57009345794392519</v>
      </c>
      <c r="G2318" s="3">
        <v>5.6074766355140193E-2</v>
      </c>
      <c r="H2318" s="3">
        <v>0.1214953271028037</v>
      </c>
      <c r="I2318" s="3">
        <v>0.23364485981308411</v>
      </c>
      <c r="J2318" s="3">
        <v>2.6515963774681239E-2</v>
      </c>
      <c r="K2318" s="3">
        <v>11827.40000000002</v>
      </c>
      <c r="L2318" s="3" t="s">
        <v>13756</v>
      </c>
      <c r="M2318" s="4" t="str">
        <f ca="1">IFERROR(__xludf.DUMMYFUNCTION("REGEXREPLACE(F1010,""\D"", """")"),"#VALUE!")</f>
        <v>#VALUE!</v>
      </c>
    </row>
    <row r="2319" spans="1:13" ht="15.75" customHeight="1">
      <c r="A2319" s="1">
        <v>1009</v>
      </c>
      <c r="B2319" s="3">
        <v>1010</v>
      </c>
      <c r="C2319" s="3" t="s">
        <v>2963</v>
      </c>
      <c r="D2319" s="3">
        <v>0.14413349196232941</v>
      </c>
      <c r="E2319" s="3">
        <v>0.89587059698194405</v>
      </c>
      <c r="F2319" s="3">
        <v>0.52050473186119872</v>
      </c>
      <c r="G2319" s="3">
        <v>6.6246056782334389E-2</v>
      </c>
      <c r="H2319" s="3">
        <v>2.8391167192429019E-2</v>
      </c>
      <c r="I2319" s="3">
        <v>0.11987381703470031</v>
      </c>
      <c r="J2319" s="3">
        <v>1.181581097704288E-2</v>
      </c>
      <c r="K2319" s="3">
        <v>34300.399999999863</v>
      </c>
      <c r="L2319" s="3" t="s">
        <v>13757</v>
      </c>
      <c r="M2319" s="4" t="str">
        <f ca="1">IFERROR(__xludf.DUMMYFUNCTION("REGEXREPLACE(F1011,""\D"", """")"),"#VALUE!")</f>
        <v>#VALUE!</v>
      </c>
    </row>
    <row r="2320" spans="1:13" ht="15.75" customHeight="1">
      <c r="A2320" s="1">
        <v>1012</v>
      </c>
      <c r="B2320" s="3">
        <v>1013</v>
      </c>
      <c r="C2320" s="3" t="s">
        <v>2971</v>
      </c>
      <c r="D2320" s="3">
        <v>0.13301901604454111</v>
      </c>
      <c r="E2320" s="3">
        <v>0.26777527534883211</v>
      </c>
      <c r="F2320" s="3">
        <v>0.63186813186813184</v>
      </c>
      <c r="G2320" s="3">
        <v>0.1153846153846154</v>
      </c>
      <c r="H2320" s="3">
        <v>9.8901098901098897E-2</v>
      </c>
      <c r="I2320" s="3">
        <v>0.24175824175824179</v>
      </c>
      <c r="J2320" s="3">
        <v>2.6496076623315979E-2</v>
      </c>
      <c r="K2320" s="3">
        <v>20460.200000000019</v>
      </c>
      <c r="L2320" s="3" t="s">
        <v>13760</v>
      </c>
      <c r="M2320" s="4" t="str">
        <f ca="1">IFERROR(__xludf.DUMMYFUNCTION("REGEXREPLACE(F1014,""\D"", """")"),"#VALUE!")</f>
        <v>#VALUE!</v>
      </c>
    </row>
    <row r="2321" spans="1:13" ht="15.75" customHeight="1">
      <c r="A2321" s="1">
        <v>1014</v>
      </c>
      <c r="B2321" s="3">
        <v>1015</v>
      </c>
      <c r="C2321" s="3" t="s">
        <v>2977</v>
      </c>
      <c r="D2321" s="3">
        <v>0.1100830815943671</v>
      </c>
      <c r="E2321" s="3">
        <v>0.52814513865947932</v>
      </c>
      <c r="F2321" s="3">
        <v>0.51258581235697942</v>
      </c>
      <c r="G2321" s="3">
        <v>6.8649885583524028E-2</v>
      </c>
      <c r="H2321" s="3">
        <v>6.4073226544622428E-2</v>
      </c>
      <c r="I2321" s="3">
        <v>0.16475972540045769</v>
      </c>
      <c r="J2321" s="3">
        <v>1.3855688957589639E-2</v>
      </c>
      <c r="K2321" s="3">
        <v>47147.399999999609</v>
      </c>
      <c r="L2321" s="3" t="s">
        <v>13762</v>
      </c>
      <c r="M2321" s="4" t="str">
        <f ca="1">IFERROR(__xludf.DUMMYFUNCTION("REGEXREPLACE(F1016,""\D"", """")"),"#VALUE!")</f>
        <v>#VALUE!</v>
      </c>
    </row>
    <row r="2322" spans="1:13" ht="15.75" customHeight="1">
      <c r="A2322" s="1">
        <v>1015</v>
      </c>
      <c r="B2322" s="3">
        <v>1016</v>
      </c>
      <c r="C2322" s="3" t="s">
        <v>2979</v>
      </c>
      <c r="D2322" s="3">
        <v>0.1527063194521287</v>
      </c>
      <c r="E2322" s="3">
        <v>0.71295007690008638</v>
      </c>
      <c r="F2322" s="3">
        <v>0.51366120218579236</v>
      </c>
      <c r="G2322" s="3">
        <v>6.5573770491803282E-2</v>
      </c>
      <c r="H2322" s="3">
        <v>4.9180327868852458E-2</v>
      </c>
      <c r="I2322" s="3">
        <v>0.1402550091074681</v>
      </c>
      <c r="J2322" s="3">
        <v>1.6592458278108731E-2</v>
      </c>
      <c r="K2322" s="3">
        <v>59095.099999999453</v>
      </c>
      <c r="L2322" s="3" t="s">
        <v>13763</v>
      </c>
      <c r="M2322" s="4" t="str">
        <f ca="1">IFERROR(__xludf.DUMMYFUNCTION("REGEXREPLACE(F1017,""\D"", """")"),"#VALUE!")</f>
        <v>#VALUE!</v>
      </c>
    </row>
    <row r="2323" spans="1:13" ht="15.75" customHeight="1">
      <c r="A2323" s="1">
        <v>1016</v>
      </c>
      <c r="B2323" s="3">
        <v>1017</v>
      </c>
      <c r="C2323" s="3" t="s">
        <v>2981</v>
      </c>
      <c r="D2323" s="3">
        <v>0.19102012762718981</v>
      </c>
      <c r="E2323" s="3">
        <v>0.36262551399174142</v>
      </c>
      <c r="F2323" s="3">
        <v>0.53649635036496346</v>
      </c>
      <c r="G2323" s="3">
        <v>8.211678832116788E-2</v>
      </c>
      <c r="H2323" s="3">
        <v>9.4890510948905105E-2</v>
      </c>
      <c r="I2323" s="3">
        <v>0.218978102189781</v>
      </c>
      <c r="J2323" s="3">
        <v>3.2783393533956477E-2</v>
      </c>
      <c r="K2323" s="3">
        <v>60221.899999999441</v>
      </c>
      <c r="L2323" s="3" t="s">
        <v>13764</v>
      </c>
      <c r="M2323" s="4" t="str">
        <f ca="1">IFERROR(__xludf.DUMMYFUNCTION("REGEXREPLACE(F1018,""\D"", """")"),"#VALUE!")</f>
        <v>#VALUE!</v>
      </c>
    </row>
    <row r="2324" spans="1:13" ht="15.75" customHeight="1">
      <c r="A2324" s="1">
        <v>1017</v>
      </c>
      <c r="B2324" s="3">
        <v>1018</v>
      </c>
      <c r="C2324" s="3" t="s">
        <v>2984</v>
      </c>
      <c r="D2324" s="3">
        <v>0.16171365710922589</v>
      </c>
      <c r="E2324" s="3">
        <v>0.27538405887381961</v>
      </c>
      <c r="F2324" s="3">
        <v>0.57197696737044146</v>
      </c>
      <c r="G2324" s="3">
        <v>0.1036468330134357</v>
      </c>
      <c r="H2324" s="3">
        <v>8.829174664107485E-2</v>
      </c>
      <c r="I2324" s="3">
        <v>0.23224568138195781</v>
      </c>
      <c r="J2324" s="3">
        <v>3.0123015099571351E-2</v>
      </c>
      <c r="K2324" s="3">
        <v>59709.399999999463</v>
      </c>
      <c r="L2324" s="3" t="s">
        <v>13765</v>
      </c>
      <c r="M2324" s="4" t="str">
        <f ca="1">IFERROR(__xludf.DUMMYFUNCTION("REGEXREPLACE(F1019,""\D"", """")"),"#VALUE!")</f>
        <v>#VALUE!</v>
      </c>
    </row>
    <row r="2325" spans="1:13" ht="15.75" customHeight="1">
      <c r="A2325" s="1">
        <v>1019</v>
      </c>
      <c r="B2325" s="3">
        <v>1020</v>
      </c>
      <c r="C2325" s="3" t="s">
        <v>2990</v>
      </c>
      <c r="D2325" s="3">
        <v>0.22446054967444279</v>
      </c>
      <c r="E2325" s="3">
        <v>0.20783854806332219</v>
      </c>
      <c r="F2325" s="3">
        <v>0.63291139240506333</v>
      </c>
      <c r="G2325" s="3">
        <v>0.10548523206751061</v>
      </c>
      <c r="H2325" s="3">
        <v>0.109704641350211</v>
      </c>
      <c r="I2325" s="3">
        <v>0.27004219409282698</v>
      </c>
      <c r="J2325" s="3">
        <v>4.5805975256453829E-2</v>
      </c>
      <c r="K2325" s="3">
        <v>26134.199999999972</v>
      </c>
      <c r="L2325" s="3" t="s">
        <v>13767</v>
      </c>
      <c r="M2325" s="4" t="str">
        <f ca="1">IFERROR(__xludf.DUMMYFUNCTION("REGEXREPLACE(F1021,""\D"", """")"),"#VALUE!")</f>
        <v>#VALUE!</v>
      </c>
    </row>
    <row r="2326" spans="1:13" ht="15.75" customHeight="1">
      <c r="A2326" s="1">
        <v>1020</v>
      </c>
      <c r="B2326" s="3">
        <v>1021</v>
      </c>
      <c r="C2326" s="3" t="s">
        <v>2993</v>
      </c>
      <c r="D2326" s="3">
        <v>0.1853913971416595</v>
      </c>
      <c r="E2326" s="3">
        <v>0.24628128324040929</v>
      </c>
      <c r="F2326" s="3">
        <v>0.59949622166246852</v>
      </c>
      <c r="G2326" s="3">
        <v>9.5717884130982367E-2</v>
      </c>
      <c r="H2326" s="3">
        <v>0.1057934508816121</v>
      </c>
      <c r="I2326" s="3">
        <v>0.2443324937027708</v>
      </c>
      <c r="J2326" s="3">
        <v>3.6074443247883933E-2</v>
      </c>
      <c r="K2326" s="3">
        <v>43213.49999999968</v>
      </c>
      <c r="L2326" s="3" t="s">
        <v>13768</v>
      </c>
      <c r="M2326" s="4" t="str">
        <f ca="1">IFERROR(__xludf.DUMMYFUNCTION("REGEXREPLACE(F1022,""\D"", """")"),"#VALUE!")</f>
        <v>#VALUE!</v>
      </c>
    </row>
    <row r="2327" spans="1:13" ht="15.75" customHeight="1">
      <c r="A2327" s="1">
        <v>1021</v>
      </c>
      <c r="B2327" s="3">
        <v>1022</v>
      </c>
      <c r="C2327" s="3" t="s">
        <v>2995</v>
      </c>
      <c r="D2327" s="3">
        <v>0.15305633030235399</v>
      </c>
      <c r="E2327" s="3">
        <v>0.1665790581708794</v>
      </c>
      <c r="F2327" s="3">
        <v>0.63788300835654599</v>
      </c>
      <c r="G2327" s="3">
        <v>0.1086350974930362</v>
      </c>
      <c r="H2327" s="3">
        <v>0.1197771587743733</v>
      </c>
      <c r="I2327" s="3">
        <v>0.28690807799442902</v>
      </c>
      <c r="J2327" s="3">
        <v>3.3834815382228892E-2</v>
      </c>
      <c r="K2327" s="3">
        <v>39192.799999999777</v>
      </c>
      <c r="L2327" s="3" t="s">
        <v>13769</v>
      </c>
      <c r="M2327" s="4" t="str">
        <f ca="1">IFERROR(__xludf.DUMMYFUNCTION("REGEXREPLACE(F1023,""\D"", """")"),"#VALUE!")</f>
        <v>#VALUE!</v>
      </c>
    </row>
    <row r="2328" spans="1:13" ht="15.75" customHeight="1">
      <c r="A2328" s="1">
        <v>1023</v>
      </c>
      <c r="B2328" s="3">
        <v>1024</v>
      </c>
      <c r="C2328" s="3" t="s">
        <v>3001</v>
      </c>
      <c r="D2328" s="3">
        <v>0.18790211862188061</v>
      </c>
      <c r="E2328" s="3">
        <v>0.54315784602996353</v>
      </c>
      <c r="F2328" s="3">
        <v>0.53278688524590168</v>
      </c>
      <c r="G2328" s="3">
        <v>8.1967213114754092E-2</v>
      </c>
      <c r="H2328" s="3">
        <v>8.1967213114754092E-2</v>
      </c>
      <c r="I2328" s="3">
        <v>0.16393442622950821</v>
      </c>
      <c r="J2328" s="3">
        <v>2.6313313409986359E-2</v>
      </c>
      <c r="K2328" s="3">
        <v>13174.400000000031</v>
      </c>
      <c r="L2328" s="3" t="s">
        <v>13771</v>
      </c>
      <c r="M2328" s="4" t="str">
        <f ca="1">IFERROR(__xludf.DUMMYFUNCTION("REGEXREPLACE(F1025,""\D"", """")"),"#VALUE!")</f>
        <v>#VALUE!</v>
      </c>
    </row>
    <row r="2329" spans="1:13" ht="15.75" customHeight="1">
      <c r="A2329" s="1">
        <v>1025</v>
      </c>
      <c r="B2329" s="3">
        <v>1026</v>
      </c>
      <c r="C2329" s="3" t="s">
        <v>3006</v>
      </c>
      <c r="D2329" s="3">
        <v>0.2211971751729408</v>
      </c>
      <c r="E2329" s="3">
        <v>7.7953395539753112E-2</v>
      </c>
      <c r="F2329" s="3">
        <v>0.62424242424242427</v>
      </c>
      <c r="G2329" s="3">
        <v>0.103030303030303</v>
      </c>
      <c r="H2329" s="3">
        <v>0.1333333333333333</v>
      </c>
      <c r="I2329" s="3">
        <v>0.31515151515151513</v>
      </c>
      <c r="J2329" s="3">
        <v>4.8448680601817333E-2</v>
      </c>
      <c r="K2329" s="3">
        <v>18759.70000000003</v>
      </c>
      <c r="L2329" s="3" t="s">
        <v>13773</v>
      </c>
      <c r="M2329" s="4" t="str">
        <f ca="1">IFERROR(__xludf.DUMMYFUNCTION("REGEXREPLACE(F1027,""\D"", """")"),"#VALUE!")</f>
        <v>#VALUE!</v>
      </c>
    </row>
    <row r="2330" spans="1:13" ht="15.75" customHeight="1">
      <c r="A2330" s="1">
        <v>1027</v>
      </c>
      <c r="B2330" s="3">
        <v>1028</v>
      </c>
      <c r="C2330" s="3" t="s">
        <v>3011</v>
      </c>
      <c r="D2330" s="3">
        <v>0.17538632755447961</v>
      </c>
      <c r="E2330" s="3">
        <v>0.43576101729507749</v>
      </c>
      <c r="F2330" s="3">
        <v>0.52723735408560313</v>
      </c>
      <c r="G2330" s="3">
        <v>7.5875486381322951E-2</v>
      </c>
      <c r="H2330" s="3">
        <v>7.1984435797665364E-2</v>
      </c>
      <c r="I2330" s="3">
        <v>0.18871595330739299</v>
      </c>
      <c r="J2330" s="3">
        <v>2.4936090165995569E-2</v>
      </c>
      <c r="K2330" s="3">
        <v>56837.399999999398</v>
      </c>
      <c r="L2330" s="3" t="s">
        <v>13775</v>
      </c>
      <c r="M2330" s="4" t="str">
        <f ca="1">IFERROR(__xludf.DUMMYFUNCTION("REGEXREPLACE(F1029,""\D"", """")"),"#VALUE!")</f>
        <v>#VALUE!</v>
      </c>
    </row>
    <row r="2331" spans="1:13" ht="15.75" customHeight="1">
      <c r="A2331" s="1">
        <v>1028</v>
      </c>
      <c r="B2331" s="3">
        <v>1029</v>
      </c>
      <c r="C2331" s="3" t="s">
        <v>3014</v>
      </c>
      <c r="D2331" s="3">
        <v>0.18213184893974349</v>
      </c>
      <c r="E2331" s="3">
        <v>0.50309095585273689</v>
      </c>
      <c r="F2331" s="3">
        <v>0.44117647058823528</v>
      </c>
      <c r="G2331" s="3">
        <v>8.8235294117647065E-2</v>
      </c>
      <c r="H2331" s="3">
        <v>6.6176470588235295E-2</v>
      </c>
      <c r="I2331" s="3">
        <v>0.18382352941176469</v>
      </c>
      <c r="J2331" s="3">
        <v>2.3993550094136829E-2</v>
      </c>
      <c r="K2331" s="3">
        <v>15539.300000000039</v>
      </c>
      <c r="L2331" s="3" t="s">
        <v>13776</v>
      </c>
      <c r="M2331" s="4" t="str">
        <f ca="1">IFERROR(__xludf.DUMMYFUNCTION("REGEXREPLACE(F1030,""\D"", """")"),"#VALUE!")</f>
        <v>#VALUE!</v>
      </c>
    </row>
    <row r="2332" spans="1:13" ht="15.75" customHeight="1">
      <c r="A2332" s="1">
        <v>1029</v>
      </c>
      <c r="B2332" s="3">
        <v>1030</v>
      </c>
      <c r="C2332" s="3" t="s">
        <v>3016</v>
      </c>
      <c r="D2332" s="3">
        <v>0.16866729118073609</v>
      </c>
      <c r="E2332" s="3">
        <v>0.2525319631966132</v>
      </c>
      <c r="F2332" s="3">
        <v>0.61247216035634744</v>
      </c>
      <c r="G2332" s="3">
        <v>9.5768374164810696E-2</v>
      </c>
      <c r="H2332" s="3">
        <v>0.12694877505567931</v>
      </c>
      <c r="I2332" s="3">
        <v>0.25389755011135862</v>
      </c>
      <c r="J2332" s="3">
        <v>3.6272273961239852E-2</v>
      </c>
      <c r="K2332" s="3">
        <v>48833.099999999547</v>
      </c>
      <c r="L2332" s="3" t="s">
        <v>13777</v>
      </c>
      <c r="M2332" s="4" t="str">
        <f ca="1">IFERROR(__xludf.DUMMYFUNCTION("REGEXREPLACE(F1031,""\D"", """")"),"#VALUE!")</f>
        <v>#VALUE!</v>
      </c>
    </row>
    <row r="2333" spans="1:13" ht="15.75" customHeight="1">
      <c r="A2333" s="1">
        <v>1033</v>
      </c>
      <c r="B2333" s="3">
        <v>1034</v>
      </c>
      <c r="C2333" s="3" t="s">
        <v>3029</v>
      </c>
      <c r="D2333" s="3">
        <v>0.16757122526089521</v>
      </c>
      <c r="E2333" s="3">
        <v>0.21267171302296309</v>
      </c>
      <c r="F2333" s="3">
        <v>0.64272211720226846</v>
      </c>
      <c r="G2333" s="3">
        <v>0.1077504725897921</v>
      </c>
      <c r="H2333" s="3">
        <v>0.13043478260869559</v>
      </c>
      <c r="I2333" s="3">
        <v>0.27221172022684309</v>
      </c>
      <c r="J2333" s="3">
        <v>3.8949802753226813E-2</v>
      </c>
      <c r="K2333" s="3">
        <v>57371.499999999432</v>
      </c>
      <c r="L2333" s="3" t="s">
        <v>13781</v>
      </c>
      <c r="M2333" s="4" t="str">
        <f ca="1">IFERROR(__xludf.DUMMYFUNCTION("REGEXREPLACE(F1035,""\D"", """")"),"#VALUE!")</f>
        <v>#VALUE!</v>
      </c>
    </row>
    <row r="2334" spans="1:13" ht="15.75" customHeight="1">
      <c r="A2334" s="1">
        <v>1035</v>
      </c>
      <c r="B2334" s="3">
        <v>1036</v>
      </c>
      <c r="C2334" s="3" t="s">
        <v>3035</v>
      </c>
      <c r="D2334" s="3">
        <v>0.13804104838084311</v>
      </c>
      <c r="E2334" s="3">
        <v>0.202775959269962</v>
      </c>
      <c r="F2334" s="3">
        <v>0.55029585798816572</v>
      </c>
      <c r="G2334" s="3">
        <v>8.2840236686390539E-2</v>
      </c>
      <c r="H2334" s="3">
        <v>0.16568047337278111</v>
      </c>
      <c r="I2334" s="3">
        <v>0.27218934911242598</v>
      </c>
      <c r="J2334" s="3">
        <v>3.042839850209747E-2</v>
      </c>
      <c r="K2334" s="3">
        <v>19338.900000000009</v>
      </c>
      <c r="L2334" s="3" t="s">
        <v>13783</v>
      </c>
      <c r="M2334" s="4" t="str">
        <f ca="1">IFERROR(__xludf.DUMMYFUNCTION("REGEXREPLACE(F1037,""\D"", """")"),"#VALUE!")</f>
        <v>#VALUE!</v>
      </c>
    </row>
    <row r="2335" spans="1:13" ht="15.75" customHeight="1">
      <c r="A2335" s="1">
        <v>1036</v>
      </c>
      <c r="B2335" s="3">
        <v>1037</v>
      </c>
      <c r="C2335" s="3" t="s">
        <v>3037</v>
      </c>
      <c r="D2335" s="3">
        <v>0.22102866541485619</v>
      </c>
      <c r="E2335" s="3">
        <v>0.26739681109078778</v>
      </c>
      <c r="F2335" s="3">
        <v>0.61354581673306774</v>
      </c>
      <c r="G2335" s="3">
        <v>9.1633466135458169E-2</v>
      </c>
      <c r="H2335" s="3">
        <v>0.11155378486055779</v>
      </c>
      <c r="I2335" s="3">
        <v>0.24302788844621509</v>
      </c>
      <c r="J2335" s="3">
        <v>4.2373650509013309E-2</v>
      </c>
      <c r="K2335" s="3">
        <v>27288.29999999997</v>
      </c>
      <c r="L2335" s="3" t="s">
        <v>13784</v>
      </c>
      <c r="M2335" s="4" t="str">
        <f ca="1">IFERROR(__xludf.DUMMYFUNCTION("REGEXREPLACE(F1038,""\D"", """")"),"#VALUE!")</f>
        <v>#VALUE!</v>
      </c>
    </row>
    <row r="2336" spans="1:13" ht="15.75" customHeight="1">
      <c r="A2336" s="1">
        <v>1037</v>
      </c>
      <c r="B2336" s="3">
        <v>1038</v>
      </c>
      <c r="C2336" s="3" t="s">
        <v>3040</v>
      </c>
      <c r="D2336" s="3">
        <v>0.14041659310745261</v>
      </c>
      <c r="E2336" s="3">
        <v>0.2000763102607323</v>
      </c>
      <c r="F2336" s="3">
        <v>0.6470588235294118</v>
      </c>
      <c r="G2336" s="3">
        <v>8.2352941176470587E-2</v>
      </c>
      <c r="H2336" s="3">
        <v>0.10980392156862739</v>
      </c>
      <c r="I2336" s="3">
        <v>0.25098039215686269</v>
      </c>
      <c r="J2336" s="3">
        <v>2.526634665149902E-2</v>
      </c>
      <c r="K2336" s="3">
        <v>26989.799999999941</v>
      </c>
      <c r="L2336" s="3" t="s">
        <v>13785</v>
      </c>
      <c r="M2336" s="4" t="str">
        <f ca="1">IFERROR(__xludf.DUMMYFUNCTION("REGEXREPLACE(F1039,""\D"", """")"),"#VALUE!")</f>
        <v>#VALUE!</v>
      </c>
    </row>
    <row r="2337" spans="1:13" ht="15.75" customHeight="1">
      <c r="A2337" s="1">
        <v>1039</v>
      </c>
      <c r="B2337" s="3">
        <v>1040</v>
      </c>
      <c r="C2337" s="3" t="s">
        <v>3046</v>
      </c>
      <c r="D2337" s="3">
        <v>0.13569377129257509</v>
      </c>
      <c r="E2337" s="3">
        <v>0.18194977766060799</v>
      </c>
      <c r="F2337" s="3">
        <v>0.7024793388429752</v>
      </c>
      <c r="G2337" s="3">
        <v>0.11570247933884301</v>
      </c>
      <c r="H2337" s="3">
        <v>0.1818181818181818</v>
      </c>
      <c r="I2337" s="3">
        <v>0.31404958677685951</v>
      </c>
      <c r="J2337" s="3">
        <v>3.659882632594938E-2</v>
      </c>
      <c r="K2337" s="3">
        <v>12270.500000000029</v>
      </c>
      <c r="L2337" s="3" t="s">
        <v>13787</v>
      </c>
      <c r="M2337" s="4" t="str">
        <f ca="1">IFERROR(__xludf.DUMMYFUNCTION("REGEXREPLACE(F1041,""\D"", """")"),"#VALUE!")</f>
        <v>#VALUE!</v>
      </c>
    </row>
    <row r="2338" spans="1:13" ht="15.75" customHeight="1">
      <c r="A2338" s="1">
        <v>1040</v>
      </c>
      <c r="B2338" s="3">
        <v>1041</v>
      </c>
      <c r="C2338" s="3" t="s">
        <v>3049</v>
      </c>
      <c r="D2338" s="3">
        <v>0.1249792625900565</v>
      </c>
      <c r="E2338" s="3">
        <v>0.1002170111079209</v>
      </c>
      <c r="F2338" s="3">
        <v>0.66666666666666663</v>
      </c>
      <c r="G2338" s="3">
        <v>0.14545454545454539</v>
      </c>
      <c r="H2338" s="3">
        <v>0.12727272727272729</v>
      </c>
      <c r="I2338" s="3">
        <v>0.29696969696969699</v>
      </c>
      <c r="J2338" s="3">
        <v>3.219561479973207E-2</v>
      </c>
      <c r="K2338" s="3">
        <v>17787.000000000011</v>
      </c>
      <c r="L2338" s="3" t="s">
        <v>13788</v>
      </c>
      <c r="M2338" s="4" t="str">
        <f ca="1">IFERROR(__xludf.DUMMYFUNCTION("REGEXREPLACE(F1042,""\D"", """")"),"#VALUE!")</f>
        <v>#VALUE!</v>
      </c>
    </row>
    <row r="2339" spans="1:13" ht="15.75" customHeight="1">
      <c r="A2339" s="1">
        <v>1044</v>
      </c>
      <c r="B2339" s="3">
        <v>1045</v>
      </c>
      <c r="C2339" s="3" t="s">
        <v>3060</v>
      </c>
      <c r="D2339" s="3">
        <v>0.1201457998381507</v>
      </c>
      <c r="E2339" s="3">
        <v>0.55772427179686834</v>
      </c>
      <c r="F2339" s="3">
        <v>0.53543307086614178</v>
      </c>
      <c r="G2339" s="3">
        <v>0.10236220472440941</v>
      </c>
      <c r="H2339" s="3">
        <v>5.5118110236220472E-2</v>
      </c>
      <c r="I2339" s="3">
        <v>0.17322834645669291</v>
      </c>
      <c r="J2339" s="3">
        <v>1.560629508045043E-2</v>
      </c>
      <c r="K2339" s="3">
        <v>13663.30000000003</v>
      </c>
      <c r="L2339" s="3" t="s">
        <v>13792</v>
      </c>
      <c r="M2339" s="4" t="str">
        <f ca="1">IFERROR(__xludf.DUMMYFUNCTION("REGEXREPLACE(F1046,""\D"", """")"),"#VALUE!")</f>
        <v>#VALUE!</v>
      </c>
    </row>
    <row r="2340" spans="1:13" ht="15.75" customHeight="1">
      <c r="A2340" s="1">
        <v>1045</v>
      </c>
      <c r="B2340" s="3">
        <v>1046</v>
      </c>
      <c r="C2340" s="3" t="s">
        <v>3063</v>
      </c>
      <c r="D2340" s="3">
        <v>0.18691827759130911</v>
      </c>
      <c r="E2340" s="3">
        <v>0.18240097840993569</v>
      </c>
      <c r="F2340" s="3">
        <v>0.57894736842105265</v>
      </c>
      <c r="G2340" s="3">
        <v>0.1145510835913313</v>
      </c>
      <c r="H2340" s="3">
        <v>0.1238390092879257</v>
      </c>
      <c r="I2340" s="3">
        <v>0.28792569659442718</v>
      </c>
      <c r="J2340" s="3">
        <v>4.3076012435640867E-2</v>
      </c>
      <c r="K2340" s="3">
        <v>37132.099999999817</v>
      </c>
      <c r="L2340" s="3" t="s">
        <v>13793</v>
      </c>
      <c r="M2340" s="4" t="str">
        <f ca="1">IFERROR(__xludf.DUMMYFUNCTION("REGEXREPLACE(F1047,""\D"", """")"),"#VALUE!")</f>
        <v>#VALUE!</v>
      </c>
    </row>
    <row r="2341" spans="1:13" ht="15.75" customHeight="1">
      <c r="A2341" s="1">
        <v>1046</v>
      </c>
      <c r="B2341" s="3">
        <v>1047</v>
      </c>
      <c r="C2341" s="3" t="s">
        <v>3065</v>
      </c>
      <c r="D2341" s="3">
        <v>0.15854867562965749</v>
      </c>
      <c r="E2341" s="3">
        <v>0.2541635529543031</v>
      </c>
      <c r="F2341" s="3">
        <v>0.58417849898580121</v>
      </c>
      <c r="G2341" s="3">
        <v>0.10750507099391481</v>
      </c>
      <c r="H2341" s="3">
        <v>0.1237322515212982</v>
      </c>
      <c r="I2341" s="3">
        <v>0.27586206896551718</v>
      </c>
      <c r="J2341" s="3">
        <v>3.5765568317391312E-2</v>
      </c>
      <c r="K2341" s="3">
        <v>56133.999999999483</v>
      </c>
      <c r="L2341" s="3" t="s">
        <v>13794</v>
      </c>
      <c r="M2341" s="4" t="str">
        <f ca="1">IFERROR(__xludf.DUMMYFUNCTION("REGEXREPLACE(F1048,""\D"", """")"),"#VALUE!")</f>
        <v>#VALUE!</v>
      </c>
    </row>
    <row r="2342" spans="1:13" ht="15.75" customHeight="1">
      <c r="A2342" s="1">
        <v>1049</v>
      </c>
      <c r="B2342" s="3">
        <v>1050</v>
      </c>
      <c r="C2342" s="3" t="s">
        <v>3075</v>
      </c>
      <c r="D2342" s="3">
        <v>0.17950678017559049</v>
      </c>
      <c r="E2342" s="3">
        <v>0.72990938887980927</v>
      </c>
      <c r="F2342" s="3">
        <v>0.4627831715210356</v>
      </c>
      <c r="G2342" s="3">
        <v>5.5016181229773461E-2</v>
      </c>
      <c r="H2342" s="3">
        <v>5.8252427184466021E-2</v>
      </c>
      <c r="I2342" s="3">
        <v>0.12621359223300971</v>
      </c>
      <c r="J2342" s="3">
        <v>1.853936880599864E-2</v>
      </c>
      <c r="K2342" s="3">
        <v>33854.099999999868</v>
      </c>
      <c r="L2342" s="3" t="s">
        <v>13797</v>
      </c>
      <c r="M2342" s="4" t="str">
        <f ca="1">IFERROR(__xludf.DUMMYFUNCTION("REGEXREPLACE(F1051,""\D"", """")"),"#VALUE!")</f>
        <v>#VALUE!</v>
      </c>
    </row>
    <row r="2343" spans="1:13" ht="15.75" customHeight="1">
      <c r="A2343" s="1">
        <v>1050</v>
      </c>
      <c r="B2343" s="3">
        <v>1051</v>
      </c>
      <c r="C2343" s="3" t="s">
        <v>3077</v>
      </c>
      <c r="D2343" s="3">
        <v>0.13132436587816879</v>
      </c>
      <c r="E2343" s="3">
        <v>0.27051901118117672</v>
      </c>
      <c r="F2343" s="3">
        <v>0.57510729613733902</v>
      </c>
      <c r="G2343" s="3">
        <v>0.1094420600858369</v>
      </c>
      <c r="H2343" s="3">
        <v>0.13304721030042921</v>
      </c>
      <c r="I2343" s="3">
        <v>0.26394849785407731</v>
      </c>
      <c r="J2343" s="3">
        <v>3.099950319893913E-2</v>
      </c>
      <c r="K2343" s="3">
        <v>53054.599999999511</v>
      </c>
      <c r="L2343" s="3" t="s">
        <v>13798</v>
      </c>
      <c r="M2343" s="4" t="str">
        <f ca="1">IFERROR(__xludf.DUMMYFUNCTION("REGEXREPLACE(F1052,""\D"", """")"),"#VALUE!")</f>
        <v>#VALUE!</v>
      </c>
    </row>
    <row r="2344" spans="1:13" ht="15.75" customHeight="1">
      <c r="A2344" s="1">
        <v>1051</v>
      </c>
      <c r="B2344" s="3">
        <v>1052</v>
      </c>
      <c r="C2344" s="3" t="s">
        <v>3080</v>
      </c>
      <c r="D2344" s="3">
        <v>0.2493707799767523</v>
      </c>
      <c r="E2344" s="3">
        <v>0.93443330958183946</v>
      </c>
      <c r="F2344" s="3">
        <v>0.50753768844221103</v>
      </c>
      <c r="G2344" s="3">
        <v>5.2763819095477393E-2</v>
      </c>
      <c r="H2344" s="3">
        <v>2.7638190954773871E-2</v>
      </c>
      <c r="I2344" s="3">
        <v>0.11306532663316581</v>
      </c>
      <c r="J2344" s="3">
        <v>1.7729666613320379E-2</v>
      </c>
      <c r="K2344" s="3">
        <v>42393.29999999969</v>
      </c>
      <c r="L2344" s="3" t="s">
        <v>13799</v>
      </c>
      <c r="M2344" s="4" t="str">
        <f ca="1">IFERROR(__xludf.DUMMYFUNCTION("REGEXREPLACE(F1053,""\D"", """")"),"#VALUE!")</f>
        <v>#VALUE!</v>
      </c>
    </row>
    <row r="2345" spans="1:13" ht="15.75" customHeight="1">
      <c r="A2345" s="1">
        <v>1052</v>
      </c>
      <c r="B2345" s="3">
        <v>1053</v>
      </c>
      <c r="C2345" s="3" t="s">
        <v>3083</v>
      </c>
      <c r="D2345" s="3">
        <v>0.21715226449593861</v>
      </c>
      <c r="E2345" s="3">
        <v>0.32023841780422868</v>
      </c>
      <c r="F2345" s="3">
        <v>0.59740259740259738</v>
      </c>
      <c r="G2345" s="3">
        <v>8.1168831168831168E-2</v>
      </c>
      <c r="H2345" s="3">
        <v>9.4155844155844159E-2</v>
      </c>
      <c r="I2345" s="3">
        <v>0.2142857142857143</v>
      </c>
      <c r="J2345" s="3">
        <v>3.6026175666500911E-2</v>
      </c>
      <c r="K2345" s="3">
        <v>33636.899999999892</v>
      </c>
      <c r="L2345" s="3" t="s">
        <v>13800</v>
      </c>
      <c r="M2345" s="4" t="str">
        <f ca="1">IFERROR(__xludf.DUMMYFUNCTION("REGEXREPLACE(F1054,""\D"", """")"),"#VALUE!")</f>
        <v>#VALUE!</v>
      </c>
    </row>
    <row r="2346" spans="1:13" ht="15.75" customHeight="1">
      <c r="A2346" s="1">
        <v>1053</v>
      </c>
      <c r="B2346" s="3">
        <v>1054</v>
      </c>
      <c r="C2346" s="3" t="s">
        <v>3086</v>
      </c>
      <c r="D2346" s="3">
        <v>0.1542581974832912</v>
      </c>
      <c r="E2346" s="3">
        <v>0.2162204261395719</v>
      </c>
      <c r="F2346" s="3">
        <v>0.59834368530020698</v>
      </c>
      <c r="G2346" s="3">
        <v>9.9378881987577633E-2</v>
      </c>
      <c r="H2346" s="3">
        <v>0.13250517598343689</v>
      </c>
      <c r="I2346" s="3">
        <v>0.2774327122153209</v>
      </c>
      <c r="J2346" s="3">
        <v>3.4625400260691587E-2</v>
      </c>
      <c r="K2346" s="3">
        <v>54525.699999999473</v>
      </c>
      <c r="L2346" s="3" t="s">
        <v>13801</v>
      </c>
      <c r="M2346" s="4" t="str">
        <f ca="1">IFERROR(__xludf.DUMMYFUNCTION("REGEXREPLACE(F1055,""\D"", """")"),"#VALUE!")</f>
        <v>#VALUE!</v>
      </c>
    </row>
    <row r="2347" spans="1:13" ht="15.75" customHeight="1">
      <c r="A2347" s="1">
        <v>1055</v>
      </c>
      <c r="B2347" s="3">
        <v>1056</v>
      </c>
      <c r="C2347" s="3" t="s">
        <v>3091</v>
      </c>
      <c r="D2347" s="3">
        <v>0.18488896338452501</v>
      </c>
      <c r="E2347" s="3">
        <v>0.2348125223174608</v>
      </c>
      <c r="F2347" s="3">
        <v>0.6071428571428571</v>
      </c>
      <c r="G2347" s="3">
        <v>7.5396825396825393E-2</v>
      </c>
      <c r="H2347" s="3">
        <v>0.126984126984127</v>
      </c>
      <c r="I2347" s="3">
        <v>0.28174603174603169</v>
      </c>
      <c r="J2347" s="3">
        <v>3.44801664870499E-2</v>
      </c>
      <c r="K2347" s="3">
        <v>28814.3</v>
      </c>
      <c r="L2347" s="3" t="s">
        <v>13803</v>
      </c>
      <c r="M2347" s="4" t="str">
        <f ca="1">IFERROR(__xludf.DUMMYFUNCTION("REGEXREPLACE(F1057,""\D"", """")"),"#VALUE!")</f>
        <v>#VALUE!</v>
      </c>
    </row>
    <row r="2348" spans="1:13" ht="15.75" customHeight="1">
      <c r="A2348" s="1">
        <v>1059</v>
      </c>
      <c r="B2348" s="3">
        <v>1060</v>
      </c>
      <c r="C2348" s="3" t="s">
        <v>3104</v>
      </c>
      <c r="D2348" s="3">
        <v>0.1595388420008248</v>
      </c>
      <c r="E2348" s="3">
        <v>0.21705257932282571</v>
      </c>
      <c r="F2348" s="3">
        <v>0.63247863247863245</v>
      </c>
      <c r="G2348" s="3">
        <v>9.1880341880341887E-2</v>
      </c>
      <c r="H2348" s="3">
        <v>0.12606837606837609</v>
      </c>
      <c r="I2348" s="3">
        <v>0.27136752136752129</v>
      </c>
      <c r="J2348" s="3">
        <v>3.3516790910146428E-2</v>
      </c>
      <c r="K2348" s="3">
        <v>53238.599999999518</v>
      </c>
      <c r="L2348" s="3" t="s">
        <v>13807</v>
      </c>
      <c r="M2348" s="4" t="str">
        <f ca="1">IFERROR(__xludf.DUMMYFUNCTION("REGEXREPLACE(F1061,""\D"", """")"),"#VALUE!")</f>
        <v>#VALUE!</v>
      </c>
    </row>
    <row r="2349" spans="1:13" ht="15.75" customHeight="1">
      <c r="A2349" s="1">
        <v>1060</v>
      </c>
      <c r="B2349" s="3">
        <v>1061</v>
      </c>
      <c r="C2349" s="3" t="s">
        <v>3107</v>
      </c>
      <c r="D2349" s="3">
        <v>0.17654453832841019</v>
      </c>
      <c r="E2349" s="3">
        <v>0.65787592219714475</v>
      </c>
      <c r="F2349" s="3">
        <v>0.5307017543859649</v>
      </c>
      <c r="G2349" s="3">
        <v>5.701754385964912E-2</v>
      </c>
      <c r="H2349" s="3">
        <v>5.0438596491228067E-2</v>
      </c>
      <c r="I2349" s="3">
        <v>0.14473684210526319</v>
      </c>
      <c r="J2349" s="3">
        <v>1.775839785154891E-2</v>
      </c>
      <c r="K2349" s="3">
        <v>48052.599999999569</v>
      </c>
      <c r="L2349" s="3" t="s">
        <v>13808</v>
      </c>
      <c r="M2349" s="4" t="str">
        <f ca="1">IFERROR(__xludf.DUMMYFUNCTION("REGEXREPLACE(F1062,""\D"", """")"),"#VALUE!")</f>
        <v>#VALUE!</v>
      </c>
    </row>
    <row r="2350" spans="1:13" ht="15.75" customHeight="1">
      <c r="A2350" s="1">
        <v>1062</v>
      </c>
      <c r="B2350" s="3">
        <v>1063</v>
      </c>
      <c r="C2350" s="3" t="s">
        <v>3112</v>
      </c>
      <c r="D2350" s="3">
        <v>0.14017936113084889</v>
      </c>
      <c r="E2350" s="3">
        <v>0.1040937724520887</v>
      </c>
      <c r="F2350" s="3">
        <v>0.61992619926199266</v>
      </c>
      <c r="G2350" s="3">
        <v>0.19557195571955721</v>
      </c>
      <c r="H2350" s="3">
        <v>0.13284132841328411</v>
      </c>
      <c r="I2350" s="3">
        <v>0.37638376383763839</v>
      </c>
      <c r="J2350" s="3">
        <v>4.3847801117242492E-2</v>
      </c>
      <c r="K2350" s="3">
        <v>31531.59999999994</v>
      </c>
      <c r="L2350" s="3" t="s">
        <v>13810</v>
      </c>
      <c r="M2350" s="4" t="str">
        <f ca="1">IFERROR(__xludf.DUMMYFUNCTION("REGEXREPLACE(F1064,""\D"", """")"),"#VALUE!")</f>
        <v>#VALUE!</v>
      </c>
    </row>
    <row r="2351" spans="1:13" ht="15.75" customHeight="1">
      <c r="A2351" s="1">
        <v>1063</v>
      </c>
      <c r="B2351" s="3">
        <v>1064</v>
      </c>
      <c r="C2351" s="3" t="s">
        <v>3115</v>
      </c>
      <c r="D2351" s="3">
        <v>0.13410700437315121</v>
      </c>
      <c r="E2351" s="3">
        <v>0.4058651106821331</v>
      </c>
      <c r="F2351" s="3">
        <v>0.5</v>
      </c>
      <c r="G2351" s="3">
        <v>0.1238532110091743</v>
      </c>
      <c r="H2351" s="3">
        <v>5.5045871559633031E-2</v>
      </c>
      <c r="I2351" s="3">
        <v>0.2155963302752294</v>
      </c>
      <c r="J2351" s="3">
        <v>2.106782673531734E-2</v>
      </c>
      <c r="K2351" s="3">
        <v>25540.60000000002</v>
      </c>
      <c r="L2351" s="3" t="s">
        <v>13811</v>
      </c>
      <c r="M2351" s="4" t="str">
        <f ca="1">IFERROR(__xludf.DUMMYFUNCTION("REGEXREPLACE(F1065,""\D"", """")"),"#VALUE!")</f>
        <v>#VALUE!</v>
      </c>
    </row>
    <row r="2352" spans="1:13" ht="15.75" customHeight="1">
      <c r="A2352" s="1">
        <v>1067</v>
      </c>
      <c r="B2352" s="3">
        <v>1068</v>
      </c>
      <c r="C2352" s="3" t="s">
        <v>3126</v>
      </c>
      <c r="D2352" s="3">
        <v>0.21684263765364109</v>
      </c>
      <c r="E2352" s="3">
        <v>0.77895868496990395</v>
      </c>
      <c r="F2352" s="3">
        <v>0.50976138828633411</v>
      </c>
      <c r="G2352" s="3">
        <v>6.0737527114967459E-2</v>
      </c>
      <c r="H2352" s="3">
        <v>3.0368763557483729E-2</v>
      </c>
      <c r="I2352" s="3">
        <v>0.12581344902386121</v>
      </c>
      <c r="J2352" s="3">
        <v>1.788497041412419E-2</v>
      </c>
      <c r="K2352" s="3">
        <v>49868.59999999954</v>
      </c>
      <c r="L2352" s="3" t="s">
        <v>13815</v>
      </c>
      <c r="M2352" s="4" t="str">
        <f ca="1">IFERROR(__xludf.DUMMYFUNCTION("REGEXREPLACE(F1069,""\D"", """")"),"#VALUE!")</f>
        <v>#VALUE!</v>
      </c>
    </row>
    <row r="2353" spans="1:13" ht="15.75" customHeight="1">
      <c r="A2353" s="1">
        <v>1069</v>
      </c>
      <c r="B2353" s="3">
        <v>1070</v>
      </c>
      <c r="C2353" s="3" t="s">
        <v>3132</v>
      </c>
      <c r="D2353" s="3">
        <v>0.22253409182896791</v>
      </c>
      <c r="E2353" s="3">
        <v>0.60503501589065478</v>
      </c>
      <c r="F2353" s="3">
        <v>0.49115044247787609</v>
      </c>
      <c r="G2353" s="3">
        <v>7.9646017699115043E-2</v>
      </c>
      <c r="H2353" s="3">
        <v>3.0973451327433631E-2</v>
      </c>
      <c r="I2353" s="3">
        <v>0.15044247787610621</v>
      </c>
      <c r="J2353" s="3">
        <v>2.058131378175572E-2</v>
      </c>
      <c r="K2353" s="3">
        <v>25925.500000000011</v>
      </c>
      <c r="L2353" s="3" t="s">
        <v>13817</v>
      </c>
      <c r="M2353" s="4" t="str">
        <f ca="1">IFERROR(__xludf.DUMMYFUNCTION("REGEXREPLACE(F1071,""\D"", """")"),"#VALUE!")</f>
        <v>#VALUE!</v>
      </c>
    </row>
    <row r="2354" spans="1:13" ht="15.75" customHeight="1">
      <c r="A2354" s="1">
        <v>1071</v>
      </c>
      <c r="B2354" s="3">
        <v>1072</v>
      </c>
      <c r="C2354" s="3" t="s">
        <v>3137</v>
      </c>
      <c r="D2354" s="3">
        <v>0.1540846363528636</v>
      </c>
      <c r="E2354" s="3">
        <v>8.0404059366364425E-2</v>
      </c>
      <c r="F2354" s="3">
        <v>0.68421052631578949</v>
      </c>
      <c r="G2354" s="3">
        <v>0.13157894736842099</v>
      </c>
      <c r="H2354" s="3">
        <v>0.18421052631578949</v>
      </c>
      <c r="I2354" s="3">
        <v>0.36842105263157893</v>
      </c>
      <c r="J2354" s="3">
        <v>4.3183729097336351E-2</v>
      </c>
      <c r="K2354" s="3">
        <v>8578.1000000000095</v>
      </c>
      <c r="L2354" s="3" t="s">
        <v>13819</v>
      </c>
      <c r="M2354" s="4" t="str">
        <f ca="1">IFERROR(__xludf.DUMMYFUNCTION("REGEXREPLACE(F1073,""\D"", """")"),"#VALUE!")</f>
        <v>#VALUE!</v>
      </c>
    </row>
    <row r="2355" spans="1:13" ht="15.75" customHeight="1">
      <c r="A2355" s="1">
        <v>1074</v>
      </c>
      <c r="B2355" s="3">
        <v>1075</v>
      </c>
      <c r="C2355" s="3" t="s">
        <v>3145</v>
      </c>
      <c r="D2355" s="3">
        <v>0.18611714750324571</v>
      </c>
      <c r="E2355" s="3">
        <v>0.53416434642220423</v>
      </c>
      <c r="F2355" s="3">
        <v>0.53663793103448276</v>
      </c>
      <c r="G2355" s="3">
        <v>6.6810344827586202E-2</v>
      </c>
      <c r="H2355" s="3">
        <v>5.1724137931034482E-2</v>
      </c>
      <c r="I2355" s="3">
        <v>0.17241379310344829</v>
      </c>
      <c r="J2355" s="3">
        <v>2.0756711247028149E-2</v>
      </c>
      <c r="K2355" s="3">
        <v>51596.999999999527</v>
      </c>
      <c r="L2355" s="3" t="s">
        <v>13822</v>
      </c>
      <c r="M2355" s="4" t="str">
        <f ca="1">IFERROR(__xludf.DUMMYFUNCTION("REGEXREPLACE(F1076,""\D"", """")"),"#VALUE!")</f>
        <v>#VALUE!</v>
      </c>
    </row>
    <row r="2356" spans="1:13" ht="15.75" customHeight="1">
      <c r="A2356" s="1">
        <v>1076</v>
      </c>
      <c r="B2356" s="3">
        <v>1077</v>
      </c>
      <c r="C2356" s="3" t="s">
        <v>3151</v>
      </c>
      <c r="D2356" s="3">
        <v>0.19392877457050789</v>
      </c>
      <c r="E2356" s="3">
        <v>0.21554918442505211</v>
      </c>
      <c r="F2356" s="3">
        <v>0.64113785557986869</v>
      </c>
      <c r="G2356" s="3">
        <v>0.100656455142232</v>
      </c>
      <c r="H2356" s="3">
        <v>0.100656455142232</v>
      </c>
      <c r="I2356" s="3">
        <v>0.24507658643326041</v>
      </c>
      <c r="J2356" s="3">
        <v>3.7909446691020879E-2</v>
      </c>
      <c r="K2356" s="3">
        <v>49186.499999999571</v>
      </c>
      <c r="L2356" s="3" t="s">
        <v>13824</v>
      </c>
      <c r="M2356" s="4" t="str">
        <f ca="1">IFERROR(__xludf.DUMMYFUNCTION("REGEXREPLACE(F1078,""\D"", """")"),"#VALUE!")</f>
        <v>#VALUE!</v>
      </c>
    </row>
    <row r="2357" spans="1:13" ht="15.75" customHeight="1">
      <c r="A2357" s="1">
        <v>1077</v>
      </c>
      <c r="B2357" s="3">
        <v>1078</v>
      </c>
      <c r="C2357" s="3" t="s">
        <v>3154</v>
      </c>
      <c r="D2357" s="3">
        <v>0.2070734481292853</v>
      </c>
      <c r="E2357" s="3">
        <v>0.20850896884516179</v>
      </c>
      <c r="F2357" s="3">
        <v>0.59633027522935778</v>
      </c>
      <c r="G2357" s="3">
        <v>0.1039755351681957</v>
      </c>
      <c r="H2357" s="3">
        <v>0.14678899082568811</v>
      </c>
      <c r="I2357" s="3">
        <v>0.29357798165137622</v>
      </c>
      <c r="J2357" s="3">
        <v>4.9616507282361139E-2</v>
      </c>
      <c r="K2357" s="3">
        <v>37058.999999999818</v>
      </c>
      <c r="L2357" s="3" t="s">
        <v>13825</v>
      </c>
      <c r="M2357" s="4" t="str">
        <f ca="1">IFERROR(__xludf.DUMMYFUNCTION("REGEXREPLACE(F1079,""\D"", """")"),"#VALUE!")</f>
        <v>#VALUE!</v>
      </c>
    </row>
    <row r="2358" spans="1:13" ht="15.75" customHeight="1">
      <c r="A2358" s="1">
        <v>1078</v>
      </c>
      <c r="B2358" s="3">
        <v>1079</v>
      </c>
      <c r="C2358" s="3" t="s">
        <v>3157</v>
      </c>
      <c r="D2358" s="3">
        <v>0.19160734962363921</v>
      </c>
      <c r="E2358" s="3">
        <v>0.2466908039572035</v>
      </c>
      <c r="F2358" s="3">
        <v>0.62305295950155759</v>
      </c>
      <c r="G2358" s="3">
        <v>7.7881619937694699E-2</v>
      </c>
      <c r="H2358" s="3">
        <v>0.11838006230529589</v>
      </c>
      <c r="I2358" s="3">
        <v>0.25233644859813081</v>
      </c>
      <c r="J2358" s="3">
        <v>3.536974865630553E-2</v>
      </c>
      <c r="K2358" s="3">
        <v>34392.099999999838</v>
      </c>
      <c r="L2358" s="3" t="s">
        <v>13826</v>
      </c>
      <c r="M2358" s="4" t="str">
        <f ca="1">IFERROR(__xludf.DUMMYFUNCTION("REGEXREPLACE(F1080,""\D"", """")"),"#VALUE!")</f>
        <v>#VALUE!</v>
      </c>
    </row>
    <row r="2359" spans="1:13" ht="15.75" customHeight="1">
      <c r="A2359" s="1">
        <v>1079</v>
      </c>
      <c r="B2359" s="3">
        <v>1080</v>
      </c>
      <c r="C2359" s="3" t="s">
        <v>3159</v>
      </c>
      <c r="D2359" s="3">
        <v>0.26840619860894732</v>
      </c>
      <c r="E2359" s="3">
        <v>0.2597764234369454</v>
      </c>
      <c r="F2359" s="3">
        <v>0.59523809523809523</v>
      </c>
      <c r="G2359" s="3">
        <v>7.1428571428571425E-2</v>
      </c>
      <c r="H2359" s="3">
        <v>0.1071428571428571</v>
      </c>
      <c r="I2359" s="3">
        <v>0.22023809523809521</v>
      </c>
      <c r="J2359" s="3">
        <v>4.2738993735944072E-2</v>
      </c>
      <c r="K2359" s="3">
        <v>17827</v>
      </c>
      <c r="L2359" s="3" t="s">
        <v>13827</v>
      </c>
      <c r="M2359" s="4" t="str">
        <f ca="1">IFERROR(__xludf.DUMMYFUNCTION("REGEXREPLACE(F1081,""\D"", """")"),"#VALUE!")</f>
        <v>#VALUE!</v>
      </c>
    </row>
    <row r="2360" spans="1:13" ht="15.75" customHeight="1">
      <c r="A2360" s="1">
        <v>1080</v>
      </c>
      <c r="B2360" s="3">
        <v>1081</v>
      </c>
      <c r="C2360" s="3" t="s">
        <v>3161</v>
      </c>
      <c r="D2360" s="3">
        <v>0.21436424043706781</v>
      </c>
      <c r="E2360" s="3">
        <v>0.30543753001577711</v>
      </c>
      <c r="F2360" s="3">
        <v>0.61990950226244346</v>
      </c>
      <c r="G2360" s="3">
        <v>8.5972850678733032E-2</v>
      </c>
      <c r="H2360" s="3">
        <v>0.1176470588235294</v>
      </c>
      <c r="I2360" s="3">
        <v>0.23076923076923081</v>
      </c>
      <c r="J2360" s="3">
        <v>4.0612167480112947E-2</v>
      </c>
      <c r="K2360" s="3">
        <v>23759.89999999998</v>
      </c>
      <c r="L2360" s="3" t="s">
        <v>13828</v>
      </c>
      <c r="M2360" s="4" t="str">
        <f ca="1">IFERROR(__xludf.DUMMYFUNCTION("REGEXREPLACE(F1082,""\D"", """")"),"#VALUE!")</f>
        <v>#VALUE!</v>
      </c>
    </row>
    <row r="2361" spans="1:13" ht="15.75" customHeight="1">
      <c r="A2361" s="1">
        <v>1081</v>
      </c>
      <c r="B2361" s="3">
        <v>1082</v>
      </c>
      <c r="C2361" s="3" t="s">
        <v>3163</v>
      </c>
      <c r="D2361" s="3">
        <v>0.18132013969131711</v>
      </c>
      <c r="E2361" s="3">
        <v>0.23046467290756181</v>
      </c>
      <c r="F2361" s="3">
        <v>0.63899868247694336</v>
      </c>
      <c r="G2361" s="3">
        <v>9.6179183135704879E-2</v>
      </c>
      <c r="H2361" s="3">
        <v>0.12384716732542821</v>
      </c>
      <c r="I2361" s="3">
        <v>0.25296442687747028</v>
      </c>
      <c r="J2361" s="3">
        <v>3.9004251407977433E-2</v>
      </c>
      <c r="K2361" s="3">
        <v>84915.999999999942</v>
      </c>
      <c r="L2361" s="3" t="s">
        <v>13829</v>
      </c>
      <c r="M2361" s="4" t="str">
        <f ca="1">IFERROR(__xludf.DUMMYFUNCTION("REGEXREPLACE(F1083,""\D"", """")"),"#VALUE!")</f>
        <v>#VALUE!</v>
      </c>
    </row>
    <row r="2362" spans="1:13" ht="15.75" customHeight="1">
      <c r="A2362" s="1">
        <v>1083</v>
      </c>
      <c r="B2362" s="3">
        <v>1084</v>
      </c>
      <c r="C2362" s="3" t="s">
        <v>3169</v>
      </c>
      <c r="D2362" s="3">
        <v>0.1512146750792541</v>
      </c>
      <c r="E2362" s="3">
        <v>0.21421751938145009</v>
      </c>
      <c r="F2362" s="3">
        <v>0.62467866323907451</v>
      </c>
      <c r="G2362" s="3">
        <v>0.12339331619537269</v>
      </c>
      <c r="H2362" s="3">
        <v>0.14395886889460149</v>
      </c>
      <c r="I2362" s="3">
        <v>0.28020565552699228</v>
      </c>
      <c r="J2362" s="3">
        <v>3.9377634742507571E-2</v>
      </c>
      <c r="K2362" s="3">
        <v>44594.99999999968</v>
      </c>
      <c r="L2362" s="3" t="s">
        <v>13831</v>
      </c>
      <c r="M2362" s="4" t="str">
        <f ca="1">IFERROR(__xludf.DUMMYFUNCTION("REGEXREPLACE(F1085,""\D"", """")"),"#VALUE!")</f>
        <v>#VALUE!</v>
      </c>
    </row>
    <row r="2363" spans="1:13" ht="15.75" customHeight="1">
      <c r="A2363" s="1">
        <v>1084</v>
      </c>
      <c r="B2363" s="3">
        <v>1085</v>
      </c>
      <c r="C2363" s="3" t="s">
        <v>3172</v>
      </c>
      <c r="D2363" s="3">
        <v>0.17227890984797489</v>
      </c>
      <c r="E2363" s="3">
        <v>0.56604202813346693</v>
      </c>
      <c r="F2363" s="3">
        <v>0.49019607843137247</v>
      </c>
      <c r="G2363" s="3">
        <v>9.8039215686274508E-2</v>
      </c>
      <c r="H2363" s="3">
        <v>5.8823529411764712E-2</v>
      </c>
      <c r="I2363" s="3">
        <v>0.1862745098039216</v>
      </c>
      <c r="J2363" s="3">
        <v>2.146816856248597E-2</v>
      </c>
      <c r="K2363" s="3">
        <v>11350.40000000002</v>
      </c>
      <c r="L2363" s="3" t="s">
        <v>13832</v>
      </c>
      <c r="M2363" s="4" t="str">
        <f ca="1">IFERROR(__xludf.DUMMYFUNCTION("REGEXREPLACE(F1086,""\D"", """")"),"#VALUE!")</f>
        <v>#VALUE!</v>
      </c>
    </row>
    <row r="2364" spans="1:13" ht="15.75" customHeight="1">
      <c r="A2364" s="1">
        <v>1088</v>
      </c>
      <c r="B2364" s="3">
        <v>1089</v>
      </c>
      <c r="C2364" s="3" t="s">
        <v>3183</v>
      </c>
      <c r="D2364" s="3">
        <v>0.1723569439851852</v>
      </c>
      <c r="E2364" s="3">
        <v>0.69595122146347643</v>
      </c>
      <c r="F2364" s="3">
        <v>0.49417249417249409</v>
      </c>
      <c r="G2364" s="3">
        <v>5.5944055944055937E-2</v>
      </c>
      <c r="H2364" s="3">
        <v>4.8951048951048952E-2</v>
      </c>
      <c r="I2364" s="3">
        <v>0.13752913752913751</v>
      </c>
      <c r="J2364" s="3">
        <v>1.681478677338941E-2</v>
      </c>
      <c r="K2364" s="3">
        <v>45765.199999999619</v>
      </c>
      <c r="L2364" s="3" t="s">
        <v>13836</v>
      </c>
      <c r="M2364" s="4" t="str">
        <f ca="1">IFERROR(__xludf.DUMMYFUNCTION("REGEXREPLACE(F1090,""\D"", """")"),"#VALUE!")</f>
        <v>#VALUE!</v>
      </c>
    </row>
    <row r="2365" spans="1:13" ht="15.75" customHeight="1">
      <c r="A2365" s="1">
        <v>1091</v>
      </c>
      <c r="B2365" s="3">
        <v>1092</v>
      </c>
      <c r="C2365" s="3" t="s">
        <v>3191</v>
      </c>
      <c r="D2365" s="3">
        <v>0.16596395608771741</v>
      </c>
      <c r="E2365" s="3">
        <v>0.1831044411861312</v>
      </c>
      <c r="F2365" s="3">
        <v>0.64684014869888473</v>
      </c>
      <c r="G2365" s="3">
        <v>8.5501858736059477E-2</v>
      </c>
      <c r="H2365" s="3">
        <v>0.1115241635687732</v>
      </c>
      <c r="I2365" s="3">
        <v>0.26765799256505568</v>
      </c>
      <c r="J2365" s="3">
        <v>3.080459934966702E-2</v>
      </c>
      <c r="K2365" s="3">
        <v>28747.899999999951</v>
      </c>
      <c r="L2365" s="3" t="s">
        <v>13839</v>
      </c>
      <c r="M2365" s="4" t="str">
        <f ca="1">IFERROR(__xludf.DUMMYFUNCTION("REGEXREPLACE(F1093,""\D"", """")"),"#VALUE!")</f>
        <v>#VALUE!</v>
      </c>
    </row>
    <row r="2366" spans="1:13" ht="15.75" customHeight="1">
      <c r="A2366" s="1">
        <v>1092</v>
      </c>
      <c r="B2366" s="3">
        <v>1093</v>
      </c>
      <c r="C2366" s="3" t="s">
        <v>3193</v>
      </c>
      <c r="D2366" s="3">
        <v>0.1775901857683069</v>
      </c>
      <c r="E2366" s="3">
        <v>0.64905749050461603</v>
      </c>
      <c r="F2366" s="3">
        <v>0.41899441340782118</v>
      </c>
      <c r="G2366" s="3">
        <v>8.9385474860335198E-2</v>
      </c>
      <c r="H2366" s="3">
        <v>4.4692737430167599E-2</v>
      </c>
      <c r="I2366" s="3">
        <v>0.16201117318435751</v>
      </c>
      <c r="J2366" s="3">
        <v>2.012862633874396E-2</v>
      </c>
      <c r="K2366" s="3">
        <v>20849.800000000028</v>
      </c>
      <c r="L2366" s="3" t="s">
        <v>13840</v>
      </c>
      <c r="M2366" s="4" t="str">
        <f ca="1">IFERROR(__xludf.DUMMYFUNCTION("REGEXREPLACE(F1094,""\D"", """")"),"#VALUE!")</f>
        <v>#VALUE!</v>
      </c>
    </row>
    <row r="2367" spans="1:13" ht="15.75" customHeight="1">
      <c r="A2367" s="1">
        <v>1094</v>
      </c>
      <c r="B2367" s="3">
        <v>1095</v>
      </c>
      <c r="C2367" s="3" t="s">
        <v>3199</v>
      </c>
      <c r="D2367" s="3">
        <v>0.19998047973878519</v>
      </c>
      <c r="E2367" s="3">
        <v>0.27811301629222701</v>
      </c>
      <c r="F2367" s="3">
        <v>0.55888223552894212</v>
      </c>
      <c r="G2367" s="3">
        <v>0.1077844311377246</v>
      </c>
      <c r="H2367" s="3">
        <v>9.580838323353294E-2</v>
      </c>
      <c r="I2367" s="3">
        <v>0.2415169660678643</v>
      </c>
      <c r="J2367" s="3">
        <v>3.959808533772298E-2</v>
      </c>
      <c r="K2367" s="3">
        <v>56594.999999999462</v>
      </c>
      <c r="L2367" s="3" t="s">
        <v>13842</v>
      </c>
      <c r="M2367" s="4" t="str">
        <f ca="1">IFERROR(__xludf.DUMMYFUNCTION("REGEXREPLACE(F1096,""\D"", """")"),"#VALUE!")</f>
        <v>#VALUE!</v>
      </c>
    </row>
    <row r="2368" spans="1:13" ht="15.75" customHeight="1">
      <c r="A2368" s="1">
        <v>1095</v>
      </c>
      <c r="B2368" s="3">
        <v>1096</v>
      </c>
      <c r="C2368" s="3" t="s">
        <v>3202</v>
      </c>
      <c r="D2368" s="3">
        <v>0.1345986976851283</v>
      </c>
      <c r="E2368" s="3">
        <v>0.60377522277075757</v>
      </c>
      <c r="F2368" s="3">
        <v>0.49767441860465123</v>
      </c>
      <c r="G2368" s="3">
        <v>6.5116279069767441E-2</v>
      </c>
      <c r="H2368" s="3">
        <v>4.1860465116279069E-2</v>
      </c>
      <c r="I2368" s="3">
        <v>0.14418604651162789</v>
      </c>
      <c r="J2368" s="3">
        <v>1.2294627373820829E-2</v>
      </c>
      <c r="K2368" s="3">
        <v>23256.500000000018</v>
      </c>
      <c r="L2368" s="3" t="s">
        <v>13843</v>
      </c>
      <c r="M2368" s="4" t="str">
        <f ca="1">IFERROR(__xludf.DUMMYFUNCTION("REGEXREPLACE(F1097,""\D"", """")"),"#VALUE!")</f>
        <v>#VALUE!</v>
      </c>
    </row>
    <row r="2369" spans="1:13" ht="15.75" customHeight="1">
      <c r="A2369" s="1">
        <v>1097</v>
      </c>
      <c r="B2369" s="3">
        <v>1098</v>
      </c>
      <c r="C2369" s="3" t="s">
        <v>3208</v>
      </c>
      <c r="D2369" s="3">
        <v>0.16671908529511231</v>
      </c>
      <c r="E2369" s="3">
        <v>0.25496783571082521</v>
      </c>
      <c r="F2369" s="3">
        <v>0.59360730593607303</v>
      </c>
      <c r="G2369" s="3">
        <v>0.11872146118721461</v>
      </c>
      <c r="H2369" s="3">
        <v>0.11415525114155251</v>
      </c>
      <c r="I2369" s="3">
        <v>0.26027397260273971</v>
      </c>
      <c r="J2369" s="3">
        <v>3.6877080064016077E-2</v>
      </c>
      <c r="K2369" s="3">
        <v>24749.5</v>
      </c>
      <c r="L2369" s="3" t="s">
        <v>13845</v>
      </c>
      <c r="M2369" s="4" t="str">
        <f ca="1">IFERROR(__xludf.DUMMYFUNCTION("REGEXREPLACE(F1099,""\D"", """")"),"#VALUE!")</f>
        <v>#VALUE!</v>
      </c>
    </row>
    <row r="2370" spans="1:13" ht="15.75" customHeight="1">
      <c r="A2370" s="1">
        <v>1099</v>
      </c>
      <c r="B2370" s="3">
        <v>1100</v>
      </c>
      <c r="C2370" s="3" t="s">
        <v>3213</v>
      </c>
      <c r="D2370" s="3">
        <v>0.21024811378179301</v>
      </c>
      <c r="E2370" s="3">
        <v>0.16652562277429939</v>
      </c>
      <c r="F2370" s="3">
        <v>0.60317460317460314</v>
      </c>
      <c r="G2370" s="3">
        <v>0.10476190476190481</v>
      </c>
      <c r="H2370" s="3">
        <v>0.1333333333333333</v>
      </c>
      <c r="I2370" s="3">
        <v>0.29206349206349208</v>
      </c>
      <c r="J2370" s="3">
        <v>4.8038510886922701E-2</v>
      </c>
      <c r="K2370" s="3">
        <v>34470.999999999811</v>
      </c>
      <c r="L2370" s="3" t="s">
        <v>13847</v>
      </c>
      <c r="M2370" s="4" t="str">
        <f ca="1">IFERROR(__xludf.DUMMYFUNCTION("REGEXREPLACE(F1101,""\D"", """")"),"#VALUE!")</f>
        <v>#VALUE!</v>
      </c>
    </row>
    <row r="2371" spans="1:13" ht="15.75" customHeight="1">
      <c r="A2371" s="1">
        <v>1100</v>
      </c>
      <c r="B2371" s="3">
        <v>1101</v>
      </c>
      <c r="C2371" s="3" t="s">
        <v>3215</v>
      </c>
      <c r="D2371" s="3">
        <v>0.17302967533228339</v>
      </c>
      <c r="E2371" s="3">
        <v>0.29227999856740372</v>
      </c>
      <c r="F2371" s="3">
        <v>0.55786350148367958</v>
      </c>
      <c r="G2371" s="3">
        <v>7.1216617210682495E-2</v>
      </c>
      <c r="H2371" s="3">
        <v>0.10682492581602369</v>
      </c>
      <c r="I2371" s="3">
        <v>0.22551928783382791</v>
      </c>
      <c r="J2371" s="3">
        <v>2.8942753242552379E-2</v>
      </c>
      <c r="K2371" s="3">
        <v>37192.799999999806</v>
      </c>
      <c r="L2371" s="3" t="s">
        <v>13848</v>
      </c>
      <c r="M2371" s="4" t="str">
        <f ca="1">IFERROR(__xludf.DUMMYFUNCTION("REGEXREPLACE(F1102,""\D"", """")"),"#VALUE!")</f>
        <v>#VALUE!</v>
      </c>
    </row>
    <row r="2372" spans="1:13" ht="15.75" customHeight="1">
      <c r="A2372" s="1">
        <v>1101</v>
      </c>
      <c r="B2372" s="3">
        <v>1102</v>
      </c>
      <c r="C2372" s="3" t="s">
        <v>3217</v>
      </c>
      <c r="D2372" s="3">
        <v>0.19035414304495071</v>
      </c>
      <c r="E2372" s="3">
        <v>0.15982770018588091</v>
      </c>
      <c r="F2372" s="3">
        <v>0.56785714285714284</v>
      </c>
      <c r="G2372" s="3">
        <v>0.1107142857142857</v>
      </c>
      <c r="H2372" s="3">
        <v>0.125</v>
      </c>
      <c r="I2372" s="3">
        <v>0.27142857142857141</v>
      </c>
      <c r="J2372" s="3">
        <v>4.3073968784490123E-2</v>
      </c>
      <c r="K2372" s="3">
        <v>31870.499999999909</v>
      </c>
      <c r="L2372" s="3" t="s">
        <v>13849</v>
      </c>
      <c r="M2372" s="4" t="str">
        <f ca="1">IFERROR(__xludf.DUMMYFUNCTION("REGEXREPLACE(F1103,""\D"", """")"),"#VALUE!")</f>
        <v>#VALUE!</v>
      </c>
    </row>
    <row r="2373" spans="1:13" ht="15.75" customHeight="1">
      <c r="A2373" s="1">
        <v>1102</v>
      </c>
      <c r="B2373" s="3">
        <v>1103</v>
      </c>
      <c r="C2373" s="3" t="s">
        <v>3220</v>
      </c>
      <c r="D2373" s="3">
        <v>0.22381942098516641</v>
      </c>
      <c r="E2373" s="3">
        <v>0.57040279467152999</v>
      </c>
      <c r="F2373" s="3">
        <v>0.51111111111111107</v>
      </c>
      <c r="G2373" s="3">
        <v>8.4444444444444447E-2</v>
      </c>
      <c r="H2373" s="3">
        <v>4.8888888888888891E-2</v>
      </c>
      <c r="I2373" s="3">
        <v>0.16444444444444439</v>
      </c>
      <c r="J2373" s="3">
        <v>2.6295829512374101E-2</v>
      </c>
      <c r="K2373" s="3">
        <v>25431.000000000011</v>
      </c>
      <c r="L2373" s="3" t="s">
        <v>13850</v>
      </c>
      <c r="M2373" s="4" t="str">
        <f ca="1">IFERROR(__xludf.DUMMYFUNCTION("REGEXREPLACE(F1104,""\D"", """")"),"#VALUE!")</f>
        <v>#VALUE!</v>
      </c>
    </row>
    <row r="2374" spans="1:13" ht="15.75" customHeight="1">
      <c r="A2374" s="1">
        <v>1104</v>
      </c>
      <c r="B2374" s="3">
        <v>1105</v>
      </c>
      <c r="C2374" s="3" t="s">
        <v>3225</v>
      </c>
      <c r="D2374" s="3">
        <v>0.20407306469954881</v>
      </c>
      <c r="E2374" s="3">
        <v>0.74542064472227876</v>
      </c>
      <c r="F2374" s="3">
        <v>0.52542372881355937</v>
      </c>
      <c r="G2374" s="3">
        <v>6.0532687651331719E-2</v>
      </c>
      <c r="H2374" s="3">
        <v>3.3898305084745763E-2</v>
      </c>
      <c r="I2374" s="3">
        <v>0.13317191283292981</v>
      </c>
      <c r="J2374" s="3">
        <v>1.7431028511681549E-2</v>
      </c>
      <c r="K2374" s="3">
        <v>43931.19999999967</v>
      </c>
      <c r="L2374" s="3" t="s">
        <v>13852</v>
      </c>
      <c r="M2374" s="4" t="str">
        <f ca="1">IFERROR(__xludf.DUMMYFUNCTION("REGEXREPLACE(F1106,""\D"", """")"),"#VALUE!")</f>
        <v>#VALUE!</v>
      </c>
    </row>
    <row r="2375" spans="1:13" ht="15.75" customHeight="1">
      <c r="A2375" s="1">
        <v>1107</v>
      </c>
      <c r="B2375" s="3">
        <v>1108</v>
      </c>
      <c r="C2375" s="3" t="s">
        <v>3235</v>
      </c>
      <c r="D2375" s="3">
        <v>0.1778045637224287</v>
      </c>
      <c r="E2375" s="3">
        <v>0.22399417096272661</v>
      </c>
      <c r="F2375" s="3">
        <v>0.63478915662650603</v>
      </c>
      <c r="G2375" s="3">
        <v>9.412650602409639E-2</v>
      </c>
      <c r="H2375" s="3">
        <v>0.11295180722891569</v>
      </c>
      <c r="I2375" s="3">
        <v>0.2454819277108434</v>
      </c>
      <c r="J2375" s="3">
        <v>3.6342537485274759E-2</v>
      </c>
      <c r="K2375" s="3">
        <v>143100.70000000281</v>
      </c>
      <c r="L2375" s="3" t="s">
        <v>13855</v>
      </c>
      <c r="M2375" s="4" t="str">
        <f ca="1">IFERROR(__xludf.DUMMYFUNCTION("REGEXREPLACE(F1109,""\D"", """")"),"#VALUE!")</f>
        <v>#VALUE!</v>
      </c>
    </row>
    <row r="2376" spans="1:13" ht="15.75" customHeight="1">
      <c r="A2376" s="1">
        <v>1108</v>
      </c>
      <c r="B2376" s="3">
        <v>1109</v>
      </c>
      <c r="C2376" s="3" t="s">
        <v>3238</v>
      </c>
      <c r="D2376" s="3">
        <v>0.17835884218816811</v>
      </c>
      <c r="E2376" s="3">
        <v>0.20777934686031579</v>
      </c>
      <c r="F2376" s="3">
        <v>0.61960784313725492</v>
      </c>
      <c r="G2376" s="3">
        <v>0.1058823529411765</v>
      </c>
      <c r="H2376" s="3">
        <v>0.10980392156862739</v>
      </c>
      <c r="I2376" s="3">
        <v>0.26666666666666672</v>
      </c>
      <c r="J2376" s="3">
        <v>3.6631012299476358E-2</v>
      </c>
      <c r="K2376" s="3">
        <v>28234.199999999979</v>
      </c>
      <c r="L2376" s="3" t="s">
        <v>13856</v>
      </c>
      <c r="M2376" s="4" t="str">
        <f ca="1">IFERROR(__xludf.DUMMYFUNCTION("REGEXREPLACE(F1110,""\D"", """")"),"#VALUE!")</f>
        <v>#VALUE!</v>
      </c>
    </row>
    <row r="2377" spans="1:13" ht="15.75" customHeight="1">
      <c r="A2377" s="1">
        <v>1109</v>
      </c>
      <c r="B2377" s="3">
        <v>1110</v>
      </c>
      <c r="C2377" s="3" t="s">
        <v>3241</v>
      </c>
      <c r="D2377" s="3">
        <v>0.15397499079370491</v>
      </c>
      <c r="E2377" s="3">
        <v>0.17067899428649319</v>
      </c>
      <c r="F2377" s="3">
        <v>0.59859154929577463</v>
      </c>
      <c r="G2377" s="3">
        <v>9.8591549295774641E-2</v>
      </c>
      <c r="H2377" s="3">
        <v>0.11971830985915489</v>
      </c>
      <c r="I2377" s="3">
        <v>0.26760563380281688</v>
      </c>
      <c r="J2377" s="3">
        <v>3.2063582869526243E-2</v>
      </c>
      <c r="K2377" s="3">
        <v>30822.3999999999</v>
      </c>
      <c r="L2377" s="3" t="s">
        <v>13857</v>
      </c>
      <c r="M2377" s="4" t="str">
        <f ca="1">IFERROR(__xludf.DUMMYFUNCTION("REGEXREPLACE(F1111,""\D"", """")"),"#VALUE!")</f>
        <v>#VALUE!</v>
      </c>
    </row>
    <row r="2378" spans="1:13" ht="15.75" customHeight="1">
      <c r="A2378" s="1">
        <v>1110</v>
      </c>
      <c r="B2378" s="3">
        <v>1111</v>
      </c>
      <c r="C2378" s="3" t="s">
        <v>3244</v>
      </c>
      <c r="D2378" s="3">
        <v>0.17422643033684959</v>
      </c>
      <c r="E2378" s="3">
        <v>0.25219759341312431</v>
      </c>
      <c r="F2378" s="3">
        <v>0.64855072463768115</v>
      </c>
      <c r="G2378" s="3">
        <v>8.3333333333333329E-2</v>
      </c>
      <c r="H2378" s="3">
        <v>0.14492753623188409</v>
      </c>
      <c r="I2378" s="3">
        <v>0.27898550724637677</v>
      </c>
      <c r="J2378" s="3">
        <v>3.6857658275234378E-2</v>
      </c>
      <c r="K2378" s="3">
        <v>30262.699999999921</v>
      </c>
      <c r="L2378" s="3" t="s">
        <v>13858</v>
      </c>
      <c r="M2378" s="4" t="str">
        <f ca="1">IFERROR(__xludf.DUMMYFUNCTION("REGEXREPLACE(F1112,""\D"", """")"),"#VALUE!")</f>
        <v>#VALUE!</v>
      </c>
    </row>
    <row r="2379" spans="1:13" ht="15.75" customHeight="1">
      <c r="A2379" s="1">
        <v>1113</v>
      </c>
      <c r="B2379" s="3">
        <v>1114</v>
      </c>
      <c r="C2379" s="3" t="s">
        <v>3255</v>
      </c>
      <c r="D2379" s="3">
        <v>0.18426987202102829</v>
      </c>
      <c r="E2379" s="3">
        <v>0.19089698497496899</v>
      </c>
      <c r="F2379" s="3">
        <v>0.61855670103092786</v>
      </c>
      <c r="G2379" s="3">
        <v>0.1237113402061856</v>
      </c>
      <c r="H2379" s="3">
        <v>0.10309278350515461</v>
      </c>
      <c r="I2379" s="3">
        <v>0.28350515463917519</v>
      </c>
      <c r="J2379" s="3">
        <v>3.9178638085952802E-2</v>
      </c>
      <c r="K2379" s="3">
        <v>21103.8</v>
      </c>
      <c r="L2379" s="3" t="s">
        <v>13861</v>
      </c>
      <c r="M2379" s="4" t="str">
        <f ca="1">IFERROR(__xludf.DUMMYFUNCTION("REGEXREPLACE(F1115,""\D"", """")"),"#VALUE!")</f>
        <v>#VALUE!</v>
      </c>
    </row>
    <row r="2380" spans="1:13" ht="15.75" customHeight="1">
      <c r="A2380" s="1">
        <v>1116</v>
      </c>
      <c r="B2380" s="3">
        <v>1117</v>
      </c>
      <c r="C2380" s="3" t="s">
        <v>3264</v>
      </c>
      <c r="D2380" s="3">
        <v>0.18397705808481479</v>
      </c>
      <c r="E2380" s="3">
        <v>0.22430632930379971</v>
      </c>
      <c r="F2380" s="3">
        <v>0.62903225806451613</v>
      </c>
      <c r="G2380" s="3">
        <v>9.4086021505376344E-2</v>
      </c>
      <c r="H2380" s="3">
        <v>0.1129032258064516</v>
      </c>
      <c r="I2380" s="3">
        <v>0.25806451612903231</v>
      </c>
      <c r="J2380" s="3">
        <v>3.6641650338838913E-2</v>
      </c>
      <c r="K2380" s="3">
        <v>39334.899999999718</v>
      </c>
      <c r="L2380" s="3" t="s">
        <v>13864</v>
      </c>
      <c r="M2380" s="4" t="str">
        <f ca="1">IFERROR(__xludf.DUMMYFUNCTION("REGEXREPLACE(F1118,""\D"", """")"),"#VALUE!")</f>
        <v>#VALUE!</v>
      </c>
    </row>
    <row r="2381" spans="1:13" ht="15.75" customHeight="1">
      <c r="A2381" s="1">
        <v>1118</v>
      </c>
      <c r="B2381" s="3">
        <v>1119</v>
      </c>
      <c r="C2381" s="3" t="s">
        <v>3271</v>
      </c>
      <c r="D2381" s="3">
        <v>0.16134764304591401</v>
      </c>
      <c r="E2381" s="3">
        <v>0.19332231669147401</v>
      </c>
      <c r="F2381" s="3">
        <v>0.62976406533575313</v>
      </c>
      <c r="G2381" s="3">
        <v>0.11070780399274049</v>
      </c>
      <c r="H2381" s="3">
        <v>0.1234119782214156</v>
      </c>
      <c r="I2381" s="3">
        <v>0.29764065335753181</v>
      </c>
      <c r="J2381" s="3">
        <v>3.6986768771894871E-2</v>
      </c>
      <c r="K2381" s="3">
        <v>62807.49999999952</v>
      </c>
      <c r="L2381" s="3" t="s">
        <v>13866</v>
      </c>
      <c r="M2381" s="4" t="str">
        <f ca="1">IFERROR(__xludf.DUMMYFUNCTION("REGEXREPLACE(F1120,""\D"", """")"),"#VALUE!")</f>
        <v>#VALUE!</v>
      </c>
    </row>
    <row r="2382" spans="1:13" ht="15.75" customHeight="1">
      <c r="A2382" s="1">
        <v>1122</v>
      </c>
      <c r="B2382" s="3">
        <v>1123</v>
      </c>
      <c r="C2382" s="3" t="s">
        <v>3283</v>
      </c>
      <c r="D2382" s="3">
        <v>9.7492241030652099E-2</v>
      </c>
      <c r="E2382" s="3">
        <v>0.16384945894580721</v>
      </c>
      <c r="F2382" s="3">
        <v>0.60493827160493829</v>
      </c>
      <c r="G2382" s="3">
        <v>0.139917695473251</v>
      </c>
      <c r="H2382" s="3">
        <v>0.1152263374485597</v>
      </c>
      <c r="I2382" s="3">
        <v>0.30864197530864201</v>
      </c>
      <c r="J2382" s="3">
        <v>2.3774271707666869E-2</v>
      </c>
      <c r="K2382" s="3">
        <v>27635.3</v>
      </c>
      <c r="L2382" s="3" t="s">
        <v>13870</v>
      </c>
      <c r="M2382" s="4" t="str">
        <f ca="1">IFERROR(__xludf.DUMMYFUNCTION("REGEXREPLACE(F1124,""\D"", """")"),"#VALUE!")</f>
        <v>#VALUE!</v>
      </c>
    </row>
    <row r="2383" spans="1:13" ht="15.75" customHeight="1">
      <c r="A2383" s="1">
        <v>1124</v>
      </c>
      <c r="B2383" s="3">
        <v>1125</v>
      </c>
      <c r="C2383" s="3" t="s">
        <v>3289</v>
      </c>
      <c r="D2383" s="3">
        <v>0.16125183691944639</v>
      </c>
      <c r="E2383" s="3">
        <v>0.46500459134875499</v>
      </c>
      <c r="F2383" s="3">
        <v>0.52859618717504331</v>
      </c>
      <c r="G2383" s="3">
        <v>6.0658578856152508E-2</v>
      </c>
      <c r="H2383" s="3">
        <v>7.7989601386481797E-2</v>
      </c>
      <c r="I2383" s="3">
        <v>0.18544194107452339</v>
      </c>
      <c r="J2383" s="3">
        <v>2.1437728740937679E-2</v>
      </c>
      <c r="K2383" s="3">
        <v>62153.699999999597</v>
      </c>
      <c r="L2383" s="3" t="s">
        <v>13872</v>
      </c>
      <c r="M2383" s="4" t="str">
        <f ca="1">IFERROR(__xludf.DUMMYFUNCTION("REGEXREPLACE(F1126,""\D"", """")"),"#VALUE!")</f>
        <v>#VALUE!</v>
      </c>
    </row>
    <row r="2384" spans="1:13" ht="15.75" customHeight="1">
      <c r="A2384" s="1">
        <v>1125</v>
      </c>
      <c r="B2384" s="3">
        <v>1126</v>
      </c>
      <c r="C2384" s="3" t="s">
        <v>3292</v>
      </c>
      <c r="D2384" s="3">
        <v>0.1451762077421575</v>
      </c>
      <c r="E2384" s="3">
        <v>0.2248532205782558</v>
      </c>
      <c r="F2384" s="3">
        <v>0.6207865168539326</v>
      </c>
      <c r="G2384" s="3">
        <v>9.269662921348315E-2</v>
      </c>
      <c r="H2384" s="3">
        <v>9.8314606741573038E-2</v>
      </c>
      <c r="I2384" s="3">
        <v>0.24719101123595499</v>
      </c>
      <c r="J2384" s="3">
        <v>2.66119485813913E-2</v>
      </c>
      <c r="K2384" s="3">
        <v>38595.799999999777</v>
      </c>
      <c r="L2384" s="3" t="s">
        <v>13873</v>
      </c>
      <c r="M2384" s="4" t="str">
        <f ca="1">IFERROR(__xludf.DUMMYFUNCTION("REGEXREPLACE(F1127,""\D"", """")"),"#VALUE!")</f>
        <v>#VALUE!</v>
      </c>
    </row>
    <row r="2385" spans="1:13" ht="15.75" customHeight="1">
      <c r="A2385" s="1">
        <v>1127</v>
      </c>
      <c r="B2385" s="3">
        <v>1128</v>
      </c>
      <c r="C2385" s="3" t="s">
        <v>3297</v>
      </c>
      <c r="D2385" s="3">
        <v>0.19734688606851661</v>
      </c>
      <c r="E2385" s="3">
        <v>0.17386232860504661</v>
      </c>
      <c r="F2385" s="3">
        <v>0.60251046025104604</v>
      </c>
      <c r="G2385" s="3">
        <v>0.10878661087866109</v>
      </c>
      <c r="H2385" s="3">
        <v>0.10878661087866109</v>
      </c>
      <c r="I2385" s="3">
        <v>0.25523012552301261</v>
      </c>
      <c r="J2385" s="3">
        <v>4.0778044941953473E-2</v>
      </c>
      <c r="K2385" s="3">
        <v>26989.19999999999</v>
      </c>
      <c r="L2385" s="3" t="s">
        <v>13875</v>
      </c>
      <c r="M2385" s="4" t="str">
        <f ca="1">IFERROR(__xludf.DUMMYFUNCTION("REGEXREPLACE(F1129,""\D"", """")"),"#VALUE!")</f>
        <v>#VALUE!</v>
      </c>
    </row>
    <row r="2386" spans="1:13" ht="15.75" customHeight="1">
      <c r="A2386" s="1">
        <v>1128</v>
      </c>
      <c r="B2386" s="3">
        <v>1129</v>
      </c>
      <c r="C2386" s="3" t="s">
        <v>3299</v>
      </c>
      <c r="D2386" s="3">
        <v>0.15775701300452111</v>
      </c>
      <c r="E2386" s="3">
        <v>0.51500497272477963</v>
      </c>
      <c r="F2386" s="3">
        <v>0.501953125</v>
      </c>
      <c r="G2386" s="3">
        <v>5.859375E-2</v>
      </c>
      <c r="H2386" s="3">
        <v>6.640625E-2</v>
      </c>
      <c r="I2386" s="3">
        <v>0.1640625</v>
      </c>
      <c r="J2386" s="3">
        <v>1.8773207588622949E-2</v>
      </c>
      <c r="K2386" s="3">
        <v>55769.299999999421</v>
      </c>
      <c r="L2386" s="3" t="s">
        <v>13876</v>
      </c>
      <c r="M2386" s="4" t="str">
        <f ca="1">IFERROR(__xludf.DUMMYFUNCTION("REGEXREPLACE(F1130,""\D"", """")"),"#VALUE!")</f>
        <v>#VALUE!</v>
      </c>
    </row>
    <row r="2387" spans="1:13" ht="15.75" customHeight="1">
      <c r="A2387" s="1">
        <v>1129</v>
      </c>
      <c r="B2387" s="3">
        <v>1130</v>
      </c>
      <c r="C2387" s="3" t="s">
        <v>3302</v>
      </c>
      <c r="D2387" s="3">
        <v>0.1768700268126128</v>
      </c>
      <c r="E2387" s="3">
        <v>0.43153423886812209</v>
      </c>
      <c r="F2387" s="3">
        <v>0.5056179775280899</v>
      </c>
      <c r="G2387" s="3">
        <v>8.98876404494382E-2</v>
      </c>
      <c r="H2387" s="3">
        <v>5.0561797752808987E-2</v>
      </c>
      <c r="I2387" s="3">
        <v>0.20224719101123589</v>
      </c>
      <c r="J2387" s="3">
        <v>2.133165795797777E-2</v>
      </c>
      <c r="K2387" s="3">
        <v>20276.000000000018</v>
      </c>
      <c r="L2387" s="3" t="s">
        <v>13877</v>
      </c>
      <c r="M2387" s="4" t="str">
        <f ca="1">IFERROR(__xludf.DUMMYFUNCTION("REGEXREPLACE(F1131,""\D"", """")"),"#VALUE!")</f>
        <v>#VALUE!</v>
      </c>
    </row>
    <row r="2388" spans="1:13" ht="15.75" customHeight="1">
      <c r="A2388" s="1">
        <v>1130</v>
      </c>
      <c r="B2388" s="3">
        <v>1131</v>
      </c>
      <c r="C2388" s="3" t="s">
        <v>3304</v>
      </c>
      <c r="D2388" s="3">
        <v>0.164764833505986</v>
      </c>
      <c r="E2388" s="3">
        <v>0.36068342024818217</v>
      </c>
      <c r="F2388" s="3">
        <v>0.62698412698412698</v>
      </c>
      <c r="G2388" s="3">
        <v>9.5238095238095233E-2</v>
      </c>
      <c r="H2388" s="3">
        <v>7.9365079365079361E-2</v>
      </c>
      <c r="I2388" s="3">
        <v>0.23015873015873009</v>
      </c>
      <c r="J2388" s="3">
        <v>2.494012124528831E-2</v>
      </c>
      <c r="K2388" s="3">
        <v>13678.700000000041</v>
      </c>
      <c r="L2388" s="3" t="s">
        <v>13878</v>
      </c>
      <c r="M2388" s="4" t="str">
        <f ca="1">IFERROR(__xludf.DUMMYFUNCTION("REGEXREPLACE(F1132,""\D"", """")"),"#VALUE!")</f>
        <v>#VALUE!</v>
      </c>
    </row>
    <row r="2389" spans="1:13" ht="15.75" customHeight="1">
      <c r="A2389" s="1">
        <v>1132</v>
      </c>
      <c r="B2389" s="3">
        <v>1133</v>
      </c>
      <c r="C2389" s="3" t="s">
        <v>3310</v>
      </c>
      <c r="D2389" s="3">
        <v>0.14706439777711111</v>
      </c>
      <c r="E2389" s="3">
        <v>0.15048376409954381</v>
      </c>
      <c r="F2389" s="3">
        <v>0.62592592592592589</v>
      </c>
      <c r="G2389" s="3">
        <v>0.14074074074074069</v>
      </c>
      <c r="H2389" s="3">
        <v>0.15555555555555561</v>
      </c>
      <c r="I2389" s="3">
        <v>0.32592592592592601</v>
      </c>
      <c r="J2389" s="3">
        <v>4.2284091235932027E-2</v>
      </c>
      <c r="K2389" s="3">
        <v>29705.699999999939</v>
      </c>
      <c r="L2389" s="3" t="s">
        <v>13880</v>
      </c>
      <c r="M2389" s="4" t="str">
        <f ca="1">IFERROR(__xludf.DUMMYFUNCTION("REGEXREPLACE(F1134,""\D"", """")"),"#VALUE!")</f>
        <v>#VALUE!</v>
      </c>
    </row>
    <row r="2390" spans="1:13" ht="15.75" customHeight="1">
      <c r="A2390" s="1">
        <v>1133</v>
      </c>
      <c r="B2390" s="3">
        <v>1134</v>
      </c>
      <c r="C2390" s="3" t="s">
        <v>3313</v>
      </c>
      <c r="D2390" s="3">
        <v>0.17424551177956871</v>
      </c>
      <c r="E2390" s="3">
        <v>0.1110618892919141</v>
      </c>
      <c r="F2390" s="3">
        <v>0.61363636363636365</v>
      </c>
      <c r="G2390" s="3">
        <v>0.14772727272727271</v>
      </c>
      <c r="H2390" s="3">
        <v>0.1818181818181818</v>
      </c>
      <c r="I2390" s="3">
        <v>0.375</v>
      </c>
      <c r="J2390" s="3">
        <v>5.2692868281009123E-2</v>
      </c>
      <c r="K2390" s="3">
        <v>10211.30000000001</v>
      </c>
      <c r="L2390" s="3" t="s">
        <v>13881</v>
      </c>
      <c r="M2390" s="4" t="str">
        <f ca="1">IFERROR(__xludf.DUMMYFUNCTION("REGEXREPLACE(F1135,""\D"", """")"),"#VALUE!")</f>
        <v>#VALUE!</v>
      </c>
    </row>
    <row r="2391" spans="1:13" ht="15.75" customHeight="1">
      <c r="A2391" s="1">
        <v>1135</v>
      </c>
      <c r="B2391" s="3">
        <v>1136</v>
      </c>
      <c r="C2391" s="3" t="s">
        <v>3319</v>
      </c>
      <c r="D2391" s="3">
        <v>0.1597419957912676</v>
      </c>
      <c r="E2391" s="3">
        <v>0.22634644709161969</v>
      </c>
      <c r="F2391" s="3">
        <v>0.6035242290748899</v>
      </c>
      <c r="G2391" s="3">
        <v>9.2511013215859028E-2</v>
      </c>
      <c r="H2391" s="3">
        <v>0.1233480176211454</v>
      </c>
      <c r="I2391" s="3">
        <v>0.25991189427312777</v>
      </c>
      <c r="J2391" s="3">
        <v>3.3263498801870919E-2</v>
      </c>
      <c r="K2391" s="3">
        <v>49083.499999999578</v>
      </c>
      <c r="L2391" s="3" t="s">
        <v>13883</v>
      </c>
      <c r="M2391" s="4" t="str">
        <f ca="1">IFERROR(__xludf.DUMMYFUNCTION("REGEXREPLACE(F1137,""\D"", """")"),"#VALUE!")</f>
        <v>#VALUE!</v>
      </c>
    </row>
    <row r="2392" spans="1:13" ht="15.75" customHeight="1">
      <c r="A2392" s="1">
        <v>1136</v>
      </c>
      <c r="B2392" s="3">
        <v>1137</v>
      </c>
      <c r="C2392" s="3" t="s">
        <v>3322</v>
      </c>
      <c r="D2392" s="3">
        <v>0.1581290395367074</v>
      </c>
      <c r="E2392" s="3">
        <v>0.22180037934159419</v>
      </c>
      <c r="F2392" s="3">
        <v>0.55844155844155841</v>
      </c>
      <c r="G2392" s="3">
        <v>0.1094619666048238</v>
      </c>
      <c r="H2392" s="3">
        <v>9.8330241187384038E-2</v>
      </c>
      <c r="I2392" s="3">
        <v>0.26530612244897961</v>
      </c>
      <c r="J2392" s="3">
        <v>3.2046480709294438E-2</v>
      </c>
      <c r="K2392" s="3">
        <v>60970.199999999473</v>
      </c>
      <c r="L2392" s="3" t="s">
        <v>13884</v>
      </c>
      <c r="M2392" s="4" t="str">
        <f ca="1">IFERROR(__xludf.DUMMYFUNCTION("REGEXREPLACE(F1138,""\D"", """")"),"#VALUE!")</f>
        <v>#VALUE!</v>
      </c>
    </row>
    <row r="2393" spans="1:13" ht="15.75" customHeight="1">
      <c r="A2393" s="1">
        <v>1138</v>
      </c>
      <c r="B2393" s="3">
        <v>1139</v>
      </c>
      <c r="C2393" s="3" t="s">
        <v>3328</v>
      </c>
      <c r="D2393" s="3">
        <v>0.25085534908682999</v>
      </c>
      <c r="E2393" s="3">
        <v>0.70046433023749677</v>
      </c>
      <c r="F2393" s="3">
        <v>0.53807106598984766</v>
      </c>
      <c r="G2393" s="3">
        <v>5.0761421319796947E-2</v>
      </c>
      <c r="H2393" s="3">
        <v>6.5989847715736044E-2</v>
      </c>
      <c r="I2393" s="3">
        <v>0.14213197969543151</v>
      </c>
      <c r="J2393" s="3">
        <v>2.523432858140422E-2</v>
      </c>
      <c r="K2393" s="3">
        <v>20773.200000000012</v>
      </c>
      <c r="L2393" s="3" t="s">
        <v>13886</v>
      </c>
      <c r="M2393" s="4" t="str">
        <f ca="1">IFERROR(__xludf.DUMMYFUNCTION("REGEXREPLACE(F1140,""\D"", """")"),"#VALUE!")</f>
        <v>#VALUE!</v>
      </c>
    </row>
    <row r="2394" spans="1:13" ht="15.75" customHeight="1">
      <c r="A2394" s="1">
        <v>1139</v>
      </c>
      <c r="B2394" s="3">
        <v>1140</v>
      </c>
      <c r="C2394" s="3" t="s">
        <v>3330</v>
      </c>
      <c r="D2394" s="3">
        <v>0.52658623653360404</v>
      </c>
      <c r="E2394" s="3">
        <v>0.78825525092791704</v>
      </c>
      <c r="F2394" s="3">
        <v>0.34042553191489361</v>
      </c>
      <c r="G2394" s="3">
        <v>8.5106382978723402E-2</v>
      </c>
      <c r="H2394" s="3">
        <v>4.2553191489361701E-2</v>
      </c>
      <c r="I2394" s="3">
        <v>0.14893617021276601</v>
      </c>
      <c r="J2394" s="3">
        <v>3.4166028038479013E-2</v>
      </c>
      <c r="K2394" s="3">
        <v>5528.6999999999989</v>
      </c>
      <c r="L2394" s="3" t="s">
        <v>13887</v>
      </c>
      <c r="M2394" s="4" t="str">
        <f ca="1">IFERROR(__xludf.DUMMYFUNCTION("REGEXREPLACE(F1141,""\D"", """")"),"#VALUE!")</f>
        <v>#VALUE!</v>
      </c>
    </row>
    <row r="2395" spans="1:13" ht="15.75" customHeight="1">
      <c r="A2395" s="1">
        <v>1140</v>
      </c>
      <c r="B2395" s="3">
        <v>1141</v>
      </c>
      <c r="C2395" s="3" t="s">
        <v>3332</v>
      </c>
      <c r="D2395" s="3">
        <v>0.15785350189945971</v>
      </c>
      <c r="E2395" s="3">
        <v>0.50929097443642557</v>
      </c>
      <c r="F2395" s="3">
        <v>0.56313993174061439</v>
      </c>
      <c r="G2395" s="3">
        <v>7.8498293515358364E-2</v>
      </c>
      <c r="H2395" s="3">
        <v>8.5324232081911269E-2</v>
      </c>
      <c r="I2395" s="3">
        <v>0.1877133105802048</v>
      </c>
      <c r="J2395" s="3">
        <v>2.4308789070822481E-2</v>
      </c>
      <c r="K2395" s="3">
        <v>31974.199999999899</v>
      </c>
      <c r="L2395" s="3" t="s">
        <v>13888</v>
      </c>
      <c r="M2395" s="4" t="str">
        <f ca="1">IFERROR(__xludf.DUMMYFUNCTION("REGEXREPLACE(F1142,""\D"", """")"),"#VALUE!")</f>
        <v>#VALUE!</v>
      </c>
    </row>
    <row r="2396" spans="1:13" ht="15.75" customHeight="1">
      <c r="A2396" s="1">
        <v>1142</v>
      </c>
      <c r="B2396" s="3">
        <v>1143</v>
      </c>
      <c r="C2396" s="3" t="s">
        <v>3340</v>
      </c>
      <c r="D2396" s="3">
        <v>0.2106446229188545</v>
      </c>
      <c r="E2396" s="3">
        <v>0.18085446576244341</v>
      </c>
      <c r="F2396" s="3">
        <v>0.62217659137576997</v>
      </c>
      <c r="G2396" s="3">
        <v>0.10266940451745379</v>
      </c>
      <c r="H2396" s="3">
        <v>0.12320328542094459</v>
      </c>
      <c r="I2396" s="3">
        <v>0.28747433264887062</v>
      </c>
      <c r="J2396" s="3">
        <v>4.6296551896718358E-2</v>
      </c>
      <c r="K2396" s="3">
        <v>54188.599999999467</v>
      </c>
      <c r="L2396" s="3" t="s">
        <v>13890</v>
      </c>
      <c r="M2396" s="4" t="str">
        <f ca="1">IFERROR(__xludf.DUMMYFUNCTION("REGEXREPLACE(F1144,""\D"", """")"),"#VALUE!")</f>
        <v>#VALUE!</v>
      </c>
    </row>
    <row r="2397" spans="1:13" ht="15.75" customHeight="1">
      <c r="A2397" s="1">
        <v>1143</v>
      </c>
      <c r="B2397" s="3">
        <v>1144</v>
      </c>
      <c r="C2397" s="3" t="s">
        <v>3343</v>
      </c>
      <c r="D2397" s="3">
        <v>0.18573821824227249</v>
      </c>
      <c r="E2397" s="3">
        <v>0.86348923206260009</v>
      </c>
      <c r="F2397" s="3">
        <v>0.5017301038062284</v>
      </c>
      <c r="G2397" s="3">
        <v>6.228373702422145E-2</v>
      </c>
      <c r="H2397" s="3">
        <v>1.7301038062283738E-2</v>
      </c>
      <c r="I2397" s="3">
        <v>0.11418685121107271</v>
      </c>
      <c r="J2397" s="3">
        <v>1.2057881009843251E-2</v>
      </c>
      <c r="K2397" s="3">
        <v>31670.199999999921</v>
      </c>
      <c r="L2397" s="3" t="s">
        <v>13891</v>
      </c>
      <c r="M2397" s="4" t="str">
        <f ca="1">IFERROR(__xludf.DUMMYFUNCTION("REGEXREPLACE(F1145,""\D"", """")"),"#VALUE!")</f>
        <v>#VALUE!</v>
      </c>
    </row>
    <row r="2398" spans="1:13" ht="15.75" customHeight="1">
      <c r="A2398" s="1">
        <v>1145</v>
      </c>
      <c r="B2398" s="3">
        <v>1146</v>
      </c>
      <c r="C2398" s="3" t="s">
        <v>3348</v>
      </c>
      <c r="D2398" s="3">
        <v>0.1670777493416068</v>
      </c>
      <c r="E2398" s="3">
        <v>0.18164896479313811</v>
      </c>
      <c r="F2398" s="3">
        <v>0.625</v>
      </c>
      <c r="G2398" s="3">
        <v>0.11874999999999999</v>
      </c>
      <c r="H2398" s="3">
        <v>0.12916666666666671</v>
      </c>
      <c r="I2398" s="3">
        <v>0.27708333333333329</v>
      </c>
      <c r="J2398" s="3">
        <v>4.0531285916140913E-2</v>
      </c>
      <c r="K2398" s="3">
        <v>51462.69999999951</v>
      </c>
      <c r="L2398" s="3" t="s">
        <v>13893</v>
      </c>
      <c r="M2398" s="4" t="str">
        <f ca="1">IFERROR(__xludf.DUMMYFUNCTION("REGEXREPLACE(F1147,""\D"", """")"),"#VALUE!")</f>
        <v>#VALUE!</v>
      </c>
    </row>
    <row r="2399" spans="1:13" ht="15.75" customHeight="1">
      <c r="A2399" s="1">
        <v>1148</v>
      </c>
      <c r="B2399" s="3">
        <v>1149</v>
      </c>
      <c r="C2399" s="3" t="s">
        <v>3357</v>
      </c>
      <c r="D2399" s="3">
        <v>0.15187340002751529</v>
      </c>
      <c r="E2399" s="3">
        <v>0.2362937287558948</v>
      </c>
      <c r="F2399" s="3">
        <v>0.59109311740890691</v>
      </c>
      <c r="G2399" s="3">
        <v>9.7165991902834009E-2</v>
      </c>
      <c r="H2399" s="3">
        <v>0.1376518218623482</v>
      </c>
      <c r="I2399" s="3">
        <v>0.27125506072874489</v>
      </c>
      <c r="J2399" s="3">
        <v>3.3604524686916062E-2</v>
      </c>
      <c r="K2399" s="3">
        <v>27608.69999999999</v>
      </c>
      <c r="L2399" s="3" t="s">
        <v>13896</v>
      </c>
      <c r="M2399" s="4" t="str">
        <f ca="1">IFERROR(__xludf.DUMMYFUNCTION("REGEXREPLACE(F1150,""\D"", """")"),"#VALUE!")</f>
        <v>#VALUE!</v>
      </c>
    </row>
    <row r="2400" spans="1:13" ht="15.75" customHeight="1">
      <c r="A2400" s="1">
        <v>1149</v>
      </c>
      <c r="B2400" s="3">
        <v>1150</v>
      </c>
      <c r="C2400" s="3" t="s">
        <v>3359</v>
      </c>
      <c r="D2400" s="3">
        <v>0.15945862601031779</v>
      </c>
      <c r="E2400" s="3">
        <v>0.19790012559605319</v>
      </c>
      <c r="F2400" s="3">
        <v>0.57894736842105265</v>
      </c>
      <c r="G2400" s="3">
        <v>9.2879256965944276E-2</v>
      </c>
      <c r="H2400" s="3">
        <v>0.1238390092879257</v>
      </c>
      <c r="I2400" s="3">
        <v>0.27244582043343651</v>
      </c>
      <c r="J2400" s="3">
        <v>3.2964234568685552E-2</v>
      </c>
      <c r="K2400" s="3">
        <v>37024.599999999831</v>
      </c>
      <c r="L2400" s="3" t="s">
        <v>13897</v>
      </c>
      <c r="M2400" s="4" t="str">
        <f ca="1">IFERROR(__xludf.DUMMYFUNCTION("REGEXREPLACE(F1151,""\D"", """")"),"#VALUE!")</f>
        <v>#VALUE!</v>
      </c>
    </row>
    <row r="2401" spans="1:13" ht="15.75" customHeight="1">
      <c r="A2401" s="1">
        <v>1150</v>
      </c>
      <c r="B2401" s="3">
        <v>1151</v>
      </c>
      <c r="C2401" s="3" t="s">
        <v>3361</v>
      </c>
      <c r="D2401" s="3">
        <v>0.16902270418402279</v>
      </c>
      <c r="E2401" s="3">
        <v>0.19957402295896079</v>
      </c>
      <c r="F2401" s="3">
        <v>0.61871750433275563</v>
      </c>
      <c r="G2401" s="3">
        <v>0.1074523396880416</v>
      </c>
      <c r="H2401" s="3">
        <v>0.1317157712305026</v>
      </c>
      <c r="I2401" s="3">
        <v>0.27383015597920279</v>
      </c>
      <c r="J2401" s="3">
        <v>3.9496531553844312E-2</v>
      </c>
      <c r="K2401" s="3">
        <v>64119.499999999578</v>
      </c>
      <c r="L2401" s="3" t="s">
        <v>13898</v>
      </c>
      <c r="M2401" s="4" t="str">
        <f ca="1">IFERROR(__xludf.DUMMYFUNCTION("REGEXREPLACE(F1152,""\D"", """")"),"#VALUE!")</f>
        <v>#VALUE!</v>
      </c>
    </row>
    <row r="2402" spans="1:13" ht="15.75" customHeight="1">
      <c r="A2402" s="1">
        <v>1153</v>
      </c>
      <c r="B2402" s="3">
        <v>1154</v>
      </c>
      <c r="C2402" s="3" t="s">
        <v>3370</v>
      </c>
      <c r="D2402" s="3">
        <v>0.16029798917781521</v>
      </c>
      <c r="E2402" s="3">
        <v>0.19430064977039219</v>
      </c>
      <c r="F2402" s="3">
        <v>0.61409395973154357</v>
      </c>
      <c r="G2402" s="3">
        <v>0.1241610738255034</v>
      </c>
      <c r="H2402" s="3">
        <v>0.1107382550335571</v>
      </c>
      <c r="I2402" s="3">
        <v>0.27852348993288589</v>
      </c>
      <c r="J2402" s="3">
        <v>3.623660375509935E-2</v>
      </c>
      <c r="K2402" s="3">
        <v>34127.499999999847</v>
      </c>
      <c r="L2402" s="3" t="s">
        <v>13901</v>
      </c>
      <c r="M2402" s="4" t="str">
        <f ca="1">IFERROR(__xludf.DUMMYFUNCTION("REGEXREPLACE(F1155,""\D"", """")"),"#VALUE!")</f>
        <v>#VALUE!</v>
      </c>
    </row>
    <row r="2403" spans="1:13" ht="15.75" customHeight="1">
      <c r="A2403" s="1">
        <v>1156</v>
      </c>
      <c r="B2403" s="3">
        <v>1157</v>
      </c>
      <c r="C2403" s="3" t="s">
        <v>3381</v>
      </c>
      <c r="D2403" s="3">
        <v>0.2382835259433681</v>
      </c>
      <c r="E2403" s="3">
        <v>0.19289570804382419</v>
      </c>
      <c r="F2403" s="3">
        <v>0.609375</v>
      </c>
      <c r="G2403" s="3">
        <v>0.109375</v>
      </c>
      <c r="H2403" s="3">
        <v>0.109375</v>
      </c>
      <c r="I2403" s="3">
        <v>0.27083333333333331</v>
      </c>
      <c r="J2403" s="3">
        <v>4.8870248866077E-2</v>
      </c>
      <c r="K2403" s="3">
        <v>21719.400000000009</v>
      </c>
      <c r="L2403" s="3" t="s">
        <v>13904</v>
      </c>
      <c r="M2403" s="4" t="str">
        <f ca="1">IFERROR(__xludf.DUMMYFUNCTION("REGEXREPLACE(F1158,""\D"", """")"),"#VALUE!")</f>
        <v>#VALUE!</v>
      </c>
    </row>
    <row r="2404" spans="1:13" ht="15.75" customHeight="1">
      <c r="A2404" s="1">
        <v>1157</v>
      </c>
      <c r="B2404" s="3">
        <v>1158</v>
      </c>
      <c r="C2404" s="3" t="s">
        <v>3383</v>
      </c>
      <c r="D2404" s="3">
        <v>0.18111977292788931</v>
      </c>
      <c r="E2404" s="3">
        <v>0.2404448035109607</v>
      </c>
      <c r="F2404" s="3">
        <v>0.59663865546218486</v>
      </c>
      <c r="G2404" s="3">
        <v>0.1176470588235294</v>
      </c>
      <c r="H2404" s="3">
        <v>0.1092436974789916</v>
      </c>
      <c r="I2404" s="3">
        <v>0.26050420168067229</v>
      </c>
      <c r="J2404" s="3">
        <v>3.7074510019402117E-2</v>
      </c>
      <c r="K2404" s="3">
        <v>13598.400000000031</v>
      </c>
      <c r="L2404" s="3" t="s">
        <v>13905</v>
      </c>
      <c r="M2404" s="4" t="str">
        <f ca="1">IFERROR(__xludf.DUMMYFUNCTION("REGEXREPLACE(F1159,""\D"", """")"),"#VALUE!")</f>
        <v>#VALUE!</v>
      </c>
    </row>
    <row r="2405" spans="1:13" ht="15.75" customHeight="1">
      <c r="A2405" s="1">
        <v>1159</v>
      </c>
      <c r="B2405" s="3">
        <v>1160</v>
      </c>
      <c r="C2405" s="3" t="s">
        <v>3389</v>
      </c>
      <c r="D2405" s="3">
        <v>0.20820934408563721</v>
      </c>
      <c r="E2405" s="3">
        <v>0.25964142476072838</v>
      </c>
      <c r="F2405" s="3">
        <v>0.64388489208633093</v>
      </c>
      <c r="G2405" s="3">
        <v>7.9136690647482008E-2</v>
      </c>
      <c r="H2405" s="3">
        <v>0.1079136690647482</v>
      </c>
      <c r="I2405" s="3">
        <v>0.2482014388489209</v>
      </c>
      <c r="J2405" s="3">
        <v>3.6541322494408467E-2</v>
      </c>
      <c r="K2405" s="3">
        <v>30001.299999999919</v>
      </c>
      <c r="L2405" s="3" t="s">
        <v>13907</v>
      </c>
      <c r="M2405" s="4" t="str">
        <f ca="1">IFERROR(__xludf.DUMMYFUNCTION("REGEXREPLACE(F1161,""\D"", """")"),"#VALUE!")</f>
        <v>#VALUE!</v>
      </c>
    </row>
    <row r="2406" spans="1:13" ht="15.75" customHeight="1">
      <c r="A2406" s="1">
        <v>1161</v>
      </c>
      <c r="B2406" s="3">
        <v>1162</v>
      </c>
      <c r="C2406" s="3" t="s">
        <v>3395</v>
      </c>
      <c r="D2406" s="3">
        <v>0.16767039471444081</v>
      </c>
      <c r="E2406" s="3">
        <v>0.60779155502529081</v>
      </c>
      <c r="F2406" s="3">
        <v>0.52348993288590606</v>
      </c>
      <c r="G2406" s="3">
        <v>6.4876957494407153E-2</v>
      </c>
      <c r="H2406" s="3">
        <v>4.9217002237136473E-2</v>
      </c>
      <c r="I2406" s="3">
        <v>0.16331096196868011</v>
      </c>
      <c r="J2406" s="3">
        <v>1.7899252895580559E-2</v>
      </c>
      <c r="K2406" s="3">
        <v>48110.299999999574</v>
      </c>
      <c r="L2406" s="3" t="s">
        <v>13909</v>
      </c>
      <c r="M2406" s="4" t="str">
        <f ca="1">IFERROR(__xludf.DUMMYFUNCTION("REGEXREPLACE(F1163,""\D"", """")"),"#VALUE!")</f>
        <v>#VALUE!</v>
      </c>
    </row>
    <row r="2407" spans="1:13" ht="15.75" customHeight="1">
      <c r="A2407" s="1">
        <v>1162</v>
      </c>
      <c r="B2407" s="3">
        <v>1163</v>
      </c>
      <c r="C2407" s="3" t="s">
        <v>3398</v>
      </c>
      <c r="D2407" s="3">
        <v>0.1441101812746696</v>
      </c>
      <c r="E2407" s="3">
        <v>0.2398301331190765</v>
      </c>
      <c r="F2407" s="3">
        <v>0.61212121212121207</v>
      </c>
      <c r="G2407" s="3">
        <v>7.8787878787878782E-2</v>
      </c>
      <c r="H2407" s="3">
        <v>0.15151515151515149</v>
      </c>
      <c r="I2407" s="3">
        <v>0.2484848484848485</v>
      </c>
      <c r="J2407" s="3">
        <v>2.9445169412408718E-2</v>
      </c>
      <c r="K2407" s="3">
        <v>19142.000000000011</v>
      </c>
      <c r="L2407" s="3" t="s">
        <v>13910</v>
      </c>
      <c r="M2407" s="4" t="str">
        <f ca="1">IFERROR(__xludf.DUMMYFUNCTION("REGEXREPLACE(F1164,""\D"", """")"),"#VALUE!")</f>
        <v>#VALUE!</v>
      </c>
    </row>
    <row r="2408" spans="1:13" ht="15.75" customHeight="1">
      <c r="A2408" s="1">
        <v>1163</v>
      </c>
      <c r="B2408" s="3">
        <v>1164</v>
      </c>
      <c r="C2408" s="3" t="s">
        <v>3401</v>
      </c>
      <c r="D2408" s="3">
        <v>0.23198273155987109</v>
      </c>
      <c r="E2408" s="3">
        <v>0.72492031990225392</v>
      </c>
      <c r="F2408" s="3">
        <v>0.50913838120104438</v>
      </c>
      <c r="G2408" s="3">
        <v>4.960835509138381E-2</v>
      </c>
      <c r="H2408" s="3">
        <v>3.6553524804177548E-2</v>
      </c>
      <c r="I2408" s="3">
        <v>0.12532637075718009</v>
      </c>
      <c r="J2408" s="3">
        <v>1.797396338377524E-2</v>
      </c>
      <c r="K2408" s="3">
        <v>40632.499999999724</v>
      </c>
      <c r="L2408" s="3" t="s">
        <v>13911</v>
      </c>
      <c r="M2408" s="4" t="str">
        <f ca="1">IFERROR(__xludf.DUMMYFUNCTION("REGEXREPLACE(F1165,""\D"", """")"),"#VALUE!")</f>
        <v>#VALUE!</v>
      </c>
    </row>
    <row r="2409" spans="1:13" ht="15.75" customHeight="1">
      <c r="A2409" s="1">
        <v>1164</v>
      </c>
      <c r="B2409" s="3">
        <v>1165</v>
      </c>
      <c r="C2409" s="3" t="s">
        <v>3403</v>
      </c>
      <c r="D2409" s="3">
        <v>0.18802199977138151</v>
      </c>
      <c r="E2409" s="3">
        <v>0.45778625251916011</v>
      </c>
      <c r="F2409" s="3">
        <v>0.48351648351648352</v>
      </c>
      <c r="G2409" s="3">
        <v>7.6923076923076927E-2</v>
      </c>
      <c r="H2409" s="3">
        <v>6.043956043956044E-2</v>
      </c>
      <c r="I2409" s="3">
        <v>0.17582417582417581</v>
      </c>
      <c r="J2409" s="3">
        <v>2.2622540211114029E-2</v>
      </c>
      <c r="K2409" s="3">
        <v>20748.30000000001</v>
      </c>
      <c r="L2409" s="3" t="s">
        <v>13912</v>
      </c>
      <c r="M2409" s="4" t="str">
        <f ca="1">IFERROR(__xludf.DUMMYFUNCTION("REGEXREPLACE(F1166,""\D"", """")"),"#VALUE!")</f>
        <v>#VALUE!</v>
      </c>
    </row>
    <row r="2410" spans="1:13" ht="15.75" customHeight="1">
      <c r="A2410" s="1">
        <v>1166</v>
      </c>
      <c r="B2410" s="3">
        <v>1167</v>
      </c>
      <c r="C2410" s="3" t="s">
        <v>3408</v>
      </c>
      <c r="D2410" s="3">
        <v>0.17866102538585341</v>
      </c>
      <c r="E2410" s="3">
        <v>0.26207615107971721</v>
      </c>
      <c r="F2410" s="3">
        <v>0.62195121951219512</v>
      </c>
      <c r="G2410" s="3">
        <v>7.926829268292683E-2</v>
      </c>
      <c r="H2410" s="3">
        <v>0.1158536585365854</v>
      </c>
      <c r="I2410" s="3">
        <v>0.24695121951219509</v>
      </c>
      <c r="J2410" s="3">
        <v>3.2911370839201391E-2</v>
      </c>
      <c r="K2410" s="3">
        <v>35022.399999999812</v>
      </c>
      <c r="L2410" s="3" t="s">
        <v>13914</v>
      </c>
      <c r="M2410" s="4" t="str">
        <f ca="1">IFERROR(__xludf.DUMMYFUNCTION("REGEXREPLACE(F1168,""\D"", """")"),"#VALUE!")</f>
        <v>#VALUE!</v>
      </c>
    </row>
    <row r="2411" spans="1:13" ht="15.75" customHeight="1">
      <c r="A2411" s="1">
        <v>1170</v>
      </c>
      <c r="B2411" s="3">
        <v>1171</v>
      </c>
      <c r="C2411" s="3" t="s">
        <v>3420</v>
      </c>
      <c r="D2411" s="3">
        <v>0.1538851982596145</v>
      </c>
      <c r="E2411" s="3">
        <v>0.1835844007682671</v>
      </c>
      <c r="F2411" s="3">
        <v>0.59191919191919196</v>
      </c>
      <c r="G2411" s="3">
        <v>7.2727272727272724E-2</v>
      </c>
      <c r="H2411" s="3">
        <v>0.15757575757575759</v>
      </c>
      <c r="I2411" s="3">
        <v>0.27070707070707067</v>
      </c>
      <c r="J2411" s="3">
        <v>3.2567613503435712E-2</v>
      </c>
      <c r="K2411" s="3">
        <v>56294.299999999472</v>
      </c>
      <c r="L2411" s="3" t="s">
        <v>13918</v>
      </c>
      <c r="M2411" s="4" t="str">
        <f ca="1">IFERROR(__xludf.DUMMYFUNCTION("REGEXREPLACE(F1172,""\D"", """")"),"#VALUE!")</f>
        <v>#VALUE!</v>
      </c>
    </row>
    <row r="2412" spans="1:13" ht="15.75" customHeight="1">
      <c r="A2412" s="1">
        <v>1173</v>
      </c>
      <c r="B2412" s="3">
        <v>1174</v>
      </c>
      <c r="C2412" s="3" t="s">
        <v>3431</v>
      </c>
      <c r="D2412" s="3">
        <v>0.16400296172177131</v>
      </c>
      <c r="E2412" s="3">
        <v>0.15959469629594369</v>
      </c>
      <c r="F2412" s="3">
        <v>0.61445783132530118</v>
      </c>
      <c r="G2412" s="3">
        <v>0.108433734939759</v>
      </c>
      <c r="H2412" s="3">
        <v>0.16566265060240959</v>
      </c>
      <c r="I2412" s="3">
        <v>0.28915662650602408</v>
      </c>
      <c r="J2412" s="3">
        <v>4.2729551403189493E-2</v>
      </c>
      <c r="K2412" s="3">
        <v>37007.199999999822</v>
      </c>
      <c r="L2412" s="3" t="s">
        <v>13921</v>
      </c>
      <c r="M2412" s="4" t="str">
        <f ca="1">IFERROR(__xludf.DUMMYFUNCTION("REGEXREPLACE(F1175,""\D"", """")"),"#VALUE!")</f>
        <v>#VALUE!</v>
      </c>
    </row>
    <row r="2413" spans="1:13" ht="15.75" customHeight="1">
      <c r="A2413" s="1">
        <v>1177</v>
      </c>
      <c r="B2413" s="3">
        <v>1178</v>
      </c>
      <c r="C2413" s="3" t="s">
        <v>3445</v>
      </c>
      <c r="D2413" s="3">
        <v>0.17048384328536831</v>
      </c>
      <c r="E2413" s="3">
        <v>0.22375802444128631</v>
      </c>
      <c r="F2413" s="3">
        <v>0.63461538461538458</v>
      </c>
      <c r="G2413" s="3">
        <v>0.12179487179487181</v>
      </c>
      <c r="H2413" s="3">
        <v>9.6153846153846159E-2</v>
      </c>
      <c r="I2413" s="3">
        <v>0.28846153846153838</v>
      </c>
      <c r="J2413" s="3">
        <v>3.4041627179927862E-2</v>
      </c>
      <c r="K2413" s="3">
        <v>17239.500000000018</v>
      </c>
      <c r="L2413" s="3" t="s">
        <v>13925</v>
      </c>
      <c r="M2413" s="4" t="str">
        <f ca="1">IFERROR(__xludf.DUMMYFUNCTION("REGEXREPLACE(F1179,""\D"", """")"),"#VALUE!")</f>
        <v>#VALUE!</v>
      </c>
    </row>
    <row r="2414" spans="1:13" ht="15.75" customHeight="1">
      <c r="A2414" s="1">
        <v>1181</v>
      </c>
      <c r="B2414" s="3">
        <v>1182</v>
      </c>
      <c r="C2414" s="3" t="s">
        <v>3457</v>
      </c>
      <c r="D2414" s="3">
        <v>0.12721876338700039</v>
      </c>
      <c r="E2414" s="3">
        <v>0.46384889303761312</v>
      </c>
      <c r="F2414" s="3">
        <v>0.51428571428571423</v>
      </c>
      <c r="G2414" s="3">
        <v>5.7142857142857141E-2</v>
      </c>
      <c r="H2414" s="3">
        <v>5.3061224489795923E-2</v>
      </c>
      <c r="I2414" s="3">
        <v>0.17959183673469389</v>
      </c>
      <c r="J2414" s="3">
        <v>1.2402788949210449E-2</v>
      </c>
      <c r="K2414" s="3">
        <v>26902</v>
      </c>
      <c r="L2414" s="3" t="s">
        <v>13929</v>
      </c>
      <c r="M2414" s="4" t="str">
        <f ca="1">IFERROR(__xludf.DUMMYFUNCTION("REGEXREPLACE(F1183,""\D"", """")"),"#VALUE!")</f>
        <v>#VALUE!</v>
      </c>
    </row>
    <row r="2415" spans="1:13" ht="15.75" customHeight="1">
      <c r="A2415" s="1">
        <v>1182</v>
      </c>
      <c r="B2415" s="3">
        <v>1183</v>
      </c>
      <c r="C2415" s="3" t="s">
        <v>3459</v>
      </c>
      <c r="D2415" s="3">
        <v>0.24717902340774581</v>
      </c>
      <c r="E2415" s="3">
        <v>0.609666876099901</v>
      </c>
      <c r="F2415" s="3">
        <v>0.42696629213483139</v>
      </c>
      <c r="G2415" s="3">
        <v>3.3707865168539318E-2</v>
      </c>
      <c r="H2415" s="3">
        <v>4.49438202247191E-2</v>
      </c>
      <c r="I2415" s="3">
        <v>0.1348314606741573</v>
      </c>
      <c r="J2415" s="3">
        <v>1.056248232295205E-2</v>
      </c>
      <c r="K2415" s="3">
        <v>9636.3000000000138</v>
      </c>
      <c r="L2415" s="3" t="s">
        <v>13930</v>
      </c>
      <c r="M2415" s="4" t="str">
        <f ca="1">IFERROR(__xludf.DUMMYFUNCTION("REGEXREPLACE(F1184,""\D"", """")"),"#VALUE!")</f>
        <v>#VALUE!</v>
      </c>
    </row>
    <row r="2416" spans="1:13" ht="15.75" customHeight="1">
      <c r="A2416" s="1">
        <v>1183</v>
      </c>
      <c r="B2416" s="3">
        <v>1184</v>
      </c>
      <c r="C2416" s="3" t="s">
        <v>3461</v>
      </c>
      <c r="D2416" s="3">
        <v>0.21122467097956349</v>
      </c>
      <c r="E2416" s="3">
        <v>0.57184613882655821</v>
      </c>
      <c r="F2416" s="3">
        <v>0.45210727969348657</v>
      </c>
      <c r="G2416" s="3">
        <v>4.2145593869731802E-2</v>
      </c>
      <c r="H2416" s="3">
        <v>4.5977011494252873E-2</v>
      </c>
      <c r="I2416" s="3">
        <v>0.1532567049808429</v>
      </c>
      <c r="J2416" s="3">
        <v>1.6014620001627969E-2</v>
      </c>
      <c r="K2416" s="3">
        <v>28456.599999999991</v>
      </c>
      <c r="L2416" s="3" t="s">
        <v>13931</v>
      </c>
      <c r="M2416" s="4" t="str">
        <f ca="1">IFERROR(__xludf.DUMMYFUNCTION("REGEXREPLACE(F1185,""\D"", """")"),"#VALUE!")</f>
        <v>#VALUE!</v>
      </c>
    </row>
    <row r="2417" spans="1:13" ht="15.75" customHeight="1">
      <c r="A2417" s="1">
        <v>1184</v>
      </c>
      <c r="B2417" s="3">
        <v>1185</v>
      </c>
      <c r="C2417" s="3" t="s">
        <v>3463</v>
      </c>
      <c r="D2417" s="3">
        <v>0.25148341052182682</v>
      </c>
      <c r="E2417" s="3">
        <v>0.25453715606764621</v>
      </c>
      <c r="F2417" s="3">
        <v>0.55072463768115942</v>
      </c>
      <c r="G2417" s="3">
        <v>0.12560386473429949</v>
      </c>
      <c r="H2417" s="3">
        <v>9.1787439613526575E-2</v>
      </c>
      <c r="I2417" s="3">
        <v>0.24154589371980681</v>
      </c>
      <c r="J2417" s="3">
        <v>5.0901643606091861E-2</v>
      </c>
      <c r="K2417" s="3">
        <v>23377.200000000012</v>
      </c>
      <c r="L2417" s="3" t="s">
        <v>13932</v>
      </c>
      <c r="M2417" s="4" t="str">
        <f ca="1">IFERROR(__xludf.DUMMYFUNCTION("REGEXREPLACE(F1186,""\D"", """")"),"#VALUE!")</f>
        <v>#VALUE!</v>
      </c>
    </row>
    <row r="2418" spans="1:13" ht="15.75" customHeight="1">
      <c r="A2418" s="1">
        <v>1185</v>
      </c>
      <c r="B2418" s="3">
        <v>1186</v>
      </c>
      <c r="C2418" s="3" t="s">
        <v>3466</v>
      </c>
      <c r="D2418" s="3">
        <v>0.17467958625382629</v>
      </c>
      <c r="E2418" s="3">
        <v>0.23902448216583561</v>
      </c>
      <c r="F2418" s="3">
        <v>0.6</v>
      </c>
      <c r="G2418" s="3">
        <v>0.1165217391304348</v>
      </c>
      <c r="H2418" s="3">
        <v>0.1147826086956522</v>
      </c>
      <c r="I2418" s="3">
        <v>0.26260869565217387</v>
      </c>
      <c r="J2418" s="3">
        <v>3.9636459168402333E-2</v>
      </c>
      <c r="K2418" s="3">
        <v>65142.499999999563</v>
      </c>
      <c r="L2418" s="3" t="s">
        <v>13933</v>
      </c>
      <c r="M2418" s="4" t="str">
        <f ca="1">IFERROR(__xludf.DUMMYFUNCTION("REGEXREPLACE(F1187,""\D"", """")"),"#VALUE!")</f>
        <v>#VALUE!</v>
      </c>
    </row>
    <row r="2419" spans="1:13" ht="15.75" customHeight="1">
      <c r="A2419" s="1">
        <v>1189</v>
      </c>
      <c r="B2419" s="3">
        <v>1190</v>
      </c>
      <c r="C2419" s="3" t="s">
        <v>3478</v>
      </c>
      <c r="D2419" s="3">
        <v>0.2523538044130415</v>
      </c>
      <c r="E2419" s="3">
        <v>0.27954800271677022</v>
      </c>
      <c r="F2419" s="3">
        <v>0.56903765690376573</v>
      </c>
      <c r="G2419" s="3">
        <v>8.7866108786610872E-2</v>
      </c>
      <c r="H2419" s="3">
        <v>0.10878661087866109</v>
      </c>
      <c r="I2419" s="3">
        <v>0.2468619246861925</v>
      </c>
      <c r="J2419" s="3">
        <v>4.6539609729272707E-2</v>
      </c>
      <c r="K2419" s="3">
        <v>26825.700000000012</v>
      </c>
      <c r="L2419" s="3" t="s">
        <v>13937</v>
      </c>
      <c r="M2419" s="4" t="str">
        <f ca="1">IFERROR(__xludf.DUMMYFUNCTION("REGEXREPLACE(F1191,""\D"", """")"),"#VALUE!")</f>
        <v>#VALUE!</v>
      </c>
    </row>
    <row r="2420" spans="1:13" ht="15.75" customHeight="1">
      <c r="A2420" s="1">
        <v>1190</v>
      </c>
      <c r="B2420" s="3">
        <v>1191</v>
      </c>
      <c r="C2420" s="3" t="s">
        <v>3481</v>
      </c>
      <c r="D2420" s="3">
        <v>0.189363039951881</v>
      </c>
      <c r="E2420" s="3">
        <v>0.2122319599593242</v>
      </c>
      <c r="F2420" s="3">
        <v>0.61562499999999998</v>
      </c>
      <c r="G2420" s="3">
        <v>0.109375</v>
      </c>
      <c r="H2420" s="3">
        <v>0.12812499999999999</v>
      </c>
      <c r="I2420" s="3">
        <v>0.27812500000000001</v>
      </c>
      <c r="J2420" s="3">
        <v>4.3352961875781193E-2</v>
      </c>
      <c r="K2420" s="3">
        <v>35256.799999999843</v>
      </c>
      <c r="L2420" s="3" t="s">
        <v>13938</v>
      </c>
      <c r="M2420" s="4" t="str">
        <f ca="1">IFERROR(__xludf.DUMMYFUNCTION("REGEXREPLACE(F1192,""\D"", """")"),"#VALUE!")</f>
        <v>#VALUE!</v>
      </c>
    </row>
    <row r="2421" spans="1:13" ht="15.75" customHeight="1">
      <c r="A2421" s="1">
        <v>1195</v>
      </c>
      <c r="B2421" s="3">
        <v>1196</v>
      </c>
      <c r="C2421" s="3" t="s">
        <v>3495</v>
      </c>
      <c r="D2421" s="3">
        <v>0.15975582257112661</v>
      </c>
      <c r="E2421" s="3">
        <v>0.15422190548553141</v>
      </c>
      <c r="F2421" s="3">
        <v>0.59872611464968151</v>
      </c>
      <c r="G2421" s="3">
        <v>8.2802547770700632E-2</v>
      </c>
      <c r="H2421" s="3">
        <v>0.15286624203821661</v>
      </c>
      <c r="I2421" s="3">
        <v>0.29936305732484081</v>
      </c>
      <c r="J2421" s="3">
        <v>3.3501093995345232E-2</v>
      </c>
      <c r="K2421" s="3">
        <v>18105.300000000021</v>
      </c>
      <c r="L2421" s="3" t="s">
        <v>13943</v>
      </c>
      <c r="M2421" s="4" t="str">
        <f ca="1">IFERROR(__xludf.DUMMYFUNCTION("REGEXREPLACE(F1197,""\D"", """")"),"#VALUE!")</f>
        <v>#VALUE!</v>
      </c>
    </row>
    <row r="2422" spans="1:13" ht="15.75" customHeight="1">
      <c r="A2422" s="1">
        <v>1196</v>
      </c>
      <c r="B2422" s="3">
        <v>1197</v>
      </c>
      <c r="C2422" s="3" t="s">
        <v>3498</v>
      </c>
      <c r="D2422" s="3">
        <v>0.16513896972607819</v>
      </c>
      <c r="E2422" s="3">
        <v>0.15057498911446279</v>
      </c>
      <c r="F2422" s="3">
        <v>0.59832635983263593</v>
      </c>
      <c r="G2422" s="3">
        <v>0.1066945606694561</v>
      </c>
      <c r="H2422" s="3">
        <v>0.14016736401673641</v>
      </c>
      <c r="I2422" s="3">
        <v>0.31171548117154813</v>
      </c>
      <c r="J2422" s="3">
        <v>3.9547537143198377E-2</v>
      </c>
      <c r="K2422" s="3">
        <v>54824.699999999502</v>
      </c>
      <c r="L2422" s="3" t="s">
        <v>13944</v>
      </c>
      <c r="M2422" s="4" t="str">
        <f ca="1">IFERROR(__xludf.DUMMYFUNCTION("REGEXREPLACE(F1198,""\D"", """")"),"#VALUE!")</f>
        <v>#VALUE!</v>
      </c>
    </row>
    <row r="2423" spans="1:13" ht="15.75" customHeight="1">
      <c r="A2423" s="1">
        <v>1197</v>
      </c>
      <c r="B2423" s="3">
        <v>1198</v>
      </c>
      <c r="C2423" s="3" t="s">
        <v>3501</v>
      </c>
      <c r="D2423" s="3">
        <v>0.16950873395303939</v>
      </c>
      <c r="E2423" s="3">
        <v>0.16731486055363209</v>
      </c>
      <c r="F2423" s="3">
        <v>0.58923512747875351</v>
      </c>
      <c r="G2423" s="3">
        <v>9.9150141643059492E-2</v>
      </c>
      <c r="H2423" s="3">
        <v>0.1104815864022663</v>
      </c>
      <c r="I2423" s="3">
        <v>0.26062322946175642</v>
      </c>
      <c r="J2423" s="3">
        <v>3.4225046592761141E-2</v>
      </c>
      <c r="K2423" s="3">
        <v>39074.199999999757</v>
      </c>
      <c r="L2423" s="3" t="s">
        <v>13945</v>
      </c>
      <c r="M2423" s="4" t="str">
        <f ca="1">IFERROR(__xludf.DUMMYFUNCTION("REGEXREPLACE(F1199,""\D"", """")"),"#VALUE!")</f>
        <v>#VALUE!</v>
      </c>
    </row>
    <row r="2424" spans="1:13" ht="15.75" customHeight="1">
      <c r="A2424" s="1">
        <v>1198</v>
      </c>
      <c r="B2424" s="3">
        <v>1199</v>
      </c>
      <c r="C2424" s="3" t="s">
        <v>3504</v>
      </c>
      <c r="D2424" s="3">
        <v>0.17320045494683789</v>
      </c>
      <c r="E2424" s="3">
        <v>0.20302608609043671</v>
      </c>
      <c r="F2424" s="3">
        <v>0.62040816326530612</v>
      </c>
      <c r="G2424" s="3">
        <v>8.9795918367346933E-2</v>
      </c>
      <c r="H2424" s="3">
        <v>0.1224489795918367</v>
      </c>
      <c r="I2424" s="3">
        <v>0.24897959183673471</v>
      </c>
      <c r="J2424" s="3">
        <v>3.4523904032129973E-2</v>
      </c>
      <c r="K2424" s="3">
        <v>25973.899999999969</v>
      </c>
      <c r="L2424" s="3" t="s">
        <v>13946</v>
      </c>
      <c r="M2424" s="4" t="str">
        <f ca="1">IFERROR(__xludf.DUMMYFUNCTION("REGEXREPLACE(F1200,""\D"", """")"),"#VALUE!")</f>
        <v>#VALUE!</v>
      </c>
    </row>
    <row r="2425" spans="1:13" ht="15.75" customHeight="1">
      <c r="A2425" s="1">
        <v>1199</v>
      </c>
      <c r="B2425" s="3">
        <v>1200</v>
      </c>
      <c r="C2425" s="3" t="s">
        <v>3507</v>
      </c>
      <c r="D2425" s="3">
        <v>0.1483941050626448</v>
      </c>
      <c r="E2425" s="3">
        <v>0.1793116077133787</v>
      </c>
      <c r="F2425" s="3">
        <v>0.58620689655172409</v>
      </c>
      <c r="G2425" s="3">
        <v>0.12807881773399021</v>
      </c>
      <c r="H2425" s="3">
        <v>0.1354679802955665</v>
      </c>
      <c r="I2425" s="3">
        <v>0.30295566502463062</v>
      </c>
      <c r="J2425" s="3">
        <v>3.8220618266700687E-2</v>
      </c>
      <c r="K2425" s="3">
        <v>45805.999999999643</v>
      </c>
      <c r="L2425" s="3" t="s">
        <v>13947</v>
      </c>
      <c r="M2425" s="4" t="str">
        <f ca="1">IFERROR(__xludf.DUMMYFUNCTION("REGEXREPLACE(F1201,""\D"", """")"),"#VALUE!")</f>
        <v>#VALUE!</v>
      </c>
    </row>
    <row r="2426" spans="1:13" ht="15.75" customHeight="1">
      <c r="A2426" s="1">
        <v>1200</v>
      </c>
      <c r="B2426" s="3">
        <v>1201</v>
      </c>
      <c r="C2426" s="3" t="s">
        <v>3509</v>
      </c>
      <c r="D2426" s="3">
        <v>0.17473159386268661</v>
      </c>
      <c r="E2426" s="3">
        <v>0.26366910548356209</v>
      </c>
      <c r="F2426" s="3">
        <v>0.60750853242320824</v>
      </c>
      <c r="G2426" s="3">
        <v>9.556313993174062E-2</v>
      </c>
      <c r="H2426" s="3">
        <v>0.1228668941979522</v>
      </c>
      <c r="I2426" s="3">
        <v>0.2696245733788396</v>
      </c>
      <c r="J2426" s="3">
        <v>3.6352432272982259E-2</v>
      </c>
      <c r="K2426" s="3">
        <v>32728.599999999878</v>
      </c>
      <c r="L2426" s="3" t="s">
        <v>13948</v>
      </c>
      <c r="M2426" s="4" t="str">
        <f ca="1">IFERROR(__xludf.DUMMYFUNCTION("REGEXREPLACE(F1202,""\D"", """")"),"#VALUE!")</f>
        <v>#VALUE!</v>
      </c>
    </row>
    <row r="2427" spans="1:13" ht="15.75" customHeight="1">
      <c r="A2427" s="1">
        <v>1201</v>
      </c>
      <c r="B2427" s="3">
        <v>1202</v>
      </c>
      <c r="C2427" s="3" t="s">
        <v>3512</v>
      </c>
      <c r="D2427" s="3">
        <v>0.1356972489750212</v>
      </c>
      <c r="E2427" s="3">
        <v>0.18277512910314131</v>
      </c>
      <c r="F2427" s="3">
        <v>0.62326869806094187</v>
      </c>
      <c r="G2427" s="3">
        <v>0.1024930747922438</v>
      </c>
      <c r="H2427" s="3">
        <v>0.1329639889196676</v>
      </c>
      <c r="I2427" s="3">
        <v>0.2853185595567867</v>
      </c>
      <c r="J2427" s="3">
        <v>3.075185698856776E-2</v>
      </c>
      <c r="K2427" s="3">
        <v>40775.699999999742</v>
      </c>
      <c r="L2427" s="3" t="s">
        <v>13949</v>
      </c>
      <c r="M2427" s="4" t="str">
        <f ca="1">IFERROR(__xludf.DUMMYFUNCTION("REGEXREPLACE(F1203,""\D"", """")"),"#VALUE!")</f>
        <v>#VALUE!</v>
      </c>
    </row>
    <row r="2428" spans="1:13" ht="15.75" customHeight="1">
      <c r="A2428" s="1">
        <v>1202</v>
      </c>
      <c r="B2428" s="3">
        <v>1203</v>
      </c>
      <c r="C2428" s="3" t="s">
        <v>3515</v>
      </c>
      <c r="D2428" s="3">
        <v>0.19576895473198461</v>
      </c>
      <c r="E2428" s="3">
        <v>0.21489724082372141</v>
      </c>
      <c r="F2428" s="3">
        <v>0.56083086053412468</v>
      </c>
      <c r="G2428" s="3">
        <v>9.7922848664688422E-2</v>
      </c>
      <c r="H2428" s="3">
        <v>0.1216617210682493</v>
      </c>
      <c r="I2428" s="3">
        <v>0.26112759643916922</v>
      </c>
      <c r="J2428" s="3">
        <v>4.1260184835386828E-2</v>
      </c>
      <c r="K2428" s="3">
        <v>37973.89999999979</v>
      </c>
      <c r="L2428" s="3" t="s">
        <v>13950</v>
      </c>
      <c r="M2428" s="4" t="str">
        <f ca="1">IFERROR(__xludf.DUMMYFUNCTION("REGEXREPLACE(F1204,""\D"", """")"),"#VALUE!")</f>
        <v>#VALUE!</v>
      </c>
    </row>
    <row r="2429" spans="1:13" ht="15.75" customHeight="1">
      <c r="A2429" s="1">
        <v>1203</v>
      </c>
      <c r="B2429" s="3">
        <v>1204</v>
      </c>
      <c r="C2429" s="3" t="s">
        <v>3518</v>
      </c>
      <c r="D2429" s="3">
        <v>0.1735339507822819</v>
      </c>
      <c r="E2429" s="3">
        <v>0.16211418189548771</v>
      </c>
      <c r="F2429" s="3">
        <v>0.59395973154362414</v>
      </c>
      <c r="G2429" s="3">
        <v>0.1107382550335571</v>
      </c>
      <c r="H2429" s="3">
        <v>0.12751677852348989</v>
      </c>
      <c r="I2429" s="3">
        <v>0.29194630872483218</v>
      </c>
      <c r="J2429" s="3">
        <v>3.9784380892502698E-2</v>
      </c>
      <c r="K2429" s="3">
        <v>32981.399999999878</v>
      </c>
      <c r="L2429" s="3" t="s">
        <v>13951</v>
      </c>
      <c r="M2429" s="4" t="str">
        <f ca="1">IFERROR(__xludf.DUMMYFUNCTION("REGEXREPLACE(F1205,""\D"", """")"),"#VALUE!")</f>
        <v>#VALUE!</v>
      </c>
    </row>
    <row r="2430" spans="1:13" ht="15.75" customHeight="1">
      <c r="A2430" s="1">
        <v>1204</v>
      </c>
      <c r="B2430" s="3">
        <v>1205</v>
      </c>
      <c r="C2430" s="3" t="s">
        <v>3521</v>
      </c>
      <c r="D2430" s="3">
        <v>0.15423983636086219</v>
      </c>
      <c r="E2430" s="3">
        <v>0.16837102120355851</v>
      </c>
      <c r="F2430" s="3">
        <v>0.61924686192468614</v>
      </c>
      <c r="G2430" s="3">
        <v>9.832635983263599E-2</v>
      </c>
      <c r="H2430" s="3">
        <v>0.14644351464435151</v>
      </c>
      <c r="I2430" s="3">
        <v>0.29288702928870292</v>
      </c>
      <c r="J2430" s="3">
        <v>3.6250202531332001E-2</v>
      </c>
      <c r="K2430" s="3">
        <v>53120.499999999513</v>
      </c>
      <c r="L2430" s="3" t="s">
        <v>13952</v>
      </c>
      <c r="M2430" s="4" t="str">
        <f ca="1">IFERROR(__xludf.DUMMYFUNCTION("REGEXREPLACE(F1206,""\D"", """")"),"#VALUE!")</f>
        <v>#VALUE!</v>
      </c>
    </row>
    <row r="2431" spans="1:13" ht="15.75" customHeight="1">
      <c r="A2431" s="1">
        <v>1205</v>
      </c>
      <c r="B2431" s="3">
        <v>1206</v>
      </c>
      <c r="C2431" s="3" t="s">
        <v>3524</v>
      </c>
      <c r="D2431" s="3">
        <v>0.1740267933585869</v>
      </c>
      <c r="E2431" s="3">
        <v>0.21658034066506221</v>
      </c>
      <c r="F2431" s="3">
        <v>0.61250000000000004</v>
      </c>
      <c r="G2431" s="3">
        <v>8.7499999999999994E-2</v>
      </c>
      <c r="H2431" s="3">
        <v>0.14374999999999999</v>
      </c>
      <c r="I2431" s="3">
        <v>0.27500000000000002</v>
      </c>
      <c r="J2431" s="3">
        <v>3.6340145651199432E-2</v>
      </c>
      <c r="K2431" s="3">
        <v>18235.30000000001</v>
      </c>
      <c r="L2431" s="3" t="s">
        <v>13953</v>
      </c>
      <c r="M2431" s="4" t="str">
        <f ca="1">IFERROR(__xludf.DUMMYFUNCTION("REGEXREPLACE(F1207,""\D"", """")"),"#VALUE!")</f>
        <v>#VALUE!</v>
      </c>
    </row>
    <row r="2432" spans="1:13" ht="15.75" customHeight="1">
      <c r="A2432" s="1">
        <v>1207</v>
      </c>
      <c r="B2432" s="3">
        <v>1208</v>
      </c>
      <c r="C2432" s="3" t="s">
        <v>3529</v>
      </c>
      <c r="D2432" s="3">
        <v>0.23577657836497001</v>
      </c>
      <c r="E2432" s="3">
        <v>0.36569498061339029</v>
      </c>
      <c r="F2432" s="3">
        <v>0.49079754601226988</v>
      </c>
      <c r="G2432" s="3">
        <v>9.815950920245399E-2</v>
      </c>
      <c r="H2432" s="3">
        <v>7.3619631901840496E-2</v>
      </c>
      <c r="I2432" s="3">
        <v>0.20245398773006129</v>
      </c>
      <c r="J2432" s="3">
        <v>3.6088452958004558E-2</v>
      </c>
      <c r="K2432" s="3">
        <v>17820.3</v>
      </c>
      <c r="L2432" s="3" t="s">
        <v>13955</v>
      </c>
      <c r="M2432" s="4" t="str">
        <f ca="1">IFERROR(__xludf.DUMMYFUNCTION("REGEXREPLACE(F1209,""\D"", """")"),"#VALUE!")</f>
        <v>#VALUE!</v>
      </c>
    </row>
    <row r="2433" spans="1:13" ht="15.75" customHeight="1">
      <c r="A2433" s="1">
        <v>1209</v>
      </c>
      <c r="B2433" s="3">
        <v>1210</v>
      </c>
      <c r="C2433" s="3" t="s">
        <v>3534</v>
      </c>
      <c r="D2433" s="3">
        <v>0.13046625270492571</v>
      </c>
      <c r="E2433" s="3">
        <v>0.18877886108607811</v>
      </c>
      <c r="F2433" s="3">
        <v>0.63265306122448983</v>
      </c>
      <c r="G2433" s="3">
        <v>0.12925170068027211</v>
      </c>
      <c r="H2433" s="3">
        <v>0.1224489795918367</v>
      </c>
      <c r="I2433" s="3">
        <v>0.2857142857142857</v>
      </c>
      <c r="J2433" s="3">
        <v>3.0617140902850389E-2</v>
      </c>
      <c r="K2433" s="3">
        <v>16364.800000000039</v>
      </c>
      <c r="L2433" s="3" t="s">
        <v>13957</v>
      </c>
      <c r="M2433" s="4" t="str">
        <f ca="1">IFERROR(__xludf.DUMMYFUNCTION("REGEXREPLACE(F1211,""\D"", """")"),"#VALUE!")</f>
        <v>#VALUE!</v>
      </c>
    </row>
    <row r="2434" spans="1:13" ht="15.75" customHeight="1">
      <c r="A2434" s="1">
        <v>1214</v>
      </c>
      <c r="B2434" s="3">
        <v>1215</v>
      </c>
      <c r="C2434" s="3" t="s">
        <v>3549</v>
      </c>
      <c r="D2434" s="3">
        <v>0.21458247206491929</v>
      </c>
      <c r="E2434" s="3">
        <v>0.68766171359196615</v>
      </c>
      <c r="F2434" s="3">
        <v>0.49044585987261152</v>
      </c>
      <c r="G2434" s="3">
        <v>6.1571125265392782E-2</v>
      </c>
      <c r="H2434" s="3">
        <v>2.9723991507431002E-2</v>
      </c>
      <c r="I2434" s="3">
        <v>0.1358811040339703</v>
      </c>
      <c r="J2434" s="3">
        <v>1.773577817394098E-2</v>
      </c>
      <c r="K2434" s="3">
        <v>51055.29999999953</v>
      </c>
      <c r="L2434" s="3" t="s">
        <v>13962</v>
      </c>
      <c r="M2434" s="4" t="str">
        <f ca="1">IFERROR(__xludf.DUMMYFUNCTION("REGEXREPLACE(F1216,""\D"", """")"),"#VALUE!")</f>
        <v>#VALUE!</v>
      </c>
    </row>
    <row r="2435" spans="1:13" ht="15.75" customHeight="1">
      <c r="A2435" s="1">
        <v>1216</v>
      </c>
      <c r="B2435" s="3">
        <v>1217</v>
      </c>
      <c r="C2435" s="3" t="s">
        <v>3554</v>
      </c>
      <c r="D2435" s="3">
        <v>0.1209435982467211</v>
      </c>
      <c r="E2435" s="3">
        <v>0.2137934473180888</v>
      </c>
      <c r="F2435" s="3">
        <v>0.62876254180602009</v>
      </c>
      <c r="G2435" s="3">
        <v>8.0267558528428096E-2</v>
      </c>
      <c r="H2435" s="3">
        <v>0.12709030100334451</v>
      </c>
      <c r="I2435" s="3">
        <v>0.25752508361204007</v>
      </c>
      <c r="J2435" s="3">
        <v>2.3481135775805139E-2</v>
      </c>
      <c r="K2435" s="3">
        <v>31803.699999999899</v>
      </c>
      <c r="L2435" s="3" t="s">
        <v>13964</v>
      </c>
      <c r="M2435" s="4" t="str">
        <f ca="1">IFERROR(__xludf.DUMMYFUNCTION("REGEXREPLACE(F1218,""\D"", """")"),"#VALUE!")</f>
        <v>#VALUE!</v>
      </c>
    </row>
    <row r="2436" spans="1:13" ht="15.75" customHeight="1">
      <c r="A2436" s="1">
        <v>1218</v>
      </c>
      <c r="B2436" s="3">
        <v>1219</v>
      </c>
      <c r="C2436" s="3" t="s">
        <v>3560</v>
      </c>
      <c r="D2436" s="3">
        <v>0.19707573371157561</v>
      </c>
      <c r="E2436" s="3">
        <v>0.20360078217961181</v>
      </c>
      <c r="F2436" s="3">
        <v>0.63087248322147649</v>
      </c>
      <c r="G2436" s="3">
        <v>0.13422818791946309</v>
      </c>
      <c r="H2436" s="3">
        <v>0.1208053691275168</v>
      </c>
      <c r="I2436" s="3">
        <v>0.3087248322147651</v>
      </c>
      <c r="J2436" s="3">
        <v>4.6917876436051657E-2</v>
      </c>
      <c r="K2436" s="3">
        <v>16993.70000000003</v>
      </c>
      <c r="L2436" s="3" t="s">
        <v>13966</v>
      </c>
      <c r="M2436" s="4" t="str">
        <f ca="1">IFERROR(__xludf.DUMMYFUNCTION("REGEXREPLACE(F1220,""\D"", """")"),"#VALUE!")</f>
        <v>#VALUE!</v>
      </c>
    </row>
    <row r="2437" spans="1:13" ht="15.75" customHeight="1">
      <c r="A2437" s="1">
        <v>1221</v>
      </c>
      <c r="B2437" s="3">
        <v>1222</v>
      </c>
      <c r="C2437" s="3" t="s">
        <v>3569</v>
      </c>
      <c r="D2437" s="3">
        <v>0.18798144784711979</v>
      </c>
      <c r="E2437" s="3">
        <v>0.37481048842044812</v>
      </c>
      <c r="F2437" s="3">
        <v>0.57040998217468808</v>
      </c>
      <c r="G2437" s="3">
        <v>9.2691622103386814E-2</v>
      </c>
      <c r="H2437" s="3">
        <v>8.9126559714795009E-2</v>
      </c>
      <c r="I2437" s="3">
        <v>0.2156862745098039</v>
      </c>
      <c r="J2437" s="3">
        <v>3.3252640599623601E-2</v>
      </c>
      <c r="K2437" s="3">
        <v>61715.599999999533</v>
      </c>
      <c r="L2437" s="3" t="s">
        <v>13969</v>
      </c>
      <c r="M2437" s="4" t="str">
        <f ca="1">IFERROR(__xludf.DUMMYFUNCTION("REGEXREPLACE(F1223,""\D"", """")"),"#VALUE!")</f>
        <v>#VALUE!</v>
      </c>
    </row>
    <row r="2438" spans="1:13" ht="15.75" customHeight="1">
      <c r="A2438" s="1">
        <v>1222</v>
      </c>
      <c r="B2438" s="3">
        <v>1223</v>
      </c>
      <c r="C2438" s="3" t="s">
        <v>3571</v>
      </c>
      <c r="D2438" s="3">
        <v>0.13602836394045029</v>
      </c>
      <c r="E2438" s="3">
        <v>0.28002662912259091</v>
      </c>
      <c r="F2438" s="3">
        <v>0.6123778501628665</v>
      </c>
      <c r="G2438" s="3">
        <v>0.11400651465798051</v>
      </c>
      <c r="H2438" s="3">
        <v>6.5146579804560262E-2</v>
      </c>
      <c r="I2438" s="3">
        <v>0.2280130293159609</v>
      </c>
      <c r="J2438" s="3">
        <v>2.2503380831699001E-2</v>
      </c>
      <c r="K2438" s="3">
        <v>33497.199999999873</v>
      </c>
      <c r="L2438" s="3" t="s">
        <v>13970</v>
      </c>
      <c r="M2438" s="4" t="str">
        <f ca="1">IFERROR(__xludf.DUMMYFUNCTION("REGEXREPLACE(F1224,""\D"", """")"),"#VALUE!")</f>
        <v>#VALUE!</v>
      </c>
    </row>
    <row r="2439" spans="1:13" ht="15.75" customHeight="1">
      <c r="A2439" s="1">
        <v>1223</v>
      </c>
      <c r="B2439" s="3">
        <v>1224</v>
      </c>
      <c r="C2439" s="3" t="s">
        <v>3574</v>
      </c>
      <c r="D2439" s="3">
        <v>9.0093390365415679E-2</v>
      </c>
      <c r="E2439" s="3">
        <v>0.63711024883138445</v>
      </c>
      <c r="F2439" s="3">
        <v>0.42748091603053429</v>
      </c>
      <c r="G2439" s="3">
        <v>7.6335877862595422E-2</v>
      </c>
      <c r="H2439" s="3">
        <v>2.2900763358778629E-2</v>
      </c>
      <c r="I2439" s="3">
        <v>0.14503816793893129</v>
      </c>
      <c r="J2439" s="3">
        <v>6.3829983425872771E-3</v>
      </c>
      <c r="K2439" s="3">
        <v>14506.20000000003</v>
      </c>
      <c r="L2439" s="3" t="s">
        <v>13971</v>
      </c>
      <c r="M2439" s="4" t="str">
        <f ca="1">IFERROR(__xludf.DUMMYFUNCTION("REGEXREPLACE(F1225,""\D"", """")"),"#VALUE!")</f>
        <v>#VALUE!</v>
      </c>
    </row>
    <row r="2440" spans="1:13" ht="15.75" customHeight="1">
      <c r="A2440" s="1">
        <v>1224</v>
      </c>
      <c r="B2440" s="3">
        <v>1225</v>
      </c>
      <c r="C2440" s="3" t="s">
        <v>3576</v>
      </c>
      <c r="D2440" s="3">
        <v>0.14186945663002309</v>
      </c>
      <c r="E2440" s="3">
        <v>0.2327923134118953</v>
      </c>
      <c r="F2440" s="3">
        <v>0.58560311284046696</v>
      </c>
      <c r="G2440" s="3">
        <v>0.1206225680933852</v>
      </c>
      <c r="H2440" s="3">
        <v>0.1245136186770428</v>
      </c>
      <c r="I2440" s="3">
        <v>0.27042801556420232</v>
      </c>
      <c r="J2440" s="3">
        <v>3.4093158179644791E-2</v>
      </c>
      <c r="K2440" s="3">
        <v>57498.599999999453</v>
      </c>
      <c r="L2440" s="3" t="s">
        <v>13972</v>
      </c>
      <c r="M2440" s="4" t="str">
        <f ca="1">IFERROR(__xludf.DUMMYFUNCTION("REGEXREPLACE(F1226,""\D"", """")"),"#VALUE!")</f>
        <v>#VALUE!</v>
      </c>
    </row>
    <row r="2441" spans="1:13" ht="15.75" customHeight="1">
      <c r="A2441" s="1">
        <v>1226</v>
      </c>
      <c r="B2441" s="3">
        <v>1227</v>
      </c>
      <c r="C2441" s="3" t="s">
        <v>3582</v>
      </c>
      <c r="D2441" s="3">
        <v>0.1650160905603506</v>
      </c>
      <c r="E2441" s="3">
        <v>0.28411100705186337</v>
      </c>
      <c r="F2441" s="3">
        <v>0.64</v>
      </c>
      <c r="G2441" s="3">
        <v>6.9090909090909092E-2</v>
      </c>
      <c r="H2441" s="3">
        <v>0.12727272727272729</v>
      </c>
      <c r="I2441" s="3">
        <v>0.25818181818181818</v>
      </c>
      <c r="J2441" s="3">
        <v>2.9692925356919701E-2</v>
      </c>
      <c r="K2441" s="3">
        <v>30828.299999999919</v>
      </c>
      <c r="L2441" s="3" t="s">
        <v>13974</v>
      </c>
      <c r="M2441" s="4" t="str">
        <f ca="1">IFERROR(__xludf.DUMMYFUNCTION("REGEXREPLACE(F1228,""\D"", """")"),"#VALUE!")</f>
        <v>#VALUE!</v>
      </c>
    </row>
    <row r="2442" spans="1:13" ht="15.75" customHeight="1">
      <c r="A2442" s="1">
        <v>1227</v>
      </c>
      <c r="B2442" s="3">
        <v>1228</v>
      </c>
      <c r="C2442" s="3" t="s">
        <v>3585</v>
      </c>
      <c r="D2442" s="3">
        <v>0.15058772732878509</v>
      </c>
      <c r="E2442" s="3">
        <v>0.2094281630260996</v>
      </c>
      <c r="F2442" s="3">
        <v>0.64561403508771931</v>
      </c>
      <c r="G2442" s="3">
        <v>9.4736842105263161E-2</v>
      </c>
      <c r="H2442" s="3">
        <v>0.14035087719298239</v>
      </c>
      <c r="I2442" s="3">
        <v>0.25964912280701752</v>
      </c>
      <c r="J2442" s="3">
        <v>3.3441291145628389E-2</v>
      </c>
      <c r="K2442" s="3">
        <v>31427.19999999991</v>
      </c>
      <c r="L2442" s="3" t="s">
        <v>13975</v>
      </c>
      <c r="M2442" s="4" t="str">
        <f ca="1">IFERROR(__xludf.DUMMYFUNCTION("REGEXREPLACE(F1229,""\D"", """")"),"#VALUE!")</f>
        <v>#VALUE!</v>
      </c>
    </row>
    <row r="2443" spans="1:13" ht="15.75" customHeight="1">
      <c r="A2443" s="1">
        <v>1229</v>
      </c>
      <c r="B2443" s="3">
        <v>1230</v>
      </c>
      <c r="C2443" s="3" t="s">
        <v>3591</v>
      </c>
      <c r="D2443" s="3">
        <v>0.1362715978394004</v>
      </c>
      <c r="E2443" s="3">
        <v>0.2582054684522152</v>
      </c>
      <c r="F2443" s="3">
        <v>0.60897435897435892</v>
      </c>
      <c r="G2443" s="3">
        <v>9.9358974358974353E-2</v>
      </c>
      <c r="H2443" s="3">
        <v>0.1153846153846154</v>
      </c>
      <c r="I2443" s="3">
        <v>0.25320512820512819</v>
      </c>
      <c r="J2443" s="3">
        <v>2.8049944607374571E-2</v>
      </c>
      <c r="K2443" s="3">
        <v>33744.699999999837</v>
      </c>
      <c r="L2443" s="3" t="s">
        <v>13977</v>
      </c>
      <c r="M2443" s="4" t="str">
        <f ca="1">IFERROR(__xludf.DUMMYFUNCTION("REGEXREPLACE(F1231,""\D"", """")"),"#VALUE!")</f>
        <v>#VALUE!</v>
      </c>
    </row>
    <row r="2444" spans="1:13" ht="15.75" customHeight="1">
      <c r="A2444" s="1">
        <v>1231</v>
      </c>
      <c r="B2444" s="3">
        <v>1232</v>
      </c>
      <c r="C2444" s="3" t="s">
        <v>3596</v>
      </c>
      <c r="D2444" s="3">
        <v>0.1359550813965596</v>
      </c>
      <c r="E2444" s="3">
        <v>0.27455285154165748</v>
      </c>
      <c r="F2444" s="3">
        <v>0.55899419729206967</v>
      </c>
      <c r="G2444" s="3">
        <v>7.9303675048355893E-2</v>
      </c>
      <c r="H2444" s="3">
        <v>0.1102514506769826</v>
      </c>
      <c r="I2444" s="3">
        <v>0.25145067698259188</v>
      </c>
      <c r="J2444" s="3">
        <v>2.479769317639376E-2</v>
      </c>
      <c r="K2444" s="3">
        <v>58169.399999999441</v>
      </c>
      <c r="L2444" s="3" t="s">
        <v>13979</v>
      </c>
      <c r="M2444" s="4" t="str">
        <f ca="1">IFERROR(__xludf.DUMMYFUNCTION("REGEXREPLACE(F1233,""\D"", """")"),"#VALUE!")</f>
        <v>#VALUE!</v>
      </c>
    </row>
    <row r="2445" spans="1:13" ht="15.75" customHeight="1">
      <c r="A2445" s="1">
        <v>1232</v>
      </c>
      <c r="B2445" s="3">
        <v>1233</v>
      </c>
      <c r="C2445" s="3" t="s">
        <v>3598</v>
      </c>
      <c r="D2445" s="3">
        <v>0.2431591945007027</v>
      </c>
      <c r="E2445" s="3">
        <v>0.79891730776845848</v>
      </c>
      <c r="F2445" s="3">
        <v>0.49624060150375943</v>
      </c>
      <c r="G2445" s="3">
        <v>6.0150375939849621E-2</v>
      </c>
      <c r="H2445" s="3">
        <v>3.007518796992481E-2</v>
      </c>
      <c r="I2445" s="3">
        <v>0.13032581453634079</v>
      </c>
      <c r="J2445" s="3">
        <v>1.9584031326442292E-2</v>
      </c>
      <c r="K2445" s="3">
        <v>43531.599999999693</v>
      </c>
      <c r="L2445" s="3" t="s">
        <v>13980</v>
      </c>
      <c r="M2445" s="4" t="str">
        <f ca="1">IFERROR(__xludf.DUMMYFUNCTION("REGEXREPLACE(F1234,""\D"", """")"),"#VALUE!")</f>
        <v>#VALUE!</v>
      </c>
    </row>
    <row r="2446" spans="1:13" ht="15.75" customHeight="1">
      <c r="A2446" s="1">
        <v>1234</v>
      </c>
      <c r="B2446" s="3">
        <v>1235</v>
      </c>
      <c r="C2446" s="3" t="s">
        <v>3603</v>
      </c>
      <c r="D2446" s="3">
        <v>0.20544903364238001</v>
      </c>
      <c r="E2446" s="3">
        <v>0.1236603404504673</v>
      </c>
      <c r="F2446" s="3">
        <v>0.63829787234042556</v>
      </c>
      <c r="G2446" s="3">
        <v>0.15957446808510639</v>
      </c>
      <c r="H2446" s="3">
        <v>0.1170212765957447</v>
      </c>
      <c r="I2446" s="3">
        <v>0.30851063829787229</v>
      </c>
      <c r="J2446" s="3">
        <v>5.077169405917098E-2</v>
      </c>
      <c r="K2446" s="3">
        <v>10568.50000000002</v>
      </c>
      <c r="L2446" s="3" t="s">
        <v>13982</v>
      </c>
      <c r="M2446" s="4" t="str">
        <f ca="1">IFERROR(__xludf.DUMMYFUNCTION("REGEXREPLACE(F1236,""\D"", """")"),"#VALUE!")</f>
        <v>#VALUE!</v>
      </c>
    </row>
    <row r="2447" spans="1:13" ht="15.75" customHeight="1">
      <c r="A2447" s="1">
        <v>1241</v>
      </c>
      <c r="B2447" s="3">
        <v>1242</v>
      </c>
      <c r="C2447" s="3" t="s">
        <v>3624</v>
      </c>
      <c r="D2447" s="3">
        <v>0.21395223229529031</v>
      </c>
      <c r="E2447" s="3">
        <v>0.21757150407716</v>
      </c>
      <c r="F2447" s="3">
        <v>0.57407407407407407</v>
      </c>
      <c r="G2447" s="3">
        <v>0.12037037037037041</v>
      </c>
      <c r="H2447" s="3">
        <v>0.125</v>
      </c>
      <c r="I2447" s="3">
        <v>0.28703703703703698</v>
      </c>
      <c r="J2447" s="3">
        <v>5.0019057785980418E-2</v>
      </c>
      <c r="K2447" s="3">
        <v>23692.499999999989</v>
      </c>
      <c r="L2447" s="3" t="s">
        <v>13989</v>
      </c>
      <c r="M2447" s="4" t="str">
        <f ca="1">IFERROR(__xludf.DUMMYFUNCTION("REGEXREPLACE(F1243,""\D"", """")"),"#VALUE!")</f>
        <v>#VALUE!</v>
      </c>
    </row>
    <row r="2448" spans="1:13" ht="15.75" customHeight="1">
      <c r="A2448" s="1">
        <v>1243</v>
      </c>
      <c r="B2448" s="3">
        <v>1244</v>
      </c>
      <c r="C2448" s="3" t="s">
        <v>3629</v>
      </c>
      <c r="D2448" s="3">
        <v>0.2082123655542501</v>
      </c>
      <c r="E2448" s="3">
        <v>0.70081331095394761</v>
      </c>
      <c r="F2448" s="3">
        <v>0.51724137931034486</v>
      </c>
      <c r="G2448" s="3">
        <v>6.2068965517241378E-2</v>
      </c>
      <c r="H2448" s="3">
        <v>4.3678160919540229E-2</v>
      </c>
      <c r="I2448" s="3">
        <v>0.1402298850574713</v>
      </c>
      <c r="J2448" s="3">
        <v>2.0393379934349538E-2</v>
      </c>
      <c r="K2448" s="3">
        <v>46649.999999999607</v>
      </c>
      <c r="L2448" s="3" t="s">
        <v>13991</v>
      </c>
      <c r="M2448" s="4" t="str">
        <f ca="1">IFERROR(__xludf.DUMMYFUNCTION("REGEXREPLACE(F1245,""\D"", """")"),"#VALUE!")</f>
        <v>#VALUE!</v>
      </c>
    </row>
    <row r="2449" spans="1:13" ht="15.75" customHeight="1">
      <c r="A2449" s="1">
        <v>1245</v>
      </c>
      <c r="B2449" s="3">
        <v>1246</v>
      </c>
      <c r="C2449" s="3" t="s">
        <v>3636</v>
      </c>
      <c r="D2449" s="3">
        <v>0.16462708813548449</v>
      </c>
      <c r="E2449" s="3">
        <v>0.43554476675228482</v>
      </c>
      <c r="F2449" s="3">
        <v>0.47826086956521741</v>
      </c>
      <c r="G2449" s="3">
        <v>7.9051383399209488E-2</v>
      </c>
      <c r="H2449" s="3">
        <v>4.7430830039525688E-2</v>
      </c>
      <c r="I2449" s="3">
        <v>0.19367588932806321</v>
      </c>
      <c r="J2449" s="3">
        <v>1.852606316518338E-2</v>
      </c>
      <c r="K2449" s="3">
        <v>29074.999999999989</v>
      </c>
      <c r="L2449" s="3" t="s">
        <v>13993</v>
      </c>
      <c r="M2449" s="4" t="str">
        <f ca="1">IFERROR(__xludf.DUMMYFUNCTION("REGEXREPLACE(F1247,""\D"", """")"),"#VALUE!")</f>
        <v>#VALUE!</v>
      </c>
    </row>
    <row r="2450" spans="1:13" ht="15.75" customHeight="1">
      <c r="A2450" s="1">
        <v>1248</v>
      </c>
      <c r="B2450" s="3">
        <v>1249</v>
      </c>
      <c r="C2450" s="3" t="s">
        <v>3644</v>
      </c>
      <c r="D2450" s="3">
        <v>0.26865508261867432</v>
      </c>
      <c r="E2450" s="3">
        <v>0.53999291529869986</v>
      </c>
      <c r="F2450" s="3">
        <v>0.51985559566786999</v>
      </c>
      <c r="G2450" s="3">
        <v>6.4981949458483748E-2</v>
      </c>
      <c r="H2450" s="3">
        <v>6.1371841155234648E-2</v>
      </c>
      <c r="I2450" s="3">
        <v>0.16967509025270761</v>
      </c>
      <c r="J2450" s="3">
        <v>3.100409012657063E-2</v>
      </c>
      <c r="K2450" s="3">
        <v>30338.199999999921</v>
      </c>
      <c r="L2450" s="3" t="s">
        <v>13996</v>
      </c>
      <c r="M2450" s="4" t="str">
        <f ca="1">IFERROR(__xludf.DUMMYFUNCTION("REGEXREPLACE(F1250,""\D"", """")"),"#VALUE!")</f>
        <v>#VALUE!</v>
      </c>
    </row>
    <row r="2451" spans="1:13" ht="15.75" customHeight="1">
      <c r="A2451" s="1">
        <v>1251</v>
      </c>
      <c r="B2451" s="3">
        <v>1252</v>
      </c>
      <c r="C2451" s="3" t="s">
        <v>3652</v>
      </c>
      <c r="D2451" s="3">
        <v>0.18051498888202491</v>
      </c>
      <c r="E2451" s="3">
        <v>0.14080194649517161</v>
      </c>
      <c r="F2451" s="3">
        <v>0.64873417721518989</v>
      </c>
      <c r="G2451" s="3">
        <v>0.13291139240506331</v>
      </c>
      <c r="H2451" s="3">
        <v>0.14556962025316461</v>
      </c>
      <c r="I2451" s="3">
        <v>0.31645569620253172</v>
      </c>
      <c r="J2451" s="3">
        <v>4.8883376300630908E-2</v>
      </c>
      <c r="K2451" s="3">
        <v>35556.59999999986</v>
      </c>
      <c r="L2451" s="3" t="s">
        <v>13999</v>
      </c>
      <c r="M2451" s="4" t="str">
        <f ca="1">IFERROR(__xludf.DUMMYFUNCTION("REGEXREPLACE(F1253,""\D"", """")"),"#VALUE!")</f>
        <v>#VALUE!</v>
      </c>
    </row>
    <row r="2452" spans="1:13" ht="15.75" customHeight="1">
      <c r="A2452" s="1">
        <v>1255</v>
      </c>
      <c r="B2452" s="3">
        <v>1256</v>
      </c>
      <c r="C2452" s="3" t="s">
        <v>3664</v>
      </c>
      <c r="D2452" s="3">
        <v>0.14406847985681889</v>
      </c>
      <c r="E2452" s="3">
        <v>8.2411122672616757E-2</v>
      </c>
      <c r="F2452" s="3">
        <v>0.58995815899581594</v>
      </c>
      <c r="G2452" s="3">
        <v>0.13807531380753141</v>
      </c>
      <c r="H2452" s="3">
        <v>0.17154811715481169</v>
      </c>
      <c r="I2452" s="3">
        <v>0.33891213389121339</v>
      </c>
      <c r="J2452" s="3">
        <v>4.2957992143281859E-2</v>
      </c>
      <c r="K2452" s="3">
        <v>27113.999999999982</v>
      </c>
      <c r="L2452" s="3" t="s">
        <v>14003</v>
      </c>
      <c r="M2452" s="4" t="str">
        <f ca="1">IFERROR(__xludf.DUMMYFUNCTION("REGEXREPLACE(F1257,""\D"", """")"),"#VALUE!")</f>
        <v>#VALUE!</v>
      </c>
    </row>
    <row r="2453" spans="1:13" ht="15.75" customHeight="1">
      <c r="A2453" s="1">
        <v>1257</v>
      </c>
      <c r="B2453" s="3">
        <v>1258</v>
      </c>
      <c r="C2453" s="3" t="s">
        <v>3669</v>
      </c>
      <c r="D2453" s="3">
        <v>0.19284178441945279</v>
      </c>
      <c r="E2453" s="3">
        <v>0.52472933667336774</v>
      </c>
      <c r="F2453" s="3">
        <v>0.49430523917995439</v>
      </c>
      <c r="G2453" s="3">
        <v>5.6947608200455579E-2</v>
      </c>
      <c r="H2453" s="3">
        <v>5.2391799544419138E-2</v>
      </c>
      <c r="I2453" s="3">
        <v>0.1662870159453303</v>
      </c>
      <c r="J2453" s="3">
        <v>1.972223795181224E-2</v>
      </c>
      <c r="K2453" s="3">
        <v>48281.599999999598</v>
      </c>
      <c r="L2453" s="3" t="s">
        <v>14005</v>
      </c>
      <c r="M2453" s="4" t="str">
        <f ca="1">IFERROR(__xludf.DUMMYFUNCTION("REGEXREPLACE(F1259,""\D"", """")"),"#VALUE!")</f>
        <v>#VALUE!</v>
      </c>
    </row>
    <row r="2454" spans="1:13" ht="15.75" customHeight="1">
      <c r="A2454" s="1">
        <v>1258</v>
      </c>
      <c r="B2454" s="3">
        <v>1259</v>
      </c>
      <c r="C2454" s="3" t="s">
        <v>3672</v>
      </c>
      <c r="D2454" s="3">
        <v>0.16394376361444549</v>
      </c>
      <c r="E2454" s="3">
        <v>0.25270065026373378</v>
      </c>
      <c r="F2454" s="3">
        <v>0.60579710144927534</v>
      </c>
      <c r="G2454" s="3">
        <v>8.6956521739130432E-2</v>
      </c>
      <c r="H2454" s="3">
        <v>0.1333333333333333</v>
      </c>
      <c r="I2454" s="3">
        <v>0.25797101449275361</v>
      </c>
      <c r="J2454" s="3">
        <v>3.4186778264401453E-2</v>
      </c>
      <c r="K2454" s="3">
        <v>36753.499999999782</v>
      </c>
      <c r="L2454" s="3" t="s">
        <v>14006</v>
      </c>
      <c r="M2454" s="4" t="str">
        <f ca="1">IFERROR(__xludf.DUMMYFUNCTION("REGEXREPLACE(F1260,""\D"", """")"),"#VALUE!")</f>
        <v>#VALUE!</v>
      </c>
    </row>
    <row r="2455" spans="1:13" ht="15.75" customHeight="1">
      <c r="A2455" s="1">
        <v>1265</v>
      </c>
      <c r="B2455" s="3">
        <v>1266</v>
      </c>
      <c r="C2455" s="3" t="s">
        <v>3693</v>
      </c>
      <c r="D2455" s="3">
        <v>0.14766408539491149</v>
      </c>
      <c r="E2455" s="3">
        <v>0.33227664953361391</v>
      </c>
      <c r="F2455" s="3">
        <v>0.61224489795918369</v>
      </c>
      <c r="G2455" s="3">
        <v>7.1428571428571425E-2</v>
      </c>
      <c r="H2455" s="3">
        <v>0.1122448979591837</v>
      </c>
      <c r="I2455" s="3">
        <v>0.21683673469387749</v>
      </c>
      <c r="J2455" s="3">
        <v>2.5600562566375069E-2</v>
      </c>
      <c r="K2455" s="3">
        <v>41917.099999999671</v>
      </c>
      <c r="L2455" s="3" t="s">
        <v>14013</v>
      </c>
      <c r="M2455" s="4" t="str">
        <f ca="1">IFERROR(__xludf.DUMMYFUNCTION("REGEXREPLACE(F1267,""\D"", """")"),"#VALUE!")</f>
        <v>#VALUE!</v>
      </c>
    </row>
    <row r="2456" spans="1:13" ht="15.75" customHeight="1">
      <c r="A2456" s="1">
        <v>1266</v>
      </c>
      <c r="B2456" s="3">
        <v>1267</v>
      </c>
      <c r="C2456" s="3" t="s">
        <v>3696</v>
      </c>
      <c r="D2456" s="3">
        <v>0.14140764952362819</v>
      </c>
      <c r="E2456" s="3">
        <v>0.21008831110435619</v>
      </c>
      <c r="F2456" s="3">
        <v>0.62077294685990336</v>
      </c>
      <c r="G2456" s="3">
        <v>0.108695652173913</v>
      </c>
      <c r="H2456" s="3">
        <v>0.13768115942028991</v>
      </c>
      <c r="I2456" s="3">
        <v>0.28019323671497592</v>
      </c>
      <c r="J2456" s="3">
        <v>3.3759786711046041E-2</v>
      </c>
      <c r="K2456" s="3">
        <v>45957.399999999652</v>
      </c>
      <c r="L2456" s="3" t="s">
        <v>14014</v>
      </c>
      <c r="M2456" s="4" t="str">
        <f ca="1">IFERROR(__xludf.DUMMYFUNCTION("REGEXREPLACE(F1268,""\D"", """")"),"#VALUE!")</f>
        <v>#VALUE!</v>
      </c>
    </row>
    <row r="2457" spans="1:13" ht="15.75" customHeight="1">
      <c r="A2457" s="1">
        <v>1271</v>
      </c>
      <c r="B2457" s="3">
        <v>1272</v>
      </c>
      <c r="C2457" s="3" t="s">
        <v>3713</v>
      </c>
      <c r="D2457" s="3">
        <v>0.16971824547353631</v>
      </c>
      <c r="E2457" s="3">
        <v>0.47866969133091702</v>
      </c>
      <c r="F2457" s="3">
        <v>0.51361867704280151</v>
      </c>
      <c r="G2457" s="3">
        <v>7.1984435797665364E-2</v>
      </c>
      <c r="H2457" s="3">
        <v>6.4202334630350189E-2</v>
      </c>
      <c r="I2457" s="3">
        <v>0.17704280155642019</v>
      </c>
      <c r="J2457" s="3">
        <v>2.2116044666335429E-2</v>
      </c>
      <c r="K2457" s="3">
        <v>55528.399999999448</v>
      </c>
      <c r="L2457" s="3" t="s">
        <v>14019</v>
      </c>
      <c r="M2457" s="4" t="str">
        <f ca="1">IFERROR(__xludf.DUMMYFUNCTION("REGEXREPLACE(F1273,""\D"", """")"),"#VALUE!")</f>
        <v>#VALUE!</v>
      </c>
    </row>
    <row r="2458" spans="1:13" ht="15.75" customHeight="1">
      <c r="A2458" s="1">
        <v>1273</v>
      </c>
      <c r="B2458" s="3">
        <v>1274</v>
      </c>
      <c r="C2458" s="3" t="s">
        <v>3719</v>
      </c>
      <c r="D2458" s="3">
        <v>0.23562329633601939</v>
      </c>
      <c r="E2458" s="3">
        <v>0.14766356867762029</v>
      </c>
      <c r="F2458" s="3">
        <v>0.65765765765765771</v>
      </c>
      <c r="G2458" s="3">
        <v>8.1081081081081086E-2</v>
      </c>
      <c r="H2458" s="3">
        <v>0.2162162162162162</v>
      </c>
      <c r="I2458" s="3">
        <v>0.34234234234234229</v>
      </c>
      <c r="J2458" s="3">
        <v>5.7085601641603513E-2</v>
      </c>
      <c r="K2458" s="3">
        <v>12184.50000000002</v>
      </c>
      <c r="L2458" s="3" t="s">
        <v>14021</v>
      </c>
      <c r="M2458" s="4" t="str">
        <f ca="1">IFERROR(__xludf.DUMMYFUNCTION("REGEXREPLACE(F1275,""\D"", """")"),"#VALUE!")</f>
        <v>#VALUE!</v>
      </c>
    </row>
    <row r="2459" spans="1:13" ht="15.75" customHeight="1">
      <c r="A2459" s="1">
        <v>1275</v>
      </c>
      <c r="B2459" s="3">
        <v>1276</v>
      </c>
      <c r="C2459" s="3" t="s">
        <v>3725</v>
      </c>
      <c r="D2459" s="3">
        <v>0.14951082183494549</v>
      </c>
      <c r="E2459" s="3">
        <v>0.18749529278721969</v>
      </c>
      <c r="F2459" s="3">
        <v>0.66081871345029242</v>
      </c>
      <c r="G2459" s="3">
        <v>0.1111111111111111</v>
      </c>
      <c r="H2459" s="3">
        <v>0.16959064327485379</v>
      </c>
      <c r="I2459" s="3">
        <v>0.30409356725146203</v>
      </c>
      <c r="J2459" s="3">
        <v>3.8890804088530607E-2</v>
      </c>
      <c r="K2459" s="3">
        <v>20070.200000000019</v>
      </c>
      <c r="L2459" s="3" t="s">
        <v>14023</v>
      </c>
      <c r="M2459" s="4" t="str">
        <f ca="1">IFERROR(__xludf.DUMMYFUNCTION("REGEXREPLACE(F1277,""\D"", """")"),"#VALUE!")</f>
        <v>#VALUE!</v>
      </c>
    </row>
    <row r="2460" spans="1:13" ht="15.75" customHeight="1">
      <c r="A2460" s="1">
        <v>1276</v>
      </c>
      <c r="B2460" s="3">
        <v>1277</v>
      </c>
      <c r="C2460" s="3" t="s">
        <v>3728</v>
      </c>
      <c r="D2460" s="3">
        <v>0.20712356579460861</v>
      </c>
      <c r="E2460" s="3">
        <v>0.20751110218408411</v>
      </c>
      <c r="F2460" s="3">
        <v>0.60747663551401865</v>
      </c>
      <c r="G2460" s="3">
        <v>0.10280373831775701</v>
      </c>
      <c r="H2460" s="3">
        <v>0.14018691588785051</v>
      </c>
      <c r="I2460" s="3">
        <v>0.26168224299065418</v>
      </c>
      <c r="J2460" s="3">
        <v>4.4776533206273929E-2</v>
      </c>
      <c r="K2460" s="3">
        <v>11449.600000000029</v>
      </c>
      <c r="L2460" s="3" t="s">
        <v>14024</v>
      </c>
      <c r="M2460" s="4" t="str">
        <f ca="1">IFERROR(__xludf.DUMMYFUNCTION("REGEXREPLACE(F1278,""\D"", """")"),"#VALUE!")</f>
        <v>#VALUE!</v>
      </c>
    </row>
    <row r="2461" spans="1:13" ht="15.75" customHeight="1">
      <c r="A2461" s="1">
        <v>1277</v>
      </c>
      <c r="B2461" s="3">
        <v>1278</v>
      </c>
      <c r="C2461" s="3" t="s">
        <v>3730</v>
      </c>
      <c r="D2461" s="3">
        <v>0.19562050401979869</v>
      </c>
      <c r="E2461" s="3">
        <v>0.18362077378297509</v>
      </c>
      <c r="F2461" s="3">
        <v>0.6484375</v>
      </c>
      <c r="G2461" s="3">
        <v>0.1171875</v>
      </c>
      <c r="H2461" s="3">
        <v>0.1640625</v>
      </c>
      <c r="I2461" s="3">
        <v>0.3125</v>
      </c>
      <c r="J2461" s="3">
        <v>5.0528256061097912E-2</v>
      </c>
      <c r="K2461" s="3">
        <v>13795.70000000003</v>
      </c>
      <c r="L2461" s="3" t="s">
        <v>14025</v>
      </c>
      <c r="M2461" s="4" t="str">
        <f ca="1">IFERROR(__xludf.DUMMYFUNCTION("REGEXREPLACE(F1279,""\D"", """")"),"#VALUE!")</f>
        <v>#VALUE!</v>
      </c>
    </row>
    <row r="2462" spans="1:13" ht="15.75" customHeight="1">
      <c r="A2462" s="1">
        <v>1281</v>
      </c>
      <c r="B2462" s="3">
        <v>1282</v>
      </c>
      <c r="C2462" s="3" t="s">
        <v>3742</v>
      </c>
      <c r="D2462" s="3">
        <v>0.21205431450090001</v>
      </c>
      <c r="E2462" s="3">
        <v>0.59002930895828598</v>
      </c>
      <c r="F2462" s="3">
        <v>0.55521472392638038</v>
      </c>
      <c r="G2462" s="3">
        <v>9.5092024539877307E-2</v>
      </c>
      <c r="H2462" s="3">
        <v>2.1472392638036811E-2</v>
      </c>
      <c r="I2462" s="3">
        <v>0.16564417177914109</v>
      </c>
      <c r="J2462" s="3">
        <v>2.085349010688475E-2</v>
      </c>
      <c r="K2462" s="3">
        <v>35547.799999999872</v>
      </c>
      <c r="L2462" s="3" t="s">
        <v>14029</v>
      </c>
      <c r="M2462" s="4" t="str">
        <f ca="1">IFERROR(__xludf.DUMMYFUNCTION("REGEXREPLACE(F1283,""\D"", """")"),"#VALUE!")</f>
        <v>#VALUE!</v>
      </c>
    </row>
    <row r="2463" spans="1:13" ht="15.75" customHeight="1">
      <c r="A2463" s="1">
        <v>1282</v>
      </c>
      <c r="B2463" s="3">
        <v>1283</v>
      </c>
      <c r="C2463" s="3" t="s">
        <v>3745</v>
      </c>
      <c r="D2463" s="3">
        <v>0.1477788578385886</v>
      </c>
      <c r="E2463" s="3">
        <v>0.22215315096634461</v>
      </c>
      <c r="F2463" s="3">
        <v>0.60173160173160178</v>
      </c>
      <c r="G2463" s="3">
        <v>0.1103896103896104</v>
      </c>
      <c r="H2463" s="3">
        <v>0.11688311688311689</v>
      </c>
      <c r="I2463" s="3">
        <v>0.26406926406926412</v>
      </c>
      <c r="J2463" s="3">
        <v>3.275889202526662E-2</v>
      </c>
      <c r="K2463" s="3">
        <v>51774.699999999561</v>
      </c>
      <c r="L2463" s="3" t="s">
        <v>14030</v>
      </c>
      <c r="M2463" s="4" t="str">
        <f ca="1">IFERROR(__xludf.DUMMYFUNCTION("REGEXREPLACE(F1284,""\D"", """")"),"#VALUE!")</f>
        <v>#VALUE!</v>
      </c>
    </row>
    <row r="2464" spans="1:13" ht="15.75" customHeight="1">
      <c r="A2464" s="1">
        <v>1284</v>
      </c>
      <c r="B2464" s="3">
        <v>1285</v>
      </c>
      <c r="C2464" s="3" t="s">
        <v>3751</v>
      </c>
      <c r="D2464" s="3">
        <v>0.19383449834334579</v>
      </c>
      <c r="E2464" s="3">
        <v>0.50549913416164072</v>
      </c>
      <c r="F2464" s="3">
        <v>0.55286343612334798</v>
      </c>
      <c r="G2464" s="3">
        <v>7.4889867841409691E-2</v>
      </c>
      <c r="H2464" s="3">
        <v>5.5066079295154183E-2</v>
      </c>
      <c r="I2464" s="3">
        <v>0.17841409691629961</v>
      </c>
      <c r="J2464" s="3">
        <v>2.376144574660238E-2</v>
      </c>
      <c r="K2464" s="3">
        <v>47214.099999999577</v>
      </c>
      <c r="L2464" s="3" t="s">
        <v>14032</v>
      </c>
      <c r="M2464" s="4" t="str">
        <f ca="1">IFERROR(__xludf.DUMMYFUNCTION("REGEXREPLACE(F1286,""\D"", """")"),"#VALUE!")</f>
        <v>#VALUE!</v>
      </c>
    </row>
    <row r="2465" spans="1:13" ht="15.75" customHeight="1">
      <c r="A2465" s="1">
        <v>1285</v>
      </c>
      <c r="B2465" s="3">
        <v>1286</v>
      </c>
      <c r="C2465" s="3" t="s">
        <v>3753</v>
      </c>
      <c r="D2465" s="3">
        <v>0.18749319085139121</v>
      </c>
      <c r="E2465" s="3">
        <v>0.20384716578345849</v>
      </c>
      <c r="F2465" s="3">
        <v>0.61904761904761907</v>
      </c>
      <c r="G2465" s="3">
        <v>0.13492063492063491</v>
      </c>
      <c r="H2465" s="3">
        <v>0.126984126984127</v>
      </c>
      <c r="I2465" s="3">
        <v>0.27777777777777779</v>
      </c>
      <c r="J2465" s="3">
        <v>4.5428551799396012E-2</v>
      </c>
      <c r="K2465" s="3">
        <v>14011.500000000029</v>
      </c>
      <c r="L2465" s="3" t="s">
        <v>14033</v>
      </c>
      <c r="M2465" s="4" t="str">
        <f ca="1">IFERROR(__xludf.DUMMYFUNCTION("REGEXREPLACE(F1287,""\D"", """")"),"#VALUE!")</f>
        <v>#VALUE!</v>
      </c>
    </row>
    <row r="2466" spans="1:13" ht="15.75" customHeight="1">
      <c r="A2466" s="1">
        <v>1286</v>
      </c>
      <c r="B2466" s="3">
        <v>1287</v>
      </c>
      <c r="C2466" s="3" t="s">
        <v>3755</v>
      </c>
      <c r="D2466" s="3">
        <v>0.204566273380626</v>
      </c>
      <c r="E2466" s="3">
        <v>0.19796180472849509</v>
      </c>
      <c r="F2466" s="3">
        <v>0.63829787234042556</v>
      </c>
      <c r="G2466" s="3">
        <v>0.1446808510638298</v>
      </c>
      <c r="H2466" s="3">
        <v>0.1148936170212766</v>
      </c>
      <c r="I2466" s="3">
        <v>0.30212765957446808</v>
      </c>
      <c r="J2466" s="3">
        <v>5.0623051587869908E-2</v>
      </c>
      <c r="K2466" s="3">
        <v>26559.7</v>
      </c>
      <c r="L2466" s="3" t="s">
        <v>14034</v>
      </c>
      <c r="M2466" s="4" t="str">
        <f ca="1">IFERROR(__xludf.DUMMYFUNCTION("REGEXREPLACE(F1288,""\D"", """")"),"#VALUE!")</f>
        <v>#VALUE!</v>
      </c>
    </row>
    <row r="2467" spans="1:13" ht="15.75" customHeight="1">
      <c r="A2467" s="1">
        <v>1287</v>
      </c>
      <c r="B2467" s="3">
        <v>1288</v>
      </c>
      <c r="C2467" s="3" t="s">
        <v>3757</v>
      </c>
      <c r="D2467" s="3">
        <v>0.16599509356614139</v>
      </c>
      <c r="E2467" s="3">
        <v>0.16120885709864829</v>
      </c>
      <c r="F2467" s="3">
        <v>0.60797342192691028</v>
      </c>
      <c r="G2467" s="3">
        <v>0.12956810631229229</v>
      </c>
      <c r="H2467" s="3">
        <v>0.1395348837209302</v>
      </c>
      <c r="I2467" s="3">
        <v>0.30232558139534882</v>
      </c>
      <c r="J2467" s="3">
        <v>4.3329721407484513E-2</v>
      </c>
      <c r="K2467" s="3">
        <v>33900.099999999882</v>
      </c>
      <c r="L2467" s="3" t="s">
        <v>14035</v>
      </c>
      <c r="M2467" s="4" t="str">
        <f ca="1">IFERROR(__xludf.DUMMYFUNCTION("REGEXREPLACE(F1289,""\D"", """")"),"#VALUE!")</f>
        <v>#VALUE!</v>
      </c>
    </row>
    <row r="2468" spans="1:13" ht="15.75" customHeight="1">
      <c r="A2468" s="1">
        <v>1290</v>
      </c>
      <c r="B2468" s="3">
        <v>1291</v>
      </c>
      <c r="C2468" s="3" t="s">
        <v>3766</v>
      </c>
      <c r="D2468" s="3">
        <v>0.15996656100804099</v>
      </c>
      <c r="E2468" s="3">
        <v>0.21667235855974559</v>
      </c>
      <c r="F2468" s="3">
        <v>0.56648936170212771</v>
      </c>
      <c r="G2468" s="3">
        <v>8.7765957446808512E-2</v>
      </c>
      <c r="H2468" s="3">
        <v>0.14627659574468091</v>
      </c>
      <c r="I2468" s="3">
        <v>0.26861702127659581</v>
      </c>
      <c r="J2468" s="3">
        <v>3.5291793183278013E-2</v>
      </c>
      <c r="K2468" s="3">
        <v>43581.099999999708</v>
      </c>
      <c r="L2468" s="3" t="s">
        <v>14038</v>
      </c>
      <c r="M2468" s="4" t="str">
        <f ca="1">IFERROR(__xludf.DUMMYFUNCTION("REGEXREPLACE(F1292,""\D"", """")"),"#VALUE!")</f>
        <v>#VALUE!</v>
      </c>
    </row>
    <row r="2469" spans="1:13" ht="15.75" customHeight="1">
      <c r="A2469" s="1">
        <v>1291</v>
      </c>
      <c r="B2469" s="3">
        <v>1292</v>
      </c>
      <c r="C2469" s="3" t="s">
        <v>3768</v>
      </c>
      <c r="D2469" s="3">
        <v>0.17101491397694421</v>
      </c>
      <c r="E2469" s="3">
        <v>0.269104081382047</v>
      </c>
      <c r="F2469" s="3">
        <v>0.62469135802469133</v>
      </c>
      <c r="G2469" s="3">
        <v>8.8888888888888892E-2</v>
      </c>
      <c r="H2469" s="3">
        <v>9.6296296296296297E-2</v>
      </c>
      <c r="I2469" s="3">
        <v>0.24444444444444441</v>
      </c>
      <c r="J2469" s="3">
        <v>3.049267548378725E-2</v>
      </c>
      <c r="K2469" s="3">
        <v>44118.599999999678</v>
      </c>
      <c r="L2469" s="3" t="s">
        <v>14039</v>
      </c>
      <c r="M2469" s="4" t="str">
        <f ca="1">IFERROR(__xludf.DUMMYFUNCTION("REGEXREPLACE(F1293,""\D"", """")"),"#VALUE!")</f>
        <v>#VALUE!</v>
      </c>
    </row>
    <row r="2470" spans="1:13" ht="15.75" customHeight="1">
      <c r="A2470" s="1">
        <v>1292</v>
      </c>
      <c r="B2470" s="3">
        <v>1293</v>
      </c>
      <c r="C2470" s="3" t="s">
        <v>3771</v>
      </c>
      <c r="D2470" s="3">
        <v>0.19408629680359729</v>
      </c>
      <c r="E2470" s="3">
        <v>0.26305625326049947</v>
      </c>
      <c r="F2470" s="3">
        <v>0.56289978678038377</v>
      </c>
      <c r="G2470" s="3">
        <v>0.1002132196162047</v>
      </c>
      <c r="H2470" s="3">
        <v>9.5948827292110878E-2</v>
      </c>
      <c r="I2470" s="3">
        <v>0.24307036247334751</v>
      </c>
      <c r="J2470" s="3">
        <v>3.6952958603191352E-2</v>
      </c>
      <c r="K2470" s="3">
        <v>52686.399999999543</v>
      </c>
      <c r="L2470" s="3" t="s">
        <v>14040</v>
      </c>
      <c r="M2470" s="4" t="str">
        <f ca="1">IFERROR(__xludf.DUMMYFUNCTION("REGEXREPLACE(F1294,""\D"", """")"),"#VALUE!")</f>
        <v>#VALUE!</v>
      </c>
    </row>
    <row r="2471" spans="1:13" ht="15.75" customHeight="1">
      <c r="A2471" s="1">
        <v>1294</v>
      </c>
      <c r="B2471" s="3">
        <v>1295</v>
      </c>
      <c r="C2471" s="3" t="s">
        <v>3777</v>
      </c>
      <c r="D2471" s="3">
        <v>0.14814636548818469</v>
      </c>
      <c r="E2471" s="3">
        <v>0.72022219945963317</v>
      </c>
      <c r="F2471" s="3">
        <v>0.48722986247544198</v>
      </c>
      <c r="G2471" s="3">
        <v>5.1080550098231828E-2</v>
      </c>
      <c r="H2471" s="3">
        <v>4.3222003929273077E-2</v>
      </c>
      <c r="I2471" s="3">
        <v>0.13752455795677801</v>
      </c>
      <c r="J2471" s="3">
        <v>1.303588345099368E-2</v>
      </c>
      <c r="K2471" s="3">
        <v>56620.599999999438</v>
      </c>
      <c r="L2471" s="3" t="s">
        <v>14042</v>
      </c>
      <c r="M2471" s="4" t="str">
        <f ca="1">IFERROR(__xludf.DUMMYFUNCTION("REGEXREPLACE(F1296,""\D"", """")"),"#VALUE!")</f>
        <v>#VALUE!</v>
      </c>
    </row>
    <row r="2472" spans="1:13" ht="15.75" customHeight="1">
      <c r="A2472" s="1">
        <v>1296</v>
      </c>
      <c r="B2472" s="3">
        <v>1297</v>
      </c>
      <c r="C2472" s="3" t="s">
        <v>3782</v>
      </c>
      <c r="D2472" s="3">
        <v>0.19082544113651689</v>
      </c>
      <c r="E2472" s="3">
        <v>0.54817961969974949</v>
      </c>
      <c r="F2472" s="3">
        <v>0.47076923076923077</v>
      </c>
      <c r="G2472" s="3">
        <v>5.5384615384615393E-2</v>
      </c>
      <c r="H2472" s="3">
        <v>5.8461538461538461E-2</v>
      </c>
      <c r="I2472" s="3">
        <v>0.16307692307692309</v>
      </c>
      <c r="J2472" s="3">
        <v>1.9915476610372049E-2</v>
      </c>
      <c r="K2472" s="3">
        <v>36298.999999999811</v>
      </c>
      <c r="L2472" s="3" t="s">
        <v>14044</v>
      </c>
      <c r="M2472" s="4" t="str">
        <f ca="1">IFERROR(__xludf.DUMMYFUNCTION("REGEXREPLACE(F1298,""\D"", """")"),"#VALUE!")</f>
        <v>#VALUE!</v>
      </c>
    </row>
    <row r="2473" spans="1:13" ht="15.75" customHeight="1">
      <c r="A2473" s="1">
        <v>1297</v>
      </c>
      <c r="B2473" s="3">
        <v>1298</v>
      </c>
      <c r="C2473" s="3" t="s">
        <v>3784</v>
      </c>
      <c r="D2473" s="3">
        <v>0.18857343232984111</v>
      </c>
      <c r="E2473" s="3">
        <v>0.16269125763887479</v>
      </c>
      <c r="F2473" s="3">
        <v>0.63370786516853927</v>
      </c>
      <c r="G2473" s="3">
        <v>0.1146067415730337</v>
      </c>
      <c r="H2473" s="3">
        <v>0.1213483146067416</v>
      </c>
      <c r="I2473" s="3">
        <v>0.28988764044943821</v>
      </c>
      <c r="J2473" s="3">
        <v>4.341463937657461E-2</v>
      </c>
      <c r="K2473" s="3">
        <v>48823.099999999569</v>
      </c>
      <c r="L2473" s="3" t="s">
        <v>14045</v>
      </c>
      <c r="M2473" s="4" t="str">
        <f ca="1">IFERROR(__xludf.DUMMYFUNCTION("REGEXREPLACE(F1299,""\D"", """")"),"#VALUE!")</f>
        <v>#VALUE!</v>
      </c>
    </row>
    <row r="2474" spans="1:13" ht="15.75" customHeight="1">
      <c r="A2474" s="1">
        <v>1299</v>
      </c>
      <c r="B2474" s="3">
        <v>1300</v>
      </c>
      <c r="C2474" s="3" t="s">
        <v>3790</v>
      </c>
      <c r="D2474" s="3">
        <v>0.26298832861404309</v>
      </c>
      <c r="E2474" s="3">
        <v>0.5271096793586707</v>
      </c>
      <c r="F2474" s="3">
        <v>0.52054794520547942</v>
      </c>
      <c r="G2474" s="3">
        <v>8.9041095890410954E-2</v>
      </c>
      <c r="H2474" s="3">
        <v>6.8493150684931503E-2</v>
      </c>
      <c r="I2474" s="3">
        <v>0.17808219178082191</v>
      </c>
      <c r="J2474" s="3">
        <v>3.5930540779873253E-2</v>
      </c>
      <c r="K2474" s="3">
        <v>16369.80000000003</v>
      </c>
      <c r="L2474" s="3" t="s">
        <v>14047</v>
      </c>
      <c r="M2474" s="4" t="str">
        <f ca="1">IFERROR(__xludf.DUMMYFUNCTION("REGEXREPLACE(F1301,""\D"", """")"),"#VALUE!")</f>
        <v>#VALUE!</v>
      </c>
    </row>
    <row r="2475" spans="1:13" ht="15.75" customHeight="1">
      <c r="A2475" s="1">
        <v>1301</v>
      </c>
      <c r="B2475" s="3">
        <v>1302</v>
      </c>
      <c r="C2475" s="3" t="s">
        <v>3796</v>
      </c>
      <c r="D2475" s="3">
        <v>0.18468304763170909</v>
      </c>
      <c r="E2475" s="3">
        <v>0.25620668632393512</v>
      </c>
      <c r="F2475" s="3">
        <v>0.59788359788359791</v>
      </c>
      <c r="G2475" s="3">
        <v>9.5238095238095233E-2</v>
      </c>
      <c r="H2475" s="3">
        <v>0.1005291005291005</v>
      </c>
      <c r="I2475" s="3">
        <v>0.2433862433862434</v>
      </c>
      <c r="J2475" s="3">
        <v>3.3477470506021588E-2</v>
      </c>
      <c r="K2475" s="3">
        <v>20624.200000000012</v>
      </c>
      <c r="L2475" s="3" t="s">
        <v>14049</v>
      </c>
      <c r="M2475" s="4" t="str">
        <f ca="1">IFERROR(__xludf.DUMMYFUNCTION("REGEXREPLACE(F1303,""\D"", """")"),"#VALUE!")</f>
        <v>#VALUE!</v>
      </c>
    </row>
    <row r="2476" spans="1:13" ht="15.75" customHeight="1">
      <c r="A2476" s="1">
        <v>1305</v>
      </c>
      <c r="B2476" s="3">
        <v>1306</v>
      </c>
      <c r="C2476" s="3" t="s">
        <v>3809</v>
      </c>
      <c r="D2476" s="3">
        <v>0.1775562499005981</v>
      </c>
      <c r="E2476" s="3">
        <v>0.17865155902774771</v>
      </c>
      <c r="F2476" s="3">
        <v>0.57741935483870965</v>
      </c>
      <c r="G2476" s="3">
        <v>7.4193548387096769E-2</v>
      </c>
      <c r="H2476" s="3">
        <v>0.1645161290322581</v>
      </c>
      <c r="I2476" s="3">
        <v>0.29677419354838708</v>
      </c>
      <c r="J2476" s="3">
        <v>3.821610788784488E-2</v>
      </c>
      <c r="K2476" s="3">
        <v>35198.799999999843</v>
      </c>
      <c r="L2476" s="3" t="s">
        <v>14053</v>
      </c>
      <c r="M2476" s="4" t="str">
        <f ca="1">IFERROR(__xludf.DUMMYFUNCTION("REGEXREPLACE(F1307,""\D"", """")"),"#VALUE!")</f>
        <v>#VALUE!</v>
      </c>
    </row>
    <row r="2477" spans="1:13" ht="15.75" customHeight="1">
      <c r="A2477" s="1">
        <v>1306</v>
      </c>
      <c r="B2477" s="3">
        <v>1307</v>
      </c>
      <c r="C2477" s="3" t="s">
        <v>3812</v>
      </c>
      <c r="D2477" s="3">
        <v>0.14827694795995799</v>
      </c>
      <c r="E2477" s="3">
        <v>0.33017795170482361</v>
      </c>
      <c r="F2477" s="3">
        <v>0.61538461538461542</v>
      </c>
      <c r="G2477" s="3">
        <v>6.75990675990676E-2</v>
      </c>
      <c r="H2477" s="3">
        <v>0.1048951048951049</v>
      </c>
      <c r="I2477" s="3">
        <v>0.21445221445221449</v>
      </c>
      <c r="J2477" s="3">
        <v>2.4202632229476249E-2</v>
      </c>
      <c r="K2477" s="3">
        <v>46981.09999999962</v>
      </c>
      <c r="L2477" s="3" t="s">
        <v>14054</v>
      </c>
      <c r="M2477" s="4" t="str">
        <f ca="1">IFERROR(__xludf.DUMMYFUNCTION("REGEXREPLACE(F1308,""\D"", """")"),"#VALUE!")</f>
        <v>#VALUE!</v>
      </c>
    </row>
    <row r="2478" spans="1:13" ht="15.75" customHeight="1">
      <c r="A2478" s="1">
        <v>1308</v>
      </c>
      <c r="B2478" s="3">
        <v>1309</v>
      </c>
      <c r="C2478" s="3" t="s">
        <v>3818</v>
      </c>
      <c r="D2478" s="3">
        <v>0.14736176547311389</v>
      </c>
      <c r="E2478" s="3">
        <v>0.30201257549066662</v>
      </c>
      <c r="F2478" s="3">
        <v>0.54513274336283191</v>
      </c>
      <c r="G2478" s="3">
        <v>0.1008849557522124</v>
      </c>
      <c r="H2478" s="3">
        <v>9.5575221238938052E-2</v>
      </c>
      <c r="I2478" s="3">
        <v>0.23893805309734509</v>
      </c>
      <c r="J2478" s="3">
        <v>2.8242845110514149E-2</v>
      </c>
      <c r="K2478" s="3">
        <v>62882.799999999552</v>
      </c>
      <c r="L2478" s="3" t="s">
        <v>14056</v>
      </c>
      <c r="M2478" s="4" t="str">
        <f ca="1">IFERROR(__xludf.DUMMYFUNCTION("REGEXREPLACE(F1310,""\D"", """")"),"#VALUE!")</f>
        <v>#VALUE!</v>
      </c>
    </row>
    <row r="2479" spans="1:13" ht="15.75" customHeight="1">
      <c r="A2479" s="1">
        <v>1309</v>
      </c>
      <c r="B2479" s="3">
        <v>1310</v>
      </c>
      <c r="C2479" s="3" t="s">
        <v>3821</v>
      </c>
      <c r="D2479" s="3">
        <v>0.14484708666993951</v>
      </c>
      <c r="E2479" s="3">
        <v>0.29078590751385291</v>
      </c>
      <c r="F2479" s="3">
        <v>0.58878504672897192</v>
      </c>
      <c r="G2479" s="3">
        <v>8.0996884735202487E-2</v>
      </c>
      <c r="H2479" s="3">
        <v>0.1121495327102804</v>
      </c>
      <c r="I2479" s="3">
        <v>0.2367601246105919</v>
      </c>
      <c r="J2479" s="3">
        <v>2.6470676212937139E-2</v>
      </c>
      <c r="K2479" s="3">
        <v>34515.599999999831</v>
      </c>
      <c r="L2479" s="3" t="s">
        <v>14057</v>
      </c>
      <c r="M2479" s="4" t="str">
        <f ca="1">IFERROR(__xludf.DUMMYFUNCTION("REGEXREPLACE(F1311,""\D"", """")"),"#VALUE!")</f>
        <v>#VALUE!</v>
      </c>
    </row>
    <row r="2480" spans="1:13" ht="15.75" customHeight="1">
      <c r="A2480" s="1">
        <v>1310</v>
      </c>
      <c r="B2480" s="3">
        <v>1311</v>
      </c>
      <c r="C2480" s="3" t="s">
        <v>3823</v>
      </c>
      <c r="D2480" s="3">
        <v>0.2026045201375726</v>
      </c>
      <c r="E2480" s="3">
        <v>0.58994415634670938</v>
      </c>
      <c r="F2480" s="3">
        <v>0.51798561151079137</v>
      </c>
      <c r="G2480" s="3">
        <v>5.0359712230215833E-2</v>
      </c>
      <c r="H2480" s="3">
        <v>4.3165467625899283E-2</v>
      </c>
      <c r="I2480" s="3">
        <v>0.16067146282973621</v>
      </c>
      <c r="J2480" s="3">
        <v>1.7393119631371631E-2</v>
      </c>
      <c r="K2480" s="3">
        <v>43909.099999999657</v>
      </c>
      <c r="L2480" s="3" t="s">
        <v>14058</v>
      </c>
      <c r="M2480" s="4" t="str">
        <f ca="1">IFERROR(__xludf.DUMMYFUNCTION("REGEXREPLACE(F1312,""\D"", """")"),"#VALUE!")</f>
        <v>#VALUE!</v>
      </c>
    </row>
    <row r="2481" spans="1:13" ht="15.75" customHeight="1">
      <c r="A2481" s="1">
        <v>1311</v>
      </c>
      <c r="B2481" s="3">
        <v>1312</v>
      </c>
      <c r="C2481" s="3" t="s">
        <v>3825</v>
      </c>
      <c r="D2481" s="3">
        <v>0.1275526090878544</v>
      </c>
      <c r="E2481" s="3">
        <v>0.2497219812658083</v>
      </c>
      <c r="F2481" s="3">
        <v>0.63949275362318836</v>
      </c>
      <c r="G2481" s="3">
        <v>8.3333333333333329E-2</v>
      </c>
      <c r="H2481" s="3">
        <v>0.108695652173913</v>
      </c>
      <c r="I2481" s="3">
        <v>0.24637681159420291</v>
      </c>
      <c r="J2481" s="3">
        <v>2.3705291125571331E-2</v>
      </c>
      <c r="K2481" s="3">
        <v>60177.199999999517</v>
      </c>
      <c r="L2481" s="3" t="s">
        <v>14059</v>
      </c>
      <c r="M2481" s="4" t="str">
        <f ca="1">IFERROR(__xludf.DUMMYFUNCTION("REGEXREPLACE(F1313,""\D"", """")"),"#VALUE!")</f>
        <v>#VALUE!</v>
      </c>
    </row>
    <row r="2482" spans="1:13" ht="15.75" customHeight="1">
      <c r="A2482" s="1">
        <v>1315</v>
      </c>
      <c r="B2482" s="3">
        <v>1316</v>
      </c>
      <c r="C2482" s="3" t="s">
        <v>3837</v>
      </c>
      <c r="D2482" s="3">
        <v>0.1180602897117749</v>
      </c>
      <c r="E2482" s="3">
        <v>0.26600238198071408</v>
      </c>
      <c r="F2482" s="3">
        <v>0.63755458515283847</v>
      </c>
      <c r="G2482" s="3">
        <v>9.1703056768558958E-2</v>
      </c>
      <c r="H2482" s="3">
        <v>9.606986899563319E-2</v>
      </c>
      <c r="I2482" s="3">
        <v>0.26200873362445409</v>
      </c>
      <c r="J2482" s="3">
        <v>2.074403577106073E-2</v>
      </c>
      <c r="K2482" s="3">
        <v>25723.399999999991</v>
      </c>
      <c r="L2482" s="3" t="s">
        <v>14063</v>
      </c>
      <c r="M2482" s="4" t="str">
        <f ca="1">IFERROR(__xludf.DUMMYFUNCTION("REGEXREPLACE(F1317,""\D"", """")"),"#VALUE!")</f>
        <v>#VALUE!</v>
      </c>
    </row>
    <row r="2483" spans="1:13" ht="15.75" customHeight="1">
      <c r="A2483" s="1">
        <v>1317</v>
      </c>
      <c r="B2483" s="3">
        <v>1318</v>
      </c>
      <c r="C2483" s="3" t="s">
        <v>3843</v>
      </c>
      <c r="D2483" s="3">
        <v>0.1828973197323176</v>
      </c>
      <c r="E2483" s="3">
        <v>0.24611007134281179</v>
      </c>
      <c r="F2483" s="3">
        <v>0.62551440329218111</v>
      </c>
      <c r="G2483" s="3">
        <v>9.0534979423868317E-2</v>
      </c>
      <c r="H2483" s="3">
        <v>0.1234567901234568</v>
      </c>
      <c r="I2483" s="3">
        <v>0.26337448559670779</v>
      </c>
      <c r="J2483" s="3">
        <v>3.6759227396954967E-2</v>
      </c>
      <c r="K2483" s="3">
        <v>26310.999999999982</v>
      </c>
      <c r="L2483" s="3" t="s">
        <v>14065</v>
      </c>
      <c r="M2483" s="4" t="str">
        <f ca="1">IFERROR(__xludf.DUMMYFUNCTION("REGEXREPLACE(F1319,""\D"", """")"),"#VALUE!")</f>
        <v>#VALUE!</v>
      </c>
    </row>
    <row r="2484" spans="1:13" ht="15.75" customHeight="1">
      <c r="A2484" s="1">
        <v>1320</v>
      </c>
      <c r="B2484" s="3">
        <v>1321</v>
      </c>
      <c r="C2484" s="3" t="s">
        <v>3852</v>
      </c>
      <c r="D2484" s="3">
        <v>0.15130444063102699</v>
      </c>
      <c r="E2484" s="3">
        <v>0.17359566974955701</v>
      </c>
      <c r="F2484" s="3">
        <v>0.60857908847184983</v>
      </c>
      <c r="G2484" s="3">
        <v>0.1072386058981233</v>
      </c>
      <c r="H2484" s="3">
        <v>0.12868632707774799</v>
      </c>
      <c r="I2484" s="3">
        <v>0.28150134048257369</v>
      </c>
      <c r="J2484" s="3">
        <v>3.4536616300284748E-2</v>
      </c>
      <c r="K2484" s="3">
        <v>41997.599999999708</v>
      </c>
      <c r="L2484" s="3" t="s">
        <v>14068</v>
      </c>
      <c r="M2484" s="4" t="str">
        <f ca="1">IFERROR(__xludf.DUMMYFUNCTION("REGEXREPLACE(F1322,""\D"", """")"),"#VALUE!")</f>
        <v>#VALUE!</v>
      </c>
    </row>
    <row r="2485" spans="1:13" ht="15.75" customHeight="1">
      <c r="A2485" s="1">
        <v>1322</v>
      </c>
      <c r="B2485" s="3">
        <v>1323</v>
      </c>
      <c r="C2485" s="3" t="s">
        <v>3858</v>
      </c>
      <c r="D2485" s="3">
        <v>0.20420509166803069</v>
      </c>
      <c r="E2485" s="3">
        <v>0.10048132136337939</v>
      </c>
      <c r="F2485" s="3">
        <v>0.64347826086956517</v>
      </c>
      <c r="G2485" s="3">
        <v>0.208695652173913</v>
      </c>
      <c r="H2485" s="3">
        <v>0.1043478260869565</v>
      </c>
      <c r="I2485" s="3">
        <v>0.33913043478260868</v>
      </c>
      <c r="J2485" s="3">
        <v>5.5595434180815452E-2</v>
      </c>
      <c r="K2485" s="3">
        <v>13134.900000000031</v>
      </c>
      <c r="L2485" s="3" t="s">
        <v>14070</v>
      </c>
      <c r="M2485" s="4" t="str">
        <f ca="1">IFERROR(__xludf.DUMMYFUNCTION("REGEXREPLACE(F1324,""\D"", """")"),"#VALUE!")</f>
        <v>#VALUE!</v>
      </c>
    </row>
    <row r="2486" spans="1:13" ht="15.75" customHeight="1">
      <c r="A2486" s="1">
        <v>1324</v>
      </c>
      <c r="B2486" s="3">
        <v>1325</v>
      </c>
      <c r="C2486" s="3" t="s">
        <v>3864</v>
      </c>
      <c r="D2486" s="3">
        <v>0.19631097280554169</v>
      </c>
      <c r="E2486" s="3">
        <v>0.12882977885712829</v>
      </c>
      <c r="F2486" s="3">
        <v>0.57541899441340782</v>
      </c>
      <c r="G2486" s="3">
        <v>0.1005586592178771</v>
      </c>
      <c r="H2486" s="3">
        <v>0.16201117318435751</v>
      </c>
      <c r="I2486" s="3">
        <v>0.29608938547486041</v>
      </c>
      <c r="J2486" s="3">
        <v>4.7406068546160793E-2</v>
      </c>
      <c r="K2486" s="3">
        <v>20254.100000000009</v>
      </c>
      <c r="L2486" s="3" t="s">
        <v>14072</v>
      </c>
      <c r="M2486" s="4" t="str">
        <f ca="1">IFERROR(__xludf.DUMMYFUNCTION("REGEXREPLACE(F1326,""\D"", """")"),"#VALUE!")</f>
        <v>#VALUE!</v>
      </c>
    </row>
    <row r="2487" spans="1:13" ht="15.75" customHeight="1">
      <c r="A2487" s="1">
        <v>1325</v>
      </c>
      <c r="B2487" s="3">
        <v>1326</v>
      </c>
      <c r="C2487" s="3" t="s">
        <v>3866</v>
      </c>
      <c r="D2487" s="3">
        <v>0.20806082714633489</v>
      </c>
      <c r="E2487" s="3">
        <v>0.19424560326026671</v>
      </c>
      <c r="F2487" s="3">
        <v>0.65853658536585369</v>
      </c>
      <c r="G2487" s="3">
        <v>0.17073170731707321</v>
      </c>
      <c r="H2487" s="3">
        <v>9.7560975609756101E-2</v>
      </c>
      <c r="I2487" s="3">
        <v>0.29268292682926828</v>
      </c>
      <c r="J2487" s="3">
        <v>4.7268409904737498E-2</v>
      </c>
      <c r="K2487" s="3">
        <v>9078.6000000000113</v>
      </c>
      <c r="L2487" s="3" t="s">
        <v>14073</v>
      </c>
      <c r="M2487" s="4" t="str">
        <f ca="1">IFERROR(__xludf.DUMMYFUNCTION("REGEXREPLACE(F1327,""\D"", """")"),"#VALUE!")</f>
        <v>#VALUE!</v>
      </c>
    </row>
    <row r="2488" spans="1:13" ht="15.75" customHeight="1">
      <c r="A2488" s="1">
        <v>1329</v>
      </c>
      <c r="B2488" s="3">
        <v>1330</v>
      </c>
      <c r="C2488" s="3" t="s">
        <v>3878</v>
      </c>
      <c r="D2488" s="3">
        <v>0.19083996933194541</v>
      </c>
      <c r="E2488" s="3">
        <v>0.55645919907710706</v>
      </c>
      <c r="F2488" s="3">
        <v>0.5982142857142857</v>
      </c>
      <c r="G2488" s="3">
        <v>8.0357142857142863E-2</v>
      </c>
      <c r="H2488" s="3">
        <v>6.25E-2</v>
      </c>
      <c r="I2488" s="3">
        <v>0.1964285714285714</v>
      </c>
      <c r="J2488" s="3">
        <v>2.1983572227512928E-2</v>
      </c>
      <c r="K2488" s="3">
        <v>12306.000000000029</v>
      </c>
      <c r="L2488" s="3" t="s">
        <v>14077</v>
      </c>
      <c r="M2488" s="4" t="str">
        <f ca="1">IFERROR(__xludf.DUMMYFUNCTION("REGEXREPLACE(F1331,""\D"", """")"),"#VALUE!")</f>
        <v>#VALUE!</v>
      </c>
    </row>
    <row r="2489" spans="1:13" ht="15.75" customHeight="1">
      <c r="A2489" s="1">
        <v>1330</v>
      </c>
      <c r="B2489" s="3">
        <v>1331</v>
      </c>
      <c r="C2489" s="3" t="s">
        <v>3881</v>
      </c>
      <c r="D2489" s="3">
        <v>0.21047043873655291</v>
      </c>
      <c r="E2489" s="3">
        <v>0.19136565077939169</v>
      </c>
      <c r="F2489" s="3">
        <v>0.64375000000000004</v>
      </c>
      <c r="G2489" s="3">
        <v>0.2</v>
      </c>
      <c r="H2489" s="3">
        <v>0.10625</v>
      </c>
      <c r="I2489" s="3">
        <v>0.32500000000000001</v>
      </c>
      <c r="J2489" s="3">
        <v>5.7890149425470147E-2</v>
      </c>
      <c r="K2489" s="3">
        <v>18212.100000000031</v>
      </c>
      <c r="L2489" s="3" t="s">
        <v>14078</v>
      </c>
      <c r="M2489" s="4" t="str">
        <f ca="1">IFERROR(__xludf.DUMMYFUNCTION("REGEXREPLACE(F1332,""\D"", """")"),"#VALUE!")</f>
        <v>#VALUE!</v>
      </c>
    </row>
    <row r="2490" spans="1:13" ht="15.75" customHeight="1">
      <c r="A2490" s="1">
        <v>1331</v>
      </c>
      <c r="B2490" s="3">
        <v>1332</v>
      </c>
      <c r="C2490" s="3" t="s">
        <v>3884</v>
      </c>
      <c r="D2490" s="3">
        <v>0.2156956784820967</v>
      </c>
      <c r="E2490" s="3">
        <v>0.19957701537747599</v>
      </c>
      <c r="F2490" s="3">
        <v>0.64454976303317535</v>
      </c>
      <c r="G2490" s="3">
        <v>0.11374407582938389</v>
      </c>
      <c r="H2490" s="3">
        <v>0.15165876777251189</v>
      </c>
      <c r="I2490" s="3">
        <v>0.29857819905213268</v>
      </c>
      <c r="J2490" s="3">
        <v>5.4163585813526649E-2</v>
      </c>
      <c r="K2490" s="3">
        <v>22764.299999999988</v>
      </c>
      <c r="L2490" s="3" t="s">
        <v>14079</v>
      </c>
      <c r="M2490" s="4" t="str">
        <f ca="1">IFERROR(__xludf.DUMMYFUNCTION("REGEXREPLACE(F1333,""\D"", """")"),"#VALUE!")</f>
        <v>#VALUE!</v>
      </c>
    </row>
    <row r="2491" spans="1:13" ht="15.75" customHeight="1">
      <c r="A2491" s="1">
        <v>1333</v>
      </c>
      <c r="B2491" s="3">
        <v>1334</v>
      </c>
      <c r="C2491" s="3" t="s">
        <v>3890</v>
      </c>
      <c r="D2491" s="3">
        <v>0.1700293961770071</v>
      </c>
      <c r="E2491" s="3">
        <v>0.50549550900797957</v>
      </c>
      <c r="F2491" s="3">
        <v>0.50984251968503935</v>
      </c>
      <c r="G2491" s="3">
        <v>6.6929133858267723E-2</v>
      </c>
      <c r="H2491" s="3">
        <v>6.1023622047244097E-2</v>
      </c>
      <c r="I2491" s="3">
        <v>0.17519685039370081</v>
      </c>
      <c r="J2491" s="3">
        <v>2.0741181408288321E-2</v>
      </c>
      <c r="K2491" s="3">
        <v>55537.299999999457</v>
      </c>
      <c r="L2491" s="3" t="s">
        <v>14081</v>
      </c>
      <c r="M2491" s="4" t="str">
        <f ca="1">IFERROR(__xludf.DUMMYFUNCTION("REGEXREPLACE(F1335,""\D"", """")"),"#VALUE!")</f>
        <v>#VALUE!</v>
      </c>
    </row>
    <row r="2492" spans="1:13" ht="15.75" customHeight="1">
      <c r="A2492" s="1">
        <v>1337</v>
      </c>
      <c r="B2492" s="3">
        <v>1338</v>
      </c>
      <c r="C2492" s="3" t="s">
        <v>3902</v>
      </c>
      <c r="D2492" s="3">
        <v>0.24217129907867679</v>
      </c>
      <c r="E2492" s="3">
        <v>0.45562502688597251</v>
      </c>
      <c r="F2492" s="3">
        <v>0.49664429530201343</v>
      </c>
      <c r="G2492" s="3">
        <v>8.0536912751677847E-2</v>
      </c>
      <c r="H2492" s="3">
        <v>4.6979865771812082E-2</v>
      </c>
      <c r="I2492" s="3">
        <v>0.16778523489932889</v>
      </c>
      <c r="J2492" s="3">
        <v>2.5357166480206032E-2</v>
      </c>
      <c r="K2492" s="3">
        <v>16598.900000000031</v>
      </c>
      <c r="L2492" s="3" t="s">
        <v>14085</v>
      </c>
      <c r="M2492" s="4" t="str">
        <f ca="1">IFERROR(__xludf.DUMMYFUNCTION("REGEXREPLACE(F1339,""\D"", """")"),"#VALUE!")</f>
        <v>#VALUE!</v>
      </c>
    </row>
    <row r="2493" spans="1:13" ht="15.75" customHeight="1">
      <c r="A2493" s="1">
        <v>1338</v>
      </c>
      <c r="B2493" s="3">
        <v>1339</v>
      </c>
      <c r="C2493" s="3" t="s">
        <v>3904</v>
      </c>
      <c r="D2493" s="3">
        <v>0.13822844214168631</v>
      </c>
      <c r="E2493" s="3">
        <v>0.15554416650024741</v>
      </c>
      <c r="F2493" s="3">
        <v>0.58088235294117652</v>
      </c>
      <c r="G2493" s="3">
        <v>0.125</v>
      </c>
      <c r="H2493" s="3">
        <v>9.5588235294117641E-2</v>
      </c>
      <c r="I2493" s="3">
        <v>0.27941176470588241</v>
      </c>
      <c r="J2493" s="3">
        <v>2.7563017438828521E-2</v>
      </c>
      <c r="K2493" s="3">
        <v>15427.800000000039</v>
      </c>
      <c r="L2493" s="3" t="s">
        <v>14086</v>
      </c>
      <c r="M2493" s="4" t="str">
        <f ca="1">IFERROR(__xludf.DUMMYFUNCTION("REGEXREPLACE(F1340,""\D"", """")"),"#VALUE!")</f>
        <v>#VALUE!</v>
      </c>
    </row>
    <row r="2494" spans="1:13" ht="15.75" customHeight="1">
      <c r="A2494" s="1">
        <v>1339</v>
      </c>
      <c r="B2494" s="3">
        <v>1340</v>
      </c>
      <c r="C2494" s="3" t="s">
        <v>3906</v>
      </c>
      <c r="D2494" s="3">
        <v>0.13721674753757429</v>
      </c>
      <c r="E2494" s="3">
        <v>0.25070281437296948</v>
      </c>
      <c r="F2494" s="3">
        <v>0.61064425770308128</v>
      </c>
      <c r="G2494" s="3">
        <v>0.10784313725490199</v>
      </c>
      <c r="H2494" s="3">
        <v>0.12464985994397761</v>
      </c>
      <c r="I2494" s="3">
        <v>0.26470588235294118</v>
      </c>
      <c r="J2494" s="3">
        <v>3.1340939339783068E-2</v>
      </c>
      <c r="K2494" s="3">
        <v>80522.399999999747</v>
      </c>
      <c r="L2494" s="3" t="s">
        <v>14087</v>
      </c>
      <c r="M2494" s="4" t="str">
        <f ca="1">IFERROR(__xludf.DUMMYFUNCTION("REGEXREPLACE(F1341,""\D"", """")"),"#VALUE!")</f>
        <v>#VALUE!</v>
      </c>
    </row>
    <row r="2495" spans="1:13" ht="15.75" customHeight="1">
      <c r="A2495" s="1">
        <v>1340</v>
      </c>
      <c r="B2495" s="3">
        <v>1341</v>
      </c>
      <c r="C2495" s="3" t="s">
        <v>3908</v>
      </c>
      <c r="D2495" s="3">
        <v>0.2129526963353543</v>
      </c>
      <c r="E2495" s="3">
        <v>0.23816664701118639</v>
      </c>
      <c r="F2495" s="3">
        <v>0.58666666666666667</v>
      </c>
      <c r="G2495" s="3">
        <v>0.12</v>
      </c>
      <c r="H2495" s="3">
        <v>0.1066666666666667</v>
      </c>
      <c r="I2495" s="3">
        <v>0.26222222222222219</v>
      </c>
      <c r="J2495" s="3">
        <v>4.5753590603936627E-2</v>
      </c>
      <c r="K2495" s="3">
        <v>25919.30000000001</v>
      </c>
      <c r="L2495" s="3" t="s">
        <v>14088</v>
      </c>
      <c r="M2495" s="4" t="str">
        <f ca="1">IFERROR(__xludf.DUMMYFUNCTION("REGEXREPLACE(F1342,""\D"", """")"),"#VALUE!")</f>
        <v>#VALUE!</v>
      </c>
    </row>
    <row r="2496" spans="1:13" ht="15.75" customHeight="1">
      <c r="A2496" s="1">
        <v>1341</v>
      </c>
      <c r="B2496" s="3">
        <v>1342</v>
      </c>
      <c r="C2496" s="3" t="s">
        <v>3910</v>
      </c>
      <c r="D2496" s="3">
        <v>0.11582699485568319</v>
      </c>
      <c r="E2496" s="3">
        <v>0.16568003912588891</v>
      </c>
      <c r="F2496" s="3">
        <v>0.60233918128654973</v>
      </c>
      <c r="G2496" s="3">
        <v>0.10526315789473679</v>
      </c>
      <c r="H2496" s="3">
        <v>0.15789473684210531</v>
      </c>
      <c r="I2496" s="3">
        <v>0.31578947368421051</v>
      </c>
      <c r="J2496" s="3">
        <v>2.8192197898908859E-2</v>
      </c>
      <c r="K2496" s="3">
        <v>19514.10000000002</v>
      </c>
      <c r="L2496" s="3" t="s">
        <v>14089</v>
      </c>
      <c r="M2496" s="4" t="str">
        <f ca="1">IFERROR(__xludf.DUMMYFUNCTION("REGEXREPLACE(F1343,""\D"", """")"),"#VALUE!")</f>
        <v>#VALUE!</v>
      </c>
    </row>
    <row r="2497" spans="1:13" ht="15.75" customHeight="1">
      <c r="A2497" s="1">
        <v>1343</v>
      </c>
      <c r="B2497" s="3">
        <v>1344</v>
      </c>
      <c r="C2497" s="3" t="s">
        <v>3916</v>
      </c>
      <c r="D2497" s="3">
        <v>0.16463072050483879</v>
      </c>
      <c r="E2497" s="3">
        <v>0.17381127074429489</v>
      </c>
      <c r="F2497" s="3">
        <v>0.60655737704918034</v>
      </c>
      <c r="G2497" s="3">
        <v>0.13114754098360659</v>
      </c>
      <c r="H2497" s="3">
        <v>0.1147540983606557</v>
      </c>
      <c r="I2497" s="3">
        <v>0.26229508196721307</v>
      </c>
      <c r="J2497" s="3">
        <v>3.3277790587629932E-2</v>
      </c>
      <c r="K2497" s="3">
        <v>6856.8000000000011</v>
      </c>
      <c r="L2497" s="3" t="s">
        <v>14091</v>
      </c>
      <c r="M2497" s="4" t="str">
        <f ca="1">IFERROR(__xludf.DUMMYFUNCTION("REGEXREPLACE(F1345,""\D"", """")"),"#VALUE!")</f>
        <v>#VALUE!</v>
      </c>
    </row>
    <row r="2498" spans="1:13" ht="15.75" customHeight="1">
      <c r="A2498" s="1">
        <v>1344</v>
      </c>
      <c r="B2498" s="3">
        <v>1345</v>
      </c>
      <c r="C2498" s="3" t="s">
        <v>3918</v>
      </c>
      <c r="D2498" s="3">
        <v>0.170870987300934</v>
      </c>
      <c r="E2498" s="3">
        <v>0.20334952286717439</v>
      </c>
      <c r="F2498" s="3">
        <v>0.63025210084033612</v>
      </c>
      <c r="G2498" s="3">
        <v>0.11484593837535011</v>
      </c>
      <c r="H2498" s="3">
        <v>0.14005602240896359</v>
      </c>
      <c r="I2498" s="3">
        <v>0.28011204481792717</v>
      </c>
      <c r="J2498" s="3">
        <v>4.2174184088456933E-2</v>
      </c>
      <c r="K2498" s="3">
        <v>38312.59999999978</v>
      </c>
      <c r="L2498" s="3" t="s">
        <v>14092</v>
      </c>
      <c r="M2498" s="4" t="str">
        <f ca="1">IFERROR(__xludf.DUMMYFUNCTION("REGEXREPLACE(F1346,""\D"", """")"),"#VALUE!")</f>
        <v>#VALUE!</v>
      </c>
    </row>
    <row r="2499" spans="1:13" ht="15.75" customHeight="1">
      <c r="A2499" s="1">
        <v>1345</v>
      </c>
      <c r="B2499" s="3">
        <v>1346</v>
      </c>
      <c r="C2499" s="3" t="s">
        <v>3921</v>
      </c>
      <c r="D2499" s="3">
        <v>0.1585314593431609</v>
      </c>
      <c r="E2499" s="3">
        <v>0.2164679909329669</v>
      </c>
      <c r="F2499" s="3">
        <v>0.63862928348909653</v>
      </c>
      <c r="G2499" s="3">
        <v>0.1059190031152648</v>
      </c>
      <c r="H2499" s="3">
        <v>0.11838006230529589</v>
      </c>
      <c r="I2499" s="3">
        <v>0.2554517133956386</v>
      </c>
      <c r="J2499" s="3">
        <v>3.4238610395558318E-2</v>
      </c>
      <c r="K2499" s="3">
        <v>34259.899999999827</v>
      </c>
      <c r="L2499" s="3" t="s">
        <v>14093</v>
      </c>
      <c r="M2499" s="4" t="str">
        <f ca="1">IFERROR(__xludf.DUMMYFUNCTION("REGEXREPLACE(F1347,""\D"", """")"),"#VALUE!")</f>
        <v>#VALUE!</v>
      </c>
    </row>
    <row r="2500" spans="1:13" ht="15.75" customHeight="1">
      <c r="A2500" s="1">
        <v>1348</v>
      </c>
      <c r="B2500" s="3">
        <v>1349</v>
      </c>
      <c r="C2500" s="3" t="s">
        <v>3929</v>
      </c>
      <c r="D2500" s="3">
        <v>0.23136105396428819</v>
      </c>
      <c r="E2500" s="3">
        <v>0.74374765014834865</v>
      </c>
      <c r="F2500" s="3">
        <v>0.52941176470588236</v>
      </c>
      <c r="G2500" s="3">
        <v>6.7647058823529407E-2</v>
      </c>
      <c r="H2500" s="3">
        <v>4.7058823529411757E-2</v>
      </c>
      <c r="I2500" s="3">
        <v>0.13235294117647059</v>
      </c>
      <c r="J2500" s="3">
        <v>2.4254269875446981E-2</v>
      </c>
      <c r="K2500" s="3">
        <v>36665.799999999821</v>
      </c>
      <c r="L2500" s="3" t="s">
        <v>14096</v>
      </c>
      <c r="M2500" s="4" t="str">
        <f ca="1">IFERROR(__xludf.DUMMYFUNCTION("REGEXREPLACE(F1350,""\D"", """")"),"#VALUE!")</f>
        <v>#VALUE!</v>
      </c>
    </row>
    <row r="2501" spans="1:13" ht="15.75" customHeight="1">
      <c r="A2501" s="1">
        <v>1349</v>
      </c>
      <c r="B2501" s="3">
        <v>1350</v>
      </c>
      <c r="C2501" s="3" t="s">
        <v>3931</v>
      </c>
      <c r="D2501" s="3">
        <v>0.19046288203596981</v>
      </c>
      <c r="E2501" s="3">
        <v>0.46556789068486221</v>
      </c>
      <c r="F2501" s="3">
        <v>0.55693581780538304</v>
      </c>
      <c r="G2501" s="3">
        <v>6.8322981366459631E-2</v>
      </c>
      <c r="H2501" s="3">
        <v>6.2111801242236017E-2</v>
      </c>
      <c r="I2501" s="3">
        <v>0.18426501035196691</v>
      </c>
      <c r="J2501" s="3">
        <v>2.365084690981931E-2</v>
      </c>
      <c r="K2501" s="3">
        <v>50844.799999999523</v>
      </c>
      <c r="L2501" s="3" t="s">
        <v>14097</v>
      </c>
      <c r="M2501" s="4" t="str">
        <f ca="1">IFERROR(__xludf.DUMMYFUNCTION("REGEXREPLACE(F1351,""\D"", """")"),"#VALUE!")</f>
        <v>#VALUE!</v>
      </c>
    </row>
    <row r="2502" spans="1:13" ht="15.75" customHeight="1">
      <c r="A2502" s="1">
        <v>1351</v>
      </c>
      <c r="B2502" s="3">
        <v>1352</v>
      </c>
      <c r="C2502" s="3" t="s">
        <v>3936</v>
      </c>
      <c r="D2502" s="3">
        <v>0.214738550388507</v>
      </c>
      <c r="E2502" s="3">
        <v>0.20350083157050611</v>
      </c>
      <c r="F2502" s="3">
        <v>0.60344827586206895</v>
      </c>
      <c r="G2502" s="3">
        <v>8.6206896551724144E-2</v>
      </c>
      <c r="H2502" s="3">
        <v>0.14655172413793099</v>
      </c>
      <c r="I2502" s="3">
        <v>0.2413793103448276</v>
      </c>
      <c r="J2502" s="3">
        <v>4.3596604310398523E-2</v>
      </c>
      <c r="K2502" s="3">
        <v>13165.80000000003</v>
      </c>
      <c r="L2502" s="3" t="s">
        <v>14099</v>
      </c>
      <c r="M2502" s="4" t="str">
        <f ca="1">IFERROR(__xludf.DUMMYFUNCTION("REGEXREPLACE(F1353,""\D"", """")"),"#VALUE!")</f>
        <v>#VALUE!</v>
      </c>
    </row>
    <row r="2503" spans="1:13" ht="15.75" customHeight="1">
      <c r="A2503" s="1">
        <v>1354</v>
      </c>
      <c r="B2503" s="3">
        <v>1355</v>
      </c>
      <c r="C2503" s="3" t="s">
        <v>3944</v>
      </c>
      <c r="D2503" s="3">
        <v>0.17023550646986149</v>
      </c>
      <c r="E2503" s="3">
        <v>0.18801969576543409</v>
      </c>
      <c r="F2503" s="3">
        <v>0.65</v>
      </c>
      <c r="G2503" s="3">
        <v>0.1</v>
      </c>
      <c r="H2503" s="3">
        <v>0.105</v>
      </c>
      <c r="I2503" s="3">
        <v>0.26</v>
      </c>
      <c r="J2503" s="3">
        <v>3.2605909665567367E-2</v>
      </c>
      <c r="K2503" s="3">
        <v>21704.500000000011</v>
      </c>
      <c r="L2503" s="3" t="s">
        <v>14102</v>
      </c>
      <c r="M2503" s="4" t="str">
        <f ca="1">IFERROR(__xludf.DUMMYFUNCTION("REGEXREPLACE(F1356,""\D"", """")"),"#VALUE!")</f>
        <v>#VALUE!</v>
      </c>
    </row>
    <row r="2504" spans="1:13" ht="15.75" customHeight="1">
      <c r="A2504" s="1">
        <v>1355</v>
      </c>
      <c r="B2504" s="3">
        <v>1356</v>
      </c>
      <c r="C2504" s="3" t="s">
        <v>3947</v>
      </c>
      <c r="D2504" s="3">
        <v>0.17930421598552529</v>
      </c>
      <c r="E2504" s="3">
        <v>0.1890449666706166</v>
      </c>
      <c r="F2504" s="3">
        <v>0.6275071633237822</v>
      </c>
      <c r="G2504" s="3">
        <v>0.12320916905444131</v>
      </c>
      <c r="H2504" s="3">
        <v>0.12893982808022919</v>
      </c>
      <c r="I2504" s="3">
        <v>0.28653295128939832</v>
      </c>
      <c r="J2504" s="3">
        <v>4.3945051813742912E-2</v>
      </c>
      <c r="K2504" s="3">
        <v>38657.699999999772</v>
      </c>
      <c r="L2504" s="3" t="s">
        <v>14103</v>
      </c>
      <c r="M2504" s="4" t="str">
        <f ca="1">IFERROR(__xludf.DUMMYFUNCTION("REGEXREPLACE(F1357,""\D"", """")"),"#VALUE!")</f>
        <v>#VALUE!</v>
      </c>
    </row>
    <row r="2505" spans="1:13" ht="15.75" customHeight="1">
      <c r="A2505" s="1">
        <v>1358</v>
      </c>
      <c r="B2505" s="3">
        <v>1359</v>
      </c>
      <c r="C2505" s="3" t="s">
        <v>3955</v>
      </c>
      <c r="D2505" s="3">
        <v>0.14488064541645451</v>
      </c>
      <c r="E2505" s="3">
        <v>0.16785551721880679</v>
      </c>
      <c r="F2505" s="3">
        <v>0.60330578512396693</v>
      </c>
      <c r="G2505" s="3">
        <v>9.0909090909090912E-2</v>
      </c>
      <c r="H2505" s="3">
        <v>0.12396694214876031</v>
      </c>
      <c r="I2505" s="3">
        <v>0.28099173553719009</v>
      </c>
      <c r="J2505" s="3">
        <v>2.7599497471234219E-2</v>
      </c>
      <c r="K2505" s="3">
        <v>13774.000000000029</v>
      </c>
      <c r="L2505" s="3" t="s">
        <v>14106</v>
      </c>
      <c r="M2505" s="4" t="str">
        <f ca="1">IFERROR(__xludf.DUMMYFUNCTION("REGEXREPLACE(F1360,""\D"", """")"),"#VALUE!")</f>
        <v>#VALUE!</v>
      </c>
    </row>
    <row r="2506" spans="1:13" ht="15.75" customHeight="1">
      <c r="A2506" s="1">
        <v>1359</v>
      </c>
      <c r="B2506" s="3">
        <v>1360</v>
      </c>
      <c r="C2506" s="3" t="s">
        <v>3957</v>
      </c>
      <c r="D2506" s="3">
        <v>0.21244727322386381</v>
      </c>
      <c r="E2506" s="3">
        <v>0.30606906268649992</v>
      </c>
      <c r="F2506" s="3">
        <v>0.64255319148936174</v>
      </c>
      <c r="G2506" s="3">
        <v>8.085106382978724E-2</v>
      </c>
      <c r="H2506" s="3">
        <v>0.10212765957446809</v>
      </c>
      <c r="I2506" s="3">
        <v>0.22978723404255319</v>
      </c>
      <c r="J2506" s="3">
        <v>3.6170081857333211E-2</v>
      </c>
      <c r="K2506" s="3">
        <v>24515.49999999996</v>
      </c>
      <c r="L2506" s="3" t="s">
        <v>14107</v>
      </c>
      <c r="M2506" s="4" t="str">
        <f ca="1">IFERROR(__xludf.DUMMYFUNCTION("REGEXREPLACE(F1361,""\D"", """")"),"#VALUE!")</f>
        <v>#VALUE!</v>
      </c>
    </row>
    <row r="2507" spans="1:13" ht="15.75" customHeight="1">
      <c r="A2507" s="1">
        <v>1360</v>
      </c>
      <c r="B2507" s="3">
        <v>1361</v>
      </c>
      <c r="C2507" s="3" t="s">
        <v>3959</v>
      </c>
      <c r="D2507" s="3">
        <v>0.16970306235544849</v>
      </c>
      <c r="E2507" s="3">
        <v>0.55026925919357039</v>
      </c>
      <c r="F2507" s="3">
        <v>0.53947368421052633</v>
      </c>
      <c r="G2507" s="3">
        <v>6.9548872180451124E-2</v>
      </c>
      <c r="H2507" s="3">
        <v>5.827067669172932E-2</v>
      </c>
      <c r="I2507" s="3">
        <v>0.16165413533834591</v>
      </c>
      <c r="J2507" s="3">
        <v>2.0692665179573161E-2</v>
      </c>
      <c r="K2507" s="3">
        <v>57227.39999999947</v>
      </c>
      <c r="L2507" s="3" t="s">
        <v>14108</v>
      </c>
      <c r="M2507" s="4" t="str">
        <f ca="1">IFERROR(__xludf.DUMMYFUNCTION("REGEXREPLACE(F1362,""\D"", """")"),"#VALUE!")</f>
        <v>#VALUE!</v>
      </c>
    </row>
    <row r="2508" spans="1:13" ht="15.75" customHeight="1">
      <c r="A2508" s="1">
        <v>1364</v>
      </c>
      <c r="B2508" s="3">
        <v>1365</v>
      </c>
      <c r="C2508" s="3" t="s">
        <v>3970</v>
      </c>
      <c r="D2508" s="3">
        <v>0.1675048269973913</v>
      </c>
      <c r="E2508" s="3">
        <v>0.2404119642231316</v>
      </c>
      <c r="F2508" s="3">
        <v>0.63595505617977532</v>
      </c>
      <c r="G2508" s="3">
        <v>9.2134831460674152E-2</v>
      </c>
      <c r="H2508" s="3">
        <v>0.1168539325842697</v>
      </c>
      <c r="I2508" s="3">
        <v>0.25617977528089891</v>
      </c>
      <c r="J2508" s="3">
        <v>3.3810963211378033E-2</v>
      </c>
      <c r="K2508" s="3">
        <v>48928.899999999579</v>
      </c>
      <c r="L2508" s="3" t="s">
        <v>14112</v>
      </c>
      <c r="M2508" s="4" t="str">
        <f ca="1">IFERROR(__xludf.DUMMYFUNCTION("REGEXREPLACE(F1366,""\D"", """")"),"#VALUE!")</f>
        <v>#VALUE!</v>
      </c>
    </row>
    <row r="2509" spans="1:13" ht="15.75" customHeight="1">
      <c r="A2509" s="1">
        <v>1365</v>
      </c>
      <c r="B2509" s="3">
        <v>1366</v>
      </c>
      <c r="C2509" s="3" t="s">
        <v>3973</v>
      </c>
      <c r="D2509" s="3">
        <v>0.1692938595681881</v>
      </c>
      <c r="E2509" s="3">
        <v>0.2016444744378324</v>
      </c>
      <c r="F2509" s="3">
        <v>0.62863534675615218</v>
      </c>
      <c r="G2509" s="3">
        <v>9.6196868008948541E-2</v>
      </c>
      <c r="H2509" s="3">
        <v>0.11856823266219239</v>
      </c>
      <c r="I2509" s="3">
        <v>0.26845637583892618</v>
      </c>
      <c r="J2509" s="3">
        <v>3.5201744537958102E-2</v>
      </c>
      <c r="K2509" s="3">
        <v>48810.099999999591</v>
      </c>
      <c r="L2509" s="3" t="s">
        <v>14113</v>
      </c>
      <c r="M2509" s="4" t="str">
        <f ca="1">IFERROR(__xludf.DUMMYFUNCTION("REGEXREPLACE(F1367,""\D"", """")"),"#VALUE!")</f>
        <v>#VALUE!</v>
      </c>
    </row>
    <row r="2510" spans="1:13" ht="15.75" customHeight="1">
      <c r="A2510" s="1">
        <v>1366</v>
      </c>
      <c r="B2510" s="3">
        <v>1367</v>
      </c>
      <c r="C2510" s="3" t="s">
        <v>3976</v>
      </c>
      <c r="D2510" s="3">
        <v>0.159456633499059</v>
      </c>
      <c r="E2510" s="3">
        <v>0.21486581035636271</v>
      </c>
      <c r="F2510" s="3">
        <v>0.57929515418502198</v>
      </c>
      <c r="G2510" s="3">
        <v>0.10792951541850219</v>
      </c>
      <c r="H2510" s="3">
        <v>0.12555066079295149</v>
      </c>
      <c r="I2510" s="3">
        <v>0.28854625550660801</v>
      </c>
      <c r="J2510" s="3">
        <v>3.6245488026097922E-2</v>
      </c>
      <c r="K2510" s="3">
        <v>50811.89999999955</v>
      </c>
      <c r="L2510" s="3" t="s">
        <v>14114</v>
      </c>
      <c r="M2510" s="4" t="str">
        <f ca="1">IFERROR(__xludf.DUMMYFUNCTION("REGEXREPLACE(F1368,""\D"", """")"),"#VALUE!")</f>
        <v>#VALUE!</v>
      </c>
    </row>
    <row r="2511" spans="1:13" ht="15.75" customHeight="1">
      <c r="A2511" s="1">
        <v>1367</v>
      </c>
      <c r="B2511" s="3">
        <v>1368</v>
      </c>
      <c r="C2511" s="3" t="s">
        <v>3979</v>
      </c>
      <c r="D2511" s="3">
        <v>0.170861829342948</v>
      </c>
      <c r="E2511" s="3">
        <v>0.25312556385012158</v>
      </c>
      <c r="F2511" s="3">
        <v>0.60439560439560436</v>
      </c>
      <c r="G2511" s="3">
        <v>8.5714285714285715E-2</v>
      </c>
      <c r="H2511" s="3">
        <v>0.11208791208791211</v>
      </c>
      <c r="I2511" s="3">
        <v>0.232967032967033</v>
      </c>
      <c r="J2511" s="3">
        <v>3.2552073347339512E-2</v>
      </c>
      <c r="K2511" s="3">
        <v>48768.799999999574</v>
      </c>
      <c r="L2511" s="3" t="s">
        <v>14115</v>
      </c>
      <c r="M2511" s="4" t="str">
        <f ca="1">IFERROR(__xludf.DUMMYFUNCTION("REGEXREPLACE(F1369,""\D"", """")"),"#VALUE!")</f>
        <v>#VALUE!</v>
      </c>
    </row>
    <row r="2512" spans="1:13" ht="15.75" customHeight="1">
      <c r="A2512" s="1">
        <v>1368</v>
      </c>
      <c r="B2512" s="3">
        <v>1369</v>
      </c>
      <c r="C2512" s="3" t="s">
        <v>3982</v>
      </c>
      <c r="D2512" s="3">
        <v>0.1761392214128932</v>
      </c>
      <c r="E2512" s="3">
        <v>0.1988830950508913</v>
      </c>
      <c r="F2512" s="3">
        <v>0.66135458167330674</v>
      </c>
      <c r="G2512" s="3">
        <v>0.11155378486055779</v>
      </c>
      <c r="H2512" s="3">
        <v>0.13147410358565739</v>
      </c>
      <c r="I2512" s="3">
        <v>0.29880478087649398</v>
      </c>
      <c r="J2512" s="3">
        <v>4.0913279976539027E-2</v>
      </c>
      <c r="K2512" s="3">
        <v>27920.899999999991</v>
      </c>
      <c r="L2512" s="3" t="s">
        <v>14116</v>
      </c>
      <c r="M2512" s="4" t="str">
        <f ca="1">IFERROR(__xludf.DUMMYFUNCTION("REGEXREPLACE(F1370,""\D"", """")"),"#VALUE!")</f>
        <v>#VALUE!</v>
      </c>
    </row>
    <row r="2513" spans="1:13" ht="15.75" customHeight="1">
      <c r="A2513" s="1">
        <v>1369</v>
      </c>
      <c r="B2513" s="3">
        <v>1370</v>
      </c>
      <c r="C2513" s="3" t="s">
        <v>3985</v>
      </c>
      <c r="D2513" s="3">
        <v>0.16530226536083081</v>
      </c>
      <c r="E2513" s="3">
        <v>0.24079355784541581</v>
      </c>
      <c r="F2513" s="3">
        <v>0.64096385542168677</v>
      </c>
      <c r="G2513" s="3">
        <v>8.91566265060241E-2</v>
      </c>
      <c r="H2513" s="3">
        <v>0.10361445783132529</v>
      </c>
      <c r="I2513" s="3">
        <v>0.23855421686746989</v>
      </c>
      <c r="J2513" s="3">
        <v>3.071772649569075E-2</v>
      </c>
      <c r="K2513" s="3">
        <v>44583.599999999649</v>
      </c>
      <c r="L2513" s="3" t="s">
        <v>14117</v>
      </c>
      <c r="M2513" s="4" t="str">
        <f ca="1">IFERROR(__xludf.DUMMYFUNCTION("REGEXREPLACE(F1371,""\D"", """")"),"#VALUE!")</f>
        <v>#VALUE!</v>
      </c>
    </row>
    <row r="2514" spans="1:13" ht="15.75" customHeight="1">
      <c r="A2514" s="1">
        <v>1372</v>
      </c>
      <c r="B2514" s="3">
        <v>1373</v>
      </c>
      <c r="C2514" s="3" t="s">
        <v>3994</v>
      </c>
      <c r="D2514" s="3">
        <v>0.1906105190576966</v>
      </c>
      <c r="E2514" s="3">
        <v>0.22076770994542619</v>
      </c>
      <c r="F2514" s="3">
        <v>0.61399548532731374</v>
      </c>
      <c r="G2514" s="3">
        <v>0.108352144469526</v>
      </c>
      <c r="H2514" s="3">
        <v>0.1241534988713318</v>
      </c>
      <c r="I2514" s="3">
        <v>0.26410835214446948</v>
      </c>
      <c r="J2514" s="3">
        <v>4.3136042247001093E-2</v>
      </c>
      <c r="K2514" s="3">
        <v>49380.199999999553</v>
      </c>
      <c r="L2514" s="3" t="s">
        <v>14120</v>
      </c>
      <c r="M2514" s="4" t="str">
        <f ca="1">IFERROR(__xludf.DUMMYFUNCTION("REGEXREPLACE(F1374,""\D"", """")"),"#VALUE!")</f>
        <v>#VALUE!</v>
      </c>
    </row>
    <row r="2515" spans="1:13" ht="15.75" customHeight="1">
      <c r="A2515" s="1">
        <v>1375</v>
      </c>
      <c r="B2515" s="3">
        <v>1376</v>
      </c>
      <c r="C2515" s="3" t="s">
        <v>4002</v>
      </c>
      <c r="D2515" s="3">
        <v>0.26644112832363043</v>
      </c>
      <c r="E2515" s="3">
        <v>0.41171012426115861</v>
      </c>
      <c r="F2515" s="3">
        <v>0.49484536082474229</v>
      </c>
      <c r="G2515" s="3">
        <v>7.560137457044673E-2</v>
      </c>
      <c r="H2515" s="3">
        <v>6.1855670103092793E-2</v>
      </c>
      <c r="I2515" s="3">
        <v>0.20274914089347079</v>
      </c>
      <c r="J2515" s="3">
        <v>3.3800954796494323E-2</v>
      </c>
      <c r="K2515" s="3">
        <v>32990.399999999892</v>
      </c>
      <c r="L2515" s="3" t="s">
        <v>14123</v>
      </c>
      <c r="M2515" s="4" t="str">
        <f ca="1">IFERROR(__xludf.DUMMYFUNCTION("REGEXREPLACE(F1377,""\D"", """")"),"#VALUE!")</f>
        <v>#VALUE!</v>
      </c>
    </row>
    <row r="2516" spans="1:13" ht="15.75" customHeight="1">
      <c r="A2516" s="1">
        <v>1376</v>
      </c>
      <c r="B2516" s="3">
        <v>1377</v>
      </c>
      <c r="C2516" s="3" t="s">
        <v>4004</v>
      </c>
      <c r="D2516" s="3">
        <v>0.17882261832349489</v>
      </c>
      <c r="E2516" s="3">
        <v>0.1860633656598118</v>
      </c>
      <c r="F2516" s="3">
        <v>0.61631016042780751</v>
      </c>
      <c r="G2516" s="3">
        <v>0.1176470588235294</v>
      </c>
      <c r="H2516" s="3">
        <v>0.13636363636363641</v>
      </c>
      <c r="I2516" s="3">
        <v>0.29545454545454553</v>
      </c>
      <c r="J2516" s="3">
        <v>4.4719546210478613E-2</v>
      </c>
      <c r="K2516" s="3">
        <v>83621.699999999822</v>
      </c>
      <c r="L2516" s="3" t="s">
        <v>14124</v>
      </c>
      <c r="M2516" s="4" t="str">
        <f ca="1">IFERROR(__xludf.DUMMYFUNCTION("REGEXREPLACE(F1378,""\D"", """")"),"#VALUE!")</f>
        <v>#VALUE!</v>
      </c>
    </row>
    <row r="2517" spans="1:13" ht="15.75" customHeight="1">
      <c r="A2517" s="1">
        <v>1378</v>
      </c>
      <c r="B2517" s="3">
        <v>1379</v>
      </c>
      <c r="C2517" s="3" t="s">
        <v>4010</v>
      </c>
      <c r="D2517" s="3">
        <v>0.20219828406389209</v>
      </c>
      <c r="E2517" s="3">
        <v>0.1842885614158328</v>
      </c>
      <c r="F2517" s="3">
        <v>0.63913043478260867</v>
      </c>
      <c r="G2517" s="3">
        <v>0.1173913043478261</v>
      </c>
      <c r="H2517" s="3">
        <v>0.108695652173913</v>
      </c>
      <c r="I2517" s="3">
        <v>0.29130434782608688</v>
      </c>
      <c r="J2517" s="3">
        <v>4.3416833752042673E-2</v>
      </c>
      <c r="K2517" s="3">
        <v>25348.399999999991</v>
      </c>
      <c r="L2517" s="3" t="s">
        <v>14126</v>
      </c>
      <c r="M2517" s="4" t="str">
        <f ca="1">IFERROR(__xludf.DUMMYFUNCTION("REGEXREPLACE(F1380,""\D"", """")"),"#VALUE!")</f>
        <v>#VALUE!</v>
      </c>
    </row>
    <row r="2518" spans="1:13" ht="15.75" customHeight="1">
      <c r="A2518" s="1">
        <v>1379</v>
      </c>
      <c r="B2518" s="3">
        <v>1380</v>
      </c>
      <c r="C2518" s="3" t="s">
        <v>4013</v>
      </c>
      <c r="D2518" s="3">
        <v>0.15608133081423989</v>
      </c>
      <c r="E2518" s="3">
        <v>0.68846686269259638</v>
      </c>
      <c r="F2518" s="3">
        <v>0.51889168765743077</v>
      </c>
      <c r="G2518" s="3">
        <v>6.0453400503778343E-2</v>
      </c>
      <c r="H2518" s="3">
        <v>3.5264483627204031E-2</v>
      </c>
      <c r="I2518" s="3">
        <v>0.13350125944584379</v>
      </c>
      <c r="J2518" s="3">
        <v>1.350795027516445E-2</v>
      </c>
      <c r="K2518" s="3">
        <v>41743.299999999683</v>
      </c>
      <c r="L2518" s="3" t="s">
        <v>14127</v>
      </c>
      <c r="M2518" s="4" t="str">
        <f ca="1">IFERROR(__xludf.DUMMYFUNCTION("REGEXREPLACE(F1381,""\D"", """")"),"#VALUE!")</f>
        <v>#VALUE!</v>
      </c>
    </row>
    <row r="2519" spans="1:13" ht="15.75" customHeight="1">
      <c r="A2519" s="1">
        <v>1380</v>
      </c>
      <c r="B2519" s="3">
        <v>1381</v>
      </c>
      <c r="C2519" s="3" t="s">
        <v>4015</v>
      </c>
      <c r="D2519" s="3">
        <v>0.1380670964752494</v>
      </c>
      <c r="E2519" s="3">
        <v>0.53966703792776893</v>
      </c>
      <c r="F2519" s="3">
        <v>0.49659863945578231</v>
      </c>
      <c r="G2519" s="3">
        <v>6.1224489795918373E-2</v>
      </c>
      <c r="H2519" s="3">
        <v>5.2154195011337869E-2</v>
      </c>
      <c r="I2519" s="3">
        <v>0.17006802721088429</v>
      </c>
      <c r="J2519" s="3">
        <v>1.4671135982812991E-2</v>
      </c>
      <c r="K2519" s="3">
        <v>47991.399999999601</v>
      </c>
      <c r="L2519" s="3" t="s">
        <v>14128</v>
      </c>
      <c r="M2519" s="4" t="str">
        <f ca="1">IFERROR(__xludf.DUMMYFUNCTION("REGEXREPLACE(F1382,""\D"", """")"),"#VALUE!")</f>
        <v>#VALUE!</v>
      </c>
    </row>
    <row r="2520" spans="1:13" ht="15.75" customHeight="1">
      <c r="A2520" s="1">
        <v>1381</v>
      </c>
      <c r="B2520" s="3">
        <v>1382</v>
      </c>
      <c r="C2520" s="3" t="s">
        <v>4017</v>
      </c>
      <c r="D2520" s="3">
        <v>0.16375423281857701</v>
      </c>
      <c r="E2520" s="3">
        <v>0.22768417639886529</v>
      </c>
      <c r="F2520" s="3">
        <v>0.58085808580858089</v>
      </c>
      <c r="G2520" s="3">
        <v>9.5709570957095716E-2</v>
      </c>
      <c r="H2520" s="3">
        <v>0.1122112211221122</v>
      </c>
      <c r="I2520" s="3">
        <v>0.24752475247524749</v>
      </c>
      <c r="J2520" s="3">
        <v>3.2526275838441143E-2</v>
      </c>
      <c r="K2520" s="3">
        <v>34009.699999999859</v>
      </c>
      <c r="L2520" s="3" t="s">
        <v>14129</v>
      </c>
      <c r="M2520" s="4" t="str">
        <f ca="1">IFERROR(__xludf.DUMMYFUNCTION("REGEXREPLACE(F1383,""\D"", """")"),"#VALUE!")</f>
        <v>#VALUE!</v>
      </c>
    </row>
    <row r="2521" spans="1:13" ht="15.75" customHeight="1">
      <c r="A2521" s="1">
        <v>1382</v>
      </c>
      <c r="B2521" s="3">
        <v>1383</v>
      </c>
      <c r="C2521" s="3" t="s">
        <v>4020</v>
      </c>
      <c r="D2521" s="3">
        <v>0.20644034970133929</v>
      </c>
      <c r="E2521" s="3">
        <v>0.53878487273450382</v>
      </c>
      <c r="F2521" s="3">
        <v>0.53104925053533192</v>
      </c>
      <c r="G2521" s="3">
        <v>6.4239828693790149E-2</v>
      </c>
      <c r="H2521" s="3">
        <v>6.2098501070663809E-2</v>
      </c>
      <c r="I2521" s="3">
        <v>0.18201284796573869</v>
      </c>
      <c r="J2521" s="3">
        <v>2.4750955245196989E-2</v>
      </c>
      <c r="K2521" s="3">
        <v>51997.599999999533</v>
      </c>
      <c r="L2521" s="3" t="s">
        <v>14130</v>
      </c>
      <c r="M2521" s="4" t="str">
        <f ca="1">IFERROR(__xludf.DUMMYFUNCTION("REGEXREPLACE(F1384,""\D"", """")"),"#VALUE!")</f>
        <v>#VALUE!</v>
      </c>
    </row>
    <row r="2522" spans="1:13" ht="15.75" customHeight="1">
      <c r="A2522" s="1">
        <v>1384</v>
      </c>
      <c r="B2522" s="3">
        <v>1385</v>
      </c>
      <c r="C2522" s="3" t="s">
        <v>4026</v>
      </c>
      <c r="D2522" s="3">
        <v>0.19997364966597439</v>
      </c>
      <c r="E2522" s="3">
        <v>0.42659613760519732</v>
      </c>
      <c r="F2522" s="3">
        <v>0.62561576354679804</v>
      </c>
      <c r="G2522" s="3">
        <v>6.8965517241379309E-2</v>
      </c>
      <c r="H2522" s="3">
        <v>8.8669950738916259E-2</v>
      </c>
      <c r="I2522" s="3">
        <v>0.167487684729064</v>
      </c>
      <c r="J2522" s="3">
        <v>2.850852178441762E-2</v>
      </c>
      <c r="K2522" s="3">
        <v>22088.39999999998</v>
      </c>
      <c r="L2522" s="3" t="s">
        <v>14132</v>
      </c>
      <c r="M2522" s="4" t="str">
        <f ca="1">IFERROR(__xludf.DUMMYFUNCTION("REGEXREPLACE(F1386,""\D"", """")"),"#VALUE!")</f>
        <v>#VALUE!</v>
      </c>
    </row>
    <row r="2523" spans="1:13" ht="15.75" customHeight="1">
      <c r="A2523" s="1">
        <v>1388</v>
      </c>
      <c r="B2523" s="3">
        <v>1389</v>
      </c>
      <c r="C2523" s="3" t="s">
        <v>4037</v>
      </c>
      <c r="D2523" s="3">
        <v>0.13986438704196141</v>
      </c>
      <c r="E2523" s="3">
        <v>0.29193755766671542</v>
      </c>
      <c r="F2523" s="3">
        <v>0.61603375527426163</v>
      </c>
      <c r="G2523" s="3">
        <v>0.1012658227848101</v>
      </c>
      <c r="H2523" s="3">
        <v>9.7046413502109699E-2</v>
      </c>
      <c r="I2523" s="3">
        <v>0.24050632911392411</v>
      </c>
      <c r="J2523" s="3">
        <v>2.6136039196813201E-2</v>
      </c>
      <c r="K2523" s="3">
        <v>25607.19999999999</v>
      </c>
      <c r="L2523" s="3" t="s">
        <v>14136</v>
      </c>
      <c r="M2523" s="4" t="str">
        <f ca="1">IFERROR(__xludf.DUMMYFUNCTION("REGEXREPLACE(F1390,""\D"", """")"),"#VALUE!")</f>
        <v>#VALUE!</v>
      </c>
    </row>
    <row r="2524" spans="1:13" ht="15.75" customHeight="1">
      <c r="A2524" s="1">
        <v>1389</v>
      </c>
      <c r="B2524" s="3">
        <v>1390</v>
      </c>
      <c r="C2524" s="3" t="s">
        <v>4040</v>
      </c>
      <c r="D2524" s="3">
        <v>0.13742825889069921</v>
      </c>
      <c r="E2524" s="3">
        <v>0.1902878699268212</v>
      </c>
      <c r="F2524" s="3">
        <v>0.63422818791946312</v>
      </c>
      <c r="G2524" s="3">
        <v>0.1208053691275168</v>
      </c>
      <c r="H2524" s="3">
        <v>0.1208053691275168</v>
      </c>
      <c r="I2524" s="3">
        <v>0.27852348993288589</v>
      </c>
      <c r="J2524" s="3">
        <v>3.2053405359109909E-2</v>
      </c>
      <c r="K2524" s="3">
        <v>33994.299999999879</v>
      </c>
      <c r="L2524" s="3" t="s">
        <v>14137</v>
      </c>
      <c r="M2524" s="4" t="str">
        <f ca="1">IFERROR(__xludf.DUMMYFUNCTION("REGEXREPLACE(F1391,""\D"", """")"),"#VALUE!")</f>
        <v>#VALUE!</v>
      </c>
    </row>
    <row r="2525" spans="1:13" ht="15.75" customHeight="1">
      <c r="A2525" s="1">
        <v>1392</v>
      </c>
      <c r="B2525" s="3">
        <v>1393</v>
      </c>
      <c r="C2525" s="3" t="s">
        <v>4049</v>
      </c>
      <c r="D2525" s="3">
        <v>0.1238117545035916</v>
      </c>
      <c r="E2525" s="3">
        <v>0.1305919161954327</v>
      </c>
      <c r="F2525" s="3">
        <v>0.65891472868217049</v>
      </c>
      <c r="G2525" s="3">
        <v>5.4263565891472867E-2</v>
      </c>
      <c r="H2525" s="3">
        <v>0.20930232558139539</v>
      </c>
      <c r="I2525" s="3">
        <v>0.30232558139534882</v>
      </c>
      <c r="J2525" s="3">
        <v>2.515133888370626E-2</v>
      </c>
      <c r="K2525" s="3">
        <v>13765.800000000039</v>
      </c>
      <c r="L2525" s="3" t="s">
        <v>14140</v>
      </c>
      <c r="M2525" s="4" t="str">
        <f ca="1">IFERROR(__xludf.DUMMYFUNCTION("REGEXREPLACE(F1394,""\D"", """")"),"#VALUE!")</f>
        <v>#VALUE!</v>
      </c>
    </row>
    <row r="2526" spans="1:13" ht="15.75" customHeight="1">
      <c r="A2526" s="1">
        <v>1394</v>
      </c>
      <c r="B2526" s="3">
        <v>1395</v>
      </c>
      <c r="C2526" s="3" t="s">
        <v>4055</v>
      </c>
      <c r="D2526" s="3">
        <v>0.14850262673342701</v>
      </c>
      <c r="E2526" s="3">
        <v>0.36023892865436408</v>
      </c>
      <c r="F2526" s="3">
        <v>0.64540816326530615</v>
      </c>
      <c r="G2526" s="3">
        <v>8.673469387755102E-2</v>
      </c>
      <c r="H2526" s="3">
        <v>8.4183673469387751E-2</v>
      </c>
      <c r="I2526" s="3">
        <v>0.19897959183673469</v>
      </c>
      <c r="J2526" s="3">
        <v>2.431615170183447E-2</v>
      </c>
      <c r="K2526" s="3">
        <v>42169.299999999683</v>
      </c>
      <c r="L2526" s="3" t="s">
        <v>14142</v>
      </c>
      <c r="M2526" s="4" t="str">
        <f ca="1">IFERROR(__xludf.DUMMYFUNCTION("REGEXREPLACE(F1396,""\D"", """")"),"#VALUE!")</f>
        <v>#VALUE!</v>
      </c>
    </row>
    <row r="2527" spans="1:13" ht="15.75" customHeight="1">
      <c r="A2527" s="1">
        <v>1396</v>
      </c>
      <c r="B2527" s="3">
        <v>1397</v>
      </c>
      <c r="C2527" s="3" t="s">
        <v>4060</v>
      </c>
      <c r="D2527" s="3">
        <v>0.22730857102785179</v>
      </c>
      <c r="E2527" s="3">
        <v>0.19700739758556299</v>
      </c>
      <c r="F2527" s="3">
        <v>0.60101010101010099</v>
      </c>
      <c r="G2527" s="3">
        <v>9.0909090909090912E-2</v>
      </c>
      <c r="H2527" s="3">
        <v>0.10101010101010099</v>
      </c>
      <c r="I2527" s="3">
        <v>0.27272727272727271</v>
      </c>
      <c r="J2527" s="3">
        <v>4.042750006567794E-2</v>
      </c>
      <c r="K2527" s="3">
        <v>22509.599999999999</v>
      </c>
      <c r="L2527" s="3" t="s">
        <v>14144</v>
      </c>
      <c r="M2527" s="4" t="str">
        <f ca="1">IFERROR(__xludf.DUMMYFUNCTION("REGEXREPLACE(F1398,""\D"", """")"),"#VALUE!")</f>
        <v>#VALUE!</v>
      </c>
    </row>
    <row r="2528" spans="1:13" ht="15.75" customHeight="1">
      <c r="A2528" s="1">
        <v>1397</v>
      </c>
      <c r="B2528" s="3">
        <v>1398</v>
      </c>
      <c r="C2528" s="3" t="s">
        <v>4062</v>
      </c>
      <c r="D2528" s="3">
        <v>0.2037373312109895</v>
      </c>
      <c r="E2528" s="3">
        <v>0.25136010452880669</v>
      </c>
      <c r="F2528" s="3">
        <v>0.60277136258660513</v>
      </c>
      <c r="G2528" s="3">
        <v>9.237875288683603E-2</v>
      </c>
      <c r="H2528" s="3">
        <v>0.1108545034642032</v>
      </c>
      <c r="I2528" s="3">
        <v>0.2401847575057737</v>
      </c>
      <c r="J2528" s="3">
        <v>4.0015659368598133E-2</v>
      </c>
      <c r="K2528" s="3">
        <v>46903.499999999607</v>
      </c>
      <c r="L2528" s="3" t="s">
        <v>14145</v>
      </c>
      <c r="M2528" s="4" t="str">
        <f ca="1">IFERROR(__xludf.DUMMYFUNCTION("REGEXREPLACE(F1399,""\D"", """")"),"#VALUE!")</f>
        <v>#VALUE!</v>
      </c>
    </row>
    <row r="2529" spans="1:13" ht="15.75" customHeight="1">
      <c r="A2529" s="1">
        <v>1398</v>
      </c>
      <c r="B2529" s="3">
        <v>1399</v>
      </c>
      <c r="C2529" s="3" t="s">
        <v>4065</v>
      </c>
      <c r="D2529" s="3">
        <v>0.1564548768526354</v>
      </c>
      <c r="E2529" s="3">
        <v>0.25490304060226932</v>
      </c>
      <c r="F2529" s="3">
        <v>0.61187214611872143</v>
      </c>
      <c r="G2529" s="3">
        <v>8.6757990867579904E-2</v>
      </c>
      <c r="H2529" s="3">
        <v>0.11415525114155251</v>
      </c>
      <c r="I2529" s="3">
        <v>0.22831050228310501</v>
      </c>
      <c r="J2529" s="3">
        <v>2.926997038857029E-2</v>
      </c>
      <c r="K2529" s="3">
        <v>22767.09999999998</v>
      </c>
      <c r="L2529" s="3" t="s">
        <v>14146</v>
      </c>
      <c r="M2529" s="4" t="str">
        <f ca="1">IFERROR(__xludf.DUMMYFUNCTION("REGEXREPLACE(F1400,""\D"", """")"),"#VALUE!")</f>
        <v>#VALUE!</v>
      </c>
    </row>
    <row r="2530" spans="1:13" ht="15.75" customHeight="1">
      <c r="A2530" s="1">
        <v>1399</v>
      </c>
      <c r="B2530" s="3">
        <v>1400</v>
      </c>
      <c r="C2530" s="3" t="s">
        <v>4067</v>
      </c>
      <c r="D2530" s="3">
        <v>0.170146226960603</v>
      </c>
      <c r="E2530" s="3">
        <v>0.17101555161250301</v>
      </c>
      <c r="F2530" s="3">
        <v>0.62289562289562295</v>
      </c>
      <c r="G2530" s="3">
        <v>0.1077441077441077</v>
      </c>
      <c r="H2530" s="3">
        <v>0.1144781144781145</v>
      </c>
      <c r="I2530" s="3">
        <v>0.28619528619528622</v>
      </c>
      <c r="J2530" s="3">
        <v>3.6314280329231452E-2</v>
      </c>
      <c r="K2530" s="3">
        <v>33350.299999999879</v>
      </c>
      <c r="L2530" s="3" t="s">
        <v>14147</v>
      </c>
      <c r="M2530" s="4" t="str">
        <f ca="1">IFERROR(__xludf.DUMMYFUNCTION("REGEXREPLACE(F1401,""\D"", """")"),"#VALUE!")</f>
        <v>#VALUE!</v>
      </c>
    </row>
    <row r="2531" spans="1:13" ht="15.75" customHeight="1">
      <c r="A2531" s="1">
        <v>1400</v>
      </c>
      <c r="B2531" s="3">
        <v>1401</v>
      </c>
      <c r="C2531" s="3" t="s">
        <v>4070</v>
      </c>
      <c r="D2531" s="3">
        <v>0.26088740053987058</v>
      </c>
      <c r="E2531" s="3">
        <v>0.83208207004532309</v>
      </c>
      <c r="F2531" s="3">
        <v>0.4881516587677725</v>
      </c>
      <c r="G2531" s="3">
        <v>6.1611374407582943E-2</v>
      </c>
      <c r="H2531" s="3">
        <v>3.3175355450236969E-2</v>
      </c>
      <c r="I2531" s="3">
        <v>0.1232227488151659</v>
      </c>
      <c r="J2531" s="3">
        <v>2.0376521042897621E-2</v>
      </c>
      <c r="K2531" s="3">
        <v>23231.500000000011</v>
      </c>
      <c r="L2531" s="3" t="s">
        <v>14148</v>
      </c>
      <c r="M2531" s="4" t="str">
        <f ca="1">IFERROR(__xludf.DUMMYFUNCTION("REGEXREPLACE(F1402,""\D"", """")"),"#VALUE!")</f>
        <v>#VALUE!</v>
      </c>
    </row>
    <row r="2532" spans="1:13" ht="15.75" customHeight="1">
      <c r="A2532" s="1">
        <v>1401</v>
      </c>
      <c r="B2532" s="3">
        <v>1402</v>
      </c>
      <c r="C2532" s="3" t="s">
        <v>4072</v>
      </c>
      <c r="D2532" s="3">
        <v>0.1355414856295579</v>
      </c>
      <c r="E2532" s="3">
        <v>0.45479502075306499</v>
      </c>
      <c r="F2532" s="3">
        <v>0.52464788732394363</v>
      </c>
      <c r="G2532" s="3">
        <v>9.5070422535211266E-2</v>
      </c>
      <c r="H2532" s="3">
        <v>9.154929577464789E-2</v>
      </c>
      <c r="I2532" s="3">
        <v>0.20422535211267609</v>
      </c>
      <c r="J2532" s="3">
        <v>2.3979474250365729E-2</v>
      </c>
      <c r="K2532" s="3">
        <v>30785.399999999929</v>
      </c>
      <c r="L2532" s="3" t="s">
        <v>14149</v>
      </c>
      <c r="M2532" s="4" t="str">
        <f ca="1">IFERROR(__xludf.DUMMYFUNCTION("REGEXREPLACE(F1403,""\D"", """")"),"#VALUE!")</f>
        <v>#VALUE!</v>
      </c>
    </row>
    <row r="2533" spans="1:13" ht="15.75" customHeight="1">
      <c r="A2533" s="1">
        <v>1404</v>
      </c>
      <c r="B2533" s="3">
        <v>1405</v>
      </c>
      <c r="C2533" s="3" t="s">
        <v>4080</v>
      </c>
      <c r="D2533" s="3">
        <v>0.16513086662913329</v>
      </c>
      <c r="E2533" s="3">
        <v>0.19816486520287169</v>
      </c>
      <c r="F2533" s="3">
        <v>0.6143790849673203</v>
      </c>
      <c r="G2533" s="3">
        <v>8.1699346405228759E-2</v>
      </c>
      <c r="H2533" s="3">
        <v>0.13071895424836599</v>
      </c>
      <c r="I2533" s="3">
        <v>0.25490196078431371</v>
      </c>
      <c r="J2533" s="3">
        <v>3.2874539319113077E-2</v>
      </c>
      <c r="K2533" s="3">
        <v>33486.499999999862</v>
      </c>
      <c r="L2533" s="3" t="s">
        <v>14152</v>
      </c>
      <c r="M2533" s="4" t="str">
        <f ca="1">IFERROR(__xludf.DUMMYFUNCTION("REGEXREPLACE(F1406,""\D"", """")"),"#VALUE!")</f>
        <v>#VALUE!</v>
      </c>
    </row>
    <row r="2534" spans="1:13" ht="15.75" customHeight="1">
      <c r="A2534" s="1">
        <v>1405</v>
      </c>
      <c r="B2534" s="3">
        <v>1406</v>
      </c>
      <c r="C2534" s="3" t="s">
        <v>4083</v>
      </c>
      <c r="D2534" s="3">
        <v>0.18324444366601511</v>
      </c>
      <c r="E2534" s="3">
        <v>0.1692687108199076</v>
      </c>
      <c r="F2534" s="3">
        <v>0.61212121212121207</v>
      </c>
      <c r="G2534" s="3">
        <v>0.15151515151515149</v>
      </c>
      <c r="H2534" s="3">
        <v>9.0909090909090912E-2</v>
      </c>
      <c r="I2534" s="3">
        <v>0.29696969696969699</v>
      </c>
      <c r="J2534" s="3">
        <v>4.0279011470340582E-2</v>
      </c>
      <c r="K2534" s="3">
        <v>19241.10000000002</v>
      </c>
      <c r="L2534" s="3" t="s">
        <v>14153</v>
      </c>
      <c r="M2534" s="4" t="str">
        <f ca="1">IFERROR(__xludf.DUMMYFUNCTION("REGEXREPLACE(F1407,""\D"", """")"),"#VALUE!")</f>
        <v>#VALUE!</v>
      </c>
    </row>
    <row r="2535" spans="1:13" ht="15.75" customHeight="1">
      <c r="A2535" s="1">
        <v>1406</v>
      </c>
      <c r="B2535" s="3">
        <v>1407</v>
      </c>
      <c r="C2535" s="3" t="s">
        <v>4085</v>
      </c>
      <c r="D2535" s="3">
        <v>0.17806900615526569</v>
      </c>
      <c r="E2535" s="3">
        <v>0.16521695074418349</v>
      </c>
      <c r="F2535" s="3">
        <v>0.6411290322580645</v>
      </c>
      <c r="G2535" s="3">
        <v>0.1209677419354839</v>
      </c>
      <c r="H2535" s="3">
        <v>0.1370967741935484</v>
      </c>
      <c r="I2535" s="3">
        <v>0.30645161290322581</v>
      </c>
      <c r="J2535" s="3">
        <v>4.4116005993857503E-2</v>
      </c>
      <c r="K2535" s="3">
        <v>27503.39999999998</v>
      </c>
      <c r="L2535" s="3" t="s">
        <v>14154</v>
      </c>
      <c r="M2535" s="4" t="str">
        <f ca="1">IFERROR(__xludf.DUMMYFUNCTION("REGEXREPLACE(F1408,""\D"", """")"),"#VALUE!")</f>
        <v>#VALUE!</v>
      </c>
    </row>
    <row r="2536" spans="1:13" ht="15.75" customHeight="1">
      <c r="A2536" s="1">
        <v>1408</v>
      </c>
      <c r="B2536" s="3">
        <v>1409</v>
      </c>
      <c r="C2536" s="3" t="s">
        <v>4091</v>
      </c>
      <c r="D2536" s="3">
        <v>0.1996050572946424</v>
      </c>
      <c r="E2536" s="3">
        <v>0.13770828456320069</v>
      </c>
      <c r="F2536" s="3">
        <v>0.64492753623188404</v>
      </c>
      <c r="G2536" s="3">
        <v>0.11594202898550721</v>
      </c>
      <c r="H2536" s="3">
        <v>0.11594202898550721</v>
      </c>
      <c r="I2536" s="3">
        <v>0.26811594202898548</v>
      </c>
      <c r="J2536" s="3">
        <v>4.254453158878399E-2</v>
      </c>
      <c r="K2536" s="3">
        <v>15016.600000000029</v>
      </c>
      <c r="L2536" s="3" t="s">
        <v>14156</v>
      </c>
      <c r="M2536" s="4" t="str">
        <f ca="1">IFERROR(__xludf.DUMMYFUNCTION("REGEXREPLACE(F1410,""\D"", """")"),"#VALUE!")</f>
        <v>#VALUE!</v>
      </c>
    </row>
    <row r="2537" spans="1:13" ht="15.75" customHeight="1">
      <c r="A2537" s="1">
        <v>1409</v>
      </c>
      <c r="B2537" s="3">
        <v>1410</v>
      </c>
      <c r="C2537" s="3" t="s">
        <v>4094</v>
      </c>
      <c r="D2537" s="3">
        <v>0.17034754491262219</v>
      </c>
      <c r="E2537" s="3">
        <v>0.2143881047415031</v>
      </c>
      <c r="F2537" s="3">
        <v>0.6566523605150214</v>
      </c>
      <c r="G2537" s="3">
        <v>0.111587982832618</v>
      </c>
      <c r="H2537" s="3">
        <v>0.1244635193133047</v>
      </c>
      <c r="I2537" s="3">
        <v>0.26609442060085842</v>
      </c>
      <c r="J2537" s="3">
        <v>3.8302408654013367E-2</v>
      </c>
      <c r="K2537" s="3">
        <v>25561.39999999998</v>
      </c>
      <c r="L2537" s="3" t="s">
        <v>14157</v>
      </c>
      <c r="M2537" s="4" t="str">
        <f ca="1">IFERROR(__xludf.DUMMYFUNCTION("REGEXREPLACE(F1411,""\D"", """")"),"#VALUE!")</f>
        <v>#VALUE!</v>
      </c>
    </row>
    <row r="2538" spans="1:13" ht="15.75" customHeight="1">
      <c r="A2538" s="1">
        <v>1412</v>
      </c>
      <c r="B2538" s="3">
        <v>1413</v>
      </c>
      <c r="C2538" s="3" t="s">
        <v>4102</v>
      </c>
      <c r="D2538" s="3">
        <v>0.2101814618309065</v>
      </c>
      <c r="E2538" s="3">
        <v>0.26985578788484549</v>
      </c>
      <c r="F2538" s="3">
        <v>0.60795454545454541</v>
      </c>
      <c r="G2538" s="3">
        <v>0.10227272727272731</v>
      </c>
      <c r="H2538" s="3">
        <v>9.375E-2</v>
      </c>
      <c r="I2538" s="3">
        <v>0.26136363636363641</v>
      </c>
      <c r="J2538" s="3">
        <v>3.9558937432443861E-2</v>
      </c>
      <c r="K2538" s="3">
        <v>39772.99999999976</v>
      </c>
      <c r="L2538" s="3" t="s">
        <v>14160</v>
      </c>
      <c r="M2538" s="4" t="str">
        <f ca="1">IFERROR(__xludf.DUMMYFUNCTION("REGEXREPLACE(F1414,""\D"", """")"),"#VALUE!")</f>
        <v>#VALUE!</v>
      </c>
    </row>
    <row r="2539" spans="1:13" ht="15.75" customHeight="1">
      <c r="A2539" s="1">
        <v>1414</v>
      </c>
      <c r="B2539" s="3">
        <v>1415</v>
      </c>
      <c r="C2539" s="3" t="s">
        <v>4108</v>
      </c>
      <c r="D2539" s="3">
        <v>0.19149018910784199</v>
      </c>
      <c r="E2539" s="3">
        <v>0.71513497063176401</v>
      </c>
      <c r="F2539" s="3">
        <v>0.47607655502392338</v>
      </c>
      <c r="G2539" s="3">
        <v>5.2631578947368418E-2</v>
      </c>
      <c r="H2539" s="3">
        <v>4.5454545454545463E-2</v>
      </c>
      <c r="I2539" s="3">
        <v>0.13157894736842099</v>
      </c>
      <c r="J2539" s="3">
        <v>1.7325460661647019E-2</v>
      </c>
      <c r="K2539" s="3">
        <v>46298.499999999643</v>
      </c>
      <c r="L2539" s="3" t="s">
        <v>14162</v>
      </c>
      <c r="M2539" s="4" t="str">
        <f ca="1">IFERROR(__xludf.DUMMYFUNCTION("REGEXREPLACE(F1416,""\D"", """")"),"#VALUE!")</f>
        <v>#VALUE!</v>
      </c>
    </row>
    <row r="2540" spans="1:13" ht="15.75" customHeight="1">
      <c r="A2540" s="1">
        <v>1415</v>
      </c>
      <c r="B2540" s="3">
        <v>1416</v>
      </c>
      <c r="C2540" s="3" t="s">
        <v>4110</v>
      </c>
      <c r="D2540" s="3">
        <v>0.1845220636671123</v>
      </c>
      <c r="E2540" s="3">
        <v>0.213701558401413</v>
      </c>
      <c r="F2540" s="3">
        <v>0.59615384615384615</v>
      </c>
      <c r="G2540" s="3">
        <v>8.6538461538461536E-2</v>
      </c>
      <c r="H2540" s="3">
        <v>0.15384615384615391</v>
      </c>
      <c r="I2540" s="3">
        <v>0.25</v>
      </c>
      <c r="J2540" s="3">
        <v>3.8104965422358597E-2</v>
      </c>
      <c r="K2540" s="3">
        <v>11382.200000000021</v>
      </c>
      <c r="L2540" s="3" t="s">
        <v>14163</v>
      </c>
      <c r="M2540" s="4" t="str">
        <f ca="1">IFERROR(__xludf.DUMMYFUNCTION("REGEXREPLACE(F1417,""\D"", """")"),"#VALUE!")</f>
        <v>#VALUE!</v>
      </c>
    </row>
    <row r="2541" spans="1:13" ht="15.75" customHeight="1">
      <c r="A2541" s="1">
        <v>1416</v>
      </c>
      <c r="B2541" s="3">
        <v>1417</v>
      </c>
      <c r="C2541" s="3" t="s">
        <v>4112</v>
      </c>
      <c r="D2541" s="3">
        <v>0.22193223470479359</v>
      </c>
      <c r="E2541" s="3">
        <v>0.31518730594559158</v>
      </c>
      <c r="F2541" s="3">
        <v>0.53724604966139955</v>
      </c>
      <c r="G2541" s="3">
        <v>0.1015801354401806</v>
      </c>
      <c r="H2541" s="3">
        <v>8.35214446952596E-2</v>
      </c>
      <c r="I2541" s="3">
        <v>0.2325056433408578</v>
      </c>
      <c r="J2541" s="3">
        <v>3.9561982543422233E-2</v>
      </c>
      <c r="K2541" s="3">
        <v>50389.29999999953</v>
      </c>
      <c r="L2541" s="3" t="s">
        <v>14164</v>
      </c>
      <c r="M2541" s="4" t="str">
        <f ca="1">IFERROR(__xludf.DUMMYFUNCTION("REGEXREPLACE(F1418,""\D"", """")"),"#VALUE!")</f>
        <v>#VALUE!</v>
      </c>
    </row>
    <row r="2542" spans="1:13" ht="15.75" customHeight="1">
      <c r="A2542" s="1">
        <v>1418</v>
      </c>
      <c r="B2542" s="3">
        <v>1419</v>
      </c>
      <c r="C2542" s="3" t="s">
        <v>4117</v>
      </c>
      <c r="D2542" s="3">
        <v>0.20203869141113751</v>
      </c>
      <c r="E2542" s="3">
        <v>0.43441881063223797</v>
      </c>
      <c r="F2542" s="3">
        <v>0.59259259259259256</v>
      </c>
      <c r="G2542" s="3">
        <v>9.4650205761316872E-2</v>
      </c>
      <c r="H2542" s="3">
        <v>7.8189300411522639E-2</v>
      </c>
      <c r="I2542" s="3">
        <v>0.18930041152263369</v>
      </c>
      <c r="J2542" s="3">
        <v>3.2465034665066707E-2</v>
      </c>
      <c r="K2542" s="3">
        <v>26068.99999999996</v>
      </c>
      <c r="L2542" s="3" t="s">
        <v>14166</v>
      </c>
      <c r="M2542" s="4" t="str">
        <f ca="1">IFERROR(__xludf.DUMMYFUNCTION("REGEXREPLACE(F1420,""\D"", """")"),"#VALUE!")</f>
        <v>#VALUE!</v>
      </c>
    </row>
    <row r="2543" spans="1:13" ht="15.75" customHeight="1">
      <c r="A2543" s="1">
        <v>1419</v>
      </c>
      <c r="B2543" s="3">
        <v>1420</v>
      </c>
      <c r="C2543" s="3" t="s">
        <v>4120</v>
      </c>
      <c r="D2543" s="3">
        <v>0.23803378170727821</v>
      </c>
      <c r="E2543" s="3">
        <v>0.30293849072033108</v>
      </c>
      <c r="F2543" s="3">
        <v>0.60576923076923073</v>
      </c>
      <c r="G2543" s="3">
        <v>9.375E-2</v>
      </c>
      <c r="H2543" s="3">
        <v>0.10096153846153851</v>
      </c>
      <c r="I2543" s="3">
        <v>0.22596153846153849</v>
      </c>
      <c r="J2543" s="3">
        <v>4.4779280278293129E-2</v>
      </c>
      <c r="K2543" s="3">
        <v>45696.499999999629</v>
      </c>
      <c r="L2543" s="3" t="s">
        <v>14167</v>
      </c>
      <c r="M2543" s="4" t="str">
        <f ca="1">IFERROR(__xludf.DUMMYFUNCTION("REGEXREPLACE(F1421,""\D"", """")"),"#VALUE!")</f>
        <v>#VALUE!</v>
      </c>
    </row>
    <row r="2544" spans="1:13" ht="15.75" customHeight="1">
      <c r="A2544" s="1">
        <v>1422</v>
      </c>
      <c r="B2544" s="3">
        <v>1423</v>
      </c>
      <c r="C2544" s="3" t="s">
        <v>4131</v>
      </c>
      <c r="D2544" s="3">
        <v>0.16669144468019781</v>
      </c>
      <c r="E2544" s="3">
        <v>0.6283426586803571</v>
      </c>
      <c r="F2544" s="3">
        <v>0.5030549898167006</v>
      </c>
      <c r="G2544" s="3">
        <v>6.9246435845213852E-2</v>
      </c>
      <c r="H2544" s="3">
        <v>5.2953156822810592E-2</v>
      </c>
      <c r="I2544" s="3">
        <v>0.14867617107942971</v>
      </c>
      <c r="J2544" s="3">
        <v>1.9254956887262639E-2</v>
      </c>
      <c r="K2544" s="3">
        <v>54371.999999999462</v>
      </c>
      <c r="L2544" s="3" t="s">
        <v>14170</v>
      </c>
      <c r="M2544" s="4" t="str">
        <f ca="1">IFERROR(__xludf.DUMMYFUNCTION("REGEXREPLACE(F1424,""\D"", """")"),"#VALUE!")</f>
        <v>#VALUE!</v>
      </c>
    </row>
    <row r="2545" spans="1:13" ht="15.75" customHeight="1">
      <c r="A2545" s="1">
        <v>1424</v>
      </c>
      <c r="B2545" s="3">
        <v>1425</v>
      </c>
      <c r="C2545" s="3" t="s">
        <v>4136</v>
      </c>
      <c r="D2545" s="3">
        <v>0.17346432228088909</v>
      </c>
      <c r="E2545" s="3">
        <v>0.34793704722716762</v>
      </c>
      <c r="F2545" s="3">
        <v>0.53469387755102038</v>
      </c>
      <c r="G2545" s="3">
        <v>0.1183673469387755</v>
      </c>
      <c r="H2545" s="3">
        <v>6.9387755102040816E-2</v>
      </c>
      <c r="I2545" s="3">
        <v>0.24081632653061219</v>
      </c>
      <c r="J2545" s="3">
        <v>2.9801799123517849E-2</v>
      </c>
      <c r="K2545" s="3">
        <v>27391.59999999998</v>
      </c>
      <c r="L2545" s="3" t="s">
        <v>14172</v>
      </c>
      <c r="M2545" s="4" t="str">
        <f ca="1">IFERROR(__xludf.DUMMYFUNCTION("REGEXREPLACE(F1426,""\D"", """")"),"#VALUE!")</f>
        <v>#VALUE!</v>
      </c>
    </row>
    <row r="2546" spans="1:13" ht="15.75" customHeight="1">
      <c r="A2546" s="1">
        <v>1426</v>
      </c>
      <c r="B2546" s="3">
        <v>1427</v>
      </c>
      <c r="C2546" s="3" t="s">
        <v>4141</v>
      </c>
      <c r="D2546" s="3">
        <v>0.15497773714765031</v>
      </c>
      <c r="E2546" s="3">
        <v>0.2339552099594</v>
      </c>
      <c r="F2546" s="3">
        <v>0.62181818181818183</v>
      </c>
      <c r="G2546" s="3">
        <v>5.4545454545454543E-2</v>
      </c>
      <c r="H2546" s="3">
        <v>0.1127272727272727</v>
      </c>
      <c r="I2546" s="3">
        <v>0.2218181818181818</v>
      </c>
      <c r="J2546" s="3">
        <v>2.3320580431522561E-2</v>
      </c>
      <c r="K2546" s="3">
        <v>30300.19999999995</v>
      </c>
      <c r="L2546" s="3" t="s">
        <v>14174</v>
      </c>
      <c r="M2546" s="4" t="str">
        <f ca="1">IFERROR(__xludf.DUMMYFUNCTION("REGEXREPLACE(F1428,""\D"", """")"),"#VALUE!")</f>
        <v>#VALUE!</v>
      </c>
    </row>
    <row r="2547" spans="1:13" ht="15.75" customHeight="1">
      <c r="A2547" s="1">
        <v>1428</v>
      </c>
      <c r="B2547" s="3">
        <v>1429</v>
      </c>
      <c r="C2547" s="3" t="s">
        <v>4146</v>
      </c>
      <c r="D2547" s="3">
        <v>0.21540942523292489</v>
      </c>
      <c r="E2547" s="3">
        <v>0.14539191894228951</v>
      </c>
      <c r="F2547" s="3">
        <v>0.56557377049180324</v>
      </c>
      <c r="G2547" s="3">
        <v>0.1147540983606557</v>
      </c>
      <c r="H2547" s="3">
        <v>0.15573770491803279</v>
      </c>
      <c r="I2547" s="3">
        <v>0.28688524590163927</v>
      </c>
      <c r="J2547" s="3">
        <v>5.3255278884420901E-2</v>
      </c>
      <c r="K2547" s="3">
        <v>13666.400000000031</v>
      </c>
      <c r="L2547" s="3" t="s">
        <v>14176</v>
      </c>
      <c r="M2547" s="4" t="str">
        <f ca="1">IFERROR(__xludf.DUMMYFUNCTION("REGEXREPLACE(F1430,""\D"", """")"),"#VALUE!")</f>
        <v>#VALUE!</v>
      </c>
    </row>
    <row r="2548" spans="1:13" ht="15.75" customHeight="1">
      <c r="A2548" s="1">
        <v>1429</v>
      </c>
      <c r="B2548" s="3">
        <v>1430</v>
      </c>
      <c r="C2548" s="3" t="s">
        <v>4148</v>
      </c>
      <c r="D2548" s="3">
        <v>0.1982327968172769</v>
      </c>
      <c r="E2548" s="3">
        <v>0.1855244954801506</v>
      </c>
      <c r="F2548" s="3">
        <v>0.62909090909090915</v>
      </c>
      <c r="G2548" s="3">
        <v>8.727272727272728E-2</v>
      </c>
      <c r="H2548" s="3">
        <v>0.1054545454545455</v>
      </c>
      <c r="I2548" s="3">
        <v>0.25818181818181818</v>
      </c>
      <c r="J2548" s="3">
        <v>3.6109928628967489E-2</v>
      </c>
      <c r="K2548" s="3">
        <v>30846.699999999932</v>
      </c>
      <c r="L2548" s="3" t="s">
        <v>14177</v>
      </c>
      <c r="M2548" s="4" t="str">
        <f ca="1">IFERROR(__xludf.DUMMYFUNCTION("REGEXREPLACE(F1431,""\D"", """")"),"#VALUE!")</f>
        <v>#VALUE!</v>
      </c>
    </row>
    <row r="2549" spans="1:13" ht="15.75" customHeight="1">
      <c r="A2549" s="1">
        <v>1430</v>
      </c>
      <c r="B2549" s="3">
        <v>1431</v>
      </c>
      <c r="C2549" s="3" t="s">
        <v>4151</v>
      </c>
      <c r="D2549" s="3">
        <v>0.13967682864425249</v>
      </c>
      <c r="E2549" s="3">
        <v>0.20452550477292161</v>
      </c>
      <c r="F2549" s="3">
        <v>0.62</v>
      </c>
      <c r="G2549" s="3">
        <v>0.12</v>
      </c>
      <c r="H2549" s="3">
        <v>0.15</v>
      </c>
      <c r="I2549" s="3">
        <v>0.33</v>
      </c>
      <c r="J2549" s="3">
        <v>3.4042316439246281E-2</v>
      </c>
      <c r="K2549" s="3">
        <v>11058.10000000002</v>
      </c>
      <c r="L2549" s="3" t="s">
        <v>14178</v>
      </c>
      <c r="M2549" s="4" t="str">
        <f ca="1">IFERROR(__xludf.DUMMYFUNCTION("REGEXREPLACE(F1432,""\D"", """")"),"#VALUE!")</f>
        <v>#VALUE!</v>
      </c>
    </row>
    <row r="2550" spans="1:13" ht="15.75" customHeight="1">
      <c r="A2550" s="1">
        <v>1431</v>
      </c>
      <c r="B2550" s="3">
        <v>1432</v>
      </c>
      <c r="C2550" s="3" t="s">
        <v>4153</v>
      </c>
      <c r="D2550" s="3">
        <v>9.655427988935697E-2</v>
      </c>
      <c r="E2550" s="3">
        <v>0.1960785307311422</v>
      </c>
      <c r="F2550" s="3">
        <v>0.64423076923076927</v>
      </c>
      <c r="G2550" s="3">
        <v>0.125</v>
      </c>
      <c r="H2550" s="3">
        <v>0.1057692307692308</v>
      </c>
      <c r="I2550" s="3">
        <v>0.28846153846153838</v>
      </c>
      <c r="J2550" s="3">
        <v>1.977438610574293E-2</v>
      </c>
      <c r="K2550" s="3">
        <v>11607.90000000002</v>
      </c>
      <c r="L2550" s="3" t="s">
        <v>14179</v>
      </c>
      <c r="M2550" s="4" t="str">
        <f ca="1">IFERROR(__xludf.DUMMYFUNCTION("REGEXREPLACE(F1433,""\D"", """")"),"#VALUE!")</f>
        <v>#VALUE!</v>
      </c>
    </row>
    <row r="2551" spans="1:13" ht="15.75" customHeight="1">
      <c r="A2551" s="1">
        <v>1433</v>
      </c>
      <c r="B2551" s="3">
        <v>1434</v>
      </c>
      <c r="C2551" s="3" t="s">
        <v>4159</v>
      </c>
      <c r="D2551" s="3">
        <v>0.17987386959309901</v>
      </c>
      <c r="E2551" s="3">
        <v>0.27113610546881478</v>
      </c>
      <c r="F2551" s="3">
        <v>0.6428571428571429</v>
      </c>
      <c r="G2551" s="3">
        <v>9.8214285714285712E-2</v>
      </c>
      <c r="H2551" s="3">
        <v>0.1116071428571429</v>
      </c>
      <c r="I2551" s="3">
        <v>0.2455357142857143</v>
      </c>
      <c r="J2551" s="3">
        <v>3.5544387190376198E-2</v>
      </c>
      <c r="K2551" s="3">
        <v>25501.799999999988</v>
      </c>
      <c r="L2551" s="3" t="s">
        <v>14181</v>
      </c>
      <c r="M2551" s="4" t="str">
        <f ca="1">IFERROR(__xludf.DUMMYFUNCTION("REGEXREPLACE(F1435,""\D"", """")"),"#VALUE!")</f>
        <v>#VALUE!</v>
      </c>
    </row>
    <row r="2552" spans="1:13" ht="15.75" customHeight="1">
      <c r="A2552" s="1">
        <v>1434</v>
      </c>
      <c r="B2552" s="3">
        <v>1435</v>
      </c>
      <c r="C2552" s="3" t="s">
        <v>4161</v>
      </c>
      <c r="D2552" s="3">
        <v>0.1160458870054219</v>
      </c>
      <c r="E2552" s="3">
        <v>0.1483290891132866</v>
      </c>
      <c r="F2552" s="3">
        <v>0.63414634146341464</v>
      </c>
      <c r="G2552" s="3">
        <v>0.10731707317073171</v>
      </c>
      <c r="H2552" s="3">
        <v>0.15121951219512189</v>
      </c>
      <c r="I2552" s="3">
        <v>0.30243902439024389</v>
      </c>
      <c r="J2552" s="3">
        <v>2.817275743309788E-2</v>
      </c>
      <c r="K2552" s="3">
        <v>22128.5</v>
      </c>
      <c r="L2552" s="3" t="s">
        <v>14182</v>
      </c>
      <c r="M2552" s="4" t="str">
        <f ca="1">IFERROR(__xludf.DUMMYFUNCTION("REGEXREPLACE(F1436,""\D"", """")"),"#VALUE!")</f>
        <v>#VALUE!</v>
      </c>
    </row>
    <row r="2553" spans="1:13" ht="15.75" customHeight="1">
      <c r="A2553" s="1">
        <v>1437</v>
      </c>
      <c r="B2553" s="3">
        <v>1438</v>
      </c>
      <c r="C2553" s="3" t="s">
        <v>4170</v>
      </c>
      <c r="D2553" s="3">
        <v>0.14791992331680129</v>
      </c>
      <c r="E2553" s="3">
        <v>0.21206581893168541</v>
      </c>
      <c r="F2553" s="3">
        <v>0.61309523809523814</v>
      </c>
      <c r="G2553" s="3">
        <v>0.119047619047619</v>
      </c>
      <c r="H2553" s="3">
        <v>0.1071428571428571</v>
      </c>
      <c r="I2553" s="3">
        <v>0.27380952380952378</v>
      </c>
      <c r="J2553" s="3">
        <v>3.1128566425063741E-2</v>
      </c>
      <c r="K2553" s="3">
        <v>18781.80000000001</v>
      </c>
      <c r="L2553" s="3" t="s">
        <v>14185</v>
      </c>
      <c r="M2553" s="4" t="str">
        <f ca="1">IFERROR(__xludf.DUMMYFUNCTION("REGEXREPLACE(F1439,""\D"", """")"),"#VALUE!")</f>
        <v>#VALUE!</v>
      </c>
    </row>
    <row r="2554" spans="1:13" ht="15.75" customHeight="1">
      <c r="A2554" s="1">
        <v>1439</v>
      </c>
      <c r="B2554" s="3">
        <v>1440</v>
      </c>
      <c r="C2554" s="3" t="s">
        <v>4176</v>
      </c>
      <c r="D2554" s="3">
        <v>0.17737643831665531</v>
      </c>
      <c r="E2554" s="3">
        <v>0.1226916042452859</v>
      </c>
      <c r="F2554" s="3">
        <v>0.58762886597938147</v>
      </c>
      <c r="G2554" s="3">
        <v>0.15463917525773199</v>
      </c>
      <c r="H2554" s="3">
        <v>0.18556701030927841</v>
      </c>
      <c r="I2554" s="3">
        <v>0.40206185567010311</v>
      </c>
      <c r="J2554" s="3">
        <v>5.6127107694996667E-2</v>
      </c>
      <c r="K2554" s="3">
        <v>11432.40000000002</v>
      </c>
      <c r="L2554" s="3" t="s">
        <v>14187</v>
      </c>
      <c r="M2554" s="4" t="str">
        <f ca="1">IFERROR(__xludf.DUMMYFUNCTION("REGEXREPLACE(F1441,""\D"", """")"),"#VALUE!")</f>
        <v>#VALUE!</v>
      </c>
    </row>
    <row r="2555" spans="1:13" ht="15.75" customHeight="1">
      <c r="A2555" s="1">
        <v>1440</v>
      </c>
      <c r="B2555" s="3">
        <v>1441</v>
      </c>
      <c r="C2555" s="3" t="s">
        <v>4178</v>
      </c>
      <c r="D2555" s="3">
        <v>0.16243544574361629</v>
      </c>
      <c r="E2555" s="3">
        <v>0.17680283558332441</v>
      </c>
      <c r="F2555" s="3">
        <v>0.62033898305084745</v>
      </c>
      <c r="G2555" s="3">
        <v>0.10169491525423729</v>
      </c>
      <c r="H2555" s="3">
        <v>0.11525423728813559</v>
      </c>
      <c r="I2555" s="3">
        <v>0.25762711864406779</v>
      </c>
      <c r="J2555" s="3">
        <v>3.3743447941728649E-2</v>
      </c>
      <c r="K2555" s="3">
        <v>32051.099999999889</v>
      </c>
      <c r="L2555" s="3" t="s">
        <v>14188</v>
      </c>
      <c r="M2555" s="4" t="str">
        <f ca="1">IFERROR(__xludf.DUMMYFUNCTION("REGEXREPLACE(F1442,""\D"", """")"),"#VALUE!")</f>
        <v>#VALUE!</v>
      </c>
    </row>
    <row r="2556" spans="1:13" ht="15.75" customHeight="1">
      <c r="A2556" s="1">
        <v>1442</v>
      </c>
      <c r="B2556" s="3">
        <v>1443</v>
      </c>
      <c r="C2556" s="3" t="s">
        <v>4184</v>
      </c>
      <c r="D2556" s="3">
        <v>0.15265319575913189</v>
      </c>
      <c r="E2556" s="3">
        <v>0.20912989169354551</v>
      </c>
      <c r="F2556" s="3">
        <v>0.62096774193548387</v>
      </c>
      <c r="G2556" s="3">
        <v>0.10685483870967739</v>
      </c>
      <c r="H2556" s="3">
        <v>0.11693548387096769</v>
      </c>
      <c r="I2556" s="3">
        <v>0.27016129032258063</v>
      </c>
      <c r="J2556" s="3">
        <v>3.3342877865415788E-2</v>
      </c>
      <c r="K2556" s="3">
        <v>54439.799999999472</v>
      </c>
      <c r="L2556" s="3" t="s">
        <v>14190</v>
      </c>
      <c r="M2556" s="4" t="str">
        <f ca="1">IFERROR(__xludf.DUMMYFUNCTION("REGEXREPLACE(F1444,""\D"", """")"),"#VALUE!")</f>
        <v>#VALUE!</v>
      </c>
    </row>
    <row r="2557" spans="1:13" ht="15.75" customHeight="1">
      <c r="A2557" s="1">
        <v>1443</v>
      </c>
      <c r="B2557" s="3">
        <v>1444</v>
      </c>
      <c r="C2557" s="3" t="s">
        <v>4186</v>
      </c>
      <c r="D2557" s="3">
        <v>0.23004116783560849</v>
      </c>
      <c r="E2557" s="3">
        <v>0.18504616808896759</v>
      </c>
      <c r="F2557" s="3">
        <v>0.58994708994709</v>
      </c>
      <c r="G2557" s="3">
        <v>0.1031746031746032</v>
      </c>
      <c r="H2557" s="3">
        <v>0.1243386243386243</v>
      </c>
      <c r="I2557" s="3">
        <v>0.27513227513227512</v>
      </c>
      <c r="J2557" s="3">
        <v>5.0577069773275883E-2</v>
      </c>
      <c r="K2557" s="3">
        <v>42131.399999999703</v>
      </c>
      <c r="L2557" s="3" t="s">
        <v>14191</v>
      </c>
      <c r="M2557" s="4" t="str">
        <f ca="1">IFERROR(__xludf.DUMMYFUNCTION("REGEXREPLACE(F1445,""\D"", """")"),"#VALUE!")</f>
        <v>#VALUE!</v>
      </c>
    </row>
    <row r="2558" spans="1:13" ht="15.75" customHeight="1">
      <c r="A2558" s="1">
        <v>1444</v>
      </c>
      <c r="B2558" s="3">
        <v>1445</v>
      </c>
      <c r="C2558" s="3" t="s">
        <v>4188</v>
      </c>
      <c r="D2558" s="3">
        <v>0.16401285283607739</v>
      </c>
      <c r="E2558" s="3">
        <v>0.53765141927347371</v>
      </c>
      <c r="F2558" s="3">
        <v>0.46728971962616822</v>
      </c>
      <c r="G2558" s="3">
        <v>7.476635514018691E-2</v>
      </c>
      <c r="H2558" s="3">
        <v>6.5420560747663545E-2</v>
      </c>
      <c r="I2558" s="3">
        <v>0.16510903426791279</v>
      </c>
      <c r="J2558" s="3">
        <v>2.1453380095419829E-2</v>
      </c>
      <c r="K2558" s="3">
        <v>35874.999999999833</v>
      </c>
      <c r="L2558" s="3" t="s">
        <v>14192</v>
      </c>
      <c r="M2558" s="4" t="str">
        <f ca="1">IFERROR(__xludf.DUMMYFUNCTION("REGEXREPLACE(F1446,""\D"", """")"),"#VALUE!")</f>
        <v>#VALUE!</v>
      </c>
    </row>
    <row r="2559" spans="1:13" ht="15.75" customHeight="1">
      <c r="A2559" s="1">
        <v>1445</v>
      </c>
      <c r="B2559" s="3">
        <v>1446</v>
      </c>
      <c r="C2559" s="3" t="s">
        <v>4190</v>
      </c>
      <c r="D2559" s="3">
        <v>0.17018591462409099</v>
      </c>
      <c r="E2559" s="3">
        <v>0.71053425675665383</v>
      </c>
      <c r="F2559" s="3">
        <v>0.51089588377723971</v>
      </c>
      <c r="G2559" s="3">
        <v>5.0847457627118647E-2</v>
      </c>
      <c r="H2559" s="3">
        <v>4.1162227602905568E-2</v>
      </c>
      <c r="I2559" s="3">
        <v>0.13317191283292981</v>
      </c>
      <c r="J2559" s="3">
        <v>1.4322333395215801E-2</v>
      </c>
      <c r="K2559" s="3">
        <v>43250.899999999689</v>
      </c>
      <c r="L2559" s="3" t="s">
        <v>14193</v>
      </c>
      <c r="M2559" s="4" t="str">
        <f ca="1">IFERROR(__xludf.DUMMYFUNCTION("REGEXREPLACE(F1447,""\D"", """")"),"#VALUE!")</f>
        <v>#VALUE!</v>
      </c>
    </row>
    <row r="2560" spans="1:13" ht="15.75" customHeight="1">
      <c r="A2560" s="1">
        <v>1446</v>
      </c>
      <c r="B2560" s="3">
        <v>1447</v>
      </c>
      <c r="C2560" s="3" t="s">
        <v>4192</v>
      </c>
      <c r="D2560" s="3">
        <v>0.16546644587713619</v>
      </c>
      <c r="E2560" s="3">
        <v>0.15872875184092081</v>
      </c>
      <c r="F2560" s="3">
        <v>0.60421052631578942</v>
      </c>
      <c r="G2560" s="3">
        <v>0.1136842105263158</v>
      </c>
      <c r="H2560" s="3">
        <v>0.13473684210526321</v>
      </c>
      <c r="I2560" s="3">
        <v>0.28210526315789469</v>
      </c>
      <c r="J2560" s="3">
        <v>4.0104341036304197E-2</v>
      </c>
      <c r="K2560" s="3">
        <v>54661.299999999457</v>
      </c>
      <c r="L2560" s="3" t="s">
        <v>14194</v>
      </c>
      <c r="M2560" s="4" t="str">
        <f ca="1">IFERROR(__xludf.DUMMYFUNCTION("REGEXREPLACE(F1448,""\D"", """")"),"#VALUE!")</f>
        <v>#VALUE!</v>
      </c>
    </row>
    <row r="2561" spans="1:13" ht="15.75" customHeight="1">
      <c r="A2561" s="1">
        <v>1447</v>
      </c>
      <c r="B2561" s="3">
        <v>1448</v>
      </c>
      <c r="C2561" s="3" t="s">
        <v>4195</v>
      </c>
      <c r="D2561" s="3">
        <v>0.25869919010718911</v>
      </c>
      <c r="E2561" s="3">
        <v>0.36493142201780099</v>
      </c>
      <c r="F2561" s="3">
        <v>0.62992125984251968</v>
      </c>
      <c r="G2561" s="3">
        <v>8.6614173228346455E-2</v>
      </c>
      <c r="H2561" s="3">
        <v>9.4488188976377951E-2</v>
      </c>
      <c r="I2561" s="3">
        <v>0.22047244094488189</v>
      </c>
      <c r="J2561" s="3">
        <v>4.1051316331390551E-2</v>
      </c>
      <c r="K2561" s="3">
        <v>14097.90000000004</v>
      </c>
      <c r="L2561" s="3" t="s">
        <v>14195</v>
      </c>
      <c r="M2561" s="4" t="str">
        <f ca="1">IFERROR(__xludf.DUMMYFUNCTION("REGEXREPLACE(F1449,""\D"", """")"),"#VALUE!")</f>
        <v>#VALUE!</v>
      </c>
    </row>
    <row r="2562" spans="1:13" ht="15.75" customHeight="1">
      <c r="A2562" s="1">
        <v>1448</v>
      </c>
      <c r="B2562" s="3">
        <v>1449</v>
      </c>
      <c r="C2562" s="3" t="s">
        <v>4197</v>
      </c>
      <c r="D2562" s="3">
        <v>0.17717917789472709</v>
      </c>
      <c r="E2562" s="3">
        <v>0.1391546038353077</v>
      </c>
      <c r="F2562" s="3">
        <v>0.63461538461538458</v>
      </c>
      <c r="G2562" s="3">
        <v>0.14903846153846151</v>
      </c>
      <c r="H2562" s="3">
        <v>0.1201923076923077</v>
      </c>
      <c r="I2562" s="3">
        <v>0.3125</v>
      </c>
      <c r="J2562" s="3">
        <v>4.5370767358256653E-2</v>
      </c>
      <c r="K2562" s="3">
        <v>23126.5</v>
      </c>
      <c r="L2562" s="3" t="s">
        <v>14196</v>
      </c>
      <c r="M2562" s="4" t="str">
        <f ca="1">IFERROR(__xludf.DUMMYFUNCTION("REGEXREPLACE(F1450,""\D"", """")"),"#VALUE!")</f>
        <v>#VALUE!</v>
      </c>
    </row>
    <row r="2563" spans="1:13" ht="15.75" customHeight="1">
      <c r="A2563" s="1">
        <v>1449</v>
      </c>
      <c r="B2563" s="3">
        <v>1450</v>
      </c>
      <c r="C2563" s="3" t="s">
        <v>4199</v>
      </c>
      <c r="D2563" s="3">
        <v>0.16656147217453851</v>
      </c>
      <c r="E2563" s="3">
        <v>0.13848971542812269</v>
      </c>
      <c r="F2563" s="3">
        <v>0.63291139240506333</v>
      </c>
      <c r="G2563" s="3">
        <v>0.12658227848101269</v>
      </c>
      <c r="H2563" s="3">
        <v>0.189873417721519</v>
      </c>
      <c r="I2563" s="3">
        <v>0.34810126582278478</v>
      </c>
      <c r="J2563" s="3">
        <v>4.9060964495099037E-2</v>
      </c>
      <c r="K2563" s="3">
        <v>17745.60000000002</v>
      </c>
      <c r="L2563" s="3" t="s">
        <v>14197</v>
      </c>
      <c r="M2563" s="4" t="str">
        <f ca="1">IFERROR(__xludf.DUMMYFUNCTION("REGEXREPLACE(F1451,""\D"", """")"),"#VALUE!")</f>
        <v>#VALUE!</v>
      </c>
    </row>
    <row r="2564" spans="1:13" ht="15.75" customHeight="1">
      <c r="A2564" s="1">
        <v>1452</v>
      </c>
      <c r="B2564" s="3">
        <v>1453</v>
      </c>
      <c r="C2564" s="3" t="s">
        <v>4208</v>
      </c>
      <c r="D2564" s="3">
        <v>0.25967817727108039</v>
      </c>
      <c r="E2564" s="3">
        <v>0.1348505049603328</v>
      </c>
      <c r="F2564" s="3">
        <v>0.66019417475728159</v>
      </c>
      <c r="G2564" s="3">
        <v>0.17475728155339809</v>
      </c>
      <c r="H2564" s="3">
        <v>0.116504854368932</v>
      </c>
      <c r="I2564" s="3">
        <v>0.30097087378640769</v>
      </c>
      <c r="J2564" s="3">
        <v>6.7935004838341584E-2</v>
      </c>
      <c r="K2564" s="3">
        <v>11552.100000000029</v>
      </c>
      <c r="L2564" s="3" t="s">
        <v>14200</v>
      </c>
      <c r="M2564" s="4" t="str">
        <f ca="1">IFERROR(__xludf.DUMMYFUNCTION("REGEXREPLACE(F1454,""\D"", """")"),"#VALUE!")</f>
        <v>#VALUE!</v>
      </c>
    </row>
    <row r="2565" spans="1:13" ht="15.75" customHeight="1">
      <c r="A2565" s="1">
        <v>1453</v>
      </c>
      <c r="B2565" s="3">
        <v>1454</v>
      </c>
      <c r="C2565" s="3" t="s">
        <v>4211</v>
      </c>
      <c r="D2565" s="3">
        <v>0.16827149809615749</v>
      </c>
      <c r="E2565" s="3">
        <v>0.61474986967828193</v>
      </c>
      <c r="F2565" s="3">
        <v>0.50769230769230766</v>
      </c>
      <c r="G2565" s="3">
        <v>6.9230769230769235E-2</v>
      </c>
      <c r="H2565" s="3">
        <v>0.05</v>
      </c>
      <c r="I2565" s="3">
        <v>0.14615384615384619</v>
      </c>
      <c r="J2565" s="3">
        <v>1.795673320510735E-2</v>
      </c>
      <c r="K2565" s="3">
        <v>27745.999999999971</v>
      </c>
      <c r="L2565" s="3" t="s">
        <v>14201</v>
      </c>
      <c r="M2565" s="4" t="str">
        <f ca="1">IFERROR(__xludf.DUMMYFUNCTION("REGEXREPLACE(F1455,""\D"", """")"),"#VALUE!")</f>
        <v>#VALUE!</v>
      </c>
    </row>
    <row r="2566" spans="1:13" ht="15.75" customHeight="1">
      <c r="A2566" s="1">
        <v>1454</v>
      </c>
      <c r="B2566" s="3">
        <v>1455</v>
      </c>
      <c r="C2566" s="3" t="s">
        <v>4213</v>
      </c>
      <c r="D2566" s="3">
        <v>0.1706581351447328</v>
      </c>
      <c r="E2566" s="3">
        <v>0.2092327539642474</v>
      </c>
      <c r="F2566" s="3">
        <v>0.6097560975609756</v>
      </c>
      <c r="G2566" s="3">
        <v>9.1463414634146339E-2</v>
      </c>
      <c r="H2566" s="3">
        <v>0.1158536585365854</v>
      </c>
      <c r="I2566" s="3">
        <v>0.25</v>
      </c>
      <c r="J2566" s="3">
        <v>3.3798010643832879E-2</v>
      </c>
      <c r="K2566" s="3">
        <v>35143.099999999831</v>
      </c>
      <c r="L2566" s="3" t="s">
        <v>14202</v>
      </c>
      <c r="M2566" s="4" t="str">
        <f ca="1">IFERROR(__xludf.DUMMYFUNCTION("REGEXREPLACE(F1456,""\D"", """")"),"#VALUE!")</f>
        <v>#VALUE!</v>
      </c>
    </row>
    <row r="2567" spans="1:13" ht="15.75" customHeight="1">
      <c r="A2567" s="1">
        <v>1457</v>
      </c>
      <c r="B2567" s="3">
        <v>1458</v>
      </c>
      <c r="C2567" s="3" t="s">
        <v>4221</v>
      </c>
      <c r="D2567" s="3">
        <v>0.20139881741846999</v>
      </c>
      <c r="E2567" s="3">
        <v>0.19386213340607411</v>
      </c>
      <c r="F2567" s="3">
        <v>0.61410788381742742</v>
      </c>
      <c r="G2567" s="3">
        <v>0.1203319502074689</v>
      </c>
      <c r="H2567" s="3">
        <v>0.14522821576763489</v>
      </c>
      <c r="I2567" s="3">
        <v>0.29875518672199169</v>
      </c>
      <c r="J2567" s="3">
        <v>5.1229071552406018E-2</v>
      </c>
      <c r="K2567" s="3">
        <v>26798.099999999991</v>
      </c>
      <c r="L2567" s="3" t="s">
        <v>14205</v>
      </c>
      <c r="M2567" s="4" t="str">
        <f ca="1">IFERROR(__xludf.DUMMYFUNCTION("REGEXREPLACE(F1459,""\D"", """")"),"#VALUE!")</f>
        <v>#VALUE!</v>
      </c>
    </row>
    <row r="2568" spans="1:13" ht="15.75" customHeight="1">
      <c r="A2568" s="1">
        <v>1461</v>
      </c>
      <c r="B2568" s="3">
        <v>1462</v>
      </c>
      <c r="C2568" s="3" t="s">
        <v>4233</v>
      </c>
      <c r="D2568" s="3">
        <v>0.1985635654265053</v>
      </c>
      <c r="E2568" s="3">
        <v>0.41143990293540711</v>
      </c>
      <c r="F2568" s="3">
        <v>0.53551912568306015</v>
      </c>
      <c r="G2568" s="3">
        <v>9.5628415300546443E-2</v>
      </c>
      <c r="H2568" s="3">
        <v>7.3770491803278687E-2</v>
      </c>
      <c r="I2568" s="3">
        <v>0.20491803278688531</v>
      </c>
      <c r="J2568" s="3">
        <v>3.1917562906152497E-2</v>
      </c>
      <c r="K2568" s="3">
        <v>40346.399999999718</v>
      </c>
      <c r="L2568" s="3" t="s">
        <v>14209</v>
      </c>
      <c r="M2568" s="4" t="str">
        <f ca="1">IFERROR(__xludf.DUMMYFUNCTION("REGEXREPLACE(F1463,""\D"", """")"),"#VALUE!")</f>
        <v>#VALUE!</v>
      </c>
    </row>
    <row r="2569" spans="1:13" ht="15.75" customHeight="1">
      <c r="A2569" s="1">
        <v>1464</v>
      </c>
      <c r="B2569" s="3">
        <v>1465</v>
      </c>
      <c r="C2569" s="3" t="s">
        <v>4243</v>
      </c>
      <c r="D2569" s="3">
        <v>0.19140681022945649</v>
      </c>
      <c r="E2569" s="3">
        <v>0.53461809986637587</v>
      </c>
      <c r="F2569" s="3">
        <v>0.47855530474040631</v>
      </c>
      <c r="G2569" s="3">
        <v>6.9977426636568849E-2</v>
      </c>
      <c r="H2569" s="3">
        <v>5.1918735891647853E-2</v>
      </c>
      <c r="I2569" s="3">
        <v>0.15575620767494361</v>
      </c>
      <c r="J2569" s="3">
        <v>2.1899133640380802E-2</v>
      </c>
      <c r="K2569" s="3">
        <v>48777.199999999582</v>
      </c>
      <c r="L2569" s="3" t="s">
        <v>14212</v>
      </c>
      <c r="M2569" s="4" t="str">
        <f ca="1">IFERROR(__xludf.DUMMYFUNCTION("REGEXREPLACE(F1466,""\D"", """")"),"#VALUE!")</f>
        <v>#VALUE!</v>
      </c>
    </row>
    <row r="2570" spans="1:13" ht="15.75" customHeight="1">
      <c r="A2570" s="1">
        <v>1466</v>
      </c>
      <c r="B2570" s="3">
        <v>1467</v>
      </c>
      <c r="C2570" s="3" t="s">
        <v>4248</v>
      </c>
      <c r="D2570" s="3">
        <v>0.17820795444324741</v>
      </c>
      <c r="E2570" s="3">
        <v>0.24114560949771349</v>
      </c>
      <c r="F2570" s="3">
        <v>0.60895522388059697</v>
      </c>
      <c r="G2570" s="3">
        <v>9.5522388059701493E-2</v>
      </c>
      <c r="H2570" s="3">
        <v>0.1044776119402985</v>
      </c>
      <c r="I2570" s="3">
        <v>0.2388059701492537</v>
      </c>
      <c r="J2570" s="3">
        <v>3.4186541201087023E-2</v>
      </c>
      <c r="K2570" s="3">
        <v>36440.299999999806</v>
      </c>
      <c r="L2570" s="3" t="s">
        <v>14214</v>
      </c>
      <c r="M2570" s="4" t="str">
        <f ca="1">IFERROR(__xludf.DUMMYFUNCTION("REGEXREPLACE(F1468,""\D"", """")"),"#VALUE!")</f>
        <v>#VALUE!</v>
      </c>
    </row>
    <row r="2571" spans="1:13" ht="15.75" customHeight="1">
      <c r="A2571" s="1">
        <v>1467</v>
      </c>
      <c r="B2571" s="3">
        <v>1468</v>
      </c>
      <c r="C2571" s="3" t="s">
        <v>4251</v>
      </c>
      <c r="D2571" s="3">
        <v>0.16365045786682869</v>
      </c>
      <c r="E2571" s="3">
        <v>0.1953487654303433</v>
      </c>
      <c r="F2571" s="3">
        <v>0.6244343891402715</v>
      </c>
      <c r="G2571" s="3">
        <v>9.2760180995475117E-2</v>
      </c>
      <c r="H2571" s="3">
        <v>0.1153846153846154</v>
      </c>
      <c r="I2571" s="3">
        <v>0.26018099547511309</v>
      </c>
      <c r="J2571" s="3">
        <v>3.2919153287025188E-2</v>
      </c>
      <c r="K2571" s="3">
        <v>49073.199999999553</v>
      </c>
      <c r="L2571" s="3" t="s">
        <v>14215</v>
      </c>
      <c r="M2571" s="4" t="str">
        <f ca="1">IFERROR(__xludf.DUMMYFUNCTION("REGEXREPLACE(F1469,""\D"", """")"),"#VALUE!")</f>
        <v>#VALUE!</v>
      </c>
    </row>
    <row r="2572" spans="1:13" ht="15.75" customHeight="1">
      <c r="A2572" s="1">
        <v>1470</v>
      </c>
      <c r="B2572" s="3">
        <v>1471</v>
      </c>
      <c r="C2572" s="3" t="s">
        <v>4261</v>
      </c>
      <c r="D2572" s="3">
        <v>0.13910269166138939</v>
      </c>
      <c r="E2572" s="3">
        <v>0.32863964423214198</v>
      </c>
      <c r="F2572" s="3">
        <v>0.6071428571428571</v>
      </c>
      <c r="G2572" s="3">
        <v>8.1632653061224483E-2</v>
      </c>
      <c r="H2572" s="3">
        <v>0.1173469387755102</v>
      </c>
      <c r="I2572" s="3">
        <v>0.22959183673469391</v>
      </c>
      <c r="J2572" s="3">
        <v>2.5396420433401071E-2</v>
      </c>
      <c r="K2572" s="3">
        <v>21137.000000000011</v>
      </c>
      <c r="L2572" s="3" t="s">
        <v>14218</v>
      </c>
      <c r="M2572" s="4" t="str">
        <f ca="1">IFERROR(__xludf.DUMMYFUNCTION("REGEXREPLACE(F1472,""\D"", """")"),"#VALUE!")</f>
        <v>#VALUE!</v>
      </c>
    </row>
    <row r="2573" spans="1:13" ht="15.75" customHeight="1">
      <c r="A2573" s="1">
        <v>1472</v>
      </c>
      <c r="B2573" s="3">
        <v>1473</v>
      </c>
      <c r="C2573" s="3" t="s">
        <v>4266</v>
      </c>
      <c r="D2573" s="3">
        <v>0.1670768985774016</v>
      </c>
      <c r="E2573" s="3">
        <v>0.21486693675707569</v>
      </c>
      <c r="F2573" s="3">
        <v>0.62537764350453173</v>
      </c>
      <c r="G2573" s="3">
        <v>0.1027190332326284</v>
      </c>
      <c r="H2573" s="3">
        <v>0.1057401812688822</v>
      </c>
      <c r="I2573" s="3">
        <v>0.25679758308157102</v>
      </c>
      <c r="J2573" s="3">
        <v>3.3491697727826952E-2</v>
      </c>
      <c r="K2573" s="3">
        <v>37004.199999999808</v>
      </c>
      <c r="L2573" s="3" t="s">
        <v>14220</v>
      </c>
      <c r="M2573" s="4" t="str">
        <f ca="1">IFERROR(__xludf.DUMMYFUNCTION("REGEXREPLACE(F1474,""\D"", """")"),"#VALUE!")</f>
        <v>#VALUE!</v>
      </c>
    </row>
    <row r="2574" spans="1:13" ht="15.75" customHeight="1">
      <c r="A2574" s="1">
        <v>1473</v>
      </c>
      <c r="B2574" s="3">
        <v>1474</v>
      </c>
      <c r="C2574" s="3" t="s">
        <v>4268</v>
      </c>
      <c r="D2574" s="3">
        <v>0.18448966323867</v>
      </c>
      <c r="E2574" s="3">
        <v>0.28256960336384662</v>
      </c>
      <c r="F2574" s="3">
        <v>0.56164383561643838</v>
      </c>
      <c r="G2574" s="3">
        <v>9.2465753424657529E-2</v>
      </c>
      <c r="H2574" s="3">
        <v>0.11301369863013699</v>
      </c>
      <c r="I2574" s="3">
        <v>0.2363013698630137</v>
      </c>
      <c r="J2574" s="3">
        <v>3.6069984790338322E-2</v>
      </c>
      <c r="K2574" s="3">
        <v>32462.499999999909</v>
      </c>
      <c r="L2574" s="3" t="s">
        <v>14221</v>
      </c>
      <c r="M2574" s="4" t="str">
        <f ca="1">IFERROR(__xludf.DUMMYFUNCTION("REGEXREPLACE(F1475,""\D"", """")"),"#VALUE!")</f>
        <v>#VALUE!</v>
      </c>
    </row>
    <row r="2575" spans="1:13" ht="15.75" customHeight="1">
      <c r="A2575" s="1">
        <v>1474</v>
      </c>
      <c r="B2575" s="3">
        <v>1475</v>
      </c>
      <c r="C2575" s="3" t="s">
        <v>4270</v>
      </c>
      <c r="D2575" s="3">
        <v>0.2456858358127792</v>
      </c>
      <c r="E2575" s="3">
        <v>0.71871238828057216</v>
      </c>
      <c r="F2575" s="3">
        <v>0.48792270531400972</v>
      </c>
      <c r="G2575" s="3">
        <v>5.7971014492753617E-2</v>
      </c>
      <c r="H2575" s="3">
        <v>3.140096618357488E-2</v>
      </c>
      <c r="I2575" s="3">
        <v>0.13043478260869559</v>
      </c>
      <c r="J2575" s="3">
        <v>1.97365789578819E-2</v>
      </c>
      <c r="K2575" s="3">
        <v>44624.999999999658</v>
      </c>
      <c r="L2575" s="3" t="s">
        <v>14222</v>
      </c>
      <c r="M2575" s="4" t="str">
        <f ca="1">IFERROR(__xludf.DUMMYFUNCTION("REGEXREPLACE(F1476,""\D"", """")"),"#VALUE!")</f>
        <v>#VALUE!</v>
      </c>
    </row>
    <row r="2576" spans="1:13" ht="15.75" customHeight="1">
      <c r="A2576" s="1">
        <v>1475</v>
      </c>
      <c r="B2576" s="3">
        <v>1476</v>
      </c>
      <c r="C2576" s="3" t="s">
        <v>4272</v>
      </c>
      <c r="D2576" s="3">
        <v>0.14960587456762811</v>
      </c>
      <c r="E2576" s="3">
        <v>0.23819655657589739</v>
      </c>
      <c r="F2576" s="3">
        <v>0.59183673469387754</v>
      </c>
      <c r="G2576" s="3">
        <v>9.1836734693877556E-2</v>
      </c>
      <c r="H2576" s="3">
        <v>0.15306122448979589</v>
      </c>
      <c r="I2576" s="3">
        <v>0.27210884353741499</v>
      </c>
      <c r="J2576" s="3">
        <v>3.4271837747010023E-2</v>
      </c>
      <c r="K2576" s="3">
        <v>33590.599999999889</v>
      </c>
      <c r="L2576" s="3" t="s">
        <v>14223</v>
      </c>
      <c r="M2576" s="4" t="str">
        <f ca="1">IFERROR(__xludf.DUMMYFUNCTION("REGEXREPLACE(F1477,""\D"", """")"),"#VALUE!")</f>
        <v>#VALUE!</v>
      </c>
    </row>
    <row r="2577" spans="1:13" ht="15.75" customHeight="1">
      <c r="A2577" s="1">
        <v>1478</v>
      </c>
      <c r="B2577" s="3">
        <v>1479</v>
      </c>
      <c r="C2577" s="3" t="s">
        <v>4283</v>
      </c>
      <c r="D2577" s="3">
        <v>0.16369535534403229</v>
      </c>
      <c r="E2577" s="3">
        <v>0.1227821647931588</v>
      </c>
      <c r="F2577" s="3">
        <v>0.64600000000000002</v>
      </c>
      <c r="G2577" s="3">
        <v>0.12</v>
      </c>
      <c r="H2577" s="3">
        <v>0.2</v>
      </c>
      <c r="I2577" s="3">
        <v>0.35</v>
      </c>
      <c r="J2577" s="3">
        <v>4.9638365333944903E-2</v>
      </c>
      <c r="K2577" s="3">
        <v>55362.499999999447</v>
      </c>
      <c r="L2577" s="3" t="s">
        <v>14226</v>
      </c>
      <c r="M2577" s="4" t="str">
        <f ca="1">IFERROR(__xludf.DUMMYFUNCTION("REGEXREPLACE(F1480,""\D"", """")"),"#VALUE!")</f>
        <v>#VALUE!</v>
      </c>
    </row>
    <row r="2578" spans="1:13" ht="15.75" customHeight="1">
      <c r="A2578" s="1">
        <v>1479</v>
      </c>
      <c r="B2578" s="3">
        <v>1480</v>
      </c>
      <c r="C2578" s="3" t="s">
        <v>4286</v>
      </c>
      <c r="D2578" s="3">
        <v>0.25329031253918949</v>
      </c>
      <c r="E2578" s="3">
        <v>0.14697365271817031</v>
      </c>
      <c r="F2578" s="3">
        <v>0.57857142857142863</v>
      </c>
      <c r="G2578" s="3">
        <v>8.5714285714285715E-2</v>
      </c>
      <c r="H2578" s="3">
        <v>0.15714285714285711</v>
      </c>
      <c r="I2578" s="3">
        <v>0.27857142857142858</v>
      </c>
      <c r="J2578" s="3">
        <v>5.4370329589109923E-2</v>
      </c>
      <c r="K2578" s="3">
        <v>15525.400000000031</v>
      </c>
      <c r="L2578" s="3" t="s">
        <v>14227</v>
      </c>
      <c r="M2578" s="4" t="str">
        <f ca="1">IFERROR(__xludf.DUMMYFUNCTION("REGEXREPLACE(F1481,""\D"", """")"),"#VALUE!")</f>
        <v>#VALUE!</v>
      </c>
    </row>
    <row r="2579" spans="1:13" ht="15.75" customHeight="1">
      <c r="A2579" s="1">
        <v>1482</v>
      </c>
      <c r="B2579" s="3">
        <v>1483</v>
      </c>
      <c r="C2579" s="3" t="s">
        <v>4294</v>
      </c>
      <c r="D2579" s="3">
        <v>0.18013397618639981</v>
      </c>
      <c r="E2579" s="3">
        <v>0.16786668406796751</v>
      </c>
      <c r="F2579" s="3">
        <v>0.6292134831460674</v>
      </c>
      <c r="G2579" s="3">
        <v>0.1146067415730337</v>
      </c>
      <c r="H2579" s="3">
        <v>0.13258426966292139</v>
      </c>
      <c r="I2579" s="3">
        <v>0.27865168539325841</v>
      </c>
      <c r="J2579" s="3">
        <v>4.3415524510480398E-2</v>
      </c>
      <c r="K2579" s="3">
        <v>47673.699999999568</v>
      </c>
      <c r="L2579" s="3" t="s">
        <v>14230</v>
      </c>
      <c r="M2579" s="4" t="str">
        <f ca="1">IFERROR(__xludf.DUMMYFUNCTION("REGEXREPLACE(F1484,""\D"", """")"),"#VALUE!")</f>
        <v>#VALUE!</v>
      </c>
    </row>
    <row r="2580" spans="1:13" ht="15.75" customHeight="1">
      <c r="A2580" s="1">
        <v>1483</v>
      </c>
      <c r="B2580" s="3">
        <v>1484</v>
      </c>
      <c r="C2580" s="3" t="s">
        <v>4296</v>
      </c>
      <c r="D2580" s="3">
        <v>0.1150090888750494</v>
      </c>
      <c r="E2580" s="3">
        <v>0.23453072564336819</v>
      </c>
      <c r="F2580" s="3">
        <v>0.62411347517730498</v>
      </c>
      <c r="G2580" s="3">
        <v>9.5744680851063829E-2</v>
      </c>
      <c r="H2580" s="3">
        <v>0.13120567375886519</v>
      </c>
      <c r="I2580" s="3">
        <v>0.26950354609929078</v>
      </c>
      <c r="J2580" s="3">
        <v>2.4765053556154808E-2</v>
      </c>
      <c r="K2580" s="3">
        <v>30694.999999999949</v>
      </c>
      <c r="L2580" s="3" t="s">
        <v>14231</v>
      </c>
      <c r="M2580" s="4" t="str">
        <f ca="1">IFERROR(__xludf.DUMMYFUNCTION("REGEXREPLACE(F1485,""\D"", """")"),"#VALUE!")</f>
        <v>#VALUE!</v>
      </c>
    </row>
    <row r="2581" spans="1:13" ht="15.75" customHeight="1">
      <c r="A2581" s="1">
        <v>1488</v>
      </c>
      <c r="B2581" s="3">
        <v>1489</v>
      </c>
      <c r="C2581" s="3" t="s">
        <v>4311</v>
      </c>
      <c r="D2581" s="3">
        <v>0.16681302769921219</v>
      </c>
      <c r="E2581" s="3">
        <v>0.24979436887791931</v>
      </c>
      <c r="F2581" s="3">
        <v>0.63141025641025639</v>
      </c>
      <c r="G2581" s="3">
        <v>9.6153846153846159E-2</v>
      </c>
      <c r="H2581" s="3">
        <v>0.108974358974359</v>
      </c>
      <c r="I2581" s="3">
        <v>0.24679487179487181</v>
      </c>
      <c r="J2581" s="3">
        <v>3.2740264584554257E-2</v>
      </c>
      <c r="K2581" s="3">
        <v>32550.999999999869</v>
      </c>
      <c r="L2581" s="3" t="s">
        <v>14236</v>
      </c>
      <c r="M2581" s="4" t="str">
        <f ca="1">IFERROR(__xludf.DUMMYFUNCTION("REGEXREPLACE(F1490,""\D"", """")"),"#VALUE!")</f>
        <v>#VALUE!</v>
      </c>
    </row>
    <row r="2582" spans="1:13" ht="15.75" customHeight="1">
      <c r="A2582" s="1">
        <v>1489</v>
      </c>
      <c r="B2582" s="3">
        <v>1490</v>
      </c>
      <c r="C2582" s="3" t="s">
        <v>4313</v>
      </c>
      <c r="D2582" s="3">
        <v>0.18538856479394281</v>
      </c>
      <c r="E2582" s="3">
        <v>0.1526314876483629</v>
      </c>
      <c r="F2582" s="3">
        <v>0.60897435897435892</v>
      </c>
      <c r="G2582" s="3">
        <v>0.1025641025641026</v>
      </c>
      <c r="H2582" s="3">
        <v>0.12820512820512819</v>
      </c>
      <c r="I2582" s="3">
        <v>0.26282051282051277</v>
      </c>
      <c r="J2582" s="3">
        <v>3.9464968894723951E-2</v>
      </c>
      <c r="K2582" s="3">
        <v>17040.40000000002</v>
      </c>
      <c r="L2582" s="3" t="s">
        <v>14237</v>
      </c>
      <c r="M2582" s="4" t="str">
        <f ca="1">IFERROR(__xludf.DUMMYFUNCTION("REGEXREPLACE(F1491,""\D"", """")"),"#VALUE!")</f>
        <v>#VALUE!</v>
      </c>
    </row>
    <row r="2583" spans="1:13" ht="15.75" customHeight="1">
      <c r="A2583" s="1">
        <v>1490</v>
      </c>
      <c r="B2583" s="3">
        <v>1491</v>
      </c>
      <c r="C2583" s="3" t="s">
        <v>4316</v>
      </c>
      <c r="D2583" s="3">
        <v>0.20613052560996911</v>
      </c>
      <c r="E2583" s="3">
        <v>0.43375433614175912</v>
      </c>
      <c r="F2583" s="3">
        <v>0.55114503816793892</v>
      </c>
      <c r="G2583" s="3">
        <v>9.9236641221374045E-2</v>
      </c>
      <c r="H2583" s="3">
        <v>8.2442748091603055E-2</v>
      </c>
      <c r="I2583" s="3">
        <v>0.21679389312977099</v>
      </c>
      <c r="J2583" s="3">
        <v>3.6468929714796809E-2</v>
      </c>
      <c r="K2583" s="3">
        <v>73513.599999999642</v>
      </c>
      <c r="L2583" s="3" t="s">
        <v>14238</v>
      </c>
      <c r="M2583" s="4" t="str">
        <f ca="1">IFERROR(__xludf.DUMMYFUNCTION("REGEXREPLACE(F1492,""\D"", """")"),"#VALUE!")</f>
        <v>#VALUE!</v>
      </c>
    </row>
    <row r="2584" spans="1:13" ht="15.75" customHeight="1">
      <c r="A2584" s="1">
        <v>1492</v>
      </c>
      <c r="B2584" s="3">
        <v>1493</v>
      </c>
      <c r="C2584" s="3" t="s">
        <v>4322</v>
      </c>
      <c r="D2584" s="3">
        <v>0.17928430479584201</v>
      </c>
      <c r="E2584" s="3">
        <v>0.13744563759213119</v>
      </c>
      <c r="F2584" s="3">
        <v>0.61963190184049077</v>
      </c>
      <c r="G2584" s="3">
        <v>0.12678936605316971</v>
      </c>
      <c r="H2584" s="3">
        <v>0.1513292433537832</v>
      </c>
      <c r="I2584" s="3">
        <v>0.30265848670756651</v>
      </c>
      <c r="J2584" s="3">
        <v>4.8796656638629143E-2</v>
      </c>
      <c r="K2584" s="3">
        <v>55424.499999999483</v>
      </c>
      <c r="L2584" s="3" t="s">
        <v>14240</v>
      </c>
      <c r="M2584" s="4" t="str">
        <f ca="1">IFERROR(__xludf.DUMMYFUNCTION("REGEXREPLACE(F1494,""\D"", """")"),"#VALUE!")</f>
        <v>#VALUE!</v>
      </c>
    </row>
    <row r="2585" spans="1:13" ht="15.75" customHeight="1">
      <c r="A2585" s="1">
        <v>1493</v>
      </c>
      <c r="B2585" s="3">
        <v>1494</v>
      </c>
      <c r="C2585" s="3" t="s">
        <v>4325</v>
      </c>
      <c r="D2585" s="3">
        <v>0.28044485536748193</v>
      </c>
      <c r="E2585" s="3">
        <v>0.63586196702098541</v>
      </c>
      <c r="F2585" s="3">
        <v>0.40123456790123457</v>
      </c>
      <c r="G2585" s="3">
        <v>6.7901234567901231E-2</v>
      </c>
      <c r="H2585" s="3">
        <v>3.7037037037037028E-2</v>
      </c>
      <c r="I2585" s="3">
        <v>0.1419753086419753</v>
      </c>
      <c r="J2585" s="3">
        <v>2.3430822829591118E-2</v>
      </c>
      <c r="K2585" s="3">
        <v>18693.400000000031</v>
      </c>
      <c r="L2585" s="3" t="s">
        <v>14241</v>
      </c>
      <c r="M2585" s="4" t="str">
        <f ca="1">IFERROR(__xludf.DUMMYFUNCTION("REGEXREPLACE(F1495,""\D"", """")"),"#VALUE!")</f>
        <v>#VALUE!</v>
      </c>
    </row>
    <row r="2586" spans="1:13" ht="15.75" customHeight="1">
      <c r="A2586" s="1">
        <v>1495</v>
      </c>
      <c r="B2586" s="3">
        <v>1496</v>
      </c>
      <c r="C2586" s="3" t="s">
        <v>4331</v>
      </c>
      <c r="D2586" s="3">
        <v>0.15813913464658219</v>
      </c>
      <c r="E2586" s="3">
        <v>0.22580722493974259</v>
      </c>
      <c r="F2586" s="3">
        <v>0.62247838616714701</v>
      </c>
      <c r="G2586" s="3">
        <v>9.7982708933717577E-2</v>
      </c>
      <c r="H2586" s="3">
        <v>0.12680115273775219</v>
      </c>
      <c r="I2586" s="3">
        <v>0.27089337175792499</v>
      </c>
      <c r="J2586" s="3">
        <v>3.411350476821369E-2</v>
      </c>
      <c r="K2586" s="3">
        <v>36957.899999999769</v>
      </c>
      <c r="L2586" s="3" t="s">
        <v>14243</v>
      </c>
      <c r="M2586" s="4" t="str">
        <f ca="1">IFERROR(__xludf.DUMMYFUNCTION("REGEXREPLACE(F1497,""\D"", """")"),"#VALUE!")</f>
        <v>#VALUE!</v>
      </c>
    </row>
    <row r="2587" spans="1:13" ht="15.75" customHeight="1">
      <c r="A2587" s="1">
        <v>1496</v>
      </c>
      <c r="B2587" s="3">
        <v>1497</v>
      </c>
      <c r="C2587" s="3" t="s">
        <v>4334</v>
      </c>
      <c r="D2587" s="3">
        <v>0.2617068947237714</v>
      </c>
      <c r="E2587" s="3">
        <v>0.55945142438582229</v>
      </c>
      <c r="F2587" s="3">
        <v>0.50251256281407031</v>
      </c>
      <c r="G2587" s="3">
        <v>0.1105527638190955</v>
      </c>
      <c r="H2587" s="3">
        <v>2.0100502512562811E-2</v>
      </c>
      <c r="I2587" s="3">
        <v>0.17085427135678391</v>
      </c>
      <c r="J2587" s="3">
        <v>2.689602829970272E-2</v>
      </c>
      <c r="K2587" s="3">
        <v>23023.20000000003</v>
      </c>
      <c r="L2587" s="3" t="s">
        <v>14244</v>
      </c>
      <c r="M2587" s="4" t="str">
        <f ca="1">IFERROR(__xludf.DUMMYFUNCTION("REGEXREPLACE(F1498,""\D"", """")"),"#VALUE!")</f>
        <v>#VALUE!</v>
      </c>
    </row>
    <row r="2588" spans="1:13" ht="15.75" customHeight="1">
      <c r="A2588" s="1">
        <v>1498</v>
      </c>
      <c r="B2588" s="3">
        <v>1499</v>
      </c>
      <c r="C2588" s="3" t="s">
        <v>4339</v>
      </c>
      <c r="D2588" s="3">
        <v>0.20230085863726771</v>
      </c>
      <c r="E2588" s="3">
        <v>0.59269782184514541</v>
      </c>
      <c r="F2588" s="3">
        <v>0.50826446280991733</v>
      </c>
      <c r="G2588" s="3">
        <v>6.4049586776859499E-2</v>
      </c>
      <c r="H2588" s="3">
        <v>4.7520661157024788E-2</v>
      </c>
      <c r="I2588" s="3">
        <v>0.15702479338842981</v>
      </c>
      <c r="J2588" s="3">
        <v>2.117668654169488E-2</v>
      </c>
      <c r="K2588" s="3">
        <v>52093.999999999491</v>
      </c>
      <c r="L2588" s="3" t="s">
        <v>14246</v>
      </c>
      <c r="M2588" s="4" t="str">
        <f ca="1">IFERROR(__xludf.DUMMYFUNCTION("REGEXREPLACE(F1500,""\D"", """")"),"#VALUE!")</f>
        <v>#VALUE!</v>
      </c>
    </row>
    <row r="2589" spans="1:13" ht="15.75" customHeight="1">
      <c r="A2589" s="1">
        <v>1501</v>
      </c>
      <c r="B2589" s="3">
        <v>1502</v>
      </c>
      <c r="C2589" s="3" t="s">
        <v>4347</v>
      </c>
      <c r="D2589" s="3">
        <v>0.31214868792543632</v>
      </c>
      <c r="E2589" s="3">
        <v>0.21275450261738649</v>
      </c>
      <c r="F2589" s="3">
        <v>0.56122448979591832</v>
      </c>
      <c r="G2589" s="3">
        <v>0.1326530612244898</v>
      </c>
      <c r="H2589" s="3">
        <v>0.1020408163265306</v>
      </c>
      <c r="I2589" s="3">
        <v>0.25510204081632648</v>
      </c>
      <c r="J2589" s="3">
        <v>6.4339626539032274E-2</v>
      </c>
      <c r="K2589" s="3">
        <v>11241.60000000002</v>
      </c>
      <c r="L2589" s="3" t="s">
        <v>14249</v>
      </c>
      <c r="M2589" s="4" t="str">
        <f ca="1">IFERROR(__xludf.DUMMYFUNCTION("REGEXREPLACE(F1503,""\D"", """")"),"#VALUE!")</f>
        <v>#VALUE!</v>
      </c>
    </row>
    <row r="2590" spans="1:13" ht="15.75" customHeight="1">
      <c r="A2590" s="1">
        <v>1504</v>
      </c>
      <c r="B2590" s="3">
        <v>1505</v>
      </c>
      <c r="C2590" s="3" t="s">
        <v>4356</v>
      </c>
      <c r="D2590" s="3">
        <v>0.1711314231438881</v>
      </c>
      <c r="E2590" s="3">
        <v>0.11396135247267671</v>
      </c>
      <c r="F2590" s="3">
        <v>0.60946745562130178</v>
      </c>
      <c r="G2590" s="3">
        <v>0.1420118343195266</v>
      </c>
      <c r="H2590" s="3">
        <v>0.19526627218934911</v>
      </c>
      <c r="I2590" s="3">
        <v>0.378698224852071</v>
      </c>
      <c r="J2590" s="3">
        <v>5.4624780553426247E-2</v>
      </c>
      <c r="K2590" s="3">
        <v>19356.300000000039</v>
      </c>
      <c r="L2590" s="3" t="s">
        <v>14252</v>
      </c>
      <c r="M2590" s="4" t="str">
        <f ca="1">IFERROR(__xludf.DUMMYFUNCTION("REGEXREPLACE(F1506,""\D"", """")"),"#VALUE!")</f>
        <v>#VALUE!</v>
      </c>
    </row>
    <row r="2591" spans="1:13" ht="15.75" customHeight="1">
      <c r="A2591" s="1">
        <v>1506</v>
      </c>
      <c r="B2591" s="3">
        <v>1507</v>
      </c>
      <c r="C2591" s="3" t="s">
        <v>4361</v>
      </c>
      <c r="D2591" s="3">
        <v>0.1169255019806615</v>
      </c>
      <c r="E2591" s="3">
        <v>0.2983919190367732</v>
      </c>
      <c r="F2591" s="3">
        <v>0.52554744525547448</v>
      </c>
      <c r="G2591" s="3">
        <v>0.1094890510948905</v>
      </c>
      <c r="H2591" s="3">
        <v>0.1094890510948905</v>
      </c>
      <c r="I2591" s="3">
        <v>0.27007299270072987</v>
      </c>
      <c r="J2591" s="3">
        <v>2.3345065525767289E-2</v>
      </c>
      <c r="K2591" s="3">
        <v>15178.20000000003</v>
      </c>
      <c r="L2591" s="3" t="s">
        <v>14254</v>
      </c>
      <c r="M2591" s="4" t="str">
        <f ca="1">IFERROR(__xludf.DUMMYFUNCTION("REGEXREPLACE(F1508,""\D"", """")"),"#VALUE!")</f>
        <v>#VALUE!</v>
      </c>
    </row>
    <row r="2592" spans="1:13" ht="15.75" customHeight="1">
      <c r="A2592" s="1">
        <v>1510</v>
      </c>
      <c r="B2592" s="3">
        <v>1511</v>
      </c>
      <c r="C2592" s="3" t="s">
        <v>4373</v>
      </c>
      <c r="D2592" s="3">
        <v>0.1585759181713233</v>
      </c>
      <c r="E2592" s="3">
        <v>0.52597186445729061</v>
      </c>
      <c r="F2592" s="3">
        <v>0.53273137697516926</v>
      </c>
      <c r="G2592" s="3">
        <v>8.5778781038374718E-2</v>
      </c>
      <c r="H2592" s="3">
        <v>4.740406320541761E-2</v>
      </c>
      <c r="I2592" s="3">
        <v>0.17832957110609479</v>
      </c>
      <c r="J2592" s="3">
        <v>1.9601973835679371E-2</v>
      </c>
      <c r="K2592" s="3">
        <v>48538.899999999587</v>
      </c>
      <c r="L2592" s="3" t="s">
        <v>14258</v>
      </c>
      <c r="M2592" s="4" t="str">
        <f ca="1">IFERROR(__xludf.DUMMYFUNCTION("REGEXREPLACE(F1512,""\D"", """")"),"#VALUE!")</f>
        <v>#VALUE!</v>
      </c>
    </row>
    <row r="2593" spans="1:13" ht="15.75" customHeight="1">
      <c r="A2593" s="1">
        <v>1512</v>
      </c>
      <c r="B2593" s="3">
        <v>1513</v>
      </c>
      <c r="C2593" s="3" t="s">
        <v>4378</v>
      </c>
      <c r="D2593" s="3">
        <v>0.19015691754388489</v>
      </c>
      <c r="E2593" s="3">
        <v>0.2312036594988279</v>
      </c>
      <c r="F2593" s="3">
        <v>0.64406779661016944</v>
      </c>
      <c r="G2593" s="3">
        <v>0.1864406779661017</v>
      </c>
      <c r="H2593" s="3">
        <v>8.4745762711864403E-2</v>
      </c>
      <c r="I2593" s="3">
        <v>0.30508474576271188</v>
      </c>
      <c r="J2593" s="3">
        <v>3.9469816335728693E-2</v>
      </c>
      <c r="K2593" s="3">
        <v>6590.7000000000025</v>
      </c>
      <c r="L2593" s="3" t="s">
        <v>14260</v>
      </c>
      <c r="M2593" s="4" t="str">
        <f ca="1">IFERROR(__xludf.DUMMYFUNCTION("REGEXREPLACE(F1514,""\D"", """")"),"#VALUE!")</f>
        <v>#VALUE!</v>
      </c>
    </row>
    <row r="2594" spans="1:13" ht="15.75" customHeight="1">
      <c r="A2594" s="1">
        <v>1515</v>
      </c>
      <c r="B2594" s="3">
        <v>1516</v>
      </c>
      <c r="C2594" s="3" t="s">
        <v>4387</v>
      </c>
      <c r="D2594" s="3">
        <v>0.12963572247099811</v>
      </c>
      <c r="E2594" s="3">
        <v>0.20575103671537359</v>
      </c>
      <c r="F2594" s="3">
        <v>0.66666666666666663</v>
      </c>
      <c r="G2594" s="3">
        <v>0.15254237288135589</v>
      </c>
      <c r="H2594" s="3">
        <v>9.6045197740112997E-2</v>
      </c>
      <c r="I2594" s="3">
        <v>0.29943502824858759</v>
      </c>
      <c r="J2594" s="3">
        <v>2.957451848345289E-2</v>
      </c>
      <c r="K2594" s="3">
        <v>18814.60000000002</v>
      </c>
      <c r="L2594" s="3" t="s">
        <v>14263</v>
      </c>
      <c r="M2594" s="4" t="str">
        <f ca="1">IFERROR(__xludf.DUMMYFUNCTION("REGEXREPLACE(F1517,""\D"", """")"),"#VALUE!")</f>
        <v>#VALUE!</v>
      </c>
    </row>
    <row r="2595" spans="1:13" ht="15.75" customHeight="1">
      <c r="A2595" s="1">
        <v>1516</v>
      </c>
      <c r="B2595" s="3">
        <v>1517</v>
      </c>
      <c r="C2595" s="3" t="s">
        <v>4390</v>
      </c>
      <c r="D2595" s="3">
        <v>0.16978062001067101</v>
      </c>
      <c r="E2595" s="3">
        <v>0.177901810617523</v>
      </c>
      <c r="F2595" s="3">
        <v>0.63076923076923075</v>
      </c>
      <c r="G2595" s="3">
        <v>0.15384615384615391</v>
      </c>
      <c r="H2595" s="3">
        <v>0.1153846153846154</v>
      </c>
      <c r="I2595" s="3">
        <v>0.30769230769230771</v>
      </c>
      <c r="J2595" s="3">
        <v>4.2037748944855229E-2</v>
      </c>
      <c r="K2595" s="3">
        <v>14112.700000000041</v>
      </c>
      <c r="L2595" s="3" t="s">
        <v>14264</v>
      </c>
      <c r="M2595" s="4" t="str">
        <f ca="1">IFERROR(__xludf.DUMMYFUNCTION("REGEXREPLACE(F1518,""\D"", """")"),"#VALUE!")</f>
        <v>#VALUE!</v>
      </c>
    </row>
    <row r="2596" spans="1:13" ht="15.75" customHeight="1">
      <c r="A2596" s="1">
        <v>1518</v>
      </c>
      <c r="B2596" s="3">
        <v>1519</v>
      </c>
      <c r="C2596" s="3" t="s">
        <v>4395</v>
      </c>
      <c r="D2596" s="3">
        <v>0.11219795035683471</v>
      </c>
      <c r="E2596" s="3">
        <v>0.14773479949860471</v>
      </c>
      <c r="F2596" s="3">
        <v>0.61452513966480449</v>
      </c>
      <c r="G2596" s="3">
        <v>0.16759776536312851</v>
      </c>
      <c r="H2596" s="3">
        <v>0.13407821229050279</v>
      </c>
      <c r="I2596" s="3">
        <v>0.33519553072625702</v>
      </c>
      <c r="J2596" s="3">
        <v>3.218387945524212E-2</v>
      </c>
      <c r="K2596" s="3">
        <v>20286.500000000011</v>
      </c>
      <c r="L2596" s="3" t="s">
        <v>14266</v>
      </c>
      <c r="M2596" s="4" t="str">
        <f ca="1">IFERROR(__xludf.DUMMYFUNCTION("REGEXREPLACE(F1520,""\D"", """")"),"#VALUE!")</f>
        <v>#VALUE!</v>
      </c>
    </row>
    <row r="2597" spans="1:13" ht="15.75" customHeight="1">
      <c r="A2597" s="1">
        <v>1519</v>
      </c>
      <c r="B2597" s="3">
        <v>1520</v>
      </c>
      <c r="C2597" s="3" t="s">
        <v>4397</v>
      </c>
      <c r="D2597" s="3">
        <v>0.1767833011933555</v>
      </c>
      <c r="E2597" s="3">
        <v>0.2023527095991976</v>
      </c>
      <c r="F2597" s="3">
        <v>0.64423076923076927</v>
      </c>
      <c r="G2597" s="3">
        <v>0.21153846153846151</v>
      </c>
      <c r="H2597" s="3">
        <v>0.1057692307692308</v>
      </c>
      <c r="I2597" s="3">
        <v>0.34615384615384609</v>
      </c>
      <c r="J2597" s="3">
        <v>4.8417777536486892E-2</v>
      </c>
      <c r="K2597" s="3">
        <v>11317.800000000019</v>
      </c>
      <c r="L2597" s="3" t="s">
        <v>14267</v>
      </c>
      <c r="M2597" s="4" t="str">
        <f ca="1">IFERROR(__xludf.DUMMYFUNCTION("REGEXREPLACE(F1521,""\D"", """")"),"#VALUE!")</f>
        <v>#VALUE!</v>
      </c>
    </row>
    <row r="2598" spans="1:13" ht="15.75" customHeight="1">
      <c r="A2598" s="1">
        <v>1520</v>
      </c>
      <c r="B2598" s="3">
        <v>1521</v>
      </c>
      <c r="C2598" s="3" t="s">
        <v>4400</v>
      </c>
      <c r="D2598" s="3">
        <v>0.18435124143812229</v>
      </c>
      <c r="E2598" s="3">
        <v>0.13978073327451951</v>
      </c>
      <c r="F2598" s="3">
        <v>0.5934959349593496</v>
      </c>
      <c r="G2598" s="3">
        <v>0.18699186991869921</v>
      </c>
      <c r="H2598" s="3">
        <v>8.943089430894309E-2</v>
      </c>
      <c r="I2598" s="3">
        <v>0.31707317073170732</v>
      </c>
      <c r="J2598" s="3">
        <v>4.3954374830711462E-2</v>
      </c>
      <c r="K2598" s="3">
        <v>13557.000000000029</v>
      </c>
      <c r="L2598" s="3" t="s">
        <v>14268</v>
      </c>
      <c r="M2598" s="4" t="str">
        <f ca="1">IFERROR(__xludf.DUMMYFUNCTION("REGEXREPLACE(F1522,""\D"", """")"),"#VALUE!")</f>
        <v>#VALUE!</v>
      </c>
    </row>
    <row r="2599" spans="1:13" ht="15.75" customHeight="1">
      <c r="A2599" s="1">
        <v>1521</v>
      </c>
      <c r="B2599" s="3">
        <v>1522</v>
      </c>
      <c r="C2599" s="3" t="s">
        <v>4402</v>
      </c>
      <c r="D2599" s="3">
        <v>0.154792072392053</v>
      </c>
      <c r="E2599" s="3">
        <v>6.2427374650349948E-2</v>
      </c>
      <c r="F2599" s="3">
        <v>0.6071428571428571</v>
      </c>
      <c r="G2599" s="3">
        <v>0.2142857142857143</v>
      </c>
      <c r="H2599" s="3">
        <v>0.13095238095238099</v>
      </c>
      <c r="I2599" s="3">
        <v>0.36904761904761912</v>
      </c>
      <c r="J2599" s="3">
        <v>4.7352452305177761E-2</v>
      </c>
      <c r="K2599" s="3">
        <v>9734.6000000000131</v>
      </c>
      <c r="L2599" s="3" t="s">
        <v>14269</v>
      </c>
      <c r="M2599" s="4" t="str">
        <f ca="1">IFERROR(__xludf.DUMMYFUNCTION("REGEXREPLACE(F1523,""\D"", """")"),"#VALUE!")</f>
        <v>#VALUE!</v>
      </c>
    </row>
    <row r="2600" spans="1:13" ht="15.75" customHeight="1">
      <c r="A2600" s="1">
        <v>1522</v>
      </c>
      <c r="B2600" s="3">
        <v>1523</v>
      </c>
      <c r="C2600" s="3" t="s">
        <v>4404</v>
      </c>
      <c r="D2600" s="3">
        <v>0.1813412037171121</v>
      </c>
      <c r="E2600" s="3">
        <v>0.23398650761285769</v>
      </c>
      <c r="F2600" s="3">
        <v>0.63492063492063489</v>
      </c>
      <c r="G2600" s="3">
        <v>0.19047619047619049</v>
      </c>
      <c r="H2600" s="3">
        <v>9.5238095238095233E-2</v>
      </c>
      <c r="I2600" s="3">
        <v>0.2857142857142857</v>
      </c>
      <c r="J2600" s="3">
        <v>4.1444009233452907E-2</v>
      </c>
      <c r="K2600" s="3">
        <v>7243.7999999999993</v>
      </c>
      <c r="L2600" s="3" t="s">
        <v>14270</v>
      </c>
      <c r="M2600" s="4" t="str">
        <f ca="1">IFERROR(__xludf.DUMMYFUNCTION("REGEXREPLACE(F1524,""\D"", """")"),"#VALUE!")</f>
        <v>#VALUE!</v>
      </c>
    </row>
    <row r="2601" spans="1:13" ht="15.75" customHeight="1">
      <c r="A2601" s="1">
        <v>1528</v>
      </c>
      <c r="B2601" s="3">
        <v>1529</v>
      </c>
      <c r="C2601" s="3" t="s">
        <v>4423</v>
      </c>
      <c r="D2601" s="3">
        <v>0.1678107955042539</v>
      </c>
      <c r="E2601" s="3">
        <v>9.5249901513024426E-2</v>
      </c>
      <c r="F2601" s="3">
        <v>0.65</v>
      </c>
      <c r="G2601" s="3">
        <v>0.21</v>
      </c>
      <c r="H2601" s="3">
        <v>0.13</v>
      </c>
      <c r="I2601" s="3">
        <v>0.35</v>
      </c>
      <c r="J2601" s="3">
        <v>5.1324430943114563E-2</v>
      </c>
      <c r="K2601" s="3">
        <v>11214.40000000002</v>
      </c>
      <c r="L2601" s="3" t="s">
        <v>14276</v>
      </c>
      <c r="M2601" s="4" t="str">
        <f ca="1">IFERROR(__xludf.DUMMYFUNCTION("REGEXREPLACE(F1530,""\D"", """")"),"#VALUE!")</f>
        <v>#VALUE!</v>
      </c>
    </row>
    <row r="2602" spans="1:13" ht="15.75" customHeight="1">
      <c r="A2602" s="1">
        <v>1532</v>
      </c>
      <c r="B2602" s="3">
        <v>1533</v>
      </c>
      <c r="C2602" s="3" t="s">
        <v>4435</v>
      </c>
      <c r="D2602" s="3">
        <v>0.1732424484373174</v>
      </c>
      <c r="E2602" s="3">
        <v>0.1579059825946835</v>
      </c>
      <c r="F2602" s="3">
        <v>0.55696202531645567</v>
      </c>
      <c r="G2602" s="3">
        <v>0.10759493670886081</v>
      </c>
      <c r="H2602" s="3">
        <v>0.19620253164556961</v>
      </c>
      <c r="I2602" s="3">
        <v>0.310126582278481</v>
      </c>
      <c r="J2602" s="3">
        <v>4.7488057362602018E-2</v>
      </c>
      <c r="K2602" s="3">
        <v>18328.200000000019</v>
      </c>
      <c r="L2602" s="3" t="s">
        <v>14280</v>
      </c>
      <c r="M2602" s="4" t="str">
        <f ca="1">IFERROR(__xludf.DUMMYFUNCTION("REGEXREPLACE(F1534,""\D"", """")"),"#VALUE!")</f>
        <v>#VALUE!</v>
      </c>
    </row>
    <row r="2603" spans="1:13" ht="15.75" customHeight="1">
      <c r="A2603" s="1">
        <v>1536</v>
      </c>
      <c r="B2603" s="3">
        <v>1537</v>
      </c>
      <c r="C2603" s="3" t="s">
        <v>4446</v>
      </c>
      <c r="D2603" s="3">
        <v>0.14232558041474849</v>
      </c>
      <c r="E2603" s="3">
        <v>0.29199287877610369</v>
      </c>
      <c r="F2603" s="3">
        <v>0.57894736842105265</v>
      </c>
      <c r="G2603" s="3">
        <v>6.3157894736842107E-2</v>
      </c>
      <c r="H2603" s="3">
        <v>0.1368421052631579</v>
      </c>
      <c r="I2603" s="3">
        <v>0.22105263157894739</v>
      </c>
      <c r="J2603" s="3">
        <v>2.278657353817562E-2</v>
      </c>
      <c r="K2603" s="3">
        <v>10403.700000000021</v>
      </c>
      <c r="L2603" s="3" t="s">
        <v>14284</v>
      </c>
      <c r="M2603" s="4" t="str">
        <f ca="1">IFERROR(__xludf.DUMMYFUNCTION("REGEXREPLACE(F1538,""\D"", """")"),"#VALUE!")</f>
        <v>#VALUE!</v>
      </c>
    </row>
    <row r="2604" spans="1:13" ht="15.75" customHeight="1">
      <c r="A2604" s="1">
        <v>1537</v>
      </c>
      <c r="B2604" s="3">
        <v>1538</v>
      </c>
      <c r="C2604" s="3" t="s">
        <v>4448</v>
      </c>
      <c r="D2604" s="3">
        <v>0.16413037880385201</v>
      </c>
      <c r="E2604" s="3">
        <v>0.29327510505958698</v>
      </c>
      <c r="F2604" s="3">
        <v>0.60504201680672265</v>
      </c>
      <c r="G2604" s="3">
        <v>6.7226890756302518E-2</v>
      </c>
      <c r="H2604" s="3">
        <v>0.1092436974789916</v>
      </c>
      <c r="I2604" s="3">
        <v>0.21008403361344541</v>
      </c>
      <c r="J2604" s="3">
        <v>2.443416454206564E-2</v>
      </c>
      <c r="K2604" s="3">
        <v>12818.000000000029</v>
      </c>
      <c r="L2604" s="3" t="s">
        <v>14285</v>
      </c>
      <c r="M2604" s="4" t="str">
        <f ca="1">IFERROR(__xludf.DUMMYFUNCTION("REGEXREPLACE(F1539,""\D"", """")"),"#VALUE!")</f>
        <v>#VALUE!</v>
      </c>
    </row>
    <row r="2605" spans="1:13" ht="15.75" customHeight="1">
      <c r="A2605" s="1">
        <v>1538</v>
      </c>
      <c r="B2605" s="3">
        <v>1539</v>
      </c>
      <c r="C2605" s="3" t="s">
        <v>4450</v>
      </c>
      <c r="D2605" s="3">
        <v>0.2093552564864645</v>
      </c>
      <c r="E2605" s="3">
        <v>0.48835581991726762</v>
      </c>
      <c r="F2605" s="3">
        <v>0.640625</v>
      </c>
      <c r="G2605" s="3">
        <v>6.25E-2</v>
      </c>
      <c r="H2605" s="3">
        <v>9.375E-2</v>
      </c>
      <c r="I2605" s="3">
        <v>0.1796875</v>
      </c>
      <c r="J2605" s="3">
        <v>2.7477666989838181E-2</v>
      </c>
      <c r="K2605" s="3">
        <v>13666.100000000029</v>
      </c>
      <c r="L2605" s="3" t="s">
        <v>14286</v>
      </c>
      <c r="M2605" s="4" t="str">
        <f ca="1">IFERROR(__xludf.DUMMYFUNCTION("REGEXREPLACE(F1540,""\D"", """")"),"#VALUE!")</f>
        <v>#VALUE!</v>
      </c>
    </row>
    <row r="2606" spans="1:13" ht="15.75" customHeight="1">
      <c r="A2606" s="1">
        <v>1541</v>
      </c>
      <c r="B2606" s="3">
        <v>1542</v>
      </c>
      <c r="C2606" s="3" t="s">
        <v>4458</v>
      </c>
      <c r="D2606" s="3">
        <v>0.1802353121150968</v>
      </c>
      <c r="E2606" s="3">
        <v>0.42953543096760538</v>
      </c>
      <c r="F2606" s="3">
        <v>0.55740432612312807</v>
      </c>
      <c r="G2606" s="3">
        <v>8.9850249584026626E-2</v>
      </c>
      <c r="H2606" s="3">
        <v>9.4841930116472545E-2</v>
      </c>
      <c r="I2606" s="3">
        <v>0.20965058236272879</v>
      </c>
      <c r="J2606" s="3">
        <v>3.2459096486927193E-2</v>
      </c>
      <c r="K2606" s="3">
        <v>66151.299999999494</v>
      </c>
      <c r="L2606" s="3" t="s">
        <v>14289</v>
      </c>
      <c r="M2606" s="4" t="str">
        <f ca="1">IFERROR(__xludf.DUMMYFUNCTION("REGEXREPLACE(F1543,""\D"", """")"),"#VALUE!")</f>
        <v>#VALUE!</v>
      </c>
    </row>
    <row r="2607" spans="1:13" ht="15.75" customHeight="1">
      <c r="A2607" s="1">
        <v>1542</v>
      </c>
      <c r="B2607" s="3">
        <v>1543</v>
      </c>
      <c r="C2607" s="3" t="s">
        <v>4461</v>
      </c>
      <c r="D2607" s="3">
        <v>0.18873990375006261</v>
      </c>
      <c r="E2607" s="3">
        <v>0.27343749029074799</v>
      </c>
      <c r="F2607" s="3">
        <v>0.65771812080536918</v>
      </c>
      <c r="G2607" s="3">
        <v>9.0604026845637578E-2</v>
      </c>
      <c r="H2607" s="3">
        <v>0.1073825503355705</v>
      </c>
      <c r="I2607" s="3">
        <v>0.238255033557047</v>
      </c>
      <c r="J2607" s="3">
        <v>3.5553798916186118E-2</v>
      </c>
      <c r="K2607" s="3">
        <v>31577.899999999889</v>
      </c>
      <c r="L2607" s="3" t="s">
        <v>14290</v>
      </c>
      <c r="M2607" s="4" t="str">
        <f ca="1">IFERROR(__xludf.DUMMYFUNCTION("REGEXREPLACE(F1544,""\D"", """")"),"#VALUE!")</f>
        <v>#VALUE!</v>
      </c>
    </row>
    <row r="2608" spans="1:13" ht="15.75" customHeight="1">
      <c r="A2608" s="1">
        <v>1543</v>
      </c>
      <c r="B2608" s="3">
        <v>1544</v>
      </c>
      <c r="C2608" s="3" t="s">
        <v>4464</v>
      </c>
      <c r="D2608" s="3">
        <v>0.16468056802305789</v>
      </c>
      <c r="E2608" s="3">
        <v>0.16580081198015251</v>
      </c>
      <c r="F2608" s="3">
        <v>0.64646464646464652</v>
      </c>
      <c r="G2608" s="3">
        <v>9.0909090909090912E-2</v>
      </c>
      <c r="H2608" s="3">
        <v>0.1111111111111111</v>
      </c>
      <c r="I2608" s="3">
        <v>0.2424242424242424</v>
      </c>
      <c r="J2608" s="3">
        <v>2.853377343514436E-2</v>
      </c>
      <c r="K2608" s="3">
        <v>10592.40000000002</v>
      </c>
      <c r="L2608" s="3" t="s">
        <v>14291</v>
      </c>
      <c r="M2608" s="4" t="str">
        <f ca="1">IFERROR(__xludf.DUMMYFUNCTION("REGEXREPLACE(F1545,""\D"", """")"),"#VALUE!")</f>
        <v>#VALUE!</v>
      </c>
    </row>
    <row r="2609" spans="1:13" ht="15.75" customHeight="1">
      <c r="A2609" s="1">
        <v>1547</v>
      </c>
      <c r="B2609" s="3">
        <v>1548</v>
      </c>
      <c r="C2609" s="3" t="s">
        <v>4476</v>
      </c>
      <c r="D2609" s="3">
        <v>0.18140137336495249</v>
      </c>
      <c r="E2609" s="3">
        <v>0.94109571007769299</v>
      </c>
      <c r="F2609" s="3">
        <v>0.47715736040609141</v>
      </c>
      <c r="G2609" s="3">
        <v>5.0761421319796947E-2</v>
      </c>
      <c r="H2609" s="3">
        <v>3.2994923857868022E-2</v>
      </c>
      <c r="I2609" s="3">
        <v>0.1142131979695431</v>
      </c>
      <c r="J2609" s="3">
        <v>1.360485268282843E-2</v>
      </c>
      <c r="K2609" s="3">
        <v>43405.499999999687</v>
      </c>
      <c r="L2609" s="3" t="s">
        <v>14295</v>
      </c>
      <c r="M2609" s="4" t="str">
        <f ca="1">IFERROR(__xludf.DUMMYFUNCTION("REGEXREPLACE(F1549,""\D"", """")"),"#VALUE!")</f>
        <v>#VALUE!</v>
      </c>
    </row>
    <row r="2610" spans="1:13" ht="15.75" customHeight="1">
      <c r="A2610" s="1">
        <v>1549</v>
      </c>
      <c r="B2610" s="3">
        <v>1550</v>
      </c>
      <c r="C2610" s="3" t="s">
        <v>4482</v>
      </c>
      <c r="D2610" s="3">
        <v>0.21505275284726849</v>
      </c>
      <c r="E2610" s="3">
        <v>0.19207630664306449</v>
      </c>
      <c r="F2610" s="3">
        <v>0.57407407407407407</v>
      </c>
      <c r="G2610" s="3">
        <v>0.13703703703703701</v>
      </c>
      <c r="H2610" s="3">
        <v>0.1185185185185185</v>
      </c>
      <c r="I2610" s="3">
        <v>0.31481481481481483</v>
      </c>
      <c r="J2610" s="3">
        <v>5.2868496901530587E-2</v>
      </c>
      <c r="K2610" s="3">
        <v>31369.199999999921</v>
      </c>
      <c r="L2610" s="3" t="s">
        <v>14297</v>
      </c>
      <c r="M2610" s="4" t="str">
        <f ca="1">IFERROR(__xludf.DUMMYFUNCTION("REGEXREPLACE(F1551,""\D"", """")"),"#VALUE!")</f>
        <v>#VALUE!</v>
      </c>
    </row>
    <row r="2611" spans="1:13" ht="15.75" customHeight="1">
      <c r="A2611" s="1">
        <v>1553</v>
      </c>
      <c r="B2611" s="3">
        <v>1554</v>
      </c>
      <c r="C2611" s="3" t="s">
        <v>4495</v>
      </c>
      <c r="D2611" s="3">
        <v>0.16747548024434469</v>
      </c>
      <c r="E2611" s="3">
        <v>0.22465356846514789</v>
      </c>
      <c r="F2611" s="3">
        <v>0.5915178571428571</v>
      </c>
      <c r="G2611" s="3">
        <v>0.1049107142857143</v>
      </c>
      <c r="H2611" s="3">
        <v>0.109375</v>
      </c>
      <c r="I2611" s="3">
        <v>0.2611607142857143</v>
      </c>
      <c r="J2611" s="3">
        <v>3.4906433412788207E-2</v>
      </c>
      <c r="K2611" s="3">
        <v>50211.599999999569</v>
      </c>
      <c r="L2611" s="3" t="s">
        <v>14301</v>
      </c>
      <c r="M2611" s="4" t="str">
        <f ca="1">IFERROR(__xludf.DUMMYFUNCTION("REGEXREPLACE(F1555,""\D"", """")"),"#VALUE!")</f>
        <v>#VALUE!</v>
      </c>
    </row>
    <row r="2612" spans="1:13" ht="15.75" customHeight="1">
      <c r="A2612" s="1">
        <v>1554</v>
      </c>
      <c r="B2612" s="3">
        <v>1555</v>
      </c>
      <c r="C2612" s="3" t="s">
        <v>4498</v>
      </c>
      <c r="D2612" s="3">
        <v>0.15743481721317279</v>
      </c>
      <c r="E2612" s="3">
        <v>0.1074597817858489</v>
      </c>
      <c r="F2612" s="3">
        <v>0.61783439490445857</v>
      </c>
      <c r="G2612" s="3">
        <v>0.178343949044586</v>
      </c>
      <c r="H2612" s="3">
        <v>0.178343949044586</v>
      </c>
      <c r="I2612" s="3">
        <v>0.38853503184713378</v>
      </c>
      <c r="J2612" s="3">
        <v>5.4152405114092403E-2</v>
      </c>
      <c r="K2612" s="3">
        <v>18542.30000000001</v>
      </c>
      <c r="L2612" s="3" t="s">
        <v>14302</v>
      </c>
      <c r="M2612" s="4" t="str">
        <f ca="1">IFERROR(__xludf.DUMMYFUNCTION("REGEXREPLACE(F1556,""\D"", """")"),"#VALUE!")</f>
        <v>#VALUE!</v>
      </c>
    </row>
    <row r="2613" spans="1:13" ht="15.75" customHeight="1">
      <c r="A2613" s="1">
        <v>1555</v>
      </c>
      <c r="B2613" s="3">
        <v>1556</v>
      </c>
      <c r="C2613" s="3" t="s">
        <v>4500</v>
      </c>
      <c r="D2613" s="3">
        <v>0.19259614879928971</v>
      </c>
      <c r="E2613" s="3">
        <v>0.42800645311428659</v>
      </c>
      <c r="F2613" s="3">
        <v>0.55051813471502586</v>
      </c>
      <c r="G2613" s="3">
        <v>7.2538860103626937E-2</v>
      </c>
      <c r="H2613" s="3">
        <v>8.2901554404145081E-2</v>
      </c>
      <c r="I2613" s="3">
        <v>0.19430051813471499</v>
      </c>
      <c r="J2613" s="3">
        <v>2.9181752837508439E-2</v>
      </c>
      <c r="K2613" s="3">
        <v>83871.7</v>
      </c>
      <c r="L2613" s="3" t="s">
        <v>14303</v>
      </c>
      <c r="M2613" s="4" t="str">
        <f ca="1">IFERROR(__xludf.DUMMYFUNCTION("REGEXREPLACE(F1557,""\D"", """")"),"#VALUE!")</f>
        <v>#VALUE!</v>
      </c>
    </row>
    <row r="2614" spans="1:13" ht="15.75" customHeight="1">
      <c r="A2614" s="1">
        <v>1556</v>
      </c>
      <c r="B2614" s="3">
        <v>1557</v>
      </c>
      <c r="C2614" s="3" t="s">
        <v>4502</v>
      </c>
      <c r="D2614" s="3">
        <v>0.14724983749495951</v>
      </c>
      <c r="E2614" s="3">
        <v>0.17201753271558859</v>
      </c>
      <c r="F2614" s="3">
        <v>0.64102564102564108</v>
      </c>
      <c r="G2614" s="3">
        <v>0.141025641025641</v>
      </c>
      <c r="H2614" s="3">
        <v>0.12820512820512819</v>
      </c>
      <c r="I2614" s="3">
        <v>0.32051282051282048</v>
      </c>
      <c r="J2614" s="3">
        <v>3.4916052352702467E-2</v>
      </c>
      <c r="K2614" s="3">
        <v>8798.1000000000095</v>
      </c>
      <c r="L2614" s="3" t="s">
        <v>14304</v>
      </c>
      <c r="M2614" s="4" t="str">
        <f ca="1">IFERROR(__xludf.DUMMYFUNCTION("REGEXREPLACE(F1558,""\D"", """")"),"#VALUE!")</f>
        <v>#VALUE!</v>
      </c>
    </row>
    <row r="2615" spans="1:13" ht="15.75" customHeight="1">
      <c r="A2615" s="1">
        <v>1559</v>
      </c>
      <c r="B2615" s="3">
        <v>1560</v>
      </c>
      <c r="C2615" s="3" t="s">
        <v>4510</v>
      </c>
      <c r="D2615" s="3">
        <v>0.16022386834816629</v>
      </c>
      <c r="E2615" s="3">
        <v>0.20899590210141181</v>
      </c>
      <c r="F2615" s="3">
        <v>0.60100376411543288</v>
      </c>
      <c r="G2615" s="3">
        <v>0.1179422835633626</v>
      </c>
      <c r="H2615" s="3">
        <v>0.1179422835633626</v>
      </c>
      <c r="I2615" s="3">
        <v>0.27478042659974911</v>
      </c>
      <c r="J2615" s="3">
        <v>3.7292314945730459E-2</v>
      </c>
      <c r="K2615" s="3">
        <v>90254.899999999936</v>
      </c>
      <c r="L2615" s="3" t="s">
        <v>14307</v>
      </c>
      <c r="M2615" s="4" t="str">
        <f ca="1">IFERROR(__xludf.DUMMYFUNCTION("REGEXREPLACE(F1561,""\D"", """")"),"#VALUE!")</f>
        <v>#VALUE!</v>
      </c>
    </row>
    <row r="2616" spans="1:13" ht="15.75" customHeight="1">
      <c r="A2616" s="1">
        <v>1560</v>
      </c>
      <c r="B2616" s="3">
        <v>1561</v>
      </c>
      <c r="C2616" s="3" t="s">
        <v>4513</v>
      </c>
      <c r="D2616" s="3">
        <v>0.15451704308225331</v>
      </c>
      <c r="E2616" s="3">
        <v>0.59681953075009742</v>
      </c>
      <c r="F2616" s="3">
        <v>0.54347826086956519</v>
      </c>
      <c r="G2616" s="3">
        <v>6.5217391304347824E-2</v>
      </c>
      <c r="H2616" s="3">
        <v>6.5217391304347824E-2</v>
      </c>
      <c r="I2616" s="3">
        <v>0.1630434782608696</v>
      </c>
      <c r="J2616" s="3">
        <v>1.8470922536022762E-2</v>
      </c>
      <c r="K2616" s="3">
        <v>30946.899999999969</v>
      </c>
      <c r="L2616" s="3" t="s">
        <v>14308</v>
      </c>
      <c r="M2616" s="4" t="str">
        <f ca="1">IFERROR(__xludf.DUMMYFUNCTION("REGEXREPLACE(F1562,""\D"", """")"),"#VALUE!")</f>
        <v>#VALUE!</v>
      </c>
    </row>
    <row r="2617" spans="1:13" ht="15.75" customHeight="1">
      <c r="A2617" s="1">
        <v>1561</v>
      </c>
      <c r="B2617" s="3">
        <v>1562</v>
      </c>
      <c r="C2617" s="3" t="s">
        <v>4515</v>
      </c>
      <c r="D2617" s="3">
        <v>0.16148958359388951</v>
      </c>
      <c r="E2617" s="3">
        <v>0.29955219705789382</v>
      </c>
      <c r="F2617" s="3">
        <v>0.62727272727272732</v>
      </c>
      <c r="G2617" s="3">
        <v>5.4545454545454543E-2</v>
      </c>
      <c r="H2617" s="3">
        <v>0.14545454545454539</v>
      </c>
      <c r="I2617" s="3">
        <v>0.23636363636363639</v>
      </c>
      <c r="J2617" s="3">
        <v>2.574076575721751E-2</v>
      </c>
      <c r="K2617" s="3">
        <v>12435.900000000031</v>
      </c>
      <c r="L2617" s="3" t="s">
        <v>14309</v>
      </c>
      <c r="M2617" s="4" t="str">
        <f ca="1">IFERROR(__xludf.DUMMYFUNCTION("REGEXREPLACE(F1563,""\D"", """")"),"#VALUE!")</f>
        <v>#VALUE!</v>
      </c>
    </row>
    <row r="2618" spans="1:13" ht="15.75" customHeight="1">
      <c r="A2618" s="1">
        <v>1563</v>
      </c>
      <c r="B2618" s="3">
        <v>1564</v>
      </c>
      <c r="C2618" s="3" t="s">
        <v>4521</v>
      </c>
      <c r="D2618" s="3">
        <v>0.1936532083390049</v>
      </c>
      <c r="E2618" s="3">
        <v>0.21890797968127229</v>
      </c>
      <c r="F2618" s="3">
        <v>0.58159509202453985</v>
      </c>
      <c r="G2618" s="3">
        <v>0.10674846625766871</v>
      </c>
      <c r="H2618" s="3">
        <v>0.1325153374233129</v>
      </c>
      <c r="I2618" s="3">
        <v>0.27484662576687119</v>
      </c>
      <c r="J2618" s="3">
        <v>4.5487465601006118E-2</v>
      </c>
      <c r="K2618" s="3">
        <v>93295.800000000061</v>
      </c>
      <c r="L2618" s="3" t="s">
        <v>14311</v>
      </c>
      <c r="M2618" s="4" t="str">
        <f ca="1">IFERROR(__xludf.DUMMYFUNCTION("REGEXREPLACE(F1565,""\D"", """")"),"#VALUE!")</f>
        <v>#VALUE!</v>
      </c>
    </row>
    <row r="2619" spans="1:13" ht="15.75" customHeight="1">
      <c r="A2619" s="1">
        <v>1564</v>
      </c>
      <c r="B2619" s="3">
        <v>1565</v>
      </c>
      <c r="C2619" s="3" t="s">
        <v>4524</v>
      </c>
      <c r="D2619" s="3">
        <v>0.16829567590501049</v>
      </c>
      <c r="E2619" s="3">
        <v>0.26637332309446859</v>
      </c>
      <c r="F2619" s="3">
        <v>0.59832635983263593</v>
      </c>
      <c r="G2619" s="3">
        <v>8.3682008368200833E-2</v>
      </c>
      <c r="H2619" s="3">
        <v>9.832635983263599E-2</v>
      </c>
      <c r="I2619" s="3">
        <v>0.23221757322175729</v>
      </c>
      <c r="J2619" s="3">
        <v>2.9589799451783839E-2</v>
      </c>
      <c r="K2619" s="3">
        <v>52868.099999999511</v>
      </c>
      <c r="L2619" s="3" t="s">
        <v>14312</v>
      </c>
      <c r="M2619" s="4" t="str">
        <f ca="1">IFERROR(__xludf.DUMMYFUNCTION("REGEXREPLACE(F1566,""\D"", """")"),"#VALUE!")</f>
        <v>#VALUE!</v>
      </c>
    </row>
    <row r="2620" spans="1:13" ht="15.75" customHeight="1">
      <c r="A2620" s="1">
        <v>1566</v>
      </c>
      <c r="B2620" s="3">
        <v>1567</v>
      </c>
      <c r="C2620" s="3" t="s">
        <v>4529</v>
      </c>
      <c r="D2620" s="3">
        <v>0.2248331814652485</v>
      </c>
      <c r="E2620" s="3">
        <v>0.21463195484653461</v>
      </c>
      <c r="F2620" s="3">
        <v>0.62345679012345678</v>
      </c>
      <c r="G2620" s="3">
        <v>0.1234567901234568</v>
      </c>
      <c r="H2620" s="3">
        <v>0.1419753086419753</v>
      </c>
      <c r="I2620" s="3">
        <v>0.30246913580246909</v>
      </c>
      <c r="J2620" s="3">
        <v>5.616405731132481E-2</v>
      </c>
      <c r="K2620" s="3">
        <v>18024.500000000011</v>
      </c>
      <c r="L2620" s="3" t="s">
        <v>14314</v>
      </c>
      <c r="M2620" s="4" t="str">
        <f ca="1">IFERROR(__xludf.DUMMYFUNCTION("REGEXREPLACE(F1568,""\D"", """")"),"#VALUE!")</f>
        <v>#VALUE!</v>
      </c>
    </row>
    <row r="2621" spans="1:13" ht="15.75" customHeight="1">
      <c r="A2621" s="1">
        <v>1567</v>
      </c>
      <c r="B2621" s="3">
        <v>1568</v>
      </c>
      <c r="C2621" s="3" t="s">
        <v>4532</v>
      </c>
      <c r="D2621" s="3">
        <v>0.15620110325050779</v>
      </c>
      <c r="E2621" s="3">
        <v>0.51264984908344635</v>
      </c>
      <c r="F2621" s="3">
        <v>0.46975088967971529</v>
      </c>
      <c r="G2621" s="3">
        <v>6.4056939501779361E-2</v>
      </c>
      <c r="H2621" s="3">
        <v>5.6939501779359428E-2</v>
      </c>
      <c r="I2621" s="3">
        <v>0.1708185053380783</v>
      </c>
      <c r="J2621" s="3">
        <v>1.718868061847759E-2</v>
      </c>
      <c r="K2621" s="3">
        <v>31365.999999999931</v>
      </c>
      <c r="L2621" s="3" t="s">
        <v>14315</v>
      </c>
      <c r="M2621" s="4" t="str">
        <f ca="1">IFERROR(__xludf.DUMMYFUNCTION("REGEXREPLACE(F1569,""\D"", """")"),"#VALUE!")</f>
        <v>#VALUE!</v>
      </c>
    </row>
    <row r="2622" spans="1:13" ht="15.75" customHeight="1">
      <c r="A2622" s="1">
        <v>1568</v>
      </c>
      <c r="B2622" s="3">
        <v>1569</v>
      </c>
      <c r="C2622" s="3" t="s">
        <v>4534</v>
      </c>
      <c r="D2622" s="3">
        <v>0.1662394446036897</v>
      </c>
      <c r="E2622" s="3">
        <v>0.23802929893029659</v>
      </c>
      <c r="F2622" s="3">
        <v>0.61417322834645671</v>
      </c>
      <c r="G2622" s="3">
        <v>0.12598425196850391</v>
      </c>
      <c r="H2622" s="3">
        <v>0.13385826771653539</v>
      </c>
      <c r="I2622" s="3">
        <v>0.28346456692913391</v>
      </c>
      <c r="J2622" s="3">
        <v>3.9950254916224767E-2</v>
      </c>
      <c r="K2622" s="3">
        <v>14413.100000000029</v>
      </c>
      <c r="L2622" s="3" t="s">
        <v>14316</v>
      </c>
      <c r="M2622" s="4" t="str">
        <f ca="1">IFERROR(__xludf.DUMMYFUNCTION("REGEXREPLACE(F1570,""\D"", """")"),"#VALUE!")</f>
        <v>#VALUE!</v>
      </c>
    </row>
    <row r="2623" spans="1:13" ht="15.75" customHeight="1">
      <c r="A2623" s="1">
        <v>1570</v>
      </c>
      <c r="B2623" s="3">
        <v>1571</v>
      </c>
      <c r="C2623" s="3" t="s">
        <v>4539</v>
      </c>
      <c r="D2623" s="3">
        <v>0.1790175992414578</v>
      </c>
      <c r="E2623" s="3">
        <v>0.20749536697773341</v>
      </c>
      <c r="F2623" s="3">
        <v>0.61990950226244346</v>
      </c>
      <c r="G2623" s="3">
        <v>0.1221719457013575</v>
      </c>
      <c r="H2623" s="3">
        <v>0.1040723981900453</v>
      </c>
      <c r="I2623" s="3">
        <v>0.25791855203619912</v>
      </c>
      <c r="J2623" s="3">
        <v>3.8292951488950087E-2</v>
      </c>
      <c r="K2623" s="3">
        <v>24377.999999999989</v>
      </c>
      <c r="L2623" s="3" t="s">
        <v>14318</v>
      </c>
      <c r="M2623" s="4" t="str">
        <f ca="1">IFERROR(__xludf.DUMMYFUNCTION("REGEXREPLACE(F1572,""\D"", """")"),"#VALUE!")</f>
        <v>#VALUE!</v>
      </c>
    </row>
    <row r="2624" spans="1:13" ht="15.75" customHeight="1">
      <c r="A2624" s="1">
        <v>1573</v>
      </c>
      <c r="B2624" s="3">
        <v>1574</v>
      </c>
      <c r="C2624" s="3" t="s">
        <v>4548</v>
      </c>
      <c r="D2624" s="3">
        <v>0.17581927523734089</v>
      </c>
      <c r="E2624" s="3">
        <v>0.68543525721321419</v>
      </c>
      <c r="F2624" s="3">
        <v>0.47663551401869159</v>
      </c>
      <c r="G2624" s="3">
        <v>5.6074766355140193E-2</v>
      </c>
      <c r="H2624" s="3">
        <v>4.2056074766355138E-2</v>
      </c>
      <c r="I2624" s="3">
        <v>0.14719626168224301</v>
      </c>
      <c r="J2624" s="3">
        <v>1.5895837897954661E-2</v>
      </c>
      <c r="K2624" s="3">
        <v>45789.799999999617</v>
      </c>
      <c r="L2624" s="3" t="s">
        <v>14321</v>
      </c>
      <c r="M2624" s="4" t="str">
        <f ca="1">IFERROR(__xludf.DUMMYFUNCTION("REGEXREPLACE(F1575,""\D"", """")"),"#VALUE!")</f>
        <v>#VALUE!</v>
      </c>
    </row>
    <row r="2625" spans="1:13" ht="15.75" customHeight="1">
      <c r="A2625" s="1">
        <v>1574</v>
      </c>
      <c r="B2625" s="3">
        <v>1575</v>
      </c>
      <c r="C2625" s="3" t="s">
        <v>4550</v>
      </c>
      <c r="D2625" s="3">
        <v>0.13249635820541919</v>
      </c>
      <c r="E2625" s="3">
        <v>0.52874224902293487</v>
      </c>
      <c r="F2625" s="3">
        <v>0.45562130177514792</v>
      </c>
      <c r="G2625" s="3">
        <v>5.3254437869822487E-2</v>
      </c>
      <c r="H2625" s="3">
        <v>7.1005917159763315E-2</v>
      </c>
      <c r="I2625" s="3">
        <v>0.1775147928994083</v>
      </c>
      <c r="J2625" s="3">
        <v>1.397390996295967E-2</v>
      </c>
      <c r="K2625" s="3">
        <v>18929.600000000009</v>
      </c>
      <c r="L2625" s="3" t="s">
        <v>14322</v>
      </c>
      <c r="M2625" s="4" t="str">
        <f ca="1">IFERROR(__xludf.DUMMYFUNCTION("REGEXREPLACE(F1576,""\D"", """")"),"#VALUE!")</f>
        <v>#VALUE!</v>
      </c>
    </row>
    <row r="2626" spans="1:13" ht="15.75" customHeight="1">
      <c r="A2626" s="1">
        <v>1575</v>
      </c>
      <c r="B2626" s="3">
        <v>1576</v>
      </c>
      <c r="C2626" s="3" t="s">
        <v>4552</v>
      </c>
      <c r="D2626" s="3">
        <v>0.25805318917604952</v>
      </c>
      <c r="E2626" s="3">
        <v>0.11366090782345641</v>
      </c>
      <c r="F2626" s="3">
        <v>0.625</v>
      </c>
      <c r="G2626" s="3">
        <v>0.1</v>
      </c>
      <c r="H2626" s="3">
        <v>0.13750000000000001</v>
      </c>
      <c r="I2626" s="3">
        <v>0.3125</v>
      </c>
      <c r="J2626" s="3">
        <v>5.2060399994870242E-2</v>
      </c>
      <c r="K2626" s="3">
        <v>9099.7000000000116</v>
      </c>
      <c r="L2626" s="3" t="s">
        <v>14323</v>
      </c>
      <c r="M2626" s="4" t="str">
        <f ca="1">IFERROR(__xludf.DUMMYFUNCTION("REGEXREPLACE(F1577,""\D"", """")"),"#VALUE!")</f>
        <v>#VALUE!</v>
      </c>
    </row>
    <row r="2627" spans="1:13" ht="15.75" customHeight="1">
      <c r="A2627" s="1">
        <v>1576</v>
      </c>
      <c r="B2627" s="3">
        <v>1577</v>
      </c>
      <c r="C2627" s="3" t="s">
        <v>4555</v>
      </c>
      <c r="D2627" s="3">
        <v>0.22458333957847901</v>
      </c>
      <c r="E2627" s="3">
        <v>0.59776118155455693</v>
      </c>
      <c r="F2627" s="3">
        <v>0.47511312217194568</v>
      </c>
      <c r="G2627" s="3">
        <v>6.3348416289592757E-2</v>
      </c>
      <c r="H2627" s="3">
        <v>4.5248868778280542E-2</v>
      </c>
      <c r="I2627" s="3">
        <v>0.14027149321266971</v>
      </c>
      <c r="J2627" s="3">
        <v>2.1070421502279731E-2</v>
      </c>
      <c r="K2627" s="3">
        <v>25274.30000000001</v>
      </c>
      <c r="L2627" s="3" t="s">
        <v>14324</v>
      </c>
      <c r="M2627" s="4" t="str">
        <f ca="1">IFERROR(__xludf.DUMMYFUNCTION("REGEXREPLACE(F1578,""\D"", """")"),"#VALUE!")</f>
        <v>#VALUE!</v>
      </c>
    </row>
    <row r="2628" spans="1:13" ht="15.75" customHeight="1">
      <c r="A2628" s="1">
        <v>1577</v>
      </c>
      <c r="B2628" s="3">
        <v>1578</v>
      </c>
      <c r="C2628" s="3" t="s">
        <v>4557</v>
      </c>
      <c r="D2628" s="3">
        <v>0.24931076812960709</v>
      </c>
      <c r="E2628" s="3">
        <v>0.14091568843517749</v>
      </c>
      <c r="F2628" s="3">
        <v>0.63953488372093026</v>
      </c>
      <c r="G2628" s="3">
        <v>9.3023255813953487E-2</v>
      </c>
      <c r="H2628" s="3">
        <v>0.19767441860465121</v>
      </c>
      <c r="I2628" s="3">
        <v>0.32558139534883718</v>
      </c>
      <c r="J2628" s="3">
        <v>6.0220438030021431E-2</v>
      </c>
      <c r="K2628" s="3">
        <v>9773.300000000012</v>
      </c>
      <c r="L2628" s="3" t="s">
        <v>14325</v>
      </c>
      <c r="M2628" s="4" t="str">
        <f ca="1">IFERROR(__xludf.DUMMYFUNCTION("REGEXREPLACE(F1579,""\D"", """")"),"#VALUE!")</f>
        <v>#VALUE!</v>
      </c>
    </row>
    <row r="2629" spans="1:13" ht="15.75" customHeight="1">
      <c r="A2629" s="1">
        <v>1578</v>
      </c>
      <c r="B2629" s="3">
        <v>1579</v>
      </c>
      <c r="C2629" s="3" t="s">
        <v>4559</v>
      </c>
      <c r="D2629" s="3">
        <v>0.23628278635661359</v>
      </c>
      <c r="E2629" s="3">
        <v>0.23244113466233621</v>
      </c>
      <c r="F2629" s="3">
        <v>0.61494252873563215</v>
      </c>
      <c r="G2629" s="3">
        <v>0.10344827586206901</v>
      </c>
      <c r="H2629" s="3">
        <v>0.10919540229885059</v>
      </c>
      <c r="I2629" s="3">
        <v>0.27586206896551718</v>
      </c>
      <c r="J2629" s="3">
        <v>4.6619974285587028E-2</v>
      </c>
      <c r="K2629" s="3">
        <v>19718.400000000001</v>
      </c>
      <c r="L2629" s="3" t="s">
        <v>14326</v>
      </c>
      <c r="M2629" s="4" t="str">
        <f ca="1">IFERROR(__xludf.DUMMYFUNCTION("REGEXREPLACE(F1580,""\D"", """")"),"#VALUE!")</f>
        <v>#VALUE!</v>
      </c>
    </row>
    <row r="2630" spans="1:13" ht="15.75" customHeight="1">
      <c r="A2630" s="1">
        <v>1583</v>
      </c>
      <c r="B2630" s="3">
        <v>1584</v>
      </c>
      <c r="C2630" s="3" t="s">
        <v>4576</v>
      </c>
      <c r="D2630" s="3">
        <v>0.22456811646778119</v>
      </c>
      <c r="E2630" s="3">
        <v>0.1535656976568559</v>
      </c>
      <c r="F2630" s="3">
        <v>0.62686567164179108</v>
      </c>
      <c r="G2630" s="3">
        <v>0.12437810945273629</v>
      </c>
      <c r="H2630" s="3">
        <v>0.14427860696517411</v>
      </c>
      <c r="I2630" s="3">
        <v>0.31343283582089548</v>
      </c>
      <c r="J2630" s="3">
        <v>5.7480555396174957E-2</v>
      </c>
      <c r="K2630" s="3">
        <v>22390.999999999989</v>
      </c>
      <c r="L2630" s="3" t="s">
        <v>14331</v>
      </c>
      <c r="M2630" s="4" t="str">
        <f ca="1">IFERROR(__xludf.DUMMYFUNCTION("REGEXREPLACE(F1585,""\D"", """")"),"#VALUE!")</f>
        <v>#VALUE!</v>
      </c>
    </row>
    <row r="2631" spans="1:13" ht="15.75" customHeight="1">
      <c r="A2631" s="1">
        <v>1585</v>
      </c>
      <c r="B2631" s="3">
        <v>1586</v>
      </c>
      <c r="C2631" s="3" t="s">
        <v>4582</v>
      </c>
      <c r="D2631" s="3">
        <v>0.14218781087790239</v>
      </c>
      <c r="E2631" s="3">
        <v>0.27696457487812509</v>
      </c>
      <c r="F2631" s="3">
        <v>0.65217391304347827</v>
      </c>
      <c r="G2631" s="3">
        <v>9.0909090909090912E-2</v>
      </c>
      <c r="H2631" s="3">
        <v>0.11067193675889329</v>
      </c>
      <c r="I2631" s="3">
        <v>0.23715415019762839</v>
      </c>
      <c r="J2631" s="3">
        <v>2.704049297709097E-2</v>
      </c>
      <c r="K2631" s="3">
        <v>27088.899999999961</v>
      </c>
      <c r="L2631" s="3" t="s">
        <v>14333</v>
      </c>
      <c r="M2631" s="4" t="str">
        <f ca="1">IFERROR(__xludf.DUMMYFUNCTION("REGEXREPLACE(F1587,""\D"", """")"),"#VALUE!")</f>
        <v>#VALUE!</v>
      </c>
    </row>
    <row r="2632" spans="1:13" ht="15.75" customHeight="1">
      <c r="A2632" s="1">
        <v>1586</v>
      </c>
      <c r="B2632" s="3">
        <v>1587</v>
      </c>
      <c r="C2632" s="3" t="s">
        <v>4585</v>
      </c>
      <c r="D2632" s="3">
        <v>0.13119443775698969</v>
      </c>
      <c r="E2632" s="3">
        <v>0.48817796303368932</v>
      </c>
      <c r="F2632" s="3">
        <v>0.46181818181818179</v>
      </c>
      <c r="G2632" s="3">
        <v>0.08</v>
      </c>
      <c r="H2632" s="3">
        <v>0.04</v>
      </c>
      <c r="I2632" s="3">
        <v>0.1672727272727273</v>
      </c>
      <c r="J2632" s="3">
        <v>1.3882411161560179E-2</v>
      </c>
      <c r="K2632" s="3">
        <v>31261.099999999929</v>
      </c>
      <c r="L2632" s="3" t="s">
        <v>14334</v>
      </c>
      <c r="M2632" s="4" t="str">
        <f ca="1">IFERROR(__xludf.DUMMYFUNCTION("REGEXREPLACE(F1588,""\D"", """")"),"#VALUE!")</f>
        <v>#VALUE!</v>
      </c>
    </row>
    <row r="2633" spans="1:13" ht="15.75" customHeight="1">
      <c r="A2633" s="1">
        <v>1588</v>
      </c>
      <c r="B2633" s="3">
        <v>1589</v>
      </c>
      <c r="C2633" s="3" t="s">
        <v>4590</v>
      </c>
      <c r="D2633" s="3">
        <v>0.15790965282976291</v>
      </c>
      <c r="E2633" s="3">
        <v>0.21740492305579781</v>
      </c>
      <c r="F2633" s="3">
        <v>0.6</v>
      </c>
      <c r="G2633" s="3">
        <v>0.11587301587301591</v>
      </c>
      <c r="H2633" s="3">
        <v>0.1174603174603175</v>
      </c>
      <c r="I2633" s="3">
        <v>0.27777777777777779</v>
      </c>
      <c r="J2633" s="3">
        <v>3.6215006685265311E-2</v>
      </c>
      <c r="K2633" s="3">
        <v>71002.999999999709</v>
      </c>
      <c r="L2633" s="3" t="s">
        <v>14336</v>
      </c>
      <c r="M2633" s="4" t="str">
        <f ca="1">IFERROR(__xludf.DUMMYFUNCTION("REGEXREPLACE(F1590,""\D"", """")"),"#VALUE!")</f>
        <v>#VALUE!</v>
      </c>
    </row>
    <row r="2634" spans="1:13" ht="15.75" customHeight="1">
      <c r="A2634" s="1">
        <v>1589</v>
      </c>
      <c r="B2634" s="3">
        <v>1590</v>
      </c>
      <c r="C2634" s="3" t="s">
        <v>4593</v>
      </c>
      <c r="D2634" s="3">
        <v>0.25561554634266981</v>
      </c>
      <c r="E2634" s="3">
        <v>0.20649567729003721</v>
      </c>
      <c r="F2634" s="3">
        <v>0.57594936708860756</v>
      </c>
      <c r="G2634" s="3">
        <v>0.1012658227848101</v>
      </c>
      <c r="H2634" s="3">
        <v>0.17088607594936711</v>
      </c>
      <c r="I2634" s="3">
        <v>0.30696202531645572</v>
      </c>
      <c r="J2634" s="3">
        <v>6.5229740060804342E-2</v>
      </c>
      <c r="K2634" s="3">
        <v>36598.399999999827</v>
      </c>
      <c r="L2634" s="3" t="s">
        <v>14337</v>
      </c>
      <c r="M2634" s="4" t="str">
        <f ca="1">IFERROR(__xludf.DUMMYFUNCTION("REGEXREPLACE(F1591,""\D"", """")"),"#VALUE!")</f>
        <v>#VALUE!</v>
      </c>
    </row>
    <row r="2635" spans="1:13" ht="15.75" customHeight="1">
      <c r="A2635" s="1">
        <v>1592</v>
      </c>
      <c r="B2635" s="3">
        <v>1593</v>
      </c>
      <c r="C2635" s="3" t="s">
        <v>4602</v>
      </c>
      <c r="D2635" s="3">
        <v>0.17152113269894101</v>
      </c>
      <c r="E2635" s="3">
        <v>0.20024349660883431</v>
      </c>
      <c r="F2635" s="3">
        <v>0.63207547169811318</v>
      </c>
      <c r="G2635" s="3">
        <v>7.5471698113207544E-2</v>
      </c>
      <c r="H2635" s="3">
        <v>0.20754716981132079</v>
      </c>
      <c r="I2635" s="3">
        <v>0.29245283018867918</v>
      </c>
      <c r="J2635" s="3">
        <v>3.9106625916083562E-2</v>
      </c>
      <c r="K2635" s="3">
        <v>12093.400000000031</v>
      </c>
      <c r="L2635" s="3" t="s">
        <v>14340</v>
      </c>
      <c r="M2635" s="4" t="str">
        <f ca="1">IFERROR(__xludf.DUMMYFUNCTION("REGEXREPLACE(F1594,""\D"", """")"),"#VALUE!")</f>
        <v>#VALUE!</v>
      </c>
    </row>
    <row r="2636" spans="1:13" ht="15.75" customHeight="1">
      <c r="A2636" s="1">
        <v>1593</v>
      </c>
      <c r="B2636" s="3">
        <v>1594</v>
      </c>
      <c r="C2636" s="3" t="s">
        <v>4604</v>
      </c>
      <c r="D2636" s="3">
        <v>0.176688850964872</v>
      </c>
      <c r="E2636" s="3">
        <v>0.21492997998089319</v>
      </c>
      <c r="F2636" s="3">
        <v>0.57378984651711928</v>
      </c>
      <c r="G2636" s="3">
        <v>9.6812278630460449E-2</v>
      </c>
      <c r="H2636" s="3">
        <v>0.1204250295159386</v>
      </c>
      <c r="I2636" s="3">
        <v>0.26210153482880749</v>
      </c>
      <c r="J2636" s="3">
        <v>3.7648137723257917E-2</v>
      </c>
      <c r="K2636" s="3">
        <v>97139.900000000038</v>
      </c>
      <c r="L2636" s="3" t="s">
        <v>14341</v>
      </c>
      <c r="M2636" s="4" t="str">
        <f ca="1">IFERROR(__xludf.DUMMYFUNCTION("REGEXREPLACE(F1595,""\D"", """")"),"#VALUE!")</f>
        <v>#VALUE!</v>
      </c>
    </row>
    <row r="2637" spans="1:13" ht="15.75" customHeight="1">
      <c r="A2637" s="1">
        <v>1594</v>
      </c>
      <c r="B2637" s="3">
        <v>1595</v>
      </c>
      <c r="C2637" s="3" t="s">
        <v>4607</v>
      </c>
      <c r="D2637" s="3">
        <v>0.1520537738774933</v>
      </c>
      <c r="E2637" s="3">
        <v>0.22157962350327881</v>
      </c>
      <c r="F2637" s="3">
        <v>0.61788617886178865</v>
      </c>
      <c r="G2637" s="3">
        <v>0.1016260162601626</v>
      </c>
      <c r="H2637" s="3">
        <v>0.11382113821138209</v>
      </c>
      <c r="I2637" s="3">
        <v>0.25609756097560982</v>
      </c>
      <c r="J2637" s="3">
        <v>3.1092005070043591E-2</v>
      </c>
      <c r="K2637" s="3">
        <v>27770.899999999991</v>
      </c>
      <c r="L2637" s="3" t="s">
        <v>14342</v>
      </c>
      <c r="M2637" s="4" t="str">
        <f ca="1">IFERROR(__xludf.DUMMYFUNCTION("REGEXREPLACE(F1596,""\D"", """")"),"#VALUE!")</f>
        <v>#VALUE!</v>
      </c>
    </row>
    <row r="2638" spans="1:13" ht="15.75" customHeight="1">
      <c r="A2638" s="1">
        <v>1597</v>
      </c>
      <c r="B2638" s="3">
        <v>1598</v>
      </c>
      <c r="C2638" s="3" t="s">
        <v>4615</v>
      </c>
      <c r="D2638" s="3">
        <v>0.15903185411134901</v>
      </c>
      <c r="E2638" s="3">
        <v>0.17998133131642141</v>
      </c>
      <c r="F2638" s="3">
        <v>0.62601626016260159</v>
      </c>
      <c r="G2638" s="3">
        <v>0.14634146341463411</v>
      </c>
      <c r="H2638" s="3">
        <v>0.11382113821138209</v>
      </c>
      <c r="I2638" s="3">
        <v>0.2967479674796748</v>
      </c>
      <c r="J2638" s="3">
        <v>3.947069524113278E-2</v>
      </c>
      <c r="K2638" s="3">
        <v>27880.400000000001</v>
      </c>
      <c r="L2638" s="3" t="s">
        <v>14345</v>
      </c>
      <c r="M2638" s="4" t="str">
        <f ca="1">IFERROR(__xludf.DUMMYFUNCTION("REGEXREPLACE(F1599,""\D"", """")"),"#VALUE!")</f>
        <v>#VALUE!</v>
      </c>
    </row>
    <row r="2639" spans="1:13" ht="15.75" customHeight="1">
      <c r="A2639" s="1">
        <v>1598</v>
      </c>
      <c r="B2639" s="3">
        <v>1599</v>
      </c>
      <c r="C2639" s="3" t="s">
        <v>4617</v>
      </c>
      <c r="D2639" s="3">
        <v>0.16847779598441501</v>
      </c>
      <c r="E2639" s="3">
        <v>0.64993421214542457</v>
      </c>
      <c r="F2639" s="3">
        <v>0.44666666666666671</v>
      </c>
      <c r="G2639" s="3">
        <v>7.1111111111111111E-2</v>
      </c>
      <c r="H2639" s="3">
        <v>5.1111111111111107E-2</v>
      </c>
      <c r="I2639" s="3">
        <v>0.15333333333333329</v>
      </c>
      <c r="J2639" s="3">
        <v>1.9324839982873449E-2</v>
      </c>
      <c r="K2639" s="3">
        <v>51521.199999999568</v>
      </c>
      <c r="L2639" s="3" t="s">
        <v>14346</v>
      </c>
      <c r="M2639" s="4" t="str">
        <f ca="1">IFERROR(__xludf.DUMMYFUNCTION("REGEXREPLACE(F1600,""\D"", """")"),"#VALUE!")</f>
        <v>#VALUE!</v>
      </c>
    </row>
    <row r="2640" spans="1:13" ht="15.75" customHeight="1">
      <c r="A2640" s="1">
        <v>1599</v>
      </c>
      <c r="B2640" s="3">
        <v>1600</v>
      </c>
      <c r="C2640" s="3" t="s">
        <v>4619</v>
      </c>
      <c r="D2640" s="3">
        <v>0.15311547505800641</v>
      </c>
      <c r="E2640" s="3">
        <v>0.66474743323060514</v>
      </c>
      <c r="F2640" s="3">
        <v>0.51923076923076927</v>
      </c>
      <c r="G2640" s="3">
        <v>7.4519230769230768E-2</v>
      </c>
      <c r="H2640" s="3">
        <v>3.8461538461538457E-2</v>
      </c>
      <c r="I2640" s="3">
        <v>0.13701923076923081</v>
      </c>
      <c r="J2640" s="3">
        <v>1.5787066237192691E-2</v>
      </c>
      <c r="K2640" s="3">
        <v>45028.999999999651</v>
      </c>
      <c r="L2640" s="3" t="s">
        <v>14347</v>
      </c>
      <c r="M2640" s="4" t="str">
        <f ca="1">IFERROR(__xludf.DUMMYFUNCTION("REGEXREPLACE(F1601,""\D"", """")"),"#VALUE!")</f>
        <v>#VALUE!</v>
      </c>
    </row>
    <row r="2641" spans="1:13" ht="15.75" customHeight="1">
      <c r="A2641" s="1">
        <v>1600</v>
      </c>
      <c r="B2641" s="3">
        <v>1601</v>
      </c>
      <c r="C2641" s="3" t="s">
        <v>4621</v>
      </c>
      <c r="D2641" s="3">
        <v>0.14648123221810291</v>
      </c>
      <c r="E2641" s="3">
        <v>0.2477675076175789</v>
      </c>
      <c r="F2641" s="3">
        <v>0.5957446808510638</v>
      </c>
      <c r="G2641" s="3">
        <v>9.5744680851063829E-2</v>
      </c>
      <c r="H2641" s="3">
        <v>0.1143617021276596</v>
      </c>
      <c r="I2641" s="3">
        <v>0.25</v>
      </c>
      <c r="J2641" s="3">
        <v>2.9649378907867681E-2</v>
      </c>
      <c r="K2641" s="3">
        <v>41943.89999999971</v>
      </c>
      <c r="L2641" s="3" t="s">
        <v>14348</v>
      </c>
      <c r="M2641" s="4" t="str">
        <f ca="1">IFERROR(__xludf.DUMMYFUNCTION("REGEXREPLACE(F1602,""\D"", """")"),"#VALUE!")</f>
        <v>#VALUE!</v>
      </c>
    </row>
    <row r="2642" spans="1:13" ht="15.75" customHeight="1">
      <c r="A2642" s="1">
        <v>1602</v>
      </c>
      <c r="B2642" s="3">
        <v>1603</v>
      </c>
      <c r="C2642" s="3" t="s">
        <v>4626</v>
      </c>
      <c r="D2642" s="3">
        <v>0.17703173495286581</v>
      </c>
      <c r="E2642" s="3">
        <v>0.29827940264689162</v>
      </c>
      <c r="F2642" s="3">
        <v>0.60728744939271251</v>
      </c>
      <c r="G2642" s="3">
        <v>0.10121457489878539</v>
      </c>
      <c r="H2642" s="3">
        <v>0.1194331983805668</v>
      </c>
      <c r="I2642" s="3">
        <v>0.24898785425101211</v>
      </c>
      <c r="J2642" s="3">
        <v>3.8020588858982428E-2</v>
      </c>
      <c r="K2642" s="3">
        <v>54977.099999999453</v>
      </c>
      <c r="L2642" s="3" t="s">
        <v>14350</v>
      </c>
      <c r="M2642" s="4" t="str">
        <f ca="1">IFERROR(__xludf.DUMMYFUNCTION("REGEXREPLACE(F1604,""\D"", """")"),"#VALUE!")</f>
        <v>#VALUE!</v>
      </c>
    </row>
    <row r="2643" spans="1:13" ht="15.75" customHeight="1">
      <c r="A2643" s="1">
        <v>1604</v>
      </c>
      <c r="B2643" s="3">
        <v>1605</v>
      </c>
      <c r="C2643" s="3" t="s">
        <v>4631</v>
      </c>
      <c r="D2643" s="3">
        <v>0.1648565113429703</v>
      </c>
      <c r="E2643" s="3">
        <v>0.28511880193224348</v>
      </c>
      <c r="F2643" s="3">
        <v>0.6</v>
      </c>
      <c r="G2643" s="3">
        <v>4.5161290322580643E-2</v>
      </c>
      <c r="H2643" s="3">
        <v>0.1290322580645161</v>
      </c>
      <c r="I2643" s="3">
        <v>0.2193548387096774</v>
      </c>
      <c r="J2643" s="3">
        <v>2.3572209251214279E-2</v>
      </c>
      <c r="K2643" s="3">
        <v>17230.300000000021</v>
      </c>
      <c r="L2643" s="3" t="s">
        <v>14352</v>
      </c>
      <c r="M2643" s="4" t="str">
        <f ca="1">IFERROR(__xludf.DUMMYFUNCTION("REGEXREPLACE(F1606,""\D"", """")"),"#VALUE!")</f>
        <v>#VALUE!</v>
      </c>
    </row>
    <row r="2644" spans="1:13" ht="15.75" customHeight="1">
      <c r="A2644" s="1">
        <v>1605</v>
      </c>
      <c r="B2644" s="3">
        <v>1606</v>
      </c>
      <c r="C2644" s="3" t="s">
        <v>4634</v>
      </c>
      <c r="D2644" s="3">
        <v>0.18978748920561381</v>
      </c>
      <c r="E2644" s="3">
        <v>8.3731635567718371E-2</v>
      </c>
      <c r="F2644" s="3">
        <v>0.6506024096385542</v>
      </c>
      <c r="G2644" s="3">
        <v>0.1204819277108434</v>
      </c>
      <c r="H2644" s="3">
        <v>0.13253012048192769</v>
      </c>
      <c r="I2644" s="3">
        <v>0.30120481927710852</v>
      </c>
      <c r="J2644" s="3">
        <v>4.214007133072252E-2</v>
      </c>
      <c r="K2644" s="3">
        <v>9095.4000000000106</v>
      </c>
      <c r="L2644" s="3" t="s">
        <v>14353</v>
      </c>
      <c r="M2644" s="4" t="str">
        <f ca="1">IFERROR(__xludf.DUMMYFUNCTION("REGEXREPLACE(F1607,""\D"", """")"),"#VALUE!")</f>
        <v>#VALUE!</v>
      </c>
    </row>
    <row r="2645" spans="1:13" ht="15.75" customHeight="1">
      <c r="A2645" s="1">
        <v>1607</v>
      </c>
      <c r="B2645" s="3">
        <v>1608</v>
      </c>
      <c r="C2645" s="3" t="s">
        <v>4639</v>
      </c>
      <c r="D2645" s="3">
        <v>0.17439433794242251</v>
      </c>
      <c r="E2645" s="3">
        <v>0.19009324828343041</v>
      </c>
      <c r="F2645" s="3">
        <v>0.63636363636363635</v>
      </c>
      <c r="G2645" s="3">
        <v>0.15151515151515149</v>
      </c>
      <c r="H2645" s="3">
        <v>0.14646464646464649</v>
      </c>
      <c r="I2645" s="3">
        <v>0.31818181818181818</v>
      </c>
      <c r="J2645" s="3">
        <v>4.9970454410773212E-2</v>
      </c>
      <c r="K2645" s="3">
        <v>22782.30000000001</v>
      </c>
      <c r="L2645" s="3" t="s">
        <v>14355</v>
      </c>
      <c r="M2645" s="4" t="str">
        <f ca="1">IFERROR(__xludf.DUMMYFUNCTION("REGEXREPLACE(F1609,""\D"", """")"),"#VALUE!")</f>
        <v>#VALUE!</v>
      </c>
    </row>
    <row r="2646" spans="1:13" ht="15.75" customHeight="1">
      <c r="A2646" s="1">
        <v>1608</v>
      </c>
      <c r="B2646" s="3">
        <v>1609</v>
      </c>
      <c r="C2646" s="3" t="s">
        <v>4642</v>
      </c>
      <c r="D2646" s="3">
        <v>0.13364449259491579</v>
      </c>
      <c r="E2646" s="3">
        <v>0.22658040090072609</v>
      </c>
      <c r="F2646" s="3">
        <v>0.61971830985915488</v>
      </c>
      <c r="G2646" s="3">
        <v>0.1173708920187793</v>
      </c>
      <c r="H2646" s="3">
        <v>0.1314553990610329</v>
      </c>
      <c r="I2646" s="3">
        <v>0.27230046948356812</v>
      </c>
      <c r="J2646" s="3">
        <v>3.1645630652852218E-2</v>
      </c>
      <c r="K2646" s="3">
        <v>23461.999999999989</v>
      </c>
      <c r="L2646" s="3" t="s">
        <v>14356</v>
      </c>
      <c r="M2646" s="4" t="str">
        <f ca="1">IFERROR(__xludf.DUMMYFUNCTION("REGEXREPLACE(F1610,""\D"", """")"),"#VALUE!")</f>
        <v>#VALUE!</v>
      </c>
    </row>
    <row r="2647" spans="1:13" ht="15.75" customHeight="1">
      <c r="A2647" s="1">
        <v>1610</v>
      </c>
      <c r="B2647" s="3">
        <v>1611</v>
      </c>
      <c r="C2647" s="3" t="s">
        <v>4648</v>
      </c>
      <c r="D2647" s="3">
        <v>0.1495762898322886</v>
      </c>
      <c r="E2647" s="3">
        <v>0.19075573703415619</v>
      </c>
      <c r="F2647" s="3">
        <v>0.63945578231292521</v>
      </c>
      <c r="G2647" s="3">
        <v>0.12925170068027211</v>
      </c>
      <c r="H2647" s="3">
        <v>0.12925170068027211</v>
      </c>
      <c r="I2647" s="3">
        <v>0.29931972789115652</v>
      </c>
      <c r="J2647" s="3">
        <v>3.6165732198596028E-2</v>
      </c>
      <c r="K2647" s="3">
        <v>16349.70000000003</v>
      </c>
      <c r="L2647" s="3" t="s">
        <v>14358</v>
      </c>
      <c r="M2647" s="4" t="str">
        <f ca="1">IFERROR(__xludf.DUMMYFUNCTION("REGEXREPLACE(F1612,""\D"", """")"),"#VALUE!")</f>
        <v>#VALUE!</v>
      </c>
    </row>
    <row r="2648" spans="1:13" ht="15.75" customHeight="1">
      <c r="A2648" s="1">
        <v>1611</v>
      </c>
      <c r="B2648" s="3">
        <v>1612</v>
      </c>
      <c r="C2648" s="3" t="s">
        <v>4651</v>
      </c>
      <c r="D2648" s="3">
        <v>0.14840136366799009</v>
      </c>
      <c r="E2648" s="3">
        <v>0.2250026449357411</v>
      </c>
      <c r="F2648" s="3">
        <v>0.59416445623342173</v>
      </c>
      <c r="G2648" s="3">
        <v>8.7533156498673742E-2</v>
      </c>
      <c r="H2648" s="3">
        <v>0.10344827586206901</v>
      </c>
      <c r="I2648" s="3">
        <v>0.2413793103448276</v>
      </c>
      <c r="J2648" s="3">
        <v>2.7196249033738639E-2</v>
      </c>
      <c r="K2648" s="3">
        <v>41379.599999999722</v>
      </c>
      <c r="L2648" s="3" t="s">
        <v>14359</v>
      </c>
      <c r="M2648" s="4" t="str">
        <f ca="1">IFERROR(__xludf.DUMMYFUNCTION("REGEXREPLACE(F1613,""\D"", """")"),"#VALUE!")</f>
        <v>#VALUE!</v>
      </c>
    </row>
    <row r="2649" spans="1:13" ht="15.75" customHeight="1">
      <c r="A2649" s="1">
        <v>1612</v>
      </c>
      <c r="B2649" s="3">
        <v>1613</v>
      </c>
      <c r="C2649" s="3" t="s">
        <v>4654</v>
      </c>
      <c r="D2649" s="3">
        <v>0.16987913730603679</v>
      </c>
      <c r="E2649" s="3">
        <v>0.23055149372492981</v>
      </c>
      <c r="F2649" s="3">
        <v>0.65284974093264247</v>
      </c>
      <c r="G2649" s="3">
        <v>0.1105354058721934</v>
      </c>
      <c r="H2649" s="3">
        <v>8.46286701208981E-2</v>
      </c>
      <c r="I2649" s="3">
        <v>0.24525043177892919</v>
      </c>
      <c r="J2649" s="3">
        <v>3.2138036887743172E-2</v>
      </c>
      <c r="K2649" s="3">
        <v>64497.299999999552</v>
      </c>
      <c r="L2649" s="3" t="s">
        <v>14360</v>
      </c>
      <c r="M2649" s="4" t="str">
        <f ca="1">IFERROR(__xludf.DUMMYFUNCTION("REGEXREPLACE(F1614,""\D"", """")"),"#VALUE!")</f>
        <v>#VALUE!</v>
      </c>
    </row>
    <row r="2650" spans="1:13" ht="15.75" customHeight="1">
      <c r="A2650" s="1">
        <v>1618</v>
      </c>
      <c r="B2650" s="3">
        <v>1619</v>
      </c>
      <c r="C2650" s="3" t="s">
        <v>4672</v>
      </c>
      <c r="D2650" s="3">
        <v>0.18222816780972759</v>
      </c>
      <c r="E2650" s="3">
        <v>0.62456113385481582</v>
      </c>
      <c r="F2650" s="3">
        <v>0.505</v>
      </c>
      <c r="G2650" s="3">
        <v>0.06</v>
      </c>
      <c r="H2650" s="3">
        <v>5.7500000000000002E-2</v>
      </c>
      <c r="I2650" s="3">
        <v>0.155</v>
      </c>
      <c r="J2650" s="3">
        <v>2.0019844844059421E-2</v>
      </c>
      <c r="K2650" s="3">
        <v>42459.599999999671</v>
      </c>
      <c r="L2650" s="3" t="s">
        <v>14366</v>
      </c>
      <c r="M2650" s="4" t="str">
        <f ca="1">IFERROR(__xludf.DUMMYFUNCTION("REGEXREPLACE(F1620,""\D"", """")"),"#VALUE!")</f>
        <v>#VALUE!</v>
      </c>
    </row>
    <row r="2651" spans="1:13" ht="15.75" customHeight="1">
      <c r="A2651" s="1">
        <v>1619</v>
      </c>
      <c r="B2651" s="3">
        <v>1620</v>
      </c>
      <c r="C2651" s="3" t="s">
        <v>4675</v>
      </c>
      <c r="D2651" s="3">
        <v>9.3919413733522306E-2</v>
      </c>
      <c r="E2651" s="3">
        <v>0.19073557334575239</v>
      </c>
      <c r="F2651" s="3">
        <v>0.5977653631284916</v>
      </c>
      <c r="G2651" s="3">
        <v>0.13407821229050279</v>
      </c>
      <c r="H2651" s="3">
        <v>8.9385474860335198E-2</v>
      </c>
      <c r="I2651" s="3">
        <v>0.28491620111731841</v>
      </c>
      <c r="J2651" s="3">
        <v>1.9243372242568061E-2</v>
      </c>
      <c r="K2651" s="3">
        <v>20075.700000000019</v>
      </c>
      <c r="L2651" s="3" t="s">
        <v>14367</v>
      </c>
      <c r="M2651" s="4" t="str">
        <f ca="1">IFERROR(__xludf.DUMMYFUNCTION("REGEXREPLACE(F1621,""\D"", """")"),"#VALUE!")</f>
        <v>#VALUE!</v>
      </c>
    </row>
    <row r="2652" spans="1:13" ht="15.75" customHeight="1">
      <c r="A2652" s="1">
        <v>1621</v>
      </c>
      <c r="B2652" s="3">
        <v>1622</v>
      </c>
      <c r="C2652" s="3" t="s">
        <v>4680</v>
      </c>
      <c r="D2652" s="3">
        <v>0.1670558112697956</v>
      </c>
      <c r="E2652" s="3">
        <v>0.27563915309958431</v>
      </c>
      <c r="F2652" s="3">
        <v>0.56590257879656158</v>
      </c>
      <c r="G2652" s="3">
        <v>0.1045845272206304</v>
      </c>
      <c r="H2652" s="3">
        <v>0.1031518624641834</v>
      </c>
      <c r="I2652" s="3">
        <v>0.23925501432664761</v>
      </c>
      <c r="J2652" s="3">
        <v>3.4074210137671437E-2</v>
      </c>
      <c r="K2652" s="3">
        <v>78009.099999999817</v>
      </c>
      <c r="L2652" s="3" t="s">
        <v>14369</v>
      </c>
      <c r="M2652" s="4" t="str">
        <f ca="1">IFERROR(__xludf.DUMMYFUNCTION("REGEXREPLACE(F1623,""\D"", """")"),"#VALUE!")</f>
        <v>#VALUE!</v>
      </c>
    </row>
    <row r="2653" spans="1:13" ht="15.75" customHeight="1">
      <c r="A2653" s="1">
        <v>1622</v>
      </c>
      <c r="B2653" s="3">
        <v>1623</v>
      </c>
      <c r="C2653" s="3" t="s">
        <v>4683</v>
      </c>
      <c r="D2653" s="3">
        <v>0.17234547010020851</v>
      </c>
      <c r="E2653" s="3">
        <v>0.44648634402043291</v>
      </c>
      <c r="F2653" s="3">
        <v>0.65700483091787443</v>
      </c>
      <c r="G2653" s="3">
        <v>6.7632850241545889E-2</v>
      </c>
      <c r="H2653" s="3">
        <v>0.10144927536231881</v>
      </c>
      <c r="I2653" s="3">
        <v>0.17391304347826089</v>
      </c>
      <c r="J2653" s="3">
        <v>2.6375858633465921E-2</v>
      </c>
      <c r="K2653" s="3">
        <v>21483.59999999998</v>
      </c>
      <c r="L2653" s="3" t="s">
        <v>14370</v>
      </c>
      <c r="M2653" s="4" t="str">
        <f ca="1">IFERROR(__xludf.DUMMYFUNCTION("REGEXREPLACE(F1624,""\D"", """")"),"#VALUE!")</f>
        <v>#VALUE!</v>
      </c>
    </row>
    <row r="2654" spans="1:13" ht="15.75" customHeight="1">
      <c r="A2654" s="1">
        <v>1623</v>
      </c>
      <c r="B2654" s="3">
        <v>1624</v>
      </c>
      <c r="C2654" s="3" t="s">
        <v>4686</v>
      </c>
      <c r="D2654" s="3">
        <v>0.2090642869649435</v>
      </c>
      <c r="E2654" s="3">
        <v>0.23186563662960871</v>
      </c>
      <c r="F2654" s="3">
        <v>0.60769230769230764</v>
      </c>
      <c r="G2654" s="3">
        <v>9.2307692307692313E-2</v>
      </c>
      <c r="H2654" s="3">
        <v>0.1307692307692308</v>
      </c>
      <c r="I2654" s="3">
        <v>0.2384615384615385</v>
      </c>
      <c r="J2654" s="3">
        <v>4.1772018335480651E-2</v>
      </c>
      <c r="K2654" s="3">
        <v>14590.000000000029</v>
      </c>
      <c r="L2654" s="3" t="s">
        <v>14371</v>
      </c>
      <c r="M2654" s="4" t="str">
        <f ca="1">IFERROR(__xludf.DUMMYFUNCTION("REGEXREPLACE(F1625,""\D"", """")"),"#VALUE!")</f>
        <v>#VALUE!</v>
      </c>
    </row>
    <row r="2655" spans="1:13" ht="15.75" customHeight="1">
      <c r="A2655" s="1">
        <v>1624</v>
      </c>
      <c r="B2655" s="3">
        <v>1625</v>
      </c>
      <c r="C2655" s="3" t="s">
        <v>4688</v>
      </c>
      <c r="D2655" s="3">
        <v>0.1486593551045011</v>
      </c>
      <c r="E2655" s="3">
        <v>0.51064080460351369</v>
      </c>
      <c r="F2655" s="3">
        <v>0.51020408163265307</v>
      </c>
      <c r="G2655" s="3">
        <v>4.7619047619047623E-2</v>
      </c>
      <c r="H2655" s="3">
        <v>4.3083900226757371E-2</v>
      </c>
      <c r="I2655" s="3">
        <v>0.1541950113378685</v>
      </c>
      <c r="J2655" s="3">
        <v>1.240942588885169E-2</v>
      </c>
      <c r="K2655" s="3">
        <v>48072.399999999601</v>
      </c>
      <c r="L2655" s="3" t="s">
        <v>14372</v>
      </c>
      <c r="M2655" s="4" t="str">
        <f ca="1">IFERROR(__xludf.DUMMYFUNCTION("REGEXREPLACE(F1626,""\D"", """")"),"#VALUE!")</f>
        <v>#VALUE!</v>
      </c>
    </row>
    <row r="2656" spans="1:13" ht="15.75" customHeight="1">
      <c r="A2656" s="1">
        <v>1625</v>
      </c>
      <c r="B2656" s="3">
        <v>1626</v>
      </c>
      <c r="C2656" s="3" t="s">
        <v>4691</v>
      </c>
      <c r="D2656" s="3">
        <v>0.19972205701050089</v>
      </c>
      <c r="E2656" s="3">
        <v>0.19852514481733141</v>
      </c>
      <c r="F2656" s="3">
        <v>0.63366336633663367</v>
      </c>
      <c r="G2656" s="3">
        <v>9.9009900990099015E-2</v>
      </c>
      <c r="H2656" s="3">
        <v>0.14851485148514851</v>
      </c>
      <c r="I2656" s="3">
        <v>0.25742574257425738</v>
      </c>
      <c r="J2656" s="3">
        <v>4.3398141605926983E-2</v>
      </c>
      <c r="K2656" s="3">
        <v>11431.50000000002</v>
      </c>
      <c r="L2656" s="3" t="s">
        <v>14373</v>
      </c>
      <c r="M2656" s="4" t="str">
        <f ca="1">IFERROR(__xludf.DUMMYFUNCTION("REGEXREPLACE(F1627,""\D"", """")"),"#VALUE!")</f>
        <v>#VALUE!</v>
      </c>
    </row>
    <row r="2657" spans="1:13" ht="15.75" customHeight="1">
      <c r="A2657" s="1">
        <v>1626</v>
      </c>
      <c r="B2657" s="3">
        <v>1627</v>
      </c>
      <c r="C2657" s="3" t="s">
        <v>4694</v>
      </c>
      <c r="D2657" s="3">
        <v>0.20038503212268269</v>
      </c>
      <c r="E2657" s="3">
        <v>0.1886267972432486</v>
      </c>
      <c r="F2657" s="3">
        <v>0.57594936708860756</v>
      </c>
      <c r="G2657" s="3">
        <v>0.1139240506329114</v>
      </c>
      <c r="H2657" s="3">
        <v>0.1012658227848101</v>
      </c>
      <c r="I2657" s="3">
        <v>0.30379746835443039</v>
      </c>
      <c r="J2657" s="3">
        <v>3.9690868219639387E-2</v>
      </c>
      <c r="K2657" s="3">
        <v>17862.10000000002</v>
      </c>
      <c r="L2657" s="3" t="s">
        <v>14374</v>
      </c>
      <c r="M2657" s="4" t="str">
        <f ca="1">IFERROR(__xludf.DUMMYFUNCTION("REGEXREPLACE(F1628,""\D"", """")"),"#VALUE!")</f>
        <v>#VALUE!</v>
      </c>
    </row>
    <row r="2658" spans="1:13" ht="15.75" customHeight="1">
      <c r="A2658" s="1">
        <v>1627</v>
      </c>
      <c r="B2658" s="3">
        <v>1628</v>
      </c>
      <c r="C2658" s="3" t="s">
        <v>4696</v>
      </c>
      <c r="D2658" s="3">
        <v>0.15708481032201871</v>
      </c>
      <c r="E2658" s="3">
        <v>0.154773666894651</v>
      </c>
      <c r="F2658" s="3">
        <v>0.59473684210526312</v>
      </c>
      <c r="G2658" s="3">
        <v>0.1157894736842105</v>
      </c>
      <c r="H2658" s="3">
        <v>0.1526315789473684</v>
      </c>
      <c r="I2658" s="3">
        <v>0.3</v>
      </c>
      <c r="J2658" s="3">
        <v>4.0759761058697649E-2</v>
      </c>
      <c r="K2658" s="3">
        <v>44410.199999999677</v>
      </c>
      <c r="L2658" s="3" t="s">
        <v>14375</v>
      </c>
      <c r="M2658" s="4" t="str">
        <f ca="1">IFERROR(__xludf.DUMMYFUNCTION("REGEXREPLACE(F1629,""\D"", """")"),"#VALUE!")</f>
        <v>#VALUE!</v>
      </c>
    </row>
    <row r="2659" spans="1:13" ht="15.75" customHeight="1">
      <c r="A2659" s="1">
        <v>1631</v>
      </c>
      <c r="B2659" s="3">
        <v>1632</v>
      </c>
      <c r="C2659" s="3" t="s">
        <v>4707</v>
      </c>
      <c r="D2659" s="3">
        <v>0.2175366035806286</v>
      </c>
      <c r="E2659" s="3">
        <v>0.54126134087218325</v>
      </c>
      <c r="F2659" s="3">
        <v>0.47747747747747749</v>
      </c>
      <c r="G2659" s="3">
        <v>0.1081081081081081</v>
      </c>
      <c r="H2659" s="3">
        <v>6.3063063063063057E-2</v>
      </c>
      <c r="I2659" s="3">
        <v>0.1891891891891892</v>
      </c>
      <c r="J2659" s="3">
        <v>3.0677325769084381E-2</v>
      </c>
      <c r="K2659" s="3">
        <v>12986.80000000003</v>
      </c>
      <c r="L2659" s="3" t="s">
        <v>14379</v>
      </c>
      <c r="M2659" s="4" t="str">
        <f ca="1">IFERROR(__xludf.DUMMYFUNCTION("REGEXREPLACE(F1633,""\D"", """")"),"#VALUE!")</f>
        <v>#VALUE!</v>
      </c>
    </row>
    <row r="2660" spans="1:13" ht="15.75" customHeight="1">
      <c r="A2660" s="1">
        <v>1632</v>
      </c>
      <c r="B2660" s="3">
        <v>1633</v>
      </c>
      <c r="C2660" s="3" t="s">
        <v>4709</v>
      </c>
      <c r="D2660" s="3">
        <v>0.13911258097434459</v>
      </c>
      <c r="E2660" s="3">
        <v>0.20057228554773901</v>
      </c>
      <c r="F2660" s="3">
        <v>0.57931034482758625</v>
      </c>
      <c r="G2660" s="3">
        <v>8.2758620689655171E-2</v>
      </c>
      <c r="H2660" s="3">
        <v>0.15172413793103451</v>
      </c>
      <c r="I2660" s="3">
        <v>0.2620689655172414</v>
      </c>
      <c r="J2660" s="3">
        <v>2.884550845869174E-2</v>
      </c>
      <c r="K2660" s="3">
        <v>16155.90000000002</v>
      </c>
      <c r="L2660" s="3" t="s">
        <v>14380</v>
      </c>
      <c r="M2660" s="4" t="str">
        <f ca="1">IFERROR(__xludf.DUMMYFUNCTION("REGEXREPLACE(F1634,""\D"", """")"),"#VALUE!")</f>
        <v>#VALUE!</v>
      </c>
    </row>
    <row r="2661" spans="1:13" ht="15.75" customHeight="1">
      <c r="A2661" s="1">
        <v>1635</v>
      </c>
      <c r="B2661" s="3">
        <v>1636</v>
      </c>
      <c r="C2661" s="3" t="s">
        <v>4718</v>
      </c>
      <c r="D2661" s="3">
        <v>0.13494650722968471</v>
      </c>
      <c r="E2661" s="3">
        <v>0.27266921177784292</v>
      </c>
      <c r="F2661" s="3">
        <v>0.63276836158192096</v>
      </c>
      <c r="G2661" s="3">
        <v>9.6045197740112997E-2</v>
      </c>
      <c r="H2661" s="3">
        <v>0.10734463276836161</v>
      </c>
      <c r="I2661" s="3">
        <v>0.25423728813559321</v>
      </c>
      <c r="J2661" s="3">
        <v>2.535406245891015E-2</v>
      </c>
      <c r="K2661" s="3">
        <v>19971.800000000021</v>
      </c>
      <c r="L2661" s="3" t="s">
        <v>14383</v>
      </c>
      <c r="M2661" s="4" t="str">
        <f ca="1">IFERROR(__xludf.DUMMYFUNCTION("REGEXREPLACE(F1637,""\D"", """")"),"#VALUE!")</f>
        <v>#VALUE!</v>
      </c>
    </row>
    <row r="2662" spans="1:13" ht="15.75" customHeight="1">
      <c r="A2662" s="1">
        <v>1636</v>
      </c>
      <c r="B2662" s="3">
        <v>1637</v>
      </c>
      <c r="C2662" s="3" t="s">
        <v>4720</v>
      </c>
      <c r="D2662" s="3">
        <v>0.14434586819907941</v>
      </c>
      <c r="E2662" s="3">
        <v>0.35892279605902511</v>
      </c>
      <c r="F2662" s="3">
        <v>0.5892857142857143</v>
      </c>
      <c r="G2662" s="3">
        <v>9.8214285714285712E-2</v>
      </c>
      <c r="H2662" s="3">
        <v>9.8214285714285712E-2</v>
      </c>
      <c r="I2662" s="3">
        <v>0.23214285714285721</v>
      </c>
      <c r="J2662" s="3">
        <v>2.477962386062078E-2</v>
      </c>
      <c r="K2662" s="3">
        <v>12666.30000000003</v>
      </c>
      <c r="L2662" s="3" t="s">
        <v>14384</v>
      </c>
      <c r="M2662" s="4" t="str">
        <f ca="1">IFERROR(__xludf.DUMMYFUNCTION("REGEXREPLACE(F1638,""\D"", """")"),"#VALUE!")</f>
        <v>#VALUE!</v>
      </c>
    </row>
    <row r="2663" spans="1:13" ht="15.75" customHeight="1">
      <c r="A2663" s="1">
        <v>1637</v>
      </c>
      <c r="B2663" s="3">
        <v>1638</v>
      </c>
      <c r="C2663" s="3" t="s">
        <v>4722</v>
      </c>
      <c r="D2663" s="3">
        <v>0.12922250844246211</v>
      </c>
      <c r="E2663" s="3">
        <v>0.19316800769911399</v>
      </c>
      <c r="F2663" s="3">
        <v>0.6</v>
      </c>
      <c r="G2663" s="3">
        <v>0.13500000000000001</v>
      </c>
      <c r="H2663" s="3">
        <v>0.12</v>
      </c>
      <c r="I2663" s="3">
        <v>0.28499999999999998</v>
      </c>
      <c r="J2663" s="3">
        <v>3.1307630537271557E-2</v>
      </c>
      <c r="K2663" s="3">
        <v>22775.600000000009</v>
      </c>
      <c r="L2663" s="3" t="s">
        <v>14385</v>
      </c>
      <c r="M2663" s="4" t="str">
        <f ca="1">IFERROR(__xludf.DUMMYFUNCTION("REGEXREPLACE(F1639,""\D"", """")"),"#VALUE!")</f>
        <v>#VALUE!</v>
      </c>
    </row>
    <row r="2664" spans="1:13" ht="15.75" customHeight="1">
      <c r="A2664" s="1">
        <v>1638</v>
      </c>
      <c r="B2664" s="3">
        <v>1639</v>
      </c>
      <c r="C2664" s="3" t="s">
        <v>4724</v>
      </c>
      <c r="D2664" s="3">
        <v>0.1698285417617566</v>
      </c>
      <c r="E2664" s="3">
        <v>0.28703226040144159</v>
      </c>
      <c r="F2664" s="3">
        <v>0.63888888888888884</v>
      </c>
      <c r="G2664" s="3">
        <v>9.5238095238095233E-2</v>
      </c>
      <c r="H2664" s="3">
        <v>0.1031746031746032</v>
      </c>
      <c r="I2664" s="3">
        <v>0.22222222222222221</v>
      </c>
      <c r="J2664" s="3">
        <v>3.1854570149953701E-2</v>
      </c>
      <c r="K2664" s="3">
        <v>26954.79999999997</v>
      </c>
      <c r="L2664" s="3" t="s">
        <v>14386</v>
      </c>
      <c r="M2664" s="4" t="str">
        <f ca="1">IFERROR(__xludf.DUMMYFUNCTION("REGEXREPLACE(F1640,""\D"", """")"),"#VALUE!")</f>
        <v>#VALUE!</v>
      </c>
    </row>
    <row r="2665" spans="1:13" ht="15.75" customHeight="1">
      <c r="A2665" s="1">
        <v>1639</v>
      </c>
      <c r="B2665" s="3">
        <v>1640</v>
      </c>
      <c r="C2665" s="3" t="s">
        <v>4727</v>
      </c>
      <c r="D2665" s="3">
        <v>0.18800026658216179</v>
      </c>
      <c r="E2665" s="3">
        <v>0.22076866543983931</v>
      </c>
      <c r="F2665" s="3">
        <v>0.59531772575250841</v>
      </c>
      <c r="G2665" s="3">
        <v>0.1103678929765886</v>
      </c>
      <c r="H2665" s="3">
        <v>0.1070234113712375</v>
      </c>
      <c r="I2665" s="3">
        <v>0.26755852842809358</v>
      </c>
      <c r="J2665" s="3">
        <v>3.9226916146094963E-2</v>
      </c>
      <c r="K2665" s="3">
        <v>33490.89999999987</v>
      </c>
      <c r="L2665" s="3" t="s">
        <v>14387</v>
      </c>
      <c r="M2665" s="4" t="str">
        <f ca="1">IFERROR(__xludf.DUMMYFUNCTION("REGEXREPLACE(F1641,""\D"", """")"),"#VALUE!")</f>
        <v>#VALUE!</v>
      </c>
    </row>
    <row r="2666" spans="1:13" ht="15.75" customHeight="1">
      <c r="A2666" s="1">
        <v>1641</v>
      </c>
      <c r="B2666" s="3">
        <v>1642</v>
      </c>
      <c r="C2666" s="3" t="s">
        <v>4732</v>
      </c>
      <c r="D2666" s="3">
        <v>0.24616264356437731</v>
      </c>
      <c r="E2666" s="3">
        <v>0.66892773263137273</v>
      </c>
      <c r="F2666" s="3">
        <v>0.53181818181818186</v>
      </c>
      <c r="G2666" s="3">
        <v>5.4545454545454543E-2</v>
      </c>
      <c r="H2666" s="3">
        <v>3.8636363636363642E-2</v>
      </c>
      <c r="I2666" s="3">
        <v>0.14545454545454539</v>
      </c>
      <c r="J2666" s="3">
        <v>2.1047157487327588E-2</v>
      </c>
      <c r="K2666" s="3">
        <v>47092.799999999603</v>
      </c>
      <c r="L2666" s="3" t="s">
        <v>14389</v>
      </c>
      <c r="M2666" s="4" t="str">
        <f ca="1">IFERROR(__xludf.DUMMYFUNCTION("REGEXREPLACE(F1643,""\D"", """")"),"#VALUE!")</f>
        <v>#VALUE!</v>
      </c>
    </row>
    <row r="2667" spans="1:13" ht="15.75" customHeight="1">
      <c r="A2667" s="1">
        <v>1643</v>
      </c>
      <c r="B2667" s="3">
        <v>1644</v>
      </c>
      <c r="C2667" s="3" t="s">
        <v>4737</v>
      </c>
      <c r="D2667" s="3">
        <v>0.1344133423305264</v>
      </c>
      <c r="E2667" s="3">
        <v>0.21301752673247071</v>
      </c>
      <c r="F2667" s="3">
        <v>0.58365758754863817</v>
      </c>
      <c r="G2667" s="3">
        <v>9.3385214007782102E-2</v>
      </c>
      <c r="H2667" s="3">
        <v>0.1206225680933852</v>
      </c>
      <c r="I2667" s="3">
        <v>0.26459143968871601</v>
      </c>
      <c r="J2667" s="3">
        <v>2.7189708530479851E-2</v>
      </c>
      <c r="K2667" s="3">
        <v>29586.199999999961</v>
      </c>
      <c r="L2667" s="3" t="s">
        <v>14391</v>
      </c>
      <c r="M2667" s="4" t="str">
        <f ca="1">IFERROR(__xludf.DUMMYFUNCTION("REGEXREPLACE(F1645,""\D"", """")"),"#VALUE!")</f>
        <v>#VALUE!</v>
      </c>
    </row>
    <row r="2668" spans="1:13" ht="15.75" customHeight="1">
      <c r="A2668" s="1">
        <v>1644</v>
      </c>
      <c r="B2668" s="3">
        <v>1645</v>
      </c>
      <c r="C2668" s="3" t="s">
        <v>4740</v>
      </c>
      <c r="D2668" s="3">
        <v>0.16699811447515511</v>
      </c>
      <c r="E2668" s="3">
        <v>0.23350382886404539</v>
      </c>
      <c r="F2668" s="3">
        <v>0.64401294498381878</v>
      </c>
      <c r="G2668" s="3">
        <v>9.3851132686084138E-2</v>
      </c>
      <c r="H2668" s="3">
        <v>0.1326860841423948</v>
      </c>
      <c r="I2668" s="3">
        <v>0.25242718446601942</v>
      </c>
      <c r="J2668" s="3">
        <v>3.5942504345819873E-2</v>
      </c>
      <c r="K2668" s="3">
        <v>33770.599999999868</v>
      </c>
      <c r="L2668" s="3" t="s">
        <v>14392</v>
      </c>
      <c r="M2668" s="4" t="str">
        <f ca="1">IFERROR(__xludf.DUMMYFUNCTION("REGEXREPLACE(F1646,""\D"", """")"),"#VALUE!")</f>
        <v>#VALUE!</v>
      </c>
    </row>
    <row r="2669" spans="1:13" ht="15.75" customHeight="1">
      <c r="A2669" s="1">
        <v>1646</v>
      </c>
      <c r="B2669" s="3">
        <v>1647</v>
      </c>
      <c r="C2669" s="3" t="s">
        <v>4746</v>
      </c>
      <c r="D2669" s="3">
        <v>0.18540365071573781</v>
      </c>
      <c r="E2669" s="3">
        <v>0.28622839645802173</v>
      </c>
      <c r="F2669" s="3">
        <v>0.57634730538922152</v>
      </c>
      <c r="G2669" s="3">
        <v>9.4311377245508976E-2</v>
      </c>
      <c r="H2669" s="3">
        <v>0.1017964071856287</v>
      </c>
      <c r="I2669" s="3">
        <v>0.24850299401197601</v>
      </c>
      <c r="J2669" s="3">
        <v>3.5594307629988602E-2</v>
      </c>
      <c r="K2669" s="3">
        <v>75499.399999999747</v>
      </c>
      <c r="L2669" s="3" t="s">
        <v>14394</v>
      </c>
      <c r="M2669" s="4" t="str">
        <f ca="1">IFERROR(__xludf.DUMMYFUNCTION("REGEXREPLACE(F1648,""\D"", """")"),"#VALUE!")</f>
        <v>#VALUE!</v>
      </c>
    </row>
    <row r="2670" spans="1:13" ht="15.75" customHeight="1">
      <c r="A2670" s="1">
        <v>1647</v>
      </c>
      <c r="B2670" s="3">
        <v>1648</v>
      </c>
      <c r="C2670" s="3" t="s">
        <v>4749</v>
      </c>
      <c r="D2670" s="3">
        <v>0.15199764393709381</v>
      </c>
      <c r="E2670" s="3">
        <v>0.31487663925091453</v>
      </c>
      <c r="F2670" s="3">
        <v>0.60799999999999998</v>
      </c>
      <c r="G2670" s="3">
        <v>0.08</v>
      </c>
      <c r="H2670" s="3">
        <v>0.108</v>
      </c>
      <c r="I2670" s="3">
        <v>0.21199999999999999</v>
      </c>
      <c r="J2670" s="3">
        <v>2.6664474322133761E-2</v>
      </c>
      <c r="K2670" s="3">
        <v>27709.200000000001</v>
      </c>
      <c r="L2670" s="3" t="s">
        <v>14395</v>
      </c>
      <c r="M2670" s="4" t="str">
        <f ca="1">IFERROR(__xludf.DUMMYFUNCTION("REGEXREPLACE(F1649,""\D"", """")"),"#VALUE!")</f>
        <v>#VALUE!</v>
      </c>
    </row>
    <row r="2671" spans="1:13" ht="15.75" customHeight="1">
      <c r="A2671" s="1">
        <v>1649</v>
      </c>
      <c r="B2671" s="3">
        <v>1650</v>
      </c>
      <c r="C2671" s="3" t="s">
        <v>4755</v>
      </c>
      <c r="D2671" s="3">
        <v>0.15202967689895519</v>
      </c>
      <c r="E2671" s="3">
        <v>0.2238216374160778</v>
      </c>
      <c r="F2671" s="3">
        <v>0.58076923076923082</v>
      </c>
      <c r="G2671" s="3">
        <v>0.10384615384615389</v>
      </c>
      <c r="H2671" s="3">
        <v>0.1115384615384615</v>
      </c>
      <c r="I2671" s="3">
        <v>0.2673076923076923</v>
      </c>
      <c r="J2671" s="3">
        <v>3.1967173663077393E-2</v>
      </c>
      <c r="K2671" s="3">
        <v>58633.699999999488</v>
      </c>
      <c r="L2671" s="3" t="s">
        <v>14397</v>
      </c>
      <c r="M2671" s="4" t="str">
        <f ca="1">IFERROR(__xludf.DUMMYFUNCTION("REGEXREPLACE(F1651,""\D"", """")"),"#VALUE!")</f>
        <v>#VALUE!</v>
      </c>
    </row>
    <row r="2672" spans="1:13" ht="15.75" customHeight="1">
      <c r="A2672" s="1">
        <v>1650</v>
      </c>
      <c r="B2672" s="3">
        <v>1651</v>
      </c>
      <c r="C2672" s="3" t="s">
        <v>4758</v>
      </c>
      <c r="D2672" s="3">
        <v>0.19863694941182519</v>
      </c>
      <c r="E2672" s="3">
        <v>0.2141367128867592</v>
      </c>
      <c r="F2672" s="3">
        <v>0.53125</v>
      </c>
      <c r="G2672" s="3">
        <v>0.1875</v>
      </c>
      <c r="H2672" s="3">
        <v>4.6875E-2</v>
      </c>
      <c r="I2672" s="3">
        <v>0.296875</v>
      </c>
      <c r="J2672" s="3">
        <v>3.1707463234332503E-2</v>
      </c>
      <c r="K2672" s="3">
        <v>7418.1000000000022</v>
      </c>
      <c r="L2672" s="3" t="s">
        <v>14398</v>
      </c>
      <c r="M2672" s="4" t="str">
        <f ca="1">IFERROR(__xludf.DUMMYFUNCTION("REGEXREPLACE(F1652,""\D"", """")"),"#VALUE!")</f>
        <v>#VALUE!</v>
      </c>
    </row>
    <row r="2673" spans="1:13" ht="15.75" customHeight="1">
      <c r="A2673" s="1">
        <v>1655</v>
      </c>
      <c r="B2673" s="3">
        <v>1656</v>
      </c>
      <c r="C2673" s="3" t="s">
        <v>4773</v>
      </c>
      <c r="D2673" s="3">
        <v>0.14596381561152369</v>
      </c>
      <c r="E2673" s="3">
        <v>0.23939916087968141</v>
      </c>
      <c r="F2673" s="3">
        <v>0.59259259259259256</v>
      </c>
      <c r="G2673" s="3">
        <v>0.1033138401559454</v>
      </c>
      <c r="H2673" s="3">
        <v>0.1189083820662768</v>
      </c>
      <c r="I2673" s="3">
        <v>0.25341130604288498</v>
      </c>
      <c r="J2673" s="3">
        <v>3.163451234896348E-2</v>
      </c>
      <c r="K2673" s="3">
        <v>56131.699999999422</v>
      </c>
      <c r="L2673" s="3" t="s">
        <v>14403</v>
      </c>
      <c r="M2673" s="4" t="str">
        <f ca="1">IFERROR(__xludf.DUMMYFUNCTION("REGEXREPLACE(F1657,""\D"", """")"),"#VALUE!")</f>
        <v>#VALUE!</v>
      </c>
    </row>
    <row r="2674" spans="1:13" ht="15.75" customHeight="1">
      <c r="A2674" s="1">
        <v>1656</v>
      </c>
      <c r="B2674" s="3">
        <v>1657</v>
      </c>
      <c r="C2674" s="3" t="s">
        <v>4776</v>
      </c>
      <c r="D2674" s="3">
        <v>0.22582584693740651</v>
      </c>
      <c r="E2674" s="3">
        <v>0.73984663827059227</v>
      </c>
      <c r="F2674" s="3">
        <v>0.52926208651399487</v>
      </c>
      <c r="G2674" s="3">
        <v>6.3613231552162849E-2</v>
      </c>
      <c r="H2674" s="3">
        <v>3.5623409669211202E-2</v>
      </c>
      <c r="I2674" s="3">
        <v>0.12977099236641221</v>
      </c>
      <c r="J2674" s="3">
        <v>2.0265388768618449E-2</v>
      </c>
      <c r="K2674" s="3">
        <v>41055.199999999713</v>
      </c>
      <c r="L2674" s="3" t="s">
        <v>14404</v>
      </c>
      <c r="M2674" s="4" t="str">
        <f ca="1">IFERROR(__xludf.DUMMYFUNCTION("REGEXREPLACE(F1658,""\D"", """")"),"#VALUE!")</f>
        <v>#VALUE!</v>
      </c>
    </row>
    <row r="2675" spans="1:13" ht="15.75" customHeight="1">
      <c r="A2675" s="1">
        <v>1657</v>
      </c>
      <c r="B2675" s="3">
        <v>1658</v>
      </c>
      <c r="C2675" s="3" t="s">
        <v>4778</v>
      </c>
      <c r="D2675" s="3">
        <v>0.1355776086141107</v>
      </c>
      <c r="E2675" s="3">
        <v>0.20795522586079279</v>
      </c>
      <c r="F2675" s="3">
        <v>0.60969387755102045</v>
      </c>
      <c r="G2675" s="3">
        <v>0.1173469387755102</v>
      </c>
      <c r="H2675" s="3">
        <v>0.1326530612244898</v>
      </c>
      <c r="I2675" s="3">
        <v>0.29336734693877548</v>
      </c>
      <c r="J2675" s="3">
        <v>3.2983647720834133E-2</v>
      </c>
      <c r="K2675" s="3">
        <v>44980.19999999967</v>
      </c>
      <c r="L2675" s="3" t="s">
        <v>14405</v>
      </c>
      <c r="M2675" s="4" t="str">
        <f ca="1">IFERROR(__xludf.DUMMYFUNCTION("REGEXREPLACE(F1659,""\D"", """")"),"#VALUE!")</f>
        <v>#VALUE!</v>
      </c>
    </row>
    <row r="2676" spans="1:13" ht="15.75" customHeight="1">
      <c r="A2676" s="1">
        <v>1658</v>
      </c>
      <c r="B2676" s="3">
        <v>1659</v>
      </c>
      <c r="C2676" s="3" t="s">
        <v>4780</v>
      </c>
      <c r="D2676" s="3">
        <v>0.17392584334442659</v>
      </c>
      <c r="E2676" s="3">
        <v>0.20649935569717021</v>
      </c>
      <c r="F2676" s="3">
        <v>0.57540603248259858</v>
      </c>
      <c r="G2676" s="3">
        <v>9.2807424593967514E-2</v>
      </c>
      <c r="H2676" s="3">
        <v>0.1206496519721578</v>
      </c>
      <c r="I2676" s="3">
        <v>0.28538283062645009</v>
      </c>
      <c r="J2676" s="3">
        <v>3.5801680129502883E-2</v>
      </c>
      <c r="K2676" s="3">
        <v>48248.699999999582</v>
      </c>
      <c r="L2676" s="3" t="s">
        <v>14406</v>
      </c>
      <c r="M2676" s="4" t="str">
        <f ca="1">IFERROR(__xludf.DUMMYFUNCTION("REGEXREPLACE(F1660,""\D"", """")"),"#VALUE!")</f>
        <v>#VALUE!</v>
      </c>
    </row>
    <row r="2677" spans="1:13" ht="15.75" customHeight="1">
      <c r="A2677" s="1">
        <v>1659</v>
      </c>
      <c r="B2677" s="3">
        <v>1660</v>
      </c>
      <c r="C2677" s="3" t="s">
        <v>4783</v>
      </c>
      <c r="D2677" s="3">
        <v>0.14303001175988719</v>
      </c>
      <c r="E2677" s="3">
        <v>0.16385539344175731</v>
      </c>
      <c r="F2677" s="3">
        <v>0.640625</v>
      </c>
      <c r="G2677" s="3">
        <v>0.1171875</v>
      </c>
      <c r="H2677" s="3">
        <v>9.375E-2</v>
      </c>
      <c r="I2677" s="3">
        <v>0.265625</v>
      </c>
      <c r="J2677" s="3">
        <v>2.7001698663140849E-2</v>
      </c>
      <c r="K2677" s="3">
        <v>13819.500000000029</v>
      </c>
      <c r="L2677" s="3" t="s">
        <v>14407</v>
      </c>
      <c r="M2677" s="4" t="str">
        <f ca="1">IFERROR(__xludf.DUMMYFUNCTION("REGEXREPLACE(F1661,""\D"", """")"),"#VALUE!")</f>
        <v>#VALUE!</v>
      </c>
    </row>
    <row r="2678" spans="1:13" ht="15.75" customHeight="1">
      <c r="A2678" s="1">
        <v>1660</v>
      </c>
      <c r="B2678" s="3">
        <v>1661</v>
      </c>
      <c r="C2678" s="3" t="s">
        <v>4786</v>
      </c>
      <c r="D2678" s="3">
        <v>0.215817686988626</v>
      </c>
      <c r="E2678" s="3">
        <v>0.15792552984463989</v>
      </c>
      <c r="F2678" s="3">
        <v>0.61397058823529416</v>
      </c>
      <c r="G2678" s="3">
        <v>0.125</v>
      </c>
      <c r="H2678" s="3">
        <v>0.11029411764705881</v>
      </c>
      <c r="I2678" s="3">
        <v>0.27573529411764708</v>
      </c>
      <c r="J2678" s="3">
        <v>4.868016137118051E-2</v>
      </c>
      <c r="K2678" s="3">
        <v>31001.499999999949</v>
      </c>
      <c r="L2678" s="3" t="s">
        <v>14408</v>
      </c>
      <c r="M2678" s="4" t="str">
        <f ca="1">IFERROR(__xludf.DUMMYFUNCTION("REGEXREPLACE(F1662,""\D"", """")"),"#VALUE!")</f>
        <v>#VALUE!</v>
      </c>
    </row>
    <row r="2679" spans="1:13" ht="15.75" customHeight="1">
      <c r="A2679" s="1">
        <v>1661</v>
      </c>
      <c r="B2679" s="3">
        <v>1662</v>
      </c>
      <c r="C2679" s="3" t="s">
        <v>4788</v>
      </c>
      <c r="D2679" s="3">
        <v>0.1548328935431478</v>
      </c>
      <c r="E2679" s="3">
        <v>0.64396765474292028</v>
      </c>
      <c r="F2679" s="3">
        <v>0.49570815450643779</v>
      </c>
      <c r="G2679" s="3">
        <v>6.652360515021459E-2</v>
      </c>
      <c r="H2679" s="3">
        <v>4.5064377682403442E-2</v>
      </c>
      <c r="I2679" s="3">
        <v>0.14806866952789699</v>
      </c>
      <c r="J2679" s="3">
        <v>1.6115340935114669E-2</v>
      </c>
      <c r="K2679" s="3">
        <v>51128.09999999954</v>
      </c>
      <c r="L2679" s="3" t="s">
        <v>14409</v>
      </c>
      <c r="M2679" s="4" t="str">
        <f ca="1">IFERROR(__xludf.DUMMYFUNCTION("REGEXREPLACE(F1663,""\D"", """")"),"#VALUE!")</f>
        <v>#VALUE!</v>
      </c>
    </row>
    <row r="2680" spans="1:13" ht="15.75" customHeight="1">
      <c r="A2680" s="1">
        <v>1662</v>
      </c>
      <c r="B2680" s="3">
        <v>1663</v>
      </c>
      <c r="C2680" s="3" t="s">
        <v>4790</v>
      </c>
      <c r="D2680" s="3">
        <v>0.16441138278328299</v>
      </c>
      <c r="E2680" s="3">
        <v>0.22261446238208121</v>
      </c>
      <c r="F2680" s="3">
        <v>0.59208523592085238</v>
      </c>
      <c r="G2680" s="3">
        <v>8.8280060882800604E-2</v>
      </c>
      <c r="H2680" s="3">
        <v>0.12785388127853881</v>
      </c>
      <c r="I2680" s="3">
        <v>0.26484018264840181</v>
      </c>
      <c r="J2680" s="3">
        <v>3.4376918742090173E-2</v>
      </c>
      <c r="K2680" s="3">
        <v>74607.499999999767</v>
      </c>
      <c r="L2680" s="3" t="s">
        <v>14410</v>
      </c>
      <c r="M2680" s="4" t="str">
        <f ca="1">IFERROR(__xludf.DUMMYFUNCTION("REGEXREPLACE(F1664,""\D"", """")"),"#VALUE!")</f>
        <v>#VALUE!</v>
      </c>
    </row>
    <row r="2681" spans="1:13" ht="15.75" customHeight="1">
      <c r="A2681" s="1">
        <v>1666</v>
      </c>
      <c r="B2681" s="3">
        <v>1667</v>
      </c>
      <c r="C2681" s="3" t="s">
        <v>4802</v>
      </c>
      <c r="D2681" s="3">
        <v>0.18391595405736089</v>
      </c>
      <c r="E2681" s="3">
        <v>0.30108824478607188</v>
      </c>
      <c r="F2681" s="3">
        <v>0.58994708994709</v>
      </c>
      <c r="G2681" s="3">
        <v>9.5238095238095233E-2</v>
      </c>
      <c r="H2681" s="3">
        <v>8.4656084656084651E-2</v>
      </c>
      <c r="I2681" s="3">
        <v>0.2275132275132275</v>
      </c>
      <c r="J2681" s="3">
        <v>3.1696916781383519E-2</v>
      </c>
      <c r="K2681" s="3">
        <v>41857.999999999702</v>
      </c>
      <c r="L2681" s="3" t="s">
        <v>14414</v>
      </c>
      <c r="M2681" s="4" t="str">
        <f ca="1">IFERROR(__xludf.DUMMYFUNCTION("REGEXREPLACE(F1668,""\D"", """")"),"#VALUE!")</f>
        <v>#VALUE!</v>
      </c>
    </row>
    <row r="2682" spans="1:13" ht="15.75" customHeight="1">
      <c r="A2682" s="1">
        <v>1667</v>
      </c>
      <c r="B2682" s="3">
        <v>1668</v>
      </c>
      <c r="C2682" s="3" t="s">
        <v>4805</v>
      </c>
      <c r="D2682" s="3">
        <v>0.16100766722544041</v>
      </c>
      <c r="E2682" s="3">
        <v>0.44411569748908009</v>
      </c>
      <c r="F2682" s="3">
        <v>0.52542372881355937</v>
      </c>
      <c r="G2682" s="3">
        <v>9.3220338983050849E-2</v>
      </c>
      <c r="H2682" s="3">
        <v>9.3220338983050849E-2</v>
      </c>
      <c r="I2682" s="3">
        <v>0.23728813559322029</v>
      </c>
      <c r="J2682" s="3">
        <v>2.6178848464984149E-2</v>
      </c>
      <c r="K2682" s="3">
        <v>13807.30000000003</v>
      </c>
      <c r="L2682" s="3" t="s">
        <v>14415</v>
      </c>
      <c r="M2682" s="4" t="str">
        <f ca="1">IFERROR(__xludf.DUMMYFUNCTION("REGEXREPLACE(F1669,""\D"", """")"),"#VALUE!")</f>
        <v>#VALUE!</v>
      </c>
    </row>
    <row r="2683" spans="1:13" ht="15.75" customHeight="1">
      <c r="A2683" s="1">
        <v>1668</v>
      </c>
      <c r="B2683" s="3">
        <v>1669</v>
      </c>
      <c r="C2683" s="3" t="s">
        <v>4807</v>
      </c>
      <c r="D2683" s="3">
        <v>0.23319222333376291</v>
      </c>
      <c r="E2683" s="3">
        <v>0.15609705200348639</v>
      </c>
      <c r="F2683" s="3">
        <v>0.57653061224489799</v>
      </c>
      <c r="G2683" s="3">
        <v>0.1020408163265306</v>
      </c>
      <c r="H2683" s="3">
        <v>0.14285714285714279</v>
      </c>
      <c r="I2683" s="3">
        <v>0.29081632653061218</v>
      </c>
      <c r="J2683" s="3">
        <v>5.3348968752139347E-2</v>
      </c>
      <c r="K2683" s="3">
        <v>22138.80000000001</v>
      </c>
      <c r="L2683" s="3" t="s">
        <v>14416</v>
      </c>
      <c r="M2683" s="4" t="str">
        <f ca="1">IFERROR(__xludf.DUMMYFUNCTION("REGEXREPLACE(F1670,""\D"", """")"),"#VALUE!")</f>
        <v>#VALUE!</v>
      </c>
    </row>
    <row r="2684" spans="1:13" ht="15.75" customHeight="1">
      <c r="A2684" s="1">
        <v>1671</v>
      </c>
      <c r="B2684" s="3">
        <v>1672</v>
      </c>
      <c r="C2684" s="3" t="s">
        <v>4816</v>
      </c>
      <c r="D2684" s="3">
        <v>0.2302710729799689</v>
      </c>
      <c r="E2684" s="3">
        <v>0.18370477519890721</v>
      </c>
      <c r="F2684" s="3">
        <v>0.63</v>
      </c>
      <c r="G2684" s="3">
        <v>0.14000000000000001</v>
      </c>
      <c r="H2684" s="3">
        <v>0.12</v>
      </c>
      <c r="I2684" s="3">
        <v>0.28999999999999998</v>
      </c>
      <c r="J2684" s="3">
        <v>5.3949960206235527E-2</v>
      </c>
      <c r="K2684" s="3">
        <v>11113.90000000002</v>
      </c>
      <c r="L2684" s="3" t="s">
        <v>14419</v>
      </c>
      <c r="M2684" s="4" t="str">
        <f ca="1">IFERROR(__xludf.DUMMYFUNCTION("REGEXREPLACE(F1673,""\D"", """")"),"#VALUE!")</f>
        <v>#VALUE!</v>
      </c>
    </row>
    <row r="2685" spans="1:13" ht="15.75" customHeight="1">
      <c r="A2685" s="1">
        <v>1677</v>
      </c>
      <c r="B2685" s="3">
        <v>1678</v>
      </c>
      <c r="C2685" s="3" t="s">
        <v>4833</v>
      </c>
      <c r="D2685" s="3">
        <v>0.19477533706332889</v>
      </c>
      <c r="E2685" s="3">
        <v>0.68851756627909333</v>
      </c>
      <c r="F2685" s="3">
        <v>0.54932735426008972</v>
      </c>
      <c r="G2685" s="3">
        <v>5.829596412556054E-2</v>
      </c>
      <c r="H2685" s="3">
        <v>4.708520179372197E-2</v>
      </c>
      <c r="I2685" s="3">
        <v>0.14125560538116591</v>
      </c>
      <c r="J2685" s="3">
        <v>1.912183883163451E-2</v>
      </c>
      <c r="K2685" s="3">
        <v>47859.299999999588</v>
      </c>
      <c r="L2685" s="3" t="s">
        <v>14425</v>
      </c>
      <c r="M2685" s="4" t="str">
        <f ca="1">IFERROR(__xludf.DUMMYFUNCTION("REGEXREPLACE(F1679,""\D"", """")"),"#VALUE!")</f>
        <v>#VALUE!</v>
      </c>
    </row>
    <row r="2686" spans="1:13" ht="15.75" customHeight="1">
      <c r="A2686" s="1">
        <v>1678</v>
      </c>
      <c r="B2686" s="3">
        <v>1679</v>
      </c>
      <c r="C2686" s="3" t="s">
        <v>4835</v>
      </c>
      <c r="D2686" s="3">
        <v>0.16539686500268899</v>
      </c>
      <c r="E2686" s="3">
        <v>0.19403618527226421</v>
      </c>
      <c r="F2686" s="3">
        <v>0.6283783783783784</v>
      </c>
      <c r="G2686" s="3">
        <v>0.1081081081081081</v>
      </c>
      <c r="H2686" s="3">
        <v>0.1216216216216216</v>
      </c>
      <c r="I2686" s="3">
        <v>0.30067567567567571</v>
      </c>
      <c r="J2686" s="3">
        <v>3.6510566510442197E-2</v>
      </c>
      <c r="K2686" s="3">
        <v>33095.199999999852</v>
      </c>
      <c r="L2686" s="3" t="s">
        <v>14426</v>
      </c>
      <c r="M2686" s="4" t="str">
        <f ca="1">IFERROR(__xludf.DUMMYFUNCTION("REGEXREPLACE(F1680,""\D"", """")"),"#VALUE!")</f>
        <v>#VALUE!</v>
      </c>
    </row>
    <row r="2687" spans="1:13" ht="15.75" customHeight="1">
      <c r="A2687" s="1">
        <v>1679</v>
      </c>
      <c r="B2687" s="3">
        <v>1680</v>
      </c>
      <c r="C2687" s="3" t="s">
        <v>4838</v>
      </c>
      <c r="D2687" s="3">
        <v>0.21564092764759571</v>
      </c>
      <c r="E2687" s="3">
        <v>0.39966641199251141</v>
      </c>
      <c r="F2687" s="3">
        <v>0.60919540229885061</v>
      </c>
      <c r="G2687" s="3">
        <v>9.1954022988505746E-2</v>
      </c>
      <c r="H2687" s="3">
        <v>8.0459770114942528E-2</v>
      </c>
      <c r="I2687" s="3">
        <v>0.2068965517241379</v>
      </c>
      <c r="J2687" s="3">
        <v>2.9878547775890461E-2</v>
      </c>
      <c r="K2687" s="3">
        <v>9765.8000000000156</v>
      </c>
      <c r="L2687" s="3" t="s">
        <v>14427</v>
      </c>
      <c r="M2687" s="4" t="str">
        <f ca="1">IFERROR(__xludf.DUMMYFUNCTION("REGEXREPLACE(F1681,""\D"", """")"),"#VALUE!")</f>
        <v>#VALUE!</v>
      </c>
    </row>
    <row r="2688" spans="1:13" ht="15.75" customHeight="1">
      <c r="A2688" s="1">
        <v>1682</v>
      </c>
      <c r="B2688" s="3">
        <v>1683</v>
      </c>
      <c r="C2688" s="3" t="s">
        <v>4847</v>
      </c>
      <c r="D2688" s="3">
        <v>0.26246039778542929</v>
      </c>
      <c r="E2688" s="3">
        <v>0.65092205054769936</v>
      </c>
      <c r="F2688" s="3">
        <v>0.51851851851851849</v>
      </c>
      <c r="G2688" s="3">
        <v>7.407407407407407E-2</v>
      </c>
      <c r="H2688" s="3">
        <v>0</v>
      </c>
      <c r="I2688" s="3">
        <v>0.14814814814814811</v>
      </c>
      <c r="J2688" s="3">
        <v>1.0250687270793091E-2</v>
      </c>
      <c r="K2688" s="3">
        <v>5841.0000000000018</v>
      </c>
      <c r="L2688" s="3" t="s">
        <v>14430</v>
      </c>
      <c r="M2688" s="4" t="str">
        <f ca="1">IFERROR(__xludf.DUMMYFUNCTION("REGEXREPLACE(F1684,""\D"", """")"),"#VALUE!")</f>
        <v>#VALUE!</v>
      </c>
    </row>
    <row r="2689" spans="1:13" ht="15.75" customHeight="1">
      <c r="A2689" s="1">
        <v>1683</v>
      </c>
      <c r="B2689" s="3">
        <v>1684</v>
      </c>
      <c r="C2689" s="3" t="s">
        <v>4849</v>
      </c>
      <c r="D2689" s="3">
        <v>0.2817127721380393</v>
      </c>
      <c r="E2689" s="3">
        <v>0.58911541783259525</v>
      </c>
      <c r="F2689" s="3">
        <v>0.52100840336134457</v>
      </c>
      <c r="G2689" s="3">
        <v>7.5630252100840331E-2</v>
      </c>
      <c r="H2689" s="3">
        <v>3.3613445378151259E-2</v>
      </c>
      <c r="I2689" s="3">
        <v>0.16806722689075629</v>
      </c>
      <c r="J2689" s="3">
        <v>2.236936592481369E-2</v>
      </c>
      <c r="K2689" s="3">
        <v>12859.600000000029</v>
      </c>
      <c r="L2689" s="3" t="s">
        <v>14431</v>
      </c>
      <c r="M2689" s="4" t="str">
        <f ca="1">IFERROR(__xludf.DUMMYFUNCTION("REGEXREPLACE(F1685,""\D"", """")"),"#VALUE!")</f>
        <v>#VALUE!</v>
      </c>
    </row>
    <row r="2690" spans="1:13" ht="15.75" customHeight="1">
      <c r="A2690" s="1">
        <v>1684</v>
      </c>
      <c r="B2690" s="3">
        <v>1685</v>
      </c>
      <c r="C2690" s="3" t="s">
        <v>4852</v>
      </c>
      <c r="D2690" s="3">
        <v>0.15165378937118251</v>
      </c>
      <c r="E2690" s="3">
        <v>0.17616728756462999</v>
      </c>
      <c r="F2690" s="3">
        <v>0.6262295081967213</v>
      </c>
      <c r="G2690" s="3">
        <v>0.1081967213114754</v>
      </c>
      <c r="H2690" s="3">
        <v>0.13442622950819669</v>
      </c>
      <c r="I2690" s="3">
        <v>0.30163934426229511</v>
      </c>
      <c r="J2690" s="3">
        <v>3.5346143213679133E-2</v>
      </c>
      <c r="K2690" s="3">
        <v>34152.599999999868</v>
      </c>
      <c r="L2690" s="3" t="s">
        <v>14432</v>
      </c>
      <c r="M2690" s="4" t="str">
        <f ca="1">IFERROR(__xludf.DUMMYFUNCTION("REGEXREPLACE(F1686,""\D"", """")"),"#VALUE!")</f>
        <v>#VALUE!</v>
      </c>
    </row>
    <row r="2691" spans="1:13" ht="15.75" customHeight="1">
      <c r="A2691" s="1">
        <v>1685</v>
      </c>
      <c r="B2691" s="3">
        <v>1686</v>
      </c>
      <c r="C2691" s="3" t="s">
        <v>4855</v>
      </c>
      <c r="D2691" s="3">
        <v>0.2450666037075688</v>
      </c>
      <c r="E2691" s="3">
        <v>0.29689624799629027</v>
      </c>
      <c r="F2691" s="3">
        <v>0.625</v>
      </c>
      <c r="G2691" s="3">
        <v>9.375E-2</v>
      </c>
      <c r="H2691" s="3">
        <v>7.8125E-2</v>
      </c>
      <c r="I2691" s="3">
        <v>0.21875</v>
      </c>
      <c r="J2691" s="3">
        <v>3.0569712054714E-2</v>
      </c>
      <c r="K2691" s="3">
        <v>7169.9000000000005</v>
      </c>
      <c r="L2691" s="3" t="s">
        <v>14433</v>
      </c>
      <c r="M2691" s="4" t="str">
        <f ca="1">IFERROR(__xludf.DUMMYFUNCTION("REGEXREPLACE(F1687,""\D"", """")"),"#VALUE!")</f>
        <v>#VALUE!</v>
      </c>
    </row>
    <row r="2692" spans="1:13" ht="15.75" customHeight="1">
      <c r="A2692" s="1">
        <v>1686</v>
      </c>
      <c r="B2692" s="3">
        <v>1687</v>
      </c>
      <c r="C2692" s="3" t="s">
        <v>4857</v>
      </c>
      <c r="D2692" s="3">
        <v>0.14730192980963419</v>
      </c>
      <c r="E2692" s="3">
        <v>0.25794722265610581</v>
      </c>
      <c r="F2692" s="3">
        <v>0.63215258855585832</v>
      </c>
      <c r="G2692" s="3">
        <v>7.0844686648501368E-2</v>
      </c>
      <c r="H2692" s="3">
        <v>0.1198910081743869</v>
      </c>
      <c r="I2692" s="3">
        <v>0.23433242506811991</v>
      </c>
      <c r="J2692" s="3">
        <v>2.6310032606847882E-2</v>
      </c>
      <c r="K2692" s="3">
        <v>38962.499999999731</v>
      </c>
      <c r="L2692" s="3" t="s">
        <v>14434</v>
      </c>
      <c r="M2692" s="4" t="str">
        <f ca="1">IFERROR(__xludf.DUMMYFUNCTION("REGEXREPLACE(F1688,""\D"", """")"),"#VALUE!")</f>
        <v>#VALUE!</v>
      </c>
    </row>
    <row r="2693" spans="1:13" ht="15.75" customHeight="1">
      <c r="A2693" s="1">
        <v>1689</v>
      </c>
      <c r="B2693" s="3">
        <v>1690</v>
      </c>
      <c r="C2693" s="3" t="s">
        <v>4866</v>
      </c>
      <c r="D2693" s="3">
        <v>0.15061198977096271</v>
      </c>
      <c r="E2693" s="3">
        <v>0.21431047942938319</v>
      </c>
      <c r="F2693" s="3">
        <v>0.61781609195402298</v>
      </c>
      <c r="G2693" s="3">
        <v>0.1005747126436782</v>
      </c>
      <c r="H2693" s="3">
        <v>0.1206896551724138</v>
      </c>
      <c r="I2693" s="3">
        <v>0.27586206896551718</v>
      </c>
      <c r="J2693" s="3">
        <v>3.2084409011226778E-2</v>
      </c>
      <c r="K2693" s="3">
        <v>38338.699999999779</v>
      </c>
      <c r="L2693" s="3" t="s">
        <v>14437</v>
      </c>
      <c r="M2693" s="4" t="str">
        <f ca="1">IFERROR(__xludf.DUMMYFUNCTION("REGEXREPLACE(F1691,""\D"", """")"),"#VALUE!")</f>
        <v>#VALUE!</v>
      </c>
    </row>
    <row r="2694" spans="1:13" ht="15.75" customHeight="1">
      <c r="A2694" s="1">
        <v>1690</v>
      </c>
      <c r="B2694" s="3">
        <v>1691</v>
      </c>
      <c r="C2694" s="3" t="s">
        <v>4869</v>
      </c>
      <c r="D2694" s="3">
        <v>0.1816350171833119</v>
      </c>
      <c r="E2694" s="3">
        <v>0.25657419208039378</v>
      </c>
      <c r="F2694" s="3">
        <v>0.61585365853658536</v>
      </c>
      <c r="G2694" s="3">
        <v>0.1097560975609756</v>
      </c>
      <c r="H2694" s="3">
        <v>0.13414634146341459</v>
      </c>
      <c r="I2694" s="3">
        <v>0.25609756097560982</v>
      </c>
      <c r="J2694" s="3">
        <v>4.1292823957155E-2</v>
      </c>
      <c r="K2694" s="3">
        <v>17680.200000000019</v>
      </c>
      <c r="L2694" s="3" t="s">
        <v>14438</v>
      </c>
      <c r="M2694" s="4" t="str">
        <f ca="1">IFERROR(__xludf.DUMMYFUNCTION("REGEXREPLACE(F1692,""\D"", """")"),"#VALUE!")</f>
        <v>#VALUE!</v>
      </c>
    </row>
    <row r="2695" spans="1:13" ht="15.75" customHeight="1">
      <c r="A2695" s="1">
        <v>1692</v>
      </c>
      <c r="B2695" s="3">
        <v>1693</v>
      </c>
      <c r="C2695" s="3" t="s">
        <v>4875</v>
      </c>
      <c r="D2695" s="3">
        <v>0.1395605412646958</v>
      </c>
      <c r="E2695" s="3">
        <v>0.65409365747933612</v>
      </c>
      <c r="F2695" s="3">
        <v>0.46762589928057552</v>
      </c>
      <c r="G2695" s="3">
        <v>9.3525179856115109E-2</v>
      </c>
      <c r="H2695" s="3">
        <v>4.3165467625899283E-2</v>
      </c>
      <c r="I2695" s="3">
        <v>0.1654676258992806</v>
      </c>
      <c r="J2695" s="3">
        <v>1.5352430075238E-2</v>
      </c>
      <c r="K2695" s="3">
        <v>15972.30000000003</v>
      </c>
      <c r="L2695" s="3" t="s">
        <v>14440</v>
      </c>
      <c r="M2695" s="4" t="str">
        <f ca="1">IFERROR(__xludf.DUMMYFUNCTION("REGEXREPLACE(F1694,""\D"", """")"),"#VALUE!")</f>
        <v>#VALUE!</v>
      </c>
    </row>
    <row r="2696" spans="1:13" ht="15.75" customHeight="1">
      <c r="A2696" s="1">
        <v>1693</v>
      </c>
      <c r="B2696" s="3">
        <v>1694</v>
      </c>
      <c r="C2696" s="3" t="s">
        <v>4877</v>
      </c>
      <c r="D2696" s="3">
        <v>0.16893768747842219</v>
      </c>
      <c r="E2696" s="3">
        <v>0.12611727765411609</v>
      </c>
      <c r="F2696" s="3">
        <v>0.68108108108108112</v>
      </c>
      <c r="G2696" s="3">
        <v>0.1189189189189189</v>
      </c>
      <c r="H2696" s="3">
        <v>9.7297297297297303E-2</v>
      </c>
      <c r="I2696" s="3">
        <v>0.27567567567567569</v>
      </c>
      <c r="J2696" s="3">
        <v>3.3958581686005851E-2</v>
      </c>
      <c r="K2696" s="3">
        <v>20098.30000000001</v>
      </c>
      <c r="L2696" s="3" t="s">
        <v>14441</v>
      </c>
      <c r="M2696" s="4" t="str">
        <f ca="1">IFERROR(__xludf.DUMMYFUNCTION("REGEXREPLACE(F1695,""\D"", """")"),"#VALUE!")</f>
        <v>#VALUE!</v>
      </c>
    </row>
    <row r="2697" spans="1:13" ht="15.75" customHeight="1">
      <c r="A2697" s="1">
        <v>1694</v>
      </c>
      <c r="B2697" s="3">
        <v>1695</v>
      </c>
      <c r="C2697" s="3" t="s">
        <v>4880</v>
      </c>
      <c r="D2697" s="3">
        <v>0.17783758290714671</v>
      </c>
      <c r="E2697" s="3">
        <v>0.60116757468031656</v>
      </c>
      <c r="F2697" s="3">
        <v>0.52304147465437789</v>
      </c>
      <c r="G2697" s="3">
        <v>5.0691244239631339E-2</v>
      </c>
      <c r="H2697" s="3">
        <v>4.1474654377880192E-2</v>
      </c>
      <c r="I2697" s="3">
        <v>0.15437788018433179</v>
      </c>
      <c r="J2697" s="3">
        <v>1.506416245858487E-2</v>
      </c>
      <c r="K2697" s="3">
        <v>45919.899999999609</v>
      </c>
      <c r="L2697" s="3" t="s">
        <v>14442</v>
      </c>
      <c r="M2697" s="4" t="str">
        <f ca="1">IFERROR(__xludf.DUMMYFUNCTION("REGEXREPLACE(F1696,""\D"", """")"),"#VALUE!")</f>
        <v>#VALUE!</v>
      </c>
    </row>
    <row r="2698" spans="1:13" ht="15.75" customHeight="1">
      <c r="A2698" s="1">
        <v>1695</v>
      </c>
      <c r="B2698" s="3">
        <v>1696</v>
      </c>
      <c r="C2698" s="3" t="s">
        <v>4883</v>
      </c>
      <c r="D2698" s="3">
        <v>0.1419938664406068</v>
      </c>
      <c r="E2698" s="3">
        <v>0.20926944389740809</v>
      </c>
      <c r="F2698" s="3">
        <v>0.62310030395136773</v>
      </c>
      <c r="G2698" s="3">
        <v>0.1276595744680851</v>
      </c>
      <c r="H2698" s="3">
        <v>0.121580547112462</v>
      </c>
      <c r="I2698" s="3">
        <v>0.2857142857142857</v>
      </c>
      <c r="J2698" s="3">
        <v>3.4319590235548397E-2</v>
      </c>
      <c r="K2698" s="3">
        <v>36423.499999999789</v>
      </c>
      <c r="L2698" s="3" t="s">
        <v>14443</v>
      </c>
      <c r="M2698" s="4" t="str">
        <f ca="1">IFERROR(__xludf.DUMMYFUNCTION("REGEXREPLACE(F1697,""\D"", """")"),"#VALUE!")</f>
        <v>#VALUE!</v>
      </c>
    </row>
    <row r="2699" spans="1:13" ht="15.75" customHeight="1">
      <c r="A2699" s="1">
        <v>1696</v>
      </c>
      <c r="B2699" s="3">
        <v>1697</v>
      </c>
      <c r="C2699" s="3" t="s">
        <v>4886</v>
      </c>
      <c r="D2699" s="3">
        <v>0.10089575909338989</v>
      </c>
      <c r="E2699" s="3">
        <v>0.28149598494849382</v>
      </c>
      <c r="F2699" s="3">
        <v>0.64</v>
      </c>
      <c r="G2699" s="3">
        <v>0.12</v>
      </c>
      <c r="H2699" s="3">
        <v>0.12</v>
      </c>
      <c r="I2699" s="3">
        <v>0.3</v>
      </c>
      <c r="J2699" s="3">
        <v>1.8743973280849289E-2</v>
      </c>
      <c r="K2699" s="3">
        <v>5638.3</v>
      </c>
      <c r="L2699" s="3" t="s">
        <v>14444</v>
      </c>
      <c r="M2699" s="4" t="str">
        <f ca="1">IFERROR(__xludf.DUMMYFUNCTION("REGEXREPLACE(F1698,""\D"", """")"),"#VALUE!")</f>
        <v>#VALUE!</v>
      </c>
    </row>
    <row r="2700" spans="1:13" ht="15.75" customHeight="1">
      <c r="A2700" s="1">
        <v>1699</v>
      </c>
      <c r="B2700" s="3">
        <v>1700</v>
      </c>
      <c r="C2700" s="3" t="s">
        <v>4895</v>
      </c>
      <c r="D2700" s="3">
        <v>0.21043278807763691</v>
      </c>
      <c r="E2700" s="3">
        <v>0.1384028872110894</v>
      </c>
      <c r="F2700" s="3">
        <v>0.65625</v>
      </c>
      <c r="G2700" s="3">
        <v>0.14374999999999999</v>
      </c>
      <c r="H2700" s="3">
        <v>0.1125</v>
      </c>
      <c r="I2700" s="3">
        <v>0.32500000000000001</v>
      </c>
      <c r="J2700" s="3">
        <v>5.0266493432278528E-2</v>
      </c>
      <c r="K2700" s="3">
        <v>17858.000000000018</v>
      </c>
      <c r="L2700" s="3" t="s">
        <v>14447</v>
      </c>
      <c r="M2700" s="4" t="str">
        <f ca="1">IFERROR(__xludf.DUMMYFUNCTION("REGEXREPLACE(F1701,""\D"", """")"),"#VALUE!")</f>
        <v>#VALUE!</v>
      </c>
    </row>
    <row r="2701" spans="1:13" ht="15.75" customHeight="1">
      <c r="A2701" s="1">
        <v>1702</v>
      </c>
      <c r="B2701" s="3">
        <v>1703</v>
      </c>
      <c r="C2701" s="3" t="s">
        <v>4904</v>
      </c>
      <c r="D2701" s="3">
        <v>0.23898957020095901</v>
      </c>
      <c r="E2701" s="3">
        <v>0.27192557273708562</v>
      </c>
      <c r="F2701" s="3">
        <v>0.66081871345029242</v>
      </c>
      <c r="G2701" s="3">
        <v>0.1228070175438596</v>
      </c>
      <c r="H2701" s="3">
        <v>8.771929824561403E-2</v>
      </c>
      <c r="I2701" s="3">
        <v>0.25730994152046782</v>
      </c>
      <c r="J2701" s="3">
        <v>4.5988557013865797E-2</v>
      </c>
      <c r="K2701" s="3">
        <v>18988.10000000002</v>
      </c>
      <c r="L2701" s="3" t="s">
        <v>14450</v>
      </c>
      <c r="M2701" s="4" t="str">
        <f ca="1">IFERROR(__xludf.DUMMYFUNCTION("REGEXREPLACE(F1704,""\D"", """")"),"#VALUE!")</f>
        <v>#VALUE!</v>
      </c>
    </row>
    <row r="2702" spans="1:13" ht="15.75" customHeight="1">
      <c r="A2702" s="1">
        <v>1704</v>
      </c>
      <c r="B2702" s="3">
        <v>1705</v>
      </c>
      <c r="C2702" s="3" t="s">
        <v>4911</v>
      </c>
      <c r="D2702" s="3">
        <v>0.18377358788422449</v>
      </c>
      <c r="E2702" s="3">
        <v>0.18248691012778601</v>
      </c>
      <c r="F2702" s="3">
        <v>0.6607142857142857</v>
      </c>
      <c r="G2702" s="3">
        <v>0.1160714285714286</v>
      </c>
      <c r="H2702" s="3">
        <v>0.1160714285714286</v>
      </c>
      <c r="I2702" s="3">
        <v>0.2767857142857143</v>
      </c>
      <c r="J2702" s="3">
        <v>4.0568352218276142E-2</v>
      </c>
      <c r="K2702" s="3">
        <v>25287.999999999989</v>
      </c>
      <c r="L2702" s="3" t="s">
        <v>14452</v>
      </c>
      <c r="M2702" s="4" t="str">
        <f ca="1">IFERROR(__xludf.DUMMYFUNCTION("REGEXREPLACE(F1706,""\D"", """")"),"#VALUE!")</f>
        <v>#VALUE!</v>
      </c>
    </row>
    <row r="2703" spans="1:13" ht="15.75" customHeight="1">
      <c r="A2703" s="1">
        <v>1705</v>
      </c>
      <c r="B2703" s="3">
        <v>1706</v>
      </c>
      <c r="C2703" s="3" t="s">
        <v>4914</v>
      </c>
      <c r="D2703" s="3">
        <v>0.16056661133681921</v>
      </c>
      <c r="E2703" s="3">
        <v>0.24928662927515849</v>
      </c>
      <c r="F2703" s="3">
        <v>0.62804878048780488</v>
      </c>
      <c r="G2703" s="3">
        <v>0.10365853658536579</v>
      </c>
      <c r="H2703" s="3">
        <v>0.100609756097561</v>
      </c>
      <c r="I2703" s="3">
        <v>0.24085365853658541</v>
      </c>
      <c r="J2703" s="3">
        <v>3.1492437171782663E-2</v>
      </c>
      <c r="K2703" s="3">
        <v>33970.399999999827</v>
      </c>
      <c r="L2703" s="3" t="s">
        <v>14453</v>
      </c>
      <c r="M2703" s="4" t="str">
        <f ca="1">IFERROR(__xludf.DUMMYFUNCTION("REGEXREPLACE(F1707,""\D"", """")"),"#VALUE!")</f>
        <v>#VALUE!</v>
      </c>
    </row>
    <row r="2704" spans="1:13" ht="15.75" customHeight="1">
      <c r="A2704" s="1">
        <v>1706</v>
      </c>
      <c r="B2704" s="3">
        <v>1707</v>
      </c>
      <c r="C2704" s="3" t="s">
        <v>4917</v>
      </c>
      <c r="D2704" s="3">
        <v>0.2264858164152431</v>
      </c>
      <c r="E2704" s="3">
        <v>0.79368579561538644</v>
      </c>
      <c r="F2704" s="3">
        <v>0.4820359281437126</v>
      </c>
      <c r="G2704" s="3">
        <v>6.5868263473053898E-2</v>
      </c>
      <c r="H2704" s="3">
        <v>2.9940119760479039E-2</v>
      </c>
      <c r="I2704" s="3">
        <v>0.1227544910179641</v>
      </c>
      <c r="J2704" s="3">
        <v>1.900737216378183E-2</v>
      </c>
      <c r="K2704" s="3">
        <v>35148.199999999822</v>
      </c>
      <c r="L2704" s="3" t="s">
        <v>14454</v>
      </c>
      <c r="M2704" s="4" t="str">
        <f ca="1">IFERROR(__xludf.DUMMYFUNCTION("REGEXREPLACE(F1708,""\D"", """")"),"#VALUE!")</f>
        <v>#VALUE!</v>
      </c>
    </row>
    <row r="2705" spans="1:13" ht="15.75" customHeight="1">
      <c r="A2705" s="1">
        <v>1707</v>
      </c>
      <c r="B2705" s="3">
        <v>1708</v>
      </c>
      <c r="C2705" s="3" t="s">
        <v>4919</v>
      </c>
      <c r="D2705" s="3">
        <v>0.21631755923113549</v>
      </c>
      <c r="E2705" s="3">
        <v>0.79850020550569334</v>
      </c>
      <c r="F2705" s="3">
        <v>0.47147147147147139</v>
      </c>
      <c r="G2705" s="3">
        <v>5.7057057057057048E-2</v>
      </c>
      <c r="H2705" s="3">
        <v>3.3033033033033031E-2</v>
      </c>
      <c r="I2705" s="3">
        <v>0.1231231231231231</v>
      </c>
      <c r="J2705" s="3">
        <v>1.7176463413459381E-2</v>
      </c>
      <c r="K2705" s="3">
        <v>35635.599999999831</v>
      </c>
      <c r="L2705" s="3" t="s">
        <v>14455</v>
      </c>
      <c r="M2705" s="4" t="str">
        <f ca="1">IFERROR(__xludf.DUMMYFUNCTION("REGEXREPLACE(F1709,""\D"", """")"),"#VALUE!")</f>
        <v>#VALUE!</v>
      </c>
    </row>
    <row r="2706" spans="1:13" ht="15.75" customHeight="1">
      <c r="A2706" s="1">
        <v>1708</v>
      </c>
      <c r="B2706" s="3">
        <v>1709</v>
      </c>
      <c r="C2706" s="3" t="s">
        <v>4921</v>
      </c>
      <c r="D2706" s="3">
        <v>0.16368705022328359</v>
      </c>
      <c r="E2706" s="3">
        <v>0.216132804128599</v>
      </c>
      <c r="F2706" s="3">
        <v>0.62204724409448819</v>
      </c>
      <c r="G2706" s="3">
        <v>9.6456692913385822E-2</v>
      </c>
      <c r="H2706" s="3">
        <v>0.1161417322834646</v>
      </c>
      <c r="I2706" s="3">
        <v>0.25590551181102361</v>
      </c>
      <c r="J2706" s="3">
        <v>3.3830809651554952E-2</v>
      </c>
      <c r="K2706" s="3">
        <v>55898.59999999946</v>
      </c>
      <c r="L2706" s="3" t="s">
        <v>14456</v>
      </c>
      <c r="M2706" s="4" t="str">
        <f ca="1">IFERROR(__xludf.DUMMYFUNCTION("REGEXREPLACE(F1710,""\D"", """")"),"#VALUE!")</f>
        <v>#VALUE!</v>
      </c>
    </row>
    <row r="2707" spans="1:13" ht="15.75" customHeight="1">
      <c r="A2707" s="1">
        <v>1709</v>
      </c>
      <c r="B2707" s="3">
        <v>1710</v>
      </c>
      <c r="C2707" s="3" t="s">
        <v>4924</v>
      </c>
      <c r="D2707" s="3">
        <v>0.1668781223859172</v>
      </c>
      <c r="E2707" s="3">
        <v>0.28923104570759117</v>
      </c>
      <c r="F2707" s="3">
        <v>0.61780104712041883</v>
      </c>
      <c r="G2707" s="3">
        <v>6.5445026178010471E-2</v>
      </c>
      <c r="H2707" s="3">
        <v>0.1073298429319372</v>
      </c>
      <c r="I2707" s="3">
        <v>0.2277486910994764</v>
      </c>
      <c r="J2707" s="3">
        <v>2.7033731216358499E-2</v>
      </c>
      <c r="K2707" s="3">
        <v>40174.999999999724</v>
      </c>
      <c r="L2707" s="3" t="s">
        <v>14457</v>
      </c>
      <c r="M2707" s="4" t="str">
        <f ca="1">IFERROR(__xludf.DUMMYFUNCTION("REGEXREPLACE(F1711,""\D"", """")"),"#VALUE!")</f>
        <v>#VALUE!</v>
      </c>
    </row>
    <row r="2708" spans="1:13" ht="15.75" customHeight="1">
      <c r="A2708" s="1">
        <v>1711</v>
      </c>
      <c r="B2708" s="3">
        <v>1712</v>
      </c>
      <c r="C2708" s="3" t="s">
        <v>4930</v>
      </c>
      <c r="D2708" s="3">
        <v>0.18865706346943431</v>
      </c>
      <c r="E2708" s="3">
        <v>0.49681949611629739</v>
      </c>
      <c r="F2708" s="3">
        <v>0.53424657534246578</v>
      </c>
      <c r="G2708" s="3">
        <v>8.2191780821917804E-2</v>
      </c>
      <c r="H2708" s="3">
        <v>4.1095890410958902E-2</v>
      </c>
      <c r="I2708" s="3">
        <v>0.17808219178082191</v>
      </c>
      <c r="J2708" s="3">
        <v>2.0013833222385379E-2</v>
      </c>
      <c r="K2708" s="3">
        <v>22699.499999999989</v>
      </c>
      <c r="L2708" s="3" t="s">
        <v>14459</v>
      </c>
      <c r="M2708" s="4" t="str">
        <f ca="1">IFERROR(__xludf.DUMMYFUNCTION("REGEXREPLACE(F1713,""\D"", """")"),"#VALUE!")</f>
        <v>#VALUE!</v>
      </c>
    </row>
    <row r="2709" spans="1:13" ht="15.75" customHeight="1">
      <c r="A2709" s="1">
        <v>1712</v>
      </c>
      <c r="B2709" s="3">
        <v>1713</v>
      </c>
      <c r="C2709" s="3" t="s">
        <v>4932</v>
      </c>
      <c r="D2709" s="3">
        <v>0.26491136202887078</v>
      </c>
      <c r="E2709" s="3">
        <v>0.6838070890577771</v>
      </c>
      <c r="F2709" s="3">
        <v>0.52336448598130836</v>
      </c>
      <c r="G2709" s="3">
        <v>7.476635514018691E-2</v>
      </c>
      <c r="H2709" s="3">
        <v>4.6728971962616821E-2</v>
      </c>
      <c r="I2709" s="3">
        <v>0.13084112149532709</v>
      </c>
      <c r="J2709" s="3">
        <v>2.4010436328894321E-2</v>
      </c>
      <c r="K2709" s="3">
        <v>11322.60000000002</v>
      </c>
      <c r="L2709" s="3" t="s">
        <v>14460</v>
      </c>
      <c r="M2709" s="4" t="str">
        <f ca="1">IFERROR(__xludf.DUMMYFUNCTION("REGEXREPLACE(F1714,""\D"", """")"),"#VALUE!")</f>
        <v>#VALUE!</v>
      </c>
    </row>
    <row r="2710" spans="1:13" ht="15.75" customHeight="1">
      <c r="A2710" s="1">
        <v>1713</v>
      </c>
      <c r="B2710" s="3">
        <v>1714</v>
      </c>
      <c r="C2710" s="3" t="s">
        <v>4934</v>
      </c>
      <c r="D2710" s="3">
        <v>0.16525430769049321</v>
      </c>
      <c r="E2710" s="3">
        <v>0.33679952128392537</v>
      </c>
      <c r="F2710" s="3">
        <v>0.62814070351758799</v>
      </c>
      <c r="G2710" s="3">
        <v>0.1005025125628141</v>
      </c>
      <c r="H2710" s="3">
        <v>0.1105527638190955</v>
      </c>
      <c r="I2710" s="3">
        <v>0.23115577889447239</v>
      </c>
      <c r="J2710" s="3">
        <v>3.263859027438322E-2</v>
      </c>
      <c r="K2710" s="3">
        <v>21488.799999999981</v>
      </c>
      <c r="L2710" s="3" t="s">
        <v>14461</v>
      </c>
      <c r="M2710" s="4" t="str">
        <f ca="1">IFERROR(__xludf.DUMMYFUNCTION("REGEXREPLACE(F1715,""\D"", """")"),"#VALUE!")</f>
        <v>#VALUE!</v>
      </c>
    </row>
    <row r="2711" spans="1:13" ht="15.75" customHeight="1">
      <c r="A2711" s="1">
        <v>1715</v>
      </c>
      <c r="B2711" s="3">
        <v>1716</v>
      </c>
      <c r="C2711" s="3" t="s">
        <v>4939</v>
      </c>
      <c r="D2711" s="3">
        <v>0.1577587594563451</v>
      </c>
      <c r="E2711" s="3">
        <v>0.19071589406919129</v>
      </c>
      <c r="F2711" s="3">
        <v>0.60087719298245612</v>
      </c>
      <c r="G2711" s="3">
        <v>0.14473684210526319</v>
      </c>
      <c r="H2711" s="3">
        <v>9.6491228070175433E-2</v>
      </c>
      <c r="I2711" s="3">
        <v>0.2982456140350877</v>
      </c>
      <c r="J2711" s="3">
        <v>3.5585324169675567E-2</v>
      </c>
      <c r="K2711" s="3">
        <v>25271.19999999999</v>
      </c>
      <c r="L2711" s="3" t="s">
        <v>14463</v>
      </c>
      <c r="M2711" s="4" t="str">
        <f ca="1">IFERROR(__xludf.DUMMYFUNCTION("REGEXREPLACE(F1717,""\D"", """")"),"#VALUE!")</f>
        <v>#VALUE!</v>
      </c>
    </row>
    <row r="2712" spans="1:13" ht="15.75" customHeight="1">
      <c r="A2712" s="1">
        <v>1716</v>
      </c>
      <c r="B2712" s="3">
        <v>1717</v>
      </c>
      <c r="C2712" s="3" t="s">
        <v>4942</v>
      </c>
      <c r="D2712" s="3">
        <v>0.20777359710447929</v>
      </c>
      <c r="E2712" s="3">
        <v>0.33497687835142642</v>
      </c>
      <c r="F2712" s="3">
        <v>0.61538461538461542</v>
      </c>
      <c r="G2712" s="3">
        <v>6.4102564102564097E-2</v>
      </c>
      <c r="H2712" s="3">
        <v>9.4017094017094016E-2</v>
      </c>
      <c r="I2712" s="3">
        <v>0.20940170940170941</v>
      </c>
      <c r="J2712" s="3">
        <v>2.991533250618093E-2</v>
      </c>
      <c r="K2712" s="3">
        <v>24467.199999999972</v>
      </c>
      <c r="L2712" s="3" t="s">
        <v>14464</v>
      </c>
      <c r="M2712" s="4" t="str">
        <f ca="1">IFERROR(__xludf.DUMMYFUNCTION("REGEXREPLACE(F1718,""\D"", """")"),"#VALUE!")</f>
        <v>#VALUE!</v>
      </c>
    </row>
    <row r="2713" spans="1:13" ht="15.75" customHeight="1">
      <c r="A2713" s="1">
        <v>1717</v>
      </c>
      <c r="B2713" s="3">
        <v>1718</v>
      </c>
      <c r="C2713" s="3" t="s">
        <v>4945</v>
      </c>
      <c r="D2713" s="3">
        <v>0.22788137196679581</v>
      </c>
      <c r="E2713" s="3">
        <v>0.63010823361390278</v>
      </c>
      <c r="F2713" s="3">
        <v>0.7</v>
      </c>
      <c r="G2713" s="3">
        <v>7.1428571428571425E-2</v>
      </c>
      <c r="H2713" s="3">
        <v>5.7142857142857141E-2</v>
      </c>
      <c r="I2713" s="3">
        <v>0.12857142857142859</v>
      </c>
      <c r="J2713" s="3">
        <v>1.8970958494768021E-2</v>
      </c>
      <c r="K2713" s="3">
        <v>7185.4000000000033</v>
      </c>
      <c r="L2713" s="3" t="s">
        <v>14465</v>
      </c>
      <c r="M2713" s="4" t="str">
        <f ca="1">IFERROR(__xludf.DUMMYFUNCTION("REGEXREPLACE(F1719,""\D"", """")"),"#VALUE!")</f>
        <v>#VALUE!</v>
      </c>
    </row>
    <row r="2714" spans="1:13" ht="15.75" customHeight="1">
      <c r="A2714" s="1">
        <v>1718</v>
      </c>
      <c r="B2714" s="3">
        <v>1719</v>
      </c>
      <c r="C2714" s="3" t="s">
        <v>4948</v>
      </c>
      <c r="D2714" s="3">
        <v>0.16675385796706799</v>
      </c>
      <c r="E2714" s="3">
        <v>0.28262027991428429</v>
      </c>
      <c r="F2714" s="3">
        <v>0.6512820512820513</v>
      </c>
      <c r="G2714" s="3">
        <v>0.12820512820512819</v>
      </c>
      <c r="H2714" s="3">
        <v>9.7435897435897437E-2</v>
      </c>
      <c r="I2714" s="3">
        <v>0.25641025641025639</v>
      </c>
      <c r="J2714" s="3">
        <v>3.5091883715724081E-2</v>
      </c>
      <c r="K2714" s="3">
        <v>21342.2</v>
      </c>
      <c r="L2714" s="3" t="s">
        <v>14466</v>
      </c>
      <c r="M2714" s="4" t="str">
        <f ca="1">IFERROR(__xludf.DUMMYFUNCTION("REGEXREPLACE(F1720,""\D"", """")"),"#VALUE!")</f>
        <v>#VALUE!</v>
      </c>
    </row>
    <row r="2715" spans="1:13" ht="15.75" customHeight="1">
      <c r="A2715" s="1">
        <v>1719</v>
      </c>
      <c r="B2715" s="3">
        <v>1720</v>
      </c>
      <c r="C2715" s="3" t="s">
        <v>4950</v>
      </c>
      <c r="D2715" s="3">
        <v>0.1476380114034343</v>
      </c>
      <c r="E2715" s="3">
        <v>0.18409837281808369</v>
      </c>
      <c r="F2715" s="3">
        <v>0.62135922330097082</v>
      </c>
      <c r="G2715" s="3">
        <v>0.1035598705501618</v>
      </c>
      <c r="H2715" s="3">
        <v>0.14886731391585761</v>
      </c>
      <c r="I2715" s="3">
        <v>0.30744336569579289</v>
      </c>
      <c r="J2715" s="3">
        <v>3.5494561392712468E-2</v>
      </c>
      <c r="K2715" s="3">
        <v>34731.399999999863</v>
      </c>
      <c r="L2715" s="3" t="s">
        <v>14467</v>
      </c>
      <c r="M2715" s="4" t="str">
        <f ca="1">IFERROR(__xludf.DUMMYFUNCTION("REGEXREPLACE(F1721,""\D"", """")"),"#VALUE!")</f>
        <v>#VALUE!</v>
      </c>
    </row>
    <row r="2716" spans="1:13" ht="15.75" customHeight="1">
      <c r="A2716" s="1">
        <v>1721</v>
      </c>
      <c r="B2716" s="3">
        <v>1722</v>
      </c>
      <c r="C2716" s="3" t="s">
        <v>4956</v>
      </c>
      <c r="D2716" s="3">
        <v>0.2459992630647426</v>
      </c>
      <c r="E2716" s="3">
        <v>0.1239071864982933</v>
      </c>
      <c r="F2716" s="3">
        <v>0.60194174757281549</v>
      </c>
      <c r="G2716" s="3">
        <v>0.1941747572815534</v>
      </c>
      <c r="H2716" s="3">
        <v>0.1553398058252427</v>
      </c>
      <c r="I2716" s="3">
        <v>0.35922330097087379</v>
      </c>
      <c r="J2716" s="3">
        <v>8.0282645560909652E-2</v>
      </c>
      <c r="K2716" s="3">
        <v>12277.500000000029</v>
      </c>
      <c r="L2716" s="3" t="s">
        <v>14469</v>
      </c>
      <c r="M2716" s="4" t="str">
        <f ca="1">IFERROR(__xludf.DUMMYFUNCTION("REGEXREPLACE(F1723,""\D"", """")"),"#VALUE!")</f>
        <v>#VALUE!</v>
      </c>
    </row>
    <row r="2717" spans="1:13" ht="15.75" customHeight="1">
      <c r="A2717" s="1">
        <v>1723</v>
      </c>
      <c r="B2717" s="3">
        <v>1724</v>
      </c>
      <c r="C2717" s="3" t="s">
        <v>4961</v>
      </c>
      <c r="D2717" s="3">
        <v>0.18808248619971429</v>
      </c>
      <c r="E2717" s="3">
        <v>0.229014934456927</v>
      </c>
      <c r="F2717" s="3">
        <v>0.58291457286432158</v>
      </c>
      <c r="G2717" s="3">
        <v>8.0402010050251257E-2</v>
      </c>
      <c r="H2717" s="3">
        <v>0.1407035175879397</v>
      </c>
      <c r="I2717" s="3">
        <v>0.25125628140703521</v>
      </c>
      <c r="J2717" s="3">
        <v>3.7771505665956079E-2</v>
      </c>
      <c r="K2717" s="3">
        <v>22640.19999999999</v>
      </c>
      <c r="L2717" s="3" t="s">
        <v>14471</v>
      </c>
      <c r="M2717" s="4" t="str">
        <f ca="1">IFERROR(__xludf.DUMMYFUNCTION("REGEXREPLACE(F1725,""\D"", """")"),"#VALUE!")</f>
        <v>#VALUE!</v>
      </c>
    </row>
    <row r="2718" spans="1:13" ht="15.75" customHeight="1">
      <c r="A2718" s="1">
        <v>1725</v>
      </c>
      <c r="B2718" s="3">
        <v>1726</v>
      </c>
      <c r="C2718" s="3" t="s">
        <v>4966</v>
      </c>
      <c r="D2718" s="3">
        <v>0.16589224156354529</v>
      </c>
      <c r="E2718" s="3">
        <v>0.19226858124766391</v>
      </c>
      <c r="F2718" s="3">
        <v>0.60385756676557867</v>
      </c>
      <c r="G2718" s="3">
        <v>9.1988130563798218E-2</v>
      </c>
      <c r="H2718" s="3">
        <v>0.1335311572700297</v>
      </c>
      <c r="I2718" s="3">
        <v>0.26261127596439171</v>
      </c>
      <c r="J2718" s="3">
        <v>3.6218322274833938E-2</v>
      </c>
      <c r="K2718" s="3">
        <v>76811.69999999975</v>
      </c>
      <c r="L2718" s="3" t="s">
        <v>14473</v>
      </c>
      <c r="M2718" s="4" t="str">
        <f ca="1">IFERROR(__xludf.DUMMYFUNCTION("REGEXREPLACE(F1727,""\D"", """")"),"#VALUE!")</f>
        <v>#VALUE!</v>
      </c>
    </row>
    <row r="2719" spans="1:13" ht="15.75" customHeight="1">
      <c r="A2719" s="1">
        <v>1726</v>
      </c>
      <c r="B2719" s="3">
        <v>1727</v>
      </c>
      <c r="C2719" s="3" t="s">
        <v>4969</v>
      </c>
      <c r="D2719" s="3">
        <v>0.20295865537195429</v>
      </c>
      <c r="E2719" s="3">
        <v>0.5370044886345694</v>
      </c>
      <c r="F2719" s="3">
        <v>0.5</v>
      </c>
      <c r="G2719" s="3">
        <v>7.8260869565217397E-2</v>
      </c>
      <c r="H2719" s="3">
        <v>5.434782608695652E-2</v>
      </c>
      <c r="I2719" s="3">
        <v>0.17391304347826089</v>
      </c>
      <c r="J2719" s="3">
        <v>2.5369889448308511E-2</v>
      </c>
      <c r="K2719" s="3">
        <v>50849.699999999553</v>
      </c>
      <c r="L2719" s="3" t="s">
        <v>14474</v>
      </c>
      <c r="M2719" s="4" t="str">
        <f ca="1">IFERROR(__xludf.DUMMYFUNCTION("REGEXREPLACE(F1728,""\D"", """")"),"#VALUE!")</f>
        <v>#VALUE!</v>
      </c>
    </row>
    <row r="2720" spans="1:13" ht="15.75" customHeight="1">
      <c r="A2720" s="1">
        <v>1727</v>
      </c>
      <c r="B2720" s="3">
        <v>1728</v>
      </c>
      <c r="C2720" s="3" t="s">
        <v>4971</v>
      </c>
      <c r="D2720" s="3">
        <v>0.21148213490237541</v>
      </c>
      <c r="E2720" s="3">
        <v>0.58399868115239739</v>
      </c>
      <c r="F2720" s="3">
        <v>0.5</v>
      </c>
      <c r="G2720" s="3">
        <v>7.5949367088607597E-2</v>
      </c>
      <c r="H2720" s="3">
        <v>4.6413502109704637E-2</v>
      </c>
      <c r="I2720" s="3">
        <v>0.1624472573839662</v>
      </c>
      <c r="J2720" s="3">
        <v>2.4167119339371799E-2</v>
      </c>
      <c r="K2720" s="3">
        <v>52050.99999999952</v>
      </c>
      <c r="L2720" s="3" t="s">
        <v>14475</v>
      </c>
      <c r="M2720" s="4" t="str">
        <f ca="1">IFERROR(__xludf.DUMMYFUNCTION("REGEXREPLACE(F1729,""\D"", """")"),"#VALUE!")</f>
        <v>#VALUE!</v>
      </c>
    </row>
    <row r="2721" spans="1:13" ht="15.75" customHeight="1">
      <c r="A2721" s="1">
        <v>1728</v>
      </c>
      <c r="B2721" s="3">
        <v>1729</v>
      </c>
      <c r="C2721" s="3" t="s">
        <v>4974</v>
      </c>
      <c r="D2721" s="3">
        <v>0.13480534557148871</v>
      </c>
      <c r="E2721" s="3">
        <v>0.23006295664809071</v>
      </c>
      <c r="F2721" s="3">
        <v>0.52631578947368418</v>
      </c>
      <c r="G2721" s="3">
        <v>0.10526315789473679</v>
      </c>
      <c r="H2721" s="3">
        <v>0.1174089068825911</v>
      </c>
      <c r="I2721" s="3">
        <v>0.25101214574898778</v>
      </c>
      <c r="J2721" s="3">
        <v>2.8563332508478138E-2</v>
      </c>
      <c r="K2721" s="3">
        <v>29633.39999999998</v>
      </c>
      <c r="L2721" s="3" t="s">
        <v>14476</v>
      </c>
      <c r="M2721" s="4" t="str">
        <f ca="1">IFERROR(__xludf.DUMMYFUNCTION("REGEXREPLACE(F1730,""\D"", """")"),"#VALUE!")</f>
        <v>#VALUE!</v>
      </c>
    </row>
    <row r="2722" spans="1:13" ht="15.75" customHeight="1">
      <c r="A2722" s="1">
        <v>1729</v>
      </c>
      <c r="B2722" s="3">
        <v>1730</v>
      </c>
      <c r="C2722" s="3" t="s">
        <v>4977</v>
      </c>
      <c r="D2722" s="3">
        <v>0.15374807568474991</v>
      </c>
      <c r="E2722" s="3">
        <v>0.28987656831276731</v>
      </c>
      <c r="F2722" s="3">
        <v>0.52238805970149249</v>
      </c>
      <c r="G2722" s="3">
        <v>0.1373134328358209</v>
      </c>
      <c r="H2722" s="3">
        <v>7.4626865671641784E-2</v>
      </c>
      <c r="I2722" s="3">
        <v>0.25970149253731339</v>
      </c>
      <c r="J2722" s="3">
        <v>3.0208107316531379E-2</v>
      </c>
      <c r="K2722" s="3">
        <v>38843.199999999822</v>
      </c>
      <c r="L2722" s="3" t="s">
        <v>14477</v>
      </c>
      <c r="M2722" s="4" t="str">
        <f ca="1">IFERROR(__xludf.DUMMYFUNCTION("REGEXREPLACE(F1731,""\D"", """")"),"#VALUE!")</f>
        <v>#VALUE!</v>
      </c>
    </row>
    <row r="2723" spans="1:13" ht="15.75" customHeight="1">
      <c r="A2723" s="1">
        <v>1730</v>
      </c>
      <c r="B2723" s="3">
        <v>1731</v>
      </c>
      <c r="C2723" s="3" t="s">
        <v>4980</v>
      </c>
      <c r="D2723" s="3">
        <v>0.19957970572855299</v>
      </c>
      <c r="E2723" s="3">
        <v>9.7643294075597464E-2</v>
      </c>
      <c r="F2723" s="3">
        <v>0.6179775280898876</v>
      </c>
      <c r="G2723" s="3">
        <v>0.15730337078651679</v>
      </c>
      <c r="H2723" s="3">
        <v>0.1910112359550562</v>
      </c>
      <c r="I2723" s="3">
        <v>0.38202247191011229</v>
      </c>
      <c r="J2723" s="3">
        <v>6.4368880265273376E-2</v>
      </c>
      <c r="K2723" s="3">
        <v>10292.800000000019</v>
      </c>
      <c r="L2723" s="3" t="s">
        <v>14478</v>
      </c>
      <c r="M2723" s="4" t="str">
        <f ca="1">IFERROR(__xludf.DUMMYFUNCTION("REGEXREPLACE(F1732,""\D"", """")"),"#VALUE!")</f>
        <v>#VALUE!</v>
      </c>
    </row>
    <row r="2724" spans="1:13" ht="15.75" customHeight="1">
      <c r="A2724" s="1">
        <v>1731</v>
      </c>
      <c r="B2724" s="3">
        <v>1732</v>
      </c>
      <c r="C2724" s="3" t="s">
        <v>4982</v>
      </c>
      <c r="D2724" s="3">
        <v>0.20935352028165449</v>
      </c>
      <c r="E2724" s="3">
        <v>0.19685742279796539</v>
      </c>
      <c r="F2724" s="3">
        <v>0.60479041916167664</v>
      </c>
      <c r="G2724" s="3">
        <v>8.9820359281437126E-2</v>
      </c>
      <c r="H2724" s="3">
        <v>0.1317365269461078</v>
      </c>
      <c r="I2724" s="3">
        <v>0.26347305389221559</v>
      </c>
      <c r="J2724" s="3">
        <v>4.2357949668044653E-2</v>
      </c>
      <c r="K2724" s="3">
        <v>18265.900000000009</v>
      </c>
      <c r="L2724" s="3" t="s">
        <v>14479</v>
      </c>
      <c r="M2724" s="4" t="str">
        <f ca="1">IFERROR(__xludf.DUMMYFUNCTION("REGEXREPLACE(F1733,""\D"", """")"),"#VALUE!")</f>
        <v>#VALUE!</v>
      </c>
    </row>
    <row r="2725" spans="1:13" ht="15.75" customHeight="1">
      <c r="A2725" s="1">
        <v>1732</v>
      </c>
      <c r="B2725" s="3">
        <v>1733</v>
      </c>
      <c r="C2725" s="3" t="s">
        <v>4985</v>
      </c>
      <c r="D2725" s="3">
        <v>0.1995869867880008</v>
      </c>
      <c r="E2725" s="3">
        <v>0.31297839934961769</v>
      </c>
      <c r="F2725" s="3">
        <v>0.6</v>
      </c>
      <c r="G2725" s="3">
        <v>8.085106382978724E-2</v>
      </c>
      <c r="H2725" s="3">
        <v>0.1063829787234043</v>
      </c>
      <c r="I2725" s="3">
        <v>0.22553191489361701</v>
      </c>
      <c r="J2725" s="3">
        <v>3.476658834576736E-2</v>
      </c>
      <c r="K2725" s="3">
        <v>26517.8</v>
      </c>
      <c r="L2725" s="3" t="s">
        <v>14480</v>
      </c>
      <c r="M2725" s="4" t="str">
        <f ca="1">IFERROR(__xludf.DUMMYFUNCTION("REGEXREPLACE(F1734,""\D"", """")"),"#VALUE!")</f>
        <v>#VALUE!</v>
      </c>
    </row>
    <row r="2726" spans="1:13" ht="15.75" customHeight="1">
      <c r="A2726" s="1">
        <v>1734</v>
      </c>
      <c r="B2726" s="3">
        <v>1735</v>
      </c>
      <c r="C2726" s="3" t="s">
        <v>4991</v>
      </c>
      <c r="D2726" s="3">
        <v>0.13205189499794501</v>
      </c>
      <c r="E2726" s="3">
        <v>0.19161339723583251</v>
      </c>
      <c r="F2726" s="3">
        <v>0.62385321100917435</v>
      </c>
      <c r="G2726" s="3">
        <v>0.1009174311926606</v>
      </c>
      <c r="H2726" s="3">
        <v>0.12538226299694191</v>
      </c>
      <c r="I2726" s="3">
        <v>0.27828746177370028</v>
      </c>
      <c r="J2726" s="3">
        <v>2.8689454913702041E-2</v>
      </c>
      <c r="K2726" s="3">
        <v>36397.89999999982</v>
      </c>
      <c r="L2726" s="3" t="s">
        <v>14482</v>
      </c>
      <c r="M2726" s="4" t="str">
        <f ca="1">IFERROR(__xludf.DUMMYFUNCTION("REGEXREPLACE(F1736,""\D"", """")"),"#VALUE!")</f>
        <v>#VALUE!</v>
      </c>
    </row>
    <row r="2727" spans="1:13" ht="15.75" customHeight="1">
      <c r="A2727" s="1">
        <v>1735</v>
      </c>
      <c r="B2727" s="3">
        <v>1736</v>
      </c>
      <c r="C2727" s="3" t="s">
        <v>4994</v>
      </c>
      <c r="D2727" s="3">
        <v>0.1172654137672199</v>
      </c>
      <c r="E2727" s="3">
        <v>0.28656464981736168</v>
      </c>
      <c r="F2727" s="3">
        <v>0.64189189189189189</v>
      </c>
      <c r="G2727" s="3">
        <v>0.1081081081081081</v>
      </c>
      <c r="H2727" s="3">
        <v>0.1047297297297297</v>
      </c>
      <c r="I2727" s="3">
        <v>0.24324324324324331</v>
      </c>
      <c r="J2727" s="3">
        <v>2.391505768685917E-2</v>
      </c>
      <c r="K2727" s="3">
        <v>30959.699999999892</v>
      </c>
      <c r="L2727" s="3" t="s">
        <v>14483</v>
      </c>
      <c r="M2727" s="4" t="str">
        <f ca="1">IFERROR(__xludf.DUMMYFUNCTION("REGEXREPLACE(F1737,""\D"", """")"),"#VALUE!")</f>
        <v>#VALUE!</v>
      </c>
    </row>
    <row r="2728" spans="1:13" ht="15.75" customHeight="1">
      <c r="A2728" s="1">
        <v>1736</v>
      </c>
      <c r="B2728" s="3">
        <v>1737</v>
      </c>
      <c r="C2728" s="3" t="s">
        <v>4997</v>
      </c>
      <c r="D2728" s="3">
        <v>0.22461670987038421</v>
      </c>
      <c r="E2728" s="3">
        <v>0.91183774613515833</v>
      </c>
      <c r="F2728" s="3">
        <v>0.50778816199376942</v>
      </c>
      <c r="G2728" s="3">
        <v>5.9190031152647968E-2</v>
      </c>
      <c r="H2728" s="3">
        <v>3.1152647975077882E-2</v>
      </c>
      <c r="I2728" s="3">
        <v>0.1090342679127726</v>
      </c>
      <c r="J2728" s="3">
        <v>1.7724042275756951E-2</v>
      </c>
      <c r="K2728" s="3">
        <v>33362.699999999852</v>
      </c>
      <c r="L2728" s="3" t="s">
        <v>14484</v>
      </c>
      <c r="M2728" s="4" t="str">
        <f ca="1">IFERROR(__xludf.DUMMYFUNCTION("REGEXREPLACE(F1738,""\D"", """")"),"#VALUE!")</f>
        <v>#VALUE!</v>
      </c>
    </row>
    <row r="2729" spans="1:13" ht="15.75" customHeight="1">
      <c r="A2729" s="1">
        <v>1737</v>
      </c>
      <c r="B2729" s="3">
        <v>1738</v>
      </c>
      <c r="C2729" s="3" t="s">
        <v>4999</v>
      </c>
      <c r="D2729" s="3">
        <v>0.13313318634556481</v>
      </c>
      <c r="E2729" s="3">
        <v>0.1818098220353534</v>
      </c>
      <c r="F2729" s="3">
        <v>0.60878243512974051</v>
      </c>
      <c r="G2729" s="3">
        <v>0.1217564870259481</v>
      </c>
      <c r="H2729" s="3">
        <v>0.1317365269461078</v>
      </c>
      <c r="I2729" s="3">
        <v>0.27944111776447111</v>
      </c>
      <c r="J2729" s="3">
        <v>3.307698976356177E-2</v>
      </c>
      <c r="K2729" s="3">
        <v>55171.099999999467</v>
      </c>
      <c r="L2729" s="3" t="s">
        <v>14485</v>
      </c>
      <c r="M2729" s="4" t="str">
        <f ca="1">IFERROR(__xludf.DUMMYFUNCTION("REGEXREPLACE(F1739,""\D"", """")"),"#VALUE!")</f>
        <v>#VALUE!</v>
      </c>
    </row>
    <row r="2730" spans="1:13" ht="15.75" customHeight="1">
      <c r="A2730" s="1">
        <v>1740</v>
      </c>
      <c r="B2730" s="3">
        <v>1741</v>
      </c>
      <c r="C2730" s="3" t="s">
        <v>5008</v>
      </c>
      <c r="D2730" s="3">
        <v>0.16353871661588881</v>
      </c>
      <c r="E2730" s="3">
        <v>0.21351316140876411</v>
      </c>
      <c r="F2730" s="3">
        <v>0.57894736842105265</v>
      </c>
      <c r="G2730" s="3">
        <v>0.10526315789473679</v>
      </c>
      <c r="H2730" s="3">
        <v>0.1118421052631579</v>
      </c>
      <c r="I2730" s="3">
        <v>0.25</v>
      </c>
      <c r="J2730" s="3">
        <v>3.2642964502809978E-2</v>
      </c>
      <c r="K2730" s="3">
        <v>16999.900000000031</v>
      </c>
      <c r="L2730" s="3" t="s">
        <v>14488</v>
      </c>
      <c r="M2730" s="4" t="str">
        <f ca="1">IFERROR(__xludf.DUMMYFUNCTION("REGEXREPLACE(F1742,""\D"", """")"),"#VALUE!")</f>
        <v>#VALUE!</v>
      </c>
    </row>
    <row r="2731" spans="1:13" ht="15.75" customHeight="1">
      <c r="A2731" s="1">
        <v>1741</v>
      </c>
      <c r="B2731" s="3">
        <v>1742</v>
      </c>
      <c r="C2731" s="3" t="s">
        <v>5010</v>
      </c>
      <c r="D2731" s="3">
        <v>0.16455873435217919</v>
      </c>
      <c r="E2731" s="3">
        <v>0.25075930344988889</v>
      </c>
      <c r="F2731" s="3">
        <v>0.63758389261744963</v>
      </c>
      <c r="G2731" s="3">
        <v>5.3691275167785227E-2</v>
      </c>
      <c r="H2731" s="3">
        <v>0.18120805369127521</v>
      </c>
      <c r="I2731" s="3">
        <v>0.28187919463087252</v>
      </c>
      <c r="J2731" s="3">
        <v>3.109131857699363E-2</v>
      </c>
      <c r="K2731" s="3">
        <v>16088.900000000031</v>
      </c>
      <c r="L2731" s="3" t="s">
        <v>14489</v>
      </c>
      <c r="M2731" s="4" t="str">
        <f ca="1">IFERROR(__xludf.DUMMYFUNCTION("REGEXREPLACE(F1743,""\D"", """")"),"#VALUE!")</f>
        <v>#VALUE!</v>
      </c>
    </row>
    <row r="2732" spans="1:13" ht="15.75" customHeight="1">
      <c r="A2732" s="1">
        <v>1742</v>
      </c>
      <c r="B2732" s="3">
        <v>1743</v>
      </c>
      <c r="C2732" s="3" t="s">
        <v>5013</v>
      </c>
      <c r="D2732" s="3">
        <v>0.28699935837486801</v>
      </c>
      <c r="E2732" s="3">
        <v>0.28963128714340081</v>
      </c>
      <c r="F2732" s="3">
        <v>0.5</v>
      </c>
      <c r="G2732" s="3">
        <v>0.16</v>
      </c>
      <c r="H2732" s="3">
        <v>0.04</v>
      </c>
      <c r="I2732" s="3">
        <v>0.22</v>
      </c>
      <c r="J2732" s="3">
        <v>3.5874117492693987E-2</v>
      </c>
      <c r="K2732" s="3">
        <v>6005.0999999999967</v>
      </c>
      <c r="L2732" s="3" t="s">
        <v>14490</v>
      </c>
      <c r="M2732" s="4" t="str">
        <f ca="1">IFERROR(__xludf.DUMMYFUNCTION("REGEXREPLACE(F1744,""\D"", """")"),"#VALUE!")</f>
        <v>#VALUE!</v>
      </c>
    </row>
    <row r="2733" spans="1:13" ht="15.75" customHeight="1">
      <c r="A2733" s="1">
        <v>1743</v>
      </c>
      <c r="B2733" s="3">
        <v>1744</v>
      </c>
      <c r="C2733" s="3" t="s">
        <v>5015</v>
      </c>
      <c r="D2733" s="3">
        <v>0.2155645415507744</v>
      </c>
      <c r="E2733" s="3">
        <v>0.67242530864458017</v>
      </c>
      <c r="F2733" s="3">
        <v>0.44444444444444442</v>
      </c>
      <c r="G2733" s="3">
        <v>7.9365079365079361E-2</v>
      </c>
      <c r="H2733" s="3">
        <v>1.5873015873015869E-2</v>
      </c>
      <c r="I2733" s="3">
        <v>0.13492063492063491</v>
      </c>
      <c r="J2733" s="3">
        <v>1.436094169288722E-2</v>
      </c>
      <c r="K2733" s="3">
        <v>13631.80000000003</v>
      </c>
      <c r="L2733" s="3" t="s">
        <v>14491</v>
      </c>
      <c r="M2733" s="4" t="str">
        <f ca="1">IFERROR(__xludf.DUMMYFUNCTION("REGEXREPLACE(F1745,""\D"", """")"),"#VALUE!")</f>
        <v>#VALUE!</v>
      </c>
    </row>
    <row r="2734" spans="1:13" ht="15.75" customHeight="1">
      <c r="A2734" s="1">
        <v>1744</v>
      </c>
      <c r="B2734" s="3">
        <v>1745</v>
      </c>
      <c r="C2734" s="3" t="s">
        <v>5017</v>
      </c>
      <c r="D2734" s="3">
        <v>0.17115780911799691</v>
      </c>
      <c r="E2734" s="3">
        <v>0.1844627395251654</v>
      </c>
      <c r="F2734" s="3">
        <v>0.60700389105058361</v>
      </c>
      <c r="G2734" s="3">
        <v>0.11284046692607</v>
      </c>
      <c r="H2734" s="3">
        <v>0.1206225680933852</v>
      </c>
      <c r="I2734" s="3">
        <v>0.2723735408560311</v>
      </c>
      <c r="J2734" s="3">
        <v>3.8247149968862248E-2</v>
      </c>
      <c r="K2734" s="3">
        <v>28962.399999999969</v>
      </c>
      <c r="L2734" s="3" t="s">
        <v>14492</v>
      </c>
      <c r="M2734" s="4" t="str">
        <f ca="1">IFERROR(__xludf.DUMMYFUNCTION("REGEXREPLACE(F1746,""\D"", """")"),"#VALUE!")</f>
        <v>#VALUE!</v>
      </c>
    </row>
    <row r="2735" spans="1:13" ht="15.75" customHeight="1">
      <c r="A2735" s="1">
        <v>1745</v>
      </c>
      <c r="B2735" s="3">
        <v>1746</v>
      </c>
      <c r="C2735" s="3" t="s">
        <v>5020</v>
      </c>
      <c r="D2735" s="3">
        <v>0.18776840790981911</v>
      </c>
      <c r="E2735" s="3">
        <v>0.1481089693607113</v>
      </c>
      <c r="F2735" s="3">
        <v>0.579185520361991</v>
      </c>
      <c r="G2735" s="3">
        <v>9.0497737556561084E-2</v>
      </c>
      <c r="H2735" s="3">
        <v>0.15384615384615391</v>
      </c>
      <c r="I2735" s="3">
        <v>0.2895927601809955</v>
      </c>
      <c r="J2735" s="3">
        <v>4.227144918225427E-2</v>
      </c>
      <c r="K2735" s="3">
        <v>24600.899999999991</v>
      </c>
      <c r="L2735" s="3" t="s">
        <v>14493</v>
      </c>
      <c r="M2735" s="4" t="str">
        <f ca="1">IFERROR(__xludf.DUMMYFUNCTION("REGEXREPLACE(F1747,""\D"", """")"),"#VALUE!")</f>
        <v>#VALUE!</v>
      </c>
    </row>
    <row r="2736" spans="1:13" ht="15.75" customHeight="1">
      <c r="A2736" s="1">
        <v>1746</v>
      </c>
      <c r="B2736" s="3">
        <v>1747</v>
      </c>
      <c r="C2736" s="3" t="s">
        <v>5023</v>
      </c>
      <c r="D2736" s="3">
        <v>0.17401974196306591</v>
      </c>
      <c r="E2736" s="3">
        <v>0.79348155911542029</v>
      </c>
      <c r="F2736" s="3">
        <v>0.50896860986547088</v>
      </c>
      <c r="G2736" s="3">
        <v>4.708520179372197E-2</v>
      </c>
      <c r="H2736" s="3">
        <v>4.2600896860986552E-2</v>
      </c>
      <c r="I2736" s="3">
        <v>0.1233183856502242</v>
      </c>
      <c r="J2736" s="3">
        <v>1.436196841014342E-2</v>
      </c>
      <c r="K2736" s="3">
        <v>46927.799999999603</v>
      </c>
      <c r="L2736" s="3" t="s">
        <v>14494</v>
      </c>
      <c r="M2736" s="4" t="str">
        <f ca="1">IFERROR(__xludf.DUMMYFUNCTION("REGEXREPLACE(F1748,""\D"", """")"),"#VALUE!")</f>
        <v>#VALUE!</v>
      </c>
    </row>
    <row r="2737" spans="1:13" ht="15.75" customHeight="1">
      <c r="A2737" s="1">
        <v>1749</v>
      </c>
      <c r="B2737" s="3">
        <v>1750</v>
      </c>
      <c r="C2737" s="3" t="s">
        <v>5031</v>
      </c>
      <c r="D2737" s="3">
        <v>0.1754918526346973</v>
      </c>
      <c r="E2737" s="3">
        <v>0.8836241323473828</v>
      </c>
      <c r="F2737" s="3">
        <v>0.52970297029702973</v>
      </c>
      <c r="G2737" s="3">
        <v>4.9504950495049507E-2</v>
      </c>
      <c r="H2737" s="3">
        <v>3.2178217821782179E-2</v>
      </c>
      <c r="I2737" s="3">
        <v>0.1163366336633663</v>
      </c>
      <c r="J2737" s="3">
        <v>1.283484265573041E-2</v>
      </c>
      <c r="K2737" s="3">
        <v>42860.699999999677</v>
      </c>
      <c r="L2737" s="3" t="s">
        <v>14497</v>
      </c>
      <c r="M2737" s="4" t="str">
        <f ca="1">IFERROR(__xludf.DUMMYFUNCTION("REGEXREPLACE(F1751,""\D"", """")"),"#VALUE!")</f>
        <v>#VALUE!</v>
      </c>
    </row>
    <row r="2738" spans="1:13" ht="15.75" customHeight="1">
      <c r="A2738" s="1">
        <v>1752</v>
      </c>
      <c r="B2738" s="3">
        <v>1753</v>
      </c>
      <c r="C2738" s="3" t="s">
        <v>5039</v>
      </c>
      <c r="D2738" s="3">
        <v>0.160954539527871</v>
      </c>
      <c r="E2738" s="3">
        <v>0.1174857042095365</v>
      </c>
      <c r="F2738" s="3">
        <v>0.6224899598393574</v>
      </c>
      <c r="G2738" s="3">
        <v>0.15261044176706831</v>
      </c>
      <c r="H2738" s="3">
        <v>0.1606425702811245</v>
      </c>
      <c r="I2738" s="3">
        <v>0.33333333333333331</v>
      </c>
      <c r="J2738" s="3">
        <v>4.8992747728334139E-2</v>
      </c>
      <c r="K2738" s="3">
        <v>29444.399999999991</v>
      </c>
      <c r="L2738" s="3" t="s">
        <v>14500</v>
      </c>
      <c r="M2738" s="4" t="str">
        <f ca="1">IFERROR(__xludf.DUMMYFUNCTION("REGEXREPLACE(F1754,""\D"", """")"),"#VALUE!")</f>
        <v>#VALUE!</v>
      </c>
    </row>
    <row r="2739" spans="1:13" ht="15.75" customHeight="1">
      <c r="A2739" s="1">
        <v>1753</v>
      </c>
      <c r="B2739" s="3">
        <v>1754</v>
      </c>
      <c r="C2739" s="3" t="s">
        <v>5042</v>
      </c>
      <c r="D2739" s="3">
        <v>0.1765569304833938</v>
      </c>
      <c r="E2739" s="3">
        <v>0.17185280828862651</v>
      </c>
      <c r="F2739" s="3">
        <v>0.6253369272237197</v>
      </c>
      <c r="G2739" s="3">
        <v>9.4339622641509441E-2</v>
      </c>
      <c r="H2739" s="3">
        <v>0.14016172506738539</v>
      </c>
      <c r="I2739" s="3">
        <v>0.27493261455525608</v>
      </c>
      <c r="J2739" s="3">
        <v>3.9467179139403327E-2</v>
      </c>
      <c r="K2739" s="3">
        <v>40952.499999999738</v>
      </c>
      <c r="L2739" s="3" t="s">
        <v>14501</v>
      </c>
      <c r="M2739" s="4" t="str">
        <f ca="1">IFERROR(__xludf.DUMMYFUNCTION("REGEXREPLACE(F1755,""\D"", """")"),"#VALUE!")</f>
        <v>#VALUE!</v>
      </c>
    </row>
    <row r="2740" spans="1:13" ht="15.75" customHeight="1">
      <c r="A2740" s="1">
        <v>1754</v>
      </c>
      <c r="B2740" s="3">
        <v>1755</v>
      </c>
      <c r="C2740" s="3" t="s">
        <v>5044</v>
      </c>
      <c r="D2740" s="3">
        <v>0.53241044992332909</v>
      </c>
      <c r="E2740" s="3">
        <v>0.47046546266736827</v>
      </c>
      <c r="F2740" s="3">
        <v>0.57499999999999996</v>
      </c>
      <c r="G2740" s="3">
        <v>7.4999999999999997E-2</v>
      </c>
      <c r="H2740" s="3">
        <v>0.05</v>
      </c>
      <c r="I2740" s="3">
        <v>0.17499999999999999</v>
      </c>
      <c r="J2740" s="3">
        <v>2.9898015873015871E-2</v>
      </c>
      <c r="K2740" s="3">
        <v>4435.8999999999978</v>
      </c>
      <c r="L2740" s="3" t="s">
        <v>14502</v>
      </c>
      <c r="M2740" s="4" t="str">
        <f ca="1">IFERROR(__xludf.DUMMYFUNCTION("REGEXREPLACE(F1756,""\D"", """")"),"#VALUE!")</f>
        <v>#VALUE!</v>
      </c>
    </row>
    <row r="2741" spans="1:13" ht="15.75" customHeight="1">
      <c r="A2741" s="1">
        <v>1755</v>
      </c>
      <c r="B2741" s="3">
        <v>1756</v>
      </c>
      <c r="C2741" s="3" t="s">
        <v>5046</v>
      </c>
      <c r="D2741" s="3">
        <v>0.1692358397659966</v>
      </c>
      <c r="E2741" s="3">
        <v>0.28576707921246541</v>
      </c>
      <c r="F2741" s="3">
        <v>0.60960334029227559</v>
      </c>
      <c r="G2741" s="3">
        <v>7.9331941544885182E-2</v>
      </c>
      <c r="H2741" s="3">
        <v>0.1064718162839248</v>
      </c>
      <c r="I2741" s="3">
        <v>0.22755741127348639</v>
      </c>
      <c r="J2741" s="3">
        <v>3.0229589370851039E-2</v>
      </c>
      <c r="K2741" s="3">
        <v>52404.199999999488</v>
      </c>
      <c r="L2741" s="3" t="s">
        <v>14503</v>
      </c>
      <c r="M2741" s="4" t="str">
        <f ca="1">IFERROR(__xludf.DUMMYFUNCTION("REGEXREPLACE(F1757,""\D"", """")"),"#VALUE!")</f>
        <v>#VALUE!</v>
      </c>
    </row>
    <row r="2742" spans="1:13" ht="15.75" customHeight="1">
      <c r="A2742" s="1">
        <v>1756</v>
      </c>
      <c r="B2742" s="3">
        <v>1757</v>
      </c>
      <c r="C2742" s="3" t="s">
        <v>5049</v>
      </c>
      <c r="D2742" s="3">
        <v>0.18556584317757949</v>
      </c>
      <c r="E2742" s="3">
        <v>0.1926922429364171</v>
      </c>
      <c r="F2742" s="3">
        <v>0.60059171597633132</v>
      </c>
      <c r="G2742" s="3">
        <v>0.1005917159763314</v>
      </c>
      <c r="H2742" s="3">
        <v>0.1242603550295858</v>
      </c>
      <c r="I2742" s="3">
        <v>0.26035502958579881</v>
      </c>
      <c r="J2742" s="3">
        <v>4.0105910594326E-2</v>
      </c>
      <c r="K2742" s="3">
        <v>36628.299999999792</v>
      </c>
      <c r="L2742" s="3" t="s">
        <v>14504</v>
      </c>
      <c r="M2742" s="4" t="str">
        <f ca="1">IFERROR(__xludf.DUMMYFUNCTION("REGEXREPLACE(F1758,""\D"", """")"),"#VALUE!")</f>
        <v>#VALUE!</v>
      </c>
    </row>
    <row r="2743" spans="1:13" ht="15.75" customHeight="1">
      <c r="A2743" s="1">
        <v>1758</v>
      </c>
      <c r="B2743" s="3">
        <v>1759</v>
      </c>
      <c r="C2743" s="3" t="s">
        <v>5055</v>
      </c>
      <c r="D2743" s="3">
        <v>0.15408987396065951</v>
      </c>
      <c r="E2743" s="3">
        <v>0.72990457961222976</v>
      </c>
      <c r="F2743" s="3">
        <v>0.49268292682926829</v>
      </c>
      <c r="G2743" s="3">
        <v>6.5853658536585369E-2</v>
      </c>
      <c r="H2743" s="3">
        <v>4.3902439024390241E-2</v>
      </c>
      <c r="I2743" s="3">
        <v>0.13902439024390251</v>
      </c>
      <c r="J2743" s="3">
        <v>1.5605784303208321E-2</v>
      </c>
      <c r="K2743" s="3">
        <v>44465.399999999638</v>
      </c>
      <c r="L2743" s="3" t="s">
        <v>14506</v>
      </c>
      <c r="M2743" s="4" t="str">
        <f ca="1">IFERROR(__xludf.DUMMYFUNCTION("REGEXREPLACE(F1760,""\D"", """")"),"#VALUE!")</f>
        <v>#VALUE!</v>
      </c>
    </row>
    <row r="2744" spans="1:13" ht="15.75" customHeight="1">
      <c r="A2744" s="1">
        <v>1759</v>
      </c>
      <c r="B2744" s="3">
        <v>1760</v>
      </c>
      <c r="C2744" s="3" t="s">
        <v>5058</v>
      </c>
      <c r="D2744" s="3">
        <v>0.12999167223019339</v>
      </c>
      <c r="E2744" s="3">
        <v>0.196202243712429</v>
      </c>
      <c r="F2744" s="3">
        <v>0.59629629629629632</v>
      </c>
      <c r="G2744" s="3">
        <v>0.1</v>
      </c>
      <c r="H2744" s="3">
        <v>0.1333333333333333</v>
      </c>
      <c r="I2744" s="3">
        <v>0.27407407407407408</v>
      </c>
      <c r="J2744" s="3">
        <v>2.8819048970134199E-2</v>
      </c>
      <c r="K2744" s="3">
        <v>29658.39999999994</v>
      </c>
      <c r="L2744" s="3" t="s">
        <v>14507</v>
      </c>
      <c r="M2744" s="4" t="str">
        <f ca="1">IFERROR(__xludf.DUMMYFUNCTION("REGEXREPLACE(F1761,""\D"", """")"),"#VALUE!")</f>
        <v>#VALUE!</v>
      </c>
    </row>
    <row r="2745" spans="1:13" ht="15.75" customHeight="1">
      <c r="A2745" s="1">
        <v>1760</v>
      </c>
      <c r="B2745" s="3">
        <v>1761</v>
      </c>
      <c r="C2745" s="3" t="s">
        <v>5060</v>
      </c>
      <c r="D2745" s="3">
        <v>0.17514209201677861</v>
      </c>
      <c r="E2745" s="3">
        <v>0.18680956885612529</v>
      </c>
      <c r="F2745" s="3">
        <v>0.62008733624454149</v>
      </c>
      <c r="G2745" s="3">
        <v>0.1135371179039301</v>
      </c>
      <c r="H2745" s="3">
        <v>0.13973799126637551</v>
      </c>
      <c r="I2745" s="3">
        <v>0.28820960698689962</v>
      </c>
      <c r="J2745" s="3">
        <v>4.2238730280933633E-2</v>
      </c>
      <c r="K2745" s="3">
        <v>25945.09999999998</v>
      </c>
      <c r="L2745" s="3" t="s">
        <v>14508</v>
      </c>
      <c r="M2745" s="4" t="str">
        <f ca="1">IFERROR(__xludf.DUMMYFUNCTION("REGEXREPLACE(F1762,""\D"", """")"),"#VALUE!")</f>
        <v>#VALUE!</v>
      </c>
    </row>
    <row r="2746" spans="1:13" ht="15.75" customHeight="1">
      <c r="A2746" s="1">
        <v>1762</v>
      </c>
      <c r="B2746" s="3">
        <v>1763</v>
      </c>
      <c r="C2746" s="3" t="s">
        <v>5066</v>
      </c>
      <c r="D2746" s="3">
        <v>0.16652993677870309</v>
      </c>
      <c r="E2746" s="3">
        <v>0.2313366195514007</v>
      </c>
      <c r="F2746" s="3">
        <v>0.62926829268292683</v>
      </c>
      <c r="G2746" s="3">
        <v>7.8048780487804878E-2</v>
      </c>
      <c r="H2746" s="3">
        <v>9.7560975609756101E-2</v>
      </c>
      <c r="I2746" s="3">
        <v>0.24390243902439021</v>
      </c>
      <c r="J2746" s="3">
        <v>2.6827301966493401E-2</v>
      </c>
      <c r="K2746" s="3">
        <v>21454.099999999991</v>
      </c>
      <c r="L2746" s="3" t="s">
        <v>14510</v>
      </c>
      <c r="M2746" s="4" t="str">
        <f ca="1">IFERROR(__xludf.DUMMYFUNCTION("REGEXREPLACE(F1764,""\D"", """")"),"#VALUE!")</f>
        <v>#VALUE!</v>
      </c>
    </row>
    <row r="2747" spans="1:13" ht="15.75" customHeight="1">
      <c r="A2747" s="1">
        <v>1763</v>
      </c>
      <c r="B2747" s="3">
        <v>1764</v>
      </c>
      <c r="C2747" s="3" t="s">
        <v>5068</v>
      </c>
      <c r="D2747" s="3">
        <v>0.1789685989669984</v>
      </c>
      <c r="E2747" s="3">
        <v>0.60357205788032264</v>
      </c>
      <c r="F2747" s="3">
        <v>0.52134831460674158</v>
      </c>
      <c r="G2747" s="3">
        <v>7.6404494382022473E-2</v>
      </c>
      <c r="H2747" s="3">
        <v>4.9438202247191011E-2</v>
      </c>
      <c r="I2747" s="3">
        <v>0.16629213483146069</v>
      </c>
      <c r="J2747" s="3">
        <v>2.105481223741414E-2</v>
      </c>
      <c r="K2747" s="3">
        <v>48918.199999999582</v>
      </c>
      <c r="L2747" s="3" t="s">
        <v>14511</v>
      </c>
      <c r="M2747" s="4" t="str">
        <f ca="1">IFERROR(__xludf.DUMMYFUNCTION("REGEXREPLACE(F1765,""\D"", """")"),"#VALUE!")</f>
        <v>#VALUE!</v>
      </c>
    </row>
    <row r="2748" spans="1:13" ht="15.75" customHeight="1">
      <c r="A2748" s="1">
        <v>1766</v>
      </c>
      <c r="B2748" s="3">
        <v>1767</v>
      </c>
      <c r="C2748" s="3" t="s">
        <v>5076</v>
      </c>
      <c r="D2748" s="3">
        <v>0.35214432154574993</v>
      </c>
      <c r="E2748" s="3">
        <v>0.67378726459630933</v>
      </c>
      <c r="F2748" s="3">
        <v>0.50847457627118642</v>
      </c>
      <c r="G2748" s="3">
        <v>0.10169491525423729</v>
      </c>
      <c r="H2748" s="3">
        <v>1.6949152542372881E-2</v>
      </c>
      <c r="I2748" s="3">
        <v>0.15254237288135589</v>
      </c>
      <c r="J2748" s="3">
        <v>2.4307130902152412E-2</v>
      </c>
      <c r="K2748" s="3">
        <v>6470.0000000000018</v>
      </c>
      <c r="L2748" s="3" t="s">
        <v>14514</v>
      </c>
      <c r="M2748" s="4" t="str">
        <f ca="1">IFERROR(__xludf.DUMMYFUNCTION("REGEXREPLACE(F1768,""\D"", """")"),"#VALUE!")</f>
        <v>#VALUE!</v>
      </c>
    </row>
    <row r="2749" spans="1:13" ht="15.75" customHeight="1">
      <c r="A2749" s="1">
        <v>1768</v>
      </c>
      <c r="B2749" s="3">
        <v>1769</v>
      </c>
      <c r="C2749" s="3" t="s">
        <v>5081</v>
      </c>
      <c r="D2749" s="3">
        <v>0.23734455094087009</v>
      </c>
      <c r="E2749" s="3">
        <v>0.26194818053633567</v>
      </c>
      <c r="F2749" s="3">
        <v>0.56074766355140182</v>
      </c>
      <c r="G2749" s="3">
        <v>9.3457943925233641E-2</v>
      </c>
      <c r="H2749" s="3">
        <v>0.1214953271028037</v>
      </c>
      <c r="I2749" s="3">
        <v>0.25233644859813081</v>
      </c>
      <c r="J2749" s="3">
        <v>4.4661253349588002E-2</v>
      </c>
      <c r="K2749" s="3">
        <v>11939.800000000019</v>
      </c>
      <c r="L2749" s="3" t="s">
        <v>14516</v>
      </c>
      <c r="M2749" s="4" t="str">
        <f ca="1">IFERROR(__xludf.DUMMYFUNCTION("REGEXREPLACE(F1770,""\D"", """")"),"#VALUE!")</f>
        <v>#VALUE!</v>
      </c>
    </row>
    <row r="2750" spans="1:13" ht="15.75" customHeight="1">
      <c r="A2750" s="1">
        <v>1769</v>
      </c>
      <c r="B2750" s="3">
        <v>1770</v>
      </c>
      <c r="C2750" s="3" t="s">
        <v>5083</v>
      </c>
      <c r="D2750" s="3">
        <v>0.17840623769349101</v>
      </c>
      <c r="E2750" s="3">
        <v>0.73243668386564742</v>
      </c>
      <c r="F2750" s="3">
        <v>0.48979591836734693</v>
      </c>
      <c r="G2750" s="3">
        <v>4.9886621315192753E-2</v>
      </c>
      <c r="H2750" s="3">
        <v>4.0816326530612242E-2</v>
      </c>
      <c r="I2750" s="3">
        <v>0.13151927437641719</v>
      </c>
      <c r="J2750" s="3">
        <v>1.487045847855761E-2</v>
      </c>
      <c r="K2750" s="3">
        <v>47833.299999999581</v>
      </c>
      <c r="L2750" s="3" t="s">
        <v>14517</v>
      </c>
      <c r="M2750" s="4" t="str">
        <f ca="1">IFERROR(__xludf.DUMMYFUNCTION("REGEXREPLACE(F1771,""\D"", """")"),"#VALUE!")</f>
        <v>#VALUE!</v>
      </c>
    </row>
    <row r="2751" spans="1:13" ht="15.75" customHeight="1">
      <c r="A2751" s="1">
        <v>1770</v>
      </c>
      <c r="B2751" s="3">
        <v>1771</v>
      </c>
      <c r="C2751" s="3" t="s">
        <v>5085</v>
      </c>
      <c r="D2751" s="3">
        <v>0.14964302877120739</v>
      </c>
      <c r="E2751" s="3">
        <v>0.29717202711683682</v>
      </c>
      <c r="F2751" s="3">
        <v>0.56263269639065816</v>
      </c>
      <c r="G2751" s="3">
        <v>6.3694267515923567E-2</v>
      </c>
      <c r="H2751" s="3">
        <v>0.12738853503184711</v>
      </c>
      <c r="I2751" s="3">
        <v>0.2208067940552017</v>
      </c>
      <c r="J2751" s="3">
        <v>2.657452037945434E-2</v>
      </c>
      <c r="K2751" s="3">
        <v>52618.399999999543</v>
      </c>
      <c r="L2751" s="3" t="s">
        <v>14518</v>
      </c>
      <c r="M2751" s="4" t="str">
        <f ca="1">IFERROR(__xludf.DUMMYFUNCTION("REGEXREPLACE(F1772,""\D"", """")"),"#VALUE!")</f>
        <v>#VALUE!</v>
      </c>
    </row>
    <row r="2752" spans="1:13" ht="15.75" customHeight="1">
      <c r="A2752" s="1">
        <v>1772</v>
      </c>
      <c r="B2752" s="3">
        <v>1773</v>
      </c>
      <c r="C2752" s="3" t="s">
        <v>5090</v>
      </c>
      <c r="D2752" s="3">
        <v>0.1387863845843447</v>
      </c>
      <c r="E2752" s="3">
        <v>0.50515996177899358</v>
      </c>
      <c r="F2752" s="3">
        <v>0.48695652173913051</v>
      </c>
      <c r="G2752" s="3">
        <v>9.5652173913043481E-2</v>
      </c>
      <c r="H2752" s="3">
        <v>6.9565217391304349E-2</v>
      </c>
      <c r="I2752" s="3">
        <v>0.2</v>
      </c>
      <c r="J2752" s="3">
        <v>1.9216153329949311E-2</v>
      </c>
      <c r="K2752" s="3">
        <v>12726.70000000003</v>
      </c>
      <c r="L2752" s="3" t="s">
        <v>14520</v>
      </c>
      <c r="M2752" s="4" t="str">
        <f ca="1">IFERROR(__xludf.DUMMYFUNCTION("REGEXREPLACE(F1774,""\D"", """")"),"#VALUE!")</f>
        <v>#VALUE!</v>
      </c>
    </row>
    <row r="2753" spans="1:13" ht="15.75" customHeight="1">
      <c r="A2753" s="1">
        <v>1776</v>
      </c>
      <c r="B2753" s="3">
        <v>1777</v>
      </c>
      <c r="C2753" s="3" t="s">
        <v>5100</v>
      </c>
      <c r="D2753" s="3">
        <v>0.16944760735161821</v>
      </c>
      <c r="E2753" s="3">
        <v>0.76065361668652753</v>
      </c>
      <c r="F2753" s="3">
        <v>0.513715710723192</v>
      </c>
      <c r="G2753" s="3">
        <v>5.4862842892768077E-2</v>
      </c>
      <c r="H2753" s="3">
        <v>3.2418952618453872E-2</v>
      </c>
      <c r="I2753" s="3">
        <v>0.1396508728179551</v>
      </c>
      <c r="J2753" s="3">
        <v>1.3275626893435919E-2</v>
      </c>
      <c r="K2753" s="3">
        <v>42786.599999999693</v>
      </c>
      <c r="L2753" s="3" t="s">
        <v>14524</v>
      </c>
      <c r="M2753" s="4" t="str">
        <f ca="1">IFERROR(__xludf.DUMMYFUNCTION("REGEXREPLACE(F1778,""\D"", """")"),"#VALUE!")</f>
        <v>#VALUE!</v>
      </c>
    </row>
    <row r="2754" spans="1:13" ht="15.75" customHeight="1">
      <c r="A2754" s="1">
        <v>1777</v>
      </c>
      <c r="B2754" s="3">
        <v>1778</v>
      </c>
      <c r="C2754" s="3" t="s">
        <v>5102</v>
      </c>
      <c r="D2754" s="3">
        <v>0.1667724545832244</v>
      </c>
      <c r="E2754" s="3">
        <v>0.81134039333833141</v>
      </c>
      <c r="F2754" s="3">
        <v>0.51985559566786999</v>
      </c>
      <c r="G2754" s="3">
        <v>6.8592057761732855E-2</v>
      </c>
      <c r="H2754" s="3">
        <v>2.8880866425992781E-2</v>
      </c>
      <c r="I2754" s="3">
        <v>0.1227436823104693</v>
      </c>
      <c r="J2754" s="3">
        <v>1.3863644049854761E-2</v>
      </c>
      <c r="K2754" s="3">
        <v>29530.099999999959</v>
      </c>
      <c r="L2754" s="3" t="s">
        <v>14525</v>
      </c>
      <c r="M2754" s="4" t="str">
        <f ca="1">IFERROR(__xludf.DUMMYFUNCTION("REGEXREPLACE(F1779,""\D"", """")"),"#VALUE!")</f>
        <v>#VALUE!</v>
      </c>
    </row>
    <row r="2755" spans="1:13" ht="15.75" customHeight="1">
      <c r="A2755" s="1">
        <v>1778</v>
      </c>
      <c r="B2755" s="3">
        <v>1779</v>
      </c>
      <c r="C2755" s="3" t="s">
        <v>5104</v>
      </c>
      <c r="D2755" s="3">
        <v>0.15324189162537061</v>
      </c>
      <c r="E2755" s="3">
        <v>0.23169953444919769</v>
      </c>
      <c r="F2755" s="3">
        <v>0.58108108108108103</v>
      </c>
      <c r="G2755" s="3">
        <v>0.1148648648648649</v>
      </c>
      <c r="H2755" s="3">
        <v>0.1013513513513514</v>
      </c>
      <c r="I2755" s="3">
        <v>0.27027027027027029</v>
      </c>
      <c r="J2755" s="3">
        <v>3.0328811324377189E-2</v>
      </c>
      <c r="K2755" s="3">
        <v>16771.000000000029</v>
      </c>
      <c r="L2755" s="3" t="s">
        <v>14526</v>
      </c>
      <c r="M2755" s="4" t="str">
        <f ca="1">IFERROR(__xludf.DUMMYFUNCTION("REGEXREPLACE(F1780,""\D"", """")"),"#VALUE!")</f>
        <v>#VALUE!</v>
      </c>
    </row>
    <row r="2756" spans="1:13" ht="15.75" customHeight="1">
      <c r="A2756" s="1">
        <v>1779</v>
      </c>
      <c r="B2756" s="3">
        <v>1780</v>
      </c>
      <c r="C2756" s="3" t="s">
        <v>5106</v>
      </c>
      <c r="D2756" s="3">
        <v>0.1897628593315776</v>
      </c>
      <c r="E2756" s="3">
        <v>0.24469072780413401</v>
      </c>
      <c r="F2756" s="3">
        <v>0.6</v>
      </c>
      <c r="G2756" s="3">
        <v>0.1</v>
      </c>
      <c r="H2756" s="3">
        <v>0.16666666666666671</v>
      </c>
      <c r="I2756" s="3">
        <v>0.28333333333333333</v>
      </c>
      <c r="J2756" s="3">
        <v>4.0809283309283337E-2</v>
      </c>
      <c r="K2756" s="3">
        <v>7094.2999999999993</v>
      </c>
      <c r="L2756" s="3" t="s">
        <v>14527</v>
      </c>
      <c r="M2756" s="4" t="str">
        <f ca="1">IFERROR(__xludf.DUMMYFUNCTION("REGEXREPLACE(F1781,""\D"", """")"),"#VALUE!")</f>
        <v>#VALUE!</v>
      </c>
    </row>
    <row r="2757" spans="1:13" ht="15.75" customHeight="1">
      <c r="A2757" s="1">
        <v>1781</v>
      </c>
      <c r="B2757" s="3">
        <v>1782</v>
      </c>
      <c r="C2757" s="3" t="s">
        <v>5111</v>
      </c>
      <c r="D2757" s="3">
        <v>0.16455058664596489</v>
      </c>
      <c r="E2757" s="3">
        <v>0.1222305409813798</v>
      </c>
      <c r="F2757" s="3">
        <v>0.57553956834532372</v>
      </c>
      <c r="G2757" s="3">
        <v>0.1151079136690648</v>
      </c>
      <c r="H2757" s="3">
        <v>0.12949640287769781</v>
      </c>
      <c r="I2757" s="3">
        <v>0.29496402877697842</v>
      </c>
      <c r="J2757" s="3">
        <v>3.7188723222482248E-2</v>
      </c>
      <c r="K2757" s="3">
        <v>15515.400000000031</v>
      </c>
      <c r="L2757" s="3" t="s">
        <v>14529</v>
      </c>
      <c r="M2757" s="4" t="str">
        <f ca="1">IFERROR(__xludf.DUMMYFUNCTION("REGEXREPLACE(F1783,""\D"", """")"),"#VALUE!")</f>
        <v>#VALUE!</v>
      </c>
    </row>
    <row r="2758" spans="1:13" ht="15.75" customHeight="1">
      <c r="A2758" s="1">
        <v>1782</v>
      </c>
      <c r="B2758" s="3">
        <v>1783</v>
      </c>
      <c r="C2758" s="3" t="s">
        <v>5113</v>
      </c>
      <c r="D2758" s="3">
        <v>0.1659931410301195</v>
      </c>
      <c r="E2758" s="3">
        <v>0.19337922967887569</v>
      </c>
      <c r="F2758" s="3">
        <v>0.61928934010152281</v>
      </c>
      <c r="G2758" s="3">
        <v>0.10152284263959389</v>
      </c>
      <c r="H2758" s="3">
        <v>0.116751269035533</v>
      </c>
      <c r="I2758" s="3">
        <v>0.26395939086294418</v>
      </c>
      <c r="J2758" s="3">
        <v>3.3943461587411537E-2</v>
      </c>
      <c r="K2758" s="3">
        <v>21292.400000000009</v>
      </c>
      <c r="L2758" s="3" t="s">
        <v>14530</v>
      </c>
      <c r="M2758" s="4" t="str">
        <f ca="1">IFERROR(__xludf.DUMMYFUNCTION("REGEXREPLACE(F1784,""\D"", """")"),"#VALUE!")</f>
        <v>#VALUE!</v>
      </c>
    </row>
    <row r="2759" spans="1:13" ht="15.75" customHeight="1">
      <c r="A2759" s="1">
        <v>1783</v>
      </c>
      <c r="B2759" s="3">
        <v>1784</v>
      </c>
      <c r="C2759" s="3" t="s">
        <v>5116</v>
      </c>
      <c r="D2759" s="3">
        <v>0.1720729776972395</v>
      </c>
      <c r="E2759" s="3">
        <v>0.42468841507935778</v>
      </c>
      <c r="F2759" s="3">
        <v>0.56087824351297411</v>
      </c>
      <c r="G2759" s="3">
        <v>8.3832335329341312E-2</v>
      </c>
      <c r="H2759" s="3">
        <v>7.7844311377245512E-2</v>
      </c>
      <c r="I2759" s="3">
        <v>0.20159680638722549</v>
      </c>
      <c r="J2759" s="3">
        <v>2.6831387403794881E-2</v>
      </c>
      <c r="K2759" s="3">
        <v>55796.899999999463</v>
      </c>
      <c r="L2759" s="3" t="s">
        <v>14531</v>
      </c>
      <c r="M2759" s="4" t="str">
        <f ca="1">IFERROR(__xludf.DUMMYFUNCTION("REGEXREPLACE(F1785,""\D"", """")"),"#VALUE!")</f>
        <v>#VALUE!</v>
      </c>
    </row>
    <row r="2760" spans="1:13" ht="15.75" customHeight="1">
      <c r="A2760" s="1">
        <v>1784</v>
      </c>
      <c r="B2760" s="3">
        <v>1785</v>
      </c>
      <c r="C2760" s="3" t="s">
        <v>5119</v>
      </c>
      <c r="D2760" s="3">
        <v>0.14522110909794991</v>
      </c>
      <c r="E2760" s="3">
        <v>0.64424760517967139</v>
      </c>
      <c r="F2760" s="3">
        <v>0.52981651376146788</v>
      </c>
      <c r="G2760" s="3">
        <v>6.6513761467889912E-2</v>
      </c>
      <c r="H2760" s="3">
        <v>5.0458715596330278E-2</v>
      </c>
      <c r="I2760" s="3">
        <v>0.15137614678899081</v>
      </c>
      <c r="J2760" s="3">
        <v>1.5896089242057671E-2</v>
      </c>
      <c r="K2760" s="3">
        <v>47680.299999999603</v>
      </c>
      <c r="L2760" s="3" t="s">
        <v>14532</v>
      </c>
      <c r="M2760" s="4" t="str">
        <f ca="1">IFERROR(__xludf.DUMMYFUNCTION("REGEXREPLACE(F1786,""\D"", """")"),"#VALUE!")</f>
        <v>#VALUE!</v>
      </c>
    </row>
    <row r="2761" spans="1:13" ht="15.75" customHeight="1">
      <c r="A2761" s="1">
        <v>1785</v>
      </c>
      <c r="B2761" s="3">
        <v>1786</v>
      </c>
      <c r="C2761" s="3" t="s">
        <v>5121</v>
      </c>
      <c r="D2761" s="3">
        <v>0.23569976014559599</v>
      </c>
      <c r="E2761" s="3">
        <v>0.60821258996730287</v>
      </c>
      <c r="F2761" s="3">
        <v>0.52267818574514036</v>
      </c>
      <c r="G2761" s="3">
        <v>8.2073434125269976E-2</v>
      </c>
      <c r="H2761" s="3">
        <v>6.6954643628509725E-2</v>
      </c>
      <c r="I2761" s="3">
        <v>0.17062634989200859</v>
      </c>
      <c r="J2761" s="3">
        <v>3.3540139141929833E-2</v>
      </c>
      <c r="K2761" s="3">
        <v>50667.299999999523</v>
      </c>
      <c r="L2761" s="3" t="s">
        <v>14533</v>
      </c>
      <c r="M2761" s="4" t="str">
        <f ca="1">IFERROR(__xludf.DUMMYFUNCTION("REGEXREPLACE(F1787,""\D"", """")"),"#VALUE!")</f>
        <v>#VALUE!</v>
      </c>
    </row>
    <row r="2762" spans="1:13" ht="15.75" customHeight="1">
      <c r="A2762" s="1">
        <v>1786</v>
      </c>
      <c r="B2762" s="3">
        <v>1787</v>
      </c>
      <c r="C2762" s="3" t="s">
        <v>5124</v>
      </c>
      <c r="D2762" s="3">
        <v>0.1249870173434087</v>
      </c>
      <c r="E2762" s="3">
        <v>0.2251687150156603</v>
      </c>
      <c r="F2762" s="3">
        <v>0.61377245508982037</v>
      </c>
      <c r="G2762" s="3">
        <v>0.1077844311377246</v>
      </c>
      <c r="H2762" s="3">
        <v>9.880239520958084E-2</v>
      </c>
      <c r="I2762" s="3">
        <v>0.26646706586826352</v>
      </c>
      <c r="J2762" s="3">
        <v>2.4808250700120309E-2</v>
      </c>
      <c r="K2762" s="3">
        <v>37563.199999999801</v>
      </c>
      <c r="L2762" s="3" t="s">
        <v>14534</v>
      </c>
      <c r="M2762" s="4" t="str">
        <f ca="1">IFERROR(__xludf.DUMMYFUNCTION("REGEXREPLACE(F1788,""\D"", """")"),"#VALUE!")</f>
        <v>#VALUE!</v>
      </c>
    </row>
    <row r="2763" spans="1:13" ht="15.75" customHeight="1">
      <c r="A2763" s="1">
        <v>1787</v>
      </c>
      <c r="B2763" s="3">
        <v>1788</v>
      </c>
      <c r="C2763" s="3" t="s">
        <v>5127</v>
      </c>
      <c r="D2763" s="3">
        <v>0.2425622104719232</v>
      </c>
      <c r="E2763" s="3">
        <v>0.27605952753913793</v>
      </c>
      <c r="F2763" s="3">
        <v>0.55333333333333334</v>
      </c>
      <c r="G2763" s="3">
        <v>0.1066666666666667</v>
      </c>
      <c r="H2763" s="3">
        <v>0.12</v>
      </c>
      <c r="I2763" s="3">
        <v>0.28000000000000003</v>
      </c>
      <c r="J2763" s="3">
        <v>5.0682143694637041E-2</v>
      </c>
      <c r="K2763" s="3">
        <v>17422.800000000028</v>
      </c>
      <c r="L2763" s="3" t="s">
        <v>14535</v>
      </c>
      <c r="M2763" s="4" t="str">
        <f ca="1">IFERROR(__xludf.DUMMYFUNCTION("REGEXREPLACE(F1789,""\D"", """")"),"#VALUE!")</f>
        <v>#VALUE!</v>
      </c>
    </row>
    <row r="2764" spans="1:13" ht="15.75" customHeight="1">
      <c r="A2764" s="1">
        <v>1789</v>
      </c>
      <c r="B2764" s="3">
        <v>1790</v>
      </c>
      <c r="C2764" s="3" t="s">
        <v>5132</v>
      </c>
      <c r="D2764" s="3">
        <v>0.12571863344181189</v>
      </c>
      <c r="E2764" s="3">
        <v>8.5308483535492599E-2</v>
      </c>
      <c r="F2764" s="3">
        <v>0.5714285714285714</v>
      </c>
      <c r="G2764" s="3">
        <v>0.126984126984127</v>
      </c>
      <c r="H2764" s="3">
        <v>0.16666666666666671</v>
      </c>
      <c r="I2764" s="3">
        <v>0.32539682539682541</v>
      </c>
      <c r="J2764" s="3">
        <v>3.4209298836058888E-2</v>
      </c>
      <c r="K2764" s="3">
        <v>15104.600000000029</v>
      </c>
      <c r="L2764" s="3" t="s">
        <v>14537</v>
      </c>
      <c r="M2764" s="4" t="str">
        <f ca="1">IFERROR(__xludf.DUMMYFUNCTION("REGEXREPLACE(F1791,""\D"", """")"),"#VALUE!")</f>
        <v>#VALUE!</v>
      </c>
    </row>
    <row r="2765" spans="1:13" ht="15.75" customHeight="1">
      <c r="A2765" s="1">
        <v>1791</v>
      </c>
      <c r="B2765" s="3">
        <v>1792</v>
      </c>
      <c r="C2765" s="3" t="s">
        <v>5137</v>
      </c>
      <c r="D2765" s="3">
        <v>0.1584132311922441</v>
      </c>
      <c r="E2765" s="3">
        <v>5.5117997290621848E-2</v>
      </c>
      <c r="F2765" s="3">
        <v>0.56976744186046513</v>
      </c>
      <c r="G2765" s="3">
        <v>0.186046511627907</v>
      </c>
      <c r="H2765" s="3">
        <v>0.15116279069767441</v>
      </c>
      <c r="I2765" s="3">
        <v>0.37209302325581389</v>
      </c>
      <c r="J2765" s="3">
        <v>4.9071465593268283E-2</v>
      </c>
      <c r="K2765" s="3">
        <v>10557.40000000002</v>
      </c>
      <c r="L2765" s="3" t="s">
        <v>14539</v>
      </c>
      <c r="M2765" s="4" t="str">
        <f ca="1">IFERROR(__xludf.DUMMYFUNCTION("REGEXREPLACE(F1793,""\D"", """")"),"#VALUE!")</f>
        <v>#VALUE!</v>
      </c>
    </row>
    <row r="2766" spans="1:13" ht="15.75" customHeight="1">
      <c r="A2766" s="1">
        <v>1792</v>
      </c>
      <c r="B2766" s="3">
        <v>1793</v>
      </c>
      <c r="C2766" s="3" t="s">
        <v>5139</v>
      </c>
      <c r="D2766" s="3">
        <v>0.18118271382620149</v>
      </c>
      <c r="E2766" s="3">
        <v>1</v>
      </c>
      <c r="F2766" s="3">
        <v>0.51724137931034486</v>
      </c>
      <c r="G2766" s="3">
        <v>4.6798029556650238E-2</v>
      </c>
      <c r="H2766" s="3">
        <v>2.7093596059113299E-2</v>
      </c>
      <c r="I2766" s="3">
        <v>9.8522167487684734E-2</v>
      </c>
      <c r="J2766" s="3">
        <v>1.180101074852437E-2</v>
      </c>
      <c r="K2766" s="3">
        <v>42707.899999999681</v>
      </c>
      <c r="L2766" s="3" t="s">
        <v>14540</v>
      </c>
      <c r="M2766" s="4" t="str">
        <f ca="1">IFERROR(__xludf.DUMMYFUNCTION("REGEXREPLACE(F1794,""\D"", """")"),"#VALUE!")</f>
        <v>#VALUE!</v>
      </c>
    </row>
    <row r="2767" spans="1:13" ht="15.75" customHeight="1">
      <c r="A2767" s="1">
        <v>1793</v>
      </c>
      <c r="B2767" s="3">
        <v>1794</v>
      </c>
      <c r="C2767" s="3" t="s">
        <v>5141</v>
      </c>
      <c r="D2767" s="3">
        <v>0.2325658841651666</v>
      </c>
      <c r="E2767" s="3">
        <v>0.348586201655533</v>
      </c>
      <c r="F2767" s="3">
        <v>0.69607843137254899</v>
      </c>
      <c r="G2767" s="3">
        <v>0.10784313725490199</v>
      </c>
      <c r="H2767" s="3">
        <v>8.8235294117647065E-2</v>
      </c>
      <c r="I2767" s="3">
        <v>0.2254901960784314</v>
      </c>
      <c r="J2767" s="3">
        <v>3.9061916930372982E-2</v>
      </c>
      <c r="K2767" s="3">
        <v>10630.300000000019</v>
      </c>
      <c r="L2767" s="3" t="s">
        <v>14541</v>
      </c>
      <c r="M2767" s="4" t="str">
        <f ca="1">IFERROR(__xludf.DUMMYFUNCTION("REGEXREPLACE(F1795,""\D"", """")"),"#VALUE!")</f>
        <v>#VALUE!</v>
      </c>
    </row>
    <row r="2768" spans="1:13" ht="15.75" customHeight="1">
      <c r="A2768" s="1">
        <v>1794</v>
      </c>
      <c r="B2768" s="3">
        <v>1795</v>
      </c>
      <c r="C2768" s="3" t="s">
        <v>5144</v>
      </c>
      <c r="D2768" s="3">
        <v>0.12927964592543201</v>
      </c>
      <c r="E2768" s="3">
        <v>0.217951745955271</v>
      </c>
      <c r="F2768" s="3">
        <v>0.59638554216867468</v>
      </c>
      <c r="G2768" s="3">
        <v>0.1144578313253012</v>
      </c>
      <c r="H2768" s="3">
        <v>0.11746987951807231</v>
      </c>
      <c r="I2768" s="3">
        <v>0.26204819277108432</v>
      </c>
      <c r="J2768" s="3">
        <v>2.8993843156378641E-2</v>
      </c>
      <c r="K2768" s="3">
        <v>37034.499999999811</v>
      </c>
      <c r="L2768" s="3" t="s">
        <v>14542</v>
      </c>
      <c r="M2768" s="4" t="str">
        <f ca="1">IFERROR(__xludf.DUMMYFUNCTION("REGEXREPLACE(F1796,""\D"", """")"),"#VALUE!")</f>
        <v>#VALUE!</v>
      </c>
    </row>
    <row r="2769" spans="1:13" ht="15.75" customHeight="1">
      <c r="A2769" s="1">
        <v>1795</v>
      </c>
      <c r="B2769" s="3">
        <v>1796</v>
      </c>
      <c r="C2769" s="3" t="s">
        <v>5146</v>
      </c>
      <c r="D2769" s="3">
        <v>0.27332929690456381</v>
      </c>
      <c r="E2769" s="3">
        <v>0.193236730941938</v>
      </c>
      <c r="F2769" s="3">
        <v>0.55555555555555558</v>
      </c>
      <c r="G2769" s="3">
        <v>0.1111111111111111</v>
      </c>
      <c r="H2769" s="3">
        <v>6.6666666666666666E-2</v>
      </c>
      <c r="I2769" s="3">
        <v>0.24444444444444441</v>
      </c>
      <c r="J2769" s="3">
        <v>2.9905525444143339E-2</v>
      </c>
      <c r="K2769" s="3">
        <v>5160.6000000000004</v>
      </c>
      <c r="L2769" s="3" t="s">
        <v>14543</v>
      </c>
      <c r="M2769" s="4" t="str">
        <f ca="1">IFERROR(__xludf.DUMMYFUNCTION("REGEXREPLACE(F1797,""\D"", """")"),"#VALUE!")</f>
        <v>#VALUE!</v>
      </c>
    </row>
    <row r="2770" spans="1:13" ht="15.75" customHeight="1">
      <c r="A2770" s="1">
        <v>1796</v>
      </c>
      <c r="B2770" s="3">
        <v>1797</v>
      </c>
      <c r="C2770" s="3" t="s">
        <v>5148</v>
      </c>
      <c r="D2770" s="3">
        <v>0.2255355534011653</v>
      </c>
      <c r="E2770" s="3">
        <v>0.42768488579357811</v>
      </c>
      <c r="F2770" s="3">
        <v>0.66428571428571426</v>
      </c>
      <c r="G2770" s="3">
        <v>8.5714285714285715E-2</v>
      </c>
      <c r="H2770" s="3">
        <v>7.857142857142857E-2</v>
      </c>
      <c r="I2770" s="3">
        <v>0.1785714285714286</v>
      </c>
      <c r="J2770" s="3">
        <v>3.2357738316789203E-2</v>
      </c>
      <c r="K2770" s="3">
        <v>14922.200000000021</v>
      </c>
      <c r="L2770" s="3" t="s">
        <v>14544</v>
      </c>
      <c r="M2770" s="4" t="str">
        <f ca="1">IFERROR(__xludf.DUMMYFUNCTION("REGEXREPLACE(F1798,""\D"", """")"),"#VALUE!")</f>
        <v>#VALUE!</v>
      </c>
    </row>
    <row r="2771" spans="1:13" ht="15.75" customHeight="1">
      <c r="A2771" s="1">
        <v>1797</v>
      </c>
      <c r="B2771" s="3">
        <v>1798</v>
      </c>
      <c r="C2771" s="3" t="s">
        <v>5151</v>
      </c>
      <c r="D2771" s="3">
        <v>0.1877118000036917</v>
      </c>
      <c r="E2771" s="3">
        <v>0.18813364599962909</v>
      </c>
      <c r="F2771" s="3">
        <v>0.63291139240506333</v>
      </c>
      <c r="G2771" s="3">
        <v>9.9156118143459912E-2</v>
      </c>
      <c r="H2771" s="3">
        <v>0.1118143459915612</v>
      </c>
      <c r="I2771" s="3">
        <v>0.26160337552742619</v>
      </c>
      <c r="J2771" s="3">
        <v>3.8503376466662728E-2</v>
      </c>
      <c r="K2771" s="3">
        <v>51737.599999999497</v>
      </c>
      <c r="L2771" s="3" t="s">
        <v>14545</v>
      </c>
      <c r="M2771" s="4" t="str">
        <f ca="1">IFERROR(__xludf.DUMMYFUNCTION("REGEXREPLACE(F1799,""\D"", """")"),"#VALUE!")</f>
        <v>#VALUE!</v>
      </c>
    </row>
    <row r="2772" spans="1:13" ht="15.75" customHeight="1">
      <c r="A2772" s="1">
        <v>1798</v>
      </c>
      <c r="B2772" s="3">
        <v>1799</v>
      </c>
      <c r="C2772" s="3" t="s">
        <v>5154</v>
      </c>
      <c r="D2772" s="3">
        <v>0.18225169966233251</v>
      </c>
      <c r="E2772" s="3">
        <v>0.30147541516466692</v>
      </c>
      <c r="F2772" s="3">
        <v>0.62452107279693492</v>
      </c>
      <c r="G2772" s="3">
        <v>9.5785440613026823E-2</v>
      </c>
      <c r="H2772" s="3">
        <v>0.1111111111111111</v>
      </c>
      <c r="I2772" s="3">
        <v>0.2490421455938697</v>
      </c>
      <c r="J2772" s="3">
        <v>3.5763112884126147E-2</v>
      </c>
      <c r="K2772" s="3">
        <v>28108.29999999997</v>
      </c>
      <c r="L2772" s="3" t="s">
        <v>14546</v>
      </c>
      <c r="M2772" s="4" t="str">
        <f ca="1">IFERROR(__xludf.DUMMYFUNCTION("REGEXREPLACE(F1800,""\D"", """")"),"#VALUE!")</f>
        <v>#VALUE!</v>
      </c>
    </row>
    <row r="2773" spans="1:13" ht="15.75" customHeight="1">
      <c r="A2773" s="1">
        <v>1799</v>
      </c>
      <c r="B2773" s="3">
        <v>1800</v>
      </c>
      <c r="C2773" s="3" t="s">
        <v>5157</v>
      </c>
      <c r="D2773" s="3">
        <v>0.16077431657900959</v>
      </c>
      <c r="E2773" s="3">
        <v>0.23888058348539001</v>
      </c>
      <c r="F2773" s="3">
        <v>0.63529411764705879</v>
      </c>
      <c r="G2773" s="3">
        <v>9.8039215686274508E-2</v>
      </c>
      <c r="H2773" s="3">
        <v>9.8039215686274508E-2</v>
      </c>
      <c r="I2773" s="3">
        <v>0.23529411764705879</v>
      </c>
      <c r="J2773" s="3">
        <v>2.981548669519456E-2</v>
      </c>
      <c r="K2773" s="3">
        <v>27214.59999999998</v>
      </c>
      <c r="L2773" s="3" t="s">
        <v>14547</v>
      </c>
      <c r="M2773" s="4" t="str">
        <f ca="1">IFERROR(__xludf.DUMMYFUNCTION("REGEXREPLACE(F1801,""\D"", """")"),"#VALUE!")</f>
        <v>#VALUE!</v>
      </c>
    </row>
    <row r="2774" spans="1:13" ht="15.75" customHeight="1">
      <c r="A2774" s="1">
        <v>1801</v>
      </c>
      <c r="B2774" s="3">
        <v>1802</v>
      </c>
      <c r="C2774" s="3" t="s">
        <v>5163</v>
      </c>
      <c r="D2774" s="3">
        <v>0.1630670833319301</v>
      </c>
      <c r="E2774" s="3">
        <v>0.1778355894491177</v>
      </c>
      <c r="F2774" s="3">
        <v>0.63157894736842102</v>
      </c>
      <c r="G2774" s="3">
        <v>8.1871345029239762E-2</v>
      </c>
      <c r="H2774" s="3">
        <v>0.1111111111111111</v>
      </c>
      <c r="I2774" s="3">
        <v>0.27485380116959057</v>
      </c>
      <c r="J2774" s="3">
        <v>2.8564313546043361E-2</v>
      </c>
      <c r="K2774" s="3">
        <v>18847.500000000018</v>
      </c>
      <c r="L2774" s="3" t="s">
        <v>14549</v>
      </c>
      <c r="M2774" s="4" t="str">
        <f ca="1">IFERROR(__xludf.DUMMYFUNCTION("REGEXREPLACE(F1803,""\D"", """")"),"#VALUE!")</f>
        <v>#VALUE!</v>
      </c>
    </row>
    <row r="2775" spans="1:13" ht="15.75" customHeight="1">
      <c r="A2775" s="1">
        <v>1802</v>
      </c>
      <c r="B2775" s="3">
        <v>1803</v>
      </c>
      <c r="C2775" s="3" t="s">
        <v>5165</v>
      </c>
      <c r="D2775" s="3">
        <v>0.16837257808436551</v>
      </c>
      <c r="E2775" s="3">
        <v>0.1567554560298656</v>
      </c>
      <c r="F2775" s="3">
        <v>0.63709677419354838</v>
      </c>
      <c r="G2775" s="3">
        <v>0.1088709677419355</v>
      </c>
      <c r="H2775" s="3">
        <v>0.15322580645161291</v>
      </c>
      <c r="I2775" s="3">
        <v>0.29032258064516131</v>
      </c>
      <c r="J2775" s="3">
        <v>4.1829014878428619E-2</v>
      </c>
      <c r="K2775" s="3">
        <v>27953.09999999998</v>
      </c>
      <c r="L2775" s="3" t="s">
        <v>14550</v>
      </c>
      <c r="M2775" s="4" t="str">
        <f ca="1">IFERROR(__xludf.DUMMYFUNCTION("REGEXREPLACE(F1804,""\D"", """")"),"#VALUE!")</f>
        <v>#VALUE!</v>
      </c>
    </row>
    <row r="2776" spans="1:13" ht="15.75" customHeight="1">
      <c r="A2776" s="1">
        <v>1803</v>
      </c>
      <c r="B2776" s="3">
        <v>1804</v>
      </c>
      <c r="C2776" s="3" t="s">
        <v>5168</v>
      </c>
      <c r="D2776" s="3">
        <v>0.19300474499087639</v>
      </c>
      <c r="E2776" s="3">
        <v>0.14269755582510429</v>
      </c>
      <c r="F2776" s="3">
        <v>0.65263157894736845</v>
      </c>
      <c r="G2776" s="3">
        <v>0.10526315789473679</v>
      </c>
      <c r="H2776" s="3">
        <v>0.14736842105263159</v>
      </c>
      <c r="I2776" s="3">
        <v>0.30526315789473679</v>
      </c>
      <c r="J2776" s="3">
        <v>4.2912912289387123E-2</v>
      </c>
      <c r="K2776" s="3">
        <v>10890.50000000002</v>
      </c>
      <c r="L2776" s="3" t="s">
        <v>14551</v>
      </c>
      <c r="M2776" s="4" t="str">
        <f ca="1">IFERROR(__xludf.DUMMYFUNCTION("REGEXREPLACE(F1805,""\D"", """")"),"#VALUE!")</f>
        <v>#VALUE!</v>
      </c>
    </row>
    <row r="2777" spans="1:13" ht="15.75" customHeight="1">
      <c r="A2777" s="1">
        <v>1806</v>
      </c>
      <c r="B2777" s="3">
        <v>1807</v>
      </c>
      <c r="C2777" s="3" t="s">
        <v>5177</v>
      </c>
      <c r="D2777" s="3">
        <v>0.17020490791131029</v>
      </c>
      <c r="E2777" s="3">
        <v>0.37510181848199298</v>
      </c>
      <c r="F2777" s="3">
        <v>0.52989130434782605</v>
      </c>
      <c r="G2777" s="3">
        <v>8.4239130434782608E-2</v>
      </c>
      <c r="H2777" s="3">
        <v>7.880434782608696E-2</v>
      </c>
      <c r="I2777" s="3">
        <v>0.20380434782608689</v>
      </c>
      <c r="J2777" s="3">
        <v>2.6424352381230289E-2</v>
      </c>
      <c r="K2777" s="3">
        <v>41280.399999999761</v>
      </c>
      <c r="L2777" s="3" t="s">
        <v>14554</v>
      </c>
      <c r="M2777" s="4" t="str">
        <f ca="1">IFERROR(__xludf.DUMMYFUNCTION("REGEXREPLACE(F1808,""\D"", """")"),"#VALUE!")</f>
        <v>#VALUE!</v>
      </c>
    </row>
    <row r="2778" spans="1:13" ht="15.75" customHeight="1">
      <c r="A2778" s="1">
        <v>1807</v>
      </c>
      <c r="B2778" s="3">
        <v>1808</v>
      </c>
      <c r="C2778" s="3" t="s">
        <v>5180</v>
      </c>
      <c r="D2778" s="3">
        <v>0.15165495792506459</v>
      </c>
      <c r="E2778" s="3">
        <v>0.23338371337757249</v>
      </c>
      <c r="F2778" s="3">
        <v>0.63126252505010017</v>
      </c>
      <c r="G2778" s="3">
        <v>8.8176352705410826E-2</v>
      </c>
      <c r="H2778" s="3">
        <v>0.1042084168336673</v>
      </c>
      <c r="I2778" s="3">
        <v>0.24248496993987981</v>
      </c>
      <c r="J2778" s="3">
        <v>2.827611172792072E-2</v>
      </c>
      <c r="K2778" s="3">
        <v>53565.099999999482</v>
      </c>
      <c r="L2778" s="3" t="s">
        <v>14555</v>
      </c>
      <c r="M2778" s="4" t="str">
        <f ca="1">IFERROR(__xludf.DUMMYFUNCTION("REGEXREPLACE(F1809,""\D"", """")"),"#VALUE!")</f>
        <v>#VALUE!</v>
      </c>
    </row>
    <row r="2779" spans="1:13" ht="15.75" customHeight="1">
      <c r="A2779" s="1">
        <v>1808</v>
      </c>
      <c r="B2779" s="3">
        <v>1809</v>
      </c>
      <c r="C2779" s="3" t="s">
        <v>5183</v>
      </c>
      <c r="D2779" s="3">
        <v>0.17832522493972061</v>
      </c>
      <c r="E2779" s="3">
        <v>0.21502567671685449</v>
      </c>
      <c r="F2779" s="3">
        <v>0.64556962025316456</v>
      </c>
      <c r="G2779" s="3">
        <v>0.120253164556962</v>
      </c>
      <c r="H2779" s="3">
        <v>0.1139240506329114</v>
      </c>
      <c r="I2779" s="3">
        <v>0.26265822784810128</v>
      </c>
      <c r="J2779" s="3">
        <v>4.0319176955991298E-2</v>
      </c>
      <c r="K2779" s="3">
        <v>35779.499999999847</v>
      </c>
      <c r="L2779" s="3" t="s">
        <v>14556</v>
      </c>
      <c r="M2779" s="4" t="str">
        <f ca="1">IFERROR(__xludf.DUMMYFUNCTION("REGEXREPLACE(F1810,""\D"", """")"),"#VALUE!")</f>
        <v>#VALUE!</v>
      </c>
    </row>
    <row r="2780" spans="1:13" ht="15.75" customHeight="1">
      <c r="A2780" s="1">
        <v>1809</v>
      </c>
      <c r="B2780" s="3">
        <v>1810</v>
      </c>
      <c r="C2780" s="3" t="s">
        <v>5185</v>
      </c>
      <c r="D2780" s="3">
        <v>0.19070185692593611</v>
      </c>
      <c r="E2780" s="3">
        <v>0.26416410311311123</v>
      </c>
      <c r="F2780" s="3">
        <v>0.61904761904761907</v>
      </c>
      <c r="G2780" s="3">
        <v>0.1238095238095238</v>
      </c>
      <c r="H2780" s="3">
        <v>8.5714285714285715E-2</v>
      </c>
      <c r="I2780" s="3">
        <v>0.23809523809523811</v>
      </c>
      <c r="J2780" s="3">
        <v>3.4448441746875169E-2</v>
      </c>
      <c r="K2780" s="3">
        <v>11371.10000000002</v>
      </c>
      <c r="L2780" s="3" t="s">
        <v>14557</v>
      </c>
      <c r="M2780" s="4" t="str">
        <f ca="1">IFERROR(__xludf.DUMMYFUNCTION("REGEXREPLACE(F1811,""\D"", """")"),"#VALUE!")</f>
        <v>#VALUE!</v>
      </c>
    </row>
    <row r="2781" spans="1:13" ht="15.75" customHeight="1">
      <c r="A2781" s="1">
        <v>1810</v>
      </c>
      <c r="B2781" s="3">
        <v>1811</v>
      </c>
      <c r="C2781" s="3" t="s">
        <v>5187</v>
      </c>
      <c r="D2781" s="3">
        <v>0.12600238409168121</v>
      </c>
      <c r="E2781" s="3">
        <v>0.27838734463115861</v>
      </c>
      <c r="F2781" s="3">
        <v>0.58730158730158732</v>
      </c>
      <c r="G2781" s="3">
        <v>0.15873015873015869</v>
      </c>
      <c r="H2781" s="3">
        <v>0.126984126984127</v>
      </c>
      <c r="I2781" s="3">
        <v>0.33333333333333331</v>
      </c>
      <c r="J2781" s="3">
        <v>3.0859603382550331E-2</v>
      </c>
      <c r="K2781" s="3">
        <v>6952.1</v>
      </c>
      <c r="L2781" s="3" t="s">
        <v>14558</v>
      </c>
      <c r="M2781" s="4" t="str">
        <f ca="1">IFERROR(__xludf.DUMMYFUNCTION("REGEXREPLACE(F1812,""\D"", """")"),"#VALUE!")</f>
        <v>#VALUE!</v>
      </c>
    </row>
    <row r="2782" spans="1:13" ht="15.75" customHeight="1">
      <c r="A2782" s="1">
        <v>1812</v>
      </c>
      <c r="B2782" s="3">
        <v>1813</v>
      </c>
      <c r="C2782" s="3" t="s">
        <v>5192</v>
      </c>
      <c r="D2782" s="3">
        <v>0.17307646338475469</v>
      </c>
      <c r="E2782" s="3">
        <v>0.21730623237511229</v>
      </c>
      <c r="F2782" s="3">
        <v>0.59270516717325228</v>
      </c>
      <c r="G2782" s="3">
        <v>0.1063829787234043</v>
      </c>
      <c r="H2782" s="3">
        <v>0.1246200607902736</v>
      </c>
      <c r="I2782" s="3">
        <v>0.25531914893617019</v>
      </c>
      <c r="J2782" s="3">
        <v>3.8528593654356048E-2</v>
      </c>
      <c r="K2782" s="3">
        <v>36404.199999999822</v>
      </c>
      <c r="L2782" s="3" t="s">
        <v>14560</v>
      </c>
      <c r="M2782" s="4" t="str">
        <f ca="1">IFERROR(__xludf.DUMMYFUNCTION("REGEXREPLACE(F1814,""\D"", """")"),"#VALUE!")</f>
        <v>#VALUE!</v>
      </c>
    </row>
    <row r="2783" spans="1:13" ht="15.75" customHeight="1">
      <c r="A2783" s="1">
        <v>1813</v>
      </c>
      <c r="B2783" s="3">
        <v>1814</v>
      </c>
      <c r="C2783" s="3" t="s">
        <v>5194</v>
      </c>
      <c r="D2783" s="3">
        <v>0.14642355833182119</v>
      </c>
      <c r="E2783" s="3">
        <v>0.32413606341882562</v>
      </c>
      <c r="F2783" s="3">
        <v>0.58752997601918466</v>
      </c>
      <c r="G2783" s="3">
        <v>8.6330935251798566E-2</v>
      </c>
      <c r="H2783" s="3">
        <v>9.3525179856115109E-2</v>
      </c>
      <c r="I2783" s="3">
        <v>0.2350119904076739</v>
      </c>
      <c r="J2783" s="3">
        <v>2.5348886054130038E-2</v>
      </c>
      <c r="K2783" s="3">
        <v>45888.099999999627</v>
      </c>
      <c r="L2783" s="3" t="s">
        <v>14561</v>
      </c>
      <c r="M2783" s="4" t="str">
        <f ca="1">IFERROR(__xludf.DUMMYFUNCTION("REGEXREPLACE(F1815,""\D"", """")"),"#VALUE!")</f>
        <v>#VALUE!</v>
      </c>
    </row>
    <row r="2784" spans="1:13" ht="15.75" customHeight="1">
      <c r="A2784" s="1">
        <v>1817</v>
      </c>
      <c r="B2784" s="3">
        <v>1818</v>
      </c>
      <c r="C2784" s="3" t="s">
        <v>5207</v>
      </c>
      <c r="D2784" s="3">
        <v>0.15967906307762911</v>
      </c>
      <c r="E2784" s="3">
        <v>0.27929188136560801</v>
      </c>
      <c r="F2784" s="3">
        <v>0.54263565891472865</v>
      </c>
      <c r="G2784" s="3">
        <v>9.3023255813953487E-2</v>
      </c>
      <c r="H2784" s="3">
        <v>0.10852713178294569</v>
      </c>
      <c r="I2784" s="3">
        <v>0.24031007751937991</v>
      </c>
      <c r="J2784" s="3">
        <v>3.044383302143196E-2</v>
      </c>
      <c r="K2784" s="3">
        <v>29508.899999999969</v>
      </c>
      <c r="L2784" s="3" t="s">
        <v>14565</v>
      </c>
      <c r="M2784" s="4" t="str">
        <f ca="1">IFERROR(__xludf.DUMMYFUNCTION("REGEXREPLACE(F1819,""\D"", """")"),"#VALUE!")</f>
        <v>#VALUE!</v>
      </c>
    </row>
    <row r="2785" spans="1:13" ht="15.75" customHeight="1">
      <c r="A2785" s="1">
        <v>1818</v>
      </c>
      <c r="B2785" s="3">
        <v>1819</v>
      </c>
      <c r="C2785" s="3" t="s">
        <v>5210</v>
      </c>
      <c r="D2785" s="3">
        <v>0.16206599927463591</v>
      </c>
      <c r="E2785" s="3">
        <v>0.2494599091261801</v>
      </c>
      <c r="F2785" s="3">
        <v>0.52469135802469136</v>
      </c>
      <c r="G2785" s="3">
        <v>0.15432098765432101</v>
      </c>
      <c r="H2785" s="3">
        <v>9.2592592592592587E-2</v>
      </c>
      <c r="I2785" s="3">
        <v>0.26543209876543211</v>
      </c>
      <c r="J2785" s="3">
        <v>3.6279896729607838E-2</v>
      </c>
      <c r="K2785" s="3">
        <v>19027.500000000018</v>
      </c>
      <c r="L2785" s="3" t="s">
        <v>14566</v>
      </c>
      <c r="M2785" s="4" t="str">
        <f ca="1">IFERROR(__xludf.DUMMYFUNCTION("REGEXREPLACE(F1820,""\D"", """")"),"#VALUE!")</f>
        <v>#VALUE!</v>
      </c>
    </row>
    <row r="2786" spans="1:13" ht="15.75" customHeight="1">
      <c r="A2786" s="1">
        <v>1819</v>
      </c>
      <c r="B2786" s="3">
        <v>1820</v>
      </c>
      <c r="C2786" s="3" t="s">
        <v>5213</v>
      </c>
      <c r="D2786" s="3">
        <v>0.22216976813982611</v>
      </c>
      <c r="E2786" s="3">
        <v>7.6863386238870957E-2</v>
      </c>
      <c r="F2786" s="3">
        <v>0.64912280701754388</v>
      </c>
      <c r="G2786" s="3">
        <v>0.15789473684210531</v>
      </c>
      <c r="H2786" s="3">
        <v>0.19298245614035089</v>
      </c>
      <c r="I2786" s="3">
        <v>0.35087719298245612</v>
      </c>
      <c r="J2786" s="3">
        <v>6.9037881304601992E-2</v>
      </c>
      <c r="K2786" s="3">
        <v>6425.4</v>
      </c>
      <c r="L2786" s="3" t="s">
        <v>14567</v>
      </c>
      <c r="M2786" s="4" t="str">
        <f ca="1">IFERROR(__xludf.DUMMYFUNCTION("REGEXREPLACE(F1821,""\D"", """")"),"#VALUE!")</f>
        <v>#VALUE!</v>
      </c>
    </row>
    <row r="2787" spans="1:13" ht="15.75" customHeight="1">
      <c r="A2787" s="1">
        <v>1820</v>
      </c>
      <c r="B2787" s="3">
        <v>1821</v>
      </c>
      <c r="C2787" s="3" t="s">
        <v>5215</v>
      </c>
      <c r="D2787" s="3">
        <v>0.10901856382618311</v>
      </c>
      <c r="E2787" s="3">
        <v>0.41314063226100162</v>
      </c>
      <c r="F2787" s="3">
        <v>0.66304347826086951</v>
      </c>
      <c r="G2787" s="3">
        <v>0.108695652173913</v>
      </c>
      <c r="H2787" s="3">
        <v>9.7826086956521743E-2</v>
      </c>
      <c r="I2787" s="3">
        <v>0.22826086956521741</v>
      </c>
      <c r="J2787" s="3">
        <v>1.9227611230637869E-2</v>
      </c>
      <c r="K2787" s="3">
        <v>9706.1000000000149</v>
      </c>
      <c r="L2787" s="3" t="s">
        <v>14568</v>
      </c>
      <c r="M2787" s="4" t="str">
        <f ca="1">IFERROR(__xludf.DUMMYFUNCTION("REGEXREPLACE(F1822,""\D"", """")"),"#VALUE!")</f>
        <v>#VALUE!</v>
      </c>
    </row>
    <row r="2788" spans="1:13" ht="15.75" customHeight="1">
      <c r="A2788" s="1">
        <v>1822</v>
      </c>
      <c r="B2788" s="3">
        <v>1823</v>
      </c>
      <c r="C2788" s="3" t="s">
        <v>5221</v>
      </c>
      <c r="D2788" s="3">
        <v>0.31242944143159601</v>
      </c>
      <c r="E2788" s="3">
        <v>1.217222358192712</v>
      </c>
      <c r="F2788" s="3">
        <v>0.49586776859504128</v>
      </c>
      <c r="G2788" s="3">
        <v>5.7851239669421489E-2</v>
      </c>
      <c r="H2788" s="3">
        <v>0</v>
      </c>
      <c r="I2788" s="3">
        <v>7.43801652892562E-2</v>
      </c>
      <c r="J2788" s="3">
        <v>1.2891672435442999E-2</v>
      </c>
      <c r="K2788" s="3">
        <v>12731.000000000029</v>
      </c>
      <c r="L2788" s="3" t="s">
        <v>14570</v>
      </c>
      <c r="M2788" s="4" t="str">
        <f ca="1">IFERROR(__xludf.DUMMYFUNCTION("REGEXREPLACE(F1824,""\D"", """")"),"#VALUE!")</f>
        <v>#VALUE!</v>
      </c>
    </row>
    <row r="2789" spans="1:13" ht="15.75" customHeight="1">
      <c r="A2789" s="1">
        <v>1823</v>
      </c>
      <c r="B2789" s="3">
        <v>1824</v>
      </c>
      <c r="C2789" s="3" t="s">
        <v>5223</v>
      </c>
      <c r="D2789" s="3">
        <v>0.1440352743951758</v>
      </c>
      <c r="E2789" s="3">
        <v>0.52005846747586448</v>
      </c>
      <c r="F2789" s="3">
        <v>0.49643705463182902</v>
      </c>
      <c r="G2789" s="3">
        <v>7.1258907363420429E-2</v>
      </c>
      <c r="H2789" s="3">
        <v>4.5130641330166268E-2</v>
      </c>
      <c r="I2789" s="3">
        <v>0.163895486935867</v>
      </c>
      <c r="J2789" s="3">
        <v>1.5525624243283491E-2</v>
      </c>
      <c r="K2789" s="3">
        <v>45642.59999999962</v>
      </c>
      <c r="L2789" s="3" t="s">
        <v>14571</v>
      </c>
      <c r="M2789" s="4" t="str">
        <f ca="1">IFERROR(__xludf.DUMMYFUNCTION("REGEXREPLACE(F1825,""\D"", """")"),"#VALUE!")</f>
        <v>#VALUE!</v>
      </c>
    </row>
    <row r="2790" spans="1:13" ht="15.75" customHeight="1">
      <c r="A2790" s="1">
        <v>1827</v>
      </c>
      <c r="B2790" s="3">
        <v>1828</v>
      </c>
      <c r="C2790" s="3" t="s">
        <v>5234</v>
      </c>
      <c r="D2790" s="3">
        <v>0.13709046486672261</v>
      </c>
      <c r="E2790" s="3">
        <v>0.1140156639659535</v>
      </c>
      <c r="F2790" s="3">
        <v>0.60087719298245612</v>
      </c>
      <c r="G2790" s="3">
        <v>0.12719298245614041</v>
      </c>
      <c r="H2790" s="3">
        <v>0.14035087719298239</v>
      </c>
      <c r="I2790" s="3">
        <v>0.30701754385964908</v>
      </c>
      <c r="J2790" s="3">
        <v>3.5193433770721691E-2</v>
      </c>
      <c r="K2790" s="3">
        <v>26620.80000000001</v>
      </c>
      <c r="L2790" s="3" t="s">
        <v>14575</v>
      </c>
      <c r="M2790" s="4" t="str">
        <f ca="1">IFERROR(__xludf.DUMMYFUNCTION("REGEXREPLACE(F1829,""\D"", """")"),"#VALUE!")</f>
        <v>#VALUE!</v>
      </c>
    </row>
    <row r="2791" spans="1:13" ht="15.75" customHeight="1">
      <c r="A2791" s="1">
        <v>1828</v>
      </c>
      <c r="B2791" s="3">
        <v>1829</v>
      </c>
      <c r="C2791" s="3" t="s">
        <v>5237</v>
      </c>
      <c r="D2791" s="3">
        <v>0.17758699409953491</v>
      </c>
      <c r="E2791" s="3">
        <v>0.14913603260965569</v>
      </c>
      <c r="F2791" s="3">
        <v>0.57342657342657344</v>
      </c>
      <c r="G2791" s="3">
        <v>0.15384615384615391</v>
      </c>
      <c r="H2791" s="3">
        <v>0.1398601398601399</v>
      </c>
      <c r="I2791" s="3">
        <v>0.32867132867132859</v>
      </c>
      <c r="J2791" s="3">
        <v>4.9235743951607881E-2</v>
      </c>
      <c r="K2791" s="3">
        <v>16122.90000000002</v>
      </c>
      <c r="L2791" s="3" t="s">
        <v>14576</v>
      </c>
      <c r="M2791" s="4" t="str">
        <f ca="1">IFERROR(__xludf.DUMMYFUNCTION("REGEXREPLACE(F1830,""\D"", """")"),"#VALUE!")</f>
        <v>#VALUE!</v>
      </c>
    </row>
    <row r="2792" spans="1:13" ht="15.75" customHeight="1">
      <c r="A2792" s="1">
        <v>1829</v>
      </c>
      <c r="B2792" s="3">
        <v>1830</v>
      </c>
      <c r="C2792" s="3" t="s">
        <v>5239</v>
      </c>
      <c r="D2792" s="3">
        <v>0.21203222475399131</v>
      </c>
      <c r="E2792" s="3">
        <v>0.21915828848418481</v>
      </c>
      <c r="F2792" s="3">
        <v>0.62686567164179108</v>
      </c>
      <c r="G2792" s="3">
        <v>0.1343283582089552</v>
      </c>
      <c r="H2792" s="3">
        <v>0.11940298507462691</v>
      </c>
      <c r="I2792" s="3">
        <v>0.26865671641791039</v>
      </c>
      <c r="J2792" s="3">
        <v>4.5540642717651653E-2</v>
      </c>
      <c r="K2792" s="3">
        <v>7408.7000000000044</v>
      </c>
      <c r="L2792" s="3" t="s">
        <v>14577</v>
      </c>
      <c r="M2792" s="4" t="str">
        <f ca="1">IFERROR(__xludf.DUMMYFUNCTION("REGEXREPLACE(F1831,""\D"", """")"),"#VALUE!")</f>
        <v>#VALUE!</v>
      </c>
    </row>
    <row r="2793" spans="1:13" ht="15.75" customHeight="1">
      <c r="A2793" s="1">
        <v>1830</v>
      </c>
      <c r="B2793" s="3">
        <v>1831</v>
      </c>
      <c r="C2793" s="3" t="s">
        <v>5242</v>
      </c>
      <c r="D2793" s="3">
        <v>0.17428590584310741</v>
      </c>
      <c r="E2793" s="3">
        <v>0.2140881993370306</v>
      </c>
      <c r="F2793" s="3">
        <v>0.62422997946611913</v>
      </c>
      <c r="G2793" s="3">
        <v>8.8295687885010271E-2</v>
      </c>
      <c r="H2793" s="3">
        <v>0.1190965092402464</v>
      </c>
      <c r="I2793" s="3">
        <v>0.25256673511293642</v>
      </c>
      <c r="J2793" s="3">
        <v>3.4872126022536878E-2</v>
      </c>
      <c r="K2793" s="3">
        <v>53231.39999999947</v>
      </c>
      <c r="L2793" s="3" t="s">
        <v>14578</v>
      </c>
      <c r="M2793" s="4" t="str">
        <f ca="1">IFERROR(__xludf.DUMMYFUNCTION("REGEXREPLACE(F1832,""\D"", """")"),"#VALUE!")</f>
        <v>#VALUE!</v>
      </c>
    </row>
    <row r="2794" spans="1:13" ht="15.75" customHeight="1">
      <c r="A2794" s="1">
        <v>1831</v>
      </c>
      <c r="B2794" s="3">
        <v>1832</v>
      </c>
      <c r="C2794" s="3" t="s">
        <v>5245</v>
      </c>
      <c r="D2794" s="3">
        <v>0.18750563928700589</v>
      </c>
      <c r="E2794" s="3">
        <v>0.54184209462493937</v>
      </c>
      <c r="F2794" s="3">
        <v>0.54684095860566451</v>
      </c>
      <c r="G2794" s="3">
        <v>7.1895424836601302E-2</v>
      </c>
      <c r="H2794" s="3">
        <v>6.7538126361655779E-2</v>
      </c>
      <c r="I2794" s="3">
        <v>0.17429193899782139</v>
      </c>
      <c r="J2794" s="3">
        <v>2.493384766759604E-2</v>
      </c>
      <c r="K2794" s="3">
        <v>49390.399999999543</v>
      </c>
      <c r="L2794" s="3" t="s">
        <v>14579</v>
      </c>
      <c r="M2794" s="4" t="str">
        <f ca="1">IFERROR(__xludf.DUMMYFUNCTION("REGEXREPLACE(F1833,""\D"", """")"),"#VALUE!")</f>
        <v>#VALUE!</v>
      </c>
    </row>
    <row r="2795" spans="1:13" ht="15.75" customHeight="1">
      <c r="A2795" s="1">
        <v>1832</v>
      </c>
      <c r="B2795" s="3">
        <v>1833</v>
      </c>
      <c r="C2795" s="3" t="s">
        <v>5248</v>
      </c>
      <c r="D2795" s="3">
        <v>0.15911549357705329</v>
      </c>
      <c r="E2795" s="3">
        <v>0.1963756173965375</v>
      </c>
      <c r="F2795" s="3">
        <v>0.60882352941176465</v>
      </c>
      <c r="G2795" s="3">
        <v>9.1176470588235289E-2</v>
      </c>
      <c r="H2795" s="3">
        <v>0.1117647058823529</v>
      </c>
      <c r="I2795" s="3">
        <v>0.26470588235294118</v>
      </c>
      <c r="J2795" s="3">
        <v>3.0907018076238638E-2</v>
      </c>
      <c r="K2795" s="3">
        <v>36960.799999999792</v>
      </c>
      <c r="L2795" s="3" t="s">
        <v>14580</v>
      </c>
      <c r="M2795" s="4" t="str">
        <f ca="1">IFERROR(__xludf.DUMMYFUNCTION("REGEXREPLACE(F1834,""\D"", """")"),"#VALUE!")</f>
        <v>#VALUE!</v>
      </c>
    </row>
    <row r="2796" spans="1:13" ht="15.75" customHeight="1">
      <c r="A2796" s="1">
        <v>1833</v>
      </c>
      <c r="B2796" s="3">
        <v>1834</v>
      </c>
      <c r="C2796" s="3" t="s">
        <v>5250</v>
      </c>
      <c r="D2796" s="3">
        <v>0.16467105590057271</v>
      </c>
      <c r="E2796" s="3">
        <v>0.1597291171087378</v>
      </c>
      <c r="F2796" s="3">
        <v>0.61386138613861385</v>
      </c>
      <c r="G2796" s="3">
        <v>0.10148514851485151</v>
      </c>
      <c r="H2796" s="3">
        <v>0.12623762376237621</v>
      </c>
      <c r="I2796" s="3">
        <v>0.27970297029702967</v>
      </c>
      <c r="J2796" s="3">
        <v>3.6257765496197553E-2</v>
      </c>
      <c r="K2796" s="3">
        <v>45774.799999999646</v>
      </c>
      <c r="L2796" s="3" t="s">
        <v>14581</v>
      </c>
      <c r="M2796" s="4" t="str">
        <f ca="1">IFERROR(__xludf.DUMMYFUNCTION("REGEXREPLACE(F1835,""\D"", """")"),"#VALUE!")</f>
        <v>#VALUE!</v>
      </c>
    </row>
    <row r="2797" spans="1:13" ht="15.75" customHeight="1">
      <c r="A2797" s="1">
        <v>1835</v>
      </c>
      <c r="B2797" s="3">
        <v>1836</v>
      </c>
      <c r="C2797" s="3" t="s">
        <v>5255</v>
      </c>
      <c r="D2797" s="3">
        <v>0.13963742631120499</v>
      </c>
      <c r="E2797" s="3">
        <v>0.15884826591813059</v>
      </c>
      <c r="F2797" s="3">
        <v>0.58064516129032262</v>
      </c>
      <c r="G2797" s="3">
        <v>0.1290322580645161</v>
      </c>
      <c r="H2797" s="3">
        <v>0.15591397849462371</v>
      </c>
      <c r="I2797" s="3">
        <v>0.30645161290322581</v>
      </c>
      <c r="J2797" s="3">
        <v>3.7842381119482002E-2</v>
      </c>
      <c r="K2797" s="3">
        <v>21826.500000000018</v>
      </c>
      <c r="L2797" s="3" t="s">
        <v>14583</v>
      </c>
      <c r="M2797" s="4" t="str">
        <f ca="1">IFERROR(__xludf.DUMMYFUNCTION("REGEXREPLACE(F1837,""\D"", """")"),"#VALUE!")</f>
        <v>#VALUE!</v>
      </c>
    </row>
    <row r="2798" spans="1:13" ht="15.75" customHeight="1">
      <c r="A2798" s="1">
        <v>1837</v>
      </c>
      <c r="B2798" s="3">
        <v>1838</v>
      </c>
      <c r="C2798" s="3" t="s">
        <v>5260</v>
      </c>
      <c r="D2798" s="3">
        <v>0.20174727857692079</v>
      </c>
      <c r="E2798" s="3">
        <v>0.1902175522515494</v>
      </c>
      <c r="F2798" s="3">
        <v>0.56537102473498235</v>
      </c>
      <c r="G2798" s="3">
        <v>0.1236749116607774</v>
      </c>
      <c r="H2798" s="3">
        <v>0.13780918727915201</v>
      </c>
      <c r="I2798" s="3">
        <v>0.303886925795053</v>
      </c>
      <c r="J2798" s="3">
        <v>5.0956402013657712E-2</v>
      </c>
      <c r="K2798" s="3">
        <v>33434.499999999913</v>
      </c>
      <c r="L2798" s="3" t="s">
        <v>14585</v>
      </c>
      <c r="M2798" s="4" t="str">
        <f ca="1">IFERROR(__xludf.DUMMYFUNCTION("REGEXREPLACE(F1839,""\D"", """")"),"#VALUE!")</f>
        <v>#VALUE!</v>
      </c>
    </row>
    <row r="2799" spans="1:13" ht="15.75" customHeight="1">
      <c r="A2799" s="1">
        <v>1839</v>
      </c>
      <c r="B2799" s="3">
        <v>1840</v>
      </c>
      <c r="C2799" s="3" t="s">
        <v>5265</v>
      </c>
      <c r="D2799" s="3">
        <v>0.1945138019186782</v>
      </c>
      <c r="E2799" s="3">
        <v>0.30298698320446071</v>
      </c>
      <c r="F2799" s="3">
        <v>0.62079510703363916</v>
      </c>
      <c r="G2799" s="3">
        <v>0.11314984709480121</v>
      </c>
      <c r="H2799" s="3">
        <v>0.1100917431192661</v>
      </c>
      <c r="I2799" s="3">
        <v>0.25993883792048927</v>
      </c>
      <c r="J2799" s="3">
        <v>4.188776184532611E-2</v>
      </c>
      <c r="K2799" s="3">
        <v>35826.899999999812</v>
      </c>
      <c r="L2799" s="3" t="s">
        <v>14587</v>
      </c>
      <c r="M2799" s="4" t="str">
        <f ca="1">IFERROR(__xludf.DUMMYFUNCTION("REGEXREPLACE(F1841,""\D"", """")"),"#VALUE!")</f>
        <v>#VALUE!</v>
      </c>
    </row>
    <row r="2800" spans="1:13" ht="15.75" customHeight="1">
      <c r="A2800" s="1">
        <v>1840</v>
      </c>
      <c r="B2800" s="3">
        <v>1841</v>
      </c>
      <c r="C2800" s="3" t="s">
        <v>5268</v>
      </c>
      <c r="D2800" s="3">
        <v>0.1999539308391356</v>
      </c>
      <c r="E2800" s="3">
        <v>0.92500963179396078</v>
      </c>
      <c r="F2800" s="3">
        <v>0.48727272727272719</v>
      </c>
      <c r="G2800" s="3">
        <v>5.8181818181818182E-2</v>
      </c>
      <c r="H2800" s="3">
        <v>2.5454545454545459E-2</v>
      </c>
      <c r="I2800" s="3">
        <v>0.1127272727272727</v>
      </c>
      <c r="J2800" s="3">
        <v>1.397848358628136E-2</v>
      </c>
      <c r="K2800" s="3">
        <v>29403.59999999994</v>
      </c>
      <c r="L2800" s="3" t="s">
        <v>14588</v>
      </c>
      <c r="M2800" s="4" t="str">
        <f ca="1">IFERROR(__xludf.DUMMYFUNCTION("REGEXREPLACE(F1842,""\D"", """")"),"#VALUE!")</f>
        <v>#VALUE!</v>
      </c>
    </row>
    <row r="2801" spans="1:13" ht="15.75" customHeight="1">
      <c r="A2801" s="1">
        <v>1842</v>
      </c>
      <c r="B2801" s="3">
        <v>1843</v>
      </c>
      <c r="C2801" s="3" t="s">
        <v>5273</v>
      </c>
      <c r="D2801" s="3">
        <v>0.13975145294597471</v>
      </c>
      <c r="E2801" s="3">
        <v>0.17266297402973471</v>
      </c>
      <c r="F2801" s="3">
        <v>0.57692307692307687</v>
      </c>
      <c r="G2801" s="3">
        <v>9.6153846153846159E-2</v>
      </c>
      <c r="H2801" s="3">
        <v>0.16346153846153849</v>
      </c>
      <c r="I2801" s="3">
        <v>0.28846153846153838</v>
      </c>
      <c r="J2801" s="3">
        <v>3.1661617188516511E-2</v>
      </c>
      <c r="K2801" s="3">
        <v>11855.200000000021</v>
      </c>
      <c r="L2801" s="3" t="s">
        <v>14590</v>
      </c>
      <c r="M2801" s="4" t="str">
        <f ca="1">IFERROR(__xludf.DUMMYFUNCTION("REGEXREPLACE(F1844,""\D"", """")"),"#VALUE!")</f>
        <v>#VALUE!</v>
      </c>
    </row>
    <row r="2802" spans="1:13" ht="15.75" customHeight="1">
      <c r="A2802" s="1">
        <v>1843</v>
      </c>
      <c r="B2802" s="3">
        <v>1844</v>
      </c>
      <c r="C2802" s="3" t="s">
        <v>5276</v>
      </c>
      <c r="D2802" s="3">
        <v>0.16755074216617549</v>
      </c>
      <c r="E2802" s="3">
        <v>0.17421535623757131</v>
      </c>
      <c r="F2802" s="3">
        <v>0.6271186440677966</v>
      </c>
      <c r="G2802" s="3">
        <v>0.12203389830508481</v>
      </c>
      <c r="H2802" s="3">
        <v>0.11525423728813559</v>
      </c>
      <c r="I2802" s="3">
        <v>0.28135593220338978</v>
      </c>
      <c r="J2802" s="3">
        <v>3.8313491813170897E-2</v>
      </c>
      <c r="K2802" s="3">
        <v>33313.799999999872</v>
      </c>
      <c r="L2802" s="3" t="s">
        <v>14591</v>
      </c>
      <c r="M2802" s="4" t="str">
        <f ca="1">IFERROR(__xludf.DUMMYFUNCTION("REGEXREPLACE(F1845,""\D"", """")"),"#VALUE!")</f>
        <v>#VALUE!</v>
      </c>
    </row>
    <row r="2803" spans="1:13" ht="15.75" customHeight="1">
      <c r="A2803" s="1">
        <v>1845</v>
      </c>
      <c r="B2803" s="3">
        <v>1846</v>
      </c>
      <c r="C2803" s="3" t="s">
        <v>5281</v>
      </c>
      <c r="D2803" s="3">
        <v>0.22534958908581251</v>
      </c>
      <c r="E2803" s="3">
        <v>0.86005671065699785</v>
      </c>
      <c r="F2803" s="3">
        <v>0.53807106598984766</v>
      </c>
      <c r="G2803" s="3">
        <v>4.3147208121827409E-2</v>
      </c>
      <c r="H2803" s="3">
        <v>2.7918781725888329E-2</v>
      </c>
      <c r="I2803" s="3">
        <v>0.116751269035533</v>
      </c>
      <c r="J2803" s="3">
        <v>1.404547575709751E-2</v>
      </c>
      <c r="K2803" s="3">
        <v>41364.199999999713</v>
      </c>
      <c r="L2803" s="3" t="s">
        <v>14593</v>
      </c>
      <c r="M2803" s="4" t="str">
        <f ca="1">IFERROR(__xludf.DUMMYFUNCTION("REGEXREPLACE(F1847,""\D"", """")"),"#VALUE!")</f>
        <v>#VALUE!</v>
      </c>
    </row>
    <row r="2804" spans="1:13" ht="15.75" customHeight="1">
      <c r="A2804" s="1">
        <v>1846</v>
      </c>
      <c r="B2804" s="3">
        <v>1847</v>
      </c>
      <c r="C2804" s="3" t="s">
        <v>5284</v>
      </c>
      <c r="D2804" s="3">
        <v>0.19862540536791809</v>
      </c>
      <c r="E2804" s="3">
        <v>0.71080705235751496</v>
      </c>
      <c r="F2804" s="3">
        <v>0.55020080321285136</v>
      </c>
      <c r="G2804" s="3">
        <v>8.4337349397590355E-2</v>
      </c>
      <c r="H2804" s="3">
        <v>4.8192771084337352E-2</v>
      </c>
      <c r="I2804" s="3">
        <v>0.1365461847389558</v>
      </c>
      <c r="J2804" s="3">
        <v>2.3419217138367521E-2</v>
      </c>
      <c r="K2804" s="3">
        <v>27135.399999999991</v>
      </c>
      <c r="L2804" s="3" t="s">
        <v>14594</v>
      </c>
      <c r="M2804" s="4" t="str">
        <f ca="1">IFERROR(__xludf.DUMMYFUNCTION("REGEXREPLACE(F1848,""\D"", """")"),"#VALUE!")</f>
        <v>#VALUE!</v>
      </c>
    </row>
    <row r="2805" spans="1:13" ht="15.75" customHeight="1">
      <c r="A2805" s="1">
        <v>1847</v>
      </c>
      <c r="B2805" s="3">
        <v>1848</v>
      </c>
      <c r="C2805" s="3" t="s">
        <v>5286</v>
      </c>
      <c r="D2805" s="3">
        <v>0.20553319845425561</v>
      </c>
      <c r="E2805" s="3">
        <v>0.56884012358767733</v>
      </c>
      <c r="F2805" s="3">
        <v>0.50423728813559321</v>
      </c>
      <c r="G2805" s="3">
        <v>5.9322033898305093E-2</v>
      </c>
      <c r="H2805" s="3">
        <v>3.8135593220338992E-2</v>
      </c>
      <c r="I2805" s="3">
        <v>0.15677966101694921</v>
      </c>
      <c r="J2805" s="3">
        <v>1.7088951479912341E-2</v>
      </c>
      <c r="K2805" s="3">
        <v>25059.19999999999</v>
      </c>
      <c r="L2805" s="3" t="s">
        <v>14595</v>
      </c>
      <c r="M2805" s="4" t="str">
        <f ca="1">IFERROR(__xludf.DUMMYFUNCTION("REGEXREPLACE(F1849,""\D"", """")"),"#VALUE!")</f>
        <v>#VALUE!</v>
      </c>
    </row>
    <row r="2806" spans="1:13" ht="15.75" customHeight="1">
      <c r="A2806" s="1">
        <v>1848</v>
      </c>
      <c r="B2806" s="3">
        <v>1849</v>
      </c>
      <c r="C2806" s="3" t="s">
        <v>5288</v>
      </c>
      <c r="D2806" s="3">
        <v>0.13781975324106779</v>
      </c>
      <c r="E2806" s="3">
        <v>0.26255385086320893</v>
      </c>
      <c r="F2806" s="3">
        <v>0.60535117056856191</v>
      </c>
      <c r="G2806" s="3">
        <v>0.11371237458193981</v>
      </c>
      <c r="H2806" s="3">
        <v>0.11371237458193981</v>
      </c>
      <c r="I2806" s="3">
        <v>0.26755852842809358</v>
      </c>
      <c r="J2806" s="3">
        <v>3.0163646081994219E-2</v>
      </c>
      <c r="K2806" s="3">
        <v>33664.099999999868</v>
      </c>
      <c r="L2806" s="3" t="s">
        <v>14596</v>
      </c>
      <c r="M2806" s="4" t="str">
        <f ca="1">IFERROR(__xludf.DUMMYFUNCTION("REGEXREPLACE(F1850,""\D"", """")"),"#VALUE!")</f>
        <v>#VALUE!</v>
      </c>
    </row>
    <row r="2807" spans="1:13" ht="15.75" customHeight="1">
      <c r="A2807" s="1">
        <v>1849</v>
      </c>
      <c r="B2807" s="3">
        <v>1850</v>
      </c>
      <c r="C2807" s="3" t="s">
        <v>5291</v>
      </c>
      <c r="D2807" s="3">
        <v>0.1885890638727854</v>
      </c>
      <c r="E2807" s="3">
        <v>0.62210717027757356</v>
      </c>
      <c r="F2807" s="3">
        <v>0.4697674418604651</v>
      </c>
      <c r="G2807" s="3">
        <v>5.5813953488372092E-2</v>
      </c>
      <c r="H2807" s="3">
        <v>3.7209302325581388E-2</v>
      </c>
      <c r="I2807" s="3">
        <v>0.14418604651162789</v>
      </c>
      <c r="J2807" s="3">
        <v>1.4611313224215879E-2</v>
      </c>
      <c r="K2807" s="3">
        <v>23067.900000000009</v>
      </c>
      <c r="L2807" s="3" t="s">
        <v>14597</v>
      </c>
      <c r="M2807" s="4" t="str">
        <f ca="1">IFERROR(__xludf.DUMMYFUNCTION("REGEXREPLACE(F1851,""\D"", """")"),"#VALUE!")</f>
        <v>#VALUE!</v>
      </c>
    </row>
    <row r="2808" spans="1:13" ht="15.75" customHeight="1">
      <c r="A2808" s="1">
        <v>1851</v>
      </c>
      <c r="B2808" s="3">
        <v>1852</v>
      </c>
      <c r="C2808" s="3" t="s">
        <v>5296</v>
      </c>
      <c r="D2808" s="3">
        <v>0.15155505202847</v>
      </c>
      <c r="E2808" s="3">
        <v>0.1603739942294754</v>
      </c>
      <c r="F2808" s="3">
        <v>0.58709677419354833</v>
      </c>
      <c r="G2808" s="3">
        <v>9.6774193548387094E-2</v>
      </c>
      <c r="H2808" s="3">
        <v>0.1096774193548387</v>
      </c>
      <c r="I2808" s="3">
        <v>0.28387096774193549</v>
      </c>
      <c r="J2808" s="3">
        <v>2.8602325070551219E-2</v>
      </c>
      <c r="K2808" s="3">
        <v>17679.40000000002</v>
      </c>
      <c r="L2808" s="3" t="s">
        <v>14599</v>
      </c>
      <c r="M2808" s="4" t="str">
        <f ca="1">IFERROR(__xludf.DUMMYFUNCTION("REGEXREPLACE(F1853,""\D"", """")"),"#VALUE!")</f>
        <v>#VALUE!</v>
      </c>
    </row>
    <row r="2809" spans="1:13" ht="15.75" customHeight="1">
      <c r="A2809" s="1">
        <v>1853</v>
      </c>
      <c r="B2809" s="3">
        <v>1854</v>
      </c>
      <c r="C2809" s="3" t="s">
        <v>5303</v>
      </c>
      <c r="D2809" s="3">
        <v>0.1954038025942906</v>
      </c>
      <c r="E2809" s="3">
        <v>0.64085769823597893</v>
      </c>
      <c r="F2809" s="3">
        <v>0.5665137614678899</v>
      </c>
      <c r="G2809" s="3">
        <v>5.5045871559633031E-2</v>
      </c>
      <c r="H2809" s="3">
        <v>4.3577981651376149E-2</v>
      </c>
      <c r="I2809" s="3">
        <v>0.14449541284403669</v>
      </c>
      <c r="J2809" s="3">
        <v>1.7815617973912401E-2</v>
      </c>
      <c r="K2809" s="3">
        <v>45826.199999999611</v>
      </c>
      <c r="L2809" s="3" t="s">
        <v>14601</v>
      </c>
      <c r="M2809" s="4" t="str">
        <f ca="1">IFERROR(__xludf.DUMMYFUNCTION("REGEXREPLACE(F1855,""\D"", """")"),"#VALUE!")</f>
        <v>#VALUE!</v>
      </c>
    </row>
    <row r="2810" spans="1:13" ht="15.75" customHeight="1">
      <c r="A2810" s="1">
        <v>1854</v>
      </c>
      <c r="B2810" s="3">
        <v>1855</v>
      </c>
      <c r="C2810" s="3" t="s">
        <v>5306</v>
      </c>
      <c r="D2810" s="3">
        <v>0.15552392566247961</v>
      </c>
      <c r="E2810" s="3">
        <v>0.25761201976147657</v>
      </c>
      <c r="F2810" s="3">
        <v>0.59859154929577463</v>
      </c>
      <c r="G2810" s="3">
        <v>8.2159624413145546E-2</v>
      </c>
      <c r="H2810" s="3">
        <v>0.10563380281690141</v>
      </c>
      <c r="I2810" s="3">
        <v>0.22769953051643191</v>
      </c>
      <c r="J2810" s="3">
        <v>2.803836229082363E-2</v>
      </c>
      <c r="K2810" s="3">
        <v>46438.29999999961</v>
      </c>
      <c r="L2810" s="3" t="s">
        <v>14602</v>
      </c>
      <c r="M2810" s="4" t="str">
        <f ca="1">IFERROR(__xludf.DUMMYFUNCTION("REGEXREPLACE(F1856,""\D"", """")"),"#VALUE!")</f>
        <v>#VALUE!</v>
      </c>
    </row>
    <row r="2811" spans="1:13" ht="15.75" customHeight="1">
      <c r="A2811" s="1">
        <v>1855</v>
      </c>
      <c r="B2811" s="3">
        <v>1856</v>
      </c>
      <c r="C2811" s="3" t="s">
        <v>5309</v>
      </c>
      <c r="D2811" s="3">
        <v>0.17123349948261979</v>
      </c>
      <c r="E2811" s="3">
        <v>0.21389083877969089</v>
      </c>
      <c r="F2811" s="3">
        <v>0.6312292358803987</v>
      </c>
      <c r="G2811" s="3">
        <v>9.634551495016612E-2</v>
      </c>
      <c r="H2811" s="3">
        <v>0.1029900332225914</v>
      </c>
      <c r="I2811" s="3">
        <v>0.24584717607973419</v>
      </c>
      <c r="J2811" s="3">
        <v>3.2588404025597567E-2</v>
      </c>
      <c r="K2811" s="3">
        <v>33653.699999999873</v>
      </c>
      <c r="L2811" s="3" t="s">
        <v>14603</v>
      </c>
      <c r="M2811" s="4" t="str">
        <f ca="1">IFERROR(__xludf.DUMMYFUNCTION("REGEXREPLACE(F1857,""\D"", """")"),"#VALUE!")</f>
        <v>#VALUE!</v>
      </c>
    </row>
    <row r="2812" spans="1:13" ht="15.75" customHeight="1">
      <c r="A2812" s="1">
        <v>1856</v>
      </c>
      <c r="B2812" s="3">
        <v>1857</v>
      </c>
      <c r="C2812" s="3" t="s">
        <v>5312</v>
      </c>
      <c r="D2812" s="3">
        <v>0.24408763677953929</v>
      </c>
      <c r="E2812" s="3">
        <v>0.80745179540582412</v>
      </c>
      <c r="F2812" s="3">
        <v>0.54009433962264153</v>
      </c>
      <c r="G2812" s="3">
        <v>6.6037735849056603E-2</v>
      </c>
      <c r="H2812" s="3">
        <v>2.5943396226415099E-2</v>
      </c>
      <c r="I2812" s="3">
        <v>0.13443396226415091</v>
      </c>
      <c r="J2812" s="3">
        <v>1.9911104564412519E-2</v>
      </c>
      <c r="K2812" s="3">
        <v>45846.499999999643</v>
      </c>
      <c r="L2812" s="3" t="s">
        <v>14604</v>
      </c>
      <c r="M2812" s="4" t="str">
        <f ca="1">IFERROR(__xludf.DUMMYFUNCTION("REGEXREPLACE(F1858,""\D"", """")"),"#VALUE!")</f>
        <v>#VALUE!</v>
      </c>
    </row>
    <row r="2813" spans="1:13" ht="15.75" customHeight="1">
      <c r="A2813" s="1">
        <v>1858</v>
      </c>
      <c r="B2813" s="3">
        <v>1859</v>
      </c>
      <c r="C2813" s="3" t="s">
        <v>5317</v>
      </c>
      <c r="D2813" s="3">
        <v>0.2250881632578178</v>
      </c>
      <c r="E2813" s="3">
        <v>0.24252043379841789</v>
      </c>
      <c r="F2813" s="3">
        <v>0.61073825503355705</v>
      </c>
      <c r="G2813" s="3">
        <v>0.1208053691275168</v>
      </c>
      <c r="H2813" s="3">
        <v>8.0536912751677847E-2</v>
      </c>
      <c r="I2813" s="3">
        <v>0.25503355704697989</v>
      </c>
      <c r="J2813" s="3">
        <v>4.0470424534405393E-2</v>
      </c>
      <c r="K2813" s="3">
        <v>16509.800000000028</v>
      </c>
      <c r="L2813" s="3" t="s">
        <v>14606</v>
      </c>
      <c r="M2813" s="4" t="str">
        <f ca="1">IFERROR(__xludf.DUMMYFUNCTION("REGEXREPLACE(F1860,""\D"", """")"),"#VALUE!")</f>
        <v>#VALUE!</v>
      </c>
    </row>
    <row r="2814" spans="1:13" ht="15.75" customHeight="1">
      <c r="A2814" s="1">
        <v>1859</v>
      </c>
      <c r="B2814" s="3">
        <v>1860</v>
      </c>
      <c r="C2814" s="3" t="s">
        <v>5319</v>
      </c>
      <c r="D2814" s="3">
        <v>0.18689403209731389</v>
      </c>
      <c r="E2814" s="3">
        <v>7.1102761915858181E-2</v>
      </c>
      <c r="F2814" s="3">
        <v>0.57798165137614677</v>
      </c>
      <c r="G2814" s="3">
        <v>0.11926605504587159</v>
      </c>
      <c r="H2814" s="3">
        <v>0.19266055045871561</v>
      </c>
      <c r="I2814" s="3">
        <v>0.3669724770642202</v>
      </c>
      <c r="J2814" s="3">
        <v>5.242231083669769E-2</v>
      </c>
      <c r="K2814" s="3">
        <v>12973.100000000029</v>
      </c>
      <c r="L2814" s="3" t="s">
        <v>14607</v>
      </c>
      <c r="M2814" s="4" t="str">
        <f ca="1">IFERROR(__xludf.DUMMYFUNCTION("REGEXREPLACE(F1861,""\D"", """")"),"#VALUE!")</f>
        <v>#VALUE!</v>
      </c>
    </row>
    <row r="2815" spans="1:13" ht="15.75" customHeight="1">
      <c r="A2815" s="1">
        <v>1860</v>
      </c>
      <c r="B2815" s="3">
        <v>1861</v>
      </c>
      <c r="C2815" s="3" t="s">
        <v>5321</v>
      </c>
      <c r="D2815" s="3">
        <v>0.29218500388748542</v>
      </c>
      <c r="E2815" s="3">
        <v>0.47488684492121508</v>
      </c>
      <c r="F2815" s="3">
        <v>0.5357142857142857</v>
      </c>
      <c r="G2815" s="3">
        <v>8.9285714285714288E-2</v>
      </c>
      <c r="H2815" s="3">
        <v>5.3571428571428568E-2</v>
      </c>
      <c r="I2815" s="3">
        <v>0.14285714285714279</v>
      </c>
      <c r="J2815" s="3">
        <v>2.5336024901413581E-2</v>
      </c>
      <c r="K2815" s="3">
        <v>6453.3</v>
      </c>
      <c r="L2815" s="3" t="s">
        <v>14608</v>
      </c>
      <c r="M2815" s="4" t="str">
        <f ca="1">IFERROR(__xludf.DUMMYFUNCTION("REGEXREPLACE(F1862,""\D"", """")"),"#VALUE!")</f>
        <v>#VALUE!</v>
      </c>
    </row>
    <row r="2816" spans="1:13" ht="15.75" customHeight="1">
      <c r="A2816" s="1">
        <v>1861</v>
      </c>
      <c r="B2816" s="3">
        <v>1862</v>
      </c>
      <c r="C2816" s="3" t="s">
        <v>5323</v>
      </c>
      <c r="D2816" s="3">
        <v>0.16638168429624869</v>
      </c>
      <c r="E2816" s="3">
        <v>0.60226341653099857</v>
      </c>
      <c r="F2816" s="3">
        <v>0.44797687861271679</v>
      </c>
      <c r="G2816" s="3">
        <v>6.0693641618497107E-2</v>
      </c>
      <c r="H2816" s="3">
        <v>4.6242774566473993E-2</v>
      </c>
      <c r="I2816" s="3">
        <v>0.15606936416184969</v>
      </c>
      <c r="J2816" s="3">
        <v>1.6229846969235451E-2</v>
      </c>
      <c r="K2816" s="3">
        <v>37555.299999999777</v>
      </c>
      <c r="L2816" s="3" t="s">
        <v>14609</v>
      </c>
      <c r="M2816" s="4" t="str">
        <f ca="1">IFERROR(__xludf.DUMMYFUNCTION("REGEXREPLACE(F1863,""\D"", """")"),"#VALUE!")</f>
        <v>#VALUE!</v>
      </c>
    </row>
    <row r="2817" spans="1:13" ht="15.75" customHeight="1">
      <c r="A2817" s="1">
        <v>1864</v>
      </c>
      <c r="B2817" s="3">
        <v>1865</v>
      </c>
      <c r="C2817" s="3" t="s">
        <v>5331</v>
      </c>
      <c r="D2817" s="3">
        <v>0.16399041266928141</v>
      </c>
      <c r="E2817" s="3">
        <v>0.15030057453479079</v>
      </c>
      <c r="F2817" s="3">
        <v>0.60869565217391308</v>
      </c>
      <c r="G2817" s="3">
        <v>0.1217391304347826</v>
      </c>
      <c r="H2817" s="3">
        <v>0.14782608695652169</v>
      </c>
      <c r="I2817" s="3">
        <v>0.30434782608695649</v>
      </c>
      <c r="J2817" s="3">
        <v>4.051340613282501E-2</v>
      </c>
      <c r="K2817" s="3">
        <v>13262.900000000031</v>
      </c>
      <c r="L2817" s="3" t="s">
        <v>14612</v>
      </c>
      <c r="M2817" s="4" t="str">
        <f ca="1">IFERROR(__xludf.DUMMYFUNCTION("REGEXREPLACE(F1866,""\D"", """")"),"#VALUE!")</f>
        <v>#VALUE!</v>
      </c>
    </row>
    <row r="2818" spans="1:13" ht="15.75" customHeight="1">
      <c r="A2818" s="1">
        <v>1866</v>
      </c>
      <c r="B2818" s="3">
        <v>1867</v>
      </c>
      <c r="C2818" s="3" t="s">
        <v>5337</v>
      </c>
      <c r="D2818" s="3">
        <v>0.16915440042644031</v>
      </c>
      <c r="E2818" s="3">
        <v>0.17948439159919399</v>
      </c>
      <c r="F2818" s="3">
        <v>0.60095011876484561</v>
      </c>
      <c r="G2818" s="3">
        <v>0.14014251781472681</v>
      </c>
      <c r="H2818" s="3">
        <v>0.1163895486935867</v>
      </c>
      <c r="I2818" s="3">
        <v>0.29216152019002373</v>
      </c>
      <c r="J2818" s="3">
        <v>4.2230623478785992E-2</v>
      </c>
      <c r="K2818" s="3">
        <v>47890.29999999961</v>
      </c>
      <c r="L2818" s="3" t="s">
        <v>14614</v>
      </c>
      <c r="M2818" s="4" t="str">
        <f ca="1">IFERROR(__xludf.DUMMYFUNCTION("REGEXREPLACE(F1868,""\D"", """")"),"#VALUE!")</f>
        <v>#VALUE!</v>
      </c>
    </row>
    <row r="2819" spans="1:13" ht="15.75" customHeight="1">
      <c r="A2819" s="1">
        <v>1868</v>
      </c>
      <c r="B2819" s="3">
        <v>1869</v>
      </c>
      <c r="C2819" s="3" t="s">
        <v>5343</v>
      </c>
      <c r="D2819" s="3">
        <v>0.3660221516992081</v>
      </c>
      <c r="E2819" s="3">
        <v>0.80200332928906548</v>
      </c>
      <c r="F2819" s="3">
        <v>0.42222222222222222</v>
      </c>
      <c r="G2819" s="3">
        <v>4.4444444444444453E-2</v>
      </c>
      <c r="H2819" s="3">
        <v>2.222222222222222E-2</v>
      </c>
      <c r="I2819" s="3">
        <v>0.1333333333333333</v>
      </c>
      <c r="J2819" s="3">
        <v>7.2834905818193992E-3</v>
      </c>
      <c r="K2819" s="3">
        <v>5138.8999999999978</v>
      </c>
      <c r="L2819" s="3" t="s">
        <v>14616</v>
      </c>
      <c r="M2819" s="4" t="str">
        <f ca="1">IFERROR(__xludf.DUMMYFUNCTION("REGEXREPLACE(F1870,""\D"", """")"),"#VALUE!")</f>
        <v>#VALUE!</v>
      </c>
    </row>
    <row r="2820" spans="1:13" ht="15.75" customHeight="1">
      <c r="A2820" s="1">
        <v>1870</v>
      </c>
      <c r="B2820" s="3">
        <v>1871</v>
      </c>
      <c r="C2820" s="3" t="s">
        <v>5348</v>
      </c>
      <c r="D2820" s="3">
        <v>0.17612345433332199</v>
      </c>
      <c r="E2820" s="3">
        <v>0.1637572660317482</v>
      </c>
      <c r="F2820" s="3">
        <v>0.55555555555555558</v>
      </c>
      <c r="G2820" s="3">
        <v>7.6388888888888895E-2</v>
      </c>
      <c r="H2820" s="3">
        <v>0.13194444444444439</v>
      </c>
      <c r="I2820" s="3">
        <v>0.27083333333333331</v>
      </c>
      <c r="J2820" s="3">
        <v>3.2316290177734353E-2</v>
      </c>
      <c r="K2820" s="3">
        <v>15760.300000000019</v>
      </c>
      <c r="L2820" s="3" t="s">
        <v>14618</v>
      </c>
      <c r="M2820" s="4" t="str">
        <f ca="1">IFERROR(__xludf.DUMMYFUNCTION("REGEXREPLACE(F1872,""\D"", """")"),"#VALUE!")</f>
        <v>#VALUE!</v>
      </c>
    </row>
    <row r="2821" spans="1:13" ht="15.75" customHeight="1">
      <c r="A2821" s="1">
        <v>1872</v>
      </c>
      <c r="B2821" s="3">
        <v>1873</v>
      </c>
      <c r="C2821" s="3" t="s">
        <v>5353</v>
      </c>
      <c r="D2821" s="3">
        <v>0.16248093970684621</v>
      </c>
      <c r="E2821" s="3">
        <v>0.30598052450673979</v>
      </c>
      <c r="F2821" s="3">
        <v>0.61433447098976113</v>
      </c>
      <c r="G2821" s="3">
        <v>7.5085324232081918E-2</v>
      </c>
      <c r="H2821" s="3">
        <v>8.8737201365187715E-2</v>
      </c>
      <c r="I2821" s="3">
        <v>0.21501706484641639</v>
      </c>
      <c r="J2821" s="3">
        <v>2.4975460661660991E-2</v>
      </c>
      <c r="K2821" s="3">
        <v>31262.0999999999</v>
      </c>
      <c r="L2821" s="3" t="s">
        <v>14620</v>
      </c>
      <c r="M2821" s="4" t="str">
        <f ca="1">IFERROR(__xludf.DUMMYFUNCTION("REGEXREPLACE(F1874,""\D"", """")"),"#VALUE!")</f>
        <v>#VALUE!</v>
      </c>
    </row>
    <row r="2822" spans="1:13" ht="15.75" customHeight="1">
      <c r="A2822" s="1">
        <v>1875</v>
      </c>
      <c r="B2822" s="3">
        <v>1876</v>
      </c>
      <c r="C2822" s="3" t="s">
        <v>5361</v>
      </c>
      <c r="D2822" s="3">
        <v>0.1651976419141224</v>
      </c>
      <c r="E2822" s="3">
        <v>0.19671676211648201</v>
      </c>
      <c r="F2822" s="3">
        <v>0.61794019933554822</v>
      </c>
      <c r="G2822" s="3">
        <v>0.1129568106312292</v>
      </c>
      <c r="H2822" s="3">
        <v>9.634551495016612E-2</v>
      </c>
      <c r="I2822" s="3">
        <v>0.2558139534883721</v>
      </c>
      <c r="J2822" s="3">
        <v>3.3033703668369579E-2</v>
      </c>
      <c r="K2822" s="3">
        <v>34191.899999999878</v>
      </c>
      <c r="L2822" s="3" t="s">
        <v>14623</v>
      </c>
      <c r="M2822" s="4" t="str">
        <f ca="1">IFERROR(__xludf.DUMMYFUNCTION("REGEXREPLACE(F1877,""\D"", """")"),"#VALUE!")</f>
        <v>#VALUE!</v>
      </c>
    </row>
    <row r="2823" spans="1:13" ht="15.75" customHeight="1">
      <c r="A2823" s="1">
        <v>1878</v>
      </c>
      <c r="B2823" s="3">
        <v>1879</v>
      </c>
      <c r="C2823" s="3" t="s">
        <v>5369</v>
      </c>
      <c r="D2823" s="3">
        <v>0.1208464851608869</v>
      </c>
      <c r="E2823" s="3">
        <v>0.48687871267993399</v>
      </c>
      <c r="F2823" s="3">
        <v>0.5</v>
      </c>
      <c r="G2823" s="3">
        <v>5.905511811023622E-2</v>
      </c>
      <c r="H2823" s="3">
        <v>5.1181102362204717E-2</v>
      </c>
      <c r="I2823" s="3">
        <v>0.17716535433070871</v>
      </c>
      <c r="J2823" s="3">
        <v>1.257485857893271E-2</v>
      </c>
      <c r="K2823" s="3">
        <v>54733.299999999443</v>
      </c>
      <c r="L2823" s="3" t="s">
        <v>14626</v>
      </c>
      <c r="M2823" s="4" t="str">
        <f ca="1">IFERROR(__xludf.DUMMYFUNCTION("REGEXREPLACE(F1880,""\D"", """")"),"#VALUE!")</f>
        <v>#VALUE!</v>
      </c>
    </row>
    <row r="2824" spans="1:13" ht="15.75" customHeight="1">
      <c r="A2824" s="1">
        <v>1879</v>
      </c>
      <c r="B2824" s="3">
        <v>1880</v>
      </c>
      <c r="C2824" s="3" t="s">
        <v>5371</v>
      </c>
      <c r="D2824" s="3">
        <v>0.20538390961269559</v>
      </c>
      <c r="E2824" s="3">
        <v>0.19833719575717221</v>
      </c>
      <c r="F2824" s="3">
        <v>0.624</v>
      </c>
      <c r="G2824" s="3">
        <v>0.124</v>
      </c>
      <c r="H2824" s="3">
        <v>0.12</v>
      </c>
      <c r="I2824" s="3">
        <v>0.27200000000000002</v>
      </c>
      <c r="J2824" s="3">
        <v>4.8059912974393673E-2</v>
      </c>
      <c r="K2824" s="3">
        <v>27902.099999999991</v>
      </c>
      <c r="L2824" s="3" t="s">
        <v>14627</v>
      </c>
      <c r="M2824" s="4" t="str">
        <f ca="1">IFERROR(__xludf.DUMMYFUNCTION("REGEXREPLACE(F1881,""\D"", """")"),"#VALUE!")</f>
        <v>#VALUE!</v>
      </c>
    </row>
    <row r="2825" spans="1:13" ht="15.75" customHeight="1">
      <c r="A2825" s="1">
        <v>1881</v>
      </c>
      <c r="B2825" s="3">
        <v>1882</v>
      </c>
      <c r="C2825" s="3" t="s">
        <v>5376</v>
      </c>
      <c r="D2825" s="3">
        <v>0.1788353920336189</v>
      </c>
      <c r="E2825" s="3">
        <v>0.40002099596073332</v>
      </c>
      <c r="F2825" s="3">
        <v>0.5243243243243243</v>
      </c>
      <c r="G2825" s="3">
        <v>8.9189189189189194E-2</v>
      </c>
      <c r="H2825" s="3">
        <v>8.6486486486486491E-2</v>
      </c>
      <c r="I2825" s="3">
        <v>0.2</v>
      </c>
      <c r="J2825" s="3">
        <v>3.0066752680073319E-2</v>
      </c>
      <c r="K2825" s="3">
        <v>41569.199999999721</v>
      </c>
      <c r="L2825" s="3" t="s">
        <v>14629</v>
      </c>
      <c r="M2825" s="4" t="str">
        <f ca="1">IFERROR(__xludf.DUMMYFUNCTION("REGEXREPLACE(F1883,""\D"", """")"),"#VALUE!")</f>
        <v>#VALUE!</v>
      </c>
    </row>
    <row r="2826" spans="1:13" ht="15.75" customHeight="1">
      <c r="A2826" s="1">
        <v>1882</v>
      </c>
      <c r="B2826" s="3">
        <v>1883</v>
      </c>
      <c r="C2826" s="3" t="s">
        <v>5379</v>
      </c>
      <c r="D2826" s="3">
        <v>0.14114859880864891</v>
      </c>
      <c r="E2826" s="3">
        <v>0.29266062321847031</v>
      </c>
      <c r="F2826" s="3">
        <v>0.54347826086956519</v>
      </c>
      <c r="G2826" s="3">
        <v>0.13043478260869559</v>
      </c>
      <c r="H2826" s="3">
        <v>0.108695652173913</v>
      </c>
      <c r="I2826" s="3">
        <v>0.28260869565217389</v>
      </c>
      <c r="J2826" s="3">
        <v>2.519983731061963E-2</v>
      </c>
      <c r="K2826" s="3">
        <v>5345.6999999999989</v>
      </c>
      <c r="L2826" s="3" t="s">
        <v>14630</v>
      </c>
      <c r="M2826" s="4" t="str">
        <f ca="1">IFERROR(__xludf.DUMMYFUNCTION("REGEXREPLACE(F1884,""\D"", """")"),"#VALUE!")</f>
        <v>#VALUE!</v>
      </c>
    </row>
    <row r="2827" spans="1:13" ht="15.75" customHeight="1">
      <c r="A2827" s="1">
        <v>1884</v>
      </c>
      <c r="B2827" s="3">
        <v>1885</v>
      </c>
      <c r="C2827" s="3" t="s">
        <v>5384</v>
      </c>
      <c r="D2827" s="3">
        <v>0.1720426234116755</v>
      </c>
      <c r="E2827" s="3">
        <v>0.6765678551278379</v>
      </c>
      <c r="F2827" s="3">
        <v>0.4891304347826087</v>
      </c>
      <c r="G2827" s="3">
        <v>6.3043478260869562E-2</v>
      </c>
      <c r="H2827" s="3">
        <v>4.5652173913043478E-2</v>
      </c>
      <c r="I2827" s="3">
        <v>0.1456521739130435</v>
      </c>
      <c r="J2827" s="3">
        <v>1.7442402240015361E-2</v>
      </c>
      <c r="K2827" s="3">
        <v>49521.59999999954</v>
      </c>
      <c r="L2827" s="3" t="s">
        <v>14632</v>
      </c>
      <c r="M2827" s="4" t="str">
        <f ca="1">IFERROR(__xludf.DUMMYFUNCTION("REGEXREPLACE(F1886,""\D"", """")"),"#VALUE!")</f>
        <v>#VALUE!</v>
      </c>
    </row>
    <row r="2828" spans="1:13" ht="15.75" customHeight="1">
      <c r="A2828" s="1">
        <v>1885</v>
      </c>
      <c r="B2828" s="3">
        <v>1886</v>
      </c>
      <c r="C2828" s="3" t="s">
        <v>5386</v>
      </c>
      <c r="D2828" s="3">
        <v>0.17588375299526041</v>
      </c>
      <c r="E2828" s="3">
        <v>0.26795391091565279</v>
      </c>
      <c r="F2828" s="3">
        <v>0.62916666666666665</v>
      </c>
      <c r="G2828" s="3">
        <v>0.1041666666666667</v>
      </c>
      <c r="H2828" s="3">
        <v>0.1</v>
      </c>
      <c r="I2828" s="3">
        <v>0.2416666666666667</v>
      </c>
      <c r="J2828" s="3">
        <v>3.3941977555796927E-2</v>
      </c>
      <c r="K2828" s="3">
        <v>26323.199999999979</v>
      </c>
      <c r="L2828" s="3" t="s">
        <v>14633</v>
      </c>
      <c r="M2828" s="4" t="str">
        <f ca="1">IFERROR(__xludf.DUMMYFUNCTION("REGEXREPLACE(F1887,""\D"", """")"),"#VALUE!")</f>
        <v>#VALUE!</v>
      </c>
    </row>
    <row r="2829" spans="1:13" ht="15.75" customHeight="1">
      <c r="A2829" s="1">
        <v>1886</v>
      </c>
      <c r="B2829" s="3">
        <v>1887</v>
      </c>
      <c r="C2829" s="3" t="s">
        <v>5388</v>
      </c>
      <c r="D2829" s="3">
        <v>0.18501997698072151</v>
      </c>
      <c r="E2829" s="3">
        <v>0.84213069307602206</v>
      </c>
      <c r="F2829" s="3">
        <v>0.4144144144144144</v>
      </c>
      <c r="G2829" s="3">
        <v>6.3063063063063057E-2</v>
      </c>
      <c r="H2829" s="3">
        <v>1.8018018018018021E-2</v>
      </c>
      <c r="I2829" s="3">
        <v>0.1171171171171171</v>
      </c>
      <c r="J2829" s="3">
        <v>9.570022790405466E-3</v>
      </c>
      <c r="K2829" s="3">
        <v>12397.400000000031</v>
      </c>
      <c r="L2829" s="3" t="s">
        <v>14634</v>
      </c>
      <c r="M2829" s="4" t="str">
        <f ca="1">IFERROR(__xludf.DUMMYFUNCTION("REGEXREPLACE(F1888,""\D"", """")"),"#VALUE!")</f>
        <v>#VALUE!</v>
      </c>
    </row>
    <row r="2830" spans="1:13" ht="15.75" customHeight="1">
      <c r="A2830" s="1">
        <v>1888</v>
      </c>
      <c r="B2830" s="3">
        <v>1889</v>
      </c>
      <c r="C2830" s="3" t="s">
        <v>5393</v>
      </c>
      <c r="D2830" s="3">
        <v>0.20901729863287449</v>
      </c>
      <c r="E2830" s="3">
        <v>0.30742466831229842</v>
      </c>
      <c r="F2830" s="3">
        <v>0.47482014388489208</v>
      </c>
      <c r="G2830" s="3">
        <v>0.10071942446043169</v>
      </c>
      <c r="H2830" s="3">
        <v>7.1942446043165464E-2</v>
      </c>
      <c r="I2830" s="3">
        <v>0.23021582733812951</v>
      </c>
      <c r="J2830" s="3">
        <v>3.1434076864083879E-2</v>
      </c>
      <c r="K2830" s="3">
        <v>15989.10000000002</v>
      </c>
      <c r="L2830" s="3" t="s">
        <v>14636</v>
      </c>
      <c r="M2830" s="4" t="str">
        <f ca="1">IFERROR(__xludf.DUMMYFUNCTION("REGEXREPLACE(F1890,""\D"", """")"),"#VALUE!")</f>
        <v>#VALUE!</v>
      </c>
    </row>
    <row r="2831" spans="1:13" ht="15.75" customHeight="1">
      <c r="A2831" s="1">
        <v>1889</v>
      </c>
      <c r="B2831" s="3">
        <v>1890</v>
      </c>
      <c r="C2831" s="3" t="s">
        <v>5395</v>
      </c>
      <c r="D2831" s="3">
        <v>6.4777820803879421E-2</v>
      </c>
      <c r="E2831" s="3">
        <v>0.23734723701046129</v>
      </c>
      <c r="F2831" s="3">
        <v>0.59722222222222221</v>
      </c>
      <c r="G2831" s="3">
        <v>0.125</v>
      </c>
      <c r="H2831" s="3">
        <v>0.125</v>
      </c>
      <c r="I2831" s="3">
        <v>0.27777777777777779</v>
      </c>
      <c r="J2831" s="3">
        <v>1.3870896064340599E-2</v>
      </c>
      <c r="K2831" s="3">
        <v>7872.4000000000051</v>
      </c>
      <c r="L2831" s="3" t="s">
        <v>14637</v>
      </c>
      <c r="M2831" s="4" t="str">
        <f ca="1">IFERROR(__xludf.DUMMYFUNCTION("REGEXREPLACE(F1891,""\D"", """")"),"#VALUE!")</f>
        <v>#VALUE!</v>
      </c>
    </row>
    <row r="2832" spans="1:13" ht="15.75" customHeight="1">
      <c r="A2832" s="1">
        <v>1890</v>
      </c>
      <c r="B2832" s="3">
        <v>1891</v>
      </c>
      <c r="C2832" s="3" t="s">
        <v>5397</v>
      </c>
      <c r="D2832" s="3">
        <v>0.23707308780335681</v>
      </c>
      <c r="E2832" s="3">
        <v>0.22246856812516011</v>
      </c>
      <c r="F2832" s="3">
        <v>0.57333333333333336</v>
      </c>
      <c r="G2832" s="3">
        <v>9.3333333333333338E-2</v>
      </c>
      <c r="H2832" s="3">
        <v>0.1066666666666667</v>
      </c>
      <c r="I2832" s="3">
        <v>0.24</v>
      </c>
      <c r="J2832" s="3">
        <v>3.8426273890255123E-2</v>
      </c>
      <c r="K2832" s="3">
        <v>8348.8000000000084</v>
      </c>
      <c r="L2832" s="3" t="s">
        <v>14638</v>
      </c>
      <c r="M2832" s="4" t="str">
        <f ca="1">IFERROR(__xludf.DUMMYFUNCTION("REGEXREPLACE(F1892,""\D"", """")"),"#VALUE!")</f>
        <v>#VALUE!</v>
      </c>
    </row>
    <row r="2833" spans="1:13" ht="15.75" customHeight="1">
      <c r="A2833" s="1">
        <v>1891</v>
      </c>
      <c r="B2833" s="3">
        <v>1892</v>
      </c>
      <c r="C2833" s="3" t="s">
        <v>5399</v>
      </c>
      <c r="D2833" s="3">
        <v>0.18261247432871441</v>
      </c>
      <c r="E2833" s="3">
        <v>0.16475537058855749</v>
      </c>
      <c r="F2833" s="3">
        <v>0.61369863013698633</v>
      </c>
      <c r="G2833" s="3">
        <v>0.1013698630136986</v>
      </c>
      <c r="H2833" s="3">
        <v>0.15068493150684931</v>
      </c>
      <c r="I2833" s="3">
        <v>0.29589041095890412</v>
      </c>
      <c r="J2833" s="3">
        <v>4.3924993177874773E-2</v>
      </c>
      <c r="K2833" s="3">
        <v>41139.199999999721</v>
      </c>
      <c r="L2833" s="3" t="s">
        <v>14639</v>
      </c>
      <c r="M2833" s="4" t="str">
        <f ca="1">IFERROR(__xludf.DUMMYFUNCTION("REGEXREPLACE(F1893,""\D"", """")"),"#VALUE!")</f>
        <v>#VALUE!</v>
      </c>
    </row>
    <row r="2834" spans="1:13" ht="15.75" customHeight="1">
      <c r="A2834" s="1">
        <v>1892</v>
      </c>
      <c r="B2834" s="3">
        <v>1893</v>
      </c>
      <c r="C2834" s="3" t="s">
        <v>5402</v>
      </c>
      <c r="D2834" s="3">
        <v>0.15459525258673151</v>
      </c>
      <c r="E2834" s="3">
        <v>0.2162243433958333</v>
      </c>
      <c r="F2834" s="3">
        <v>0.63194444444444442</v>
      </c>
      <c r="G2834" s="3">
        <v>0.125</v>
      </c>
      <c r="H2834" s="3">
        <v>0.125</v>
      </c>
      <c r="I2834" s="3">
        <v>0.2986111111111111</v>
      </c>
      <c r="J2834" s="3">
        <v>3.5966655247230771E-2</v>
      </c>
      <c r="K2834" s="3">
        <v>16102.90000000002</v>
      </c>
      <c r="L2834" s="3" t="s">
        <v>14640</v>
      </c>
      <c r="M2834" s="4" t="str">
        <f ca="1">IFERROR(__xludf.DUMMYFUNCTION("REGEXREPLACE(F1894,""\D"", """")"),"#VALUE!")</f>
        <v>#VALUE!</v>
      </c>
    </row>
    <row r="2835" spans="1:13" ht="15.75" customHeight="1">
      <c r="A2835" s="1">
        <v>1894</v>
      </c>
      <c r="B2835" s="3">
        <v>1895</v>
      </c>
      <c r="C2835" s="3" t="s">
        <v>5407</v>
      </c>
      <c r="D2835" s="3">
        <v>0.18316274127292709</v>
      </c>
      <c r="E2835" s="3">
        <v>0.27918190824351558</v>
      </c>
      <c r="F2835" s="3">
        <v>0.64619883040935677</v>
      </c>
      <c r="G2835" s="3">
        <v>9.9415204678362568E-2</v>
      </c>
      <c r="H2835" s="3">
        <v>9.9415204678362568E-2</v>
      </c>
      <c r="I2835" s="3">
        <v>0.22514619883040929</v>
      </c>
      <c r="J2835" s="3">
        <v>3.4980114640770478E-2</v>
      </c>
      <c r="K2835" s="3">
        <v>36416.399999999827</v>
      </c>
      <c r="L2835" s="3" t="s">
        <v>14642</v>
      </c>
      <c r="M2835" s="4" t="str">
        <f ca="1">IFERROR(__xludf.DUMMYFUNCTION("REGEXREPLACE(F1896,""\D"", """")"),"#VALUE!")</f>
        <v>#VALUE!</v>
      </c>
    </row>
    <row r="2836" spans="1:13" ht="15.75" customHeight="1">
      <c r="A2836" s="1">
        <v>1895</v>
      </c>
      <c r="B2836" s="3">
        <v>1896</v>
      </c>
      <c r="C2836" s="3" t="s">
        <v>5409</v>
      </c>
      <c r="D2836" s="3">
        <v>0.2019208851934404</v>
      </c>
      <c r="E2836" s="3">
        <v>0.42435487974923253</v>
      </c>
      <c r="F2836" s="3">
        <v>0.46721311475409838</v>
      </c>
      <c r="G2836" s="3">
        <v>6.5573770491803282E-2</v>
      </c>
      <c r="H2836" s="3">
        <v>2.4590163934426229E-2</v>
      </c>
      <c r="I2836" s="3">
        <v>0.15573770491803279</v>
      </c>
      <c r="J2836" s="3">
        <v>1.243587693209057E-2</v>
      </c>
      <c r="K2836" s="3">
        <v>13572.100000000029</v>
      </c>
      <c r="L2836" s="3" t="s">
        <v>14643</v>
      </c>
      <c r="M2836" s="4" t="str">
        <f ca="1">IFERROR(__xludf.DUMMYFUNCTION("REGEXREPLACE(F1897,""\D"", """")"),"#VALUE!")</f>
        <v>#VALUE!</v>
      </c>
    </row>
    <row r="2837" spans="1:13" ht="15.75" customHeight="1">
      <c r="A2837" s="1">
        <v>1896</v>
      </c>
      <c r="B2837" s="3">
        <v>1897</v>
      </c>
      <c r="C2837" s="3" t="s">
        <v>5411</v>
      </c>
      <c r="D2837" s="3">
        <v>0.25395336557485498</v>
      </c>
      <c r="E2837" s="3">
        <v>0.27593712140819648</v>
      </c>
      <c r="F2837" s="3">
        <v>0.580952380952381</v>
      </c>
      <c r="G2837" s="3">
        <v>7.6190476190476197E-2</v>
      </c>
      <c r="H2837" s="3">
        <v>0.1238095238095238</v>
      </c>
      <c r="I2837" s="3">
        <v>0.2476190476190476</v>
      </c>
      <c r="J2837" s="3">
        <v>4.2934520035834388E-2</v>
      </c>
      <c r="K2837" s="3">
        <v>11262.700000000021</v>
      </c>
      <c r="L2837" s="3" t="s">
        <v>14644</v>
      </c>
      <c r="M2837" s="4" t="str">
        <f ca="1">IFERROR(__xludf.DUMMYFUNCTION("REGEXREPLACE(F1898,""\D"", """")"),"#VALUE!")</f>
        <v>#VALUE!</v>
      </c>
    </row>
    <row r="2838" spans="1:13" ht="15.75" customHeight="1">
      <c r="A2838" s="1">
        <v>1897</v>
      </c>
      <c r="B2838" s="3">
        <v>1898</v>
      </c>
      <c r="C2838" s="3" t="s">
        <v>5413</v>
      </c>
      <c r="D2838" s="3">
        <v>0.10086068392895781</v>
      </c>
      <c r="E2838" s="3">
        <v>0.13128088207549171</v>
      </c>
      <c r="F2838" s="3">
        <v>0.60759493670886078</v>
      </c>
      <c r="G2838" s="3">
        <v>0.15189873417721519</v>
      </c>
      <c r="H2838" s="3">
        <v>0.15189873417721519</v>
      </c>
      <c r="I2838" s="3">
        <v>0.32911392405063289</v>
      </c>
      <c r="J2838" s="3">
        <v>2.7691558224891569E-2</v>
      </c>
      <c r="K2838" s="3">
        <v>9511.8000000000102</v>
      </c>
      <c r="L2838" s="3" t="s">
        <v>14645</v>
      </c>
      <c r="M2838" s="4" t="str">
        <f ca="1">IFERROR(__xludf.DUMMYFUNCTION("REGEXREPLACE(F1899,""\D"", """")"),"#VALUE!")</f>
        <v>#VALUE!</v>
      </c>
    </row>
    <row r="2839" spans="1:13" ht="15.75" customHeight="1">
      <c r="A2839" s="1">
        <v>1898</v>
      </c>
      <c r="B2839" s="3">
        <v>1899</v>
      </c>
      <c r="C2839" s="3" t="s">
        <v>5415</v>
      </c>
      <c r="D2839" s="3">
        <v>0.1742362895149209</v>
      </c>
      <c r="E2839" s="3">
        <v>0.2163284980215088</v>
      </c>
      <c r="F2839" s="3">
        <v>0.54754098360655734</v>
      </c>
      <c r="G2839" s="3">
        <v>0.1147540983606557</v>
      </c>
      <c r="H2839" s="3">
        <v>0.11803278688524591</v>
      </c>
      <c r="I2839" s="3">
        <v>0.27868852459016391</v>
      </c>
      <c r="J2839" s="3">
        <v>3.9108139645779742E-2</v>
      </c>
      <c r="K2839" s="3">
        <v>34312.499999999869</v>
      </c>
      <c r="L2839" s="3" t="s">
        <v>14646</v>
      </c>
      <c r="M2839" s="4" t="str">
        <f ca="1">IFERROR(__xludf.DUMMYFUNCTION("REGEXREPLACE(F1900,""\D"", """")"),"#VALUE!")</f>
        <v>#VALUE!</v>
      </c>
    </row>
    <row r="2840" spans="1:13" ht="15.75" customHeight="1">
      <c r="A2840" s="1">
        <v>1899</v>
      </c>
      <c r="B2840" s="3">
        <v>1900</v>
      </c>
      <c r="C2840" s="3" t="s">
        <v>5417</v>
      </c>
      <c r="D2840" s="3">
        <v>0.17372335922638671</v>
      </c>
      <c r="E2840" s="3">
        <v>0.50760597395520202</v>
      </c>
      <c r="F2840" s="3">
        <v>0.47578947368421048</v>
      </c>
      <c r="G2840" s="3">
        <v>0.08</v>
      </c>
      <c r="H2840" s="3">
        <v>5.894736842105263E-2</v>
      </c>
      <c r="I2840" s="3">
        <v>0.17052631578947369</v>
      </c>
      <c r="J2840" s="3">
        <v>2.290674276459018E-2</v>
      </c>
      <c r="K2840" s="3">
        <v>52706.899999999529</v>
      </c>
      <c r="L2840" s="3" t="s">
        <v>14647</v>
      </c>
      <c r="M2840" s="4" t="str">
        <f ca="1">IFERROR(__xludf.DUMMYFUNCTION("REGEXREPLACE(F1901,""\D"", """")"),"#VALUE!")</f>
        <v>#VALUE!</v>
      </c>
    </row>
    <row r="2841" spans="1:13" ht="15.75" customHeight="1">
      <c r="A2841" s="1">
        <v>1902</v>
      </c>
      <c r="B2841" s="3">
        <v>1903</v>
      </c>
      <c r="C2841" s="3" t="s">
        <v>5425</v>
      </c>
      <c r="D2841" s="3">
        <v>0.17674509056390789</v>
      </c>
      <c r="E2841" s="3">
        <v>0.18089222960330631</v>
      </c>
      <c r="F2841" s="3">
        <v>0.57627118644067798</v>
      </c>
      <c r="G2841" s="3">
        <v>0.10169491525423729</v>
      </c>
      <c r="H2841" s="3">
        <v>0.1186440677966102</v>
      </c>
      <c r="I2841" s="3">
        <v>0.25423728813559321</v>
      </c>
      <c r="J2841" s="3">
        <v>3.4861402466210847E-2</v>
      </c>
      <c r="K2841" s="3">
        <v>13424.30000000003</v>
      </c>
      <c r="L2841" s="3" t="s">
        <v>14650</v>
      </c>
      <c r="M2841" s="4" t="str">
        <f ca="1">IFERROR(__xludf.DUMMYFUNCTION("REGEXREPLACE(F1904,""\D"", """")"),"#VALUE!")</f>
        <v>#VALUE!</v>
      </c>
    </row>
    <row r="2842" spans="1:13" ht="15.75" customHeight="1">
      <c r="A2842" s="1">
        <v>1903</v>
      </c>
      <c r="B2842" s="3">
        <v>1904</v>
      </c>
      <c r="C2842" s="3" t="s">
        <v>5427</v>
      </c>
      <c r="D2842" s="3">
        <v>0.20838097536151501</v>
      </c>
      <c r="E2842" s="3">
        <v>0.18279516155301051</v>
      </c>
      <c r="F2842" s="3">
        <v>0.64102564102564108</v>
      </c>
      <c r="G2842" s="3">
        <v>0.1153846153846154</v>
      </c>
      <c r="H2842" s="3">
        <v>9.6153846153846159E-2</v>
      </c>
      <c r="I2842" s="3">
        <v>0.26923076923076922</v>
      </c>
      <c r="J2842" s="3">
        <v>4.0355509147020699E-2</v>
      </c>
      <c r="K2842" s="3">
        <v>17612.700000000012</v>
      </c>
      <c r="L2842" s="3" t="s">
        <v>14651</v>
      </c>
      <c r="M2842" s="4" t="str">
        <f ca="1">IFERROR(__xludf.DUMMYFUNCTION("REGEXREPLACE(F1905,""\D"", """")"),"#VALUE!")</f>
        <v>#VALUE!</v>
      </c>
    </row>
    <row r="2843" spans="1:13" ht="15.75" customHeight="1">
      <c r="A2843" s="1">
        <v>1904</v>
      </c>
      <c r="B2843" s="3">
        <v>1905</v>
      </c>
      <c r="C2843" s="3" t="s">
        <v>5430</v>
      </c>
      <c r="D2843" s="3">
        <v>0.22608317412684911</v>
      </c>
      <c r="E2843" s="3">
        <v>0.28304124953781651</v>
      </c>
      <c r="F2843" s="3">
        <v>0.5757575757575758</v>
      </c>
      <c r="G2843" s="3">
        <v>5.4545454545454543E-2</v>
      </c>
      <c r="H2843" s="3">
        <v>0.12727272727272729</v>
      </c>
      <c r="I2843" s="3">
        <v>0.26666666666666672</v>
      </c>
      <c r="J2843" s="3">
        <v>3.4997246957465963E-2</v>
      </c>
      <c r="K2843" s="3">
        <v>18778.7</v>
      </c>
      <c r="L2843" s="3" t="s">
        <v>14652</v>
      </c>
      <c r="M2843" s="4" t="str">
        <f ca="1">IFERROR(__xludf.DUMMYFUNCTION("REGEXREPLACE(F1906,""\D"", """")"),"#VALUE!")</f>
        <v>#VALUE!</v>
      </c>
    </row>
    <row r="2844" spans="1:13" ht="15.75" customHeight="1">
      <c r="A2844" s="1">
        <v>1906</v>
      </c>
      <c r="B2844" s="3">
        <v>1907</v>
      </c>
      <c r="C2844" s="3" t="s">
        <v>5437</v>
      </c>
      <c r="D2844" s="3">
        <v>0.19540052682730019</v>
      </c>
      <c r="E2844" s="3">
        <v>0.208450887808979</v>
      </c>
      <c r="F2844" s="3">
        <v>0.65919282511210764</v>
      </c>
      <c r="G2844" s="3">
        <v>0.11659192825112109</v>
      </c>
      <c r="H2844" s="3">
        <v>0.13004484304932731</v>
      </c>
      <c r="I2844" s="3">
        <v>0.28251121076233182</v>
      </c>
      <c r="J2844" s="3">
        <v>4.5943212652660909E-2</v>
      </c>
      <c r="K2844" s="3">
        <v>25044.100000000009</v>
      </c>
      <c r="L2844" s="3" t="s">
        <v>14654</v>
      </c>
      <c r="M2844" s="4" t="str">
        <f ca="1">IFERROR(__xludf.DUMMYFUNCTION("REGEXREPLACE(F1908,""\D"", """")"),"#VALUE!")</f>
        <v>#VALUE!</v>
      </c>
    </row>
    <row r="2845" spans="1:13" ht="15.75" customHeight="1">
      <c r="A2845" s="1">
        <v>1907</v>
      </c>
      <c r="B2845" s="3">
        <v>1908</v>
      </c>
      <c r="C2845" s="3" t="s">
        <v>5440</v>
      </c>
      <c r="D2845" s="3">
        <v>0.16951568042395779</v>
      </c>
      <c r="E2845" s="3">
        <v>0.35079105715979991</v>
      </c>
      <c r="F2845" s="3">
        <v>0.64777327935222673</v>
      </c>
      <c r="G2845" s="3">
        <v>6.8825910931174086E-2</v>
      </c>
      <c r="H2845" s="3">
        <v>0.1214574898785425</v>
      </c>
      <c r="I2845" s="3">
        <v>0.2186234817813765</v>
      </c>
      <c r="J2845" s="3">
        <v>2.9455880136597491E-2</v>
      </c>
      <c r="K2845" s="3">
        <v>25807.499999999909</v>
      </c>
      <c r="L2845" s="3" t="s">
        <v>14655</v>
      </c>
      <c r="M2845" s="4" t="str">
        <f ca="1">IFERROR(__xludf.DUMMYFUNCTION("REGEXREPLACE(F1909,""\D"", """")"),"#VALUE!")</f>
        <v>#VALUE!</v>
      </c>
    </row>
    <row r="2846" spans="1:13" ht="15.75" customHeight="1">
      <c r="A2846" s="1">
        <v>1908</v>
      </c>
      <c r="B2846" s="3">
        <v>1909</v>
      </c>
      <c r="C2846" s="3" t="s">
        <v>5443</v>
      </c>
      <c r="D2846" s="3">
        <v>0.15996363582708281</v>
      </c>
      <c r="E2846" s="3">
        <v>0.2490559279284566</v>
      </c>
      <c r="F2846" s="3">
        <v>0.58267716535433067</v>
      </c>
      <c r="G2846" s="3">
        <v>0.10236220472440941</v>
      </c>
      <c r="H2846" s="3">
        <v>0.12598425196850391</v>
      </c>
      <c r="I2846" s="3">
        <v>0.27559055118110237</v>
      </c>
      <c r="J2846" s="3">
        <v>3.3055108464134127E-2</v>
      </c>
      <c r="K2846" s="3">
        <v>14033.100000000029</v>
      </c>
      <c r="L2846" s="3" t="s">
        <v>14656</v>
      </c>
      <c r="M2846" s="4" t="str">
        <f ca="1">IFERROR(__xludf.DUMMYFUNCTION("REGEXREPLACE(F1910,""\D"", """")"),"#VALUE!")</f>
        <v>#VALUE!</v>
      </c>
    </row>
    <row r="2847" spans="1:13" ht="15.75" customHeight="1">
      <c r="A2847" s="1">
        <v>1910</v>
      </c>
      <c r="B2847" s="3">
        <v>1911</v>
      </c>
      <c r="C2847" s="3" t="s">
        <v>5448</v>
      </c>
      <c r="D2847" s="3">
        <v>0.21586328307501329</v>
      </c>
      <c r="E2847" s="3">
        <v>0.2537176886851652</v>
      </c>
      <c r="F2847" s="3">
        <v>0.62068965517241381</v>
      </c>
      <c r="G2847" s="3">
        <v>6.8965517241379309E-2</v>
      </c>
      <c r="H2847" s="3">
        <v>0.16379310344827591</v>
      </c>
      <c r="I2847" s="3">
        <v>0.25862068965517238</v>
      </c>
      <c r="J2847" s="3">
        <v>4.1690948678358937E-2</v>
      </c>
      <c r="K2847" s="3">
        <v>12557.70000000003</v>
      </c>
      <c r="L2847" s="3" t="s">
        <v>14658</v>
      </c>
      <c r="M2847" s="4" t="str">
        <f ca="1">IFERROR(__xludf.DUMMYFUNCTION("REGEXREPLACE(F1912,""\D"", """")"),"#VALUE!")</f>
        <v>#VALUE!</v>
      </c>
    </row>
    <row r="2848" spans="1:13" ht="15.75" customHeight="1">
      <c r="A2848" s="1">
        <v>1911</v>
      </c>
      <c r="B2848" s="3">
        <v>1912</v>
      </c>
      <c r="C2848" s="3" t="s">
        <v>5450</v>
      </c>
      <c r="D2848" s="3">
        <v>0.1005107413042813</v>
      </c>
      <c r="E2848" s="3">
        <v>0.1475455618384853</v>
      </c>
      <c r="F2848" s="3">
        <v>0.63636363636363635</v>
      </c>
      <c r="G2848" s="3">
        <v>0.14285714285714279</v>
      </c>
      <c r="H2848" s="3">
        <v>0.1818181818181818</v>
      </c>
      <c r="I2848" s="3">
        <v>0.33766233766233772</v>
      </c>
      <c r="J2848" s="3">
        <v>2.942123786271033E-2</v>
      </c>
      <c r="K2848" s="3">
        <v>8872.4000000000087</v>
      </c>
      <c r="L2848" s="3" t="s">
        <v>14659</v>
      </c>
      <c r="M2848" s="4" t="str">
        <f ca="1">IFERROR(__xludf.DUMMYFUNCTION("REGEXREPLACE(F1913,""\D"", """")"),"#VALUE!")</f>
        <v>#VALUE!</v>
      </c>
    </row>
    <row r="2849" spans="1:13" ht="15.75" customHeight="1">
      <c r="A2849" s="1">
        <v>1912</v>
      </c>
      <c r="B2849" s="3">
        <v>1913</v>
      </c>
      <c r="C2849" s="3" t="s">
        <v>5452</v>
      </c>
      <c r="D2849" s="3">
        <v>0.1800709831481668</v>
      </c>
      <c r="E2849" s="3">
        <v>7.6892764273502778E-2</v>
      </c>
      <c r="F2849" s="3">
        <v>0.64912280701754388</v>
      </c>
      <c r="G2849" s="3">
        <v>0.19298245614035089</v>
      </c>
      <c r="H2849" s="3">
        <v>8.771929824561403E-2</v>
      </c>
      <c r="I2849" s="3">
        <v>0.31578947368421051</v>
      </c>
      <c r="J2849" s="3">
        <v>3.8661878843894243E-2</v>
      </c>
      <c r="K2849" s="3">
        <v>6540.3</v>
      </c>
      <c r="L2849" s="3" t="s">
        <v>14660</v>
      </c>
      <c r="M2849" s="4" t="str">
        <f ca="1">IFERROR(__xludf.DUMMYFUNCTION("REGEXREPLACE(F1914,""\D"", """")"),"#VALUE!")</f>
        <v>#VALUE!</v>
      </c>
    </row>
    <row r="2850" spans="1:13" ht="15.75" customHeight="1">
      <c r="A2850" s="1">
        <v>1913</v>
      </c>
      <c r="B2850" s="3">
        <v>1914</v>
      </c>
      <c r="C2850" s="3" t="s">
        <v>5454</v>
      </c>
      <c r="D2850" s="3">
        <v>0.2430718866435147</v>
      </c>
      <c r="E2850" s="3">
        <v>0.30614232225016802</v>
      </c>
      <c r="F2850" s="3">
        <v>0.61904761904761907</v>
      </c>
      <c r="G2850" s="3">
        <v>6.3492063492063489E-2</v>
      </c>
      <c r="H2850" s="3">
        <v>0.1031746031746032</v>
      </c>
      <c r="I2850" s="3">
        <v>0.2142857142857143</v>
      </c>
      <c r="J2850" s="3">
        <v>3.4146994189390288E-2</v>
      </c>
      <c r="K2850" s="3">
        <v>12982.600000000029</v>
      </c>
      <c r="L2850" s="3" t="s">
        <v>14661</v>
      </c>
      <c r="M2850" s="4" t="str">
        <f ca="1">IFERROR(__xludf.DUMMYFUNCTION("REGEXREPLACE(F1915,""\D"", """")"),"#VALUE!")</f>
        <v>#VALUE!</v>
      </c>
    </row>
    <row r="2851" spans="1:13" ht="15.75" customHeight="1">
      <c r="A2851" s="1">
        <v>1915</v>
      </c>
      <c r="B2851" s="3">
        <v>1916</v>
      </c>
      <c r="C2851" s="3" t="s">
        <v>5459</v>
      </c>
      <c r="D2851" s="3">
        <v>0.1158754718668587</v>
      </c>
      <c r="E2851" s="3">
        <v>0.2469256072561711</v>
      </c>
      <c r="F2851" s="3">
        <v>0.63013698630136983</v>
      </c>
      <c r="G2851" s="3">
        <v>9.8630136986301367E-2</v>
      </c>
      <c r="H2851" s="3">
        <v>0.1205479452054795</v>
      </c>
      <c r="I2851" s="3">
        <v>0.24657534246575341</v>
      </c>
      <c r="J2851" s="3">
        <v>2.4462829613458959E-2</v>
      </c>
      <c r="K2851" s="3">
        <v>40590.89999999974</v>
      </c>
      <c r="L2851" s="3" t="s">
        <v>14663</v>
      </c>
      <c r="M2851" s="4" t="str">
        <f ca="1">IFERROR(__xludf.DUMMYFUNCTION("REGEXREPLACE(F1917,""\D"", """")"),"#VALUE!")</f>
        <v>#VALUE!</v>
      </c>
    </row>
    <row r="2852" spans="1:13" ht="15.75" customHeight="1">
      <c r="A2852" s="1">
        <v>1916</v>
      </c>
      <c r="B2852" s="3">
        <v>1917</v>
      </c>
      <c r="C2852" s="3" t="s">
        <v>5462</v>
      </c>
      <c r="D2852" s="3">
        <v>0.1500269245000343</v>
      </c>
      <c r="E2852" s="3">
        <v>0.301518236910221</v>
      </c>
      <c r="F2852" s="3">
        <v>0.625</v>
      </c>
      <c r="G2852" s="3">
        <v>8.3333333333333329E-2</v>
      </c>
      <c r="H2852" s="3">
        <v>9.7222222222222224E-2</v>
      </c>
      <c r="I2852" s="3">
        <v>0.22916666666666671</v>
      </c>
      <c r="J2852" s="3">
        <v>2.4089497848513709E-2</v>
      </c>
      <c r="K2852" s="3">
        <v>14848.100000000029</v>
      </c>
      <c r="L2852" s="3" t="s">
        <v>14664</v>
      </c>
      <c r="M2852" s="4" t="str">
        <f ca="1">IFERROR(__xludf.DUMMYFUNCTION("REGEXREPLACE(F1918,""\D"", """")"),"#VALUE!")</f>
        <v>#VALUE!</v>
      </c>
    </row>
    <row r="2853" spans="1:13" ht="15.75" customHeight="1">
      <c r="A2853" s="1">
        <v>1918</v>
      </c>
      <c r="B2853" s="3">
        <v>1919</v>
      </c>
      <c r="C2853" s="3" t="s">
        <v>5468</v>
      </c>
      <c r="D2853" s="3">
        <v>0.29622658183103567</v>
      </c>
      <c r="E2853" s="3">
        <v>0.38075071554500478</v>
      </c>
      <c r="F2853" s="3">
        <v>0.515625</v>
      </c>
      <c r="G2853" s="3">
        <v>9.375E-2</v>
      </c>
      <c r="H2853" s="3">
        <v>9.375E-2</v>
      </c>
      <c r="I2853" s="3">
        <v>0.234375</v>
      </c>
      <c r="J2853" s="3">
        <v>4.2085373509102332E-2</v>
      </c>
      <c r="K2853" s="3">
        <v>7185.2000000000025</v>
      </c>
      <c r="L2853" s="3" t="s">
        <v>14666</v>
      </c>
      <c r="M2853" s="4" t="str">
        <f ca="1">IFERROR(__xludf.DUMMYFUNCTION("REGEXREPLACE(F1920,""\D"", """")"),"#VALUE!")</f>
        <v>#VALUE!</v>
      </c>
    </row>
    <row r="2854" spans="1:13" ht="15.75" customHeight="1">
      <c r="A2854" s="1">
        <v>1919</v>
      </c>
      <c r="B2854" s="3">
        <v>1920</v>
      </c>
      <c r="C2854" s="3" t="s">
        <v>5470</v>
      </c>
      <c r="D2854" s="3">
        <v>0.18401140950313641</v>
      </c>
      <c r="E2854" s="3">
        <v>0.25920271997104088</v>
      </c>
      <c r="F2854" s="3">
        <v>0.61073825503355705</v>
      </c>
      <c r="G2854" s="3">
        <v>0.1073825503355705</v>
      </c>
      <c r="H2854" s="3">
        <v>0.1208053691275168</v>
      </c>
      <c r="I2854" s="3">
        <v>0.24496644295302011</v>
      </c>
      <c r="J2854" s="3">
        <v>4.0343298370733423E-2</v>
      </c>
      <c r="K2854" s="3">
        <v>33677.199999999873</v>
      </c>
      <c r="L2854" s="3" t="s">
        <v>14667</v>
      </c>
      <c r="M2854" s="4" t="str">
        <f ca="1">IFERROR(__xludf.DUMMYFUNCTION("REGEXREPLACE(F1921,""\D"", """")"),"#VALUE!")</f>
        <v>#VALUE!</v>
      </c>
    </row>
    <row r="2855" spans="1:13" ht="15.75" customHeight="1">
      <c r="A2855" s="1">
        <v>1921</v>
      </c>
      <c r="B2855" s="3">
        <v>1922</v>
      </c>
      <c r="C2855" s="3" t="s">
        <v>5477</v>
      </c>
      <c r="D2855" s="3">
        <v>0.12432618372887221</v>
      </c>
      <c r="E2855" s="3">
        <v>0.13939066302843681</v>
      </c>
      <c r="F2855" s="3">
        <v>0.6306122448979592</v>
      </c>
      <c r="G2855" s="3">
        <v>0.13673469387755099</v>
      </c>
      <c r="H2855" s="3">
        <v>0.14693877551020409</v>
      </c>
      <c r="I2855" s="3">
        <v>0.32040816326530608</v>
      </c>
      <c r="J2855" s="3">
        <v>3.466110776470422E-2</v>
      </c>
      <c r="K2855" s="3">
        <v>56469.499999999462</v>
      </c>
      <c r="L2855" s="3" t="s">
        <v>14669</v>
      </c>
      <c r="M2855" s="4" t="str">
        <f ca="1">IFERROR(__xludf.DUMMYFUNCTION("REGEXREPLACE(F1923,""\D"", """")"),"#VALUE!")</f>
        <v>#VALUE!</v>
      </c>
    </row>
    <row r="2856" spans="1:13" ht="15.75" customHeight="1">
      <c r="A2856" s="1">
        <v>1923</v>
      </c>
      <c r="B2856" s="3">
        <v>1924</v>
      </c>
      <c r="C2856" s="3" t="s">
        <v>5483</v>
      </c>
      <c r="D2856" s="3">
        <v>0.17746876190022939</v>
      </c>
      <c r="E2856" s="3">
        <v>5.0269433934089343E-2</v>
      </c>
      <c r="F2856" s="3">
        <v>0.66176470588235292</v>
      </c>
      <c r="G2856" s="3">
        <v>0.1470588235294118</v>
      </c>
      <c r="H2856" s="3">
        <v>0.1764705882352941</v>
      </c>
      <c r="I2856" s="3">
        <v>0.35294117647058831</v>
      </c>
      <c r="J2856" s="3">
        <v>5.1247352996206898E-2</v>
      </c>
      <c r="K2856" s="3">
        <v>7920.0000000000036</v>
      </c>
      <c r="L2856" s="3" t="s">
        <v>14671</v>
      </c>
      <c r="M2856" s="4" t="str">
        <f ca="1">IFERROR(__xludf.DUMMYFUNCTION("REGEXREPLACE(F1925,""\D"", """")"),"#VALUE!")</f>
        <v>#VALUE!</v>
      </c>
    </row>
    <row r="2857" spans="1:13" ht="15.75" customHeight="1">
      <c r="A2857" s="1">
        <v>1927</v>
      </c>
      <c r="B2857" s="3">
        <v>1928</v>
      </c>
      <c r="C2857" s="3" t="s">
        <v>5495</v>
      </c>
      <c r="D2857" s="3">
        <v>0.23203465547871721</v>
      </c>
      <c r="E2857" s="3">
        <v>0.59410580173221683</v>
      </c>
      <c r="F2857" s="3">
        <v>0.54205607476635509</v>
      </c>
      <c r="G2857" s="3">
        <v>0.10280373831775701</v>
      </c>
      <c r="H2857" s="3">
        <v>6.5420560747663545E-2</v>
      </c>
      <c r="I2857" s="3">
        <v>0.17757009345794389</v>
      </c>
      <c r="J2857" s="3">
        <v>3.2059765456203003E-2</v>
      </c>
      <c r="K2857" s="3">
        <v>11548.200000000021</v>
      </c>
      <c r="L2857" s="3" t="s">
        <v>14675</v>
      </c>
      <c r="M2857" s="4" t="str">
        <f ca="1">IFERROR(__xludf.DUMMYFUNCTION("REGEXREPLACE(F1929,""\D"", """")"),"#VALUE!")</f>
        <v>#VALUE!</v>
      </c>
    </row>
    <row r="2858" spans="1:13" ht="15.75" customHeight="1">
      <c r="A2858" s="1">
        <v>1930</v>
      </c>
      <c r="B2858" s="3">
        <v>1931</v>
      </c>
      <c r="C2858" s="3" t="s">
        <v>5503</v>
      </c>
      <c r="D2858" s="3">
        <v>0.26741562381491968</v>
      </c>
      <c r="E2858" s="3">
        <v>0.1036565735529095</v>
      </c>
      <c r="F2858" s="3">
        <v>0.67901234567901236</v>
      </c>
      <c r="G2858" s="3">
        <v>0.1728395061728395</v>
      </c>
      <c r="H2858" s="3">
        <v>0.16049382716049379</v>
      </c>
      <c r="I2858" s="3">
        <v>0.34567901234567899</v>
      </c>
      <c r="J2858" s="3">
        <v>8.1901295021168705E-2</v>
      </c>
      <c r="K2858" s="3">
        <v>9222.800000000012</v>
      </c>
      <c r="L2858" s="3" t="s">
        <v>14678</v>
      </c>
      <c r="M2858" s="4" t="str">
        <f ca="1">IFERROR(__xludf.DUMMYFUNCTION("REGEXREPLACE(F1932,""\D"", """")"),"#VALUE!")</f>
        <v>#VALUE!</v>
      </c>
    </row>
    <row r="2859" spans="1:13" ht="15.75" customHeight="1">
      <c r="A2859" s="1">
        <v>1932</v>
      </c>
      <c r="B2859" s="3">
        <v>1933</v>
      </c>
      <c r="C2859" s="3" t="s">
        <v>5509</v>
      </c>
      <c r="D2859" s="3">
        <v>0.14569592900700551</v>
      </c>
      <c r="E2859" s="3">
        <v>0.23957433067979489</v>
      </c>
      <c r="F2859" s="3">
        <v>0.62251655629139069</v>
      </c>
      <c r="G2859" s="3">
        <v>0.11258278145695361</v>
      </c>
      <c r="H2859" s="3">
        <v>0.119205298013245</v>
      </c>
      <c r="I2859" s="3">
        <v>0.26490066225165559</v>
      </c>
      <c r="J2859" s="3">
        <v>3.1268938490468218E-2</v>
      </c>
      <c r="K2859" s="3">
        <v>17324.900000000031</v>
      </c>
      <c r="L2859" s="3" t="s">
        <v>14680</v>
      </c>
      <c r="M2859" s="4" t="str">
        <f ca="1">IFERROR(__xludf.DUMMYFUNCTION("REGEXREPLACE(F1934,""\D"", """")"),"#VALUE!")</f>
        <v>#VALUE!</v>
      </c>
    </row>
    <row r="2860" spans="1:13" ht="15.75" customHeight="1">
      <c r="A2860" s="1">
        <v>1933</v>
      </c>
      <c r="B2860" s="3">
        <v>1934</v>
      </c>
      <c r="C2860" s="3" t="s">
        <v>5511</v>
      </c>
      <c r="D2860" s="3">
        <v>0.19404497785997721</v>
      </c>
      <c r="E2860" s="3">
        <v>0.2385056055230837</v>
      </c>
      <c r="F2860" s="3">
        <v>0.63749999999999996</v>
      </c>
      <c r="G2860" s="3">
        <v>7.4999999999999997E-2</v>
      </c>
      <c r="H2860" s="3">
        <v>0.125</v>
      </c>
      <c r="I2860" s="3">
        <v>0.28749999999999998</v>
      </c>
      <c r="J2860" s="3">
        <v>3.1010186538878059E-2</v>
      </c>
      <c r="K2860" s="3">
        <v>8526.0000000000109</v>
      </c>
      <c r="L2860" s="3" t="s">
        <v>14681</v>
      </c>
      <c r="M2860" s="4" t="str">
        <f ca="1">IFERROR(__xludf.DUMMYFUNCTION("REGEXREPLACE(F1935,""\D"", """")"),"#VALUE!")</f>
        <v>#VALUE!</v>
      </c>
    </row>
    <row r="2861" spans="1:13" ht="15.75" customHeight="1">
      <c r="A2861" s="1">
        <v>1938</v>
      </c>
      <c r="B2861" s="3">
        <v>1939</v>
      </c>
      <c r="C2861" s="3" t="s">
        <v>5525</v>
      </c>
      <c r="D2861" s="3">
        <v>0.16444277430453291</v>
      </c>
      <c r="E2861" s="3">
        <v>0.21912782611143961</v>
      </c>
      <c r="F2861" s="3">
        <v>0.6</v>
      </c>
      <c r="G2861" s="3">
        <v>8.461538461538462E-2</v>
      </c>
      <c r="H2861" s="3">
        <v>0.1076923076923077</v>
      </c>
      <c r="I2861" s="3">
        <v>0.241025641025641</v>
      </c>
      <c r="J2861" s="3">
        <v>3.0304734421093011E-2</v>
      </c>
      <c r="K2861" s="3">
        <v>43609.399999999659</v>
      </c>
      <c r="L2861" s="3" t="s">
        <v>14686</v>
      </c>
      <c r="M2861" s="4" t="str">
        <f ca="1">IFERROR(__xludf.DUMMYFUNCTION("REGEXREPLACE(F1940,""\D"", """")"),"#VALUE!")</f>
        <v>#VALUE!</v>
      </c>
    </row>
    <row r="2862" spans="1:13" ht="15.75" customHeight="1">
      <c r="A2862" s="1">
        <v>1940</v>
      </c>
      <c r="B2862" s="3">
        <v>1941</v>
      </c>
      <c r="C2862" s="3" t="s">
        <v>5531</v>
      </c>
      <c r="D2862" s="3">
        <v>0.17209530420140279</v>
      </c>
      <c r="E2862" s="3">
        <v>0.59537795529874793</v>
      </c>
      <c r="F2862" s="3">
        <v>0.52830188679245282</v>
      </c>
      <c r="G2862" s="3">
        <v>5.6603773584905662E-2</v>
      </c>
      <c r="H2862" s="3">
        <v>7.5471698113207544E-2</v>
      </c>
      <c r="I2862" s="3">
        <v>0.18867924528301891</v>
      </c>
      <c r="J2862" s="3">
        <v>1.275602860389552E-2</v>
      </c>
      <c r="K2862" s="3">
        <v>5843.9000000000005</v>
      </c>
      <c r="L2862" s="3" t="s">
        <v>14688</v>
      </c>
      <c r="M2862" s="4" t="str">
        <f ca="1">IFERROR(__xludf.DUMMYFUNCTION("REGEXREPLACE(F1942,""\D"", """")"),"#VALUE!")</f>
        <v>#VALUE!</v>
      </c>
    </row>
    <row r="2863" spans="1:13" ht="15.75" customHeight="1">
      <c r="A2863" s="1">
        <v>1941</v>
      </c>
      <c r="B2863" s="3">
        <v>1942</v>
      </c>
      <c r="C2863" s="3" t="s">
        <v>5534</v>
      </c>
      <c r="D2863" s="3">
        <v>0.19152080303300439</v>
      </c>
      <c r="E2863" s="3">
        <v>0.11509199601348161</v>
      </c>
      <c r="F2863" s="3">
        <v>0.52112676056338025</v>
      </c>
      <c r="G2863" s="3">
        <v>0.14084507042253519</v>
      </c>
      <c r="H2863" s="3">
        <v>0.12676056338028169</v>
      </c>
      <c r="I2863" s="3">
        <v>0.28169014084507038</v>
      </c>
      <c r="J2863" s="3">
        <v>4.4426217611190442E-2</v>
      </c>
      <c r="K2863" s="3">
        <v>8375.7000000000062</v>
      </c>
      <c r="L2863" s="3" t="s">
        <v>14689</v>
      </c>
      <c r="M2863" s="4" t="str">
        <f ca="1">IFERROR(__xludf.DUMMYFUNCTION("REGEXREPLACE(F1943,""\D"", """")"),"#VALUE!")</f>
        <v>#VALUE!</v>
      </c>
    </row>
    <row r="2864" spans="1:13" ht="15.75" customHeight="1">
      <c r="A2864" s="1">
        <v>1942</v>
      </c>
      <c r="B2864" s="3">
        <v>1943</v>
      </c>
      <c r="C2864" s="3" t="s">
        <v>5536</v>
      </c>
      <c r="D2864" s="3">
        <v>0.36024446403058807</v>
      </c>
      <c r="E2864" s="3">
        <v>0.61186048117988334</v>
      </c>
      <c r="F2864" s="3">
        <v>0.5</v>
      </c>
      <c r="G2864" s="3">
        <v>9.3333333333333338E-2</v>
      </c>
      <c r="H2864" s="3">
        <v>0.02</v>
      </c>
      <c r="I2864" s="3">
        <v>0.16666666666666671</v>
      </c>
      <c r="J2864" s="3">
        <v>3.0503527457645459E-2</v>
      </c>
      <c r="K2864" s="3">
        <v>16859.900000000031</v>
      </c>
      <c r="L2864" s="3" t="s">
        <v>14690</v>
      </c>
      <c r="M2864" s="4" t="str">
        <f ca="1">IFERROR(__xludf.DUMMYFUNCTION("REGEXREPLACE(F1944,""\D"", """")"),"#VALUE!")</f>
        <v>#VALUE!</v>
      </c>
    </row>
    <row r="2865" spans="1:13" ht="15.75" customHeight="1">
      <c r="A2865" s="1">
        <v>1943</v>
      </c>
      <c r="B2865" s="3">
        <v>1944</v>
      </c>
      <c r="C2865" s="3" t="s">
        <v>5538</v>
      </c>
      <c r="D2865" s="3">
        <v>0.16594948496802139</v>
      </c>
      <c r="E2865" s="3">
        <v>0.1624819382997221</v>
      </c>
      <c r="F2865" s="3">
        <v>0.60696517412935325</v>
      </c>
      <c r="G2865" s="3">
        <v>0.12437810945273629</v>
      </c>
      <c r="H2865" s="3">
        <v>0.12935323383084579</v>
      </c>
      <c r="I2865" s="3">
        <v>0.30348258706467662</v>
      </c>
      <c r="J2865" s="3">
        <v>4.0068598506771039E-2</v>
      </c>
      <c r="K2865" s="3">
        <v>22482.5</v>
      </c>
      <c r="L2865" s="3" t="s">
        <v>14691</v>
      </c>
      <c r="M2865" s="4" t="str">
        <f ca="1">IFERROR(__xludf.DUMMYFUNCTION("REGEXREPLACE(F1945,""\D"", """")"),"#VALUE!")</f>
        <v>#VALUE!</v>
      </c>
    </row>
    <row r="2866" spans="1:13" ht="15.75" customHeight="1">
      <c r="A2866" s="1">
        <v>1944</v>
      </c>
      <c r="B2866" s="3">
        <v>1945</v>
      </c>
      <c r="C2866" s="3" t="s">
        <v>5540</v>
      </c>
      <c r="D2866" s="3">
        <v>8.7930931022635161E-2</v>
      </c>
      <c r="E2866" s="3">
        <v>0.24789858928724351</v>
      </c>
      <c r="F2866" s="3">
        <v>0.55140186915887845</v>
      </c>
      <c r="G2866" s="3">
        <v>0.14953271028037379</v>
      </c>
      <c r="H2866" s="3">
        <v>0.10280373831775701</v>
      </c>
      <c r="I2866" s="3">
        <v>0.28971962616822428</v>
      </c>
      <c r="J2866" s="3">
        <v>1.9726389158693691E-2</v>
      </c>
      <c r="K2866" s="3">
        <v>12366.100000000029</v>
      </c>
      <c r="L2866" s="3" t="s">
        <v>14692</v>
      </c>
      <c r="M2866" s="4" t="str">
        <f ca="1">IFERROR(__xludf.DUMMYFUNCTION("REGEXREPLACE(F1946,""\D"", """")"),"#VALUE!")</f>
        <v>#VALUE!</v>
      </c>
    </row>
    <row r="2867" spans="1:13" ht="15.75" customHeight="1">
      <c r="A2867" s="1">
        <v>1945</v>
      </c>
      <c r="B2867" s="3">
        <v>1946</v>
      </c>
      <c r="C2867" s="3" t="s">
        <v>5542</v>
      </c>
      <c r="D2867" s="3">
        <v>0.17805597902367029</v>
      </c>
      <c r="E2867" s="3">
        <v>0.64012991384001672</v>
      </c>
      <c r="F2867" s="3">
        <v>0.6387096774193548</v>
      </c>
      <c r="G2867" s="3">
        <v>7.0967741935483872E-2</v>
      </c>
      <c r="H2867" s="3">
        <v>5.8064516129032261E-2</v>
      </c>
      <c r="I2867" s="3">
        <v>0.14193548387096769</v>
      </c>
      <c r="J2867" s="3">
        <v>1.9406599107202549E-2</v>
      </c>
      <c r="K2867" s="3">
        <v>15391.40000000002</v>
      </c>
      <c r="L2867" s="3" t="s">
        <v>14693</v>
      </c>
      <c r="M2867" s="4" t="str">
        <f ca="1">IFERROR(__xludf.DUMMYFUNCTION("REGEXREPLACE(F1947,""\D"", """")"),"#VALUE!")</f>
        <v>#VALUE!</v>
      </c>
    </row>
    <row r="2868" spans="1:13" ht="15.75" customHeight="1">
      <c r="A2868" s="1">
        <v>1946</v>
      </c>
      <c r="B2868" s="3">
        <v>1947</v>
      </c>
      <c r="C2868" s="3" t="s">
        <v>5545</v>
      </c>
      <c r="D2868" s="3">
        <v>0.15939915347784531</v>
      </c>
      <c r="E2868" s="3">
        <v>0.5032390270254089</v>
      </c>
      <c r="F2868" s="3">
        <v>0.49227373068432673</v>
      </c>
      <c r="G2868" s="3">
        <v>8.1677704194260486E-2</v>
      </c>
      <c r="H2868" s="3">
        <v>6.8432671081677707E-2</v>
      </c>
      <c r="I2868" s="3">
        <v>0.18101545253863141</v>
      </c>
      <c r="J2868" s="3">
        <v>2.2851449719574889E-2</v>
      </c>
      <c r="K2868" s="3">
        <v>51401.999999999563</v>
      </c>
      <c r="L2868" s="3" t="s">
        <v>14694</v>
      </c>
      <c r="M2868" s="4" t="str">
        <f ca="1">IFERROR(__xludf.DUMMYFUNCTION("REGEXREPLACE(F1948,""\D"", """")"),"#VALUE!")</f>
        <v>#VALUE!</v>
      </c>
    </row>
    <row r="2869" spans="1:13" ht="15.75" customHeight="1">
      <c r="A2869" s="1">
        <v>1947</v>
      </c>
      <c r="B2869" s="3">
        <v>1948</v>
      </c>
      <c r="C2869" s="3" t="s">
        <v>5548</v>
      </c>
      <c r="D2869" s="3">
        <v>0.26440764937047878</v>
      </c>
      <c r="E2869" s="3">
        <v>0.588739510521468</v>
      </c>
      <c r="F2869" s="3">
        <v>0.43478260869565222</v>
      </c>
      <c r="G2869" s="3">
        <v>4.3478260869565223E-2</v>
      </c>
      <c r="H2869" s="3">
        <v>4.3478260869565223E-2</v>
      </c>
      <c r="I2869" s="3">
        <v>0.1521739130434783</v>
      </c>
      <c r="J2869" s="3">
        <v>1.362713985319349E-2</v>
      </c>
      <c r="K2869" s="3">
        <v>10420.10000000002</v>
      </c>
      <c r="L2869" s="3" t="s">
        <v>14695</v>
      </c>
      <c r="M2869" s="4" t="str">
        <f ca="1">IFERROR(__xludf.DUMMYFUNCTION("REGEXREPLACE(F1949,""\D"", """")"),"#VALUE!")</f>
        <v>#VALUE!</v>
      </c>
    </row>
    <row r="2870" spans="1:13" ht="15.75" customHeight="1">
      <c r="A2870" s="1">
        <v>1948</v>
      </c>
      <c r="B2870" s="3">
        <v>1949</v>
      </c>
      <c r="C2870" s="3" t="s">
        <v>5550</v>
      </c>
      <c r="D2870" s="3">
        <v>0.1527492338123855</v>
      </c>
      <c r="E2870" s="3">
        <v>0.31504602712802082</v>
      </c>
      <c r="F2870" s="3">
        <v>0.61591695501730104</v>
      </c>
      <c r="G2870" s="3">
        <v>0.1038062283737024</v>
      </c>
      <c r="H2870" s="3">
        <v>9.6885813148788927E-2</v>
      </c>
      <c r="I2870" s="3">
        <v>0.23875432525951559</v>
      </c>
      <c r="J2870" s="3">
        <v>2.922232591219754E-2</v>
      </c>
      <c r="K2870" s="3">
        <v>32131.299999999879</v>
      </c>
      <c r="L2870" s="3" t="s">
        <v>14696</v>
      </c>
      <c r="M2870" s="4" t="str">
        <f ca="1">IFERROR(__xludf.DUMMYFUNCTION("REGEXREPLACE(F1950,""\D"", """")"),"#VALUE!")</f>
        <v>#VALUE!</v>
      </c>
    </row>
    <row r="2871" spans="1:13" ht="15.75" customHeight="1">
      <c r="A2871" s="1">
        <v>1950</v>
      </c>
      <c r="B2871" s="3">
        <v>1951</v>
      </c>
      <c r="C2871" s="3" t="s">
        <v>5555</v>
      </c>
      <c r="D2871" s="3">
        <v>0.20872709846245971</v>
      </c>
      <c r="E2871" s="3">
        <v>0.18469521251496049</v>
      </c>
      <c r="F2871" s="3">
        <v>0.61409395973154357</v>
      </c>
      <c r="G2871" s="3">
        <v>9.7315436241610737E-2</v>
      </c>
      <c r="H2871" s="3">
        <v>0.1241610738255034</v>
      </c>
      <c r="I2871" s="3">
        <v>0.27852348993288589</v>
      </c>
      <c r="J2871" s="3">
        <v>4.4112695296903398E-2</v>
      </c>
      <c r="K2871" s="3">
        <v>33471.099999999882</v>
      </c>
      <c r="L2871" s="3" t="s">
        <v>14698</v>
      </c>
      <c r="M2871" s="4" t="str">
        <f ca="1">IFERROR(__xludf.DUMMYFUNCTION("REGEXREPLACE(F1952,""\D"", """")"),"#VALUE!")</f>
        <v>#VALUE!</v>
      </c>
    </row>
    <row r="2872" spans="1:13" ht="15.75" customHeight="1">
      <c r="A2872" s="1">
        <v>1952</v>
      </c>
      <c r="B2872" s="3">
        <v>1953</v>
      </c>
      <c r="C2872" s="3" t="s">
        <v>5560</v>
      </c>
      <c r="D2872" s="3">
        <v>0.17464695780801401</v>
      </c>
      <c r="E2872" s="3">
        <v>0.34739937116059771</v>
      </c>
      <c r="F2872" s="3">
        <v>0.54700854700854706</v>
      </c>
      <c r="G2872" s="3">
        <v>8.8888888888888892E-2</v>
      </c>
      <c r="H2872" s="3">
        <v>8.2051282051282051E-2</v>
      </c>
      <c r="I2872" s="3">
        <v>0.20512820512820509</v>
      </c>
      <c r="J2872" s="3">
        <v>2.9002729136566131E-2</v>
      </c>
      <c r="K2872" s="3">
        <v>65503.299999999574</v>
      </c>
      <c r="L2872" s="3" t="s">
        <v>14700</v>
      </c>
      <c r="M2872" s="4" t="str">
        <f ca="1">IFERROR(__xludf.DUMMYFUNCTION("REGEXREPLACE(F1954,""\D"", """")"),"#VALUE!")</f>
        <v>#VALUE!</v>
      </c>
    </row>
    <row r="2873" spans="1:13" ht="15.75" customHeight="1">
      <c r="A2873" s="1">
        <v>1955</v>
      </c>
      <c r="B2873" s="3">
        <v>1956</v>
      </c>
      <c r="C2873" s="3" t="s">
        <v>5569</v>
      </c>
      <c r="D2873" s="3">
        <v>0.17049716398603859</v>
      </c>
      <c r="E2873" s="3">
        <v>0.74726618720378868</v>
      </c>
      <c r="F2873" s="3">
        <v>0.54123711340206182</v>
      </c>
      <c r="G2873" s="3">
        <v>5.4123711340206188E-2</v>
      </c>
      <c r="H2873" s="3">
        <v>3.3505154639175257E-2</v>
      </c>
      <c r="I2873" s="3">
        <v>0.134020618556701</v>
      </c>
      <c r="J2873" s="3">
        <v>1.3397158969933621E-2</v>
      </c>
      <c r="K2873" s="3">
        <v>40043.799999999719</v>
      </c>
      <c r="L2873" s="3" t="s">
        <v>14703</v>
      </c>
      <c r="M2873" s="4" t="str">
        <f ca="1">IFERROR(__xludf.DUMMYFUNCTION("REGEXREPLACE(F1957,""\D"", """")"),"#VALUE!")</f>
        <v>#VALUE!</v>
      </c>
    </row>
    <row r="2874" spans="1:13" ht="15.75" customHeight="1">
      <c r="A2874" s="1">
        <v>1956</v>
      </c>
      <c r="B2874" s="3">
        <v>1957</v>
      </c>
      <c r="C2874" s="3" t="s">
        <v>5572</v>
      </c>
      <c r="D2874" s="3">
        <v>0.14951280496533201</v>
      </c>
      <c r="E2874" s="3">
        <v>0.2014170025706318</v>
      </c>
      <c r="F2874" s="3">
        <v>0.61056105610561051</v>
      </c>
      <c r="G2874" s="3">
        <v>0.1023102310231023</v>
      </c>
      <c r="H2874" s="3">
        <v>0.1254125412541254</v>
      </c>
      <c r="I2874" s="3">
        <v>0.28052805280528048</v>
      </c>
      <c r="J2874" s="3">
        <v>3.2624028959623873E-2</v>
      </c>
      <c r="K2874" s="3">
        <v>34137.399999999863</v>
      </c>
      <c r="L2874" s="3" t="s">
        <v>14704</v>
      </c>
      <c r="M2874" s="4" t="str">
        <f ca="1">IFERROR(__xludf.DUMMYFUNCTION("REGEXREPLACE(F1958,""\D"", """")"),"#VALUE!")</f>
        <v>#VALUE!</v>
      </c>
    </row>
    <row r="2875" spans="1:13" ht="15.75" customHeight="1">
      <c r="A2875" s="1">
        <v>1957</v>
      </c>
      <c r="B2875" s="3">
        <v>1958</v>
      </c>
      <c r="C2875" s="3" t="s">
        <v>5574</v>
      </c>
      <c r="D2875" s="3">
        <v>0.15448465445819029</v>
      </c>
      <c r="E2875" s="3">
        <v>0.20043684563948441</v>
      </c>
      <c r="F2875" s="3">
        <v>0.58638743455497377</v>
      </c>
      <c r="G2875" s="3">
        <v>0.1151832460732984</v>
      </c>
      <c r="H2875" s="3">
        <v>0.12827225130890049</v>
      </c>
      <c r="I2875" s="3">
        <v>0.28010471204188481</v>
      </c>
      <c r="J2875" s="3">
        <v>3.6554364751906251E-2</v>
      </c>
      <c r="K2875" s="3">
        <v>43935.599999999708</v>
      </c>
      <c r="L2875" s="3" t="s">
        <v>14705</v>
      </c>
      <c r="M2875" s="4" t="str">
        <f ca="1">IFERROR(__xludf.DUMMYFUNCTION("REGEXREPLACE(F1959,""\D"", """")"),"#VALUE!")</f>
        <v>#VALUE!</v>
      </c>
    </row>
    <row r="2876" spans="1:13" ht="15.75" customHeight="1">
      <c r="A2876" s="1">
        <v>1959</v>
      </c>
      <c r="B2876" s="3">
        <v>1960</v>
      </c>
      <c r="C2876" s="3" t="s">
        <v>5580</v>
      </c>
      <c r="D2876" s="3">
        <v>0.25574268685702628</v>
      </c>
      <c r="E2876" s="3">
        <v>0.57598472544416257</v>
      </c>
      <c r="F2876" s="3">
        <v>0.47938144329896909</v>
      </c>
      <c r="G2876" s="3">
        <v>6.1855670103092793E-2</v>
      </c>
      <c r="H2876" s="3">
        <v>4.6391752577319589E-2</v>
      </c>
      <c r="I2876" s="3">
        <v>0.15463917525773199</v>
      </c>
      <c r="J2876" s="3">
        <v>2.343238509375609E-2</v>
      </c>
      <c r="K2876" s="3">
        <v>21904.000000000029</v>
      </c>
      <c r="L2876" s="3" t="s">
        <v>14707</v>
      </c>
      <c r="M2876" s="4" t="str">
        <f ca="1">IFERROR(__xludf.DUMMYFUNCTION("REGEXREPLACE(F1961,""\D"", """")"),"#VALUE!")</f>
        <v>#VALUE!</v>
      </c>
    </row>
    <row r="2877" spans="1:13" ht="15.75" customHeight="1">
      <c r="A2877" s="1">
        <v>1961</v>
      </c>
      <c r="B2877" s="3">
        <v>1962</v>
      </c>
      <c r="C2877" s="3" t="s">
        <v>5585</v>
      </c>
      <c r="D2877" s="3">
        <v>0.175489259159334</v>
      </c>
      <c r="E2877" s="3">
        <v>0.17270094162214819</v>
      </c>
      <c r="F2877" s="3">
        <v>0.6271186440677966</v>
      </c>
      <c r="G2877" s="3">
        <v>0.1167608286252354</v>
      </c>
      <c r="H2877" s="3">
        <v>0.14124293785310729</v>
      </c>
      <c r="I2877" s="3">
        <v>0.31826741996233521</v>
      </c>
      <c r="J2877" s="3">
        <v>4.4271175328665417E-2</v>
      </c>
      <c r="K2877" s="3">
        <v>59469.299999999479</v>
      </c>
      <c r="L2877" s="3" t="s">
        <v>14709</v>
      </c>
      <c r="M2877" s="4" t="str">
        <f ca="1">IFERROR(__xludf.DUMMYFUNCTION("REGEXREPLACE(F1963,""\D"", """")"),"#VALUE!")</f>
        <v>#VALUE!</v>
      </c>
    </row>
    <row r="2878" spans="1:13" ht="15.75" customHeight="1">
      <c r="A2878" s="1">
        <v>1962</v>
      </c>
      <c r="B2878" s="3">
        <v>1963</v>
      </c>
      <c r="C2878" s="3" t="s">
        <v>5588</v>
      </c>
      <c r="D2878" s="3">
        <v>0.17105193091849191</v>
      </c>
      <c r="E2878" s="3">
        <v>0.26402681285549939</v>
      </c>
      <c r="F2878" s="3">
        <v>0.60384615384615381</v>
      </c>
      <c r="G2878" s="3">
        <v>7.3076923076923081E-2</v>
      </c>
      <c r="H2878" s="3">
        <v>9.2307692307692313E-2</v>
      </c>
      <c r="I2878" s="3">
        <v>0.22307692307692309</v>
      </c>
      <c r="J2878" s="3">
        <v>2.628643175662668E-2</v>
      </c>
      <c r="K2878" s="3">
        <v>28854.99999999996</v>
      </c>
      <c r="L2878" s="3" t="s">
        <v>14710</v>
      </c>
      <c r="M2878" s="4" t="str">
        <f ca="1">IFERROR(__xludf.DUMMYFUNCTION("REGEXREPLACE(F1964,""\D"", """")"),"#VALUE!")</f>
        <v>#VALUE!</v>
      </c>
    </row>
    <row r="2879" spans="1:13" ht="15.75" customHeight="1">
      <c r="A2879" s="1">
        <v>1963</v>
      </c>
      <c r="B2879" s="3">
        <v>1964</v>
      </c>
      <c r="C2879" s="3" t="s">
        <v>5590</v>
      </c>
      <c r="D2879" s="3">
        <v>0.2085265812700238</v>
      </c>
      <c r="E2879" s="3">
        <v>0.14516870933638021</v>
      </c>
      <c r="F2879" s="3">
        <v>0.65217391304347827</v>
      </c>
      <c r="G2879" s="3">
        <v>0.108695652173913</v>
      </c>
      <c r="H2879" s="3">
        <v>0.32608695652173908</v>
      </c>
      <c r="I2879" s="3">
        <v>0.43478260869565222</v>
      </c>
      <c r="J2879" s="3">
        <v>6.3332818194806614E-2</v>
      </c>
      <c r="K2879" s="3">
        <v>5069.3</v>
      </c>
      <c r="L2879" s="3" t="s">
        <v>27</v>
      </c>
      <c r="M2879" s="4" t="str">
        <f ca="1">IFERROR(__xludf.DUMMYFUNCTION("REGEXREPLACE(F1965,""\D"", """")"),"#VALUE!")</f>
        <v>#VALUE!</v>
      </c>
    </row>
    <row r="2880" spans="1:13" ht="15.75" customHeight="1">
      <c r="A2880" s="1">
        <v>1965</v>
      </c>
      <c r="B2880" s="3">
        <v>1966</v>
      </c>
      <c r="C2880" s="3" t="s">
        <v>5596</v>
      </c>
      <c r="D2880" s="3">
        <v>0.19072479747913529</v>
      </c>
      <c r="E2880" s="3">
        <v>0.13639267424360521</v>
      </c>
      <c r="F2880" s="3">
        <v>0.58974358974358976</v>
      </c>
      <c r="G2880" s="3">
        <v>7.6923076923076927E-2</v>
      </c>
      <c r="H2880" s="3">
        <v>0.15384615384615391</v>
      </c>
      <c r="I2880" s="3">
        <v>0.28205128205128199</v>
      </c>
      <c r="J2880" s="3">
        <v>2.8553046640527789E-2</v>
      </c>
      <c r="K2880" s="3">
        <v>4374.2999999999984</v>
      </c>
      <c r="L2880" s="3" t="s">
        <v>14712</v>
      </c>
      <c r="M2880" s="4" t="str">
        <f ca="1">IFERROR(__xludf.DUMMYFUNCTION("REGEXREPLACE(F1967,""\D"", """")"),"#VALUE!")</f>
        <v>#VALUE!</v>
      </c>
    </row>
    <row r="2881" spans="1:13" ht="15.75" customHeight="1">
      <c r="A2881" s="1">
        <v>1966</v>
      </c>
      <c r="B2881" s="3">
        <v>1967</v>
      </c>
      <c r="C2881" s="3" t="s">
        <v>5599</v>
      </c>
      <c r="D2881" s="3">
        <v>0.15529677157827401</v>
      </c>
      <c r="E2881" s="3">
        <v>0.1844499121187442</v>
      </c>
      <c r="F2881" s="3">
        <v>0.65107913669064743</v>
      </c>
      <c r="G2881" s="3">
        <v>0.11870503597122301</v>
      </c>
      <c r="H2881" s="3">
        <v>0.1079136690647482</v>
      </c>
      <c r="I2881" s="3">
        <v>0.28417266187050361</v>
      </c>
      <c r="J2881" s="3">
        <v>3.372265043696869E-2</v>
      </c>
      <c r="K2881" s="3">
        <v>29793.299999999941</v>
      </c>
      <c r="L2881" s="3" t="s">
        <v>14713</v>
      </c>
      <c r="M2881" s="4" t="str">
        <f ca="1">IFERROR(__xludf.DUMMYFUNCTION("REGEXREPLACE(F1968,""\D"", """")"),"#VALUE!")</f>
        <v>#VALUE!</v>
      </c>
    </row>
    <row r="2882" spans="1:13" ht="15.75" customHeight="1">
      <c r="A2882" s="1">
        <v>1967</v>
      </c>
      <c r="B2882" s="3">
        <v>1968</v>
      </c>
      <c r="C2882" s="3" t="s">
        <v>5602</v>
      </c>
      <c r="D2882" s="3">
        <v>0.17280303610450731</v>
      </c>
      <c r="E2882" s="3">
        <v>0.2432177217768727</v>
      </c>
      <c r="F2882" s="3">
        <v>0.63837638376383765</v>
      </c>
      <c r="G2882" s="3">
        <v>9.5940959409594101E-2</v>
      </c>
      <c r="H2882" s="3">
        <v>9.5940959409594101E-2</v>
      </c>
      <c r="I2882" s="3">
        <v>0.24723247232472331</v>
      </c>
      <c r="J2882" s="3">
        <v>3.1419080368420053E-2</v>
      </c>
      <c r="K2882" s="3">
        <v>29908.19999999995</v>
      </c>
      <c r="L2882" s="3" t="s">
        <v>14714</v>
      </c>
      <c r="M2882" s="4" t="str">
        <f ca="1">IFERROR(__xludf.DUMMYFUNCTION("REGEXREPLACE(F1969,""\D"", """")"),"#VALUE!")</f>
        <v>#VALUE!</v>
      </c>
    </row>
    <row r="2883" spans="1:13" ht="15.75" customHeight="1">
      <c r="A2883" s="1">
        <v>1968</v>
      </c>
      <c r="B2883" s="3">
        <v>1969</v>
      </c>
      <c r="C2883" s="3" t="s">
        <v>5605</v>
      </c>
      <c r="D2883" s="3">
        <v>0.20012368810006681</v>
      </c>
      <c r="E2883" s="3">
        <v>0.61247305909627614</v>
      </c>
      <c r="F2883" s="3">
        <v>0.54435483870967738</v>
      </c>
      <c r="G2883" s="3">
        <v>5.2419354838709679E-2</v>
      </c>
      <c r="H2883" s="3">
        <v>5.2419354838709679E-2</v>
      </c>
      <c r="I2883" s="3">
        <v>0.14919354838709681</v>
      </c>
      <c r="J2883" s="3">
        <v>1.8454891172627119E-2</v>
      </c>
      <c r="K2883" s="3">
        <v>27160.699999999979</v>
      </c>
      <c r="L2883" s="3" t="s">
        <v>14715</v>
      </c>
      <c r="M2883" s="4" t="str">
        <f ca="1">IFERROR(__xludf.DUMMYFUNCTION("REGEXREPLACE(F1970,""\D"", """")"),"#VALUE!")</f>
        <v>#VALUE!</v>
      </c>
    </row>
    <row r="2884" spans="1:13" ht="15.75" customHeight="1">
      <c r="A2884" s="1">
        <v>1969</v>
      </c>
      <c r="B2884" s="3">
        <v>1970</v>
      </c>
      <c r="C2884" s="3" t="s">
        <v>5608</v>
      </c>
      <c r="D2884" s="3">
        <v>0.2106160256106131</v>
      </c>
      <c r="E2884" s="3">
        <v>0.55455825434001371</v>
      </c>
      <c r="F2884" s="3">
        <v>0.50438596491228072</v>
      </c>
      <c r="G2884" s="3">
        <v>5.701754385964912E-2</v>
      </c>
      <c r="H2884" s="3">
        <v>3.9473684210526307E-2</v>
      </c>
      <c r="I2884" s="3">
        <v>0.15350877192982459</v>
      </c>
      <c r="J2884" s="3">
        <v>1.726090193522847E-2</v>
      </c>
      <c r="K2884" s="3">
        <v>24651.600000000009</v>
      </c>
      <c r="L2884" s="3" t="s">
        <v>14716</v>
      </c>
      <c r="M2884" s="4" t="str">
        <f ca="1">IFERROR(__xludf.DUMMYFUNCTION("REGEXREPLACE(F1971,""\D"", """")"),"#VALUE!")</f>
        <v>#VALUE!</v>
      </c>
    </row>
    <row r="2885" spans="1:13" ht="15.75" customHeight="1">
      <c r="A2885" s="1">
        <v>1970</v>
      </c>
      <c r="B2885" s="3">
        <v>1971</v>
      </c>
      <c r="C2885" s="3" t="s">
        <v>5610</v>
      </c>
      <c r="D2885" s="3">
        <v>0.13747758506607699</v>
      </c>
      <c r="E2885" s="3">
        <v>0.1638170892148384</v>
      </c>
      <c r="F2885" s="3">
        <v>0.60563380281690138</v>
      </c>
      <c r="G2885" s="3">
        <v>0.15492957746478869</v>
      </c>
      <c r="H2885" s="3">
        <v>0.1126760563380282</v>
      </c>
      <c r="I2885" s="3">
        <v>0.28169014084507038</v>
      </c>
      <c r="J2885" s="3">
        <v>3.1430195514696092E-2</v>
      </c>
      <c r="K2885" s="3">
        <v>7799.2000000000044</v>
      </c>
      <c r="L2885" s="3" t="s">
        <v>14717</v>
      </c>
      <c r="M2885" s="4" t="str">
        <f ca="1">IFERROR(__xludf.DUMMYFUNCTION("REGEXREPLACE(F1972,""\D"", """")"),"#VALUE!")</f>
        <v>#VALUE!</v>
      </c>
    </row>
    <row r="2886" spans="1:13" ht="15.75" customHeight="1">
      <c r="A2886" s="1">
        <v>1971</v>
      </c>
      <c r="B2886" s="3">
        <v>1972</v>
      </c>
      <c r="C2886" s="3" t="s">
        <v>5612</v>
      </c>
      <c r="D2886" s="3">
        <v>0.16097847630579321</v>
      </c>
      <c r="E2886" s="3">
        <v>0.2232895606965094</v>
      </c>
      <c r="F2886" s="3">
        <v>0.6074074074074074</v>
      </c>
      <c r="G2886" s="3">
        <v>0.1074074074074074</v>
      </c>
      <c r="H2886" s="3">
        <v>0.1333333333333333</v>
      </c>
      <c r="I2886" s="3">
        <v>0.29629629629629628</v>
      </c>
      <c r="J2886" s="3">
        <v>3.7042772502381978E-2</v>
      </c>
      <c r="K2886" s="3">
        <v>29594.599999999929</v>
      </c>
      <c r="L2886" s="3" t="s">
        <v>14718</v>
      </c>
      <c r="M2886" s="4" t="str">
        <f ca="1">IFERROR(__xludf.DUMMYFUNCTION("REGEXREPLACE(F1973,""\D"", """")"),"#VALUE!")</f>
        <v>#VALUE!</v>
      </c>
    </row>
    <row r="2887" spans="1:13" ht="15.75" customHeight="1">
      <c r="A2887" s="1">
        <v>1972</v>
      </c>
      <c r="B2887" s="3">
        <v>1973</v>
      </c>
      <c r="C2887" s="3" t="s">
        <v>5615</v>
      </c>
      <c r="D2887" s="3">
        <v>0.12532930991728089</v>
      </c>
      <c r="E2887" s="3">
        <v>0.59599322372469365</v>
      </c>
      <c r="F2887" s="3">
        <v>0.50900900900900903</v>
      </c>
      <c r="G2887" s="3">
        <v>6.3063063063063057E-2</v>
      </c>
      <c r="H2887" s="3">
        <v>5.8558558558558557E-2</v>
      </c>
      <c r="I2887" s="3">
        <v>0.15315315315315309</v>
      </c>
      <c r="J2887" s="3">
        <v>1.3510145044552269E-2</v>
      </c>
      <c r="K2887" s="3">
        <v>23739.099999999991</v>
      </c>
      <c r="L2887" s="3" t="s">
        <v>14719</v>
      </c>
      <c r="M2887" s="4" t="str">
        <f ca="1">IFERROR(__xludf.DUMMYFUNCTION("REGEXREPLACE(F1974,""\D"", """")"),"#VALUE!")</f>
        <v>#VALUE!</v>
      </c>
    </row>
    <row r="2888" spans="1:13" ht="15.75" customHeight="1">
      <c r="A2888" s="1">
        <v>1973</v>
      </c>
      <c r="B2888" s="3">
        <v>1974</v>
      </c>
      <c r="C2888" s="3" t="s">
        <v>5617</v>
      </c>
      <c r="D2888" s="3">
        <v>0.21051180871058331</v>
      </c>
      <c r="E2888" s="3">
        <v>0.27367904553139089</v>
      </c>
      <c r="F2888" s="3">
        <v>0.59411764705882353</v>
      </c>
      <c r="G2888" s="3">
        <v>9.7058823529411767E-2</v>
      </c>
      <c r="H2888" s="3">
        <v>0.1058823529411765</v>
      </c>
      <c r="I2888" s="3">
        <v>0.22941176470588229</v>
      </c>
      <c r="J2888" s="3">
        <v>4.1037125361351033E-2</v>
      </c>
      <c r="K2888" s="3">
        <v>37494.499999999804</v>
      </c>
      <c r="L2888" s="3" t="s">
        <v>14720</v>
      </c>
      <c r="M2888" s="4" t="str">
        <f ca="1">IFERROR(__xludf.DUMMYFUNCTION("REGEXREPLACE(F1975,""\D"", """")"),"#VALUE!")</f>
        <v>#VALUE!</v>
      </c>
    </row>
    <row r="2889" spans="1:13" ht="15.75" customHeight="1">
      <c r="A2889" s="1">
        <v>1974</v>
      </c>
      <c r="B2889" s="3">
        <v>1975</v>
      </c>
      <c r="C2889" s="3" t="s">
        <v>5619</v>
      </c>
      <c r="D2889" s="3">
        <v>0.22440288956639859</v>
      </c>
      <c r="E2889" s="3">
        <v>0.3972718956594512</v>
      </c>
      <c r="F2889" s="3">
        <v>0.5357142857142857</v>
      </c>
      <c r="G2889" s="3">
        <v>0.1071428571428571</v>
      </c>
      <c r="H2889" s="3">
        <v>5.3571428571428568E-2</v>
      </c>
      <c r="I2889" s="3">
        <v>0.1964285714285714</v>
      </c>
      <c r="J2889" s="3">
        <v>2.3091730756880161E-2</v>
      </c>
      <c r="K2889" s="3">
        <v>6242.4</v>
      </c>
      <c r="L2889" s="3" t="s">
        <v>14721</v>
      </c>
      <c r="M2889" s="4" t="str">
        <f ca="1">IFERROR(__xludf.DUMMYFUNCTION("REGEXREPLACE(F1976,""\D"", """")"),"#VALUE!")</f>
        <v>#VALUE!</v>
      </c>
    </row>
    <row r="2890" spans="1:13" ht="15.75" customHeight="1">
      <c r="A2890" s="1">
        <v>1976</v>
      </c>
      <c r="B2890" s="3">
        <v>1977</v>
      </c>
      <c r="C2890" s="3" t="s">
        <v>5624</v>
      </c>
      <c r="D2890" s="3">
        <v>0.1436469450982471</v>
      </c>
      <c r="E2890" s="3">
        <v>0.20526931386078701</v>
      </c>
      <c r="F2890" s="3">
        <v>0.59677419354838712</v>
      </c>
      <c r="G2890" s="3">
        <v>0.1088709677419355</v>
      </c>
      <c r="H2890" s="3">
        <v>0.157258064516129</v>
      </c>
      <c r="I2890" s="3">
        <v>0.29838709677419362</v>
      </c>
      <c r="J2890" s="3">
        <v>3.6169924982004491E-2</v>
      </c>
      <c r="K2890" s="3">
        <v>27745.19999999999</v>
      </c>
      <c r="L2890" s="3" t="s">
        <v>14723</v>
      </c>
      <c r="M2890" s="4" t="str">
        <f ca="1">IFERROR(__xludf.DUMMYFUNCTION("REGEXREPLACE(F1978,""\D"", """")"),"#VALUE!")</f>
        <v>#VALUE!</v>
      </c>
    </row>
    <row r="2891" spans="1:13" ht="15.75" customHeight="1">
      <c r="A2891" s="1">
        <v>1978</v>
      </c>
      <c r="B2891" s="3">
        <v>1979</v>
      </c>
      <c r="C2891" s="3" t="s">
        <v>5630</v>
      </c>
      <c r="D2891" s="3">
        <v>0.1633785955876543</v>
      </c>
      <c r="E2891" s="3">
        <v>0.1845558974774911</v>
      </c>
      <c r="F2891" s="3">
        <v>0.61475409836065575</v>
      </c>
      <c r="G2891" s="3">
        <v>7.3770491803278687E-2</v>
      </c>
      <c r="H2891" s="3">
        <v>0.1475409836065574</v>
      </c>
      <c r="I2891" s="3">
        <v>0.27049180327868849</v>
      </c>
      <c r="J2891" s="3">
        <v>3.0864887903809351E-2</v>
      </c>
      <c r="K2891" s="3">
        <v>13318.100000000029</v>
      </c>
      <c r="L2891" s="3" t="s">
        <v>14725</v>
      </c>
      <c r="M2891" s="4" t="str">
        <f ca="1">IFERROR(__xludf.DUMMYFUNCTION("REGEXREPLACE(F1980,""\D"", """")"),"#VALUE!")</f>
        <v>#VALUE!</v>
      </c>
    </row>
    <row r="2892" spans="1:13" ht="15.75" customHeight="1">
      <c r="A2892" s="1">
        <v>1979</v>
      </c>
      <c r="B2892" s="3">
        <v>1980</v>
      </c>
      <c r="C2892" s="3" t="s">
        <v>5632</v>
      </c>
      <c r="D2892" s="3">
        <v>0.1921504985903297</v>
      </c>
      <c r="E2892" s="3">
        <v>0.13825206925534961</v>
      </c>
      <c r="F2892" s="3">
        <v>0.62151394422310757</v>
      </c>
      <c r="G2892" s="3">
        <v>0.1394422310756972</v>
      </c>
      <c r="H2892" s="3">
        <v>0.1394422310756972</v>
      </c>
      <c r="I2892" s="3">
        <v>0.31872509960159362</v>
      </c>
      <c r="J2892" s="3">
        <v>5.1802784675769889E-2</v>
      </c>
      <c r="K2892" s="3">
        <v>28978.59999999998</v>
      </c>
      <c r="L2892" s="3" t="s">
        <v>14726</v>
      </c>
      <c r="M2892" s="4" t="str">
        <f ca="1">IFERROR(__xludf.DUMMYFUNCTION("REGEXREPLACE(F1981,""\D"", """")"),"#VALUE!")</f>
        <v>#VALUE!</v>
      </c>
    </row>
    <row r="2893" spans="1:13" ht="15.75" customHeight="1">
      <c r="A2893" s="1">
        <v>1980</v>
      </c>
      <c r="B2893" s="3">
        <v>1981</v>
      </c>
      <c r="C2893" s="3" t="s">
        <v>5635</v>
      </c>
      <c r="D2893" s="3">
        <v>0.16430609666634929</v>
      </c>
      <c r="E2893" s="3">
        <v>0.25394567569146248</v>
      </c>
      <c r="F2893" s="3">
        <v>0.59605911330049266</v>
      </c>
      <c r="G2893" s="3">
        <v>8.1280788177339899E-2</v>
      </c>
      <c r="H2893" s="3">
        <v>0.1231527093596059</v>
      </c>
      <c r="I2893" s="3">
        <v>0.25615763546798032</v>
      </c>
      <c r="J2893" s="3">
        <v>3.1945006367797783E-2</v>
      </c>
      <c r="K2893" s="3">
        <v>45291.999999999629</v>
      </c>
      <c r="L2893" s="3" t="s">
        <v>14727</v>
      </c>
      <c r="M2893" s="4" t="str">
        <f ca="1">IFERROR(__xludf.DUMMYFUNCTION("REGEXREPLACE(F1982,""\D"", """")"),"#VALUE!")</f>
        <v>#VALUE!</v>
      </c>
    </row>
    <row r="2894" spans="1:13" ht="15.75" customHeight="1">
      <c r="A2894" s="1">
        <v>1981</v>
      </c>
      <c r="B2894" s="3">
        <v>1982</v>
      </c>
      <c r="C2894" s="3" t="s">
        <v>5637</v>
      </c>
      <c r="D2894" s="3">
        <v>0.24586735723438879</v>
      </c>
      <c r="E2894" s="3">
        <v>0.1237935560121856</v>
      </c>
      <c r="F2894" s="3">
        <v>0.57746478873239437</v>
      </c>
      <c r="G2894" s="3">
        <v>0.1126760563380282</v>
      </c>
      <c r="H2894" s="3">
        <v>0.16901408450704231</v>
      </c>
      <c r="I2894" s="3">
        <v>0.30985915492957739</v>
      </c>
      <c r="J2894" s="3">
        <v>5.9198977245767982E-2</v>
      </c>
      <c r="K2894" s="3">
        <v>8352.9000000000051</v>
      </c>
      <c r="L2894" s="3" t="s">
        <v>14728</v>
      </c>
      <c r="M2894" s="4" t="str">
        <f ca="1">IFERROR(__xludf.DUMMYFUNCTION("REGEXREPLACE(F1983,""\D"", """")"),"#VALUE!")</f>
        <v>#VALUE!</v>
      </c>
    </row>
    <row r="2895" spans="1:13" ht="15.75" customHeight="1">
      <c r="A2895" s="1">
        <v>1983</v>
      </c>
      <c r="B2895" s="3">
        <v>1984</v>
      </c>
      <c r="C2895" s="3" t="s">
        <v>5642</v>
      </c>
      <c r="D2895" s="3">
        <v>0.22868806616318291</v>
      </c>
      <c r="E2895" s="3">
        <v>0.58841625176026779</v>
      </c>
      <c r="F2895" s="3">
        <v>0.48247978436657679</v>
      </c>
      <c r="G2895" s="3">
        <v>5.9299191374663072E-2</v>
      </c>
      <c r="H2895" s="3">
        <v>4.8517520215633422E-2</v>
      </c>
      <c r="I2895" s="3">
        <v>0.1563342318059299</v>
      </c>
      <c r="J2895" s="3">
        <v>2.269367211698296E-2</v>
      </c>
      <c r="K2895" s="3">
        <v>40097.099999999737</v>
      </c>
      <c r="L2895" s="3" t="s">
        <v>14730</v>
      </c>
      <c r="M2895" s="4" t="str">
        <f ca="1">IFERROR(__xludf.DUMMYFUNCTION("REGEXREPLACE(F1985,""\D"", """")"),"#VALUE!")</f>
        <v>#VALUE!</v>
      </c>
    </row>
    <row r="2896" spans="1:13" ht="15.75" customHeight="1">
      <c r="A2896" s="1">
        <v>1985</v>
      </c>
      <c r="B2896" s="3">
        <v>1986</v>
      </c>
      <c r="C2896" s="3" t="s">
        <v>5647</v>
      </c>
      <c r="D2896" s="3">
        <v>0.12833868017195971</v>
      </c>
      <c r="E2896" s="3">
        <v>0.56990647620761503</v>
      </c>
      <c r="F2896" s="3">
        <v>0.5</v>
      </c>
      <c r="G2896" s="3">
        <v>7.2961373390557943E-2</v>
      </c>
      <c r="H2896" s="3">
        <v>5.5793991416309023E-2</v>
      </c>
      <c r="I2896" s="3">
        <v>0.16738197424892701</v>
      </c>
      <c r="J2896" s="3">
        <v>1.56239448660888E-2</v>
      </c>
      <c r="K2896" s="3">
        <v>51579.799999999537</v>
      </c>
      <c r="L2896" s="3" t="s">
        <v>14732</v>
      </c>
      <c r="M2896" s="4" t="str">
        <f ca="1">IFERROR(__xludf.DUMMYFUNCTION("REGEXREPLACE(F1987,""\D"", """")"),"#VALUE!")</f>
        <v>#VALUE!</v>
      </c>
    </row>
    <row r="2897" spans="1:13" ht="15.75" customHeight="1">
      <c r="A2897" s="1">
        <v>1989</v>
      </c>
      <c r="B2897" s="3">
        <v>1990</v>
      </c>
      <c r="C2897" s="3" t="s">
        <v>5659</v>
      </c>
      <c r="D2897" s="3">
        <v>0.20651782432260909</v>
      </c>
      <c r="E2897" s="3">
        <v>0.73663735057465907</v>
      </c>
      <c r="F2897" s="3">
        <v>0.51515151515151514</v>
      </c>
      <c r="G2897" s="3">
        <v>5.4545454545454543E-2</v>
      </c>
      <c r="H2897" s="3">
        <v>3.9393939393939391E-2</v>
      </c>
      <c r="I2897" s="3">
        <v>0.1333333333333333</v>
      </c>
      <c r="J2897" s="3">
        <v>1.7324351800789079E-2</v>
      </c>
      <c r="K2897" s="3">
        <v>34786.399999999841</v>
      </c>
      <c r="L2897" s="3" t="s">
        <v>14736</v>
      </c>
      <c r="M2897" s="4" t="str">
        <f ca="1">IFERROR(__xludf.DUMMYFUNCTION("REGEXREPLACE(F1991,""\D"", """")"),"#VALUE!")</f>
        <v>#VALUE!</v>
      </c>
    </row>
    <row r="2898" spans="1:13" ht="15.75" customHeight="1">
      <c r="A2898" s="1">
        <v>1990</v>
      </c>
      <c r="B2898" s="3">
        <v>1991</v>
      </c>
      <c r="C2898" s="3" t="s">
        <v>5661</v>
      </c>
      <c r="D2898" s="3">
        <v>0.1838099031159223</v>
      </c>
      <c r="E2898" s="3">
        <v>0.26625881623168102</v>
      </c>
      <c r="F2898" s="3">
        <v>0.64092664092664098</v>
      </c>
      <c r="G2898" s="3">
        <v>8.8803088803088806E-2</v>
      </c>
      <c r="H2898" s="3">
        <v>8.1081081081081086E-2</v>
      </c>
      <c r="I2898" s="3">
        <v>0.22393822393822391</v>
      </c>
      <c r="J2898" s="3">
        <v>2.9195930367487442E-2</v>
      </c>
      <c r="K2898" s="3">
        <v>28640.299999999988</v>
      </c>
      <c r="L2898" s="3" t="s">
        <v>14737</v>
      </c>
      <c r="M2898" s="4" t="str">
        <f ca="1">IFERROR(__xludf.DUMMYFUNCTION("REGEXREPLACE(F1992,""\D"", """")"),"#VALUE!")</f>
        <v>#VALUE!</v>
      </c>
    </row>
    <row r="2899" spans="1:13" ht="15.75" customHeight="1">
      <c r="A2899" s="1">
        <v>1991</v>
      </c>
      <c r="B2899" s="3">
        <v>1992</v>
      </c>
      <c r="C2899" s="3" t="s">
        <v>5663</v>
      </c>
      <c r="D2899" s="3">
        <v>0.14948942320961539</v>
      </c>
      <c r="E2899" s="3">
        <v>0.26433588619882847</v>
      </c>
      <c r="F2899" s="3">
        <v>0.52320675105485237</v>
      </c>
      <c r="G2899" s="3">
        <v>7.1729957805907171E-2</v>
      </c>
      <c r="H2899" s="3">
        <v>0.10548523206751061</v>
      </c>
      <c r="I2899" s="3">
        <v>0.2362869198312236</v>
      </c>
      <c r="J2899" s="3">
        <v>2.4384147102706949E-2</v>
      </c>
      <c r="K2899" s="3">
        <v>26592.499999999989</v>
      </c>
      <c r="L2899" s="3" t="s">
        <v>14738</v>
      </c>
      <c r="M2899" s="4" t="str">
        <f ca="1">IFERROR(__xludf.DUMMYFUNCTION("REGEXREPLACE(F1993,""\D"", """")"),"#VALUE!")</f>
        <v>#VALUE!</v>
      </c>
    </row>
    <row r="2900" spans="1:13" ht="15.75" customHeight="1">
      <c r="A2900" s="1">
        <v>1992</v>
      </c>
      <c r="B2900" s="3">
        <v>1993</v>
      </c>
      <c r="C2900" s="3" t="s">
        <v>5665</v>
      </c>
      <c r="D2900" s="3">
        <v>0.1135438853012192</v>
      </c>
      <c r="E2900" s="3">
        <v>0.53150088378895399</v>
      </c>
      <c r="F2900" s="3">
        <v>0.38775510204081631</v>
      </c>
      <c r="G2900" s="3">
        <v>0.1020408163265306</v>
      </c>
      <c r="H2900" s="3">
        <v>6.1224489795918373E-2</v>
      </c>
      <c r="I2900" s="3">
        <v>0.18367346938775511</v>
      </c>
      <c r="J2900" s="3">
        <v>1.13429686517636E-2</v>
      </c>
      <c r="K2900" s="3">
        <v>5960.2999999999984</v>
      </c>
      <c r="L2900" s="3" t="s">
        <v>14739</v>
      </c>
      <c r="M2900" s="4" t="str">
        <f ca="1">IFERROR(__xludf.DUMMYFUNCTION("REGEXREPLACE(F1994,""\D"", """")"),"#VALUE!")</f>
        <v>#VALUE!</v>
      </c>
    </row>
    <row r="2901" spans="1:13" ht="15.75" customHeight="1">
      <c r="A2901" s="1">
        <v>1993</v>
      </c>
      <c r="B2901" s="3">
        <v>1994</v>
      </c>
      <c r="C2901" s="3" t="s">
        <v>5667</v>
      </c>
      <c r="D2901" s="3">
        <v>0.157519016069501</v>
      </c>
      <c r="E2901" s="3">
        <v>0.25285322976221358</v>
      </c>
      <c r="F2901" s="3">
        <v>0.60389610389610393</v>
      </c>
      <c r="G2901" s="3">
        <v>0.11688311688311689</v>
      </c>
      <c r="H2901" s="3">
        <v>0.1038961038961039</v>
      </c>
      <c r="I2901" s="3">
        <v>0.26623376623376621</v>
      </c>
      <c r="J2901" s="3">
        <v>3.2033660134850969E-2</v>
      </c>
      <c r="K2901" s="3">
        <v>17443.70000000003</v>
      </c>
      <c r="L2901" s="3" t="s">
        <v>14740</v>
      </c>
      <c r="M2901" s="4" t="str">
        <f ca="1">IFERROR(__xludf.DUMMYFUNCTION("REGEXREPLACE(F1995,""\D"", """")"),"#VALUE!")</f>
        <v>#VALUE!</v>
      </c>
    </row>
    <row r="2902" spans="1:13" ht="15.75" customHeight="1">
      <c r="A2902" s="1">
        <v>1997</v>
      </c>
      <c r="B2902" s="3">
        <v>1998</v>
      </c>
      <c r="C2902" s="3" t="s">
        <v>5679</v>
      </c>
      <c r="D2902" s="3">
        <v>0.19568732470374289</v>
      </c>
      <c r="E2902" s="3">
        <v>0.2386659258255017</v>
      </c>
      <c r="F2902" s="3">
        <v>0.61458333333333337</v>
      </c>
      <c r="G2902" s="3">
        <v>6.25E-2</v>
      </c>
      <c r="H2902" s="3">
        <v>0.17708333333333329</v>
      </c>
      <c r="I2902" s="3">
        <v>0.25</v>
      </c>
      <c r="J2902" s="3">
        <v>3.6802329331595482E-2</v>
      </c>
      <c r="K2902" s="3">
        <v>10651.10000000002</v>
      </c>
      <c r="L2902" s="3" t="s">
        <v>14744</v>
      </c>
      <c r="M2902" s="4" t="str">
        <f ca="1">IFERROR(__xludf.DUMMYFUNCTION("REGEXREPLACE(F1999,""\D"", """")"),"#VALUE!")</f>
        <v>#VALUE!</v>
      </c>
    </row>
    <row r="2903" spans="1:13" ht="15.75" customHeight="1">
      <c r="A2903" s="1">
        <v>1998</v>
      </c>
      <c r="B2903" s="3">
        <v>1999</v>
      </c>
      <c r="C2903" s="3" t="s">
        <v>5682</v>
      </c>
      <c r="D2903" s="3">
        <v>0.14912049847177269</v>
      </c>
      <c r="E2903" s="3">
        <v>0.22289457613401389</v>
      </c>
      <c r="F2903" s="3">
        <v>0.60839160839160844</v>
      </c>
      <c r="G2903" s="3">
        <v>6.9930069930069935E-2</v>
      </c>
      <c r="H2903" s="3">
        <v>0.12587412587412589</v>
      </c>
      <c r="I2903" s="3">
        <v>0.26223776223776218</v>
      </c>
      <c r="J2903" s="3">
        <v>2.687708340540652E-2</v>
      </c>
      <c r="K2903" s="3">
        <v>32468.8999999999</v>
      </c>
      <c r="L2903" s="3" t="s">
        <v>14745</v>
      </c>
      <c r="M2903" s="4" t="str">
        <f ca="1">IFERROR(__xludf.DUMMYFUNCTION("REGEXREPLACE(F2000,""\D"", """")"),"#VALUE!")</f>
        <v>#VALUE!</v>
      </c>
    </row>
    <row r="2904" spans="1:13" ht="15.75" customHeight="1">
      <c r="A2904" s="1">
        <v>1999</v>
      </c>
      <c r="B2904" s="3">
        <v>2000</v>
      </c>
      <c r="C2904" s="3" t="s">
        <v>5685</v>
      </c>
      <c r="D2904" s="3">
        <v>0.17235406570769901</v>
      </c>
      <c r="E2904" s="3">
        <v>0.42570873483608401</v>
      </c>
      <c r="F2904" s="3">
        <v>0.4887640449438202</v>
      </c>
      <c r="G2904" s="3">
        <v>8.4269662921348312E-2</v>
      </c>
      <c r="H2904" s="3">
        <v>6.741573033707865E-2</v>
      </c>
      <c r="I2904" s="3">
        <v>0.20224719101123589</v>
      </c>
      <c r="J2904" s="3">
        <v>2.3199991419647951E-2</v>
      </c>
      <c r="K2904" s="3">
        <v>20542.800000000021</v>
      </c>
      <c r="L2904" s="3" t="s">
        <v>14746</v>
      </c>
      <c r="M2904" s="4" t="str">
        <f ca="1">IFERROR(__xludf.DUMMYFUNCTION("REGEXREPLACE(F2001,""\D"", """")"),"#VALUE!")</f>
        <v>#VALUE!</v>
      </c>
    </row>
    <row r="2905" spans="1:13" ht="15.75" customHeight="1">
      <c r="A2905" s="1">
        <v>2000</v>
      </c>
      <c r="B2905" s="3">
        <v>2001</v>
      </c>
      <c r="C2905" s="3" t="s">
        <v>5687</v>
      </c>
      <c r="D2905" s="3">
        <v>0.15145124530206081</v>
      </c>
      <c r="E2905" s="3">
        <v>0.12756562261448759</v>
      </c>
      <c r="F2905" s="3">
        <v>0.62331838565022424</v>
      </c>
      <c r="G2905" s="3">
        <v>0.1076233183856502</v>
      </c>
      <c r="H2905" s="3">
        <v>0.1479820627802691</v>
      </c>
      <c r="I2905" s="3">
        <v>0.31838565022421522</v>
      </c>
      <c r="J2905" s="3">
        <v>3.6554479740554001E-2</v>
      </c>
      <c r="K2905" s="3">
        <v>24581.09999999998</v>
      </c>
      <c r="L2905" s="3" t="s">
        <v>14747</v>
      </c>
      <c r="M2905" s="4" t="str">
        <f ca="1">IFERROR(__xludf.DUMMYFUNCTION("REGEXREPLACE(F2002,""\D"", """")"),"#VALUE!")</f>
        <v>#VALUE!</v>
      </c>
    </row>
    <row r="2906" spans="1:13" ht="15.75" customHeight="1">
      <c r="A2906" s="1">
        <v>2001</v>
      </c>
      <c r="B2906" s="3">
        <v>2002</v>
      </c>
      <c r="C2906" s="3" t="s">
        <v>5690</v>
      </c>
      <c r="D2906" s="3">
        <v>0.1743518846211487</v>
      </c>
      <c r="E2906" s="3">
        <v>0.31429570806881713</v>
      </c>
      <c r="F2906" s="3">
        <v>0.61486486486486491</v>
      </c>
      <c r="G2906" s="3">
        <v>9.7972972972972971E-2</v>
      </c>
      <c r="H2906" s="3">
        <v>9.1216216216216214E-2</v>
      </c>
      <c r="I2906" s="3">
        <v>0.2162162162162162</v>
      </c>
      <c r="J2906" s="3">
        <v>3.1358283364670413E-2</v>
      </c>
      <c r="K2906" s="3">
        <v>31728.0999999999</v>
      </c>
      <c r="L2906" s="3" t="s">
        <v>14748</v>
      </c>
      <c r="M2906" s="4" t="str">
        <f ca="1">IFERROR(__xludf.DUMMYFUNCTION("REGEXREPLACE(F2003,""\D"", """")"),"#VALUE!")</f>
        <v>#VALUE!</v>
      </c>
    </row>
    <row r="2907" spans="1:13" ht="15.75" customHeight="1">
      <c r="A2907" s="1">
        <v>2002</v>
      </c>
      <c r="B2907" s="3">
        <v>2003</v>
      </c>
      <c r="C2907" s="3" t="s">
        <v>5693</v>
      </c>
      <c r="D2907" s="3">
        <v>0.21667226773151879</v>
      </c>
      <c r="E2907" s="3">
        <v>0.37478788042461342</v>
      </c>
      <c r="F2907" s="3">
        <v>0.53061224489795922</v>
      </c>
      <c r="G2907" s="3">
        <v>7.6530612244897961E-2</v>
      </c>
      <c r="H2907" s="3">
        <v>5.6122448979591837E-2</v>
      </c>
      <c r="I2907" s="3">
        <v>0.2040816326530612</v>
      </c>
      <c r="J2907" s="3">
        <v>2.5223854702435409E-2</v>
      </c>
      <c r="K2907" s="3">
        <v>22229.300000000028</v>
      </c>
      <c r="L2907" s="3" t="s">
        <v>14749</v>
      </c>
      <c r="M2907" s="4" t="str">
        <f ca="1">IFERROR(__xludf.DUMMYFUNCTION("REGEXREPLACE(F2004,""\D"", """")"),"#VALUE!")</f>
        <v>#VALUE!</v>
      </c>
    </row>
    <row r="2908" spans="1:13" ht="15.75" customHeight="1">
      <c r="A2908" s="1">
        <v>2003</v>
      </c>
      <c r="B2908" s="3">
        <v>2004</v>
      </c>
      <c r="C2908" s="3" t="s">
        <v>5695</v>
      </c>
      <c r="D2908" s="3">
        <v>0.2075213672919832</v>
      </c>
      <c r="E2908" s="3">
        <v>0.61411734831836329</v>
      </c>
      <c r="F2908" s="3">
        <v>0.52915766738660908</v>
      </c>
      <c r="G2908" s="3">
        <v>6.0475161987041039E-2</v>
      </c>
      <c r="H2908" s="3">
        <v>4.9676025917926567E-2</v>
      </c>
      <c r="I2908" s="3">
        <v>0.1533477321814255</v>
      </c>
      <c r="J2908" s="3">
        <v>2.1430036313368119E-2</v>
      </c>
      <c r="K2908" s="3">
        <v>48691.999999999563</v>
      </c>
      <c r="L2908" s="3" t="s">
        <v>14750</v>
      </c>
      <c r="M2908" s="4" t="str">
        <f ca="1">IFERROR(__xludf.DUMMYFUNCTION("REGEXREPLACE(F2005,""\D"", """")"),"#VALUE!")</f>
        <v>#VALUE!</v>
      </c>
    </row>
    <row r="2909" spans="1:13" ht="15.75" customHeight="1">
      <c r="A2909" s="1">
        <v>2005</v>
      </c>
      <c r="B2909" s="3">
        <v>2006</v>
      </c>
      <c r="C2909" s="3" t="s">
        <v>5701</v>
      </c>
      <c r="D2909" s="3">
        <v>0.2027582865471789</v>
      </c>
      <c r="E2909" s="3">
        <v>0.19668850269078761</v>
      </c>
      <c r="F2909" s="3">
        <v>0.55147058823529416</v>
      </c>
      <c r="G2909" s="3">
        <v>0.1176470588235294</v>
      </c>
      <c r="H2909" s="3">
        <v>0.11029411764705881</v>
      </c>
      <c r="I2909" s="3">
        <v>0.25</v>
      </c>
      <c r="J2909" s="3">
        <v>4.4285228799766901E-2</v>
      </c>
      <c r="K2909" s="3">
        <v>32236.099999999919</v>
      </c>
      <c r="L2909" s="3" t="s">
        <v>14752</v>
      </c>
      <c r="M2909" s="4" t="str">
        <f ca="1">IFERROR(__xludf.DUMMYFUNCTION("REGEXREPLACE(F2007,""\D"", """")"),"#VALUE!")</f>
        <v>#VALUE!</v>
      </c>
    </row>
    <row r="2910" spans="1:13" ht="15.75" customHeight="1">
      <c r="A2910" s="1">
        <v>2006</v>
      </c>
      <c r="B2910" s="3">
        <v>2007</v>
      </c>
      <c r="C2910" s="3" t="s">
        <v>5703</v>
      </c>
      <c r="D2910" s="3">
        <v>0.24380946597326431</v>
      </c>
      <c r="E2910" s="3">
        <v>0.55527135070898292</v>
      </c>
      <c r="F2910" s="3">
        <v>0.50663716814159288</v>
      </c>
      <c r="G2910" s="3">
        <v>4.8672566371681422E-2</v>
      </c>
      <c r="H2910" s="3">
        <v>5.3097345132743362E-2</v>
      </c>
      <c r="I2910" s="3">
        <v>0.15265486725663721</v>
      </c>
      <c r="J2910" s="3">
        <v>2.3121059753215701E-2</v>
      </c>
      <c r="K2910" s="3">
        <v>48352.799999999574</v>
      </c>
      <c r="L2910" s="3" t="s">
        <v>14753</v>
      </c>
      <c r="M2910" s="4" t="str">
        <f ca="1">IFERROR(__xludf.DUMMYFUNCTION("REGEXREPLACE(F2008,""\D"", """")"),"#VALUE!")</f>
        <v>#VALUE!</v>
      </c>
    </row>
    <row r="2911" spans="1:13" ht="15.75" customHeight="1">
      <c r="A2911" s="1">
        <v>2007</v>
      </c>
      <c r="B2911" s="3">
        <v>2008</v>
      </c>
      <c r="C2911" s="3" t="s">
        <v>5705</v>
      </c>
      <c r="D2911" s="3">
        <v>0.1477797897354125</v>
      </c>
      <c r="E2911" s="3">
        <v>0.21429371315080151</v>
      </c>
      <c r="F2911" s="3">
        <v>0.6</v>
      </c>
      <c r="G2911" s="3">
        <v>0.1142857142857143</v>
      </c>
      <c r="H2911" s="3">
        <v>0.1142857142857143</v>
      </c>
      <c r="I2911" s="3">
        <v>0.2857142857142857</v>
      </c>
      <c r="J2911" s="3">
        <v>3.007700770077008E-2</v>
      </c>
      <c r="K2911" s="3">
        <v>11315.300000000019</v>
      </c>
      <c r="L2911" s="3" t="s">
        <v>14754</v>
      </c>
      <c r="M2911" s="4" t="str">
        <f ca="1">IFERROR(__xludf.DUMMYFUNCTION("REGEXREPLACE(F2009,""\D"", """")"),"#VALUE!")</f>
        <v>#VALUE!</v>
      </c>
    </row>
    <row r="2912" spans="1:13" ht="15.75" customHeight="1">
      <c r="A2912" s="1">
        <v>2009</v>
      </c>
      <c r="B2912" s="3">
        <v>2010</v>
      </c>
      <c r="C2912" s="3" t="s">
        <v>5710</v>
      </c>
      <c r="D2912" s="3">
        <v>0.23191125610705951</v>
      </c>
      <c r="E2912" s="3">
        <v>0.1888791629145733</v>
      </c>
      <c r="F2912" s="3">
        <v>0.62126245847176076</v>
      </c>
      <c r="G2912" s="3">
        <v>0.1262458471760797</v>
      </c>
      <c r="H2912" s="3">
        <v>0.1129568106312292</v>
      </c>
      <c r="I2912" s="3">
        <v>0.28903654485049829</v>
      </c>
      <c r="J2912" s="3">
        <v>5.3460056351426997E-2</v>
      </c>
      <c r="K2912" s="3">
        <v>34233.199999999873</v>
      </c>
      <c r="L2912" s="3" t="s">
        <v>14756</v>
      </c>
      <c r="M2912" s="4" t="str">
        <f ca="1">IFERROR(__xludf.DUMMYFUNCTION("REGEXREPLACE(F2011,""\D"", """")"),"#VALUE!")</f>
        <v>#VALUE!</v>
      </c>
    </row>
    <row r="2913" spans="1:13" ht="15.75" customHeight="1">
      <c r="A2913" s="1">
        <v>2010</v>
      </c>
      <c r="B2913" s="3">
        <v>2011</v>
      </c>
      <c r="C2913" s="3" t="s">
        <v>5712</v>
      </c>
      <c r="D2913" s="3">
        <v>0.1488192283700884</v>
      </c>
      <c r="E2913" s="3">
        <v>0.17517094888102069</v>
      </c>
      <c r="F2913" s="3">
        <v>0.64324324324324322</v>
      </c>
      <c r="G2913" s="3">
        <v>0.11351351351351351</v>
      </c>
      <c r="H2913" s="3">
        <v>0.1081081081081081</v>
      </c>
      <c r="I2913" s="3">
        <v>0.25405405405405412</v>
      </c>
      <c r="J2913" s="3">
        <v>3.087201801115852E-2</v>
      </c>
      <c r="K2913" s="3">
        <v>20519.8</v>
      </c>
      <c r="L2913" s="3" t="s">
        <v>14757</v>
      </c>
      <c r="M2913" s="4" t="str">
        <f ca="1">IFERROR(__xludf.DUMMYFUNCTION("REGEXREPLACE(F2012,""\D"", """")"),"#VALUE!")</f>
        <v>#VALUE!</v>
      </c>
    </row>
    <row r="2914" spans="1:13" ht="15.75" customHeight="1">
      <c r="A2914" s="1">
        <v>2012</v>
      </c>
      <c r="B2914" s="3">
        <v>2013</v>
      </c>
      <c r="C2914" s="3" t="s">
        <v>5717</v>
      </c>
      <c r="D2914" s="3">
        <v>0.22702322200260891</v>
      </c>
      <c r="E2914" s="3">
        <v>0.32418238873577088</v>
      </c>
      <c r="F2914" s="3">
        <v>0.52439024390243905</v>
      </c>
      <c r="G2914" s="3">
        <v>0.1097560975609756</v>
      </c>
      <c r="H2914" s="3">
        <v>4.878048780487805E-2</v>
      </c>
      <c r="I2914" s="3">
        <v>0.2073170731707317</v>
      </c>
      <c r="J2914" s="3">
        <v>2.6113613527927348E-2</v>
      </c>
      <c r="K2914" s="3">
        <v>9364.9000000000124</v>
      </c>
      <c r="L2914" s="3" t="s">
        <v>14759</v>
      </c>
      <c r="M2914" s="4" t="str">
        <f ca="1">IFERROR(__xludf.DUMMYFUNCTION("REGEXREPLACE(F2014,""\D"", """")"),"#VALUE!")</f>
        <v>#VALUE!</v>
      </c>
    </row>
    <row r="2915" spans="1:13" ht="15.75" customHeight="1">
      <c r="A2915" s="1">
        <v>2014</v>
      </c>
      <c r="B2915" s="3">
        <v>2015</v>
      </c>
      <c r="C2915" s="3" t="s">
        <v>5722</v>
      </c>
      <c r="D2915" s="3">
        <v>0.15334757852842279</v>
      </c>
      <c r="E2915" s="3">
        <v>0.487668882846928</v>
      </c>
      <c r="F2915" s="3">
        <v>0.48898678414096919</v>
      </c>
      <c r="G2915" s="3">
        <v>9.6916299559471369E-2</v>
      </c>
      <c r="H2915" s="3">
        <v>3.9647577092511023E-2</v>
      </c>
      <c r="I2915" s="3">
        <v>0.18061674008810569</v>
      </c>
      <c r="J2915" s="3">
        <v>1.7984229015593569E-2</v>
      </c>
      <c r="K2915" s="3">
        <v>25340.200000000019</v>
      </c>
      <c r="L2915" s="3" t="s">
        <v>14761</v>
      </c>
      <c r="M2915" s="4" t="str">
        <f ca="1">IFERROR(__xludf.DUMMYFUNCTION("REGEXREPLACE(F2016,""\D"", """")"),"#VALUE!")</f>
        <v>#VALUE!</v>
      </c>
    </row>
    <row r="2916" spans="1:13" ht="15.75" customHeight="1">
      <c r="A2916" s="1">
        <v>2016</v>
      </c>
      <c r="B2916" s="3">
        <v>2017</v>
      </c>
      <c r="C2916" s="3" t="s">
        <v>5727</v>
      </c>
      <c r="D2916" s="3">
        <v>0.17124377035683369</v>
      </c>
      <c r="E2916" s="3">
        <v>0.55117328991051295</v>
      </c>
      <c r="F2916" s="3">
        <v>0.52848722986247543</v>
      </c>
      <c r="G2916" s="3">
        <v>6.6797642436149315E-2</v>
      </c>
      <c r="H2916" s="3">
        <v>2.9469548133595289E-2</v>
      </c>
      <c r="I2916" s="3">
        <v>0.15913555992141451</v>
      </c>
      <c r="J2916" s="3">
        <v>1.498339992992447E-2</v>
      </c>
      <c r="K2916" s="3">
        <v>55027.599999999453</v>
      </c>
      <c r="L2916" s="3" t="s">
        <v>14763</v>
      </c>
      <c r="M2916" s="4" t="str">
        <f ca="1">IFERROR(__xludf.DUMMYFUNCTION("REGEXREPLACE(F2018,""\D"", """")"),"#VALUE!")</f>
        <v>#VALUE!</v>
      </c>
    </row>
    <row r="2917" spans="1:13" ht="15.75" customHeight="1">
      <c r="A2917" s="1">
        <v>2017</v>
      </c>
      <c r="B2917" s="3">
        <v>2018</v>
      </c>
      <c r="C2917" s="3" t="s">
        <v>5729</v>
      </c>
      <c r="D2917" s="3">
        <v>0.17048543231879429</v>
      </c>
      <c r="E2917" s="3">
        <v>0.19761388730834431</v>
      </c>
      <c r="F2917" s="3">
        <v>0.61650485436893199</v>
      </c>
      <c r="G2917" s="3">
        <v>0.1019417475728155</v>
      </c>
      <c r="H2917" s="3">
        <v>0.1213592233009709</v>
      </c>
      <c r="I2917" s="3">
        <v>0.27669902912621358</v>
      </c>
      <c r="J2917" s="3">
        <v>3.5789415367642699E-2</v>
      </c>
      <c r="K2917" s="3">
        <v>22687.599999999999</v>
      </c>
      <c r="L2917" s="3" t="s">
        <v>14764</v>
      </c>
      <c r="M2917" s="4" t="str">
        <f ca="1">IFERROR(__xludf.DUMMYFUNCTION("REGEXREPLACE(F2019,""\D"", """")"),"#VALUE!")</f>
        <v>#VALUE!</v>
      </c>
    </row>
    <row r="2918" spans="1:13" ht="15.75" customHeight="1">
      <c r="A2918" s="1">
        <v>2019</v>
      </c>
      <c r="B2918" s="3">
        <v>2020</v>
      </c>
      <c r="C2918" s="3" t="s">
        <v>5735</v>
      </c>
      <c r="D2918" s="3">
        <v>0.2263817421241627</v>
      </c>
      <c r="E2918" s="3">
        <v>0.46681324727918738</v>
      </c>
      <c r="F2918" s="3">
        <v>0.56097560975609762</v>
      </c>
      <c r="G2918" s="3">
        <v>6.3414634146341464E-2</v>
      </c>
      <c r="H2918" s="3">
        <v>6.3414634146341464E-2</v>
      </c>
      <c r="I2918" s="3">
        <v>0.18536585365853661</v>
      </c>
      <c r="J2918" s="3">
        <v>2.535344112769489E-2</v>
      </c>
      <c r="K2918" s="3">
        <v>21962.500000000011</v>
      </c>
      <c r="L2918" s="3" t="s">
        <v>14766</v>
      </c>
      <c r="M2918" s="4" t="str">
        <f ca="1">IFERROR(__xludf.DUMMYFUNCTION("REGEXREPLACE(F2021,""\D"", """")"),"#VALUE!")</f>
        <v>#VALUE!</v>
      </c>
    </row>
    <row r="2919" spans="1:13" ht="15.75" customHeight="1">
      <c r="A2919" s="1">
        <v>2020</v>
      </c>
      <c r="B2919" s="3">
        <v>2021</v>
      </c>
      <c r="C2919" s="3" t="s">
        <v>5737</v>
      </c>
      <c r="D2919" s="3">
        <v>0.21409887584117829</v>
      </c>
      <c r="E2919" s="3">
        <v>0.2371264985744532</v>
      </c>
      <c r="F2919" s="3">
        <v>0.63157894736842102</v>
      </c>
      <c r="G2919" s="3">
        <v>0.1210526315789474</v>
      </c>
      <c r="H2919" s="3">
        <v>8.9473684210526316E-2</v>
      </c>
      <c r="I2919" s="3">
        <v>0.26315789473684209</v>
      </c>
      <c r="J2919" s="3">
        <v>4.1642639992030869E-2</v>
      </c>
      <c r="K2919" s="3">
        <v>21241</v>
      </c>
      <c r="L2919" s="3" t="s">
        <v>14767</v>
      </c>
      <c r="M2919" s="4" t="str">
        <f ca="1">IFERROR(__xludf.DUMMYFUNCTION("REGEXREPLACE(F2022,""\D"", """")"),"#VALUE!")</f>
        <v>#VALUE!</v>
      </c>
    </row>
    <row r="2920" spans="1:13" ht="15.75" customHeight="1">
      <c r="A2920" s="1">
        <v>2021</v>
      </c>
      <c r="B2920" s="3">
        <v>2022</v>
      </c>
      <c r="C2920" s="3" t="s">
        <v>5740</v>
      </c>
      <c r="D2920" s="3">
        <v>0.1160772660768542</v>
      </c>
      <c r="E2920" s="3">
        <v>0.1645842358629368</v>
      </c>
      <c r="F2920" s="3">
        <v>0.66666666666666663</v>
      </c>
      <c r="G2920" s="3">
        <v>8.6956521739130432E-2</v>
      </c>
      <c r="H2920" s="3">
        <v>0.15942028985507251</v>
      </c>
      <c r="I2920" s="3">
        <v>0.31159420289855072</v>
      </c>
      <c r="J2920" s="3">
        <v>2.527270569360969E-2</v>
      </c>
      <c r="K2920" s="3">
        <v>15435.100000000029</v>
      </c>
      <c r="L2920" s="3" t="s">
        <v>14768</v>
      </c>
      <c r="M2920" s="4" t="str">
        <f ca="1">IFERROR(__xludf.DUMMYFUNCTION("REGEXREPLACE(F2023,""\D"", """")"),"#VALUE!")</f>
        <v>#VALUE!</v>
      </c>
    </row>
    <row r="2921" spans="1:13" ht="15.75" customHeight="1">
      <c r="A2921" s="1">
        <v>2022</v>
      </c>
      <c r="B2921" s="3">
        <v>2023</v>
      </c>
      <c r="C2921" s="3" t="s">
        <v>5743</v>
      </c>
      <c r="D2921" s="3">
        <v>0.12625472799234749</v>
      </c>
      <c r="E2921" s="3">
        <v>0.29126521837857289</v>
      </c>
      <c r="F2921" s="3">
        <v>0.58888888888888891</v>
      </c>
      <c r="G2921" s="3">
        <v>0.1111111111111111</v>
      </c>
      <c r="H2921" s="3">
        <v>0.1111111111111111</v>
      </c>
      <c r="I2921" s="3">
        <v>0.27777777777777779</v>
      </c>
      <c r="J2921" s="3">
        <v>2.4297174511492801E-2</v>
      </c>
      <c r="K2921" s="3">
        <v>10030.00000000002</v>
      </c>
      <c r="L2921" s="3" t="s">
        <v>14769</v>
      </c>
      <c r="M2921" s="4" t="str">
        <f ca="1">IFERROR(__xludf.DUMMYFUNCTION("REGEXREPLACE(F2024,""\D"", """")"),"#VALUE!")</f>
        <v>#VALUE!</v>
      </c>
    </row>
    <row r="2922" spans="1:13" ht="15.75" customHeight="1">
      <c r="A2922" s="1">
        <v>2023</v>
      </c>
      <c r="B2922" s="3">
        <v>2024</v>
      </c>
      <c r="C2922" s="3" t="s">
        <v>5746</v>
      </c>
      <c r="D2922" s="3">
        <v>0.2022899866315406</v>
      </c>
      <c r="E2922" s="3">
        <v>0.59456151557133174</v>
      </c>
      <c r="F2922" s="3">
        <v>0.51162790697674421</v>
      </c>
      <c r="G2922" s="3">
        <v>0.10465116279069769</v>
      </c>
      <c r="H2922" s="3">
        <v>3.4883720930232558E-2</v>
      </c>
      <c r="I2922" s="3">
        <v>0.1744186046511628</v>
      </c>
      <c r="J2922" s="3">
        <v>1.952718414904572E-2</v>
      </c>
      <c r="K2922" s="3">
        <v>9433.0000000000109</v>
      </c>
      <c r="L2922" s="3" t="s">
        <v>14770</v>
      </c>
      <c r="M2922" s="4" t="str">
        <f ca="1">IFERROR(__xludf.DUMMYFUNCTION("REGEXREPLACE(F2025,""\D"", """")"),"#VALUE!")</f>
        <v>#VALUE!</v>
      </c>
    </row>
    <row r="2923" spans="1:13" ht="15.75" customHeight="1">
      <c r="A2923" s="1">
        <v>2024</v>
      </c>
      <c r="B2923" s="3">
        <v>2025</v>
      </c>
      <c r="C2923" s="3" t="s">
        <v>5748</v>
      </c>
      <c r="D2923" s="3">
        <v>0.21378403218112779</v>
      </c>
      <c r="E2923" s="3">
        <v>0.45290421190134389</v>
      </c>
      <c r="F2923" s="3">
        <v>0.5419847328244275</v>
      </c>
      <c r="G2923" s="3">
        <v>9.9236641221374045E-2</v>
      </c>
      <c r="H2923" s="3">
        <v>4.5801526717557252E-2</v>
      </c>
      <c r="I2923" s="3">
        <v>0.19847328244274809</v>
      </c>
      <c r="J2923" s="3">
        <v>2.4936443807328949E-2</v>
      </c>
      <c r="K2923" s="3">
        <v>14625.900000000031</v>
      </c>
      <c r="L2923" s="3" t="s">
        <v>14771</v>
      </c>
      <c r="M2923" s="4" t="str">
        <f ca="1">IFERROR(__xludf.DUMMYFUNCTION("REGEXREPLACE(F2026,""\D"", """")"),"#VALUE!")</f>
        <v>#VALUE!</v>
      </c>
    </row>
    <row r="2924" spans="1:13" ht="15.75" customHeight="1">
      <c r="A2924" s="1">
        <v>2025</v>
      </c>
      <c r="B2924" s="3">
        <v>2026</v>
      </c>
      <c r="C2924" s="3" t="s">
        <v>5751</v>
      </c>
      <c r="D2924" s="3">
        <v>0.1434161853565542</v>
      </c>
      <c r="E2924" s="3">
        <v>0.2201282545514337</v>
      </c>
      <c r="F2924" s="3">
        <v>0.62420382165605093</v>
      </c>
      <c r="G2924" s="3">
        <v>0.11464968152866239</v>
      </c>
      <c r="H2924" s="3">
        <v>0.12738853503184711</v>
      </c>
      <c r="I2924" s="3">
        <v>0.27707006369426751</v>
      </c>
      <c r="J2924" s="3">
        <v>3.3527143631425088E-2</v>
      </c>
      <c r="K2924" s="3">
        <v>34551.299999999843</v>
      </c>
      <c r="L2924" s="3" t="s">
        <v>14772</v>
      </c>
      <c r="M2924" s="4" t="str">
        <f ca="1">IFERROR(__xludf.DUMMYFUNCTION("REGEXREPLACE(F2027,""\D"", """")"),"#VALUE!")</f>
        <v>#VALUE!</v>
      </c>
    </row>
    <row r="2925" spans="1:13" ht="15.75" customHeight="1">
      <c r="A2925" s="1">
        <v>2028</v>
      </c>
      <c r="B2925" s="3">
        <v>2029</v>
      </c>
      <c r="C2925" s="3" t="s">
        <v>5760</v>
      </c>
      <c r="D2925" s="3">
        <v>0.18192306042767209</v>
      </c>
      <c r="E2925" s="3">
        <v>0.266794193799054</v>
      </c>
      <c r="F2925" s="3">
        <v>0.60148514851485146</v>
      </c>
      <c r="G2925" s="3">
        <v>0.10643564356435641</v>
      </c>
      <c r="H2925" s="3">
        <v>9.1584158415841582E-2</v>
      </c>
      <c r="I2925" s="3">
        <v>0.24009900990099009</v>
      </c>
      <c r="J2925" s="3">
        <v>3.4735019282082627E-2</v>
      </c>
      <c r="K2925" s="3">
        <v>45672.099999999627</v>
      </c>
      <c r="L2925" s="3" t="s">
        <v>14775</v>
      </c>
      <c r="M2925" s="4" t="str">
        <f ca="1">IFERROR(__xludf.DUMMYFUNCTION("REGEXREPLACE(F2030,""\D"", """")"),"#VALUE!")</f>
        <v>#VALUE!</v>
      </c>
    </row>
    <row r="2926" spans="1:13" ht="15.75" customHeight="1">
      <c r="A2926" s="1">
        <v>2029</v>
      </c>
      <c r="B2926" s="3">
        <v>2030</v>
      </c>
      <c r="C2926" s="3" t="s">
        <v>5763</v>
      </c>
      <c r="D2926" s="3">
        <v>0.15641365611010891</v>
      </c>
      <c r="E2926" s="3">
        <v>0.24373662485046971</v>
      </c>
      <c r="F2926" s="3">
        <v>0.62910798122065725</v>
      </c>
      <c r="G2926" s="3">
        <v>5.1643192488262907E-2</v>
      </c>
      <c r="H2926" s="3">
        <v>0.136150234741784</v>
      </c>
      <c r="I2926" s="3">
        <v>0.215962441314554</v>
      </c>
      <c r="J2926" s="3">
        <v>2.529189217677168E-2</v>
      </c>
      <c r="K2926" s="3">
        <v>23325.3</v>
      </c>
      <c r="L2926" s="3" t="s">
        <v>14776</v>
      </c>
      <c r="M2926" s="4" t="str">
        <f ca="1">IFERROR(__xludf.DUMMYFUNCTION("REGEXREPLACE(F2031,""\D"", """")"),"#VALUE!")</f>
        <v>#VALUE!</v>
      </c>
    </row>
    <row r="2927" spans="1:13" ht="15.75" customHeight="1">
      <c r="A2927" s="1">
        <v>2032</v>
      </c>
      <c r="B2927" s="3">
        <v>2033</v>
      </c>
      <c r="C2927" s="3" t="s">
        <v>5772</v>
      </c>
      <c r="D2927" s="3">
        <v>0.1728991702482699</v>
      </c>
      <c r="E2927" s="3">
        <v>0.32601671346674732</v>
      </c>
      <c r="F2927" s="3">
        <v>0.592741935483871</v>
      </c>
      <c r="G2927" s="3">
        <v>8.8709677419354843E-2</v>
      </c>
      <c r="H2927" s="3">
        <v>0.1088709677419355</v>
      </c>
      <c r="I2927" s="3">
        <v>0.22983870967741929</v>
      </c>
      <c r="J2927" s="3">
        <v>3.2133297842751943E-2</v>
      </c>
      <c r="K2927" s="3">
        <v>27802.199999999961</v>
      </c>
      <c r="L2927" s="3" t="s">
        <v>14779</v>
      </c>
      <c r="M2927" s="4" t="str">
        <f ca="1">IFERROR(__xludf.DUMMYFUNCTION("REGEXREPLACE(F2034,""\D"", """")"),"#VALUE!")</f>
        <v>#VALUE!</v>
      </c>
    </row>
    <row r="2928" spans="1:13" ht="15.75" customHeight="1">
      <c r="A2928" s="1">
        <v>2035</v>
      </c>
      <c r="B2928" s="3">
        <v>2036</v>
      </c>
      <c r="C2928" s="3" t="s">
        <v>5782</v>
      </c>
      <c r="D2928" s="3">
        <v>0.26498559826661461</v>
      </c>
      <c r="E2928" s="3">
        <v>0.1463090103429899</v>
      </c>
      <c r="F2928" s="3">
        <v>0.6132075471698113</v>
      </c>
      <c r="G2928" s="3">
        <v>8.4905660377358486E-2</v>
      </c>
      <c r="H2928" s="3">
        <v>0.169811320754717</v>
      </c>
      <c r="I2928" s="3">
        <v>0.30188679245283018</v>
      </c>
      <c r="J2928" s="3">
        <v>5.7454595501548661E-2</v>
      </c>
      <c r="K2928" s="3">
        <v>11367.800000000019</v>
      </c>
      <c r="L2928" s="3" t="s">
        <v>14782</v>
      </c>
      <c r="M2928" s="4" t="str">
        <f ca="1">IFERROR(__xludf.DUMMYFUNCTION("REGEXREPLACE(F2037,""\D"", """")"),"#VALUE!")</f>
        <v>#VALUE!</v>
      </c>
    </row>
    <row r="2929" spans="1:13" ht="15.75" customHeight="1">
      <c r="A2929" s="1">
        <v>2036</v>
      </c>
      <c r="B2929" s="3">
        <v>2037</v>
      </c>
      <c r="C2929" s="3" t="s">
        <v>5784</v>
      </c>
      <c r="D2929" s="3">
        <v>0.1192262972149664</v>
      </c>
      <c r="E2929" s="3">
        <v>0.18510113562234251</v>
      </c>
      <c r="F2929" s="3">
        <v>0.54255319148936165</v>
      </c>
      <c r="G2929" s="3">
        <v>0.14893617021276601</v>
      </c>
      <c r="H2929" s="3">
        <v>8.5106382978723402E-2</v>
      </c>
      <c r="I2929" s="3">
        <v>0.26595744680851058</v>
      </c>
      <c r="J2929" s="3">
        <v>2.3599277895884629E-2</v>
      </c>
      <c r="K2929" s="3">
        <v>10980.300000000019</v>
      </c>
      <c r="L2929" s="3" t="s">
        <v>14783</v>
      </c>
      <c r="M2929" s="4" t="str">
        <f ca="1">IFERROR(__xludf.DUMMYFUNCTION("REGEXREPLACE(F2038,""\D"", """")"),"#VALUE!")</f>
        <v>#VALUE!</v>
      </c>
    </row>
    <row r="2930" spans="1:13" ht="15.75" customHeight="1">
      <c r="A2930" s="1">
        <v>2037</v>
      </c>
      <c r="B2930" s="3">
        <v>2038</v>
      </c>
      <c r="C2930" s="3" t="s">
        <v>5786</v>
      </c>
      <c r="D2930" s="3">
        <v>0.20136232754722391</v>
      </c>
      <c r="E2930" s="3">
        <v>0.29069289154123601</v>
      </c>
      <c r="F2930" s="3">
        <v>0.56310679611650483</v>
      </c>
      <c r="G2930" s="3">
        <v>9.7087378640776698E-2</v>
      </c>
      <c r="H2930" s="3">
        <v>0.1359223300970874</v>
      </c>
      <c r="I2930" s="3">
        <v>0.25242718446601942</v>
      </c>
      <c r="J2930" s="3">
        <v>4.1187842329135187E-2</v>
      </c>
      <c r="K2930" s="3">
        <v>11993.600000000029</v>
      </c>
      <c r="L2930" s="3" t="s">
        <v>14784</v>
      </c>
      <c r="M2930" s="4" t="str">
        <f ca="1">IFERROR(__xludf.DUMMYFUNCTION("REGEXREPLACE(F2039,""\D"", """")"),"#VALUE!")</f>
        <v>#VALUE!</v>
      </c>
    </row>
    <row r="2931" spans="1:13" ht="15.75" customHeight="1">
      <c r="A2931" s="1">
        <v>2039</v>
      </c>
      <c r="B2931" s="3">
        <v>2040</v>
      </c>
      <c r="C2931" s="3" t="s">
        <v>5791</v>
      </c>
      <c r="D2931" s="3">
        <v>0.15487849033977419</v>
      </c>
      <c r="E2931" s="3">
        <v>0.23480064455815131</v>
      </c>
      <c r="F2931" s="3">
        <v>0.59782608695652173</v>
      </c>
      <c r="G2931" s="3">
        <v>8.6956521739130432E-2</v>
      </c>
      <c r="H2931" s="3">
        <v>0.1521739130434783</v>
      </c>
      <c r="I2931" s="3">
        <v>0.25</v>
      </c>
      <c r="J2931" s="3">
        <v>3.1328356019574323E-2</v>
      </c>
      <c r="K2931" s="3">
        <v>10418.50000000002</v>
      </c>
      <c r="L2931" s="3" t="s">
        <v>14786</v>
      </c>
      <c r="M2931" s="4" t="str">
        <f ca="1">IFERROR(__xludf.DUMMYFUNCTION("REGEXREPLACE(F2041,""\D"", """")"),"#VALUE!")</f>
        <v>#VALUE!</v>
      </c>
    </row>
    <row r="2932" spans="1:13" ht="15.75" customHeight="1">
      <c r="A2932" s="1">
        <v>2040</v>
      </c>
      <c r="B2932" s="3">
        <v>2041</v>
      </c>
      <c r="C2932" s="3" t="s">
        <v>5793</v>
      </c>
      <c r="D2932" s="3">
        <v>0.2243921404111304</v>
      </c>
      <c r="E2932" s="3">
        <v>0.27922407546908529</v>
      </c>
      <c r="F2932" s="3">
        <v>0.52968036529680362</v>
      </c>
      <c r="G2932" s="3">
        <v>0.11415525114155251</v>
      </c>
      <c r="H2932" s="3">
        <v>9.1324200913242004E-2</v>
      </c>
      <c r="I2932" s="3">
        <v>0.22374429223744291</v>
      </c>
      <c r="J2932" s="3">
        <v>4.3129368787485883E-2</v>
      </c>
      <c r="K2932" s="3">
        <v>25642.800000000021</v>
      </c>
      <c r="L2932" s="3" t="s">
        <v>14787</v>
      </c>
      <c r="M2932" s="4" t="str">
        <f ca="1">IFERROR(__xludf.DUMMYFUNCTION("REGEXREPLACE(F2042,""\D"", """")"),"#VALUE!")</f>
        <v>#VALUE!</v>
      </c>
    </row>
    <row r="2933" spans="1:13" ht="15.75" customHeight="1">
      <c r="A2933" s="1">
        <v>2042</v>
      </c>
      <c r="B2933" s="3">
        <v>2043</v>
      </c>
      <c r="C2933" s="3" t="s">
        <v>5798</v>
      </c>
      <c r="D2933" s="3">
        <v>0.15343376517786131</v>
      </c>
      <c r="E2933" s="3">
        <v>0.87779196814751115</v>
      </c>
      <c r="F2933" s="3">
        <v>0.59047619047619049</v>
      </c>
      <c r="G2933" s="3">
        <v>3.8095238095238099E-2</v>
      </c>
      <c r="H2933" s="3">
        <v>3.1746031746031737E-2</v>
      </c>
      <c r="I2933" s="3">
        <v>0.1079365079365079</v>
      </c>
      <c r="J2933" s="3">
        <v>9.1070748720953922E-3</v>
      </c>
      <c r="K2933" s="3">
        <v>32510.299999999828</v>
      </c>
      <c r="L2933" s="3" t="s">
        <v>14789</v>
      </c>
      <c r="M2933" s="4" t="str">
        <f ca="1">IFERROR(__xludf.DUMMYFUNCTION("REGEXREPLACE(F2044,""\D"", """")"),"#VALUE!")</f>
        <v>#VALUE!</v>
      </c>
    </row>
    <row r="2934" spans="1:13" ht="15.75" customHeight="1">
      <c r="A2934" s="1">
        <v>2045</v>
      </c>
      <c r="B2934" s="3">
        <v>2046</v>
      </c>
      <c r="C2934" s="3" t="s">
        <v>5807</v>
      </c>
      <c r="D2934" s="3">
        <v>0.19254841259073421</v>
      </c>
      <c r="E2934" s="3">
        <v>0.76173183242823617</v>
      </c>
      <c r="F2934" s="3">
        <v>0.57386363636363635</v>
      </c>
      <c r="G2934" s="3">
        <v>4.5454545454545463E-2</v>
      </c>
      <c r="H2934" s="3">
        <v>6.25E-2</v>
      </c>
      <c r="I2934" s="3">
        <v>0.13636363636363641</v>
      </c>
      <c r="J2934" s="3">
        <v>1.7238024496223709E-2</v>
      </c>
      <c r="K2934" s="3">
        <v>18258.099999999999</v>
      </c>
      <c r="L2934" s="3" t="s">
        <v>14792</v>
      </c>
      <c r="M2934" s="4" t="str">
        <f ca="1">IFERROR(__xludf.DUMMYFUNCTION("REGEXREPLACE(F2047,""\D"", """")"),"#VALUE!")</f>
        <v>#VALUE!</v>
      </c>
    </row>
    <row r="2935" spans="1:13" ht="15.75" customHeight="1">
      <c r="A2935" s="1">
        <v>2046</v>
      </c>
      <c r="B2935" s="3">
        <v>2047</v>
      </c>
      <c r="C2935" s="3" t="s">
        <v>5809</v>
      </c>
      <c r="D2935" s="3">
        <v>0.15049651986899429</v>
      </c>
      <c r="E2935" s="3">
        <v>0.27188715987790102</v>
      </c>
      <c r="F2935" s="3">
        <v>0.58447488584474883</v>
      </c>
      <c r="G2935" s="3">
        <v>0.1095890410958904</v>
      </c>
      <c r="H2935" s="3">
        <v>0.1004566210045662</v>
      </c>
      <c r="I2935" s="3">
        <v>0.23744292237442921</v>
      </c>
      <c r="J2935" s="3">
        <v>2.976146719397452E-2</v>
      </c>
      <c r="K2935" s="3">
        <v>24945.200000000019</v>
      </c>
      <c r="L2935" s="3" t="s">
        <v>14793</v>
      </c>
      <c r="M2935" s="4" t="str">
        <f ca="1">IFERROR(__xludf.DUMMYFUNCTION("REGEXREPLACE(F2048,""\D"", """")"),"#VALUE!")</f>
        <v>#VALUE!</v>
      </c>
    </row>
    <row r="2936" spans="1:13" ht="15.75" customHeight="1">
      <c r="A2936" s="1">
        <v>2048</v>
      </c>
      <c r="B2936" s="3">
        <v>2049</v>
      </c>
      <c r="C2936" s="3" t="s">
        <v>5814</v>
      </c>
      <c r="D2936" s="3">
        <v>0.29301782709743779</v>
      </c>
      <c r="E2936" s="3">
        <v>0.73549465767536037</v>
      </c>
      <c r="F2936" s="3">
        <v>0.55952380952380953</v>
      </c>
      <c r="G2936" s="3">
        <v>5.9523809523809521E-2</v>
      </c>
      <c r="H2936" s="3">
        <v>3.5714285714285712E-2</v>
      </c>
      <c r="I2936" s="3">
        <v>0.13095238095238099</v>
      </c>
      <c r="J2936" s="3">
        <v>1.6632740965584529E-2</v>
      </c>
      <c r="K2936" s="3">
        <v>9218.1000000000113</v>
      </c>
      <c r="L2936" s="3" t="s">
        <v>14795</v>
      </c>
      <c r="M2936" s="4" t="str">
        <f ca="1">IFERROR(__xludf.DUMMYFUNCTION("REGEXREPLACE(F2050,""\D"", """")"),"#VALUE!")</f>
        <v>#VALUE!</v>
      </c>
    </row>
    <row r="2937" spans="1:13" ht="15.75" customHeight="1">
      <c r="A2937" s="1">
        <v>2049</v>
      </c>
      <c r="B2937" s="3">
        <v>2050</v>
      </c>
      <c r="C2937" s="3" t="s">
        <v>5816</v>
      </c>
      <c r="D2937" s="3">
        <v>0.19110761405419099</v>
      </c>
      <c r="E2937" s="3">
        <v>0.50870509156560928</v>
      </c>
      <c r="F2937" s="3">
        <v>0.60089686098654704</v>
      </c>
      <c r="G2937" s="3">
        <v>5.3811659192825108E-2</v>
      </c>
      <c r="H2937" s="3">
        <v>5.3811659192825108E-2</v>
      </c>
      <c r="I2937" s="3">
        <v>0.15695067264573989</v>
      </c>
      <c r="J2937" s="3">
        <v>1.789053663440995E-2</v>
      </c>
      <c r="K2937" s="3">
        <v>23607.299999999981</v>
      </c>
      <c r="L2937" s="3" t="s">
        <v>14796</v>
      </c>
      <c r="M2937" s="4" t="str">
        <f ca="1">IFERROR(__xludf.DUMMYFUNCTION("REGEXREPLACE(F2051,""\D"", """")"),"#VALUE!")</f>
        <v>#VALUE!</v>
      </c>
    </row>
    <row r="2938" spans="1:13" ht="15.75" customHeight="1">
      <c r="A2938" s="1">
        <v>2050</v>
      </c>
      <c r="B2938" s="3">
        <v>2051</v>
      </c>
      <c r="C2938" s="3" t="s">
        <v>5819</v>
      </c>
      <c r="D2938" s="3">
        <v>0.30714850342897398</v>
      </c>
      <c r="E2938" s="3">
        <v>0.52078250984864738</v>
      </c>
      <c r="F2938" s="3">
        <v>0.65384615384615385</v>
      </c>
      <c r="G2938" s="3">
        <v>6.7307692307692304E-2</v>
      </c>
      <c r="H2938" s="3">
        <v>6.7307692307692304E-2</v>
      </c>
      <c r="I2938" s="3">
        <v>0.1730769230769231</v>
      </c>
      <c r="J2938" s="3">
        <v>3.2270931537598177E-2</v>
      </c>
      <c r="K2938" s="3">
        <v>11000.200000000021</v>
      </c>
      <c r="L2938" s="3" t="s">
        <v>14797</v>
      </c>
      <c r="M2938" s="4" t="str">
        <f ca="1">IFERROR(__xludf.DUMMYFUNCTION("REGEXREPLACE(F2052,""\D"", """")"),"#VALUE!")</f>
        <v>#VALUE!</v>
      </c>
    </row>
    <row r="2939" spans="1:13" ht="15.75" customHeight="1">
      <c r="A2939" s="1">
        <v>2052</v>
      </c>
      <c r="B2939" s="3">
        <v>2053</v>
      </c>
      <c r="C2939" s="3" t="s">
        <v>5825</v>
      </c>
      <c r="D2939" s="3">
        <v>0.18312995467013321</v>
      </c>
      <c r="E2939" s="3">
        <v>0.3602891065760272</v>
      </c>
      <c r="F2939" s="3">
        <v>0.64102564102564108</v>
      </c>
      <c r="G2939" s="3">
        <v>0.1076923076923077</v>
      </c>
      <c r="H2939" s="3">
        <v>8.2051282051282051E-2</v>
      </c>
      <c r="I2939" s="3">
        <v>0.23589743589743589</v>
      </c>
      <c r="J2939" s="3">
        <v>3.1916289498707652E-2</v>
      </c>
      <c r="K2939" s="3">
        <v>21083.799999999988</v>
      </c>
      <c r="L2939" s="3" t="s">
        <v>14799</v>
      </c>
      <c r="M2939" s="4" t="str">
        <f ca="1">IFERROR(__xludf.DUMMYFUNCTION("REGEXREPLACE(F2054,""\D"", """")"),"#VALUE!")</f>
        <v>#VALUE!</v>
      </c>
    </row>
    <row r="2940" spans="1:13" ht="15.75" customHeight="1">
      <c r="A2940" s="1">
        <v>2055</v>
      </c>
      <c r="B2940" s="3">
        <v>2056</v>
      </c>
      <c r="C2940" s="3" t="s">
        <v>5834</v>
      </c>
      <c r="D2940" s="3">
        <v>0.27609767495462351</v>
      </c>
      <c r="E2940" s="3">
        <v>0.24526260011597731</v>
      </c>
      <c r="F2940" s="3">
        <v>0.6428571428571429</v>
      </c>
      <c r="G2940" s="3">
        <v>9.8214285714285712E-2</v>
      </c>
      <c r="H2940" s="3">
        <v>7.1428571428571425E-2</v>
      </c>
      <c r="I2940" s="3">
        <v>0.23214285714285721</v>
      </c>
      <c r="J2940" s="3">
        <v>3.9284186360784221E-2</v>
      </c>
      <c r="K2940" s="3">
        <v>12676.20000000003</v>
      </c>
      <c r="L2940" s="3" t="s">
        <v>14802</v>
      </c>
      <c r="M2940" s="4" t="str">
        <f ca="1">IFERROR(__xludf.DUMMYFUNCTION("REGEXREPLACE(F2057,""\D"", """")"),"#VALUE!")</f>
        <v>#VALUE!</v>
      </c>
    </row>
    <row r="2941" spans="1:13" ht="15.75" customHeight="1">
      <c r="A2941" s="1">
        <v>2057</v>
      </c>
      <c r="B2941" s="3">
        <v>2058</v>
      </c>
      <c r="C2941" s="3" t="s">
        <v>5840</v>
      </c>
      <c r="D2941" s="3">
        <v>0.17232843654799071</v>
      </c>
      <c r="E2941" s="3">
        <v>0.30719932103696479</v>
      </c>
      <c r="F2941" s="3">
        <v>0.5436893203883495</v>
      </c>
      <c r="G2941" s="3">
        <v>0.12621359223300971</v>
      </c>
      <c r="H2941" s="3">
        <v>0.1067961165048544</v>
      </c>
      <c r="I2941" s="3">
        <v>0.27184466019417469</v>
      </c>
      <c r="J2941" s="3">
        <v>3.5649977589301329E-2</v>
      </c>
      <c r="K2941" s="3">
        <v>11799.800000000019</v>
      </c>
      <c r="L2941" s="3" t="s">
        <v>14804</v>
      </c>
      <c r="M2941" s="4" t="str">
        <f ca="1">IFERROR(__xludf.DUMMYFUNCTION("REGEXREPLACE(F2059,""\D"", """")"),"#VALUE!")</f>
        <v>#VALUE!</v>
      </c>
    </row>
    <row r="2942" spans="1:13" ht="15.75" customHeight="1">
      <c r="A2942" s="1">
        <v>2060</v>
      </c>
      <c r="B2942" s="3">
        <v>2061</v>
      </c>
      <c r="C2942" s="3" t="s">
        <v>5848</v>
      </c>
      <c r="D2942" s="3">
        <v>0.17422510959487281</v>
      </c>
      <c r="E2942" s="3">
        <v>0.26428069889692968</v>
      </c>
      <c r="F2942" s="3">
        <v>0.65306122448979587</v>
      </c>
      <c r="G2942" s="3">
        <v>8.8435374149659865E-2</v>
      </c>
      <c r="H2942" s="3">
        <v>0.11564625850340141</v>
      </c>
      <c r="I2942" s="3">
        <v>0.24489795918367349</v>
      </c>
      <c r="J2942" s="3">
        <v>3.2080477399466199E-2</v>
      </c>
      <c r="K2942" s="3">
        <v>16072.90000000002</v>
      </c>
      <c r="L2942" s="3" t="s">
        <v>14807</v>
      </c>
      <c r="M2942" s="4" t="str">
        <f ca="1">IFERROR(__xludf.DUMMYFUNCTION("REGEXREPLACE(F2062,""\D"", """")"),"#VALUE!")</f>
        <v>#VALUE!</v>
      </c>
    </row>
    <row r="2943" spans="1:13" ht="15.75" customHeight="1">
      <c r="A2943" s="1">
        <v>2061</v>
      </c>
      <c r="B2943" s="3">
        <v>2062</v>
      </c>
      <c r="C2943" s="3" t="s">
        <v>5851</v>
      </c>
      <c r="D2943" s="3">
        <v>0.1384738810848285</v>
      </c>
      <c r="E2943" s="3">
        <v>0.13723544531085871</v>
      </c>
      <c r="F2943" s="3">
        <v>0.6</v>
      </c>
      <c r="G2943" s="3">
        <v>7.8260869565217397E-2</v>
      </c>
      <c r="H2943" s="3">
        <v>0.1391304347826087</v>
      </c>
      <c r="I2943" s="3">
        <v>0.31304347826086959</v>
      </c>
      <c r="J2943" s="3">
        <v>2.585807739273906E-2</v>
      </c>
      <c r="K2943" s="3">
        <v>12606.600000000029</v>
      </c>
      <c r="L2943" s="3" t="s">
        <v>14808</v>
      </c>
      <c r="M2943" s="4" t="str">
        <f ca="1">IFERROR(__xludf.DUMMYFUNCTION("REGEXREPLACE(F2063,""\D"", """")"),"#VALUE!")</f>
        <v>#VALUE!</v>
      </c>
    </row>
    <row r="2944" spans="1:13" ht="15.75" customHeight="1">
      <c r="A2944" s="1">
        <v>2064</v>
      </c>
      <c r="B2944" s="3">
        <v>2065</v>
      </c>
      <c r="C2944" s="3" t="s">
        <v>5859</v>
      </c>
      <c r="D2944" s="3">
        <v>0.1983636010024154</v>
      </c>
      <c r="E2944" s="3">
        <v>0.18946395979400241</v>
      </c>
      <c r="F2944" s="3">
        <v>0.61111111111111116</v>
      </c>
      <c r="G2944" s="3">
        <v>9.2592592592592587E-2</v>
      </c>
      <c r="H2944" s="3">
        <v>0.19444444444444439</v>
      </c>
      <c r="I2944" s="3">
        <v>0.30555555555555558</v>
      </c>
      <c r="J2944" s="3">
        <v>4.8582653335397082E-2</v>
      </c>
      <c r="K2944" s="3">
        <v>12391.80000000003</v>
      </c>
      <c r="L2944" s="3" t="s">
        <v>14811</v>
      </c>
      <c r="M2944" s="4" t="str">
        <f ca="1">IFERROR(__xludf.DUMMYFUNCTION("REGEXREPLACE(F2066,""\D"", """")"),"#VALUE!")</f>
        <v>#VALUE!</v>
      </c>
    </row>
    <row r="2945" spans="1:13" ht="15.75" customHeight="1">
      <c r="A2945" s="1">
        <v>2066</v>
      </c>
      <c r="B2945" s="3">
        <v>2067</v>
      </c>
      <c r="C2945" s="3" t="s">
        <v>5865</v>
      </c>
      <c r="D2945" s="3">
        <v>0.1858387709632221</v>
      </c>
      <c r="E2945" s="3">
        <v>0.1902021734611577</v>
      </c>
      <c r="F2945" s="3">
        <v>0.64628820960698685</v>
      </c>
      <c r="G2945" s="3">
        <v>0.1048034934497817</v>
      </c>
      <c r="H2945" s="3">
        <v>0.1266375545851528</v>
      </c>
      <c r="I2945" s="3">
        <v>0.26200873362445409</v>
      </c>
      <c r="J2945" s="3">
        <v>4.0758411354950647E-2</v>
      </c>
      <c r="K2945" s="3">
        <v>24884.199999999979</v>
      </c>
      <c r="L2945" s="3" t="s">
        <v>14813</v>
      </c>
      <c r="M2945" s="4" t="str">
        <f ca="1">IFERROR(__xludf.DUMMYFUNCTION("REGEXREPLACE(F2068,""\D"", """")"),"#VALUE!")</f>
        <v>#VALUE!</v>
      </c>
    </row>
    <row r="2946" spans="1:13" ht="15.75" customHeight="1">
      <c r="A2946" s="1">
        <v>2068</v>
      </c>
      <c r="B2946" s="3">
        <v>2069</v>
      </c>
      <c r="C2946" s="3" t="s">
        <v>5871</v>
      </c>
      <c r="D2946" s="3">
        <v>0.15378939711590911</v>
      </c>
      <c r="E2946" s="3">
        <v>0.1908923646047041</v>
      </c>
      <c r="F2946" s="3">
        <v>0.61507936507936511</v>
      </c>
      <c r="G2946" s="3">
        <v>0.1051587301587302</v>
      </c>
      <c r="H2946" s="3">
        <v>0.126984126984127</v>
      </c>
      <c r="I2946" s="3">
        <v>0.28174603174603169</v>
      </c>
      <c r="J2946" s="3">
        <v>3.4784196187204533E-2</v>
      </c>
      <c r="K2946" s="3">
        <v>55126.59999999946</v>
      </c>
      <c r="L2946" s="3" t="s">
        <v>14815</v>
      </c>
      <c r="M2946" s="4" t="str">
        <f ca="1">IFERROR(__xludf.DUMMYFUNCTION("REGEXREPLACE(F2070,""\D"", """")"),"#VALUE!")</f>
        <v>#VALUE!</v>
      </c>
    </row>
    <row r="2947" spans="1:13" ht="15.75" customHeight="1">
      <c r="A2947" s="1">
        <v>2070</v>
      </c>
      <c r="B2947" s="3">
        <v>2071</v>
      </c>
      <c r="C2947" s="3" t="s">
        <v>5878</v>
      </c>
      <c r="D2947" s="3">
        <v>7.5167235690875231E-2</v>
      </c>
      <c r="E2947" s="3">
        <v>0.29011600384069203</v>
      </c>
      <c r="F2947" s="3">
        <v>0.64179104477611937</v>
      </c>
      <c r="G2947" s="3">
        <v>0.1044776119402985</v>
      </c>
      <c r="H2947" s="3">
        <v>0.1492537313432836</v>
      </c>
      <c r="I2947" s="3">
        <v>0.26865671641791039</v>
      </c>
      <c r="J2947" s="3">
        <v>1.5861957722730361E-2</v>
      </c>
      <c r="K2947" s="3">
        <v>7538.7000000000062</v>
      </c>
      <c r="L2947" s="3" t="s">
        <v>14817</v>
      </c>
      <c r="M2947" s="4" t="str">
        <f ca="1">IFERROR(__xludf.DUMMYFUNCTION("REGEXREPLACE(F2072,""\D"", """")"),"#VALUE!")</f>
        <v>#VALUE!</v>
      </c>
    </row>
    <row r="2948" spans="1:13" ht="15.75" customHeight="1">
      <c r="A2948" s="1">
        <v>2075</v>
      </c>
      <c r="B2948" s="3">
        <v>2076</v>
      </c>
      <c r="C2948" s="3" t="s">
        <v>5893</v>
      </c>
      <c r="D2948" s="3">
        <v>0.24376985346859309</v>
      </c>
      <c r="E2948" s="3">
        <v>9.2164230607530623E-2</v>
      </c>
      <c r="F2948" s="3">
        <v>0.65217391304347827</v>
      </c>
      <c r="G2948" s="3">
        <v>0.1521739130434783</v>
      </c>
      <c r="H2948" s="3">
        <v>0.1521739130434783</v>
      </c>
      <c r="I2948" s="3">
        <v>0.34782608695652167</v>
      </c>
      <c r="J2948" s="3">
        <v>6.1400180668473359E-2</v>
      </c>
      <c r="K2948" s="3">
        <v>5489.0999999999995</v>
      </c>
      <c r="L2948" s="3" t="s">
        <v>14822</v>
      </c>
      <c r="M2948" s="4" t="str">
        <f ca="1">IFERROR(__xludf.DUMMYFUNCTION("REGEXREPLACE(F2077,""\D"", """")"),"#VALUE!")</f>
        <v>#VALUE!</v>
      </c>
    </row>
    <row r="2949" spans="1:13" ht="15.75" customHeight="1">
      <c r="A2949" s="1">
        <v>2077</v>
      </c>
      <c r="B2949" s="3">
        <v>2078</v>
      </c>
      <c r="C2949" s="3" t="s">
        <v>5898</v>
      </c>
      <c r="D2949" s="3">
        <v>0.223954610913152</v>
      </c>
      <c r="E2949" s="3">
        <v>0.26314413943090392</v>
      </c>
      <c r="F2949" s="3">
        <v>0.57499999999999996</v>
      </c>
      <c r="G2949" s="3">
        <v>0.125</v>
      </c>
      <c r="H2949" s="3">
        <v>0.1</v>
      </c>
      <c r="I2949" s="3">
        <v>0.23749999999999999</v>
      </c>
      <c r="J2949" s="3">
        <v>4.257951591942824E-2</v>
      </c>
      <c r="K2949" s="3">
        <v>8819.8000000000102</v>
      </c>
      <c r="L2949" s="3" t="s">
        <v>14824</v>
      </c>
      <c r="M2949" s="4" t="str">
        <f ca="1">IFERROR(__xludf.DUMMYFUNCTION("REGEXREPLACE(F2079,""\D"", """")"),"#VALUE!")</f>
        <v>#VALUE!</v>
      </c>
    </row>
    <row r="2950" spans="1:13" ht="15.75" customHeight="1">
      <c r="A2950" s="1">
        <v>2078</v>
      </c>
      <c r="B2950" s="3">
        <v>2079</v>
      </c>
      <c r="C2950" s="3" t="s">
        <v>5900</v>
      </c>
      <c r="D2950" s="3">
        <v>0.40141968386744908</v>
      </c>
      <c r="E2950" s="3">
        <v>0.39258330679952319</v>
      </c>
      <c r="F2950" s="3">
        <v>0.4731182795698925</v>
      </c>
      <c r="G2950" s="3">
        <v>0.1290322580645161</v>
      </c>
      <c r="H2950" s="3">
        <v>5.3763440860215048E-2</v>
      </c>
      <c r="I2950" s="3">
        <v>0.19354838709677419</v>
      </c>
      <c r="J2950" s="3">
        <v>5.6630802322213278E-2</v>
      </c>
      <c r="K2950" s="3">
        <v>10760.500000000009</v>
      </c>
      <c r="L2950" s="3" t="s">
        <v>14825</v>
      </c>
      <c r="M2950" s="4" t="str">
        <f ca="1">IFERROR(__xludf.DUMMYFUNCTION("REGEXREPLACE(F2080,""\D"", """")"),"#VALUE!")</f>
        <v>#VALUE!</v>
      </c>
    </row>
    <row r="2951" spans="1:13" ht="15.75" customHeight="1">
      <c r="A2951" s="1">
        <v>2079</v>
      </c>
      <c r="B2951" s="3">
        <v>2080</v>
      </c>
      <c r="C2951" s="3" t="s">
        <v>5902</v>
      </c>
      <c r="D2951" s="3">
        <v>0.24744363457661059</v>
      </c>
      <c r="E2951" s="3">
        <v>0.67030081409942455</v>
      </c>
      <c r="F2951" s="3">
        <v>0.63432835820895528</v>
      </c>
      <c r="G2951" s="3">
        <v>5.9701492537313432E-2</v>
      </c>
      <c r="H2951" s="3">
        <v>5.9701492537313432E-2</v>
      </c>
      <c r="I2951" s="3">
        <v>0.17164179104477609</v>
      </c>
      <c r="J2951" s="3">
        <v>2.379741160361316E-2</v>
      </c>
      <c r="K2951" s="3">
        <v>13501.20000000003</v>
      </c>
      <c r="L2951" s="3" t="s">
        <v>14826</v>
      </c>
      <c r="M2951" s="4" t="str">
        <f ca="1">IFERROR(__xludf.DUMMYFUNCTION("REGEXREPLACE(F2081,""\D"", """")"),"#VALUE!")</f>
        <v>#VALUE!</v>
      </c>
    </row>
    <row r="2952" spans="1:13" ht="15.75" customHeight="1">
      <c r="A2952" s="1">
        <v>2080</v>
      </c>
      <c r="B2952" s="3">
        <v>2081</v>
      </c>
      <c r="C2952" s="3" t="s">
        <v>5905</v>
      </c>
      <c r="D2952" s="3">
        <v>0.17357049953039769</v>
      </c>
      <c r="E2952" s="3">
        <v>0.12913637925125029</v>
      </c>
      <c r="F2952" s="3">
        <v>0.55729166666666663</v>
      </c>
      <c r="G2952" s="3">
        <v>0.14583333333333329</v>
      </c>
      <c r="H2952" s="3">
        <v>0.15104166666666671</v>
      </c>
      <c r="I2952" s="3">
        <v>0.33333333333333331</v>
      </c>
      <c r="J2952" s="3">
        <v>4.947416674119301E-2</v>
      </c>
      <c r="K2952" s="3">
        <v>22432.600000000009</v>
      </c>
      <c r="L2952" s="3" t="s">
        <v>14827</v>
      </c>
      <c r="M2952" s="4" t="str">
        <f ca="1">IFERROR(__xludf.DUMMYFUNCTION("REGEXREPLACE(F2082,""\D"", """")"),"#VALUE!")</f>
        <v>#VALUE!</v>
      </c>
    </row>
    <row r="2953" spans="1:13" ht="15.75" customHeight="1">
      <c r="A2953" s="1">
        <v>2081</v>
      </c>
      <c r="B2953" s="3">
        <v>2082</v>
      </c>
      <c r="C2953" s="3" t="s">
        <v>5907</v>
      </c>
      <c r="D2953" s="3">
        <v>0.21631213577003811</v>
      </c>
      <c r="E2953" s="3">
        <v>0.2061331446214559</v>
      </c>
      <c r="F2953" s="3">
        <v>0.6071428571428571</v>
      </c>
      <c r="G2953" s="3">
        <v>0.14795918367346941</v>
      </c>
      <c r="H2953" s="3">
        <v>0.1224489795918367</v>
      </c>
      <c r="I2953" s="3">
        <v>0.29081632653061218</v>
      </c>
      <c r="J2953" s="3">
        <v>5.5575838722489473E-2</v>
      </c>
      <c r="K2953" s="3">
        <v>22259.500000000011</v>
      </c>
      <c r="L2953" s="3" t="s">
        <v>14828</v>
      </c>
      <c r="M2953" s="4" t="str">
        <f ca="1">IFERROR(__xludf.DUMMYFUNCTION("REGEXREPLACE(F2083,""\D"", """")"),"#VALUE!")</f>
        <v>#VALUE!</v>
      </c>
    </row>
    <row r="2954" spans="1:13" ht="15.75" customHeight="1">
      <c r="A2954" s="1">
        <v>2083</v>
      </c>
      <c r="B2954" s="3">
        <v>2084</v>
      </c>
      <c r="C2954" s="3" t="s">
        <v>5913</v>
      </c>
      <c r="D2954" s="3">
        <v>0.13453919293593791</v>
      </c>
      <c r="E2954" s="3">
        <v>0.29778525954612473</v>
      </c>
      <c r="F2954" s="3">
        <v>0.61825726141078841</v>
      </c>
      <c r="G2954" s="3">
        <v>0.11203319502074691</v>
      </c>
      <c r="H2954" s="3">
        <v>9.5435684647302899E-2</v>
      </c>
      <c r="I2954" s="3">
        <v>0.24066390041493779</v>
      </c>
      <c r="J2954" s="3">
        <v>2.6351859649757298E-2</v>
      </c>
      <c r="K2954" s="3">
        <v>27123.399999999991</v>
      </c>
      <c r="L2954" s="3" t="s">
        <v>14830</v>
      </c>
      <c r="M2954" s="4" t="str">
        <f ca="1">IFERROR(__xludf.DUMMYFUNCTION("REGEXREPLACE(F2085,""\D"", """")"),"#VALUE!")</f>
        <v>#VALUE!</v>
      </c>
    </row>
    <row r="2955" spans="1:13" ht="15.75" customHeight="1">
      <c r="A2955" s="1">
        <v>2084</v>
      </c>
      <c r="B2955" s="3">
        <v>2085</v>
      </c>
      <c r="C2955" s="3" t="s">
        <v>5916</v>
      </c>
      <c r="D2955" s="3">
        <v>0.171397321822265</v>
      </c>
      <c r="E2955" s="3">
        <v>0.1320119184741039</v>
      </c>
      <c r="F2955" s="3">
        <v>0.67164179104477617</v>
      </c>
      <c r="G2955" s="3">
        <v>0.1343283582089552</v>
      </c>
      <c r="H2955" s="3">
        <v>0.16417910447761189</v>
      </c>
      <c r="I2955" s="3">
        <v>0.37313432835820898</v>
      </c>
      <c r="J2955" s="3">
        <v>4.4796402210948438E-2</v>
      </c>
      <c r="K2955" s="3">
        <v>7501.600000000004</v>
      </c>
      <c r="L2955" s="3" t="s">
        <v>14831</v>
      </c>
      <c r="M2955" s="4" t="str">
        <f ca="1">IFERROR(__xludf.DUMMYFUNCTION("REGEXREPLACE(F2086,""\D"", """")"),"#VALUE!")</f>
        <v>#VALUE!</v>
      </c>
    </row>
    <row r="2956" spans="1:13" ht="15.75" customHeight="1">
      <c r="A2956" s="1">
        <v>2087</v>
      </c>
      <c r="B2956" s="3">
        <v>2088</v>
      </c>
      <c r="C2956" s="3" t="s">
        <v>5925</v>
      </c>
      <c r="D2956" s="3">
        <v>0.16343149388020539</v>
      </c>
      <c r="E2956" s="3">
        <v>0.1252607478660277</v>
      </c>
      <c r="F2956" s="3">
        <v>0.62557077625570778</v>
      </c>
      <c r="G2956" s="3">
        <v>0.11872146118721461</v>
      </c>
      <c r="H2956" s="3">
        <v>0.13698630136986301</v>
      </c>
      <c r="I2956" s="3">
        <v>0.30136986301369861</v>
      </c>
      <c r="J2956" s="3">
        <v>3.985540468703444E-2</v>
      </c>
      <c r="K2956" s="3">
        <v>24800.799999999981</v>
      </c>
      <c r="L2956" s="3" t="s">
        <v>14834</v>
      </c>
      <c r="M2956" s="4" t="str">
        <f ca="1">IFERROR(__xludf.DUMMYFUNCTION("REGEXREPLACE(F2089,""\D"", """")"),"#VALUE!")</f>
        <v>#VALUE!</v>
      </c>
    </row>
    <row r="2957" spans="1:13" ht="15.75" customHeight="1">
      <c r="A2957" s="1">
        <v>2090</v>
      </c>
      <c r="B2957" s="3">
        <v>2091</v>
      </c>
      <c r="C2957" s="3" t="s">
        <v>5934</v>
      </c>
      <c r="D2957" s="3">
        <v>0.20871779258477399</v>
      </c>
      <c r="E2957" s="3">
        <v>0.19403795896272411</v>
      </c>
      <c r="F2957" s="3">
        <v>0.60752688172043012</v>
      </c>
      <c r="G2957" s="3">
        <v>8.0645161290322578E-2</v>
      </c>
      <c r="H2957" s="3">
        <v>0.14516129032258071</v>
      </c>
      <c r="I2957" s="3">
        <v>0.27419354838709681</v>
      </c>
      <c r="J2957" s="3">
        <v>4.2511927615615043E-2</v>
      </c>
      <c r="K2957" s="3">
        <v>20389.100000000009</v>
      </c>
      <c r="L2957" s="3" t="s">
        <v>14837</v>
      </c>
      <c r="M2957" s="4" t="str">
        <f ca="1">IFERROR(__xludf.DUMMYFUNCTION("REGEXREPLACE(F2092,""\D"", """")"),"#VALUE!")</f>
        <v>#VALUE!</v>
      </c>
    </row>
    <row r="2958" spans="1:13" ht="15.75" customHeight="1">
      <c r="A2958" s="1">
        <v>2091</v>
      </c>
      <c r="B2958" s="3">
        <v>2092</v>
      </c>
      <c r="C2958" s="3" t="s">
        <v>5937</v>
      </c>
      <c r="D2958" s="3">
        <v>0.14927524987510521</v>
      </c>
      <c r="E2958" s="3">
        <v>0.16447636141271979</v>
      </c>
      <c r="F2958" s="3">
        <v>0.68674698795180722</v>
      </c>
      <c r="G2958" s="3">
        <v>0.15662650602409639</v>
      </c>
      <c r="H2958" s="3">
        <v>0.1204819277108434</v>
      </c>
      <c r="I2958" s="3">
        <v>0.3253012048192771</v>
      </c>
      <c r="J2958" s="3">
        <v>3.6584833498694187E-2</v>
      </c>
      <c r="K2958" s="3">
        <v>9098.1000000000095</v>
      </c>
      <c r="L2958" s="3" t="s">
        <v>14838</v>
      </c>
      <c r="M2958" s="4" t="str">
        <f ca="1">IFERROR(__xludf.DUMMYFUNCTION("REGEXREPLACE(F2093,""\D"", """")"),"#VALUE!")</f>
        <v>#VALUE!</v>
      </c>
    </row>
    <row r="2959" spans="1:13" ht="15.75" customHeight="1">
      <c r="A2959" s="1">
        <v>2092</v>
      </c>
      <c r="B2959" s="3">
        <v>2093</v>
      </c>
      <c r="C2959" s="3" t="s">
        <v>5940</v>
      </c>
      <c r="D2959" s="3">
        <v>0.17589407050503619</v>
      </c>
      <c r="E2959" s="3">
        <v>0.16423878511451939</v>
      </c>
      <c r="F2959" s="3">
        <v>0.62</v>
      </c>
      <c r="G2959" s="3">
        <v>0.12</v>
      </c>
      <c r="H2959" s="3">
        <v>0.124</v>
      </c>
      <c r="I2959" s="3">
        <v>0.27200000000000002</v>
      </c>
      <c r="J2959" s="3">
        <v>4.1159279405699682E-2</v>
      </c>
      <c r="K2959" s="3">
        <v>28182.799999999981</v>
      </c>
      <c r="L2959" s="3" t="s">
        <v>14839</v>
      </c>
      <c r="M2959" s="4" t="str">
        <f ca="1">IFERROR(__xludf.DUMMYFUNCTION("REGEXREPLACE(F2094,""\D"", """")"),"#VALUE!")</f>
        <v>#VALUE!</v>
      </c>
    </row>
    <row r="2960" spans="1:13" ht="15.75" customHeight="1">
      <c r="A2960" s="1">
        <v>2093</v>
      </c>
      <c r="B2960" s="3">
        <v>2094</v>
      </c>
      <c r="C2960" s="3" t="s">
        <v>5942</v>
      </c>
      <c r="D2960" s="3">
        <v>0.23700810303960049</v>
      </c>
      <c r="E2960" s="3">
        <v>0.16560697971927879</v>
      </c>
      <c r="F2960" s="3">
        <v>0.58536585365853655</v>
      </c>
      <c r="G2960" s="3">
        <v>0.17073170731707321</v>
      </c>
      <c r="H2960" s="3">
        <v>0.13414634146341459</v>
      </c>
      <c r="I2960" s="3">
        <v>0.34146341463414642</v>
      </c>
      <c r="J2960" s="3">
        <v>6.4943886214915356E-2</v>
      </c>
      <c r="K2960" s="3">
        <v>9386.1000000000113</v>
      </c>
      <c r="L2960" s="3" t="s">
        <v>14840</v>
      </c>
      <c r="M2960" s="4" t="str">
        <f ca="1">IFERROR(__xludf.DUMMYFUNCTION("REGEXREPLACE(F2095,""\D"", """")"),"#VALUE!")</f>
        <v>#VALUE!</v>
      </c>
    </row>
    <row r="2961" spans="1:13" ht="15.75" customHeight="1">
      <c r="A2961" s="1">
        <v>2094</v>
      </c>
      <c r="B2961" s="3">
        <v>2095</v>
      </c>
      <c r="C2961" s="3" t="s">
        <v>5944</v>
      </c>
      <c r="D2961" s="3">
        <v>0.17808981515417491</v>
      </c>
      <c r="E2961" s="3">
        <v>0.134705837512057</v>
      </c>
      <c r="F2961" s="3">
        <v>0.60526315789473684</v>
      </c>
      <c r="G2961" s="3">
        <v>0.14473684210526319</v>
      </c>
      <c r="H2961" s="3">
        <v>0.15789473684210531</v>
      </c>
      <c r="I2961" s="3">
        <v>0.32236842105263158</v>
      </c>
      <c r="J2961" s="3">
        <v>5.1196042872733549E-2</v>
      </c>
      <c r="K2961" s="3">
        <v>17367.400000000031</v>
      </c>
      <c r="L2961" s="3" t="s">
        <v>14841</v>
      </c>
      <c r="M2961" s="4" t="str">
        <f ca="1">IFERROR(__xludf.DUMMYFUNCTION("REGEXREPLACE(F2096,""\D"", """")"),"#VALUE!")</f>
        <v>#VALUE!</v>
      </c>
    </row>
    <row r="2962" spans="1:13" ht="15.75" customHeight="1">
      <c r="A2962" s="1">
        <v>2095</v>
      </c>
      <c r="B2962" s="3">
        <v>2096</v>
      </c>
      <c r="C2962" s="3" t="s">
        <v>5946</v>
      </c>
      <c r="D2962" s="3">
        <v>0.19742307054995731</v>
      </c>
      <c r="E2962" s="3">
        <v>0.2038713484066699</v>
      </c>
      <c r="F2962" s="3">
        <v>0.56934306569343063</v>
      </c>
      <c r="G2962" s="3">
        <v>7.2992700729927001E-2</v>
      </c>
      <c r="H2962" s="3">
        <v>0.18248175182481749</v>
      </c>
      <c r="I2962" s="3">
        <v>0.29197080291970801</v>
      </c>
      <c r="J2962" s="3">
        <v>4.2407564066790818E-2</v>
      </c>
      <c r="K2962" s="3">
        <v>15723.400000000031</v>
      </c>
      <c r="L2962" s="3" t="s">
        <v>14842</v>
      </c>
      <c r="M2962" s="4" t="str">
        <f ca="1">IFERROR(__xludf.DUMMYFUNCTION("REGEXREPLACE(F2097,""\D"", """")"),"#VALUE!")</f>
        <v>#VALUE!</v>
      </c>
    </row>
    <row r="2963" spans="1:13" ht="15.75" customHeight="1">
      <c r="A2963" s="1">
        <v>2096</v>
      </c>
      <c r="B2963" s="3">
        <v>2097</v>
      </c>
      <c r="C2963" s="3" t="s">
        <v>5948</v>
      </c>
      <c r="D2963" s="3">
        <v>0.16151013185220339</v>
      </c>
      <c r="E2963" s="3">
        <v>0.31931965477062391</v>
      </c>
      <c r="F2963" s="3">
        <v>0.53389830508474578</v>
      </c>
      <c r="G2963" s="3">
        <v>0.1101694915254237</v>
      </c>
      <c r="H2963" s="3">
        <v>8.4745762711864403E-2</v>
      </c>
      <c r="I2963" s="3">
        <v>0.2288135593220339</v>
      </c>
      <c r="J2963" s="3">
        <v>2.7468275046598309E-2</v>
      </c>
      <c r="K2963" s="3">
        <v>12661.400000000031</v>
      </c>
      <c r="L2963" s="3" t="s">
        <v>14843</v>
      </c>
      <c r="M2963" s="4" t="str">
        <f ca="1">IFERROR(__xludf.DUMMYFUNCTION("REGEXREPLACE(F2098,""\D"", """")"),"#VALUE!")</f>
        <v>#VALUE!</v>
      </c>
    </row>
    <row r="2964" spans="1:13" ht="15.75" customHeight="1">
      <c r="A2964" s="1">
        <v>2097</v>
      </c>
      <c r="B2964" s="3">
        <v>2098</v>
      </c>
      <c r="C2964" s="3" t="s">
        <v>5951</v>
      </c>
      <c r="D2964" s="3">
        <v>0.1100925234288979</v>
      </c>
      <c r="E2964" s="3">
        <v>0.17853546155198219</v>
      </c>
      <c r="F2964" s="3">
        <v>0.6376811594202898</v>
      </c>
      <c r="G2964" s="3">
        <v>0.13043478260869559</v>
      </c>
      <c r="H2964" s="3">
        <v>0.17391304347826089</v>
      </c>
      <c r="I2964" s="3">
        <v>0.3188405797101449</v>
      </c>
      <c r="J2964" s="3">
        <v>2.9350389180400331E-2</v>
      </c>
      <c r="K2964" s="3">
        <v>7598.7000000000044</v>
      </c>
      <c r="L2964" s="3" t="s">
        <v>14844</v>
      </c>
      <c r="M2964" s="4" t="str">
        <f ca="1">IFERROR(__xludf.DUMMYFUNCTION("REGEXREPLACE(F2099,""\D"", """")"),"#VALUE!")</f>
        <v>#VALUE!</v>
      </c>
    </row>
    <row r="2965" spans="1:13" ht="15.75" customHeight="1">
      <c r="A2965" s="1">
        <v>2100</v>
      </c>
      <c r="B2965" s="3">
        <v>2101</v>
      </c>
      <c r="C2965" s="3" t="s">
        <v>5959</v>
      </c>
      <c r="D2965" s="3">
        <v>0.19134109868581001</v>
      </c>
      <c r="E2965" s="3">
        <v>0.16880946718897361</v>
      </c>
      <c r="F2965" s="3">
        <v>0.6179775280898876</v>
      </c>
      <c r="G2965" s="3">
        <v>0.101123595505618</v>
      </c>
      <c r="H2965" s="3">
        <v>0.1460674157303371</v>
      </c>
      <c r="I2965" s="3">
        <v>0.30337078651685401</v>
      </c>
      <c r="J2965" s="3">
        <v>4.3834621553293061E-2</v>
      </c>
      <c r="K2965" s="3">
        <v>19577.000000000018</v>
      </c>
      <c r="L2965" s="3" t="s">
        <v>14847</v>
      </c>
      <c r="M2965" s="4" t="str">
        <f ca="1">IFERROR(__xludf.DUMMYFUNCTION("REGEXREPLACE(F2102,""\D"", """")"),"#VALUE!")</f>
        <v>#VALUE!</v>
      </c>
    </row>
    <row r="2966" spans="1:13" ht="15.75" customHeight="1">
      <c r="A2966" s="1">
        <v>2101</v>
      </c>
      <c r="B2966" s="3">
        <v>2102</v>
      </c>
      <c r="C2966" s="3" t="s">
        <v>5962</v>
      </c>
      <c r="D2966" s="3">
        <v>0.13862043733221269</v>
      </c>
      <c r="E2966" s="3">
        <v>0.13196427299668689</v>
      </c>
      <c r="F2966" s="3">
        <v>0.63684210526315788</v>
      </c>
      <c r="G2966" s="3">
        <v>0.16578947368421049</v>
      </c>
      <c r="H2966" s="3">
        <v>0.1131578947368421</v>
      </c>
      <c r="I2966" s="3">
        <v>0.32105263157894742</v>
      </c>
      <c r="J2966" s="3">
        <v>3.7059109420631398E-2</v>
      </c>
      <c r="K2966" s="3">
        <v>43160.299999999697</v>
      </c>
      <c r="L2966" s="3" t="s">
        <v>14848</v>
      </c>
      <c r="M2966" s="4" t="str">
        <f ca="1">IFERROR(__xludf.DUMMYFUNCTION("REGEXREPLACE(F2103,""\D"", """")"),"#VALUE!")</f>
        <v>#VALUE!</v>
      </c>
    </row>
    <row r="2967" spans="1:13" ht="15.75" customHeight="1">
      <c r="A2967" s="1">
        <v>2102</v>
      </c>
      <c r="B2967" s="3">
        <v>2103</v>
      </c>
      <c r="C2967" s="3" t="s">
        <v>5965</v>
      </c>
      <c r="D2967" s="3">
        <v>0.1732486755015655</v>
      </c>
      <c r="E2967" s="3">
        <v>0.22892713427531411</v>
      </c>
      <c r="F2967" s="3">
        <v>0.64457831325301207</v>
      </c>
      <c r="G2967" s="3">
        <v>0.108433734939759</v>
      </c>
      <c r="H2967" s="3">
        <v>0.1204819277108434</v>
      </c>
      <c r="I2967" s="3">
        <v>0.27108433734939757</v>
      </c>
      <c r="J2967" s="3">
        <v>3.6909682138157943E-2</v>
      </c>
      <c r="K2967" s="3">
        <v>17928.900000000031</v>
      </c>
      <c r="L2967" s="3" t="s">
        <v>14849</v>
      </c>
      <c r="M2967" s="4" t="str">
        <f ca="1">IFERROR(__xludf.DUMMYFUNCTION("REGEXREPLACE(F2104,""\D"", """")"),"#VALUE!")</f>
        <v>#VALUE!</v>
      </c>
    </row>
    <row r="2968" spans="1:13" ht="15.75" customHeight="1">
      <c r="A2968" s="1">
        <v>2103</v>
      </c>
      <c r="B2968" s="3">
        <v>2104</v>
      </c>
      <c r="C2968" s="3" t="s">
        <v>5967</v>
      </c>
      <c r="D2968" s="3">
        <v>0.1945908017322602</v>
      </c>
      <c r="E2968" s="3">
        <v>0.52088729029267922</v>
      </c>
      <c r="F2968" s="3">
        <v>0.46808510638297868</v>
      </c>
      <c r="G2968" s="3">
        <v>8.5106382978723402E-2</v>
      </c>
      <c r="H2968" s="3">
        <v>0.1063829787234043</v>
      </c>
      <c r="I2968" s="3">
        <v>0.21276595744680851</v>
      </c>
      <c r="J2968" s="3">
        <v>2.4898670591929191E-2</v>
      </c>
      <c r="K2968" s="3">
        <v>5126.0999999999995</v>
      </c>
      <c r="L2968" s="3" t="s">
        <v>14850</v>
      </c>
      <c r="M2968" s="4" t="str">
        <f ca="1">IFERROR(__xludf.DUMMYFUNCTION("REGEXREPLACE(F2105,""\D"", """")"),"#VALUE!")</f>
        <v>#VALUE!</v>
      </c>
    </row>
    <row r="2969" spans="1:13" ht="15.75" customHeight="1">
      <c r="A2969" s="1">
        <v>2104</v>
      </c>
      <c r="B2969" s="3">
        <v>2105</v>
      </c>
      <c r="C2969" s="3" t="s">
        <v>5969</v>
      </c>
      <c r="D2969" s="3">
        <v>0.15999387577335489</v>
      </c>
      <c r="E2969" s="3">
        <v>0.59548500735506793</v>
      </c>
      <c r="F2969" s="3">
        <v>0.51235955056179772</v>
      </c>
      <c r="G2969" s="3">
        <v>7.415730337078652E-2</v>
      </c>
      <c r="H2969" s="3">
        <v>5.6179775280898868E-2</v>
      </c>
      <c r="I2969" s="3">
        <v>0.16179775280898881</v>
      </c>
      <c r="J2969" s="3">
        <v>1.9675179654622111E-2</v>
      </c>
      <c r="K2969" s="3">
        <v>49289.599999999569</v>
      </c>
      <c r="L2969" s="3" t="s">
        <v>14851</v>
      </c>
      <c r="M2969" s="4" t="str">
        <f ca="1">IFERROR(__xludf.DUMMYFUNCTION("REGEXREPLACE(F2106,""\D"", """")"),"#VALUE!")</f>
        <v>#VALUE!</v>
      </c>
    </row>
    <row r="2970" spans="1:13" ht="15.75" customHeight="1">
      <c r="A2970" s="1">
        <v>2105</v>
      </c>
      <c r="B2970" s="3">
        <v>2106</v>
      </c>
      <c r="C2970" s="3" t="s">
        <v>5971</v>
      </c>
      <c r="D2970" s="3">
        <v>0.14550496085724449</v>
      </c>
      <c r="E2970" s="3">
        <v>0.19816879543187621</v>
      </c>
      <c r="F2970" s="3">
        <v>0.60766961651917406</v>
      </c>
      <c r="G2970" s="3">
        <v>9.7345132743362831E-2</v>
      </c>
      <c r="H2970" s="3">
        <v>0.1194690265486726</v>
      </c>
      <c r="I2970" s="3">
        <v>0.28023598820058998</v>
      </c>
      <c r="J2970" s="3">
        <v>3.084988061464768E-2</v>
      </c>
      <c r="K2970" s="3">
        <v>77645.19999999975</v>
      </c>
      <c r="L2970" s="3" t="s">
        <v>14852</v>
      </c>
      <c r="M2970" s="4" t="str">
        <f ca="1">IFERROR(__xludf.DUMMYFUNCTION("REGEXREPLACE(F2107,""\D"", """")"),"#VALUE!")</f>
        <v>#VALUE!</v>
      </c>
    </row>
    <row r="2971" spans="1:13" ht="15.75" customHeight="1">
      <c r="A2971" s="1">
        <v>2106</v>
      </c>
      <c r="B2971" s="3">
        <v>2107</v>
      </c>
      <c r="C2971" s="3" t="s">
        <v>5974</v>
      </c>
      <c r="D2971" s="3">
        <v>0.1815186585362481</v>
      </c>
      <c r="E2971" s="3">
        <v>0.86450575558311804</v>
      </c>
      <c r="F2971" s="3">
        <v>0.48648648648648651</v>
      </c>
      <c r="G2971" s="3">
        <v>4.0540540540540543E-2</v>
      </c>
      <c r="H2971" s="3">
        <v>1.3513513513513511E-2</v>
      </c>
      <c r="I2971" s="3">
        <v>0.1081081081081081</v>
      </c>
      <c r="J2971" s="3">
        <v>5.9484858133506784E-3</v>
      </c>
      <c r="K2971" s="3">
        <v>15299.20000000003</v>
      </c>
      <c r="L2971" s="3" t="s">
        <v>14853</v>
      </c>
      <c r="M2971" s="4" t="str">
        <f ca="1">IFERROR(__xludf.DUMMYFUNCTION("REGEXREPLACE(F2108,""\D"", """")"),"#VALUE!")</f>
        <v>#VALUE!</v>
      </c>
    </row>
    <row r="2972" spans="1:13" ht="15.75" customHeight="1">
      <c r="A2972" s="1">
        <v>2107</v>
      </c>
      <c r="B2972" s="3">
        <v>2108</v>
      </c>
      <c r="C2972" s="3" t="s">
        <v>5976</v>
      </c>
      <c r="D2972" s="3">
        <v>0.21640807530342471</v>
      </c>
      <c r="E2972" s="3">
        <v>0.28541385508597789</v>
      </c>
      <c r="F2972" s="3">
        <v>0.63498098859315588</v>
      </c>
      <c r="G2972" s="3">
        <v>9.125475285171103E-2</v>
      </c>
      <c r="H2972" s="3">
        <v>7.9847908745247151E-2</v>
      </c>
      <c r="I2972" s="3">
        <v>0.23574144486692011</v>
      </c>
      <c r="J2972" s="3">
        <v>3.4647688468875483E-2</v>
      </c>
      <c r="K2972" s="3">
        <v>29135.199999999979</v>
      </c>
      <c r="L2972" s="3" t="s">
        <v>14854</v>
      </c>
      <c r="M2972" s="4" t="str">
        <f ca="1">IFERROR(__xludf.DUMMYFUNCTION("REGEXREPLACE(F2109,""\D"", """")"),"#VALUE!")</f>
        <v>#VALUE!</v>
      </c>
    </row>
    <row r="2973" spans="1:13" ht="15.75" customHeight="1">
      <c r="A2973" s="1">
        <v>2108</v>
      </c>
      <c r="B2973" s="3">
        <v>2109</v>
      </c>
      <c r="C2973" s="3" t="s">
        <v>5979</v>
      </c>
      <c r="D2973" s="3">
        <v>0.12506882297398969</v>
      </c>
      <c r="E2973" s="3">
        <v>0.77119350059766367</v>
      </c>
      <c r="F2973" s="3">
        <v>0.56708860759493673</v>
      </c>
      <c r="G2973" s="3">
        <v>5.5696202531645568E-2</v>
      </c>
      <c r="H2973" s="3">
        <v>2.5316455696202531E-2</v>
      </c>
      <c r="I2973" s="3">
        <v>0.12911392405063291</v>
      </c>
      <c r="J2973" s="3">
        <v>8.8962936155035262E-3</v>
      </c>
      <c r="K2973" s="3">
        <v>40974.399999999718</v>
      </c>
      <c r="L2973" s="3" t="s">
        <v>14855</v>
      </c>
      <c r="M2973" s="4" t="str">
        <f ca="1">IFERROR(__xludf.DUMMYFUNCTION("REGEXREPLACE(F2110,""\D"", """")"),"#VALUE!")</f>
        <v>#VALUE!</v>
      </c>
    </row>
    <row r="2974" spans="1:13" ht="15.75" customHeight="1">
      <c r="A2974" s="1">
        <v>2109</v>
      </c>
      <c r="B2974" s="3">
        <v>2110</v>
      </c>
      <c r="C2974" s="3" t="s">
        <v>5981</v>
      </c>
      <c r="D2974" s="3">
        <v>0.13761210750441349</v>
      </c>
      <c r="E2974" s="3">
        <v>0.1062001985102709</v>
      </c>
      <c r="F2974" s="3">
        <v>0.67543859649122806</v>
      </c>
      <c r="G2974" s="3">
        <v>0.17543859649122809</v>
      </c>
      <c r="H2974" s="3">
        <v>0.13157894736842099</v>
      </c>
      <c r="I2974" s="3">
        <v>0.32456140350877188</v>
      </c>
      <c r="J2974" s="3">
        <v>3.8984230404623517E-2</v>
      </c>
      <c r="K2974" s="3">
        <v>13289.500000000029</v>
      </c>
      <c r="L2974" s="3" t="s">
        <v>14856</v>
      </c>
      <c r="M2974" s="4" t="str">
        <f ca="1">IFERROR(__xludf.DUMMYFUNCTION("REGEXREPLACE(F2111,""\D"", """")"),"#VALUE!")</f>
        <v>#VALUE!</v>
      </c>
    </row>
    <row r="2975" spans="1:13" ht="15.75" customHeight="1">
      <c r="A2975" s="1">
        <v>2110</v>
      </c>
      <c r="B2975" s="3">
        <v>2111</v>
      </c>
      <c r="C2975" s="3" t="s">
        <v>5983</v>
      </c>
      <c r="D2975" s="3">
        <v>0.28789304832610652</v>
      </c>
      <c r="E2975" s="3">
        <v>0.21791553528925989</v>
      </c>
      <c r="F2975" s="3">
        <v>0.59405940594059403</v>
      </c>
      <c r="G2975" s="3">
        <v>7.9207920792079209E-2</v>
      </c>
      <c r="H2975" s="3">
        <v>7.9207920792079209E-2</v>
      </c>
      <c r="I2975" s="3">
        <v>0.23762376237623761</v>
      </c>
      <c r="J2975" s="3">
        <v>3.7154925544100811E-2</v>
      </c>
      <c r="K2975" s="3">
        <v>11039.50000000002</v>
      </c>
      <c r="L2975" s="3" t="s">
        <v>14857</v>
      </c>
      <c r="M2975" s="4" t="str">
        <f ca="1">IFERROR(__xludf.DUMMYFUNCTION("REGEXREPLACE(F2112,""\D"", """")"),"#VALUE!")</f>
        <v>#VALUE!</v>
      </c>
    </row>
    <row r="2976" spans="1:13" ht="15.75" customHeight="1">
      <c r="A2976" s="1">
        <v>2112</v>
      </c>
      <c r="B2976" s="3">
        <v>2113</v>
      </c>
      <c r="C2976" s="3" t="s">
        <v>5988</v>
      </c>
      <c r="D2976" s="3">
        <v>0.1970769485790296</v>
      </c>
      <c r="E2976" s="3">
        <v>0.2312451047668426</v>
      </c>
      <c r="F2976" s="3">
        <v>0.61055276381909551</v>
      </c>
      <c r="G2976" s="3">
        <v>9.5477386934673364E-2</v>
      </c>
      <c r="H2976" s="3">
        <v>0.1306532663316583</v>
      </c>
      <c r="I2976" s="3">
        <v>0.25628140703517588</v>
      </c>
      <c r="J2976" s="3">
        <v>4.2812081241088068E-2</v>
      </c>
      <c r="K2976" s="3">
        <v>44638.799999999661</v>
      </c>
      <c r="L2976" s="3" t="s">
        <v>14859</v>
      </c>
      <c r="M2976" s="4" t="str">
        <f ca="1">IFERROR(__xludf.DUMMYFUNCTION("REGEXREPLACE(F2114,""\D"", """")"),"#VALUE!")</f>
        <v>#VALUE!</v>
      </c>
    </row>
    <row r="2977" spans="1:13" ht="15.75" customHeight="1">
      <c r="A2977" s="1">
        <v>2113</v>
      </c>
      <c r="B2977" s="3">
        <v>2114</v>
      </c>
      <c r="C2977" s="3" t="s">
        <v>5991</v>
      </c>
      <c r="D2977" s="3">
        <v>0.25191384589500659</v>
      </c>
      <c r="E2977" s="3">
        <v>1</v>
      </c>
      <c r="F2977" s="3">
        <v>0.43902439024390238</v>
      </c>
      <c r="G2977" s="3">
        <v>7.3170731707317069E-2</v>
      </c>
      <c r="H2977" s="3">
        <v>2.4390243902439029E-2</v>
      </c>
      <c r="I2977" s="3">
        <v>0.1097560975609756</v>
      </c>
      <c r="J2977" s="3">
        <v>1.478301294184697E-2</v>
      </c>
      <c r="K2977" s="3">
        <v>8634.300000000012</v>
      </c>
      <c r="L2977" s="3" t="s">
        <v>14860</v>
      </c>
      <c r="M2977" s="4" t="str">
        <f ca="1">IFERROR(__xludf.DUMMYFUNCTION("REGEXREPLACE(F2115,""\D"", """")"),"#VALUE!")</f>
        <v>#VALUE!</v>
      </c>
    </row>
    <row r="2978" spans="1:13" ht="15.75" customHeight="1">
      <c r="A2978" s="1">
        <v>2115</v>
      </c>
      <c r="B2978" s="3">
        <v>2116</v>
      </c>
      <c r="C2978" s="3" t="s">
        <v>5996</v>
      </c>
      <c r="D2978" s="3">
        <v>0.18944286654616471</v>
      </c>
      <c r="E2978" s="3">
        <v>0.38151293399794561</v>
      </c>
      <c r="F2978" s="3">
        <v>0.60287081339712922</v>
      </c>
      <c r="G2978" s="3">
        <v>8.6124401913875603E-2</v>
      </c>
      <c r="H2978" s="3">
        <v>6.2200956937799042E-2</v>
      </c>
      <c r="I2978" s="3">
        <v>0.17224880382775121</v>
      </c>
      <c r="J2978" s="3">
        <v>2.5214601371539809E-2</v>
      </c>
      <c r="K2978" s="3">
        <v>22437.000000000011</v>
      </c>
      <c r="L2978" s="3" t="s">
        <v>14862</v>
      </c>
      <c r="M2978" s="4" t="str">
        <f ca="1">IFERROR(__xludf.DUMMYFUNCTION("REGEXREPLACE(F2117,""\D"", """")"),"#VALUE!")</f>
        <v>#VALUE!</v>
      </c>
    </row>
    <row r="2979" spans="1:13" ht="15.75" customHeight="1">
      <c r="A2979" s="1">
        <v>2116</v>
      </c>
      <c r="B2979" s="3">
        <v>2117</v>
      </c>
      <c r="C2979" s="3" t="s">
        <v>5998</v>
      </c>
      <c r="D2979" s="3">
        <v>0.142659256766242</v>
      </c>
      <c r="E2979" s="3">
        <v>0.2594847065475373</v>
      </c>
      <c r="F2979" s="3">
        <v>0.58278145695364236</v>
      </c>
      <c r="G2979" s="3">
        <v>0.1324503311258278</v>
      </c>
      <c r="H2979" s="3">
        <v>9.2715231788079472E-2</v>
      </c>
      <c r="I2979" s="3">
        <v>0.27814569536423839</v>
      </c>
      <c r="J2979" s="3">
        <v>2.9199001280765979E-2</v>
      </c>
      <c r="K2979" s="3">
        <v>17438.700000000019</v>
      </c>
      <c r="L2979" s="3" t="s">
        <v>14863</v>
      </c>
      <c r="M2979" s="4" t="str">
        <f ca="1">IFERROR(__xludf.DUMMYFUNCTION("REGEXREPLACE(F2118,""\D"", """")"),"#VALUE!")</f>
        <v>#VALUE!</v>
      </c>
    </row>
    <row r="2980" spans="1:13" ht="15.75" customHeight="1">
      <c r="A2980" s="1">
        <v>2117</v>
      </c>
      <c r="B2980" s="3">
        <v>2118</v>
      </c>
      <c r="C2980" s="3" t="s">
        <v>6001</v>
      </c>
      <c r="D2980" s="3">
        <v>0.22341504004400739</v>
      </c>
      <c r="E2980" s="3">
        <v>0.1154993348028082</v>
      </c>
      <c r="F2980" s="3">
        <v>0.5955555555555555</v>
      </c>
      <c r="G2980" s="3">
        <v>0.11555555555555561</v>
      </c>
      <c r="H2980" s="3">
        <v>0.16</v>
      </c>
      <c r="I2980" s="3">
        <v>0.31111111111111112</v>
      </c>
      <c r="J2980" s="3">
        <v>5.8338694961315302E-2</v>
      </c>
      <c r="K2980" s="3">
        <v>25805.4</v>
      </c>
      <c r="L2980" s="3" t="s">
        <v>14864</v>
      </c>
      <c r="M2980" s="4" t="str">
        <f ca="1">IFERROR(__xludf.DUMMYFUNCTION("REGEXREPLACE(F2119,""\D"", """")"),"#VALUE!")</f>
        <v>#VALUE!</v>
      </c>
    </row>
    <row r="2981" spans="1:13" ht="15.75" customHeight="1">
      <c r="A2981" s="1">
        <v>2119</v>
      </c>
      <c r="B2981" s="3">
        <v>2120</v>
      </c>
      <c r="C2981" s="3" t="s">
        <v>6007</v>
      </c>
      <c r="D2981" s="3">
        <v>0.1898998623963023</v>
      </c>
      <c r="E2981" s="3">
        <v>0.1602640387712109</v>
      </c>
      <c r="F2981" s="3">
        <v>0.61748633879781423</v>
      </c>
      <c r="G2981" s="3">
        <v>0.15300546448087429</v>
      </c>
      <c r="H2981" s="3">
        <v>0.1147540983606557</v>
      </c>
      <c r="I2981" s="3">
        <v>0.31693989071038248</v>
      </c>
      <c r="J2981" s="3">
        <v>4.779386348911302E-2</v>
      </c>
      <c r="K2981" s="3">
        <v>21978.7</v>
      </c>
      <c r="L2981" s="3" t="s">
        <v>14866</v>
      </c>
      <c r="M2981" s="4" t="str">
        <f ca="1">IFERROR(__xludf.DUMMYFUNCTION("REGEXREPLACE(F2121,""\D"", """")"),"#VALUE!")</f>
        <v>#VALUE!</v>
      </c>
    </row>
    <row r="2982" spans="1:13" ht="15.75" customHeight="1">
      <c r="A2982" s="1">
        <v>2120</v>
      </c>
      <c r="B2982" s="3">
        <v>2121</v>
      </c>
      <c r="C2982" s="3" t="s">
        <v>6010</v>
      </c>
      <c r="D2982" s="3">
        <v>0.17851540600668869</v>
      </c>
      <c r="E2982" s="3">
        <v>0.40356022389393809</v>
      </c>
      <c r="F2982" s="3">
        <v>0.53846153846153844</v>
      </c>
      <c r="G2982" s="3">
        <v>0.1025641025641026</v>
      </c>
      <c r="H2982" s="3">
        <v>0</v>
      </c>
      <c r="I2982" s="3">
        <v>0.15384615384615391</v>
      </c>
      <c r="J2982" s="3">
        <v>9.3108553085928664E-3</v>
      </c>
      <c r="K2982" s="3">
        <v>4565.0999999999976</v>
      </c>
      <c r="L2982" s="3" t="s">
        <v>14867</v>
      </c>
      <c r="M2982" s="4" t="str">
        <f ca="1">IFERROR(__xludf.DUMMYFUNCTION("REGEXREPLACE(F2122,""\D"", """")"),"#VALUE!")</f>
        <v>#VALUE!</v>
      </c>
    </row>
    <row r="2983" spans="1:13" ht="15.75" customHeight="1">
      <c r="A2983" s="1">
        <v>2121</v>
      </c>
      <c r="B2983" s="3">
        <v>2122</v>
      </c>
      <c r="C2983" s="3" t="s">
        <v>6012</v>
      </c>
      <c r="D2983" s="3">
        <v>0.13969838371410251</v>
      </c>
      <c r="E2983" s="3">
        <v>0.4165900332174744</v>
      </c>
      <c r="F2983" s="3">
        <v>0.42105263157894729</v>
      </c>
      <c r="G2983" s="3">
        <v>8.0701754385964913E-2</v>
      </c>
      <c r="H2983" s="3">
        <v>5.2631578947368418E-2</v>
      </c>
      <c r="I2983" s="3">
        <v>0.18596491228070169</v>
      </c>
      <c r="J2983" s="3">
        <v>1.6940967763895341E-2</v>
      </c>
      <c r="K2983" s="3">
        <v>32148.199999999932</v>
      </c>
      <c r="L2983" s="3" t="s">
        <v>14868</v>
      </c>
      <c r="M2983" s="4" t="str">
        <f ca="1">IFERROR(__xludf.DUMMYFUNCTION("REGEXREPLACE(F2123,""\D"", """")"),"#VALUE!")</f>
        <v>#VALUE!</v>
      </c>
    </row>
    <row r="2984" spans="1:13" ht="15.75" customHeight="1">
      <c r="A2984" s="1">
        <v>2122</v>
      </c>
      <c r="B2984" s="3">
        <v>2123</v>
      </c>
      <c r="C2984" s="3" t="s">
        <v>6014</v>
      </c>
      <c r="D2984" s="3">
        <v>0.20165669411729789</v>
      </c>
      <c r="E2984" s="3">
        <v>0.64621187813587755</v>
      </c>
      <c r="F2984" s="3">
        <v>0.47908745247148288</v>
      </c>
      <c r="G2984" s="3">
        <v>7.9847908745247151E-2</v>
      </c>
      <c r="H2984" s="3">
        <v>4.1825095057034217E-2</v>
      </c>
      <c r="I2984" s="3">
        <v>0.155893536121673</v>
      </c>
      <c r="J2984" s="3">
        <v>2.1633069381188971E-2</v>
      </c>
      <c r="K2984" s="3">
        <v>29007.599999999959</v>
      </c>
      <c r="L2984" s="3" t="s">
        <v>14869</v>
      </c>
      <c r="M2984" s="4" t="str">
        <f ca="1">IFERROR(__xludf.DUMMYFUNCTION("REGEXREPLACE(F2124,""\D"", """")"),"#VALUE!")</f>
        <v>#VALUE!</v>
      </c>
    </row>
    <row r="2985" spans="1:13" ht="15.75" customHeight="1">
      <c r="A2985" s="1">
        <v>2123</v>
      </c>
      <c r="B2985" s="3">
        <v>2124</v>
      </c>
      <c r="C2985" s="3" t="s">
        <v>6017</v>
      </c>
      <c r="D2985" s="3">
        <v>0.14015734976446981</v>
      </c>
      <c r="E2985" s="3">
        <v>0.40823527217886391</v>
      </c>
      <c r="F2985" s="3">
        <v>0.5241730279898219</v>
      </c>
      <c r="G2985" s="3">
        <v>8.9058524173027995E-2</v>
      </c>
      <c r="H2985" s="3">
        <v>7.6335877862595422E-2</v>
      </c>
      <c r="I2985" s="3">
        <v>0.2010178117048346</v>
      </c>
      <c r="J2985" s="3">
        <v>2.2125148852570459E-2</v>
      </c>
      <c r="K2985" s="3">
        <v>42903.399999999689</v>
      </c>
      <c r="L2985" s="3" t="s">
        <v>14870</v>
      </c>
      <c r="M2985" s="4" t="str">
        <f ca="1">IFERROR(__xludf.DUMMYFUNCTION("REGEXREPLACE(F2125,""\D"", """")"),"#VALUE!")</f>
        <v>#VALUE!</v>
      </c>
    </row>
    <row r="2986" spans="1:13" ht="15.75" customHeight="1">
      <c r="A2986" s="1">
        <v>2124</v>
      </c>
      <c r="B2986" s="3">
        <v>2125</v>
      </c>
      <c r="C2986" s="3" t="s">
        <v>6019</v>
      </c>
      <c r="D2986" s="3">
        <v>0.1170923138861804</v>
      </c>
      <c r="E2986" s="3">
        <v>0.46009011658489529</v>
      </c>
      <c r="F2986" s="3">
        <v>0.5714285714285714</v>
      </c>
      <c r="G2986" s="3">
        <v>7.5187969924812026E-2</v>
      </c>
      <c r="H2986" s="3">
        <v>6.7669172932330823E-2</v>
      </c>
      <c r="I2986" s="3">
        <v>0.19298245614035089</v>
      </c>
      <c r="J2986" s="3">
        <v>1.5852771843628131E-2</v>
      </c>
      <c r="K2986" s="3">
        <v>42897.799999999683</v>
      </c>
      <c r="L2986" s="3" t="s">
        <v>14871</v>
      </c>
      <c r="M2986" s="4" t="str">
        <f ca="1">IFERROR(__xludf.DUMMYFUNCTION("REGEXREPLACE(F2126,""\D"", """")"),"#VALUE!")</f>
        <v>#VALUE!</v>
      </c>
    </row>
    <row r="2987" spans="1:13" ht="15.75" customHeight="1">
      <c r="A2987" s="1">
        <v>2125</v>
      </c>
      <c r="B2987" s="3">
        <v>2126</v>
      </c>
      <c r="C2987" s="3" t="s">
        <v>6022</v>
      </c>
      <c r="D2987" s="3">
        <v>0.15067797898654231</v>
      </c>
      <c r="E2987" s="3">
        <v>0.62351036461853659</v>
      </c>
      <c r="F2987" s="3">
        <v>0.44817927170868349</v>
      </c>
      <c r="G2987" s="3">
        <v>7.0028011204481794E-2</v>
      </c>
      <c r="H2987" s="3">
        <v>3.6414565826330528E-2</v>
      </c>
      <c r="I2987" s="3">
        <v>0.15126050420168069</v>
      </c>
      <c r="J2987" s="3">
        <v>1.44001680798088E-2</v>
      </c>
      <c r="K2987" s="3">
        <v>40791.199999999742</v>
      </c>
      <c r="L2987" s="3" t="s">
        <v>14872</v>
      </c>
      <c r="M2987" s="4" t="str">
        <f ca="1">IFERROR(__xludf.DUMMYFUNCTION("REGEXREPLACE(F2127,""\D"", """")"),"#VALUE!")</f>
        <v>#VALUE!</v>
      </c>
    </row>
    <row r="2988" spans="1:13" ht="15.75" customHeight="1">
      <c r="A2988" s="1">
        <v>2126</v>
      </c>
      <c r="B2988" s="3">
        <v>2127</v>
      </c>
      <c r="C2988" s="3" t="s">
        <v>6025</v>
      </c>
      <c r="D2988" s="3">
        <v>0.23225880704033591</v>
      </c>
      <c r="E2988" s="3">
        <v>0.52334760685583603</v>
      </c>
      <c r="F2988" s="3">
        <v>0.68235294117647061</v>
      </c>
      <c r="G2988" s="3">
        <v>8.2352941176470587E-2</v>
      </c>
      <c r="H2988" s="3">
        <v>7.0588235294117646E-2</v>
      </c>
      <c r="I2988" s="3">
        <v>0.1764705882352941</v>
      </c>
      <c r="J2988" s="3">
        <v>2.7208373341659112E-2</v>
      </c>
      <c r="K2988" s="3">
        <v>8757.5000000000109</v>
      </c>
      <c r="L2988" s="3" t="s">
        <v>14873</v>
      </c>
      <c r="M2988" s="4" t="str">
        <f ca="1">IFERROR(__xludf.DUMMYFUNCTION("REGEXREPLACE(F2128,""\D"", """")"),"#VALUE!")</f>
        <v>#VALUE!</v>
      </c>
    </row>
    <row r="2989" spans="1:13" ht="15.75" customHeight="1">
      <c r="A2989" s="1">
        <v>2127</v>
      </c>
      <c r="B2989" s="3">
        <v>2128</v>
      </c>
      <c r="C2989" s="3" t="s">
        <v>6027</v>
      </c>
      <c r="D2989" s="3">
        <v>0.36906291927147161</v>
      </c>
      <c r="E2989" s="3">
        <v>0.30654890346548419</v>
      </c>
      <c r="F2989" s="3">
        <v>0.45454545454545447</v>
      </c>
      <c r="G2989" s="3">
        <v>0.1818181818181818</v>
      </c>
      <c r="H2989" s="3">
        <v>2.2727272727272731E-2</v>
      </c>
      <c r="I2989" s="3">
        <v>0.20454545454545461</v>
      </c>
      <c r="J2989" s="3">
        <v>4.528331096512915E-2</v>
      </c>
      <c r="K2989" s="3">
        <v>5324.4999999999982</v>
      </c>
      <c r="L2989" s="3" t="s">
        <v>14874</v>
      </c>
      <c r="M2989" s="4" t="str">
        <f ca="1">IFERROR(__xludf.DUMMYFUNCTION("REGEXREPLACE(F2129,""\D"", """")"),"#VALUE!")</f>
        <v>#VALUE!</v>
      </c>
    </row>
    <row r="2990" spans="1:13" ht="15.75" customHeight="1">
      <c r="A2990" s="1">
        <v>2128</v>
      </c>
      <c r="B2990" s="3">
        <v>2129</v>
      </c>
      <c r="C2990" s="3" t="s">
        <v>6029</v>
      </c>
      <c r="D2990" s="3">
        <v>0.15144773989654101</v>
      </c>
      <c r="E2990" s="3">
        <v>0.2424791517607652</v>
      </c>
      <c r="F2990" s="3">
        <v>0.68246445497630337</v>
      </c>
      <c r="G2990" s="3">
        <v>0.12796208530805689</v>
      </c>
      <c r="H2990" s="3">
        <v>0.11374407582938389</v>
      </c>
      <c r="I2990" s="3">
        <v>0.27014218009478669</v>
      </c>
      <c r="J2990" s="3">
        <v>3.4741184255949339E-2</v>
      </c>
      <c r="K2990" s="3">
        <v>23574.200000000012</v>
      </c>
      <c r="L2990" s="3" t="s">
        <v>14875</v>
      </c>
      <c r="M2990" s="4" t="str">
        <f ca="1">IFERROR(__xludf.DUMMYFUNCTION("REGEXREPLACE(F2130,""\D"", """")"),"#VALUE!")</f>
        <v>#VALUE!</v>
      </c>
    </row>
    <row r="2991" spans="1:13" ht="15.75" customHeight="1">
      <c r="A2991" s="1">
        <v>2130</v>
      </c>
      <c r="B2991" s="3">
        <v>2131</v>
      </c>
      <c r="C2991" s="3" t="s">
        <v>6035</v>
      </c>
      <c r="D2991" s="3">
        <v>0.18006413239151101</v>
      </c>
      <c r="E2991" s="3">
        <v>0.30154448387832422</v>
      </c>
      <c r="F2991" s="3">
        <v>0.6</v>
      </c>
      <c r="G2991" s="3">
        <v>0.113953488372093</v>
      </c>
      <c r="H2991" s="3">
        <v>8.8372093023255813E-2</v>
      </c>
      <c r="I2991" s="3">
        <v>0.23720930232558141</v>
      </c>
      <c r="J2991" s="3">
        <v>3.5080524203933747E-2</v>
      </c>
      <c r="K2991" s="3">
        <v>47070.099999999577</v>
      </c>
      <c r="L2991" s="3" t="s">
        <v>14877</v>
      </c>
      <c r="M2991" s="4" t="str">
        <f ca="1">IFERROR(__xludf.DUMMYFUNCTION("REGEXREPLACE(F2132,""\D"", """")"),"#VALUE!")</f>
        <v>#VALUE!</v>
      </c>
    </row>
    <row r="2992" spans="1:13" ht="15.75" customHeight="1">
      <c r="A2992" s="1">
        <v>2131</v>
      </c>
      <c r="B2992" s="3">
        <v>2132</v>
      </c>
      <c r="C2992" s="3" t="s">
        <v>6038</v>
      </c>
      <c r="D2992" s="3">
        <v>0.14624459443978161</v>
      </c>
      <c r="E2992" s="3">
        <v>0.17096320733358319</v>
      </c>
      <c r="F2992" s="3">
        <v>0.56666666666666665</v>
      </c>
      <c r="G2992" s="3">
        <v>0.1277777777777778</v>
      </c>
      <c r="H2992" s="3">
        <v>0.1444444444444444</v>
      </c>
      <c r="I2992" s="3">
        <v>0.31666666666666671</v>
      </c>
      <c r="J2992" s="3">
        <v>3.7794540609482299E-2</v>
      </c>
      <c r="K2992" s="3">
        <v>21063.700000000019</v>
      </c>
      <c r="L2992" s="3" t="s">
        <v>14878</v>
      </c>
      <c r="M2992" s="4" t="str">
        <f ca="1">IFERROR(__xludf.DUMMYFUNCTION("REGEXREPLACE(F2133,""\D"", """")"),"#VALUE!")</f>
        <v>#VALUE!</v>
      </c>
    </row>
    <row r="2993" spans="1:13" ht="15.75" customHeight="1">
      <c r="A2993" s="1">
        <v>2132</v>
      </c>
      <c r="B2993" s="3">
        <v>2133</v>
      </c>
      <c r="C2993" s="3" t="s">
        <v>6041</v>
      </c>
      <c r="D2993" s="3">
        <v>0.1763085523986046</v>
      </c>
      <c r="E2993" s="3">
        <v>0.36792439867391868</v>
      </c>
      <c r="F2993" s="3">
        <v>0.59677419354838712</v>
      </c>
      <c r="G2993" s="3">
        <v>8.0645161290322578E-2</v>
      </c>
      <c r="H2993" s="3">
        <v>8.0645161290322578E-2</v>
      </c>
      <c r="I2993" s="3">
        <v>0.217741935483871</v>
      </c>
      <c r="J2993" s="3">
        <v>2.4276584707957249E-2</v>
      </c>
      <c r="K2993" s="3">
        <v>13682.700000000041</v>
      </c>
      <c r="L2993" s="3" t="s">
        <v>14879</v>
      </c>
      <c r="M2993" s="4" t="str">
        <f ca="1">IFERROR(__xludf.DUMMYFUNCTION("REGEXREPLACE(F2134,""\D"", """")"),"#VALUE!")</f>
        <v>#VALUE!</v>
      </c>
    </row>
    <row r="2994" spans="1:13" ht="15.75" customHeight="1">
      <c r="A2994" s="1">
        <v>2133</v>
      </c>
      <c r="B2994" s="3">
        <v>2134</v>
      </c>
      <c r="C2994" s="3" t="s">
        <v>6043</v>
      </c>
      <c r="D2994" s="3">
        <v>0.19344622905174641</v>
      </c>
      <c r="E2994" s="3">
        <v>0.14763883366041769</v>
      </c>
      <c r="F2994" s="3">
        <v>0.59663865546218486</v>
      </c>
      <c r="G2994" s="3">
        <v>9.2436974789915971E-2</v>
      </c>
      <c r="H2994" s="3">
        <v>0.1260504201680672</v>
      </c>
      <c r="I2994" s="3">
        <v>0.27731092436974791</v>
      </c>
      <c r="J2994" s="3">
        <v>3.7487393826010212E-2</v>
      </c>
      <c r="K2994" s="3">
        <v>13301.80000000003</v>
      </c>
      <c r="L2994" s="3" t="s">
        <v>14880</v>
      </c>
      <c r="M2994" s="4" t="str">
        <f ca="1">IFERROR(__xludf.DUMMYFUNCTION("REGEXREPLACE(F2135,""\D"", """")"),"#VALUE!")</f>
        <v>#VALUE!</v>
      </c>
    </row>
    <row r="2995" spans="1:13" ht="15.75" customHeight="1">
      <c r="A2995" s="1">
        <v>2136</v>
      </c>
      <c r="B2995" s="3">
        <v>2137</v>
      </c>
      <c r="C2995" s="3" t="s">
        <v>6051</v>
      </c>
      <c r="D2995" s="3">
        <v>0.19314320819293271</v>
      </c>
      <c r="E2995" s="3">
        <v>0.1587544998594452</v>
      </c>
      <c r="F2995" s="3">
        <v>0.58736059479553904</v>
      </c>
      <c r="G2995" s="3">
        <v>0.10408921933085501</v>
      </c>
      <c r="H2995" s="3">
        <v>0.1078066914498141</v>
      </c>
      <c r="I2995" s="3">
        <v>0.25278810408921931</v>
      </c>
      <c r="J2995" s="3">
        <v>3.9028555133905622E-2</v>
      </c>
      <c r="K2995" s="3">
        <v>29820.59999999994</v>
      </c>
      <c r="L2995" s="3" t="s">
        <v>14883</v>
      </c>
      <c r="M2995" s="4" t="str">
        <f ca="1">IFERROR(__xludf.DUMMYFUNCTION("REGEXREPLACE(F2138,""\D"", """")"),"#VALUE!")</f>
        <v>#VALUE!</v>
      </c>
    </row>
    <row r="2996" spans="1:13" ht="15.75" customHeight="1">
      <c r="A2996" s="1">
        <v>2138</v>
      </c>
      <c r="B2996" s="3">
        <v>2139</v>
      </c>
      <c r="C2996" s="3" t="s">
        <v>6056</v>
      </c>
      <c r="D2996" s="3">
        <v>0.22749968636046841</v>
      </c>
      <c r="E2996" s="3">
        <v>0.13364569945009969</v>
      </c>
      <c r="F2996" s="3">
        <v>0.63005780346820806</v>
      </c>
      <c r="G2996" s="3">
        <v>8.6705202312138727E-2</v>
      </c>
      <c r="H2996" s="3">
        <v>0.18497109826589589</v>
      </c>
      <c r="I2996" s="3">
        <v>0.33526011560693642</v>
      </c>
      <c r="J2996" s="3">
        <v>5.4446970524154877E-2</v>
      </c>
      <c r="K2996" s="3">
        <v>19209</v>
      </c>
      <c r="L2996" s="3" t="s">
        <v>14885</v>
      </c>
      <c r="M2996" s="4" t="str">
        <f ca="1">IFERROR(__xludf.DUMMYFUNCTION("REGEXREPLACE(F2140,""\D"", """")"),"#VALUE!")</f>
        <v>#VALUE!</v>
      </c>
    </row>
    <row r="2997" spans="1:13" ht="15.75" customHeight="1">
      <c r="A2997" s="1">
        <v>2140</v>
      </c>
      <c r="B2997" s="3">
        <v>2141</v>
      </c>
      <c r="C2997" s="3" t="s">
        <v>6062</v>
      </c>
      <c r="D2997" s="3">
        <v>0.1605657344941834</v>
      </c>
      <c r="E2997" s="3">
        <v>0.83726818532572855</v>
      </c>
      <c r="F2997" s="3">
        <v>0.5643564356435643</v>
      </c>
      <c r="G2997" s="3">
        <v>5.6930693069306933E-2</v>
      </c>
      <c r="H2997" s="3">
        <v>3.4653465346534663E-2</v>
      </c>
      <c r="I2997" s="3">
        <v>0.1212871287128713</v>
      </c>
      <c r="J2997" s="3">
        <v>1.328974520568935E-2</v>
      </c>
      <c r="K2997" s="3">
        <v>42016.999999999687</v>
      </c>
      <c r="L2997" s="3" t="s">
        <v>14887</v>
      </c>
      <c r="M2997" s="4" t="str">
        <f ca="1">IFERROR(__xludf.DUMMYFUNCTION("REGEXREPLACE(F2142,""\D"", """")"),"#VALUE!")</f>
        <v>#VALUE!</v>
      </c>
    </row>
    <row r="2998" spans="1:13" ht="15.75" customHeight="1">
      <c r="A2998" s="1">
        <v>2145</v>
      </c>
      <c r="B2998" s="3">
        <v>2146</v>
      </c>
      <c r="C2998" s="3" t="s">
        <v>6076</v>
      </c>
      <c r="D2998" s="3">
        <v>0.22984549008290131</v>
      </c>
      <c r="E2998" s="3">
        <v>0.27015690610655851</v>
      </c>
      <c r="F2998" s="3">
        <v>0.61194029850746268</v>
      </c>
      <c r="G2998" s="3">
        <v>7.4626865671641784E-2</v>
      </c>
      <c r="H2998" s="3">
        <v>8.9552238805970144E-2</v>
      </c>
      <c r="I2998" s="3">
        <v>0.21641791044776121</v>
      </c>
      <c r="J2998" s="3">
        <v>3.2648774110082157E-2</v>
      </c>
      <c r="K2998" s="3">
        <v>13901.60000000004</v>
      </c>
      <c r="L2998" s="3" t="s">
        <v>14892</v>
      </c>
      <c r="M2998" s="4" t="str">
        <f ca="1">IFERROR(__xludf.DUMMYFUNCTION("REGEXREPLACE(F2147,""\D"", """")"),"#VALUE!")</f>
        <v>#VALUE!</v>
      </c>
    </row>
    <row r="2999" spans="1:13" ht="15.75" customHeight="1">
      <c r="A2999" s="1">
        <v>2149</v>
      </c>
      <c r="B2999" s="3">
        <v>2150</v>
      </c>
      <c r="C2999" s="3" t="s">
        <v>6088</v>
      </c>
      <c r="D2999" s="3">
        <v>0.12089558770981459</v>
      </c>
      <c r="E2999" s="3">
        <v>0.23334648432560121</v>
      </c>
      <c r="F2999" s="3">
        <v>0.60824742268041232</v>
      </c>
      <c r="G2999" s="3">
        <v>0.12886597938144331</v>
      </c>
      <c r="H2999" s="3">
        <v>0.1134020618556701</v>
      </c>
      <c r="I2999" s="3">
        <v>0.27319587628865982</v>
      </c>
      <c r="J2999" s="3">
        <v>2.7663940661167351E-2</v>
      </c>
      <c r="K2999" s="3">
        <v>22713.60000000002</v>
      </c>
      <c r="L2999" s="3" t="s">
        <v>14896</v>
      </c>
      <c r="M2999" s="4" t="str">
        <f ca="1">IFERROR(__xludf.DUMMYFUNCTION("REGEXREPLACE(F2151,""\D"", """")"),"#VALUE!")</f>
        <v>#VALUE!</v>
      </c>
    </row>
    <row r="3000" spans="1:13" ht="15.75" customHeight="1">
      <c r="A3000" s="1">
        <v>2150</v>
      </c>
      <c r="B3000" s="3">
        <v>2151</v>
      </c>
      <c r="C3000" s="3" t="s">
        <v>6090</v>
      </c>
      <c r="D3000" s="3">
        <v>0.15407649209892879</v>
      </c>
      <c r="E3000" s="3">
        <v>0.28995021184482073</v>
      </c>
      <c r="F3000" s="3">
        <v>0.58115183246073299</v>
      </c>
      <c r="G3000" s="3">
        <v>0.1099476439790576</v>
      </c>
      <c r="H3000" s="3">
        <v>0.1099476439790576</v>
      </c>
      <c r="I3000" s="3">
        <v>0.26701570680628273</v>
      </c>
      <c r="J3000" s="3">
        <v>3.1769423094533761E-2</v>
      </c>
      <c r="K3000" s="3">
        <v>20992.000000000011</v>
      </c>
      <c r="L3000" s="3" t="s">
        <v>14897</v>
      </c>
      <c r="M3000" s="4" t="str">
        <f ca="1">IFERROR(__xludf.DUMMYFUNCTION("REGEXREPLACE(F2152,""\D"", """")"),"#VALUE!")</f>
        <v>#VALUE!</v>
      </c>
    </row>
    <row r="3001" spans="1:13" ht="15.75" customHeight="1">
      <c r="A3001" s="1">
        <v>2151</v>
      </c>
      <c r="B3001" s="3">
        <v>2152</v>
      </c>
      <c r="C3001" s="3" t="s">
        <v>6092</v>
      </c>
      <c r="D3001" s="3">
        <v>0.17372284703090851</v>
      </c>
      <c r="E3001" s="3">
        <v>0.19724203715798991</v>
      </c>
      <c r="F3001" s="3">
        <v>0.66666666666666663</v>
      </c>
      <c r="G3001" s="3">
        <v>9.8765432098765427E-2</v>
      </c>
      <c r="H3001" s="3">
        <v>0.1728395061728395</v>
      </c>
      <c r="I3001" s="3">
        <v>0.29629629629629628</v>
      </c>
      <c r="J3001" s="3">
        <v>3.995940467176512E-2</v>
      </c>
      <c r="K3001" s="3">
        <v>8878.0000000000109</v>
      </c>
      <c r="L3001" s="3" t="s">
        <v>14898</v>
      </c>
      <c r="M3001" s="4" t="str">
        <f ca="1">IFERROR(__xludf.DUMMYFUNCTION("REGEXREPLACE(F2153,""\D"", """")"),"#VALUE!")</f>
        <v>#VALUE!</v>
      </c>
    </row>
    <row r="3002" spans="1:13" ht="15.75" customHeight="1">
      <c r="A3002" s="1">
        <v>2153</v>
      </c>
      <c r="B3002" s="3">
        <v>2154</v>
      </c>
      <c r="C3002" s="3" t="s">
        <v>6098</v>
      </c>
      <c r="D3002" s="3">
        <v>0.26702808675106582</v>
      </c>
      <c r="E3002" s="3">
        <v>0.79206720835494659</v>
      </c>
      <c r="F3002" s="3">
        <v>0.2162162162162162</v>
      </c>
      <c r="G3002" s="3">
        <v>8.1081081081081086E-2</v>
      </c>
      <c r="H3002" s="3">
        <v>5.4054054054054057E-2</v>
      </c>
      <c r="I3002" s="3">
        <v>0.13513513513513509</v>
      </c>
      <c r="J3002" s="3">
        <v>1.6345548942677309E-2</v>
      </c>
      <c r="K3002" s="3">
        <v>4616.2999999999984</v>
      </c>
      <c r="L3002" s="3" t="s">
        <v>14900</v>
      </c>
      <c r="M3002" s="4" t="str">
        <f ca="1">IFERROR(__xludf.DUMMYFUNCTION("REGEXREPLACE(F2155,""\D"", """")"),"#VALUE!")</f>
        <v>#VALUE!</v>
      </c>
    </row>
    <row r="3003" spans="1:13" ht="15.75" customHeight="1">
      <c r="A3003" s="1">
        <v>2154</v>
      </c>
      <c r="B3003" s="3">
        <v>2155</v>
      </c>
      <c r="C3003" s="3" t="s">
        <v>6100</v>
      </c>
      <c r="D3003" s="3">
        <v>0.17958712149464781</v>
      </c>
      <c r="E3003" s="3">
        <v>0.58207105245640478</v>
      </c>
      <c r="F3003" s="3">
        <v>0.55851063829787229</v>
      </c>
      <c r="G3003" s="3">
        <v>7.4468085106382975E-2</v>
      </c>
      <c r="H3003" s="3">
        <v>5.3191489361702128E-2</v>
      </c>
      <c r="I3003" s="3">
        <v>0.16489361702127661</v>
      </c>
      <c r="J3003" s="3">
        <v>1.9854273625253539E-2</v>
      </c>
      <c r="K3003" s="3">
        <v>20591.099999999999</v>
      </c>
      <c r="L3003" s="3" t="s">
        <v>14901</v>
      </c>
      <c r="M3003" s="4" t="str">
        <f ca="1">IFERROR(__xludf.DUMMYFUNCTION("REGEXREPLACE(F2156,""\D"", """")"),"#VALUE!")</f>
        <v>#VALUE!</v>
      </c>
    </row>
    <row r="3004" spans="1:13" ht="15.75" customHeight="1">
      <c r="A3004" s="1">
        <v>2157</v>
      </c>
      <c r="B3004" s="3">
        <v>2158</v>
      </c>
      <c r="C3004" s="3" t="s">
        <v>6108</v>
      </c>
      <c r="D3004" s="3">
        <v>0.2375168236088572</v>
      </c>
      <c r="E3004" s="3">
        <v>0.36442765256112852</v>
      </c>
      <c r="F3004" s="3">
        <v>0.52</v>
      </c>
      <c r="G3004" s="3">
        <v>0.04</v>
      </c>
      <c r="H3004" s="3">
        <v>0.08</v>
      </c>
      <c r="I3004" s="3">
        <v>0.1866666666666667</v>
      </c>
      <c r="J3004" s="3">
        <v>1.811708025933377E-2</v>
      </c>
      <c r="K3004" s="3">
        <v>8337.4000000000069</v>
      </c>
      <c r="L3004" s="3" t="s">
        <v>14904</v>
      </c>
      <c r="M3004" s="4" t="str">
        <f ca="1">IFERROR(__xludf.DUMMYFUNCTION("REGEXREPLACE(F2159,""\D"", """")"),"#VALUE!")</f>
        <v>#VALUE!</v>
      </c>
    </row>
    <row r="3005" spans="1:13" ht="15.75" customHeight="1">
      <c r="A3005" s="1">
        <v>2158</v>
      </c>
      <c r="B3005" s="3">
        <v>2159</v>
      </c>
      <c r="C3005" s="3" t="s">
        <v>6110</v>
      </c>
      <c r="D3005" s="3">
        <v>0.19503126638943011</v>
      </c>
      <c r="E3005" s="3">
        <v>0.42743578498168872</v>
      </c>
      <c r="F3005" s="3">
        <v>0.58823529411764708</v>
      </c>
      <c r="G3005" s="3">
        <v>0.1470588235294118</v>
      </c>
      <c r="H3005" s="3">
        <v>4.4117647058823532E-2</v>
      </c>
      <c r="I3005" s="3">
        <v>0.22058823529411761</v>
      </c>
      <c r="J3005" s="3">
        <v>2.5673319941106491E-2</v>
      </c>
      <c r="K3005" s="3">
        <v>7772.8000000000047</v>
      </c>
      <c r="L3005" s="3" t="s">
        <v>14905</v>
      </c>
      <c r="M3005" s="4" t="str">
        <f ca="1">IFERROR(__xludf.DUMMYFUNCTION("REGEXREPLACE(F2160,""\D"", """")"),"#VALUE!")</f>
        <v>#VALUE!</v>
      </c>
    </row>
    <row r="3006" spans="1:13" ht="15.75" customHeight="1">
      <c r="A3006" s="1">
        <v>2159</v>
      </c>
      <c r="B3006" s="3">
        <v>2160</v>
      </c>
      <c r="C3006" s="3" t="s">
        <v>6112</v>
      </c>
      <c r="D3006" s="3">
        <v>0.1711437279955427</v>
      </c>
      <c r="E3006" s="3">
        <v>0.3980032968147777</v>
      </c>
      <c r="F3006" s="3">
        <v>0.6132075471698113</v>
      </c>
      <c r="G3006" s="3">
        <v>0.1037735849056604</v>
      </c>
      <c r="H3006" s="3">
        <v>7.5471698113207544E-2</v>
      </c>
      <c r="I3006" s="3">
        <v>0.21698113207547171</v>
      </c>
      <c r="J3006" s="3">
        <v>2.5775164829070201E-2</v>
      </c>
      <c r="K3006" s="3">
        <v>11614.300000000019</v>
      </c>
      <c r="L3006" s="3" t="s">
        <v>14906</v>
      </c>
      <c r="M3006" s="4" t="str">
        <f ca="1">IFERROR(__xludf.DUMMYFUNCTION("REGEXREPLACE(F2161,""\D"", """")"),"#VALUE!")</f>
        <v>#VALUE!</v>
      </c>
    </row>
    <row r="3007" spans="1:13" ht="15.75" customHeight="1">
      <c r="A3007" s="1">
        <v>2160</v>
      </c>
      <c r="B3007" s="3">
        <v>2161</v>
      </c>
      <c r="C3007" s="3" t="s">
        <v>6115</v>
      </c>
      <c r="D3007" s="3">
        <v>0.19608456659619461</v>
      </c>
      <c r="E3007" s="3">
        <v>0.35094312109986658</v>
      </c>
      <c r="F3007" s="3">
        <v>0.6</v>
      </c>
      <c r="G3007" s="3">
        <v>7.2727272727272724E-2</v>
      </c>
      <c r="H3007" s="3">
        <v>7.2727272727272724E-2</v>
      </c>
      <c r="I3007" s="3">
        <v>0.1818181818181818</v>
      </c>
      <c r="J3007" s="3">
        <v>2.314764899670561E-2</v>
      </c>
      <c r="K3007" s="3">
        <v>12070.000000000029</v>
      </c>
      <c r="L3007" s="3" t="s">
        <v>14907</v>
      </c>
      <c r="M3007" s="4" t="str">
        <f ca="1">IFERROR(__xludf.DUMMYFUNCTION("REGEXREPLACE(F2162,""\D"", """")"),"#VALUE!")</f>
        <v>#VALUE!</v>
      </c>
    </row>
    <row r="3008" spans="1:13" ht="15.75" customHeight="1">
      <c r="A3008" s="1">
        <v>2162</v>
      </c>
      <c r="B3008" s="3">
        <v>2163</v>
      </c>
      <c r="C3008" s="3" t="s">
        <v>6120</v>
      </c>
      <c r="D3008" s="3">
        <v>0.1891595530703124</v>
      </c>
      <c r="E3008" s="3">
        <v>0.42114821992264773</v>
      </c>
      <c r="F3008" s="3">
        <v>0.61589403973509937</v>
      </c>
      <c r="G3008" s="3">
        <v>8.6092715231788075E-2</v>
      </c>
      <c r="H3008" s="3">
        <v>5.9602649006622523E-2</v>
      </c>
      <c r="I3008" s="3">
        <v>0.15231788079470199</v>
      </c>
      <c r="J3008" s="3">
        <v>2.3559170766991759E-2</v>
      </c>
      <c r="K3008" s="3">
        <v>16033.400000000031</v>
      </c>
      <c r="L3008" s="3" t="s">
        <v>14909</v>
      </c>
      <c r="M3008" s="4" t="str">
        <f ca="1">IFERROR(__xludf.DUMMYFUNCTION("REGEXREPLACE(F2164,""\D"", """")"),"#VALUE!")</f>
        <v>#VALUE!</v>
      </c>
    </row>
    <row r="3009" spans="1:13" ht="15.75" customHeight="1">
      <c r="A3009" s="1">
        <v>2163</v>
      </c>
      <c r="B3009" s="3">
        <v>2164</v>
      </c>
      <c r="C3009" s="3" t="s">
        <v>6123</v>
      </c>
      <c r="D3009" s="3">
        <v>0.17528288896725611</v>
      </c>
      <c r="E3009" s="3">
        <v>0.24161536586697371</v>
      </c>
      <c r="F3009" s="3">
        <v>0.54629629629629628</v>
      </c>
      <c r="G3009" s="3">
        <v>0.12037037037037041</v>
      </c>
      <c r="H3009" s="3">
        <v>0.1018518518518518</v>
      </c>
      <c r="I3009" s="3">
        <v>0.25</v>
      </c>
      <c r="J3009" s="3">
        <v>3.6720185974590723E-2</v>
      </c>
      <c r="K3009" s="3">
        <v>24962.9</v>
      </c>
      <c r="L3009" s="3" t="s">
        <v>14910</v>
      </c>
      <c r="M3009" s="4" t="str">
        <f ca="1">IFERROR(__xludf.DUMMYFUNCTION("REGEXREPLACE(F2165,""\D"", """")"),"#VALUE!")</f>
        <v>#VALUE!</v>
      </c>
    </row>
    <row r="3010" spans="1:13" ht="15.75" customHeight="1">
      <c r="A3010" s="1">
        <v>2164</v>
      </c>
      <c r="B3010" s="3">
        <v>2165</v>
      </c>
      <c r="C3010" s="3" t="s">
        <v>6125</v>
      </c>
      <c r="D3010" s="3">
        <v>0.1278793201429661</v>
      </c>
      <c r="E3010" s="3">
        <v>0.35404238110588138</v>
      </c>
      <c r="F3010" s="3">
        <v>0.62015503875968991</v>
      </c>
      <c r="G3010" s="3">
        <v>8.5271317829457363E-2</v>
      </c>
      <c r="H3010" s="3">
        <v>0.13178294573643409</v>
      </c>
      <c r="I3010" s="3">
        <v>0.24806201550387599</v>
      </c>
      <c r="J3010" s="3">
        <v>2.4557744904770178E-2</v>
      </c>
      <c r="K3010" s="3">
        <v>14446.400000000031</v>
      </c>
      <c r="L3010" s="3" t="s">
        <v>14911</v>
      </c>
      <c r="M3010" s="4" t="str">
        <f ca="1">IFERROR(__xludf.DUMMYFUNCTION("REGEXREPLACE(F2166,""\D"", """")"),"#VALUE!")</f>
        <v>#VALUE!</v>
      </c>
    </row>
    <row r="3011" spans="1:13" ht="15.75" customHeight="1">
      <c r="A3011" s="1">
        <v>2166</v>
      </c>
      <c r="B3011" s="3">
        <v>2167</v>
      </c>
      <c r="C3011" s="3" t="s">
        <v>6130</v>
      </c>
      <c r="D3011" s="3">
        <v>0.12979048936652871</v>
      </c>
      <c r="E3011" s="3">
        <v>0.82899618464845781</v>
      </c>
      <c r="F3011" s="3">
        <v>0.49693251533742328</v>
      </c>
      <c r="G3011" s="3">
        <v>6.1349693251533742E-2</v>
      </c>
      <c r="H3011" s="3">
        <v>1.8404907975460121E-2</v>
      </c>
      <c r="I3011" s="3">
        <v>0.1104294478527607</v>
      </c>
      <c r="J3011" s="3">
        <v>7.4430308276071484E-3</v>
      </c>
      <c r="K3011" s="3">
        <v>17222.300000000021</v>
      </c>
      <c r="L3011" s="3" t="s">
        <v>14913</v>
      </c>
      <c r="M3011" s="4" t="str">
        <f ca="1">IFERROR(__xludf.DUMMYFUNCTION("REGEXREPLACE(F2168,""\D"", """")"),"#VALUE!")</f>
        <v>#VALUE!</v>
      </c>
    </row>
    <row r="3012" spans="1:13" ht="15.75" customHeight="1">
      <c r="A3012" s="1">
        <v>2168</v>
      </c>
      <c r="B3012" s="3">
        <v>2169</v>
      </c>
      <c r="C3012" s="3" t="s">
        <v>6136</v>
      </c>
      <c r="D3012" s="3">
        <v>0.18088115925498269</v>
      </c>
      <c r="E3012" s="3">
        <v>0.14902730091361169</v>
      </c>
      <c r="F3012" s="3">
        <v>0.62126245847176076</v>
      </c>
      <c r="G3012" s="3">
        <v>0.11960132890365451</v>
      </c>
      <c r="H3012" s="3">
        <v>0.1229235880398671</v>
      </c>
      <c r="I3012" s="3">
        <v>0.29900332225913617</v>
      </c>
      <c r="J3012" s="3">
        <v>4.2367387205673922E-2</v>
      </c>
      <c r="K3012" s="3">
        <v>33510.39999999987</v>
      </c>
      <c r="L3012" s="3" t="s">
        <v>14915</v>
      </c>
      <c r="M3012" s="4" t="str">
        <f ca="1">IFERROR(__xludf.DUMMYFUNCTION("REGEXREPLACE(F2170,""\D"", """")"),"#VALUE!")</f>
        <v>#VALUE!</v>
      </c>
    </row>
    <row r="3013" spans="1:13" ht="15.75" customHeight="1">
      <c r="A3013" s="1">
        <v>2170</v>
      </c>
      <c r="B3013" s="3">
        <v>2171</v>
      </c>
      <c r="C3013" s="3" t="s">
        <v>6141</v>
      </c>
      <c r="D3013" s="3">
        <v>0.18142440621826289</v>
      </c>
      <c r="E3013" s="3">
        <v>0.21165425366729501</v>
      </c>
      <c r="F3013" s="3">
        <v>0.63111111111111107</v>
      </c>
      <c r="G3013" s="3">
        <v>0.08</v>
      </c>
      <c r="H3013" s="3">
        <v>9.7777777777777783E-2</v>
      </c>
      <c r="I3013" s="3">
        <v>0.24</v>
      </c>
      <c r="J3013" s="3">
        <v>2.9878202010045169E-2</v>
      </c>
      <c r="K3013" s="3">
        <v>24093.89999999998</v>
      </c>
      <c r="L3013" s="3" t="s">
        <v>14917</v>
      </c>
      <c r="M3013" s="4" t="str">
        <f ca="1">IFERROR(__xludf.DUMMYFUNCTION("REGEXREPLACE(F2172,""\D"", """")"),"#VALUE!")</f>
        <v>#VALUE!</v>
      </c>
    </row>
    <row r="3014" spans="1:13" ht="15.75" customHeight="1">
      <c r="A3014" s="1">
        <v>2172</v>
      </c>
      <c r="B3014" s="3">
        <v>2173</v>
      </c>
      <c r="C3014" s="3" t="s">
        <v>6148</v>
      </c>
      <c r="D3014" s="3">
        <v>0.13732462577217719</v>
      </c>
      <c r="E3014" s="3">
        <v>0.15960174024431539</v>
      </c>
      <c r="F3014" s="3">
        <v>0.66666666666666663</v>
      </c>
      <c r="G3014" s="3">
        <v>0.1226666666666667</v>
      </c>
      <c r="H3014" s="3">
        <v>0.1466666666666667</v>
      </c>
      <c r="I3014" s="3">
        <v>0.30133333333333329</v>
      </c>
      <c r="J3014" s="3">
        <v>3.5961988103243962E-2</v>
      </c>
      <c r="K3014" s="3">
        <v>40865.299999999726</v>
      </c>
      <c r="L3014" s="3" t="s">
        <v>14919</v>
      </c>
      <c r="M3014" s="4" t="str">
        <f ca="1">IFERROR(__xludf.DUMMYFUNCTION("REGEXREPLACE(F2174,""\D"", """")"),"#VALUE!")</f>
        <v>#VALUE!</v>
      </c>
    </row>
    <row r="3015" spans="1:13" ht="15.75" customHeight="1">
      <c r="A3015" s="1">
        <v>2173</v>
      </c>
      <c r="B3015" s="3">
        <v>2174</v>
      </c>
      <c r="C3015" s="3" t="s">
        <v>6151</v>
      </c>
      <c r="D3015" s="3">
        <v>0.15789575829518621</v>
      </c>
      <c r="E3015" s="3">
        <v>0.62895209363971116</v>
      </c>
      <c r="F3015" s="3">
        <v>0.4720812182741117</v>
      </c>
      <c r="G3015" s="3">
        <v>6.5989847715736044E-2</v>
      </c>
      <c r="H3015" s="3">
        <v>5.3299492385786802E-2</v>
      </c>
      <c r="I3015" s="3">
        <v>0.1395939086294416</v>
      </c>
      <c r="J3015" s="3">
        <v>1.7564734050619271E-2</v>
      </c>
      <c r="K3015" s="3">
        <v>42879.099999999693</v>
      </c>
      <c r="L3015" s="3" t="s">
        <v>14920</v>
      </c>
      <c r="M3015" s="4" t="str">
        <f ca="1">IFERROR(__xludf.DUMMYFUNCTION("REGEXREPLACE(F2175,""\D"", """")"),"#VALUE!")</f>
        <v>#VALUE!</v>
      </c>
    </row>
    <row r="3016" spans="1:13" ht="15.75" customHeight="1">
      <c r="A3016" s="1">
        <v>2174</v>
      </c>
      <c r="B3016" s="3">
        <v>2175</v>
      </c>
      <c r="C3016" s="3" t="s">
        <v>6153</v>
      </c>
      <c r="D3016" s="3">
        <v>0.13909031709766789</v>
      </c>
      <c r="E3016" s="3">
        <v>0.329803793946297</v>
      </c>
      <c r="F3016" s="3">
        <v>0.63309352517985606</v>
      </c>
      <c r="G3016" s="3">
        <v>9.3525179856115109E-2</v>
      </c>
      <c r="H3016" s="3">
        <v>9.3525179856115109E-2</v>
      </c>
      <c r="I3016" s="3">
        <v>0.22302158273381301</v>
      </c>
      <c r="J3016" s="3">
        <v>2.3220932375161249E-2</v>
      </c>
      <c r="K3016" s="3">
        <v>15334.30000000003</v>
      </c>
      <c r="L3016" s="3" t="s">
        <v>14921</v>
      </c>
      <c r="M3016" s="4" t="str">
        <f ca="1">IFERROR(__xludf.DUMMYFUNCTION("REGEXREPLACE(F2176,""\D"", """")"),"#VALUE!")</f>
        <v>#VALUE!</v>
      </c>
    </row>
    <row r="3017" spans="1:13" ht="15.75" customHeight="1">
      <c r="A3017" s="1">
        <v>2175</v>
      </c>
      <c r="B3017" s="3">
        <v>2176</v>
      </c>
      <c r="C3017" s="3" t="s">
        <v>6156</v>
      </c>
      <c r="D3017" s="3">
        <v>0.19289152023206929</v>
      </c>
      <c r="E3017" s="3">
        <v>0.3466564621372239</v>
      </c>
      <c r="F3017" s="3">
        <v>0.67669172932330823</v>
      </c>
      <c r="G3017" s="3">
        <v>9.0225563909774431E-2</v>
      </c>
      <c r="H3017" s="3">
        <v>0.1203007518796992</v>
      </c>
      <c r="I3017" s="3">
        <v>0.24812030075187971</v>
      </c>
      <c r="J3017" s="3">
        <v>3.6351198753920302E-2</v>
      </c>
      <c r="K3017" s="3">
        <v>14226.30000000003</v>
      </c>
      <c r="L3017" s="3" t="s">
        <v>14922</v>
      </c>
      <c r="M3017" s="4" t="str">
        <f ca="1">IFERROR(__xludf.DUMMYFUNCTION("REGEXREPLACE(F2177,""\D"", """")"),"#VALUE!")</f>
        <v>#VALUE!</v>
      </c>
    </row>
    <row r="3018" spans="1:13" ht="15.75" customHeight="1">
      <c r="A3018" s="1">
        <v>2176</v>
      </c>
      <c r="B3018" s="3">
        <v>2177</v>
      </c>
      <c r="C3018" s="3" t="s">
        <v>6158</v>
      </c>
      <c r="D3018" s="3">
        <v>0.15394726948152351</v>
      </c>
      <c r="E3018" s="3">
        <v>0.27682821045705991</v>
      </c>
      <c r="F3018" s="3">
        <v>0.62264150943396224</v>
      </c>
      <c r="G3018" s="3">
        <v>9.9056603773584911E-2</v>
      </c>
      <c r="H3018" s="3">
        <v>9.9056603773584911E-2</v>
      </c>
      <c r="I3018" s="3">
        <v>0.23584905660377359</v>
      </c>
      <c r="J3018" s="3">
        <v>2.8530286138981838E-2</v>
      </c>
      <c r="K3018" s="3">
        <v>23603.8</v>
      </c>
      <c r="L3018" s="3" t="s">
        <v>14923</v>
      </c>
      <c r="M3018" s="4" t="str">
        <f ca="1">IFERROR(__xludf.DUMMYFUNCTION("REGEXREPLACE(F2178,""\D"", """")"),"#VALUE!")</f>
        <v>#VALUE!</v>
      </c>
    </row>
    <row r="3019" spans="1:13" ht="15.75" customHeight="1">
      <c r="A3019" s="1">
        <v>2177</v>
      </c>
      <c r="B3019" s="3">
        <v>2178</v>
      </c>
      <c r="C3019" s="3" t="s">
        <v>6161</v>
      </c>
      <c r="D3019" s="3">
        <v>0.17527826047122139</v>
      </c>
      <c r="E3019" s="3">
        <v>0.7926089792013371</v>
      </c>
      <c r="F3019" s="3">
        <v>0.52500000000000002</v>
      </c>
      <c r="G3019" s="3">
        <v>3.8636363636363642E-2</v>
      </c>
      <c r="H3019" s="3">
        <v>3.1818181818181808E-2</v>
      </c>
      <c r="I3019" s="3">
        <v>0.11818181818181819</v>
      </c>
      <c r="J3019" s="3">
        <v>1.1033666579906599E-2</v>
      </c>
      <c r="K3019" s="3">
        <v>45159.39999999963</v>
      </c>
      <c r="L3019" s="3" t="s">
        <v>14924</v>
      </c>
      <c r="M3019" s="4" t="str">
        <f ca="1">IFERROR(__xludf.DUMMYFUNCTION("REGEXREPLACE(F2179,""\D"", """")"),"#VALUE!")</f>
        <v>#VALUE!</v>
      </c>
    </row>
    <row r="3020" spans="1:13" ht="15.75" customHeight="1">
      <c r="A3020" s="1">
        <v>2178</v>
      </c>
      <c r="B3020" s="3">
        <v>2179</v>
      </c>
      <c r="C3020" s="3" t="s">
        <v>6163</v>
      </c>
      <c r="D3020" s="3">
        <v>0.1908003191521094</v>
      </c>
      <c r="E3020" s="3">
        <v>0.23640950094998189</v>
      </c>
      <c r="F3020" s="3">
        <v>0.58959537572254339</v>
      </c>
      <c r="G3020" s="3">
        <v>0.10404624277456651</v>
      </c>
      <c r="H3020" s="3">
        <v>9.8265895953757232E-2</v>
      </c>
      <c r="I3020" s="3">
        <v>0.2427745664739884</v>
      </c>
      <c r="J3020" s="3">
        <v>3.5604646544131133E-2</v>
      </c>
      <c r="K3020" s="3">
        <v>19529.700000000012</v>
      </c>
      <c r="L3020" s="3" t="s">
        <v>14925</v>
      </c>
      <c r="M3020" s="4" t="str">
        <f ca="1">IFERROR(__xludf.DUMMYFUNCTION("REGEXREPLACE(F2180,""\D"", """")"),"#VALUE!")</f>
        <v>#VALUE!</v>
      </c>
    </row>
    <row r="3021" spans="1:13" ht="15.75" customHeight="1">
      <c r="A3021" s="1">
        <v>2180</v>
      </c>
      <c r="B3021" s="3">
        <v>2181</v>
      </c>
      <c r="C3021" s="3" t="s">
        <v>6168</v>
      </c>
      <c r="D3021" s="3">
        <v>0.20965999663325499</v>
      </c>
      <c r="E3021" s="3">
        <v>0.64257170072714187</v>
      </c>
      <c r="F3021" s="3">
        <v>0.53820598006644516</v>
      </c>
      <c r="G3021" s="3">
        <v>6.9767441860465115E-2</v>
      </c>
      <c r="H3021" s="3">
        <v>4.3189368770764118E-2</v>
      </c>
      <c r="I3021" s="3">
        <v>0.15614617940199341</v>
      </c>
      <c r="J3021" s="3">
        <v>2.124276963172721E-2</v>
      </c>
      <c r="K3021" s="3">
        <v>31767.599999999871</v>
      </c>
      <c r="L3021" s="3" t="s">
        <v>14927</v>
      </c>
      <c r="M3021" s="4" t="str">
        <f ca="1">IFERROR(__xludf.DUMMYFUNCTION("REGEXREPLACE(F2182,""\D"", """")"),"#VALUE!")</f>
        <v>#VALUE!</v>
      </c>
    </row>
    <row r="3022" spans="1:13" ht="15.75" customHeight="1">
      <c r="A3022" s="1">
        <v>2184</v>
      </c>
      <c r="B3022" s="3">
        <v>2185</v>
      </c>
      <c r="C3022" s="3" t="s">
        <v>6179</v>
      </c>
      <c r="D3022" s="3">
        <v>0.16205259914833159</v>
      </c>
      <c r="E3022" s="3">
        <v>0.69660178734601386</v>
      </c>
      <c r="F3022" s="3">
        <v>0.52061855670103097</v>
      </c>
      <c r="G3022" s="3">
        <v>7.2164948453608241E-2</v>
      </c>
      <c r="H3022" s="3">
        <v>2.5773195876288658E-2</v>
      </c>
      <c r="I3022" s="3">
        <v>0.1237113402061856</v>
      </c>
      <c r="J3022" s="3">
        <v>1.2580418608700751E-2</v>
      </c>
      <c r="K3022" s="3">
        <v>21136.900000000009</v>
      </c>
      <c r="L3022" s="3" t="s">
        <v>14931</v>
      </c>
      <c r="M3022" s="4" t="str">
        <f ca="1">IFERROR(__xludf.DUMMYFUNCTION("REGEXREPLACE(F2186,""\D"", """")"),"#VALUE!")</f>
        <v>#VALUE!</v>
      </c>
    </row>
    <row r="3023" spans="1:13" ht="15.75" customHeight="1">
      <c r="A3023" s="1">
        <v>2185</v>
      </c>
      <c r="B3023" s="3">
        <v>2186</v>
      </c>
      <c r="C3023" s="3" t="s">
        <v>6181</v>
      </c>
      <c r="D3023" s="3">
        <v>0.1929268758776016</v>
      </c>
      <c r="E3023" s="3">
        <v>0.38727761780082709</v>
      </c>
      <c r="F3023" s="3">
        <v>0.56156156156156156</v>
      </c>
      <c r="G3023" s="3">
        <v>7.5075075075075076E-2</v>
      </c>
      <c r="H3023" s="3">
        <v>0.1111111111111111</v>
      </c>
      <c r="I3023" s="3">
        <v>0.2162162162162162</v>
      </c>
      <c r="J3023" s="3">
        <v>3.3831962508538982E-2</v>
      </c>
      <c r="K3023" s="3">
        <v>36275.899999999812</v>
      </c>
      <c r="L3023" s="3" t="s">
        <v>14932</v>
      </c>
      <c r="M3023" s="4" t="str">
        <f ca="1">IFERROR(__xludf.DUMMYFUNCTION("REGEXREPLACE(F2187,""\D"", """")"),"#VALUE!")</f>
        <v>#VALUE!</v>
      </c>
    </row>
    <row r="3024" spans="1:13" ht="15.75" customHeight="1">
      <c r="A3024" s="1">
        <v>2186</v>
      </c>
      <c r="B3024" s="3">
        <v>2187</v>
      </c>
      <c r="C3024" s="3" t="s">
        <v>6183</v>
      </c>
      <c r="D3024" s="3">
        <v>0.20048318590523101</v>
      </c>
      <c r="E3024" s="3">
        <v>0.2163344826498417</v>
      </c>
      <c r="F3024" s="3">
        <v>0.56000000000000005</v>
      </c>
      <c r="G3024" s="3">
        <v>0.16</v>
      </c>
      <c r="H3024" s="3">
        <v>0.1085714285714286</v>
      </c>
      <c r="I3024" s="3">
        <v>0.28000000000000003</v>
      </c>
      <c r="J3024" s="3">
        <v>5.0027589567599798E-2</v>
      </c>
      <c r="K3024" s="3">
        <v>20726.800000000028</v>
      </c>
      <c r="L3024" s="3" t="s">
        <v>14933</v>
      </c>
      <c r="M3024" s="4" t="str">
        <f ca="1">IFERROR(__xludf.DUMMYFUNCTION("REGEXREPLACE(F2188,""\D"", """")"),"#VALUE!")</f>
        <v>#VALUE!</v>
      </c>
    </row>
    <row r="3025" spans="1:13" ht="15.75" customHeight="1">
      <c r="A3025" s="1">
        <v>2188</v>
      </c>
      <c r="B3025" s="3">
        <v>2189</v>
      </c>
      <c r="C3025" s="3" t="s">
        <v>6188</v>
      </c>
      <c r="D3025" s="3">
        <v>0.18719386273035271</v>
      </c>
      <c r="E3025" s="3">
        <v>0.78054542572212759</v>
      </c>
      <c r="F3025" s="3">
        <v>0.53935860058309038</v>
      </c>
      <c r="G3025" s="3">
        <v>4.9562682215743441E-2</v>
      </c>
      <c r="H3025" s="3">
        <v>3.7900874635568522E-2</v>
      </c>
      <c r="I3025" s="3">
        <v>0.13119533527696789</v>
      </c>
      <c r="J3025" s="3">
        <v>1.4578795306325391E-2</v>
      </c>
      <c r="K3025" s="3">
        <v>35548.099999999802</v>
      </c>
      <c r="L3025" s="3" t="s">
        <v>14935</v>
      </c>
      <c r="M3025" s="4" t="str">
        <f ca="1">IFERROR(__xludf.DUMMYFUNCTION("REGEXREPLACE(F2190,""\D"", """")"),"#VALUE!")</f>
        <v>#VALUE!</v>
      </c>
    </row>
    <row r="3026" spans="1:13" ht="15.75" customHeight="1">
      <c r="A3026" s="1">
        <v>2190</v>
      </c>
      <c r="B3026" s="3">
        <v>2191</v>
      </c>
      <c r="C3026" s="3" t="s">
        <v>6193</v>
      </c>
      <c r="D3026" s="3">
        <v>0.1108748946712486</v>
      </c>
      <c r="E3026" s="3">
        <v>0.94650511713587893</v>
      </c>
      <c r="F3026" s="3">
        <v>0.48858447488584472</v>
      </c>
      <c r="G3026" s="3">
        <v>5.0228310502283102E-2</v>
      </c>
      <c r="H3026" s="3">
        <v>3.6529680365296802E-2</v>
      </c>
      <c r="I3026" s="3">
        <v>0.1095890410958904</v>
      </c>
      <c r="J3026" s="3">
        <v>7.9466274673843356E-3</v>
      </c>
      <c r="K3026" s="3">
        <v>23417.600000000009</v>
      </c>
      <c r="L3026" s="3" t="s">
        <v>14937</v>
      </c>
      <c r="M3026" s="4" t="str">
        <f ca="1">IFERROR(__xludf.DUMMYFUNCTION("REGEXREPLACE(F2192,""\D"", """")"),"#VALUE!")</f>
        <v>#VALUE!</v>
      </c>
    </row>
    <row r="3027" spans="1:13" ht="15.75" customHeight="1">
      <c r="A3027" s="1">
        <v>2191</v>
      </c>
      <c r="B3027" s="3">
        <v>2192</v>
      </c>
      <c r="C3027" s="3" t="s">
        <v>6195</v>
      </c>
      <c r="D3027" s="3">
        <v>0.12615029276130851</v>
      </c>
      <c r="E3027" s="3">
        <v>0.2398724400805321</v>
      </c>
      <c r="F3027" s="3">
        <v>0.61313868613138689</v>
      </c>
      <c r="G3027" s="3">
        <v>0.11678832116788319</v>
      </c>
      <c r="H3027" s="3">
        <v>0.11678832116788319</v>
      </c>
      <c r="I3027" s="3">
        <v>0.28467153284671531</v>
      </c>
      <c r="J3027" s="3">
        <v>2.7091047624673369E-2</v>
      </c>
      <c r="K3027" s="3">
        <v>14849.500000000029</v>
      </c>
      <c r="L3027" s="3" t="s">
        <v>14938</v>
      </c>
      <c r="M3027" s="4" t="str">
        <f ca="1">IFERROR(__xludf.DUMMYFUNCTION("REGEXREPLACE(F2193,""\D"", """")"),"#VALUE!")</f>
        <v>#VALUE!</v>
      </c>
    </row>
    <row r="3028" spans="1:13" ht="15.75" customHeight="1">
      <c r="A3028" s="1">
        <v>2192</v>
      </c>
      <c r="B3028" s="3">
        <v>2193</v>
      </c>
      <c r="C3028" s="3" t="s">
        <v>6197</v>
      </c>
      <c r="D3028" s="3">
        <v>0.15341154934265269</v>
      </c>
      <c r="E3028" s="3">
        <v>0.46468357387399628</v>
      </c>
      <c r="F3028" s="3">
        <v>0.40909090909090912</v>
      </c>
      <c r="G3028" s="3">
        <v>9.0909090909090912E-2</v>
      </c>
      <c r="H3028" s="3">
        <v>9.0909090909090912E-2</v>
      </c>
      <c r="I3028" s="3">
        <v>0.1818181818181818</v>
      </c>
      <c r="J3028" s="3">
        <v>1.7509021842355189E-2</v>
      </c>
      <c r="K3028" s="3">
        <v>5257.8999999999987</v>
      </c>
      <c r="L3028" s="3" t="s">
        <v>14939</v>
      </c>
      <c r="M3028" s="4" t="str">
        <f ca="1">IFERROR(__xludf.DUMMYFUNCTION("REGEXREPLACE(F2194,""\D"", """")"),"#VALUE!")</f>
        <v>#VALUE!</v>
      </c>
    </row>
    <row r="3029" spans="1:13" ht="15.75" customHeight="1">
      <c r="A3029" s="1">
        <v>2194</v>
      </c>
      <c r="B3029" s="3">
        <v>2195</v>
      </c>
      <c r="C3029" s="3" t="s">
        <v>6202</v>
      </c>
      <c r="D3029" s="3">
        <v>0.24541016112589689</v>
      </c>
      <c r="E3029" s="3">
        <v>0.59574099052860197</v>
      </c>
      <c r="F3029" s="3">
        <v>0.47297297297297303</v>
      </c>
      <c r="G3029" s="3">
        <v>8.1081081081081086E-2</v>
      </c>
      <c r="H3029" s="3">
        <v>5.4054054054054057E-2</v>
      </c>
      <c r="I3029" s="3">
        <v>0.17567567567567571</v>
      </c>
      <c r="J3029" s="3">
        <v>2.777757282261788E-2</v>
      </c>
      <c r="K3029" s="3">
        <v>16539.000000000029</v>
      </c>
      <c r="L3029" s="3" t="s">
        <v>14941</v>
      </c>
      <c r="M3029" s="4" t="str">
        <f ca="1">IFERROR(__xludf.DUMMYFUNCTION("REGEXREPLACE(F2196,""\D"", """")"),"#VALUE!")</f>
        <v>#VALUE!</v>
      </c>
    </row>
    <row r="3030" spans="1:13" ht="15.75" customHeight="1">
      <c r="A3030" s="1">
        <v>2195</v>
      </c>
      <c r="B3030" s="3">
        <v>2196</v>
      </c>
      <c r="C3030" s="3" t="s">
        <v>6204</v>
      </c>
      <c r="D3030" s="3">
        <v>0.17724398284184531</v>
      </c>
      <c r="E3030" s="3">
        <v>0.39633834954059061</v>
      </c>
      <c r="F3030" s="3">
        <v>0.55833333333333335</v>
      </c>
      <c r="G3030" s="3">
        <v>8.611111111111111E-2</v>
      </c>
      <c r="H3030" s="3">
        <v>8.7499999999999994E-2</v>
      </c>
      <c r="I3030" s="3">
        <v>0.21249999999999999</v>
      </c>
      <c r="J3030" s="3">
        <v>3.0086291999385551E-2</v>
      </c>
      <c r="K3030" s="3">
        <v>81209.899999999834</v>
      </c>
      <c r="L3030" s="3" t="s">
        <v>14942</v>
      </c>
      <c r="M3030" s="4" t="str">
        <f ca="1">IFERROR(__xludf.DUMMYFUNCTION("REGEXREPLACE(F2197,""\D"", """")"),"#VALUE!")</f>
        <v>#VALUE!</v>
      </c>
    </row>
    <row r="3031" spans="1:13" ht="15.75" customHeight="1">
      <c r="A3031" s="1">
        <v>2196</v>
      </c>
      <c r="B3031" s="3">
        <v>2197</v>
      </c>
      <c r="C3031" s="3" t="s">
        <v>6207</v>
      </c>
      <c r="D3031" s="3">
        <v>0.19491949497104691</v>
      </c>
      <c r="E3031" s="3">
        <v>0.17843979894689699</v>
      </c>
      <c r="F3031" s="3">
        <v>0.59534883720930232</v>
      </c>
      <c r="G3031" s="3">
        <v>0.1395348837209302</v>
      </c>
      <c r="H3031" s="3">
        <v>0.1162790697674419</v>
      </c>
      <c r="I3031" s="3">
        <v>0.27906976744186052</v>
      </c>
      <c r="J3031" s="3">
        <v>4.7432023932768748E-2</v>
      </c>
      <c r="K3031" s="3">
        <v>24826.1</v>
      </c>
      <c r="L3031" s="3" t="s">
        <v>14943</v>
      </c>
      <c r="M3031" s="4" t="str">
        <f ca="1">IFERROR(__xludf.DUMMYFUNCTION("REGEXREPLACE(F2198,""\D"", """")"),"#VALUE!")</f>
        <v>#VALUE!</v>
      </c>
    </row>
    <row r="3032" spans="1:13" ht="15.75" customHeight="1">
      <c r="A3032" s="1">
        <v>2198</v>
      </c>
      <c r="B3032" s="3">
        <v>2199</v>
      </c>
      <c r="C3032" s="3" t="s">
        <v>6213</v>
      </c>
      <c r="D3032" s="3">
        <v>0.16332945369403579</v>
      </c>
      <c r="E3032" s="3">
        <v>0.45960002898847291</v>
      </c>
      <c r="F3032" s="3">
        <v>0.60106382978723405</v>
      </c>
      <c r="G3032" s="3">
        <v>6.9148936170212769E-2</v>
      </c>
      <c r="H3032" s="3">
        <v>7.9787234042553196E-2</v>
      </c>
      <c r="I3032" s="3">
        <v>0.18617021276595741</v>
      </c>
      <c r="J3032" s="3">
        <v>2.1728915295882969E-2</v>
      </c>
      <c r="K3032" s="3">
        <v>20484.000000000018</v>
      </c>
      <c r="L3032" s="3" t="s">
        <v>14945</v>
      </c>
      <c r="M3032" s="4" t="str">
        <f ca="1">IFERROR(__xludf.DUMMYFUNCTION("REGEXREPLACE(F2200,""\D"", """")"),"#VALUE!")</f>
        <v>#VALUE!</v>
      </c>
    </row>
    <row r="3033" spans="1:13" ht="15.75" customHeight="1">
      <c r="A3033" s="1">
        <v>2200</v>
      </c>
      <c r="B3033" s="3">
        <v>2201</v>
      </c>
      <c r="C3033" s="3" t="s">
        <v>6218</v>
      </c>
      <c r="D3033" s="3">
        <v>0.18659225087055981</v>
      </c>
      <c r="E3033" s="3">
        <v>0.36189809912076581</v>
      </c>
      <c r="F3033" s="3">
        <v>0.5155875299760192</v>
      </c>
      <c r="G3033" s="3">
        <v>8.1534772182254203E-2</v>
      </c>
      <c r="H3033" s="3">
        <v>7.9136690647482008E-2</v>
      </c>
      <c r="I3033" s="3">
        <v>0.2134292565947242</v>
      </c>
      <c r="J3033" s="3">
        <v>2.8701477828106971E-2</v>
      </c>
      <c r="K3033" s="3">
        <v>46381.999999999643</v>
      </c>
      <c r="L3033" s="3" t="s">
        <v>14947</v>
      </c>
      <c r="M3033" s="4" t="str">
        <f ca="1">IFERROR(__xludf.DUMMYFUNCTION("REGEXREPLACE(F2202,""\D"", """")"),"#VALUE!")</f>
        <v>#VALUE!</v>
      </c>
    </row>
    <row r="3034" spans="1:13" ht="15.75" customHeight="1">
      <c r="A3034" s="1">
        <v>2202</v>
      </c>
      <c r="B3034" s="3">
        <v>2203</v>
      </c>
      <c r="C3034" s="3" t="s">
        <v>6224</v>
      </c>
      <c r="D3034" s="3">
        <v>0.14287208445161581</v>
      </c>
      <c r="E3034" s="3">
        <v>0.23951058500350311</v>
      </c>
      <c r="F3034" s="3">
        <v>0.61256544502617805</v>
      </c>
      <c r="G3034" s="3">
        <v>9.947643979057591E-2</v>
      </c>
      <c r="H3034" s="3">
        <v>0.10471204188481679</v>
      </c>
      <c r="I3034" s="3">
        <v>0.25654450261780098</v>
      </c>
      <c r="J3034" s="3">
        <v>2.7152911682298459E-2</v>
      </c>
      <c r="K3034" s="3">
        <v>21147.000000000011</v>
      </c>
      <c r="L3034" s="3" t="s">
        <v>14949</v>
      </c>
      <c r="M3034" s="4" t="str">
        <f ca="1">IFERROR(__xludf.DUMMYFUNCTION("REGEXREPLACE(F2204,""\D"", """")"),"#VALUE!")</f>
        <v>#VALUE!</v>
      </c>
    </row>
    <row r="3035" spans="1:13" ht="15.75" customHeight="1">
      <c r="A3035" s="1">
        <v>2203</v>
      </c>
      <c r="B3035" s="3">
        <v>2204</v>
      </c>
      <c r="C3035" s="3" t="s">
        <v>6226</v>
      </c>
      <c r="D3035" s="3">
        <v>0.1318206677118855</v>
      </c>
      <c r="E3035" s="3">
        <v>0.24124255343110379</v>
      </c>
      <c r="F3035" s="3">
        <v>0.65937500000000004</v>
      </c>
      <c r="G3035" s="3">
        <v>0.1</v>
      </c>
      <c r="H3035" s="3">
        <v>8.7499999999999994E-2</v>
      </c>
      <c r="I3035" s="3">
        <v>0.25</v>
      </c>
      <c r="J3035" s="3">
        <v>2.3546125340144879E-2</v>
      </c>
      <c r="K3035" s="3">
        <v>34670.999999999847</v>
      </c>
      <c r="L3035" s="3" t="s">
        <v>14950</v>
      </c>
      <c r="M3035" s="4" t="str">
        <f ca="1">IFERROR(__xludf.DUMMYFUNCTION("REGEXREPLACE(F2205,""\D"", """")"),"#VALUE!")</f>
        <v>#VALUE!</v>
      </c>
    </row>
    <row r="3036" spans="1:13" ht="15.75" customHeight="1">
      <c r="A3036" s="1">
        <v>2204</v>
      </c>
      <c r="B3036" s="3">
        <v>2205</v>
      </c>
      <c r="C3036" s="3" t="s">
        <v>6229</v>
      </c>
      <c r="D3036" s="3">
        <v>0.1367781891915173</v>
      </c>
      <c r="E3036" s="3">
        <v>0.51980822795157944</v>
      </c>
      <c r="F3036" s="3">
        <v>0.52851711026615966</v>
      </c>
      <c r="G3036" s="3">
        <v>6.4638783269961975E-2</v>
      </c>
      <c r="H3036" s="3">
        <v>5.7034220532319387E-2</v>
      </c>
      <c r="I3036" s="3">
        <v>0.1596958174904943</v>
      </c>
      <c r="J3036" s="3">
        <v>1.5040116881837489E-2</v>
      </c>
      <c r="K3036" s="3">
        <v>28797.899999999969</v>
      </c>
      <c r="L3036" s="3" t="s">
        <v>14951</v>
      </c>
      <c r="M3036" s="4" t="str">
        <f ca="1">IFERROR(__xludf.DUMMYFUNCTION("REGEXREPLACE(F2206,""\D"", """")"),"#VALUE!")</f>
        <v>#VALUE!</v>
      </c>
    </row>
    <row r="3037" spans="1:13" ht="15.75" customHeight="1">
      <c r="A3037" s="1">
        <v>2205</v>
      </c>
      <c r="B3037" s="3">
        <v>2206</v>
      </c>
      <c r="C3037" s="3" t="s">
        <v>6231</v>
      </c>
      <c r="D3037" s="3">
        <v>0.19311860122946931</v>
      </c>
      <c r="E3037" s="3">
        <v>0.17199296806580869</v>
      </c>
      <c r="F3037" s="3">
        <v>0.63671875</v>
      </c>
      <c r="G3037" s="3">
        <v>0.1171875</v>
      </c>
      <c r="H3037" s="3">
        <v>0.11328125</v>
      </c>
      <c r="I3037" s="3">
        <v>0.26953125</v>
      </c>
      <c r="J3037" s="3">
        <v>4.2576146606511982E-2</v>
      </c>
      <c r="K3037" s="3">
        <v>27546.89999999998</v>
      </c>
      <c r="L3037" s="3" t="s">
        <v>14952</v>
      </c>
      <c r="M3037" s="4" t="str">
        <f ca="1">IFERROR(__xludf.DUMMYFUNCTION("REGEXREPLACE(F2207,""\D"", """")"),"#VALUE!")</f>
        <v>#VALUE!</v>
      </c>
    </row>
    <row r="3038" spans="1:13" ht="15.75" customHeight="1">
      <c r="A3038" s="1">
        <v>2206</v>
      </c>
      <c r="B3038" s="3">
        <v>2207</v>
      </c>
      <c r="C3038" s="3" t="s">
        <v>6234</v>
      </c>
      <c r="D3038" s="3">
        <v>0.15633693552102329</v>
      </c>
      <c r="E3038" s="3">
        <v>0.38267941088606938</v>
      </c>
      <c r="F3038" s="3">
        <v>0.5</v>
      </c>
      <c r="G3038" s="3">
        <v>0.14583333333333329</v>
      </c>
      <c r="H3038" s="3">
        <v>2.0833333333333329E-2</v>
      </c>
      <c r="I3038" s="3">
        <v>0.20833333333333329</v>
      </c>
      <c r="J3038" s="3">
        <v>1.544456291761283E-2</v>
      </c>
      <c r="K3038" s="3">
        <v>5702.7999999999984</v>
      </c>
      <c r="L3038" s="3" t="s">
        <v>14953</v>
      </c>
      <c r="M3038" s="4" t="str">
        <f ca="1">IFERROR(__xludf.DUMMYFUNCTION("REGEXREPLACE(F2208,""\D"", """")"),"#VALUE!")</f>
        <v>#VALUE!</v>
      </c>
    </row>
    <row r="3039" spans="1:13" ht="15.75" customHeight="1">
      <c r="A3039" s="1">
        <v>2207</v>
      </c>
      <c r="B3039" s="3">
        <v>2208</v>
      </c>
      <c r="C3039" s="3" t="s">
        <v>6236</v>
      </c>
      <c r="D3039" s="3">
        <v>0.1579981981517688</v>
      </c>
      <c r="E3039" s="3">
        <v>0.24267874728932651</v>
      </c>
      <c r="F3039" s="3">
        <v>0.61860465116279073</v>
      </c>
      <c r="G3039" s="3">
        <v>6.5116279069767441E-2</v>
      </c>
      <c r="H3039" s="3">
        <v>0.13023255813953491</v>
      </c>
      <c r="I3039" s="3">
        <v>0.26511627906976742</v>
      </c>
      <c r="J3039" s="3">
        <v>2.7569642403442649E-2</v>
      </c>
      <c r="K3039" s="3">
        <v>23580.2</v>
      </c>
      <c r="L3039" s="3" t="s">
        <v>14954</v>
      </c>
      <c r="M3039" s="4" t="str">
        <f ca="1">IFERROR(__xludf.DUMMYFUNCTION("REGEXREPLACE(F2209,""\D"", """")"),"#VALUE!")</f>
        <v>#VALUE!</v>
      </c>
    </row>
    <row r="3040" spans="1:13" ht="15.75" customHeight="1">
      <c r="A3040" s="1">
        <v>2208</v>
      </c>
      <c r="B3040" s="3">
        <v>2209</v>
      </c>
      <c r="C3040" s="3" t="s">
        <v>6239</v>
      </c>
      <c r="D3040" s="3">
        <v>0.18696302783251381</v>
      </c>
      <c r="E3040" s="3">
        <v>0.21684651507158201</v>
      </c>
      <c r="F3040" s="3">
        <v>0.63387978142076506</v>
      </c>
      <c r="G3040" s="3">
        <v>0.1475409836065574</v>
      </c>
      <c r="H3040" s="3">
        <v>8.1967213114754092E-2</v>
      </c>
      <c r="I3040" s="3">
        <v>0.27322404371584702</v>
      </c>
      <c r="J3040" s="3">
        <v>3.8695340462291852E-2</v>
      </c>
      <c r="K3040" s="3">
        <v>20420.30000000001</v>
      </c>
      <c r="L3040" s="3" t="s">
        <v>14955</v>
      </c>
      <c r="M3040" s="4" t="str">
        <f ca="1">IFERROR(__xludf.DUMMYFUNCTION("REGEXREPLACE(F2210,""\D"", """")"),"#VALUE!")</f>
        <v>#VALUE!</v>
      </c>
    </row>
    <row r="3041" spans="1:13" ht="15.75" customHeight="1">
      <c r="A3041" s="1">
        <v>2211</v>
      </c>
      <c r="B3041" s="3">
        <v>2212</v>
      </c>
      <c r="C3041" s="3" t="s">
        <v>6248</v>
      </c>
      <c r="D3041" s="3">
        <v>0.1378153382905207</v>
      </c>
      <c r="E3041" s="3">
        <v>0.18360812997953591</v>
      </c>
      <c r="F3041" s="3">
        <v>0.58585858585858586</v>
      </c>
      <c r="G3041" s="3">
        <v>0.1111111111111111</v>
      </c>
      <c r="H3041" s="3">
        <v>0.11784511784511779</v>
      </c>
      <c r="I3041" s="3">
        <v>0.27609427609427611</v>
      </c>
      <c r="J3041" s="3">
        <v>3.0356233770540069E-2</v>
      </c>
      <c r="K3041" s="3">
        <v>34201.099999999882</v>
      </c>
      <c r="L3041" s="3" t="s">
        <v>14958</v>
      </c>
      <c r="M3041" s="4" t="str">
        <f ca="1">IFERROR(__xludf.DUMMYFUNCTION("REGEXREPLACE(F2213,""\D"", """")"),"#VALUE!")</f>
        <v>#VALUE!</v>
      </c>
    </row>
    <row r="3042" spans="1:13" ht="15.75" customHeight="1">
      <c r="A3042" s="1">
        <v>2212</v>
      </c>
      <c r="B3042" s="3">
        <v>2213</v>
      </c>
      <c r="C3042" s="3" t="s">
        <v>6251</v>
      </c>
      <c r="D3042" s="3">
        <v>8.443030508092364E-2</v>
      </c>
      <c r="E3042" s="3">
        <v>5.8670776334138183E-2</v>
      </c>
      <c r="F3042" s="3">
        <v>0.56666666666666665</v>
      </c>
      <c r="G3042" s="3">
        <v>0.1166666666666667</v>
      </c>
      <c r="H3042" s="3">
        <v>0.16666666666666671</v>
      </c>
      <c r="I3042" s="3">
        <v>0.35</v>
      </c>
      <c r="J3042" s="3">
        <v>2.001658605609009E-2</v>
      </c>
      <c r="K3042" s="3">
        <v>6788.1000000000022</v>
      </c>
      <c r="L3042" s="3" t="s">
        <v>14959</v>
      </c>
      <c r="M3042" s="4" t="str">
        <f ca="1">IFERROR(__xludf.DUMMYFUNCTION("REGEXREPLACE(F2214,""\D"", """")"),"#VALUE!")</f>
        <v>#VALUE!</v>
      </c>
    </row>
    <row r="3043" spans="1:13" ht="15.75" customHeight="1">
      <c r="A3043" s="1">
        <v>2213</v>
      </c>
      <c r="B3043" s="3">
        <v>2214</v>
      </c>
      <c r="C3043" s="3" t="s">
        <v>6254</v>
      </c>
      <c r="D3043" s="3">
        <v>0.18942550916412229</v>
      </c>
      <c r="E3043" s="3">
        <v>0.15752724102653051</v>
      </c>
      <c r="F3043" s="3">
        <v>0.62591687041564792</v>
      </c>
      <c r="G3043" s="3">
        <v>0.12469437652811741</v>
      </c>
      <c r="H3043" s="3">
        <v>0.1051344743276284</v>
      </c>
      <c r="I3043" s="3">
        <v>0.29095354523227379</v>
      </c>
      <c r="J3043" s="3">
        <v>4.2213758040462943E-2</v>
      </c>
      <c r="K3043" s="3">
        <v>47197.299999999632</v>
      </c>
      <c r="L3043" s="3" t="s">
        <v>14960</v>
      </c>
      <c r="M3043" s="4" t="str">
        <f ca="1">IFERROR(__xludf.DUMMYFUNCTION("REGEXREPLACE(F2215,""\D"", """")"),"#VALUE!")</f>
        <v>#VALUE!</v>
      </c>
    </row>
    <row r="3044" spans="1:13" ht="15.75" customHeight="1">
      <c r="A3044" s="1">
        <v>2214</v>
      </c>
      <c r="B3044" s="3">
        <v>2215</v>
      </c>
      <c r="C3044" s="3" t="s">
        <v>6257</v>
      </c>
      <c r="D3044" s="3">
        <v>0.18235983212111551</v>
      </c>
      <c r="E3044" s="3">
        <v>0.34292914136625829</v>
      </c>
      <c r="F3044" s="3">
        <v>0.58247422680412375</v>
      </c>
      <c r="G3044" s="3">
        <v>0.1013745704467354</v>
      </c>
      <c r="H3044" s="3">
        <v>9.7938144329896906E-2</v>
      </c>
      <c r="I3044" s="3">
        <v>0.22164948453608249</v>
      </c>
      <c r="J3044" s="3">
        <v>3.5506200735542753E-2</v>
      </c>
      <c r="K3044" s="3">
        <v>64410.399999999587</v>
      </c>
      <c r="L3044" s="3" t="s">
        <v>14961</v>
      </c>
      <c r="M3044" s="4" t="str">
        <f ca="1">IFERROR(__xludf.DUMMYFUNCTION("REGEXREPLACE(F2216,""\D"", """")"),"#VALUE!")</f>
        <v>#VALUE!</v>
      </c>
    </row>
    <row r="3045" spans="1:13" ht="15.75" customHeight="1">
      <c r="A3045" s="1">
        <v>2215</v>
      </c>
      <c r="B3045" s="3">
        <v>2216</v>
      </c>
      <c r="C3045" s="3" t="s">
        <v>6260</v>
      </c>
      <c r="D3045" s="3">
        <v>0.19271843900752569</v>
      </c>
      <c r="E3045" s="3">
        <v>0.46433967268019782</v>
      </c>
      <c r="F3045" s="3">
        <v>0.54617414248021112</v>
      </c>
      <c r="G3045" s="3">
        <v>7.5197889182058053E-2</v>
      </c>
      <c r="H3045" s="3">
        <v>5.0131926121372031E-2</v>
      </c>
      <c r="I3045" s="3">
        <v>0.1728232189973615</v>
      </c>
      <c r="J3045" s="3">
        <v>2.3152248797354689E-2</v>
      </c>
      <c r="K3045" s="3">
        <v>85302.999999999782</v>
      </c>
      <c r="L3045" s="3" t="s">
        <v>14962</v>
      </c>
      <c r="M3045" s="4" t="str">
        <f ca="1">IFERROR(__xludf.DUMMYFUNCTION("REGEXREPLACE(F2217,""\D"", """")"),"#VALUE!")</f>
        <v>#VALUE!</v>
      </c>
    </row>
    <row r="3046" spans="1:13" ht="15.75" customHeight="1">
      <c r="A3046" s="1">
        <v>2216</v>
      </c>
      <c r="B3046" s="3">
        <v>2217</v>
      </c>
      <c r="C3046" s="3" t="s">
        <v>6263</v>
      </c>
      <c r="D3046" s="3">
        <v>0.22214870168740061</v>
      </c>
      <c r="E3046" s="3">
        <v>0.22889720329557661</v>
      </c>
      <c r="F3046" s="3">
        <v>0.52263374485596703</v>
      </c>
      <c r="G3046" s="3">
        <v>0.1111111111111111</v>
      </c>
      <c r="H3046" s="3">
        <v>0.1193415637860082</v>
      </c>
      <c r="I3046" s="3">
        <v>0.27160493827160492</v>
      </c>
      <c r="J3046" s="3">
        <v>4.8828156691837668E-2</v>
      </c>
      <c r="K3046" s="3">
        <v>27790.59999999998</v>
      </c>
      <c r="L3046" s="3" t="s">
        <v>14963</v>
      </c>
      <c r="M3046" s="4" t="str">
        <f ca="1">IFERROR(__xludf.DUMMYFUNCTION("REGEXREPLACE(F2218,""\D"", """")"),"#VALUE!")</f>
        <v>#VALUE!</v>
      </c>
    </row>
    <row r="3047" spans="1:13" ht="15.75" customHeight="1">
      <c r="A3047" s="1">
        <v>2217</v>
      </c>
      <c r="B3047" s="3">
        <v>2218</v>
      </c>
      <c r="C3047" s="3" t="s">
        <v>6265</v>
      </c>
      <c r="D3047" s="3">
        <v>0.1860154024738237</v>
      </c>
      <c r="E3047" s="3">
        <v>0.2217734881961187</v>
      </c>
      <c r="F3047" s="3">
        <v>0.60441426146010191</v>
      </c>
      <c r="G3047" s="3">
        <v>7.3005093378607805E-2</v>
      </c>
      <c r="H3047" s="3">
        <v>0.15619694397283529</v>
      </c>
      <c r="I3047" s="3">
        <v>0.27334465195246183</v>
      </c>
      <c r="J3047" s="3">
        <v>3.941027670594701E-2</v>
      </c>
      <c r="K3047" s="3">
        <v>65843.999999999578</v>
      </c>
      <c r="L3047" s="3" t="s">
        <v>14964</v>
      </c>
      <c r="M3047" s="4" t="str">
        <f ca="1">IFERROR(__xludf.DUMMYFUNCTION("REGEXREPLACE(F2219,""\D"", """")"),"#VALUE!")</f>
        <v>#VALUE!</v>
      </c>
    </row>
    <row r="3048" spans="1:13" ht="15.75" customHeight="1">
      <c r="A3048" s="1">
        <v>2218</v>
      </c>
      <c r="B3048" s="3">
        <v>2219</v>
      </c>
      <c r="C3048" s="3" t="s">
        <v>6268</v>
      </c>
      <c r="D3048" s="3">
        <v>0.18044764589460879</v>
      </c>
      <c r="E3048" s="3">
        <v>0.823174704623443</v>
      </c>
      <c r="F3048" s="3">
        <v>0.47970479704797048</v>
      </c>
      <c r="G3048" s="3">
        <v>4.4280442804428041E-2</v>
      </c>
      <c r="H3048" s="3">
        <v>4.4280442804428041E-2</v>
      </c>
      <c r="I3048" s="3">
        <v>0.11439114391143911</v>
      </c>
      <c r="J3048" s="3">
        <v>1.385010591397344E-2</v>
      </c>
      <c r="K3048" s="3">
        <v>29264.99999999996</v>
      </c>
      <c r="L3048" s="3" t="s">
        <v>14965</v>
      </c>
      <c r="M3048" s="4" t="str">
        <f ca="1">IFERROR(__xludf.DUMMYFUNCTION("REGEXREPLACE(F2220,""\D"", """")"),"#VALUE!")</f>
        <v>#VALUE!</v>
      </c>
    </row>
    <row r="3049" spans="1:13" ht="15.75" customHeight="1">
      <c r="A3049" s="1">
        <v>2220</v>
      </c>
      <c r="B3049" s="3">
        <v>2221</v>
      </c>
      <c r="C3049" s="3" t="s">
        <v>6273</v>
      </c>
      <c r="D3049" s="3">
        <v>0.31680896785098522</v>
      </c>
      <c r="E3049" s="3">
        <v>0.44999451910351401</v>
      </c>
      <c r="F3049" s="3">
        <v>0.47619047619047622</v>
      </c>
      <c r="G3049" s="3">
        <v>0.15873015873015869</v>
      </c>
      <c r="H3049" s="3">
        <v>4.7619047619047623E-2</v>
      </c>
      <c r="I3049" s="3">
        <v>0.23809523809523811</v>
      </c>
      <c r="J3049" s="3">
        <v>4.4725653095552237E-2</v>
      </c>
      <c r="K3049" s="3">
        <v>7714.7999999999993</v>
      </c>
      <c r="L3049" s="3" t="s">
        <v>14967</v>
      </c>
      <c r="M3049" s="4" t="str">
        <f ca="1">IFERROR(__xludf.DUMMYFUNCTION("REGEXREPLACE(F2222,""\D"", """")"),"#VALUE!")</f>
        <v>#VALUE!</v>
      </c>
    </row>
    <row r="3050" spans="1:13" ht="15.75" customHeight="1">
      <c r="A3050" s="1">
        <v>2221</v>
      </c>
      <c r="B3050" s="3">
        <v>2222</v>
      </c>
      <c r="C3050" s="3" t="s">
        <v>6275</v>
      </c>
      <c r="D3050" s="3">
        <v>0.21692894572042501</v>
      </c>
      <c r="E3050" s="3">
        <v>0.88582127298204771</v>
      </c>
      <c r="F3050" s="3">
        <v>0.47122302158273383</v>
      </c>
      <c r="G3050" s="3">
        <v>4.6762589928057548E-2</v>
      </c>
      <c r="H3050" s="3">
        <v>2.1582733812949641E-2</v>
      </c>
      <c r="I3050" s="3">
        <v>0.1043165467625899</v>
      </c>
      <c r="J3050" s="3">
        <v>1.1997317156610289E-2</v>
      </c>
      <c r="K3050" s="3">
        <v>29739.199999999939</v>
      </c>
      <c r="L3050" s="3" t="s">
        <v>14968</v>
      </c>
      <c r="M3050" s="4" t="str">
        <f ca="1">IFERROR(__xludf.DUMMYFUNCTION("REGEXREPLACE(F2223,""\D"", """")"),"#VALUE!")</f>
        <v>#VALUE!</v>
      </c>
    </row>
    <row r="3051" spans="1:13" ht="15.75" customHeight="1">
      <c r="A3051" s="1">
        <v>2222</v>
      </c>
      <c r="B3051" s="3">
        <v>2223</v>
      </c>
      <c r="C3051" s="3" t="s">
        <v>6277</v>
      </c>
      <c r="D3051" s="3">
        <v>0.18371852993640311</v>
      </c>
      <c r="E3051" s="3">
        <v>0.27397455085028022</v>
      </c>
      <c r="F3051" s="3">
        <v>0.56730769230769229</v>
      </c>
      <c r="G3051" s="3">
        <v>9.6153846153846159E-2</v>
      </c>
      <c r="H3051" s="3">
        <v>0.14423076923076919</v>
      </c>
      <c r="I3051" s="3">
        <v>0.26923076923076922</v>
      </c>
      <c r="J3051" s="3">
        <v>3.8742977938490762E-2</v>
      </c>
      <c r="K3051" s="3">
        <v>11836.300000000019</v>
      </c>
      <c r="L3051" s="3" t="s">
        <v>14969</v>
      </c>
      <c r="M3051" s="4" t="str">
        <f ca="1">IFERROR(__xludf.DUMMYFUNCTION("REGEXREPLACE(F2224,""\D"", """")"),"#VALUE!")</f>
        <v>#VALUE!</v>
      </c>
    </row>
    <row r="3052" spans="1:13" ht="15.75" customHeight="1">
      <c r="A3052" s="1">
        <v>2223</v>
      </c>
      <c r="B3052" s="3">
        <v>2224</v>
      </c>
      <c r="C3052" s="3" t="s">
        <v>6279</v>
      </c>
      <c r="D3052" s="3">
        <v>0.13819893966261759</v>
      </c>
      <c r="E3052" s="3">
        <v>0.13607917856424151</v>
      </c>
      <c r="F3052" s="3">
        <v>0.59116022099447518</v>
      </c>
      <c r="G3052" s="3">
        <v>0.1602209944751381</v>
      </c>
      <c r="H3052" s="3">
        <v>0.138121546961326</v>
      </c>
      <c r="I3052" s="3">
        <v>0.33701657458563539</v>
      </c>
      <c r="J3052" s="3">
        <v>3.9368031689415842E-2</v>
      </c>
      <c r="K3052" s="3">
        <v>20829.000000000011</v>
      </c>
      <c r="L3052" s="3" t="s">
        <v>14970</v>
      </c>
      <c r="M3052" s="4" t="str">
        <f ca="1">IFERROR(__xludf.DUMMYFUNCTION("REGEXREPLACE(F2225,""\D"", """")"),"#VALUE!")</f>
        <v>#VALUE!</v>
      </c>
    </row>
    <row r="3053" spans="1:13" ht="15.75" customHeight="1">
      <c r="A3053" s="1">
        <v>2225</v>
      </c>
      <c r="B3053" s="3">
        <v>2226</v>
      </c>
      <c r="C3053" s="3" t="s">
        <v>6284</v>
      </c>
      <c r="D3053" s="3">
        <v>0.29281810393216928</v>
      </c>
      <c r="E3053" s="3">
        <v>0.32793491056629159</v>
      </c>
      <c r="F3053" s="3">
        <v>0.5714285714285714</v>
      </c>
      <c r="G3053" s="3">
        <v>0.1224489795918367</v>
      </c>
      <c r="H3053" s="3">
        <v>0.1224489795918367</v>
      </c>
      <c r="I3053" s="3">
        <v>0.26530612244897961</v>
      </c>
      <c r="J3053" s="3">
        <v>5.5620650953984288E-2</v>
      </c>
      <c r="K3053" s="3">
        <v>5671.6</v>
      </c>
      <c r="L3053" s="3" t="s">
        <v>14972</v>
      </c>
      <c r="M3053" s="4" t="str">
        <f ca="1">IFERROR(__xludf.DUMMYFUNCTION("REGEXREPLACE(F2227,""\D"", """")"),"#VALUE!")</f>
        <v>#VALUE!</v>
      </c>
    </row>
    <row r="3054" spans="1:13" ht="15.75" customHeight="1">
      <c r="A3054" s="1">
        <v>2226</v>
      </c>
      <c r="B3054" s="3">
        <v>2227</v>
      </c>
      <c r="C3054" s="3" t="s">
        <v>6287</v>
      </c>
      <c r="D3054" s="3">
        <v>0.12326734626992079</v>
      </c>
      <c r="E3054" s="3">
        <v>0.23737715509830509</v>
      </c>
      <c r="F3054" s="3">
        <v>0.48076923076923078</v>
      </c>
      <c r="G3054" s="3">
        <v>0.19230769230769229</v>
      </c>
      <c r="H3054" s="3">
        <v>9.6153846153846159E-2</v>
      </c>
      <c r="I3054" s="3">
        <v>0.30769230769230771</v>
      </c>
      <c r="J3054" s="3">
        <v>2.7353283347555029E-2</v>
      </c>
      <c r="K3054" s="3">
        <v>6160.4999999999973</v>
      </c>
      <c r="L3054" s="3" t="s">
        <v>14973</v>
      </c>
      <c r="M3054" s="4" t="str">
        <f ca="1">IFERROR(__xludf.DUMMYFUNCTION("REGEXREPLACE(F2228,""\D"", """")"),"#VALUE!")</f>
        <v>#VALUE!</v>
      </c>
    </row>
    <row r="3055" spans="1:13" ht="15.75" customHeight="1">
      <c r="A3055" s="1">
        <v>2227</v>
      </c>
      <c r="B3055" s="3">
        <v>2228</v>
      </c>
      <c r="C3055" s="3" t="s">
        <v>6290</v>
      </c>
      <c r="D3055" s="3">
        <v>0.1456386541469441</v>
      </c>
      <c r="E3055" s="3">
        <v>0.1809203667549652</v>
      </c>
      <c r="F3055" s="3">
        <v>0.56666666666666665</v>
      </c>
      <c r="G3055" s="3">
        <v>6.6666666666666666E-2</v>
      </c>
      <c r="H3055" s="3">
        <v>0.18</v>
      </c>
      <c r="I3055" s="3">
        <v>0.29333333333333328</v>
      </c>
      <c r="J3055" s="3">
        <v>3.0024496065982679E-2</v>
      </c>
      <c r="K3055" s="3">
        <v>17087.40000000002</v>
      </c>
      <c r="L3055" s="3" t="s">
        <v>14974</v>
      </c>
      <c r="M3055" s="4" t="str">
        <f ca="1">IFERROR(__xludf.DUMMYFUNCTION("REGEXREPLACE(F2229,""\D"", """")"),"#VALUE!")</f>
        <v>#VALUE!</v>
      </c>
    </row>
    <row r="3056" spans="1:13" ht="15.75" customHeight="1">
      <c r="A3056" s="1">
        <v>2228</v>
      </c>
      <c r="B3056" s="3">
        <v>2229</v>
      </c>
      <c r="C3056" s="3" t="s">
        <v>6292</v>
      </c>
      <c r="D3056" s="3">
        <v>0.26224603899679289</v>
      </c>
      <c r="E3056" s="3">
        <v>0.23241271065355781</v>
      </c>
      <c r="F3056" s="3">
        <v>0.63013698630136983</v>
      </c>
      <c r="G3056" s="3">
        <v>8.2191780821917804E-2</v>
      </c>
      <c r="H3056" s="3">
        <v>0.1095890410958904</v>
      </c>
      <c r="I3056" s="3">
        <v>0.23287671232876711</v>
      </c>
      <c r="J3056" s="3">
        <v>3.9605096508947717E-2</v>
      </c>
      <c r="K3056" s="3">
        <v>7946.3000000000029</v>
      </c>
      <c r="L3056" s="3" t="s">
        <v>14975</v>
      </c>
      <c r="M3056" s="4" t="str">
        <f ca="1">IFERROR(__xludf.DUMMYFUNCTION("REGEXREPLACE(F2230,""\D"", """")"),"#VALUE!")</f>
        <v>#VALUE!</v>
      </c>
    </row>
    <row r="3057" spans="1:13" ht="15.75" customHeight="1">
      <c r="A3057" s="1">
        <v>2230</v>
      </c>
      <c r="B3057" s="3">
        <v>2231</v>
      </c>
      <c r="C3057" s="3" t="s">
        <v>6297</v>
      </c>
      <c r="D3057" s="3">
        <v>0.18353388070146651</v>
      </c>
      <c r="E3057" s="3">
        <v>0.22786674829482889</v>
      </c>
      <c r="F3057" s="3">
        <v>0.63342318059299196</v>
      </c>
      <c r="G3057" s="3">
        <v>0.1132075471698113</v>
      </c>
      <c r="H3057" s="3">
        <v>0.1078167115902965</v>
      </c>
      <c r="I3057" s="3">
        <v>0.2587601078167116</v>
      </c>
      <c r="J3057" s="3">
        <v>3.9277589851364023E-2</v>
      </c>
      <c r="K3057" s="3">
        <v>40438.099999999751</v>
      </c>
      <c r="L3057" s="3" t="s">
        <v>14977</v>
      </c>
      <c r="M3057" s="4" t="str">
        <f ca="1">IFERROR(__xludf.DUMMYFUNCTION("REGEXREPLACE(F2232,""\D"", """")"),"#VALUE!")</f>
        <v>#VALUE!</v>
      </c>
    </row>
    <row r="3058" spans="1:13" ht="15.75" customHeight="1">
      <c r="A3058" s="1">
        <v>2231</v>
      </c>
      <c r="B3058" s="3">
        <v>2232</v>
      </c>
      <c r="C3058" s="3" t="s">
        <v>6300</v>
      </c>
      <c r="D3058" s="3">
        <v>0.21281815620530539</v>
      </c>
      <c r="E3058" s="3">
        <v>0.25735092882131011</v>
      </c>
      <c r="F3058" s="3">
        <v>0.63522012578616349</v>
      </c>
      <c r="G3058" s="3">
        <v>0.12264150943396231</v>
      </c>
      <c r="H3058" s="3">
        <v>7.5471698113207544E-2</v>
      </c>
      <c r="I3058" s="3">
        <v>0.25157232704402521</v>
      </c>
      <c r="J3058" s="3">
        <v>3.9427093687368089E-2</v>
      </c>
      <c r="K3058" s="3">
        <v>35807.099999999838</v>
      </c>
      <c r="L3058" s="3" t="s">
        <v>14978</v>
      </c>
      <c r="M3058" s="4" t="str">
        <f ca="1">IFERROR(__xludf.DUMMYFUNCTION("REGEXREPLACE(F2233,""\D"", """")"),"#VALUE!")</f>
        <v>#VALUE!</v>
      </c>
    </row>
    <row r="3059" spans="1:13" ht="15.75" customHeight="1">
      <c r="A3059" s="1">
        <v>2232</v>
      </c>
      <c r="B3059" s="3">
        <v>2233</v>
      </c>
      <c r="C3059" s="3" t="s">
        <v>6303</v>
      </c>
      <c r="D3059" s="3">
        <v>0.1931228533444328</v>
      </c>
      <c r="E3059" s="3">
        <v>0.1288178143580595</v>
      </c>
      <c r="F3059" s="3">
        <v>0.60144927536231885</v>
      </c>
      <c r="G3059" s="3">
        <v>0.1431159420289855</v>
      </c>
      <c r="H3059" s="3">
        <v>0.13043478260869559</v>
      </c>
      <c r="I3059" s="3">
        <v>0.32065217391304351</v>
      </c>
      <c r="J3059" s="3">
        <v>5.1950229844900823E-2</v>
      </c>
      <c r="K3059" s="3">
        <v>63754.799999999581</v>
      </c>
      <c r="L3059" s="3" t="s">
        <v>14979</v>
      </c>
      <c r="M3059" s="4" t="str">
        <f ca="1">IFERROR(__xludf.DUMMYFUNCTION("REGEXREPLACE(F2234,""\D"", """")"),"#VALUE!")</f>
        <v>#VALUE!</v>
      </c>
    </row>
    <row r="3060" spans="1:13" ht="15.75" customHeight="1">
      <c r="A3060" s="1">
        <v>2233</v>
      </c>
      <c r="B3060" s="3">
        <v>2234</v>
      </c>
      <c r="C3060" s="3" t="s">
        <v>6306</v>
      </c>
      <c r="D3060" s="3">
        <v>0.19345800264871729</v>
      </c>
      <c r="E3060" s="3">
        <v>0.70155146060090001</v>
      </c>
      <c r="F3060" s="3">
        <v>0.45819397993311028</v>
      </c>
      <c r="G3060" s="3">
        <v>6.0200668896321072E-2</v>
      </c>
      <c r="H3060" s="3">
        <v>4.3478260869565223E-2</v>
      </c>
      <c r="I3060" s="3">
        <v>0.13712374581939801</v>
      </c>
      <c r="J3060" s="3">
        <v>1.7926868080860799E-2</v>
      </c>
      <c r="K3060" s="3">
        <v>32686.79999999989</v>
      </c>
      <c r="L3060" s="3" t="s">
        <v>14980</v>
      </c>
      <c r="M3060" s="4" t="str">
        <f ca="1">IFERROR(__xludf.DUMMYFUNCTION("REGEXREPLACE(F2235,""\D"", """")"),"#VALUE!")</f>
        <v>#VALUE!</v>
      </c>
    </row>
    <row r="3061" spans="1:13" ht="15.75" customHeight="1">
      <c r="A3061" s="1">
        <v>2234</v>
      </c>
      <c r="B3061" s="3">
        <v>2235</v>
      </c>
      <c r="C3061" s="3" t="s">
        <v>6308</v>
      </c>
      <c r="D3061" s="3">
        <v>0.17050868737045211</v>
      </c>
      <c r="E3061" s="3">
        <v>0.21659475342939299</v>
      </c>
      <c r="F3061" s="3">
        <v>0.6149068322981367</v>
      </c>
      <c r="G3061" s="3">
        <v>9.627329192546584E-2</v>
      </c>
      <c r="H3061" s="3">
        <v>0.108695652173913</v>
      </c>
      <c r="I3061" s="3">
        <v>0.25776397515527949</v>
      </c>
      <c r="J3061" s="3">
        <v>3.348735243427288E-2</v>
      </c>
      <c r="K3061" s="3">
        <v>35748.699999999822</v>
      </c>
      <c r="L3061" s="3" t="s">
        <v>14981</v>
      </c>
      <c r="M3061" s="4" t="str">
        <f ca="1">IFERROR(__xludf.DUMMYFUNCTION("REGEXREPLACE(F2236,""\D"", """")"),"#VALUE!")</f>
        <v>#VALUE!</v>
      </c>
    </row>
    <row r="3062" spans="1:13" ht="15.75" customHeight="1">
      <c r="A3062" s="1">
        <v>2235</v>
      </c>
      <c r="B3062" s="3">
        <v>2236</v>
      </c>
      <c r="C3062" s="3" t="s">
        <v>6310</v>
      </c>
      <c r="D3062" s="3">
        <v>0.1966289266955798</v>
      </c>
      <c r="E3062" s="3">
        <v>0.17221773708443269</v>
      </c>
      <c r="F3062" s="3">
        <v>0.62666666666666671</v>
      </c>
      <c r="G3062" s="3">
        <v>0.16</v>
      </c>
      <c r="H3062" s="3">
        <v>0.08</v>
      </c>
      <c r="I3062" s="3">
        <v>0.26666666666666672</v>
      </c>
      <c r="J3062" s="3">
        <v>3.777485654668758E-2</v>
      </c>
      <c r="K3062" s="3">
        <v>8383.1000000000095</v>
      </c>
      <c r="L3062" s="3" t="s">
        <v>14982</v>
      </c>
      <c r="M3062" s="4" t="str">
        <f ca="1">IFERROR(__xludf.DUMMYFUNCTION("REGEXREPLACE(F2237,""\D"", """")"),"#VALUE!")</f>
        <v>#VALUE!</v>
      </c>
    </row>
    <row r="3063" spans="1:13" ht="15.75" customHeight="1">
      <c r="A3063" s="1">
        <v>2237</v>
      </c>
      <c r="B3063" s="3">
        <v>2238</v>
      </c>
      <c r="C3063" s="3" t="s">
        <v>6316</v>
      </c>
      <c r="D3063" s="3">
        <v>0.15885503197061551</v>
      </c>
      <c r="E3063" s="3">
        <v>0.18265355481279011</v>
      </c>
      <c r="F3063" s="3">
        <v>0.61604584527220629</v>
      </c>
      <c r="G3063" s="3">
        <v>0.12320916905444131</v>
      </c>
      <c r="H3063" s="3">
        <v>0.1060171919770774</v>
      </c>
      <c r="I3063" s="3">
        <v>0.2693409742120344</v>
      </c>
      <c r="J3063" s="3">
        <v>3.5159983806915963E-2</v>
      </c>
      <c r="K3063" s="3">
        <v>39461.599999999773</v>
      </c>
      <c r="L3063" s="3" t="s">
        <v>14984</v>
      </c>
      <c r="M3063" s="4" t="str">
        <f ca="1">IFERROR(__xludf.DUMMYFUNCTION("REGEXREPLACE(F2239,""\D"", """")"),"#VALUE!")</f>
        <v>#VALUE!</v>
      </c>
    </row>
    <row r="3064" spans="1:13" ht="15.75" customHeight="1">
      <c r="A3064" s="1">
        <v>2238</v>
      </c>
      <c r="B3064" s="3">
        <v>2239</v>
      </c>
      <c r="C3064" s="3" t="s">
        <v>6318</v>
      </c>
      <c r="D3064" s="3">
        <v>0.15322356830208769</v>
      </c>
      <c r="E3064" s="3">
        <v>0.40522197673038551</v>
      </c>
      <c r="F3064" s="3">
        <v>0.54794520547945202</v>
      </c>
      <c r="G3064" s="3">
        <v>0.1164383561643836</v>
      </c>
      <c r="H3064" s="3">
        <v>7.5342465753424653E-2</v>
      </c>
      <c r="I3064" s="3">
        <v>0.21917808219178081</v>
      </c>
      <c r="J3064" s="3">
        <v>2.5958628325251878E-2</v>
      </c>
      <c r="K3064" s="3">
        <v>16614.200000000041</v>
      </c>
      <c r="L3064" s="3" t="s">
        <v>14985</v>
      </c>
      <c r="M3064" s="4" t="str">
        <f ca="1">IFERROR(__xludf.DUMMYFUNCTION("REGEXREPLACE(F2240,""\D"", """")"),"#VALUE!")</f>
        <v>#VALUE!</v>
      </c>
    </row>
    <row r="3065" spans="1:13" ht="15.75" customHeight="1">
      <c r="A3065" s="1">
        <v>2239</v>
      </c>
      <c r="B3065" s="3">
        <v>2240</v>
      </c>
      <c r="C3065" s="3" t="s">
        <v>6320</v>
      </c>
      <c r="D3065" s="3">
        <v>0.11875715719462809</v>
      </c>
      <c r="E3065" s="3">
        <v>0.22557075406406671</v>
      </c>
      <c r="F3065" s="3">
        <v>0.5714285714285714</v>
      </c>
      <c r="G3065" s="3">
        <v>0.14285714285714279</v>
      </c>
      <c r="H3065" s="3">
        <v>9.9378881987577633E-2</v>
      </c>
      <c r="I3065" s="3">
        <v>0.2608695652173913</v>
      </c>
      <c r="J3065" s="3">
        <v>2.644956813110717E-2</v>
      </c>
      <c r="K3065" s="3">
        <v>18503.80000000001</v>
      </c>
      <c r="L3065" s="3" t="s">
        <v>14986</v>
      </c>
      <c r="M3065" s="4" t="str">
        <f ca="1">IFERROR(__xludf.DUMMYFUNCTION("REGEXREPLACE(F2241,""\D"", """")"),"#VALUE!")</f>
        <v>#VALUE!</v>
      </c>
    </row>
    <row r="3066" spans="1:13" ht="15.75" customHeight="1">
      <c r="A3066" s="1">
        <v>2241</v>
      </c>
      <c r="B3066" s="3">
        <v>2242</v>
      </c>
      <c r="C3066" s="3" t="s">
        <v>6326</v>
      </c>
      <c r="D3066" s="3">
        <v>0.15600180925552859</v>
      </c>
      <c r="E3066" s="3">
        <v>0.27795612243715478</v>
      </c>
      <c r="F3066" s="3">
        <v>0.6149068322981367</v>
      </c>
      <c r="G3066" s="3">
        <v>8.6956521739130432E-2</v>
      </c>
      <c r="H3066" s="3">
        <v>0.10559006211180121</v>
      </c>
      <c r="I3066" s="3">
        <v>0.2360248447204969</v>
      </c>
      <c r="J3066" s="3">
        <v>2.7256398711265371E-2</v>
      </c>
      <c r="K3066" s="3">
        <v>17564.000000000018</v>
      </c>
      <c r="L3066" s="3" t="s">
        <v>14988</v>
      </c>
      <c r="M3066" s="4" t="str">
        <f ca="1">IFERROR(__xludf.DUMMYFUNCTION("REGEXREPLACE(F2243,""\D"", """")"),"#VALUE!")</f>
        <v>#VALUE!</v>
      </c>
    </row>
    <row r="3067" spans="1:13" ht="15.75" customHeight="1">
      <c r="A3067" s="1">
        <v>2245</v>
      </c>
      <c r="B3067" s="3">
        <v>2246</v>
      </c>
      <c r="C3067" s="3" t="s">
        <v>6340</v>
      </c>
      <c r="D3067" s="3">
        <v>0.15622093170368809</v>
      </c>
      <c r="E3067" s="3">
        <v>0.28442593056371762</v>
      </c>
      <c r="F3067" s="3">
        <v>0.54589371980676327</v>
      </c>
      <c r="G3067" s="3">
        <v>0.13526570048309181</v>
      </c>
      <c r="H3067" s="3">
        <v>0.1207729468599034</v>
      </c>
      <c r="I3067" s="3">
        <v>0.27053140096618361</v>
      </c>
      <c r="J3067" s="3">
        <v>3.808564930094395E-2</v>
      </c>
      <c r="K3067" s="3">
        <v>24280.80000000001</v>
      </c>
      <c r="L3067" s="3" t="s">
        <v>14992</v>
      </c>
      <c r="M3067" s="4" t="str">
        <f ca="1">IFERROR(__xludf.DUMMYFUNCTION("REGEXREPLACE(F2247,""\D"", """")"),"#VALUE!")</f>
        <v>#VALUE!</v>
      </c>
    </row>
    <row r="3068" spans="1:13" ht="15.75" customHeight="1">
      <c r="A3068" s="1">
        <v>2247</v>
      </c>
      <c r="B3068" s="3">
        <v>2248</v>
      </c>
      <c r="C3068" s="3" t="s">
        <v>6345</v>
      </c>
      <c r="D3068" s="3">
        <v>0.12828320796399029</v>
      </c>
      <c r="E3068" s="3">
        <v>0.21097253924085899</v>
      </c>
      <c r="F3068" s="3">
        <v>0.66355140186915884</v>
      </c>
      <c r="G3068" s="3">
        <v>0.1214953271028037</v>
      </c>
      <c r="H3068" s="3">
        <v>0.14018691588785051</v>
      </c>
      <c r="I3068" s="3">
        <v>0.28037383177570091</v>
      </c>
      <c r="J3068" s="3">
        <v>3.051246991545855E-2</v>
      </c>
      <c r="K3068" s="3">
        <v>11464.90000000002</v>
      </c>
      <c r="L3068" s="3" t="s">
        <v>14994</v>
      </c>
      <c r="M3068" s="4" t="str">
        <f ca="1">IFERROR(__xludf.DUMMYFUNCTION("REGEXREPLACE(F2249,""\D"", """")"),"#VALUE!")</f>
        <v>#VALUE!</v>
      </c>
    </row>
    <row r="3069" spans="1:13" ht="15.75" customHeight="1">
      <c r="A3069" s="1">
        <v>2249</v>
      </c>
      <c r="B3069" s="3">
        <v>2250</v>
      </c>
      <c r="C3069" s="3" t="s">
        <v>6351</v>
      </c>
      <c r="D3069" s="3">
        <v>0.1573627751507902</v>
      </c>
      <c r="E3069" s="3">
        <v>0.26392982739135179</v>
      </c>
      <c r="F3069" s="3">
        <v>0.59090909090909094</v>
      </c>
      <c r="G3069" s="3">
        <v>9.5041322314049589E-2</v>
      </c>
      <c r="H3069" s="3">
        <v>0.1033057851239669</v>
      </c>
      <c r="I3069" s="3">
        <v>0.2479338842975207</v>
      </c>
      <c r="J3069" s="3">
        <v>2.9433131877085631E-2</v>
      </c>
      <c r="K3069" s="3">
        <v>26841.499999999982</v>
      </c>
      <c r="L3069" s="3" t="s">
        <v>14996</v>
      </c>
      <c r="M3069" s="4" t="str">
        <f ca="1">IFERROR(__xludf.DUMMYFUNCTION("REGEXREPLACE(F2251,""\D"", """")"),"#VALUE!")</f>
        <v>#VALUE!</v>
      </c>
    </row>
    <row r="3070" spans="1:13" ht="15.75" customHeight="1">
      <c r="A3070" s="1">
        <v>2250</v>
      </c>
      <c r="B3070" s="3">
        <v>2251</v>
      </c>
      <c r="C3070" s="3" t="s">
        <v>6353</v>
      </c>
      <c r="D3070" s="3">
        <v>0.14096600139123699</v>
      </c>
      <c r="E3070" s="3">
        <v>0.22068094716291811</v>
      </c>
      <c r="F3070" s="3">
        <v>0.62551440329218111</v>
      </c>
      <c r="G3070" s="3">
        <v>0.12757201646090541</v>
      </c>
      <c r="H3070" s="3">
        <v>0.1193415637860082</v>
      </c>
      <c r="I3070" s="3">
        <v>0.27572016460905352</v>
      </c>
      <c r="J3070" s="3">
        <v>3.3348464409108491E-2</v>
      </c>
      <c r="K3070" s="3">
        <v>26876.09999999998</v>
      </c>
      <c r="L3070" s="3" t="s">
        <v>14997</v>
      </c>
      <c r="M3070" s="4" t="str">
        <f ca="1">IFERROR(__xludf.DUMMYFUNCTION("REGEXREPLACE(F2252,""\D"", """")"),"#VALUE!")</f>
        <v>#VALUE!</v>
      </c>
    </row>
    <row r="3071" spans="1:13" ht="15.75" customHeight="1">
      <c r="A3071" s="1">
        <v>2251</v>
      </c>
      <c r="B3071" s="3">
        <v>2252</v>
      </c>
      <c r="C3071" s="3" t="s">
        <v>6355</v>
      </c>
      <c r="D3071" s="3">
        <v>0.15832576019467839</v>
      </c>
      <c r="E3071" s="3">
        <v>0.56110905990499693</v>
      </c>
      <c r="F3071" s="3">
        <v>0.51260504201680668</v>
      </c>
      <c r="G3071" s="3">
        <v>7.1428571428571425E-2</v>
      </c>
      <c r="H3071" s="3">
        <v>5.0420168067226892E-2</v>
      </c>
      <c r="I3071" s="3">
        <v>0.1638655462184874</v>
      </c>
      <c r="J3071" s="3">
        <v>1.7119464886696901E-2</v>
      </c>
      <c r="K3071" s="3">
        <v>26255.900000000009</v>
      </c>
      <c r="L3071" s="3" t="s">
        <v>14998</v>
      </c>
      <c r="M3071" s="4" t="str">
        <f ca="1">IFERROR(__xludf.DUMMYFUNCTION("REGEXREPLACE(F2253,""\D"", """")"),"#VALUE!")</f>
        <v>#VALUE!</v>
      </c>
    </row>
    <row r="3072" spans="1:13" ht="15.75" customHeight="1">
      <c r="A3072" s="1">
        <v>2252</v>
      </c>
      <c r="B3072" s="3">
        <v>2253</v>
      </c>
      <c r="C3072" s="3" t="s">
        <v>6357</v>
      </c>
      <c r="D3072" s="3">
        <v>0.1464357256393308</v>
      </c>
      <c r="E3072" s="3">
        <v>0.61414182668747019</v>
      </c>
      <c r="F3072" s="3">
        <v>0.48648648648648651</v>
      </c>
      <c r="G3072" s="3">
        <v>6.7567567567567571E-2</v>
      </c>
      <c r="H3072" s="3">
        <v>4.954954954954955E-2</v>
      </c>
      <c r="I3072" s="3">
        <v>0.15765765765765771</v>
      </c>
      <c r="J3072" s="3">
        <v>1.502222421909713E-2</v>
      </c>
      <c r="K3072" s="3">
        <v>24754</v>
      </c>
      <c r="L3072" s="3" t="s">
        <v>14999</v>
      </c>
      <c r="M3072" s="4" t="str">
        <f ca="1">IFERROR(__xludf.DUMMYFUNCTION("REGEXREPLACE(F2254,""\D"", """")"),"#VALUE!")</f>
        <v>#VALUE!</v>
      </c>
    </row>
    <row r="3073" spans="1:13" ht="15.75" customHeight="1">
      <c r="A3073" s="1">
        <v>2254</v>
      </c>
      <c r="B3073" s="3">
        <v>2255</v>
      </c>
      <c r="C3073" s="3" t="s">
        <v>6362</v>
      </c>
      <c r="D3073" s="3">
        <v>0.2267480476459463</v>
      </c>
      <c r="E3073" s="3">
        <v>0.14050089785681019</v>
      </c>
      <c r="F3073" s="3">
        <v>0.62127659574468086</v>
      </c>
      <c r="G3073" s="3">
        <v>0.1148936170212766</v>
      </c>
      <c r="H3073" s="3">
        <v>0.14893617021276601</v>
      </c>
      <c r="I3073" s="3">
        <v>0.30638297872340431</v>
      </c>
      <c r="J3073" s="3">
        <v>5.69721414196264E-2</v>
      </c>
      <c r="K3073" s="3">
        <v>26844.499999999989</v>
      </c>
      <c r="L3073" s="3" t="s">
        <v>15001</v>
      </c>
      <c r="M3073" s="4" t="str">
        <f ca="1">IFERROR(__xludf.DUMMYFUNCTION("REGEXREPLACE(F2256,""\D"", """")"),"#VALUE!")</f>
        <v>#VALUE!</v>
      </c>
    </row>
    <row r="3074" spans="1:13" ht="15.75" customHeight="1">
      <c r="A3074" s="1">
        <v>2255</v>
      </c>
      <c r="B3074" s="3">
        <v>2256</v>
      </c>
      <c r="C3074" s="3" t="s">
        <v>6364</v>
      </c>
      <c r="D3074" s="3">
        <v>0.2182732520820001</v>
      </c>
      <c r="E3074" s="3">
        <v>0.26768563219554548</v>
      </c>
      <c r="F3074" s="3">
        <v>0.64444444444444449</v>
      </c>
      <c r="G3074" s="3">
        <v>8.8888888888888892E-2</v>
      </c>
      <c r="H3074" s="3">
        <v>6.6666666666666666E-2</v>
      </c>
      <c r="I3074" s="3">
        <v>0.24444444444444441</v>
      </c>
      <c r="J3074" s="3">
        <v>1.9336980501324291E-2</v>
      </c>
      <c r="K3074" s="3">
        <v>4793.6000000000004</v>
      </c>
      <c r="L3074" s="3" t="s">
        <v>15002</v>
      </c>
      <c r="M3074" s="4" t="str">
        <f ca="1">IFERROR(__xludf.DUMMYFUNCTION("REGEXREPLACE(F2257,""\D"", """")"),"#VALUE!")</f>
        <v>#VALUE!</v>
      </c>
    </row>
    <row r="3075" spans="1:13" ht="15.75" customHeight="1">
      <c r="A3075" s="1">
        <v>2256</v>
      </c>
      <c r="B3075" s="3">
        <v>2257</v>
      </c>
      <c r="C3075" s="3" t="s">
        <v>6366</v>
      </c>
      <c r="D3075" s="3">
        <v>0.1942661416976133</v>
      </c>
      <c r="E3075" s="3">
        <v>0.49863145171089912</v>
      </c>
      <c r="F3075" s="3">
        <v>0.50318471337579618</v>
      </c>
      <c r="G3075" s="3">
        <v>9.5541401273885357E-2</v>
      </c>
      <c r="H3075" s="3">
        <v>4.4585987261146487E-2</v>
      </c>
      <c r="I3075" s="3">
        <v>0.1847133757961783</v>
      </c>
      <c r="J3075" s="3">
        <v>2.2537022071231011E-2</v>
      </c>
      <c r="K3075" s="3">
        <v>17986.600000000031</v>
      </c>
      <c r="L3075" s="3" t="s">
        <v>15003</v>
      </c>
      <c r="M3075" s="4" t="str">
        <f ca="1">IFERROR(__xludf.DUMMYFUNCTION("REGEXREPLACE(F2258,""\D"", """")"),"#VALUE!")</f>
        <v>#VALUE!</v>
      </c>
    </row>
    <row r="3076" spans="1:13" ht="15.75" customHeight="1">
      <c r="A3076" s="1">
        <v>2257</v>
      </c>
      <c r="B3076" s="3">
        <v>2258</v>
      </c>
      <c r="C3076" s="3" t="s">
        <v>6368</v>
      </c>
      <c r="D3076" s="3">
        <v>0.19266361975258869</v>
      </c>
      <c r="E3076" s="3">
        <v>0.60111189770023254</v>
      </c>
      <c r="F3076" s="3">
        <v>0.50177935943060503</v>
      </c>
      <c r="G3076" s="3">
        <v>7.1174377224199295E-2</v>
      </c>
      <c r="H3076" s="3">
        <v>5.3380782918149468E-2</v>
      </c>
      <c r="I3076" s="3">
        <v>0.16725978647686829</v>
      </c>
      <c r="J3076" s="3">
        <v>2.179494873565881E-2</v>
      </c>
      <c r="K3076" s="3">
        <v>30652.199999999921</v>
      </c>
      <c r="L3076" s="3" t="s">
        <v>15004</v>
      </c>
      <c r="M3076" s="4" t="str">
        <f ca="1">IFERROR(__xludf.DUMMYFUNCTION("REGEXREPLACE(F2259,""\D"", """")"),"#VALUE!")</f>
        <v>#VALUE!</v>
      </c>
    </row>
    <row r="3077" spans="1:13" ht="15.75" customHeight="1">
      <c r="A3077" s="1">
        <v>2258</v>
      </c>
      <c r="B3077" s="3">
        <v>2259</v>
      </c>
      <c r="C3077" s="3" t="s">
        <v>6370</v>
      </c>
      <c r="D3077" s="3">
        <v>0.23052327532328681</v>
      </c>
      <c r="E3077" s="3">
        <v>0.39431777652329358</v>
      </c>
      <c r="F3077" s="3">
        <v>0.47003154574132489</v>
      </c>
      <c r="G3077" s="3">
        <v>6.3091482649842268E-2</v>
      </c>
      <c r="H3077" s="3">
        <v>5.6782334384858052E-2</v>
      </c>
      <c r="I3077" s="3">
        <v>0.1892744479495268</v>
      </c>
      <c r="J3077" s="3">
        <v>2.5398051569304931E-2</v>
      </c>
      <c r="K3077" s="3">
        <v>35654.79999999985</v>
      </c>
      <c r="L3077" s="3" t="s">
        <v>15005</v>
      </c>
      <c r="M3077" s="4" t="str">
        <f ca="1">IFERROR(__xludf.DUMMYFUNCTION("REGEXREPLACE(F2260,""\D"", """")"),"#VALUE!")</f>
        <v>#VALUE!</v>
      </c>
    </row>
    <row r="3078" spans="1:13" ht="15.75" customHeight="1">
      <c r="A3078" s="1">
        <v>2259</v>
      </c>
      <c r="B3078" s="3">
        <v>2260</v>
      </c>
      <c r="C3078" s="3" t="s">
        <v>6373</v>
      </c>
      <c r="D3078" s="3">
        <v>0.16749771481364709</v>
      </c>
      <c r="E3078" s="3">
        <v>0.16666303665730631</v>
      </c>
      <c r="F3078" s="3">
        <v>0.61702127659574468</v>
      </c>
      <c r="G3078" s="3">
        <v>0.21276595744680851</v>
      </c>
      <c r="H3078" s="3">
        <v>8.5106382978723402E-2</v>
      </c>
      <c r="I3078" s="3">
        <v>0.31914893617021278</v>
      </c>
      <c r="J3078" s="3">
        <v>3.5770211646250487E-2</v>
      </c>
      <c r="K3078" s="3">
        <v>5396.1999999999989</v>
      </c>
      <c r="L3078" s="3" t="s">
        <v>15006</v>
      </c>
      <c r="M3078" s="4" t="str">
        <f ca="1">IFERROR(__xludf.DUMMYFUNCTION("REGEXREPLACE(F2261,""\D"", """")"),"#VALUE!")</f>
        <v>#VALUE!</v>
      </c>
    </row>
    <row r="3079" spans="1:13" ht="15.75" customHeight="1">
      <c r="A3079" s="1">
        <v>2260</v>
      </c>
      <c r="B3079" s="3">
        <v>2261</v>
      </c>
      <c r="C3079" s="3" t="s">
        <v>6375</v>
      </c>
      <c r="D3079" s="3">
        <v>0.2132030767275698</v>
      </c>
      <c r="E3079" s="3">
        <v>0.31121172522091989</v>
      </c>
      <c r="F3079" s="3">
        <v>0.55696202531645567</v>
      </c>
      <c r="G3079" s="3">
        <v>4.4303797468354431E-2</v>
      </c>
      <c r="H3079" s="3">
        <v>0.14556962025316461</v>
      </c>
      <c r="I3079" s="3">
        <v>0.22151898734177211</v>
      </c>
      <c r="J3079" s="3">
        <v>3.2865107707835517E-2</v>
      </c>
      <c r="K3079" s="3">
        <v>17512.200000000019</v>
      </c>
      <c r="L3079" s="3" t="s">
        <v>15007</v>
      </c>
      <c r="M3079" s="4" t="str">
        <f ca="1">IFERROR(__xludf.DUMMYFUNCTION("REGEXREPLACE(F2262,""\D"", """")"),"#VALUE!")</f>
        <v>#VALUE!</v>
      </c>
    </row>
    <row r="3080" spans="1:13" ht="15.75" customHeight="1">
      <c r="A3080" s="1">
        <v>2261</v>
      </c>
      <c r="B3080" s="3">
        <v>2262</v>
      </c>
      <c r="C3080" s="3" t="s">
        <v>6378</v>
      </c>
      <c r="D3080" s="3">
        <v>0.17729366731488611</v>
      </c>
      <c r="E3080" s="3">
        <v>0.23204636259798361</v>
      </c>
      <c r="F3080" s="3">
        <v>0.61250000000000004</v>
      </c>
      <c r="G3080" s="3">
        <v>9.583333333333334E-2</v>
      </c>
      <c r="H3080" s="3">
        <v>0.12083333333333331</v>
      </c>
      <c r="I3080" s="3">
        <v>0.26666666666666672</v>
      </c>
      <c r="J3080" s="3">
        <v>3.6254485348757783E-2</v>
      </c>
      <c r="K3080" s="3">
        <v>27134.6</v>
      </c>
      <c r="L3080" s="3" t="s">
        <v>15008</v>
      </c>
      <c r="M3080" s="4" t="str">
        <f ca="1">IFERROR(__xludf.DUMMYFUNCTION("REGEXREPLACE(F2263,""\D"", """")"),"#VALUE!")</f>
        <v>#VALUE!</v>
      </c>
    </row>
    <row r="3081" spans="1:13" ht="15.75" customHeight="1">
      <c r="A3081" s="1">
        <v>2262</v>
      </c>
      <c r="B3081" s="3">
        <v>2263</v>
      </c>
      <c r="C3081" s="3" t="s">
        <v>6381</v>
      </c>
      <c r="D3081" s="3">
        <v>9.0857918003840757E-2</v>
      </c>
      <c r="E3081" s="3">
        <v>0.60895119101333028</v>
      </c>
      <c r="F3081" s="3">
        <v>0.53191489361702127</v>
      </c>
      <c r="G3081" s="3">
        <v>8.5106382978723402E-2</v>
      </c>
      <c r="H3081" s="3">
        <v>8.5106382978723402E-2</v>
      </c>
      <c r="I3081" s="3">
        <v>0.19148936170212769</v>
      </c>
      <c r="J3081" s="3">
        <v>9.638071995953134E-3</v>
      </c>
      <c r="K3081" s="3">
        <v>5649.3999999999987</v>
      </c>
      <c r="L3081" s="3" t="s">
        <v>15009</v>
      </c>
      <c r="M3081" s="4" t="str">
        <f ca="1">IFERROR(__xludf.DUMMYFUNCTION("REGEXREPLACE(F2264,""\D"", """")"),"#VALUE!")</f>
        <v>#VALUE!</v>
      </c>
    </row>
    <row r="3082" spans="1:13" ht="15.75" customHeight="1">
      <c r="A3082" s="1">
        <v>2263</v>
      </c>
      <c r="B3082" s="3">
        <v>2264</v>
      </c>
      <c r="C3082" s="3" t="s">
        <v>6383</v>
      </c>
      <c r="D3082" s="3">
        <v>9.2363144651199103E-2</v>
      </c>
      <c r="E3082" s="3">
        <v>0.12989540577619829</v>
      </c>
      <c r="F3082" s="3">
        <v>0.6404494382022472</v>
      </c>
      <c r="G3082" s="3">
        <v>0.1235955056179775</v>
      </c>
      <c r="H3082" s="3">
        <v>0.1685393258426966</v>
      </c>
      <c r="I3082" s="3">
        <v>0.33707865168539319</v>
      </c>
      <c r="J3082" s="3">
        <v>2.4155181613918209E-2</v>
      </c>
      <c r="K3082" s="3">
        <v>10037.10000000002</v>
      </c>
      <c r="L3082" s="3" t="s">
        <v>15010</v>
      </c>
      <c r="M3082" s="4" t="str">
        <f ca="1">IFERROR(__xludf.DUMMYFUNCTION("REGEXREPLACE(F2265,""\D"", """")"),"#VALUE!")</f>
        <v>#VALUE!</v>
      </c>
    </row>
    <row r="3083" spans="1:13" ht="15.75" customHeight="1">
      <c r="A3083" s="1">
        <v>2264</v>
      </c>
      <c r="B3083" s="3">
        <v>2265</v>
      </c>
      <c r="C3083" s="3" t="s">
        <v>6385</v>
      </c>
      <c r="D3083" s="3">
        <v>0.26703056033699191</v>
      </c>
      <c r="E3083" s="3">
        <v>0.48090931471643311</v>
      </c>
      <c r="F3083" s="3">
        <v>0.47407407407407409</v>
      </c>
      <c r="G3083" s="3">
        <v>9.6296296296296297E-2</v>
      </c>
      <c r="H3083" s="3">
        <v>4.4444444444444453E-2</v>
      </c>
      <c r="I3083" s="3">
        <v>0.17037037037037039</v>
      </c>
      <c r="J3083" s="3">
        <v>3.0235124209584501E-2</v>
      </c>
      <c r="K3083" s="3">
        <v>15114.200000000041</v>
      </c>
      <c r="L3083" s="3" t="s">
        <v>15011</v>
      </c>
      <c r="M3083" s="4" t="str">
        <f ca="1">IFERROR(__xludf.DUMMYFUNCTION("REGEXREPLACE(F2266,""\D"", """")"),"#VALUE!")</f>
        <v>#VALUE!</v>
      </c>
    </row>
    <row r="3084" spans="1:13" ht="15.75" customHeight="1">
      <c r="A3084" s="1">
        <v>2265</v>
      </c>
      <c r="B3084" s="3">
        <v>2266</v>
      </c>
      <c r="C3084" s="3" t="s">
        <v>6387</v>
      </c>
      <c r="D3084" s="3">
        <v>0.24941040754059651</v>
      </c>
      <c r="E3084" s="3">
        <v>0.16546658644437409</v>
      </c>
      <c r="F3084" s="3">
        <v>0.63953488372093026</v>
      </c>
      <c r="G3084" s="3">
        <v>0.1162790697674419</v>
      </c>
      <c r="H3084" s="3">
        <v>0.1162790697674419</v>
      </c>
      <c r="I3084" s="3">
        <v>0.27906976744186052</v>
      </c>
      <c r="J3084" s="3">
        <v>5.0353548871565533E-2</v>
      </c>
      <c r="K3084" s="3">
        <v>9852.8000000000138</v>
      </c>
      <c r="L3084" s="3" t="s">
        <v>15012</v>
      </c>
      <c r="M3084" s="4" t="str">
        <f ca="1">IFERROR(__xludf.DUMMYFUNCTION("REGEXREPLACE(F2267,""\D"", """")"),"#VALUE!")</f>
        <v>#VALUE!</v>
      </c>
    </row>
    <row r="3085" spans="1:13" ht="15.75" customHeight="1">
      <c r="A3085" s="1">
        <v>2267</v>
      </c>
      <c r="B3085" s="3">
        <v>2268</v>
      </c>
      <c r="C3085" s="3" t="s">
        <v>6392</v>
      </c>
      <c r="D3085" s="3">
        <v>0.16646778840611159</v>
      </c>
      <c r="E3085" s="3">
        <v>0.39225802714263291</v>
      </c>
      <c r="F3085" s="3">
        <v>0.58064516129032262</v>
      </c>
      <c r="G3085" s="3">
        <v>0.1129032258064516</v>
      </c>
      <c r="H3085" s="3">
        <v>6.4516129032258063E-2</v>
      </c>
      <c r="I3085" s="3">
        <v>0.19354838709677419</v>
      </c>
      <c r="J3085" s="3">
        <v>2.0847019720506739E-2</v>
      </c>
      <c r="K3085" s="3">
        <v>6997.5</v>
      </c>
      <c r="L3085" s="3" t="s">
        <v>15014</v>
      </c>
      <c r="M3085" s="4" t="str">
        <f ca="1">IFERROR(__xludf.DUMMYFUNCTION("REGEXREPLACE(F2269,""\D"", """")"),"#VALUE!")</f>
        <v>#VALUE!</v>
      </c>
    </row>
    <row r="3086" spans="1:13" ht="15.75" customHeight="1">
      <c r="A3086" s="1">
        <v>2268</v>
      </c>
      <c r="B3086" s="3">
        <v>2269</v>
      </c>
      <c r="C3086" s="3" t="s">
        <v>6394</v>
      </c>
      <c r="D3086" s="3">
        <v>0.20454805868529741</v>
      </c>
      <c r="E3086" s="3">
        <v>0.1366899821089135</v>
      </c>
      <c r="F3086" s="3">
        <v>0.59440559440559437</v>
      </c>
      <c r="G3086" s="3">
        <v>9.0909090909090912E-2</v>
      </c>
      <c r="H3086" s="3">
        <v>0.13286713286713289</v>
      </c>
      <c r="I3086" s="3">
        <v>0.30069930069930068</v>
      </c>
      <c r="J3086" s="3">
        <v>4.1293234408339027E-2</v>
      </c>
      <c r="K3086" s="3">
        <v>15897.800000000019</v>
      </c>
      <c r="L3086" s="3" t="s">
        <v>15015</v>
      </c>
      <c r="M3086" s="4" t="str">
        <f ca="1">IFERROR(__xludf.DUMMYFUNCTION("REGEXREPLACE(F2270,""\D"", """")"),"#VALUE!")</f>
        <v>#VALUE!</v>
      </c>
    </row>
    <row r="3087" spans="1:13" ht="15.75" customHeight="1">
      <c r="A3087" s="1">
        <v>2270</v>
      </c>
      <c r="B3087" s="3">
        <v>2271</v>
      </c>
      <c r="C3087" s="3" t="s">
        <v>6399</v>
      </c>
      <c r="D3087" s="3">
        <v>0.18585636549736401</v>
      </c>
      <c r="E3087" s="3">
        <v>0.59715208982924506</v>
      </c>
      <c r="F3087" s="3">
        <v>0.55693069306930698</v>
      </c>
      <c r="G3087" s="3">
        <v>5.9405940594059403E-2</v>
      </c>
      <c r="H3087" s="3">
        <v>5.1980198019801978E-2</v>
      </c>
      <c r="I3087" s="3">
        <v>0.15346534653465349</v>
      </c>
      <c r="J3087" s="3">
        <v>1.9265202219963661E-2</v>
      </c>
      <c r="K3087" s="3">
        <v>42200.599999999693</v>
      </c>
      <c r="L3087" s="3" t="s">
        <v>15017</v>
      </c>
      <c r="M3087" s="4" t="str">
        <f ca="1">IFERROR(__xludf.DUMMYFUNCTION("REGEXREPLACE(F2272,""\D"", """")"),"#VALUE!")</f>
        <v>#VALUE!</v>
      </c>
    </row>
    <row r="3088" spans="1:13" ht="15.75" customHeight="1">
      <c r="A3088" s="1">
        <v>2271</v>
      </c>
      <c r="B3088" s="3">
        <v>2272</v>
      </c>
      <c r="C3088" s="3" t="s">
        <v>6402</v>
      </c>
      <c r="D3088" s="3">
        <v>0.19630997648092191</v>
      </c>
      <c r="E3088" s="3">
        <v>0.18559480768311759</v>
      </c>
      <c r="F3088" s="3">
        <v>0.57407407407407407</v>
      </c>
      <c r="G3088" s="3">
        <v>9.2592592592592587E-2</v>
      </c>
      <c r="H3088" s="3">
        <v>0.13703703703703701</v>
      </c>
      <c r="I3088" s="3">
        <v>0.25925925925925919</v>
      </c>
      <c r="J3088" s="3">
        <v>4.2447385267197407E-2</v>
      </c>
      <c r="K3088" s="3">
        <v>29802.599999999929</v>
      </c>
      <c r="L3088" s="3" t="s">
        <v>15018</v>
      </c>
      <c r="M3088" s="4" t="str">
        <f ca="1">IFERROR(__xludf.DUMMYFUNCTION("REGEXREPLACE(F2273,""\D"", """")"),"#VALUE!")</f>
        <v>#VALUE!</v>
      </c>
    </row>
    <row r="3089" spans="1:13" ht="15.75" customHeight="1">
      <c r="A3089" s="1">
        <v>2272</v>
      </c>
      <c r="B3089" s="3">
        <v>2273</v>
      </c>
      <c r="C3089" s="3" t="s">
        <v>6405</v>
      </c>
      <c r="D3089" s="3">
        <v>0.18407477247182699</v>
      </c>
      <c r="E3089" s="3">
        <v>0.63000804011195644</v>
      </c>
      <c r="F3089" s="3">
        <v>0.51463414634146343</v>
      </c>
      <c r="G3089" s="3">
        <v>6.3414634146341464E-2</v>
      </c>
      <c r="H3089" s="3">
        <v>4.6341463414634153E-2</v>
      </c>
      <c r="I3089" s="3">
        <v>0.14390243902439021</v>
      </c>
      <c r="J3089" s="3">
        <v>1.8711179864839181E-2</v>
      </c>
      <c r="K3089" s="3">
        <v>43983.299999999646</v>
      </c>
      <c r="L3089" s="3" t="s">
        <v>15019</v>
      </c>
      <c r="M3089" s="4" t="str">
        <f ca="1">IFERROR(__xludf.DUMMYFUNCTION("REGEXREPLACE(F2274,""\D"", """")"),"#VALUE!")</f>
        <v>#VALUE!</v>
      </c>
    </row>
    <row r="3090" spans="1:13" ht="15.75" customHeight="1">
      <c r="A3090" s="1">
        <v>2273</v>
      </c>
      <c r="B3090" s="3">
        <v>2274</v>
      </c>
      <c r="C3090" s="3" t="s">
        <v>6407</v>
      </c>
      <c r="D3090" s="3">
        <v>0.20204426460690911</v>
      </c>
      <c r="E3090" s="3">
        <v>0.56618976050696201</v>
      </c>
      <c r="F3090" s="3">
        <v>0.53719008264462809</v>
      </c>
      <c r="G3090" s="3">
        <v>8.6776859504132234E-2</v>
      </c>
      <c r="H3090" s="3">
        <v>4.5454545454545463E-2</v>
      </c>
      <c r="I3090" s="3">
        <v>0.1776859504132231</v>
      </c>
      <c r="J3090" s="3">
        <v>2.3537612390062891E-2</v>
      </c>
      <c r="K3090" s="3">
        <v>27222.39999999998</v>
      </c>
      <c r="L3090" s="3" t="s">
        <v>15020</v>
      </c>
      <c r="M3090" s="4" t="str">
        <f ca="1">IFERROR(__xludf.DUMMYFUNCTION("REGEXREPLACE(F2275,""\D"", """")"),"#VALUE!")</f>
        <v>#VALUE!</v>
      </c>
    </row>
    <row r="3091" spans="1:13" ht="15.75" customHeight="1">
      <c r="A3091" s="1">
        <v>2274</v>
      </c>
      <c r="B3091" s="3">
        <v>2275</v>
      </c>
      <c r="C3091" s="3" t="s">
        <v>6409</v>
      </c>
      <c r="D3091" s="3">
        <v>0.20168822065793249</v>
      </c>
      <c r="E3091" s="3">
        <v>0.48686917688315218</v>
      </c>
      <c r="F3091" s="3">
        <v>0.5</v>
      </c>
      <c r="G3091" s="3">
        <v>6.9306930693069313E-2</v>
      </c>
      <c r="H3091" s="3">
        <v>5.9405940594059403E-2</v>
      </c>
      <c r="I3091" s="3">
        <v>0.18316831683168319</v>
      </c>
      <c r="J3091" s="3">
        <v>2.2890681510035399E-2</v>
      </c>
      <c r="K3091" s="3">
        <v>22686.400000000009</v>
      </c>
      <c r="L3091" s="3" t="s">
        <v>15021</v>
      </c>
      <c r="M3091" s="4" t="str">
        <f ca="1">IFERROR(__xludf.DUMMYFUNCTION("REGEXREPLACE(F2276,""\D"", """")"),"#VALUE!")</f>
        <v>#VALUE!</v>
      </c>
    </row>
    <row r="3092" spans="1:13" ht="15.75" customHeight="1">
      <c r="A3092" s="1">
        <v>2275</v>
      </c>
      <c r="B3092" s="3">
        <v>2276</v>
      </c>
      <c r="C3092" s="3" t="s">
        <v>6411</v>
      </c>
      <c r="D3092" s="3">
        <v>0.1448464978932977</v>
      </c>
      <c r="E3092" s="3">
        <v>0.28143096518576349</v>
      </c>
      <c r="F3092" s="3">
        <v>0.61111111111111116</v>
      </c>
      <c r="G3092" s="3">
        <v>0.1150793650793651</v>
      </c>
      <c r="H3092" s="3">
        <v>0.1111111111111111</v>
      </c>
      <c r="I3092" s="3">
        <v>0.26984126984126983</v>
      </c>
      <c r="J3092" s="3">
        <v>3.1279318859608468E-2</v>
      </c>
      <c r="K3092" s="3">
        <v>28009.09999999998</v>
      </c>
      <c r="L3092" s="3" t="s">
        <v>15022</v>
      </c>
      <c r="M3092" s="4" t="str">
        <f ca="1">IFERROR(__xludf.DUMMYFUNCTION("REGEXREPLACE(F2277,""\D"", """")"),"#VALUE!")</f>
        <v>#VALUE!</v>
      </c>
    </row>
    <row r="3093" spans="1:13" ht="15.75" customHeight="1">
      <c r="A3093" s="1">
        <v>2276</v>
      </c>
      <c r="B3093" s="3">
        <v>2277</v>
      </c>
      <c r="C3093" s="3" t="s">
        <v>6413</v>
      </c>
      <c r="D3093" s="3">
        <v>0.18718465920197261</v>
      </c>
      <c r="E3093" s="3">
        <v>0.2339629184579661</v>
      </c>
      <c r="F3093" s="3">
        <v>0.57692307692307687</v>
      </c>
      <c r="G3093" s="3">
        <v>8.1730769230769232E-2</v>
      </c>
      <c r="H3093" s="3">
        <v>0.1201923076923077</v>
      </c>
      <c r="I3093" s="3">
        <v>0.25961538461538458</v>
      </c>
      <c r="J3093" s="3">
        <v>3.4815863697644583E-2</v>
      </c>
      <c r="K3093" s="3">
        <v>23722.999999999989</v>
      </c>
      <c r="L3093" s="3" t="s">
        <v>15023</v>
      </c>
      <c r="M3093" s="4" t="str">
        <f ca="1">IFERROR(__xludf.DUMMYFUNCTION("REGEXREPLACE(F2278,""\D"", """")"),"#VALUE!")</f>
        <v>#VALUE!</v>
      </c>
    </row>
    <row r="3094" spans="1:13" ht="15.75" customHeight="1">
      <c r="A3094" s="1">
        <v>2278</v>
      </c>
      <c r="B3094" s="3">
        <v>2279</v>
      </c>
      <c r="C3094" s="3" t="s">
        <v>6419</v>
      </c>
      <c r="D3094" s="3">
        <v>0.1375097327841279</v>
      </c>
      <c r="E3094" s="3">
        <v>0.25187105980198821</v>
      </c>
      <c r="F3094" s="3">
        <v>0.54074074074074074</v>
      </c>
      <c r="G3094" s="3">
        <v>0.1333333333333333</v>
      </c>
      <c r="H3094" s="3">
        <v>0.1185185185185185</v>
      </c>
      <c r="I3094" s="3">
        <v>0.27407407407407408</v>
      </c>
      <c r="J3094" s="3">
        <v>3.2028199946340173E-2</v>
      </c>
      <c r="K3094" s="3">
        <v>15155.20000000003</v>
      </c>
      <c r="L3094" s="3" t="s">
        <v>15025</v>
      </c>
      <c r="M3094" s="4" t="str">
        <f ca="1">IFERROR(__xludf.DUMMYFUNCTION("REGEXREPLACE(F2280,""\D"", """")"),"#VALUE!")</f>
        <v>#VALUE!</v>
      </c>
    </row>
    <row r="3095" spans="1:13" ht="15.75" customHeight="1">
      <c r="A3095" s="1">
        <v>2279</v>
      </c>
      <c r="B3095" s="3">
        <v>2280</v>
      </c>
      <c r="C3095" s="3" t="s">
        <v>6421</v>
      </c>
      <c r="D3095" s="3">
        <v>0.16437764497053439</v>
      </c>
      <c r="E3095" s="3">
        <v>0.46708069885535231</v>
      </c>
      <c r="F3095" s="3">
        <v>0.52475247524752477</v>
      </c>
      <c r="G3095" s="3">
        <v>7.590759075907591E-2</v>
      </c>
      <c r="H3095" s="3">
        <v>6.6006600660066E-2</v>
      </c>
      <c r="I3095" s="3">
        <v>0.19471947194719469</v>
      </c>
      <c r="J3095" s="3">
        <v>2.1694449037117931E-2</v>
      </c>
      <c r="K3095" s="3">
        <v>32992.299999999872</v>
      </c>
      <c r="L3095" s="3" t="s">
        <v>15026</v>
      </c>
      <c r="M3095" s="4" t="str">
        <f ca="1">IFERROR(__xludf.DUMMYFUNCTION("REGEXREPLACE(F2281,""\D"", """")"),"#VALUE!")</f>
        <v>#VALUE!</v>
      </c>
    </row>
    <row r="3096" spans="1:13" ht="15.75" customHeight="1">
      <c r="A3096" s="1">
        <v>2280</v>
      </c>
      <c r="B3096" s="3">
        <v>2281</v>
      </c>
      <c r="C3096" s="3" t="s">
        <v>6423</v>
      </c>
      <c r="D3096" s="3">
        <v>0.19335477583254571</v>
      </c>
      <c r="E3096" s="3">
        <v>0.36021102826297802</v>
      </c>
      <c r="F3096" s="3">
        <v>0.5</v>
      </c>
      <c r="G3096" s="3">
        <v>8.8235294117647065E-2</v>
      </c>
      <c r="H3096" s="3">
        <v>7.1895424836601302E-2</v>
      </c>
      <c r="I3096" s="3">
        <v>0.2091503267973856</v>
      </c>
      <c r="J3096" s="3">
        <v>2.9046535781987601E-2</v>
      </c>
      <c r="K3096" s="3">
        <v>33942.399999999863</v>
      </c>
      <c r="L3096" s="3" t="s">
        <v>15027</v>
      </c>
      <c r="M3096" s="4" t="str">
        <f ca="1">IFERROR(__xludf.DUMMYFUNCTION("REGEXREPLACE(F2282,""\D"", """")"),"#VALUE!")</f>
        <v>#VALUE!</v>
      </c>
    </row>
    <row r="3097" spans="1:13" ht="15.75" customHeight="1">
      <c r="A3097" s="1">
        <v>2284</v>
      </c>
      <c r="B3097" s="3">
        <v>2285</v>
      </c>
      <c r="C3097" s="3" t="s">
        <v>6434</v>
      </c>
      <c r="D3097" s="3">
        <v>0.211148463309066</v>
      </c>
      <c r="E3097" s="3">
        <v>0.31290496178775967</v>
      </c>
      <c r="F3097" s="3">
        <v>0.59199999999999997</v>
      </c>
      <c r="G3097" s="3">
        <v>7.5999999999999998E-2</v>
      </c>
      <c r="H3097" s="3">
        <v>0.104</v>
      </c>
      <c r="I3097" s="3">
        <v>0.21199999999999999</v>
      </c>
      <c r="J3097" s="3">
        <v>3.5321294850702692E-2</v>
      </c>
      <c r="K3097" s="3">
        <v>26764.799999999981</v>
      </c>
      <c r="L3097" s="3" t="s">
        <v>15031</v>
      </c>
      <c r="M3097" s="4" t="str">
        <f ca="1">IFERROR(__xludf.DUMMYFUNCTION("REGEXREPLACE(F2286,""\D"", """")"),"#VALUE!")</f>
        <v>#VALUE!</v>
      </c>
    </row>
    <row r="3098" spans="1:13" ht="15.75" customHeight="1">
      <c r="A3098" s="1">
        <v>2285</v>
      </c>
      <c r="B3098" s="3">
        <v>2286</v>
      </c>
      <c r="C3098" s="3" t="s">
        <v>6437</v>
      </c>
      <c r="D3098" s="3">
        <v>0.15516436655087831</v>
      </c>
      <c r="E3098" s="3">
        <v>0.19733009240101271</v>
      </c>
      <c r="F3098" s="3">
        <v>0.61872909698996659</v>
      </c>
      <c r="G3098" s="3">
        <v>9.6989966555183951E-2</v>
      </c>
      <c r="H3098" s="3">
        <v>0.1204013377926421</v>
      </c>
      <c r="I3098" s="3">
        <v>0.2709030100334448</v>
      </c>
      <c r="J3098" s="3">
        <v>3.2207412123882173E-2</v>
      </c>
      <c r="K3098" s="3">
        <v>33011.799999999879</v>
      </c>
      <c r="L3098" s="3" t="s">
        <v>15032</v>
      </c>
      <c r="M3098" s="4" t="str">
        <f ca="1">IFERROR(__xludf.DUMMYFUNCTION("REGEXREPLACE(F2287,""\D"", """")"),"#VALUE!")</f>
        <v>#VALUE!</v>
      </c>
    </row>
    <row r="3099" spans="1:13" ht="15.75" customHeight="1">
      <c r="A3099" s="1">
        <v>2287</v>
      </c>
      <c r="B3099" s="3">
        <v>2288</v>
      </c>
      <c r="C3099" s="3" t="s">
        <v>6442</v>
      </c>
      <c r="D3099" s="3">
        <v>0.15528502305803729</v>
      </c>
      <c r="E3099" s="3">
        <v>0.21696189278924671</v>
      </c>
      <c r="F3099" s="3">
        <v>0.59219858156028371</v>
      </c>
      <c r="G3099" s="3">
        <v>9.5744680851063829E-2</v>
      </c>
      <c r="H3099" s="3">
        <v>0.1453900709219858</v>
      </c>
      <c r="I3099" s="3">
        <v>0.26950354609929078</v>
      </c>
      <c r="J3099" s="3">
        <v>3.5306531463048817E-2</v>
      </c>
      <c r="K3099" s="3">
        <v>31628.399999999921</v>
      </c>
      <c r="L3099" s="3" t="s">
        <v>15034</v>
      </c>
      <c r="M3099" s="4" t="str">
        <f ca="1">IFERROR(__xludf.DUMMYFUNCTION("REGEXREPLACE(F2289,""\D"", """")"),"#VALUE!")</f>
        <v>#VALUE!</v>
      </c>
    </row>
    <row r="3100" spans="1:13" ht="15.75" customHeight="1">
      <c r="A3100" s="1">
        <v>2290</v>
      </c>
      <c r="B3100" s="3">
        <v>2291</v>
      </c>
      <c r="C3100" s="3" t="s">
        <v>6451</v>
      </c>
      <c r="D3100" s="3">
        <v>0.16325417111143661</v>
      </c>
      <c r="E3100" s="3">
        <v>0.54621522638489839</v>
      </c>
      <c r="F3100" s="3">
        <v>0.52631578947368418</v>
      </c>
      <c r="G3100" s="3">
        <v>7.780320366132723E-2</v>
      </c>
      <c r="H3100" s="3">
        <v>5.4919908466819219E-2</v>
      </c>
      <c r="I3100" s="3">
        <v>0.17391304347826089</v>
      </c>
      <c r="J3100" s="3">
        <v>2.0384801331948008E-2</v>
      </c>
      <c r="K3100" s="3">
        <v>48106.999999999578</v>
      </c>
      <c r="L3100" s="3" t="s">
        <v>15037</v>
      </c>
      <c r="M3100" s="4" t="str">
        <f ca="1">IFERROR(__xludf.DUMMYFUNCTION("REGEXREPLACE(F2292,""\D"", """")"),"#VALUE!")</f>
        <v>#VALUE!</v>
      </c>
    </row>
    <row r="3101" spans="1:13" ht="15.75" customHeight="1">
      <c r="A3101" s="1">
        <v>2291</v>
      </c>
      <c r="B3101" s="3">
        <v>2292</v>
      </c>
      <c r="C3101" s="3" t="s">
        <v>6453</v>
      </c>
      <c r="D3101" s="3">
        <v>0.17676011786724141</v>
      </c>
      <c r="E3101" s="3">
        <v>0.20560244898361019</v>
      </c>
      <c r="F3101" s="3">
        <v>0.60736975857687425</v>
      </c>
      <c r="G3101" s="3">
        <v>0.10800508259212201</v>
      </c>
      <c r="H3101" s="3">
        <v>0.13722998729351971</v>
      </c>
      <c r="I3101" s="3">
        <v>0.2909783989834816</v>
      </c>
      <c r="J3101" s="3">
        <v>4.2494839641589413E-2</v>
      </c>
      <c r="K3101" s="3">
        <v>90477.000000000058</v>
      </c>
      <c r="L3101" s="3" t="s">
        <v>15038</v>
      </c>
      <c r="M3101" s="4" t="str">
        <f ca="1">IFERROR(__xludf.DUMMYFUNCTION("REGEXREPLACE(F2293,""\D"", """")"),"#VALUE!")</f>
        <v>#VALUE!</v>
      </c>
    </row>
    <row r="3102" spans="1:13" ht="15.75" customHeight="1">
      <c r="A3102" s="1">
        <v>2292</v>
      </c>
      <c r="B3102" s="3">
        <v>2293</v>
      </c>
      <c r="C3102" s="3" t="s">
        <v>6456</v>
      </c>
      <c r="D3102" s="3">
        <v>0.17843989157700621</v>
      </c>
      <c r="E3102" s="3">
        <v>0.169386603413575</v>
      </c>
      <c r="F3102" s="3">
        <v>0.60828625235404898</v>
      </c>
      <c r="G3102" s="3">
        <v>0.10922787193973631</v>
      </c>
      <c r="H3102" s="3">
        <v>0.15819209039548021</v>
      </c>
      <c r="I3102" s="3">
        <v>0.2975517890772128</v>
      </c>
      <c r="J3102" s="3">
        <v>4.6076308125379412E-2</v>
      </c>
      <c r="K3102" s="3">
        <v>59889.199999999517</v>
      </c>
      <c r="L3102" s="3" t="s">
        <v>15039</v>
      </c>
      <c r="M3102" s="4" t="str">
        <f ca="1">IFERROR(__xludf.DUMMYFUNCTION("REGEXREPLACE(F2294,""\D"", """")"),"#VALUE!")</f>
        <v>#VALUE!</v>
      </c>
    </row>
    <row r="3103" spans="1:13" ht="15.75" customHeight="1">
      <c r="A3103" s="1">
        <v>2293</v>
      </c>
      <c r="B3103" s="3">
        <v>2294</v>
      </c>
      <c r="C3103" s="3" t="s">
        <v>6459</v>
      </c>
      <c r="D3103" s="3">
        <v>0.20029142642948741</v>
      </c>
      <c r="E3103" s="3">
        <v>0.21683311405331329</v>
      </c>
      <c r="F3103" s="3">
        <v>0.58823529411764708</v>
      </c>
      <c r="G3103" s="3">
        <v>8.8235294117647065E-2</v>
      </c>
      <c r="H3103" s="3">
        <v>0.1092436974789916</v>
      </c>
      <c r="I3103" s="3">
        <v>0.24369747899159661</v>
      </c>
      <c r="J3103" s="3">
        <v>3.7095600722133151E-2</v>
      </c>
      <c r="K3103" s="3">
        <v>27049.499999999989</v>
      </c>
      <c r="L3103" s="3" t="s">
        <v>15040</v>
      </c>
      <c r="M3103" s="4" t="str">
        <f ca="1">IFERROR(__xludf.DUMMYFUNCTION("REGEXREPLACE(F2295,""\D"", """")"),"#VALUE!")</f>
        <v>#VALUE!</v>
      </c>
    </row>
    <row r="3104" spans="1:13" ht="15.75" customHeight="1">
      <c r="A3104" s="1">
        <v>2294</v>
      </c>
      <c r="B3104" s="3">
        <v>2295</v>
      </c>
      <c r="C3104" s="3" t="s">
        <v>6461</v>
      </c>
      <c r="D3104" s="3">
        <v>0.16720533679579069</v>
      </c>
      <c r="E3104" s="3">
        <v>0.5664817372347084</v>
      </c>
      <c r="F3104" s="3">
        <v>0.47727272727272729</v>
      </c>
      <c r="G3104" s="3">
        <v>0.05</v>
      </c>
      <c r="H3104" s="3">
        <v>4.3181818181818182E-2</v>
      </c>
      <c r="I3104" s="3">
        <v>0.15227272727272731</v>
      </c>
      <c r="J3104" s="3">
        <v>1.4364842274220149E-2</v>
      </c>
      <c r="K3104" s="3">
        <v>47845.499999999593</v>
      </c>
      <c r="L3104" s="3" t="s">
        <v>15041</v>
      </c>
      <c r="M3104" s="4" t="str">
        <f ca="1">IFERROR(__xludf.DUMMYFUNCTION("REGEXREPLACE(F2296,""\D"", """")"),"#VALUE!")</f>
        <v>#VALUE!</v>
      </c>
    </row>
    <row r="3105" spans="1:13" ht="15.75" customHeight="1">
      <c r="A3105" s="1">
        <v>2295</v>
      </c>
      <c r="B3105" s="3">
        <v>2296</v>
      </c>
      <c r="C3105" s="3" t="s">
        <v>6463</v>
      </c>
      <c r="D3105" s="3">
        <v>0.14987662814796571</v>
      </c>
      <c r="E3105" s="3">
        <v>0.21272525076125851</v>
      </c>
      <c r="F3105" s="3">
        <v>0.56550218340611358</v>
      </c>
      <c r="G3105" s="3">
        <v>0.10043668122270739</v>
      </c>
      <c r="H3105" s="3">
        <v>0.13537117903930129</v>
      </c>
      <c r="I3105" s="3">
        <v>0.27510917030567678</v>
      </c>
      <c r="J3105" s="3">
        <v>3.4155857305021027E-2</v>
      </c>
      <c r="K3105" s="3">
        <v>53136.699999999561</v>
      </c>
      <c r="L3105" s="3" t="s">
        <v>15042</v>
      </c>
      <c r="M3105" s="4" t="str">
        <f ca="1">IFERROR(__xludf.DUMMYFUNCTION("REGEXREPLACE(F2297,""\D"", """")"),"#VALUE!")</f>
        <v>#VALUE!</v>
      </c>
    </row>
    <row r="3106" spans="1:13" ht="15.75" customHeight="1">
      <c r="A3106" s="1">
        <v>2297</v>
      </c>
      <c r="B3106" s="3">
        <v>2298</v>
      </c>
      <c r="C3106" s="3" t="s">
        <v>6468</v>
      </c>
      <c r="D3106" s="3">
        <v>0.18017818376705361</v>
      </c>
      <c r="E3106" s="3">
        <v>0.50975368755041528</v>
      </c>
      <c r="F3106" s="3">
        <v>0.52772466539196938</v>
      </c>
      <c r="G3106" s="3">
        <v>5.736137667304015E-2</v>
      </c>
      <c r="H3106" s="3">
        <v>6.8833652007648183E-2</v>
      </c>
      <c r="I3106" s="3">
        <v>0.17017208413001911</v>
      </c>
      <c r="J3106" s="3">
        <v>2.165549880860717E-2</v>
      </c>
      <c r="K3106" s="3">
        <v>57585.399999999478</v>
      </c>
      <c r="L3106" s="3" t="s">
        <v>15044</v>
      </c>
      <c r="M3106" s="4" t="str">
        <f ca="1">IFERROR(__xludf.DUMMYFUNCTION("REGEXREPLACE(F2299,""\D"", """")"),"#VALUE!")</f>
        <v>#VALUE!</v>
      </c>
    </row>
    <row r="3107" spans="1:13" ht="15.75" customHeight="1">
      <c r="A3107" s="1">
        <v>2299</v>
      </c>
      <c r="B3107" s="3">
        <v>2300</v>
      </c>
      <c r="C3107" s="3" t="s">
        <v>6474</v>
      </c>
      <c r="D3107" s="3">
        <v>0.17902743074919061</v>
      </c>
      <c r="E3107" s="3">
        <v>0.61726885987100188</v>
      </c>
      <c r="F3107" s="3">
        <v>0.46883468834688352</v>
      </c>
      <c r="G3107" s="3">
        <v>6.2330623306233061E-2</v>
      </c>
      <c r="H3107" s="3">
        <v>3.2520325203252043E-2</v>
      </c>
      <c r="I3107" s="3">
        <v>0.14634146341463411</v>
      </c>
      <c r="J3107" s="3">
        <v>1.514307293449906E-2</v>
      </c>
      <c r="K3107" s="3">
        <v>40651.899999999732</v>
      </c>
      <c r="L3107" s="3" t="s">
        <v>15046</v>
      </c>
      <c r="M3107" s="4" t="str">
        <f ca="1">IFERROR(__xludf.DUMMYFUNCTION("REGEXREPLACE(F2301,""\D"", """")"),"#VALUE!")</f>
        <v>#VALUE!</v>
      </c>
    </row>
    <row r="3108" spans="1:13" ht="15.75" customHeight="1">
      <c r="A3108" s="1">
        <v>2300</v>
      </c>
      <c r="B3108" s="3">
        <v>2301</v>
      </c>
      <c r="C3108" s="3" t="s">
        <v>6476</v>
      </c>
      <c r="D3108" s="3">
        <v>0.1908738009466531</v>
      </c>
      <c r="E3108" s="3">
        <v>0.25078422358436631</v>
      </c>
      <c r="F3108" s="3">
        <v>0.5</v>
      </c>
      <c r="G3108" s="3">
        <v>0.14285714285714279</v>
      </c>
      <c r="H3108" s="3">
        <v>9.5238095238095233E-2</v>
      </c>
      <c r="I3108" s="3">
        <v>0.2857142857142857</v>
      </c>
      <c r="J3108" s="3">
        <v>3.2031954976817142E-2</v>
      </c>
      <c r="K3108" s="3">
        <v>5034.6999999999989</v>
      </c>
      <c r="L3108" s="3" t="s">
        <v>15047</v>
      </c>
      <c r="M3108" s="4" t="str">
        <f ca="1">IFERROR(__xludf.DUMMYFUNCTION("REGEXREPLACE(F2302,""\D"", """")"),"#VALUE!")</f>
        <v>#VALUE!</v>
      </c>
    </row>
    <row r="3109" spans="1:13" ht="15.75" customHeight="1">
      <c r="A3109" s="1">
        <v>2301</v>
      </c>
      <c r="B3109" s="3">
        <v>2302</v>
      </c>
      <c r="C3109" s="3" t="s">
        <v>6479</v>
      </c>
      <c r="D3109" s="3">
        <v>0.16461225883768529</v>
      </c>
      <c r="E3109" s="3">
        <v>0.34665187815497212</v>
      </c>
      <c r="F3109" s="3">
        <v>0.57685009487666039</v>
      </c>
      <c r="G3109" s="3">
        <v>0.10436432637571159</v>
      </c>
      <c r="H3109" s="3">
        <v>9.1081593927893736E-2</v>
      </c>
      <c r="I3109" s="3">
        <v>0.22770398481973431</v>
      </c>
      <c r="J3109" s="3">
        <v>3.1274686008839772E-2</v>
      </c>
      <c r="K3109" s="3">
        <v>59571.899999999441</v>
      </c>
      <c r="L3109" s="3" t="s">
        <v>15048</v>
      </c>
      <c r="M3109" s="4" t="str">
        <f ca="1">IFERROR(__xludf.DUMMYFUNCTION("REGEXREPLACE(F2303,""\D"", """")"),"#VALUE!")</f>
        <v>#VALUE!</v>
      </c>
    </row>
    <row r="3110" spans="1:13" ht="15.75" customHeight="1">
      <c r="A3110" s="1">
        <v>2302</v>
      </c>
      <c r="B3110" s="3">
        <v>2303</v>
      </c>
      <c r="C3110" s="3" t="s">
        <v>6481</v>
      </c>
      <c r="D3110" s="3">
        <v>0.16334393049994761</v>
      </c>
      <c r="E3110" s="3">
        <v>0.46942250526873208</v>
      </c>
      <c r="F3110" s="3">
        <v>0.59302325581395354</v>
      </c>
      <c r="G3110" s="3">
        <v>8.1395348837209308E-2</v>
      </c>
      <c r="H3110" s="3">
        <v>8.1395348837209308E-2</v>
      </c>
      <c r="I3110" s="3">
        <v>0.1802325581395349</v>
      </c>
      <c r="J3110" s="3">
        <v>2.384796544477184E-2</v>
      </c>
      <c r="K3110" s="3">
        <v>18657.700000000012</v>
      </c>
      <c r="L3110" s="3" t="s">
        <v>15049</v>
      </c>
      <c r="M3110" s="4" t="str">
        <f ca="1">IFERROR(__xludf.DUMMYFUNCTION("REGEXREPLACE(F2304,""\D"", """")"),"#VALUE!")</f>
        <v>#VALUE!</v>
      </c>
    </row>
    <row r="3111" spans="1:13" ht="15.75" customHeight="1">
      <c r="A3111" s="1">
        <v>2303</v>
      </c>
      <c r="B3111" s="3">
        <v>2304</v>
      </c>
      <c r="C3111" s="3" t="s">
        <v>6484</v>
      </c>
      <c r="D3111" s="3">
        <v>0.20607756171050759</v>
      </c>
      <c r="E3111" s="3">
        <v>0.56247140825020259</v>
      </c>
      <c r="F3111" s="3">
        <v>0.53898305084745768</v>
      </c>
      <c r="G3111" s="3">
        <v>6.1016949152542382E-2</v>
      </c>
      <c r="H3111" s="3">
        <v>4.0677966101694912E-2</v>
      </c>
      <c r="I3111" s="3">
        <v>0.1661016949152542</v>
      </c>
      <c r="J3111" s="3">
        <v>1.8597190734008281E-2</v>
      </c>
      <c r="K3111" s="3">
        <v>31409.699999999899</v>
      </c>
      <c r="L3111" s="3" t="s">
        <v>15050</v>
      </c>
      <c r="M3111" s="4" t="str">
        <f ca="1">IFERROR(__xludf.DUMMYFUNCTION("REGEXREPLACE(F2305,""\D"", """")"),"#VALUE!")</f>
        <v>#VALUE!</v>
      </c>
    </row>
    <row r="3112" spans="1:13" ht="15.75" customHeight="1">
      <c r="A3112" s="1">
        <v>2304</v>
      </c>
      <c r="B3112" s="3">
        <v>2305</v>
      </c>
      <c r="C3112" s="3" t="s">
        <v>6486</v>
      </c>
      <c r="D3112" s="3">
        <v>0.11729238650874819</v>
      </c>
      <c r="E3112" s="3">
        <v>0.16743285113582751</v>
      </c>
      <c r="F3112" s="3">
        <v>0.61133603238866396</v>
      </c>
      <c r="G3112" s="3">
        <v>0.1376518218623482</v>
      </c>
      <c r="H3112" s="3">
        <v>0.12550607287449389</v>
      </c>
      <c r="I3112" s="3">
        <v>0.291497975708502</v>
      </c>
      <c r="J3112" s="3">
        <v>2.968939132901597E-2</v>
      </c>
      <c r="K3112" s="3">
        <v>26972.999999999971</v>
      </c>
      <c r="L3112" s="3" t="s">
        <v>15051</v>
      </c>
      <c r="M3112" s="4" t="str">
        <f ca="1">IFERROR(__xludf.DUMMYFUNCTION("REGEXREPLACE(F2306,""\D"", """")"),"#VALUE!")</f>
        <v>#VALUE!</v>
      </c>
    </row>
    <row r="3113" spans="1:13" ht="15.75" customHeight="1">
      <c r="A3113" s="1">
        <v>2305</v>
      </c>
      <c r="B3113" s="3">
        <v>2306</v>
      </c>
      <c r="C3113" s="3" t="s">
        <v>6489</v>
      </c>
      <c r="D3113" s="3">
        <v>0.13150540135205099</v>
      </c>
      <c r="E3113" s="3">
        <v>0.47144040539163551</v>
      </c>
      <c r="F3113" s="3">
        <v>0.5</v>
      </c>
      <c r="G3113" s="3">
        <v>7.9166666666666663E-2</v>
      </c>
      <c r="H3113" s="3">
        <v>5.8333333333333327E-2</v>
      </c>
      <c r="I3113" s="3">
        <v>0.1791666666666667</v>
      </c>
      <c r="J3113" s="3">
        <v>1.6332897837954389E-2</v>
      </c>
      <c r="K3113" s="3">
        <v>26613.600000000009</v>
      </c>
      <c r="L3113" s="3" t="s">
        <v>15052</v>
      </c>
      <c r="M3113" s="4" t="str">
        <f ca="1">IFERROR(__xludf.DUMMYFUNCTION("REGEXREPLACE(F2307,""\D"", """")"),"#VALUE!")</f>
        <v>#VALUE!</v>
      </c>
    </row>
    <row r="3114" spans="1:13" ht="15.75" customHeight="1">
      <c r="A3114" s="1">
        <v>2308</v>
      </c>
      <c r="B3114" s="3">
        <v>2309</v>
      </c>
      <c r="C3114" s="3" t="s">
        <v>6497</v>
      </c>
      <c r="D3114" s="3">
        <v>0.29404327256590163</v>
      </c>
      <c r="E3114" s="3">
        <v>0.40197845484454259</v>
      </c>
      <c r="F3114" s="3">
        <v>0.5423728813559322</v>
      </c>
      <c r="G3114" s="3">
        <v>0.22033898305084751</v>
      </c>
      <c r="H3114" s="3">
        <v>1.6949152542372881E-2</v>
      </c>
      <c r="I3114" s="3">
        <v>0.2711864406779661</v>
      </c>
      <c r="J3114" s="3">
        <v>4.50670596583993E-2</v>
      </c>
      <c r="K3114" s="3">
        <v>6881.899999999996</v>
      </c>
      <c r="L3114" s="3" t="s">
        <v>15055</v>
      </c>
      <c r="M3114" s="4" t="str">
        <f ca="1">IFERROR(__xludf.DUMMYFUNCTION("REGEXREPLACE(F2310,""\D"", """")"),"#VALUE!")</f>
        <v>#VALUE!</v>
      </c>
    </row>
    <row r="3115" spans="1:13" ht="15.75" customHeight="1">
      <c r="A3115" s="1">
        <v>2309</v>
      </c>
      <c r="B3115" s="3">
        <v>2310</v>
      </c>
      <c r="C3115" s="3" t="s">
        <v>6499</v>
      </c>
      <c r="D3115" s="3">
        <v>0.198935093866554</v>
      </c>
      <c r="E3115" s="3">
        <v>0.40877579304250999</v>
      </c>
      <c r="F3115" s="3">
        <v>0.67368421052631577</v>
      </c>
      <c r="G3115" s="3">
        <v>9.4736842105263161E-2</v>
      </c>
      <c r="H3115" s="3">
        <v>0.10526315789473679</v>
      </c>
      <c r="I3115" s="3">
        <v>0.22105263157894739</v>
      </c>
      <c r="J3115" s="3">
        <v>3.3924695616422217E-2</v>
      </c>
      <c r="K3115" s="3">
        <v>9995.0000000000182</v>
      </c>
      <c r="L3115" s="3" t="s">
        <v>15056</v>
      </c>
      <c r="M3115" s="4" t="str">
        <f ca="1">IFERROR(__xludf.DUMMYFUNCTION("REGEXREPLACE(F2311,""\D"", """")"),"#VALUE!")</f>
        <v>#VALUE!</v>
      </c>
    </row>
    <row r="3116" spans="1:13" ht="15.75" customHeight="1">
      <c r="A3116" s="1">
        <v>2311</v>
      </c>
      <c r="B3116" s="3">
        <v>2312</v>
      </c>
      <c r="C3116" s="3" t="s">
        <v>6505</v>
      </c>
      <c r="D3116" s="3">
        <v>0.1655186404535561</v>
      </c>
      <c r="E3116" s="3">
        <v>0.57891291888825092</v>
      </c>
      <c r="F3116" s="3">
        <v>0.67441860465116277</v>
      </c>
      <c r="G3116" s="3">
        <v>8.1395348837209308E-2</v>
      </c>
      <c r="H3116" s="3">
        <v>6.9767441860465115E-2</v>
      </c>
      <c r="I3116" s="3">
        <v>0.16279069767441859</v>
      </c>
      <c r="J3116" s="3">
        <v>1.91526528268668E-2</v>
      </c>
      <c r="K3116" s="3">
        <v>8568.2000000000135</v>
      </c>
      <c r="L3116" s="3" t="s">
        <v>15058</v>
      </c>
      <c r="M3116" s="4" t="str">
        <f ca="1">IFERROR(__xludf.DUMMYFUNCTION("REGEXREPLACE(F2313,""\D"", """")"),"#VALUE!")</f>
        <v>#VALUE!</v>
      </c>
    </row>
    <row r="3117" spans="1:13" ht="15.75" customHeight="1">
      <c r="A3117" s="1">
        <v>2313</v>
      </c>
      <c r="B3117" s="3">
        <v>2314</v>
      </c>
      <c r="C3117" s="3" t="s">
        <v>6510</v>
      </c>
      <c r="D3117" s="3">
        <v>0.22170007370170011</v>
      </c>
      <c r="E3117" s="3">
        <v>0.57564960746484595</v>
      </c>
      <c r="F3117" s="3">
        <v>0.6067415730337079</v>
      </c>
      <c r="G3117" s="3">
        <v>3.3707865168539318E-2</v>
      </c>
      <c r="H3117" s="3">
        <v>7.8651685393258425E-2</v>
      </c>
      <c r="I3117" s="3">
        <v>0.15730337078651679</v>
      </c>
      <c r="J3117" s="3">
        <v>2.0178752521414291E-2</v>
      </c>
      <c r="K3117" s="3">
        <v>18178.900000000001</v>
      </c>
      <c r="L3117" s="3" t="s">
        <v>15060</v>
      </c>
      <c r="M3117" s="4" t="str">
        <f ca="1">IFERROR(__xludf.DUMMYFUNCTION("REGEXREPLACE(F2315,""\D"", """")"),"#VALUE!")</f>
        <v>#VALUE!</v>
      </c>
    </row>
    <row r="3118" spans="1:13" ht="15.75" customHeight="1">
      <c r="A3118" s="1">
        <v>2314</v>
      </c>
      <c r="B3118" s="3">
        <v>2315</v>
      </c>
      <c r="C3118" s="3" t="s">
        <v>6513</v>
      </c>
      <c r="D3118" s="3">
        <v>0.15195121397906181</v>
      </c>
      <c r="E3118" s="3">
        <v>0.31343200007099198</v>
      </c>
      <c r="F3118" s="3">
        <v>0.6026785714285714</v>
      </c>
      <c r="G3118" s="3">
        <v>0.1071428571428571</v>
      </c>
      <c r="H3118" s="3">
        <v>8.9285714285714288E-2</v>
      </c>
      <c r="I3118" s="3">
        <v>0.2544642857142857</v>
      </c>
      <c r="J3118" s="3">
        <v>2.790689713772055E-2</v>
      </c>
      <c r="K3118" s="3">
        <v>24705.399999999969</v>
      </c>
      <c r="L3118" s="3" t="s">
        <v>15061</v>
      </c>
      <c r="M3118" s="4" t="str">
        <f ca="1">IFERROR(__xludf.DUMMYFUNCTION("REGEXREPLACE(F2316,""\D"", """")"),"#VALUE!")</f>
        <v>#VALUE!</v>
      </c>
    </row>
    <row r="3119" spans="1:13" ht="15.75" customHeight="1">
      <c r="A3119" s="1">
        <v>2316</v>
      </c>
      <c r="B3119" s="3">
        <v>2317</v>
      </c>
      <c r="C3119" s="3" t="s">
        <v>6519</v>
      </c>
      <c r="D3119" s="3">
        <v>0.168600997194674</v>
      </c>
      <c r="E3119" s="3">
        <v>0.37905207164406302</v>
      </c>
      <c r="F3119" s="3">
        <v>0.60790273556231</v>
      </c>
      <c r="G3119" s="3">
        <v>4.5592705167173252E-2</v>
      </c>
      <c r="H3119" s="3">
        <v>8.8145896656534953E-2</v>
      </c>
      <c r="I3119" s="3">
        <v>0.18237082066869301</v>
      </c>
      <c r="J3119" s="3">
        <v>2.0431176248944739E-2</v>
      </c>
      <c r="K3119" s="3">
        <v>34730.799999999821</v>
      </c>
      <c r="L3119" s="3" t="s">
        <v>15063</v>
      </c>
      <c r="M3119" s="4" t="str">
        <f ca="1">IFERROR(__xludf.DUMMYFUNCTION("REGEXREPLACE(F2318,""\D"", """")"),"#VALUE!")</f>
        <v>#VALUE!</v>
      </c>
    </row>
    <row r="3120" spans="1:13" ht="15.75" customHeight="1">
      <c r="A3120" s="1">
        <v>2317</v>
      </c>
      <c r="B3120" s="3">
        <v>2318</v>
      </c>
      <c r="C3120" s="3" t="s">
        <v>6522</v>
      </c>
      <c r="D3120" s="3">
        <v>0.17370945329121379</v>
      </c>
      <c r="E3120" s="3">
        <v>0.47977239764342983</v>
      </c>
      <c r="F3120" s="3">
        <v>0.6470588235294118</v>
      </c>
      <c r="G3120" s="3">
        <v>5.8823529411764712E-2</v>
      </c>
      <c r="H3120" s="3">
        <v>7.6470588235294124E-2</v>
      </c>
      <c r="I3120" s="3">
        <v>0.1764705882352941</v>
      </c>
      <c r="J3120" s="3">
        <v>2.030950685495083E-2</v>
      </c>
      <c r="K3120" s="3">
        <v>18118.80000000001</v>
      </c>
      <c r="L3120" s="3" t="s">
        <v>15064</v>
      </c>
      <c r="M3120" s="4" t="str">
        <f ca="1">IFERROR(__xludf.DUMMYFUNCTION("REGEXREPLACE(F2319,""\D"", """")"),"#VALUE!")</f>
        <v>#VALUE!</v>
      </c>
    </row>
    <row r="3121" spans="1:13" ht="15.75" customHeight="1">
      <c r="A3121" s="1">
        <v>2320</v>
      </c>
      <c r="B3121" s="3">
        <v>2321</v>
      </c>
      <c r="C3121" s="3" t="s">
        <v>6530</v>
      </c>
      <c r="D3121" s="3">
        <v>0.1719742281887616</v>
      </c>
      <c r="E3121" s="3">
        <v>0.45060399455711908</v>
      </c>
      <c r="F3121" s="3">
        <v>0.51187335092348285</v>
      </c>
      <c r="G3121" s="3">
        <v>7.9155672823219003E-2</v>
      </c>
      <c r="H3121" s="3">
        <v>7.1240105540897103E-2</v>
      </c>
      <c r="I3121" s="3">
        <v>0.19525065963060689</v>
      </c>
      <c r="J3121" s="3">
        <v>2.452539047181328E-2</v>
      </c>
      <c r="K3121" s="3">
        <v>42310.299999999697</v>
      </c>
      <c r="L3121" s="3" t="s">
        <v>15067</v>
      </c>
      <c r="M3121" s="4" t="str">
        <f ca="1">IFERROR(__xludf.DUMMYFUNCTION("REGEXREPLACE(F2322,""\D"", """")"),"#VALUE!")</f>
        <v>#VALUE!</v>
      </c>
    </row>
    <row r="3122" spans="1:13" ht="15.75" customHeight="1">
      <c r="A3122" s="1">
        <v>2321</v>
      </c>
      <c r="B3122" s="3">
        <v>2322</v>
      </c>
      <c r="C3122" s="3" t="s">
        <v>6533</v>
      </c>
      <c r="D3122" s="3">
        <v>0.16638552199175249</v>
      </c>
      <c r="E3122" s="3">
        <v>0.6879028302232526</v>
      </c>
      <c r="F3122" s="3">
        <v>0.49264705882352938</v>
      </c>
      <c r="G3122" s="3">
        <v>0.1029411764705882</v>
      </c>
      <c r="H3122" s="3">
        <v>5.1470588235294122E-2</v>
      </c>
      <c r="I3122" s="3">
        <v>0.16176470588235289</v>
      </c>
      <c r="J3122" s="3">
        <v>2.122219830973035E-2</v>
      </c>
      <c r="K3122" s="3">
        <v>15259.900000000031</v>
      </c>
      <c r="L3122" s="3" t="s">
        <v>15068</v>
      </c>
      <c r="M3122" s="4" t="str">
        <f ca="1">IFERROR(__xludf.DUMMYFUNCTION("REGEXREPLACE(F2323,""\D"", """")"),"#VALUE!")</f>
        <v>#VALUE!</v>
      </c>
    </row>
    <row r="3123" spans="1:13" ht="15.75" customHeight="1">
      <c r="A3123" s="1">
        <v>2322</v>
      </c>
      <c r="B3123" s="3">
        <v>2323</v>
      </c>
      <c r="C3123" s="3" t="s">
        <v>6535</v>
      </c>
      <c r="D3123" s="3">
        <v>0.18617561676382649</v>
      </c>
      <c r="E3123" s="3">
        <v>0.15265690452056871</v>
      </c>
      <c r="F3123" s="3">
        <v>0.61660079051383399</v>
      </c>
      <c r="G3123" s="3">
        <v>0.11067193675889329</v>
      </c>
      <c r="H3123" s="3">
        <v>0.11067193675889329</v>
      </c>
      <c r="I3123" s="3">
        <v>0.28853754940711462</v>
      </c>
      <c r="J3123" s="3">
        <v>3.9299218978662537E-2</v>
      </c>
      <c r="K3123" s="3">
        <v>28970.29999999997</v>
      </c>
      <c r="L3123" s="3" t="s">
        <v>15069</v>
      </c>
      <c r="M3123" s="4" t="str">
        <f ca="1">IFERROR(__xludf.DUMMYFUNCTION("REGEXREPLACE(F2324,""\D"", """")"),"#VALUE!")</f>
        <v>#VALUE!</v>
      </c>
    </row>
    <row r="3124" spans="1:13" ht="15.75" customHeight="1">
      <c r="A3124" s="1">
        <v>2323</v>
      </c>
      <c r="B3124" s="3">
        <v>2324</v>
      </c>
      <c r="C3124" s="3" t="s">
        <v>6537</v>
      </c>
      <c r="D3124" s="3">
        <v>0.26168593877413238</v>
      </c>
      <c r="E3124" s="3">
        <v>0.64418121505019432</v>
      </c>
      <c r="F3124" s="3">
        <v>0.46250000000000002</v>
      </c>
      <c r="G3124" s="3">
        <v>0.1</v>
      </c>
      <c r="H3124" s="3">
        <v>3.7499999999999999E-2</v>
      </c>
      <c r="I3124" s="3">
        <v>0.15625</v>
      </c>
      <c r="J3124" s="3">
        <v>3.1692396392782318E-2</v>
      </c>
      <c r="K3124" s="3">
        <v>35842.599999999853</v>
      </c>
      <c r="L3124" s="3" t="s">
        <v>15070</v>
      </c>
      <c r="M3124" s="4" t="str">
        <f ca="1">IFERROR(__xludf.DUMMYFUNCTION("REGEXREPLACE(F2325,""\D"", """")"),"#VALUE!")</f>
        <v>#VALUE!</v>
      </c>
    </row>
    <row r="3125" spans="1:13" ht="15.75" customHeight="1">
      <c r="A3125" s="1">
        <v>2324</v>
      </c>
      <c r="B3125" s="3">
        <v>2325</v>
      </c>
      <c r="C3125" s="3" t="s">
        <v>6539</v>
      </c>
      <c r="D3125" s="3">
        <v>0.14369770381721189</v>
      </c>
      <c r="E3125" s="3">
        <v>0.9313178923556088</v>
      </c>
      <c r="F3125" s="3">
        <v>0.47659574468085109</v>
      </c>
      <c r="G3125" s="3">
        <v>6.8085106382978725E-2</v>
      </c>
      <c r="H3125" s="3">
        <v>4.2553191489361701E-2</v>
      </c>
      <c r="I3125" s="3">
        <v>0.1191489361702128</v>
      </c>
      <c r="J3125" s="3">
        <v>1.381276662042031E-2</v>
      </c>
      <c r="K3125" s="3">
        <v>26199.000000000011</v>
      </c>
      <c r="L3125" s="3" t="s">
        <v>15071</v>
      </c>
      <c r="M3125" s="4" t="str">
        <f ca="1">IFERROR(__xludf.DUMMYFUNCTION("REGEXREPLACE(F2326,""\D"", """")"),"#VALUE!")</f>
        <v>#VALUE!</v>
      </c>
    </row>
    <row r="3126" spans="1:13" ht="15.75" customHeight="1">
      <c r="A3126" s="1">
        <v>2325</v>
      </c>
      <c r="B3126" s="3">
        <v>2326</v>
      </c>
      <c r="C3126" s="3" t="s">
        <v>6541</v>
      </c>
      <c r="D3126" s="3">
        <v>0.20584438799772009</v>
      </c>
      <c r="E3126" s="3">
        <v>0.21205866391436229</v>
      </c>
      <c r="F3126" s="3">
        <v>0.59259259259259256</v>
      </c>
      <c r="G3126" s="3">
        <v>6.1728395061728392E-2</v>
      </c>
      <c r="H3126" s="3">
        <v>0.13580246913580249</v>
      </c>
      <c r="I3126" s="3">
        <v>0.23456790123456789</v>
      </c>
      <c r="J3126" s="3">
        <v>3.1277414917765797E-2</v>
      </c>
      <c r="K3126" s="3">
        <v>8735.200000000008</v>
      </c>
      <c r="L3126" s="3" t="s">
        <v>15072</v>
      </c>
      <c r="M3126" s="4" t="str">
        <f ca="1">IFERROR(__xludf.DUMMYFUNCTION("REGEXREPLACE(F2327,""\D"", """")"),"#VALUE!")</f>
        <v>#VALUE!</v>
      </c>
    </row>
    <row r="3127" spans="1:13" ht="15.75" customHeight="1">
      <c r="A3127" s="1">
        <v>2327</v>
      </c>
      <c r="B3127" s="3">
        <v>2328</v>
      </c>
      <c r="C3127" s="3" t="s">
        <v>6546</v>
      </c>
      <c r="D3127" s="3">
        <v>0.15541090398504159</v>
      </c>
      <c r="E3127" s="3">
        <v>0.19665101234721549</v>
      </c>
      <c r="F3127" s="3">
        <v>0.60264900662251653</v>
      </c>
      <c r="G3127" s="3">
        <v>9.9337748344370855E-2</v>
      </c>
      <c r="H3127" s="3">
        <v>0.1258278145695364</v>
      </c>
      <c r="I3127" s="3">
        <v>0.27483443708609268</v>
      </c>
      <c r="J3127" s="3">
        <v>3.345080278030832E-2</v>
      </c>
      <c r="K3127" s="3">
        <v>32600.099999999878</v>
      </c>
      <c r="L3127" s="3" t="s">
        <v>15074</v>
      </c>
      <c r="M3127" s="4" t="str">
        <f ca="1">IFERROR(__xludf.DUMMYFUNCTION("REGEXREPLACE(F2329,""\D"", """")"),"#VALUE!")</f>
        <v>#VALUE!</v>
      </c>
    </row>
    <row r="3128" spans="1:13" ht="15.75" customHeight="1">
      <c r="A3128" s="1">
        <v>2330</v>
      </c>
      <c r="B3128" s="3">
        <v>2331</v>
      </c>
      <c r="C3128" s="3" t="s">
        <v>6557</v>
      </c>
      <c r="D3128" s="3">
        <v>0.2022281755555842</v>
      </c>
      <c r="E3128" s="3">
        <v>0.24628835810610139</v>
      </c>
      <c r="F3128" s="3">
        <v>0.56716417910447758</v>
      </c>
      <c r="G3128" s="3">
        <v>0.1119402985074627</v>
      </c>
      <c r="H3128" s="3">
        <v>0.1119402985074627</v>
      </c>
      <c r="I3128" s="3">
        <v>0.26119402985074619</v>
      </c>
      <c r="J3128" s="3">
        <v>4.1311733916385047E-2</v>
      </c>
      <c r="K3128" s="3">
        <v>15488.500000000029</v>
      </c>
      <c r="L3128" s="3" t="s">
        <v>15077</v>
      </c>
      <c r="M3128" s="4" t="str">
        <f ca="1">IFERROR(__xludf.DUMMYFUNCTION("REGEXREPLACE(F2332,""\D"", """")"),"#VALUE!")</f>
        <v>#VALUE!</v>
      </c>
    </row>
    <row r="3129" spans="1:13" ht="15.75" customHeight="1">
      <c r="A3129" s="1">
        <v>2332</v>
      </c>
      <c r="B3129" s="3">
        <v>2333</v>
      </c>
      <c r="C3129" s="3" t="s">
        <v>6562</v>
      </c>
      <c r="D3129" s="3">
        <v>0.13367889069023631</v>
      </c>
      <c r="E3129" s="3">
        <v>0.33882322255337599</v>
      </c>
      <c r="F3129" s="3">
        <v>0.66455696202531644</v>
      </c>
      <c r="G3129" s="3">
        <v>7.5949367088607597E-2</v>
      </c>
      <c r="H3129" s="3">
        <v>0.120253164556962</v>
      </c>
      <c r="I3129" s="3">
        <v>0.25949367088607589</v>
      </c>
      <c r="J3129" s="3">
        <v>2.3382769898275702E-2</v>
      </c>
      <c r="K3129" s="3">
        <v>16930.600000000009</v>
      </c>
      <c r="L3129" s="3" t="s">
        <v>15079</v>
      </c>
      <c r="M3129" s="4" t="str">
        <f ca="1">IFERROR(__xludf.DUMMYFUNCTION("REGEXREPLACE(F2334,""\D"", """")"),"#VALUE!")</f>
        <v>#VALUE!</v>
      </c>
    </row>
    <row r="3130" spans="1:13" ht="15.75" customHeight="1">
      <c r="A3130" s="1">
        <v>2334</v>
      </c>
      <c r="B3130" s="3">
        <v>2335</v>
      </c>
      <c r="C3130" s="3" t="s">
        <v>6568</v>
      </c>
      <c r="D3130" s="3">
        <v>0.2246668362863167</v>
      </c>
      <c r="E3130" s="3">
        <v>0.2370575814304631</v>
      </c>
      <c r="F3130" s="3">
        <v>0.62132352941176472</v>
      </c>
      <c r="G3130" s="3">
        <v>7.720588235294118E-2</v>
      </c>
      <c r="H3130" s="3">
        <v>0.125</v>
      </c>
      <c r="I3130" s="3">
        <v>0.23529411764705879</v>
      </c>
      <c r="J3130" s="3">
        <v>4.2200895945172838E-2</v>
      </c>
      <c r="K3130" s="3">
        <v>30018.199999999921</v>
      </c>
      <c r="L3130" s="3" t="s">
        <v>15081</v>
      </c>
      <c r="M3130" s="4" t="str">
        <f ca="1">IFERROR(__xludf.DUMMYFUNCTION("REGEXREPLACE(F2336,""\D"", """")"),"#VALUE!")</f>
        <v>#VALUE!</v>
      </c>
    </row>
    <row r="3131" spans="1:13" ht="15.75" customHeight="1">
      <c r="A3131" s="1">
        <v>2335</v>
      </c>
      <c r="B3131" s="3">
        <v>2336</v>
      </c>
      <c r="C3131" s="3" t="s">
        <v>6571</v>
      </c>
      <c r="D3131" s="3">
        <v>0.16433805773043769</v>
      </c>
      <c r="E3131" s="3">
        <v>0.21656666634109009</v>
      </c>
      <c r="F3131" s="3">
        <v>0.59375</v>
      </c>
      <c r="G3131" s="3">
        <v>0.1107954545454545</v>
      </c>
      <c r="H3131" s="3">
        <v>9.375E-2</v>
      </c>
      <c r="I3131" s="3">
        <v>0.25852272727272729</v>
      </c>
      <c r="J3131" s="3">
        <v>3.2277109172861522E-2</v>
      </c>
      <c r="K3131" s="3">
        <v>39047.199999999779</v>
      </c>
      <c r="L3131" s="3" t="s">
        <v>15082</v>
      </c>
      <c r="M3131" s="4" t="str">
        <f ca="1">IFERROR(__xludf.DUMMYFUNCTION("REGEXREPLACE(F2337,""\D"", """")"),"#VALUE!")</f>
        <v>#VALUE!</v>
      </c>
    </row>
    <row r="3132" spans="1:13" ht="15.75" customHeight="1">
      <c r="A3132" s="1">
        <v>2336</v>
      </c>
      <c r="B3132" s="3">
        <v>2337</v>
      </c>
      <c r="C3132" s="3" t="s">
        <v>6573</v>
      </c>
      <c r="D3132" s="3">
        <v>0.12049601370804799</v>
      </c>
      <c r="E3132" s="3">
        <v>0.233794076330086</v>
      </c>
      <c r="F3132" s="3">
        <v>0.65891472868217049</v>
      </c>
      <c r="G3132" s="3">
        <v>0.10852713178294569</v>
      </c>
      <c r="H3132" s="3">
        <v>0.1162790697674419</v>
      </c>
      <c r="I3132" s="3">
        <v>0.26356589147286819</v>
      </c>
      <c r="J3132" s="3">
        <v>2.5869376294707931E-2</v>
      </c>
      <c r="K3132" s="3">
        <v>27503.099999999951</v>
      </c>
      <c r="L3132" s="3" t="s">
        <v>15083</v>
      </c>
      <c r="M3132" s="4" t="str">
        <f ca="1">IFERROR(__xludf.DUMMYFUNCTION("REGEXREPLACE(F2338,""\D"", """")"),"#VALUE!")</f>
        <v>#VALUE!</v>
      </c>
    </row>
    <row r="3133" spans="1:13" ht="15.75" customHeight="1">
      <c r="A3133" s="1">
        <v>2339</v>
      </c>
      <c r="B3133" s="3">
        <v>2340</v>
      </c>
      <c r="C3133" s="3" t="s">
        <v>6581</v>
      </c>
      <c r="D3133" s="3">
        <v>0.25061061725926947</v>
      </c>
      <c r="E3133" s="3">
        <v>0.32266935888085202</v>
      </c>
      <c r="F3133" s="3">
        <v>0.63380281690140849</v>
      </c>
      <c r="G3133" s="3">
        <v>8.4507042253521125E-2</v>
      </c>
      <c r="H3133" s="3">
        <v>9.8591549295774641E-2</v>
      </c>
      <c r="I3133" s="3">
        <v>0.23943661971830979</v>
      </c>
      <c r="J3133" s="3">
        <v>3.5520409374789931E-2</v>
      </c>
      <c r="K3133" s="3">
        <v>7507.1000000000022</v>
      </c>
      <c r="L3133" s="3" t="s">
        <v>15086</v>
      </c>
      <c r="M3133" s="4" t="str">
        <f ca="1">IFERROR(__xludf.DUMMYFUNCTION("REGEXREPLACE(F2341,""\D"", """")"),"#VALUE!")</f>
        <v>#VALUE!</v>
      </c>
    </row>
    <row r="3134" spans="1:13" ht="15.75" customHeight="1">
      <c r="A3134" s="1">
        <v>2341</v>
      </c>
      <c r="B3134" s="3">
        <v>2342</v>
      </c>
      <c r="C3134" s="3" t="s">
        <v>6588</v>
      </c>
      <c r="D3134" s="3">
        <v>0.26310724040711492</v>
      </c>
      <c r="E3134" s="3">
        <v>0.66792265752833913</v>
      </c>
      <c r="F3134" s="3">
        <v>0.45833333333333331</v>
      </c>
      <c r="G3134" s="3">
        <v>7.2916666666666671E-2</v>
      </c>
      <c r="H3134" s="3">
        <v>5.2083333333333343E-2</v>
      </c>
      <c r="I3134" s="3">
        <v>0.16666666666666671</v>
      </c>
      <c r="J3134" s="3">
        <v>2.407271118491679E-2</v>
      </c>
      <c r="K3134" s="3">
        <v>10786.200000000021</v>
      </c>
      <c r="L3134" s="3" t="s">
        <v>15088</v>
      </c>
      <c r="M3134" s="4" t="str">
        <f ca="1">IFERROR(__xludf.DUMMYFUNCTION("REGEXREPLACE(F2343,""\D"", """")"),"#VALUE!")</f>
        <v>#VALUE!</v>
      </c>
    </row>
    <row r="3135" spans="1:13" ht="15.75" customHeight="1">
      <c r="A3135" s="1">
        <v>2342</v>
      </c>
      <c r="B3135" s="3">
        <v>2343</v>
      </c>
      <c r="C3135" s="3" t="s">
        <v>6590</v>
      </c>
      <c r="D3135" s="3">
        <v>0.15588790141342981</v>
      </c>
      <c r="E3135" s="3">
        <v>0.82558612582383617</v>
      </c>
      <c r="F3135" s="3">
        <v>0.56756756756756754</v>
      </c>
      <c r="G3135" s="3">
        <v>5.4054054054054057E-2</v>
      </c>
      <c r="H3135" s="3">
        <v>0.1081081081081081</v>
      </c>
      <c r="I3135" s="3">
        <v>0.1621621621621622</v>
      </c>
      <c r="J3135" s="3">
        <v>1.3013166088898071E-2</v>
      </c>
      <c r="K3135" s="3">
        <v>4078.4999999999982</v>
      </c>
      <c r="L3135" s="3" t="s">
        <v>15089</v>
      </c>
      <c r="M3135" s="4" t="str">
        <f ca="1">IFERROR(__xludf.DUMMYFUNCTION("REGEXREPLACE(F2344,""\D"", """")"),"#VALUE!")</f>
        <v>#VALUE!</v>
      </c>
    </row>
    <row r="3136" spans="1:13" ht="15.75" customHeight="1">
      <c r="A3136" s="1">
        <v>2343</v>
      </c>
      <c r="B3136" s="3">
        <v>2344</v>
      </c>
      <c r="C3136" s="3" t="s">
        <v>6592</v>
      </c>
      <c r="D3136" s="3">
        <v>0.1375523475993721</v>
      </c>
      <c r="E3136" s="3">
        <v>0.65617132775012388</v>
      </c>
      <c r="F3136" s="3">
        <v>0.48284960422163592</v>
      </c>
      <c r="G3136" s="3">
        <v>5.5408970976253302E-2</v>
      </c>
      <c r="H3136" s="3">
        <v>5.2770448548812673E-2</v>
      </c>
      <c r="I3136" s="3">
        <v>0.14775725593667549</v>
      </c>
      <c r="J3136" s="3">
        <v>1.375519323518873E-2</v>
      </c>
      <c r="K3136" s="3">
        <v>42179.799999999697</v>
      </c>
      <c r="L3136" s="3" t="s">
        <v>15090</v>
      </c>
      <c r="M3136" s="4" t="str">
        <f ca="1">IFERROR(__xludf.DUMMYFUNCTION("REGEXREPLACE(F2345,""\D"", """")"),"#VALUE!")</f>
        <v>#VALUE!</v>
      </c>
    </row>
    <row r="3137" spans="1:13" ht="15.75" customHeight="1">
      <c r="A3137" s="1">
        <v>2344</v>
      </c>
      <c r="B3137" s="3">
        <v>2345</v>
      </c>
      <c r="C3137" s="3" t="s">
        <v>6594</v>
      </c>
      <c r="D3137" s="3">
        <v>0.1206387614815975</v>
      </c>
      <c r="E3137" s="3">
        <v>0.35056912938881563</v>
      </c>
      <c r="F3137" s="3">
        <v>0.4642857142857143</v>
      </c>
      <c r="G3137" s="3">
        <v>0.14285714285714279</v>
      </c>
      <c r="H3137" s="3">
        <v>5.3571428571428568E-2</v>
      </c>
      <c r="I3137" s="3">
        <v>0.23214285714285721</v>
      </c>
      <c r="J3137" s="3">
        <v>1.5921069421780319E-2</v>
      </c>
      <c r="K3137" s="3">
        <v>6862.9999999999982</v>
      </c>
      <c r="L3137" s="3" t="s">
        <v>15091</v>
      </c>
      <c r="M3137" s="4" t="str">
        <f ca="1">IFERROR(__xludf.DUMMYFUNCTION("REGEXREPLACE(F2346,""\D"", """")"),"#VALUE!")</f>
        <v>#VALUE!</v>
      </c>
    </row>
    <row r="3138" spans="1:13" ht="15.75" customHeight="1">
      <c r="A3138" s="1">
        <v>2346</v>
      </c>
      <c r="B3138" s="3">
        <v>2347</v>
      </c>
      <c r="C3138" s="3" t="s">
        <v>6599</v>
      </c>
      <c r="D3138" s="3">
        <v>0.16222709934155441</v>
      </c>
      <c r="E3138" s="3">
        <v>0.1102512484261076</v>
      </c>
      <c r="F3138" s="3">
        <v>0.62605042016806722</v>
      </c>
      <c r="G3138" s="3">
        <v>0.13865546218487401</v>
      </c>
      <c r="H3138" s="3">
        <v>0.15126050420168069</v>
      </c>
      <c r="I3138" s="3">
        <v>0.33613445378151258</v>
      </c>
      <c r="J3138" s="3">
        <v>4.5423280488135258E-2</v>
      </c>
      <c r="K3138" s="3">
        <v>27657.5</v>
      </c>
      <c r="L3138" s="3" t="s">
        <v>15093</v>
      </c>
      <c r="M3138" s="4" t="str">
        <f ca="1">IFERROR(__xludf.DUMMYFUNCTION("REGEXREPLACE(F2348,""\D"", """")"),"#VALUE!")</f>
        <v>#VALUE!</v>
      </c>
    </row>
    <row r="3139" spans="1:13" ht="15.75" customHeight="1">
      <c r="A3139" s="1">
        <v>2348</v>
      </c>
      <c r="B3139" s="3">
        <v>2349</v>
      </c>
      <c r="C3139" s="3" t="s">
        <v>6605</v>
      </c>
      <c r="D3139" s="3">
        <v>0.15379488008866499</v>
      </c>
      <c r="E3139" s="3">
        <v>0.3314463948229654</v>
      </c>
      <c r="F3139" s="3">
        <v>0.57654723127035834</v>
      </c>
      <c r="G3139" s="3">
        <v>7.1661237785016291E-2</v>
      </c>
      <c r="H3139" s="3">
        <v>0.1107491856677524</v>
      </c>
      <c r="I3139" s="3">
        <v>0.22475570032573289</v>
      </c>
      <c r="J3139" s="3">
        <v>2.6202701660064151E-2</v>
      </c>
      <c r="K3139" s="3">
        <v>34569.199999999859</v>
      </c>
      <c r="L3139" s="3" t="s">
        <v>15095</v>
      </c>
      <c r="M3139" s="4" t="str">
        <f ca="1">IFERROR(__xludf.DUMMYFUNCTION("REGEXREPLACE(F2350,""\D"", """")"),"#VALUE!")</f>
        <v>#VALUE!</v>
      </c>
    </row>
    <row r="3140" spans="1:13" ht="15.75" customHeight="1">
      <c r="A3140" s="1">
        <v>2349</v>
      </c>
      <c r="B3140" s="3">
        <v>2350</v>
      </c>
      <c r="C3140" s="3" t="s">
        <v>6608</v>
      </c>
      <c r="D3140" s="3">
        <v>0.2001126672068293</v>
      </c>
      <c r="E3140" s="3">
        <v>0.2454563229481255</v>
      </c>
      <c r="F3140" s="3">
        <v>0.62256809338521402</v>
      </c>
      <c r="G3140" s="3">
        <v>7.3929961089494164E-2</v>
      </c>
      <c r="H3140" s="3">
        <v>9.727626459143969E-2</v>
      </c>
      <c r="I3140" s="3">
        <v>0.2373540856031128</v>
      </c>
      <c r="J3140" s="3">
        <v>3.1841637955956542E-2</v>
      </c>
      <c r="K3140" s="3">
        <v>27879.499999999971</v>
      </c>
      <c r="L3140" s="3" t="s">
        <v>15096</v>
      </c>
      <c r="M3140" s="4" t="str">
        <f ca="1">IFERROR(__xludf.DUMMYFUNCTION("REGEXREPLACE(F2351,""\D"", """")"),"#VALUE!")</f>
        <v>#VALUE!</v>
      </c>
    </row>
    <row r="3141" spans="1:13" ht="15.75" customHeight="1">
      <c r="A3141" s="1">
        <v>2352</v>
      </c>
      <c r="B3141" s="3">
        <v>2353</v>
      </c>
      <c r="C3141" s="3" t="s">
        <v>6616</v>
      </c>
      <c r="D3141" s="3">
        <v>0.1893202009143915</v>
      </c>
      <c r="E3141" s="3">
        <v>0.25388476165971408</v>
      </c>
      <c r="F3141" s="3">
        <v>0.61847389558232935</v>
      </c>
      <c r="G3141" s="3">
        <v>8.4337349397590355E-2</v>
      </c>
      <c r="H3141" s="3">
        <v>0.12851405622489959</v>
      </c>
      <c r="I3141" s="3">
        <v>0.26104417670682728</v>
      </c>
      <c r="J3141" s="3">
        <v>3.7557194731660297E-2</v>
      </c>
      <c r="K3141" s="3">
        <v>27416.399999999961</v>
      </c>
      <c r="L3141" s="3" t="s">
        <v>15099</v>
      </c>
      <c r="M3141" s="4" t="str">
        <f ca="1">IFERROR(__xludf.DUMMYFUNCTION("REGEXREPLACE(F2354,""\D"", """")"),"#VALUE!")</f>
        <v>#VALUE!</v>
      </c>
    </row>
    <row r="3142" spans="1:13" ht="15.75" customHeight="1">
      <c r="A3142" s="1">
        <v>2353</v>
      </c>
      <c r="B3142" s="3">
        <v>2354</v>
      </c>
      <c r="C3142" s="3" t="s">
        <v>6618</v>
      </c>
      <c r="D3142" s="3">
        <v>0.12572443117307849</v>
      </c>
      <c r="E3142" s="3">
        <v>0.42924361715740922</v>
      </c>
      <c r="F3142" s="3">
        <v>0.54166666666666663</v>
      </c>
      <c r="G3142" s="3">
        <v>0.14583333333333329</v>
      </c>
      <c r="H3142" s="3">
        <v>8.3333333333333329E-2</v>
      </c>
      <c r="I3142" s="3">
        <v>0.27083333333333331</v>
      </c>
      <c r="J3142" s="3">
        <v>2.0573346736688002E-2</v>
      </c>
      <c r="K3142" s="3">
        <v>5273</v>
      </c>
      <c r="L3142" s="3" t="s">
        <v>15100</v>
      </c>
      <c r="M3142" s="4" t="str">
        <f ca="1">IFERROR(__xludf.DUMMYFUNCTION("REGEXREPLACE(F2355,""\D"", """")"),"#VALUE!")</f>
        <v>#VALUE!</v>
      </c>
    </row>
    <row r="3143" spans="1:13" ht="15.75" customHeight="1">
      <c r="A3143" s="1">
        <v>2354</v>
      </c>
      <c r="B3143" s="3">
        <v>2355</v>
      </c>
      <c r="C3143" s="3" t="s">
        <v>6620</v>
      </c>
      <c r="D3143" s="3">
        <v>0.12054626108875589</v>
      </c>
      <c r="E3143" s="3">
        <v>0.29806409695426811</v>
      </c>
      <c r="F3143" s="3">
        <v>0.54411764705882348</v>
      </c>
      <c r="G3143" s="3">
        <v>0.1470588235294118</v>
      </c>
      <c r="H3143" s="3">
        <v>0.1029411764705882</v>
      </c>
      <c r="I3143" s="3">
        <v>0.27941176470588241</v>
      </c>
      <c r="J3143" s="3">
        <v>2.50447750854523E-2</v>
      </c>
      <c r="K3143" s="3">
        <v>8184.600000000004</v>
      </c>
      <c r="L3143" s="3" t="s">
        <v>15101</v>
      </c>
      <c r="M3143" s="4" t="str">
        <f ca="1">IFERROR(__xludf.DUMMYFUNCTION("REGEXREPLACE(F2356,""\D"", """")"),"#VALUE!")</f>
        <v>#VALUE!</v>
      </c>
    </row>
    <row r="3144" spans="1:13" ht="15.75" customHeight="1">
      <c r="A3144" s="1">
        <v>2355</v>
      </c>
      <c r="B3144" s="3">
        <v>2356</v>
      </c>
      <c r="C3144" s="3" t="s">
        <v>6622</v>
      </c>
      <c r="D3144" s="3">
        <v>0.20011585575803201</v>
      </c>
      <c r="E3144" s="3">
        <v>0.12375100286849459</v>
      </c>
      <c r="F3144" s="3">
        <v>0.62222222222222223</v>
      </c>
      <c r="G3144" s="3">
        <v>0.1244444444444444</v>
      </c>
      <c r="H3144" s="3">
        <v>0.1377777777777778</v>
      </c>
      <c r="I3144" s="3">
        <v>0.30666666666666659</v>
      </c>
      <c r="J3144" s="3">
        <v>5.025599840462408E-2</v>
      </c>
      <c r="K3144" s="3">
        <v>25324.500000000011</v>
      </c>
      <c r="L3144" s="3" t="s">
        <v>15102</v>
      </c>
      <c r="M3144" s="4" t="str">
        <f ca="1">IFERROR(__xludf.DUMMYFUNCTION("REGEXREPLACE(F2357,""\D"", """")"),"#VALUE!")</f>
        <v>#VALUE!</v>
      </c>
    </row>
    <row r="3145" spans="1:13" ht="15.75" customHeight="1">
      <c r="A3145" s="1">
        <v>2356</v>
      </c>
      <c r="B3145" s="3">
        <v>2357</v>
      </c>
      <c r="C3145" s="3" t="s">
        <v>6624</v>
      </c>
      <c r="D3145" s="3">
        <v>0.20707095756138519</v>
      </c>
      <c r="E3145" s="3">
        <v>0.72425554434469952</v>
      </c>
      <c r="F3145" s="3">
        <v>0.44186046511627908</v>
      </c>
      <c r="G3145" s="3">
        <v>0.1162790697674419</v>
      </c>
      <c r="H3145" s="3">
        <v>2.3255813953488368E-2</v>
      </c>
      <c r="I3145" s="3">
        <v>0.1395348837209302</v>
      </c>
      <c r="J3145" s="3">
        <v>1.512956937489403E-2</v>
      </c>
      <c r="K3145" s="3">
        <v>5034.199999999998</v>
      </c>
      <c r="L3145" s="3" t="s">
        <v>15103</v>
      </c>
      <c r="M3145" s="4" t="str">
        <f ca="1">IFERROR(__xludf.DUMMYFUNCTION("REGEXREPLACE(F2358,""\D"", """")"),"#VALUE!")</f>
        <v>#VALUE!</v>
      </c>
    </row>
    <row r="3146" spans="1:13" ht="15.75" customHeight="1">
      <c r="A3146" s="1">
        <v>2357</v>
      </c>
      <c r="B3146" s="3">
        <v>2358</v>
      </c>
      <c r="C3146" s="3" t="s">
        <v>6626</v>
      </c>
      <c r="D3146" s="3">
        <v>0.28367926752633688</v>
      </c>
      <c r="E3146" s="3">
        <v>4.3642343177329068E-2</v>
      </c>
      <c r="F3146" s="3">
        <v>0.62790697674418605</v>
      </c>
      <c r="G3146" s="3">
        <v>9.3023255813953487E-2</v>
      </c>
      <c r="H3146" s="3">
        <v>0.16279069767441859</v>
      </c>
      <c r="I3146" s="3">
        <v>0.34883720930232559</v>
      </c>
      <c r="J3146" s="3">
        <v>5.2136166810683789E-2</v>
      </c>
      <c r="K3146" s="3">
        <v>4792.199999999998</v>
      </c>
      <c r="L3146" s="3" t="s">
        <v>15104</v>
      </c>
      <c r="M3146" s="4" t="str">
        <f ca="1">IFERROR(__xludf.DUMMYFUNCTION("REGEXREPLACE(F2359,""\D"", """")"),"#VALUE!")</f>
        <v>#VALUE!</v>
      </c>
    </row>
    <row r="3147" spans="1:13" ht="15.75" customHeight="1">
      <c r="A3147" s="1">
        <v>2358</v>
      </c>
      <c r="B3147" s="3">
        <v>2359</v>
      </c>
      <c r="C3147" s="3" t="s">
        <v>6629</v>
      </c>
      <c r="D3147" s="3">
        <v>0.14401346949322261</v>
      </c>
      <c r="E3147" s="3">
        <v>0.18450912090390739</v>
      </c>
      <c r="F3147" s="3">
        <v>0.59836065573770492</v>
      </c>
      <c r="G3147" s="3">
        <v>9.5628415300546443E-2</v>
      </c>
      <c r="H3147" s="3">
        <v>0.1243169398907104</v>
      </c>
      <c r="I3147" s="3">
        <v>0.27732240437158467</v>
      </c>
      <c r="J3147" s="3">
        <v>3.0932838471588359E-2</v>
      </c>
      <c r="K3147" s="3">
        <v>82284.599999999802</v>
      </c>
      <c r="L3147" s="3" t="s">
        <v>15105</v>
      </c>
      <c r="M3147" s="4" t="str">
        <f ca="1">IFERROR(__xludf.DUMMYFUNCTION("REGEXREPLACE(F2360,""\D"", """")"),"#VALUE!")</f>
        <v>#VALUE!</v>
      </c>
    </row>
    <row r="3148" spans="1:13" ht="15.75" customHeight="1">
      <c r="A3148" s="1">
        <v>2362</v>
      </c>
      <c r="B3148" s="3">
        <v>2363</v>
      </c>
      <c r="C3148" s="3" t="s">
        <v>6642</v>
      </c>
      <c r="D3148" s="3">
        <v>0.18252410773840641</v>
      </c>
      <c r="E3148" s="3">
        <v>0.16486797137391659</v>
      </c>
      <c r="F3148" s="3">
        <v>0.60621761658031093</v>
      </c>
      <c r="G3148" s="3">
        <v>8.2901554404145081E-2</v>
      </c>
      <c r="H3148" s="3">
        <v>0.2020725388601036</v>
      </c>
      <c r="I3148" s="3">
        <v>0.31088082901554398</v>
      </c>
      <c r="J3148" s="3">
        <v>4.4968951068395983E-2</v>
      </c>
      <c r="K3148" s="3">
        <v>21785.099999999991</v>
      </c>
      <c r="L3148" s="3" t="s">
        <v>15109</v>
      </c>
      <c r="M3148" s="4" t="str">
        <f ca="1">IFERROR(__xludf.DUMMYFUNCTION("REGEXREPLACE(F2364,""\D"", """")"),"#VALUE!")</f>
        <v>#VALUE!</v>
      </c>
    </row>
    <row r="3149" spans="1:13" ht="15.75" customHeight="1">
      <c r="A3149" s="1">
        <v>2363</v>
      </c>
      <c r="B3149" s="3">
        <v>2364</v>
      </c>
      <c r="C3149" s="3" t="s">
        <v>6644</v>
      </c>
      <c r="D3149" s="3">
        <v>0.1096318851901046</v>
      </c>
      <c r="E3149" s="3">
        <v>0.27303279956864562</v>
      </c>
      <c r="F3149" s="3">
        <v>0.63709677419354838</v>
      </c>
      <c r="G3149" s="3">
        <v>0.14516129032258071</v>
      </c>
      <c r="H3149" s="3">
        <v>0.1290322580645161</v>
      </c>
      <c r="I3149" s="3">
        <v>0.29838709677419362</v>
      </c>
      <c r="J3149" s="3">
        <v>2.7880661634659212E-2</v>
      </c>
      <c r="K3149" s="3">
        <v>13964.30000000003</v>
      </c>
      <c r="L3149" s="3" t="s">
        <v>15110</v>
      </c>
      <c r="M3149" s="4" t="str">
        <f ca="1">IFERROR(__xludf.DUMMYFUNCTION("REGEXREPLACE(F2365,""\D"", """")"),"#VALUE!")</f>
        <v>#VALUE!</v>
      </c>
    </row>
    <row r="3150" spans="1:13" ht="15.75" customHeight="1">
      <c r="A3150" s="1">
        <v>2364</v>
      </c>
      <c r="B3150" s="3">
        <v>2365</v>
      </c>
      <c r="C3150" s="3" t="s">
        <v>6646</v>
      </c>
      <c r="D3150" s="3">
        <v>0.13251455392625869</v>
      </c>
      <c r="E3150" s="3">
        <v>0.26975214584886181</v>
      </c>
      <c r="F3150" s="3">
        <v>0.63269639065817407</v>
      </c>
      <c r="G3150" s="3">
        <v>9.3418259023354558E-2</v>
      </c>
      <c r="H3150" s="3">
        <v>0.12101910828025481</v>
      </c>
      <c r="I3150" s="3">
        <v>0.24203821656050961</v>
      </c>
      <c r="J3150" s="3">
        <v>2.7481093469527072E-2</v>
      </c>
      <c r="K3150" s="3">
        <v>52568.499999999527</v>
      </c>
      <c r="L3150" s="3" t="s">
        <v>15111</v>
      </c>
      <c r="M3150" s="4" t="str">
        <f ca="1">IFERROR(__xludf.DUMMYFUNCTION("REGEXREPLACE(F2366,""\D"", """")"),"#VALUE!")</f>
        <v>#VALUE!</v>
      </c>
    </row>
    <row r="3151" spans="1:13" ht="15.75" customHeight="1">
      <c r="A3151" s="1">
        <v>2365</v>
      </c>
      <c r="B3151" s="3">
        <v>2366</v>
      </c>
      <c r="C3151" s="3" t="s">
        <v>6649</v>
      </c>
      <c r="D3151" s="3">
        <v>0.1047724464770296</v>
      </c>
      <c r="E3151" s="3">
        <v>0.31230164654067111</v>
      </c>
      <c r="F3151" s="3">
        <v>0.52173913043478259</v>
      </c>
      <c r="G3151" s="3">
        <v>0.17391304347826089</v>
      </c>
      <c r="H3151" s="3">
        <v>8.6956521739130432E-2</v>
      </c>
      <c r="I3151" s="3">
        <v>0.3188405797101449</v>
      </c>
      <c r="J3151" s="3">
        <v>2.1871294225069431E-2</v>
      </c>
      <c r="K3151" s="3">
        <v>7861.8000000000011</v>
      </c>
      <c r="L3151" s="3" t="s">
        <v>15112</v>
      </c>
      <c r="M3151" s="4" t="str">
        <f ca="1">IFERROR(__xludf.DUMMYFUNCTION("REGEXREPLACE(F2367,""\D"", """")"),"#VALUE!")</f>
        <v>#VALUE!</v>
      </c>
    </row>
    <row r="3152" spans="1:13" ht="15.75" customHeight="1">
      <c r="A3152" s="1">
        <v>2366</v>
      </c>
      <c r="B3152" s="3">
        <v>2367</v>
      </c>
      <c r="C3152" s="3" t="s">
        <v>6651</v>
      </c>
      <c r="D3152" s="3">
        <v>0.17208467048853901</v>
      </c>
      <c r="E3152" s="3">
        <v>0.22352663159224051</v>
      </c>
      <c r="F3152" s="3">
        <v>0.61083743842364535</v>
      </c>
      <c r="G3152" s="3">
        <v>0.10837438423645319</v>
      </c>
      <c r="H3152" s="3">
        <v>0.10591133004926109</v>
      </c>
      <c r="I3152" s="3">
        <v>0.24384236453201971</v>
      </c>
      <c r="J3152" s="3">
        <v>3.5767179530820363E-2</v>
      </c>
      <c r="K3152" s="3">
        <v>44441.099999999657</v>
      </c>
      <c r="L3152" s="3" t="s">
        <v>15113</v>
      </c>
      <c r="M3152" s="4" t="str">
        <f ca="1">IFERROR(__xludf.DUMMYFUNCTION("REGEXREPLACE(F2368,""\D"", """")"),"#VALUE!")</f>
        <v>#VALUE!</v>
      </c>
    </row>
    <row r="3153" spans="1:13" ht="15.75" customHeight="1">
      <c r="A3153" s="1">
        <v>2367</v>
      </c>
      <c r="B3153" s="3">
        <v>2368</v>
      </c>
      <c r="C3153" s="3" t="s">
        <v>6654</v>
      </c>
      <c r="D3153" s="3">
        <v>0.18588362418324861</v>
      </c>
      <c r="E3153" s="3">
        <v>0.22679078641881201</v>
      </c>
      <c r="F3153" s="3">
        <v>0.58399999999999996</v>
      </c>
      <c r="G3153" s="3">
        <v>0.08</v>
      </c>
      <c r="H3153" s="3">
        <v>0.112</v>
      </c>
      <c r="I3153" s="3">
        <v>0.24399999999999999</v>
      </c>
      <c r="J3153" s="3">
        <v>3.3277347835972727E-2</v>
      </c>
      <c r="K3153" s="3">
        <v>27243.29999999997</v>
      </c>
      <c r="L3153" s="3" t="s">
        <v>15114</v>
      </c>
      <c r="M3153" s="4" t="str">
        <f ca="1">IFERROR(__xludf.DUMMYFUNCTION("REGEXREPLACE(F2369,""\D"", """")"),"#VALUE!")</f>
        <v>#VALUE!</v>
      </c>
    </row>
    <row r="3154" spans="1:13" ht="15.75" customHeight="1">
      <c r="A3154" s="1">
        <v>2368</v>
      </c>
      <c r="B3154" s="3">
        <v>2369</v>
      </c>
      <c r="C3154" s="3" t="s">
        <v>6656</v>
      </c>
      <c r="D3154" s="3">
        <v>0.19477355862591841</v>
      </c>
      <c r="E3154" s="3">
        <v>0.29129190944745958</v>
      </c>
      <c r="F3154" s="3">
        <v>0.61636828644501274</v>
      </c>
      <c r="G3154" s="3">
        <v>8.6956521739130432E-2</v>
      </c>
      <c r="H3154" s="3">
        <v>9.4629156010230184E-2</v>
      </c>
      <c r="I3154" s="3">
        <v>0.22762148337595911</v>
      </c>
      <c r="J3154" s="3">
        <v>3.397033671964135E-2</v>
      </c>
      <c r="K3154" s="3">
        <v>42948.999999999702</v>
      </c>
      <c r="L3154" s="3" t="s">
        <v>15115</v>
      </c>
      <c r="M3154" s="4" t="str">
        <f ca="1">IFERROR(__xludf.DUMMYFUNCTION("REGEXREPLACE(F2370,""\D"", """")"),"#VALUE!")</f>
        <v>#VALUE!</v>
      </c>
    </row>
    <row r="3155" spans="1:13" ht="15.75" customHeight="1">
      <c r="A3155" s="1">
        <v>2371</v>
      </c>
      <c r="B3155" s="3">
        <v>2372</v>
      </c>
      <c r="C3155" s="3" t="s">
        <v>6665</v>
      </c>
      <c r="D3155" s="3">
        <v>0.29098072153889248</v>
      </c>
      <c r="E3155" s="3">
        <v>0.49338478472121278</v>
      </c>
      <c r="F3155" s="3">
        <v>0.48993288590604028</v>
      </c>
      <c r="G3155" s="3">
        <v>8.0536912751677847E-2</v>
      </c>
      <c r="H3155" s="3">
        <v>4.6979865771812082E-2</v>
      </c>
      <c r="I3155" s="3">
        <v>0.1946308724832215</v>
      </c>
      <c r="J3155" s="3">
        <v>3.0467882142363428E-2</v>
      </c>
      <c r="K3155" s="3">
        <v>17230.800000000028</v>
      </c>
      <c r="L3155" s="3" t="s">
        <v>15118</v>
      </c>
      <c r="M3155" s="4" t="str">
        <f ca="1">IFERROR(__xludf.DUMMYFUNCTION("REGEXREPLACE(F2373,""\D"", """")"),"#VALUE!")</f>
        <v>#VALUE!</v>
      </c>
    </row>
    <row r="3156" spans="1:13" ht="15.75" customHeight="1">
      <c r="A3156" s="1">
        <v>2372</v>
      </c>
      <c r="B3156" s="3">
        <v>2373</v>
      </c>
      <c r="C3156" s="3" t="s">
        <v>6667</v>
      </c>
      <c r="D3156" s="3">
        <v>0.16804675857143869</v>
      </c>
      <c r="E3156" s="3">
        <v>0.41829589643595633</v>
      </c>
      <c r="F3156" s="3">
        <v>0.52272727272727271</v>
      </c>
      <c r="G3156" s="3">
        <v>9.0909090909090912E-2</v>
      </c>
      <c r="H3156" s="3">
        <v>4.5454545454545463E-2</v>
      </c>
      <c r="I3156" s="3">
        <v>0.1818181818181818</v>
      </c>
      <c r="J3156" s="3">
        <v>1.8370784818679119E-2</v>
      </c>
      <c r="K3156" s="3">
        <v>14328.500000000029</v>
      </c>
      <c r="L3156" s="3" t="s">
        <v>15119</v>
      </c>
      <c r="M3156" s="4" t="str">
        <f ca="1">IFERROR(__xludf.DUMMYFUNCTION("REGEXREPLACE(F2374,""\D"", """")"),"#VALUE!")</f>
        <v>#VALUE!</v>
      </c>
    </row>
    <row r="3157" spans="1:13" ht="15.75" customHeight="1">
      <c r="A3157" s="1">
        <v>2373</v>
      </c>
      <c r="B3157" s="3">
        <v>2374</v>
      </c>
      <c r="C3157" s="3" t="s">
        <v>6669</v>
      </c>
      <c r="D3157" s="3">
        <v>0.186405666814806</v>
      </c>
      <c r="E3157" s="3">
        <v>0.55691784819114953</v>
      </c>
      <c r="F3157" s="3">
        <v>0.49107142857142849</v>
      </c>
      <c r="G3157" s="3">
        <v>6.6964285714285712E-2</v>
      </c>
      <c r="H3157" s="3">
        <v>4.9107142857142863E-2</v>
      </c>
      <c r="I3157" s="3">
        <v>0.1517857142857143</v>
      </c>
      <c r="J3157" s="3">
        <v>1.894941941030559E-2</v>
      </c>
      <c r="K3157" s="3">
        <v>24848.9</v>
      </c>
      <c r="L3157" s="3" t="s">
        <v>15120</v>
      </c>
      <c r="M3157" s="4" t="str">
        <f ca="1">IFERROR(__xludf.DUMMYFUNCTION("REGEXREPLACE(F2375,""\D"", """")"),"#VALUE!")</f>
        <v>#VALUE!</v>
      </c>
    </row>
    <row r="3158" spans="1:13" ht="15.75" customHeight="1">
      <c r="A3158" s="1">
        <v>2374</v>
      </c>
      <c r="B3158" s="3">
        <v>2375</v>
      </c>
      <c r="C3158" s="3" t="s">
        <v>6671</v>
      </c>
      <c r="D3158" s="3">
        <v>0.1533845887441127</v>
      </c>
      <c r="E3158" s="3">
        <v>0.17515298346110941</v>
      </c>
      <c r="F3158" s="3">
        <v>0.60165975103734437</v>
      </c>
      <c r="G3158" s="3">
        <v>0.12863070539419089</v>
      </c>
      <c r="H3158" s="3">
        <v>0.12448132780082991</v>
      </c>
      <c r="I3158" s="3">
        <v>0.29045643153526968</v>
      </c>
      <c r="J3158" s="3">
        <v>3.7257723951728598E-2</v>
      </c>
      <c r="K3158" s="3">
        <v>26726.999999999989</v>
      </c>
      <c r="L3158" s="3" t="s">
        <v>15121</v>
      </c>
      <c r="M3158" s="4" t="str">
        <f ca="1">IFERROR(__xludf.DUMMYFUNCTION("REGEXREPLACE(F2376,""\D"", """")"),"#VALUE!")</f>
        <v>#VALUE!</v>
      </c>
    </row>
    <row r="3159" spans="1:13" ht="15.75" customHeight="1">
      <c r="A3159" s="1">
        <v>2375</v>
      </c>
      <c r="B3159" s="3">
        <v>2376</v>
      </c>
      <c r="C3159" s="3" t="s">
        <v>6674</v>
      </c>
      <c r="D3159" s="3">
        <v>0.16111627486007041</v>
      </c>
      <c r="E3159" s="3">
        <v>0.24947297492933559</v>
      </c>
      <c r="F3159" s="3">
        <v>0.49356223175965658</v>
      </c>
      <c r="G3159" s="3">
        <v>0.12875536480686689</v>
      </c>
      <c r="H3159" s="3">
        <v>0.111587982832618</v>
      </c>
      <c r="I3159" s="3">
        <v>0.25321888412017168</v>
      </c>
      <c r="J3159" s="3">
        <v>3.6889673668541137E-2</v>
      </c>
      <c r="K3159" s="3">
        <v>26846.799999999999</v>
      </c>
      <c r="L3159" s="3" t="s">
        <v>15122</v>
      </c>
      <c r="M3159" s="4" t="str">
        <f ca="1">IFERROR(__xludf.DUMMYFUNCTION("REGEXREPLACE(F2377,""\D"", """")"),"#VALUE!")</f>
        <v>#VALUE!</v>
      </c>
    </row>
    <row r="3160" spans="1:13" ht="15.75" customHeight="1">
      <c r="A3160" s="1">
        <v>2376</v>
      </c>
      <c r="B3160" s="3">
        <v>2377</v>
      </c>
      <c r="C3160" s="3" t="s">
        <v>6676</v>
      </c>
      <c r="D3160" s="3">
        <v>0.13062402943331519</v>
      </c>
      <c r="E3160" s="3">
        <v>0.2229699198984588</v>
      </c>
      <c r="F3160" s="3">
        <v>0.50490196078431371</v>
      </c>
      <c r="G3160" s="3">
        <v>0.10784313725490199</v>
      </c>
      <c r="H3160" s="3">
        <v>0.1127450980392157</v>
      </c>
      <c r="I3160" s="3">
        <v>0.25980392156862753</v>
      </c>
      <c r="J3160" s="3">
        <v>2.7136504423475399E-2</v>
      </c>
      <c r="K3160" s="3">
        <v>23421.9</v>
      </c>
      <c r="L3160" s="3" t="s">
        <v>15123</v>
      </c>
      <c r="M3160" s="4" t="str">
        <f ca="1">IFERROR(__xludf.DUMMYFUNCTION("REGEXREPLACE(F2378,""\D"", """")"),"#VALUE!")</f>
        <v>#VALUE!</v>
      </c>
    </row>
    <row r="3161" spans="1:13" ht="15.75" customHeight="1">
      <c r="A3161" s="1">
        <v>2377</v>
      </c>
      <c r="B3161" s="3">
        <v>2378</v>
      </c>
      <c r="C3161" s="3" t="s">
        <v>6678</v>
      </c>
      <c r="D3161" s="3">
        <v>0.14550238845456229</v>
      </c>
      <c r="E3161" s="3">
        <v>0.14945745232246249</v>
      </c>
      <c r="F3161" s="3">
        <v>0.63975155279503104</v>
      </c>
      <c r="G3161" s="3">
        <v>0.12422360248447201</v>
      </c>
      <c r="H3161" s="3">
        <v>0.18633540372670809</v>
      </c>
      <c r="I3161" s="3">
        <v>0.33540372670807461</v>
      </c>
      <c r="J3161" s="3">
        <v>4.2057935705955819E-2</v>
      </c>
      <c r="K3161" s="3">
        <v>18839.500000000029</v>
      </c>
      <c r="L3161" s="3" t="s">
        <v>15124</v>
      </c>
      <c r="M3161" s="4" t="str">
        <f ca="1">IFERROR(__xludf.DUMMYFUNCTION("REGEXREPLACE(F2379,""\D"", """")"),"#VALUE!")</f>
        <v>#VALUE!</v>
      </c>
    </row>
    <row r="3162" spans="1:13" ht="15.75" customHeight="1">
      <c r="A3162" s="1">
        <v>2378</v>
      </c>
      <c r="B3162" s="3">
        <v>2379</v>
      </c>
      <c r="C3162" s="3" t="s">
        <v>6681</v>
      </c>
      <c r="D3162" s="3">
        <v>0.22464274098068471</v>
      </c>
      <c r="E3162" s="3">
        <v>0.25470409487902468</v>
      </c>
      <c r="F3162" s="3">
        <v>0.58415841584158412</v>
      </c>
      <c r="G3162" s="3">
        <v>7.9207920792079209E-2</v>
      </c>
      <c r="H3162" s="3">
        <v>0.11881188118811881</v>
      </c>
      <c r="I3162" s="3">
        <v>0.25742574257425738</v>
      </c>
      <c r="J3162" s="3">
        <v>3.758034847825642E-2</v>
      </c>
      <c r="K3162" s="3">
        <v>11235.300000000019</v>
      </c>
      <c r="L3162" s="3" t="s">
        <v>15125</v>
      </c>
      <c r="M3162" s="4" t="str">
        <f ca="1">IFERROR(__xludf.DUMMYFUNCTION("REGEXREPLACE(F2380,""\D"", """")"),"#VALUE!")</f>
        <v>#VALUE!</v>
      </c>
    </row>
    <row r="3163" spans="1:13" ht="15.75" customHeight="1">
      <c r="A3163" s="1">
        <v>2380</v>
      </c>
      <c r="B3163" s="3">
        <v>2381</v>
      </c>
      <c r="C3163" s="3" t="s">
        <v>6687</v>
      </c>
      <c r="D3163" s="3">
        <v>0.17157970735290279</v>
      </c>
      <c r="E3163" s="3">
        <v>0.25098879214438702</v>
      </c>
      <c r="F3163" s="3">
        <v>0.61832061068702293</v>
      </c>
      <c r="G3163" s="3">
        <v>9.1603053435114504E-2</v>
      </c>
      <c r="H3163" s="3">
        <v>9.9236641221374045E-2</v>
      </c>
      <c r="I3163" s="3">
        <v>0.25190839694656492</v>
      </c>
      <c r="J3163" s="3">
        <v>3.0934023098019729E-2</v>
      </c>
      <c r="K3163" s="3">
        <v>28099.099999999969</v>
      </c>
      <c r="L3163" s="3" t="s">
        <v>15127</v>
      </c>
      <c r="M3163" s="4" t="str">
        <f ca="1">IFERROR(__xludf.DUMMYFUNCTION("REGEXREPLACE(F2382,""\D"", """")"),"#VALUE!")</f>
        <v>#VALUE!</v>
      </c>
    </row>
    <row r="3164" spans="1:13" ht="15.75" customHeight="1">
      <c r="A3164" s="1">
        <v>2381</v>
      </c>
      <c r="B3164" s="3">
        <v>2382</v>
      </c>
      <c r="C3164" s="3" t="s">
        <v>6689</v>
      </c>
      <c r="D3164" s="3">
        <v>0.17425036129976751</v>
      </c>
      <c r="E3164" s="3">
        <v>0.28023173275279961</v>
      </c>
      <c r="F3164" s="3">
        <v>0.62318840579710144</v>
      </c>
      <c r="G3164" s="3">
        <v>0.11594202898550721</v>
      </c>
      <c r="H3164" s="3">
        <v>0.10144927536231881</v>
      </c>
      <c r="I3164" s="3">
        <v>0.24637681159420291</v>
      </c>
      <c r="J3164" s="3">
        <v>3.086432266281236E-2</v>
      </c>
      <c r="K3164" s="3">
        <v>7450.6000000000058</v>
      </c>
      <c r="L3164" s="3" t="s">
        <v>15128</v>
      </c>
      <c r="M3164" s="4" t="str">
        <f ca="1">IFERROR(__xludf.DUMMYFUNCTION("REGEXREPLACE(F2383,""\D"", """")"),"#VALUE!")</f>
        <v>#VALUE!</v>
      </c>
    </row>
    <row r="3165" spans="1:13" ht="15.75" customHeight="1">
      <c r="A3165" s="1">
        <v>2385</v>
      </c>
      <c r="B3165" s="3">
        <v>2386</v>
      </c>
      <c r="C3165" s="3" t="s">
        <v>6700</v>
      </c>
      <c r="D3165" s="3">
        <v>0.1608321006592158</v>
      </c>
      <c r="E3165" s="3">
        <v>0.603632202695492</v>
      </c>
      <c r="F3165" s="3">
        <v>0.64948453608247425</v>
      </c>
      <c r="G3165" s="3">
        <v>5.1546391752577317E-2</v>
      </c>
      <c r="H3165" s="3">
        <v>7.2164948453608241E-2</v>
      </c>
      <c r="I3165" s="3">
        <v>0.1752577319587629</v>
      </c>
      <c r="J3165" s="3">
        <v>1.4557576584886701E-2</v>
      </c>
      <c r="K3165" s="3">
        <v>10326.40000000002</v>
      </c>
      <c r="L3165" s="3" t="s">
        <v>15132</v>
      </c>
      <c r="M3165" s="4" t="str">
        <f ca="1">IFERROR(__xludf.DUMMYFUNCTION("REGEXREPLACE(F2387,""\D"", """")"),"#VALUE!")</f>
        <v>#VALUE!</v>
      </c>
    </row>
    <row r="3166" spans="1:13" ht="15.75" customHeight="1">
      <c r="A3166" s="1">
        <v>2387</v>
      </c>
      <c r="B3166" s="3">
        <v>2388</v>
      </c>
      <c r="C3166" s="3" t="s">
        <v>6706</v>
      </c>
      <c r="D3166" s="3">
        <v>0.15824631478149589</v>
      </c>
      <c r="E3166" s="3">
        <v>0.62949843011217332</v>
      </c>
      <c r="F3166" s="3">
        <v>0.51502145922746778</v>
      </c>
      <c r="G3166" s="3">
        <v>4.7210300429184553E-2</v>
      </c>
      <c r="H3166" s="3">
        <v>4.9356223175965663E-2</v>
      </c>
      <c r="I3166" s="3">
        <v>0.13733905579399139</v>
      </c>
      <c r="J3166" s="3">
        <v>1.421334460785665E-2</v>
      </c>
      <c r="K3166" s="3">
        <v>48863.199999999553</v>
      </c>
      <c r="L3166" s="3" t="s">
        <v>15134</v>
      </c>
      <c r="M3166" s="4" t="str">
        <f ca="1">IFERROR(__xludf.DUMMYFUNCTION("REGEXREPLACE(F2389,""\D"", """")"),"#VALUE!")</f>
        <v>#VALUE!</v>
      </c>
    </row>
    <row r="3167" spans="1:13" ht="15.75" customHeight="1">
      <c r="A3167" s="1">
        <v>2389</v>
      </c>
      <c r="B3167" s="3">
        <v>2390</v>
      </c>
      <c r="C3167" s="3" t="s">
        <v>6711</v>
      </c>
      <c r="D3167" s="3">
        <v>0.18144918555542319</v>
      </c>
      <c r="E3167" s="3">
        <v>0.24528225970350731</v>
      </c>
      <c r="F3167" s="3">
        <v>0.62135922330097082</v>
      </c>
      <c r="G3167" s="3">
        <v>6.7961165048543687E-2</v>
      </c>
      <c r="H3167" s="3">
        <v>0.1116504854368932</v>
      </c>
      <c r="I3167" s="3">
        <v>0.25728155339805819</v>
      </c>
      <c r="J3167" s="3">
        <v>2.9438217555968451E-2</v>
      </c>
      <c r="K3167" s="3">
        <v>22620.099999999991</v>
      </c>
      <c r="L3167" s="3" t="s">
        <v>15136</v>
      </c>
      <c r="M3167" s="4" t="str">
        <f ca="1">IFERROR(__xludf.DUMMYFUNCTION("REGEXREPLACE(F2391,""\D"", """")"),"#VALUE!")</f>
        <v>#VALUE!</v>
      </c>
    </row>
    <row r="3168" spans="1:13" ht="15.75" customHeight="1">
      <c r="A3168" s="1">
        <v>2390</v>
      </c>
      <c r="B3168" s="3">
        <v>2391</v>
      </c>
      <c r="C3168" s="3" t="s">
        <v>6714</v>
      </c>
      <c r="D3168" s="3">
        <v>0.17735798660661431</v>
      </c>
      <c r="E3168" s="3">
        <v>0.2620833941999518</v>
      </c>
      <c r="F3168" s="3">
        <v>0.61267605633802813</v>
      </c>
      <c r="G3168" s="3">
        <v>9.154929577464789E-2</v>
      </c>
      <c r="H3168" s="3">
        <v>0.1126760563380282</v>
      </c>
      <c r="I3168" s="3">
        <v>0.23943661971830979</v>
      </c>
      <c r="J3168" s="3">
        <v>3.2670675063140003E-2</v>
      </c>
      <c r="K3168" s="3">
        <v>15864.500000000029</v>
      </c>
      <c r="L3168" s="3" t="s">
        <v>15137</v>
      </c>
      <c r="M3168" s="4" t="str">
        <f ca="1">IFERROR(__xludf.DUMMYFUNCTION("REGEXREPLACE(F2392,""\D"", """")"),"#VALUE!")</f>
        <v>#VALUE!</v>
      </c>
    </row>
    <row r="3169" spans="1:13" ht="15.75" customHeight="1">
      <c r="A3169" s="1">
        <v>2391</v>
      </c>
      <c r="B3169" s="3">
        <v>2392</v>
      </c>
      <c r="C3169" s="3" t="s">
        <v>6716</v>
      </c>
      <c r="D3169" s="3">
        <v>0.17692779494707481</v>
      </c>
      <c r="E3169" s="3">
        <v>0.23357840756864359</v>
      </c>
      <c r="F3169" s="3">
        <v>0.53488372093023251</v>
      </c>
      <c r="G3169" s="3">
        <v>8.3056478405315617E-2</v>
      </c>
      <c r="H3169" s="3">
        <v>0.106312292358804</v>
      </c>
      <c r="I3169" s="3">
        <v>0.24584717607973419</v>
      </c>
      <c r="J3169" s="3">
        <v>3.170496129750458E-2</v>
      </c>
      <c r="K3169" s="3">
        <v>34511.39999999987</v>
      </c>
      <c r="L3169" s="3" t="s">
        <v>15138</v>
      </c>
      <c r="M3169" s="4" t="str">
        <f ca="1">IFERROR(__xludf.DUMMYFUNCTION("REGEXREPLACE(F2393,""\D"", """")"),"#VALUE!")</f>
        <v>#VALUE!</v>
      </c>
    </row>
    <row r="3170" spans="1:13" ht="15.75" customHeight="1">
      <c r="A3170" s="1">
        <v>2392</v>
      </c>
      <c r="B3170" s="3">
        <v>2393</v>
      </c>
      <c r="C3170" s="3" t="s">
        <v>6718</v>
      </c>
      <c r="D3170" s="3">
        <v>0.19387180272894619</v>
      </c>
      <c r="E3170" s="3">
        <v>0.18423874790083891</v>
      </c>
      <c r="F3170" s="3">
        <v>0.58924205378973105</v>
      </c>
      <c r="G3170" s="3">
        <v>0.1222493887530562</v>
      </c>
      <c r="H3170" s="3">
        <v>0.1075794621026895</v>
      </c>
      <c r="I3170" s="3">
        <v>0.29584352078239612</v>
      </c>
      <c r="J3170" s="3">
        <v>4.3269877774150783E-2</v>
      </c>
      <c r="K3170" s="3">
        <v>48407.699999999597</v>
      </c>
      <c r="L3170" s="3" t="s">
        <v>15139</v>
      </c>
      <c r="M3170" s="4" t="str">
        <f ca="1">IFERROR(__xludf.DUMMYFUNCTION("REGEXREPLACE(F2394,""\D"", """")"),"#VALUE!")</f>
        <v>#VALUE!</v>
      </c>
    </row>
    <row r="3171" spans="1:13" ht="15.75" customHeight="1">
      <c r="A3171" s="1">
        <v>2394</v>
      </c>
      <c r="B3171" s="3">
        <v>2395</v>
      </c>
      <c r="C3171" s="3" t="s">
        <v>6724</v>
      </c>
      <c r="D3171" s="3">
        <v>0.1455046748642779</v>
      </c>
      <c r="E3171" s="3">
        <v>0.29428851375008341</v>
      </c>
      <c r="F3171" s="3">
        <v>0.6295336787564767</v>
      </c>
      <c r="G3171" s="3">
        <v>9.0673575129533682E-2</v>
      </c>
      <c r="H3171" s="3">
        <v>0.1010362694300518</v>
      </c>
      <c r="I3171" s="3">
        <v>0.2487046632124352</v>
      </c>
      <c r="J3171" s="3">
        <v>2.684015585714207E-2</v>
      </c>
      <c r="K3171" s="3">
        <v>42606.999999999687</v>
      </c>
      <c r="L3171" s="3" t="s">
        <v>15141</v>
      </c>
      <c r="M3171" s="4" t="str">
        <f ca="1">IFERROR(__xludf.DUMMYFUNCTION("REGEXREPLACE(F2396,""\D"", """")"),"#VALUE!")</f>
        <v>#VALUE!</v>
      </c>
    </row>
    <row r="3172" spans="1:13" ht="15.75" customHeight="1">
      <c r="A3172" s="1">
        <v>2396</v>
      </c>
      <c r="B3172" s="3">
        <v>2397</v>
      </c>
      <c r="C3172" s="3" t="s">
        <v>6729</v>
      </c>
      <c r="D3172" s="3">
        <v>0.1390211232728093</v>
      </c>
      <c r="E3172" s="3">
        <v>0.22921025584911681</v>
      </c>
      <c r="F3172" s="3">
        <v>0.64406779661016944</v>
      </c>
      <c r="G3172" s="3">
        <v>0.1045197740112994</v>
      </c>
      <c r="H3172" s="3">
        <v>9.6045197740112997E-2</v>
      </c>
      <c r="I3172" s="3">
        <v>0.25423728813559321</v>
      </c>
      <c r="J3172" s="3">
        <v>2.68115454565944E-2</v>
      </c>
      <c r="K3172" s="3">
        <v>37635.699999999793</v>
      </c>
      <c r="L3172" s="3" t="s">
        <v>15143</v>
      </c>
      <c r="M3172" s="4" t="str">
        <f ca="1">IFERROR(__xludf.DUMMYFUNCTION("REGEXREPLACE(F2398,""\D"", """")"),"#VALUE!")</f>
        <v>#VALUE!</v>
      </c>
    </row>
    <row r="3173" spans="1:13" ht="15.75" customHeight="1">
      <c r="A3173" s="1">
        <v>2397</v>
      </c>
      <c r="B3173" s="3">
        <v>2398</v>
      </c>
      <c r="C3173" s="3" t="s">
        <v>6731</v>
      </c>
      <c r="D3173" s="3">
        <v>0.21227054230256301</v>
      </c>
      <c r="E3173" s="3">
        <v>0.9222301193607445</v>
      </c>
      <c r="F3173" s="3">
        <v>0.51963746223564955</v>
      </c>
      <c r="G3173" s="3">
        <v>4.8338368580060423E-2</v>
      </c>
      <c r="H3173" s="3">
        <v>3.6253776435045321E-2</v>
      </c>
      <c r="I3173" s="3">
        <v>0.10876132930513591</v>
      </c>
      <c r="J3173" s="3">
        <v>1.583699580852237E-2</v>
      </c>
      <c r="K3173" s="3">
        <v>34222.299999999828</v>
      </c>
      <c r="L3173" s="3" t="s">
        <v>15144</v>
      </c>
      <c r="M3173" s="4" t="str">
        <f ca="1">IFERROR(__xludf.DUMMYFUNCTION("REGEXREPLACE(F2399,""\D"", """")"),"#VALUE!")</f>
        <v>#VALUE!</v>
      </c>
    </row>
    <row r="3174" spans="1:13" ht="15.75" customHeight="1">
      <c r="A3174" s="1">
        <v>2398</v>
      </c>
      <c r="B3174" s="3">
        <v>2399</v>
      </c>
      <c r="C3174" s="3" t="s">
        <v>6733</v>
      </c>
      <c r="D3174" s="3">
        <v>0.1402162259278493</v>
      </c>
      <c r="E3174" s="3">
        <v>0.21561187906936569</v>
      </c>
      <c r="F3174" s="3">
        <v>0.63200000000000001</v>
      </c>
      <c r="G3174" s="3">
        <v>0.12</v>
      </c>
      <c r="H3174" s="3">
        <v>0.126</v>
      </c>
      <c r="I3174" s="3">
        <v>0.28000000000000003</v>
      </c>
      <c r="J3174" s="3">
        <v>3.3793197143533633E-2</v>
      </c>
      <c r="K3174" s="3">
        <v>54847.19999999948</v>
      </c>
      <c r="L3174" s="3" t="s">
        <v>15145</v>
      </c>
      <c r="M3174" s="4" t="str">
        <f ca="1">IFERROR(__xludf.DUMMYFUNCTION("REGEXREPLACE(F2400,""\D"", """")"),"#VALUE!")</f>
        <v>#VALUE!</v>
      </c>
    </row>
    <row r="3175" spans="1:13" ht="15.75" customHeight="1">
      <c r="A3175" s="1">
        <v>2399</v>
      </c>
      <c r="B3175" s="3">
        <v>2400</v>
      </c>
      <c r="C3175" s="3" t="s">
        <v>6736</v>
      </c>
      <c r="D3175" s="3">
        <v>0.14208470757464431</v>
      </c>
      <c r="E3175" s="3">
        <v>0.26171815146251959</v>
      </c>
      <c r="F3175" s="3">
        <v>0.60773480662983426</v>
      </c>
      <c r="G3175" s="3">
        <v>8.2872928176795577E-2</v>
      </c>
      <c r="H3175" s="3">
        <v>0.11602209944751379</v>
      </c>
      <c r="I3175" s="3">
        <v>0.25138121546961328</v>
      </c>
      <c r="J3175" s="3">
        <v>2.6894961293790071E-2</v>
      </c>
      <c r="K3175" s="3">
        <v>39273.799999999748</v>
      </c>
      <c r="L3175" s="3" t="s">
        <v>15146</v>
      </c>
      <c r="M3175" s="4" t="str">
        <f ca="1">IFERROR(__xludf.DUMMYFUNCTION("REGEXREPLACE(F2401,""\D"", """")"),"#VALUE!")</f>
        <v>#VALUE!</v>
      </c>
    </row>
    <row r="3176" spans="1:13" ht="15.75" customHeight="1">
      <c r="A3176" s="1">
        <v>2401</v>
      </c>
      <c r="B3176" s="3">
        <v>2402</v>
      </c>
      <c r="C3176" s="3" t="s">
        <v>6742</v>
      </c>
      <c r="D3176" s="3">
        <v>0.33967120179447041</v>
      </c>
      <c r="E3176" s="3">
        <v>0.22783423482932821</v>
      </c>
      <c r="F3176" s="3">
        <v>0.63076923076923075</v>
      </c>
      <c r="G3176" s="3">
        <v>0.1179487179487179</v>
      </c>
      <c r="H3176" s="3">
        <v>0.1384615384615385</v>
      </c>
      <c r="I3176" s="3">
        <v>0.30256410256410249</v>
      </c>
      <c r="J3176" s="3">
        <v>8.2539889569379854E-2</v>
      </c>
      <c r="K3176" s="3">
        <v>22231.400000000009</v>
      </c>
      <c r="L3176" s="3" t="s">
        <v>15148</v>
      </c>
      <c r="M3176" s="4" t="str">
        <f ca="1">IFERROR(__xludf.DUMMYFUNCTION("REGEXREPLACE(F2403,""\D"", """")"),"#VALUE!")</f>
        <v>#VALUE!</v>
      </c>
    </row>
    <row r="3177" spans="1:13" ht="15.75" customHeight="1">
      <c r="A3177" s="1">
        <v>2402</v>
      </c>
      <c r="B3177" s="3">
        <v>2403</v>
      </c>
      <c r="C3177" s="3" t="s">
        <v>6745</v>
      </c>
      <c r="D3177" s="3">
        <v>0.1927430798229452</v>
      </c>
      <c r="E3177" s="3">
        <v>7.8584851630760233E-2</v>
      </c>
      <c r="F3177" s="3">
        <v>0.64615384615384619</v>
      </c>
      <c r="G3177" s="3">
        <v>0.1384615384615385</v>
      </c>
      <c r="H3177" s="3">
        <v>0.1384615384615385</v>
      </c>
      <c r="I3177" s="3">
        <v>0.32307692307692309</v>
      </c>
      <c r="J3177" s="3">
        <v>4.6047105849018423E-2</v>
      </c>
      <c r="K3177" s="3">
        <v>7442.7000000000025</v>
      </c>
      <c r="L3177" s="3" t="s">
        <v>15149</v>
      </c>
      <c r="M3177" s="4" t="str">
        <f ca="1">IFERROR(__xludf.DUMMYFUNCTION("REGEXREPLACE(F2404,""\D"", """")"),"#VALUE!")</f>
        <v>#VALUE!</v>
      </c>
    </row>
    <row r="3178" spans="1:13" ht="15.75" customHeight="1">
      <c r="A3178" s="1">
        <v>2403</v>
      </c>
      <c r="B3178" s="3">
        <v>2404</v>
      </c>
      <c r="C3178" s="3" t="s">
        <v>6748</v>
      </c>
      <c r="D3178" s="3">
        <v>0.17365062992927899</v>
      </c>
      <c r="E3178" s="3">
        <v>0.5619163227532884</v>
      </c>
      <c r="F3178" s="3">
        <v>0.52068473609129817</v>
      </c>
      <c r="G3178" s="3">
        <v>5.8487874465049931E-2</v>
      </c>
      <c r="H3178" s="3">
        <v>5.4208273894436519E-2</v>
      </c>
      <c r="I3178" s="3">
        <v>0.15977175463623389</v>
      </c>
      <c r="J3178" s="3">
        <v>1.8806048568893809E-2</v>
      </c>
      <c r="K3178" s="3">
        <v>75205.699999999691</v>
      </c>
      <c r="L3178" s="3" t="s">
        <v>15150</v>
      </c>
      <c r="M3178" s="4" t="str">
        <f ca="1">IFERROR(__xludf.DUMMYFUNCTION("REGEXREPLACE(F2405,""\D"", """")"),"#VALUE!")</f>
        <v>#VALUE!</v>
      </c>
    </row>
    <row r="3179" spans="1:13" ht="15.75" customHeight="1">
      <c r="A3179" s="1">
        <v>2406</v>
      </c>
      <c r="B3179" s="3">
        <v>2407</v>
      </c>
      <c r="C3179" s="3" t="s">
        <v>6757</v>
      </c>
      <c r="D3179" s="3">
        <v>0.14865831634435511</v>
      </c>
      <c r="E3179" s="3">
        <v>0.324853071901475</v>
      </c>
      <c r="F3179" s="3">
        <v>0.63322884012539182</v>
      </c>
      <c r="G3179" s="3">
        <v>8.7774294670846395E-2</v>
      </c>
      <c r="H3179" s="3">
        <v>8.4639498432601878E-2</v>
      </c>
      <c r="I3179" s="3">
        <v>0.21630094043887149</v>
      </c>
      <c r="J3179" s="3">
        <v>2.4318926249415399E-2</v>
      </c>
      <c r="K3179" s="3">
        <v>34315.899999999863</v>
      </c>
      <c r="L3179" s="3" t="s">
        <v>15153</v>
      </c>
      <c r="M3179" s="4" t="str">
        <f ca="1">IFERROR(__xludf.DUMMYFUNCTION("REGEXREPLACE(F2408,""\D"", """")"),"#VALUE!")</f>
        <v>#VALUE!</v>
      </c>
    </row>
    <row r="3180" spans="1:13" ht="15.75" customHeight="1">
      <c r="A3180" s="1">
        <v>2407</v>
      </c>
      <c r="B3180" s="3">
        <v>2408</v>
      </c>
      <c r="C3180" s="3" t="s">
        <v>6759</v>
      </c>
      <c r="D3180" s="3">
        <v>0.19772011061817271</v>
      </c>
      <c r="E3180" s="3">
        <v>0.60648095691340087</v>
      </c>
      <c r="F3180" s="3">
        <v>0.56213017751479288</v>
      </c>
      <c r="G3180" s="3">
        <v>5.3254437869822487E-2</v>
      </c>
      <c r="H3180" s="3">
        <v>4.4378698224852069E-2</v>
      </c>
      <c r="I3180" s="3">
        <v>0.14792899408284019</v>
      </c>
      <c r="J3180" s="3">
        <v>1.743142465655205E-2</v>
      </c>
      <c r="K3180" s="3">
        <v>34283.19999999983</v>
      </c>
      <c r="L3180" s="3" t="s">
        <v>15154</v>
      </c>
      <c r="M3180" s="4" t="str">
        <f ca="1">IFERROR(__xludf.DUMMYFUNCTION("REGEXREPLACE(F2409,""\D"", """")"),"#VALUE!")</f>
        <v>#VALUE!</v>
      </c>
    </row>
    <row r="3181" spans="1:13" ht="15.75" customHeight="1">
      <c r="A3181" s="1">
        <v>2408</v>
      </c>
      <c r="B3181" s="3">
        <v>2409</v>
      </c>
      <c r="C3181" s="3" t="s">
        <v>6761</v>
      </c>
      <c r="D3181" s="3">
        <v>0.20442100202117469</v>
      </c>
      <c r="E3181" s="3">
        <v>0.79121545092355661</v>
      </c>
      <c r="F3181" s="3">
        <v>0.51515151515151514</v>
      </c>
      <c r="G3181" s="3">
        <v>6.6666666666666666E-2</v>
      </c>
      <c r="H3181" s="3">
        <v>3.3333333333333333E-2</v>
      </c>
      <c r="I3181" s="3">
        <v>0.1333333333333333</v>
      </c>
      <c r="J3181" s="3">
        <v>1.8063120852486909E-2</v>
      </c>
      <c r="K3181" s="3">
        <v>35124.799999999843</v>
      </c>
      <c r="L3181" s="3" t="s">
        <v>15155</v>
      </c>
      <c r="M3181" s="4" t="str">
        <f ca="1">IFERROR(__xludf.DUMMYFUNCTION("REGEXREPLACE(F2410,""\D"", """")"),"#VALUE!")</f>
        <v>#VALUE!</v>
      </c>
    </row>
    <row r="3182" spans="1:13" ht="15.75" customHeight="1">
      <c r="A3182" s="1">
        <v>2409</v>
      </c>
      <c r="B3182" s="3">
        <v>2410</v>
      </c>
      <c r="C3182" s="3" t="s">
        <v>6763</v>
      </c>
      <c r="D3182" s="3">
        <v>0.20093067690107269</v>
      </c>
      <c r="E3182" s="3">
        <v>0.20818544741602729</v>
      </c>
      <c r="F3182" s="3">
        <v>0.64393939393939392</v>
      </c>
      <c r="G3182" s="3">
        <v>0.10606060606060611</v>
      </c>
      <c r="H3182" s="3">
        <v>0.1136363636363636</v>
      </c>
      <c r="I3182" s="3">
        <v>0.26515151515151508</v>
      </c>
      <c r="J3182" s="3">
        <v>4.2141093007623483E-2</v>
      </c>
      <c r="K3182" s="3">
        <v>29086.699999999972</v>
      </c>
      <c r="L3182" s="3" t="s">
        <v>15156</v>
      </c>
      <c r="M3182" s="4" t="str">
        <f ca="1">IFERROR(__xludf.DUMMYFUNCTION("REGEXREPLACE(F2411,""\D"", """")"),"#VALUE!")</f>
        <v>#VALUE!</v>
      </c>
    </row>
    <row r="3183" spans="1:13" ht="15.75" customHeight="1">
      <c r="A3183" s="1">
        <v>2410</v>
      </c>
      <c r="B3183" s="3">
        <v>2411</v>
      </c>
      <c r="C3183" s="3" t="s">
        <v>6766</v>
      </c>
      <c r="D3183" s="3">
        <v>0.12722200038293091</v>
      </c>
      <c r="E3183" s="3">
        <v>0.23039907955005601</v>
      </c>
      <c r="F3183" s="3">
        <v>0.62857142857142856</v>
      </c>
      <c r="G3183" s="3">
        <v>2.8571428571428571E-2</v>
      </c>
      <c r="H3183" s="3">
        <v>0.1142857142857143</v>
      </c>
      <c r="I3183" s="3">
        <v>0.22857142857142859</v>
      </c>
      <c r="J3183" s="3">
        <v>1.172504003932576E-2</v>
      </c>
      <c r="K3183" s="3">
        <v>8110.5000000000036</v>
      </c>
      <c r="L3183" s="3" t="s">
        <v>15157</v>
      </c>
      <c r="M3183" s="4" t="str">
        <f ca="1">IFERROR(__xludf.DUMMYFUNCTION("REGEXREPLACE(F2412,""\D"", """")"),"#VALUE!")</f>
        <v>#VALUE!</v>
      </c>
    </row>
    <row r="3184" spans="1:13" ht="15.75" customHeight="1">
      <c r="A3184" s="1">
        <v>2413</v>
      </c>
      <c r="B3184" s="3">
        <v>2414</v>
      </c>
      <c r="C3184" s="3" t="s">
        <v>6775</v>
      </c>
      <c r="D3184" s="3">
        <v>0.18673774923790629</v>
      </c>
      <c r="E3184" s="3">
        <v>0.77473766759553997</v>
      </c>
      <c r="F3184" s="3">
        <v>0.48028673835125452</v>
      </c>
      <c r="G3184" s="3">
        <v>5.7347670250896057E-2</v>
      </c>
      <c r="H3184" s="3">
        <v>4.3010752688172053E-2</v>
      </c>
      <c r="I3184" s="3">
        <v>0.1290322580645161</v>
      </c>
      <c r="J3184" s="3">
        <v>1.655909069984466E-2</v>
      </c>
      <c r="K3184" s="3">
        <v>29863.49999999996</v>
      </c>
      <c r="L3184" s="3" t="s">
        <v>15160</v>
      </c>
      <c r="M3184" s="4" t="str">
        <f ca="1">IFERROR(__xludf.DUMMYFUNCTION("REGEXREPLACE(F2415,""\D"", """")"),"#VALUE!")</f>
        <v>#VALUE!</v>
      </c>
    </row>
    <row r="3185" spans="1:13" ht="15.75" customHeight="1">
      <c r="A3185" s="1">
        <v>2414</v>
      </c>
      <c r="B3185" s="3">
        <v>2415</v>
      </c>
      <c r="C3185" s="3" t="s">
        <v>6778</v>
      </c>
      <c r="D3185" s="3">
        <v>0.20289891855707071</v>
      </c>
      <c r="E3185" s="3">
        <v>0.73484626766017258</v>
      </c>
      <c r="F3185" s="3">
        <v>0.49645390070921991</v>
      </c>
      <c r="G3185" s="3">
        <v>6.0283687943262408E-2</v>
      </c>
      <c r="H3185" s="3">
        <v>4.9645390070921988E-2</v>
      </c>
      <c r="I3185" s="3">
        <v>0.1453900709219858</v>
      </c>
      <c r="J3185" s="3">
        <v>2.002775975592069E-2</v>
      </c>
      <c r="K3185" s="3">
        <v>30324.099999999951</v>
      </c>
      <c r="L3185" s="3" t="s">
        <v>15161</v>
      </c>
      <c r="M3185" s="4" t="str">
        <f ca="1">IFERROR(__xludf.DUMMYFUNCTION("REGEXREPLACE(F2416,""\D"", """")"),"#VALUE!")</f>
        <v>#VALUE!</v>
      </c>
    </row>
    <row r="3186" spans="1:13" ht="15.75" customHeight="1">
      <c r="A3186" s="1">
        <v>2415</v>
      </c>
      <c r="B3186" s="3">
        <v>2416</v>
      </c>
      <c r="C3186" s="3" t="s">
        <v>6781</v>
      </c>
      <c r="D3186" s="3">
        <v>0.15924196268541549</v>
      </c>
      <c r="E3186" s="3">
        <v>0.23203639954670499</v>
      </c>
      <c r="F3186" s="3">
        <v>0.63059701492537312</v>
      </c>
      <c r="G3186" s="3">
        <v>0.12686567164179111</v>
      </c>
      <c r="H3186" s="3">
        <v>0.1119402985074627</v>
      </c>
      <c r="I3186" s="3">
        <v>0.27238805970149249</v>
      </c>
      <c r="J3186" s="3">
        <v>3.6463052692142672E-2</v>
      </c>
      <c r="K3186" s="3">
        <v>29432.999999999942</v>
      </c>
      <c r="L3186" s="3" t="s">
        <v>15162</v>
      </c>
      <c r="M3186" s="4" t="str">
        <f ca="1">IFERROR(__xludf.DUMMYFUNCTION("REGEXREPLACE(F2417,""\D"", """")"),"#VALUE!")</f>
        <v>#VALUE!</v>
      </c>
    </row>
    <row r="3187" spans="1:13" ht="15.75" customHeight="1">
      <c r="A3187" s="1">
        <v>2417</v>
      </c>
      <c r="B3187" s="3">
        <v>2418</v>
      </c>
      <c r="C3187" s="3" t="s">
        <v>6787</v>
      </c>
      <c r="D3187" s="3">
        <v>0.17283916989003559</v>
      </c>
      <c r="E3187" s="3">
        <v>0.48331163860122711</v>
      </c>
      <c r="F3187" s="3">
        <v>0.53028064992614476</v>
      </c>
      <c r="G3187" s="3">
        <v>7.0901033973412117E-2</v>
      </c>
      <c r="H3187" s="3">
        <v>7.6809453471196457E-2</v>
      </c>
      <c r="I3187" s="3">
        <v>0.1875923190546529</v>
      </c>
      <c r="J3187" s="3">
        <v>2.4777843782130469E-2</v>
      </c>
      <c r="K3187" s="3">
        <v>75850.399999999689</v>
      </c>
      <c r="L3187" s="3" t="s">
        <v>15164</v>
      </c>
      <c r="M3187" s="4" t="str">
        <f ca="1">IFERROR(__xludf.DUMMYFUNCTION("REGEXREPLACE(F2419,""\D"", """")"),"#VALUE!")</f>
        <v>#VALUE!</v>
      </c>
    </row>
    <row r="3188" spans="1:13" ht="15.75" customHeight="1">
      <c r="A3188" s="1">
        <v>2418</v>
      </c>
      <c r="B3188" s="3">
        <v>2419</v>
      </c>
      <c r="C3188" s="3" t="s">
        <v>6790</v>
      </c>
      <c r="D3188" s="3">
        <v>0.34823972378736628</v>
      </c>
      <c r="E3188" s="3">
        <v>0.70786399817440837</v>
      </c>
      <c r="F3188" s="3">
        <v>0.41463414634146339</v>
      </c>
      <c r="G3188" s="3">
        <v>6.097560975609756E-2</v>
      </c>
      <c r="H3188" s="3">
        <v>3.6585365853658527E-2</v>
      </c>
      <c r="I3188" s="3">
        <v>0.13414634146341459</v>
      </c>
      <c r="J3188" s="3">
        <v>2.0267153528605041E-2</v>
      </c>
      <c r="K3188" s="3">
        <v>9347.4000000000087</v>
      </c>
      <c r="L3188" s="3" t="s">
        <v>15165</v>
      </c>
      <c r="M3188" s="4" t="str">
        <f ca="1">IFERROR(__xludf.DUMMYFUNCTION("REGEXREPLACE(F2420,""\D"", """")"),"#VALUE!")</f>
        <v>#VALUE!</v>
      </c>
    </row>
    <row r="3189" spans="1:13" ht="15.75" customHeight="1">
      <c r="A3189" s="1">
        <v>2420</v>
      </c>
      <c r="B3189" s="3">
        <v>2421</v>
      </c>
      <c r="C3189" s="3" t="s">
        <v>6795</v>
      </c>
      <c r="D3189" s="3">
        <v>0.18312734411641929</v>
      </c>
      <c r="E3189" s="3">
        <v>0.24183846767059619</v>
      </c>
      <c r="F3189" s="3">
        <v>0.61580381471389645</v>
      </c>
      <c r="G3189" s="3">
        <v>9.264305177111716E-2</v>
      </c>
      <c r="H3189" s="3">
        <v>9.8092643051771122E-2</v>
      </c>
      <c r="I3189" s="3">
        <v>0.25885558583106272</v>
      </c>
      <c r="J3189" s="3">
        <v>3.3560759353481323E-2</v>
      </c>
      <c r="K3189" s="3">
        <v>41439.999999999738</v>
      </c>
      <c r="L3189" s="3" t="s">
        <v>15167</v>
      </c>
      <c r="M3189" s="4" t="str">
        <f ca="1">IFERROR(__xludf.DUMMYFUNCTION("REGEXREPLACE(F2422,""\D"", """")"),"#VALUE!")</f>
        <v>#VALUE!</v>
      </c>
    </row>
    <row r="3190" spans="1:13" ht="15.75" customHeight="1">
      <c r="A3190" s="1">
        <v>2421</v>
      </c>
      <c r="B3190" s="3">
        <v>2422</v>
      </c>
      <c r="C3190" s="3" t="s">
        <v>6798</v>
      </c>
      <c r="D3190" s="3">
        <v>0.14317620290641589</v>
      </c>
      <c r="E3190" s="3">
        <v>0.19063094197792749</v>
      </c>
      <c r="F3190" s="3">
        <v>0.65437788018433185</v>
      </c>
      <c r="G3190" s="3">
        <v>0.1290322580645161</v>
      </c>
      <c r="H3190" s="3">
        <v>0.13364055299539171</v>
      </c>
      <c r="I3190" s="3">
        <v>0.29032258064516131</v>
      </c>
      <c r="J3190" s="3">
        <v>3.6010213637409798E-2</v>
      </c>
      <c r="K3190" s="3">
        <v>24311.599999999991</v>
      </c>
      <c r="L3190" s="3" t="s">
        <v>15168</v>
      </c>
      <c r="M3190" s="4" t="str">
        <f ca="1">IFERROR(__xludf.DUMMYFUNCTION("REGEXREPLACE(F2423,""\D"", """")"),"#VALUE!")</f>
        <v>#VALUE!</v>
      </c>
    </row>
    <row r="3191" spans="1:13" ht="15.75" customHeight="1">
      <c r="A3191" s="1">
        <v>2422</v>
      </c>
      <c r="B3191" s="3">
        <v>2423</v>
      </c>
      <c r="C3191" s="3" t="s">
        <v>6801</v>
      </c>
      <c r="D3191" s="3">
        <v>0.17301605764593719</v>
      </c>
      <c r="E3191" s="3">
        <v>0.16397583527578941</v>
      </c>
      <c r="F3191" s="3">
        <v>0.62295081967213117</v>
      </c>
      <c r="G3191" s="3">
        <v>0.13114754098360659</v>
      </c>
      <c r="H3191" s="3">
        <v>0.13114754098360659</v>
      </c>
      <c r="I3191" s="3">
        <v>0.33606557377049179</v>
      </c>
      <c r="J3191" s="3">
        <v>4.1898753986010763E-2</v>
      </c>
      <c r="K3191" s="3">
        <v>14075.20000000003</v>
      </c>
      <c r="L3191" s="3" t="s">
        <v>15169</v>
      </c>
      <c r="M3191" s="4" t="str">
        <f ca="1">IFERROR(__xludf.DUMMYFUNCTION("REGEXREPLACE(F2424,""\D"", """")"),"#VALUE!")</f>
        <v>#VALUE!</v>
      </c>
    </row>
    <row r="3192" spans="1:13" ht="15.75" customHeight="1">
      <c r="A3192" s="1">
        <v>2424</v>
      </c>
      <c r="B3192" s="3">
        <v>2425</v>
      </c>
      <c r="C3192" s="3" t="s">
        <v>6807</v>
      </c>
      <c r="D3192" s="3">
        <v>0.19437498323523031</v>
      </c>
      <c r="E3192" s="3">
        <v>0.14376822267302389</v>
      </c>
      <c r="F3192" s="3">
        <v>0.61</v>
      </c>
      <c r="G3192" s="3">
        <v>0.105</v>
      </c>
      <c r="H3192" s="3">
        <v>0.115</v>
      </c>
      <c r="I3192" s="3">
        <v>0.26500000000000001</v>
      </c>
      <c r="J3192" s="3">
        <v>4.0182408889010618E-2</v>
      </c>
      <c r="K3192" s="3">
        <v>23006.299999999988</v>
      </c>
      <c r="L3192" s="3" t="s">
        <v>15171</v>
      </c>
      <c r="M3192" s="4" t="str">
        <f ca="1">IFERROR(__xludf.DUMMYFUNCTION("REGEXREPLACE(F2426,""\D"", """")"),"#VALUE!")</f>
        <v>#VALUE!</v>
      </c>
    </row>
    <row r="3193" spans="1:13" ht="15.75" customHeight="1">
      <c r="A3193" s="1">
        <v>2426</v>
      </c>
      <c r="B3193" s="3">
        <v>2427</v>
      </c>
      <c r="C3193" s="3" t="s">
        <v>6812</v>
      </c>
      <c r="D3193" s="3">
        <v>0.19606891006297289</v>
      </c>
      <c r="E3193" s="3">
        <v>0.66070759166789261</v>
      </c>
      <c r="F3193" s="3">
        <v>0.53765690376569042</v>
      </c>
      <c r="G3193" s="3">
        <v>6.6945606694560664E-2</v>
      </c>
      <c r="H3193" s="3">
        <v>3.5564853556485358E-2</v>
      </c>
      <c r="I3193" s="3">
        <v>0.1443514644351464</v>
      </c>
      <c r="J3193" s="3">
        <v>1.8450566601233551E-2</v>
      </c>
      <c r="K3193" s="3">
        <v>51091.399999999529</v>
      </c>
      <c r="L3193" s="3" t="s">
        <v>15173</v>
      </c>
      <c r="M3193" s="4" t="str">
        <f ca="1">IFERROR(__xludf.DUMMYFUNCTION("REGEXREPLACE(F2428,""\D"", """")"),"#VALUE!")</f>
        <v>#VALUE!</v>
      </c>
    </row>
    <row r="3194" spans="1:13" ht="15.75" customHeight="1">
      <c r="A3194" s="1">
        <v>2427</v>
      </c>
      <c r="B3194" s="3">
        <v>2428</v>
      </c>
      <c r="C3194" s="3" t="s">
        <v>6814</v>
      </c>
      <c r="D3194" s="3">
        <v>0.23016441612605529</v>
      </c>
      <c r="E3194" s="3">
        <v>0.42976995049348887</v>
      </c>
      <c r="F3194" s="3">
        <v>0.53381642512077299</v>
      </c>
      <c r="G3194" s="3">
        <v>8.2125603864734303E-2</v>
      </c>
      <c r="H3194" s="3">
        <v>8.4541062801932368E-2</v>
      </c>
      <c r="I3194" s="3">
        <v>0.1908212560386473</v>
      </c>
      <c r="J3194" s="3">
        <v>3.678718826809442E-2</v>
      </c>
      <c r="K3194" s="3">
        <v>46168.89999999963</v>
      </c>
      <c r="L3194" s="3" t="s">
        <v>15174</v>
      </c>
      <c r="M3194" s="4" t="str">
        <f ca="1">IFERROR(__xludf.DUMMYFUNCTION("REGEXREPLACE(F2429,""\D"", """")"),"#VALUE!")</f>
        <v>#VALUE!</v>
      </c>
    </row>
    <row r="3195" spans="1:13" ht="15.75" customHeight="1">
      <c r="A3195" s="1">
        <v>2428</v>
      </c>
      <c r="B3195" s="3">
        <v>2429</v>
      </c>
      <c r="C3195" s="3" t="s">
        <v>6816</v>
      </c>
      <c r="D3195" s="3">
        <v>0.16745731427114299</v>
      </c>
      <c r="E3195" s="3">
        <v>0.24573208409810771</v>
      </c>
      <c r="F3195" s="3">
        <v>0.6099071207430341</v>
      </c>
      <c r="G3195" s="3">
        <v>0.108359133126935</v>
      </c>
      <c r="H3195" s="3">
        <v>0.1145510835913313</v>
      </c>
      <c r="I3195" s="3">
        <v>0.25386996904024772</v>
      </c>
      <c r="J3195" s="3">
        <v>3.597857205690274E-2</v>
      </c>
      <c r="K3195" s="3">
        <v>35043.899999999827</v>
      </c>
      <c r="L3195" s="3" t="s">
        <v>15175</v>
      </c>
      <c r="M3195" s="4" t="str">
        <f ca="1">IFERROR(__xludf.DUMMYFUNCTION("REGEXREPLACE(F2430,""\D"", """")"),"#VALUE!")</f>
        <v>#VALUE!</v>
      </c>
    </row>
    <row r="3196" spans="1:13" ht="15.75" customHeight="1">
      <c r="A3196" s="1">
        <v>2430</v>
      </c>
      <c r="B3196" s="3">
        <v>2431</v>
      </c>
      <c r="C3196" s="3" t="s">
        <v>6821</v>
      </c>
      <c r="D3196" s="3">
        <v>0.18810509769403019</v>
      </c>
      <c r="E3196" s="3">
        <v>0.1540958207815982</v>
      </c>
      <c r="F3196" s="3">
        <v>0.64809384164222872</v>
      </c>
      <c r="G3196" s="3">
        <v>9.6774193548387094E-2</v>
      </c>
      <c r="H3196" s="3">
        <v>0.1290322580645161</v>
      </c>
      <c r="I3196" s="3">
        <v>0.27859237536656889</v>
      </c>
      <c r="J3196" s="3">
        <v>4.066908962692007E-2</v>
      </c>
      <c r="K3196" s="3">
        <v>38025.699999999808</v>
      </c>
      <c r="L3196" s="3" t="s">
        <v>15177</v>
      </c>
      <c r="M3196" s="4" t="str">
        <f ca="1">IFERROR(__xludf.DUMMYFUNCTION("REGEXREPLACE(F2432,""\D"", """")"),"#VALUE!")</f>
        <v>#VALUE!</v>
      </c>
    </row>
    <row r="3197" spans="1:13" ht="15.75" customHeight="1">
      <c r="A3197" s="1">
        <v>2431</v>
      </c>
      <c r="B3197" s="3">
        <v>2432</v>
      </c>
      <c r="C3197" s="3" t="s">
        <v>6823</v>
      </c>
      <c r="D3197" s="3">
        <v>0.1468565868427216</v>
      </c>
      <c r="E3197" s="3">
        <v>0.70323960873500335</v>
      </c>
      <c r="F3197" s="3">
        <v>0.49391727493917281</v>
      </c>
      <c r="G3197" s="3">
        <v>5.5961070559610707E-2</v>
      </c>
      <c r="H3197" s="3">
        <v>4.6228710462287097E-2</v>
      </c>
      <c r="I3197" s="3">
        <v>0.13625304136253041</v>
      </c>
      <c r="J3197" s="3">
        <v>1.386473589181565E-2</v>
      </c>
      <c r="K3197" s="3">
        <v>44816.299999999617</v>
      </c>
      <c r="L3197" s="3" t="s">
        <v>15178</v>
      </c>
      <c r="M3197" s="4" t="str">
        <f ca="1">IFERROR(__xludf.DUMMYFUNCTION("REGEXREPLACE(F2433,""\D"", """")"),"#VALUE!")</f>
        <v>#VALUE!</v>
      </c>
    </row>
    <row r="3198" spans="1:13" ht="15.75" customHeight="1">
      <c r="A3198" s="1">
        <v>2435</v>
      </c>
      <c r="B3198" s="3">
        <v>2436</v>
      </c>
      <c r="C3198" s="3" t="s">
        <v>6835</v>
      </c>
      <c r="D3198" s="3">
        <v>8.6206886688291309E-2</v>
      </c>
      <c r="E3198" s="3">
        <v>0.33803135982501931</v>
      </c>
      <c r="F3198" s="3">
        <v>0.63736263736263732</v>
      </c>
      <c r="G3198" s="3">
        <v>0.14285714285714279</v>
      </c>
      <c r="H3198" s="3">
        <v>0.14285714285714279</v>
      </c>
      <c r="I3198" s="3">
        <v>0.2857142857142857</v>
      </c>
      <c r="J3198" s="3">
        <v>2.237822626154623E-2</v>
      </c>
      <c r="K3198" s="3">
        <v>10001.700000000021</v>
      </c>
      <c r="L3198" s="3" t="s">
        <v>15182</v>
      </c>
      <c r="M3198" s="4" t="str">
        <f ca="1">IFERROR(__xludf.DUMMYFUNCTION("REGEXREPLACE(F2437,""\D"", """")"),"#VALUE!")</f>
        <v>#VALUE!</v>
      </c>
    </row>
    <row r="3199" spans="1:13" ht="15.75" customHeight="1">
      <c r="A3199" s="1">
        <v>2436</v>
      </c>
      <c r="B3199" s="3">
        <v>2437</v>
      </c>
      <c r="C3199" s="3" t="s">
        <v>6837</v>
      </c>
      <c r="D3199" s="3">
        <v>0.18885127221718759</v>
      </c>
      <c r="E3199" s="3">
        <v>0.12753102561185331</v>
      </c>
      <c r="F3199" s="3">
        <v>0.58914728682170547</v>
      </c>
      <c r="G3199" s="3">
        <v>0.1162790697674419</v>
      </c>
      <c r="H3199" s="3">
        <v>0.1395348837209302</v>
      </c>
      <c r="I3199" s="3">
        <v>0.32558139534883718</v>
      </c>
      <c r="J3199" s="3">
        <v>4.4468280671241978E-2</v>
      </c>
      <c r="K3199" s="3">
        <v>14364.900000000031</v>
      </c>
      <c r="L3199" s="3" t="s">
        <v>15183</v>
      </c>
      <c r="M3199" s="4" t="str">
        <f ca="1">IFERROR(__xludf.DUMMYFUNCTION("REGEXREPLACE(F2438,""\D"", """")"),"#VALUE!")</f>
        <v>#VALUE!</v>
      </c>
    </row>
    <row r="3200" spans="1:13" ht="15.75" customHeight="1">
      <c r="A3200" s="1">
        <v>2437</v>
      </c>
      <c r="B3200" s="3">
        <v>2438</v>
      </c>
      <c r="C3200" s="3" t="s">
        <v>6840</v>
      </c>
      <c r="D3200" s="3">
        <v>0.16726193292009081</v>
      </c>
      <c r="E3200" s="3">
        <v>0.20051759784440781</v>
      </c>
      <c r="F3200" s="3">
        <v>0.54754098360655734</v>
      </c>
      <c r="G3200" s="3">
        <v>0.1213114754098361</v>
      </c>
      <c r="H3200" s="3">
        <v>0.11803278688524591</v>
      </c>
      <c r="I3200" s="3">
        <v>0.28524590163934432</v>
      </c>
      <c r="J3200" s="3">
        <v>3.8655940348765488E-2</v>
      </c>
      <c r="K3200" s="3">
        <v>34383.699999999873</v>
      </c>
      <c r="L3200" s="3" t="s">
        <v>15184</v>
      </c>
      <c r="M3200" s="4" t="str">
        <f ca="1">IFERROR(__xludf.DUMMYFUNCTION("REGEXREPLACE(F2439,""\D"", """")"),"#VALUE!")</f>
        <v>#VALUE!</v>
      </c>
    </row>
    <row r="3201" spans="1:13" ht="15.75" customHeight="1">
      <c r="A3201" s="1">
        <v>2438</v>
      </c>
      <c r="B3201" s="3">
        <v>2439</v>
      </c>
      <c r="C3201" s="3" t="s">
        <v>6842</v>
      </c>
      <c r="D3201" s="3">
        <v>0.15430252373535491</v>
      </c>
      <c r="E3201" s="3">
        <v>0.48608950889391672</v>
      </c>
      <c r="F3201" s="3">
        <v>0.46232179226069248</v>
      </c>
      <c r="G3201" s="3">
        <v>8.1466395112016296E-2</v>
      </c>
      <c r="H3201" s="3">
        <v>6.313645621181263E-2</v>
      </c>
      <c r="I3201" s="3">
        <v>0.17718940936863539</v>
      </c>
      <c r="J3201" s="3">
        <v>2.1290881080785019E-2</v>
      </c>
      <c r="K3201" s="3">
        <v>56000.29999999945</v>
      </c>
      <c r="L3201" s="3" t="s">
        <v>15185</v>
      </c>
      <c r="M3201" s="4" t="str">
        <f ca="1">IFERROR(__xludf.DUMMYFUNCTION("REGEXREPLACE(F2440,""\D"", """")"),"#VALUE!")</f>
        <v>#VALUE!</v>
      </c>
    </row>
    <row r="3202" spans="1:13" ht="15.75" customHeight="1">
      <c r="A3202" s="1">
        <v>2439</v>
      </c>
      <c r="B3202" s="3">
        <v>2440</v>
      </c>
      <c r="C3202" s="3" t="s">
        <v>6844</v>
      </c>
      <c r="D3202" s="3">
        <v>0.1716816886865023</v>
      </c>
      <c r="E3202" s="3">
        <v>0.35739450904124209</v>
      </c>
      <c r="F3202" s="3">
        <v>0.5730337078651685</v>
      </c>
      <c r="G3202" s="3">
        <v>8.1460674157303375E-2</v>
      </c>
      <c r="H3202" s="3">
        <v>9.8314606741573038E-2</v>
      </c>
      <c r="I3202" s="3">
        <v>0.2008426966292135</v>
      </c>
      <c r="J3202" s="3">
        <v>3.0102569268297179E-2</v>
      </c>
      <c r="K3202" s="3">
        <v>77517.39999999998</v>
      </c>
      <c r="L3202" s="3" t="s">
        <v>15186</v>
      </c>
      <c r="M3202" s="4" t="str">
        <f ca="1">IFERROR(__xludf.DUMMYFUNCTION("REGEXREPLACE(F2441,""\D"", """")"),"#VALUE!")</f>
        <v>#VALUE!</v>
      </c>
    </row>
    <row r="3203" spans="1:13" ht="15.75" customHeight="1">
      <c r="A3203" s="1">
        <v>2442</v>
      </c>
      <c r="B3203" s="3">
        <v>2443</v>
      </c>
      <c r="C3203" s="3" t="s">
        <v>6854</v>
      </c>
      <c r="D3203" s="3">
        <v>0.20543995485281011</v>
      </c>
      <c r="E3203" s="3">
        <v>0.34680927236548759</v>
      </c>
      <c r="F3203" s="3">
        <v>0.61328125</v>
      </c>
      <c r="G3203" s="3">
        <v>6.640625E-2</v>
      </c>
      <c r="H3203" s="3">
        <v>0.125</v>
      </c>
      <c r="I3203" s="3">
        <v>0.22265625</v>
      </c>
      <c r="J3203" s="3">
        <v>3.5760558279909968E-2</v>
      </c>
      <c r="K3203" s="3">
        <v>27591.199999999932</v>
      </c>
      <c r="L3203" s="3" t="s">
        <v>15189</v>
      </c>
      <c r="M3203" s="4" t="str">
        <f ca="1">IFERROR(__xludf.DUMMYFUNCTION("REGEXREPLACE(F2444,""\D"", """")"),"#VALUE!")</f>
        <v>#VALUE!</v>
      </c>
    </row>
    <row r="3204" spans="1:13" ht="15.75" customHeight="1">
      <c r="A3204" s="1">
        <v>2444</v>
      </c>
      <c r="B3204" s="3">
        <v>2445</v>
      </c>
      <c r="C3204" s="3" t="s">
        <v>6860</v>
      </c>
      <c r="D3204" s="3">
        <v>0.1337673181739136</v>
      </c>
      <c r="E3204" s="3">
        <v>0.2051967898815423</v>
      </c>
      <c r="F3204" s="3">
        <v>0.54918032786885251</v>
      </c>
      <c r="G3204" s="3">
        <v>0.1147540983606557</v>
      </c>
      <c r="H3204" s="3">
        <v>0.1229508196721311</v>
      </c>
      <c r="I3204" s="3">
        <v>0.25409836065573771</v>
      </c>
      <c r="J3204" s="3">
        <v>2.8959959995230621E-2</v>
      </c>
      <c r="K3204" s="3">
        <v>14099.000000000029</v>
      </c>
      <c r="L3204" s="3" t="s">
        <v>15191</v>
      </c>
      <c r="M3204" s="4" t="str">
        <f ca="1">IFERROR(__xludf.DUMMYFUNCTION("REGEXREPLACE(F2446,""\D"", """")"),"#VALUE!")</f>
        <v>#VALUE!</v>
      </c>
    </row>
    <row r="3205" spans="1:13" ht="15.75" customHeight="1">
      <c r="A3205" s="1">
        <v>2445</v>
      </c>
      <c r="B3205" s="3">
        <v>2446</v>
      </c>
      <c r="C3205" s="3" t="s">
        <v>6862</v>
      </c>
      <c r="D3205" s="3">
        <v>0.27728254633287802</v>
      </c>
      <c r="E3205" s="3">
        <v>0.242046013427139</v>
      </c>
      <c r="F3205" s="3">
        <v>0.5</v>
      </c>
      <c r="G3205" s="3">
        <v>0.12820512820512819</v>
      </c>
      <c r="H3205" s="3">
        <v>0.12820512820512819</v>
      </c>
      <c r="I3205" s="3">
        <v>0.28205128205128199</v>
      </c>
      <c r="J3205" s="3">
        <v>6.2073466160224147E-2</v>
      </c>
      <c r="K3205" s="3">
        <v>9118.2000000000116</v>
      </c>
      <c r="L3205" s="3" t="s">
        <v>15192</v>
      </c>
      <c r="M3205" s="4" t="str">
        <f ca="1">IFERROR(__xludf.DUMMYFUNCTION("REGEXREPLACE(F2447,""\D"", """")"),"#VALUE!")</f>
        <v>#VALUE!</v>
      </c>
    </row>
    <row r="3206" spans="1:13" ht="15.75" customHeight="1">
      <c r="A3206" s="1">
        <v>2447</v>
      </c>
      <c r="B3206" s="3">
        <v>2448</v>
      </c>
      <c r="C3206" s="3" t="s">
        <v>6868</v>
      </c>
      <c r="D3206" s="3">
        <v>0.15673420922975129</v>
      </c>
      <c r="E3206" s="3">
        <v>0.1508992404036423</v>
      </c>
      <c r="F3206" s="3">
        <v>0.6237942122186495</v>
      </c>
      <c r="G3206" s="3">
        <v>0.12540192926045021</v>
      </c>
      <c r="H3206" s="3">
        <v>0.11897106109324759</v>
      </c>
      <c r="I3206" s="3">
        <v>0.27974276527331188</v>
      </c>
      <c r="J3206" s="3">
        <v>3.703809453056077E-2</v>
      </c>
      <c r="K3206" s="3">
        <v>34288.399999999863</v>
      </c>
      <c r="L3206" s="3" t="s">
        <v>15194</v>
      </c>
      <c r="M3206" s="4" t="str">
        <f ca="1">IFERROR(__xludf.DUMMYFUNCTION("REGEXREPLACE(F2449,""\D"", """")"),"#VALUE!")</f>
        <v>#VALUE!</v>
      </c>
    </row>
    <row r="3207" spans="1:13" ht="15.75" customHeight="1">
      <c r="A3207" s="1">
        <v>2448</v>
      </c>
      <c r="B3207" s="3">
        <v>2449</v>
      </c>
      <c r="C3207" s="3" t="s">
        <v>6871</v>
      </c>
      <c r="D3207" s="3">
        <v>0.17282359801458499</v>
      </c>
      <c r="E3207" s="3">
        <v>0.19366410393241459</v>
      </c>
      <c r="F3207" s="3">
        <v>0.55752212389380529</v>
      </c>
      <c r="G3207" s="3">
        <v>8.8495575221238937E-2</v>
      </c>
      <c r="H3207" s="3">
        <v>0.1415929203539823</v>
      </c>
      <c r="I3207" s="3">
        <v>0.27433628318584069</v>
      </c>
      <c r="J3207" s="3">
        <v>3.4777450017308038E-2</v>
      </c>
      <c r="K3207" s="3">
        <v>12979.500000000029</v>
      </c>
      <c r="L3207" s="3" t="s">
        <v>15195</v>
      </c>
      <c r="M3207" s="4" t="str">
        <f ca="1">IFERROR(__xludf.DUMMYFUNCTION("REGEXREPLACE(F2450,""\D"", """")"),"#VALUE!")</f>
        <v>#VALUE!</v>
      </c>
    </row>
    <row r="3208" spans="1:13" ht="15.75" customHeight="1">
      <c r="A3208" s="1">
        <v>2451</v>
      </c>
      <c r="B3208" s="3">
        <v>2452</v>
      </c>
      <c r="C3208" s="3" t="s">
        <v>6879</v>
      </c>
      <c r="D3208" s="3">
        <v>0.1926353640159926</v>
      </c>
      <c r="E3208" s="3">
        <v>0.16618517139281511</v>
      </c>
      <c r="F3208" s="3">
        <v>0.48717948717948723</v>
      </c>
      <c r="G3208" s="3">
        <v>0.1025641025641026</v>
      </c>
      <c r="H3208" s="3">
        <v>0.15384615384615391</v>
      </c>
      <c r="I3208" s="3">
        <v>0.28205128205128199</v>
      </c>
      <c r="J3208" s="3">
        <v>3.5057195834722242E-2</v>
      </c>
      <c r="K3208" s="3">
        <v>4433.7999999999984</v>
      </c>
      <c r="L3208" s="3" t="s">
        <v>15198</v>
      </c>
      <c r="M3208" s="4" t="str">
        <f ca="1">IFERROR(__xludf.DUMMYFUNCTION("REGEXREPLACE(F2453,""\D"", """")"),"#VALUE!")</f>
        <v>#VALUE!</v>
      </c>
    </row>
    <row r="3209" spans="1:13" ht="15.75" customHeight="1">
      <c r="A3209" s="1">
        <v>2452</v>
      </c>
      <c r="B3209" s="3">
        <v>2453</v>
      </c>
      <c r="C3209" s="3" t="s">
        <v>6881</v>
      </c>
      <c r="D3209" s="3">
        <v>0.1483323804948469</v>
      </c>
      <c r="E3209" s="3">
        <v>0.21081067265499501</v>
      </c>
      <c r="F3209" s="3">
        <v>0.6</v>
      </c>
      <c r="G3209" s="3">
        <v>0.10344827586206901</v>
      </c>
      <c r="H3209" s="3">
        <v>0.13793103448275859</v>
      </c>
      <c r="I3209" s="3">
        <v>0.26896551724137929</v>
      </c>
      <c r="J3209" s="3">
        <v>3.2847762910551838E-2</v>
      </c>
      <c r="K3209" s="3">
        <v>16038.00000000002</v>
      </c>
      <c r="L3209" s="3" t="s">
        <v>15199</v>
      </c>
      <c r="M3209" s="4" t="str">
        <f ca="1">IFERROR(__xludf.DUMMYFUNCTION("REGEXREPLACE(F2454,""\D"", """")"),"#VALUE!")</f>
        <v>#VALUE!</v>
      </c>
    </row>
    <row r="3210" spans="1:13" ht="15.75" customHeight="1">
      <c r="A3210" s="1">
        <v>2453</v>
      </c>
      <c r="B3210" s="3">
        <v>2454</v>
      </c>
      <c r="C3210" s="3" t="s">
        <v>6883</v>
      </c>
      <c r="D3210" s="3">
        <v>0.17360447832261949</v>
      </c>
      <c r="E3210" s="3">
        <v>0.25582294839787689</v>
      </c>
      <c r="F3210" s="3">
        <v>0.6283783783783784</v>
      </c>
      <c r="G3210" s="3">
        <v>7.4324324324324328E-2</v>
      </c>
      <c r="H3210" s="3">
        <v>0.1283783783783784</v>
      </c>
      <c r="I3210" s="3">
        <v>0.2162162162162162</v>
      </c>
      <c r="J3210" s="3">
        <v>3.0994287379422489E-2</v>
      </c>
      <c r="K3210" s="3">
        <v>15784.200000000021</v>
      </c>
      <c r="L3210" s="3" t="s">
        <v>15200</v>
      </c>
      <c r="M3210" s="4" t="str">
        <f ca="1">IFERROR(__xludf.DUMMYFUNCTION("REGEXREPLACE(F2455,""\D"", """")"),"#VALUE!")</f>
        <v>#VALUE!</v>
      </c>
    </row>
    <row r="3211" spans="1:13" ht="15.75" customHeight="1">
      <c r="A3211" s="1">
        <v>2456</v>
      </c>
      <c r="B3211" s="3">
        <v>2457</v>
      </c>
      <c r="C3211" s="3" t="s">
        <v>6892</v>
      </c>
      <c r="D3211" s="3">
        <v>0.17622944158116099</v>
      </c>
      <c r="E3211" s="3">
        <v>0.15844767042595989</v>
      </c>
      <c r="F3211" s="3">
        <v>0.60869565217391308</v>
      </c>
      <c r="G3211" s="3">
        <v>0.1217391304347826</v>
      </c>
      <c r="H3211" s="3">
        <v>0.13043478260869559</v>
      </c>
      <c r="I3211" s="3">
        <v>0.32173913043478258</v>
      </c>
      <c r="J3211" s="3">
        <v>4.0568075550516849E-2</v>
      </c>
      <c r="K3211" s="3">
        <v>13410.70000000003</v>
      </c>
      <c r="L3211" s="3" t="s">
        <v>15203</v>
      </c>
      <c r="M3211" s="4" t="str">
        <f ca="1">IFERROR(__xludf.DUMMYFUNCTION("REGEXREPLACE(F2458,""\D"", """")"),"#VALUE!")</f>
        <v>#VALUE!</v>
      </c>
    </row>
    <row r="3212" spans="1:13" ht="15.75" customHeight="1">
      <c r="A3212" s="1">
        <v>2457</v>
      </c>
      <c r="B3212" s="3">
        <v>2458</v>
      </c>
      <c r="C3212" s="3" t="s">
        <v>6894</v>
      </c>
      <c r="D3212" s="3">
        <v>0.1704222764005163</v>
      </c>
      <c r="E3212" s="3">
        <v>0.15173184210542329</v>
      </c>
      <c r="F3212" s="3">
        <v>0.58064516129032262</v>
      </c>
      <c r="G3212" s="3">
        <v>0.14193548387096769</v>
      </c>
      <c r="H3212" s="3">
        <v>0.11612903225806449</v>
      </c>
      <c r="I3212" s="3">
        <v>0.29677419354838708</v>
      </c>
      <c r="J3212" s="3">
        <v>4.1047832476645577E-2</v>
      </c>
      <c r="K3212" s="3">
        <v>17595.10000000002</v>
      </c>
      <c r="L3212" s="3" t="s">
        <v>15204</v>
      </c>
      <c r="M3212" s="4" t="str">
        <f ca="1">IFERROR(__xludf.DUMMYFUNCTION("REGEXREPLACE(F2459,""\D"", """")"),"#VALUE!")</f>
        <v>#VALUE!</v>
      </c>
    </row>
    <row r="3213" spans="1:13" ht="15.75" customHeight="1">
      <c r="A3213" s="1">
        <v>2458</v>
      </c>
      <c r="B3213" s="3">
        <v>2459</v>
      </c>
      <c r="C3213" s="3" t="s">
        <v>6897</v>
      </c>
      <c r="D3213" s="3">
        <v>0.33520988366670629</v>
      </c>
      <c r="E3213" s="3">
        <v>0.40204109142409328</v>
      </c>
      <c r="F3213" s="3">
        <v>0.59259259259259256</v>
      </c>
      <c r="G3213" s="3">
        <v>7.407407407407407E-2</v>
      </c>
      <c r="H3213" s="3">
        <v>0.1037037037037037</v>
      </c>
      <c r="I3213" s="3">
        <v>0.21481481481481479</v>
      </c>
      <c r="J3213" s="3">
        <v>5.1940008679555699E-2</v>
      </c>
      <c r="K3213" s="3">
        <v>14297.900000000031</v>
      </c>
      <c r="L3213" s="3" t="s">
        <v>15205</v>
      </c>
      <c r="M3213" s="4" t="str">
        <f ca="1">IFERROR(__xludf.DUMMYFUNCTION("REGEXREPLACE(F2460,""\D"", """")"),"#VALUE!")</f>
        <v>#VALUE!</v>
      </c>
    </row>
    <row r="3214" spans="1:13" ht="15.75" customHeight="1">
      <c r="A3214" s="1">
        <v>2465</v>
      </c>
      <c r="B3214" s="3">
        <v>2466</v>
      </c>
      <c r="C3214" s="3" t="s">
        <v>6918</v>
      </c>
      <c r="D3214" s="3">
        <v>0.1834355905799622</v>
      </c>
      <c r="E3214" s="3">
        <v>0.1829612090976101</v>
      </c>
      <c r="F3214" s="3">
        <v>0.61363636363636365</v>
      </c>
      <c r="G3214" s="3">
        <v>0.13636363636363641</v>
      </c>
      <c r="H3214" s="3">
        <v>0.1325757575757576</v>
      </c>
      <c r="I3214" s="3">
        <v>0.30303030303030298</v>
      </c>
      <c r="J3214" s="3">
        <v>4.7677396279527703E-2</v>
      </c>
      <c r="K3214" s="3">
        <v>30393.099999999951</v>
      </c>
      <c r="L3214" s="3" t="s">
        <v>15212</v>
      </c>
      <c r="M3214" s="4" t="str">
        <f ca="1">IFERROR(__xludf.DUMMYFUNCTION("REGEXREPLACE(F2467,""\D"", """")"),"#VALUE!")</f>
        <v>#VALUE!</v>
      </c>
    </row>
    <row r="3215" spans="1:13" ht="15.75" customHeight="1">
      <c r="A3215" s="1">
        <v>2466</v>
      </c>
      <c r="B3215" s="3">
        <v>2467</v>
      </c>
      <c r="C3215" s="3" t="s">
        <v>6920</v>
      </c>
      <c r="D3215" s="3">
        <v>0.18306579453721691</v>
      </c>
      <c r="E3215" s="3">
        <v>0.23363989407595959</v>
      </c>
      <c r="F3215" s="3">
        <v>0.60509554140127386</v>
      </c>
      <c r="G3215" s="3">
        <v>0.15286624203821661</v>
      </c>
      <c r="H3215" s="3">
        <v>0.14012738853503179</v>
      </c>
      <c r="I3215" s="3">
        <v>0.33121019108280247</v>
      </c>
      <c r="J3215" s="3">
        <v>5.0903062869723938E-2</v>
      </c>
      <c r="K3215" s="3">
        <v>17632.40000000002</v>
      </c>
      <c r="L3215" s="3" t="s">
        <v>15213</v>
      </c>
      <c r="M3215" s="4" t="str">
        <f ca="1">IFERROR(__xludf.DUMMYFUNCTION("REGEXREPLACE(F2468,""\D"", """")"),"#VALUE!")</f>
        <v>#VALUE!</v>
      </c>
    </row>
    <row r="3216" spans="1:13" ht="15.75" customHeight="1">
      <c r="A3216" s="1">
        <v>2468</v>
      </c>
      <c r="B3216" s="3">
        <v>2469</v>
      </c>
      <c r="C3216" s="3" t="s">
        <v>6926</v>
      </c>
      <c r="D3216" s="3">
        <v>0.17896921177744751</v>
      </c>
      <c r="E3216" s="3">
        <v>0.24993738449936151</v>
      </c>
      <c r="F3216" s="3">
        <v>0.62457337883959041</v>
      </c>
      <c r="G3216" s="3">
        <v>0.1092150170648464</v>
      </c>
      <c r="H3216" s="3">
        <v>0.1160409556313993</v>
      </c>
      <c r="I3216" s="3">
        <v>0.27303754266211611</v>
      </c>
      <c r="J3216" s="3">
        <v>3.8726738122490022E-2</v>
      </c>
      <c r="K3216" s="3">
        <v>32479.99999999988</v>
      </c>
      <c r="L3216" s="3" t="s">
        <v>15215</v>
      </c>
      <c r="M3216" s="4" t="str">
        <f ca="1">IFERROR(__xludf.DUMMYFUNCTION("REGEXREPLACE(F2470,""\D"", """")"),"#VALUE!")</f>
        <v>#VALUE!</v>
      </c>
    </row>
    <row r="3217" spans="1:13" ht="15.75" customHeight="1">
      <c r="A3217" s="1">
        <v>2469</v>
      </c>
      <c r="B3217" s="3">
        <v>2470</v>
      </c>
      <c r="C3217" s="3" t="s">
        <v>6928</v>
      </c>
      <c r="D3217" s="3">
        <v>0.1858833654937059</v>
      </c>
      <c r="E3217" s="3">
        <v>0.28778897877927762</v>
      </c>
      <c r="F3217" s="3">
        <v>0.57615894039735094</v>
      </c>
      <c r="G3217" s="3">
        <v>5.2980132450331133E-2</v>
      </c>
      <c r="H3217" s="3">
        <v>0.13907284768211919</v>
      </c>
      <c r="I3217" s="3">
        <v>0.2251655629139073</v>
      </c>
      <c r="J3217" s="3">
        <v>2.9734287633006801E-2</v>
      </c>
      <c r="K3217" s="3">
        <v>16502.800000000028</v>
      </c>
      <c r="L3217" s="3" t="s">
        <v>15216</v>
      </c>
      <c r="M3217" s="4" t="str">
        <f ca="1">IFERROR(__xludf.DUMMYFUNCTION("REGEXREPLACE(F2471,""\D"", """")"),"#VALUE!")</f>
        <v>#VALUE!</v>
      </c>
    </row>
    <row r="3218" spans="1:13" ht="15.75" customHeight="1">
      <c r="A3218" s="1">
        <v>2470</v>
      </c>
      <c r="B3218" s="3">
        <v>2471</v>
      </c>
      <c r="C3218" s="3" t="s">
        <v>6930</v>
      </c>
      <c r="D3218" s="3">
        <v>0.1311045297498534</v>
      </c>
      <c r="E3218" s="3">
        <v>0.22549072322558239</v>
      </c>
      <c r="F3218" s="3">
        <v>0.47199999999999998</v>
      </c>
      <c r="G3218" s="3">
        <v>0.112</v>
      </c>
      <c r="H3218" s="3">
        <v>0.12</v>
      </c>
      <c r="I3218" s="3">
        <v>0.25600000000000001</v>
      </c>
      <c r="J3218" s="3">
        <v>2.7677279780715911E-2</v>
      </c>
      <c r="K3218" s="3">
        <v>15019.000000000029</v>
      </c>
      <c r="L3218" s="3" t="s">
        <v>15217</v>
      </c>
      <c r="M3218" s="4" t="str">
        <f ca="1">IFERROR(__xludf.DUMMYFUNCTION("REGEXREPLACE(F2472,""\D"", """")"),"#VALUE!")</f>
        <v>#VALUE!</v>
      </c>
    </row>
    <row r="3219" spans="1:13" ht="15.75" customHeight="1">
      <c r="A3219" s="1">
        <v>2471</v>
      </c>
      <c r="B3219" s="3">
        <v>2472</v>
      </c>
      <c r="C3219" s="3" t="s">
        <v>6932</v>
      </c>
      <c r="D3219" s="3">
        <v>0.1224883915389593</v>
      </c>
      <c r="E3219" s="3">
        <v>0.12060378358986459</v>
      </c>
      <c r="F3219" s="3">
        <v>0.61904761904761907</v>
      </c>
      <c r="G3219" s="3">
        <v>0.23809523809523811</v>
      </c>
      <c r="H3219" s="3">
        <v>0.14285714285714279</v>
      </c>
      <c r="I3219" s="3">
        <v>0.3968253968253968</v>
      </c>
      <c r="J3219" s="3">
        <v>4.0503515777374002E-2</v>
      </c>
      <c r="K3219" s="3">
        <v>7872.2000000000025</v>
      </c>
      <c r="L3219" s="3" t="s">
        <v>15218</v>
      </c>
      <c r="M3219" s="4" t="str">
        <f ca="1">IFERROR(__xludf.DUMMYFUNCTION("REGEXREPLACE(F2473,""\D"", """")"),"#VALUE!")</f>
        <v>#VALUE!</v>
      </c>
    </row>
    <row r="3220" spans="1:13" ht="15.75" customHeight="1">
      <c r="A3220" s="1">
        <v>2472</v>
      </c>
      <c r="B3220" s="3">
        <v>2473</v>
      </c>
      <c r="C3220" s="3" t="s">
        <v>6934</v>
      </c>
      <c r="D3220" s="3">
        <v>0.2456550274481232</v>
      </c>
      <c r="E3220" s="3">
        <v>0.14568550531083951</v>
      </c>
      <c r="F3220" s="3">
        <v>0.60431654676258995</v>
      </c>
      <c r="G3220" s="3">
        <v>9.3525179856115109E-2</v>
      </c>
      <c r="H3220" s="3">
        <v>0.1366906474820144</v>
      </c>
      <c r="I3220" s="3">
        <v>0.2805755395683453</v>
      </c>
      <c r="J3220" s="3">
        <v>5.1040513976385447E-2</v>
      </c>
      <c r="K3220" s="3">
        <v>15449.900000000031</v>
      </c>
      <c r="L3220" s="3" t="s">
        <v>15219</v>
      </c>
      <c r="M3220" s="4" t="str">
        <f ca="1">IFERROR(__xludf.DUMMYFUNCTION("REGEXREPLACE(F2474,""\D"", """")"),"#VALUE!")</f>
        <v>#VALUE!</v>
      </c>
    </row>
    <row r="3221" spans="1:13" ht="15.75" customHeight="1">
      <c r="A3221" s="1">
        <v>2473</v>
      </c>
      <c r="B3221" s="3">
        <v>2474</v>
      </c>
      <c r="C3221" s="3" t="s">
        <v>6936</v>
      </c>
      <c r="D3221" s="3">
        <v>0.17372268183712189</v>
      </c>
      <c r="E3221" s="3">
        <v>0.25939610985160633</v>
      </c>
      <c r="F3221" s="3">
        <v>0.56565656565656564</v>
      </c>
      <c r="G3221" s="3">
        <v>9.0909090909090912E-2</v>
      </c>
      <c r="H3221" s="3">
        <v>9.0909090909090912E-2</v>
      </c>
      <c r="I3221" s="3">
        <v>0.23232323232323229</v>
      </c>
      <c r="J3221" s="3">
        <v>2.6571551020972459E-2</v>
      </c>
      <c r="K3221" s="3">
        <v>10828.40000000002</v>
      </c>
      <c r="L3221" s="3" t="s">
        <v>15220</v>
      </c>
      <c r="M3221" s="4" t="str">
        <f ca="1">IFERROR(__xludf.DUMMYFUNCTION("REGEXREPLACE(F2475,""\D"", """")"),"#VALUE!")</f>
        <v>#VALUE!</v>
      </c>
    </row>
    <row r="3222" spans="1:13" ht="15.75" customHeight="1">
      <c r="A3222" s="1">
        <v>2474</v>
      </c>
      <c r="B3222" s="3">
        <v>2475</v>
      </c>
      <c r="C3222" s="3" t="s">
        <v>6938</v>
      </c>
      <c r="D3222" s="3">
        <v>0.1217368280148456</v>
      </c>
      <c r="E3222" s="3">
        <v>0.1148430258144031</v>
      </c>
      <c r="F3222" s="3">
        <v>0.61963190184049077</v>
      </c>
      <c r="G3222" s="3">
        <v>0.1165644171779141</v>
      </c>
      <c r="H3222" s="3">
        <v>0.15337423312883439</v>
      </c>
      <c r="I3222" s="3">
        <v>0.30674846625766872</v>
      </c>
      <c r="J3222" s="3">
        <v>3.0735394571566991E-2</v>
      </c>
      <c r="K3222" s="3">
        <v>18478.10000000002</v>
      </c>
      <c r="L3222" s="3" t="s">
        <v>15221</v>
      </c>
      <c r="M3222" s="4" t="str">
        <f ca="1">IFERROR(__xludf.DUMMYFUNCTION("REGEXREPLACE(F2476,""\D"", """")"),"#VALUE!")</f>
        <v>#VALUE!</v>
      </c>
    </row>
    <row r="3223" spans="1:13" ht="15.75" customHeight="1">
      <c r="A3223" s="1">
        <v>2476</v>
      </c>
      <c r="B3223" s="3">
        <v>2477</v>
      </c>
      <c r="C3223" s="3" t="s">
        <v>6944</v>
      </c>
      <c r="D3223" s="3">
        <v>0.2058713686264414</v>
      </c>
      <c r="E3223" s="3">
        <v>0.24945975293797659</v>
      </c>
      <c r="F3223" s="3">
        <v>0.66666666666666663</v>
      </c>
      <c r="G3223" s="3">
        <v>7.6388888888888895E-2</v>
      </c>
      <c r="H3223" s="3">
        <v>0.1111111111111111</v>
      </c>
      <c r="I3223" s="3">
        <v>0.24305555555555561</v>
      </c>
      <c r="J3223" s="3">
        <v>3.4109953858173288E-2</v>
      </c>
      <c r="K3223" s="3">
        <v>15452.30000000003</v>
      </c>
      <c r="L3223" s="3" t="s">
        <v>15223</v>
      </c>
      <c r="M3223" s="4" t="str">
        <f ca="1">IFERROR(__xludf.DUMMYFUNCTION("REGEXREPLACE(F2478,""\D"", """")"),"#VALUE!")</f>
        <v>#VALUE!</v>
      </c>
    </row>
    <row r="3224" spans="1:13" ht="15.75" customHeight="1">
      <c r="A3224" s="1">
        <v>2483</v>
      </c>
      <c r="B3224" s="3">
        <v>2484</v>
      </c>
      <c r="C3224" s="3" t="s">
        <v>6965</v>
      </c>
      <c r="D3224" s="3">
        <v>0.15862020662716489</v>
      </c>
      <c r="E3224" s="3">
        <v>0.18673900860621651</v>
      </c>
      <c r="F3224" s="3">
        <v>0.59842519685039375</v>
      </c>
      <c r="G3224" s="3">
        <v>7.874015748031496E-2</v>
      </c>
      <c r="H3224" s="3">
        <v>0.18110236220472439</v>
      </c>
      <c r="I3224" s="3">
        <v>0.30708661417322841</v>
      </c>
      <c r="J3224" s="3">
        <v>3.4951310894696559E-2</v>
      </c>
      <c r="K3224" s="3">
        <v>14518.400000000031</v>
      </c>
      <c r="L3224" s="3" t="s">
        <v>15230</v>
      </c>
      <c r="M3224" s="4" t="str">
        <f ca="1">IFERROR(__xludf.DUMMYFUNCTION("REGEXREPLACE(F2485,""\D"", """")"),"#VALUE!")</f>
        <v>#VALUE!</v>
      </c>
    </row>
    <row r="3225" spans="1:13" ht="15.75" customHeight="1">
      <c r="A3225" s="1">
        <v>2485</v>
      </c>
      <c r="B3225" s="3">
        <v>2486</v>
      </c>
      <c r="C3225" s="3" t="s">
        <v>6971</v>
      </c>
      <c r="D3225" s="3">
        <v>0.17872947589751659</v>
      </c>
      <c r="E3225" s="3">
        <v>0.11232880208599461</v>
      </c>
      <c r="F3225" s="3">
        <v>0.66171003717472121</v>
      </c>
      <c r="G3225" s="3">
        <v>0.14869888475836429</v>
      </c>
      <c r="H3225" s="3">
        <v>0.1115241635687732</v>
      </c>
      <c r="I3225" s="3">
        <v>0.30111524163568781</v>
      </c>
      <c r="J3225" s="3">
        <v>4.4408094970271428E-2</v>
      </c>
      <c r="K3225" s="3">
        <v>29540.799999999948</v>
      </c>
      <c r="L3225" s="3" t="s">
        <v>15232</v>
      </c>
      <c r="M3225" s="4" t="str">
        <f ca="1">IFERROR(__xludf.DUMMYFUNCTION("REGEXREPLACE(F2487,""\D"", """")"),"#VALUE!")</f>
        <v>#VALUE!</v>
      </c>
    </row>
    <row r="3226" spans="1:13" ht="15.75" customHeight="1">
      <c r="A3226" s="1">
        <v>2487</v>
      </c>
      <c r="B3226" s="3">
        <v>2488</v>
      </c>
      <c r="C3226" s="3" t="s">
        <v>6977</v>
      </c>
      <c r="D3226" s="3">
        <v>0.29999428782878962</v>
      </c>
      <c r="E3226" s="3">
        <v>4.7809435556706879E-2</v>
      </c>
      <c r="F3226" s="3">
        <v>0.6785714285714286</v>
      </c>
      <c r="G3226" s="3">
        <v>0.25</v>
      </c>
      <c r="H3226" s="3">
        <v>7.1428571428571425E-2</v>
      </c>
      <c r="I3226" s="3">
        <v>0.39285714285714279</v>
      </c>
      <c r="J3226" s="3">
        <v>6.6535001464973445E-2</v>
      </c>
      <c r="K3226" s="3">
        <v>6562.3999999999987</v>
      </c>
      <c r="L3226" s="3" t="s">
        <v>15234</v>
      </c>
      <c r="M3226" s="4" t="str">
        <f ca="1">IFERROR(__xludf.DUMMYFUNCTION("REGEXREPLACE(F2489,""\D"", """")"),"#VALUE!")</f>
        <v>#VALUE!</v>
      </c>
    </row>
    <row r="3227" spans="1:13" ht="15.75" customHeight="1">
      <c r="A3227" s="1">
        <v>2488</v>
      </c>
      <c r="B3227" s="3">
        <v>2489</v>
      </c>
      <c r="C3227" s="3" t="s">
        <v>6980</v>
      </c>
      <c r="D3227" s="3">
        <v>0.14569592900700551</v>
      </c>
      <c r="E3227" s="3">
        <v>0.23957433067979489</v>
      </c>
      <c r="F3227" s="3">
        <v>0.62251655629139069</v>
      </c>
      <c r="G3227" s="3">
        <v>0.11258278145695361</v>
      </c>
      <c r="H3227" s="3">
        <v>0.119205298013245</v>
      </c>
      <c r="I3227" s="3">
        <v>0.26490066225165559</v>
      </c>
      <c r="J3227" s="3">
        <v>3.1268938490468218E-2</v>
      </c>
      <c r="K3227" s="3">
        <v>17354.900000000031</v>
      </c>
      <c r="L3227" s="3" t="s">
        <v>15235</v>
      </c>
      <c r="M3227" s="4" t="str">
        <f ca="1">IFERROR(__xludf.DUMMYFUNCTION("REGEXREPLACE(F2490,""\D"", """")"),"#VALUE!")</f>
        <v>#VALUE!</v>
      </c>
    </row>
    <row r="3228" spans="1:13" ht="15.75" customHeight="1">
      <c r="A3228" s="1">
        <v>2490</v>
      </c>
      <c r="B3228" s="3">
        <v>2491</v>
      </c>
      <c r="C3228" s="3" t="s">
        <v>6985</v>
      </c>
      <c r="D3228" s="3">
        <v>0.2269630192657158</v>
      </c>
      <c r="E3228" s="3">
        <v>0.12594965843051309</v>
      </c>
      <c r="F3228" s="3">
        <v>0.6436170212765957</v>
      </c>
      <c r="G3228" s="3">
        <v>7.9787234042553196E-2</v>
      </c>
      <c r="H3228" s="3">
        <v>0.20744680851063829</v>
      </c>
      <c r="I3228" s="3">
        <v>0.31382978723404248</v>
      </c>
      <c r="J3228" s="3">
        <v>5.5557085530185707E-2</v>
      </c>
      <c r="K3228" s="3">
        <v>21797.700000000012</v>
      </c>
      <c r="L3228" s="3" t="s">
        <v>15237</v>
      </c>
      <c r="M3228" s="4" t="str">
        <f ca="1">IFERROR(__xludf.DUMMYFUNCTION("REGEXREPLACE(F2492,""\D"", """")"),"#VALUE!")</f>
        <v>#VALUE!</v>
      </c>
    </row>
    <row r="3229" spans="1:13" ht="15.75" customHeight="1">
      <c r="A3229" s="1">
        <v>2491</v>
      </c>
      <c r="B3229" s="3">
        <v>2492</v>
      </c>
      <c r="C3229" s="3" t="s">
        <v>6987</v>
      </c>
      <c r="D3229" s="3">
        <v>0.16555262870465459</v>
      </c>
      <c r="E3229" s="3">
        <v>0.12715263243329861</v>
      </c>
      <c r="F3229" s="3">
        <v>0.66666666666666663</v>
      </c>
      <c r="G3229" s="3">
        <v>9.7222222222222224E-2</v>
      </c>
      <c r="H3229" s="3">
        <v>0.16666666666666671</v>
      </c>
      <c r="I3229" s="3">
        <v>0.28472222222222221</v>
      </c>
      <c r="J3229" s="3">
        <v>3.9296433226720343E-2</v>
      </c>
      <c r="K3229" s="3">
        <v>15646.600000000029</v>
      </c>
      <c r="L3229" s="3" t="s">
        <v>15238</v>
      </c>
      <c r="M3229" s="4" t="str">
        <f ca="1">IFERROR(__xludf.DUMMYFUNCTION("REGEXREPLACE(F2493,""\D"", """")"),"#VALUE!")</f>
        <v>#VALUE!</v>
      </c>
    </row>
    <row r="3230" spans="1:13" ht="15.75" customHeight="1">
      <c r="A3230" s="1">
        <v>2492</v>
      </c>
      <c r="B3230" s="3">
        <v>2493</v>
      </c>
      <c r="C3230" s="3" t="s">
        <v>6990</v>
      </c>
      <c r="D3230" s="3">
        <v>0.19681862327042171</v>
      </c>
      <c r="E3230" s="3">
        <v>0.19164516505289689</v>
      </c>
      <c r="F3230" s="3">
        <v>0.58771929824561409</v>
      </c>
      <c r="G3230" s="3">
        <v>0.13157894736842099</v>
      </c>
      <c r="H3230" s="3">
        <v>5.2631578947368418E-2</v>
      </c>
      <c r="I3230" s="3">
        <v>0.22807017543859651</v>
      </c>
      <c r="J3230" s="3">
        <v>2.9043989937585599E-2</v>
      </c>
      <c r="K3230" s="3">
        <v>12515.800000000019</v>
      </c>
      <c r="L3230" s="3" t="s">
        <v>15239</v>
      </c>
      <c r="M3230" s="4" t="str">
        <f ca="1">IFERROR(__xludf.DUMMYFUNCTION("REGEXREPLACE(F2494,""\D"", """")"),"#VALUE!")</f>
        <v>#VALUE!</v>
      </c>
    </row>
    <row r="3231" spans="1:13" ht="15.75" customHeight="1">
      <c r="A3231" s="1">
        <v>2496</v>
      </c>
      <c r="B3231" s="3">
        <v>2497</v>
      </c>
      <c r="C3231" s="3" t="s">
        <v>7002</v>
      </c>
      <c r="D3231" s="3">
        <v>0.17632342397620621</v>
      </c>
      <c r="E3231" s="3">
        <v>0.22361670950443019</v>
      </c>
      <c r="F3231" s="3">
        <v>0.60563380281690138</v>
      </c>
      <c r="G3231" s="3">
        <v>0.12676056338028169</v>
      </c>
      <c r="H3231" s="3">
        <v>9.8591549295774641E-2</v>
      </c>
      <c r="I3231" s="3">
        <v>0.26760563380281688</v>
      </c>
      <c r="J3231" s="3">
        <v>3.2724068008872738E-2</v>
      </c>
      <c r="K3231" s="3">
        <v>7694.0000000000045</v>
      </c>
      <c r="L3231" s="3" t="s">
        <v>15243</v>
      </c>
      <c r="M3231" s="4" t="str">
        <f ca="1">IFERROR(__xludf.DUMMYFUNCTION("REGEXREPLACE(F2498,""\D"", """")"),"#VALUE!")</f>
        <v>#VALUE!</v>
      </c>
    </row>
    <row r="3232" spans="1:13" ht="15.75" customHeight="1">
      <c r="A3232" s="1">
        <v>2497</v>
      </c>
      <c r="B3232" s="3">
        <v>2498</v>
      </c>
      <c r="C3232" s="3" t="s">
        <v>7005</v>
      </c>
      <c r="D3232" s="3">
        <v>0.17764328291567191</v>
      </c>
      <c r="E3232" s="3">
        <v>0.12873848440029581</v>
      </c>
      <c r="F3232" s="3">
        <v>0.62441314553990612</v>
      </c>
      <c r="G3232" s="3">
        <v>0.1173708920187793</v>
      </c>
      <c r="H3232" s="3">
        <v>0.1314553990610329</v>
      </c>
      <c r="I3232" s="3">
        <v>0.29577464788732388</v>
      </c>
      <c r="J3232" s="3">
        <v>4.2064088163729897E-2</v>
      </c>
      <c r="K3232" s="3">
        <v>23185.399999999991</v>
      </c>
      <c r="L3232" s="3" t="s">
        <v>15244</v>
      </c>
      <c r="M3232" s="4" t="str">
        <f ca="1">IFERROR(__xludf.DUMMYFUNCTION("REGEXREPLACE(F2499,""\D"", """")"),"#VALUE!")</f>
        <v>#VALUE!</v>
      </c>
    </row>
    <row r="3233" spans="1:13" ht="15.75" customHeight="1">
      <c r="A3233" s="1">
        <v>2498</v>
      </c>
      <c r="B3233" s="3">
        <v>2499</v>
      </c>
      <c r="C3233" s="3" t="s">
        <v>7007</v>
      </c>
      <c r="D3233" s="3">
        <v>0.16281971976624121</v>
      </c>
      <c r="E3233" s="3">
        <v>0.17694894404939621</v>
      </c>
      <c r="F3233" s="3">
        <v>0.64390243902439026</v>
      </c>
      <c r="G3233" s="3">
        <v>0.1268292682926829</v>
      </c>
      <c r="H3233" s="3">
        <v>0.12195121951219511</v>
      </c>
      <c r="I3233" s="3">
        <v>0.2780487804878049</v>
      </c>
      <c r="J3233" s="3">
        <v>3.8528779327352908E-2</v>
      </c>
      <c r="K3233" s="3">
        <v>23004</v>
      </c>
      <c r="L3233" s="3" t="s">
        <v>15245</v>
      </c>
      <c r="M3233" s="4" t="str">
        <f ca="1">IFERROR(__xludf.DUMMYFUNCTION("REGEXREPLACE(F2500,""\D"", """")"),"#VALUE!")</f>
        <v>#VALUE!</v>
      </c>
    </row>
    <row r="3234" spans="1:13" ht="15.75" customHeight="1">
      <c r="A3234" s="1">
        <v>2499</v>
      </c>
      <c r="B3234" s="3">
        <v>2500</v>
      </c>
      <c r="C3234" s="3" t="s">
        <v>7009</v>
      </c>
      <c r="D3234" s="3">
        <v>0.19108596301611289</v>
      </c>
      <c r="E3234" s="3">
        <v>0.1326035841792671</v>
      </c>
      <c r="F3234" s="3">
        <v>0.61006289308176098</v>
      </c>
      <c r="G3234" s="3">
        <v>0.1132075471698113</v>
      </c>
      <c r="H3234" s="3">
        <v>0.169811320754717</v>
      </c>
      <c r="I3234" s="3">
        <v>0.31446540880503138</v>
      </c>
      <c r="J3234" s="3">
        <v>5.0035824862870698E-2</v>
      </c>
      <c r="K3234" s="3">
        <v>17978.000000000018</v>
      </c>
      <c r="L3234" s="3" t="s">
        <v>15246</v>
      </c>
      <c r="M3234" s="4" t="str">
        <f ca="1">IFERROR(__xludf.DUMMYFUNCTION("REGEXREPLACE(F2501,""\D"", """")"),"#VALUE!")</f>
        <v>#VALUE!</v>
      </c>
    </row>
    <row r="3235" spans="1:13" ht="15.75" customHeight="1">
      <c r="A3235" s="1">
        <v>2500</v>
      </c>
      <c r="B3235" s="3">
        <v>2501</v>
      </c>
      <c r="C3235" s="3" t="s">
        <v>7011</v>
      </c>
      <c r="D3235" s="3">
        <v>0.15380745579662849</v>
      </c>
      <c r="E3235" s="3">
        <v>0.12509444008197909</v>
      </c>
      <c r="F3235" s="3">
        <v>0.6</v>
      </c>
      <c r="G3235" s="3">
        <v>0.16923076923076921</v>
      </c>
      <c r="H3235" s="3">
        <v>0.1384615384615385</v>
      </c>
      <c r="I3235" s="3">
        <v>0.32307692307692309</v>
      </c>
      <c r="J3235" s="3">
        <v>4.1518657954793557E-2</v>
      </c>
      <c r="K3235" s="3">
        <v>7316.8000000000029</v>
      </c>
      <c r="L3235" s="3" t="s">
        <v>15247</v>
      </c>
      <c r="M3235" s="4" t="str">
        <f ca="1">IFERROR(__xludf.DUMMYFUNCTION("REGEXREPLACE(F2502,""\D"", """")"),"#VALUE!")</f>
        <v>#VALUE!</v>
      </c>
    </row>
    <row r="3236" spans="1:13" ht="15.75" customHeight="1">
      <c r="A3236" s="1">
        <v>2501</v>
      </c>
      <c r="B3236" s="3">
        <v>2502</v>
      </c>
      <c r="C3236" s="3" t="s">
        <v>7013</v>
      </c>
      <c r="D3236" s="3">
        <v>0.33135715428033469</v>
      </c>
      <c r="E3236" s="3">
        <v>0.19563065611892341</v>
      </c>
      <c r="F3236" s="3">
        <v>0.57627118644067798</v>
      </c>
      <c r="G3236" s="3">
        <v>8.4745762711864403E-2</v>
      </c>
      <c r="H3236" s="3">
        <v>0.28813559322033899</v>
      </c>
      <c r="I3236" s="3">
        <v>0.38983050847457629</v>
      </c>
      <c r="J3236" s="3">
        <v>8.6652856542439899E-2</v>
      </c>
      <c r="K3236" s="3">
        <v>6871.1000000000022</v>
      </c>
      <c r="L3236" s="3" t="s">
        <v>15248</v>
      </c>
      <c r="M3236" s="4" t="str">
        <f ca="1">IFERROR(__xludf.DUMMYFUNCTION("REGEXREPLACE(F2503,""\D"", """")"),"#VALUE!")</f>
        <v>#VALUE!</v>
      </c>
    </row>
    <row r="3237" spans="1:13" ht="15.75" customHeight="1">
      <c r="A3237" s="1">
        <v>2504</v>
      </c>
      <c r="B3237" s="3">
        <v>2505</v>
      </c>
      <c r="C3237" s="3" t="s">
        <v>7022</v>
      </c>
      <c r="D3237" s="3">
        <v>0.20627544511015861</v>
      </c>
      <c r="E3237" s="3">
        <v>0.28846167554814978</v>
      </c>
      <c r="F3237" s="3">
        <v>0.55769230769230771</v>
      </c>
      <c r="G3237" s="3">
        <v>0.13461538461538461</v>
      </c>
      <c r="H3237" s="3">
        <v>9.6153846153846159E-2</v>
      </c>
      <c r="I3237" s="3">
        <v>0.25</v>
      </c>
      <c r="J3237" s="3">
        <v>3.6048067403086498E-2</v>
      </c>
      <c r="K3237" s="3">
        <v>6060.9</v>
      </c>
      <c r="L3237" s="3" t="s">
        <v>15251</v>
      </c>
      <c r="M3237" s="4" t="str">
        <f ca="1">IFERROR(__xludf.DUMMYFUNCTION("REGEXREPLACE(F2506,""\D"", """")"),"#VALUE!")</f>
        <v>#VALUE!</v>
      </c>
    </row>
    <row r="3238" spans="1:13" ht="15.75" customHeight="1">
      <c r="A3238" s="1">
        <v>2505</v>
      </c>
      <c r="B3238" s="3">
        <v>2506</v>
      </c>
      <c r="C3238" s="3" t="s">
        <v>7024</v>
      </c>
      <c r="D3238" s="3">
        <v>0.20987108310666669</v>
      </c>
      <c r="E3238" s="3">
        <v>0.1879307009540504</v>
      </c>
      <c r="F3238" s="3">
        <v>0.56521739130434778</v>
      </c>
      <c r="G3238" s="3">
        <v>8.6956521739130432E-2</v>
      </c>
      <c r="H3238" s="3">
        <v>0.10144927536231881</v>
      </c>
      <c r="I3238" s="3">
        <v>0.2318840579710145</v>
      </c>
      <c r="J3238" s="3">
        <v>3.0665732853887209E-2</v>
      </c>
      <c r="K3238" s="3">
        <v>7903.5000000000036</v>
      </c>
      <c r="L3238" s="3" t="s">
        <v>15252</v>
      </c>
      <c r="M3238" s="4" t="str">
        <f ca="1">IFERROR(__xludf.DUMMYFUNCTION("REGEXREPLACE(F2507,""\D"", """")"),"#VALUE!")</f>
        <v>#VALUE!</v>
      </c>
    </row>
    <row r="3239" spans="1:13" ht="15.75" customHeight="1">
      <c r="A3239" s="1">
        <v>2507</v>
      </c>
      <c r="B3239" s="3">
        <v>2508</v>
      </c>
      <c r="C3239" s="3" t="s">
        <v>7031</v>
      </c>
      <c r="D3239" s="3">
        <v>0.1765012615373493</v>
      </c>
      <c r="E3239" s="3">
        <v>0.1785698666122835</v>
      </c>
      <c r="F3239" s="3">
        <v>0.6</v>
      </c>
      <c r="G3239" s="3">
        <v>7.6923076923076927E-2</v>
      </c>
      <c r="H3239" s="3">
        <v>0.15384615384615391</v>
      </c>
      <c r="I3239" s="3">
        <v>0.26153846153846161</v>
      </c>
      <c r="J3239" s="3">
        <v>3.1285896956872138E-2</v>
      </c>
      <c r="K3239" s="3">
        <v>7155.0000000000018</v>
      </c>
      <c r="L3239" s="3" t="s">
        <v>15254</v>
      </c>
      <c r="M3239" s="4" t="str">
        <f ca="1">IFERROR(__xludf.DUMMYFUNCTION("REGEXREPLACE(F2509,""\D"", """")"),"#VALUE!")</f>
        <v>#VALUE!</v>
      </c>
    </row>
    <row r="3240" spans="1:13" ht="15.75" customHeight="1">
      <c r="A3240" s="1">
        <v>2510</v>
      </c>
      <c r="B3240" s="3">
        <v>2511</v>
      </c>
      <c r="C3240" s="3" t="s">
        <v>7039</v>
      </c>
      <c r="D3240" s="3">
        <v>0.13035769691349811</v>
      </c>
      <c r="E3240" s="3">
        <v>0.17812238002125949</v>
      </c>
      <c r="F3240" s="3">
        <v>0.62</v>
      </c>
      <c r="G3240" s="3">
        <v>0.1</v>
      </c>
      <c r="H3240" s="3">
        <v>0.14000000000000001</v>
      </c>
      <c r="I3240" s="3">
        <v>0.3</v>
      </c>
      <c r="J3240" s="3">
        <v>2.376462098169024E-2</v>
      </c>
      <c r="K3240" s="3">
        <v>5708.3</v>
      </c>
      <c r="L3240" s="3" t="s">
        <v>15257</v>
      </c>
      <c r="M3240" s="4" t="str">
        <f ca="1">IFERROR(__xludf.DUMMYFUNCTION("REGEXREPLACE(F2512,""\D"", """")"),"#VALUE!")</f>
        <v>#VALUE!</v>
      </c>
    </row>
    <row r="3241" spans="1:13" ht="15.75" customHeight="1">
      <c r="A3241" s="1">
        <v>2512</v>
      </c>
      <c r="B3241" s="3">
        <v>2513</v>
      </c>
      <c r="C3241" s="3" t="s">
        <v>7044</v>
      </c>
      <c r="D3241" s="3">
        <v>0.16049910183150889</v>
      </c>
      <c r="E3241" s="3">
        <v>0.21569579869936081</v>
      </c>
      <c r="F3241" s="3">
        <v>0.60730593607305938</v>
      </c>
      <c r="G3241" s="3">
        <v>0.1004566210045662</v>
      </c>
      <c r="H3241" s="3">
        <v>0.11872146118721461</v>
      </c>
      <c r="I3241" s="3">
        <v>0.25570776255707761</v>
      </c>
      <c r="J3241" s="3">
        <v>3.3154379243700072E-2</v>
      </c>
      <c r="K3241" s="3">
        <v>24541.599999999991</v>
      </c>
      <c r="L3241" s="3" t="s">
        <v>15259</v>
      </c>
      <c r="M3241" s="4" t="str">
        <f ca="1">IFERROR(__xludf.DUMMYFUNCTION("REGEXREPLACE(F2514,""\D"", """")"),"#VALUE!")</f>
        <v>#VALUE!</v>
      </c>
    </row>
    <row r="3242" spans="1:13" ht="15.75" customHeight="1">
      <c r="A3242" s="1">
        <v>2515</v>
      </c>
      <c r="B3242" s="3">
        <v>2516</v>
      </c>
      <c r="C3242" s="3" t="s">
        <v>7052</v>
      </c>
      <c r="D3242" s="3">
        <v>0.20138915740210289</v>
      </c>
      <c r="E3242" s="3">
        <v>0.18893807022945211</v>
      </c>
      <c r="F3242" s="3">
        <v>0.62385321100917435</v>
      </c>
      <c r="G3242" s="3">
        <v>6.4220183486238536E-2</v>
      </c>
      <c r="H3242" s="3">
        <v>0.21100917431192659</v>
      </c>
      <c r="I3242" s="3">
        <v>0.33027522935779818</v>
      </c>
      <c r="J3242" s="3">
        <v>4.3164018930617443E-2</v>
      </c>
      <c r="K3242" s="3">
        <v>12488.300000000019</v>
      </c>
      <c r="L3242" s="3" t="s">
        <v>15262</v>
      </c>
      <c r="M3242" s="4" t="str">
        <f ca="1">IFERROR(__xludf.DUMMYFUNCTION("REGEXREPLACE(F2517,""\D"", """")"),"#VALUE!")</f>
        <v>#VALUE!</v>
      </c>
    </row>
    <row r="3243" spans="1:13" ht="15.75" customHeight="1">
      <c r="A3243" s="1">
        <v>2517</v>
      </c>
      <c r="B3243" s="3">
        <v>2518</v>
      </c>
      <c r="C3243" s="3" t="s">
        <v>7058</v>
      </c>
      <c r="D3243" s="3">
        <v>0.28059541346783351</v>
      </c>
      <c r="E3243" s="3">
        <v>0.14882379574393589</v>
      </c>
      <c r="F3243" s="3">
        <v>0.68055555555555558</v>
      </c>
      <c r="G3243" s="3">
        <v>0.125</v>
      </c>
      <c r="H3243" s="3">
        <v>0.18055555555555561</v>
      </c>
      <c r="I3243" s="3">
        <v>0.3611111111111111</v>
      </c>
      <c r="J3243" s="3">
        <v>7.4893762968230276E-2</v>
      </c>
      <c r="K3243" s="3">
        <v>7923.200000000008</v>
      </c>
      <c r="L3243" s="3" t="s">
        <v>15264</v>
      </c>
      <c r="M3243" s="4" t="str">
        <f ca="1">IFERROR(__xludf.DUMMYFUNCTION("REGEXREPLACE(F2519,""\D"", """")"),"#VALUE!")</f>
        <v>#VALUE!</v>
      </c>
    </row>
    <row r="3244" spans="1:13" ht="15.75" customHeight="1">
      <c r="A3244" s="1">
        <v>2518</v>
      </c>
      <c r="B3244" s="3">
        <v>2519</v>
      </c>
      <c r="C3244" s="3" t="s">
        <v>7061</v>
      </c>
      <c r="D3244" s="3">
        <v>0.13535847816185351</v>
      </c>
      <c r="E3244" s="3">
        <v>0.17027534214757939</v>
      </c>
      <c r="F3244" s="3">
        <v>0.59230769230769231</v>
      </c>
      <c r="G3244" s="3">
        <v>7.6923076923076927E-2</v>
      </c>
      <c r="H3244" s="3">
        <v>0.1153846153846154</v>
      </c>
      <c r="I3244" s="3">
        <v>0.25384615384615378</v>
      </c>
      <c r="J3244" s="3">
        <v>2.2733028604823471E-2</v>
      </c>
      <c r="K3244" s="3">
        <v>14135.900000000031</v>
      </c>
      <c r="L3244" s="3" t="s">
        <v>15265</v>
      </c>
      <c r="M3244" s="4" t="str">
        <f ca="1">IFERROR(__xludf.DUMMYFUNCTION("REGEXREPLACE(F2520,""\D"", """")"),"#VALUE!")</f>
        <v>#VALUE!</v>
      </c>
    </row>
    <row r="3245" spans="1:13" ht="15.75" customHeight="1">
      <c r="A3245" s="1">
        <v>2519</v>
      </c>
      <c r="B3245" s="3">
        <v>2520</v>
      </c>
      <c r="C3245" s="3" t="s">
        <v>7064</v>
      </c>
      <c r="D3245" s="3">
        <v>0.20054390610463041</v>
      </c>
      <c r="E3245" s="3">
        <v>0.37106339174928038</v>
      </c>
      <c r="F3245" s="3">
        <v>0.48888888888888887</v>
      </c>
      <c r="G3245" s="3">
        <v>0.1333333333333333</v>
      </c>
      <c r="H3245" s="3">
        <v>4.4444444444444453E-2</v>
      </c>
      <c r="I3245" s="3">
        <v>0.17777777777777781</v>
      </c>
      <c r="J3245" s="3">
        <v>2.109454983438724E-2</v>
      </c>
      <c r="K3245" s="3">
        <v>5062.1999999999989</v>
      </c>
      <c r="L3245" s="3" t="s">
        <v>15266</v>
      </c>
      <c r="M3245" s="4" t="str">
        <f ca="1">IFERROR(__xludf.DUMMYFUNCTION("REGEXREPLACE(F2521,""\D"", """")"),"#VALUE!")</f>
        <v>#VALUE!</v>
      </c>
    </row>
    <row r="3246" spans="1:13" ht="15.75" customHeight="1">
      <c r="A3246" s="1">
        <v>2520</v>
      </c>
      <c r="B3246" s="3">
        <v>2521</v>
      </c>
      <c r="C3246" s="3" t="s">
        <v>7066</v>
      </c>
      <c r="D3246" s="3">
        <v>0.17388926404309399</v>
      </c>
      <c r="E3246" s="3">
        <v>0.20664424122950639</v>
      </c>
      <c r="F3246" s="3">
        <v>0.60399999999999998</v>
      </c>
      <c r="G3246" s="3">
        <v>0.104</v>
      </c>
      <c r="H3246" s="3">
        <v>0.128</v>
      </c>
      <c r="I3246" s="3">
        <v>0.28799999999999998</v>
      </c>
      <c r="J3246" s="3">
        <v>3.8367969851205122E-2</v>
      </c>
      <c r="K3246" s="3">
        <v>27366.29999999997</v>
      </c>
      <c r="L3246" s="3" t="s">
        <v>15267</v>
      </c>
      <c r="M3246" s="4" t="str">
        <f ca="1">IFERROR(__xludf.DUMMYFUNCTION("REGEXREPLACE(F2522,""\D"", """")"),"#VALUE!")</f>
        <v>#VALUE!</v>
      </c>
    </row>
    <row r="3247" spans="1:13" ht="15.75" customHeight="1">
      <c r="A3247" s="1">
        <v>2522</v>
      </c>
      <c r="B3247" s="3">
        <v>2523</v>
      </c>
      <c r="C3247" s="3" t="s">
        <v>7072</v>
      </c>
      <c r="D3247" s="3">
        <v>0.17479719370916211</v>
      </c>
      <c r="E3247" s="3">
        <v>0.2410702658972067</v>
      </c>
      <c r="F3247" s="3">
        <v>0.6</v>
      </c>
      <c r="G3247" s="3">
        <v>9.0909090909090912E-2</v>
      </c>
      <c r="H3247" s="3">
        <v>0.1</v>
      </c>
      <c r="I3247" s="3">
        <v>0.25</v>
      </c>
      <c r="J3247" s="3">
        <v>3.1162275864614911E-2</v>
      </c>
      <c r="K3247" s="3">
        <v>24446.900000000009</v>
      </c>
      <c r="L3247" s="3" t="s">
        <v>15269</v>
      </c>
      <c r="M3247" s="4" t="str">
        <f ca="1">IFERROR(__xludf.DUMMYFUNCTION("REGEXREPLACE(F2524,""\D"", """")"),"#VALUE!")</f>
        <v>#VALUE!</v>
      </c>
    </row>
    <row r="3248" spans="1:13" ht="15.75" customHeight="1">
      <c r="A3248" s="1">
        <v>2523</v>
      </c>
      <c r="B3248" s="3">
        <v>2524</v>
      </c>
      <c r="C3248" s="3" t="s">
        <v>7074</v>
      </c>
      <c r="D3248" s="3">
        <v>0.15306383087276229</v>
      </c>
      <c r="E3248" s="3">
        <v>0.2167291585204017</v>
      </c>
      <c r="F3248" s="3">
        <v>0.59605911330049266</v>
      </c>
      <c r="G3248" s="3">
        <v>0.10344827586206901</v>
      </c>
      <c r="H3248" s="3">
        <v>9.3596059113300489E-2</v>
      </c>
      <c r="I3248" s="3">
        <v>0.25615763546798032</v>
      </c>
      <c r="J3248" s="3">
        <v>2.8080125214601029E-2</v>
      </c>
      <c r="K3248" s="3">
        <v>23258.20000000003</v>
      </c>
      <c r="L3248" s="3" t="s">
        <v>15270</v>
      </c>
      <c r="M3248" s="4" t="str">
        <f ca="1">IFERROR(__xludf.DUMMYFUNCTION("REGEXREPLACE(F2525,""\D"", """")"),"#VALUE!")</f>
        <v>#VALUE!</v>
      </c>
    </row>
    <row r="3249" spans="1:13" ht="15.75" customHeight="1">
      <c r="A3249" s="1">
        <v>2524</v>
      </c>
      <c r="B3249" s="3">
        <v>2525</v>
      </c>
      <c r="C3249" s="3" t="s">
        <v>7076</v>
      </c>
      <c r="D3249" s="3">
        <v>0.39041038558030872</v>
      </c>
      <c r="E3249" s="3">
        <v>0.436931038282111</v>
      </c>
      <c r="F3249" s="3">
        <v>0.54761904761904767</v>
      </c>
      <c r="G3249" s="3">
        <v>9.5238095238095233E-2</v>
      </c>
      <c r="H3249" s="3">
        <v>7.1428571428571425E-2</v>
      </c>
      <c r="I3249" s="3">
        <v>0.19047619047619049</v>
      </c>
      <c r="J3249" s="3">
        <v>3.7319301260531887E-2</v>
      </c>
      <c r="K3249" s="3">
        <v>4919.3999999999969</v>
      </c>
      <c r="L3249" s="3" t="s">
        <v>15271</v>
      </c>
      <c r="M3249" s="4" t="str">
        <f ca="1">IFERROR(__xludf.DUMMYFUNCTION("REGEXREPLACE(F2526,""\D"", """")"),"#VALUE!")</f>
        <v>#VALUE!</v>
      </c>
    </row>
    <row r="3250" spans="1:13" ht="15.75" customHeight="1">
      <c r="A3250" s="1">
        <v>2525</v>
      </c>
      <c r="B3250" s="3">
        <v>2526</v>
      </c>
      <c r="C3250" s="3" t="s">
        <v>7078</v>
      </c>
      <c r="D3250" s="3">
        <v>0.23157302992093651</v>
      </c>
      <c r="E3250" s="3">
        <v>0.48656827234443928</v>
      </c>
      <c r="F3250" s="3">
        <v>0.38636363636363641</v>
      </c>
      <c r="G3250" s="3">
        <v>0.13636363636363641</v>
      </c>
      <c r="H3250" s="3">
        <v>2.2727272727272731E-2</v>
      </c>
      <c r="I3250" s="3">
        <v>0.15909090909090909</v>
      </c>
      <c r="J3250" s="3">
        <v>2.0713309778244839E-2</v>
      </c>
      <c r="K3250" s="3">
        <v>5358.7999999999975</v>
      </c>
      <c r="L3250" s="3" t="s">
        <v>15272</v>
      </c>
      <c r="M3250" s="4" t="str">
        <f ca="1">IFERROR(__xludf.DUMMYFUNCTION("REGEXREPLACE(F2527,""\D"", """")"),"#VALUE!")</f>
        <v>#VALUE!</v>
      </c>
    </row>
    <row r="3251" spans="1:13" ht="15.75" customHeight="1">
      <c r="A3251" s="1">
        <v>2526</v>
      </c>
      <c r="B3251" s="3">
        <v>2527</v>
      </c>
      <c r="C3251" s="3" t="s">
        <v>7080</v>
      </c>
      <c r="D3251" s="3">
        <v>0.19710619043024799</v>
      </c>
      <c r="E3251" s="3">
        <v>0.1777802809740332</v>
      </c>
      <c r="F3251" s="3">
        <v>0.55714285714285716</v>
      </c>
      <c r="G3251" s="3">
        <v>0.1238095238095238</v>
      </c>
      <c r="H3251" s="3">
        <v>0.1095238095238095</v>
      </c>
      <c r="I3251" s="3">
        <v>0.25714285714285712</v>
      </c>
      <c r="J3251" s="3">
        <v>4.3516278884878148E-2</v>
      </c>
      <c r="K3251" s="3">
        <v>23342.099999999991</v>
      </c>
      <c r="L3251" s="3" t="s">
        <v>15273</v>
      </c>
      <c r="M3251" s="4" t="str">
        <f ca="1">IFERROR(__xludf.DUMMYFUNCTION("REGEXREPLACE(F2528,""\D"", """")"),"#VALUE!")</f>
        <v>#VALUE!</v>
      </c>
    </row>
    <row r="3252" spans="1:13" ht="15.75" customHeight="1">
      <c r="A3252" s="1">
        <v>2528</v>
      </c>
      <c r="B3252" s="3">
        <v>2529</v>
      </c>
      <c r="C3252" s="3" t="s">
        <v>7085</v>
      </c>
      <c r="D3252" s="3">
        <v>0.19337545458855829</v>
      </c>
      <c r="E3252" s="3">
        <v>0.28391526162304881</v>
      </c>
      <c r="F3252" s="3">
        <v>0.59104477611940298</v>
      </c>
      <c r="G3252" s="3">
        <v>9.5522388059701493E-2</v>
      </c>
      <c r="H3252" s="3">
        <v>8.0597014925373134E-2</v>
      </c>
      <c r="I3252" s="3">
        <v>0.2298507462686567</v>
      </c>
      <c r="J3252" s="3">
        <v>3.2359779777271558E-2</v>
      </c>
      <c r="K3252" s="3">
        <v>36281.799999999806</v>
      </c>
      <c r="L3252" s="3" t="s">
        <v>15275</v>
      </c>
      <c r="M3252" s="4" t="str">
        <f ca="1">IFERROR(__xludf.DUMMYFUNCTION("REGEXREPLACE(F2530,""\D"", """")"),"#VALUE!")</f>
        <v>#VALUE!</v>
      </c>
    </row>
    <row r="3253" spans="1:13" ht="15.75" customHeight="1">
      <c r="A3253" s="1">
        <v>2530</v>
      </c>
      <c r="B3253" s="3">
        <v>2531</v>
      </c>
      <c r="C3253" s="3" t="s">
        <v>7091</v>
      </c>
      <c r="D3253" s="3">
        <v>0.15174252669432819</v>
      </c>
      <c r="E3253" s="3">
        <v>0.32802497079499698</v>
      </c>
      <c r="F3253" s="3">
        <v>0.59130434782608698</v>
      </c>
      <c r="G3253" s="3">
        <v>9.1304347826086957E-2</v>
      </c>
      <c r="H3253" s="3">
        <v>6.0869565217391307E-2</v>
      </c>
      <c r="I3253" s="3">
        <v>0.21739130434782611</v>
      </c>
      <c r="J3253" s="3">
        <v>2.0885432526509769E-2</v>
      </c>
      <c r="K3253" s="3">
        <v>24833.59999999998</v>
      </c>
      <c r="L3253" s="3" t="s">
        <v>15277</v>
      </c>
      <c r="M3253" s="4" t="str">
        <f ca="1">IFERROR(__xludf.DUMMYFUNCTION("REGEXREPLACE(F2532,""\D"", """")"),"#VALUE!")</f>
        <v>#VALUE!</v>
      </c>
    </row>
    <row r="3254" spans="1:13" ht="15.75" customHeight="1">
      <c r="A3254" s="1">
        <v>2531</v>
      </c>
      <c r="B3254" s="3">
        <v>2532</v>
      </c>
      <c r="C3254" s="3" t="s">
        <v>7093</v>
      </c>
      <c r="D3254" s="3">
        <v>0.18168552169310259</v>
      </c>
      <c r="E3254" s="3">
        <v>0.36379383176070312</v>
      </c>
      <c r="F3254" s="3">
        <v>0.59090909090909094</v>
      </c>
      <c r="G3254" s="3">
        <v>9.0909090909090912E-2</v>
      </c>
      <c r="H3254" s="3">
        <v>7.0707070707070704E-2</v>
      </c>
      <c r="I3254" s="3">
        <v>0.2121212121212121</v>
      </c>
      <c r="J3254" s="3">
        <v>2.656690409595917E-2</v>
      </c>
      <c r="K3254" s="3">
        <v>21653.900000000009</v>
      </c>
      <c r="L3254" s="3" t="s">
        <v>15278</v>
      </c>
      <c r="M3254" s="4" t="str">
        <f ca="1">IFERROR(__xludf.DUMMYFUNCTION("REGEXREPLACE(F2533,""\D"", """")"),"#VALUE!")</f>
        <v>#VALUE!</v>
      </c>
    </row>
    <row r="3255" spans="1:13" ht="15.75" customHeight="1">
      <c r="A3255" s="1">
        <v>2532</v>
      </c>
      <c r="B3255" s="3">
        <v>2533</v>
      </c>
      <c r="C3255" s="3" t="s">
        <v>7096</v>
      </c>
      <c r="D3255" s="3">
        <v>0.1958329546523323</v>
      </c>
      <c r="E3255" s="3">
        <v>0.37214310481820179</v>
      </c>
      <c r="F3255" s="3">
        <v>0.66500000000000004</v>
      </c>
      <c r="G3255" s="3">
        <v>7.4999999999999997E-2</v>
      </c>
      <c r="H3255" s="3">
        <v>9.5000000000000001E-2</v>
      </c>
      <c r="I3255" s="3">
        <v>0.2</v>
      </c>
      <c r="J3255" s="3">
        <v>3.034755196084353E-2</v>
      </c>
      <c r="K3255" s="3">
        <v>20629.19999999999</v>
      </c>
      <c r="L3255" s="3" t="s">
        <v>15279</v>
      </c>
      <c r="M3255" s="4" t="str">
        <f ca="1">IFERROR(__xludf.DUMMYFUNCTION("REGEXREPLACE(F2534,""\D"", """")"),"#VALUE!")</f>
        <v>#VALUE!</v>
      </c>
    </row>
    <row r="3256" spans="1:13" ht="15.75" customHeight="1">
      <c r="A3256" s="1">
        <v>2533</v>
      </c>
      <c r="B3256" s="3">
        <v>2534</v>
      </c>
      <c r="C3256" s="3" t="s">
        <v>7099</v>
      </c>
      <c r="D3256" s="3">
        <v>0.26073857950113311</v>
      </c>
      <c r="E3256" s="3">
        <v>0.32319679254056127</v>
      </c>
      <c r="F3256" s="3">
        <v>0.67142857142857137</v>
      </c>
      <c r="G3256" s="3">
        <v>0.1142857142857143</v>
      </c>
      <c r="H3256" s="3">
        <v>0.1</v>
      </c>
      <c r="I3256" s="3">
        <v>0.22857142857142859</v>
      </c>
      <c r="J3256" s="3">
        <v>4.5480291842196589E-2</v>
      </c>
      <c r="K3256" s="3">
        <v>7386.8000000000047</v>
      </c>
      <c r="L3256" s="3" t="s">
        <v>15280</v>
      </c>
      <c r="M3256" s="4" t="str">
        <f ca="1">IFERROR(__xludf.DUMMYFUNCTION("REGEXREPLACE(F2535,""\D"", """")"),"#VALUE!")</f>
        <v>#VALUE!</v>
      </c>
    </row>
    <row r="3257" spans="1:13" ht="15.75" customHeight="1">
      <c r="A3257" s="1">
        <v>2534</v>
      </c>
      <c r="B3257" s="3">
        <v>2535</v>
      </c>
      <c r="C3257" s="3" t="s">
        <v>7101</v>
      </c>
      <c r="D3257" s="3">
        <v>0.13494269626216199</v>
      </c>
      <c r="E3257" s="3">
        <v>0.36201345848615568</v>
      </c>
      <c r="F3257" s="3">
        <v>0.61834319526627224</v>
      </c>
      <c r="G3257" s="3">
        <v>0.10946745562130181</v>
      </c>
      <c r="H3257" s="3">
        <v>9.1715976331360943E-2</v>
      </c>
      <c r="I3257" s="3">
        <v>0.2248520710059172</v>
      </c>
      <c r="J3257" s="3">
        <v>2.5994367237921829E-2</v>
      </c>
      <c r="K3257" s="3">
        <v>36926.499999999818</v>
      </c>
      <c r="L3257" s="3" t="s">
        <v>15281</v>
      </c>
      <c r="M3257" s="4" t="str">
        <f ca="1">IFERROR(__xludf.DUMMYFUNCTION("REGEXREPLACE(F2536,""\D"", """")"),"#VALUE!")</f>
        <v>#VALUE!</v>
      </c>
    </row>
    <row r="3258" spans="1:13" ht="15.75" customHeight="1">
      <c r="A3258" s="1">
        <v>2535</v>
      </c>
      <c r="B3258" s="3">
        <v>2536</v>
      </c>
      <c r="C3258" s="3" t="s">
        <v>7104</v>
      </c>
      <c r="D3258" s="3">
        <v>0.2292535664702533</v>
      </c>
      <c r="E3258" s="3">
        <v>0.39330234146671961</v>
      </c>
      <c r="F3258" s="3">
        <v>0.5</v>
      </c>
      <c r="G3258" s="3">
        <v>9.1954022988505746E-2</v>
      </c>
      <c r="H3258" s="3">
        <v>3.4482758620689648E-2</v>
      </c>
      <c r="I3258" s="3">
        <v>0.18965517241379309</v>
      </c>
      <c r="J3258" s="3">
        <v>2.356231117538337E-2</v>
      </c>
      <c r="K3258" s="3">
        <v>19593.70000000003</v>
      </c>
      <c r="L3258" s="3" t="s">
        <v>15282</v>
      </c>
      <c r="M3258" s="4" t="str">
        <f ca="1">IFERROR(__xludf.DUMMYFUNCTION("REGEXREPLACE(F2537,""\D"", """")"),"#VALUE!")</f>
        <v>#VALUE!</v>
      </c>
    </row>
    <row r="3259" spans="1:13" ht="15.75" customHeight="1">
      <c r="A3259" s="1">
        <v>2536</v>
      </c>
      <c r="B3259" s="3">
        <v>2537</v>
      </c>
      <c r="C3259" s="3" t="s">
        <v>7106</v>
      </c>
      <c r="D3259" s="3">
        <v>0.22009409622539011</v>
      </c>
      <c r="E3259" s="3">
        <v>0.26227594972980423</v>
      </c>
      <c r="F3259" s="3">
        <v>0.60104986876640421</v>
      </c>
      <c r="G3259" s="3">
        <v>9.4488188976377951E-2</v>
      </c>
      <c r="H3259" s="3">
        <v>0.1128608923884514</v>
      </c>
      <c r="I3259" s="3">
        <v>0.23359580052493439</v>
      </c>
      <c r="J3259" s="3">
        <v>4.3959783006581397E-2</v>
      </c>
      <c r="K3259" s="3">
        <v>43013.899999999703</v>
      </c>
      <c r="L3259" s="3" t="s">
        <v>15283</v>
      </c>
      <c r="M3259" s="4" t="str">
        <f ca="1">IFERROR(__xludf.DUMMYFUNCTION("REGEXREPLACE(F2538,""\D"", """")"),"#VALUE!")</f>
        <v>#VALUE!</v>
      </c>
    </row>
    <row r="3260" spans="1:13" ht="15.75" customHeight="1">
      <c r="A3260" s="1">
        <v>2541</v>
      </c>
      <c r="B3260" s="3">
        <v>2542</v>
      </c>
      <c r="C3260" s="3" t="s">
        <v>7121</v>
      </c>
      <c r="D3260" s="3">
        <v>0.14954171026171381</v>
      </c>
      <c r="E3260" s="3">
        <v>0.62702431437426054</v>
      </c>
      <c r="F3260" s="3">
        <v>0.5115384615384615</v>
      </c>
      <c r="G3260" s="3">
        <v>8.8461538461538466E-2</v>
      </c>
      <c r="H3260" s="3">
        <v>4.6153846153846163E-2</v>
      </c>
      <c r="I3260" s="3">
        <v>0.15769230769230769</v>
      </c>
      <c r="J3260" s="3">
        <v>1.789197917752831E-2</v>
      </c>
      <c r="K3260" s="3">
        <v>28374.899999999991</v>
      </c>
      <c r="L3260" s="3" t="s">
        <v>15288</v>
      </c>
      <c r="M3260" s="4" t="str">
        <f ca="1">IFERROR(__xludf.DUMMYFUNCTION("REGEXREPLACE(F2543,""\D"", """")"),"#VALUE!")</f>
        <v>#VALUE!</v>
      </c>
    </row>
    <row r="3261" spans="1:13" ht="15.75" customHeight="1">
      <c r="A3261" s="1">
        <v>2545</v>
      </c>
      <c r="B3261" s="3">
        <v>2546</v>
      </c>
      <c r="C3261" s="3" t="s">
        <v>7132</v>
      </c>
      <c r="D3261" s="3">
        <v>0.26490599309337032</v>
      </c>
      <c r="E3261" s="3">
        <v>0.44437623725717229</v>
      </c>
      <c r="F3261" s="3">
        <v>0.53947368421052633</v>
      </c>
      <c r="G3261" s="3">
        <v>7.2368421052631582E-2</v>
      </c>
      <c r="H3261" s="3">
        <v>7.2368421052631582E-2</v>
      </c>
      <c r="I3261" s="3">
        <v>0.1710526315789474</v>
      </c>
      <c r="J3261" s="3">
        <v>3.3143960286817438E-2</v>
      </c>
      <c r="K3261" s="3">
        <v>16686.200000000019</v>
      </c>
      <c r="L3261" s="3" t="s">
        <v>15292</v>
      </c>
      <c r="M3261" s="4" t="str">
        <f ca="1">IFERROR(__xludf.DUMMYFUNCTION("REGEXREPLACE(F2547,""\D"", """")"),"#VALUE!")</f>
        <v>#VALUE!</v>
      </c>
    </row>
    <row r="3262" spans="1:13" ht="15.75" customHeight="1">
      <c r="A3262" s="1">
        <v>2546</v>
      </c>
      <c r="B3262" s="3">
        <v>2547</v>
      </c>
      <c r="C3262" s="3" t="s">
        <v>7134</v>
      </c>
      <c r="D3262" s="3">
        <v>0.20234067974033099</v>
      </c>
      <c r="E3262" s="3">
        <v>0.68938439799822215</v>
      </c>
      <c r="F3262" s="3">
        <v>0.52709359605911332</v>
      </c>
      <c r="G3262" s="3">
        <v>5.9113300492610828E-2</v>
      </c>
      <c r="H3262" s="3">
        <v>2.7093596059113299E-2</v>
      </c>
      <c r="I3262" s="3">
        <v>0.13793103448275859</v>
      </c>
      <c r="J3262" s="3">
        <v>1.546127297610644E-2</v>
      </c>
      <c r="K3262" s="3">
        <v>43348.999999999673</v>
      </c>
      <c r="L3262" s="3" t="s">
        <v>15293</v>
      </c>
      <c r="M3262" s="4" t="str">
        <f ca="1">IFERROR(__xludf.DUMMYFUNCTION("REGEXREPLACE(F2548,""\D"", """")"),"#VALUE!")</f>
        <v>#VALUE!</v>
      </c>
    </row>
    <row r="3263" spans="1:13" ht="15.75" customHeight="1">
      <c r="A3263" s="1">
        <v>2548</v>
      </c>
      <c r="B3263" s="3">
        <v>2549</v>
      </c>
      <c r="C3263" s="3" t="s">
        <v>7140</v>
      </c>
      <c r="D3263" s="3">
        <v>0.16743651809122301</v>
      </c>
      <c r="E3263" s="3">
        <v>0.49790642340757951</v>
      </c>
      <c r="F3263" s="3">
        <v>0.47199999999999998</v>
      </c>
      <c r="G3263" s="3">
        <v>0.112</v>
      </c>
      <c r="H3263" s="3">
        <v>1.6E-2</v>
      </c>
      <c r="I3263" s="3">
        <v>0.192</v>
      </c>
      <c r="J3263" s="3">
        <v>1.558097139747646E-2</v>
      </c>
      <c r="K3263" s="3">
        <v>14613.600000000029</v>
      </c>
      <c r="L3263" s="3" t="s">
        <v>15295</v>
      </c>
      <c r="M3263" s="4" t="str">
        <f ca="1">IFERROR(__xludf.DUMMYFUNCTION("REGEXREPLACE(F2550,""\D"", """")"),"#VALUE!")</f>
        <v>#VALUE!</v>
      </c>
    </row>
    <row r="3264" spans="1:13" ht="15.75" customHeight="1">
      <c r="A3264" s="1">
        <v>2549</v>
      </c>
      <c r="B3264" s="3">
        <v>2550</v>
      </c>
      <c r="C3264" s="3" t="s">
        <v>7142</v>
      </c>
      <c r="D3264" s="3">
        <v>0.15494588856345251</v>
      </c>
      <c r="E3264" s="3">
        <v>0.13473298716307869</v>
      </c>
      <c r="F3264" s="3">
        <v>0.66857142857142859</v>
      </c>
      <c r="G3264" s="3">
        <v>0.16</v>
      </c>
      <c r="H3264" s="3">
        <v>0.1542857142857143</v>
      </c>
      <c r="I3264" s="3">
        <v>0.33714285714285708</v>
      </c>
      <c r="J3264" s="3">
        <v>4.6750547157093598E-2</v>
      </c>
      <c r="K3264" s="3">
        <v>20765.200000000019</v>
      </c>
      <c r="L3264" s="3" t="s">
        <v>15296</v>
      </c>
      <c r="M3264" s="4" t="str">
        <f ca="1">IFERROR(__xludf.DUMMYFUNCTION("REGEXREPLACE(F2551,""\D"", """")"),"#VALUE!")</f>
        <v>#VALUE!</v>
      </c>
    </row>
    <row r="3265" spans="1:13" ht="15.75" customHeight="1">
      <c r="A3265" s="1">
        <v>2552</v>
      </c>
      <c r="B3265" s="3">
        <v>2553</v>
      </c>
      <c r="C3265" s="3" t="s">
        <v>7151</v>
      </c>
      <c r="D3265" s="3">
        <v>0.16507531231540859</v>
      </c>
      <c r="E3265" s="3">
        <v>0.18559089844828991</v>
      </c>
      <c r="F3265" s="3">
        <v>0.60829493087557607</v>
      </c>
      <c r="G3265" s="3">
        <v>0.1152073732718894</v>
      </c>
      <c r="H3265" s="3">
        <v>0.13364055299539171</v>
      </c>
      <c r="I3265" s="3">
        <v>0.28110599078341009</v>
      </c>
      <c r="J3265" s="3">
        <v>3.9080476601248713E-2</v>
      </c>
      <c r="K3265" s="3">
        <v>24977.200000000012</v>
      </c>
      <c r="L3265" s="3" t="s">
        <v>15299</v>
      </c>
      <c r="M3265" s="4" t="str">
        <f ca="1">IFERROR(__xludf.DUMMYFUNCTION("REGEXREPLACE(F2554,""\D"", """")"),"#VALUE!")</f>
        <v>#VALUE!</v>
      </c>
    </row>
    <row r="3266" spans="1:13" ht="15.75" customHeight="1">
      <c r="A3266" s="1">
        <v>2553</v>
      </c>
      <c r="B3266" s="3">
        <v>2554</v>
      </c>
      <c r="C3266" s="3" t="s">
        <v>7153</v>
      </c>
      <c r="D3266" s="3">
        <v>0.25656016135898913</v>
      </c>
      <c r="E3266" s="3">
        <v>0.23654508477120589</v>
      </c>
      <c r="F3266" s="3">
        <v>0.532258064516129</v>
      </c>
      <c r="G3266" s="3">
        <v>9.6774193548387094E-2</v>
      </c>
      <c r="H3266" s="3">
        <v>0.14516129032258071</v>
      </c>
      <c r="I3266" s="3">
        <v>0.2661290322580645</v>
      </c>
      <c r="J3266" s="3">
        <v>5.557396595667595E-2</v>
      </c>
      <c r="K3266" s="3">
        <v>14499.800000000039</v>
      </c>
      <c r="L3266" s="3" t="s">
        <v>15300</v>
      </c>
      <c r="M3266" s="4" t="str">
        <f ca="1">IFERROR(__xludf.DUMMYFUNCTION("REGEXREPLACE(F2555,""\D"", """")"),"#VALUE!")</f>
        <v>#VALUE!</v>
      </c>
    </row>
    <row r="3267" spans="1:13" ht="15.75" customHeight="1">
      <c r="A3267" s="1">
        <v>2554</v>
      </c>
      <c r="B3267" s="3">
        <v>2555</v>
      </c>
      <c r="C3267" s="3" t="s">
        <v>7155</v>
      </c>
      <c r="D3267" s="3">
        <v>0.14248166175262739</v>
      </c>
      <c r="E3267" s="3">
        <v>8.9236385808627278E-2</v>
      </c>
      <c r="F3267" s="3">
        <v>0.56944444444444442</v>
      </c>
      <c r="G3267" s="3">
        <v>0.18055555555555561</v>
      </c>
      <c r="H3267" s="3">
        <v>0.15277777777777779</v>
      </c>
      <c r="I3267" s="3">
        <v>0.3611111111111111</v>
      </c>
      <c r="J3267" s="3">
        <v>4.2941589521227098E-2</v>
      </c>
      <c r="K3267" s="3">
        <v>8599.0000000000073</v>
      </c>
      <c r="L3267" s="3" t="s">
        <v>15301</v>
      </c>
      <c r="M3267" s="4" t="str">
        <f ca="1">IFERROR(__xludf.DUMMYFUNCTION("REGEXREPLACE(F2556,""\D"", """")"),"#VALUE!")</f>
        <v>#VALUE!</v>
      </c>
    </row>
    <row r="3268" spans="1:13" ht="15.75" customHeight="1">
      <c r="A3268" s="1">
        <v>2555</v>
      </c>
      <c r="B3268" s="3">
        <v>2556</v>
      </c>
      <c r="C3268" s="3" t="s">
        <v>7157</v>
      </c>
      <c r="D3268" s="3">
        <v>0.1250376359231391</v>
      </c>
      <c r="E3268" s="3">
        <v>0.1779547683124425</v>
      </c>
      <c r="F3268" s="3">
        <v>0.5901639344262295</v>
      </c>
      <c r="G3268" s="3">
        <v>0.1038251366120219</v>
      </c>
      <c r="H3268" s="3">
        <v>0.1202185792349727</v>
      </c>
      <c r="I3268" s="3">
        <v>0.27868852459016391</v>
      </c>
      <c r="J3268" s="3">
        <v>2.6168086602749049E-2</v>
      </c>
      <c r="K3268" s="3">
        <v>20035.799999999981</v>
      </c>
      <c r="L3268" s="3" t="s">
        <v>15302</v>
      </c>
      <c r="M3268" s="4" t="str">
        <f ca="1">IFERROR(__xludf.DUMMYFUNCTION("REGEXREPLACE(F2557,""\D"", """")"),"#VALUE!")</f>
        <v>#VALUE!</v>
      </c>
    </row>
    <row r="3269" spans="1:13" ht="15.75" customHeight="1">
      <c r="A3269" s="1">
        <v>2556</v>
      </c>
      <c r="B3269" s="3">
        <v>2557</v>
      </c>
      <c r="C3269" s="3" t="s">
        <v>7160</v>
      </c>
      <c r="D3269" s="3">
        <v>0.1628081396802267</v>
      </c>
      <c r="E3269" s="3">
        <v>0.25113071311284257</v>
      </c>
      <c r="F3269" s="3">
        <v>0.5161290322580645</v>
      </c>
      <c r="G3269" s="3">
        <v>0.1225806451612903</v>
      </c>
      <c r="H3269" s="3">
        <v>0.1225806451612903</v>
      </c>
      <c r="I3269" s="3">
        <v>0.29032258064516131</v>
      </c>
      <c r="J3269" s="3">
        <v>3.727256152399637E-2</v>
      </c>
      <c r="K3269" s="3">
        <v>18241.000000000011</v>
      </c>
      <c r="L3269" s="3" t="s">
        <v>15303</v>
      </c>
      <c r="M3269" s="4" t="str">
        <f ca="1">IFERROR(__xludf.DUMMYFUNCTION("REGEXREPLACE(F2558,""\D"", """")"),"#VALUE!")</f>
        <v>#VALUE!</v>
      </c>
    </row>
    <row r="3270" spans="1:13" ht="15.75" customHeight="1">
      <c r="A3270" s="1">
        <v>2558</v>
      </c>
      <c r="B3270" s="3">
        <v>2559</v>
      </c>
      <c r="C3270" s="3" t="s">
        <v>7165</v>
      </c>
      <c r="D3270" s="3">
        <v>0.21330435399947681</v>
      </c>
      <c r="E3270" s="3">
        <v>0.26794833694393938</v>
      </c>
      <c r="F3270" s="3">
        <v>0.6333333333333333</v>
      </c>
      <c r="G3270" s="3">
        <v>0.1444444444444444</v>
      </c>
      <c r="H3270" s="3">
        <v>0.1333333333333333</v>
      </c>
      <c r="I3270" s="3">
        <v>0.28888888888888892</v>
      </c>
      <c r="J3270" s="3">
        <v>5.3468463224738687E-2</v>
      </c>
      <c r="K3270" s="3">
        <v>10127.600000000009</v>
      </c>
      <c r="L3270" s="3" t="s">
        <v>15305</v>
      </c>
      <c r="M3270" s="4" t="str">
        <f ca="1">IFERROR(__xludf.DUMMYFUNCTION("REGEXREPLACE(F2560,""\D"", """")"),"#VALUE!")</f>
        <v>#VALUE!</v>
      </c>
    </row>
    <row r="3271" spans="1:13" ht="15.75" customHeight="1">
      <c r="A3271" s="1">
        <v>2560</v>
      </c>
      <c r="B3271" s="3">
        <v>2561</v>
      </c>
      <c r="C3271" s="3" t="s">
        <v>7171</v>
      </c>
      <c r="D3271" s="3">
        <v>0.24089373002453879</v>
      </c>
      <c r="E3271" s="3">
        <v>0.71410969260744106</v>
      </c>
      <c r="F3271" s="3">
        <v>0.51724137931034486</v>
      </c>
      <c r="G3271" s="3">
        <v>5.9113300492610828E-2</v>
      </c>
      <c r="H3271" s="3">
        <v>3.9408866995073892E-2</v>
      </c>
      <c r="I3271" s="3">
        <v>0.14778325123152711</v>
      </c>
      <c r="J3271" s="3">
        <v>1.9781487653219191E-2</v>
      </c>
      <c r="K3271" s="3">
        <v>21503.900000000009</v>
      </c>
      <c r="L3271" s="3" t="s">
        <v>15307</v>
      </c>
      <c r="M3271" s="4" t="str">
        <f ca="1">IFERROR(__xludf.DUMMYFUNCTION("REGEXREPLACE(F2562,""\D"", """")"),"#VALUE!")</f>
        <v>#VALUE!</v>
      </c>
    </row>
    <row r="3272" spans="1:13" ht="15.75" customHeight="1">
      <c r="A3272" s="1">
        <v>2561</v>
      </c>
      <c r="B3272" s="3">
        <v>2562</v>
      </c>
      <c r="C3272" s="3" t="s">
        <v>7173</v>
      </c>
      <c r="D3272" s="3">
        <v>0.1646957528298896</v>
      </c>
      <c r="E3272" s="3">
        <v>0.25829400689577953</v>
      </c>
      <c r="F3272" s="3">
        <v>0.65154639175257734</v>
      </c>
      <c r="G3272" s="3">
        <v>9.4845360824742264E-2</v>
      </c>
      <c r="H3272" s="3">
        <v>9.0721649484536079E-2</v>
      </c>
      <c r="I3272" s="3">
        <v>0.2494845360824742</v>
      </c>
      <c r="J3272" s="3">
        <v>2.9627686215226299E-2</v>
      </c>
      <c r="K3272" s="3">
        <v>52772.299999999494</v>
      </c>
      <c r="L3272" s="3" t="s">
        <v>15308</v>
      </c>
      <c r="M3272" s="4" t="str">
        <f ca="1">IFERROR(__xludf.DUMMYFUNCTION("REGEXREPLACE(F2563,""\D"", """")"),"#VALUE!")</f>
        <v>#VALUE!</v>
      </c>
    </row>
    <row r="3273" spans="1:13" ht="15.75" customHeight="1">
      <c r="A3273" s="1">
        <v>2562</v>
      </c>
      <c r="B3273" s="3">
        <v>2563</v>
      </c>
      <c r="C3273" s="3" t="s">
        <v>7176</v>
      </c>
      <c r="D3273" s="3">
        <v>0.23480385820994781</v>
      </c>
      <c r="E3273" s="3">
        <v>0.15792240177962719</v>
      </c>
      <c r="F3273" s="3">
        <v>0.60563380281690138</v>
      </c>
      <c r="G3273" s="3">
        <v>0.12676056338028169</v>
      </c>
      <c r="H3273" s="3">
        <v>0.1126760563380282</v>
      </c>
      <c r="I3273" s="3">
        <v>0.28169014084507038</v>
      </c>
      <c r="J3273" s="3">
        <v>4.7404255602768973E-2</v>
      </c>
      <c r="K3273" s="3">
        <v>8045.6000000000058</v>
      </c>
      <c r="L3273" s="3" t="s">
        <v>15309</v>
      </c>
      <c r="M3273" s="4" t="str">
        <f ca="1">IFERROR(__xludf.DUMMYFUNCTION("REGEXREPLACE(F2564,""\D"", """")"),"#VALUE!")</f>
        <v>#VALUE!</v>
      </c>
    </row>
    <row r="3274" spans="1:13" ht="15.75" customHeight="1">
      <c r="A3274" s="1">
        <v>2564</v>
      </c>
      <c r="B3274" s="3">
        <v>2565</v>
      </c>
      <c r="C3274" s="3" t="s">
        <v>7181</v>
      </c>
      <c r="D3274" s="3">
        <v>0.23469460957244381</v>
      </c>
      <c r="E3274" s="3">
        <v>0.22256715325029869</v>
      </c>
      <c r="F3274" s="3">
        <v>0.67961165048543692</v>
      </c>
      <c r="G3274" s="3">
        <v>0.116504854368932</v>
      </c>
      <c r="H3274" s="3">
        <v>8.7378640776699032E-2</v>
      </c>
      <c r="I3274" s="3">
        <v>0.26213592233009708</v>
      </c>
      <c r="J3274" s="3">
        <v>4.1175681020486132E-2</v>
      </c>
      <c r="K3274" s="3">
        <v>11438.900000000031</v>
      </c>
      <c r="L3274" s="3" t="s">
        <v>15311</v>
      </c>
      <c r="M3274" s="4" t="str">
        <f ca="1">IFERROR(__xludf.DUMMYFUNCTION("REGEXREPLACE(F2566,""\D"", """")"),"#VALUE!")</f>
        <v>#VALUE!</v>
      </c>
    </row>
    <row r="3275" spans="1:13" ht="15.75" customHeight="1">
      <c r="A3275" s="1">
        <v>2567</v>
      </c>
      <c r="B3275" s="3">
        <v>2568</v>
      </c>
      <c r="C3275" s="3" t="s">
        <v>7190</v>
      </c>
      <c r="D3275" s="3">
        <v>0.1667015447728048</v>
      </c>
      <c r="E3275" s="3">
        <v>0.34685248937600782</v>
      </c>
      <c r="F3275" s="3">
        <v>0.57841483979763908</v>
      </c>
      <c r="G3275" s="3">
        <v>8.7689713322091065E-2</v>
      </c>
      <c r="H3275" s="3">
        <v>9.274873524451939E-2</v>
      </c>
      <c r="I3275" s="3">
        <v>0.2124789207419899</v>
      </c>
      <c r="J3275" s="3">
        <v>2.929669750301038E-2</v>
      </c>
      <c r="K3275" s="3">
        <v>65458.099999999598</v>
      </c>
      <c r="L3275" s="3" t="s">
        <v>15314</v>
      </c>
      <c r="M3275" s="4" t="str">
        <f ca="1">IFERROR(__xludf.DUMMYFUNCTION("REGEXREPLACE(F2569,""\D"", """")"),"#VALUE!")</f>
        <v>#VALUE!</v>
      </c>
    </row>
    <row r="3276" spans="1:13" ht="15.75" customHeight="1">
      <c r="A3276" s="1">
        <v>2568</v>
      </c>
      <c r="B3276" s="3">
        <v>2569</v>
      </c>
      <c r="C3276" s="3" t="s">
        <v>7193</v>
      </c>
      <c r="D3276" s="3">
        <v>0.16191474762134461</v>
      </c>
      <c r="E3276" s="3">
        <v>0.30847700241224291</v>
      </c>
      <c r="F3276" s="3">
        <v>0.58390410958904104</v>
      </c>
      <c r="G3276" s="3">
        <v>8.9041095890410954E-2</v>
      </c>
      <c r="H3276" s="3">
        <v>0.10445205479452049</v>
      </c>
      <c r="I3276" s="3">
        <v>0.22773972602739731</v>
      </c>
      <c r="J3276" s="3">
        <v>3.0505022168651211E-2</v>
      </c>
      <c r="K3276" s="3">
        <v>65220.599999999533</v>
      </c>
      <c r="L3276" s="3" t="s">
        <v>15315</v>
      </c>
      <c r="M3276" s="4" t="str">
        <f ca="1">IFERROR(__xludf.DUMMYFUNCTION("REGEXREPLACE(F2570,""\D"", """")"),"#VALUE!")</f>
        <v>#VALUE!</v>
      </c>
    </row>
    <row r="3277" spans="1:13" ht="15.75" customHeight="1">
      <c r="A3277" s="1">
        <v>2569</v>
      </c>
      <c r="B3277" s="3">
        <v>2570</v>
      </c>
      <c r="C3277" s="3" t="s">
        <v>7196</v>
      </c>
      <c r="D3277" s="3">
        <v>0.16560701545203779</v>
      </c>
      <c r="E3277" s="3">
        <v>0.21820289936352519</v>
      </c>
      <c r="F3277" s="3">
        <v>0.54123711340206182</v>
      </c>
      <c r="G3277" s="3">
        <v>0.1237113402061856</v>
      </c>
      <c r="H3277" s="3">
        <v>0.1237113402061856</v>
      </c>
      <c r="I3277" s="3">
        <v>0.27319587628865982</v>
      </c>
      <c r="J3277" s="3">
        <v>3.8849881906412087E-2</v>
      </c>
      <c r="K3277" s="3">
        <v>22320.9</v>
      </c>
      <c r="L3277" s="3" t="s">
        <v>15316</v>
      </c>
      <c r="M3277" s="4" t="str">
        <f ca="1">IFERROR(__xludf.DUMMYFUNCTION("REGEXREPLACE(F2571,""\D"", """")"),"#VALUE!")</f>
        <v>#VALUE!</v>
      </c>
    </row>
    <row r="3278" spans="1:13" ht="15.75" customHeight="1">
      <c r="A3278" s="1">
        <v>2570</v>
      </c>
      <c r="B3278" s="3">
        <v>2571</v>
      </c>
      <c r="C3278" s="3" t="s">
        <v>7198</v>
      </c>
      <c r="D3278" s="3">
        <v>0.14690037694101199</v>
      </c>
      <c r="E3278" s="3">
        <v>0.2220615092399163</v>
      </c>
      <c r="F3278" s="3">
        <v>0.62931034482758619</v>
      </c>
      <c r="G3278" s="3">
        <v>9.7701149425287362E-2</v>
      </c>
      <c r="H3278" s="3">
        <v>0.10632183908045981</v>
      </c>
      <c r="I3278" s="3">
        <v>0.25287356321839077</v>
      </c>
      <c r="J3278" s="3">
        <v>2.8825625225186221E-2</v>
      </c>
      <c r="K3278" s="3">
        <v>38627.999999999767</v>
      </c>
      <c r="L3278" s="3" t="s">
        <v>15317</v>
      </c>
      <c r="M3278" s="4" t="str">
        <f ca="1">IFERROR(__xludf.DUMMYFUNCTION("REGEXREPLACE(F2572,""\D"", """")"),"#VALUE!")</f>
        <v>#VALUE!</v>
      </c>
    </row>
    <row r="3279" spans="1:13" ht="15.75" customHeight="1">
      <c r="A3279" s="1">
        <v>2572</v>
      </c>
      <c r="B3279" s="3">
        <v>2573</v>
      </c>
      <c r="C3279" s="3" t="s">
        <v>7204</v>
      </c>
      <c r="D3279" s="3">
        <v>0.19832230432048781</v>
      </c>
      <c r="E3279" s="3">
        <v>0.31886187667956611</v>
      </c>
      <c r="F3279" s="3">
        <v>0.53787878787878785</v>
      </c>
      <c r="G3279" s="3">
        <v>8.3333333333333329E-2</v>
      </c>
      <c r="H3279" s="3">
        <v>0.12878787878787881</v>
      </c>
      <c r="I3279" s="3">
        <v>0.23484848484848489</v>
      </c>
      <c r="J3279" s="3">
        <v>3.7208708414555529E-2</v>
      </c>
      <c r="K3279" s="3">
        <v>14941.200000000041</v>
      </c>
      <c r="L3279" s="3" t="s">
        <v>15319</v>
      </c>
      <c r="M3279" s="4" t="str">
        <f ca="1">IFERROR(__xludf.DUMMYFUNCTION("REGEXREPLACE(F2574,""\D"", """")"),"#VALUE!")</f>
        <v>#VALUE!</v>
      </c>
    </row>
    <row r="3280" spans="1:13" ht="15.75" customHeight="1">
      <c r="A3280" s="1">
        <v>2576</v>
      </c>
      <c r="B3280" s="3">
        <v>2577</v>
      </c>
      <c r="C3280" s="3" t="s">
        <v>7215</v>
      </c>
      <c r="D3280" s="3">
        <v>0.173440606608284</v>
      </c>
      <c r="E3280" s="3">
        <v>0.19941389494553591</v>
      </c>
      <c r="F3280" s="3">
        <v>0.61904761904761907</v>
      </c>
      <c r="G3280" s="3">
        <v>0.10476190476190481</v>
      </c>
      <c r="H3280" s="3">
        <v>0.1333333333333333</v>
      </c>
      <c r="I3280" s="3">
        <v>0.27619047619047621</v>
      </c>
      <c r="J3280" s="3">
        <v>3.6731651202762013E-2</v>
      </c>
      <c r="K3280" s="3">
        <v>11965.10000000002</v>
      </c>
      <c r="L3280" s="3" t="s">
        <v>15323</v>
      </c>
      <c r="M3280" s="4" t="str">
        <f ca="1">IFERROR(__xludf.DUMMYFUNCTION("REGEXREPLACE(F2578,""\D"", """")"),"#VALUE!")</f>
        <v>#VALUE!</v>
      </c>
    </row>
    <row r="3281" spans="1:13" ht="15.75" customHeight="1">
      <c r="A3281" s="1">
        <v>2578</v>
      </c>
      <c r="B3281" s="3">
        <v>2579</v>
      </c>
      <c r="C3281" s="3" t="s">
        <v>7220</v>
      </c>
      <c r="D3281" s="3">
        <v>0.16747975182343849</v>
      </c>
      <c r="E3281" s="3">
        <v>0.60184663088663271</v>
      </c>
      <c r="F3281" s="3">
        <v>0.51323828920570269</v>
      </c>
      <c r="G3281" s="3">
        <v>6.313645621181263E-2</v>
      </c>
      <c r="H3281" s="3">
        <v>5.2953156822810592E-2</v>
      </c>
      <c r="I3281" s="3">
        <v>0.15274949083503059</v>
      </c>
      <c r="J3281" s="3">
        <v>1.8367283409003059E-2</v>
      </c>
      <c r="K3281" s="3">
        <v>53648.399999999478</v>
      </c>
      <c r="L3281" s="3" t="s">
        <v>15325</v>
      </c>
      <c r="M3281" s="4" t="str">
        <f ca="1">IFERROR(__xludf.DUMMYFUNCTION("REGEXREPLACE(F2580,""\D"", """")"),"#VALUE!")</f>
        <v>#VALUE!</v>
      </c>
    </row>
    <row r="3282" spans="1:13" ht="15.75" customHeight="1">
      <c r="A3282" s="1">
        <v>2580</v>
      </c>
      <c r="B3282" s="3">
        <v>2581</v>
      </c>
      <c r="C3282" s="3" t="s">
        <v>7225</v>
      </c>
      <c r="D3282" s="3">
        <v>0.1491062136114028</v>
      </c>
      <c r="E3282" s="3">
        <v>0.21173058853960769</v>
      </c>
      <c r="F3282" s="3">
        <v>0.61523046092184364</v>
      </c>
      <c r="G3282" s="3">
        <v>0.1182364729458918</v>
      </c>
      <c r="H3282" s="3">
        <v>0.13627254509018041</v>
      </c>
      <c r="I3282" s="3">
        <v>0.28456913827655311</v>
      </c>
      <c r="J3282" s="3">
        <v>3.7127746219098853E-2</v>
      </c>
      <c r="K3282" s="3">
        <v>55370.399999999463</v>
      </c>
      <c r="L3282" s="3" t="s">
        <v>15327</v>
      </c>
      <c r="M3282" s="4" t="str">
        <f ca="1">IFERROR(__xludf.DUMMYFUNCTION("REGEXREPLACE(F2582,""\D"", """")"),"#VALUE!")</f>
        <v>#VALUE!</v>
      </c>
    </row>
    <row r="3283" spans="1:13" ht="15.75" customHeight="1">
      <c r="A3283" s="1">
        <v>2581</v>
      </c>
      <c r="B3283" s="3">
        <v>2582</v>
      </c>
      <c r="C3283" s="3" t="s">
        <v>7228</v>
      </c>
      <c r="D3283" s="3">
        <v>0.2219750093118445</v>
      </c>
      <c r="E3283" s="3">
        <v>0.80665010109166424</v>
      </c>
      <c r="F3283" s="3">
        <v>0.46645367412140581</v>
      </c>
      <c r="G3283" s="3">
        <v>6.070287539936102E-2</v>
      </c>
      <c r="H3283" s="3">
        <v>2.8753993610223641E-2</v>
      </c>
      <c r="I3283" s="3">
        <v>0.121405750798722</v>
      </c>
      <c r="J3283" s="3">
        <v>1.7165286075080069E-2</v>
      </c>
      <c r="K3283" s="3">
        <v>33182.799999999872</v>
      </c>
      <c r="L3283" s="3" t="s">
        <v>15328</v>
      </c>
      <c r="M3283" s="4" t="str">
        <f ca="1">IFERROR(__xludf.DUMMYFUNCTION("REGEXREPLACE(F2583,""\D"", """")"),"#VALUE!")</f>
        <v>#VALUE!</v>
      </c>
    </row>
    <row r="3284" spans="1:13" ht="15.75" customHeight="1">
      <c r="A3284" s="1">
        <v>2585</v>
      </c>
      <c r="B3284" s="3">
        <v>2586</v>
      </c>
      <c r="C3284" s="3" t="s">
        <v>7239</v>
      </c>
      <c r="D3284" s="3">
        <v>0.14492534911112959</v>
      </c>
      <c r="E3284" s="3">
        <v>0.57348789221190821</v>
      </c>
      <c r="F3284" s="3">
        <v>0.51626898047722347</v>
      </c>
      <c r="G3284" s="3">
        <v>6.7245119305856832E-2</v>
      </c>
      <c r="H3284" s="3">
        <v>6.7245119305856832E-2</v>
      </c>
      <c r="I3284" s="3">
        <v>0.1670281995661605</v>
      </c>
      <c r="J3284" s="3">
        <v>1.85578253756335E-2</v>
      </c>
      <c r="K3284" s="3">
        <v>49546.499999999571</v>
      </c>
      <c r="L3284" s="3" t="s">
        <v>15332</v>
      </c>
      <c r="M3284" s="4" t="str">
        <f ca="1">IFERROR(__xludf.DUMMYFUNCTION("REGEXREPLACE(F2587,""\D"", """")"),"#VALUE!")</f>
        <v>#VALUE!</v>
      </c>
    </row>
    <row r="3285" spans="1:13" ht="15.75" customHeight="1">
      <c r="A3285" s="1">
        <v>2586</v>
      </c>
      <c r="B3285" s="3">
        <v>2587</v>
      </c>
      <c r="C3285" s="3" t="s">
        <v>7241</v>
      </c>
      <c r="D3285" s="3">
        <v>0.17951988145400241</v>
      </c>
      <c r="E3285" s="3">
        <v>0.38961980018921932</v>
      </c>
      <c r="F3285" s="3">
        <v>0.64192139737991272</v>
      </c>
      <c r="G3285" s="3">
        <v>6.5502183406113537E-2</v>
      </c>
      <c r="H3285" s="3">
        <v>9.1703056768558958E-2</v>
      </c>
      <c r="I3285" s="3">
        <v>0.18777292576419211</v>
      </c>
      <c r="J3285" s="3">
        <v>2.5704382995484939E-2</v>
      </c>
      <c r="K3285" s="3">
        <v>23685.399999999969</v>
      </c>
      <c r="L3285" s="3" t="s">
        <v>15333</v>
      </c>
      <c r="M3285" s="4" t="str">
        <f ca="1">IFERROR(__xludf.DUMMYFUNCTION("REGEXREPLACE(F2588,""\D"", """")"),"#VALUE!")</f>
        <v>#VALUE!</v>
      </c>
    </row>
    <row r="3286" spans="1:13" ht="15.75" customHeight="1">
      <c r="A3286" s="1">
        <v>2587</v>
      </c>
      <c r="B3286" s="3">
        <v>2588</v>
      </c>
      <c r="C3286" s="3" t="s">
        <v>7244</v>
      </c>
      <c r="D3286" s="3">
        <v>0.16839165418064589</v>
      </c>
      <c r="E3286" s="3">
        <v>9.1530094929290373E-2</v>
      </c>
      <c r="F3286" s="3">
        <v>0.63313609467455623</v>
      </c>
      <c r="G3286" s="3">
        <v>0.15976331360946749</v>
      </c>
      <c r="H3286" s="3">
        <v>0.17159763313609469</v>
      </c>
      <c r="I3286" s="3">
        <v>0.34911242603550302</v>
      </c>
      <c r="J3286" s="3">
        <v>5.3647518244883619E-2</v>
      </c>
      <c r="K3286" s="3">
        <v>19115.60000000002</v>
      </c>
      <c r="L3286" s="3" t="s">
        <v>15334</v>
      </c>
      <c r="M3286" s="4" t="str">
        <f ca="1">IFERROR(__xludf.DUMMYFUNCTION("REGEXREPLACE(F2589,""\D"", """")"),"#VALUE!")</f>
        <v>#VALUE!</v>
      </c>
    </row>
    <row r="3287" spans="1:13" ht="15.75" customHeight="1">
      <c r="A3287" s="1">
        <v>2588</v>
      </c>
      <c r="B3287" s="3">
        <v>2589</v>
      </c>
      <c r="C3287" s="3" t="s">
        <v>7246</v>
      </c>
      <c r="D3287" s="3">
        <v>0.1588972839160592</v>
      </c>
      <c r="E3287" s="3">
        <v>0.28692973562949992</v>
      </c>
      <c r="F3287" s="3">
        <v>0.59390862944162437</v>
      </c>
      <c r="G3287" s="3">
        <v>7.1065989847715741E-2</v>
      </c>
      <c r="H3287" s="3">
        <v>0.12182741116751269</v>
      </c>
      <c r="I3287" s="3">
        <v>0.24365482233502539</v>
      </c>
      <c r="J3287" s="3">
        <v>2.763080009645599E-2</v>
      </c>
      <c r="K3287" s="3">
        <v>20852.100000000009</v>
      </c>
      <c r="L3287" s="3" t="s">
        <v>15335</v>
      </c>
      <c r="M3287" s="4" t="str">
        <f ca="1">IFERROR(__xludf.DUMMYFUNCTION("REGEXREPLACE(F2590,""\D"", """")"),"#VALUE!")</f>
        <v>#VALUE!</v>
      </c>
    </row>
    <row r="3288" spans="1:13" ht="15.75" customHeight="1">
      <c r="A3288" s="1">
        <v>2589</v>
      </c>
      <c r="B3288" s="3">
        <v>2590</v>
      </c>
      <c r="C3288" s="3" t="s">
        <v>7248</v>
      </c>
      <c r="D3288" s="3">
        <v>0.19254891699767571</v>
      </c>
      <c r="E3288" s="3">
        <v>0.21928510449016511</v>
      </c>
      <c r="F3288" s="3">
        <v>0.66220735785953178</v>
      </c>
      <c r="G3288" s="3">
        <v>0.1036789297658863</v>
      </c>
      <c r="H3288" s="3">
        <v>0.14046822742474921</v>
      </c>
      <c r="I3288" s="3">
        <v>0.27759197324414708</v>
      </c>
      <c r="J3288" s="3">
        <v>4.4887666818580328E-2</v>
      </c>
      <c r="K3288" s="3">
        <v>32407.199999999892</v>
      </c>
      <c r="L3288" s="3" t="s">
        <v>15336</v>
      </c>
      <c r="M3288" s="4" t="str">
        <f ca="1">IFERROR(__xludf.DUMMYFUNCTION("REGEXREPLACE(F2591,""\D"", """")"),"#VALUE!")</f>
        <v>#VALUE!</v>
      </c>
    </row>
    <row r="3289" spans="1:13" ht="15.75" customHeight="1">
      <c r="A3289" s="1">
        <v>2590</v>
      </c>
      <c r="B3289" s="3">
        <v>2591</v>
      </c>
      <c r="C3289" s="3" t="s">
        <v>7251</v>
      </c>
      <c r="D3289" s="3">
        <v>0.1889476807315752</v>
      </c>
      <c r="E3289" s="3">
        <v>0.16463851661792309</v>
      </c>
      <c r="F3289" s="3">
        <v>0.64814814814814814</v>
      </c>
      <c r="G3289" s="3">
        <v>0.10493827160493829</v>
      </c>
      <c r="H3289" s="3">
        <v>0.1512345679012346</v>
      </c>
      <c r="I3289" s="3">
        <v>0.29629629629629628</v>
      </c>
      <c r="J3289" s="3">
        <v>4.6180519252609353E-2</v>
      </c>
      <c r="K3289" s="3">
        <v>36210.499999999833</v>
      </c>
      <c r="L3289" s="3" t="s">
        <v>15337</v>
      </c>
      <c r="M3289" s="4" t="str">
        <f ca="1">IFERROR(__xludf.DUMMYFUNCTION("REGEXREPLACE(F2592,""\D"", """")"),"#VALUE!")</f>
        <v>#VALUE!</v>
      </c>
    </row>
    <row r="3290" spans="1:13" ht="15.75" customHeight="1">
      <c r="A3290" s="1">
        <v>2592</v>
      </c>
      <c r="B3290" s="3">
        <v>2593</v>
      </c>
      <c r="C3290" s="3" t="s">
        <v>7257</v>
      </c>
      <c r="D3290" s="3">
        <v>0.10848705352732101</v>
      </c>
      <c r="E3290" s="3">
        <v>0.16956336468107899</v>
      </c>
      <c r="F3290" s="3">
        <v>0.65044247787610621</v>
      </c>
      <c r="G3290" s="3">
        <v>0.1548672566371681</v>
      </c>
      <c r="H3290" s="3">
        <v>0.13716814159292029</v>
      </c>
      <c r="I3290" s="3">
        <v>0.32300884955752213</v>
      </c>
      <c r="J3290" s="3">
        <v>3.05202525727554E-2</v>
      </c>
      <c r="K3290" s="3">
        <v>26094.300000000021</v>
      </c>
      <c r="L3290" s="3" t="s">
        <v>15339</v>
      </c>
      <c r="M3290" s="4" t="str">
        <f ca="1">IFERROR(__xludf.DUMMYFUNCTION("REGEXREPLACE(F2594,""\D"", """")"),"#VALUE!")</f>
        <v>#VALUE!</v>
      </c>
    </row>
    <row r="3291" spans="1:13" ht="15.75" customHeight="1">
      <c r="A3291" s="1">
        <v>2593</v>
      </c>
      <c r="B3291" s="3">
        <v>2594</v>
      </c>
      <c r="C3291" s="3" t="s">
        <v>7259</v>
      </c>
      <c r="D3291" s="3">
        <v>0.1426613794787098</v>
      </c>
      <c r="E3291" s="3">
        <v>0.22779024900503819</v>
      </c>
      <c r="F3291" s="3">
        <v>0.61157024793388426</v>
      </c>
      <c r="G3291" s="3">
        <v>7.43801652892562E-2</v>
      </c>
      <c r="H3291" s="3">
        <v>0.13223140495867769</v>
      </c>
      <c r="I3291" s="3">
        <v>0.27272727272727271</v>
      </c>
      <c r="J3291" s="3">
        <v>2.531793523862658E-2</v>
      </c>
      <c r="K3291" s="3">
        <v>13179.30000000003</v>
      </c>
      <c r="L3291" s="3" t="s">
        <v>15340</v>
      </c>
      <c r="M3291" s="4" t="str">
        <f ca="1">IFERROR(__xludf.DUMMYFUNCTION("REGEXREPLACE(F2595,""\D"", """")"),"#VALUE!")</f>
        <v>#VALUE!</v>
      </c>
    </row>
    <row r="3292" spans="1:13" ht="15.75" customHeight="1">
      <c r="A3292" s="1">
        <v>2597</v>
      </c>
      <c r="B3292" s="3">
        <v>2598</v>
      </c>
      <c r="C3292" s="3" t="s">
        <v>7271</v>
      </c>
      <c r="D3292" s="3">
        <v>0.20627542720249201</v>
      </c>
      <c r="E3292" s="3">
        <v>0.67293430317513703</v>
      </c>
      <c r="F3292" s="3">
        <v>0.49234135667396062</v>
      </c>
      <c r="G3292" s="3">
        <v>6.5645514223194742E-2</v>
      </c>
      <c r="H3292" s="3">
        <v>4.3763676148796497E-2</v>
      </c>
      <c r="I3292" s="3">
        <v>0.14660831509846831</v>
      </c>
      <c r="J3292" s="3">
        <v>2.0981406928663491E-2</v>
      </c>
      <c r="K3292" s="3">
        <v>50004.699999999568</v>
      </c>
      <c r="L3292" s="3" t="s">
        <v>15344</v>
      </c>
      <c r="M3292" s="4" t="str">
        <f ca="1">IFERROR(__xludf.DUMMYFUNCTION("REGEXREPLACE(F2599,""\D"", """")"),"#VALUE!")</f>
        <v>#VALUE!</v>
      </c>
    </row>
    <row r="3293" spans="1:13" ht="15.75" customHeight="1">
      <c r="A3293" s="1">
        <v>2598</v>
      </c>
      <c r="B3293" s="3">
        <v>2599</v>
      </c>
      <c r="C3293" s="3" t="s">
        <v>7273</v>
      </c>
      <c r="D3293" s="3">
        <v>0.16196764028745719</v>
      </c>
      <c r="E3293" s="3">
        <v>6.0259985321306143E-2</v>
      </c>
      <c r="F3293" s="3">
        <v>0.64444444444444449</v>
      </c>
      <c r="G3293" s="3">
        <v>0.15555555555555561</v>
      </c>
      <c r="H3293" s="3">
        <v>8.8888888888888892E-2</v>
      </c>
      <c r="I3293" s="3">
        <v>0.31111111111111112</v>
      </c>
      <c r="J3293" s="3">
        <v>2.8369897857610349E-2</v>
      </c>
      <c r="K3293" s="3">
        <v>5213.8999999999987</v>
      </c>
      <c r="L3293" s="3" t="s">
        <v>15345</v>
      </c>
      <c r="M3293" s="4" t="str">
        <f ca="1">IFERROR(__xludf.DUMMYFUNCTION("REGEXREPLACE(F2600,""\D"", """")"),"#VALUE!")</f>
        <v>#VALUE!</v>
      </c>
    </row>
    <row r="3294" spans="1:13" ht="15.75" customHeight="1">
      <c r="A3294" s="1">
        <v>2600</v>
      </c>
      <c r="B3294" s="3">
        <v>2601</v>
      </c>
      <c r="C3294" s="3" t="s">
        <v>7278</v>
      </c>
      <c r="D3294" s="3">
        <v>0.1850000742175745</v>
      </c>
      <c r="E3294" s="3">
        <v>0.19883129396686619</v>
      </c>
      <c r="F3294" s="3">
        <v>0.57333333333333336</v>
      </c>
      <c r="G3294" s="3">
        <v>7.5555555555555556E-2</v>
      </c>
      <c r="H3294" s="3">
        <v>0.1377777777777778</v>
      </c>
      <c r="I3294" s="3">
        <v>0.26222222222222219</v>
      </c>
      <c r="J3294" s="3">
        <v>3.5897057610347408E-2</v>
      </c>
      <c r="K3294" s="3">
        <v>24627.599999999991</v>
      </c>
      <c r="L3294" s="3" t="s">
        <v>15347</v>
      </c>
      <c r="M3294" s="4" t="str">
        <f ca="1">IFERROR(__xludf.DUMMYFUNCTION("REGEXREPLACE(F2602,""\D"", """")"),"#VALUE!")</f>
        <v>#VALUE!</v>
      </c>
    </row>
    <row r="3295" spans="1:13" ht="15.75" customHeight="1">
      <c r="A3295" s="1">
        <v>2603</v>
      </c>
      <c r="B3295" s="3">
        <v>2604</v>
      </c>
      <c r="C3295" s="3" t="s">
        <v>7286</v>
      </c>
      <c r="D3295" s="3">
        <v>0.18190638329184891</v>
      </c>
      <c r="E3295" s="3">
        <v>0.34832132065247468</v>
      </c>
      <c r="F3295" s="3">
        <v>0.56948228882833785</v>
      </c>
      <c r="G3295" s="3">
        <v>9.8092643051771122E-2</v>
      </c>
      <c r="H3295" s="3">
        <v>8.4468664850136238E-2</v>
      </c>
      <c r="I3295" s="3">
        <v>0.21525885558583099</v>
      </c>
      <c r="J3295" s="3">
        <v>3.1774321045481987E-2</v>
      </c>
      <c r="K3295" s="3">
        <v>41120.299999999763</v>
      </c>
      <c r="L3295" s="3" t="s">
        <v>15350</v>
      </c>
      <c r="M3295" s="4" t="str">
        <f ca="1">IFERROR(__xludf.DUMMYFUNCTION("REGEXREPLACE(F2605,""\D"", """")"),"#VALUE!")</f>
        <v>#VALUE!</v>
      </c>
    </row>
    <row r="3296" spans="1:13" ht="15.75" customHeight="1">
      <c r="A3296" s="1">
        <v>2606</v>
      </c>
      <c r="B3296" s="3">
        <v>2607</v>
      </c>
      <c r="C3296" s="3" t="s">
        <v>7295</v>
      </c>
      <c r="D3296" s="3">
        <v>0.1734179668084391</v>
      </c>
      <c r="E3296" s="3">
        <v>0.63402884267367188</v>
      </c>
      <c r="F3296" s="3">
        <v>0.52682926829268295</v>
      </c>
      <c r="G3296" s="3">
        <v>7.5609756097560973E-2</v>
      </c>
      <c r="H3296" s="3">
        <v>3.1707317073170732E-2</v>
      </c>
      <c r="I3296" s="3">
        <v>0.14634146341463411</v>
      </c>
      <c r="J3296" s="3">
        <v>1.6681269738748412E-2</v>
      </c>
      <c r="K3296" s="3">
        <v>43919.799999999646</v>
      </c>
      <c r="L3296" s="3" t="s">
        <v>15353</v>
      </c>
      <c r="M3296" s="4" t="str">
        <f ca="1">IFERROR(__xludf.DUMMYFUNCTION("REGEXREPLACE(F2608,""\D"", """")"),"#VALUE!")</f>
        <v>#VALUE!</v>
      </c>
    </row>
    <row r="3297" spans="1:13" ht="15.75" customHeight="1">
      <c r="A3297" s="1">
        <v>2607</v>
      </c>
      <c r="B3297" s="3">
        <v>2608</v>
      </c>
      <c r="C3297" s="3" t="s">
        <v>7297</v>
      </c>
      <c r="D3297" s="3">
        <v>0.18255159922541589</v>
      </c>
      <c r="E3297" s="3">
        <v>0.30843683400454869</v>
      </c>
      <c r="F3297" s="3">
        <v>0.62553191489361704</v>
      </c>
      <c r="G3297" s="3">
        <v>0.1148936170212766</v>
      </c>
      <c r="H3297" s="3">
        <v>6.8085106382978725E-2</v>
      </c>
      <c r="I3297" s="3">
        <v>0.24255319148936169</v>
      </c>
      <c r="J3297" s="3">
        <v>3.0458201149629709E-2</v>
      </c>
      <c r="K3297" s="3">
        <v>25778.399999999991</v>
      </c>
      <c r="L3297" s="3" t="s">
        <v>15354</v>
      </c>
      <c r="M3297" s="4" t="str">
        <f ca="1">IFERROR(__xludf.DUMMYFUNCTION("REGEXREPLACE(F2609,""\D"", """")"),"#VALUE!")</f>
        <v>#VALUE!</v>
      </c>
    </row>
    <row r="3298" spans="1:13" ht="15.75" customHeight="1">
      <c r="A3298" s="1">
        <v>2608</v>
      </c>
      <c r="B3298" s="3">
        <v>2609</v>
      </c>
      <c r="C3298" s="3" t="s">
        <v>7300</v>
      </c>
      <c r="D3298" s="3">
        <v>0.17732067878256311</v>
      </c>
      <c r="E3298" s="3">
        <v>0.64217527714612133</v>
      </c>
      <c r="F3298" s="3">
        <v>0.54794520547945202</v>
      </c>
      <c r="G3298" s="3">
        <v>0.12328767123287671</v>
      </c>
      <c r="H3298" s="3">
        <v>8.2191780821917804E-2</v>
      </c>
      <c r="I3298" s="3">
        <v>0.21917808219178081</v>
      </c>
      <c r="J3298" s="3">
        <v>2.9022840783615011E-2</v>
      </c>
      <c r="K3298" s="3">
        <v>8351.100000000004</v>
      </c>
      <c r="L3298" s="3" t="s">
        <v>15355</v>
      </c>
      <c r="M3298" s="4" t="str">
        <f ca="1">IFERROR(__xludf.DUMMYFUNCTION("REGEXREPLACE(F2610,""\D"", """")"),"#VALUE!")</f>
        <v>#VALUE!</v>
      </c>
    </row>
    <row r="3299" spans="1:13" ht="15.75" customHeight="1">
      <c r="A3299" s="1">
        <v>2609</v>
      </c>
      <c r="B3299" s="3">
        <v>2610</v>
      </c>
      <c r="C3299" s="3" t="s">
        <v>7303</v>
      </c>
      <c r="D3299" s="3">
        <v>0.24300584375778</v>
      </c>
      <c r="E3299" s="3">
        <v>0.23393488608631141</v>
      </c>
      <c r="F3299" s="3">
        <v>0.55813953488372092</v>
      </c>
      <c r="G3299" s="3">
        <v>4.6511627906976737E-2</v>
      </c>
      <c r="H3299" s="3">
        <v>0.1162790697674419</v>
      </c>
      <c r="I3299" s="3">
        <v>0.16279069767441859</v>
      </c>
      <c r="J3299" s="3">
        <v>2.2134302582400931E-2</v>
      </c>
      <c r="K3299" s="3">
        <v>4810.2999999999993</v>
      </c>
      <c r="L3299" s="3" t="s">
        <v>15356</v>
      </c>
      <c r="M3299" s="4" t="str">
        <f ca="1">IFERROR(__xludf.DUMMYFUNCTION("REGEXREPLACE(F2611,""\D"", """")"),"#VALUE!")</f>
        <v>#VALUE!</v>
      </c>
    </row>
    <row r="3300" spans="1:13" ht="15.75" customHeight="1">
      <c r="A3300" s="1">
        <v>2610</v>
      </c>
      <c r="B3300" s="3">
        <v>2611</v>
      </c>
      <c r="C3300" s="3" t="s">
        <v>7305</v>
      </c>
      <c r="D3300" s="3">
        <v>0.24590357963067919</v>
      </c>
      <c r="E3300" s="3">
        <v>0.60445404953885495</v>
      </c>
      <c r="F3300" s="3">
        <v>0.54</v>
      </c>
      <c r="G3300" s="3">
        <v>0.08</v>
      </c>
      <c r="H3300" s="3">
        <v>0.04</v>
      </c>
      <c r="I3300" s="3">
        <v>0.17</v>
      </c>
      <c r="J3300" s="3">
        <v>2.10598440545809E-2</v>
      </c>
      <c r="K3300" s="3">
        <v>10934.90000000002</v>
      </c>
      <c r="L3300" s="3" t="s">
        <v>15357</v>
      </c>
      <c r="M3300" s="4" t="str">
        <f ca="1">IFERROR(__xludf.DUMMYFUNCTION("REGEXREPLACE(F2612,""\D"", """")"),"#VALUE!")</f>
        <v>#VALUE!</v>
      </c>
    </row>
    <row r="3301" spans="1:13" ht="15.75" customHeight="1">
      <c r="A3301" s="1">
        <v>2611</v>
      </c>
      <c r="B3301" s="3">
        <v>2612</v>
      </c>
      <c r="C3301" s="3" t="s">
        <v>7307</v>
      </c>
      <c r="D3301" s="3">
        <v>0.1273558763329381</v>
      </c>
      <c r="E3301" s="3">
        <v>0.1888332093017378</v>
      </c>
      <c r="F3301" s="3">
        <v>0.64931506849315068</v>
      </c>
      <c r="G3301" s="3">
        <v>0.1287671232876712</v>
      </c>
      <c r="H3301" s="3">
        <v>0.1068493150684932</v>
      </c>
      <c r="I3301" s="3">
        <v>0.29041095890410962</v>
      </c>
      <c r="J3301" s="3">
        <v>2.9006069005665359E-2</v>
      </c>
      <c r="K3301" s="3">
        <v>40200.299999999741</v>
      </c>
      <c r="L3301" s="3" t="s">
        <v>15358</v>
      </c>
      <c r="M3301" s="4" t="str">
        <f ca="1">IFERROR(__xludf.DUMMYFUNCTION("REGEXREPLACE(F2613,""\D"", """")"),"#VALUE!")</f>
        <v>#VALUE!</v>
      </c>
    </row>
    <row r="3302" spans="1:13" ht="15.75" customHeight="1">
      <c r="A3302" s="1">
        <v>2612</v>
      </c>
      <c r="B3302" s="3">
        <v>2613</v>
      </c>
      <c r="C3302" s="3" t="s">
        <v>7310</v>
      </c>
      <c r="D3302" s="3">
        <v>0.18217301827099219</v>
      </c>
      <c r="E3302" s="3">
        <v>0.5623989634562353</v>
      </c>
      <c r="F3302" s="3">
        <v>0.49261083743842371</v>
      </c>
      <c r="G3302" s="3">
        <v>6.8965517241379309E-2</v>
      </c>
      <c r="H3302" s="3">
        <v>6.4039408866995079E-2</v>
      </c>
      <c r="I3302" s="3">
        <v>0.16995073891625609</v>
      </c>
      <c r="J3302" s="3">
        <v>2.2884158827616189E-2</v>
      </c>
      <c r="K3302" s="3">
        <v>46513.599999999642</v>
      </c>
      <c r="L3302" s="3" t="s">
        <v>15359</v>
      </c>
      <c r="M3302" s="4" t="str">
        <f ca="1">IFERROR(__xludf.DUMMYFUNCTION("REGEXREPLACE(F2614,""\D"", """")"),"#VALUE!")</f>
        <v>#VALUE!</v>
      </c>
    </row>
    <row r="3303" spans="1:13" ht="15.75" customHeight="1">
      <c r="A3303" s="1">
        <v>2615</v>
      </c>
      <c r="B3303" s="3">
        <v>2616</v>
      </c>
      <c r="C3303" s="3" t="s">
        <v>7318</v>
      </c>
      <c r="D3303" s="3">
        <v>0.21022827670208991</v>
      </c>
      <c r="E3303" s="3">
        <v>0.19075443554085461</v>
      </c>
      <c r="F3303" s="3">
        <v>0.61256544502617805</v>
      </c>
      <c r="G3303" s="3">
        <v>0.1151832460732984</v>
      </c>
      <c r="H3303" s="3">
        <v>0.1116928446771379</v>
      </c>
      <c r="I3303" s="3">
        <v>0.28970331588132642</v>
      </c>
      <c r="J3303" s="3">
        <v>4.6757353771417473E-2</v>
      </c>
      <c r="K3303" s="3">
        <v>65089.699999999582</v>
      </c>
      <c r="L3303" s="3" t="s">
        <v>15362</v>
      </c>
      <c r="M3303" s="4" t="str">
        <f ca="1">IFERROR(__xludf.DUMMYFUNCTION("REGEXREPLACE(F2617,""\D"", """")"),"#VALUE!")</f>
        <v>#VALUE!</v>
      </c>
    </row>
    <row r="3304" spans="1:13" ht="15.75" customHeight="1">
      <c r="A3304" s="1">
        <v>2617</v>
      </c>
      <c r="B3304" s="3">
        <v>2618</v>
      </c>
      <c r="C3304" s="3" t="s">
        <v>7324</v>
      </c>
      <c r="D3304" s="3">
        <v>0.21075969595538191</v>
      </c>
      <c r="E3304" s="3">
        <v>0.44224163765536478</v>
      </c>
      <c r="F3304" s="3">
        <v>0.55636363636363639</v>
      </c>
      <c r="G3304" s="3">
        <v>7.2727272727272724E-2</v>
      </c>
      <c r="H3304" s="3">
        <v>4.363636363636364E-2</v>
      </c>
      <c r="I3304" s="3">
        <v>0.17818181818181819</v>
      </c>
      <c r="J3304" s="3">
        <v>2.1819174042606009E-2</v>
      </c>
      <c r="K3304" s="3">
        <v>29406.599999999951</v>
      </c>
      <c r="L3304" s="3" t="s">
        <v>15364</v>
      </c>
      <c r="M3304" s="4" t="str">
        <f ca="1">IFERROR(__xludf.DUMMYFUNCTION("REGEXREPLACE(F2619,""\D"", """")"),"#VALUE!")</f>
        <v>#VALUE!</v>
      </c>
    </row>
    <row r="3305" spans="1:13" ht="15.75" customHeight="1">
      <c r="A3305" s="1">
        <v>2618</v>
      </c>
      <c r="B3305" s="3">
        <v>2619</v>
      </c>
      <c r="C3305" s="3" t="s">
        <v>7326</v>
      </c>
      <c r="D3305" s="3">
        <v>0.14069005208015969</v>
      </c>
      <c r="E3305" s="3">
        <v>0.20114277800038111</v>
      </c>
      <c r="F3305" s="3">
        <v>0.60392156862745094</v>
      </c>
      <c r="G3305" s="3">
        <v>0.10980392156862739</v>
      </c>
      <c r="H3305" s="3">
        <v>0.1137254901960784</v>
      </c>
      <c r="I3305" s="3">
        <v>0.27058823529411757</v>
      </c>
      <c r="J3305" s="3">
        <v>3.0017943481753372E-2</v>
      </c>
      <c r="K3305" s="3">
        <v>28268.399999999991</v>
      </c>
      <c r="L3305" s="3" t="s">
        <v>15365</v>
      </c>
      <c r="M3305" s="4" t="str">
        <f ca="1">IFERROR(__xludf.DUMMYFUNCTION("REGEXREPLACE(F2620,""\D"", """")"),"#VALUE!")</f>
        <v>#VALUE!</v>
      </c>
    </row>
    <row r="3306" spans="1:13" ht="15.75" customHeight="1">
      <c r="A3306" s="1">
        <v>2619</v>
      </c>
      <c r="B3306" s="3">
        <v>2620</v>
      </c>
      <c r="C3306" s="3" t="s">
        <v>7329</v>
      </c>
      <c r="D3306" s="3">
        <v>0.12844948037588191</v>
      </c>
      <c r="E3306" s="3">
        <v>0.24198969260401409</v>
      </c>
      <c r="F3306" s="3">
        <v>0.65</v>
      </c>
      <c r="G3306" s="3">
        <v>9.6875000000000003E-2</v>
      </c>
      <c r="H3306" s="3">
        <v>0.1</v>
      </c>
      <c r="I3306" s="3">
        <v>0.25624999999999998</v>
      </c>
      <c r="J3306" s="3">
        <v>2.4203428110440111E-2</v>
      </c>
      <c r="K3306" s="3">
        <v>34406.599999999853</v>
      </c>
      <c r="L3306" s="3" t="s">
        <v>15366</v>
      </c>
      <c r="M3306" s="4" t="str">
        <f ca="1">IFERROR(__xludf.DUMMYFUNCTION("REGEXREPLACE(F2621,""\D"", """")"),"#VALUE!")</f>
        <v>#VALUE!</v>
      </c>
    </row>
    <row r="3307" spans="1:13" ht="15.75" customHeight="1">
      <c r="A3307" s="1">
        <v>2620</v>
      </c>
      <c r="B3307" s="3">
        <v>2621</v>
      </c>
      <c r="C3307" s="3" t="s">
        <v>7332</v>
      </c>
      <c r="D3307" s="3">
        <v>0.1656210733776706</v>
      </c>
      <c r="E3307" s="3">
        <v>0.21830978865663159</v>
      </c>
      <c r="F3307" s="3">
        <v>0.63817663817663817</v>
      </c>
      <c r="G3307" s="3">
        <v>9.4017094017094016E-2</v>
      </c>
      <c r="H3307" s="3">
        <v>0.113960113960114</v>
      </c>
      <c r="I3307" s="3">
        <v>0.26495726495726502</v>
      </c>
      <c r="J3307" s="3">
        <v>3.3065550618803542E-2</v>
      </c>
      <c r="K3307" s="3">
        <v>38352.799999999763</v>
      </c>
      <c r="L3307" s="3" t="s">
        <v>15367</v>
      </c>
      <c r="M3307" s="4" t="str">
        <f ca="1">IFERROR(__xludf.DUMMYFUNCTION("REGEXREPLACE(F2622,""\D"", """")"),"#VALUE!")</f>
        <v>#VALUE!</v>
      </c>
    </row>
    <row r="3308" spans="1:13" ht="15.75" customHeight="1">
      <c r="A3308" s="1">
        <v>2621</v>
      </c>
      <c r="B3308" s="3">
        <v>2622</v>
      </c>
      <c r="C3308" s="3" t="s">
        <v>7335</v>
      </c>
      <c r="D3308" s="3">
        <v>0.2343976062899899</v>
      </c>
      <c r="E3308" s="3">
        <v>0.69573102103157802</v>
      </c>
      <c r="F3308" s="3">
        <v>0.51072961373390557</v>
      </c>
      <c r="G3308" s="3">
        <v>4.9356223175965663E-2</v>
      </c>
      <c r="H3308" s="3">
        <v>4.07725321888412E-2</v>
      </c>
      <c r="I3308" s="3">
        <v>0.14163090128755371</v>
      </c>
      <c r="J3308" s="3">
        <v>1.949683549245132E-2</v>
      </c>
      <c r="K3308" s="3">
        <v>50581.099999999533</v>
      </c>
      <c r="L3308" s="3" t="s">
        <v>15368</v>
      </c>
      <c r="M3308" s="4" t="str">
        <f ca="1">IFERROR(__xludf.DUMMYFUNCTION("REGEXREPLACE(F2623,""\D"", """")"),"#VALUE!")</f>
        <v>#VALUE!</v>
      </c>
    </row>
    <row r="3309" spans="1:13" ht="15.75" customHeight="1">
      <c r="A3309" s="1">
        <v>2622</v>
      </c>
      <c r="B3309" s="3">
        <v>2623</v>
      </c>
      <c r="C3309" s="3" t="s">
        <v>7338</v>
      </c>
      <c r="D3309" s="3">
        <v>0.1859262344470301</v>
      </c>
      <c r="E3309" s="3">
        <v>0.59031786513183182</v>
      </c>
      <c r="F3309" s="3">
        <v>0.48509485094850952</v>
      </c>
      <c r="G3309" s="3">
        <v>5.9620596205962058E-2</v>
      </c>
      <c r="H3309" s="3">
        <v>6.2330623306233061E-2</v>
      </c>
      <c r="I3309" s="3">
        <v>0.1598915989159892</v>
      </c>
      <c r="J3309" s="3">
        <v>2.1142920466665039E-2</v>
      </c>
      <c r="K3309" s="3">
        <v>40014.199999999742</v>
      </c>
      <c r="L3309" s="3" t="s">
        <v>15369</v>
      </c>
      <c r="M3309" s="4" t="str">
        <f ca="1">IFERROR(__xludf.DUMMYFUNCTION("REGEXREPLACE(F2624,""\D"", """")"),"#VALUE!")</f>
        <v>#VALUE!</v>
      </c>
    </row>
    <row r="3310" spans="1:13" ht="15.75" customHeight="1">
      <c r="A3310" s="1">
        <v>2624</v>
      </c>
      <c r="B3310" s="3">
        <v>2625</v>
      </c>
      <c r="C3310" s="3" t="s">
        <v>7343</v>
      </c>
      <c r="D3310" s="3">
        <v>0.1159242120313472</v>
      </c>
      <c r="E3310" s="3">
        <v>0.41625972625814139</v>
      </c>
      <c r="F3310" s="3">
        <v>0.4911242603550296</v>
      </c>
      <c r="G3310" s="3">
        <v>0.1005917159763314</v>
      </c>
      <c r="H3310" s="3">
        <v>7.1005917159763315E-2</v>
      </c>
      <c r="I3310" s="3">
        <v>0.21301775147928989</v>
      </c>
      <c r="J3310" s="3">
        <v>1.7732643690552979E-2</v>
      </c>
      <c r="K3310" s="3">
        <v>18902.500000000018</v>
      </c>
      <c r="L3310" s="3" t="s">
        <v>15371</v>
      </c>
      <c r="M3310" s="4" t="str">
        <f ca="1">IFERROR(__xludf.DUMMYFUNCTION("REGEXREPLACE(F2626,""\D"", """")"),"#VALUE!")</f>
        <v>#VALUE!</v>
      </c>
    </row>
    <row r="3311" spans="1:13" ht="15.75" customHeight="1">
      <c r="A3311" s="1">
        <v>2625</v>
      </c>
      <c r="B3311" s="3">
        <v>2626</v>
      </c>
      <c r="C3311" s="3" t="s">
        <v>7345</v>
      </c>
      <c r="D3311" s="3">
        <v>0.18215580373350579</v>
      </c>
      <c r="E3311" s="3">
        <v>0.16129360226301309</v>
      </c>
      <c r="F3311" s="3">
        <v>0.64214046822742477</v>
      </c>
      <c r="G3311" s="3">
        <v>0.1237458193979933</v>
      </c>
      <c r="H3311" s="3">
        <v>0.11371237458193981</v>
      </c>
      <c r="I3311" s="3">
        <v>0.28762541806020059</v>
      </c>
      <c r="J3311" s="3">
        <v>4.1685546831310642E-2</v>
      </c>
      <c r="K3311" s="3">
        <v>33361.599999999882</v>
      </c>
      <c r="L3311" s="3" t="s">
        <v>15372</v>
      </c>
      <c r="M3311" s="4" t="str">
        <f ca="1">IFERROR(__xludf.DUMMYFUNCTION("REGEXREPLACE(F2627,""\D"", """")"),"#VALUE!")</f>
        <v>#VALUE!</v>
      </c>
    </row>
    <row r="3312" spans="1:13" ht="15.75" customHeight="1">
      <c r="A3312" s="1">
        <v>2626</v>
      </c>
      <c r="B3312" s="3">
        <v>2627</v>
      </c>
      <c r="C3312" s="3" t="s">
        <v>7348</v>
      </c>
      <c r="D3312" s="3">
        <v>0.16975656125547811</v>
      </c>
      <c r="E3312" s="3">
        <v>0.24990303402824149</v>
      </c>
      <c r="F3312" s="3">
        <v>0.64015151515151514</v>
      </c>
      <c r="G3312" s="3">
        <v>8.7121212121212127E-2</v>
      </c>
      <c r="H3312" s="3">
        <v>0.10984848484848481</v>
      </c>
      <c r="I3312" s="3">
        <v>0.2424242424242424</v>
      </c>
      <c r="J3312" s="3">
        <v>3.1520508217769312E-2</v>
      </c>
      <c r="K3312" s="3">
        <v>27933.099999999951</v>
      </c>
      <c r="L3312" s="3" t="s">
        <v>15373</v>
      </c>
      <c r="M3312" s="4" t="str">
        <f ca="1">IFERROR(__xludf.DUMMYFUNCTION("REGEXREPLACE(F2628,""\D"", """")"),"#VALUE!")</f>
        <v>#VALUE!</v>
      </c>
    </row>
    <row r="3313" spans="1:13" ht="15.75" customHeight="1">
      <c r="A3313" s="1">
        <v>2628</v>
      </c>
      <c r="B3313" s="3">
        <v>2629</v>
      </c>
      <c r="C3313" s="3" t="s">
        <v>7353</v>
      </c>
      <c r="D3313" s="3">
        <v>0.1391817885359149</v>
      </c>
      <c r="E3313" s="3">
        <v>0.27159870812639048</v>
      </c>
      <c r="F3313" s="3">
        <v>0.53048780487804881</v>
      </c>
      <c r="G3313" s="3">
        <v>0.1097560975609756</v>
      </c>
      <c r="H3313" s="3">
        <v>8.5365853658536592E-2</v>
      </c>
      <c r="I3313" s="3">
        <v>0.25</v>
      </c>
      <c r="J3313" s="3">
        <v>2.4661018230637939E-2</v>
      </c>
      <c r="K3313" s="3">
        <v>18386.200000000019</v>
      </c>
      <c r="L3313" s="3" t="s">
        <v>15375</v>
      </c>
      <c r="M3313" s="4" t="str">
        <f ca="1">IFERROR(__xludf.DUMMYFUNCTION("REGEXREPLACE(F2630,""\D"", """")"),"#VALUE!")</f>
        <v>#VALUE!</v>
      </c>
    </row>
    <row r="3314" spans="1:13" ht="15.75" customHeight="1">
      <c r="A3314" s="1">
        <v>2629</v>
      </c>
      <c r="B3314" s="3">
        <v>2630</v>
      </c>
      <c r="C3314" s="3" t="s">
        <v>7355</v>
      </c>
      <c r="D3314" s="3">
        <v>0.14567702822462139</v>
      </c>
      <c r="E3314" s="3">
        <v>0.22858381283815701</v>
      </c>
      <c r="F3314" s="3">
        <v>0.56899224806201554</v>
      </c>
      <c r="G3314" s="3">
        <v>0.110077519379845</v>
      </c>
      <c r="H3314" s="3">
        <v>0.1224806201550388</v>
      </c>
      <c r="I3314" s="3">
        <v>0.25116279069767439</v>
      </c>
      <c r="J3314" s="3">
        <v>3.3265129106670663E-2</v>
      </c>
      <c r="K3314" s="3">
        <v>73282.399999999761</v>
      </c>
      <c r="L3314" s="3" t="s">
        <v>15376</v>
      </c>
      <c r="M3314" s="4" t="str">
        <f ca="1">IFERROR(__xludf.DUMMYFUNCTION("REGEXREPLACE(F2631,""\D"", """")"),"#VALUE!")</f>
        <v>#VALUE!</v>
      </c>
    </row>
    <row r="3315" spans="1:13" ht="15.75" customHeight="1">
      <c r="A3315" s="1">
        <v>2631</v>
      </c>
      <c r="B3315" s="3">
        <v>2632</v>
      </c>
      <c r="C3315" s="3" t="s">
        <v>7361</v>
      </c>
      <c r="D3315" s="3">
        <v>0.17926328188073001</v>
      </c>
      <c r="E3315" s="3">
        <v>0.23057998384418399</v>
      </c>
      <c r="F3315" s="3">
        <v>0.63218390804597702</v>
      </c>
      <c r="G3315" s="3">
        <v>8.8122605363984668E-2</v>
      </c>
      <c r="H3315" s="3">
        <v>0.14942528735632191</v>
      </c>
      <c r="I3315" s="3">
        <v>0.27969348659003829</v>
      </c>
      <c r="J3315" s="3">
        <v>3.9527105124554263E-2</v>
      </c>
      <c r="K3315" s="3">
        <v>29065.19999999995</v>
      </c>
      <c r="L3315" s="3" t="s">
        <v>15378</v>
      </c>
      <c r="M3315" s="4" t="str">
        <f ca="1">IFERROR(__xludf.DUMMYFUNCTION("REGEXREPLACE(F2633,""\D"", """")"),"#VALUE!")</f>
        <v>#VALUE!</v>
      </c>
    </row>
    <row r="3316" spans="1:13" ht="15.75" customHeight="1">
      <c r="A3316" s="1">
        <v>2634</v>
      </c>
      <c r="B3316" s="3">
        <v>2635</v>
      </c>
      <c r="C3316" s="3" t="s">
        <v>7370</v>
      </c>
      <c r="D3316" s="3">
        <v>0.14076479646068629</v>
      </c>
      <c r="E3316" s="3">
        <v>0.2163328117016653</v>
      </c>
      <c r="F3316" s="3">
        <v>0.64615384615384619</v>
      </c>
      <c r="G3316" s="3">
        <v>0.1384615384615385</v>
      </c>
      <c r="H3316" s="3">
        <v>7.6923076923076927E-2</v>
      </c>
      <c r="I3316" s="3">
        <v>0.2461538461538462</v>
      </c>
      <c r="J3316" s="3">
        <v>2.3219873578792901E-2</v>
      </c>
      <c r="K3316" s="3">
        <v>6934.5000000000018</v>
      </c>
      <c r="L3316" s="3" t="s">
        <v>15381</v>
      </c>
      <c r="M3316" s="4" t="str">
        <f ca="1">IFERROR(__xludf.DUMMYFUNCTION("REGEXREPLACE(F2636,""\D"", """")"),"#VALUE!")</f>
        <v>#VALUE!</v>
      </c>
    </row>
    <row r="3317" spans="1:13" ht="15.75" customHeight="1">
      <c r="A3317" s="1">
        <v>2635</v>
      </c>
      <c r="B3317" s="3">
        <v>2636</v>
      </c>
      <c r="C3317" s="3" t="s">
        <v>7373</v>
      </c>
      <c r="D3317" s="3">
        <v>0.27975395881441789</v>
      </c>
      <c r="E3317" s="3">
        <v>0.66360505041882589</v>
      </c>
      <c r="F3317" s="3">
        <v>0.36363636363636359</v>
      </c>
      <c r="G3317" s="3">
        <v>0.10227272727272731</v>
      </c>
      <c r="H3317" s="3">
        <v>2.2727272727272731E-2</v>
      </c>
      <c r="I3317" s="3">
        <v>0.13636363636363641</v>
      </c>
      <c r="J3317" s="3">
        <v>2.342743557255814E-2</v>
      </c>
      <c r="K3317" s="3">
        <v>10788.200000000021</v>
      </c>
      <c r="L3317" s="3" t="s">
        <v>15382</v>
      </c>
      <c r="M3317" s="4" t="str">
        <f ca="1">IFERROR(__xludf.DUMMYFUNCTION("REGEXREPLACE(F2637,""\D"", """")"),"#VALUE!")</f>
        <v>#VALUE!</v>
      </c>
    </row>
    <row r="3318" spans="1:13" ht="15.75" customHeight="1">
      <c r="A3318" s="1">
        <v>2637</v>
      </c>
      <c r="B3318" s="3">
        <v>2638</v>
      </c>
      <c r="C3318" s="3" t="s">
        <v>7378</v>
      </c>
      <c r="D3318" s="3">
        <v>5.0192647399680247E-2</v>
      </c>
      <c r="E3318" s="3">
        <v>0.1025546234986304</v>
      </c>
      <c r="F3318" s="3">
        <v>0.64423076923076927</v>
      </c>
      <c r="G3318" s="3">
        <v>0.2019230769230769</v>
      </c>
      <c r="H3318" s="3">
        <v>0.14423076923076919</v>
      </c>
      <c r="I3318" s="3">
        <v>0.39423076923076922</v>
      </c>
      <c r="J3318" s="3">
        <v>1.6027101702244161E-2</v>
      </c>
      <c r="K3318" s="3">
        <v>12033.40000000002</v>
      </c>
      <c r="L3318" s="3" t="s">
        <v>15384</v>
      </c>
      <c r="M3318" s="4" t="str">
        <f ca="1">IFERROR(__xludf.DUMMYFUNCTION("REGEXREPLACE(F2639,""\D"", """")"),"#VALUE!")</f>
        <v>#VALUE!</v>
      </c>
    </row>
    <row r="3319" spans="1:13" ht="15.75" customHeight="1">
      <c r="A3319" s="1">
        <v>2638</v>
      </c>
      <c r="B3319" s="3">
        <v>2639</v>
      </c>
      <c r="C3319" s="3" t="s">
        <v>7381</v>
      </c>
      <c r="D3319" s="3">
        <v>0.27579835511950668</v>
      </c>
      <c r="E3319" s="3">
        <v>0.1451669097515316</v>
      </c>
      <c r="F3319" s="3">
        <v>0.59701492537313428</v>
      </c>
      <c r="G3319" s="3">
        <v>0.11940298507462691</v>
      </c>
      <c r="H3319" s="3">
        <v>0.1044776119402985</v>
      </c>
      <c r="I3319" s="3">
        <v>0.29850746268656708</v>
      </c>
      <c r="J3319" s="3">
        <v>5.0410389145032007E-2</v>
      </c>
      <c r="K3319" s="3">
        <v>7446.6000000000022</v>
      </c>
      <c r="L3319" s="3" t="s">
        <v>15385</v>
      </c>
      <c r="M3319" s="4" t="str">
        <f ca="1">IFERROR(__xludf.DUMMYFUNCTION("REGEXREPLACE(F2640,""\D"", """")"),"#VALUE!")</f>
        <v>#VALUE!</v>
      </c>
    </row>
    <row r="3320" spans="1:13" ht="15.75" customHeight="1">
      <c r="A3320" s="1">
        <v>2641</v>
      </c>
      <c r="B3320" s="3">
        <v>2642</v>
      </c>
      <c r="C3320" s="3" t="s">
        <v>7389</v>
      </c>
      <c r="D3320" s="3">
        <v>0.20384346018662611</v>
      </c>
      <c r="E3320" s="3">
        <v>8.7033918417342343E-2</v>
      </c>
      <c r="F3320" s="3">
        <v>0.62857142857142856</v>
      </c>
      <c r="G3320" s="3">
        <v>0.1714285714285714</v>
      </c>
      <c r="H3320" s="3">
        <v>0.12857142857142859</v>
      </c>
      <c r="I3320" s="3">
        <v>0.32857142857142863</v>
      </c>
      <c r="J3320" s="3">
        <v>5.3525995870019223E-2</v>
      </c>
      <c r="K3320" s="3">
        <v>8265.8000000000065</v>
      </c>
      <c r="L3320" s="3" t="s">
        <v>15388</v>
      </c>
      <c r="M3320" s="4" t="str">
        <f ca="1">IFERROR(__xludf.DUMMYFUNCTION("REGEXREPLACE(F2643,""\D"", """")"),"#VALUE!")</f>
        <v>#VALUE!</v>
      </c>
    </row>
    <row r="3321" spans="1:13" ht="15.75" customHeight="1">
      <c r="A3321" s="1">
        <v>2646</v>
      </c>
      <c r="B3321" s="3">
        <v>2647</v>
      </c>
      <c r="C3321" s="3" t="s">
        <v>7403</v>
      </c>
      <c r="D3321" s="3">
        <v>0.19913509167698451</v>
      </c>
      <c r="E3321" s="3">
        <v>0.20488600396126111</v>
      </c>
      <c r="F3321" s="3">
        <v>0.57086614173228345</v>
      </c>
      <c r="G3321" s="3">
        <v>0.1299212598425197</v>
      </c>
      <c r="H3321" s="3">
        <v>0.1062992125984252</v>
      </c>
      <c r="I3321" s="3">
        <v>0.27952755905511811</v>
      </c>
      <c r="J3321" s="3">
        <v>4.4833744259482111E-2</v>
      </c>
      <c r="K3321" s="3">
        <v>28928.09999999998</v>
      </c>
      <c r="L3321" s="3" t="s">
        <v>15393</v>
      </c>
      <c r="M3321" s="4" t="str">
        <f ca="1">IFERROR(__xludf.DUMMYFUNCTION("REGEXREPLACE(F2648,""\D"", """")"),"#VALUE!")</f>
        <v>#VALUE!</v>
      </c>
    </row>
    <row r="3322" spans="1:13" ht="15.75" customHeight="1">
      <c r="A3322" s="1">
        <v>2647</v>
      </c>
      <c r="B3322" s="3">
        <v>2648</v>
      </c>
      <c r="C3322" s="3" t="s">
        <v>7405</v>
      </c>
      <c r="D3322" s="3">
        <v>0.1891574518133094</v>
      </c>
      <c r="E3322" s="3">
        <v>0.12471526050000691</v>
      </c>
      <c r="F3322" s="3">
        <v>0.53731343283582089</v>
      </c>
      <c r="G3322" s="3">
        <v>0.1343283582089552</v>
      </c>
      <c r="H3322" s="3">
        <v>0.1567164179104478</v>
      </c>
      <c r="I3322" s="3">
        <v>0.31343283582089548</v>
      </c>
      <c r="J3322" s="3">
        <v>5.1592231809113619E-2</v>
      </c>
      <c r="K3322" s="3">
        <v>15917.20000000003</v>
      </c>
      <c r="L3322" s="3" t="s">
        <v>15394</v>
      </c>
      <c r="M3322" s="4" t="str">
        <f ca="1">IFERROR(__xludf.DUMMYFUNCTION("REGEXREPLACE(F2649,""\D"", """")"),"#VALUE!")</f>
        <v>#VALUE!</v>
      </c>
    </row>
    <row r="3323" spans="1:13" ht="15.75" customHeight="1">
      <c r="A3323" s="1">
        <v>2648</v>
      </c>
      <c r="B3323" s="3">
        <v>2649</v>
      </c>
      <c r="C3323" s="3" t="s">
        <v>7407</v>
      </c>
      <c r="D3323" s="3">
        <v>0.1708144361825609</v>
      </c>
      <c r="E3323" s="3">
        <v>0.28685373223444099</v>
      </c>
      <c r="F3323" s="3">
        <v>0.56097560975609762</v>
      </c>
      <c r="G3323" s="3">
        <v>9.1463414634146339E-2</v>
      </c>
      <c r="H3323" s="3">
        <v>0.12804878048780491</v>
      </c>
      <c r="I3323" s="3">
        <v>0.2378048780487805</v>
      </c>
      <c r="J3323" s="3">
        <v>3.4293216262342698E-2</v>
      </c>
      <c r="K3323" s="3">
        <v>18334.500000000029</v>
      </c>
      <c r="L3323" s="3" t="s">
        <v>15395</v>
      </c>
      <c r="M3323" s="4" t="str">
        <f ca="1">IFERROR(__xludf.DUMMYFUNCTION("REGEXREPLACE(F2650,""\D"", """")"),"#VALUE!")</f>
        <v>#VALUE!</v>
      </c>
    </row>
    <row r="3324" spans="1:13" ht="15.75" customHeight="1">
      <c r="A3324" s="1">
        <v>2651</v>
      </c>
      <c r="B3324" s="3">
        <v>2652</v>
      </c>
      <c r="C3324" s="3" t="s">
        <v>7415</v>
      </c>
      <c r="D3324" s="3">
        <v>0.17243917746733919</v>
      </c>
      <c r="E3324" s="3">
        <v>0.21043842498004939</v>
      </c>
      <c r="F3324" s="3">
        <v>0.5304347826086957</v>
      </c>
      <c r="G3324" s="3">
        <v>0.11304347826086961</v>
      </c>
      <c r="H3324" s="3">
        <v>9.5652173913043481E-2</v>
      </c>
      <c r="I3324" s="3">
        <v>0.25217391304347819</v>
      </c>
      <c r="J3324" s="3">
        <v>3.1811643802822101E-2</v>
      </c>
      <c r="K3324" s="3">
        <v>13391.900000000031</v>
      </c>
      <c r="L3324" s="3" t="s">
        <v>15398</v>
      </c>
      <c r="M3324" s="4" t="str">
        <f ca="1">IFERROR(__xludf.DUMMYFUNCTION("REGEXREPLACE(F2653,""\D"", """")"),"#VALUE!")</f>
        <v>#VALUE!</v>
      </c>
    </row>
    <row r="3325" spans="1:13" ht="15.75" customHeight="1">
      <c r="A3325" s="1">
        <v>2652</v>
      </c>
      <c r="B3325" s="3">
        <v>2653</v>
      </c>
      <c r="C3325" s="3" t="s">
        <v>7418</v>
      </c>
      <c r="D3325" s="3">
        <v>0.1096454203504441</v>
      </c>
      <c r="E3325" s="3">
        <v>0.25475520450799438</v>
      </c>
      <c r="F3325" s="3">
        <v>0.53153153153153154</v>
      </c>
      <c r="G3325" s="3">
        <v>9.0090090090090086E-2</v>
      </c>
      <c r="H3325" s="3">
        <v>9.0090090090090086E-2</v>
      </c>
      <c r="I3325" s="3">
        <v>0.2162162162162162</v>
      </c>
      <c r="J3325" s="3">
        <v>1.6940270076695171E-2</v>
      </c>
      <c r="K3325" s="3">
        <v>12641.900000000031</v>
      </c>
      <c r="L3325" s="3" t="s">
        <v>15399</v>
      </c>
      <c r="M3325" s="4" t="str">
        <f ca="1">IFERROR(__xludf.DUMMYFUNCTION("REGEXREPLACE(F2654,""\D"", """")"),"#VALUE!")</f>
        <v>#VALUE!</v>
      </c>
    </row>
    <row r="3326" spans="1:13" ht="15.75" customHeight="1">
      <c r="A3326" s="1">
        <v>2653</v>
      </c>
      <c r="B3326" s="3">
        <v>2654</v>
      </c>
      <c r="C3326" s="3" t="s">
        <v>7420</v>
      </c>
      <c r="D3326" s="3">
        <v>0.12941168804414371</v>
      </c>
      <c r="E3326" s="3">
        <v>0.19631561230141081</v>
      </c>
      <c r="F3326" s="3">
        <v>0.60627177700348434</v>
      </c>
      <c r="G3326" s="3">
        <v>0.10452961672473871</v>
      </c>
      <c r="H3326" s="3">
        <v>0.1010452961672474</v>
      </c>
      <c r="I3326" s="3">
        <v>0.25783972125435539</v>
      </c>
      <c r="J3326" s="3">
        <v>2.5400491837265469E-2</v>
      </c>
      <c r="K3326" s="3">
        <v>31896.69999999991</v>
      </c>
      <c r="L3326" s="3" t="s">
        <v>15400</v>
      </c>
      <c r="M3326" s="4" t="str">
        <f ca="1">IFERROR(__xludf.DUMMYFUNCTION("REGEXREPLACE(F2655,""\D"", """")"),"#VALUE!")</f>
        <v>#VALUE!</v>
      </c>
    </row>
    <row r="3327" spans="1:13" ht="15.75" customHeight="1">
      <c r="A3327" s="1">
        <v>2655</v>
      </c>
      <c r="B3327" s="3">
        <v>2656</v>
      </c>
      <c r="C3327" s="3" t="s">
        <v>7426</v>
      </c>
      <c r="D3327" s="3">
        <v>0.17460156965883289</v>
      </c>
      <c r="E3327" s="3">
        <v>0.3036657102633471</v>
      </c>
      <c r="F3327" s="3">
        <v>0.58441558441558439</v>
      </c>
      <c r="G3327" s="3">
        <v>0.1688311688311688</v>
      </c>
      <c r="H3327" s="3">
        <v>6.4935064935064929E-2</v>
      </c>
      <c r="I3327" s="3">
        <v>0.27272727272727271</v>
      </c>
      <c r="J3327" s="3">
        <v>3.117790938259566E-2</v>
      </c>
      <c r="K3327" s="3">
        <v>9196.2000000000116</v>
      </c>
      <c r="L3327" s="3" t="s">
        <v>15402</v>
      </c>
      <c r="M3327" s="4" t="str">
        <f ca="1">IFERROR(__xludf.DUMMYFUNCTION("REGEXREPLACE(F2657,""\D"", """")"),"#VALUE!")</f>
        <v>#VALUE!</v>
      </c>
    </row>
    <row r="3328" spans="1:13" ht="15.75" customHeight="1">
      <c r="A3328" s="1">
        <v>2656</v>
      </c>
      <c r="B3328" s="3">
        <v>2657</v>
      </c>
      <c r="C3328" s="3" t="s">
        <v>7428</v>
      </c>
      <c r="D3328" s="3">
        <v>0.13864231750126049</v>
      </c>
      <c r="E3328" s="3">
        <v>0.27313353631962228</v>
      </c>
      <c r="F3328" s="3">
        <v>0.62352941176470589</v>
      </c>
      <c r="G3328" s="3">
        <v>8.2352941176470587E-2</v>
      </c>
      <c r="H3328" s="3">
        <v>0.12941176470588239</v>
      </c>
      <c r="I3328" s="3">
        <v>0.2470588235294118</v>
      </c>
      <c r="J3328" s="3">
        <v>2.42603252468582E-2</v>
      </c>
      <c r="K3328" s="3">
        <v>9751.9000000000124</v>
      </c>
      <c r="L3328" s="3" t="s">
        <v>15403</v>
      </c>
      <c r="M3328" s="4" t="str">
        <f ca="1">IFERROR(__xludf.DUMMYFUNCTION("REGEXREPLACE(F2658,""\D"", """")"),"#VALUE!")</f>
        <v>#VALUE!</v>
      </c>
    </row>
    <row r="3329" spans="1:13" ht="15.75" customHeight="1">
      <c r="A3329" s="1">
        <v>2657</v>
      </c>
      <c r="B3329" s="3">
        <v>2658</v>
      </c>
      <c r="C3329" s="3" t="s">
        <v>7430</v>
      </c>
      <c r="D3329" s="3">
        <v>0.13348144018255259</v>
      </c>
      <c r="E3329" s="3">
        <v>0.1416206141958431</v>
      </c>
      <c r="F3329" s="3">
        <v>0.55813953488372092</v>
      </c>
      <c r="G3329" s="3">
        <v>0.12790697674418611</v>
      </c>
      <c r="H3329" s="3">
        <v>0.1395348837209302</v>
      </c>
      <c r="I3329" s="3">
        <v>0.29069767441860472</v>
      </c>
      <c r="J3329" s="3">
        <v>3.1824167963315511E-2</v>
      </c>
      <c r="K3329" s="3">
        <v>9949.9000000000142</v>
      </c>
      <c r="L3329" s="3" t="s">
        <v>15404</v>
      </c>
      <c r="M3329" s="4" t="str">
        <f ca="1">IFERROR(__xludf.DUMMYFUNCTION("REGEXREPLACE(F2659,""\D"", """")"),"#VALUE!")</f>
        <v>#VALUE!</v>
      </c>
    </row>
    <row r="3330" spans="1:13" ht="15.75" customHeight="1">
      <c r="A3330" s="1">
        <v>2660</v>
      </c>
      <c r="B3330" s="3">
        <v>2661</v>
      </c>
      <c r="C3330" s="3" t="s">
        <v>7438</v>
      </c>
      <c r="D3330" s="3">
        <v>0.18912585096702719</v>
      </c>
      <c r="E3330" s="3">
        <v>0.79187911909302855</v>
      </c>
      <c r="F3330" s="3">
        <v>0.52222222222222225</v>
      </c>
      <c r="G3330" s="3">
        <v>6.6666666666666666E-2</v>
      </c>
      <c r="H3330" s="3">
        <v>2.777777777777778E-2</v>
      </c>
      <c r="I3330" s="3">
        <v>0.1166666666666667</v>
      </c>
      <c r="J3330" s="3">
        <v>1.5671322894023981E-2</v>
      </c>
      <c r="K3330" s="3">
        <v>37299.09999999978</v>
      </c>
      <c r="L3330" s="3" t="s">
        <v>15407</v>
      </c>
      <c r="M3330" s="4" t="str">
        <f ca="1">IFERROR(__xludf.DUMMYFUNCTION("REGEXREPLACE(F2662,""\D"", """")"),"#VALUE!")</f>
        <v>#VALUE!</v>
      </c>
    </row>
    <row r="3331" spans="1:13" ht="15.75" customHeight="1">
      <c r="A3331" s="1">
        <v>2661</v>
      </c>
      <c r="B3331" s="3">
        <v>2662</v>
      </c>
      <c r="C3331" s="3" t="s">
        <v>7441</v>
      </c>
      <c r="D3331" s="3">
        <v>0.16575827548405991</v>
      </c>
      <c r="E3331" s="3">
        <v>0.211320223784522</v>
      </c>
      <c r="F3331" s="3">
        <v>0.619140625</v>
      </c>
      <c r="G3331" s="3">
        <v>0.107421875</v>
      </c>
      <c r="H3331" s="3">
        <v>0.126953125</v>
      </c>
      <c r="I3331" s="3">
        <v>0.25390625</v>
      </c>
      <c r="J3331" s="3">
        <v>3.7909178334232907E-2</v>
      </c>
      <c r="K3331" s="3">
        <v>55185.099999999453</v>
      </c>
      <c r="L3331" s="3" t="s">
        <v>15408</v>
      </c>
      <c r="M3331" s="4" t="str">
        <f ca="1">IFERROR(__xludf.DUMMYFUNCTION("REGEXREPLACE(F2663,""\D"", """")"),"#VALUE!")</f>
        <v>#VALUE!</v>
      </c>
    </row>
    <row r="3332" spans="1:13" ht="15.75" customHeight="1">
      <c r="A3332" s="1">
        <v>2662</v>
      </c>
      <c r="B3332" s="3">
        <v>2663</v>
      </c>
      <c r="C3332" s="3" t="s">
        <v>7443</v>
      </c>
      <c r="D3332" s="3">
        <v>0.14461014104304559</v>
      </c>
      <c r="E3332" s="3">
        <v>0.2370972366972465</v>
      </c>
      <c r="F3332" s="3">
        <v>0.62871287128712872</v>
      </c>
      <c r="G3332" s="3">
        <v>0.103960396039604</v>
      </c>
      <c r="H3332" s="3">
        <v>9.405940594059406E-2</v>
      </c>
      <c r="I3332" s="3">
        <v>0.23267326732673271</v>
      </c>
      <c r="J3332" s="3">
        <v>2.666344579904821E-2</v>
      </c>
      <c r="K3332" s="3">
        <v>21426.1</v>
      </c>
      <c r="L3332" s="3" t="s">
        <v>15409</v>
      </c>
      <c r="M3332" s="4" t="str">
        <f ca="1">IFERROR(__xludf.DUMMYFUNCTION("REGEXREPLACE(F2664,""\D"", """")"),"#VALUE!")</f>
        <v>#VALUE!</v>
      </c>
    </row>
    <row r="3333" spans="1:13" ht="15.75" customHeight="1">
      <c r="A3333" s="1">
        <v>2663</v>
      </c>
      <c r="B3333" s="3">
        <v>2664</v>
      </c>
      <c r="C3333" s="3" t="s">
        <v>7446</v>
      </c>
      <c r="D3333" s="3">
        <v>0.14575948570061389</v>
      </c>
      <c r="E3333" s="3">
        <v>0.31446727532347418</v>
      </c>
      <c r="F3333" s="3">
        <v>0.6449136276391555</v>
      </c>
      <c r="G3333" s="3">
        <v>8.0614203454894437E-2</v>
      </c>
      <c r="H3333" s="3">
        <v>0.1017274472168906</v>
      </c>
      <c r="I3333" s="3">
        <v>0.2303262955854127</v>
      </c>
      <c r="J3333" s="3">
        <v>2.5679040634085111E-2</v>
      </c>
      <c r="K3333" s="3">
        <v>56235.599999999416</v>
      </c>
      <c r="L3333" s="3" t="s">
        <v>15410</v>
      </c>
      <c r="M3333" s="4" t="str">
        <f ca="1">IFERROR(__xludf.DUMMYFUNCTION("REGEXREPLACE(F2665,""\D"", """")"),"#VALUE!")</f>
        <v>#VALUE!</v>
      </c>
    </row>
    <row r="3334" spans="1:13" ht="15.75" customHeight="1">
      <c r="A3334" s="1">
        <v>2665</v>
      </c>
      <c r="B3334" s="3">
        <v>2666</v>
      </c>
      <c r="C3334" s="3" t="s">
        <v>7452</v>
      </c>
      <c r="D3334" s="3">
        <v>0.1881887501370941</v>
      </c>
      <c r="E3334" s="3">
        <v>0.27298030597755257</v>
      </c>
      <c r="F3334" s="3">
        <v>0.62893081761006286</v>
      </c>
      <c r="G3334" s="3">
        <v>9.7484276729559755E-2</v>
      </c>
      <c r="H3334" s="3">
        <v>9.7484276729559755E-2</v>
      </c>
      <c r="I3334" s="3">
        <v>0.2327044025157233</v>
      </c>
      <c r="J3334" s="3">
        <v>3.5089641271614139E-2</v>
      </c>
      <c r="K3334" s="3">
        <v>33693.79999999985</v>
      </c>
      <c r="L3334" s="3" t="s">
        <v>15412</v>
      </c>
      <c r="M3334" s="4" t="str">
        <f ca="1">IFERROR(__xludf.DUMMYFUNCTION("REGEXREPLACE(F2667,""\D"", """")"),"#VALUE!")</f>
        <v>#VALUE!</v>
      </c>
    </row>
    <row r="3335" spans="1:13" ht="15.75" customHeight="1">
      <c r="A3335" s="1">
        <v>2666</v>
      </c>
      <c r="B3335" s="3">
        <v>2667</v>
      </c>
      <c r="C3335" s="3" t="s">
        <v>7455</v>
      </c>
      <c r="D3335" s="3">
        <v>0.18134182112113609</v>
      </c>
      <c r="E3335" s="3">
        <v>0.2142552861124476</v>
      </c>
      <c r="F3335" s="3">
        <v>0.6</v>
      </c>
      <c r="G3335" s="3">
        <v>0.109375</v>
      </c>
      <c r="H3335" s="3">
        <v>0.125</v>
      </c>
      <c r="I3335" s="3">
        <v>0.26250000000000001</v>
      </c>
      <c r="J3335" s="3">
        <v>4.0981114036024092E-2</v>
      </c>
      <c r="K3335" s="3">
        <v>35220.899999999827</v>
      </c>
      <c r="L3335" s="3" t="s">
        <v>15413</v>
      </c>
      <c r="M3335" s="4" t="str">
        <f ca="1">IFERROR(__xludf.DUMMYFUNCTION("REGEXREPLACE(F2668,""\D"", """")"),"#VALUE!")</f>
        <v>#VALUE!</v>
      </c>
    </row>
    <row r="3336" spans="1:13" ht="15.75" customHeight="1">
      <c r="A3336" s="1">
        <v>2667</v>
      </c>
      <c r="B3336" s="3">
        <v>2668</v>
      </c>
      <c r="C3336" s="3" t="s">
        <v>7457</v>
      </c>
      <c r="D3336" s="3">
        <v>0.20870312773486829</v>
      </c>
      <c r="E3336" s="3">
        <v>0.2482015028794971</v>
      </c>
      <c r="F3336" s="3">
        <v>0.62580645161290327</v>
      </c>
      <c r="G3336" s="3">
        <v>0.1032258064516129</v>
      </c>
      <c r="H3336" s="3">
        <v>0.11612903225806449</v>
      </c>
      <c r="I3336" s="3">
        <v>0.23225806451612899</v>
      </c>
      <c r="J3336" s="3">
        <v>4.2161111170052057E-2</v>
      </c>
      <c r="K3336" s="3">
        <v>16803.000000000018</v>
      </c>
      <c r="L3336" s="3" t="s">
        <v>15414</v>
      </c>
      <c r="M3336" s="4" t="str">
        <f ca="1">IFERROR(__xludf.DUMMYFUNCTION("REGEXREPLACE(F2669,""\D"", """")"),"#VALUE!")</f>
        <v>#VALUE!</v>
      </c>
    </row>
    <row r="3337" spans="1:13" ht="15.75" customHeight="1">
      <c r="A3337" s="1">
        <v>2668</v>
      </c>
      <c r="B3337" s="3">
        <v>2669</v>
      </c>
      <c r="C3337" s="3" t="s">
        <v>7460</v>
      </c>
      <c r="D3337" s="3">
        <v>0.1467427193589704</v>
      </c>
      <c r="E3337" s="3">
        <v>0.2263867152738426</v>
      </c>
      <c r="F3337" s="3">
        <v>0.60085836909871249</v>
      </c>
      <c r="G3337" s="3">
        <v>0.111587982832618</v>
      </c>
      <c r="H3337" s="3">
        <v>9.8712446351931327E-2</v>
      </c>
      <c r="I3337" s="3">
        <v>0.24034334763948501</v>
      </c>
      <c r="J3337" s="3">
        <v>2.9141696296270839E-2</v>
      </c>
      <c r="K3337" s="3">
        <v>26410.599999999991</v>
      </c>
      <c r="L3337" s="3" t="s">
        <v>15415</v>
      </c>
      <c r="M3337" s="4" t="str">
        <f ca="1">IFERROR(__xludf.DUMMYFUNCTION("REGEXREPLACE(F2670,""\D"", """")"),"#VALUE!")</f>
        <v>#VALUE!</v>
      </c>
    </row>
    <row r="3338" spans="1:13" ht="15.75" customHeight="1">
      <c r="A3338" s="1">
        <v>2669</v>
      </c>
      <c r="B3338" s="3">
        <v>2670</v>
      </c>
      <c r="C3338" s="3" t="s">
        <v>7462</v>
      </c>
      <c r="D3338" s="3">
        <v>0.20665792791522919</v>
      </c>
      <c r="E3338" s="3">
        <v>0.26280059328491318</v>
      </c>
      <c r="F3338" s="3">
        <v>0.62</v>
      </c>
      <c r="G3338" s="3">
        <v>0.08</v>
      </c>
      <c r="H3338" s="3">
        <v>0.12</v>
      </c>
      <c r="I3338" s="3">
        <v>0.26</v>
      </c>
      <c r="J3338" s="3">
        <v>2.8721040615494731E-2</v>
      </c>
      <c r="K3338" s="3">
        <v>5512.3999999999969</v>
      </c>
      <c r="L3338" s="3" t="s">
        <v>15416</v>
      </c>
      <c r="M3338" s="4" t="str">
        <f ca="1">IFERROR(__xludf.DUMMYFUNCTION("REGEXREPLACE(F2671,""\D"", """")"),"#VALUE!")</f>
        <v>#VALUE!</v>
      </c>
    </row>
    <row r="3339" spans="1:13" ht="15.75" customHeight="1">
      <c r="A3339" s="1">
        <v>2670</v>
      </c>
      <c r="B3339" s="3">
        <v>2671</v>
      </c>
      <c r="C3339" s="3" t="s">
        <v>7464</v>
      </c>
      <c r="D3339" s="3">
        <v>0.34956372422816012</v>
      </c>
      <c r="E3339" s="3">
        <v>6.135149225931006E-2</v>
      </c>
      <c r="F3339" s="3">
        <v>0.65217391304347827</v>
      </c>
      <c r="G3339" s="3">
        <v>0.108695652173913</v>
      </c>
      <c r="H3339" s="3">
        <v>0</v>
      </c>
      <c r="I3339" s="3">
        <v>0.28260869565217389</v>
      </c>
      <c r="J3339" s="3">
        <v>2.2183796628676519E-2</v>
      </c>
      <c r="K3339" s="3">
        <v>4870.4999999999991</v>
      </c>
      <c r="L3339" s="3" t="s">
        <v>15417</v>
      </c>
      <c r="M3339" s="4" t="str">
        <f ca="1">IFERROR(__xludf.DUMMYFUNCTION("REGEXREPLACE(F2672,""\D"", """")"),"#VALUE!")</f>
        <v>#VALUE!</v>
      </c>
    </row>
    <row r="3340" spans="1:13" ht="15.75" customHeight="1">
      <c r="A3340" s="1">
        <v>2672</v>
      </c>
      <c r="B3340" s="3">
        <v>2673</v>
      </c>
      <c r="C3340" s="3" t="s">
        <v>7470</v>
      </c>
      <c r="D3340" s="3">
        <v>0.32306220168311423</v>
      </c>
      <c r="E3340" s="3">
        <v>0.53755939213320125</v>
      </c>
      <c r="F3340" s="3">
        <v>0.56060606060606055</v>
      </c>
      <c r="G3340" s="3">
        <v>0.15151515151515149</v>
      </c>
      <c r="H3340" s="3">
        <v>7.575757575757576E-2</v>
      </c>
      <c r="I3340" s="3">
        <v>0.25757575757575762</v>
      </c>
      <c r="J3340" s="3">
        <v>5.6391974755595098E-2</v>
      </c>
      <c r="K3340" s="3">
        <v>7368.4000000000005</v>
      </c>
      <c r="L3340" s="3" t="s">
        <v>15419</v>
      </c>
      <c r="M3340" s="4" t="str">
        <f ca="1">IFERROR(__xludf.DUMMYFUNCTION("REGEXREPLACE(F2674,""\D"", """")"),"#VALUE!")</f>
        <v>#VALUE!</v>
      </c>
    </row>
    <row r="3341" spans="1:13" ht="15.75" customHeight="1">
      <c r="A3341" s="1">
        <v>2673</v>
      </c>
      <c r="B3341" s="3">
        <v>2674</v>
      </c>
      <c r="C3341" s="3" t="s">
        <v>7472</v>
      </c>
      <c r="D3341" s="3">
        <v>0.13719878873581551</v>
      </c>
      <c r="E3341" s="3">
        <v>0.23520458338863129</v>
      </c>
      <c r="F3341" s="3">
        <v>0.6</v>
      </c>
      <c r="G3341" s="3">
        <v>0.10980392156862739</v>
      </c>
      <c r="H3341" s="3">
        <v>0.1019607843137255</v>
      </c>
      <c r="I3341" s="3">
        <v>0.26666666666666672</v>
      </c>
      <c r="J3341" s="3">
        <v>2.7617057754187858E-2</v>
      </c>
      <c r="K3341" s="3">
        <v>28696.099999999969</v>
      </c>
      <c r="L3341" s="3" t="s">
        <v>15420</v>
      </c>
      <c r="M3341" s="4" t="str">
        <f ca="1">IFERROR(__xludf.DUMMYFUNCTION("REGEXREPLACE(F2675,""\D"", """")"),"#VALUE!")</f>
        <v>#VALUE!</v>
      </c>
    </row>
    <row r="3342" spans="1:13" ht="15.75" customHeight="1">
      <c r="A3342" s="1">
        <v>2674</v>
      </c>
      <c r="B3342" s="3">
        <v>2675</v>
      </c>
      <c r="C3342" s="3" t="s">
        <v>7474</v>
      </c>
      <c r="D3342" s="3">
        <v>0.13046844888876949</v>
      </c>
      <c r="E3342" s="3">
        <v>0.17267734849171101</v>
      </c>
      <c r="F3342" s="3">
        <v>0.62109375</v>
      </c>
      <c r="G3342" s="3">
        <v>0.109375</v>
      </c>
      <c r="H3342" s="3">
        <v>0.125</v>
      </c>
      <c r="I3342" s="3">
        <v>0.29296875</v>
      </c>
      <c r="J3342" s="3">
        <v>2.9222010011650961E-2</v>
      </c>
      <c r="K3342" s="3">
        <v>29364.49999999996</v>
      </c>
      <c r="L3342" s="3" t="s">
        <v>15421</v>
      </c>
      <c r="M3342" s="4" t="str">
        <f ca="1">IFERROR(__xludf.DUMMYFUNCTION("REGEXREPLACE(F2676,""\D"", """")"),"#VALUE!")</f>
        <v>#VALUE!</v>
      </c>
    </row>
    <row r="3343" spans="1:13" ht="15.75" customHeight="1">
      <c r="A3343" s="1">
        <v>2677</v>
      </c>
      <c r="B3343" s="3">
        <v>2678</v>
      </c>
      <c r="C3343" s="3" t="s">
        <v>7483</v>
      </c>
      <c r="D3343" s="3">
        <v>0.13922223981457801</v>
      </c>
      <c r="E3343" s="3">
        <v>0.20321058956769689</v>
      </c>
      <c r="F3343" s="3">
        <v>0.6058394160583942</v>
      </c>
      <c r="G3343" s="3">
        <v>0.1204379562043796</v>
      </c>
      <c r="H3343" s="3">
        <v>8.3941605839416053E-2</v>
      </c>
      <c r="I3343" s="3">
        <v>0.28467153284671531</v>
      </c>
      <c r="J3343" s="3">
        <v>2.6726854622248952E-2</v>
      </c>
      <c r="K3343" s="3">
        <v>30775.299999999941</v>
      </c>
      <c r="L3343" s="3" t="s">
        <v>15424</v>
      </c>
      <c r="M3343" s="4" t="str">
        <f ca="1">IFERROR(__xludf.DUMMYFUNCTION("REGEXREPLACE(F2679,""\D"", """")"),"#VALUE!")</f>
        <v>#VALUE!</v>
      </c>
    </row>
    <row r="3344" spans="1:13" ht="15.75" customHeight="1">
      <c r="A3344" s="1">
        <v>2678</v>
      </c>
      <c r="B3344" s="3">
        <v>2679</v>
      </c>
      <c r="C3344" s="3" t="s">
        <v>7486</v>
      </c>
      <c r="D3344" s="3">
        <v>0.14244008309423281</v>
      </c>
      <c r="E3344" s="3">
        <v>0.8115502560453467</v>
      </c>
      <c r="F3344" s="3">
        <v>0.53452685421994883</v>
      </c>
      <c r="G3344" s="3">
        <v>4.6035805626598467E-2</v>
      </c>
      <c r="H3344" s="3">
        <v>3.0690537084398981E-2</v>
      </c>
      <c r="I3344" s="3">
        <v>0.1227621483375959</v>
      </c>
      <c r="J3344" s="3">
        <v>9.6832173294250437E-3</v>
      </c>
      <c r="K3344" s="3">
        <v>40463.699999999721</v>
      </c>
      <c r="L3344" s="3" t="s">
        <v>15425</v>
      </c>
      <c r="M3344" s="4" t="str">
        <f ca="1">IFERROR(__xludf.DUMMYFUNCTION("REGEXREPLACE(F2680,""\D"", """")"),"#VALUE!")</f>
        <v>#VALUE!</v>
      </c>
    </row>
    <row r="3345" spans="1:13" ht="15.75" customHeight="1">
      <c r="A3345" s="1">
        <v>2679</v>
      </c>
      <c r="B3345" s="3">
        <v>2680</v>
      </c>
      <c r="C3345" s="3" t="s">
        <v>7488</v>
      </c>
      <c r="D3345" s="3">
        <v>0.16415696051173451</v>
      </c>
      <c r="E3345" s="3">
        <v>0.18343614322516991</v>
      </c>
      <c r="F3345" s="3">
        <v>0.63455149501661134</v>
      </c>
      <c r="G3345" s="3">
        <v>0.1129568106312292</v>
      </c>
      <c r="H3345" s="3">
        <v>0.1229235880398671</v>
      </c>
      <c r="I3345" s="3">
        <v>0.27906976744186052</v>
      </c>
      <c r="J3345" s="3">
        <v>3.731341321191485E-2</v>
      </c>
      <c r="K3345" s="3">
        <v>33361.499999999884</v>
      </c>
      <c r="L3345" s="3" t="s">
        <v>15426</v>
      </c>
      <c r="M3345" s="4" t="str">
        <f ca="1">IFERROR(__xludf.DUMMYFUNCTION("REGEXREPLACE(F2681,""\D"", """")"),"#VALUE!")</f>
        <v>#VALUE!</v>
      </c>
    </row>
    <row r="3346" spans="1:13" ht="15.75" customHeight="1">
      <c r="A3346" s="1">
        <v>2680</v>
      </c>
      <c r="B3346" s="3">
        <v>2681</v>
      </c>
      <c r="C3346" s="3" t="s">
        <v>7491</v>
      </c>
      <c r="D3346" s="3">
        <v>0.17914091410677699</v>
      </c>
      <c r="E3346" s="3">
        <v>0.25575668320637612</v>
      </c>
      <c r="F3346" s="3">
        <v>0.60641399416909625</v>
      </c>
      <c r="G3346" s="3">
        <v>9.6209912536443148E-2</v>
      </c>
      <c r="H3346" s="3">
        <v>0.11661807580174929</v>
      </c>
      <c r="I3346" s="3">
        <v>0.25072886297376101</v>
      </c>
      <c r="J3346" s="3">
        <v>3.660654863240774E-2</v>
      </c>
      <c r="K3346" s="3">
        <v>37691.499999999804</v>
      </c>
      <c r="L3346" s="3" t="s">
        <v>15427</v>
      </c>
      <c r="M3346" s="4" t="str">
        <f ca="1">IFERROR(__xludf.DUMMYFUNCTION("REGEXREPLACE(F2682,""\D"", """")"),"#VALUE!")</f>
        <v>#VALUE!</v>
      </c>
    </row>
    <row r="3347" spans="1:13" ht="15.75" customHeight="1">
      <c r="A3347" s="1">
        <v>2681</v>
      </c>
      <c r="B3347" s="3">
        <v>2682</v>
      </c>
      <c r="C3347" s="3" t="s">
        <v>7494</v>
      </c>
      <c r="D3347" s="3">
        <v>0.17967865027682231</v>
      </c>
      <c r="E3347" s="3">
        <v>0.63493102243334776</v>
      </c>
      <c r="F3347" s="3">
        <v>0.4838709677419355</v>
      </c>
      <c r="G3347" s="3">
        <v>5.9907834101382493E-2</v>
      </c>
      <c r="H3347" s="3">
        <v>3.6866359447004608E-2</v>
      </c>
      <c r="I3347" s="3">
        <v>0.14746543778801841</v>
      </c>
      <c r="J3347" s="3">
        <v>1.456946219002201E-2</v>
      </c>
      <c r="K3347" s="3">
        <v>23314.599999999991</v>
      </c>
      <c r="L3347" s="3" t="s">
        <v>15428</v>
      </c>
      <c r="M3347" s="4" t="str">
        <f ca="1">IFERROR(__xludf.DUMMYFUNCTION("REGEXREPLACE(F2683,""\D"", """")"),"#VALUE!")</f>
        <v>#VALUE!</v>
      </c>
    </row>
    <row r="3348" spans="1:13" ht="15.75" customHeight="1">
      <c r="A3348" s="1">
        <v>2682</v>
      </c>
      <c r="B3348" s="3">
        <v>2683</v>
      </c>
      <c r="C3348" s="3" t="s">
        <v>7496</v>
      </c>
      <c r="D3348" s="3">
        <v>0.1554609692678699</v>
      </c>
      <c r="E3348" s="3">
        <v>0.2312671405746681</v>
      </c>
      <c r="F3348" s="3">
        <v>0.60147601476014756</v>
      </c>
      <c r="G3348" s="3">
        <v>0.1107011070110701</v>
      </c>
      <c r="H3348" s="3">
        <v>0.1291512915129151</v>
      </c>
      <c r="I3348" s="3">
        <v>0.28782287822878228</v>
      </c>
      <c r="J3348" s="3">
        <v>3.5742115998017493E-2</v>
      </c>
      <c r="K3348" s="3">
        <v>29505.499999999942</v>
      </c>
      <c r="L3348" s="3" t="s">
        <v>15429</v>
      </c>
      <c r="M3348" s="4" t="str">
        <f ca="1">IFERROR(__xludf.DUMMYFUNCTION("REGEXREPLACE(F2684,""\D"", """")"),"#VALUE!")</f>
        <v>#VALUE!</v>
      </c>
    </row>
    <row r="3349" spans="1:13" ht="15.75" customHeight="1">
      <c r="A3349" s="1">
        <v>2683</v>
      </c>
      <c r="B3349" s="3">
        <v>2684</v>
      </c>
      <c r="C3349" s="3" t="s">
        <v>7499</v>
      </c>
      <c r="D3349" s="3">
        <v>0.1540836393524852</v>
      </c>
      <c r="E3349" s="3">
        <v>0.17045201845419911</v>
      </c>
      <c r="F3349" s="3">
        <v>0.62553191489361704</v>
      </c>
      <c r="G3349" s="3">
        <v>0.1106382978723404</v>
      </c>
      <c r="H3349" s="3">
        <v>0.1148936170212766</v>
      </c>
      <c r="I3349" s="3">
        <v>0.30638297872340431</v>
      </c>
      <c r="J3349" s="3">
        <v>3.3053802988172253E-2</v>
      </c>
      <c r="K3349" s="3">
        <v>26479.89999999998</v>
      </c>
      <c r="L3349" s="3" t="s">
        <v>15430</v>
      </c>
      <c r="M3349" s="4" t="str">
        <f ca="1">IFERROR(__xludf.DUMMYFUNCTION("REGEXREPLACE(F2685,""\D"", """")"),"#VALUE!")</f>
        <v>#VALUE!</v>
      </c>
    </row>
    <row r="3350" spans="1:13" ht="15.75" customHeight="1">
      <c r="A3350" s="1">
        <v>2686</v>
      </c>
      <c r="B3350" s="3">
        <v>2687</v>
      </c>
      <c r="C3350" s="3" t="s">
        <v>7507</v>
      </c>
      <c r="D3350" s="3">
        <v>0.2247219911339893</v>
      </c>
      <c r="E3350" s="3">
        <v>0.2077861098241266</v>
      </c>
      <c r="F3350" s="3">
        <v>0.61325966850828728</v>
      </c>
      <c r="G3350" s="3">
        <v>0.1049723756906077</v>
      </c>
      <c r="H3350" s="3">
        <v>0.13259668508287289</v>
      </c>
      <c r="I3350" s="3">
        <v>0.25966850828729282</v>
      </c>
      <c r="J3350" s="3">
        <v>4.9885063602742107E-2</v>
      </c>
      <c r="K3350" s="3">
        <v>20855.400000000009</v>
      </c>
      <c r="L3350" s="3" t="s">
        <v>15433</v>
      </c>
      <c r="M3350" s="4" t="str">
        <f ca="1">IFERROR(__xludf.DUMMYFUNCTION("REGEXREPLACE(F2688,""\D"", """")"),"#VALUE!")</f>
        <v>#VALUE!</v>
      </c>
    </row>
    <row r="3351" spans="1:13" ht="15.75" customHeight="1">
      <c r="A3351" s="1">
        <v>2687</v>
      </c>
      <c r="B3351" s="3">
        <v>2688</v>
      </c>
      <c r="C3351" s="3" t="s">
        <v>7509</v>
      </c>
      <c r="D3351" s="3">
        <v>0.20123595304229111</v>
      </c>
      <c r="E3351" s="3">
        <v>0.25944941954512801</v>
      </c>
      <c r="F3351" s="3">
        <v>0.54545454545454541</v>
      </c>
      <c r="G3351" s="3">
        <v>7.575757575757576E-2</v>
      </c>
      <c r="H3351" s="3">
        <v>0.1818181818181818</v>
      </c>
      <c r="I3351" s="3">
        <v>0.27272727272727271</v>
      </c>
      <c r="J3351" s="3">
        <v>3.9546933259978413E-2</v>
      </c>
      <c r="K3351" s="3">
        <v>7217.0000000000045</v>
      </c>
      <c r="L3351" s="3" t="s">
        <v>15434</v>
      </c>
      <c r="M3351" s="4" t="str">
        <f ca="1">IFERROR(__xludf.DUMMYFUNCTION("REGEXREPLACE(F2689,""\D"", """")"),"#VALUE!")</f>
        <v>#VALUE!</v>
      </c>
    </row>
    <row r="3352" spans="1:13" ht="15.75" customHeight="1">
      <c r="A3352" s="1">
        <v>2688</v>
      </c>
      <c r="B3352" s="3">
        <v>2689</v>
      </c>
      <c r="C3352" s="3" t="s">
        <v>7511</v>
      </c>
      <c r="D3352" s="3">
        <v>0.16444443312145221</v>
      </c>
      <c r="E3352" s="3">
        <v>0.1693424217471618</v>
      </c>
      <c r="F3352" s="3">
        <v>0.59302325581395354</v>
      </c>
      <c r="G3352" s="3">
        <v>9.3023255813953487E-2</v>
      </c>
      <c r="H3352" s="3">
        <v>0.186046511627907</v>
      </c>
      <c r="I3352" s="3">
        <v>0.30232558139534882</v>
      </c>
      <c r="J3352" s="3">
        <v>3.8425811019470867E-2</v>
      </c>
      <c r="K3352" s="3">
        <v>9608.2000000000153</v>
      </c>
      <c r="L3352" s="3" t="s">
        <v>15435</v>
      </c>
      <c r="M3352" s="4" t="str">
        <f ca="1">IFERROR(__xludf.DUMMYFUNCTION("REGEXREPLACE(F2690,""\D"", """")"),"#VALUE!")</f>
        <v>#VALUE!</v>
      </c>
    </row>
    <row r="3353" spans="1:13" ht="15.75" customHeight="1">
      <c r="A3353" s="1">
        <v>2689</v>
      </c>
      <c r="B3353" s="3">
        <v>2690</v>
      </c>
      <c r="C3353" s="3" t="s">
        <v>7513</v>
      </c>
      <c r="D3353" s="3">
        <v>0.1510197680057267</v>
      </c>
      <c r="E3353" s="3">
        <v>0.18806684038700269</v>
      </c>
      <c r="F3353" s="3">
        <v>0.61240310077519378</v>
      </c>
      <c r="G3353" s="3">
        <v>0.1007751937984496</v>
      </c>
      <c r="H3353" s="3">
        <v>0.1472868217054264</v>
      </c>
      <c r="I3353" s="3">
        <v>0.31007751937984501</v>
      </c>
      <c r="J3353" s="3">
        <v>3.3850203320554488E-2</v>
      </c>
      <c r="K3353" s="3">
        <v>14550.00000000004</v>
      </c>
      <c r="L3353" s="3" t="s">
        <v>15436</v>
      </c>
      <c r="M3353" s="4" t="str">
        <f ca="1">IFERROR(__xludf.DUMMYFUNCTION("REGEXREPLACE(F2691,""\D"", """")"),"#VALUE!")</f>
        <v>#VALUE!</v>
      </c>
    </row>
    <row r="3354" spans="1:13" ht="15.75" customHeight="1">
      <c r="A3354" s="1">
        <v>2691</v>
      </c>
      <c r="B3354" s="3">
        <v>2692</v>
      </c>
      <c r="C3354" s="3" t="s">
        <v>7518</v>
      </c>
      <c r="D3354" s="3">
        <v>0.1737002166867701</v>
      </c>
      <c r="E3354" s="3">
        <v>6.7481496875076694E-2</v>
      </c>
      <c r="F3354" s="3">
        <v>0.6171875</v>
      </c>
      <c r="G3354" s="3">
        <v>0.1875</v>
      </c>
      <c r="H3354" s="3">
        <v>0.1875</v>
      </c>
      <c r="I3354" s="3">
        <v>0.3984375</v>
      </c>
      <c r="J3354" s="3">
        <v>6.2524890481879661E-2</v>
      </c>
      <c r="K3354" s="3">
        <v>15093.500000000029</v>
      </c>
      <c r="L3354" s="3" t="s">
        <v>15438</v>
      </c>
      <c r="M3354" s="4" t="str">
        <f ca="1">IFERROR(__xludf.DUMMYFUNCTION("REGEXREPLACE(F2693,""\D"", """")"),"#VALUE!")</f>
        <v>#VALUE!</v>
      </c>
    </row>
    <row r="3355" spans="1:13" ht="15.75" customHeight="1">
      <c r="A3355" s="1">
        <v>2692</v>
      </c>
      <c r="B3355" s="3">
        <v>2693</v>
      </c>
      <c r="C3355" s="3" t="s">
        <v>7520</v>
      </c>
      <c r="D3355" s="3">
        <v>0.1496428118357663</v>
      </c>
      <c r="E3355" s="3">
        <v>0.17686894021844471</v>
      </c>
      <c r="F3355" s="3">
        <v>0.58227848101265822</v>
      </c>
      <c r="G3355" s="3">
        <v>0.12151898734177211</v>
      </c>
      <c r="H3355" s="3">
        <v>0.12911392405063291</v>
      </c>
      <c r="I3355" s="3">
        <v>0.27848101265822778</v>
      </c>
      <c r="J3355" s="3">
        <v>3.6561790212266167E-2</v>
      </c>
      <c r="K3355" s="3">
        <v>44955.199999999662</v>
      </c>
      <c r="L3355" s="3" t="s">
        <v>15439</v>
      </c>
      <c r="M3355" s="4" t="str">
        <f ca="1">IFERROR(__xludf.DUMMYFUNCTION("REGEXREPLACE(F2694,""\D"", """")"),"#VALUE!")</f>
        <v>#VALUE!</v>
      </c>
    </row>
    <row r="3356" spans="1:13" ht="15.75" customHeight="1">
      <c r="A3356" s="1">
        <v>2693</v>
      </c>
      <c r="B3356" s="3">
        <v>2694</v>
      </c>
      <c r="C3356" s="3" t="s">
        <v>7523</v>
      </c>
      <c r="D3356" s="3">
        <v>0.17581124760499151</v>
      </c>
      <c r="E3356" s="3">
        <v>0.53170144903372929</v>
      </c>
      <c r="F3356" s="3">
        <v>0.49758454106280192</v>
      </c>
      <c r="G3356" s="3">
        <v>7.7294685990338161E-2</v>
      </c>
      <c r="H3356" s="3">
        <v>5.7971014492753617E-2</v>
      </c>
      <c r="I3356" s="3">
        <v>0.18357487922705321</v>
      </c>
      <c r="J3356" s="3">
        <v>2.1098918559764E-2</v>
      </c>
      <c r="K3356" s="3">
        <v>21966.700000000012</v>
      </c>
      <c r="L3356" s="3" t="s">
        <v>15440</v>
      </c>
      <c r="M3356" s="4" t="str">
        <f ca="1">IFERROR(__xludf.DUMMYFUNCTION("REGEXREPLACE(F2695,""\D"", """")"),"#VALUE!")</f>
        <v>#VALUE!</v>
      </c>
    </row>
    <row r="3357" spans="1:13" ht="15.75" customHeight="1">
      <c r="A3357" s="1">
        <v>2694</v>
      </c>
      <c r="B3357" s="3">
        <v>2695</v>
      </c>
      <c r="C3357" s="3" t="s">
        <v>7525</v>
      </c>
      <c r="D3357" s="3">
        <v>0.1981475943916835</v>
      </c>
      <c r="E3357" s="3">
        <v>0.73718762818427797</v>
      </c>
      <c r="F3357" s="3">
        <v>0.52424242424242429</v>
      </c>
      <c r="G3357" s="3">
        <v>5.7575757575757579E-2</v>
      </c>
      <c r="H3357" s="3">
        <v>3.03030303030303E-2</v>
      </c>
      <c r="I3357" s="3">
        <v>0.13484848484848491</v>
      </c>
      <c r="J3357" s="3">
        <v>1.6178415471736259E-2</v>
      </c>
      <c r="K3357" s="3">
        <v>70374.69999999959</v>
      </c>
      <c r="L3357" s="3" t="s">
        <v>15441</v>
      </c>
      <c r="M3357" s="4" t="str">
        <f ca="1">IFERROR(__xludf.DUMMYFUNCTION("REGEXREPLACE(F2696,""\D"", """")"),"#VALUE!")</f>
        <v>#VALUE!</v>
      </c>
    </row>
    <row r="3358" spans="1:13" ht="15.75" customHeight="1">
      <c r="A3358" s="1">
        <v>2695</v>
      </c>
      <c r="B3358" s="3">
        <v>2696</v>
      </c>
      <c r="C3358" s="3" t="s">
        <v>7527</v>
      </c>
      <c r="D3358" s="3">
        <v>0.16493890030172501</v>
      </c>
      <c r="E3358" s="3">
        <v>0.1959709714073975</v>
      </c>
      <c r="F3358" s="3">
        <v>0.59459459459459463</v>
      </c>
      <c r="G3358" s="3">
        <v>0.1114864864864865</v>
      </c>
      <c r="H3358" s="3">
        <v>0.1114864864864865</v>
      </c>
      <c r="I3358" s="3">
        <v>0.28040540540540537</v>
      </c>
      <c r="J3358" s="3">
        <v>3.5338879968012778E-2</v>
      </c>
      <c r="K3358" s="3">
        <v>33336.799999999886</v>
      </c>
      <c r="L3358" s="3" t="s">
        <v>15442</v>
      </c>
      <c r="M3358" s="4" t="str">
        <f ca="1">IFERROR(__xludf.DUMMYFUNCTION("REGEXREPLACE(F2697,""\D"", """")"),"#VALUE!")</f>
        <v>#VALUE!</v>
      </c>
    </row>
    <row r="3359" spans="1:13" ht="15.75" customHeight="1">
      <c r="A3359" s="1">
        <v>2696</v>
      </c>
      <c r="B3359" s="3">
        <v>2697</v>
      </c>
      <c r="C3359" s="3" t="s">
        <v>7529</v>
      </c>
      <c r="D3359" s="3">
        <v>0.17402741828713969</v>
      </c>
      <c r="E3359" s="3">
        <v>0.1715029471171185</v>
      </c>
      <c r="F3359" s="3">
        <v>0.62408759124087587</v>
      </c>
      <c r="G3359" s="3">
        <v>9.4890510948905105E-2</v>
      </c>
      <c r="H3359" s="3">
        <v>9.4890510948905105E-2</v>
      </c>
      <c r="I3359" s="3">
        <v>0.2518248175182482</v>
      </c>
      <c r="J3359" s="3">
        <v>3.1289473281625277E-2</v>
      </c>
      <c r="K3359" s="3">
        <v>29932.19999999995</v>
      </c>
      <c r="L3359" s="3" t="s">
        <v>15443</v>
      </c>
      <c r="M3359" s="4" t="str">
        <f ca="1">IFERROR(__xludf.DUMMYFUNCTION("REGEXREPLACE(F2698,""\D"", """")"),"#VALUE!")</f>
        <v>#VALUE!</v>
      </c>
    </row>
    <row r="3360" spans="1:13" ht="15.75" customHeight="1">
      <c r="A3360" s="1">
        <v>2699</v>
      </c>
      <c r="B3360" s="3">
        <v>2700</v>
      </c>
      <c r="C3360" s="3" t="s">
        <v>7539</v>
      </c>
      <c r="D3360" s="3">
        <v>0.17251500275869749</v>
      </c>
      <c r="E3360" s="3">
        <v>0.2033736358269356</v>
      </c>
      <c r="F3360" s="3">
        <v>0.63247863247863245</v>
      </c>
      <c r="G3360" s="3">
        <v>0.1068376068376068</v>
      </c>
      <c r="H3360" s="3">
        <v>0.1153846153846154</v>
      </c>
      <c r="I3360" s="3">
        <v>0.27350427350427348</v>
      </c>
      <c r="J3360" s="3">
        <v>3.6397938212813223E-2</v>
      </c>
      <c r="K3360" s="3">
        <v>26090.899999999991</v>
      </c>
      <c r="L3360" s="3" t="s">
        <v>15446</v>
      </c>
      <c r="M3360" s="4" t="str">
        <f ca="1">IFERROR(__xludf.DUMMYFUNCTION("REGEXREPLACE(F2701,""\D"", """")"),"#VALUE!")</f>
        <v>#VALUE!</v>
      </c>
    </row>
    <row r="3361" spans="1:13" ht="15.75" customHeight="1">
      <c r="A3361" s="1">
        <v>2700</v>
      </c>
      <c r="B3361" s="3">
        <v>2701</v>
      </c>
      <c r="C3361" s="3" t="s">
        <v>7542</v>
      </c>
      <c r="D3361" s="3">
        <v>0.14056997136260799</v>
      </c>
      <c r="E3361" s="3">
        <v>0.42215622905334022</v>
      </c>
      <c r="F3361" s="3">
        <v>0.6</v>
      </c>
      <c r="G3361" s="3">
        <v>7.441860465116279E-2</v>
      </c>
      <c r="H3361" s="3">
        <v>7.9069767441860464E-2</v>
      </c>
      <c r="I3361" s="3">
        <v>0.18139534883720931</v>
      </c>
      <c r="J3361" s="3">
        <v>1.9663505491658032E-2</v>
      </c>
      <c r="K3361" s="3">
        <v>22621.199999999961</v>
      </c>
      <c r="L3361" s="3" t="s">
        <v>15447</v>
      </c>
      <c r="M3361" s="4" t="str">
        <f ca="1">IFERROR(__xludf.DUMMYFUNCTION("REGEXREPLACE(F2702,""\D"", """")"),"#VALUE!")</f>
        <v>#VALUE!</v>
      </c>
    </row>
    <row r="3362" spans="1:13" ht="15.75" customHeight="1">
      <c r="A3362" s="1">
        <v>2704</v>
      </c>
      <c r="B3362" s="3">
        <v>2705</v>
      </c>
      <c r="C3362" s="3" t="s">
        <v>7554</v>
      </c>
      <c r="D3362" s="3">
        <v>0.153351654607915</v>
      </c>
      <c r="E3362" s="3">
        <v>0.46864692059606849</v>
      </c>
      <c r="F3362" s="3">
        <v>0.68478260869565222</v>
      </c>
      <c r="G3362" s="3">
        <v>8.6956521739130432E-2</v>
      </c>
      <c r="H3362" s="3">
        <v>5.9782608695652183E-2</v>
      </c>
      <c r="I3362" s="3">
        <v>0.17391304347826089</v>
      </c>
      <c r="J3362" s="3">
        <v>1.9809772250841001E-2</v>
      </c>
      <c r="K3362" s="3">
        <v>18591.400000000009</v>
      </c>
      <c r="L3362" s="3" t="s">
        <v>15451</v>
      </c>
      <c r="M3362" s="4" t="str">
        <f ca="1">IFERROR(__xludf.DUMMYFUNCTION("REGEXREPLACE(F2706,""\D"", """")"),"#VALUE!")</f>
        <v>#VALUE!</v>
      </c>
    </row>
    <row r="3363" spans="1:13" ht="15.75" customHeight="1">
      <c r="A3363" s="1">
        <v>2705</v>
      </c>
      <c r="B3363" s="3">
        <v>2706</v>
      </c>
      <c r="C3363" s="3" t="s">
        <v>7556</v>
      </c>
      <c r="D3363" s="3">
        <v>0.242044131473451</v>
      </c>
      <c r="E3363" s="3">
        <v>0.2673828616180382</v>
      </c>
      <c r="F3363" s="3">
        <v>0.6</v>
      </c>
      <c r="G3363" s="3">
        <v>0.08</v>
      </c>
      <c r="H3363" s="3">
        <v>8.5000000000000006E-2</v>
      </c>
      <c r="I3363" s="3">
        <v>0.20499999999999999</v>
      </c>
      <c r="J3363" s="3">
        <v>3.645503017772133E-2</v>
      </c>
      <c r="K3363" s="3">
        <v>21802.399999999969</v>
      </c>
      <c r="L3363" s="3" t="s">
        <v>15452</v>
      </c>
      <c r="M3363" s="4" t="str">
        <f ca="1">IFERROR(__xludf.DUMMYFUNCTION("REGEXREPLACE(F2707,""\D"", """")"),"#VALUE!")</f>
        <v>#VALUE!</v>
      </c>
    </row>
    <row r="3364" spans="1:13" ht="15.75" customHeight="1">
      <c r="A3364" s="1">
        <v>2706</v>
      </c>
      <c r="B3364" s="3">
        <v>2707</v>
      </c>
      <c r="C3364" s="3" t="s">
        <v>7559</v>
      </c>
      <c r="D3364" s="3">
        <v>0.19192418492801011</v>
      </c>
      <c r="E3364" s="3">
        <v>0.29335917965068198</v>
      </c>
      <c r="F3364" s="3">
        <v>0.60326086956521741</v>
      </c>
      <c r="G3364" s="3">
        <v>6.7934782608695649E-2</v>
      </c>
      <c r="H3364" s="3">
        <v>8.9673913043478257E-2</v>
      </c>
      <c r="I3364" s="3">
        <v>0.21739130434782611</v>
      </c>
      <c r="J3364" s="3">
        <v>2.856984276630101E-2</v>
      </c>
      <c r="K3364" s="3">
        <v>39941.799999999748</v>
      </c>
      <c r="L3364" s="3" t="s">
        <v>15453</v>
      </c>
      <c r="M3364" s="4" t="str">
        <f ca="1">IFERROR(__xludf.DUMMYFUNCTION("REGEXREPLACE(F2708,""\D"", """")"),"#VALUE!")</f>
        <v>#VALUE!</v>
      </c>
    </row>
    <row r="3365" spans="1:13" ht="15.75" customHeight="1">
      <c r="A3365" s="1">
        <v>2707</v>
      </c>
      <c r="B3365" s="3">
        <v>2708</v>
      </c>
      <c r="C3365" s="3" t="s">
        <v>7562</v>
      </c>
      <c r="D3365" s="3">
        <v>0.1621689176223208</v>
      </c>
      <c r="E3365" s="3">
        <v>0.29164574844314961</v>
      </c>
      <c r="F3365" s="3">
        <v>0.58333333333333337</v>
      </c>
      <c r="G3365" s="3">
        <v>0.1134259259259259</v>
      </c>
      <c r="H3365" s="3">
        <v>8.3333333333333329E-2</v>
      </c>
      <c r="I3365" s="3">
        <v>0.2407407407407407</v>
      </c>
      <c r="J3365" s="3">
        <v>3.0606077600412469E-2</v>
      </c>
      <c r="K3365" s="3">
        <v>49120.699999999582</v>
      </c>
      <c r="L3365" s="3" t="s">
        <v>15454</v>
      </c>
      <c r="M3365" s="4" t="str">
        <f ca="1">IFERROR(__xludf.DUMMYFUNCTION("REGEXREPLACE(F2709,""\D"", """")"),"#VALUE!")</f>
        <v>#VALUE!</v>
      </c>
    </row>
    <row r="3366" spans="1:13" ht="15.75" customHeight="1">
      <c r="A3366" s="1">
        <v>2708</v>
      </c>
      <c r="B3366" s="3">
        <v>2709</v>
      </c>
      <c r="C3366" s="3" t="s">
        <v>7565</v>
      </c>
      <c r="D3366" s="3">
        <v>0.2141683834267776</v>
      </c>
      <c r="E3366" s="3">
        <v>0.24111293300379999</v>
      </c>
      <c r="F3366" s="3">
        <v>0.6095890410958904</v>
      </c>
      <c r="G3366" s="3">
        <v>8.2191780821917804E-2</v>
      </c>
      <c r="H3366" s="3">
        <v>0.1027397260273973</v>
      </c>
      <c r="I3366" s="3">
        <v>0.23287671232876711</v>
      </c>
      <c r="J3366" s="3">
        <v>3.5314443697915407E-2</v>
      </c>
      <c r="K3366" s="3">
        <v>16314.800000000039</v>
      </c>
      <c r="L3366" s="3" t="s">
        <v>15455</v>
      </c>
      <c r="M3366" s="4" t="str">
        <f ca="1">IFERROR(__xludf.DUMMYFUNCTION("REGEXREPLACE(F2710,""\D"", """")"),"#VALUE!")</f>
        <v>#VALUE!</v>
      </c>
    </row>
    <row r="3367" spans="1:13" ht="15.75" customHeight="1">
      <c r="A3367" s="1">
        <v>2709</v>
      </c>
      <c r="B3367" s="3">
        <v>2710</v>
      </c>
      <c r="C3367" s="3" t="s">
        <v>7567</v>
      </c>
      <c r="D3367" s="3">
        <v>0.15303361355384451</v>
      </c>
      <c r="E3367" s="3">
        <v>0.21870686803024469</v>
      </c>
      <c r="F3367" s="3">
        <v>0.59090909090909094</v>
      </c>
      <c r="G3367" s="3">
        <v>0.13311688311688311</v>
      </c>
      <c r="H3367" s="3">
        <v>0.12662337662337661</v>
      </c>
      <c r="I3367" s="3">
        <v>0.28246753246753248</v>
      </c>
      <c r="J3367" s="3">
        <v>3.8537862184231282E-2</v>
      </c>
      <c r="K3367" s="3">
        <v>34592.799999999886</v>
      </c>
      <c r="L3367" s="3" t="s">
        <v>15456</v>
      </c>
      <c r="M3367" s="4" t="str">
        <f ca="1">IFERROR(__xludf.DUMMYFUNCTION("REGEXREPLACE(F2711,""\D"", """")"),"#VALUE!")</f>
        <v>#VALUE!</v>
      </c>
    </row>
    <row r="3368" spans="1:13" ht="15.75" customHeight="1">
      <c r="A3368" s="1">
        <v>2711</v>
      </c>
      <c r="B3368" s="3">
        <v>2712</v>
      </c>
      <c r="C3368" s="3" t="s">
        <v>7572</v>
      </c>
      <c r="D3368" s="3">
        <v>0.24687742744730551</v>
      </c>
      <c r="E3368" s="3">
        <v>0.33816231683892101</v>
      </c>
      <c r="F3368" s="3">
        <v>0.55487804878048785</v>
      </c>
      <c r="G3368" s="3">
        <v>9.7560975609756101E-2</v>
      </c>
      <c r="H3368" s="3">
        <v>9.1463414634146339E-2</v>
      </c>
      <c r="I3368" s="3">
        <v>0.21951219512195119</v>
      </c>
      <c r="J3368" s="3">
        <v>4.2476161477801713E-2</v>
      </c>
      <c r="K3368" s="3">
        <v>17988.30000000001</v>
      </c>
      <c r="L3368" s="3" t="s">
        <v>15458</v>
      </c>
      <c r="M3368" s="4" t="str">
        <f ca="1">IFERROR(__xludf.DUMMYFUNCTION("REGEXREPLACE(F2713,""\D"", """")"),"#VALUE!")</f>
        <v>#VALUE!</v>
      </c>
    </row>
    <row r="3369" spans="1:13" ht="15.75" customHeight="1">
      <c r="A3369" s="1">
        <v>2712</v>
      </c>
      <c r="B3369" s="3">
        <v>2713</v>
      </c>
      <c r="C3369" s="3" t="s">
        <v>7574</v>
      </c>
      <c r="D3369" s="3">
        <v>0.21585705725199919</v>
      </c>
      <c r="E3369" s="3">
        <v>0.13781334466146519</v>
      </c>
      <c r="F3369" s="3">
        <v>0.6</v>
      </c>
      <c r="G3369" s="3">
        <v>9.166666666666666E-2</v>
      </c>
      <c r="H3369" s="3">
        <v>0.22500000000000001</v>
      </c>
      <c r="I3369" s="3">
        <v>0.31666666666666671</v>
      </c>
      <c r="J3369" s="3">
        <v>5.7098376788829321E-2</v>
      </c>
      <c r="K3369" s="3">
        <v>13947.000000000029</v>
      </c>
      <c r="L3369" s="3" t="s">
        <v>15459</v>
      </c>
      <c r="M3369" s="4" t="str">
        <f ca="1">IFERROR(__xludf.DUMMYFUNCTION("REGEXREPLACE(F2714,""\D"", """")"),"#VALUE!")</f>
        <v>#VALUE!</v>
      </c>
    </row>
    <row r="3370" spans="1:13" ht="15.75" customHeight="1">
      <c r="A3370" s="1">
        <v>2713</v>
      </c>
      <c r="B3370" s="3">
        <v>2714</v>
      </c>
      <c r="C3370" s="3" t="s">
        <v>7577</v>
      </c>
      <c r="D3370" s="3">
        <v>0.29173285748153632</v>
      </c>
      <c r="E3370" s="3">
        <v>0.22475685195069839</v>
      </c>
      <c r="F3370" s="3">
        <v>0.56896551724137934</v>
      </c>
      <c r="G3370" s="3">
        <v>0.15517241379310351</v>
      </c>
      <c r="H3370" s="3">
        <v>1.7241379310344831E-2</v>
      </c>
      <c r="I3370" s="3">
        <v>0.2413793103448276</v>
      </c>
      <c r="J3370" s="3">
        <v>3.2116702438197531E-2</v>
      </c>
      <c r="K3370" s="3">
        <v>6297.8</v>
      </c>
      <c r="L3370" s="3" t="s">
        <v>15460</v>
      </c>
      <c r="M3370" s="4" t="str">
        <f ca="1">IFERROR(__xludf.DUMMYFUNCTION("REGEXREPLACE(F2715,""\D"", """")"),"#VALUE!")</f>
        <v>#VALUE!</v>
      </c>
    </row>
    <row r="3371" spans="1:13" ht="15.75" customHeight="1">
      <c r="A3371" s="1">
        <v>2719</v>
      </c>
      <c r="B3371" s="3">
        <v>2720</v>
      </c>
      <c r="C3371" s="3" t="s">
        <v>7597</v>
      </c>
      <c r="D3371" s="3">
        <v>0.25658256078221359</v>
      </c>
      <c r="E3371" s="3">
        <v>0.72089868584502592</v>
      </c>
      <c r="F3371" s="3">
        <v>0.48903508771929832</v>
      </c>
      <c r="G3371" s="3">
        <v>5.701754385964912E-2</v>
      </c>
      <c r="H3371" s="3">
        <v>4.1666666666666657E-2</v>
      </c>
      <c r="I3371" s="3">
        <v>0.13596491228070179</v>
      </c>
      <c r="J3371" s="3">
        <v>2.343788602443406E-2</v>
      </c>
      <c r="K3371" s="3">
        <v>49532.399999999558</v>
      </c>
      <c r="L3371" s="3" t="s">
        <v>15466</v>
      </c>
      <c r="M3371" s="4" t="str">
        <f ca="1">IFERROR(__xludf.DUMMYFUNCTION("REGEXREPLACE(F2721,""\D"", """")"),"#VALUE!")</f>
        <v>#VALUE!</v>
      </c>
    </row>
    <row r="3372" spans="1:13" ht="15.75" customHeight="1">
      <c r="A3372" s="1">
        <v>2720</v>
      </c>
      <c r="B3372" s="3">
        <v>2721</v>
      </c>
      <c r="C3372" s="3" t="s">
        <v>7599</v>
      </c>
      <c r="D3372" s="3">
        <v>0.14630354905615589</v>
      </c>
      <c r="E3372" s="3">
        <v>0.50480946011386085</v>
      </c>
      <c r="F3372" s="3">
        <v>0.48817204301075268</v>
      </c>
      <c r="G3372" s="3">
        <v>9.2473118279569888E-2</v>
      </c>
      <c r="H3372" s="3">
        <v>7.0967741935483872E-2</v>
      </c>
      <c r="I3372" s="3">
        <v>0.19354838709677419</v>
      </c>
      <c r="J3372" s="3">
        <v>2.2883986592862959E-2</v>
      </c>
      <c r="K3372" s="3">
        <v>52445.299999999523</v>
      </c>
      <c r="L3372" s="3" t="s">
        <v>15467</v>
      </c>
      <c r="M3372" s="4" t="str">
        <f ca="1">IFERROR(__xludf.DUMMYFUNCTION("REGEXREPLACE(F2722,""\D"", """")"),"#VALUE!")</f>
        <v>#VALUE!</v>
      </c>
    </row>
    <row r="3373" spans="1:13" ht="15.75" customHeight="1">
      <c r="A3373" s="1">
        <v>2722</v>
      </c>
      <c r="B3373" s="3">
        <v>2723</v>
      </c>
      <c r="C3373" s="3" t="s">
        <v>7604</v>
      </c>
      <c r="D3373" s="3">
        <v>0.13728058067505131</v>
      </c>
      <c r="E3373" s="3">
        <v>0.39746083972225033</v>
      </c>
      <c r="F3373" s="3">
        <v>0.52112676056338025</v>
      </c>
      <c r="G3373" s="3">
        <v>9.8591549295774641E-2</v>
      </c>
      <c r="H3373" s="3">
        <v>7.0422535211267609E-2</v>
      </c>
      <c r="I3373" s="3">
        <v>0.20774647887323941</v>
      </c>
      <c r="J3373" s="3">
        <v>2.161642939457015E-2</v>
      </c>
      <c r="K3373" s="3">
        <v>32435.799999999919</v>
      </c>
      <c r="L3373" s="3" t="s">
        <v>15469</v>
      </c>
      <c r="M3373" s="4" t="str">
        <f ca="1">IFERROR(__xludf.DUMMYFUNCTION("REGEXREPLACE(F2724,""\D"", """")"),"#VALUE!")</f>
        <v>#VALUE!</v>
      </c>
    </row>
    <row r="3374" spans="1:13" ht="15.75" customHeight="1">
      <c r="A3374" s="1">
        <v>2724</v>
      </c>
      <c r="B3374" s="3">
        <v>2725</v>
      </c>
      <c r="C3374" s="3" t="s">
        <v>7610</v>
      </c>
      <c r="D3374" s="3">
        <v>0.14843760969669631</v>
      </c>
      <c r="E3374" s="3">
        <v>0.27614611667920053</v>
      </c>
      <c r="F3374" s="3">
        <v>0.58620689655172409</v>
      </c>
      <c r="G3374" s="3">
        <v>7.586206896551724E-2</v>
      </c>
      <c r="H3374" s="3">
        <v>9.6551724137931033E-2</v>
      </c>
      <c r="I3374" s="3">
        <v>0.2068965517241379</v>
      </c>
      <c r="J3374" s="3">
        <v>2.2536450857938331E-2</v>
      </c>
      <c r="K3374" s="3">
        <v>15667.60000000002</v>
      </c>
      <c r="L3374" s="3" t="s">
        <v>15471</v>
      </c>
      <c r="M3374" s="4" t="str">
        <f ca="1">IFERROR(__xludf.DUMMYFUNCTION("REGEXREPLACE(F2726,""\D"", """")"),"#VALUE!")</f>
        <v>#VALUE!</v>
      </c>
    </row>
    <row r="3375" spans="1:13" ht="15.75" customHeight="1">
      <c r="A3375" s="1">
        <v>2726</v>
      </c>
      <c r="B3375" s="3">
        <v>2727</v>
      </c>
      <c r="C3375" s="3" t="s">
        <v>7616</v>
      </c>
      <c r="D3375" s="3">
        <v>0.21936472304805199</v>
      </c>
      <c r="E3375" s="3">
        <v>0.4370596016110494</v>
      </c>
      <c r="F3375" s="3">
        <v>0.56852791878172593</v>
      </c>
      <c r="G3375" s="3">
        <v>8.1218274111675121E-2</v>
      </c>
      <c r="H3375" s="3">
        <v>6.5989847715736044E-2</v>
      </c>
      <c r="I3375" s="3">
        <v>0.182741116751269</v>
      </c>
      <c r="J3375" s="3">
        <v>3.0566561177676241E-2</v>
      </c>
      <c r="K3375" s="3">
        <v>43997.799999999697</v>
      </c>
      <c r="L3375" s="3" t="s">
        <v>15473</v>
      </c>
      <c r="M3375" s="4" t="str">
        <f ca="1">IFERROR(__xludf.DUMMYFUNCTION("REGEXREPLACE(F2728,""\D"", """")"),"#VALUE!")</f>
        <v>#VALUE!</v>
      </c>
    </row>
    <row r="3376" spans="1:13" ht="15.75" customHeight="1">
      <c r="A3376" s="1">
        <v>2728</v>
      </c>
      <c r="B3376" s="3">
        <v>2729</v>
      </c>
      <c r="C3376" s="3" t="s">
        <v>7621</v>
      </c>
      <c r="D3376" s="3">
        <v>0.16487004330091851</v>
      </c>
      <c r="E3376" s="3">
        <v>0.2008784285601416</v>
      </c>
      <c r="F3376" s="3">
        <v>0.6347305389221557</v>
      </c>
      <c r="G3376" s="3">
        <v>0.1287425149700599</v>
      </c>
      <c r="H3376" s="3">
        <v>0.1347305389221557</v>
      </c>
      <c r="I3376" s="3">
        <v>0.31736526946107779</v>
      </c>
      <c r="J3376" s="3">
        <v>4.2246400619341103E-2</v>
      </c>
      <c r="K3376" s="3">
        <v>37985.899999999783</v>
      </c>
      <c r="L3376" s="3" t="s">
        <v>15475</v>
      </c>
      <c r="M3376" s="4" t="str">
        <f ca="1">IFERROR(__xludf.DUMMYFUNCTION("REGEXREPLACE(F2730,""\D"", """")"),"#VALUE!")</f>
        <v>#VALUE!</v>
      </c>
    </row>
    <row r="3377" spans="1:13" ht="15.75" customHeight="1">
      <c r="A3377" s="1">
        <v>2729</v>
      </c>
      <c r="B3377" s="3">
        <v>2730</v>
      </c>
      <c r="C3377" s="3" t="s">
        <v>7624</v>
      </c>
      <c r="D3377" s="3">
        <v>0.1708260170212394</v>
      </c>
      <c r="E3377" s="3">
        <v>9.1968052349937782E-2</v>
      </c>
      <c r="F3377" s="3">
        <v>0.54761904761904767</v>
      </c>
      <c r="G3377" s="3">
        <v>0.16666666666666671</v>
      </c>
      <c r="H3377" s="3">
        <v>9.5238095238095233E-2</v>
      </c>
      <c r="I3377" s="3">
        <v>0.30952380952380948</v>
      </c>
      <c r="J3377" s="3">
        <v>3.2188287360308307E-2</v>
      </c>
      <c r="K3377" s="3">
        <v>4923.3999999999978</v>
      </c>
      <c r="L3377" s="3" t="s">
        <v>15476</v>
      </c>
      <c r="M3377" s="4" t="str">
        <f ca="1">IFERROR(__xludf.DUMMYFUNCTION("REGEXREPLACE(F2731,""\D"", """")"),"#VALUE!")</f>
        <v>#VALUE!</v>
      </c>
    </row>
    <row r="3378" spans="1:13" ht="15.75" customHeight="1">
      <c r="A3378" s="1">
        <v>2731</v>
      </c>
      <c r="B3378" s="3">
        <v>2732</v>
      </c>
      <c r="C3378" s="3" t="s">
        <v>7629</v>
      </c>
      <c r="D3378" s="3">
        <v>0.14625143824875261</v>
      </c>
      <c r="E3378" s="3">
        <v>0.2956594498882808</v>
      </c>
      <c r="F3378" s="3">
        <v>0.61290322580645162</v>
      </c>
      <c r="G3378" s="3">
        <v>0.15053763440860221</v>
      </c>
      <c r="H3378" s="3">
        <v>8.6021505376344093E-2</v>
      </c>
      <c r="I3378" s="3">
        <v>0.27956989247311831</v>
      </c>
      <c r="J3378" s="3">
        <v>2.926248265863959E-2</v>
      </c>
      <c r="K3378" s="3">
        <v>10666.200000000021</v>
      </c>
      <c r="L3378" s="3" t="s">
        <v>15478</v>
      </c>
      <c r="M3378" s="4" t="str">
        <f ca="1">IFERROR(__xludf.DUMMYFUNCTION("REGEXREPLACE(F2733,""\D"", """")"),"#VALUE!")</f>
        <v>#VALUE!</v>
      </c>
    </row>
    <row r="3379" spans="1:13" ht="15.75" customHeight="1">
      <c r="A3379" s="1">
        <v>2732</v>
      </c>
      <c r="B3379" s="3">
        <v>2733</v>
      </c>
      <c r="C3379" s="3" t="s">
        <v>7632</v>
      </c>
      <c r="D3379" s="3">
        <v>0.16834027006107849</v>
      </c>
      <c r="E3379" s="3">
        <v>0.83476550317740206</v>
      </c>
      <c r="F3379" s="3">
        <v>0.50510204081632648</v>
      </c>
      <c r="G3379" s="3">
        <v>6.6326530612244902E-2</v>
      </c>
      <c r="H3379" s="3">
        <v>4.0816326530612242E-2</v>
      </c>
      <c r="I3379" s="3">
        <v>0.1352040816326531</v>
      </c>
      <c r="J3379" s="3">
        <v>1.6490511094833019E-2</v>
      </c>
      <c r="K3379" s="3">
        <v>42357.499999999702</v>
      </c>
      <c r="L3379" s="3" t="s">
        <v>15479</v>
      </c>
      <c r="M3379" s="4" t="str">
        <f ca="1">IFERROR(__xludf.DUMMYFUNCTION("REGEXREPLACE(F2734,""\D"", """")"),"#VALUE!")</f>
        <v>#VALUE!</v>
      </c>
    </row>
    <row r="3380" spans="1:13" ht="15.75" customHeight="1">
      <c r="A3380" s="1">
        <v>2733</v>
      </c>
      <c r="B3380" s="3">
        <v>2734</v>
      </c>
      <c r="C3380" s="3" t="s">
        <v>7634</v>
      </c>
      <c r="D3380" s="3">
        <v>0.20018095190412441</v>
      </c>
      <c r="E3380" s="3">
        <v>0.22360444996718751</v>
      </c>
      <c r="F3380" s="3">
        <v>0.60072595281306718</v>
      </c>
      <c r="G3380" s="3">
        <v>9.9818511796733206E-2</v>
      </c>
      <c r="H3380" s="3">
        <v>0.11252268602540839</v>
      </c>
      <c r="I3380" s="3">
        <v>0.25952813067150637</v>
      </c>
      <c r="J3380" s="3">
        <v>4.149324123896278E-2</v>
      </c>
      <c r="K3380" s="3">
        <v>64199.499999999549</v>
      </c>
      <c r="L3380" s="3" t="s">
        <v>15480</v>
      </c>
      <c r="M3380" s="4" t="str">
        <f ca="1">IFERROR(__xludf.DUMMYFUNCTION("REGEXREPLACE(F2735,""\D"", """")"),"#VALUE!")</f>
        <v>#VALUE!</v>
      </c>
    </row>
    <row r="3381" spans="1:13" ht="15.75" customHeight="1">
      <c r="A3381" s="1">
        <v>2734</v>
      </c>
      <c r="B3381" s="3">
        <v>2735</v>
      </c>
      <c r="C3381" s="3" t="s">
        <v>7637</v>
      </c>
      <c r="D3381" s="3">
        <v>0.1922571084921971</v>
      </c>
      <c r="E3381" s="3">
        <v>0.27067143980253089</v>
      </c>
      <c r="F3381" s="3">
        <v>0.60085836909871249</v>
      </c>
      <c r="G3381" s="3">
        <v>9.4420600858369105E-2</v>
      </c>
      <c r="H3381" s="3">
        <v>0.1030042918454936</v>
      </c>
      <c r="I3381" s="3">
        <v>0.25321888412017168</v>
      </c>
      <c r="J3381" s="3">
        <v>3.569226044525467E-2</v>
      </c>
      <c r="K3381" s="3">
        <v>25456.099999999991</v>
      </c>
      <c r="L3381" s="3" t="s">
        <v>15481</v>
      </c>
      <c r="M3381" s="4" t="str">
        <f ca="1">IFERROR(__xludf.DUMMYFUNCTION("REGEXREPLACE(F2736,""\D"", """")"),"#VALUE!")</f>
        <v>#VALUE!</v>
      </c>
    </row>
    <row r="3382" spans="1:13" ht="15.75" customHeight="1">
      <c r="A3382" s="1">
        <v>2735</v>
      </c>
      <c r="B3382" s="3">
        <v>2736</v>
      </c>
      <c r="C3382" s="3" t="s">
        <v>7639</v>
      </c>
      <c r="D3382" s="3">
        <v>0.22532677959174241</v>
      </c>
      <c r="E3382" s="3">
        <v>0.44569096422147852</v>
      </c>
      <c r="F3382" s="3">
        <v>0.48627450980392162</v>
      </c>
      <c r="G3382" s="3">
        <v>8.6274509803921567E-2</v>
      </c>
      <c r="H3382" s="3">
        <v>4.7058823529411757E-2</v>
      </c>
      <c r="I3382" s="3">
        <v>0.19215686274509811</v>
      </c>
      <c r="J3382" s="3">
        <v>2.6718986397892448E-2</v>
      </c>
      <c r="K3382" s="3">
        <v>28517.200000000001</v>
      </c>
      <c r="L3382" s="3" t="s">
        <v>15482</v>
      </c>
      <c r="M3382" s="4" t="str">
        <f ca="1">IFERROR(__xludf.DUMMYFUNCTION("REGEXREPLACE(F2737,""\D"", """")"),"#VALUE!")</f>
        <v>#VALUE!</v>
      </c>
    </row>
    <row r="3383" spans="1:13" ht="15.75" customHeight="1">
      <c r="A3383" s="1">
        <v>2736</v>
      </c>
      <c r="B3383" s="3">
        <v>2737</v>
      </c>
      <c r="C3383" s="3" t="s">
        <v>7641</v>
      </c>
      <c r="D3383" s="3">
        <v>0.1521805195374723</v>
      </c>
      <c r="E3383" s="3">
        <v>0.2068472791183705</v>
      </c>
      <c r="F3383" s="3">
        <v>0.604982206405694</v>
      </c>
      <c r="G3383" s="3">
        <v>9.6085409252669035E-2</v>
      </c>
      <c r="H3383" s="3">
        <v>0.1138790035587189</v>
      </c>
      <c r="I3383" s="3">
        <v>0.27046263345195731</v>
      </c>
      <c r="J3383" s="3">
        <v>3.0423888862225749E-2</v>
      </c>
      <c r="K3383" s="3">
        <v>32118.299999999919</v>
      </c>
      <c r="L3383" s="3" t="s">
        <v>15483</v>
      </c>
      <c r="M3383" s="4" t="str">
        <f ca="1">IFERROR(__xludf.DUMMYFUNCTION("REGEXREPLACE(F2738,""\D"", """")"),"#VALUE!")</f>
        <v>#VALUE!</v>
      </c>
    </row>
    <row r="3384" spans="1:13" ht="15.75" customHeight="1">
      <c r="A3384" s="1">
        <v>2737</v>
      </c>
      <c r="B3384" s="3">
        <v>2738</v>
      </c>
      <c r="C3384" s="3" t="s">
        <v>7643</v>
      </c>
      <c r="D3384" s="3">
        <v>0.20758574810190589</v>
      </c>
      <c r="E3384" s="3">
        <v>0.24602107330734191</v>
      </c>
      <c r="F3384" s="3">
        <v>0.59199999999999997</v>
      </c>
      <c r="G3384" s="3">
        <v>6.4000000000000001E-2</v>
      </c>
      <c r="H3384" s="3">
        <v>0.12</v>
      </c>
      <c r="I3384" s="3">
        <v>0.248</v>
      </c>
      <c r="J3384" s="3">
        <v>3.2223941614049033E-2</v>
      </c>
      <c r="K3384" s="3">
        <v>13939.70000000003</v>
      </c>
      <c r="L3384" s="3" t="s">
        <v>15484</v>
      </c>
      <c r="M3384" s="4" t="str">
        <f ca="1">IFERROR(__xludf.DUMMYFUNCTION("REGEXREPLACE(F2739,""\D"", """")"),"#VALUE!")</f>
        <v>#VALUE!</v>
      </c>
    </row>
    <row r="3385" spans="1:13" ht="15.75" customHeight="1">
      <c r="A3385" s="1">
        <v>2740</v>
      </c>
      <c r="B3385" s="3">
        <v>2741</v>
      </c>
      <c r="C3385" s="3" t="s">
        <v>7654</v>
      </c>
      <c r="D3385" s="3">
        <v>0.25672872471075869</v>
      </c>
      <c r="E3385" s="3">
        <v>0.15301918801626621</v>
      </c>
      <c r="F3385" s="3">
        <v>0.58695652173913049</v>
      </c>
      <c r="G3385" s="3">
        <v>0.19565217391304349</v>
      </c>
      <c r="H3385" s="3">
        <v>8.6956521739130432E-2</v>
      </c>
      <c r="I3385" s="3">
        <v>0.30434782608695649</v>
      </c>
      <c r="J3385" s="3">
        <v>5.2374585803524762E-2</v>
      </c>
      <c r="K3385" s="3">
        <v>5362.7999999999975</v>
      </c>
      <c r="L3385" s="3" t="s">
        <v>15487</v>
      </c>
      <c r="M3385" s="4" t="str">
        <f ca="1">IFERROR(__xludf.DUMMYFUNCTION("REGEXREPLACE(F2742,""\D"", """")"),"#VALUE!")</f>
        <v>#VALUE!</v>
      </c>
    </row>
    <row r="3386" spans="1:13" ht="15.75" customHeight="1">
      <c r="A3386" s="1">
        <v>2741</v>
      </c>
      <c r="B3386" s="3">
        <v>2742</v>
      </c>
      <c r="C3386" s="3" t="s">
        <v>7656</v>
      </c>
      <c r="D3386" s="3">
        <v>0.30482150384228779</v>
      </c>
      <c r="E3386" s="3">
        <v>0.34947226640406659</v>
      </c>
      <c r="F3386" s="3">
        <v>0.42222222222222222</v>
      </c>
      <c r="G3386" s="3">
        <v>0.15555555555555561</v>
      </c>
      <c r="H3386" s="3">
        <v>2.222222222222222E-2</v>
      </c>
      <c r="I3386" s="3">
        <v>0.22222222222222221</v>
      </c>
      <c r="J3386" s="3">
        <v>3.1846205962059629E-2</v>
      </c>
      <c r="K3386" s="3">
        <v>5464.4999999999973</v>
      </c>
      <c r="L3386" s="3" t="s">
        <v>15488</v>
      </c>
      <c r="M3386" s="4" t="str">
        <f ca="1">IFERROR(__xludf.DUMMYFUNCTION("REGEXREPLACE(F2743,""\D"", """")"),"#VALUE!")</f>
        <v>#VALUE!</v>
      </c>
    </row>
    <row r="3387" spans="1:13" ht="15.75" customHeight="1">
      <c r="A3387" s="1">
        <v>2742</v>
      </c>
      <c r="B3387" s="3">
        <v>2743</v>
      </c>
      <c r="C3387" s="3" t="s">
        <v>7658</v>
      </c>
      <c r="D3387" s="3">
        <v>0.18220968298090309</v>
      </c>
      <c r="E3387" s="3">
        <v>0.25722739495629088</v>
      </c>
      <c r="F3387" s="3">
        <v>0.62756598240469208</v>
      </c>
      <c r="G3387" s="3">
        <v>0.1143695014662757</v>
      </c>
      <c r="H3387" s="3">
        <v>0.1055718475073314</v>
      </c>
      <c r="I3387" s="3">
        <v>0.25806451612903231</v>
      </c>
      <c r="J3387" s="3">
        <v>3.866335536520038E-2</v>
      </c>
      <c r="K3387" s="3">
        <v>37461.999999999804</v>
      </c>
      <c r="L3387" s="3" t="s">
        <v>15489</v>
      </c>
      <c r="M3387" s="4" t="str">
        <f ca="1">IFERROR(__xludf.DUMMYFUNCTION("REGEXREPLACE(F2744,""\D"", """")"),"#VALUE!")</f>
        <v>#VALUE!</v>
      </c>
    </row>
    <row r="3388" spans="1:13" ht="15.75" customHeight="1">
      <c r="A3388" s="1">
        <v>2744</v>
      </c>
      <c r="B3388" s="3">
        <v>2745</v>
      </c>
      <c r="C3388" s="3" t="s">
        <v>7664</v>
      </c>
      <c r="D3388" s="3">
        <v>0.14107173637020309</v>
      </c>
      <c r="E3388" s="3">
        <v>0.24453123909261679</v>
      </c>
      <c r="F3388" s="3">
        <v>0.61971830985915488</v>
      </c>
      <c r="G3388" s="3">
        <v>3.5211267605633798E-2</v>
      </c>
      <c r="H3388" s="3">
        <v>0.10563380281690141</v>
      </c>
      <c r="I3388" s="3">
        <v>0.20422535211267609</v>
      </c>
      <c r="J3388" s="3">
        <v>1.561179693587895E-2</v>
      </c>
      <c r="K3388" s="3">
        <v>15059.600000000029</v>
      </c>
      <c r="L3388" s="3" t="s">
        <v>15491</v>
      </c>
      <c r="M3388" s="4" t="str">
        <f ca="1">IFERROR(__xludf.DUMMYFUNCTION("REGEXREPLACE(F2746,""\D"", """")"),"#VALUE!")</f>
        <v>#VALUE!</v>
      </c>
    </row>
    <row r="3389" spans="1:13" ht="15.75" customHeight="1">
      <c r="A3389" s="1">
        <v>2745</v>
      </c>
      <c r="B3389" s="3">
        <v>2746</v>
      </c>
      <c r="C3389" s="3" t="s">
        <v>7667</v>
      </c>
      <c r="D3389" s="3">
        <v>0.14539020967314589</v>
      </c>
      <c r="E3389" s="3">
        <v>0.1691549108004656</v>
      </c>
      <c r="F3389" s="3">
        <v>0.63414634146341464</v>
      </c>
      <c r="G3389" s="3">
        <v>0.1158536585365854</v>
      </c>
      <c r="H3389" s="3">
        <v>0.1097560975609756</v>
      </c>
      <c r="I3389" s="3">
        <v>0.27439024390243899</v>
      </c>
      <c r="J3389" s="3">
        <v>3.0484191907759091E-2</v>
      </c>
      <c r="K3389" s="3">
        <v>17998.500000000029</v>
      </c>
      <c r="L3389" s="3" t="s">
        <v>15492</v>
      </c>
      <c r="M3389" s="4" t="str">
        <f ca="1">IFERROR(__xludf.DUMMYFUNCTION("REGEXREPLACE(F2747,""\D"", """")"),"#VALUE!")</f>
        <v>#VALUE!</v>
      </c>
    </row>
    <row r="3390" spans="1:13" ht="15.75" customHeight="1">
      <c r="A3390" s="1">
        <v>2746</v>
      </c>
      <c r="B3390" s="3">
        <v>2747</v>
      </c>
      <c r="C3390" s="3" t="s">
        <v>7670</v>
      </c>
      <c r="D3390" s="3">
        <v>0.2459003025097122</v>
      </c>
      <c r="E3390" s="3">
        <v>0.65979709562720423</v>
      </c>
      <c r="F3390" s="3">
        <v>0.47169811320754718</v>
      </c>
      <c r="G3390" s="3">
        <v>3.7735849056603772E-2</v>
      </c>
      <c r="H3390" s="3">
        <v>5.6603773584905662E-2</v>
      </c>
      <c r="I3390" s="3">
        <v>0.14716981132075471</v>
      </c>
      <c r="J3390" s="3">
        <v>2.0077927761282401E-2</v>
      </c>
      <c r="K3390" s="3">
        <v>28212.899999999991</v>
      </c>
      <c r="L3390" s="3" t="s">
        <v>15493</v>
      </c>
      <c r="M3390" s="4" t="str">
        <f ca="1">IFERROR(__xludf.DUMMYFUNCTION("REGEXREPLACE(F2748,""\D"", """")"),"#VALUE!")</f>
        <v>#VALUE!</v>
      </c>
    </row>
    <row r="3391" spans="1:13" ht="15.75" customHeight="1">
      <c r="A3391" s="1">
        <v>2747</v>
      </c>
      <c r="B3391" s="3">
        <v>2748</v>
      </c>
      <c r="C3391" s="3" t="s">
        <v>7672</v>
      </c>
      <c r="D3391" s="3">
        <v>0.166318732723999</v>
      </c>
      <c r="E3391" s="3">
        <v>0.42191036985137048</v>
      </c>
      <c r="F3391" s="3">
        <v>0.54779411764705888</v>
      </c>
      <c r="G3391" s="3">
        <v>9.1911764705882359E-2</v>
      </c>
      <c r="H3391" s="3">
        <v>6.985294117647059E-2</v>
      </c>
      <c r="I3391" s="3">
        <v>0.20588235294117649</v>
      </c>
      <c r="J3391" s="3">
        <v>2.4989943982524979E-2</v>
      </c>
      <c r="K3391" s="3">
        <v>29457.599999999951</v>
      </c>
      <c r="L3391" s="3" t="s">
        <v>15494</v>
      </c>
      <c r="M3391" s="4" t="str">
        <f ca="1">IFERROR(__xludf.DUMMYFUNCTION("REGEXREPLACE(F2749,""\D"", """")"),"#VALUE!")</f>
        <v>#VALUE!</v>
      </c>
    </row>
    <row r="3392" spans="1:13" ht="15.75" customHeight="1">
      <c r="A3392" s="1">
        <v>2748</v>
      </c>
      <c r="B3392" s="3">
        <v>2749</v>
      </c>
      <c r="C3392" s="3" t="s">
        <v>7675</v>
      </c>
      <c r="D3392" s="3">
        <v>0.20416690539978261</v>
      </c>
      <c r="E3392" s="3">
        <v>0.18892311902126929</v>
      </c>
      <c r="F3392" s="3">
        <v>0.57859531772575246</v>
      </c>
      <c r="G3392" s="3">
        <v>0.10033444816053511</v>
      </c>
      <c r="H3392" s="3">
        <v>0.13712374581939801</v>
      </c>
      <c r="I3392" s="3">
        <v>0.28093645484949831</v>
      </c>
      <c r="J3392" s="3">
        <v>4.620991429759401E-2</v>
      </c>
      <c r="K3392" s="3">
        <v>34050.799999999879</v>
      </c>
      <c r="L3392" s="3" t="s">
        <v>15495</v>
      </c>
      <c r="M3392" s="4" t="str">
        <f ca="1">IFERROR(__xludf.DUMMYFUNCTION("REGEXREPLACE(F2750,""\D"", """")"),"#VALUE!")</f>
        <v>#VALUE!</v>
      </c>
    </row>
    <row r="3393" spans="1:13" ht="15.75" customHeight="1">
      <c r="A3393" s="1">
        <v>2749</v>
      </c>
      <c r="B3393" s="3">
        <v>2750</v>
      </c>
      <c r="C3393" s="3" t="s">
        <v>7677</v>
      </c>
      <c r="D3393" s="3">
        <v>0.32131019482321171</v>
      </c>
      <c r="E3393" s="3">
        <v>0.37135967647609319</v>
      </c>
      <c r="F3393" s="3">
        <v>0.53488372093023251</v>
      </c>
      <c r="G3393" s="3">
        <v>9.3023255813953487E-2</v>
      </c>
      <c r="H3393" s="3">
        <v>6.9767441860465115E-2</v>
      </c>
      <c r="I3393" s="3">
        <v>0.186046511627907</v>
      </c>
      <c r="J3393" s="3">
        <v>2.9925858746538091E-2</v>
      </c>
      <c r="K3393" s="3">
        <v>4797.6000000000013</v>
      </c>
      <c r="L3393" s="3" t="s">
        <v>15496</v>
      </c>
      <c r="M3393" s="4" t="str">
        <f ca="1">IFERROR(__xludf.DUMMYFUNCTION("REGEXREPLACE(F2751,""\D"", """")"),"#VALUE!")</f>
        <v>#VALUE!</v>
      </c>
    </row>
    <row r="3394" spans="1:13" ht="15.75" customHeight="1">
      <c r="A3394" s="1">
        <v>2750</v>
      </c>
      <c r="B3394" s="3">
        <v>2751</v>
      </c>
      <c r="C3394" s="3" t="s">
        <v>7679</v>
      </c>
      <c r="D3394" s="3">
        <v>0.2235602789986128</v>
      </c>
      <c r="E3394" s="3">
        <v>0.97233670694730667</v>
      </c>
      <c r="F3394" s="3">
        <v>0.47872340425531917</v>
      </c>
      <c r="G3394" s="3">
        <v>4.2553191489361701E-2</v>
      </c>
      <c r="H3394" s="3">
        <v>4.2553191489361701E-2</v>
      </c>
      <c r="I3394" s="3">
        <v>0.1117021276595745</v>
      </c>
      <c r="J3394" s="3">
        <v>1.5173723854526901E-2</v>
      </c>
      <c r="K3394" s="3">
        <v>20157.200000000012</v>
      </c>
      <c r="L3394" s="3" t="s">
        <v>15497</v>
      </c>
      <c r="M3394" s="4" t="str">
        <f ca="1">IFERROR(__xludf.DUMMYFUNCTION("REGEXREPLACE(F2752,""\D"", """")"),"#VALUE!")</f>
        <v>#VALUE!</v>
      </c>
    </row>
    <row r="3395" spans="1:13" ht="15.75" customHeight="1">
      <c r="A3395" s="1">
        <v>2751</v>
      </c>
      <c r="B3395" s="3">
        <v>2752</v>
      </c>
      <c r="C3395" s="3" t="s">
        <v>7681</v>
      </c>
      <c r="D3395" s="3">
        <v>0.19869995604026069</v>
      </c>
      <c r="E3395" s="3">
        <v>0.63652176374249658</v>
      </c>
      <c r="F3395" s="3">
        <v>0.51818181818181819</v>
      </c>
      <c r="G3395" s="3">
        <v>6.5909090909090903E-2</v>
      </c>
      <c r="H3395" s="3">
        <v>4.3181818181818182E-2</v>
      </c>
      <c r="I3395" s="3">
        <v>0.1568181818181818</v>
      </c>
      <c r="J3395" s="3">
        <v>2.008007279782445E-2</v>
      </c>
      <c r="K3395" s="3">
        <v>47590.899999999601</v>
      </c>
      <c r="L3395" s="3" t="s">
        <v>15498</v>
      </c>
      <c r="M3395" s="4" t="str">
        <f ca="1">IFERROR(__xludf.DUMMYFUNCTION("REGEXREPLACE(F2753,""\D"", """")"),"#VALUE!")</f>
        <v>#VALUE!</v>
      </c>
    </row>
    <row r="3396" spans="1:13" ht="15.75" customHeight="1">
      <c r="A3396" s="1">
        <v>2753</v>
      </c>
      <c r="B3396" s="3">
        <v>2754</v>
      </c>
      <c r="C3396" s="3" t="s">
        <v>7686</v>
      </c>
      <c r="D3396" s="3">
        <v>0.19705572007639</v>
      </c>
      <c r="E3396" s="3">
        <v>0.65409370509062137</v>
      </c>
      <c r="F3396" s="3">
        <v>0.54088050314465408</v>
      </c>
      <c r="G3396" s="3">
        <v>6.0796645702306078E-2</v>
      </c>
      <c r="H3396" s="3">
        <v>4.40251572327044E-2</v>
      </c>
      <c r="I3396" s="3">
        <v>0.14465408805031449</v>
      </c>
      <c r="J3396" s="3">
        <v>1.9263625600148569E-2</v>
      </c>
      <c r="K3396" s="3">
        <v>51204.699999999539</v>
      </c>
      <c r="L3396" s="3" t="s">
        <v>15500</v>
      </c>
      <c r="M3396" s="4" t="str">
        <f ca="1">IFERROR(__xludf.DUMMYFUNCTION("REGEXREPLACE(F2755,""\D"", """")"),"#VALUE!")</f>
        <v>#VALUE!</v>
      </c>
    </row>
    <row r="3397" spans="1:13" ht="15.75" customHeight="1">
      <c r="A3397" s="1">
        <v>2754</v>
      </c>
      <c r="B3397" s="3">
        <v>2755</v>
      </c>
      <c r="C3397" s="3" t="s">
        <v>7688</v>
      </c>
      <c r="D3397" s="3">
        <v>0.17360554947656481</v>
      </c>
      <c r="E3397" s="3">
        <v>0.1732025213788741</v>
      </c>
      <c r="F3397" s="3">
        <v>0.61478599221789887</v>
      </c>
      <c r="G3397" s="3">
        <v>0.1206225680933852</v>
      </c>
      <c r="H3397" s="3">
        <v>0.1284046692607004</v>
      </c>
      <c r="I3397" s="3">
        <v>0.29182879377431908</v>
      </c>
      <c r="J3397" s="3">
        <v>4.1544321552443482E-2</v>
      </c>
      <c r="K3397" s="3">
        <v>29291.899999999969</v>
      </c>
      <c r="L3397" s="3" t="s">
        <v>15501</v>
      </c>
      <c r="M3397" s="4" t="str">
        <f ca="1">IFERROR(__xludf.DUMMYFUNCTION("REGEXREPLACE(F2756,""\D"", """")"),"#VALUE!")</f>
        <v>#VALUE!</v>
      </c>
    </row>
    <row r="3398" spans="1:13" ht="15.75" customHeight="1">
      <c r="A3398" s="1">
        <v>2758</v>
      </c>
      <c r="B3398" s="3">
        <v>2759</v>
      </c>
      <c r="C3398" s="3" t="s">
        <v>7699</v>
      </c>
      <c r="D3398" s="3">
        <v>0.21566272241703169</v>
      </c>
      <c r="E3398" s="3">
        <v>9.9716878396592254E-2</v>
      </c>
      <c r="F3398" s="3">
        <v>0.62445414847161573</v>
      </c>
      <c r="G3398" s="3">
        <v>0.1135371179039301</v>
      </c>
      <c r="H3398" s="3">
        <v>0.13537117903930129</v>
      </c>
      <c r="I3398" s="3">
        <v>0.3056768558951965</v>
      </c>
      <c r="J3398" s="3">
        <v>5.114187892706451E-2</v>
      </c>
      <c r="K3398" s="3">
        <v>25729.799999999988</v>
      </c>
      <c r="L3398" s="3" t="s">
        <v>15505</v>
      </c>
      <c r="M3398" s="4" t="str">
        <f ca="1">IFERROR(__xludf.DUMMYFUNCTION("REGEXREPLACE(F2760,""\D"", """")"),"#VALUE!")</f>
        <v>#VALUE!</v>
      </c>
    </row>
    <row r="3399" spans="1:13" ht="15.75" customHeight="1">
      <c r="A3399" s="1">
        <v>2759</v>
      </c>
      <c r="B3399" s="3">
        <v>2760</v>
      </c>
      <c r="C3399" s="3" t="s">
        <v>7701</v>
      </c>
      <c r="D3399" s="3">
        <v>0.21914940482491771</v>
      </c>
      <c r="E3399" s="3">
        <v>0.20244891918140251</v>
      </c>
      <c r="F3399" s="3">
        <v>0.60248447204968947</v>
      </c>
      <c r="G3399" s="3">
        <v>0.13043478260869559</v>
      </c>
      <c r="H3399" s="3">
        <v>9.9378881987577633E-2</v>
      </c>
      <c r="I3399" s="3">
        <v>0.26708074534161491</v>
      </c>
      <c r="J3399" s="3">
        <v>4.6416251128218178E-2</v>
      </c>
      <c r="K3399" s="3">
        <v>17457.800000000021</v>
      </c>
      <c r="L3399" s="3" t="s">
        <v>15506</v>
      </c>
      <c r="M3399" s="4" t="str">
        <f ca="1">IFERROR(__xludf.DUMMYFUNCTION("REGEXREPLACE(F2761,""\D"", """")"),"#VALUE!")</f>
        <v>#VALUE!</v>
      </c>
    </row>
    <row r="3400" spans="1:13" ht="15.75" customHeight="1">
      <c r="A3400" s="1">
        <v>2761</v>
      </c>
      <c r="B3400" s="3">
        <v>2762</v>
      </c>
      <c r="C3400" s="3" t="s">
        <v>7706</v>
      </c>
      <c r="D3400" s="3">
        <v>0.16977573170057869</v>
      </c>
      <c r="E3400" s="3">
        <v>0.16562850945148341</v>
      </c>
      <c r="F3400" s="3">
        <v>0.61538461538461542</v>
      </c>
      <c r="G3400" s="3">
        <v>0.11371237458193981</v>
      </c>
      <c r="H3400" s="3">
        <v>0.1204013377926421</v>
      </c>
      <c r="I3400" s="3">
        <v>0.28093645484949831</v>
      </c>
      <c r="J3400" s="3">
        <v>3.8295188883819387E-2</v>
      </c>
      <c r="K3400" s="3">
        <v>33811.499999999884</v>
      </c>
      <c r="L3400" s="3" t="s">
        <v>15508</v>
      </c>
      <c r="M3400" s="4" t="str">
        <f ca="1">IFERROR(__xludf.DUMMYFUNCTION("REGEXREPLACE(F2763,""\D"", """")"),"#VALUE!")</f>
        <v>#VALUE!</v>
      </c>
    </row>
    <row r="3401" spans="1:13" ht="15.75" customHeight="1">
      <c r="A3401" s="1">
        <v>2763</v>
      </c>
      <c r="B3401" s="3">
        <v>2764</v>
      </c>
      <c r="C3401" s="3" t="s">
        <v>7711</v>
      </c>
      <c r="D3401" s="3">
        <v>0.16659004446646111</v>
      </c>
      <c r="E3401" s="3">
        <v>0.1872189822252403</v>
      </c>
      <c r="F3401" s="3">
        <v>0.59024390243902436</v>
      </c>
      <c r="G3401" s="3">
        <v>0.10731707317073171</v>
      </c>
      <c r="H3401" s="3">
        <v>0.13658536585365849</v>
      </c>
      <c r="I3401" s="3">
        <v>0.28048780487804881</v>
      </c>
      <c r="J3401" s="3">
        <v>3.9339834110684799E-2</v>
      </c>
      <c r="K3401" s="3">
        <v>47390.199999999633</v>
      </c>
      <c r="L3401" s="3" t="s">
        <v>15510</v>
      </c>
      <c r="M3401" s="4" t="str">
        <f ca="1">IFERROR(__xludf.DUMMYFUNCTION("REGEXREPLACE(F2765,""\D"", """")"),"#VALUE!")</f>
        <v>#VALUE!</v>
      </c>
    </row>
    <row r="3402" spans="1:13" ht="15.75" customHeight="1">
      <c r="A3402" s="1">
        <v>2765</v>
      </c>
      <c r="B3402" s="3">
        <v>2766</v>
      </c>
      <c r="C3402" s="3" t="s">
        <v>7717</v>
      </c>
      <c r="D3402" s="3">
        <v>0.1697624303864593</v>
      </c>
      <c r="E3402" s="3">
        <v>0.37536092113909469</v>
      </c>
      <c r="F3402" s="3">
        <v>0.65638766519823788</v>
      </c>
      <c r="G3402" s="3">
        <v>7.0484581497797363E-2</v>
      </c>
      <c r="H3402" s="3">
        <v>9.2511013215859028E-2</v>
      </c>
      <c r="I3402" s="3">
        <v>0.20264317180616739</v>
      </c>
      <c r="J3402" s="3">
        <v>2.535881150241737E-2</v>
      </c>
      <c r="K3402" s="3">
        <v>23537.199999999961</v>
      </c>
      <c r="L3402" s="3" t="s">
        <v>15512</v>
      </c>
      <c r="M3402" s="4" t="str">
        <f ca="1">IFERROR(__xludf.DUMMYFUNCTION("REGEXREPLACE(F2767,""\D"", """")"),"#VALUE!")</f>
        <v>#VALUE!</v>
      </c>
    </row>
    <row r="3403" spans="1:13" ht="15.75" customHeight="1">
      <c r="A3403" s="1">
        <v>2766</v>
      </c>
      <c r="B3403" s="3">
        <v>2767</v>
      </c>
      <c r="C3403" s="3" t="s">
        <v>7720</v>
      </c>
      <c r="D3403" s="3">
        <v>0.19222704936196791</v>
      </c>
      <c r="E3403" s="3">
        <v>0.47610417817472023</v>
      </c>
      <c r="F3403" s="3">
        <v>0.5957446808510638</v>
      </c>
      <c r="G3403" s="3">
        <v>0.1063829787234043</v>
      </c>
      <c r="H3403" s="3">
        <v>2.1276595744680851E-2</v>
      </c>
      <c r="I3403" s="3">
        <v>0.1702127659574468</v>
      </c>
      <c r="J3403" s="3">
        <v>1.295940266574553E-2</v>
      </c>
      <c r="K3403" s="3">
        <v>5243.300000000002</v>
      </c>
      <c r="L3403" s="3" t="s">
        <v>15513</v>
      </c>
      <c r="M3403" s="4" t="str">
        <f ca="1">IFERROR(__xludf.DUMMYFUNCTION("REGEXREPLACE(F2768,""\D"", """")"),"#VALUE!")</f>
        <v>#VALUE!</v>
      </c>
    </row>
    <row r="3404" spans="1:13" ht="15.75" customHeight="1">
      <c r="A3404" s="1">
        <v>2767</v>
      </c>
      <c r="B3404" s="3">
        <v>2768</v>
      </c>
      <c r="C3404" s="3" t="s">
        <v>7722</v>
      </c>
      <c r="D3404" s="3">
        <v>0.19066070058255791</v>
      </c>
      <c r="E3404" s="3">
        <v>0.36412230216144459</v>
      </c>
      <c r="F3404" s="3">
        <v>0.64444444444444449</v>
      </c>
      <c r="G3404" s="3">
        <v>2.222222222222222E-2</v>
      </c>
      <c r="H3404" s="3">
        <v>0.15555555555555561</v>
      </c>
      <c r="I3404" s="3">
        <v>0.22222222222222221</v>
      </c>
      <c r="J3404" s="3">
        <v>1.9919263775971099E-2</v>
      </c>
      <c r="K3404" s="3">
        <v>4614.1000000000013</v>
      </c>
      <c r="L3404" s="3" t="s">
        <v>15514</v>
      </c>
      <c r="M3404" s="4" t="str">
        <f ca="1">IFERROR(__xludf.DUMMYFUNCTION("REGEXREPLACE(F2769,""\D"", """")"),"#VALUE!")</f>
        <v>#VALUE!</v>
      </c>
    </row>
    <row r="3405" spans="1:13" ht="15.75" customHeight="1">
      <c r="A3405" s="1">
        <v>2769</v>
      </c>
      <c r="B3405" s="3">
        <v>2770</v>
      </c>
      <c r="C3405" s="3" t="s">
        <v>7728</v>
      </c>
      <c r="D3405" s="3">
        <v>0.17683503806513209</v>
      </c>
      <c r="E3405" s="3">
        <v>0.20808807198882209</v>
      </c>
      <c r="F3405" s="3">
        <v>0.60370370370370374</v>
      </c>
      <c r="G3405" s="3">
        <v>8.8888888888888892E-2</v>
      </c>
      <c r="H3405" s="3">
        <v>0.1</v>
      </c>
      <c r="I3405" s="3">
        <v>0.24444444444444441</v>
      </c>
      <c r="J3405" s="3">
        <v>3.1562904102302509E-2</v>
      </c>
      <c r="K3405" s="3">
        <v>30329.599999999951</v>
      </c>
      <c r="L3405" s="3" t="s">
        <v>15516</v>
      </c>
      <c r="M3405" s="4" t="str">
        <f ca="1">IFERROR(__xludf.DUMMYFUNCTION("REGEXREPLACE(F2771,""\D"", """")"),"#VALUE!")</f>
        <v>#VALUE!</v>
      </c>
    </row>
    <row r="3406" spans="1:13" ht="15.75" customHeight="1">
      <c r="A3406" s="1">
        <v>2770</v>
      </c>
      <c r="B3406" s="3">
        <v>2771</v>
      </c>
      <c r="C3406" s="3" t="s">
        <v>7730</v>
      </c>
      <c r="D3406" s="3">
        <v>0.1473197956590139</v>
      </c>
      <c r="E3406" s="3">
        <v>0.172482294191666</v>
      </c>
      <c r="F3406" s="3">
        <v>0.64864864864864868</v>
      </c>
      <c r="G3406" s="3">
        <v>0.111969111969112</v>
      </c>
      <c r="H3406" s="3">
        <v>0.138996138996139</v>
      </c>
      <c r="I3406" s="3">
        <v>0.30501930501930502</v>
      </c>
      <c r="J3406" s="3">
        <v>3.5356109719022442E-2</v>
      </c>
      <c r="K3406" s="3">
        <v>28939.499999999971</v>
      </c>
      <c r="L3406" s="3" t="s">
        <v>15517</v>
      </c>
      <c r="M3406" s="4" t="str">
        <f ca="1">IFERROR(__xludf.DUMMYFUNCTION("REGEXREPLACE(F2772,""\D"", """")"),"#VALUE!")</f>
        <v>#VALUE!</v>
      </c>
    </row>
    <row r="3407" spans="1:13" ht="15.75" customHeight="1">
      <c r="A3407" s="1">
        <v>2772</v>
      </c>
      <c r="B3407" s="3">
        <v>2773</v>
      </c>
      <c r="C3407" s="3" t="s">
        <v>7736</v>
      </c>
      <c r="D3407" s="3">
        <v>0.2125907898029587</v>
      </c>
      <c r="E3407" s="3">
        <v>0.80896198652134466</v>
      </c>
      <c r="F3407" s="3">
        <v>0.47457627118644069</v>
      </c>
      <c r="G3407" s="3">
        <v>0.1186440677966102</v>
      </c>
      <c r="H3407" s="3">
        <v>1.6949152542372881E-2</v>
      </c>
      <c r="I3407" s="3">
        <v>0.15254237288135589</v>
      </c>
      <c r="J3407" s="3">
        <v>1.757846667477965E-2</v>
      </c>
      <c r="K3407" s="3">
        <v>6421.0999999999995</v>
      </c>
      <c r="L3407" s="3" t="s">
        <v>15519</v>
      </c>
      <c r="M3407" s="4" t="str">
        <f ca="1">IFERROR(__xludf.DUMMYFUNCTION("REGEXREPLACE(F2774,""\D"", """")"),"#VALUE!")</f>
        <v>#VALUE!</v>
      </c>
    </row>
    <row r="3408" spans="1:13" ht="15.75" customHeight="1">
      <c r="A3408" s="1">
        <v>2774</v>
      </c>
      <c r="B3408" s="3">
        <v>2775</v>
      </c>
      <c r="C3408" s="3" t="s">
        <v>7741</v>
      </c>
      <c r="D3408" s="3">
        <v>0.17231505876965111</v>
      </c>
      <c r="E3408" s="3">
        <v>0.25431321061918571</v>
      </c>
      <c r="F3408" s="3">
        <v>0.5955555555555555</v>
      </c>
      <c r="G3408" s="3">
        <v>0.08</v>
      </c>
      <c r="H3408" s="3">
        <v>0.1333333333333333</v>
      </c>
      <c r="I3408" s="3">
        <v>0.25777777777777777</v>
      </c>
      <c r="J3408" s="3">
        <v>3.3770779184504683E-2</v>
      </c>
      <c r="K3408" s="3">
        <v>25129.699999999979</v>
      </c>
      <c r="L3408" s="3" t="s">
        <v>15521</v>
      </c>
      <c r="M3408" s="4" t="str">
        <f ca="1">IFERROR(__xludf.DUMMYFUNCTION("REGEXREPLACE(F2776,""\D"", """")"),"#VALUE!")</f>
        <v>#VALUE!</v>
      </c>
    </row>
    <row r="3409" spans="1:13" ht="15.75" customHeight="1">
      <c r="A3409" s="1">
        <v>2775</v>
      </c>
      <c r="B3409" s="3">
        <v>2776</v>
      </c>
      <c r="C3409" s="3" t="s">
        <v>7744</v>
      </c>
      <c r="D3409" s="3">
        <v>0.22003507050887011</v>
      </c>
      <c r="E3409" s="3">
        <v>0.16369792509619091</v>
      </c>
      <c r="F3409" s="3">
        <v>0.64233576642335766</v>
      </c>
      <c r="G3409" s="3">
        <v>0.1021897810218978</v>
      </c>
      <c r="H3409" s="3">
        <v>0.13138686131386859</v>
      </c>
      <c r="I3409" s="3">
        <v>0.31386861313868608</v>
      </c>
      <c r="J3409" s="3">
        <v>4.6868044380842667E-2</v>
      </c>
      <c r="K3409" s="3">
        <v>15403.100000000029</v>
      </c>
      <c r="L3409" s="3" t="s">
        <v>15522</v>
      </c>
      <c r="M3409" s="4" t="str">
        <f ca="1">IFERROR(__xludf.DUMMYFUNCTION("REGEXREPLACE(F2777,""\D"", """")"),"#VALUE!")</f>
        <v>#VALUE!</v>
      </c>
    </row>
    <row r="3410" spans="1:13" ht="15.75" customHeight="1">
      <c r="A3410" s="1">
        <v>2776</v>
      </c>
      <c r="B3410" s="3">
        <v>2777</v>
      </c>
      <c r="C3410" s="3" t="s">
        <v>7747</v>
      </c>
      <c r="D3410" s="3">
        <v>0.22455667291096179</v>
      </c>
      <c r="E3410" s="3">
        <v>0.67291287385849319</v>
      </c>
      <c r="F3410" s="3">
        <v>0.4606741573033708</v>
      </c>
      <c r="G3410" s="3">
        <v>6.741573033707865E-2</v>
      </c>
      <c r="H3410" s="3">
        <v>3.3707865168539318E-2</v>
      </c>
      <c r="I3410" s="3">
        <v>0.1348314606741573</v>
      </c>
      <c r="J3410" s="3">
        <v>1.438666608474528E-2</v>
      </c>
      <c r="K3410" s="3">
        <v>9573.0000000000127</v>
      </c>
      <c r="L3410" s="3" t="s">
        <v>15523</v>
      </c>
      <c r="M3410" s="4" t="str">
        <f ca="1">IFERROR(__xludf.DUMMYFUNCTION("REGEXREPLACE(F2778,""\D"", """")"),"#VALUE!")</f>
        <v>#VALUE!</v>
      </c>
    </row>
    <row r="3411" spans="1:13" ht="15.75" customHeight="1">
      <c r="A3411" s="1">
        <v>2777</v>
      </c>
      <c r="B3411" s="3">
        <v>2778</v>
      </c>
      <c r="C3411" s="3" t="s">
        <v>7749</v>
      </c>
      <c r="D3411" s="3">
        <v>0.25759811009295958</v>
      </c>
      <c r="E3411" s="3">
        <v>0.67718139599957095</v>
      </c>
      <c r="F3411" s="3">
        <v>0.48</v>
      </c>
      <c r="G3411" s="3">
        <v>0.12</v>
      </c>
      <c r="H3411" s="3">
        <v>0.04</v>
      </c>
      <c r="I3411" s="3">
        <v>0.16</v>
      </c>
      <c r="J3411" s="3">
        <v>2.4481195204866728E-2</v>
      </c>
      <c r="K3411" s="3">
        <v>5730.2999999999984</v>
      </c>
      <c r="L3411" s="3" t="s">
        <v>15524</v>
      </c>
      <c r="M3411" s="4" t="str">
        <f ca="1">IFERROR(__xludf.DUMMYFUNCTION("REGEXREPLACE(F2779,""\D"", """")"),"#VALUE!")</f>
        <v>#VALUE!</v>
      </c>
    </row>
    <row r="3412" spans="1:13" ht="15.75" customHeight="1">
      <c r="A3412" s="1">
        <v>2778</v>
      </c>
      <c r="B3412" s="3">
        <v>2779</v>
      </c>
      <c r="C3412" s="3" t="s">
        <v>7751</v>
      </c>
      <c r="D3412" s="3">
        <v>0.18239892547337999</v>
      </c>
      <c r="E3412" s="3">
        <v>0.34771096238907268</v>
      </c>
      <c r="F3412" s="3">
        <v>0.53954802259887003</v>
      </c>
      <c r="G3412" s="3">
        <v>9.3220338983050849E-2</v>
      </c>
      <c r="H3412" s="3">
        <v>9.3220338983050849E-2</v>
      </c>
      <c r="I3412" s="3">
        <v>0.2175141242937853</v>
      </c>
      <c r="J3412" s="3">
        <v>3.2594448234562833E-2</v>
      </c>
      <c r="K3412" s="3">
        <v>40152.399999999783</v>
      </c>
      <c r="L3412" s="3" t="s">
        <v>15525</v>
      </c>
      <c r="M3412" s="4" t="str">
        <f ca="1">IFERROR(__xludf.DUMMYFUNCTION("REGEXREPLACE(F2780,""\D"", """")"),"#VALUE!")</f>
        <v>#VALUE!</v>
      </c>
    </row>
    <row r="3413" spans="1:13" ht="15.75" customHeight="1">
      <c r="A3413" s="1">
        <v>2779</v>
      </c>
      <c r="B3413" s="3">
        <v>2780</v>
      </c>
      <c r="C3413" s="3" t="s">
        <v>7754</v>
      </c>
      <c r="D3413" s="3">
        <v>0.13903163512017919</v>
      </c>
      <c r="E3413" s="3">
        <v>0.19459375637932561</v>
      </c>
      <c r="F3413" s="3">
        <v>0.61832061068702293</v>
      </c>
      <c r="G3413" s="3">
        <v>0.1068702290076336</v>
      </c>
      <c r="H3413" s="3">
        <v>0.1183206106870229</v>
      </c>
      <c r="I3413" s="3">
        <v>0.28244274809160308</v>
      </c>
      <c r="J3413" s="3">
        <v>2.990474934159059E-2</v>
      </c>
      <c r="K3413" s="3">
        <v>29950.399999999951</v>
      </c>
      <c r="L3413" s="3" t="s">
        <v>15526</v>
      </c>
      <c r="M3413" s="4" t="str">
        <f ca="1">IFERROR(__xludf.DUMMYFUNCTION("REGEXREPLACE(F2781,""\D"", """")"),"#VALUE!")</f>
        <v>#VALUE!</v>
      </c>
    </row>
    <row r="3414" spans="1:13" ht="15.75" customHeight="1">
      <c r="A3414" s="1">
        <v>2780</v>
      </c>
      <c r="B3414" s="3">
        <v>2781</v>
      </c>
      <c r="C3414" s="3" t="s">
        <v>7756</v>
      </c>
      <c r="D3414" s="3">
        <v>0.1642771922887869</v>
      </c>
      <c r="E3414" s="3">
        <v>0.2436438406386385</v>
      </c>
      <c r="F3414" s="3">
        <v>0.61842105263157898</v>
      </c>
      <c r="G3414" s="3">
        <v>9.2105263157894732E-2</v>
      </c>
      <c r="H3414" s="3">
        <v>0.1118421052631579</v>
      </c>
      <c r="I3414" s="3">
        <v>0.25</v>
      </c>
      <c r="J3414" s="3">
        <v>3.0446209430139391E-2</v>
      </c>
      <c r="K3414" s="3">
        <v>16239.400000000031</v>
      </c>
      <c r="L3414" s="3" t="s">
        <v>15527</v>
      </c>
      <c r="M3414" s="4" t="str">
        <f ca="1">IFERROR(__xludf.DUMMYFUNCTION("REGEXREPLACE(F2782,""\D"", """")"),"#VALUE!")</f>
        <v>#VALUE!</v>
      </c>
    </row>
    <row r="3415" spans="1:13" ht="15.75" customHeight="1">
      <c r="A3415" s="1">
        <v>2781</v>
      </c>
      <c r="B3415" s="3">
        <v>2782</v>
      </c>
      <c r="C3415" s="3" t="s">
        <v>7758</v>
      </c>
      <c r="D3415" s="3">
        <v>0.15556058278633511</v>
      </c>
      <c r="E3415" s="3">
        <v>0.2279231612313028</v>
      </c>
      <c r="F3415" s="3">
        <v>0.59649122807017541</v>
      </c>
      <c r="G3415" s="3">
        <v>0.1096491228070175</v>
      </c>
      <c r="H3415" s="3">
        <v>0.10526315789473679</v>
      </c>
      <c r="I3415" s="3">
        <v>0.24561403508771931</v>
      </c>
      <c r="J3415" s="3">
        <v>3.1631516496425163E-2</v>
      </c>
      <c r="K3415" s="3">
        <v>25689.799999999981</v>
      </c>
      <c r="L3415" s="3" t="s">
        <v>15528</v>
      </c>
      <c r="M3415" s="4" t="str">
        <f ca="1">IFERROR(__xludf.DUMMYFUNCTION("REGEXREPLACE(F2783,""\D"", """")"),"#VALUE!")</f>
        <v>#VALUE!</v>
      </c>
    </row>
    <row r="3416" spans="1:13" ht="15.75" customHeight="1">
      <c r="A3416" s="1">
        <v>2783</v>
      </c>
      <c r="B3416" s="3">
        <v>2784</v>
      </c>
      <c r="C3416" s="3" t="s">
        <v>7763</v>
      </c>
      <c r="D3416" s="3">
        <v>0.15914389663722939</v>
      </c>
      <c r="E3416" s="3">
        <v>0.47911234466861891</v>
      </c>
      <c r="F3416" s="3">
        <v>0.55631399317406138</v>
      </c>
      <c r="G3416" s="3">
        <v>8.8737201365187715E-2</v>
      </c>
      <c r="H3416" s="3">
        <v>5.4607508532423209E-2</v>
      </c>
      <c r="I3416" s="3">
        <v>0.17406143344709901</v>
      </c>
      <c r="J3416" s="3">
        <v>2.084676317454083E-2</v>
      </c>
      <c r="K3416" s="3">
        <v>32147.099999999911</v>
      </c>
      <c r="L3416" s="3" t="s">
        <v>15530</v>
      </c>
      <c r="M3416" s="4" t="str">
        <f ca="1">IFERROR(__xludf.DUMMYFUNCTION("REGEXREPLACE(F2785,""\D"", """")"),"#VALUE!")</f>
        <v>#VALUE!</v>
      </c>
    </row>
    <row r="3417" spans="1:13" ht="15.75" customHeight="1">
      <c r="A3417" s="1">
        <v>2784</v>
      </c>
      <c r="B3417" s="3">
        <v>2785</v>
      </c>
      <c r="C3417" s="3" t="s">
        <v>7765</v>
      </c>
      <c r="D3417" s="3">
        <v>0.16392874932913001</v>
      </c>
      <c r="E3417" s="3">
        <v>0.25376439889745411</v>
      </c>
      <c r="F3417" s="3">
        <v>0.6</v>
      </c>
      <c r="G3417" s="3">
        <v>0.1</v>
      </c>
      <c r="H3417" s="3">
        <v>0.1133333333333333</v>
      </c>
      <c r="I3417" s="3">
        <v>0.24</v>
      </c>
      <c r="J3417" s="3">
        <v>3.1998751035124257E-2</v>
      </c>
      <c r="K3417" s="3">
        <v>16906.000000000029</v>
      </c>
      <c r="L3417" s="3" t="s">
        <v>15531</v>
      </c>
      <c r="M3417" s="4" t="str">
        <f ca="1">IFERROR(__xludf.DUMMYFUNCTION("REGEXREPLACE(F2786,""\D"", """")"),"#VALUE!")</f>
        <v>#VALUE!</v>
      </c>
    </row>
    <row r="3418" spans="1:13" ht="15.75" customHeight="1">
      <c r="A3418" s="1">
        <v>2785</v>
      </c>
      <c r="B3418" s="3">
        <v>2786</v>
      </c>
      <c r="C3418" s="3" t="s">
        <v>7768</v>
      </c>
      <c r="D3418" s="3">
        <v>0.13731253144748201</v>
      </c>
      <c r="E3418" s="3">
        <v>0.15942450100452041</v>
      </c>
      <c r="F3418" s="3">
        <v>0.647887323943662</v>
      </c>
      <c r="G3418" s="3">
        <v>0.1126760563380282</v>
      </c>
      <c r="H3418" s="3">
        <v>0.11971830985915489</v>
      </c>
      <c r="I3418" s="3">
        <v>0.27464788732394368</v>
      </c>
      <c r="J3418" s="3">
        <v>2.9400474523740731E-2</v>
      </c>
      <c r="K3418" s="3">
        <v>14760.500000000029</v>
      </c>
      <c r="L3418" s="3" t="s">
        <v>15532</v>
      </c>
      <c r="M3418" s="4" t="str">
        <f ca="1">IFERROR(__xludf.DUMMYFUNCTION("REGEXREPLACE(F2787,""\D"", """")"),"#VALUE!")</f>
        <v>#VALUE!</v>
      </c>
    </row>
    <row r="3419" spans="1:13" ht="15.75" customHeight="1">
      <c r="A3419" s="1">
        <v>2787</v>
      </c>
      <c r="B3419" s="3">
        <v>2788</v>
      </c>
      <c r="C3419" s="3" t="s">
        <v>7774</v>
      </c>
      <c r="D3419" s="3">
        <v>0.18873669285369149</v>
      </c>
      <c r="E3419" s="3">
        <v>0.70628863672988584</v>
      </c>
      <c r="F3419" s="3">
        <v>0.64375000000000004</v>
      </c>
      <c r="G3419" s="3">
        <v>7.4999999999999997E-2</v>
      </c>
      <c r="H3419" s="3">
        <v>6.8750000000000006E-2</v>
      </c>
      <c r="I3419" s="3">
        <v>0.14374999999999999</v>
      </c>
      <c r="J3419" s="3">
        <v>2.359774326059345E-2</v>
      </c>
      <c r="K3419" s="3">
        <v>16623.70000000003</v>
      </c>
      <c r="L3419" s="3" t="s">
        <v>15534</v>
      </c>
      <c r="M3419" s="4" t="str">
        <f ca="1">IFERROR(__xludf.DUMMYFUNCTION("REGEXREPLACE(F2789,""\D"", """")"),"#VALUE!")</f>
        <v>#VALUE!</v>
      </c>
    </row>
    <row r="3420" spans="1:13" ht="15.75" customHeight="1">
      <c r="A3420" s="1">
        <v>2789</v>
      </c>
      <c r="B3420" s="3">
        <v>2790</v>
      </c>
      <c r="C3420" s="3" t="s">
        <v>7780</v>
      </c>
      <c r="D3420" s="3">
        <v>0.20076439657284961</v>
      </c>
      <c r="E3420" s="3">
        <v>0.13218071861829939</v>
      </c>
      <c r="F3420" s="3">
        <v>0.63207547169811318</v>
      </c>
      <c r="G3420" s="3">
        <v>0.12264150943396231</v>
      </c>
      <c r="H3420" s="3">
        <v>0.15094339622641509</v>
      </c>
      <c r="I3420" s="3">
        <v>0.30188679245283018</v>
      </c>
      <c r="J3420" s="3">
        <v>5.2360511620262409E-2</v>
      </c>
      <c r="K3420" s="3">
        <v>24380.9</v>
      </c>
      <c r="L3420" s="3" t="s">
        <v>15536</v>
      </c>
      <c r="M3420" s="4" t="str">
        <f ca="1">IFERROR(__xludf.DUMMYFUNCTION("REGEXREPLACE(F2791,""\D"", """")"),"#VALUE!")</f>
        <v>#VALUE!</v>
      </c>
    </row>
    <row r="3421" spans="1:13" ht="15.75" customHeight="1">
      <c r="A3421" s="1">
        <v>2790</v>
      </c>
      <c r="B3421" s="3">
        <v>2791</v>
      </c>
      <c r="C3421" s="3" t="s">
        <v>7782</v>
      </c>
      <c r="D3421" s="3">
        <v>0.35473587431756332</v>
      </c>
      <c r="E3421" s="3">
        <v>0.58688877596927413</v>
      </c>
      <c r="F3421" s="3">
        <v>0.52380952380952384</v>
      </c>
      <c r="G3421" s="3">
        <v>7.1428571428571425E-2</v>
      </c>
      <c r="H3421" s="3">
        <v>4.7619047619047623E-2</v>
      </c>
      <c r="I3421" s="3">
        <v>0.16666666666666671</v>
      </c>
      <c r="J3421" s="3">
        <v>1.888099520931601E-2</v>
      </c>
      <c r="K3421" s="3">
        <v>4732.5999999999995</v>
      </c>
      <c r="L3421" s="3" t="s">
        <v>15537</v>
      </c>
      <c r="M3421" s="4" t="str">
        <f ca="1">IFERROR(__xludf.DUMMYFUNCTION("REGEXREPLACE(F2792,""\D"", """")"),"#VALUE!")</f>
        <v>#VALUE!</v>
      </c>
    </row>
    <row r="3422" spans="1:13" ht="15.75" customHeight="1">
      <c r="A3422" s="1">
        <v>2795</v>
      </c>
      <c r="B3422" s="3">
        <v>2796</v>
      </c>
      <c r="C3422" s="3" t="s">
        <v>7796</v>
      </c>
      <c r="D3422" s="3">
        <v>0.15765751621211441</v>
      </c>
      <c r="E3422" s="3">
        <v>0.27254173846888741</v>
      </c>
      <c r="F3422" s="3">
        <v>0.54777070063694266</v>
      </c>
      <c r="G3422" s="3">
        <v>0.11464968152866239</v>
      </c>
      <c r="H3422" s="3">
        <v>0.1082802547770701</v>
      </c>
      <c r="I3422" s="3">
        <v>0.27388535031847128</v>
      </c>
      <c r="J3422" s="3">
        <v>3.2505392924518012E-2</v>
      </c>
      <c r="K3422" s="3">
        <v>18061.500000000018</v>
      </c>
      <c r="L3422" s="3" t="s">
        <v>15542</v>
      </c>
      <c r="M3422" s="4" t="str">
        <f ca="1">IFERROR(__xludf.DUMMYFUNCTION("REGEXREPLACE(F2797,""\D"", """")"),"#VALUE!")</f>
        <v>#VALUE!</v>
      </c>
    </row>
    <row r="3423" spans="1:13" ht="15.75" customHeight="1">
      <c r="A3423" s="1">
        <v>2796</v>
      </c>
      <c r="B3423" s="3">
        <v>2797</v>
      </c>
      <c r="C3423" s="3" t="s">
        <v>7798</v>
      </c>
      <c r="D3423" s="3">
        <v>0.15958458271728329</v>
      </c>
      <c r="E3423" s="3">
        <v>0.2085291721475972</v>
      </c>
      <c r="F3423" s="3">
        <v>0.6607142857142857</v>
      </c>
      <c r="G3423" s="3">
        <v>0.10119047619047621</v>
      </c>
      <c r="H3423" s="3">
        <v>0.119047619047619</v>
      </c>
      <c r="I3423" s="3">
        <v>0.27380952380952378</v>
      </c>
      <c r="J3423" s="3">
        <v>3.2549412196292378E-2</v>
      </c>
      <c r="K3423" s="3">
        <v>18653.200000000019</v>
      </c>
      <c r="L3423" s="3" t="s">
        <v>15543</v>
      </c>
      <c r="M3423" s="4" t="str">
        <f ca="1">IFERROR(__xludf.DUMMYFUNCTION("REGEXREPLACE(F2798,""\D"", """")"),"#VALUE!")</f>
        <v>#VALUE!</v>
      </c>
    </row>
    <row r="3424" spans="1:13" ht="15.75" customHeight="1">
      <c r="A3424" s="1">
        <v>2798</v>
      </c>
      <c r="B3424" s="3">
        <v>2799</v>
      </c>
      <c r="C3424" s="3" t="s">
        <v>7804</v>
      </c>
      <c r="D3424" s="3">
        <v>0.18018347745838109</v>
      </c>
      <c r="E3424" s="3">
        <v>0.13879056059314621</v>
      </c>
      <c r="F3424" s="3">
        <v>0.63013698630136983</v>
      </c>
      <c r="G3424" s="3">
        <v>0.13698630136986301</v>
      </c>
      <c r="H3424" s="3">
        <v>0.14383561643835621</v>
      </c>
      <c r="I3424" s="3">
        <v>0.31506849315068491</v>
      </c>
      <c r="J3424" s="3">
        <v>4.7676817137267867E-2</v>
      </c>
      <c r="K3424" s="3">
        <v>17049.40000000002</v>
      </c>
      <c r="L3424" s="3" t="s">
        <v>15545</v>
      </c>
      <c r="M3424" s="4" t="str">
        <f ca="1">IFERROR(__xludf.DUMMYFUNCTION("REGEXREPLACE(F2800,""\D"", """")"),"#VALUE!")</f>
        <v>#VALUE!</v>
      </c>
    </row>
    <row r="3425" spans="1:13" ht="15.75" customHeight="1">
      <c r="A3425" s="1">
        <v>2801</v>
      </c>
      <c r="B3425" s="3">
        <v>2802</v>
      </c>
      <c r="C3425" s="3" t="s">
        <v>7813</v>
      </c>
      <c r="D3425" s="3">
        <v>0.12563711352689039</v>
      </c>
      <c r="E3425" s="3">
        <v>0.2225268984493132</v>
      </c>
      <c r="F3425" s="3">
        <v>0.60069444444444442</v>
      </c>
      <c r="G3425" s="3">
        <v>0.1041666666666667</v>
      </c>
      <c r="H3425" s="3">
        <v>0.1388888888888889</v>
      </c>
      <c r="I3425" s="3">
        <v>0.27430555555555558</v>
      </c>
      <c r="J3425" s="3">
        <v>2.9145897473150158E-2</v>
      </c>
      <c r="K3425" s="3">
        <v>32415.199999999899</v>
      </c>
      <c r="L3425" s="3" t="s">
        <v>15548</v>
      </c>
      <c r="M3425" s="4" t="str">
        <f ca="1">IFERROR(__xludf.DUMMYFUNCTION("REGEXREPLACE(F2803,""\D"", """")"),"#VALUE!")</f>
        <v>#VALUE!</v>
      </c>
    </row>
    <row r="3426" spans="1:13" ht="15.75" customHeight="1">
      <c r="A3426" s="1">
        <v>2802</v>
      </c>
      <c r="B3426" s="3">
        <v>2803</v>
      </c>
      <c r="C3426" s="3" t="s">
        <v>7816</v>
      </c>
      <c r="D3426" s="3">
        <v>0.167715671449682</v>
      </c>
      <c r="E3426" s="3">
        <v>0.16830035205870941</v>
      </c>
      <c r="F3426" s="3">
        <v>0.60317460317460314</v>
      </c>
      <c r="G3426" s="3">
        <v>9.5238095238095233E-2</v>
      </c>
      <c r="H3426" s="3">
        <v>0.13492063492063491</v>
      </c>
      <c r="I3426" s="3">
        <v>0.26190476190476192</v>
      </c>
      <c r="J3426" s="3">
        <v>3.4596947093594323E-2</v>
      </c>
      <c r="K3426" s="3">
        <v>14282.80000000003</v>
      </c>
      <c r="L3426" s="3" t="s">
        <v>15549</v>
      </c>
      <c r="M3426" s="4" t="str">
        <f ca="1">IFERROR(__xludf.DUMMYFUNCTION("REGEXREPLACE(F2804,""\D"", """")"),"#VALUE!")</f>
        <v>#VALUE!</v>
      </c>
    </row>
    <row r="3427" spans="1:13" ht="15.75" customHeight="1">
      <c r="A3427" s="1">
        <v>2803</v>
      </c>
      <c r="B3427" s="3">
        <v>2804</v>
      </c>
      <c r="C3427" s="3" t="s">
        <v>7818</v>
      </c>
      <c r="D3427" s="3">
        <v>0.18595187362839061</v>
      </c>
      <c r="E3427" s="3">
        <v>0.19981294162795041</v>
      </c>
      <c r="F3427" s="3">
        <v>0.60299625468164797</v>
      </c>
      <c r="G3427" s="3">
        <v>9.7378277153558054E-2</v>
      </c>
      <c r="H3427" s="3">
        <v>0.12734082397003749</v>
      </c>
      <c r="I3427" s="3">
        <v>0.28464419475655428</v>
      </c>
      <c r="J3427" s="3">
        <v>3.965548829692768E-2</v>
      </c>
      <c r="K3427" s="3">
        <v>29639.599999999929</v>
      </c>
      <c r="L3427" s="3" t="s">
        <v>15550</v>
      </c>
      <c r="M3427" s="4" t="str">
        <f ca="1">IFERROR(__xludf.DUMMYFUNCTION("REGEXREPLACE(F2805,""\D"", """")"),"#VALUE!")</f>
        <v>#VALUE!</v>
      </c>
    </row>
    <row r="3428" spans="1:13" ht="15.75" customHeight="1">
      <c r="A3428" s="1">
        <v>2806</v>
      </c>
      <c r="B3428" s="3">
        <v>2807</v>
      </c>
      <c r="C3428" s="3" t="s">
        <v>7827</v>
      </c>
      <c r="D3428" s="3">
        <v>0.12621014907286851</v>
      </c>
      <c r="E3428" s="3">
        <v>0.19724612810897069</v>
      </c>
      <c r="F3428" s="3">
        <v>0.60192307692307689</v>
      </c>
      <c r="G3428" s="3">
        <v>0.1096153846153846</v>
      </c>
      <c r="H3428" s="3">
        <v>0.12692307692307689</v>
      </c>
      <c r="I3428" s="3">
        <v>0.27692307692307688</v>
      </c>
      <c r="J3428" s="3">
        <v>2.9170243425527671E-2</v>
      </c>
      <c r="K3428" s="3">
        <v>58903.299999999443</v>
      </c>
      <c r="L3428" s="3" t="s">
        <v>15553</v>
      </c>
      <c r="M3428" s="4" t="str">
        <f ca="1">IFERROR(__xludf.DUMMYFUNCTION("REGEXREPLACE(F2808,""\D"", """")"),"#VALUE!")</f>
        <v>#VALUE!</v>
      </c>
    </row>
    <row r="3429" spans="1:13" ht="15.75" customHeight="1">
      <c r="A3429" s="1">
        <v>2808</v>
      </c>
      <c r="B3429" s="3">
        <v>2809</v>
      </c>
      <c r="C3429" s="3" t="s">
        <v>7833</v>
      </c>
      <c r="D3429" s="3">
        <v>0.12968313713913179</v>
      </c>
      <c r="E3429" s="3">
        <v>0.1242593815316798</v>
      </c>
      <c r="F3429" s="3">
        <v>0.62686567164179108</v>
      </c>
      <c r="G3429" s="3">
        <v>0.1343283582089552</v>
      </c>
      <c r="H3429" s="3">
        <v>0.1343283582089552</v>
      </c>
      <c r="I3429" s="3">
        <v>0.31343283582089548</v>
      </c>
      <c r="J3429" s="3">
        <v>2.9990470501223179E-2</v>
      </c>
      <c r="K3429" s="3">
        <v>7673.0000000000036</v>
      </c>
      <c r="L3429" s="3" t="s">
        <v>15555</v>
      </c>
      <c r="M3429" s="4" t="str">
        <f ca="1">IFERROR(__xludf.DUMMYFUNCTION("REGEXREPLACE(F2810,""\D"", """")"),"#VALUE!")</f>
        <v>#VALUE!</v>
      </c>
    </row>
    <row r="3430" spans="1:13" ht="15.75" customHeight="1">
      <c r="A3430" s="1">
        <v>2809</v>
      </c>
      <c r="B3430" s="3">
        <v>2810</v>
      </c>
      <c r="C3430" s="3" t="s">
        <v>7835</v>
      </c>
      <c r="D3430" s="3">
        <v>0.1755094376440372</v>
      </c>
      <c r="E3430" s="3">
        <v>0.21984748423698361</v>
      </c>
      <c r="F3430" s="3">
        <v>0.58675078864353314</v>
      </c>
      <c r="G3430" s="3">
        <v>9.4637223974763401E-2</v>
      </c>
      <c r="H3430" s="3">
        <v>0.15141955835962151</v>
      </c>
      <c r="I3430" s="3">
        <v>0.27760252365930599</v>
      </c>
      <c r="J3430" s="3">
        <v>4.069835472653531E-2</v>
      </c>
      <c r="K3430" s="3">
        <v>35578.599999999831</v>
      </c>
      <c r="L3430" s="3" t="s">
        <v>15556</v>
      </c>
      <c r="M3430" s="4" t="str">
        <f ca="1">IFERROR(__xludf.DUMMYFUNCTION("REGEXREPLACE(F2811,""\D"", """")"),"#VALUE!")</f>
        <v>#VALUE!</v>
      </c>
    </row>
    <row r="3431" spans="1:13" ht="15.75" customHeight="1">
      <c r="A3431" s="1">
        <v>2811</v>
      </c>
      <c r="B3431" s="3">
        <v>2812</v>
      </c>
      <c r="C3431" s="3" t="s">
        <v>7840</v>
      </c>
      <c r="D3431" s="3">
        <v>0.16202849192068169</v>
      </c>
      <c r="E3431" s="3">
        <v>0.37720160374233003</v>
      </c>
      <c r="F3431" s="3">
        <v>0.59116022099447518</v>
      </c>
      <c r="G3431" s="3">
        <v>7.7348066298342538E-2</v>
      </c>
      <c r="H3431" s="3">
        <v>7.7348066298342538E-2</v>
      </c>
      <c r="I3431" s="3">
        <v>0.19337016574585639</v>
      </c>
      <c r="J3431" s="3">
        <v>2.2449691120241949E-2</v>
      </c>
      <c r="K3431" s="3">
        <v>18546</v>
      </c>
      <c r="L3431" s="3" t="s">
        <v>15558</v>
      </c>
      <c r="M3431" s="4" t="str">
        <f ca="1">IFERROR(__xludf.DUMMYFUNCTION("REGEXREPLACE(F2813,""\D"", """")"),"#VALUE!")</f>
        <v>#VALUE!</v>
      </c>
    </row>
    <row r="3432" spans="1:13" ht="15.75" customHeight="1">
      <c r="A3432" s="1">
        <v>2812</v>
      </c>
      <c r="B3432" s="3">
        <v>2813</v>
      </c>
      <c r="C3432" s="3" t="s">
        <v>7843</v>
      </c>
      <c r="D3432" s="3">
        <v>0.15967584863453199</v>
      </c>
      <c r="E3432" s="3">
        <v>0.17892512043359521</v>
      </c>
      <c r="F3432" s="3">
        <v>0.63596491228070173</v>
      </c>
      <c r="G3432" s="3">
        <v>0.10307017543859651</v>
      </c>
      <c r="H3432" s="3">
        <v>0.1337719298245614</v>
      </c>
      <c r="I3432" s="3">
        <v>0.27631578947368418</v>
      </c>
      <c r="J3432" s="3">
        <v>3.6639790838965181E-2</v>
      </c>
      <c r="K3432" s="3">
        <v>49669.199999999539</v>
      </c>
      <c r="L3432" s="3" t="s">
        <v>15559</v>
      </c>
      <c r="M3432" s="4" t="str">
        <f ca="1">IFERROR(__xludf.DUMMYFUNCTION("REGEXREPLACE(F2814,""\D"", """")"),"#VALUE!")</f>
        <v>#VALUE!</v>
      </c>
    </row>
    <row r="3433" spans="1:13" ht="15.75" customHeight="1">
      <c r="A3433" s="1">
        <v>2813</v>
      </c>
      <c r="B3433" s="3">
        <v>2814</v>
      </c>
      <c r="C3433" s="3" t="s">
        <v>7846</v>
      </c>
      <c r="D3433" s="3">
        <v>0.14552368736418431</v>
      </c>
      <c r="E3433" s="3">
        <v>0.21609879394047701</v>
      </c>
      <c r="F3433" s="3">
        <v>0.59810874704491723</v>
      </c>
      <c r="G3433" s="3">
        <v>0.12293144208037821</v>
      </c>
      <c r="H3433" s="3">
        <v>0.1205673758865248</v>
      </c>
      <c r="I3433" s="3">
        <v>0.26950354609929078</v>
      </c>
      <c r="J3433" s="3">
        <v>3.4581629443040232E-2</v>
      </c>
      <c r="K3433" s="3">
        <v>48271.899999999609</v>
      </c>
      <c r="L3433" s="3" t="s">
        <v>15560</v>
      </c>
      <c r="M3433" s="4" t="str">
        <f ca="1">IFERROR(__xludf.DUMMYFUNCTION("REGEXREPLACE(F2815,""\D"", """")"),"#VALUE!")</f>
        <v>#VALUE!</v>
      </c>
    </row>
    <row r="3434" spans="1:13" ht="15.75" customHeight="1">
      <c r="A3434" s="1">
        <v>2814</v>
      </c>
      <c r="B3434" s="3">
        <v>2815</v>
      </c>
      <c r="C3434" s="3" t="s">
        <v>7849</v>
      </c>
      <c r="D3434" s="3">
        <v>0.15712588495224969</v>
      </c>
      <c r="E3434" s="3">
        <v>0.61883996814685061</v>
      </c>
      <c r="F3434" s="3">
        <v>0.45810055865921789</v>
      </c>
      <c r="G3434" s="3">
        <v>5.8659217877094973E-2</v>
      </c>
      <c r="H3434" s="3">
        <v>5.027932960893855E-2</v>
      </c>
      <c r="I3434" s="3">
        <v>0.15363128491620109</v>
      </c>
      <c r="J3434" s="3">
        <v>1.573703823904166E-2</v>
      </c>
      <c r="K3434" s="3">
        <v>39953.799999999748</v>
      </c>
      <c r="L3434" s="3" t="s">
        <v>15561</v>
      </c>
      <c r="M3434" s="4" t="str">
        <f ca="1">IFERROR(__xludf.DUMMYFUNCTION("REGEXREPLACE(F2816,""\D"", """")"),"#VALUE!")</f>
        <v>#VALUE!</v>
      </c>
    </row>
    <row r="3435" spans="1:13" ht="15.75" customHeight="1">
      <c r="A3435" s="1">
        <v>2816</v>
      </c>
      <c r="B3435" s="3">
        <v>2817</v>
      </c>
      <c r="C3435" s="3" t="s">
        <v>7854</v>
      </c>
      <c r="D3435" s="3">
        <v>0.17797806427323201</v>
      </c>
      <c r="E3435" s="3">
        <v>0.21628643364970671</v>
      </c>
      <c r="F3435" s="3">
        <v>0.60897435897435892</v>
      </c>
      <c r="G3435" s="3">
        <v>0.12179487179487181</v>
      </c>
      <c r="H3435" s="3">
        <v>0.13461538461538461</v>
      </c>
      <c r="I3435" s="3">
        <v>0.29487179487179488</v>
      </c>
      <c r="J3435" s="3">
        <v>4.2765950218493318E-2</v>
      </c>
      <c r="K3435" s="3">
        <v>17961.40000000002</v>
      </c>
      <c r="L3435" s="3" t="s">
        <v>15563</v>
      </c>
      <c r="M3435" s="4" t="str">
        <f ca="1">IFERROR(__xludf.DUMMYFUNCTION("REGEXREPLACE(F2818,""\D"", """")"),"#VALUE!")</f>
        <v>#VALUE!</v>
      </c>
    </row>
    <row r="3436" spans="1:13" ht="15.75" customHeight="1">
      <c r="A3436" s="1">
        <v>2817</v>
      </c>
      <c r="B3436" s="3">
        <v>2818</v>
      </c>
      <c r="C3436" s="3" t="s">
        <v>7857</v>
      </c>
      <c r="D3436" s="3">
        <v>0.20516616218588921</v>
      </c>
      <c r="E3436" s="3">
        <v>0.20850692292317069</v>
      </c>
      <c r="F3436" s="3">
        <v>0.65800865800865804</v>
      </c>
      <c r="G3436" s="3">
        <v>0.11688311688311689</v>
      </c>
      <c r="H3436" s="3">
        <v>9.9567099567099568E-2</v>
      </c>
      <c r="I3436" s="3">
        <v>0.25541125541125542</v>
      </c>
      <c r="J3436" s="3">
        <v>4.1954376342046462E-2</v>
      </c>
      <c r="K3436" s="3">
        <v>25091.3</v>
      </c>
      <c r="L3436" s="3" t="s">
        <v>15564</v>
      </c>
      <c r="M3436" s="4" t="str">
        <f ca="1">IFERROR(__xludf.DUMMYFUNCTION("REGEXREPLACE(F2819,""\D"", """")"),"#VALUE!")</f>
        <v>#VALUE!</v>
      </c>
    </row>
    <row r="3437" spans="1:13" ht="15.75" customHeight="1">
      <c r="A3437" s="1">
        <v>2818</v>
      </c>
      <c r="B3437" s="3">
        <v>2819</v>
      </c>
      <c r="C3437" s="3" t="s">
        <v>7860</v>
      </c>
      <c r="D3437" s="3">
        <v>0.19239855827861491</v>
      </c>
      <c r="E3437" s="3">
        <v>0.2235912258272911</v>
      </c>
      <c r="F3437" s="3">
        <v>0.66412213740458015</v>
      </c>
      <c r="G3437" s="3">
        <v>0.12213740458015269</v>
      </c>
      <c r="H3437" s="3">
        <v>0.14503816793893129</v>
      </c>
      <c r="I3437" s="3">
        <v>0.29770992366412208</v>
      </c>
      <c r="J3437" s="3">
        <v>4.7632356265327178E-2</v>
      </c>
      <c r="K3437" s="3">
        <v>14232.500000000029</v>
      </c>
      <c r="L3437" s="3" t="s">
        <v>15565</v>
      </c>
      <c r="M3437" s="4" t="str">
        <f ca="1">IFERROR(__xludf.DUMMYFUNCTION("REGEXREPLACE(F2820,""\D"", """")"),"#VALUE!")</f>
        <v>#VALUE!</v>
      </c>
    </row>
    <row r="3438" spans="1:13" ht="15.75" customHeight="1">
      <c r="A3438" s="1">
        <v>2819</v>
      </c>
      <c r="B3438" s="3">
        <v>2820</v>
      </c>
      <c r="C3438" s="3" t="s">
        <v>7862</v>
      </c>
      <c r="D3438" s="3">
        <v>0.150367382140077</v>
      </c>
      <c r="E3438" s="3">
        <v>0.20072379748002131</v>
      </c>
      <c r="F3438" s="3">
        <v>0.64485981308411211</v>
      </c>
      <c r="G3438" s="3">
        <v>0.1214953271028037</v>
      </c>
      <c r="H3438" s="3">
        <v>0.13084112149532709</v>
      </c>
      <c r="I3438" s="3">
        <v>0.27102803738317749</v>
      </c>
      <c r="J3438" s="3">
        <v>3.4380223719565263E-2</v>
      </c>
      <c r="K3438" s="3">
        <v>12252.00000000002</v>
      </c>
      <c r="L3438" s="3" t="s">
        <v>15566</v>
      </c>
      <c r="M3438" s="4" t="str">
        <f ca="1">IFERROR(__xludf.DUMMYFUNCTION("REGEXREPLACE(F2821,""\D"", """")"),"#VALUE!")</f>
        <v>#VALUE!</v>
      </c>
    </row>
    <row r="3439" spans="1:13" ht="15.75" customHeight="1">
      <c r="A3439" s="1">
        <v>2822</v>
      </c>
      <c r="B3439" s="3">
        <v>2823</v>
      </c>
      <c r="C3439" s="3" t="s">
        <v>7870</v>
      </c>
      <c r="D3439" s="3">
        <v>0.11220699916375711</v>
      </c>
      <c r="E3439" s="3">
        <v>0.2338110879489014</v>
      </c>
      <c r="F3439" s="3">
        <v>0.62893081761006286</v>
      </c>
      <c r="G3439" s="3">
        <v>0.1006289308176101</v>
      </c>
      <c r="H3439" s="3">
        <v>0.1132075471698113</v>
      </c>
      <c r="I3439" s="3">
        <v>0.2452830188679245</v>
      </c>
      <c r="J3439" s="3">
        <v>2.2081559905052089E-2</v>
      </c>
      <c r="K3439" s="3">
        <v>17387.700000000019</v>
      </c>
      <c r="L3439" s="3" t="s">
        <v>15569</v>
      </c>
      <c r="M3439" s="4" t="str">
        <f ca="1">IFERROR(__xludf.DUMMYFUNCTION("REGEXREPLACE(F2824,""\D"", """")"),"#VALUE!")</f>
        <v>#VALUE!</v>
      </c>
    </row>
    <row r="3440" spans="1:13" ht="15.75" customHeight="1">
      <c r="A3440" s="1">
        <v>2824</v>
      </c>
      <c r="B3440" s="3">
        <v>2825</v>
      </c>
      <c r="C3440" s="3" t="s">
        <v>7876</v>
      </c>
      <c r="D3440" s="3">
        <v>0.26879250564083379</v>
      </c>
      <c r="E3440" s="3">
        <v>0.1437018375966973</v>
      </c>
      <c r="F3440" s="3">
        <v>0.54716981132075471</v>
      </c>
      <c r="G3440" s="3">
        <v>0.20754716981132079</v>
      </c>
      <c r="H3440" s="3">
        <v>0.1132075471698113</v>
      </c>
      <c r="I3440" s="3">
        <v>0.33962264150943389</v>
      </c>
      <c r="J3440" s="3">
        <v>6.9538437598146957E-2</v>
      </c>
      <c r="K3440" s="3">
        <v>6585.3</v>
      </c>
      <c r="L3440" s="3" t="s">
        <v>15571</v>
      </c>
      <c r="M3440" s="4" t="str">
        <f ca="1">IFERROR(__xludf.DUMMYFUNCTION("REGEXREPLACE(F2826,""\D"", """")"),"#VALUE!")</f>
        <v>#VALUE!</v>
      </c>
    </row>
    <row r="3441" spans="1:13" ht="15.75" customHeight="1">
      <c r="A3441" s="1">
        <v>2825</v>
      </c>
      <c r="B3441" s="3">
        <v>2826</v>
      </c>
      <c r="C3441" s="3" t="s">
        <v>7878</v>
      </c>
      <c r="D3441" s="3">
        <v>0.1244370154533993</v>
      </c>
      <c r="E3441" s="3">
        <v>0.18163171123238711</v>
      </c>
      <c r="F3441" s="3">
        <v>0.64556962025316456</v>
      </c>
      <c r="G3441" s="3">
        <v>0.12658227848101269</v>
      </c>
      <c r="H3441" s="3">
        <v>0.16455696202531639</v>
      </c>
      <c r="I3441" s="3">
        <v>0.31645569620253172</v>
      </c>
      <c r="J3441" s="3">
        <v>3.2116591658999841E-2</v>
      </c>
      <c r="K3441" s="3">
        <v>8774.1000000000095</v>
      </c>
      <c r="L3441" s="3" t="s">
        <v>15572</v>
      </c>
      <c r="M3441" s="4" t="str">
        <f ca="1">IFERROR(__xludf.DUMMYFUNCTION("REGEXREPLACE(F2827,""\D"", """")"),"#VALUE!")</f>
        <v>#VALUE!</v>
      </c>
    </row>
    <row r="3442" spans="1:13" ht="15.75" customHeight="1">
      <c r="A3442" s="1">
        <v>2828</v>
      </c>
      <c r="B3442" s="3">
        <v>2829</v>
      </c>
      <c r="C3442" s="3" t="s">
        <v>7887</v>
      </c>
      <c r="D3442" s="3">
        <v>0.1994042697341151</v>
      </c>
      <c r="E3442" s="3">
        <v>0.16157782375322191</v>
      </c>
      <c r="F3442" s="3">
        <v>0.63902439024390245</v>
      </c>
      <c r="G3442" s="3">
        <v>0.1170731707317073</v>
      </c>
      <c r="H3442" s="3">
        <v>0.13170731707317071</v>
      </c>
      <c r="I3442" s="3">
        <v>0.28780487804878052</v>
      </c>
      <c r="J3442" s="3">
        <v>4.7108472903722727E-2</v>
      </c>
      <c r="K3442" s="3">
        <v>22659.600000000009</v>
      </c>
      <c r="L3442" s="3" t="s">
        <v>15575</v>
      </c>
      <c r="M3442" s="4" t="str">
        <f ca="1">IFERROR(__xludf.DUMMYFUNCTION("REGEXREPLACE(F2830,""\D"", """")"),"#VALUE!")</f>
        <v>#VALUE!</v>
      </c>
    </row>
    <row r="3443" spans="1:13" ht="15.75" customHeight="1">
      <c r="A3443" s="1">
        <v>2830</v>
      </c>
      <c r="B3443" s="3">
        <v>2831</v>
      </c>
      <c r="C3443" s="3" t="s">
        <v>7893</v>
      </c>
      <c r="D3443" s="3">
        <v>0.19418416112536999</v>
      </c>
      <c r="E3443" s="3">
        <v>0.2271422730340287</v>
      </c>
      <c r="F3443" s="3">
        <v>0.60317460317460314</v>
      </c>
      <c r="G3443" s="3">
        <v>0.1031746031746032</v>
      </c>
      <c r="H3443" s="3">
        <v>0.119047619047619</v>
      </c>
      <c r="I3443" s="3">
        <v>0.27777777777777779</v>
      </c>
      <c r="J3443" s="3">
        <v>3.8982614625331993E-2</v>
      </c>
      <c r="K3443" s="3">
        <v>14070.90000000004</v>
      </c>
      <c r="L3443" s="3" t="s">
        <v>15577</v>
      </c>
      <c r="M3443" s="4" t="str">
        <f ca="1">IFERROR(__xludf.DUMMYFUNCTION("REGEXREPLACE(F2832,""\D"", """")"),"#VALUE!")</f>
        <v>#VALUE!</v>
      </c>
    </row>
    <row r="3444" spans="1:13" ht="15.75" customHeight="1">
      <c r="A3444" s="1">
        <v>2835</v>
      </c>
      <c r="B3444" s="3">
        <v>2836</v>
      </c>
      <c r="C3444" s="3" t="s">
        <v>7908</v>
      </c>
      <c r="D3444" s="3">
        <v>0.17580884225121399</v>
      </c>
      <c r="E3444" s="3">
        <v>0.34759691575596779</v>
      </c>
      <c r="F3444" s="3">
        <v>0.52592592592592591</v>
      </c>
      <c r="G3444" s="3">
        <v>7.407407407407407E-2</v>
      </c>
      <c r="H3444" s="3">
        <v>6.6666666666666666E-2</v>
      </c>
      <c r="I3444" s="3">
        <v>0.21481481481481479</v>
      </c>
      <c r="J3444" s="3">
        <v>2.080023042669411E-2</v>
      </c>
      <c r="K3444" s="3">
        <v>14976.400000000031</v>
      </c>
      <c r="L3444" s="3" t="s">
        <v>15582</v>
      </c>
      <c r="M3444" s="4" t="str">
        <f ca="1">IFERROR(__xludf.DUMMYFUNCTION("REGEXREPLACE(F2837,""\D"", """")"),"#VALUE!")</f>
        <v>#VALUE!</v>
      </c>
    </row>
    <row r="3445" spans="1:13" ht="15.75" customHeight="1">
      <c r="A3445" s="1">
        <v>2836</v>
      </c>
      <c r="B3445" s="3">
        <v>2837</v>
      </c>
      <c r="C3445" s="3" t="s">
        <v>7910</v>
      </c>
      <c r="D3445" s="3">
        <v>0.1993256516117578</v>
      </c>
      <c r="E3445" s="3">
        <v>0.47479010390862952</v>
      </c>
      <c r="F3445" s="3">
        <v>0.5565862708719852</v>
      </c>
      <c r="G3445" s="3">
        <v>7.4211502782931357E-2</v>
      </c>
      <c r="H3445" s="3">
        <v>5.9369202226345077E-2</v>
      </c>
      <c r="I3445" s="3">
        <v>0.1929499072356215</v>
      </c>
      <c r="J3445" s="3">
        <v>2.5440318849241621E-2</v>
      </c>
      <c r="K3445" s="3">
        <v>58821.699999999459</v>
      </c>
      <c r="L3445" s="3" t="s">
        <v>15583</v>
      </c>
      <c r="M3445" s="4" t="str">
        <f ca="1">IFERROR(__xludf.DUMMYFUNCTION("REGEXREPLACE(F2838,""\D"", """")"),"#VALUE!")</f>
        <v>#VALUE!</v>
      </c>
    </row>
    <row r="3446" spans="1:13" ht="15.75" customHeight="1">
      <c r="A3446" s="1">
        <v>2837</v>
      </c>
      <c r="B3446" s="3">
        <v>2838</v>
      </c>
      <c r="C3446" s="3" t="s">
        <v>7913</v>
      </c>
      <c r="D3446" s="3">
        <v>0.13072332950633481</v>
      </c>
      <c r="E3446" s="3">
        <v>0.27016609927079221</v>
      </c>
      <c r="F3446" s="3">
        <v>0.62271062271062272</v>
      </c>
      <c r="G3446" s="3">
        <v>8.4249084249084255E-2</v>
      </c>
      <c r="H3446" s="3">
        <v>0.1245421245421245</v>
      </c>
      <c r="I3446" s="3">
        <v>0.24542124542124541</v>
      </c>
      <c r="J3446" s="3">
        <v>2.560175467073196E-2</v>
      </c>
      <c r="K3446" s="3">
        <v>29791.599999999919</v>
      </c>
      <c r="L3446" s="3" t="s">
        <v>15584</v>
      </c>
      <c r="M3446" s="4" t="str">
        <f ca="1">IFERROR(__xludf.DUMMYFUNCTION("REGEXREPLACE(F2839,""\D"", """")"),"#VALUE!")</f>
        <v>#VALUE!</v>
      </c>
    </row>
    <row r="3447" spans="1:13" ht="15.75" customHeight="1">
      <c r="A3447" s="1">
        <v>2839</v>
      </c>
      <c r="B3447" s="3">
        <v>2840</v>
      </c>
      <c r="C3447" s="3" t="s">
        <v>7918</v>
      </c>
      <c r="D3447" s="3">
        <v>0.1906574048879556</v>
      </c>
      <c r="E3447" s="3">
        <v>0.26704337188219079</v>
      </c>
      <c r="F3447" s="3">
        <v>0.625</v>
      </c>
      <c r="G3447" s="3">
        <v>9.5238095238095233E-2</v>
      </c>
      <c r="H3447" s="3">
        <v>0.1101190476190476</v>
      </c>
      <c r="I3447" s="3">
        <v>0.24702380952380951</v>
      </c>
      <c r="J3447" s="3">
        <v>3.7560233746170069E-2</v>
      </c>
      <c r="K3447" s="3">
        <v>36979.599999999788</v>
      </c>
      <c r="L3447" s="3" t="s">
        <v>15586</v>
      </c>
      <c r="M3447" s="4" t="str">
        <f ca="1">IFERROR(__xludf.DUMMYFUNCTION("REGEXREPLACE(F2841,""\D"", """")"),"#VALUE!")</f>
        <v>#VALUE!</v>
      </c>
    </row>
    <row r="3448" spans="1:13" ht="15.75" customHeight="1">
      <c r="A3448" s="1">
        <v>2840</v>
      </c>
      <c r="B3448" s="3">
        <v>2841</v>
      </c>
      <c r="C3448" s="3" t="s">
        <v>7920</v>
      </c>
      <c r="D3448" s="3">
        <v>0.18524403696072331</v>
      </c>
      <c r="E3448" s="3">
        <v>0.60981866648729655</v>
      </c>
      <c r="F3448" s="3">
        <v>0.38167938931297712</v>
      </c>
      <c r="G3448" s="3">
        <v>6.1068702290076327E-2</v>
      </c>
      <c r="H3448" s="3">
        <v>5.3435114503816793E-2</v>
      </c>
      <c r="I3448" s="3">
        <v>0.1603053435114504</v>
      </c>
      <c r="J3448" s="3">
        <v>1.675124252010337E-2</v>
      </c>
      <c r="K3448" s="3">
        <v>14567.60000000004</v>
      </c>
      <c r="L3448" s="3" t="s">
        <v>15587</v>
      </c>
      <c r="M3448" s="4" t="str">
        <f ca="1">IFERROR(__xludf.DUMMYFUNCTION("REGEXREPLACE(F2842,""\D"", """")"),"#VALUE!")</f>
        <v>#VALUE!</v>
      </c>
    </row>
    <row r="3449" spans="1:13" ht="15.75" customHeight="1">
      <c r="A3449" s="1">
        <v>2841</v>
      </c>
      <c r="B3449" s="3">
        <v>2842</v>
      </c>
      <c r="C3449" s="3" t="s">
        <v>7922</v>
      </c>
      <c r="D3449" s="3">
        <v>0.29303861762683009</v>
      </c>
      <c r="E3449" s="3">
        <v>0.12615576759548339</v>
      </c>
      <c r="F3449" s="3">
        <v>0.6097560975609756</v>
      </c>
      <c r="G3449" s="3">
        <v>0.1056910569105691</v>
      </c>
      <c r="H3449" s="3">
        <v>0.2032520325203252</v>
      </c>
      <c r="I3449" s="3">
        <v>0.33333333333333331</v>
      </c>
      <c r="J3449" s="3">
        <v>7.9690895253948513E-2</v>
      </c>
      <c r="K3449" s="3">
        <v>13909.800000000039</v>
      </c>
      <c r="L3449" s="3" t="s">
        <v>15588</v>
      </c>
      <c r="M3449" s="4" t="str">
        <f ca="1">IFERROR(__xludf.DUMMYFUNCTION("REGEXREPLACE(F2843,""\D"", """")"),"#VALUE!")</f>
        <v>#VALUE!</v>
      </c>
    </row>
    <row r="3450" spans="1:13" ht="15.75" customHeight="1">
      <c r="A3450" s="1">
        <v>2843</v>
      </c>
      <c r="B3450" s="3">
        <v>2844</v>
      </c>
      <c r="C3450" s="3" t="s">
        <v>7927</v>
      </c>
      <c r="D3450" s="3">
        <v>0.18105117424269659</v>
      </c>
      <c r="E3450" s="3">
        <v>0.19720528170034471</v>
      </c>
      <c r="F3450" s="3">
        <v>0.59609120521172643</v>
      </c>
      <c r="G3450" s="3">
        <v>0.11400651465798051</v>
      </c>
      <c r="H3450" s="3">
        <v>0.11400651465798051</v>
      </c>
      <c r="I3450" s="3">
        <v>0.27035830618892509</v>
      </c>
      <c r="J3450" s="3">
        <v>3.9774499708984952E-2</v>
      </c>
      <c r="K3450" s="3">
        <v>34934.199999999873</v>
      </c>
      <c r="L3450" s="3" t="s">
        <v>15590</v>
      </c>
      <c r="M3450" s="4" t="str">
        <f ca="1">IFERROR(__xludf.DUMMYFUNCTION("REGEXREPLACE(F2845,""\D"", """")"),"#VALUE!")</f>
        <v>#VALUE!</v>
      </c>
    </row>
    <row r="3451" spans="1:13" ht="15.75" customHeight="1">
      <c r="A3451" s="1">
        <v>2844</v>
      </c>
      <c r="B3451" s="3">
        <v>2845</v>
      </c>
      <c r="C3451" s="3" t="s">
        <v>7929</v>
      </c>
      <c r="D3451" s="3">
        <v>0.28903734291087751</v>
      </c>
      <c r="E3451" s="3">
        <v>0.26436369629535328</v>
      </c>
      <c r="F3451" s="3">
        <v>0.58878504672897192</v>
      </c>
      <c r="G3451" s="3">
        <v>0.1121495327102804</v>
      </c>
      <c r="H3451" s="3">
        <v>9.3457943925233641E-2</v>
      </c>
      <c r="I3451" s="3">
        <v>0.23364485981308411</v>
      </c>
      <c r="J3451" s="3">
        <v>5.1828885645409613E-2</v>
      </c>
      <c r="K3451" s="3">
        <v>12079.700000000021</v>
      </c>
      <c r="L3451" s="3" t="s">
        <v>15591</v>
      </c>
      <c r="M3451" s="4" t="str">
        <f ca="1">IFERROR(__xludf.DUMMYFUNCTION("REGEXREPLACE(F2846,""\D"", """")"),"#VALUE!")</f>
        <v>#VALUE!</v>
      </c>
    </row>
    <row r="3452" spans="1:13" ht="15.75" customHeight="1">
      <c r="A3452" s="1">
        <v>2845</v>
      </c>
      <c r="B3452" s="3">
        <v>2846</v>
      </c>
      <c r="C3452" s="3" t="s">
        <v>7931</v>
      </c>
      <c r="D3452" s="3">
        <v>0.21214361419086791</v>
      </c>
      <c r="E3452" s="3">
        <v>0.27233668240542208</v>
      </c>
      <c r="F3452" s="3">
        <v>0.52702702702702697</v>
      </c>
      <c r="G3452" s="3">
        <v>6.7567567567567571E-2</v>
      </c>
      <c r="H3452" s="3">
        <v>0.14864864864864871</v>
      </c>
      <c r="I3452" s="3">
        <v>0.22972972972972969</v>
      </c>
      <c r="J3452" s="3">
        <v>3.5240108991071911E-2</v>
      </c>
      <c r="K3452" s="3">
        <v>8434.2000000000062</v>
      </c>
      <c r="L3452" s="3" t="s">
        <v>15592</v>
      </c>
      <c r="M3452" s="4" t="str">
        <f ca="1">IFERROR(__xludf.DUMMYFUNCTION("REGEXREPLACE(F2847,""\D"", """")"),"#VALUE!")</f>
        <v>#VALUE!</v>
      </c>
    </row>
    <row r="3453" spans="1:13" ht="15.75" customHeight="1">
      <c r="A3453" s="1">
        <v>2846</v>
      </c>
      <c r="B3453" s="3">
        <v>2847</v>
      </c>
      <c r="C3453" s="3" t="s">
        <v>7933</v>
      </c>
      <c r="D3453" s="3">
        <v>0.13415168392148599</v>
      </c>
      <c r="E3453" s="3">
        <v>0.23478287553725641</v>
      </c>
      <c r="F3453" s="3">
        <v>0.58791208791208793</v>
      </c>
      <c r="G3453" s="3">
        <v>0.12087912087912089</v>
      </c>
      <c r="H3453" s="3">
        <v>4.3956043956043959E-2</v>
      </c>
      <c r="I3453" s="3">
        <v>0.24725274725274729</v>
      </c>
      <c r="J3453" s="3">
        <v>1.853913017190828E-2</v>
      </c>
      <c r="K3453" s="3">
        <v>20329.200000000019</v>
      </c>
      <c r="L3453" s="3" t="s">
        <v>15593</v>
      </c>
      <c r="M3453" s="4" t="str">
        <f ca="1">IFERROR(__xludf.DUMMYFUNCTION("REGEXREPLACE(F2848,""\D"", """")"),"#VALUE!")</f>
        <v>#VALUE!</v>
      </c>
    </row>
    <row r="3454" spans="1:13" ht="15.75" customHeight="1">
      <c r="A3454" s="1">
        <v>2847</v>
      </c>
      <c r="B3454" s="3">
        <v>2848</v>
      </c>
      <c r="C3454" s="3" t="s">
        <v>7936</v>
      </c>
      <c r="D3454" s="3">
        <v>0.13609750128038561</v>
      </c>
      <c r="E3454" s="3">
        <v>0.25370668421293752</v>
      </c>
      <c r="F3454" s="3">
        <v>0.65116279069767447</v>
      </c>
      <c r="G3454" s="3">
        <v>8.1395348837209308E-2</v>
      </c>
      <c r="H3454" s="3">
        <v>6.9767441860465115E-2</v>
      </c>
      <c r="I3454" s="3">
        <v>0.23255813953488369</v>
      </c>
      <c r="J3454" s="3">
        <v>1.574824554796108E-2</v>
      </c>
      <c r="K3454" s="3">
        <v>9285.2000000000098</v>
      </c>
      <c r="L3454" s="3" t="s">
        <v>15594</v>
      </c>
      <c r="M3454" s="4" t="str">
        <f ca="1">IFERROR(__xludf.DUMMYFUNCTION("REGEXREPLACE(F2849,""\D"", """")"),"#VALUE!")</f>
        <v>#VALUE!</v>
      </c>
    </row>
    <row r="3455" spans="1:13" ht="15.75" customHeight="1">
      <c r="A3455" s="1">
        <v>2849</v>
      </c>
      <c r="B3455" s="3">
        <v>2850</v>
      </c>
      <c r="C3455" s="3" t="s">
        <v>7941</v>
      </c>
      <c r="D3455" s="3">
        <v>0.1593608122984897</v>
      </c>
      <c r="E3455" s="3">
        <v>0.169716540757365</v>
      </c>
      <c r="F3455" s="3">
        <v>0.64130434782608692</v>
      </c>
      <c r="G3455" s="3">
        <v>9.7826086956521743E-2</v>
      </c>
      <c r="H3455" s="3">
        <v>0.11956521739130439</v>
      </c>
      <c r="I3455" s="3">
        <v>0.25</v>
      </c>
      <c r="J3455" s="3">
        <v>3.2211137434548308E-2</v>
      </c>
      <c r="K3455" s="3">
        <v>20189.3</v>
      </c>
      <c r="L3455" s="3" t="s">
        <v>15596</v>
      </c>
      <c r="M3455" s="4" t="str">
        <f ca="1">IFERROR(__xludf.DUMMYFUNCTION("REGEXREPLACE(F2851,""\D"", """")"),"#VALUE!")</f>
        <v>#VALUE!</v>
      </c>
    </row>
    <row r="3456" spans="1:13" ht="15.75" customHeight="1">
      <c r="A3456" s="1">
        <v>2851</v>
      </c>
      <c r="B3456" s="3">
        <v>2852</v>
      </c>
      <c r="C3456" s="3" t="s">
        <v>7946</v>
      </c>
      <c r="D3456" s="3">
        <v>0.16879224651874911</v>
      </c>
      <c r="E3456" s="3">
        <v>0.17218662039634869</v>
      </c>
      <c r="F3456" s="3">
        <v>0.5658093797276853</v>
      </c>
      <c r="G3456" s="3">
        <v>0.1210287443267776</v>
      </c>
      <c r="H3456" s="3">
        <v>0.14220877458396369</v>
      </c>
      <c r="I3456" s="3">
        <v>0.3010590015128593</v>
      </c>
      <c r="J3456" s="3">
        <v>4.3673678015094849E-2</v>
      </c>
      <c r="K3456" s="3">
        <v>75590.599999999657</v>
      </c>
      <c r="L3456" s="3" t="s">
        <v>15598</v>
      </c>
      <c r="M3456" s="4" t="str">
        <f ca="1">IFERROR(__xludf.DUMMYFUNCTION("REGEXREPLACE(F2853,""\D"", """")"),"#VALUE!")</f>
        <v>#VALUE!</v>
      </c>
    </row>
    <row r="3457" spans="1:13" ht="15.75" customHeight="1">
      <c r="A3457" s="1">
        <v>2854</v>
      </c>
      <c r="B3457" s="3">
        <v>2855</v>
      </c>
      <c r="C3457" s="3" t="s">
        <v>7955</v>
      </c>
      <c r="D3457" s="3">
        <v>0.1508338498395837</v>
      </c>
      <c r="E3457" s="3">
        <v>0.14034935804124191</v>
      </c>
      <c r="F3457" s="3">
        <v>0.61507936507936511</v>
      </c>
      <c r="G3457" s="3">
        <v>0.1031746031746032</v>
      </c>
      <c r="H3457" s="3">
        <v>0.1468253968253968</v>
      </c>
      <c r="I3457" s="3">
        <v>0.31746031746031739</v>
      </c>
      <c r="J3457" s="3">
        <v>3.5657218287420127E-2</v>
      </c>
      <c r="K3457" s="3">
        <v>28899.19999999999</v>
      </c>
      <c r="L3457" s="3" t="s">
        <v>15601</v>
      </c>
      <c r="M3457" s="4" t="str">
        <f ca="1">IFERROR(__xludf.DUMMYFUNCTION("REGEXREPLACE(F2856,""\D"", """")"),"#VALUE!")</f>
        <v>#VALUE!</v>
      </c>
    </row>
    <row r="3458" spans="1:13" ht="15.75" customHeight="1">
      <c r="A3458" s="1">
        <v>2855</v>
      </c>
      <c r="B3458" s="3">
        <v>2856</v>
      </c>
      <c r="C3458" s="3" t="s">
        <v>7957</v>
      </c>
      <c r="D3458" s="3">
        <v>0.15138447651781761</v>
      </c>
      <c r="E3458" s="3">
        <v>0.2365708965944042</v>
      </c>
      <c r="F3458" s="3">
        <v>0.63492063492063489</v>
      </c>
      <c r="G3458" s="3">
        <v>0.1111111111111111</v>
      </c>
      <c r="H3458" s="3">
        <v>0.1111111111111111</v>
      </c>
      <c r="I3458" s="3">
        <v>0.24603174603174599</v>
      </c>
      <c r="J3458" s="3">
        <v>3.2084379338199367E-2</v>
      </c>
      <c r="K3458" s="3">
        <v>27977.399999999969</v>
      </c>
      <c r="L3458" s="3" t="s">
        <v>15602</v>
      </c>
      <c r="M3458" s="4" t="str">
        <f ca="1">IFERROR(__xludf.DUMMYFUNCTION("REGEXREPLACE(F2857,""\D"", """")"),"#VALUE!")</f>
        <v>#VALUE!</v>
      </c>
    </row>
    <row r="3459" spans="1:13" ht="15.75" customHeight="1">
      <c r="A3459" s="1">
        <v>2857</v>
      </c>
      <c r="B3459" s="3">
        <v>2858</v>
      </c>
      <c r="C3459" s="3" t="s">
        <v>7963</v>
      </c>
      <c r="D3459" s="3">
        <v>0.1539362110053383</v>
      </c>
      <c r="E3459" s="3">
        <v>0.56721285566050517</v>
      </c>
      <c r="F3459" s="3">
        <v>0.5130434782608696</v>
      </c>
      <c r="G3459" s="3">
        <v>7.1739130434782611E-2</v>
      </c>
      <c r="H3459" s="3">
        <v>5.8695652173913038E-2</v>
      </c>
      <c r="I3459" s="3">
        <v>0.1630434782608696</v>
      </c>
      <c r="J3459" s="3">
        <v>1.9026413791899739E-2</v>
      </c>
      <c r="K3459" s="3">
        <v>50762.899999999543</v>
      </c>
      <c r="L3459" s="3" t="s">
        <v>15604</v>
      </c>
      <c r="M3459" s="4" t="str">
        <f ca="1">IFERROR(__xludf.DUMMYFUNCTION("REGEXREPLACE(F2859,""\D"", """")"),"#VALUE!")</f>
        <v>#VALUE!</v>
      </c>
    </row>
    <row r="3460" spans="1:13" ht="15.75" customHeight="1">
      <c r="A3460" s="1">
        <v>2858</v>
      </c>
      <c r="B3460" s="3">
        <v>2859</v>
      </c>
      <c r="C3460" s="3" t="s">
        <v>7965</v>
      </c>
      <c r="D3460" s="3">
        <v>0.22657993562862341</v>
      </c>
      <c r="E3460" s="3">
        <v>0.32048016787826999</v>
      </c>
      <c r="F3460" s="3">
        <v>0.49122807017543862</v>
      </c>
      <c r="G3460" s="3">
        <v>0.10526315789473679</v>
      </c>
      <c r="H3460" s="3">
        <v>7.0175438596491224E-2</v>
      </c>
      <c r="I3460" s="3">
        <v>0.2105263157894737</v>
      </c>
      <c r="J3460" s="3">
        <v>2.73757205707893E-2</v>
      </c>
      <c r="K3460" s="3">
        <v>6765.8</v>
      </c>
      <c r="L3460" s="3" t="s">
        <v>15605</v>
      </c>
      <c r="M3460" s="4" t="str">
        <f ca="1">IFERROR(__xludf.DUMMYFUNCTION("REGEXREPLACE(F2860,""\D"", """")"),"#VALUE!")</f>
        <v>#VALUE!</v>
      </c>
    </row>
    <row r="3461" spans="1:13" ht="15.75" customHeight="1">
      <c r="A3461" s="1">
        <v>2860</v>
      </c>
      <c r="B3461" s="3">
        <v>2861</v>
      </c>
      <c r="C3461" s="3" t="s">
        <v>7970</v>
      </c>
      <c r="D3461" s="3">
        <v>0.13772611738367921</v>
      </c>
      <c r="E3461" s="3">
        <v>0.2447026810161318</v>
      </c>
      <c r="F3461" s="3">
        <v>0.61165048543689315</v>
      </c>
      <c r="G3461" s="3">
        <v>7.7669902912621352E-2</v>
      </c>
      <c r="H3461" s="3">
        <v>0.1003236245954693</v>
      </c>
      <c r="I3461" s="3">
        <v>0.2362459546925566</v>
      </c>
      <c r="J3461" s="3">
        <v>2.313098020037475E-2</v>
      </c>
      <c r="K3461" s="3">
        <v>33524.699999999873</v>
      </c>
      <c r="L3461" s="3" t="s">
        <v>15607</v>
      </c>
      <c r="M3461" s="4" t="str">
        <f ca="1">IFERROR(__xludf.DUMMYFUNCTION("REGEXREPLACE(F2862,""\D"", """")"),"#VALUE!")</f>
        <v>#VALUE!</v>
      </c>
    </row>
    <row r="3462" spans="1:13" ht="15.75" customHeight="1">
      <c r="A3462" s="1">
        <v>2861</v>
      </c>
      <c r="B3462" s="3">
        <v>2862</v>
      </c>
      <c r="C3462" s="3" t="s">
        <v>7973</v>
      </c>
      <c r="D3462" s="3">
        <v>0.16417290469036669</v>
      </c>
      <c r="E3462" s="3">
        <v>0.1522744671754917</v>
      </c>
      <c r="F3462" s="3">
        <v>0.6333333333333333</v>
      </c>
      <c r="G3462" s="3">
        <v>9.3333333333333338E-2</v>
      </c>
      <c r="H3462" s="3">
        <v>0.15333333333333329</v>
      </c>
      <c r="I3462" s="3">
        <v>0.30666666666666659</v>
      </c>
      <c r="J3462" s="3">
        <v>3.6564573570664123E-2</v>
      </c>
      <c r="K3462" s="3">
        <v>16849.60000000002</v>
      </c>
      <c r="L3462" s="3" t="s">
        <v>15608</v>
      </c>
      <c r="M3462" s="4" t="str">
        <f ca="1">IFERROR(__xludf.DUMMYFUNCTION("REGEXREPLACE(F2863,""\D"", """")"),"#VALUE!")</f>
        <v>#VALUE!</v>
      </c>
    </row>
    <row r="3463" spans="1:13" ht="15.75" customHeight="1">
      <c r="A3463" s="1">
        <v>2862</v>
      </c>
      <c r="B3463" s="3">
        <v>2863</v>
      </c>
      <c r="C3463" s="3" t="s">
        <v>7976</v>
      </c>
      <c r="D3463" s="3">
        <v>0.156769827149985</v>
      </c>
      <c r="E3463" s="3">
        <v>0.2327648450200174</v>
      </c>
      <c r="F3463" s="3">
        <v>0.6270627062706271</v>
      </c>
      <c r="G3463" s="3">
        <v>9.5709570957095716E-2</v>
      </c>
      <c r="H3463" s="3">
        <v>0.1122112211221122</v>
      </c>
      <c r="I3463" s="3">
        <v>0.264026402640264</v>
      </c>
      <c r="J3463" s="3">
        <v>3.1138973040620441E-2</v>
      </c>
      <c r="K3463" s="3">
        <v>32364.599999999878</v>
      </c>
      <c r="L3463" s="3" t="s">
        <v>15609</v>
      </c>
      <c r="M3463" s="4" t="str">
        <f ca="1">IFERROR(__xludf.DUMMYFUNCTION("REGEXREPLACE(F2864,""\D"", """")"),"#VALUE!")</f>
        <v>#VALUE!</v>
      </c>
    </row>
    <row r="3464" spans="1:13" ht="15.75" customHeight="1">
      <c r="A3464" s="1">
        <v>2863</v>
      </c>
      <c r="B3464" s="3">
        <v>2864</v>
      </c>
      <c r="C3464" s="3" t="s">
        <v>7979</v>
      </c>
      <c r="D3464" s="3">
        <v>0.19245986493498929</v>
      </c>
      <c r="E3464" s="3">
        <v>0.59998887142376633</v>
      </c>
      <c r="F3464" s="3">
        <v>0.51605995717344755</v>
      </c>
      <c r="G3464" s="3">
        <v>5.5674518201284787E-2</v>
      </c>
      <c r="H3464" s="3">
        <v>5.9957173447537468E-2</v>
      </c>
      <c r="I3464" s="3">
        <v>0.15845824411134901</v>
      </c>
      <c r="J3464" s="3">
        <v>2.0988787823762921E-2</v>
      </c>
      <c r="K3464" s="3">
        <v>49467.699999999553</v>
      </c>
      <c r="L3464" s="3" t="s">
        <v>15610</v>
      </c>
      <c r="M3464" s="4" t="str">
        <f ca="1">IFERROR(__xludf.DUMMYFUNCTION("REGEXREPLACE(F2865,""\D"", """")"),"#VALUE!")</f>
        <v>#VALUE!</v>
      </c>
    </row>
    <row r="3465" spans="1:13" ht="15.75" customHeight="1">
      <c r="A3465" s="1">
        <v>2864</v>
      </c>
      <c r="B3465" s="3">
        <v>2865</v>
      </c>
      <c r="C3465" s="3" t="s">
        <v>7981</v>
      </c>
      <c r="D3465" s="3">
        <v>0.20048220213099971</v>
      </c>
      <c r="E3465" s="3">
        <v>6.3006230366635427E-2</v>
      </c>
      <c r="F3465" s="3">
        <v>0.55000000000000004</v>
      </c>
      <c r="G3465" s="3">
        <v>0.15</v>
      </c>
      <c r="H3465" s="3">
        <v>8.3333333333333329E-2</v>
      </c>
      <c r="I3465" s="3">
        <v>0.36666666666666659</v>
      </c>
      <c r="J3465" s="3">
        <v>3.590639959687579E-2</v>
      </c>
      <c r="K3465" s="3">
        <v>6747.0999999999995</v>
      </c>
      <c r="L3465" s="3" t="s">
        <v>15611</v>
      </c>
      <c r="M3465" s="4" t="str">
        <f ca="1">IFERROR(__xludf.DUMMYFUNCTION("REGEXREPLACE(F2866,""\D"", """")"),"#VALUE!")</f>
        <v>#VALUE!</v>
      </c>
    </row>
    <row r="3466" spans="1:13" ht="15.75" customHeight="1">
      <c r="A3466" s="1">
        <v>2865</v>
      </c>
      <c r="B3466" s="3">
        <v>2866</v>
      </c>
      <c r="C3466" s="3" t="s">
        <v>7983</v>
      </c>
      <c r="D3466" s="3">
        <v>0.1292889633808729</v>
      </c>
      <c r="E3466" s="3">
        <v>0.15921271066060369</v>
      </c>
      <c r="F3466" s="3">
        <v>0.625</v>
      </c>
      <c r="G3466" s="3">
        <v>9.375E-2</v>
      </c>
      <c r="H3466" s="3">
        <v>0.1171875</v>
      </c>
      <c r="I3466" s="3">
        <v>0.265625</v>
      </c>
      <c r="J3466" s="3">
        <v>2.4407616182964189E-2</v>
      </c>
      <c r="K3466" s="3">
        <v>13614.100000000029</v>
      </c>
      <c r="L3466" s="3" t="s">
        <v>15612</v>
      </c>
      <c r="M3466" s="4" t="str">
        <f ca="1">IFERROR(__xludf.DUMMYFUNCTION("REGEXREPLACE(F2867,""\D"", """")"),"#VALUE!")</f>
        <v>#VALUE!</v>
      </c>
    </row>
    <row r="3467" spans="1:13" ht="15.75" customHeight="1">
      <c r="A3467" s="1">
        <v>2867</v>
      </c>
      <c r="B3467" s="3">
        <v>2868</v>
      </c>
      <c r="C3467" s="3" t="s">
        <v>7989</v>
      </c>
      <c r="D3467" s="3">
        <v>0.15293022931942951</v>
      </c>
      <c r="E3467" s="3">
        <v>0.2360653764936548</v>
      </c>
      <c r="F3467" s="3">
        <v>0.61290322580645162</v>
      </c>
      <c r="G3467" s="3">
        <v>9.9462365591397844E-2</v>
      </c>
      <c r="H3467" s="3">
        <v>0.1155913978494624</v>
      </c>
      <c r="I3467" s="3">
        <v>0.24193548387096769</v>
      </c>
      <c r="J3467" s="3">
        <v>3.1735505868164447E-2</v>
      </c>
      <c r="K3467" s="3">
        <v>39980.69999999975</v>
      </c>
      <c r="L3467" s="3" t="s">
        <v>15614</v>
      </c>
      <c r="M3467" s="4" t="str">
        <f ca="1">IFERROR(__xludf.DUMMYFUNCTION("REGEXREPLACE(F2869,""\D"", """")"),"#VALUE!")</f>
        <v>#VALUE!</v>
      </c>
    </row>
    <row r="3468" spans="1:13" ht="15.75" customHeight="1">
      <c r="A3468" s="1">
        <v>2868</v>
      </c>
      <c r="B3468" s="3">
        <v>2869</v>
      </c>
      <c r="C3468" s="3" t="s">
        <v>7991</v>
      </c>
      <c r="D3468" s="3">
        <v>0.22392230723355219</v>
      </c>
      <c r="E3468" s="3">
        <v>0.91361143259608402</v>
      </c>
      <c r="F3468" s="3">
        <v>0.50234741784037562</v>
      </c>
      <c r="G3468" s="3">
        <v>3.2863849765258218E-2</v>
      </c>
      <c r="H3468" s="3">
        <v>3.2863849765258218E-2</v>
      </c>
      <c r="I3468" s="3">
        <v>9.8591549295774641E-2</v>
      </c>
      <c r="J3468" s="3">
        <v>1.122810851429272E-2</v>
      </c>
      <c r="K3468" s="3">
        <v>22046.9</v>
      </c>
      <c r="L3468" s="3" t="s">
        <v>15615</v>
      </c>
      <c r="M3468" s="4" t="str">
        <f ca="1">IFERROR(__xludf.DUMMYFUNCTION("REGEXREPLACE(F2870,""\D"", """")"),"#VALUE!")</f>
        <v>#VALUE!</v>
      </c>
    </row>
    <row r="3469" spans="1:13" ht="15.75" customHeight="1">
      <c r="A3469" s="1">
        <v>2869</v>
      </c>
      <c r="B3469" s="3">
        <v>2870</v>
      </c>
      <c r="C3469" s="3" t="s">
        <v>7993</v>
      </c>
      <c r="D3469" s="3">
        <v>0.18423558243715241</v>
      </c>
      <c r="E3469" s="3">
        <v>0.6171702464566009</v>
      </c>
      <c r="F3469" s="3">
        <v>0.52713178294573648</v>
      </c>
      <c r="G3469" s="3">
        <v>6.2015503875968991E-2</v>
      </c>
      <c r="H3469" s="3">
        <v>5.0387596899224812E-2</v>
      </c>
      <c r="I3469" s="3">
        <v>0.1472868217054264</v>
      </c>
      <c r="J3469" s="3">
        <v>1.844941248515752E-2</v>
      </c>
      <c r="K3469" s="3">
        <v>27261.09999999998</v>
      </c>
      <c r="L3469" s="3" t="s">
        <v>15616</v>
      </c>
      <c r="M3469" s="4" t="str">
        <f ca="1">IFERROR(__xludf.DUMMYFUNCTION("REGEXREPLACE(F2871,""\D"", """")"),"#VALUE!")</f>
        <v>#VALUE!</v>
      </c>
    </row>
    <row r="3470" spans="1:13" ht="15.75" customHeight="1">
      <c r="A3470" s="1">
        <v>2870</v>
      </c>
      <c r="B3470" s="3">
        <v>2871</v>
      </c>
      <c r="C3470" s="3" t="s">
        <v>7995</v>
      </c>
      <c r="D3470" s="3">
        <v>0.15824920580545301</v>
      </c>
      <c r="E3470" s="3">
        <v>0.23842208265793821</v>
      </c>
      <c r="F3470" s="3">
        <v>0.6262626262626263</v>
      </c>
      <c r="G3470" s="3">
        <v>0.15151515151515149</v>
      </c>
      <c r="H3470" s="3">
        <v>0.1212121212121212</v>
      </c>
      <c r="I3470" s="3">
        <v>0.29292929292929287</v>
      </c>
      <c r="J3470" s="3">
        <v>3.8973912056595388E-2</v>
      </c>
      <c r="K3470" s="3">
        <v>11319.40000000002</v>
      </c>
      <c r="L3470" s="3" t="s">
        <v>15617</v>
      </c>
      <c r="M3470" s="4" t="str">
        <f ca="1">IFERROR(__xludf.DUMMYFUNCTION("REGEXREPLACE(F2872,""\D"", """")"),"#VALUE!")</f>
        <v>#VALUE!</v>
      </c>
    </row>
    <row r="3471" spans="1:13" ht="15.75" customHeight="1">
      <c r="A3471" s="1">
        <v>2871</v>
      </c>
      <c r="B3471" s="3">
        <v>2872</v>
      </c>
      <c r="C3471" s="3" t="s">
        <v>7997</v>
      </c>
      <c r="D3471" s="3">
        <v>0.15446830202292189</v>
      </c>
      <c r="E3471" s="3">
        <v>0.29717275593997278</v>
      </c>
      <c r="F3471" s="3">
        <v>0.65</v>
      </c>
      <c r="G3471" s="3">
        <v>0.125</v>
      </c>
      <c r="H3471" s="3">
        <v>0.1083333333333333</v>
      </c>
      <c r="I3471" s="3">
        <v>0.2416666666666667</v>
      </c>
      <c r="J3471" s="3">
        <v>3.2616240774170739E-2</v>
      </c>
      <c r="K3471" s="3">
        <v>12516.70000000003</v>
      </c>
      <c r="L3471" s="3" t="s">
        <v>15618</v>
      </c>
      <c r="M3471" s="4" t="str">
        <f ca="1">IFERROR(__xludf.DUMMYFUNCTION("REGEXREPLACE(F2873,""\D"", """")"),"#VALUE!")</f>
        <v>#VALUE!</v>
      </c>
    </row>
    <row r="3472" spans="1:13" ht="15.75" customHeight="1">
      <c r="A3472" s="1">
        <v>2876</v>
      </c>
      <c r="B3472" s="3">
        <v>2877</v>
      </c>
      <c r="C3472" s="3" t="s">
        <v>8012</v>
      </c>
      <c r="D3472" s="3">
        <v>0.21225185653762901</v>
      </c>
      <c r="E3472" s="3">
        <v>0.91244053088215837</v>
      </c>
      <c r="F3472" s="3">
        <v>0.50153846153846149</v>
      </c>
      <c r="G3472" s="3">
        <v>4.6153846153846163E-2</v>
      </c>
      <c r="H3472" s="3">
        <v>3.3846153846153852E-2</v>
      </c>
      <c r="I3472" s="3">
        <v>0.1046153846153846</v>
      </c>
      <c r="J3472" s="3">
        <v>1.4806477700663271E-2</v>
      </c>
      <c r="K3472" s="3">
        <v>34269.49999999984</v>
      </c>
      <c r="L3472" s="3" t="s">
        <v>15623</v>
      </c>
      <c r="M3472" s="4" t="str">
        <f ca="1">IFERROR(__xludf.DUMMYFUNCTION("REGEXREPLACE(F2878,""\D"", """")"),"#VALUE!")</f>
        <v>#VALUE!</v>
      </c>
    </row>
    <row r="3473" spans="1:13" ht="15.75" customHeight="1">
      <c r="A3473" s="1">
        <v>2880</v>
      </c>
      <c r="B3473" s="3">
        <v>2881</v>
      </c>
      <c r="C3473" s="3" t="s">
        <v>8024</v>
      </c>
      <c r="D3473" s="3">
        <v>0.1978495305303882</v>
      </c>
      <c r="E3473" s="3">
        <v>0.12597931448806421</v>
      </c>
      <c r="F3473" s="3">
        <v>0.58490566037735847</v>
      </c>
      <c r="G3473" s="3">
        <v>0.1069182389937107</v>
      </c>
      <c r="H3473" s="3">
        <v>0.1132075471698113</v>
      </c>
      <c r="I3473" s="3">
        <v>0.27672955974842772</v>
      </c>
      <c r="J3473" s="3">
        <v>4.0264231852163511E-2</v>
      </c>
      <c r="K3473" s="3">
        <v>18128.40000000002</v>
      </c>
      <c r="L3473" s="3" t="s">
        <v>15627</v>
      </c>
      <c r="M3473" s="4" t="str">
        <f ca="1">IFERROR(__xludf.DUMMYFUNCTION("REGEXREPLACE(F2882,""\D"", """")"),"#VALUE!")</f>
        <v>#VALUE!</v>
      </c>
    </row>
    <row r="3474" spans="1:13" ht="15.75" customHeight="1">
      <c r="A3474" s="1">
        <v>2881</v>
      </c>
      <c r="B3474" s="3">
        <v>2882</v>
      </c>
      <c r="C3474" s="3" t="s">
        <v>8026</v>
      </c>
      <c r="D3474" s="3">
        <v>0.27751815570557709</v>
      </c>
      <c r="E3474" s="3">
        <v>0.1301971638899897</v>
      </c>
      <c r="F3474" s="3">
        <v>0.53658536585365857</v>
      </c>
      <c r="G3474" s="3">
        <v>9.7560975609756101E-2</v>
      </c>
      <c r="H3474" s="3">
        <v>0.17073170731707321</v>
      </c>
      <c r="I3474" s="3">
        <v>0.29268292682926828</v>
      </c>
      <c r="J3474" s="3">
        <v>5.364713113563907E-2</v>
      </c>
      <c r="K3474" s="3">
        <v>4905.8999999999996</v>
      </c>
      <c r="L3474" s="3" t="s">
        <v>15628</v>
      </c>
      <c r="M3474" s="4" t="str">
        <f ca="1">IFERROR(__xludf.DUMMYFUNCTION("REGEXREPLACE(F2883,""\D"", """")"),"#VALUE!")</f>
        <v>#VALUE!</v>
      </c>
    </row>
    <row r="3475" spans="1:13" ht="15.75" customHeight="1">
      <c r="A3475" s="1">
        <v>2882</v>
      </c>
      <c r="B3475" s="3">
        <v>2883</v>
      </c>
      <c r="C3475" s="3" t="s">
        <v>8028</v>
      </c>
      <c r="D3475" s="3">
        <v>0.17168876246447901</v>
      </c>
      <c r="E3475" s="3">
        <v>0.36506207577284799</v>
      </c>
      <c r="F3475" s="3">
        <v>0.55217391304347829</v>
      </c>
      <c r="G3475" s="3">
        <v>9.1304347826086957E-2</v>
      </c>
      <c r="H3475" s="3">
        <v>9.1304347826086957E-2</v>
      </c>
      <c r="I3475" s="3">
        <v>0.19130434782608699</v>
      </c>
      <c r="J3475" s="3">
        <v>2.927843937021261E-2</v>
      </c>
      <c r="K3475" s="3">
        <v>25801.599999999999</v>
      </c>
      <c r="L3475" s="3" t="s">
        <v>15629</v>
      </c>
      <c r="M3475" s="4" t="str">
        <f ca="1">IFERROR(__xludf.DUMMYFUNCTION("REGEXREPLACE(F2884,""\D"", """")"),"#VALUE!")</f>
        <v>#VALUE!</v>
      </c>
    </row>
    <row r="3476" spans="1:13" ht="15.75" customHeight="1">
      <c r="A3476" s="1">
        <v>2883</v>
      </c>
      <c r="B3476" s="3">
        <v>2884</v>
      </c>
      <c r="C3476" s="3" t="s">
        <v>8030</v>
      </c>
      <c r="D3476" s="3">
        <v>0.16844860871732301</v>
      </c>
      <c r="E3476" s="3">
        <v>0.20890726979678109</v>
      </c>
      <c r="F3476" s="3">
        <v>0.61161524500907438</v>
      </c>
      <c r="G3476" s="3">
        <v>9.4373865698729589E-2</v>
      </c>
      <c r="H3476" s="3">
        <v>0.13793103448275859</v>
      </c>
      <c r="I3476" s="3">
        <v>0.28312159709618873</v>
      </c>
      <c r="J3476" s="3">
        <v>3.7727880276350413E-2</v>
      </c>
      <c r="K3476" s="3">
        <v>63863.599999999569</v>
      </c>
      <c r="L3476" s="3" t="s">
        <v>15630</v>
      </c>
      <c r="M3476" s="4" t="str">
        <f ca="1">IFERROR(__xludf.DUMMYFUNCTION("REGEXREPLACE(F2885,""\D"", """")"),"#VALUE!")</f>
        <v>#VALUE!</v>
      </c>
    </row>
    <row r="3477" spans="1:13" ht="15.75" customHeight="1">
      <c r="A3477" s="1">
        <v>2885</v>
      </c>
      <c r="B3477" s="3">
        <v>2886</v>
      </c>
      <c r="C3477" s="3" t="s">
        <v>8036</v>
      </c>
      <c r="D3477" s="3">
        <v>0.17820522216644541</v>
      </c>
      <c r="E3477" s="3">
        <v>0.2674634454751611</v>
      </c>
      <c r="F3477" s="3">
        <v>0.61187214611872143</v>
      </c>
      <c r="G3477" s="3">
        <v>0.11415525114155251</v>
      </c>
      <c r="H3477" s="3">
        <v>8.2191780821917804E-2</v>
      </c>
      <c r="I3477" s="3">
        <v>0.22831050228310501</v>
      </c>
      <c r="J3477" s="3">
        <v>3.2411985404694761E-2</v>
      </c>
      <c r="K3477" s="3">
        <v>24538.900000000009</v>
      </c>
      <c r="L3477" s="3" t="s">
        <v>15632</v>
      </c>
      <c r="M3477" s="4" t="str">
        <f ca="1">IFERROR(__xludf.DUMMYFUNCTION("REGEXREPLACE(F2887,""\D"", """")"),"#VALUE!")</f>
        <v>#VALUE!</v>
      </c>
    </row>
    <row r="3478" spans="1:13" ht="15.75" customHeight="1">
      <c r="A3478" s="1">
        <v>2886</v>
      </c>
      <c r="B3478" s="3">
        <v>2887</v>
      </c>
      <c r="C3478" s="3" t="s">
        <v>8038</v>
      </c>
      <c r="D3478" s="3">
        <v>0.15706796336680279</v>
      </c>
      <c r="E3478" s="3">
        <v>0.4404194532118626</v>
      </c>
      <c r="F3478" s="3">
        <v>0.55246252676659524</v>
      </c>
      <c r="G3478" s="3">
        <v>7.2805139186295498E-2</v>
      </c>
      <c r="H3478" s="3">
        <v>6.638115631691649E-2</v>
      </c>
      <c r="I3478" s="3">
        <v>0.1862955032119914</v>
      </c>
      <c r="J3478" s="3">
        <v>2.0857522399428039E-2</v>
      </c>
      <c r="K3478" s="3">
        <v>50245.799999999559</v>
      </c>
      <c r="L3478" s="3" t="s">
        <v>15633</v>
      </c>
      <c r="M3478" s="4" t="str">
        <f ca="1">IFERROR(__xludf.DUMMYFUNCTION("REGEXREPLACE(F2888,""\D"", """")"),"#VALUE!")</f>
        <v>#VALUE!</v>
      </c>
    </row>
    <row r="3479" spans="1:13" ht="15.75" customHeight="1">
      <c r="A3479" s="1">
        <v>2890</v>
      </c>
      <c r="B3479" s="3">
        <v>2891</v>
      </c>
      <c r="C3479" s="3" t="s">
        <v>8050</v>
      </c>
      <c r="D3479" s="3">
        <v>0.1873695391331045</v>
      </c>
      <c r="E3479" s="3">
        <v>0.1841556514343633</v>
      </c>
      <c r="F3479" s="3">
        <v>0.58647798742138368</v>
      </c>
      <c r="G3479" s="3">
        <v>9.7484276729559755E-2</v>
      </c>
      <c r="H3479" s="3">
        <v>0.13050314465408799</v>
      </c>
      <c r="I3479" s="3">
        <v>0.26886792452830188</v>
      </c>
      <c r="J3479" s="3">
        <v>4.1563405803882542E-2</v>
      </c>
      <c r="K3479" s="3">
        <v>72367.599999999686</v>
      </c>
      <c r="L3479" s="3" t="s">
        <v>15637</v>
      </c>
      <c r="M3479" s="4" t="str">
        <f ca="1">IFERROR(__xludf.DUMMYFUNCTION("REGEXREPLACE(F2892,""\D"", """")"),"#VALUE!")</f>
        <v>#VALUE!</v>
      </c>
    </row>
    <row r="3480" spans="1:13" ht="15.75" customHeight="1">
      <c r="A3480" s="1">
        <v>2892</v>
      </c>
      <c r="B3480" s="3">
        <v>2893</v>
      </c>
      <c r="C3480" s="3" t="s">
        <v>8056</v>
      </c>
      <c r="D3480" s="3">
        <v>0.1381041073167705</v>
      </c>
      <c r="E3480" s="3">
        <v>0.23579709506622329</v>
      </c>
      <c r="F3480" s="3">
        <v>0.61788617886178865</v>
      </c>
      <c r="G3480" s="3">
        <v>8.5365853658536592E-2</v>
      </c>
      <c r="H3480" s="3">
        <v>0.11382113821138209</v>
      </c>
      <c r="I3480" s="3">
        <v>0.24796747967479671</v>
      </c>
      <c r="J3480" s="3">
        <v>2.576836916990468E-2</v>
      </c>
      <c r="K3480" s="3">
        <v>26155.89999999998</v>
      </c>
      <c r="L3480" s="3" t="s">
        <v>15639</v>
      </c>
      <c r="M3480" s="4" t="str">
        <f ca="1">IFERROR(__xludf.DUMMYFUNCTION("REGEXREPLACE(F2894,""\D"", """")"),"#VALUE!")</f>
        <v>#VALUE!</v>
      </c>
    </row>
    <row r="3481" spans="1:13" ht="15.75" customHeight="1">
      <c r="A3481" s="1">
        <v>2894</v>
      </c>
      <c r="B3481" s="3">
        <v>2895</v>
      </c>
      <c r="C3481" s="3" t="s">
        <v>8062</v>
      </c>
      <c r="D3481" s="3">
        <v>0.1309872044461709</v>
      </c>
      <c r="E3481" s="3">
        <v>0.33534731555684921</v>
      </c>
      <c r="F3481" s="3">
        <v>0.58333333333333337</v>
      </c>
      <c r="G3481" s="3">
        <v>6.25E-2</v>
      </c>
      <c r="H3481" s="3">
        <v>0.1041666666666667</v>
      </c>
      <c r="I3481" s="3">
        <v>0.19791666666666671</v>
      </c>
      <c r="J3481" s="3">
        <v>1.7365654151772811E-2</v>
      </c>
      <c r="K3481" s="3">
        <v>10812.90000000002</v>
      </c>
      <c r="L3481" s="3" t="s">
        <v>15641</v>
      </c>
      <c r="M3481" s="4" t="str">
        <f ca="1">IFERROR(__xludf.DUMMYFUNCTION("REGEXREPLACE(F2896,""\D"", """")"),"#VALUE!")</f>
        <v>#VALUE!</v>
      </c>
    </row>
    <row r="3482" spans="1:13" ht="15.75" customHeight="1">
      <c r="A3482" s="1">
        <v>2896</v>
      </c>
      <c r="B3482" s="3">
        <v>2897</v>
      </c>
      <c r="C3482" s="3" t="s">
        <v>8067</v>
      </c>
      <c r="D3482" s="3">
        <v>0.12910622962308529</v>
      </c>
      <c r="E3482" s="3">
        <v>0.20379026336692119</v>
      </c>
      <c r="F3482" s="3">
        <v>0.61079545454545459</v>
      </c>
      <c r="G3482" s="3">
        <v>0.1221590909090909</v>
      </c>
      <c r="H3482" s="3">
        <v>0.125</v>
      </c>
      <c r="I3482" s="3">
        <v>0.28125</v>
      </c>
      <c r="J3482" s="3">
        <v>3.1003904828947808E-2</v>
      </c>
      <c r="K3482" s="3">
        <v>39664.399999999783</v>
      </c>
      <c r="L3482" s="3" t="s">
        <v>15643</v>
      </c>
      <c r="M3482" s="4" t="str">
        <f ca="1">IFERROR(__xludf.DUMMYFUNCTION("REGEXREPLACE(F2898,""\D"", """")"),"#VALUE!")</f>
        <v>#VALUE!</v>
      </c>
    </row>
    <row r="3483" spans="1:13" ht="15.75" customHeight="1">
      <c r="A3483" s="1">
        <v>2897</v>
      </c>
      <c r="B3483" s="3">
        <v>2898</v>
      </c>
      <c r="C3483" s="3" t="s">
        <v>8069</v>
      </c>
      <c r="D3483" s="3">
        <v>0.1819964718209626</v>
      </c>
      <c r="E3483" s="3">
        <v>0.27427496429211162</v>
      </c>
      <c r="F3483" s="3">
        <v>0.60313315926892952</v>
      </c>
      <c r="G3483" s="3">
        <v>9.1383812010443863E-2</v>
      </c>
      <c r="H3483" s="3">
        <v>0.1201044386422977</v>
      </c>
      <c r="I3483" s="3">
        <v>0.25326370757180161</v>
      </c>
      <c r="J3483" s="3">
        <v>3.6942225076830877E-2</v>
      </c>
      <c r="K3483" s="3">
        <v>42714.999999999709</v>
      </c>
      <c r="L3483" s="3" t="s">
        <v>15644</v>
      </c>
      <c r="M3483" s="4" t="str">
        <f ca="1">IFERROR(__xludf.DUMMYFUNCTION("REGEXREPLACE(F2899,""\D"", """")"),"#VALUE!")</f>
        <v>#VALUE!</v>
      </c>
    </row>
    <row r="3484" spans="1:13" ht="15.75" customHeight="1">
      <c r="A3484" s="1">
        <v>2898</v>
      </c>
      <c r="B3484" s="3">
        <v>2899</v>
      </c>
      <c r="C3484" s="3" t="s">
        <v>8071</v>
      </c>
      <c r="D3484" s="3">
        <v>0.15172567556766589</v>
      </c>
      <c r="E3484" s="3">
        <v>0.30215445730122292</v>
      </c>
      <c r="F3484" s="3">
        <v>0.63265306122448983</v>
      </c>
      <c r="G3484" s="3">
        <v>8.4183673469387751E-2</v>
      </c>
      <c r="H3484" s="3">
        <v>0.1147959183673469</v>
      </c>
      <c r="I3484" s="3">
        <v>0.23469387755102039</v>
      </c>
      <c r="J3484" s="3">
        <v>2.886865233863881E-2</v>
      </c>
      <c r="K3484" s="3">
        <v>43094.799999999697</v>
      </c>
      <c r="L3484" s="3" t="s">
        <v>15645</v>
      </c>
      <c r="M3484" s="4" t="str">
        <f ca="1">IFERROR(__xludf.DUMMYFUNCTION("REGEXREPLACE(F2900,""\D"", """")"),"#VALUE!")</f>
        <v>#VALUE!</v>
      </c>
    </row>
    <row r="3485" spans="1:13" ht="15.75" customHeight="1">
      <c r="A3485" s="1">
        <v>2899</v>
      </c>
      <c r="B3485" s="3">
        <v>2900</v>
      </c>
      <c r="C3485" s="3" t="s">
        <v>8074</v>
      </c>
      <c r="D3485" s="3">
        <v>0.1296086276818911</v>
      </c>
      <c r="E3485" s="3">
        <v>0.220072717744146</v>
      </c>
      <c r="F3485" s="3">
        <v>0.61971830985915488</v>
      </c>
      <c r="G3485" s="3">
        <v>9.295774647887324E-2</v>
      </c>
      <c r="H3485" s="3">
        <v>0.12676056338028169</v>
      </c>
      <c r="I3485" s="3">
        <v>0.26197183098591548</v>
      </c>
      <c r="J3485" s="3">
        <v>2.7235718716265331E-2</v>
      </c>
      <c r="K3485" s="3">
        <v>38995.599999999773</v>
      </c>
      <c r="L3485" s="3" t="s">
        <v>15646</v>
      </c>
      <c r="M3485" s="4" t="str">
        <f ca="1">IFERROR(__xludf.DUMMYFUNCTION("REGEXREPLACE(F2901,""\D"", """")"),"#VALUE!")</f>
        <v>#VALUE!</v>
      </c>
    </row>
    <row r="3486" spans="1:13" ht="15.75" customHeight="1">
      <c r="A3486" s="1">
        <v>2900</v>
      </c>
      <c r="B3486" s="3">
        <v>2901</v>
      </c>
      <c r="C3486" s="3" t="s">
        <v>8077</v>
      </c>
      <c r="D3486" s="3">
        <v>0.1977610309391151</v>
      </c>
      <c r="E3486" s="3">
        <v>0.28705326575897711</v>
      </c>
      <c r="F3486" s="3">
        <v>0.6029411764705882</v>
      </c>
      <c r="G3486" s="3">
        <v>9.4117647058823528E-2</v>
      </c>
      <c r="H3486" s="3">
        <v>0.1</v>
      </c>
      <c r="I3486" s="3">
        <v>0.22058823529411761</v>
      </c>
      <c r="J3486" s="3">
        <v>3.6800446698675077E-2</v>
      </c>
      <c r="K3486" s="3">
        <v>37786.099999999788</v>
      </c>
      <c r="L3486" s="3" t="s">
        <v>15647</v>
      </c>
      <c r="M3486" s="4" t="str">
        <f ca="1">IFERROR(__xludf.DUMMYFUNCTION("REGEXREPLACE(F2902,""\D"", """")"),"#VALUE!")</f>
        <v>#VALUE!</v>
      </c>
    </row>
    <row r="3487" spans="1:13" ht="15.75" customHeight="1">
      <c r="A3487" s="1">
        <v>2901</v>
      </c>
      <c r="B3487" s="3">
        <v>2902</v>
      </c>
      <c r="C3487" s="3" t="s">
        <v>8080</v>
      </c>
      <c r="D3487" s="3">
        <v>0.18330019354145449</v>
      </c>
      <c r="E3487" s="3">
        <v>0.50499593489743066</v>
      </c>
      <c r="F3487" s="3">
        <v>0.51750972762645919</v>
      </c>
      <c r="G3487" s="3">
        <v>8.3657587548638127E-2</v>
      </c>
      <c r="H3487" s="3">
        <v>7.1984435797665364E-2</v>
      </c>
      <c r="I3487" s="3">
        <v>0.17704280155642019</v>
      </c>
      <c r="J3487" s="3">
        <v>2.7455672097332639E-2</v>
      </c>
      <c r="K3487" s="3">
        <v>57401.799999999479</v>
      </c>
      <c r="L3487" s="3" t="s">
        <v>15648</v>
      </c>
      <c r="M3487" s="4" t="str">
        <f ca="1">IFERROR(__xludf.DUMMYFUNCTION("REGEXREPLACE(F2903,""\D"", """")"),"#VALUE!")</f>
        <v>#VALUE!</v>
      </c>
    </row>
    <row r="3488" spans="1:13" ht="15.75" customHeight="1">
      <c r="A3488" s="1">
        <v>2902</v>
      </c>
      <c r="B3488" s="3">
        <v>2903</v>
      </c>
      <c r="C3488" s="3" t="s">
        <v>8082</v>
      </c>
      <c r="D3488" s="3">
        <v>0.21406504627301601</v>
      </c>
      <c r="E3488" s="3">
        <v>0.27559234260459531</v>
      </c>
      <c r="F3488" s="3">
        <v>0.5280898876404494</v>
      </c>
      <c r="G3488" s="3">
        <v>8.98876404494382E-2</v>
      </c>
      <c r="H3488" s="3">
        <v>0.1280898876404494</v>
      </c>
      <c r="I3488" s="3">
        <v>0.25393258426966292</v>
      </c>
      <c r="J3488" s="3">
        <v>4.4793853414314418E-2</v>
      </c>
      <c r="K3488" s="3">
        <v>49682.299999999588</v>
      </c>
      <c r="L3488" s="3" t="s">
        <v>15649</v>
      </c>
      <c r="M3488" s="4" t="str">
        <f ca="1">IFERROR(__xludf.DUMMYFUNCTION("REGEXREPLACE(F2904,""\D"", """")"),"#VALUE!")</f>
        <v>#VALUE!</v>
      </c>
    </row>
    <row r="3489" spans="1:13" ht="15.75" customHeight="1">
      <c r="A3489" s="1">
        <v>2903</v>
      </c>
      <c r="B3489" s="3">
        <v>2904</v>
      </c>
      <c r="C3489" s="3" t="s">
        <v>8084</v>
      </c>
      <c r="D3489" s="3">
        <v>0.14078154051434771</v>
      </c>
      <c r="E3489" s="3">
        <v>8.2551033654583952E-2</v>
      </c>
      <c r="F3489" s="3">
        <v>0.54411764705882348</v>
      </c>
      <c r="G3489" s="3">
        <v>0.20588235294117649</v>
      </c>
      <c r="H3489" s="3">
        <v>8.8235294117647065E-2</v>
      </c>
      <c r="I3489" s="3">
        <v>0.3235294117647059</v>
      </c>
      <c r="J3489" s="3">
        <v>3.261701382320055E-2</v>
      </c>
      <c r="K3489" s="3">
        <v>8088.0000000000045</v>
      </c>
      <c r="L3489" s="3" t="s">
        <v>15650</v>
      </c>
      <c r="M3489" s="4" t="str">
        <f ca="1">IFERROR(__xludf.DUMMYFUNCTION("REGEXREPLACE(F2905,""\D"", """")"),"#VALUE!")</f>
        <v>#VALUE!</v>
      </c>
    </row>
    <row r="3490" spans="1:13" ht="15.75" customHeight="1">
      <c r="A3490" s="1">
        <v>2904</v>
      </c>
      <c r="B3490" s="3">
        <v>2905</v>
      </c>
      <c r="C3490" s="3" t="s">
        <v>8086</v>
      </c>
      <c r="D3490" s="3">
        <v>0.14423412356194401</v>
      </c>
      <c r="E3490" s="3">
        <v>0.39239908089130893</v>
      </c>
      <c r="F3490" s="3">
        <v>0.50769230769230766</v>
      </c>
      <c r="G3490" s="3">
        <v>0.1230769230769231</v>
      </c>
      <c r="H3490" s="3">
        <v>3.0769230769230771E-2</v>
      </c>
      <c r="I3490" s="3">
        <v>0.2</v>
      </c>
      <c r="J3490" s="3">
        <v>1.4232078945761161E-2</v>
      </c>
      <c r="K3490" s="3">
        <v>7333.2000000000007</v>
      </c>
      <c r="L3490" s="3" t="s">
        <v>15651</v>
      </c>
      <c r="M3490" s="4" t="str">
        <f ca="1">IFERROR(__xludf.DUMMYFUNCTION("REGEXREPLACE(F2906,""\D"", """")"),"#VALUE!")</f>
        <v>#VALUE!</v>
      </c>
    </row>
    <row r="3491" spans="1:13" ht="15.75" customHeight="1">
      <c r="A3491" s="1">
        <v>2905</v>
      </c>
      <c r="B3491" s="3">
        <v>2906</v>
      </c>
      <c r="C3491" s="3" t="s">
        <v>8088</v>
      </c>
      <c r="D3491" s="3">
        <v>0.19018571206040941</v>
      </c>
      <c r="E3491" s="3">
        <v>0.22101070477371329</v>
      </c>
      <c r="F3491" s="3">
        <v>0.6216216216216216</v>
      </c>
      <c r="G3491" s="3">
        <v>0.1243243243243243</v>
      </c>
      <c r="H3491" s="3">
        <v>0.1081081081081081</v>
      </c>
      <c r="I3491" s="3">
        <v>0.26486486486486488</v>
      </c>
      <c r="J3491" s="3">
        <v>4.1469796596024358E-2</v>
      </c>
      <c r="K3491" s="3">
        <v>20450.7</v>
      </c>
      <c r="L3491" s="3" t="s">
        <v>15652</v>
      </c>
      <c r="M3491" s="4" t="str">
        <f ca="1">IFERROR(__xludf.DUMMYFUNCTION("REGEXREPLACE(F2907,""\D"", """")"),"#VALUE!")</f>
        <v>#VALUE!</v>
      </c>
    </row>
    <row r="3492" spans="1:13" ht="15.75" customHeight="1">
      <c r="A3492" s="1">
        <v>2906</v>
      </c>
      <c r="B3492" s="3">
        <v>2907</v>
      </c>
      <c r="C3492" s="3" t="s">
        <v>8091</v>
      </c>
      <c r="D3492" s="3">
        <v>0.13401865669667809</v>
      </c>
      <c r="E3492" s="3">
        <v>0.12920149962461641</v>
      </c>
      <c r="F3492" s="3">
        <v>0.625</v>
      </c>
      <c r="G3492" s="3">
        <v>0.1171875</v>
      </c>
      <c r="H3492" s="3">
        <v>0.1171875</v>
      </c>
      <c r="I3492" s="3">
        <v>0.2890625</v>
      </c>
      <c r="J3492" s="3">
        <v>2.8707767125461001E-2</v>
      </c>
      <c r="K3492" s="3">
        <v>14331.400000000031</v>
      </c>
      <c r="L3492" s="3" t="s">
        <v>15653</v>
      </c>
      <c r="M3492" s="4" t="str">
        <f ca="1">IFERROR(__xludf.DUMMYFUNCTION("REGEXREPLACE(F2908,""\D"", """")"),"#VALUE!")</f>
        <v>#VALUE!</v>
      </c>
    </row>
    <row r="3493" spans="1:13" ht="15.75" customHeight="1">
      <c r="A3493" s="1">
        <v>2907</v>
      </c>
      <c r="B3493" s="3">
        <v>2908</v>
      </c>
      <c r="C3493" s="3" t="s">
        <v>8094</v>
      </c>
      <c r="D3493" s="3">
        <v>0.18845813453546681</v>
      </c>
      <c r="E3493" s="3">
        <v>0.23632000756963459</v>
      </c>
      <c r="F3493" s="3">
        <v>0.68439716312056742</v>
      </c>
      <c r="G3493" s="3">
        <v>8.1560283687943269E-2</v>
      </c>
      <c r="H3493" s="3">
        <v>0.1099290780141844</v>
      </c>
      <c r="I3493" s="3">
        <v>0.2269503546099291</v>
      </c>
      <c r="J3493" s="3">
        <v>3.3960562061604978E-2</v>
      </c>
      <c r="K3493" s="3">
        <v>29361.499999999909</v>
      </c>
      <c r="L3493" s="3" t="s">
        <v>15654</v>
      </c>
      <c r="M3493" s="4" t="str">
        <f ca="1">IFERROR(__xludf.DUMMYFUNCTION("REGEXREPLACE(F2909,""\D"", """")"),"#VALUE!")</f>
        <v>#VALUE!</v>
      </c>
    </row>
    <row r="3494" spans="1:13" ht="15.75" customHeight="1">
      <c r="A3494" s="1">
        <v>2909</v>
      </c>
      <c r="B3494" s="3">
        <v>2910</v>
      </c>
      <c r="C3494" s="3" t="s">
        <v>8100</v>
      </c>
      <c r="D3494" s="3">
        <v>0.15544426558899749</v>
      </c>
      <c r="E3494" s="3">
        <v>0.54369729785007281</v>
      </c>
      <c r="F3494" s="3">
        <v>0.49846153846153851</v>
      </c>
      <c r="G3494" s="3">
        <v>7.0769230769230765E-2</v>
      </c>
      <c r="H3494" s="3">
        <v>0.04</v>
      </c>
      <c r="I3494" s="3">
        <v>0.17846153846153839</v>
      </c>
      <c r="J3494" s="3">
        <v>1.545379068687395E-2</v>
      </c>
      <c r="K3494" s="3">
        <v>35422.599999999838</v>
      </c>
      <c r="L3494" s="3" t="s">
        <v>15656</v>
      </c>
      <c r="M3494" s="4" t="str">
        <f ca="1">IFERROR(__xludf.DUMMYFUNCTION("REGEXREPLACE(F2911,""\D"", """")"),"#VALUE!")</f>
        <v>#VALUE!</v>
      </c>
    </row>
    <row r="3495" spans="1:13" ht="15.75" customHeight="1">
      <c r="A3495" s="1">
        <v>2911</v>
      </c>
      <c r="B3495" s="3">
        <v>2912</v>
      </c>
      <c r="C3495" s="3" t="s">
        <v>8105</v>
      </c>
      <c r="D3495" s="3">
        <v>0.2190978825149654</v>
      </c>
      <c r="E3495" s="3">
        <v>0.61464892353526512</v>
      </c>
      <c r="F3495" s="3">
        <v>0.49466950959488271</v>
      </c>
      <c r="G3495" s="3">
        <v>6.6098081023454158E-2</v>
      </c>
      <c r="H3495" s="3">
        <v>4.9040511727078892E-2</v>
      </c>
      <c r="I3495" s="3">
        <v>0.15351812366737741</v>
      </c>
      <c r="J3495" s="3">
        <v>2.367166923013778E-2</v>
      </c>
      <c r="K3495" s="3">
        <v>51422.599999999511</v>
      </c>
      <c r="L3495" s="3" t="s">
        <v>15658</v>
      </c>
      <c r="M3495" s="4" t="str">
        <f ca="1">IFERROR(__xludf.DUMMYFUNCTION("REGEXREPLACE(F2913,""\D"", """")"),"#VALUE!")</f>
        <v>#VALUE!</v>
      </c>
    </row>
    <row r="3496" spans="1:13" ht="15.75" customHeight="1">
      <c r="A3496" s="1">
        <v>2913</v>
      </c>
      <c r="B3496" s="3">
        <v>2914</v>
      </c>
      <c r="C3496" s="3" t="s">
        <v>8111</v>
      </c>
      <c r="D3496" s="3">
        <v>0.22749465888904111</v>
      </c>
      <c r="E3496" s="3">
        <v>0.80318318354699814</v>
      </c>
      <c r="F3496" s="3">
        <v>0.51437699680511184</v>
      </c>
      <c r="G3496" s="3">
        <v>6.3897763578274758E-2</v>
      </c>
      <c r="H3496" s="3">
        <v>3.5143769968051117E-2</v>
      </c>
      <c r="I3496" s="3">
        <v>0.12779552715654949</v>
      </c>
      <c r="J3496" s="3">
        <v>1.988015349561123E-2</v>
      </c>
      <c r="K3496" s="3">
        <v>33856.09999999986</v>
      </c>
      <c r="L3496" s="3" t="s">
        <v>15660</v>
      </c>
      <c r="M3496" s="4" t="str">
        <f ca="1">IFERROR(__xludf.DUMMYFUNCTION("REGEXREPLACE(F2915,""\D"", """")"),"#VALUE!")</f>
        <v>#VALUE!</v>
      </c>
    </row>
    <row r="3497" spans="1:13" ht="15.75" customHeight="1">
      <c r="A3497" s="1">
        <v>2915</v>
      </c>
      <c r="B3497" s="3">
        <v>2916</v>
      </c>
      <c r="C3497" s="3" t="s">
        <v>8116</v>
      </c>
      <c r="D3497" s="3">
        <v>0.1788912568923357</v>
      </c>
      <c r="E3497" s="3">
        <v>0.15865231756243281</v>
      </c>
      <c r="F3497" s="3">
        <v>0.61888111888111885</v>
      </c>
      <c r="G3497" s="3">
        <v>0.1153846153846154</v>
      </c>
      <c r="H3497" s="3">
        <v>0.15034965034965031</v>
      </c>
      <c r="I3497" s="3">
        <v>0.30419580419580422</v>
      </c>
      <c r="J3497" s="3">
        <v>4.5604133401924853E-2</v>
      </c>
      <c r="K3497" s="3">
        <v>32418.69999999991</v>
      </c>
      <c r="L3497" s="3" t="s">
        <v>15662</v>
      </c>
      <c r="M3497" s="4" t="str">
        <f ca="1">IFERROR(__xludf.DUMMYFUNCTION("REGEXREPLACE(F2917,""\D"", """")"),"#VALUE!")</f>
        <v>#VALUE!</v>
      </c>
    </row>
    <row r="3498" spans="1:13" ht="15.75" customHeight="1">
      <c r="A3498" s="1">
        <v>2916</v>
      </c>
      <c r="B3498" s="3">
        <v>2917</v>
      </c>
      <c r="C3498" s="3" t="s">
        <v>8119</v>
      </c>
      <c r="D3498" s="3">
        <v>0.17390644462955579</v>
      </c>
      <c r="E3498" s="3">
        <v>0.20348513778143451</v>
      </c>
      <c r="F3498" s="3">
        <v>0.62037037037037035</v>
      </c>
      <c r="G3498" s="3">
        <v>0.1018518518518518</v>
      </c>
      <c r="H3498" s="3">
        <v>0.1342592592592593</v>
      </c>
      <c r="I3498" s="3">
        <v>0.25925925925925919</v>
      </c>
      <c r="J3498" s="3">
        <v>3.8650386517584852E-2</v>
      </c>
      <c r="K3498" s="3">
        <v>23669.19999999999</v>
      </c>
      <c r="L3498" s="3" t="s">
        <v>15663</v>
      </c>
      <c r="M3498" s="4" t="str">
        <f ca="1">IFERROR(__xludf.DUMMYFUNCTION("REGEXREPLACE(F2918,""\D"", """")"),"#VALUE!")</f>
        <v>#VALUE!</v>
      </c>
    </row>
    <row r="3499" spans="1:13" ht="15.75" customHeight="1">
      <c r="A3499" s="1">
        <v>2917</v>
      </c>
      <c r="B3499" s="3">
        <v>2918</v>
      </c>
      <c r="C3499" s="3" t="s">
        <v>8121</v>
      </c>
      <c r="D3499" s="3">
        <v>0.20915998330730479</v>
      </c>
      <c r="E3499" s="3">
        <v>0.2040814799656262</v>
      </c>
      <c r="F3499" s="3">
        <v>0.58709677419354833</v>
      </c>
      <c r="G3499" s="3">
        <v>8.387096774193549E-2</v>
      </c>
      <c r="H3499" s="3">
        <v>0.14838709677419351</v>
      </c>
      <c r="I3499" s="3">
        <v>0.27741935483870972</v>
      </c>
      <c r="J3499" s="3">
        <v>4.3378485727386847E-2</v>
      </c>
      <c r="K3499" s="3">
        <v>17021.800000000021</v>
      </c>
      <c r="L3499" s="3" t="s">
        <v>15664</v>
      </c>
      <c r="M3499" s="4" t="str">
        <f ca="1">IFERROR(__xludf.DUMMYFUNCTION("REGEXREPLACE(F2919,""\D"", """")"),"#VALUE!")</f>
        <v>#VALUE!</v>
      </c>
    </row>
    <row r="3500" spans="1:13" ht="15.75" customHeight="1">
      <c r="A3500" s="1">
        <v>2918</v>
      </c>
      <c r="B3500" s="3">
        <v>2919</v>
      </c>
      <c r="C3500" s="3" t="s">
        <v>8123</v>
      </c>
      <c r="D3500" s="3">
        <v>0.12735255145458499</v>
      </c>
      <c r="E3500" s="3">
        <v>0.34149814144330942</v>
      </c>
      <c r="F3500" s="3">
        <v>0.5643564356435643</v>
      </c>
      <c r="G3500" s="3">
        <v>8.9108910891089105E-2</v>
      </c>
      <c r="H3500" s="3">
        <v>9.9009900990099015E-2</v>
      </c>
      <c r="I3500" s="3">
        <v>0.21782178217821779</v>
      </c>
      <c r="J3500" s="3">
        <v>2.036903029782413E-2</v>
      </c>
      <c r="K3500" s="3">
        <v>10896.40000000002</v>
      </c>
      <c r="L3500" s="3" t="s">
        <v>15665</v>
      </c>
      <c r="M3500" s="4" t="str">
        <f ca="1">IFERROR(__xludf.DUMMYFUNCTION("REGEXREPLACE(F2920,""\D"", """")"),"#VALUE!")</f>
        <v>#VALUE!</v>
      </c>
    </row>
    <row r="3501" spans="1:13" ht="15.75" customHeight="1">
      <c r="A3501" s="1">
        <v>2919</v>
      </c>
      <c r="B3501" s="3">
        <v>2920</v>
      </c>
      <c r="C3501" s="3" t="s">
        <v>8125</v>
      </c>
      <c r="D3501" s="3">
        <v>0.19860646831406101</v>
      </c>
      <c r="E3501" s="3">
        <v>0.76738336169069377</v>
      </c>
      <c r="F3501" s="3">
        <v>0.48927038626609443</v>
      </c>
      <c r="G3501" s="3">
        <v>5.1502145922746781E-2</v>
      </c>
      <c r="H3501" s="3">
        <v>4.9356223175965663E-2</v>
      </c>
      <c r="I3501" s="3">
        <v>0.12660944206008579</v>
      </c>
      <c r="J3501" s="3">
        <v>1.869910776603605E-2</v>
      </c>
      <c r="K3501" s="3">
        <v>50794.59999999954</v>
      </c>
      <c r="L3501" s="3" t="s">
        <v>15666</v>
      </c>
      <c r="M3501" s="4" t="str">
        <f ca="1">IFERROR(__xludf.DUMMYFUNCTION("REGEXREPLACE(F2921,""\D"", """")"),"#VALUE!")</f>
        <v>#VALUE!</v>
      </c>
    </row>
    <row r="3502" spans="1:13" ht="15.75" customHeight="1">
      <c r="A3502" s="1">
        <v>2920</v>
      </c>
      <c r="B3502" s="3">
        <v>2921</v>
      </c>
      <c r="C3502" s="3" t="s">
        <v>8128</v>
      </c>
      <c r="D3502" s="3">
        <v>0.1530447072724225</v>
      </c>
      <c r="E3502" s="3">
        <v>0.17950519186891761</v>
      </c>
      <c r="F3502" s="3">
        <v>0.60169491525423724</v>
      </c>
      <c r="G3502" s="3">
        <v>9.8870056497175146E-2</v>
      </c>
      <c r="H3502" s="3">
        <v>0.12994350282485881</v>
      </c>
      <c r="I3502" s="3">
        <v>0.28813559322033899</v>
      </c>
      <c r="J3502" s="3">
        <v>3.362071577623036E-2</v>
      </c>
      <c r="K3502" s="3">
        <v>40152.099999999737</v>
      </c>
      <c r="L3502" s="3" t="s">
        <v>15667</v>
      </c>
      <c r="M3502" s="4" t="str">
        <f ca="1">IFERROR(__xludf.DUMMYFUNCTION("REGEXREPLACE(F2922,""\D"", """")"),"#VALUE!")</f>
        <v>#VALUE!</v>
      </c>
    </row>
    <row r="3503" spans="1:13" ht="15.75" customHeight="1">
      <c r="A3503" s="1">
        <v>2922</v>
      </c>
      <c r="B3503" s="3">
        <v>2923</v>
      </c>
      <c r="C3503" s="3" t="s">
        <v>8134</v>
      </c>
      <c r="D3503" s="3">
        <v>0.1881563495865152</v>
      </c>
      <c r="E3503" s="3">
        <v>0.36267311802299468</v>
      </c>
      <c r="F3503" s="3">
        <v>0.64166666666666672</v>
      </c>
      <c r="G3503" s="3">
        <v>6.6666666666666666E-2</v>
      </c>
      <c r="H3503" s="3">
        <v>0.1041666666666667</v>
      </c>
      <c r="I3503" s="3">
        <v>0.22500000000000001</v>
      </c>
      <c r="J3503" s="3">
        <v>2.9398688791932789E-2</v>
      </c>
      <c r="K3503" s="3">
        <v>26186.799999999981</v>
      </c>
      <c r="L3503" s="3" t="s">
        <v>15669</v>
      </c>
      <c r="M3503" s="4" t="str">
        <f ca="1">IFERROR(__xludf.DUMMYFUNCTION("REGEXREPLACE(F2924,""\D"", """")"),"#VALUE!")</f>
        <v>#VALUE!</v>
      </c>
    </row>
    <row r="3504" spans="1:13" ht="15.75" customHeight="1">
      <c r="A3504" s="1">
        <v>2924</v>
      </c>
      <c r="B3504" s="3">
        <v>2925</v>
      </c>
      <c r="C3504" s="3" t="s">
        <v>8139</v>
      </c>
      <c r="D3504" s="3">
        <v>0.21634271923972309</v>
      </c>
      <c r="E3504" s="3">
        <v>0.47679061702376258</v>
      </c>
      <c r="F3504" s="3">
        <v>0.61538461538461542</v>
      </c>
      <c r="G3504" s="3">
        <v>6.5934065934065936E-2</v>
      </c>
      <c r="H3504" s="3">
        <v>9.8901098901098897E-2</v>
      </c>
      <c r="I3504" s="3">
        <v>0.17582417582417581</v>
      </c>
      <c r="J3504" s="3">
        <v>2.8161816620028399E-2</v>
      </c>
      <c r="K3504" s="3">
        <v>9973.0000000000182</v>
      </c>
      <c r="L3504" s="3" t="s">
        <v>15671</v>
      </c>
      <c r="M3504" s="4" t="str">
        <f ca="1">IFERROR(__xludf.DUMMYFUNCTION("REGEXREPLACE(F2926,""\D"", """")"),"#VALUE!")</f>
        <v>#VALUE!</v>
      </c>
    </row>
    <row r="3505" spans="1:13" ht="15.75" customHeight="1">
      <c r="A3505" s="1">
        <v>2927</v>
      </c>
      <c r="B3505" s="3">
        <v>2928</v>
      </c>
      <c r="C3505" s="3" t="s">
        <v>8147</v>
      </c>
      <c r="D3505" s="3">
        <v>0.19228122233101189</v>
      </c>
      <c r="E3505" s="3">
        <v>0.59695613441421014</v>
      </c>
      <c r="F3505" s="3">
        <v>0.54245283018867929</v>
      </c>
      <c r="G3505" s="3">
        <v>6.8396226415094338E-2</v>
      </c>
      <c r="H3505" s="3">
        <v>5.4245283018867933E-2</v>
      </c>
      <c r="I3505" s="3">
        <v>0.16273584905660379</v>
      </c>
      <c r="J3505" s="3">
        <v>2.2132517808606509E-2</v>
      </c>
      <c r="K3505" s="3">
        <v>45347.399999999623</v>
      </c>
      <c r="L3505" s="3" t="s">
        <v>15674</v>
      </c>
      <c r="M3505" s="4" t="str">
        <f ca="1">IFERROR(__xludf.DUMMYFUNCTION("REGEXREPLACE(F2929,""\D"", """")"),"#VALUE!")</f>
        <v>#VALUE!</v>
      </c>
    </row>
    <row r="3506" spans="1:13" ht="15.75" customHeight="1">
      <c r="A3506" s="1">
        <v>2928</v>
      </c>
      <c r="B3506" s="3">
        <v>2929</v>
      </c>
      <c r="C3506" s="3" t="s">
        <v>8150</v>
      </c>
      <c r="D3506" s="3">
        <v>0.382152603708803</v>
      </c>
      <c r="E3506" s="3">
        <v>0.58220517998234589</v>
      </c>
      <c r="F3506" s="3">
        <v>0.46153846153846162</v>
      </c>
      <c r="G3506" s="3">
        <v>0.1076923076923077</v>
      </c>
      <c r="H3506" s="3">
        <v>3.0769230769230771E-2</v>
      </c>
      <c r="I3506" s="3">
        <v>0.1846153846153846</v>
      </c>
      <c r="J3506" s="3">
        <v>3.3055059065812901E-2</v>
      </c>
      <c r="K3506" s="3">
        <v>7293.1</v>
      </c>
      <c r="L3506" s="3" t="s">
        <v>15675</v>
      </c>
      <c r="M3506" s="4" t="str">
        <f ca="1">IFERROR(__xludf.DUMMYFUNCTION("REGEXREPLACE(F2930,""\D"", """")"),"#VALUE!")</f>
        <v>#VALUE!</v>
      </c>
    </row>
    <row r="3507" spans="1:13" ht="15.75" customHeight="1">
      <c r="A3507" s="1">
        <v>2930</v>
      </c>
      <c r="B3507" s="3">
        <v>2931</v>
      </c>
      <c r="C3507" s="3" t="s">
        <v>8155</v>
      </c>
      <c r="D3507" s="3">
        <v>0.18453656180574829</v>
      </c>
      <c r="E3507" s="3">
        <v>0.8113319137531011</v>
      </c>
      <c r="F3507" s="3">
        <v>0.4849699398797595</v>
      </c>
      <c r="G3507" s="3">
        <v>5.2104208416833657E-2</v>
      </c>
      <c r="H3507" s="3">
        <v>3.6072144288577163E-2</v>
      </c>
      <c r="I3507" s="3">
        <v>0.124248496993988</v>
      </c>
      <c r="J3507" s="3">
        <v>1.5002854941763521E-2</v>
      </c>
      <c r="K3507" s="3">
        <v>54326.599999999453</v>
      </c>
      <c r="L3507" s="3" t="s">
        <v>15677</v>
      </c>
      <c r="M3507" s="4" t="str">
        <f ca="1">IFERROR(__xludf.DUMMYFUNCTION("REGEXREPLACE(F2932,""\D"", """")"),"#VALUE!")</f>
        <v>#VALUE!</v>
      </c>
    </row>
    <row r="3508" spans="1:13" ht="15.75" customHeight="1">
      <c r="A3508" s="1">
        <v>2931</v>
      </c>
      <c r="B3508" s="3">
        <v>2932</v>
      </c>
      <c r="C3508" s="3" t="s">
        <v>8157</v>
      </c>
      <c r="D3508" s="3">
        <v>0.13679024269716669</v>
      </c>
      <c r="E3508" s="3">
        <v>0.26041259199364619</v>
      </c>
      <c r="F3508" s="3">
        <v>0.63230240549828176</v>
      </c>
      <c r="G3508" s="3">
        <v>9.9656357388316158E-2</v>
      </c>
      <c r="H3508" s="3">
        <v>0.10309278350515461</v>
      </c>
      <c r="I3508" s="3">
        <v>0.25085910652920962</v>
      </c>
      <c r="J3508" s="3">
        <v>2.6473925899968911E-2</v>
      </c>
      <c r="K3508" s="3">
        <v>32658.69999999987</v>
      </c>
      <c r="L3508" s="3" t="s">
        <v>15678</v>
      </c>
      <c r="M3508" s="4" t="str">
        <f ca="1">IFERROR(__xludf.DUMMYFUNCTION("REGEXREPLACE(F2933,""\D"", """")"),"#VALUE!")</f>
        <v>#VALUE!</v>
      </c>
    </row>
    <row r="3509" spans="1:13" ht="15.75" customHeight="1">
      <c r="A3509" s="1">
        <v>2932</v>
      </c>
      <c r="B3509" s="3">
        <v>2933</v>
      </c>
      <c r="C3509" s="3" t="s">
        <v>8160</v>
      </c>
      <c r="D3509" s="3">
        <v>0.1750204316029696</v>
      </c>
      <c r="E3509" s="3">
        <v>0.25774551576647597</v>
      </c>
      <c r="F3509" s="3">
        <v>0.5957446808510638</v>
      </c>
      <c r="G3509" s="3">
        <v>9.5744680851063829E-2</v>
      </c>
      <c r="H3509" s="3">
        <v>7.9787234042553196E-2</v>
      </c>
      <c r="I3509" s="3">
        <v>0.25</v>
      </c>
      <c r="J3509" s="3">
        <v>2.8002769728402429E-2</v>
      </c>
      <c r="K3509" s="3">
        <v>20630.3</v>
      </c>
      <c r="L3509" s="3" t="s">
        <v>15679</v>
      </c>
      <c r="M3509" s="4" t="str">
        <f ca="1">IFERROR(__xludf.DUMMYFUNCTION("REGEXREPLACE(F2934,""\D"", """")"),"#VALUE!")</f>
        <v>#VALUE!</v>
      </c>
    </row>
    <row r="3510" spans="1:13" ht="15.75" customHeight="1">
      <c r="A3510" s="1">
        <v>2933</v>
      </c>
      <c r="B3510" s="3">
        <v>2934</v>
      </c>
      <c r="C3510" s="3" t="s">
        <v>8163</v>
      </c>
      <c r="D3510" s="3">
        <v>0.29832221009828658</v>
      </c>
      <c r="E3510" s="3">
        <v>0.93272970141222689</v>
      </c>
      <c r="F3510" s="3">
        <v>0.51428571428571423</v>
      </c>
      <c r="G3510" s="3">
        <v>4.7619047619047623E-2</v>
      </c>
      <c r="H3510" s="3">
        <v>1.9047619047619049E-2</v>
      </c>
      <c r="I3510" s="3">
        <v>8.5714285714285715E-2</v>
      </c>
      <c r="J3510" s="3">
        <v>1.10896840517038E-2</v>
      </c>
      <c r="K3510" s="3">
        <v>10873.10000000002</v>
      </c>
      <c r="L3510" s="3" t="s">
        <v>15680</v>
      </c>
      <c r="M3510" s="4" t="str">
        <f ca="1">IFERROR(__xludf.DUMMYFUNCTION("REGEXREPLACE(F2935,""\D"", """")"),"#VALUE!")</f>
        <v>#VALUE!</v>
      </c>
    </row>
    <row r="3511" spans="1:13" ht="15.75" customHeight="1">
      <c r="A3511" s="1">
        <v>2934</v>
      </c>
      <c r="B3511" s="3">
        <v>2935</v>
      </c>
      <c r="C3511" s="3" t="s">
        <v>8165</v>
      </c>
      <c r="D3511" s="3">
        <v>0.18128290192153251</v>
      </c>
      <c r="E3511" s="3">
        <v>0.2791351194172938</v>
      </c>
      <c r="F3511" s="3">
        <v>0.56281407035175879</v>
      </c>
      <c r="G3511" s="3">
        <v>8.5427135678391955E-2</v>
      </c>
      <c r="H3511" s="3">
        <v>0.1005025125628141</v>
      </c>
      <c r="I3511" s="3">
        <v>0.21608040201005019</v>
      </c>
      <c r="J3511" s="3">
        <v>3.1097454398523589E-2</v>
      </c>
      <c r="K3511" s="3">
        <v>22698.100000000009</v>
      </c>
      <c r="L3511" s="3" t="s">
        <v>15681</v>
      </c>
      <c r="M3511" s="4" t="str">
        <f ca="1">IFERROR(__xludf.DUMMYFUNCTION("REGEXREPLACE(F2936,""\D"", """")"),"#VALUE!")</f>
        <v>#VALUE!</v>
      </c>
    </row>
    <row r="3512" spans="1:13" ht="15.75" customHeight="1">
      <c r="A3512" s="1">
        <v>2935</v>
      </c>
      <c r="B3512" s="3">
        <v>2936</v>
      </c>
      <c r="C3512" s="3" t="s">
        <v>8167</v>
      </c>
      <c r="D3512" s="3">
        <v>0.4726626253875269</v>
      </c>
      <c r="E3512" s="3">
        <v>0.73256526131789257</v>
      </c>
      <c r="F3512" s="3">
        <v>0.625</v>
      </c>
      <c r="G3512" s="3">
        <v>8.3333333333333329E-2</v>
      </c>
      <c r="H3512" s="3">
        <v>6.25E-2</v>
      </c>
      <c r="I3512" s="3">
        <v>0.14583333333333329</v>
      </c>
      <c r="J3512" s="3">
        <v>3.9017104164702457E-2</v>
      </c>
      <c r="K3512" s="3">
        <v>4782.300000000002</v>
      </c>
      <c r="L3512" s="3" t="s">
        <v>15682</v>
      </c>
      <c r="M3512" s="4" t="str">
        <f ca="1">IFERROR(__xludf.DUMMYFUNCTION("REGEXREPLACE(F2937,""\D"", """")"),"#VALUE!")</f>
        <v>#VALUE!</v>
      </c>
    </row>
    <row r="3513" spans="1:13" ht="15.75" customHeight="1">
      <c r="A3513" s="1">
        <v>2936</v>
      </c>
      <c r="B3513" s="3">
        <v>2937</v>
      </c>
      <c r="C3513" s="3" t="s">
        <v>8169</v>
      </c>
      <c r="D3513" s="3">
        <v>0.52030996416053621</v>
      </c>
      <c r="E3513" s="3">
        <v>0.69261171107891872</v>
      </c>
      <c r="F3513" s="3">
        <v>0.60465116279069764</v>
      </c>
      <c r="G3513" s="3">
        <v>9.3023255813953487E-2</v>
      </c>
      <c r="H3513" s="3">
        <v>6.9767441860465115E-2</v>
      </c>
      <c r="I3513" s="3">
        <v>0.16279069767441859</v>
      </c>
      <c r="J3513" s="3">
        <v>4.8460094770574211E-2</v>
      </c>
      <c r="K3513" s="3">
        <v>4475.3999999999987</v>
      </c>
      <c r="L3513" s="3" t="s">
        <v>15683</v>
      </c>
      <c r="M3513" s="4" t="str">
        <f ca="1">IFERROR(__xludf.DUMMYFUNCTION("REGEXREPLACE(F2938,""\D"", """")"),"#VALUE!")</f>
        <v>#VALUE!</v>
      </c>
    </row>
    <row r="3514" spans="1:13" ht="15.75" customHeight="1">
      <c r="A3514" s="1">
        <v>2938</v>
      </c>
      <c r="B3514" s="3">
        <v>2939</v>
      </c>
      <c r="C3514" s="3" t="s">
        <v>8174</v>
      </c>
      <c r="D3514" s="3">
        <v>0.1148154388315648</v>
      </c>
      <c r="E3514" s="3">
        <v>0.52869282982934518</v>
      </c>
      <c r="F3514" s="3">
        <v>0.5720930232558139</v>
      </c>
      <c r="G3514" s="3">
        <v>6.5116279069767441E-2</v>
      </c>
      <c r="H3514" s="3">
        <v>7.9069767441860464E-2</v>
      </c>
      <c r="I3514" s="3">
        <v>0.17209302325581399</v>
      </c>
      <c r="J3514" s="3">
        <v>1.4929582267101E-2</v>
      </c>
      <c r="K3514" s="3">
        <v>22978.5</v>
      </c>
      <c r="L3514" s="3" t="s">
        <v>15685</v>
      </c>
      <c r="M3514" s="4" t="str">
        <f ca="1">IFERROR(__xludf.DUMMYFUNCTION("REGEXREPLACE(F2940,""\D"", """")"),"#VALUE!")</f>
        <v>#VALUE!</v>
      </c>
    </row>
    <row r="3515" spans="1:13" ht="15.75" customHeight="1">
      <c r="A3515" s="1">
        <v>2939</v>
      </c>
      <c r="B3515" s="3">
        <v>2940</v>
      </c>
      <c r="C3515" s="3" t="s">
        <v>8176</v>
      </c>
      <c r="D3515" s="3">
        <v>0.24551393951960501</v>
      </c>
      <c r="E3515" s="3">
        <v>0.66795648246593131</v>
      </c>
      <c r="F3515" s="3">
        <v>0.49019607843137247</v>
      </c>
      <c r="G3515" s="3">
        <v>5.2287581699346407E-2</v>
      </c>
      <c r="H3515" s="3">
        <v>3.2679738562091512E-2</v>
      </c>
      <c r="I3515" s="3">
        <v>0.1372549019607843</v>
      </c>
      <c r="J3515" s="3">
        <v>1.5441578689949069E-2</v>
      </c>
      <c r="K3515" s="3">
        <v>16070.20000000003</v>
      </c>
      <c r="L3515" s="3" t="s">
        <v>15686</v>
      </c>
      <c r="M3515" s="4" t="str">
        <f ca="1">IFERROR(__xludf.DUMMYFUNCTION("REGEXREPLACE(F2941,""\D"", """")"),"#VALUE!")</f>
        <v>#VALUE!</v>
      </c>
    </row>
    <row r="3516" spans="1:13" ht="15.75" customHeight="1">
      <c r="A3516" s="1">
        <v>2940</v>
      </c>
      <c r="B3516" s="3">
        <v>2941</v>
      </c>
      <c r="C3516" s="3" t="s">
        <v>8178</v>
      </c>
      <c r="D3516" s="3">
        <v>0.20843782257930901</v>
      </c>
      <c r="E3516" s="3">
        <v>0.71106391240027778</v>
      </c>
      <c r="F3516" s="3">
        <v>0.48915662650602409</v>
      </c>
      <c r="G3516" s="3">
        <v>6.0240963855421693E-2</v>
      </c>
      <c r="H3516" s="3">
        <v>4.3373493975903607E-2</v>
      </c>
      <c r="I3516" s="3">
        <v>0.14216867469879521</v>
      </c>
      <c r="J3516" s="3">
        <v>1.991566002091541E-2</v>
      </c>
      <c r="K3516" s="3">
        <v>44653.799999999617</v>
      </c>
      <c r="L3516" s="3" t="s">
        <v>15687</v>
      </c>
      <c r="M3516" s="4" t="str">
        <f ca="1">IFERROR(__xludf.DUMMYFUNCTION("REGEXREPLACE(F2942,""\D"", """")"),"#VALUE!")</f>
        <v>#VALUE!</v>
      </c>
    </row>
    <row r="3517" spans="1:13" ht="15.75" customHeight="1">
      <c r="A3517" s="1">
        <v>2942</v>
      </c>
      <c r="B3517" s="3">
        <v>2943</v>
      </c>
      <c r="C3517" s="3" t="s">
        <v>8183</v>
      </c>
      <c r="D3517" s="3">
        <v>0.17214890763468241</v>
      </c>
      <c r="E3517" s="3">
        <v>0.15249724438450099</v>
      </c>
      <c r="F3517" s="3">
        <v>0.61306532663316582</v>
      </c>
      <c r="G3517" s="3">
        <v>9.5477386934673364E-2</v>
      </c>
      <c r="H3517" s="3">
        <v>0.15577889447236179</v>
      </c>
      <c r="I3517" s="3">
        <v>0.28643216080402012</v>
      </c>
      <c r="J3517" s="3">
        <v>3.9871695464512323E-2</v>
      </c>
      <c r="K3517" s="3">
        <v>22728</v>
      </c>
      <c r="L3517" s="3" t="s">
        <v>15689</v>
      </c>
      <c r="M3517" s="4" t="str">
        <f ca="1">IFERROR(__xludf.DUMMYFUNCTION("REGEXREPLACE(F2944,""\D"", """")"),"#VALUE!")</f>
        <v>#VALUE!</v>
      </c>
    </row>
    <row r="3518" spans="1:13" ht="15.75" customHeight="1">
      <c r="A3518" s="1">
        <v>2943</v>
      </c>
      <c r="B3518" s="3">
        <v>2944</v>
      </c>
      <c r="C3518" s="3" t="s">
        <v>8186</v>
      </c>
      <c r="D3518" s="3">
        <v>0.17959383420523539</v>
      </c>
      <c r="E3518" s="3">
        <v>0.67396857947321198</v>
      </c>
      <c r="F3518" s="3">
        <v>0.5024390243902439</v>
      </c>
      <c r="G3518" s="3">
        <v>7.3170731707317069E-2</v>
      </c>
      <c r="H3518" s="3">
        <v>1.9512195121951219E-2</v>
      </c>
      <c r="I3518" s="3">
        <v>0.1414634146341463</v>
      </c>
      <c r="J3518" s="3">
        <v>1.2984177371164611E-2</v>
      </c>
      <c r="K3518" s="3">
        <v>22282.300000000021</v>
      </c>
      <c r="L3518" s="3" t="s">
        <v>15690</v>
      </c>
      <c r="M3518" s="4" t="str">
        <f ca="1">IFERROR(__xludf.DUMMYFUNCTION("REGEXREPLACE(F2945,""\D"", """")"),"#VALUE!")</f>
        <v>#VALUE!</v>
      </c>
    </row>
    <row r="3519" spans="1:13" ht="15.75" customHeight="1">
      <c r="A3519" s="1">
        <v>2945</v>
      </c>
      <c r="B3519" s="3">
        <v>2946</v>
      </c>
      <c r="C3519" s="3" t="s">
        <v>8191</v>
      </c>
      <c r="D3519" s="3">
        <v>0.2750964981098224</v>
      </c>
      <c r="E3519" s="3">
        <v>0.46679594240531541</v>
      </c>
      <c r="F3519" s="3">
        <v>0.50423728813559321</v>
      </c>
      <c r="G3519" s="3">
        <v>7.2033898305084748E-2</v>
      </c>
      <c r="H3519" s="3">
        <v>6.7796610169491525E-2</v>
      </c>
      <c r="I3519" s="3">
        <v>0.18220338983050849</v>
      </c>
      <c r="J3519" s="3">
        <v>3.4991892180296073E-2</v>
      </c>
      <c r="K3519" s="3">
        <v>26358.3</v>
      </c>
      <c r="L3519" s="3" t="s">
        <v>15692</v>
      </c>
      <c r="M3519" s="4" t="str">
        <f ca="1">IFERROR(__xludf.DUMMYFUNCTION("REGEXREPLACE(F2947,""\D"", """")"),"#VALUE!")</f>
        <v>#VALUE!</v>
      </c>
    </row>
    <row r="3520" spans="1:13" ht="15.75" customHeight="1">
      <c r="A3520" s="1">
        <v>2946</v>
      </c>
      <c r="B3520" s="3">
        <v>2947</v>
      </c>
      <c r="C3520" s="3" t="s">
        <v>8193</v>
      </c>
      <c r="D3520" s="3">
        <v>0.2191192600533732</v>
      </c>
      <c r="E3520" s="3">
        <v>0.46116488827321611</v>
      </c>
      <c r="F3520" s="3">
        <v>0.53600000000000003</v>
      </c>
      <c r="G3520" s="3">
        <v>8.2000000000000003E-2</v>
      </c>
      <c r="H3520" s="3">
        <v>0.08</v>
      </c>
      <c r="I3520" s="3">
        <v>0.20799999999999999</v>
      </c>
      <c r="J3520" s="3">
        <v>3.4250390979577612E-2</v>
      </c>
      <c r="K3520" s="3">
        <v>54909.199999999451</v>
      </c>
      <c r="L3520" s="3" t="s">
        <v>15693</v>
      </c>
      <c r="M3520" s="4" t="str">
        <f ca="1">IFERROR(__xludf.DUMMYFUNCTION("REGEXREPLACE(F2948,""\D"", """")"),"#VALUE!")</f>
        <v>#VALUE!</v>
      </c>
    </row>
    <row r="3521" spans="1:13" ht="15.75" customHeight="1">
      <c r="A3521" s="1">
        <v>2947</v>
      </c>
      <c r="B3521" s="3">
        <v>2948</v>
      </c>
      <c r="C3521" s="3" t="s">
        <v>8196</v>
      </c>
      <c r="D3521" s="3">
        <v>0.25273678141226991</v>
      </c>
      <c r="E3521" s="3">
        <v>0.20345247656110171</v>
      </c>
      <c r="F3521" s="3">
        <v>0.5535714285714286</v>
      </c>
      <c r="G3521" s="3">
        <v>0.1071428571428571</v>
      </c>
      <c r="H3521" s="3">
        <v>8.9285714285714288E-2</v>
      </c>
      <c r="I3521" s="3">
        <v>0.2142857142857143</v>
      </c>
      <c r="J3521" s="3">
        <v>3.6400633383646297E-2</v>
      </c>
      <c r="K3521" s="3">
        <v>6273.2999999999993</v>
      </c>
      <c r="L3521" s="3" t="s">
        <v>15694</v>
      </c>
      <c r="M3521" s="4" t="str">
        <f ca="1">IFERROR(__xludf.DUMMYFUNCTION("REGEXREPLACE(F2949,""\D"", """")"),"#VALUE!")</f>
        <v>#VALUE!</v>
      </c>
    </row>
    <row r="3522" spans="1:13" ht="15.75" customHeight="1">
      <c r="A3522" s="1">
        <v>2948</v>
      </c>
      <c r="B3522" s="3">
        <v>2949</v>
      </c>
      <c r="C3522" s="3" t="s">
        <v>8198</v>
      </c>
      <c r="D3522" s="3">
        <v>0.14457294574072591</v>
      </c>
      <c r="E3522" s="3">
        <v>0.21267374753287871</v>
      </c>
      <c r="F3522" s="3">
        <v>0.63698630136986301</v>
      </c>
      <c r="G3522" s="3">
        <v>0.1027397260273973</v>
      </c>
      <c r="H3522" s="3">
        <v>9.2465753424657529E-2</v>
      </c>
      <c r="I3522" s="3">
        <v>0.24315068493150679</v>
      </c>
      <c r="J3522" s="3">
        <v>2.6849613908345862E-2</v>
      </c>
      <c r="K3522" s="3">
        <v>32669.799999999908</v>
      </c>
      <c r="L3522" s="3" t="s">
        <v>15695</v>
      </c>
      <c r="M3522" s="4" t="str">
        <f ca="1">IFERROR(__xludf.DUMMYFUNCTION("REGEXREPLACE(F2950,""\D"", """")"),"#VALUE!")</f>
        <v>#VALUE!</v>
      </c>
    </row>
    <row r="3523" spans="1:13" ht="15.75" customHeight="1">
      <c r="A3523" s="1">
        <v>2950</v>
      </c>
      <c r="B3523" s="3">
        <v>2951</v>
      </c>
      <c r="C3523" s="3" t="s">
        <v>8204</v>
      </c>
      <c r="D3523" s="3">
        <v>0.21895151707799049</v>
      </c>
      <c r="E3523" s="3">
        <v>8.7325069937764899E-2</v>
      </c>
      <c r="F3523" s="3">
        <v>0.59459459459459463</v>
      </c>
      <c r="G3523" s="3">
        <v>0.12612612612612609</v>
      </c>
      <c r="H3523" s="3">
        <v>0.1621621621621622</v>
      </c>
      <c r="I3523" s="3">
        <v>0.33333333333333331</v>
      </c>
      <c r="J3523" s="3">
        <v>5.7910994407568611E-2</v>
      </c>
      <c r="K3523" s="3">
        <v>12261.80000000003</v>
      </c>
      <c r="L3523" s="3" t="s">
        <v>15697</v>
      </c>
      <c r="M3523" s="4" t="str">
        <f ca="1">IFERROR(__xludf.DUMMYFUNCTION("REGEXREPLACE(F2952,""\D"", """")"),"#VALUE!")</f>
        <v>#VALUE!</v>
      </c>
    </row>
    <row r="3524" spans="1:13" ht="15.75" customHeight="1">
      <c r="A3524" s="1">
        <v>2952</v>
      </c>
      <c r="B3524" s="3">
        <v>2953</v>
      </c>
      <c r="C3524" s="3" t="s">
        <v>8210</v>
      </c>
      <c r="D3524" s="3">
        <v>0.14005227425025599</v>
      </c>
      <c r="E3524" s="3">
        <v>0.24381326423864111</v>
      </c>
      <c r="F3524" s="3">
        <v>0.62977099236641221</v>
      </c>
      <c r="G3524" s="3">
        <v>0.1183206106870229</v>
      </c>
      <c r="H3524" s="3">
        <v>9.1603053435114504E-2</v>
      </c>
      <c r="I3524" s="3">
        <v>0.232824427480916</v>
      </c>
      <c r="J3524" s="3">
        <v>2.7784201599781889E-2</v>
      </c>
      <c r="K3524" s="3">
        <v>29350.999999999982</v>
      </c>
      <c r="L3524" s="3" t="s">
        <v>15699</v>
      </c>
      <c r="M3524" s="4" t="str">
        <f ca="1">IFERROR(__xludf.DUMMYFUNCTION("REGEXREPLACE(F2954,""\D"", """")"),"#VALUE!")</f>
        <v>#VALUE!</v>
      </c>
    </row>
    <row r="3525" spans="1:13" ht="15.75" customHeight="1">
      <c r="A3525" s="1">
        <v>2954</v>
      </c>
      <c r="B3525" s="3">
        <v>2955</v>
      </c>
      <c r="C3525" s="3" t="s">
        <v>8216</v>
      </c>
      <c r="D3525" s="3">
        <v>0.19982152839716921</v>
      </c>
      <c r="E3525" s="3">
        <v>0.46123621961296518</v>
      </c>
      <c r="F3525" s="3">
        <v>0.51351351351351349</v>
      </c>
      <c r="G3525" s="3">
        <v>6.1776061776061778E-2</v>
      </c>
      <c r="H3525" s="3">
        <v>7.3359073359073365E-2</v>
      </c>
      <c r="I3525" s="3">
        <v>0.19305019305019311</v>
      </c>
      <c r="J3525" s="3">
        <v>2.4642629041163419E-2</v>
      </c>
      <c r="K3525" s="3">
        <v>28561.199999999972</v>
      </c>
      <c r="L3525" s="3" t="s">
        <v>15701</v>
      </c>
      <c r="M3525" s="4" t="str">
        <f ca="1">IFERROR(__xludf.DUMMYFUNCTION("REGEXREPLACE(F2956,""\D"", """")"),"#VALUE!")</f>
        <v>#VALUE!</v>
      </c>
    </row>
    <row r="3526" spans="1:13" ht="15.75" customHeight="1">
      <c r="A3526" s="1">
        <v>2955</v>
      </c>
      <c r="B3526" s="3">
        <v>2956</v>
      </c>
      <c r="C3526" s="3" t="s">
        <v>8218</v>
      </c>
      <c r="D3526" s="3">
        <v>0.18060935280320389</v>
      </c>
      <c r="E3526" s="3">
        <v>0.13604068740741529</v>
      </c>
      <c r="F3526" s="3">
        <v>0.63485477178423233</v>
      </c>
      <c r="G3526" s="3">
        <v>0.12448132780082991</v>
      </c>
      <c r="H3526" s="3">
        <v>0.11203319502074691</v>
      </c>
      <c r="I3526" s="3">
        <v>0.27800829875518668</v>
      </c>
      <c r="J3526" s="3">
        <v>4.0765385633713347E-2</v>
      </c>
      <c r="K3526" s="3">
        <v>27596.89999999998</v>
      </c>
      <c r="L3526" s="3" t="s">
        <v>15702</v>
      </c>
      <c r="M3526" s="4" t="str">
        <f ca="1">IFERROR(__xludf.DUMMYFUNCTION("REGEXREPLACE(F2957,""\D"", """")"),"#VALUE!")</f>
        <v>#VALUE!</v>
      </c>
    </row>
    <row r="3527" spans="1:13" ht="15.75" customHeight="1">
      <c r="A3527" s="1">
        <v>2956</v>
      </c>
      <c r="B3527" s="3">
        <v>2957</v>
      </c>
      <c r="C3527" s="3" t="s">
        <v>8221</v>
      </c>
      <c r="D3527" s="3">
        <v>0.1299644261964335</v>
      </c>
      <c r="E3527" s="3">
        <v>0.17445602456446391</v>
      </c>
      <c r="F3527" s="3">
        <v>0.67333333333333334</v>
      </c>
      <c r="G3527" s="3">
        <v>0.12</v>
      </c>
      <c r="H3527" s="3">
        <v>0.1133333333333333</v>
      </c>
      <c r="I3527" s="3">
        <v>0.27333333333333332</v>
      </c>
      <c r="J3527" s="3">
        <v>2.8084298810347991E-2</v>
      </c>
      <c r="K3527" s="3">
        <v>16595.700000000019</v>
      </c>
      <c r="L3527" s="3" t="s">
        <v>15703</v>
      </c>
      <c r="M3527" s="4" t="str">
        <f ca="1">IFERROR(__xludf.DUMMYFUNCTION("REGEXREPLACE(F2958,""\D"", """")"),"#VALUE!")</f>
        <v>#VALUE!</v>
      </c>
    </row>
    <row r="3528" spans="1:13" ht="15.75" customHeight="1">
      <c r="A3528" s="1">
        <v>2957</v>
      </c>
      <c r="B3528" s="3">
        <v>2958</v>
      </c>
      <c r="C3528" s="3" t="s">
        <v>8223</v>
      </c>
      <c r="D3528" s="3">
        <v>0.19527474368423001</v>
      </c>
      <c r="E3528" s="3">
        <v>0.28716700053268168</v>
      </c>
      <c r="F3528" s="3">
        <v>0.61855670103092786</v>
      </c>
      <c r="G3528" s="3">
        <v>5.1546391752577317E-2</v>
      </c>
      <c r="H3528" s="3">
        <v>0.10309278350515461</v>
      </c>
      <c r="I3528" s="3">
        <v>0.22164948453608249</v>
      </c>
      <c r="J3528" s="3">
        <v>2.6256303159977939E-2</v>
      </c>
      <c r="K3528" s="3">
        <v>21029.900000000009</v>
      </c>
      <c r="L3528" s="3" t="s">
        <v>15704</v>
      </c>
      <c r="M3528" s="4" t="str">
        <f ca="1">IFERROR(__xludf.DUMMYFUNCTION("REGEXREPLACE(F2959,""\D"", """")"),"#VALUE!")</f>
        <v>#VALUE!</v>
      </c>
    </row>
    <row r="3529" spans="1:13" ht="15.75" customHeight="1">
      <c r="A3529" s="1">
        <v>2959</v>
      </c>
      <c r="B3529" s="3">
        <v>2960</v>
      </c>
      <c r="C3529" s="3" t="s">
        <v>8229</v>
      </c>
      <c r="D3529" s="3">
        <v>0.18436347309077231</v>
      </c>
      <c r="E3529" s="3">
        <v>0.2220635080256442</v>
      </c>
      <c r="F3529" s="3">
        <v>0.60557768924302791</v>
      </c>
      <c r="G3529" s="3">
        <v>9.5617529880478086E-2</v>
      </c>
      <c r="H3529" s="3">
        <v>0.10756972111553791</v>
      </c>
      <c r="I3529" s="3">
        <v>0.24701195219123509</v>
      </c>
      <c r="J3529" s="3">
        <v>3.5439267147841153E-2</v>
      </c>
      <c r="K3529" s="3">
        <v>27577.199999999979</v>
      </c>
      <c r="L3529" s="3" t="s">
        <v>15706</v>
      </c>
      <c r="M3529" s="4" t="str">
        <f ca="1">IFERROR(__xludf.DUMMYFUNCTION("REGEXREPLACE(F2961,""\D"", """")"),"#VALUE!")</f>
        <v>#VALUE!</v>
      </c>
    </row>
    <row r="3530" spans="1:13" ht="15.75" customHeight="1">
      <c r="A3530" s="1">
        <v>2960</v>
      </c>
      <c r="B3530" s="3">
        <v>2961</v>
      </c>
      <c r="C3530" s="3" t="s">
        <v>8232</v>
      </c>
      <c r="D3530" s="3">
        <v>0.18386795199121589</v>
      </c>
      <c r="E3530" s="3">
        <v>0.21089543232910279</v>
      </c>
      <c r="F3530" s="3">
        <v>0.59734513274336287</v>
      </c>
      <c r="G3530" s="3">
        <v>0.1017699115044248</v>
      </c>
      <c r="H3530" s="3">
        <v>9.7345132743362831E-2</v>
      </c>
      <c r="I3530" s="3">
        <v>0.2433628318584071</v>
      </c>
      <c r="J3530" s="3">
        <v>3.4404592376895173E-2</v>
      </c>
      <c r="K3530" s="3">
        <v>25008.59999999998</v>
      </c>
      <c r="L3530" s="3" t="s">
        <v>15707</v>
      </c>
      <c r="M3530" s="4" t="str">
        <f ca="1">IFERROR(__xludf.DUMMYFUNCTION("REGEXREPLACE(F2962,""\D"", """")"),"#VALUE!")</f>
        <v>#VALUE!</v>
      </c>
    </row>
    <row r="3531" spans="1:13" ht="15.75" customHeight="1">
      <c r="A3531" s="1">
        <v>2962</v>
      </c>
      <c r="B3531" s="3">
        <v>2963</v>
      </c>
      <c r="C3531" s="3" t="s">
        <v>8238</v>
      </c>
      <c r="D3531" s="3">
        <v>0.20023255909840049</v>
      </c>
      <c r="E3531" s="3">
        <v>0.28407763879137538</v>
      </c>
      <c r="F3531" s="3">
        <v>0.63194444444444442</v>
      </c>
      <c r="G3531" s="3">
        <v>9.0277777777777776E-2</v>
      </c>
      <c r="H3531" s="3">
        <v>0.11805555555555559</v>
      </c>
      <c r="I3531" s="3">
        <v>0.24305555555555561</v>
      </c>
      <c r="J3531" s="3">
        <v>3.7655705418028901E-2</v>
      </c>
      <c r="K3531" s="3">
        <v>16441.20000000003</v>
      </c>
      <c r="L3531" s="3" t="s">
        <v>15709</v>
      </c>
      <c r="M3531" s="4" t="str">
        <f ca="1">IFERROR(__xludf.DUMMYFUNCTION("REGEXREPLACE(F2964,""\D"", """")"),"#VALUE!")</f>
        <v>#VALUE!</v>
      </c>
    </row>
    <row r="3532" spans="1:13" ht="15.75" customHeight="1">
      <c r="A3532" s="1">
        <v>2963</v>
      </c>
      <c r="B3532" s="3">
        <v>2964</v>
      </c>
      <c r="C3532" s="3" t="s">
        <v>8241</v>
      </c>
      <c r="D3532" s="3">
        <v>0.20572225026314631</v>
      </c>
      <c r="E3532" s="3">
        <v>0.2146383902596479</v>
      </c>
      <c r="F3532" s="3">
        <v>0.58730158730158732</v>
      </c>
      <c r="G3532" s="3">
        <v>6.7460317460317457E-2</v>
      </c>
      <c r="H3532" s="3">
        <v>0.1031746031746032</v>
      </c>
      <c r="I3532" s="3">
        <v>0.25</v>
      </c>
      <c r="J3532" s="3">
        <v>3.2272202555293103E-2</v>
      </c>
      <c r="K3532" s="3">
        <v>27861.799999999981</v>
      </c>
      <c r="L3532" s="3" t="s">
        <v>15710</v>
      </c>
      <c r="M3532" s="4" t="str">
        <f ca="1">IFERROR(__xludf.DUMMYFUNCTION("REGEXREPLACE(F2965,""\D"", """")"),"#VALUE!")</f>
        <v>#VALUE!</v>
      </c>
    </row>
    <row r="3533" spans="1:13" ht="15.75" customHeight="1">
      <c r="A3533" s="1">
        <v>2965</v>
      </c>
      <c r="B3533" s="3">
        <v>2966</v>
      </c>
      <c r="C3533" s="3" t="s">
        <v>8248</v>
      </c>
      <c r="D3533" s="3">
        <v>0.14404205313423921</v>
      </c>
      <c r="E3533" s="3">
        <v>0.21573815788565931</v>
      </c>
      <c r="F3533" s="3">
        <v>0.62450592885375489</v>
      </c>
      <c r="G3533" s="3">
        <v>0.11067193675889329</v>
      </c>
      <c r="H3533" s="3">
        <v>0.11264822134387351</v>
      </c>
      <c r="I3533" s="3">
        <v>0.25494071146245062</v>
      </c>
      <c r="J3533" s="3">
        <v>3.1436889013821398E-2</v>
      </c>
      <c r="K3533" s="3">
        <v>55228.699999999473</v>
      </c>
      <c r="L3533" s="3" t="s">
        <v>15712</v>
      </c>
      <c r="M3533" s="4" t="str">
        <f ca="1">IFERROR(__xludf.DUMMYFUNCTION("REGEXREPLACE(F2967,""\D"", """")"),"#VALUE!")</f>
        <v>#VALUE!</v>
      </c>
    </row>
    <row r="3534" spans="1:13" ht="15.75" customHeight="1">
      <c r="A3534" s="1">
        <v>2966</v>
      </c>
      <c r="B3534" s="3">
        <v>2967</v>
      </c>
      <c r="C3534" s="3" t="s">
        <v>8251</v>
      </c>
      <c r="D3534" s="3">
        <v>0.25404385634173871</v>
      </c>
      <c r="E3534" s="3">
        <v>0.98122692714967841</v>
      </c>
      <c r="F3534" s="3">
        <v>0.49244712990936562</v>
      </c>
      <c r="G3534" s="3">
        <v>4.2296072507552872E-2</v>
      </c>
      <c r="H3534" s="3">
        <v>2.719033232628399E-2</v>
      </c>
      <c r="I3534" s="3">
        <v>9.9697885196374625E-2</v>
      </c>
      <c r="J3534" s="3">
        <v>1.502285179818391E-2</v>
      </c>
      <c r="K3534" s="3">
        <v>34684.899999999827</v>
      </c>
      <c r="L3534" s="3" t="s">
        <v>15713</v>
      </c>
      <c r="M3534" s="4" t="str">
        <f ca="1">IFERROR(__xludf.DUMMYFUNCTION("REGEXREPLACE(F2968,""\D"", """")"),"#VALUE!")</f>
        <v>#VALUE!</v>
      </c>
    </row>
    <row r="3535" spans="1:13" ht="15.75" customHeight="1">
      <c r="A3535" s="1">
        <v>2969</v>
      </c>
      <c r="B3535" s="3">
        <v>2970</v>
      </c>
      <c r="C3535" s="3" t="s">
        <v>8260</v>
      </c>
      <c r="D3535" s="3">
        <v>0.15039408416648059</v>
      </c>
      <c r="E3535" s="3">
        <v>0.2289175955214976</v>
      </c>
      <c r="F3535" s="3">
        <v>0.63286713286713292</v>
      </c>
      <c r="G3535" s="3">
        <v>8.7412587412587409E-2</v>
      </c>
      <c r="H3535" s="3">
        <v>0.13636363636363641</v>
      </c>
      <c r="I3535" s="3">
        <v>0.25174825174825177</v>
      </c>
      <c r="J3535" s="3">
        <v>3.1583707688213197E-2</v>
      </c>
      <c r="K3535" s="3">
        <v>31152.999999999902</v>
      </c>
      <c r="L3535" s="3" t="s">
        <v>15716</v>
      </c>
      <c r="M3535" s="4" t="str">
        <f ca="1">IFERROR(__xludf.DUMMYFUNCTION("REGEXREPLACE(F2971,""\D"", """")"),"#VALUE!")</f>
        <v>#VALUE!</v>
      </c>
    </row>
    <row r="3536" spans="1:13" ht="15.75" customHeight="1">
      <c r="A3536" s="1">
        <v>2971</v>
      </c>
      <c r="B3536" s="3">
        <v>2972</v>
      </c>
      <c r="C3536" s="3" t="s">
        <v>8265</v>
      </c>
      <c r="D3536" s="3">
        <v>0.23449946597374949</v>
      </c>
      <c r="E3536" s="3">
        <v>0.19413839111265641</v>
      </c>
      <c r="F3536" s="3">
        <v>0.59259259259259256</v>
      </c>
      <c r="G3536" s="3">
        <v>9.8765432098765427E-2</v>
      </c>
      <c r="H3536" s="3">
        <v>0.12757201646090541</v>
      </c>
      <c r="I3536" s="3">
        <v>0.27983539094650212</v>
      </c>
      <c r="J3536" s="3">
        <v>5.0198589306181651E-2</v>
      </c>
      <c r="K3536" s="3">
        <v>26768.899999999991</v>
      </c>
      <c r="L3536" s="3" t="s">
        <v>15718</v>
      </c>
      <c r="M3536" s="4" t="str">
        <f ca="1">IFERROR(__xludf.DUMMYFUNCTION("REGEXREPLACE(F2973,""\D"", """")"),"#VALUE!")</f>
        <v>#VALUE!</v>
      </c>
    </row>
    <row r="3537" spans="1:13" ht="15.75" customHeight="1">
      <c r="A3537" s="1">
        <v>2972</v>
      </c>
      <c r="B3537" s="3">
        <v>2973</v>
      </c>
      <c r="C3537" s="3" t="s">
        <v>8268</v>
      </c>
      <c r="D3537" s="3">
        <v>0.16965304430413691</v>
      </c>
      <c r="E3537" s="3">
        <v>0.16878015026746249</v>
      </c>
      <c r="F3537" s="3">
        <v>0.59712230215827333</v>
      </c>
      <c r="G3537" s="3">
        <v>0.1438848920863309</v>
      </c>
      <c r="H3537" s="3">
        <v>7.9136690647482008E-2</v>
      </c>
      <c r="I3537" s="3">
        <v>0.25179856115107913</v>
      </c>
      <c r="J3537" s="3">
        <v>3.3220081295587511E-2</v>
      </c>
      <c r="K3537" s="3">
        <v>15236.10000000002</v>
      </c>
      <c r="L3537" s="3" t="s">
        <v>15719</v>
      </c>
      <c r="M3537" s="4" t="str">
        <f ca="1">IFERROR(__xludf.DUMMYFUNCTION("REGEXREPLACE(F2974,""\D"", """")"),"#VALUE!")</f>
        <v>#VALUE!</v>
      </c>
    </row>
    <row r="3538" spans="1:13" ht="15.75" customHeight="1">
      <c r="A3538" s="1">
        <v>2973</v>
      </c>
      <c r="B3538" s="3">
        <v>2974</v>
      </c>
      <c r="C3538" s="3" t="s">
        <v>8271</v>
      </c>
      <c r="D3538" s="3">
        <v>0.1712476042309849</v>
      </c>
      <c r="E3538" s="3">
        <v>0.22042717438415821</v>
      </c>
      <c r="F3538" s="3">
        <v>0.61896243291592123</v>
      </c>
      <c r="G3538" s="3">
        <v>9.4812164579606437E-2</v>
      </c>
      <c r="H3538" s="3">
        <v>0.1359570661896243</v>
      </c>
      <c r="I3538" s="3">
        <v>0.27370304114490163</v>
      </c>
      <c r="J3538" s="3">
        <v>3.8169383360986617E-2</v>
      </c>
      <c r="K3538" s="3">
        <v>62526.699999999553</v>
      </c>
      <c r="L3538" s="3" t="s">
        <v>15720</v>
      </c>
      <c r="M3538" s="4" t="str">
        <f ca="1">IFERROR(__xludf.DUMMYFUNCTION("REGEXREPLACE(F2975,""\D"", """")"),"#VALUE!")</f>
        <v>#VALUE!</v>
      </c>
    </row>
    <row r="3539" spans="1:13" ht="15.75" customHeight="1">
      <c r="A3539" s="1">
        <v>2974</v>
      </c>
      <c r="B3539" s="3">
        <v>2975</v>
      </c>
      <c r="C3539" s="3" t="s">
        <v>8274</v>
      </c>
      <c r="D3539" s="3">
        <v>0.24545167354148531</v>
      </c>
      <c r="E3539" s="3">
        <v>0.54052626348226596</v>
      </c>
      <c r="F3539" s="3">
        <v>0.54</v>
      </c>
      <c r="G3539" s="3">
        <v>0.1</v>
      </c>
      <c r="H3539" s="3">
        <v>0.06</v>
      </c>
      <c r="I3539" s="3">
        <v>0.18</v>
      </c>
      <c r="J3539" s="3">
        <v>2.3998968211367579E-2</v>
      </c>
      <c r="K3539" s="3">
        <v>5453.8</v>
      </c>
      <c r="L3539" s="3" t="s">
        <v>15721</v>
      </c>
      <c r="M3539" s="4" t="str">
        <f ca="1">IFERROR(__xludf.DUMMYFUNCTION("REGEXREPLACE(F2976,""\D"", """")"),"#VALUE!")</f>
        <v>#VALUE!</v>
      </c>
    </row>
    <row r="3540" spans="1:13" ht="15.75" customHeight="1">
      <c r="A3540" s="1">
        <v>2975</v>
      </c>
      <c r="B3540" s="3">
        <v>2976</v>
      </c>
      <c r="C3540" s="3" t="s">
        <v>8276</v>
      </c>
      <c r="D3540" s="3">
        <v>0.2345406542773327</v>
      </c>
      <c r="E3540" s="3">
        <v>0.31459115256033549</v>
      </c>
      <c r="F3540" s="3">
        <v>0.6696428571428571</v>
      </c>
      <c r="G3540" s="3">
        <v>8.9285714285714288E-2</v>
      </c>
      <c r="H3540" s="3">
        <v>0.125</v>
      </c>
      <c r="I3540" s="3">
        <v>0.23214285714285721</v>
      </c>
      <c r="J3540" s="3">
        <v>4.6898885088681813E-2</v>
      </c>
      <c r="K3540" s="3">
        <v>24437.599999999991</v>
      </c>
      <c r="L3540" s="3" t="s">
        <v>15722</v>
      </c>
      <c r="M3540" s="4" t="str">
        <f ca="1">IFERROR(__xludf.DUMMYFUNCTION("REGEXREPLACE(F2977,""\D"", """")"),"#VALUE!")</f>
        <v>#VALUE!</v>
      </c>
    </row>
    <row r="3541" spans="1:13" ht="15.75" customHeight="1">
      <c r="A3541" s="1">
        <v>2976</v>
      </c>
      <c r="B3541" s="3">
        <v>2977</v>
      </c>
      <c r="C3541" s="3" t="s">
        <v>8278</v>
      </c>
      <c r="D3541" s="3">
        <v>9.7410208587768179E-2</v>
      </c>
      <c r="E3541" s="3">
        <v>0.45663077776333222</v>
      </c>
      <c r="F3541" s="3">
        <v>0.49038461538461542</v>
      </c>
      <c r="G3541" s="3">
        <v>9.6153846153846159E-2</v>
      </c>
      <c r="H3541" s="3">
        <v>7.6923076923076927E-2</v>
      </c>
      <c r="I3541" s="3">
        <v>0.2019230769230769</v>
      </c>
      <c r="J3541" s="3">
        <v>1.407574473642852E-2</v>
      </c>
      <c r="K3541" s="3">
        <v>11734.700000000021</v>
      </c>
      <c r="L3541" s="3" t="s">
        <v>15723</v>
      </c>
      <c r="M3541" s="4" t="str">
        <f ca="1">IFERROR(__xludf.DUMMYFUNCTION("REGEXREPLACE(F2978,""\D"", """")"),"#VALUE!")</f>
        <v>#VALUE!</v>
      </c>
    </row>
    <row r="3542" spans="1:13" ht="15.75" customHeight="1">
      <c r="A3542" s="1">
        <v>2977</v>
      </c>
      <c r="B3542" s="3">
        <v>2978</v>
      </c>
      <c r="C3542" s="3" t="s">
        <v>8280</v>
      </c>
      <c r="D3542" s="3">
        <v>0.26609174000901642</v>
      </c>
      <c r="E3542" s="3">
        <v>0.63353489549031217</v>
      </c>
      <c r="F3542" s="3">
        <v>0.50218340611353707</v>
      </c>
      <c r="G3542" s="3">
        <v>6.5502183406113537E-2</v>
      </c>
      <c r="H3542" s="3">
        <v>3.9301310043668117E-2</v>
      </c>
      <c r="I3542" s="3">
        <v>0.14410480349344981</v>
      </c>
      <c r="J3542" s="3">
        <v>2.388319757860408E-2</v>
      </c>
      <c r="K3542" s="3">
        <v>24803.49999999996</v>
      </c>
      <c r="L3542" s="3" t="s">
        <v>15724</v>
      </c>
      <c r="M3542" s="4" t="str">
        <f ca="1">IFERROR(__xludf.DUMMYFUNCTION("REGEXREPLACE(F2979,""\D"", """")"),"#VALUE!")</f>
        <v>#VALUE!</v>
      </c>
    </row>
    <row r="3543" spans="1:13" ht="15.75" customHeight="1">
      <c r="A3543" s="1">
        <v>2978</v>
      </c>
      <c r="B3543" s="3">
        <v>2979</v>
      </c>
      <c r="C3543" s="3" t="s">
        <v>8282</v>
      </c>
      <c r="D3543" s="3">
        <v>0.15779272523674839</v>
      </c>
      <c r="E3543" s="3">
        <v>0.51153643806386584</v>
      </c>
      <c r="F3543" s="3">
        <v>0.43382352941176472</v>
      </c>
      <c r="G3543" s="3">
        <v>8.0882352941176475E-2</v>
      </c>
      <c r="H3543" s="3">
        <v>4.4117647058823532E-2</v>
      </c>
      <c r="I3543" s="3">
        <v>0.16911764705882351</v>
      </c>
      <c r="J3543" s="3">
        <v>1.5721871433395349E-2</v>
      </c>
      <c r="K3543" s="3">
        <v>15303.600000000029</v>
      </c>
      <c r="L3543" s="3" t="s">
        <v>15725</v>
      </c>
      <c r="M3543" s="4" t="str">
        <f ca="1">IFERROR(__xludf.DUMMYFUNCTION("REGEXREPLACE(F2980,""\D"", """")"),"#VALUE!")</f>
        <v>#VALUE!</v>
      </c>
    </row>
    <row r="3544" spans="1:13" ht="15.75" customHeight="1">
      <c r="A3544" s="1">
        <v>2979</v>
      </c>
      <c r="B3544" s="3">
        <v>2980</v>
      </c>
      <c r="C3544" s="3" t="s">
        <v>8284</v>
      </c>
      <c r="D3544" s="3">
        <v>0.17018762182662039</v>
      </c>
      <c r="E3544" s="3">
        <v>0.2265761915699212</v>
      </c>
      <c r="F3544" s="3">
        <v>0.56610169491525419</v>
      </c>
      <c r="G3544" s="3">
        <v>0.10169491525423729</v>
      </c>
      <c r="H3544" s="3">
        <v>0.11525423728813559</v>
      </c>
      <c r="I3544" s="3">
        <v>0.26779661016949152</v>
      </c>
      <c r="J3544" s="3">
        <v>3.5353842451956677E-2</v>
      </c>
      <c r="K3544" s="3">
        <v>33399.499999999884</v>
      </c>
      <c r="L3544" s="3" t="s">
        <v>15726</v>
      </c>
      <c r="M3544" s="4" t="str">
        <f ca="1">IFERROR(__xludf.DUMMYFUNCTION("REGEXREPLACE(F2981,""\D"", """")"),"#VALUE!")</f>
        <v>#VALUE!</v>
      </c>
    </row>
    <row r="3545" spans="1:13" ht="15.75" customHeight="1">
      <c r="A3545" s="1">
        <v>2980</v>
      </c>
      <c r="B3545" s="3">
        <v>2981</v>
      </c>
      <c r="C3545" s="3" t="s">
        <v>8286</v>
      </c>
      <c r="D3545" s="3">
        <v>0.15240099000203849</v>
      </c>
      <c r="E3545" s="3">
        <v>0.75842600998738285</v>
      </c>
      <c r="F3545" s="3">
        <v>0.52115812917594651</v>
      </c>
      <c r="G3545" s="3">
        <v>4.2316258351893087E-2</v>
      </c>
      <c r="H3545" s="3">
        <v>4.0089086859688199E-2</v>
      </c>
      <c r="I3545" s="3">
        <v>0.12472160356347441</v>
      </c>
      <c r="J3545" s="3">
        <v>1.14689057128338E-2</v>
      </c>
      <c r="K3545" s="3">
        <v>45520.699999999597</v>
      </c>
      <c r="L3545" s="3" t="s">
        <v>15727</v>
      </c>
      <c r="M3545" s="4" t="str">
        <f ca="1">IFERROR(__xludf.DUMMYFUNCTION("REGEXREPLACE(F2982,""\D"", """")"),"#VALUE!")</f>
        <v>#VALUE!</v>
      </c>
    </row>
    <row r="3546" spans="1:13" ht="15.75" customHeight="1">
      <c r="A3546" s="1">
        <v>2981</v>
      </c>
      <c r="B3546" s="3">
        <v>2982</v>
      </c>
      <c r="C3546" s="3" t="s">
        <v>8288</v>
      </c>
      <c r="D3546" s="3">
        <v>0.1991895726677643</v>
      </c>
      <c r="E3546" s="3">
        <v>0.14752907363937301</v>
      </c>
      <c r="F3546" s="3">
        <v>0.61434977578475336</v>
      </c>
      <c r="G3546" s="3">
        <v>0.1076233183856502</v>
      </c>
      <c r="H3546" s="3">
        <v>9.8654708520179366E-2</v>
      </c>
      <c r="I3546" s="3">
        <v>0.26905829596412562</v>
      </c>
      <c r="J3546" s="3">
        <v>3.8670260940137847E-2</v>
      </c>
      <c r="K3546" s="3">
        <v>25006.299999999988</v>
      </c>
      <c r="L3546" s="3" t="s">
        <v>15728</v>
      </c>
      <c r="M3546" s="4" t="str">
        <f ca="1">IFERROR(__xludf.DUMMYFUNCTION("REGEXREPLACE(F2983,""\D"", """")"),"#VALUE!")</f>
        <v>#VALUE!</v>
      </c>
    </row>
    <row r="3547" spans="1:13" ht="15.75" customHeight="1">
      <c r="A3547" s="1">
        <v>2982</v>
      </c>
      <c r="B3547" s="3">
        <v>2983</v>
      </c>
      <c r="C3547" s="3" t="s">
        <v>8291</v>
      </c>
      <c r="D3547" s="3">
        <v>0.13403381784515481</v>
      </c>
      <c r="E3547" s="3">
        <v>0.17532605650414651</v>
      </c>
      <c r="F3547" s="3">
        <v>0.65789473684210531</v>
      </c>
      <c r="G3547" s="3">
        <v>0.1644736842105263</v>
      </c>
      <c r="H3547" s="3">
        <v>0.125</v>
      </c>
      <c r="I3547" s="3">
        <v>0.32894736842105271</v>
      </c>
      <c r="J3547" s="3">
        <v>3.6334920413115812E-2</v>
      </c>
      <c r="K3547" s="3">
        <v>16893.700000000019</v>
      </c>
      <c r="L3547" s="3" t="s">
        <v>15729</v>
      </c>
      <c r="M3547" s="4" t="str">
        <f ca="1">IFERROR(__xludf.DUMMYFUNCTION("REGEXREPLACE(F2984,""\D"", """")"),"#VALUE!")</f>
        <v>#VALUE!</v>
      </c>
    </row>
    <row r="3548" spans="1:13" ht="15.75" customHeight="1">
      <c r="A3548" s="1">
        <v>2983</v>
      </c>
      <c r="B3548" s="3">
        <v>2984</v>
      </c>
      <c r="C3548" s="3" t="s">
        <v>8294</v>
      </c>
      <c r="D3548" s="3">
        <v>0.24914698691660669</v>
      </c>
      <c r="E3548" s="3">
        <v>0.2330303176076878</v>
      </c>
      <c r="F3548" s="3">
        <v>0.61111111111111116</v>
      </c>
      <c r="G3548" s="3">
        <v>0.1388888888888889</v>
      </c>
      <c r="H3548" s="3">
        <v>0.1018518518518518</v>
      </c>
      <c r="I3548" s="3">
        <v>0.26851851851851849</v>
      </c>
      <c r="J3548" s="3">
        <v>5.3347479842514908E-2</v>
      </c>
      <c r="K3548" s="3">
        <v>13030.400000000031</v>
      </c>
      <c r="L3548" s="3" t="s">
        <v>15730</v>
      </c>
      <c r="M3548" s="4" t="str">
        <f ca="1">IFERROR(__xludf.DUMMYFUNCTION("REGEXREPLACE(F2985,""\D"", """")"),"#VALUE!")</f>
        <v>#VALUE!</v>
      </c>
    </row>
    <row r="3549" spans="1:13" ht="15.75" customHeight="1">
      <c r="A3549" s="1">
        <v>2984</v>
      </c>
      <c r="B3549" s="3">
        <v>2985</v>
      </c>
      <c r="C3549" s="3" t="s">
        <v>8296</v>
      </c>
      <c r="D3549" s="3">
        <v>0.23348703502645199</v>
      </c>
      <c r="E3549" s="3">
        <v>0.75702092102604757</v>
      </c>
      <c r="F3549" s="3">
        <v>0.48958333333333331</v>
      </c>
      <c r="G3549" s="3">
        <v>4.1666666666666657E-2</v>
      </c>
      <c r="H3549" s="3">
        <v>5.2083333333333343E-2</v>
      </c>
      <c r="I3549" s="3">
        <v>0.13541666666666671</v>
      </c>
      <c r="J3549" s="3">
        <v>1.393536165545778E-2</v>
      </c>
      <c r="K3549" s="3">
        <v>10435.00000000002</v>
      </c>
      <c r="L3549" s="3" t="s">
        <v>15731</v>
      </c>
      <c r="M3549" s="4" t="str">
        <f ca="1">IFERROR(__xludf.DUMMYFUNCTION("REGEXREPLACE(F2986,""\D"", """")"),"#VALUE!")</f>
        <v>#VALUE!</v>
      </c>
    </row>
    <row r="3550" spans="1:13" ht="15.75" customHeight="1">
      <c r="A3550" s="1">
        <v>2985</v>
      </c>
      <c r="B3550" s="3">
        <v>2986</v>
      </c>
      <c r="C3550" s="3" t="s">
        <v>8298</v>
      </c>
      <c r="D3550" s="3">
        <v>0.14824731139973649</v>
      </c>
      <c r="E3550" s="3">
        <v>0.1687039366889693</v>
      </c>
      <c r="F3550" s="3">
        <v>0.6495726495726496</v>
      </c>
      <c r="G3550" s="3">
        <v>9.4017094017094016E-2</v>
      </c>
      <c r="H3550" s="3">
        <v>0.12820512820512819</v>
      </c>
      <c r="I3550" s="3">
        <v>0.27350427350427348</v>
      </c>
      <c r="J3550" s="3">
        <v>2.923314536077793E-2</v>
      </c>
      <c r="K3550" s="3">
        <v>13156.20000000003</v>
      </c>
      <c r="L3550" s="3" t="s">
        <v>15732</v>
      </c>
      <c r="M3550" s="4" t="str">
        <f ca="1">IFERROR(__xludf.DUMMYFUNCTION("REGEXREPLACE(F2987,""\D"", """")"),"#VALUE!")</f>
        <v>#VALUE!</v>
      </c>
    </row>
    <row r="3551" spans="1:13" ht="15.75" customHeight="1">
      <c r="A3551" s="1">
        <v>2987</v>
      </c>
      <c r="B3551" s="3">
        <v>2988</v>
      </c>
      <c r="C3551" s="3" t="s">
        <v>8304</v>
      </c>
      <c r="D3551" s="3">
        <v>0.1515665639955851</v>
      </c>
      <c r="E3551" s="3">
        <v>0.29799757961219159</v>
      </c>
      <c r="F3551" s="3">
        <v>0.64525993883792054</v>
      </c>
      <c r="G3551" s="3">
        <v>0.1039755351681957</v>
      </c>
      <c r="H3551" s="3">
        <v>0.1039755351681957</v>
      </c>
      <c r="I3551" s="3">
        <v>0.24770642201834861</v>
      </c>
      <c r="J3551" s="3">
        <v>3.029224690978178E-2</v>
      </c>
      <c r="K3551" s="3">
        <v>35053.099999999838</v>
      </c>
      <c r="L3551" s="3" t="s">
        <v>15734</v>
      </c>
      <c r="M3551" s="4" t="str">
        <f ca="1">IFERROR(__xludf.DUMMYFUNCTION("REGEXREPLACE(F2989,""\D"", """")"),"#VALUE!")</f>
        <v>#VALUE!</v>
      </c>
    </row>
    <row r="3552" spans="1:13" ht="15.75" customHeight="1">
      <c r="A3552" s="1">
        <v>2988</v>
      </c>
      <c r="B3552" s="3">
        <v>2989</v>
      </c>
      <c r="C3552" s="3" t="s">
        <v>8307</v>
      </c>
      <c r="D3552" s="3">
        <v>0.26960351694529738</v>
      </c>
      <c r="E3552" s="3">
        <v>0.75793058850396444</v>
      </c>
      <c r="F3552" s="3">
        <v>0.42975206611570249</v>
      </c>
      <c r="G3552" s="3">
        <v>7.43801652892562E-2</v>
      </c>
      <c r="H3552" s="3">
        <v>2.479338842975207E-2</v>
      </c>
      <c r="I3552" s="3">
        <v>0.14049586776859499</v>
      </c>
      <c r="J3552" s="3">
        <v>1.870380474829425E-2</v>
      </c>
      <c r="K3552" s="3">
        <v>13458.70000000003</v>
      </c>
      <c r="L3552" s="3" t="s">
        <v>15735</v>
      </c>
      <c r="M3552" s="4" t="str">
        <f ca="1">IFERROR(__xludf.DUMMYFUNCTION("REGEXREPLACE(F2990,""\D"", """")"),"#VALUE!")</f>
        <v>#VALUE!</v>
      </c>
    </row>
    <row r="3553" spans="1:13" ht="15.75" customHeight="1">
      <c r="A3553" s="1">
        <v>2989</v>
      </c>
      <c r="B3553" s="3">
        <v>2990</v>
      </c>
      <c r="C3553" s="3" t="s">
        <v>8309</v>
      </c>
      <c r="D3553" s="3">
        <v>9.840541241750235E-2</v>
      </c>
      <c r="E3553" s="3">
        <v>0.26688824955256962</v>
      </c>
      <c r="F3553" s="3">
        <v>0.65517241379310343</v>
      </c>
      <c r="G3553" s="3">
        <v>0.13793103448275859</v>
      </c>
      <c r="H3553" s="3">
        <v>8.0459770114942528E-2</v>
      </c>
      <c r="I3553" s="3">
        <v>0.27586206896551718</v>
      </c>
      <c r="J3553" s="3">
        <v>1.7770434182947339E-2</v>
      </c>
      <c r="K3553" s="3">
        <v>9635.6000000000149</v>
      </c>
      <c r="L3553" s="3" t="s">
        <v>15736</v>
      </c>
      <c r="M3553" s="4" t="str">
        <f ca="1">IFERROR(__xludf.DUMMYFUNCTION("REGEXREPLACE(F2991,""\D"", """")"),"#VALUE!")</f>
        <v>#VALUE!</v>
      </c>
    </row>
    <row r="3554" spans="1:13" ht="15.75" customHeight="1">
      <c r="A3554" s="1">
        <v>2990</v>
      </c>
      <c r="B3554" s="3">
        <v>2991</v>
      </c>
      <c r="C3554" s="3" t="s">
        <v>8311</v>
      </c>
      <c r="D3554" s="3">
        <v>0.23856513915168531</v>
      </c>
      <c r="E3554" s="3">
        <v>0.22483684337077031</v>
      </c>
      <c r="F3554" s="3">
        <v>0.63963963963963966</v>
      </c>
      <c r="G3554" s="3">
        <v>9.90990990990991E-2</v>
      </c>
      <c r="H3554" s="3">
        <v>0.13513513513513509</v>
      </c>
      <c r="I3554" s="3">
        <v>0.26126126126126131</v>
      </c>
      <c r="J3554" s="3">
        <v>4.966055292244561E-2</v>
      </c>
      <c r="K3554" s="3">
        <v>12058.70000000003</v>
      </c>
      <c r="L3554" s="3" t="s">
        <v>15737</v>
      </c>
      <c r="M3554" s="4" t="str">
        <f ca="1">IFERROR(__xludf.DUMMYFUNCTION("REGEXREPLACE(F2992,""\D"", """")"),"#VALUE!")</f>
        <v>#VALUE!</v>
      </c>
    </row>
    <row r="3555" spans="1:13" ht="15.75" customHeight="1">
      <c r="A3555" s="1">
        <v>2991</v>
      </c>
      <c r="B3555" s="3">
        <v>2992</v>
      </c>
      <c r="C3555" s="3" t="s">
        <v>8313</v>
      </c>
      <c r="D3555" s="3">
        <v>0.18890338830011799</v>
      </c>
      <c r="E3555" s="3">
        <v>0.32134648564419682</v>
      </c>
      <c r="F3555" s="3">
        <v>0.63532110091743121</v>
      </c>
      <c r="G3555" s="3">
        <v>8.027522935779817E-2</v>
      </c>
      <c r="H3555" s="3">
        <v>0.1238532110091743</v>
      </c>
      <c r="I3555" s="3">
        <v>0.2293577981651376</v>
      </c>
      <c r="J3555" s="3">
        <v>3.6702265420660393E-2</v>
      </c>
      <c r="K3555" s="3">
        <v>46545.999999999622</v>
      </c>
      <c r="L3555" s="3" t="s">
        <v>15738</v>
      </c>
      <c r="M3555" s="4" t="str">
        <f ca="1">IFERROR(__xludf.DUMMYFUNCTION("REGEXREPLACE(F2993,""\D"", """")"),"#VALUE!")</f>
        <v>#VALUE!</v>
      </c>
    </row>
    <row r="3556" spans="1:13" ht="15.75" customHeight="1">
      <c r="A3556" s="1">
        <v>2993</v>
      </c>
      <c r="B3556" s="3">
        <v>2994</v>
      </c>
      <c r="C3556" s="3" t="s">
        <v>8319</v>
      </c>
      <c r="D3556" s="3">
        <v>0.1686403989564422</v>
      </c>
      <c r="E3556" s="3">
        <v>0.21137747526923109</v>
      </c>
      <c r="F3556" s="3">
        <v>0.62352941176470589</v>
      </c>
      <c r="G3556" s="3">
        <v>0.1176470588235294</v>
      </c>
      <c r="H3556" s="3">
        <v>0.13529411764705879</v>
      </c>
      <c r="I3556" s="3">
        <v>0.28823529411764698</v>
      </c>
      <c r="J3556" s="3">
        <v>4.0095903152462142E-2</v>
      </c>
      <c r="K3556" s="3">
        <v>19204.700000000019</v>
      </c>
      <c r="L3556" s="3" t="s">
        <v>15740</v>
      </c>
      <c r="M3556" s="4" t="str">
        <f ca="1">IFERROR(__xludf.DUMMYFUNCTION("REGEXREPLACE(F2995,""\D"", """")"),"#VALUE!")</f>
        <v>#VALUE!</v>
      </c>
    </row>
    <row r="3557" spans="1:13" ht="15.75" customHeight="1">
      <c r="A3557" s="1">
        <v>2995</v>
      </c>
      <c r="B3557" s="3">
        <v>2996</v>
      </c>
      <c r="C3557" s="3" t="s">
        <v>8324</v>
      </c>
      <c r="D3557" s="3">
        <v>0.14311351957419449</v>
      </c>
      <c r="E3557" s="3">
        <v>0.57312206485444483</v>
      </c>
      <c r="F3557" s="3">
        <v>0.5056179775280899</v>
      </c>
      <c r="G3557" s="3">
        <v>7.1910112359550568E-2</v>
      </c>
      <c r="H3557" s="3">
        <v>4.9438202247191011E-2</v>
      </c>
      <c r="I3557" s="3">
        <v>0.15056179775280901</v>
      </c>
      <c r="J3557" s="3">
        <v>1.624880013963995E-2</v>
      </c>
      <c r="K3557" s="3">
        <v>48318.699999999611</v>
      </c>
      <c r="L3557" s="3" t="s">
        <v>15742</v>
      </c>
      <c r="M3557" s="4" t="str">
        <f ca="1">IFERROR(__xludf.DUMMYFUNCTION("REGEXREPLACE(F2997,""\D"", """")"),"#VALUE!")</f>
        <v>#VALUE!</v>
      </c>
    </row>
    <row r="3558" spans="1:13" ht="15.75" customHeight="1">
      <c r="A3558" s="1">
        <v>2996</v>
      </c>
      <c r="B3558" s="3">
        <v>2997</v>
      </c>
      <c r="C3558" s="3" t="s">
        <v>8326</v>
      </c>
      <c r="D3558" s="3">
        <v>0.2340354117216937</v>
      </c>
      <c r="E3558" s="3">
        <v>0.13811628662925809</v>
      </c>
      <c r="F3558" s="3">
        <v>0.59523809523809523</v>
      </c>
      <c r="G3558" s="3">
        <v>0.26190476190476192</v>
      </c>
      <c r="H3558" s="3">
        <v>4.7619047619047623E-2</v>
      </c>
      <c r="I3558" s="3">
        <v>0.35714285714285721</v>
      </c>
      <c r="J3558" s="3">
        <v>4.2989033338946589E-2</v>
      </c>
      <c r="K3558" s="3">
        <v>4980.7999999999984</v>
      </c>
      <c r="L3558" s="3" t="s">
        <v>15743</v>
      </c>
      <c r="M3558" s="4" t="str">
        <f ca="1">IFERROR(__xludf.DUMMYFUNCTION("REGEXREPLACE(F2998,""\D"", """")"),"#VALUE!")</f>
        <v>#VALUE!</v>
      </c>
    </row>
    <row r="3559" spans="1:13" ht="15.75" customHeight="1">
      <c r="A3559" s="1">
        <v>2998</v>
      </c>
      <c r="B3559" s="3">
        <v>2999</v>
      </c>
      <c r="C3559" s="3" t="s">
        <v>8331</v>
      </c>
      <c r="D3559" s="3">
        <v>0.17402862653180509</v>
      </c>
      <c r="E3559" s="3">
        <v>0.16672730804592939</v>
      </c>
      <c r="F3559" s="3">
        <v>0.60162601626016265</v>
      </c>
      <c r="G3559" s="3">
        <v>0.1056910569105691</v>
      </c>
      <c r="H3559" s="3">
        <v>0.1111111111111111</v>
      </c>
      <c r="I3559" s="3">
        <v>0.26829268292682928</v>
      </c>
      <c r="J3559" s="3">
        <v>3.6492801956474641E-2</v>
      </c>
      <c r="K3559" s="3">
        <v>40756.399999999747</v>
      </c>
      <c r="L3559" s="3" t="s">
        <v>15745</v>
      </c>
      <c r="M3559" s="4" t="str">
        <f ca="1">IFERROR(__xludf.DUMMYFUNCTION("REGEXREPLACE(F3000,""\D"", """")"),"#VALUE!")</f>
        <v>#VALUE!</v>
      </c>
    </row>
    <row r="3560" spans="1:13" ht="15.75" customHeight="1">
      <c r="A3560" s="1">
        <v>3000</v>
      </c>
      <c r="B3560" s="3">
        <v>3001</v>
      </c>
      <c r="C3560" s="3" t="s">
        <v>8337</v>
      </c>
      <c r="D3560" s="3">
        <v>0.23243040261280071</v>
      </c>
      <c r="E3560" s="3">
        <v>0.54633075751737248</v>
      </c>
      <c r="F3560" s="3">
        <v>0.51351351351351349</v>
      </c>
      <c r="G3560" s="3">
        <v>5.7432432432432443E-2</v>
      </c>
      <c r="H3560" s="3">
        <v>4.72972972972973E-2</v>
      </c>
      <c r="I3560" s="3">
        <v>0.1587837837837838</v>
      </c>
      <c r="J3560" s="3">
        <v>2.1843286929807811E-2</v>
      </c>
      <c r="K3560" s="3">
        <v>32136.799999999901</v>
      </c>
      <c r="L3560" s="3" t="s">
        <v>15747</v>
      </c>
      <c r="M3560" s="4" t="str">
        <f ca="1">IFERROR(__xludf.DUMMYFUNCTION("REGEXREPLACE(F3002,""\D"", """")"),"#VALUE!")</f>
        <v>#VALUE!</v>
      </c>
    </row>
    <row r="3561" spans="1:13" ht="15.75" customHeight="1">
      <c r="A3561" s="1">
        <v>3003</v>
      </c>
      <c r="B3561" s="3">
        <v>3004</v>
      </c>
      <c r="C3561" s="3" t="s">
        <v>8345</v>
      </c>
      <c r="D3561" s="3">
        <v>0.22547846253675019</v>
      </c>
      <c r="E3561" s="3">
        <v>0.23202466904109981</v>
      </c>
      <c r="F3561" s="3">
        <v>0.62735849056603776</v>
      </c>
      <c r="G3561" s="3">
        <v>9.4339622641509441E-2</v>
      </c>
      <c r="H3561" s="3">
        <v>0.1132075471698113</v>
      </c>
      <c r="I3561" s="3">
        <v>0.24056603773584909</v>
      </c>
      <c r="J3561" s="3">
        <v>4.3796748232320062E-2</v>
      </c>
      <c r="K3561" s="3">
        <v>23801.899999999991</v>
      </c>
      <c r="L3561" s="3" t="s">
        <v>15750</v>
      </c>
      <c r="M3561" s="4" t="str">
        <f ca="1">IFERROR(__xludf.DUMMYFUNCTION("REGEXREPLACE(F3005,""\D"", """")"),"#VALUE!")</f>
        <v>#VALUE!</v>
      </c>
    </row>
    <row r="3562" spans="1:13" ht="15.75" customHeight="1">
      <c r="A3562" s="1">
        <v>3005</v>
      </c>
      <c r="B3562" s="3">
        <v>3006</v>
      </c>
      <c r="C3562" s="3" t="s">
        <v>8351</v>
      </c>
      <c r="D3562" s="3">
        <v>0.1458621500068879</v>
      </c>
      <c r="E3562" s="3">
        <v>0.68093715117288345</v>
      </c>
      <c r="F3562" s="3">
        <v>0.51592356687898089</v>
      </c>
      <c r="G3562" s="3">
        <v>5.4140127388535027E-2</v>
      </c>
      <c r="H3562" s="3">
        <v>3.8216560509554139E-2</v>
      </c>
      <c r="I3562" s="3">
        <v>0.1464968152866242</v>
      </c>
      <c r="J3562" s="3">
        <v>1.192259884827577E-2</v>
      </c>
      <c r="K3562" s="3">
        <v>33157.699999999873</v>
      </c>
      <c r="L3562" s="3" t="s">
        <v>15752</v>
      </c>
      <c r="M3562" s="4" t="str">
        <f ca="1">IFERROR(__xludf.DUMMYFUNCTION("REGEXREPLACE(F3007,""\D"", """")"),"#VALUE!")</f>
        <v>#VALUE!</v>
      </c>
    </row>
    <row r="3563" spans="1:13" ht="15.75" customHeight="1">
      <c r="A3563" s="1">
        <v>3007</v>
      </c>
      <c r="B3563" s="3">
        <v>3008</v>
      </c>
      <c r="C3563" s="3" t="s">
        <v>8357</v>
      </c>
      <c r="D3563" s="3">
        <v>0.1694145615462696</v>
      </c>
      <c r="E3563" s="3">
        <v>0.1187097590116306</v>
      </c>
      <c r="F3563" s="3">
        <v>0.5892857142857143</v>
      </c>
      <c r="G3563" s="3">
        <v>0.14285714285714279</v>
      </c>
      <c r="H3563" s="3">
        <v>0.1339285714285714</v>
      </c>
      <c r="I3563" s="3">
        <v>0.29464285714285721</v>
      </c>
      <c r="J3563" s="3">
        <v>4.3238849294161337E-2</v>
      </c>
      <c r="K3563" s="3">
        <v>12677.300000000019</v>
      </c>
      <c r="L3563" s="3" t="s">
        <v>15754</v>
      </c>
      <c r="M3563" s="4" t="str">
        <f ca="1">IFERROR(__xludf.DUMMYFUNCTION("REGEXREPLACE(F3009,""\D"", """")"),"#VALUE!")</f>
        <v>#VALUE!</v>
      </c>
    </row>
    <row r="3564" spans="1:13" ht="15.75" customHeight="1">
      <c r="A3564" s="1">
        <v>3008</v>
      </c>
      <c r="B3564" s="3">
        <v>3009</v>
      </c>
      <c r="C3564" s="3" t="s">
        <v>8359</v>
      </c>
      <c r="D3564" s="3">
        <v>0.12654150727215549</v>
      </c>
      <c r="E3564" s="3">
        <v>0.15511299091268951</v>
      </c>
      <c r="F3564" s="3">
        <v>0.63793103448275867</v>
      </c>
      <c r="G3564" s="3">
        <v>0.16379310344827591</v>
      </c>
      <c r="H3564" s="3">
        <v>0.1120689655172414</v>
      </c>
      <c r="I3564" s="3">
        <v>0.31034482758620691</v>
      </c>
      <c r="J3564" s="3">
        <v>3.1600612885247389E-2</v>
      </c>
      <c r="K3564" s="3">
        <v>13214.600000000029</v>
      </c>
      <c r="L3564" s="3" t="s">
        <v>15755</v>
      </c>
      <c r="M3564" s="4" t="str">
        <f ca="1">IFERROR(__xludf.DUMMYFUNCTION("REGEXREPLACE(F3010,""\D"", """")"),"#VALUE!")</f>
        <v>#VALUE!</v>
      </c>
    </row>
    <row r="3565" spans="1:13" ht="15.75" customHeight="1">
      <c r="A3565" s="1">
        <v>3014</v>
      </c>
      <c r="B3565" s="3">
        <v>3015</v>
      </c>
      <c r="C3565" s="3" t="s">
        <v>8376</v>
      </c>
      <c r="D3565" s="3">
        <v>0.29633328879288512</v>
      </c>
      <c r="E3565" s="3">
        <v>0.32490274025218308</v>
      </c>
      <c r="F3565" s="3">
        <v>0.59090909090909094</v>
      </c>
      <c r="G3565" s="3">
        <v>6.0606060606060608E-2</v>
      </c>
      <c r="H3565" s="3">
        <v>0.15151515151515149</v>
      </c>
      <c r="I3565" s="3">
        <v>0.25757575757575762</v>
      </c>
      <c r="J3565" s="3">
        <v>4.5697123323427902E-2</v>
      </c>
      <c r="K3565" s="3">
        <v>7447</v>
      </c>
      <c r="L3565" s="3" t="s">
        <v>15761</v>
      </c>
      <c r="M3565" s="4" t="str">
        <f ca="1">IFERROR(__xludf.DUMMYFUNCTION("REGEXREPLACE(F3016,""\D"", """")"),"#VALUE!")</f>
        <v>#VALUE!</v>
      </c>
    </row>
    <row r="3566" spans="1:13" ht="15.75" customHeight="1">
      <c r="A3566" s="1">
        <v>3016</v>
      </c>
      <c r="B3566" s="3">
        <v>3017</v>
      </c>
      <c r="C3566" s="3" t="s">
        <v>8381</v>
      </c>
      <c r="D3566" s="3">
        <v>0.15100175538970151</v>
      </c>
      <c r="E3566" s="3">
        <v>0.26681070521298139</v>
      </c>
      <c r="F3566" s="3">
        <v>0.58674463937621835</v>
      </c>
      <c r="G3566" s="3">
        <v>0.101364522417154</v>
      </c>
      <c r="H3566" s="3">
        <v>0.1033138401559454</v>
      </c>
      <c r="I3566" s="3">
        <v>0.24366471734892789</v>
      </c>
      <c r="J3566" s="3">
        <v>3.012653289629201E-2</v>
      </c>
      <c r="K3566" s="3">
        <v>58363.699999999488</v>
      </c>
      <c r="L3566" s="3" t="s">
        <v>15763</v>
      </c>
      <c r="M3566" s="4" t="str">
        <f ca="1">IFERROR(__xludf.DUMMYFUNCTION("REGEXREPLACE(F3018,""\D"", """")"),"#VALUE!")</f>
        <v>#VALUE!</v>
      </c>
    </row>
    <row r="3567" spans="1:13" ht="15.75" customHeight="1">
      <c r="A3567" s="1">
        <v>3017</v>
      </c>
      <c r="B3567" s="3">
        <v>3018</v>
      </c>
      <c r="C3567" s="3" t="s">
        <v>8384</v>
      </c>
      <c r="D3567" s="3">
        <v>0.13049950187128331</v>
      </c>
      <c r="E3567" s="3">
        <v>0.18926754832195569</v>
      </c>
      <c r="F3567" s="3">
        <v>0.58823529411764708</v>
      </c>
      <c r="G3567" s="3">
        <v>0.12745098039215691</v>
      </c>
      <c r="H3567" s="3">
        <v>0.1176470588235294</v>
      </c>
      <c r="I3567" s="3">
        <v>0.27450980392156871</v>
      </c>
      <c r="J3567" s="3">
        <v>2.868949237085398E-2</v>
      </c>
      <c r="K3567" s="3">
        <v>10986.00000000002</v>
      </c>
      <c r="L3567" s="3" t="s">
        <v>15764</v>
      </c>
      <c r="M3567" s="4" t="str">
        <f ca="1">IFERROR(__xludf.DUMMYFUNCTION("REGEXREPLACE(F3019,""\D"", """")"),"#VALUE!")</f>
        <v>#VALUE!</v>
      </c>
    </row>
    <row r="3568" spans="1:13" ht="15.75" customHeight="1">
      <c r="A3568" s="1">
        <v>3021</v>
      </c>
      <c r="B3568" s="3">
        <v>3022</v>
      </c>
      <c r="C3568" s="3" t="s">
        <v>8394</v>
      </c>
      <c r="D3568" s="3">
        <v>0.1622415649800058</v>
      </c>
      <c r="E3568" s="3">
        <v>0.50833114469656038</v>
      </c>
      <c r="F3568" s="3">
        <v>0.5</v>
      </c>
      <c r="G3568" s="3">
        <v>5.6666666666666657E-2</v>
      </c>
      <c r="H3568" s="3">
        <v>5.6666666666666657E-2</v>
      </c>
      <c r="I3568" s="3">
        <v>0.17</v>
      </c>
      <c r="J3568" s="3">
        <v>1.6721071353839729E-2</v>
      </c>
      <c r="K3568" s="3">
        <v>32185.499999999891</v>
      </c>
      <c r="L3568" s="3" t="s">
        <v>15768</v>
      </c>
      <c r="M3568" s="4" t="str">
        <f ca="1">IFERROR(__xludf.DUMMYFUNCTION("REGEXREPLACE(F3023,""\D"", """")"),"#VALUE!")</f>
        <v>#VALUE!</v>
      </c>
    </row>
    <row r="3569" spans="1:13" ht="15.75" customHeight="1">
      <c r="A3569" s="1">
        <v>3022</v>
      </c>
      <c r="B3569" s="3">
        <v>3023</v>
      </c>
      <c r="C3569" s="3" t="s">
        <v>8396</v>
      </c>
      <c r="D3569" s="3">
        <v>0.22690244159397999</v>
      </c>
      <c r="E3569" s="3">
        <v>0.39271385252413349</v>
      </c>
      <c r="F3569" s="3">
        <v>0.50442477876106195</v>
      </c>
      <c r="G3569" s="3">
        <v>7.9646017699115043E-2</v>
      </c>
      <c r="H3569" s="3">
        <v>7.0796460176991149E-2</v>
      </c>
      <c r="I3569" s="3">
        <v>0.2005899705014749</v>
      </c>
      <c r="J3569" s="3">
        <v>3.2154443290249149E-2</v>
      </c>
      <c r="K3569" s="3">
        <v>37517.999999999804</v>
      </c>
      <c r="L3569" s="3" t="s">
        <v>15769</v>
      </c>
      <c r="M3569" s="4" t="str">
        <f ca="1">IFERROR(__xludf.DUMMYFUNCTION("REGEXREPLACE(F3024,""\D"", """")"),"#VALUE!")</f>
        <v>#VALUE!</v>
      </c>
    </row>
    <row r="3570" spans="1:13" ht="15.75" customHeight="1">
      <c r="A3570" s="1">
        <v>3023</v>
      </c>
      <c r="B3570" s="3">
        <v>3024</v>
      </c>
      <c r="C3570" s="3" t="s">
        <v>8398</v>
      </c>
      <c r="D3570" s="3">
        <v>0.12640711490828629</v>
      </c>
      <c r="E3570" s="3">
        <v>0.17284166148669891</v>
      </c>
      <c r="F3570" s="3">
        <v>0.62429906542056079</v>
      </c>
      <c r="G3570" s="3">
        <v>0.1214953271028037</v>
      </c>
      <c r="H3570" s="3">
        <v>0.12523364485981309</v>
      </c>
      <c r="I3570" s="3">
        <v>0.30467289719626173</v>
      </c>
      <c r="J3570" s="3">
        <v>3.0604674029401389E-2</v>
      </c>
      <c r="K3570" s="3">
        <v>60118.999999999527</v>
      </c>
      <c r="L3570" s="3" t="s">
        <v>15770</v>
      </c>
      <c r="M3570" s="4" t="str">
        <f ca="1">IFERROR(__xludf.DUMMYFUNCTION("REGEXREPLACE(F3025,""\D"", """")"),"#VALUE!")</f>
        <v>#VALUE!</v>
      </c>
    </row>
    <row r="3571" spans="1:13" ht="15.75" customHeight="1">
      <c r="A3571" s="1">
        <v>3024</v>
      </c>
      <c r="B3571" s="3">
        <v>3025</v>
      </c>
      <c r="C3571" s="3" t="s">
        <v>8401</v>
      </c>
      <c r="D3571" s="3">
        <v>0.1461361104220758</v>
      </c>
      <c r="E3571" s="3">
        <v>0.2239041927615863</v>
      </c>
      <c r="F3571" s="3">
        <v>0.50282485875706218</v>
      </c>
      <c r="G3571" s="3">
        <v>0.10169491525423729</v>
      </c>
      <c r="H3571" s="3">
        <v>0.1186440677966102</v>
      </c>
      <c r="I3571" s="3">
        <v>0.25988700564971751</v>
      </c>
      <c r="J3571" s="3">
        <v>2.9950237900725759E-2</v>
      </c>
      <c r="K3571" s="3">
        <v>20132.500000000018</v>
      </c>
      <c r="L3571" s="3" t="s">
        <v>15771</v>
      </c>
      <c r="M3571" s="4" t="str">
        <f ca="1">IFERROR(__xludf.DUMMYFUNCTION("REGEXREPLACE(F3026,""\D"", """")"),"#VALUE!")</f>
        <v>#VALUE!</v>
      </c>
    </row>
    <row r="3572" spans="1:13" ht="15.75" customHeight="1">
      <c r="A3572" s="1">
        <v>3027</v>
      </c>
      <c r="B3572" s="3">
        <v>3028</v>
      </c>
      <c r="C3572" s="3" t="s">
        <v>8409</v>
      </c>
      <c r="D3572" s="3">
        <v>0.195571894869945</v>
      </c>
      <c r="E3572" s="3">
        <v>0.2487216656822131</v>
      </c>
      <c r="F3572" s="3">
        <v>0.55405405405405406</v>
      </c>
      <c r="G3572" s="3">
        <v>0.1447876447876448</v>
      </c>
      <c r="H3572" s="3">
        <v>7.5289575289575292E-2</v>
      </c>
      <c r="I3572" s="3">
        <v>0.2606177606177606</v>
      </c>
      <c r="J3572" s="3">
        <v>4.0256500431546452E-2</v>
      </c>
      <c r="K3572" s="3">
        <v>60070.999999999418</v>
      </c>
      <c r="L3572" s="3" t="s">
        <v>15774</v>
      </c>
      <c r="M3572" s="4" t="str">
        <f ca="1">IFERROR(__xludf.DUMMYFUNCTION("REGEXREPLACE(F3029,""\D"", """")"),"#VALUE!")</f>
        <v>#VALUE!</v>
      </c>
    </row>
    <row r="3573" spans="1:13" ht="15.75" customHeight="1">
      <c r="A3573" s="1">
        <v>3028</v>
      </c>
      <c r="B3573" s="3">
        <v>3029</v>
      </c>
      <c r="C3573" s="3" t="s">
        <v>8411</v>
      </c>
      <c r="D3573" s="3">
        <v>0.1887301913019295</v>
      </c>
      <c r="E3573" s="3">
        <v>0.29579182862814107</v>
      </c>
      <c r="F3573" s="3">
        <v>0.45454545454545447</v>
      </c>
      <c r="G3573" s="3">
        <v>0.1071428571428571</v>
      </c>
      <c r="H3573" s="3">
        <v>8.7662337662337664E-2</v>
      </c>
      <c r="I3573" s="3">
        <v>0.2142857142857143</v>
      </c>
      <c r="J3573" s="3">
        <v>3.4961740123080412E-2</v>
      </c>
      <c r="K3573" s="3">
        <v>35811.799999999857</v>
      </c>
      <c r="L3573" s="3" t="s">
        <v>15775</v>
      </c>
      <c r="M3573" s="4" t="str">
        <f ca="1">IFERROR(__xludf.DUMMYFUNCTION("REGEXREPLACE(F3030,""\D"", """")"),"#VALUE!")</f>
        <v>#VALUE!</v>
      </c>
    </row>
    <row r="3574" spans="1:13" ht="15.75" customHeight="1">
      <c r="A3574" s="1">
        <v>3029</v>
      </c>
      <c r="B3574" s="3">
        <v>3030</v>
      </c>
      <c r="C3574" s="3" t="s">
        <v>8413</v>
      </c>
      <c r="D3574" s="3">
        <v>0.10594300818765399</v>
      </c>
      <c r="E3574" s="3">
        <v>0.24381898353040221</v>
      </c>
      <c r="F3574" s="3">
        <v>0.6262626262626263</v>
      </c>
      <c r="G3574" s="3">
        <v>0.14141414141414141</v>
      </c>
      <c r="H3574" s="3">
        <v>9.0909090909090912E-2</v>
      </c>
      <c r="I3574" s="3">
        <v>0.28282828282828282</v>
      </c>
      <c r="J3574" s="3">
        <v>2.1256544961108691E-2</v>
      </c>
      <c r="K3574" s="3">
        <v>11200.50000000002</v>
      </c>
      <c r="L3574" s="3" t="s">
        <v>15776</v>
      </c>
      <c r="M3574" s="4" t="str">
        <f ca="1">IFERROR(__xludf.DUMMYFUNCTION("REGEXREPLACE(F3031,""\D"", """")"),"#VALUE!")</f>
        <v>#VALUE!</v>
      </c>
    </row>
    <row r="3575" spans="1:13" ht="15.75" customHeight="1">
      <c r="A3575" s="1">
        <v>3033</v>
      </c>
      <c r="B3575" s="3">
        <v>3034</v>
      </c>
      <c r="C3575" s="3" t="s">
        <v>8425</v>
      </c>
      <c r="D3575" s="3">
        <v>0.2203735705050392</v>
      </c>
      <c r="E3575" s="3">
        <v>0.13704658146297841</v>
      </c>
      <c r="F3575" s="3">
        <v>0.57079646017699115</v>
      </c>
      <c r="G3575" s="3">
        <v>0.1194690265486726</v>
      </c>
      <c r="H3575" s="3">
        <v>0.1415929203539823</v>
      </c>
      <c r="I3575" s="3">
        <v>0.2831858407079646</v>
      </c>
      <c r="J3575" s="3">
        <v>5.4953705800390322E-2</v>
      </c>
      <c r="K3575" s="3">
        <v>25301.099999999991</v>
      </c>
      <c r="L3575" s="3" t="s">
        <v>15780</v>
      </c>
      <c r="M3575" s="4" t="str">
        <f ca="1">IFERROR(__xludf.DUMMYFUNCTION("REGEXREPLACE(F3035,""\D"", """")"),"#VALUE!")</f>
        <v>#VALUE!</v>
      </c>
    </row>
    <row r="3576" spans="1:13" ht="15.75" customHeight="1">
      <c r="A3576" s="1">
        <v>3035</v>
      </c>
      <c r="B3576" s="3">
        <v>3036</v>
      </c>
      <c r="C3576" s="3" t="s">
        <v>8430</v>
      </c>
      <c r="D3576" s="3">
        <v>0.2377710358106265</v>
      </c>
      <c r="E3576" s="3">
        <v>0.35264890052480607</v>
      </c>
      <c r="F3576" s="3">
        <v>0.59829059829059827</v>
      </c>
      <c r="G3576" s="3">
        <v>7.6923076923076927E-2</v>
      </c>
      <c r="H3576" s="3">
        <v>7.6923076923076927E-2</v>
      </c>
      <c r="I3576" s="3">
        <v>0.17094017094017089</v>
      </c>
      <c r="J3576" s="3">
        <v>3.054947831312136E-2</v>
      </c>
      <c r="K3576" s="3">
        <v>12637.600000000029</v>
      </c>
      <c r="L3576" s="3" t="s">
        <v>15782</v>
      </c>
      <c r="M3576" s="4" t="str">
        <f ca="1">IFERROR(__xludf.DUMMYFUNCTION("REGEXREPLACE(F3037,""\D"", """")"),"#VALUE!")</f>
        <v>#VALUE!</v>
      </c>
    </row>
    <row r="3577" spans="1:13" ht="15.75" customHeight="1">
      <c r="A3577" s="1">
        <v>3038</v>
      </c>
      <c r="B3577" s="3">
        <v>3039</v>
      </c>
      <c r="C3577" s="3" t="s">
        <v>8439</v>
      </c>
      <c r="D3577" s="3">
        <v>0.1027976697611596</v>
      </c>
      <c r="E3577" s="3">
        <v>0.26977737863341239</v>
      </c>
      <c r="F3577" s="3">
        <v>0.64383561643835618</v>
      </c>
      <c r="G3577" s="3">
        <v>0.1095890410958904</v>
      </c>
      <c r="H3577" s="3">
        <v>9.5890410958904104E-2</v>
      </c>
      <c r="I3577" s="3">
        <v>0.25342465753424659</v>
      </c>
      <c r="J3577" s="3">
        <v>1.9179205754020118E-2</v>
      </c>
      <c r="K3577" s="3">
        <v>15496.000000000029</v>
      </c>
      <c r="L3577" s="3" t="s">
        <v>15785</v>
      </c>
      <c r="M3577" s="4" t="str">
        <f ca="1">IFERROR(__xludf.DUMMYFUNCTION("REGEXREPLACE(F3040,""\D"", """")"),"#VALUE!")</f>
        <v>#VALUE!</v>
      </c>
    </row>
    <row r="3578" spans="1:13" ht="15.75" customHeight="1">
      <c r="A3578" s="1">
        <v>3044</v>
      </c>
      <c r="B3578" s="3">
        <v>3045</v>
      </c>
      <c r="C3578" s="3" t="s">
        <v>8460</v>
      </c>
      <c r="D3578" s="3">
        <v>0.21369533204311361</v>
      </c>
      <c r="E3578" s="3">
        <v>0.1533480224157098</v>
      </c>
      <c r="F3578" s="3">
        <v>0.59292035398230092</v>
      </c>
      <c r="G3578" s="3">
        <v>0.13716814159292029</v>
      </c>
      <c r="H3578" s="3">
        <v>0.1548672566371681</v>
      </c>
      <c r="I3578" s="3">
        <v>0.31415929203539822</v>
      </c>
      <c r="J3578" s="3">
        <v>6.0118099768763353E-2</v>
      </c>
      <c r="K3578" s="3">
        <v>25679.499999999989</v>
      </c>
      <c r="L3578" s="3" t="s">
        <v>15791</v>
      </c>
      <c r="M3578" s="4" t="str">
        <f ca="1">IFERROR(__xludf.DUMMYFUNCTION("REGEXREPLACE(F3046,""\D"", """")"),"#VALUE!")</f>
        <v>#VALUE!</v>
      </c>
    </row>
    <row r="3579" spans="1:13" ht="15.75" customHeight="1">
      <c r="A3579" s="1">
        <v>3046</v>
      </c>
      <c r="B3579" s="3">
        <v>3047</v>
      </c>
      <c r="C3579" s="3" t="s">
        <v>8467</v>
      </c>
      <c r="D3579" s="3">
        <v>0.17843146167532969</v>
      </c>
      <c r="E3579" s="3">
        <v>0.63961683943435399</v>
      </c>
      <c r="F3579" s="3">
        <v>0.50864197530864197</v>
      </c>
      <c r="G3579" s="3">
        <v>6.4197530864197536E-2</v>
      </c>
      <c r="H3579" s="3">
        <v>4.6913580246913583E-2</v>
      </c>
      <c r="I3579" s="3">
        <v>0.15555555555555561</v>
      </c>
      <c r="J3579" s="3">
        <v>1.8362673331667832E-2</v>
      </c>
      <c r="K3579" s="3">
        <v>43901.699999999662</v>
      </c>
      <c r="L3579" s="3" t="s">
        <v>15793</v>
      </c>
      <c r="M3579" s="4" t="str">
        <f ca="1">IFERROR(__xludf.DUMMYFUNCTION("REGEXREPLACE(F3048,""\D"", """")"),"#VALUE!")</f>
        <v>#VALUE!</v>
      </c>
    </row>
    <row r="3580" spans="1:13" ht="15.75" customHeight="1">
      <c r="A3580" s="1">
        <v>3047</v>
      </c>
      <c r="B3580" s="3">
        <v>3048</v>
      </c>
      <c r="C3580" s="3" t="s">
        <v>8470</v>
      </c>
      <c r="D3580" s="3">
        <v>0.18821251000884989</v>
      </c>
      <c r="E3580" s="3">
        <v>0.51006892816744842</v>
      </c>
      <c r="F3580" s="3">
        <v>0.44262295081967212</v>
      </c>
      <c r="G3580" s="3">
        <v>3.2786885245901641E-2</v>
      </c>
      <c r="H3580" s="3">
        <v>6.5573770491803282E-2</v>
      </c>
      <c r="I3580" s="3">
        <v>0.16393442622950821</v>
      </c>
      <c r="J3580" s="3">
        <v>9.3112571247162962E-3</v>
      </c>
      <c r="K3580" s="3">
        <v>7115.4</v>
      </c>
      <c r="L3580" s="3" t="s">
        <v>15794</v>
      </c>
      <c r="M3580" s="4" t="str">
        <f ca="1">IFERROR(__xludf.DUMMYFUNCTION("REGEXREPLACE(F3049,""\D"", """")"),"#VALUE!")</f>
        <v>#VALUE!</v>
      </c>
    </row>
    <row r="3581" spans="1:13" ht="15.75" customHeight="1">
      <c r="A3581" s="1">
        <v>3048</v>
      </c>
      <c r="B3581" s="3">
        <v>3049</v>
      </c>
      <c r="C3581" s="3" t="s">
        <v>8472</v>
      </c>
      <c r="D3581" s="3">
        <v>0.18729694435980529</v>
      </c>
      <c r="E3581" s="3">
        <v>0.71635499098786526</v>
      </c>
      <c r="F3581" s="3">
        <v>0.47157190635451512</v>
      </c>
      <c r="G3581" s="3">
        <v>6.354515050167224E-2</v>
      </c>
      <c r="H3581" s="3">
        <v>3.3444816053511697E-2</v>
      </c>
      <c r="I3581" s="3">
        <v>0.14046822742474921</v>
      </c>
      <c r="J3581" s="3">
        <v>1.586073491608744E-2</v>
      </c>
      <c r="K3581" s="3">
        <v>32064.3999999999</v>
      </c>
      <c r="L3581" s="3" t="s">
        <v>15795</v>
      </c>
      <c r="M3581" s="4" t="str">
        <f ca="1">IFERROR(__xludf.DUMMYFUNCTION("REGEXREPLACE(F3050,""\D"", """")"),"#VALUE!")</f>
        <v>#VALUE!</v>
      </c>
    </row>
    <row r="3582" spans="1:13" ht="15.75" customHeight="1">
      <c r="A3582" s="1">
        <v>3050</v>
      </c>
      <c r="B3582" s="3">
        <v>3051</v>
      </c>
      <c r="C3582" s="3" t="s">
        <v>8477</v>
      </c>
      <c r="D3582" s="3">
        <v>0.189560620549072</v>
      </c>
      <c r="E3582" s="3">
        <v>0.11763060677347049</v>
      </c>
      <c r="F3582" s="3">
        <v>0.640625</v>
      </c>
      <c r="G3582" s="3">
        <v>0.15625</v>
      </c>
      <c r="H3582" s="3">
        <v>0.1171875</v>
      </c>
      <c r="I3582" s="3">
        <v>0.3203125</v>
      </c>
      <c r="J3582" s="3">
        <v>4.7686224349155801E-2</v>
      </c>
      <c r="K3582" s="3">
        <v>15206.80000000003</v>
      </c>
      <c r="L3582" s="3" t="s">
        <v>15797</v>
      </c>
      <c r="M3582" s="4" t="str">
        <f ca="1">IFERROR(__xludf.DUMMYFUNCTION("REGEXREPLACE(F3052,""\D"", """")"),"#VALUE!")</f>
        <v>#VALUE!</v>
      </c>
    </row>
    <row r="3583" spans="1:13" ht="15.75" customHeight="1">
      <c r="A3583" s="1">
        <v>3051</v>
      </c>
      <c r="B3583" s="3">
        <v>3052</v>
      </c>
      <c r="C3583" s="3" t="s">
        <v>8479</v>
      </c>
      <c r="D3583" s="3">
        <v>0.14278856736471129</v>
      </c>
      <c r="E3583" s="3">
        <v>0.15679091336733589</v>
      </c>
      <c r="F3583" s="3">
        <v>0.55194805194805197</v>
      </c>
      <c r="G3583" s="3">
        <v>0.12987012987012991</v>
      </c>
      <c r="H3583" s="3">
        <v>0.1103896103896104</v>
      </c>
      <c r="I3583" s="3">
        <v>0.2792207792207792</v>
      </c>
      <c r="J3583" s="3">
        <v>3.1841627342224503E-2</v>
      </c>
      <c r="K3583" s="3">
        <v>17137.20000000003</v>
      </c>
      <c r="L3583" s="3" t="s">
        <v>15798</v>
      </c>
      <c r="M3583" s="4" t="str">
        <f ca="1">IFERROR(__xludf.DUMMYFUNCTION("REGEXREPLACE(F3053,""\D"", """")"),"#VALUE!")</f>
        <v>#VALUE!</v>
      </c>
    </row>
    <row r="3584" spans="1:13" ht="15.75" customHeight="1">
      <c r="A3584" s="1">
        <v>3052</v>
      </c>
      <c r="B3584" s="3">
        <v>3053</v>
      </c>
      <c r="C3584" s="3" t="s">
        <v>8482</v>
      </c>
      <c r="D3584" s="3">
        <v>0.16819729216903731</v>
      </c>
      <c r="E3584" s="3">
        <v>0.56569366669956089</v>
      </c>
      <c r="F3584" s="3">
        <v>0.52941176470588236</v>
      </c>
      <c r="G3584" s="3">
        <v>5.8823529411764712E-2</v>
      </c>
      <c r="H3584" s="3">
        <v>4.9773755656108587E-2</v>
      </c>
      <c r="I3584" s="3">
        <v>0.16289592760180999</v>
      </c>
      <c r="J3584" s="3">
        <v>1.586321336925527E-2</v>
      </c>
      <c r="K3584" s="3">
        <v>23487</v>
      </c>
      <c r="L3584" s="3" t="s">
        <v>15799</v>
      </c>
      <c r="M3584" s="4" t="str">
        <f ca="1">IFERROR(__xludf.DUMMYFUNCTION("REGEXREPLACE(F3054,""\D"", """")"),"#VALUE!")</f>
        <v>#VALUE!</v>
      </c>
    </row>
    <row r="3585" spans="1:13" ht="15.75" customHeight="1">
      <c r="A3585" s="1">
        <v>3054</v>
      </c>
      <c r="B3585" s="3">
        <v>3055</v>
      </c>
      <c r="C3585" s="3" t="s">
        <v>8488</v>
      </c>
      <c r="D3585" s="3">
        <v>0.1701195492964454</v>
      </c>
      <c r="E3585" s="3">
        <v>0.2087262311085068</v>
      </c>
      <c r="F3585" s="3">
        <v>0.6074074074074074</v>
      </c>
      <c r="G3585" s="3">
        <v>8.5185185185185183E-2</v>
      </c>
      <c r="H3585" s="3">
        <v>0.12962962962962959</v>
      </c>
      <c r="I3585" s="3">
        <v>0.26296296296296301</v>
      </c>
      <c r="J3585" s="3">
        <v>3.4223106094193941E-2</v>
      </c>
      <c r="K3585" s="3">
        <v>30169.999999999909</v>
      </c>
      <c r="L3585" s="3" t="s">
        <v>15801</v>
      </c>
      <c r="M3585" s="4" t="str">
        <f ca="1">IFERROR(__xludf.DUMMYFUNCTION("REGEXREPLACE(F3056,""\D"", """")"),"#VALUE!")</f>
        <v>#VALUE!</v>
      </c>
    </row>
    <row r="3586" spans="1:13" ht="15.75" customHeight="1">
      <c r="A3586" s="1">
        <v>3055</v>
      </c>
      <c r="B3586" s="3">
        <v>3056</v>
      </c>
      <c r="C3586" s="3" t="s">
        <v>8490</v>
      </c>
      <c r="D3586" s="3">
        <v>0.19664345368767799</v>
      </c>
      <c r="E3586" s="3">
        <v>0.2391694848182053</v>
      </c>
      <c r="F3586" s="3">
        <v>0.63013698630136983</v>
      </c>
      <c r="G3586" s="3">
        <v>9.2465753424657529E-2</v>
      </c>
      <c r="H3586" s="3">
        <v>9.9315068493150679E-2</v>
      </c>
      <c r="I3586" s="3">
        <v>0.25</v>
      </c>
      <c r="J3586" s="3">
        <v>3.5859376996857588E-2</v>
      </c>
      <c r="K3586" s="3">
        <v>32507.399999999881</v>
      </c>
      <c r="L3586" s="3" t="s">
        <v>15802</v>
      </c>
      <c r="M3586" s="4" t="str">
        <f ca="1">IFERROR(__xludf.DUMMYFUNCTION("REGEXREPLACE(F3057,""\D"", """")"),"#VALUE!")</f>
        <v>#VALUE!</v>
      </c>
    </row>
    <row r="3587" spans="1:13" ht="15.75" customHeight="1">
      <c r="A3587" s="1">
        <v>3056</v>
      </c>
      <c r="B3587" s="3">
        <v>3057</v>
      </c>
      <c r="C3587" s="3" t="s">
        <v>8493</v>
      </c>
      <c r="D3587" s="3">
        <v>0.1643377464617245</v>
      </c>
      <c r="E3587" s="3">
        <v>0.28018030341067718</v>
      </c>
      <c r="F3587" s="3">
        <v>0.64008620689655171</v>
      </c>
      <c r="G3587" s="3">
        <v>8.4051724137931036E-2</v>
      </c>
      <c r="H3587" s="3">
        <v>0.10775862068965519</v>
      </c>
      <c r="I3587" s="3">
        <v>0.2306034482758621</v>
      </c>
      <c r="J3587" s="3">
        <v>3.0377510385946872E-2</v>
      </c>
      <c r="K3587" s="3">
        <v>49493.799999999537</v>
      </c>
      <c r="L3587" s="3" t="s">
        <v>15803</v>
      </c>
      <c r="M3587" s="4" t="str">
        <f ca="1">IFERROR(__xludf.DUMMYFUNCTION("REGEXREPLACE(F3058,""\D"", """")"),"#VALUE!")</f>
        <v>#VALUE!</v>
      </c>
    </row>
    <row r="3588" spans="1:13" ht="15.75" customHeight="1">
      <c r="A3588" s="1">
        <v>3059</v>
      </c>
      <c r="B3588" s="3">
        <v>3060</v>
      </c>
      <c r="C3588" s="3" t="s">
        <v>8501</v>
      </c>
      <c r="D3588" s="3">
        <v>0.1652541462360845</v>
      </c>
      <c r="E3588" s="3">
        <v>0.1904818948429482</v>
      </c>
      <c r="F3588" s="3">
        <v>0.63862928348909653</v>
      </c>
      <c r="G3588" s="3">
        <v>0.10280373831775701</v>
      </c>
      <c r="H3588" s="3">
        <v>0.14330218068535819</v>
      </c>
      <c r="I3588" s="3">
        <v>0.28971962616822428</v>
      </c>
      <c r="J3588" s="3">
        <v>3.8854980021755102E-2</v>
      </c>
      <c r="K3588" s="3">
        <v>36028.499999999818</v>
      </c>
      <c r="L3588" s="3" t="s">
        <v>15806</v>
      </c>
      <c r="M3588" s="4" t="str">
        <f ca="1">IFERROR(__xludf.DUMMYFUNCTION("REGEXREPLACE(F3061,""\D"", """")"),"#VALUE!")</f>
        <v>#VALUE!</v>
      </c>
    </row>
    <row r="3589" spans="1:13" ht="15.75" customHeight="1">
      <c r="A3589" s="1">
        <v>3060</v>
      </c>
      <c r="B3589" s="3">
        <v>3061</v>
      </c>
      <c r="C3589" s="3" t="s">
        <v>8504</v>
      </c>
      <c r="D3589" s="3">
        <v>0.21443385224415529</v>
      </c>
      <c r="E3589" s="3">
        <v>0.28847279530686298</v>
      </c>
      <c r="F3589" s="3">
        <v>0.6171428571428571</v>
      </c>
      <c r="G3589" s="3">
        <v>9.7142857142857142E-2</v>
      </c>
      <c r="H3589" s="3">
        <v>9.7142857142857142E-2</v>
      </c>
      <c r="I3589" s="3">
        <v>0.23428571428571429</v>
      </c>
      <c r="J3589" s="3">
        <v>3.830229713717842E-2</v>
      </c>
      <c r="K3589" s="3">
        <v>19088.100000000009</v>
      </c>
      <c r="L3589" s="3" t="s">
        <v>15807</v>
      </c>
      <c r="M3589" s="4" t="str">
        <f ca="1">IFERROR(__xludf.DUMMYFUNCTION("REGEXREPLACE(F3062,""\D"", """")"),"#VALUE!")</f>
        <v>#VALUE!</v>
      </c>
    </row>
    <row r="3590" spans="1:13" ht="15.75" customHeight="1">
      <c r="A3590" s="1">
        <v>3061</v>
      </c>
      <c r="B3590" s="3">
        <v>3062</v>
      </c>
      <c r="C3590" s="3" t="s">
        <v>8507</v>
      </c>
      <c r="D3590" s="3">
        <v>0.20265775839100861</v>
      </c>
      <c r="E3590" s="3">
        <v>0.299387971506415</v>
      </c>
      <c r="F3590" s="3">
        <v>0.49013157894736842</v>
      </c>
      <c r="G3590" s="3">
        <v>8.8815789473684209E-2</v>
      </c>
      <c r="H3590" s="3">
        <v>0.1019736842105263</v>
      </c>
      <c r="I3590" s="3">
        <v>0.24013157894736839</v>
      </c>
      <c r="J3590" s="3">
        <v>3.6776202231541877E-2</v>
      </c>
      <c r="K3590" s="3">
        <v>35142.599999999868</v>
      </c>
      <c r="L3590" s="3" t="s">
        <v>15808</v>
      </c>
      <c r="M3590" s="4" t="str">
        <f ca="1">IFERROR(__xludf.DUMMYFUNCTION("REGEXREPLACE(F3063,""\D"", """")"),"#VALUE!")</f>
        <v>#VALUE!</v>
      </c>
    </row>
    <row r="3591" spans="1:13" ht="15.75" customHeight="1">
      <c r="A3591" s="1">
        <v>3062</v>
      </c>
      <c r="B3591" s="3">
        <v>3063</v>
      </c>
      <c r="C3591" s="3" t="s">
        <v>8509</v>
      </c>
      <c r="D3591" s="3">
        <v>0.195477029658577</v>
      </c>
      <c r="E3591" s="3">
        <v>0.17467605099737149</v>
      </c>
      <c r="F3591" s="3">
        <v>0.59340659340659341</v>
      </c>
      <c r="G3591" s="3">
        <v>0.1263736263736264</v>
      </c>
      <c r="H3591" s="3">
        <v>0.12087912087912089</v>
      </c>
      <c r="I3591" s="3">
        <v>0.30769230769230771</v>
      </c>
      <c r="J3591" s="3">
        <v>4.5641329012586399E-2</v>
      </c>
      <c r="K3591" s="3">
        <v>21021.200000000001</v>
      </c>
      <c r="L3591" s="3" t="s">
        <v>15809</v>
      </c>
      <c r="M3591" s="4" t="str">
        <f ca="1">IFERROR(__xludf.DUMMYFUNCTION("REGEXREPLACE(F3064,""\D"", """")"),"#VALUE!")</f>
        <v>#VALUE!</v>
      </c>
    </row>
    <row r="3592" spans="1:13" ht="15.75" customHeight="1">
      <c r="A3592" s="1">
        <v>3063</v>
      </c>
      <c r="B3592" s="3">
        <v>3064</v>
      </c>
      <c r="C3592" s="3" t="s">
        <v>8512</v>
      </c>
      <c r="D3592" s="3">
        <v>0.1667234865308265</v>
      </c>
      <c r="E3592" s="3">
        <v>0.42641638242235358</v>
      </c>
      <c r="F3592" s="3">
        <v>0.64687499999999998</v>
      </c>
      <c r="G3592" s="3">
        <v>8.7499999999999994E-2</v>
      </c>
      <c r="H3592" s="3">
        <v>6.5625000000000003E-2</v>
      </c>
      <c r="I3592" s="3">
        <v>0.19687499999999999</v>
      </c>
      <c r="J3592" s="3">
        <v>2.3860194030852121E-2</v>
      </c>
      <c r="K3592" s="3">
        <v>33252.199999999859</v>
      </c>
      <c r="L3592" s="3" t="s">
        <v>15810</v>
      </c>
      <c r="M3592" s="4" t="str">
        <f ca="1">IFERROR(__xludf.DUMMYFUNCTION("REGEXREPLACE(F3065,""\D"", """")"),"#VALUE!")</f>
        <v>#VALUE!</v>
      </c>
    </row>
    <row r="3593" spans="1:13" ht="15.75" customHeight="1">
      <c r="A3593" s="1">
        <v>3064</v>
      </c>
      <c r="B3593" s="3">
        <v>3065</v>
      </c>
      <c r="C3593" s="3" t="s">
        <v>8515</v>
      </c>
      <c r="D3593" s="3">
        <v>0.18197542974349259</v>
      </c>
      <c r="E3593" s="3">
        <v>0.50376111531208778</v>
      </c>
      <c r="F3593" s="3">
        <v>0.49504950495049499</v>
      </c>
      <c r="G3593" s="3">
        <v>9.405940594059406E-2</v>
      </c>
      <c r="H3593" s="3">
        <v>4.4554455445544552E-2</v>
      </c>
      <c r="I3593" s="3">
        <v>0.17821782178217821</v>
      </c>
      <c r="J3593" s="3">
        <v>2.1677164105182299E-2</v>
      </c>
      <c r="K3593" s="3">
        <v>22921.70000000003</v>
      </c>
      <c r="L3593" s="3" t="s">
        <v>15811</v>
      </c>
      <c r="M3593" s="4" t="str">
        <f ca="1">IFERROR(__xludf.DUMMYFUNCTION("REGEXREPLACE(F3066,""\D"", """")"),"#VALUE!")</f>
        <v>#VALUE!</v>
      </c>
    </row>
    <row r="3594" spans="1:13" ht="15.75" customHeight="1">
      <c r="A3594" s="1">
        <v>3065</v>
      </c>
      <c r="B3594" s="3">
        <v>3066</v>
      </c>
      <c r="C3594" s="3" t="s">
        <v>8517</v>
      </c>
      <c r="D3594" s="3">
        <v>0.20261657759450491</v>
      </c>
      <c r="E3594" s="3">
        <v>0.1865773796499261</v>
      </c>
      <c r="F3594" s="3">
        <v>0.59589041095890416</v>
      </c>
      <c r="G3594" s="3">
        <v>0.1027397260273973</v>
      </c>
      <c r="H3594" s="3">
        <v>0.14383561643835621</v>
      </c>
      <c r="I3594" s="3">
        <v>0.28082191780821919</v>
      </c>
      <c r="J3594" s="3">
        <v>4.5775917655344937E-2</v>
      </c>
      <c r="K3594" s="3">
        <v>16754.400000000031</v>
      </c>
      <c r="L3594" s="3" t="s">
        <v>15812</v>
      </c>
      <c r="M3594" s="4" t="str">
        <f ca="1">IFERROR(__xludf.DUMMYFUNCTION("REGEXREPLACE(F3067,""\D"", """")"),"#VALUE!")</f>
        <v>#VALUE!</v>
      </c>
    </row>
    <row r="3595" spans="1:13" ht="15.75" customHeight="1">
      <c r="A3595" s="1">
        <v>3067</v>
      </c>
      <c r="B3595" s="3">
        <v>3068</v>
      </c>
      <c r="C3595" s="3" t="s">
        <v>8522</v>
      </c>
      <c r="D3595" s="3">
        <v>0.1595746513382055</v>
      </c>
      <c r="E3595" s="3">
        <v>0.12163857979099051</v>
      </c>
      <c r="F3595" s="3">
        <v>0.58536585365853655</v>
      </c>
      <c r="G3595" s="3">
        <v>0.13414634146341459</v>
      </c>
      <c r="H3595" s="3">
        <v>0.15853658536585369</v>
      </c>
      <c r="I3595" s="3">
        <v>0.32520325203252032</v>
      </c>
      <c r="J3595" s="3">
        <v>4.5039994463811378E-2</v>
      </c>
      <c r="K3595" s="3">
        <v>28153.39999999998</v>
      </c>
      <c r="L3595" s="3" t="s">
        <v>15814</v>
      </c>
      <c r="M3595" s="4" t="str">
        <f ca="1">IFERROR(__xludf.DUMMYFUNCTION("REGEXREPLACE(F3069,""\D"", """")"),"#VALUE!")</f>
        <v>#VALUE!</v>
      </c>
    </row>
    <row r="3596" spans="1:13" ht="15.75" customHeight="1">
      <c r="A3596" s="1">
        <v>3068</v>
      </c>
      <c r="B3596" s="3">
        <v>3069</v>
      </c>
      <c r="C3596" s="3" t="s">
        <v>8524</v>
      </c>
      <c r="D3596" s="3">
        <v>0.18220319977739791</v>
      </c>
      <c r="E3596" s="3">
        <v>0.50147172186941491</v>
      </c>
      <c r="F3596" s="3">
        <v>0.56565656565656564</v>
      </c>
      <c r="G3596" s="3">
        <v>8.0808080808080815E-2</v>
      </c>
      <c r="H3596" s="3">
        <v>4.7979797979797983E-2</v>
      </c>
      <c r="I3596" s="3">
        <v>0.1767676767676768</v>
      </c>
      <c r="J3596" s="3">
        <v>2.1701062162405339E-2</v>
      </c>
      <c r="K3596" s="3">
        <v>42561.999999999673</v>
      </c>
      <c r="L3596" s="3" t="s">
        <v>15815</v>
      </c>
      <c r="M3596" s="4" t="str">
        <f ca="1">IFERROR(__xludf.DUMMYFUNCTION("REGEXREPLACE(F3070,""\D"", """")"),"#VALUE!")</f>
        <v>#VALUE!</v>
      </c>
    </row>
    <row r="3597" spans="1:13" ht="15.75" customHeight="1">
      <c r="A3597" s="1">
        <v>3069</v>
      </c>
      <c r="B3597" s="3">
        <v>3070</v>
      </c>
      <c r="C3597" s="3" t="s">
        <v>8526</v>
      </c>
      <c r="D3597" s="3">
        <v>0.17947775647605721</v>
      </c>
      <c r="E3597" s="3">
        <v>0.14170889505314491</v>
      </c>
      <c r="F3597" s="3">
        <v>0.62371134020618557</v>
      </c>
      <c r="G3597" s="3">
        <v>0.1237113402061856</v>
      </c>
      <c r="H3597" s="3">
        <v>0.18041237113402059</v>
      </c>
      <c r="I3597" s="3">
        <v>0.32474226804123713</v>
      </c>
      <c r="J3597" s="3">
        <v>5.136073646417523E-2</v>
      </c>
      <c r="K3597" s="3">
        <v>22177.4</v>
      </c>
      <c r="L3597" s="3" t="s">
        <v>15816</v>
      </c>
      <c r="M3597" s="4" t="str">
        <f ca="1">IFERROR(__xludf.DUMMYFUNCTION("REGEXREPLACE(F3071,""\D"", """")"),"#VALUE!")</f>
        <v>#VALUE!</v>
      </c>
    </row>
    <row r="3598" spans="1:13" ht="15.75" customHeight="1">
      <c r="A3598" s="1">
        <v>3070</v>
      </c>
      <c r="B3598" s="3">
        <v>3071</v>
      </c>
      <c r="C3598" s="3" t="s">
        <v>8529</v>
      </c>
      <c r="D3598" s="3">
        <v>0.1929788692116762</v>
      </c>
      <c r="E3598" s="3">
        <v>0.2713686670595154</v>
      </c>
      <c r="F3598" s="3">
        <v>0.65079365079365081</v>
      </c>
      <c r="G3598" s="3">
        <v>0.1031746031746032</v>
      </c>
      <c r="H3598" s="3">
        <v>0.1150793650793651</v>
      </c>
      <c r="I3598" s="3">
        <v>0.25396825396825401</v>
      </c>
      <c r="J3598" s="3">
        <v>4.0064553718841517E-2</v>
      </c>
      <c r="K3598" s="3">
        <v>26940.399999999961</v>
      </c>
      <c r="L3598" s="3" t="s">
        <v>15817</v>
      </c>
      <c r="M3598" s="4" t="str">
        <f ca="1">IFERROR(__xludf.DUMMYFUNCTION("REGEXREPLACE(F3072,""\D"", """")"),"#VALUE!")</f>
        <v>#VALUE!</v>
      </c>
    </row>
    <row r="3599" spans="1:13" ht="15.75" customHeight="1">
      <c r="A3599" s="1">
        <v>3071</v>
      </c>
      <c r="B3599" s="3">
        <v>3072</v>
      </c>
      <c r="C3599" s="3" t="s">
        <v>8531</v>
      </c>
      <c r="D3599" s="3">
        <v>0.16733486543604181</v>
      </c>
      <c r="E3599" s="3">
        <v>0.23644450048190971</v>
      </c>
      <c r="F3599" s="3">
        <v>0.60465116279069764</v>
      </c>
      <c r="G3599" s="3">
        <v>0.10232558139534879</v>
      </c>
      <c r="H3599" s="3">
        <v>0.12558139534883719</v>
      </c>
      <c r="I3599" s="3">
        <v>0.2558139534883721</v>
      </c>
      <c r="J3599" s="3">
        <v>3.6964118573651207E-2</v>
      </c>
      <c r="K3599" s="3">
        <v>47234.699999999633</v>
      </c>
      <c r="L3599" s="3" t="s">
        <v>15818</v>
      </c>
      <c r="M3599" s="4" t="str">
        <f ca="1">IFERROR(__xludf.DUMMYFUNCTION("REGEXREPLACE(F3073,""\D"", """")"),"#VALUE!")</f>
        <v>#VALUE!</v>
      </c>
    </row>
    <row r="3600" spans="1:13" ht="15.75" customHeight="1">
      <c r="A3600" s="1">
        <v>3072</v>
      </c>
      <c r="B3600" s="3">
        <v>3073</v>
      </c>
      <c r="C3600" s="3" t="s">
        <v>8534</v>
      </c>
      <c r="D3600" s="3">
        <v>0.1379569338420876</v>
      </c>
      <c r="E3600" s="3">
        <v>0.1957865423310175</v>
      </c>
      <c r="F3600" s="3">
        <v>0.56880733944954132</v>
      </c>
      <c r="G3600" s="3">
        <v>0.10550458715596329</v>
      </c>
      <c r="H3600" s="3">
        <v>0.1146788990825688</v>
      </c>
      <c r="I3600" s="3">
        <v>0.27064220183486237</v>
      </c>
      <c r="J3600" s="3">
        <v>2.870171487051101E-2</v>
      </c>
      <c r="K3600" s="3">
        <v>24502.199999999979</v>
      </c>
      <c r="L3600" s="3" t="s">
        <v>15819</v>
      </c>
      <c r="M3600" s="4" t="str">
        <f ca="1">IFERROR(__xludf.DUMMYFUNCTION("REGEXREPLACE(F3074,""\D"", """")"),"#VALUE!")</f>
        <v>#VALUE!</v>
      </c>
    </row>
    <row r="3601" spans="1:13" ht="15.75" customHeight="1">
      <c r="A3601" s="1">
        <v>3073</v>
      </c>
      <c r="B3601" s="3">
        <v>3074</v>
      </c>
      <c r="C3601" s="3" t="s">
        <v>8536</v>
      </c>
      <c r="D3601" s="3">
        <v>0.1523379385662979</v>
      </c>
      <c r="E3601" s="3">
        <v>0.28954089320936549</v>
      </c>
      <c r="F3601" s="3">
        <v>0.58744394618834084</v>
      </c>
      <c r="G3601" s="3">
        <v>0.1053811659192825</v>
      </c>
      <c r="H3601" s="3">
        <v>8.2959641255605385E-2</v>
      </c>
      <c r="I3601" s="3">
        <v>0.23542600896860991</v>
      </c>
      <c r="J3601" s="3">
        <v>2.7607148138090652E-2</v>
      </c>
      <c r="K3601" s="3">
        <v>51346.799999999552</v>
      </c>
      <c r="L3601" s="3" t="s">
        <v>15820</v>
      </c>
      <c r="M3601" s="4" t="str">
        <f ca="1">IFERROR(__xludf.DUMMYFUNCTION("REGEXREPLACE(F3075,""\D"", """")"),"#VALUE!")</f>
        <v>#VALUE!</v>
      </c>
    </row>
    <row r="3602" spans="1:13" ht="15.75" customHeight="1">
      <c r="A3602" s="1">
        <v>3074</v>
      </c>
      <c r="B3602" s="3">
        <v>3075</v>
      </c>
      <c r="C3602" s="3" t="s">
        <v>8539</v>
      </c>
      <c r="D3602" s="3">
        <v>0.18000482477559801</v>
      </c>
      <c r="E3602" s="3">
        <v>0.20218355663001539</v>
      </c>
      <c r="F3602" s="3">
        <v>0.57581573896353166</v>
      </c>
      <c r="G3602" s="3">
        <v>0.1036468330134357</v>
      </c>
      <c r="H3602" s="3">
        <v>0.12284069097888679</v>
      </c>
      <c r="I3602" s="3">
        <v>0.27447216890595011</v>
      </c>
      <c r="J3602" s="3">
        <v>3.9755387592790403E-2</v>
      </c>
      <c r="K3602" s="3">
        <v>58892.699999999459</v>
      </c>
      <c r="L3602" s="3" t="s">
        <v>15821</v>
      </c>
      <c r="M3602" s="4" t="str">
        <f ca="1">IFERROR(__xludf.DUMMYFUNCTION("REGEXREPLACE(F3076,""\D"", """")"),"#VALUE!")</f>
        <v>#VALUE!</v>
      </c>
    </row>
    <row r="3603" spans="1:13" ht="15.75" customHeight="1">
      <c r="A3603" s="1">
        <v>3076</v>
      </c>
      <c r="B3603" s="3">
        <v>3077</v>
      </c>
      <c r="C3603" s="3" t="s">
        <v>8545</v>
      </c>
      <c r="D3603" s="3">
        <v>0.17256817545926709</v>
      </c>
      <c r="E3603" s="3">
        <v>0.2222644284528896</v>
      </c>
      <c r="F3603" s="3">
        <v>0.60416666666666663</v>
      </c>
      <c r="G3603" s="3">
        <v>0.15277777777777779</v>
      </c>
      <c r="H3603" s="3">
        <v>9.7222222222222224E-2</v>
      </c>
      <c r="I3603" s="3">
        <v>0.27777777777777779</v>
      </c>
      <c r="J3603" s="3">
        <v>3.9074753757644493E-2</v>
      </c>
      <c r="K3603" s="3">
        <v>16239.100000000029</v>
      </c>
      <c r="L3603" s="3" t="s">
        <v>15823</v>
      </c>
      <c r="M3603" s="4" t="str">
        <f ca="1">IFERROR(__xludf.DUMMYFUNCTION("REGEXREPLACE(F3078,""\D"", """")"),"#VALUE!")</f>
        <v>#VALUE!</v>
      </c>
    </row>
    <row r="3604" spans="1:13" ht="15.75" customHeight="1">
      <c r="A3604" s="1">
        <v>3077</v>
      </c>
      <c r="B3604" s="3">
        <v>3078</v>
      </c>
      <c r="C3604" s="3" t="s">
        <v>8548</v>
      </c>
      <c r="D3604" s="3">
        <v>0.33160402832189662</v>
      </c>
      <c r="E3604" s="3">
        <v>0.22113746693960301</v>
      </c>
      <c r="F3604" s="3">
        <v>0.65853658536585369</v>
      </c>
      <c r="G3604" s="3">
        <v>0.14634146341463411</v>
      </c>
      <c r="H3604" s="3">
        <v>7.3170731707317069E-2</v>
      </c>
      <c r="I3604" s="3">
        <v>0.24390243902439021</v>
      </c>
      <c r="J3604" s="3">
        <v>4.7120300561429053E-2</v>
      </c>
      <c r="K3604" s="3">
        <v>4461</v>
      </c>
      <c r="L3604" s="3" t="s">
        <v>15824</v>
      </c>
      <c r="M3604" s="4" t="str">
        <f ca="1">IFERROR(__xludf.DUMMYFUNCTION("REGEXREPLACE(F3079,""\D"", """")"),"#VALUE!")</f>
        <v>#VALUE!</v>
      </c>
    </row>
    <row r="3605" spans="1:13" ht="15.75" customHeight="1">
      <c r="A3605" s="1">
        <v>3079</v>
      </c>
      <c r="B3605" s="3">
        <v>3080</v>
      </c>
      <c r="C3605" s="3" t="s">
        <v>8554</v>
      </c>
      <c r="D3605" s="3">
        <v>0.1578684475165455</v>
      </c>
      <c r="E3605" s="3">
        <v>0.24231820696461959</v>
      </c>
      <c r="F3605" s="3">
        <v>0.56451612903225812</v>
      </c>
      <c r="G3605" s="3">
        <v>0.15591397849462371</v>
      </c>
      <c r="H3605" s="3">
        <v>0.10215053763440859</v>
      </c>
      <c r="I3605" s="3">
        <v>0.27419354838709681</v>
      </c>
      <c r="J3605" s="3">
        <v>3.7751379621526457E-2</v>
      </c>
      <c r="K3605" s="3">
        <v>21361.000000000011</v>
      </c>
      <c r="L3605" s="3" t="s">
        <v>15826</v>
      </c>
      <c r="M3605" s="4" t="str">
        <f ca="1">IFERROR(__xludf.DUMMYFUNCTION("REGEXREPLACE(F3081,""\D"", """")"),"#VALUE!")</f>
        <v>#VALUE!</v>
      </c>
    </row>
    <row r="3606" spans="1:13" ht="15.75" customHeight="1">
      <c r="A3606" s="1">
        <v>3081</v>
      </c>
      <c r="B3606" s="3">
        <v>3082</v>
      </c>
      <c r="C3606" s="3" t="s">
        <v>8559</v>
      </c>
      <c r="D3606" s="3">
        <v>0.1397904822968892</v>
      </c>
      <c r="E3606" s="3">
        <v>0.20655845119178409</v>
      </c>
      <c r="F3606" s="3">
        <v>0.61224489795918369</v>
      </c>
      <c r="G3606" s="3">
        <v>0.1326530612244898</v>
      </c>
      <c r="H3606" s="3">
        <v>0.1020408163265306</v>
      </c>
      <c r="I3606" s="3">
        <v>0.29591836734693883</v>
      </c>
      <c r="J3606" s="3">
        <v>2.8813407752786992E-2</v>
      </c>
      <c r="K3606" s="3">
        <v>11150.40000000002</v>
      </c>
      <c r="L3606" s="3" t="s">
        <v>15828</v>
      </c>
      <c r="M3606" s="4" t="str">
        <f ca="1">IFERROR(__xludf.DUMMYFUNCTION("REGEXREPLACE(F3083,""\D"", """")"),"#VALUE!")</f>
        <v>#VALUE!</v>
      </c>
    </row>
    <row r="3607" spans="1:13" ht="15.75" customHeight="1">
      <c r="A3607" s="1">
        <v>3087</v>
      </c>
      <c r="B3607" s="3">
        <v>3088</v>
      </c>
      <c r="C3607" s="3" t="s">
        <v>8576</v>
      </c>
      <c r="D3607" s="3">
        <v>0.15706723803176581</v>
      </c>
      <c r="E3607" s="3">
        <v>0.17180672105387171</v>
      </c>
      <c r="F3607" s="3">
        <v>0.59860788863109049</v>
      </c>
      <c r="G3607" s="3">
        <v>0.1206496519721578</v>
      </c>
      <c r="H3607" s="3">
        <v>0.12761020881670529</v>
      </c>
      <c r="I3607" s="3">
        <v>0.30394431554524359</v>
      </c>
      <c r="J3607" s="3">
        <v>3.8084127006282442E-2</v>
      </c>
      <c r="K3607" s="3">
        <v>49033.399999999572</v>
      </c>
      <c r="L3607" s="3" t="s">
        <v>15834</v>
      </c>
      <c r="M3607" s="4" t="str">
        <f ca="1">IFERROR(__xludf.DUMMYFUNCTION("REGEXREPLACE(F3089,""\D"", """")"),"#VALUE!")</f>
        <v>#VALUE!</v>
      </c>
    </row>
    <row r="3608" spans="1:13" ht="15.75" customHeight="1">
      <c r="A3608" s="1">
        <v>3089</v>
      </c>
      <c r="B3608" s="3">
        <v>3090</v>
      </c>
      <c r="C3608" s="3" t="s">
        <v>8582</v>
      </c>
      <c r="D3608" s="3">
        <v>0.1752184466985735</v>
      </c>
      <c r="E3608" s="3">
        <v>0.1475818341142193</v>
      </c>
      <c r="F3608" s="3">
        <v>0.64451827242524917</v>
      </c>
      <c r="G3608" s="3">
        <v>0.12956810631229229</v>
      </c>
      <c r="H3608" s="3">
        <v>0.1262458471760797</v>
      </c>
      <c r="I3608" s="3">
        <v>0.30564784053156152</v>
      </c>
      <c r="J3608" s="3">
        <v>4.340485336357891E-2</v>
      </c>
      <c r="K3608" s="3">
        <v>33826.499999999862</v>
      </c>
      <c r="L3608" s="3" t="s">
        <v>15836</v>
      </c>
      <c r="M3608" s="4" t="str">
        <f ca="1">IFERROR(__xludf.DUMMYFUNCTION("REGEXREPLACE(F3091,""\D"", """")"),"#VALUE!")</f>
        <v>#VALUE!</v>
      </c>
    </row>
    <row r="3609" spans="1:13" ht="15.75" customHeight="1">
      <c r="A3609" s="1">
        <v>3090</v>
      </c>
      <c r="B3609" s="3">
        <v>3091</v>
      </c>
      <c r="C3609" s="3" t="s">
        <v>8585</v>
      </c>
      <c r="D3609" s="3">
        <v>0.27040729602791419</v>
      </c>
      <c r="E3609" s="3">
        <v>0.22295477073600009</v>
      </c>
      <c r="F3609" s="3">
        <v>0.56164383561643838</v>
      </c>
      <c r="G3609" s="3">
        <v>0.1027397260273973</v>
      </c>
      <c r="H3609" s="3">
        <v>0.1095890410958904</v>
      </c>
      <c r="I3609" s="3">
        <v>0.28767123287671231</v>
      </c>
      <c r="J3609" s="3">
        <v>5.2439885013202278E-2</v>
      </c>
      <c r="K3609" s="3">
        <v>17010.800000000021</v>
      </c>
      <c r="L3609" s="3" t="s">
        <v>15837</v>
      </c>
      <c r="M3609" s="4" t="str">
        <f ca="1">IFERROR(__xludf.DUMMYFUNCTION("REGEXREPLACE(F3092,""\D"", """")"),"#VALUE!")</f>
        <v>#VALUE!</v>
      </c>
    </row>
    <row r="3610" spans="1:13" ht="15.75" customHeight="1">
      <c r="A3610" s="1">
        <v>3091</v>
      </c>
      <c r="B3610" s="3">
        <v>3092</v>
      </c>
      <c r="C3610" s="3" t="s">
        <v>8587</v>
      </c>
      <c r="D3610" s="3">
        <v>0.112601801463976</v>
      </c>
      <c r="E3610" s="3">
        <v>0.27412264098287159</v>
      </c>
      <c r="F3610" s="3">
        <v>0.59076923076923082</v>
      </c>
      <c r="G3610" s="3">
        <v>9.8461538461538461E-2</v>
      </c>
      <c r="H3610" s="3">
        <v>9.5384615384615387E-2</v>
      </c>
      <c r="I3610" s="3">
        <v>0.24307692307692311</v>
      </c>
      <c r="J3610" s="3">
        <v>2.0886320122865471E-2</v>
      </c>
      <c r="K3610" s="3">
        <v>36042.599999999809</v>
      </c>
      <c r="L3610" s="3" t="s">
        <v>15838</v>
      </c>
      <c r="M3610" s="4" t="str">
        <f ca="1">IFERROR(__xludf.DUMMYFUNCTION("REGEXREPLACE(F3093,""\D"", """")"),"#VALUE!")</f>
        <v>#VALUE!</v>
      </c>
    </row>
    <row r="3611" spans="1:13" ht="15.75" customHeight="1">
      <c r="A3611" s="1">
        <v>3094</v>
      </c>
      <c r="B3611" s="3">
        <v>3095</v>
      </c>
      <c r="C3611" s="3" t="s">
        <v>8595</v>
      </c>
      <c r="D3611" s="3">
        <v>0.1364544807732658</v>
      </c>
      <c r="E3611" s="3">
        <v>0.22072703310369679</v>
      </c>
      <c r="F3611" s="3">
        <v>0.62951807228915657</v>
      </c>
      <c r="G3611" s="3">
        <v>0.10240963855421691</v>
      </c>
      <c r="H3611" s="3">
        <v>0.1204819277108434</v>
      </c>
      <c r="I3611" s="3">
        <v>0.28313253012048201</v>
      </c>
      <c r="J3611" s="3">
        <v>2.9265435877281351E-2</v>
      </c>
      <c r="K3611" s="3">
        <v>36669.299999999821</v>
      </c>
      <c r="L3611" s="3" t="s">
        <v>15841</v>
      </c>
      <c r="M3611" s="4" t="str">
        <f ca="1">IFERROR(__xludf.DUMMYFUNCTION("REGEXREPLACE(F3096,""\D"", """")"),"#VALUE!")</f>
        <v>#VALUE!</v>
      </c>
    </row>
    <row r="3612" spans="1:13" ht="15.75" customHeight="1">
      <c r="A3612" s="1">
        <v>3095</v>
      </c>
      <c r="B3612" s="3">
        <v>3096</v>
      </c>
      <c r="C3612" s="3" t="s">
        <v>8598</v>
      </c>
      <c r="D3612" s="3">
        <v>0.1923628578307765</v>
      </c>
      <c r="E3612" s="3">
        <v>0.25422198454951878</v>
      </c>
      <c r="F3612" s="3">
        <v>0.62576687116564422</v>
      </c>
      <c r="G3612" s="3">
        <v>0.1104294478527607</v>
      </c>
      <c r="H3612" s="3">
        <v>8.5889570552147243E-2</v>
      </c>
      <c r="I3612" s="3">
        <v>0.23312883435582821</v>
      </c>
      <c r="J3612" s="3">
        <v>3.4297536074136437E-2</v>
      </c>
      <c r="K3612" s="3">
        <v>17808.500000000029</v>
      </c>
      <c r="L3612" s="3" t="s">
        <v>15842</v>
      </c>
      <c r="M3612" s="4" t="str">
        <f ca="1">IFERROR(__xludf.DUMMYFUNCTION("REGEXREPLACE(F3097,""\D"", """")"),"#VALUE!")</f>
        <v>#VALUE!</v>
      </c>
    </row>
    <row r="3613" spans="1:13" ht="15.75" customHeight="1">
      <c r="A3613" s="1">
        <v>3096</v>
      </c>
      <c r="B3613" s="3">
        <v>3097</v>
      </c>
      <c r="C3613" s="3" t="s">
        <v>8601</v>
      </c>
      <c r="D3613" s="3">
        <v>0.19145895263489529</v>
      </c>
      <c r="E3613" s="3">
        <v>6.9250433964396105E-2</v>
      </c>
      <c r="F3613" s="3">
        <v>0.61111111111111116</v>
      </c>
      <c r="G3613" s="3">
        <v>0.1222222222222222</v>
      </c>
      <c r="H3613" s="3">
        <v>0.18888888888888891</v>
      </c>
      <c r="I3613" s="3">
        <v>0.35555555555555562</v>
      </c>
      <c r="J3613" s="3">
        <v>5.3007928408228058E-2</v>
      </c>
      <c r="K3613" s="3">
        <v>10320.300000000019</v>
      </c>
      <c r="L3613" s="3" t="s">
        <v>15843</v>
      </c>
      <c r="M3613" s="4" t="str">
        <f ca="1">IFERROR(__xludf.DUMMYFUNCTION("REGEXREPLACE(F3098,""\D"", """")"),"#VALUE!")</f>
        <v>#VALUE!</v>
      </c>
    </row>
    <row r="3614" spans="1:13" ht="15.75" customHeight="1">
      <c r="A3614" s="1">
        <v>3097</v>
      </c>
      <c r="B3614" s="3">
        <v>3098</v>
      </c>
      <c r="C3614" s="3" t="s">
        <v>8603</v>
      </c>
      <c r="D3614" s="3">
        <v>0.1980493319734247</v>
      </c>
      <c r="E3614" s="3">
        <v>0.2068579131909293</v>
      </c>
      <c r="F3614" s="3">
        <v>0.63157894736842102</v>
      </c>
      <c r="G3614" s="3">
        <v>0.1151315789473684</v>
      </c>
      <c r="H3614" s="3">
        <v>0.1118421052631579</v>
      </c>
      <c r="I3614" s="3">
        <v>0.28289473684210531</v>
      </c>
      <c r="J3614" s="3">
        <v>4.3278959838468287E-2</v>
      </c>
      <c r="K3614" s="3">
        <v>33421.199999999859</v>
      </c>
      <c r="L3614" s="3" t="s">
        <v>15844</v>
      </c>
      <c r="M3614" s="4" t="str">
        <f ca="1">IFERROR(__xludf.DUMMYFUNCTION("REGEXREPLACE(F3099,""\D"", """")"),"#VALUE!")</f>
        <v>#VALUE!</v>
      </c>
    </row>
    <row r="3615" spans="1:13" ht="15.75" customHeight="1">
      <c r="A3615" s="1">
        <v>3098</v>
      </c>
      <c r="B3615" s="3">
        <v>3099</v>
      </c>
      <c r="C3615" s="3" t="s">
        <v>8606</v>
      </c>
      <c r="D3615" s="3">
        <v>0.1671961244616951</v>
      </c>
      <c r="E3615" s="3">
        <v>0.64972291576069918</v>
      </c>
      <c r="F3615" s="3">
        <v>0.56587473002159827</v>
      </c>
      <c r="G3615" s="3">
        <v>5.6155507559395253E-2</v>
      </c>
      <c r="H3615" s="3">
        <v>4.1036717062634988E-2</v>
      </c>
      <c r="I3615" s="3">
        <v>0.15550755939524841</v>
      </c>
      <c r="J3615" s="3">
        <v>1.5040759835824761E-2</v>
      </c>
      <c r="K3615" s="3">
        <v>48904.899999999572</v>
      </c>
      <c r="L3615" s="3" t="s">
        <v>15845</v>
      </c>
      <c r="M3615" s="4" t="str">
        <f ca="1">IFERROR(__xludf.DUMMYFUNCTION("REGEXREPLACE(F3100,""\D"", """")"),"#VALUE!")</f>
        <v>#VALUE!</v>
      </c>
    </row>
    <row r="3616" spans="1:13" ht="15.75" customHeight="1">
      <c r="A3616" s="1">
        <v>3099</v>
      </c>
      <c r="B3616" s="3">
        <v>3100</v>
      </c>
      <c r="C3616" s="3" t="s">
        <v>8608</v>
      </c>
      <c r="D3616" s="3">
        <v>0.14219434872365419</v>
      </c>
      <c r="E3616" s="3">
        <v>0.23095946452444921</v>
      </c>
      <c r="F3616" s="3">
        <v>0.61631419939577037</v>
      </c>
      <c r="G3616" s="3">
        <v>8.4592145015105744E-2</v>
      </c>
      <c r="H3616" s="3">
        <v>0.1238670694864048</v>
      </c>
      <c r="I3616" s="3">
        <v>0.26888217522658608</v>
      </c>
      <c r="J3616" s="3">
        <v>2.806951653490402E-2</v>
      </c>
      <c r="K3616" s="3">
        <v>37764.399999999812</v>
      </c>
      <c r="L3616" s="3" t="s">
        <v>15846</v>
      </c>
      <c r="M3616" s="4" t="str">
        <f ca="1">IFERROR(__xludf.DUMMYFUNCTION("REGEXREPLACE(F3101,""\D"", """")"),"#VALUE!")</f>
        <v>#VALUE!</v>
      </c>
    </row>
    <row r="3617" spans="1:13" ht="15.75" customHeight="1">
      <c r="A3617" s="1">
        <v>3100</v>
      </c>
      <c r="B3617" s="3">
        <v>3101</v>
      </c>
      <c r="C3617" s="3" t="s">
        <v>8611</v>
      </c>
      <c r="D3617" s="3">
        <v>0.15599772446255719</v>
      </c>
      <c r="E3617" s="3">
        <v>0.60150051415717154</v>
      </c>
      <c r="F3617" s="3">
        <v>0.45426829268292679</v>
      </c>
      <c r="G3617" s="3">
        <v>7.3170731707317069E-2</v>
      </c>
      <c r="H3617" s="3">
        <v>3.6585365853658527E-2</v>
      </c>
      <c r="I3617" s="3">
        <v>0.14939024390243899</v>
      </c>
      <c r="J3617" s="3">
        <v>1.525024162054341E-2</v>
      </c>
      <c r="K3617" s="3">
        <v>35894.299999999821</v>
      </c>
      <c r="L3617" s="3" t="s">
        <v>15847</v>
      </c>
      <c r="M3617" s="4" t="str">
        <f ca="1">IFERROR(__xludf.DUMMYFUNCTION("REGEXREPLACE(F3102,""\D"", """")"),"#VALUE!")</f>
        <v>#VALUE!</v>
      </c>
    </row>
    <row r="3618" spans="1:13" ht="15.75" customHeight="1">
      <c r="A3618" s="1">
        <v>3101</v>
      </c>
      <c r="B3618" s="3">
        <v>3102</v>
      </c>
      <c r="C3618" s="3" t="s">
        <v>8613</v>
      </c>
      <c r="D3618" s="3">
        <v>0.14143235011475691</v>
      </c>
      <c r="E3618" s="3">
        <v>0.33458340543213289</v>
      </c>
      <c r="F3618" s="3">
        <v>0.5541666666666667</v>
      </c>
      <c r="G3618" s="3">
        <v>7.4999999999999997E-2</v>
      </c>
      <c r="H3618" s="3">
        <v>9.166666666666666E-2</v>
      </c>
      <c r="I3618" s="3">
        <v>0.20833333333333329</v>
      </c>
      <c r="J3618" s="3">
        <v>2.181379828861196E-2</v>
      </c>
      <c r="K3618" s="3">
        <v>25800.299999999988</v>
      </c>
      <c r="L3618" s="3" t="s">
        <v>15848</v>
      </c>
      <c r="M3618" s="4" t="str">
        <f ca="1">IFERROR(__xludf.DUMMYFUNCTION("REGEXREPLACE(F3103,""\D"", """")"),"#VALUE!")</f>
        <v>#VALUE!</v>
      </c>
    </row>
    <row r="3619" spans="1:13" ht="15.75" customHeight="1">
      <c r="A3619" s="1">
        <v>3102</v>
      </c>
      <c r="B3619" s="3">
        <v>3103</v>
      </c>
      <c r="C3619" s="3" t="s">
        <v>8616</v>
      </c>
      <c r="D3619" s="3">
        <v>0.25433682675399683</v>
      </c>
      <c r="E3619" s="3">
        <v>0.2134483804383491</v>
      </c>
      <c r="F3619" s="3">
        <v>0.62637362637362637</v>
      </c>
      <c r="G3619" s="3">
        <v>0.1318681318681319</v>
      </c>
      <c r="H3619" s="3">
        <v>0.12087912087912089</v>
      </c>
      <c r="I3619" s="3">
        <v>0.26373626373626369</v>
      </c>
      <c r="J3619" s="3">
        <v>6.0770032450540232E-2</v>
      </c>
      <c r="K3619" s="3">
        <v>20097.30000000001</v>
      </c>
      <c r="L3619" s="3" t="s">
        <v>15849</v>
      </c>
      <c r="M3619" s="4" t="str">
        <f ca="1">IFERROR(__xludf.DUMMYFUNCTION("REGEXREPLACE(F3104,""\D"", """")"),"#VALUE!")</f>
        <v>#VALUE!</v>
      </c>
    </row>
    <row r="3620" spans="1:13" ht="15.75" customHeight="1">
      <c r="A3620" s="1">
        <v>3104</v>
      </c>
      <c r="B3620" s="3">
        <v>3105</v>
      </c>
      <c r="C3620" s="3" t="s">
        <v>8622</v>
      </c>
      <c r="D3620" s="3">
        <v>0.20933731090566321</v>
      </c>
      <c r="E3620" s="3">
        <v>0.25667881288371691</v>
      </c>
      <c r="F3620" s="3">
        <v>0.54285714285714282</v>
      </c>
      <c r="G3620" s="3">
        <v>9.1428571428571428E-2</v>
      </c>
      <c r="H3620" s="3">
        <v>0.13142857142857139</v>
      </c>
      <c r="I3620" s="3">
        <v>0.25142857142857139</v>
      </c>
      <c r="J3620" s="3">
        <v>4.2854151770862201E-2</v>
      </c>
      <c r="K3620" s="3">
        <v>20116.10000000002</v>
      </c>
      <c r="L3620" s="3" t="s">
        <v>15851</v>
      </c>
      <c r="M3620" s="4" t="str">
        <f ca="1">IFERROR(__xludf.DUMMYFUNCTION("REGEXREPLACE(F3106,""\D"", """")"),"#VALUE!")</f>
        <v>#VALUE!</v>
      </c>
    </row>
    <row r="3621" spans="1:13" ht="15.75" customHeight="1">
      <c r="A3621" s="1">
        <v>3107</v>
      </c>
      <c r="B3621" s="3">
        <v>3108</v>
      </c>
      <c r="C3621" s="3" t="s">
        <v>8630</v>
      </c>
      <c r="D3621" s="3">
        <v>0.14685336739181429</v>
      </c>
      <c r="E3621" s="3">
        <v>0.26982465101068909</v>
      </c>
      <c r="F3621" s="3">
        <v>0.60204081632653061</v>
      </c>
      <c r="G3621" s="3">
        <v>0.1020408163265306</v>
      </c>
      <c r="H3621" s="3">
        <v>0.1020408163265306</v>
      </c>
      <c r="I3621" s="3">
        <v>0.24829931972789121</v>
      </c>
      <c r="J3621" s="3">
        <v>2.863774027378212E-2</v>
      </c>
      <c r="K3621" s="3">
        <v>32396.299999999868</v>
      </c>
      <c r="L3621" s="3" t="s">
        <v>15854</v>
      </c>
      <c r="M3621" s="4" t="str">
        <f ca="1">IFERROR(__xludf.DUMMYFUNCTION("REGEXREPLACE(F3109,""\D"", """")"),"#VALUE!")</f>
        <v>#VALUE!</v>
      </c>
    </row>
    <row r="3622" spans="1:13" ht="15.75" customHeight="1">
      <c r="A3622" s="1">
        <v>3111</v>
      </c>
      <c r="B3622" s="3">
        <v>3112</v>
      </c>
      <c r="C3622" s="3" t="s">
        <v>8641</v>
      </c>
      <c r="D3622" s="3">
        <v>0.28018972438812428</v>
      </c>
      <c r="E3622" s="3">
        <v>0.13910893818826761</v>
      </c>
      <c r="F3622" s="3">
        <v>0.65405405405405403</v>
      </c>
      <c r="G3622" s="3">
        <v>0.12972972972972971</v>
      </c>
      <c r="H3622" s="3">
        <v>0.18378378378378379</v>
      </c>
      <c r="I3622" s="3">
        <v>0.35675675675675678</v>
      </c>
      <c r="J3622" s="3">
        <v>8.2876561717624919E-2</v>
      </c>
      <c r="K3622" s="3">
        <v>21141.80000000001</v>
      </c>
      <c r="L3622" s="3" t="s">
        <v>15858</v>
      </c>
      <c r="M3622" s="4" t="str">
        <f ca="1">IFERROR(__xludf.DUMMYFUNCTION("REGEXREPLACE(F3113,""\D"", """")"),"#VALUE!")</f>
        <v>#VALUE!</v>
      </c>
    </row>
    <row r="3623" spans="1:13" ht="15.75" customHeight="1">
      <c r="A3623" s="1">
        <v>3116</v>
      </c>
      <c r="B3623" s="3">
        <v>3117</v>
      </c>
      <c r="C3623" s="3" t="s">
        <v>8657</v>
      </c>
      <c r="D3623" s="3">
        <v>0.16616995243377791</v>
      </c>
      <c r="E3623" s="3">
        <v>0.22332597897863071</v>
      </c>
      <c r="F3623" s="3">
        <v>0.6476510067114094</v>
      </c>
      <c r="G3623" s="3">
        <v>8.7248322147651006E-2</v>
      </c>
      <c r="H3623" s="3">
        <v>0.13422818791946309</v>
      </c>
      <c r="I3623" s="3">
        <v>0.26845637583892618</v>
      </c>
      <c r="J3623" s="3">
        <v>3.4631775533139612E-2</v>
      </c>
      <c r="K3623" s="3">
        <v>32031.599999999871</v>
      </c>
      <c r="L3623" s="3" t="s">
        <v>15863</v>
      </c>
      <c r="M3623" s="4" t="str">
        <f ca="1">IFERROR(__xludf.DUMMYFUNCTION("REGEXREPLACE(F3118,""\D"", """")"),"#VALUE!")</f>
        <v>#VALUE!</v>
      </c>
    </row>
    <row r="3624" spans="1:13" ht="15.75" customHeight="1">
      <c r="A3624" s="1">
        <v>3117</v>
      </c>
      <c r="B3624" s="3">
        <v>3118</v>
      </c>
      <c r="C3624" s="3" t="s">
        <v>8660</v>
      </c>
      <c r="D3624" s="3">
        <v>0.15492074477614379</v>
      </c>
      <c r="E3624" s="3">
        <v>0.23265619324293399</v>
      </c>
      <c r="F3624" s="3">
        <v>0.61290322580645162</v>
      </c>
      <c r="G3624" s="3">
        <v>9.9255583126550875E-2</v>
      </c>
      <c r="H3624" s="3">
        <v>0.1240694789081886</v>
      </c>
      <c r="I3624" s="3">
        <v>0.26799007444168732</v>
      </c>
      <c r="J3624" s="3">
        <v>3.34185661616824E-2</v>
      </c>
      <c r="K3624" s="3">
        <v>44695.299999999646</v>
      </c>
      <c r="L3624" s="3" t="s">
        <v>15864</v>
      </c>
      <c r="M3624" s="4" t="str">
        <f ca="1">IFERROR(__xludf.DUMMYFUNCTION("REGEXREPLACE(F3119,""\D"", """")"),"#VALUE!")</f>
        <v>#VALUE!</v>
      </c>
    </row>
    <row r="3625" spans="1:13" ht="15.75" customHeight="1">
      <c r="A3625" s="1">
        <v>3119</v>
      </c>
      <c r="B3625" s="3">
        <v>3120</v>
      </c>
      <c r="C3625" s="3" t="s">
        <v>8666</v>
      </c>
      <c r="D3625" s="3">
        <v>0.13822094513856489</v>
      </c>
      <c r="E3625" s="3">
        <v>0.28015444231567871</v>
      </c>
      <c r="F3625" s="3">
        <v>0.62676056338028174</v>
      </c>
      <c r="G3625" s="3">
        <v>9.5070422535211266E-2</v>
      </c>
      <c r="H3625" s="3">
        <v>0.10563380281690141</v>
      </c>
      <c r="I3625" s="3">
        <v>0.24295774647887319</v>
      </c>
      <c r="J3625" s="3">
        <v>2.6403818671792791E-2</v>
      </c>
      <c r="K3625" s="3">
        <v>31942.699999999899</v>
      </c>
      <c r="L3625" s="3" t="s">
        <v>15866</v>
      </c>
      <c r="M3625" s="4" t="str">
        <f ca="1">IFERROR(__xludf.DUMMYFUNCTION("REGEXREPLACE(F3121,""\D"", """")"),"#VALUE!")</f>
        <v>#VALUE!</v>
      </c>
    </row>
    <row r="3626" spans="1:13" ht="15.75" customHeight="1">
      <c r="A3626" s="1">
        <v>3121</v>
      </c>
      <c r="B3626" s="3">
        <v>3122</v>
      </c>
      <c r="C3626" s="3" t="s">
        <v>8672</v>
      </c>
      <c r="D3626" s="3">
        <v>0.19118738661530321</v>
      </c>
      <c r="E3626" s="3">
        <v>0.41853941078672641</v>
      </c>
      <c r="F3626" s="3">
        <v>0.51764705882352946</v>
      </c>
      <c r="G3626" s="3">
        <v>5.8823529411764712E-2</v>
      </c>
      <c r="H3626" s="3">
        <v>7.6470588235294124E-2</v>
      </c>
      <c r="I3626" s="3">
        <v>0.1852941176470588</v>
      </c>
      <c r="J3626" s="3">
        <v>2.4073739540561499E-2</v>
      </c>
      <c r="K3626" s="3">
        <v>37132.499999999833</v>
      </c>
      <c r="L3626" s="3" t="s">
        <v>15868</v>
      </c>
      <c r="M3626" s="4" t="str">
        <f ca="1">IFERROR(__xludf.DUMMYFUNCTION("REGEXREPLACE(F3123,""\D"", """")"),"#VALUE!")</f>
        <v>#VALUE!</v>
      </c>
    </row>
    <row r="3627" spans="1:13" ht="15.75" customHeight="1">
      <c r="A3627" s="1">
        <v>3122</v>
      </c>
      <c r="B3627" s="3">
        <v>3123</v>
      </c>
      <c r="C3627" s="3" t="s">
        <v>8674</v>
      </c>
      <c r="D3627" s="3">
        <v>0.17444451495223659</v>
      </c>
      <c r="E3627" s="3">
        <v>0.49604819468457462</v>
      </c>
      <c r="F3627" s="3">
        <v>0.54697986577181212</v>
      </c>
      <c r="G3627" s="3">
        <v>7.0469798657718116E-2</v>
      </c>
      <c r="H3627" s="3">
        <v>4.6979865771812082E-2</v>
      </c>
      <c r="I3627" s="3">
        <v>0.16778523489932889</v>
      </c>
      <c r="J3627" s="3">
        <v>1.85040030523075E-2</v>
      </c>
      <c r="K3627" s="3">
        <v>32066.0999999999</v>
      </c>
      <c r="L3627" s="3" t="s">
        <v>15869</v>
      </c>
      <c r="M3627" s="4" t="str">
        <f ca="1">IFERROR(__xludf.DUMMYFUNCTION("REGEXREPLACE(F3124,""\D"", """")"),"#VALUE!")</f>
        <v>#VALUE!</v>
      </c>
    </row>
    <row r="3628" spans="1:13" ht="15.75" customHeight="1">
      <c r="A3628" s="1">
        <v>3123</v>
      </c>
      <c r="B3628" s="3">
        <v>3124</v>
      </c>
      <c r="C3628" s="3" t="s">
        <v>8676</v>
      </c>
      <c r="D3628" s="3">
        <v>0.17761132077544481</v>
      </c>
      <c r="E3628" s="3">
        <v>0.2156319569361988</v>
      </c>
      <c r="F3628" s="3">
        <v>0.6402439024390244</v>
      </c>
      <c r="G3628" s="3">
        <v>0.10365853658536579</v>
      </c>
      <c r="H3628" s="3">
        <v>0.100609756097561</v>
      </c>
      <c r="I3628" s="3">
        <v>0.25914634146341459</v>
      </c>
      <c r="J3628" s="3">
        <v>3.4835469927086977E-2</v>
      </c>
      <c r="K3628" s="3">
        <v>36202.199999999837</v>
      </c>
      <c r="L3628" s="3" t="s">
        <v>15870</v>
      </c>
      <c r="M3628" s="4" t="str">
        <f ca="1">IFERROR(__xludf.DUMMYFUNCTION("REGEXREPLACE(F3125,""\D"", """")"),"#VALUE!")</f>
        <v>#VALUE!</v>
      </c>
    </row>
    <row r="3629" spans="1:13" ht="15.75" customHeight="1">
      <c r="A3629" s="1">
        <v>3125</v>
      </c>
      <c r="B3629" s="3">
        <v>3126</v>
      </c>
      <c r="C3629" s="3" t="s">
        <v>8682</v>
      </c>
      <c r="D3629" s="3">
        <v>0.1695650635681766</v>
      </c>
      <c r="E3629" s="3">
        <v>0.3187253577402126</v>
      </c>
      <c r="F3629" s="3">
        <v>0.65737051792828682</v>
      </c>
      <c r="G3629" s="3">
        <v>8.7649402390438252E-2</v>
      </c>
      <c r="H3629" s="3">
        <v>9.1633466135458169E-2</v>
      </c>
      <c r="I3629" s="3">
        <v>0.21115537848605581</v>
      </c>
      <c r="J3629" s="3">
        <v>2.851104896720481E-2</v>
      </c>
      <c r="K3629" s="3">
        <v>25830.299999999959</v>
      </c>
      <c r="L3629" s="3" t="s">
        <v>15872</v>
      </c>
      <c r="M3629" s="4" t="str">
        <f ca="1">IFERROR(__xludf.DUMMYFUNCTION("REGEXREPLACE(F3127,""\D"", """")"),"#VALUE!")</f>
        <v>#VALUE!</v>
      </c>
    </row>
    <row r="3630" spans="1:13" ht="15.75" customHeight="1">
      <c r="A3630" s="1">
        <v>3126</v>
      </c>
      <c r="B3630" s="3">
        <v>3127</v>
      </c>
      <c r="C3630" s="3" t="s">
        <v>8685</v>
      </c>
      <c r="D3630" s="3">
        <v>0.17971448971547321</v>
      </c>
      <c r="E3630" s="3">
        <v>0.15492479851084059</v>
      </c>
      <c r="F3630" s="3">
        <v>0.62126245847176076</v>
      </c>
      <c r="G3630" s="3">
        <v>0.1162790697674419</v>
      </c>
      <c r="H3630" s="3">
        <v>9.9667774086378738E-2</v>
      </c>
      <c r="I3630" s="3">
        <v>0.27574750830564781</v>
      </c>
      <c r="J3630" s="3">
        <v>3.7148785290311959E-2</v>
      </c>
      <c r="K3630" s="3">
        <v>33328.099999999868</v>
      </c>
      <c r="L3630" s="3" t="s">
        <v>15873</v>
      </c>
      <c r="M3630" s="4" t="str">
        <f ca="1">IFERROR(__xludf.DUMMYFUNCTION("REGEXREPLACE(F3128,""\D"", """")"),"#VALUE!")</f>
        <v>#VALUE!</v>
      </c>
    </row>
    <row r="3631" spans="1:13" ht="15.75" customHeight="1">
      <c r="A3631" s="1">
        <v>3128</v>
      </c>
      <c r="B3631" s="3">
        <v>3129</v>
      </c>
      <c r="C3631" s="3" t="s">
        <v>8690</v>
      </c>
      <c r="D3631" s="3">
        <v>0.1585343379650147</v>
      </c>
      <c r="E3631" s="3">
        <v>0.25993144327471163</v>
      </c>
      <c r="F3631" s="3">
        <v>0.62876254180602009</v>
      </c>
      <c r="G3631" s="3">
        <v>0.1036789297658863</v>
      </c>
      <c r="H3631" s="3">
        <v>0.10033444816053511</v>
      </c>
      <c r="I3631" s="3">
        <v>0.2608695652173913</v>
      </c>
      <c r="J3631" s="3">
        <v>3.0925472715755228E-2</v>
      </c>
      <c r="K3631" s="3">
        <v>32813.299999999872</v>
      </c>
      <c r="L3631" s="3" t="s">
        <v>15875</v>
      </c>
      <c r="M3631" s="4" t="str">
        <f ca="1">IFERROR(__xludf.DUMMYFUNCTION("REGEXREPLACE(F3130,""\D"", """")"),"#VALUE!")</f>
        <v>#VALUE!</v>
      </c>
    </row>
    <row r="3632" spans="1:13" ht="15.75" customHeight="1">
      <c r="A3632" s="1">
        <v>3131</v>
      </c>
      <c r="B3632" s="3">
        <v>3132</v>
      </c>
      <c r="C3632" s="3" t="s">
        <v>8699</v>
      </c>
      <c r="D3632" s="3">
        <v>0.28631446390829568</v>
      </c>
      <c r="E3632" s="3">
        <v>0.41449473253429198</v>
      </c>
      <c r="F3632" s="3">
        <v>0.59154929577464788</v>
      </c>
      <c r="G3632" s="3">
        <v>1.408450704225352E-2</v>
      </c>
      <c r="H3632" s="3">
        <v>0.14084507042253519</v>
      </c>
      <c r="I3632" s="3">
        <v>0.19718309859154931</v>
      </c>
      <c r="J3632" s="3">
        <v>2.956630454499087E-2</v>
      </c>
      <c r="K3632" s="3">
        <v>7884.9000000000051</v>
      </c>
      <c r="L3632" s="3" t="s">
        <v>15878</v>
      </c>
      <c r="M3632" s="4" t="str">
        <f ca="1">IFERROR(__xludf.DUMMYFUNCTION("REGEXREPLACE(F3133,""\D"", """")"),"#VALUE!")</f>
        <v>#VALUE!</v>
      </c>
    </row>
    <row r="3633" spans="1:13" ht="15.75" customHeight="1">
      <c r="A3633" s="1">
        <v>3133</v>
      </c>
      <c r="B3633" s="3">
        <v>3134</v>
      </c>
      <c r="C3633" s="3" t="s">
        <v>8704</v>
      </c>
      <c r="D3633" s="3">
        <v>0.13979879638425299</v>
      </c>
      <c r="E3633" s="3">
        <v>0.24802455948217819</v>
      </c>
      <c r="F3633" s="3">
        <v>0.62202380952380953</v>
      </c>
      <c r="G3633" s="3">
        <v>0.1041666666666667</v>
      </c>
      <c r="H3633" s="3">
        <v>0.119047619047619</v>
      </c>
      <c r="I3633" s="3">
        <v>0.24702380952380951</v>
      </c>
      <c r="J3633" s="3">
        <v>3.007117022351331E-2</v>
      </c>
      <c r="K3633" s="3">
        <v>35376.499999999789</v>
      </c>
      <c r="L3633" s="3" t="s">
        <v>15880</v>
      </c>
      <c r="M3633" s="4" t="str">
        <f ca="1">IFERROR(__xludf.DUMMYFUNCTION("REGEXREPLACE(F3135,""\D"", """")"),"#VALUE!")</f>
        <v>#VALUE!</v>
      </c>
    </row>
    <row r="3634" spans="1:13" ht="15.75" customHeight="1">
      <c r="A3634" s="1">
        <v>3134</v>
      </c>
      <c r="B3634" s="3">
        <v>3135</v>
      </c>
      <c r="C3634" s="3" t="s">
        <v>8706</v>
      </c>
      <c r="D3634" s="3">
        <v>0.19089933073850091</v>
      </c>
      <c r="E3634" s="3">
        <v>0.74589682627420062</v>
      </c>
      <c r="F3634" s="3">
        <v>0.51662404092071612</v>
      </c>
      <c r="G3634" s="3">
        <v>5.6265984654731448E-2</v>
      </c>
      <c r="H3634" s="3">
        <v>3.5805626598465472E-2</v>
      </c>
      <c r="I3634" s="3">
        <v>0.12531969309462909</v>
      </c>
      <c r="J3634" s="3">
        <v>1.5872446148879369E-2</v>
      </c>
      <c r="K3634" s="3">
        <v>41277.099999999708</v>
      </c>
      <c r="L3634" s="3" t="s">
        <v>15881</v>
      </c>
      <c r="M3634" s="4" t="str">
        <f ca="1">IFERROR(__xludf.DUMMYFUNCTION("REGEXREPLACE(F3136,""\D"", """")"),"#VALUE!")</f>
        <v>#VALUE!</v>
      </c>
    </row>
    <row r="3635" spans="1:13" ht="15.75" customHeight="1">
      <c r="A3635" s="1">
        <v>3135</v>
      </c>
      <c r="B3635" s="3">
        <v>3136</v>
      </c>
      <c r="C3635" s="3" t="s">
        <v>8708</v>
      </c>
      <c r="D3635" s="3">
        <v>0.1558391103356459</v>
      </c>
      <c r="E3635" s="3">
        <v>0.27206358465966601</v>
      </c>
      <c r="F3635" s="3">
        <v>0.63076923076923075</v>
      </c>
      <c r="G3635" s="3">
        <v>0.1384615384615385</v>
      </c>
      <c r="H3635" s="3">
        <v>9.7435897435897437E-2</v>
      </c>
      <c r="I3635" s="3">
        <v>0.26666666666666672</v>
      </c>
      <c r="J3635" s="3">
        <v>3.4201348493400147E-2</v>
      </c>
      <c r="K3635" s="3">
        <v>21514.499999999989</v>
      </c>
      <c r="L3635" s="3" t="s">
        <v>15882</v>
      </c>
      <c r="M3635" s="4" t="str">
        <f ca="1">IFERROR(__xludf.DUMMYFUNCTION("REGEXREPLACE(F3137,""\D"", """")"),"#VALUE!")</f>
        <v>#VALUE!</v>
      </c>
    </row>
    <row r="3636" spans="1:13" ht="15.75" customHeight="1">
      <c r="A3636" s="1">
        <v>3136</v>
      </c>
      <c r="B3636" s="3">
        <v>3137</v>
      </c>
      <c r="C3636" s="3" t="s">
        <v>8711</v>
      </c>
      <c r="D3636" s="3">
        <v>0.1963074724415132</v>
      </c>
      <c r="E3636" s="3">
        <v>0.80248140235655185</v>
      </c>
      <c r="F3636" s="3">
        <v>0.4863013698630137</v>
      </c>
      <c r="G3636" s="3">
        <v>5.1369863013698627E-2</v>
      </c>
      <c r="H3636" s="3">
        <v>3.082191780821918E-2</v>
      </c>
      <c r="I3636" s="3">
        <v>0.11301369863013699</v>
      </c>
      <c r="J3636" s="3">
        <v>1.3803678476678139E-2</v>
      </c>
      <c r="K3636" s="3">
        <v>31232.699999999899</v>
      </c>
      <c r="L3636" s="3" t="s">
        <v>15883</v>
      </c>
      <c r="M3636" s="4" t="str">
        <f ca="1">IFERROR(__xludf.DUMMYFUNCTION("REGEXREPLACE(F3138,""\D"", """")"),"#VALUE!")</f>
        <v>#VALUE!</v>
      </c>
    </row>
    <row r="3637" spans="1:13" ht="15.75" customHeight="1">
      <c r="A3637" s="1">
        <v>3137</v>
      </c>
      <c r="B3637" s="3">
        <v>3138</v>
      </c>
      <c r="C3637" s="3" t="s">
        <v>8713</v>
      </c>
      <c r="D3637" s="3">
        <v>0.17059955218736261</v>
      </c>
      <c r="E3637" s="3">
        <v>0.66535700237094419</v>
      </c>
      <c r="F3637" s="3">
        <v>0.54435483870967738</v>
      </c>
      <c r="G3637" s="3">
        <v>5.2419354838709679E-2</v>
      </c>
      <c r="H3637" s="3">
        <v>4.0322580645161289E-2</v>
      </c>
      <c r="I3637" s="3">
        <v>0.13104838709677419</v>
      </c>
      <c r="J3637" s="3">
        <v>1.4686247724430709E-2</v>
      </c>
      <c r="K3637" s="3">
        <v>51847.49999999952</v>
      </c>
      <c r="L3637" s="3" t="s">
        <v>15884</v>
      </c>
      <c r="M3637" s="4" t="str">
        <f ca="1">IFERROR(__xludf.DUMMYFUNCTION("REGEXREPLACE(F3139,""\D"", """")"),"#VALUE!")</f>
        <v>#VALUE!</v>
      </c>
    </row>
    <row r="3638" spans="1:13" ht="15.75" customHeight="1">
      <c r="A3638" s="1">
        <v>3138</v>
      </c>
      <c r="B3638" s="3">
        <v>3139</v>
      </c>
      <c r="C3638" s="3" t="s">
        <v>8715</v>
      </c>
      <c r="D3638" s="3">
        <v>0.14736114418354981</v>
      </c>
      <c r="E3638" s="3">
        <v>0.2278853193265207</v>
      </c>
      <c r="F3638" s="3">
        <v>0.61256544502617805</v>
      </c>
      <c r="G3638" s="3">
        <v>0.10471204188481679</v>
      </c>
      <c r="H3638" s="3">
        <v>0.15183246073298429</v>
      </c>
      <c r="I3638" s="3">
        <v>0.27225130890052363</v>
      </c>
      <c r="J3638" s="3">
        <v>3.5256651518888141E-2</v>
      </c>
      <c r="K3638" s="3">
        <v>21325.100000000009</v>
      </c>
      <c r="L3638" s="3" t="s">
        <v>15885</v>
      </c>
      <c r="M3638" s="4" t="str">
        <f ca="1">IFERROR(__xludf.DUMMYFUNCTION("REGEXREPLACE(F3140,""\D"", """")"),"#VALUE!")</f>
        <v>#VALUE!</v>
      </c>
    </row>
    <row r="3639" spans="1:13" ht="15.75" customHeight="1">
      <c r="A3639" s="1">
        <v>3141</v>
      </c>
      <c r="B3639" s="3">
        <v>3142</v>
      </c>
      <c r="C3639" s="3" t="s">
        <v>8723</v>
      </c>
      <c r="D3639" s="3">
        <v>0.19045583411236139</v>
      </c>
      <c r="E3639" s="3">
        <v>0.22122466697173601</v>
      </c>
      <c r="F3639" s="3">
        <v>0.59430604982206403</v>
      </c>
      <c r="G3639" s="3">
        <v>8.1850533807829182E-2</v>
      </c>
      <c r="H3639" s="3">
        <v>0.1103202846975089</v>
      </c>
      <c r="I3639" s="3">
        <v>0.24199288256227761</v>
      </c>
      <c r="J3639" s="3">
        <v>3.4443575235464881E-2</v>
      </c>
      <c r="K3639" s="3">
        <v>32284.199999999921</v>
      </c>
      <c r="L3639" s="3" t="s">
        <v>15888</v>
      </c>
      <c r="M3639" s="4" t="str">
        <f ca="1">IFERROR(__xludf.DUMMYFUNCTION("REGEXREPLACE(F3143,""\D"", """")"),"#VALUE!")</f>
        <v>#VALUE!</v>
      </c>
    </row>
    <row r="3640" spans="1:13" ht="15.75" customHeight="1">
      <c r="A3640" s="1">
        <v>3142</v>
      </c>
      <c r="B3640" s="3">
        <v>3143</v>
      </c>
      <c r="C3640" s="3" t="s">
        <v>8726</v>
      </c>
      <c r="D3640" s="3">
        <v>9.2269145318698148E-2</v>
      </c>
      <c r="E3640" s="3">
        <v>0.23345958457732099</v>
      </c>
      <c r="F3640" s="3">
        <v>0.61052631578947369</v>
      </c>
      <c r="G3640" s="3">
        <v>0.1157894736842105</v>
      </c>
      <c r="H3640" s="3">
        <v>0.1210526315789474</v>
      </c>
      <c r="I3640" s="3">
        <v>0.28947368421052633</v>
      </c>
      <c r="J3640" s="3">
        <v>2.0614769691801829E-2</v>
      </c>
      <c r="K3640" s="3">
        <v>20995.8</v>
      </c>
      <c r="L3640" s="3" t="s">
        <v>15889</v>
      </c>
      <c r="M3640" s="4" t="str">
        <f ca="1">IFERROR(__xludf.DUMMYFUNCTION("REGEXREPLACE(F3144,""\D"", """")"),"#VALUE!")</f>
        <v>#VALUE!</v>
      </c>
    </row>
    <row r="3641" spans="1:13" ht="15.75" customHeight="1">
      <c r="A3641" s="1">
        <v>3143</v>
      </c>
      <c r="B3641" s="3">
        <v>3144</v>
      </c>
      <c r="C3641" s="3" t="s">
        <v>8728</v>
      </c>
      <c r="D3641" s="3">
        <v>0.23617656016177269</v>
      </c>
      <c r="E3641" s="3">
        <v>0.50364668459685979</v>
      </c>
      <c r="F3641" s="3">
        <v>0.45454545454545447</v>
      </c>
      <c r="G3641" s="3">
        <v>6.0606060606060608E-2</v>
      </c>
      <c r="H3641" s="3">
        <v>7.575757575757576E-2</v>
      </c>
      <c r="I3641" s="3">
        <v>0.1818181818181818</v>
      </c>
      <c r="J3641" s="3">
        <v>2.093327080816109E-2</v>
      </c>
      <c r="K3641" s="3">
        <v>7413.0000000000018</v>
      </c>
      <c r="L3641" s="3" t="s">
        <v>15890</v>
      </c>
      <c r="M3641" s="4" t="str">
        <f ca="1">IFERROR(__xludf.DUMMYFUNCTION("REGEXREPLACE(F3145,""\D"", """")"),"#VALUE!")</f>
        <v>#VALUE!</v>
      </c>
    </row>
    <row r="3642" spans="1:13" ht="15.75" customHeight="1">
      <c r="A3642" s="1">
        <v>3144</v>
      </c>
      <c r="B3642" s="3">
        <v>3145</v>
      </c>
      <c r="C3642" s="3" t="s">
        <v>8730</v>
      </c>
      <c r="D3642" s="3">
        <v>0.23480319298639871</v>
      </c>
      <c r="E3642" s="3">
        <v>0.24153189250593249</v>
      </c>
      <c r="F3642" s="3">
        <v>0.57446808510638303</v>
      </c>
      <c r="G3642" s="3">
        <v>8.5106382978723402E-2</v>
      </c>
      <c r="H3642" s="3">
        <v>0.13475177304964539</v>
      </c>
      <c r="I3642" s="3">
        <v>0.26950354609929078</v>
      </c>
      <c r="J3642" s="3">
        <v>4.6060596426519253E-2</v>
      </c>
      <c r="K3642" s="3">
        <v>15823.500000000029</v>
      </c>
      <c r="L3642" s="3" t="s">
        <v>15891</v>
      </c>
      <c r="M3642" s="4" t="str">
        <f ca="1">IFERROR(__xludf.DUMMYFUNCTION("REGEXREPLACE(F3146,""\D"", """")"),"#VALUE!")</f>
        <v>#VALUE!</v>
      </c>
    </row>
    <row r="3643" spans="1:13" ht="15.75" customHeight="1">
      <c r="A3643" s="1">
        <v>3145</v>
      </c>
      <c r="B3643" s="3">
        <v>3146</v>
      </c>
      <c r="C3643" s="3" t="s">
        <v>8732</v>
      </c>
      <c r="D3643" s="3">
        <v>0.18763504648623919</v>
      </c>
      <c r="E3643" s="3">
        <v>0.45972416626411522</v>
      </c>
      <c r="F3643" s="3">
        <v>0.45901639344262302</v>
      </c>
      <c r="G3643" s="3">
        <v>4.9180327868852458E-2</v>
      </c>
      <c r="H3643" s="3">
        <v>9.8360655737704916E-2</v>
      </c>
      <c r="I3643" s="3">
        <v>0.16393442622950821</v>
      </c>
      <c r="J3643" s="3">
        <v>1.768341000098464E-2</v>
      </c>
      <c r="K3643" s="3">
        <v>6824.8</v>
      </c>
      <c r="L3643" s="3" t="s">
        <v>15892</v>
      </c>
      <c r="M3643" s="4" t="str">
        <f ca="1">IFERROR(__xludf.DUMMYFUNCTION("REGEXREPLACE(F3147,""\D"", """")"),"#VALUE!")</f>
        <v>#VALUE!</v>
      </c>
    </row>
    <row r="3644" spans="1:13" ht="15.75" customHeight="1">
      <c r="A3644" s="1">
        <v>3146</v>
      </c>
      <c r="B3644" s="3">
        <v>3147</v>
      </c>
      <c r="C3644" s="3" t="s">
        <v>8734</v>
      </c>
      <c r="D3644" s="3">
        <v>0.15185700581952041</v>
      </c>
      <c r="E3644" s="3">
        <v>0.19280465501598609</v>
      </c>
      <c r="F3644" s="3">
        <v>0.58585858585858586</v>
      </c>
      <c r="G3644" s="3">
        <v>0.1313131313131313</v>
      </c>
      <c r="H3644" s="3">
        <v>0.1212121212121212</v>
      </c>
      <c r="I3644" s="3">
        <v>0.32323232323232332</v>
      </c>
      <c r="J3644" s="3">
        <v>3.4443654148689953E-2</v>
      </c>
      <c r="K3644" s="3">
        <v>11347.90000000002</v>
      </c>
      <c r="L3644" s="3" t="s">
        <v>15893</v>
      </c>
      <c r="M3644" s="4" t="str">
        <f ca="1">IFERROR(__xludf.DUMMYFUNCTION("REGEXREPLACE(F3148,""\D"", """")"),"#VALUE!")</f>
        <v>#VALUE!</v>
      </c>
    </row>
    <row r="3645" spans="1:13" ht="15.75" customHeight="1">
      <c r="A3645" s="1">
        <v>3147</v>
      </c>
      <c r="B3645" s="3">
        <v>3148</v>
      </c>
      <c r="C3645" s="3" t="s">
        <v>8736</v>
      </c>
      <c r="D3645" s="3">
        <v>0.17978968472261531</v>
      </c>
      <c r="E3645" s="3">
        <v>0.1305147764942915</v>
      </c>
      <c r="F3645" s="3">
        <v>0.6342592592592593</v>
      </c>
      <c r="G3645" s="3">
        <v>0.14351851851851849</v>
      </c>
      <c r="H3645" s="3">
        <v>0.1342592592592593</v>
      </c>
      <c r="I3645" s="3">
        <v>0.31481481481481483</v>
      </c>
      <c r="J3645" s="3">
        <v>4.7959250911690517E-2</v>
      </c>
      <c r="K3645" s="3">
        <v>24945.399999999991</v>
      </c>
      <c r="L3645" s="3" t="s">
        <v>15894</v>
      </c>
      <c r="M3645" s="4" t="str">
        <f ca="1">IFERROR(__xludf.DUMMYFUNCTION("REGEXREPLACE(F3149,""\D"", """")"),"#VALUE!")</f>
        <v>#VALUE!</v>
      </c>
    </row>
    <row r="3646" spans="1:13" ht="15.75" customHeight="1">
      <c r="A3646" s="1">
        <v>3148</v>
      </c>
      <c r="B3646" s="3">
        <v>3149</v>
      </c>
      <c r="C3646" s="3" t="s">
        <v>8738</v>
      </c>
      <c r="D3646" s="3">
        <v>0.1450127209154079</v>
      </c>
      <c r="E3646" s="3">
        <v>0.179916787755179</v>
      </c>
      <c r="F3646" s="3">
        <v>0.56585365853658531</v>
      </c>
      <c r="G3646" s="3">
        <v>8.2926829268292687E-2</v>
      </c>
      <c r="H3646" s="3">
        <v>0.10731707317073171</v>
      </c>
      <c r="I3646" s="3">
        <v>0.27317073170731709</v>
      </c>
      <c r="J3646" s="3">
        <v>2.546797561496382E-2</v>
      </c>
      <c r="K3646" s="3">
        <v>23137</v>
      </c>
      <c r="L3646" s="3" t="s">
        <v>15895</v>
      </c>
      <c r="M3646" s="4" t="str">
        <f ca="1">IFERROR(__xludf.DUMMYFUNCTION("REGEXREPLACE(F3150,""\D"", """")"),"#VALUE!")</f>
        <v>#VALUE!</v>
      </c>
    </row>
    <row r="3647" spans="1:13" ht="15.75" customHeight="1">
      <c r="A3647" s="1">
        <v>3149</v>
      </c>
      <c r="B3647" s="3">
        <v>3150</v>
      </c>
      <c r="C3647" s="3" t="s">
        <v>8740</v>
      </c>
      <c r="D3647" s="3">
        <v>0.1678087731582224</v>
      </c>
      <c r="E3647" s="3">
        <v>0.25826256399318009</v>
      </c>
      <c r="F3647" s="3">
        <v>0.64406779661016944</v>
      </c>
      <c r="G3647" s="3">
        <v>0.1186440677966102</v>
      </c>
      <c r="H3647" s="3">
        <v>8.8135593220338981E-2</v>
      </c>
      <c r="I3647" s="3">
        <v>0.25762711864406779</v>
      </c>
      <c r="J3647" s="3">
        <v>3.2875422317979297E-2</v>
      </c>
      <c r="K3647" s="3">
        <v>31412.79999999989</v>
      </c>
      <c r="L3647" s="3" t="s">
        <v>15896</v>
      </c>
      <c r="M3647" s="4" t="str">
        <f ca="1">IFERROR(__xludf.DUMMYFUNCTION("REGEXREPLACE(F3151,""\D"", """")"),"#VALUE!")</f>
        <v>#VALUE!</v>
      </c>
    </row>
    <row r="3648" spans="1:13" ht="15.75" customHeight="1">
      <c r="A3648" s="1">
        <v>3150</v>
      </c>
      <c r="B3648" s="3">
        <v>3151</v>
      </c>
      <c r="C3648" s="3" t="s">
        <v>8743</v>
      </c>
      <c r="D3648" s="3">
        <v>0.18810799448323329</v>
      </c>
      <c r="E3648" s="3">
        <v>0.1558841097801659</v>
      </c>
      <c r="F3648" s="3">
        <v>0.61867704280155644</v>
      </c>
      <c r="G3648" s="3">
        <v>0.13229571984435801</v>
      </c>
      <c r="H3648" s="3">
        <v>0.1206225680933852</v>
      </c>
      <c r="I3648" s="3">
        <v>0.29571984435797671</v>
      </c>
      <c r="J3648" s="3">
        <v>4.5730840351098867E-2</v>
      </c>
      <c r="K3648" s="3">
        <v>28578.399999999961</v>
      </c>
      <c r="L3648" s="3" t="s">
        <v>15897</v>
      </c>
      <c r="M3648" s="4" t="str">
        <f ca="1">IFERROR(__xludf.DUMMYFUNCTION("REGEXREPLACE(F3152,""\D"", """")"),"#VALUE!")</f>
        <v>#VALUE!</v>
      </c>
    </row>
    <row r="3649" spans="1:13" ht="15.75" customHeight="1">
      <c r="A3649" s="1">
        <v>3151</v>
      </c>
      <c r="B3649" s="3">
        <v>3152</v>
      </c>
      <c r="C3649" s="3" t="s">
        <v>8746</v>
      </c>
      <c r="D3649" s="3">
        <v>0.1299211500809391</v>
      </c>
      <c r="E3649" s="3">
        <v>0.1662476784795606</v>
      </c>
      <c r="F3649" s="3">
        <v>0.66863905325443784</v>
      </c>
      <c r="G3649" s="3">
        <v>0.13017751479289941</v>
      </c>
      <c r="H3649" s="3">
        <v>0.16568047337278111</v>
      </c>
      <c r="I3649" s="3">
        <v>0.34911242603550302</v>
      </c>
      <c r="J3649" s="3">
        <v>3.6355716271987117E-2</v>
      </c>
      <c r="K3649" s="3">
        <v>19608.10000000002</v>
      </c>
      <c r="L3649" s="3" t="s">
        <v>15898</v>
      </c>
      <c r="M3649" s="4" t="str">
        <f ca="1">IFERROR(__xludf.DUMMYFUNCTION("REGEXREPLACE(F3153,""\D"", """")"),"#VALUE!")</f>
        <v>#VALUE!</v>
      </c>
    </row>
    <row r="3650" spans="1:13" ht="15.75" customHeight="1">
      <c r="A3650" s="1">
        <v>3156</v>
      </c>
      <c r="B3650" s="3">
        <v>3157</v>
      </c>
      <c r="C3650" s="3" t="s">
        <v>8761</v>
      </c>
      <c r="D3650" s="3">
        <v>0.19633286971864461</v>
      </c>
      <c r="E3650" s="3">
        <v>0.15389805306865739</v>
      </c>
      <c r="F3650" s="3">
        <v>0.63128491620111726</v>
      </c>
      <c r="G3650" s="3">
        <v>0.16201117318435751</v>
      </c>
      <c r="H3650" s="3">
        <v>0.111731843575419</v>
      </c>
      <c r="I3650" s="3">
        <v>0.3016759776536313</v>
      </c>
      <c r="J3650" s="3">
        <v>5.0140589352221217E-2</v>
      </c>
      <c r="K3650" s="3">
        <v>21349.300000000028</v>
      </c>
      <c r="L3650" s="3" t="s">
        <v>15903</v>
      </c>
      <c r="M3650" s="4" t="str">
        <f ca="1">IFERROR(__xludf.DUMMYFUNCTION("REGEXREPLACE(F3158,""\D"", """")"),"#VALUE!")</f>
        <v>#VALUE!</v>
      </c>
    </row>
    <row r="3651" spans="1:13" ht="15.75" customHeight="1">
      <c r="A3651" s="1">
        <v>3157</v>
      </c>
      <c r="B3651" s="3">
        <v>3158</v>
      </c>
      <c r="C3651" s="3" t="s">
        <v>8763</v>
      </c>
      <c r="D3651" s="3">
        <v>0.2388321210163388</v>
      </c>
      <c r="E3651" s="3">
        <v>0.29558700690246742</v>
      </c>
      <c r="F3651" s="3">
        <v>0.58620689655172409</v>
      </c>
      <c r="G3651" s="3">
        <v>0.1206896551724138</v>
      </c>
      <c r="H3651" s="3">
        <v>8.6206896551724144E-2</v>
      </c>
      <c r="I3651" s="3">
        <v>0.25</v>
      </c>
      <c r="J3651" s="3">
        <v>4.3230193511934842E-2</v>
      </c>
      <c r="K3651" s="3">
        <v>13138.30000000003</v>
      </c>
      <c r="L3651" s="3" t="s">
        <v>15904</v>
      </c>
      <c r="M3651" s="4" t="str">
        <f ca="1">IFERROR(__xludf.DUMMYFUNCTION("REGEXREPLACE(F3159,""\D"", """")"),"#VALUE!")</f>
        <v>#VALUE!</v>
      </c>
    </row>
    <row r="3652" spans="1:13" ht="15.75" customHeight="1">
      <c r="A3652" s="1">
        <v>3161</v>
      </c>
      <c r="B3652" s="3">
        <v>3162</v>
      </c>
      <c r="C3652" s="3" t="s">
        <v>8774</v>
      </c>
      <c r="D3652" s="3">
        <v>0.11920666454277309</v>
      </c>
      <c r="E3652" s="3">
        <v>0.21256837206733589</v>
      </c>
      <c r="F3652" s="3">
        <v>0.61261261261261257</v>
      </c>
      <c r="G3652" s="3">
        <v>0.1036036036036036</v>
      </c>
      <c r="H3652" s="3">
        <v>0.1216216216216216</v>
      </c>
      <c r="I3652" s="3">
        <v>0.26126126126126131</v>
      </c>
      <c r="J3652" s="3">
        <v>2.5382149605040809E-2</v>
      </c>
      <c r="K3652" s="3">
        <v>24906.80000000001</v>
      </c>
      <c r="L3652" s="3" t="s">
        <v>15908</v>
      </c>
      <c r="M3652" s="4" t="str">
        <f ca="1">IFERROR(__xludf.DUMMYFUNCTION("REGEXREPLACE(F3163,""\D"", """")"),"#VALUE!")</f>
        <v>#VALUE!</v>
      </c>
    </row>
    <row r="3653" spans="1:13" ht="15.75" customHeight="1">
      <c r="A3653" s="1">
        <v>3164</v>
      </c>
      <c r="B3653" s="3">
        <v>3165</v>
      </c>
      <c r="C3653" s="3" t="s">
        <v>8782</v>
      </c>
      <c r="D3653" s="3">
        <v>0.16035311525341001</v>
      </c>
      <c r="E3653" s="3">
        <v>0.22270965888309899</v>
      </c>
      <c r="F3653" s="3">
        <v>0.62790697674418605</v>
      </c>
      <c r="G3653" s="3">
        <v>9.3023255813953487E-2</v>
      </c>
      <c r="H3653" s="3">
        <v>0.1337209302325581</v>
      </c>
      <c r="I3653" s="3">
        <v>0.25</v>
      </c>
      <c r="J3653" s="3">
        <v>3.3405151914943858E-2</v>
      </c>
      <c r="K3653" s="3">
        <v>19305.10000000002</v>
      </c>
      <c r="L3653" s="3" t="s">
        <v>15911</v>
      </c>
      <c r="M3653" s="4" t="str">
        <f ca="1">IFERROR(__xludf.DUMMYFUNCTION("REGEXREPLACE(F3166,""\D"", """")"),"#VALUE!")</f>
        <v>#VALUE!</v>
      </c>
    </row>
    <row r="3654" spans="1:13" ht="15.75" customHeight="1">
      <c r="A3654" s="1">
        <v>3165</v>
      </c>
      <c r="B3654" s="3">
        <v>3166</v>
      </c>
      <c r="C3654" s="3" t="s">
        <v>8785</v>
      </c>
      <c r="D3654" s="3">
        <v>0.23805507287343791</v>
      </c>
      <c r="E3654" s="3">
        <v>1.1047362911022469</v>
      </c>
      <c r="F3654" s="3">
        <v>0.4563758389261745</v>
      </c>
      <c r="G3654" s="3">
        <v>4.6979865771812082E-2</v>
      </c>
      <c r="H3654" s="3">
        <v>1.342281879194631E-2</v>
      </c>
      <c r="I3654" s="3">
        <v>8.0536912751677847E-2</v>
      </c>
      <c r="J3654" s="3">
        <v>9.2376351052387805E-3</v>
      </c>
      <c r="K3654" s="3">
        <v>15621.500000000029</v>
      </c>
      <c r="L3654" s="3" t="s">
        <v>15912</v>
      </c>
      <c r="M3654" s="4" t="str">
        <f ca="1">IFERROR(__xludf.DUMMYFUNCTION("REGEXREPLACE(F3167,""\D"", """")"),"#VALUE!")</f>
        <v>#VALUE!</v>
      </c>
    </row>
    <row r="3655" spans="1:13" ht="15.75" customHeight="1">
      <c r="A3655" s="1">
        <v>3167</v>
      </c>
      <c r="B3655" s="3">
        <v>3168</v>
      </c>
      <c r="C3655" s="3" t="s">
        <v>8790</v>
      </c>
      <c r="D3655" s="3">
        <v>0.1559520953577091</v>
      </c>
      <c r="E3655" s="3">
        <v>0.20654210770831341</v>
      </c>
      <c r="F3655" s="3">
        <v>0.60902255639097747</v>
      </c>
      <c r="G3655" s="3">
        <v>0.1071428571428571</v>
      </c>
      <c r="H3655" s="3">
        <v>0.1071428571428571</v>
      </c>
      <c r="I3655" s="3">
        <v>0.27443609022556392</v>
      </c>
      <c r="J3655" s="3">
        <v>3.2655431076525313E-2</v>
      </c>
      <c r="K3655" s="3">
        <v>59138.499999999513</v>
      </c>
      <c r="L3655" s="3" t="s">
        <v>15914</v>
      </c>
      <c r="M3655" s="4" t="str">
        <f ca="1">IFERROR(__xludf.DUMMYFUNCTION("REGEXREPLACE(F3169,""\D"", """")"),"#VALUE!")</f>
        <v>#VALUE!</v>
      </c>
    </row>
    <row r="3656" spans="1:13" ht="15.75" customHeight="1">
      <c r="A3656" s="1">
        <v>3171</v>
      </c>
      <c r="B3656" s="3">
        <v>3172</v>
      </c>
      <c r="C3656" s="3" t="s">
        <v>8802</v>
      </c>
      <c r="D3656" s="3">
        <v>0.19436392556902851</v>
      </c>
      <c r="E3656" s="3">
        <v>0.31030995049847132</v>
      </c>
      <c r="F3656" s="3">
        <v>0.61111111111111116</v>
      </c>
      <c r="G3656" s="3">
        <v>7.1428571428571425E-2</v>
      </c>
      <c r="H3656" s="3">
        <v>0.1031746031746032</v>
      </c>
      <c r="I3656" s="3">
        <v>0.23015873015873009</v>
      </c>
      <c r="J3656" s="3">
        <v>3.1377273399116973E-2</v>
      </c>
      <c r="K3656" s="3">
        <v>27677.399999999969</v>
      </c>
      <c r="L3656" s="3" t="s">
        <v>15918</v>
      </c>
      <c r="M3656" s="4" t="str">
        <f ca="1">IFERROR(__xludf.DUMMYFUNCTION("REGEXREPLACE(F3173,""\D"", """")"),"#VALUE!")</f>
        <v>#VALUE!</v>
      </c>
    </row>
    <row r="3657" spans="1:13" ht="15.75" customHeight="1">
      <c r="A3657" s="1">
        <v>3172</v>
      </c>
      <c r="B3657" s="3">
        <v>3173</v>
      </c>
      <c r="C3657" s="3" t="s">
        <v>8805</v>
      </c>
      <c r="D3657" s="3">
        <v>0.32279158109043532</v>
      </c>
      <c r="E3657" s="3">
        <v>0.61865994995317641</v>
      </c>
      <c r="F3657" s="3">
        <v>0.43859649122807021</v>
      </c>
      <c r="G3657" s="3">
        <v>0.10526315789473679</v>
      </c>
      <c r="H3657" s="3">
        <v>1.754385964912281E-2</v>
      </c>
      <c r="I3657" s="3">
        <v>0.15789473684210531</v>
      </c>
      <c r="J3657" s="3">
        <v>2.2986123528461109E-2</v>
      </c>
      <c r="K3657" s="3">
        <v>6605.2999999999993</v>
      </c>
      <c r="L3657" s="3" t="s">
        <v>15919</v>
      </c>
      <c r="M3657" s="4" t="str">
        <f ca="1">IFERROR(__xludf.DUMMYFUNCTION("REGEXREPLACE(F3174,""\D"", """")"),"#VALUE!")</f>
        <v>#VALUE!</v>
      </c>
    </row>
    <row r="3658" spans="1:13" ht="15.75" customHeight="1">
      <c r="A3658" s="1">
        <v>3173</v>
      </c>
      <c r="B3658" s="3">
        <v>3174</v>
      </c>
      <c r="C3658" s="3" t="s">
        <v>8807</v>
      </c>
      <c r="D3658" s="3">
        <v>0.2485781583686133</v>
      </c>
      <c r="E3658" s="3">
        <v>0.65327166496624889</v>
      </c>
      <c r="F3658" s="3">
        <v>0.46153846153846162</v>
      </c>
      <c r="G3658" s="3">
        <v>7.6923076923076927E-2</v>
      </c>
      <c r="H3658" s="3">
        <v>0</v>
      </c>
      <c r="I3658" s="3">
        <v>0.1025641025641026</v>
      </c>
      <c r="J3658" s="3">
        <v>8.0713650351659436E-3</v>
      </c>
      <c r="K3658" s="3">
        <v>4380.9999999999973</v>
      </c>
      <c r="L3658" s="3" t="s">
        <v>15920</v>
      </c>
      <c r="M3658" s="4" t="str">
        <f ca="1">IFERROR(__xludf.DUMMYFUNCTION("REGEXREPLACE(F3175,""\D"", """")"),"#VALUE!")</f>
        <v>#VALUE!</v>
      </c>
    </row>
    <row r="3659" spans="1:13" ht="15.75" customHeight="1">
      <c r="A3659" s="1">
        <v>3174</v>
      </c>
      <c r="B3659" s="3">
        <v>3175</v>
      </c>
      <c r="C3659" s="3" t="s">
        <v>8809</v>
      </c>
      <c r="D3659" s="3">
        <v>0.23722045311130549</v>
      </c>
      <c r="E3659" s="3">
        <v>6.8354108920349085E-2</v>
      </c>
      <c r="F3659" s="3">
        <v>0.62037037037037035</v>
      </c>
      <c r="G3659" s="3">
        <v>0.1111111111111111</v>
      </c>
      <c r="H3659" s="3">
        <v>0.1388888888888889</v>
      </c>
      <c r="I3659" s="3">
        <v>0.34259259259259262</v>
      </c>
      <c r="J3659" s="3">
        <v>5.3377476856191541E-2</v>
      </c>
      <c r="K3659" s="3">
        <v>12478.70000000003</v>
      </c>
      <c r="L3659" s="3" t="s">
        <v>15921</v>
      </c>
      <c r="M3659" s="4" t="str">
        <f ca="1">IFERROR(__xludf.DUMMYFUNCTION("REGEXREPLACE(F3176,""\D"", """")"),"#VALUE!")</f>
        <v>#VALUE!</v>
      </c>
    </row>
    <row r="3660" spans="1:13" ht="15.75" customHeight="1">
      <c r="A3660" s="1">
        <v>3175</v>
      </c>
      <c r="B3660" s="3">
        <v>3176</v>
      </c>
      <c r="C3660" s="3" t="s">
        <v>8811</v>
      </c>
      <c r="D3660" s="3">
        <v>0.220188957294423</v>
      </c>
      <c r="E3660" s="3">
        <v>0.19673332226340981</v>
      </c>
      <c r="F3660" s="3">
        <v>0.63114754098360659</v>
      </c>
      <c r="G3660" s="3">
        <v>9.0163934426229511E-2</v>
      </c>
      <c r="H3660" s="3">
        <v>0.13114754098360659</v>
      </c>
      <c r="I3660" s="3">
        <v>0.27868852459016391</v>
      </c>
      <c r="J3660" s="3">
        <v>4.3197211619960971E-2</v>
      </c>
      <c r="K3660" s="3">
        <v>13601.100000000029</v>
      </c>
      <c r="L3660" s="3" t="s">
        <v>15922</v>
      </c>
      <c r="M3660" s="4" t="str">
        <f ca="1">IFERROR(__xludf.DUMMYFUNCTION("REGEXREPLACE(F3177,""\D"", """")"),"#VALUE!")</f>
        <v>#VALUE!</v>
      </c>
    </row>
    <row r="3661" spans="1:13" ht="15.75" customHeight="1">
      <c r="A3661" s="1">
        <v>3176</v>
      </c>
      <c r="B3661" s="3">
        <v>3177</v>
      </c>
      <c r="C3661" s="3" t="s">
        <v>8813</v>
      </c>
      <c r="D3661" s="3">
        <v>0.25989944463971643</v>
      </c>
      <c r="E3661" s="3">
        <v>0.2751899460949192</v>
      </c>
      <c r="F3661" s="3">
        <v>0.55737704918032782</v>
      </c>
      <c r="G3661" s="3">
        <v>4.9180327868852458E-2</v>
      </c>
      <c r="H3661" s="3">
        <v>0.18032786885245899</v>
      </c>
      <c r="I3661" s="3">
        <v>0.26229508196721307</v>
      </c>
      <c r="J3661" s="3">
        <v>4.0589714434503862E-2</v>
      </c>
      <c r="K3661" s="3">
        <v>6707.7000000000044</v>
      </c>
      <c r="L3661" s="3" t="s">
        <v>15923</v>
      </c>
      <c r="M3661" s="4" t="str">
        <f ca="1">IFERROR(__xludf.DUMMYFUNCTION("REGEXREPLACE(F3178,""\D"", """")"),"#VALUE!")</f>
        <v>#VALUE!</v>
      </c>
    </row>
    <row r="3662" spans="1:13" ht="15.75" customHeight="1">
      <c r="A3662" s="1">
        <v>3177</v>
      </c>
      <c r="B3662" s="3">
        <v>3178</v>
      </c>
      <c r="C3662" s="3" t="s">
        <v>8816</v>
      </c>
      <c r="D3662" s="3">
        <v>0.14426531892152861</v>
      </c>
      <c r="E3662" s="3">
        <v>0.19858280081518309</v>
      </c>
      <c r="F3662" s="3">
        <v>0.61290322580645162</v>
      </c>
      <c r="G3662" s="3">
        <v>0.1290322580645161</v>
      </c>
      <c r="H3662" s="3">
        <v>6.4516129032258063E-2</v>
      </c>
      <c r="I3662" s="3">
        <v>0.24193548387096769</v>
      </c>
      <c r="J3662" s="3">
        <v>2.0050735723066759E-2</v>
      </c>
      <c r="K3662" s="3">
        <v>7103.6</v>
      </c>
      <c r="L3662" s="3" t="s">
        <v>15924</v>
      </c>
      <c r="M3662" s="4" t="str">
        <f ca="1">IFERROR(__xludf.DUMMYFUNCTION("REGEXREPLACE(F3179,""\D"", """")"),"#VALUE!")</f>
        <v>#VALUE!</v>
      </c>
    </row>
    <row r="3663" spans="1:13" ht="15.75" customHeight="1">
      <c r="A3663" s="1">
        <v>3179</v>
      </c>
      <c r="B3663" s="3">
        <v>3180</v>
      </c>
      <c r="C3663" s="3" t="s">
        <v>8821</v>
      </c>
      <c r="D3663" s="3">
        <v>0.18678459142716111</v>
      </c>
      <c r="E3663" s="3">
        <v>0.58408991485237738</v>
      </c>
      <c r="F3663" s="3">
        <v>0.49107142857142849</v>
      </c>
      <c r="G3663" s="3">
        <v>4.4642857142857137E-2</v>
      </c>
      <c r="H3663" s="3">
        <v>4.7619047619047623E-2</v>
      </c>
      <c r="I3663" s="3">
        <v>0.1517857142857143</v>
      </c>
      <c r="J3663" s="3">
        <v>1.546629897228468E-2</v>
      </c>
      <c r="K3663" s="3">
        <v>36884.299999999806</v>
      </c>
      <c r="L3663" s="3" t="s">
        <v>15926</v>
      </c>
      <c r="M3663" s="4" t="str">
        <f ca="1">IFERROR(__xludf.DUMMYFUNCTION("REGEXREPLACE(F3181,""\D"", """")"),"#VALUE!")</f>
        <v>#VALUE!</v>
      </c>
    </row>
    <row r="3664" spans="1:13" ht="15.75" customHeight="1">
      <c r="A3664" s="1">
        <v>3180</v>
      </c>
      <c r="B3664" s="3">
        <v>3181</v>
      </c>
      <c r="C3664" s="3" t="s">
        <v>8823</v>
      </c>
      <c r="D3664" s="3">
        <v>0.33448105873876571</v>
      </c>
      <c r="E3664" s="3">
        <v>0.83994640475793125</v>
      </c>
      <c r="F3664" s="3">
        <v>0.47619047619047622</v>
      </c>
      <c r="G3664" s="3">
        <v>9.5238095238095233E-2</v>
      </c>
      <c r="H3664" s="3">
        <v>0</v>
      </c>
      <c r="I3664" s="3">
        <v>0.119047619047619</v>
      </c>
      <c r="J3664" s="3">
        <v>1.6359576547546471E-2</v>
      </c>
      <c r="K3664" s="3">
        <v>4753.8999999999987</v>
      </c>
      <c r="L3664" s="3" t="s">
        <v>15927</v>
      </c>
      <c r="M3664" s="4" t="str">
        <f ca="1">IFERROR(__xludf.DUMMYFUNCTION("REGEXREPLACE(F3182,""\D"", """")"),"#VALUE!")</f>
        <v>#VALUE!</v>
      </c>
    </row>
    <row r="3665" spans="1:13" ht="15.75" customHeight="1">
      <c r="A3665" s="1">
        <v>3181</v>
      </c>
      <c r="B3665" s="3">
        <v>3182</v>
      </c>
      <c r="C3665" s="3" t="s">
        <v>8825</v>
      </c>
      <c r="D3665" s="3">
        <v>0.2082374996313168</v>
      </c>
      <c r="E3665" s="3">
        <v>0.27878157275960408</v>
      </c>
      <c r="F3665" s="3">
        <v>0.60689655172413792</v>
      </c>
      <c r="G3665" s="3">
        <v>0.1172413793103448</v>
      </c>
      <c r="H3665" s="3">
        <v>0.1103448275862069</v>
      </c>
      <c r="I3665" s="3">
        <v>0.25517241379310351</v>
      </c>
      <c r="J3665" s="3">
        <v>4.3634894406956802E-2</v>
      </c>
      <c r="K3665" s="3">
        <v>15661.80000000003</v>
      </c>
      <c r="L3665" s="3" t="s">
        <v>15928</v>
      </c>
      <c r="M3665" s="4" t="str">
        <f ca="1">IFERROR(__xludf.DUMMYFUNCTION("REGEXREPLACE(F3183,""\D"", """")"),"#VALUE!")</f>
        <v>#VALUE!</v>
      </c>
    </row>
    <row r="3666" spans="1:13" ht="15.75" customHeight="1">
      <c r="A3666" s="1">
        <v>3182</v>
      </c>
      <c r="B3666" s="3">
        <v>3183</v>
      </c>
      <c r="C3666" s="3" t="s">
        <v>8828</v>
      </c>
      <c r="D3666" s="3">
        <v>0.36123634052180942</v>
      </c>
      <c r="E3666" s="3">
        <v>0.68298226945704943</v>
      </c>
      <c r="F3666" s="3">
        <v>0.63414634146341464</v>
      </c>
      <c r="G3666" s="3">
        <v>7.3170731707317069E-2</v>
      </c>
      <c r="H3666" s="3">
        <v>4.878048780487805E-2</v>
      </c>
      <c r="I3666" s="3">
        <v>0.14634146341463411</v>
      </c>
      <c r="J3666" s="3">
        <v>1.974206828504315E-2</v>
      </c>
      <c r="K3666" s="3">
        <v>4076.7999999999988</v>
      </c>
      <c r="L3666" s="3" t="s">
        <v>15929</v>
      </c>
      <c r="M3666" s="4" t="str">
        <f ca="1">IFERROR(__xludf.DUMMYFUNCTION("REGEXREPLACE(F3184,""\D"", """")"),"#VALUE!")</f>
        <v>#VALUE!</v>
      </c>
    </row>
    <row r="3667" spans="1:13" ht="15.75" customHeight="1">
      <c r="A3667" s="1">
        <v>3184</v>
      </c>
      <c r="B3667" s="3">
        <v>3185</v>
      </c>
      <c r="C3667" s="3" t="s">
        <v>8833</v>
      </c>
      <c r="D3667" s="3">
        <v>0.19252237296121519</v>
      </c>
      <c r="E3667" s="3">
        <v>0.27291828901910581</v>
      </c>
      <c r="F3667" s="3">
        <v>0.59615384615384615</v>
      </c>
      <c r="G3667" s="3">
        <v>9.6153846153846159E-2</v>
      </c>
      <c r="H3667" s="3">
        <v>0.1057692307692308</v>
      </c>
      <c r="I3667" s="3">
        <v>0.25</v>
      </c>
      <c r="J3667" s="3">
        <v>3.3735056969967411E-2</v>
      </c>
      <c r="K3667" s="3">
        <v>11445.40000000002</v>
      </c>
      <c r="L3667" s="3" t="s">
        <v>15931</v>
      </c>
      <c r="M3667" s="4" t="str">
        <f ca="1">IFERROR(__xludf.DUMMYFUNCTION("REGEXREPLACE(F3186,""\D"", """")"),"#VALUE!")</f>
        <v>#VALUE!</v>
      </c>
    </row>
    <row r="3668" spans="1:13" ht="15.75" customHeight="1">
      <c r="A3668" s="1">
        <v>3185</v>
      </c>
      <c r="B3668" s="3">
        <v>3186</v>
      </c>
      <c r="C3668" s="3" t="s">
        <v>8835</v>
      </c>
      <c r="D3668" s="3">
        <v>0.2156238953693885</v>
      </c>
      <c r="E3668" s="3">
        <v>0.29784005608815972</v>
      </c>
      <c r="F3668" s="3">
        <v>0.61538461538461542</v>
      </c>
      <c r="G3668" s="3">
        <v>0.15384615384615391</v>
      </c>
      <c r="H3668" s="3">
        <v>0.15384615384615391</v>
      </c>
      <c r="I3668" s="3">
        <v>0.30769230769230771</v>
      </c>
      <c r="J3668" s="3">
        <v>5.8641975308641972E-2</v>
      </c>
      <c r="K3668" s="3">
        <v>6963.2000000000025</v>
      </c>
      <c r="L3668" s="3" t="s">
        <v>15932</v>
      </c>
      <c r="M3668" s="4" t="str">
        <f ca="1">IFERROR(__xludf.DUMMYFUNCTION("REGEXREPLACE(F3187,""\D"", """")"),"#VALUE!")</f>
        <v>#VALUE!</v>
      </c>
    </row>
    <row r="3669" spans="1:13" ht="15.75" customHeight="1">
      <c r="A3669" s="1">
        <v>3188</v>
      </c>
      <c r="B3669" s="3">
        <v>3189</v>
      </c>
      <c r="C3669" s="3" t="s">
        <v>8843</v>
      </c>
      <c r="D3669" s="3">
        <v>0.1409307568424949</v>
      </c>
      <c r="E3669" s="3">
        <v>0.22927540242107319</v>
      </c>
      <c r="F3669" s="3">
        <v>0.59876543209876543</v>
      </c>
      <c r="G3669" s="3">
        <v>0.1111111111111111</v>
      </c>
      <c r="H3669" s="3">
        <v>0.1234567901234568</v>
      </c>
      <c r="I3669" s="3">
        <v>0.25925925925925919</v>
      </c>
      <c r="J3669" s="3">
        <v>3.0785981664696559E-2</v>
      </c>
      <c r="K3669" s="3">
        <v>18521.300000000021</v>
      </c>
      <c r="L3669" s="3" t="s">
        <v>15935</v>
      </c>
      <c r="M3669" s="4" t="str">
        <f ca="1">IFERROR(__xludf.DUMMYFUNCTION("REGEXREPLACE(F3190,""\D"", """")"),"#VALUE!")</f>
        <v>#VALUE!</v>
      </c>
    </row>
    <row r="3670" spans="1:13" ht="15.75" customHeight="1">
      <c r="A3670" s="1">
        <v>3190</v>
      </c>
      <c r="B3670" s="3">
        <v>3191</v>
      </c>
      <c r="C3670" s="3" t="s">
        <v>8848</v>
      </c>
      <c r="D3670" s="3">
        <v>0.1478493072936535</v>
      </c>
      <c r="E3670" s="3">
        <v>0.24197272930415861</v>
      </c>
      <c r="F3670" s="3">
        <v>0.59602649006622521</v>
      </c>
      <c r="G3670" s="3">
        <v>9.2715231788079472E-2</v>
      </c>
      <c r="H3670" s="3">
        <v>9.2715231788079472E-2</v>
      </c>
      <c r="I3670" s="3">
        <v>0.23841059602649009</v>
      </c>
      <c r="J3670" s="3">
        <v>2.4679899357003071E-2</v>
      </c>
      <c r="K3670" s="3">
        <v>16815.600000000031</v>
      </c>
      <c r="L3670" s="3" t="s">
        <v>15937</v>
      </c>
      <c r="M3670" s="4" t="str">
        <f ca="1">IFERROR(__xludf.DUMMYFUNCTION("REGEXREPLACE(F3192,""\D"", """")"),"#VALUE!")</f>
        <v>#VALUE!</v>
      </c>
    </row>
    <row r="3671" spans="1:13" ht="15.75" customHeight="1">
      <c r="A3671" s="1">
        <v>3194</v>
      </c>
      <c r="B3671" s="3">
        <v>3195</v>
      </c>
      <c r="C3671" s="3" t="s">
        <v>8860</v>
      </c>
      <c r="D3671" s="3">
        <v>0.19717715976312461</v>
      </c>
      <c r="E3671" s="3">
        <v>0.55059856905451654</v>
      </c>
      <c r="F3671" s="3">
        <v>0.40714285714285708</v>
      </c>
      <c r="G3671" s="3">
        <v>8.5714285714285715E-2</v>
      </c>
      <c r="H3671" s="3">
        <v>4.2857142857142858E-2</v>
      </c>
      <c r="I3671" s="3">
        <v>0.1714285714285714</v>
      </c>
      <c r="J3671" s="3">
        <v>2.0325751699856901E-2</v>
      </c>
      <c r="K3671" s="3">
        <v>15830.100000000029</v>
      </c>
      <c r="L3671" s="3" t="s">
        <v>15941</v>
      </c>
      <c r="M3671" s="4" t="str">
        <f ca="1">IFERROR(__xludf.DUMMYFUNCTION("REGEXREPLACE(F3196,""\D"", """")"),"#VALUE!")</f>
        <v>#VALUE!</v>
      </c>
    </row>
    <row r="3672" spans="1:13" ht="15.75" customHeight="1">
      <c r="A3672" s="1">
        <v>3195</v>
      </c>
      <c r="B3672" s="3">
        <v>3196</v>
      </c>
      <c r="C3672" s="3" t="s">
        <v>8862</v>
      </c>
      <c r="D3672" s="3">
        <v>0.1619424977555495</v>
      </c>
      <c r="E3672" s="3">
        <v>0.24374121952965561</v>
      </c>
      <c r="F3672" s="3">
        <v>0.58432304038004745</v>
      </c>
      <c r="G3672" s="3">
        <v>0.10213776722090261</v>
      </c>
      <c r="H3672" s="3">
        <v>9.9762470308788598E-2</v>
      </c>
      <c r="I3672" s="3">
        <v>0.24228028503562951</v>
      </c>
      <c r="J3672" s="3">
        <v>3.1669385110663147E-2</v>
      </c>
      <c r="K3672" s="3">
        <v>45743.099999999627</v>
      </c>
      <c r="L3672" s="3" t="s">
        <v>15942</v>
      </c>
      <c r="M3672" s="4" t="str">
        <f ca="1">IFERROR(__xludf.DUMMYFUNCTION("REGEXREPLACE(F3197,""\D"", """")"),"#VALUE!")</f>
        <v>#VALUE!</v>
      </c>
    </row>
    <row r="3673" spans="1:13" ht="15.75" customHeight="1">
      <c r="A3673" s="1">
        <v>3197</v>
      </c>
      <c r="B3673" s="3">
        <v>3198</v>
      </c>
      <c r="C3673" s="3" t="s">
        <v>8868</v>
      </c>
      <c r="D3673" s="3">
        <v>0.25243658506487282</v>
      </c>
      <c r="E3673" s="3">
        <v>0.32675940197509912</v>
      </c>
      <c r="F3673" s="3">
        <v>0.53164556962025311</v>
      </c>
      <c r="G3673" s="3">
        <v>0.12658227848101269</v>
      </c>
      <c r="H3673" s="3">
        <v>0.1012658227848101</v>
      </c>
      <c r="I3673" s="3">
        <v>0.27215189873417722</v>
      </c>
      <c r="J3673" s="3">
        <v>5.3042038950295793E-2</v>
      </c>
      <c r="K3673" s="3">
        <v>17580.300000000028</v>
      </c>
      <c r="L3673" s="3" t="s">
        <v>15944</v>
      </c>
      <c r="M3673" s="4" t="str">
        <f ca="1">IFERROR(__xludf.DUMMYFUNCTION("REGEXREPLACE(F3199,""\D"", """")"),"#VALUE!")</f>
        <v>#VALUE!</v>
      </c>
    </row>
    <row r="3674" spans="1:13" ht="15.75" customHeight="1">
      <c r="A3674" s="1">
        <v>3198</v>
      </c>
      <c r="B3674" s="3">
        <v>3199</v>
      </c>
      <c r="C3674" s="3" t="s">
        <v>8870</v>
      </c>
      <c r="D3674" s="3">
        <v>0.30342824554716941</v>
      </c>
      <c r="E3674" s="3">
        <v>0.37907568511389589</v>
      </c>
      <c r="F3674" s="3">
        <v>0.5214723926380368</v>
      </c>
      <c r="G3674" s="3">
        <v>7.9754601226993863E-2</v>
      </c>
      <c r="H3674" s="3">
        <v>7.3619631901840496E-2</v>
      </c>
      <c r="I3674" s="3">
        <v>0.20245398773006129</v>
      </c>
      <c r="J3674" s="3">
        <v>4.1048810585081988E-2</v>
      </c>
      <c r="K3674" s="3">
        <v>18040.099999999999</v>
      </c>
      <c r="L3674" s="3" t="s">
        <v>15945</v>
      </c>
      <c r="M3674" s="4" t="str">
        <f ca="1">IFERROR(__xludf.DUMMYFUNCTION("REGEXREPLACE(F3200,""\D"", """")"),"#VALUE!")</f>
        <v>#VALUE!</v>
      </c>
    </row>
    <row r="3675" spans="1:13" ht="15.75" customHeight="1">
      <c r="A3675" s="1">
        <v>3199</v>
      </c>
      <c r="B3675" s="3">
        <v>3200</v>
      </c>
      <c r="C3675" s="3" t="s">
        <v>8873</v>
      </c>
      <c r="D3675" s="3">
        <v>0.1938970822590059</v>
      </c>
      <c r="E3675" s="3">
        <v>0.28594138081396397</v>
      </c>
      <c r="F3675" s="3">
        <v>0.59154929577464788</v>
      </c>
      <c r="G3675" s="3">
        <v>0.10093896713615021</v>
      </c>
      <c r="H3675" s="3">
        <v>0.10563380281690141</v>
      </c>
      <c r="I3675" s="3">
        <v>0.23708920187793431</v>
      </c>
      <c r="J3675" s="3">
        <v>3.884220471284177E-2</v>
      </c>
      <c r="K3675" s="3">
        <v>46267.499999999607</v>
      </c>
      <c r="L3675" s="3" t="s">
        <v>15946</v>
      </c>
      <c r="M3675" s="4" t="str">
        <f ca="1">IFERROR(__xludf.DUMMYFUNCTION("REGEXREPLACE(F3201,""\D"", """")"),"#VALUE!")</f>
        <v>#VALUE!</v>
      </c>
    </row>
    <row r="3676" spans="1:13" ht="15.75" customHeight="1">
      <c r="A3676" s="1">
        <v>3204</v>
      </c>
      <c r="B3676" s="3">
        <v>3205</v>
      </c>
      <c r="C3676" s="3" t="s">
        <v>8887</v>
      </c>
      <c r="D3676" s="3">
        <v>0.22622499988375469</v>
      </c>
      <c r="E3676" s="3">
        <v>0.34637449430186901</v>
      </c>
      <c r="F3676" s="3">
        <v>0.51315789473684215</v>
      </c>
      <c r="G3676" s="3">
        <v>0.10526315789473679</v>
      </c>
      <c r="H3676" s="3">
        <v>0.1184210526315789</v>
      </c>
      <c r="I3676" s="3">
        <v>0.25</v>
      </c>
      <c r="J3676" s="3">
        <v>4.6628721031531331E-2</v>
      </c>
      <c r="K3676" s="3">
        <v>17306.000000000029</v>
      </c>
      <c r="L3676" s="3" t="s">
        <v>15951</v>
      </c>
      <c r="M3676" s="4" t="str">
        <f ca="1">IFERROR(__xludf.DUMMYFUNCTION("REGEXREPLACE(F3206,""\D"", """")"),"#VALUE!")</f>
        <v>#VALUE!</v>
      </c>
    </row>
    <row r="3677" spans="1:13" ht="15.75" customHeight="1">
      <c r="A3677" s="1">
        <v>3207</v>
      </c>
      <c r="B3677" s="3">
        <v>3208</v>
      </c>
      <c r="C3677" s="3" t="s">
        <v>8895</v>
      </c>
      <c r="D3677" s="3">
        <v>0.11457370988316901</v>
      </c>
      <c r="E3677" s="3">
        <v>8.2575651663237729E-2</v>
      </c>
      <c r="F3677" s="3">
        <v>0.61963190184049077</v>
      </c>
      <c r="G3677" s="3">
        <v>0.1226993865030675</v>
      </c>
      <c r="H3677" s="3">
        <v>0.15337423312883439</v>
      </c>
      <c r="I3677" s="3">
        <v>0.31288343558282211</v>
      </c>
      <c r="J3677" s="3">
        <v>2.9745772019305349E-2</v>
      </c>
      <c r="K3677" s="3">
        <v>18749.60000000002</v>
      </c>
      <c r="L3677" s="3" t="s">
        <v>15954</v>
      </c>
      <c r="M3677" s="4" t="str">
        <f ca="1">IFERROR(__xludf.DUMMYFUNCTION("REGEXREPLACE(F3209,""\D"", """")"),"#VALUE!")</f>
        <v>#VALUE!</v>
      </c>
    </row>
    <row r="3678" spans="1:13" ht="15.75" customHeight="1">
      <c r="A3678" s="1">
        <v>3209</v>
      </c>
      <c r="B3678" s="3">
        <v>3210</v>
      </c>
      <c r="C3678" s="3" t="s">
        <v>8901</v>
      </c>
      <c r="D3678" s="3">
        <v>0.15704560537419809</v>
      </c>
      <c r="E3678" s="3">
        <v>0.25948560774404389</v>
      </c>
      <c r="F3678" s="3">
        <v>0.60698689956331875</v>
      </c>
      <c r="G3678" s="3">
        <v>0.10043668122270739</v>
      </c>
      <c r="H3678" s="3">
        <v>0.13537117903930129</v>
      </c>
      <c r="I3678" s="3">
        <v>0.27947598253275108</v>
      </c>
      <c r="J3678" s="3">
        <v>3.4908263177062138E-2</v>
      </c>
      <c r="K3678" s="3">
        <v>25679.699999999979</v>
      </c>
      <c r="L3678" s="3" t="s">
        <v>15956</v>
      </c>
      <c r="M3678" s="4" t="str">
        <f ca="1">IFERROR(__xludf.DUMMYFUNCTION("REGEXREPLACE(F3211,""\D"", """")"),"#VALUE!")</f>
        <v>#VALUE!</v>
      </c>
    </row>
    <row r="3679" spans="1:13" ht="15.75" customHeight="1">
      <c r="A3679" s="1">
        <v>3211</v>
      </c>
      <c r="B3679" s="3">
        <v>3212</v>
      </c>
      <c r="C3679" s="3" t="s">
        <v>8906</v>
      </c>
      <c r="D3679" s="3">
        <v>0.1591704759277322</v>
      </c>
      <c r="E3679" s="3">
        <v>0.1858580843846665</v>
      </c>
      <c r="F3679" s="3">
        <v>0.61403508771929827</v>
      </c>
      <c r="G3679" s="3">
        <v>0.1033138401559454</v>
      </c>
      <c r="H3679" s="3">
        <v>0.138401559454191</v>
      </c>
      <c r="I3679" s="3">
        <v>0.29239766081871338</v>
      </c>
      <c r="J3679" s="3">
        <v>3.7313618163213068E-2</v>
      </c>
      <c r="K3679" s="3">
        <v>57736.099999999467</v>
      </c>
      <c r="L3679" s="3" t="s">
        <v>15958</v>
      </c>
      <c r="M3679" s="4" t="str">
        <f ca="1">IFERROR(__xludf.DUMMYFUNCTION("REGEXREPLACE(F3213,""\D"", """")"),"#VALUE!")</f>
        <v>#VALUE!</v>
      </c>
    </row>
    <row r="3680" spans="1:13" ht="15.75" customHeight="1">
      <c r="A3680" s="1">
        <v>3214</v>
      </c>
      <c r="B3680" s="3">
        <v>3215</v>
      </c>
      <c r="C3680" s="3" t="s">
        <v>8915</v>
      </c>
      <c r="D3680" s="3">
        <v>0.17565092541640079</v>
      </c>
      <c r="E3680" s="3">
        <v>0.19804993075927271</v>
      </c>
      <c r="F3680" s="3">
        <v>0.6042884990253411</v>
      </c>
      <c r="G3680" s="3">
        <v>0.11500974658869401</v>
      </c>
      <c r="H3680" s="3">
        <v>0.12475633528265111</v>
      </c>
      <c r="I3680" s="3">
        <v>0.28849902534113059</v>
      </c>
      <c r="J3680" s="3">
        <v>4.1229761468579221E-2</v>
      </c>
      <c r="K3680" s="3">
        <v>57464.199999999459</v>
      </c>
      <c r="L3680" s="3" t="s">
        <v>15961</v>
      </c>
      <c r="M3680" s="4" t="str">
        <f ca="1">IFERROR(__xludf.DUMMYFUNCTION("REGEXREPLACE(F3216,""\D"", """")"),"#VALUE!")</f>
        <v>#VALUE!</v>
      </c>
    </row>
    <row r="3681" spans="1:13" ht="15.75" customHeight="1">
      <c r="A3681" s="1">
        <v>3216</v>
      </c>
      <c r="B3681" s="3">
        <v>3217</v>
      </c>
      <c r="C3681" s="3" t="s">
        <v>8921</v>
      </c>
      <c r="D3681" s="3">
        <v>0.15075065469611859</v>
      </c>
      <c r="E3681" s="3">
        <v>0.20278542512643871</v>
      </c>
      <c r="F3681" s="3">
        <v>0.60860215053763445</v>
      </c>
      <c r="G3681" s="3">
        <v>0.1096774193548387</v>
      </c>
      <c r="H3681" s="3">
        <v>0.1075268817204301</v>
      </c>
      <c r="I3681" s="3">
        <v>0.27526881720430108</v>
      </c>
      <c r="J3681" s="3">
        <v>3.1901848827991013E-2</v>
      </c>
      <c r="K3681" s="3">
        <v>52751.799999999523</v>
      </c>
      <c r="L3681" s="3" t="s">
        <v>15963</v>
      </c>
      <c r="M3681" s="4" t="str">
        <f ca="1">IFERROR(__xludf.DUMMYFUNCTION("REGEXREPLACE(F3218,""\D"", """")"),"#VALUE!")</f>
        <v>#VALUE!</v>
      </c>
    </row>
    <row r="3682" spans="1:13" ht="15.75" customHeight="1">
      <c r="A3682" s="1">
        <v>3217</v>
      </c>
      <c r="B3682" s="3">
        <v>3218</v>
      </c>
      <c r="C3682" s="3" t="s">
        <v>8924</v>
      </c>
      <c r="D3682" s="3">
        <v>0.2019352317440439</v>
      </c>
      <c r="E3682" s="3">
        <v>0.16717362845554959</v>
      </c>
      <c r="F3682" s="3">
        <v>0.62797619047619047</v>
      </c>
      <c r="G3682" s="3">
        <v>9.8214285714285712E-2</v>
      </c>
      <c r="H3682" s="3">
        <v>0.1160714285714286</v>
      </c>
      <c r="I3682" s="3">
        <v>0.26190476190476192</v>
      </c>
      <c r="J3682" s="3">
        <v>4.1569807892299193E-2</v>
      </c>
      <c r="K3682" s="3">
        <v>36439.899999999812</v>
      </c>
      <c r="L3682" s="3" t="s">
        <v>15964</v>
      </c>
      <c r="M3682" s="4" t="str">
        <f ca="1">IFERROR(__xludf.DUMMYFUNCTION("REGEXREPLACE(F3219,""\D"", """")"),"#VALUE!")</f>
        <v>#VALUE!</v>
      </c>
    </row>
    <row r="3683" spans="1:13" ht="15.75" customHeight="1">
      <c r="A3683" s="1">
        <v>3218</v>
      </c>
      <c r="B3683" s="3">
        <v>3219</v>
      </c>
      <c r="C3683" s="3" t="s">
        <v>8927</v>
      </c>
      <c r="D3683" s="3">
        <v>0.13875396968491741</v>
      </c>
      <c r="E3683" s="3">
        <v>0.25438266567543899</v>
      </c>
      <c r="F3683" s="3">
        <v>0.61184210526315785</v>
      </c>
      <c r="G3683" s="3">
        <v>8.2236842105263164E-2</v>
      </c>
      <c r="H3683" s="3">
        <v>0.16118421052631579</v>
      </c>
      <c r="I3683" s="3">
        <v>0.26644736842105271</v>
      </c>
      <c r="J3683" s="3">
        <v>3.0976206528259061E-2</v>
      </c>
      <c r="K3683" s="3">
        <v>35217.599999999853</v>
      </c>
      <c r="L3683" s="3" t="s">
        <v>15965</v>
      </c>
      <c r="M3683" s="4" t="str">
        <f ca="1">IFERROR(__xludf.DUMMYFUNCTION("REGEXREPLACE(F3220,""\D"", """")"),"#VALUE!")</f>
        <v>#VALUE!</v>
      </c>
    </row>
    <row r="3684" spans="1:13" ht="15.75" customHeight="1">
      <c r="A3684" s="1">
        <v>3219</v>
      </c>
      <c r="B3684" s="3">
        <v>3220</v>
      </c>
      <c r="C3684" s="3" t="s">
        <v>8929</v>
      </c>
      <c r="D3684" s="3">
        <v>0.16870485208047681</v>
      </c>
      <c r="E3684" s="3">
        <v>0.2126662255573484</v>
      </c>
      <c r="F3684" s="3">
        <v>0.58333333333333337</v>
      </c>
      <c r="G3684" s="3">
        <v>0.1055555555555556</v>
      </c>
      <c r="H3684" s="3">
        <v>0.11944444444444451</v>
      </c>
      <c r="I3684" s="3">
        <v>0.25833333333333341</v>
      </c>
      <c r="J3684" s="3">
        <v>3.6691096961033988E-2</v>
      </c>
      <c r="K3684" s="3">
        <v>40023.79999999977</v>
      </c>
      <c r="L3684" s="3" t="s">
        <v>15966</v>
      </c>
      <c r="M3684" s="4" t="str">
        <f ca="1">IFERROR(__xludf.DUMMYFUNCTION("REGEXREPLACE(F3221,""\D"", """")"),"#VALUE!")</f>
        <v>#VALUE!</v>
      </c>
    </row>
    <row r="3685" spans="1:13" ht="15.75" customHeight="1">
      <c r="A3685" s="1">
        <v>3220</v>
      </c>
      <c r="B3685" s="3">
        <v>3221</v>
      </c>
      <c r="C3685" s="3" t="s">
        <v>8931</v>
      </c>
      <c r="D3685" s="3">
        <v>0.17859064267695249</v>
      </c>
      <c r="E3685" s="3">
        <v>0.25577480101713762</v>
      </c>
      <c r="F3685" s="3">
        <v>0.62849162011173187</v>
      </c>
      <c r="G3685" s="3">
        <v>8.3798882681564241E-2</v>
      </c>
      <c r="H3685" s="3">
        <v>0.1145251396648045</v>
      </c>
      <c r="I3685" s="3">
        <v>0.23463687150837989</v>
      </c>
      <c r="J3685" s="3">
        <v>3.3741372689567672E-2</v>
      </c>
      <c r="K3685" s="3">
        <v>39375.79999999977</v>
      </c>
      <c r="L3685" s="3" t="s">
        <v>15967</v>
      </c>
      <c r="M3685" s="4" t="str">
        <f ca="1">IFERROR(__xludf.DUMMYFUNCTION("REGEXREPLACE(F3222,""\D"", """")"),"#VALUE!")</f>
        <v>#VALUE!</v>
      </c>
    </row>
    <row r="3686" spans="1:13" ht="15.75" customHeight="1">
      <c r="A3686" s="1">
        <v>3221</v>
      </c>
      <c r="B3686" s="3">
        <v>3222</v>
      </c>
      <c r="C3686" s="3" t="s">
        <v>8934</v>
      </c>
      <c r="D3686" s="3">
        <v>0.13065561251653679</v>
      </c>
      <c r="E3686" s="3">
        <v>0.16993235657385219</v>
      </c>
      <c r="F3686" s="3">
        <v>0.6145038167938931</v>
      </c>
      <c r="G3686" s="3">
        <v>0.1068702290076336</v>
      </c>
      <c r="H3686" s="3">
        <v>0.15267175572519079</v>
      </c>
      <c r="I3686" s="3">
        <v>0.29389312977099241</v>
      </c>
      <c r="J3686" s="3">
        <v>3.2155341317584907E-2</v>
      </c>
      <c r="K3686" s="3">
        <v>29688.49999999996</v>
      </c>
      <c r="L3686" s="3" t="s">
        <v>15968</v>
      </c>
      <c r="M3686" s="4" t="str">
        <f ca="1">IFERROR(__xludf.DUMMYFUNCTION("REGEXREPLACE(F3223,""\D"", """")"),"#VALUE!")</f>
        <v>#VALUE!</v>
      </c>
    </row>
    <row r="3687" spans="1:13" ht="15.75" customHeight="1">
      <c r="A3687" s="1">
        <v>3222</v>
      </c>
      <c r="B3687" s="3">
        <v>3223</v>
      </c>
      <c r="C3687" s="3" t="s">
        <v>8936</v>
      </c>
      <c r="D3687" s="3">
        <v>0.20026906304867789</v>
      </c>
      <c r="E3687" s="3">
        <v>0.20355269196472939</v>
      </c>
      <c r="F3687" s="3">
        <v>0.61142857142857143</v>
      </c>
      <c r="G3687" s="3">
        <v>0.10571428571428571</v>
      </c>
      <c r="H3687" s="3">
        <v>0.1257142857142857</v>
      </c>
      <c r="I3687" s="3">
        <v>0.28000000000000003</v>
      </c>
      <c r="J3687" s="3">
        <v>4.4735211131110293E-2</v>
      </c>
      <c r="K3687" s="3">
        <v>38338.599999999773</v>
      </c>
      <c r="L3687" s="3" t="s">
        <v>15969</v>
      </c>
      <c r="M3687" s="4" t="str">
        <f ca="1">IFERROR(__xludf.DUMMYFUNCTION("REGEXREPLACE(F3224,""\D"", """")"),"#VALUE!")</f>
        <v>#VALUE!</v>
      </c>
    </row>
    <row r="3688" spans="1:13" ht="15.75" customHeight="1">
      <c r="A3688" s="1">
        <v>3223</v>
      </c>
      <c r="B3688" s="3">
        <v>3224</v>
      </c>
      <c r="C3688" s="3" t="s">
        <v>8938</v>
      </c>
      <c r="D3688" s="3">
        <v>0.26806752262414357</v>
      </c>
      <c r="E3688" s="3">
        <v>0.53258816260571729</v>
      </c>
      <c r="F3688" s="3">
        <v>0.47499999999999998</v>
      </c>
      <c r="G3688" s="3">
        <v>6.4285714285714279E-2</v>
      </c>
      <c r="H3688" s="3">
        <v>5.3571428571428568E-2</v>
      </c>
      <c r="I3688" s="3">
        <v>0.1607142857142857</v>
      </c>
      <c r="J3688" s="3">
        <v>2.8598088326372721E-2</v>
      </c>
      <c r="K3688" s="3">
        <v>31245.099999999929</v>
      </c>
      <c r="L3688" s="3" t="s">
        <v>15970</v>
      </c>
      <c r="M3688" s="4" t="str">
        <f ca="1">IFERROR(__xludf.DUMMYFUNCTION("REGEXREPLACE(F3225,""\D"", """")"),"#VALUE!")</f>
        <v>#VALUE!</v>
      </c>
    </row>
    <row r="3689" spans="1:13" ht="15.75" customHeight="1">
      <c r="A3689" s="1">
        <v>3224</v>
      </c>
      <c r="B3689" s="3">
        <v>3225</v>
      </c>
      <c r="C3689" s="3" t="s">
        <v>8940</v>
      </c>
      <c r="D3689" s="3">
        <v>0.19965598085750691</v>
      </c>
      <c r="E3689" s="3">
        <v>0.48046602312213599</v>
      </c>
      <c r="F3689" s="3">
        <v>0.44368600682593862</v>
      </c>
      <c r="G3689" s="3">
        <v>7.8498293515358364E-2</v>
      </c>
      <c r="H3689" s="3">
        <v>5.4607508532423209E-2</v>
      </c>
      <c r="I3689" s="3">
        <v>0.17064846416382251</v>
      </c>
      <c r="J3689" s="3">
        <v>2.4308823602556259E-2</v>
      </c>
      <c r="K3689" s="3">
        <v>33237.499999999898</v>
      </c>
      <c r="L3689" s="3" t="s">
        <v>15971</v>
      </c>
      <c r="M3689" s="4" t="str">
        <f ca="1">IFERROR(__xludf.DUMMYFUNCTION("REGEXREPLACE(F3226,""\D"", """")"),"#VALUE!")</f>
        <v>#VALUE!</v>
      </c>
    </row>
    <row r="3690" spans="1:13" ht="15.75" customHeight="1">
      <c r="A3690" s="1">
        <v>3225</v>
      </c>
      <c r="B3690" s="3">
        <v>3226</v>
      </c>
      <c r="C3690" s="3" t="s">
        <v>8942</v>
      </c>
      <c r="D3690" s="3">
        <v>0.12917053234405981</v>
      </c>
      <c r="E3690" s="3">
        <v>0.27356840780627911</v>
      </c>
      <c r="F3690" s="3">
        <v>0.61860465116279073</v>
      </c>
      <c r="G3690" s="3">
        <v>8.6046511627906982E-2</v>
      </c>
      <c r="H3690" s="3">
        <v>0.113953488372093</v>
      </c>
      <c r="I3690" s="3">
        <v>0.24186046511627909</v>
      </c>
      <c r="J3690" s="3">
        <v>2.4829869554714081E-2</v>
      </c>
      <c r="K3690" s="3">
        <v>46563.4999999996</v>
      </c>
      <c r="L3690" s="3" t="s">
        <v>15972</v>
      </c>
      <c r="M3690" s="4" t="str">
        <f ca="1">IFERROR(__xludf.DUMMYFUNCTION("REGEXREPLACE(F3227,""\D"", """")"),"#VALUE!")</f>
        <v>#VALUE!</v>
      </c>
    </row>
    <row r="3691" spans="1:13" ht="15.75" customHeight="1">
      <c r="A3691" s="1">
        <v>3226</v>
      </c>
      <c r="B3691" s="3">
        <v>3227</v>
      </c>
      <c r="C3691" s="3" t="s">
        <v>8945</v>
      </c>
      <c r="D3691" s="3">
        <v>0.17248277986311941</v>
      </c>
      <c r="E3691" s="3">
        <v>0.2123226154029966</v>
      </c>
      <c r="F3691" s="3">
        <v>0.58230088495575216</v>
      </c>
      <c r="G3691" s="3">
        <v>9.2035398230088494E-2</v>
      </c>
      <c r="H3691" s="3">
        <v>0.120353982300885</v>
      </c>
      <c r="I3691" s="3">
        <v>0.25309734513274329</v>
      </c>
      <c r="J3691" s="3">
        <v>3.5560421283710862E-2</v>
      </c>
      <c r="K3691" s="3">
        <v>64100.999999999527</v>
      </c>
      <c r="L3691" s="3" t="s">
        <v>15973</v>
      </c>
      <c r="M3691" s="4" t="str">
        <f ca="1">IFERROR(__xludf.DUMMYFUNCTION("REGEXREPLACE(F3228,""\D"", """")"),"#VALUE!")</f>
        <v>#VALUE!</v>
      </c>
    </row>
    <row r="3692" spans="1:13" ht="15.75" customHeight="1">
      <c r="A3692" s="1">
        <v>3227</v>
      </c>
      <c r="B3692" s="3">
        <v>3228</v>
      </c>
      <c r="C3692" s="3" t="s">
        <v>8948</v>
      </c>
      <c r="D3692" s="3">
        <v>0.18613759145784131</v>
      </c>
      <c r="E3692" s="3">
        <v>0.22559229013930321</v>
      </c>
      <c r="F3692" s="3">
        <v>0.6216216216216216</v>
      </c>
      <c r="G3692" s="3">
        <v>0.2162162162162162</v>
      </c>
      <c r="H3692" s="3">
        <v>1.3513513513513511E-2</v>
      </c>
      <c r="I3692" s="3">
        <v>0.28378378378378383</v>
      </c>
      <c r="J3692" s="3">
        <v>2.874005150446059E-2</v>
      </c>
      <c r="K3692" s="3">
        <v>8245.5000000000055</v>
      </c>
      <c r="L3692" s="3" t="s">
        <v>15974</v>
      </c>
      <c r="M3692" s="4" t="str">
        <f ca="1">IFERROR(__xludf.DUMMYFUNCTION("REGEXREPLACE(F3229,""\D"", """")"),"#VALUE!")</f>
        <v>#VALUE!</v>
      </c>
    </row>
    <row r="3693" spans="1:13" ht="15.75" customHeight="1">
      <c r="A3693" s="1">
        <v>3228</v>
      </c>
      <c r="B3693" s="3">
        <v>3229</v>
      </c>
      <c r="C3693" s="3" t="s">
        <v>8951</v>
      </c>
      <c r="D3693" s="3">
        <v>0.26349336686993191</v>
      </c>
      <c r="E3693" s="3">
        <v>0.31965127980083963</v>
      </c>
      <c r="F3693" s="3">
        <v>0.54621848739495793</v>
      </c>
      <c r="G3693" s="3">
        <v>0.1092436974789916</v>
      </c>
      <c r="H3693" s="3">
        <v>0.1092436974789916</v>
      </c>
      <c r="I3693" s="3">
        <v>0.26050420168067229</v>
      </c>
      <c r="J3693" s="3">
        <v>5.1673418651298139E-2</v>
      </c>
      <c r="K3693" s="3">
        <v>13388.500000000029</v>
      </c>
      <c r="L3693" s="3" t="s">
        <v>15975</v>
      </c>
      <c r="M3693" s="4" t="str">
        <f ca="1">IFERROR(__xludf.DUMMYFUNCTION("REGEXREPLACE(F3230,""\D"", """")"),"#VALUE!")</f>
        <v>#VALUE!</v>
      </c>
    </row>
    <row r="3694" spans="1:13" ht="15.75" customHeight="1">
      <c r="A3694" s="1">
        <v>3229</v>
      </c>
      <c r="B3694" s="3">
        <v>3230</v>
      </c>
      <c r="C3694" s="3" t="s">
        <v>8954</v>
      </c>
      <c r="D3694" s="3">
        <v>0.14502957009953699</v>
      </c>
      <c r="E3694" s="3">
        <v>0.2586722529060812</v>
      </c>
      <c r="F3694" s="3">
        <v>0.58108108108108103</v>
      </c>
      <c r="G3694" s="3">
        <v>0.1081081081081081</v>
      </c>
      <c r="H3694" s="3">
        <v>0.1081081081081081</v>
      </c>
      <c r="I3694" s="3">
        <v>0.25675675675675669</v>
      </c>
      <c r="J3694" s="3">
        <v>2.598788436469596E-2</v>
      </c>
      <c r="K3694" s="3">
        <v>8692.5000000000073</v>
      </c>
      <c r="L3694" s="3" t="s">
        <v>15976</v>
      </c>
      <c r="M3694" s="4" t="str">
        <f ca="1">IFERROR(__xludf.DUMMYFUNCTION("REGEXREPLACE(F3231,""\D"", """")"),"#VALUE!")</f>
        <v>#VALUE!</v>
      </c>
    </row>
    <row r="3695" spans="1:13" ht="15.75" customHeight="1">
      <c r="A3695" s="1">
        <v>3233</v>
      </c>
      <c r="B3695" s="3">
        <v>3234</v>
      </c>
      <c r="C3695" s="3" t="s">
        <v>8965</v>
      </c>
      <c r="D3695" s="3">
        <v>0.17721384813358679</v>
      </c>
      <c r="E3695" s="3">
        <v>0.50635707032490984</v>
      </c>
      <c r="F3695" s="3">
        <v>0.4735202492211838</v>
      </c>
      <c r="G3695" s="3">
        <v>6.8535825545171333E-2</v>
      </c>
      <c r="H3695" s="3">
        <v>5.2959501557632398E-2</v>
      </c>
      <c r="I3695" s="3">
        <v>0.161993769470405</v>
      </c>
      <c r="J3695" s="3">
        <v>1.976541828926353E-2</v>
      </c>
      <c r="K3695" s="3">
        <v>36083.899999999827</v>
      </c>
      <c r="L3695" s="3" t="s">
        <v>15980</v>
      </c>
      <c r="M3695" s="4" t="str">
        <f ca="1">IFERROR(__xludf.DUMMYFUNCTION("REGEXREPLACE(F3235,""\D"", """")"),"#VALUE!")</f>
        <v>#VALUE!</v>
      </c>
    </row>
    <row r="3696" spans="1:13" ht="15.75" customHeight="1">
      <c r="A3696" s="1">
        <v>3234</v>
      </c>
      <c r="B3696" s="3">
        <v>3235</v>
      </c>
      <c r="C3696" s="3" t="s">
        <v>8967</v>
      </c>
      <c r="D3696" s="3">
        <v>0.16920814984622551</v>
      </c>
      <c r="E3696" s="3">
        <v>0.48497141216668671</v>
      </c>
      <c r="F3696" s="3">
        <v>0.52702702702702697</v>
      </c>
      <c r="G3696" s="3">
        <v>5.0675675675675678E-2</v>
      </c>
      <c r="H3696" s="3">
        <v>7.0945945945945943E-2</v>
      </c>
      <c r="I3696" s="3">
        <v>0.16891891891891889</v>
      </c>
      <c r="J3696" s="3">
        <v>1.8700050747139759E-2</v>
      </c>
      <c r="K3696" s="3">
        <v>31734.799999999908</v>
      </c>
      <c r="L3696" s="3" t="s">
        <v>15981</v>
      </c>
      <c r="M3696" s="4" t="str">
        <f ca="1">IFERROR(__xludf.DUMMYFUNCTION("REGEXREPLACE(F3236,""\D"", """")"),"#VALUE!")</f>
        <v>#VALUE!</v>
      </c>
    </row>
    <row r="3697" spans="1:13" ht="15.75" customHeight="1">
      <c r="A3697" s="1">
        <v>3236</v>
      </c>
      <c r="B3697" s="3">
        <v>3237</v>
      </c>
      <c r="C3697" s="3" t="s">
        <v>8972</v>
      </c>
      <c r="D3697" s="3">
        <v>0.20254820518104419</v>
      </c>
      <c r="E3697" s="3">
        <v>0.1475357607267388</v>
      </c>
      <c r="F3697" s="3">
        <v>0.61940298507462688</v>
      </c>
      <c r="G3697" s="3">
        <v>0.13059701492537309</v>
      </c>
      <c r="H3697" s="3">
        <v>0.1156716417910448</v>
      </c>
      <c r="I3697" s="3">
        <v>0.29104477611940299</v>
      </c>
      <c r="J3697" s="3">
        <v>4.7916632140325918E-2</v>
      </c>
      <c r="K3697" s="3">
        <v>30395.79999999997</v>
      </c>
      <c r="L3697" s="3" t="s">
        <v>15983</v>
      </c>
      <c r="M3697" s="4" t="str">
        <f ca="1">IFERROR(__xludf.DUMMYFUNCTION("REGEXREPLACE(F3238,""\D"", """")"),"#VALUE!")</f>
        <v>#VALUE!</v>
      </c>
    </row>
    <row r="3698" spans="1:13" ht="15.75" customHeight="1">
      <c r="A3698" s="1">
        <v>3240</v>
      </c>
      <c r="B3698" s="3">
        <v>3241</v>
      </c>
      <c r="C3698" s="3" t="s">
        <v>8984</v>
      </c>
      <c r="D3698" s="3">
        <v>0.18971494597629521</v>
      </c>
      <c r="E3698" s="3">
        <v>0.19878432476457139</v>
      </c>
      <c r="F3698" s="3">
        <v>0.59595959595959591</v>
      </c>
      <c r="G3698" s="3">
        <v>0.10707070707070709</v>
      </c>
      <c r="H3698" s="3">
        <v>0.12323232323232319</v>
      </c>
      <c r="I3698" s="3">
        <v>0.25656565656565661</v>
      </c>
      <c r="J3698" s="3">
        <v>4.2621991765059167E-2</v>
      </c>
      <c r="K3698" s="3">
        <v>55514.899999999463</v>
      </c>
      <c r="L3698" s="3" t="s">
        <v>15987</v>
      </c>
      <c r="M3698" s="4" t="str">
        <f ca="1">IFERROR(__xludf.DUMMYFUNCTION("REGEXREPLACE(F3242,""\D"", """")"),"#VALUE!")</f>
        <v>#VALUE!</v>
      </c>
    </row>
    <row r="3699" spans="1:13" ht="15.75" customHeight="1">
      <c r="A3699" s="1">
        <v>3241</v>
      </c>
      <c r="B3699" s="3">
        <v>3242</v>
      </c>
      <c r="C3699" s="3" t="s">
        <v>8986</v>
      </c>
      <c r="D3699" s="3">
        <v>0.15534422193644051</v>
      </c>
      <c r="E3699" s="3">
        <v>0.29396557786641142</v>
      </c>
      <c r="F3699" s="3">
        <v>0.63559322033898302</v>
      </c>
      <c r="G3699" s="3">
        <v>0.1271186440677966</v>
      </c>
      <c r="H3699" s="3">
        <v>9.3220338983050849E-2</v>
      </c>
      <c r="I3699" s="3">
        <v>0.24576271186440679</v>
      </c>
      <c r="J3699" s="3">
        <v>3.036585246146243E-2</v>
      </c>
      <c r="K3699" s="3">
        <v>13291.900000000031</v>
      </c>
      <c r="L3699" s="3" t="s">
        <v>15988</v>
      </c>
      <c r="M3699" s="4" t="str">
        <f ca="1">IFERROR(__xludf.DUMMYFUNCTION("REGEXREPLACE(F3243,""\D"", """")"),"#VALUE!")</f>
        <v>#VALUE!</v>
      </c>
    </row>
    <row r="3700" spans="1:13" ht="15.75" customHeight="1">
      <c r="A3700" s="1">
        <v>3242</v>
      </c>
      <c r="B3700" s="3">
        <v>3243</v>
      </c>
      <c r="C3700" s="3" t="s">
        <v>8988</v>
      </c>
      <c r="D3700" s="3">
        <v>0.1854968068303946</v>
      </c>
      <c r="E3700" s="3">
        <v>0.24508501102250371</v>
      </c>
      <c r="F3700" s="3">
        <v>0.59169550173010377</v>
      </c>
      <c r="G3700" s="3">
        <v>0.1003460207612457</v>
      </c>
      <c r="H3700" s="3">
        <v>0.11418685121107271</v>
      </c>
      <c r="I3700" s="3">
        <v>0.2491349480968858</v>
      </c>
      <c r="J3700" s="3">
        <v>3.8041274784100798E-2</v>
      </c>
      <c r="K3700" s="3">
        <v>32670.699999999899</v>
      </c>
      <c r="L3700" s="3" t="s">
        <v>15989</v>
      </c>
      <c r="M3700" s="4" t="str">
        <f ca="1">IFERROR(__xludf.DUMMYFUNCTION("REGEXREPLACE(F3244,""\D"", """")"),"#VALUE!")</f>
        <v>#VALUE!</v>
      </c>
    </row>
    <row r="3701" spans="1:13" ht="15.75" customHeight="1">
      <c r="A3701" s="1">
        <v>3244</v>
      </c>
      <c r="B3701" s="3">
        <v>3245</v>
      </c>
      <c r="C3701" s="3" t="s">
        <v>8994</v>
      </c>
      <c r="D3701" s="3">
        <v>0.1283421762295352</v>
      </c>
      <c r="E3701" s="3">
        <v>0.20914198028790029</v>
      </c>
      <c r="F3701" s="3">
        <v>0.61264822134387353</v>
      </c>
      <c r="G3701" s="3">
        <v>0.1146245059288538</v>
      </c>
      <c r="H3701" s="3">
        <v>0.13043478260869559</v>
      </c>
      <c r="I3701" s="3">
        <v>0.2648221343873518</v>
      </c>
      <c r="J3701" s="3">
        <v>3.012496882230636E-2</v>
      </c>
      <c r="K3701" s="3">
        <v>28327.699999999979</v>
      </c>
      <c r="L3701" s="3" t="s">
        <v>15991</v>
      </c>
      <c r="M3701" s="4" t="str">
        <f ca="1">IFERROR(__xludf.DUMMYFUNCTION("REGEXREPLACE(F3246,""\D"", """")"),"#VALUE!")</f>
        <v>#VALUE!</v>
      </c>
    </row>
    <row r="3702" spans="1:13" ht="15.75" customHeight="1">
      <c r="A3702" s="1">
        <v>3245</v>
      </c>
      <c r="B3702" s="3">
        <v>3246</v>
      </c>
      <c r="C3702" s="3" t="s">
        <v>8996</v>
      </c>
      <c r="D3702" s="3">
        <v>0.2171861070810539</v>
      </c>
      <c r="E3702" s="3">
        <v>0.97044974266311057</v>
      </c>
      <c r="F3702" s="3">
        <v>0.68055555555555558</v>
      </c>
      <c r="G3702" s="3">
        <v>8.3333333333333329E-2</v>
      </c>
      <c r="H3702" s="3">
        <v>2.777777777777778E-2</v>
      </c>
      <c r="I3702" s="3">
        <v>0.1111111111111111</v>
      </c>
      <c r="J3702" s="3">
        <v>1.4477584842671179E-2</v>
      </c>
      <c r="K3702" s="3">
        <v>6903.6000000000067</v>
      </c>
      <c r="L3702" s="3" t="s">
        <v>15992</v>
      </c>
      <c r="M3702" s="4" t="str">
        <f ca="1">IFERROR(__xludf.DUMMYFUNCTION("REGEXREPLACE(F3247,""\D"", """")"),"#VALUE!")</f>
        <v>#VALUE!</v>
      </c>
    </row>
    <row r="3703" spans="1:13" ht="15.75" customHeight="1">
      <c r="A3703" s="1">
        <v>3249</v>
      </c>
      <c r="B3703" s="3">
        <v>3250</v>
      </c>
      <c r="C3703" s="3" t="s">
        <v>9007</v>
      </c>
      <c r="D3703" s="3">
        <v>0.48090614885765648</v>
      </c>
      <c r="E3703" s="3">
        <v>0.658462730930514</v>
      </c>
      <c r="F3703" s="3">
        <v>0.52380952380952384</v>
      </c>
      <c r="G3703" s="3">
        <v>9.5238095238095233E-2</v>
      </c>
      <c r="H3703" s="3">
        <v>7.1428571428571425E-2</v>
      </c>
      <c r="I3703" s="3">
        <v>0.23809523809523811</v>
      </c>
      <c r="J3703" s="3">
        <v>4.5969784898484217E-2</v>
      </c>
      <c r="K3703" s="3">
        <v>4790.0999999999995</v>
      </c>
      <c r="L3703" s="3" t="s">
        <v>15996</v>
      </c>
      <c r="M3703" s="4" t="str">
        <f ca="1">IFERROR(__xludf.DUMMYFUNCTION("REGEXREPLACE(F3251,""\D"", """")"),"#VALUE!")</f>
        <v>#VALUE!</v>
      </c>
    </row>
    <row r="3704" spans="1:13" ht="15.75" customHeight="1">
      <c r="A3704" s="1">
        <v>3250</v>
      </c>
      <c r="B3704" s="3">
        <v>3251</v>
      </c>
      <c r="C3704" s="3" t="s">
        <v>9010</v>
      </c>
      <c r="D3704" s="3">
        <v>0.18638112927740841</v>
      </c>
      <c r="E3704" s="3">
        <v>0.1869718227119592</v>
      </c>
      <c r="F3704" s="3">
        <v>0.62654320987654322</v>
      </c>
      <c r="G3704" s="3">
        <v>0.10493827160493829</v>
      </c>
      <c r="H3704" s="3">
        <v>0.1141975308641975</v>
      </c>
      <c r="I3704" s="3">
        <v>0.26543209876543211</v>
      </c>
      <c r="J3704" s="3">
        <v>3.931777003746334E-2</v>
      </c>
      <c r="K3704" s="3">
        <v>36089.799999999799</v>
      </c>
      <c r="L3704" s="3" t="s">
        <v>15997</v>
      </c>
      <c r="M3704" s="4" t="str">
        <f ca="1">IFERROR(__xludf.DUMMYFUNCTION("REGEXREPLACE(F3252,""\D"", """")"),"#VALUE!")</f>
        <v>#VALUE!</v>
      </c>
    </row>
    <row r="3705" spans="1:13" ht="15.75" customHeight="1">
      <c r="A3705" s="1">
        <v>3251</v>
      </c>
      <c r="B3705" s="3">
        <v>3252</v>
      </c>
      <c r="C3705" s="3" t="s">
        <v>9012</v>
      </c>
      <c r="D3705" s="3">
        <v>0.16408313157613649</v>
      </c>
      <c r="E3705" s="3">
        <v>0.2054275997461667</v>
      </c>
      <c r="F3705" s="3">
        <v>0.61445783132530118</v>
      </c>
      <c r="G3705" s="3">
        <v>8.4337349397590355E-2</v>
      </c>
      <c r="H3705" s="3">
        <v>0.14457831325301199</v>
      </c>
      <c r="I3705" s="3">
        <v>0.26506024096385539</v>
      </c>
      <c r="J3705" s="3">
        <v>3.1084415685412439E-2</v>
      </c>
      <c r="K3705" s="3">
        <v>9340.0000000000146</v>
      </c>
      <c r="L3705" s="3" t="s">
        <v>15998</v>
      </c>
      <c r="M3705" s="4" t="str">
        <f ca="1">IFERROR(__xludf.DUMMYFUNCTION("REGEXREPLACE(F3253,""\D"", """")"),"#VALUE!")</f>
        <v>#VALUE!</v>
      </c>
    </row>
    <row r="3706" spans="1:13" ht="15.75" customHeight="1">
      <c r="A3706" s="1">
        <v>3253</v>
      </c>
      <c r="B3706" s="3">
        <v>3254</v>
      </c>
      <c r="C3706" s="3" t="s">
        <v>9018</v>
      </c>
      <c r="D3706" s="3">
        <v>0.19651324338645379</v>
      </c>
      <c r="E3706" s="3">
        <v>0.2022871896923763</v>
      </c>
      <c r="F3706" s="3">
        <v>0.56097560975609762</v>
      </c>
      <c r="G3706" s="3">
        <v>9.7560975609756101E-2</v>
      </c>
      <c r="H3706" s="3">
        <v>0.1951219512195122</v>
      </c>
      <c r="I3706" s="3">
        <v>0.29268292682926828</v>
      </c>
      <c r="J3706" s="3">
        <v>4.1663789784011432E-2</v>
      </c>
      <c r="K3706" s="3">
        <v>4763.2999999999993</v>
      </c>
      <c r="L3706" s="3" t="s">
        <v>16000</v>
      </c>
      <c r="M3706" s="4" t="str">
        <f ca="1">IFERROR(__xludf.DUMMYFUNCTION("REGEXREPLACE(F3255,""\D"", """")"),"#VALUE!")</f>
        <v>#VALUE!</v>
      </c>
    </row>
    <row r="3707" spans="1:13" ht="15.75" customHeight="1">
      <c r="A3707" s="1">
        <v>3254</v>
      </c>
      <c r="B3707" s="3">
        <v>3255</v>
      </c>
      <c r="C3707" s="3" t="s">
        <v>9021</v>
      </c>
      <c r="D3707" s="3">
        <v>0.20366045521774909</v>
      </c>
      <c r="E3707" s="3">
        <v>0.1753733678654294</v>
      </c>
      <c r="F3707" s="3">
        <v>0.54088050314465408</v>
      </c>
      <c r="G3707" s="3">
        <v>0.14465408805031449</v>
      </c>
      <c r="H3707" s="3">
        <v>0.1069182389937107</v>
      </c>
      <c r="I3707" s="3">
        <v>0.30188679245283018</v>
      </c>
      <c r="J3707" s="3">
        <v>4.7464008799346133E-2</v>
      </c>
      <c r="K3707" s="3">
        <v>19087.000000000018</v>
      </c>
      <c r="L3707" s="3" t="s">
        <v>16001</v>
      </c>
      <c r="M3707" s="4" t="str">
        <f ca="1">IFERROR(__xludf.DUMMYFUNCTION("REGEXREPLACE(F3256,""\D"", """")"),"#VALUE!")</f>
        <v>#VALUE!</v>
      </c>
    </row>
    <row r="3708" spans="1:13" ht="15.75" customHeight="1">
      <c r="A3708" s="1">
        <v>3256</v>
      </c>
      <c r="B3708" s="3">
        <v>3257</v>
      </c>
      <c r="C3708" s="3" t="s">
        <v>9026</v>
      </c>
      <c r="D3708" s="3">
        <v>0.175609277707131</v>
      </c>
      <c r="E3708" s="3">
        <v>0.11335676339380329</v>
      </c>
      <c r="F3708" s="3">
        <v>0.57638888888888884</v>
      </c>
      <c r="G3708" s="3">
        <v>0.13194444444444439</v>
      </c>
      <c r="H3708" s="3">
        <v>0.1388888888888889</v>
      </c>
      <c r="I3708" s="3">
        <v>0.30555555555555558</v>
      </c>
      <c r="J3708" s="3">
        <v>4.4614691138722552E-2</v>
      </c>
      <c r="K3708" s="3">
        <v>17283.300000000028</v>
      </c>
      <c r="L3708" s="3" t="s">
        <v>16003</v>
      </c>
      <c r="M3708" s="4" t="str">
        <f ca="1">IFERROR(__xludf.DUMMYFUNCTION("REGEXREPLACE(F3258,""\D"", """")"),"#VALUE!")</f>
        <v>#VALUE!</v>
      </c>
    </row>
    <row r="3709" spans="1:13" ht="15.75" customHeight="1">
      <c r="A3709" s="1">
        <v>3257</v>
      </c>
      <c r="B3709" s="3">
        <v>3258</v>
      </c>
      <c r="C3709" s="3" t="s">
        <v>9028</v>
      </c>
      <c r="D3709" s="3">
        <v>8.5008600641875376E-2</v>
      </c>
      <c r="E3709" s="3">
        <v>0.14507443053044511</v>
      </c>
      <c r="F3709" s="3">
        <v>0.5901639344262295</v>
      </c>
      <c r="G3709" s="3">
        <v>0.1475409836065574</v>
      </c>
      <c r="H3709" s="3">
        <v>0.1147540983606557</v>
      </c>
      <c r="I3709" s="3">
        <v>0.29508196721311469</v>
      </c>
      <c r="J3709" s="3">
        <v>1.8541314442505879E-2</v>
      </c>
      <c r="K3709" s="3">
        <v>7231.2999999999993</v>
      </c>
      <c r="L3709" s="3" t="s">
        <v>16004</v>
      </c>
      <c r="M3709" s="4" t="str">
        <f ca="1">IFERROR(__xludf.DUMMYFUNCTION("REGEXREPLACE(F3259,""\D"", """")"),"#VALUE!")</f>
        <v>#VALUE!</v>
      </c>
    </row>
    <row r="3710" spans="1:13" ht="15.75" customHeight="1">
      <c r="A3710" s="1">
        <v>3262</v>
      </c>
      <c r="B3710" s="3">
        <v>3263</v>
      </c>
      <c r="C3710" s="3" t="s">
        <v>9042</v>
      </c>
      <c r="D3710" s="3">
        <v>0.14815204808213719</v>
      </c>
      <c r="E3710" s="3">
        <v>0.17379243011393519</v>
      </c>
      <c r="F3710" s="3">
        <v>0.5957446808510638</v>
      </c>
      <c r="G3710" s="3">
        <v>0.1205673758865248</v>
      </c>
      <c r="H3710" s="3">
        <v>0.14893617021276601</v>
      </c>
      <c r="I3710" s="3">
        <v>0.3475177304964539</v>
      </c>
      <c r="J3710" s="3">
        <v>3.7150911445321913E-2</v>
      </c>
      <c r="K3710" s="3">
        <v>15747.400000000031</v>
      </c>
      <c r="L3710" s="3" t="s">
        <v>16009</v>
      </c>
      <c r="M3710" s="4" t="str">
        <f ca="1">IFERROR(__xludf.DUMMYFUNCTION("REGEXREPLACE(F3264,""\D"", """")"),"#VALUE!")</f>
        <v>#VALUE!</v>
      </c>
    </row>
    <row r="3711" spans="1:13" ht="15.75" customHeight="1">
      <c r="A3711" s="1">
        <v>3263</v>
      </c>
      <c r="B3711" s="3">
        <v>3264</v>
      </c>
      <c r="C3711" s="3" t="s">
        <v>9045</v>
      </c>
      <c r="D3711" s="3">
        <v>0.11095168479949009</v>
      </c>
      <c r="E3711" s="3">
        <v>0.27624834698710082</v>
      </c>
      <c r="F3711" s="3">
        <v>0.57547169811320753</v>
      </c>
      <c r="G3711" s="3">
        <v>0.1132075471698113</v>
      </c>
      <c r="H3711" s="3">
        <v>0.1037735849056604</v>
      </c>
      <c r="I3711" s="3">
        <v>0.2452830188679245</v>
      </c>
      <c r="J3711" s="3">
        <v>2.1245312344780429E-2</v>
      </c>
      <c r="K3711" s="3">
        <v>11941.800000000019</v>
      </c>
      <c r="L3711" s="3" t="s">
        <v>16010</v>
      </c>
      <c r="M3711" s="4" t="str">
        <f ca="1">IFERROR(__xludf.DUMMYFUNCTION("REGEXREPLACE(F3265,""\D"", """")"),"#VALUE!")</f>
        <v>#VALUE!</v>
      </c>
    </row>
    <row r="3712" spans="1:13" ht="15.75" customHeight="1">
      <c r="A3712" s="1">
        <v>3268</v>
      </c>
      <c r="B3712" s="3">
        <v>3269</v>
      </c>
      <c r="C3712" s="3" t="s">
        <v>9059</v>
      </c>
      <c r="D3712" s="3">
        <v>0.2101048354702624</v>
      </c>
      <c r="E3712" s="3">
        <v>0.62325317071750075</v>
      </c>
      <c r="F3712" s="3">
        <v>0.53349875930521096</v>
      </c>
      <c r="G3712" s="3">
        <v>8.1885856079404462E-2</v>
      </c>
      <c r="H3712" s="3">
        <v>4.2183622828784122E-2</v>
      </c>
      <c r="I3712" s="3">
        <v>0.15880893300248139</v>
      </c>
      <c r="J3712" s="3">
        <v>2.3857071824640912E-2</v>
      </c>
      <c r="K3712" s="3">
        <v>44212.29999999969</v>
      </c>
      <c r="L3712" s="3" t="s">
        <v>16015</v>
      </c>
      <c r="M3712" s="4" t="str">
        <f ca="1">IFERROR(__xludf.DUMMYFUNCTION("REGEXREPLACE(F3270,""\D"", """")"),"#VALUE!")</f>
        <v>#VALUE!</v>
      </c>
    </row>
    <row r="3713" spans="1:13" ht="15.75" customHeight="1">
      <c r="A3713" s="1">
        <v>3269</v>
      </c>
      <c r="B3713" s="3">
        <v>3270</v>
      </c>
      <c r="C3713" s="3" t="s">
        <v>9061</v>
      </c>
      <c r="D3713" s="3">
        <v>0.15674958883544859</v>
      </c>
      <c r="E3713" s="3">
        <v>0.15733070465980939</v>
      </c>
      <c r="F3713" s="3">
        <v>0.58441558441558439</v>
      </c>
      <c r="G3713" s="3">
        <v>9.0909090909090912E-2</v>
      </c>
      <c r="H3713" s="3">
        <v>0.12987012987012991</v>
      </c>
      <c r="I3713" s="3">
        <v>0.32467532467532467</v>
      </c>
      <c r="J3713" s="3">
        <v>2.8589978794286632E-2</v>
      </c>
      <c r="K3713" s="3">
        <v>8551.3000000000102</v>
      </c>
      <c r="L3713" s="3" t="s">
        <v>16016</v>
      </c>
      <c r="M3713" s="4" t="str">
        <f ca="1">IFERROR(__xludf.DUMMYFUNCTION("REGEXREPLACE(F3271,""\D"", """")"),"#VALUE!")</f>
        <v>#VALUE!</v>
      </c>
    </row>
    <row r="3714" spans="1:13" ht="15.75" customHeight="1">
      <c r="A3714" s="1">
        <v>3270</v>
      </c>
      <c r="B3714" s="3">
        <v>3271</v>
      </c>
      <c r="C3714" s="3" t="s">
        <v>9063</v>
      </c>
      <c r="D3714" s="3">
        <v>0.15199490316373421</v>
      </c>
      <c r="E3714" s="3">
        <v>0.28175415788223102</v>
      </c>
      <c r="F3714" s="3">
        <v>0.5446428571428571</v>
      </c>
      <c r="G3714" s="3">
        <v>8.9285714285714288E-2</v>
      </c>
      <c r="H3714" s="3">
        <v>0.1160714285714286</v>
      </c>
      <c r="I3714" s="3">
        <v>0.25</v>
      </c>
      <c r="J3714" s="3">
        <v>2.7281273612445148E-2</v>
      </c>
      <c r="K3714" s="3">
        <v>13056.100000000029</v>
      </c>
      <c r="L3714" s="3" t="s">
        <v>16017</v>
      </c>
      <c r="M3714" s="4" t="str">
        <f ca="1">IFERROR(__xludf.DUMMYFUNCTION("REGEXREPLACE(F3272,""\D"", """")"),"#VALUE!")</f>
        <v>#VALUE!</v>
      </c>
    </row>
    <row r="3715" spans="1:13" ht="15.75" customHeight="1">
      <c r="A3715" s="1">
        <v>3271</v>
      </c>
      <c r="B3715" s="3">
        <v>3272</v>
      </c>
      <c r="C3715" s="3" t="s">
        <v>9065</v>
      </c>
      <c r="D3715" s="3">
        <v>0.16155811981220461</v>
      </c>
      <c r="E3715" s="3">
        <v>0.40399593630109981</v>
      </c>
      <c r="F3715" s="3">
        <v>0.60476190476190472</v>
      </c>
      <c r="G3715" s="3">
        <v>7.6190476190476197E-2</v>
      </c>
      <c r="H3715" s="3">
        <v>0.1</v>
      </c>
      <c r="I3715" s="3">
        <v>0.2095238095238095</v>
      </c>
      <c r="J3715" s="3">
        <v>2.6115768885445641E-2</v>
      </c>
      <c r="K3715" s="3">
        <v>22858.5</v>
      </c>
      <c r="L3715" s="3" t="s">
        <v>16018</v>
      </c>
      <c r="M3715" s="4" t="str">
        <f ca="1">IFERROR(__xludf.DUMMYFUNCTION("REGEXREPLACE(F3273,""\D"", """")"),"#VALUE!")</f>
        <v>#VALUE!</v>
      </c>
    </row>
    <row r="3716" spans="1:13" ht="15.75" customHeight="1">
      <c r="A3716" s="1">
        <v>3272</v>
      </c>
      <c r="B3716" s="3">
        <v>3273</v>
      </c>
      <c r="C3716" s="3" t="s">
        <v>9068</v>
      </c>
      <c r="D3716" s="3">
        <v>0.27733310116364202</v>
      </c>
      <c r="E3716" s="3">
        <v>0.2107275538279593</v>
      </c>
      <c r="F3716" s="3">
        <v>0.63432835820895528</v>
      </c>
      <c r="G3716" s="3">
        <v>8.9552238805970144E-2</v>
      </c>
      <c r="H3716" s="3">
        <v>9.7014925373134331E-2</v>
      </c>
      <c r="I3716" s="3">
        <v>0.26119402985074619</v>
      </c>
      <c r="J3716" s="3">
        <v>4.5914436075894273E-2</v>
      </c>
      <c r="K3716" s="3">
        <v>14496.80000000003</v>
      </c>
      <c r="L3716" s="3" t="s">
        <v>16019</v>
      </c>
      <c r="M3716" s="4" t="str">
        <f ca="1">IFERROR(__xludf.DUMMYFUNCTION("REGEXREPLACE(F3274,""\D"", """")"),"#VALUE!")</f>
        <v>#VALUE!</v>
      </c>
    </row>
    <row r="3717" spans="1:13" ht="15.75" customHeight="1">
      <c r="A3717" s="1">
        <v>3273</v>
      </c>
      <c r="B3717" s="3">
        <v>3274</v>
      </c>
      <c r="C3717" s="3" t="s">
        <v>9070</v>
      </c>
      <c r="D3717" s="3">
        <v>0.1939908362117333</v>
      </c>
      <c r="E3717" s="3">
        <v>0.70878485635147292</v>
      </c>
      <c r="F3717" s="3">
        <v>0.48582995951417002</v>
      </c>
      <c r="G3717" s="3">
        <v>5.6680161943319839E-2</v>
      </c>
      <c r="H3717" s="3">
        <v>2.8340080971659919E-2</v>
      </c>
      <c r="I3717" s="3">
        <v>0.1214574898785425</v>
      </c>
      <c r="J3717" s="3">
        <v>1.3663192535285879E-2</v>
      </c>
      <c r="K3717" s="3">
        <v>26522.799999999999</v>
      </c>
      <c r="L3717" s="3" t="s">
        <v>16020</v>
      </c>
      <c r="M3717" s="4" t="str">
        <f ca="1">IFERROR(__xludf.DUMMYFUNCTION("REGEXREPLACE(F3275,""\D"", """")"),"#VALUE!")</f>
        <v>#VALUE!</v>
      </c>
    </row>
    <row r="3718" spans="1:13" ht="15.75" customHeight="1">
      <c r="A3718" s="1">
        <v>3275</v>
      </c>
      <c r="B3718" s="3">
        <v>3276</v>
      </c>
      <c r="C3718" s="3" t="s">
        <v>9076</v>
      </c>
      <c r="D3718" s="3">
        <v>0.19477173421581201</v>
      </c>
      <c r="E3718" s="3">
        <v>0.1926216240452972</v>
      </c>
      <c r="F3718" s="3">
        <v>0.59541984732824427</v>
      </c>
      <c r="G3718" s="3">
        <v>0.1145038167938931</v>
      </c>
      <c r="H3718" s="3">
        <v>0.1068702290076336</v>
      </c>
      <c r="I3718" s="3">
        <v>0.26717557251908403</v>
      </c>
      <c r="J3718" s="3">
        <v>3.916887772799163E-2</v>
      </c>
      <c r="K3718" s="3">
        <v>14231.30000000003</v>
      </c>
      <c r="L3718" s="3" t="s">
        <v>16022</v>
      </c>
      <c r="M3718" s="4" t="str">
        <f ca="1">IFERROR(__xludf.DUMMYFUNCTION("REGEXREPLACE(F3277,""\D"", """")"),"#VALUE!")</f>
        <v>#VALUE!</v>
      </c>
    </row>
    <row r="3719" spans="1:13" ht="15.75" customHeight="1">
      <c r="A3719" s="1">
        <v>3276</v>
      </c>
      <c r="B3719" s="3">
        <v>3277</v>
      </c>
      <c r="C3719" s="3" t="s">
        <v>9079</v>
      </c>
      <c r="D3719" s="3">
        <v>0.26178868459177052</v>
      </c>
      <c r="E3719" s="3">
        <v>0.19975899993389629</v>
      </c>
      <c r="F3719" s="3">
        <v>0.65306122448979587</v>
      </c>
      <c r="G3719" s="3">
        <v>9.1836734693877556E-2</v>
      </c>
      <c r="H3719" s="3">
        <v>0.14285714285714279</v>
      </c>
      <c r="I3719" s="3">
        <v>0.30612244897959179</v>
      </c>
      <c r="J3719" s="3">
        <v>5.3073255903147681E-2</v>
      </c>
      <c r="K3719" s="3">
        <v>10655.40000000002</v>
      </c>
      <c r="L3719" s="3" t="s">
        <v>16023</v>
      </c>
      <c r="M3719" s="4" t="str">
        <f ca="1">IFERROR(__xludf.DUMMYFUNCTION("REGEXREPLACE(F3278,""\D"", """")"),"#VALUE!")</f>
        <v>#VALUE!</v>
      </c>
    </row>
    <row r="3720" spans="1:13" ht="15.75" customHeight="1">
      <c r="A3720" s="1">
        <v>3277</v>
      </c>
      <c r="B3720" s="3">
        <v>3278</v>
      </c>
      <c r="C3720" s="3" t="s">
        <v>9082</v>
      </c>
      <c r="D3720" s="3">
        <v>0.29906808317619132</v>
      </c>
      <c r="E3720" s="3">
        <v>0.66398956368738815</v>
      </c>
      <c r="F3720" s="3">
        <v>0.48341232227488151</v>
      </c>
      <c r="G3720" s="3">
        <v>8.5308056872037921E-2</v>
      </c>
      <c r="H3720" s="3">
        <v>2.843601895734597E-2</v>
      </c>
      <c r="I3720" s="3">
        <v>0.13744075829383889</v>
      </c>
      <c r="J3720" s="3">
        <v>2.7889195011023681E-2</v>
      </c>
      <c r="K3720" s="3">
        <v>23145.700000000019</v>
      </c>
      <c r="L3720" s="3" t="s">
        <v>16024</v>
      </c>
      <c r="M3720" s="4" t="str">
        <f ca="1">IFERROR(__xludf.DUMMYFUNCTION("REGEXREPLACE(F3279,""\D"", """")"),"#VALUE!")</f>
        <v>#VALUE!</v>
      </c>
    </row>
    <row r="3721" spans="1:13" ht="15.75" customHeight="1">
      <c r="A3721" s="1">
        <v>3278</v>
      </c>
      <c r="B3721" s="3">
        <v>3279</v>
      </c>
      <c r="C3721" s="3" t="s">
        <v>9084</v>
      </c>
      <c r="D3721" s="3">
        <v>0.11542586136818921</v>
      </c>
      <c r="E3721" s="3">
        <v>0.29458345662359869</v>
      </c>
      <c r="F3721" s="3">
        <v>0.62727272727272732</v>
      </c>
      <c r="G3721" s="3">
        <v>0.13181818181818181</v>
      </c>
      <c r="H3721" s="3">
        <v>8.6363636363636365E-2</v>
      </c>
      <c r="I3721" s="3">
        <v>0.25</v>
      </c>
      <c r="J3721" s="3">
        <v>2.3334355491134041E-2</v>
      </c>
      <c r="K3721" s="3">
        <v>24635.999999999989</v>
      </c>
      <c r="L3721" s="3" t="s">
        <v>16025</v>
      </c>
      <c r="M3721" s="4" t="str">
        <f ca="1">IFERROR(__xludf.DUMMYFUNCTION("REGEXREPLACE(F3280,""\D"", """")"),"#VALUE!")</f>
        <v>#VALUE!</v>
      </c>
    </row>
    <row r="3722" spans="1:13" ht="15.75" customHeight="1">
      <c r="A3722" s="1">
        <v>3279</v>
      </c>
      <c r="B3722" s="3">
        <v>3280</v>
      </c>
      <c r="C3722" s="3" t="s">
        <v>9087</v>
      </c>
      <c r="D3722" s="3">
        <v>0.2694951657935985</v>
      </c>
      <c r="E3722" s="3">
        <v>0.13369517547284379</v>
      </c>
      <c r="F3722" s="3">
        <v>0.6</v>
      </c>
      <c r="G3722" s="3">
        <v>0.26666666666666672</v>
      </c>
      <c r="H3722" s="3">
        <v>4.4444444444444453E-2</v>
      </c>
      <c r="I3722" s="3">
        <v>0.31111111111111112</v>
      </c>
      <c r="J3722" s="3">
        <v>4.9978219155774342E-2</v>
      </c>
      <c r="K3722" s="3">
        <v>5471.4999999999991</v>
      </c>
      <c r="L3722" s="3" t="s">
        <v>16026</v>
      </c>
      <c r="M3722" s="4" t="str">
        <f ca="1">IFERROR(__xludf.DUMMYFUNCTION("REGEXREPLACE(F3281,""\D"", """")"),"#VALUE!")</f>
        <v>#VALUE!</v>
      </c>
    </row>
    <row r="3723" spans="1:13" ht="15.75" customHeight="1">
      <c r="A3723" s="1">
        <v>3280</v>
      </c>
      <c r="B3723" s="3">
        <v>3281</v>
      </c>
      <c r="C3723" s="3" t="s">
        <v>9090</v>
      </c>
      <c r="D3723" s="3">
        <v>0.17348922638349221</v>
      </c>
      <c r="E3723" s="3">
        <v>0.1045905278964757</v>
      </c>
      <c r="F3723" s="3">
        <v>0.55963302752293576</v>
      </c>
      <c r="G3723" s="3">
        <v>6.4220183486238536E-2</v>
      </c>
      <c r="H3723" s="3">
        <v>0.27522935779816521</v>
      </c>
      <c r="I3723" s="3">
        <v>0.3669724770642202</v>
      </c>
      <c r="J3723" s="3">
        <v>4.2437579968379373E-2</v>
      </c>
      <c r="K3723" s="3">
        <v>12659.70000000003</v>
      </c>
      <c r="L3723" s="3" t="s">
        <v>16027</v>
      </c>
      <c r="M3723" s="4" t="str">
        <f ca="1">IFERROR(__xludf.DUMMYFUNCTION("REGEXREPLACE(F3282,""\D"", """")"),"#VALUE!")</f>
        <v>#VALUE!</v>
      </c>
    </row>
    <row r="3724" spans="1:13" ht="15.75" customHeight="1">
      <c r="A3724" s="1">
        <v>3281</v>
      </c>
      <c r="B3724" s="3">
        <v>3282</v>
      </c>
      <c r="C3724" s="3" t="s">
        <v>9093</v>
      </c>
      <c r="D3724" s="3">
        <v>0.24333505132317609</v>
      </c>
      <c r="E3724" s="3">
        <v>0.50224267897806951</v>
      </c>
      <c r="F3724" s="3">
        <v>0.49280575539568339</v>
      </c>
      <c r="G3724" s="3">
        <v>8.2733812949640287E-2</v>
      </c>
      <c r="H3724" s="3">
        <v>5.0359712230215833E-2</v>
      </c>
      <c r="I3724" s="3">
        <v>0.17625899280575541</v>
      </c>
      <c r="J3724" s="3">
        <v>2.926182930627046E-2</v>
      </c>
      <c r="K3724" s="3">
        <v>31822.699999999921</v>
      </c>
      <c r="L3724" s="3" t="s">
        <v>16028</v>
      </c>
      <c r="M3724" s="4" t="str">
        <f ca="1">IFERROR(__xludf.DUMMYFUNCTION("REGEXREPLACE(F3283,""\D"", """")"),"#VALUE!")</f>
        <v>#VALUE!</v>
      </c>
    </row>
    <row r="3725" spans="1:13" ht="15.75" customHeight="1">
      <c r="A3725" s="1">
        <v>3282</v>
      </c>
      <c r="B3725" s="3">
        <v>3283</v>
      </c>
      <c r="C3725" s="3" t="s">
        <v>9096</v>
      </c>
      <c r="D3725" s="3">
        <v>0.13826272544200549</v>
      </c>
      <c r="E3725" s="3">
        <v>0.13717083060636021</v>
      </c>
      <c r="F3725" s="3">
        <v>0.59281437125748504</v>
      </c>
      <c r="G3725" s="3">
        <v>0.1227544910179641</v>
      </c>
      <c r="H3725" s="3">
        <v>0.1197604790419162</v>
      </c>
      <c r="I3725" s="3">
        <v>0.31437125748502992</v>
      </c>
      <c r="J3725" s="3">
        <v>3.249875794928514E-2</v>
      </c>
      <c r="K3725" s="3">
        <v>37207.499999999833</v>
      </c>
      <c r="L3725" s="3" t="s">
        <v>16029</v>
      </c>
      <c r="M3725" s="4" t="str">
        <f ca="1">IFERROR(__xludf.DUMMYFUNCTION("REGEXREPLACE(F3284,""\D"", """")"),"#VALUE!")</f>
        <v>#VALUE!</v>
      </c>
    </row>
    <row r="3726" spans="1:13" ht="15.75" customHeight="1">
      <c r="A3726" s="1">
        <v>3283</v>
      </c>
      <c r="B3726" s="3">
        <v>3284</v>
      </c>
      <c r="C3726" s="3" t="s">
        <v>9099</v>
      </c>
      <c r="D3726" s="3">
        <v>0.17043037527038071</v>
      </c>
      <c r="E3726" s="3">
        <v>0.20835720423209411</v>
      </c>
      <c r="F3726" s="3">
        <v>0.59940652818991103</v>
      </c>
      <c r="G3726" s="3">
        <v>9.7922848664688422E-2</v>
      </c>
      <c r="H3726" s="3">
        <v>0.1127596439169139</v>
      </c>
      <c r="I3726" s="3">
        <v>0.27893175074183979</v>
      </c>
      <c r="J3726" s="3">
        <v>3.4499815847697457E-2</v>
      </c>
      <c r="K3726" s="3">
        <v>36971.999999999833</v>
      </c>
      <c r="L3726" s="3" t="s">
        <v>16030</v>
      </c>
      <c r="M3726" s="4" t="str">
        <f ca="1">IFERROR(__xludf.DUMMYFUNCTION("REGEXREPLACE(F3285,""\D"", """")"),"#VALUE!")</f>
        <v>#VALUE!</v>
      </c>
    </row>
    <row r="3727" spans="1:13" ht="15.75" customHeight="1">
      <c r="A3727" s="1">
        <v>3284</v>
      </c>
      <c r="B3727" s="3">
        <v>3285</v>
      </c>
      <c r="C3727" s="3" t="s">
        <v>9102</v>
      </c>
      <c r="D3727" s="3">
        <v>0.1526275512917103</v>
      </c>
      <c r="E3727" s="3">
        <v>0.47765473505681227</v>
      </c>
      <c r="F3727" s="3">
        <v>0.50331125827814571</v>
      </c>
      <c r="G3727" s="3">
        <v>7.2847682119205295E-2</v>
      </c>
      <c r="H3727" s="3">
        <v>8.2781456953642391E-2</v>
      </c>
      <c r="I3727" s="3">
        <v>0.18543046357615889</v>
      </c>
      <c r="J3727" s="3">
        <v>2.226341726570626E-2</v>
      </c>
      <c r="K3727" s="3">
        <v>33090.099999999889</v>
      </c>
      <c r="L3727" s="3" t="s">
        <v>16031</v>
      </c>
      <c r="M3727" s="4" t="str">
        <f ca="1">IFERROR(__xludf.DUMMYFUNCTION("REGEXREPLACE(F3286,""\D"", """")"),"#VALUE!")</f>
        <v>#VALUE!</v>
      </c>
    </row>
    <row r="3728" spans="1:13" ht="15.75" customHeight="1">
      <c r="A3728" s="1">
        <v>3285</v>
      </c>
      <c r="B3728" s="3">
        <v>3286</v>
      </c>
      <c r="C3728" s="3" t="s">
        <v>9104</v>
      </c>
      <c r="D3728" s="3">
        <v>0.17346029902176319</v>
      </c>
      <c r="E3728" s="3">
        <v>0.41355948940851051</v>
      </c>
      <c r="F3728" s="3">
        <v>0.50326797385620914</v>
      </c>
      <c r="G3728" s="3">
        <v>8.4967320261437912E-2</v>
      </c>
      <c r="H3728" s="3">
        <v>4.5751633986928102E-2</v>
      </c>
      <c r="I3728" s="3">
        <v>0.18954248366013071</v>
      </c>
      <c r="J3728" s="3">
        <v>2.0456023848300059E-2</v>
      </c>
      <c r="K3728" s="3">
        <v>33366.499999999884</v>
      </c>
      <c r="L3728" s="3" t="s">
        <v>16032</v>
      </c>
      <c r="M3728" s="4" t="str">
        <f ca="1">IFERROR(__xludf.DUMMYFUNCTION("REGEXREPLACE(F3287,""\D"", """")"),"#VALUE!")</f>
        <v>#VALUE!</v>
      </c>
    </row>
    <row r="3729" spans="1:13" ht="15.75" customHeight="1">
      <c r="A3729" s="1">
        <v>3287</v>
      </c>
      <c r="B3729" s="3">
        <v>3288</v>
      </c>
      <c r="C3729" s="3" t="s">
        <v>9109</v>
      </c>
      <c r="D3729" s="3">
        <v>0.26151601865294788</v>
      </c>
      <c r="E3729" s="3">
        <v>0.37509773615889608</v>
      </c>
      <c r="F3729" s="3">
        <v>0.53448275862068961</v>
      </c>
      <c r="G3729" s="3">
        <v>0.17241379310344829</v>
      </c>
      <c r="H3729" s="3">
        <v>0</v>
      </c>
      <c r="I3729" s="3">
        <v>0.2068965517241379</v>
      </c>
      <c r="J3729" s="3">
        <v>3.1283902977304802E-2</v>
      </c>
      <c r="K3729" s="3">
        <v>6656</v>
      </c>
      <c r="L3729" s="3" t="s">
        <v>16034</v>
      </c>
      <c r="M3729" s="4" t="str">
        <f ca="1">IFERROR(__xludf.DUMMYFUNCTION("REGEXREPLACE(F3289,""\D"", """")"),"#VALUE!")</f>
        <v>#VALUE!</v>
      </c>
    </row>
    <row r="3730" spans="1:13" ht="15.75" customHeight="1">
      <c r="A3730" s="1">
        <v>3288</v>
      </c>
      <c r="B3730" s="3">
        <v>3289</v>
      </c>
      <c r="C3730" s="3" t="s">
        <v>9112</v>
      </c>
      <c r="D3730" s="3">
        <v>0.31056496848773357</v>
      </c>
      <c r="E3730" s="3">
        <v>0.9128450954055124</v>
      </c>
      <c r="F3730" s="3">
        <v>0.44186046511627908</v>
      </c>
      <c r="G3730" s="3">
        <v>9.3023255813953487E-2</v>
      </c>
      <c r="H3730" s="3">
        <v>2.3255813953488368E-2</v>
      </c>
      <c r="I3730" s="3">
        <v>0.1162790697674419</v>
      </c>
      <c r="J3730" s="3">
        <v>1.6826941019534459E-2</v>
      </c>
      <c r="K3730" s="3">
        <v>4931.5999999999995</v>
      </c>
      <c r="L3730" s="3" t="s">
        <v>16035</v>
      </c>
      <c r="M3730" s="4" t="str">
        <f ca="1">IFERROR(__xludf.DUMMYFUNCTION("REGEXREPLACE(F3290,""\D"", """")"),"#VALUE!")</f>
        <v>#VALUE!</v>
      </c>
    </row>
    <row r="3731" spans="1:13" ht="15.75" customHeight="1">
      <c r="A3731" s="1">
        <v>3289</v>
      </c>
      <c r="B3731" s="3">
        <v>3290</v>
      </c>
      <c r="C3731" s="3" t="s">
        <v>9114</v>
      </c>
      <c r="D3731" s="3">
        <v>0.20264310666894281</v>
      </c>
      <c r="E3731" s="3">
        <v>0.23755355053528551</v>
      </c>
      <c r="F3731" s="3">
        <v>0.6</v>
      </c>
      <c r="G3731" s="3">
        <v>0.1066666666666667</v>
      </c>
      <c r="H3731" s="3">
        <v>9.6666666666666665E-2</v>
      </c>
      <c r="I3731" s="3">
        <v>0.25333333333333341</v>
      </c>
      <c r="J3731" s="3">
        <v>3.935953761615045E-2</v>
      </c>
      <c r="K3731" s="3">
        <v>32957.999999999884</v>
      </c>
      <c r="L3731" s="3" t="s">
        <v>16036</v>
      </c>
      <c r="M3731" s="4" t="str">
        <f ca="1">IFERROR(__xludf.DUMMYFUNCTION("REGEXREPLACE(F3291,""\D"", """")"),"#VALUE!")</f>
        <v>#VALUE!</v>
      </c>
    </row>
    <row r="3732" spans="1:13" ht="15.75" customHeight="1">
      <c r="A3732" s="1">
        <v>3290</v>
      </c>
      <c r="B3732" s="3">
        <v>3291</v>
      </c>
      <c r="C3732" s="3" t="s">
        <v>9117</v>
      </c>
      <c r="D3732" s="3">
        <v>0.1683346869808508</v>
      </c>
      <c r="E3732" s="3">
        <v>0.19748974006500419</v>
      </c>
      <c r="F3732" s="3">
        <v>0.63636363636363635</v>
      </c>
      <c r="G3732" s="3">
        <v>0.14049586776859499</v>
      </c>
      <c r="H3732" s="3">
        <v>9.9173553719008267E-2</v>
      </c>
      <c r="I3732" s="3">
        <v>0.28925619834710742</v>
      </c>
      <c r="J3732" s="3">
        <v>3.6191565833243317E-2</v>
      </c>
      <c r="K3732" s="3">
        <v>13640.700000000041</v>
      </c>
      <c r="L3732" s="3" t="s">
        <v>16037</v>
      </c>
      <c r="M3732" s="4" t="str">
        <f ca="1">IFERROR(__xludf.DUMMYFUNCTION("REGEXREPLACE(F3292,""\D"", """")"),"#VALUE!")</f>
        <v>#VALUE!</v>
      </c>
    </row>
    <row r="3733" spans="1:13" ht="15.75" customHeight="1">
      <c r="A3733" s="1">
        <v>3297</v>
      </c>
      <c r="B3733" s="3">
        <v>3298</v>
      </c>
      <c r="C3733" s="3" t="s">
        <v>9137</v>
      </c>
      <c r="D3733" s="3">
        <v>0.15219752943675821</v>
      </c>
      <c r="E3733" s="3">
        <v>0.30406537963621078</v>
      </c>
      <c r="F3733" s="3">
        <v>0.62962962962962965</v>
      </c>
      <c r="G3733" s="3">
        <v>0.1018518518518518</v>
      </c>
      <c r="H3733" s="3">
        <v>9.0277777777777776E-2</v>
      </c>
      <c r="I3733" s="3">
        <v>0.24537037037037041</v>
      </c>
      <c r="J3733" s="3">
        <v>2.8246340666638999E-2</v>
      </c>
      <c r="K3733" s="3">
        <v>47580.399999999623</v>
      </c>
      <c r="L3733" s="3" t="s">
        <v>16044</v>
      </c>
      <c r="M3733" s="4" t="str">
        <f ca="1">IFERROR(__xludf.DUMMYFUNCTION("REGEXREPLACE(F3299,""\D"", """")"),"#VALUE!")</f>
        <v>#VALUE!</v>
      </c>
    </row>
    <row r="3734" spans="1:13" ht="15.75" customHeight="1">
      <c r="A3734" s="1">
        <v>3299</v>
      </c>
      <c r="B3734" s="3">
        <v>3300</v>
      </c>
      <c r="C3734" s="3" t="s">
        <v>9143</v>
      </c>
      <c r="D3734" s="3">
        <v>0.16537202384478519</v>
      </c>
      <c r="E3734" s="3">
        <v>0.22262360580690921</v>
      </c>
      <c r="F3734" s="3">
        <v>0.57264957264957261</v>
      </c>
      <c r="G3734" s="3">
        <v>9.4017094017094016E-2</v>
      </c>
      <c r="H3734" s="3">
        <v>0.1196581196581197</v>
      </c>
      <c r="I3734" s="3">
        <v>0.2393162393162393</v>
      </c>
      <c r="J3734" s="3">
        <v>3.1312883107488303E-2</v>
      </c>
      <c r="K3734" s="3">
        <v>12682.000000000029</v>
      </c>
      <c r="L3734" s="3" t="s">
        <v>16046</v>
      </c>
      <c r="M3734" s="4" t="str">
        <f ca="1">IFERROR(__xludf.DUMMYFUNCTION("REGEXREPLACE(F3301,""\D"", """")"),"#VALUE!")</f>
        <v>#VALUE!</v>
      </c>
    </row>
    <row r="3735" spans="1:13" ht="15.75" customHeight="1">
      <c r="A3735" s="1">
        <v>3301</v>
      </c>
      <c r="B3735" s="3">
        <v>3302</v>
      </c>
      <c r="C3735" s="3" t="s">
        <v>9148</v>
      </c>
      <c r="D3735" s="3">
        <v>0.17880503025319269</v>
      </c>
      <c r="E3735" s="3">
        <v>0.17892497462051171</v>
      </c>
      <c r="F3735" s="3">
        <v>0.63888888888888884</v>
      </c>
      <c r="G3735" s="3">
        <v>9.7222222222222224E-2</v>
      </c>
      <c r="H3735" s="3">
        <v>0.1111111111111111</v>
      </c>
      <c r="I3735" s="3">
        <v>0.22222222222222221</v>
      </c>
      <c r="J3735" s="3">
        <v>3.0266820551081441E-2</v>
      </c>
      <c r="K3735" s="3">
        <v>8040.5000000000045</v>
      </c>
      <c r="L3735" s="3" t="s">
        <v>16048</v>
      </c>
      <c r="M3735" s="4" t="str">
        <f ca="1">IFERROR(__xludf.DUMMYFUNCTION("REGEXREPLACE(F3303,""\D"", """")"),"#VALUE!")</f>
        <v>#VALUE!</v>
      </c>
    </row>
    <row r="3736" spans="1:13" ht="15.75" customHeight="1">
      <c r="A3736" s="1">
        <v>3304</v>
      </c>
      <c r="B3736" s="3">
        <v>3305</v>
      </c>
      <c r="C3736" s="3" t="s">
        <v>9156</v>
      </c>
      <c r="D3736" s="3">
        <v>0.17273772160174419</v>
      </c>
      <c r="E3736" s="3">
        <v>0.14657503429726379</v>
      </c>
      <c r="F3736" s="3">
        <v>0.54646840148698883</v>
      </c>
      <c r="G3736" s="3">
        <v>7.8066914498141265E-2</v>
      </c>
      <c r="H3736" s="3">
        <v>0.18215613382899629</v>
      </c>
      <c r="I3736" s="3">
        <v>0.30111524163568781</v>
      </c>
      <c r="J3736" s="3">
        <v>3.9892711387433423E-2</v>
      </c>
      <c r="K3736" s="3">
        <v>31122.29999999993</v>
      </c>
      <c r="L3736" s="3" t="s">
        <v>16051</v>
      </c>
      <c r="M3736" s="4" t="str">
        <f ca="1">IFERROR(__xludf.DUMMYFUNCTION("REGEXREPLACE(F3306,""\D"", """")"),"#VALUE!")</f>
        <v>#VALUE!</v>
      </c>
    </row>
    <row r="3737" spans="1:13" ht="15.75" customHeight="1">
      <c r="A3737" s="1">
        <v>3305</v>
      </c>
      <c r="B3737" s="3">
        <v>3306</v>
      </c>
      <c r="C3737" s="3" t="s">
        <v>9158</v>
      </c>
      <c r="D3737" s="3">
        <v>0.18773455788430199</v>
      </c>
      <c r="E3737" s="3">
        <v>0.46453290054922342</v>
      </c>
      <c r="F3737" s="3">
        <v>0.51428571428571423</v>
      </c>
      <c r="G3737" s="3">
        <v>0.12857142857142859</v>
      </c>
      <c r="H3737" s="3">
        <v>2.8571428571428571E-2</v>
      </c>
      <c r="I3737" s="3">
        <v>0.2142857142857143</v>
      </c>
      <c r="J3737" s="3">
        <v>1.9367411488623601E-2</v>
      </c>
      <c r="K3737" s="3">
        <v>7829.1000000000022</v>
      </c>
      <c r="L3737" s="3" t="s">
        <v>16052</v>
      </c>
      <c r="M3737" s="4" t="str">
        <f ca="1">IFERROR(__xludf.DUMMYFUNCTION("REGEXREPLACE(F3307,""\D"", """")"),"#VALUE!")</f>
        <v>#VALUE!</v>
      </c>
    </row>
    <row r="3738" spans="1:13" ht="15.75" customHeight="1">
      <c r="A3738" s="1">
        <v>3306</v>
      </c>
      <c r="B3738" s="3">
        <v>3307</v>
      </c>
      <c r="C3738" s="3" t="s">
        <v>9160</v>
      </c>
      <c r="D3738" s="3">
        <v>0.18006562246605379</v>
      </c>
      <c r="E3738" s="3">
        <v>0.46902203229938388</v>
      </c>
      <c r="F3738" s="3">
        <v>0.53667262969588547</v>
      </c>
      <c r="G3738" s="3">
        <v>6.4400715563506267E-2</v>
      </c>
      <c r="H3738" s="3">
        <v>5.5456171735241512E-2</v>
      </c>
      <c r="I3738" s="3">
        <v>0.17352415026833631</v>
      </c>
      <c r="J3738" s="3">
        <v>2.0577197294613839E-2</v>
      </c>
      <c r="K3738" s="3">
        <v>59130.399999999478</v>
      </c>
      <c r="L3738" s="3" t="s">
        <v>16053</v>
      </c>
      <c r="M3738" s="4" t="str">
        <f ca="1">IFERROR(__xludf.DUMMYFUNCTION("REGEXREPLACE(F3308,""\D"", """")"),"#VALUE!")</f>
        <v>#VALUE!</v>
      </c>
    </row>
    <row r="3739" spans="1:13" ht="15.75" customHeight="1">
      <c r="A3739" s="1">
        <v>3308</v>
      </c>
      <c r="B3739" s="3">
        <v>3309</v>
      </c>
      <c r="C3739" s="3" t="s">
        <v>9165</v>
      </c>
      <c r="D3739" s="3">
        <v>0.17645888628223971</v>
      </c>
      <c r="E3739" s="3">
        <v>0.55743812590133812</v>
      </c>
      <c r="F3739" s="3">
        <v>0.53846153846153844</v>
      </c>
      <c r="G3739" s="3">
        <v>0.1318681318681319</v>
      </c>
      <c r="H3739" s="3">
        <v>6.5934065934065936E-2</v>
      </c>
      <c r="I3739" s="3">
        <v>0.2197802197802198</v>
      </c>
      <c r="J3739" s="3">
        <v>2.7957196648634872E-2</v>
      </c>
      <c r="K3739" s="3">
        <v>10377.10000000002</v>
      </c>
      <c r="L3739" s="3" t="s">
        <v>16055</v>
      </c>
      <c r="M3739" s="4" t="str">
        <f ca="1">IFERROR(__xludf.DUMMYFUNCTION("REGEXREPLACE(F3310,""\D"", """")"),"#VALUE!")</f>
        <v>#VALUE!</v>
      </c>
    </row>
    <row r="3740" spans="1:13" ht="15.75" customHeight="1">
      <c r="A3740" s="1">
        <v>3309</v>
      </c>
      <c r="B3740" s="3">
        <v>3310</v>
      </c>
      <c r="C3740" s="3" t="s">
        <v>9168</v>
      </c>
      <c r="D3740" s="3">
        <v>0.1853010436316489</v>
      </c>
      <c r="E3740" s="3">
        <v>0.15659712586843949</v>
      </c>
      <c r="F3740" s="3">
        <v>0.61309523809523814</v>
      </c>
      <c r="G3740" s="3">
        <v>0.1041666666666667</v>
      </c>
      <c r="H3740" s="3">
        <v>0.15476190476190479</v>
      </c>
      <c r="I3740" s="3">
        <v>0.30357142857142849</v>
      </c>
      <c r="J3740" s="3">
        <v>4.5706129125207481E-2</v>
      </c>
      <c r="K3740" s="3">
        <v>36561.099999999788</v>
      </c>
      <c r="L3740" s="3" t="s">
        <v>16056</v>
      </c>
      <c r="M3740" s="4" t="str">
        <f ca="1">IFERROR(__xludf.DUMMYFUNCTION("REGEXREPLACE(F3311,""\D"", """")"),"#VALUE!")</f>
        <v>#VALUE!</v>
      </c>
    </row>
    <row r="3741" spans="1:13" ht="15.75" customHeight="1">
      <c r="A3741" s="1">
        <v>3310</v>
      </c>
      <c r="B3741" s="3">
        <v>3311</v>
      </c>
      <c r="C3741" s="3" t="s">
        <v>9171</v>
      </c>
      <c r="D3741" s="3">
        <v>0.16555005986941829</v>
      </c>
      <c r="E3741" s="3">
        <v>0.23453304904708139</v>
      </c>
      <c r="F3741" s="3">
        <v>0.59807073954983925</v>
      </c>
      <c r="G3741" s="3">
        <v>0.1061093247588424</v>
      </c>
      <c r="H3741" s="3">
        <v>0.1028938906752412</v>
      </c>
      <c r="I3741" s="3">
        <v>0.25401929260450162</v>
      </c>
      <c r="J3741" s="3">
        <v>3.3190344028182918E-2</v>
      </c>
      <c r="K3741" s="3">
        <v>34817.299999999857</v>
      </c>
      <c r="L3741" s="3" t="s">
        <v>16057</v>
      </c>
      <c r="M3741" s="4" t="str">
        <f ca="1">IFERROR(__xludf.DUMMYFUNCTION("REGEXREPLACE(F3312,""\D"", """")"),"#VALUE!")</f>
        <v>#VALUE!</v>
      </c>
    </row>
    <row r="3742" spans="1:13" ht="15.75" customHeight="1">
      <c r="A3742" s="1">
        <v>3312</v>
      </c>
      <c r="B3742" s="3">
        <v>3313</v>
      </c>
      <c r="C3742" s="3" t="s">
        <v>9176</v>
      </c>
      <c r="D3742" s="3">
        <v>0.17017721633397939</v>
      </c>
      <c r="E3742" s="3">
        <v>0.51425930839643785</v>
      </c>
      <c r="F3742" s="3">
        <v>0.52180451127819549</v>
      </c>
      <c r="G3742" s="3">
        <v>6.9172932330827067E-2</v>
      </c>
      <c r="H3742" s="3">
        <v>7.5187969924812026E-2</v>
      </c>
      <c r="I3742" s="3">
        <v>0.18045112781954889</v>
      </c>
      <c r="J3742" s="3">
        <v>2.3808647690098311E-2</v>
      </c>
      <c r="K3742" s="3">
        <v>73770.29999999961</v>
      </c>
      <c r="L3742" s="3" t="s">
        <v>16059</v>
      </c>
      <c r="M3742" s="4" t="str">
        <f ca="1">IFERROR(__xludf.DUMMYFUNCTION("REGEXREPLACE(F3314,""\D"", """")"),"#VALUE!")</f>
        <v>#VALUE!</v>
      </c>
    </row>
    <row r="3743" spans="1:13" ht="15.75" customHeight="1">
      <c r="A3743" s="1">
        <v>3313</v>
      </c>
      <c r="B3743" s="3">
        <v>3314</v>
      </c>
      <c r="C3743" s="3" t="s">
        <v>9179</v>
      </c>
      <c r="D3743" s="3">
        <v>0.22977357645358021</v>
      </c>
      <c r="E3743" s="3">
        <v>0.42031641713432027</v>
      </c>
      <c r="F3743" s="3">
        <v>0.53600000000000003</v>
      </c>
      <c r="G3743" s="3">
        <v>9.6000000000000002E-2</v>
      </c>
      <c r="H3743" s="3">
        <v>9.6000000000000002E-2</v>
      </c>
      <c r="I3743" s="3">
        <v>0.20799999999999999</v>
      </c>
      <c r="J3743" s="3">
        <v>4.1607304168279763E-2</v>
      </c>
      <c r="K3743" s="3">
        <v>28576.6</v>
      </c>
      <c r="L3743" s="3" t="s">
        <v>16060</v>
      </c>
      <c r="M3743" s="4" t="str">
        <f ca="1">IFERROR(__xludf.DUMMYFUNCTION("REGEXREPLACE(F3315,""\D"", """")"),"#VALUE!")</f>
        <v>#VALUE!</v>
      </c>
    </row>
    <row r="3744" spans="1:13" ht="15.75" customHeight="1">
      <c r="A3744" s="1">
        <v>3314</v>
      </c>
      <c r="B3744" s="3">
        <v>3315</v>
      </c>
      <c r="C3744" s="3" t="s">
        <v>9181</v>
      </c>
      <c r="D3744" s="3">
        <v>0.19018977719444691</v>
      </c>
      <c r="E3744" s="3">
        <v>0.24862261406837599</v>
      </c>
      <c r="F3744" s="3">
        <v>0.58461538461538465</v>
      </c>
      <c r="G3744" s="3">
        <v>0.1230769230769231</v>
      </c>
      <c r="H3744" s="3">
        <v>0.15384615384615391</v>
      </c>
      <c r="I3744" s="3">
        <v>0.29230769230769232</v>
      </c>
      <c r="J3744" s="3">
        <v>4.5052399377746147E-2</v>
      </c>
      <c r="K3744" s="3">
        <v>7401.6000000000022</v>
      </c>
      <c r="L3744" s="3" t="s">
        <v>16061</v>
      </c>
      <c r="M3744" s="4" t="str">
        <f ca="1">IFERROR(__xludf.DUMMYFUNCTION("REGEXREPLACE(F3316,""\D"", """")"),"#VALUE!")</f>
        <v>#VALUE!</v>
      </c>
    </row>
    <row r="3745" spans="1:13" ht="15.75" customHeight="1">
      <c r="A3745" s="1">
        <v>3315</v>
      </c>
      <c r="B3745" s="3">
        <v>3316</v>
      </c>
      <c r="C3745" s="3" t="s">
        <v>9183</v>
      </c>
      <c r="D3745" s="3">
        <v>0.19687481670998311</v>
      </c>
      <c r="E3745" s="3">
        <v>0.18905451468008569</v>
      </c>
      <c r="F3745" s="3">
        <v>0.60416666666666663</v>
      </c>
      <c r="G3745" s="3">
        <v>0.1111111111111111</v>
      </c>
      <c r="H3745" s="3">
        <v>0.1041666666666667</v>
      </c>
      <c r="I3745" s="3">
        <v>0.27083333333333331</v>
      </c>
      <c r="J3745" s="3">
        <v>3.87268876064931E-2</v>
      </c>
      <c r="K3745" s="3">
        <v>16674.600000000031</v>
      </c>
      <c r="L3745" s="3" t="s">
        <v>16062</v>
      </c>
      <c r="M3745" s="4" t="str">
        <f ca="1">IFERROR(__xludf.DUMMYFUNCTION("REGEXREPLACE(F3317,""\D"", """")"),"#VALUE!")</f>
        <v>#VALUE!</v>
      </c>
    </row>
    <row r="3746" spans="1:13" ht="15.75" customHeight="1">
      <c r="A3746" s="1">
        <v>3316</v>
      </c>
      <c r="B3746" s="3">
        <v>3317</v>
      </c>
      <c r="C3746" s="3" t="s">
        <v>9185</v>
      </c>
      <c r="D3746" s="3">
        <v>0.1437509247866284</v>
      </c>
      <c r="E3746" s="3">
        <v>0.25698728116853259</v>
      </c>
      <c r="F3746" s="3">
        <v>0.63179916317991636</v>
      </c>
      <c r="G3746" s="3">
        <v>0.1171548117154812</v>
      </c>
      <c r="H3746" s="3">
        <v>7.9497907949790794E-2</v>
      </c>
      <c r="I3746" s="3">
        <v>0.2468619246861925</v>
      </c>
      <c r="J3746" s="3">
        <v>2.6230335239301451E-2</v>
      </c>
      <c r="K3746" s="3">
        <v>25696.39999999998</v>
      </c>
      <c r="L3746" s="3" t="s">
        <v>16063</v>
      </c>
      <c r="M3746" s="4" t="str">
        <f ca="1">IFERROR(__xludf.DUMMYFUNCTION("REGEXREPLACE(F3318,""\D"", """")"),"#VALUE!")</f>
        <v>#VALUE!</v>
      </c>
    </row>
    <row r="3747" spans="1:13" ht="15.75" customHeight="1">
      <c r="A3747" s="1">
        <v>3317</v>
      </c>
      <c r="B3747" s="3">
        <v>3318</v>
      </c>
      <c r="C3747" s="3" t="s">
        <v>9187</v>
      </c>
      <c r="D3747" s="3">
        <v>0.14765281860917759</v>
      </c>
      <c r="E3747" s="3">
        <v>0.28290955962800751</v>
      </c>
      <c r="F3747" s="3">
        <v>0.60620525059665875</v>
      </c>
      <c r="G3747" s="3">
        <v>8.83054892601432E-2</v>
      </c>
      <c r="H3747" s="3">
        <v>9.3078758949880672E-2</v>
      </c>
      <c r="I3747" s="3">
        <v>0.23389021479713601</v>
      </c>
      <c r="J3747" s="3">
        <v>2.5803143629475781E-2</v>
      </c>
      <c r="K3747" s="3">
        <v>47347.799999999646</v>
      </c>
      <c r="L3747" s="3" t="s">
        <v>16064</v>
      </c>
      <c r="M3747" s="4" t="str">
        <f ca="1">IFERROR(__xludf.DUMMYFUNCTION("REGEXREPLACE(F3319,""\D"", """")"),"#VALUE!")</f>
        <v>#VALUE!</v>
      </c>
    </row>
    <row r="3748" spans="1:13" ht="15.75" customHeight="1">
      <c r="A3748" s="1">
        <v>3318</v>
      </c>
      <c r="B3748" s="3">
        <v>3319</v>
      </c>
      <c r="C3748" s="3" t="s">
        <v>9189</v>
      </c>
      <c r="D3748" s="3">
        <v>0.21308466999584691</v>
      </c>
      <c r="E3748" s="3">
        <v>0.19018321900477961</v>
      </c>
      <c r="F3748" s="3">
        <v>0.58750000000000002</v>
      </c>
      <c r="G3748" s="3">
        <v>0.12916666666666671</v>
      </c>
      <c r="H3748" s="3">
        <v>8.3333333333333329E-2</v>
      </c>
      <c r="I3748" s="3">
        <v>0.27916666666666667</v>
      </c>
      <c r="J3748" s="3">
        <v>4.2046640379565133E-2</v>
      </c>
      <c r="K3748" s="3">
        <v>28159</v>
      </c>
      <c r="L3748" s="3" t="s">
        <v>16065</v>
      </c>
      <c r="M3748" s="4" t="str">
        <f ca="1">IFERROR(__xludf.DUMMYFUNCTION("REGEXREPLACE(F3320,""\D"", """")"),"#VALUE!")</f>
        <v>#VALUE!</v>
      </c>
    </row>
    <row r="3749" spans="1:13" ht="15.75" customHeight="1">
      <c r="A3749" s="1">
        <v>3319</v>
      </c>
      <c r="B3749" s="3">
        <v>3320</v>
      </c>
      <c r="C3749" s="3" t="s">
        <v>9192</v>
      </c>
      <c r="D3749" s="3">
        <v>0.18257034772251879</v>
      </c>
      <c r="E3749" s="3">
        <v>0.20294338553630961</v>
      </c>
      <c r="F3749" s="3">
        <v>0.61330049261083741</v>
      </c>
      <c r="G3749" s="3">
        <v>0.1133004926108374</v>
      </c>
      <c r="H3749" s="3">
        <v>0.1108374384236453</v>
      </c>
      <c r="I3749" s="3">
        <v>0.25123152709359609</v>
      </c>
      <c r="J3749" s="3">
        <v>3.9765475287651099E-2</v>
      </c>
      <c r="K3749" s="3">
        <v>46600.199999999641</v>
      </c>
      <c r="L3749" s="3" t="s">
        <v>16066</v>
      </c>
      <c r="M3749" s="4" t="str">
        <f ca="1">IFERROR(__xludf.DUMMYFUNCTION("REGEXREPLACE(F3321,""\D"", """")"),"#VALUE!")</f>
        <v>#VALUE!</v>
      </c>
    </row>
    <row r="3750" spans="1:13" ht="15.75" customHeight="1">
      <c r="A3750" s="1">
        <v>3320</v>
      </c>
      <c r="B3750" s="3">
        <v>3321</v>
      </c>
      <c r="C3750" s="3" t="s">
        <v>9194</v>
      </c>
      <c r="D3750" s="3">
        <v>0.1700292515870358</v>
      </c>
      <c r="E3750" s="3">
        <v>0.80234361025688272</v>
      </c>
      <c r="F3750" s="3">
        <v>0.44720496894409939</v>
      </c>
      <c r="G3750" s="3">
        <v>4.3478260869565223E-2</v>
      </c>
      <c r="H3750" s="3">
        <v>3.1055900621118009E-2</v>
      </c>
      <c r="I3750" s="3">
        <v>0.11801242236024841</v>
      </c>
      <c r="J3750" s="3">
        <v>9.1321703734474416E-3</v>
      </c>
      <c r="K3750" s="3">
        <v>18079.900000000031</v>
      </c>
      <c r="L3750" s="3" t="s">
        <v>16067</v>
      </c>
      <c r="M3750" s="4" t="str">
        <f ca="1">IFERROR(__xludf.DUMMYFUNCTION("REGEXREPLACE(F3322,""\D"", """")"),"#VALUE!")</f>
        <v>#VALUE!</v>
      </c>
    </row>
    <row r="3751" spans="1:13" ht="15.75" customHeight="1">
      <c r="A3751" s="1">
        <v>3322</v>
      </c>
      <c r="B3751" s="3">
        <v>3323</v>
      </c>
      <c r="C3751" s="3" t="s">
        <v>9199</v>
      </c>
      <c r="D3751" s="3">
        <v>0.1736883046531692</v>
      </c>
      <c r="E3751" s="3">
        <v>0.27496010147689492</v>
      </c>
      <c r="F3751" s="3">
        <v>0.62146892655367236</v>
      </c>
      <c r="G3751" s="3">
        <v>0.1242937853107345</v>
      </c>
      <c r="H3751" s="3">
        <v>0.1242937853107345</v>
      </c>
      <c r="I3751" s="3">
        <v>0.25423728813559321</v>
      </c>
      <c r="J3751" s="3">
        <v>4.0733579616269923E-2</v>
      </c>
      <c r="K3751" s="3">
        <v>20356.500000000011</v>
      </c>
      <c r="L3751" s="3" t="s">
        <v>16069</v>
      </c>
      <c r="M3751" s="4" t="str">
        <f ca="1">IFERROR(__xludf.DUMMYFUNCTION("REGEXREPLACE(F3324,""\D"", """")"),"#VALUE!")</f>
        <v>#VALUE!</v>
      </c>
    </row>
    <row r="3752" spans="1:13" ht="15.75" customHeight="1">
      <c r="A3752" s="1">
        <v>3323</v>
      </c>
      <c r="B3752" s="3">
        <v>3324</v>
      </c>
      <c r="C3752" s="3" t="s">
        <v>9201</v>
      </c>
      <c r="D3752" s="3">
        <v>0.16890522531603019</v>
      </c>
      <c r="E3752" s="3">
        <v>0.80343599825918321</v>
      </c>
      <c r="F3752" s="3">
        <v>0.48026315789473678</v>
      </c>
      <c r="G3752" s="3">
        <v>4.6052631578947373E-2</v>
      </c>
      <c r="H3752" s="3">
        <v>3.9473684210526307E-2</v>
      </c>
      <c r="I3752" s="3">
        <v>0.125</v>
      </c>
      <c r="J3752" s="3">
        <v>1.0811510470507411E-2</v>
      </c>
      <c r="K3752" s="3">
        <v>16056.20000000003</v>
      </c>
      <c r="L3752" s="3" t="s">
        <v>16070</v>
      </c>
      <c r="M3752" s="4" t="str">
        <f ca="1">IFERROR(__xludf.DUMMYFUNCTION("REGEXREPLACE(F3325,""\D"", """")"),"#VALUE!")</f>
        <v>#VALUE!</v>
      </c>
    </row>
    <row r="3753" spans="1:13" ht="15.75" customHeight="1">
      <c r="A3753" s="1">
        <v>3324</v>
      </c>
      <c r="B3753" s="3">
        <v>3325</v>
      </c>
      <c r="C3753" s="3" t="s">
        <v>9204</v>
      </c>
      <c r="D3753" s="3">
        <v>0.2526278144121098</v>
      </c>
      <c r="E3753" s="3">
        <v>0.75993021642512215</v>
      </c>
      <c r="F3753" s="3">
        <v>0.50694444444444442</v>
      </c>
      <c r="G3753" s="3">
        <v>4.1666666666666657E-2</v>
      </c>
      <c r="H3753" s="3">
        <v>3.4722222222222217E-2</v>
      </c>
      <c r="I3753" s="3">
        <v>0.125</v>
      </c>
      <c r="J3753" s="3">
        <v>1.347453973394813E-2</v>
      </c>
      <c r="K3753" s="3">
        <v>15153.800000000039</v>
      </c>
      <c r="L3753" s="3" t="s">
        <v>16071</v>
      </c>
      <c r="M3753" s="4" t="str">
        <f ca="1">IFERROR(__xludf.DUMMYFUNCTION("REGEXREPLACE(F3326,""\D"", """")"),"#VALUE!")</f>
        <v>#VALUE!</v>
      </c>
    </row>
    <row r="3754" spans="1:13" ht="15.75" customHeight="1">
      <c r="A3754" s="1">
        <v>3326</v>
      </c>
      <c r="B3754" s="3">
        <v>3327</v>
      </c>
      <c r="C3754" s="3" t="s">
        <v>9209</v>
      </c>
      <c r="D3754" s="3">
        <v>0.1705332483923237</v>
      </c>
      <c r="E3754" s="3">
        <v>0.1110115499124498</v>
      </c>
      <c r="F3754" s="3">
        <v>0.64035087719298245</v>
      </c>
      <c r="G3754" s="3">
        <v>0.1257309941520468</v>
      </c>
      <c r="H3754" s="3">
        <v>0.14912280701754391</v>
      </c>
      <c r="I3754" s="3">
        <v>0.32163742690058478</v>
      </c>
      <c r="J3754" s="3">
        <v>4.5517123598582433E-2</v>
      </c>
      <c r="K3754" s="3">
        <v>38595.89999999979</v>
      </c>
      <c r="L3754" s="3" t="s">
        <v>16073</v>
      </c>
      <c r="M3754" s="4" t="str">
        <f ca="1">IFERROR(__xludf.DUMMYFUNCTION("REGEXREPLACE(F3328,""\D"", """")"),"#VALUE!")</f>
        <v>#VALUE!</v>
      </c>
    </row>
    <row r="3755" spans="1:13" ht="15.75" customHeight="1">
      <c r="A3755" s="1">
        <v>3331</v>
      </c>
      <c r="B3755" s="3">
        <v>3332</v>
      </c>
      <c r="C3755" s="3" t="s">
        <v>9224</v>
      </c>
      <c r="D3755" s="3">
        <v>0.17353383524132171</v>
      </c>
      <c r="E3755" s="3">
        <v>0.2405020643799208</v>
      </c>
      <c r="F3755" s="3">
        <v>0.60273972602739723</v>
      </c>
      <c r="G3755" s="3">
        <v>9.1324200913242004E-2</v>
      </c>
      <c r="H3755" s="3">
        <v>0.12785388127853881</v>
      </c>
      <c r="I3755" s="3">
        <v>0.27397260273972601</v>
      </c>
      <c r="J3755" s="3">
        <v>3.5498362103436237E-2</v>
      </c>
      <c r="K3755" s="3">
        <v>24035.299999999981</v>
      </c>
      <c r="L3755" s="3" t="s">
        <v>16078</v>
      </c>
      <c r="M3755" s="4" t="str">
        <f ca="1">IFERROR(__xludf.DUMMYFUNCTION("REGEXREPLACE(F3333,""\D"", """")"),"#VALUE!")</f>
        <v>#VALUE!</v>
      </c>
    </row>
    <row r="3756" spans="1:13" ht="15.75" customHeight="1">
      <c r="A3756" s="1">
        <v>3332</v>
      </c>
      <c r="B3756" s="3">
        <v>3333</v>
      </c>
      <c r="C3756" s="3" t="s">
        <v>9227</v>
      </c>
      <c r="D3756" s="3">
        <v>0.16258365311062101</v>
      </c>
      <c r="E3756" s="3">
        <v>0.2483493207263473</v>
      </c>
      <c r="F3756" s="3">
        <v>0.64052287581699341</v>
      </c>
      <c r="G3756" s="3">
        <v>9.1503267973856203E-2</v>
      </c>
      <c r="H3756" s="3">
        <v>9.586056644880174E-2</v>
      </c>
      <c r="I3756" s="3">
        <v>0.22222222222222221</v>
      </c>
      <c r="J3756" s="3">
        <v>2.9489652611374258E-2</v>
      </c>
      <c r="K3756" s="3">
        <v>50096.199999999531</v>
      </c>
      <c r="L3756" s="3" t="s">
        <v>16079</v>
      </c>
      <c r="M3756" s="4" t="str">
        <f ca="1">IFERROR(__xludf.DUMMYFUNCTION("REGEXREPLACE(F3334,""\D"", """")"),"#VALUE!")</f>
        <v>#VALUE!</v>
      </c>
    </row>
    <row r="3757" spans="1:13" ht="15.75" customHeight="1">
      <c r="A3757" s="1">
        <v>3336</v>
      </c>
      <c r="B3757" s="3">
        <v>3337</v>
      </c>
      <c r="C3757" s="3" t="s">
        <v>9239</v>
      </c>
      <c r="D3757" s="3">
        <v>0.15902330416392049</v>
      </c>
      <c r="E3757" s="3">
        <v>0.1816519929895988</v>
      </c>
      <c r="F3757" s="3">
        <v>0.61169102296450939</v>
      </c>
      <c r="G3757" s="3">
        <v>0.1002087682672234</v>
      </c>
      <c r="H3757" s="3">
        <v>0.1252609603340292</v>
      </c>
      <c r="I3757" s="3">
        <v>0.26722338204592899</v>
      </c>
      <c r="J3757" s="3">
        <v>3.4806743278911013E-2</v>
      </c>
      <c r="K3757" s="3">
        <v>51936.399999999507</v>
      </c>
      <c r="L3757" s="3" t="s">
        <v>16083</v>
      </c>
      <c r="M3757" s="4" t="str">
        <f ca="1">IFERROR(__xludf.DUMMYFUNCTION("REGEXREPLACE(F3338,""\D"", """")"),"#VALUE!")</f>
        <v>#VALUE!</v>
      </c>
    </row>
    <row r="3758" spans="1:13" ht="15.75" customHeight="1">
      <c r="A3758" s="1">
        <v>3337</v>
      </c>
      <c r="B3758" s="3">
        <v>3338</v>
      </c>
      <c r="C3758" s="3" t="s">
        <v>9242</v>
      </c>
      <c r="D3758" s="3">
        <v>0.1713393761537936</v>
      </c>
      <c r="E3758" s="3">
        <v>0.4797897933793363</v>
      </c>
      <c r="F3758" s="3">
        <v>0.59322033898305082</v>
      </c>
      <c r="G3758" s="3">
        <v>7.2033898305084748E-2</v>
      </c>
      <c r="H3758" s="3">
        <v>8.8983050847457626E-2</v>
      </c>
      <c r="I3758" s="3">
        <v>0.18220338983050849</v>
      </c>
      <c r="J3758" s="3">
        <v>2.5401240422569131E-2</v>
      </c>
      <c r="K3758" s="3">
        <v>25008.099999999959</v>
      </c>
      <c r="L3758" s="3" t="s">
        <v>16084</v>
      </c>
      <c r="M3758" s="4" t="str">
        <f ca="1">IFERROR(__xludf.DUMMYFUNCTION("REGEXREPLACE(F3339,""\D"", """")"),"#VALUE!")</f>
        <v>#VALUE!</v>
      </c>
    </row>
    <row r="3759" spans="1:13" ht="15.75" customHeight="1">
      <c r="A3759" s="1">
        <v>3338</v>
      </c>
      <c r="B3759" s="3">
        <v>3339</v>
      </c>
      <c r="C3759" s="3" t="s">
        <v>9244</v>
      </c>
      <c r="D3759" s="3">
        <v>0.18802060957088881</v>
      </c>
      <c r="E3759" s="3">
        <v>0.55744363904633931</v>
      </c>
      <c r="F3759" s="3">
        <v>0.47159090909090912</v>
      </c>
      <c r="G3759" s="3">
        <v>9.6590909090909088E-2</v>
      </c>
      <c r="H3759" s="3">
        <v>3.9772727272727272E-2</v>
      </c>
      <c r="I3759" s="3">
        <v>0.1931818181818182</v>
      </c>
      <c r="J3759" s="3">
        <v>2.128467025705404E-2</v>
      </c>
      <c r="K3759" s="3">
        <v>20215.000000000029</v>
      </c>
      <c r="L3759" s="3" t="s">
        <v>16085</v>
      </c>
      <c r="M3759" s="4" t="str">
        <f ca="1">IFERROR(__xludf.DUMMYFUNCTION("REGEXREPLACE(F3340,""\D"", """")"),"#VALUE!")</f>
        <v>#VALUE!</v>
      </c>
    </row>
    <row r="3760" spans="1:13" ht="15.75" customHeight="1">
      <c r="A3760" s="1">
        <v>3340</v>
      </c>
      <c r="B3760" s="3">
        <v>3341</v>
      </c>
      <c r="C3760" s="3" t="s">
        <v>9249</v>
      </c>
      <c r="D3760" s="3">
        <v>0.16638027489019991</v>
      </c>
      <c r="E3760" s="3">
        <v>0.35354161700859549</v>
      </c>
      <c r="F3760" s="3">
        <v>0.65587044534412953</v>
      </c>
      <c r="G3760" s="3">
        <v>9.3117408906882596E-2</v>
      </c>
      <c r="H3760" s="3">
        <v>0.10526315789473679</v>
      </c>
      <c r="I3760" s="3">
        <v>0.2226720647773279</v>
      </c>
      <c r="J3760" s="3">
        <v>3.113698638536282E-2</v>
      </c>
      <c r="K3760" s="3">
        <v>26827.8</v>
      </c>
      <c r="L3760" s="3" t="s">
        <v>16087</v>
      </c>
      <c r="M3760" s="4" t="str">
        <f ca="1">IFERROR(__xludf.DUMMYFUNCTION("REGEXREPLACE(F3342,""\D"", """")"),"#VALUE!")</f>
        <v>#VALUE!</v>
      </c>
    </row>
    <row r="3761" spans="1:13" ht="15.75" customHeight="1">
      <c r="A3761" s="1">
        <v>3341</v>
      </c>
      <c r="B3761" s="3">
        <v>3342</v>
      </c>
      <c r="C3761" s="3" t="s">
        <v>9251</v>
      </c>
      <c r="D3761" s="3">
        <v>0.27285393415455361</v>
      </c>
      <c r="E3761" s="3">
        <v>0.30531919570340921</v>
      </c>
      <c r="F3761" s="3">
        <v>0.47058823529411759</v>
      </c>
      <c r="G3761" s="3">
        <v>0.1764705882352941</v>
      </c>
      <c r="H3761" s="3">
        <v>5.8823529411764712E-2</v>
      </c>
      <c r="I3761" s="3">
        <v>0.23529411764705879</v>
      </c>
      <c r="J3761" s="3">
        <v>4.3150201881997918E-2</v>
      </c>
      <c r="K3761" s="3">
        <v>5996.1999999999989</v>
      </c>
      <c r="L3761" s="3" t="s">
        <v>16088</v>
      </c>
      <c r="M3761" s="4" t="str">
        <f ca="1">IFERROR(__xludf.DUMMYFUNCTION("REGEXREPLACE(F3343,""\D"", """")"),"#VALUE!")</f>
        <v>#VALUE!</v>
      </c>
    </row>
    <row r="3762" spans="1:13" ht="15.75" customHeight="1">
      <c r="A3762" s="1">
        <v>3345</v>
      </c>
      <c r="B3762" s="3">
        <v>3346</v>
      </c>
      <c r="C3762" s="3" t="s">
        <v>9263</v>
      </c>
      <c r="D3762" s="3">
        <v>0.14016062978727051</v>
      </c>
      <c r="E3762" s="3">
        <v>0.25248081587855281</v>
      </c>
      <c r="F3762" s="3">
        <v>0.55442176870748294</v>
      </c>
      <c r="G3762" s="3">
        <v>0.14625850340136051</v>
      </c>
      <c r="H3762" s="3">
        <v>8.8435374149659865E-2</v>
      </c>
      <c r="I3762" s="3">
        <v>0.26530612244897961</v>
      </c>
      <c r="J3762" s="3">
        <v>3.076655068853526E-2</v>
      </c>
      <c r="K3762" s="3">
        <v>33920.8999999999</v>
      </c>
      <c r="L3762" s="3" t="s">
        <v>16092</v>
      </c>
      <c r="M3762" s="4" t="str">
        <f ca="1">IFERROR(__xludf.DUMMYFUNCTION("REGEXREPLACE(F3347,""\D"", """")"),"#VALUE!")</f>
        <v>#VALUE!</v>
      </c>
    </row>
    <row r="3763" spans="1:13" ht="15.75" customHeight="1">
      <c r="A3763" s="1">
        <v>3346</v>
      </c>
      <c r="B3763" s="3">
        <v>3347</v>
      </c>
      <c r="C3763" s="3" t="s">
        <v>9266</v>
      </c>
      <c r="D3763" s="3">
        <v>0.1566685070458633</v>
      </c>
      <c r="E3763" s="3">
        <v>0.194961454084293</v>
      </c>
      <c r="F3763" s="3">
        <v>0.55428571428571427</v>
      </c>
      <c r="G3763" s="3">
        <v>0.1219047619047619</v>
      </c>
      <c r="H3763" s="3">
        <v>0.11619047619047621</v>
      </c>
      <c r="I3763" s="3">
        <v>0.26476190476190481</v>
      </c>
      <c r="J3763" s="3">
        <v>3.6547274388222098E-2</v>
      </c>
      <c r="K3763" s="3">
        <v>59423.399999999463</v>
      </c>
      <c r="L3763" s="3" t="s">
        <v>16093</v>
      </c>
      <c r="M3763" s="4" t="str">
        <f ca="1">IFERROR(__xludf.DUMMYFUNCTION("REGEXREPLACE(F3348,""\D"", """")"),"#VALUE!")</f>
        <v>#VALUE!</v>
      </c>
    </row>
    <row r="3764" spans="1:13" ht="15.75" customHeight="1">
      <c r="A3764" s="1">
        <v>3347</v>
      </c>
      <c r="B3764" s="3">
        <v>3348</v>
      </c>
      <c r="C3764" s="3" t="s">
        <v>9269</v>
      </c>
      <c r="D3764" s="3">
        <v>0.18206458561112371</v>
      </c>
      <c r="E3764" s="3">
        <v>0.2237292645580537</v>
      </c>
      <c r="F3764" s="3">
        <v>0.56521739130434778</v>
      </c>
      <c r="G3764" s="3">
        <v>7.6086956521739135E-2</v>
      </c>
      <c r="H3764" s="3">
        <v>0.1630434782608696</v>
      </c>
      <c r="I3764" s="3">
        <v>0.25</v>
      </c>
      <c r="J3764" s="3">
        <v>3.5685340855654279E-2</v>
      </c>
      <c r="K3764" s="3">
        <v>10222.600000000009</v>
      </c>
      <c r="L3764" s="3" t="s">
        <v>16094</v>
      </c>
      <c r="M3764" s="4" t="str">
        <f ca="1">IFERROR(__xludf.DUMMYFUNCTION("REGEXREPLACE(F3349,""\D"", """")"),"#VALUE!")</f>
        <v>#VALUE!</v>
      </c>
    </row>
    <row r="3765" spans="1:13" ht="15.75" customHeight="1">
      <c r="A3765" s="1">
        <v>3349</v>
      </c>
      <c r="B3765" s="3">
        <v>3350</v>
      </c>
      <c r="C3765" s="3" t="s">
        <v>9274</v>
      </c>
      <c r="D3765" s="3">
        <v>0.15347733995655019</v>
      </c>
      <c r="E3765" s="3">
        <v>0.23447029457894461</v>
      </c>
      <c r="F3765" s="3">
        <v>0.620253164556962</v>
      </c>
      <c r="G3765" s="3">
        <v>0.12658227848101269</v>
      </c>
      <c r="H3765" s="3">
        <v>0.12658227848101269</v>
      </c>
      <c r="I3765" s="3">
        <v>0.27848101265822778</v>
      </c>
      <c r="J3765" s="3">
        <v>3.389683016349683E-2</v>
      </c>
      <c r="K3765" s="3">
        <v>9012.6000000000095</v>
      </c>
      <c r="L3765" s="3" t="s">
        <v>16096</v>
      </c>
      <c r="M3765" s="4" t="str">
        <f ca="1">IFERROR(__xludf.DUMMYFUNCTION("REGEXREPLACE(F3351,""\D"", """")"),"#VALUE!")</f>
        <v>#VALUE!</v>
      </c>
    </row>
    <row r="3766" spans="1:13" ht="15.75" customHeight="1">
      <c r="A3766" s="1">
        <v>3351</v>
      </c>
      <c r="B3766" s="3">
        <v>3352</v>
      </c>
      <c r="C3766" s="3" t="s">
        <v>9279</v>
      </c>
      <c r="D3766" s="3">
        <v>0.21105243246871311</v>
      </c>
      <c r="E3766" s="3">
        <v>0.55985599238927641</v>
      </c>
      <c r="F3766" s="3">
        <v>0.47393364928909948</v>
      </c>
      <c r="G3766" s="3">
        <v>7.1090047393364927E-2</v>
      </c>
      <c r="H3766" s="3">
        <v>7.1090047393364927E-2</v>
      </c>
      <c r="I3766" s="3">
        <v>0.16113744075829381</v>
      </c>
      <c r="J3766" s="3">
        <v>2.7038092334630941E-2</v>
      </c>
      <c r="K3766" s="3">
        <v>23890.900000000009</v>
      </c>
      <c r="L3766" s="3" t="s">
        <v>16098</v>
      </c>
      <c r="M3766" s="4" t="str">
        <f ca="1">IFERROR(__xludf.DUMMYFUNCTION("REGEXREPLACE(F3353,""\D"", """")"),"#VALUE!")</f>
        <v>#VALUE!</v>
      </c>
    </row>
    <row r="3767" spans="1:13" ht="15.75" customHeight="1">
      <c r="A3767" s="1">
        <v>3352</v>
      </c>
      <c r="B3767" s="3">
        <v>3353</v>
      </c>
      <c r="C3767" s="3" t="s">
        <v>9281</v>
      </c>
      <c r="D3767" s="3">
        <v>0.27353690737223041</v>
      </c>
      <c r="E3767" s="3">
        <v>0.59876521258756987</v>
      </c>
      <c r="F3767" s="3">
        <v>0.3902439024390244</v>
      </c>
      <c r="G3767" s="3">
        <v>0.1097560975609756</v>
      </c>
      <c r="H3767" s="3">
        <v>6.097560975609756E-2</v>
      </c>
      <c r="I3767" s="3">
        <v>0.18292682926829271</v>
      </c>
      <c r="J3767" s="3">
        <v>3.5572371884232692E-2</v>
      </c>
      <c r="K3767" s="3">
        <v>9927.7000000000116</v>
      </c>
      <c r="L3767" s="3" t="s">
        <v>16099</v>
      </c>
      <c r="M3767" s="4" t="str">
        <f ca="1">IFERROR(__xludf.DUMMYFUNCTION("REGEXREPLACE(F3354,""\D"", """")"),"#VALUE!")</f>
        <v>#VALUE!</v>
      </c>
    </row>
    <row r="3768" spans="1:13" ht="15.75" customHeight="1">
      <c r="A3768" s="1">
        <v>3354</v>
      </c>
      <c r="B3768" s="3">
        <v>3355</v>
      </c>
      <c r="C3768" s="3" t="s">
        <v>9286</v>
      </c>
      <c r="D3768" s="3">
        <v>0.1164661267460555</v>
      </c>
      <c r="E3768" s="3">
        <v>0.13454705917919771</v>
      </c>
      <c r="F3768" s="3">
        <v>0.5901639344262295</v>
      </c>
      <c r="G3768" s="3">
        <v>0.1202185792349727</v>
      </c>
      <c r="H3768" s="3">
        <v>0.1420765027322404</v>
      </c>
      <c r="I3768" s="3">
        <v>0.29508196721311469</v>
      </c>
      <c r="J3768" s="3">
        <v>2.8891864290313891E-2</v>
      </c>
      <c r="K3768" s="3">
        <v>20803.10000000002</v>
      </c>
      <c r="L3768" s="3" t="s">
        <v>16101</v>
      </c>
      <c r="M3768" s="4" t="str">
        <f ca="1">IFERROR(__xludf.DUMMYFUNCTION("REGEXREPLACE(F3356,""\D"", """")"),"#VALUE!")</f>
        <v>#VALUE!</v>
      </c>
    </row>
    <row r="3769" spans="1:13" ht="15.75" customHeight="1">
      <c r="A3769" s="1">
        <v>3355</v>
      </c>
      <c r="B3769" s="3">
        <v>3356</v>
      </c>
      <c r="C3769" s="3" t="s">
        <v>9288</v>
      </c>
      <c r="D3769" s="3">
        <v>0.22393319148069479</v>
      </c>
      <c r="E3769" s="3">
        <v>0.2228531200903523</v>
      </c>
      <c r="F3769" s="3">
        <v>0.57723577235772361</v>
      </c>
      <c r="G3769" s="3">
        <v>0.12195121951219511</v>
      </c>
      <c r="H3769" s="3">
        <v>0.1056910569105691</v>
      </c>
      <c r="I3769" s="3">
        <v>0.28455284552845528</v>
      </c>
      <c r="J3769" s="3">
        <v>4.6089902294613787E-2</v>
      </c>
      <c r="K3769" s="3">
        <v>13906.500000000029</v>
      </c>
      <c r="L3769" s="3" t="s">
        <v>16102</v>
      </c>
      <c r="M3769" s="4" t="str">
        <f ca="1">IFERROR(__xludf.DUMMYFUNCTION("REGEXREPLACE(F3357,""\D"", """")"),"#VALUE!")</f>
        <v>#VALUE!</v>
      </c>
    </row>
    <row r="3770" spans="1:13" ht="15.75" customHeight="1">
      <c r="A3770" s="1">
        <v>3356</v>
      </c>
      <c r="B3770" s="3">
        <v>3357</v>
      </c>
      <c r="C3770" s="3" t="s">
        <v>9291</v>
      </c>
      <c r="D3770" s="3">
        <v>0.17318941990986361</v>
      </c>
      <c r="E3770" s="3">
        <v>0.25934208437214851</v>
      </c>
      <c r="F3770" s="3">
        <v>0.62540716612377845</v>
      </c>
      <c r="G3770" s="3">
        <v>9.4462540716612378E-2</v>
      </c>
      <c r="H3770" s="3">
        <v>8.7947882736156349E-2</v>
      </c>
      <c r="I3770" s="3">
        <v>0.2345276872964169</v>
      </c>
      <c r="J3770" s="3">
        <v>3.0017068429862959E-2</v>
      </c>
      <c r="K3770" s="3">
        <v>33130.199999999873</v>
      </c>
      <c r="L3770" s="3" t="s">
        <v>16103</v>
      </c>
      <c r="M3770" s="4" t="str">
        <f ca="1">IFERROR(__xludf.DUMMYFUNCTION("REGEXREPLACE(F3358,""\D"", """")"),"#VALUE!")</f>
        <v>#VALUE!</v>
      </c>
    </row>
    <row r="3771" spans="1:13" ht="15.75" customHeight="1">
      <c r="A3771" s="1">
        <v>3357</v>
      </c>
      <c r="B3771" s="3">
        <v>3358</v>
      </c>
      <c r="C3771" s="3" t="s">
        <v>9294</v>
      </c>
      <c r="D3771" s="3">
        <v>0.41448761394639821</v>
      </c>
      <c r="E3771" s="3">
        <v>0.18284981879247281</v>
      </c>
      <c r="F3771" s="3">
        <v>0.53191489361702127</v>
      </c>
      <c r="G3771" s="3">
        <v>0.1702127659574468</v>
      </c>
      <c r="H3771" s="3">
        <v>6.3829787234042548E-2</v>
      </c>
      <c r="I3771" s="3">
        <v>0.25531914893617019</v>
      </c>
      <c r="J3771" s="3">
        <v>6.4756657133168721E-2</v>
      </c>
      <c r="K3771" s="3">
        <v>5620.7999999999984</v>
      </c>
      <c r="L3771" s="3" t="s">
        <v>16104</v>
      </c>
      <c r="M3771" s="4" t="str">
        <f ca="1">IFERROR(__xludf.DUMMYFUNCTION("REGEXREPLACE(F3359,""\D"", """")"),"#VALUE!")</f>
        <v>#VALUE!</v>
      </c>
    </row>
    <row r="3772" spans="1:13" ht="15.75" customHeight="1">
      <c r="A3772" s="1">
        <v>3360</v>
      </c>
      <c r="B3772" s="3">
        <v>3361</v>
      </c>
      <c r="C3772" s="3" t="s">
        <v>9302</v>
      </c>
      <c r="D3772" s="3">
        <v>0.1885352765833182</v>
      </c>
      <c r="E3772" s="3">
        <v>0.20993255994617341</v>
      </c>
      <c r="F3772" s="3">
        <v>0.65</v>
      </c>
      <c r="G3772" s="3">
        <v>0.10357142857142861</v>
      </c>
      <c r="H3772" s="3">
        <v>0.1071428571428571</v>
      </c>
      <c r="I3772" s="3">
        <v>0.26428571428571429</v>
      </c>
      <c r="J3772" s="3">
        <v>3.7945185441861637E-2</v>
      </c>
      <c r="K3772" s="3">
        <v>31137.799999999908</v>
      </c>
      <c r="L3772" s="3" t="s">
        <v>16107</v>
      </c>
      <c r="M3772" s="4" t="str">
        <f ca="1">IFERROR(__xludf.DUMMYFUNCTION("REGEXREPLACE(F3362,""\D"", """")"),"#VALUE!")</f>
        <v>#VALUE!</v>
      </c>
    </row>
    <row r="3773" spans="1:13" ht="15.75" customHeight="1">
      <c r="A3773" s="1">
        <v>3361</v>
      </c>
      <c r="B3773" s="3">
        <v>3362</v>
      </c>
      <c r="C3773" s="3" t="s">
        <v>9305</v>
      </c>
      <c r="D3773" s="3">
        <v>0.17092576490526559</v>
      </c>
      <c r="E3773" s="3">
        <v>0.26852589953713968</v>
      </c>
      <c r="F3773" s="3">
        <v>0.63496143958868889</v>
      </c>
      <c r="G3773" s="3">
        <v>8.2262210796915161E-2</v>
      </c>
      <c r="H3773" s="3">
        <v>0.1053984575835476</v>
      </c>
      <c r="I3773" s="3">
        <v>0.2467866323907455</v>
      </c>
      <c r="J3773" s="3">
        <v>3.069191060151779E-2</v>
      </c>
      <c r="K3773" s="3">
        <v>42765.599999999678</v>
      </c>
      <c r="L3773" s="3" t="s">
        <v>16108</v>
      </c>
      <c r="M3773" s="4" t="str">
        <f ca="1">IFERROR(__xludf.DUMMYFUNCTION("REGEXREPLACE(F3363,""\D"", """")"),"#VALUE!")</f>
        <v>#VALUE!</v>
      </c>
    </row>
    <row r="3774" spans="1:13" ht="15.75" customHeight="1">
      <c r="A3774" s="1">
        <v>3362</v>
      </c>
      <c r="B3774" s="3">
        <v>3363</v>
      </c>
      <c r="C3774" s="3" t="s">
        <v>9308</v>
      </c>
      <c r="D3774" s="3">
        <v>0.1474268070494153</v>
      </c>
      <c r="E3774" s="3">
        <v>0.25695977369398249</v>
      </c>
      <c r="F3774" s="3">
        <v>0.65369649805447472</v>
      </c>
      <c r="G3774" s="3">
        <v>0.1167315175097276</v>
      </c>
      <c r="H3774" s="3">
        <v>0.1167315175097276</v>
      </c>
      <c r="I3774" s="3">
        <v>0.26848249027237348</v>
      </c>
      <c r="J3774" s="3">
        <v>3.2962353966782321E-2</v>
      </c>
      <c r="K3774" s="3">
        <v>27446.599999999969</v>
      </c>
      <c r="L3774" s="3" t="s">
        <v>16109</v>
      </c>
      <c r="M3774" s="4" t="str">
        <f ca="1">IFERROR(__xludf.DUMMYFUNCTION("REGEXREPLACE(F3364,""\D"", """")"),"#VALUE!")</f>
        <v>#VALUE!</v>
      </c>
    </row>
    <row r="3775" spans="1:13" ht="15.75" customHeight="1">
      <c r="A3775" s="1">
        <v>3363</v>
      </c>
      <c r="B3775" s="3">
        <v>3364</v>
      </c>
      <c r="C3775" s="3" t="s">
        <v>9310</v>
      </c>
      <c r="D3775" s="3">
        <v>0.1600790582393157</v>
      </c>
      <c r="E3775" s="3">
        <v>0.25106750951472129</v>
      </c>
      <c r="F3775" s="3">
        <v>0.55865921787709494</v>
      </c>
      <c r="G3775" s="3">
        <v>0.1173184357541899</v>
      </c>
      <c r="H3775" s="3">
        <v>0.12849162011173179</v>
      </c>
      <c r="I3775" s="3">
        <v>0.26256983240223458</v>
      </c>
      <c r="J3775" s="3">
        <v>3.7070688756043538E-2</v>
      </c>
      <c r="K3775" s="3">
        <v>20934.200000000019</v>
      </c>
      <c r="L3775" s="3" t="s">
        <v>16110</v>
      </c>
      <c r="M3775" s="4" t="str">
        <f ca="1">IFERROR(__xludf.DUMMYFUNCTION("REGEXREPLACE(F3365,""\D"", """")"),"#VALUE!")</f>
        <v>#VALUE!</v>
      </c>
    </row>
    <row r="3776" spans="1:13" ht="15.75" customHeight="1">
      <c r="A3776" s="1">
        <v>3364</v>
      </c>
      <c r="B3776" s="3">
        <v>3365</v>
      </c>
      <c r="C3776" s="3" t="s">
        <v>9313</v>
      </c>
      <c r="D3776" s="3">
        <v>0.19339950770683001</v>
      </c>
      <c r="E3776" s="3">
        <v>0.19493184659108681</v>
      </c>
      <c r="F3776" s="3">
        <v>0.61349693251533743</v>
      </c>
      <c r="G3776" s="3">
        <v>9.815950920245399E-2</v>
      </c>
      <c r="H3776" s="3">
        <v>0.12883435582822089</v>
      </c>
      <c r="I3776" s="3">
        <v>0.245398773006135</v>
      </c>
      <c r="J3776" s="3">
        <v>4.2016849870443289E-2</v>
      </c>
      <c r="K3776" s="3">
        <v>35737.999999999833</v>
      </c>
      <c r="L3776" s="3" t="s">
        <v>16111</v>
      </c>
      <c r="M3776" s="4" t="str">
        <f ca="1">IFERROR(__xludf.DUMMYFUNCTION("REGEXREPLACE(F3366,""\D"", """")"),"#VALUE!")</f>
        <v>#VALUE!</v>
      </c>
    </row>
    <row r="3777" spans="1:13" ht="15.75" customHeight="1">
      <c r="A3777" s="1">
        <v>3365</v>
      </c>
      <c r="B3777" s="3">
        <v>3366</v>
      </c>
      <c r="C3777" s="3" t="s">
        <v>9316</v>
      </c>
      <c r="D3777" s="3">
        <v>0.18598666378662879</v>
      </c>
      <c r="E3777" s="3">
        <v>0.62577238024579473</v>
      </c>
      <c r="F3777" s="3">
        <v>0.52870090634441091</v>
      </c>
      <c r="G3777" s="3">
        <v>5.7401812688821753E-2</v>
      </c>
      <c r="H3777" s="3">
        <v>3.6253776435045321E-2</v>
      </c>
      <c r="I3777" s="3">
        <v>0.14803625377643501</v>
      </c>
      <c r="J3777" s="3">
        <v>1.547503875764108E-2</v>
      </c>
      <c r="K3777" s="3">
        <v>36098.999999999818</v>
      </c>
      <c r="L3777" s="3" t="s">
        <v>16112</v>
      </c>
      <c r="M3777" s="4" t="str">
        <f ca="1">IFERROR(__xludf.DUMMYFUNCTION("REGEXREPLACE(F3367,""\D"", """")"),"#VALUE!")</f>
        <v>#VALUE!</v>
      </c>
    </row>
    <row r="3778" spans="1:13" ht="15.75" customHeight="1">
      <c r="A3778" s="1">
        <v>3366</v>
      </c>
      <c r="B3778" s="3">
        <v>3367</v>
      </c>
      <c r="C3778" s="3" t="s">
        <v>9318</v>
      </c>
      <c r="D3778" s="3">
        <v>0.20151326020745489</v>
      </c>
      <c r="E3778" s="3">
        <v>0.21458986866075211</v>
      </c>
      <c r="F3778" s="3">
        <v>0.57868020304568524</v>
      </c>
      <c r="G3778" s="3">
        <v>0.10152284263959389</v>
      </c>
      <c r="H3778" s="3">
        <v>0.12690355329949241</v>
      </c>
      <c r="I3778" s="3">
        <v>0.26395939086294418</v>
      </c>
      <c r="J3778" s="3">
        <v>4.3131859141370153E-2</v>
      </c>
      <c r="K3778" s="3">
        <v>21875.200000000001</v>
      </c>
      <c r="L3778" s="3" t="s">
        <v>16113</v>
      </c>
      <c r="M3778" s="4" t="str">
        <f ca="1">IFERROR(__xludf.DUMMYFUNCTION("REGEXREPLACE(F3368,""\D"", """")"),"#VALUE!")</f>
        <v>#VALUE!</v>
      </c>
    </row>
    <row r="3779" spans="1:13" ht="15.75" customHeight="1">
      <c r="A3779" s="1">
        <v>3367</v>
      </c>
      <c r="B3779" s="3">
        <v>3368</v>
      </c>
      <c r="C3779" s="3" t="s">
        <v>9320</v>
      </c>
      <c r="D3779" s="3">
        <v>0.15517656648622771</v>
      </c>
      <c r="E3779" s="3">
        <v>0.2267461348621217</v>
      </c>
      <c r="F3779" s="3">
        <v>0.6221804511278195</v>
      </c>
      <c r="G3779" s="3">
        <v>0.10526315789473679</v>
      </c>
      <c r="H3779" s="3">
        <v>0.112781954887218</v>
      </c>
      <c r="I3779" s="3">
        <v>0.28007518796992481</v>
      </c>
      <c r="J3779" s="3">
        <v>3.3063703457314311E-2</v>
      </c>
      <c r="K3779" s="3">
        <v>59284.89999999947</v>
      </c>
      <c r="L3779" s="3" t="s">
        <v>16114</v>
      </c>
      <c r="M3779" s="4" t="str">
        <f ca="1">IFERROR(__xludf.DUMMYFUNCTION("REGEXREPLACE(F3369,""\D"", """")"),"#VALUE!")</f>
        <v>#VALUE!</v>
      </c>
    </row>
    <row r="3780" spans="1:13" ht="15.75" customHeight="1">
      <c r="A3780" s="1">
        <v>3369</v>
      </c>
      <c r="B3780" s="3">
        <v>3370</v>
      </c>
      <c r="C3780" s="3" t="s">
        <v>9326</v>
      </c>
      <c r="D3780" s="3">
        <v>0.25913537653496288</v>
      </c>
      <c r="E3780" s="3">
        <v>1</v>
      </c>
      <c r="F3780" s="3">
        <v>0.46979865771812079</v>
      </c>
      <c r="G3780" s="3">
        <v>5.7046979865771813E-2</v>
      </c>
      <c r="H3780" s="3">
        <v>2.684563758389262E-2</v>
      </c>
      <c r="I3780" s="3">
        <v>0.1107382550335571</v>
      </c>
      <c r="J3780" s="3">
        <v>1.8493613492888781E-2</v>
      </c>
      <c r="K3780" s="3">
        <v>32974.999999999891</v>
      </c>
      <c r="L3780" s="3" t="s">
        <v>16116</v>
      </c>
      <c r="M3780" s="4" t="str">
        <f ca="1">IFERROR(__xludf.DUMMYFUNCTION("REGEXREPLACE(F3371,""\D"", """")"),"#VALUE!")</f>
        <v>#VALUE!</v>
      </c>
    </row>
    <row r="3781" spans="1:13" ht="15.75" customHeight="1">
      <c r="A3781" s="1">
        <v>3370</v>
      </c>
      <c r="B3781" s="3">
        <v>3371</v>
      </c>
      <c r="C3781" s="3" t="s">
        <v>9328</v>
      </c>
      <c r="D3781" s="3">
        <v>0.11386712854818461</v>
      </c>
      <c r="E3781" s="3">
        <v>0.40213775831355603</v>
      </c>
      <c r="F3781" s="3">
        <v>0.62745098039215685</v>
      </c>
      <c r="G3781" s="3">
        <v>0.1176470588235294</v>
      </c>
      <c r="H3781" s="3">
        <v>7.8431372549019607E-2</v>
      </c>
      <c r="I3781" s="3">
        <v>0.2156862745098039</v>
      </c>
      <c r="J3781" s="3">
        <v>1.549243623693837E-2</v>
      </c>
      <c r="K3781" s="3">
        <v>5827.6999999999989</v>
      </c>
      <c r="L3781" s="3" t="s">
        <v>16117</v>
      </c>
      <c r="M3781" s="4" t="str">
        <f ca="1">IFERROR(__xludf.DUMMYFUNCTION("REGEXREPLACE(F3372,""\D"", """")"),"#VALUE!")</f>
        <v>#VALUE!</v>
      </c>
    </row>
    <row r="3782" spans="1:13" ht="15.75" customHeight="1">
      <c r="A3782" s="1">
        <v>3371</v>
      </c>
      <c r="B3782" s="3">
        <v>3372</v>
      </c>
      <c r="C3782" s="3" t="s">
        <v>9331</v>
      </c>
      <c r="D3782" s="3">
        <v>0.16339855707783929</v>
      </c>
      <c r="E3782" s="3">
        <v>0.32482461378240718</v>
      </c>
      <c r="F3782" s="3">
        <v>0.61724137931034484</v>
      </c>
      <c r="G3782" s="3">
        <v>9.3103448275862075E-2</v>
      </c>
      <c r="H3782" s="3">
        <v>9.6551724137931033E-2</v>
      </c>
      <c r="I3782" s="3">
        <v>0.22758620689655171</v>
      </c>
      <c r="J3782" s="3">
        <v>2.9445057950985641E-2</v>
      </c>
      <c r="K3782" s="3">
        <v>32759.999999999909</v>
      </c>
      <c r="L3782" s="3" t="s">
        <v>16118</v>
      </c>
      <c r="M3782" s="4" t="str">
        <f ca="1">IFERROR(__xludf.DUMMYFUNCTION("REGEXREPLACE(F3373,""\D"", """")"),"#VALUE!")</f>
        <v>#VALUE!</v>
      </c>
    </row>
    <row r="3783" spans="1:13" ht="15.75" customHeight="1">
      <c r="A3783" s="1">
        <v>3372</v>
      </c>
      <c r="B3783" s="3">
        <v>3373</v>
      </c>
      <c r="C3783" s="3" t="s">
        <v>9334</v>
      </c>
      <c r="D3783" s="3">
        <v>0.200958240499957</v>
      </c>
      <c r="E3783" s="3">
        <v>1</v>
      </c>
      <c r="F3783" s="3">
        <v>0.56958762886597936</v>
      </c>
      <c r="G3783" s="3">
        <v>3.608247422680412E-2</v>
      </c>
      <c r="H3783" s="3">
        <v>2.5773195876288658E-2</v>
      </c>
      <c r="I3783" s="3">
        <v>0.1005154639175258</v>
      </c>
      <c r="J3783" s="3">
        <v>1.0676095992836251E-2</v>
      </c>
      <c r="K3783" s="3">
        <v>39503.999999999724</v>
      </c>
      <c r="L3783" s="3" t="s">
        <v>16119</v>
      </c>
      <c r="M3783" s="4" t="str">
        <f ca="1">IFERROR(__xludf.DUMMYFUNCTION("REGEXREPLACE(F3374,""\D"", """")"),"#VALUE!")</f>
        <v>#VALUE!</v>
      </c>
    </row>
    <row r="3784" spans="1:13" ht="15.75" customHeight="1">
      <c r="A3784" s="1">
        <v>3373</v>
      </c>
      <c r="B3784" s="3">
        <v>3374</v>
      </c>
      <c r="C3784" s="3" t="s">
        <v>9336</v>
      </c>
      <c r="D3784" s="3">
        <v>0.1781138646475697</v>
      </c>
      <c r="E3784" s="3">
        <v>0.25455824684770789</v>
      </c>
      <c r="F3784" s="3">
        <v>0.65445026178010468</v>
      </c>
      <c r="G3784" s="3">
        <v>8.3769633507853408E-2</v>
      </c>
      <c r="H3784" s="3">
        <v>9.4240837696335081E-2</v>
      </c>
      <c r="I3784" s="3">
        <v>0.2356020942408377</v>
      </c>
      <c r="J3784" s="3">
        <v>2.9045487898820291E-2</v>
      </c>
      <c r="K3784" s="3">
        <v>21034.30000000001</v>
      </c>
      <c r="L3784" s="3" t="s">
        <v>16120</v>
      </c>
      <c r="M3784" s="4" t="str">
        <f ca="1">IFERROR(__xludf.DUMMYFUNCTION("REGEXREPLACE(F3375,""\D"", """")"),"#VALUE!")</f>
        <v>#VALUE!</v>
      </c>
    </row>
    <row r="3785" spans="1:13" ht="15.75" customHeight="1">
      <c r="A3785" s="1">
        <v>3376</v>
      </c>
      <c r="B3785" s="3">
        <v>3377</v>
      </c>
      <c r="C3785" s="3" t="s">
        <v>9345</v>
      </c>
      <c r="D3785" s="3">
        <v>0.22675025824848019</v>
      </c>
      <c r="E3785" s="3">
        <v>0.29213422444090209</v>
      </c>
      <c r="F3785" s="3">
        <v>0.6333333333333333</v>
      </c>
      <c r="G3785" s="3">
        <v>0.1083333333333333</v>
      </c>
      <c r="H3785" s="3">
        <v>0.1083333333333333</v>
      </c>
      <c r="I3785" s="3">
        <v>0.2416666666666667</v>
      </c>
      <c r="J3785" s="3">
        <v>4.4082773428100748E-2</v>
      </c>
      <c r="K3785" s="3">
        <v>13201.000000000029</v>
      </c>
      <c r="L3785" s="3" t="s">
        <v>16123</v>
      </c>
      <c r="M3785" s="4" t="str">
        <f ca="1">IFERROR(__xludf.DUMMYFUNCTION("REGEXREPLACE(F3378,""\D"", """")"),"#VALUE!")</f>
        <v>#VALUE!</v>
      </c>
    </row>
    <row r="3786" spans="1:13" ht="15.75" customHeight="1">
      <c r="A3786" s="1">
        <v>3378</v>
      </c>
      <c r="B3786" s="3">
        <v>3379</v>
      </c>
      <c r="C3786" s="3" t="s">
        <v>9350</v>
      </c>
      <c r="D3786" s="3">
        <v>0.2916127383811829</v>
      </c>
      <c r="E3786" s="3">
        <v>0.25386212192505231</v>
      </c>
      <c r="F3786" s="3">
        <v>0.65441176470588236</v>
      </c>
      <c r="G3786" s="3">
        <v>8.0882352941176475E-2</v>
      </c>
      <c r="H3786" s="3">
        <v>0.125</v>
      </c>
      <c r="I3786" s="3">
        <v>0.26470588235294118</v>
      </c>
      <c r="J3786" s="3">
        <v>5.3082239468398712E-2</v>
      </c>
      <c r="K3786" s="3">
        <v>14883.300000000019</v>
      </c>
      <c r="L3786" s="3" t="s">
        <v>16125</v>
      </c>
      <c r="M3786" s="4" t="str">
        <f ca="1">IFERROR(__xludf.DUMMYFUNCTION("REGEXREPLACE(F3380,""\D"", """")"),"#VALUE!")</f>
        <v>#VALUE!</v>
      </c>
    </row>
    <row r="3787" spans="1:13" ht="15.75" customHeight="1">
      <c r="A3787" s="1">
        <v>3379</v>
      </c>
      <c r="B3787" s="3">
        <v>3380</v>
      </c>
      <c r="C3787" s="3" t="s">
        <v>9352</v>
      </c>
      <c r="D3787" s="3">
        <v>0.17598822801630129</v>
      </c>
      <c r="E3787" s="3">
        <v>0.1613734921187526</v>
      </c>
      <c r="F3787" s="3">
        <v>0.64850136239782019</v>
      </c>
      <c r="G3787" s="3">
        <v>0.1171662125340599</v>
      </c>
      <c r="H3787" s="3">
        <v>0.1525885558583106</v>
      </c>
      <c r="I3787" s="3">
        <v>0.30517711171662132</v>
      </c>
      <c r="J3787" s="3">
        <v>4.5898760222965379E-2</v>
      </c>
      <c r="K3787" s="3">
        <v>41531.599999999737</v>
      </c>
      <c r="L3787" s="3" t="s">
        <v>16126</v>
      </c>
      <c r="M3787" s="4" t="str">
        <f ca="1">IFERROR(__xludf.DUMMYFUNCTION("REGEXREPLACE(F3381,""\D"", """")"),"#VALUE!")</f>
        <v>#VALUE!</v>
      </c>
    </row>
    <row r="3788" spans="1:13" ht="15.75" customHeight="1">
      <c r="A3788" s="1">
        <v>3383</v>
      </c>
      <c r="B3788" s="3">
        <v>3384</v>
      </c>
      <c r="C3788" s="3" t="s">
        <v>9364</v>
      </c>
      <c r="D3788" s="3">
        <v>0.190654956489587</v>
      </c>
      <c r="E3788" s="3">
        <v>0.73579129890339079</v>
      </c>
      <c r="F3788" s="3">
        <v>0.51260504201680668</v>
      </c>
      <c r="G3788" s="3">
        <v>5.8823529411764712E-2</v>
      </c>
      <c r="H3788" s="3">
        <v>3.081232492997199E-2</v>
      </c>
      <c r="I3788" s="3">
        <v>0.12885154061624651</v>
      </c>
      <c r="J3788" s="3">
        <v>1.5101986742099919E-2</v>
      </c>
      <c r="K3788" s="3">
        <v>38422.899999999783</v>
      </c>
      <c r="L3788" s="3" t="s">
        <v>16130</v>
      </c>
      <c r="M3788" s="4" t="str">
        <f ca="1">IFERROR(__xludf.DUMMYFUNCTION("REGEXREPLACE(F3385,""\D"", """")"),"#VALUE!")</f>
        <v>#VALUE!</v>
      </c>
    </row>
    <row r="3789" spans="1:13" ht="15.75" customHeight="1">
      <c r="A3789" s="1">
        <v>3385</v>
      </c>
      <c r="B3789" s="3">
        <v>3386</v>
      </c>
      <c r="C3789" s="3" t="s">
        <v>9369</v>
      </c>
      <c r="D3789" s="3">
        <v>0.19158201925281959</v>
      </c>
      <c r="E3789" s="3">
        <v>0.1881219535289462</v>
      </c>
      <c r="F3789" s="3">
        <v>0.60775862068965514</v>
      </c>
      <c r="G3789" s="3">
        <v>0.1120689655172414</v>
      </c>
      <c r="H3789" s="3">
        <v>9.4827586206896547E-2</v>
      </c>
      <c r="I3789" s="3">
        <v>0.24568965517241381</v>
      </c>
      <c r="J3789" s="3">
        <v>3.7320641529943167E-2</v>
      </c>
      <c r="K3789" s="3">
        <v>25508.19999999999</v>
      </c>
      <c r="L3789" s="3" t="s">
        <v>16132</v>
      </c>
      <c r="M3789" s="4" t="str">
        <f ca="1">IFERROR(__xludf.DUMMYFUNCTION("REGEXREPLACE(F3387,""\D"", """")"),"#VALUE!")</f>
        <v>#VALUE!</v>
      </c>
    </row>
    <row r="3790" spans="1:13" ht="15.75" customHeight="1">
      <c r="A3790" s="1">
        <v>3386</v>
      </c>
      <c r="B3790" s="3">
        <v>3387</v>
      </c>
      <c r="C3790" s="3" t="s">
        <v>9372</v>
      </c>
      <c r="D3790" s="3">
        <v>0.16023164840464579</v>
      </c>
      <c r="E3790" s="3">
        <v>0.2267755295789913</v>
      </c>
      <c r="F3790" s="3">
        <v>0.64150943396226412</v>
      </c>
      <c r="G3790" s="3">
        <v>0.1132075471698113</v>
      </c>
      <c r="H3790" s="3">
        <v>0.13207547169811321</v>
      </c>
      <c r="I3790" s="3">
        <v>0.27358490566037741</v>
      </c>
      <c r="J3790" s="3">
        <v>3.7300769248484883E-2</v>
      </c>
      <c r="K3790" s="3">
        <v>23965.000000000011</v>
      </c>
      <c r="L3790" s="3" t="s">
        <v>16133</v>
      </c>
      <c r="M3790" s="4" t="str">
        <f ca="1">IFERROR(__xludf.DUMMYFUNCTION("REGEXREPLACE(F3388,""\D"", """")"),"#VALUE!")</f>
        <v>#VALUE!</v>
      </c>
    </row>
    <row r="3791" spans="1:13" ht="15.75" customHeight="1">
      <c r="A3791" s="1">
        <v>3387</v>
      </c>
      <c r="B3791" s="3">
        <v>3388</v>
      </c>
      <c r="C3791" s="3" t="s">
        <v>9375</v>
      </c>
      <c r="D3791" s="3">
        <v>0.15703439026630861</v>
      </c>
      <c r="E3791" s="3">
        <v>0.13759198398154679</v>
      </c>
      <c r="F3791" s="3">
        <v>0.56910569105691056</v>
      </c>
      <c r="G3791" s="3">
        <v>0.17886178861788621</v>
      </c>
      <c r="H3791" s="3">
        <v>0.14634146341463411</v>
      </c>
      <c r="I3791" s="3">
        <v>0.35772357723577242</v>
      </c>
      <c r="J3791" s="3">
        <v>4.7966170689098891E-2</v>
      </c>
      <c r="K3791" s="3">
        <v>14315.000000000029</v>
      </c>
      <c r="L3791" s="3" t="s">
        <v>16134</v>
      </c>
      <c r="M3791" s="4" t="str">
        <f ca="1">IFERROR(__xludf.DUMMYFUNCTION("REGEXREPLACE(F3389,""\D"", """")"),"#VALUE!")</f>
        <v>#VALUE!</v>
      </c>
    </row>
    <row r="3792" spans="1:13" ht="15.75" customHeight="1">
      <c r="A3792" s="1">
        <v>3389</v>
      </c>
      <c r="B3792" s="3">
        <v>3390</v>
      </c>
      <c r="C3792" s="3" t="s">
        <v>9380</v>
      </c>
      <c r="D3792" s="3">
        <v>0.1462602181616238</v>
      </c>
      <c r="E3792" s="3">
        <v>0.1362859367161052</v>
      </c>
      <c r="F3792" s="3">
        <v>0.63953488372093026</v>
      </c>
      <c r="G3792" s="3">
        <v>0.1744186046511628</v>
      </c>
      <c r="H3792" s="3">
        <v>0.1395348837209302</v>
      </c>
      <c r="I3792" s="3">
        <v>0.38372093023255821</v>
      </c>
      <c r="J3792" s="3">
        <v>4.1717791889924999E-2</v>
      </c>
      <c r="K3792" s="3">
        <v>10866.100000000009</v>
      </c>
      <c r="L3792" s="3" t="s">
        <v>16136</v>
      </c>
      <c r="M3792" s="4" t="str">
        <f ca="1">IFERROR(__xludf.DUMMYFUNCTION("REGEXREPLACE(F3391,""\D"", """")"),"#VALUE!")</f>
        <v>#VALUE!</v>
      </c>
    </row>
    <row r="3793" spans="1:13" ht="15.75" customHeight="1">
      <c r="A3793" s="1">
        <v>3390</v>
      </c>
      <c r="B3793" s="3">
        <v>3391</v>
      </c>
      <c r="C3793" s="3" t="s">
        <v>9383</v>
      </c>
      <c r="D3793" s="3">
        <v>0.19598771231656459</v>
      </c>
      <c r="E3793" s="3">
        <v>0.16326600151372289</v>
      </c>
      <c r="F3793" s="3">
        <v>0.51282051282051277</v>
      </c>
      <c r="G3793" s="3">
        <v>0.25641025641025639</v>
      </c>
      <c r="H3793" s="3">
        <v>7.6923076923076927E-2</v>
      </c>
      <c r="I3793" s="3">
        <v>0.33333333333333331</v>
      </c>
      <c r="J3793" s="3">
        <v>4.2140932475211869E-2</v>
      </c>
      <c r="K3793" s="3">
        <v>4672.199999999998</v>
      </c>
      <c r="L3793" s="3" t="s">
        <v>16137</v>
      </c>
      <c r="M3793" s="4" t="str">
        <f ca="1">IFERROR(__xludf.DUMMYFUNCTION("REGEXREPLACE(F3392,""\D"", """")"),"#VALUE!")</f>
        <v>#VALUE!</v>
      </c>
    </row>
    <row r="3794" spans="1:13" ht="15.75" customHeight="1">
      <c r="A3794" s="1">
        <v>3391</v>
      </c>
      <c r="B3794" s="3">
        <v>3392</v>
      </c>
      <c r="C3794" s="3" t="s">
        <v>9386</v>
      </c>
      <c r="D3794" s="3">
        <v>0.26840504844029711</v>
      </c>
      <c r="E3794" s="3">
        <v>0.1941265315967633</v>
      </c>
      <c r="F3794" s="3">
        <v>0.5714285714285714</v>
      </c>
      <c r="G3794" s="3">
        <v>6.8027210884353748E-2</v>
      </c>
      <c r="H3794" s="3">
        <v>0.19047619047619049</v>
      </c>
      <c r="I3794" s="3">
        <v>0.27891156462585032</v>
      </c>
      <c r="J3794" s="3">
        <v>5.7496993277941742E-2</v>
      </c>
      <c r="K3794" s="3">
        <v>16317.10000000002</v>
      </c>
      <c r="L3794" s="3" t="s">
        <v>16138</v>
      </c>
      <c r="M3794" s="4" t="str">
        <f ca="1">IFERROR(__xludf.DUMMYFUNCTION("REGEXREPLACE(F3393,""\D"", """")"),"#VALUE!")</f>
        <v>#VALUE!</v>
      </c>
    </row>
    <row r="3795" spans="1:13" ht="15.75" customHeight="1">
      <c r="A3795" s="1">
        <v>3392</v>
      </c>
      <c r="B3795" s="3">
        <v>3393</v>
      </c>
      <c r="C3795" s="3" t="s">
        <v>9389</v>
      </c>
      <c r="D3795" s="3">
        <v>0.16656941372229159</v>
      </c>
      <c r="E3795" s="3">
        <v>0.19756212267877271</v>
      </c>
      <c r="F3795" s="3">
        <v>0.48993288590604028</v>
      </c>
      <c r="G3795" s="3">
        <v>6.0402684563758392E-2</v>
      </c>
      <c r="H3795" s="3">
        <v>0.16778523489932889</v>
      </c>
      <c r="I3795" s="3">
        <v>0.24832214765100671</v>
      </c>
      <c r="J3795" s="3">
        <v>3.1570307868751583E-2</v>
      </c>
      <c r="K3795" s="3">
        <v>16847.200000000019</v>
      </c>
      <c r="L3795" s="3" t="s">
        <v>16139</v>
      </c>
      <c r="M3795" s="4" t="str">
        <f ca="1">IFERROR(__xludf.DUMMYFUNCTION("REGEXREPLACE(F3394,""\D"", """")"),"#VALUE!")</f>
        <v>#VALUE!</v>
      </c>
    </row>
    <row r="3796" spans="1:13" ht="15.75" customHeight="1">
      <c r="A3796" s="1">
        <v>3398</v>
      </c>
      <c r="B3796" s="3">
        <v>3399</v>
      </c>
      <c r="C3796" s="3" t="s">
        <v>9407</v>
      </c>
      <c r="D3796" s="3">
        <v>0.51840445813169111</v>
      </c>
      <c r="E3796" s="3">
        <v>0.6254999775290998</v>
      </c>
      <c r="F3796" s="3">
        <v>0.47499999999999998</v>
      </c>
      <c r="G3796" s="3">
        <v>0.05</v>
      </c>
      <c r="H3796" s="3">
        <v>2.5000000000000001E-2</v>
      </c>
      <c r="I3796" s="3">
        <v>0.1</v>
      </c>
      <c r="J3796" s="3">
        <v>1.168981481481482E-2</v>
      </c>
      <c r="K3796" s="3">
        <v>4432.2999999999984</v>
      </c>
      <c r="L3796" s="3" t="s">
        <v>16145</v>
      </c>
      <c r="M3796" s="4" t="str">
        <f ca="1">IFERROR(__xludf.DUMMYFUNCTION("REGEXREPLACE(F3400,""\D"", """")"),"#VALUE!")</f>
        <v>#VALUE!</v>
      </c>
    </row>
    <row r="3797" spans="1:13" ht="15.75" customHeight="1">
      <c r="A3797" s="1">
        <v>3399</v>
      </c>
      <c r="B3797" s="3">
        <v>3400</v>
      </c>
      <c r="C3797" s="3" t="s">
        <v>9409</v>
      </c>
      <c r="D3797" s="3">
        <v>0.17346682114287551</v>
      </c>
      <c r="E3797" s="3">
        <v>0.96923176625584617</v>
      </c>
      <c r="F3797" s="3">
        <v>0.42281879194630873</v>
      </c>
      <c r="G3797" s="3">
        <v>8.0536912751677847E-2</v>
      </c>
      <c r="H3797" s="3">
        <v>2.0134228187919458E-2</v>
      </c>
      <c r="I3797" s="3">
        <v>0.1073825503355705</v>
      </c>
      <c r="J3797" s="3">
        <v>1.285502305950054E-2</v>
      </c>
      <c r="K3797" s="3">
        <v>16674.10000000002</v>
      </c>
      <c r="L3797" s="3" t="s">
        <v>16146</v>
      </c>
      <c r="M3797" s="4" t="str">
        <f ca="1">IFERROR(__xludf.DUMMYFUNCTION("REGEXREPLACE(F3401,""\D"", """")"),"#VALUE!")</f>
        <v>#VALUE!</v>
      </c>
    </row>
    <row r="3798" spans="1:13" ht="15.75" customHeight="1">
      <c r="A3798" s="1">
        <v>3401</v>
      </c>
      <c r="B3798" s="3">
        <v>3402</v>
      </c>
      <c r="C3798" s="3" t="s">
        <v>9414</v>
      </c>
      <c r="D3798" s="3">
        <v>0.21743567959067381</v>
      </c>
      <c r="E3798" s="3">
        <v>0.12399604937547561</v>
      </c>
      <c r="F3798" s="3">
        <v>0.46938775510204078</v>
      </c>
      <c r="G3798" s="3">
        <v>0.2040816326530612</v>
      </c>
      <c r="H3798" s="3">
        <v>2.0408163265306121E-2</v>
      </c>
      <c r="I3798" s="3">
        <v>0.26530612244897961</v>
      </c>
      <c r="J3798" s="3">
        <v>3.039398873059089E-2</v>
      </c>
      <c r="K3798" s="3">
        <v>5891.199999999998</v>
      </c>
      <c r="L3798" s="3" t="s">
        <v>16148</v>
      </c>
      <c r="M3798" s="4" t="str">
        <f ca="1">IFERROR(__xludf.DUMMYFUNCTION("REGEXREPLACE(F3403,""\D"", """")"),"#VALUE!")</f>
        <v>#VALUE!</v>
      </c>
    </row>
    <row r="3799" spans="1:13" ht="15.75" customHeight="1">
      <c r="A3799" s="1">
        <v>3402</v>
      </c>
      <c r="B3799" s="3">
        <v>3403</v>
      </c>
      <c r="C3799" s="3" t="s">
        <v>9416</v>
      </c>
      <c r="D3799" s="3">
        <v>0.14821510180076011</v>
      </c>
      <c r="E3799" s="3">
        <v>0.52224512949536439</v>
      </c>
      <c r="F3799" s="3">
        <v>0.42953020134228193</v>
      </c>
      <c r="G3799" s="3">
        <v>8.7248322147651006E-2</v>
      </c>
      <c r="H3799" s="3">
        <v>6.7114093959731544E-2</v>
      </c>
      <c r="I3799" s="3">
        <v>0.17449664429530201</v>
      </c>
      <c r="J3799" s="3">
        <v>1.9831884699064529E-2</v>
      </c>
      <c r="K3799" s="3">
        <v>17147.300000000039</v>
      </c>
      <c r="L3799" s="3" t="s">
        <v>16149</v>
      </c>
      <c r="M3799" s="4" t="str">
        <f ca="1">IFERROR(__xludf.DUMMYFUNCTION("REGEXREPLACE(F3404,""\D"", """")"),"#VALUE!")</f>
        <v>#VALUE!</v>
      </c>
    </row>
    <row r="3800" spans="1:13" ht="15.75" customHeight="1">
      <c r="A3800" s="1">
        <v>3407</v>
      </c>
      <c r="B3800" s="3">
        <v>3408</v>
      </c>
      <c r="C3800" s="3" t="s">
        <v>9430</v>
      </c>
      <c r="D3800" s="3">
        <v>0.14763878052513621</v>
      </c>
      <c r="E3800" s="3">
        <v>0.16113503569563101</v>
      </c>
      <c r="F3800" s="3">
        <v>0.6179775280898876</v>
      </c>
      <c r="G3800" s="3">
        <v>0.11235955056179769</v>
      </c>
      <c r="H3800" s="3">
        <v>0.1235955056179775</v>
      </c>
      <c r="I3800" s="3">
        <v>0.29052969502407711</v>
      </c>
      <c r="J3800" s="3">
        <v>3.4205946743452183E-2</v>
      </c>
      <c r="K3800" s="3">
        <v>70285.699999999706</v>
      </c>
      <c r="L3800" s="3" t="s">
        <v>16154</v>
      </c>
      <c r="M3800" s="4" t="str">
        <f ca="1">IFERROR(__xludf.DUMMYFUNCTION("REGEXREPLACE(F3409,""\D"", """")"),"#VALUE!")</f>
        <v>#VALUE!</v>
      </c>
    </row>
    <row r="3801" spans="1:13" ht="15.75" customHeight="1">
      <c r="A3801" s="1">
        <v>3409</v>
      </c>
      <c r="B3801" s="3">
        <v>3410</v>
      </c>
      <c r="C3801" s="3" t="s">
        <v>9436</v>
      </c>
      <c r="D3801" s="3">
        <v>0.17134698476398261</v>
      </c>
      <c r="E3801" s="3">
        <v>0.1609327375792961</v>
      </c>
      <c r="F3801" s="3">
        <v>0.66666666666666663</v>
      </c>
      <c r="G3801" s="3">
        <v>8.8888888888888892E-2</v>
      </c>
      <c r="H3801" s="3">
        <v>0.12962962962962959</v>
      </c>
      <c r="I3801" s="3">
        <v>0.27037037037037043</v>
      </c>
      <c r="J3801" s="3">
        <v>3.5220758099778517E-2</v>
      </c>
      <c r="K3801" s="3">
        <v>29860.699999999932</v>
      </c>
      <c r="L3801" s="3" t="s">
        <v>16156</v>
      </c>
      <c r="M3801" s="4" t="str">
        <f ca="1">IFERROR(__xludf.DUMMYFUNCTION("REGEXREPLACE(F3411,""\D"", """")"),"#VALUE!")</f>
        <v>#VALUE!</v>
      </c>
    </row>
    <row r="3802" spans="1:13" ht="15.75" customHeight="1">
      <c r="A3802" s="1">
        <v>3413</v>
      </c>
      <c r="B3802" s="3">
        <v>3414</v>
      </c>
      <c r="C3802" s="3" t="s">
        <v>9450</v>
      </c>
      <c r="D3802" s="3">
        <v>0.27677255140205947</v>
      </c>
      <c r="E3802" s="3">
        <v>0.65436137003758421</v>
      </c>
      <c r="F3802" s="3">
        <v>0.42424242424242431</v>
      </c>
      <c r="G3802" s="3">
        <v>0.10606060606060611</v>
      </c>
      <c r="H3802" s="3">
        <v>6.0606060606060608E-2</v>
      </c>
      <c r="I3802" s="3">
        <v>0.17424242424242431</v>
      </c>
      <c r="J3802" s="3">
        <v>3.8918821910413022E-2</v>
      </c>
      <c r="K3802" s="3">
        <v>15771.400000000031</v>
      </c>
      <c r="L3802" s="3" t="s">
        <v>16160</v>
      </c>
      <c r="M3802" s="4" t="str">
        <f ca="1">IFERROR(__xludf.DUMMYFUNCTION("REGEXREPLACE(F3415,""\D"", """")"),"#VALUE!")</f>
        <v>#VALUE!</v>
      </c>
    </row>
    <row r="3803" spans="1:13" ht="15.75" customHeight="1">
      <c r="A3803" s="1">
        <v>3414</v>
      </c>
      <c r="B3803" s="3">
        <v>3415</v>
      </c>
      <c r="C3803" s="3" t="s">
        <v>9452</v>
      </c>
      <c r="D3803" s="3">
        <v>0.15361374006048331</v>
      </c>
      <c r="E3803" s="3">
        <v>0.4089742627303245</v>
      </c>
      <c r="F3803" s="3">
        <v>0.62006079027355621</v>
      </c>
      <c r="G3803" s="3">
        <v>8.8145896656534953E-2</v>
      </c>
      <c r="H3803" s="3">
        <v>7.29483282674772E-2</v>
      </c>
      <c r="I3803" s="3">
        <v>0.18844984802431611</v>
      </c>
      <c r="J3803" s="3">
        <v>2.3339741825240391E-2</v>
      </c>
      <c r="K3803" s="3">
        <v>34996.899999999863</v>
      </c>
      <c r="L3803" s="3" t="s">
        <v>16161</v>
      </c>
      <c r="M3803" s="4" t="str">
        <f ca="1">IFERROR(__xludf.DUMMYFUNCTION("REGEXREPLACE(F3416,""\D"", """")"),"#VALUE!")</f>
        <v>#VALUE!</v>
      </c>
    </row>
    <row r="3804" spans="1:13" ht="15.75" customHeight="1">
      <c r="A3804" s="1">
        <v>3415</v>
      </c>
      <c r="B3804" s="3">
        <v>3416</v>
      </c>
      <c r="C3804" s="3" t="s">
        <v>9454</v>
      </c>
      <c r="D3804" s="3">
        <v>0.1466392828266731</v>
      </c>
      <c r="E3804" s="3">
        <v>0.2939956220169806</v>
      </c>
      <c r="F3804" s="3">
        <v>0.58119658119658124</v>
      </c>
      <c r="G3804" s="3">
        <v>0.1025641025641026</v>
      </c>
      <c r="H3804" s="3">
        <v>0.1025641025641026</v>
      </c>
      <c r="I3804" s="3">
        <v>0.23076923076923081</v>
      </c>
      <c r="J3804" s="3">
        <v>2.666153564014918E-2</v>
      </c>
      <c r="K3804" s="3">
        <v>12920.900000000031</v>
      </c>
      <c r="L3804" s="3" t="s">
        <v>16162</v>
      </c>
      <c r="M3804" s="4" t="str">
        <f ca="1">IFERROR(__xludf.DUMMYFUNCTION("REGEXREPLACE(F3417,""\D"", """")"),"#VALUE!")</f>
        <v>#VALUE!</v>
      </c>
    </row>
    <row r="3805" spans="1:13" ht="15.75" customHeight="1">
      <c r="A3805" s="1">
        <v>3416</v>
      </c>
      <c r="B3805" s="3">
        <v>3417</v>
      </c>
      <c r="C3805" s="3" t="s">
        <v>9456</v>
      </c>
      <c r="D3805" s="3">
        <v>0.17557860505674949</v>
      </c>
      <c r="E3805" s="3">
        <v>0.33131670734558688</v>
      </c>
      <c r="F3805" s="3">
        <v>0.57499999999999996</v>
      </c>
      <c r="G3805" s="3">
        <v>8.7499999999999994E-2</v>
      </c>
      <c r="H3805" s="3">
        <v>5.6250000000000001E-2</v>
      </c>
      <c r="I3805" s="3">
        <v>0.2</v>
      </c>
      <c r="J3805" s="3">
        <v>2.162193778621338E-2</v>
      </c>
      <c r="K3805" s="3">
        <v>17377.700000000019</v>
      </c>
      <c r="L3805" s="3" t="s">
        <v>16163</v>
      </c>
      <c r="M3805" s="4" t="str">
        <f ca="1">IFERROR(__xludf.DUMMYFUNCTION("REGEXREPLACE(F3418,""\D"", """")"),"#VALUE!")</f>
        <v>#VALUE!</v>
      </c>
    </row>
    <row r="3806" spans="1:13" ht="15.75" customHeight="1">
      <c r="A3806" s="1">
        <v>3418</v>
      </c>
      <c r="B3806" s="3">
        <v>3419</v>
      </c>
      <c r="C3806" s="3" t="s">
        <v>9461</v>
      </c>
      <c r="D3806" s="3">
        <v>0.1231493575908526</v>
      </c>
      <c r="E3806" s="3">
        <v>0.40498018024101262</v>
      </c>
      <c r="F3806" s="3">
        <v>0.45</v>
      </c>
      <c r="G3806" s="3">
        <v>0.1</v>
      </c>
      <c r="H3806" s="3">
        <v>7.4999999999999997E-2</v>
      </c>
      <c r="I3806" s="3">
        <v>0.22500000000000001</v>
      </c>
      <c r="J3806" s="3">
        <v>1.242646132527086E-2</v>
      </c>
      <c r="K3806" s="3">
        <v>4665.2999999999975</v>
      </c>
      <c r="L3806" s="3" t="s">
        <v>16165</v>
      </c>
      <c r="M3806" s="4" t="str">
        <f ca="1">IFERROR(__xludf.DUMMYFUNCTION("REGEXREPLACE(F3420,""\D"", """")"),"#VALUE!")</f>
        <v>#VALUE!</v>
      </c>
    </row>
    <row r="3807" spans="1:13" ht="15.75" customHeight="1">
      <c r="A3807" s="1">
        <v>3422</v>
      </c>
      <c r="B3807" s="3">
        <v>3423</v>
      </c>
      <c r="C3807" s="3" t="s">
        <v>9472</v>
      </c>
      <c r="D3807" s="3">
        <v>0.18360502662627839</v>
      </c>
      <c r="E3807" s="3">
        <v>0.27548293390142642</v>
      </c>
      <c r="F3807" s="3">
        <v>0.63025210084033612</v>
      </c>
      <c r="G3807" s="3">
        <v>7.9831932773109238E-2</v>
      </c>
      <c r="H3807" s="3">
        <v>8.8235294117647065E-2</v>
      </c>
      <c r="I3807" s="3">
        <v>0.25630252100840328</v>
      </c>
      <c r="J3807" s="3">
        <v>2.8638777133857318E-2</v>
      </c>
      <c r="K3807" s="3">
        <v>27222.499999999982</v>
      </c>
      <c r="L3807" s="3" t="s">
        <v>16169</v>
      </c>
      <c r="M3807" s="4" t="str">
        <f ca="1">IFERROR(__xludf.DUMMYFUNCTION("REGEXREPLACE(F3424,""\D"", """")"),"#VALUE!")</f>
        <v>#VALUE!</v>
      </c>
    </row>
    <row r="3808" spans="1:13" ht="15.75" customHeight="1">
      <c r="A3808" s="1">
        <v>3425</v>
      </c>
      <c r="B3808" s="3">
        <v>3426</v>
      </c>
      <c r="C3808" s="3" t="s">
        <v>9481</v>
      </c>
      <c r="D3808" s="3">
        <v>0.17714131813671349</v>
      </c>
      <c r="E3808" s="3">
        <v>0.1965687284404837</v>
      </c>
      <c r="F3808" s="3">
        <v>0.5956989247311828</v>
      </c>
      <c r="G3808" s="3">
        <v>9.2473118279569888E-2</v>
      </c>
      <c r="H3808" s="3">
        <v>0.1182795698924731</v>
      </c>
      <c r="I3808" s="3">
        <v>0.26881720430107531</v>
      </c>
      <c r="J3808" s="3">
        <v>3.6097798433333793E-2</v>
      </c>
      <c r="K3808" s="3">
        <v>52696.599999999497</v>
      </c>
      <c r="L3808" s="3" t="s">
        <v>16172</v>
      </c>
      <c r="M3808" s="4" t="str">
        <f ca="1">IFERROR(__xludf.DUMMYFUNCTION("REGEXREPLACE(F3427,""\D"", """")"),"#VALUE!")</f>
        <v>#VALUE!</v>
      </c>
    </row>
    <row r="3809" spans="1:13" ht="15.75" customHeight="1">
      <c r="A3809" s="1">
        <v>3426</v>
      </c>
      <c r="B3809" s="3">
        <v>3427</v>
      </c>
      <c r="C3809" s="3" t="s">
        <v>9484</v>
      </c>
      <c r="D3809" s="3">
        <v>0.21632884723199189</v>
      </c>
      <c r="E3809" s="3">
        <v>0.3233282673135815</v>
      </c>
      <c r="F3809" s="3">
        <v>0.55688622754491013</v>
      </c>
      <c r="G3809" s="3">
        <v>7.7844311377245512E-2</v>
      </c>
      <c r="H3809" s="3">
        <v>7.7844311377245512E-2</v>
      </c>
      <c r="I3809" s="3">
        <v>0.20958083832335331</v>
      </c>
      <c r="J3809" s="3">
        <v>2.9892930244996709E-2</v>
      </c>
      <c r="K3809" s="3">
        <v>18681.500000000011</v>
      </c>
      <c r="L3809" s="3" t="s">
        <v>16173</v>
      </c>
      <c r="M3809" s="4" t="str">
        <f ca="1">IFERROR(__xludf.DUMMYFUNCTION("REGEXREPLACE(F3428,""\D"", """")"),"#VALUE!")</f>
        <v>#VALUE!</v>
      </c>
    </row>
    <row r="3810" spans="1:13" ht="15.75" customHeight="1">
      <c r="A3810" s="1">
        <v>3427</v>
      </c>
      <c r="B3810" s="3">
        <v>3428</v>
      </c>
      <c r="C3810" s="3" t="s">
        <v>9486</v>
      </c>
      <c r="D3810" s="3">
        <v>0.25955768530172851</v>
      </c>
      <c r="E3810" s="3">
        <v>0.24276146032119811</v>
      </c>
      <c r="F3810" s="3">
        <v>0.62804878048780488</v>
      </c>
      <c r="G3810" s="3">
        <v>0.12804878048780491</v>
      </c>
      <c r="H3810" s="3">
        <v>9.1463414634146339E-2</v>
      </c>
      <c r="I3810" s="3">
        <v>0.27439024390243899</v>
      </c>
      <c r="J3810" s="3">
        <v>5.2109575944108713E-2</v>
      </c>
      <c r="K3810" s="3">
        <v>18084.500000000018</v>
      </c>
      <c r="L3810" s="3" t="s">
        <v>16174</v>
      </c>
      <c r="M3810" s="4" t="str">
        <f ca="1">IFERROR(__xludf.DUMMYFUNCTION("REGEXREPLACE(F3429,""\D"", """")"),"#VALUE!")</f>
        <v>#VALUE!</v>
      </c>
    </row>
    <row r="3811" spans="1:13" ht="15.75" customHeight="1">
      <c r="A3811" s="1">
        <v>3428</v>
      </c>
      <c r="B3811" s="3">
        <v>3429</v>
      </c>
      <c r="C3811" s="3" t="s">
        <v>9489</v>
      </c>
      <c r="D3811" s="3">
        <v>0.185906404167971</v>
      </c>
      <c r="E3811" s="3">
        <v>0.22725862395721</v>
      </c>
      <c r="F3811" s="3">
        <v>0.61963190184049077</v>
      </c>
      <c r="G3811" s="3">
        <v>0.1042944785276074</v>
      </c>
      <c r="H3811" s="3">
        <v>9.815950920245399E-2</v>
      </c>
      <c r="I3811" s="3">
        <v>0.2607361963190184</v>
      </c>
      <c r="J3811" s="3">
        <v>3.610033027631078E-2</v>
      </c>
      <c r="K3811" s="3">
        <v>36034.599999999817</v>
      </c>
      <c r="L3811" s="3" t="s">
        <v>16175</v>
      </c>
      <c r="M3811" s="4" t="str">
        <f ca="1">IFERROR(__xludf.DUMMYFUNCTION("REGEXREPLACE(F3430,""\D"", """")"),"#VALUE!")</f>
        <v>#VALUE!</v>
      </c>
    </row>
    <row r="3812" spans="1:13" ht="15.75" customHeight="1">
      <c r="A3812" s="1">
        <v>3431</v>
      </c>
      <c r="B3812" s="3">
        <v>3432</v>
      </c>
      <c r="C3812" s="3" t="s">
        <v>9497</v>
      </c>
      <c r="D3812" s="3">
        <v>0.1881725381321579</v>
      </c>
      <c r="E3812" s="3">
        <v>0.28052130494792771</v>
      </c>
      <c r="F3812" s="3">
        <v>0.60855263157894735</v>
      </c>
      <c r="G3812" s="3">
        <v>6.5789473684210523E-2</v>
      </c>
      <c r="H3812" s="3">
        <v>9.8684210526315791E-2</v>
      </c>
      <c r="I3812" s="3">
        <v>0.21381578947368421</v>
      </c>
      <c r="J3812" s="3">
        <v>2.878202735735853E-2</v>
      </c>
      <c r="K3812" s="3">
        <v>33489.899999999878</v>
      </c>
      <c r="L3812" s="3" t="s">
        <v>16178</v>
      </c>
      <c r="M3812" s="4" t="str">
        <f ca="1">IFERROR(__xludf.DUMMYFUNCTION("REGEXREPLACE(F3433,""\D"", """")"),"#VALUE!")</f>
        <v>#VALUE!</v>
      </c>
    </row>
    <row r="3813" spans="1:13" ht="15.75" customHeight="1">
      <c r="A3813" s="1">
        <v>3433</v>
      </c>
      <c r="B3813" s="3">
        <v>3434</v>
      </c>
      <c r="C3813" s="3" t="s">
        <v>9503</v>
      </c>
      <c r="D3813" s="3">
        <v>8.8506560220975805E-2</v>
      </c>
      <c r="E3813" s="3">
        <v>0.17953363636607839</v>
      </c>
      <c r="F3813" s="3">
        <v>0.57894736842105265</v>
      </c>
      <c r="G3813" s="3">
        <v>0.14473684210526319</v>
      </c>
      <c r="H3813" s="3">
        <v>0.14473684210526319</v>
      </c>
      <c r="I3813" s="3">
        <v>0.35526315789473678</v>
      </c>
      <c r="J3813" s="3">
        <v>2.2843418535906788E-2</v>
      </c>
      <c r="K3813" s="3">
        <v>8727.8000000000084</v>
      </c>
      <c r="L3813" s="3" t="s">
        <v>16180</v>
      </c>
      <c r="M3813" s="4" t="str">
        <f ca="1">IFERROR(__xludf.DUMMYFUNCTION("REGEXREPLACE(F3435,""\D"", """")"),"#VALUE!")</f>
        <v>#VALUE!</v>
      </c>
    </row>
    <row r="3814" spans="1:13" ht="15.75" customHeight="1">
      <c r="A3814" s="1">
        <v>3434</v>
      </c>
      <c r="B3814" s="3">
        <v>3435</v>
      </c>
      <c r="C3814" s="3" t="s">
        <v>9505</v>
      </c>
      <c r="D3814" s="3">
        <v>0.19437080082210739</v>
      </c>
      <c r="E3814" s="3">
        <v>0.30200671095596238</v>
      </c>
      <c r="F3814" s="3">
        <v>0.6645161290322581</v>
      </c>
      <c r="G3814" s="3">
        <v>0.1032258064516129</v>
      </c>
      <c r="H3814" s="3">
        <v>8.387096774193549E-2</v>
      </c>
      <c r="I3814" s="3">
        <v>0.23225806451612899</v>
      </c>
      <c r="J3814" s="3">
        <v>3.2725540414602051E-2</v>
      </c>
      <c r="K3814" s="3">
        <v>16822.000000000029</v>
      </c>
      <c r="L3814" s="3" t="s">
        <v>16181</v>
      </c>
      <c r="M3814" s="4" t="str">
        <f ca="1">IFERROR(__xludf.DUMMYFUNCTION("REGEXREPLACE(F3436,""\D"", """")"),"#VALUE!")</f>
        <v>#VALUE!</v>
      </c>
    </row>
    <row r="3815" spans="1:13" ht="15.75" customHeight="1">
      <c r="A3815" s="1">
        <v>3435</v>
      </c>
      <c r="B3815" s="3">
        <v>3436</v>
      </c>
      <c r="C3815" s="3" t="s">
        <v>9508</v>
      </c>
      <c r="D3815" s="3">
        <v>0.18776890570345561</v>
      </c>
      <c r="E3815" s="3">
        <v>0.1966682199208675</v>
      </c>
      <c r="F3815" s="3">
        <v>0.6</v>
      </c>
      <c r="G3815" s="3">
        <v>0.1227272727272727</v>
      </c>
      <c r="H3815" s="3">
        <v>0.1136363636363636</v>
      </c>
      <c r="I3815" s="3">
        <v>0.3</v>
      </c>
      <c r="J3815" s="3">
        <v>4.2188039491733893E-2</v>
      </c>
      <c r="K3815" s="3">
        <v>25081.7</v>
      </c>
      <c r="L3815" s="3" t="s">
        <v>16182</v>
      </c>
      <c r="M3815" s="4" t="str">
        <f ca="1">IFERROR(__xludf.DUMMYFUNCTION("REGEXREPLACE(F3437,""\D"", """")"),"#VALUE!")</f>
        <v>#VALUE!</v>
      </c>
    </row>
    <row r="3816" spans="1:13" ht="15.75" customHeight="1">
      <c r="A3816" s="1">
        <v>3438</v>
      </c>
      <c r="B3816" s="3">
        <v>3439</v>
      </c>
      <c r="C3816" s="3" t="s">
        <v>9516</v>
      </c>
      <c r="D3816" s="3">
        <v>0.16249441655627331</v>
      </c>
      <c r="E3816" s="3">
        <v>0.27877227276613342</v>
      </c>
      <c r="F3816" s="3">
        <v>0.55485232067510548</v>
      </c>
      <c r="G3816" s="3">
        <v>0.1012658227848101</v>
      </c>
      <c r="H3816" s="3">
        <v>0.10759493670886081</v>
      </c>
      <c r="I3816" s="3">
        <v>0.25738396624472581</v>
      </c>
      <c r="J3816" s="3">
        <v>3.3024036033425318E-2</v>
      </c>
      <c r="K3816" s="3">
        <v>53852.799999999494</v>
      </c>
      <c r="L3816" s="3" t="s">
        <v>16185</v>
      </c>
      <c r="M3816" s="4" t="str">
        <f ca="1">IFERROR(__xludf.DUMMYFUNCTION("REGEXREPLACE(F3440,""\D"", """")"),"#VALUE!")</f>
        <v>#VALUE!</v>
      </c>
    </row>
    <row r="3817" spans="1:13" ht="15.75" customHeight="1">
      <c r="A3817" s="1">
        <v>3439</v>
      </c>
      <c r="B3817" s="3">
        <v>3440</v>
      </c>
      <c r="C3817" s="3" t="s">
        <v>9518</v>
      </c>
      <c r="D3817" s="3">
        <v>0.19366698967504109</v>
      </c>
      <c r="E3817" s="3">
        <v>0.110533008659322</v>
      </c>
      <c r="F3817" s="3">
        <v>0.59333333333333338</v>
      </c>
      <c r="G3817" s="3">
        <v>0.1133333333333333</v>
      </c>
      <c r="H3817" s="3">
        <v>0.18</v>
      </c>
      <c r="I3817" s="3">
        <v>0.34</v>
      </c>
      <c r="J3817" s="3">
        <v>5.2116921976428622E-2</v>
      </c>
      <c r="K3817" s="3">
        <v>17695.800000000021</v>
      </c>
      <c r="L3817" s="3" t="s">
        <v>16186</v>
      </c>
      <c r="M3817" s="4" t="str">
        <f ca="1">IFERROR(__xludf.DUMMYFUNCTION("REGEXREPLACE(F3441,""\D"", """")"),"#VALUE!")</f>
        <v>#VALUE!</v>
      </c>
    </row>
    <row r="3818" spans="1:13" ht="15.75" customHeight="1">
      <c r="A3818" s="1">
        <v>3441</v>
      </c>
      <c r="B3818" s="3">
        <v>3442</v>
      </c>
      <c r="C3818" s="3" t="s">
        <v>9523</v>
      </c>
      <c r="D3818" s="3">
        <v>0.1252593206862041</v>
      </c>
      <c r="E3818" s="3">
        <v>0.14365152366487341</v>
      </c>
      <c r="F3818" s="3">
        <v>0.61538461538461542</v>
      </c>
      <c r="G3818" s="3">
        <v>0.17582417582417581</v>
      </c>
      <c r="H3818" s="3">
        <v>0.1318681318681319</v>
      </c>
      <c r="I3818" s="3">
        <v>0.38461538461538458</v>
      </c>
      <c r="J3818" s="3">
        <v>3.4907719773714221E-2</v>
      </c>
      <c r="K3818" s="3">
        <v>10602.00000000002</v>
      </c>
      <c r="L3818" s="3" t="s">
        <v>16188</v>
      </c>
      <c r="M3818" s="4" t="str">
        <f ca="1">IFERROR(__xludf.DUMMYFUNCTION("REGEXREPLACE(F3443,""\D"", """")"),"#VALUE!")</f>
        <v>#VALUE!</v>
      </c>
    </row>
    <row r="3819" spans="1:13" ht="15.75" customHeight="1">
      <c r="A3819" s="1">
        <v>3442</v>
      </c>
      <c r="B3819" s="3">
        <v>3443</v>
      </c>
      <c r="C3819" s="3" t="s">
        <v>9526</v>
      </c>
      <c r="D3819" s="3">
        <v>0.22858325237780289</v>
      </c>
      <c r="E3819" s="3">
        <v>0.46209125172908488</v>
      </c>
      <c r="F3819" s="3">
        <v>0.56818181818181823</v>
      </c>
      <c r="G3819" s="3">
        <v>0.1136363636363636</v>
      </c>
      <c r="H3819" s="3">
        <v>4.5454545454545463E-2</v>
      </c>
      <c r="I3819" s="3">
        <v>0.20454545454545461</v>
      </c>
      <c r="J3819" s="3">
        <v>2.0344825929241521E-2</v>
      </c>
      <c r="K3819" s="3">
        <v>5146.8999999999987</v>
      </c>
      <c r="L3819" s="3" t="s">
        <v>16189</v>
      </c>
      <c r="M3819" s="4" t="str">
        <f ca="1">IFERROR(__xludf.DUMMYFUNCTION("REGEXREPLACE(F3444,""\D"", """")"),"#VALUE!")</f>
        <v>#VALUE!</v>
      </c>
    </row>
    <row r="3820" spans="1:13" ht="15.75" customHeight="1">
      <c r="A3820" s="1">
        <v>3443</v>
      </c>
      <c r="B3820" s="3">
        <v>3444</v>
      </c>
      <c r="C3820" s="3" t="s">
        <v>9528</v>
      </c>
      <c r="D3820" s="3">
        <v>0.18510343750930419</v>
      </c>
      <c r="E3820" s="3">
        <v>0.23246598458397641</v>
      </c>
      <c r="F3820" s="3">
        <v>0.6113989637305699</v>
      </c>
      <c r="G3820" s="3">
        <v>9.3264248704663211E-2</v>
      </c>
      <c r="H3820" s="3">
        <v>7.2538860103626937E-2</v>
      </c>
      <c r="I3820" s="3">
        <v>0.25388601036269431</v>
      </c>
      <c r="J3820" s="3">
        <v>2.7780542857062111E-2</v>
      </c>
      <c r="K3820" s="3">
        <v>21021.000000000011</v>
      </c>
      <c r="L3820" s="3" t="s">
        <v>16190</v>
      </c>
      <c r="M3820" s="4" t="str">
        <f ca="1">IFERROR(__xludf.DUMMYFUNCTION("REGEXREPLACE(F3445,""\D"", """")"),"#VALUE!")</f>
        <v>#VALUE!</v>
      </c>
    </row>
    <row r="3821" spans="1:13" ht="15.75" customHeight="1">
      <c r="A3821" s="1">
        <v>3444</v>
      </c>
      <c r="B3821" s="3">
        <v>3445</v>
      </c>
      <c r="C3821" s="3" t="s">
        <v>9531</v>
      </c>
      <c r="D3821" s="3">
        <v>0.1738028934365502</v>
      </c>
      <c r="E3821" s="3">
        <v>0.25022146440388648</v>
      </c>
      <c r="F3821" s="3">
        <v>0.64069264069264065</v>
      </c>
      <c r="G3821" s="3">
        <v>7.792207792207792E-2</v>
      </c>
      <c r="H3821" s="3">
        <v>0.12554112554112551</v>
      </c>
      <c r="I3821" s="3">
        <v>0.24675324675324681</v>
      </c>
      <c r="J3821" s="3">
        <v>3.2562540692007848E-2</v>
      </c>
      <c r="K3821" s="3">
        <v>24820.899999999969</v>
      </c>
      <c r="L3821" s="3" t="s">
        <v>16191</v>
      </c>
      <c r="M3821" s="4" t="str">
        <f ca="1">IFERROR(__xludf.DUMMYFUNCTION("REGEXREPLACE(F3446,""\D"", """")"),"#VALUE!")</f>
        <v>#VALUE!</v>
      </c>
    </row>
    <row r="3822" spans="1:13" ht="15.75" customHeight="1">
      <c r="A3822" s="1">
        <v>3446</v>
      </c>
      <c r="B3822" s="3">
        <v>3447</v>
      </c>
      <c r="C3822" s="3" t="s">
        <v>9537</v>
      </c>
      <c r="D3822" s="3">
        <v>0.1051317255134388</v>
      </c>
      <c r="E3822" s="3">
        <v>0.2696482453707098</v>
      </c>
      <c r="F3822" s="3">
        <v>0.61403508771929827</v>
      </c>
      <c r="G3822" s="3">
        <v>9.6491228070175433E-2</v>
      </c>
      <c r="H3822" s="3">
        <v>0.13157894736842099</v>
      </c>
      <c r="I3822" s="3">
        <v>0.25438596491228072</v>
      </c>
      <c r="J3822" s="3">
        <v>2.1292231503200299E-2</v>
      </c>
      <c r="K3822" s="3">
        <v>12596.100000000029</v>
      </c>
      <c r="L3822" s="3" t="s">
        <v>16193</v>
      </c>
      <c r="M3822" s="4" t="str">
        <f ca="1">IFERROR(__xludf.DUMMYFUNCTION("REGEXREPLACE(F3448,""\D"", """")"),"#VALUE!")</f>
        <v>#VALUE!</v>
      </c>
    </row>
    <row r="3823" spans="1:13" ht="15.75" customHeight="1">
      <c r="A3823" s="1">
        <v>3450</v>
      </c>
      <c r="B3823" s="3">
        <v>3451</v>
      </c>
      <c r="C3823" s="3" t="s">
        <v>9548</v>
      </c>
      <c r="D3823" s="3">
        <v>0.2186226688320155</v>
      </c>
      <c r="E3823" s="3">
        <v>0.87594788696586323</v>
      </c>
      <c r="F3823" s="3">
        <v>0.51127819548872178</v>
      </c>
      <c r="G3823" s="3">
        <v>3.007518796992481E-2</v>
      </c>
      <c r="H3823" s="3">
        <v>5.6390977443609019E-2</v>
      </c>
      <c r="I3823" s="3">
        <v>0.1165413533834586</v>
      </c>
      <c r="J3823" s="3">
        <v>1.5971008809234979E-2</v>
      </c>
      <c r="K3823" s="3">
        <v>27570.699999999961</v>
      </c>
      <c r="L3823" s="3" t="s">
        <v>16197</v>
      </c>
      <c r="M3823" s="4" t="str">
        <f ca="1">IFERROR(__xludf.DUMMYFUNCTION("REGEXREPLACE(F3452,""\D"", """")"),"#VALUE!")</f>
        <v>#VALUE!</v>
      </c>
    </row>
    <row r="3824" spans="1:13" ht="15.75" customHeight="1">
      <c r="A3824" s="1">
        <v>3451</v>
      </c>
      <c r="B3824" s="3">
        <v>3452</v>
      </c>
      <c r="C3824" s="3" t="s">
        <v>9550</v>
      </c>
      <c r="D3824" s="3">
        <v>0.1904542073177474</v>
      </c>
      <c r="E3824" s="3">
        <v>0.39532050107472139</v>
      </c>
      <c r="F3824" s="3">
        <v>0.53003533568904593</v>
      </c>
      <c r="G3824" s="3">
        <v>9.187279151943463E-2</v>
      </c>
      <c r="H3824" s="3">
        <v>6.3604240282685506E-2</v>
      </c>
      <c r="I3824" s="3">
        <v>0.20141342756183739</v>
      </c>
      <c r="J3824" s="3">
        <v>2.736120971443224E-2</v>
      </c>
      <c r="K3824" s="3">
        <v>30873.699999999921</v>
      </c>
      <c r="L3824" s="3" t="s">
        <v>16198</v>
      </c>
      <c r="M3824" s="4" t="str">
        <f ca="1">IFERROR(__xludf.DUMMYFUNCTION("REGEXREPLACE(F3453,""\D"", """")"),"#VALUE!")</f>
        <v>#VALUE!</v>
      </c>
    </row>
    <row r="3825" spans="1:13" ht="15.75" customHeight="1">
      <c r="A3825" s="1">
        <v>3452</v>
      </c>
      <c r="B3825" s="3">
        <v>3453</v>
      </c>
      <c r="C3825" s="3" t="s">
        <v>9553</v>
      </c>
      <c r="D3825" s="3">
        <v>0.2302264991964367</v>
      </c>
      <c r="E3825" s="3">
        <v>0.45874882153099628</v>
      </c>
      <c r="F3825" s="3">
        <v>0.44736842105263158</v>
      </c>
      <c r="G3825" s="3">
        <v>0.1184210526315789</v>
      </c>
      <c r="H3825" s="3">
        <v>8.5526315789473686E-2</v>
      </c>
      <c r="I3825" s="3">
        <v>0.22368421052631579</v>
      </c>
      <c r="J3825" s="3">
        <v>4.2345917931528879E-2</v>
      </c>
      <c r="K3825" s="3">
        <v>17746.200000000041</v>
      </c>
      <c r="L3825" s="3" t="s">
        <v>16199</v>
      </c>
      <c r="M3825" s="4" t="str">
        <f ca="1">IFERROR(__xludf.DUMMYFUNCTION("REGEXREPLACE(F3454,""\D"", """")"),"#VALUE!")</f>
        <v>#VALUE!</v>
      </c>
    </row>
    <row r="3826" spans="1:13" ht="15.75" customHeight="1">
      <c r="A3826" s="1">
        <v>3453</v>
      </c>
      <c r="B3826" s="3">
        <v>3454</v>
      </c>
      <c r="C3826" s="3" t="s">
        <v>9555</v>
      </c>
      <c r="D3826" s="3">
        <v>0.16489483080058889</v>
      </c>
      <c r="E3826" s="3">
        <v>0.17963279126583509</v>
      </c>
      <c r="F3826" s="3">
        <v>0.66420664206642066</v>
      </c>
      <c r="G3826" s="3">
        <v>9.9630996309963096E-2</v>
      </c>
      <c r="H3826" s="3">
        <v>0.11439114391143911</v>
      </c>
      <c r="I3826" s="3">
        <v>0.26568265682656828</v>
      </c>
      <c r="J3826" s="3">
        <v>3.3620784827261378E-2</v>
      </c>
      <c r="K3826" s="3">
        <v>29797.199999999939</v>
      </c>
      <c r="L3826" s="3" t="s">
        <v>16200</v>
      </c>
      <c r="M3826" s="4" t="str">
        <f ca="1">IFERROR(__xludf.DUMMYFUNCTION("REGEXREPLACE(F3455,""\D"", """")"),"#VALUE!")</f>
        <v>#VALUE!</v>
      </c>
    </row>
    <row r="3827" spans="1:13" ht="15.75" customHeight="1">
      <c r="A3827" s="1">
        <v>3454</v>
      </c>
      <c r="B3827" s="3">
        <v>3455</v>
      </c>
      <c r="C3827" s="3" t="s">
        <v>9558</v>
      </c>
      <c r="D3827" s="3">
        <v>0.21272689984270601</v>
      </c>
      <c r="E3827" s="3">
        <v>0.28146149180582331</v>
      </c>
      <c r="F3827" s="3">
        <v>0.6376811594202898</v>
      </c>
      <c r="G3827" s="3">
        <v>0.10144927536231881</v>
      </c>
      <c r="H3827" s="3">
        <v>0.10144927536231881</v>
      </c>
      <c r="I3827" s="3">
        <v>0.2318840579710145</v>
      </c>
      <c r="J3827" s="3">
        <v>3.4476644112060778E-2</v>
      </c>
      <c r="K3827" s="3">
        <v>7403.7000000000044</v>
      </c>
      <c r="L3827" s="3" t="s">
        <v>16201</v>
      </c>
      <c r="M3827" s="4" t="str">
        <f ca="1">IFERROR(__xludf.DUMMYFUNCTION("REGEXREPLACE(F3456,""\D"", """")"),"#VALUE!")</f>
        <v>#VALUE!</v>
      </c>
    </row>
    <row r="3828" spans="1:13" ht="15.75" customHeight="1">
      <c r="A3828" s="1">
        <v>3455</v>
      </c>
      <c r="B3828" s="3">
        <v>3456</v>
      </c>
      <c r="C3828" s="3" t="s">
        <v>9560</v>
      </c>
      <c r="D3828" s="3">
        <v>0.2447362579969416</v>
      </c>
      <c r="E3828" s="3">
        <v>0.28142350329209997</v>
      </c>
      <c r="F3828" s="3">
        <v>0.46341463414634149</v>
      </c>
      <c r="G3828" s="3">
        <v>4.878048780487805E-2</v>
      </c>
      <c r="H3828" s="3">
        <v>9.7560975609756101E-2</v>
      </c>
      <c r="I3828" s="3">
        <v>0.1951219512195122</v>
      </c>
      <c r="J3828" s="3">
        <v>1.8327903552968001E-2</v>
      </c>
      <c r="K3828" s="3">
        <v>4673.1999999999989</v>
      </c>
      <c r="L3828" s="3" t="s">
        <v>16202</v>
      </c>
      <c r="M3828" s="4" t="str">
        <f ca="1">IFERROR(__xludf.DUMMYFUNCTION("REGEXREPLACE(F3457,""\D"", """")"),"#VALUE!")</f>
        <v>#VALUE!</v>
      </c>
    </row>
    <row r="3829" spans="1:13" ht="15.75" customHeight="1">
      <c r="A3829" s="1">
        <v>3456</v>
      </c>
      <c r="B3829" s="3">
        <v>3457</v>
      </c>
      <c r="C3829" s="3" t="s">
        <v>9562</v>
      </c>
      <c r="D3829" s="3">
        <v>0.22987776897097401</v>
      </c>
      <c r="E3829" s="3">
        <v>0.34117615811988372</v>
      </c>
      <c r="F3829" s="3">
        <v>0.55319148936170215</v>
      </c>
      <c r="G3829" s="3">
        <v>0.1063829787234043</v>
      </c>
      <c r="H3829" s="3">
        <v>0.15957446808510639</v>
      </c>
      <c r="I3829" s="3">
        <v>0.27659574468085107</v>
      </c>
      <c r="J3829" s="3">
        <v>5.3764424920034512E-2</v>
      </c>
      <c r="K3829" s="3">
        <v>10553.600000000009</v>
      </c>
      <c r="L3829" s="3" t="s">
        <v>16203</v>
      </c>
      <c r="M3829" s="4" t="str">
        <f ca="1">IFERROR(__xludf.DUMMYFUNCTION("REGEXREPLACE(F3458,""\D"", """")"),"#VALUE!")</f>
        <v>#VALUE!</v>
      </c>
    </row>
    <row r="3830" spans="1:13" ht="15.75" customHeight="1">
      <c r="A3830" s="1">
        <v>3457</v>
      </c>
      <c r="B3830" s="3">
        <v>3458</v>
      </c>
      <c r="C3830" s="3" t="s">
        <v>9565</v>
      </c>
      <c r="D3830" s="3">
        <v>0.1987475620905948</v>
      </c>
      <c r="E3830" s="3">
        <v>0.6080360621029095</v>
      </c>
      <c r="F3830" s="3">
        <v>0.54545454545454541</v>
      </c>
      <c r="G3830" s="3">
        <v>0.10227272727272731</v>
      </c>
      <c r="H3830" s="3">
        <v>4.5454545454545463E-2</v>
      </c>
      <c r="I3830" s="3">
        <v>0.15909090909090909</v>
      </c>
      <c r="J3830" s="3">
        <v>2.1311096935219289E-2</v>
      </c>
      <c r="K3830" s="3">
        <v>9324.800000000012</v>
      </c>
      <c r="L3830" s="3" t="s">
        <v>16204</v>
      </c>
      <c r="M3830" s="4" t="str">
        <f ca="1">IFERROR(__xludf.DUMMYFUNCTION("REGEXREPLACE(F3459,""\D"", """")"),"#VALUE!")</f>
        <v>#VALUE!</v>
      </c>
    </row>
    <row r="3831" spans="1:13" ht="15.75" customHeight="1">
      <c r="A3831" s="1">
        <v>3458</v>
      </c>
      <c r="B3831" s="3">
        <v>3459</v>
      </c>
      <c r="C3831" s="3" t="s">
        <v>9567</v>
      </c>
      <c r="D3831" s="3">
        <v>0.164014981699384</v>
      </c>
      <c r="E3831" s="3">
        <v>0.16543595390416629</v>
      </c>
      <c r="F3831" s="3">
        <v>0.61216730038022815</v>
      </c>
      <c r="G3831" s="3">
        <v>0.12547528517110271</v>
      </c>
      <c r="H3831" s="3">
        <v>0.155893536121673</v>
      </c>
      <c r="I3831" s="3">
        <v>0.30038022813688209</v>
      </c>
      <c r="J3831" s="3">
        <v>4.4395876300875443E-2</v>
      </c>
      <c r="K3831" s="3">
        <v>30051.099999999951</v>
      </c>
      <c r="L3831" s="3" t="s">
        <v>16205</v>
      </c>
      <c r="M3831" s="4" t="str">
        <f ca="1">IFERROR(__xludf.DUMMYFUNCTION("REGEXREPLACE(F3460,""\D"", """")"),"#VALUE!")</f>
        <v>#VALUE!</v>
      </c>
    </row>
    <row r="3832" spans="1:13" ht="15.75" customHeight="1">
      <c r="A3832" s="1">
        <v>3459</v>
      </c>
      <c r="B3832" s="3">
        <v>3460</v>
      </c>
      <c r="C3832" s="3" t="s">
        <v>9570</v>
      </c>
      <c r="D3832" s="3">
        <v>0.17542675705582991</v>
      </c>
      <c r="E3832" s="3">
        <v>0.78278909080112091</v>
      </c>
      <c r="F3832" s="3">
        <v>0.53829321663019691</v>
      </c>
      <c r="G3832" s="3">
        <v>4.8140043763676151E-2</v>
      </c>
      <c r="H3832" s="3">
        <v>3.0634573304157552E-2</v>
      </c>
      <c r="I3832" s="3">
        <v>0.13129102844638951</v>
      </c>
      <c r="J3832" s="3">
        <v>1.2476418556195379E-2</v>
      </c>
      <c r="K3832" s="3">
        <v>47861.699999999568</v>
      </c>
      <c r="L3832" s="3" t="s">
        <v>16206</v>
      </c>
      <c r="M3832" s="4" t="str">
        <f ca="1">IFERROR(__xludf.DUMMYFUNCTION("REGEXREPLACE(F3461,""\D"", """")"),"#VALUE!")</f>
        <v>#VALUE!</v>
      </c>
    </row>
    <row r="3833" spans="1:13" ht="15.75" customHeight="1">
      <c r="A3833" s="1">
        <v>3461</v>
      </c>
      <c r="B3833" s="3">
        <v>3462</v>
      </c>
      <c r="C3833" s="3" t="s">
        <v>9576</v>
      </c>
      <c r="D3833" s="3">
        <v>0.18979738274535549</v>
      </c>
      <c r="E3833" s="3">
        <v>0.23718844039043299</v>
      </c>
      <c r="F3833" s="3">
        <v>0.58181818181818179</v>
      </c>
      <c r="G3833" s="3">
        <v>7.8787878787878782E-2</v>
      </c>
      <c r="H3833" s="3">
        <v>0.12727272727272729</v>
      </c>
      <c r="I3833" s="3">
        <v>0.22424242424242419</v>
      </c>
      <c r="J3833" s="3">
        <v>3.5121268449379017E-2</v>
      </c>
      <c r="K3833" s="3">
        <v>17907.100000000009</v>
      </c>
      <c r="L3833" s="3" t="s">
        <v>16208</v>
      </c>
      <c r="M3833" s="4" t="str">
        <f ca="1">IFERROR(__xludf.DUMMYFUNCTION("REGEXREPLACE(F3463,""\D"", """")"),"#VALUE!")</f>
        <v>#VALUE!</v>
      </c>
    </row>
    <row r="3834" spans="1:13" ht="15.75" customHeight="1">
      <c r="A3834" s="1">
        <v>3462</v>
      </c>
      <c r="B3834" s="3">
        <v>3463</v>
      </c>
      <c r="C3834" s="3" t="s">
        <v>9578</v>
      </c>
      <c r="D3834" s="3">
        <v>0.13724048050901699</v>
      </c>
      <c r="E3834" s="3">
        <v>0.43616851440478899</v>
      </c>
      <c r="F3834" s="3">
        <v>0.48586118251928018</v>
      </c>
      <c r="G3834" s="3">
        <v>9.2544987146529561E-2</v>
      </c>
      <c r="H3834" s="3">
        <v>6.6838046272493568E-2</v>
      </c>
      <c r="I3834" s="3">
        <v>0.2056555269922879</v>
      </c>
      <c r="J3834" s="3">
        <v>2.068339931030649E-2</v>
      </c>
      <c r="K3834" s="3">
        <v>43858.999999999687</v>
      </c>
      <c r="L3834" s="3" t="s">
        <v>16209</v>
      </c>
      <c r="M3834" s="4" t="str">
        <f ca="1">IFERROR(__xludf.DUMMYFUNCTION("REGEXREPLACE(F3464,""\D"", """")"),"#VALUE!")</f>
        <v>#VALUE!</v>
      </c>
    </row>
    <row r="3835" spans="1:13" ht="15.75" customHeight="1">
      <c r="A3835" s="1">
        <v>3464</v>
      </c>
      <c r="B3835" s="3">
        <v>3465</v>
      </c>
      <c r="C3835" s="3" t="s">
        <v>9583</v>
      </c>
      <c r="D3835" s="3">
        <v>0.1864500827865605</v>
      </c>
      <c r="E3835" s="3">
        <v>5.3539393098007079E-2</v>
      </c>
      <c r="F3835" s="3">
        <v>0.68354430379746833</v>
      </c>
      <c r="G3835" s="3">
        <v>0.1012658227848101</v>
      </c>
      <c r="H3835" s="3">
        <v>0.20253164556962031</v>
      </c>
      <c r="I3835" s="3">
        <v>0.34177215189873422</v>
      </c>
      <c r="J3835" s="3">
        <v>4.7347623792141268E-2</v>
      </c>
      <c r="K3835" s="3">
        <v>8826.2000000000098</v>
      </c>
      <c r="L3835" s="3" t="s">
        <v>16211</v>
      </c>
      <c r="M3835" s="4" t="str">
        <f ca="1">IFERROR(__xludf.DUMMYFUNCTION("REGEXREPLACE(F3466,""\D"", """")"),"#VALUE!")</f>
        <v>#VALUE!</v>
      </c>
    </row>
    <row r="3836" spans="1:13" ht="15.75" customHeight="1">
      <c r="A3836" s="1">
        <v>3465</v>
      </c>
      <c r="B3836" s="3">
        <v>3466</v>
      </c>
      <c r="C3836" s="3" t="s">
        <v>9586</v>
      </c>
      <c r="D3836" s="3">
        <v>0.13216022347835851</v>
      </c>
      <c r="E3836" s="3">
        <v>0.31181068154584413</v>
      </c>
      <c r="F3836" s="3">
        <v>0.56578947368421051</v>
      </c>
      <c r="G3836" s="3">
        <v>0.10087719298245609</v>
      </c>
      <c r="H3836" s="3">
        <v>0.1184210526315789</v>
      </c>
      <c r="I3836" s="3">
        <v>0.24561403508771931</v>
      </c>
      <c r="J3836" s="3">
        <v>2.7387090742025669E-2</v>
      </c>
      <c r="K3836" s="3">
        <v>26027.399999999991</v>
      </c>
      <c r="L3836" s="3" t="s">
        <v>16212</v>
      </c>
      <c r="M3836" s="4" t="str">
        <f ca="1">IFERROR(__xludf.DUMMYFUNCTION("REGEXREPLACE(F3467,""\D"", """")"),"#VALUE!")</f>
        <v>#VALUE!</v>
      </c>
    </row>
    <row r="3837" spans="1:13" ht="15.75" customHeight="1">
      <c r="A3837" s="1">
        <v>3466</v>
      </c>
      <c r="B3837" s="3">
        <v>3467</v>
      </c>
      <c r="C3837" s="3" t="s">
        <v>9588</v>
      </c>
      <c r="D3837" s="3">
        <v>0.18465661907777789</v>
      </c>
      <c r="E3837" s="3">
        <v>0.221442165847233</v>
      </c>
      <c r="F3837" s="3">
        <v>0.63496932515337423</v>
      </c>
      <c r="G3837" s="3">
        <v>0.15030674846625769</v>
      </c>
      <c r="H3837" s="3">
        <v>9.5092024539877307E-2</v>
      </c>
      <c r="I3837" s="3">
        <v>0.27607361963190191</v>
      </c>
      <c r="J3837" s="3">
        <v>4.2799607679790998E-2</v>
      </c>
      <c r="K3837" s="3">
        <v>37303.399999999798</v>
      </c>
      <c r="L3837" s="3" t="s">
        <v>16213</v>
      </c>
      <c r="M3837" s="4" t="str">
        <f ca="1">IFERROR(__xludf.DUMMYFUNCTION("REGEXREPLACE(F3468,""\D"", """")"),"#VALUE!")</f>
        <v>#VALUE!</v>
      </c>
    </row>
    <row r="3838" spans="1:13" ht="15.75" customHeight="1">
      <c r="A3838" s="1">
        <v>3467</v>
      </c>
      <c r="B3838" s="3">
        <v>3468</v>
      </c>
      <c r="C3838" s="3" t="s">
        <v>9591</v>
      </c>
      <c r="D3838" s="3">
        <v>0.1636676438966447</v>
      </c>
      <c r="E3838" s="3">
        <v>0.27716202468827139</v>
      </c>
      <c r="F3838" s="3">
        <v>0.5982142857142857</v>
      </c>
      <c r="G3838" s="3">
        <v>9.8214285714285712E-2</v>
      </c>
      <c r="H3838" s="3">
        <v>7.1428571428571425E-2</v>
      </c>
      <c r="I3838" s="3">
        <v>0.2410714285714286</v>
      </c>
      <c r="J3838" s="3">
        <v>2.328723059737085E-2</v>
      </c>
      <c r="K3838" s="3">
        <v>12052.900000000031</v>
      </c>
      <c r="L3838" s="3" t="s">
        <v>16214</v>
      </c>
      <c r="M3838" s="4" t="str">
        <f ca="1">IFERROR(__xludf.DUMMYFUNCTION("REGEXREPLACE(F3469,""\D"", """")"),"#VALUE!")</f>
        <v>#VALUE!</v>
      </c>
    </row>
    <row r="3839" spans="1:13" ht="15.75" customHeight="1">
      <c r="A3839" s="1">
        <v>3471</v>
      </c>
      <c r="B3839" s="3">
        <v>3472</v>
      </c>
      <c r="C3839" s="3" t="s">
        <v>9603</v>
      </c>
      <c r="D3839" s="3">
        <v>0.187869425508772</v>
      </c>
      <c r="E3839" s="3">
        <v>0.23450791103353449</v>
      </c>
      <c r="F3839" s="3">
        <v>0.61355932203389829</v>
      </c>
      <c r="G3839" s="3">
        <v>0.111864406779661</v>
      </c>
      <c r="H3839" s="3">
        <v>0.12881355932203389</v>
      </c>
      <c r="I3839" s="3">
        <v>0.2711864406779661</v>
      </c>
      <c r="J3839" s="3">
        <v>4.3514623124773867E-2</v>
      </c>
      <c r="K3839" s="3">
        <v>32618.199999999881</v>
      </c>
      <c r="L3839" s="3" t="s">
        <v>16218</v>
      </c>
      <c r="M3839" s="4" t="str">
        <f ca="1">IFERROR(__xludf.DUMMYFUNCTION("REGEXREPLACE(F3473,""\D"", """")"),"#VALUE!")</f>
        <v>#VALUE!</v>
      </c>
    </row>
    <row r="3840" spans="1:13" ht="15.75" customHeight="1">
      <c r="A3840" s="1">
        <v>3473</v>
      </c>
      <c r="B3840" s="3">
        <v>3474</v>
      </c>
      <c r="C3840" s="3" t="s">
        <v>9608</v>
      </c>
      <c r="D3840" s="3">
        <v>0.18682857789495491</v>
      </c>
      <c r="E3840" s="3">
        <v>0.20260069217675611</v>
      </c>
      <c r="F3840" s="3">
        <v>0.58964143426294824</v>
      </c>
      <c r="G3840" s="3">
        <v>0.1155378486055777</v>
      </c>
      <c r="H3840" s="3">
        <v>8.7649402390438252E-2</v>
      </c>
      <c r="I3840" s="3">
        <v>0.25099601593625498</v>
      </c>
      <c r="J3840" s="3">
        <v>3.5674196208160841E-2</v>
      </c>
      <c r="K3840" s="3">
        <v>27549.1</v>
      </c>
      <c r="L3840" s="3" t="s">
        <v>16220</v>
      </c>
      <c r="M3840" s="4" t="str">
        <f ca="1">IFERROR(__xludf.DUMMYFUNCTION("REGEXREPLACE(F3475,""\D"", """")"),"#VALUE!")</f>
        <v>#VALUE!</v>
      </c>
    </row>
    <row r="3841" spans="1:13" ht="15.75" customHeight="1">
      <c r="A3841" s="1">
        <v>3474</v>
      </c>
      <c r="B3841" s="3">
        <v>3475</v>
      </c>
      <c r="C3841" s="3" t="s">
        <v>9611</v>
      </c>
      <c r="D3841" s="3">
        <v>0.2436081577057336</v>
      </c>
      <c r="E3841" s="3">
        <v>0.68327656825976157</v>
      </c>
      <c r="F3841" s="3">
        <v>0.48275862068965519</v>
      </c>
      <c r="G3841" s="3">
        <v>5.7471264367816091E-2</v>
      </c>
      <c r="H3841" s="3">
        <v>4.9808429118773943E-2</v>
      </c>
      <c r="I3841" s="3">
        <v>0.1455938697318008</v>
      </c>
      <c r="J3841" s="3">
        <v>2.319681746732247E-2</v>
      </c>
      <c r="K3841" s="3">
        <v>27754.499999999982</v>
      </c>
      <c r="L3841" s="3" t="s">
        <v>16221</v>
      </c>
      <c r="M3841" s="4" t="str">
        <f ca="1">IFERROR(__xludf.DUMMYFUNCTION("REGEXREPLACE(F3476,""\D"", """")"),"#VALUE!")</f>
        <v>#VALUE!</v>
      </c>
    </row>
    <row r="3842" spans="1:13" ht="15.75" customHeight="1">
      <c r="A3842" s="1">
        <v>3477</v>
      </c>
      <c r="B3842" s="3">
        <v>3478</v>
      </c>
      <c r="C3842" s="3" t="s">
        <v>9619</v>
      </c>
      <c r="D3842" s="3">
        <v>0.21028198975495771</v>
      </c>
      <c r="E3842" s="3">
        <v>0.19035116386825879</v>
      </c>
      <c r="F3842" s="3">
        <v>0.6542553191489362</v>
      </c>
      <c r="G3842" s="3">
        <v>0.10106382978723399</v>
      </c>
      <c r="H3842" s="3">
        <v>0.1223404255319149</v>
      </c>
      <c r="I3842" s="3">
        <v>0.26595744680851058</v>
      </c>
      <c r="J3842" s="3">
        <v>4.3873236584726652E-2</v>
      </c>
      <c r="K3842" s="3">
        <v>20408.5</v>
      </c>
      <c r="L3842" s="3" t="s">
        <v>16224</v>
      </c>
      <c r="M3842" s="4" t="str">
        <f ca="1">IFERROR(__xludf.DUMMYFUNCTION("REGEXREPLACE(F3479,""\D"", """")"),"#VALUE!")</f>
        <v>#VALUE!</v>
      </c>
    </row>
    <row r="3843" spans="1:13" ht="15.75" customHeight="1">
      <c r="A3843" s="1">
        <v>3480</v>
      </c>
      <c r="B3843" s="3">
        <v>3481</v>
      </c>
      <c r="C3843" s="3" t="s">
        <v>9627</v>
      </c>
      <c r="D3843" s="3">
        <v>0.18490162894104581</v>
      </c>
      <c r="E3843" s="3">
        <v>0.31692671714677723</v>
      </c>
      <c r="F3843" s="3">
        <v>0.60124610591900307</v>
      </c>
      <c r="G3843" s="3">
        <v>7.7881619937694699E-2</v>
      </c>
      <c r="H3843" s="3">
        <v>7.1651090342679122E-2</v>
      </c>
      <c r="I3843" s="3">
        <v>0.2087227414330218</v>
      </c>
      <c r="J3843" s="3">
        <v>2.595646234027511E-2</v>
      </c>
      <c r="K3843" s="3">
        <v>34417.799999999806</v>
      </c>
      <c r="L3843" s="3" t="s">
        <v>16227</v>
      </c>
      <c r="M3843" s="4" t="str">
        <f ca="1">IFERROR(__xludf.DUMMYFUNCTION("REGEXREPLACE(F3482,""\D"", """")"),"#VALUE!")</f>
        <v>#VALUE!</v>
      </c>
    </row>
    <row r="3844" spans="1:13" ht="15.75" customHeight="1">
      <c r="A3844" s="1">
        <v>3482</v>
      </c>
      <c r="B3844" s="3">
        <v>3483</v>
      </c>
      <c r="C3844" s="3" t="s">
        <v>9633</v>
      </c>
      <c r="D3844" s="3">
        <v>0.22291188804922199</v>
      </c>
      <c r="E3844" s="3">
        <v>0.38915481912977651</v>
      </c>
      <c r="F3844" s="3">
        <v>0.63076923076923075</v>
      </c>
      <c r="G3844" s="3">
        <v>9.7435897435897437E-2</v>
      </c>
      <c r="H3844" s="3">
        <v>7.6923076923076927E-2</v>
      </c>
      <c r="I3844" s="3">
        <v>0.2153846153846154</v>
      </c>
      <c r="J3844" s="3">
        <v>3.5445759992096572E-2</v>
      </c>
      <c r="K3844" s="3">
        <v>20905.59999999998</v>
      </c>
      <c r="L3844" s="3" t="s">
        <v>16229</v>
      </c>
      <c r="M3844" s="4" t="str">
        <f ca="1">IFERROR(__xludf.DUMMYFUNCTION("REGEXREPLACE(F3484,""\D"", """")"),"#VALUE!")</f>
        <v>#VALUE!</v>
      </c>
    </row>
    <row r="3845" spans="1:13" ht="15.75" customHeight="1">
      <c r="A3845" s="1">
        <v>3485</v>
      </c>
      <c r="B3845" s="3">
        <v>3486</v>
      </c>
      <c r="C3845" s="3" t="s">
        <v>9642</v>
      </c>
      <c r="D3845" s="3">
        <v>0.18094642931330529</v>
      </c>
      <c r="E3845" s="3">
        <v>0.30276234340045483</v>
      </c>
      <c r="F3845" s="3">
        <v>0.6696428571428571</v>
      </c>
      <c r="G3845" s="3">
        <v>9.8214285714285712E-2</v>
      </c>
      <c r="H3845" s="3">
        <v>8.0357142857142863E-2</v>
      </c>
      <c r="I3845" s="3">
        <v>0.23214285714285721</v>
      </c>
      <c r="J3845" s="3">
        <v>2.7576609715364079E-2</v>
      </c>
      <c r="K3845" s="3">
        <v>12624.20000000003</v>
      </c>
      <c r="L3845" s="3" t="s">
        <v>16232</v>
      </c>
      <c r="M3845" s="4" t="str">
        <f ca="1">IFERROR(__xludf.DUMMYFUNCTION("REGEXREPLACE(F3487,""\D"", """")"),"#VALUE!")</f>
        <v>#VALUE!</v>
      </c>
    </row>
    <row r="3846" spans="1:13" ht="15.75" customHeight="1">
      <c r="A3846" s="1">
        <v>3487</v>
      </c>
      <c r="B3846" s="3">
        <v>3488</v>
      </c>
      <c r="C3846" s="3" t="s">
        <v>9648</v>
      </c>
      <c r="D3846" s="3">
        <v>0.1752946489710682</v>
      </c>
      <c r="E3846" s="3">
        <v>0.34077488162346531</v>
      </c>
      <c r="F3846" s="3">
        <v>0.50649350649350644</v>
      </c>
      <c r="G3846" s="3">
        <v>0.11688311688311689</v>
      </c>
      <c r="H3846" s="3">
        <v>0.1103896103896104</v>
      </c>
      <c r="I3846" s="3">
        <v>0.25974025974025972</v>
      </c>
      <c r="J3846" s="3">
        <v>3.6866719934073672E-2</v>
      </c>
      <c r="K3846" s="3">
        <v>17369.400000000031</v>
      </c>
      <c r="L3846" s="3" t="s">
        <v>16234</v>
      </c>
      <c r="M3846" s="4" t="str">
        <f ca="1">IFERROR(__xludf.DUMMYFUNCTION("REGEXREPLACE(F3489,""\D"", """")"),"#VALUE!")</f>
        <v>#VALUE!</v>
      </c>
    </row>
    <row r="3847" spans="1:13" ht="15.75" customHeight="1">
      <c r="A3847" s="1">
        <v>3488</v>
      </c>
      <c r="B3847" s="3">
        <v>3489</v>
      </c>
      <c r="C3847" s="3" t="s">
        <v>9650</v>
      </c>
      <c r="D3847" s="3">
        <v>0.15546036797598289</v>
      </c>
      <c r="E3847" s="3">
        <v>0.25302148164689958</v>
      </c>
      <c r="F3847" s="3">
        <v>0.6470588235294118</v>
      </c>
      <c r="G3847" s="3">
        <v>9.8039215686274508E-2</v>
      </c>
      <c r="H3847" s="3">
        <v>0.1176470588235294</v>
      </c>
      <c r="I3847" s="3">
        <v>0.29411764705882348</v>
      </c>
      <c r="J3847" s="3">
        <v>2.4785534798626128E-2</v>
      </c>
      <c r="K3847" s="3">
        <v>5559.0000000000009</v>
      </c>
      <c r="L3847" s="3" t="s">
        <v>16235</v>
      </c>
      <c r="M3847" s="4" t="str">
        <f ca="1">IFERROR(__xludf.DUMMYFUNCTION("REGEXREPLACE(F3490,""\D"", """")"),"#VALUE!")</f>
        <v>#VALUE!</v>
      </c>
    </row>
    <row r="3848" spans="1:13" ht="15.75" customHeight="1">
      <c r="A3848" s="1">
        <v>3491</v>
      </c>
      <c r="B3848" s="3">
        <v>3492</v>
      </c>
      <c r="C3848" s="3" t="s">
        <v>9658</v>
      </c>
      <c r="D3848" s="3">
        <v>0.18953269297380879</v>
      </c>
      <c r="E3848" s="3">
        <v>0.1985370659460583</v>
      </c>
      <c r="F3848" s="3">
        <v>0.60330578512396693</v>
      </c>
      <c r="G3848" s="3">
        <v>8.2644628099173556E-2</v>
      </c>
      <c r="H3848" s="3">
        <v>0.14049586776859499</v>
      </c>
      <c r="I3848" s="3">
        <v>0.2975206611570248</v>
      </c>
      <c r="J3848" s="3">
        <v>3.6882873595180471E-2</v>
      </c>
      <c r="K3848" s="3">
        <v>13642.80000000003</v>
      </c>
      <c r="L3848" s="3" t="s">
        <v>16238</v>
      </c>
      <c r="M3848" s="4" t="str">
        <f ca="1">IFERROR(__xludf.DUMMYFUNCTION("REGEXREPLACE(F3493,""\D"", """")"),"#VALUE!")</f>
        <v>#VALUE!</v>
      </c>
    </row>
    <row r="3849" spans="1:13" ht="15.75" customHeight="1">
      <c r="A3849" s="1">
        <v>3493</v>
      </c>
      <c r="B3849" s="3">
        <v>3494</v>
      </c>
      <c r="C3849" s="3" t="s">
        <v>9663</v>
      </c>
      <c r="D3849" s="3">
        <v>0.18024762080783821</v>
      </c>
      <c r="E3849" s="3">
        <v>0.16838964144960841</v>
      </c>
      <c r="F3849" s="3">
        <v>0.6517857142857143</v>
      </c>
      <c r="G3849" s="3">
        <v>0.14285714285714279</v>
      </c>
      <c r="H3849" s="3">
        <v>0.125</v>
      </c>
      <c r="I3849" s="3">
        <v>0.29464285714285721</v>
      </c>
      <c r="J3849" s="3">
        <v>4.4237373817647467E-2</v>
      </c>
      <c r="K3849" s="3">
        <v>12534.000000000029</v>
      </c>
      <c r="L3849" s="3" t="s">
        <v>16240</v>
      </c>
      <c r="M3849" s="4" t="str">
        <f ca="1">IFERROR(__xludf.DUMMYFUNCTION("REGEXREPLACE(F3495,""\D"", """")"),"#VALUE!")</f>
        <v>#VALUE!</v>
      </c>
    </row>
    <row r="3850" spans="1:13" ht="15.75" customHeight="1">
      <c r="A3850" s="1">
        <v>3495</v>
      </c>
      <c r="B3850" s="3">
        <v>3496</v>
      </c>
      <c r="C3850" s="3" t="s">
        <v>9669</v>
      </c>
      <c r="D3850" s="3">
        <v>0.19422639013708551</v>
      </c>
      <c r="E3850" s="3">
        <v>0.36547454532110468</v>
      </c>
      <c r="F3850" s="3">
        <v>0.62376237623762376</v>
      </c>
      <c r="G3850" s="3">
        <v>6.9306930693069313E-2</v>
      </c>
      <c r="H3850" s="3">
        <v>0.14851485148514851</v>
      </c>
      <c r="I3850" s="3">
        <v>0.25742574257425738</v>
      </c>
      <c r="J3850" s="3">
        <v>3.4753365777656878E-2</v>
      </c>
      <c r="K3850" s="3">
        <v>11224.50000000002</v>
      </c>
      <c r="L3850" s="3" t="s">
        <v>16242</v>
      </c>
      <c r="M3850" s="4" t="str">
        <f ca="1">IFERROR(__xludf.DUMMYFUNCTION("REGEXREPLACE(F3497,""\D"", """")"),"#VALUE!")</f>
        <v>#VALUE!</v>
      </c>
    </row>
    <row r="3851" spans="1:13" ht="15.75" customHeight="1">
      <c r="A3851" s="1">
        <v>3498</v>
      </c>
      <c r="B3851" s="3">
        <v>3499</v>
      </c>
      <c r="C3851" s="3" t="s">
        <v>9677</v>
      </c>
      <c r="D3851" s="3">
        <v>0.17016862993106779</v>
      </c>
      <c r="E3851" s="3">
        <v>0.23067680910193389</v>
      </c>
      <c r="F3851" s="3">
        <v>0.65929203539823011</v>
      </c>
      <c r="G3851" s="3">
        <v>9.7345132743362831E-2</v>
      </c>
      <c r="H3851" s="3">
        <v>0.1194690265486726</v>
      </c>
      <c r="I3851" s="3">
        <v>0.2433628318584071</v>
      </c>
      <c r="J3851" s="3">
        <v>3.4751967020478933E-2</v>
      </c>
      <c r="K3851" s="3">
        <v>24108.39999999998</v>
      </c>
      <c r="L3851" s="3" t="s">
        <v>16245</v>
      </c>
      <c r="M3851" s="4" t="str">
        <f ca="1">IFERROR(__xludf.DUMMYFUNCTION("REGEXREPLACE(F3500,""\D"", """")"),"#VALUE!")</f>
        <v>#VALUE!</v>
      </c>
    </row>
    <row r="3852" spans="1:13" ht="15.75" customHeight="1">
      <c r="A3852" s="1">
        <v>3502</v>
      </c>
      <c r="B3852" s="3">
        <v>3503</v>
      </c>
      <c r="C3852" s="3" t="s">
        <v>9688</v>
      </c>
      <c r="D3852" s="3">
        <v>8.4865466509297882E-2</v>
      </c>
      <c r="E3852" s="3">
        <v>0.17213958162062279</v>
      </c>
      <c r="F3852" s="3">
        <v>0.60869565217391308</v>
      </c>
      <c r="G3852" s="3">
        <v>0.10144927536231881</v>
      </c>
      <c r="H3852" s="3">
        <v>0.14492753623188409</v>
      </c>
      <c r="I3852" s="3">
        <v>0.30434782608695649</v>
      </c>
      <c r="J3852" s="3">
        <v>1.736335042410166E-2</v>
      </c>
      <c r="K3852" s="3">
        <v>7542.700000000008</v>
      </c>
      <c r="L3852" s="3" t="s">
        <v>16249</v>
      </c>
      <c r="M3852" s="4" t="str">
        <f ca="1">IFERROR(__xludf.DUMMYFUNCTION("REGEXREPLACE(F3504,""\D"", """")"),"#VALUE!")</f>
        <v>#VALUE!</v>
      </c>
    </row>
    <row r="3853" spans="1:13" ht="15.75" customHeight="1">
      <c r="A3853" s="1">
        <v>3505</v>
      </c>
      <c r="B3853" s="3">
        <v>3506</v>
      </c>
      <c r="C3853" s="3" t="s">
        <v>9696</v>
      </c>
      <c r="D3853" s="3">
        <v>0.30163041962697601</v>
      </c>
      <c r="E3853" s="3">
        <v>0.28546423716614439</v>
      </c>
      <c r="F3853" s="3">
        <v>0.61538461538461542</v>
      </c>
      <c r="G3853" s="3">
        <v>0.17948717948717949</v>
      </c>
      <c r="H3853" s="3">
        <v>2.564102564102564E-2</v>
      </c>
      <c r="I3853" s="3">
        <v>0.23076923076923081</v>
      </c>
      <c r="J3853" s="3">
        <v>3.5556911916640427E-2</v>
      </c>
      <c r="K3853" s="3">
        <v>4510.0999999999995</v>
      </c>
      <c r="L3853" s="3" t="s">
        <v>16252</v>
      </c>
      <c r="M3853" s="4" t="str">
        <f ca="1">IFERROR(__xludf.DUMMYFUNCTION("REGEXREPLACE(F3507,""\D"", """")"),"#VALUE!")</f>
        <v>#VALUE!</v>
      </c>
    </row>
    <row r="3854" spans="1:13" ht="15.75" customHeight="1">
      <c r="A3854" s="1">
        <v>3506</v>
      </c>
      <c r="B3854" s="3">
        <v>3507</v>
      </c>
      <c r="C3854" s="3" t="s">
        <v>9698</v>
      </c>
      <c r="D3854" s="3">
        <v>0.2190295077017439</v>
      </c>
      <c r="E3854" s="3">
        <v>0.1889422524112882</v>
      </c>
      <c r="F3854" s="3">
        <v>0.58441558441558439</v>
      </c>
      <c r="G3854" s="3">
        <v>7.792207792207792E-2</v>
      </c>
      <c r="H3854" s="3">
        <v>0.1103896103896104</v>
      </c>
      <c r="I3854" s="3">
        <v>0.24025974025974031</v>
      </c>
      <c r="J3854" s="3">
        <v>3.682434558943222E-2</v>
      </c>
      <c r="K3854" s="3">
        <v>16786.20000000003</v>
      </c>
      <c r="L3854" s="3" t="s">
        <v>16253</v>
      </c>
      <c r="M3854" s="4" t="str">
        <f ca="1">IFERROR(__xludf.DUMMYFUNCTION("REGEXREPLACE(F3508,""\D"", """")"),"#VALUE!")</f>
        <v>#VALUE!</v>
      </c>
    </row>
    <row r="3855" spans="1:13" ht="15.75" customHeight="1">
      <c r="A3855" s="1">
        <v>3509</v>
      </c>
      <c r="B3855" s="3">
        <v>3510</v>
      </c>
      <c r="C3855" s="3" t="s">
        <v>9706</v>
      </c>
      <c r="D3855" s="3">
        <v>0.1562717865981961</v>
      </c>
      <c r="E3855" s="3">
        <v>0.26041565004473621</v>
      </c>
      <c r="F3855" s="3">
        <v>0.67692307692307696</v>
      </c>
      <c r="G3855" s="3">
        <v>0.1423076923076923</v>
      </c>
      <c r="H3855" s="3">
        <v>0.10384615384615389</v>
      </c>
      <c r="I3855" s="3">
        <v>0.27692307692307688</v>
      </c>
      <c r="J3855" s="3">
        <v>3.651139331449399E-2</v>
      </c>
      <c r="K3855" s="3">
        <v>28151.399999999969</v>
      </c>
      <c r="L3855" s="3" t="s">
        <v>16256</v>
      </c>
      <c r="M3855" s="4" t="str">
        <f ca="1">IFERROR(__xludf.DUMMYFUNCTION("REGEXREPLACE(F3511,""\D"", """")"),"#VALUE!")</f>
        <v>#VALUE!</v>
      </c>
    </row>
    <row r="3856" spans="1:13" ht="15.75" customHeight="1">
      <c r="A3856" s="1">
        <v>3512</v>
      </c>
      <c r="B3856" s="3">
        <v>3513</v>
      </c>
      <c r="C3856" s="3" t="s">
        <v>9715</v>
      </c>
      <c r="D3856" s="3">
        <v>0.11128452561513701</v>
      </c>
      <c r="E3856" s="3">
        <v>0.17210958273110691</v>
      </c>
      <c r="F3856" s="3">
        <v>0.55339805825242716</v>
      </c>
      <c r="G3856" s="3">
        <v>0.14563106796116501</v>
      </c>
      <c r="H3856" s="3">
        <v>9.7087378640776698E-2</v>
      </c>
      <c r="I3856" s="3">
        <v>0.30097087378640769</v>
      </c>
      <c r="J3856" s="3">
        <v>2.3700999890903799E-2</v>
      </c>
      <c r="K3856" s="3">
        <v>12571.300000000019</v>
      </c>
      <c r="L3856" s="3" t="s">
        <v>16259</v>
      </c>
      <c r="M3856" s="4" t="str">
        <f ca="1">IFERROR(__xludf.DUMMYFUNCTION("REGEXREPLACE(F3514,""\D"", """")"),"#VALUE!")</f>
        <v>#VALUE!</v>
      </c>
    </row>
    <row r="3857" spans="1:13" ht="15.75" customHeight="1">
      <c r="A3857" s="1">
        <v>3513</v>
      </c>
      <c r="B3857" s="3">
        <v>3514</v>
      </c>
      <c r="C3857" s="3" t="s">
        <v>9717</v>
      </c>
      <c r="D3857" s="3">
        <v>0.17034051666550939</v>
      </c>
      <c r="E3857" s="3">
        <v>0.1497850850304005</v>
      </c>
      <c r="F3857" s="3">
        <v>0.57471264367816088</v>
      </c>
      <c r="G3857" s="3">
        <v>0.12643678160919539</v>
      </c>
      <c r="H3857" s="3">
        <v>0.1187739463601533</v>
      </c>
      <c r="I3857" s="3">
        <v>0.27969348659003829</v>
      </c>
      <c r="J3857" s="3">
        <v>4.0127628255502493E-2</v>
      </c>
      <c r="K3857" s="3">
        <v>29682.099999999951</v>
      </c>
      <c r="L3857" s="3" t="s">
        <v>16260</v>
      </c>
      <c r="M3857" s="4" t="str">
        <f ca="1">IFERROR(__xludf.DUMMYFUNCTION("REGEXREPLACE(F3515,""\D"", """")"),"#VALUE!")</f>
        <v>#VALUE!</v>
      </c>
    </row>
    <row r="3858" spans="1:13" ht="15.75" customHeight="1">
      <c r="A3858" s="1">
        <v>3514</v>
      </c>
      <c r="B3858" s="3">
        <v>3515</v>
      </c>
      <c r="C3858" s="3" t="s">
        <v>9720</v>
      </c>
      <c r="D3858" s="3">
        <v>0.29680702856617402</v>
      </c>
      <c r="E3858" s="3">
        <v>0.8009047155360568</v>
      </c>
      <c r="F3858" s="3">
        <v>0.28205128205128199</v>
      </c>
      <c r="G3858" s="3">
        <v>7.6923076923076927E-2</v>
      </c>
      <c r="H3858" s="3">
        <v>5.128205128205128E-2</v>
      </c>
      <c r="I3858" s="3">
        <v>0.15384615384615391</v>
      </c>
      <c r="J3858" s="3">
        <v>1.7139388738182111E-2</v>
      </c>
      <c r="K3858" s="3">
        <v>4586.2999999999993</v>
      </c>
      <c r="L3858" s="3" t="s">
        <v>16261</v>
      </c>
      <c r="M3858" s="4" t="str">
        <f ca="1">IFERROR(__xludf.DUMMYFUNCTION("REGEXREPLACE(F3516,""\D"", """")"),"#VALUE!")</f>
        <v>#VALUE!</v>
      </c>
    </row>
    <row r="3859" spans="1:13" ht="15.75" customHeight="1">
      <c r="A3859" s="1">
        <v>3515</v>
      </c>
      <c r="B3859" s="3">
        <v>3516</v>
      </c>
      <c r="C3859" s="3" t="s">
        <v>9722</v>
      </c>
      <c r="D3859" s="3">
        <v>0.18696656622818941</v>
      </c>
      <c r="E3859" s="3">
        <v>0.30685609065817809</v>
      </c>
      <c r="F3859" s="3">
        <v>0.58041958041958042</v>
      </c>
      <c r="G3859" s="3">
        <v>6.9930069930069935E-2</v>
      </c>
      <c r="H3859" s="3">
        <v>0.12587412587412589</v>
      </c>
      <c r="I3859" s="3">
        <v>0.2237762237762238</v>
      </c>
      <c r="J3859" s="3">
        <v>3.1851677438983622E-2</v>
      </c>
      <c r="K3859" s="3">
        <v>15930.000000000029</v>
      </c>
      <c r="L3859" s="3" t="s">
        <v>16262</v>
      </c>
      <c r="M3859" s="4" t="str">
        <f ca="1">IFERROR(__xludf.DUMMYFUNCTION("REGEXREPLACE(F3517,""\D"", """")"),"#VALUE!")</f>
        <v>#VALUE!</v>
      </c>
    </row>
    <row r="3860" spans="1:13" ht="15.75" customHeight="1">
      <c r="A3860" s="1">
        <v>3516</v>
      </c>
      <c r="B3860" s="3">
        <v>3517</v>
      </c>
      <c r="C3860" s="3" t="s">
        <v>9724</v>
      </c>
      <c r="D3860" s="3">
        <v>0.17697458314054609</v>
      </c>
      <c r="E3860" s="3">
        <v>0.18336201289243889</v>
      </c>
      <c r="F3860" s="3">
        <v>0.57692307692307687</v>
      </c>
      <c r="G3860" s="3">
        <v>0.1076923076923077</v>
      </c>
      <c r="H3860" s="3">
        <v>0.1153846153846154</v>
      </c>
      <c r="I3860" s="3">
        <v>0.26923076923076922</v>
      </c>
      <c r="J3860" s="3">
        <v>3.5873257452494617E-2</v>
      </c>
      <c r="K3860" s="3">
        <v>14559.90000000004</v>
      </c>
      <c r="L3860" s="3" t="s">
        <v>16263</v>
      </c>
      <c r="M3860" s="4" t="str">
        <f ca="1">IFERROR(__xludf.DUMMYFUNCTION("REGEXREPLACE(F3518,""\D"", """")"),"#VALUE!")</f>
        <v>#VALUE!</v>
      </c>
    </row>
    <row r="3861" spans="1:13" ht="15.75" customHeight="1">
      <c r="A3861" s="1">
        <v>3517</v>
      </c>
      <c r="B3861" s="3">
        <v>3518</v>
      </c>
      <c r="C3861" s="3" t="s">
        <v>9727</v>
      </c>
      <c r="D3861" s="3">
        <v>0.15629314106283859</v>
      </c>
      <c r="E3861" s="3">
        <v>0.20526595836773059</v>
      </c>
      <c r="F3861" s="3">
        <v>0.60810810810810811</v>
      </c>
      <c r="G3861" s="3">
        <v>0.1081081081081081</v>
      </c>
      <c r="H3861" s="3">
        <v>0.20270270270270269</v>
      </c>
      <c r="I3861" s="3">
        <v>0.3108108108108108</v>
      </c>
      <c r="J3861" s="3">
        <v>4.0899995075551657E-2</v>
      </c>
      <c r="K3861" s="3">
        <v>8649.3000000000065</v>
      </c>
      <c r="L3861" s="3" t="s">
        <v>16264</v>
      </c>
      <c r="M3861" s="4" t="str">
        <f ca="1">IFERROR(__xludf.DUMMYFUNCTION("REGEXREPLACE(F3519,""\D"", """")"),"#VALUE!")</f>
        <v>#VALUE!</v>
      </c>
    </row>
    <row r="3862" spans="1:13" ht="15.75" customHeight="1">
      <c r="A3862" s="1">
        <v>3519</v>
      </c>
      <c r="B3862" s="3">
        <v>3520</v>
      </c>
      <c r="C3862" s="3" t="s">
        <v>9733</v>
      </c>
      <c r="D3862" s="3">
        <v>0.1230252628024</v>
      </c>
      <c r="E3862" s="3">
        <v>0.20267678378797599</v>
      </c>
      <c r="F3862" s="3">
        <v>0.6</v>
      </c>
      <c r="G3862" s="3">
        <v>0.2</v>
      </c>
      <c r="H3862" s="3">
        <v>0.125</v>
      </c>
      <c r="I3862" s="3">
        <v>0.32500000000000001</v>
      </c>
      <c r="J3862" s="3">
        <v>3.1234985598447149E-2</v>
      </c>
      <c r="K3862" s="3">
        <v>4785.9999999999991</v>
      </c>
      <c r="L3862" s="3" t="s">
        <v>16266</v>
      </c>
      <c r="M3862" s="4" t="str">
        <f ca="1">IFERROR(__xludf.DUMMYFUNCTION("REGEXREPLACE(F3521,""\D"", """")"),"#VALUE!")</f>
        <v>#VALUE!</v>
      </c>
    </row>
    <row r="3863" spans="1:13" ht="15.75" customHeight="1">
      <c r="A3863" s="1">
        <v>3520</v>
      </c>
      <c r="B3863" s="3">
        <v>3521</v>
      </c>
      <c r="C3863" s="3" t="s">
        <v>9736</v>
      </c>
      <c r="D3863" s="3">
        <v>0.13757646079171951</v>
      </c>
      <c r="E3863" s="3">
        <v>0.19650704563638591</v>
      </c>
      <c r="F3863" s="3">
        <v>0.5892857142857143</v>
      </c>
      <c r="G3863" s="3">
        <v>0.1130952380952381</v>
      </c>
      <c r="H3863" s="3">
        <v>0.15476190476190479</v>
      </c>
      <c r="I3863" s="3">
        <v>0.2857142857142857</v>
      </c>
      <c r="J3863" s="3">
        <v>3.4396992671452888E-2</v>
      </c>
      <c r="K3863" s="3">
        <v>19773.60000000002</v>
      </c>
      <c r="L3863" s="3" t="s">
        <v>16267</v>
      </c>
      <c r="M3863" s="4" t="str">
        <f ca="1">IFERROR(__xludf.DUMMYFUNCTION("REGEXREPLACE(F3522,""\D"", """")"),"#VALUE!")</f>
        <v>#VALUE!</v>
      </c>
    </row>
    <row r="3864" spans="1:13" ht="15.75" customHeight="1">
      <c r="A3864" s="1">
        <v>3521</v>
      </c>
      <c r="B3864" s="3">
        <v>3522</v>
      </c>
      <c r="C3864" s="3" t="s">
        <v>9738</v>
      </c>
      <c r="D3864" s="3">
        <v>0.14979623570483949</v>
      </c>
      <c r="E3864" s="3">
        <v>0.15251625411671421</v>
      </c>
      <c r="F3864" s="3">
        <v>0.65625</v>
      </c>
      <c r="G3864" s="3">
        <v>0.1423611111111111</v>
      </c>
      <c r="H3864" s="3">
        <v>0.12847222222222221</v>
      </c>
      <c r="I3864" s="3">
        <v>0.30555555555555558</v>
      </c>
      <c r="J3864" s="3">
        <v>3.9282127365750499E-2</v>
      </c>
      <c r="K3864" s="3">
        <v>33003.199999999873</v>
      </c>
      <c r="L3864" s="3" t="s">
        <v>16268</v>
      </c>
      <c r="M3864" s="4" t="str">
        <f ca="1">IFERROR(__xludf.DUMMYFUNCTION("REGEXREPLACE(F3523,""\D"", """")"),"#VALUE!")</f>
        <v>#VALUE!</v>
      </c>
    </row>
    <row r="3865" spans="1:13" ht="15.75" customHeight="1">
      <c r="A3865" s="1">
        <v>3522</v>
      </c>
      <c r="B3865" s="3">
        <v>3523</v>
      </c>
      <c r="C3865" s="3" t="s">
        <v>9741</v>
      </c>
      <c r="D3865" s="3">
        <v>0.2210403512443177</v>
      </c>
      <c r="E3865" s="3">
        <v>0.13650977142594381</v>
      </c>
      <c r="F3865" s="3">
        <v>0.60240963855421692</v>
      </c>
      <c r="G3865" s="3">
        <v>8.4337349397590355E-2</v>
      </c>
      <c r="H3865" s="3">
        <v>0.15662650602409639</v>
      </c>
      <c r="I3865" s="3">
        <v>0.33734939759036142</v>
      </c>
      <c r="J3865" s="3">
        <v>4.3992503331131819E-2</v>
      </c>
      <c r="K3865" s="3">
        <v>9319.1000000000131</v>
      </c>
      <c r="L3865" s="3" t="s">
        <v>16269</v>
      </c>
      <c r="M3865" s="4" t="str">
        <f ca="1">IFERROR(__xludf.DUMMYFUNCTION("REGEXREPLACE(F3524,""\D"", """")"),"#VALUE!")</f>
        <v>#VALUE!</v>
      </c>
    </row>
    <row r="3866" spans="1:13" ht="15.75" customHeight="1">
      <c r="A3866" s="1">
        <v>3523</v>
      </c>
      <c r="B3866" s="3">
        <v>3524</v>
      </c>
      <c r="C3866" s="3" t="s">
        <v>9744</v>
      </c>
      <c r="D3866" s="3">
        <v>0.18709470450632729</v>
      </c>
      <c r="E3866" s="3">
        <v>0.26510685555343733</v>
      </c>
      <c r="F3866" s="3">
        <v>0.53956834532374098</v>
      </c>
      <c r="G3866" s="3">
        <v>0.1079136690647482</v>
      </c>
      <c r="H3866" s="3">
        <v>9.3525179856115109E-2</v>
      </c>
      <c r="I3866" s="3">
        <v>0.23021582733812951</v>
      </c>
      <c r="J3866" s="3">
        <v>3.3937449758124502E-2</v>
      </c>
      <c r="K3866" s="3">
        <v>16048.80000000001</v>
      </c>
      <c r="L3866" s="3" t="s">
        <v>16270</v>
      </c>
      <c r="M3866" s="4" t="str">
        <f ca="1">IFERROR(__xludf.DUMMYFUNCTION("REGEXREPLACE(F3525,""\D"", """")"),"#VALUE!")</f>
        <v>#VALUE!</v>
      </c>
    </row>
    <row r="3867" spans="1:13" ht="15.75" customHeight="1">
      <c r="A3867" s="1">
        <v>3525</v>
      </c>
      <c r="B3867" s="3">
        <v>3526</v>
      </c>
      <c r="C3867" s="3" t="s">
        <v>9749</v>
      </c>
      <c r="D3867" s="3">
        <v>0.1274077944871693</v>
      </c>
      <c r="E3867" s="3">
        <v>0.14857464608852311</v>
      </c>
      <c r="F3867" s="3">
        <v>0.63636363636363635</v>
      </c>
      <c r="G3867" s="3">
        <v>9.0909090909090912E-2</v>
      </c>
      <c r="H3867" s="3">
        <v>0.1727272727272727</v>
      </c>
      <c r="I3867" s="3">
        <v>0.3</v>
      </c>
      <c r="J3867" s="3">
        <v>2.9043850895008719E-2</v>
      </c>
      <c r="K3867" s="3">
        <v>12125.300000000019</v>
      </c>
      <c r="L3867" s="3" t="s">
        <v>16272</v>
      </c>
      <c r="M3867" s="4" t="str">
        <f ca="1">IFERROR(__xludf.DUMMYFUNCTION("REGEXREPLACE(F3527,""\D"", """")"),"#VALUE!")</f>
        <v>#VALUE!</v>
      </c>
    </row>
    <row r="3868" spans="1:13" ht="15.75" customHeight="1">
      <c r="A3868" s="1">
        <v>3526</v>
      </c>
      <c r="B3868" s="3">
        <v>3527</v>
      </c>
      <c r="C3868" s="3" t="s">
        <v>9751</v>
      </c>
      <c r="D3868" s="3">
        <v>0.16798739451357431</v>
      </c>
      <c r="E3868" s="3">
        <v>0.12943398321729929</v>
      </c>
      <c r="F3868" s="3">
        <v>0.57692307692307687</v>
      </c>
      <c r="G3868" s="3">
        <v>0.141025641025641</v>
      </c>
      <c r="H3868" s="3">
        <v>0.1025641025641026</v>
      </c>
      <c r="I3868" s="3">
        <v>0.32051282051282048</v>
      </c>
      <c r="J3868" s="3">
        <v>3.4799350574059251E-2</v>
      </c>
      <c r="K3868" s="3">
        <v>8667.9000000000087</v>
      </c>
      <c r="L3868" s="3" t="s">
        <v>16273</v>
      </c>
      <c r="M3868" s="4" t="str">
        <f ca="1">IFERROR(__xludf.DUMMYFUNCTION("REGEXREPLACE(F3528,""\D"", """")"),"#VALUE!")</f>
        <v>#VALUE!</v>
      </c>
    </row>
    <row r="3869" spans="1:13" ht="15.75" customHeight="1">
      <c r="A3869" s="1">
        <v>3527</v>
      </c>
      <c r="B3869" s="3">
        <v>3528</v>
      </c>
      <c r="C3869" s="3" t="s">
        <v>9754</v>
      </c>
      <c r="D3869" s="3">
        <v>0.18125618261875581</v>
      </c>
      <c r="E3869" s="3">
        <v>0.2195032805934729</v>
      </c>
      <c r="F3869" s="3">
        <v>0.62471395881006864</v>
      </c>
      <c r="G3869" s="3">
        <v>0.13729977116704811</v>
      </c>
      <c r="H3869" s="3">
        <v>9.6109839816933634E-2</v>
      </c>
      <c r="I3869" s="3">
        <v>0.27231121281464532</v>
      </c>
      <c r="J3869" s="3">
        <v>4.0649706268502159E-2</v>
      </c>
      <c r="K3869" s="3">
        <v>49284.499999999571</v>
      </c>
      <c r="L3869" s="3" t="s">
        <v>16274</v>
      </c>
      <c r="M3869" s="4" t="str">
        <f ca="1">IFERROR(__xludf.DUMMYFUNCTION("REGEXREPLACE(F3529,""\D"", """")"),"#VALUE!")</f>
        <v>#VALUE!</v>
      </c>
    </row>
    <row r="3870" spans="1:13" ht="15.75" customHeight="1">
      <c r="A3870" s="1">
        <v>3528</v>
      </c>
      <c r="B3870" s="3">
        <v>3529</v>
      </c>
      <c r="C3870" s="3" t="s">
        <v>9757</v>
      </c>
      <c r="D3870" s="3">
        <v>0.15720485697291889</v>
      </c>
      <c r="E3870" s="3">
        <v>0.18657793125670469</v>
      </c>
      <c r="F3870" s="3">
        <v>0.63070539419087135</v>
      </c>
      <c r="G3870" s="3">
        <v>9.5435684647302899E-2</v>
      </c>
      <c r="H3870" s="3">
        <v>0.1078838174273859</v>
      </c>
      <c r="I3870" s="3">
        <v>0.29045643153526968</v>
      </c>
      <c r="J3870" s="3">
        <v>3.0165038780491239E-2</v>
      </c>
      <c r="K3870" s="3">
        <v>27428.099999999969</v>
      </c>
      <c r="L3870" s="3" t="s">
        <v>16275</v>
      </c>
      <c r="M3870" s="4" t="str">
        <f ca="1">IFERROR(__xludf.DUMMYFUNCTION("REGEXREPLACE(F3530,""\D"", """")"),"#VALUE!")</f>
        <v>#VALUE!</v>
      </c>
    </row>
    <row r="3871" spans="1:13" ht="15.75" customHeight="1">
      <c r="A3871" s="1">
        <v>3529</v>
      </c>
      <c r="B3871" s="3">
        <v>3530</v>
      </c>
      <c r="C3871" s="3" t="s">
        <v>9760</v>
      </c>
      <c r="D3871" s="3">
        <v>0.31805713092751697</v>
      </c>
      <c r="E3871" s="3">
        <v>0.55646520586656312</v>
      </c>
      <c r="F3871" s="3">
        <v>0.45038167938931289</v>
      </c>
      <c r="G3871" s="3">
        <v>7.6335877862595422E-2</v>
      </c>
      <c r="H3871" s="3">
        <v>6.1068702290076327E-2</v>
      </c>
      <c r="I3871" s="3">
        <v>0.15267175572519079</v>
      </c>
      <c r="J3871" s="3">
        <v>3.6189908870753087E-2</v>
      </c>
      <c r="K3871" s="3">
        <v>15142.800000000039</v>
      </c>
      <c r="L3871" s="3" t="s">
        <v>16276</v>
      </c>
      <c r="M3871" s="4" t="str">
        <f ca="1">IFERROR(__xludf.DUMMYFUNCTION("REGEXREPLACE(F3531,""\D"", """")"),"#VALUE!")</f>
        <v>#VALUE!</v>
      </c>
    </row>
    <row r="3872" spans="1:13" ht="15.75" customHeight="1">
      <c r="A3872" s="1">
        <v>3530</v>
      </c>
      <c r="B3872" s="3">
        <v>3531</v>
      </c>
      <c r="C3872" s="3" t="s">
        <v>9762</v>
      </c>
      <c r="D3872" s="3">
        <v>0.1993370036606944</v>
      </c>
      <c r="E3872" s="3">
        <v>0.17206406028839261</v>
      </c>
      <c r="F3872" s="3">
        <v>0.6417322834645669</v>
      </c>
      <c r="G3872" s="3">
        <v>9.8425196850393706E-2</v>
      </c>
      <c r="H3872" s="3">
        <v>0.1299212598425197</v>
      </c>
      <c r="I3872" s="3">
        <v>0.27165354330708658</v>
      </c>
      <c r="J3872" s="3">
        <v>4.3107808454368728E-2</v>
      </c>
      <c r="K3872" s="3">
        <v>27481.299999999959</v>
      </c>
      <c r="L3872" s="3" t="s">
        <v>16277</v>
      </c>
      <c r="M3872" s="4" t="str">
        <f ca="1">IFERROR(__xludf.DUMMYFUNCTION("REGEXREPLACE(F3532,""\D"", """")"),"#VALUE!")</f>
        <v>#VALUE!</v>
      </c>
    </row>
    <row r="3873" spans="1:13" ht="15.75" customHeight="1">
      <c r="A3873" s="1">
        <v>3532</v>
      </c>
      <c r="B3873" s="3">
        <v>3533</v>
      </c>
      <c r="C3873" s="3" t="s">
        <v>9768</v>
      </c>
      <c r="D3873" s="3">
        <v>0.17767371890905009</v>
      </c>
      <c r="E3873" s="3">
        <v>0.28548986068631482</v>
      </c>
      <c r="F3873" s="3">
        <v>0.57631578947368423</v>
      </c>
      <c r="G3873" s="3">
        <v>9.2105263157894732E-2</v>
      </c>
      <c r="H3873" s="3">
        <v>0.1236842105263158</v>
      </c>
      <c r="I3873" s="3">
        <v>0.25526315789473691</v>
      </c>
      <c r="J3873" s="3">
        <v>3.6767510427728578E-2</v>
      </c>
      <c r="K3873" s="3">
        <v>43769.599999999693</v>
      </c>
      <c r="L3873" s="3" t="s">
        <v>16279</v>
      </c>
      <c r="M3873" s="4" t="str">
        <f ca="1">IFERROR(__xludf.DUMMYFUNCTION("REGEXREPLACE(F3534,""\D"", """")"),"#VALUE!")</f>
        <v>#VALUE!</v>
      </c>
    </row>
    <row r="3874" spans="1:13" ht="15.75" customHeight="1">
      <c r="A3874" s="1">
        <v>3534</v>
      </c>
      <c r="B3874" s="3">
        <v>3535</v>
      </c>
      <c r="C3874" s="3" t="s">
        <v>9774</v>
      </c>
      <c r="D3874" s="3">
        <v>0.18085144525387109</v>
      </c>
      <c r="E3874" s="3">
        <v>0.37243765750070279</v>
      </c>
      <c r="F3874" s="3">
        <v>0.61538461538461542</v>
      </c>
      <c r="G3874" s="3">
        <v>9.2307692307692313E-2</v>
      </c>
      <c r="H3874" s="3">
        <v>6.1538461538461542E-2</v>
      </c>
      <c r="I3874" s="3">
        <v>0.2153846153846154</v>
      </c>
      <c r="J3874" s="3">
        <v>2.3363757761706509E-2</v>
      </c>
      <c r="K3874" s="3">
        <v>14139.700000000041</v>
      </c>
      <c r="L3874" s="3" t="s">
        <v>16281</v>
      </c>
      <c r="M3874" s="4" t="str">
        <f ca="1">IFERROR(__xludf.DUMMYFUNCTION("REGEXREPLACE(F3536,""\D"", """")"),"#VALUE!")</f>
        <v>#VALUE!</v>
      </c>
    </row>
    <row r="3875" spans="1:13" ht="15.75" customHeight="1">
      <c r="A3875" s="1">
        <v>3535</v>
      </c>
      <c r="B3875" s="3">
        <v>3536</v>
      </c>
      <c r="C3875" s="3" t="s">
        <v>9777</v>
      </c>
      <c r="D3875" s="3">
        <v>0.19650605580146899</v>
      </c>
      <c r="E3875" s="3">
        <v>0.2242483529735998</v>
      </c>
      <c r="F3875" s="3">
        <v>0.58139534883720934</v>
      </c>
      <c r="G3875" s="3">
        <v>0.1162790697674419</v>
      </c>
      <c r="H3875" s="3">
        <v>0.1472868217054264</v>
      </c>
      <c r="I3875" s="3">
        <v>0.2868217054263566</v>
      </c>
      <c r="J3875" s="3">
        <v>4.7679557363515951E-2</v>
      </c>
      <c r="K3875" s="3">
        <v>14026.300000000039</v>
      </c>
      <c r="L3875" s="3" t="s">
        <v>16282</v>
      </c>
      <c r="M3875" s="4" t="str">
        <f ca="1">IFERROR(__xludf.DUMMYFUNCTION("REGEXREPLACE(F3537,""\D"", """")"),"#VALUE!")</f>
        <v>#VALUE!</v>
      </c>
    </row>
    <row r="3876" spans="1:13" ht="15.75" customHeight="1">
      <c r="A3876" s="1">
        <v>3537</v>
      </c>
      <c r="B3876" s="3">
        <v>3538</v>
      </c>
      <c r="C3876" s="3" t="s">
        <v>9782</v>
      </c>
      <c r="D3876" s="3">
        <v>0.18950132018139121</v>
      </c>
      <c r="E3876" s="3">
        <v>0.59509812602554091</v>
      </c>
      <c r="F3876" s="3">
        <v>0.57913669064748197</v>
      </c>
      <c r="G3876" s="3">
        <v>5.7553956834532377E-2</v>
      </c>
      <c r="H3876" s="3">
        <v>5.0359712230215833E-2</v>
      </c>
      <c r="I3876" s="3">
        <v>0.14028776978417271</v>
      </c>
      <c r="J3876" s="3">
        <v>1.8310123433563471E-2</v>
      </c>
      <c r="K3876" s="3">
        <v>29460.099999999911</v>
      </c>
      <c r="L3876" s="3" t="s">
        <v>16284</v>
      </c>
      <c r="M3876" s="4" t="str">
        <f ca="1">IFERROR(__xludf.DUMMYFUNCTION("REGEXREPLACE(F3539,""\D"", """")"),"#VALUE!")</f>
        <v>#VALUE!</v>
      </c>
    </row>
    <row r="3877" spans="1:13" ht="15.75" customHeight="1">
      <c r="A3877" s="1">
        <v>3540</v>
      </c>
      <c r="B3877" s="3">
        <v>3541</v>
      </c>
      <c r="C3877" s="3" t="s">
        <v>9791</v>
      </c>
      <c r="D3877" s="3">
        <v>0.2209016614313872</v>
      </c>
      <c r="E3877" s="3">
        <v>0.46051464292914179</v>
      </c>
      <c r="F3877" s="3">
        <v>0.59340659340659341</v>
      </c>
      <c r="G3877" s="3">
        <v>4.9450549450549448E-2</v>
      </c>
      <c r="H3877" s="3">
        <v>4.9450549450549448E-2</v>
      </c>
      <c r="I3877" s="3">
        <v>0.14285714285714279</v>
      </c>
      <c r="J3877" s="3">
        <v>1.7989111225531821E-2</v>
      </c>
      <c r="K3877" s="3">
        <v>18753.400000000009</v>
      </c>
      <c r="L3877" s="3" t="s">
        <v>16287</v>
      </c>
      <c r="M3877" s="4" t="str">
        <f ca="1">IFERROR(__xludf.DUMMYFUNCTION("REGEXREPLACE(F3542,""\D"", """")"),"#VALUE!")</f>
        <v>#VALUE!</v>
      </c>
    </row>
    <row r="3878" spans="1:13" ht="15.75" customHeight="1">
      <c r="A3878" s="1">
        <v>3541</v>
      </c>
      <c r="B3878" s="3">
        <v>3542</v>
      </c>
      <c r="C3878" s="3" t="s">
        <v>9794</v>
      </c>
      <c r="D3878" s="3">
        <v>0.36402072380331912</v>
      </c>
      <c r="E3878" s="3">
        <v>1.1129570934412749</v>
      </c>
      <c r="F3878" s="3">
        <v>0.61578947368421055</v>
      </c>
      <c r="G3878" s="3">
        <v>2.6315789473684209E-2</v>
      </c>
      <c r="H3878" s="3">
        <v>1.578947368421053E-2</v>
      </c>
      <c r="I3878" s="3">
        <v>7.8947368421052627E-2</v>
      </c>
      <c r="J3878" s="3">
        <v>8.9585253647893465E-3</v>
      </c>
      <c r="K3878" s="3">
        <v>18984.299999999981</v>
      </c>
      <c r="L3878" s="3" t="s">
        <v>16288</v>
      </c>
      <c r="M3878" s="4" t="str">
        <f ca="1">IFERROR(__xludf.DUMMYFUNCTION("REGEXREPLACE(F3543,""\D"", """")"),"#VALUE!")</f>
        <v>#VALUE!</v>
      </c>
    </row>
    <row r="3879" spans="1:13" ht="15.75" customHeight="1">
      <c r="A3879" s="1">
        <v>3542</v>
      </c>
      <c r="B3879" s="3">
        <v>3543</v>
      </c>
      <c r="C3879" s="3" t="s">
        <v>9797</v>
      </c>
      <c r="D3879" s="3">
        <v>0.16328994960102419</v>
      </c>
      <c r="E3879" s="3">
        <v>0.69675703368048014</v>
      </c>
      <c r="F3879" s="3">
        <v>0.51073985680190925</v>
      </c>
      <c r="G3879" s="3">
        <v>4.77326968973747E-2</v>
      </c>
      <c r="H3879" s="3">
        <v>5.0119331742243443E-2</v>
      </c>
      <c r="I3879" s="3">
        <v>0.12649164677804289</v>
      </c>
      <c r="J3879" s="3">
        <v>1.4753383917117811E-2</v>
      </c>
      <c r="K3879" s="3">
        <v>44172.599999999657</v>
      </c>
      <c r="L3879" s="3" t="s">
        <v>16289</v>
      </c>
      <c r="M3879" s="4" t="str">
        <f ca="1">IFERROR(__xludf.DUMMYFUNCTION("REGEXREPLACE(F3544,""\D"", """")"),"#VALUE!")</f>
        <v>#VALUE!</v>
      </c>
    </row>
    <row r="3880" spans="1:13" ht="15.75" customHeight="1">
      <c r="A3880" s="1">
        <v>3543</v>
      </c>
      <c r="B3880" s="3">
        <v>3544</v>
      </c>
      <c r="C3880" s="3" t="s">
        <v>9799</v>
      </c>
      <c r="D3880" s="3">
        <v>0.18340194902446541</v>
      </c>
      <c r="E3880" s="3">
        <v>0.228888348120725</v>
      </c>
      <c r="F3880" s="3">
        <v>0.53892215568862278</v>
      </c>
      <c r="G3880" s="3">
        <v>7.1856287425149698E-2</v>
      </c>
      <c r="H3880" s="3">
        <v>0.1317365269461078</v>
      </c>
      <c r="I3880" s="3">
        <v>0.23353293413173651</v>
      </c>
      <c r="J3880" s="3">
        <v>3.3077327761274339E-2</v>
      </c>
      <c r="K3880" s="3">
        <v>18061.200000000019</v>
      </c>
      <c r="L3880" s="3" t="s">
        <v>16290</v>
      </c>
      <c r="M3880" s="4" t="str">
        <f ca="1">IFERROR(__xludf.DUMMYFUNCTION("REGEXREPLACE(F3545,""\D"", """")"),"#VALUE!")</f>
        <v>#VALUE!</v>
      </c>
    </row>
    <row r="3881" spans="1:13" ht="15.75" customHeight="1">
      <c r="A3881" s="1">
        <v>3546</v>
      </c>
      <c r="B3881" s="3">
        <v>3547</v>
      </c>
      <c r="C3881" s="3" t="s">
        <v>9807</v>
      </c>
      <c r="D3881" s="3">
        <v>0.15582282771388101</v>
      </c>
      <c r="E3881" s="3">
        <v>0.30941942899552172</v>
      </c>
      <c r="F3881" s="3">
        <v>0.57541899441340782</v>
      </c>
      <c r="G3881" s="3">
        <v>9.4972067039106142E-2</v>
      </c>
      <c r="H3881" s="3">
        <v>9.4972067039106142E-2</v>
      </c>
      <c r="I3881" s="3">
        <v>0.223463687150838</v>
      </c>
      <c r="J3881" s="3">
        <v>2.7195163088649669E-2</v>
      </c>
      <c r="K3881" s="3">
        <v>19769.000000000011</v>
      </c>
      <c r="L3881" s="3" t="s">
        <v>16293</v>
      </c>
      <c r="M3881" s="4" t="str">
        <f ca="1">IFERROR(__xludf.DUMMYFUNCTION("REGEXREPLACE(F3548,""\D"", """")"),"#VALUE!")</f>
        <v>#VALUE!</v>
      </c>
    </row>
    <row r="3882" spans="1:13" ht="15.75" customHeight="1">
      <c r="A3882" s="1">
        <v>3547</v>
      </c>
      <c r="B3882" s="3">
        <v>3548</v>
      </c>
      <c r="C3882" s="3" t="s">
        <v>9809</v>
      </c>
      <c r="D3882" s="3">
        <v>0.21939430667398491</v>
      </c>
      <c r="E3882" s="3">
        <v>0.72940063677062184</v>
      </c>
      <c r="F3882" s="3">
        <v>0.49541284403669728</v>
      </c>
      <c r="G3882" s="3">
        <v>6.7278287461773695E-2</v>
      </c>
      <c r="H3882" s="3">
        <v>3.9755351681957193E-2</v>
      </c>
      <c r="I3882" s="3">
        <v>0.1284403669724771</v>
      </c>
      <c r="J3882" s="3">
        <v>2.1072627003071349E-2</v>
      </c>
      <c r="K3882" s="3">
        <v>34351.399999999841</v>
      </c>
      <c r="L3882" s="3" t="s">
        <v>16294</v>
      </c>
      <c r="M3882" s="4" t="str">
        <f ca="1">IFERROR(__xludf.DUMMYFUNCTION("REGEXREPLACE(F3549,""\D"", """")"),"#VALUE!")</f>
        <v>#VALUE!</v>
      </c>
    </row>
    <row r="3883" spans="1:13" ht="15.75" customHeight="1">
      <c r="A3883" s="1">
        <v>3548</v>
      </c>
      <c r="B3883" s="3">
        <v>3549</v>
      </c>
      <c r="C3883" s="3" t="s">
        <v>9811</v>
      </c>
      <c r="D3883" s="3">
        <v>0.14789504863857211</v>
      </c>
      <c r="E3883" s="3">
        <v>0.20975345696818709</v>
      </c>
      <c r="F3883" s="3">
        <v>0.6071428571428571</v>
      </c>
      <c r="G3883" s="3">
        <v>0.1091269841269841</v>
      </c>
      <c r="H3883" s="3">
        <v>0.1150793650793651</v>
      </c>
      <c r="I3883" s="3">
        <v>0.26190476190476192</v>
      </c>
      <c r="J3883" s="3">
        <v>3.2397637265002249E-2</v>
      </c>
      <c r="K3883" s="3">
        <v>55375.499999999483</v>
      </c>
      <c r="L3883" s="3" t="s">
        <v>16295</v>
      </c>
      <c r="M3883" s="4" t="str">
        <f ca="1">IFERROR(__xludf.DUMMYFUNCTION("REGEXREPLACE(F3550,""\D"", """")"),"#VALUE!")</f>
        <v>#VALUE!</v>
      </c>
    </row>
    <row r="3884" spans="1:13" ht="15.75" customHeight="1">
      <c r="A3884" s="1">
        <v>3549</v>
      </c>
      <c r="B3884" s="3">
        <v>3550</v>
      </c>
      <c r="C3884" s="3" t="s">
        <v>9814</v>
      </c>
      <c r="D3884" s="3">
        <v>0.20470839860106721</v>
      </c>
      <c r="E3884" s="3">
        <v>0.1771226136852079</v>
      </c>
      <c r="F3884" s="3">
        <v>0.60215053763440862</v>
      </c>
      <c r="G3884" s="3">
        <v>8.6021505376344093E-2</v>
      </c>
      <c r="H3884" s="3">
        <v>0.1290322580645161</v>
      </c>
      <c r="I3884" s="3">
        <v>0.25806451612903231</v>
      </c>
      <c r="J3884" s="3">
        <v>4.0355341314306313E-2</v>
      </c>
      <c r="K3884" s="3">
        <v>20079.099999999999</v>
      </c>
      <c r="L3884" s="3" t="s">
        <v>16296</v>
      </c>
      <c r="M3884" s="4" t="str">
        <f ca="1">IFERROR(__xludf.DUMMYFUNCTION("REGEXREPLACE(F3551,""\D"", """")"),"#VALUE!")</f>
        <v>#VALUE!</v>
      </c>
    </row>
    <row r="3885" spans="1:13" ht="15.75" customHeight="1">
      <c r="A3885" s="1">
        <v>3550</v>
      </c>
      <c r="B3885" s="3">
        <v>3551</v>
      </c>
      <c r="C3885" s="3" t="s">
        <v>9816</v>
      </c>
      <c r="D3885" s="3">
        <v>0.18758117618073769</v>
      </c>
      <c r="E3885" s="3">
        <v>0.2497961863362311</v>
      </c>
      <c r="F3885" s="3">
        <v>0.61538461538461542</v>
      </c>
      <c r="G3885" s="3">
        <v>0.1183431952662722</v>
      </c>
      <c r="H3885" s="3">
        <v>0.13017751479289941</v>
      </c>
      <c r="I3885" s="3">
        <v>0.25443786982248517</v>
      </c>
      <c r="J3885" s="3">
        <v>4.3796588037293721E-2</v>
      </c>
      <c r="K3885" s="3">
        <v>19573.10000000002</v>
      </c>
      <c r="L3885" s="3" t="s">
        <v>16297</v>
      </c>
      <c r="M3885" s="4" t="str">
        <f ca="1">IFERROR(__xludf.DUMMYFUNCTION("REGEXREPLACE(F3552,""\D"", """")"),"#VALUE!")</f>
        <v>#VALUE!</v>
      </c>
    </row>
    <row r="3886" spans="1:13" ht="15.75" customHeight="1">
      <c r="A3886" s="1">
        <v>3551</v>
      </c>
      <c r="B3886" s="3">
        <v>3552</v>
      </c>
      <c r="C3886" s="3" t="s">
        <v>9818</v>
      </c>
      <c r="D3886" s="3">
        <v>0.1725236847275893</v>
      </c>
      <c r="E3886" s="3">
        <v>0.1382090881256432</v>
      </c>
      <c r="F3886" s="3">
        <v>0.60240963855421692</v>
      </c>
      <c r="G3886" s="3">
        <v>8.4337349397590355E-2</v>
      </c>
      <c r="H3886" s="3">
        <v>0.13253012048192769</v>
      </c>
      <c r="I3886" s="3">
        <v>0.26506024096385539</v>
      </c>
      <c r="J3886" s="3">
        <v>3.0938647462214669E-2</v>
      </c>
      <c r="K3886" s="3">
        <v>9138.0000000000127</v>
      </c>
      <c r="L3886" s="3" t="s">
        <v>16298</v>
      </c>
      <c r="M3886" s="4" t="str">
        <f ca="1">IFERROR(__xludf.DUMMYFUNCTION("REGEXREPLACE(F3553,""\D"", """")"),"#VALUE!")</f>
        <v>#VALUE!</v>
      </c>
    </row>
    <row r="3887" spans="1:13" ht="15.75" customHeight="1">
      <c r="A3887" s="1">
        <v>3553</v>
      </c>
      <c r="B3887" s="3">
        <v>3554</v>
      </c>
      <c r="C3887" s="3" t="s">
        <v>9824</v>
      </c>
      <c r="D3887" s="3">
        <v>0.16770510030494229</v>
      </c>
      <c r="E3887" s="3">
        <v>0.53183557892621824</v>
      </c>
      <c r="F3887" s="3">
        <v>0.53601694915254239</v>
      </c>
      <c r="G3887" s="3">
        <v>6.7796610169491525E-2</v>
      </c>
      <c r="H3887" s="3">
        <v>4.8728813559322043E-2</v>
      </c>
      <c r="I3887" s="3">
        <v>0.1673728813559322</v>
      </c>
      <c r="J3887" s="3">
        <v>1.8336921105102221E-2</v>
      </c>
      <c r="K3887" s="3">
        <v>50281.199999999539</v>
      </c>
      <c r="L3887" s="3" t="s">
        <v>16300</v>
      </c>
      <c r="M3887" s="4" t="str">
        <f ca="1">IFERROR(__xludf.DUMMYFUNCTION("REGEXREPLACE(F3555,""\D"", """")"),"#VALUE!")</f>
        <v>#VALUE!</v>
      </c>
    </row>
    <row r="3888" spans="1:13" ht="15.75" customHeight="1">
      <c r="A3888" s="1">
        <v>3554</v>
      </c>
      <c r="B3888" s="3">
        <v>3555</v>
      </c>
      <c r="C3888" s="3" t="s">
        <v>9826</v>
      </c>
      <c r="D3888" s="3">
        <v>0.1340064095615755</v>
      </c>
      <c r="E3888" s="3">
        <v>0.31866526622879782</v>
      </c>
      <c r="F3888" s="3">
        <v>0.55188679245283023</v>
      </c>
      <c r="G3888" s="3">
        <v>8.9622641509433956E-2</v>
      </c>
      <c r="H3888" s="3">
        <v>0.10849056603773589</v>
      </c>
      <c r="I3888" s="3">
        <v>0.24056603773584909</v>
      </c>
      <c r="J3888" s="3">
        <v>2.4737695963855191E-2</v>
      </c>
      <c r="K3888" s="3">
        <v>23149.599999999991</v>
      </c>
      <c r="L3888" s="3" t="s">
        <v>16301</v>
      </c>
      <c r="M3888" s="4" t="str">
        <f ca="1">IFERROR(__xludf.DUMMYFUNCTION("REGEXREPLACE(F3556,""\D"", """")"),"#VALUE!")</f>
        <v>#VALUE!</v>
      </c>
    </row>
    <row r="3889" spans="1:13" ht="15.75" customHeight="1">
      <c r="A3889" s="1">
        <v>3555</v>
      </c>
      <c r="B3889" s="3">
        <v>3556</v>
      </c>
      <c r="C3889" s="3" t="s">
        <v>9829</v>
      </c>
      <c r="D3889" s="3">
        <v>0.23733168259080251</v>
      </c>
      <c r="E3889" s="3">
        <v>0.63147736925946762</v>
      </c>
      <c r="F3889" s="3">
        <v>0.5803571428571429</v>
      </c>
      <c r="G3889" s="3">
        <v>6.25E-2</v>
      </c>
      <c r="H3889" s="3">
        <v>5.3571428571428568E-2</v>
      </c>
      <c r="I3889" s="3">
        <v>0.14285714285714279</v>
      </c>
      <c r="J3889" s="3">
        <v>2.083297773177548E-2</v>
      </c>
      <c r="K3889" s="3">
        <v>12027.100000000029</v>
      </c>
      <c r="L3889" s="3" t="s">
        <v>16302</v>
      </c>
      <c r="M3889" s="4" t="str">
        <f ca="1">IFERROR(__xludf.DUMMYFUNCTION("REGEXREPLACE(F3557,""\D"", """")"),"#VALUE!")</f>
        <v>#VALUE!</v>
      </c>
    </row>
    <row r="3890" spans="1:13" ht="15.75" customHeight="1">
      <c r="A3890" s="1">
        <v>3556</v>
      </c>
      <c r="B3890" s="3">
        <v>3557</v>
      </c>
      <c r="C3890" s="3" t="s">
        <v>9831</v>
      </c>
      <c r="D3890" s="3">
        <v>0.27031438807742081</v>
      </c>
      <c r="E3890" s="3">
        <v>0.27374259093106101</v>
      </c>
      <c r="F3890" s="3">
        <v>0.57499999999999996</v>
      </c>
      <c r="G3890" s="3">
        <v>7.4999999999999997E-2</v>
      </c>
      <c r="H3890" s="3">
        <v>0.05</v>
      </c>
      <c r="I3890" s="3">
        <v>0.25</v>
      </c>
      <c r="J3890" s="3">
        <v>1.5179761904761909E-2</v>
      </c>
      <c r="K3890" s="3">
        <v>4324.6999999999989</v>
      </c>
      <c r="L3890" s="3" t="s">
        <v>16303</v>
      </c>
      <c r="M3890" s="4" t="str">
        <f ca="1">IFERROR(__xludf.DUMMYFUNCTION("REGEXREPLACE(F3558,""\D"", """")"),"#VALUE!")</f>
        <v>#VALUE!</v>
      </c>
    </row>
    <row r="3891" spans="1:13" ht="15.75" customHeight="1">
      <c r="A3891" s="1">
        <v>3558</v>
      </c>
      <c r="B3891" s="3">
        <v>3559</v>
      </c>
      <c r="C3891" s="3" t="s">
        <v>9836</v>
      </c>
      <c r="D3891" s="3">
        <v>0.12908856495884591</v>
      </c>
      <c r="E3891" s="3">
        <v>0.2486054263787085</v>
      </c>
      <c r="F3891" s="3">
        <v>0.65951742627345844</v>
      </c>
      <c r="G3891" s="3">
        <v>0.1152815013404826</v>
      </c>
      <c r="H3891" s="3">
        <v>0.1206434316353887</v>
      </c>
      <c r="I3891" s="3">
        <v>0.27613941018766758</v>
      </c>
      <c r="J3891" s="3">
        <v>2.9577851440621229E-2</v>
      </c>
      <c r="K3891" s="3">
        <v>39979.19999999975</v>
      </c>
      <c r="L3891" s="3" t="s">
        <v>16305</v>
      </c>
      <c r="M3891" s="4" t="str">
        <f ca="1">IFERROR(__xludf.DUMMYFUNCTION("REGEXREPLACE(F3560,""\D"", """")"),"#VALUE!")</f>
        <v>#VALUE!</v>
      </c>
    </row>
    <row r="3892" spans="1:13" ht="15.75" customHeight="1">
      <c r="A3892" s="1">
        <v>3559</v>
      </c>
      <c r="B3892" s="3">
        <v>3560</v>
      </c>
      <c r="C3892" s="3" t="s">
        <v>9839</v>
      </c>
      <c r="D3892" s="3">
        <v>0.17104626597041819</v>
      </c>
      <c r="E3892" s="3">
        <v>0.86918277925828658</v>
      </c>
      <c r="F3892" s="3">
        <v>0.48355263157894729</v>
      </c>
      <c r="G3892" s="3">
        <v>6.25E-2</v>
      </c>
      <c r="H3892" s="3">
        <v>3.2894736842105261E-2</v>
      </c>
      <c r="I3892" s="3">
        <v>0.12171052631578951</v>
      </c>
      <c r="J3892" s="3">
        <v>1.424763308396503E-2</v>
      </c>
      <c r="K3892" s="3">
        <v>32774.8999999999</v>
      </c>
      <c r="L3892" s="3" t="s">
        <v>16306</v>
      </c>
      <c r="M3892" s="4" t="str">
        <f ca="1">IFERROR(__xludf.DUMMYFUNCTION("REGEXREPLACE(F3561,""\D"", """")"),"#VALUE!")</f>
        <v>#VALUE!</v>
      </c>
    </row>
    <row r="3893" spans="1:13" ht="15.75" customHeight="1">
      <c r="A3893" s="1">
        <v>3560</v>
      </c>
      <c r="B3893" s="3">
        <v>3561</v>
      </c>
      <c r="C3893" s="3" t="s">
        <v>9841</v>
      </c>
      <c r="D3893" s="3">
        <v>0.185852184740915</v>
      </c>
      <c r="E3893" s="3">
        <v>0.56131330428694282</v>
      </c>
      <c r="F3893" s="3">
        <v>0.49292452830188682</v>
      </c>
      <c r="G3893" s="3">
        <v>7.783018867924528E-2</v>
      </c>
      <c r="H3893" s="3">
        <v>4.716981132075472E-2</v>
      </c>
      <c r="I3893" s="3">
        <v>0.1650943396226415</v>
      </c>
      <c r="J3893" s="3">
        <v>2.156761226666681E-2</v>
      </c>
      <c r="K3893" s="3">
        <v>46123.999999999622</v>
      </c>
      <c r="L3893" s="3" t="s">
        <v>16307</v>
      </c>
      <c r="M3893" s="4" t="str">
        <f ca="1">IFERROR(__xludf.DUMMYFUNCTION("REGEXREPLACE(F3562,""\D"", """")"),"#VALUE!")</f>
        <v>#VALUE!</v>
      </c>
    </row>
    <row r="3894" spans="1:13" ht="15.75" customHeight="1">
      <c r="A3894" s="1">
        <v>3561</v>
      </c>
      <c r="B3894" s="3">
        <v>3562</v>
      </c>
      <c r="C3894" s="3" t="s">
        <v>9843</v>
      </c>
      <c r="D3894" s="3">
        <v>0.19612747147095241</v>
      </c>
      <c r="E3894" s="3">
        <v>0.23276997303796329</v>
      </c>
      <c r="F3894" s="3">
        <v>0.56357388316151202</v>
      </c>
      <c r="G3894" s="3">
        <v>9.9656357388316158E-2</v>
      </c>
      <c r="H3894" s="3">
        <v>0.1134020618556701</v>
      </c>
      <c r="I3894" s="3">
        <v>0.24054982817869419</v>
      </c>
      <c r="J3894" s="3">
        <v>3.9941131479525743E-2</v>
      </c>
      <c r="K3894" s="3">
        <v>32531.999999999909</v>
      </c>
      <c r="L3894" s="3" t="s">
        <v>16308</v>
      </c>
      <c r="M3894" s="4" t="str">
        <f ca="1">IFERROR(__xludf.DUMMYFUNCTION("REGEXREPLACE(F3563,""\D"", """")"),"#VALUE!")</f>
        <v>#VALUE!</v>
      </c>
    </row>
    <row r="3895" spans="1:13" ht="15.75" customHeight="1">
      <c r="A3895" s="1">
        <v>3562</v>
      </c>
      <c r="B3895" s="3">
        <v>3563</v>
      </c>
      <c r="C3895" s="3" t="s">
        <v>9845</v>
      </c>
      <c r="D3895" s="3">
        <v>0.18689287589814521</v>
      </c>
      <c r="E3895" s="3">
        <v>0.26563895403444832</v>
      </c>
      <c r="F3895" s="3">
        <v>0.60504201680672265</v>
      </c>
      <c r="G3895" s="3">
        <v>0.1092436974789916</v>
      </c>
      <c r="H3895" s="3">
        <v>0.1008403361344538</v>
      </c>
      <c r="I3895" s="3">
        <v>0.25210084033613439</v>
      </c>
      <c r="J3895" s="3">
        <v>3.7155619405952252E-2</v>
      </c>
      <c r="K3895" s="3">
        <v>26119.200000000001</v>
      </c>
      <c r="L3895" s="3" t="s">
        <v>16309</v>
      </c>
      <c r="M3895" s="4" t="str">
        <f ca="1">IFERROR(__xludf.DUMMYFUNCTION("REGEXREPLACE(F3564,""\D"", """")"),"#VALUE!")</f>
        <v>#VALUE!</v>
      </c>
    </row>
    <row r="3896" spans="1:13" ht="15.75" customHeight="1">
      <c r="A3896" s="1">
        <v>3563</v>
      </c>
      <c r="B3896" s="3">
        <v>3564</v>
      </c>
      <c r="C3896" s="3" t="s">
        <v>9848</v>
      </c>
      <c r="D3896" s="3">
        <v>0.2034150354922436</v>
      </c>
      <c r="E3896" s="3">
        <v>0.26711425768046498</v>
      </c>
      <c r="F3896" s="3">
        <v>0.62264150943396224</v>
      </c>
      <c r="G3896" s="3">
        <v>8.8050314465408799E-2</v>
      </c>
      <c r="H3896" s="3">
        <v>9.4339622641509441E-2</v>
      </c>
      <c r="I3896" s="3">
        <v>0.2452830188679245</v>
      </c>
      <c r="J3896" s="3">
        <v>3.3497171454054661E-2</v>
      </c>
      <c r="K3896" s="3">
        <v>17448.10000000002</v>
      </c>
      <c r="L3896" s="3" t="s">
        <v>16310</v>
      </c>
      <c r="M3896" s="4" t="str">
        <f ca="1">IFERROR(__xludf.DUMMYFUNCTION("REGEXREPLACE(F3565,""\D"", """")"),"#VALUE!")</f>
        <v>#VALUE!</v>
      </c>
    </row>
    <row r="3897" spans="1:13" ht="15.75" customHeight="1">
      <c r="A3897" s="1">
        <v>3564</v>
      </c>
      <c r="B3897" s="3">
        <v>3565</v>
      </c>
      <c r="C3897" s="3" t="s">
        <v>9851</v>
      </c>
      <c r="D3897" s="3">
        <v>0.19667993512368201</v>
      </c>
      <c r="E3897" s="3">
        <v>0.16498480396628781</v>
      </c>
      <c r="F3897" s="3">
        <v>0.60064935064935066</v>
      </c>
      <c r="G3897" s="3">
        <v>0.1038961038961039</v>
      </c>
      <c r="H3897" s="3">
        <v>0.1201298701298701</v>
      </c>
      <c r="I3897" s="3">
        <v>0.28246753246753248</v>
      </c>
      <c r="J3897" s="3">
        <v>4.2312592124404858E-2</v>
      </c>
      <c r="K3897" s="3">
        <v>35086.799999999857</v>
      </c>
      <c r="L3897" s="3" t="s">
        <v>16311</v>
      </c>
      <c r="M3897" s="4" t="str">
        <f ca="1">IFERROR(__xludf.DUMMYFUNCTION("REGEXREPLACE(F3566,""\D"", """")"),"#VALUE!")</f>
        <v>#VALUE!</v>
      </c>
    </row>
    <row r="3898" spans="1:13" ht="15.75" customHeight="1">
      <c r="A3898" s="1">
        <v>3565</v>
      </c>
      <c r="B3898" s="3">
        <v>3566</v>
      </c>
      <c r="C3898" s="3" t="s">
        <v>9854</v>
      </c>
      <c r="D3898" s="3">
        <v>0.20272100674898039</v>
      </c>
      <c r="E3898" s="3">
        <v>0.18592792868471941</v>
      </c>
      <c r="F3898" s="3">
        <v>0.59174311926605505</v>
      </c>
      <c r="G3898" s="3">
        <v>0.1100917431192661</v>
      </c>
      <c r="H3898" s="3">
        <v>0.1146788990825688</v>
      </c>
      <c r="I3898" s="3">
        <v>0.25688073394495409</v>
      </c>
      <c r="J3898" s="3">
        <v>4.3151398311276748E-2</v>
      </c>
      <c r="K3898" s="3">
        <v>24024.900000000009</v>
      </c>
      <c r="L3898" s="3" t="s">
        <v>16312</v>
      </c>
      <c r="M3898" s="4" t="str">
        <f ca="1">IFERROR(__xludf.DUMMYFUNCTION("REGEXREPLACE(F3567,""\D"", """")"),"#VALUE!")</f>
        <v>#VALUE!</v>
      </c>
    </row>
    <row r="3899" spans="1:13" ht="15.75" customHeight="1">
      <c r="A3899" s="1">
        <v>3566</v>
      </c>
      <c r="B3899" s="3">
        <v>3567</v>
      </c>
      <c r="C3899" s="3" t="s">
        <v>9857</v>
      </c>
      <c r="D3899" s="3">
        <v>0.42151971167132929</v>
      </c>
      <c r="E3899" s="3">
        <v>0.3350697099610444</v>
      </c>
      <c r="F3899" s="3">
        <v>0.48717948717948723</v>
      </c>
      <c r="G3899" s="3">
        <v>0.1025641025641026</v>
      </c>
      <c r="H3899" s="3">
        <v>7.6923076923076927E-2</v>
      </c>
      <c r="I3899" s="3">
        <v>0.20512820512820509</v>
      </c>
      <c r="J3899" s="3">
        <v>4.3750307223481111E-2</v>
      </c>
      <c r="K3899" s="3">
        <v>4309.699999999998</v>
      </c>
      <c r="L3899" s="3" t="s">
        <v>16313</v>
      </c>
      <c r="M3899" s="4" t="str">
        <f ca="1">IFERROR(__xludf.DUMMYFUNCTION("REGEXREPLACE(F3568,""\D"", """")"),"#VALUE!")</f>
        <v>#VALUE!</v>
      </c>
    </row>
    <row r="3900" spans="1:13" ht="15.75" customHeight="1">
      <c r="A3900" s="1">
        <v>3567</v>
      </c>
      <c r="B3900" s="3">
        <v>3568</v>
      </c>
      <c r="C3900" s="3" t="s">
        <v>9859</v>
      </c>
      <c r="D3900" s="3">
        <v>0.30999691779026101</v>
      </c>
      <c r="E3900" s="3">
        <v>0.55854105419564648</v>
      </c>
      <c r="F3900" s="3">
        <v>0.52380952380952384</v>
      </c>
      <c r="G3900" s="3">
        <v>0.14285714285714279</v>
      </c>
      <c r="H3900" s="3">
        <v>2.3809523809523812E-2</v>
      </c>
      <c r="I3900" s="3">
        <v>0.16666666666666671</v>
      </c>
      <c r="J3900" s="3">
        <v>2.8853831508938669E-2</v>
      </c>
      <c r="K3900" s="3">
        <v>4819.7999999999984</v>
      </c>
      <c r="L3900" s="3" t="s">
        <v>16314</v>
      </c>
      <c r="M3900" s="4" t="str">
        <f ca="1">IFERROR(__xludf.DUMMYFUNCTION("REGEXREPLACE(F3569,""\D"", """")"),"#VALUE!")</f>
        <v>#VALUE!</v>
      </c>
    </row>
    <row r="3901" spans="1:13" ht="15.75" customHeight="1">
      <c r="A3901" s="1">
        <v>3569</v>
      </c>
      <c r="B3901" s="3">
        <v>3570</v>
      </c>
      <c r="C3901" s="3" t="s">
        <v>9864</v>
      </c>
      <c r="D3901" s="3">
        <v>0.17450409330535591</v>
      </c>
      <c r="E3901" s="3">
        <v>0.25845311819760158</v>
      </c>
      <c r="F3901" s="3">
        <v>0.6</v>
      </c>
      <c r="G3901" s="3">
        <v>0.1041666666666667</v>
      </c>
      <c r="H3901" s="3">
        <v>0.1166666666666667</v>
      </c>
      <c r="I3901" s="3">
        <v>0.26666666666666672</v>
      </c>
      <c r="J3901" s="3">
        <v>3.6590407113313919E-2</v>
      </c>
      <c r="K3901" s="3">
        <v>28017.69999999999</v>
      </c>
      <c r="L3901" s="3" t="s">
        <v>16316</v>
      </c>
      <c r="M3901" s="4" t="str">
        <f ca="1">IFERROR(__xludf.DUMMYFUNCTION("REGEXREPLACE(F3571,""\D"", """")"),"#VALUE!")</f>
        <v>#VALUE!</v>
      </c>
    </row>
    <row r="3902" spans="1:13" ht="15.75" customHeight="1">
      <c r="A3902" s="1">
        <v>3571</v>
      </c>
      <c r="B3902" s="3">
        <v>3572</v>
      </c>
      <c r="C3902" s="3" t="s">
        <v>9869</v>
      </c>
      <c r="D3902" s="3">
        <v>0.14867988159166001</v>
      </c>
      <c r="E3902" s="3">
        <v>0.45971614719964632</v>
      </c>
      <c r="F3902" s="3">
        <v>0.54054054054054057</v>
      </c>
      <c r="G3902" s="3">
        <v>7.2072072072072071E-2</v>
      </c>
      <c r="H3902" s="3">
        <v>5.8558558558558557E-2</v>
      </c>
      <c r="I3902" s="3">
        <v>0.18468468468468471</v>
      </c>
      <c r="J3902" s="3">
        <v>1.734546788680259E-2</v>
      </c>
      <c r="K3902" s="3">
        <v>24804.6</v>
      </c>
      <c r="L3902" s="3" t="s">
        <v>16318</v>
      </c>
      <c r="M3902" s="4" t="str">
        <f ca="1">IFERROR(__xludf.DUMMYFUNCTION("REGEXREPLACE(F3573,""\D"", """")"),"#VALUE!")</f>
        <v>#VALUE!</v>
      </c>
    </row>
    <row r="3903" spans="1:13" ht="15.75" customHeight="1">
      <c r="A3903" s="1">
        <v>3572</v>
      </c>
      <c r="B3903" s="3">
        <v>3573</v>
      </c>
      <c r="C3903" s="3" t="s">
        <v>9872</v>
      </c>
      <c r="D3903" s="3">
        <v>0.13231246268492769</v>
      </c>
      <c r="E3903" s="3">
        <v>0.20047056996250989</v>
      </c>
      <c r="F3903" s="3">
        <v>0.63909774436090228</v>
      </c>
      <c r="G3903" s="3">
        <v>0.14661654135338351</v>
      </c>
      <c r="H3903" s="3">
        <v>0.12781954887218039</v>
      </c>
      <c r="I3903" s="3">
        <v>0.2932330827067669</v>
      </c>
      <c r="J3903" s="3">
        <v>3.5047680904046002E-2</v>
      </c>
      <c r="K3903" s="3">
        <v>28832.999999999949</v>
      </c>
      <c r="L3903" s="3" t="s">
        <v>16319</v>
      </c>
      <c r="M3903" s="4" t="str">
        <f ca="1">IFERROR(__xludf.DUMMYFUNCTION("REGEXREPLACE(F3574,""\D"", """")"),"#VALUE!")</f>
        <v>#VALUE!</v>
      </c>
    </row>
    <row r="3904" spans="1:13" ht="15.75" customHeight="1">
      <c r="A3904" s="1">
        <v>3573</v>
      </c>
      <c r="B3904" s="3">
        <v>3574</v>
      </c>
      <c r="C3904" s="3" t="s">
        <v>9874</v>
      </c>
      <c r="D3904" s="3">
        <v>0.21400193656867711</v>
      </c>
      <c r="E3904" s="3">
        <v>0.16246216357885671</v>
      </c>
      <c r="F3904" s="3">
        <v>0.60655737704918034</v>
      </c>
      <c r="G3904" s="3">
        <v>0.15300546448087429</v>
      </c>
      <c r="H3904" s="3">
        <v>0.1147540983606557</v>
      </c>
      <c r="I3904" s="3">
        <v>0.2896174863387978</v>
      </c>
      <c r="J3904" s="3">
        <v>5.3859856524932012E-2</v>
      </c>
      <c r="K3904" s="3">
        <v>21509.600000000009</v>
      </c>
      <c r="L3904" s="3" t="s">
        <v>16320</v>
      </c>
      <c r="M3904" s="4" t="str">
        <f ca="1">IFERROR(__xludf.DUMMYFUNCTION("REGEXREPLACE(F3575,""\D"", """")"),"#VALUE!")</f>
        <v>#VALUE!</v>
      </c>
    </row>
    <row r="3905" spans="1:13" ht="15.75" customHeight="1">
      <c r="A3905" s="1">
        <v>3575</v>
      </c>
      <c r="B3905" s="3">
        <v>3576</v>
      </c>
      <c r="C3905" s="3" t="s">
        <v>9879</v>
      </c>
      <c r="D3905" s="3">
        <v>0.2024861134227465</v>
      </c>
      <c r="E3905" s="3">
        <v>0.26102157135932602</v>
      </c>
      <c r="F3905" s="3">
        <v>0.58088235294117652</v>
      </c>
      <c r="G3905" s="3">
        <v>9.5588235294117641E-2</v>
      </c>
      <c r="H3905" s="3">
        <v>0.125</v>
      </c>
      <c r="I3905" s="3">
        <v>0.2279411764705882</v>
      </c>
      <c r="J3905" s="3">
        <v>4.0376120781792722E-2</v>
      </c>
      <c r="K3905" s="3">
        <v>14737.70000000003</v>
      </c>
      <c r="L3905" s="3" t="s">
        <v>16322</v>
      </c>
      <c r="M3905" s="4" t="str">
        <f ca="1">IFERROR(__xludf.DUMMYFUNCTION("REGEXREPLACE(F3577,""\D"", """")"),"#VALUE!")</f>
        <v>#VALUE!</v>
      </c>
    </row>
    <row r="3906" spans="1:13" ht="15.75" customHeight="1">
      <c r="A3906" s="1">
        <v>3576</v>
      </c>
      <c r="B3906" s="3">
        <v>3577</v>
      </c>
      <c r="C3906" s="3" t="s">
        <v>9881</v>
      </c>
      <c r="D3906" s="3">
        <v>0.2249336136028372</v>
      </c>
      <c r="E3906" s="3">
        <v>0.29402952207480942</v>
      </c>
      <c r="F3906" s="3">
        <v>0.5934959349593496</v>
      </c>
      <c r="G3906" s="3">
        <v>7.3170731707317069E-2</v>
      </c>
      <c r="H3906" s="3">
        <v>0.1056910569105691</v>
      </c>
      <c r="I3906" s="3">
        <v>0.2113821138211382</v>
      </c>
      <c r="J3906" s="3">
        <v>3.4543741051418081E-2</v>
      </c>
      <c r="K3906" s="3">
        <v>13853.600000000029</v>
      </c>
      <c r="L3906" s="3" t="s">
        <v>16323</v>
      </c>
      <c r="M3906" s="4" t="str">
        <f ca="1">IFERROR(__xludf.DUMMYFUNCTION("REGEXREPLACE(F3578,""\D"", """")"),"#VALUE!")</f>
        <v>#VALUE!</v>
      </c>
    </row>
    <row r="3907" spans="1:13" ht="15.75" customHeight="1">
      <c r="A3907" s="1">
        <v>3577</v>
      </c>
      <c r="B3907" s="3">
        <v>3578</v>
      </c>
      <c r="C3907" s="3" t="s">
        <v>9884</v>
      </c>
      <c r="D3907" s="3">
        <v>0.17060636755075639</v>
      </c>
      <c r="E3907" s="3">
        <v>0.19399970417820339</v>
      </c>
      <c r="F3907" s="3">
        <v>0.60144927536231885</v>
      </c>
      <c r="G3907" s="3">
        <v>0.108695652173913</v>
      </c>
      <c r="H3907" s="3">
        <v>0.13043478260869559</v>
      </c>
      <c r="I3907" s="3">
        <v>0.31159420289855072</v>
      </c>
      <c r="J3907" s="3">
        <v>3.747559082713587E-2</v>
      </c>
      <c r="K3907" s="3">
        <v>15408.80000000003</v>
      </c>
      <c r="L3907" s="3" t="s">
        <v>16324</v>
      </c>
      <c r="M3907" s="4" t="str">
        <f ca="1">IFERROR(__xludf.DUMMYFUNCTION("REGEXREPLACE(F3579,""\D"", """")"),"#VALUE!")</f>
        <v>#VALUE!</v>
      </c>
    </row>
    <row r="3908" spans="1:13" ht="15.75" customHeight="1">
      <c r="A3908" s="1">
        <v>3579</v>
      </c>
      <c r="B3908" s="3">
        <v>3580</v>
      </c>
      <c r="C3908" s="3" t="s">
        <v>9889</v>
      </c>
      <c r="D3908" s="3">
        <v>0.22172116968398839</v>
      </c>
      <c r="E3908" s="3">
        <v>0.1761273356329825</v>
      </c>
      <c r="F3908" s="3">
        <v>0.56451612903225812</v>
      </c>
      <c r="G3908" s="3">
        <v>8.0645161290322578E-2</v>
      </c>
      <c r="H3908" s="3">
        <v>0.17741935483870969</v>
      </c>
      <c r="I3908" s="3">
        <v>0.32258064516129031</v>
      </c>
      <c r="J3908" s="3">
        <v>4.3834663519582581E-2</v>
      </c>
      <c r="K3908" s="3">
        <v>6971.5000000000018</v>
      </c>
      <c r="L3908" s="3" t="s">
        <v>16326</v>
      </c>
      <c r="M3908" s="4" t="str">
        <f ca="1">IFERROR(__xludf.DUMMYFUNCTION("REGEXREPLACE(F3581,""\D"", """")"),"#VALUE!")</f>
        <v>#VALUE!</v>
      </c>
    </row>
    <row r="3909" spans="1:13" ht="15.75" customHeight="1">
      <c r="A3909" s="1">
        <v>3580</v>
      </c>
      <c r="B3909" s="3">
        <v>3581</v>
      </c>
      <c r="C3909" s="3" t="s">
        <v>9892</v>
      </c>
      <c r="D3909" s="3">
        <v>0.16300196369864131</v>
      </c>
      <c r="E3909" s="3">
        <v>0.114203643731547</v>
      </c>
      <c r="F3909" s="3">
        <v>0.62105263157894741</v>
      </c>
      <c r="G3909" s="3">
        <v>0.12631578947368419</v>
      </c>
      <c r="H3909" s="3">
        <v>0.23157894736842111</v>
      </c>
      <c r="I3909" s="3">
        <v>0.36842105263157893</v>
      </c>
      <c r="J3909" s="3">
        <v>5.1216837183217463E-2</v>
      </c>
      <c r="K3909" s="3">
        <v>11082.200000000021</v>
      </c>
      <c r="L3909" s="3" t="s">
        <v>16327</v>
      </c>
      <c r="M3909" s="4" t="str">
        <f ca="1">IFERROR(__xludf.DUMMYFUNCTION("REGEXREPLACE(F3582,""\D"", """")"),"#VALUE!")</f>
        <v>#VALUE!</v>
      </c>
    </row>
    <row r="3910" spans="1:13" ht="15.75" customHeight="1">
      <c r="A3910" s="1">
        <v>3583</v>
      </c>
      <c r="B3910" s="3">
        <v>3584</v>
      </c>
      <c r="C3910" s="3" t="s">
        <v>9901</v>
      </c>
      <c r="D3910" s="3">
        <v>0.18043702703934161</v>
      </c>
      <c r="E3910" s="3">
        <v>0.43679895290508391</v>
      </c>
      <c r="F3910" s="3">
        <v>0.54545454545454541</v>
      </c>
      <c r="G3910" s="3">
        <v>0.10031347962382441</v>
      </c>
      <c r="H3910" s="3">
        <v>7.5235109717868343E-2</v>
      </c>
      <c r="I3910" s="3">
        <v>0.2037617554858934</v>
      </c>
      <c r="J3910" s="3">
        <v>2.9867016623107399E-2</v>
      </c>
      <c r="K3910" s="3">
        <v>34047.299999999857</v>
      </c>
      <c r="L3910" s="3" t="s">
        <v>16330</v>
      </c>
      <c r="M3910" s="4" t="str">
        <f ca="1">IFERROR(__xludf.DUMMYFUNCTION("REGEXREPLACE(F3585,""\D"", """")"),"#VALUE!")</f>
        <v>#VALUE!</v>
      </c>
    </row>
    <row r="3911" spans="1:13" ht="15.75" customHeight="1">
      <c r="A3911" s="1">
        <v>3584</v>
      </c>
      <c r="B3911" s="3">
        <v>3585</v>
      </c>
      <c r="C3911" s="3" t="s">
        <v>9904</v>
      </c>
      <c r="D3911" s="3">
        <v>0.18019436125341701</v>
      </c>
      <c r="E3911" s="3">
        <v>0.65823822751731997</v>
      </c>
      <c r="F3911" s="3">
        <v>0.48355263157894729</v>
      </c>
      <c r="G3911" s="3">
        <v>5.5921052631578948E-2</v>
      </c>
      <c r="H3911" s="3">
        <v>3.6184210526315791E-2</v>
      </c>
      <c r="I3911" s="3">
        <v>0.1480263157894737</v>
      </c>
      <c r="J3911" s="3">
        <v>1.457412181805526E-2</v>
      </c>
      <c r="K3911" s="3">
        <v>32181.19999999987</v>
      </c>
      <c r="L3911" s="3" t="s">
        <v>16331</v>
      </c>
      <c r="M3911" s="4" t="str">
        <f ca="1">IFERROR(__xludf.DUMMYFUNCTION("REGEXREPLACE(F3586,""\D"", """")"),"#VALUE!")</f>
        <v>#VALUE!</v>
      </c>
    </row>
    <row r="3912" spans="1:13" ht="15.75" customHeight="1">
      <c r="A3912" s="1">
        <v>3585</v>
      </c>
      <c r="B3912" s="3">
        <v>3586</v>
      </c>
      <c r="C3912" s="3" t="s">
        <v>9906</v>
      </c>
      <c r="D3912" s="3">
        <v>0.1529993887606822</v>
      </c>
      <c r="E3912" s="3">
        <v>0.23931150550757349</v>
      </c>
      <c r="F3912" s="3">
        <v>0.61963190184049077</v>
      </c>
      <c r="G3912" s="3">
        <v>0.12883435582822089</v>
      </c>
      <c r="H3912" s="3">
        <v>0.1165644171779141</v>
      </c>
      <c r="I3912" s="3">
        <v>0.27607361963190191</v>
      </c>
      <c r="J3912" s="3">
        <v>3.5142377640005468E-2</v>
      </c>
      <c r="K3912" s="3">
        <v>18641.500000000011</v>
      </c>
      <c r="L3912" s="3" t="s">
        <v>16332</v>
      </c>
      <c r="M3912" s="4" t="str">
        <f ca="1">IFERROR(__xludf.DUMMYFUNCTION("REGEXREPLACE(F3587,""\D"", """")"),"#VALUE!")</f>
        <v>#VALUE!</v>
      </c>
    </row>
    <row r="3913" spans="1:13" ht="15.75" customHeight="1">
      <c r="A3913" s="1">
        <v>3586</v>
      </c>
      <c r="B3913" s="3">
        <v>3587</v>
      </c>
      <c r="C3913" s="3" t="s">
        <v>9909</v>
      </c>
      <c r="D3913" s="3">
        <v>0.17683308835214309</v>
      </c>
      <c r="E3913" s="3">
        <v>0.19577715634705251</v>
      </c>
      <c r="F3913" s="3">
        <v>0.68240343347639487</v>
      </c>
      <c r="G3913" s="3">
        <v>0.1072961373390558</v>
      </c>
      <c r="H3913" s="3">
        <v>0.14163090128755371</v>
      </c>
      <c r="I3913" s="3">
        <v>0.2832618025751073</v>
      </c>
      <c r="J3913" s="3">
        <v>4.1720867868979133E-2</v>
      </c>
      <c r="K3913" s="3">
        <v>26124.19999999999</v>
      </c>
      <c r="L3913" s="3" t="s">
        <v>16333</v>
      </c>
      <c r="M3913" s="4" t="str">
        <f ca="1">IFERROR(__xludf.DUMMYFUNCTION("REGEXREPLACE(F3588,""\D"", """")"),"#VALUE!")</f>
        <v>#VALUE!</v>
      </c>
    </row>
    <row r="3914" spans="1:13" ht="15.75" customHeight="1">
      <c r="A3914" s="1">
        <v>3587</v>
      </c>
      <c r="B3914" s="3">
        <v>3588</v>
      </c>
      <c r="C3914" s="3" t="s">
        <v>9912</v>
      </c>
      <c r="D3914" s="3">
        <v>0.16010358274903089</v>
      </c>
      <c r="E3914" s="3">
        <v>0.3263934616655686</v>
      </c>
      <c r="F3914" s="3">
        <v>0.63772455089820357</v>
      </c>
      <c r="G3914" s="3">
        <v>0.1017964071856287</v>
      </c>
      <c r="H3914" s="3">
        <v>8.6826347305389226E-2</v>
      </c>
      <c r="I3914" s="3">
        <v>0.20958083832335331</v>
      </c>
      <c r="J3914" s="3">
        <v>2.881666920959652E-2</v>
      </c>
      <c r="K3914" s="3">
        <v>35861.699999999793</v>
      </c>
      <c r="L3914" s="3" t="s">
        <v>16334</v>
      </c>
      <c r="M3914" s="4" t="str">
        <f ca="1">IFERROR(__xludf.DUMMYFUNCTION("REGEXREPLACE(F3589,""\D"", """")"),"#VALUE!")</f>
        <v>#VALUE!</v>
      </c>
    </row>
    <row r="3915" spans="1:13" ht="15.75" customHeight="1">
      <c r="A3915" s="1">
        <v>3589</v>
      </c>
      <c r="B3915" s="3">
        <v>3590</v>
      </c>
      <c r="C3915" s="3" t="s">
        <v>9917</v>
      </c>
      <c r="D3915" s="3">
        <v>0.2525553568814265</v>
      </c>
      <c r="E3915" s="3">
        <v>0.5702009069168229</v>
      </c>
      <c r="F3915" s="3">
        <v>0.29545454545454553</v>
      </c>
      <c r="G3915" s="3">
        <v>0.1136363636363636</v>
      </c>
      <c r="H3915" s="3">
        <v>2.2727272727272731E-2</v>
      </c>
      <c r="I3915" s="3">
        <v>0.13636363636363641</v>
      </c>
      <c r="J3915" s="3">
        <v>1.8075062984153879E-2</v>
      </c>
      <c r="K3915" s="3">
        <v>5573.9999999999973</v>
      </c>
      <c r="L3915" s="3" t="s">
        <v>16336</v>
      </c>
      <c r="M3915" s="4" t="str">
        <f ca="1">IFERROR(__xludf.DUMMYFUNCTION("REGEXREPLACE(F3591,""\D"", """")"),"#VALUE!")</f>
        <v>#VALUE!</v>
      </c>
    </row>
    <row r="3916" spans="1:13" ht="15.75" customHeight="1">
      <c r="A3916" s="1">
        <v>3590</v>
      </c>
      <c r="B3916" s="3">
        <v>3591</v>
      </c>
      <c r="C3916" s="3" t="s">
        <v>9919</v>
      </c>
      <c r="D3916" s="3">
        <v>0.17941200485543329</v>
      </c>
      <c r="E3916" s="3">
        <v>0.59748753373027363</v>
      </c>
      <c r="F3916" s="3">
        <v>0.49800796812748999</v>
      </c>
      <c r="G3916" s="3">
        <v>5.3784860557768932E-2</v>
      </c>
      <c r="H3916" s="3">
        <v>3.9840637450199202E-2</v>
      </c>
      <c r="I3916" s="3">
        <v>0.15936254980079681</v>
      </c>
      <c r="J3916" s="3">
        <v>1.5601516376886041E-2</v>
      </c>
      <c r="K3916" s="3">
        <v>54321.799999999457</v>
      </c>
      <c r="L3916" s="3" t="s">
        <v>16337</v>
      </c>
      <c r="M3916" s="4" t="str">
        <f ca="1">IFERROR(__xludf.DUMMYFUNCTION("REGEXREPLACE(F3592,""\D"", """")"),"#VALUE!")</f>
        <v>#VALUE!</v>
      </c>
    </row>
    <row r="3917" spans="1:13" ht="15.75" customHeight="1">
      <c r="A3917" s="1">
        <v>3591</v>
      </c>
      <c r="B3917" s="3">
        <v>3592</v>
      </c>
      <c r="C3917" s="3" t="s">
        <v>9921</v>
      </c>
      <c r="D3917" s="3">
        <v>0.20412599748756519</v>
      </c>
      <c r="E3917" s="3">
        <v>0.24666727536180541</v>
      </c>
      <c r="F3917" s="3">
        <v>0.63221884498480241</v>
      </c>
      <c r="G3917" s="3">
        <v>0.1063829787234043</v>
      </c>
      <c r="H3917" s="3">
        <v>0.10334346504559271</v>
      </c>
      <c r="I3917" s="3">
        <v>0.24924012158054709</v>
      </c>
      <c r="J3917" s="3">
        <v>4.1170610762368429E-2</v>
      </c>
      <c r="K3917" s="3">
        <v>36255.299999999806</v>
      </c>
      <c r="L3917" s="3" t="s">
        <v>16338</v>
      </c>
      <c r="M3917" s="4" t="str">
        <f ca="1">IFERROR(__xludf.DUMMYFUNCTION("REGEXREPLACE(F3593,""\D"", """")"),"#VALUE!")</f>
        <v>#VALUE!</v>
      </c>
    </row>
    <row r="3918" spans="1:13" ht="15.75" customHeight="1">
      <c r="A3918" s="1">
        <v>3592</v>
      </c>
      <c r="B3918" s="3">
        <v>3593</v>
      </c>
      <c r="C3918" s="3" t="s">
        <v>9923</v>
      </c>
      <c r="D3918" s="3">
        <v>0.1421899122565943</v>
      </c>
      <c r="E3918" s="3">
        <v>0.29462269721858919</v>
      </c>
      <c r="F3918" s="3">
        <v>0.62645011600928069</v>
      </c>
      <c r="G3918" s="3">
        <v>9.0487238979118326E-2</v>
      </c>
      <c r="H3918" s="3">
        <v>9.7447795823665889E-2</v>
      </c>
      <c r="I3918" s="3">
        <v>0.23665893271461719</v>
      </c>
      <c r="J3918" s="3">
        <v>2.5808726997046231E-2</v>
      </c>
      <c r="K3918" s="3">
        <v>47458.999999999593</v>
      </c>
      <c r="L3918" s="3" t="s">
        <v>16339</v>
      </c>
      <c r="M3918" s="4" t="str">
        <f ca="1">IFERROR(__xludf.DUMMYFUNCTION("REGEXREPLACE(F3594,""\D"", """")"),"#VALUE!")</f>
        <v>#VALUE!</v>
      </c>
    </row>
    <row r="3919" spans="1:13" ht="15.75" customHeight="1">
      <c r="A3919" s="1">
        <v>3593</v>
      </c>
      <c r="B3919" s="3">
        <v>3594</v>
      </c>
      <c r="C3919" s="3" t="s">
        <v>9926</v>
      </c>
      <c r="D3919" s="3">
        <v>0.2564600557937633</v>
      </c>
      <c r="E3919" s="3">
        <v>0.63224079552930323</v>
      </c>
      <c r="F3919" s="3">
        <v>0.53579676674364896</v>
      </c>
      <c r="G3919" s="3">
        <v>6.6974595842956119E-2</v>
      </c>
      <c r="H3919" s="3">
        <v>4.8498845265588918E-2</v>
      </c>
      <c r="I3919" s="3">
        <v>0.15473441108545041</v>
      </c>
      <c r="J3919" s="3">
        <v>2.7629066643471641E-2</v>
      </c>
      <c r="K3919" s="3">
        <v>47233.799999999617</v>
      </c>
      <c r="L3919" s="3" t="s">
        <v>16340</v>
      </c>
      <c r="M3919" s="4" t="str">
        <f ca="1">IFERROR(__xludf.DUMMYFUNCTION("REGEXREPLACE(F3595,""\D"", """")"),"#VALUE!")</f>
        <v>#VALUE!</v>
      </c>
    </row>
    <row r="3920" spans="1:13" ht="15.75" customHeight="1">
      <c r="A3920" s="1">
        <v>3595</v>
      </c>
      <c r="B3920" s="3">
        <v>3596</v>
      </c>
      <c r="C3920" s="3" t="s">
        <v>9931</v>
      </c>
      <c r="D3920" s="3">
        <v>0.18645434052673199</v>
      </c>
      <c r="E3920" s="3">
        <v>0.20934269248612161</v>
      </c>
      <c r="F3920" s="3">
        <v>0.62666666666666671</v>
      </c>
      <c r="G3920" s="3">
        <v>0.12666666666666671</v>
      </c>
      <c r="H3920" s="3">
        <v>0.12</v>
      </c>
      <c r="I3920" s="3">
        <v>0.28999999999999998</v>
      </c>
      <c r="J3920" s="3">
        <v>4.4438926390125172E-2</v>
      </c>
      <c r="K3920" s="3">
        <v>33712.099999999868</v>
      </c>
      <c r="L3920" s="3" t="s">
        <v>16342</v>
      </c>
      <c r="M3920" s="4" t="str">
        <f ca="1">IFERROR(__xludf.DUMMYFUNCTION("REGEXREPLACE(F3597,""\D"", """")"),"#VALUE!")</f>
        <v>#VALUE!</v>
      </c>
    </row>
    <row r="3921" spans="1:13" ht="15.75" customHeight="1">
      <c r="A3921" s="1">
        <v>3596</v>
      </c>
      <c r="B3921" s="3">
        <v>3597</v>
      </c>
      <c r="C3921" s="3" t="s">
        <v>9934</v>
      </c>
      <c r="D3921" s="3">
        <v>0.11608566309305771</v>
      </c>
      <c r="E3921" s="3">
        <v>0.75612364308928837</v>
      </c>
      <c r="F3921" s="3">
        <v>0.54228855721393032</v>
      </c>
      <c r="G3921" s="3">
        <v>4.975124378109453E-2</v>
      </c>
      <c r="H3921" s="3">
        <v>2.736318407960199E-2</v>
      </c>
      <c r="I3921" s="3">
        <v>0.1343283582089552</v>
      </c>
      <c r="J3921" s="3">
        <v>7.905206786091204E-3</v>
      </c>
      <c r="K3921" s="3">
        <v>42238.499999999687</v>
      </c>
      <c r="L3921" s="3" t="s">
        <v>16343</v>
      </c>
      <c r="M3921" s="4" t="str">
        <f ca="1">IFERROR(__xludf.DUMMYFUNCTION("REGEXREPLACE(F3598,""\D"", """")"),"#VALUE!")</f>
        <v>#VALUE!</v>
      </c>
    </row>
    <row r="3922" spans="1:13" ht="15.75" customHeight="1">
      <c r="A3922" s="1">
        <v>3597</v>
      </c>
      <c r="B3922" s="3">
        <v>3598</v>
      </c>
      <c r="C3922" s="3" t="s">
        <v>9937</v>
      </c>
      <c r="D3922" s="3">
        <v>0.17272719899718439</v>
      </c>
      <c r="E3922" s="3">
        <v>0.19004463507590211</v>
      </c>
      <c r="F3922" s="3">
        <v>0.6344827586206897</v>
      </c>
      <c r="G3922" s="3">
        <v>0.10172413793103451</v>
      </c>
      <c r="H3922" s="3">
        <v>0.1224137931034483</v>
      </c>
      <c r="I3922" s="3">
        <v>0.27068965517241378</v>
      </c>
      <c r="J3922" s="3">
        <v>3.7805166325015883E-2</v>
      </c>
      <c r="K3922" s="3">
        <v>65706.199999999604</v>
      </c>
      <c r="L3922" s="3" t="s">
        <v>16344</v>
      </c>
      <c r="M3922" s="4" t="str">
        <f ca="1">IFERROR(__xludf.DUMMYFUNCTION("REGEXREPLACE(F3599,""\D"", """")"),"#VALUE!")</f>
        <v>#VALUE!</v>
      </c>
    </row>
    <row r="3923" spans="1:13" ht="15.75" customHeight="1">
      <c r="A3923" s="1">
        <v>3598</v>
      </c>
      <c r="B3923" s="3">
        <v>3599</v>
      </c>
      <c r="C3923" s="3" t="s">
        <v>9940</v>
      </c>
      <c r="D3923" s="3">
        <v>0.16262749588138539</v>
      </c>
      <c r="E3923" s="3">
        <v>0.16708913803281589</v>
      </c>
      <c r="F3923" s="3">
        <v>0.61269841269841274</v>
      </c>
      <c r="G3923" s="3">
        <v>0.1111111111111111</v>
      </c>
      <c r="H3923" s="3">
        <v>0.1238095238095238</v>
      </c>
      <c r="I3923" s="3">
        <v>0.29523809523809519</v>
      </c>
      <c r="J3923" s="3">
        <v>3.6848479674234443E-2</v>
      </c>
      <c r="K3923" s="3">
        <v>36858.599999999838</v>
      </c>
      <c r="L3923" s="3" t="s">
        <v>16345</v>
      </c>
      <c r="M3923" s="4" t="str">
        <f ca="1">IFERROR(__xludf.DUMMYFUNCTION("REGEXREPLACE(F3600,""\D"", """")"),"#VALUE!")</f>
        <v>#VALUE!</v>
      </c>
    </row>
    <row r="3924" spans="1:13" ht="15.75" customHeight="1">
      <c r="A3924" s="1">
        <v>3599</v>
      </c>
      <c r="B3924" s="3">
        <v>3600</v>
      </c>
      <c r="C3924" s="3" t="s">
        <v>9942</v>
      </c>
      <c r="D3924" s="3">
        <v>0.2034822029116248</v>
      </c>
      <c r="E3924" s="3">
        <v>0.2112968190262316</v>
      </c>
      <c r="F3924" s="3">
        <v>0.6103448275862069</v>
      </c>
      <c r="G3924" s="3">
        <v>9.8275862068965519E-2</v>
      </c>
      <c r="H3924" s="3">
        <v>0.1206896551724138</v>
      </c>
      <c r="I3924" s="3">
        <v>0.26551724137931032</v>
      </c>
      <c r="J3924" s="3">
        <v>4.344570252735188E-2</v>
      </c>
      <c r="K3924" s="3">
        <v>65835.799999999581</v>
      </c>
      <c r="L3924" s="3" t="s">
        <v>16346</v>
      </c>
      <c r="M3924" s="4" t="str">
        <f ca="1">IFERROR(__xludf.DUMMYFUNCTION("REGEXREPLACE(F3601,""\D"", """")"),"#VALUE!")</f>
        <v>#VALUE!</v>
      </c>
    </row>
    <row r="3925" spans="1:13" ht="15.75" customHeight="1">
      <c r="A3925" s="1">
        <v>3602</v>
      </c>
      <c r="B3925" s="3">
        <v>3603</v>
      </c>
      <c r="C3925" s="3" t="s">
        <v>9950</v>
      </c>
      <c r="D3925" s="3">
        <v>0.21824467357500149</v>
      </c>
      <c r="E3925" s="3">
        <v>0.24309961954660289</v>
      </c>
      <c r="F3925" s="3">
        <v>0.61256544502617805</v>
      </c>
      <c r="G3925" s="3">
        <v>0.1204188481675393</v>
      </c>
      <c r="H3925" s="3">
        <v>8.3769633507853408E-2</v>
      </c>
      <c r="I3925" s="3">
        <v>0.24607329842931941</v>
      </c>
      <c r="J3925" s="3">
        <v>4.2461096840899527E-2</v>
      </c>
      <c r="K3925" s="3">
        <v>44181.599999999693</v>
      </c>
      <c r="L3925" s="3" t="s">
        <v>16349</v>
      </c>
      <c r="M3925" s="4" t="str">
        <f ca="1">IFERROR(__xludf.DUMMYFUNCTION("REGEXREPLACE(F3604,""\D"", """")"),"#VALUE!")</f>
        <v>#VALUE!</v>
      </c>
    </row>
    <row r="3926" spans="1:13" ht="15.75" customHeight="1">
      <c r="A3926" s="1">
        <v>3604</v>
      </c>
      <c r="B3926" s="3">
        <v>3605</v>
      </c>
      <c r="C3926" s="3" t="s">
        <v>9956</v>
      </c>
      <c r="D3926" s="3">
        <v>0.1977550237543641</v>
      </c>
      <c r="E3926" s="3">
        <v>0.18126739948445439</v>
      </c>
      <c r="F3926" s="3">
        <v>0.59493670886075944</v>
      </c>
      <c r="G3926" s="3">
        <v>0.11708860759493669</v>
      </c>
      <c r="H3926" s="3">
        <v>0.13291139240506331</v>
      </c>
      <c r="I3926" s="3">
        <v>0.28797468354430378</v>
      </c>
      <c r="J3926" s="3">
        <v>4.7802297391636259E-2</v>
      </c>
      <c r="K3926" s="3">
        <v>35867.799999999828</v>
      </c>
      <c r="L3926" s="3" t="s">
        <v>16351</v>
      </c>
      <c r="M3926" s="4" t="str">
        <f ca="1">IFERROR(__xludf.DUMMYFUNCTION("REGEXREPLACE(F3606,""\D"", """")"),"#VALUE!")</f>
        <v>#VALUE!</v>
      </c>
    </row>
    <row r="3927" spans="1:13" ht="15.75" customHeight="1">
      <c r="A3927" s="1">
        <v>3605</v>
      </c>
      <c r="B3927" s="3">
        <v>3606</v>
      </c>
      <c r="C3927" s="3" t="s">
        <v>9958</v>
      </c>
      <c r="D3927" s="3">
        <v>0.1845600661835628</v>
      </c>
      <c r="E3927" s="3">
        <v>0.29620568222226301</v>
      </c>
      <c r="F3927" s="3">
        <v>0.61639344262295082</v>
      </c>
      <c r="G3927" s="3">
        <v>8.8524590163934422E-2</v>
      </c>
      <c r="H3927" s="3">
        <v>8.8524590163934422E-2</v>
      </c>
      <c r="I3927" s="3">
        <v>0.22295081967213121</v>
      </c>
      <c r="J3927" s="3">
        <v>3.0988355003212901E-2</v>
      </c>
      <c r="K3927" s="3">
        <v>32814.699999999873</v>
      </c>
      <c r="L3927" s="3" t="s">
        <v>16352</v>
      </c>
      <c r="M3927" s="4" t="str">
        <f ca="1">IFERROR(__xludf.DUMMYFUNCTION("REGEXREPLACE(F3607,""\D"", """")"),"#VALUE!")</f>
        <v>#VALUE!</v>
      </c>
    </row>
    <row r="3928" spans="1:13" ht="15.75" customHeight="1">
      <c r="A3928" s="1">
        <v>3606</v>
      </c>
      <c r="B3928" s="3">
        <v>3607</v>
      </c>
      <c r="C3928" s="3" t="s">
        <v>9960</v>
      </c>
      <c r="D3928" s="3">
        <v>0.24421422800896581</v>
      </c>
      <c r="E3928" s="3">
        <v>0.60084333499159381</v>
      </c>
      <c r="F3928" s="3">
        <v>0.53424657534246578</v>
      </c>
      <c r="G3928" s="3">
        <v>7.0776255707762553E-2</v>
      </c>
      <c r="H3928" s="3">
        <v>5.7077625570776253E-2</v>
      </c>
      <c r="I3928" s="3">
        <v>0.16438356164383561</v>
      </c>
      <c r="J3928" s="3">
        <v>2.945881481488203E-2</v>
      </c>
      <c r="K3928" s="3">
        <v>47732.499999999593</v>
      </c>
      <c r="L3928" s="3" t="s">
        <v>16353</v>
      </c>
      <c r="M3928" s="4" t="str">
        <f ca="1">IFERROR(__xludf.DUMMYFUNCTION("REGEXREPLACE(F3608,""\D"", """")"),"#VALUE!")</f>
        <v>#VALUE!</v>
      </c>
    </row>
    <row r="3929" spans="1:13" ht="15.75" customHeight="1">
      <c r="A3929" s="1">
        <v>3607</v>
      </c>
      <c r="B3929" s="3">
        <v>3608</v>
      </c>
      <c r="C3929" s="3" t="s">
        <v>9962</v>
      </c>
      <c r="D3929" s="3">
        <v>0.1782494936725566</v>
      </c>
      <c r="E3929" s="3">
        <v>0.52667520559922132</v>
      </c>
      <c r="F3929" s="3">
        <v>0.52330508474576276</v>
      </c>
      <c r="G3929" s="3">
        <v>8.2627118644067798E-2</v>
      </c>
      <c r="H3929" s="3">
        <v>5.5084745762711863E-2</v>
      </c>
      <c r="I3929" s="3">
        <v>0.16949152542372881</v>
      </c>
      <c r="J3929" s="3">
        <v>2.3164175768832191E-2</v>
      </c>
      <c r="K3929" s="3">
        <v>51235.299999999523</v>
      </c>
      <c r="L3929" s="3" t="s">
        <v>16354</v>
      </c>
      <c r="M3929" s="4" t="str">
        <f ca="1">IFERROR(__xludf.DUMMYFUNCTION("REGEXREPLACE(F3609,""\D"", """")"),"#VALUE!")</f>
        <v>#VALUE!</v>
      </c>
    </row>
    <row r="3930" spans="1:13" ht="15.75" customHeight="1">
      <c r="A3930" s="1">
        <v>3608</v>
      </c>
      <c r="B3930" s="3">
        <v>3609</v>
      </c>
      <c r="C3930" s="3" t="s">
        <v>9965</v>
      </c>
      <c r="D3930" s="3">
        <v>0.30449373051555462</v>
      </c>
      <c r="E3930" s="3">
        <v>0.28984015167655541</v>
      </c>
      <c r="F3930" s="3">
        <v>0.45098039215686281</v>
      </c>
      <c r="G3930" s="3">
        <v>0.1176470588235294</v>
      </c>
      <c r="H3930" s="3">
        <v>5.8823529411764712E-2</v>
      </c>
      <c r="I3930" s="3">
        <v>0.19607843137254899</v>
      </c>
      <c r="J3930" s="3">
        <v>3.4504517937845737E-2</v>
      </c>
      <c r="K3930" s="3">
        <v>5858.3999999999987</v>
      </c>
      <c r="L3930" s="3" t="s">
        <v>16355</v>
      </c>
      <c r="M3930" s="4" t="str">
        <f ca="1">IFERROR(__xludf.DUMMYFUNCTION("REGEXREPLACE(F3610,""\D"", """")"),"#VALUE!")</f>
        <v>#VALUE!</v>
      </c>
    </row>
    <row r="3931" spans="1:13" ht="15.75" customHeight="1">
      <c r="A3931" s="1">
        <v>3609</v>
      </c>
      <c r="B3931" s="3">
        <v>3610</v>
      </c>
      <c r="C3931" s="3" t="s">
        <v>9967</v>
      </c>
      <c r="D3931" s="3">
        <v>0.15133713256194301</v>
      </c>
      <c r="E3931" s="3">
        <v>8.5795784635575842E-2</v>
      </c>
      <c r="F3931" s="3">
        <v>0.6216216216216216</v>
      </c>
      <c r="G3931" s="3">
        <v>0.2162162162162162</v>
      </c>
      <c r="H3931" s="3">
        <v>0.1891891891891892</v>
      </c>
      <c r="I3931" s="3">
        <v>0.42342342342342337</v>
      </c>
      <c r="J3931" s="3">
        <v>5.8677643998980233E-2</v>
      </c>
      <c r="K3931" s="3">
        <v>13033.900000000031</v>
      </c>
      <c r="L3931" s="3" t="s">
        <v>16356</v>
      </c>
      <c r="M3931" s="4" t="str">
        <f ca="1">IFERROR(__xludf.DUMMYFUNCTION("REGEXREPLACE(F3611,""\D"", """")"),"#VALUE!")</f>
        <v>#VALUE!</v>
      </c>
    </row>
    <row r="3932" spans="1:13" ht="15.75" customHeight="1">
      <c r="A3932" s="1">
        <v>3610</v>
      </c>
      <c r="B3932" s="3">
        <v>3611</v>
      </c>
      <c r="C3932" s="3" t="s">
        <v>9970</v>
      </c>
      <c r="D3932" s="3">
        <v>0.12708009377607671</v>
      </c>
      <c r="E3932" s="3">
        <v>0.36573624656348341</v>
      </c>
      <c r="F3932" s="3">
        <v>0.53038674033149169</v>
      </c>
      <c r="G3932" s="3">
        <v>9.668508287292818E-2</v>
      </c>
      <c r="H3932" s="3">
        <v>6.9060773480662987E-2</v>
      </c>
      <c r="I3932" s="3">
        <v>0.212707182320442</v>
      </c>
      <c r="J3932" s="3">
        <v>1.9874358017375381E-2</v>
      </c>
      <c r="K3932" s="3">
        <v>40855.19999999975</v>
      </c>
      <c r="L3932" s="3" t="s">
        <v>16357</v>
      </c>
      <c r="M3932" s="4" t="str">
        <f ca="1">IFERROR(__xludf.DUMMYFUNCTION("REGEXREPLACE(F3612,""\D"", """")"),"#VALUE!")</f>
        <v>#VALUE!</v>
      </c>
    </row>
    <row r="3933" spans="1:13" ht="15.75" customHeight="1">
      <c r="A3933" s="1">
        <v>3611</v>
      </c>
      <c r="B3933" s="3">
        <v>3612</v>
      </c>
      <c r="C3933" s="3" t="s">
        <v>9973</v>
      </c>
      <c r="D3933" s="3">
        <v>0.1731166537489191</v>
      </c>
      <c r="E3933" s="3">
        <v>0.60038534765779861</v>
      </c>
      <c r="F3933" s="3">
        <v>0.51106194690265483</v>
      </c>
      <c r="G3933" s="3">
        <v>6.637168141592921E-2</v>
      </c>
      <c r="H3933" s="3">
        <v>5.3097345132743362E-2</v>
      </c>
      <c r="I3933" s="3">
        <v>0.16371681415929201</v>
      </c>
      <c r="J3933" s="3">
        <v>1.9457505273960549E-2</v>
      </c>
      <c r="K3933" s="3">
        <v>49382.099999999569</v>
      </c>
      <c r="L3933" s="3" t="s">
        <v>16358</v>
      </c>
      <c r="M3933" s="4" t="str">
        <f ca="1">IFERROR(__xludf.DUMMYFUNCTION("REGEXREPLACE(F3613,""\D"", """")"),"#VALUE!")</f>
        <v>#VALUE!</v>
      </c>
    </row>
    <row r="3934" spans="1:13" ht="15.75" customHeight="1">
      <c r="A3934" s="1">
        <v>3612</v>
      </c>
      <c r="B3934" s="3">
        <v>3613</v>
      </c>
      <c r="C3934" s="3" t="s">
        <v>9976</v>
      </c>
      <c r="D3934" s="3">
        <v>0.18225100612281411</v>
      </c>
      <c r="E3934" s="3">
        <v>0.27545569128555952</v>
      </c>
      <c r="F3934" s="3">
        <v>0.52941176470588236</v>
      </c>
      <c r="G3934" s="3">
        <v>0.1176470588235294</v>
      </c>
      <c r="H3934" s="3">
        <v>6.8627450980392163E-2</v>
      </c>
      <c r="I3934" s="3">
        <v>0.23529411764705879</v>
      </c>
      <c r="J3934" s="3">
        <v>2.800162655206441E-2</v>
      </c>
      <c r="K3934" s="3">
        <v>11798.200000000021</v>
      </c>
      <c r="L3934" s="3" t="s">
        <v>16359</v>
      </c>
      <c r="M3934" s="4" t="str">
        <f ca="1">IFERROR(__xludf.DUMMYFUNCTION("REGEXREPLACE(F3614,""\D"", """")"),"#VALUE!")</f>
        <v>#VALUE!</v>
      </c>
    </row>
    <row r="3935" spans="1:13" ht="15.75" customHeight="1">
      <c r="A3935" s="1">
        <v>3613</v>
      </c>
      <c r="B3935" s="3">
        <v>3614</v>
      </c>
      <c r="C3935" s="3" t="s">
        <v>9978</v>
      </c>
      <c r="D3935" s="3">
        <v>0.167955881754553</v>
      </c>
      <c r="E3935" s="3">
        <v>0.23066871703873171</v>
      </c>
      <c r="F3935" s="3">
        <v>0.62619808306709268</v>
      </c>
      <c r="G3935" s="3">
        <v>9.9041533546325874E-2</v>
      </c>
      <c r="H3935" s="3">
        <v>0.121405750798722</v>
      </c>
      <c r="I3935" s="3">
        <v>0.25878594249201281</v>
      </c>
      <c r="J3935" s="3">
        <v>3.5465998123181443E-2</v>
      </c>
      <c r="K3935" s="3">
        <v>34622.299999999857</v>
      </c>
      <c r="L3935" s="3" t="s">
        <v>16360</v>
      </c>
      <c r="M3935" s="4" t="str">
        <f ca="1">IFERROR(__xludf.DUMMYFUNCTION("REGEXREPLACE(F3615,""\D"", """")"),"#VALUE!")</f>
        <v>#VALUE!</v>
      </c>
    </row>
    <row r="3936" spans="1:13" ht="15.75" customHeight="1">
      <c r="A3936" s="1">
        <v>3615</v>
      </c>
      <c r="B3936" s="3">
        <v>3616</v>
      </c>
      <c r="C3936" s="3" t="s">
        <v>9984</v>
      </c>
      <c r="D3936" s="3">
        <v>1</v>
      </c>
      <c r="E3936" s="3">
        <v>0.72399868081288643</v>
      </c>
      <c r="F3936" s="3">
        <v>0.39534883720930231</v>
      </c>
      <c r="G3936" s="3">
        <v>2.3255813953488368E-2</v>
      </c>
      <c r="H3936" s="3">
        <v>2.3255813953488368E-2</v>
      </c>
      <c r="I3936" s="3">
        <v>4.6511627906976737E-2</v>
      </c>
      <c r="J3936" s="3">
        <v>9.5141700404858323E-3</v>
      </c>
      <c r="K3936" s="3">
        <v>4868.0999999999995</v>
      </c>
      <c r="L3936" s="3" t="s">
        <v>16362</v>
      </c>
      <c r="M3936" s="4" t="str">
        <f ca="1">IFERROR(__xludf.DUMMYFUNCTION("REGEXREPLACE(F3617,""\D"", """")"),"#VALUE!")</f>
        <v>#VALUE!</v>
      </c>
    </row>
    <row r="3937" spans="1:13" ht="15.75" customHeight="1">
      <c r="A3937" s="1">
        <v>3617</v>
      </c>
      <c r="B3937" s="3">
        <v>3618</v>
      </c>
      <c r="C3937" s="3" t="s">
        <v>9989</v>
      </c>
      <c r="D3937" s="3">
        <v>0.16289123577302239</v>
      </c>
      <c r="E3937" s="3">
        <v>0.1976444113770004</v>
      </c>
      <c r="F3937" s="3">
        <v>0.58452722063037255</v>
      </c>
      <c r="G3937" s="3">
        <v>9.7421203438395415E-2</v>
      </c>
      <c r="H3937" s="3">
        <v>0.12607449856733521</v>
      </c>
      <c r="I3937" s="3">
        <v>0.26647564469914042</v>
      </c>
      <c r="J3937" s="3">
        <v>3.4936171911608027E-2</v>
      </c>
      <c r="K3937" s="3">
        <v>39132.799999999792</v>
      </c>
      <c r="L3937" s="3" t="s">
        <v>16364</v>
      </c>
      <c r="M3937" s="4" t="str">
        <f ca="1">IFERROR(__xludf.DUMMYFUNCTION("REGEXREPLACE(F3619,""\D"", """")"),"#VALUE!")</f>
        <v>#VALUE!</v>
      </c>
    </row>
    <row r="3938" spans="1:13" ht="15.75" customHeight="1">
      <c r="A3938" s="1">
        <v>3618</v>
      </c>
      <c r="B3938" s="3">
        <v>3619</v>
      </c>
      <c r="C3938" s="3" t="s">
        <v>9992</v>
      </c>
      <c r="D3938" s="3">
        <v>0.24195068276843451</v>
      </c>
      <c r="E3938" s="3">
        <v>0.17947518708693361</v>
      </c>
      <c r="F3938" s="3">
        <v>0.60465116279069764</v>
      </c>
      <c r="G3938" s="3">
        <v>0.186046511627907</v>
      </c>
      <c r="H3938" s="3">
        <v>0.1395348837209302</v>
      </c>
      <c r="I3938" s="3">
        <v>0.32558139534883718</v>
      </c>
      <c r="J3938" s="3">
        <v>6.4531496892060003E-2</v>
      </c>
      <c r="K3938" s="3">
        <v>5066.8999999999987</v>
      </c>
      <c r="L3938" s="3" t="s">
        <v>16365</v>
      </c>
      <c r="M3938" s="4" t="str">
        <f ca="1">IFERROR(__xludf.DUMMYFUNCTION("REGEXREPLACE(F3620,""\D"", """")"),"#VALUE!")</f>
        <v>#VALUE!</v>
      </c>
    </row>
    <row r="3939" spans="1:13" ht="15.75" customHeight="1">
      <c r="A3939" s="1">
        <v>3619</v>
      </c>
      <c r="B3939" s="3">
        <v>3620</v>
      </c>
      <c r="C3939" s="3" t="s">
        <v>9995</v>
      </c>
      <c r="D3939" s="3">
        <v>0.14019578360408749</v>
      </c>
      <c r="E3939" s="3">
        <v>0.2008364728654419</v>
      </c>
      <c r="F3939" s="3">
        <v>0.53529411764705881</v>
      </c>
      <c r="G3939" s="3">
        <v>0.1235294117647059</v>
      </c>
      <c r="H3939" s="3">
        <v>0.10882352941176469</v>
      </c>
      <c r="I3939" s="3">
        <v>0.26470588235294118</v>
      </c>
      <c r="J3939" s="3">
        <v>3.1469227842268598E-2</v>
      </c>
      <c r="K3939" s="3">
        <v>38144.499999999804</v>
      </c>
      <c r="L3939" s="3" t="s">
        <v>16366</v>
      </c>
      <c r="M3939" s="4" t="str">
        <f ca="1">IFERROR(__xludf.DUMMYFUNCTION("REGEXREPLACE(F3621,""\D"", """")"),"#VALUE!")</f>
        <v>#VALUE!</v>
      </c>
    </row>
    <row r="3940" spans="1:13" ht="15.75" customHeight="1">
      <c r="A3940" s="1">
        <v>3620</v>
      </c>
      <c r="B3940" s="3">
        <v>3621</v>
      </c>
      <c r="C3940" s="3" t="s">
        <v>9997</v>
      </c>
      <c r="D3940" s="3">
        <v>0.18850589226702941</v>
      </c>
      <c r="E3940" s="3">
        <v>0.18439519187607631</v>
      </c>
      <c r="F3940" s="3">
        <v>0.52697095435684649</v>
      </c>
      <c r="G3940" s="3">
        <v>0.16182572614107879</v>
      </c>
      <c r="H3940" s="3">
        <v>0.14522821576763489</v>
      </c>
      <c r="I3940" s="3">
        <v>0.32365145228215769</v>
      </c>
      <c r="J3940" s="3">
        <v>5.6051650738662709E-2</v>
      </c>
      <c r="K3940" s="3">
        <v>28142.999999999989</v>
      </c>
      <c r="L3940" s="3" t="s">
        <v>16367</v>
      </c>
      <c r="M3940" s="4" t="str">
        <f ca="1">IFERROR(__xludf.DUMMYFUNCTION("REGEXREPLACE(F3622,""\D"", """")"),"#VALUE!")</f>
        <v>#VALUE!</v>
      </c>
    </row>
    <row r="3941" spans="1:13" ht="15.75" customHeight="1">
      <c r="A3941" s="1">
        <v>3621</v>
      </c>
      <c r="B3941" s="3">
        <v>3622</v>
      </c>
      <c r="C3941" s="3" t="s">
        <v>9999</v>
      </c>
      <c r="D3941" s="3">
        <v>0.24534033097172811</v>
      </c>
      <c r="E3941" s="3">
        <v>0.30557916791185702</v>
      </c>
      <c r="F3941" s="3">
        <v>0.50555555555555554</v>
      </c>
      <c r="G3941" s="3">
        <v>0.1388888888888889</v>
      </c>
      <c r="H3941" s="3">
        <v>8.8888888888888892E-2</v>
      </c>
      <c r="I3941" s="3">
        <v>0.24444444444444441</v>
      </c>
      <c r="J3941" s="3">
        <v>5.1131458585553367E-2</v>
      </c>
      <c r="K3941" s="3">
        <v>20353.600000000009</v>
      </c>
      <c r="L3941" s="3" t="s">
        <v>16368</v>
      </c>
      <c r="M3941" s="4" t="str">
        <f ca="1">IFERROR(__xludf.DUMMYFUNCTION("REGEXREPLACE(F3623,""\D"", """")"),"#VALUE!")</f>
        <v>#VALUE!</v>
      </c>
    </row>
    <row r="3942" spans="1:13" ht="15.75" customHeight="1">
      <c r="A3942" s="1">
        <v>3622</v>
      </c>
      <c r="B3942" s="3">
        <v>3623</v>
      </c>
      <c r="C3942" s="3" t="s">
        <v>10001</v>
      </c>
      <c r="D3942" s="3">
        <v>0.19845596778385169</v>
      </c>
      <c r="E3942" s="3">
        <v>0.18432058711588251</v>
      </c>
      <c r="F3942" s="3">
        <v>0.5184135977337111</v>
      </c>
      <c r="G3942" s="3">
        <v>0.13031161473087821</v>
      </c>
      <c r="H3942" s="3">
        <v>0.1246458923512748</v>
      </c>
      <c r="I3942" s="3">
        <v>0.29178470254957511</v>
      </c>
      <c r="J3942" s="3">
        <v>4.9219689221645768E-2</v>
      </c>
      <c r="K3942" s="3">
        <v>40983.299999999763</v>
      </c>
      <c r="L3942" s="3" t="s">
        <v>16369</v>
      </c>
      <c r="M3942" s="4" t="str">
        <f ca="1">IFERROR(__xludf.DUMMYFUNCTION("REGEXREPLACE(F3624,""\D"", """")"),"#VALUE!")</f>
        <v>#VALUE!</v>
      </c>
    </row>
    <row r="3943" spans="1:13" ht="15.75" customHeight="1">
      <c r="A3943" s="1">
        <v>3623</v>
      </c>
      <c r="B3943" s="3">
        <v>3624</v>
      </c>
      <c r="C3943" s="3" t="s">
        <v>10004</v>
      </c>
      <c r="D3943" s="3">
        <v>0.17070662670522899</v>
      </c>
      <c r="E3943" s="3">
        <v>0.63202227190048366</v>
      </c>
      <c r="F3943" s="3">
        <v>0.40540540540540537</v>
      </c>
      <c r="G3943" s="3">
        <v>7.567567567567568E-2</v>
      </c>
      <c r="H3943" s="3">
        <v>4.3243243243243253E-2</v>
      </c>
      <c r="I3943" s="3">
        <v>0.14594594594594601</v>
      </c>
      <c r="J3943" s="3">
        <v>1.709872547665137E-2</v>
      </c>
      <c r="K3943" s="3">
        <v>21588.00000000004</v>
      </c>
      <c r="L3943" s="3" t="s">
        <v>16370</v>
      </c>
      <c r="M3943" s="4" t="str">
        <f ca="1">IFERROR(__xludf.DUMMYFUNCTION("REGEXREPLACE(F3625,""\D"", """")"),"#VALUE!")</f>
        <v>#VALUE!</v>
      </c>
    </row>
    <row r="3944" spans="1:13" ht="15.75" customHeight="1">
      <c r="A3944" s="1">
        <v>3624</v>
      </c>
      <c r="B3944" s="3">
        <v>3625</v>
      </c>
      <c r="C3944" s="3" t="s">
        <v>10006</v>
      </c>
      <c r="D3944" s="3">
        <v>0.20754842968107459</v>
      </c>
      <c r="E3944" s="3">
        <v>0.24239663639050699</v>
      </c>
      <c r="F3944" s="3">
        <v>0.52970297029702973</v>
      </c>
      <c r="G3944" s="3">
        <v>9.9009900990099015E-2</v>
      </c>
      <c r="H3944" s="3">
        <v>0.11386138613861389</v>
      </c>
      <c r="I3944" s="3">
        <v>0.2425742574257426</v>
      </c>
      <c r="J3944" s="3">
        <v>4.1368909225888678E-2</v>
      </c>
      <c r="K3944" s="3">
        <v>22856.800000000021</v>
      </c>
      <c r="L3944" s="3" t="s">
        <v>16371</v>
      </c>
      <c r="M3944" s="4" t="str">
        <f ca="1">IFERROR(__xludf.DUMMYFUNCTION("REGEXREPLACE(F3626,""\D"", """")"),"#VALUE!")</f>
        <v>#VALUE!</v>
      </c>
    </row>
    <row r="3945" spans="1:13" ht="15.75" customHeight="1">
      <c r="A3945" s="1">
        <v>3625</v>
      </c>
      <c r="B3945" s="3">
        <v>3626</v>
      </c>
      <c r="C3945" s="3" t="s">
        <v>10008</v>
      </c>
      <c r="D3945" s="3">
        <v>0.15407990514392139</v>
      </c>
      <c r="E3945" s="3">
        <v>0.63004230114700677</v>
      </c>
      <c r="F3945" s="3">
        <v>0.42768595041322321</v>
      </c>
      <c r="G3945" s="3">
        <v>9.2975206611570244E-2</v>
      </c>
      <c r="H3945" s="3">
        <v>4.5454545454545463E-2</v>
      </c>
      <c r="I3945" s="3">
        <v>0.15289256198347109</v>
      </c>
      <c r="J3945" s="3">
        <v>1.9728948641507579E-2</v>
      </c>
      <c r="K3945" s="3">
        <v>55780.399999999463</v>
      </c>
      <c r="L3945" s="3" t="s">
        <v>16372</v>
      </c>
      <c r="M3945" s="4" t="str">
        <f ca="1">IFERROR(__xludf.DUMMYFUNCTION("REGEXREPLACE(F3627,""\D"", """")"),"#VALUE!")</f>
        <v>#VALUE!</v>
      </c>
    </row>
    <row r="3946" spans="1:13" ht="15.75" customHeight="1">
      <c r="A3946" s="1">
        <v>3626</v>
      </c>
      <c r="B3946" s="3">
        <v>3627</v>
      </c>
      <c r="C3946" s="3" t="s">
        <v>10010</v>
      </c>
      <c r="D3946" s="3">
        <v>0.17405338060571621</v>
      </c>
      <c r="E3946" s="3">
        <v>0.25920950666288017</v>
      </c>
      <c r="F3946" s="3">
        <v>0.55723542116630664</v>
      </c>
      <c r="G3946" s="3">
        <v>0.11663066954643631</v>
      </c>
      <c r="H3946" s="3">
        <v>8.6393088552915762E-2</v>
      </c>
      <c r="I3946" s="3">
        <v>0.2289416846652268</v>
      </c>
      <c r="J3946" s="3">
        <v>3.4020292764649698E-2</v>
      </c>
      <c r="K3946" s="3">
        <v>50900.899999999543</v>
      </c>
      <c r="L3946" s="3" t="s">
        <v>16373</v>
      </c>
      <c r="M3946" s="4" t="str">
        <f ca="1">IFERROR(__xludf.DUMMYFUNCTION("REGEXREPLACE(F3628,""\D"", """")"),"#VALUE!")</f>
        <v>#VALUE!</v>
      </c>
    </row>
    <row r="3947" spans="1:13" ht="15.75" customHeight="1">
      <c r="A3947" s="1">
        <v>3627</v>
      </c>
      <c r="B3947" s="3">
        <v>3628</v>
      </c>
      <c r="C3947" s="3" t="s">
        <v>10013</v>
      </c>
      <c r="D3947" s="3">
        <v>0.18543372324615481</v>
      </c>
      <c r="E3947" s="3">
        <v>0.19191539409564451</v>
      </c>
      <c r="F3947" s="3">
        <v>0.61822660098522164</v>
      </c>
      <c r="G3947" s="3">
        <v>0.1108374384236453</v>
      </c>
      <c r="H3947" s="3">
        <v>0.10837438423645319</v>
      </c>
      <c r="I3947" s="3">
        <v>0.26600985221674878</v>
      </c>
      <c r="J3947" s="3">
        <v>3.9465438260641583E-2</v>
      </c>
      <c r="K3947" s="3">
        <v>45350.19999999967</v>
      </c>
      <c r="L3947" s="3" t="s">
        <v>16374</v>
      </c>
      <c r="M3947" s="4" t="str">
        <f ca="1">IFERROR(__xludf.DUMMYFUNCTION("REGEXREPLACE(F3629,""\D"", """")"),"#VALUE!")</f>
        <v>#VALUE!</v>
      </c>
    </row>
    <row r="3948" spans="1:13" ht="15.75" customHeight="1">
      <c r="A3948" s="1">
        <v>3628</v>
      </c>
      <c r="B3948" s="3">
        <v>3629</v>
      </c>
      <c r="C3948" s="3" t="s">
        <v>10016</v>
      </c>
      <c r="D3948" s="3">
        <v>0.15870955509173659</v>
      </c>
      <c r="E3948" s="3">
        <v>0.26612881463729721</v>
      </c>
      <c r="F3948" s="3">
        <v>0.58685446009389675</v>
      </c>
      <c r="G3948" s="3">
        <v>0.107981220657277</v>
      </c>
      <c r="H3948" s="3">
        <v>0.11032863849765261</v>
      </c>
      <c r="I3948" s="3">
        <v>0.24882629107981219</v>
      </c>
      <c r="J3948" s="3">
        <v>3.3681284648554223E-2</v>
      </c>
      <c r="K3948" s="3">
        <v>47218.39999999963</v>
      </c>
      <c r="L3948" s="3" t="s">
        <v>16375</v>
      </c>
      <c r="M3948" s="4" t="str">
        <f ca="1">IFERROR(__xludf.DUMMYFUNCTION("REGEXREPLACE(F3630,""\D"", """")"),"#VALUE!")</f>
        <v>#VALUE!</v>
      </c>
    </row>
    <row r="3949" spans="1:13" ht="15.75" customHeight="1">
      <c r="A3949" s="1">
        <v>3629</v>
      </c>
      <c r="B3949" s="3">
        <v>3630</v>
      </c>
      <c r="C3949" s="3" t="s">
        <v>10018</v>
      </c>
      <c r="D3949" s="3">
        <v>0.14408985086755921</v>
      </c>
      <c r="E3949" s="3">
        <v>0.59373033497084737</v>
      </c>
      <c r="F3949" s="3">
        <v>0.46951219512195119</v>
      </c>
      <c r="G3949" s="3">
        <v>7.5203252032520332E-2</v>
      </c>
      <c r="H3949" s="3">
        <v>3.8617886178861791E-2</v>
      </c>
      <c r="I3949" s="3">
        <v>0.15040650406504069</v>
      </c>
      <c r="J3949" s="3">
        <v>1.513478360326543E-2</v>
      </c>
      <c r="K3949" s="3">
        <v>53639.399999999463</v>
      </c>
      <c r="L3949" s="3" t="s">
        <v>16376</v>
      </c>
      <c r="M3949" s="4" t="str">
        <f ca="1">IFERROR(__xludf.DUMMYFUNCTION("REGEXREPLACE(F3631,""\D"", """")"),"#VALUE!")</f>
        <v>#VALUE!</v>
      </c>
    </row>
    <row r="3950" spans="1:13" ht="15.75" customHeight="1">
      <c r="A3950" s="1">
        <v>3630</v>
      </c>
      <c r="B3950" s="3">
        <v>3631</v>
      </c>
      <c r="C3950" s="3" t="s">
        <v>10020</v>
      </c>
      <c r="D3950" s="3">
        <v>0.16882430639412299</v>
      </c>
      <c r="E3950" s="3">
        <v>0.33197565989191352</v>
      </c>
      <c r="F3950" s="3">
        <v>0.52370689655172409</v>
      </c>
      <c r="G3950" s="3">
        <v>0.1185344827586207</v>
      </c>
      <c r="H3950" s="3">
        <v>9.0517241379310345E-2</v>
      </c>
      <c r="I3950" s="3">
        <v>0.24568965517241381</v>
      </c>
      <c r="J3950" s="3">
        <v>3.40710306227252E-2</v>
      </c>
      <c r="K3950" s="3">
        <v>52990.999999999513</v>
      </c>
      <c r="L3950" s="3" t="s">
        <v>16377</v>
      </c>
      <c r="M3950" s="4" t="str">
        <f ca="1">IFERROR(__xludf.DUMMYFUNCTION("REGEXREPLACE(F3632,""\D"", """")"),"#VALUE!")</f>
        <v>#VALUE!</v>
      </c>
    </row>
    <row r="3951" spans="1:13" ht="15.75" customHeight="1">
      <c r="A3951" s="1">
        <v>3632</v>
      </c>
      <c r="B3951" s="3">
        <v>3633</v>
      </c>
      <c r="C3951" s="3" t="s">
        <v>10026</v>
      </c>
      <c r="D3951" s="3">
        <v>0.14987333793282001</v>
      </c>
      <c r="E3951" s="3">
        <v>0.20159529603398971</v>
      </c>
      <c r="F3951" s="3">
        <v>0.61670761670761676</v>
      </c>
      <c r="G3951" s="3">
        <v>0.1154791154791155</v>
      </c>
      <c r="H3951" s="3">
        <v>0.1007371007371007</v>
      </c>
      <c r="I3951" s="3">
        <v>0.27027027027027029</v>
      </c>
      <c r="J3951" s="3">
        <v>3.1381712068753578E-2</v>
      </c>
      <c r="K3951" s="3">
        <v>44789.099999999657</v>
      </c>
      <c r="L3951" s="3" t="s">
        <v>16379</v>
      </c>
      <c r="M3951" s="4" t="str">
        <f ca="1">IFERROR(__xludf.DUMMYFUNCTION("REGEXREPLACE(F3634,""\D"", """")"),"#VALUE!")</f>
        <v>#VALUE!</v>
      </c>
    </row>
    <row r="3952" spans="1:13" ht="15.75" customHeight="1">
      <c r="A3952" s="1">
        <v>3633</v>
      </c>
      <c r="B3952" s="3">
        <v>3634</v>
      </c>
      <c r="C3952" s="3" t="s">
        <v>10029</v>
      </c>
      <c r="D3952" s="3">
        <v>0.18510992699901629</v>
      </c>
      <c r="E3952" s="3">
        <v>0.21781850231075389</v>
      </c>
      <c r="F3952" s="3">
        <v>0.56521739130434778</v>
      </c>
      <c r="G3952" s="3">
        <v>0.10326086956521741</v>
      </c>
      <c r="H3952" s="3">
        <v>7.0652173913043473E-2</v>
      </c>
      <c r="I3952" s="3">
        <v>0.21739130434782611</v>
      </c>
      <c r="J3952" s="3">
        <v>2.8947500361464481E-2</v>
      </c>
      <c r="K3952" s="3">
        <v>20187.39999999998</v>
      </c>
      <c r="L3952" s="3" t="s">
        <v>16380</v>
      </c>
      <c r="M3952" s="4" t="str">
        <f ca="1">IFERROR(__xludf.DUMMYFUNCTION("REGEXREPLACE(F3635,""\D"", """")"),"#VALUE!")</f>
        <v>#VALUE!</v>
      </c>
    </row>
    <row r="3953" spans="1:13" ht="15.75" customHeight="1">
      <c r="A3953" s="1">
        <v>3634</v>
      </c>
      <c r="B3953" s="3">
        <v>3635</v>
      </c>
      <c r="C3953" s="3" t="s">
        <v>10031</v>
      </c>
      <c r="D3953" s="3">
        <v>0.2035600430678699</v>
      </c>
      <c r="E3953" s="3">
        <v>0.1723572252672505</v>
      </c>
      <c r="F3953" s="3">
        <v>0.58467741935483875</v>
      </c>
      <c r="G3953" s="3">
        <v>0.1411290322580645</v>
      </c>
      <c r="H3953" s="3">
        <v>0.10080645161290321</v>
      </c>
      <c r="I3953" s="3">
        <v>0.27016129032258063</v>
      </c>
      <c r="J3953" s="3">
        <v>4.6530088014444353E-2</v>
      </c>
      <c r="K3953" s="3">
        <v>28055</v>
      </c>
      <c r="L3953" s="3" t="s">
        <v>16381</v>
      </c>
      <c r="M3953" s="4" t="str">
        <f ca="1">IFERROR(__xludf.DUMMYFUNCTION("REGEXREPLACE(F3636,""\D"", """")"),"#VALUE!")</f>
        <v>#VALUE!</v>
      </c>
    </row>
    <row r="3954" spans="1:13" ht="15.75" customHeight="1">
      <c r="A3954" s="1">
        <v>3635</v>
      </c>
      <c r="B3954" s="3">
        <v>3636</v>
      </c>
      <c r="C3954" s="3" t="s">
        <v>10033</v>
      </c>
      <c r="D3954" s="3">
        <v>0.2029639626680832</v>
      </c>
      <c r="E3954" s="3">
        <v>0.56051046920300063</v>
      </c>
      <c r="F3954" s="3">
        <v>0.43349753694581278</v>
      </c>
      <c r="G3954" s="3">
        <v>8.1280788177339899E-2</v>
      </c>
      <c r="H3954" s="3">
        <v>4.4334975369458129E-2</v>
      </c>
      <c r="I3954" s="3">
        <v>0.15517241379310351</v>
      </c>
      <c r="J3954" s="3">
        <v>2.3452944799303401E-2</v>
      </c>
      <c r="K3954" s="3">
        <v>45943.599999999657</v>
      </c>
      <c r="L3954" s="3" t="s">
        <v>16382</v>
      </c>
      <c r="M3954" s="4" t="str">
        <f ca="1">IFERROR(__xludf.DUMMYFUNCTION("REGEXREPLACE(F3637,""\D"", """")"),"#VALUE!")</f>
        <v>#VALUE!</v>
      </c>
    </row>
    <row r="3955" spans="1:13" ht="15.75" customHeight="1">
      <c r="A3955" s="1">
        <v>3636</v>
      </c>
      <c r="B3955" s="3">
        <v>3637</v>
      </c>
      <c r="C3955" s="3" t="s">
        <v>10035</v>
      </c>
      <c r="D3955" s="3">
        <v>0.17258801653497161</v>
      </c>
      <c r="E3955" s="3">
        <v>0.2409007330486776</v>
      </c>
      <c r="F3955" s="3">
        <v>0.59012345679012346</v>
      </c>
      <c r="G3955" s="3">
        <v>0.1111111111111111</v>
      </c>
      <c r="H3955" s="3">
        <v>9.6296296296296297E-2</v>
      </c>
      <c r="I3955" s="3">
        <v>0.24444444444444441</v>
      </c>
      <c r="J3955" s="3">
        <v>3.4594275201947702E-2</v>
      </c>
      <c r="K3955" s="3">
        <v>45055.099999999657</v>
      </c>
      <c r="L3955" s="3" t="s">
        <v>16383</v>
      </c>
      <c r="M3955" s="4" t="str">
        <f ca="1">IFERROR(__xludf.DUMMYFUNCTION("REGEXREPLACE(F3638,""\D"", """")"),"#VALUE!")</f>
        <v>#VALUE!</v>
      </c>
    </row>
    <row r="3956" spans="1:13" ht="15.75" customHeight="1">
      <c r="A3956" s="1">
        <v>3637</v>
      </c>
      <c r="B3956" s="3">
        <v>3638</v>
      </c>
      <c r="C3956" s="3" t="s">
        <v>10038</v>
      </c>
      <c r="D3956" s="3">
        <v>0.24781112904905089</v>
      </c>
      <c r="E3956" s="3">
        <v>0.24118292806148739</v>
      </c>
      <c r="F3956" s="3">
        <v>0.57857142857142863</v>
      </c>
      <c r="G3956" s="3">
        <v>0.13928571428571429</v>
      </c>
      <c r="H3956" s="3">
        <v>0.10357142857142861</v>
      </c>
      <c r="I3956" s="3">
        <v>0.27857142857142858</v>
      </c>
      <c r="J3956" s="3">
        <v>5.7341475184629877E-2</v>
      </c>
      <c r="K3956" s="3">
        <v>33113.399999999907</v>
      </c>
      <c r="L3956" s="3" t="s">
        <v>16384</v>
      </c>
      <c r="M3956" s="4" t="str">
        <f ca="1">IFERROR(__xludf.DUMMYFUNCTION("REGEXREPLACE(F3639,""\D"", """")"),"#VALUE!")</f>
        <v>#VALUE!</v>
      </c>
    </row>
    <row r="3957" spans="1:13" ht="15.75" customHeight="1">
      <c r="A3957" s="1">
        <v>3640</v>
      </c>
      <c r="B3957" s="3">
        <v>3641</v>
      </c>
      <c r="C3957" s="3" t="s">
        <v>10047</v>
      </c>
      <c r="D3957" s="3">
        <v>0.17218285938842309</v>
      </c>
      <c r="E3957" s="3">
        <v>0.28026916692639192</v>
      </c>
      <c r="F3957" s="3">
        <v>0.55094679891794407</v>
      </c>
      <c r="G3957" s="3">
        <v>8.3859332732191164E-2</v>
      </c>
      <c r="H3957" s="3">
        <v>0.1055004508566276</v>
      </c>
      <c r="I3957" s="3">
        <v>0.2281334535617674</v>
      </c>
      <c r="J3957" s="3">
        <v>3.2023895510069907E-2</v>
      </c>
      <c r="K3957" s="3">
        <v>125183.5000000013</v>
      </c>
      <c r="L3957" s="3" t="s">
        <v>16387</v>
      </c>
      <c r="M3957" s="4" t="str">
        <f ca="1">IFERROR(__xludf.DUMMYFUNCTION("REGEXREPLACE(F3642,""\D"", """")"),"#VALUE!")</f>
        <v>#VALUE!</v>
      </c>
    </row>
    <row r="3958" spans="1:13" ht="15.75" customHeight="1">
      <c r="A3958" s="1">
        <v>3641</v>
      </c>
      <c r="B3958" s="3">
        <v>3642</v>
      </c>
      <c r="C3958" s="3" t="s">
        <v>10050</v>
      </c>
      <c r="D3958" s="3">
        <v>0.21711864753306639</v>
      </c>
      <c r="E3958" s="3">
        <v>0.18600265704561089</v>
      </c>
      <c r="F3958" s="3">
        <v>0.62413793103448278</v>
      </c>
      <c r="G3958" s="3">
        <v>8.9655172413793102E-2</v>
      </c>
      <c r="H3958" s="3">
        <v>0.10344827586206901</v>
      </c>
      <c r="I3958" s="3">
        <v>0.27586206896551718</v>
      </c>
      <c r="J3958" s="3">
        <v>3.9807654682992022E-2</v>
      </c>
      <c r="K3958" s="3">
        <v>31962.099999999911</v>
      </c>
      <c r="L3958" s="3" t="s">
        <v>16388</v>
      </c>
      <c r="M3958" s="4" t="str">
        <f ca="1">IFERROR(__xludf.DUMMYFUNCTION("REGEXREPLACE(F3643,""\D"", """")"),"#VALUE!")</f>
        <v>#VALUE!</v>
      </c>
    </row>
    <row r="3959" spans="1:13" ht="15.75" customHeight="1">
      <c r="A3959" s="1">
        <v>3643</v>
      </c>
      <c r="B3959" s="3">
        <v>3644</v>
      </c>
      <c r="C3959" s="3" t="s">
        <v>10055</v>
      </c>
      <c r="D3959" s="3">
        <v>0.1757521532575759</v>
      </c>
      <c r="E3959" s="3">
        <v>8.6025444141410376E-2</v>
      </c>
      <c r="F3959" s="3">
        <v>0.60833333333333328</v>
      </c>
      <c r="G3959" s="3">
        <v>0.13750000000000001</v>
      </c>
      <c r="H3959" s="3">
        <v>0.1583333333333333</v>
      </c>
      <c r="I3959" s="3">
        <v>0.35833333333333328</v>
      </c>
      <c r="J3959" s="3">
        <v>5.0186233309373218E-2</v>
      </c>
      <c r="K3959" s="3">
        <v>27529.899999999991</v>
      </c>
      <c r="L3959" s="3" t="s">
        <v>16390</v>
      </c>
      <c r="M3959" s="4" t="str">
        <f ca="1">IFERROR(__xludf.DUMMYFUNCTION("REGEXREPLACE(F3645,""\D"", """")"),"#VALUE!")</f>
        <v>#VALUE!</v>
      </c>
    </row>
    <row r="3960" spans="1:13" ht="15.75" customHeight="1">
      <c r="A3960" s="1">
        <v>3645</v>
      </c>
      <c r="B3960" s="3">
        <v>3646</v>
      </c>
      <c r="C3960" s="3" t="s">
        <v>10060</v>
      </c>
      <c r="D3960" s="3">
        <v>0.18094665438123581</v>
      </c>
      <c r="E3960" s="3">
        <v>0.30331171394057432</v>
      </c>
      <c r="F3960" s="3">
        <v>0.6</v>
      </c>
      <c r="G3960" s="3">
        <v>9.4285714285714292E-2</v>
      </c>
      <c r="H3960" s="3">
        <v>0.1028571428571429</v>
      </c>
      <c r="I3960" s="3">
        <v>0.2257142857142857</v>
      </c>
      <c r="J3960" s="3">
        <v>3.4253549150942093E-2</v>
      </c>
      <c r="K3960" s="3">
        <v>38014.599999999773</v>
      </c>
      <c r="L3960" s="3" t="s">
        <v>16392</v>
      </c>
      <c r="M3960" s="4" t="str">
        <f ca="1">IFERROR(__xludf.DUMMYFUNCTION("REGEXREPLACE(F3647,""\D"", """")"),"#VALUE!")</f>
        <v>#VALUE!</v>
      </c>
    </row>
    <row r="3961" spans="1:13" ht="15.75" customHeight="1">
      <c r="A3961" s="1">
        <v>3646</v>
      </c>
      <c r="B3961" s="3">
        <v>3647</v>
      </c>
      <c r="C3961" s="3" t="s">
        <v>10062</v>
      </c>
      <c r="D3961" s="3">
        <v>0.17580225878614331</v>
      </c>
      <c r="E3961" s="3">
        <v>0.58389214737618389</v>
      </c>
      <c r="F3961" s="3">
        <v>0.48470588235294121</v>
      </c>
      <c r="G3961" s="3">
        <v>6.5882352941176475E-2</v>
      </c>
      <c r="H3961" s="3">
        <v>6.1176470588235297E-2</v>
      </c>
      <c r="I3961" s="3">
        <v>0.16</v>
      </c>
      <c r="J3961" s="3">
        <v>2.1086407124013159E-2</v>
      </c>
      <c r="K3961" s="3">
        <v>47489.699999999619</v>
      </c>
      <c r="L3961" s="3" t="s">
        <v>16393</v>
      </c>
      <c r="M3961" s="4" t="str">
        <f ca="1">IFERROR(__xludf.DUMMYFUNCTION("REGEXREPLACE(F3648,""\D"", """")"),"#VALUE!")</f>
        <v>#VALUE!</v>
      </c>
    </row>
    <row r="3962" spans="1:13" ht="15.75" customHeight="1">
      <c r="A3962" s="1">
        <v>3647</v>
      </c>
      <c r="B3962" s="3">
        <v>3648</v>
      </c>
      <c r="C3962" s="3" t="s">
        <v>10064</v>
      </c>
      <c r="D3962" s="3">
        <v>0.1642830833427264</v>
      </c>
      <c r="E3962" s="3">
        <v>0.26638636521255371</v>
      </c>
      <c r="F3962" s="3">
        <v>0.6347305389221557</v>
      </c>
      <c r="G3962" s="3">
        <v>8.3832335329341312E-2</v>
      </c>
      <c r="H3962" s="3">
        <v>0.1227544910179641</v>
      </c>
      <c r="I3962" s="3">
        <v>0.24850299401197601</v>
      </c>
      <c r="J3962" s="3">
        <v>3.2139117985092343E-2</v>
      </c>
      <c r="K3962" s="3">
        <v>35463.599999999788</v>
      </c>
      <c r="L3962" s="3" t="s">
        <v>16394</v>
      </c>
      <c r="M3962" s="4" t="str">
        <f ca="1">IFERROR(__xludf.DUMMYFUNCTION("REGEXREPLACE(F3649,""\D"", """")"),"#VALUE!")</f>
        <v>#VALUE!</v>
      </c>
    </row>
    <row r="3963" spans="1:13" ht="15.75" customHeight="1">
      <c r="A3963" s="1">
        <v>3648</v>
      </c>
      <c r="B3963" s="3">
        <v>3649</v>
      </c>
      <c r="C3963" s="3" t="s">
        <v>10067</v>
      </c>
      <c r="D3963" s="3">
        <v>0.1559371135701392</v>
      </c>
      <c r="E3963" s="3">
        <v>0.30550636784543023</v>
      </c>
      <c r="F3963" s="3">
        <v>0.62776025236593058</v>
      </c>
      <c r="G3963" s="3">
        <v>6.6246056782334389E-2</v>
      </c>
      <c r="H3963" s="3">
        <v>0.110410094637224</v>
      </c>
      <c r="I3963" s="3">
        <v>0.22082018927444791</v>
      </c>
      <c r="J3963" s="3">
        <v>2.557699871462276E-2</v>
      </c>
      <c r="K3963" s="3">
        <v>33710.599999999853</v>
      </c>
      <c r="L3963" s="3" t="s">
        <v>16395</v>
      </c>
      <c r="M3963" s="4" t="str">
        <f ca="1">IFERROR(__xludf.DUMMYFUNCTION("REGEXREPLACE(F3650,""\D"", """")"),"#VALUE!")</f>
        <v>#VALUE!</v>
      </c>
    </row>
    <row r="3964" spans="1:13" ht="15.75" customHeight="1">
      <c r="A3964" s="1">
        <v>3649</v>
      </c>
      <c r="B3964" s="3">
        <v>3650</v>
      </c>
      <c r="C3964" s="3" t="s">
        <v>10069</v>
      </c>
      <c r="D3964" s="3">
        <v>0.2055805928970971</v>
      </c>
      <c r="E3964" s="3">
        <v>0.15222275709369509</v>
      </c>
      <c r="F3964" s="3">
        <v>0.6088709677419355</v>
      </c>
      <c r="G3964" s="3">
        <v>0.13306451612903231</v>
      </c>
      <c r="H3964" s="3">
        <v>0.125</v>
      </c>
      <c r="I3964" s="3">
        <v>0.31048387096774188</v>
      </c>
      <c r="J3964" s="3">
        <v>5.1013418787909347E-2</v>
      </c>
      <c r="K3964" s="3">
        <v>28203.299999999988</v>
      </c>
      <c r="L3964" s="3" t="s">
        <v>16396</v>
      </c>
      <c r="M3964" s="4" t="str">
        <f ca="1">IFERROR(__xludf.DUMMYFUNCTION("REGEXREPLACE(F3651,""\D"", """")"),"#VALUE!")</f>
        <v>#VALUE!</v>
      </c>
    </row>
    <row r="3965" spans="1:13" ht="15.75" customHeight="1">
      <c r="A3965" s="1">
        <v>3651</v>
      </c>
      <c r="B3965" s="3">
        <v>3652</v>
      </c>
      <c r="C3965" s="3" t="s">
        <v>10075</v>
      </c>
      <c r="D3965" s="3">
        <v>0.24659682960986279</v>
      </c>
      <c r="E3965" s="3">
        <v>0.51483916110791472</v>
      </c>
      <c r="F3965" s="3">
        <v>0.42592592592592587</v>
      </c>
      <c r="G3965" s="3">
        <v>3.7037037037037028E-2</v>
      </c>
      <c r="H3965" s="3">
        <v>9.2592592592592587E-2</v>
      </c>
      <c r="I3965" s="3">
        <v>0.16666666666666671</v>
      </c>
      <c r="J3965" s="3">
        <v>1.7865241334629089E-2</v>
      </c>
      <c r="K3965" s="3">
        <v>6347.5999999999995</v>
      </c>
      <c r="L3965" s="3" t="s">
        <v>16398</v>
      </c>
      <c r="M3965" s="4" t="str">
        <f ca="1">IFERROR(__xludf.DUMMYFUNCTION("REGEXREPLACE(F3653,""\D"", """")"),"#VALUE!")</f>
        <v>#VALUE!</v>
      </c>
    </row>
    <row r="3966" spans="1:13" ht="15.75" customHeight="1">
      <c r="A3966" s="1">
        <v>3652</v>
      </c>
      <c r="B3966" s="3">
        <v>3653</v>
      </c>
      <c r="C3966" s="3" t="s">
        <v>10077</v>
      </c>
      <c r="D3966" s="3">
        <v>0.61240521835581307</v>
      </c>
      <c r="E3966" s="3">
        <v>0.96549391904877846</v>
      </c>
      <c r="F3966" s="3">
        <v>0.58823529411764708</v>
      </c>
      <c r="G3966" s="3">
        <v>1.9607843137254902E-2</v>
      </c>
      <c r="H3966" s="3">
        <v>5.8823529411764712E-2</v>
      </c>
      <c r="I3966" s="3">
        <v>7.8431372549019607E-2</v>
      </c>
      <c r="J3966" s="3">
        <v>1.8729500252695808E-2</v>
      </c>
      <c r="K3966" s="3">
        <v>4983.3000000000011</v>
      </c>
      <c r="L3966" s="3" t="s">
        <v>16399</v>
      </c>
      <c r="M3966" s="4" t="str">
        <f ca="1">IFERROR(__xludf.DUMMYFUNCTION("REGEXREPLACE(F3654,""\D"", """")"),"#VALUE!")</f>
        <v>#VALUE!</v>
      </c>
    </row>
    <row r="3967" spans="1:13" ht="15.75" customHeight="1">
      <c r="A3967" s="1">
        <v>3654</v>
      </c>
      <c r="B3967" s="3">
        <v>3655</v>
      </c>
      <c r="C3967" s="3" t="s">
        <v>10082</v>
      </c>
      <c r="D3967" s="3">
        <v>0.17650309592697769</v>
      </c>
      <c r="E3967" s="3">
        <v>0.2055406223703288</v>
      </c>
      <c r="F3967" s="3">
        <v>0.62882096069868998</v>
      </c>
      <c r="G3967" s="3">
        <v>0.1026200873362445</v>
      </c>
      <c r="H3967" s="3">
        <v>0.111353711790393</v>
      </c>
      <c r="I3967" s="3">
        <v>0.26419213973799133</v>
      </c>
      <c r="J3967" s="3">
        <v>3.6735014955121902E-2</v>
      </c>
      <c r="K3967" s="3">
        <v>49373.29999999953</v>
      </c>
      <c r="L3967" s="3" t="s">
        <v>16401</v>
      </c>
      <c r="M3967" s="4" t="str">
        <f ca="1">IFERROR(__xludf.DUMMYFUNCTION("REGEXREPLACE(F3656,""\D"", """")"),"#VALUE!")</f>
        <v>#VALUE!</v>
      </c>
    </row>
    <row r="3968" spans="1:13" ht="15.75" customHeight="1">
      <c r="A3968" s="1">
        <v>3655</v>
      </c>
      <c r="B3968" s="3">
        <v>3656</v>
      </c>
      <c r="C3968" s="3" t="s">
        <v>10084</v>
      </c>
      <c r="D3968" s="3">
        <v>0.13991700935192269</v>
      </c>
      <c r="E3968" s="3">
        <v>0.28175565837271749</v>
      </c>
      <c r="F3968" s="3">
        <v>0.61270491803278693</v>
      </c>
      <c r="G3968" s="3">
        <v>8.1967213114754092E-2</v>
      </c>
      <c r="H3968" s="3">
        <v>0.11680327868852459</v>
      </c>
      <c r="I3968" s="3">
        <v>0.22131147540983609</v>
      </c>
      <c r="J3968" s="3">
        <v>2.670689979843412E-2</v>
      </c>
      <c r="K3968" s="3">
        <v>53825.499999999469</v>
      </c>
      <c r="L3968" s="3" t="s">
        <v>16402</v>
      </c>
      <c r="M3968" s="4" t="str">
        <f ca="1">IFERROR(__xludf.DUMMYFUNCTION("REGEXREPLACE(F3657,""\D"", """")"),"#VALUE!")</f>
        <v>#VALUE!</v>
      </c>
    </row>
    <row r="3969" spans="1:13" ht="15.75" customHeight="1">
      <c r="A3969" s="1">
        <v>3656</v>
      </c>
      <c r="B3969" s="3">
        <v>3657</v>
      </c>
      <c r="C3969" s="3" t="s">
        <v>10086</v>
      </c>
      <c r="D3969" s="3">
        <v>0.2448766479037113</v>
      </c>
      <c r="E3969" s="3">
        <v>0.22770891475000909</v>
      </c>
      <c r="F3969" s="3">
        <v>0.66086956521739126</v>
      </c>
      <c r="G3969" s="3">
        <v>0.1043478260869565</v>
      </c>
      <c r="H3969" s="3">
        <v>0.1043478260869565</v>
      </c>
      <c r="I3969" s="3">
        <v>0.2608695652173913</v>
      </c>
      <c r="J3969" s="3">
        <v>4.5328586161919579E-2</v>
      </c>
      <c r="K3969" s="3">
        <v>12750.000000000029</v>
      </c>
      <c r="L3969" s="3" t="s">
        <v>16403</v>
      </c>
      <c r="M3969" s="4" t="str">
        <f ca="1">IFERROR(__xludf.DUMMYFUNCTION("REGEXREPLACE(F3658,""\D"", """")"),"#VALUE!")</f>
        <v>#VALUE!</v>
      </c>
    </row>
    <row r="3970" spans="1:13" ht="15.75" customHeight="1">
      <c r="A3970" s="1">
        <v>3657</v>
      </c>
      <c r="B3970" s="3">
        <v>3658</v>
      </c>
      <c r="C3970" s="3" t="s">
        <v>10088</v>
      </c>
      <c r="D3970" s="3">
        <v>0.2603020062071702</v>
      </c>
      <c r="E3970" s="3">
        <v>0.2790279798949285</v>
      </c>
      <c r="F3970" s="3">
        <v>0.59633027522935778</v>
      </c>
      <c r="G3970" s="3">
        <v>6.4220183486238536E-2</v>
      </c>
      <c r="H3970" s="3">
        <v>0.14678899082568811</v>
      </c>
      <c r="I3970" s="3">
        <v>0.2293577981651376</v>
      </c>
      <c r="J3970" s="3">
        <v>4.5028930359547532E-2</v>
      </c>
      <c r="K3970" s="3">
        <v>12619.30000000003</v>
      </c>
      <c r="L3970" s="3" t="s">
        <v>16404</v>
      </c>
      <c r="M3970" s="4" t="str">
        <f ca="1">IFERROR(__xludf.DUMMYFUNCTION("REGEXREPLACE(F3659,""\D"", """")"),"#VALUE!")</f>
        <v>#VALUE!</v>
      </c>
    </row>
    <row r="3971" spans="1:13" ht="15.75" customHeight="1">
      <c r="A3971" s="1">
        <v>3658</v>
      </c>
      <c r="B3971" s="3">
        <v>3659</v>
      </c>
      <c r="C3971" s="3" t="s">
        <v>10090</v>
      </c>
      <c r="D3971" s="3">
        <v>0.16918669442110629</v>
      </c>
      <c r="E3971" s="3">
        <v>0.14380496308058821</v>
      </c>
      <c r="F3971" s="3">
        <v>0.58333333333333337</v>
      </c>
      <c r="G3971" s="3">
        <v>0.15384615384615391</v>
      </c>
      <c r="H3971" s="3">
        <v>0.141025641025641</v>
      </c>
      <c r="I3971" s="3">
        <v>0.32051282051282048</v>
      </c>
      <c r="J3971" s="3">
        <v>4.7354010833681362E-2</v>
      </c>
      <c r="K3971" s="3">
        <v>17931.000000000029</v>
      </c>
      <c r="L3971" s="3" t="s">
        <v>16405</v>
      </c>
      <c r="M3971" s="4" t="str">
        <f ca="1">IFERROR(__xludf.DUMMYFUNCTION("REGEXREPLACE(F3660,""\D"", """")"),"#VALUE!")</f>
        <v>#VALUE!</v>
      </c>
    </row>
    <row r="3972" spans="1:13" ht="15.75" customHeight="1">
      <c r="A3972" s="1">
        <v>3659</v>
      </c>
      <c r="B3972" s="3">
        <v>3660</v>
      </c>
      <c r="C3972" s="3" t="s">
        <v>10093</v>
      </c>
      <c r="D3972" s="3">
        <v>0.17533773003591979</v>
      </c>
      <c r="E3972" s="3">
        <v>0.1246132932111727</v>
      </c>
      <c r="F3972" s="3">
        <v>0.59414225941422594</v>
      </c>
      <c r="G3972" s="3">
        <v>0.1213389121338912</v>
      </c>
      <c r="H3972" s="3">
        <v>0.15062761506276151</v>
      </c>
      <c r="I3972" s="3">
        <v>0.31799163179916318</v>
      </c>
      <c r="J3972" s="3">
        <v>4.5645674853805537E-2</v>
      </c>
      <c r="K3972" s="3">
        <v>27367.799999999988</v>
      </c>
      <c r="L3972" s="3" t="s">
        <v>16406</v>
      </c>
      <c r="M3972" s="4" t="str">
        <f ca="1">IFERROR(__xludf.DUMMYFUNCTION("REGEXREPLACE(F3661,""\D"", """")"),"#VALUE!")</f>
        <v>#VALUE!</v>
      </c>
    </row>
    <row r="3973" spans="1:13" ht="15.75" customHeight="1">
      <c r="A3973" s="1">
        <v>3660</v>
      </c>
      <c r="B3973" s="3">
        <v>3661</v>
      </c>
      <c r="C3973" s="3" t="s">
        <v>10095</v>
      </c>
      <c r="D3973" s="3">
        <v>0.18162282825177559</v>
      </c>
      <c r="E3973" s="3">
        <v>0.27692659005905612</v>
      </c>
      <c r="F3973" s="3">
        <v>0.6015325670498084</v>
      </c>
      <c r="G3973" s="3">
        <v>0.1149425287356322</v>
      </c>
      <c r="H3973" s="3">
        <v>9.5785440613026823E-2</v>
      </c>
      <c r="I3973" s="3">
        <v>0.24521072796934859</v>
      </c>
      <c r="J3973" s="3">
        <v>3.6299277240048632E-2</v>
      </c>
      <c r="K3973" s="3">
        <v>29877.999999999971</v>
      </c>
      <c r="L3973" s="3" t="s">
        <v>16407</v>
      </c>
      <c r="M3973" s="4" t="str">
        <f ca="1">IFERROR(__xludf.DUMMYFUNCTION("REGEXREPLACE(F3662,""\D"", """")"),"#VALUE!")</f>
        <v>#VALUE!</v>
      </c>
    </row>
    <row r="3974" spans="1:13" ht="15.75" customHeight="1">
      <c r="A3974" s="1">
        <v>3661</v>
      </c>
      <c r="B3974" s="3">
        <v>3662</v>
      </c>
      <c r="C3974" s="3" t="s">
        <v>10097</v>
      </c>
      <c r="D3974" s="3">
        <v>0.1101053069057141</v>
      </c>
      <c r="E3974" s="3">
        <v>0.64086620649249393</v>
      </c>
      <c r="F3974" s="3">
        <v>0.54693877551020409</v>
      </c>
      <c r="G3974" s="3">
        <v>5.3061224489795923E-2</v>
      </c>
      <c r="H3974" s="3">
        <v>4.0816326530612242E-2</v>
      </c>
      <c r="I3974" s="3">
        <v>0.15918367346938769</v>
      </c>
      <c r="J3974" s="3">
        <v>8.8734655817922815E-3</v>
      </c>
      <c r="K3974" s="3">
        <v>25672.899999999969</v>
      </c>
      <c r="L3974" s="3" t="s">
        <v>16408</v>
      </c>
      <c r="M3974" s="4" t="str">
        <f ca="1">IFERROR(__xludf.DUMMYFUNCTION("REGEXREPLACE(F3663,""\D"", """")"),"#VALUE!")</f>
        <v>#VALUE!</v>
      </c>
    </row>
    <row r="3975" spans="1:13" ht="15.75" customHeight="1">
      <c r="A3975" s="1">
        <v>3662</v>
      </c>
      <c r="B3975" s="3">
        <v>3663</v>
      </c>
      <c r="C3975" s="3" t="s">
        <v>10099</v>
      </c>
      <c r="D3975" s="3">
        <v>0.15298542789471919</v>
      </c>
      <c r="E3975" s="3">
        <v>0.19451986305220839</v>
      </c>
      <c r="F3975" s="3">
        <v>0.63924050632911389</v>
      </c>
      <c r="G3975" s="3">
        <v>0.1044303797468354</v>
      </c>
      <c r="H3975" s="3">
        <v>0.120253164556962</v>
      </c>
      <c r="I3975" s="3">
        <v>0.26582278481012661</v>
      </c>
      <c r="J3975" s="3">
        <v>3.3051401567026878E-2</v>
      </c>
      <c r="K3975" s="3">
        <v>34773.899999999863</v>
      </c>
      <c r="L3975" s="3" t="s">
        <v>16409</v>
      </c>
      <c r="M3975" s="4" t="str">
        <f ca="1">IFERROR(__xludf.DUMMYFUNCTION("REGEXREPLACE(F3664,""\D"", """")"),"#VALUE!")</f>
        <v>#VALUE!</v>
      </c>
    </row>
    <row r="3976" spans="1:13" ht="15.75" customHeight="1">
      <c r="A3976" s="1">
        <v>3663</v>
      </c>
      <c r="B3976" s="3">
        <v>3664</v>
      </c>
      <c r="C3976" s="3" t="s">
        <v>10102</v>
      </c>
      <c r="D3976" s="3">
        <v>0.19949289695189401</v>
      </c>
      <c r="E3976" s="3">
        <v>0.60154702792020753</v>
      </c>
      <c r="F3976" s="3">
        <v>0.50129870129870124</v>
      </c>
      <c r="G3976" s="3">
        <v>5.7142857142857141E-2</v>
      </c>
      <c r="H3976" s="3">
        <v>3.3766233766233757E-2</v>
      </c>
      <c r="I3976" s="3">
        <v>0.14805194805194799</v>
      </c>
      <c r="J3976" s="3">
        <v>1.627826711180708E-2</v>
      </c>
      <c r="K3976" s="3">
        <v>41151.999999999724</v>
      </c>
      <c r="L3976" s="3" t="s">
        <v>16410</v>
      </c>
      <c r="M3976" s="4" t="str">
        <f ca="1">IFERROR(__xludf.DUMMYFUNCTION("REGEXREPLACE(F3665,""\D"", """")"),"#VALUE!")</f>
        <v>#VALUE!</v>
      </c>
    </row>
    <row r="3977" spans="1:13" ht="15.75" customHeight="1">
      <c r="A3977" s="1">
        <v>3664</v>
      </c>
      <c r="B3977" s="3">
        <v>3665</v>
      </c>
      <c r="C3977" s="3" t="s">
        <v>10104</v>
      </c>
      <c r="D3977" s="3">
        <v>0.115263134610096</v>
      </c>
      <c r="E3977" s="3">
        <v>0.24729195382066371</v>
      </c>
      <c r="F3977" s="3">
        <v>0.65245901639344261</v>
      </c>
      <c r="G3977" s="3">
        <v>0.1147540983606557</v>
      </c>
      <c r="H3977" s="3">
        <v>0.11803278688524591</v>
      </c>
      <c r="I3977" s="3">
        <v>0.28196721311475409</v>
      </c>
      <c r="J3977" s="3">
        <v>2.587134274318852E-2</v>
      </c>
      <c r="K3977" s="3">
        <v>32572.799999999861</v>
      </c>
      <c r="L3977" s="3" t="s">
        <v>16411</v>
      </c>
      <c r="M3977" s="4" t="str">
        <f ca="1">IFERROR(__xludf.DUMMYFUNCTION("REGEXREPLACE(F3666,""\D"", """")"),"#VALUE!")</f>
        <v>#VALUE!</v>
      </c>
    </row>
    <row r="3978" spans="1:13" ht="15.75" customHeight="1">
      <c r="A3978" s="1">
        <v>3667</v>
      </c>
      <c r="B3978" s="3">
        <v>3668</v>
      </c>
      <c r="C3978" s="3" t="s">
        <v>10112</v>
      </c>
      <c r="D3978" s="3">
        <v>0.20228885696456139</v>
      </c>
      <c r="E3978" s="3">
        <v>0.22936090016383881</v>
      </c>
      <c r="F3978" s="3">
        <v>0.63157894736842102</v>
      </c>
      <c r="G3978" s="3">
        <v>0.1157894736842105</v>
      </c>
      <c r="H3978" s="3">
        <v>0.12631578947368419</v>
      </c>
      <c r="I3978" s="3">
        <v>0.29473684210526307</v>
      </c>
      <c r="J3978" s="3">
        <v>4.625148659580141E-2</v>
      </c>
      <c r="K3978" s="3">
        <v>21581.600000000009</v>
      </c>
      <c r="L3978" s="3" t="s">
        <v>16414</v>
      </c>
      <c r="M3978" s="4" t="str">
        <f ca="1">IFERROR(__xludf.DUMMYFUNCTION("REGEXREPLACE(F3669,""\D"", """")"),"#VALUE!")</f>
        <v>#VALUE!</v>
      </c>
    </row>
    <row r="3979" spans="1:13" ht="15.75" customHeight="1">
      <c r="A3979" s="1">
        <v>3668</v>
      </c>
      <c r="B3979" s="3">
        <v>3669</v>
      </c>
      <c r="C3979" s="3" t="s">
        <v>10115</v>
      </c>
      <c r="D3979" s="3">
        <v>0.14950442608028561</v>
      </c>
      <c r="E3979" s="3">
        <v>0.88471968243258703</v>
      </c>
      <c r="F3979" s="3">
        <v>0.46568627450980388</v>
      </c>
      <c r="G3979" s="3">
        <v>3.9215686274509803E-2</v>
      </c>
      <c r="H3979" s="3">
        <v>3.9215686274509803E-2</v>
      </c>
      <c r="I3979" s="3">
        <v>0.1127450980392157</v>
      </c>
      <c r="J3979" s="3">
        <v>9.3335504683913426E-3</v>
      </c>
      <c r="K3979" s="3">
        <v>22605.500000000011</v>
      </c>
      <c r="L3979" s="3" t="s">
        <v>16415</v>
      </c>
      <c r="M3979" s="4" t="str">
        <f ca="1">IFERROR(__xludf.DUMMYFUNCTION("REGEXREPLACE(F3670,""\D"", """")"),"#VALUE!")</f>
        <v>#VALUE!</v>
      </c>
    </row>
    <row r="3980" spans="1:13" ht="15.75" customHeight="1">
      <c r="A3980" s="1">
        <v>3669</v>
      </c>
      <c r="B3980" s="3">
        <v>3670</v>
      </c>
      <c r="C3980" s="3" t="s">
        <v>10117</v>
      </c>
      <c r="D3980" s="3">
        <v>0.2376401491595643</v>
      </c>
      <c r="E3980" s="3">
        <v>0.40611513361619728</v>
      </c>
      <c r="F3980" s="3">
        <v>0.5368421052631579</v>
      </c>
      <c r="G3980" s="3">
        <v>0.10526315789473679</v>
      </c>
      <c r="H3980" s="3">
        <v>5.2631578947368418E-2</v>
      </c>
      <c r="I3980" s="3">
        <v>0.2</v>
      </c>
      <c r="J3980" s="3">
        <v>3.2615341311585312E-2</v>
      </c>
      <c r="K3980" s="3">
        <v>21180.800000000021</v>
      </c>
      <c r="L3980" s="3" t="s">
        <v>16416</v>
      </c>
      <c r="M3980" s="4" t="str">
        <f ca="1">IFERROR(__xludf.DUMMYFUNCTION("REGEXREPLACE(F3671,""\D"", """")"),"#VALUE!")</f>
        <v>#VALUE!</v>
      </c>
    </row>
    <row r="3981" spans="1:13" ht="15.75" customHeight="1">
      <c r="A3981" s="1">
        <v>3672</v>
      </c>
      <c r="B3981" s="3">
        <v>3673</v>
      </c>
      <c r="C3981" s="3" t="s">
        <v>10126</v>
      </c>
      <c r="D3981" s="3">
        <v>0.30325572277989099</v>
      </c>
      <c r="E3981" s="3">
        <v>0.62530928416106912</v>
      </c>
      <c r="F3981" s="3">
        <v>0.50649350649350644</v>
      </c>
      <c r="G3981" s="3">
        <v>6.4935064935064929E-2</v>
      </c>
      <c r="H3981" s="3">
        <v>2.5974025974025979E-2</v>
      </c>
      <c r="I3981" s="3">
        <v>0.1471861471861472</v>
      </c>
      <c r="J3981" s="3">
        <v>2.2515537076744391E-2</v>
      </c>
      <c r="K3981" s="3">
        <v>24484.39999999998</v>
      </c>
      <c r="L3981" s="3" t="s">
        <v>16419</v>
      </c>
      <c r="M3981" s="4" t="str">
        <f ca="1">IFERROR(__xludf.DUMMYFUNCTION("REGEXREPLACE(F3674,""\D"", """")"),"#VALUE!")</f>
        <v>#VALUE!</v>
      </c>
    </row>
    <row r="3982" spans="1:13" ht="15.75" customHeight="1">
      <c r="A3982" s="1">
        <v>3673</v>
      </c>
      <c r="B3982" s="3">
        <v>3674</v>
      </c>
      <c r="C3982" s="3" t="s">
        <v>10128</v>
      </c>
      <c r="D3982" s="3">
        <v>0.18034747507342799</v>
      </c>
      <c r="E3982" s="3">
        <v>0.27478291333881488</v>
      </c>
      <c r="F3982" s="3">
        <v>0.5423728813559322</v>
      </c>
      <c r="G3982" s="3">
        <v>0.1101694915254237</v>
      </c>
      <c r="H3982" s="3">
        <v>9.7457627118644072E-2</v>
      </c>
      <c r="I3982" s="3">
        <v>0.26271186440677968</v>
      </c>
      <c r="J3982" s="3">
        <v>3.5351916434631217E-2</v>
      </c>
      <c r="K3982" s="3">
        <v>26889.7</v>
      </c>
      <c r="L3982" s="3" t="s">
        <v>16420</v>
      </c>
      <c r="M3982" s="4" t="str">
        <f ca="1">IFERROR(__xludf.DUMMYFUNCTION("REGEXREPLACE(F3675,""\D"", """")"),"#VALUE!")</f>
        <v>#VALUE!</v>
      </c>
    </row>
    <row r="3983" spans="1:13" ht="15.75" customHeight="1">
      <c r="A3983" s="1">
        <v>3674</v>
      </c>
      <c r="B3983" s="3">
        <v>3675</v>
      </c>
      <c r="C3983" s="3" t="s">
        <v>10131</v>
      </c>
      <c r="D3983" s="3">
        <v>0.21191058566553261</v>
      </c>
      <c r="E3983" s="3">
        <v>0.9409526812519291</v>
      </c>
      <c r="F3983" s="3">
        <v>0.46130952380952378</v>
      </c>
      <c r="G3983" s="3">
        <v>5.0595238095238103E-2</v>
      </c>
      <c r="H3983" s="3">
        <v>3.5714285714285712E-2</v>
      </c>
      <c r="I3983" s="3">
        <v>0.1071428571428571</v>
      </c>
      <c r="J3983" s="3">
        <v>1.617837678864149E-2</v>
      </c>
      <c r="K3983" s="3">
        <v>35704.999999999833</v>
      </c>
      <c r="L3983" s="3" t="s">
        <v>16421</v>
      </c>
      <c r="M3983" s="4" t="str">
        <f ca="1">IFERROR(__xludf.DUMMYFUNCTION("REGEXREPLACE(F3676,""\D"", """")"),"#VALUE!")</f>
        <v>#VALUE!</v>
      </c>
    </row>
    <row r="3984" spans="1:13" ht="15.75" customHeight="1">
      <c r="A3984" s="1">
        <v>3675</v>
      </c>
      <c r="B3984" s="3">
        <v>3676</v>
      </c>
      <c r="C3984" s="3" t="s">
        <v>10133</v>
      </c>
      <c r="D3984" s="3">
        <v>0.17782763031519039</v>
      </c>
      <c r="E3984" s="3">
        <v>0.30054172308117372</v>
      </c>
      <c r="F3984" s="3">
        <v>0.60349854227405253</v>
      </c>
      <c r="G3984" s="3">
        <v>8.1632653061224483E-2</v>
      </c>
      <c r="H3984" s="3">
        <v>9.6209912536443148E-2</v>
      </c>
      <c r="I3984" s="3">
        <v>0.21574344023323619</v>
      </c>
      <c r="J3984" s="3">
        <v>3.010718049348465E-2</v>
      </c>
      <c r="K3984" s="3">
        <v>37072.599999999788</v>
      </c>
      <c r="L3984" s="3" t="s">
        <v>16422</v>
      </c>
      <c r="M3984" s="4" t="str">
        <f ca="1">IFERROR(__xludf.DUMMYFUNCTION("REGEXREPLACE(F3677,""\D"", """")"),"#VALUE!")</f>
        <v>#VALUE!</v>
      </c>
    </row>
    <row r="3985" spans="1:13" ht="15.75" customHeight="1">
      <c r="A3985" s="1">
        <v>3676</v>
      </c>
      <c r="B3985" s="3">
        <v>3677</v>
      </c>
      <c r="C3985" s="3" t="s">
        <v>10135</v>
      </c>
      <c r="D3985" s="3">
        <v>0.1579396788143847</v>
      </c>
      <c r="E3985" s="3">
        <v>0.54621994948870278</v>
      </c>
      <c r="F3985" s="3">
        <v>0.48051948051948051</v>
      </c>
      <c r="G3985" s="3">
        <v>8.8311688311688313E-2</v>
      </c>
      <c r="H3985" s="3">
        <v>4.6753246753246748E-2</v>
      </c>
      <c r="I3985" s="3">
        <v>0.16103896103896101</v>
      </c>
      <c r="J3985" s="3">
        <v>1.9586815924077398E-2</v>
      </c>
      <c r="K3985" s="3">
        <v>43429.999999999702</v>
      </c>
      <c r="L3985" s="3" t="s">
        <v>16423</v>
      </c>
      <c r="M3985" s="4" t="str">
        <f ca="1">IFERROR(__xludf.DUMMYFUNCTION("REGEXREPLACE(F3678,""\D"", """")"),"#VALUE!")</f>
        <v>#VALUE!</v>
      </c>
    </row>
    <row r="3986" spans="1:13" ht="15.75" customHeight="1">
      <c r="A3986" s="1">
        <v>3677</v>
      </c>
      <c r="B3986" s="3">
        <v>3678</v>
      </c>
      <c r="C3986" s="3" t="s">
        <v>10137</v>
      </c>
      <c r="D3986" s="3">
        <v>0.1403696901893644</v>
      </c>
      <c r="E3986" s="3">
        <v>0.82914899593005942</v>
      </c>
      <c r="F3986" s="3">
        <v>0.55759162303664922</v>
      </c>
      <c r="G3986" s="3">
        <v>6.0209424083769628E-2</v>
      </c>
      <c r="H3986" s="3">
        <v>2.6178010471204188E-2</v>
      </c>
      <c r="I3986" s="3">
        <v>0.1256544502617801</v>
      </c>
      <c r="J3986" s="3">
        <v>1.0648827880392319E-2</v>
      </c>
      <c r="K3986" s="3">
        <v>40020.799999999726</v>
      </c>
      <c r="L3986" s="3" t="s">
        <v>16424</v>
      </c>
      <c r="M3986" s="4" t="str">
        <f ca="1">IFERROR(__xludf.DUMMYFUNCTION("REGEXREPLACE(F3679,""\D"", """")"),"#VALUE!")</f>
        <v>#VALUE!</v>
      </c>
    </row>
    <row r="3987" spans="1:13" ht="15.75" customHeight="1">
      <c r="A3987" s="1">
        <v>3679</v>
      </c>
      <c r="B3987" s="3">
        <v>3680</v>
      </c>
      <c r="C3987" s="3" t="s">
        <v>10143</v>
      </c>
      <c r="D3987" s="3">
        <v>0.21350512036572289</v>
      </c>
      <c r="E3987" s="3">
        <v>0.64882909830072821</v>
      </c>
      <c r="F3987" s="3">
        <v>0.51942740286298572</v>
      </c>
      <c r="G3987" s="3">
        <v>6.5439672801635998E-2</v>
      </c>
      <c r="H3987" s="3">
        <v>5.3169734151329237E-2</v>
      </c>
      <c r="I3987" s="3">
        <v>0.15746421267893659</v>
      </c>
      <c r="J3987" s="3">
        <v>2.3932315217642861E-2</v>
      </c>
      <c r="K3987" s="3">
        <v>53603.899999999478</v>
      </c>
      <c r="L3987" s="3" t="s">
        <v>16426</v>
      </c>
      <c r="M3987" s="4" t="str">
        <f ca="1">IFERROR(__xludf.DUMMYFUNCTION("REGEXREPLACE(F3681,""\D"", """")"),"#VALUE!")</f>
        <v>#VALUE!</v>
      </c>
    </row>
    <row r="3988" spans="1:13" ht="15.75" customHeight="1">
      <c r="A3988" s="1">
        <v>3680</v>
      </c>
      <c r="B3988" s="3">
        <v>3681</v>
      </c>
      <c r="C3988" s="3" t="s">
        <v>10145</v>
      </c>
      <c r="D3988" s="3">
        <v>0.19566680121091071</v>
      </c>
      <c r="E3988" s="3">
        <v>0.24857751314395071</v>
      </c>
      <c r="F3988" s="3">
        <v>0.58680555555555558</v>
      </c>
      <c r="G3988" s="3">
        <v>9.0277777777777776E-2</v>
      </c>
      <c r="H3988" s="3">
        <v>0.1145833333333333</v>
      </c>
      <c r="I3988" s="3">
        <v>0.24305555555555561</v>
      </c>
      <c r="J3988" s="3">
        <v>3.8040938516688223E-2</v>
      </c>
      <c r="K3988" s="3">
        <v>32152.899999999889</v>
      </c>
      <c r="L3988" s="3" t="s">
        <v>16427</v>
      </c>
      <c r="M3988" s="4" t="str">
        <f ca="1">IFERROR(__xludf.DUMMYFUNCTION("REGEXREPLACE(F3682,""\D"", """")"),"#VALUE!")</f>
        <v>#VALUE!</v>
      </c>
    </row>
    <row r="3989" spans="1:13" ht="15.75" customHeight="1">
      <c r="A3989" s="1">
        <v>3681</v>
      </c>
      <c r="B3989" s="3">
        <v>3682</v>
      </c>
      <c r="C3989" s="3" t="s">
        <v>10147</v>
      </c>
      <c r="D3989" s="3">
        <v>0.19011945727920129</v>
      </c>
      <c r="E3989" s="3">
        <v>0.70460426076490401</v>
      </c>
      <c r="F3989" s="3">
        <v>0.52873563218390807</v>
      </c>
      <c r="G3989" s="3">
        <v>5.459770114942529E-2</v>
      </c>
      <c r="H3989" s="3">
        <v>4.0229885057471257E-2</v>
      </c>
      <c r="I3989" s="3">
        <v>0.13218390804597699</v>
      </c>
      <c r="J3989" s="3">
        <v>1.6224117026314069E-2</v>
      </c>
      <c r="K3989" s="3">
        <v>36655.399999999783</v>
      </c>
      <c r="L3989" s="3" t="s">
        <v>16428</v>
      </c>
      <c r="M3989" s="4" t="str">
        <f ca="1">IFERROR(__xludf.DUMMYFUNCTION("REGEXREPLACE(F3683,""\D"", """")"),"#VALUE!")</f>
        <v>#VALUE!</v>
      </c>
    </row>
    <row r="3990" spans="1:13" ht="15.75" customHeight="1">
      <c r="A3990" s="1">
        <v>3683</v>
      </c>
      <c r="B3990" s="3">
        <v>3684</v>
      </c>
      <c r="C3990" s="3" t="s">
        <v>10152</v>
      </c>
      <c r="D3990" s="3">
        <v>0.1516388156527336</v>
      </c>
      <c r="E3990" s="3">
        <v>0.68769039551204458</v>
      </c>
      <c r="F3990" s="3">
        <v>0.50636132315521631</v>
      </c>
      <c r="G3990" s="3">
        <v>7.124681933842239E-2</v>
      </c>
      <c r="H3990" s="3">
        <v>4.3256997455470743E-2</v>
      </c>
      <c r="I3990" s="3">
        <v>0.15521628498727741</v>
      </c>
      <c r="J3990" s="3">
        <v>1.594748165332999E-2</v>
      </c>
      <c r="K3990" s="3">
        <v>42915.79999999969</v>
      </c>
      <c r="L3990" s="3" t="s">
        <v>16430</v>
      </c>
      <c r="M3990" s="4" t="str">
        <f ca="1">IFERROR(__xludf.DUMMYFUNCTION("REGEXREPLACE(F3685,""\D"", """")"),"#VALUE!")</f>
        <v>#VALUE!</v>
      </c>
    </row>
    <row r="3991" spans="1:13" ht="15.75" customHeight="1">
      <c r="A3991" s="1">
        <v>3684</v>
      </c>
      <c r="B3991" s="3">
        <v>3685</v>
      </c>
      <c r="C3991" s="3" t="s">
        <v>10155</v>
      </c>
      <c r="D3991" s="3">
        <v>0.31356013416387157</v>
      </c>
      <c r="E3991" s="3">
        <v>0.2417082927385526</v>
      </c>
      <c r="F3991" s="3">
        <v>0.64516129032258063</v>
      </c>
      <c r="G3991" s="3">
        <v>8.0645161290322578E-2</v>
      </c>
      <c r="H3991" s="3">
        <v>8.0645161290322578E-2</v>
      </c>
      <c r="I3991" s="3">
        <v>0.25806451612903231</v>
      </c>
      <c r="J3991" s="3">
        <v>3.5189890434899507E-2</v>
      </c>
      <c r="K3991" s="3">
        <v>6685.0000000000018</v>
      </c>
      <c r="L3991" s="3" t="s">
        <v>16431</v>
      </c>
      <c r="M3991" s="4" t="str">
        <f ca="1">IFERROR(__xludf.DUMMYFUNCTION("REGEXREPLACE(F3686,""\D"", """")"),"#VALUE!")</f>
        <v>#VALUE!</v>
      </c>
    </row>
    <row r="3992" spans="1:13" ht="15.75" customHeight="1">
      <c r="A3992" s="1">
        <v>3685</v>
      </c>
      <c r="B3992" s="3">
        <v>3686</v>
      </c>
      <c r="C3992" s="3" t="s">
        <v>10158</v>
      </c>
      <c r="D3992" s="3">
        <v>0.1664399514807314</v>
      </c>
      <c r="E3992" s="3">
        <v>0.1279512676687965</v>
      </c>
      <c r="F3992" s="3">
        <v>0.61052631578947369</v>
      </c>
      <c r="G3992" s="3">
        <v>0.12631578947368419</v>
      </c>
      <c r="H3992" s="3">
        <v>0.16315789473684211</v>
      </c>
      <c r="I3992" s="3">
        <v>0.33684210526315789</v>
      </c>
      <c r="J3992" s="3">
        <v>4.5708884614866371E-2</v>
      </c>
      <c r="K3992" s="3">
        <v>21430.399999999991</v>
      </c>
      <c r="L3992" s="3" t="s">
        <v>16432</v>
      </c>
      <c r="M3992" s="4" t="str">
        <f ca="1">IFERROR(__xludf.DUMMYFUNCTION("REGEXREPLACE(F3687,""\D"", """")"),"#VALUE!")</f>
        <v>#VALUE!</v>
      </c>
    </row>
    <row r="3993" spans="1:13" ht="15.75" customHeight="1">
      <c r="A3993" s="1">
        <v>3688</v>
      </c>
      <c r="B3993" s="3">
        <v>3689</v>
      </c>
      <c r="C3993" s="3" t="s">
        <v>10167</v>
      </c>
      <c r="D3993" s="3">
        <v>0.24331927481901189</v>
      </c>
      <c r="E3993" s="3">
        <v>0.1727683875330448</v>
      </c>
      <c r="F3993" s="3">
        <v>0.51063829787234039</v>
      </c>
      <c r="G3993" s="3">
        <v>0.19148936170212769</v>
      </c>
      <c r="H3993" s="3">
        <v>4.2553191489361701E-2</v>
      </c>
      <c r="I3993" s="3">
        <v>0.23404255319148939</v>
      </c>
      <c r="J3993" s="3">
        <v>3.5450144183596349E-2</v>
      </c>
      <c r="K3993" s="3">
        <v>5542.4999999999991</v>
      </c>
      <c r="L3993" s="3" t="s">
        <v>16435</v>
      </c>
      <c r="M3993" s="4" t="str">
        <f ca="1">IFERROR(__xludf.DUMMYFUNCTION("REGEXREPLACE(F3690,""\D"", """")"),"#VALUE!")</f>
        <v>#VALUE!</v>
      </c>
    </row>
    <row r="3994" spans="1:13" ht="15.75" customHeight="1">
      <c r="A3994" s="1">
        <v>3690</v>
      </c>
      <c r="B3994" s="3">
        <v>3691</v>
      </c>
      <c r="C3994" s="3" t="s">
        <v>10172</v>
      </c>
      <c r="D3994" s="3">
        <v>0.1422018444117982</v>
      </c>
      <c r="E3994" s="3">
        <v>0.175005475331411</v>
      </c>
      <c r="F3994" s="3">
        <v>0.59567387687188023</v>
      </c>
      <c r="G3994" s="3">
        <v>0.1214642262895175</v>
      </c>
      <c r="H3994" s="3">
        <v>0.11148086522462559</v>
      </c>
      <c r="I3994" s="3">
        <v>0.29118136439267889</v>
      </c>
      <c r="J3994" s="3">
        <v>3.2501565708355801E-2</v>
      </c>
      <c r="K3994" s="3">
        <v>68509.799999999639</v>
      </c>
      <c r="L3994" s="3" t="s">
        <v>16437</v>
      </c>
      <c r="M3994" s="4" t="str">
        <f ca="1">IFERROR(__xludf.DUMMYFUNCTION("REGEXREPLACE(F3692,""\D"", """")"),"#VALUE!")</f>
        <v>#VALUE!</v>
      </c>
    </row>
    <row r="3995" spans="1:13" ht="15.75" customHeight="1">
      <c r="A3995" s="1">
        <v>3691</v>
      </c>
      <c r="B3995" s="3">
        <v>3692</v>
      </c>
      <c r="C3995" s="3" t="s">
        <v>10174</v>
      </c>
      <c r="D3995" s="3">
        <v>0.15449428456302169</v>
      </c>
      <c r="E3995" s="3">
        <v>0.4207783873105661</v>
      </c>
      <c r="F3995" s="3">
        <v>0.51923076923076927</v>
      </c>
      <c r="G3995" s="3">
        <v>7.4175824175824176E-2</v>
      </c>
      <c r="H3995" s="3">
        <v>7.1428571428571425E-2</v>
      </c>
      <c r="I3995" s="3">
        <v>0.18681318681318679</v>
      </c>
      <c r="J3995" s="3">
        <v>2.1250883779534602E-2</v>
      </c>
      <c r="K3995" s="3">
        <v>40370.699999999757</v>
      </c>
      <c r="L3995" s="3" t="s">
        <v>16438</v>
      </c>
      <c r="M3995" s="4" t="str">
        <f ca="1">IFERROR(__xludf.DUMMYFUNCTION("REGEXREPLACE(F3693,""\D"", """")"),"#VALUE!")</f>
        <v>#VALUE!</v>
      </c>
    </row>
    <row r="3996" spans="1:13" ht="15.75" customHeight="1">
      <c r="A3996" s="1">
        <v>3692</v>
      </c>
      <c r="B3996" s="3">
        <v>3693</v>
      </c>
      <c r="C3996" s="3" t="s">
        <v>10177</v>
      </c>
      <c r="D3996" s="3">
        <v>0.1553096012226248</v>
      </c>
      <c r="E3996" s="3">
        <v>0.45404364830455501</v>
      </c>
      <c r="F3996" s="3">
        <v>0.52785923753665687</v>
      </c>
      <c r="G3996" s="3">
        <v>7.0381231671554259E-2</v>
      </c>
      <c r="H3996" s="3">
        <v>5.865102639296188E-2</v>
      </c>
      <c r="I3996" s="3">
        <v>0.18475073313782989</v>
      </c>
      <c r="J3996" s="3">
        <v>1.8628693832901451E-2</v>
      </c>
      <c r="K3996" s="3">
        <v>37814.39999999979</v>
      </c>
      <c r="L3996" s="3" t="s">
        <v>16439</v>
      </c>
      <c r="M3996" s="4" t="str">
        <f ca="1">IFERROR(__xludf.DUMMYFUNCTION("REGEXREPLACE(F3694,""\D"", """")"),"#VALUE!")</f>
        <v>#VALUE!</v>
      </c>
    </row>
    <row r="3997" spans="1:13" ht="15.75" customHeight="1">
      <c r="A3997" s="1">
        <v>3694</v>
      </c>
      <c r="B3997" s="3">
        <v>3695</v>
      </c>
      <c r="C3997" s="3" t="s">
        <v>10182</v>
      </c>
      <c r="D3997" s="3">
        <v>0.27979978667204991</v>
      </c>
      <c r="E3997" s="3">
        <v>0.21766540898276501</v>
      </c>
      <c r="F3997" s="3">
        <v>0.59649122807017541</v>
      </c>
      <c r="G3997" s="3">
        <v>6.1403508771929821E-2</v>
      </c>
      <c r="H3997" s="3">
        <v>0.13157894736842099</v>
      </c>
      <c r="I3997" s="3">
        <v>0.26315789473684209</v>
      </c>
      <c r="J3997" s="3">
        <v>4.4468597825384072E-2</v>
      </c>
      <c r="K3997" s="3">
        <v>12540.000000000029</v>
      </c>
      <c r="L3997" s="3" t="s">
        <v>16441</v>
      </c>
      <c r="M3997" s="4" t="str">
        <f ca="1">IFERROR(__xludf.DUMMYFUNCTION("REGEXREPLACE(F3696,""\D"", """")"),"#VALUE!")</f>
        <v>#VALUE!</v>
      </c>
    </row>
    <row r="3998" spans="1:13" ht="15.75" customHeight="1">
      <c r="A3998" s="1">
        <v>3699</v>
      </c>
      <c r="B3998" s="3">
        <v>3700</v>
      </c>
      <c r="C3998" s="3" t="s">
        <v>10196</v>
      </c>
      <c r="D3998" s="3">
        <v>9.297635836816022E-2</v>
      </c>
      <c r="E3998" s="3">
        <v>0.62828395688924077</v>
      </c>
      <c r="F3998" s="3">
        <v>0.47674418604651159</v>
      </c>
      <c r="G3998" s="3">
        <v>9.3023255813953487E-2</v>
      </c>
      <c r="H3998" s="3">
        <v>4.6511627906976737E-2</v>
      </c>
      <c r="I3998" s="3">
        <v>0.1744186046511628</v>
      </c>
      <c r="J3998" s="3">
        <v>9.2738988774420036E-3</v>
      </c>
      <c r="K3998" s="3">
        <v>9549.1000000000131</v>
      </c>
      <c r="L3998" s="3" t="s">
        <v>16446</v>
      </c>
      <c r="M3998" s="4" t="str">
        <f ca="1">IFERROR(__xludf.DUMMYFUNCTION("REGEXREPLACE(F3701,""\D"", """")"),"#VALUE!")</f>
        <v>#VALUE!</v>
      </c>
    </row>
    <row r="3999" spans="1:13" ht="15.75" customHeight="1">
      <c r="A3999" s="1">
        <v>3700</v>
      </c>
      <c r="B3999" s="3">
        <v>3701</v>
      </c>
      <c r="C3999" s="3" t="s">
        <v>10198</v>
      </c>
      <c r="D3999" s="3">
        <v>0.17839144657274039</v>
      </c>
      <c r="E3999" s="3">
        <v>0.31343677821209748</v>
      </c>
      <c r="F3999" s="3">
        <v>0.50980392156862742</v>
      </c>
      <c r="G3999" s="3">
        <v>0.1176470588235294</v>
      </c>
      <c r="H3999" s="3">
        <v>0</v>
      </c>
      <c r="I3999" s="3">
        <v>0.23529411764705879</v>
      </c>
      <c r="J3999" s="3">
        <v>1.3288691000152579E-2</v>
      </c>
      <c r="K3999" s="3">
        <v>5943.800000000002</v>
      </c>
      <c r="L3999" s="3" t="s">
        <v>16447</v>
      </c>
      <c r="M3999" s="4" t="str">
        <f ca="1">IFERROR(__xludf.DUMMYFUNCTION("REGEXREPLACE(F3702,""\D"", """")"),"#VALUE!")</f>
        <v>#VALUE!</v>
      </c>
    </row>
    <row r="4000" spans="1:13" ht="15.75" customHeight="1">
      <c r="A4000" s="1">
        <v>3701</v>
      </c>
      <c r="B4000" s="3">
        <v>3702</v>
      </c>
      <c r="C4000" s="3" t="s">
        <v>10200</v>
      </c>
      <c r="D4000" s="3">
        <v>0.20400389466165481</v>
      </c>
      <c r="E4000" s="3">
        <v>0.66166422408223746</v>
      </c>
      <c r="F4000" s="3">
        <v>0.52185089974293064</v>
      </c>
      <c r="G4000" s="3">
        <v>5.9125964010282778E-2</v>
      </c>
      <c r="H4000" s="3">
        <v>3.8560411311053977E-2</v>
      </c>
      <c r="I4000" s="3">
        <v>0.15167095115681231</v>
      </c>
      <c r="J4000" s="3">
        <v>1.811009376627528E-2</v>
      </c>
      <c r="K4000" s="3">
        <v>40530.599999999729</v>
      </c>
      <c r="L4000" s="3" t="s">
        <v>16448</v>
      </c>
      <c r="M4000" s="4" t="str">
        <f ca="1">IFERROR(__xludf.DUMMYFUNCTION("REGEXREPLACE(F3703,""\D"", """")"),"#VALUE!")</f>
        <v>#VALUE!</v>
      </c>
    </row>
    <row r="4001" spans="1:13" ht="15.75" customHeight="1">
      <c r="A4001" s="1">
        <v>3702</v>
      </c>
      <c r="B4001" s="3">
        <v>3703</v>
      </c>
      <c r="C4001" s="3" t="s">
        <v>10203</v>
      </c>
      <c r="D4001" s="3">
        <v>0.12813790898636451</v>
      </c>
      <c r="E4001" s="3">
        <v>0.37649252459170801</v>
      </c>
      <c r="F4001" s="3">
        <v>0.56489945155393051</v>
      </c>
      <c r="G4001" s="3">
        <v>9.8720292504570387E-2</v>
      </c>
      <c r="H4001" s="3">
        <v>0.10237659963436931</v>
      </c>
      <c r="I4001" s="3">
        <v>0.23217550274223031</v>
      </c>
      <c r="J4001" s="3">
        <v>2.5141178722536919E-2</v>
      </c>
      <c r="K4001" s="3">
        <v>61640.09999999954</v>
      </c>
      <c r="L4001" s="3" t="s">
        <v>16449</v>
      </c>
      <c r="M4001" s="4" t="str">
        <f ca="1">IFERROR(__xludf.DUMMYFUNCTION("REGEXREPLACE(F3704,""\D"", """")"),"#VALUE!")</f>
        <v>#VALUE!</v>
      </c>
    </row>
    <row r="4002" spans="1:13" ht="15.75" customHeight="1">
      <c r="A4002" s="1">
        <v>3703</v>
      </c>
      <c r="B4002" s="3">
        <v>3704</v>
      </c>
      <c r="C4002" s="3" t="s">
        <v>10206</v>
      </c>
      <c r="D4002" s="3">
        <v>0.16650080971647291</v>
      </c>
      <c r="E4002" s="3">
        <v>0.207330582538686</v>
      </c>
      <c r="F4002" s="3">
        <v>0.64319248826291076</v>
      </c>
      <c r="G4002" s="3">
        <v>9.3896713615023469E-2</v>
      </c>
      <c r="H4002" s="3">
        <v>0.107981220657277</v>
      </c>
      <c r="I4002" s="3">
        <v>0.29107981220657281</v>
      </c>
      <c r="J4002" s="3">
        <v>3.144002467361369E-2</v>
      </c>
      <c r="K4002" s="3">
        <v>23354.3</v>
      </c>
      <c r="L4002" s="3" t="s">
        <v>16450</v>
      </c>
      <c r="M4002" s="4" t="str">
        <f ca="1">IFERROR(__xludf.DUMMYFUNCTION("REGEXREPLACE(F3705,""\D"", """")"),"#VALUE!")</f>
        <v>#VALUE!</v>
      </c>
    </row>
    <row r="4003" spans="1:13" ht="15.75" customHeight="1">
      <c r="A4003" s="1">
        <v>3704</v>
      </c>
      <c r="B4003" s="3">
        <v>3705</v>
      </c>
      <c r="C4003" s="3" t="s">
        <v>10208</v>
      </c>
      <c r="D4003" s="3">
        <v>0.19131061247542411</v>
      </c>
      <c r="E4003" s="3">
        <v>0.65727144185151465</v>
      </c>
      <c r="F4003" s="3">
        <v>0.46582278481012662</v>
      </c>
      <c r="G4003" s="3">
        <v>6.5822784810126586E-2</v>
      </c>
      <c r="H4003" s="3">
        <v>5.8227848101265821E-2</v>
      </c>
      <c r="I4003" s="3">
        <v>0.14177215189873421</v>
      </c>
      <c r="J4003" s="3">
        <v>2.2246756065870569E-2</v>
      </c>
      <c r="K4003" s="3">
        <v>42891.49999999968</v>
      </c>
      <c r="L4003" s="3" t="s">
        <v>16451</v>
      </c>
      <c r="M4003" s="4" t="str">
        <f ca="1">IFERROR(__xludf.DUMMYFUNCTION("REGEXREPLACE(F3706,""\D"", """")"),"#VALUE!")</f>
        <v>#VALUE!</v>
      </c>
    </row>
    <row r="4004" spans="1:13" ht="15.75" customHeight="1">
      <c r="A4004" s="1">
        <v>3705</v>
      </c>
      <c r="B4004" s="3">
        <v>3706</v>
      </c>
      <c r="C4004" s="3" t="s">
        <v>10210</v>
      </c>
      <c r="D4004" s="3">
        <v>0.19282033200227999</v>
      </c>
      <c r="E4004" s="3">
        <v>0.3457961307887264</v>
      </c>
      <c r="F4004" s="3">
        <v>0.50480109739368995</v>
      </c>
      <c r="G4004" s="3">
        <v>8.9163237311385465E-2</v>
      </c>
      <c r="H4004" s="3">
        <v>8.9163237311385465E-2</v>
      </c>
      <c r="I4004" s="3">
        <v>0.2167352537722908</v>
      </c>
      <c r="J4004" s="3">
        <v>3.3655166298577642E-2</v>
      </c>
      <c r="K4004" s="3">
        <v>82738.39999999982</v>
      </c>
      <c r="L4004" s="3" t="s">
        <v>16452</v>
      </c>
      <c r="M4004" s="4" t="str">
        <f ca="1">IFERROR(__xludf.DUMMYFUNCTION("REGEXREPLACE(F3707,""\D"", """")"),"#VALUE!")</f>
        <v>#VALUE!</v>
      </c>
    </row>
    <row r="4005" spans="1:13" ht="15.75" customHeight="1">
      <c r="A4005" s="1">
        <v>3707</v>
      </c>
      <c r="B4005" s="3">
        <v>3708</v>
      </c>
      <c r="C4005" s="3" t="s">
        <v>10215</v>
      </c>
      <c r="D4005" s="3">
        <v>0.25392142306754872</v>
      </c>
      <c r="E4005" s="3">
        <v>0.1555717689251373</v>
      </c>
      <c r="F4005" s="3">
        <v>0.64462809917355368</v>
      </c>
      <c r="G4005" s="3">
        <v>0.13223140495867769</v>
      </c>
      <c r="H4005" s="3">
        <v>0.11570247933884301</v>
      </c>
      <c r="I4005" s="3">
        <v>0.27272727272727271</v>
      </c>
      <c r="J4005" s="3">
        <v>5.7516120969513633E-2</v>
      </c>
      <c r="K4005" s="3">
        <v>13519.600000000029</v>
      </c>
      <c r="L4005" s="3" t="s">
        <v>16454</v>
      </c>
      <c r="M4005" s="4" t="str">
        <f ca="1">IFERROR(__xludf.DUMMYFUNCTION("REGEXREPLACE(F3709,""\D"", """")"),"#VALUE!")</f>
        <v>#VALUE!</v>
      </c>
    </row>
    <row r="4006" spans="1:13" ht="15.75" customHeight="1">
      <c r="A4006" s="1">
        <v>3708</v>
      </c>
      <c r="B4006" s="3">
        <v>3709</v>
      </c>
      <c r="C4006" s="3" t="s">
        <v>10217</v>
      </c>
      <c r="D4006" s="3">
        <v>0.1409547762471027</v>
      </c>
      <c r="E4006" s="3">
        <v>0.1405417640734194</v>
      </c>
      <c r="F4006" s="3">
        <v>0.52631578947368418</v>
      </c>
      <c r="G4006" s="3">
        <v>0.14035087719298239</v>
      </c>
      <c r="H4006" s="3">
        <v>8.771929824561403E-2</v>
      </c>
      <c r="I4006" s="3">
        <v>0.2982456140350877</v>
      </c>
      <c r="J4006" s="3">
        <v>2.4553138536185029E-2</v>
      </c>
      <c r="K4006" s="3">
        <v>6813.4999999999982</v>
      </c>
      <c r="L4006" s="3" t="s">
        <v>16455</v>
      </c>
      <c r="M4006" s="4" t="str">
        <f ca="1">IFERROR(__xludf.DUMMYFUNCTION("REGEXREPLACE(F3710,""\D"", """")"),"#VALUE!")</f>
        <v>#VALUE!</v>
      </c>
    </row>
    <row r="4007" spans="1:13" ht="15.75" customHeight="1">
      <c r="A4007" s="1">
        <v>3710</v>
      </c>
      <c r="B4007" s="3">
        <v>3711</v>
      </c>
      <c r="C4007" s="3" t="s">
        <v>10222</v>
      </c>
      <c r="D4007" s="3">
        <v>0.1743911265784685</v>
      </c>
      <c r="E4007" s="3">
        <v>0.2239724633724812</v>
      </c>
      <c r="F4007" s="3">
        <v>0.61661341853035145</v>
      </c>
      <c r="G4007" s="3">
        <v>9.9041533546325874E-2</v>
      </c>
      <c r="H4007" s="3">
        <v>0.1086261980830671</v>
      </c>
      <c r="I4007" s="3">
        <v>0.25559105431309898</v>
      </c>
      <c r="J4007" s="3">
        <v>3.4707345167158447E-2</v>
      </c>
      <c r="K4007" s="3">
        <v>34513.399999999849</v>
      </c>
      <c r="L4007" s="3" t="s">
        <v>16457</v>
      </c>
      <c r="M4007" s="4" t="str">
        <f ca="1">IFERROR(__xludf.DUMMYFUNCTION("REGEXREPLACE(F3712,""\D"", """")"),"#VALUE!")</f>
        <v>#VALUE!</v>
      </c>
    </row>
    <row r="4008" spans="1:13" ht="15.75" customHeight="1">
      <c r="A4008" s="1">
        <v>3711</v>
      </c>
      <c r="B4008" s="3">
        <v>3712</v>
      </c>
      <c r="C4008" s="3" t="s">
        <v>10225</v>
      </c>
      <c r="D4008" s="3">
        <v>0.2111842833076423</v>
      </c>
      <c r="E4008" s="3">
        <v>0.63994598980547579</v>
      </c>
      <c r="F4008" s="3">
        <v>0.49848942598187312</v>
      </c>
      <c r="G4008" s="3">
        <v>7.2507552870090641E-2</v>
      </c>
      <c r="H4008" s="3">
        <v>3.9274924471299093E-2</v>
      </c>
      <c r="I4008" s="3">
        <v>0.15105740181268881</v>
      </c>
      <c r="J4008" s="3">
        <v>2.118689854820454E-2</v>
      </c>
      <c r="K4008" s="3">
        <v>35702.299999999821</v>
      </c>
      <c r="L4008" s="3" t="s">
        <v>16458</v>
      </c>
      <c r="M4008" s="4" t="str">
        <f ca="1">IFERROR(__xludf.DUMMYFUNCTION("REGEXREPLACE(F3713,""\D"", """")"),"#VALUE!")</f>
        <v>#VALUE!</v>
      </c>
    </row>
    <row r="4009" spans="1:13" ht="15.75" customHeight="1">
      <c r="A4009" s="1">
        <v>3712</v>
      </c>
      <c r="B4009" s="3">
        <v>3713</v>
      </c>
      <c r="C4009" s="3" t="s">
        <v>10227</v>
      </c>
      <c r="D4009" s="3">
        <v>0.21733675798742211</v>
      </c>
      <c r="E4009" s="3">
        <v>0.16230323327991181</v>
      </c>
      <c r="F4009" s="3">
        <v>0.60563380281690138</v>
      </c>
      <c r="G4009" s="3">
        <v>0.15492957746478869</v>
      </c>
      <c r="H4009" s="3">
        <v>0.15492957746478869</v>
      </c>
      <c r="I4009" s="3">
        <v>0.38028169014084512</v>
      </c>
      <c r="J4009" s="3">
        <v>6.0311796796042212E-2</v>
      </c>
      <c r="K4009" s="3">
        <v>8276.0000000000055</v>
      </c>
      <c r="L4009" s="3" t="s">
        <v>16459</v>
      </c>
      <c r="M4009" s="4" t="str">
        <f ca="1">IFERROR(__xludf.DUMMYFUNCTION("REGEXREPLACE(F3714,""\D"", """")"),"#VALUE!")</f>
        <v>#VALUE!</v>
      </c>
    </row>
    <row r="4010" spans="1:13" ht="15.75" customHeight="1">
      <c r="A4010" s="1">
        <v>3713</v>
      </c>
      <c r="B4010" s="3">
        <v>3714</v>
      </c>
      <c r="C4010" s="3" t="s">
        <v>10229</v>
      </c>
      <c r="D4010" s="3">
        <v>0.3322889032969692</v>
      </c>
      <c r="E4010" s="3">
        <v>0.40148312481042159</v>
      </c>
      <c r="F4010" s="3">
        <v>0.54411764705882348</v>
      </c>
      <c r="G4010" s="3">
        <v>0.1176470588235294</v>
      </c>
      <c r="H4010" s="3">
        <v>5.8823529411764712E-2</v>
      </c>
      <c r="I4010" s="3">
        <v>0.22058823529411761</v>
      </c>
      <c r="J4010" s="3">
        <v>4.2047168086551998E-2</v>
      </c>
      <c r="K4010" s="3">
        <v>7800.5000000000036</v>
      </c>
      <c r="L4010" s="3" t="s">
        <v>16460</v>
      </c>
      <c r="M4010" s="4" t="str">
        <f ca="1">IFERROR(__xludf.DUMMYFUNCTION("REGEXREPLACE(F3715,""\D"", """")"),"#VALUE!")</f>
        <v>#VALUE!</v>
      </c>
    </row>
    <row r="4011" spans="1:13" ht="15.75" customHeight="1">
      <c r="A4011" s="1">
        <v>3714</v>
      </c>
      <c r="B4011" s="3">
        <v>3715</v>
      </c>
      <c r="C4011" s="3" t="s">
        <v>10231</v>
      </c>
      <c r="D4011" s="3">
        <v>0.61027064538514897</v>
      </c>
      <c r="E4011" s="3">
        <v>0.50424093405503123</v>
      </c>
      <c r="F4011" s="3">
        <v>0.52500000000000002</v>
      </c>
      <c r="G4011" s="3">
        <v>0.125</v>
      </c>
      <c r="H4011" s="3">
        <v>0</v>
      </c>
      <c r="I4011" s="3">
        <v>0.22500000000000001</v>
      </c>
      <c r="J4011" s="3">
        <v>4.3621031746031727E-2</v>
      </c>
      <c r="K4011" s="3">
        <v>4726.4999999999973</v>
      </c>
      <c r="L4011" s="3" t="s">
        <v>16461</v>
      </c>
      <c r="M4011" s="4" t="str">
        <f ca="1">IFERROR(__xludf.DUMMYFUNCTION("REGEXREPLACE(F3716,""\D"", """")"),"#VALUE!")</f>
        <v>#VALUE!</v>
      </c>
    </row>
    <row r="4012" spans="1:13" ht="15.75" customHeight="1">
      <c r="A4012" s="1">
        <v>3715</v>
      </c>
      <c r="B4012" s="3">
        <v>3716</v>
      </c>
      <c r="C4012" s="3" t="s">
        <v>10233</v>
      </c>
      <c r="D4012" s="3">
        <v>0.21156508309867991</v>
      </c>
      <c r="E4012" s="3">
        <v>0.24832698158456221</v>
      </c>
      <c r="F4012" s="3">
        <v>0.69411764705882351</v>
      </c>
      <c r="G4012" s="3">
        <v>9.4117647058823528E-2</v>
      </c>
      <c r="H4012" s="3">
        <v>0.1176470588235294</v>
      </c>
      <c r="I4012" s="3">
        <v>0.23529411764705879</v>
      </c>
      <c r="J4012" s="3">
        <v>3.7741115418571211E-2</v>
      </c>
      <c r="K4012" s="3">
        <v>9120.8000000000138</v>
      </c>
      <c r="L4012" s="3" t="s">
        <v>16462</v>
      </c>
      <c r="M4012" s="4" t="str">
        <f ca="1">IFERROR(__xludf.DUMMYFUNCTION("REGEXREPLACE(F3717,""\D"", """")"),"#VALUE!")</f>
        <v>#VALUE!</v>
      </c>
    </row>
    <row r="4013" spans="1:13" ht="15.75" customHeight="1">
      <c r="A4013" s="1">
        <v>3716</v>
      </c>
      <c r="B4013" s="3">
        <v>3717</v>
      </c>
      <c r="C4013" s="3" t="s">
        <v>10236</v>
      </c>
      <c r="D4013" s="3">
        <v>0.14719777318563801</v>
      </c>
      <c r="E4013" s="3">
        <v>0.104719634567292</v>
      </c>
      <c r="F4013" s="3">
        <v>0.61538461538461542</v>
      </c>
      <c r="G4013" s="3">
        <v>0.1183431952662722</v>
      </c>
      <c r="H4013" s="3">
        <v>0.1775147928994083</v>
      </c>
      <c r="I4013" s="3">
        <v>0.34319526627218933</v>
      </c>
      <c r="J4013" s="3">
        <v>4.0530422136934273E-2</v>
      </c>
      <c r="K4013" s="3">
        <v>18235.40000000002</v>
      </c>
      <c r="L4013" s="3" t="s">
        <v>16463</v>
      </c>
      <c r="M4013" s="4" t="str">
        <f ca="1">IFERROR(__xludf.DUMMYFUNCTION("REGEXREPLACE(F3718,""\D"", """")"),"#VALUE!")</f>
        <v>#VALUE!</v>
      </c>
    </row>
    <row r="4014" spans="1:13" ht="15.75" customHeight="1">
      <c r="A4014" s="1">
        <v>3717</v>
      </c>
      <c r="B4014" s="3">
        <v>3718</v>
      </c>
      <c r="C4014" s="3" t="s">
        <v>10238</v>
      </c>
      <c r="D4014" s="3">
        <v>0.14519968639151101</v>
      </c>
      <c r="E4014" s="3">
        <v>0.27342321492448218</v>
      </c>
      <c r="F4014" s="3">
        <v>0.60071942446043169</v>
      </c>
      <c r="G4014" s="3">
        <v>7.5539568345323743E-2</v>
      </c>
      <c r="H4014" s="3">
        <v>0.1223021582733813</v>
      </c>
      <c r="I4014" s="3">
        <v>0.25539568345323738</v>
      </c>
      <c r="J4014" s="3">
        <v>2.6689496490668711E-2</v>
      </c>
      <c r="K4014" s="3">
        <v>30188.799999999901</v>
      </c>
      <c r="L4014" s="3" t="s">
        <v>16464</v>
      </c>
      <c r="M4014" s="4" t="str">
        <f ca="1">IFERROR(__xludf.DUMMYFUNCTION("REGEXREPLACE(F3719,""\D"", """")"),"#VALUE!")</f>
        <v>#VALUE!</v>
      </c>
    </row>
    <row r="4015" spans="1:13" ht="15.75" customHeight="1">
      <c r="A4015" s="1">
        <v>3718</v>
      </c>
      <c r="B4015" s="3">
        <v>3719</v>
      </c>
      <c r="C4015" s="3" t="s">
        <v>10240</v>
      </c>
      <c r="D4015" s="3">
        <v>0.17767176083385891</v>
      </c>
      <c r="E4015" s="3">
        <v>0.2007029479067089</v>
      </c>
      <c r="F4015" s="3">
        <v>0.64010989010989006</v>
      </c>
      <c r="G4015" s="3">
        <v>0.1153846153846154</v>
      </c>
      <c r="H4015" s="3">
        <v>0.1181318681318681</v>
      </c>
      <c r="I4015" s="3">
        <v>0.2857142857142857</v>
      </c>
      <c r="J4015" s="3">
        <v>4.0254015886121541E-2</v>
      </c>
      <c r="K4015" s="3">
        <v>41150.599999999737</v>
      </c>
      <c r="L4015" s="3" t="s">
        <v>16465</v>
      </c>
      <c r="M4015" s="4" t="str">
        <f ca="1">IFERROR(__xludf.DUMMYFUNCTION("REGEXREPLACE(F3720,""\D"", """")"),"#VALUE!")</f>
        <v>#VALUE!</v>
      </c>
    </row>
    <row r="4016" spans="1:13" ht="15.75" customHeight="1">
      <c r="A4016" s="1">
        <v>3720</v>
      </c>
      <c r="B4016" s="3">
        <v>3721</v>
      </c>
      <c r="C4016" s="3" t="s">
        <v>10246</v>
      </c>
      <c r="D4016" s="3">
        <v>0.12411621067365169</v>
      </c>
      <c r="E4016" s="3">
        <v>0.20527701629321449</v>
      </c>
      <c r="F4016" s="3">
        <v>0.6142433234421365</v>
      </c>
      <c r="G4016" s="3">
        <v>0.1186943620178042</v>
      </c>
      <c r="H4016" s="3">
        <v>0.1097922848664688</v>
      </c>
      <c r="I4016" s="3">
        <v>0.26706231454005941</v>
      </c>
      <c r="J4016" s="3">
        <v>2.7399570328102731E-2</v>
      </c>
      <c r="K4016" s="3">
        <v>37483.099999999788</v>
      </c>
      <c r="L4016" s="3" t="s">
        <v>16467</v>
      </c>
      <c r="M4016" s="4" t="str">
        <f ca="1">IFERROR(__xludf.DUMMYFUNCTION("REGEXREPLACE(F3722,""\D"", """")"),"#VALUE!")</f>
        <v>#VALUE!</v>
      </c>
    </row>
    <row r="4017" spans="1:13" ht="15.75" customHeight="1">
      <c r="A4017" s="1">
        <v>3722</v>
      </c>
      <c r="B4017" s="3">
        <v>3723</v>
      </c>
      <c r="C4017" s="3" t="s">
        <v>10252</v>
      </c>
      <c r="D4017" s="3">
        <v>0.21677287804977771</v>
      </c>
      <c r="E4017" s="3">
        <v>0.25827197043028022</v>
      </c>
      <c r="F4017" s="3">
        <v>0.62303664921465973</v>
      </c>
      <c r="G4017" s="3">
        <v>9.4240837696335081E-2</v>
      </c>
      <c r="H4017" s="3">
        <v>0.1151832460732984</v>
      </c>
      <c r="I4017" s="3">
        <v>0.24607329842931941</v>
      </c>
      <c r="J4017" s="3">
        <v>4.2178506176389088E-2</v>
      </c>
      <c r="K4017" s="3">
        <v>20661.7</v>
      </c>
      <c r="L4017" s="3" t="s">
        <v>16469</v>
      </c>
      <c r="M4017" s="4" t="str">
        <f ca="1">IFERROR(__xludf.DUMMYFUNCTION("REGEXREPLACE(F3724,""\D"", """")"),"#VALUE!")</f>
        <v>#VALUE!</v>
      </c>
    </row>
    <row r="4018" spans="1:13" ht="15.75" customHeight="1">
      <c r="A4018" s="1">
        <v>3723</v>
      </c>
      <c r="B4018" s="3">
        <v>3724</v>
      </c>
      <c r="C4018" s="3" t="s">
        <v>10255</v>
      </c>
      <c r="D4018" s="3">
        <v>0.27030696285843853</v>
      </c>
      <c r="E4018" s="3">
        <v>0.3966654877493932</v>
      </c>
      <c r="F4018" s="3">
        <v>0.49664429530201343</v>
      </c>
      <c r="G4018" s="3">
        <v>8.0536912751677847E-2</v>
      </c>
      <c r="H4018" s="3">
        <v>6.7114093959731544E-2</v>
      </c>
      <c r="I4018" s="3">
        <v>0.20805369127516779</v>
      </c>
      <c r="J4018" s="3">
        <v>3.4421782645914667E-2</v>
      </c>
      <c r="K4018" s="3">
        <v>16945.900000000031</v>
      </c>
      <c r="L4018" s="3" t="s">
        <v>16470</v>
      </c>
      <c r="M4018" s="4" t="str">
        <f ca="1">IFERROR(__xludf.DUMMYFUNCTION("REGEXREPLACE(F3725,""\D"", """")"),"#VALUE!")</f>
        <v>#VALUE!</v>
      </c>
    </row>
    <row r="4019" spans="1:13" ht="15.75" customHeight="1">
      <c r="A4019" s="1">
        <v>3724</v>
      </c>
      <c r="B4019" s="3">
        <v>3725</v>
      </c>
      <c r="C4019" s="3" t="s">
        <v>10257</v>
      </c>
      <c r="D4019" s="3">
        <v>0.18526833864992559</v>
      </c>
      <c r="E4019" s="3">
        <v>0.17338578041764349</v>
      </c>
      <c r="F4019" s="3">
        <v>0.56028368794326244</v>
      </c>
      <c r="G4019" s="3">
        <v>0.1276595744680851</v>
      </c>
      <c r="H4019" s="3">
        <v>0.19148936170212769</v>
      </c>
      <c r="I4019" s="3">
        <v>0.3475177304964539</v>
      </c>
      <c r="J4019" s="3">
        <v>5.4736470420055069E-2</v>
      </c>
      <c r="K4019" s="3">
        <v>16383.70000000003</v>
      </c>
      <c r="L4019" s="3" t="s">
        <v>16471</v>
      </c>
      <c r="M4019" s="4" t="str">
        <f ca="1">IFERROR(__xludf.DUMMYFUNCTION("REGEXREPLACE(F3726,""\D"", """")"),"#VALUE!")</f>
        <v>#VALUE!</v>
      </c>
    </row>
    <row r="4020" spans="1:13" ht="15.75" customHeight="1">
      <c r="A4020" s="1">
        <v>3726</v>
      </c>
      <c r="B4020" s="3">
        <v>3727</v>
      </c>
      <c r="C4020" s="3" t="s">
        <v>10262</v>
      </c>
      <c r="D4020" s="3">
        <v>0.21180702659875281</v>
      </c>
      <c r="E4020" s="3">
        <v>0.23800423349361141</v>
      </c>
      <c r="F4020" s="3">
        <v>0.58163265306122447</v>
      </c>
      <c r="G4020" s="3">
        <v>0.1173469387755102</v>
      </c>
      <c r="H4020" s="3">
        <v>0.15816326530612251</v>
      </c>
      <c r="I4020" s="3">
        <v>0.29081632653061218</v>
      </c>
      <c r="J4020" s="3">
        <v>5.509077160827347E-2</v>
      </c>
      <c r="K4020" s="3">
        <v>22018.19999999999</v>
      </c>
      <c r="L4020" s="3" t="s">
        <v>16473</v>
      </c>
      <c r="M4020" s="4" t="str">
        <f ca="1">IFERROR(__xludf.DUMMYFUNCTION("REGEXREPLACE(F3728,""\D"", """")"),"#VALUE!")</f>
        <v>#VALUE!</v>
      </c>
    </row>
    <row r="4021" spans="1:13" ht="15.75" customHeight="1">
      <c r="A4021" s="1">
        <v>3728</v>
      </c>
      <c r="B4021" s="3">
        <v>3729</v>
      </c>
      <c r="C4021" s="3" t="s">
        <v>10268</v>
      </c>
      <c r="D4021" s="3">
        <v>0.20361717546321301</v>
      </c>
      <c r="E4021" s="3">
        <v>0.1151889225272706</v>
      </c>
      <c r="F4021" s="3">
        <v>0.57627118644067798</v>
      </c>
      <c r="G4021" s="3">
        <v>0.1271186440677966</v>
      </c>
      <c r="H4021" s="3">
        <v>0.13559322033898311</v>
      </c>
      <c r="I4021" s="3">
        <v>0.30508474576271188</v>
      </c>
      <c r="J4021" s="3">
        <v>4.9222667115328057E-2</v>
      </c>
      <c r="K4021" s="3">
        <v>13557.80000000003</v>
      </c>
      <c r="L4021" s="3" t="s">
        <v>16475</v>
      </c>
      <c r="M4021" s="4" t="str">
        <f ca="1">IFERROR(__xludf.DUMMYFUNCTION("REGEXREPLACE(F3730,""\D"", """")"),"#VALUE!")</f>
        <v>#VALUE!</v>
      </c>
    </row>
    <row r="4022" spans="1:13" ht="15.75" customHeight="1">
      <c r="A4022" s="1">
        <v>3729</v>
      </c>
      <c r="B4022" s="3">
        <v>3730</v>
      </c>
      <c r="C4022" s="3" t="s">
        <v>10270</v>
      </c>
      <c r="D4022" s="3">
        <v>0.1523343575488284</v>
      </c>
      <c r="E4022" s="3">
        <v>0.30314818848178171</v>
      </c>
      <c r="F4022" s="3">
        <v>0.53846153846153844</v>
      </c>
      <c r="G4022" s="3">
        <v>0.2</v>
      </c>
      <c r="H4022" s="3">
        <v>0.1846153846153846</v>
      </c>
      <c r="I4022" s="3">
        <v>0.44615384615384618</v>
      </c>
      <c r="J4022" s="3">
        <v>5.394254233166354E-2</v>
      </c>
      <c r="K4022" s="3">
        <v>7991.2000000000044</v>
      </c>
      <c r="L4022" s="3" t="s">
        <v>16476</v>
      </c>
      <c r="M4022" s="4" t="str">
        <f ca="1">IFERROR(__xludf.DUMMYFUNCTION("REGEXREPLACE(F3731,""\D"", """")"),"#VALUE!")</f>
        <v>#VALUE!</v>
      </c>
    </row>
    <row r="4023" spans="1:13" ht="15.75" customHeight="1">
      <c r="A4023" s="1">
        <v>3730</v>
      </c>
      <c r="B4023" s="3">
        <v>3731</v>
      </c>
      <c r="C4023" s="3" t="s">
        <v>10273</v>
      </c>
      <c r="D4023" s="3">
        <v>0.1653461072264294</v>
      </c>
      <c r="E4023" s="3">
        <v>0.29798342401890682</v>
      </c>
      <c r="F4023" s="3">
        <v>0.63636363636363635</v>
      </c>
      <c r="G4023" s="3">
        <v>6.4935064935064929E-2</v>
      </c>
      <c r="H4023" s="3">
        <v>0.12554112554112551</v>
      </c>
      <c r="I4023" s="3">
        <v>0.23809523809523811</v>
      </c>
      <c r="J4023" s="3">
        <v>2.835502603271681E-2</v>
      </c>
      <c r="K4023" s="3">
        <v>25098.699999999979</v>
      </c>
      <c r="L4023" s="3" t="s">
        <v>16477</v>
      </c>
      <c r="M4023" s="4" t="str">
        <f ca="1">IFERROR(__xludf.DUMMYFUNCTION("REGEXREPLACE(F3732,""\D"", """")"),"#VALUE!")</f>
        <v>#VALUE!</v>
      </c>
    </row>
    <row r="4024" spans="1:13" ht="15.75" customHeight="1">
      <c r="A4024" s="1">
        <v>3733</v>
      </c>
      <c r="B4024" s="3">
        <v>3734</v>
      </c>
      <c r="C4024" s="3" t="s">
        <v>10282</v>
      </c>
      <c r="D4024" s="3">
        <v>0.14295518814279951</v>
      </c>
      <c r="E4024" s="3">
        <v>0.1626685861644073</v>
      </c>
      <c r="F4024" s="3">
        <v>0.60256410256410253</v>
      </c>
      <c r="G4024" s="3">
        <v>0.108974358974359</v>
      </c>
      <c r="H4024" s="3">
        <v>0.1602564102564103</v>
      </c>
      <c r="I4024" s="3">
        <v>0.30769230769230771</v>
      </c>
      <c r="J4024" s="3">
        <v>3.5525327759775953E-2</v>
      </c>
      <c r="K4024" s="3">
        <v>17583.700000000019</v>
      </c>
      <c r="L4024" s="3" t="s">
        <v>16480</v>
      </c>
      <c r="M4024" s="4" t="str">
        <f ca="1">IFERROR(__xludf.DUMMYFUNCTION("REGEXREPLACE(F3735,""\D"", """")"),"#VALUE!")</f>
        <v>#VALUE!</v>
      </c>
    </row>
    <row r="4025" spans="1:13" ht="15.75" customHeight="1">
      <c r="A4025" s="1">
        <v>3734</v>
      </c>
      <c r="B4025" s="3">
        <v>3735</v>
      </c>
      <c r="C4025" s="3" t="s">
        <v>10285</v>
      </c>
      <c r="D4025" s="3">
        <v>0.2038770285831224</v>
      </c>
      <c r="E4025" s="3">
        <v>0.54088488629387332</v>
      </c>
      <c r="F4025" s="3">
        <v>0.43820224719101131</v>
      </c>
      <c r="G4025" s="3">
        <v>6.4606741573033713E-2</v>
      </c>
      <c r="H4025" s="3">
        <v>5.8988764044943819E-2</v>
      </c>
      <c r="I4025" s="3">
        <v>0.1685393258426966</v>
      </c>
      <c r="J4025" s="3">
        <v>2.3451773572290158E-2</v>
      </c>
      <c r="K4025" s="3">
        <v>39571.699999999757</v>
      </c>
      <c r="L4025" s="3" t="s">
        <v>16481</v>
      </c>
      <c r="M4025" s="4" t="str">
        <f ca="1">IFERROR(__xludf.DUMMYFUNCTION("REGEXREPLACE(F3736,""\D"", """")"),"#VALUE!")</f>
        <v>#VALUE!</v>
      </c>
    </row>
    <row r="4026" spans="1:13" ht="15.75" customHeight="1">
      <c r="A4026" s="1">
        <v>3735</v>
      </c>
      <c r="B4026" s="3">
        <v>3736</v>
      </c>
      <c r="C4026" s="3" t="s">
        <v>10287</v>
      </c>
      <c r="D4026" s="3">
        <v>0.14207741119829909</v>
      </c>
      <c r="E4026" s="3">
        <v>0.1142127548122335</v>
      </c>
      <c r="F4026" s="3">
        <v>0.5847457627118644</v>
      </c>
      <c r="G4026" s="3">
        <v>0.15254237288135589</v>
      </c>
      <c r="H4026" s="3">
        <v>0.13559322033898311</v>
      </c>
      <c r="I4026" s="3">
        <v>0.3559322033898305</v>
      </c>
      <c r="J4026" s="3">
        <v>3.8037870935483609E-2</v>
      </c>
      <c r="K4026" s="3">
        <v>13471.500000000029</v>
      </c>
      <c r="L4026" s="3" t="s">
        <v>16482</v>
      </c>
      <c r="M4026" s="4" t="str">
        <f ca="1">IFERROR(__xludf.DUMMYFUNCTION("REGEXREPLACE(F3737,""\D"", """")"),"#VALUE!")</f>
        <v>#VALUE!</v>
      </c>
    </row>
    <row r="4027" spans="1:13" ht="15.75" customHeight="1">
      <c r="A4027" s="1">
        <v>3737</v>
      </c>
      <c r="B4027" s="3">
        <v>3738</v>
      </c>
      <c r="C4027" s="3" t="s">
        <v>10293</v>
      </c>
      <c r="D4027" s="3">
        <v>0.20963505172622171</v>
      </c>
      <c r="E4027" s="3">
        <v>0.25509140327263502</v>
      </c>
      <c r="F4027" s="3">
        <v>0.660377358490566</v>
      </c>
      <c r="G4027" s="3">
        <v>0.1069182389937107</v>
      </c>
      <c r="H4027" s="3">
        <v>0.12578616352201261</v>
      </c>
      <c r="I4027" s="3">
        <v>0.2610062893081761</v>
      </c>
      <c r="J4027" s="3">
        <v>4.6961931707793919E-2</v>
      </c>
      <c r="K4027" s="3">
        <v>34413.29999999985</v>
      </c>
      <c r="L4027" s="3" t="s">
        <v>16484</v>
      </c>
      <c r="M4027" s="4" t="str">
        <f ca="1">IFERROR(__xludf.DUMMYFUNCTION("REGEXREPLACE(F3739,""\D"", """")"),"#VALUE!")</f>
        <v>#VALUE!</v>
      </c>
    </row>
    <row r="4028" spans="1:13" ht="15.75" customHeight="1">
      <c r="A4028" s="1">
        <v>3738</v>
      </c>
      <c r="B4028" s="3">
        <v>3739</v>
      </c>
      <c r="C4028" s="3" t="s">
        <v>10295</v>
      </c>
      <c r="D4028" s="3">
        <v>0.1697588153693686</v>
      </c>
      <c r="E4028" s="3">
        <v>0.26400645124448591</v>
      </c>
      <c r="F4028" s="3">
        <v>0.62579281183932345</v>
      </c>
      <c r="G4028" s="3">
        <v>8.2452431289640596E-2</v>
      </c>
      <c r="H4028" s="3">
        <v>0.105708245243129</v>
      </c>
      <c r="I4028" s="3">
        <v>0.24101479915433399</v>
      </c>
      <c r="J4028" s="3">
        <v>3.0780344970761871E-2</v>
      </c>
      <c r="K4028" s="3">
        <v>50823.09999999954</v>
      </c>
      <c r="L4028" s="3" t="s">
        <v>16485</v>
      </c>
      <c r="M4028" s="4" t="str">
        <f ca="1">IFERROR(__xludf.DUMMYFUNCTION("REGEXREPLACE(F3740,""\D"", """")"),"#VALUE!")</f>
        <v>#VALUE!</v>
      </c>
    </row>
    <row r="4029" spans="1:13" ht="15.75" customHeight="1">
      <c r="A4029" s="1">
        <v>3739</v>
      </c>
      <c r="B4029" s="3">
        <v>3740</v>
      </c>
      <c r="C4029" s="3" t="s">
        <v>10298</v>
      </c>
      <c r="D4029" s="3">
        <v>0.1667114594384104</v>
      </c>
      <c r="E4029" s="3">
        <v>0.14966913200744711</v>
      </c>
      <c r="F4029" s="3">
        <v>0.60406091370558379</v>
      </c>
      <c r="G4029" s="3">
        <v>0.1370558375634518</v>
      </c>
      <c r="H4029" s="3">
        <v>0.14720812182741119</v>
      </c>
      <c r="I4029" s="3">
        <v>0.32994923857868019</v>
      </c>
      <c r="J4029" s="3">
        <v>4.5392655761273701E-2</v>
      </c>
      <c r="K4029" s="3">
        <v>22660.20000000003</v>
      </c>
      <c r="L4029" s="3" t="s">
        <v>16486</v>
      </c>
      <c r="M4029" s="4" t="str">
        <f ca="1">IFERROR(__xludf.DUMMYFUNCTION("REGEXREPLACE(F3741,""\D"", """")"),"#VALUE!")</f>
        <v>#VALUE!</v>
      </c>
    </row>
    <row r="4030" spans="1:13" ht="15.75" customHeight="1">
      <c r="A4030" s="1">
        <v>3740</v>
      </c>
      <c r="B4030" s="3">
        <v>3741</v>
      </c>
      <c r="C4030" s="3" t="s">
        <v>10300</v>
      </c>
      <c r="D4030" s="3">
        <v>0.16503466587137039</v>
      </c>
      <c r="E4030" s="3">
        <v>0.56916444259424503</v>
      </c>
      <c r="F4030" s="3">
        <v>0.51282051282051277</v>
      </c>
      <c r="G4030" s="3">
        <v>5.5944055944055937E-2</v>
      </c>
      <c r="H4030" s="3">
        <v>5.128205128205128E-2</v>
      </c>
      <c r="I4030" s="3">
        <v>0.16083916083916081</v>
      </c>
      <c r="J4030" s="3">
        <v>1.6498248515962901E-2</v>
      </c>
      <c r="K4030" s="3">
        <v>45176.199999999633</v>
      </c>
      <c r="L4030" s="3" t="s">
        <v>16487</v>
      </c>
      <c r="M4030" s="4" t="str">
        <f ca="1">IFERROR(__xludf.DUMMYFUNCTION("REGEXREPLACE(F3742,""\D"", """")"),"#VALUE!")</f>
        <v>#VALUE!</v>
      </c>
    </row>
    <row r="4031" spans="1:13" ht="15.75" customHeight="1">
      <c r="A4031" s="1">
        <v>3741</v>
      </c>
      <c r="B4031" s="3">
        <v>3742</v>
      </c>
      <c r="C4031" s="3" t="s">
        <v>10303</v>
      </c>
      <c r="D4031" s="3">
        <v>0.184291595199161</v>
      </c>
      <c r="E4031" s="3">
        <v>0.19852494884340571</v>
      </c>
      <c r="F4031" s="3">
        <v>0.58403361344537819</v>
      </c>
      <c r="G4031" s="3">
        <v>0.1050420168067227</v>
      </c>
      <c r="H4031" s="3">
        <v>0.13445378151260501</v>
      </c>
      <c r="I4031" s="3">
        <v>0.27941176470588241</v>
      </c>
      <c r="J4031" s="3">
        <v>4.2853340466336078E-2</v>
      </c>
      <c r="K4031" s="3">
        <v>54518.099999999511</v>
      </c>
      <c r="L4031" s="3" t="s">
        <v>16488</v>
      </c>
      <c r="M4031" s="4" t="str">
        <f ca="1">IFERROR(__xludf.DUMMYFUNCTION("REGEXREPLACE(F3743,""\D"", """")"),"#VALUE!")</f>
        <v>#VALUE!</v>
      </c>
    </row>
    <row r="4032" spans="1:13" ht="15.75" customHeight="1">
      <c r="A4032" s="1">
        <v>3742</v>
      </c>
      <c r="B4032" s="3">
        <v>3743</v>
      </c>
      <c r="C4032" s="3" t="s">
        <v>10305</v>
      </c>
      <c r="D4032" s="3">
        <v>0.1844844560519576</v>
      </c>
      <c r="E4032" s="3">
        <v>0.18045905662493261</v>
      </c>
      <c r="F4032" s="3">
        <v>0.56000000000000005</v>
      </c>
      <c r="G4032" s="3">
        <v>0.2</v>
      </c>
      <c r="H4032" s="3">
        <v>0.12</v>
      </c>
      <c r="I4032" s="3">
        <v>0.34</v>
      </c>
      <c r="J4032" s="3">
        <v>4.7971622830560043E-2</v>
      </c>
      <c r="K4032" s="3">
        <v>5730.5999999999995</v>
      </c>
      <c r="L4032" s="3" t="s">
        <v>16489</v>
      </c>
      <c r="M4032" s="4" t="str">
        <f ca="1">IFERROR(__xludf.DUMMYFUNCTION("REGEXREPLACE(F3744,""\D"", """")"),"#VALUE!")</f>
        <v>#VALUE!</v>
      </c>
    </row>
    <row r="4033" spans="1:13" ht="15.75" customHeight="1">
      <c r="A4033" s="1">
        <v>3743</v>
      </c>
      <c r="B4033" s="3">
        <v>3744</v>
      </c>
      <c r="C4033" s="3" t="s">
        <v>10307</v>
      </c>
      <c r="D4033" s="3">
        <v>0.19313337664638</v>
      </c>
      <c r="E4033" s="3">
        <v>0.34067194745416768</v>
      </c>
      <c r="F4033" s="3">
        <v>0.51769331585845346</v>
      </c>
      <c r="G4033" s="3">
        <v>8.9121887287024901E-2</v>
      </c>
      <c r="H4033" s="3">
        <v>7.2083879423328959E-2</v>
      </c>
      <c r="I4033" s="3">
        <v>0.20576671035386629</v>
      </c>
      <c r="J4033" s="3">
        <v>3.0304205890925379E-2</v>
      </c>
      <c r="K4033" s="3">
        <v>86599.699999999866</v>
      </c>
      <c r="L4033" s="3" t="s">
        <v>16490</v>
      </c>
      <c r="M4033" s="4" t="str">
        <f ca="1">IFERROR(__xludf.DUMMYFUNCTION("REGEXREPLACE(F3745,""\D"", """")"),"#VALUE!")</f>
        <v>#VALUE!</v>
      </c>
    </row>
    <row r="4034" spans="1:13" ht="15.75" customHeight="1">
      <c r="A4034" s="1">
        <v>3744</v>
      </c>
      <c r="B4034" s="3">
        <v>3745</v>
      </c>
      <c r="C4034" s="3" t="s">
        <v>10310</v>
      </c>
      <c r="D4034" s="3">
        <v>0.16026831450277329</v>
      </c>
      <c r="E4034" s="3">
        <v>0.67388501484533347</v>
      </c>
      <c r="F4034" s="3">
        <v>0.54347826086956519</v>
      </c>
      <c r="G4034" s="3">
        <v>8.6956521739130432E-2</v>
      </c>
      <c r="H4034" s="3">
        <v>6.5217391304347824E-2</v>
      </c>
      <c r="I4034" s="3">
        <v>0.1521739130434783</v>
      </c>
      <c r="J4034" s="3">
        <v>1.3860037994907769E-2</v>
      </c>
      <c r="K4034" s="3">
        <v>5408.4000000000005</v>
      </c>
      <c r="L4034" s="3" t="s">
        <v>16491</v>
      </c>
      <c r="M4034" s="4" t="str">
        <f ca="1">IFERROR(__xludf.DUMMYFUNCTION("REGEXREPLACE(F3746,""\D"", """")"),"#VALUE!")</f>
        <v>#VALUE!</v>
      </c>
    </row>
    <row r="4035" spans="1:13" ht="15.75" customHeight="1">
      <c r="A4035" s="1">
        <v>3745</v>
      </c>
      <c r="B4035" s="3">
        <v>3746</v>
      </c>
      <c r="C4035" s="3" t="s">
        <v>10312</v>
      </c>
      <c r="D4035" s="3">
        <v>0.17308127332664661</v>
      </c>
      <c r="E4035" s="3">
        <v>0.37642289693979702</v>
      </c>
      <c r="F4035" s="3">
        <v>0.63600000000000001</v>
      </c>
      <c r="G4035" s="3">
        <v>7.5999999999999998E-2</v>
      </c>
      <c r="H4035" s="3">
        <v>9.6000000000000002E-2</v>
      </c>
      <c r="I4035" s="3">
        <v>0.19600000000000001</v>
      </c>
      <c r="J4035" s="3">
        <v>2.7676326321031171E-2</v>
      </c>
      <c r="K4035" s="3">
        <v>25882.899999999961</v>
      </c>
      <c r="L4035" s="3" t="s">
        <v>16492</v>
      </c>
      <c r="M4035" s="4" t="str">
        <f ca="1">IFERROR(__xludf.DUMMYFUNCTION("REGEXREPLACE(F3747,""\D"", """")"),"#VALUE!")</f>
        <v>#VALUE!</v>
      </c>
    </row>
    <row r="4036" spans="1:13" ht="15.75" customHeight="1">
      <c r="A4036" s="1">
        <v>3746</v>
      </c>
      <c r="B4036" s="3">
        <v>3747</v>
      </c>
      <c r="C4036" s="3" t="s">
        <v>10314</v>
      </c>
      <c r="D4036" s="3">
        <v>0.26072065843252762</v>
      </c>
      <c r="E4036" s="3">
        <v>0.23652723443972051</v>
      </c>
      <c r="F4036" s="3">
        <v>0.60465116279069764</v>
      </c>
      <c r="G4036" s="3">
        <v>0.16279069767441859</v>
      </c>
      <c r="H4036" s="3">
        <v>9.3023255813953487E-2</v>
      </c>
      <c r="I4036" s="3">
        <v>0.29069767441860472</v>
      </c>
      <c r="J4036" s="3">
        <v>5.645131002687713E-2</v>
      </c>
      <c r="K4036" s="3">
        <v>10151.70000000001</v>
      </c>
      <c r="L4036" s="3" t="s">
        <v>16493</v>
      </c>
      <c r="M4036" s="4" t="str">
        <f ca="1">IFERROR(__xludf.DUMMYFUNCTION("REGEXREPLACE(F3748,""\D"", """")"),"#VALUE!")</f>
        <v>#VALUE!</v>
      </c>
    </row>
    <row r="4037" spans="1:13" ht="15.75" customHeight="1">
      <c r="A4037" s="1">
        <v>3747</v>
      </c>
      <c r="B4037" s="3">
        <v>3748</v>
      </c>
      <c r="C4037" s="3" t="s">
        <v>10316</v>
      </c>
      <c r="D4037" s="3">
        <v>0.168578880510284</v>
      </c>
      <c r="E4037" s="3">
        <v>0.1783210053284088</v>
      </c>
      <c r="F4037" s="3">
        <v>0.6470588235294118</v>
      </c>
      <c r="G4037" s="3">
        <v>8.4967320261437912E-2</v>
      </c>
      <c r="H4037" s="3">
        <v>8.4967320261437912E-2</v>
      </c>
      <c r="I4037" s="3">
        <v>0.30065359477124182</v>
      </c>
      <c r="J4037" s="3">
        <v>2.549077321169043E-2</v>
      </c>
      <c r="K4037" s="3">
        <v>16365.40000000002</v>
      </c>
      <c r="L4037" s="3" t="s">
        <v>16494</v>
      </c>
      <c r="M4037" s="4" t="str">
        <f ca="1">IFERROR(__xludf.DUMMYFUNCTION("REGEXREPLACE(F3749,""\D"", """")"),"#VALUE!")</f>
        <v>#VALUE!</v>
      </c>
    </row>
    <row r="4038" spans="1:13" ht="15.75" customHeight="1">
      <c r="A4038" s="1">
        <v>3751</v>
      </c>
      <c r="B4038" s="3">
        <v>3752</v>
      </c>
      <c r="C4038" s="3" t="s">
        <v>10328</v>
      </c>
      <c r="D4038" s="3">
        <v>0.22584945569171089</v>
      </c>
      <c r="E4038" s="3">
        <v>9.4444380311924606E-2</v>
      </c>
      <c r="F4038" s="3">
        <v>0.58666666666666667</v>
      </c>
      <c r="G4038" s="3">
        <v>0.1377777777777778</v>
      </c>
      <c r="H4038" s="3">
        <v>0.1377777777777778</v>
      </c>
      <c r="I4038" s="3">
        <v>0.30222222222222223</v>
      </c>
      <c r="J4038" s="3">
        <v>5.987322851440513E-2</v>
      </c>
      <c r="K4038" s="3">
        <v>25171.399999999991</v>
      </c>
      <c r="L4038" s="3" t="s">
        <v>16498</v>
      </c>
      <c r="M4038" s="4" t="str">
        <f ca="1">IFERROR(__xludf.DUMMYFUNCTION("REGEXREPLACE(F3753,""\D"", """")"),"#VALUE!")</f>
        <v>#VALUE!</v>
      </c>
    </row>
    <row r="4039" spans="1:13" ht="15.75" customHeight="1">
      <c r="A4039" s="1">
        <v>3752</v>
      </c>
      <c r="B4039" s="3">
        <v>3753</v>
      </c>
      <c r="C4039" s="3" t="s">
        <v>10330</v>
      </c>
      <c r="D4039" s="3">
        <v>0.16603458557252729</v>
      </c>
      <c r="E4039" s="3">
        <v>0.21499733858303419</v>
      </c>
      <c r="F4039" s="3">
        <v>0.59307359307359309</v>
      </c>
      <c r="G4039" s="3">
        <v>0.10606060606060611</v>
      </c>
      <c r="H4039" s="3">
        <v>0.11471861471861471</v>
      </c>
      <c r="I4039" s="3">
        <v>0.27272727272727271</v>
      </c>
      <c r="J4039" s="3">
        <v>3.5705995407236353E-2</v>
      </c>
      <c r="K4039" s="3">
        <v>52115.599999999533</v>
      </c>
      <c r="L4039" s="3" t="s">
        <v>16499</v>
      </c>
      <c r="M4039" s="4" t="str">
        <f ca="1">IFERROR(__xludf.DUMMYFUNCTION("REGEXREPLACE(F3754,""\D"", """")"),"#VALUE!")</f>
        <v>#VALUE!</v>
      </c>
    </row>
    <row r="4040" spans="1:13" ht="15.75" customHeight="1">
      <c r="A4040" s="1">
        <v>3753</v>
      </c>
      <c r="B4040" s="3">
        <v>3754</v>
      </c>
      <c r="C4040" s="3" t="s">
        <v>10333</v>
      </c>
      <c r="D4040" s="3">
        <v>0.15995413461329999</v>
      </c>
      <c r="E4040" s="3">
        <v>0.25737536963486451</v>
      </c>
      <c r="F4040" s="3">
        <v>0.64779874213836475</v>
      </c>
      <c r="G4040" s="3">
        <v>0.1132075471698113</v>
      </c>
      <c r="H4040" s="3">
        <v>0.11949685534591201</v>
      </c>
      <c r="I4040" s="3">
        <v>0.28301886792452829</v>
      </c>
      <c r="J4040" s="3">
        <v>3.4622788810275952E-2</v>
      </c>
      <c r="K4040" s="3">
        <v>17324.500000000011</v>
      </c>
      <c r="L4040" s="3" t="s">
        <v>16500</v>
      </c>
      <c r="M4040" s="4" t="str">
        <f ca="1">IFERROR(__xludf.DUMMYFUNCTION("REGEXREPLACE(F3755,""\D"", """")"),"#VALUE!")</f>
        <v>#VALUE!</v>
      </c>
    </row>
    <row r="4041" spans="1:13" ht="15.75" customHeight="1">
      <c r="A4041" s="1">
        <v>3755</v>
      </c>
      <c r="B4041" s="3">
        <v>3756</v>
      </c>
      <c r="C4041" s="3" t="s">
        <v>10339</v>
      </c>
      <c r="D4041" s="3">
        <v>0.24459435040879671</v>
      </c>
      <c r="E4041" s="3">
        <v>0.14190448050964799</v>
      </c>
      <c r="F4041" s="3">
        <v>0.65811965811965811</v>
      </c>
      <c r="G4041" s="3">
        <v>0.14529914529914531</v>
      </c>
      <c r="H4041" s="3">
        <v>0.1025641025641026</v>
      </c>
      <c r="I4041" s="3">
        <v>0.27350427350427348</v>
      </c>
      <c r="J4041" s="3">
        <v>5.4426648157485713E-2</v>
      </c>
      <c r="K4041" s="3">
        <v>13469.900000000031</v>
      </c>
      <c r="L4041" s="3" t="s">
        <v>16502</v>
      </c>
      <c r="M4041" s="4" t="str">
        <f ca="1">IFERROR(__xludf.DUMMYFUNCTION("REGEXREPLACE(F3757,""\D"", """")"),"#VALUE!")</f>
        <v>#VALUE!</v>
      </c>
    </row>
    <row r="4042" spans="1:13" ht="15.75" customHeight="1">
      <c r="A4042" s="1">
        <v>3756</v>
      </c>
      <c r="B4042" s="3">
        <v>3757</v>
      </c>
      <c r="C4042" s="3" t="s">
        <v>10342</v>
      </c>
      <c r="D4042" s="3">
        <v>0.17314161536197031</v>
      </c>
      <c r="E4042" s="3">
        <v>0.133030116284067</v>
      </c>
      <c r="F4042" s="3">
        <v>0.6166666666666667</v>
      </c>
      <c r="G4042" s="3">
        <v>0.1277777777777778</v>
      </c>
      <c r="H4042" s="3">
        <v>0.1444444444444444</v>
      </c>
      <c r="I4042" s="3">
        <v>0.32222222222222219</v>
      </c>
      <c r="J4042" s="3">
        <v>4.4745638893913857E-2</v>
      </c>
      <c r="K4042" s="3">
        <v>20558.399999999991</v>
      </c>
      <c r="L4042" s="3" t="s">
        <v>16503</v>
      </c>
      <c r="M4042" s="4" t="str">
        <f ca="1">IFERROR(__xludf.DUMMYFUNCTION("REGEXREPLACE(F3758,""\D"", """")"),"#VALUE!")</f>
        <v>#VALUE!</v>
      </c>
    </row>
    <row r="4043" spans="1:13" ht="15.75" customHeight="1">
      <c r="A4043" s="1">
        <v>3758</v>
      </c>
      <c r="B4043" s="3">
        <v>3759</v>
      </c>
      <c r="C4043" s="3" t="s">
        <v>10347</v>
      </c>
      <c r="D4043" s="3">
        <v>0.1966859386178007</v>
      </c>
      <c r="E4043" s="3">
        <v>0.15765865538729781</v>
      </c>
      <c r="F4043" s="3">
        <v>0.60818713450292394</v>
      </c>
      <c r="G4043" s="3">
        <v>0.1228070175438596</v>
      </c>
      <c r="H4043" s="3">
        <v>0.1111111111111111</v>
      </c>
      <c r="I4043" s="3">
        <v>0.2807017543859649</v>
      </c>
      <c r="J4043" s="3">
        <v>4.3008803678401868E-2</v>
      </c>
      <c r="K4043" s="3">
        <v>19075.10000000002</v>
      </c>
      <c r="L4043" s="3" t="s">
        <v>16505</v>
      </c>
      <c r="M4043" s="4" t="str">
        <f ca="1">IFERROR(__xludf.DUMMYFUNCTION("REGEXREPLACE(F3760,""\D"", """")"),"#VALUE!")</f>
        <v>#VALUE!</v>
      </c>
    </row>
    <row r="4044" spans="1:13" ht="15.75" customHeight="1">
      <c r="A4044" s="1">
        <v>3759</v>
      </c>
      <c r="B4044" s="3">
        <v>3760</v>
      </c>
      <c r="C4044" s="3" t="s">
        <v>10349</v>
      </c>
      <c r="D4044" s="3">
        <v>0.1110064658123498</v>
      </c>
      <c r="E4044" s="3">
        <v>0.1868234501245469</v>
      </c>
      <c r="F4044" s="3">
        <v>0.60122699386503065</v>
      </c>
      <c r="G4044" s="3">
        <v>9.202453987730061E-2</v>
      </c>
      <c r="H4044" s="3">
        <v>0.12883435582822089</v>
      </c>
      <c r="I4044" s="3">
        <v>0.25766871165644167</v>
      </c>
      <c r="J4044" s="3">
        <v>2.242473157153901E-2</v>
      </c>
      <c r="K4044" s="3">
        <v>18145.10000000002</v>
      </c>
      <c r="L4044" s="3" t="s">
        <v>16506</v>
      </c>
      <c r="M4044" s="4" t="str">
        <f ca="1">IFERROR(__xludf.DUMMYFUNCTION("REGEXREPLACE(F3761,""\D"", """")"),"#VALUE!")</f>
        <v>#VALUE!</v>
      </c>
    </row>
    <row r="4045" spans="1:13" ht="15.75" customHeight="1">
      <c r="A4045" s="1">
        <v>3761</v>
      </c>
      <c r="B4045" s="3">
        <v>3762</v>
      </c>
      <c r="C4045" s="3" t="s">
        <v>10355</v>
      </c>
      <c r="D4045" s="3">
        <v>0.18235328230345199</v>
      </c>
      <c r="E4045" s="3">
        <v>0.19916144943697051</v>
      </c>
      <c r="F4045" s="3">
        <v>0.57534246575342463</v>
      </c>
      <c r="G4045" s="3">
        <v>8.2191780821917804E-2</v>
      </c>
      <c r="H4045" s="3">
        <v>0.12328767123287671</v>
      </c>
      <c r="I4045" s="3">
        <v>0.27397260273972601</v>
      </c>
      <c r="J4045" s="3">
        <v>2.984654872177895E-2</v>
      </c>
      <c r="K4045" s="3">
        <v>7959.8000000000029</v>
      </c>
      <c r="L4045" s="3" t="s">
        <v>16508</v>
      </c>
      <c r="M4045" s="4" t="str">
        <f ca="1">IFERROR(__xludf.DUMMYFUNCTION("REGEXREPLACE(F3763,""\D"", """")"),"#VALUE!")</f>
        <v>#VALUE!</v>
      </c>
    </row>
    <row r="4046" spans="1:13" ht="15.75" customHeight="1">
      <c r="A4046" s="1">
        <v>3763</v>
      </c>
      <c r="B4046" s="3">
        <v>3764</v>
      </c>
      <c r="C4046" s="3" t="s">
        <v>10360</v>
      </c>
      <c r="D4046" s="3">
        <v>0.1509162627188817</v>
      </c>
      <c r="E4046" s="3">
        <v>0.67682034801405411</v>
      </c>
      <c r="F4046" s="3">
        <v>0.49416342412451358</v>
      </c>
      <c r="G4046" s="3">
        <v>6.6147859922178989E-2</v>
      </c>
      <c r="H4046" s="3">
        <v>4.4747081712062257E-2</v>
      </c>
      <c r="I4046" s="3">
        <v>0.1478599221789883</v>
      </c>
      <c r="J4046" s="3">
        <v>1.569681435492571E-2</v>
      </c>
      <c r="K4046" s="3">
        <v>55651.69999999943</v>
      </c>
      <c r="L4046" s="3" t="s">
        <v>16510</v>
      </c>
      <c r="M4046" s="4" t="str">
        <f ca="1">IFERROR(__xludf.DUMMYFUNCTION("REGEXREPLACE(F3765,""\D"", """")"),"#VALUE!")</f>
        <v>#VALUE!</v>
      </c>
    </row>
    <row r="4047" spans="1:13" ht="15.75" customHeight="1">
      <c r="A4047" s="1">
        <v>3767</v>
      </c>
      <c r="B4047" s="3">
        <v>3768</v>
      </c>
      <c r="C4047" s="3" t="s">
        <v>10374</v>
      </c>
      <c r="D4047" s="3">
        <v>0.21040695170533361</v>
      </c>
      <c r="E4047" s="3">
        <v>0.12892560262365621</v>
      </c>
      <c r="F4047" s="3">
        <v>0.64473684210526316</v>
      </c>
      <c r="G4047" s="3">
        <v>0.1710526315789474</v>
      </c>
      <c r="H4047" s="3">
        <v>0.13157894736842099</v>
      </c>
      <c r="I4047" s="3">
        <v>0.31578947368421051</v>
      </c>
      <c r="J4047" s="3">
        <v>5.655721188943498E-2</v>
      </c>
      <c r="K4047" s="3">
        <v>8775.1000000000076</v>
      </c>
      <c r="L4047" s="3" t="s">
        <v>16514</v>
      </c>
      <c r="M4047" s="4" t="str">
        <f ca="1">IFERROR(__xludf.DUMMYFUNCTION("REGEXREPLACE(F3769,""\D"", """")"),"#VALUE!")</f>
        <v>#VALUE!</v>
      </c>
    </row>
    <row r="4048" spans="1:13" ht="15.75" customHeight="1">
      <c r="A4048" s="1">
        <v>3768</v>
      </c>
      <c r="B4048" s="3">
        <v>3769</v>
      </c>
      <c r="C4048" s="3" t="s">
        <v>10376</v>
      </c>
      <c r="D4048" s="3">
        <v>0.13567034698531499</v>
      </c>
      <c r="E4048" s="3">
        <v>0.23772852465138319</v>
      </c>
      <c r="F4048" s="3">
        <v>0.64125560538116588</v>
      </c>
      <c r="G4048" s="3">
        <v>0.1255605381165919</v>
      </c>
      <c r="H4048" s="3">
        <v>0.1255605381165919</v>
      </c>
      <c r="I4048" s="3">
        <v>0.26008968609865468</v>
      </c>
      <c r="J4048" s="3">
        <v>3.2570223128327053E-2</v>
      </c>
      <c r="K4048" s="3">
        <v>24216.59999999998</v>
      </c>
      <c r="L4048" s="3" t="s">
        <v>16515</v>
      </c>
      <c r="M4048" s="4" t="str">
        <f ca="1">IFERROR(__xludf.DUMMYFUNCTION("REGEXREPLACE(F3770,""\D"", """")"),"#VALUE!")</f>
        <v>#VALUE!</v>
      </c>
    </row>
    <row r="4049" spans="1:13" ht="15.75" customHeight="1">
      <c r="A4049" s="1">
        <v>3769</v>
      </c>
      <c r="B4049" s="3">
        <v>3770</v>
      </c>
      <c r="C4049" s="3" t="s">
        <v>10379</v>
      </c>
      <c r="D4049" s="3">
        <v>0.21808116666541949</v>
      </c>
      <c r="E4049" s="3">
        <v>0.2013579234759876</v>
      </c>
      <c r="F4049" s="3">
        <v>0.60481099656357384</v>
      </c>
      <c r="G4049" s="3">
        <v>0.10309278350515461</v>
      </c>
      <c r="H4049" s="3">
        <v>0.1065292096219931</v>
      </c>
      <c r="I4049" s="3">
        <v>0.25429553264604809</v>
      </c>
      <c r="J4049" s="3">
        <v>4.3729085548559588E-2</v>
      </c>
      <c r="K4049" s="3">
        <v>32236.599999999878</v>
      </c>
      <c r="L4049" s="3" t="s">
        <v>16516</v>
      </c>
      <c r="M4049" s="4" t="str">
        <f ca="1">IFERROR(__xludf.DUMMYFUNCTION("REGEXREPLACE(F3771,""\D"", """")"),"#VALUE!")</f>
        <v>#VALUE!</v>
      </c>
    </row>
    <row r="4050" spans="1:13" ht="15.75" customHeight="1">
      <c r="A4050" s="1">
        <v>3770</v>
      </c>
      <c r="B4050" s="3">
        <v>3771</v>
      </c>
      <c r="C4050" s="3" t="s">
        <v>10381</v>
      </c>
      <c r="D4050" s="3">
        <v>0.21144960593360501</v>
      </c>
      <c r="E4050" s="3">
        <v>0.86214702590442394</v>
      </c>
      <c r="F4050" s="3">
        <v>0.49034749034749042</v>
      </c>
      <c r="G4050" s="3">
        <v>5.019305019305019E-2</v>
      </c>
      <c r="H4050" s="3">
        <v>2.7027027027027029E-2</v>
      </c>
      <c r="I4050" s="3">
        <v>0.1081081081081081</v>
      </c>
      <c r="J4050" s="3">
        <v>1.3450721791317189E-2</v>
      </c>
      <c r="K4050" s="3">
        <v>27720.499999999982</v>
      </c>
      <c r="L4050" s="3" t="s">
        <v>16517</v>
      </c>
      <c r="M4050" s="4" t="str">
        <f ca="1">IFERROR(__xludf.DUMMYFUNCTION("REGEXREPLACE(F3772,""\D"", """")"),"#VALUE!")</f>
        <v>#VALUE!</v>
      </c>
    </row>
    <row r="4051" spans="1:13" ht="15.75" customHeight="1">
      <c r="A4051" s="1">
        <v>3771</v>
      </c>
      <c r="B4051" s="3">
        <v>3772</v>
      </c>
      <c r="C4051" s="3" t="s">
        <v>10383</v>
      </c>
      <c r="D4051" s="3">
        <v>0.12672013864004611</v>
      </c>
      <c r="E4051" s="3">
        <v>0.21323363473587831</v>
      </c>
      <c r="F4051" s="3">
        <v>0.62200956937799046</v>
      </c>
      <c r="G4051" s="3">
        <v>0.1244019138755981</v>
      </c>
      <c r="H4051" s="3">
        <v>9.569377990430622E-2</v>
      </c>
      <c r="I4051" s="3">
        <v>0.27751196172248799</v>
      </c>
      <c r="J4051" s="3">
        <v>2.6095880886092049E-2</v>
      </c>
      <c r="K4051" s="3">
        <v>22656.3</v>
      </c>
      <c r="L4051" s="3" t="s">
        <v>16518</v>
      </c>
      <c r="M4051" s="4" t="str">
        <f ca="1">IFERROR(__xludf.DUMMYFUNCTION("REGEXREPLACE(F3773,""\D"", """")"),"#VALUE!")</f>
        <v>#VALUE!</v>
      </c>
    </row>
    <row r="4052" spans="1:13" ht="15.75" customHeight="1">
      <c r="A4052" s="1">
        <v>3773</v>
      </c>
      <c r="B4052" s="3">
        <v>3774</v>
      </c>
      <c r="C4052" s="3" t="s">
        <v>10389</v>
      </c>
      <c r="D4052" s="3">
        <v>0.16723694326501409</v>
      </c>
      <c r="E4052" s="3">
        <v>0.37530820612625387</v>
      </c>
      <c r="F4052" s="3">
        <v>0.6015625</v>
      </c>
      <c r="G4052" s="3">
        <v>8.59375E-2</v>
      </c>
      <c r="H4052" s="3">
        <v>8.59375E-2</v>
      </c>
      <c r="I4052" s="3">
        <v>0.19140625</v>
      </c>
      <c r="J4052" s="3">
        <v>2.6900897292663619E-2</v>
      </c>
      <c r="K4052" s="3">
        <v>28503.899999999969</v>
      </c>
      <c r="L4052" s="3" t="s">
        <v>16520</v>
      </c>
      <c r="M4052" s="4" t="str">
        <f ca="1">IFERROR(__xludf.DUMMYFUNCTION("REGEXREPLACE(F3775,""\D"", """")"),"#VALUE!")</f>
        <v>#VALUE!</v>
      </c>
    </row>
    <row r="4053" spans="1:13" ht="15.75" customHeight="1">
      <c r="A4053" s="1">
        <v>3775</v>
      </c>
      <c r="B4053" s="3">
        <v>3776</v>
      </c>
      <c r="C4053" s="3" t="s">
        <v>10394</v>
      </c>
      <c r="D4053" s="3">
        <v>0.2240305519811944</v>
      </c>
      <c r="E4053" s="3">
        <v>0.11682364767074049</v>
      </c>
      <c r="F4053" s="3">
        <v>0.60606060606060608</v>
      </c>
      <c r="G4053" s="3">
        <v>7.575757575757576E-2</v>
      </c>
      <c r="H4053" s="3">
        <v>0.27272727272727271</v>
      </c>
      <c r="I4053" s="3">
        <v>0.39393939393939392</v>
      </c>
      <c r="J4053" s="3">
        <v>5.5021038863641972E-2</v>
      </c>
      <c r="K4053" s="3">
        <v>7669.4000000000033</v>
      </c>
      <c r="L4053" s="3" t="s">
        <v>16522</v>
      </c>
      <c r="M4053" s="4" t="str">
        <f ca="1">IFERROR(__xludf.DUMMYFUNCTION("REGEXREPLACE(F3777,""\D"", """")"),"#VALUE!")</f>
        <v>#VALUE!</v>
      </c>
    </row>
    <row r="4054" spans="1:13" ht="15.75" customHeight="1">
      <c r="A4054" s="1">
        <v>3777</v>
      </c>
      <c r="B4054" s="3">
        <v>3778</v>
      </c>
      <c r="C4054" s="3" t="s">
        <v>10399</v>
      </c>
      <c r="D4054" s="3">
        <v>0.1907664789643719</v>
      </c>
      <c r="E4054" s="3">
        <v>0.2209252265672153</v>
      </c>
      <c r="F4054" s="3">
        <v>0.60941176470588232</v>
      </c>
      <c r="G4054" s="3">
        <v>0.1105882352941177</v>
      </c>
      <c r="H4054" s="3">
        <v>0.12</v>
      </c>
      <c r="I4054" s="3">
        <v>0.2752941176470588</v>
      </c>
      <c r="J4054" s="3">
        <v>4.2817001952177892E-2</v>
      </c>
      <c r="K4054" s="3">
        <v>49262.099999999627</v>
      </c>
      <c r="L4054" s="3" t="s">
        <v>16524</v>
      </c>
      <c r="M4054" s="4" t="str">
        <f ca="1">IFERROR(__xludf.DUMMYFUNCTION("REGEXREPLACE(F3779,""\D"", """")"),"#VALUE!")</f>
        <v>#VALUE!</v>
      </c>
    </row>
    <row r="4055" spans="1:13" ht="15.75" customHeight="1">
      <c r="A4055" s="1">
        <v>3778</v>
      </c>
      <c r="B4055" s="3">
        <v>3779</v>
      </c>
      <c r="C4055" s="3" t="s">
        <v>10401</v>
      </c>
      <c r="D4055" s="3">
        <v>0.17369936802427591</v>
      </c>
      <c r="E4055" s="3">
        <v>0.76383692627106337</v>
      </c>
      <c r="F4055" s="3">
        <v>0.50659630606860162</v>
      </c>
      <c r="G4055" s="3">
        <v>6.860158311345646E-2</v>
      </c>
      <c r="H4055" s="3">
        <v>3.1662269129287601E-2</v>
      </c>
      <c r="I4055" s="3">
        <v>0.13192612137203169</v>
      </c>
      <c r="J4055" s="3">
        <v>1.5533322682730199E-2</v>
      </c>
      <c r="K4055" s="3">
        <v>41676.399999999718</v>
      </c>
      <c r="L4055" s="3" t="s">
        <v>16525</v>
      </c>
      <c r="M4055" s="4" t="str">
        <f ca="1">IFERROR(__xludf.DUMMYFUNCTION("REGEXREPLACE(F3780,""\D"", """")"),"#VALUE!")</f>
        <v>#VALUE!</v>
      </c>
    </row>
    <row r="4056" spans="1:13" ht="15.75" customHeight="1">
      <c r="A4056" s="1">
        <v>3779</v>
      </c>
      <c r="B4056" s="3">
        <v>3780</v>
      </c>
      <c r="C4056" s="3" t="s">
        <v>10403</v>
      </c>
      <c r="D4056" s="3">
        <v>0.17945885720509519</v>
      </c>
      <c r="E4056" s="3">
        <v>0.62295434387735671</v>
      </c>
      <c r="F4056" s="3">
        <v>0.47142857142857142</v>
      </c>
      <c r="G4056" s="3">
        <v>5.7142857142857141E-2</v>
      </c>
      <c r="H4056" s="3">
        <v>3.5714285714285712E-2</v>
      </c>
      <c r="I4056" s="3">
        <v>0.14285714285714279</v>
      </c>
      <c r="J4056" s="3">
        <v>1.235571391891469E-2</v>
      </c>
      <c r="K4056" s="3">
        <v>15210.80000000003</v>
      </c>
      <c r="L4056" s="3" t="s">
        <v>16526</v>
      </c>
      <c r="M4056" s="4" t="str">
        <f ca="1">IFERROR(__xludf.DUMMYFUNCTION("REGEXREPLACE(F3781,""\D"", """")"),"#VALUE!")</f>
        <v>#VALUE!</v>
      </c>
    </row>
    <row r="4057" spans="1:13" ht="15.75" customHeight="1">
      <c r="A4057" s="1">
        <v>3780</v>
      </c>
      <c r="B4057" s="3">
        <v>3781</v>
      </c>
      <c r="C4057" s="3" t="s">
        <v>10405</v>
      </c>
      <c r="D4057" s="3">
        <v>0.28048763815559041</v>
      </c>
      <c r="E4057" s="3">
        <v>0.2245138466944728</v>
      </c>
      <c r="F4057" s="3">
        <v>0.55555555555555558</v>
      </c>
      <c r="G4057" s="3">
        <v>0.14814814814814811</v>
      </c>
      <c r="H4057" s="3">
        <v>9.8765432098765427E-2</v>
      </c>
      <c r="I4057" s="3">
        <v>0.27160493827160492</v>
      </c>
      <c r="J4057" s="3">
        <v>5.8907503565831507E-2</v>
      </c>
      <c r="K4057" s="3">
        <v>9141.4000000000087</v>
      </c>
      <c r="L4057" s="3" t="s">
        <v>16527</v>
      </c>
      <c r="M4057" s="4" t="str">
        <f ca="1">IFERROR(__xludf.DUMMYFUNCTION("REGEXREPLACE(F3782,""\D"", """")"),"#VALUE!")</f>
        <v>#VALUE!</v>
      </c>
    </row>
    <row r="4058" spans="1:13" ht="15.75" customHeight="1">
      <c r="A4058" s="1">
        <v>3781</v>
      </c>
      <c r="B4058" s="3">
        <v>3782</v>
      </c>
      <c r="C4058" s="3" t="s">
        <v>10407</v>
      </c>
      <c r="D4058" s="3">
        <v>0.19699670469637989</v>
      </c>
      <c r="E4058" s="3">
        <v>8.453986888609924E-2</v>
      </c>
      <c r="F4058" s="3">
        <v>0.625</v>
      </c>
      <c r="G4058" s="3">
        <v>0.1517857142857143</v>
      </c>
      <c r="H4058" s="3">
        <v>0.1785714285714286</v>
      </c>
      <c r="I4058" s="3">
        <v>0.3482142857142857</v>
      </c>
      <c r="J4058" s="3">
        <v>6.1013025005605133E-2</v>
      </c>
      <c r="K4058" s="3">
        <v>12417.10000000002</v>
      </c>
      <c r="L4058" s="3" t="s">
        <v>16528</v>
      </c>
      <c r="M4058" s="4" t="str">
        <f ca="1">IFERROR(__xludf.DUMMYFUNCTION("REGEXREPLACE(F3783,""\D"", """")"),"#VALUE!")</f>
        <v>#VALUE!</v>
      </c>
    </row>
    <row r="4059" spans="1:13" ht="15.75" customHeight="1">
      <c r="A4059" s="1">
        <v>3782</v>
      </c>
      <c r="B4059" s="3">
        <v>3783</v>
      </c>
      <c r="C4059" s="3" t="s">
        <v>10409</v>
      </c>
      <c r="D4059" s="3">
        <v>0.1617380943730434</v>
      </c>
      <c r="E4059" s="3">
        <v>0.19005236162384481</v>
      </c>
      <c r="F4059" s="3">
        <v>0.62696629213483146</v>
      </c>
      <c r="G4059" s="3">
        <v>0.1146067415730337</v>
      </c>
      <c r="H4059" s="3">
        <v>0.12584269662921349</v>
      </c>
      <c r="I4059" s="3">
        <v>0.28539325842696628</v>
      </c>
      <c r="J4059" s="3">
        <v>3.79444030165417E-2</v>
      </c>
      <c r="K4059" s="3">
        <v>49103.499999999578</v>
      </c>
      <c r="L4059" s="3" t="s">
        <v>16529</v>
      </c>
      <c r="M4059" s="4" t="str">
        <f ca="1">IFERROR(__xludf.DUMMYFUNCTION("REGEXREPLACE(F3784,""\D"", """")"),"#VALUE!")</f>
        <v>#VALUE!</v>
      </c>
    </row>
    <row r="4060" spans="1:13" ht="15.75" customHeight="1">
      <c r="A4060" s="1">
        <v>3784</v>
      </c>
      <c r="B4060" s="3">
        <v>3785</v>
      </c>
      <c r="C4060" s="3" t="s">
        <v>10415</v>
      </c>
      <c r="D4060" s="3">
        <v>0.19934590124713761</v>
      </c>
      <c r="E4060" s="3">
        <v>0.2251216629830804</v>
      </c>
      <c r="F4060" s="3">
        <v>0.56398104265402849</v>
      </c>
      <c r="G4060" s="3">
        <v>0.1042654028436019</v>
      </c>
      <c r="H4060" s="3">
        <v>8.5308056872037921E-2</v>
      </c>
      <c r="I4060" s="3">
        <v>0.24170616113744081</v>
      </c>
      <c r="J4060" s="3">
        <v>3.5046281526611427E-2</v>
      </c>
      <c r="K4060" s="3">
        <v>24295.500000000011</v>
      </c>
      <c r="L4060" s="3" t="s">
        <v>16531</v>
      </c>
      <c r="M4060" s="4" t="str">
        <f ca="1">IFERROR(__xludf.DUMMYFUNCTION("REGEXREPLACE(F3786,""\D"", """")"),"#VALUE!")</f>
        <v>#VALUE!</v>
      </c>
    </row>
    <row r="4061" spans="1:13" ht="15.75" customHeight="1">
      <c r="A4061" s="1">
        <v>3786</v>
      </c>
      <c r="B4061" s="3">
        <v>3787</v>
      </c>
      <c r="C4061" s="3" t="s">
        <v>10420</v>
      </c>
      <c r="D4061" s="3">
        <v>0.212953471403732</v>
      </c>
      <c r="E4061" s="3">
        <v>0.12609184691815201</v>
      </c>
      <c r="F4061" s="3">
        <v>0.55813953488372092</v>
      </c>
      <c r="G4061" s="3">
        <v>8.1395348837209308E-2</v>
      </c>
      <c r="H4061" s="3">
        <v>0.16279069767441859</v>
      </c>
      <c r="I4061" s="3">
        <v>0.31395348837209303</v>
      </c>
      <c r="J4061" s="3">
        <v>4.2785400256131458E-2</v>
      </c>
      <c r="K4061" s="3">
        <v>9779.0000000000146</v>
      </c>
      <c r="L4061" s="3" t="s">
        <v>16533</v>
      </c>
      <c r="M4061" s="4" t="str">
        <f ca="1">IFERROR(__xludf.DUMMYFUNCTION("REGEXREPLACE(F3788,""\D"", """")"),"#VALUE!")</f>
        <v>#VALUE!</v>
      </c>
    </row>
    <row r="4062" spans="1:13" ht="15.75" customHeight="1">
      <c r="A4062" s="1">
        <v>3787</v>
      </c>
      <c r="B4062" s="3">
        <v>3788</v>
      </c>
      <c r="C4062" s="3" t="s">
        <v>10422</v>
      </c>
      <c r="D4062" s="3">
        <v>0.26344661696089128</v>
      </c>
      <c r="E4062" s="3">
        <v>0.35063487538094229</v>
      </c>
      <c r="F4062" s="3">
        <v>0.58333333333333337</v>
      </c>
      <c r="G4062" s="3">
        <v>6.25E-2</v>
      </c>
      <c r="H4062" s="3">
        <v>0.16666666666666671</v>
      </c>
      <c r="I4062" s="3">
        <v>0.25</v>
      </c>
      <c r="J4062" s="3">
        <v>4.0336081554919641E-2</v>
      </c>
      <c r="K4062" s="3">
        <v>5082.0000000000009</v>
      </c>
      <c r="L4062" s="3" t="s">
        <v>16534</v>
      </c>
      <c r="M4062" s="4" t="str">
        <f ca="1">IFERROR(__xludf.DUMMYFUNCTION("REGEXREPLACE(F3789,""\D"", """")"),"#VALUE!")</f>
        <v>#VALUE!</v>
      </c>
    </row>
    <row r="4063" spans="1:13" ht="15.75" customHeight="1">
      <c r="A4063" s="1">
        <v>3789</v>
      </c>
      <c r="B4063" s="3">
        <v>3790</v>
      </c>
      <c r="C4063" s="3" t="s">
        <v>10427</v>
      </c>
      <c r="D4063" s="3">
        <v>0.20643860327867139</v>
      </c>
      <c r="E4063" s="3">
        <v>0.1626127310833555</v>
      </c>
      <c r="F4063" s="3">
        <v>0.59285714285714286</v>
      </c>
      <c r="G4063" s="3">
        <v>0.16428571428571431</v>
      </c>
      <c r="H4063" s="3">
        <v>9.285714285714286E-2</v>
      </c>
      <c r="I4063" s="3">
        <v>0.29285714285714293</v>
      </c>
      <c r="J4063" s="3">
        <v>4.735058426662847E-2</v>
      </c>
      <c r="K4063" s="3">
        <v>16019.000000000029</v>
      </c>
      <c r="L4063" s="3" t="s">
        <v>16536</v>
      </c>
      <c r="M4063" s="4" t="str">
        <f ca="1">IFERROR(__xludf.DUMMYFUNCTION("REGEXREPLACE(F3791,""\D"", """")"),"#VALUE!")</f>
        <v>#VALUE!</v>
      </c>
    </row>
    <row r="4064" spans="1:13" ht="15.75" customHeight="1">
      <c r="A4064" s="1">
        <v>3791</v>
      </c>
      <c r="B4064" s="3">
        <v>3792</v>
      </c>
      <c r="C4064" s="3" t="s">
        <v>10432</v>
      </c>
      <c r="D4064" s="3">
        <v>0.34957736596502692</v>
      </c>
      <c r="E4064" s="3">
        <v>0.18404934734017309</v>
      </c>
      <c r="F4064" s="3">
        <v>0.6</v>
      </c>
      <c r="G4064" s="3">
        <v>0.18</v>
      </c>
      <c r="H4064" s="3">
        <v>0.04</v>
      </c>
      <c r="I4064" s="3">
        <v>0.26</v>
      </c>
      <c r="J4064" s="3">
        <v>4.836184999361693E-2</v>
      </c>
      <c r="K4064" s="3">
        <v>5584.699999999998</v>
      </c>
      <c r="L4064" s="3" t="s">
        <v>16538</v>
      </c>
      <c r="M4064" s="4" t="str">
        <f ca="1">IFERROR(__xludf.DUMMYFUNCTION("REGEXREPLACE(F3793,""\D"", """")"),"#VALUE!")</f>
        <v>#VALUE!</v>
      </c>
    </row>
    <row r="4065" spans="1:13" ht="15.75" customHeight="1">
      <c r="A4065" s="1">
        <v>3793</v>
      </c>
      <c r="B4065" s="3">
        <v>3794</v>
      </c>
      <c r="C4065" s="3" t="s">
        <v>10437</v>
      </c>
      <c r="D4065" s="3">
        <v>0.22231505980052821</v>
      </c>
      <c r="E4065" s="3">
        <v>0.1571908478913879</v>
      </c>
      <c r="F4065" s="3">
        <v>0.58333333333333337</v>
      </c>
      <c r="G4065" s="3">
        <v>7.1428571428571425E-2</v>
      </c>
      <c r="H4065" s="3">
        <v>0.16666666666666671</v>
      </c>
      <c r="I4065" s="3">
        <v>0.27380952380952378</v>
      </c>
      <c r="J4065" s="3">
        <v>4.207359887227282E-2</v>
      </c>
      <c r="K4065" s="3">
        <v>9335.4000000000106</v>
      </c>
      <c r="L4065" s="3" t="s">
        <v>16540</v>
      </c>
      <c r="M4065" s="4" t="str">
        <f ca="1">IFERROR(__xludf.DUMMYFUNCTION("REGEXREPLACE(F3795,""\D"", """")"),"#VALUE!")</f>
        <v>#VALUE!</v>
      </c>
    </row>
    <row r="4066" spans="1:13" ht="15.75" customHeight="1">
      <c r="A4066" s="1">
        <v>3794</v>
      </c>
      <c r="B4066" s="3">
        <v>3795</v>
      </c>
      <c r="C4066" s="3" t="s">
        <v>10439</v>
      </c>
      <c r="D4066" s="3">
        <v>0.13219978345003899</v>
      </c>
      <c r="E4066" s="3">
        <v>0.17392266573629139</v>
      </c>
      <c r="F4066" s="3">
        <v>0.63172804532577909</v>
      </c>
      <c r="G4066" s="3">
        <v>0.11898016997167141</v>
      </c>
      <c r="H4066" s="3">
        <v>0.14164305949008499</v>
      </c>
      <c r="I4066" s="3">
        <v>0.30311614730878189</v>
      </c>
      <c r="J4066" s="3">
        <v>3.3417521920474799E-2</v>
      </c>
      <c r="K4066" s="3">
        <v>40178.399999999783</v>
      </c>
      <c r="L4066" s="3" t="s">
        <v>16541</v>
      </c>
      <c r="M4066" s="4" t="str">
        <f ca="1">IFERROR(__xludf.DUMMYFUNCTION("REGEXREPLACE(F3796,""\D"", """")"),"#VALUE!")</f>
        <v>#VALUE!</v>
      </c>
    </row>
    <row r="4067" spans="1:13" ht="15.75" customHeight="1">
      <c r="A4067" s="1">
        <v>3795</v>
      </c>
      <c r="B4067" s="3">
        <v>3796</v>
      </c>
      <c r="C4067" s="3" t="s">
        <v>10441</v>
      </c>
      <c r="D4067" s="3">
        <v>0.17344693150058571</v>
      </c>
      <c r="E4067" s="3">
        <v>0.49172075488209899</v>
      </c>
      <c r="F4067" s="3">
        <v>0.51333333333333331</v>
      </c>
      <c r="G4067" s="3">
        <v>7.7777777777777779E-2</v>
      </c>
      <c r="H4067" s="3">
        <v>6.4444444444444443E-2</v>
      </c>
      <c r="I4067" s="3">
        <v>0.1977777777777778</v>
      </c>
      <c r="J4067" s="3">
        <v>2.347507508734243E-2</v>
      </c>
      <c r="K4067" s="3">
        <v>49974.499999999563</v>
      </c>
      <c r="L4067" s="3" t="s">
        <v>16542</v>
      </c>
      <c r="M4067" s="4" t="str">
        <f ca="1">IFERROR(__xludf.DUMMYFUNCTION("REGEXREPLACE(F3797,""\D"", """")"),"#VALUE!")</f>
        <v>#VALUE!</v>
      </c>
    </row>
    <row r="4068" spans="1:13" ht="15.75" customHeight="1">
      <c r="A4068" s="1">
        <v>3797</v>
      </c>
      <c r="B4068" s="3">
        <v>3798</v>
      </c>
      <c r="C4068" s="3" t="s">
        <v>10446</v>
      </c>
      <c r="D4068" s="3">
        <v>0.18720598413441711</v>
      </c>
      <c r="E4068" s="3">
        <v>0.2193492497424061</v>
      </c>
      <c r="F4068" s="3">
        <v>0.61654135338345861</v>
      </c>
      <c r="G4068" s="3">
        <v>8.5213032581453629E-2</v>
      </c>
      <c r="H4068" s="3">
        <v>0.112781954887218</v>
      </c>
      <c r="I4068" s="3">
        <v>0.24812030075187971</v>
      </c>
      <c r="J4068" s="3">
        <v>3.5521462893724029E-2</v>
      </c>
      <c r="K4068" s="3">
        <v>43714.299999999683</v>
      </c>
      <c r="L4068" s="3" t="s">
        <v>16544</v>
      </c>
      <c r="M4068" s="4" t="str">
        <f ca="1">IFERROR(__xludf.DUMMYFUNCTION("REGEXREPLACE(F3799,""\D"", """")"),"#VALUE!")</f>
        <v>#VALUE!</v>
      </c>
    </row>
    <row r="4069" spans="1:13" ht="15.75" customHeight="1">
      <c r="A4069" s="1">
        <v>3798</v>
      </c>
      <c r="B4069" s="3">
        <v>3799</v>
      </c>
      <c r="C4069" s="3" t="s">
        <v>10449</v>
      </c>
      <c r="D4069" s="3">
        <v>0.24724347683617989</v>
      </c>
      <c r="E4069" s="3">
        <v>0.42711345286422442</v>
      </c>
      <c r="F4069" s="3">
        <v>0.63128491620111726</v>
      </c>
      <c r="G4069" s="3">
        <v>5.027932960893855E-2</v>
      </c>
      <c r="H4069" s="3">
        <v>0.106145251396648</v>
      </c>
      <c r="I4069" s="3">
        <v>0.18994413407821231</v>
      </c>
      <c r="J4069" s="3">
        <v>3.3164500290261988E-2</v>
      </c>
      <c r="K4069" s="3">
        <v>18433.200000000019</v>
      </c>
      <c r="L4069" s="3" t="s">
        <v>16545</v>
      </c>
      <c r="M4069" s="4" t="str">
        <f ca="1">IFERROR(__xludf.DUMMYFUNCTION("REGEXREPLACE(F3800,""\D"", """")"),"#VALUE!")</f>
        <v>#VALUE!</v>
      </c>
    </row>
    <row r="4070" spans="1:13" ht="15.75" customHeight="1">
      <c r="A4070" s="1">
        <v>3799</v>
      </c>
      <c r="B4070" s="3">
        <v>3800</v>
      </c>
      <c r="C4070" s="3" t="s">
        <v>10452</v>
      </c>
      <c r="D4070" s="3">
        <v>0.25325880292431469</v>
      </c>
      <c r="E4070" s="3">
        <v>0.1171325567850995</v>
      </c>
      <c r="F4070" s="3">
        <v>0.6116071428571429</v>
      </c>
      <c r="G4070" s="3">
        <v>0.14285714285714279</v>
      </c>
      <c r="H4070" s="3">
        <v>0.1607142857142857</v>
      </c>
      <c r="I4070" s="3">
        <v>0.3392857142857143</v>
      </c>
      <c r="J4070" s="3">
        <v>7.4203663574233775E-2</v>
      </c>
      <c r="K4070" s="3">
        <v>25477.3</v>
      </c>
      <c r="L4070" s="3" t="s">
        <v>16546</v>
      </c>
      <c r="M4070" s="4" t="str">
        <f ca="1">IFERROR(__xludf.DUMMYFUNCTION("REGEXREPLACE(F3801,""\D"", """")"),"#VALUE!")</f>
        <v>#VALUE!</v>
      </c>
    </row>
    <row r="4071" spans="1:13" ht="15.75" customHeight="1">
      <c r="A4071" s="1">
        <v>3800</v>
      </c>
      <c r="B4071" s="3">
        <v>3801</v>
      </c>
      <c r="C4071" s="3" t="s">
        <v>10454</v>
      </c>
      <c r="D4071" s="3">
        <v>0.1131095136976116</v>
      </c>
      <c r="E4071" s="3">
        <v>0.27525509501977607</v>
      </c>
      <c r="F4071" s="3">
        <v>0.62576687116564422</v>
      </c>
      <c r="G4071" s="3">
        <v>0.11349693251533741</v>
      </c>
      <c r="H4071" s="3">
        <v>0.1042944785276074</v>
      </c>
      <c r="I4071" s="3">
        <v>0.26380368098159512</v>
      </c>
      <c r="J4071" s="3">
        <v>2.3712544698954272E-2</v>
      </c>
      <c r="K4071" s="3">
        <v>35498.499999999818</v>
      </c>
      <c r="L4071" s="3" t="s">
        <v>16547</v>
      </c>
      <c r="M4071" s="4" t="str">
        <f ca="1">IFERROR(__xludf.DUMMYFUNCTION("REGEXREPLACE(F3802,""\D"", """")"),"#VALUE!")</f>
        <v>#VALUE!</v>
      </c>
    </row>
    <row r="4072" spans="1:13" ht="15.75" customHeight="1">
      <c r="A4072" s="1">
        <v>3801</v>
      </c>
      <c r="B4072" s="3">
        <v>3802</v>
      </c>
      <c r="C4072" s="3" t="s">
        <v>10457</v>
      </c>
      <c r="D4072" s="3">
        <v>0.20566208659120899</v>
      </c>
      <c r="E4072" s="3">
        <v>0.60174699653757813</v>
      </c>
      <c r="F4072" s="3">
        <v>0.44755244755244761</v>
      </c>
      <c r="G4072" s="3">
        <v>4.8951048951048952E-2</v>
      </c>
      <c r="H4072" s="3">
        <v>5.5944055944055937E-2</v>
      </c>
      <c r="I4072" s="3">
        <v>0.17482517482517479</v>
      </c>
      <c r="J4072" s="3">
        <v>1.6988290139257411E-2</v>
      </c>
      <c r="K4072" s="3">
        <v>15974.80000000003</v>
      </c>
      <c r="L4072" s="3" t="s">
        <v>16548</v>
      </c>
      <c r="M4072" s="4" t="str">
        <f ca="1">IFERROR(__xludf.DUMMYFUNCTION("REGEXREPLACE(F3803,""\D"", """")"),"#VALUE!")</f>
        <v>#VALUE!</v>
      </c>
    </row>
    <row r="4073" spans="1:13" ht="15.75" customHeight="1">
      <c r="A4073" s="1">
        <v>3802</v>
      </c>
      <c r="B4073" s="3">
        <v>3803</v>
      </c>
      <c r="C4073" s="3" t="s">
        <v>10459</v>
      </c>
      <c r="D4073" s="3">
        <v>0.2226693389144527</v>
      </c>
      <c r="E4073" s="3">
        <v>0.60626935493913692</v>
      </c>
      <c r="F4073" s="3">
        <v>0.52182539682539686</v>
      </c>
      <c r="G4073" s="3">
        <v>4.7619047619047623E-2</v>
      </c>
      <c r="H4073" s="3">
        <v>4.7619047619047623E-2</v>
      </c>
      <c r="I4073" s="3">
        <v>0.1468253968253968</v>
      </c>
      <c r="J4073" s="3">
        <v>1.9817462084663159E-2</v>
      </c>
      <c r="K4073" s="3">
        <v>52993.899999999478</v>
      </c>
      <c r="L4073" s="3" t="s">
        <v>16549</v>
      </c>
      <c r="M4073" s="4" t="str">
        <f ca="1">IFERROR(__xludf.DUMMYFUNCTION("REGEXREPLACE(F3804,""\D"", """")"),"#VALUE!")</f>
        <v>#VALUE!</v>
      </c>
    </row>
    <row r="4074" spans="1:13" ht="15.75" customHeight="1">
      <c r="A4074" s="1">
        <v>3803</v>
      </c>
      <c r="B4074" s="3">
        <v>3804</v>
      </c>
      <c r="C4074" s="3" t="s">
        <v>10462</v>
      </c>
      <c r="D4074" s="3">
        <v>0.16499827886531979</v>
      </c>
      <c r="E4074" s="3">
        <v>0.26280434862484819</v>
      </c>
      <c r="F4074" s="3">
        <v>0.63481953290870485</v>
      </c>
      <c r="G4074" s="3">
        <v>9.1295116772823773E-2</v>
      </c>
      <c r="H4074" s="3">
        <v>9.5541401273885357E-2</v>
      </c>
      <c r="I4074" s="3">
        <v>0.2462845010615711</v>
      </c>
      <c r="J4074" s="3">
        <v>2.986532603781325E-2</v>
      </c>
      <c r="K4074" s="3">
        <v>51505.299999999537</v>
      </c>
      <c r="L4074" s="3" t="s">
        <v>16550</v>
      </c>
      <c r="M4074" s="4" t="str">
        <f ca="1">IFERROR(__xludf.DUMMYFUNCTION("REGEXREPLACE(F3805,""\D"", """")"),"#VALUE!")</f>
        <v>#VALUE!</v>
      </c>
    </row>
    <row r="4075" spans="1:13" ht="15.75" customHeight="1">
      <c r="A4075" s="1">
        <v>3805</v>
      </c>
      <c r="B4075" s="3">
        <v>3806</v>
      </c>
      <c r="C4075" s="3" t="s">
        <v>10468</v>
      </c>
      <c r="D4075" s="3">
        <v>0.15479105208339189</v>
      </c>
      <c r="E4075" s="3">
        <v>0.21883999822393199</v>
      </c>
      <c r="F4075" s="3">
        <v>0.63809523809523805</v>
      </c>
      <c r="G4075" s="3">
        <v>0.1333333333333333</v>
      </c>
      <c r="H4075" s="3">
        <v>0.16190476190476191</v>
      </c>
      <c r="I4075" s="3">
        <v>0.31428571428571428</v>
      </c>
      <c r="J4075" s="3">
        <v>4.2022854977504132E-2</v>
      </c>
      <c r="K4075" s="3">
        <v>11933.100000000029</v>
      </c>
      <c r="L4075" s="3" t="s">
        <v>16552</v>
      </c>
      <c r="M4075" s="4" t="str">
        <f ca="1">IFERROR(__xludf.DUMMYFUNCTION("REGEXREPLACE(F3807,""\D"", """")"),"#VALUE!")</f>
        <v>#VALUE!</v>
      </c>
    </row>
    <row r="4076" spans="1:13" ht="15.75" customHeight="1">
      <c r="A4076" s="1">
        <v>3806</v>
      </c>
      <c r="B4076" s="3">
        <v>3807</v>
      </c>
      <c r="C4076" s="3" t="s">
        <v>10470</v>
      </c>
      <c r="D4076" s="3">
        <v>0.1889422241868591</v>
      </c>
      <c r="E4076" s="3">
        <v>0.21098898150313741</v>
      </c>
      <c r="F4076" s="3">
        <v>0.62345679012345678</v>
      </c>
      <c r="G4076" s="3">
        <v>0.1111111111111111</v>
      </c>
      <c r="H4076" s="3">
        <v>0.14814814814814811</v>
      </c>
      <c r="I4076" s="3">
        <v>0.29629629629629628</v>
      </c>
      <c r="J4076" s="3">
        <v>4.5603826862715427E-2</v>
      </c>
      <c r="K4076" s="3">
        <v>18616.800000000021</v>
      </c>
      <c r="L4076" s="3" t="s">
        <v>16553</v>
      </c>
      <c r="M4076" s="4" t="str">
        <f ca="1">IFERROR(__xludf.DUMMYFUNCTION("REGEXREPLACE(F3808,""\D"", """")"),"#VALUE!")</f>
        <v>#VALUE!</v>
      </c>
    </row>
    <row r="4077" spans="1:13" ht="15.75" customHeight="1">
      <c r="A4077" s="1">
        <v>3807</v>
      </c>
      <c r="B4077" s="3">
        <v>3808</v>
      </c>
      <c r="C4077" s="3" t="s">
        <v>10473</v>
      </c>
      <c r="D4077" s="3">
        <v>0.1452338159640521</v>
      </c>
      <c r="E4077" s="3">
        <v>0.18035909582884299</v>
      </c>
      <c r="F4077" s="3">
        <v>0.60179640718562877</v>
      </c>
      <c r="G4077" s="3">
        <v>0.1107784431137725</v>
      </c>
      <c r="H4077" s="3">
        <v>0.1407185628742515</v>
      </c>
      <c r="I4077" s="3">
        <v>0.29341317365269459</v>
      </c>
      <c r="J4077" s="3">
        <v>3.5200181313269477E-2</v>
      </c>
      <c r="K4077" s="3">
        <v>36937.099999999788</v>
      </c>
      <c r="L4077" s="3" t="s">
        <v>16554</v>
      </c>
      <c r="M4077" s="4" t="str">
        <f ca="1">IFERROR(__xludf.DUMMYFUNCTION("REGEXREPLACE(F3809,""\D"", """")"),"#VALUE!")</f>
        <v>#VALUE!</v>
      </c>
    </row>
    <row r="4078" spans="1:13" ht="15.75" customHeight="1">
      <c r="A4078" s="1">
        <v>3808</v>
      </c>
      <c r="B4078" s="3">
        <v>3809</v>
      </c>
      <c r="C4078" s="3" t="s">
        <v>10475</v>
      </c>
      <c r="D4078" s="3">
        <v>0.16783512004331391</v>
      </c>
      <c r="E4078" s="3">
        <v>0.7337923087558903</v>
      </c>
      <c r="F4078" s="3">
        <v>0.48450244698205552</v>
      </c>
      <c r="G4078" s="3">
        <v>5.2202283849918443E-2</v>
      </c>
      <c r="H4078" s="3">
        <v>4.5676998368678633E-2</v>
      </c>
      <c r="I4078" s="3">
        <v>0.12724306688417619</v>
      </c>
      <c r="J4078" s="3">
        <v>1.555701196972702E-2</v>
      </c>
      <c r="K4078" s="3">
        <v>66678.99999999952</v>
      </c>
      <c r="L4078" s="3" t="s">
        <v>16555</v>
      </c>
      <c r="M4078" s="4" t="str">
        <f ca="1">IFERROR(__xludf.DUMMYFUNCTION("REGEXREPLACE(F3810,""\D"", """")"),"#VALUE!")</f>
        <v>#VALUE!</v>
      </c>
    </row>
    <row r="4079" spans="1:13" ht="15.75" customHeight="1">
      <c r="A4079" s="1">
        <v>3809</v>
      </c>
      <c r="B4079" s="3">
        <v>3810</v>
      </c>
      <c r="C4079" s="3" t="s">
        <v>10477</v>
      </c>
      <c r="D4079" s="3">
        <v>0.20205744290943911</v>
      </c>
      <c r="E4079" s="3">
        <v>0.23367310799701599</v>
      </c>
      <c r="F4079" s="3">
        <v>0.58223684210526316</v>
      </c>
      <c r="G4079" s="3">
        <v>8.2236842105263164E-2</v>
      </c>
      <c r="H4079" s="3">
        <v>0.12171052631578951</v>
      </c>
      <c r="I4079" s="3">
        <v>0.25657894736842107</v>
      </c>
      <c r="J4079" s="3">
        <v>3.8809368293424948E-2</v>
      </c>
      <c r="K4079" s="3">
        <v>33509.299999999857</v>
      </c>
      <c r="L4079" s="3" t="s">
        <v>16556</v>
      </c>
      <c r="M4079" s="4" t="str">
        <f ca="1">IFERROR(__xludf.DUMMYFUNCTION("REGEXREPLACE(F3811,""\D"", """")"),"#VALUE!")</f>
        <v>#VALUE!</v>
      </c>
    </row>
    <row r="4080" spans="1:13" ht="15.75" customHeight="1">
      <c r="A4080" s="1">
        <v>3810</v>
      </c>
      <c r="B4080" s="3">
        <v>3811</v>
      </c>
      <c r="C4080" s="3" t="s">
        <v>10480</v>
      </c>
      <c r="D4080" s="3">
        <v>0.4206786366402922</v>
      </c>
      <c r="E4080" s="3">
        <v>0.20453451789015009</v>
      </c>
      <c r="F4080" s="3">
        <v>0.51111111111111107</v>
      </c>
      <c r="G4080" s="3">
        <v>8.8888888888888892E-2</v>
      </c>
      <c r="H4080" s="3">
        <v>8.8888888888888892E-2</v>
      </c>
      <c r="I4080" s="3">
        <v>0.22222222222222221</v>
      </c>
      <c r="J4080" s="3">
        <v>4.6827574525745257E-2</v>
      </c>
      <c r="K4080" s="3">
        <v>5020.6000000000004</v>
      </c>
      <c r="L4080" s="3" t="s">
        <v>16557</v>
      </c>
      <c r="M4080" s="4" t="str">
        <f ca="1">IFERROR(__xludf.DUMMYFUNCTION("REGEXREPLACE(F3812,""\D"", """")"),"#VALUE!")</f>
        <v>#VALUE!</v>
      </c>
    </row>
    <row r="4081" spans="1:13" ht="15.75" customHeight="1">
      <c r="A4081" s="1">
        <v>3811</v>
      </c>
      <c r="B4081" s="3">
        <v>3812</v>
      </c>
      <c r="C4081" s="3" t="s">
        <v>10482</v>
      </c>
      <c r="D4081" s="3">
        <v>0.1946396649539878</v>
      </c>
      <c r="E4081" s="3">
        <v>0.22082506294518661</v>
      </c>
      <c r="F4081" s="3">
        <v>0.58168316831683164</v>
      </c>
      <c r="G4081" s="3">
        <v>0.103960396039604</v>
      </c>
      <c r="H4081" s="3">
        <v>0.1212871287128713</v>
      </c>
      <c r="I4081" s="3">
        <v>0.28217821782178221</v>
      </c>
      <c r="J4081" s="3">
        <v>4.2491079533241667E-2</v>
      </c>
      <c r="K4081" s="3">
        <v>45280.499999999651</v>
      </c>
      <c r="L4081" s="3" t="s">
        <v>16558</v>
      </c>
      <c r="M4081" s="4" t="str">
        <f ca="1">IFERROR(__xludf.DUMMYFUNCTION("REGEXREPLACE(F3813,""\D"", """")"),"#VALUE!")</f>
        <v>#VALUE!</v>
      </c>
    </row>
    <row r="4082" spans="1:13" ht="15.75" customHeight="1">
      <c r="A4082" s="1">
        <v>3812</v>
      </c>
      <c r="B4082" s="3">
        <v>3813</v>
      </c>
      <c r="C4082" s="3" t="s">
        <v>10484</v>
      </c>
      <c r="D4082" s="3">
        <v>0.17117000341734451</v>
      </c>
      <c r="E4082" s="3">
        <v>0.37023838451402002</v>
      </c>
      <c r="F4082" s="3">
        <v>0.50983606557377048</v>
      </c>
      <c r="G4082" s="3">
        <v>8.5245901639344257E-2</v>
      </c>
      <c r="H4082" s="3">
        <v>8.0327868852459017E-2</v>
      </c>
      <c r="I4082" s="3">
        <v>0.2147540983606557</v>
      </c>
      <c r="J4082" s="3">
        <v>2.7541505791222921E-2</v>
      </c>
      <c r="K4082" s="3">
        <v>66210.199999999677</v>
      </c>
      <c r="L4082" s="3" t="s">
        <v>16559</v>
      </c>
      <c r="M4082" s="4" t="str">
        <f ca="1">IFERROR(__xludf.DUMMYFUNCTION("REGEXREPLACE(F3814,""\D"", """")"),"#VALUE!")</f>
        <v>#VALUE!</v>
      </c>
    </row>
    <row r="4083" spans="1:13" ht="15.75" customHeight="1">
      <c r="A4083" s="1">
        <v>3813</v>
      </c>
      <c r="B4083" s="3">
        <v>3814</v>
      </c>
      <c r="C4083" s="3" t="s">
        <v>10486</v>
      </c>
      <c r="D4083" s="3">
        <v>0.18338406497533319</v>
      </c>
      <c r="E4083" s="3">
        <v>0.22162979770342719</v>
      </c>
      <c r="F4083" s="3">
        <v>0.63470319634703198</v>
      </c>
      <c r="G4083" s="3">
        <v>7.7625570776255703E-2</v>
      </c>
      <c r="H4083" s="3">
        <v>0.13698630136986301</v>
      </c>
      <c r="I4083" s="3">
        <v>0.26484018264840181</v>
      </c>
      <c r="J4083" s="3">
        <v>3.5881230970711803E-2</v>
      </c>
      <c r="K4083" s="3">
        <v>23487.599999999959</v>
      </c>
      <c r="L4083" s="3" t="s">
        <v>16560</v>
      </c>
      <c r="M4083" s="4" t="str">
        <f ca="1">IFERROR(__xludf.DUMMYFUNCTION("REGEXREPLACE(F3815,""\D"", """")"),"#VALUE!")</f>
        <v>#VALUE!</v>
      </c>
    </row>
    <row r="4084" spans="1:13" ht="15.75" customHeight="1">
      <c r="A4084" s="1">
        <v>3814</v>
      </c>
      <c r="B4084" s="3">
        <v>3815</v>
      </c>
      <c r="C4084" s="3" t="s">
        <v>10489</v>
      </c>
      <c r="D4084" s="3">
        <v>0.11965379938074849</v>
      </c>
      <c r="E4084" s="3">
        <v>0.23291366740174221</v>
      </c>
      <c r="F4084" s="3">
        <v>0.59756097560975607</v>
      </c>
      <c r="G4084" s="3">
        <v>0.1097560975609756</v>
      </c>
      <c r="H4084" s="3">
        <v>0.12804878048780491</v>
      </c>
      <c r="I4084" s="3">
        <v>0.25609756097560982</v>
      </c>
      <c r="J4084" s="3">
        <v>2.651541910660116E-2</v>
      </c>
      <c r="K4084" s="3">
        <v>19468.300000000021</v>
      </c>
      <c r="L4084" s="3" t="s">
        <v>16561</v>
      </c>
      <c r="M4084" s="4" t="str">
        <f ca="1">IFERROR(__xludf.DUMMYFUNCTION("REGEXREPLACE(F3816,""\D"", """")"),"#VALUE!")</f>
        <v>#VALUE!</v>
      </c>
    </row>
    <row r="4085" spans="1:13" ht="15.75" customHeight="1">
      <c r="A4085" s="1">
        <v>3815</v>
      </c>
      <c r="B4085" s="3">
        <v>3816</v>
      </c>
      <c r="C4085" s="3" t="s">
        <v>10491</v>
      </c>
      <c r="D4085" s="3">
        <v>0.1705782056460893</v>
      </c>
      <c r="E4085" s="3">
        <v>0.25163101230480411</v>
      </c>
      <c r="F4085" s="3">
        <v>0.60927152317880795</v>
      </c>
      <c r="G4085" s="3">
        <v>0.119205298013245</v>
      </c>
      <c r="H4085" s="3">
        <v>7.9470198675496692E-2</v>
      </c>
      <c r="I4085" s="3">
        <v>0.28476821192052981</v>
      </c>
      <c r="J4085" s="3">
        <v>3.0258260816310441E-2</v>
      </c>
      <c r="K4085" s="3">
        <v>17199.900000000031</v>
      </c>
      <c r="L4085" s="3" t="s">
        <v>16562</v>
      </c>
      <c r="M4085" s="4" t="str">
        <f ca="1">IFERROR(__xludf.DUMMYFUNCTION("REGEXREPLACE(F3817,""\D"", """")"),"#VALUE!")</f>
        <v>#VALUE!</v>
      </c>
    </row>
    <row r="4086" spans="1:13" ht="15.75" customHeight="1">
      <c r="A4086" s="1">
        <v>3816</v>
      </c>
      <c r="B4086" s="3">
        <v>3817</v>
      </c>
      <c r="C4086" s="3" t="s">
        <v>10493</v>
      </c>
      <c r="D4086" s="3">
        <v>0.16372045269852109</v>
      </c>
      <c r="E4086" s="3">
        <v>0.31598545818415391</v>
      </c>
      <c r="F4086" s="3">
        <v>0.5</v>
      </c>
      <c r="G4086" s="3">
        <v>2.2727272727272731E-2</v>
      </c>
      <c r="H4086" s="3">
        <v>0.13636363636363641</v>
      </c>
      <c r="I4086" s="3">
        <v>0.20454545454545461</v>
      </c>
      <c r="J4086" s="3">
        <v>1.4644159792428189E-2</v>
      </c>
      <c r="K4086" s="3">
        <v>5096.7</v>
      </c>
      <c r="L4086" s="3" t="s">
        <v>16563</v>
      </c>
      <c r="M4086" s="4" t="str">
        <f ca="1">IFERROR(__xludf.DUMMYFUNCTION("REGEXREPLACE(F3818,""\D"", """")"),"#VALUE!")</f>
        <v>#VALUE!</v>
      </c>
    </row>
    <row r="4087" spans="1:13" ht="15.75" customHeight="1">
      <c r="A4087" s="1">
        <v>3817</v>
      </c>
      <c r="B4087" s="3">
        <v>3818</v>
      </c>
      <c r="C4087" s="3" t="s">
        <v>10495</v>
      </c>
      <c r="D4087" s="3">
        <v>0.1750255059949675</v>
      </c>
      <c r="E4087" s="3">
        <v>0.25955496725572053</v>
      </c>
      <c r="F4087" s="3">
        <v>0.60252365930599372</v>
      </c>
      <c r="G4087" s="3">
        <v>9.7791798107255523E-2</v>
      </c>
      <c r="H4087" s="3">
        <v>0.1167192429022082</v>
      </c>
      <c r="I4087" s="3">
        <v>0.23974763406940061</v>
      </c>
      <c r="J4087" s="3">
        <v>3.597343254612502E-2</v>
      </c>
      <c r="K4087" s="3">
        <v>34524.099999999853</v>
      </c>
      <c r="L4087" s="3" t="s">
        <v>16564</v>
      </c>
      <c r="M4087" s="4" t="str">
        <f ca="1">IFERROR(__xludf.DUMMYFUNCTION("REGEXREPLACE(F3819,""\D"", """")"),"#VALUE!")</f>
        <v>#VALUE!</v>
      </c>
    </row>
    <row r="4088" spans="1:13" ht="15.75" customHeight="1">
      <c r="A4088" s="1">
        <v>3819</v>
      </c>
      <c r="B4088" s="3">
        <v>3820</v>
      </c>
      <c r="C4088" s="3" t="s">
        <v>10500</v>
      </c>
      <c r="D4088" s="3">
        <v>0.21390839478508841</v>
      </c>
      <c r="E4088" s="3">
        <v>0.72415248651367758</v>
      </c>
      <c r="F4088" s="3">
        <v>0.49460043196544279</v>
      </c>
      <c r="G4088" s="3">
        <v>5.8315334773218153E-2</v>
      </c>
      <c r="H4088" s="3">
        <v>4.3196544276457881E-2</v>
      </c>
      <c r="I4088" s="3">
        <v>0.14038876889848809</v>
      </c>
      <c r="J4088" s="3">
        <v>2.0175920521700599E-2</v>
      </c>
      <c r="K4088" s="3">
        <v>48889.099999999569</v>
      </c>
      <c r="L4088" s="3" t="s">
        <v>16566</v>
      </c>
      <c r="M4088" s="4" t="str">
        <f ca="1">IFERROR(__xludf.DUMMYFUNCTION("REGEXREPLACE(F3821,""\D"", """")"),"#VALUE!")</f>
        <v>#VALUE!</v>
      </c>
    </row>
    <row r="4089" spans="1:13" ht="15.75" customHeight="1">
      <c r="A4089" s="1">
        <v>3820</v>
      </c>
      <c r="B4089" s="3">
        <v>3821</v>
      </c>
      <c r="C4089" s="3" t="s">
        <v>10503</v>
      </c>
      <c r="D4089" s="3">
        <v>0.25514338226002359</v>
      </c>
      <c r="E4089" s="3">
        <v>0.28398964885779993</v>
      </c>
      <c r="F4089" s="3">
        <v>0.57777777777777772</v>
      </c>
      <c r="G4089" s="3">
        <v>8.8888888888888892E-2</v>
      </c>
      <c r="H4089" s="3">
        <v>0.1444444444444444</v>
      </c>
      <c r="I4089" s="3">
        <v>0.25555555555555548</v>
      </c>
      <c r="J4089" s="3">
        <v>5.0472205151560187E-2</v>
      </c>
      <c r="K4089" s="3">
        <v>9794.9000000000178</v>
      </c>
      <c r="L4089" s="3" t="s">
        <v>16567</v>
      </c>
      <c r="M4089" s="4" t="str">
        <f ca="1">IFERROR(__xludf.DUMMYFUNCTION("REGEXREPLACE(F3822,""\D"", """")"),"#VALUE!")</f>
        <v>#VALUE!</v>
      </c>
    </row>
    <row r="4090" spans="1:13" ht="15.75" customHeight="1">
      <c r="A4090" s="1">
        <v>3821</v>
      </c>
      <c r="B4090" s="3">
        <v>3822</v>
      </c>
      <c r="C4090" s="3" t="s">
        <v>10505</v>
      </c>
      <c r="D4090" s="3">
        <v>0.18560452737440389</v>
      </c>
      <c r="E4090" s="3">
        <v>0.16196806063363159</v>
      </c>
      <c r="F4090" s="3">
        <v>0.61224489795918369</v>
      </c>
      <c r="G4090" s="3">
        <v>7.4829931972789115E-2</v>
      </c>
      <c r="H4090" s="3">
        <v>0.14285714285714279</v>
      </c>
      <c r="I4090" s="3">
        <v>0.27891156462585032</v>
      </c>
      <c r="J4090" s="3">
        <v>3.537366417364949E-2</v>
      </c>
      <c r="K4090" s="3">
        <v>16288.500000000029</v>
      </c>
      <c r="L4090" s="3" t="s">
        <v>16568</v>
      </c>
      <c r="M4090" s="4" t="str">
        <f ca="1">IFERROR(__xludf.DUMMYFUNCTION("REGEXREPLACE(F3823,""\D"", """")"),"#VALUE!")</f>
        <v>#VALUE!</v>
      </c>
    </row>
    <row r="4091" spans="1:13" ht="15.75" customHeight="1">
      <c r="A4091" s="1">
        <v>3822</v>
      </c>
      <c r="B4091" s="3">
        <v>3823</v>
      </c>
      <c r="C4091" s="3" t="s">
        <v>10508</v>
      </c>
      <c r="D4091" s="3">
        <v>0.19637681705577231</v>
      </c>
      <c r="E4091" s="3">
        <v>0.27683217879255267</v>
      </c>
      <c r="F4091" s="3">
        <v>0.6135693215339233</v>
      </c>
      <c r="G4091" s="3">
        <v>9.1445427728613568E-2</v>
      </c>
      <c r="H4091" s="3">
        <v>0.112094395280236</v>
      </c>
      <c r="I4091" s="3">
        <v>0.247787610619469</v>
      </c>
      <c r="J4091" s="3">
        <v>3.8258295074780208E-2</v>
      </c>
      <c r="K4091" s="3">
        <v>37299.399999999812</v>
      </c>
      <c r="L4091" s="3" t="s">
        <v>16569</v>
      </c>
      <c r="M4091" s="4" t="str">
        <f ca="1">IFERROR(__xludf.DUMMYFUNCTION("REGEXREPLACE(F3824,""\D"", """")"),"#VALUE!")</f>
        <v>#VALUE!</v>
      </c>
    </row>
    <row r="4092" spans="1:13" ht="15.75" customHeight="1">
      <c r="A4092" s="1">
        <v>3824</v>
      </c>
      <c r="B4092" s="3">
        <v>3825</v>
      </c>
      <c r="C4092" s="3" t="s">
        <v>10514</v>
      </c>
      <c r="D4092" s="3">
        <v>0.18632113127688671</v>
      </c>
      <c r="E4092" s="3">
        <v>0.30006903353781239</v>
      </c>
      <c r="F4092" s="3">
        <v>0.5901639344262295</v>
      </c>
      <c r="G4092" s="3">
        <v>5.4644808743169397E-2</v>
      </c>
      <c r="H4092" s="3">
        <v>8.1967213114754092E-2</v>
      </c>
      <c r="I4092" s="3">
        <v>0.21311475409836059</v>
      </c>
      <c r="J4092" s="3">
        <v>2.2115183640116848E-2</v>
      </c>
      <c r="K4092" s="3">
        <v>19782.2</v>
      </c>
      <c r="L4092" s="3" t="s">
        <v>16571</v>
      </c>
      <c r="M4092" s="4" t="str">
        <f ca="1">IFERROR(__xludf.DUMMYFUNCTION("REGEXREPLACE(F3826,""\D"", """")"),"#VALUE!")</f>
        <v>#VALUE!</v>
      </c>
    </row>
    <row r="4093" spans="1:13" ht="15.75" customHeight="1">
      <c r="A4093" s="1">
        <v>3825</v>
      </c>
      <c r="B4093" s="3">
        <v>3826</v>
      </c>
      <c r="C4093" s="3" t="s">
        <v>10517</v>
      </c>
      <c r="D4093" s="3">
        <v>0.22413122841746941</v>
      </c>
      <c r="E4093" s="3">
        <v>0.16776882747781541</v>
      </c>
      <c r="F4093" s="3">
        <v>0.62389380530973448</v>
      </c>
      <c r="G4093" s="3">
        <v>0.1061946902654867</v>
      </c>
      <c r="H4093" s="3">
        <v>0.13716814159292029</v>
      </c>
      <c r="I4093" s="3">
        <v>0.29203539823008851</v>
      </c>
      <c r="J4093" s="3">
        <v>5.1630982900495018E-2</v>
      </c>
      <c r="K4093" s="3">
        <v>25439.699999999979</v>
      </c>
      <c r="L4093" s="3" t="s">
        <v>16572</v>
      </c>
      <c r="M4093" s="4" t="str">
        <f ca="1">IFERROR(__xludf.DUMMYFUNCTION("REGEXREPLACE(F3827,""\D"", """")"),"#VALUE!")</f>
        <v>#VALUE!</v>
      </c>
    </row>
    <row r="4094" spans="1:13" ht="15.75" customHeight="1">
      <c r="A4094" s="1">
        <v>3826</v>
      </c>
      <c r="B4094" s="3">
        <v>3827</v>
      </c>
      <c r="C4094" s="3" t="s">
        <v>10520</v>
      </c>
      <c r="D4094" s="3">
        <v>0.13194319131802729</v>
      </c>
      <c r="E4094" s="3">
        <v>0.16727145422099629</v>
      </c>
      <c r="F4094" s="3">
        <v>0.60287081339712922</v>
      </c>
      <c r="G4094" s="3">
        <v>0.1100478468899522</v>
      </c>
      <c r="H4094" s="3">
        <v>0.1100478468899522</v>
      </c>
      <c r="I4094" s="3">
        <v>0.28708133971291872</v>
      </c>
      <c r="J4094" s="3">
        <v>2.739190150616103E-2</v>
      </c>
      <c r="K4094" s="3">
        <v>24237.80000000001</v>
      </c>
      <c r="L4094" s="3" t="s">
        <v>16573</v>
      </c>
      <c r="M4094" s="4" t="str">
        <f ca="1">IFERROR(__xludf.DUMMYFUNCTION("REGEXREPLACE(F3828,""\D"", """")"),"#VALUE!")</f>
        <v>#VALUE!</v>
      </c>
    </row>
    <row r="4095" spans="1:13" ht="15.75" customHeight="1">
      <c r="A4095" s="1">
        <v>3827</v>
      </c>
      <c r="B4095" s="3">
        <v>3828</v>
      </c>
      <c r="C4095" s="3" t="s">
        <v>10522</v>
      </c>
      <c r="D4095" s="3">
        <v>0.18877129709466389</v>
      </c>
      <c r="E4095" s="3">
        <v>0.14840526375240051</v>
      </c>
      <c r="F4095" s="3">
        <v>0.59558823529411764</v>
      </c>
      <c r="G4095" s="3">
        <v>0.1470588235294118</v>
      </c>
      <c r="H4095" s="3">
        <v>0.1470588235294118</v>
      </c>
      <c r="I4095" s="3">
        <v>0.30882352941176472</v>
      </c>
      <c r="J4095" s="3">
        <v>5.2331671250246369E-2</v>
      </c>
      <c r="K4095" s="3">
        <v>15979.500000000029</v>
      </c>
      <c r="L4095" s="3" t="s">
        <v>16574</v>
      </c>
      <c r="M4095" s="4" t="str">
        <f ca="1">IFERROR(__xludf.DUMMYFUNCTION("REGEXREPLACE(F3829,""\D"", """")"),"#VALUE!")</f>
        <v>#VALUE!</v>
      </c>
    </row>
    <row r="4096" spans="1:13" ht="15.75" customHeight="1">
      <c r="A4096" s="1">
        <v>3828</v>
      </c>
      <c r="B4096" s="3">
        <v>3829</v>
      </c>
      <c r="C4096" s="3" t="s">
        <v>10524</v>
      </c>
      <c r="D4096" s="3">
        <v>0.17273895025754471</v>
      </c>
      <c r="E4096" s="3">
        <v>0.2139082884050458</v>
      </c>
      <c r="F4096" s="3">
        <v>0.60269360269360273</v>
      </c>
      <c r="G4096" s="3">
        <v>0.1111111111111111</v>
      </c>
      <c r="H4096" s="3">
        <v>0.1043771043771044</v>
      </c>
      <c r="I4096" s="3">
        <v>0.27272727272727271</v>
      </c>
      <c r="J4096" s="3">
        <v>3.5686520800125618E-2</v>
      </c>
      <c r="K4096" s="3">
        <v>32857.399999999892</v>
      </c>
      <c r="L4096" s="3" t="s">
        <v>16575</v>
      </c>
      <c r="M4096" s="4" t="str">
        <f ca="1">IFERROR(__xludf.DUMMYFUNCTION("REGEXREPLACE(F3830,""\D"", """")"),"#VALUE!")</f>
        <v>#VALUE!</v>
      </c>
    </row>
    <row r="4097" spans="1:13" ht="15.75" customHeight="1">
      <c r="A4097" s="1">
        <v>3829</v>
      </c>
      <c r="B4097" s="3">
        <v>3830</v>
      </c>
      <c r="C4097" s="3" t="s">
        <v>10527</v>
      </c>
      <c r="D4097" s="3">
        <v>0.1224688617351514</v>
      </c>
      <c r="E4097" s="3">
        <v>0.1337898124836287</v>
      </c>
      <c r="F4097" s="3">
        <v>0.62130177514792895</v>
      </c>
      <c r="G4097" s="3">
        <v>0.1183431952662722</v>
      </c>
      <c r="H4097" s="3">
        <v>0.13017751479289941</v>
      </c>
      <c r="I4097" s="3">
        <v>0.29585798816568049</v>
      </c>
      <c r="J4097" s="3">
        <v>2.859411799210957E-2</v>
      </c>
      <c r="K4097" s="3">
        <v>18887.900000000009</v>
      </c>
      <c r="L4097" s="3" t="s">
        <v>16576</v>
      </c>
      <c r="M4097" s="4" t="str">
        <f ca="1">IFERROR(__xludf.DUMMYFUNCTION("REGEXREPLACE(F3831,""\D"", """")"),"#VALUE!")</f>
        <v>#VALUE!</v>
      </c>
    </row>
    <row r="4098" spans="1:13" ht="15.75" customHeight="1">
      <c r="A4098" s="1">
        <v>3831</v>
      </c>
      <c r="B4098" s="3">
        <v>3832</v>
      </c>
      <c r="C4098" s="3" t="s">
        <v>10533</v>
      </c>
      <c r="D4098" s="3">
        <v>0.15641475003574529</v>
      </c>
      <c r="E4098" s="3">
        <v>0.50915636652772145</v>
      </c>
      <c r="F4098" s="3">
        <v>0.49789029535864981</v>
      </c>
      <c r="G4098" s="3">
        <v>8.0168776371308023E-2</v>
      </c>
      <c r="H4098" s="3">
        <v>5.0632911392405063E-2</v>
      </c>
      <c r="I4098" s="3">
        <v>0.16455696202531639</v>
      </c>
      <c r="J4098" s="3">
        <v>1.8199128321969349E-2</v>
      </c>
      <c r="K4098" s="3">
        <v>26663.1</v>
      </c>
      <c r="L4098" s="3" t="s">
        <v>16578</v>
      </c>
      <c r="M4098" s="4" t="str">
        <f ca="1">IFERROR(__xludf.DUMMYFUNCTION("REGEXREPLACE(F3833,""\D"", """")"),"#VALUE!")</f>
        <v>#VALUE!</v>
      </c>
    </row>
    <row r="4099" spans="1:13" ht="15.75" customHeight="1">
      <c r="A4099" s="1">
        <v>3832</v>
      </c>
      <c r="B4099" s="3">
        <v>3833</v>
      </c>
      <c r="C4099" s="3" t="s">
        <v>10535</v>
      </c>
      <c r="D4099" s="3">
        <v>0.1989286471967327</v>
      </c>
      <c r="E4099" s="3">
        <v>0.60572819730392846</v>
      </c>
      <c r="F4099" s="3">
        <v>0.51315789473684215</v>
      </c>
      <c r="G4099" s="3">
        <v>6.5789473684210523E-2</v>
      </c>
      <c r="H4099" s="3">
        <v>6.1403508771929821E-2</v>
      </c>
      <c r="I4099" s="3">
        <v>0.15789473684210531</v>
      </c>
      <c r="J4099" s="3">
        <v>2.264862328804727E-2</v>
      </c>
      <c r="K4099" s="3">
        <v>24521.399999999991</v>
      </c>
      <c r="L4099" s="3" t="s">
        <v>16579</v>
      </c>
      <c r="M4099" s="4" t="str">
        <f ca="1">IFERROR(__xludf.DUMMYFUNCTION("REGEXREPLACE(F3834,""\D"", """")"),"#VALUE!")</f>
        <v>#VALUE!</v>
      </c>
    </row>
    <row r="4100" spans="1:13" ht="15.75" customHeight="1">
      <c r="A4100" s="1">
        <v>3833</v>
      </c>
      <c r="B4100" s="3">
        <v>3834</v>
      </c>
      <c r="C4100" s="3" t="s">
        <v>10537</v>
      </c>
      <c r="D4100" s="3">
        <v>0.1502053126660981</v>
      </c>
      <c r="E4100" s="3">
        <v>0.17715947314611169</v>
      </c>
      <c r="F4100" s="3">
        <v>0.65</v>
      </c>
      <c r="G4100" s="3">
        <v>0.13461538461538461</v>
      </c>
      <c r="H4100" s="3">
        <v>0.13461538461538461</v>
      </c>
      <c r="I4100" s="3">
        <v>0.30384615384615382</v>
      </c>
      <c r="J4100" s="3">
        <v>3.9068158436213973E-2</v>
      </c>
      <c r="K4100" s="3">
        <v>28500.599999999959</v>
      </c>
      <c r="L4100" s="3" t="s">
        <v>16580</v>
      </c>
      <c r="M4100" s="4" t="str">
        <f ca="1">IFERROR(__xludf.DUMMYFUNCTION("REGEXREPLACE(F3835,""\D"", """")"),"#VALUE!")</f>
        <v>#VALUE!</v>
      </c>
    </row>
    <row r="4101" spans="1:13" ht="15.75" customHeight="1">
      <c r="A4101" s="1">
        <v>3834</v>
      </c>
      <c r="B4101" s="3">
        <v>3835</v>
      </c>
      <c r="C4101" s="3" t="s">
        <v>10539</v>
      </c>
      <c r="D4101" s="3">
        <v>0.11584383871295641</v>
      </c>
      <c r="E4101" s="3">
        <v>0.1771185776235909</v>
      </c>
      <c r="F4101" s="3">
        <v>0.66923076923076918</v>
      </c>
      <c r="G4101" s="3">
        <v>0.13461538461538461</v>
      </c>
      <c r="H4101" s="3">
        <v>0.1384615384615385</v>
      </c>
      <c r="I4101" s="3">
        <v>0.3</v>
      </c>
      <c r="J4101" s="3">
        <v>3.0580709648697659E-2</v>
      </c>
      <c r="K4101" s="3">
        <v>28194.199999999972</v>
      </c>
      <c r="L4101" s="3" t="s">
        <v>16581</v>
      </c>
      <c r="M4101" s="4" t="str">
        <f ca="1">IFERROR(__xludf.DUMMYFUNCTION("REGEXREPLACE(F3836,""\D"", """")"),"#VALUE!")</f>
        <v>#VALUE!</v>
      </c>
    </row>
    <row r="4102" spans="1:13" ht="15.75" customHeight="1">
      <c r="A4102" s="1">
        <v>3835</v>
      </c>
      <c r="B4102" s="3">
        <v>3836</v>
      </c>
      <c r="C4102" s="3" t="s">
        <v>10541</v>
      </c>
      <c r="D4102" s="3">
        <v>0.15971024366643269</v>
      </c>
      <c r="E4102" s="3">
        <v>0.68271898002156139</v>
      </c>
      <c r="F4102" s="3">
        <v>0.47530864197530859</v>
      </c>
      <c r="G4102" s="3">
        <v>6.1728395061728392E-2</v>
      </c>
      <c r="H4102" s="3">
        <v>7.407407407407407E-2</v>
      </c>
      <c r="I4102" s="3">
        <v>0.14814814814814811</v>
      </c>
      <c r="J4102" s="3">
        <v>1.8663752508499831E-2</v>
      </c>
      <c r="K4102" s="3">
        <v>18129.400000000031</v>
      </c>
      <c r="L4102" s="3" t="s">
        <v>16582</v>
      </c>
      <c r="M4102" s="4" t="str">
        <f ca="1">IFERROR(__xludf.DUMMYFUNCTION("REGEXREPLACE(F3837,""\D"", """")"),"#VALUE!")</f>
        <v>#VALUE!</v>
      </c>
    </row>
    <row r="4103" spans="1:13" ht="15.75" customHeight="1">
      <c r="A4103" s="1">
        <v>3836</v>
      </c>
      <c r="B4103" s="3">
        <v>3837</v>
      </c>
      <c r="C4103" s="3" t="s">
        <v>10543</v>
      </c>
      <c r="D4103" s="3">
        <v>0.1780377243015282</v>
      </c>
      <c r="E4103" s="3">
        <v>0.43863538653665057</v>
      </c>
      <c r="F4103" s="3">
        <v>0.47031963470319632</v>
      </c>
      <c r="G4103" s="3">
        <v>8.2191780821917804E-2</v>
      </c>
      <c r="H4103" s="3">
        <v>6.8493150684931503E-2</v>
      </c>
      <c r="I4103" s="3">
        <v>0.18721461187214611</v>
      </c>
      <c r="J4103" s="3">
        <v>2.4380007155897949E-2</v>
      </c>
      <c r="K4103" s="3">
        <v>24493.30000000001</v>
      </c>
      <c r="L4103" s="3" t="s">
        <v>16583</v>
      </c>
      <c r="M4103" s="4" t="str">
        <f ca="1">IFERROR(__xludf.DUMMYFUNCTION("REGEXREPLACE(F3838,""\D"", """")"),"#VALUE!")</f>
        <v>#VALUE!</v>
      </c>
    </row>
    <row r="4104" spans="1:13" ht="15.75" customHeight="1">
      <c r="A4104" s="1">
        <v>3837</v>
      </c>
      <c r="B4104" s="3">
        <v>3838</v>
      </c>
      <c r="C4104" s="3" t="s">
        <v>10545</v>
      </c>
      <c r="D4104" s="3">
        <v>0.16067349283258561</v>
      </c>
      <c r="E4104" s="3">
        <v>0.27424009155803197</v>
      </c>
      <c r="F4104" s="3">
        <v>0.62314540059347179</v>
      </c>
      <c r="G4104" s="3">
        <v>7.418397626112759E-2</v>
      </c>
      <c r="H4104" s="3">
        <v>0.1394658753709199</v>
      </c>
      <c r="I4104" s="3">
        <v>0.25519287833827892</v>
      </c>
      <c r="J4104" s="3">
        <v>3.1755403607938347E-2</v>
      </c>
      <c r="K4104" s="3">
        <v>36122.499999999818</v>
      </c>
      <c r="L4104" s="3" t="s">
        <v>16584</v>
      </c>
      <c r="M4104" s="4" t="str">
        <f ca="1">IFERROR(__xludf.DUMMYFUNCTION("REGEXREPLACE(F3839,""\D"", """")"),"#VALUE!")</f>
        <v>#VALUE!</v>
      </c>
    </row>
    <row r="4105" spans="1:13" ht="15.75" customHeight="1">
      <c r="A4105" s="1">
        <v>3838</v>
      </c>
      <c r="B4105" s="3">
        <v>3839</v>
      </c>
      <c r="C4105" s="3" t="s">
        <v>10548</v>
      </c>
      <c r="D4105" s="3">
        <v>0.1654155570293403</v>
      </c>
      <c r="E4105" s="3">
        <v>0.70266856228160546</v>
      </c>
      <c r="F4105" s="3">
        <v>0.56632653061224492</v>
      </c>
      <c r="G4105" s="3">
        <v>6.3775510204081634E-2</v>
      </c>
      <c r="H4105" s="3">
        <v>2.551020408163265E-2</v>
      </c>
      <c r="I4105" s="3">
        <v>0.1352040816326531</v>
      </c>
      <c r="J4105" s="3">
        <v>1.2981990913872209E-2</v>
      </c>
      <c r="K4105" s="3">
        <v>40547.999999999724</v>
      </c>
      <c r="L4105" s="3" t="s">
        <v>16585</v>
      </c>
      <c r="M4105" s="4" t="str">
        <f ca="1">IFERROR(__xludf.DUMMYFUNCTION("REGEXREPLACE(F3840,""\D"", """")"),"#VALUE!")</f>
        <v>#VALUE!</v>
      </c>
    </row>
    <row r="4106" spans="1:13" ht="15.75" customHeight="1">
      <c r="A4106" s="1">
        <v>3840</v>
      </c>
      <c r="B4106" s="3">
        <v>3841</v>
      </c>
      <c r="C4106" s="3" t="s">
        <v>10553</v>
      </c>
      <c r="D4106" s="3">
        <v>0.2216352679156175</v>
      </c>
      <c r="E4106" s="3">
        <v>0.22770844276096089</v>
      </c>
      <c r="F4106" s="3">
        <v>0.65934065934065933</v>
      </c>
      <c r="G4106" s="3">
        <v>6.5934065934065936E-2</v>
      </c>
      <c r="H4106" s="3">
        <v>0.18681318681318679</v>
      </c>
      <c r="I4106" s="3">
        <v>0.26373626373626369</v>
      </c>
      <c r="J4106" s="3">
        <v>4.3773311937219533E-2</v>
      </c>
      <c r="K4106" s="3">
        <v>9966.9000000000196</v>
      </c>
      <c r="L4106" s="3" t="s">
        <v>16587</v>
      </c>
      <c r="M4106" s="4" t="str">
        <f ca="1">IFERROR(__xludf.DUMMYFUNCTION("REGEXREPLACE(F3842,""\D"", """")"),"#VALUE!")</f>
        <v>#VALUE!</v>
      </c>
    </row>
    <row r="4107" spans="1:13" ht="15.75" customHeight="1">
      <c r="A4107" s="1">
        <v>3841</v>
      </c>
      <c r="B4107" s="3">
        <v>3842</v>
      </c>
      <c r="C4107" s="3" t="s">
        <v>10556</v>
      </c>
      <c r="D4107" s="3">
        <v>0.1979085362190019</v>
      </c>
      <c r="E4107" s="3">
        <v>0.2071327240989701</v>
      </c>
      <c r="F4107" s="3">
        <v>0.59668508287292821</v>
      </c>
      <c r="G4107" s="3">
        <v>8.2872928176795577E-2</v>
      </c>
      <c r="H4107" s="3">
        <v>0.1767955801104972</v>
      </c>
      <c r="I4107" s="3">
        <v>0.32596685082872928</v>
      </c>
      <c r="J4107" s="3">
        <v>4.5373454121313141E-2</v>
      </c>
      <c r="K4107" s="3">
        <v>20979.700000000012</v>
      </c>
      <c r="L4107" s="3" t="s">
        <v>16588</v>
      </c>
      <c r="M4107" s="4" t="str">
        <f ca="1">IFERROR(__xludf.DUMMYFUNCTION("REGEXREPLACE(F3843,""\D"", """")"),"#VALUE!")</f>
        <v>#VALUE!</v>
      </c>
    </row>
    <row r="4108" spans="1:13" ht="15.75" customHeight="1">
      <c r="A4108" s="1">
        <v>3842</v>
      </c>
      <c r="B4108" s="3">
        <v>3843</v>
      </c>
      <c r="C4108" s="3" t="s">
        <v>10559</v>
      </c>
      <c r="D4108" s="3">
        <v>0.2185214458598442</v>
      </c>
      <c r="E4108" s="3">
        <v>0.60437829407799515</v>
      </c>
      <c r="F4108" s="3">
        <v>0.5204460966542751</v>
      </c>
      <c r="G4108" s="3">
        <v>7.0631970260223054E-2</v>
      </c>
      <c r="H4108" s="3">
        <v>4.0892193308550193E-2</v>
      </c>
      <c r="I4108" s="3">
        <v>0.14126394052044611</v>
      </c>
      <c r="J4108" s="3">
        <v>2.1476896121740491E-2</v>
      </c>
      <c r="K4108" s="3">
        <v>28446.199999999979</v>
      </c>
      <c r="L4108" s="3" t="s">
        <v>16589</v>
      </c>
      <c r="M4108" s="4" t="str">
        <f ca="1">IFERROR(__xludf.DUMMYFUNCTION("REGEXREPLACE(F3844,""\D"", """")"),"#VALUE!")</f>
        <v>#VALUE!</v>
      </c>
    </row>
    <row r="4109" spans="1:13" ht="15.75" customHeight="1">
      <c r="A4109" s="1">
        <v>3844</v>
      </c>
      <c r="B4109" s="3">
        <v>3845</v>
      </c>
      <c r="C4109" s="3" t="s">
        <v>10564</v>
      </c>
      <c r="D4109" s="3">
        <v>0.168820803598769</v>
      </c>
      <c r="E4109" s="3">
        <v>0.26798451008386781</v>
      </c>
      <c r="F4109" s="3">
        <v>0.5714285714285714</v>
      </c>
      <c r="G4109" s="3">
        <v>6.2111801242236017E-2</v>
      </c>
      <c r="H4109" s="3">
        <v>0.11180124223602481</v>
      </c>
      <c r="I4109" s="3">
        <v>0.2360248447204969</v>
      </c>
      <c r="J4109" s="3">
        <v>2.555635084065128E-2</v>
      </c>
      <c r="K4109" s="3">
        <v>17230.500000000018</v>
      </c>
      <c r="L4109" s="3" t="s">
        <v>16591</v>
      </c>
      <c r="M4109" s="4" t="str">
        <f ca="1">IFERROR(__xludf.DUMMYFUNCTION("REGEXREPLACE(F3846,""\D"", """")"),"#VALUE!")</f>
        <v>#VALUE!</v>
      </c>
    </row>
    <row r="4110" spans="1:13" ht="15.75" customHeight="1">
      <c r="A4110" s="1">
        <v>3845</v>
      </c>
      <c r="B4110" s="3">
        <v>3846</v>
      </c>
      <c r="C4110" s="3" t="s">
        <v>10566</v>
      </c>
      <c r="D4110" s="3">
        <v>0.20459903114019001</v>
      </c>
      <c r="E4110" s="3">
        <v>0.15507252995807069</v>
      </c>
      <c r="F4110" s="3">
        <v>0.62765957446808507</v>
      </c>
      <c r="G4110" s="3">
        <v>7.4468085106382975E-2</v>
      </c>
      <c r="H4110" s="3">
        <v>0.19148936170212769</v>
      </c>
      <c r="I4110" s="3">
        <v>0.2978723404255319</v>
      </c>
      <c r="J4110" s="3">
        <v>4.3701966149274817E-2</v>
      </c>
      <c r="K4110" s="3">
        <v>10299.00000000002</v>
      </c>
      <c r="L4110" s="3" t="s">
        <v>16592</v>
      </c>
      <c r="M4110" s="4" t="str">
        <f ca="1">IFERROR(__xludf.DUMMYFUNCTION("REGEXREPLACE(F3847,""\D"", """")"),"#VALUE!")</f>
        <v>#VALUE!</v>
      </c>
    </row>
    <row r="4111" spans="1:13" ht="15.75" customHeight="1">
      <c r="A4111" s="1">
        <v>3848</v>
      </c>
      <c r="B4111" s="3">
        <v>3849</v>
      </c>
      <c r="C4111" s="3" t="s">
        <v>10575</v>
      </c>
      <c r="D4111" s="3">
        <v>0.16744478137579469</v>
      </c>
      <c r="E4111" s="3">
        <v>0.1813094695508998</v>
      </c>
      <c r="F4111" s="3">
        <v>0.53497942386831276</v>
      </c>
      <c r="G4111" s="3">
        <v>0.10699588477366261</v>
      </c>
      <c r="H4111" s="3">
        <v>0.13580246913580249</v>
      </c>
      <c r="I4111" s="3">
        <v>0.27983539094650212</v>
      </c>
      <c r="J4111" s="3">
        <v>3.8652412113205727E-2</v>
      </c>
      <c r="K4111" s="3">
        <v>28596.199999999979</v>
      </c>
      <c r="L4111" s="3" t="s">
        <v>16595</v>
      </c>
      <c r="M4111" s="4" t="str">
        <f ca="1">IFERROR(__xludf.DUMMYFUNCTION("REGEXREPLACE(F3850,""\D"", """")"),"#VALUE!")</f>
        <v>#VALUE!</v>
      </c>
    </row>
    <row r="4112" spans="1:13" ht="15.75" customHeight="1">
      <c r="A4112" s="1">
        <v>3849</v>
      </c>
      <c r="B4112" s="3">
        <v>3850</v>
      </c>
      <c r="C4112" s="3" t="s">
        <v>10577</v>
      </c>
      <c r="D4112" s="3">
        <v>0.28512292207706702</v>
      </c>
      <c r="E4112" s="3">
        <v>0.30869250643429419</v>
      </c>
      <c r="F4112" s="3">
        <v>0.53658536585365857</v>
      </c>
      <c r="G4112" s="3">
        <v>0.12195121951219511</v>
      </c>
      <c r="H4112" s="3">
        <v>7.3170731707317069E-2</v>
      </c>
      <c r="I4112" s="3">
        <v>0.24390243902439021</v>
      </c>
      <c r="J4112" s="3">
        <v>3.4480782283815098E-2</v>
      </c>
      <c r="K4112" s="3">
        <v>4635.199999999998</v>
      </c>
      <c r="L4112" s="3" t="s">
        <v>16596</v>
      </c>
      <c r="M4112" s="4" t="str">
        <f ca="1">IFERROR(__xludf.DUMMYFUNCTION("REGEXREPLACE(F3851,""\D"", """")"),"#VALUE!")</f>
        <v>#VALUE!</v>
      </c>
    </row>
    <row r="4113" spans="1:13" ht="15.75" customHeight="1">
      <c r="A4113" s="1">
        <v>3853</v>
      </c>
      <c r="B4113" s="3">
        <v>3854</v>
      </c>
      <c r="C4113" s="3" t="s">
        <v>10588</v>
      </c>
      <c r="D4113" s="3">
        <v>0.24385143539560719</v>
      </c>
      <c r="E4113" s="3">
        <v>0.24141579271873531</v>
      </c>
      <c r="F4113" s="3">
        <v>0.53947368421052633</v>
      </c>
      <c r="G4113" s="3">
        <v>0.13157894736842099</v>
      </c>
      <c r="H4113" s="3">
        <v>0.14473684210526319</v>
      </c>
      <c r="I4113" s="3">
        <v>0.28947368421052633</v>
      </c>
      <c r="J4113" s="3">
        <v>5.9437376738605663E-2</v>
      </c>
      <c r="K4113" s="3">
        <v>8635.6000000000095</v>
      </c>
      <c r="L4113" s="3" t="s">
        <v>16600</v>
      </c>
      <c r="M4113" s="4" t="str">
        <f ca="1">IFERROR(__xludf.DUMMYFUNCTION("REGEXREPLACE(F3855,""\D"", """")"),"#VALUE!")</f>
        <v>#VALUE!</v>
      </c>
    </row>
    <row r="4114" spans="1:13" ht="15.75" customHeight="1">
      <c r="A4114" s="1">
        <v>3854</v>
      </c>
      <c r="B4114" s="3">
        <v>3855</v>
      </c>
      <c r="C4114" s="3" t="s">
        <v>10590</v>
      </c>
      <c r="D4114" s="3">
        <v>0.1041275094135499</v>
      </c>
      <c r="E4114" s="3">
        <v>0.1841076184676643</v>
      </c>
      <c r="F4114" s="3">
        <v>0.56321839080459768</v>
      </c>
      <c r="G4114" s="3">
        <v>0.13793103448275859</v>
      </c>
      <c r="H4114" s="3">
        <v>0.16091954022988511</v>
      </c>
      <c r="I4114" s="3">
        <v>0.31034482758620691</v>
      </c>
      <c r="J4114" s="3">
        <v>2.8224983645975969E-2</v>
      </c>
      <c r="K4114" s="3">
        <v>10199.90000000002</v>
      </c>
      <c r="L4114" s="3" t="s">
        <v>16601</v>
      </c>
      <c r="M4114" s="4" t="str">
        <f ca="1">IFERROR(__xludf.DUMMYFUNCTION("REGEXREPLACE(F3856,""\D"", """")"),"#VALUE!")</f>
        <v>#VALUE!</v>
      </c>
    </row>
    <row r="4115" spans="1:13" ht="15.75" customHeight="1">
      <c r="A4115" s="1">
        <v>3855</v>
      </c>
      <c r="B4115" s="3">
        <v>3856</v>
      </c>
      <c r="C4115" s="3" t="s">
        <v>10592</v>
      </c>
      <c r="D4115" s="3">
        <v>0.28971666082902447</v>
      </c>
      <c r="E4115" s="3">
        <v>0.67212948911211801</v>
      </c>
      <c r="F4115" s="3">
        <v>0.3783783783783784</v>
      </c>
      <c r="G4115" s="3">
        <v>5.4054054054054057E-2</v>
      </c>
      <c r="H4115" s="3">
        <v>0</v>
      </c>
      <c r="I4115" s="3">
        <v>0.1216216216216216</v>
      </c>
      <c r="J4115" s="3">
        <v>8.4424110193792902E-3</v>
      </c>
      <c r="K4115" s="3">
        <v>7983.3000000000084</v>
      </c>
      <c r="L4115" s="3" t="s">
        <v>16602</v>
      </c>
      <c r="M4115" s="4" t="str">
        <f ca="1">IFERROR(__xludf.DUMMYFUNCTION("REGEXREPLACE(F3857,""\D"", """")"),"#VALUE!")</f>
        <v>#VALUE!</v>
      </c>
    </row>
    <row r="4116" spans="1:13" ht="15.75" customHeight="1">
      <c r="A4116" s="1">
        <v>3856</v>
      </c>
      <c r="B4116" s="3">
        <v>3857</v>
      </c>
      <c r="C4116" s="3" t="s">
        <v>10594</v>
      </c>
      <c r="D4116" s="3">
        <v>0.13021001808417679</v>
      </c>
      <c r="E4116" s="3">
        <v>0.23221256883809441</v>
      </c>
      <c r="F4116" s="3">
        <v>0.58208955223880599</v>
      </c>
      <c r="G4116" s="3">
        <v>0.1492537313432836</v>
      </c>
      <c r="H4116" s="3">
        <v>0.11940298507462691</v>
      </c>
      <c r="I4116" s="3">
        <v>0.28358208955223879</v>
      </c>
      <c r="J4116" s="3">
        <v>2.9864973836977102E-2</v>
      </c>
      <c r="K4116" s="3">
        <v>7515.0000000000018</v>
      </c>
      <c r="L4116" s="3" t="s">
        <v>16603</v>
      </c>
      <c r="M4116" s="4" t="str">
        <f ca="1">IFERROR(__xludf.DUMMYFUNCTION("REGEXREPLACE(F3858,""\D"", """")"),"#VALUE!")</f>
        <v>#VALUE!</v>
      </c>
    </row>
    <row r="4117" spans="1:13" ht="15.75" customHeight="1">
      <c r="A4117" s="1">
        <v>3857</v>
      </c>
      <c r="B4117" s="3">
        <v>3858</v>
      </c>
      <c r="C4117" s="3" t="s">
        <v>10596</v>
      </c>
      <c r="D4117" s="3">
        <v>0.136399284060222</v>
      </c>
      <c r="E4117" s="3">
        <v>0.51571284241520943</v>
      </c>
      <c r="F4117" s="3">
        <v>0.52112676056338025</v>
      </c>
      <c r="G4117" s="3">
        <v>0.1126760563380282</v>
      </c>
      <c r="H4117" s="3">
        <v>2.8169014084507039E-2</v>
      </c>
      <c r="I4117" s="3">
        <v>0.18309859154929581</v>
      </c>
      <c r="J4117" s="3">
        <v>1.2406884895571371E-2</v>
      </c>
      <c r="K4117" s="3">
        <v>8122.8000000000065</v>
      </c>
      <c r="L4117" s="3" t="s">
        <v>16604</v>
      </c>
      <c r="M4117" s="4" t="str">
        <f ca="1">IFERROR(__xludf.DUMMYFUNCTION("REGEXREPLACE(F3859,""\D"", """")"),"#VALUE!")</f>
        <v>#VALUE!</v>
      </c>
    </row>
    <row r="4118" spans="1:13" ht="15.75" customHeight="1">
      <c r="A4118" s="1">
        <v>3858</v>
      </c>
      <c r="B4118" s="3">
        <v>3859</v>
      </c>
      <c r="C4118" s="3" t="s">
        <v>10598</v>
      </c>
      <c r="D4118" s="3">
        <v>0.21402017937095469</v>
      </c>
      <c r="E4118" s="3">
        <v>0.85138708637890237</v>
      </c>
      <c r="F4118" s="3">
        <v>0.5859375</v>
      </c>
      <c r="G4118" s="3">
        <v>6.25E-2</v>
      </c>
      <c r="H4118" s="3">
        <v>4.6875E-2</v>
      </c>
      <c r="I4118" s="3">
        <v>0.125</v>
      </c>
      <c r="J4118" s="3">
        <v>1.80096624215954E-2</v>
      </c>
      <c r="K4118" s="3">
        <v>13066.000000000029</v>
      </c>
      <c r="L4118" s="3" t="s">
        <v>16605</v>
      </c>
      <c r="M4118" s="4" t="str">
        <f ca="1">IFERROR(__xludf.DUMMYFUNCTION("REGEXREPLACE(F3860,""\D"", """")"),"#VALUE!")</f>
        <v>#VALUE!</v>
      </c>
    </row>
    <row r="4119" spans="1:13" ht="15.75" customHeight="1">
      <c r="A4119" s="1">
        <v>3860</v>
      </c>
      <c r="B4119" s="3">
        <v>3861</v>
      </c>
      <c r="C4119" s="3" t="s">
        <v>10603</v>
      </c>
      <c r="D4119" s="3">
        <v>0.16160210166580311</v>
      </c>
      <c r="E4119" s="3">
        <v>0.302812142818701</v>
      </c>
      <c r="F4119" s="3">
        <v>0.57723577235772361</v>
      </c>
      <c r="G4119" s="3">
        <v>0.12195121951219511</v>
      </c>
      <c r="H4119" s="3">
        <v>8.1300813008130079E-2</v>
      </c>
      <c r="I4119" s="3">
        <v>0.22764227642276419</v>
      </c>
      <c r="J4119" s="3">
        <v>2.871445081548708E-2</v>
      </c>
      <c r="K4119" s="3">
        <v>13500.100000000029</v>
      </c>
      <c r="L4119" s="3" t="s">
        <v>16607</v>
      </c>
      <c r="M4119" s="4" t="str">
        <f ca="1">IFERROR(__xludf.DUMMYFUNCTION("REGEXREPLACE(F3862,""\D"", """")"),"#VALUE!")</f>
        <v>#VALUE!</v>
      </c>
    </row>
    <row r="4120" spans="1:13" ht="15.75" customHeight="1">
      <c r="A4120" s="1">
        <v>3861</v>
      </c>
      <c r="B4120" s="3">
        <v>3862</v>
      </c>
      <c r="C4120" s="3" t="s">
        <v>10605</v>
      </c>
      <c r="D4120" s="3">
        <v>0.1614119240570758</v>
      </c>
      <c r="E4120" s="3">
        <v>0.24917033275487779</v>
      </c>
      <c r="F4120" s="3">
        <v>0.67037037037037039</v>
      </c>
      <c r="G4120" s="3">
        <v>0.14074074074074069</v>
      </c>
      <c r="H4120" s="3">
        <v>9.6296296296296297E-2</v>
      </c>
      <c r="I4120" s="3">
        <v>0.27407407407407408</v>
      </c>
      <c r="J4120" s="3">
        <v>3.6116686063516548E-2</v>
      </c>
      <c r="K4120" s="3">
        <v>29466.499999999949</v>
      </c>
      <c r="L4120" s="3" t="s">
        <v>16608</v>
      </c>
      <c r="M4120" s="4" t="str">
        <f ca="1">IFERROR(__xludf.DUMMYFUNCTION("REGEXREPLACE(F3863,""\D"", """")"),"#VALUE!")</f>
        <v>#VALUE!</v>
      </c>
    </row>
    <row r="4121" spans="1:13" ht="15.75" customHeight="1">
      <c r="A4121" s="1">
        <v>3862</v>
      </c>
      <c r="B4121" s="3">
        <v>3863</v>
      </c>
      <c r="C4121" s="3" t="s">
        <v>10608</v>
      </c>
      <c r="D4121" s="3">
        <v>0.19338523664173549</v>
      </c>
      <c r="E4121" s="3">
        <v>3.8236009494905181E-2</v>
      </c>
      <c r="F4121" s="3">
        <v>0.57777777777777772</v>
      </c>
      <c r="G4121" s="3">
        <v>0.26666666666666672</v>
      </c>
      <c r="H4121" s="3">
        <v>8.8888888888888892E-2</v>
      </c>
      <c r="I4121" s="3">
        <v>0.37777777777777782</v>
      </c>
      <c r="J4121" s="3">
        <v>4.7550436615477268E-2</v>
      </c>
      <c r="K4121" s="3">
        <v>5688.3999999999978</v>
      </c>
      <c r="L4121" s="3" t="s">
        <v>16609</v>
      </c>
      <c r="M4121" s="4" t="str">
        <f ca="1">IFERROR(__xludf.DUMMYFUNCTION("REGEXREPLACE(F3864,""\D"", """")"),"#VALUE!")</f>
        <v>#VALUE!</v>
      </c>
    </row>
    <row r="4122" spans="1:13" ht="15.75" customHeight="1">
      <c r="A4122" s="1">
        <v>3864</v>
      </c>
      <c r="B4122" s="3">
        <v>3865</v>
      </c>
      <c r="C4122" s="3" t="s">
        <v>10613</v>
      </c>
      <c r="D4122" s="3">
        <v>0.15233425175758711</v>
      </c>
      <c r="E4122" s="3">
        <v>0.3228647306662899</v>
      </c>
      <c r="F4122" s="3">
        <v>0.58762886597938147</v>
      </c>
      <c r="G4122" s="3">
        <v>0.14432989690721651</v>
      </c>
      <c r="H4122" s="3">
        <v>0.10309278350515461</v>
      </c>
      <c r="I4122" s="3">
        <v>0.25773195876288663</v>
      </c>
      <c r="J4122" s="3">
        <v>3.3149175123263291E-2</v>
      </c>
      <c r="K4122" s="3">
        <v>10602.200000000021</v>
      </c>
      <c r="L4122" s="3" t="s">
        <v>16611</v>
      </c>
      <c r="M4122" s="4" t="str">
        <f ca="1">IFERROR(__xludf.DUMMYFUNCTION("REGEXREPLACE(F3866,""\D"", """")"),"#VALUE!")</f>
        <v>#VALUE!</v>
      </c>
    </row>
    <row r="4123" spans="1:13" ht="15.75" customHeight="1">
      <c r="A4123" s="1">
        <v>3865</v>
      </c>
      <c r="B4123" s="3">
        <v>3866</v>
      </c>
      <c r="C4123" s="3" t="s">
        <v>10615</v>
      </c>
      <c r="D4123" s="3">
        <v>0.26059924031081749</v>
      </c>
      <c r="E4123" s="3">
        <v>0.16755453610896431</v>
      </c>
      <c r="F4123" s="3">
        <v>0.6376811594202898</v>
      </c>
      <c r="G4123" s="3">
        <v>0.17391304347826089</v>
      </c>
      <c r="H4123" s="3">
        <v>0.10144927536231881</v>
      </c>
      <c r="I4123" s="3">
        <v>0.3188405797101449</v>
      </c>
      <c r="J4123" s="3">
        <v>5.9604855459251968E-2</v>
      </c>
      <c r="K4123" s="3">
        <v>8360.5000000000091</v>
      </c>
      <c r="L4123" s="3" t="s">
        <v>16612</v>
      </c>
      <c r="M4123" s="4" t="str">
        <f ca="1">IFERROR(__xludf.DUMMYFUNCTION("REGEXREPLACE(F3867,""\D"", """")"),"#VALUE!")</f>
        <v>#VALUE!</v>
      </c>
    </row>
    <row r="4124" spans="1:13" ht="15.75" customHeight="1">
      <c r="A4124" s="1">
        <v>3866</v>
      </c>
      <c r="B4124" s="3">
        <v>3867</v>
      </c>
      <c r="C4124" s="3" t="s">
        <v>10618</v>
      </c>
      <c r="D4124" s="3">
        <v>0.22038970386953141</v>
      </c>
      <c r="E4124" s="3">
        <v>0.29682865212071718</v>
      </c>
      <c r="F4124" s="3">
        <v>0.61650485436893199</v>
      </c>
      <c r="G4124" s="3">
        <v>0.1067961165048544</v>
      </c>
      <c r="H4124" s="3">
        <v>9.2233009708737865E-2</v>
      </c>
      <c r="I4124" s="3">
        <v>0.22815533980582531</v>
      </c>
      <c r="J4124" s="3">
        <v>4.0870839754023877E-2</v>
      </c>
      <c r="K4124" s="3">
        <v>22930.600000000009</v>
      </c>
      <c r="L4124" s="3" t="s">
        <v>16613</v>
      </c>
      <c r="M4124" s="4" t="str">
        <f ca="1">IFERROR(__xludf.DUMMYFUNCTION("REGEXREPLACE(F3868,""\D"", """")"),"#VALUE!")</f>
        <v>#VALUE!</v>
      </c>
    </row>
    <row r="4125" spans="1:13" ht="15.75" customHeight="1">
      <c r="A4125" s="1">
        <v>3867</v>
      </c>
      <c r="B4125" s="3">
        <v>3868</v>
      </c>
      <c r="C4125" s="3" t="s">
        <v>10620</v>
      </c>
      <c r="D4125" s="3">
        <v>8.3760767637327566E-2</v>
      </c>
      <c r="E4125" s="3">
        <v>5.523444545781582E-2</v>
      </c>
      <c r="F4125" s="3">
        <v>0.660377358490566</v>
      </c>
      <c r="G4125" s="3">
        <v>0.20754716981132079</v>
      </c>
      <c r="H4125" s="3">
        <v>0.169811320754717</v>
      </c>
      <c r="I4125" s="3">
        <v>0.37735849056603782</v>
      </c>
      <c r="J4125" s="3">
        <v>2.8156543859715218E-2</v>
      </c>
      <c r="K4125" s="3">
        <v>6308.0999999999995</v>
      </c>
      <c r="L4125" s="3" t="s">
        <v>16614</v>
      </c>
      <c r="M4125" s="4" t="str">
        <f ca="1">IFERROR(__xludf.DUMMYFUNCTION("REGEXREPLACE(F3869,""\D"", """")"),"#VALUE!")</f>
        <v>#VALUE!</v>
      </c>
    </row>
    <row r="4126" spans="1:13" ht="15.75" customHeight="1">
      <c r="A4126" s="1">
        <v>3868</v>
      </c>
      <c r="B4126" s="3">
        <v>3869</v>
      </c>
      <c r="C4126" s="3" t="s">
        <v>10622</v>
      </c>
      <c r="D4126" s="3">
        <v>0.1996734785554139</v>
      </c>
      <c r="E4126" s="3">
        <v>9.0309412681886275E-2</v>
      </c>
      <c r="F4126" s="3">
        <v>0.66233766233766234</v>
      </c>
      <c r="G4126" s="3">
        <v>0.1688311688311688</v>
      </c>
      <c r="H4126" s="3">
        <v>0.1818181818181818</v>
      </c>
      <c r="I4126" s="3">
        <v>0.37662337662337658</v>
      </c>
      <c r="J4126" s="3">
        <v>6.4524380302574263E-2</v>
      </c>
      <c r="K4126" s="3">
        <v>8734.2000000000098</v>
      </c>
      <c r="L4126" s="3" t="s">
        <v>16615</v>
      </c>
      <c r="M4126" s="4" t="str">
        <f ca="1">IFERROR(__xludf.DUMMYFUNCTION("REGEXREPLACE(F3870,""\D"", """")"),"#VALUE!")</f>
        <v>#VALUE!</v>
      </c>
    </row>
    <row r="4127" spans="1:13" ht="15.75" customHeight="1">
      <c r="A4127" s="1">
        <v>3869</v>
      </c>
      <c r="B4127" s="3">
        <v>3870</v>
      </c>
      <c r="C4127" s="3" t="s">
        <v>10624</v>
      </c>
      <c r="D4127" s="3">
        <v>0.13104634674106669</v>
      </c>
      <c r="E4127" s="3">
        <v>0.30545727718477073</v>
      </c>
      <c r="F4127" s="3">
        <v>0.52985074626865669</v>
      </c>
      <c r="G4127" s="3">
        <v>9.7014925373134331E-2</v>
      </c>
      <c r="H4127" s="3">
        <v>7.4626865671641784E-2</v>
      </c>
      <c r="I4127" s="3">
        <v>0.20895522388059701</v>
      </c>
      <c r="J4127" s="3">
        <v>1.9552003230688349E-2</v>
      </c>
      <c r="K4127" s="3">
        <v>14814.60000000004</v>
      </c>
      <c r="L4127" s="3" t="s">
        <v>16616</v>
      </c>
      <c r="M4127" s="4" t="str">
        <f ca="1">IFERROR(__xludf.DUMMYFUNCTION("REGEXREPLACE(F3871,""\D"", """")"),"#VALUE!")</f>
        <v>#VALUE!</v>
      </c>
    </row>
    <row r="4128" spans="1:13" ht="15.75" customHeight="1">
      <c r="A4128" s="1">
        <v>3870</v>
      </c>
      <c r="B4128" s="3">
        <v>3871</v>
      </c>
      <c r="C4128" s="3" t="s">
        <v>10626</v>
      </c>
      <c r="D4128" s="3">
        <v>0.1781708411599561</v>
      </c>
      <c r="E4128" s="3">
        <v>0.26177490594756597</v>
      </c>
      <c r="F4128" s="3">
        <v>0.63492063492063489</v>
      </c>
      <c r="G4128" s="3">
        <v>0.126984126984127</v>
      </c>
      <c r="H4128" s="3">
        <v>0.119047619047619</v>
      </c>
      <c r="I4128" s="3">
        <v>0.24603174603174599</v>
      </c>
      <c r="J4128" s="3">
        <v>4.0236896945107098E-2</v>
      </c>
      <c r="K4128" s="3">
        <v>13555.400000000031</v>
      </c>
      <c r="L4128" s="3" t="s">
        <v>16617</v>
      </c>
      <c r="M4128" s="4" t="str">
        <f ca="1">IFERROR(__xludf.DUMMYFUNCTION("REGEXREPLACE(F3872,""\D"", """")"),"#VALUE!")</f>
        <v>#VALUE!</v>
      </c>
    </row>
    <row r="4129" spans="1:13" ht="15.75" customHeight="1">
      <c r="A4129" s="1">
        <v>3872</v>
      </c>
      <c r="B4129" s="3">
        <v>3873</v>
      </c>
      <c r="C4129" s="3" t="s">
        <v>10631</v>
      </c>
      <c r="D4129" s="3">
        <v>0.29281600248323408</v>
      </c>
      <c r="E4129" s="3">
        <v>0.26417452095182831</v>
      </c>
      <c r="F4129" s="3">
        <v>0.54545454545454541</v>
      </c>
      <c r="G4129" s="3">
        <v>0.1136363636363636</v>
      </c>
      <c r="H4129" s="3">
        <v>6.8181818181818177E-2</v>
      </c>
      <c r="I4129" s="3">
        <v>0.20454545454545461</v>
      </c>
      <c r="J4129" s="3">
        <v>3.2819098129704197E-2</v>
      </c>
      <c r="K4129" s="3">
        <v>4946.5999999999976</v>
      </c>
      <c r="L4129" s="3" t="s">
        <v>16619</v>
      </c>
      <c r="M4129" s="4" t="str">
        <f ca="1">IFERROR(__xludf.DUMMYFUNCTION("REGEXREPLACE(F3874,""\D"", """")"),"#VALUE!")</f>
        <v>#VALUE!</v>
      </c>
    </row>
    <row r="4130" spans="1:13" ht="15.75" customHeight="1">
      <c r="A4130" s="1">
        <v>3873</v>
      </c>
      <c r="B4130" s="3">
        <v>3874</v>
      </c>
      <c r="C4130" s="3" t="s">
        <v>10633</v>
      </c>
      <c r="D4130" s="3">
        <v>0.16831057426216911</v>
      </c>
      <c r="E4130" s="3">
        <v>0.14491057612071931</v>
      </c>
      <c r="F4130" s="3">
        <v>0.69064748201438853</v>
      </c>
      <c r="G4130" s="3">
        <v>0.12949640287769781</v>
      </c>
      <c r="H4130" s="3">
        <v>0.15107913669064749</v>
      </c>
      <c r="I4130" s="3">
        <v>0.30215827338129497</v>
      </c>
      <c r="J4130" s="3">
        <v>4.420578698503478E-2</v>
      </c>
      <c r="K4130" s="3">
        <v>15089.600000000029</v>
      </c>
      <c r="L4130" s="3" t="s">
        <v>16620</v>
      </c>
      <c r="M4130" s="4" t="str">
        <f ca="1">IFERROR(__xludf.DUMMYFUNCTION("REGEXREPLACE(F3875,""\D"", """")"),"#VALUE!")</f>
        <v>#VALUE!</v>
      </c>
    </row>
    <row r="4131" spans="1:13" ht="15.75" customHeight="1">
      <c r="A4131" s="1">
        <v>3874</v>
      </c>
      <c r="B4131" s="3">
        <v>3875</v>
      </c>
      <c r="C4131" s="3" t="s">
        <v>10636</v>
      </c>
      <c r="D4131" s="3">
        <v>0.10143152585955879</v>
      </c>
      <c r="E4131" s="3">
        <v>0.1091224509043575</v>
      </c>
      <c r="F4131" s="3">
        <v>0.63953488372093026</v>
      </c>
      <c r="G4131" s="3">
        <v>0.20930232558139539</v>
      </c>
      <c r="H4131" s="3">
        <v>0.1162790697674419</v>
      </c>
      <c r="I4131" s="3">
        <v>0.32558139534883718</v>
      </c>
      <c r="J4131" s="3">
        <v>2.8654102138211901E-2</v>
      </c>
      <c r="K4131" s="3">
        <v>9852.1000000000149</v>
      </c>
      <c r="L4131" s="3" t="s">
        <v>16621</v>
      </c>
      <c r="M4131" s="4" t="str">
        <f ca="1">IFERROR(__xludf.DUMMYFUNCTION("REGEXREPLACE(F3876,""\D"", """")"),"#VALUE!")</f>
        <v>#VALUE!</v>
      </c>
    </row>
    <row r="4132" spans="1:13" ht="15.75" customHeight="1">
      <c r="A4132" s="1">
        <v>3878</v>
      </c>
      <c r="B4132" s="3">
        <v>3879</v>
      </c>
      <c r="C4132" s="3" t="s">
        <v>10647</v>
      </c>
      <c r="D4132" s="3">
        <v>0.20779581433737229</v>
      </c>
      <c r="E4132" s="3">
        <v>9.3277256647693013E-2</v>
      </c>
      <c r="F4132" s="3">
        <v>0.70731707317073167</v>
      </c>
      <c r="G4132" s="3">
        <v>0.23170731707317069</v>
      </c>
      <c r="H4132" s="3">
        <v>7.3170731707317069E-2</v>
      </c>
      <c r="I4132" s="3">
        <v>0.32926829268292679</v>
      </c>
      <c r="J4132" s="3">
        <v>4.7883685797387963E-2</v>
      </c>
      <c r="K4132" s="3">
        <v>9386.7000000000098</v>
      </c>
      <c r="L4132" s="3" t="s">
        <v>16625</v>
      </c>
      <c r="M4132" s="4" t="str">
        <f ca="1">IFERROR(__xludf.DUMMYFUNCTION("REGEXREPLACE(F3880,""\D"", """")"),"#VALUE!")</f>
        <v>#VALUE!</v>
      </c>
    </row>
    <row r="4133" spans="1:13" ht="15.75" customHeight="1">
      <c r="A4133" s="1">
        <v>3881</v>
      </c>
      <c r="B4133" s="3">
        <v>3882</v>
      </c>
      <c r="C4133" s="3" t="s">
        <v>10656</v>
      </c>
      <c r="D4133" s="3">
        <v>0.20702643913180979</v>
      </c>
      <c r="E4133" s="3">
        <v>0.18896405851179859</v>
      </c>
      <c r="F4133" s="3">
        <v>0.5714285714285714</v>
      </c>
      <c r="G4133" s="3">
        <v>0.13533834586466159</v>
      </c>
      <c r="H4133" s="3">
        <v>0.14285714285714279</v>
      </c>
      <c r="I4133" s="3">
        <v>0.30827067669172931</v>
      </c>
      <c r="J4133" s="3">
        <v>5.3874706631201141E-2</v>
      </c>
      <c r="K4133" s="3">
        <v>15358.70000000003</v>
      </c>
      <c r="L4133" s="3" t="s">
        <v>16628</v>
      </c>
      <c r="M4133" s="4" t="str">
        <f ca="1">IFERROR(__xludf.DUMMYFUNCTION("REGEXREPLACE(F3883,""\D"", """")"),"#VALUE!")</f>
        <v>#VALUE!</v>
      </c>
    </row>
    <row r="4134" spans="1:13" ht="15.75" customHeight="1">
      <c r="A4134" s="1">
        <v>3882</v>
      </c>
      <c r="B4134" s="3">
        <v>3883</v>
      </c>
      <c r="C4134" s="3" t="s">
        <v>10659</v>
      </c>
      <c r="D4134" s="3">
        <v>0.1110047706603834</v>
      </c>
      <c r="E4134" s="3">
        <v>0.36045292441728988</v>
      </c>
      <c r="F4134" s="3">
        <v>0.62650602409638556</v>
      </c>
      <c r="G4134" s="3">
        <v>0.13253012048192769</v>
      </c>
      <c r="H4134" s="3">
        <v>7.2289156626506021E-2</v>
      </c>
      <c r="I4134" s="3">
        <v>0.2289156626506024</v>
      </c>
      <c r="J4134" s="3">
        <v>1.8207775274708991E-2</v>
      </c>
      <c r="K4134" s="3">
        <v>9281.2000000000116</v>
      </c>
      <c r="L4134" s="3" t="s">
        <v>16629</v>
      </c>
      <c r="M4134" s="4" t="str">
        <f ca="1">IFERROR(__xludf.DUMMYFUNCTION("REGEXREPLACE(F3884,""\D"", """")"),"#VALUE!")</f>
        <v>#VALUE!</v>
      </c>
    </row>
    <row r="4135" spans="1:13" ht="15.75" customHeight="1">
      <c r="A4135" s="1">
        <v>3883</v>
      </c>
      <c r="B4135" s="3">
        <v>3884</v>
      </c>
      <c r="C4135" s="3" t="s">
        <v>10662</v>
      </c>
      <c r="D4135" s="3">
        <v>0.1069231217907034</v>
      </c>
      <c r="E4135" s="3">
        <v>0.14860714460206431</v>
      </c>
      <c r="F4135" s="3">
        <v>0.660377358490566</v>
      </c>
      <c r="G4135" s="3">
        <v>0.20754716981132079</v>
      </c>
      <c r="H4135" s="3">
        <v>0.13207547169811321</v>
      </c>
      <c r="I4135" s="3">
        <v>0.35849056603773582</v>
      </c>
      <c r="J4135" s="3">
        <v>3.056313700671125E-2</v>
      </c>
      <c r="K4135" s="3">
        <v>6262.5999999999995</v>
      </c>
      <c r="L4135" s="3" t="s">
        <v>16630</v>
      </c>
      <c r="M4135" s="4" t="str">
        <f ca="1">IFERROR(__xludf.DUMMYFUNCTION("REGEXREPLACE(F3885,""\D"", """")"),"#VALUE!")</f>
        <v>#VALUE!</v>
      </c>
    </row>
    <row r="4136" spans="1:13" ht="15.75" customHeight="1">
      <c r="A4136" s="1">
        <v>3886</v>
      </c>
      <c r="B4136" s="3">
        <v>3887</v>
      </c>
      <c r="C4136" s="3" t="s">
        <v>10672</v>
      </c>
      <c r="D4136" s="3">
        <v>0.17817459731341631</v>
      </c>
      <c r="E4136" s="3">
        <v>0.1219129967661859</v>
      </c>
      <c r="F4136" s="3">
        <v>0.64251207729468596</v>
      </c>
      <c r="G4136" s="3">
        <v>0.1207729468599034</v>
      </c>
      <c r="H4136" s="3">
        <v>0.14975845410628019</v>
      </c>
      <c r="I4136" s="3">
        <v>0.3140096618357488</v>
      </c>
      <c r="J4136" s="3">
        <v>4.5849514899189772E-2</v>
      </c>
      <c r="K4136" s="3">
        <v>23481.699999999979</v>
      </c>
      <c r="L4136" s="3" t="s">
        <v>16633</v>
      </c>
      <c r="M4136" s="4" t="str">
        <f ca="1">IFERROR(__xludf.DUMMYFUNCTION("REGEXREPLACE(F3888,""\D"", """")"),"#VALUE!")</f>
        <v>#VALUE!</v>
      </c>
    </row>
    <row r="4137" spans="1:13" ht="15.75" customHeight="1">
      <c r="A4137" s="1">
        <v>3887</v>
      </c>
      <c r="B4137" s="3">
        <v>3888</v>
      </c>
      <c r="C4137" s="3" t="s">
        <v>10675</v>
      </c>
      <c r="D4137" s="3">
        <v>0.17883345741657619</v>
      </c>
      <c r="E4137" s="3">
        <v>0.1896789555127012</v>
      </c>
      <c r="F4137" s="3">
        <v>0.63414634146341464</v>
      </c>
      <c r="G4137" s="3">
        <v>0.17073170731707321</v>
      </c>
      <c r="H4137" s="3">
        <v>6.097560975609756E-2</v>
      </c>
      <c r="I4137" s="3">
        <v>0.25609756097560982</v>
      </c>
      <c r="J4137" s="3">
        <v>3.1584900273268948E-2</v>
      </c>
      <c r="K4137" s="3">
        <v>9286.1000000000131</v>
      </c>
      <c r="L4137" s="3" t="s">
        <v>16634</v>
      </c>
      <c r="M4137" s="4" t="str">
        <f ca="1">IFERROR(__xludf.DUMMYFUNCTION("REGEXREPLACE(F3889,""\D"", """")"),"#VALUE!")</f>
        <v>#VALUE!</v>
      </c>
    </row>
    <row r="4138" spans="1:13" ht="15.75" customHeight="1">
      <c r="A4138" s="1">
        <v>3888</v>
      </c>
      <c r="B4138" s="3">
        <v>3889</v>
      </c>
      <c r="C4138" s="3" t="s">
        <v>10677</v>
      </c>
      <c r="D4138" s="3">
        <v>0.14493777839217001</v>
      </c>
      <c r="E4138" s="3">
        <v>0.13653770385331979</v>
      </c>
      <c r="F4138" s="3">
        <v>0.61124694376528121</v>
      </c>
      <c r="G4138" s="3">
        <v>0.1613691931540342</v>
      </c>
      <c r="H4138" s="3">
        <v>0.12469437652811741</v>
      </c>
      <c r="I4138" s="3">
        <v>0.32762836185819072</v>
      </c>
      <c r="J4138" s="3">
        <v>4.0261528978837849E-2</v>
      </c>
      <c r="K4138" s="3">
        <v>47885.599999999642</v>
      </c>
      <c r="L4138" s="3" t="s">
        <v>16635</v>
      </c>
      <c r="M4138" s="4" t="str">
        <f ca="1">IFERROR(__xludf.DUMMYFUNCTION("REGEXREPLACE(F3890,""\D"", """")"),"#VALUE!")</f>
        <v>#VALUE!</v>
      </c>
    </row>
    <row r="4139" spans="1:13" ht="15.75" customHeight="1">
      <c r="A4139" s="1">
        <v>3889</v>
      </c>
      <c r="B4139" s="3">
        <v>3890</v>
      </c>
      <c r="C4139" s="3" t="s">
        <v>10679</v>
      </c>
      <c r="D4139" s="3">
        <v>0.13521219141855509</v>
      </c>
      <c r="E4139" s="3">
        <v>0.43583265278849959</v>
      </c>
      <c r="F4139" s="3">
        <v>0.61392405063291144</v>
      </c>
      <c r="G4139" s="3">
        <v>6.9620253164556958E-2</v>
      </c>
      <c r="H4139" s="3">
        <v>6.9620253164556958E-2</v>
      </c>
      <c r="I4139" s="3">
        <v>0.18354430379746839</v>
      </c>
      <c r="J4139" s="3">
        <v>1.6255966659016779E-2</v>
      </c>
      <c r="K4139" s="3">
        <v>16309.00000000002</v>
      </c>
      <c r="L4139" s="3" t="s">
        <v>16636</v>
      </c>
      <c r="M4139" s="4" t="str">
        <f ca="1">IFERROR(__xludf.DUMMYFUNCTION("REGEXREPLACE(F3891,""\D"", """")"),"#VALUE!")</f>
        <v>#VALUE!</v>
      </c>
    </row>
    <row r="4140" spans="1:13" ht="15.75" customHeight="1">
      <c r="A4140" s="1">
        <v>3891</v>
      </c>
      <c r="B4140" s="3">
        <v>3892</v>
      </c>
      <c r="C4140" s="3" t="s">
        <v>10684</v>
      </c>
      <c r="D4140" s="3">
        <v>0.18447841661215139</v>
      </c>
      <c r="E4140" s="3">
        <v>0.1117827145011159</v>
      </c>
      <c r="F4140" s="3">
        <v>0.60732984293193715</v>
      </c>
      <c r="G4140" s="3">
        <v>0.13089005235602089</v>
      </c>
      <c r="H4140" s="3">
        <v>0.14659685863874339</v>
      </c>
      <c r="I4140" s="3">
        <v>0.3193717277486911</v>
      </c>
      <c r="J4140" s="3">
        <v>4.8825841666235208E-2</v>
      </c>
      <c r="K4140" s="3">
        <v>21700.600000000009</v>
      </c>
      <c r="L4140" s="3" t="s">
        <v>16638</v>
      </c>
      <c r="M4140" s="4" t="str">
        <f ca="1">IFERROR(__xludf.DUMMYFUNCTION("REGEXREPLACE(F3893,""\D"", """")"),"#VALUE!")</f>
        <v>#VALUE!</v>
      </c>
    </row>
    <row r="4141" spans="1:13" ht="15.75" customHeight="1">
      <c r="A4141" s="1">
        <v>3892</v>
      </c>
      <c r="B4141" s="3">
        <v>3893</v>
      </c>
      <c r="C4141" s="3" t="s">
        <v>10687</v>
      </c>
      <c r="D4141" s="3">
        <v>0.1068280904102073</v>
      </c>
      <c r="E4141" s="3">
        <v>0.1000145412499841</v>
      </c>
      <c r="F4141" s="3">
        <v>0.63636363636363635</v>
      </c>
      <c r="G4141" s="3">
        <v>0.2</v>
      </c>
      <c r="H4141" s="3">
        <v>0.12727272727272729</v>
      </c>
      <c r="I4141" s="3">
        <v>0.34545454545454551</v>
      </c>
      <c r="J4141" s="3">
        <v>2.9372176908718791E-2</v>
      </c>
      <c r="K4141" s="3">
        <v>6458.4000000000024</v>
      </c>
      <c r="L4141" s="3" t="s">
        <v>16639</v>
      </c>
      <c r="M4141" s="4" t="str">
        <f ca="1">IFERROR(__xludf.DUMMYFUNCTION("REGEXREPLACE(F3894,""\D"", """")"),"#VALUE!")</f>
        <v>#VALUE!</v>
      </c>
    </row>
    <row r="4142" spans="1:13" ht="15.75" customHeight="1">
      <c r="A4142" s="1">
        <v>3893</v>
      </c>
      <c r="B4142" s="3">
        <v>3894</v>
      </c>
      <c r="C4142" s="3" t="s">
        <v>10689</v>
      </c>
      <c r="D4142" s="3">
        <v>0.1487855232438047</v>
      </c>
      <c r="E4142" s="3">
        <v>0.1587027335468994</v>
      </c>
      <c r="F4142" s="3">
        <v>0.59842519685039375</v>
      </c>
      <c r="G4142" s="3">
        <v>0.1102362204724409</v>
      </c>
      <c r="H4142" s="3">
        <v>0.1653543307086614</v>
      </c>
      <c r="I4142" s="3">
        <v>0.32283464566929132</v>
      </c>
      <c r="J4142" s="3">
        <v>3.7284915505135907E-2</v>
      </c>
      <c r="K4142" s="3">
        <v>14443.000000000029</v>
      </c>
      <c r="L4142" s="3" t="s">
        <v>16640</v>
      </c>
      <c r="M4142" s="4" t="str">
        <f ca="1">IFERROR(__xludf.DUMMYFUNCTION("REGEXREPLACE(F3895,""\D"", """")"),"#VALUE!")</f>
        <v>#VALUE!</v>
      </c>
    </row>
    <row r="4143" spans="1:13" ht="15.75" customHeight="1">
      <c r="A4143" s="1">
        <v>3895</v>
      </c>
      <c r="B4143" s="3">
        <v>3896</v>
      </c>
      <c r="C4143" s="3" t="s">
        <v>10696</v>
      </c>
      <c r="D4143" s="3">
        <v>0.18330024716461091</v>
      </c>
      <c r="E4143" s="3">
        <v>0.141257553692854</v>
      </c>
      <c r="F4143" s="3">
        <v>0.57553956834532372</v>
      </c>
      <c r="G4143" s="3">
        <v>0.1223021582733813</v>
      </c>
      <c r="H4143" s="3">
        <v>0.15827338129496399</v>
      </c>
      <c r="I4143" s="3">
        <v>0.33812949640287771</v>
      </c>
      <c r="J4143" s="3">
        <v>4.7832381261017097E-2</v>
      </c>
      <c r="K4143" s="3">
        <v>15538.70000000003</v>
      </c>
      <c r="L4143" s="3" t="s">
        <v>16642</v>
      </c>
      <c r="M4143" s="4" t="str">
        <f ca="1">IFERROR(__xludf.DUMMYFUNCTION("REGEXREPLACE(F3897,""\D"", """")"),"#VALUE!")</f>
        <v>#VALUE!</v>
      </c>
    </row>
    <row r="4144" spans="1:13" ht="15.75" customHeight="1">
      <c r="A4144" s="1">
        <v>3896</v>
      </c>
      <c r="B4144" s="3">
        <v>3897</v>
      </c>
      <c r="C4144" s="3" t="s">
        <v>10698</v>
      </c>
      <c r="D4144" s="3">
        <v>0.19996401010323839</v>
      </c>
      <c r="E4144" s="3">
        <v>0.1367332995526892</v>
      </c>
      <c r="F4144" s="3">
        <v>0.64655172413793105</v>
      </c>
      <c r="G4144" s="3">
        <v>0.1206896551724138</v>
      </c>
      <c r="H4144" s="3">
        <v>0.10344827586206901</v>
      </c>
      <c r="I4144" s="3">
        <v>0.29741379310344829</v>
      </c>
      <c r="J4144" s="3">
        <v>4.2469280301838289E-2</v>
      </c>
      <c r="K4144" s="3">
        <v>25604.499999999971</v>
      </c>
      <c r="L4144" s="3" t="s">
        <v>16643</v>
      </c>
      <c r="M4144" s="4" t="str">
        <f ca="1">IFERROR(__xludf.DUMMYFUNCTION("REGEXREPLACE(F3898,""\D"", """")"),"#VALUE!")</f>
        <v>#VALUE!</v>
      </c>
    </row>
    <row r="4145" spans="1:13" ht="15.75" customHeight="1">
      <c r="A4145" s="1">
        <v>3899</v>
      </c>
      <c r="B4145" s="3">
        <v>3900</v>
      </c>
      <c r="C4145" s="3" t="s">
        <v>10707</v>
      </c>
      <c r="D4145" s="3">
        <v>9.357324855677554E-2</v>
      </c>
      <c r="E4145" s="3">
        <v>0.59772435732539764</v>
      </c>
      <c r="F4145" s="3">
        <v>0.63551401869158874</v>
      </c>
      <c r="G4145" s="3">
        <v>6.5420560747663545E-2</v>
      </c>
      <c r="H4145" s="3">
        <v>7.476635514018691E-2</v>
      </c>
      <c r="I4145" s="3">
        <v>0.16822429906542061</v>
      </c>
      <c r="J4145" s="3">
        <v>1.043957538435975E-2</v>
      </c>
      <c r="K4145" s="3">
        <v>11796.50000000002</v>
      </c>
      <c r="L4145" s="3" t="s">
        <v>16646</v>
      </c>
      <c r="M4145" s="4" t="str">
        <f ca="1">IFERROR(__xludf.DUMMYFUNCTION("REGEXREPLACE(F3901,""\D"", """")"),"#VALUE!")</f>
        <v>#VALUE!</v>
      </c>
    </row>
    <row r="4146" spans="1:13" ht="15.75" customHeight="1">
      <c r="A4146" s="1">
        <v>3900</v>
      </c>
      <c r="B4146" s="3">
        <v>3901</v>
      </c>
      <c r="C4146" s="3" t="s">
        <v>10709</v>
      </c>
      <c r="D4146" s="3">
        <v>0.2212000018533844</v>
      </c>
      <c r="E4146" s="3">
        <v>0.67310272998197962</v>
      </c>
      <c r="F4146" s="3">
        <v>0.54712643678160922</v>
      </c>
      <c r="G4146" s="3">
        <v>7.8160919540229884E-2</v>
      </c>
      <c r="H4146" s="3">
        <v>5.057471264367816E-2</v>
      </c>
      <c r="I4146" s="3">
        <v>0.14942528735632191</v>
      </c>
      <c r="J4146" s="3">
        <v>2.6620148371975901E-2</v>
      </c>
      <c r="K4146" s="3">
        <v>47316.099999999613</v>
      </c>
      <c r="L4146" s="3" t="s">
        <v>16647</v>
      </c>
      <c r="M4146" s="4" t="str">
        <f ca="1">IFERROR(__xludf.DUMMYFUNCTION("REGEXREPLACE(F3902,""\D"", """")"),"#VALUE!")</f>
        <v>#VALUE!</v>
      </c>
    </row>
    <row r="4147" spans="1:13" ht="15.75" customHeight="1">
      <c r="A4147" s="1">
        <v>3902</v>
      </c>
      <c r="B4147" s="3">
        <v>3903</v>
      </c>
      <c r="C4147" s="3" t="s">
        <v>10714</v>
      </c>
      <c r="D4147" s="3">
        <v>0.31381327296040679</v>
      </c>
      <c r="E4147" s="3">
        <v>0.4244483377716573</v>
      </c>
      <c r="F4147" s="3">
        <v>0.52941176470588236</v>
      </c>
      <c r="G4147" s="3">
        <v>9.8039215686274508E-2</v>
      </c>
      <c r="H4147" s="3">
        <v>7.8431372549019607E-2</v>
      </c>
      <c r="I4147" s="3">
        <v>0.19607843137254899</v>
      </c>
      <c r="J4147" s="3">
        <v>3.6723323208947563E-2</v>
      </c>
      <c r="K4147" s="3">
        <v>5809.9</v>
      </c>
      <c r="L4147" s="3" t="s">
        <v>16649</v>
      </c>
      <c r="M4147" s="4" t="str">
        <f ca="1">IFERROR(__xludf.DUMMYFUNCTION("REGEXREPLACE(F3904,""\D"", """")"),"#VALUE!")</f>
        <v>#VALUE!</v>
      </c>
    </row>
    <row r="4148" spans="1:13" ht="15.75" customHeight="1">
      <c r="A4148" s="1">
        <v>3905</v>
      </c>
      <c r="B4148" s="3">
        <v>3906</v>
      </c>
      <c r="C4148" s="3" t="s">
        <v>10722</v>
      </c>
      <c r="D4148" s="3">
        <v>0.17522184717317421</v>
      </c>
      <c r="E4148" s="3">
        <v>0.34256122972807362</v>
      </c>
      <c r="F4148" s="3">
        <v>0.5842696629213483</v>
      </c>
      <c r="G4148" s="3">
        <v>7.8651685393258425E-2</v>
      </c>
      <c r="H4148" s="3">
        <v>8.98876404494382E-2</v>
      </c>
      <c r="I4148" s="3">
        <v>0.2303370786516854</v>
      </c>
      <c r="J4148" s="3">
        <v>2.6672033036991661E-2</v>
      </c>
      <c r="K4148" s="3">
        <v>19525.100000000009</v>
      </c>
      <c r="L4148" s="3" t="s">
        <v>16652</v>
      </c>
      <c r="M4148" s="4" t="str">
        <f ca="1">IFERROR(__xludf.DUMMYFUNCTION("REGEXREPLACE(F3907,""\D"", """")"),"#VALUE!")</f>
        <v>#VALUE!</v>
      </c>
    </row>
    <row r="4149" spans="1:13" ht="15.75" customHeight="1">
      <c r="A4149" s="1">
        <v>3906</v>
      </c>
      <c r="B4149" s="3">
        <v>3907</v>
      </c>
      <c r="C4149" s="3" t="s">
        <v>10724</v>
      </c>
      <c r="D4149" s="3">
        <v>0.2048165780003211</v>
      </c>
      <c r="E4149" s="3">
        <v>0.36977729158561601</v>
      </c>
      <c r="F4149" s="3">
        <v>0.5688311688311688</v>
      </c>
      <c r="G4149" s="3">
        <v>8.0519480519480519E-2</v>
      </c>
      <c r="H4149" s="3">
        <v>0.1012987012987013</v>
      </c>
      <c r="I4149" s="3">
        <v>0.19740259740259741</v>
      </c>
      <c r="J4149" s="3">
        <v>3.5593889094069048E-2</v>
      </c>
      <c r="K4149" s="3">
        <v>43065.499999999702</v>
      </c>
      <c r="L4149" s="3" t="s">
        <v>16653</v>
      </c>
      <c r="M4149" s="4" t="str">
        <f ca="1">IFERROR(__xludf.DUMMYFUNCTION("REGEXREPLACE(F3908,""\D"", """")"),"#VALUE!")</f>
        <v>#VALUE!</v>
      </c>
    </row>
    <row r="4150" spans="1:13" ht="15.75" customHeight="1">
      <c r="A4150" s="1">
        <v>3909</v>
      </c>
      <c r="B4150" s="3">
        <v>3910</v>
      </c>
      <c r="C4150" s="3" t="s">
        <v>10732</v>
      </c>
      <c r="D4150" s="3">
        <v>0.31609738611269361</v>
      </c>
      <c r="E4150" s="3">
        <v>0.37903744303427489</v>
      </c>
      <c r="F4150" s="3">
        <v>0.58208955223880599</v>
      </c>
      <c r="G4150" s="3">
        <v>7.4626865671641784E-2</v>
      </c>
      <c r="H4150" s="3">
        <v>6.7164179104477612E-2</v>
      </c>
      <c r="I4150" s="3">
        <v>0.22388059701492541</v>
      </c>
      <c r="J4150" s="3">
        <v>3.7686498309136007E-2</v>
      </c>
      <c r="K4150" s="3">
        <v>15010.20000000003</v>
      </c>
      <c r="L4150" s="3" t="s">
        <v>16656</v>
      </c>
      <c r="M4150" s="4" t="str">
        <f ca="1">IFERROR(__xludf.DUMMYFUNCTION("REGEXREPLACE(F3911,""\D"", """")"),"#VALUE!")</f>
        <v>#VALUE!</v>
      </c>
    </row>
    <row r="4151" spans="1:13" ht="15.75" customHeight="1">
      <c r="A4151" s="1">
        <v>3910</v>
      </c>
      <c r="B4151" s="3">
        <v>3911</v>
      </c>
      <c r="C4151" s="3" t="s">
        <v>10735</v>
      </c>
      <c r="D4151" s="3">
        <v>0.20895087140736801</v>
      </c>
      <c r="E4151" s="3">
        <v>0.73224160899969393</v>
      </c>
      <c r="F4151" s="3">
        <v>0.45833333333333331</v>
      </c>
      <c r="G4151" s="3">
        <v>6.9444444444444448E-2</v>
      </c>
      <c r="H4151" s="3">
        <v>4.1666666666666657E-2</v>
      </c>
      <c r="I4151" s="3">
        <v>0.1388888888888889</v>
      </c>
      <c r="J4151" s="3">
        <v>2.0655005631990232E-2</v>
      </c>
      <c r="K4151" s="3">
        <v>32156.199999999932</v>
      </c>
      <c r="L4151" s="3" t="s">
        <v>16657</v>
      </c>
      <c r="M4151" s="4" t="str">
        <f ca="1">IFERROR(__xludf.DUMMYFUNCTION("REGEXREPLACE(F3912,""\D"", """")"),"#VALUE!")</f>
        <v>#VALUE!</v>
      </c>
    </row>
    <row r="4152" spans="1:13" ht="15.75" customHeight="1">
      <c r="A4152" s="1">
        <v>3911</v>
      </c>
      <c r="B4152" s="3">
        <v>3912</v>
      </c>
      <c r="C4152" s="3" t="s">
        <v>10737</v>
      </c>
      <c r="D4152" s="3">
        <v>0.21122672462325559</v>
      </c>
      <c r="E4152" s="3">
        <v>0.21870173596774281</v>
      </c>
      <c r="F4152" s="3">
        <v>0.55447941888619856</v>
      </c>
      <c r="G4152" s="3">
        <v>0.1186440677966102</v>
      </c>
      <c r="H4152" s="3">
        <v>0.13075060532687649</v>
      </c>
      <c r="I4152" s="3">
        <v>0.28813559322033899</v>
      </c>
      <c r="J4152" s="3">
        <v>5.1363699355633403E-2</v>
      </c>
      <c r="K4152" s="3">
        <v>46352.999999999651</v>
      </c>
      <c r="L4152" s="3" t="s">
        <v>16658</v>
      </c>
      <c r="M4152" s="4" t="str">
        <f ca="1">IFERROR(__xludf.DUMMYFUNCTION("REGEXREPLACE(F3913,""\D"", """")"),"#VALUE!")</f>
        <v>#VALUE!</v>
      </c>
    </row>
    <row r="4153" spans="1:13" ht="15.75" customHeight="1">
      <c r="A4153" s="1">
        <v>3912</v>
      </c>
      <c r="B4153" s="3">
        <v>3913</v>
      </c>
      <c r="C4153" s="3" t="s">
        <v>10740</v>
      </c>
      <c r="D4153" s="3">
        <v>0.1136208834718288</v>
      </c>
      <c r="E4153" s="3">
        <v>0.1043317229705063</v>
      </c>
      <c r="F4153" s="3">
        <v>0.64210526315789473</v>
      </c>
      <c r="G4153" s="3">
        <v>0.1789473684210526</v>
      </c>
      <c r="H4153" s="3">
        <v>0.15789473684210531</v>
      </c>
      <c r="I4153" s="3">
        <v>0.37894736842105259</v>
      </c>
      <c r="J4153" s="3">
        <v>3.5618533278390159E-2</v>
      </c>
      <c r="K4153" s="3">
        <v>10676.00000000002</v>
      </c>
      <c r="L4153" s="3" t="s">
        <v>16659</v>
      </c>
      <c r="M4153" s="4" t="str">
        <f ca="1">IFERROR(__xludf.DUMMYFUNCTION("REGEXREPLACE(F3914,""\D"", """")"),"#VALUE!")</f>
        <v>#VALUE!</v>
      </c>
    </row>
    <row r="4154" spans="1:13" ht="15.75" customHeight="1">
      <c r="A4154" s="1">
        <v>3913</v>
      </c>
      <c r="B4154" s="3">
        <v>3914</v>
      </c>
      <c r="C4154" s="3" t="s">
        <v>10743</v>
      </c>
      <c r="D4154" s="3">
        <v>0.1679651851544888</v>
      </c>
      <c r="E4154" s="3">
        <v>0.24340191511930601</v>
      </c>
      <c r="F4154" s="3">
        <v>0.57594936708860756</v>
      </c>
      <c r="G4154" s="3">
        <v>8.8607594936708861E-2</v>
      </c>
      <c r="H4154" s="3">
        <v>8.8607594936708861E-2</v>
      </c>
      <c r="I4154" s="3">
        <v>0.22151898734177211</v>
      </c>
      <c r="J4154" s="3">
        <v>2.6759199003207699E-2</v>
      </c>
      <c r="K4154" s="3">
        <v>17583.000000000018</v>
      </c>
      <c r="L4154" s="3" t="s">
        <v>16660</v>
      </c>
      <c r="M4154" s="4" t="str">
        <f ca="1">IFERROR(__xludf.DUMMYFUNCTION("REGEXREPLACE(F3915,""\D"", """")"),"#VALUE!")</f>
        <v>#VALUE!</v>
      </c>
    </row>
    <row r="4155" spans="1:13" ht="15.75" customHeight="1">
      <c r="A4155" s="1">
        <v>3914</v>
      </c>
      <c r="B4155" s="3">
        <v>3915</v>
      </c>
      <c r="C4155" s="3" t="s">
        <v>10745</v>
      </c>
      <c r="D4155" s="3">
        <v>0.17412413676141539</v>
      </c>
      <c r="E4155" s="3">
        <v>0.20654335557538209</v>
      </c>
      <c r="F4155" s="3">
        <v>0.63291139240506333</v>
      </c>
      <c r="G4155" s="3">
        <v>0.13924050632911389</v>
      </c>
      <c r="H4155" s="3">
        <v>0.1012658227848101</v>
      </c>
      <c r="I4155" s="3">
        <v>0.26582278481012661</v>
      </c>
      <c r="J4155" s="3">
        <v>3.5593217307887552E-2</v>
      </c>
      <c r="K4155" s="3">
        <v>8994.1000000000076</v>
      </c>
      <c r="L4155" s="3" t="s">
        <v>16661</v>
      </c>
      <c r="M4155" s="4" t="str">
        <f ca="1">IFERROR(__xludf.DUMMYFUNCTION("REGEXREPLACE(F3916,""\D"", """")"),"#VALUE!")</f>
        <v>#VALUE!</v>
      </c>
    </row>
    <row r="4156" spans="1:13" ht="15.75" customHeight="1">
      <c r="A4156" s="1">
        <v>3915</v>
      </c>
      <c r="B4156" s="3">
        <v>3916</v>
      </c>
      <c r="C4156" s="3" t="s">
        <v>10748</v>
      </c>
      <c r="D4156" s="3">
        <v>0.1674801504904542</v>
      </c>
      <c r="E4156" s="3">
        <v>0.32836845021041111</v>
      </c>
      <c r="F4156" s="3">
        <v>0.5957446808510638</v>
      </c>
      <c r="G4156" s="3">
        <v>7.4468085106382975E-2</v>
      </c>
      <c r="H4156" s="3">
        <v>9.0425531914893623E-2</v>
      </c>
      <c r="I4156" s="3">
        <v>0.19680851063829791</v>
      </c>
      <c r="J4156" s="3">
        <v>2.4970982919445661E-2</v>
      </c>
      <c r="K4156" s="3">
        <v>19577.5</v>
      </c>
      <c r="L4156" s="3" t="s">
        <v>16662</v>
      </c>
      <c r="M4156" s="4" t="str">
        <f ca="1">IFERROR(__xludf.DUMMYFUNCTION("REGEXREPLACE(F3917,""\D"", """")"),"#VALUE!")</f>
        <v>#VALUE!</v>
      </c>
    </row>
    <row r="4157" spans="1:13" ht="15.75" customHeight="1">
      <c r="A4157" s="1">
        <v>3916</v>
      </c>
      <c r="B4157" s="3">
        <v>3917</v>
      </c>
      <c r="C4157" s="3" t="s">
        <v>10750</v>
      </c>
      <c r="D4157" s="3">
        <v>0.17736983281258301</v>
      </c>
      <c r="E4157" s="3">
        <v>0.16787538167076119</v>
      </c>
      <c r="F4157" s="3">
        <v>0.60465116279069764</v>
      </c>
      <c r="G4157" s="3">
        <v>0.10912343470483001</v>
      </c>
      <c r="H4157" s="3">
        <v>0.1162790697674419</v>
      </c>
      <c r="I4157" s="3">
        <v>0.2844364937388193</v>
      </c>
      <c r="J4157" s="3">
        <v>3.9151912539802089E-2</v>
      </c>
      <c r="K4157" s="3">
        <v>65391.699999999531</v>
      </c>
      <c r="L4157" s="3" t="s">
        <v>16663</v>
      </c>
      <c r="M4157" s="4" t="str">
        <f ca="1">IFERROR(__xludf.DUMMYFUNCTION("REGEXREPLACE(F3918,""\D"", """")"),"#VALUE!")</f>
        <v>#VALUE!</v>
      </c>
    </row>
    <row r="4158" spans="1:13" ht="15.75" customHeight="1">
      <c r="A4158" s="1">
        <v>3917</v>
      </c>
      <c r="B4158" s="3">
        <v>3918</v>
      </c>
      <c r="C4158" s="3" t="s">
        <v>10753</v>
      </c>
      <c r="D4158" s="3">
        <v>0.15226163650138019</v>
      </c>
      <c r="E4158" s="3">
        <v>8.8456721314238068E-2</v>
      </c>
      <c r="F4158" s="3">
        <v>0.6</v>
      </c>
      <c r="G4158" s="3">
        <v>0.1466666666666667</v>
      </c>
      <c r="H4158" s="3">
        <v>0.1333333333333333</v>
      </c>
      <c r="I4158" s="3">
        <v>0.36</v>
      </c>
      <c r="J4158" s="3">
        <v>3.7638538816674269E-2</v>
      </c>
      <c r="K4158" s="3">
        <v>8601.5000000000091</v>
      </c>
      <c r="L4158" s="3" t="s">
        <v>16664</v>
      </c>
      <c r="M4158" s="4" t="str">
        <f ca="1">IFERROR(__xludf.DUMMYFUNCTION("REGEXREPLACE(F3919,""\D"", """")"),"#VALUE!")</f>
        <v>#VALUE!</v>
      </c>
    </row>
    <row r="4159" spans="1:13" ht="15.75" customHeight="1">
      <c r="A4159" s="1">
        <v>3918</v>
      </c>
      <c r="B4159" s="3">
        <v>3919</v>
      </c>
      <c r="C4159" s="3" t="s">
        <v>10755</v>
      </c>
      <c r="D4159" s="3">
        <v>0.28036645519285591</v>
      </c>
      <c r="E4159" s="3">
        <v>0.29150252731968118</v>
      </c>
      <c r="F4159" s="3">
        <v>0.47916666666666669</v>
      </c>
      <c r="G4159" s="3">
        <v>0.14583333333333329</v>
      </c>
      <c r="H4159" s="3">
        <v>0.1041666666666667</v>
      </c>
      <c r="I4159" s="3">
        <v>0.25</v>
      </c>
      <c r="J4159" s="3">
        <v>5.3418654405815273E-2</v>
      </c>
      <c r="K4159" s="3">
        <v>5513.399999999996</v>
      </c>
      <c r="L4159" s="3" t="s">
        <v>313</v>
      </c>
      <c r="M4159" s="4" t="str">
        <f ca="1">IFERROR(__xludf.DUMMYFUNCTION("REGEXREPLACE(F3920,""\D"", """")"),"#VALUE!")</f>
        <v>#VALUE!</v>
      </c>
    </row>
    <row r="4160" spans="1:13" ht="15.75" customHeight="1">
      <c r="A4160" s="1">
        <v>3919</v>
      </c>
      <c r="B4160" s="3">
        <v>3920</v>
      </c>
      <c r="C4160" s="3" t="s">
        <v>10757</v>
      </c>
      <c r="D4160" s="3">
        <v>0.2395304879060835</v>
      </c>
      <c r="E4160" s="3">
        <v>0.36709749567018263</v>
      </c>
      <c r="F4160" s="3">
        <v>0.50153846153846149</v>
      </c>
      <c r="G4160" s="3">
        <v>0.08</v>
      </c>
      <c r="H4160" s="3">
        <v>5.8461538461538461E-2</v>
      </c>
      <c r="I4160" s="3">
        <v>0.1969230769230769</v>
      </c>
      <c r="J4160" s="3">
        <v>3.0759434751826801E-2</v>
      </c>
      <c r="K4160" s="3">
        <v>36860.299999999806</v>
      </c>
      <c r="L4160" s="3" t="s">
        <v>16665</v>
      </c>
      <c r="M4160" s="4" t="str">
        <f ca="1">IFERROR(__xludf.DUMMYFUNCTION("REGEXREPLACE(F3921,""\D"", """")"),"#VALUE!")</f>
        <v>#VALUE!</v>
      </c>
    </row>
    <row r="4161" spans="1:13" ht="15.75" customHeight="1">
      <c r="A4161" s="1">
        <v>3920</v>
      </c>
      <c r="B4161" s="3">
        <v>3921</v>
      </c>
      <c r="C4161" s="3" t="s">
        <v>10759</v>
      </c>
      <c r="D4161" s="3">
        <v>0.22317545614650749</v>
      </c>
      <c r="E4161" s="3">
        <v>0.39893513746343823</v>
      </c>
      <c r="F4161" s="3">
        <v>0.45819397993311028</v>
      </c>
      <c r="G4161" s="3">
        <v>7.6923076923076927E-2</v>
      </c>
      <c r="H4161" s="3">
        <v>7.3578595317725759E-2</v>
      </c>
      <c r="I4161" s="3">
        <v>0.20066889632107021</v>
      </c>
      <c r="J4161" s="3">
        <v>3.1410072066163322E-2</v>
      </c>
      <c r="K4161" s="3">
        <v>33739.999999999891</v>
      </c>
      <c r="L4161" s="3" t="s">
        <v>16666</v>
      </c>
      <c r="M4161" s="4" t="str">
        <f ca="1">IFERROR(__xludf.DUMMYFUNCTION("REGEXREPLACE(F3922,""\D"", """")"),"#VALUE!")</f>
        <v>#VALUE!</v>
      </c>
    </row>
    <row r="4162" spans="1:13" ht="15.75" customHeight="1">
      <c r="A4162" s="1">
        <v>3921</v>
      </c>
      <c r="B4162" s="3">
        <v>3922</v>
      </c>
      <c r="C4162" s="3" t="s">
        <v>10761</v>
      </c>
      <c r="D4162" s="3">
        <v>0.1170222690854978</v>
      </c>
      <c r="E4162" s="3">
        <v>0.30097148301480858</v>
      </c>
      <c r="F4162" s="3">
        <v>0.56302521008403361</v>
      </c>
      <c r="G4162" s="3">
        <v>9.2436974789915971E-2</v>
      </c>
      <c r="H4162" s="3">
        <v>0.1260504201680672</v>
      </c>
      <c r="I4162" s="3">
        <v>0.24369747899159661</v>
      </c>
      <c r="J4162" s="3">
        <v>2.267741226657834E-2</v>
      </c>
      <c r="K4162" s="3">
        <v>13456.000000000029</v>
      </c>
      <c r="L4162" s="3" t="s">
        <v>16667</v>
      </c>
      <c r="M4162" s="4" t="str">
        <f ca="1">IFERROR(__xludf.DUMMYFUNCTION("REGEXREPLACE(F3923,""\D"", """")"),"#VALUE!")</f>
        <v>#VALUE!</v>
      </c>
    </row>
    <row r="4163" spans="1:13" ht="15.75" customHeight="1">
      <c r="A4163" s="1">
        <v>3924</v>
      </c>
      <c r="B4163" s="3">
        <v>3925</v>
      </c>
      <c r="C4163" s="3" t="s">
        <v>10769</v>
      </c>
      <c r="D4163" s="3">
        <v>0.17940298621150019</v>
      </c>
      <c r="E4163" s="3">
        <v>0.19657730507228099</v>
      </c>
      <c r="F4163" s="3">
        <v>0.59829059829059827</v>
      </c>
      <c r="G4163" s="3">
        <v>0.1196581196581197</v>
      </c>
      <c r="H4163" s="3">
        <v>0.1196581196581197</v>
      </c>
      <c r="I4163" s="3">
        <v>0.27635327635327628</v>
      </c>
      <c r="J4163" s="3">
        <v>4.1656299595003492E-2</v>
      </c>
      <c r="K4163" s="3">
        <v>39103.099999999773</v>
      </c>
      <c r="L4163" s="3" t="s">
        <v>16670</v>
      </c>
      <c r="M4163" s="4" t="str">
        <f ca="1">IFERROR(__xludf.DUMMYFUNCTION("REGEXREPLACE(F3926,""\D"", """")"),"#VALUE!")</f>
        <v>#VALUE!</v>
      </c>
    </row>
    <row r="4164" spans="1:13" ht="15.75" customHeight="1">
      <c r="A4164" s="1">
        <v>3925</v>
      </c>
      <c r="B4164" s="3">
        <v>3926</v>
      </c>
      <c r="C4164" s="3" t="s">
        <v>10772</v>
      </c>
      <c r="D4164" s="3">
        <v>0.20831307061378601</v>
      </c>
      <c r="E4164" s="3">
        <v>0.2166755598658924</v>
      </c>
      <c r="F4164" s="3">
        <v>0.63926940639269403</v>
      </c>
      <c r="G4164" s="3">
        <v>9.3607305936073054E-2</v>
      </c>
      <c r="H4164" s="3">
        <v>8.9041095890410954E-2</v>
      </c>
      <c r="I4164" s="3">
        <v>0.25342465753424659</v>
      </c>
      <c r="J4164" s="3">
        <v>3.6730856605702633E-2</v>
      </c>
      <c r="K4164" s="3">
        <v>46177.999999999571</v>
      </c>
      <c r="L4164" s="3" t="s">
        <v>16671</v>
      </c>
      <c r="M4164" s="4" t="str">
        <f ca="1">IFERROR(__xludf.DUMMYFUNCTION("REGEXREPLACE(F3927,""\D"", """")"),"#VALUE!")</f>
        <v>#VALUE!</v>
      </c>
    </row>
    <row r="4165" spans="1:13" ht="15.75" customHeight="1">
      <c r="A4165" s="1">
        <v>3927</v>
      </c>
      <c r="B4165" s="3">
        <v>3928</v>
      </c>
      <c r="C4165" s="3" t="s">
        <v>10778</v>
      </c>
      <c r="D4165" s="3">
        <v>0.17142651245174581</v>
      </c>
      <c r="E4165" s="3">
        <v>0.22211540162275309</v>
      </c>
      <c r="F4165" s="3">
        <v>0.62848297213622295</v>
      </c>
      <c r="G4165" s="3">
        <v>8.3591331269349839E-2</v>
      </c>
      <c r="H4165" s="3">
        <v>0.1176470588235294</v>
      </c>
      <c r="I4165" s="3">
        <v>0.24767801857585139</v>
      </c>
      <c r="J4165" s="3">
        <v>3.2679500303517107E-2</v>
      </c>
      <c r="K4165" s="3">
        <v>36157.499999999804</v>
      </c>
      <c r="L4165" s="3" t="s">
        <v>16673</v>
      </c>
      <c r="M4165" s="4" t="str">
        <f ca="1">IFERROR(__xludf.DUMMYFUNCTION("REGEXREPLACE(F3929,""\D"", """")"),"#VALUE!")</f>
        <v>#VALUE!</v>
      </c>
    </row>
    <row r="4166" spans="1:13" ht="15.75" customHeight="1">
      <c r="A4166" s="1">
        <v>3928</v>
      </c>
      <c r="B4166" s="3">
        <v>3929</v>
      </c>
      <c r="C4166" s="3" t="s">
        <v>10781</v>
      </c>
      <c r="D4166" s="3">
        <v>0.18437416027014081</v>
      </c>
      <c r="E4166" s="3">
        <v>0.24943839118566019</v>
      </c>
      <c r="F4166" s="3">
        <v>0.63565891472868219</v>
      </c>
      <c r="G4166" s="3">
        <v>0.1007751937984496</v>
      </c>
      <c r="H4166" s="3">
        <v>0.10594315245478041</v>
      </c>
      <c r="I4166" s="3">
        <v>0.24806201550387599</v>
      </c>
      <c r="J4166" s="3">
        <v>3.6843293448201017E-2</v>
      </c>
      <c r="K4166" s="3">
        <v>42167.999999999709</v>
      </c>
      <c r="L4166" s="3" t="s">
        <v>16674</v>
      </c>
      <c r="M4166" s="4" t="str">
        <f ca="1">IFERROR(__xludf.DUMMYFUNCTION("REGEXREPLACE(F3930,""\D"", """")"),"#VALUE!")</f>
        <v>#VALUE!</v>
      </c>
    </row>
    <row r="4167" spans="1:13" ht="15.75" customHeight="1">
      <c r="A4167" s="1">
        <v>3929</v>
      </c>
      <c r="B4167" s="3">
        <v>3930</v>
      </c>
      <c r="C4167" s="3" t="s">
        <v>10784</v>
      </c>
      <c r="D4167" s="3">
        <v>0.17018096173869679</v>
      </c>
      <c r="E4167" s="3">
        <v>0.6971997688636058</v>
      </c>
      <c r="F4167" s="3">
        <v>0.50970873786407767</v>
      </c>
      <c r="G4167" s="3">
        <v>6.3106796116504854E-2</v>
      </c>
      <c r="H4167" s="3">
        <v>3.8834951456310683E-2</v>
      </c>
      <c r="I4167" s="3">
        <v>0.14077669902912621</v>
      </c>
      <c r="J4167" s="3">
        <v>1.5862687492410599E-2</v>
      </c>
      <c r="K4167" s="3">
        <v>44699.199999999641</v>
      </c>
      <c r="L4167" s="3" t="s">
        <v>16675</v>
      </c>
      <c r="M4167" s="4" t="str">
        <f ca="1">IFERROR(__xludf.DUMMYFUNCTION("REGEXREPLACE(F3931,""\D"", """")"),"#VALUE!")</f>
        <v>#VALUE!</v>
      </c>
    </row>
    <row r="4168" spans="1:13" ht="15.75" customHeight="1">
      <c r="A4168" s="1">
        <v>3930</v>
      </c>
      <c r="B4168" s="3">
        <v>3931</v>
      </c>
      <c r="C4168" s="3" t="s">
        <v>10786</v>
      </c>
      <c r="D4168" s="3">
        <v>0.2297566779178882</v>
      </c>
      <c r="E4168" s="3">
        <v>0.29591526066904672</v>
      </c>
      <c r="F4168" s="3">
        <v>0.63385826771653542</v>
      </c>
      <c r="G4168" s="3">
        <v>8.6614173228346455E-2</v>
      </c>
      <c r="H4168" s="3">
        <v>0.10236220472440941</v>
      </c>
      <c r="I4168" s="3">
        <v>0.2244094488188976</v>
      </c>
      <c r="J4168" s="3">
        <v>4.0821627537591929E-2</v>
      </c>
      <c r="K4168" s="3">
        <v>26981.699999999961</v>
      </c>
      <c r="L4168" s="3" t="s">
        <v>16676</v>
      </c>
      <c r="M4168" s="4" t="str">
        <f ca="1">IFERROR(__xludf.DUMMYFUNCTION("REGEXREPLACE(F3932,""\D"", """")"),"#VALUE!")</f>
        <v>#VALUE!</v>
      </c>
    </row>
    <row r="4169" spans="1:13" ht="15.75" customHeight="1">
      <c r="A4169" s="1">
        <v>3931</v>
      </c>
      <c r="B4169" s="3">
        <v>3932</v>
      </c>
      <c r="C4169" s="3" t="s">
        <v>10788</v>
      </c>
      <c r="D4169" s="3">
        <v>0.16152152381604909</v>
      </c>
      <c r="E4169" s="3">
        <v>0.33774729240071788</v>
      </c>
      <c r="F4169" s="3">
        <v>0.59514170040485825</v>
      </c>
      <c r="G4169" s="3">
        <v>6.4777327935222673E-2</v>
      </c>
      <c r="H4169" s="3">
        <v>8.9068825910931168E-2</v>
      </c>
      <c r="I4169" s="3">
        <v>0.2186234817813765</v>
      </c>
      <c r="J4169" s="3">
        <v>2.275759012065599E-2</v>
      </c>
      <c r="K4169" s="3">
        <v>26950.799999999981</v>
      </c>
      <c r="L4169" s="3" t="s">
        <v>16677</v>
      </c>
      <c r="M4169" s="4" t="str">
        <f ca="1">IFERROR(__xludf.DUMMYFUNCTION("REGEXREPLACE(F3933,""\D"", """")"),"#VALUE!")</f>
        <v>#VALUE!</v>
      </c>
    </row>
    <row r="4170" spans="1:13" ht="15.75" customHeight="1">
      <c r="A4170" s="1">
        <v>3932</v>
      </c>
      <c r="B4170" s="3">
        <v>3933</v>
      </c>
      <c r="C4170" s="3" t="s">
        <v>10790</v>
      </c>
      <c r="D4170" s="3">
        <v>0.18464275235222569</v>
      </c>
      <c r="E4170" s="3">
        <v>0.26372822471595941</v>
      </c>
      <c r="F4170" s="3">
        <v>0.64258555133079853</v>
      </c>
      <c r="G4170" s="3">
        <v>7.2243346007604556E-2</v>
      </c>
      <c r="H4170" s="3">
        <v>9.5057034220532313E-2</v>
      </c>
      <c r="I4170" s="3">
        <v>0.22053231939163501</v>
      </c>
      <c r="J4170" s="3">
        <v>2.8702681686539031E-2</v>
      </c>
      <c r="K4170" s="3">
        <v>27765.899999999951</v>
      </c>
      <c r="L4170" s="3" t="s">
        <v>16678</v>
      </c>
      <c r="M4170" s="4" t="str">
        <f ca="1">IFERROR(__xludf.DUMMYFUNCTION("REGEXREPLACE(F3934,""\D"", """")"),"#VALUE!")</f>
        <v>#VALUE!</v>
      </c>
    </row>
    <row r="4171" spans="1:13" ht="15.75" customHeight="1">
      <c r="A4171" s="1">
        <v>3933</v>
      </c>
      <c r="B4171" s="3">
        <v>3934</v>
      </c>
      <c r="C4171" s="3" t="s">
        <v>10793</v>
      </c>
      <c r="D4171" s="3">
        <v>0.16026102809899051</v>
      </c>
      <c r="E4171" s="3">
        <v>0.1902869720939511</v>
      </c>
      <c r="F4171" s="3">
        <v>0.62755102040816324</v>
      </c>
      <c r="G4171" s="3">
        <v>8.9285714285714288E-2</v>
      </c>
      <c r="H4171" s="3">
        <v>0.1224489795918367</v>
      </c>
      <c r="I4171" s="3">
        <v>0.27040816326530609</v>
      </c>
      <c r="J4171" s="3">
        <v>3.2508567773324601E-2</v>
      </c>
      <c r="K4171" s="3">
        <v>43353.799999999668</v>
      </c>
      <c r="L4171" s="3" t="s">
        <v>16679</v>
      </c>
      <c r="M4171" s="4" t="str">
        <f ca="1">IFERROR(__xludf.DUMMYFUNCTION("REGEXREPLACE(F3935,""\D"", """")"),"#VALUE!")</f>
        <v>#VALUE!</v>
      </c>
    </row>
    <row r="4172" spans="1:13" ht="15.75" customHeight="1">
      <c r="A4172" s="1">
        <v>3934</v>
      </c>
      <c r="B4172" s="3">
        <v>3935</v>
      </c>
      <c r="C4172" s="3" t="s">
        <v>10796</v>
      </c>
      <c r="D4172" s="3">
        <v>0.24835882276167009</v>
      </c>
      <c r="E4172" s="3">
        <v>0.35385828813324782</v>
      </c>
      <c r="F4172" s="3">
        <v>0.44594594594594589</v>
      </c>
      <c r="G4172" s="3">
        <v>0.1216216216216216</v>
      </c>
      <c r="H4172" s="3">
        <v>4.0540540540540543E-2</v>
      </c>
      <c r="I4172" s="3">
        <v>0.2162162162162162</v>
      </c>
      <c r="J4172" s="3">
        <v>2.7681638402620251E-2</v>
      </c>
      <c r="K4172" s="3">
        <v>8279.600000000004</v>
      </c>
      <c r="L4172" s="3" t="s">
        <v>16680</v>
      </c>
      <c r="M4172" s="4" t="str">
        <f ca="1">IFERROR(__xludf.DUMMYFUNCTION("REGEXREPLACE(F3936,""\D"", """")"),"#VALUE!")</f>
        <v>#VALUE!</v>
      </c>
    </row>
    <row r="4173" spans="1:13" ht="15.75" customHeight="1">
      <c r="A4173" s="1">
        <v>3939</v>
      </c>
      <c r="B4173" s="3">
        <v>3940</v>
      </c>
      <c r="C4173" s="3" t="s">
        <v>10814</v>
      </c>
      <c r="D4173" s="3">
        <v>0.16306466471275061</v>
      </c>
      <c r="E4173" s="3">
        <v>0.1594785660154629</v>
      </c>
      <c r="F4173" s="3">
        <v>0.62907268170426067</v>
      </c>
      <c r="G4173" s="3">
        <v>0.12531328320801999</v>
      </c>
      <c r="H4173" s="3">
        <v>0.13032581453634079</v>
      </c>
      <c r="I4173" s="3">
        <v>0.2932330827067669</v>
      </c>
      <c r="J4173" s="3">
        <v>4.0687726000930888E-2</v>
      </c>
      <c r="K4173" s="3">
        <v>44343.899999999667</v>
      </c>
      <c r="L4173" s="3" t="s">
        <v>16685</v>
      </c>
      <c r="M4173" s="4" t="str">
        <f ca="1">IFERROR(__xludf.DUMMYFUNCTION("REGEXREPLACE(F3941,""\D"", """")"),"#VALUE!")</f>
        <v>#VALUE!</v>
      </c>
    </row>
    <row r="4174" spans="1:13" ht="15.75" customHeight="1">
      <c r="A4174" s="1">
        <v>3940</v>
      </c>
      <c r="B4174" s="3">
        <v>3941</v>
      </c>
      <c r="C4174" s="3" t="s">
        <v>10817</v>
      </c>
      <c r="D4174" s="3">
        <v>0.1910617065767356</v>
      </c>
      <c r="E4174" s="3">
        <v>0.22355982791297471</v>
      </c>
      <c r="F4174" s="3">
        <v>0.61323155216284986</v>
      </c>
      <c r="G4174" s="3">
        <v>0.1068702290076336</v>
      </c>
      <c r="H4174" s="3">
        <v>0.12213740458015269</v>
      </c>
      <c r="I4174" s="3">
        <v>0.26717557251908403</v>
      </c>
      <c r="J4174" s="3">
        <v>4.242821574266608E-2</v>
      </c>
      <c r="K4174" s="3">
        <v>43436.299999999668</v>
      </c>
      <c r="L4174" s="3" t="s">
        <v>16686</v>
      </c>
      <c r="M4174" s="4" t="str">
        <f ca="1">IFERROR(__xludf.DUMMYFUNCTION("REGEXREPLACE(F3942,""\D"", """")"),"#VALUE!")</f>
        <v>#VALUE!</v>
      </c>
    </row>
    <row r="4175" spans="1:13" ht="15.75" customHeight="1">
      <c r="A4175" s="1">
        <v>3941</v>
      </c>
      <c r="B4175" s="3">
        <v>3942</v>
      </c>
      <c r="C4175" s="3" t="s">
        <v>10820</v>
      </c>
      <c r="D4175" s="3">
        <v>0.134256348470425</v>
      </c>
      <c r="E4175" s="3">
        <v>0.15659215997689069</v>
      </c>
      <c r="F4175" s="3">
        <v>0.61355932203389829</v>
      </c>
      <c r="G4175" s="3">
        <v>0.12542372881355929</v>
      </c>
      <c r="H4175" s="3">
        <v>0.12203389830508481</v>
      </c>
      <c r="I4175" s="3">
        <v>0.30169491525423731</v>
      </c>
      <c r="J4175" s="3">
        <v>3.2095997140203537E-2</v>
      </c>
      <c r="K4175" s="3">
        <v>32974.899999999878</v>
      </c>
      <c r="L4175" s="3" t="s">
        <v>16687</v>
      </c>
      <c r="M4175" s="4" t="str">
        <f ca="1">IFERROR(__xludf.DUMMYFUNCTION("REGEXREPLACE(F3943,""\D"", """")"),"#VALUE!")</f>
        <v>#VALUE!</v>
      </c>
    </row>
    <row r="4176" spans="1:13" ht="15.75" customHeight="1">
      <c r="A4176" s="1">
        <v>3942</v>
      </c>
      <c r="B4176" s="3">
        <v>3943</v>
      </c>
      <c r="C4176" s="3" t="s">
        <v>10822</v>
      </c>
      <c r="D4176" s="3">
        <v>0.18049050725854571</v>
      </c>
      <c r="E4176" s="3">
        <v>0.30616349304572271</v>
      </c>
      <c r="F4176" s="3">
        <v>0.64</v>
      </c>
      <c r="G4176" s="3">
        <v>8.5000000000000006E-2</v>
      </c>
      <c r="H4176" s="3">
        <v>9.5000000000000001E-2</v>
      </c>
      <c r="I4176" s="3">
        <v>0.215</v>
      </c>
      <c r="J4176" s="3">
        <v>2.99262927108165E-2</v>
      </c>
      <c r="K4176" s="3">
        <v>21152.499999999989</v>
      </c>
      <c r="L4176" s="3" t="s">
        <v>16688</v>
      </c>
      <c r="M4176" s="4" t="str">
        <f ca="1">IFERROR(__xludf.DUMMYFUNCTION("REGEXREPLACE(F3944,""\D"", """")"),"#VALUE!")</f>
        <v>#VALUE!</v>
      </c>
    </row>
    <row r="4177" spans="1:13" ht="15.75" customHeight="1">
      <c r="A4177" s="1">
        <v>3945</v>
      </c>
      <c r="B4177" s="3">
        <v>3946</v>
      </c>
      <c r="C4177" s="3" t="s">
        <v>10830</v>
      </c>
      <c r="D4177" s="3">
        <v>0.17475770664708221</v>
      </c>
      <c r="E4177" s="3">
        <v>0.59080509294952388</v>
      </c>
      <c r="F4177" s="3">
        <v>0.51750972762645919</v>
      </c>
      <c r="G4177" s="3">
        <v>5.0583657587548639E-2</v>
      </c>
      <c r="H4177" s="3">
        <v>4.8638132295719852E-2</v>
      </c>
      <c r="I4177" s="3">
        <v>0.15953307392996111</v>
      </c>
      <c r="J4177" s="3">
        <v>1.6275747024987759E-2</v>
      </c>
      <c r="K4177" s="3">
        <v>54680.499999999469</v>
      </c>
      <c r="L4177" s="3" t="s">
        <v>16691</v>
      </c>
      <c r="M4177" s="4" t="str">
        <f ca="1">IFERROR(__xludf.DUMMYFUNCTION("REGEXREPLACE(F3947,""\D"", """")"),"#VALUE!")</f>
        <v>#VALUE!</v>
      </c>
    </row>
    <row r="4178" spans="1:13" ht="15.75" customHeight="1">
      <c r="A4178" s="1">
        <v>3946</v>
      </c>
      <c r="B4178" s="3">
        <v>3947</v>
      </c>
      <c r="C4178" s="3" t="s">
        <v>10832</v>
      </c>
      <c r="D4178" s="3">
        <v>0.1510527463395617</v>
      </c>
      <c r="E4178" s="3">
        <v>0.27605162555920931</v>
      </c>
      <c r="F4178" s="3">
        <v>0.59872611464968151</v>
      </c>
      <c r="G4178" s="3">
        <v>6.1571125265392782E-2</v>
      </c>
      <c r="H4178" s="3">
        <v>0.1019108280254777</v>
      </c>
      <c r="I4178" s="3">
        <v>0.21656050955414011</v>
      </c>
      <c r="J4178" s="3">
        <v>2.330343389090159E-2</v>
      </c>
      <c r="K4178" s="3">
        <v>50639.799999999537</v>
      </c>
      <c r="L4178" s="3" t="s">
        <v>16692</v>
      </c>
      <c r="M4178" s="4" t="str">
        <f ca="1">IFERROR(__xludf.DUMMYFUNCTION("REGEXREPLACE(F3948,""\D"", """")"),"#VALUE!")</f>
        <v>#VALUE!</v>
      </c>
    </row>
    <row r="4179" spans="1:13" ht="15.75" customHeight="1">
      <c r="A4179" s="1">
        <v>3948</v>
      </c>
      <c r="B4179" s="3">
        <v>3949</v>
      </c>
      <c r="C4179" s="3" t="s">
        <v>10838</v>
      </c>
      <c r="D4179" s="3">
        <v>0.1349217860723973</v>
      </c>
      <c r="E4179" s="3">
        <v>0.20800108272590559</v>
      </c>
      <c r="F4179" s="3">
        <v>0.59203980099502485</v>
      </c>
      <c r="G4179" s="3">
        <v>9.4527363184079602E-2</v>
      </c>
      <c r="H4179" s="3">
        <v>0.12935323383084579</v>
      </c>
      <c r="I4179" s="3">
        <v>0.25870646766169147</v>
      </c>
      <c r="J4179" s="3">
        <v>2.813318292278924E-2</v>
      </c>
      <c r="K4179" s="3">
        <v>21746.899999999991</v>
      </c>
      <c r="L4179" s="3" t="s">
        <v>16694</v>
      </c>
      <c r="M4179" s="4" t="str">
        <f ca="1">IFERROR(__xludf.DUMMYFUNCTION("REGEXREPLACE(F3950,""\D"", """")"),"#VALUE!")</f>
        <v>#VALUE!</v>
      </c>
    </row>
    <row r="4180" spans="1:13" ht="15.75" customHeight="1">
      <c r="A4180" s="1">
        <v>3949</v>
      </c>
      <c r="B4180" s="3">
        <v>3950</v>
      </c>
      <c r="C4180" s="3" t="s">
        <v>10841</v>
      </c>
      <c r="D4180" s="3">
        <v>0.2231118161020178</v>
      </c>
      <c r="E4180" s="3">
        <v>0.23292337636664059</v>
      </c>
      <c r="F4180" s="3">
        <v>0.59177215189873422</v>
      </c>
      <c r="G4180" s="3">
        <v>0.1044303797468354</v>
      </c>
      <c r="H4180" s="3">
        <v>9.49367088607595E-2</v>
      </c>
      <c r="I4180" s="3">
        <v>0.23734177215189869</v>
      </c>
      <c r="J4180" s="3">
        <v>4.2543990596185688E-2</v>
      </c>
      <c r="K4180" s="3">
        <v>35619.799999999843</v>
      </c>
      <c r="L4180" s="3" t="s">
        <v>16695</v>
      </c>
      <c r="M4180" s="4" t="str">
        <f ca="1">IFERROR(__xludf.DUMMYFUNCTION("REGEXREPLACE(F3951,""\D"", """")"),"#VALUE!")</f>
        <v>#VALUE!</v>
      </c>
    </row>
    <row r="4181" spans="1:13" ht="15.75" customHeight="1">
      <c r="A4181" s="1">
        <v>3950</v>
      </c>
      <c r="B4181" s="3">
        <v>3951</v>
      </c>
      <c r="C4181" s="3" t="s">
        <v>10843</v>
      </c>
      <c r="D4181" s="3">
        <v>0.20787598847694991</v>
      </c>
      <c r="E4181" s="3">
        <v>0.67193804116930456</v>
      </c>
      <c r="F4181" s="3">
        <v>0.40384615384615391</v>
      </c>
      <c r="G4181" s="3">
        <v>5.7692307692307702E-2</v>
      </c>
      <c r="H4181" s="3">
        <v>1.9230769230769228E-2</v>
      </c>
      <c r="I4181" s="3">
        <v>0.13461538461538461</v>
      </c>
      <c r="J4181" s="3">
        <v>6.2356617287059202E-3</v>
      </c>
      <c r="K4181" s="3">
        <v>5888.2999999999984</v>
      </c>
      <c r="L4181" s="3" t="s">
        <v>16696</v>
      </c>
      <c r="M4181" s="4" t="str">
        <f ca="1">IFERROR(__xludf.DUMMYFUNCTION("REGEXREPLACE(F3952,""\D"", """")"),"#VALUE!")</f>
        <v>#VALUE!</v>
      </c>
    </row>
    <row r="4182" spans="1:13" ht="15.75" customHeight="1">
      <c r="A4182" s="1">
        <v>3951</v>
      </c>
      <c r="B4182" s="3">
        <v>3952</v>
      </c>
      <c r="C4182" s="3" t="s">
        <v>10845</v>
      </c>
      <c r="D4182" s="3">
        <v>0.14444817403325219</v>
      </c>
      <c r="E4182" s="3">
        <v>0.41027303008621729</v>
      </c>
      <c r="F4182" s="3">
        <v>0.62209302325581395</v>
      </c>
      <c r="G4182" s="3">
        <v>6.9767441860465115E-2</v>
      </c>
      <c r="H4182" s="3">
        <v>7.5581395348837205E-2</v>
      </c>
      <c r="I4182" s="3">
        <v>0.20930232558139539</v>
      </c>
      <c r="J4182" s="3">
        <v>1.8492039289693441E-2</v>
      </c>
      <c r="K4182" s="3">
        <v>18091.700000000019</v>
      </c>
      <c r="L4182" s="3" t="s">
        <v>16697</v>
      </c>
      <c r="M4182" s="4" t="str">
        <f ca="1">IFERROR(__xludf.DUMMYFUNCTION("REGEXREPLACE(F3953,""\D"", """")"),"#VALUE!")</f>
        <v>#VALUE!</v>
      </c>
    </row>
    <row r="4183" spans="1:13" ht="15.75" customHeight="1">
      <c r="A4183" s="1">
        <v>3952</v>
      </c>
      <c r="B4183" s="3">
        <v>3953</v>
      </c>
      <c r="C4183" s="3" t="s">
        <v>10848</v>
      </c>
      <c r="D4183" s="3">
        <v>0.26352635630980542</v>
      </c>
      <c r="E4183" s="3">
        <v>0.15711591419497131</v>
      </c>
      <c r="F4183" s="3">
        <v>0.59322033898305082</v>
      </c>
      <c r="G4183" s="3">
        <v>8.4745762711864403E-2</v>
      </c>
      <c r="H4183" s="3">
        <v>0.15254237288135589</v>
      </c>
      <c r="I4183" s="3">
        <v>0.2711864406779661</v>
      </c>
      <c r="J4183" s="3">
        <v>4.8021300677947978E-2</v>
      </c>
      <c r="K4183" s="3">
        <v>6415.1000000000022</v>
      </c>
      <c r="L4183" s="3" t="s">
        <v>16698</v>
      </c>
      <c r="M4183" s="4" t="str">
        <f ca="1">IFERROR(__xludf.DUMMYFUNCTION("REGEXREPLACE(F3954,""\D"", """")"),"#VALUE!")</f>
        <v>#VALUE!</v>
      </c>
    </row>
    <row r="4184" spans="1:13" ht="15.75" customHeight="1">
      <c r="A4184" s="1">
        <v>3953</v>
      </c>
      <c r="B4184" s="3">
        <v>3954</v>
      </c>
      <c r="C4184" s="3" t="s">
        <v>10850</v>
      </c>
      <c r="D4184" s="3">
        <v>0.11865208753662369</v>
      </c>
      <c r="E4184" s="3">
        <v>9.4409881525456943E-2</v>
      </c>
      <c r="F4184" s="3">
        <v>0.64035087719298245</v>
      </c>
      <c r="G4184" s="3">
        <v>0.13157894736842099</v>
      </c>
      <c r="H4184" s="3">
        <v>0.14035087719298239</v>
      </c>
      <c r="I4184" s="3">
        <v>0.31578947368421051</v>
      </c>
      <c r="J4184" s="3">
        <v>2.97302252638885E-2</v>
      </c>
      <c r="K4184" s="3">
        <v>13181.000000000029</v>
      </c>
      <c r="L4184" s="3" t="s">
        <v>16699</v>
      </c>
      <c r="M4184" s="4" t="str">
        <f ca="1">IFERROR(__xludf.DUMMYFUNCTION("REGEXREPLACE(F3955,""\D"", """")"),"#VALUE!")</f>
        <v>#VALUE!</v>
      </c>
    </row>
    <row r="4185" spans="1:13" ht="15.75" customHeight="1">
      <c r="A4185" s="1">
        <v>3955</v>
      </c>
      <c r="B4185" s="3">
        <v>3956</v>
      </c>
      <c r="C4185" s="3" t="s">
        <v>10855</v>
      </c>
      <c r="D4185" s="3">
        <v>0.1623777567189485</v>
      </c>
      <c r="E4185" s="3">
        <v>0.20213764226115219</v>
      </c>
      <c r="F4185" s="3">
        <v>0.59523809523809523</v>
      </c>
      <c r="G4185" s="3">
        <v>0.1071428571428571</v>
      </c>
      <c r="H4185" s="3">
        <v>0.1071428571428571</v>
      </c>
      <c r="I4185" s="3">
        <v>0.25</v>
      </c>
      <c r="J4185" s="3">
        <v>2.9522034692920789E-2</v>
      </c>
      <c r="K4185" s="3">
        <v>9335.2000000000135</v>
      </c>
      <c r="L4185" s="3" t="s">
        <v>16701</v>
      </c>
      <c r="M4185" s="4" t="str">
        <f ca="1">IFERROR(__xludf.DUMMYFUNCTION("REGEXREPLACE(F3957,""\D"", """")"),"#VALUE!")</f>
        <v>#VALUE!</v>
      </c>
    </row>
    <row r="4186" spans="1:13" ht="15.75" customHeight="1">
      <c r="A4186" s="1">
        <v>3956</v>
      </c>
      <c r="B4186" s="3">
        <v>3957</v>
      </c>
      <c r="C4186" s="3" t="s">
        <v>10857</v>
      </c>
      <c r="D4186" s="3">
        <v>0.19785683840217469</v>
      </c>
      <c r="E4186" s="3">
        <v>0.2321387061587887</v>
      </c>
      <c r="F4186" s="3">
        <v>0.59292035398230092</v>
      </c>
      <c r="G4186" s="3">
        <v>6.1946902654867263E-2</v>
      </c>
      <c r="H4186" s="3">
        <v>0.21238938053097339</v>
      </c>
      <c r="I4186" s="3">
        <v>0.31858407079646017</v>
      </c>
      <c r="J4186" s="3">
        <v>4.2084038866515183E-2</v>
      </c>
      <c r="K4186" s="3">
        <v>12705.600000000029</v>
      </c>
      <c r="L4186" s="3" t="s">
        <v>16702</v>
      </c>
      <c r="M4186" s="4" t="str">
        <f ca="1">IFERROR(__xludf.DUMMYFUNCTION("REGEXREPLACE(F3958,""\D"", """")"),"#VALUE!")</f>
        <v>#VALUE!</v>
      </c>
    </row>
    <row r="4187" spans="1:13" ht="15.75" customHeight="1">
      <c r="A4187" s="1">
        <v>3957</v>
      </c>
      <c r="B4187" s="3">
        <v>3958</v>
      </c>
      <c r="C4187" s="3" t="s">
        <v>10860</v>
      </c>
      <c r="D4187" s="3">
        <v>0.17978039269157051</v>
      </c>
      <c r="E4187" s="3">
        <v>0.14870419820170949</v>
      </c>
      <c r="F4187" s="3">
        <v>0.62</v>
      </c>
      <c r="G4187" s="3">
        <v>0.11749999999999999</v>
      </c>
      <c r="H4187" s="3">
        <v>0.14000000000000001</v>
      </c>
      <c r="I4187" s="3">
        <v>0.29749999999999999</v>
      </c>
      <c r="J4187" s="3">
        <v>4.502546846718896E-2</v>
      </c>
      <c r="K4187" s="3">
        <v>44164.199999999677</v>
      </c>
      <c r="L4187" s="3" t="s">
        <v>16703</v>
      </c>
      <c r="M4187" s="4" t="str">
        <f ca="1">IFERROR(__xludf.DUMMYFUNCTION("REGEXREPLACE(F3959,""\D"", """")"),"#VALUE!")</f>
        <v>#VALUE!</v>
      </c>
    </row>
    <row r="4188" spans="1:13" ht="15.75" customHeight="1">
      <c r="A4188" s="1">
        <v>3959</v>
      </c>
      <c r="B4188" s="3">
        <v>3960</v>
      </c>
      <c r="C4188" s="3" t="s">
        <v>10866</v>
      </c>
      <c r="D4188" s="3">
        <v>0.1016817031909121</v>
      </c>
      <c r="E4188" s="3">
        <v>0.28787939306002858</v>
      </c>
      <c r="F4188" s="3">
        <v>0.63141993957703924</v>
      </c>
      <c r="G4188" s="3">
        <v>9.6676737160120846E-2</v>
      </c>
      <c r="H4188" s="3">
        <v>0.1057401812688822</v>
      </c>
      <c r="I4188" s="3">
        <v>0.24471299093655591</v>
      </c>
      <c r="J4188" s="3">
        <v>1.9744889428610371E-2</v>
      </c>
      <c r="K4188" s="3">
        <v>36229.699999999808</v>
      </c>
      <c r="L4188" s="3" t="s">
        <v>16705</v>
      </c>
      <c r="M4188" s="4" t="str">
        <f ca="1">IFERROR(__xludf.DUMMYFUNCTION("REGEXREPLACE(F3961,""\D"", """")"),"#VALUE!")</f>
        <v>#VALUE!</v>
      </c>
    </row>
    <row r="4189" spans="1:13" ht="15.75" customHeight="1">
      <c r="A4189" s="1">
        <v>3960</v>
      </c>
      <c r="B4189" s="3">
        <v>3961</v>
      </c>
      <c r="C4189" s="3" t="s">
        <v>10869</v>
      </c>
      <c r="D4189" s="3">
        <v>0.14214266539029349</v>
      </c>
      <c r="E4189" s="3">
        <v>0.89502012663672892</v>
      </c>
      <c r="F4189" s="3">
        <v>0.550761421319797</v>
      </c>
      <c r="G4189" s="3">
        <v>6.3451776649746189E-2</v>
      </c>
      <c r="H4189" s="3">
        <v>3.045685279187817E-2</v>
      </c>
      <c r="I4189" s="3">
        <v>0.12182741116751269</v>
      </c>
      <c r="J4189" s="3">
        <v>1.19150387737467E-2</v>
      </c>
      <c r="K4189" s="3">
        <v>41583.599999999708</v>
      </c>
      <c r="L4189" s="3" t="s">
        <v>16706</v>
      </c>
      <c r="M4189" s="4" t="str">
        <f ca="1">IFERROR(__xludf.DUMMYFUNCTION("REGEXREPLACE(F3962,""\D"", """")"),"#VALUE!")</f>
        <v>#VALUE!</v>
      </c>
    </row>
    <row r="4190" spans="1:13" ht="15.75" customHeight="1">
      <c r="A4190" s="1">
        <v>3961</v>
      </c>
      <c r="B4190" s="3">
        <v>3962</v>
      </c>
      <c r="C4190" s="3" t="s">
        <v>10871</v>
      </c>
      <c r="D4190" s="3">
        <v>0.2121461336702484</v>
      </c>
      <c r="E4190" s="3">
        <v>0.5251700654790189</v>
      </c>
      <c r="F4190" s="3">
        <v>0.6029411764705882</v>
      </c>
      <c r="G4190" s="3">
        <v>2.9411764705882349E-2</v>
      </c>
      <c r="H4190" s="3">
        <v>7.3529411764705885E-2</v>
      </c>
      <c r="I4190" s="3">
        <v>0.1764705882352941</v>
      </c>
      <c r="J4190" s="3">
        <v>1.219345331633017E-2</v>
      </c>
      <c r="K4190" s="3">
        <v>7387.1</v>
      </c>
      <c r="L4190" s="3" t="s">
        <v>16707</v>
      </c>
      <c r="M4190" s="4" t="str">
        <f ca="1">IFERROR(__xludf.DUMMYFUNCTION("REGEXREPLACE(F3963,""\D"", """")"),"#VALUE!")</f>
        <v>#VALUE!</v>
      </c>
    </row>
    <row r="4191" spans="1:13" ht="15.75" customHeight="1">
      <c r="A4191" s="1">
        <v>3963</v>
      </c>
      <c r="B4191" s="3">
        <v>3964</v>
      </c>
      <c r="C4191" s="3" t="s">
        <v>10877</v>
      </c>
      <c r="D4191" s="3">
        <v>0.62692476902771666</v>
      </c>
      <c r="E4191" s="3">
        <v>0.83500067412700563</v>
      </c>
      <c r="F4191" s="3">
        <v>0.47499999999999998</v>
      </c>
      <c r="G4191" s="3">
        <v>2.5000000000000001E-2</v>
      </c>
      <c r="H4191" s="3">
        <v>0.05</v>
      </c>
      <c r="I4191" s="3">
        <v>0.1</v>
      </c>
      <c r="J4191" s="3">
        <v>1.413690476190476E-2</v>
      </c>
      <c r="K4191" s="3">
        <v>4587.4999999999973</v>
      </c>
      <c r="L4191" s="3" t="s">
        <v>16709</v>
      </c>
      <c r="M4191" s="4" t="str">
        <f ca="1">IFERROR(__xludf.DUMMYFUNCTION("REGEXREPLACE(F3965,""\D"", """")"),"#VALUE!")</f>
        <v>#VALUE!</v>
      </c>
    </row>
    <row r="4192" spans="1:13" ht="15.75" customHeight="1">
      <c r="A4192" s="1">
        <v>3965</v>
      </c>
      <c r="B4192" s="3">
        <v>3966</v>
      </c>
      <c r="C4192" s="3" t="s">
        <v>10882</v>
      </c>
      <c r="D4192" s="3">
        <v>0.16087365114253219</v>
      </c>
      <c r="E4192" s="3">
        <v>0.65365614930785487</v>
      </c>
      <c r="F4192" s="3">
        <v>0.53009708737864081</v>
      </c>
      <c r="G4192" s="3">
        <v>5.0485436893203881E-2</v>
      </c>
      <c r="H4192" s="3">
        <v>4.8543689320388349E-2</v>
      </c>
      <c r="I4192" s="3">
        <v>0.14757281553398061</v>
      </c>
      <c r="J4192" s="3">
        <v>1.495333380371138E-2</v>
      </c>
      <c r="K4192" s="3">
        <v>56034.299999999443</v>
      </c>
      <c r="L4192" s="3" t="s">
        <v>16711</v>
      </c>
      <c r="M4192" s="4" t="str">
        <f ca="1">IFERROR(__xludf.DUMMYFUNCTION("REGEXREPLACE(F3967,""\D"", """")"),"#VALUE!")</f>
        <v>#VALUE!</v>
      </c>
    </row>
    <row r="4193" spans="1:13" ht="15.75" customHeight="1">
      <c r="A4193" s="1">
        <v>3966</v>
      </c>
      <c r="B4193" s="3">
        <v>3967</v>
      </c>
      <c r="C4193" s="3" t="s">
        <v>10885</v>
      </c>
      <c r="D4193" s="3">
        <v>0.16276946534807959</v>
      </c>
      <c r="E4193" s="3">
        <v>0.27888875692770432</v>
      </c>
      <c r="F4193" s="3">
        <v>0.63909774436090228</v>
      </c>
      <c r="G4193" s="3">
        <v>8.646616541353383E-2</v>
      </c>
      <c r="H4193" s="3">
        <v>9.3984962406015032E-2</v>
      </c>
      <c r="I4193" s="3">
        <v>0.25563909774436089</v>
      </c>
      <c r="J4193" s="3">
        <v>2.7652141881177612E-2</v>
      </c>
      <c r="K4193" s="3">
        <v>29548.49999999996</v>
      </c>
      <c r="L4193" s="3" t="s">
        <v>16712</v>
      </c>
      <c r="M4193" s="4" t="str">
        <f ca="1">IFERROR(__xludf.DUMMYFUNCTION("REGEXREPLACE(F3968,""\D"", """")"),"#VALUE!")</f>
        <v>#VALUE!</v>
      </c>
    </row>
    <row r="4194" spans="1:13" ht="15.75" customHeight="1">
      <c r="A4194" s="1">
        <v>3967</v>
      </c>
      <c r="B4194" s="3">
        <v>3968</v>
      </c>
      <c r="C4194" s="3" t="s">
        <v>10887</v>
      </c>
      <c r="D4194" s="3">
        <v>0.1854905745737154</v>
      </c>
      <c r="E4194" s="3">
        <v>0.66315438368069157</v>
      </c>
      <c r="F4194" s="3">
        <v>0.47183098591549288</v>
      </c>
      <c r="G4194" s="3">
        <v>7.0422535211267609E-2</v>
      </c>
      <c r="H4194" s="3">
        <v>3.5211267605633798E-2</v>
      </c>
      <c r="I4194" s="3">
        <v>0.14084507042253519</v>
      </c>
      <c r="J4194" s="3">
        <v>1.5002854130597879E-2</v>
      </c>
      <c r="K4194" s="3">
        <v>15744.600000000029</v>
      </c>
      <c r="L4194" s="3" t="s">
        <v>16713</v>
      </c>
      <c r="M4194" s="4" t="str">
        <f ca="1">IFERROR(__xludf.DUMMYFUNCTION("REGEXREPLACE(F3969,""\D"", """")"),"#VALUE!")</f>
        <v>#VALUE!</v>
      </c>
    </row>
    <row r="4195" spans="1:13" ht="15.75" customHeight="1">
      <c r="A4195" s="1">
        <v>3968</v>
      </c>
      <c r="B4195" s="3">
        <v>3969</v>
      </c>
      <c r="C4195" s="3" t="s">
        <v>10889</v>
      </c>
      <c r="D4195" s="3">
        <v>0.17394137064115781</v>
      </c>
      <c r="E4195" s="3">
        <v>0.1722899597232227</v>
      </c>
      <c r="F4195" s="3">
        <v>0.62234042553191493</v>
      </c>
      <c r="G4195" s="3">
        <v>8.5106382978723402E-2</v>
      </c>
      <c r="H4195" s="3">
        <v>0.13297872340425529</v>
      </c>
      <c r="I4195" s="3">
        <v>0.26595744680851058</v>
      </c>
      <c r="J4195" s="3">
        <v>3.4706233005693733E-2</v>
      </c>
      <c r="K4195" s="3">
        <v>20715.3</v>
      </c>
      <c r="L4195" s="3" t="s">
        <v>16714</v>
      </c>
      <c r="M4195" s="4" t="str">
        <f ca="1">IFERROR(__xludf.DUMMYFUNCTION("REGEXREPLACE(F3970,""\D"", """")"),"#VALUE!")</f>
        <v>#VALUE!</v>
      </c>
    </row>
    <row r="4196" spans="1:13" ht="15.75" customHeight="1">
      <c r="A4196" s="1">
        <v>3969</v>
      </c>
      <c r="B4196" s="3">
        <v>3970</v>
      </c>
      <c r="C4196" s="3" t="s">
        <v>10891</v>
      </c>
      <c r="D4196" s="3">
        <v>0.18402071994239791</v>
      </c>
      <c r="E4196" s="3">
        <v>4.5376750426507871E-2</v>
      </c>
      <c r="F4196" s="3">
        <v>0.66013071895424835</v>
      </c>
      <c r="G4196" s="3">
        <v>0.18300653594771241</v>
      </c>
      <c r="H4196" s="3">
        <v>0.18300653594771241</v>
      </c>
      <c r="I4196" s="3">
        <v>0.39869281045751642</v>
      </c>
      <c r="J4196" s="3">
        <v>6.5002054627334271E-2</v>
      </c>
      <c r="K4196" s="3">
        <v>18078.100000000031</v>
      </c>
      <c r="L4196" s="3" t="s">
        <v>16715</v>
      </c>
      <c r="M4196" s="4" t="str">
        <f ca="1">IFERROR(__xludf.DUMMYFUNCTION("REGEXREPLACE(F3971,""\D"", """")"),"#VALUE!")</f>
        <v>#VALUE!</v>
      </c>
    </row>
    <row r="4197" spans="1:13" ht="15.75" customHeight="1">
      <c r="A4197" s="1">
        <v>3970</v>
      </c>
      <c r="B4197" s="3">
        <v>3971</v>
      </c>
      <c r="C4197" s="3" t="s">
        <v>10894</v>
      </c>
      <c r="D4197" s="3">
        <v>0.12184749922713881</v>
      </c>
      <c r="E4197" s="3">
        <v>0.2817574034035048</v>
      </c>
      <c r="F4197" s="3">
        <v>0.68484848484848482</v>
      </c>
      <c r="G4197" s="3">
        <v>9.696969696969697E-2</v>
      </c>
      <c r="H4197" s="3">
        <v>0.1212121212121212</v>
      </c>
      <c r="I4197" s="3">
        <v>0.23636363636363639</v>
      </c>
      <c r="J4197" s="3">
        <v>2.4492501836846561E-2</v>
      </c>
      <c r="K4197" s="3">
        <v>17737.900000000031</v>
      </c>
      <c r="L4197" s="3" t="s">
        <v>16716</v>
      </c>
      <c r="M4197" s="4" t="str">
        <f ca="1">IFERROR(__xludf.DUMMYFUNCTION("REGEXREPLACE(F3972,""\D"", """")"),"#VALUE!")</f>
        <v>#VALUE!</v>
      </c>
    </row>
    <row r="4198" spans="1:13" ht="15.75" customHeight="1">
      <c r="A4198" s="1">
        <v>3972</v>
      </c>
      <c r="B4198" s="3">
        <v>3973</v>
      </c>
      <c r="C4198" s="3" t="s">
        <v>10900</v>
      </c>
      <c r="D4198" s="3">
        <v>0.23961228909105439</v>
      </c>
      <c r="E4198" s="3">
        <v>0.90954944417023798</v>
      </c>
      <c r="F4198" s="3">
        <v>0.48951048951048948</v>
      </c>
      <c r="G4198" s="3">
        <v>5.2447552447552448E-2</v>
      </c>
      <c r="H4198" s="3">
        <v>3.1468531468531472E-2</v>
      </c>
      <c r="I4198" s="3">
        <v>0.1118881118881119</v>
      </c>
      <c r="J4198" s="3">
        <v>1.7203568722758061E-2</v>
      </c>
      <c r="K4198" s="3">
        <v>30414.499999999931</v>
      </c>
      <c r="L4198" s="3" t="s">
        <v>16718</v>
      </c>
      <c r="M4198" s="4" t="str">
        <f ca="1">IFERROR(__xludf.DUMMYFUNCTION("REGEXREPLACE(F3974,""\D"", """")"),"#VALUE!")</f>
        <v>#VALUE!</v>
      </c>
    </row>
    <row r="4199" spans="1:13" ht="15.75" customHeight="1">
      <c r="A4199" s="1">
        <v>3973</v>
      </c>
      <c r="B4199" s="3">
        <v>3974</v>
      </c>
      <c r="C4199" s="3" t="s">
        <v>10902</v>
      </c>
      <c r="D4199" s="3">
        <v>0.19582008395050879</v>
      </c>
      <c r="E4199" s="3">
        <v>0.2494489055084089</v>
      </c>
      <c r="F4199" s="3">
        <v>0.59907834101382484</v>
      </c>
      <c r="G4199" s="3">
        <v>0.10138248847926271</v>
      </c>
      <c r="H4199" s="3">
        <v>9.6774193548387094E-2</v>
      </c>
      <c r="I4199" s="3">
        <v>0.2442396313364055</v>
      </c>
      <c r="J4199" s="3">
        <v>3.634950562818913E-2</v>
      </c>
      <c r="K4199" s="3">
        <v>24145.900000000009</v>
      </c>
      <c r="L4199" s="3" t="s">
        <v>16719</v>
      </c>
      <c r="M4199" s="4" t="str">
        <f ca="1">IFERROR(__xludf.DUMMYFUNCTION("REGEXREPLACE(F3975,""\D"", """")"),"#VALUE!")</f>
        <v>#VALUE!</v>
      </c>
    </row>
    <row r="4200" spans="1:13" ht="15.75" customHeight="1">
      <c r="A4200" s="1">
        <v>3975</v>
      </c>
      <c r="B4200" s="3">
        <v>3976</v>
      </c>
      <c r="C4200" s="3" t="s">
        <v>10907</v>
      </c>
      <c r="D4200" s="3">
        <v>0.1270392771792655</v>
      </c>
      <c r="E4200" s="3">
        <v>0.1774050057173252</v>
      </c>
      <c r="F4200" s="3">
        <v>0.60752688172043012</v>
      </c>
      <c r="G4200" s="3">
        <v>0.1290322580645161</v>
      </c>
      <c r="H4200" s="3">
        <v>0.1129032258064516</v>
      </c>
      <c r="I4200" s="3">
        <v>0.29032258064516131</v>
      </c>
      <c r="J4200" s="3">
        <v>2.8948405932777688E-2</v>
      </c>
      <c r="K4200" s="3">
        <v>20289.000000000011</v>
      </c>
      <c r="L4200" s="3" t="s">
        <v>16721</v>
      </c>
      <c r="M4200" s="4" t="str">
        <f ca="1">IFERROR(__xludf.DUMMYFUNCTION("REGEXREPLACE(F3977,""\D"", """")"),"#VALUE!")</f>
        <v>#VALUE!</v>
      </c>
    </row>
    <row r="4201" spans="1:13" ht="15.75" customHeight="1">
      <c r="A4201" s="1">
        <v>3976</v>
      </c>
      <c r="B4201" s="3">
        <v>3977</v>
      </c>
      <c r="C4201" s="3" t="s">
        <v>10910</v>
      </c>
      <c r="D4201" s="3">
        <v>0.1615105760720528</v>
      </c>
      <c r="E4201" s="3">
        <v>0.22849883262813739</v>
      </c>
      <c r="F4201" s="3">
        <v>0.62908011869436198</v>
      </c>
      <c r="G4201" s="3">
        <v>0.10682492581602369</v>
      </c>
      <c r="H4201" s="3">
        <v>0.1186943620178042</v>
      </c>
      <c r="I4201" s="3">
        <v>0.25816023738872401</v>
      </c>
      <c r="J4201" s="3">
        <v>3.5148769716368093E-2</v>
      </c>
      <c r="K4201" s="3">
        <v>36935.199999999793</v>
      </c>
      <c r="L4201" s="3" t="s">
        <v>16722</v>
      </c>
      <c r="M4201" s="4" t="str">
        <f ca="1">IFERROR(__xludf.DUMMYFUNCTION("REGEXREPLACE(F3978,""\D"", """")"),"#VALUE!")</f>
        <v>#VALUE!</v>
      </c>
    </row>
    <row r="4202" spans="1:13" ht="15.75" customHeight="1">
      <c r="A4202" s="1">
        <v>3977</v>
      </c>
      <c r="B4202" s="3">
        <v>3978</v>
      </c>
      <c r="C4202" s="3" t="s">
        <v>10913</v>
      </c>
      <c r="D4202" s="3">
        <v>0.18982722688134401</v>
      </c>
      <c r="E4202" s="3">
        <v>0.1963061762200104</v>
      </c>
      <c r="F4202" s="3">
        <v>0.58227848101265822</v>
      </c>
      <c r="G4202" s="3">
        <v>0.109704641350211</v>
      </c>
      <c r="H4202" s="3">
        <v>0.1413502109704641</v>
      </c>
      <c r="I4202" s="3">
        <v>0.28902953586497893</v>
      </c>
      <c r="J4202" s="3">
        <v>4.6299819685967303E-2</v>
      </c>
      <c r="K4202" s="3">
        <v>53927.499999999513</v>
      </c>
      <c r="L4202" s="3" t="s">
        <v>16723</v>
      </c>
      <c r="M4202" s="4" t="str">
        <f ca="1">IFERROR(__xludf.DUMMYFUNCTION("REGEXREPLACE(F3979,""\D"", """")"),"#VALUE!")</f>
        <v>#VALUE!</v>
      </c>
    </row>
    <row r="4203" spans="1:13" ht="15.75" customHeight="1">
      <c r="A4203" s="1">
        <v>3978</v>
      </c>
      <c r="B4203" s="3">
        <v>3979</v>
      </c>
      <c r="C4203" s="3" t="s">
        <v>10915</v>
      </c>
      <c r="D4203" s="3">
        <v>0.1525199711493824</v>
      </c>
      <c r="E4203" s="3">
        <v>0.17685745572740311</v>
      </c>
      <c r="F4203" s="3">
        <v>0.54777070063694266</v>
      </c>
      <c r="G4203" s="3">
        <v>3.8216560509554139E-2</v>
      </c>
      <c r="H4203" s="3">
        <v>0.15923566878980891</v>
      </c>
      <c r="I4203" s="3">
        <v>0.2929936305732484</v>
      </c>
      <c r="J4203" s="3">
        <v>2.3698048078736138E-2</v>
      </c>
      <c r="K4203" s="3">
        <v>16930.500000000011</v>
      </c>
      <c r="L4203" s="3" t="s">
        <v>16724</v>
      </c>
      <c r="M4203" s="4" t="str">
        <f ca="1">IFERROR(__xludf.DUMMYFUNCTION("REGEXREPLACE(F3980,""\D"", """")"),"#VALUE!")</f>
        <v>#VALUE!</v>
      </c>
    </row>
    <row r="4204" spans="1:13" ht="15.75" customHeight="1">
      <c r="A4204" s="1">
        <v>3979</v>
      </c>
      <c r="B4204" s="3">
        <v>3980</v>
      </c>
      <c r="C4204" s="3" t="s">
        <v>10918</v>
      </c>
      <c r="D4204" s="3">
        <v>0.2395450870685838</v>
      </c>
      <c r="E4204" s="3">
        <v>0.32077592621606121</v>
      </c>
      <c r="F4204" s="3">
        <v>0.61764705882352944</v>
      </c>
      <c r="G4204" s="3">
        <v>8.0882352941176475E-2</v>
      </c>
      <c r="H4204" s="3">
        <v>0.125</v>
      </c>
      <c r="I4204" s="3">
        <v>0.24264705882352941</v>
      </c>
      <c r="J4204" s="3">
        <v>4.3604369774244027E-2</v>
      </c>
      <c r="K4204" s="3">
        <v>15266.00000000004</v>
      </c>
      <c r="L4204" s="3" t="s">
        <v>16725</v>
      </c>
      <c r="M4204" s="4" t="str">
        <f ca="1">IFERROR(__xludf.DUMMYFUNCTION("REGEXREPLACE(F3981,""\D"", """")"),"#VALUE!")</f>
        <v>#VALUE!</v>
      </c>
    </row>
    <row r="4205" spans="1:13" ht="15.75" customHeight="1">
      <c r="A4205" s="1">
        <v>3980</v>
      </c>
      <c r="B4205" s="3">
        <v>3981</v>
      </c>
      <c r="C4205" s="3" t="s">
        <v>10920</v>
      </c>
      <c r="D4205" s="3">
        <v>0.18909041995481121</v>
      </c>
      <c r="E4205" s="3">
        <v>0.19664998461010641</v>
      </c>
      <c r="F4205" s="3">
        <v>0.61176470588235299</v>
      </c>
      <c r="G4205" s="3">
        <v>0.1137254901960784</v>
      </c>
      <c r="H4205" s="3">
        <v>0.1137254901960784</v>
      </c>
      <c r="I4205" s="3">
        <v>0.30196078431372553</v>
      </c>
      <c r="J4205" s="3">
        <v>4.1105528503270893E-2</v>
      </c>
      <c r="K4205" s="3">
        <v>27999.89999999998</v>
      </c>
      <c r="L4205" s="3" t="s">
        <v>16726</v>
      </c>
      <c r="M4205" s="4" t="str">
        <f ca="1">IFERROR(__xludf.DUMMYFUNCTION("REGEXREPLACE(F3982,""\D"", """")"),"#VALUE!")</f>
        <v>#VALUE!</v>
      </c>
    </row>
    <row r="4206" spans="1:13" ht="15.75" customHeight="1">
      <c r="A4206" s="1">
        <v>3981</v>
      </c>
      <c r="B4206" s="3">
        <v>3982</v>
      </c>
      <c r="C4206" s="3" t="s">
        <v>10923</v>
      </c>
      <c r="D4206" s="3">
        <v>0.15649974168678191</v>
      </c>
      <c r="E4206" s="3">
        <v>0.16335892942312269</v>
      </c>
      <c r="F4206" s="3">
        <v>0.61111111111111116</v>
      </c>
      <c r="G4206" s="3">
        <v>0.1444444444444444</v>
      </c>
      <c r="H4206" s="3">
        <v>0.1222222222222222</v>
      </c>
      <c r="I4206" s="3">
        <v>0.32777777777777778</v>
      </c>
      <c r="J4206" s="3">
        <v>3.9484089127607702E-2</v>
      </c>
      <c r="K4206" s="3">
        <v>20526.20000000003</v>
      </c>
      <c r="L4206" s="3" t="s">
        <v>16727</v>
      </c>
      <c r="M4206" s="4" t="str">
        <f ca="1">IFERROR(__xludf.DUMMYFUNCTION("REGEXREPLACE(F3983,""\D"", """")"),"#VALUE!")</f>
        <v>#VALUE!</v>
      </c>
    </row>
    <row r="4207" spans="1:13" ht="15.75" customHeight="1">
      <c r="A4207" s="1">
        <v>3982</v>
      </c>
      <c r="B4207" s="3">
        <v>3983</v>
      </c>
      <c r="C4207" s="3" t="s">
        <v>10925</v>
      </c>
      <c r="D4207" s="3">
        <v>0.22251529270761181</v>
      </c>
      <c r="E4207" s="3">
        <v>0.54155090081675628</v>
      </c>
      <c r="F4207" s="3">
        <v>0.52117263843648209</v>
      </c>
      <c r="G4207" s="3">
        <v>6.1889250814332247E-2</v>
      </c>
      <c r="H4207" s="3">
        <v>5.5374592833876218E-2</v>
      </c>
      <c r="I4207" s="3">
        <v>0.16286644951140061</v>
      </c>
      <c r="J4207" s="3">
        <v>2.3854416023767609E-2</v>
      </c>
      <c r="K4207" s="3">
        <v>33156.299999999879</v>
      </c>
      <c r="L4207" s="3" t="s">
        <v>16728</v>
      </c>
      <c r="M4207" s="4" t="str">
        <f ca="1">IFERROR(__xludf.DUMMYFUNCTION("REGEXREPLACE(F3984,""\D"", """")"),"#VALUE!")</f>
        <v>#VALUE!</v>
      </c>
    </row>
    <row r="4208" spans="1:13" ht="15.75" customHeight="1">
      <c r="A4208" s="1">
        <v>3983</v>
      </c>
      <c r="B4208" s="3">
        <v>3984</v>
      </c>
      <c r="C4208" s="3" t="s">
        <v>10927</v>
      </c>
      <c r="D4208" s="3">
        <v>0.18096412537433601</v>
      </c>
      <c r="E4208" s="3">
        <v>0.7167043499930601</v>
      </c>
      <c r="F4208" s="3">
        <v>0.50993377483443714</v>
      </c>
      <c r="G4208" s="3">
        <v>4.8013245033112592E-2</v>
      </c>
      <c r="H4208" s="3">
        <v>3.3112582781456963E-2</v>
      </c>
      <c r="I4208" s="3">
        <v>0.1258278145695364</v>
      </c>
      <c r="J4208" s="3">
        <v>1.3641458610282009E-2</v>
      </c>
      <c r="K4208" s="3">
        <v>63489.499999999527</v>
      </c>
      <c r="L4208" s="3" t="s">
        <v>16729</v>
      </c>
      <c r="M4208" s="4" t="str">
        <f ca="1">IFERROR(__xludf.DUMMYFUNCTION("REGEXREPLACE(F3985,""\D"", """")"),"#VALUE!")</f>
        <v>#VALUE!</v>
      </c>
    </row>
    <row r="4209" spans="1:13" ht="15.75" customHeight="1">
      <c r="A4209" s="1">
        <v>3985</v>
      </c>
      <c r="B4209" s="3">
        <v>3986</v>
      </c>
      <c r="C4209" s="3" t="s">
        <v>10932</v>
      </c>
      <c r="D4209" s="3">
        <v>0.1261565656032794</v>
      </c>
      <c r="E4209" s="3">
        <v>0.28005179556987919</v>
      </c>
      <c r="F4209" s="3">
        <v>0.60194174757281549</v>
      </c>
      <c r="G4209" s="3">
        <v>0.1067961165048544</v>
      </c>
      <c r="H4209" s="3">
        <v>0.116504854368932</v>
      </c>
      <c r="I4209" s="3">
        <v>0.23786407766990289</v>
      </c>
      <c r="J4209" s="3">
        <v>2.655621561846247E-2</v>
      </c>
      <c r="K4209" s="3">
        <v>23749.3</v>
      </c>
      <c r="L4209" s="3" t="s">
        <v>16731</v>
      </c>
      <c r="M4209" s="4" t="str">
        <f ca="1">IFERROR(__xludf.DUMMYFUNCTION("REGEXREPLACE(F3987,""\D"", """")"),"#VALUE!")</f>
        <v>#VALUE!</v>
      </c>
    </row>
    <row r="4210" spans="1:13" ht="15.75" customHeight="1">
      <c r="A4210" s="1">
        <v>3987</v>
      </c>
      <c r="B4210" s="3">
        <v>3988</v>
      </c>
      <c r="C4210" s="3" t="s">
        <v>10938</v>
      </c>
      <c r="D4210" s="3">
        <v>0.16870418772767121</v>
      </c>
      <c r="E4210" s="3">
        <v>0.30648137744692983</v>
      </c>
      <c r="F4210" s="3">
        <v>0.58888888888888891</v>
      </c>
      <c r="G4210" s="3">
        <v>5.5555555555555552E-2</v>
      </c>
      <c r="H4210" s="3">
        <v>0.17777777777777781</v>
      </c>
      <c r="I4210" s="3">
        <v>0.25555555555555548</v>
      </c>
      <c r="J4210" s="3">
        <v>2.9825315904905371E-2</v>
      </c>
      <c r="K4210" s="3">
        <v>9717.400000000016</v>
      </c>
      <c r="L4210" s="3" t="s">
        <v>16733</v>
      </c>
      <c r="M4210" s="4" t="str">
        <f ca="1">IFERROR(__xludf.DUMMYFUNCTION("REGEXREPLACE(F3989,""\D"", """")"),"#VALUE!")</f>
        <v>#VALUE!</v>
      </c>
    </row>
    <row r="4211" spans="1:13" ht="15.75" customHeight="1">
      <c r="A4211" s="1">
        <v>3988</v>
      </c>
      <c r="B4211" s="3">
        <v>3989</v>
      </c>
      <c r="C4211" s="3" t="s">
        <v>10941</v>
      </c>
      <c r="D4211" s="3">
        <v>0.1685263995280484</v>
      </c>
      <c r="E4211" s="3">
        <v>0.2359812527599808</v>
      </c>
      <c r="F4211" s="3">
        <v>0.60857908847184983</v>
      </c>
      <c r="G4211" s="3">
        <v>9.1152815013404831E-2</v>
      </c>
      <c r="H4211" s="3">
        <v>0.1072386058981233</v>
      </c>
      <c r="I4211" s="3">
        <v>0.26273458445040221</v>
      </c>
      <c r="J4211" s="3">
        <v>3.2133349300078197E-2</v>
      </c>
      <c r="K4211" s="3">
        <v>41063.299999999726</v>
      </c>
      <c r="L4211" s="3" t="s">
        <v>16734</v>
      </c>
      <c r="M4211" s="4" t="str">
        <f ca="1">IFERROR(__xludf.DUMMYFUNCTION("REGEXREPLACE(F3990,""\D"", """")"),"#VALUE!")</f>
        <v>#VALUE!</v>
      </c>
    </row>
    <row r="4212" spans="1:13" ht="15.75" customHeight="1">
      <c r="A4212" s="1">
        <v>3989</v>
      </c>
      <c r="B4212" s="3">
        <v>3990</v>
      </c>
      <c r="C4212" s="3" t="s">
        <v>10944</v>
      </c>
      <c r="D4212" s="3">
        <v>0.1409908602064554</v>
      </c>
      <c r="E4212" s="3">
        <v>0.28735786065041391</v>
      </c>
      <c r="F4212" s="3">
        <v>0.625</v>
      </c>
      <c r="G4212" s="3">
        <v>8.6309523809523808E-2</v>
      </c>
      <c r="H4212" s="3">
        <v>0.1101190476190476</v>
      </c>
      <c r="I4212" s="3">
        <v>0.2410714285714286</v>
      </c>
      <c r="J4212" s="3">
        <v>2.6402074346635659E-2</v>
      </c>
      <c r="K4212" s="3">
        <v>35212.199999999822</v>
      </c>
      <c r="L4212" s="3" t="s">
        <v>16735</v>
      </c>
      <c r="M4212" s="4" t="str">
        <f ca="1">IFERROR(__xludf.DUMMYFUNCTION("REGEXREPLACE(F3991,""\D"", """")"),"#VALUE!")</f>
        <v>#VALUE!</v>
      </c>
    </row>
    <row r="4213" spans="1:13" ht="15.75" customHeight="1">
      <c r="A4213" s="1">
        <v>3990</v>
      </c>
      <c r="B4213" s="3">
        <v>3991</v>
      </c>
      <c r="C4213" s="3" t="s">
        <v>10947</v>
      </c>
      <c r="D4213" s="3">
        <v>0.1816885172892363</v>
      </c>
      <c r="E4213" s="3">
        <v>0.17140341338687501</v>
      </c>
      <c r="F4213" s="3">
        <v>0.60579710144927534</v>
      </c>
      <c r="G4213" s="3">
        <v>0.1202898550724638</v>
      </c>
      <c r="H4213" s="3">
        <v>0.1347826086956522</v>
      </c>
      <c r="I4213" s="3">
        <v>0.29420289855072462</v>
      </c>
      <c r="J4213" s="3">
        <v>4.5631781613690678E-2</v>
      </c>
      <c r="K4213" s="3">
        <v>77904.499999999782</v>
      </c>
      <c r="L4213" s="3" t="s">
        <v>16736</v>
      </c>
      <c r="M4213" s="4" t="str">
        <f ca="1">IFERROR(__xludf.DUMMYFUNCTION("REGEXREPLACE(F3992,""\D"", """")"),"#VALUE!")</f>
        <v>#VALUE!</v>
      </c>
    </row>
    <row r="4214" spans="1:13" ht="15.75" customHeight="1">
      <c r="A4214" s="1">
        <v>3991</v>
      </c>
      <c r="B4214" s="3">
        <v>3992</v>
      </c>
      <c r="C4214" s="3" t="s">
        <v>10950</v>
      </c>
      <c r="D4214" s="3">
        <v>0.13766699483754749</v>
      </c>
      <c r="E4214" s="3">
        <v>0.23106933224944501</v>
      </c>
      <c r="F4214" s="3">
        <v>0.61445783132530118</v>
      </c>
      <c r="G4214" s="3">
        <v>0.1114457831325301</v>
      </c>
      <c r="H4214" s="3">
        <v>0.1144578313253012</v>
      </c>
      <c r="I4214" s="3">
        <v>0.27108433734939757</v>
      </c>
      <c r="J4214" s="3">
        <v>3.0034176742741291E-2</v>
      </c>
      <c r="K4214" s="3">
        <v>36180.999999999811</v>
      </c>
      <c r="L4214" s="3" t="s">
        <v>16737</v>
      </c>
      <c r="M4214" s="4" t="str">
        <f ca="1">IFERROR(__xludf.DUMMYFUNCTION("REGEXREPLACE(F3993,""\D"", """")"),"#VALUE!")</f>
        <v>#VALUE!</v>
      </c>
    </row>
    <row r="4215" spans="1:13" ht="15.75" customHeight="1">
      <c r="A4215" s="1">
        <v>3992</v>
      </c>
      <c r="B4215" s="3">
        <v>3993</v>
      </c>
      <c r="C4215" s="3" t="s">
        <v>10952</v>
      </c>
      <c r="D4215" s="3">
        <v>0.1649708485622704</v>
      </c>
      <c r="E4215" s="3">
        <v>0.88285435205961393</v>
      </c>
      <c r="F4215" s="3">
        <v>0.53623188405797106</v>
      </c>
      <c r="G4215" s="3">
        <v>5.2173913043478258E-2</v>
      </c>
      <c r="H4215" s="3">
        <v>3.4782608695652167E-2</v>
      </c>
      <c r="I4215" s="3">
        <v>0.11594202898550721</v>
      </c>
      <c r="J4215" s="3">
        <v>1.27182738280448E-2</v>
      </c>
      <c r="K4215" s="3">
        <v>35597.599999999802</v>
      </c>
      <c r="L4215" s="3" t="s">
        <v>16738</v>
      </c>
      <c r="M4215" s="4" t="str">
        <f ca="1">IFERROR(__xludf.DUMMYFUNCTION("REGEXREPLACE(F3994,""\D"", """")"),"#VALUE!")</f>
        <v>#VALUE!</v>
      </c>
    </row>
    <row r="4216" spans="1:13" ht="15.75" customHeight="1">
      <c r="A4216" s="1">
        <v>3993</v>
      </c>
      <c r="B4216" s="3">
        <v>3994</v>
      </c>
      <c r="C4216" s="3" t="s">
        <v>10954</v>
      </c>
      <c r="D4216" s="3">
        <v>0.22783811723235961</v>
      </c>
      <c r="E4216" s="3">
        <v>0.2291135614153281</v>
      </c>
      <c r="F4216" s="3">
        <v>0.61660079051383399</v>
      </c>
      <c r="G4216" s="3">
        <v>0.11067193675889329</v>
      </c>
      <c r="H4216" s="3">
        <v>0.10276679841897229</v>
      </c>
      <c r="I4216" s="3">
        <v>0.24901185770750989</v>
      </c>
      <c r="J4216" s="3">
        <v>4.6230937123302868E-2</v>
      </c>
      <c r="K4216" s="3">
        <v>28124.6</v>
      </c>
      <c r="L4216" s="3" t="s">
        <v>16739</v>
      </c>
      <c r="M4216" s="4" t="str">
        <f ca="1">IFERROR(__xludf.DUMMYFUNCTION("REGEXREPLACE(F3995,""\D"", """")"),"#VALUE!")</f>
        <v>#VALUE!</v>
      </c>
    </row>
    <row r="4217" spans="1:13" ht="15.75" customHeight="1">
      <c r="A4217" s="1">
        <v>3994</v>
      </c>
      <c r="B4217" s="3">
        <v>3995</v>
      </c>
      <c r="C4217" s="3" t="s">
        <v>10957</v>
      </c>
      <c r="D4217" s="3">
        <v>0.17733502256627959</v>
      </c>
      <c r="E4217" s="3">
        <v>0.57620354884616753</v>
      </c>
      <c r="F4217" s="3">
        <v>0.53694581280788178</v>
      </c>
      <c r="G4217" s="3">
        <v>6.8965517241379309E-2</v>
      </c>
      <c r="H4217" s="3">
        <v>3.6945812807881777E-2</v>
      </c>
      <c r="I4217" s="3">
        <v>0.167487684729064</v>
      </c>
      <c r="J4217" s="3">
        <v>1.7075529088882321E-2</v>
      </c>
      <c r="K4217" s="3">
        <v>42930.199999999691</v>
      </c>
      <c r="L4217" s="3" t="s">
        <v>16740</v>
      </c>
      <c r="M4217" s="4" t="str">
        <f ca="1">IFERROR(__xludf.DUMMYFUNCTION("REGEXREPLACE(F3996,""\D"", """")"),"#VALUE!")</f>
        <v>#VALUE!</v>
      </c>
    </row>
    <row r="4218" spans="1:13" ht="15.75" customHeight="1">
      <c r="A4218" s="1">
        <v>3995</v>
      </c>
      <c r="B4218" s="3">
        <v>3996</v>
      </c>
      <c r="C4218" s="3" t="s">
        <v>10959</v>
      </c>
      <c r="D4218" s="3">
        <v>0.1181837999376078</v>
      </c>
      <c r="E4218" s="3">
        <v>9.8230646229278643E-2</v>
      </c>
      <c r="F4218" s="3">
        <v>0.64227642276422769</v>
      </c>
      <c r="G4218" s="3">
        <v>0.2113821138211382</v>
      </c>
      <c r="H4218" s="3">
        <v>0.13008130081300809</v>
      </c>
      <c r="I4218" s="3">
        <v>0.43089430894308939</v>
      </c>
      <c r="J4218" s="3">
        <v>3.6774753700327963E-2</v>
      </c>
      <c r="K4218" s="3">
        <v>14626.400000000031</v>
      </c>
      <c r="L4218" s="3" t="s">
        <v>16741</v>
      </c>
      <c r="M4218" s="4" t="str">
        <f ca="1">IFERROR(__xludf.DUMMYFUNCTION("REGEXREPLACE(F3997,""\D"", """")"),"#VALUE!")</f>
        <v>#VALUE!</v>
      </c>
    </row>
    <row r="4219" spans="1:13" ht="15.75" customHeight="1">
      <c r="A4219" s="1">
        <v>3996</v>
      </c>
      <c r="B4219" s="3">
        <v>3997</v>
      </c>
      <c r="C4219" s="3" t="s">
        <v>10962</v>
      </c>
      <c r="D4219" s="3">
        <v>0.20136847814875991</v>
      </c>
      <c r="E4219" s="3">
        <v>0.17641222900579309</v>
      </c>
      <c r="F4219" s="3">
        <v>0.67105263157894735</v>
      </c>
      <c r="G4219" s="3">
        <v>0.19736842105263161</v>
      </c>
      <c r="H4219" s="3">
        <v>0.1184210526315789</v>
      </c>
      <c r="I4219" s="3">
        <v>0.34210526315789469</v>
      </c>
      <c r="J4219" s="3">
        <v>5.5016078138403937E-2</v>
      </c>
      <c r="K4219" s="3">
        <v>8750.6000000000095</v>
      </c>
      <c r="L4219" s="3" t="s">
        <v>16742</v>
      </c>
      <c r="M4219" s="4" t="str">
        <f ca="1">IFERROR(__xludf.DUMMYFUNCTION("REGEXREPLACE(F3998,""\D"", """")"),"#VALUE!")</f>
        <v>#VALUE!</v>
      </c>
    </row>
    <row r="4220" spans="1:13" ht="15.75" customHeight="1">
      <c r="A4220" s="1">
        <v>3998</v>
      </c>
      <c r="B4220" s="3">
        <v>3999</v>
      </c>
      <c r="C4220" s="3" t="s">
        <v>10967</v>
      </c>
      <c r="D4220" s="3">
        <v>0.17494632393114681</v>
      </c>
      <c r="E4220" s="3">
        <v>0.16237838008138919</v>
      </c>
      <c r="F4220" s="3">
        <v>0.67407407407407405</v>
      </c>
      <c r="G4220" s="3">
        <v>0.14074074074074069</v>
      </c>
      <c r="H4220" s="3">
        <v>0.14814814814814811</v>
      </c>
      <c r="I4220" s="3">
        <v>0.32592592592592601</v>
      </c>
      <c r="J4220" s="3">
        <v>4.7510254949367003E-2</v>
      </c>
      <c r="K4220" s="3">
        <v>15502.200000000041</v>
      </c>
      <c r="L4220" s="3" t="s">
        <v>16744</v>
      </c>
      <c r="M4220" s="4" t="str">
        <f ca="1">IFERROR(__xludf.DUMMYFUNCTION("REGEXREPLACE(F4000,""\D"", """")"),"#VALUE!")</f>
        <v>#VALUE!</v>
      </c>
    </row>
    <row r="4221" spans="1:13" ht="15.75" customHeight="1">
      <c r="A4221" s="1">
        <v>3999</v>
      </c>
      <c r="B4221" s="3">
        <v>4000</v>
      </c>
      <c r="C4221" s="3" t="s">
        <v>10970</v>
      </c>
      <c r="D4221" s="3">
        <v>0.1634292936386576</v>
      </c>
      <c r="E4221" s="3">
        <v>0.2306828606484351</v>
      </c>
      <c r="F4221" s="3">
        <v>0.6271186440677966</v>
      </c>
      <c r="G4221" s="3">
        <v>0.10169491525423729</v>
      </c>
      <c r="H4221" s="3">
        <v>0.1084745762711864</v>
      </c>
      <c r="I4221" s="3">
        <v>0.25423728813559321</v>
      </c>
      <c r="J4221" s="3">
        <v>3.2870402212444402E-2</v>
      </c>
      <c r="K4221" s="3">
        <v>32785.799999999879</v>
      </c>
      <c r="L4221" s="3" t="s">
        <v>16745</v>
      </c>
      <c r="M4221" s="4" t="str">
        <f ca="1">IFERROR(__xludf.DUMMYFUNCTION("REGEXREPLACE(F4001,""\D"", """")"),"#VALUE!")</f>
        <v>#VALUE!</v>
      </c>
    </row>
    <row r="4222" spans="1:13" ht="15.75" customHeight="1">
      <c r="A4222" s="1">
        <v>4000</v>
      </c>
      <c r="B4222" s="3">
        <v>4001</v>
      </c>
      <c r="C4222" s="3" t="s">
        <v>10972</v>
      </c>
      <c r="D4222" s="3">
        <v>0.21031692078101219</v>
      </c>
      <c r="E4222" s="3">
        <v>0.64626923854863894</v>
      </c>
      <c r="F4222" s="3">
        <v>0.51749999999999996</v>
      </c>
      <c r="G4222" s="3">
        <v>5.2499999999999998E-2</v>
      </c>
      <c r="H4222" s="3">
        <v>2.75E-2</v>
      </c>
      <c r="I4222" s="3">
        <v>0.13750000000000001</v>
      </c>
      <c r="J4222" s="3">
        <v>1.487868799440659E-2</v>
      </c>
      <c r="K4222" s="3">
        <v>43094.899999999667</v>
      </c>
      <c r="L4222" s="3" t="s">
        <v>16746</v>
      </c>
      <c r="M4222" s="4" t="str">
        <f ca="1">IFERROR(__xludf.DUMMYFUNCTION("REGEXREPLACE(F4002,""\D"", """")"),"#VALUE!")</f>
        <v>#VALUE!</v>
      </c>
    </row>
    <row r="4223" spans="1:13" ht="15.75" customHeight="1">
      <c r="A4223" s="1">
        <v>4003</v>
      </c>
      <c r="B4223" s="3">
        <v>4004</v>
      </c>
      <c r="C4223" s="3" t="s">
        <v>10981</v>
      </c>
      <c r="D4223" s="3">
        <v>0.25223081282169241</v>
      </c>
      <c r="E4223" s="3">
        <v>0.22665327692605239</v>
      </c>
      <c r="F4223" s="3">
        <v>0.55882352941176472</v>
      </c>
      <c r="G4223" s="3">
        <v>1.470588235294118E-2</v>
      </c>
      <c r="H4223" s="3">
        <v>8.8235294117647065E-2</v>
      </c>
      <c r="I4223" s="3">
        <v>0.23529411764705879</v>
      </c>
      <c r="J4223" s="3">
        <v>1.5291620052160299E-2</v>
      </c>
      <c r="K4223" s="3">
        <v>7067.3000000000029</v>
      </c>
      <c r="L4223" s="3" t="s">
        <v>16749</v>
      </c>
      <c r="M4223" s="4" t="str">
        <f ca="1">IFERROR(__xludf.DUMMYFUNCTION("REGEXREPLACE(F4005,""\D"", """")"),"#VALUE!")</f>
        <v>#VALUE!</v>
      </c>
    </row>
    <row r="4224" spans="1:13" ht="15.75" customHeight="1">
      <c r="A4224" s="1">
        <v>4004</v>
      </c>
      <c r="B4224" s="3">
        <v>4005</v>
      </c>
      <c r="C4224" s="3" t="s">
        <v>10983</v>
      </c>
      <c r="D4224" s="3">
        <v>0.46973648825841879</v>
      </c>
      <c r="E4224" s="3">
        <v>0.87024414836191355</v>
      </c>
      <c r="F4224" s="3">
        <v>0.42592592592592587</v>
      </c>
      <c r="G4224" s="3">
        <v>1.8518518518518521E-2</v>
      </c>
      <c r="H4224" s="3">
        <v>4.6296296296296287E-2</v>
      </c>
      <c r="I4224" s="3">
        <v>0.1111111111111111</v>
      </c>
      <c r="J4224" s="3">
        <v>1.6975536791764261E-2</v>
      </c>
      <c r="K4224" s="3">
        <v>11993.90000000002</v>
      </c>
      <c r="L4224" s="3" t="s">
        <v>16750</v>
      </c>
      <c r="M4224" s="4" t="str">
        <f ca="1">IFERROR(__xludf.DUMMYFUNCTION("REGEXREPLACE(F4006,""\D"", """")"),"#VALUE!")</f>
        <v>#VALUE!</v>
      </c>
    </row>
    <row r="4225" spans="1:13" ht="15.75" customHeight="1">
      <c r="A4225" s="1">
        <v>4008</v>
      </c>
      <c r="B4225" s="3">
        <v>4009</v>
      </c>
      <c r="C4225" s="3" t="s">
        <v>10994</v>
      </c>
      <c r="D4225" s="3">
        <v>0.16103019855912051</v>
      </c>
      <c r="E4225" s="3">
        <v>0.86695901807960896</v>
      </c>
      <c r="F4225" s="3">
        <v>0.52258064516129032</v>
      </c>
      <c r="G4225" s="3">
        <v>6.4516129032258063E-2</v>
      </c>
      <c r="H4225" s="3">
        <v>3.2258064516129031E-2</v>
      </c>
      <c r="I4225" s="3">
        <v>0.12473118279569891</v>
      </c>
      <c r="J4225" s="3">
        <v>1.417650789126464E-2</v>
      </c>
      <c r="K4225" s="3">
        <v>49401.499999999563</v>
      </c>
      <c r="L4225" s="3" t="s">
        <v>16754</v>
      </c>
      <c r="M4225" s="4" t="str">
        <f ca="1">IFERROR(__xludf.DUMMYFUNCTION("REGEXREPLACE(F4010,""\D"", """")"),"#VALUE!")</f>
        <v>#VALUE!</v>
      </c>
    </row>
    <row r="4226" spans="1:13" ht="15.75" customHeight="1">
      <c r="A4226" s="1">
        <v>4009</v>
      </c>
      <c r="B4226" s="3">
        <v>4010</v>
      </c>
      <c r="C4226" s="3" t="s">
        <v>10996</v>
      </c>
      <c r="D4226" s="3">
        <v>0.1840259447034544</v>
      </c>
      <c r="E4226" s="3">
        <v>0.27305394639213348</v>
      </c>
      <c r="F4226" s="3">
        <v>0.63868613138686137</v>
      </c>
      <c r="G4226" s="3">
        <v>9.4890510948905105E-2</v>
      </c>
      <c r="H4226" s="3">
        <v>9.8540145985401464E-2</v>
      </c>
      <c r="I4226" s="3">
        <v>0.2262773722627737</v>
      </c>
      <c r="J4226" s="3">
        <v>3.3765031663762352E-2</v>
      </c>
      <c r="K4226" s="3">
        <v>29497.699999999939</v>
      </c>
      <c r="L4226" s="3" t="s">
        <v>16755</v>
      </c>
      <c r="M4226" s="4" t="str">
        <f ca="1">IFERROR(__xludf.DUMMYFUNCTION("REGEXREPLACE(F4011,""\D"", """")"),"#VALUE!")</f>
        <v>#VALUE!</v>
      </c>
    </row>
    <row r="4227" spans="1:13" ht="15.75" customHeight="1">
      <c r="A4227" s="1">
        <v>4010</v>
      </c>
      <c r="B4227" s="3">
        <v>4011</v>
      </c>
      <c r="C4227" s="3" t="s">
        <v>10999</v>
      </c>
      <c r="D4227" s="3">
        <v>0.16135159678242661</v>
      </c>
      <c r="E4227" s="3">
        <v>0.13729936901559131</v>
      </c>
      <c r="F4227" s="3">
        <v>0.6539923954372624</v>
      </c>
      <c r="G4227" s="3">
        <v>0.1216730038022814</v>
      </c>
      <c r="H4227" s="3">
        <v>0.20152091254752849</v>
      </c>
      <c r="I4227" s="3">
        <v>0.34980988593155887</v>
      </c>
      <c r="J4227" s="3">
        <v>4.8812551402824957E-2</v>
      </c>
      <c r="K4227" s="3">
        <v>30114.499999999949</v>
      </c>
      <c r="L4227" s="3" t="s">
        <v>16756</v>
      </c>
      <c r="M4227" s="4" t="str">
        <f ca="1">IFERROR(__xludf.DUMMYFUNCTION("REGEXREPLACE(F4012,""\D"", """")"),"#VALUE!")</f>
        <v>#VALUE!</v>
      </c>
    </row>
    <row r="4228" spans="1:13" ht="15.75" customHeight="1">
      <c r="A4228" s="1">
        <v>4011</v>
      </c>
      <c r="B4228" s="3">
        <v>4012</v>
      </c>
      <c r="C4228" s="3" t="s">
        <v>11002</v>
      </c>
      <c r="D4228" s="3">
        <v>0.16201649085093719</v>
      </c>
      <c r="E4228" s="3">
        <v>0.27164649677284991</v>
      </c>
      <c r="F4228" s="3">
        <v>0.64566929133858264</v>
      </c>
      <c r="G4228" s="3">
        <v>7.874015748031496E-2</v>
      </c>
      <c r="H4228" s="3">
        <v>0.1154855643044619</v>
      </c>
      <c r="I4228" s="3">
        <v>0.23097112860892391</v>
      </c>
      <c r="J4228" s="3">
        <v>2.9883562910233061E-2</v>
      </c>
      <c r="K4228" s="3">
        <v>39126.199999999742</v>
      </c>
      <c r="L4228" s="3" t="s">
        <v>16757</v>
      </c>
      <c r="M4228" s="4" t="str">
        <f ca="1">IFERROR(__xludf.DUMMYFUNCTION("REGEXREPLACE(F4013,""\D"", """")"),"#VALUE!")</f>
        <v>#VALUE!</v>
      </c>
    </row>
    <row r="4229" spans="1:13" ht="15.75" customHeight="1">
      <c r="A4229" s="1">
        <v>4012</v>
      </c>
      <c r="B4229" s="3">
        <v>4013</v>
      </c>
      <c r="C4229" s="3" t="s">
        <v>11004</v>
      </c>
      <c r="D4229" s="3">
        <v>0.14631066784820601</v>
      </c>
      <c r="E4229" s="3">
        <v>0.64342397177092903</v>
      </c>
      <c r="F4229" s="3">
        <v>0.50554323725055428</v>
      </c>
      <c r="G4229" s="3">
        <v>7.0953436807095344E-2</v>
      </c>
      <c r="H4229" s="3">
        <v>4.878048780487805E-2</v>
      </c>
      <c r="I4229" s="3">
        <v>0.1529933481152993</v>
      </c>
      <c r="J4229" s="3">
        <v>1.6390498145090471E-2</v>
      </c>
      <c r="K4229" s="3">
        <v>49389.899999999558</v>
      </c>
      <c r="L4229" s="3" t="s">
        <v>16758</v>
      </c>
      <c r="M4229" s="4" t="str">
        <f ca="1">IFERROR(__xludf.DUMMYFUNCTION("REGEXREPLACE(F4014,""\D"", """")"),"#VALUE!")</f>
        <v>#VALUE!</v>
      </c>
    </row>
    <row r="4230" spans="1:13" ht="15.75" customHeight="1">
      <c r="A4230" s="1">
        <v>4013</v>
      </c>
      <c r="B4230" s="3">
        <v>4014</v>
      </c>
      <c r="C4230" s="3" t="s">
        <v>11006</v>
      </c>
      <c r="D4230" s="3">
        <v>0.21139257436873679</v>
      </c>
      <c r="E4230" s="3">
        <v>0.25089955606075481</v>
      </c>
      <c r="F4230" s="3">
        <v>0.61538461538461542</v>
      </c>
      <c r="G4230" s="3">
        <v>0.15384615384615391</v>
      </c>
      <c r="H4230" s="3">
        <v>5.128205128205128E-2</v>
      </c>
      <c r="I4230" s="3">
        <v>0.25641025641025639</v>
      </c>
      <c r="J4230" s="3">
        <v>3.1734624440981983E-2</v>
      </c>
      <c r="K4230" s="3">
        <v>9292.4000000000087</v>
      </c>
      <c r="L4230" s="3" t="s">
        <v>16759</v>
      </c>
      <c r="M4230" s="4" t="str">
        <f ca="1">IFERROR(__xludf.DUMMYFUNCTION("REGEXREPLACE(F4015,""\D"", """")"),"#VALUE!")</f>
        <v>#VALUE!</v>
      </c>
    </row>
    <row r="4231" spans="1:13" ht="15.75" customHeight="1">
      <c r="A4231" s="1">
        <v>4016</v>
      </c>
      <c r="B4231" s="3">
        <v>4017</v>
      </c>
      <c r="C4231" s="3" t="s">
        <v>11015</v>
      </c>
      <c r="D4231" s="3">
        <v>0.1336380549623688</v>
      </c>
      <c r="E4231" s="3">
        <v>0.15269449977389379</v>
      </c>
      <c r="F4231" s="3">
        <v>0.64220183486238536</v>
      </c>
      <c r="G4231" s="3">
        <v>4.5871559633027532E-2</v>
      </c>
      <c r="H4231" s="3">
        <v>0.1284403669724771</v>
      </c>
      <c r="I4231" s="3">
        <v>0.24770642201834861</v>
      </c>
      <c r="J4231" s="3">
        <v>1.806715361837067E-2</v>
      </c>
      <c r="K4231" s="3">
        <v>12265.200000000021</v>
      </c>
      <c r="L4231" s="3" t="s">
        <v>16762</v>
      </c>
      <c r="M4231" s="4" t="str">
        <f ca="1">IFERROR(__xludf.DUMMYFUNCTION("REGEXREPLACE(F4018,""\D"", """")"),"#VALUE!")</f>
        <v>#VALUE!</v>
      </c>
    </row>
    <row r="4232" spans="1:13" ht="15.75" customHeight="1">
      <c r="A4232" s="1">
        <v>4017</v>
      </c>
      <c r="B4232" s="3">
        <v>4018</v>
      </c>
      <c r="C4232" s="3" t="s">
        <v>11018</v>
      </c>
      <c r="D4232" s="3">
        <v>0.19399302844604269</v>
      </c>
      <c r="E4232" s="3">
        <v>0.23967387000262089</v>
      </c>
      <c r="F4232" s="3">
        <v>0.60773480662983426</v>
      </c>
      <c r="G4232" s="3">
        <v>7.18232044198895E-2</v>
      </c>
      <c r="H4232" s="3">
        <v>0.1270718232044199</v>
      </c>
      <c r="I4232" s="3">
        <v>0.2541436464088398</v>
      </c>
      <c r="J4232" s="3">
        <v>3.4502653974371147E-2</v>
      </c>
      <c r="K4232" s="3">
        <v>20320.2</v>
      </c>
      <c r="L4232" s="3" t="s">
        <v>16763</v>
      </c>
      <c r="M4232" s="4" t="str">
        <f ca="1">IFERROR(__xludf.DUMMYFUNCTION("REGEXREPLACE(F4019,""\D"", """")"),"#VALUE!")</f>
        <v>#VALUE!</v>
      </c>
    </row>
    <row r="4233" spans="1:13" ht="15.75" customHeight="1">
      <c r="A4233" s="1">
        <v>4018</v>
      </c>
      <c r="B4233" s="3">
        <v>4019</v>
      </c>
      <c r="C4233" s="3" t="s">
        <v>11020</v>
      </c>
      <c r="D4233" s="3">
        <v>0.19816245361197221</v>
      </c>
      <c r="E4233" s="3">
        <v>0.57814466946807097</v>
      </c>
      <c r="F4233" s="3">
        <v>0.49661399548532731</v>
      </c>
      <c r="G4233" s="3">
        <v>6.320541760722348E-2</v>
      </c>
      <c r="H4233" s="3">
        <v>4.5146726862302478E-2</v>
      </c>
      <c r="I4233" s="3">
        <v>0.15124153498871329</v>
      </c>
      <c r="J4233" s="3">
        <v>1.996097103932919E-2</v>
      </c>
      <c r="K4233" s="3">
        <v>48294.199999999568</v>
      </c>
      <c r="L4233" s="3" t="s">
        <v>16764</v>
      </c>
      <c r="M4233" s="4" t="str">
        <f ca="1">IFERROR(__xludf.DUMMYFUNCTION("REGEXREPLACE(F4020,""\D"", """")"),"#VALUE!")</f>
        <v>#VALUE!</v>
      </c>
    </row>
    <row r="4234" spans="1:13" ht="15.75" customHeight="1">
      <c r="A4234" s="1">
        <v>4019</v>
      </c>
      <c r="B4234" s="3">
        <v>4020</v>
      </c>
      <c r="C4234" s="3" t="s">
        <v>11022</v>
      </c>
      <c r="D4234" s="3">
        <v>0.38974908742660241</v>
      </c>
      <c r="E4234" s="3">
        <v>0.93357185475975446</v>
      </c>
      <c r="F4234" s="3">
        <v>0.48854961832061072</v>
      </c>
      <c r="G4234" s="3">
        <v>6.8702290076335881E-2</v>
      </c>
      <c r="H4234" s="3">
        <v>2.2900763358778629E-2</v>
      </c>
      <c r="I4234" s="3">
        <v>9.9236641221374045E-2</v>
      </c>
      <c r="J4234" s="3">
        <v>2.502539183302965E-2</v>
      </c>
      <c r="K4234" s="3">
        <v>14440.000000000029</v>
      </c>
      <c r="L4234" s="3" t="s">
        <v>16765</v>
      </c>
      <c r="M4234" s="4" t="str">
        <f ca="1">IFERROR(__xludf.DUMMYFUNCTION("REGEXREPLACE(F4021,""\D"", """")"),"#VALUE!")</f>
        <v>#VALUE!</v>
      </c>
    </row>
    <row r="4235" spans="1:13" ht="15.75" customHeight="1">
      <c r="A4235" s="1">
        <v>4020</v>
      </c>
      <c r="B4235" s="3">
        <v>4021</v>
      </c>
      <c r="C4235" s="3" t="s">
        <v>11024</v>
      </c>
      <c r="D4235" s="3">
        <v>0.17441483909044439</v>
      </c>
      <c r="E4235" s="3">
        <v>0.2549414681301917</v>
      </c>
      <c r="F4235" s="3">
        <v>0.61967213114754094</v>
      </c>
      <c r="G4235" s="3">
        <v>0.11803278688524591</v>
      </c>
      <c r="H4235" s="3">
        <v>0.10163934426229509</v>
      </c>
      <c r="I4235" s="3">
        <v>0.25573770491803283</v>
      </c>
      <c r="J4235" s="3">
        <v>3.6735464093658667E-2</v>
      </c>
      <c r="K4235" s="3">
        <v>34347.699999999859</v>
      </c>
      <c r="L4235" s="3" t="s">
        <v>16766</v>
      </c>
      <c r="M4235" s="4" t="str">
        <f ca="1">IFERROR(__xludf.DUMMYFUNCTION("REGEXREPLACE(F4022,""\D"", """")"),"#VALUE!")</f>
        <v>#VALUE!</v>
      </c>
    </row>
    <row r="4236" spans="1:13" ht="15.75" customHeight="1">
      <c r="A4236" s="1">
        <v>4022</v>
      </c>
      <c r="B4236" s="3">
        <v>4023</v>
      </c>
      <c r="C4236" s="3" t="s">
        <v>11029</v>
      </c>
      <c r="D4236" s="3">
        <v>0.1497029834027401</v>
      </c>
      <c r="E4236" s="3">
        <v>0.2192480230310927</v>
      </c>
      <c r="F4236" s="3">
        <v>0.65540540540540537</v>
      </c>
      <c r="G4236" s="3">
        <v>9.45945945945946E-2</v>
      </c>
      <c r="H4236" s="3">
        <v>0.1148648648648649</v>
      </c>
      <c r="I4236" s="3">
        <v>0.23648648648648651</v>
      </c>
      <c r="J4236" s="3">
        <v>2.8515150752807882E-2</v>
      </c>
      <c r="K4236" s="3">
        <v>15884.40000000002</v>
      </c>
      <c r="L4236" s="3" t="s">
        <v>16768</v>
      </c>
      <c r="M4236" s="4" t="str">
        <f ca="1">IFERROR(__xludf.DUMMYFUNCTION("REGEXREPLACE(F4024,""\D"", """")"),"#VALUE!")</f>
        <v>#VALUE!</v>
      </c>
    </row>
    <row r="4237" spans="1:13" ht="15.75" customHeight="1">
      <c r="A4237" s="1">
        <v>4023</v>
      </c>
      <c r="B4237" s="3">
        <v>4024</v>
      </c>
      <c r="C4237" s="3" t="s">
        <v>11031</v>
      </c>
      <c r="D4237" s="3">
        <v>0.17738391059676739</v>
      </c>
      <c r="E4237" s="3">
        <v>0.26101583180732157</v>
      </c>
      <c r="F4237" s="3">
        <v>0.62686567164179108</v>
      </c>
      <c r="G4237" s="3">
        <v>0.11940298507462691</v>
      </c>
      <c r="H4237" s="3">
        <v>0.1044776119402985</v>
      </c>
      <c r="I4237" s="3">
        <v>0.25</v>
      </c>
      <c r="J4237" s="3">
        <v>3.7924453023740277E-2</v>
      </c>
      <c r="K4237" s="3">
        <v>28677.69999999995</v>
      </c>
      <c r="L4237" s="3" t="s">
        <v>16769</v>
      </c>
      <c r="M4237" s="4" t="str">
        <f ca="1">IFERROR(__xludf.DUMMYFUNCTION("REGEXREPLACE(F4025,""\D"", """")"),"#VALUE!")</f>
        <v>#VALUE!</v>
      </c>
    </row>
    <row r="4238" spans="1:13" ht="15.75" customHeight="1">
      <c r="A4238" s="1">
        <v>4024</v>
      </c>
      <c r="B4238" s="3">
        <v>4025</v>
      </c>
      <c r="C4238" s="3" t="s">
        <v>11034</v>
      </c>
      <c r="D4238" s="3">
        <v>0.17053663465873331</v>
      </c>
      <c r="E4238" s="3">
        <v>0.66690396472178048</v>
      </c>
      <c r="F4238" s="3">
        <v>0.58947368421052626</v>
      </c>
      <c r="G4238" s="3">
        <v>7.3684210526315783E-2</v>
      </c>
      <c r="H4238" s="3">
        <v>1.0526315789473681E-2</v>
      </c>
      <c r="I4238" s="3">
        <v>0.12631578947368419</v>
      </c>
      <c r="J4238" s="3">
        <v>9.1493860607433988E-3</v>
      </c>
      <c r="K4238" s="3">
        <v>10522.200000000021</v>
      </c>
      <c r="L4238" s="3" t="s">
        <v>16770</v>
      </c>
      <c r="M4238" s="4" t="str">
        <f ca="1">IFERROR(__xludf.DUMMYFUNCTION("REGEXREPLACE(F4026,""\D"", """")"),"#VALUE!")</f>
        <v>#VALUE!</v>
      </c>
    </row>
    <row r="4239" spans="1:13" ht="15.75" customHeight="1">
      <c r="A4239" s="1">
        <v>4025</v>
      </c>
      <c r="B4239" s="3">
        <v>4026</v>
      </c>
      <c r="C4239" s="3" t="s">
        <v>11036</v>
      </c>
      <c r="D4239" s="3">
        <v>0.1987597370276917</v>
      </c>
      <c r="E4239" s="3">
        <v>0.47050662009827421</v>
      </c>
      <c r="F4239" s="3">
        <v>0.58730158730158732</v>
      </c>
      <c r="G4239" s="3">
        <v>7.9365079365079361E-2</v>
      </c>
      <c r="H4239" s="3">
        <v>7.9365079365079361E-2</v>
      </c>
      <c r="I4239" s="3">
        <v>0.1825396825396825</v>
      </c>
      <c r="J4239" s="3">
        <v>2.6917494200156902E-2</v>
      </c>
      <c r="K4239" s="3">
        <v>13833.100000000029</v>
      </c>
      <c r="L4239" s="3" t="s">
        <v>16771</v>
      </c>
      <c r="M4239" s="4" t="str">
        <f ca="1">IFERROR(__xludf.DUMMYFUNCTION("REGEXREPLACE(F4027,""\D"", """")"),"#VALUE!")</f>
        <v>#VALUE!</v>
      </c>
    </row>
    <row r="4240" spans="1:13" ht="15.75" customHeight="1">
      <c r="A4240" s="1">
        <v>4026</v>
      </c>
      <c r="B4240" s="3">
        <v>4027</v>
      </c>
      <c r="C4240" s="3" t="s">
        <v>11038</v>
      </c>
      <c r="D4240" s="3">
        <v>0.18693594642541009</v>
      </c>
      <c r="E4240" s="3">
        <v>0.27489969463055569</v>
      </c>
      <c r="F4240" s="3">
        <v>0.62903225806451613</v>
      </c>
      <c r="G4240" s="3">
        <v>0.1075268817204301</v>
      </c>
      <c r="H4240" s="3">
        <v>9.1397849462365593E-2</v>
      </c>
      <c r="I4240" s="3">
        <v>0.22580645161290319</v>
      </c>
      <c r="J4240" s="3">
        <v>3.4357483941920751E-2</v>
      </c>
      <c r="K4240" s="3">
        <v>20452.5</v>
      </c>
      <c r="L4240" s="3" t="s">
        <v>16772</v>
      </c>
      <c r="M4240" s="4" t="str">
        <f ca="1">IFERROR(__xludf.DUMMYFUNCTION("REGEXREPLACE(F4028,""\D"", """")"),"#VALUE!")</f>
        <v>#VALUE!</v>
      </c>
    </row>
    <row r="4241" spans="1:13" ht="15.75" customHeight="1">
      <c r="A4241" s="1">
        <v>4027</v>
      </c>
      <c r="B4241" s="3">
        <v>4028</v>
      </c>
      <c r="C4241" s="3" t="s">
        <v>11041</v>
      </c>
      <c r="D4241" s="3">
        <v>0.14581265198509891</v>
      </c>
      <c r="E4241" s="3">
        <v>0.34628900881023877</v>
      </c>
      <c r="F4241" s="3">
        <v>0.59090909090909094</v>
      </c>
      <c r="G4241" s="3">
        <v>9.0909090909090912E-2</v>
      </c>
      <c r="H4241" s="3">
        <v>8.4415584415584416E-2</v>
      </c>
      <c r="I4241" s="3">
        <v>0.20129870129870131</v>
      </c>
      <c r="J4241" s="3">
        <v>2.2863509085174129E-2</v>
      </c>
      <c r="K4241" s="3">
        <v>16971.500000000011</v>
      </c>
      <c r="L4241" s="3" t="s">
        <v>16773</v>
      </c>
      <c r="M4241" s="4" t="str">
        <f ca="1">IFERROR(__xludf.DUMMYFUNCTION("REGEXREPLACE(F4029,""\D"", """")"),"#VALUE!")</f>
        <v>#VALUE!</v>
      </c>
    </row>
    <row r="4242" spans="1:13" ht="15.75" customHeight="1">
      <c r="A4242" s="1">
        <v>4028</v>
      </c>
      <c r="B4242" s="3">
        <v>4029</v>
      </c>
      <c r="C4242" s="3" t="s">
        <v>11044</v>
      </c>
      <c r="D4242" s="3">
        <v>0.25229113718530538</v>
      </c>
      <c r="E4242" s="3">
        <v>0.2970382460251515</v>
      </c>
      <c r="F4242" s="3">
        <v>0.5</v>
      </c>
      <c r="G4242" s="3">
        <v>0.125</v>
      </c>
      <c r="H4242" s="3">
        <v>0.05</v>
      </c>
      <c r="I4242" s="3">
        <v>0.22500000000000001</v>
      </c>
      <c r="J4242" s="3">
        <v>2.471387629125725E-2</v>
      </c>
      <c r="K4242" s="3">
        <v>4760.1999999999989</v>
      </c>
      <c r="L4242" s="3" t="s">
        <v>16774</v>
      </c>
      <c r="M4242" s="4" t="str">
        <f ca="1">IFERROR(__xludf.DUMMYFUNCTION("REGEXREPLACE(F4030,""\D"", """")"),"#VALUE!")</f>
        <v>#VALUE!</v>
      </c>
    </row>
    <row r="4243" spans="1:13" ht="15.75" customHeight="1">
      <c r="A4243" s="1">
        <v>4032</v>
      </c>
      <c r="B4243" s="3">
        <v>4033</v>
      </c>
      <c r="C4243" s="3" t="s">
        <v>11055</v>
      </c>
      <c r="D4243" s="3">
        <v>0.15919884494324049</v>
      </c>
      <c r="E4243" s="3">
        <v>0.2080022108421202</v>
      </c>
      <c r="F4243" s="3">
        <v>0.61392405063291144</v>
      </c>
      <c r="G4243" s="3">
        <v>7.5949367088607597E-2</v>
      </c>
      <c r="H4243" s="3">
        <v>0.120253164556962</v>
      </c>
      <c r="I4243" s="3">
        <v>0.24050632911392411</v>
      </c>
      <c r="J4243" s="3">
        <v>2.7846655071405019E-2</v>
      </c>
      <c r="K4243" s="3">
        <v>17915.60000000002</v>
      </c>
      <c r="L4243" s="3" t="s">
        <v>16778</v>
      </c>
      <c r="M4243" s="4" t="str">
        <f ca="1">IFERROR(__xludf.DUMMYFUNCTION("REGEXREPLACE(F4034,""\D"", """")"),"#VALUE!")</f>
        <v>#VALUE!</v>
      </c>
    </row>
    <row r="4244" spans="1:13" ht="15.75" customHeight="1">
      <c r="A4244" s="1">
        <v>4034</v>
      </c>
      <c r="B4244" s="3">
        <v>4035</v>
      </c>
      <c r="C4244" s="3" t="s">
        <v>11060</v>
      </c>
      <c r="D4244" s="3">
        <v>0.18398182591012269</v>
      </c>
      <c r="E4244" s="3">
        <v>0.16783023604849359</v>
      </c>
      <c r="F4244" s="3">
        <v>0.5831578947368421</v>
      </c>
      <c r="G4244" s="3">
        <v>0.1136842105263158</v>
      </c>
      <c r="H4244" s="3">
        <v>0.13473684210526321</v>
      </c>
      <c r="I4244" s="3">
        <v>0.29263157894736841</v>
      </c>
      <c r="J4244" s="3">
        <v>4.4591940388084762E-2</v>
      </c>
      <c r="K4244" s="3">
        <v>56184.699999999473</v>
      </c>
      <c r="L4244" s="3" t="s">
        <v>16780</v>
      </c>
      <c r="M4244" s="4" t="str">
        <f ca="1">IFERROR(__xludf.DUMMYFUNCTION("REGEXREPLACE(F4036,""\D"", """")"),"#VALUE!")</f>
        <v>#VALUE!</v>
      </c>
    </row>
    <row r="4245" spans="1:13" ht="15.75" customHeight="1">
      <c r="A4245" s="1">
        <v>4036</v>
      </c>
      <c r="B4245" s="3">
        <v>4037</v>
      </c>
      <c r="C4245" s="3" t="s">
        <v>11065</v>
      </c>
      <c r="D4245" s="3">
        <v>0.15858607651429041</v>
      </c>
      <c r="E4245" s="3">
        <v>0.18496479534153321</v>
      </c>
      <c r="F4245" s="3">
        <v>0.61688311688311692</v>
      </c>
      <c r="G4245" s="3">
        <v>9.4155844155844159E-2</v>
      </c>
      <c r="H4245" s="3">
        <v>0.1006493506493507</v>
      </c>
      <c r="I4245" s="3">
        <v>0.2564935064935065</v>
      </c>
      <c r="J4245" s="3">
        <v>2.9485609511668519E-2</v>
      </c>
      <c r="K4245" s="3">
        <v>34316.799999999843</v>
      </c>
      <c r="L4245" s="3" t="s">
        <v>16782</v>
      </c>
      <c r="M4245" s="4" t="str">
        <f ca="1">IFERROR(__xludf.DUMMYFUNCTION("REGEXREPLACE(F4038,""\D"", """")"),"#VALUE!")</f>
        <v>#VALUE!</v>
      </c>
    </row>
    <row r="4246" spans="1:13" ht="15.75" customHeight="1">
      <c r="A4246" s="1">
        <v>4037</v>
      </c>
      <c r="B4246" s="3">
        <v>4038</v>
      </c>
      <c r="C4246" s="3" t="s">
        <v>11068</v>
      </c>
      <c r="D4246" s="3">
        <v>0.17601737091642411</v>
      </c>
      <c r="E4246" s="3">
        <v>0.26519979397580229</v>
      </c>
      <c r="F4246" s="3">
        <v>0.63043478260869568</v>
      </c>
      <c r="G4246" s="3">
        <v>7.8260869565217397E-2</v>
      </c>
      <c r="H4246" s="3">
        <v>0.1217391304347826</v>
      </c>
      <c r="I4246" s="3">
        <v>0.2260869565217391</v>
      </c>
      <c r="J4246" s="3">
        <v>3.2475850010028243E-2</v>
      </c>
      <c r="K4246" s="3">
        <v>25067.69999999999</v>
      </c>
      <c r="L4246" s="3" t="s">
        <v>16783</v>
      </c>
      <c r="M4246" s="4" t="str">
        <f ca="1">IFERROR(__xludf.DUMMYFUNCTION("REGEXREPLACE(F4039,""\D"", """")"),"#VALUE!")</f>
        <v>#VALUE!</v>
      </c>
    </row>
    <row r="4247" spans="1:13" ht="15.75" customHeight="1">
      <c r="A4247" s="1">
        <v>4038</v>
      </c>
      <c r="B4247" s="3">
        <v>4039</v>
      </c>
      <c r="C4247" s="3" t="s">
        <v>11070</v>
      </c>
      <c r="D4247" s="3">
        <v>0.1689707847991212</v>
      </c>
      <c r="E4247" s="3">
        <v>0.16255706074714579</v>
      </c>
      <c r="F4247" s="3">
        <v>0.60747663551401865</v>
      </c>
      <c r="G4247" s="3">
        <v>8.4112149532710276E-2</v>
      </c>
      <c r="H4247" s="3">
        <v>0.14018691588785051</v>
      </c>
      <c r="I4247" s="3">
        <v>0.27102803738317749</v>
      </c>
      <c r="J4247" s="3">
        <v>3.2642835415047831E-2</v>
      </c>
      <c r="K4247" s="3">
        <v>12066.70000000003</v>
      </c>
      <c r="L4247" s="3" t="s">
        <v>16784</v>
      </c>
      <c r="M4247" s="4" t="str">
        <f ca="1">IFERROR(__xludf.DUMMYFUNCTION("REGEXREPLACE(F4040,""\D"", """")"),"#VALUE!")</f>
        <v>#VALUE!</v>
      </c>
    </row>
    <row r="4248" spans="1:13" ht="15.75" customHeight="1">
      <c r="A4248" s="1">
        <v>4040</v>
      </c>
      <c r="B4248" s="3">
        <v>4041</v>
      </c>
      <c r="C4248" s="3" t="s">
        <v>11076</v>
      </c>
      <c r="D4248" s="3">
        <v>0.1968017802024683</v>
      </c>
      <c r="E4248" s="3">
        <v>0.53355154466004107</v>
      </c>
      <c r="F4248" s="3">
        <v>0.47297297297297303</v>
      </c>
      <c r="G4248" s="3">
        <v>5.4054054054054057E-2</v>
      </c>
      <c r="H4248" s="3">
        <v>5.0675675675675678E-2</v>
      </c>
      <c r="I4248" s="3">
        <v>0.14864864864864871</v>
      </c>
      <c r="J4248" s="3">
        <v>1.8531295949223019E-2</v>
      </c>
      <c r="K4248" s="3">
        <v>33238.399999999892</v>
      </c>
      <c r="L4248" s="3" t="s">
        <v>16786</v>
      </c>
      <c r="M4248" s="4" t="str">
        <f ca="1">IFERROR(__xludf.DUMMYFUNCTION("REGEXREPLACE(F4042,""\D"", """")"),"#VALUE!")</f>
        <v>#VALUE!</v>
      </c>
    </row>
    <row r="4249" spans="1:13" ht="15.75" customHeight="1">
      <c r="A4249" s="1">
        <v>4041</v>
      </c>
      <c r="B4249" s="3">
        <v>4042</v>
      </c>
      <c r="C4249" s="3" t="s">
        <v>11078</v>
      </c>
      <c r="D4249" s="3">
        <v>0.15004033892015051</v>
      </c>
      <c r="E4249" s="3">
        <v>0.43082699421895088</v>
      </c>
      <c r="F4249" s="3">
        <v>0.48333333333333328</v>
      </c>
      <c r="G4249" s="3">
        <v>7.3333333333333334E-2</v>
      </c>
      <c r="H4249" s="3">
        <v>0.06</v>
      </c>
      <c r="I4249" s="3">
        <v>0.1866666666666667</v>
      </c>
      <c r="J4249" s="3">
        <v>1.8456198299994921E-2</v>
      </c>
      <c r="K4249" s="3">
        <v>34286.699999999903</v>
      </c>
      <c r="L4249" s="3" t="s">
        <v>16787</v>
      </c>
      <c r="M4249" s="4" t="str">
        <f ca="1">IFERROR(__xludf.DUMMYFUNCTION("REGEXREPLACE(F4043,""\D"", """")"),"#VALUE!")</f>
        <v>#VALUE!</v>
      </c>
    </row>
    <row r="4250" spans="1:13" ht="15.75" customHeight="1">
      <c r="A4250" s="1">
        <v>4042</v>
      </c>
      <c r="B4250" s="3">
        <v>4043</v>
      </c>
      <c r="C4250" s="3" t="s">
        <v>11080</v>
      </c>
      <c r="D4250" s="3">
        <v>0.15493573119643339</v>
      </c>
      <c r="E4250" s="3">
        <v>0.15473483200311239</v>
      </c>
      <c r="F4250" s="3">
        <v>0.6</v>
      </c>
      <c r="G4250" s="3">
        <v>0.128</v>
      </c>
      <c r="H4250" s="3">
        <v>0.1226666666666667</v>
      </c>
      <c r="I4250" s="3">
        <v>0.29599999999999999</v>
      </c>
      <c r="J4250" s="3">
        <v>3.7817669588210923E-2</v>
      </c>
      <c r="K4250" s="3">
        <v>41822.199999999742</v>
      </c>
      <c r="L4250" s="3" t="s">
        <v>16788</v>
      </c>
      <c r="M4250" s="4" t="str">
        <f ca="1">IFERROR(__xludf.DUMMYFUNCTION("REGEXREPLACE(F4044,""\D"", """")"),"#VALUE!")</f>
        <v>#VALUE!</v>
      </c>
    </row>
    <row r="4251" spans="1:13" ht="15.75" customHeight="1">
      <c r="A4251" s="1">
        <v>4043</v>
      </c>
      <c r="B4251" s="3">
        <v>4044</v>
      </c>
      <c r="C4251" s="3" t="s">
        <v>11083</v>
      </c>
      <c r="D4251" s="3">
        <v>0.1523155840261082</v>
      </c>
      <c r="E4251" s="3">
        <v>0.19835691811806139</v>
      </c>
      <c r="F4251" s="3">
        <v>0.61915887850467288</v>
      </c>
      <c r="G4251" s="3">
        <v>0.1144859813084112</v>
      </c>
      <c r="H4251" s="3">
        <v>0.1121495327102804</v>
      </c>
      <c r="I4251" s="3">
        <v>0.2780373831775701</v>
      </c>
      <c r="J4251" s="3">
        <v>3.3610351137753389E-2</v>
      </c>
      <c r="K4251" s="3">
        <v>48303.599999999613</v>
      </c>
      <c r="L4251" s="3" t="s">
        <v>16789</v>
      </c>
      <c r="M4251" s="4" t="str">
        <f ca="1">IFERROR(__xludf.DUMMYFUNCTION("REGEXREPLACE(F4045,""\D"", """")"),"#VALUE!")</f>
        <v>#VALUE!</v>
      </c>
    </row>
    <row r="4252" spans="1:13" ht="15.75" customHeight="1">
      <c r="A4252" s="1">
        <v>4044</v>
      </c>
      <c r="B4252" s="3">
        <v>4045</v>
      </c>
      <c r="C4252" s="3" t="s">
        <v>11086</v>
      </c>
      <c r="D4252" s="3">
        <v>0.17764105746513159</v>
      </c>
      <c r="E4252" s="3">
        <v>0.61731983865526863</v>
      </c>
      <c r="F4252" s="3">
        <v>0.51592356687898089</v>
      </c>
      <c r="G4252" s="3">
        <v>8.0679405520169847E-2</v>
      </c>
      <c r="H4252" s="3">
        <v>5.9447983014862003E-2</v>
      </c>
      <c r="I4252" s="3">
        <v>0.16348195329087051</v>
      </c>
      <c r="J4252" s="3">
        <v>2.36228169888823E-2</v>
      </c>
      <c r="K4252" s="3">
        <v>51597.699999999517</v>
      </c>
      <c r="L4252" s="3" t="s">
        <v>16790</v>
      </c>
      <c r="M4252" s="4" t="str">
        <f ca="1">IFERROR(__xludf.DUMMYFUNCTION("REGEXREPLACE(F4046,""\D"", """")"),"#VALUE!")</f>
        <v>#VALUE!</v>
      </c>
    </row>
    <row r="4253" spans="1:13" ht="15.75" customHeight="1">
      <c r="A4253" s="1">
        <v>4045</v>
      </c>
      <c r="B4253" s="3">
        <v>4046</v>
      </c>
      <c r="C4253" s="3" t="s">
        <v>11088</v>
      </c>
      <c r="D4253" s="3">
        <v>0.1744989933114357</v>
      </c>
      <c r="E4253" s="3">
        <v>0.30901597457553148</v>
      </c>
      <c r="F4253" s="3">
        <v>0.58893280632411071</v>
      </c>
      <c r="G4253" s="3">
        <v>8.3003952569169967E-2</v>
      </c>
      <c r="H4253" s="3">
        <v>0.1067193675889328</v>
      </c>
      <c r="I4253" s="3">
        <v>0.22134387351778659</v>
      </c>
      <c r="J4253" s="3">
        <v>3.1018435547700049E-2</v>
      </c>
      <c r="K4253" s="3">
        <v>27123.799999999959</v>
      </c>
      <c r="L4253" s="3" t="s">
        <v>16791</v>
      </c>
      <c r="M4253" s="4" t="str">
        <f ca="1">IFERROR(__xludf.DUMMYFUNCTION("REGEXREPLACE(F4047,""\D"", """")"),"#VALUE!")</f>
        <v>#VALUE!</v>
      </c>
    </row>
    <row r="4254" spans="1:13" ht="15.75" customHeight="1">
      <c r="A4254" s="1">
        <v>4047</v>
      </c>
      <c r="B4254" s="3">
        <v>4048</v>
      </c>
      <c r="C4254" s="3" t="s">
        <v>11094</v>
      </c>
      <c r="D4254" s="3">
        <v>0.1196685990233136</v>
      </c>
      <c r="E4254" s="3">
        <v>0.19943115492960939</v>
      </c>
      <c r="F4254" s="3">
        <v>0.61674008810572689</v>
      </c>
      <c r="G4254" s="3">
        <v>0.1277533039647577</v>
      </c>
      <c r="H4254" s="3">
        <v>0.13215859030836999</v>
      </c>
      <c r="I4254" s="3">
        <v>0.28193832599118951</v>
      </c>
      <c r="J4254" s="3">
        <v>2.9821012675591198E-2</v>
      </c>
      <c r="K4254" s="3">
        <v>25849.599999999969</v>
      </c>
      <c r="L4254" s="3" t="s">
        <v>16793</v>
      </c>
      <c r="M4254" s="4" t="str">
        <f ca="1">IFERROR(__xludf.DUMMYFUNCTION("REGEXREPLACE(F4049,""\D"", """")"),"#VALUE!")</f>
        <v>#VALUE!</v>
      </c>
    </row>
    <row r="4255" spans="1:13" ht="15.75" customHeight="1">
      <c r="A4255" s="1">
        <v>4049</v>
      </c>
      <c r="B4255" s="3">
        <v>4050</v>
      </c>
      <c r="C4255" s="3" t="s">
        <v>11100</v>
      </c>
      <c r="D4255" s="3">
        <v>0.21569921061570921</v>
      </c>
      <c r="E4255" s="3">
        <v>0.25133009756012981</v>
      </c>
      <c r="F4255" s="3">
        <v>0.64930555555555558</v>
      </c>
      <c r="G4255" s="3">
        <v>8.6805555555555552E-2</v>
      </c>
      <c r="H4255" s="3">
        <v>0.1215277777777778</v>
      </c>
      <c r="I4255" s="3">
        <v>0.25694444444444442</v>
      </c>
      <c r="J4255" s="3">
        <v>4.2432387841004983E-2</v>
      </c>
      <c r="K4255" s="3">
        <v>31911.199999999899</v>
      </c>
      <c r="L4255" s="3" t="s">
        <v>16795</v>
      </c>
      <c r="M4255" s="4" t="str">
        <f ca="1">IFERROR(__xludf.DUMMYFUNCTION("REGEXREPLACE(F4051,""\D"", """")"),"#VALUE!")</f>
        <v>#VALUE!</v>
      </c>
    </row>
    <row r="4256" spans="1:13" ht="15.75" customHeight="1">
      <c r="A4256" s="1">
        <v>4050</v>
      </c>
      <c r="B4256" s="3">
        <v>4051</v>
      </c>
      <c r="C4256" s="3" t="s">
        <v>11103</v>
      </c>
      <c r="D4256" s="3">
        <v>0.25671243467462501</v>
      </c>
      <c r="E4256" s="3">
        <v>0.46768422056346831</v>
      </c>
      <c r="F4256" s="3">
        <v>0.53246753246753242</v>
      </c>
      <c r="G4256" s="3">
        <v>0.1103896103896104</v>
      </c>
      <c r="H4256" s="3">
        <v>6.4935064935064929E-2</v>
      </c>
      <c r="I4256" s="3">
        <v>0.20129870129870131</v>
      </c>
      <c r="J4256" s="3">
        <v>3.9217858942546563E-2</v>
      </c>
      <c r="K4256" s="3">
        <v>17660.000000000029</v>
      </c>
      <c r="L4256" s="3" t="s">
        <v>16796</v>
      </c>
      <c r="M4256" s="4" t="str">
        <f ca="1">IFERROR(__xludf.DUMMYFUNCTION("REGEXREPLACE(F4052,""\D"", """")"),"#VALUE!")</f>
        <v>#VALUE!</v>
      </c>
    </row>
    <row r="4257" spans="1:13" ht="15.75" customHeight="1">
      <c r="A4257" s="1">
        <v>4051</v>
      </c>
      <c r="B4257" s="3">
        <v>4052</v>
      </c>
      <c r="C4257" s="3" t="s">
        <v>11105</v>
      </c>
      <c r="D4257" s="3">
        <v>0.20326777104316671</v>
      </c>
      <c r="E4257" s="3">
        <v>0.70591650764728764</v>
      </c>
      <c r="F4257" s="3">
        <v>0.47921760391198043</v>
      </c>
      <c r="G4257" s="3">
        <v>6.8459657701711488E-2</v>
      </c>
      <c r="H4257" s="3">
        <v>3.1784841075794622E-2</v>
      </c>
      <c r="I4257" s="3">
        <v>0.13936430317848411</v>
      </c>
      <c r="J4257" s="3">
        <v>1.830553864605064E-2</v>
      </c>
      <c r="K4257" s="3">
        <v>44642.599999999678</v>
      </c>
      <c r="L4257" s="3" t="s">
        <v>16797</v>
      </c>
      <c r="M4257" s="4" t="str">
        <f ca="1">IFERROR(__xludf.DUMMYFUNCTION("REGEXREPLACE(F4053,""\D"", """")"),"#VALUE!")</f>
        <v>#VALUE!</v>
      </c>
    </row>
    <row r="4258" spans="1:13" ht="15.75" customHeight="1">
      <c r="A4258" s="1">
        <v>4052</v>
      </c>
      <c r="B4258" s="3">
        <v>4053</v>
      </c>
      <c r="C4258" s="3" t="s">
        <v>11107</v>
      </c>
      <c r="D4258" s="3">
        <v>0.1476122696651373</v>
      </c>
      <c r="E4258" s="3">
        <v>6.8461266143620858E-2</v>
      </c>
      <c r="F4258" s="3">
        <v>0.61111111111111116</v>
      </c>
      <c r="G4258" s="3">
        <v>0.1222222222222222</v>
      </c>
      <c r="H4258" s="3">
        <v>0.17777777777777781</v>
      </c>
      <c r="I4258" s="3">
        <v>0.34444444444444439</v>
      </c>
      <c r="J4258" s="3">
        <v>3.95494161576352E-2</v>
      </c>
      <c r="K4258" s="3">
        <v>10163.90000000002</v>
      </c>
      <c r="L4258" s="3" t="s">
        <v>16798</v>
      </c>
      <c r="M4258" s="4" t="str">
        <f ca="1">IFERROR(__xludf.DUMMYFUNCTION("REGEXREPLACE(F4054,""\D"", """")"),"#VALUE!")</f>
        <v>#VALUE!</v>
      </c>
    </row>
    <row r="4259" spans="1:13" ht="15.75" customHeight="1">
      <c r="A4259" s="1">
        <v>4053</v>
      </c>
      <c r="B4259" s="3">
        <v>4054</v>
      </c>
      <c r="C4259" s="3" t="s">
        <v>11110</v>
      </c>
      <c r="D4259" s="3">
        <v>0.25353780337864013</v>
      </c>
      <c r="E4259" s="3">
        <v>0.14457287028835711</v>
      </c>
      <c r="F4259" s="3">
        <v>0.63157894736842102</v>
      </c>
      <c r="G4259" s="3">
        <v>0.14473684210526319</v>
      </c>
      <c r="H4259" s="3">
        <v>0.14473684210526319</v>
      </c>
      <c r="I4259" s="3">
        <v>0.32894736842105271</v>
      </c>
      <c r="J4259" s="3">
        <v>6.5437749956529317E-2</v>
      </c>
      <c r="K4259" s="3">
        <v>8541.1000000000095</v>
      </c>
      <c r="L4259" s="3" t="s">
        <v>16799</v>
      </c>
      <c r="M4259" s="4" t="str">
        <f ca="1">IFERROR(__xludf.DUMMYFUNCTION("REGEXREPLACE(F4055,""\D"", """")"),"#VALUE!")</f>
        <v>#VALUE!</v>
      </c>
    </row>
    <row r="4260" spans="1:13" ht="15.75" customHeight="1">
      <c r="A4260" s="1">
        <v>4055</v>
      </c>
      <c r="B4260" s="3">
        <v>4056</v>
      </c>
      <c r="C4260" s="3" t="s">
        <v>11115</v>
      </c>
      <c r="D4260" s="3">
        <v>0.21053509881280369</v>
      </c>
      <c r="E4260" s="3">
        <v>0.1723698379442351</v>
      </c>
      <c r="F4260" s="3">
        <v>0.67272727272727273</v>
      </c>
      <c r="G4260" s="3">
        <v>0.12727272727272729</v>
      </c>
      <c r="H4260" s="3">
        <v>0.17575757575757581</v>
      </c>
      <c r="I4260" s="3">
        <v>0.30303030303030298</v>
      </c>
      <c r="J4260" s="3">
        <v>5.9932098049476523E-2</v>
      </c>
      <c r="K4260" s="3">
        <v>18225.90000000002</v>
      </c>
      <c r="L4260" s="3" t="s">
        <v>16801</v>
      </c>
      <c r="M4260" s="4" t="str">
        <f ca="1">IFERROR(__xludf.DUMMYFUNCTION("REGEXREPLACE(F4057,""\D"", """")"),"#VALUE!")</f>
        <v>#VALUE!</v>
      </c>
    </row>
    <row r="4261" spans="1:13" ht="15.75" customHeight="1">
      <c r="A4261" s="1">
        <v>4056</v>
      </c>
      <c r="B4261" s="3">
        <v>4057</v>
      </c>
      <c r="C4261" s="3" t="s">
        <v>11117</v>
      </c>
      <c r="D4261" s="3">
        <v>0.1208342358431953</v>
      </c>
      <c r="E4261" s="3">
        <v>0.17436579710726591</v>
      </c>
      <c r="F4261" s="3">
        <v>0.6607142857142857</v>
      </c>
      <c r="G4261" s="3">
        <v>9.5238095238095233E-2</v>
      </c>
      <c r="H4261" s="3">
        <v>0.17261904761904759</v>
      </c>
      <c r="I4261" s="3">
        <v>0.29166666666666669</v>
      </c>
      <c r="J4261" s="3">
        <v>2.9210602027572981E-2</v>
      </c>
      <c r="K4261" s="3">
        <v>18994.700000000019</v>
      </c>
      <c r="L4261" s="3" t="s">
        <v>16802</v>
      </c>
      <c r="M4261" s="4" t="str">
        <f ca="1">IFERROR(__xludf.DUMMYFUNCTION("REGEXREPLACE(F4058,""\D"", """")"),"#VALUE!")</f>
        <v>#VALUE!</v>
      </c>
    </row>
    <row r="4262" spans="1:13" ht="15.75" customHeight="1">
      <c r="A4262" s="1">
        <v>4058</v>
      </c>
      <c r="B4262" s="3">
        <v>4059</v>
      </c>
      <c r="C4262" s="3" t="s">
        <v>11123</v>
      </c>
      <c r="D4262" s="3">
        <v>0.1545772029423787</v>
      </c>
      <c r="E4262" s="3">
        <v>0.52235890626473125</v>
      </c>
      <c r="F4262" s="3">
        <v>0.48511904761904762</v>
      </c>
      <c r="G4262" s="3">
        <v>5.9523809523809521E-2</v>
      </c>
      <c r="H4262" s="3">
        <v>6.25E-2</v>
      </c>
      <c r="I4262" s="3">
        <v>0.17559523809523811</v>
      </c>
      <c r="J4262" s="3">
        <v>1.746240736864348E-2</v>
      </c>
      <c r="K4262" s="3">
        <v>37525.199999999822</v>
      </c>
      <c r="L4262" s="3" t="s">
        <v>16804</v>
      </c>
      <c r="M4262" s="4" t="str">
        <f ca="1">IFERROR(__xludf.DUMMYFUNCTION("REGEXREPLACE(F4060,""\D"", """")"),"#VALUE!")</f>
        <v>#VALUE!</v>
      </c>
    </row>
    <row r="4263" spans="1:13" ht="15.75" customHeight="1">
      <c r="A4263" s="1">
        <v>4059</v>
      </c>
      <c r="B4263" s="3">
        <v>4060</v>
      </c>
      <c r="C4263" s="3" t="s">
        <v>11125</v>
      </c>
      <c r="D4263" s="3">
        <v>0.2155941984639049</v>
      </c>
      <c r="E4263" s="3">
        <v>0.17952693990495761</v>
      </c>
      <c r="F4263" s="3">
        <v>0.58595194085027724</v>
      </c>
      <c r="G4263" s="3">
        <v>0.11090573012939001</v>
      </c>
      <c r="H4263" s="3">
        <v>0.1367837338262477</v>
      </c>
      <c r="I4263" s="3">
        <v>0.29574861367837341</v>
      </c>
      <c r="J4263" s="3">
        <v>5.2134287778966532E-2</v>
      </c>
      <c r="K4263" s="3">
        <v>62124.699999999517</v>
      </c>
      <c r="L4263" s="3" t="s">
        <v>16805</v>
      </c>
      <c r="M4263" s="4" t="str">
        <f ca="1">IFERROR(__xludf.DUMMYFUNCTION("REGEXREPLACE(F4061,""\D"", """")"),"#VALUE!")</f>
        <v>#VALUE!</v>
      </c>
    </row>
    <row r="4264" spans="1:13" ht="15.75" customHeight="1">
      <c r="A4264" s="1">
        <v>4060</v>
      </c>
      <c r="B4264" s="3">
        <v>4061</v>
      </c>
      <c r="C4264" s="3" t="s">
        <v>11128</v>
      </c>
      <c r="D4264" s="3">
        <v>0.14000956812791801</v>
      </c>
      <c r="E4264" s="3">
        <v>0.2807692756096612</v>
      </c>
      <c r="F4264" s="3">
        <v>0.62804878048780488</v>
      </c>
      <c r="G4264" s="3">
        <v>0.1128048780487805</v>
      </c>
      <c r="H4264" s="3">
        <v>9.7560975609756101E-2</v>
      </c>
      <c r="I4264" s="3">
        <v>0.25304878048780488</v>
      </c>
      <c r="J4264" s="3">
        <v>2.826294811205823E-2</v>
      </c>
      <c r="K4264" s="3">
        <v>35859.399999999827</v>
      </c>
      <c r="L4264" s="3" t="s">
        <v>16806</v>
      </c>
      <c r="M4264" s="4" t="str">
        <f ca="1">IFERROR(__xludf.DUMMYFUNCTION("REGEXREPLACE(F4062,""\D"", """")"),"#VALUE!")</f>
        <v>#VALUE!</v>
      </c>
    </row>
    <row r="4265" spans="1:13" ht="15.75" customHeight="1">
      <c r="A4265" s="1">
        <v>4061</v>
      </c>
      <c r="B4265" s="3">
        <v>4062</v>
      </c>
      <c r="C4265" s="3" t="s">
        <v>11131</v>
      </c>
      <c r="D4265" s="3">
        <v>0.18932018512416959</v>
      </c>
      <c r="E4265" s="3">
        <v>0.25747882160644953</v>
      </c>
      <c r="F4265" s="3">
        <v>0.62209302325581395</v>
      </c>
      <c r="G4265" s="3">
        <v>7.5581395348837205E-2</v>
      </c>
      <c r="H4265" s="3">
        <v>0.15116279069767441</v>
      </c>
      <c r="I4265" s="3">
        <v>0.23255813953488369</v>
      </c>
      <c r="J4265" s="3">
        <v>3.797257270779264E-2</v>
      </c>
      <c r="K4265" s="3">
        <v>18346.30000000001</v>
      </c>
      <c r="L4265" s="3" t="s">
        <v>16807</v>
      </c>
      <c r="M4265" s="4" t="str">
        <f ca="1">IFERROR(__xludf.DUMMYFUNCTION("REGEXREPLACE(F4063,""\D"", """")"),"#VALUE!")</f>
        <v>#VALUE!</v>
      </c>
    </row>
    <row r="4266" spans="1:13" ht="15.75" customHeight="1">
      <c r="A4266" s="1">
        <v>4062</v>
      </c>
      <c r="B4266" s="3">
        <v>4063</v>
      </c>
      <c r="C4266" s="3" t="s">
        <v>11133</v>
      </c>
      <c r="D4266" s="3">
        <v>0.1938654618641136</v>
      </c>
      <c r="E4266" s="3">
        <v>0.30774596931944342</v>
      </c>
      <c r="F4266" s="3">
        <v>0.5</v>
      </c>
      <c r="G4266" s="3">
        <v>8.7837837837837843E-2</v>
      </c>
      <c r="H4266" s="3">
        <v>0.1216216216216216</v>
      </c>
      <c r="I4266" s="3">
        <v>0.22972972972972969</v>
      </c>
      <c r="J4266" s="3">
        <v>3.6640042053814277E-2</v>
      </c>
      <c r="K4266" s="3">
        <v>16394.100000000031</v>
      </c>
      <c r="L4266" s="3" t="s">
        <v>16808</v>
      </c>
      <c r="M4266" s="4" t="str">
        <f ca="1">IFERROR(__xludf.DUMMYFUNCTION("REGEXREPLACE(F4064,""\D"", """")"),"#VALUE!")</f>
        <v>#VALUE!</v>
      </c>
    </row>
    <row r="4267" spans="1:13" ht="15.75" customHeight="1">
      <c r="A4267" s="1">
        <v>4063</v>
      </c>
      <c r="B4267" s="3">
        <v>4064</v>
      </c>
      <c r="C4267" s="3" t="s">
        <v>11135</v>
      </c>
      <c r="D4267" s="3">
        <v>0.12662713896401179</v>
      </c>
      <c r="E4267" s="3">
        <v>0.28276859468044679</v>
      </c>
      <c r="F4267" s="3">
        <v>0.59281437125748504</v>
      </c>
      <c r="G4267" s="3">
        <v>0.1137724550898204</v>
      </c>
      <c r="H4267" s="3">
        <v>0.1077844311377246</v>
      </c>
      <c r="I4267" s="3">
        <v>0.27544910179640719</v>
      </c>
      <c r="J4267" s="3">
        <v>2.606013057289434E-2</v>
      </c>
      <c r="K4267" s="3">
        <v>19106.200000000019</v>
      </c>
      <c r="L4267" s="3" t="s">
        <v>16809</v>
      </c>
      <c r="M4267" s="4" t="str">
        <f ca="1">IFERROR(__xludf.DUMMYFUNCTION("REGEXREPLACE(F4065,""\D"", """")"),"#VALUE!")</f>
        <v>#VALUE!</v>
      </c>
    </row>
    <row r="4268" spans="1:13" ht="15.75" customHeight="1">
      <c r="A4268" s="1">
        <v>4066</v>
      </c>
      <c r="B4268" s="3">
        <v>4067</v>
      </c>
      <c r="C4268" s="3" t="s">
        <v>11144</v>
      </c>
      <c r="D4268" s="3">
        <v>0.1482572104196935</v>
      </c>
      <c r="E4268" s="3">
        <v>0.31470510875528163</v>
      </c>
      <c r="F4268" s="3">
        <v>0.5757575757575758</v>
      </c>
      <c r="G4268" s="3">
        <v>7.575757575757576E-2</v>
      </c>
      <c r="H4268" s="3">
        <v>9.0909090909090912E-2</v>
      </c>
      <c r="I4268" s="3">
        <v>0.23484848484848489</v>
      </c>
      <c r="J4268" s="3">
        <v>2.138871717071127E-2</v>
      </c>
      <c r="K4268" s="3">
        <v>14851.70000000003</v>
      </c>
      <c r="L4268" s="3" t="s">
        <v>16812</v>
      </c>
      <c r="M4268" s="4" t="str">
        <f ca="1">IFERROR(__xludf.DUMMYFUNCTION("REGEXREPLACE(F4068,""\D"", """")"),"#VALUE!")</f>
        <v>#VALUE!</v>
      </c>
    </row>
    <row r="4269" spans="1:13" ht="15.75" customHeight="1">
      <c r="A4269" s="1">
        <v>4067</v>
      </c>
      <c r="B4269" s="3">
        <v>4068</v>
      </c>
      <c r="C4269" s="3" t="s">
        <v>11147</v>
      </c>
      <c r="D4269" s="3">
        <v>0.1658975002894594</v>
      </c>
      <c r="E4269" s="3">
        <v>0.1752157250970508</v>
      </c>
      <c r="F4269" s="3">
        <v>0.59808612440191389</v>
      </c>
      <c r="G4269" s="3">
        <v>0.12918660287081341</v>
      </c>
      <c r="H4269" s="3">
        <v>0.1196172248803828</v>
      </c>
      <c r="I4269" s="3">
        <v>0.291866028708134</v>
      </c>
      <c r="J4269" s="3">
        <v>3.9277351088621952E-2</v>
      </c>
      <c r="K4269" s="3">
        <v>24169.000000000011</v>
      </c>
      <c r="L4269" s="3" t="s">
        <v>16813</v>
      </c>
      <c r="M4269" s="4" t="str">
        <f ca="1">IFERROR(__xludf.DUMMYFUNCTION("REGEXREPLACE(F4069,""\D"", """")"),"#VALUE!")</f>
        <v>#VALUE!</v>
      </c>
    </row>
    <row r="4270" spans="1:13" ht="15.75" customHeight="1">
      <c r="A4270" s="1">
        <v>4070</v>
      </c>
      <c r="B4270" s="3">
        <v>4071</v>
      </c>
      <c r="C4270" s="3" t="s">
        <v>11155</v>
      </c>
      <c r="D4270" s="3">
        <v>0.24109465336453881</v>
      </c>
      <c r="E4270" s="3">
        <v>0.25390685490804421</v>
      </c>
      <c r="F4270" s="3">
        <v>0.52380952380952384</v>
      </c>
      <c r="G4270" s="3">
        <v>0.14285714285714279</v>
      </c>
      <c r="H4270" s="3">
        <v>8.3333333333333329E-2</v>
      </c>
      <c r="I4270" s="3">
        <v>0.26190476190476192</v>
      </c>
      <c r="J4270" s="3">
        <v>4.5120319949364593E-2</v>
      </c>
      <c r="K4270" s="3">
        <v>9770.0000000000146</v>
      </c>
      <c r="L4270" s="3" t="s">
        <v>16816</v>
      </c>
      <c r="M4270" s="4" t="str">
        <f ca="1">IFERROR(__xludf.DUMMYFUNCTION("REGEXREPLACE(F4072,""\D"", """")"),"#VALUE!")</f>
        <v>#VALUE!</v>
      </c>
    </row>
    <row r="4271" spans="1:13" ht="15.75" customHeight="1">
      <c r="A4271" s="1">
        <v>4072</v>
      </c>
      <c r="B4271" s="3">
        <v>4073</v>
      </c>
      <c r="C4271" s="3" t="s">
        <v>11160</v>
      </c>
      <c r="D4271" s="3">
        <v>0.17863597644531681</v>
      </c>
      <c r="E4271" s="3">
        <v>0.29853115485157222</v>
      </c>
      <c r="F4271" s="3">
        <v>0.50980392156862742</v>
      </c>
      <c r="G4271" s="3">
        <v>9.8039215686274508E-2</v>
      </c>
      <c r="H4271" s="3">
        <v>9.8039215686274508E-2</v>
      </c>
      <c r="I4271" s="3">
        <v>0.23529411764705879</v>
      </c>
      <c r="J4271" s="3">
        <v>2.478851886113681E-2</v>
      </c>
      <c r="K4271" s="3">
        <v>5950.9</v>
      </c>
      <c r="L4271" s="3" t="s">
        <v>16818</v>
      </c>
      <c r="M4271" s="4" t="str">
        <f ca="1">IFERROR(__xludf.DUMMYFUNCTION("REGEXREPLACE(F4074,""\D"", """")"),"#VALUE!")</f>
        <v>#VALUE!</v>
      </c>
    </row>
    <row r="4272" spans="1:13" ht="15.75" customHeight="1">
      <c r="A4272" s="1">
        <v>4073</v>
      </c>
      <c r="B4272" s="3">
        <v>4074</v>
      </c>
      <c r="C4272" s="3" t="s">
        <v>11162</v>
      </c>
      <c r="D4272" s="3">
        <v>0.15184184452346619</v>
      </c>
      <c r="E4272" s="3">
        <v>0.16874896734146949</v>
      </c>
      <c r="F4272" s="3">
        <v>0.61871750433275563</v>
      </c>
      <c r="G4272" s="3">
        <v>0.10225303292894281</v>
      </c>
      <c r="H4272" s="3">
        <v>0.13344887348353551</v>
      </c>
      <c r="I4272" s="3">
        <v>0.28769497400346622</v>
      </c>
      <c r="J4272" s="3">
        <v>3.4835321069793951E-2</v>
      </c>
      <c r="K4272" s="3">
        <v>62932.999999999549</v>
      </c>
      <c r="L4272" s="3" t="s">
        <v>16819</v>
      </c>
      <c r="M4272" s="4" t="str">
        <f ca="1">IFERROR(__xludf.DUMMYFUNCTION("REGEXREPLACE(F4075,""\D"", """")"),"#VALUE!")</f>
        <v>#VALUE!</v>
      </c>
    </row>
    <row r="4273" spans="1:13" ht="15.75" customHeight="1">
      <c r="A4273" s="1">
        <v>4074</v>
      </c>
      <c r="B4273" s="3">
        <v>4075</v>
      </c>
      <c r="C4273" s="3" t="s">
        <v>11165</v>
      </c>
      <c r="D4273" s="3">
        <v>0.15007270911025061</v>
      </c>
      <c r="E4273" s="3">
        <v>0.21504472220619361</v>
      </c>
      <c r="F4273" s="3">
        <v>0.5780346820809249</v>
      </c>
      <c r="G4273" s="3">
        <v>4.6242774566473993E-2</v>
      </c>
      <c r="H4273" s="3">
        <v>0.1791907514450867</v>
      </c>
      <c r="I4273" s="3">
        <v>0.25433526011560692</v>
      </c>
      <c r="J4273" s="3">
        <v>2.705318250069734E-2</v>
      </c>
      <c r="K4273" s="3">
        <v>19588.700000000019</v>
      </c>
      <c r="L4273" s="3" t="s">
        <v>16820</v>
      </c>
      <c r="M4273" s="4" t="str">
        <f ca="1">IFERROR(__xludf.DUMMYFUNCTION("REGEXREPLACE(F4076,""\D"", """")"),"#VALUE!")</f>
        <v>#VALUE!</v>
      </c>
    </row>
    <row r="4274" spans="1:13" ht="15.75" customHeight="1">
      <c r="A4274" s="1">
        <v>4075</v>
      </c>
      <c r="B4274" s="3">
        <v>4076</v>
      </c>
      <c r="C4274" s="3" t="s">
        <v>11167</v>
      </c>
      <c r="D4274" s="3">
        <v>0.15697594903626511</v>
      </c>
      <c r="E4274" s="3">
        <v>0.2541303114589899</v>
      </c>
      <c r="F4274" s="3">
        <v>0.55000000000000004</v>
      </c>
      <c r="G4274" s="3">
        <v>0.1333333333333333</v>
      </c>
      <c r="H4274" s="3">
        <v>0.1083333333333333</v>
      </c>
      <c r="I4274" s="3">
        <v>0.29166666666666669</v>
      </c>
      <c r="J4274" s="3">
        <v>3.4392426312386593E-2</v>
      </c>
      <c r="K4274" s="3">
        <v>14266.70000000003</v>
      </c>
      <c r="L4274" s="3" t="s">
        <v>16821</v>
      </c>
      <c r="M4274" s="4" t="str">
        <f ca="1">IFERROR(__xludf.DUMMYFUNCTION("REGEXREPLACE(F4077,""\D"", """")"),"#VALUE!")</f>
        <v>#VALUE!</v>
      </c>
    </row>
    <row r="4275" spans="1:13" ht="15.75" customHeight="1">
      <c r="A4275" s="1">
        <v>4076</v>
      </c>
      <c r="B4275" s="3">
        <v>4077</v>
      </c>
      <c r="C4275" s="3" t="s">
        <v>11169</v>
      </c>
      <c r="D4275" s="3">
        <v>0.24466998456596031</v>
      </c>
      <c r="E4275" s="3">
        <v>0.1369092511745256</v>
      </c>
      <c r="F4275" s="3">
        <v>0.57954545454545459</v>
      </c>
      <c r="G4275" s="3">
        <v>0.13636363636363641</v>
      </c>
      <c r="H4275" s="3">
        <v>0.1818181818181818</v>
      </c>
      <c r="I4275" s="3">
        <v>0.36363636363636359</v>
      </c>
      <c r="J4275" s="3">
        <v>7.0600450825371336E-2</v>
      </c>
      <c r="K4275" s="3">
        <v>10528.50000000002</v>
      </c>
      <c r="L4275" s="3" t="s">
        <v>16822</v>
      </c>
      <c r="M4275" s="4" t="str">
        <f ca="1">IFERROR(__xludf.DUMMYFUNCTION("REGEXREPLACE(F4078,""\D"", """")"),"#VALUE!")</f>
        <v>#VALUE!</v>
      </c>
    </row>
    <row r="4276" spans="1:13" ht="15.75" customHeight="1">
      <c r="A4276" s="1">
        <v>4077</v>
      </c>
      <c r="B4276" s="3">
        <v>4078</v>
      </c>
      <c r="C4276" s="3" t="s">
        <v>11172</v>
      </c>
      <c r="D4276" s="3">
        <v>0.28857004936677799</v>
      </c>
      <c r="E4276" s="3">
        <v>1.1437386416759681</v>
      </c>
      <c r="F4276" s="3">
        <v>0.45205479452054792</v>
      </c>
      <c r="G4276" s="3">
        <v>5.4794520547945202E-2</v>
      </c>
      <c r="H4276" s="3">
        <v>1.8264840182648401E-2</v>
      </c>
      <c r="I4276" s="3">
        <v>9.5890410958904104E-2</v>
      </c>
      <c r="J4276" s="3">
        <v>1.6103073909714469E-2</v>
      </c>
      <c r="K4276" s="3">
        <v>23821.500000000011</v>
      </c>
      <c r="L4276" s="3" t="s">
        <v>16823</v>
      </c>
      <c r="M4276" s="4" t="str">
        <f ca="1">IFERROR(__xludf.DUMMYFUNCTION("REGEXREPLACE(F4079,""\D"", """")"),"#VALUE!")</f>
        <v>#VALUE!</v>
      </c>
    </row>
    <row r="4277" spans="1:13" ht="15.75" customHeight="1">
      <c r="A4277" s="1">
        <v>4078</v>
      </c>
      <c r="B4277" s="3">
        <v>4079</v>
      </c>
      <c r="C4277" s="3" t="s">
        <v>11174</v>
      </c>
      <c r="D4277" s="3">
        <v>0.29264076304016379</v>
      </c>
      <c r="E4277" s="3">
        <v>0.26198464782394632</v>
      </c>
      <c r="F4277" s="3">
        <v>0.46153846153846162</v>
      </c>
      <c r="G4277" s="3">
        <v>0.12820512820512819</v>
      </c>
      <c r="H4277" s="3">
        <v>0.1025641025641026</v>
      </c>
      <c r="I4277" s="3">
        <v>0.25641025641025639</v>
      </c>
      <c r="J4277" s="3">
        <v>4.604962952868099E-2</v>
      </c>
      <c r="K4277" s="3">
        <v>4504.0999999999995</v>
      </c>
      <c r="L4277" s="3" t="s">
        <v>16824</v>
      </c>
      <c r="M4277" s="4" t="str">
        <f ca="1">IFERROR(__xludf.DUMMYFUNCTION("REGEXREPLACE(F4080,""\D"", """")"),"#VALUE!")</f>
        <v>#VALUE!</v>
      </c>
    </row>
    <row r="4278" spans="1:13" ht="15.75" customHeight="1">
      <c r="A4278" s="1">
        <v>4079</v>
      </c>
      <c r="B4278" s="3">
        <v>4080</v>
      </c>
      <c r="C4278" s="3" t="s">
        <v>11176</v>
      </c>
      <c r="D4278" s="3">
        <v>0.2168424699439046</v>
      </c>
      <c r="E4278" s="3">
        <v>0.27459894696609871</v>
      </c>
      <c r="F4278" s="3">
        <v>0.55967078189300412</v>
      </c>
      <c r="G4278" s="3">
        <v>0.10699588477366261</v>
      </c>
      <c r="H4278" s="3">
        <v>0.10699588477366261</v>
      </c>
      <c r="I4278" s="3">
        <v>0.23456790123456789</v>
      </c>
      <c r="J4278" s="3">
        <v>4.4054976709419172E-2</v>
      </c>
      <c r="K4278" s="3">
        <v>27429.999999999989</v>
      </c>
      <c r="L4278" s="3" t="s">
        <v>16825</v>
      </c>
      <c r="M4278" s="4" t="str">
        <f ca="1">IFERROR(__xludf.DUMMYFUNCTION("REGEXREPLACE(F4081,""\D"", """")"),"#VALUE!")</f>
        <v>#VALUE!</v>
      </c>
    </row>
    <row r="4279" spans="1:13" ht="15.75" customHeight="1">
      <c r="A4279" s="1">
        <v>4080</v>
      </c>
      <c r="B4279" s="3">
        <v>4081</v>
      </c>
      <c r="C4279" s="3" t="s">
        <v>11178</v>
      </c>
      <c r="D4279" s="3">
        <v>0.18580138124327461</v>
      </c>
      <c r="E4279" s="3">
        <v>0.19040665301503129</v>
      </c>
      <c r="F4279" s="3">
        <v>0.57442348008385746</v>
      </c>
      <c r="G4279" s="3">
        <v>0.1090146750524109</v>
      </c>
      <c r="H4279" s="3">
        <v>0.14046121593291411</v>
      </c>
      <c r="I4279" s="3">
        <v>0.28930817610062892</v>
      </c>
      <c r="J4279" s="3">
        <v>4.5032492822029542E-2</v>
      </c>
      <c r="K4279" s="3">
        <v>55071.799999999501</v>
      </c>
      <c r="L4279" s="3" t="s">
        <v>16826</v>
      </c>
      <c r="M4279" s="4" t="str">
        <f ca="1">IFERROR(__xludf.DUMMYFUNCTION("REGEXREPLACE(F4082,""\D"", """")"),"#VALUE!")</f>
        <v>#VALUE!</v>
      </c>
    </row>
    <row r="4280" spans="1:13" ht="15.75" customHeight="1">
      <c r="A4280" s="1">
        <v>4081</v>
      </c>
      <c r="B4280" s="3">
        <v>4082</v>
      </c>
      <c r="C4280" s="3" t="s">
        <v>11181</v>
      </c>
      <c r="D4280" s="3">
        <v>0.2115836546263869</v>
      </c>
      <c r="E4280" s="3">
        <v>0.45216232886131208</v>
      </c>
      <c r="F4280" s="3">
        <v>0.5714285714285714</v>
      </c>
      <c r="G4280" s="3">
        <v>0.1092436974789916</v>
      </c>
      <c r="H4280" s="3">
        <v>5.0420168067226892E-2</v>
      </c>
      <c r="I4280" s="3">
        <v>0.24369747899159661</v>
      </c>
      <c r="J4280" s="3">
        <v>2.7135516871484369E-2</v>
      </c>
      <c r="K4280" s="3">
        <v>12991.70000000003</v>
      </c>
      <c r="L4280" s="3" t="s">
        <v>16827</v>
      </c>
      <c r="M4280" s="4" t="str">
        <f ca="1">IFERROR(__xludf.DUMMYFUNCTION("REGEXREPLACE(F4083,""\D"", """")"),"#VALUE!")</f>
        <v>#VALUE!</v>
      </c>
    </row>
    <row r="4281" spans="1:13" ht="15.75" customHeight="1">
      <c r="A4281" s="1">
        <v>4082</v>
      </c>
      <c r="B4281" s="3">
        <v>4083</v>
      </c>
      <c r="C4281" s="3" t="s">
        <v>11184</v>
      </c>
      <c r="D4281" s="3">
        <v>0.16973309987794649</v>
      </c>
      <c r="E4281" s="3">
        <v>0.41594674407017568</v>
      </c>
      <c r="F4281" s="3">
        <v>0.58744394618834084</v>
      </c>
      <c r="G4281" s="3">
        <v>7.4738415545590436E-2</v>
      </c>
      <c r="H4281" s="3">
        <v>5.829596412556054E-2</v>
      </c>
      <c r="I4281" s="3">
        <v>0.18983557548579971</v>
      </c>
      <c r="J4281" s="3">
        <v>2.1736144638090621E-2</v>
      </c>
      <c r="K4281" s="3">
        <v>71583.799999999741</v>
      </c>
      <c r="L4281" s="3" t="s">
        <v>16828</v>
      </c>
      <c r="M4281" s="4" t="str">
        <f ca="1">IFERROR(__xludf.DUMMYFUNCTION("REGEXREPLACE(F4084,""\D"", """")"),"#VALUE!")</f>
        <v>#VALUE!</v>
      </c>
    </row>
    <row r="4282" spans="1:13" ht="15.75" customHeight="1">
      <c r="A4282" s="1">
        <v>4083</v>
      </c>
      <c r="B4282" s="3">
        <v>4084</v>
      </c>
      <c r="C4282" s="3" t="s">
        <v>11187</v>
      </c>
      <c r="D4282" s="3">
        <v>0.1841649058663162</v>
      </c>
      <c r="E4282" s="3">
        <v>0.29246349063595117</v>
      </c>
      <c r="F4282" s="3">
        <v>0.6310679611650486</v>
      </c>
      <c r="G4282" s="3">
        <v>9.7087378640776698E-2</v>
      </c>
      <c r="H4282" s="3">
        <v>0.1116504854368932</v>
      </c>
      <c r="I4282" s="3">
        <v>0.25728155339805819</v>
      </c>
      <c r="J4282" s="3">
        <v>3.5980953545515039E-2</v>
      </c>
      <c r="K4282" s="3">
        <v>22585</v>
      </c>
      <c r="L4282" s="3" t="s">
        <v>16829</v>
      </c>
      <c r="M4282" s="4" t="str">
        <f ca="1">IFERROR(__xludf.DUMMYFUNCTION("REGEXREPLACE(F4085,""\D"", """")"),"#VALUE!")</f>
        <v>#VALUE!</v>
      </c>
    </row>
    <row r="4283" spans="1:13" ht="15.75" customHeight="1">
      <c r="A4283" s="1">
        <v>4084</v>
      </c>
      <c r="B4283" s="3">
        <v>4085</v>
      </c>
      <c r="C4283" s="3" t="s">
        <v>11190</v>
      </c>
      <c r="D4283" s="3">
        <v>0.24495218234117391</v>
      </c>
      <c r="E4283" s="3">
        <v>0.30844784029651051</v>
      </c>
      <c r="F4283" s="3">
        <v>0.58433734939759041</v>
      </c>
      <c r="G4283" s="3">
        <v>9.6385542168674704E-2</v>
      </c>
      <c r="H4283" s="3">
        <v>7.8313253012048195E-2</v>
      </c>
      <c r="I4283" s="3">
        <v>0.2168674698795181</v>
      </c>
      <c r="J4283" s="3">
        <v>3.8444392388988259E-2</v>
      </c>
      <c r="K4283" s="3">
        <v>18237.500000000011</v>
      </c>
      <c r="L4283" s="3" t="s">
        <v>16830</v>
      </c>
      <c r="M4283" s="4" t="str">
        <f ca="1">IFERROR(__xludf.DUMMYFUNCTION("REGEXREPLACE(F4086,""\D"", """")"),"#VALUE!")</f>
        <v>#VALUE!</v>
      </c>
    </row>
    <row r="4284" spans="1:13" ht="15.75" customHeight="1">
      <c r="A4284" s="1">
        <v>4086</v>
      </c>
      <c r="B4284" s="3">
        <v>4087</v>
      </c>
      <c r="C4284" s="3" t="s">
        <v>11195</v>
      </c>
      <c r="D4284" s="3">
        <v>0.17205208784697881</v>
      </c>
      <c r="E4284" s="3">
        <v>0.27417937549050392</v>
      </c>
      <c r="F4284" s="3">
        <v>0.63249999999999995</v>
      </c>
      <c r="G4284" s="3">
        <v>9.2499999999999999E-2</v>
      </c>
      <c r="H4284" s="3">
        <v>0.1075</v>
      </c>
      <c r="I4284" s="3">
        <v>0.24249999999999999</v>
      </c>
      <c r="J4284" s="3">
        <v>3.3181797117846898E-2</v>
      </c>
      <c r="K4284" s="3">
        <v>43882.699999999662</v>
      </c>
      <c r="L4284" s="3" t="s">
        <v>16832</v>
      </c>
      <c r="M4284" s="4" t="str">
        <f ca="1">IFERROR(__xludf.DUMMYFUNCTION("REGEXREPLACE(F4088,""\D"", """")"),"#VALUE!")</f>
        <v>#VALUE!</v>
      </c>
    </row>
    <row r="4285" spans="1:13" ht="15.75" customHeight="1">
      <c r="A4285" s="1">
        <v>4087</v>
      </c>
      <c r="B4285" s="3">
        <v>4088</v>
      </c>
      <c r="C4285" s="3" t="s">
        <v>11198</v>
      </c>
      <c r="D4285" s="3">
        <v>0.1765002829374509</v>
      </c>
      <c r="E4285" s="3">
        <v>0.18059202449921249</v>
      </c>
      <c r="F4285" s="3">
        <v>0.61503416856492032</v>
      </c>
      <c r="G4285" s="3">
        <v>9.7949886104783598E-2</v>
      </c>
      <c r="H4285" s="3">
        <v>0.14350797266514809</v>
      </c>
      <c r="I4285" s="3">
        <v>0.28246013667425968</v>
      </c>
      <c r="J4285" s="3">
        <v>4.0891631742635423E-2</v>
      </c>
      <c r="K4285" s="3">
        <v>49141.099999999591</v>
      </c>
      <c r="L4285" s="3" t="s">
        <v>16833</v>
      </c>
      <c r="M4285" s="4" t="str">
        <f ca="1">IFERROR(__xludf.DUMMYFUNCTION("REGEXREPLACE(F4089,""\D"", """")"),"#VALUE!")</f>
        <v>#VALUE!</v>
      </c>
    </row>
    <row r="4286" spans="1:13" ht="15.75" customHeight="1">
      <c r="A4286" s="1">
        <v>4091</v>
      </c>
      <c r="B4286" s="3">
        <v>4092</v>
      </c>
      <c r="C4286" s="3" t="s">
        <v>11209</v>
      </c>
      <c r="D4286" s="3">
        <v>0.15817836785686221</v>
      </c>
      <c r="E4286" s="3">
        <v>0.29601470721884382</v>
      </c>
      <c r="F4286" s="3">
        <v>0.64835164835164838</v>
      </c>
      <c r="G4286" s="3">
        <v>8.2417582417582416E-2</v>
      </c>
      <c r="H4286" s="3">
        <v>9.1575091575091569E-2</v>
      </c>
      <c r="I4286" s="3">
        <v>0.2216117216117216</v>
      </c>
      <c r="J4286" s="3">
        <v>2.6688434388501919E-2</v>
      </c>
      <c r="K4286" s="3">
        <v>57464.69999999943</v>
      </c>
      <c r="L4286" s="3" t="s">
        <v>16837</v>
      </c>
      <c r="M4286" s="4" t="str">
        <f ca="1">IFERROR(__xludf.DUMMYFUNCTION("REGEXREPLACE(F4093,""\D"", """")"),"#VALUE!")</f>
        <v>#VALUE!</v>
      </c>
    </row>
    <row r="4287" spans="1:13" ht="15.75" customHeight="1">
      <c r="A4287" s="1">
        <v>4093</v>
      </c>
      <c r="B4287" s="3">
        <v>4094</v>
      </c>
      <c r="C4287" s="3" t="s">
        <v>11215</v>
      </c>
      <c r="D4287" s="3">
        <v>0.15912775196686471</v>
      </c>
      <c r="E4287" s="3">
        <v>0.2997261895407729</v>
      </c>
      <c r="F4287" s="3">
        <v>0.63636363636363635</v>
      </c>
      <c r="G4287" s="3">
        <v>8.7121212121212127E-2</v>
      </c>
      <c r="H4287" s="3">
        <v>0.10606060606060611</v>
      </c>
      <c r="I4287" s="3">
        <v>0.23484848484848489</v>
      </c>
      <c r="J4287" s="3">
        <v>2.898428795924074E-2</v>
      </c>
      <c r="K4287" s="3">
        <v>28535.799999999959</v>
      </c>
      <c r="L4287" s="3" t="s">
        <v>16839</v>
      </c>
      <c r="M4287" s="4" t="str">
        <f ca="1">IFERROR(__xludf.DUMMYFUNCTION("REGEXREPLACE(F4095,""\D"", """")"),"#VALUE!")</f>
        <v>#VALUE!</v>
      </c>
    </row>
    <row r="4288" spans="1:13" ht="15.75" customHeight="1">
      <c r="A4288" s="1">
        <v>4094</v>
      </c>
      <c r="B4288" s="3">
        <v>4095</v>
      </c>
      <c r="C4288" s="3" t="s">
        <v>11218</v>
      </c>
      <c r="D4288" s="3">
        <v>0.16100359704795239</v>
      </c>
      <c r="E4288" s="3">
        <v>0.31287888554822801</v>
      </c>
      <c r="F4288" s="3">
        <v>0.642023346303502</v>
      </c>
      <c r="G4288" s="3">
        <v>8.171206225680934E-2</v>
      </c>
      <c r="H4288" s="3">
        <v>0.10894941634241249</v>
      </c>
      <c r="I4288" s="3">
        <v>0.22568093385214011</v>
      </c>
      <c r="J4288" s="3">
        <v>2.8743159314864049E-2</v>
      </c>
      <c r="K4288" s="3">
        <v>28045.199999999979</v>
      </c>
      <c r="L4288" s="3" t="s">
        <v>16840</v>
      </c>
      <c r="M4288" s="4" t="str">
        <f ca="1">IFERROR(__xludf.DUMMYFUNCTION("REGEXREPLACE(F4096,""\D"", """")"),"#VALUE!")</f>
        <v>#VALUE!</v>
      </c>
    </row>
    <row r="4289" spans="1:13" ht="15.75" customHeight="1">
      <c r="A4289" s="1">
        <v>4096</v>
      </c>
      <c r="B4289" s="3">
        <v>4097</v>
      </c>
      <c r="C4289" s="3" t="s">
        <v>11224</v>
      </c>
      <c r="D4289" s="3">
        <v>0.15265494178390721</v>
      </c>
      <c r="E4289" s="3">
        <v>0.58995259323821159</v>
      </c>
      <c r="F4289" s="3">
        <v>0.53349282296650713</v>
      </c>
      <c r="G4289" s="3">
        <v>6.2200956937799042E-2</v>
      </c>
      <c r="H4289" s="3">
        <v>4.784688995215311E-2</v>
      </c>
      <c r="I4289" s="3">
        <v>0.15550239234449759</v>
      </c>
      <c r="J4289" s="3">
        <v>1.5610454312023479E-2</v>
      </c>
      <c r="K4289" s="3">
        <v>45127.099999999657</v>
      </c>
      <c r="L4289" s="3" t="s">
        <v>16842</v>
      </c>
      <c r="M4289" s="4" t="str">
        <f ca="1">IFERROR(__xludf.DUMMYFUNCTION("REGEXREPLACE(F4098,""\D"", """")"),"#VALUE!")</f>
        <v>#VALUE!</v>
      </c>
    </row>
    <row r="4290" spans="1:13" ht="15.75" customHeight="1">
      <c r="A4290" s="1">
        <v>4097</v>
      </c>
      <c r="B4290" s="3">
        <v>4098</v>
      </c>
      <c r="C4290" s="3" t="s">
        <v>11227</v>
      </c>
      <c r="D4290" s="3">
        <v>0.19561175676482401</v>
      </c>
      <c r="E4290" s="3">
        <v>0.25596046601940148</v>
      </c>
      <c r="F4290" s="3">
        <v>0.65063291139240509</v>
      </c>
      <c r="G4290" s="3">
        <v>9.8734177215189872E-2</v>
      </c>
      <c r="H4290" s="3">
        <v>0.12911392405063291</v>
      </c>
      <c r="I4290" s="3">
        <v>0.26835443037974682</v>
      </c>
      <c r="J4290" s="3">
        <v>4.2945696259868257E-2</v>
      </c>
      <c r="K4290" s="3">
        <v>43240.699999999677</v>
      </c>
      <c r="L4290" s="3" t="s">
        <v>16843</v>
      </c>
      <c r="M4290" s="4" t="str">
        <f ca="1">IFERROR(__xludf.DUMMYFUNCTION("REGEXREPLACE(F4099,""\D"", """")"),"#VALUE!")</f>
        <v>#VALUE!</v>
      </c>
    </row>
    <row r="4291" spans="1:13" ht="15.75" customHeight="1">
      <c r="A4291" s="1">
        <v>4099</v>
      </c>
      <c r="B4291" s="3">
        <v>4100</v>
      </c>
      <c r="C4291" s="3" t="s">
        <v>11232</v>
      </c>
      <c r="D4291" s="3">
        <v>0.10220262561288521</v>
      </c>
      <c r="E4291" s="3">
        <v>0.229141108677856</v>
      </c>
      <c r="F4291" s="3">
        <v>0.60836501901140683</v>
      </c>
      <c r="G4291" s="3">
        <v>0.10266159695817489</v>
      </c>
      <c r="H4291" s="3">
        <v>0.1140684410646388</v>
      </c>
      <c r="I4291" s="3">
        <v>0.25475285171102657</v>
      </c>
      <c r="J4291" s="3">
        <v>2.1107408585811029E-2</v>
      </c>
      <c r="K4291" s="3">
        <v>29545.89999999994</v>
      </c>
      <c r="L4291" s="3" t="s">
        <v>16845</v>
      </c>
      <c r="M4291" s="4" t="str">
        <f ca="1">IFERROR(__xludf.DUMMYFUNCTION("REGEXREPLACE(F4101,""\D"", """")"),"#VALUE!")</f>
        <v>#VALUE!</v>
      </c>
    </row>
    <row r="4292" spans="1:13" ht="15.75" customHeight="1">
      <c r="A4292" s="1">
        <v>4100</v>
      </c>
      <c r="B4292" s="3">
        <v>4101</v>
      </c>
      <c r="C4292" s="3" t="s">
        <v>11235</v>
      </c>
      <c r="D4292" s="3">
        <v>0.1712458220158366</v>
      </c>
      <c r="E4292" s="3">
        <v>0.26792284086463108</v>
      </c>
      <c r="F4292" s="3">
        <v>0.61445783132530118</v>
      </c>
      <c r="G4292" s="3">
        <v>9.2369477911646583E-2</v>
      </c>
      <c r="H4292" s="3">
        <v>0.1044176706827309</v>
      </c>
      <c r="I4292" s="3">
        <v>0.2289156626506024</v>
      </c>
      <c r="J4292" s="3">
        <v>3.1785805398717788E-2</v>
      </c>
      <c r="K4292" s="3">
        <v>26661.699999999961</v>
      </c>
      <c r="L4292" s="3" t="s">
        <v>16846</v>
      </c>
      <c r="M4292" s="4" t="str">
        <f ca="1">IFERROR(__xludf.DUMMYFUNCTION("REGEXREPLACE(F4102,""\D"", """")"),"#VALUE!")</f>
        <v>#VALUE!</v>
      </c>
    </row>
    <row r="4293" spans="1:13" ht="15.75" customHeight="1">
      <c r="A4293" s="1">
        <v>4101</v>
      </c>
      <c r="B4293" s="3">
        <v>4102</v>
      </c>
      <c r="C4293" s="3" t="s">
        <v>11238</v>
      </c>
      <c r="D4293" s="3">
        <v>0.18768336951084361</v>
      </c>
      <c r="E4293" s="3">
        <v>0.22471379456717261</v>
      </c>
      <c r="F4293" s="3">
        <v>0.59411764705882353</v>
      </c>
      <c r="G4293" s="3">
        <v>0.1147058823529412</v>
      </c>
      <c r="H4293" s="3">
        <v>0.12058823529411759</v>
      </c>
      <c r="I4293" s="3">
        <v>0.27352941176470591</v>
      </c>
      <c r="J4293" s="3">
        <v>4.2756951070269673E-2</v>
      </c>
      <c r="K4293" s="3">
        <v>39150.399999999769</v>
      </c>
      <c r="L4293" s="3" t="s">
        <v>16847</v>
      </c>
      <c r="M4293" s="4" t="str">
        <f ca="1">IFERROR(__xludf.DUMMYFUNCTION("REGEXREPLACE(F4103,""\D"", """")"),"#VALUE!")</f>
        <v>#VALUE!</v>
      </c>
    </row>
    <row r="4294" spans="1:13" ht="15.75" customHeight="1">
      <c r="A4294" s="1">
        <v>4103</v>
      </c>
      <c r="B4294" s="3">
        <v>4104</v>
      </c>
      <c r="C4294" s="3" t="s">
        <v>11244</v>
      </c>
      <c r="D4294" s="3">
        <v>0.21336962903543991</v>
      </c>
      <c r="E4294" s="3">
        <v>0.23957321455117511</v>
      </c>
      <c r="F4294" s="3">
        <v>0.55797101449275366</v>
      </c>
      <c r="G4294" s="3">
        <v>7.2463768115942032E-2</v>
      </c>
      <c r="H4294" s="3">
        <v>0.1521739130434783</v>
      </c>
      <c r="I4294" s="3">
        <v>0.26811594202898548</v>
      </c>
      <c r="J4294" s="3">
        <v>4.1247949618359883E-2</v>
      </c>
      <c r="K4294" s="3">
        <v>15601.900000000031</v>
      </c>
      <c r="L4294" s="3" t="s">
        <v>16849</v>
      </c>
      <c r="M4294" s="4" t="str">
        <f ca="1">IFERROR(__xludf.DUMMYFUNCTION("REGEXREPLACE(F4105,""\D"", """")"),"#VALUE!")</f>
        <v>#VALUE!</v>
      </c>
    </row>
    <row r="4295" spans="1:13" ht="15.75" customHeight="1">
      <c r="A4295" s="1">
        <v>4104</v>
      </c>
      <c r="B4295" s="3">
        <v>4105</v>
      </c>
      <c r="C4295" s="3" t="s">
        <v>11246</v>
      </c>
      <c r="D4295" s="3">
        <v>0.17999682845203541</v>
      </c>
      <c r="E4295" s="3">
        <v>0.37996411563325078</v>
      </c>
      <c r="F4295" s="3">
        <v>0.60465116279069764</v>
      </c>
      <c r="G4295" s="3">
        <v>0.1395348837209302</v>
      </c>
      <c r="H4295" s="3">
        <v>6.9767441860465115E-2</v>
      </c>
      <c r="I4295" s="3">
        <v>0.2558139534883721</v>
      </c>
      <c r="J4295" s="3">
        <v>2.434028795708415E-2</v>
      </c>
      <c r="K4295" s="3">
        <v>4993.6999999999989</v>
      </c>
      <c r="L4295" s="3" t="s">
        <v>16850</v>
      </c>
      <c r="M4295" s="4" t="str">
        <f ca="1">IFERROR(__xludf.DUMMYFUNCTION("REGEXREPLACE(F4106,""\D"", """")"),"#VALUE!")</f>
        <v>#VALUE!</v>
      </c>
    </row>
    <row r="4296" spans="1:13" ht="15.75" customHeight="1">
      <c r="A4296" s="1">
        <v>4105</v>
      </c>
      <c r="B4296" s="3">
        <v>4106</v>
      </c>
      <c r="C4296" s="3" t="s">
        <v>11248</v>
      </c>
      <c r="D4296" s="3">
        <v>0.18246620232925501</v>
      </c>
      <c r="E4296" s="3">
        <v>0.6202208715699018</v>
      </c>
      <c r="F4296" s="3">
        <v>0.51827956989247315</v>
      </c>
      <c r="G4296" s="3">
        <v>7.7419354838709681E-2</v>
      </c>
      <c r="H4296" s="3">
        <v>6.236559139784946E-2</v>
      </c>
      <c r="I4296" s="3">
        <v>0.17204301075268821</v>
      </c>
      <c r="J4296" s="3">
        <v>2.4267692426524459E-2</v>
      </c>
      <c r="K4296" s="3">
        <v>51166.199999999553</v>
      </c>
      <c r="L4296" s="3" t="s">
        <v>16851</v>
      </c>
      <c r="M4296" s="4" t="str">
        <f ca="1">IFERROR(__xludf.DUMMYFUNCTION("REGEXREPLACE(F4107,""\D"", """")"),"#VALUE!")</f>
        <v>#VALUE!</v>
      </c>
    </row>
    <row r="4297" spans="1:13" ht="15.75" customHeight="1">
      <c r="A4297" s="1">
        <v>4107</v>
      </c>
      <c r="B4297" s="3">
        <v>4108</v>
      </c>
      <c r="C4297" s="3" t="s">
        <v>11253</v>
      </c>
      <c r="D4297" s="3">
        <v>0.1317723521258915</v>
      </c>
      <c r="E4297" s="3">
        <v>0.20204674978568199</v>
      </c>
      <c r="F4297" s="3">
        <v>0.59139784946236562</v>
      </c>
      <c r="G4297" s="3">
        <v>8.6021505376344093E-2</v>
      </c>
      <c r="H4297" s="3">
        <v>0.1290322580645161</v>
      </c>
      <c r="I4297" s="3">
        <v>0.28494623655913981</v>
      </c>
      <c r="J4297" s="3">
        <v>2.597703993665839E-2</v>
      </c>
      <c r="K4297" s="3">
        <v>20511.000000000011</v>
      </c>
      <c r="L4297" s="3" t="s">
        <v>16853</v>
      </c>
      <c r="M4297" s="4" t="str">
        <f ca="1">IFERROR(__xludf.DUMMYFUNCTION("REGEXREPLACE(F4109,""\D"", """")"),"#VALUE!")</f>
        <v>#VALUE!</v>
      </c>
    </row>
    <row r="4298" spans="1:13" ht="15.75" customHeight="1">
      <c r="A4298" s="1">
        <v>4109</v>
      </c>
      <c r="B4298" s="3">
        <v>4110</v>
      </c>
      <c r="C4298" s="3" t="s">
        <v>11258</v>
      </c>
      <c r="D4298" s="3">
        <v>0.22519778657860931</v>
      </c>
      <c r="E4298" s="3">
        <v>0.50354872177280585</v>
      </c>
      <c r="F4298" s="3">
        <v>0.42553191489361702</v>
      </c>
      <c r="G4298" s="3">
        <v>6.3829787234042548E-2</v>
      </c>
      <c r="H4298" s="3">
        <v>3.7234042553191488E-2</v>
      </c>
      <c r="I4298" s="3">
        <v>0.16489361702127661</v>
      </c>
      <c r="J4298" s="3">
        <v>1.8651237761792061E-2</v>
      </c>
      <c r="K4298" s="3">
        <v>21112.300000000021</v>
      </c>
      <c r="L4298" s="3" t="s">
        <v>16855</v>
      </c>
      <c r="M4298" s="4" t="str">
        <f ca="1">IFERROR(__xludf.DUMMYFUNCTION("REGEXREPLACE(F4111,""\D"", """")"),"#VALUE!")</f>
        <v>#VALUE!</v>
      </c>
    </row>
    <row r="4299" spans="1:13" ht="15.75" customHeight="1">
      <c r="A4299" s="1">
        <v>4110</v>
      </c>
      <c r="B4299" s="3">
        <v>4111</v>
      </c>
      <c r="C4299" s="3" t="s">
        <v>11260</v>
      </c>
      <c r="D4299" s="3">
        <v>0.19398242916528</v>
      </c>
      <c r="E4299" s="3">
        <v>0.13159200851635139</v>
      </c>
      <c r="F4299" s="3">
        <v>0.66326530612244894</v>
      </c>
      <c r="G4299" s="3">
        <v>0.1224489795918367</v>
      </c>
      <c r="H4299" s="3">
        <v>0.1020408163265306</v>
      </c>
      <c r="I4299" s="3">
        <v>0.2857142857142857</v>
      </c>
      <c r="J4299" s="3">
        <v>3.8117917009940008E-2</v>
      </c>
      <c r="K4299" s="3">
        <v>10585.200000000021</v>
      </c>
      <c r="L4299" s="3" t="s">
        <v>16856</v>
      </c>
      <c r="M4299" s="4" t="str">
        <f ca="1">IFERROR(__xludf.DUMMYFUNCTION("REGEXREPLACE(F4112,""\D"", """")"),"#VALUE!")</f>
        <v>#VALUE!</v>
      </c>
    </row>
    <row r="4300" spans="1:13" ht="15.75" customHeight="1">
      <c r="A4300" s="1">
        <v>4111</v>
      </c>
      <c r="B4300" s="3">
        <v>4112</v>
      </c>
      <c r="C4300" s="3" t="s">
        <v>11263</v>
      </c>
      <c r="D4300" s="3">
        <v>0.22398180622875219</v>
      </c>
      <c r="E4300" s="3">
        <v>0.105803616292154</v>
      </c>
      <c r="F4300" s="3">
        <v>0.57499999999999996</v>
      </c>
      <c r="G4300" s="3">
        <v>0.17499999999999999</v>
      </c>
      <c r="H4300" s="3">
        <v>0.15</v>
      </c>
      <c r="I4300" s="3">
        <v>0.36666666666666659</v>
      </c>
      <c r="J4300" s="3">
        <v>6.8465038850835352E-2</v>
      </c>
      <c r="K4300" s="3">
        <v>14873.000000000029</v>
      </c>
      <c r="L4300" s="3" t="s">
        <v>16857</v>
      </c>
      <c r="M4300" s="4" t="str">
        <f ca="1">IFERROR(__xludf.DUMMYFUNCTION("REGEXREPLACE(F4113,""\D"", """")"),"#VALUE!")</f>
        <v>#VALUE!</v>
      </c>
    </row>
    <row r="4301" spans="1:13" ht="15.75" customHeight="1">
      <c r="A4301" s="1">
        <v>4113</v>
      </c>
      <c r="B4301" s="3">
        <v>4114</v>
      </c>
      <c r="C4301" s="3" t="s">
        <v>11269</v>
      </c>
      <c r="D4301" s="3">
        <v>0.26444614820255352</v>
      </c>
      <c r="E4301" s="3">
        <v>0.10927889382029631</v>
      </c>
      <c r="F4301" s="3">
        <v>0.61111111111111116</v>
      </c>
      <c r="G4301" s="3">
        <v>0.12962962962962959</v>
      </c>
      <c r="H4301" s="3">
        <v>0.20370370370370369</v>
      </c>
      <c r="I4301" s="3">
        <v>0.35185185185185192</v>
      </c>
      <c r="J4301" s="3">
        <v>7.9966166249366616E-2</v>
      </c>
      <c r="K4301" s="3">
        <v>12742.900000000031</v>
      </c>
      <c r="L4301" s="3" t="s">
        <v>16859</v>
      </c>
      <c r="M4301" s="4" t="str">
        <f ca="1">IFERROR(__xludf.DUMMYFUNCTION("REGEXREPLACE(F4115,""\D"", """")"),"#VALUE!")</f>
        <v>#VALUE!</v>
      </c>
    </row>
    <row r="4302" spans="1:13" ht="15.75" customHeight="1">
      <c r="A4302" s="1">
        <v>4114</v>
      </c>
      <c r="B4302" s="3">
        <v>4115</v>
      </c>
      <c r="C4302" s="3" t="s">
        <v>11271</v>
      </c>
      <c r="D4302" s="3">
        <v>0.13797959341080801</v>
      </c>
      <c r="E4302" s="3">
        <v>0.138211753972453</v>
      </c>
      <c r="F4302" s="3">
        <v>0.60869565217391308</v>
      </c>
      <c r="G4302" s="3">
        <v>0.14130434782608689</v>
      </c>
      <c r="H4302" s="3">
        <v>0.1521739130434783</v>
      </c>
      <c r="I4302" s="3">
        <v>0.33695652173913038</v>
      </c>
      <c r="J4302" s="3">
        <v>3.695113616925659E-2</v>
      </c>
      <c r="K4302" s="3">
        <v>10930.400000000011</v>
      </c>
      <c r="L4302" s="3" t="s">
        <v>16860</v>
      </c>
      <c r="M4302" s="4" t="str">
        <f ca="1">IFERROR(__xludf.DUMMYFUNCTION("REGEXREPLACE(F4116,""\D"", """")"),"#VALUE!")</f>
        <v>#VALUE!</v>
      </c>
    </row>
    <row r="4303" spans="1:13" ht="15.75" customHeight="1">
      <c r="A4303" s="1">
        <v>4115</v>
      </c>
      <c r="B4303" s="3">
        <v>4116</v>
      </c>
      <c r="C4303" s="3" t="s">
        <v>11274</v>
      </c>
      <c r="D4303" s="3">
        <v>0.15792318790797549</v>
      </c>
      <c r="E4303" s="3">
        <v>0.19792175292247979</v>
      </c>
      <c r="F4303" s="3">
        <v>0.6</v>
      </c>
      <c r="G4303" s="3">
        <v>0.1</v>
      </c>
      <c r="H4303" s="3">
        <v>0.1164383561643836</v>
      </c>
      <c r="I4303" s="3">
        <v>0.26986301369863008</v>
      </c>
      <c r="J4303" s="3">
        <v>3.353544098503012E-2</v>
      </c>
      <c r="K4303" s="3">
        <v>81757.99999999984</v>
      </c>
      <c r="L4303" s="3" t="s">
        <v>16861</v>
      </c>
      <c r="M4303" s="4" t="str">
        <f ca="1">IFERROR(__xludf.DUMMYFUNCTION("REGEXREPLACE(F4117,""\D"", """")"),"#VALUE!")</f>
        <v>#VALUE!</v>
      </c>
    </row>
    <row r="4304" spans="1:13" ht="15.75" customHeight="1">
      <c r="A4304" s="1">
        <v>4116</v>
      </c>
      <c r="B4304" s="3">
        <v>4117</v>
      </c>
      <c r="C4304" s="3" t="s">
        <v>11277</v>
      </c>
      <c r="D4304" s="3">
        <v>0.20991681234896409</v>
      </c>
      <c r="E4304" s="3">
        <v>0.6343317696002323</v>
      </c>
      <c r="F4304" s="3">
        <v>0.50210970464135019</v>
      </c>
      <c r="G4304" s="3">
        <v>5.4852320675105488E-2</v>
      </c>
      <c r="H4304" s="3">
        <v>3.3755274261603373E-2</v>
      </c>
      <c r="I4304" s="3">
        <v>0.13502109704641349</v>
      </c>
      <c r="J4304" s="3">
        <v>1.557428397543574E-2</v>
      </c>
      <c r="K4304" s="3">
        <v>24753.200000000001</v>
      </c>
      <c r="L4304" s="3" t="s">
        <v>16862</v>
      </c>
      <c r="M4304" s="4" t="str">
        <f ca="1">IFERROR(__xludf.DUMMYFUNCTION("REGEXREPLACE(F4118,""\D"", """")"),"#VALUE!")</f>
        <v>#VALUE!</v>
      </c>
    </row>
    <row r="4305" spans="1:13" ht="15.75" customHeight="1">
      <c r="A4305" s="1">
        <v>4118</v>
      </c>
      <c r="B4305" s="3">
        <v>4119</v>
      </c>
      <c r="C4305" s="3" t="s">
        <v>11282</v>
      </c>
      <c r="D4305" s="3">
        <v>0.19119664675465561</v>
      </c>
      <c r="E4305" s="3">
        <v>0.35535900288560729</v>
      </c>
      <c r="F4305" s="3">
        <v>0.55789473684210522</v>
      </c>
      <c r="G4305" s="3">
        <v>0.10877192982456139</v>
      </c>
      <c r="H4305" s="3">
        <v>9.8245614035087719E-2</v>
      </c>
      <c r="I4305" s="3">
        <v>0.2105263157894737</v>
      </c>
      <c r="J4305" s="3">
        <v>3.7756764036451222E-2</v>
      </c>
      <c r="K4305" s="3">
        <v>31625.399999999889</v>
      </c>
      <c r="L4305" s="3" t="s">
        <v>16864</v>
      </c>
      <c r="M4305" s="4" t="str">
        <f ca="1">IFERROR(__xludf.DUMMYFUNCTION("REGEXREPLACE(F4120,""\D"", """")"),"#VALUE!")</f>
        <v>#VALUE!</v>
      </c>
    </row>
    <row r="4306" spans="1:13" ht="15.75" customHeight="1">
      <c r="A4306" s="1">
        <v>4119</v>
      </c>
      <c r="B4306" s="3">
        <v>4120</v>
      </c>
      <c r="C4306" s="3" t="s">
        <v>11284</v>
      </c>
      <c r="D4306" s="3">
        <v>0.12609800499808391</v>
      </c>
      <c r="E4306" s="3">
        <v>0.24030019011032169</v>
      </c>
      <c r="F4306" s="3">
        <v>0.57281553398058249</v>
      </c>
      <c r="G4306" s="3">
        <v>0.12621359223300971</v>
      </c>
      <c r="H4306" s="3">
        <v>0.1067961165048544</v>
      </c>
      <c r="I4306" s="3">
        <v>0.25242718446601942</v>
      </c>
      <c r="J4306" s="3">
        <v>2.60861825377578E-2</v>
      </c>
      <c r="K4306" s="3">
        <v>11355.60000000002</v>
      </c>
      <c r="L4306" s="3" t="s">
        <v>16865</v>
      </c>
      <c r="M4306" s="4" t="str">
        <f ca="1">IFERROR(__xludf.DUMMYFUNCTION("REGEXREPLACE(F4121,""\D"", """")"),"#VALUE!")</f>
        <v>#VALUE!</v>
      </c>
    </row>
    <row r="4307" spans="1:13" ht="15.75" customHeight="1">
      <c r="A4307" s="1">
        <v>4120</v>
      </c>
      <c r="B4307" s="3">
        <v>4121</v>
      </c>
      <c r="C4307" s="3" t="s">
        <v>11286</v>
      </c>
      <c r="D4307" s="3">
        <v>0.16973444872382501</v>
      </c>
      <c r="E4307" s="3">
        <v>0.23256270093115111</v>
      </c>
      <c r="F4307" s="3">
        <v>0.59922178988326846</v>
      </c>
      <c r="G4307" s="3">
        <v>0.10311284046692611</v>
      </c>
      <c r="H4307" s="3">
        <v>0.13035019455252919</v>
      </c>
      <c r="I4307" s="3">
        <v>0.27042801556420232</v>
      </c>
      <c r="J4307" s="3">
        <v>3.8543487781694183E-2</v>
      </c>
      <c r="K4307" s="3">
        <v>57903.499999999483</v>
      </c>
      <c r="L4307" s="3" t="s">
        <v>16866</v>
      </c>
      <c r="M4307" s="4" t="str">
        <f ca="1">IFERROR(__xludf.DUMMYFUNCTION("REGEXREPLACE(F4122,""\D"", """")"),"#VALUE!")</f>
        <v>#VALUE!</v>
      </c>
    </row>
    <row r="4308" spans="1:13" ht="15.75" customHeight="1">
      <c r="A4308" s="1">
        <v>4121</v>
      </c>
      <c r="B4308" s="3">
        <v>4122</v>
      </c>
      <c r="C4308" s="3" t="s">
        <v>11288</v>
      </c>
      <c r="D4308" s="3">
        <v>0.17341617172202231</v>
      </c>
      <c r="E4308" s="3">
        <v>0.61283477834195632</v>
      </c>
      <c r="F4308" s="3">
        <v>0.49090909090909091</v>
      </c>
      <c r="G4308" s="3">
        <v>0.05</v>
      </c>
      <c r="H4308" s="3">
        <v>4.3181818181818182E-2</v>
      </c>
      <c r="I4308" s="3">
        <v>0.14318181818181819</v>
      </c>
      <c r="J4308" s="3">
        <v>1.489842371256561E-2</v>
      </c>
      <c r="K4308" s="3">
        <v>47244.299999999588</v>
      </c>
      <c r="L4308" s="3" t="s">
        <v>16867</v>
      </c>
      <c r="M4308" s="4" t="str">
        <f ca="1">IFERROR(__xludf.DUMMYFUNCTION("REGEXREPLACE(F4123,""\D"", """")"),"#VALUE!")</f>
        <v>#VALUE!</v>
      </c>
    </row>
    <row r="4309" spans="1:13" ht="15.75" customHeight="1">
      <c r="A4309" s="1">
        <v>4122</v>
      </c>
      <c r="B4309" s="3">
        <v>4123</v>
      </c>
      <c r="C4309" s="3" t="s">
        <v>11290</v>
      </c>
      <c r="D4309" s="3">
        <v>0.22156652896240009</v>
      </c>
      <c r="E4309" s="3">
        <v>0.1767503851884478</v>
      </c>
      <c r="F4309" s="3">
        <v>0.51832460732984298</v>
      </c>
      <c r="G4309" s="3">
        <v>0.13612565445026181</v>
      </c>
      <c r="H4309" s="3">
        <v>0.1099476439790576</v>
      </c>
      <c r="I4309" s="3">
        <v>0.27225130890052363</v>
      </c>
      <c r="J4309" s="3">
        <v>5.1316244295944953E-2</v>
      </c>
      <c r="K4309" s="3">
        <v>22218.600000000009</v>
      </c>
      <c r="L4309" s="3" t="s">
        <v>16868</v>
      </c>
      <c r="M4309" s="4" t="str">
        <f ca="1">IFERROR(__xludf.DUMMYFUNCTION("REGEXREPLACE(F4124,""\D"", """")"),"#VALUE!")</f>
        <v>#VALUE!</v>
      </c>
    </row>
    <row r="4310" spans="1:13" ht="15.75" customHeight="1">
      <c r="A4310" s="1">
        <v>4123</v>
      </c>
      <c r="B4310" s="3">
        <v>4124</v>
      </c>
      <c r="C4310" s="3" t="s">
        <v>11292</v>
      </c>
      <c r="D4310" s="3">
        <v>0.2473059316352309</v>
      </c>
      <c r="E4310" s="3">
        <v>0.29841665816706098</v>
      </c>
      <c r="F4310" s="3">
        <v>0.58536585365853655</v>
      </c>
      <c r="G4310" s="3">
        <v>0.1097560975609756</v>
      </c>
      <c r="H4310" s="3">
        <v>3.6585365853658527E-2</v>
      </c>
      <c r="I4310" s="3">
        <v>0.24390243902439021</v>
      </c>
      <c r="J4310" s="3">
        <v>2.4988777279080679E-2</v>
      </c>
      <c r="K4310" s="3">
        <v>9621.800000000012</v>
      </c>
      <c r="L4310" s="3" t="s">
        <v>16869</v>
      </c>
      <c r="M4310" s="4" t="str">
        <f ca="1">IFERROR(__xludf.DUMMYFUNCTION("REGEXREPLACE(F4125,""\D"", """")"),"#VALUE!")</f>
        <v>#VALUE!</v>
      </c>
    </row>
    <row r="4311" spans="1:13" ht="15.75" customHeight="1">
      <c r="A4311" s="1">
        <v>4126</v>
      </c>
      <c r="B4311" s="3">
        <v>4127</v>
      </c>
      <c r="C4311" s="3" t="s">
        <v>11301</v>
      </c>
      <c r="D4311" s="3">
        <v>0.26221399680120611</v>
      </c>
      <c r="E4311" s="3">
        <v>0.44359109120260992</v>
      </c>
      <c r="F4311" s="3">
        <v>0.52083333333333337</v>
      </c>
      <c r="G4311" s="3">
        <v>9.0277777777777776E-2</v>
      </c>
      <c r="H4311" s="3">
        <v>0.11805555555555559</v>
      </c>
      <c r="I4311" s="3">
        <v>0.22916666666666671</v>
      </c>
      <c r="J4311" s="3">
        <v>4.9311925415575768E-2</v>
      </c>
      <c r="K4311" s="3">
        <v>17285.800000000028</v>
      </c>
      <c r="L4311" s="3" t="s">
        <v>16872</v>
      </c>
      <c r="M4311" s="4" t="str">
        <f ca="1">IFERROR(__xludf.DUMMYFUNCTION("REGEXREPLACE(F4128,""\D"", """")"),"#VALUE!")</f>
        <v>#VALUE!</v>
      </c>
    </row>
    <row r="4312" spans="1:13" ht="15.75" customHeight="1">
      <c r="A4312" s="1">
        <v>4127</v>
      </c>
      <c r="B4312" s="3">
        <v>4128</v>
      </c>
      <c r="C4312" s="3" t="s">
        <v>11304</v>
      </c>
      <c r="D4312" s="3">
        <v>0.18808415482689131</v>
      </c>
      <c r="E4312" s="3">
        <v>0.19975929424193631</v>
      </c>
      <c r="F4312" s="3">
        <v>0.59354838709677415</v>
      </c>
      <c r="G4312" s="3">
        <v>9.838709677419355E-2</v>
      </c>
      <c r="H4312" s="3">
        <v>0.1387096774193548</v>
      </c>
      <c r="I4312" s="3">
        <v>0.27741935483870972</v>
      </c>
      <c r="J4312" s="3">
        <v>4.3229770879492882E-2</v>
      </c>
      <c r="K4312" s="3">
        <v>70752.299999999639</v>
      </c>
      <c r="L4312" s="3" t="s">
        <v>16873</v>
      </c>
      <c r="M4312" s="4" t="str">
        <f ca="1">IFERROR(__xludf.DUMMYFUNCTION("REGEXREPLACE(F4129,""\D"", """")"),"#VALUE!")</f>
        <v>#VALUE!</v>
      </c>
    </row>
    <row r="4313" spans="1:13" ht="15.75" customHeight="1">
      <c r="A4313" s="1">
        <v>4129</v>
      </c>
      <c r="B4313" s="3">
        <v>4130</v>
      </c>
      <c r="C4313" s="3" t="s">
        <v>11310</v>
      </c>
      <c r="D4313" s="3">
        <v>0.13884914859586331</v>
      </c>
      <c r="E4313" s="3">
        <v>0.79035252153507585</v>
      </c>
      <c r="F4313" s="3">
        <v>0.73636363636363633</v>
      </c>
      <c r="G4313" s="3">
        <v>0.1</v>
      </c>
      <c r="H4313" s="3">
        <v>3.6363636363636362E-2</v>
      </c>
      <c r="I4313" s="3">
        <v>0.13636363636363641</v>
      </c>
      <c r="J4313" s="3">
        <v>1.406153999174773E-2</v>
      </c>
      <c r="K4313" s="3">
        <v>10096.00000000002</v>
      </c>
      <c r="L4313" s="3" t="s">
        <v>16875</v>
      </c>
      <c r="M4313" s="4" t="str">
        <f ca="1">IFERROR(__xludf.DUMMYFUNCTION("REGEXREPLACE(F4131,""\D"", """")"),"#VALUE!")</f>
        <v>#VALUE!</v>
      </c>
    </row>
    <row r="4314" spans="1:13" ht="15.75" customHeight="1">
      <c r="A4314" s="1">
        <v>4133</v>
      </c>
      <c r="B4314" s="3">
        <v>4134</v>
      </c>
      <c r="C4314" s="3" t="s">
        <v>11321</v>
      </c>
      <c r="D4314" s="3">
        <v>0.1285617758699496</v>
      </c>
      <c r="E4314" s="3">
        <v>0.44345007783725793</v>
      </c>
      <c r="F4314" s="3">
        <v>0.45061728395061729</v>
      </c>
      <c r="G4314" s="3">
        <v>8.6419753086419748E-2</v>
      </c>
      <c r="H4314" s="3">
        <v>8.6419753086419748E-2</v>
      </c>
      <c r="I4314" s="3">
        <v>0.19135802469135799</v>
      </c>
      <c r="J4314" s="3">
        <v>1.9961528622605241E-2</v>
      </c>
      <c r="K4314" s="3">
        <v>18356.70000000003</v>
      </c>
      <c r="L4314" s="3" t="s">
        <v>16879</v>
      </c>
      <c r="M4314" s="4" t="str">
        <f ca="1">IFERROR(__xludf.DUMMYFUNCTION("REGEXREPLACE(F4135,""\D"", """")"),"#VALUE!")</f>
        <v>#VALUE!</v>
      </c>
    </row>
    <row r="4315" spans="1:13" ht="15.75" customHeight="1">
      <c r="A4315" s="1">
        <v>4136</v>
      </c>
      <c r="B4315" s="3">
        <v>4137</v>
      </c>
      <c r="C4315" s="3" t="s">
        <v>11329</v>
      </c>
      <c r="D4315" s="3">
        <v>0.11865786731395279</v>
      </c>
      <c r="E4315" s="3">
        <v>0.18452150223363789</v>
      </c>
      <c r="F4315" s="3">
        <v>0.61702127659574468</v>
      </c>
      <c r="G4315" s="3">
        <v>0.15602836879432619</v>
      </c>
      <c r="H4315" s="3">
        <v>0.15602836879432619</v>
      </c>
      <c r="I4315" s="3">
        <v>0.34042553191489361</v>
      </c>
      <c r="J4315" s="3">
        <v>3.5166920444847302E-2</v>
      </c>
      <c r="K4315" s="3">
        <v>16244.000000000009</v>
      </c>
      <c r="L4315" s="3" t="s">
        <v>16882</v>
      </c>
      <c r="M4315" s="4" t="str">
        <f ca="1">IFERROR(__xludf.DUMMYFUNCTION("REGEXREPLACE(F4138,""\D"", """")"),"#VALUE!")</f>
        <v>#VALUE!</v>
      </c>
    </row>
    <row r="4316" spans="1:13" ht="15.75" customHeight="1">
      <c r="A4316" s="1">
        <v>4137</v>
      </c>
      <c r="B4316" s="3">
        <v>4138</v>
      </c>
      <c r="C4316" s="3" t="s">
        <v>11332</v>
      </c>
      <c r="D4316" s="3">
        <v>0.25378750697263658</v>
      </c>
      <c r="E4316" s="3">
        <v>0.63748652001063155</v>
      </c>
      <c r="F4316" s="3">
        <v>0.48858447488584472</v>
      </c>
      <c r="G4316" s="3">
        <v>6.8493150684931503E-2</v>
      </c>
      <c r="H4316" s="3">
        <v>3.6529680365296802E-2</v>
      </c>
      <c r="I4316" s="3">
        <v>0.14155251141552511</v>
      </c>
      <c r="J4316" s="3">
        <v>2.2512745999161289E-2</v>
      </c>
      <c r="K4316" s="3">
        <v>24154.500000000011</v>
      </c>
      <c r="L4316" s="3" t="s">
        <v>16883</v>
      </c>
      <c r="M4316" s="4" t="str">
        <f ca="1">IFERROR(__xludf.DUMMYFUNCTION("REGEXREPLACE(F4139,""\D"", """")"),"#VALUE!")</f>
        <v>#VALUE!</v>
      </c>
    </row>
    <row r="4317" spans="1:13" ht="15.75" customHeight="1">
      <c r="A4317" s="1">
        <v>4138</v>
      </c>
      <c r="B4317" s="3">
        <v>4139</v>
      </c>
      <c r="C4317" s="3" t="s">
        <v>11334</v>
      </c>
      <c r="D4317" s="3">
        <v>0.19136104261834519</v>
      </c>
      <c r="E4317" s="3">
        <v>0.19978061935131011</v>
      </c>
      <c r="F4317" s="3">
        <v>0.59197324414715724</v>
      </c>
      <c r="G4317" s="3">
        <v>0.1070234113712375</v>
      </c>
      <c r="H4317" s="3">
        <v>0.1070234113712375</v>
      </c>
      <c r="I4317" s="3">
        <v>0.25752508361204007</v>
      </c>
      <c r="J4317" s="3">
        <v>3.9282715052959903E-2</v>
      </c>
      <c r="K4317" s="3">
        <v>33651.599999999889</v>
      </c>
      <c r="L4317" s="3" t="s">
        <v>16884</v>
      </c>
      <c r="M4317" s="4" t="str">
        <f ca="1">IFERROR(__xludf.DUMMYFUNCTION("REGEXREPLACE(F4140,""\D"", """")"),"#VALUE!")</f>
        <v>#VALUE!</v>
      </c>
    </row>
    <row r="4318" spans="1:13" ht="15.75" customHeight="1">
      <c r="A4318" s="1">
        <v>4139</v>
      </c>
      <c r="B4318" s="3">
        <v>4140</v>
      </c>
      <c r="C4318" s="3" t="s">
        <v>11337</v>
      </c>
      <c r="D4318" s="3">
        <v>0.19779784071450929</v>
      </c>
      <c r="E4318" s="3">
        <v>0.58498341478897609</v>
      </c>
      <c r="F4318" s="3">
        <v>0.65853658536585369</v>
      </c>
      <c r="G4318" s="3">
        <v>7.3170731707317069E-2</v>
      </c>
      <c r="H4318" s="3">
        <v>4.878048780487805E-2</v>
      </c>
      <c r="I4318" s="3">
        <v>0.17073170731707321</v>
      </c>
      <c r="J4318" s="3">
        <v>1.080992702002022E-2</v>
      </c>
      <c r="K4318" s="3">
        <v>4504.0999999999995</v>
      </c>
      <c r="L4318" s="3" t="s">
        <v>16885</v>
      </c>
      <c r="M4318" s="4" t="str">
        <f ca="1">IFERROR(__xludf.DUMMYFUNCTION("REGEXREPLACE(F4141,""\D"", """")"),"#VALUE!")</f>
        <v>#VALUE!</v>
      </c>
    </row>
    <row r="4319" spans="1:13" ht="15.75" customHeight="1">
      <c r="A4319" s="1">
        <v>4140</v>
      </c>
      <c r="B4319" s="3">
        <v>4141</v>
      </c>
      <c r="C4319" s="3" t="s">
        <v>11339</v>
      </c>
      <c r="D4319" s="3">
        <v>0.1461857517206423</v>
      </c>
      <c r="E4319" s="3">
        <v>0.22918856249709341</v>
      </c>
      <c r="F4319" s="3">
        <v>0.63307493540051685</v>
      </c>
      <c r="G4319" s="3">
        <v>8.5271317829457363E-2</v>
      </c>
      <c r="H4319" s="3">
        <v>0.1162790697674419</v>
      </c>
      <c r="I4319" s="3">
        <v>0.2454780361757106</v>
      </c>
      <c r="J4319" s="3">
        <v>2.8174580475885651E-2</v>
      </c>
      <c r="K4319" s="3">
        <v>41860.29999999969</v>
      </c>
      <c r="L4319" s="3" t="s">
        <v>16886</v>
      </c>
      <c r="M4319" s="4" t="str">
        <f ca="1">IFERROR(__xludf.DUMMYFUNCTION("REGEXREPLACE(F4142,""\D"", """")"),"#VALUE!")</f>
        <v>#VALUE!</v>
      </c>
    </row>
    <row r="4320" spans="1:13" ht="15.75" customHeight="1">
      <c r="A4320" s="1">
        <v>4142</v>
      </c>
      <c r="B4320" s="3">
        <v>4143</v>
      </c>
      <c r="C4320" s="3" t="s">
        <v>11345</v>
      </c>
      <c r="D4320" s="3">
        <v>0.1709241523176043</v>
      </c>
      <c r="E4320" s="3">
        <v>0.12592992306814521</v>
      </c>
      <c r="F4320" s="3">
        <v>0.62100456621004563</v>
      </c>
      <c r="G4320" s="3">
        <v>0.13242009132420091</v>
      </c>
      <c r="H4320" s="3">
        <v>0.14611872146118721</v>
      </c>
      <c r="I4320" s="3">
        <v>0.31050228310502281</v>
      </c>
      <c r="J4320" s="3">
        <v>4.5717604932656287E-2</v>
      </c>
      <c r="K4320" s="3">
        <v>24266.799999999988</v>
      </c>
      <c r="L4320" s="3" t="s">
        <v>16888</v>
      </c>
      <c r="M4320" s="4" t="str">
        <f ca="1">IFERROR(__xludf.DUMMYFUNCTION("REGEXREPLACE(F4144,""\D"", """")"),"#VALUE!")</f>
        <v>#VALUE!</v>
      </c>
    </row>
    <row r="4321" spans="1:13" ht="15.75" customHeight="1">
      <c r="A4321" s="1">
        <v>4143</v>
      </c>
      <c r="B4321" s="3">
        <v>4144</v>
      </c>
      <c r="C4321" s="3" t="s">
        <v>11347</v>
      </c>
      <c r="D4321" s="3">
        <v>0.15885383151070409</v>
      </c>
      <c r="E4321" s="3">
        <v>0.19126815496148131</v>
      </c>
      <c r="F4321" s="3">
        <v>0.59585492227979275</v>
      </c>
      <c r="G4321" s="3">
        <v>9.8445595854922283E-2</v>
      </c>
      <c r="H4321" s="3">
        <v>0.1243523316062176</v>
      </c>
      <c r="I4321" s="3">
        <v>0.26424870466321237</v>
      </c>
      <c r="J4321" s="3">
        <v>3.3032799650034118E-2</v>
      </c>
      <c r="K4321" s="3">
        <v>21676.900000000009</v>
      </c>
      <c r="L4321" s="3" t="s">
        <v>16889</v>
      </c>
      <c r="M4321" s="4" t="str">
        <f ca="1">IFERROR(__xludf.DUMMYFUNCTION("REGEXREPLACE(F4145,""\D"", """")"),"#VALUE!")</f>
        <v>#VALUE!</v>
      </c>
    </row>
    <row r="4322" spans="1:13" ht="15.75" customHeight="1">
      <c r="A4322" s="1">
        <v>4144</v>
      </c>
      <c r="B4322" s="3">
        <v>4145</v>
      </c>
      <c r="C4322" s="3" t="s">
        <v>11349</v>
      </c>
      <c r="D4322" s="3">
        <v>0.14913303115651191</v>
      </c>
      <c r="E4322" s="3">
        <v>0.19476916992350929</v>
      </c>
      <c r="F4322" s="3">
        <v>0.67307692307692313</v>
      </c>
      <c r="G4322" s="3">
        <v>7.6923076923076927E-2</v>
      </c>
      <c r="H4322" s="3">
        <v>0.13461538461538461</v>
      </c>
      <c r="I4322" s="3">
        <v>0.25</v>
      </c>
      <c r="J4322" s="3">
        <v>2.665898833197464E-2</v>
      </c>
      <c r="K4322" s="3">
        <v>11497.000000000029</v>
      </c>
      <c r="L4322" s="3" t="s">
        <v>16890</v>
      </c>
      <c r="M4322" s="4" t="str">
        <f ca="1">IFERROR(__xludf.DUMMYFUNCTION("REGEXREPLACE(F4146,""\D"", """")"),"#VALUE!")</f>
        <v>#VALUE!</v>
      </c>
    </row>
    <row r="4323" spans="1:13" ht="15.75" customHeight="1">
      <c r="A4323" s="1">
        <v>4146</v>
      </c>
      <c r="B4323" s="3">
        <v>4147</v>
      </c>
      <c r="C4323" s="3" t="s">
        <v>11354</v>
      </c>
      <c r="D4323" s="3">
        <v>0.1357067834905607</v>
      </c>
      <c r="E4323" s="3">
        <v>0.24373153112560439</v>
      </c>
      <c r="F4323" s="3">
        <v>0.61518987341772147</v>
      </c>
      <c r="G4323" s="3">
        <v>0.1012658227848101</v>
      </c>
      <c r="H4323" s="3">
        <v>0.12911392405063291</v>
      </c>
      <c r="I4323" s="3">
        <v>0.25569620253164549</v>
      </c>
      <c r="J4323" s="3">
        <v>3.0181127376001669E-2</v>
      </c>
      <c r="K4323" s="3">
        <v>44787.099999999657</v>
      </c>
      <c r="L4323" s="3" t="s">
        <v>16892</v>
      </c>
      <c r="M4323" s="4" t="str">
        <f ca="1">IFERROR(__xludf.DUMMYFUNCTION("REGEXREPLACE(F4148,""\D"", """")"),"#VALUE!")</f>
        <v>#VALUE!</v>
      </c>
    </row>
    <row r="4324" spans="1:13" ht="15.75" customHeight="1">
      <c r="A4324" s="1">
        <v>4147</v>
      </c>
      <c r="B4324" s="3">
        <v>4148</v>
      </c>
      <c r="C4324" s="3" t="s">
        <v>11356</v>
      </c>
      <c r="D4324" s="3">
        <v>0.178337013664151</v>
      </c>
      <c r="E4324" s="3">
        <v>0.69922943431044271</v>
      </c>
      <c r="F4324" s="3">
        <v>0.47030878859857478</v>
      </c>
      <c r="G4324" s="3">
        <v>6.8883610451306407E-2</v>
      </c>
      <c r="H4324" s="3">
        <v>4.7505938242280277E-2</v>
      </c>
      <c r="I4324" s="3">
        <v>0.13539192399049879</v>
      </c>
      <c r="J4324" s="3">
        <v>1.9301001921444339E-2</v>
      </c>
      <c r="K4324" s="3">
        <v>46827.399999999623</v>
      </c>
      <c r="L4324" s="3" t="s">
        <v>16893</v>
      </c>
      <c r="M4324" s="4" t="str">
        <f ca="1">IFERROR(__xludf.DUMMYFUNCTION("REGEXREPLACE(F4149,""\D"", """")"),"#VALUE!")</f>
        <v>#VALUE!</v>
      </c>
    </row>
    <row r="4325" spans="1:13" ht="15.75" customHeight="1">
      <c r="A4325" s="1">
        <v>4148</v>
      </c>
      <c r="B4325" s="3">
        <v>4149</v>
      </c>
      <c r="C4325" s="3" t="s">
        <v>11358</v>
      </c>
      <c r="D4325" s="3">
        <v>0.14440062166260009</v>
      </c>
      <c r="E4325" s="3">
        <v>0.25168903184126917</v>
      </c>
      <c r="F4325" s="3">
        <v>0.60927152317880795</v>
      </c>
      <c r="G4325" s="3">
        <v>8.9403973509933773E-2</v>
      </c>
      <c r="H4325" s="3">
        <v>0.10596026490066229</v>
      </c>
      <c r="I4325" s="3">
        <v>0.24668874172185429</v>
      </c>
      <c r="J4325" s="3">
        <v>2.748920600478812E-2</v>
      </c>
      <c r="K4325" s="3">
        <v>67801.799999999697</v>
      </c>
      <c r="L4325" s="3" t="s">
        <v>16894</v>
      </c>
      <c r="M4325" s="4" t="str">
        <f ca="1">IFERROR(__xludf.DUMMYFUNCTION("REGEXREPLACE(F4150,""\D"", """")"),"#VALUE!")</f>
        <v>#VALUE!</v>
      </c>
    </row>
    <row r="4326" spans="1:13" ht="15.75" customHeight="1">
      <c r="A4326" s="1">
        <v>4149</v>
      </c>
      <c r="B4326" s="3">
        <v>4150</v>
      </c>
      <c r="C4326" s="3" t="s">
        <v>11361</v>
      </c>
      <c r="D4326" s="3">
        <v>0.19350361643598701</v>
      </c>
      <c r="E4326" s="3">
        <v>0.18394379189889809</v>
      </c>
      <c r="F4326" s="3">
        <v>0.62230215827338131</v>
      </c>
      <c r="G4326" s="3">
        <v>0.11870503597122301</v>
      </c>
      <c r="H4326" s="3">
        <v>0.12589928057553959</v>
      </c>
      <c r="I4326" s="3">
        <v>0.2805755395683453</v>
      </c>
      <c r="J4326" s="3">
        <v>4.5582218780390753E-2</v>
      </c>
      <c r="K4326" s="3">
        <v>32194.299999999919</v>
      </c>
      <c r="L4326" s="3" t="s">
        <v>16895</v>
      </c>
      <c r="M4326" s="4" t="str">
        <f ca="1">IFERROR(__xludf.DUMMYFUNCTION("REGEXREPLACE(F4151,""\D"", """")"),"#VALUE!")</f>
        <v>#VALUE!</v>
      </c>
    </row>
    <row r="4327" spans="1:13" ht="15.75" customHeight="1">
      <c r="A4327" s="1">
        <v>4150</v>
      </c>
      <c r="B4327" s="3">
        <v>4151</v>
      </c>
      <c r="C4327" s="3" t="s">
        <v>11364</v>
      </c>
      <c r="D4327" s="3">
        <v>0.20269115785030931</v>
      </c>
      <c r="E4327" s="3">
        <v>0.33438535158546401</v>
      </c>
      <c r="F4327" s="3">
        <v>0.59585492227979275</v>
      </c>
      <c r="G4327" s="3">
        <v>4.6632124352331612E-2</v>
      </c>
      <c r="H4327" s="3">
        <v>0.1191709844559585</v>
      </c>
      <c r="I4327" s="3">
        <v>0.227979274611399</v>
      </c>
      <c r="J4327" s="3">
        <v>2.8617183927515909E-2</v>
      </c>
      <c r="K4327" s="3">
        <v>21774.2</v>
      </c>
      <c r="L4327" s="3" t="s">
        <v>16896</v>
      </c>
      <c r="M4327" s="4" t="str">
        <f ca="1">IFERROR(__xludf.DUMMYFUNCTION("REGEXREPLACE(F4152,""\D"", """")"),"#VALUE!")</f>
        <v>#VALUE!</v>
      </c>
    </row>
    <row r="4328" spans="1:13" ht="15.75" customHeight="1">
      <c r="A4328" s="1">
        <v>4151</v>
      </c>
      <c r="B4328" s="3">
        <v>4152</v>
      </c>
      <c r="C4328" s="3" t="s">
        <v>11366</v>
      </c>
      <c r="D4328" s="3">
        <v>0.18730121054779289</v>
      </c>
      <c r="E4328" s="3">
        <v>0.22129029616856319</v>
      </c>
      <c r="F4328" s="3">
        <v>0.6</v>
      </c>
      <c r="G4328" s="3">
        <v>0.1214285714285714</v>
      </c>
      <c r="H4328" s="3">
        <v>0.1</v>
      </c>
      <c r="I4328" s="3">
        <v>0.27857142857142858</v>
      </c>
      <c r="J4328" s="3">
        <v>3.7773564407356477E-2</v>
      </c>
      <c r="K4328" s="3">
        <v>16506.400000000031</v>
      </c>
      <c r="L4328" s="3" t="s">
        <v>16897</v>
      </c>
      <c r="M4328" s="4" t="str">
        <f ca="1">IFERROR(__xludf.DUMMYFUNCTION("REGEXREPLACE(F4153,""\D"", """")"),"#VALUE!")</f>
        <v>#VALUE!</v>
      </c>
    </row>
    <row r="4329" spans="1:13" ht="15.75" customHeight="1">
      <c r="A4329" s="1">
        <v>4155</v>
      </c>
      <c r="B4329" s="3">
        <v>4156</v>
      </c>
      <c r="C4329" s="3" t="s">
        <v>11377</v>
      </c>
      <c r="D4329" s="3">
        <v>0.13590756301474821</v>
      </c>
      <c r="E4329" s="3">
        <v>0.15998523747066429</v>
      </c>
      <c r="F4329" s="3">
        <v>0.58808290155440412</v>
      </c>
      <c r="G4329" s="3">
        <v>9.0673575129533682E-2</v>
      </c>
      <c r="H4329" s="3">
        <v>0.1683937823834197</v>
      </c>
      <c r="I4329" s="3">
        <v>0.31088082901554398</v>
      </c>
      <c r="J4329" s="3">
        <v>3.2774366223741427E-2</v>
      </c>
      <c r="K4329" s="3">
        <v>44913.099999999693</v>
      </c>
      <c r="L4329" s="3" t="s">
        <v>16901</v>
      </c>
      <c r="M4329" s="4" t="str">
        <f ca="1">IFERROR(__xludf.DUMMYFUNCTION("REGEXREPLACE(F4157,""\D"", """")"),"#VALUE!")</f>
        <v>#VALUE!</v>
      </c>
    </row>
    <row r="4330" spans="1:13" ht="15.75" customHeight="1">
      <c r="A4330" s="1">
        <v>4156</v>
      </c>
      <c r="B4330" s="3">
        <v>4157</v>
      </c>
      <c r="C4330" s="3" t="s">
        <v>11380</v>
      </c>
      <c r="D4330" s="3">
        <v>0.17303829014135061</v>
      </c>
      <c r="E4330" s="3">
        <v>0.2146413301479623</v>
      </c>
      <c r="F4330" s="3">
        <v>0.61068702290076338</v>
      </c>
      <c r="G4330" s="3">
        <v>6.4885496183206104E-2</v>
      </c>
      <c r="H4330" s="3">
        <v>0.1068702290076336</v>
      </c>
      <c r="I4330" s="3">
        <v>0.25954198473282442</v>
      </c>
      <c r="J4330" s="3">
        <v>2.725504089745227E-2</v>
      </c>
      <c r="K4330" s="3">
        <v>28975.899999999951</v>
      </c>
      <c r="L4330" s="3" t="s">
        <v>16902</v>
      </c>
      <c r="M4330" s="4" t="str">
        <f ca="1">IFERROR(__xludf.DUMMYFUNCTION("REGEXREPLACE(F4158,""\D"", """")"),"#VALUE!")</f>
        <v>#VALUE!</v>
      </c>
    </row>
    <row r="4331" spans="1:13" ht="15.75" customHeight="1">
      <c r="A4331" s="1">
        <v>4157</v>
      </c>
      <c r="B4331" s="3">
        <v>4158</v>
      </c>
      <c r="C4331" s="3" t="s">
        <v>11383</v>
      </c>
      <c r="D4331" s="3">
        <v>0.2351179135316587</v>
      </c>
      <c r="E4331" s="3">
        <v>0.73999229379053422</v>
      </c>
      <c r="F4331" s="3">
        <v>0.53307392996108949</v>
      </c>
      <c r="G4331" s="3">
        <v>3.5019455252918288E-2</v>
      </c>
      <c r="H4331" s="3">
        <v>4.6692607003891051E-2</v>
      </c>
      <c r="I4331" s="3">
        <v>0.14007782101167321</v>
      </c>
      <c r="J4331" s="3">
        <v>1.618878080445978E-2</v>
      </c>
      <c r="K4331" s="3">
        <v>26488.799999999959</v>
      </c>
      <c r="L4331" s="3" t="s">
        <v>16903</v>
      </c>
      <c r="M4331" s="4" t="str">
        <f ca="1">IFERROR(__xludf.DUMMYFUNCTION("REGEXREPLACE(F4159,""\D"", """")"),"#VALUE!")</f>
        <v>#VALUE!</v>
      </c>
    </row>
    <row r="4332" spans="1:13" ht="15.75" customHeight="1">
      <c r="A4332" s="1">
        <v>4159</v>
      </c>
      <c r="B4332" s="3">
        <v>4160</v>
      </c>
      <c r="C4332" s="3" t="s">
        <v>11388</v>
      </c>
      <c r="D4332" s="3">
        <v>0.1889785274002983</v>
      </c>
      <c r="E4332" s="3">
        <v>0.40853259437453432</v>
      </c>
      <c r="F4332" s="3">
        <v>0.46341463414634149</v>
      </c>
      <c r="G4332" s="3">
        <v>7.3170731707317069E-2</v>
      </c>
      <c r="H4332" s="3">
        <v>9.7560975609756101E-2</v>
      </c>
      <c r="I4332" s="3">
        <v>0.21951219512195119</v>
      </c>
      <c r="J4332" s="3">
        <v>1.8553112743456751E-2</v>
      </c>
      <c r="K4332" s="3">
        <v>4792.3999999999978</v>
      </c>
      <c r="L4332" s="3" t="s">
        <v>16905</v>
      </c>
      <c r="M4332" s="4" t="str">
        <f ca="1">IFERROR(__xludf.DUMMYFUNCTION("REGEXREPLACE(F4161,""\D"", """")"),"#VALUE!")</f>
        <v>#VALUE!</v>
      </c>
    </row>
    <row r="4333" spans="1:13" ht="15.75" customHeight="1">
      <c r="A4333" s="1">
        <v>4162</v>
      </c>
      <c r="B4333" s="3">
        <v>4163</v>
      </c>
      <c r="C4333" s="3" t="s">
        <v>11396</v>
      </c>
      <c r="D4333" s="3">
        <v>0.17799561979578729</v>
      </c>
      <c r="E4333" s="3">
        <v>0.20277619220059401</v>
      </c>
      <c r="F4333" s="3">
        <v>0.59206798866855526</v>
      </c>
      <c r="G4333" s="3">
        <v>8.2152974504249299E-2</v>
      </c>
      <c r="H4333" s="3">
        <v>0.1246458923512748</v>
      </c>
      <c r="I4333" s="3">
        <v>0.25779036827195467</v>
      </c>
      <c r="J4333" s="3">
        <v>3.4836568776386613E-2</v>
      </c>
      <c r="K4333" s="3">
        <v>39447.59999999978</v>
      </c>
      <c r="L4333" s="3" t="s">
        <v>16908</v>
      </c>
      <c r="M4333" s="4" t="str">
        <f ca="1">IFERROR(__xludf.DUMMYFUNCTION("REGEXREPLACE(F4164,""\D"", """")"),"#VALUE!")</f>
        <v>#VALUE!</v>
      </c>
    </row>
    <row r="4334" spans="1:13" ht="15.75" customHeight="1">
      <c r="A4334" s="1">
        <v>4163</v>
      </c>
      <c r="B4334" s="3">
        <v>4164</v>
      </c>
      <c r="C4334" s="3" t="s">
        <v>11399</v>
      </c>
      <c r="D4334" s="3">
        <v>0.17022298406866079</v>
      </c>
      <c r="E4334" s="3">
        <v>0.14979127236611189</v>
      </c>
      <c r="F4334" s="3">
        <v>0.65127020785219403</v>
      </c>
      <c r="G4334" s="3">
        <v>0.12009237875288679</v>
      </c>
      <c r="H4334" s="3">
        <v>0.13394919168591221</v>
      </c>
      <c r="I4334" s="3">
        <v>0.29561200923787528</v>
      </c>
      <c r="J4334" s="3">
        <v>4.2223746204226878E-2</v>
      </c>
      <c r="K4334" s="3">
        <v>49002.099999999569</v>
      </c>
      <c r="L4334" s="3" t="s">
        <v>16909</v>
      </c>
      <c r="M4334" s="4" t="str">
        <f ca="1">IFERROR(__xludf.DUMMYFUNCTION("REGEXREPLACE(F4165,""\D"", """")"),"#VALUE!")</f>
        <v>#VALUE!</v>
      </c>
    </row>
    <row r="4335" spans="1:13" ht="15.75" customHeight="1">
      <c r="A4335" s="1">
        <v>4165</v>
      </c>
      <c r="B4335" s="3">
        <v>4166</v>
      </c>
      <c r="C4335" s="3" t="s">
        <v>11405</v>
      </c>
      <c r="D4335" s="3">
        <v>0.21803135550300001</v>
      </c>
      <c r="E4335" s="3">
        <v>0.75661121467977088</v>
      </c>
      <c r="F4335" s="3">
        <v>0.56424581005586594</v>
      </c>
      <c r="G4335" s="3">
        <v>6.1452513966480438E-2</v>
      </c>
      <c r="H4335" s="3">
        <v>3.3519553072625698E-2</v>
      </c>
      <c r="I4335" s="3">
        <v>0.12849162011173179</v>
      </c>
      <c r="J4335" s="3">
        <v>1.6476829662797409E-2</v>
      </c>
      <c r="K4335" s="3">
        <v>18676.90000000002</v>
      </c>
      <c r="L4335" s="3" t="s">
        <v>16911</v>
      </c>
      <c r="M4335" s="4" t="str">
        <f ca="1">IFERROR(__xludf.DUMMYFUNCTION("REGEXREPLACE(F4167,""\D"", """")"),"#VALUE!")</f>
        <v>#VALUE!</v>
      </c>
    </row>
    <row r="4336" spans="1:13" ht="15.75" customHeight="1">
      <c r="A4336" s="1">
        <v>4167</v>
      </c>
      <c r="B4336" s="3">
        <v>4168</v>
      </c>
      <c r="C4336" s="3" t="s">
        <v>11411</v>
      </c>
      <c r="D4336" s="3">
        <v>0.1302855955066298</v>
      </c>
      <c r="E4336" s="3">
        <v>0.21677961950991359</v>
      </c>
      <c r="F4336" s="3">
        <v>0.5</v>
      </c>
      <c r="G4336" s="3">
        <v>0.15</v>
      </c>
      <c r="H4336" s="3">
        <v>0.1166666666666667</v>
      </c>
      <c r="I4336" s="3">
        <v>0.3</v>
      </c>
      <c r="J4336" s="3">
        <v>2.8923596079846091E-2</v>
      </c>
      <c r="K4336" s="3">
        <v>7364.5999999999995</v>
      </c>
      <c r="L4336" s="3" t="s">
        <v>16913</v>
      </c>
      <c r="M4336" s="4" t="str">
        <f ca="1">IFERROR(__xludf.DUMMYFUNCTION("REGEXREPLACE(F4169,""\D"", """")"),"#VALUE!")</f>
        <v>#VALUE!</v>
      </c>
    </row>
    <row r="4337" spans="1:13" ht="15.75" customHeight="1">
      <c r="A4337" s="1">
        <v>4168</v>
      </c>
      <c r="B4337" s="3">
        <v>4169</v>
      </c>
      <c r="C4337" s="3" t="s">
        <v>11413</v>
      </c>
      <c r="D4337" s="3">
        <v>0.13962900734806721</v>
      </c>
      <c r="E4337" s="3">
        <v>0.23958570744594049</v>
      </c>
      <c r="F4337" s="3">
        <v>0.55752212389380529</v>
      </c>
      <c r="G4337" s="3">
        <v>0.11061946902654871</v>
      </c>
      <c r="H4337" s="3">
        <v>9.7345132743362831E-2</v>
      </c>
      <c r="I4337" s="3">
        <v>0.2433628318584071</v>
      </c>
      <c r="J4337" s="3">
        <v>2.7343023435116642E-2</v>
      </c>
      <c r="K4337" s="3">
        <v>25351.900000000031</v>
      </c>
      <c r="L4337" s="3" t="s">
        <v>16914</v>
      </c>
      <c r="M4337" s="4" t="str">
        <f ca="1">IFERROR(__xludf.DUMMYFUNCTION("REGEXREPLACE(F4170,""\D"", """")"),"#VALUE!")</f>
        <v>#VALUE!</v>
      </c>
    </row>
    <row r="4338" spans="1:13" ht="15.75" customHeight="1">
      <c r="A4338" s="1">
        <v>4169</v>
      </c>
      <c r="B4338" s="3">
        <v>4170</v>
      </c>
      <c r="C4338" s="3" t="s">
        <v>11415</v>
      </c>
      <c r="D4338" s="3">
        <v>0.17219582292968241</v>
      </c>
      <c r="E4338" s="3">
        <v>0.16540500947222331</v>
      </c>
      <c r="F4338" s="3">
        <v>0.61946902654867253</v>
      </c>
      <c r="G4338" s="3">
        <v>0.15044247787610621</v>
      </c>
      <c r="H4338" s="3">
        <v>9.7345132743362831E-2</v>
      </c>
      <c r="I4338" s="3">
        <v>0.29203539823008851</v>
      </c>
      <c r="J4338" s="3">
        <v>3.7821744735192571E-2</v>
      </c>
      <c r="K4338" s="3">
        <v>12991.100000000029</v>
      </c>
      <c r="L4338" s="3" t="s">
        <v>16915</v>
      </c>
      <c r="M4338" s="4" t="str">
        <f ca="1">IFERROR(__xludf.DUMMYFUNCTION("REGEXREPLACE(F4171,""\D"", """")"),"#VALUE!")</f>
        <v>#VALUE!</v>
      </c>
    </row>
    <row r="4339" spans="1:13" ht="15.75" customHeight="1">
      <c r="A4339" s="1">
        <v>4170</v>
      </c>
      <c r="B4339" s="3">
        <v>4171</v>
      </c>
      <c r="C4339" s="3" t="s">
        <v>11418</v>
      </c>
      <c r="D4339" s="3">
        <v>0.15942914610686301</v>
      </c>
      <c r="E4339" s="3">
        <v>0.3295399771168413</v>
      </c>
      <c r="F4339" s="3">
        <v>0.62857142857142856</v>
      </c>
      <c r="G4339" s="3">
        <v>8.5714285714285715E-2</v>
      </c>
      <c r="H4339" s="3">
        <v>9.5238095238095233E-2</v>
      </c>
      <c r="I4339" s="3">
        <v>0.21904761904761899</v>
      </c>
      <c r="J4339" s="3">
        <v>2.4485781177787411E-2</v>
      </c>
      <c r="K4339" s="3">
        <v>11876.800000000019</v>
      </c>
      <c r="L4339" s="3" t="s">
        <v>16916</v>
      </c>
      <c r="M4339" s="4" t="str">
        <f ca="1">IFERROR(__xludf.DUMMYFUNCTION("REGEXREPLACE(F4172,""\D"", """")"),"#VALUE!")</f>
        <v>#VALUE!</v>
      </c>
    </row>
    <row r="4340" spans="1:13" ht="15.75" customHeight="1">
      <c r="A4340" s="1">
        <v>4171</v>
      </c>
      <c r="B4340" s="3">
        <v>4172</v>
      </c>
      <c r="C4340" s="3" t="s">
        <v>11420</v>
      </c>
      <c r="D4340" s="3">
        <v>0.17507373683621469</v>
      </c>
      <c r="E4340" s="3">
        <v>0.31940078919775128</v>
      </c>
      <c r="F4340" s="3">
        <v>0.60273972602739723</v>
      </c>
      <c r="G4340" s="3">
        <v>0.16438356164383561</v>
      </c>
      <c r="H4340" s="3">
        <v>6.8493150684931503E-2</v>
      </c>
      <c r="I4340" s="3">
        <v>0.27397260273972601</v>
      </c>
      <c r="J4340" s="3">
        <v>3.122705389998516E-2</v>
      </c>
      <c r="K4340" s="3">
        <v>8568.4000000000087</v>
      </c>
      <c r="L4340" s="3" t="s">
        <v>16917</v>
      </c>
      <c r="M4340" s="4" t="str">
        <f ca="1">IFERROR(__xludf.DUMMYFUNCTION("REGEXREPLACE(F4173,""\D"", """")"),"#VALUE!")</f>
        <v>#VALUE!</v>
      </c>
    </row>
    <row r="4341" spans="1:13" ht="15.75" customHeight="1">
      <c r="A4341" s="1">
        <v>4174</v>
      </c>
      <c r="B4341" s="3">
        <v>4175</v>
      </c>
      <c r="C4341" s="3" t="s">
        <v>11428</v>
      </c>
      <c r="D4341" s="3">
        <v>0.13523614488672719</v>
      </c>
      <c r="E4341" s="3">
        <v>0.16687694444956749</v>
      </c>
      <c r="F4341" s="3">
        <v>0.52500000000000002</v>
      </c>
      <c r="G4341" s="3">
        <v>0.125</v>
      </c>
      <c r="H4341" s="3">
        <v>0.17499999999999999</v>
      </c>
      <c r="I4341" s="3">
        <v>0.32500000000000001</v>
      </c>
      <c r="J4341" s="3">
        <v>3.144642857142857E-2</v>
      </c>
      <c r="K4341" s="3">
        <v>4871.4999999999973</v>
      </c>
      <c r="L4341" s="3" t="s">
        <v>16920</v>
      </c>
      <c r="M4341" s="4" t="str">
        <f ca="1">IFERROR(__xludf.DUMMYFUNCTION("REGEXREPLACE(F4176,""\D"", """")"),"#VALUE!")</f>
        <v>#VALUE!</v>
      </c>
    </row>
    <row r="4342" spans="1:13" ht="15.75" customHeight="1">
      <c r="A4342" s="1">
        <v>4175</v>
      </c>
      <c r="B4342" s="3">
        <v>4176</v>
      </c>
      <c r="C4342" s="3" t="s">
        <v>11430</v>
      </c>
      <c r="D4342" s="3">
        <v>0.19675548803788601</v>
      </c>
      <c r="E4342" s="3">
        <v>0.28076480908166679</v>
      </c>
      <c r="F4342" s="3">
        <v>0.57021276595744685</v>
      </c>
      <c r="G4342" s="3">
        <v>9.7872340425531917E-2</v>
      </c>
      <c r="H4342" s="3">
        <v>0.1191489361702128</v>
      </c>
      <c r="I4342" s="3">
        <v>0.2468085106382979</v>
      </c>
      <c r="J4342" s="3">
        <v>4.0326994298624338E-2</v>
      </c>
      <c r="K4342" s="3">
        <v>26520.199999999979</v>
      </c>
      <c r="L4342" s="3" t="s">
        <v>16921</v>
      </c>
      <c r="M4342" s="4" t="str">
        <f ca="1">IFERROR(__xludf.DUMMYFUNCTION("REGEXREPLACE(F4177,""\D"", """")"),"#VALUE!")</f>
        <v>#VALUE!</v>
      </c>
    </row>
    <row r="4343" spans="1:13" ht="15.75" customHeight="1">
      <c r="A4343" s="1">
        <v>4176</v>
      </c>
      <c r="B4343" s="3">
        <v>4177</v>
      </c>
      <c r="C4343" s="3" t="s">
        <v>11432</v>
      </c>
      <c r="D4343" s="3">
        <v>0.1258098022336431</v>
      </c>
      <c r="E4343" s="3">
        <v>0.18889976715641391</v>
      </c>
      <c r="F4343" s="3">
        <v>0.56999999999999995</v>
      </c>
      <c r="G4343" s="3">
        <v>0.12</v>
      </c>
      <c r="H4343" s="3">
        <v>0.12</v>
      </c>
      <c r="I4343" s="3">
        <v>0.3</v>
      </c>
      <c r="J4343" s="3">
        <v>2.8608032766762891E-2</v>
      </c>
      <c r="K4343" s="3">
        <v>23201.8</v>
      </c>
      <c r="L4343" s="3" t="s">
        <v>16922</v>
      </c>
      <c r="M4343" s="4" t="str">
        <f ca="1">IFERROR(__xludf.DUMMYFUNCTION("REGEXREPLACE(F4178,""\D"", """")"),"#VALUE!")</f>
        <v>#VALUE!</v>
      </c>
    </row>
    <row r="4344" spans="1:13" ht="15.75" customHeight="1">
      <c r="A4344" s="1">
        <v>4180</v>
      </c>
      <c r="B4344" s="3">
        <v>4181</v>
      </c>
      <c r="C4344" s="3" t="s">
        <v>11444</v>
      </c>
      <c r="D4344" s="3">
        <v>0.2157387989766372</v>
      </c>
      <c r="E4344" s="3">
        <v>0.1622104592214734</v>
      </c>
      <c r="F4344" s="3">
        <v>0.59788359788359791</v>
      </c>
      <c r="G4344" s="3">
        <v>9.5238095238095233E-2</v>
      </c>
      <c r="H4344" s="3">
        <v>0.14285714285714279</v>
      </c>
      <c r="I4344" s="3">
        <v>0.27513227513227512</v>
      </c>
      <c r="J4344" s="3">
        <v>4.7491198163558422E-2</v>
      </c>
      <c r="K4344" s="3">
        <v>20797.30000000001</v>
      </c>
      <c r="L4344" s="3" t="s">
        <v>16926</v>
      </c>
      <c r="M4344" s="4" t="str">
        <f ca="1">IFERROR(__xludf.DUMMYFUNCTION("REGEXREPLACE(F4182,""\D"", """")"),"#VALUE!")</f>
        <v>#VALUE!</v>
      </c>
    </row>
    <row r="4345" spans="1:13" ht="15.75" customHeight="1">
      <c r="A4345" s="1">
        <v>4181</v>
      </c>
      <c r="B4345" s="3">
        <v>4182</v>
      </c>
      <c r="C4345" s="3" t="s">
        <v>11446</v>
      </c>
      <c r="D4345" s="3">
        <v>0.15745544115069421</v>
      </c>
      <c r="E4345" s="3">
        <v>0.18107252464570439</v>
      </c>
      <c r="F4345" s="3">
        <v>0.60693641618497107</v>
      </c>
      <c r="G4345" s="3">
        <v>0.11791907514450869</v>
      </c>
      <c r="H4345" s="3">
        <v>0.13872832369942201</v>
      </c>
      <c r="I4345" s="3">
        <v>0.28092485549132951</v>
      </c>
      <c r="J4345" s="3">
        <v>3.9836637516191049E-2</v>
      </c>
      <c r="K4345" s="3">
        <v>98924.600000000239</v>
      </c>
      <c r="L4345" s="3" t="s">
        <v>16927</v>
      </c>
      <c r="M4345" s="4" t="str">
        <f ca="1">IFERROR(__xludf.DUMMYFUNCTION("REGEXREPLACE(F4183,""\D"", """")"),"#VALUE!")</f>
        <v>#VALUE!</v>
      </c>
    </row>
    <row r="4346" spans="1:13" ht="15.75" customHeight="1">
      <c r="A4346" s="1">
        <v>4183</v>
      </c>
      <c r="B4346" s="3">
        <v>4184</v>
      </c>
      <c r="C4346" s="3" t="s">
        <v>11452</v>
      </c>
      <c r="D4346" s="3">
        <v>0.19629233092310239</v>
      </c>
      <c r="E4346" s="3">
        <v>0.15016389697755511</v>
      </c>
      <c r="F4346" s="3">
        <v>0.59615384615384615</v>
      </c>
      <c r="G4346" s="3">
        <v>0.15384615384615391</v>
      </c>
      <c r="H4346" s="3">
        <v>0.12980769230769229</v>
      </c>
      <c r="I4346" s="3">
        <v>0.31730769230769229</v>
      </c>
      <c r="J4346" s="3">
        <v>5.325985104097708E-2</v>
      </c>
      <c r="K4346" s="3">
        <v>24537.4</v>
      </c>
      <c r="L4346" s="3" t="s">
        <v>16929</v>
      </c>
      <c r="M4346" s="4" t="str">
        <f ca="1">IFERROR(__xludf.DUMMYFUNCTION("REGEXREPLACE(F4185,""\D"", """")"),"#VALUE!")</f>
        <v>#VALUE!</v>
      </c>
    </row>
    <row r="4347" spans="1:13" ht="15.75" customHeight="1">
      <c r="A4347" s="1">
        <v>4184</v>
      </c>
      <c r="B4347" s="3">
        <v>4185</v>
      </c>
      <c r="C4347" s="3" t="s">
        <v>11455</v>
      </c>
      <c r="D4347" s="3">
        <v>0.1602534948077084</v>
      </c>
      <c r="E4347" s="3">
        <v>0.19783632189129921</v>
      </c>
      <c r="F4347" s="3">
        <v>0.55863539445628996</v>
      </c>
      <c r="G4347" s="3">
        <v>0.1279317697228145</v>
      </c>
      <c r="H4347" s="3">
        <v>0.1087420042643923</v>
      </c>
      <c r="I4347" s="3">
        <v>0.27505330490405122</v>
      </c>
      <c r="J4347" s="3">
        <v>3.695353047851864E-2</v>
      </c>
      <c r="K4347" s="3">
        <v>53639.099999999518</v>
      </c>
      <c r="L4347" s="3" t="s">
        <v>16930</v>
      </c>
      <c r="M4347" s="4" t="str">
        <f ca="1">IFERROR(__xludf.DUMMYFUNCTION("REGEXREPLACE(F4186,""\D"", """")"),"#VALUE!")</f>
        <v>#VALUE!</v>
      </c>
    </row>
    <row r="4348" spans="1:13" ht="15.75" customHeight="1">
      <c r="A4348" s="1">
        <v>4185</v>
      </c>
      <c r="B4348" s="3">
        <v>4186</v>
      </c>
      <c r="C4348" s="3" t="s">
        <v>11457</v>
      </c>
      <c r="D4348" s="3">
        <v>0.1039010048371742</v>
      </c>
      <c r="E4348" s="3">
        <v>0.1678506025351032</v>
      </c>
      <c r="F4348" s="3">
        <v>0.60256410256410253</v>
      </c>
      <c r="G4348" s="3">
        <v>0.16666666666666671</v>
      </c>
      <c r="H4348" s="3">
        <v>0.1025641025641026</v>
      </c>
      <c r="I4348" s="3">
        <v>0.32051282051282048</v>
      </c>
      <c r="J4348" s="3">
        <v>2.379133156157592E-2</v>
      </c>
      <c r="K4348" s="3">
        <v>9298.1000000000113</v>
      </c>
      <c r="L4348" s="3" t="s">
        <v>16931</v>
      </c>
      <c r="M4348" s="4" t="str">
        <f ca="1">IFERROR(__xludf.DUMMYFUNCTION("REGEXREPLACE(F4187,""\D"", """")"),"#VALUE!")</f>
        <v>#VALUE!</v>
      </c>
    </row>
    <row r="4349" spans="1:13" ht="15.75" customHeight="1">
      <c r="A4349" s="1">
        <v>4186</v>
      </c>
      <c r="B4349" s="3">
        <v>4187</v>
      </c>
      <c r="C4349" s="3" t="s">
        <v>11459</v>
      </c>
      <c r="D4349" s="3">
        <v>0.20753996977892841</v>
      </c>
      <c r="E4349" s="3">
        <v>0.1384534441519101</v>
      </c>
      <c r="F4349" s="3">
        <v>0.54983922829581988</v>
      </c>
      <c r="G4349" s="3">
        <v>0.14147909967845659</v>
      </c>
      <c r="H4349" s="3">
        <v>0.15434083601286169</v>
      </c>
      <c r="I4349" s="3">
        <v>0.3311897106109325</v>
      </c>
      <c r="J4349" s="3">
        <v>5.9825973261705953E-2</v>
      </c>
      <c r="K4349" s="3">
        <v>36208.199999999837</v>
      </c>
      <c r="L4349" s="3" t="s">
        <v>16932</v>
      </c>
      <c r="M4349" s="4" t="str">
        <f ca="1">IFERROR(__xludf.DUMMYFUNCTION("REGEXREPLACE(F4188,""\D"", """")"),"#VALUE!")</f>
        <v>#VALUE!</v>
      </c>
    </row>
    <row r="4350" spans="1:13" ht="15.75" customHeight="1">
      <c r="A4350" s="1">
        <v>4187</v>
      </c>
      <c r="B4350" s="3">
        <v>4188</v>
      </c>
      <c r="C4350" s="3" t="s">
        <v>11461</v>
      </c>
      <c r="D4350" s="3">
        <v>0.137036698922784</v>
      </c>
      <c r="E4350" s="3">
        <v>0.18476888705844141</v>
      </c>
      <c r="F4350" s="3">
        <v>0.73076923076923073</v>
      </c>
      <c r="G4350" s="3">
        <v>0.1730769230769231</v>
      </c>
      <c r="H4350" s="3">
        <v>3.8461538461538457E-2</v>
      </c>
      <c r="I4350" s="3">
        <v>0.23076923076923081</v>
      </c>
      <c r="J4350" s="3">
        <v>1.8337979342356168E-2</v>
      </c>
      <c r="K4350" s="3">
        <v>5657.6999999999989</v>
      </c>
      <c r="L4350" s="3" t="s">
        <v>16933</v>
      </c>
      <c r="M4350" s="4" t="str">
        <f ca="1">IFERROR(__xludf.DUMMYFUNCTION("REGEXREPLACE(F4189,""\D"", """")"),"#VALUE!")</f>
        <v>#VALUE!</v>
      </c>
    </row>
    <row r="4351" spans="1:13" ht="15.75" customHeight="1">
      <c r="A4351" s="1">
        <v>4188</v>
      </c>
      <c r="B4351" s="3">
        <v>4189</v>
      </c>
      <c r="C4351" s="3" t="s">
        <v>11463</v>
      </c>
      <c r="D4351" s="3">
        <v>0.20419972547211129</v>
      </c>
      <c r="E4351" s="3">
        <v>0.12896618130429499</v>
      </c>
      <c r="F4351" s="3">
        <v>0.58695652173913049</v>
      </c>
      <c r="G4351" s="3">
        <v>7.6086956521739135E-2</v>
      </c>
      <c r="H4351" s="3">
        <v>0.17391304347826089</v>
      </c>
      <c r="I4351" s="3">
        <v>0.29347826086956519</v>
      </c>
      <c r="J4351" s="3">
        <v>4.1590263139791493E-2</v>
      </c>
      <c r="K4351" s="3">
        <v>10575.700000000021</v>
      </c>
      <c r="L4351" s="3" t="s">
        <v>16934</v>
      </c>
      <c r="M4351" s="4" t="str">
        <f ca="1">IFERROR(__xludf.DUMMYFUNCTION("REGEXREPLACE(F4190,""\D"", """")"),"#VALUE!")</f>
        <v>#VALUE!</v>
      </c>
    </row>
    <row r="4352" spans="1:13" ht="15.75" customHeight="1">
      <c r="A4352" s="1">
        <v>4189</v>
      </c>
      <c r="B4352" s="3">
        <v>4190</v>
      </c>
      <c r="C4352" s="3" t="s">
        <v>11465</v>
      </c>
      <c r="D4352" s="3">
        <v>0.11203520896171749</v>
      </c>
      <c r="E4352" s="3">
        <v>0.1745036942911336</v>
      </c>
      <c r="F4352" s="3">
        <v>0.61643835616438358</v>
      </c>
      <c r="G4352" s="3">
        <v>0.14840182648401831</v>
      </c>
      <c r="H4352" s="3">
        <v>0.1164383561643836</v>
      </c>
      <c r="I4352" s="3">
        <v>0.30136986301369861</v>
      </c>
      <c r="J4352" s="3">
        <v>2.883369685118084E-2</v>
      </c>
      <c r="K4352" s="3">
        <v>50339.099999999562</v>
      </c>
      <c r="L4352" s="3" t="s">
        <v>16935</v>
      </c>
      <c r="M4352" s="4" t="str">
        <f ca="1">IFERROR(__xludf.DUMMYFUNCTION("REGEXREPLACE(F4191,""\D"", """")"),"#VALUE!")</f>
        <v>#VALUE!</v>
      </c>
    </row>
    <row r="4353" spans="1:13" ht="15.75" customHeight="1">
      <c r="A4353" s="1">
        <v>4192</v>
      </c>
      <c r="B4353" s="3">
        <v>4193</v>
      </c>
      <c r="C4353" s="3" t="s">
        <v>11474</v>
      </c>
      <c r="D4353" s="3">
        <v>0.1634754396115973</v>
      </c>
      <c r="E4353" s="3">
        <v>8.1198348626160655E-2</v>
      </c>
      <c r="F4353" s="3">
        <v>0.6097560975609756</v>
      </c>
      <c r="G4353" s="3">
        <v>0.24390243902439021</v>
      </c>
      <c r="H4353" s="3">
        <v>0.21951219512195119</v>
      </c>
      <c r="I4353" s="3">
        <v>0.46341463414634149</v>
      </c>
      <c r="J4353" s="3">
        <v>6.899562699962658E-2</v>
      </c>
      <c r="K4353" s="3">
        <v>4903.4999999999982</v>
      </c>
      <c r="L4353" s="3" t="s">
        <v>16938</v>
      </c>
      <c r="M4353" s="4" t="str">
        <f ca="1">IFERROR(__xludf.DUMMYFUNCTION("REGEXREPLACE(F4194,""\D"", """")"),"#VALUE!")</f>
        <v>#VALUE!</v>
      </c>
    </row>
    <row r="4354" spans="1:13" ht="15.75" customHeight="1">
      <c r="A4354" s="1">
        <v>4193</v>
      </c>
      <c r="B4354" s="3">
        <v>4194</v>
      </c>
      <c r="C4354" s="3" t="s">
        <v>11476</v>
      </c>
      <c r="D4354" s="3">
        <v>0.15190731496887891</v>
      </c>
      <c r="E4354" s="3">
        <v>0.1394973237459822</v>
      </c>
      <c r="F4354" s="3">
        <v>0.65</v>
      </c>
      <c r="G4354" s="3">
        <v>0.17499999999999999</v>
      </c>
      <c r="H4354" s="3">
        <v>0.125</v>
      </c>
      <c r="I4354" s="3">
        <v>0.3</v>
      </c>
      <c r="J4354" s="3">
        <v>3.5322971781305113E-2</v>
      </c>
      <c r="K4354" s="3">
        <v>4542.7999999999993</v>
      </c>
      <c r="L4354" s="3" t="s">
        <v>16939</v>
      </c>
      <c r="M4354" s="4" t="str">
        <f ca="1">IFERROR(__xludf.DUMMYFUNCTION("REGEXREPLACE(F4195,""\D"", """")"),"#VALUE!")</f>
        <v>#VALUE!</v>
      </c>
    </row>
    <row r="4355" spans="1:13" ht="15.75" customHeight="1">
      <c r="A4355" s="1">
        <v>4194</v>
      </c>
      <c r="B4355" s="3">
        <v>4195</v>
      </c>
      <c r="C4355" s="3" t="s">
        <v>11478</v>
      </c>
      <c r="D4355" s="3">
        <v>0.29154436598881078</v>
      </c>
      <c r="E4355" s="3">
        <v>0.1298397437417981</v>
      </c>
      <c r="F4355" s="3">
        <v>0.56521739130434778</v>
      </c>
      <c r="G4355" s="3">
        <v>0.19565217391304349</v>
      </c>
      <c r="H4355" s="3">
        <v>8.6956521739130432E-2</v>
      </c>
      <c r="I4355" s="3">
        <v>0.32608695652173908</v>
      </c>
      <c r="J4355" s="3">
        <v>5.9477237808969248E-2</v>
      </c>
      <c r="K4355" s="3">
        <v>5268.9</v>
      </c>
      <c r="L4355" s="3" t="s">
        <v>16940</v>
      </c>
      <c r="M4355" s="4" t="str">
        <f ca="1">IFERROR(__xludf.DUMMYFUNCTION("REGEXREPLACE(F4196,""\D"", """")"),"#VALUE!")</f>
        <v>#VALUE!</v>
      </c>
    </row>
    <row r="4356" spans="1:13" ht="15.75" customHeight="1">
      <c r="A4356" s="1">
        <v>4195</v>
      </c>
      <c r="B4356" s="3">
        <v>4196</v>
      </c>
      <c r="C4356" s="3" t="s">
        <v>11480</v>
      </c>
      <c r="D4356" s="3">
        <v>0.1254237589511436</v>
      </c>
      <c r="E4356" s="3">
        <v>0.25681888313074053</v>
      </c>
      <c r="F4356" s="3">
        <v>0.59444444444444444</v>
      </c>
      <c r="G4356" s="3">
        <v>0.1222222222222222</v>
      </c>
      <c r="H4356" s="3">
        <v>0.1055555555555556</v>
      </c>
      <c r="I4356" s="3">
        <v>0.27777777777777779</v>
      </c>
      <c r="J4356" s="3">
        <v>2.669642096488711E-2</v>
      </c>
      <c r="K4356" s="3">
        <v>20360.80000000001</v>
      </c>
      <c r="L4356" s="3" t="s">
        <v>16941</v>
      </c>
      <c r="M4356" s="4" t="str">
        <f ca="1">IFERROR(__xludf.DUMMYFUNCTION("REGEXREPLACE(F4197,""\D"", """")"),"#VALUE!")</f>
        <v>#VALUE!</v>
      </c>
    </row>
    <row r="4357" spans="1:13" ht="15.75" customHeight="1">
      <c r="A4357" s="1">
        <v>4199</v>
      </c>
      <c r="B4357" s="3">
        <v>4200</v>
      </c>
      <c r="C4357" s="3" t="s">
        <v>11491</v>
      </c>
      <c r="D4357" s="3">
        <v>0.17849361985120141</v>
      </c>
      <c r="E4357" s="3">
        <v>0.32156661450942742</v>
      </c>
      <c r="F4357" s="3">
        <v>0.54761904761904767</v>
      </c>
      <c r="G4357" s="3">
        <v>0.14285714285714279</v>
      </c>
      <c r="H4357" s="3">
        <v>7.1428571428571425E-2</v>
      </c>
      <c r="I4357" s="3">
        <v>0.2142857142857143</v>
      </c>
      <c r="J4357" s="3">
        <v>2.4735071627302211E-2</v>
      </c>
      <c r="K4357" s="3">
        <v>4838.4999999999982</v>
      </c>
      <c r="L4357" s="3" t="s">
        <v>16945</v>
      </c>
      <c r="M4357" s="4" t="str">
        <f ca="1">IFERROR(__xludf.DUMMYFUNCTION("REGEXREPLACE(F4201,""\D"", """")"),"#VALUE!")</f>
        <v>#VALUE!</v>
      </c>
    </row>
    <row r="4358" spans="1:13" ht="15.75" customHeight="1">
      <c r="A4358" s="1">
        <v>4200</v>
      </c>
      <c r="B4358" s="3">
        <v>4201</v>
      </c>
      <c r="C4358" s="3" t="s">
        <v>11494</v>
      </c>
      <c r="D4358" s="3">
        <v>0.25349576148845487</v>
      </c>
      <c r="E4358" s="3">
        <v>0.16979540977590329</v>
      </c>
      <c r="F4358" s="3">
        <v>0.5436893203883495</v>
      </c>
      <c r="G4358" s="3">
        <v>8.7378640776699032E-2</v>
      </c>
      <c r="H4358" s="3">
        <v>0.1359223300970874</v>
      </c>
      <c r="I4358" s="3">
        <v>0.27184466019417469</v>
      </c>
      <c r="J4358" s="3">
        <v>4.8845746913703643E-2</v>
      </c>
      <c r="K4358" s="3">
        <v>11822.00000000002</v>
      </c>
      <c r="L4358" s="3" t="s">
        <v>16946</v>
      </c>
      <c r="M4358" s="4" t="str">
        <f ca="1">IFERROR(__xludf.DUMMYFUNCTION("REGEXREPLACE(F4202,""\D"", """")"),"#VALUE!")</f>
        <v>#VALUE!</v>
      </c>
    </row>
    <row r="4359" spans="1:13" ht="15.75" customHeight="1">
      <c r="A4359" s="1">
        <v>4203</v>
      </c>
      <c r="B4359" s="3">
        <v>4204</v>
      </c>
      <c r="C4359" s="3" t="s">
        <v>11502</v>
      </c>
      <c r="D4359" s="3">
        <v>0.20531177712808771</v>
      </c>
      <c r="E4359" s="3">
        <v>0.18261615340165929</v>
      </c>
      <c r="F4359" s="3">
        <v>0.65354330708661412</v>
      </c>
      <c r="G4359" s="3">
        <v>0.1062992125984252</v>
      </c>
      <c r="H4359" s="3">
        <v>0.14960629921259841</v>
      </c>
      <c r="I4359" s="3">
        <v>0.3110236220472441</v>
      </c>
      <c r="J4359" s="3">
        <v>4.9797983686335062E-2</v>
      </c>
      <c r="K4359" s="3">
        <v>28455.099999999959</v>
      </c>
      <c r="L4359" s="3" t="s">
        <v>16949</v>
      </c>
      <c r="M4359" s="4" t="str">
        <f ca="1">IFERROR(__xludf.DUMMYFUNCTION("REGEXREPLACE(F4205,""\D"", """")"),"#VALUE!")</f>
        <v>#VALUE!</v>
      </c>
    </row>
    <row r="4360" spans="1:13" ht="15.75" customHeight="1">
      <c r="A4360" s="1">
        <v>4206</v>
      </c>
      <c r="B4360" s="3">
        <v>4207</v>
      </c>
      <c r="C4360" s="3" t="s">
        <v>11511</v>
      </c>
      <c r="D4360" s="3">
        <v>0.20715916580639959</v>
      </c>
      <c r="E4360" s="3">
        <v>0.56668834668629708</v>
      </c>
      <c r="F4360" s="3">
        <v>0.49019607843137247</v>
      </c>
      <c r="G4360" s="3">
        <v>5.8823529411764712E-2</v>
      </c>
      <c r="H4360" s="3">
        <v>7.8431372549019607E-2</v>
      </c>
      <c r="I4360" s="3">
        <v>0.15686274509803921</v>
      </c>
      <c r="J4360" s="3">
        <v>1.6008586072146301E-2</v>
      </c>
      <c r="K4360" s="3">
        <v>5803.9</v>
      </c>
      <c r="L4360" s="3" t="s">
        <v>16952</v>
      </c>
      <c r="M4360" s="4" t="str">
        <f ca="1">IFERROR(__xludf.DUMMYFUNCTION("REGEXREPLACE(F4208,""\D"", """")"),"#VALUE!")</f>
        <v>#VALUE!</v>
      </c>
    </row>
    <row r="4361" spans="1:13" ht="15.75" customHeight="1">
      <c r="A4361" s="1">
        <v>4208</v>
      </c>
      <c r="B4361" s="3">
        <v>4209</v>
      </c>
      <c r="C4361" s="3" t="s">
        <v>11516</v>
      </c>
      <c r="D4361" s="3">
        <v>0.18396789106221009</v>
      </c>
      <c r="E4361" s="3">
        <v>0.26074161191424089</v>
      </c>
      <c r="F4361" s="3">
        <v>0.64500000000000002</v>
      </c>
      <c r="G4361" s="3">
        <v>8.5000000000000006E-2</v>
      </c>
      <c r="H4361" s="3">
        <v>0.115</v>
      </c>
      <c r="I4361" s="3">
        <v>0.23499999999999999</v>
      </c>
      <c r="J4361" s="3">
        <v>3.3969477797481842E-2</v>
      </c>
      <c r="K4361" s="3">
        <v>21344.39999999998</v>
      </c>
      <c r="L4361" s="3" t="s">
        <v>16954</v>
      </c>
      <c r="M4361" s="4" t="str">
        <f ca="1">IFERROR(__xludf.DUMMYFUNCTION("REGEXREPLACE(F4210,""\D"", """")"),"#VALUE!")</f>
        <v>#VALUE!</v>
      </c>
    </row>
    <row r="4362" spans="1:13" ht="15.75" customHeight="1">
      <c r="A4362" s="1">
        <v>4209</v>
      </c>
      <c r="B4362" s="3">
        <v>4210</v>
      </c>
      <c r="C4362" s="3" t="s">
        <v>11519</v>
      </c>
      <c r="D4362" s="3">
        <v>0.24226758934659531</v>
      </c>
      <c r="E4362" s="3">
        <v>0.16222940003055139</v>
      </c>
      <c r="F4362" s="3">
        <v>0.63755458515283847</v>
      </c>
      <c r="G4362" s="3">
        <v>9.1703056768558958E-2</v>
      </c>
      <c r="H4362" s="3">
        <v>0.1222707423580786</v>
      </c>
      <c r="I4362" s="3">
        <v>0.30131004366812231</v>
      </c>
      <c r="J4362" s="3">
        <v>4.8595258081165341E-2</v>
      </c>
      <c r="K4362" s="3">
        <v>25004.09999999998</v>
      </c>
      <c r="L4362" s="3" t="s">
        <v>16955</v>
      </c>
      <c r="M4362" s="4" t="str">
        <f ca="1">IFERROR(__xludf.DUMMYFUNCTION("REGEXREPLACE(F4211,""\D"", """")"),"#VALUE!")</f>
        <v>#VALUE!</v>
      </c>
    </row>
    <row r="4363" spans="1:13" ht="15.75" customHeight="1">
      <c r="A4363" s="1">
        <v>4210</v>
      </c>
      <c r="B4363" s="3">
        <v>4211</v>
      </c>
      <c r="C4363" s="3" t="s">
        <v>11522</v>
      </c>
      <c r="D4363" s="3">
        <v>0.19252178617431981</v>
      </c>
      <c r="E4363" s="3">
        <v>0.91347681298503514</v>
      </c>
      <c r="F4363" s="3">
        <v>0.49846153846153851</v>
      </c>
      <c r="G4363" s="3">
        <v>4.3076923076923082E-2</v>
      </c>
      <c r="H4363" s="3">
        <v>3.0769230769230771E-2</v>
      </c>
      <c r="I4363" s="3">
        <v>0.1107692307692308</v>
      </c>
      <c r="J4363" s="3">
        <v>1.222886059130294E-2</v>
      </c>
      <c r="K4363" s="3">
        <v>33827.699999999837</v>
      </c>
      <c r="L4363" s="3" t="s">
        <v>16956</v>
      </c>
      <c r="M4363" s="4" t="str">
        <f ca="1">IFERROR(__xludf.DUMMYFUNCTION("REGEXREPLACE(F4212,""\D"", """")"),"#VALUE!")</f>
        <v>#VALUE!</v>
      </c>
    </row>
    <row r="4364" spans="1:13" ht="15.75" customHeight="1">
      <c r="A4364" s="1">
        <v>4211</v>
      </c>
      <c r="B4364" s="3">
        <v>4212</v>
      </c>
      <c r="C4364" s="3" t="s">
        <v>11524</v>
      </c>
      <c r="D4364" s="3">
        <v>0.15574453216153569</v>
      </c>
      <c r="E4364" s="3">
        <v>0.69386538681529919</v>
      </c>
      <c r="F4364" s="3">
        <v>0.53935860058309038</v>
      </c>
      <c r="G4364" s="3">
        <v>7.2886297376093298E-2</v>
      </c>
      <c r="H4364" s="3">
        <v>3.4985422740524783E-2</v>
      </c>
      <c r="I4364" s="3">
        <v>0.14285714285714279</v>
      </c>
      <c r="J4364" s="3">
        <v>1.4966990194444221E-2</v>
      </c>
      <c r="K4364" s="3">
        <v>35658.699999999808</v>
      </c>
      <c r="L4364" s="3" t="s">
        <v>16957</v>
      </c>
      <c r="M4364" s="4" t="str">
        <f ca="1">IFERROR(__xludf.DUMMYFUNCTION("REGEXREPLACE(F4213,""\D"", """")"),"#VALUE!")</f>
        <v>#VALUE!</v>
      </c>
    </row>
    <row r="4365" spans="1:13" ht="15.75" customHeight="1">
      <c r="A4365" s="1">
        <v>4212</v>
      </c>
      <c r="B4365" s="3">
        <v>4213</v>
      </c>
      <c r="C4365" s="3" t="s">
        <v>11526</v>
      </c>
      <c r="D4365" s="3">
        <v>0.20180744600295031</v>
      </c>
      <c r="E4365" s="3">
        <v>0.27786615725111558</v>
      </c>
      <c r="F4365" s="3">
        <v>0.62538699690402477</v>
      </c>
      <c r="G4365" s="3">
        <v>9.9071207430340563E-2</v>
      </c>
      <c r="H4365" s="3">
        <v>0.1114551083591331</v>
      </c>
      <c r="I4365" s="3">
        <v>0.238390092879257</v>
      </c>
      <c r="J4365" s="3">
        <v>4.0777314702280611E-2</v>
      </c>
      <c r="K4365" s="3">
        <v>34407.999999999833</v>
      </c>
      <c r="L4365" s="3" t="s">
        <v>16958</v>
      </c>
      <c r="M4365" s="4" t="str">
        <f ca="1">IFERROR(__xludf.DUMMYFUNCTION("REGEXREPLACE(F4214,""\D"", """")"),"#VALUE!")</f>
        <v>#VALUE!</v>
      </c>
    </row>
    <row r="4366" spans="1:13" ht="15.75" customHeight="1">
      <c r="A4366" s="1">
        <v>4213</v>
      </c>
      <c r="B4366" s="3">
        <v>4214</v>
      </c>
      <c r="C4366" s="3" t="s">
        <v>11529</v>
      </c>
      <c r="D4366" s="3">
        <v>0.1156390274864901</v>
      </c>
      <c r="E4366" s="3">
        <v>0.29138905237043961</v>
      </c>
      <c r="F4366" s="3">
        <v>0.62260536398467436</v>
      </c>
      <c r="G4366" s="3">
        <v>8.4291187739463605E-2</v>
      </c>
      <c r="H4366" s="3">
        <v>0.1130268199233716</v>
      </c>
      <c r="I4366" s="3">
        <v>0.23563218390804599</v>
      </c>
      <c r="J4366" s="3">
        <v>2.2033381781855491E-2</v>
      </c>
      <c r="K4366" s="3">
        <v>56675.299999999443</v>
      </c>
      <c r="L4366" s="3" t="s">
        <v>16959</v>
      </c>
      <c r="M4366" s="4" t="str">
        <f ca="1">IFERROR(__xludf.DUMMYFUNCTION("REGEXREPLACE(F4215,""\D"", """")"),"#VALUE!")</f>
        <v>#VALUE!</v>
      </c>
    </row>
    <row r="4367" spans="1:13" ht="15.75" customHeight="1">
      <c r="A4367" s="1">
        <v>4215</v>
      </c>
      <c r="B4367" s="3">
        <v>4216</v>
      </c>
      <c r="C4367" s="3" t="s">
        <v>11535</v>
      </c>
      <c r="D4367" s="3">
        <v>0.12707145940179029</v>
      </c>
      <c r="E4367" s="3">
        <v>0.20215043265125321</v>
      </c>
      <c r="F4367" s="3">
        <v>0.60479041916167664</v>
      </c>
      <c r="G4367" s="3">
        <v>0.1377245508982036</v>
      </c>
      <c r="H4367" s="3">
        <v>0.1017964071856287</v>
      </c>
      <c r="I4367" s="3">
        <v>0.27544910179640719</v>
      </c>
      <c r="J4367" s="3">
        <v>2.817343839223416E-2</v>
      </c>
      <c r="K4367" s="3">
        <v>19270.800000000028</v>
      </c>
      <c r="L4367" s="3" t="s">
        <v>16961</v>
      </c>
      <c r="M4367" s="4" t="str">
        <f ca="1">IFERROR(__xludf.DUMMYFUNCTION("REGEXREPLACE(F4217,""\D"", """")"),"#VALUE!")</f>
        <v>#VALUE!</v>
      </c>
    </row>
    <row r="4368" spans="1:13" ht="15.75" customHeight="1">
      <c r="A4368" s="1">
        <v>4216</v>
      </c>
      <c r="B4368" s="3">
        <v>4217</v>
      </c>
      <c r="C4368" s="3" t="s">
        <v>11537</v>
      </c>
      <c r="D4368" s="3">
        <v>0.21928117938486519</v>
      </c>
      <c r="E4368" s="3">
        <v>0.22774110442210971</v>
      </c>
      <c r="F4368" s="3">
        <v>0.60542168674698793</v>
      </c>
      <c r="G4368" s="3">
        <v>8.1325301204819275E-2</v>
      </c>
      <c r="H4368" s="3">
        <v>0.1144578313253012</v>
      </c>
      <c r="I4368" s="3">
        <v>0.23493975903614461</v>
      </c>
      <c r="J4368" s="3">
        <v>4.0666817450180991E-2</v>
      </c>
      <c r="K4368" s="3">
        <v>36633.399999999812</v>
      </c>
      <c r="L4368" s="3" t="s">
        <v>16962</v>
      </c>
      <c r="M4368" s="4" t="str">
        <f ca="1">IFERROR(__xludf.DUMMYFUNCTION("REGEXREPLACE(F4218,""\D"", """")"),"#VALUE!")</f>
        <v>#VALUE!</v>
      </c>
    </row>
    <row r="4369" spans="1:13" ht="15.75" customHeight="1">
      <c r="A4369" s="1">
        <v>4218</v>
      </c>
      <c r="B4369" s="3">
        <v>4219</v>
      </c>
      <c r="C4369" s="3" t="s">
        <v>11543</v>
      </c>
      <c r="D4369" s="3">
        <v>0.17046324415370881</v>
      </c>
      <c r="E4369" s="3">
        <v>0.58525627079530329</v>
      </c>
      <c r="F4369" s="3">
        <v>0.54816513761467889</v>
      </c>
      <c r="G4369" s="3">
        <v>6.6513761467889912E-2</v>
      </c>
      <c r="H4369" s="3">
        <v>5.2752293577981647E-2</v>
      </c>
      <c r="I4369" s="3">
        <v>0.15825688073394489</v>
      </c>
      <c r="J4369" s="3">
        <v>1.90773343560631E-2</v>
      </c>
      <c r="K4369" s="3">
        <v>47264.999999999607</v>
      </c>
      <c r="L4369" s="3" t="s">
        <v>16964</v>
      </c>
      <c r="M4369" s="4" t="str">
        <f ca="1">IFERROR(__xludf.DUMMYFUNCTION("REGEXREPLACE(F4220,""\D"", """")"),"#VALUE!")</f>
        <v>#VALUE!</v>
      </c>
    </row>
    <row r="4370" spans="1:13" ht="15.75" customHeight="1">
      <c r="A4370" s="1">
        <v>4219</v>
      </c>
      <c r="B4370" s="3">
        <v>4220</v>
      </c>
      <c r="C4370" s="3" t="s">
        <v>11546</v>
      </c>
      <c r="D4370" s="3">
        <v>0.1522701760292689</v>
      </c>
      <c r="E4370" s="3">
        <v>0.17505115381447481</v>
      </c>
      <c r="F4370" s="3">
        <v>0.63565891472868219</v>
      </c>
      <c r="G4370" s="3">
        <v>0.1201550387596899</v>
      </c>
      <c r="H4370" s="3">
        <v>0.16279069767441859</v>
      </c>
      <c r="I4370" s="3">
        <v>0.31007751937984501</v>
      </c>
      <c r="J4370" s="3">
        <v>4.1162575839180517E-2</v>
      </c>
      <c r="K4370" s="3">
        <v>29823.39999999998</v>
      </c>
      <c r="L4370" s="3" t="s">
        <v>16965</v>
      </c>
      <c r="M4370" s="4" t="str">
        <f ca="1">IFERROR(__xludf.DUMMYFUNCTION("REGEXREPLACE(F4221,""\D"", """")"),"#VALUE!")</f>
        <v>#VALUE!</v>
      </c>
    </row>
    <row r="4371" spans="1:13" ht="15.75" customHeight="1">
      <c r="A4371" s="1">
        <v>4220</v>
      </c>
      <c r="B4371" s="3">
        <v>4221</v>
      </c>
      <c r="C4371" s="3" t="s">
        <v>11549</v>
      </c>
      <c r="D4371" s="3">
        <v>0.25080514677035598</v>
      </c>
      <c r="E4371" s="3">
        <v>0.63202725881126454</v>
      </c>
      <c r="F4371" s="3">
        <v>0.4681818181818182</v>
      </c>
      <c r="G4371" s="3">
        <v>6.363636363636363E-2</v>
      </c>
      <c r="H4371" s="3">
        <v>3.1818181818181808E-2</v>
      </c>
      <c r="I4371" s="3">
        <v>0.13181818181818181</v>
      </c>
      <c r="J4371" s="3">
        <v>1.9824237797282231E-2</v>
      </c>
      <c r="K4371" s="3">
        <v>24527.40000000002</v>
      </c>
      <c r="L4371" s="3" t="s">
        <v>16966</v>
      </c>
      <c r="M4371" s="4" t="str">
        <f ca="1">IFERROR(__xludf.DUMMYFUNCTION("REGEXREPLACE(F4222,""\D"", """")"),"#VALUE!")</f>
        <v>#VALUE!</v>
      </c>
    </row>
    <row r="4372" spans="1:13" ht="15.75" customHeight="1">
      <c r="A4372" s="1">
        <v>4223</v>
      </c>
      <c r="B4372" s="3">
        <v>4224</v>
      </c>
      <c r="C4372" s="3" t="s">
        <v>11557</v>
      </c>
      <c r="D4372" s="3">
        <v>0.17283029705583289</v>
      </c>
      <c r="E4372" s="3">
        <v>0.49213750439032472</v>
      </c>
      <c r="F4372" s="3">
        <v>0.55303030303030298</v>
      </c>
      <c r="G4372" s="3">
        <v>9.8484848484848481E-2</v>
      </c>
      <c r="H4372" s="3">
        <v>9.8484848484848481E-2</v>
      </c>
      <c r="I4372" s="3">
        <v>0.2196969696969697</v>
      </c>
      <c r="J4372" s="3">
        <v>3.0437855424321959E-2</v>
      </c>
      <c r="K4372" s="3">
        <v>14697.900000000031</v>
      </c>
      <c r="L4372" s="3" t="s">
        <v>16969</v>
      </c>
      <c r="M4372" s="4" t="str">
        <f ca="1">IFERROR(__xludf.DUMMYFUNCTION("REGEXREPLACE(F4225,""\D"", """")"),"#VALUE!")</f>
        <v>#VALUE!</v>
      </c>
    </row>
    <row r="4373" spans="1:13" ht="15.75" customHeight="1">
      <c r="A4373" s="1">
        <v>4224</v>
      </c>
      <c r="B4373" s="3">
        <v>4225</v>
      </c>
      <c r="C4373" s="3" t="s">
        <v>11559</v>
      </c>
      <c r="D4373" s="3">
        <v>0.15638222814909611</v>
      </c>
      <c r="E4373" s="3">
        <v>0.29520210587442369</v>
      </c>
      <c r="F4373" s="3">
        <v>0.62244897959183676</v>
      </c>
      <c r="G4373" s="3">
        <v>0.19387755102040821</v>
      </c>
      <c r="H4373" s="3">
        <v>6.1224489795918373E-2</v>
      </c>
      <c r="I4373" s="3">
        <v>0.26530612244897961</v>
      </c>
      <c r="J4373" s="3">
        <v>3.0858544011590331E-2</v>
      </c>
      <c r="K4373" s="3">
        <v>11828.800000000019</v>
      </c>
      <c r="L4373" s="3" t="s">
        <v>16970</v>
      </c>
      <c r="M4373" s="4" t="str">
        <f ca="1">IFERROR(__xludf.DUMMYFUNCTION("REGEXREPLACE(F4226,""\D"", """")"),"#VALUE!")</f>
        <v>#VALUE!</v>
      </c>
    </row>
    <row r="4374" spans="1:13" ht="15.75" customHeight="1">
      <c r="A4374" s="1">
        <v>4225</v>
      </c>
      <c r="B4374" s="3">
        <v>4226</v>
      </c>
      <c r="C4374" s="3" t="s">
        <v>11561</v>
      </c>
      <c r="D4374" s="3">
        <v>0.17376670635623229</v>
      </c>
      <c r="E4374" s="3">
        <v>0.54181899272960388</v>
      </c>
      <c r="F4374" s="3">
        <v>0.50769230769230766</v>
      </c>
      <c r="G4374" s="3">
        <v>6.9230769230769235E-2</v>
      </c>
      <c r="H4374" s="3">
        <v>4.6153846153846163E-2</v>
      </c>
      <c r="I4374" s="3">
        <v>0.14615384615384619</v>
      </c>
      <c r="J4374" s="3">
        <v>1.5671645012157859E-2</v>
      </c>
      <c r="K4374" s="3">
        <v>14044.50000000004</v>
      </c>
      <c r="L4374" s="3" t="s">
        <v>16971</v>
      </c>
      <c r="M4374" s="4" t="str">
        <f ca="1">IFERROR(__xludf.DUMMYFUNCTION("REGEXREPLACE(F4227,""\D"", """")"),"#VALUE!")</f>
        <v>#VALUE!</v>
      </c>
    </row>
    <row r="4375" spans="1:13" ht="15.75" customHeight="1">
      <c r="A4375" s="1">
        <v>4226</v>
      </c>
      <c r="B4375" s="3">
        <v>4227</v>
      </c>
      <c r="C4375" s="3" t="s">
        <v>11563</v>
      </c>
      <c r="D4375" s="3">
        <v>0.1601455287061242</v>
      </c>
      <c r="E4375" s="3">
        <v>0.1410929886495477</v>
      </c>
      <c r="F4375" s="3">
        <v>0.60670731707317072</v>
      </c>
      <c r="G4375" s="3">
        <v>0.1067073170731707</v>
      </c>
      <c r="H4375" s="3">
        <v>0.13414634146341459</v>
      </c>
      <c r="I4375" s="3">
        <v>0.28353658536585358</v>
      </c>
      <c r="J4375" s="3">
        <v>3.7110427303494613E-2</v>
      </c>
      <c r="K4375" s="3">
        <v>37627.999999999804</v>
      </c>
      <c r="L4375" s="3" t="s">
        <v>16972</v>
      </c>
      <c r="M4375" s="4" t="str">
        <f ca="1">IFERROR(__xludf.DUMMYFUNCTION("REGEXREPLACE(F4228,""\D"", """")"),"#VALUE!")</f>
        <v>#VALUE!</v>
      </c>
    </row>
    <row r="4376" spans="1:13" ht="15.75" customHeight="1">
      <c r="A4376" s="1">
        <v>4227</v>
      </c>
      <c r="B4376" s="3">
        <v>4228</v>
      </c>
      <c r="C4376" s="3" t="s">
        <v>11566</v>
      </c>
      <c r="D4376" s="3">
        <v>0.1389792370882523</v>
      </c>
      <c r="E4376" s="3">
        <v>0.43139549168911728</v>
      </c>
      <c r="F4376" s="3">
        <v>0.46280991735537191</v>
      </c>
      <c r="G4376" s="3">
        <v>0.1074380165289256</v>
      </c>
      <c r="H4376" s="3">
        <v>8.2644628099173556E-2</v>
      </c>
      <c r="I4376" s="3">
        <v>0.23140495867768601</v>
      </c>
      <c r="J4376" s="3">
        <v>2.3032248671037359E-2</v>
      </c>
      <c r="K4376" s="3">
        <v>13972.70000000003</v>
      </c>
      <c r="L4376" s="3" t="s">
        <v>16973</v>
      </c>
      <c r="M4376" s="4" t="str">
        <f ca="1">IFERROR(__xludf.DUMMYFUNCTION("REGEXREPLACE(F4229,""\D"", """")"),"#VALUE!")</f>
        <v>#VALUE!</v>
      </c>
    </row>
    <row r="4377" spans="1:13" ht="15.75" customHeight="1">
      <c r="A4377" s="1">
        <v>4228</v>
      </c>
      <c r="B4377" s="3">
        <v>4229</v>
      </c>
      <c r="C4377" s="3" t="s">
        <v>11569</v>
      </c>
      <c r="D4377" s="3">
        <v>0.1368401929745153</v>
      </c>
      <c r="E4377" s="3">
        <v>0.15260058364478771</v>
      </c>
      <c r="F4377" s="3">
        <v>0.65</v>
      </c>
      <c r="G4377" s="3">
        <v>0.1333333333333333</v>
      </c>
      <c r="H4377" s="3">
        <v>0.1466666666666667</v>
      </c>
      <c r="I4377" s="3">
        <v>0.32666666666666672</v>
      </c>
      <c r="J4377" s="3">
        <v>3.7207869670662211E-2</v>
      </c>
      <c r="K4377" s="3">
        <v>33603.699999999873</v>
      </c>
      <c r="L4377" s="3" t="s">
        <v>16974</v>
      </c>
      <c r="M4377" s="4" t="str">
        <f ca="1">IFERROR(__xludf.DUMMYFUNCTION("REGEXREPLACE(F4230,""\D"", """")"),"#VALUE!")</f>
        <v>#VALUE!</v>
      </c>
    </row>
    <row r="4378" spans="1:13" ht="15.75" customHeight="1">
      <c r="A4378" s="1">
        <v>4231</v>
      </c>
      <c r="B4378" s="3">
        <v>4232</v>
      </c>
      <c r="C4378" s="3" t="s">
        <v>11578</v>
      </c>
      <c r="D4378" s="3">
        <v>0.15171822259901321</v>
      </c>
      <c r="E4378" s="3">
        <v>0.29409908361439918</v>
      </c>
      <c r="F4378" s="3">
        <v>0.62473794549266248</v>
      </c>
      <c r="G4378" s="3">
        <v>9.2243186582809222E-2</v>
      </c>
      <c r="H4378" s="3">
        <v>8.385744234800839E-2</v>
      </c>
      <c r="I4378" s="3">
        <v>0.2243186582809224</v>
      </c>
      <c r="J4378" s="3">
        <v>2.581241378575802E-2</v>
      </c>
      <c r="K4378" s="3">
        <v>51769.799999999501</v>
      </c>
      <c r="L4378" s="3" t="s">
        <v>16977</v>
      </c>
      <c r="M4378" s="4" t="str">
        <f ca="1">IFERROR(__xludf.DUMMYFUNCTION("REGEXREPLACE(F4233,""\D"", """")"),"#VALUE!")</f>
        <v>#VALUE!</v>
      </c>
    </row>
    <row r="4379" spans="1:13" ht="15.75" customHeight="1">
      <c r="A4379" s="1">
        <v>4232</v>
      </c>
      <c r="B4379" s="3">
        <v>4233</v>
      </c>
      <c r="C4379" s="3" t="s">
        <v>11581</v>
      </c>
      <c r="D4379" s="3">
        <v>0.21869282239939489</v>
      </c>
      <c r="E4379" s="3">
        <v>0.15844094827486979</v>
      </c>
      <c r="F4379" s="3">
        <v>0.62727272727272732</v>
      </c>
      <c r="G4379" s="3">
        <v>0.11818181818181819</v>
      </c>
      <c r="H4379" s="3">
        <v>0.14545454545454539</v>
      </c>
      <c r="I4379" s="3">
        <v>0.29090909090909089</v>
      </c>
      <c r="J4379" s="3">
        <v>5.4931466479093041E-2</v>
      </c>
      <c r="K4379" s="3">
        <v>24600.700000000012</v>
      </c>
      <c r="L4379" s="3" t="s">
        <v>16978</v>
      </c>
      <c r="M4379" s="4" t="str">
        <f ca="1">IFERROR(__xludf.DUMMYFUNCTION("REGEXREPLACE(F4234,""\D"", """")"),"#VALUE!")</f>
        <v>#VALUE!</v>
      </c>
    </row>
    <row r="4380" spans="1:13" ht="15.75" customHeight="1">
      <c r="A4380" s="1">
        <v>4233</v>
      </c>
      <c r="B4380" s="3">
        <v>4234</v>
      </c>
      <c r="C4380" s="3" t="s">
        <v>11584</v>
      </c>
      <c r="D4380" s="3">
        <v>0.21046917247550509</v>
      </c>
      <c r="E4380" s="3">
        <v>0.67082209118941238</v>
      </c>
      <c r="F4380" s="3">
        <v>0.50155763239875384</v>
      </c>
      <c r="G4380" s="3">
        <v>7.476635514018691E-2</v>
      </c>
      <c r="H4380" s="3">
        <v>3.4267912772585667E-2</v>
      </c>
      <c r="I4380" s="3">
        <v>0.15264797507788161</v>
      </c>
      <c r="J4380" s="3">
        <v>2.026471823271405E-2</v>
      </c>
      <c r="K4380" s="3">
        <v>34991.599999999868</v>
      </c>
      <c r="L4380" s="3" t="s">
        <v>16979</v>
      </c>
      <c r="M4380" s="4" t="str">
        <f ca="1">IFERROR(__xludf.DUMMYFUNCTION("REGEXREPLACE(F4235,""\D"", """")"),"#VALUE!")</f>
        <v>#VALUE!</v>
      </c>
    </row>
    <row r="4381" spans="1:13" ht="15.75" customHeight="1">
      <c r="A4381" s="1">
        <v>4235</v>
      </c>
      <c r="B4381" s="3">
        <v>4236</v>
      </c>
      <c r="C4381" s="3" t="s">
        <v>11589</v>
      </c>
      <c r="D4381" s="3">
        <v>0.27488724585035368</v>
      </c>
      <c r="E4381" s="3">
        <v>0.27888683455301683</v>
      </c>
      <c r="F4381" s="3">
        <v>0.6428571428571429</v>
      </c>
      <c r="G4381" s="3">
        <v>0.119047619047619</v>
      </c>
      <c r="H4381" s="3">
        <v>0.16666666666666671</v>
      </c>
      <c r="I4381" s="3">
        <v>0.2857142857142857</v>
      </c>
      <c r="J4381" s="3">
        <v>6.0580146920999028E-2</v>
      </c>
      <c r="K4381" s="3">
        <v>4684.1000000000004</v>
      </c>
      <c r="L4381" s="3" t="s">
        <v>16981</v>
      </c>
      <c r="M4381" s="4" t="str">
        <f ca="1">IFERROR(__xludf.DUMMYFUNCTION("REGEXREPLACE(F4237,""\D"", """")"),"#VALUE!")</f>
        <v>#VALUE!</v>
      </c>
    </row>
    <row r="4382" spans="1:13" ht="15.75" customHeight="1">
      <c r="A4382" s="1">
        <v>4236</v>
      </c>
      <c r="B4382" s="3">
        <v>4237</v>
      </c>
      <c r="C4382" s="3" t="s">
        <v>11591</v>
      </c>
      <c r="D4382" s="3">
        <v>0.22969272891604109</v>
      </c>
      <c r="E4382" s="3">
        <v>0.26602307620226628</v>
      </c>
      <c r="F4382" s="3">
        <v>0.59523809523809523</v>
      </c>
      <c r="G4382" s="3">
        <v>9.5238095238095233E-2</v>
      </c>
      <c r="H4382" s="3">
        <v>0.119047619047619</v>
      </c>
      <c r="I4382" s="3">
        <v>0.23809523809523811</v>
      </c>
      <c r="J4382" s="3">
        <v>4.1487058812689999E-2</v>
      </c>
      <c r="K4382" s="3">
        <v>9496.4000000000106</v>
      </c>
      <c r="L4382" s="3" t="s">
        <v>16982</v>
      </c>
      <c r="M4382" s="4" t="str">
        <f ca="1">IFERROR(__xludf.DUMMYFUNCTION("REGEXREPLACE(F4238,""\D"", """")"),"#VALUE!")</f>
        <v>#VALUE!</v>
      </c>
    </row>
    <row r="4383" spans="1:13" ht="15.75" customHeight="1">
      <c r="A4383" s="1">
        <v>4237</v>
      </c>
      <c r="B4383" s="3">
        <v>4238</v>
      </c>
      <c r="C4383" s="3" t="s">
        <v>11593</v>
      </c>
      <c r="D4383" s="3">
        <v>0.21343626827651621</v>
      </c>
      <c r="E4383" s="3">
        <v>0.46368047728002532</v>
      </c>
      <c r="F4383" s="3">
        <v>0.59793814432989689</v>
      </c>
      <c r="G4383" s="3">
        <v>6.1855670103092793E-2</v>
      </c>
      <c r="H4383" s="3">
        <v>0.10309278350515461</v>
      </c>
      <c r="I4383" s="3">
        <v>0.19587628865979381</v>
      </c>
      <c r="J4383" s="3">
        <v>2.799818213622093E-2</v>
      </c>
      <c r="K4383" s="3">
        <v>10486.800000000019</v>
      </c>
      <c r="L4383" s="3" t="s">
        <v>16983</v>
      </c>
      <c r="M4383" s="4" t="str">
        <f ca="1">IFERROR(__xludf.DUMMYFUNCTION("REGEXREPLACE(F4239,""\D"", """")"),"#VALUE!")</f>
        <v>#VALUE!</v>
      </c>
    </row>
    <row r="4384" spans="1:13" ht="15.75" customHeight="1">
      <c r="A4384" s="1">
        <v>4238</v>
      </c>
      <c r="B4384" s="3">
        <v>4239</v>
      </c>
      <c r="C4384" s="3" t="s">
        <v>11595</v>
      </c>
      <c r="D4384" s="3">
        <v>0.1382775224677727</v>
      </c>
      <c r="E4384" s="3">
        <v>0.22965166839943721</v>
      </c>
      <c r="F4384" s="3">
        <v>0.63507109004739337</v>
      </c>
      <c r="G4384" s="3">
        <v>0.13270142180094791</v>
      </c>
      <c r="H4384" s="3">
        <v>0.10900473933649291</v>
      </c>
      <c r="I4384" s="3">
        <v>0.29857819905213268</v>
      </c>
      <c r="J4384" s="3">
        <v>3.1619111546169532E-2</v>
      </c>
      <c r="K4384" s="3">
        <v>24103.9</v>
      </c>
      <c r="L4384" s="3" t="s">
        <v>16984</v>
      </c>
      <c r="M4384" s="4" t="str">
        <f ca="1">IFERROR(__xludf.DUMMYFUNCTION("REGEXREPLACE(F4240,""\D"", """")"),"#VALUE!")</f>
        <v>#VALUE!</v>
      </c>
    </row>
    <row r="4385" spans="1:13" ht="15.75" customHeight="1">
      <c r="A4385" s="1">
        <v>4240</v>
      </c>
      <c r="B4385" s="3">
        <v>4241</v>
      </c>
      <c r="C4385" s="3" t="s">
        <v>11601</v>
      </c>
      <c r="D4385" s="3">
        <v>0.23988550226614919</v>
      </c>
      <c r="E4385" s="3">
        <v>0.20545285434072341</v>
      </c>
      <c r="F4385" s="3">
        <v>0.60370370370370374</v>
      </c>
      <c r="G4385" s="3">
        <v>9.2592592592592587E-2</v>
      </c>
      <c r="H4385" s="3">
        <v>0.1148148148148148</v>
      </c>
      <c r="I4385" s="3">
        <v>0.27037037037037043</v>
      </c>
      <c r="J4385" s="3">
        <v>4.7154831147950778E-2</v>
      </c>
      <c r="K4385" s="3">
        <v>29223.499999999931</v>
      </c>
      <c r="L4385" s="3" t="s">
        <v>16986</v>
      </c>
      <c r="M4385" s="4" t="str">
        <f ca="1">IFERROR(__xludf.DUMMYFUNCTION("REGEXREPLACE(F4242,""\D"", """")"),"#VALUE!")</f>
        <v>#VALUE!</v>
      </c>
    </row>
    <row r="4386" spans="1:13" ht="15.75" customHeight="1">
      <c r="A4386" s="1">
        <v>4241</v>
      </c>
      <c r="B4386" s="3">
        <v>4242</v>
      </c>
      <c r="C4386" s="3" t="s">
        <v>11603</v>
      </c>
      <c r="D4386" s="3">
        <v>0.14163438551108609</v>
      </c>
      <c r="E4386" s="3">
        <v>0.63094469750745263</v>
      </c>
      <c r="F4386" s="3">
        <v>0.48923076923076919</v>
      </c>
      <c r="G4386" s="3">
        <v>5.2307692307692312E-2</v>
      </c>
      <c r="H4386" s="3">
        <v>6.4615384615384616E-2</v>
      </c>
      <c r="I4386" s="3">
        <v>0.16</v>
      </c>
      <c r="J4386" s="3">
        <v>1.5183019734867411E-2</v>
      </c>
      <c r="K4386" s="3">
        <v>34425.599999999838</v>
      </c>
      <c r="L4386" s="3" t="s">
        <v>16987</v>
      </c>
      <c r="M4386" s="4" t="str">
        <f ca="1">IFERROR(__xludf.DUMMYFUNCTION("REGEXREPLACE(F4243,""\D"", """")"),"#VALUE!")</f>
        <v>#VALUE!</v>
      </c>
    </row>
    <row r="4387" spans="1:13" ht="15.75" customHeight="1">
      <c r="A4387" s="1">
        <v>4242</v>
      </c>
      <c r="B4387" s="3">
        <v>4243</v>
      </c>
      <c r="C4387" s="3" t="s">
        <v>11605</v>
      </c>
      <c r="D4387" s="3">
        <v>0.14087198444886481</v>
      </c>
      <c r="E4387" s="3">
        <v>0.20583197732350031</v>
      </c>
      <c r="F4387" s="3">
        <v>0.6</v>
      </c>
      <c r="G4387" s="3">
        <v>0.12631578947368419</v>
      </c>
      <c r="H4387" s="3">
        <v>0.1368421052631579</v>
      </c>
      <c r="I4387" s="3">
        <v>0.26315789473684209</v>
      </c>
      <c r="J4387" s="3">
        <v>3.336295364692532E-2</v>
      </c>
      <c r="K4387" s="3">
        <v>10843.300000000019</v>
      </c>
      <c r="L4387" s="3" t="s">
        <v>16988</v>
      </c>
      <c r="M4387" s="4" t="str">
        <f ca="1">IFERROR(__xludf.DUMMYFUNCTION("REGEXREPLACE(F4244,""\D"", """")"),"#VALUE!")</f>
        <v>#VALUE!</v>
      </c>
    </row>
    <row r="4388" spans="1:13" ht="15.75" customHeight="1">
      <c r="A4388" s="1">
        <v>4243</v>
      </c>
      <c r="B4388" s="3">
        <v>4244</v>
      </c>
      <c r="C4388" s="3" t="s">
        <v>11608</v>
      </c>
      <c r="D4388" s="3">
        <v>0.23329685355228821</v>
      </c>
      <c r="E4388" s="3">
        <v>0.23013309309070459</v>
      </c>
      <c r="F4388" s="3">
        <v>0.6380368098159509</v>
      </c>
      <c r="G4388" s="3">
        <v>9.815950920245399E-2</v>
      </c>
      <c r="H4388" s="3">
        <v>0.1349693251533742</v>
      </c>
      <c r="I4388" s="3">
        <v>0.26993865030674852</v>
      </c>
      <c r="J4388" s="3">
        <v>5.0071898476129813E-2</v>
      </c>
      <c r="K4388" s="3">
        <v>17867.90000000002</v>
      </c>
      <c r="L4388" s="3" t="s">
        <v>16989</v>
      </c>
      <c r="M4388" s="4" t="str">
        <f ca="1">IFERROR(__xludf.DUMMYFUNCTION("REGEXREPLACE(F4245,""\D"", """")"),"#VALUE!")</f>
        <v>#VALUE!</v>
      </c>
    </row>
    <row r="4389" spans="1:13" ht="15.75" customHeight="1">
      <c r="A4389" s="1">
        <v>4244</v>
      </c>
      <c r="B4389" s="3">
        <v>4245</v>
      </c>
      <c r="C4389" s="3" t="s">
        <v>11611</v>
      </c>
      <c r="D4389" s="3">
        <v>0.22069846910865379</v>
      </c>
      <c r="E4389" s="3">
        <v>0.2196914748651681</v>
      </c>
      <c r="F4389" s="3">
        <v>0.6333333333333333</v>
      </c>
      <c r="G4389" s="3">
        <v>7.7777777777777779E-2</v>
      </c>
      <c r="H4389" s="3">
        <v>0.18888888888888891</v>
      </c>
      <c r="I4389" s="3">
        <v>0.28888888888888892</v>
      </c>
      <c r="J4389" s="3">
        <v>4.7534575032041733E-2</v>
      </c>
      <c r="K4389" s="3">
        <v>9795.5000000000146</v>
      </c>
      <c r="L4389" s="3" t="s">
        <v>16990</v>
      </c>
      <c r="M4389" s="4" t="str">
        <f ca="1">IFERROR(__xludf.DUMMYFUNCTION("REGEXREPLACE(F4246,""\D"", """")"),"#VALUE!")</f>
        <v>#VALUE!</v>
      </c>
    </row>
    <row r="4390" spans="1:13" ht="15.75" customHeight="1">
      <c r="A4390" s="1">
        <v>4245</v>
      </c>
      <c r="B4390" s="3">
        <v>4246</v>
      </c>
      <c r="C4390" s="3" t="s">
        <v>11614</v>
      </c>
      <c r="D4390" s="3">
        <v>0.2065050343803308</v>
      </c>
      <c r="E4390" s="3">
        <v>0.19367982753821739</v>
      </c>
      <c r="F4390" s="3">
        <v>0.61572052401746724</v>
      </c>
      <c r="G4390" s="3">
        <v>7.8602620087336247E-2</v>
      </c>
      <c r="H4390" s="3">
        <v>0.14410480349344981</v>
      </c>
      <c r="I4390" s="3">
        <v>0.27510917030567678</v>
      </c>
      <c r="J4390" s="3">
        <v>4.192031276178243E-2</v>
      </c>
      <c r="K4390" s="3">
        <v>24367.299999999981</v>
      </c>
      <c r="L4390" s="3" t="s">
        <v>16991</v>
      </c>
      <c r="M4390" s="4" t="str">
        <f ca="1">IFERROR(__xludf.DUMMYFUNCTION("REGEXREPLACE(F4247,""\D"", """")"),"#VALUE!")</f>
        <v>#VALUE!</v>
      </c>
    </row>
    <row r="4391" spans="1:13" ht="15.75" customHeight="1">
      <c r="A4391" s="1">
        <v>4246</v>
      </c>
      <c r="B4391" s="3">
        <v>4247</v>
      </c>
      <c r="C4391" s="3" t="s">
        <v>11617</v>
      </c>
      <c r="D4391" s="3">
        <v>0.1644286431921434</v>
      </c>
      <c r="E4391" s="3">
        <v>0.45082060661687268</v>
      </c>
      <c r="F4391" s="3">
        <v>0.54722222222222228</v>
      </c>
      <c r="G4391" s="3">
        <v>8.611111111111111E-2</v>
      </c>
      <c r="H4391" s="3">
        <v>6.1111111111111109E-2</v>
      </c>
      <c r="I4391" s="3">
        <v>0.18611111111111109</v>
      </c>
      <c r="J4391" s="3">
        <v>2.266921738651061E-2</v>
      </c>
      <c r="K4391" s="3">
        <v>39507.699999999742</v>
      </c>
      <c r="L4391" s="3" t="s">
        <v>16992</v>
      </c>
      <c r="M4391" s="4" t="str">
        <f ca="1">IFERROR(__xludf.DUMMYFUNCTION("REGEXREPLACE(F4248,""\D"", """")"),"#VALUE!")</f>
        <v>#VALUE!</v>
      </c>
    </row>
    <row r="4392" spans="1:13" ht="15.75" customHeight="1">
      <c r="A4392" s="1">
        <v>4248</v>
      </c>
      <c r="B4392" s="3">
        <v>4249</v>
      </c>
      <c r="C4392" s="3" t="s">
        <v>11623</v>
      </c>
      <c r="D4392" s="3">
        <v>0.22713782634232349</v>
      </c>
      <c r="E4392" s="3">
        <v>0.19286608712373621</v>
      </c>
      <c r="F4392" s="3">
        <v>0.60818713450292394</v>
      </c>
      <c r="G4392" s="3">
        <v>8.1871345029239762E-2</v>
      </c>
      <c r="H4392" s="3">
        <v>0.1169590643274854</v>
      </c>
      <c r="I4392" s="3">
        <v>0.24561403508771931</v>
      </c>
      <c r="J4392" s="3">
        <v>4.0980469989966781E-2</v>
      </c>
      <c r="K4392" s="3">
        <v>18732.000000000018</v>
      </c>
      <c r="L4392" s="3" t="s">
        <v>16994</v>
      </c>
      <c r="M4392" s="4" t="str">
        <f ca="1">IFERROR(__xludf.DUMMYFUNCTION("REGEXREPLACE(F4250,""\D"", """")"),"#VALUE!")</f>
        <v>#VALUE!</v>
      </c>
    </row>
    <row r="4393" spans="1:13" ht="15.75" customHeight="1">
      <c r="A4393" s="1">
        <v>4249</v>
      </c>
      <c r="B4393" s="3">
        <v>4250</v>
      </c>
      <c r="C4393" s="3" t="s">
        <v>11625</v>
      </c>
      <c r="D4393" s="3">
        <v>0.19047678328920209</v>
      </c>
      <c r="E4393" s="3">
        <v>0.26518663510352691</v>
      </c>
      <c r="F4393" s="3">
        <v>0.6135693215339233</v>
      </c>
      <c r="G4393" s="3">
        <v>8.8495575221238937E-2</v>
      </c>
      <c r="H4393" s="3">
        <v>0.1061946902654867</v>
      </c>
      <c r="I4393" s="3">
        <v>0.24188790560471979</v>
      </c>
      <c r="J4393" s="3">
        <v>3.5443860825609137E-2</v>
      </c>
      <c r="K4393" s="3">
        <v>36265.099999999809</v>
      </c>
      <c r="L4393" s="3" t="s">
        <v>16995</v>
      </c>
      <c r="M4393" s="4" t="str">
        <f ca="1">IFERROR(__xludf.DUMMYFUNCTION("REGEXREPLACE(F4251,""\D"", """")"),"#VALUE!")</f>
        <v>#VALUE!</v>
      </c>
    </row>
    <row r="4394" spans="1:13" ht="15.75" customHeight="1">
      <c r="A4394" s="1">
        <v>4252</v>
      </c>
      <c r="B4394" s="3">
        <v>4253</v>
      </c>
      <c r="C4394" s="3" t="s">
        <v>11633</v>
      </c>
      <c r="D4394" s="3">
        <v>0.15830064052942841</v>
      </c>
      <c r="E4394" s="3">
        <v>0.26408915679896428</v>
      </c>
      <c r="F4394" s="3">
        <v>0.62996941896024461</v>
      </c>
      <c r="G4394" s="3">
        <v>0.1039755351681957</v>
      </c>
      <c r="H4394" s="3">
        <v>9.1743119266055051E-2</v>
      </c>
      <c r="I4394" s="3">
        <v>0.23547400611620789</v>
      </c>
      <c r="J4394" s="3">
        <v>2.9626760446564981E-2</v>
      </c>
      <c r="K4394" s="3">
        <v>36261.599999999838</v>
      </c>
      <c r="L4394" s="3" t="s">
        <v>16998</v>
      </c>
      <c r="M4394" s="4" t="str">
        <f ca="1">IFERROR(__xludf.DUMMYFUNCTION("REGEXREPLACE(F4254,""\D"", """")"),"#VALUE!")</f>
        <v>#VALUE!</v>
      </c>
    </row>
    <row r="4395" spans="1:13" ht="15.75" customHeight="1">
      <c r="A4395" s="1">
        <v>4253</v>
      </c>
      <c r="B4395" s="3">
        <v>4254</v>
      </c>
      <c r="C4395" s="3" t="s">
        <v>11636</v>
      </c>
      <c r="D4395" s="3">
        <v>0.18663827109466069</v>
      </c>
      <c r="E4395" s="3">
        <v>0.24981961317774781</v>
      </c>
      <c r="F4395" s="3">
        <v>0.60377358490566035</v>
      </c>
      <c r="G4395" s="3">
        <v>0.13207547169811321</v>
      </c>
      <c r="H4395" s="3">
        <v>7.5471698113207544E-2</v>
      </c>
      <c r="I4395" s="3">
        <v>0.22641509433962259</v>
      </c>
      <c r="J4395" s="3">
        <v>2.75253477564598E-2</v>
      </c>
      <c r="K4395" s="3">
        <v>6255.3999999999987</v>
      </c>
      <c r="L4395" s="3" t="s">
        <v>16999</v>
      </c>
      <c r="M4395" s="4" t="str">
        <f ca="1">IFERROR(__xludf.DUMMYFUNCTION("REGEXREPLACE(F4255,""\D"", """")"),"#VALUE!")</f>
        <v>#VALUE!</v>
      </c>
    </row>
    <row r="4396" spans="1:13" ht="15.75" customHeight="1">
      <c r="A4396" s="1">
        <v>4257</v>
      </c>
      <c r="B4396" s="3">
        <v>4258</v>
      </c>
      <c r="C4396" s="3" t="s">
        <v>11647</v>
      </c>
      <c r="D4396" s="3">
        <v>0.14586523063867199</v>
      </c>
      <c r="E4396" s="3">
        <v>0.21628873242374461</v>
      </c>
      <c r="F4396" s="3">
        <v>0.60683760683760679</v>
      </c>
      <c r="G4396" s="3">
        <v>0.12393162393162389</v>
      </c>
      <c r="H4396" s="3">
        <v>8.9743589743589744E-2</v>
      </c>
      <c r="I4396" s="3">
        <v>0.28205128205128199</v>
      </c>
      <c r="J4396" s="3">
        <v>2.9182504518067521E-2</v>
      </c>
      <c r="K4396" s="3">
        <v>25679.39999999998</v>
      </c>
      <c r="L4396" s="3" t="s">
        <v>17003</v>
      </c>
      <c r="M4396" s="4" t="str">
        <f ca="1">IFERROR(__xludf.DUMMYFUNCTION("REGEXREPLACE(F4259,""\D"", """")"),"#VALUE!")</f>
        <v>#VALUE!</v>
      </c>
    </row>
    <row r="4397" spans="1:13" ht="15.75" customHeight="1">
      <c r="A4397" s="1">
        <v>4258</v>
      </c>
      <c r="B4397" s="3">
        <v>4259</v>
      </c>
      <c r="C4397" s="3" t="s">
        <v>11649</v>
      </c>
      <c r="D4397" s="3">
        <v>0.163066596323174</v>
      </c>
      <c r="E4397" s="3">
        <v>0.40040167567458318</v>
      </c>
      <c r="F4397" s="3">
        <v>0.6167800453514739</v>
      </c>
      <c r="G4397" s="3">
        <v>7.2562358276643993E-2</v>
      </c>
      <c r="H4397" s="3">
        <v>9.0702947845804988E-2</v>
      </c>
      <c r="I4397" s="3">
        <v>0.19047619047619049</v>
      </c>
      <c r="J4397" s="3">
        <v>2.5465575904380769E-2</v>
      </c>
      <c r="K4397" s="3">
        <v>46376.799999999617</v>
      </c>
      <c r="L4397" s="3" t="s">
        <v>17004</v>
      </c>
      <c r="M4397" s="4" t="str">
        <f ca="1">IFERROR(__xludf.DUMMYFUNCTION("REGEXREPLACE(F4260,""\D"", """")"),"#VALUE!")</f>
        <v>#VALUE!</v>
      </c>
    </row>
    <row r="4398" spans="1:13" ht="15.75" customHeight="1">
      <c r="A4398" s="1">
        <v>4259</v>
      </c>
      <c r="B4398" s="3">
        <v>4260</v>
      </c>
      <c r="C4398" s="3" t="s">
        <v>11652</v>
      </c>
      <c r="D4398" s="3">
        <v>0.18128722941019459</v>
      </c>
      <c r="E4398" s="3">
        <v>0.63643352953973842</v>
      </c>
      <c r="F4398" s="3">
        <v>0.47178329571106092</v>
      </c>
      <c r="G4398" s="3">
        <v>6.772009029345373E-2</v>
      </c>
      <c r="H4398" s="3">
        <v>4.740406320541761E-2</v>
      </c>
      <c r="I4398" s="3">
        <v>0.15124153498871329</v>
      </c>
      <c r="J4398" s="3">
        <v>1.9470360811903752E-2</v>
      </c>
      <c r="K4398" s="3">
        <v>48504.999999999593</v>
      </c>
      <c r="L4398" s="3" t="s">
        <v>17005</v>
      </c>
      <c r="M4398" s="4" t="str">
        <f ca="1">IFERROR(__xludf.DUMMYFUNCTION("REGEXREPLACE(F4261,""\D"", """")"),"#VALUE!")</f>
        <v>#VALUE!</v>
      </c>
    </row>
    <row r="4399" spans="1:13" ht="15.75" customHeight="1">
      <c r="A4399" s="1">
        <v>4260</v>
      </c>
      <c r="B4399" s="3">
        <v>4261</v>
      </c>
      <c r="C4399" s="3" t="s">
        <v>11654</v>
      </c>
      <c r="D4399" s="3">
        <v>0.18974631784570711</v>
      </c>
      <c r="E4399" s="3">
        <v>0.23884085669144189</v>
      </c>
      <c r="F4399" s="3">
        <v>0.56862745098039214</v>
      </c>
      <c r="G4399" s="3">
        <v>9.1503267973856203E-2</v>
      </c>
      <c r="H4399" s="3">
        <v>0.1013071895424837</v>
      </c>
      <c r="I4399" s="3">
        <v>0.23202614379084971</v>
      </c>
      <c r="J4399" s="3">
        <v>3.4863219439272272E-2</v>
      </c>
      <c r="K4399" s="3">
        <v>34109.39999999987</v>
      </c>
      <c r="L4399" s="3" t="s">
        <v>17006</v>
      </c>
      <c r="M4399" s="4" t="str">
        <f ca="1">IFERROR(__xludf.DUMMYFUNCTION("REGEXREPLACE(F4262,""\D"", """")"),"#VALUE!")</f>
        <v>#VALUE!</v>
      </c>
    </row>
    <row r="4400" spans="1:13" ht="15.75" customHeight="1">
      <c r="A4400" s="1">
        <v>4261</v>
      </c>
      <c r="B4400" s="3">
        <v>4262</v>
      </c>
      <c r="C4400" s="3" t="s">
        <v>11656</v>
      </c>
      <c r="D4400" s="3">
        <v>0.39040227795221571</v>
      </c>
      <c r="E4400" s="3">
        <v>0.44364707927871738</v>
      </c>
      <c r="F4400" s="3">
        <v>0.48780487804878048</v>
      </c>
      <c r="G4400" s="3">
        <v>9.7560975609756101E-2</v>
      </c>
      <c r="H4400" s="3">
        <v>4.878048780487805E-2</v>
      </c>
      <c r="I4400" s="3">
        <v>0.21951219512195119</v>
      </c>
      <c r="J4400" s="3">
        <v>2.9236596799059631E-2</v>
      </c>
      <c r="K4400" s="3">
        <v>4924.7999999999984</v>
      </c>
      <c r="L4400" s="3" t="s">
        <v>17007</v>
      </c>
      <c r="M4400" s="4" t="str">
        <f ca="1">IFERROR(__xludf.DUMMYFUNCTION("REGEXREPLACE(F4263,""\D"", """")"),"#VALUE!")</f>
        <v>#VALUE!</v>
      </c>
    </row>
    <row r="4401" spans="1:13" ht="15.75" customHeight="1">
      <c r="A4401" s="1">
        <v>4262</v>
      </c>
      <c r="B4401" s="3">
        <v>4263</v>
      </c>
      <c r="C4401" s="3" t="s">
        <v>11658</v>
      </c>
      <c r="D4401" s="3">
        <v>0.27265735615132569</v>
      </c>
      <c r="E4401" s="3">
        <v>0.43370749892353472</v>
      </c>
      <c r="F4401" s="3">
        <v>0.43478260869565222</v>
      </c>
      <c r="G4401" s="3">
        <v>0.108695652173913</v>
      </c>
      <c r="H4401" s="3">
        <v>6.5217391304347824E-2</v>
      </c>
      <c r="I4401" s="3">
        <v>0.19565217391304349</v>
      </c>
      <c r="J4401" s="3">
        <v>2.913824541296994E-2</v>
      </c>
      <c r="K4401" s="3">
        <v>5466.3999999999987</v>
      </c>
      <c r="L4401" s="3" t="s">
        <v>17008</v>
      </c>
      <c r="M4401" s="4" t="str">
        <f ca="1">IFERROR(__xludf.DUMMYFUNCTION("REGEXREPLACE(F4264,""\D"", """")"),"#VALUE!")</f>
        <v>#VALUE!</v>
      </c>
    </row>
    <row r="4402" spans="1:13" ht="15.75" customHeight="1">
      <c r="A4402" s="1">
        <v>4263</v>
      </c>
      <c r="B4402" s="3">
        <v>4264</v>
      </c>
      <c r="C4402" s="3" t="s">
        <v>11660</v>
      </c>
      <c r="D4402" s="3">
        <v>0.1680322733835681</v>
      </c>
      <c r="E4402" s="3">
        <v>0.32187953326136698</v>
      </c>
      <c r="F4402" s="3">
        <v>0.65354330708661412</v>
      </c>
      <c r="G4402" s="3">
        <v>7.6115485564304461E-2</v>
      </c>
      <c r="H4402" s="3">
        <v>9.9737532808398949E-2</v>
      </c>
      <c r="I4402" s="3">
        <v>0.2125984251968504</v>
      </c>
      <c r="J4402" s="3">
        <v>2.8132040543979799E-2</v>
      </c>
      <c r="K4402" s="3">
        <v>39327.299999999726</v>
      </c>
      <c r="L4402" s="3" t="s">
        <v>17009</v>
      </c>
      <c r="M4402" s="4" t="str">
        <f ca="1">IFERROR(__xludf.DUMMYFUNCTION("REGEXREPLACE(F4265,""\D"", """")"),"#VALUE!")</f>
        <v>#VALUE!</v>
      </c>
    </row>
    <row r="4403" spans="1:13" ht="15.75" customHeight="1">
      <c r="A4403" s="1">
        <v>4264</v>
      </c>
      <c r="B4403" s="3">
        <v>4265</v>
      </c>
      <c r="C4403" s="3" t="s">
        <v>11662</v>
      </c>
      <c r="D4403" s="3">
        <v>0.22897694342966901</v>
      </c>
      <c r="E4403" s="3">
        <v>0.1787044854876059</v>
      </c>
      <c r="F4403" s="3">
        <v>0.63225806451612898</v>
      </c>
      <c r="G4403" s="3">
        <v>7.7419354838709681E-2</v>
      </c>
      <c r="H4403" s="3">
        <v>0.14838709677419351</v>
      </c>
      <c r="I4403" s="3">
        <v>0.29032258064516131</v>
      </c>
      <c r="J4403" s="3">
        <v>4.5595046537144447E-2</v>
      </c>
      <c r="K4403" s="3">
        <v>17156.40000000002</v>
      </c>
      <c r="L4403" s="3" t="s">
        <v>17010</v>
      </c>
      <c r="M4403" s="4" t="str">
        <f ca="1">IFERROR(__xludf.DUMMYFUNCTION("REGEXREPLACE(F4266,""\D"", """")"),"#VALUE!")</f>
        <v>#VALUE!</v>
      </c>
    </row>
    <row r="4404" spans="1:13" ht="15.75" customHeight="1">
      <c r="A4404" s="1">
        <v>4265</v>
      </c>
      <c r="B4404" s="3">
        <v>4266</v>
      </c>
      <c r="C4404" s="3" t="s">
        <v>11664</v>
      </c>
      <c r="D4404" s="3">
        <v>0.18994003635077919</v>
      </c>
      <c r="E4404" s="3">
        <v>0.23749521714222019</v>
      </c>
      <c r="F4404" s="3">
        <v>0.6063829787234043</v>
      </c>
      <c r="G4404" s="3">
        <v>8.5106382978723402E-2</v>
      </c>
      <c r="H4404" s="3">
        <v>0.14893617021276601</v>
      </c>
      <c r="I4404" s="3">
        <v>0.25531914893617019</v>
      </c>
      <c r="J4404" s="3">
        <v>3.7596132783647158E-2</v>
      </c>
      <c r="K4404" s="3">
        <v>10132.60000000002</v>
      </c>
      <c r="L4404" s="3" t="s">
        <v>17011</v>
      </c>
      <c r="M4404" s="4" t="str">
        <f ca="1">IFERROR(__xludf.DUMMYFUNCTION("REGEXREPLACE(F4267,""\D"", """")"),"#VALUE!")</f>
        <v>#VALUE!</v>
      </c>
    </row>
    <row r="4405" spans="1:13" ht="15.75" customHeight="1">
      <c r="A4405" s="1">
        <v>4266</v>
      </c>
      <c r="B4405" s="3">
        <v>4267</v>
      </c>
      <c r="C4405" s="3" t="s">
        <v>11666</v>
      </c>
      <c r="D4405" s="3">
        <v>0.19571670508866529</v>
      </c>
      <c r="E4405" s="3">
        <v>0.55380971893468123</v>
      </c>
      <c r="F4405" s="3">
        <v>0.52516411378555794</v>
      </c>
      <c r="G4405" s="3">
        <v>6.5645514223194742E-2</v>
      </c>
      <c r="H4405" s="3">
        <v>4.8140043763676151E-2</v>
      </c>
      <c r="I4405" s="3">
        <v>0.1575492341356674</v>
      </c>
      <c r="J4405" s="3">
        <v>2.0838283390237529E-2</v>
      </c>
      <c r="K4405" s="3">
        <v>49078.799999999552</v>
      </c>
      <c r="L4405" s="3" t="s">
        <v>17012</v>
      </c>
      <c r="M4405" s="4" t="str">
        <f ca="1">IFERROR(__xludf.DUMMYFUNCTION("REGEXREPLACE(F4268,""\D"", """")"),"#VALUE!")</f>
        <v>#VALUE!</v>
      </c>
    </row>
    <row r="4406" spans="1:13" ht="15.75" customHeight="1">
      <c r="A4406" s="1">
        <v>4267</v>
      </c>
      <c r="B4406" s="3">
        <v>4268</v>
      </c>
      <c r="C4406" s="3" t="s">
        <v>11669</v>
      </c>
      <c r="D4406" s="3">
        <v>0.1720371339026831</v>
      </c>
      <c r="E4406" s="3">
        <v>0.26743448245868973</v>
      </c>
      <c r="F4406" s="3">
        <v>0.6138328530259366</v>
      </c>
      <c r="G4406" s="3">
        <v>8.069164265129683E-2</v>
      </c>
      <c r="H4406" s="3">
        <v>0.10662824207492801</v>
      </c>
      <c r="I4406" s="3">
        <v>0.2334293948126801</v>
      </c>
      <c r="J4406" s="3">
        <v>3.0636544130541569E-2</v>
      </c>
      <c r="K4406" s="3">
        <v>37096.599999999773</v>
      </c>
      <c r="L4406" s="3" t="s">
        <v>17013</v>
      </c>
      <c r="M4406" s="4" t="str">
        <f ca="1">IFERROR(__xludf.DUMMYFUNCTION("REGEXREPLACE(F4269,""\D"", """")"),"#VALUE!")</f>
        <v>#VALUE!</v>
      </c>
    </row>
    <row r="4407" spans="1:13" ht="15.75" customHeight="1">
      <c r="A4407" s="1">
        <v>4269</v>
      </c>
      <c r="B4407" s="3">
        <v>4270</v>
      </c>
      <c r="C4407" s="3" t="s">
        <v>11674</v>
      </c>
      <c r="D4407" s="3">
        <v>0.1561477089671244</v>
      </c>
      <c r="E4407" s="3">
        <v>0.26038936004664021</v>
      </c>
      <c r="F4407" s="3">
        <v>0.60429447852760731</v>
      </c>
      <c r="G4407" s="3">
        <v>0.11349693251533741</v>
      </c>
      <c r="H4407" s="3">
        <v>0.1012269938650307</v>
      </c>
      <c r="I4407" s="3">
        <v>0.25766871165644167</v>
      </c>
      <c r="J4407" s="3">
        <v>3.2228682612494078E-2</v>
      </c>
      <c r="K4407" s="3">
        <v>37059.399999999827</v>
      </c>
      <c r="L4407" s="3" t="s">
        <v>17015</v>
      </c>
      <c r="M4407" s="4" t="str">
        <f ca="1">IFERROR(__xludf.DUMMYFUNCTION("REGEXREPLACE(F4271,""\D"", """")"),"#VALUE!")</f>
        <v>#VALUE!</v>
      </c>
    </row>
    <row r="4408" spans="1:13" ht="15.75" customHeight="1">
      <c r="A4408" s="1">
        <v>4270</v>
      </c>
      <c r="B4408" s="3">
        <v>4271</v>
      </c>
      <c r="C4408" s="3" t="s">
        <v>11676</v>
      </c>
      <c r="D4408" s="3">
        <v>0.18726923757278069</v>
      </c>
      <c r="E4408" s="3">
        <v>0.2173086834239597</v>
      </c>
      <c r="F4408" s="3">
        <v>0.65648854961832059</v>
      </c>
      <c r="G4408" s="3">
        <v>0.12977099236641221</v>
      </c>
      <c r="H4408" s="3">
        <v>0.1068702290076336</v>
      </c>
      <c r="I4408" s="3">
        <v>0.25190839694656492</v>
      </c>
      <c r="J4408" s="3">
        <v>4.0441032591998272E-2</v>
      </c>
      <c r="K4408" s="3">
        <v>14399.000000000029</v>
      </c>
      <c r="L4408" s="3" t="s">
        <v>17016</v>
      </c>
      <c r="M4408" s="4" t="str">
        <f ca="1">IFERROR(__xludf.DUMMYFUNCTION("REGEXREPLACE(F4272,""\D"", """")"),"#VALUE!")</f>
        <v>#VALUE!</v>
      </c>
    </row>
    <row r="4409" spans="1:13" ht="15.75" customHeight="1">
      <c r="A4409" s="1">
        <v>4272</v>
      </c>
      <c r="B4409" s="3">
        <v>4273</v>
      </c>
      <c r="C4409" s="3" t="s">
        <v>11681</v>
      </c>
      <c r="D4409" s="3">
        <v>0.24830242442027639</v>
      </c>
      <c r="E4409" s="3">
        <v>0.57419830212276957</v>
      </c>
      <c r="F4409" s="3">
        <v>0.52753623188405796</v>
      </c>
      <c r="G4409" s="3">
        <v>5.7971014492753617E-2</v>
      </c>
      <c r="H4409" s="3">
        <v>3.4782608695652167E-2</v>
      </c>
      <c r="I4409" s="3">
        <v>0.1507246376811594</v>
      </c>
      <c r="J4409" s="3">
        <v>2.048807753290275E-2</v>
      </c>
      <c r="K4409" s="3">
        <v>37102.699999999793</v>
      </c>
      <c r="L4409" s="3" t="s">
        <v>17018</v>
      </c>
      <c r="M4409" s="4" t="str">
        <f ca="1">IFERROR(__xludf.DUMMYFUNCTION("REGEXREPLACE(F4274,""\D"", """")"),"#VALUE!")</f>
        <v>#VALUE!</v>
      </c>
    </row>
    <row r="4410" spans="1:13" ht="15.75" customHeight="1">
      <c r="A4410" s="1">
        <v>4273</v>
      </c>
      <c r="B4410" s="3">
        <v>4274</v>
      </c>
      <c r="C4410" s="3" t="s">
        <v>11683</v>
      </c>
      <c r="D4410" s="3">
        <v>0.1248947372208484</v>
      </c>
      <c r="E4410" s="3">
        <v>0.2298687755974399</v>
      </c>
      <c r="F4410" s="3">
        <v>0.62770562770562766</v>
      </c>
      <c r="G4410" s="3">
        <v>0.11688311688311689</v>
      </c>
      <c r="H4410" s="3">
        <v>0.1038961038961039</v>
      </c>
      <c r="I4410" s="3">
        <v>0.26839826839826841</v>
      </c>
      <c r="J4410" s="3">
        <v>2.6124359656585879E-2</v>
      </c>
      <c r="K4410" s="3">
        <v>25520.999999999989</v>
      </c>
      <c r="L4410" s="3" t="s">
        <v>17019</v>
      </c>
      <c r="M4410" s="4" t="str">
        <f ca="1">IFERROR(__xludf.DUMMYFUNCTION("REGEXREPLACE(F4275,""\D"", """")"),"#VALUE!")</f>
        <v>#VALUE!</v>
      </c>
    </row>
    <row r="4411" spans="1:13" ht="15.75" customHeight="1">
      <c r="A4411" s="1">
        <v>4276</v>
      </c>
      <c r="B4411" s="3">
        <v>4277</v>
      </c>
      <c r="C4411" s="3" t="s">
        <v>11691</v>
      </c>
      <c r="D4411" s="3">
        <v>0.1450502843322195</v>
      </c>
      <c r="E4411" s="3">
        <v>0.34304819986158958</v>
      </c>
      <c r="F4411" s="3">
        <v>0.60550458715596334</v>
      </c>
      <c r="G4411" s="3">
        <v>0.15596330275229359</v>
      </c>
      <c r="H4411" s="3">
        <v>9.1743119266055051E-2</v>
      </c>
      <c r="I4411" s="3">
        <v>0.24770642201834861</v>
      </c>
      <c r="J4411" s="3">
        <v>3.1347948089698853E-2</v>
      </c>
      <c r="K4411" s="3">
        <v>12337.70000000003</v>
      </c>
      <c r="L4411" s="3" t="s">
        <v>17022</v>
      </c>
      <c r="M4411" s="4" t="str">
        <f ca="1">IFERROR(__xludf.DUMMYFUNCTION("REGEXREPLACE(F4278,""\D"", """")"),"#VALUE!")</f>
        <v>#VALUE!</v>
      </c>
    </row>
    <row r="4412" spans="1:13" ht="15.75" customHeight="1">
      <c r="A4412" s="1">
        <v>4277</v>
      </c>
      <c r="B4412" s="3">
        <v>4278</v>
      </c>
      <c r="C4412" s="3" t="s">
        <v>11693</v>
      </c>
      <c r="D4412" s="3">
        <v>0.1783376379745841</v>
      </c>
      <c r="E4412" s="3">
        <v>0.18961459829404359</v>
      </c>
      <c r="F4412" s="3">
        <v>0.59880239520958078</v>
      </c>
      <c r="G4412" s="3">
        <v>5.9880239520958077E-2</v>
      </c>
      <c r="H4412" s="3">
        <v>0.1676646706586826</v>
      </c>
      <c r="I4412" s="3">
        <v>0.26946107784431139</v>
      </c>
      <c r="J4412" s="3">
        <v>3.4019285359068653E-2</v>
      </c>
      <c r="K4412" s="3">
        <v>18310.500000000011</v>
      </c>
      <c r="L4412" s="3" t="s">
        <v>17023</v>
      </c>
      <c r="M4412" s="4" t="str">
        <f ca="1">IFERROR(__xludf.DUMMYFUNCTION("REGEXREPLACE(F4279,""\D"", """")"),"#VALUE!")</f>
        <v>#VALUE!</v>
      </c>
    </row>
    <row r="4413" spans="1:13" ht="15.75" customHeight="1">
      <c r="A4413" s="1">
        <v>4280</v>
      </c>
      <c r="B4413" s="3">
        <v>4281</v>
      </c>
      <c r="C4413" s="3" t="s">
        <v>11701</v>
      </c>
      <c r="D4413" s="3">
        <v>0.33563179783289548</v>
      </c>
      <c r="E4413" s="3">
        <v>0.28347958245603211</v>
      </c>
      <c r="F4413" s="3">
        <v>0.51219512195121952</v>
      </c>
      <c r="G4413" s="3">
        <v>0.14634146341463411</v>
      </c>
      <c r="H4413" s="3">
        <v>7.3170731707317069E-2</v>
      </c>
      <c r="I4413" s="3">
        <v>0.29268292682926828</v>
      </c>
      <c r="J4413" s="3">
        <v>4.7692638934128777E-2</v>
      </c>
      <c r="K4413" s="3">
        <v>4915.4000000000005</v>
      </c>
      <c r="L4413" s="3" t="s">
        <v>17026</v>
      </c>
      <c r="M4413" s="4" t="str">
        <f ca="1">IFERROR(__xludf.DUMMYFUNCTION("REGEXREPLACE(F4282,""\D"", """")"),"#VALUE!")</f>
        <v>#VALUE!</v>
      </c>
    </row>
    <row r="4414" spans="1:13" ht="15.75" customHeight="1">
      <c r="A4414" s="1">
        <v>4283</v>
      </c>
      <c r="B4414" s="3">
        <v>4284</v>
      </c>
      <c r="C4414" s="3" t="s">
        <v>11710</v>
      </c>
      <c r="D4414" s="3">
        <v>0.3096620016274349</v>
      </c>
      <c r="E4414" s="3">
        <v>0.40100027734932209</v>
      </c>
      <c r="F4414" s="3">
        <v>0.48333333333333328</v>
      </c>
      <c r="G4414" s="3">
        <v>0.1166666666666667</v>
      </c>
      <c r="H4414" s="3">
        <v>0.05</v>
      </c>
      <c r="I4414" s="3">
        <v>0.2</v>
      </c>
      <c r="J4414" s="3">
        <v>3.4095350328683702E-2</v>
      </c>
      <c r="K4414" s="3">
        <v>7438.7000000000007</v>
      </c>
      <c r="L4414" s="3" t="s">
        <v>17029</v>
      </c>
      <c r="M4414" s="4" t="str">
        <f ca="1">IFERROR(__xludf.DUMMYFUNCTION("REGEXREPLACE(F4285,""\D"", """")"),"#VALUE!")</f>
        <v>#VALUE!</v>
      </c>
    </row>
    <row r="4415" spans="1:13" ht="15.75" customHeight="1">
      <c r="A4415" s="1">
        <v>4285</v>
      </c>
      <c r="B4415" s="3">
        <v>4286</v>
      </c>
      <c r="C4415" s="3" t="s">
        <v>11715</v>
      </c>
      <c r="D4415" s="3">
        <v>0.16339733700943521</v>
      </c>
      <c r="E4415" s="3">
        <v>0.40636765327311908</v>
      </c>
      <c r="F4415" s="3">
        <v>0.68965517241379315</v>
      </c>
      <c r="G4415" s="3">
        <v>9.1954022988505746E-2</v>
      </c>
      <c r="H4415" s="3">
        <v>0.10344827586206901</v>
      </c>
      <c r="I4415" s="3">
        <v>0.2068965517241379</v>
      </c>
      <c r="J4415" s="3">
        <v>2.6601107370804459E-2</v>
      </c>
      <c r="K4415" s="3">
        <v>9298.2000000000153</v>
      </c>
      <c r="L4415" s="3" t="s">
        <v>17031</v>
      </c>
      <c r="M4415" s="4" t="str">
        <f ca="1">IFERROR(__xludf.DUMMYFUNCTION("REGEXREPLACE(F4287,""\D"", """")"),"#VALUE!")</f>
        <v>#VALUE!</v>
      </c>
    </row>
    <row r="4416" spans="1:13" ht="15.75" customHeight="1">
      <c r="A4416" s="1">
        <v>4286</v>
      </c>
      <c r="B4416" s="3">
        <v>4287</v>
      </c>
      <c r="C4416" s="3" t="s">
        <v>11718</v>
      </c>
      <c r="D4416" s="3">
        <v>0.29486849342009253</v>
      </c>
      <c r="E4416" s="3">
        <v>8.067851224484282E-2</v>
      </c>
      <c r="F4416" s="3">
        <v>0.59340659340659341</v>
      </c>
      <c r="G4416" s="3">
        <v>0.12087912087912089</v>
      </c>
      <c r="H4416" s="3">
        <v>0.24175824175824179</v>
      </c>
      <c r="I4416" s="3">
        <v>0.39560439560439559</v>
      </c>
      <c r="J4416" s="3">
        <v>9.1820189114288353E-2</v>
      </c>
      <c r="K4416" s="3">
        <v>10957.800000000019</v>
      </c>
      <c r="L4416" s="3" t="s">
        <v>17032</v>
      </c>
      <c r="M4416" s="4" t="str">
        <f ca="1">IFERROR(__xludf.DUMMYFUNCTION("REGEXREPLACE(F4288,""\D"", """")"),"#VALUE!")</f>
        <v>#VALUE!</v>
      </c>
    </row>
    <row r="4417" spans="1:13" ht="15.75" customHeight="1">
      <c r="A4417" s="1">
        <v>4287</v>
      </c>
      <c r="B4417" s="3">
        <v>4288</v>
      </c>
      <c r="C4417" s="3" t="s">
        <v>11720</v>
      </c>
      <c r="D4417" s="3">
        <v>0.20308497828335201</v>
      </c>
      <c r="E4417" s="3">
        <v>0.21109291799246219</v>
      </c>
      <c r="F4417" s="3">
        <v>0.6301652892561983</v>
      </c>
      <c r="G4417" s="3">
        <v>9.9173553719008267E-2</v>
      </c>
      <c r="H4417" s="3">
        <v>0.1136363636363636</v>
      </c>
      <c r="I4417" s="3">
        <v>0.256198347107438</v>
      </c>
      <c r="J4417" s="3">
        <v>4.2037230202668557E-2</v>
      </c>
      <c r="K4417" s="3">
        <v>51644.499999999498</v>
      </c>
      <c r="L4417" s="3" t="s">
        <v>17033</v>
      </c>
      <c r="M4417" s="4" t="str">
        <f ca="1">IFERROR(__xludf.DUMMYFUNCTION("REGEXREPLACE(F4289,""\D"", """")"),"#VALUE!")</f>
        <v>#VALUE!</v>
      </c>
    </row>
    <row r="4418" spans="1:13" ht="15.75" customHeight="1">
      <c r="A4418" s="1">
        <v>4288</v>
      </c>
      <c r="B4418" s="3">
        <v>4289</v>
      </c>
      <c r="C4418" s="3" t="s">
        <v>11722</v>
      </c>
      <c r="D4418" s="3">
        <v>0.56565762379940587</v>
      </c>
      <c r="E4418" s="3">
        <v>0.53192944902645023</v>
      </c>
      <c r="F4418" s="3">
        <v>0.32835820895522388</v>
      </c>
      <c r="G4418" s="3">
        <v>4.4776119402985072E-2</v>
      </c>
      <c r="H4418" s="3">
        <v>2.9850746268656719E-2</v>
      </c>
      <c r="I4418" s="3">
        <v>0.1492537313432836</v>
      </c>
      <c r="J4418" s="3">
        <v>1.8228068338409741E-2</v>
      </c>
      <c r="K4418" s="3">
        <v>7837.7000000000025</v>
      </c>
      <c r="L4418" s="3" t="s">
        <v>17034</v>
      </c>
      <c r="M4418" s="4" t="str">
        <f ca="1">IFERROR(__xludf.DUMMYFUNCTION("REGEXREPLACE(F4290,""\D"", """")"),"#VALUE!")</f>
        <v>#VALUE!</v>
      </c>
    </row>
    <row r="4419" spans="1:13" ht="15.75" customHeight="1">
      <c r="A4419" s="1">
        <v>4289</v>
      </c>
      <c r="B4419" s="3">
        <v>4290</v>
      </c>
      <c r="C4419" s="3" t="s">
        <v>11724</v>
      </c>
      <c r="D4419" s="3">
        <v>0.18584230543243441</v>
      </c>
      <c r="E4419" s="3">
        <v>0.24053786837249561</v>
      </c>
      <c r="F4419" s="3">
        <v>0.58116883116883122</v>
      </c>
      <c r="G4419" s="3">
        <v>0.1038961038961039</v>
      </c>
      <c r="H4419" s="3">
        <v>0.1103896103896104</v>
      </c>
      <c r="I4419" s="3">
        <v>0.26623376623376621</v>
      </c>
      <c r="J4419" s="3">
        <v>3.8227300080184698E-2</v>
      </c>
      <c r="K4419" s="3">
        <v>34458.799999999843</v>
      </c>
      <c r="L4419" s="3" t="s">
        <v>17035</v>
      </c>
      <c r="M4419" s="4" t="str">
        <f ca="1">IFERROR(__xludf.DUMMYFUNCTION("REGEXREPLACE(F4291,""\D"", """")"),"#VALUE!")</f>
        <v>#VALUE!</v>
      </c>
    </row>
    <row r="4420" spans="1:13" ht="15.75" customHeight="1">
      <c r="A4420" s="1">
        <v>4292</v>
      </c>
      <c r="B4420" s="3">
        <v>4293</v>
      </c>
      <c r="C4420" s="3" t="s">
        <v>11732</v>
      </c>
      <c r="D4420" s="3">
        <v>0.17198554261954399</v>
      </c>
      <c r="E4420" s="3">
        <v>0.2301467277934032</v>
      </c>
      <c r="F4420" s="3">
        <v>0.60061919504643968</v>
      </c>
      <c r="G4420" s="3">
        <v>0.1191950464396285</v>
      </c>
      <c r="H4420" s="3">
        <v>0.108359133126935</v>
      </c>
      <c r="I4420" s="3">
        <v>0.26315789473684209</v>
      </c>
      <c r="J4420" s="3">
        <v>3.841962440083331E-2</v>
      </c>
      <c r="K4420" s="3">
        <v>73531.399999999689</v>
      </c>
      <c r="L4420" s="3" t="s">
        <v>17038</v>
      </c>
      <c r="M4420" s="4" t="str">
        <f ca="1">IFERROR(__xludf.DUMMYFUNCTION("REGEXREPLACE(F4294,""\D"", """")"),"#VALUE!")</f>
        <v>#VALUE!</v>
      </c>
    </row>
    <row r="4421" spans="1:13" ht="15.75" customHeight="1">
      <c r="A4421" s="1">
        <v>4293</v>
      </c>
      <c r="B4421" s="3">
        <v>4294</v>
      </c>
      <c r="C4421" s="3" t="s">
        <v>11735</v>
      </c>
      <c r="D4421" s="3">
        <v>0.1380542730804267</v>
      </c>
      <c r="E4421" s="3">
        <v>0.29535568292426989</v>
      </c>
      <c r="F4421" s="3">
        <v>0.64197530864197527</v>
      </c>
      <c r="G4421" s="3">
        <v>0.1018518518518518</v>
      </c>
      <c r="H4421" s="3">
        <v>0.1111111111111111</v>
      </c>
      <c r="I4421" s="3">
        <v>0.25308641975308638</v>
      </c>
      <c r="J4421" s="3">
        <v>2.8258855409851499E-2</v>
      </c>
      <c r="K4421" s="3">
        <v>34848.69999999983</v>
      </c>
      <c r="L4421" s="3" t="s">
        <v>17039</v>
      </c>
      <c r="M4421" s="4" t="str">
        <f ca="1">IFERROR(__xludf.DUMMYFUNCTION("REGEXREPLACE(F4295,""\D"", """")"),"#VALUE!")</f>
        <v>#VALUE!</v>
      </c>
    </row>
    <row r="4422" spans="1:13" ht="15.75" customHeight="1">
      <c r="A4422" s="1">
        <v>4294</v>
      </c>
      <c r="B4422" s="3">
        <v>4295</v>
      </c>
      <c r="C4422" s="3" t="s">
        <v>11738</v>
      </c>
      <c r="D4422" s="3">
        <v>0.23859062286884519</v>
      </c>
      <c r="E4422" s="3">
        <v>0.1149155842315949</v>
      </c>
      <c r="F4422" s="3">
        <v>0.66883116883116878</v>
      </c>
      <c r="G4422" s="3">
        <v>8.4415584415584416E-2</v>
      </c>
      <c r="H4422" s="3">
        <v>0.14285714285714279</v>
      </c>
      <c r="I4422" s="3">
        <v>0.29870129870129869</v>
      </c>
      <c r="J4422" s="3">
        <v>4.8574430337722602E-2</v>
      </c>
      <c r="K4422" s="3">
        <v>16294.800000000019</v>
      </c>
      <c r="L4422" s="3" t="s">
        <v>17040</v>
      </c>
      <c r="M4422" s="4" t="str">
        <f ca="1">IFERROR(__xludf.DUMMYFUNCTION("REGEXREPLACE(F4296,""\D"", """")"),"#VALUE!")</f>
        <v>#VALUE!</v>
      </c>
    </row>
    <row r="4423" spans="1:13" ht="15.75" customHeight="1">
      <c r="A4423" s="1">
        <v>4295</v>
      </c>
      <c r="B4423" s="3">
        <v>4296</v>
      </c>
      <c r="C4423" s="3" t="s">
        <v>11741</v>
      </c>
      <c r="D4423" s="3">
        <v>0.25725777874185712</v>
      </c>
      <c r="E4423" s="3">
        <v>0.42254540126106938</v>
      </c>
      <c r="F4423" s="3">
        <v>0.47499999999999998</v>
      </c>
      <c r="G4423" s="3">
        <v>7.4999999999999997E-2</v>
      </c>
      <c r="H4423" s="3">
        <v>0.1125</v>
      </c>
      <c r="I4423" s="3">
        <v>0.22500000000000001</v>
      </c>
      <c r="J4423" s="3">
        <v>3.8275234188867253E-2</v>
      </c>
      <c r="K4423" s="3">
        <v>9300.5000000000091</v>
      </c>
      <c r="L4423" s="3" t="s">
        <v>17041</v>
      </c>
      <c r="M4423" s="4" t="str">
        <f ca="1">IFERROR(__xludf.DUMMYFUNCTION("REGEXREPLACE(F4297,""\D"", """")"),"#VALUE!")</f>
        <v>#VALUE!</v>
      </c>
    </row>
    <row r="4424" spans="1:13" ht="15.75" customHeight="1">
      <c r="A4424" s="1">
        <v>4296</v>
      </c>
      <c r="B4424" s="3">
        <v>4297</v>
      </c>
      <c r="C4424" s="3" t="s">
        <v>11743</v>
      </c>
      <c r="D4424" s="3">
        <v>0.18858227786126519</v>
      </c>
      <c r="E4424" s="3">
        <v>0.34573125681495442</v>
      </c>
      <c r="F4424" s="3">
        <v>0.39285714285714279</v>
      </c>
      <c r="G4424" s="3">
        <v>8.9285714285714288E-2</v>
      </c>
      <c r="H4424" s="3">
        <v>0.125</v>
      </c>
      <c r="I4424" s="3">
        <v>0.23214285714285721</v>
      </c>
      <c r="J4424" s="3">
        <v>3.0436675382403681E-2</v>
      </c>
      <c r="K4424" s="3">
        <v>6689.6000000000022</v>
      </c>
      <c r="L4424" s="3" t="s">
        <v>17042</v>
      </c>
      <c r="M4424" s="4" t="str">
        <f ca="1">IFERROR(__xludf.DUMMYFUNCTION("REGEXREPLACE(F4298,""\D"", """")"),"#VALUE!")</f>
        <v>#VALUE!</v>
      </c>
    </row>
    <row r="4425" spans="1:13" ht="15.75" customHeight="1">
      <c r="A4425" s="1">
        <v>4298</v>
      </c>
      <c r="B4425" s="3">
        <v>4299</v>
      </c>
      <c r="C4425" s="3" t="s">
        <v>11748</v>
      </c>
      <c r="D4425" s="3">
        <v>0.1744067080128596</v>
      </c>
      <c r="E4425" s="3">
        <v>0.27510396305016721</v>
      </c>
      <c r="F4425" s="3">
        <v>0.57674418604651168</v>
      </c>
      <c r="G4425" s="3">
        <v>0.12093023255813951</v>
      </c>
      <c r="H4425" s="3">
        <v>0.1162790697674419</v>
      </c>
      <c r="I4425" s="3">
        <v>0.26046511627906982</v>
      </c>
      <c r="J4425" s="3">
        <v>3.9310447190078798E-2</v>
      </c>
      <c r="K4425" s="3">
        <v>24733</v>
      </c>
      <c r="L4425" s="3" t="s">
        <v>17044</v>
      </c>
      <c r="M4425" s="4" t="str">
        <f ca="1">IFERROR(__xludf.DUMMYFUNCTION("REGEXREPLACE(F4300,""\D"", """")"),"#VALUE!")</f>
        <v>#VALUE!</v>
      </c>
    </row>
    <row r="4426" spans="1:13" ht="15.75" customHeight="1">
      <c r="A4426" s="1">
        <v>4300</v>
      </c>
      <c r="B4426" s="3">
        <v>4301</v>
      </c>
      <c r="C4426" s="3" t="s">
        <v>11754</v>
      </c>
      <c r="D4426" s="3">
        <v>0.27173080629079421</v>
      </c>
      <c r="E4426" s="3">
        <v>0.64761829328271192</v>
      </c>
      <c r="F4426" s="3">
        <v>0.63013698630136983</v>
      </c>
      <c r="G4426" s="3">
        <v>6.8493150684931503E-2</v>
      </c>
      <c r="H4426" s="3">
        <v>6.8493150684931503E-2</v>
      </c>
      <c r="I4426" s="3">
        <v>0.16438356164383561</v>
      </c>
      <c r="J4426" s="3">
        <v>2.559976003283761E-2</v>
      </c>
      <c r="K4426" s="3">
        <v>7443.2000000000062</v>
      </c>
      <c r="L4426" s="3" t="s">
        <v>17046</v>
      </c>
      <c r="M4426" s="4" t="str">
        <f ca="1">IFERROR(__xludf.DUMMYFUNCTION("REGEXREPLACE(F4302,""\D"", """")"),"#VALUE!")</f>
        <v>#VALUE!</v>
      </c>
    </row>
    <row r="4427" spans="1:13" ht="15.75" customHeight="1">
      <c r="A4427" s="1">
        <v>4301</v>
      </c>
      <c r="B4427" s="3">
        <v>4302</v>
      </c>
      <c r="C4427" s="3" t="s">
        <v>11756</v>
      </c>
      <c r="D4427" s="3">
        <v>0.20866415643762989</v>
      </c>
      <c r="E4427" s="3">
        <v>0.23207277264946061</v>
      </c>
      <c r="F4427" s="3">
        <v>0.54761904761904767</v>
      </c>
      <c r="G4427" s="3">
        <v>0.1</v>
      </c>
      <c r="H4427" s="3">
        <v>0.1142857142857143</v>
      </c>
      <c r="I4427" s="3">
        <v>0.26190476190476192</v>
      </c>
      <c r="J4427" s="3">
        <v>4.2006414369187353E-2</v>
      </c>
      <c r="K4427" s="3">
        <v>23229.3</v>
      </c>
      <c r="L4427" s="3" t="s">
        <v>17047</v>
      </c>
      <c r="M4427" s="4" t="str">
        <f ca="1">IFERROR(__xludf.DUMMYFUNCTION("REGEXREPLACE(F4303,""\D"", """")"),"#VALUE!")</f>
        <v>#VALUE!</v>
      </c>
    </row>
    <row r="4428" spans="1:13" ht="15.75" customHeight="1">
      <c r="A4428" s="1">
        <v>4302</v>
      </c>
      <c r="B4428" s="3">
        <v>4303</v>
      </c>
      <c r="C4428" s="3" t="s">
        <v>11759</v>
      </c>
      <c r="D4428" s="3">
        <v>0.2221029416236113</v>
      </c>
      <c r="E4428" s="3">
        <v>0.21762059326644109</v>
      </c>
      <c r="F4428" s="3">
        <v>0.59756097560975607</v>
      </c>
      <c r="G4428" s="3">
        <v>8.5365853658536592E-2</v>
      </c>
      <c r="H4428" s="3">
        <v>0.1951219512195122</v>
      </c>
      <c r="I4428" s="3">
        <v>0.31707317073170732</v>
      </c>
      <c r="J4428" s="3">
        <v>5.0500197736041308E-2</v>
      </c>
      <c r="K4428" s="3">
        <v>9621.3000000000102</v>
      </c>
      <c r="L4428" s="3" t="s">
        <v>17048</v>
      </c>
      <c r="M4428" s="4" t="str">
        <f ca="1">IFERROR(__xludf.DUMMYFUNCTION("REGEXREPLACE(F4304,""\D"", """")"),"#VALUE!")</f>
        <v>#VALUE!</v>
      </c>
    </row>
    <row r="4429" spans="1:13" ht="15.75" customHeight="1">
      <c r="A4429" s="1">
        <v>4303</v>
      </c>
      <c r="B4429" s="3">
        <v>4304</v>
      </c>
      <c r="C4429" s="3" t="s">
        <v>11762</v>
      </c>
      <c r="D4429" s="3">
        <v>0.1958959846740678</v>
      </c>
      <c r="E4429" s="3">
        <v>0.1246056392838395</v>
      </c>
      <c r="F4429" s="3">
        <v>0.64444444444444449</v>
      </c>
      <c r="G4429" s="3">
        <v>0.1333333333333333</v>
      </c>
      <c r="H4429" s="3">
        <v>0.1</v>
      </c>
      <c r="I4429" s="3">
        <v>0.31111111111111112</v>
      </c>
      <c r="J4429" s="3">
        <v>4.2481928124785323E-2</v>
      </c>
      <c r="K4429" s="3">
        <v>20073.60000000002</v>
      </c>
      <c r="L4429" s="3" t="s">
        <v>17049</v>
      </c>
      <c r="M4429" s="4" t="str">
        <f ca="1">IFERROR(__xludf.DUMMYFUNCTION("REGEXREPLACE(F4305,""\D"", """")"),"#VALUE!")</f>
        <v>#VALUE!</v>
      </c>
    </row>
    <row r="4430" spans="1:13" ht="15.75" customHeight="1">
      <c r="A4430" s="1">
        <v>4304</v>
      </c>
      <c r="B4430" s="3">
        <v>4305</v>
      </c>
      <c r="C4430" s="3" t="s">
        <v>11764</v>
      </c>
      <c r="D4430" s="3">
        <v>0.12315073519817479</v>
      </c>
      <c r="E4430" s="3">
        <v>0.15291776934075421</v>
      </c>
      <c r="F4430" s="3">
        <v>0.52229299363057324</v>
      </c>
      <c r="G4430" s="3">
        <v>6.3694267515923567E-2</v>
      </c>
      <c r="H4430" s="3">
        <v>0.21656050955414011</v>
      </c>
      <c r="I4430" s="3">
        <v>0.29936305732484081</v>
      </c>
      <c r="J4430" s="3">
        <v>2.7599875191811968E-2</v>
      </c>
      <c r="K4430" s="3">
        <v>18466.70000000003</v>
      </c>
      <c r="L4430" s="3" t="s">
        <v>17050</v>
      </c>
      <c r="M4430" s="4" t="str">
        <f ca="1">IFERROR(__xludf.DUMMYFUNCTION("REGEXREPLACE(F4306,""\D"", """")"),"#VALUE!")</f>
        <v>#VALUE!</v>
      </c>
    </row>
    <row r="4431" spans="1:13" ht="15.75" customHeight="1">
      <c r="A4431" s="1">
        <v>4305</v>
      </c>
      <c r="B4431" s="3">
        <v>4306</v>
      </c>
      <c r="C4431" s="3" t="s">
        <v>11766</v>
      </c>
      <c r="D4431" s="3">
        <v>0.1965762020459316</v>
      </c>
      <c r="E4431" s="3">
        <v>0.22720893007717749</v>
      </c>
      <c r="F4431" s="3">
        <v>0.63060686015831136</v>
      </c>
      <c r="G4431" s="3">
        <v>0.10554089709762531</v>
      </c>
      <c r="H4431" s="3">
        <v>0.10554089709762531</v>
      </c>
      <c r="I4431" s="3">
        <v>0.26912928759894461</v>
      </c>
      <c r="J4431" s="3">
        <v>4.0131586452762963E-2</v>
      </c>
      <c r="K4431" s="3">
        <v>41412.39999999971</v>
      </c>
      <c r="L4431" s="3" t="s">
        <v>17051</v>
      </c>
      <c r="M4431" s="4" t="str">
        <f ca="1">IFERROR(__xludf.DUMMYFUNCTION("REGEXREPLACE(F4307,""\D"", """")"),"#VALUE!")</f>
        <v>#VALUE!</v>
      </c>
    </row>
    <row r="4432" spans="1:13" ht="15.75" customHeight="1">
      <c r="A4432" s="1">
        <v>4306</v>
      </c>
      <c r="B4432" s="3">
        <v>4307</v>
      </c>
      <c r="C4432" s="3" t="s">
        <v>11769</v>
      </c>
      <c r="D4432" s="3">
        <v>0.17159960463338519</v>
      </c>
      <c r="E4432" s="3">
        <v>0.23060937954117419</v>
      </c>
      <c r="F4432" s="3">
        <v>0.60698689956331875</v>
      </c>
      <c r="G4432" s="3">
        <v>0.1091703056768559</v>
      </c>
      <c r="H4432" s="3">
        <v>0.13537117903930129</v>
      </c>
      <c r="I4432" s="3">
        <v>0.27947598253275108</v>
      </c>
      <c r="J4432" s="3">
        <v>4.0801754399208107E-2</v>
      </c>
      <c r="K4432" s="3">
        <v>50342.699999999553</v>
      </c>
      <c r="L4432" s="3" t="s">
        <v>17052</v>
      </c>
      <c r="M4432" s="4" t="str">
        <f ca="1">IFERROR(__xludf.DUMMYFUNCTION("REGEXREPLACE(F4308,""\D"", """")"),"#VALUE!")</f>
        <v>#VALUE!</v>
      </c>
    </row>
    <row r="4433" spans="1:13" ht="15.75" customHeight="1">
      <c r="A4433" s="1">
        <v>4308</v>
      </c>
      <c r="B4433" s="3">
        <v>4309</v>
      </c>
      <c r="C4433" s="3" t="s">
        <v>11774</v>
      </c>
      <c r="D4433" s="3">
        <v>0.13976886015001491</v>
      </c>
      <c r="E4433" s="3">
        <v>0.14950374063658639</v>
      </c>
      <c r="F4433" s="3">
        <v>0.64539007092198586</v>
      </c>
      <c r="G4433" s="3">
        <v>0.1205673758865248</v>
      </c>
      <c r="H4433" s="3">
        <v>0.14893617021276601</v>
      </c>
      <c r="I4433" s="3">
        <v>0.28368794326241142</v>
      </c>
      <c r="J4433" s="3">
        <v>3.504872604506945E-2</v>
      </c>
      <c r="K4433" s="3">
        <v>16311.60000000002</v>
      </c>
      <c r="L4433" s="3" t="s">
        <v>17054</v>
      </c>
      <c r="M4433" s="4" t="str">
        <f ca="1">IFERROR(__xludf.DUMMYFUNCTION("REGEXREPLACE(F4310,""\D"", """")"),"#VALUE!")</f>
        <v>#VALUE!</v>
      </c>
    </row>
    <row r="4434" spans="1:13" ht="15.75" customHeight="1">
      <c r="A4434" s="1">
        <v>4310</v>
      </c>
      <c r="B4434" s="3">
        <v>4311</v>
      </c>
      <c r="C4434" s="3" t="s">
        <v>11780</v>
      </c>
      <c r="D4434" s="3">
        <v>0.13513282356566719</v>
      </c>
      <c r="E4434" s="3">
        <v>0.53268382147428028</v>
      </c>
      <c r="F4434" s="3">
        <v>0.47928994082840243</v>
      </c>
      <c r="G4434" s="3">
        <v>6.5088757396449703E-2</v>
      </c>
      <c r="H4434" s="3">
        <v>4.7337278106508868E-2</v>
      </c>
      <c r="I4434" s="3">
        <v>0.18343195266272189</v>
      </c>
      <c r="J4434" s="3">
        <v>1.260919353607013E-2</v>
      </c>
      <c r="K4434" s="3">
        <v>18589.000000000011</v>
      </c>
      <c r="L4434" s="3" t="s">
        <v>17056</v>
      </c>
      <c r="M4434" s="4" t="str">
        <f ca="1">IFERROR(__xludf.DUMMYFUNCTION("REGEXREPLACE(F4312,""\D"", """")"),"#VALUE!")</f>
        <v>#VALUE!</v>
      </c>
    </row>
    <row r="4435" spans="1:13" ht="15.75" customHeight="1">
      <c r="A4435" s="1">
        <v>4311</v>
      </c>
      <c r="B4435" s="3">
        <v>4312</v>
      </c>
      <c r="C4435" s="3" t="s">
        <v>11782</v>
      </c>
      <c r="D4435" s="3">
        <v>0.2261127712681521</v>
      </c>
      <c r="E4435" s="3">
        <v>0.189140032493505</v>
      </c>
      <c r="F4435" s="3">
        <v>0.578125</v>
      </c>
      <c r="G4435" s="3">
        <v>0.15625</v>
      </c>
      <c r="H4435" s="3">
        <v>9.375E-2</v>
      </c>
      <c r="I4435" s="3">
        <v>0.296875</v>
      </c>
      <c r="J4435" s="3">
        <v>4.54810887312984E-2</v>
      </c>
      <c r="K4435" s="3">
        <v>7435.2000000000025</v>
      </c>
      <c r="L4435" s="3" t="s">
        <v>17057</v>
      </c>
      <c r="M4435" s="4" t="str">
        <f ca="1">IFERROR(__xludf.DUMMYFUNCTION("REGEXREPLACE(F4313,""\D"", """")"),"#VALUE!")</f>
        <v>#VALUE!</v>
      </c>
    </row>
    <row r="4436" spans="1:13" ht="15.75" customHeight="1">
      <c r="A4436" s="1">
        <v>4312</v>
      </c>
      <c r="B4436" s="3">
        <v>4313</v>
      </c>
      <c r="C4436" s="3" t="s">
        <v>11784</v>
      </c>
      <c r="D4436" s="3">
        <v>0.17488989834631449</v>
      </c>
      <c r="E4436" s="3">
        <v>0.19729506997119159</v>
      </c>
      <c r="F4436" s="3">
        <v>0.57916666666666672</v>
      </c>
      <c r="G4436" s="3">
        <v>0.1041666666666667</v>
      </c>
      <c r="H4436" s="3">
        <v>0.1333333333333333</v>
      </c>
      <c r="I4436" s="3">
        <v>0.26250000000000001</v>
      </c>
      <c r="J4436" s="3">
        <v>3.9396457068130053E-2</v>
      </c>
      <c r="K4436" s="3">
        <v>26849.09999999998</v>
      </c>
      <c r="L4436" s="3" t="s">
        <v>17058</v>
      </c>
      <c r="M4436" s="4" t="str">
        <f ca="1">IFERROR(__xludf.DUMMYFUNCTION("REGEXREPLACE(F4314,""\D"", """")"),"#VALUE!")</f>
        <v>#VALUE!</v>
      </c>
    </row>
    <row r="4437" spans="1:13" ht="15.75" customHeight="1">
      <c r="A4437" s="1">
        <v>4314</v>
      </c>
      <c r="B4437" s="3">
        <v>4315</v>
      </c>
      <c r="C4437" s="3" t="s">
        <v>11789</v>
      </c>
      <c r="D4437" s="3">
        <v>0.1427758631193268</v>
      </c>
      <c r="E4437" s="3">
        <v>0.13049918600877569</v>
      </c>
      <c r="F4437" s="3">
        <v>0.65151515151515149</v>
      </c>
      <c r="G4437" s="3">
        <v>0.16666666666666671</v>
      </c>
      <c r="H4437" s="3">
        <v>0.16666666666666671</v>
      </c>
      <c r="I4437" s="3">
        <v>0.36363636363636359</v>
      </c>
      <c r="J4437" s="3">
        <v>4.2841987060213763E-2</v>
      </c>
      <c r="K4437" s="3">
        <v>7612.0000000000036</v>
      </c>
      <c r="L4437" s="3" t="s">
        <v>17060</v>
      </c>
      <c r="M4437" s="4" t="str">
        <f ca="1">IFERROR(__xludf.DUMMYFUNCTION("REGEXREPLACE(F4316,""\D"", """")"),"#VALUE!")</f>
        <v>#VALUE!</v>
      </c>
    </row>
    <row r="4438" spans="1:13" ht="15.75" customHeight="1">
      <c r="A4438" s="1">
        <v>4316</v>
      </c>
      <c r="B4438" s="3">
        <v>4317</v>
      </c>
      <c r="C4438" s="3" t="s">
        <v>11795</v>
      </c>
      <c r="D4438" s="3">
        <v>0.18271159668854189</v>
      </c>
      <c r="E4438" s="3">
        <v>0.23778715002523099</v>
      </c>
      <c r="F4438" s="3">
        <v>0.60322580645161294</v>
      </c>
      <c r="G4438" s="3">
        <v>0.1</v>
      </c>
      <c r="H4438" s="3">
        <v>0.1225806451612903</v>
      </c>
      <c r="I4438" s="3">
        <v>0.25806451612903231</v>
      </c>
      <c r="J4438" s="3">
        <v>3.8958921196616481E-2</v>
      </c>
      <c r="K4438" s="3">
        <v>34561.799999999843</v>
      </c>
      <c r="L4438" s="3" t="s">
        <v>17062</v>
      </c>
      <c r="M4438" s="4" t="str">
        <f ca="1">IFERROR(__xludf.DUMMYFUNCTION("REGEXREPLACE(F4318,""\D"", """")"),"#VALUE!")</f>
        <v>#VALUE!</v>
      </c>
    </row>
    <row r="4439" spans="1:13" ht="15.75" customHeight="1">
      <c r="A4439" s="1">
        <v>4317</v>
      </c>
      <c r="B4439" s="3">
        <v>4318</v>
      </c>
      <c r="C4439" s="3" t="s">
        <v>11798</v>
      </c>
      <c r="D4439" s="3">
        <v>0.16020873657824369</v>
      </c>
      <c r="E4439" s="3">
        <v>0.20030992218682081</v>
      </c>
      <c r="F4439" s="3">
        <v>0.6634146341463415</v>
      </c>
      <c r="G4439" s="3">
        <v>0.1024390243902439</v>
      </c>
      <c r="H4439" s="3">
        <v>0.12195121951219511</v>
      </c>
      <c r="I4439" s="3">
        <v>0.29756097560975608</v>
      </c>
      <c r="J4439" s="3">
        <v>3.3799200629939352E-2</v>
      </c>
      <c r="K4439" s="3">
        <v>22665.8</v>
      </c>
      <c r="L4439" s="3" t="s">
        <v>17063</v>
      </c>
      <c r="M4439" s="4" t="str">
        <f ca="1">IFERROR(__xludf.DUMMYFUNCTION("REGEXREPLACE(F4319,""\D"", """")"),"#VALUE!")</f>
        <v>#VALUE!</v>
      </c>
    </row>
    <row r="4440" spans="1:13" ht="15.75" customHeight="1">
      <c r="A4440" s="1">
        <v>4318</v>
      </c>
      <c r="B4440" s="3">
        <v>4319</v>
      </c>
      <c r="C4440" s="3" t="s">
        <v>11801</v>
      </c>
      <c r="D4440" s="3">
        <v>0.18695051281097511</v>
      </c>
      <c r="E4440" s="3">
        <v>0.66279121230329985</v>
      </c>
      <c r="F4440" s="3">
        <v>0.49843260188087768</v>
      </c>
      <c r="G4440" s="3">
        <v>5.6426332288401257E-2</v>
      </c>
      <c r="H4440" s="3">
        <v>3.4482758620689648E-2</v>
      </c>
      <c r="I4440" s="3">
        <v>0.14420062695924771</v>
      </c>
      <c r="J4440" s="3">
        <v>1.4954070387866079E-2</v>
      </c>
      <c r="K4440" s="3">
        <v>33628.699999999873</v>
      </c>
      <c r="L4440" s="3" t="s">
        <v>17064</v>
      </c>
      <c r="M4440" s="4" t="str">
        <f ca="1">IFERROR(__xludf.DUMMYFUNCTION("REGEXREPLACE(F4320,""\D"", """")"),"#VALUE!")</f>
        <v>#VALUE!</v>
      </c>
    </row>
    <row r="4441" spans="1:13" ht="15.75" customHeight="1">
      <c r="A4441" s="1">
        <v>4319</v>
      </c>
      <c r="B4441" s="3">
        <v>4320</v>
      </c>
      <c r="C4441" s="3" t="s">
        <v>11803</v>
      </c>
      <c r="D4441" s="3">
        <v>0.2986298881561486</v>
      </c>
      <c r="E4441" s="3">
        <v>0.13788516718543051</v>
      </c>
      <c r="F4441" s="3">
        <v>0.64102564102564108</v>
      </c>
      <c r="G4441" s="3">
        <v>0.15384615384615391</v>
      </c>
      <c r="H4441" s="3">
        <v>0.1025641025641026</v>
      </c>
      <c r="I4441" s="3">
        <v>0.33333333333333331</v>
      </c>
      <c r="J4441" s="3">
        <v>5.4346856428304377E-2</v>
      </c>
      <c r="K4441" s="3">
        <v>4526.5000000000009</v>
      </c>
      <c r="L4441" s="3" t="s">
        <v>17065</v>
      </c>
      <c r="M4441" s="4" t="str">
        <f ca="1">IFERROR(__xludf.DUMMYFUNCTION("REGEXREPLACE(F4321,""\D"", """")"),"#VALUE!")</f>
        <v>#VALUE!</v>
      </c>
    </row>
    <row r="4442" spans="1:13" ht="15.75" customHeight="1">
      <c r="A4442" s="1">
        <v>4321</v>
      </c>
      <c r="B4442" s="3">
        <v>4322</v>
      </c>
      <c r="C4442" s="3" t="s">
        <v>11809</v>
      </c>
      <c r="D4442" s="3">
        <v>0.16056216476146321</v>
      </c>
      <c r="E4442" s="3">
        <v>0.21316101712024851</v>
      </c>
      <c r="F4442" s="3">
        <v>0.63898916967509023</v>
      </c>
      <c r="G4442" s="3">
        <v>9.3862815884476536E-2</v>
      </c>
      <c r="H4442" s="3">
        <v>0.13718411552346571</v>
      </c>
      <c r="I4442" s="3">
        <v>0.26714801444043318</v>
      </c>
      <c r="J4442" s="3">
        <v>3.5019280821633428E-2</v>
      </c>
      <c r="K4442" s="3">
        <v>29485.399999999929</v>
      </c>
      <c r="L4442" s="3" t="s">
        <v>17067</v>
      </c>
      <c r="M4442" s="4" t="str">
        <f ca="1">IFERROR(__xludf.DUMMYFUNCTION("REGEXREPLACE(F4323,""\D"", """")"),"#VALUE!")</f>
        <v>#VALUE!</v>
      </c>
    </row>
    <row r="4443" spans="1:13" ht="15.75" customHeight="1">
      <c r="A4443" s="1">
        <v>4323</v>
      </c>
      <c r="B4443" s="3">
        <v>4324</v>
      </c>
      <c r="C4443" s="3" t="s">
        <v>11815</v>
      </c>
      <c r="D4443" s="3">
        <v>0.36653208920107078</v>
      </c>
      <c r="E4443" s="3">
        <v>0.48953170407383662</v>
      </c>
      <c r="F4443" s="3">
        <v>0.46511627906976738</v>
      </c>
      <c r="G4443" s="3">
        <v>0.1395348837209302</v>
      </c>
      <c r="H4443" s="3">
        <v>4.6511627906976737E-2</v>
      </c>
      <c r="I4443" s="3">
        <v>0.20930232558139539</v>
      </c>
      <c r="J4443" s="3">
        <v>4.0272749048379318E-2</v>
      </c>
      <c r="K4443" s="3">
        <v>4732.8999999999987</v>
      </c>
      <c r="L4443" s="3" t="s">
        <v>17069</v>
      </c>
      <c r="M4443" s="4" t="str">
        <f ca="1">IFERROR(__xludf.DUMMYFUNCTION("REGEXREPLACE(F4325,""\D"", """")"),"#VALUE!")</f>
        <v>#VALUE!</v>
      </c>
    </row>
    <row r="4444" spans="1:13" ht="15.75" customHeight="1">
      <c r="A4444" s="1">
        <v>4324</v>
      </c>
      <c r="B4444" s="3">
        <v>4325</v>
      </c>
      <c r="C4444" s="3" t="s">
        <v>11817</v>
      </c>
      <c r="D4444" s="3">
        <v>0.24897304242575019</v>
      </c>
      <c r="E4444" s="3">
        <v>0.19239362455755241</v>
      </c>
      <c r="F4444" s="3">
        <v>0.62941176470588234</v>
      </c>
      <c r="G4444" s="3">
        <v>0.1235294117647059</v>
      </c>
      <c r="H4444" s="3">
        <v>0.1147058823529412</v>
      </c>
      <c r="I4444" s="3">
        <v>0.30588235294117649</v>
      </c>
      <c r="J4444" s="3">
        <v>5.743990554632418E-2</v>
      </c>
      <c r="K4444" s="3">
        <v>38740.199999999793</v>
      </c>
      <c r="L4444" s="3" t="s">
        <v>17070</v>
      </c>
      <c r="M4444" s="4" t="str">
        <f ca="1">IFERROR(__xludf.DUMMYFUNCTION("REGEXREPLACE(F4326,""\D"", """")"),"#VALUE!")</f>
        <v>#VALUE!</v>
      </c>
    </row>
    <row r="4445" spans="1:13" ht="15.75" customHeight="1">
      <c r="A4445" s="1">
        <v>4325</v>
      </c>
      <c r="B4445" s="3">
        <v>4326</v>
      </c>
      <c r="C4445" s="3" t="s">
        <v>11820</v>
      </c>
      <c r="D4445" s="3">
        <v>0.175403997978162</v>
      </c>
      <c r="E4445" s="3">
        <v>7.5765670601727148E-2</v>
      </c>
      <c r="F4445" s="3">
        <v>0.58333333333333337</v>
      </c>
      <c r="G4445" s="3">
        <v>9.7222222222222224E-2</v>
      </c>
      <c r="H4445" s="3">
        <v>0.18055555555555561</v>
      </c>
      <c r="I4445" s="3">
        <v>0.31944444444444442</v>
      </c>
      <c r="J4445" s="3">
        <v>4.0267663588376183E-2</v>
      </c>
      <c r="K4445" s="3">
        <v>8362.4000000000069</v>
      </c>
      <c r="L4445" s="3" t="s">
        <v>17071</v>
      </c>
      <c r="M4445" s="4" t="str">
        <f ca="1">IFERROR(__xludf.DUMMYFUNCTION("REGEXREPLACE(F4327,""\D"", """")"),"#VALUE!")</f>
        <v>#VALUE!</v>
      </c>
    </row>
    <row r="4446" spans="1:13" ht="15.75" customHeight="1">
      <c r="A4446" s="1">
        <v>4327</v>
      </c>
      <c r="B4446" s="3">
        <v>4328</v>
      </c>
      <c r="C4446" s="3" t="s">
        <v>11826</v>
      </c>
      <c r="D4446" s="3">
        <v>0.1753679889248819</v>
      </c>
      <c r="E4446" s="3">
        <v>0.21610319526329</v>
      </c>
      <c r="F4446" s="3">
        <v>0.61428571428571432</v>
      </c>
      <c r="G4446" s="3">
        <v>0.1238095238095238</v>
      </c>
      <c r="H4446" s="3">
        <v>0.1142857142857143</v>
      </c>
      <c r="I4446" s="3">
        <v>0.26666666666666672</v>
      </c>
      <c r="J4446" s="3">
        <v>3.9610915404710977E-2</v>
      </c>
      <c r="K4446" s="3">
        <v>23660.799999999999</v>
      </c>
      <c r="L4446" s="3" t="s">
        <v>17073</v>
      </c>
      <c r="M4446" s="4" t="str">
        <f ca="1">IFERROR(__xludf.DUMMYFUNCTION("REGEXREPLACE(F4329,""\D"", """")"),"#VALUE!")</f>
        <v>#VALUE!</v>
      </c>
    </row>
    <row r="4447" spans="1:13" ht="15.75" customHeight="1">
      <c r="A4447" s="1">
        <v>4329</v>
      </c>
      <c r="B4447" s="3">
        <v>4330</v>
      </c>
      <c r="C4447" s="3" t="s">
        <v>11832</v>
      </c>
      <c r="D4447" s="3">
        <v>0.20709972424553191</v>
      </c>
      <c r="E4447" s="3">
        <v>0.28477421827376209</v>
      </c>
      <c r="F4447" s="3">
        <v>0.58823529411764708</v>
      </c>
      <c r="G4447" s="3">
        <v>6.4171122994652413E-2</v>
      </c>
      <c r="H4447" s="3">
        <v>0.1016042780748663</v>
      </c>
      <c r="I4447" s="3">
        <v>0.2245989304812834</v>
      </c>
      <c r="J4447" s="3">
        <v>3.0575623374645779E-2</v>
      </c>
      <c r="K4447" s="3">
        <v>20545.900000000009</v>
      </c>
      <c r="L4447" s="3" t="s">
        <v>17075</v>
      </c>
      <c r="M4447" s="4" t="str">
        <f ca="1">IFERROR(__xludf.DUMMYFUNCTION("REGEXREPLACE(F4331,""\D"", """")"),"#VALUE!")</f>
        <v>#VALUE!</v>
      </c>
    </row>
    <row r="4448" spans="1:13" ht="15.75" customHeight="1">
      <c r="A4448" s="1">
        <v>4330</v>
      </c>
      <c r="B4448" s="3">
        <v>4331</v>
      </c>
      <c r="C4448" s="3" t="s">
        <v>11834</v>
      </c>
      <c r="D4448" s="3">
        <v>0.108017714768141</v>
      </c>
      <c r="E4448" s="3">
        <v>0.23631420754975241</v>
      </c>
      <c r="F4448" s="3">
        <v>0.61855670103092786</v>
      </c>
      <c r="G4448" s="3">
        <v>0.1082474226804124</v>
      </c>
      <c r="H4448" s="3">
        <v>0.134020618556701</v>
      </c>
      <c r="I4448" s="3">
        <v>0.28350515463917519</v>
      </c>
      <c r="J4448" s="3">
        <v>2.4623843714902938E-2</v>
      </c>
      <c r="K4448" s="3">
        <v>21713.8</v>
      </c>
      <c r="L4448" s="3" t="s">
        <v>17076</v>
      </c>
      <c r="M4448" s="4" t="str">
        <f ca="1">IFERROR(__xludf.DUMMYFUNCTION("REGEXREPLACE(F4332,""\D"", """")"),"#VALUE!")</f>
        <v>#VALUE!</v>
      </c>
    </row>
    <row r="4449" spans="1:13" ht="15.75" customHeight="1">
      <c r="A4449" s="1">
        <v>4331</v>
      </c>
      <c r="B4449" s="3">
        <v>4332</v>
      </c>
      <c r="C4449" s="3" t="s">
        <v>11837</v>
      </c>
      <c r="D4449" s="3">
        <v>0.26360290253797769</v>
      </c>
      <c r="E4449" s="3">
        <v>0.28587754914394142</v>
      </c>
      <c r="F4449" s="3">
        <v>0.58139534883720934</v>
      </c>
      <c r="G4449" s="3">
        <v>0.186046511627907</v>
      </c>
      <c r="H4449" s="3">
        <v>9.3023255813953487E-2</v>
      </c>
      <c r="I4449" s="3">
        <v>0.27906976744186052</v>
      </c>
      <c r="J4449" s="3">
        <v>5.3222840367147882E-2</v>
      </c>
      <c r="K4449" s="3">
        <v>4823.4999999999991</v>
      </c>
      <c r="L4449" s="3" t="s">
        <v>17077</v>
      </c>
      <c r="M4449" s="4" t="str">
        <f ca="1">IFERROR(__xludf.DUMMYFUNCTION("REGEXREPLACE(F4333,""\D"", """")"),"#VALUE!")</f>
        <v>#VALUE!</v>
      </c>
    </row>
    <row r="4450" spans="1:13" ht="15.75" customHeight="1">
      <c r="A4450" s="1">
        <v>4332</v>
      </c>
      <c r="B4450" s="3">
        <v>4333</v>
      </c>
      <c r="C4450" s="3" t="s">
        <v>11839</v>
      </c>
      <c r="D4450" s="3">
        <v>0.21610623803717571</v>
      </c>
      <c r="E4450" s="3">
        <v>0.2121024488029053</v>
      </c>
      <c r="F4450" s="3">
        <v>0.58333333333333337</v>
      </c>
      <c r="G4450" s="3">
        <v>0.1111111111111111</v>
      </c>
      <c r="H4450" s="3">
        <v>0.1388888888888889</v>
      </c>
      <c r="I4450" s="3">
        <v>0.28703703703703698</v>
      </c>
      <c r="J4450" s="3">
        <v>4.8626522578538223E-2</v>
      </c>
      <c r="K4450" s="3">
        <v>12198.800000000019</v>
      </c>
      <c r="L4450" s="3" t="s">
        <v>17078</v>
      </c>
      <c r="M4450" s="4" t="str">
        <f ca="1">IFERROR(__xludf.DUMMYFUNCTION("REGEXREPLACE(F4334,""\D"", """")"),"#VALUE!")</f>
        <v>#VALUE!</v>
      </c>
    </row>
    <row r="4451" spans="1:13" ht="15.75" customHeight="1">
      <c r="A4451" s="1">
        <v>4333</v>
      </c>
      <c r="B4451" s="3">
        <v>4334</v>
      </c>
      <c r="C4451" s="3" t="s">
        <v>11841</v>
      </c>
      <c r="D4451" s="3">
        <v>0.30147184249272818</v>
      </c>
      <c r="E4451" s="3">
        <v>0.49408933285387352</v>
      </c>
      <c r="F4451" s="3">
        <v>0.56896551724137934</v>
      </c>
      <c r="G4451" s="3">
        <v>8.6206896551724144E-2</v>
      </c>
      <c r="H4451" s="3">
        <v>1.7241379310344831E-2</v>
      </c>
      <c r="I4451" s="3">
        <v>0.13793103448275859</v>
      </c>
      <c r="J4451" s="3">
        <v>1.6741346488615021E-2</v>
      </c>
      <c r="K4451" s="3">
        <v>6139.7</v>
      </c>
      <c r="L4451" s="3" t="s">
        <v>17079</v>
      </c>
      <c r="M4451" s="4" t="str">
        <f ca="1">IFERROR(__xludf.DUMMYFUNCTION("REGEXREPLACE(F4335,""\D"", """")"),"#VALUE!")</f>
        <v>#VALUE!</v>
      </c>
    </row>
    <row r="4452" spans="1:13" ht="15.75" customHeight="1">
      <c r="A4452" s="1">
        <v>4334</v>
      </c>
      <c r="B4452" s="3">
        <v>4335</v>
      </c>
      <c r="C4452" s="3" t="s">
        <v>11843</v>
      </c>
      <c r="D4452" s="3">
        <v>9.8771164418975377E-2</v>
      </c>
      <c r="E4452" s="3">
        <v>0.33429670590124522</v>
      </c>
      <c r="F4452" s="3">
        <v>0.52325581395348841</v>
      </c>
      <c r="G4452" s="3">
        <v>9.3023255813953487E-2</v>
      </c>
      <c r="H4452" s="3">
        <v>0.1162790697674419</v>
      </c>
      <c r="I4452" s="3">
        <v>0.22093023255813951</v>
      </c>
      <c r="J4452" s="3">
        <v>1.7404938112371461E-2</v>
      </c>
      <c r="K4452" s="3">
        <v>9940.7000000000153</v>
      </c>
      <c r="L4452" s="3" t="s">
        <v>17080</v>
      </c>
      <c r="M4452" s="4" t="str">
        <f ca="1">IFERROR(__xludf.DUMMYFUNCTION("REGEXREPLACE(F4336,""\D"", """")"),"#VALUE!")</f>
        <v>#VALUE!</v>
      </c>
    </row>
    <row r="4453" spans="1:13" ht="15.75" customHeight="1">
      <c r="A4453" s="1">
        <v>4337</v>
      </c>
      <c r="B4453" s="3">
        <v>4338</v>
      </c>
      <c r="C4453" s="3" t="s">
        <v>11851</v>
      </c>
      <c r="D4453" s="3">
        <v>0.21955861484636399</v>
      </c>
      <c r="E4453" s="3">
        <v>0.20634870875126871</v>
      </c>
      <c r="F4453" s="3">
        <v>0.63398692810457513</v>
      </c>
      <c r="G4453" s="3">
        <v>0.13071895424836599</v>
      </c>
      <c r="H4453" s="3">
        <v>6.535947712418301E-2</v>
      </c>
      <c r="I4453" s="3">
        <v>0.26797385620915032</v>
      </c>
      <c r="J4453" s="3">
        <v>3.7285010870482242E-2</v>
      </c>
      <c r="K4453" s="3">
        <v>17465.300000000021</v>
      </c>
      <c r="L4453" s="3" t="s">
        <v>17083</v>
      </c>
      <c r="M4453" s="4" t="str">
        <f ca="1">IFERROR(__xludf.DUMMYFUNCTION("REGEXREPLACE(F4339,""\D"", """")"),"#VALUE!")</f>
        <v>#VALUE!</v>
      </c>
    </row>
    <row r="4454" spans="1:13" ht="15.75" customHeight="1">
      <c r="A4454" s="1">
        <v>4339</v>
      </c>
      <c r="B4454" s="3">
        <v>4340</v>
      </c>
      <c r="C4454" s="3" t="s">
        <v>11857</v>
      </c>
      <c r="D4454" s="3">
        <v>0.16370059647248941</v>
      </c>
      <c r="E4454" s="3">
        <v>0.24499822425357171</v>
      </c>
      <c r="F4454" s="3">
        <v>0.63424124513618674</v>
      </c>
      <c r="G4454" s="3">
        <v>0.10894941634241249</v>
      </c>
      <c r="H4454" s="3">
        <v>0.10116731517509731</v>
      </c>
      <c r="I4454" s="3">
        <v>0.26848249027237348</v>
      </c>
      <c r="J4454" s="3">
        <v>3.2690823553950997E-2</v>
      </c>
      <c r="K4454" s="3">
        <v>28719.899999999951</v>
      </c>
      <c r="L4454" s="3" t="s">
        <v>17085</v>
      </c>
      <c r="M4454" s="4" t="str">
        <f ca="1">IFERROR(__xludf.DUMMYFUNCTION("REGEXREPLACE(F4341,""\D"", """")"),"#VALUE!")</f>
        <v>#VALUE!</v>
      </c>
    </row>
    <row r="4455" spans="1:13" ht="15.75" customHeight="1">
      <c r="A4455" s="1">
        <v>4340</v>
      </c>
      <c r="B4455" s="3">
        <v>4341</v>
      </c>
      <c r="C4455" s="3" t="s">
        <v>11859</v>
      </c>
      <c r="D4455" s="3">
        <v>0.2244123822197821</v>
      </c>
      <c r="E4455" s="3">
        <v>9.6906681610395548E-2</v>
      </c>
      <c r="F4455" s="3">
        <v>0.59139784946236562</v>
      </c>
      <c r="G4455" s="3">
        <v>0.1182795698924731</v>
      </c>
      <c r="H4455" s="3">
        <v>0.16666666666666671</v>
      </c>
      <c r="I4455" s="3">
        <v>0.34946236559139793</v>
      </c>
      <c r="J4455" s="3">
        <v>6.0085965757174911E-2</v>
      </c>
      <c r="K4455" s="3">
        <v>21160.5</v>
      </c>
      <c r="L4455" s="3" t="s">
        <v>17086</v>
      </c>
      <c r="M4455" s="4" t="str">
        <f ca="1">IFERROR(__xludf.DUMMYFUNCTION("REGEXREPLACE(F4342,""\D"", """")"),"#VALUE!")</f>
        <v>#VALUE!</v>
      </c>
    </row>
    <row r="4456" spans="1:13" ht="15.75" customHeight="1">
      <c r="A4456" s="1">
        <v>4341</v>
      </c>
      <c r="B4456" s="3">
        <v>4342</v>
      </c>
      <c r="C4456" s="3" t="s">
        <v>11862</v>
      </c>
      <c r="D4456" s="3">
        <v>0.23592183028045069</v>
      </c>
      <c r="E4456" s="3">
        <v>0.21263482452057009</v>
      </c>
      <c r="F4456" s="3">
        <v>0.5730337078651685</v>
      </c>
      <c r="G4456" s="3">
        <v>0.1460674157303371</v>
      </c>
      <c r="H4456" s="3">
        <v>7.8651685393258425E-2</v>
      </c>
      <c r="I4456" s="3">
        <v>0.25842696629213491</v>
      </c>
      <c r="J4456" s="3">
        <v>4.377715298067153E-2</v>
      </c>
      <c r="K4456" s="3">
        <v>9935.6000000000167</v>
      </c>
      <c r="L4456" s="3" t="s">
        <v>17087</v>
      </c>
      <c r="M4456" s="4" t="str">
        <f ca="1">IFERROR(__xludf.DUMMYFUNCTION("REGEXREPLACE(F4343,""\D"", """")"),"#VALUE!")</f>
        <v>#VALUE!</v>
      </c>
    </row>
    <row r="4457" spans="1:13" ht="15.75" customHeight="1">
      <c r="A4457" s="1">
        <v>4343</v>
      </c>
      <c r="B4457" s="3">
        <v>4344</v>
      </c>
      <c r="C4457" s="3" t="s">
        <v>11867</v>
      </c>
      <c r="D4457" s="3">
        <v>0.18282271199698449</v>
      </c>
      <c r="E4457" s="3">
        <v>0.20253350231292211</v>
      </c>
      <c r="F4457" s="3">
        <v>0.61674008810572689</v>
      </c>
      <c r="G4457" s="3">
        <v>8.3700440528634359E-2</v>
      </c>
      <c r="H4457" s="3">
        <v>0.1409691629955947</v>
      </c>
      <c r="I4457" s="3">
        <v>0.27312775330396483</v>
      </c>
      <c r="J4457" s="3">
        <v>3.7808099512968318E-2</v>
      </c>
      <c r="K4457" s="3">
        <v>25692.499999999989</v>
      </c>
      <c r="L4457" s="3" t="s">
        <v>17089</v>
      </c>
      <c r="M4457" s="4" t="str">
        <f ca="1">IFERROR(__xludf.DUMMYFUNCTION("REGEXREPLACE(F4345,""\D"", """")"),"#VALUE!")</f>
        <v>#VALUE!</v>
      </c>
    </row>
    <row r="4458" spans="1:13" ht="15.75" customHeight="1">
      <c r="A4458" s="1">
        <v>4344</v>
      </c>
      <c r="B4458" s="3">
        <v>4345</v>
      </c>
      <c r="C4458" s="3" t="s">
        <v>11870</v>
      </c>
      <c r="D4458" s="3">
        <v>0.1781338187911598</v>
      </c>
      <c r="E4458" s="3">
        <v>0.1139936575632693</v>
      </c>
      <c r="F4458" s="3">
        <v>0.61506276150627615</v>
      </c>
      <c r="G4458" s="3">
        <v>0.14225941422594141</v>
      </c>
      <c r="H4458" s="3">
        <v>0.15062761506276151</v>
      </c>
      <c r="I4458" s="3">
        <v>0.35564853556485349</v>
      </c>
      <c r="J4458" s="3">
        <v>5.0456053757422917E-2</v>
      </c>
      <c r="K4458" s="3">
        <v>27357.29999999997</v>
      </c>
      <c r="L4458" s="3" t="s">
        <v>17090</v>
      </c>
      <c r="M4458" s="4" t="str">
        <f ca="1">IFERROR(__xludf.DUMMYFUNCTION("REGEXREPLACE(F4346,""\D"", """")"),"#VALUE!")</f>
        <v>#VALUE!</v>
      </c>
    </row>
    <row r="4459" spans="1:13" ht="15.75" customHeight="1">
      <c r="A4459" s="1">
        <v>4346</v>
      </c>
      <c r="B4459" s="3">
        <v>4347</v>
      </c>
      <c r="C4459" s="3" t="s">
        <v>11876</v>
      </c>
      <c r="D4459" s="3">
        <v>0.2864572100560433</v>
      </c>
      <c r="E4459" s="3">
        <v>0.61537701615681251</v>
      </c>
      <c r="F4459" s="3">
        <v>0.47826086956521741</v>
      </c>
      <c r="G4459" s="3">
        <v>0.108695652173913</v>
      </c>
      <c r="H4459" s="3">
        <v>4.3478260869565223E-2</v>
      </c>
      <c r="I4459" s="3">
        <v>0.17391304347826089</v>
      </c>
      <c r="J4459" s="3">
        <v>2.438148939355388E-2</v>
      </c>
      <c r="K4459" s="3">
        <v>5208.0999999999995</v>
      </c>
      <c r="L4459" s="3" t="s">
        <v>17092</v>
      </c>
      <c r="M4459" s="4" t="str">
        <f ca="1">IFERROR(__xludf.DUMMYFUNCTION("REGEXREPLACE(F4348,""\D"", """")"),"#VALUE!")</f>
        <v>#VALUE!</v>
      </c>
    </row>
    <row r="4460" spans="1:13" ht="15.75" customHeight="1">
      <c r="A4460" s="1">
        <v>4347</v>
      </c>
      <c r="B4460" s="3">
        <v>4348</v>
      </c>
      <c r="C4460" s="3" t="s">
        <v>11878</v>
      </c>
      <c r="D4460" s="3">
        <v>0.1878380278011412</v>
      </c>
      <c r="E4460" s="3">
        <v>0.12802480673958749</v>
      </c>
      <c r="F4460" s="3">
        <v>0.6</v>
      </c>
      <c r="G4460" s="3">
        <v>0.1466666666666667</v>
      </c>
      <c r="H4460" s="3">
        <v>9.3333333333333338E-2</v>
      </c>
      <c r="I4460" s="3">
        <v>0.30666666666666659</v>
      </c>
      <c r="J4460" s="3">
        <v>3.7399895394313758E-2</v>
      </c>
      <c r="K4460" s="3">
        <v>8492.3000000000084</v>
      </c>
      <c r="L4460" s="3" t="s">
        <v>17093</v>
      </c>
      <c r="M4460" s="4" t="str">
        <f ca="1">IFERROR(__xludf.DUMMYFUNCTION("REGEXREPLACE(F4349,""\D"", """")"),"#VALUE!")</f>
        <v>#VALUE!</v>
      </c>
    </row>
    <row r="4461" spans="1:13" ht="15.75" customHeight="1">
      <c r="A4461" s="1">
        <v>4348</v>
      </c>
      <c r="B4461" s="3">
        <v>4349</v>
      </c>
      <c r="C4461" s="3" t="s">
        <v>11880</v>
      </c>
      <c r="D4461" s="3">
        <v>0.27267235275323087</v>
      </c>
      <c r="E4461" s="3">
        <v>0.2906017031610183</v>
      </c>
      <c r="F4461" s="3">
        <v>0.58878504672897192</v>
      </c>
      <c r="G4461" s="3">
        <v>0.13084112149532709</v>
      </c>
      <c r="H4461" s="3">
        <v>4.2056074766355138E-2</v>
      </c>
      <c r="I4461" s="3">
        <v>0.23364485981308411</v>
      </c>
      <c r="J4461" s="3">
        <v>3.9718473068699182E-2</v>
      </c>
      <c r="K4461" s="3">
        <v>23689.4</v>
      </c>
      <c r="L4461" s="3" t="s">
        <v>17094</v>
      </c>
      <c r="M4461" s="4" t="str">
        <f ca="1">IFERROR(__xludf.DUMMYFUNCTION("REGEXREPLACE(F4350,""\D"", """")"),"#VALUE!")</f>
        <v>#VALUE!</v>
      </c>
    </row>
    <row r="4462" spans="1:13" ht="15.75" customHeight="1">
      <c r="A4462" s="1">
        <v>4349</v>
      </c>
      <c r="B4462" s="3">
        <v>4350</v>
      </c>
      <c r="C4462" s="3" t="s">
        <v>11882</v>
      </c>
      <c r="D4462" s="3">
        <v>0.1928541271506361</v>
      </c>
      <c r="E4462" s="3">
        <v>0.56467531000798687</v>
      </c>
      <c r="F4462" s="3">
        <v>0.5091324200913242</v>
      </c>
      <c r="G4462" s="3">
        <v>5.4794520547945202E-2</v>
      </c>
      <c r="H4462" s="3">
        <v>5.0228310502283102E-2</v>
      </c>
      <c r="I4462" s="3">
        <v>0.15296803652968041</v>
      </c>
      <c r="J4462" s="3">
        <v>1.8879225431781159E-2</v>
      </c>
      <c r="K4462" s="3">
        <v>45942.399999999609</v>
      </c>
      <c r="L4462" s="3" t="s">
        <v>17095</v>
      </c>
      <c r="M4462" s="4" t="str">
        <f ca="1">IFERROR(__xludf.DUMMYFUNCTION("REGEXREPLACE(F4351,""\D"", """")"),"#VALUE!")</f>
        <v>#VALUE!</v>
      </c>
    </row>
    <row r="4463" spans="1:13" ht="15.75" customHeight="1">
      <c r="A4463" s="1">
        <v>4351</v>
      </c>
      <c r="B4463" s="3">
        <v>4352</v>
      </c>
      <c r="C4463" s="3" t="s">
        <v>11887</v>
      </c>
      <c r="D4463" s="3">
        <v>0.2300146146560535</v>
      </c>
      <c r="E4463" s="3">
        <v>0.52908627381535445</v>
      </c>
      <c r="F4463" s="3">
        <v>0.46666666666666667</v>
      </c>
      <c r="G4463" s="3">
        <v>0.1</v>
      </c>
      <c r="H4463" s="3">
        <v>0.05</v>
      </c>
      <c r="I4463" s="3">
        <v>0.16666666666666671</v>
      </c>
      <c r="J4463" s="3">
        <v>2.20484607984608E-2</v>
      </c>
      <c r="K4463" s="3">
        <v>7203.2999999999993</v>
      </c>
      <c r="L4463" s="3" t="s">
        <v>17097</v>
      </c>
      <c r="M4463" s="4" t="str">
        <f ca="1">IFERROR(__xludf.DUMMYFUNCTION("REGEXREPLACE(F4353,""\D"", """")"),"#VALUE!")</f>
        <v>#VALUE!</v>
      </c>
    </row>
    <row r="4464" spans="1:13" ht="15.75" customHeight="1">
      <c r="A4464" s="1">
        <v>4352</v>
      </c>
      <c r="B4464" s="3">
        <v>4353</v>
      </c>
      <c r="C4464" s="3" t="s">
        <v>11889</v>
      </c>
      <c r="D4464" s="3">
        <v>0.1759756826410605</v>
      </c>
      <c r="E4464" s="3">
        <v>0.50162575516412589</v>
      </c>
      <c r="F4464" s="3">
        <v>0.48223350253807112</v>
      </c>
      <c r="G4464" s="3">
        <v>7.1065989847715741E-2</v>
      </c>
      <c r="H4464" s="3">
        <v>6.0913705583756347E-2</v>
      </c>
      <c r="I4464" s="3">
        <v>0.182741116751269</v>
      </c>
      <c r="J4464" s="3">
        <v>2.049026144985272E-2</v>
      </c>
      <c r="K4464" s="3">
        <v>21555.700000000019</v>
      </c>
      <c r="L4464" s="3" t="s">
        <v>17098</v>
      </c>
      <c r="M4464" s="4" t="str">
        <f ca="1">IFERROR(__xludf.DUMMYFUNCTION("REGEXREPLACE(F4354,""\D"", """")"),"#VALUE!")</f>
        <v>#VALUE!</v>
      </c>
    </row>
    <row r="4465" spans="1:13" ht="15.75" customHeight="1">
      <c r="A4465" s="1">
        <v>4353</v>
      </c>
      <c r="B4465" s="3">
        <v>4354</v>
      </c>
      <c r="C4465" s="3" t="s">
        <v>11891</v>
      </c>
      <c r="D4465" s="3">
        <v>0.1872295840105235</v>
      </c>
      <c r="E4465" s="3">
        <v>0.58199713407804976</v>
      </c>
      <c r="F4465" s="3">
        <v>0.53240740740740744</v>
      </c>
      <c r="G4465" s="3">
        <v>4.8611111111111112E-2</v>
      </c>
      <c r="H4465" s="3">
        <v>4.8611111111111112E-2</v>
      </c>
      <c r="I4465" s="3">
        <v>0.14120370370370369</v>
      </c>
      <c r="J4465" s="3">
        <v>1.6841993196622711E-2</v>
      </c>
      <c r="K4465" s="3">
        <v>44948.099999999627</v>
      </c>
      <c r="L4465" s="3" t="s">
        <v>17099</v>
      </c>
      <c r="M4465" s="4" t="str">
        <f ca="1">IFERROR(__xludf.DUMMYFUNCTION("REGEXREPLACE(F4355,""\D"", """")"),"#VALUE!")</f>
        <v>#VALUE!</v>
      </c>
    </row>
    <row r="4466" spans="1:13" ht="15.75" customHeight="1">
      <c r="A4466" s="1">
        <v>4354</v>
      </c>
      <c r="B4466" s="3">
        <v>4355</v>
      </c>
      <c r="C4466" s="3" t="s">
        <v>11893</v>
      </c>
      <c r="D4466" s="3">
        <v>0.1741058781616206</v>
      </c>
      <c r="E4466" s="3">
        <v>0.18056308439207019</v>
      </c>
      <c r="F4466" s="3">
        <v>0.63141993957703924</v>
      </c>
      <c r="G4466" s="3">
        <v>0.11480362537764351</v>
      </c>
      <c r="H4466" s="3">
        <v>0.1238670694864048</v>
      </c>
      <c r="I4466" s="3">
        <v>0.28700906344410881</v>
      </c>
      <c r="J4466" s="3">
        <v>4.0207453145804338E-2</v>
      </c>
      <c r="K4466" s="3">
        <v>36477.999999999811</v>
      </c>
      <c r="L4466" s="3" t="s">
        <v>17100</v>
      </c>
      <c r="M4466" s="4" t="str">
        <f ca="1">IFERROR(__xludf.DUMMYFUNCTION("REGEXREPLACE(F4356,""\D"", """")"),"#VALUE!")</f>
        <v>#VALUE!</v>
      </c>
    </row>
    <row r="4467" spans="1:13" ht="15.75" customHeight="1">
      <c r="A4467" s="1">
        <v>4356</v>
      </c>
      <c r="B4467" s="3">
        <v>4357</v>
      </c>
      <c r="C4467" s="3" t="s">
        <v>11899</v>
      </c>
      <c r="D4467" s="3">
        <v>0.17445823906355271</v>
      </c>
      <c r="E4467" s="3">
        <v>0.14443273098928891</v>
      </c>
      <c r="F4467" s="3">
        <v>0.63478260869565217</v>
      </c>
      <c r="G4467" s="3">
        <v>0.11304347826086961</v>
      </c>
      <c r="H4467" s="3">
        <v>0.1391304347826087</v>
      </c>
      <c r="I4467" s="3">
        <v>0.30434782608695649</v>
      </c>
      <c r="J4467" s="3">
        <v>4.2519721981682211E-2</v>
      </c>
      <c r="K4467" s="3">
        <v>38814.499999999804</v>
      </c>
      <c r="L4467" s="3" t="s">
        <v>17102</v>
      </c>
      <c r="M4467" s="4" t="str">
        <f ca="1">IFERROR(__xludf.DUMMYFUNCTION("REGEXREPLACE(F4358,""\D"", """")"),"#VALUE!")</f>
        <v>#VALUE!</v>
      </c>
    </row>
    <row r="4468" spans="1:13" ht="15.75" customHeight="1">
      <c r="A4468" s="1">
        <v>4357</v>
      </c>
      <c r="B4468" s="3">
        <v>4358</v>
      </c>
      <c r="C4468" s="3" t="s">
        <v>11902</v>
      </c>
      <c r="D4468" s="3">
        <v>0.18785318507949461</v>
      </c>
      <c r="E4468" s="3">
        <v>0.16572549032501011</v>
      </c>
      <c r="F4468" s="3">
        <v>0.59259259259259256</v>
      </c>
      <c r="G4468" s="3">
        <v>0.1234567901234568</v>
      </c>
      <c r="H4468" s="3">
        <v>0.12962962962962959</v>
      </c>
      <c r="I4468" s="3">
        <v>0.29629629629629628</v>
      </c>
      <c r="J4468" s="3">
        <v>4.4658364312374417E-2</v>
      </c>
      <c r="K4468" s="3">
        <v>18665.40000000002</v>
      </c>
      <c r="L4468" s="3" t="s">
        <v>17103</v>
      </c>
      <c r="M4468" s="4" t="str">
        <f ca="1">IFERROR(__xludf.DUMMYFUNCTION("REGEXREPLACE(F4359,""\D"", """")"),"#VALUE!")</f>
        <v>#VALUE!</v>
      </c>
    </row>
    <row r="4469" spans="1:13" ht="15.75" customHeight="1">
      <c r="A4469" s="1">
        <v>4359</v>
      </c>
      <c r="B4469" s="3">
        <v>4360</v>
      </c>
      <c r="C4469" s="3" t="s">
        <v>11908</v>
      </c>
      <c r="D4469" s="3">
        <v>0.14642253500355981</v>
      </c>
      <c r="E4469" s="3">
        <v>0.1691608440653419</v>
      </c>
      <c r="F4469" s="3">
        <v>0.61788617886178865</v>
      </c>
      <c r="G4469" s="3">
        <v>9.3495934959349589E-2</v>
      </c>
      <c r="H4469" s="3">
        <v>0.13414634146341459</v>
      </c>
      <c r="I4469" s="3">
        <v>0.28048780487804881</v>
      </c>
      <c r="J4469" s="3">
        <v>3.1318525816467373E-2</v>
      </c>
      <c r="K4469" s="3">
        <v>27098.59999999998</v>
      </c>
      <c r="L4469" s="3" t="s">
        <v>17105</v>
      </c>
      <c r="M4469" s="4" t="str">
        <f ca="1">IFERROR(__xludf.DUMMYFUNCTION("REGEXREPLACE(F4361,""\D"", """")"),"#VALUE!")</f>
        <v>#VALUE!</v>
      </c>
    </row>
    <row r="4470" spans="1:13" ht="15.75" customHeight="1">
      <c r="A4470" s="1">
        <v>4360</v>
      </c>
      <c r="B4470" s="3">
        <v>4361</v>
      </c>
      <c r="C4470" s="3" t="s">
        <v>11911</v>
      </c>
      <c r="D4470" s="3">
        <v>0.1858779754200641</v>
      </c>
      <c r="E4470" s="3">
        <v>0.1582792471431772</v>
      </c>
      <c r="F4470" s="3">
        <v>0.6264044943820225</v>
      </c>
      <c r="G4470" s="3">
        <v>0.1264044943820225</v>
      </c>
      <c r="H4470" s="3">
        <v>0.1095505617977528</v>
      </c>
      <c r="I4470" s="3">
        <v>0.2808988764044944</v>
      </c>
      <c r="J4470" s="3">
        <v>4.2439135929629071E-2</v>
      </c>
      <c r="K4470" s="3">
        <v>39755.599999999773</v>
      </c>
      <c r="L4470" s="3" t="s">
        <v>17106</v>
      </c>
      <c r="M4470" s="4" t="str">
        <f ca="1">IFERROR(__xludf.DUMMYFUNCTION("REGEXREPLACE(F4362,""\D"", """")"),"#VALUE!")</f>
        <v>#VALUE!</v>
      </c>
    </row>
    <row r="4471" spans="1:13" ht="15.75" customHeight="1">
      <c r="A4471" s="1">
        <v>4361</v>
      </c>
      <c r="B4471" s="3">
        <v>4362</v>
      </c>
      <c r="C4471" s="3" t="s">
        <v>11914</v>
      </c>
      <c r="D4471" s="3">
        <v>0.21649705859919091</v>
      </c>
      <c r="E4471" s="3">
        <v>0.53427717368630845</v>
      </c>
      <c r="F4471" s="3">
        <v>0.49830508474576268</v>
      </c>
      <c r="G4471" s="3">
        <v>5.7627118644067797E-2</v>
      </c>
      <c r="H4471" s="3">
        <v>5.0847457627118647E-2</v>
      </c>
      <c r="I4471" s="3">
        <v>0.15593220338983049</v>
      </c>
      <c r="J4471" s="3">
        <v>2.1186141640907329E-2</v>
      </c>
      <c r="K4471" s="3">
        <v>32978.499999999891</v>
      </c>
      <c r="L4471" s="3" t="s">
        <v>17107</v>
      </c>
      <c r="M4471" s="4" t="str">
        <f ca="1">IFERROR(__xludf.DUMMYFUNCTION("REGEXREPLACE(F4363,""\D"", """")"),"#VALUE!")</f>
        <v>#VALUE!</v>
      </c>
    </row>
    <row r="4472" spans="1:13" ht="15.75" customHeight="1">
      <c r="A4472" s="1">
        <v>4363</v>
      </c>
      <c r="B4472" s="3">
        <v>4364</v>
      </c>
      <c r="C4472" s="3" t="s">
        <v>11919</v>
      </c>
      <c r="D4472" s="3">
        <v>0.1443714461641829</v>
      </c>
      <c r="E4472" s="3">
        <v>0.2128712794079646</v>
      </c>
      <c r="F4472" s="3">
        <v>0.61181434599156115</v>
      </c>
      <c r="G4472" s="3">
        <v>0.1139240506329114</v>
      </c>
      <c r="H4472" s="3">
        <v>0.1223628691983122</v>
      </c>
      <c r="I4472" s="3">
        <v>0.26160337552742619</v>
      </c>
      <c r="J4472" s="3">
        <v>3.2551149357026167E-2</v>
      </c>
      <c r="K4472" s="3">
        <v>26377.099999999991</v>
      </c>
      <c r="L4472" s="3" t="s">
        <v>17109</v>
      </c>
      <c r="M4472" s="4" t="str">
        <f ca="1">IFERROR(__xludf.DUMMYFUNCTION("REGEXREPLACE(F4365,""\D"", """")"),"#VALUE!")</f>
        <v>#VALUE!</v>
      </c>
    </row>
    <row r="4473" spans="1:13" ht="15.75" customHeight="1">
      <c r="A4473" s="1">
        <v>4365</v>
      </c>
      <c r="B4473" s="3">
        <v>4366</v>
      </c>
      <c r="C4473" s="3" t="s">
        <v>11924</v>
      </c>
      <c r="D4473" s="3">
        <v>0.14514962967270109</v>
      </c>
      <c r="E4473" s="3">
        <v>0.56415824712893192</v>
      </c>
      <c r="F4473" s="3">
        <v>0.50588235294117645</v>
      </c>
      <c r="G4473" s="3">
        <v>7.7647058823529416E-2</v>
      </c>
      <c r="H4473" s="3">
        <v>5.647058823529412E-2</v>
      </c>
      <c r="I4473" s="3">
        <v>0.1764705882352941</v>
      </c>
      <c r="J4473" s="3">
        <v>1.8321903186744901E-2</v>
      </c>
      <c r="K4473" s="3">
        <v>46346.199999999611</v>
      </c>
      <c r="L4473" s="3" t="s">
        <v>17111</v>
      </c>
      <c r="M4473" s="4" t="str">
        <f ca="1">IFERROR(__xludf.DUMMYFUNCTION("REGEXREPLACE(F4367,""\D"", """")"),"#VALUE!")</f>
        <v>#VALUE!</v>
      </c>
    </row>
    <row r="4474" spans="1:13" ht="15.75" customHeight="1">
      <c r="A4474" s="1">
        <v>4366</v>
      </c>
      <c r="B4474" s="3">
        <v>4367</v>
      </c>
      <c r="C4474" s="3" t="s">
        <v>11926</v>
      </c>
      <c r="D4474" s="3">
        <v>0.1624161377142469</v>
      </c>
      <c r="E4474" s="3">
        <v>0.89543312783468709</v>
      </c>
      <c r="F4474" s="3">
        <v>0.4935064935064935</v>
      </c>
      <c r="G4474" s="3">
        <v>5.1948051948051951E-2</v>
      </c>
      <c r="H4474" s="3">
        <v>4.8701298701298697E-2</v>
      </c>
      <c r="I4474" s="3">
        <v>0.1201298701298701</v>
      </c>
      <c r="J4474" s="3">
        <v>1.468893284533165E-2</v>
      </c>
      <c r="K4474" s="3">
        <v>32925.199999999873</v>
      </c>
      <c r="L4474" s="3" t="s">
        <v>17112</v>
      </c>
      <c r="M4474" s="4" t="str">
        <f ca="1">IFERROR(__xludf.DUMMYFUNCTION("REGEXREPLACE(F4368,""\D"", """")"),"#VALUE!")</f>
        <v>#VALUE!</v>
      </c>
    </row>
    <row r="4475" spans="1:13" ht="15.75" customHeight="1">
      <c r="A4475" s="1">
        <v>4368</v>
      </c>
      <c r="B4475" s="3">
        <v>4369</v>
      </c>
      <c r="C4475" s="3" t="s">
        <v>11931</v>
      </c>
      <c r="D4475" s="3">
        <v>0.30741840325632408</v>
      </c>
      <c r="E4475" s="3">
        <v>0.37831904883815809</v>
      </c>
      <c r="F4475" s="3">
        <v>0.43396226415094341</v>
      </c>
      <c r="G4475" s="3">
        <v>9.4339622641509441E-2</v>
      </c>
      <c r="H4475" s="3">
        <v>3.7735849056603772E-2</v>
      </c>
      <c r="I4475" s="3">
        <v>0.15094339622641509</v>
      </c>
      <c r="J4475" s="3">
        <v>2.2693772615337109E-2</v>
      </c>
      <c r="K4475" s="3">
        <v>6072.5999999999976</v>
      </c>
      <c r="L4475" s="3" t="s">
        <v>17114</v>
      </c>
      <c r="M4475" s="4" t="str">
        <f ca="1">IFERROR(__xludf.DUMMYFUNCTION("REGEXREPLACE(F4370,""\D"", """")"),"#VALUE!")</f>
        <v>#VALUE!</v>
      </c>
    </row>
    <row r="4476" spans="1:13" ht="15.75" customHeight="1">
      <c r="A4476" s="1">
        <v>4369</v>
      </c>
      <c r="B4476" s="3">
        <v>4370</v>
      </c>
      <c r="C4476" s="3" t="s">
        <v>11933</v>
      </c>
      <c r="D4476" s="3">
        <v>0.17921205255250669</v>
      </c>
      <c r="E4476" s="3">
        <v>0.2322227986910938</v>
      </c>
      <c r="F4476" s="3">
        <v>0.65135135135135136</v>
      </c>
      <c r="G4476" s="3">
        <v>0.1054054054054054</v>
      </c>
      <c r="H4476" s="3">
        <v>0.11351351351351351</v>
      </c>
      <c r="I4476" s="3">
        <v>0.25945945945945947</v>
      </c>
      <c r="J4476" s="3">
        <v>3.7954030346951051E-2</v>
      </c>
      <c r="K4476" s="3">
        <v>39394.699999999772</v>
      </c>
      <c r="L4476" s="3" t="s">
        <v>17115</v>
      </c>
      <c r="M4476" s="4" t="str">
        <f ca="1">IFERROR(__xludf.DUMMYFUNCTION("REGEXREPLACE(F4371,""\D"", """")"),"#VALUE!")</f>
        <v>#VALUE!</v>
      </c>
    </row>
    <row r="4477" spans="1:13" ht="15.75" customHeight="1">
      <c r="A4477" s="1">
        <v>4371</v>
      </c>
      <c r="B4477" s="3">
        <v>4372</v>
      </c>
      <c r="C4477" s="3" t="s">
        <v>11939</v>
      </c>
      <c r="D4477" s="3">
        <v>0.30214645323964001</v>
      </c>
      <c r="E4477" s="3">
        <v>0.40987342150158379</v>
      </c>
      <c r="F4477" s="3">
        <v>0.58974358974358976</v>
      </c>
      <c r="G4477" s="3">
        <v>0.15384615384615391</v>
      </c>
      <c r="H4477" s="3">
        <v>7.6923076923076927E-2</v>
      </c>
      <c r="I4477" s="3">
        <v>0.23076923076923081</v>
      </c>
      <c r="J4477" s="3">
        <v>4.5233770782036248E-2</v>
      </c>
      <c r="K4477" s="3">
        <v>4408.9999999999973</v>
      </c>
      <c r="L4477" s="3" t="s">
        <v>17117</v>
      </c>
      <c r="M4477" s="4" t="str">
        <f ca="1">IFERROR(__xludf.DUMMYFUNCTION("REGEXREPLACE(F4373,""\D"", """")"),"#VALUE!")</f>
        <v>#VALUE!</v>
      </c>
    </row>
    <row r="4478" spans="1:13" ht="15.75" customHeight="1">
      <c r="A4478" s="1">
        <v>4372</v>
      </c>
      <c r="B4478" s="3">
        <v>4373</v>
      </c>
      <c r="C4478" s="3" t="s">
        <v>11941</v>
      </c>
      <c r="D4478" s="3">
        <v>0.23261765908746379</v>
      </c>
      <c r="E4478" s="3">
        <v>0.49609042993302449</v>
      </c>
      <c r="F4478" s="3">
        <v>0.40860215053763438</v>
      </c>
      <c r="G4478" s="3">
        <v>0.1075268817204301</v>
      </c>
      <c r="H4478" s="3">
        <v>2.150537634408602E-2</v>
      </c>
      <c r="I4478" s="3">
        <v>0.20430107526881719</v>
      </c>
      <c r="J4478" s="3">
        <v>2.0520303427448469E-2</v>
      </c>
      <c r="K4478" s="3">
        <v>10735.90000000002</v>
      </c>
      <c r="L4478" s="3" t="s">
        <v>17118</v>
      </c>
      <c r="M4478" s="4" t="str">
        <f ca="1">IFERROR(__xludf.DUMMYFUNCTION("REGEXREPLACE(F4374,""\D"", """")"),"#VALUE!")</f>
        <v>#VALUE!</v>
      </c>
    </row>
    <row r="4479" spans="1:13" ht="15.75" customHeight="1">
      <c r="A4479" s="1">
        <v>4374</v>
      </c>
      <c r="B4479" s="3">
        <v>4375</v>
      </c>
      <c r="C4479" s="3" t="s">
        <v>11946</v>
      </c>
      <c r="D4479" s="3">
        <v>0.2446033166226283</v>
      </c>
      <c r="E4479" s="3">
        <v>0.83858244957356931</v>
      </c>
      <c r="F4479" s="3">
        <v>0.44230769230769229</v>
      </c>
      <c r="G4479" s="3">
        <v>6.25E-2</v>
      </c>
      <c r="H4479" s="3">
        <v>2.8846153846153851E-2</v>
      </c>
      <c r="I4479" s="3">
        <v>0.12980769230769229</v>
      </c>
      <c r="J4479" s="3">
        <v>1.8047673959528991E-2</v>
      </c>
      <c r="K4479" s="3">
        <v>23738.000000000018</v>
      </c>
      <c r="L4479" s="3" t="s">
        <v>17120</v>
      </c>
      <c r="M4479" s="4" t="str">
        <f ca="1">IFERROR(__xludf.DUMMYFUNCTION("REGEXREPLACE(F4376,""\D"", """")"),"#VALUE!")</f>
        <v>#VALUE!</v>
      </c>
    </row>
    <row r="4480" spans="1:13" ht="15.75" customHeight="1">
      <c r="A4480" s="1">
        <v>4375</v>
      </c>
      <c r="B4480" s="3">
        <v>4376</v>
      </c>
      <c r="C4480" s="3" t="s">
        <v>11948</v>
      </c>
      <c r="D4480" s="3">
        <v>0.13467235684720241</v>
      </c>
      <c r="E4480" s="3">
        <v>0.21119036029174451</v>
      </c>
      <c r="F4480" s="3">
        <v>0.62848297213622295</v>
      </c>
      <c r="G4480" s="3">
        <v>0.1176470588235294</v>
      </c>
      <c r="H4480" s="3">
        <v>0.1145510835913313</v>
      </c>
      <c r="I4480" s="3">
        <v>0.28173374613003088</v>
      </c>
      <c r="J4480" s="3">
        <v>3.0211005203332669E-2</v>
      </c>
      <c r="K4480" s="3">
        <v>35462.299999999828</v>
      </c>
      <c r="L4480" s="3" t="s">
        <v>17121</v>
      </c>
      <c r="M4480" s="4" t="str">
        <f ca="1">IFERROR(__xludf.DUMMYFUNCTION("REGEXREPLACE(F4377,""\D"", """")"),"#VALUE!")</f>
        <v>#VALUE!</v>
      </c>
    </row>
    <row r="4481" spans="1:13" ht="15.75" customHeight="1">
      <c r="A4481" s="1">
        <v>4377</v>
      </c>
      <c r="B4481" s="3">
        <v>4378</v>
      </c>
      <c r="C4481" s="3" t="s">
        <v>11954</v>
      </c>
      <c r="D4481" s="3">
        <v>0.16238538556654031</v>
      </c>
      <c r="E4481" s="3">
        <v>0.56060920805391046</v>
      </c>
      <c r="F4481" s="3">
        <v>0.45845272206303728</v>
      </c>
      <c r="G4481" s="3">
        <v>8.0229226361031525E-2</v>
      </c>
      <c r="H4481" s="3">
        <v>3.7249283667621778E-2</v>
      </c>
      <c r="I4481" s="3">
        <v>0.16905444126074501</v>
      </c>
      <c r="J4481" s="3">
        <v>1.7087426735222691E-2</v>
      </c>
      <c r="K4481" s="3">
        <v>38472.299999999777</v>
      </c>
      <c r="L4481" s="3" t="s">
        <v>17123</v>
      </c>
      <c r="M4481" s="4" t="str">
        <f ca="1">IFERROR(__xludf.DUMMYFUNCTION("REGEXREPLACE(F4379,""\D"", """")"),"#VALUE!")</f>
        <v>#VALUE!</v>
      </c>
    </row>
    <row r="4482" spans="1:13" ht="15.75" customHeight="1">
      <c r="A4482" s="1">
        <v>4380</v>
      </c>
      <c r="B4482" s="3">
        <v>4381</v>
      </c>
      <c r="C4482" s="3" t="s">
        <v>11963</v>
      </c>
      <c r="D4482" s="3">
        <v>0.27428434951144259</v>
      </c>
      <c r="E4482" s="3">
        <v>0.35406319941536879</v>
      </c>
      <c r="F4482" s="3">
        <v>0.58823529411764708</v>
      </c>
      <c r="G4482" s="3">
        <v>4.7058823529411757E-2</v>
      </c>
      <c r="H4482" s="3">
        <v>0.1647058823529412</v>
      </c>
      <c r="I4482" s="3">
        <v>0.22352941176470589</v>
      </c>
      <c r="J4482" s="3">
        <v>4.249798520432943E-2</v>
      </c>
      <c r="K4482" s="3">
        <v>9341.400000000016</v>
      </c>
      <c r="L4482" s="3" t="s">
        <v>17126</v>
      </c>
      <c r="M4482" s="4" t="str">
        <f ca="1">IFERROR(__xludf.DUMMYFUNCTION("REGEXREPLACE(F4382,""\D"", """")"),"#VALUE!")</f>
        <v>#VALUE!</v>
      </c>
    </row>
    <row r="4483" spans="1:13" ht="15.75" customHeight="1">
      <c r="A4483" s="1">
        <v>4381</v>
      </c>
      <c r="B4483" s="3">
        <v>4382</v>
      </c>
      <c r="C4483" s="3" t="s">
        <v>11965</v>
      </c>
      <c r="D4483" s="3">
        <v>0.2137728709658375</v>
      </c>
      <c r="E4483" s="3">
        <v>0.62785641167033057</v>
      </c>
      <c r="F4483" s="3">
        <v>0.43010752688172038</v>
      </c>
      <c r="G4483" s="3">
        <v>7.5268817204301078E-2</v>
      </c>
      <c r="H4483" s="3">
        <v>3.7634408602150539E-2</v>
      </c>
      <c r="I4483" s="3">
        <v>0.16129032258064521</v>
      </c>
      <c r="J4483" s="3">
        <v>1.997147011561862E-2</v>
      </c>
      <c r="K4483" s="3">
        <v>20876.40000000002</v>
      </c>
      <c r="L4483" s="3" t="s">
        <v>17127</v>
      </c>
      <c r="M4483" s="4" t="str">
        <f ca="1">IFERROR(__xludf.DUMMYFUNCTION("REGEXREPLACE(F4383,""\D"", """")"),"#VALUE!")</f>
        <v>#VALUE!</v>
      </c>
    </row>
    <row r="4484" spans="1:13" ht="15.75" customHeight="1">
      <c r="A4484" s="1">
        <v>4382</v>
      </c>
      <c r="B4484" s="3">
        <v>4383</v>
      </c>
      <c r="C4484" s="3" t="s">
        <v>11967</v>
      </c>
      <c r="D4484" s="3">
        <v>0.1674782924656508</v>
      </c>
      <c r="E4484" s="3">
        <v>0.22064043722435059</v>
      </c>
      <c r="F4484" s="3">
        <v>0.6383928571428571</v>
      </c>
      <c r="G4484" s="3">
        <v>0.109375</v>
      </c>
      <c r="H4484" s="3">
        <v>0.1160714285714286</v>
      </c>
      <c r="I4484" s="3">
        <v>0.2924107142857143</v>
      </c>
      <c r="J4484" s="3">
        <v>3.6786741006422992E-2</v>
      </c>
      <c r="K4484" s="3">
        <v>50197.299999999574</v>
      </c>
      <c r="L4484" s="3" t="s">
        <v>17128</v>
      </c>
      <c r="M4484" s="4" t="str">
        <f ca="1">IFERROR(__xludf.DUMMYFUNCTION("REGEXREPLACE(F4384,""\D"", """")"),"#VALUE!")</f>
        <v>#VALUE!</v>
      </c>
    </row>
    <row r="4485" spans="1:13" ht="15.75" customHeight="1">
      <c r="A4485" s="1">
        <v>4383</v>
      </c>
      <c r="B4485" s="3">
        <v>4384</v>
      </c>
      <c r="C4485" s="3" t="s">
        <v>11970</v>
      </c>
      <c r="D4485" s="3">
        <v>0.18003567112072491</v>
      </c>
      <c r="E4485" s="3">
        <v>0.25680819927716292</v>
      </c>
      <c r="F4485" s="3">
        <v>0.61206896551724133</v>
      </c>
      <c r="G4485" s="3">
        <v>8.6206896551724144E-2</v>
      </c>
      <c r="H4485" s="3">
        <v>6.0344827586206899E-2</v>
      </c>
      <c r="I4485" s="3">
        <v>0.23275862068965519</v>
      </c>
      <c r="J4485" s="3">
        <v>2.1477413397867198E-2</v>
      </c>
      <c r="K4485" s="3">
        <v>13130.80000000003</v>
      </c>
      <c r="L4485" s="3" t="s">
        <v>17129</v>
      </c>
      <c r="M4485" s="4" t="str">
        <f ca="1">IFERROR(__xludf.DUMMYFUNCTION("REGEXREPLACE(F4385,""\D"", """")"),"#VALUE!")</f>
        <v>#VALUE!</v>
      </c>
    </row>
    <row r="4486" spans="1:13" ht="15.75" customHeight="1">
      <c r="A4486" s="1">
        <v>4384</v>
      </c>
      <c r="B4486" s="3">
        <v>4385</v>
      </c>
      <c r="C4486" s="3" t="s">
        <v>11972</v>
      </c>
      <c r="D4486" s="3">
        <v>0.1719500926059927</v>
      </c>
      <c r="E4486" s="3">
        <v>0.19377405121325689</v>
      </c>
      <c r="F4486" s="3">
        <v>0.60390763765541744</v>
      </c>
      <c r="G4486" s="3">
        <v>0.1119005328596803</v>
      </c>
      <c r="H4486" s="3">
        <v>9.7690941385435173E-2</v>
      </c>
      <c r="I4486" s="3">
        <v>0.27353463587921839</v>
      </c>
      <c r="J4486" s="3">
        <v>3.5168490193027833E-2</v>
      </c>
      <c r="K4486" s="3">
        <v>63943.199999999502</v>
      </c>
      <c r="L4486" s="3" t="s">
        <v>17130</v>
      </c>
      <c r="M4486" s="4" t="str">
        <f ca="1">IFERROR(__xludf.DUMMYFUNCTION("REGEXREPLACE(F4386,""\D"", """")"),"#VALUE!")</f>
        <v>#VALUE!</v>
      </c>
    </row>
    <row r="4487" spans="1:13" ht="15.75" customHeight="1">
      <c r="A4487" s="1">
        <v>4385</v>
      </c>
      <c r="B4487" s="3">
        <v>4386</v>
      </c>
      <c r="C4487" s="3" t="s">
        <v>11975</v>
      </c>
      <c r="D4487" s="3">
        <v>0.18279335398107521</v>
      </c>
      <c r="E4487" s="3">
        <v>0.17234624512928451</v>
      </c>
      <c r="F4487" s="3">
        <v>0.58571428571428574</v>
      </c>
      <c r="G4487" s="3">
        <v>0.1214285714285714</v>
      </c>
      <c r="H4487" s="3">
        <v>0.1357142857142857</v>
      </c>
      <c r="I4487" s="3">
        <v>0.29285714285714293</v>
      </c>
      <c r="J4487" s="3">
        <v>4.3705375840322427E-2</v>
      </c>
      <c r="K4487" s="3">
        <v>16442.60000000002</v>
      </c>
      <c r="L4487" s="3" t="s">
        <v>17131</v>
      </c>
      <c r="M4487" s="4" t="str">
        <f ca="1">IFERROR(__xludf.DUMMYFUNCTION("REGEXREPLACE(F4387,""\D"", """")"),"#VALUE!")</f>
        <v>#VALUE!</v>
      </c>
    </row>
    <row r="4488" spans="1:13" ht="15.75" customHeight="1">
      <c r="A4488" s="1">
        <v>4387</v>
      </c>
      <c r="B4488" s="3">
        <v>4388</v>
      </c>
      <c r="C4488" s="3" t="s">
        <v>11980</v>
      </c>
      <c r="D4488" s="3">
        <v>0.14995470033010649</v>
      </c>
      <c r="E4488" s="3">
        <v>0.48480957381932921</v>
      </c>
      <c r="F4488" s="3">
        <v>0.56403622250970242</v>
      </c>
      <c r="G4488" s="3">
        <v>7.6326002587322125E-2</v>
      </c>
      <c r="H4488" s="3">
        <v>5.1746442432082797E-2</v>
      </c>
      <c r="I4488" s="3">
        <v>0.1785252263906856</v>
      </c>
      <c r="J4488" s="3">
        <v>1.844695492514566E-2</v>
      </c>
      <c r="K4488" s="3">
        <v>83762.2</v>
      </c>
      <c r="L4488" s="3" t="s">
        <v>17133</v>
      </c>
      <c r="M4488" s="4" t="str">
        <f ca="1">IFERROR(__xludf.DUMMYFUNCTION("REGEXREPLACE(F4389,""\D"", """")"),"#VALUE!")</f>
        <v>#VALUE!</v>
      </c>
    </row>
    <row r="4489" spans="1:13" ht="15.75" customHeight="1">
      <c r="A4489" s="1">
        <v>4391</v>
      </c>
      <c r="B4489" s="3">
        <v>4392</v>
      </c>
      <c r="C4489" s="3" t="s">
        <v>11992</v>
      </c>
      <c r="D4489" s="3">
        <v>0.25271637015998327</v>
      </c>
      <c r="E4489" s="3">
        <v>0.32162982296663162</v>
      </c>
      <c r="F4489" s="3">
        <v>0.62396694214876036</v>
      </c>
      <c r="G4489" s="3">
        <v>8.6776859504132234E-2</v>
      </c>
      <c r="H4489" s="3">
        <v>9.9173553719008267E-2</v>
      </c>
      <c r="I4489" s="3">
        <v>0.20661157024793389</v>
      </c>
      <c r="J4489" s="3">
        <v>4.4032019053222717E-2</v>
      </c>
      <c r="K4489" s="3">
        <v>25548.09999999998</v>
      </c>
      <c r="L4489" s="3" t="s">
        <v>17137</v>
      </c>
      <c r="M4489" s="4" t="str">
        <f ca="1">IFERROR(__xludf.DUMMYFUNCTION("REGEXREPLACE(F4393,""\D"", """")"),"#VALUE!")</f>
        <v>#VALUE!</v>
      </c>
    </row>
    <row r="4490" spans="1:13" ht="15.75" customHeight="1">
      <c r="A4490" s="1">
        <v>4393</v>
      </c>
      <c r="B4490" s="3">
        <v>4394</v>
      </c>
      <c r="C4490" s="3" t="s">
        <v>11997</v>
      </c>
      <c r="D4490" s="3">
        <v>0.22408950800695701</v>
      </c>
      <c r="E4490" s="3">
        <v>0.27684356688868111</v>
      </c>
      <c r="F4490" s="3">
        <v>0.6649746192893401</v>
      </c>
      <c r="G4490" s="3">
        <v>7.6142131979695438E-2</v>
      </c>
      <c r="H4490" s="3">
        <v>0.1116751269035533</v>
      </c>
      <c r="I4490" s="3">
        <v>0.2487309644670051</v>
      </c>
      <c r="J4490" s="3">
        <v>3.8375905252543308E-2</v>
      </c>
      <c r="K4490" s="3">
        <v>21426.799999999999</v>
      </c>
      <c r="L4490" s="3" t="s">
        <v>17139</v>
      </c>
      <c r="M4490" s="4" t="str">
        <f ca="1">IFERROR(__xludf.DUMMYFUNCTION("REGEXREPLACE(F4395,""\D"", """")"),"#VALUE!")</f>
        <v>#VALUE!</v>
      </c>
    </row>
    <row r="4491" spans="1:13" ht="15.75" customHeight="1">
      <c r="A4491" s="1">
        <v>4394</v>
      </c>
      <c r="B4491" s="3">
        <v>4395</v>
      </c>
      <c r="C4491" s="3" t="s">
        <v>12000</v>
      </c>
      <c r="D4491" s="3">
        <v>0.13682401936915459</v>
      </c>
      <c r="E4491" s="3">
        <v>0.20124615314315139</v>
      </c>
      <c r="F4491" s="3">
        <v>0.5357142857142857</v>
      </c>
      <c r="G4491" s="3">
        <v>7.7380952380952384E-2</v>
      </c>
      <c r="H4491" s="3">
        <v>0.13095238095238099</v>
      </c>
      <c r="I4491" s="3">
        <v>0.25595238095238088</v>
      </c>
      <c r="J4491" s="3">
        <v>2.554176245313072E-2</v>
      </c>
      <c r="K4491" s="3">
        <v>19168.8</v>
      </c>
      <c r="L4491" s="3" t="s">
        <v>17140</v>
      </c>
      <c r="M4491" s="4" t="str">
        <f ca="1">IFERROR(__xludf.DUMMYFUNCTION("REGEXREPLACE(F4396,""\D"", """")"),"#VALUE!")</f>
        <v>#VALUE!</v>
      </c>
    </row>
    <row r="4492" spans="1:13" ht="15.75" customHeight="1">
      <c r="A4492" s="1">
        <v>4395</v>
      </c>
      <c r="B4492" s="3">
        <v>4396</v>
      </c>
      <c r="C4492" s="3" t="s">
        <v>12002</v>
      </c>
      <c r="D4492" s="3">
        <v>0.19007000400882981</v>
      </c>
      <c r="E4492" s="3">
        <v>0.17293527521860341</v>
      </c>
      <c r="F4492" s="3">
        <v>0.62798634812286691</v>
      </c>
      <c r="G4492" s="3">
        <v>0.10580204778157</v>
      </c>
      <c r="H4492" s="3">
        <v>0.1126279863481229</v>
      </c>
      <c r="I4492" s="3">
        <v>0.27303754266211611</v>
      </c>
      <c r="J4492" s="3">
        <v>3.9811166696347863E-2</v>
      </c>
      <c r="K4492" s="3">
        <v>33104.299999999886</v>
      </c>
      <c r="L4492" s="3" t="s">
        <v>17141</v>
      </c>
      <c r="M4492" s="4" t="str">
        <f ca="1">IFERROR(__xludf.DUMMYFUNCTION("REGEXREPLACE(F4397,""\D"", """")"),"#VALUE!")</f>
        <v>#VALUE!</v>
      </c>
    </row>
    <row r="4493" spans="1:13" ht="15.75" customHeight="1">
      <c r="A4493" s="1">
        <v>4396</v>
      </c>
      <c r="B4493" s="3">
        <v>4397</v>
      </c>
      <c r="C4493" s="3" t="s">
        <v>12005</v>
      </c>
      <c r="D4493" s="3">
        <v>0.1908504602420088</v>
      </c>
      <c r="E4493" s="3">
        <v>0.31388955603122742</v>
      </c>
      <c r="F4493" s="3">
        <v>0.61363636363636365</v>
      </c>
      <c r="G4493" s="3">
        <v>8.3333333333333329E-2</v>
      </c>
      <c r="H4493" s="3">
        <v>9.8484848484848481E-2</v>
      </c>
      <c r="I4493" s="3">
        <v>0.20454545454545461</v>
      </c>
      <c r="J4493" s="3">
        <v>3.2605832579317463E-2</v>
      </c>
      <c r="K4493" s="3">
        <v>27828.999999999942</v>
      </c>
      <c r="L4493" s="3" t="s">
        <v>17142</v>
      </c>
      <c r="M4493" s="4" t="str">
        <f ca="1">IFERROR(__xludf.DUMMYFUNCTION("REGEXREPLACE(F4398,""\D"", """")"),"#VALUE!")</f>
        <v>#VALUE!</v>
      </c>
    </row>
    <row r="4494" spans="1:13" ht="15.75" customHeight="1">
      <c r="A4494" s="1">
        <v>4398</v>
      </c>
      <c r="B4494" s="3">
        <v>4399</v>
      </c>
      <c r="C4494" s="3" t="s">
        <v>12010</v>
      </c>
      <c r="D4494" s="3">
        <v>0.2324052470727824</v>
      </c>
      <c r="E4494" s="3">
        <v>0.49468347983606592</v>
      </c>
      <c r="F4494" s="3">
        <v>0.48441926345609071</v>
      </c>
      <c r="G4494" s="3">
        <v>8.2152974504249299E-2</v>
      </c>
      <c r="H4494" s="3">
        <v>8.2152974504249299E-2</v>
      </c>
      <c r="I4494" s="3">
        <v>0.19546742209631729</v>
      </c>
      <c r="J4494" s="3">
        <v>3.6314685921746109E-2</v>
      </c>
      <c r="K4494" s="3">
        <v>39675.799999999741</v>
      </c>
      <c r="L4494" s="3" t="s">
        <v>17144</v>
      </c>
      <c r="M4494" s="4" t="str">
        <f ca="1">IFERROR(__xludf.DUMMYFUNCTION("REGEXREPLACE(F4400,""\D"", """")"),"#VALUE!")</f>
        <v>#VALUE!</v>
      </c>
    </row>
    <row r="4495" spans="1:13" ht="15.75" customHeight="1">
      <c r="A4495" s="1">
        <v>4399</v>
      </c>
      <c r="B4495" s="3">
        <v>4400</v>
      </c>
      <c r="C4495" s="3" t="s">
        <v>12012</v>
      </c>
      <c r="D4495" s="3">
        <v>0.16281340135375169</v>
      </c>
      <c r="E4495" s="3">
        <v>0.61693179520303942</v>
      </c>
      <c r="F4495" s="3">
        <v>0.536036036036036</v>
      </c>
      <c r="G4495" s="3">
        <v>7.4324324324324328E-2</v>
      </c>
      <c r="H4495" s="3">
        <v>5.18018018018018E-2</v>
      </c>
      <c r="I4495" s="3">
        <v>0.1554054054054054</v>
      </c>
      <c r="J4495" s="3">
        <v>1.9267878660633699E-2</v>
      </c>
      <c r="K4495" s="3">
        <v>48827.299999999603</v>
      </c>
      <c r="L4495" s="3" t="s">
        <v>17145</v>
      </c>
      <c r="M4495" s="4" t="str">
        <f ca="1">IFERROR(__xludf.DUMMYFUNCTION("REGEXREPLACE(F4401,""\D"", """")"),"#VALUE!")</f>
        <v>#VALUE!</v>
      </c>
    </row>
    <row r="4496" spans="1:13" ht="15.75" customHeight="1">
      <c r="A4496" s="1">
        <v>4402</v>
      </c>
      <c r="B4496" s="3">
        <v>4403</v>
      </c>
      <c r="C4496" s="3" t="s">
        <v>12021</v>
      </c>
      <c r="D4496" s="3">
        <v>0.1543676836919618</v>
      </c>
      <c r="E4496" s="3">
        <v>0.25305234468977822</v>
      </c>
      <c r="F4496" s="3">
        <v>0.6253968253968254</v>
      </c>
      <c r="G4496" s="3">
        <v>8.8888888888888892E-2</v>
      </c>
      <c r="H4496" s="3">
        <v>0.1079365079365079</v>
      </c>
      <c r="I4496" s="3">
        <v>0.23809523809523811</v>
      </c>
      <c r="J4496" s="3">
        <v>2.8948358181287329E-2</v>
      </c>
      <c r="K4496" s="3">
        <v>33503.099999999868</v>
      </c>
      <c r="L4496" s="3" t="s">
        <v>17148</v>
      </c>
      <c r="M4496" s="4" t="str">
        <f ca="1">IFERROR(__xludf.DUMMYFUNCTION("REGEXREPLACE(F4404,""\D"", """")"),"#VALUE!")</f>
        <v>#VALUE!</v>
      </c>
    </row>
    <row r="4497" spans="1:13" ht="15.75" customHeight="1">
      <c r="A4497" s="1">
        <v>4403</v>
      </c>
      <c r="B4497" s="3">
        <v>4404</v>
      </c>
      <c r="C4497" s="3" t="s">
        <v>12023</v>
      </c>
      <c r="D4497" s="3">
        <v>0.2195124676645267</v>
      </c>
      <c r="E4497" s="3">
        <v>0.17551813324173629</v>
      </c>
      <c r="F4497" s="3">
        <v>0.7</v>
      </c>
      <c r="G4497" s="3">
        <v>0.22500000000000001</v>
      </c>
      <c r="H4497" s="3">
        <v>7.4999999999999997E-2</v>
      </c>
      <c r="I4497" s="3">
        <v>0.3</v>
      </c>
      <c r="J4497" s="3">
        <v>4.3307980599647272E-2</v>
      </c>
      <c r="K4497" s="3">
        <v>4594.2</v>
      </c>
      <c r="L4497" s="3" t="s">
        <v>17149</v>
      </c>
      <c r="M4497" s="4" t="str">
        <f ca="1">IFERROR(__xludf.DUMMYFUNCTION("REGEXREPLACE(F4405,""\D"", """")"),"#VALUE!")</f>
        <v>#VALUE!</v>
      </c>
    </row>
    <row r="4498" spans="1:13" ht="15.75" customHeight="1">
      <c r="A4498" s="1">
        <v>4405</v>
      </c>
      <c r="B4498" s="3">
        <v>4406</v>
      </c>
      <c r="C4498" s="3" t="s">
        <v>12029</v>
      </c>
      <c r="D4498" s="3">
        <v>0.22167483877802069</v>
      </c>
      <c r="E4498" s="3">
        <v>0.3058584277314414</v>
      </c>
      <c r="F4498" s="3">
        <v>0.6171428571428571</v>
      </c>
      <c r="G4498" s="3">
        <v>7.4285714285714288E-2</v>
      </c>
      <c r="H4498" s="3">
        <v>0.1028571428571429</v>
      </c>
      <c r="I4498" s="3">
        <v>0.22285714285714289</v>
      </c>
      <c r="J4498" s="3">
        <v>3.5328449879403007E-2</v>
      </c>
      <c r="K4498" s="3">
        <v>18459.599999999999</v>
      </c>
      <c r="L4498" s="3" t="s">
        <v>17151</v>
      </c>
      <c r="M4498" s="4" t="str">
        <f ca="1">IFERROR(__xludf.DUMMYFUNCTION("REGEXREPLACE(F4407,""\D"", """")"),"#VALUE!")</f>
        <v>#VALUE!</v>
      </c>
    </row>
    <row r="4499" spans="1:13" ht="15.75" customHeight="1">
      <c r="A4499" s="1">
        <v>4406</v>
      </c>
      <c r="B4499" s="3">
        <v>4407</v>
      </c>
      <c r="C4499" s="3" t="s">
        <v>12032</v>
      </c>
      <c r="D4499" s="3">
        <v>0.13731673096271721</v>
      </c>
      <c r="E4499" s="3">
        <v>0.21925674096573611</v>
      </c>
      <c r="F4499" s="3">
        <v>0.6394366197183099</v>
      </c>
      <c r="G4499" s="3">
        <v>7.8873239436619724E-2</v>
      </c>
      <c r="H4499" s="3">
        <v>0.1211267605633803</v>
      </c>
      <c r="I4499" s="3">
        <v>0.25070422535211268</v>
      </c>
      <c r="J4499" s="3">
        <v>2.5941510039732468E-2</v>
      </c>
      <c r="K4499" s="3">
        <v>37814.799999999792</v>
      </c>
      <c r="L4499" s="3" t="s">
        <v>17152</v>
      </c>
      <c r="M4499" s="4" t="str">
        <f ca="1">IFERROR(__xludf.DUMMYFUNCTION("REGEXREPLACE(F4408,""\D"", """")"),"#VALUE!")</f>
        <v>#VALUE!</v>
      </c>
    </row>
    <row r="4500" spans="1:13" ht="15.75" customHeight="1">
      <c r="A4500" s="1">
        <v>4408</v>
      </c>
      <c r="B4500" s="3">
        <v>4409</v>
      </c>
      <c r="C4500" s="3" t="s">
        <v>12038</v>
      </c>
      <c r="D4500" s="3">
        <v>0.16381918414826141</v>
      </c>
      <c r="E4500" s="3">
        <v>0.25417451864507812</v>
      </c>
      <c r="F4500" s="3">
        <v>0.57692307692307687</v>
      </c>
      <c r="G4500" s="3">
        <v>0.12820512820512819</v>
      </c>
      <c r="H4500" s="3">
        <v>7.6923076923076927E-2</v>
      </c>
      <c r="I4500" s="3">
        <v>0.2478632478632479</v>
      </c>
      <c r="J4500" s="3">
        <v>3.0880782033133651E-2</v>
      </c>
      <c r="K4500" s="3">
        <v>25574.89999999998</v>
      </c>
      <c r="L4500" s="3" t="s">
        <v>17154</v>
      </c>
      <c r="M4500" s="4" t="str">
        <f ca="1">IFERROR(__xludf.DUMMYFUNCTION("REGEXREPLACE(F4410,""\D"", """")"),"#VALUE!")</f>
        <v>#VALUE!</v>
      </c>
    </row>
    <row r="4501" spans="1:13" ht="15.75" customHeight="1">
      <c r="A4501" s="1">
        <v>4409</v>
      </c>
      <c r="B4501" s="3">
        <v>4410</v>
      </c>
      <c r="C4501" s="3" t="s">
        <v>12041</v>
      </c>
      <c r="D4501" s="3">
        <v>0.21898344977899431</v>
      </c>
      <c r="E4501" s="3">
        <v>0.37124954335949373</v>
      </c>
      <c r="F4501" s="3">
        <v>0.6179775280898876</v>
      </c>
      <c r="G4501" s="3">
        <v>8.4269662921348312E-2</v>
      </c>
      <c r="H4501" s="3">
        <v>0.11235955056179769</v>
      </c>
      <c r="I4501" s="3">
        <v>0.20786516853932591</v>
      </c>
      <c r="J4501" s="3">
        <v>3.9349769434066199E-2</v>
      </c>
      <c r="K4501" s="3">
        <v>18542.2</v>
      </c>
      <c r="L4501" s="3" t="s">
        <v>17155</v>
      </c>
      <c r="M4501" s="4" t="str">
        <f ca="1">IFERROR(__xludf.DUMMYFUNCTION("REGEXREPLACE(F4411,""\D"", """")"),"#VALUE!")</f>
        <v>#VALUE!</v>
      </c>
    </row>
    <row r="4502" spans="1:13" ht="15.75" customHeight="1">
      <c r="A4502" s="1">
        <v>4410</v>
      </c>
      <c r="B4502" s="3">
        <v>4411</v>
      </c>
      <c r="C4502" s="3" t="s">
        <v>12043</v>
      </c>
      <c r="D4502" s="3">
        <v>0.15225990299358269</v>
      </c>
      <c r="E4502" s="3">
        <v>0.8537996213189436</v>
      </c>
      <c r="F4502" s="3">
        <v>0.51</v>
      </c>
      <c r="G4502" s="3">
        <v>6.25E-2</v>
      </c>
      <c r="H4502" s="3">
        <v>4.7500000000000001E-2</v>
      </c>
      <c r="I4502" s="3">
        <v>0.1275</v>
      </c>
      <c r="J4502" s="3">
        <v>1.5505809428836439E-2</v>
      </c>
      <c r="K4502" s="3">
        <v>42664.599999999693</v>
      </c>
      <c r="L4502" s="3" t="s">
        <v>17156</v>
      </c>
      <c r="M4502" s="4" t="str">
        <f ca="1">IFERROR(__xludf.DUMMYFUNCTION("REGEXREPLACE(F4412,""\D"", """")"),"#VALUE!")</f>
        <v>#VALUE!</v>
      </c>
    </row>
    <row r="4503" spans="1:13" ht="15.75" customHeight="1">
      <c r="A4503" s="1">
        <v>4412</v>
      </c>
      <c r="B4503" s="3">
        <v>4413</v>
      </c>
      <c r="C4503" s="3" t="s">
        <v>12048</v>
      </c>
      <c r="D4503" s="3">
        <v>0.22805313005104119</v>
      </c>
      <c r="E4503" s="3">
        <v>0.28177383435204673</v>
      </c>
      <c r="F4503" s="3">
        <v>0.62694300518134716</v>
      </c>
      <c r="G4503" s="3">
        <v>0.1088082901554404</v>
      </c>
      <c r="H4503" s="3">
        <v>0.1191709844559585</v>
      </c>
      <c r="I4503" s="3">
        <v>0.26943005181347152</v>
      </c>
      <c r="J4503" s="3">
        <v>4.8893523163818411E-2</v>
      </c>
      <c r="K4503" s="3">
        <v>21621.5</v>
      </c>
      <c r="L4503" s="3" t="s">
        <v>17158</v>
      </c>
      <c r="M4503" s="4" t="str">
        <f ca="1">IFERROR(__xludf.DUMMYFUNCTION("REGEXREPLACE(F4414,""\D"", """")"),"#VALUE!")</f>
        <v>#VALUE!</v>
      </c>
    </row>
    <row r="4504" spans="1:13" ht="15.75" customHeight="1">
      <c r="A4504" s="1">
        <v>4413</v>
      </c>
      <c r="B4504" s="3">
        <v>4414</v>
      </c>
      <c r="C4504" s="3" t="s">
        <v>12051</v>
      </c>
      <c r="D4504" s="3">
        <v>0.20599713791804461</v>
      </c>
      <c r="E4504" s="3">
        <v>0.27604164404315612</v>
      </c>
      <c r="F4504" s="3">
        <v>0.59459459459459463</v>
      </c>
      <c r="G4504" s="3">
        <v>6.0810810810810807E-2</v>
      </c>
      <c r="H4504" s="3">
        <v>0.1081081081081081</v>
      </c>
      <c r="I4504" s="3">
        <v>0.2162162162162162</v>
      </c>
      <c r="J4504" s="3">
        <v>2.988410270031892E-2</v>
      </c>
      <c r="K4504" s="3">
        <v>17095.90000000002</v>
      </c>
      <c r="L4504" s="3" t="s">
        <v>17159</v>
      </c>
      <c r="M4504" s="4" t="str">
        <f ca="1">IFERROR(__xludf.DUMMYFUNCTION("REGEXREPLACE(F4415,""\D"", """")"),"#VALUE!")</f>
        <v>#VALUE!</v>
      </c>
    </row>
    <row r="4505" spans="1:13" ht="15.75" customHeight="1">
      <c r="A4505" s="1">
        <v>4416</v>
      </c>
      <c r="B4505" s="3">
        <v>4417</v>
      </c>
      <c r="C4505" s="3" t="s">
        <v>12059</v>
      </c>
      <c r="D4505" s="3">
        <v>0.20561859969438909</v>
      </c>
      <c r="E4505" s="3">
        <v>0.18221967612558329</v>
      </c>
      <c r="F4505" s="3">
        <v>0.62721893491124259</v>
      </c>
      <c r="G4505" s="3">
        <v>0.121301775147929</v>
      </c>
      <c r="H4505" s="3">
        <v>0.1183431952662722</v>
      </c>
      <c r="I4505" s="3">
        <v>0.26923076923076922</v>
      </c>
      <c r="J4505" s="3">
        <v>4.7751172106632253E-2</v>
      </c>
      <c r="K4505" s="3">
        <v>37341.999999999804</v>
      </c>
      <c r="L4505" s="3" t="s">
        <v>17162</v>
      </c>
      <c r="M4505" s="4" t="str">
        <f ca="1">IFERROR(__xludf.DUMMYFUNCTION("REGEXREPLACE(F4418,""\D"", """")"),"#VALUE!")</f>
        <v>#VALUE!</v>
      </c>
    </row>
    <row r="4506" spans="1:13" ht="15.75" customHeight="1">
      <c r="A4506" s="1">
        <v>4417</v>
      </c>
      <c r="B4506" s="3">
        <v>4418</v>
      </c>
      <c r="C4506" s="3" t="s">
        <v>12062</v>
      </c>
      <c r="D4506" s="3">
        <v>0.17553113458836089</v>
      </c>
      <c r="E4506" s="3">
        <v>0.17804070435203559</v>
      </c>
      <c r="F4506" s="3">
        <v>0.63453815261044177</v>
      </c>
      <c r="G4506" s="3">
        <v>8.8353413654618476E-2</v>
      </c>
      <c r="H4506" s="3">
        <v>0.12449799196787149</v>
      </c>
      <c r="I4506" s="3">
        <v>0.28514056224899598</v>
      </c>
      <c r="J4506" s="3">
        <v>3.50442444572545E-2</v>
      </c>
      <c r="K4506" s="3">
        <v>27078.29999999997</v>
      </c>
      <c r="L4506" s="3" t="s">
        <v>17163</v>
      </c>
      <c r="M4506" s="4" t="str">
        <f ca="1">IFERROR(__xludf.DUMMYFUNCTION("REGEXREPLACE(F4419,""\D"", """")"),"#VALUE!")</f>
        <v>#VALUE!</v>
      </c>
    </row>
    <row r="4507" spans="1:13" ht="15.75" customHeight="1">
      <c r="A4507" s="1">
        <v>4418</v>
      </c>
      <c r="B4507" s="3">
        <v>4419</v>
      </c>
      <c r="C4507" s="3" t="s">
        <v>12065</v>
      </c>
      <c r="D4507" s="3">
        <v>0.18028370993028969</v>
      </c>
      <c r="E4507" s="3">
        <v>0.23134794297019609</v>
      </c>
      <c r="F4507" s="3">
        <v>0.64743589743589747</v>
      </c>
      <c r="G4507" s="3">
        <v>9.2948717948717952E-2</v>
      </c>
      <c r="H4507" s="3">
        <v>0.12179487179487181</v>
      </c>
      <c r="I4507" s="3">
        <v>0.24038461538461539</v>
      </c>
      <c r="J4507" s="3">
        <v>3.6901318738155532E-2</v>
      </c>
      <c r="K4507" s="3">
        <v>32963.599999999853</v>
      </c>
      <c r="L4507" s="3" t="s">
        <v>17164</v>
      </c>
      <c r="M4507" s="4" t="str">
        <f ca="1">IFERROR(__xludf.DUMMYFUNCTION("REGEXREPLACE(F4420,""\D"", """")"),"#VALUE!")</f>
        <v>#VALUE!</v>
      </c>
    </row>
    <row r="4508" spans="1:13" ht="15.75" customHeight="1">
      <c r="A4508" s="1">
        <v>4419</v>
      </c>
      <c r="B4508" s="3">
        <v>4420</v>
      </c>
      <c r="C4508" s="3" t="s">
        <v>12068</v>
      </c>
      <c r="D4508" s="3">
        <v>0.16505560235751879</v>
      </c>
      <c r="E4508" s="3">
        <v>0.61670205957334301</v>
      </c>
      <c r="F4508" s="3">
        <v>0.49769585253456222</v>
      </c>
      <c r="G4508" s="3">
        <v>7.1428571428571425E-2</v>
      </c>
      <c r="H4508" s="3">
        <v>4.377880184331797E-2</v>
      </c>
      <c r="I4508" s="3">
        <v>0.1566820276497696</v>
      </c>
      <c r="J4508" s="3">
        <v>1.760485572680524E-2</v>
      </c>
      <c r="K4508" s="3">
        <v>47851.09999999962</v>
      </c>
      <c r="L4508" s="3" t="s">
        <v>17165</v>
      </c>
      <c r="M4508" s="4" t="str">
        <f ca="1">IFERROR(__xludf.DUMMYFUNCTION("REGEXREPLACE(F4421,""\D"", """")"),"#VALUE!")</f>
        <v>#VALUE!</v>
      </c>
    </row>
    <row r="4509" spans="1:13" ht="15.75" customHeight="1">
      <c r="A4509" s="1">
        <v>4420</v>
      </c>
      <c r="B4509" s="3">
        <v>4421</v>
      </c>
      <c r="C4509" s="3" t="s">
        <v>12071</v>
      </c>
      <c r="D4509" s="3">
        <v>0.13648932565182831</v>
      </c>
      <c r="E4509" s="3">
        <v>0.23882876753170279</v>
      </c>
      <c r="F4509" s="3">
        <v>0.6428571428571429</v>
      </c>
      <c r="G4509" s="3">
        <v>0.1</v>
      </c>
      <c r="H4509" s="3">
        <v>0.1142857142857143</v>
      </c>
      <c r="I4509" s="3">
        <v>0.24285714285714291</v>
      </c>
      <c r="J4509" s="3">
        <v>2.3807655836227279E-2</v>
      </c>
      <c r="K4509" s="3">
        <v>7416.6000000000058</v>
      </c>
      <c r="L4509" s="3" t="s">
        <v>17166</v>
      </c>
      <c r="M4509" s="4" t="str">
        <f ca="1">IFERROR(__xludf.DUMMYFUNCTION("REGEXREPLACE(F4422,""\D"", """")"),"#VALUE!")</f>
        <v>#VALUE!</v>
      </c>
    </row>
    <row r="4510" spans="1:13" ht="15.75" customHeight="1">
      <c r="A4510" s="1">
        <v>4421</v>
      </c>
      <c r="B4510" s="3">
        <v>4422</v>
      </c>
      <c r="C4510" s="3" t="s">
        <v>12073</v>
      </c>
      <c r="D4510" s="3">
        <v>0.11452781190670989</v>
      </c>
      <c r="E4510" s="3">
        <v>0.39703882513263961</v>
      </c>
      <c r="F4510" s="3">
        <v>0.65254237288135597</v>
      </c>
      <c r="G4510" s="3">
        <v>8.050847457627118E-2</v>
      </c>
      <c r="H4510" s="3">
        <v>8.050847457627118E-2</v>
      </c>
      <c r="I4510" s="3">
        <v>0.21186440677966101</v>
      </c>
      <c r="J4510" s="3">
        <v>1.7045583549414971E-2</v>
      </c>
      <c r="K4510" s="3">
        <v>25748.099999999969</v>
      </c>
      <c r="L4510" s="3" t="s">
        <v>17167</v>
      </c>
      <c r="M4510" s="4" t="str">
        <f ca="1">IFERROR(__xludf.DUMMYFUNCTION("REGEXREPLACE(F4423,""\D"", """")"),"#VALUE!")</f>
        <v>#VALUE!</v>
      </c>
    </row>
    <row r="4511" spans="1:13" ht="15.75" customHeight="1">
      <c r="A4511" s="1">
        <v>4422</v>
      </c>
      <c r="B4511" s="3">
        <v>4423</v>
      </c>
      <c r="C4511" s="3" t="s">
        <v>12076</v>
      </c>
      <c r="D4511" s="3">
        <v>0.145881900242741</v>
      </c>
      <c r="E4511" s="3">
        <v>0.13745919153329919</v>
      </c>
      <c r="F4511" s="3">
        <v>0.62745098039215685</v>
      </c>
      <c r="G4511" s="3">
        <v>0.1470588235294118</v>
      </c>
      <c r="H4511" s="3">
        <v>0.16666666666666671</v>
      </c>
      <c r="I4511" s="3">
        <v>0.38235294117647062</v>
      </c>
      <c r="J4511" s="3">
        <v>4.2457244528036078E-2</v>
      </c>
      <c r="K4511" s="3">
        <v>11790.10000000002</v>
      </c>
      <c r="L4511" s="3" t="s">
        <v>17168</v>
      </c>
      <c r="M4511" s="4" t="str">
        <f ca="1">IFERROR(__xludf.DUMMYFUNCTION("REGEXREPLACE(F4424,""\D"", """")"),"#VALUE!")</f>
        <v>#VALUE!</v>
      </c>
    </row>
    <row r="4512" spans="1:13" ht="15.75" customHeight="1">
      <c r="A4512" s="1">
        <v>4424</v>
      </c>
      <c r="B4512" s="3">
        <v>4425</v>
      </c>
      <c r="C4512" s="3" t="s">
        <v>12082</v>
      </c>
      <c r="D4512" s="3">
        <v>0.1208595320948366</v>
      </c>
      <c r="E4512" s="3">
        <v>0.23541923860347311</v>
      </c>
      <c r="F4512" s="3">
        <v>0.61373390557939911</v>
      </c>
      <c r="G4512" s="3">
        <v>0.111587982832618</v>
      </c>
      <c r="H4512" s="3">
        <v>0.1630901287553648</v>
      </c>
      <c r="I4512" s="3">
        <v>0.31330472103004292</v>
      </c>
      <c r="J4512" s="3">
        <v>3.1333741720274637E-2</v>
      </c>
      <c r="K4512" s="3">
        <v>26405.699999999979</v>
      </c>
      <c r="L4512" s="3" t="s">
        <v>17170</v>
      </c>
      <c r="M4512" s="4" t="str">
        <f ca="1">IFERROR(__xludf.DUMMYFUNCTION("REGEXREPLACE(F4426,""\D"", """")"),"#VALUE!")</f>
        <v>#VALUE!</v>
      </c>
    </row>
    <row r="4513" spans="1:13" ht="15.75" customHeight="1">
      <c r="A4513" s="1">
        <v>4428</v>
      </c>
      <c r="B4513" s="3">
        <v>4429</v>
      </c>
      <c r="C4513" s="3" t="s">
        <v>12093</v>
      </c>
      <c r="D4513" s="3">
        <v>0.1817253554694219</v>
      </c>
      <c r="E4513" s="3">
        <v>0.66575420509229277</v>
      </c>
      <c r="F4513" s="3">
        <v>0.45833333333333331</v>
      </c>
      <c r="G4513" s="3">
        <v>5.5555555555555552E-2</v>
      </c>
      <c r="H4513" s="3">
        <v>3.4722222222222217E-2</v>
      </c>
      <c r="I4513" s="3">
        <v>0.13541666666666671</v>
      </c>
      <c r="J4513" s="3">
        <v>1.4237761697649559E-2</v>
      </c>
      <c r="K4513" s="3">
        <v>32542.199999999899</v>
      </c>
      <c r="L4513" s="3" t="s">
        <v>17174</v>
      </c>
      <c r="M4513" s="4" t="str">
        <f ca="1">IFERROR(__xludf.DUMMYFUNCTION("REGEXREPLACE(F4430,""\D"", """")"),"#VALUE!")</f>
        <v>#VALUE!</v>
      </c>
    </row>
    <row r="4514" spans="1:13" ht="15.75" customHeight="1">
      <c r="A4514" s="1">
        <v>4431</v>
      </c>
      <c r="B4514" s="3">
        <v>4432</v>
      </c>
      <c r="C4514" s="3" t="s">
        <v>12101</v>
      </c>
      <c r="D4514" s="3">
        <v>0.15836071571085261</v>
      </c>
      <c r="E4514" s="3">
        <v>0.1872080248773467</v>
      </c>
      <c r="F4514" s="3">
        <v>0.60822510822510822</v>
      </c>
      <c r="G4514" s="3">
        <v>0.10606060606060611</v>
      </c>
      <c r="H4514" s="3">
        <v>0.11688311688311689</v>
      </c>
      <c r="I4514" s="3">
        <v>0.27705627705627711</v>
      </c>
      <c r="J4514" s="3">
        <v>3.4388401154561009E-2</v>
      </c>
      <c r="K4514" s="3">
        <v>51086.399999999543</v>
      </c>
      <c r="L4514" s="3" t="s">
        <v>17177</v>
      </c>
      <c r="M4514" s="4" t="str">
        <f ca="1">IFERROR(__xludf.DUMMYFUNCTION("REGEXREPLACE(F4433,""\D"", """")"),"#VALUE!")</f>
        <v>#VALUE!</v>
      </c>
    </row>
    <row r="4515" spans="1:13" ht="15.75" customHeight="1">
      <c r="A4515" s="1">
        <v>4432</v>
      </c>
      <c r="B4515" s="3">
        <v>4433</v>
      </c>
      <c r="C4515" s="3" t="s">
        <v>12104</v>
      </c>
      <c r="D4515" s="3">
        <v>0.19179176880654561</v>
      </c>
      <c r="E4515" s="3">
        <v>0.19196900007019149</v>
      </c>
      <c r="F4515" s="3">
        <v>0.6166666666666667</v>
      </c>
      <c r="G4515" s="3">
        <v>8.8888888888888892E-2</v>
      </c>
      <c r="H4515" s="3">
        <v>0.1</v>
      </c>
      <c r="I4515" s="3">
        <v>0.2388888888888889</v>
      </c>
      <c r="J4515" s="3">
        <v>3.4725618804859033E-2</v>
      </c>
      <c r="K4515" s="3">
        <v>39799.499999999767</v>
      </c>
      <c r="L4515" s="3" t="s">
        <v>17178</v>
      </c>
      <c r="M4515" s="4" t="str">
        <f ca="1">IFERROR(__xludf.DUMMYFUNCTION("REGEXREPLACE(F4434,""\D"", """")"),"#VALUE!")</f>
        <v>#VALUE!</v>
      </c>
    </row>
    <row r="4516" spans="1:13" ht="15.75" customHeight="1">
      <c r="A4516" s="1">
        <v>4434</v>
      </c>
      <c r="B4516" s="3">
        <v>4435</v>
      </c>
      <c r="C4516" s="3" t="s">
        <v>12109</v>
      </c>
      <c r="D4516" s="3">
        <v>0.15132797161361231</v>
      </c>
      <c r="E4516" s="3">
        <v>0.20790020356782479</v>
      </c>
      <c r="F4516" s="3">
        <v>0.5864661654135338</v>
      </c>
      <c r="G4516" s="3">
        <v>9.7744360902255634E-2</v>
      </c>
      <c r="H4516" s="3">
        <v>0.14285714285714279</v>
      </c>
      <c r="I4516" s="3">
        <v>0.27443609022556392</v>
      </c>
      <c r="J4516" s="3">
        <v>3.4369167510613863E-2</v>
      </c>
      <c r="K4516" s="3">
        <v>29824.59999999994</v>
      </c>
      <c r="L4516" s="3" t="s">
        <v>17180</v>
      </c>
      <c r="M4516" s="4" t="str">
        <f ca="1">IFERROR(__xludf.DUMMYFUNCTION("REGEXREPLACE(F4436,""\D"", """")"),"#VALUE!")</f>
        <v>#VALUE!</v>
      </c>
    </row>
    <row r="4517" spans="1:13" ht="15.75" customHeight="1">
      <c r="A4517" s="1">
        <v>4435</v>
      </c>
      <c r="B4517" s="3">
        <v>4436</v>
      </c>
      <c r="C4517" s="3" t="s">
        <v>12111</v>
      </c>
      <c r="D4517" s="3">
        <v>0.16707594250721991</v>
      </c>
      <c r="E4517" s="3">
        <v>0.18594357926120861</v>
      </c>
      <c r="F4517" s="3">
        <v>0.61515151515151512</v>
      </c>
      <c r="G4517" s="3">
        <v>0.1242424242424242</v>
      </c>
      <c r="H4517" s="3">
        <v>0.1393939393939394</v>
      </c>
      <c r="I4517" s="3">
        <v>0.30606060606060598</v>
      </c>
      <c r="J4517" s="3">
        <v>4.2759099054927127E-2</v>
      </c>
      <c r="K4517" s="3">
        <v>38363.599999999831</v>
      </c>
      <c r="L4517" s="3" t="s">
        <v>17181</v>
      </c>
      <c r="M4517" s="4" t="str">
        <f ca="1">IFERROR(__xludf.DUMMYFUNCTION("REGEXREPLACE(F4437,""\D"", """")"),"#VALUE!")</f>
        <v>#VALUE!</v>
      </c>
    </row>
    <row r="4518" spans="1:13" ht="15.75" customHeight="1">
      <c r="A4518" s="1">
        <v>4436</v>
      </c>
      <c r="B4518" s="3">
        <v>4437</v>
      </c>
      <c r="C4518" s="3" t="s">
        <v>12114</v>
      </c>
      <c r="D4518" s="3">
        <v>0.2173808497493889</v>
      </c>
      <c r="E4518" s="3">
        <v>0.71759495107617555</v>
      </c>
      <c r="F4518" s="3">
        <v>0.5436893203883495</v>
      </c>
      <c r="G4518" s="3">
        <v>7.281553398058252E-2</v>
      </c>
      <c r="H4518" s="3">
        <v>1.9417475728155342E-2</v>
      </c>
      <c r="I4518" s="3">
        <v>0.1213592233009709</v>
      </c>
      <c r="J4518" s="3">
        <v>1.5643281814208081E-2</v>
      </c>
      <c r="K4518" s="3">
        <v>22355.10000000002</v>
      </c>
      <c r="L4518" s="3" t="s">
        <v>17182</v>
      </c>
      <c r="M4518" s="4" t="str">
        <f ca="1">IFERROR(__xludf.DUMMYFUNCTION("REGEXREPLACE(F4438,""\D"", """")"),"#VALUE!")</f>
        <v>#VALUE!</v>
      </c>
    </row>
    <row r="4519" spans="1:13" ht="15.75" customHeight="1">
      <c r="A4519" s="1">
        <v>4437</v>
      </c>
      <c r="B4519" s="3">
        <v>4438</v>
      </c>
      <c r="C4519" s="3" t="s">
        <v>12116</v>
      </c>
      <c r="D4519" s="3">
        <v>0.14991035202059499</v>
      </c>
      <c r="E4519" s="3">
        <v>0.63644917112026589</v>
      </c>
      <c r="F4519" s="3">
        <v>0.5</v>
      </c>
      <c r="G4519" s="3">
        <v>9.2233009708737865E-2</v>
      </c>
      <c r="H4519" s="3">
        <v>4.8543689320388349E-2</v>
      </c>
      <c r="I4519" s="3">
        <v>0.1699029126213592</v>
      </c>
      <c r="J4519" s="3">
        <v>1.8380191108674459E-2</v>
      </c>
      <c r="K4519" s="3">
        <v>22524.000000000011</v>
      </c>
      <c r="L4519" s="3" t="s">
        <v>17183</v>
      </c>
      <c r="M4519" s="4" t="str">
        <f ca="1">IFERROR(__xludf.DUMMYFUNCTION("REGEXREPLACE(F4439,""\D"", """")"),"#VALUE!")</f>
        <v>#VALUE!</v>
      </c>
    </row>
    <row r="4520" spans="1:13" ht="15.75" customHeight="1">
      <c r="A4520" s="1">
        <v>4438</v>
      </c>
      <c r="B4520" s="3">
        <v>4439</v>
      </c>
      <c r="C4520" s="3" t="s">
        <v>12118</v>
      </c>
      <c r="D4520" s="3">
        <v>0.18569815872588391</v>
      </c>
      <c r="E4520" s="3">
        <v>0.3663868385886766</v>
      </c>
      <c r="F4520" s="3">
        <v>0.58709677419354833</v>
      </c>
      <c r="G4520" s="3">
        <v>9.6774193548387094E-2</v>
      </c>
      <c r="H4520" s="3">
        <v>0.1096774193548387</v>
      </c>
      <c r="I4520" s="3">
        <v>0.22580645161290319</v>
      </c>
      <c r="J4520" s="3">
        <v>3.5046004932140377E-2</v>
      </c>
      <c r="K4520" s="3">
        <v>17166.200000000012</v>
      </c>
      <c r="L4520" s="3" t="s">
        <v>17184</v>
      </c>
      <c r="M4520" s="4" t="str">
        <f ca="1">IFERROR(__xludf.DUMMYFUNCTION("REGEXREPLACE(F4440,""\D"", """")"),"#VALUE!")</f>
        <v>#VALUE!</v>
      </c>
    </row>
    <row r="4521" spans="1:13" ht="15.75" customHeight="1">
      <c r="A4521" s="1">
        <v>4439</v>
      </c>
      <c r="B4521" s="3">
        <v>4440</v>
      </c>
      <c r="C4521" s="3" t="s">
        <v>12120</v>
      </c>
      <c r="D4521" s="3">
        <v>0.27325706240671938</v>
      </c>
      <c r="E4521" s="3">
        <v>0.64907092017690682</v>
      </c>
      <c r="F4521" s="3">
        <v>0.47651006711409388</v>
      </c>
      <c r="G4521" s="3">
        <v>7.3825503355704702E-2</v>
      </c>
      <c r="H4521" s="3">
        <v>3.6912751677852351E-2</v>
      </c>
      <c r="I4521" s="3">
        <v>0.1442953020134228</v>
      </c>
      <c r="J4521" s="3">
        <v>2.670881158700263E-2</v>
      </c>
      <c r="K4521" s="3">
        <v>33264.699999999903</v>
      </c>
      <c r="L4521" s="3" t="s">
        <v>17185</v>
      </c>
      <c r="M4521" s="4" t="str">
        <f ca="1">IFERROR(__xludf.DUMMYFUNCTION("REGEXREPLACE(F4441,""\D"", """")"),"#VALUE!")</f>
        <v>#VALUE!</v>
      </c>
    </row>
    <row r="4522" spans="1:13" ht="15.75" customHeight="1">
      <c r="A4522" s="1">
        <v>4440</v>
      </c>
      <c r="B4522" s="3">
        <v>4441</v>
      </c>
      <c r="C4522" s="3" t="s">
        <v>12122</v>
      </c>
      <c r="D4522" s="3">
        <v>0.18972164739273231</v>
      </c>
      <c r="E4522" s="3">
        <v>0.18607139807955009</v>
      </c>
      <c r="F4522" s="3">
        <v>0.63445378151260501</v>
      </c>
      <c r="G4522" s="3">
        <v>0.1092436974789916</v>
      </c>
      <c r="H4522" s="3">
        <v>0.13445378151260501</v>
      </c>
      <c r="I4522" s="3">
        <v>0.29831932773109238</v>
      </c>
      <c r="J4522" s="3">
        <v>4.4000905359846673E-2</v>
      </c>
      <c r="K4522" s="3">
        <v>26964.999999999982</v>
      </c>
      <c r="L4522" s="3" t="s">
        <v>17186</v>
      </c>
      <c r="M4522" s="4" t="str">
        <f ca="1">IFERROR(__xludf.DUMMYFUNCTION("REGEXREPLACE(F4442,""\D"", """")"),"#VALUE!")</f>
        <v>#VALUE!</v>
      </c>
    </row>
    <row r="4523" spans="1:13" ht="15.75" customHeight="1">
      <c r="A4523" s="1">
        <v>4441</v>
      </c>
      <c r="B4523" s="3">
        <v>4442</v>
      </c>
      <c r="C4523" s="3" t="s">
        <v>12125</v>
      </c>
      <c r="D4523" s="3">
        <v>0.15557334031838069</v>
      </c>
      <c r="E4523" s="3">
        <v>0.1845462879869835</v>
      </c>
      <c r="F4523" s="3">
        <v>0.60425531914893615</v>
      </c>
      <c r="G4523" s="3">
        <v>0.1063829787234043</v>
      </c>
      <c r="H4523" s="3">
        <v>0.1319148936170213</v>
      </c>
      <c r="I4523" s="3">
        <v>0.28510638297872343</v>
      </c>
      <c r="J4523" s="3">
        <v>3.5198313477555622E-2</v>
      </c>
      <c r="K4523" s="3">
        <v>27143.4</v>
      </c>
      <c r="L4523" s="3" t="s">
        <v>17187</v>
      </c>
      <c r="M4523" s="4" t="str">
        <f ca="1">IFERROR(__xludf.DUMMYFUNCTION("REGEXREPLACE(F4443,""\D"", """")"),"#VALUE!")</f>
        <v>#VALUE!</v>
      </c>
    </row>
    <row r="4524" spans="1:13" ht="15.75" customHeight="1">
      <c r="A4524" s="1">
        <v>4444</v>
      </c>
      <c r="B4524" s="3">
        <v>4445</v>
      </c>
      <c r="C4524" s="3" t="s">
        <v>12134</v>
      </c>
      <c r="D4524" s="3">
        <v>0.24924104594436569</v>
      </c>
      <c r="E4524" s="3">
        <v>0.42377704266755911</v>
      </c>
      <c r="F4524" s="3">
        <v>0.53333333333333333</v>
      </c>
      <c r="G4524" s="3">
        <v>0.1333333333333333</v>
      </c>
      <c r="H4524" s="3">
        <v>2.222222222222222E-2</v>
      </c>
      <c r="I4524" s="3">
        <v>0.17777777777777781</v>
      </c>
      <c r="J4524" s="3">
        <v>2.186719561356611E-2</v>
      </c>
      <c r="K4524" s="3">
        <v>5249.1999999999989</v>
      </c>
      <c r="L4524" s="3" t="s">
        <v>17190</v>
      </c>
      <c r="M4524" s="4" t="str">
        <f ca="1">IFERROR(__xludf.DUMMYFUNCTION("REGEXREPLACE(F4446,""\D"", """")"),"#VALUE!")</f>
        <v>#VALUE!</v>
      </c>
    </row>
    <row r="4525" spans="1:13" ht="15.75" customHeight="1">
      <c r="A4525" s="1">
        <v>4445</v>
      </c>
      <c r="B4525" s="3">
        <v>4446</v>
      </c>
      <c r="C4525" s="3" t="s">
        <v>12136</v>
      </c>
      <c r="D4525" s="3">
        <v>0.16955899963318541</v>
      </c>
      <c r="E4525" s="3">
        <v>0.67027383982176303</v>
      </c>
      <c r="F4525" s="3">
        <v>0.49240780911062909</v>
      </c>
      <c r="G4525" s="3">
        <v>6.5075921908893705E-2</v>
      </c>
      <c r="H4525" s="3">
        <v>3.6876355748373099E-2</v>
      </c>
      <c r="I4525" s="3">
        <v>0.13882863340563989</v>
      </c>
      <c r="J4525" s="3">
        <v>1.5878676011046321E-2</v>
      </c>
      <c r="K4525" s="3">
        <v>50162.499999999527</v>
      </c>
      <c r="L4525" s="3" t="s">
        <v>17191</v>
      </c>
      <c r="M4525" s="4" t="str">
        <f ca="1">IFERROR(__xludf.DUMMYFUNCTION("REGEXREPLACE(F4447,""\D"", """")"),"#VALUE!")</f>
        <v>#VALUE!</v>
      </c>
    </row>
    <row r="4526" spans="1:13" ht="15.75" customHeight="1">
      <c r="A4526" s="1">
        <v>4446</v>
      </c>
      <c r="B4526" s="3">
        <v>4447</v>
      </c>
      <c r="C4526" s="3" t="s">
        <v>12139</v>
      </c>
      <c r="D4526" s="3">
        <v>0.22792453180590849</v>
      </c>
      <c r="E4526" s="3">
        <v>6.4877458156263418E-2</v>
      </c>
      <c r="F4526" s="3">
        <v>0.59633027522935778</v>
      </c>
      <c r="G4526" s="3">
        <v>0.1009174311926606</v>
      </c>
      <c r="H4526" s="3">
        <v>0.14678899082568811</v>
      </c>
      <c r="I4526" s="3">
        <v>0.29357798165137622</v>
      </c>
      <c r="J4526" s="3">
        <v>5.0172316406351711E-2</v>
      </c>
      <c r="K4526" s="3">
        <v>11836.900000000031</v>
      </c>
      <c r="L4526" s="3" t="s">
        <v>17192</v>
      </c>
      <c r="M4526" s="4" t="str">
        <f ca="1">IFERROR(__xludf.DUMMYFUNCTION("REGEXREPLACE(F4448,""\D"", """")"),"#VALUE!")</f>
        <v>#VALUE!</v>
      </c>
    </row>
    <row r="4527" spans="1:13" ht="15.75" customHeight="1">
      <c r="A4527" s="1">
        <v>4447</v>
      </c>
      <c r="B4527" s="3">
        <v>4448</v>
      </c>
      <c r="C4527" s="3" t="s">
        <v>12141</v>
      </c>
      <c r="D4527" s="3">
        <v>0.16122002487177961</v>
      </c>
      <c r="E4527" s="3">
        <v>0.1691314363066162</v>
      </c>
      <c r="F4527" s="3">
        <v>0.63440860215053763</v>
      </c>
      <c r="G4527" s="3">
        <v>0.1397849462365591</v>
      </c>
      <c r="H4527" s="3">
        <v>9.6774193548387094E-2</v>
      </c>
      <c r="I4527" s="3">
        <v>0.29032258064516131</v>
      </c>
      <c r="J4527" s="3">
        <v>3.3000944393072558E-2</v>
      </c>
      <c r="K4527" s="3">
        <v>10249.10000000002</v>
      </c>
      <c r="L4527" s="3" t="s">
        <v>17193</v>
      </c>
      <c r="M4527" s="4" t="str">
        <f ca="1">IFERROR(__xludf.DUMMYFUNCTION("REGEXREPLACE(F4449,""\D"", """")"),"#VALUE!")</f>
        <v>#VALUE!</v>
      </c>
    </row>
    <row r="4528" spans="1:13" ht="15.75" customHeight="1">
      <c r="A4528" s="1">
        <v>4448</v>
      </c>
      <c r="B4528" s="3">
        <v>4449</v>
      </c>
      <c r="C4528" s="3" t="s">
        <v>12143</v>
      </c>
      <c r="D4528" s="3">
        <v>0.12387056251463389</v>
      </c>
      <c r="E4528" s="3">
        <v>0.2499433393670063</v>
      </c>
      <c r="F4528" s="3">
        <v>0.60139860139860135</v>
      </c>
      <c r="G4528" s="3">
        <v>0.12587412587412589</v>
      </c>
      <c r="H4528" s="3">
        <v>0.1048951048951049</v>
      </c>
      <c r="I4528" s="3">
        <v>0.25874125874125881</v>
      </c>
      <c r="J4528" s="3">
        <v>2.6231334708230969E-2</v>
      </c>
      <c r="K4528" s="3">
        <v>15636.800000000019</v>
      </c>
      <c r="L4528" s="3" t="s">
        <v>17194</v>
      </c>
      <c r="M4528" s="4" t="str">
        <f ca="1">IFERROR(__xludf.DUMMYFUNCTION("REGEXREPLACE(F4450,""\D"", """")"),"#VALUE!")</f>
        <v>#VALUE!</v>
      </c>
    </row>
    <row r="4529" spans="1:13" ht="15.75" customHeight="1">
      <c r="A4529" s="1">
        <v>4451</v>
      </c>
      <c r="B4529" s="3">
        <v>4452</v>
      </c>
      <c r="C4529" s="3" t="s">
        <v>12153</v>
      </c>
      <c r="D4529" s="3">
        <v>0.18321826244937101</v>
      </c>
      <c r="E4529" s="3">
        <v>0.25437610573562452</v>
      </c>
      <c r="F4529" s="3">
        <v>0.60847880299251866</v>
      </c>
      <c r="G4529" s="3">
        <v>0.1022443890274314</v>
      </c>
      <c r="H4529" s="3">
        <v>9.7256857855361589E-2</v>
      </c>
      <c r="I4529" s="3">
        <v>0.24688279301745639</v>
      </c>
      <c r="J4529" s="3">
        <v>3.5319905759309787E-2</v>
      </c>
      <c r="K4529" s="3">
        <v>44570.399999999667</v>
      </c>
      <c r="L4529" s="3" t="s">
        <v>17197</v>
      </c>
      <c r="M4529" s="4" t="str">
        <f ca="1">IFERROR(__xludf.DUMMYFUNCTION("REGEXREPLACE(F4453,""\D"", """")"),"#VALUE!")</f>
        <v>#VALUE!</v>
      </c>
    </row>
    <row r="4530" spans="1:13" ht="15.75" customHeight="1">
      <c r="A4530" s="1">
        <v>4452</v>
      </c>
      <c r="B4530" s="3">
        <v>4453</v>
      </c>
      <c r="C4530" s="3" t="s">
        <v>12156</v>
      </c>
      <c r="D4530" s="3">
        <v>0.19788634901925081</v>
      </c>
      <c r="E4530" s="3">
        <v>0.1151345410279119</v>
      </c>
      <c r="F4530" s="3">
        <v>0.59868421052631582</v>
      </c>
      <c r="G4530" s="3">
        <v>0.12171052631578951</v>
      </c>
      <c r="H4530" s="3">
        <v>0.12828947368421051</v>
      </c>
      <c r="I4530" s="3">
        <v>0.31578947368421051</v>
      </c>
      <c r="J4530" s="3">
        <v>4.7855378133558432E-2</v>
      </c>
      <c r="K4530" s="3">
        <v>34597.599999999882</v>
      </c>
      <c r="L4530" s="3" t="s">
        <v>17198</v>
      </c>
      <c r="M4530" s="4" t="str">
        <f ca="1">IFERROR(__xludf.DUMMYFUNCTION("REGEXREPLACE(F4454,""\D"", """")"),"#VALUE!")</f>
        <v>#VALUE!</v>
      </c>
    </row>
    <row r="4531" spans="1:13" ht="15.75" customHeight="1">
      <c r="A4531" s="1">
        <v>4453</v>
      </c>
      <c r="B4531" s="3">
        <v>4454</v>
      </c>
      <c r="C4531" s="3" t="s">
        <v>12159</v>
      </c>
      <c r="D4531" s="3">
        <v>0.15615939208314361</v>
      </c>
      <c r="E4531" s="3">
        <v>0.16946112912791531</v>
      </c>
      <c r="F4531" s="3">
        <v>0.62068965517241381</v>
      </c>
      <c r="G4531" s="3">
        <v>0.1120689655172414</v>
      </c>
      <c r="H4531" s="3">
        <v>0.10632183908045981</v>
      </c>
      <c r="I4531" s="3">
        <v>0.28735632183908039</v>
      </c>
      <c r="J4531" s="3">
        <v>3.2928595445700877E-2</v>
      </c>
      <c r="K4531" s="3">
        <v>38752.299999999777</v>
      </c>
      <c r="L4531" s="3" t="s">
        <v>17199</v>
      </c>
      <c r="M4531" s="4" t="str">
        <f ca="1">IFERROR(__xludf.DUMMYFUNCTION("REGEXREPLACE(F4455,""\D"", """")"),"#VALUE!")</f>
        <v>#VALUE!</v>
      </c>
    </row>
    <row r="4532" spans="1:13" ht="15.75" customHeight="1">
      <c r="A4532" s="1">
        <v>4455</v>
      </c>
      <c r="B4532" s="3">
        <v>4456</v>
      </c>
      <c r="C4532" s="3" t="s">
        <v>12165</v>
      </c>
      <c r="D4532" s="3">
        <v>0.18357671252938551</v>
      </c>
      <c r="E4532" s="3">
        <v>0.20421446768357279</v>
      </c>
      <c r="F4532" s="3">
        <v>0.54471544715447151</v>
      </c>
      <c r="G4532" s="3">
        <v>0.11382113821138209</v>
      </c>
      <c r="H4532" s="3">
        <v>9.4850948509485097E-2</v>
      </c>
      <c r="I4532" s="3">
        <v>0.26287262872628719</v>
      </c>
      <c r="J4532" s="3">
        <v>3.686176177858555E-2</v>
      </c>
      <c r="K4532" s="3">
        <v>42034.799999999726</v>
      </c>
      <c r="L4532" s="3" t="s">
        <v>17201</v>
      </c>
      <c r="M4532" s="4" t="str">
        <f ca="1">IFERROR(__xludf.DUMMYFUNCTION("REGEXREPLACE(F4457,""\D"", """")"),"#VALUE!")</f>
        <v>#VALUE!</v>
      </c>
    </row>
    <row r="4533" spans="1:13" ht="15.75" customHeight="1">
      <c r="A4533" s="1">
        <v>4456</v>
      </c>
      <c r="B4533" s="3">
        <v>4457</v>
      </c>
      <c r="C4533" s="3" t="s">
        <v>12168</v>
      </c>
      <c r="D4533" s="3">
        <v>0.216455850771997</v>
      </c>
      <c r="E4533" s="3">
        <v>0.22447085649263729</v>
      </c>
      <c r="F4533" s="3">
        <v>0.59197324414715724</v>
      </c>
      <c r="G4533" s="3">
        <v>0.1103678929765886</v>
      </c>
      <c r="H4533" s="3">
        <v>0.1070234113712375</v>
      </c>
      <c r="I4533" s="3">
        <v>0.25752508361204007</v>
      </c>
      <c r="J4533" s="3">
        <v>4.5164273763696992E-2</v>
      </c>
      <c r="K4533" s="3">
        <v>34362.299999999886</v>
      </c>
      <c r="L4533" s="3" t="s">
        <v>17202</v>
      </c>
      <c r="M4533" s="4" t="str">
        <f ca="1">IFERROR(__xludf.DUMMYFUNCTION("REGEXREPLACE(F4458,""\D"", """")"),"#VALUE!")</f>
        <v>#VALUE!</v>
      </c>
    </row>
    <row r="4534" spans="1:13" ht="15.75" customHeight="1">
      <c r="A4534" s="1">
        <v>4457</v>
      </c>
      <c r="B4534" s="3">
        <v>4458</v>
      </c>
      <c r="C4534" s="3" t="s">
        <v>12170</v>
      </c>
      <c r="D4534" s="3">
        <v>0.14200235803556799</v>
      </c>
      <c r="E4534" s="3">
        <v>0.5693568984180013</v>
      </c>
      <c r="F4534" s="3">
        <v>0.4813895781637717</v>
      </c>
      <c r="G4534" s="3">
        <v>9.1811414392059559E-2</v>
      </c>
      <c r="H4534" s="3">
        <v>5.4590570719602979E-2</v>
      </c>
      <c r="I4534" s="3">
        <v>0.16873449131513649</v>
      </c>
      <c r="J4534" s="3">
        <v>1.9375845129924889E-2</v>
      </c>
      <c r="K4534" s="3">
        <v>46124.899999999638</v>
      </c>
      <c r="L4534" s="3" t="s">
        <v>17203</v>
      </c>
      <c r="M4534" s="4" t="str">
        <f ca="1">IFERROR(__xludf.DUMMYFUNCTION("REGEXREPLACE(F4459,""\D"", """")"),"#VALUE!")</f>
        <v>#VALUE!</v>
      </c>
    </row>
    <row r="4535" spans="1:13" ht="15.75" customHeight="1">
      <c r="A4535" s="1">
        <v>4459</v>
      </c>
      <c r="B4535" s="3">
        <v>4460</v>
      </c>
      <c r="C4535" s="3" t="s">
        <v>12175</v>
      </c>
      <c r="D4535" s="3">
        <v>0.14975509505567741</v>
      </c>
      <c r="E4535" s="3">
        <v>0.23864961758017361</v>
      </c>
      <c r="F4535" s="3">
        <v>0.6067415730337079</v>
      </c>
      <c r="G4535" s="3">
        <v>0.101123595505618</v>
      </c>
      <c r="H4535" s="3">
        <v>8.7078651685393263E-2</v>
      </c>
      <c r="I4535" s="3">
        <v>0.2415730337078652</v>
      </c>
      <c r="J4535" s="3">
        <v>2.697514473405882E-2</v>
      </c>
      <c r="K4535" s="3">
        <v>40060.199999999757</v>
      </c>
      <c r="L4535" s="3" t="s">
        <v>17205</v>
      </c>
      <c r="M4535" s="4" t="str">
        <f ca="1">IFERROR(__xludf.DUMMYFUNCTION("REGEXREPLACE(F4461,""\D"", """")"),"#VALUE!")</f>
        <v>#VALUE!</v>
      </c>
    </row>
    <row r="4536" spans="1:13" ht="15.75" customHeight="1">
      <c r="A4536" s="1">
        <v>4460</v>
      </c>
      <c r="B4536" s="3">
        <v>4461</v>
      </c>
      <c r="C4536" s="3" t="s">
        <v>12177</v>
      </c>
      <c r="D4536" s="3">
        <v>0.1304096147001704</v>
      </c>
      <c r="E4536" s="3">
        <v>0.180506458470654</v>
      </c>
      <c r="F4536" s="3">
        <v>0.61599999999999999</v>
      </c>
      <c r="G4536" s="3">
        <v>0.13866666666666669</v>
      </c>
      <c r="H4536" s="3">
        <v>0.1253333333333333</v>
      </c>
      <c r="I4536" s="3">
        <v>0.30133333333333329</v>
      </c>
      <c r="J4536" s="3">
        <v>3.3551736039665762E-2</v>
      </c>
      <c r="K4536" s="3">
        <v>43037.099999999708</v>
      </c>
      <c r="L4536" s="3" t="s">
        <v>17206</v>
      </c>
      <c r="M4536" s="4" t="str">
        <f ca="1">IFERROR(__xludf.DUMMYFUNCTION("REGEXREPLACE(F4462,""\D"", """")"),"#VALUE!")</f>
        <v>#VALUE!</v>
      </c>
    </row>
    <row r="4537" spans="1:13" ht="15.75" customHeight="1">
      <c r="A4537" s="1">
        <v>4461</v>
      </c>
      <c r="B4537" s="3">
        <v>4462</v>
      </c>
      <c r="C4537" s="3" t="s">
        <v>12180</v>
      </c>
      <c r="D4537" s="3">
        <v>0.15713299016534499</v>
      </c>
      <c r="E4537" s="3">
        <v>0.19614042585050609</v>
      </c>
      <c r="F4537" s="3">
        <v>0.60655737704918034</v>
      </c>
      <c r="G4537" s="3">
        <v>0.13114754098360659</v>
      </c>
      <c r="H4537" s="3">
        <v>0.10928961748633879</v>
      </c>
      <c r="I4537" s="3">
        <v>0.2896174863387978</v>
      </c>
      <c r="J4537" s="3">
        <v>3.655871390880755E-2</v>
      </c>
      <c r="K4537" s="3">
        <v>41097.799999999763</v>
      </c>
      <c r="L4537" s="3" t="s">
        <v>17207</v>
      </c>
      <c r="M4537" s="4" t="str">
        <f ca="1">IFERROR(__xludf.DUMMYFUNCTION("REGEXREPLACE(F4463,""\D"", """")"),"#VALUE!")</f>
        <v>#VALUE!</v>
      </c>
    </row>
    <row r="4538" spans="1:13" ht="15.75" customHeight="1">
      <c r="A4538" s="1">
        <v>4462</v>
      </c>
      <c r="B4538" s="3">
        <v>4463</v>
      </c>
      <c r="C4538" s="3" t="s">
        <v>12182</v>
      </c>
      <c r="D4538" s="3">
        <v>0.17726551303933161</v>
      </c>
      <c r="E4538" s="3">
        <v>0.24013138907930601</v>
      </c>
      <c r="F4538" s="3">
        <v>0.57446808510638303</v>
      </c>
      <c r="G4538" s="3">
        <v>0.13677811550151969</v>
      </c>
      <c r="H4538" s="3">
        <v>0.10334346504559271</v>
      </c>
      <c r="I4538" s="3">
        <v>0.28267477203647418</v>
      </c>
      <c r="J4538" s="3">
        <v>4.0821146403694983E-2</v>
      </c>
      <c r="K4538" s="3">
        <v>38369.099999999802</v>
      </c>
      <c r="L4538" s="3" t="s">
        <v>17208</v>
      </c>
      <c r="M4538" s="4" t="str">
        <f ca="1">IFERROR(__xludf.DUMMYFUNCTION("REGEXREPLACE(F4464,""\D"", """")"),"#VALUE!")</f>
        <v>#VALUE!</v>
      </c>
    </row>
    <row r="4539" spans="1:13" ht="15.75" customHeight="1">
      <c r="A4539" s="1">
        <v>4463</v>
      </c>
      <c r="B4539" s="3">
        <v>4464</v>
      </c>
      <c r="C4539" s="3" t="s">
        <v>12185</v>
      </c>
      <c r="D4539" s="3">
        <v>0.17874687253747129</v>
      </c>
      <c r="E4539" s="3">
        <v>0.27321956574910389</v>
      </c>
      <c r="F4539" s="3">
        <v>0.60546875</v>
      </c>
      <c r="G4539" s="3">
        <v>0.10546875</v>
      </c>
      <c r="H4539" s="3">
        <v>9.375E-2</v>
      </c>
      <c r="I4539" s="3">
        <v>0.2265625</v>
      </c>
      <c r="J4539" s="3">
        <v>3.3677520623571031E-2</v>
      </c>
      <c r="K4539" s="3">
        <v>28814.599999999991</v>
      </c>
      <c r="L4539" s="3" t="s">
        <v>17209</v>
      </c>
      <c r="M4539" s="4" t="str">
        <f ca="1">IFERROR(__xludf.DUMMYFUNCTION("REGEXREPLACE(F4465,""\D"", """")"),"#VALUE!")</f>
        <v>#VALUE!</v>
      </c>
    </row>
    <row r="4540" spans="1:13" ht="15.75" customHeight="1">
      <c r="A4540" s="1">
        <v>4465</v>
      </c>
      <c r="B4540" s="3">
        <v>4466</v>
      </c>
      <c r="C4540" s="3" t="s">
        <v>12190</v>
      </c>
      <c r="D4540" s="3">
        <v>0.14151965411839931</v>
      </c>
      <c r="E4540" s="3">
        <v>0.1850851171434138</v>
      </c>
      <c r="F4540" s="3">
        <v>0.59728506787330315</v>
      </c>
      <c r="G4540" s="3">
        <v>0.12669683257918549</v>
      </c>
      <c r="H4540" s="3">
        <v>0.14932126696832579</v>
      </c>
      <c r="I4540" s="3">
        <v>0.30769230769230771</v>
      </c>
      <c r="J4540" s="3">
        <v>3.7409276291753391E-2</v>
      </c>
      <c r="K4540" s="3">
        <v>25228.3</v>
      </c>
      <c r="L4540" s="3" t="s">
        <v>17211</v>
      </c>
      <c r="M4540" s="4" t="str">
        <f ca="1">IFERROR(__xludf.DUMMYFUNCTION("REGEXREPLACE(F4467,""\D"", """")"),"#VALUE!")</f>
        <v>#VALUE!</v>
      </c>
    </row>
    <row r="4541" spans="1:13" ht="15.75" customHeight="1">
      <c r="A4541" s="1">
        <v>4466</v>
      </c>
      <c r="B4541" s="3">
        <v>4467</v>
      </c>
      <c r="C4541" s="3" t="s">
        <v>12193</v>
      </c>
      <c r="D4541" s="3">
        <v>0.13996643174956269</v>
      </c>
      <c r="E4541" s="3">
        <v>0.1018514199299146</v>
      </c>
      <c r="F4541" s="3">
        <v>0.61937716262975784</v>
      </c>
      <c r="G4541" s="3">
        <v>0.13840830449826991</v>
      </c>
      <c r="H4541" s="3">
        <v>0.17301038062283741</v>
      </c>
      <c r="I4541" s="3">
        <v>0.33217993079584768</v>
      </c>
      <c r="J4541" s="3">
        <v>4.2195268852134503E-2</v>
      </c>
      <c r="K4541" s="3">
        <v>33293.199999999881</v>
      </c>
      <c r="L4541" s="3" t="s">
        <v>17212</v>
      </c>
      <c r="M4541" s="4" t="str">
        <f ca="1">IFERROR(__xludf.DUMMYFUNCTION("REGEXREPLACE(F4468,""\D"", """")"),"#VALUE!")</f>
        <v>#VALUE!</v>
      </c>
    </row>
    <row r="4542" spans="1:13" ht="15.75" customHeight="1">
      <c r="A4542" s="1">
        <v>4467</v>
      </c>
      <c r="B4542" s="3">
        <v>4468</v>
      </c>
      <c r="C4542" s="3" t="s">
        <v>12196</v>
      </c>
      <c r="D4542" s="3">
        <v>0.2079817291683928</v>
      </c>
      <c r="E4542" s="3">
        <v>0.62548631437796076</v>
      </c>
      <c r="F4542" s="3">
        <v>0.51707317073170733</v>
      </c>
      <c r="G4542" s="3">
        <v>7.3170731707317069E-2</v>
      </c>
      <c r="H4542" s="3">
        <v>4.878048780487805E-2</v>
      </c>
      <c r="I4542" s="3">
        <v>0.15609756097560981</v>
      </c>
      <c r="J4542" s="3">
        <v>2.2007368348619789E-2</v>
      </c>
      <c r="K4542" s="3">
        <v>22050.60000000002</v>
      </c>
      <c r="L4542" s="3" t="s">
        <v>17213</v>
      </c>
      <c r="M4542" s="4" t="str">
        <f ca="1">IFERROR(__xludf.DUMMYFUNCTION("REGEXREPLACE(F4469,""\D"", """")"),"#VALUE!")</f>
        <v>#VALUE!</v>
      </c>
    </row>
    <row r="4543" spans="1:13" ht="15.75" customHeight="1">
      <c r="A4543" s="1">
        <v>4472</v>
      </c>
      <c r="B4543" s="3">
        <v>4473</v>
      </c>
      <c r="C4543" s="3" t="s">
        <v>12210</v>
      </c>
      <c r="D4543" s="3">
        <v>0.20663338245380711</v>
      </c>
      <c r="E4543" s="3">
        <v>0.63699816364486905</v>
      </c>
      <c r="F4543" s="3">
        <v>0.52699784017278617</v>
      </c>
      <c r="G4543" s="3">
        <v>4.7516198704103667E-2</v>
      </c>
      <c r="H4543" s="3">
        <v>4.1036717062634988E-2</v>
      </c>
      <c r="I4543" s="3">
        <v>0.14902807775377969</v>
      </c>
      <c r="J4543" s="3">
        <v>1.686256869640463E-2</v>
      </c>
      <c r="K4543" s="3">
        <v>48677.699999999568</v>
      </c>
      <c r="L4543" s="3" t="s">
        <v>17218</v>
      </c>
      <c r="M4543" s="4" t="str">
        <f ca="1">IFERROR(__xludf.DUMMYFUNCTION("REGEXREPLACE(F4474,""\D"", """")"),"#VALUE!")</f>
        <v>#VALUE!</v>
      </c>
    </row>
    <row r="4544" spans="1:13" ht="15.75" customHeight="1">
      <c r="A4544" s="1">
        <v>4475</v>
      </c>
      <c r="B4544" s="3">
        <v>4476</v>
      </c>
      <c r="C4544" s="3" t="s">
        <v>12218</v>
      </c>
      <c r="D4544" s="3">
        <v>0.16695836322592589</v>
      </c>
      <c r="E4544" s="3">
        <v>0.57836303137647971</v>
      </c>
      <c r="F4544" s="3">
        <v>0.5032397408207343</v>
      </c>
      <c r="G4544" s="3">
        <v>6.9114470842332618E-2</v>
      </c>
      <c r="H4544" s="3">
        <v>5.8315334773218153E-2</v>
      </c>
      <c r="I4544" s="3">
        <v>0.16414686825054001</v>
      </c>
      <c r="J4544" s="3">
        <v>2.0154309962741781E-2</v>
      </c>
      <c r="K4544" s="3">
        <v>50854.699999999539</v>
      </c>
      <c r="L4544" s="3" t="s">
        <v>17221</v>
      </c>
      <c r="M4544" s="4" t="str">
        <f ca="1">IFERROR(__xludf.DUMMYFUNCTION("REGEXREPLACE(F4477,""\D"", """")"),"#VALUE!")</f>
        <v>#VALUE!</v>
      </c>
    </row>
    <row r="4545" spans="1:13" ht="15.75" customHeight="1">
      <c r="A4545" s="1">
        <v>4476</v>
      </c>
      <c r="B4545" s="3">
        <v>4477</v>
      </c>
      <c r="C4545" s="3" t="s">
        <v>12220</v>
      </c>
      <c r="D4545" s="3">
        <v>0.1652024850873039</v>
      </c>
      <c r="E4545" s="3">
        <v>0.21572965030766419</v>
      </c>
      <c r="F4545" s="3">
        <v>0.51196172248803828</v>
      </c>
      <c r="G4545" s="3">
        <v>0.1866028708133971</v>
      </c>
      <c r="H4545" s="3">
        <v>9.0909090909090912E-2</v>
      </c>
      <c r="I4545" s="3">
        <v>0.29665071770334928</v>
      </c>
      <c r="J4545" s="3">
        <v>4.1078414959747699E-2</v>
      </c>
      <c r="K4545" s="3">
        <v>24629.000000000018</v>
      </c>
      <c r="L4545" s="3" t="s">
        <v>17222</v>
      </c>
      <c r="M4545" s="4" t="str">
        <f ca="1">IFERROR(__xludf.DUMMYFUNCTION("REGEXREPLACE(F4478,""\D"", """")"),"#VALUE!")</f>
        <v>#VALUE!</v>
      </c>
    </row>
    <row r="4546" spans="1:13" ht="15.75" customHeight="1">
      <c r="A4546" s="1">
        <v>4477</v>
      </c>
      <c r="B4546" s="3">
        <v>4478</v>
      </c>
      <c r="C4546" s="3" t="s">
        <v>12222</v>
      </c>
      <c r="D4546" s="3">
        <v>0.15039585801778579</v>
      </c>
      <c r="E4546" s="3">
        <v>0.1754044674232991</v>
      </c>
      <c r="F4546" s="3">
        <v>0.53893129770992365</v>
      </c>
      <c r="G4546" s="3">
        <v>0.1419847328244275</v>
      </c>
      <c r="H4546" s="3">
        <v>0.1236641221374046</v>
      </c>
      <c r="I4546" s="3">
        <v>0.29312977099236642</v>
      </c>
      <c r="J4546" s="3">
        <v>3.9307936581118003E-2</v>
      </c>
      <c r="K4546" s="3">
        <v>77185.099999999613</v>
      </c>
      <c r="L4546" s="3" t="s">
        <v>17223</v>
      </c>
      <c r="M4546" s="4" t="str">
        <f ca="1">IFERROR(__xludf.DUMMYFUNCTION("REGEXREPLACE(F4479,""\D"", """")"),"#VALUE!")</f>
        <v>#VALUE!</v>
      </c>
    </row>
    <row r="4547" spans="1:13" ht="15.75" customHeight="1">
      <c r="A4547" s="1">
        <v>4481</v>
      </c>
      <c r="B4547" s="3">
        <v>4482</v>
      </c>
      <c r="C4547" s="3" t="s">
        <v>12234</v>
      </c>
      <c r="D4547" s="3">
        <v>0.17436273477997299</v>
      </c>
      <c r="E4547" s="3">
        <v>0.1657244724590882</v>
      </c>
      <c r="F4547" s="3">
        <v>0.58278145695364236</v>
      </c>
      <c r="G4547" s="3">
        <v>0.10596026490066229</v>
      </c>
      <c r="H4547" s="3">
        <v>0.119205298013245</v>
      </c>
      <c r="I4547" s="3">
        <v>0.26490066225165559</v>
      </c>
      <c r="J4547" s="3">
        <v>3.6183948609160098E-2</v>
      </c>
      <c r="K4547" s="3">
        <v>16889.10000000002</v>
      </c>
      <c r="L4547" s="3" t="s">
        <v>17227</v>
      </c>
      <c r="M4547" s="4" t="str">
        <f ca="1">IFERROR(__xludf.DUMMYFUNCTION("REGEXREPLACE(F4483,""\D"", """")"),"#VALUE!")</f>
        <v>#VALUE!</v>
      </c>
    </row>
    <row r="4548" spans="1:13" ht="15.75" customHeight="1">
      <c r="A4548" s="1">
        <v>4482</v>
      </c>
      <c r="B4548" s="3">
        <v>4483</v>
      </c>
      <c r="C4548" s="3" t="s">
        <v>12236</v>
      </c>
      <c r="D4548" s="3">
        <v>0.17140194085881269</v>
      </c>
      <c r="E4548" s="3">
        <v>0.20664122899711801</v>
      </c>
      <c r="F4548" s="3">
        <v>0.63221884498480241</v>
      </c>
      <c r="G4548" s="3">
        <v>9.7264437689969604E-2</v>
      </c>
      <c r="H4548" s="3">
        <v>0.10334346504559271</v>
      </c>
      <c r="I4548" s="3">
        <v>0.26139817629179329</v>
      </c>
      <c r="J4548" s="3">
        <v>3.2976184701893591E-2</v>
      </c>
      <c r="K4548" s="3">
        <v>36497.799999999806</v>
      </c>
      <c r="L4548" s="3" t="s">
        <v>17228</v>
      </c>
      <c r="M4548" s="4" t="str">
        <f ca="1">IFERROR(__xludf.DUMMYFUNCTION("REGEXREPLACE(F4484,""\D"", """")"),"#VALUE!")</f>
        <v>#VALUE!</v>
      </c>
    </row>
    <row r="4549" spans="1:13" ht="15.75" customHeight="1">
      <c r="A4549" s="1">
        <v>4483</v>
      </c>
      <c r="B4549" s="3">
        <v>4484</v>
      </c>
      <c r="C4549" s="3" t="s">
        <v>12239</v>
      </c>
      <c r="D4549" s="3">
        <v>0.16695429666784151</v>
      </c>
      <c r="E4549" s="3">
        <v>0.35449384977978871</v>
      </c>
      <c r="F4549" s="3">
        <v>0.55974842767295596</v>
      </c>
      <c r="G4549" s="3">
        <v>0.11949685534591201</v>
      </c>
      <c r="H4549" s="3">
        <v>0.1006289308176101</v>
      </c>
      <c r="I4549" s="3">
        <v>0.26415094339622641</v>
      </c>
      <c r="J4549" s="3">
        <v>3.3868451977394923E-2</v>
      </c>
      <c r="K4549" s="3">
        <v>18783.200000000019</v>
      </c>
      <c r="L4549" s="3" t="s">
        <v>17229</v>
      </c>
      <c r="M4549" s="4" t="str">
        <f ca="1">IFERROR(__xludf.DUMMYFUNCTION("REGEXREPLACE(F4485,""\D"", """")"),"#VALUE!")</f>
        <v>#VALUE!</v>
      </c>
    </row>
    <row r="4550" spans="1:13" ht="15.75" customHeight="1">
      <c r="A4550" s="1">
        <v>4485</v>
      </c>
      <c r="B4550" s="3">
        <v>4486</v>
      </c>
      <c r="C4550" s="3" t="s">
        <v>12244</v>
      </c>
      <c r="D4550" s="3">
        <v>0.1688964395856303</v>
      </c>
      <c r="E4550" s="3">
        <v>0.20313393690181381</v>
      </c>
      <c r="F4550" s="3">
        <v>0.59459459459459463</v>
      </c>
      <c r="G4550" s="3">
        <v>0.15675675675675679</v>
      </c>
      <c r="H4550" s="3">
        <v>0.10270270270270269</v>
      </c>
      <c r="I4550" s="3">
        <v>0.2810810810810811</v>
      </c>
      <c r="J4550" s="3">
        <v>4.0606955444818182E-2</v>
      </c>
      <c r="K4550" s="3">
        <v>21122.40000000002</v>
      </c>
      <c r="L4550" s="3" t="s">
        <v>17231</v>
      </c>
      <c r="M4550" s="4" t="str">
        <f ca="1">IFERROR(__xludf.DUMMYFUNCTION("REGEXREPLACE(F4487,""\D"", """")"),"#VALUE!")</f>
        <v>#VALUE!</v>
      </c>
    </row>
    <row r="4551" spans="1:13" ht="15.75" customHeight="1">
      <c r="A4551" s="1">
        <v>4486</v>
      </c>
      <c r="B4551" s="3">
        <v>4487</v>
      </c>
      <c r="C4551" s="3" t="s">
        <v>12246</v>
      </c>
      <c r="D4551" s="3">
        <v>0.24661921155238989</v>
      </c>
      <c r="E4551" s="3">
        <v>0.55255323903344211</v>
      </c>
      <c r="F4551" s="3">
        <v>0.69072164948453607</v>
      </c>
      <c r="G4551" s="3">
        <v>4.6391752577319589E-2</v>
      </c>
      <c r="H4551" s="3">
        <v>8.7628865979381437E-2</v>
      </c>
      <c r="I4551" s="3">
        <v>0.16494845360824739</v>
      </c>
      <c r="J4551" s="3">
        <v>2.8404173153310681E-2</v>
      </c>
      <c r="K4551" s="3">
        <v>19276.499999999989</v>
      </c>
      <c r="L4551" s="3" t="s">
        <v>17232</v>
      </c>
      <c r="M4551" s="4" t="str">
        <f ca="1">IFERROR(__xludf.DUMMYFUNCTION("REGEXREPLACE(F4488,""\D"", """")"),"#VALUE!")</f>
        <v>#VALUE!</v>
      </c>
    </row>
    <row r="4552" spans="1:13" ht="15.75" customHeight="1">
      <c r="A4552" s="1">
        <v>4487</v>
      </c>
      <c r="B4552" s="3">
        <v>4488</v>
      </c>
      <c r="C4552" s="3" t="s">
        <v>12249</v>
      </c>
      <c r="D4552" s="3">
        <v>0.15107627585616271</v>
      </c>
      <c r="E4552" s="3">
        <v>0.37352577759747702</v>
      </c>
      <c r="F4552" s="3">
        <v>0.61777777777777776</v>
      </c>
      <c r="G4552" s="3">
        <v>8.8888888888888892E-2</v>
      </c>
      <c r="H4552" s="3">
        <v>5.7777777777777782E-2</v>
      </c>
      <c r="I4552" s="3">
        <v>0.21333333333333329</v>
      </c>
      <c r="J4552" s="3">
        <v>1.988929187308075E-2</v>
      </c>
      <c r="K4552" s="3">
        <v>24383.29999999997</v>
      </c>
      <c r="L4552" s="3" t="s">
        <v>17233</v>
      </c>
      <c r="M4552" s="4" t="str">
        <f ca="1">IFERROR(__xludf.DUMMYFUNCTION("REGEXREPLACE(F4489,""\D"", """")"),"#VALUE!")</f>
        <v>#VALUE!</v>
      </c>
    </row>
    <row r="4553" spans="1:13" ht="15.75" customHeight="1">
      <c r="A4553" s="1">
        <v>4489</v>
      </c>
      <c r="B4553" s="3">
        <v>4490</v>
      </c>
      <c r="C4553" s="3" t="s">
        <v>12255</v>
      </c>
      <c r="D4553" s="3">
        <v>0.19126745597822339</v>
      </c>
      <c r="E4553" s="3">
        <v>0.3045827791797282</v>
      </c>
      <c r="F4553" s="3">
        <v>0.61627906976744184</v>
      </c>
      <c r="G4553" s="3">
        <v>6.3953488372093026E-2</v>
      </c>
      <c r="H4553" s="3">
        <v>9.8837209302325577E-2</v>
      </c>
      <c r="I4553" s="3">
        <v>0.21511627906976741</v>
      </c>
      <c r="J4553" s="3">
        <v>2.7457438199378841E-2</v>
      </c>
      <c r="K4553" s="3">
        <v>17976.099999999999</v>
      </c>
      <c r="L4553" s="3" t="s">
        <v>17235</v>
      </c>
      <c r="M4553" s="4" t="str">
        <f ca="1">IFERROR(__xludf.DUMMYFUNCTION("REGEXREPLACE(F4491,""\D"", """")"),"#VALUE!")</f>
        <v>#VALUE!</v>
      </c>
    </row>
    <row r="4554" spans="1:13" ht="15.75" customHeight="1">
      <c r="A4554" s="1">
        <v>4491</v>
      </c>
      <c r="B4554" s="3">
        <v>4492</v>
      </c>
      <c r="C4554" s="3" t="s">
        <v>12261</v>
      </c>
      <c r="D4554" s="3">
        <v>0.16590040578827719</v>
      </c>
      <c r="E4554" s="3">
        <v>0.23617688637202261</v>
      </c>
      <c r="F4554" s="3">
        <v>0.63070539419087135</v>
      </c>
      <c r="G4554" s="3">
        <v>0.1327800829875519</v>
      </c>
      <c r="H4554" s="3">
        <v>0.1037344398340249</v>
      </c>
      <c r="I4554" s="3">
        <v>0.29460580912863071</v>
      </c>
      <c r="J4554" s="3">
        <v>3.7214606861262788E-2</v>
      </c>
      <c r="K4554" s="3">
        <v>27236.499999999989</v>
      </c>
      <c r="L4554" s="3" t="s">
        <v>17237</v>
      </c>
      <c r="M4554" s="4" t="str">
        <f ca="1">IFERROR(__xludf.DUMMYFUNCTION("REGEXREPLACE(F4493,""\D"", """")"),"#VALUE!")</f>
        <v>#VALUE!</v>
      </c>
    </row>
    <row r="4555" spans="1:13" ht="15.75" customHeight="1">
      <c r="A4555" s="1">
        <v>4493</v>
      </c>
      <c r="B4555" s="3">
        <v>4494</v>
      </c>
      <c r="C4555" s="3" t="s">
        <v>12266</v>
      </c>
      <c r="D4555" s="3">
        <v>0.19167742077190009</v>
      </c>
      <c r="E4555" s="3">
        <v>0.25090129316841442</v>
      </c>
      <c r="F4555" s="3">
        <v>0.60773480662983426</v>
      </c>
      <c r="G4555" s="3">
        <v>9.668508287292818E-2</v>
      </c>
      <c r="H4555" s="3">
        <v>0.1049723756906077</v>
      </c>
      <c r="I4555" s="3">
        <v>0.2541436464088398</v>
      </c>
      <c r="J4555" s="3">
        <v>3.7212510371597653E-2</v>
      </c>
      <c r="K4555" s="3">
        <v>41027.899999999732</v>
      </c>
      <c r="L4555" s="3" t="s">
        <v>17239</v>
      </c>
      <c r="M4555" s="4" t="str">
        <f ca="1">IFERROR(__xludf.DUMMYFUNCTION("REGEXREPLACE(F4495,""\D"", """")"),"#VALUE!")</f>
        <v>#VALUE!</v>
      </c>
    </row>
    <row r="4556" spans="1:13" ht="15.75" customHeight="1">
      <c r="A4556" s="1">
        <v>4494</v>
      </c>
      <c r="B4556" s="3">
        <v>4495</v>
      </c>
      <c r="C4556" s="3" t="s">
        <v>12269</v>
      </c>
      <c r="D4556" s="3">
        <v>0.17570385825594059</v>
      </c>
      <c r="E4556" s="3">
        <v>0.27308102640933279</v>
      </c>
      <c r="F4556" s="3">
        <v>0.60252365930599372</v>
      </c>
      <c r="G4556" s="3">
        <v>0.1009463722397476</v>
      </c>
      <c r="H4556" s="3">
        <v>9.4637223974763401E-2</v>
      </c>
      <c r="I4556" s="3">
        <v>0.24290220820189271</v>
      </c>
      <c r="J4556" s="3">
        <v>3.285236545498333E-2</v>
      </c>
      <c r="K4556" s="3">
        <v>35262.399999999863</v>
      </c>
      <c r="L4556" s="3" t="s">
        <v>17240</v>
      </c>
      <c r="M4556" s="4" t="str">
        <f ca="1">IFERROR(__xludf.DUMMYFUNCTION("REGEXREPLACE(F4496,""\D"", """")"),"#VALUE!")</f>
        <v>#VALUE!</v>
      </c>
    </row>
    <row r="4557" spans="1:13" ht="15.75" customHeight="1">
      <c r="A4557" s="1">
        <v>4495</v>
      </c>
      <c r="B4557" s="3">
        <v>4496</v>
      </c>
      <c r="C4557" s="3" t="s">
        <v>12272</v>
      </c>
      <c r="D4557" s="3">
        <v>0.18313877684618379</v>
      </c>
      <c r="E4557" s="3">
        <v>0.22942252613272629</v>
      </c>
      <c r="F4557" s="3">
        <v>0.61389961389961389</v>
      </c>
      <c r="G4557" s="3">
        <v>7.7220077220077218E-2</v>
      </c>
      <c r="H4557" s="3">
        <v>0.13127413127413129</v>
      </c>
      <c r="I4557" s="3">
        <v>0.25482625482625482</v>
      </c>
      <c r="J4557" s="3">
        <v>3.5254420458659973E-2</v>
      </c>
      <c r="K4557" s="3">
        <v>28530.199999999961</v>
      </c>
      <c r="L4557" s="3" t="s">
        <v>17241</v>
      </c>
      <c r="M4557" s="4" t="str">
        <f ca="1">IFERROR(__xludf.DUMMYFUNCTION("REGEXREPLACE(F4497,""\D"", """")"),"#VALUE!")</f>
        <v>#VALUE!</v>
      </c>
    </row>
    <row r="4558" spans="1:13" ht="15.75" customHeight="1">
      <c r="A4558" s="1">
        <v>4496</v>
      </c>
      <c r="B4558" s="3">
        <v>4497</v>
      </c>
      <c r="C4558" s="3" t="s">
        <v>12274</v>
      </c>
      <c r="D4558" s="3">
        <v>0.18452122707767349</v>
      </c>
      <c r="E4558" s="3">
        <v>0.19626788394322919</v>
      </c>
      <c r="F4558" s="3">
        <v>0.61538461538461542</v>
      </c>
      <c r="G4558" s="3">
        <v>0.14423076923076919</v>
      </c>
      <c r="H4558" s="3">
        <v>0.1153846153846154</v>
      </c>
      <c r="I4558" s="3">
        <v>0.29567307692307693</v>
      </c>
      <c r="J4558" s="3">
        <v>4.653038368107329E-2</v>
      </c>
      <c r="K4558" s="3">
        <v>46863.599999999627</v>
      </c>
      <c r="L4558" s="3" t="s">
        <v>17242</v>
      </c>
      <c r="M4558" s="4" t="str">
        <f ca="1">IFERROR(__xludf.DUMMYFUNCTION("REGEXREPLACE(F4498,""\D"", """")"),"#VALUE!")</f>
        <v>#VALUE!</v>
      </c>
    </row>
    <row r="4559" spans="1:13" ht="15.75" customHeight="1">
      <c r="A4559" s="1">
        <v>4497</v>
      </c>
      <c r="B4559" s="3">
        <v>4498</v>
      </c>
      <c r="C4559" s="3" t="s">
        <v>12277</v>
      </c>
      <c r="D4559" s="3">
        <v>0.1950915565717343</v>
      </c>
      <c r="E4559" s="3">
        <v>0.20249716508641449</v>
      </c>
      <c r="F4559" s="3">
        <v>0.60642570281124497</v>
      </c>
      <c r="G4559" s="3">
        <v>9.2369477911646583E-2</v>
      </c>
      <c r="H4559" s="3">
        <v>9.2369477911646583E-2</v>
      </c>
      <c r="I4559" s="3">
        <v>0.24096385542168669</v>
      </c>
      <c r="J4559" s="3">
        <v>3.3875736754932717E-2</v>
      </c>
      <c r="K4559" s="3">
        <v>28351.199999999979</v>
      </c>
      <c r="L4559" s="3" t="s">
        <v>17243</v>
      </c>
      <c r="M4559" s="4" t="str">
        <f ca="1">IFERROR(__xludf.DUMMYFUNCTION("REGEXREPLACE(F4499,""\D"", """")"),"#VALUE!")</f>
        <v>#VALUE!</v>
      </c>
    </row>
    <row r="4560" spans="1:13" ht="15.75" customHeight="1">
      <c r="A4560" s="1">
        <v>4498</v>
      </c>
      <c r="B4560" s="3">
        <v>4499</v>
      </c>
      <c r="C4560" s="3" t="s">
        <v>12279</v>
      </c>
      <c r="D4560" s="3">
        <v>0.41381324107750073</v>
      </c>
      <c r="E4560" s="3">
        <v>1.232863325615055</v>
      </c>
      <c r="F4560" s="3">
        <v>0.62295081967213117</v>
      </c>
      <c r="G4560" s="3">
        <v>3.2786885245901641E-2</v>
      </c>
      <c r="H4560" s="3">
        <v>3.2786885245901641E-2</v>
      </c>
      <c r="I4560" s="3">
        <v>8.1967213114754092E-2</v>
      </c>
      <c r="J4560" s="3">
        <v>9.7429337231968796E-3</v>
      </c>
      <c r="K4560" s="3">
        <v>5969.6000000000022</v>
      </c>
      <c r="L4560" s="3" t="s">
        <v>17244</v>
      </c>
      <c r="M4560" s="4" t="str">
        <f ca="1">IFERROR(__xludf.DUMMYFUNCTION("REGEXREPLACE(F4500,""\D"", """")"),"#VALUE!")</f>
        <v>#VALUE!</v>
      </c>
    </row>
    <row r="4561" spans="1:13" ht="15.75" customHeight="1">
      <c r="A4561" s="1">
        <v>4499</v>
      </c>
      <c r="B4561" s="3">
        <v>4500</v>
      </c>
      <c r="C4561" s="3" t="s">
        <v>12281</v>
      </c>
      <c r="D4561" s="3">
        <v>0.19761769249532479</v>
      </c>
      <c r="E4561" s="3">
        <v>0.80782079715951605</v>
      </c>
      <c r="F4561" s="3">
        <v>0.578125</v>
      </c>
      <c r="G4561" s="3">
        <v>4.6875E-2</v>
      </c>
      <c r="H4561" s="3">
        <v>4.6875E-2</v>
      </c>
      <c r="I4561" s="3">
        <v>0.109375</v>
      </c>
      <c r="J4561" s="3">
        <v>9.1544256120527304E-3</v>
      </c>
      <c r="K4561" s="3">
        <v>6180.7000000000025</v>
      </c>
      <c r="L4561" s="3" t="s">
        <v>17245</v>
      </c>
      <c r="M4561" s="4" t="str">
        <f ca="1">IFERROR(__xludf.DUMMYFUNCTION("REGEXREPLACE(F4501,""\D"", """")"),"#VALUE!")</f>
        <v>#VALUE!</v>
      </c>
    </row>
    <row r="4562" spans="1:13" ht="15.75" customHeight="1">
      <c r="A4562" s="1">
        <v>4500</v>
      </c>
      <c r="B4562" s="3">
        <v>4501</v>
      </c>
      <c r="C4562" s="3" t="s">
        <v>12283</v>
      </c>
      <c r="D4562" s="3">
        <v>0.13871375182954609</v>
      </c>
      <c r="E4562" s="3">
        <v>0.2720897485859462</v>
      </c>
      <c r="F4562" s="3">
        <v>0.58525345622119818</v>
      </c>
      <c r="G4562" s="3">
        <v>0.1244239631336406</v>
      </c>
      <c r="H4562" s="3">
        <v>9.6774193548387094E-2</v>
      </c>
      <c r="I4562" s="3">
        <v>0.27188940092165897</v>
      </c>
      <c r="J4562" s="3">
        <v>2.8803979470586771E-2</v>
      </c>
      <c r="K4562" s="3">
        <v>24559.69999999999</v>
      </c>
      <c r="L4562" s="3" t="s">
        <v>17246</v>
      </c>
      <c r="M4562" s="4" t="str">
        <f ca="1">IFERROR(__xludf.DUMMYFUNCTION("REGEXREPLACE(F4502,""\D"", """")"),"#VALUE!")</f>
        <v>#VALUE!</v>
      </c>
    </row>
    <row r="4563" spans="1:13" ht="15.75" customHeight="1">
      <c r="A4563" s="1">
        <v>4504</v>
      </c>
      <c r="B4563" s="3">
        <v>4505</v>
      </c>
      <c r="C4563" s="3" t="s">
        <v>12295</v>
      </c>
      <c r="D4563" s="3">
        <v>0.15599542305864569</v>
      </c>
      <c r="E4563" s="3">
        <v>0.31967258955595751</v>
      </c>
      <c r="F4563" s="3">
        <v>0.5</v>
      </c>
      <c r="G4563" s="3">
        <v>9.6153846153846159E-2</v>
      </c>
      <c r="H4563" s="3">
        <v>0.1153846153846154</v>
      </c>
      <c r="I4563" s="3">
        <v>0.23076923076923081</v>
      </c>
      <c r="J4563" s="3">
        <v>3.0210410097251068E-2</v>
      </c>
      <c r="K4563" s="3">
        <v>17624.700000000019</v>
      </c>
      <c r="L4563" s="3" t="s">
        <v>17250</v>
      </c>
      <c r="M4563" s="4" t="str">
        <f ca="1">IFERROR(__xludf.DUMMYFUNCTION("REGEXREPLACE(F4506,""\D"", """")"),"#VALUE!")</f>
        <v>#VALUE!</v>
      </c>
    </row>
    <row r="4564" spans="1:13" ht="15.75" customHeight="1">
      <c r="A4564" s="1">
        <v>4505</v>
      </c>
      <c r="B4564" s="3">
        <v>4506</v>
      </c>
      <c r="C4564" s="3" t="s">
        <v>12297</v>
      </c>
      <c r="D4564" s="3">
        <v>0.174023564995159</v>
      </c>
      <c r="E4564" s="3">
        <v>0.28456155391395588</v>
      </c>
      <c r="F4564" s="3">
        <v>0.58888888888888891</v>
      </c>
      <c r="G4564" s="3">
        <v>0.1111111111111111</v>
      </c>
      <c r="H4564" s="3">
        <v>0.1185185185185185</v>
      </c>
      <c r="I4564" s="3">
        <v>0.25555555555555548</v>
      </c>
      <c r="J4564" s="3">
        <v>3.8295343620955873E-2</v>
      </c>
      <c r="K4564" s="3">
        <v>30570.899999999969</v>
      </c>
      <c r="L4564" s="3" t="s">
        <v>17251</v>
      </c>
      <c r="M4564" s="4" t="str">
        <f ca="1">IFERROR(__xludf.DUMMYFUNCTION("REGEXREPLACE(F4507,""\D"", """")"),"#VALUE!")</f>
        <v>#VALUE!</v>
      </c>
    </row>
    <row r="4565" spans="1:13" ht="15.75" customHeight="1">
      <c r="A4565" s="1">
        <v>4506</v>
      </c>
      <c r="B4565" s="3">
        <v>4507</v>
      </c>
      <c r="C4565" s="3" t="s">
        <v>12300</v>
      </c>
      <c r="D4565" s="3">
        <v>0.22623825719157881</v>
      </c>
      <c r="E4565" s="3">
        <v>0.53167994950891717</v>
      </c>
      <c r="F4565" s="3">
        <v>0.61616161616161613</v>
      </c>
      <c r="G4565" s="3">
        <v>5.0505050505050497E-2</v>
      </c>
      <c r="H4565" s="3">
        <v>7.0707070707070704E-2</v>
      </c>
      <c r="I4565" s="3">
        <v>0.15151515151515149</v>
      </c>
      <c r="J4565" s="3">
        <v>2.3729152777476569E-2</v>
      </c>
      <c r="K4565" s="3">
        <v>20294.69999999999</v>
      </c>
      <c r="L4565" s="3" t="s">
        <v>17252</v>
      </c>
      <c r="M4565" s="4" t="str">
        <f ca="1">IFERROR(__xludf.DUMMYFUNCTION("REGEXREPLACE(F4508,""\D"", """")"),"#VALUE!")</f>
        <v>#VALUE!</v>
      </c>
    </row>
    <row r="4566" spans="1:13" ht="15.75" customHeight="1">
      <c r="A4566" s="1">
        <v>4507</v>
      </c>
      <c r="B4566" s="3">
        <v>4508</v>
      </c>
      <c r="C4566" s="3" t="s">
        <v>12302</v>
      </c>
      <c r="D4566" s="3">
        <v>0.2237945578782648</v>
      </c>
      <c r="E4566" s="3">
        <v>0.29077422805930242</v>
      </c>
      <c r="F4566" s="3">
        <v>0.59130434782608698</v>
      </c>
      <c r="G4566" s="3">
        <v>0.1043478260869565</v>
      </c>
      <c r="H4566" s="3">
        <v>8.6956521739130432E-2</v>
      </c>
      <c r="I4566" s="3">
        <v>0.2565217391304348</v>
      </c>
      <c r="J4566" s="3">
        <v>4.0011512726842877E-2</v>
      </c>
      <c r="K4566" s="3">
        <v>25363.099999999991</v>
      </c>
      <c r="L4566" s="3" t="s">
        <v>17253</v>
      </c>
      <c r="M4566" s="4" t="str">
        <f ca="1">IFERROR(__xludf.DUMMYFUNCTION("REGEXREPLACE(F4509,""\D"", """")"),"#VALUE!")</f>
        <v>#VALUE!</v>
      </c>
    </row>
    <row r="4567" spans="1:13" ht="15.75" customHeight="1">
      <c r="A4567" s="1">
        <v>4510</v>
      </c>
      <c r="B4567" s="3">
        <v>4511</v>
      </c>
      <c r="C4567" s="3" t="s">
        <v>12311</v>
      </c>
      <c r="D4567" s="3">
        <v>0.18670157441734819</v>
      </c>
      <c r="E4567" s="3">
        <v>0.15137330601761659</v>
      </c>
      <c r="F4567" s="3">
        <v>0.56561085972850678</v>
      </c>
      <c r="G4567" s="3">
        <v>0.13574660633484159</v>
      </c>
      <c r="H4567" s="3">
        <v>0.1176470588235294</v>
      </c>
      <c r="I4567" s="3">
        <v>0.27601809954751128</v>
      </c>
      <c r="J4567" s="3">
        <v>4.5110726230159437E-2</v>
      </c>
      <c r="K4567" s="3">
        <v>25593</v>
      </c>
      <c r="L4567" s="3" t="s">
        <v>17256</v>
      </c>
      <c r="M4567" s="4" t="str">
        <f ca="1">IFERROR(__xludf.DUMMYFUNCTION("REGEXREPLACE(F4512,""\D"", """")"),"#VALUE!")</f>
        <v>#VALUE!</v>
      </c>
    </row>
    <row r="4568" spans="1:13" ht="15.75" customHeight="1">
      <c r="A4568" s="1">
        <v>4511</v>
      </c>
      <c r="B4568" s="3">
        <v>4512</v>
      </c>
      <c r="C4568" s="3" t="s">
        <v>12314</v>
      </c>
      <c r="D4568" s="3">
        <v>0.2206484679137439</v>
      </c>
      <c r="E4568" s="3">
        <v>0.21829494958109591</v>
      </c>
      <c r="F4568" s="3">
        <v>0.57766990291262132</v>
      </c>
      <c r="G4568" s="3">
        <v>0.14077669902912621</v>
      </c>
      <c r="H4568" s="3">
        <v>8.7378640776699032E-2</v>
      </c>
      <c r="I4568" s="3">
        <v>0.25728155339805819</v>
      </c>
      <c r="J4568" s="3">
        <v>4.6332537588185438E-2</v>
      </c>
      <c r="K4568" s="3">
        <v>23667.700000000012</v>
      </c>
      <c r="L4568" s="3" t="s">
        <v>17257</v>
      </c>
      <c r="M4568" s="4" t="str">
        <f ca="1">IFERROR(__xludf.DUMMYFUNCTION("REGEXREPLACE(F4513,""\D"", """")"),"#VALUE!")</f>
        <v>#VALUE!</v>
      </c>
    </row>
    <row r="4569" spans="1:13" ht="15.75" customHeight="1">
      <c r="A4569" s="1">
        <v>4512</v>
      </c>
      <c r="B4569" s="3">
        <v>4513</v>
      </c>
      <c r="C4569" s="3" t="s">
        <v>12317</v>
      </c>
      <c r="D4569" s="3">
        <v>0.1280516011575499</v>
      </c>
      <c r="E4569" s="3">
        <v>0.21189090128118879</v>
      </c>
      <c r="F4569" s="3">
        <v>0.61946902654867253</v>
      </c>
      <c r="G4569" s="3">
        <v>0.11061946902654871</v>
      </c>
      <c r="H4569" s="3">
        <v>0.1150442477876106</v>
      </c>
      <c r="I4569" s="3">
        <v>0.27433628318584069</v>
      </c>
      <c r="J4569" s="3">
        <v>2.7429157025031192E-2</v>
      </c>
      <c r="K4569" s="3">
        <v>25651.099999999991</v>
      </c>
      <c r="L4569" s="3" t="s">
        <v>17258</v>
      </c>
      <c r="M4569" s="4" t="str">
        <f ca="1">IFERROR(__xludf.DUMMYFUNCTION("REGEXREPLACE(F4514,""\D"", """")"),"#VALUE!")</f>
        <v>#VALUE!</v>
      </c>
    </row>
    <row r="4570" spans="1:13" ht="15.75" customHeight="1">
      <c r="A4570" s="1">
        <v>4513</v>
      </c>
      <c r="B4570" s="3">
        <v>4514</v>
      </c>
      <c r="C4570" s="3" t="s">
        <v>12320</v>
      </c>
      <c r="D4570" s="3">
        <v>0.17077844475515941</v>
      </c>
      <c r="E4570" s="3">
        <v>0.2408382615477416</v>
      </c>
      <c r="F4570" s="3">
        <v>0.56129032258064515</v>
      </c>
      <c r="G4570" s="3">
        <v>9.6774193548387094E-2</v>
      </c>
      <c r="H4570" s="3">
        <v>0.1096774193548387</v>
      </c>
      <c r="I4570" s="3">
        <v>0.25483870967741928</v>
      </c>
      <c r="J4570" s="3">
        <v>3.3737617928713819E-2</v>
      </c>
      <c r="K4570" s="3">
        <v>33740.299999999872</v>
      </c>
      <c r="L4570" s="3" t="s">
        <v>17259</v>
      </c>
      <c r="M4570" s="4" t="str">
        <f ca="1">IFERROR(__xludf.DUMMYFUNCTION("REGEXREPLACE(F4515,""\D"", """")"),"#VALUE!")</f>
        <v>#VALUE!</v>
      </c>
    </row>
    <row r="4571" spans="1:13" ht="15.75" customHeight="1">
      <c r="A4571" s="1">
        <v>4516</v>
      </c>
      <c r="B4571" s="3">
        <v>4517</v>
      </c>
      <c r="C4571" s="3" t="s">
        <v>12329</v>
      </c>
      <c r="D4571" s="3">
        <v>0.14966408244270199</v>
      </c>
      <c r="E4571" s="3">
        <v>0.67211543276019736</v>
      </c>
      <c r="F4571" s="3">
        <v>0.51703406813627251</v>
      </c>
      <c r="G4571" s="3">
        <v>6.0120240480961921E-2</v>
      </c>
      <c r="H4571" s="3">
        <v>5.0100200400801598E-2</v>
      </c>
      <c r="I4571" s="3">
        <v>0.15230460921843689</v>
      </c>
      <c r="J4571" s="3">
        <v>1.554311274241001E-2</v>
      </c>
      <c r="K4571" s="3">
        <v>53627.19999999948</v>
      </c>
      <c r="L4571" s="3" t="s">
        <v>17262</v>
      </c>
      <c r="M4571" s="4" t="str">
        <f ca="1">IFERROR(__xludf.DUMMYFUNCTION("REGEXREPLACE(F4518,""\D"", """")"),"#VALUE!")</f>
        <v>#VALUE!</v>
      </c>
    </row>
    <row r="4572" spans="1:13" ht="15.75" customHeight="1">
      <c r="A4572" s="1">
        <v>4518</v>
      </c>
      <c r="B4572" s="3">
        <v>4519</v>
      </c>
      <c r="C4572" s="3" t="s">
        <v>12334</v>
      </c>
      <c r="D4572" s="3">
        <v>0.1671856463328199</v>
      </c>
      <c r="E4572" s="3">
        <v>0.24414977547609851</v>
      </c>
      <c r="F4572" s="3">
        <v>0.59712230215827333</v>
      </c>
      <c r="G4572" s="3">
        <v>0.1079136690647482</v>
      </c>
      <c r="H4572" s="3">
        <v>0.1223021582733813</v>
      </c>
      <c r="I4572" s="3">
        <v>0.2446043165467626</v>
      </c>
      <c r="J4572" s="3">
        <v>3.5298200532280138E-2</v>
      </c>
      <c r="K4572" s="3">
        <v>15813.800000000039</v>
      </c>
      <c r="L4572" s="3" t="s">
        <v>17264</v>
      </c>
      <c r="M4572" s="4" t="str">
        <f ca="1">IFERROR(__xludf.DUMMYFUNCTION("REGEXREPLACE(F4520,""\D"", """")"),"#VALUE!")</f>
        <v>#VALUE!</v>
      </c>
    </row>
    <row r="4573" spans="1:13" ht="15.75" customHeight="1">
      <c r="A4573" s="1">
        <v>4519</v>
      </c>
      <c r="B4573" s="3">
        <v>4520</v>
      </c>
      <c r="C4573" s="3" t="s">
        <v>12336</v>
      </c>
      <c r="D4573" s="3">
        <v>0.1346763985338584</v>
      </c>
      <c r="E4573" s="3">
        <v>0.23480605760636261</v>
      </c>
      <c r="F4573" s="3">
        <v>0.62790697674418605</v>
      </c>
      <c r="G4573" s="3">
        <v>0.124031007751938</v>
      </c>
      <c r="H4573" s="3">
        <v>0.1162790697674419</v>
      </c>
      <c r="I4573" s="3">
        <v>0.27131782945736432</v>
      </c>
      <c r="J4573" s="3">
        <v>2.9681941262593318E-2</v>
      </c>
      <c r="K4573" s="3">
        <v>14407.100000000029</v>
      </c>
      <c r="L4573" s="3" t="s">
        <v>17265</v>
      </c>
      <c r="M4573" s="4" t="str">
        <f ca="1">IFERROR(__xludf.DUMMYFUNCTION("REGEXREPLACE(F4521,""\D"", """")"),"#VALUE!")</f>
        <v>#VALUE!</v>
      </c>
    </row>
    <row r="4574" spans="1:13" ht="15.75" customHeight="1">
      <c r="A4574" s="1">
        <v>4520</v>
      </c>
      <c r="B4574" s="3">
        <v>4521</v>
      </c>
      <c r="C4574" s="3" t="s">
        <v>12339</v>
      </c>
      <c r="D4574" s="3">
        <v>0.19026346836051669</v>
      </c>
      <c r="E4574" s="3">
        <v>0.30144588041575499</v>
      </c>
      <c r="F4574" s="3">
        <v>0.57278481012658233</v>
      </c>
      <c r="G4574" s="3">
        <v>8.2278481012658222E-2</v>
      </c>
      <c r="H4574" s="3">
        <v>0.1044303797468354</v>
      </c>
      <c r="I4574" s="3">
        <v>0.21835443037974681</v>
      </c>
      <c r="J4574" s="3">
        <v>3.3683761800902073E-2</v>
      </c>
      <c r="K4574" s="3">
        <v>34717.999999999847</v>
      </c>
      <c r="L4574" s="3" t="s">
        <v>17266</v>
      </c>
      <c r="M4574" s="4" t="str">
        <f ca="1">IFERROR(__xludf.DUMMYFUNCTION("REGEXREPLACE(F4522,""\D"", """")"),"#VALUE!")</f>
        <v>#VALUE!</v>
      </c>
    </row>
    <row r="4575" spans="1:13" ht="15.75" customHeight="1">
      <c r="A4575" s="1">
        <v>4521</v>
      </c>
      <c r="B4575" s="3">
        <v>4522</v>
      </c>
      <c r="C4575" s="3" t="s">
        <v>12341</v>
      </c>
      <c r="D4575" s="3">
        <v>0.13160486003847399</v>
      </c>
      <c r="E4575" s="3">
        <v>0.24155295216219069</v>
      </c>
      <c r="F4575" s="3">
        <v>0.57692307692307687</v>
      </c>
      <c r="G4575" s="3">
        <v>9.6153846153846159E-2</v>
      </c>
      <c r="H4575" s="3">
        <v>0.1057692307692308</v>
      </c>
      <c r="I4575" s="3">
        <v>0.25</v>
      </c>
      <c r="J4575" s="3">
        <v>2.3060683195593651E-2</v>
      </c>
      <c r="K4575" s="3">
        <v>11505.60000000002</v>
      </c>
      <c r="L4575" s="3" t="s">
        <v>17267</v>
      </c>
      <c r="M4575" s="4" t="str">
        <f ca="1">IFERROR(__xludf.DUMMYFUNCTION("REGEXREPLACE(F4523,""\D"", """")"),"#VALUE!")</f>
        <v>#VALUE!</v>
      </c>
    </row>
    <row r="4576" spans="1:13" ht="15.75" customHeight="1">
      <c r="A4576" s="1">
        <v>4522</v>
      </c>
      <c r="B4576" s="3">
        <v>4523</v>
      </c>
      <c r="C4576" s="3" t="s">
        <v>12343</v>
      </c>
      <c r="D4576" s="3">
        <v>0.15597595028678329</v>
      </c>
      <c r="E4576" s="3">
        <v>0.199915457507162</v>
      </c>
      <c r="F4576" s="3">
        <v>0.56304347826086953</v>
      </c>
      <c r="G4576" s="3">
        <v>8.6956521739130432E-2</v>
      </c>
      <c r="H4576" s="3">
        <v>0.1239130434782609</v>
      </c>
      <c r="I4576" s="3">
        <v>0.26521739130434779</v>
      </c>
      <c r="J4576" s="3">
        <v>3.1577981831558563E-2</v>
      </c>
      <c r="K4576" s="3">
        <v>53335.099999999497</v>
      </c>
      <c r="L4576" s="3" t="s">
        <v>17268</v>
      </c>
      <c r="M4576" s="4" t="str">
        <f ca="1">IFERROR(__xludf.DUMMYFUNCTION("REGEXREPLACE(F4524,""\D"", """")"),"#VALUE!")</f>
        <v>#VALUE!</v>
      </c>
    </row>
    <row r="4577" spans="1:13" ht="15.75" customHeight="1">
      <c r="A4577" s="1">
        <v>4524</v>
      </c>
      <c r="B4577" s="3">
        <v>4525</v>
      </c>
      <c r="C4577" s="3" t="s">
        <v>12349</v>
      </c>
      <c r="D4577" s="3">
        <v>0.22186586987688339</v>
      </c>
      <c r="E4577" s="3">
        <v>0.71810042647915751</v>
      </c>
      <c r="F4577" s="3">
        <v>0.5286624203821656</v>
      </c>
      <c r="G4577" s="3">
        <v>7.0063694267515922E-2</v>
      </c>
      <c r="H4577" s="3">
        <v>3.1847133757961783E-2</v>
      </c>
      <c r="I4577" s="3">
        <v>0.13694267515923569</v>
      </c>
      <c r="J4577" s="3">
        <v>1.9786162965495568E-2</v>
      </c>
      <c r="K4577" s="3">
        <v>33543.299999999872</v>
      </c>
      <c r="L4577" s="3" t="s">
        <v>17270</v>
      </c>
      <c r="M4577" s="4" t="str">
        <f ca="1">IFERROR(__xludf.DUMMYFUNCTION("REGEXREPLACE(F4526,""\D"", """")"),"#VALUE!")</f>
        <v>#VALUE!</v>
      </c>
    </row>
    <row r="4578" spans="1:13" ht="15.75" customHeight="1">
      <c r="A4578" s="1">
        <v>4525</v>
      </c>
      <c r="B4578" s="3">
        <v>4526</v>
      </c>
      <c r="C4578" s="3" t="s">
        <v>12351</v>
      </c>
      <c r="D4578" s="3">
        <v>0.32281053688082118</v>
      </c>
      <c r="E4578" s="3">
        <v>0.18203864497945391</v>
      </c>
      <c r="F4578" s="3">
        <v>0.6404494382022472</v>
      </c>
      <c r="G4578" s="3">
        <v>0.1797752808988764</v>
      </c>
      <c r="H4578" s="3">
        <v>0.1235955056179775</v>
      </c>
      <c r="I4578" s="3">
        <v>0.3258426966292135</v>
      </c>
      <c r="J4578" s="3">
        <v>8.748993456634746E-2</v>
      </c>
      <c r="K4578" s="3">
        <v>10061.300000000019</v>
      </c>
      <c r="L4578" s="3" t="s">
        <v>17271</v>
      </c>
      <c r="M4578" s="4" t="str">
        <f ca="1">IFERROR(__xludf.DUMMYFUNCTION("REGEXREPLACE(F4527,""\D"", """")"),"#VALUE!")</f>
        <v>#VALUE!</v>
      </c>
    </row>
    <row r="4579" spans="1:13" ht="15.75" customHeight="1">
      <c r="A4579" s="1">
        <v>4527</v>
      </c>
      <c r="B4579" s="3">
        <v>4528</v>
      </c>
      <c r="C4579" s="3" t="s">
        <v>12356</v>
      </c>
      <c r="D4579" s="3">
        <v>0.1905943189312953</v>
      </c>
      <c r="E4579" s="3">
        <v>0.2181692406010998</v>
      </c>
      <c r="F4579" s="3">
        <v>0.58045977011494254</v>
      </c>
      <c r="G4579" s="3">
        <v>0.10919540229885059</v>
      </c>
      <c r="H4579" s="3">
        <v>8.6206896551724144E-2</v>
      </c>
      <c r="I4579" s="3">
        <v>0.23563218390804599</v>
      </c>
      <c r="J4579" s="3">
        <v>3.4039509664711663E-2</v>
      </c>
      <c r="K4579" s="3">
        <v>19391.600000000009</v>
      </c>
      <c r="L4579" s="3" t="s">
        <v>17273</v>
      </c>
      <c r="M4579" s="4" t="str">
        <f ca="1">IFERROR(__xludf.DUMMYFUNCTION("REGEXREPLACE(F4529,""\D"", """")"),"#VALUE!")</f>
        <v>#VALUE!</v>
      </c>
    </row>
    <row r="4580" spans="1:13" ht="15.75" customHeight="1">
      <c r="A4580" s="1">
        <v>4528</v>
      </c>
      <c r="B4580" s="3">
        <v>4529</v>
      </c>
      <c r="C4580" s="3" t="s">
        <v>12359</v>
      </c>
      <c r="D4580" s="3">
        <v>0.18415723856515129</v>
      </c>
      <c r="E4580" s="3">
        <v>0.24312806478174331</v>
      </c>
      <c r="F4580" s="3">
        <v>0.55555555555555558</v>
      </c>
      <c r="G4580" s="3">
        <v>7.407407407407407E-2</v>
      </c>
      <c r="H4580" s="3">
        <v>0.16666666666666671</v>
      </c>
      <c r="I4580" s="3">
        <v>0.25925925925925919</v>
      </c>
      <c r="J4580" s="3">
        <v>3.2061440927212193E-2</v>
      </c>
      <c r="K4580" s="3">
        <v>6298.8999999999987</v>
      </c>
      <c r="L4580" s="3" t="s">
        <v>17274</v>
      </c>
      <c r="M4580" s="4" t="str">
        <f ca="1">IFERROR(__xludf.DUMMYFUNCTION("REGEXREPLACE(F4530,""\D"", """")"),"#VALUE!")</f>
        <v>#VALUE!</v>
      </c>
    </row>
    <row r="4581" spans="1:13" ht="15.75" customHeight="1">
      <c r="A4581" s="1">
        <v>4531</v>
      </c>
      <c r="B4581" s="3">
        <v>4532</v>
      </c>
      <c r="C4581" s="3" t="s">
        <v>12368</v>
      </c>
      <c r="D4581" s="3">
        <v>0.12642250296758761</v>
      </c>
      <c r="E4581" s="3">
        <v>0.3275020979780745</v>
      </c>
      <c r="F4581" s="3">
        <v>0.59459459459459463</v>
      </c>
      <c r="G4581" s="3">
        <v>9.0090090090090086E-2</v>
      </c>
      <c r="H4581" s="3">
        <v>0.12612612612612609</v>
      </c>
      <c r="I4581" s="3">
        <v>0.2342342342342342</v>
      </c>
      <c r="J4581" s="3">
        <v>2.3943040706084339E-2</v>
      </c>
      <c r="K4581" s="3">
        <v>12108.20000000003</v>
      </c>
      <c r="L4581" s="3" t="s">
        <v>17277</v>
      </c>
      <c r="M4581" s="4" t="str">
        <f ca="1">IFERROR(__xludf.DUMMYFUNCTION("REGEXREPLACE(F4533,""\D"", """")"),"#VALUE!")</f>
        <v>#VALUE!</v>
      </c>
    </row>
    <row r="4582" spans="1:13" ht="15.75" customHeight="1">
      <c r="A4582" s="1">
        <v>4532</v>
      </c>
      <c r="B4582" s="3">
        <v>4533</v>
      </c>
      <c r="C4582" s="3" t="s">
        <v>12371</v>
      </c>
      <c r="D4582" s="3">
        <v>0.31069504874425602</v>
      </c>
      <c r="E4582" s="3">
        <v>0.61732257584639905</v>
      </c>
      <c r="F4582" s="3">
        <v>0.47619047619047622</v>
      </c>
      <c r="G4582" s="3">
        <v>9.5238095238095233E-2</v>
      </c>
      <c r="H4582" s="3">
        <v>0</v>
      </c>
      <c r="I4582" s="3">
        <v>0.119047619047619</v>
      </c>
      <c r="J4582" s="3">
        <v>1.519619512100715E-2</v>
      </c>
      <c r="K4582" s="3">
        <v>4639.2999999999975</v>
      </c>
      <c r="L4582" s="3" t="s">
        <v>17278</v>
      </c>
      <c r="M4582" s="4" t="str">
        <f ca="1">IFERROR(__xludf.DUMMYFUNCTION("REGEXREPLACE(F4534,""\D"", """")"),"#VALUE!")</f>
        <v>#VALUE!</v>
      </c>
    </row>
    <row r="4583" spans="1:13" ht="15.75" customHeight="1">
      <c r="A4583" s="1">
        <v>4534</v>
      </c>
      <c r="B4583" s="3">
        <v>4535</v>
      </c>
      <c r="C4583" s="3" t="s">
        <v>12377</v>
      </c>
      <c r="D4583" s="3">
        <v>0.15207970557777581</v>
      </c>
      <c r="E4583" s="3">
        <v>0.1002241711710052</v>
      </c>
      <c r="F4583" s="3">
        <v>0.62380952380952381</v>
      </c>
      <c r="G4583" s="3">
        <v>0.1142857142857143</v>
      </c>
      <c r="H4583" s="3">
        <v>0.19047619047619049</v>
      </c>
      <c r="I4583" s="3">
        <v>0.34761904761904761</v>
      </c>
      <c r="J4583" s="3">
        <v>4.2990471023746833E-2</v>
      </c>
      <c r="K4583" s="3">
        <v>24061.3</v>
      </c>
      <c r="L4583" s="3" t="s">
        <v>17280</v>
      </c>
      <c r="M4583" s="4" t="str">
        <f ca="1">IFERROR(__xludf.DUMMYFUNCTION("REGEXREPLACE(F4536,""\D"", """")"),"#VALUE!")</f>
        <v>#VALUE!</v>
      </c>
    </row>
    <row r="4584" spans="1:13" ht="15.75" customHeight="1">
      <c r="A4584" s="1">
        <v>4538</v>
      </c>
      <c r="B4584" s="3">
        <v>4539</v>
      </c>
      <c r="C4584" s="3" t="s">
        <v>12389</v>
      </c>
      <c r="D4584" s="3">
        <v>0.20558287491726371</v>
      </c>
      <c r="E4584" s="3">
        <v>0.21219810197853251</v>
      </c>
      <c r="F4584" s="3">
        <v>0.60493827160493829</v>
      </c>
      <c r="G4584" s="3">
        <v>9.4650205761316872E-2</v>
      </c>
      <c r="H4584" s="3">
        <v>0.1152263374485597</v>
      </c>
      <c r="I4584" s="3">
        <v>0.26748971193415638</v>
      </c>
      <c r="J4584" s="3">
        <v>4.0728898555557842E-2</v>
      </c>
      <c r="K4584" s="3">
        <v>27325.19999999999</v>
      </c>
      <c r="L4584" s="3" t="s">
        <v>17284</v>
      </c>
      <c r="M4584" s="4" t="str">
        <f ca="1">IFERROR(__xludf.DUMMYFUNCTION("REGEXREPLACE(F4540,""\D"", """")"),"#VALUE!")</f>
        <v>#VALUE!</v>
      </c>
    </row>
    <row r="4585" spans="1:13" ht="15.75" customHeight="1">
      <c r="A4585" s="1">
        <v>4539</v>
      </c>
      <c r="B4585" s="3">
        <v>4540</v>
      </c>
      <c r="C4585" s="3" t="s">
        <v>12392</v>
      </c>
      <c r="D4585" s="3">
        <v>0.22895457108940251</v>
      </c>
      <c r="E4585" s="3">
        <v>0.18880054082760761</v>
      </c>
      <c r="F4585" s="3">
        <v>0.57657657657657657</v>
      </c>
      <c r="G4585" s="3">
        <v>0.13513513513513509</v>
      </c>
      <c r="H4585" s="3">
        <v>0.13513513513513509</v>
      </c>
      <c r="I4585" s="3">
        <v>0.29729729729729731</v>
      </c>
      <c r="J4585" s="3">
        <v>5.6872146789709817E-2</v>
      </c>
      <c r="K4585" s="3">
        <v>13123.100000000029</v>
      </c>
      <c r="L4585" s="3" t="s">
        <v>17285</v>
      </c>
      <c r="M4585" s="4" t="str">
        <f ca="1">IFERROR(__xludf.DUMMYFUNCTION("REGEXREPLACE(F4541,""\D"", """")"),"#VALUE!")</f>
        <v>#VALUE!</v>
      </c>
    </row>
    <row r="4586" spans="1:13" ht="15.75" customHeight="1">
      <c r="A4586" s="1">
        <v>4542</v>
      </c>
      <c r="B4586" s="3">
        <v>4543</v>
      </c>
      <c r="C4586" s="3" t="s">
        <v>12401</v>
      </c>
      <c r="D4586" s="3">
        <v>0.2093751405376813</v>
      </c>
      <c r="E4586" s="3">
        <v>0.1607278833063682</v>
      </c>
      <c r="F4586" s="3">
        <v>0.60952380952380958</v>
      </c>
      <c r="G4586" s="3">
        <v>0.10476190476190481</v>
      </c>
      <c r="H4586" s="3">
        <v>0.15238095238095239</v>
      </c>
      <c r="I4586" s="3">
        <v>0.32380952380952382</v>
      </c>
      <c r="J4586" s="3">
        <v>4.788760584451271E-2</v>
      </c>
      <c r="K4586" s="3">
        <v>11610.10000000002</v>
      </c>
      <c r="L4586" s="3" t="s">
        <v>17288</v>
      </c>
      <c r="M4586" s="4" t="str">
        <f ca="1">IFERROR(__xludf.DUMMYFUNCTION("REGEXREPLACE(F4544,""\D"", """")"),"#VALUE!")</f>
        <v>#VALUE!</v>
      </c>
    </row>
    <row r="4587" spans="1:13" ht="15.75" customHeight="1">
      <c r="A4587" s="1">
        <v>4544</v>
      </c>
      <c r="B4587" s="3">
        <v>4545</v>
      </c>
      <c r="C4587" s="3" t="s">
        <v>12407</v>
      </c>
      <c r="D4587" s="3">
        <v>0.24166612058074091</v>
      </c>
      <c r="E4587" s="3">
        <v>0.17024776609599271</v>
      </c>
      <c r="F4587" s="3">
        <v>0.54330708661417326</v>
      </c>
      <c r="G4587" s="3">
        <v>8.6614173228346455E-2</v>
      </c>
      <c r="H4587" s="3">
        <v>9.4488188976377951E-2</v>
      </c>
      <c r="I4587" s="3">
        <v>0.23622047244094491</v>
      </c>
      <c r="J4587" s="3">
        <v>3.834844770263654E-2</v>
      </c>
      <c r="K4587" s="3">
        <v>14037.300000000039</v>
      </c>
      <c r="L4587" s="3" t="s">
        <v>17290</v>
      </c>
      <c r="M4587" s="4" t="str">
        <f ca="1">IFERROR(__xludf.DUMMYFUNCTION("REGEXREPLACE(F4546,""\D"", """")"),"#VALUE!")</f>
        <v>#VALUE!</v>
      </c>
    </row>
    <row r="4588" spans="1:13" ht="15.75" customHeight="1">
      <c r="A4588" s="1">
        <v>4545</v>
      </c>
      <c r="B4588" s="3">
        <v>4546</v>
      </c>
      <c r="C4588" s="3" t="s">
        <v>12409</v>
      </c>
      <c r="D4588" s="3">
        <v>0.15177074264182661</v>
      </c>
      <c r="E4588" s="3">
        <v>8.2982776500973132E-2</v>
      </c>
      <c r="F4588" s="3">
        <v>0.66878980891719741</v>
      </c>
      <c r="G4588" s="3">
        <v>0.178343949044586</v>
      </c>
      <c r="H4588" s="3">
        <v>0.1082802547770701</v>
      </c>
      <c r="I4588" s="3">
        <v>0.32484076433121017</v>
      </c>
      <c r="J4588" s="3">
        <v>3.9767105142181597E-2</v>
      </c>
      <c r="K4588" s="3">
        <v>17567.10000000002</v>
      </c>
      <c r="L4588" s="3" t="s">
        <v>17291</v>
      </c>
      <c r="M4588" s="4" t="str">
        <f ca="1">IFERROR(__xludf.DUMMYFUNCTION("REGEXREPLACE(F4547,""\D"", """")"),"#VALUE!")</f>
        <v>#VALUE!</v>
      </c>
    </row>
    <row r="4589" spans="1:13" ht="15.75" customHeight="1">
      <c r="A4589" s="1">
        <v>4546</v>
      </c>
      <c r="B4589" s="3">
        <v>4547</v>
      </c>
      <c r="C4589" s="3" t="s">
        <v>12412</v>
      </c>
      <c r="D4589" s="3">
        <v>0.2475615502205723</v>
      </c>
      <c r="E4589" s="3">
        <v>0.1366125501766314</v>
      </c>
      <c r="F4589" s="3">
        <v>0.58771929824561409</v>
      </c>
      <c r="G4589" s="3">
        <v>0.13157894736842099</v>
      </c>
      <c r="H4589" s="3">
        <v>0.10526315789473679</v>
      </c>
      <c r="I4589" s="3">
        <v>0.25438596491228072</v>
      </c>
      <c r="J4589" s="3">
        <v>5.2671850928291131E-2</v>
      </c>
      <c r="K4589" s="3">
        <v>12646.400000000031</v>
      </c>
      <c r="L4589" s="3" t="s">
        <v>17292</v>
      </c>
      <c r="M4589" s="4" t="str">
        <f ca="1">IFERROR(__xludf.DUMMYFUNCTION("REGEXREPLACE(F4548,""\D"", """")"),"#VALUE!")</f>
        <v>#VALUE!</v>
      </c>
    </row>
    <row r="4590" spans="1:13" ht="15.75" customHeight="1">
      <c r="A4590" s="1">
        <v>4547</v>
      </c>
      <c r="B4590" s="3">
        <v>4548</v>
      </c>
      <c r="C4590" s="3" t="s">
        <v>12415</v>
      </c>
      <c r="D4590" s="3">
        <v>0.17981379305021161</v>
      </c>
      <c r="E4590" s="3">
        <v>0.18658429952526739</v>
      </c>
      <c r="F4590" s="3">
        <v>0.59566787003610111</v>
      </c>
      <c r="G4590" s="3">
        <v>0.1083032490974729</v>
      </c>
      <c r="H4590" s="3">
        <v>0.14801444043321299</v>
      </c>
      <c r="I4590" s="3">
        <v>0.2851985559566787</v>
      </c>
      <c r="J4590" s="3">
        <v>4.394175073663098E-2</v>
      </c>
      <c r="K4590" s="3">
        <v>31125.599999999929</v>
      </c>
      <c r="L4590" s="3" t="s">
        <v>17293</v>
      </c>
      <c r="M4590" s="4" t="str">
        <f ca="1">IFERROR(__xludf.DUMMYFUNCTION("REGEXREPLACE(F4549,""\D"", """")"),"#VALUE!")</f>
        <v>#VALUE!</v>
      </c>
    </row>
    <row r="4591" spans="1:13" ht="15.75" customHeight="1">
      <c r="A4591" s="1">
        <v>4548</v>
      </c>
      <c r="B4591" s="3">
        <v>4549</v>
      </c>
      <c r="C4591" s="3" t="s">
        <v>12417</v>
      </c>
      <c r="D4591" s="3">
        <v>0.21489620270315099</v>
      </c>
      <c r="E4591" s="3">
        <v>0.16294309015431441</v>
      </c>
      <c r="F4591" s="3">
        <v>0.65277777777777779</v>
      </c>
      <c r="G4591" s="3">
        <v>0.1111111111111111</v>
      </c>
      <c r="H4591" s="3">
        <v>0.1388888888888889</v>
      </c>
      <c r="I4591" s="3">
        <v>0.2986111111111111</v>
      </c>
      <c r="J4591" s="3">
        <v>4.9655413509678219E-2</v>
      </c>
      <c r="K4591" s="3">
        <v>15447.500000000029</v>
      </c>
      <c r="L4591" s="3" t="s">
        <v>17294</v>
      </c>
      <c r="M4591" s="4" t="str">
        <f ca="1">IFERROR(__xludf.DUMMYFUNCTION("REGEXREPLACE(F4550,""\D"", """")"),"#VALUE!")</f>
        <v>#VALUE!</v>
      </c>
    </row>
    <row r="4592" spans="1:13" ht="15.75" customHeight="1">
      <c r="A4592" s="1">
        <v>4550</v>
      </c>
      <c r="B4592" s="3">
        <v>4551</v>
      </c>
      <c r="C4592" s="3" t="s">
        <v>12423</v>
      </c>
      <c r="D4592" s="3">
        <v>0.1833018738305332</v>
      </c>
      <c r="E4592" s="3">
        <v>0.17211209549842441</v>
      </c>
      <c r="F4592" s="3">
        <v>0.58419243986254299</v>
      </c>
      <c r="G4592" s="3">
        <v>0.1099656357388316</v>
      </c>
      <c r="H4592" s="3">
        <v>0.14089347079037801</v>
      </c>
      <c r="I4592" s="3">
        <v>0.27491408934707912</v>
      </c>
      <c r="J4592" s="3">
        <v>4.408370315395653E-2</v>
      </c>
      <c r="K4592" s="3">
        <v>32272.79999999989</v>
      </c>
      <c r="L4592" s="3" t="s">
        <v>17296</v>
      </c>
      <c r="M4592" s="4" t="str">
        <f ca="1">IFERROR(__xludf.DUMMYFUNCTION("REGEXREPLACE(F4552,""\D"", """")"),"#VALUE!")</f>
        <v>#VALUE!</v>
      </c>
    </row>
    <row r="4593" spans="1:13" ht="15.75" customHeight="1">
      <c r="A4593" s="1">
        <v>4553</v>
      </c>
      <c r="B4593" s="3">
        <v>4554</v>
      </c>
      <c r="C4593" s="3" t="s">
        <v>12432</v>
      </c>
      <c r="D4593" s="3">
        <v>0.18197825864446229</v>
      </c>
      <c r="E4593" s="3">
        <v>0.1536468499282766</v>
      </c>
      <c r="F4593" s="3">
        <v>0.62918660287081341</v>
      </c>
      <c r="G4593" s="3">
        <v>0.14832535885167461</v>
      </c>
      <c r="H4593" s="3">
        <v>0.1100478468899522</v>
      </c>
      <c r="I4593" s="3">
        <v>0.32296650717703351</v>
      </c>
      <c r="J4593" s="3">
        <v>4.5436783445263702E-2</v>
      </c>
      <c r="K4593" s="3">
        <v>47822.899999999623</v>
      </c>
      <c r="L4593" s="3" t="s">
        <v>17299</v>
      </c>
      <c r="M4593" s="4" t="str">
        <f ca="1">IFERROR(__xludf.DUMMYFUNCTION("REGEXREPLACE(F4555,""\D"", """")"),"#VALUE!")</f>
        <v>#VALUE!</v>
      </c>
    </row>
    <row r="4594" spans="1:13" ht="15.75" customHeight="1">
      <c r="A4594" s="1">
        <v>4555</v>
      </c>
      <c r="B4594" s="3">
        <v>4556</v>
      </c>
      <c r="C4594" s="3" t="s">
        <v>12439</v>
      </c>
      <c r="D4594" s="3">
        <v>0.22059169655145081</v>
      </c>
      <c r="E4594" s="3">
        <v>0.12688816820229509</v>
      </c>
      <c r="F4594" s="3">
        <v>0.625</v>
      </c>
      <c r="G4594" s="3">
        <v>0.1931818181818182</v>
      </c>
      <c r="H4594" s="3">
        <v>0.10227272727272731</v>
      </c>
      <c r="I4594" s="3">
        <v>0.30681818181818182</v>
      </c>
      <c r="J4594" s="3">
        <v>5.5649958613982517E-2</v>
      </c>
      <c r="K4594" s="3">
        <v>10063.900000000011</v>
      </c>
      <c r="L4594" s="3" t="s">
        <v>17301</v>
      </c>
      <c r="M4594" s="4" t="str">
        <f ca="1">IFERROR(__xludf.DUMMYFUNCTION("REGEXREPLACE(F4557,""\D"", """")"),"#VALUE!")</f>
        <v>#VALUE!</v>
      </c>
    </row>
    <row r="4595" spans="1:13" ht="15.75" customHeight="1">
      <c r="A4595" s="1">
        <v>4556</v>
      </c>
      <c r="B4595" s="3">
        <v>4557</v>
      </c>
      <c r="C4595" s="3" t="s">
        <v>12441</v>
      </c>
      <c r="D4595" s="3">
        <v>0.16267185705246359</v>
      </c>
      <c r="E4595" s="3">
        <v>0.14595652528905489</v>
      </c>
      <c r="F4595" s="3">
        <v>0.60535117056856191</v>
      </c>
      <c r="G4595" s="3">
        <v>0.15384615384615391</v>
      </c>
      <c r="H4595" s="3">
        <v>0.1103678929765886</v>
      </c>
      <c r="I4595" s="3">
        <v>0.33110367892976589</v>
      </c>
      <c r="J4595" s="3">
        <v>4.1062809672514453E-2</v>
      </c>
      <c r="K4595" s="3">
        <v>34602.599999999868</v>
      </c>
      <c r="L4595" s="3" t="s">
        <v>17302</v>
      </c>
      <c r="M4595" s="4" t="str">
        <f ca="1">IFERROR(__xludf.DUMMYFUNCTION("REGEXREPLACE(F4558,""\D"", """")"),"#VALUE!")</f>
        <v>#VALUE!</v>
      </c>
    </row>
    <row r="4596" spans="1:13" ht="15.75" customHeight="1">
      <c r="A4596" s="1">
        <v>4557</v>
      </c>
      <c r="B4596" s="3">
        <v>4558</v>
      </c>
      <c r="C4596" s="3" t="s">
        <v>12444</v>
      </c>
      <c r="D4596" s="3">
        <v>8.9327991048248567E-2</v>
      </c>
      <c r="E4596" s="3">
        <v>0.2053919484869372</v>
      </c>
      <c r="F4596" s="3">
        <v>0.5357142857142857</v>
      </c>
      <c r="G4596" s="3">
        <v>0.119047619047619</v>
      </c>
      <c r="H4596" s="3">
        <v>0.15476190476190479</v>
      </c>
      <c r="I4596" s="3">
        <v>0.30952380952380948</v>
      </c>
      <c r="J4596" s="3">
        <v>2.1620283744508199E-2</v>
      </c>
      <c r="K4596" s="3">
        <v>9515.2000000000135</v>
      </c>
      <c r="L4596" s="3" t="s">
        <v>17303</v>
      </c>
      <c r="M4596" s="4" t="str">
        <f ca="1">IFERROR(__xludf.DUMMYFUNCTION("REGEXREPLACE(F4559,""\D"", """")"),"#VALUE!")</f>
        <v>#VALUE!</v>
      </c>
    </row>
    <row r="4597" spans="1:13" ht="15.75" customHeight="1">
      <c r="A4597" s="1">
        <v>4558</v>
      </c>
      <c r="B4597" s="3">
        <v>4559</v>
      </c>
      <c r="C4597" s="3" t="s">
        <v>12447</v>
      </c>
      <c r="D4597" s="3">
        <v>0.18384375067917061</v>
      </c>
      <c r="E4597" s="3">
        <v>0.21001618523424301</v>
      </c>
      <c r="F4597" s="3">
        <v>0.62735849056603776</v>
      </c>
      <c r="G4597" s="3">
        <v>0.13207547169811321</v>
      </c>
      <c r="H4597" s="3">
        <v>0.14150943396226409</v>
      </c>
      <c r="I4597" s="3">
        <v>0.28301886792452829</v>
      </c>
      <c r="J4597" s="3">
        <v>4.8213424656473568E-2</v>
      </c>
      <c r="K4597" s="3">
        <v>23620.19999999999</v>
      </c>
      <c r="L4597" s="3" t="s">
        <v>17304</v>
      </c>
      <c r="M4597" s="4" t="str">
        <f ca="1">IFERROR(__xludf.DUMMYFUNCTION("REGEXREPLACE(F4560,""\D"", """")"),"#VALUE!")</f>
        <v>#VALUE!</v>
      </c>
    </row>
    <row r="4598" spans="1:13" ht="15.75" customHeight="1">
      <c r="A4598" s="1">
        <v>4562</v>
      </c>
      <c r="B4598" s="3">
        <v>4563</v>
      </c>
      <c r="C4598" s="3" t="s">
        <v>12458</v>
      </c>
      <c r="D4598" s="3">
        <v>8.7932092418480476E-2</v>
      </c>
      <c r="E4598" s="3">
        <v>0.1870627588227545</v>
      </c>
      <c r="F4598" s="3">
        <v>0.64130434782608692</v>
      </c>
      <c r="G4598" s="3">
        <v>0.18478260869565219</v>
      </c>
      <c r="H4598" s="3">
        <v>0.1630434782608696</v>
      </c>
      <c r="I4598" s="3">
        <v>0.34782608695652167</v>
      </c>
      <c r="J4598" s="3">
        <v>2.850780403868754E-2</v>
      </c>
      <c r="K4598" s="3">
        <v>10504.800000000019</v>
      </c>
      <c r="L4598" s="3" t="s">
        <v>17308</v>
      </c>
      <c r="M4598" s="4" t="str">
        <f ca="1">IFERROR(__xludf.DUMMYFUNCTION("REGEXREPLACE(F4564,""\D"", """")"),"#VALUE!")</f>
        <v>#VALUE!</v>
      </c>
    </row>
    <row r="4599" spans="1:13" ht="15.75" customHeight="1">
      <c r="A4599" s="1">
        <v>4563</v>
      </c>
      <c r="B4599" s="3">
        <v>4564</v>
      </c>
      <c r="C4599" s="3" t="s">
        <v>12461</v>
      </c>
      <c r="D4599" s="3">
        <v>0.12470992226686441</v>
      </c>
      <c r="E4599" s="3">
        <v>0.2258112764561005</v>
      </c>
      <c r="F4599" s="3">
        <v>0.6428571428571429</v>
      </c>
      <c r="G4599" s="3">
        <v>0.1</v>
      </c>
      <c r="H4599" s="3">
        <v>9.285714285714286E-2</v>
      </c>
      <c r="I4599" s="3">
        <v>0.25</v>
      </c>
      <c r="J4599" s="3">
        <v>2.1573737405341669E-2</v>
      </c>
      <c r="K4599" s="3">
        <v>14811.600000000029</v>
      </c>
      <c r="L4599" s="3" t="s">
        <v>17309</v>
      </c>
      <c r="M4599" s="4" t="str">
        <f ca="1">IFERROR(__xludf.DUMMYFUNCTION("REGEXREPLACE(F4565,""\D"", """")"),"#VALUE!")</f>
        <v>#VALUE!</v>
      </c>
    </row>
    <row r="4600" spans="1:13" ht="15.75" customHeight="1">
      <c r="A4600" s="1">
        <v>4564</v>
      </c>
      <c r="B4600" s="3">
        <v>4565</v>
      </c>
      <c r="C4600" s="3" t="s">
        <v>12463</v>
      </c>
      <c r="D4600" s="3">
        <v>0.14019769398915641</v>
      </c>
      <c r="E4600" s="3">
        <v>0.14246343123224789</v>
      </c>
      <c r="F4600" s="3">
        <v>0.58857142857142852</v>
      </c>
      <c r="G4600" s="3">
        <v>0.13142857142857139</v>
      </c>
      <c r="H4600" s="3">
        <v>0.13714285714285709</v>
      </c>
      <c r="I4600" s="3">
        <v>0.32</v>
      </c>
      <c r="J4600" s="3">
        <v>3.5722448909144722E-2</v>
      </c>
      <c r="K4600" s="3">
        <v>20159.500000000011</v>
      </c>
      <c r="L4600" s="3" t="s">
        <v>17310</v>
      </c>
      <c r="M4600" s="4" t="str">
        <f ca="1">IFERROR(__xludf.DUMMYFUNCTION("REGEXREPLACE(F4566,""\D"", """")"),"#VALUE!")</f>
        <v>#VALUE!</v>
      </c>
    </row>
    <row r="4601" spans="1:13" ht="15.75" customHeight="1">
      <c r="A4601" s="1">
        <v>4565</v>
      </c>
      <c r="B4601" s="3">
        <v>4566</v>
      </c>
      <c r="C4601" s="3" t="s">
        <v>12466</v>
      </c>
      <c r="D4601" s="3">
        <v>0.15294930146118479</v>
      </c>
      <c r="E4601" s="3">
        <v>0.35902747486338998</v>
      </c>
      <c r="F4601" s="3">
        <v>0.55092592592592593</v>
      </c>
      <c r="G4601" s="3">
        <v>0.1111111111111111</v>
      </c>
      <c r="H4601" s="3">
        <v>9.7222222222222224E-2</v>
      </c>
      <c r="I4601" s="3">
        <v>0.21296296296296299</v>
      </c>
      <c r="J4601" s="3">
        <v>2.9918633769756581E-2</v>
      </c>
      <c r="K4601" s="3">
        <v>23874.1</v>
      </c>
      <c r="L4601" s="3" t="s">
        <v>17311</v>
      </c>
      <c r="M4601" s="4" t="str">
        <f ca="1">IFERROR(__xludf.DUMMYFUNCTION("REGEXREPLACE(F4567,""\D"", """")"),"#VALUE!")</f>
        <v>#VALUE!</v>
      </c>
    </row>
    <row r="4602" spans="1:13" ht="15.75" customHeight="1">
      <c r="A4602" s="1">
        <v>4566</v>
      </c>
      <c r="B4602" s="3">
        <v>4567</v>
      </c>
      <c r="C4602" s="3" t="s">
        <v>12469</v>
      </c>
      <c r="D4602" s="3">
        <v>0.1162824632210895</v>
      </c>
      <c r="E4602" s="3">
        <v>9.0253511272503584E-2</v>
      </c>
      <c r="F4602" s="3">
        <v>0.59701492537313428</v>
      </c>
      <c r="G4602" s="3">
        <v>0.2388059701492537</v>
      </c>
      <c r="H4602" s="3">
        <v>0.1343283582089552</v>
      </c>
      <c r="I4602" s="3">
        <v>0.37313432835820898</v>
      </c>
      <c r="J4602" s="3">
        <v>3.7293886819706711E-2</v>
      </c>
      <c r="K4602" s="3">
        <v>8108.0000000000036</v>
      </c>
      <c r="L4602" s="3" t="s">
        <v>17312</v>
      </c>
      <c r="M4602" s="4" t="str">
        <f ca="1">IFERROR(__xludf.DUMMYFUNCTION("REGEXREPLACE(F4568,""\D"", """")"),"#VALUE!")</f>
        <v>#VALUE!</v>
      </c>
    </row>
    <row r="4603" spans="1:13" ht="15.75" customHeight="1">
      <c r="A4603" s="1">
        <v>4567</v>
      </c>
      <c r="B4603" s="3">
        <v>4568</v>
      </c>
      <c r="C4603" s="3" t="s">
        <v>12471</v>
      </c>
      <c r="D4603" s="3">
        <v>0.1924761685806651</v>
      </c>
      <c r="E4603" s="3">
        <v>0.24836565585359949</v>
      </c>
      <c r="F4603" s="3">
        <v>0.58750000000000002</v>
      </c>
      <c r="G4603" s="3">
        <v>0.125</v>
      </c>
      <c r="H4603" s="3">
        <v>0.10625</v>
      </c>
      <c r="I4603" s="3">
        <v>0.24374999999999999</v>
      </c>
      <c r="J4603" s="3">
        <v>4.1271163562455603E-2</v>
      </c>
      <c r="K4603" s="3">
        <v>17949.100000000009</v>
      </c>
      <c r="L4603" s="3" t="s">
        <v>17313</v>
      </c>
      <c r="M4603" s="4" t="str">
        <f ca="1">IFERROR(__xludf.DUMMYFUNCTION("REGEXREPLACE(F4569,""\D"", """")"),"#VALUE!")</f>
        <v>#VALUE!</v>
      </c>
    </row>
    <row r="4604" spans="1:13" ht="15.75" customHeight="1">
      <c r="A4604" s="1">
        <v>4569</v>
      </c>
      <c r="B4604" s="3">
        <v>4570</v>
      </c>
      <c r="C4604" s="3" t="s">
        <v>12476</v>
      </c>
      <c r="D4604" s="3">
        <v>0.18223023061721011</v>
      </c>
      <c r="E4604" s="3">
        <v>0.1043435600709669</v>
      </c>
      <c r="F4604" s="3">
        <v>0.61052631578947369</v>
      </c>
      <c r="G4604" s="3">
        <v>6.3157894736842107E-2</v>
      </c>
      <c r="H4604" s="3">
        <v>0.23157894736842111</v>
      </c>
      <c r="I4604" s="3">
        <v>0.33684210526315789</v>
      </c>
      <c r="J4604" s="3">
        <v>4.0085256426511617E-2</v>
      </c>
      <c r="K4604" s="3">
        <v>11189.90000000002</v>
      </c>
      <c r="L4604" s="3" t="s">
        <v>17315</v>
      </c>
      <c r="M4604" s="4" t="str">
        <f ca="1">IFERROR(__xludf.DUMMYFUNCTION("REGEXREPLACE(F4571,""\D"", """")"),"#VALUE!")</f>
        <v>#VALUE!</v>
      </c>
    </row>
    <row r="4605" spans="1:13" ht="15.75" customHeight="1">
      <c r="A4605" s="1">
        <v>4570</v>
      </c>
      <c r="B4605" s="3">
        <v>4571</v>
      </c>
      <c r="C4605" s="3" t="s">
        <v>12479</v>
      </c>
      <c r="D4605" s="3">
        <v>0.16282089299784669</v>
      </c>
      <c r="E4605" s="3">
        <v>0.20084701940649419</v>
      </c>
      <c r="F4605" s="3">
        <v>0.5725190839694656</v>
      </c>
      <c r="G4605" s="3">
        <v>8.3969465648854963E-2</v>
      </c>
      <c r="H4605" s="3">
        <v>0.14503816793893129</v>
      </c>
      <c r="I4605" s="3">
        <v>0.25954198473282442</v>
      </c>
      <c r="J4605" s="3">
        <v>3.283581380333786E-2</v>
      </c>
      <c r="K4605" s="3">
        <v>14814.30000000003</v>
      </c>
      <c r="L4605" s="3" t="s">
        <v>17316</v>
      </c>
      <c r="M4605" s="4" t="str">
        <f ca="1">IFERROR(__xludf.DUMMYFUNCTION("REGEXREPLACE(F4572,""\D"", """")"),"#VALUE!")</f>
        <v>#VALUE!</v>
      </c>
    </row>
    <row r="4606" spans="1:13" ht="15.75" customHeight="1">
      <c r="A4606" s="1">
        <v>4571</v>
      </c>
      <c r="B4606" s="3">
        <v>4572</v>
      </c>
      <c r="C4606" s="3" t="s">
        <v>12482</v>
      </c>
      <c r="D4606" s="3">
        <v>0.1986995341782514</v>
      </c>
      <c r="E4606" s="3">
        <v>0.19260801903722841</v>
      </c>
      <c r="F4606" s="3">
        <v>0.64077669902912626</v>
      </c>
      <c r="G4606" s="3">
        <v>0.14563106796116501</v>
      </c>
      <c r="H4606" s="3">
        <v>8.7378640776699032E-2</v>
      </c>
      <c r="I4606" s="3">
        <v>0.26213592233009708</v>
      </c>
      <c r="J4606" s="3">
        <v>3.9893575812595609E-2</v>
      </c>
      <c r="K4606" s="3">
        <v>11533.40000000002</v>
      </c>
      <c r="L4606" s="3" t="s">
        <v>17317</v>
      </c>
      <c r="M4606" s="4" t="str">
        <f ca="1">IFERROR(__xludf.DUMMYFUNCTION("REGEXREPLACE(F4573,""\D"", """")"),"#VALUE!")</f>
        <v>#VALUE!</v>
      </c>
    </row>
    <row r="4607" spans="1:13" ht="15.75" customHeight="1">
      <c r="A4607" s="1">
        <v>4572</v>
      </c>
      <c r="B4607" s="3">
        <v>4573</v>
      </c>
      <c r="C4607" s="3" t="s">
        <v>12485</v>
      </c>
      <c r="D4607" s="3">
        <v>0.1763161407507926</v>
      </c>
      <c r="E4607" s="3">
        <v>9.26485605451597E-2</v>
      </c>
      <c r="F4607" s="3">
        <v>0.61111111111111116</v>
      </c>
      <c r="G4607" s="3">
        <v>8.3333333333333329E-2</v>
      </c>
      <c r="H4607" s="3">
        <v>0.25</v>
      </c>
      <c r="I4607" s="3">
        <v>0.40277777777777779</v>
      </c>
      <c r="J4607" s="3">
        <v>4.4203519439837843E-2</v>
      </c>
      <c r="K4607" s="3">
        <v>8272.1000000000058</v>
      </c>
      <c r="L4607" s="3" t="s">
        <v>17318</v>
      </c>
      <c r="M4607" s="4" t="str">
        <f ca="1">IFERROR(__xludf.DUMMYFUNCTION("REGEXREPLACE(F4574,""\D"", """")"),"#VALUE!")</f>
        <v>#VALUE!</v>
      </c>
    </row>
    <row r="4608" spans="1:13" ht="15.75" customHeight="1">
      <c r="A4608" s="1">
        <v>4573</v>
      </c>
      <c r="B4608" s="3">
        <v>4574</v>
      </c>
      <c r="C4608" s="3" t="s">
        <v>12488</v>
      </c>
      <c r="D4608" s="3">
        <v>0.24935286215770441</v>
      </c>
      <c r="E4608" s="3">
        <v>0.2201405513199276</v>
      </c>
      <c r="F4608" s="3">
        <v>0.62337662337662336</v>
      </c>
      <c r="G4608" s="3">
        <v>9.0909090909090912E-2</v>
      </c>
      <c r="H4608" s="3">
        <v>0.1818181818181818</v>
      </c>
      <c r="I4608" s="3">
        <v>0.29870129870129869</v>
      </c>
      <c r="J4608" s="3">
        <v>5.5881858632913631E-2</v>
      </c>
      <c r="K4608" s="3">
        <v>8680.0000000000091</v>
      </c>
      <c r="L4608" s="3" t="s">
        <v>17319</v>
      </c>
      <c r="M4608" s="4" t="str">
        <f ca="1">IFERROR(__xludf.DUMMYFUNCTION("REGEXREPLACE(F4575,""\D"", """")"),"#VALUE!")</f>
        <v>#VALUE!</v>
      </c>
    </row>
    <row r="4609" spans="1:13" ht="15.75" customHeight="1">
      <c r="A4609" s="1">
        <v>4575</v>
      </c>
      <c r="B4609" s="3">
        <v>4576</v>
      </c>
      <c r="C4609" s="3" t="s">
        <v>12493</v>
      </c>
      <c r="D4609" s="3">
        <v>0.15251558325492401</v>
      </c>
      <c r="E4609" s="3">
        <v>0.13674334880918301</v>
      </c>
      <c r="F4609" s="3">
        <v>0.61111111111111116</v>
      </c>
      <c r="G4609" s="3">
        <v>0.13636363636363641</v>
      </c>
      <c r="H4609" s="3">
        <v>0.14898989898989901</v>
      </c>
      <c r="I4609" s="3">
        <v>0.32070707070707072</v>
      </c>
      <c r="J4609" s="3">
        <v>4.2591059055588423E-2</v>
      </c>
      <c r="K4609" s="3">
        <v>46020.399999999667</v>
      </c>
      <c r="L4609" s="3" t="s">
        <v>17321</v>
      </c>
      <c r="M4609" s="4" t="str">
        <f ca="1">IFERROR(__xludf.DUMMYFUNCTION("REGEXREPLACE(F4577,""\D"", """")"),"#VALUE!")</f>
        <v>#VALUE!</v>
      </c>
    </row>
    <row r="4610" spans="1:13" ht="15.75" customHeight="1">
      <c r="A4610" s="1">
        <v>4576</v>
      </c>
      <c r="B4610" s="3">
        <v>4577</v>
      </c>
      <c r="C4610" s="3" t="s">
        <v>12495</v>
      </c>
      <c r="D4610" s="3">
        <v>0.1717360928859801</v>
      </c>
      <c r="E4610" s="3">
        <v>0.2304186611818366</v>
      </c>
      <c r="F4610" s="3">
        <v>0.58992805755395683</v>
      </c>
      <c r="G4610" s="3">
        <v>0.12589928057553959</v>
      </c>
      <c r="H4610" s="3">
        <v>0.11870503597122301</v>
      </c>
      <c r="I4610" s="3">
        <v>0.27697841726618699</v>
      </c>
      <c r="J4610" s="3">
        <v>4.0454603911797553E-2</v>
      </c>
      <c r="K4610" s="3">
        <v>31696.099999999911</v>
      </c>
      <c r="L4610" s="3" t="s">
        <v>17322</v>
      </c>
      <c r="M4610" s="4" t="str">
        <f ca="1">IFERROR(__xludf.DUMMYFUNCTION("REGEXREPLACE(F4578,""\D"", """")"),"#VALUE!")</f>
        <v>#VALUE!</v>
      </c>
    </row>
    <row r="4611" spans="1:13" ht="15.75" customHeight="1">
      <c r="A4611" s="1">
        <v>4577</v>
      </c>
      <c r="B4611" s="3">
        <v>4578</v>
      </c>
      <c r="C4611" s="3" t="s">
        <v>12498</v>
      </c>
      <c r="D4611" s="3">
        <v>0.14759767528295251</v>
      </c>
      <c r="E4611" s="3">
        <v>0.25717515920078421</v>
      </c>
      <c r="F4611" s="3">
        <v>0.60952380952380958</v>
      </c>
      <c r="G4611" s="3">
        <v>7.6190476190476197E-2</v>
      </c>
      <c r="H4611" s="3">
        <v>0.1714285714285714</v>
      </c>
      <c r="I4611" s="3">
        <v>0.27619047619047621</v>
      </c>
      <c r="J4611" s="3">
        <v>3.0377856624235339E-2</v>
      </c>
      <c r="K4611" s="3">
        <v>11801.800000000019</v>
      </c>
      <c r="L4611" s="3" t="s">
        <v>17323</v>
      </c>
      <c r="M4611" s="4" t="str">
        <f ca="1">IFERROR(__xludf.DUMMYFUNCTION("REGEXREPLACE(F4579,""\D"", """")"),"#VALUE!")</f>
        <v>#VALUE!</v>
      </c>
    </row>
    <row r="4612" spans="1:13" ht="15.75" customHeight="1">
      <c r="A4612" s="1">
        <v>4578</v>
      </c>
      <c r="B4612" s="3">
        <v>4579</v>
      </c>
      <c r="C4612" s="3" t="s">
        <v>12500</v>
      </c>
      <c r="D4612" s="3">
        <v>0.24685144079815879</v>
      </c>
      <c r="E4612" s="3">
        <v>0.2262735129740866</v>
      </c>
      <c r="F4612" s="3">
        <v>0.59090909090909094</v>
      </c>
      <c r="G4612" s="3">
        <v>0.10227272727272731</v>
      </c>
      <c r="H4612" s="3">
        <v>0.15909090909090909</v>
      </c>
      <c r="I4612" s="3">
        <v>0.28409090909090912</v>
      </c>
      <c r="J4612" s="3">
        <v>5.5870397082646427E-2</v>
      </c>
      <c r="K4612" s="3">
        <v>10175.200000000021</v>
      </c>
      <c r="L4612" s="3" t="s">
        <v>17324</v>
      </c>
      <c r="M4612" s="4" t="str">
        <f ca="1">IFERROR(__xludf.DUMMYFUNCTION("REGEXREPLACE(F4580,""\D"", """")"),"#VALUE!")</f>
        <v>#VALUE!</v>
      </c>
    </row>
    <row r="4613" spans="1:13" ht="15.75" customHeight="1">
      <c r="A4613" s="1">
        <v>4579</v>
      </c>
      <c r="B4613" s="3">
        <v>4580</v>
      </c>
      <c r="C4613" s="3" t="s">
        <v>12502</v>
      </c>
      <c r="D4613" s="3">
        <v>0.11114124752450889</v>
      </c>
      <c r="E4613" s="3">
        <v>0.2117692585272542</v>
      </c>
      <c r="F4613" s="3">
        <v>0.61194029850746268</v>
      </c>
      <c r="G4613" s="3">
        <v>0.1343283582089552</v>
      </c>
      <c r="H4613" s="3">
        <v>0.1343283582089552</v>
      </c>
      <c r="I4613" s="3">
        <v>0.28358208955223879</v>
      </c>
      <c r="J4613" s="3">
        <v>2.5702480514308471E-2</v>
      </c>
      <c r="K4613" s="3">
        <v>7349.5000000000018</v>
      </c>
      <c r="L4613" s="3" t="s">
        <v>17325</v>
      </c>
      <c r="M4613" s="4" t="str">
        <f ca="1">IFERROR(__xludf.DUMMYFUNCTION("REGEXREPLACE(F4581,""\D"", """")"),"#VALUE!")</f>
        <v>#VALUE!</v>
      </c>
    </row>
    <row r="4614" spans="1:13" ht="15.75" customHeight="1">
      <c r="A4614" s="1">
        <v>4581</v>
      </c>
      <c r="B4614" s="3">
        <v>4582</v>
      </c>
      <c r="C4614" s="3" t="s">
        <v>12508</v>
      </c>
      <c r="D4614" s="3">
        <v>0.22160073917489259</v>
      </c>
      <c r="E4614" s="3">
        <v>0.298892401760676</v>
      </c>
      <c r="F4614" s="3">
        <v>0.6271186440677966</v>
      </c>
      <c r="G4614" s="3">
        <v>8.4745762711864403E-2</v>
      </c>
      <c r="H4614" s="3">
        <v>0.1271186440677966</v>
      </c>
      <c r="I4614" s="3">
        <v>0.23728813559322029</v>
      </c>
      <c r="J4614" s="3">
        <v>4.1076906590128297E-2</v>
      </c>
      <c r="K4614" s="3">
        <v>13087.500000000029</v>
      </c>
      <c r="L4614" s="3" t="s">
        <v>17327</v>
      </c>
      <c r="M4614" s="4" t="str">
        <f ca="1">IFERROR(__xludf.DUMMYFUNCTION("REGEXREPLACE(F4583,""\D"", """")"),"#VALUE!")</f>
        <v>#VALUE!</v>
      </c>
    </row>
    <row r="4615" spans="1:13" ht="15.75" customHeight="1">
      <c r="A4615" s="1">
        <v>4582</v>
      </c>
      <c r="B4615" s="3">
        <v>4583</v>
      </c>
      <c r="C4615" s="3" t="s">
        <v>12511</v>
      </c>
      <c r="D4615" s="3">
        <v>0.12830184741134271</v>
      </c>
      <c r="E4615" s="3">
        <v>0.29976246572044718</v>
      </c>
      <c r="F4615" s="3">
        <v>0.56910569105691056</v>
      </c>
      <c r="G4615" s="3">
        <v>0.12195121951219511</v>
      </c>
      <c r="H4615" s="3">
        <v>0.14634146341463411</v>
      </c>
      <c r="I4615" s="3">
        <v>0.28455284552845528</v>
      </c>
      <c r="J4615" s="3">
        <v>3.1733177556951861E-2</v>
      </c>
      <c r="K4615" s="3">
        <v>14087.40000000004</v>
      </c>
      <c r="L4615" s="3" t="s">
        <v>17328</v>
      </c>
      <c r="M4615" s="4" t="str">
        <f ca="1">IFERROR(__xludf.DUMMYFUNCTION("REGEXREPLACE(F4584,""\D"", """")"),"#VALUE!")</f>
        <v>#VALUE!</v>
      </c>
    </row>
    <row r="4616" spans="1:13" ht="15.75" customHeight="1">
      <c r="A4616" s="1">
        <v>4583</v>
      </c>
      <c r="B4616" s="3">
        <v>4584</v>
      </c>
      <c r="C4616" s="3" t="s">
        <v>12513</v>
      </c>
      <c r="D4616" s="3">
        <v>0.1233730875226005</v>
      </c>
      <c r="E4616" s="3">
        <v>0.13868348603507111</v>
      </c>
      <c r="F4616" s="3">
        <v>0.60215053763440862</v>
      </c>
      <c r="G4616" s="3">
        <v>0.1182795698924731</v>
      </c>
      <c r="H4616" s="3">
        <v>0.15053763440860221</v>
      </c>
      <c r="I4616" s="3">
        <v>0.32258064516129031</v>
      </c>
      <c r="J4616" s="3">
        <v>2.9640301891093349E-2</v>
      </c>
      <c r="K4616" s="3">
        <v>10811.90000000002</v>
      </c>
      <c r="L4616" s="3" t="s">
        <v>17329</v>
      </c>
      <c r="M4616" s="4" t="str">
        <f ca="1">IFERROR(__xludf.DUMMYFUNCTION("REGEXREPLACE(F4585,""\D"", """")"),"#VALUE!")</f>
        <v>#VALUE!</v>
      </c>
    </row>
    <row r="4617" spans="1:13" ht="15.75" customHeight="1">
      <c r="A4617" s="1">
        <v>4585</v>
      </c>
      <c r="B4617" s="3">
        <v>4586</v>
      </c>
      <c r="C4617" s="3" t="s">
        <v>12519</v>
      </c>
      <c r="D4617" s="3">
        <v>0.12921052201376751</v>
      </c>
      <c r="E4617" s="3">
        <v>0.15382096098998579</v>
      </c>
      <c r="F4617" s="3">
        <v>0.58645276292335113</v>
      </c>
      <c r="G4617" s="3">
        <v>0.1283422459893048</v>
      </c>
      <c r="H4617" s="3">
        <v>0.1408199643493761</v>
      </c>
      <c r="I4617" s="3">
        <v>0.31372549019607843</v>
      </c>
      <c r="J4617" s="3">
        <v>3.4196293272106618E-2</v>
      </c>
      <c r="K4617" s="3">
        <v>64856.599999999627</v>
      </c>
      <c r="L4617" s="3" t="s">
        <v>17331</v>
      </c>
      <c r="M4617" s="4" t="str">
        <f ca="1">IFERROR(__xludf.DUMMYFUNCTION("REGEXREPLACE(F4587,""\D"", """")"),"#VALUE!")</f>
        <v>#VALUE!</v>
      </c>
    </row>
    <row r="4618" spans="1:13" ht="15.75" customHeight="1">
      <c r="A4618" s="1">
        <v>4587</v>
      </c>
      <c r="B4618" s="3">
        <v>4588</v>
      </c>
      <c r="C4618" s="3" t="s">
        <v>12525</v>
      </c>
      <c r="D4618" s="3">
        <v>0.15471428512748431</v>
      </c>
      <c r="E4618" s="3">
        <v>0.16694682651177209</v>
      </c>
      <c r="F4618" s="3">
        <v>0.6071428571428571</v>
      </c>
      <c r="G4618" s="3">
        <v>0.14285714285714279</v>
      </c>
      <c r="H4618" s="3">
        <v>0.1357142857142857</v>
      </c>
      <c r="I4618" s="3">
        <v>0.30357142857142849</v>
      </c>
      <c r="J4618" s="3">
        <v>4.1796226079312528E-2</v>
      </c>
      <c r="K4618" s="3">
        <v>31539.399999999911</v>
      </c>
      <c r="L4618" s="3" t="s">
        <v>17333</v>
      </c>
      <c r="M4618" s="4" t="str">
        <f ca="1">IFERROR(__xludf.DUMMYFUNCTION("REGEXREPLACE(F4589,""\D"", """")"),"#VALUE!")</f>
        <v>#VALUE!</v>
      </c>
    </row>
    <row r="4619" spans="1:13" ht="15.75" customHeight="1">
      <c r="A4619" s="1">
        <v>4588</v>
      </c>
      <c r="B4619" s="3">
        <v>4589</v>
      </c>
      <c r="C4619" s="3" t="s">
        <v>12528</v>
      </c>
      <c r="D4619" s="3">
        <v>0.3570133846147806</v>
      </c>
      <c r="E4619" s="3">
        <v>0.5990361685160186</v>
      </c>
      <c r="F4619" s="3">
        <v>0.41935483870967738</v>
      </c>
      <c r="G4619" s="3">
        <v>6.4516129032258063E-2</v>
      </c>
      <c r="H4619" s="3">
        <v>3.2258064516129031E-2</v>
      </c>
      <c r="I4619" s="3">
        <v>0.1129032258064516</v>
      </c>
      <c r="J4619" s="3">
        <v>1.7367667737046281E-2</v>
      </c>
      <c r="K4619" s="3">
        <v>6689.300000000002</v>
      </c>
      <c r="L4619" s="3" t="s">
        <v>17334</v>
      </c>
      <c r="M4619" s="4" t="str">
        <f ca="1">IFERROR(__xludf.DUMMYFUNCTION("REGEXREPLACE(F4590,""\D"", """")"),"#VALUE!")</f>
        <v>#VALUE!</v>
      </c>
    </row>
    <row r="4620" spans="1:13" ht="15.75" customHeight="1">
      <c r="A4620" s="1">
        <v>4589</v>
      </c>
      <c r="B4620" s="3">
        <v>4590</v>
      </c>
      <c r="C4620" s="3" t="s">
        <v>12530</v>
      </c>
      <c r="D4620" s="3">
        <v>0.15962389517829589</v>
      </c>
      <c r="E4620" s="3">
        <v>0.42360156379185449</v>
      </c>
      <c r="F4620" s="3">
        <v>0.6</v>
      </c>
      <c r="G4620" s="3">
        <v>0.14285714285714279</v>
      </c>
      <c r="H4620" s="3">
        <v>1.428571428571429E-2</v>
      </c>
      <c r="I4620" s="3">
        <v>0.15714285714285711</v>
      </c>
      <c r="J4620" s="3">
        <v>1.668547902314137E-2</v>
      </c>
      <c r="K4620" s="3">
        <v>8006.3000000000029</v>
      </c>
      <c r="L4620" s="3" t="s">
        <v>17335</v>
      </c>
      <c r="M4620" s="4" t="str">
        <f ca="1">IFERROR(__xludf.DUMMYFUNCTION("REGEXREPLACE(F4591,""\D"", """")"),"#VALUE!")</f>
        <v>#VALUE!</v>
      </c>
    </row>
    <row r="4621" spans="1:13" ht="15.75" customHeight="1">
      <c r="A4621" s="1">
        <v>4590</v>
      </c>
      <c r="B4621" s="3">
        <v>4591</v>
      </c>
      <c r="C4621" s="3" t="s">
        <v>12532</v>
      </c>
      <c r="D4621" s="3">
        <v>0.1060198792308075</v>
      </c>
      <c r="E4621" s="3">
        <v>0.18659420358202469</v>
      </c>
      <c r="F4621" s="3">
        <v>0.53947368421052633</v>
      </c>
      <c r="G4621" s="3">
        <v>0.1184210526315789</v>
      </c>
      <c r="H4621" s="3">
        <v>0.15789473684210531</v>
      </c>
      <c r="I4621" s="3">
        <v>0.28947368421052633</v>
      </c>
      <c r="J4621" s="3">
        <v>2.553287926172482E-2</v>
      </c>
      <c r="K4621" s="3">
        <v>8807.3000000000084</v>
      </c>
      <c r="L4621" s="3" t="s">
        <v>17336</v>
      </c>
      <c r="M4621" s="4" t="str">
        <f ca="1">IFERROR(__xludf.DUMMYFUNCTION("REGEXREPLACE(F4592,""\D"", """")"),"#VALUE!")</f>
        <v>#VALUE!</v>
      </c>
    </row>
    <row r="4622" spans="1:13" ht="15.75" customHeight="1">
      <c r="A4622" s="1">
        <v>4591</v>
      </c>
      <c r="B4622" s="3">
        <v>4592</v>
      </c>
      <c r="C4622" s="3" t="s">
        <v>12535</v>
      </c>
      <c r="D4622" s="3">
        <v>0.20874106541060819</v>
      </c>
      <c r="E4622" s="3">
        <v>0.16332950135415381</v>
      </c>
      <c r="F4622" s="3">
        <v>0.59898477157360408</v>
      </c>
      <c r="G4622" s="3">
        <v>0.14213197969543151</v>
      </c>
      <c r="H4622" s="3">
        <v>0.1116751269035533</v>
      </c>
      <c r="I4622" s="3">
        <v>0.31472081218274112</v>
      </c>
      <c r="J4622" s="3">
        <v>4.9980809937976337E-2</v>
      </c>
      <c r="K4622" s="3">
        <v>21972.6</v>
      </c>
      <c r="L4622" s="3" t="s">
        <v>17337</v>
      </c>
      <c r="M4622" s="4" t="str">
        <f ca="1">IFERROR(__xludf.DUMMYFUNCTION("REGEXREPLACE(F4593,""\D"", """")"),"#VALUE!")</f>
        <v>#VALUE!</v>
      </c>
    </row>
    <row r="4623" spans="1:13" ht="15.75" customHeight="1">
      <c r="A4623" s="1">
        <v>4593</v>
      </c>
      <c r="B4623" s="3">
        <v>4594</v>
      </c>
      <c r="C4623" s="3" t="s">
        <v>12543</v>
      </c>
      <c r="D4623" s="3">
        <v>0.15327509410350951</v>
      </c>
      <c r="E4623" s="3">
        <v>0.2077588845207837</v>
      </c>
      <c r="F4623" s="3">
        <v>0.64324324324324322</v>
      </c>
      <c r="G4623" s="3">
        <v>0.10270270270270269</v>
      </c>
      <c r="H4623" s="3">
        <v>0.15675675675675679</v>
      </c>
      <c r="I4623" s="3">
        <v>0.30270270270270272</v>
      </c>
      <c r="J4623" s="3">
        <v>3.6851190778985993E-2</v>
      </c>
      <c r="K4623" s="3">
        <v>20681.200000000019</v>
      </c>
      <c r="L4623" s="3" t="s">
        <v>17339</v>
      </c>
      <c r="M4623" s="4" t="str">
        <f ca="1">IFERROR(__xludf.DUMMYFUNCTION("REGEXREPLACE(F4595,""\D"", """")"),"#VALUE!")</f>
        <v>#VALUE!</v>
      </c>
    </row>
    <row r="4624" spans="1:13" ht="15.75" customHeight="1">
      <c r="A4624" s="1">
        <v>4594</v>
      </c>
      <c r="B4624" s="3">
        <v>4595</v>
      </c>
      <c r="C4624" s="3" t="s">
        <v>12545</v>
      </c>
      <c r="D4624" s="3">
        <v>0.19507078281923321</v>
      </c>
      <c r="E4624" s="3">
        <v>0.2480875783445449</v>
      </c>
      <c r="F4624" s="3">
        <v>0.62589928057553956</v>
      </c>
      <c r="G4624" s="3">
        <v>0.1223021582733813</v>
      </c>
      <c r="H4624" s="3">
        <v>0.1438848920863309</v>
      </c>
      <c r="I4624" s="3">
        <v>0.29496402877697842</v>
      </c>
      <c r="J4624" s="3">
        <v>4.833353792518863E-2</v>
      </c>
      <c r="K4624" s="3">
        <v>15231.00000000004</v>
      </c>
      <c r="L4624" s="3" t="s">
        <v>17340</v>
      </c>
      <c r="M4624" s="4" t="str">
        <f ca="1">IFERROR(__xludf.DUMMYFUNCTION("REGEXREPLACE(F4596,""\D"", """")"),"#VALUE!")</f>
        <v>#VALUE!</v>
      </c>
    </row>
    <row r="4625" spans="1:13" ht="15.75" customHeight="1">
      <c r="A4625" s="1">
        <v>4595</v>
      </c>
      <c r="B4625" s="3">
        <v>4596</v>
      </c>
      <c r="C4625" s="3" t="s">
        <v>12547</v>
      </c>
      <c r="D4625" s="3">
        <v>0.1046822685951439</v>
      </c>
      <c r="E4625" s="3">
        <v>0.15103667070467319</v>
      </c>
      <c r="F4625" s="3">
        <v>0.61682242990654201</v>
      </c>
      <c r="G4625" s="3">
        <v>0.13084112149532709</v>
      </c>
      <c r="H4625" s="3">
        <v>0.12616822429906541</v>
      </c>
      <c r="I4625" s="3">
        <v>0.28504672897196259</v>
      </c>
      <c r="J4625" s="3">
        <v>2.5706208720586519E-2</v>
      </c>
      <c r="K4625" s="3">
        <v>23768.399999999991</v>
      </c>
      <c r="L4625" s="3" t="s">
        <v>17341</v>
      </c>
      <c r="M4625" s="4" t="str">
        <f ca="1">IFERROR(__xludf.DUMMYFUNCTION("REGEXREPLACE(F4597,""\D"", """")"),"#VALUE!")</f>
        <v>#VALUE!</v>
      </c>
    </row>
    <row r="4626" spans="1:13" ht="15.75" customHeight="1">
      <c r="A4626" s="1">
        <v>4596</v>
      </c>
      <c r="B4626" s="3">
        <v>4597</v>
      </c>
      <c r="C4626" s="3" t="s">
        <v>12549</v>
      </c>
      <c r="D4626" s="3">
        <v>0.2174685981350804</v>
      </c>
      <c r="E4626" s="3">
        <v>0.1109243372018946</v>
      </c>
      <c r="F4626" s="3">
        <v>0.66423357664233573</v>
      </c>
      <c r="G4626" s="3">
        <v>0.13138686131386859</v>
      </c>
      <c r="H4626" s="3">
        <v>0.13138686131386859</v>
      </c>
      <c r="I4626" s="3">
        <v>0.30656934306569339</v>
      </c>
      <c r="J4626" s="3">
        <v>5.3267034027267901E-2</v>
      </c>
      <c r="K4626" s="3">
        <v>15191.000000000029</v>
      </c>
      <c r="L4626" s="3" t="s">
        <v>17342</v>
      </c>
      <c r="M4626" s="4" t="str">
        <f ca="1">IFERROR(__xludf.DUMMYFUNCTION("REGEXREPLACE(F4598,""\D"", """")"),"#VALUE!")</f>
        <v>#VALUE!</v>
      </c>
    </row>
    <row r="4627" spans="1:13" ht="15.75" customHeight="1">
      <c r="A4627" s="1">
        <v>4597</v>
      </c>
      <c r="B4627" s="3">
        <v>4598</v>
      </c>
      <c r="C4627" s="3" t="s">
        <v>12551</v>
      </c>
      <c r="D4627" s="3">
        <v>0.14975835121632119</v>
      </c>
      <c r="E4627" s="3">
        <v>0.15204126720159941</v>
      </c>
      <c r="F4627" s="3">
        <v>0.6174496644295302</v>
      </c>
      <c r="G4627" s="3">
        <v>0.13422818791946309</v>
      </c>
      <c r="H4627" s="3">
        <v>0.1476510067114094</v>
      </c>
      <c r="I4627" s="3">
        <v>0.32214765100671139</v>
      </c>
      <c r="J4627" s="3">
        <v>4.0997529522664153E-2</v>
      </c>
      <c r="K4627" s="3">
        <v>33476.699999999881</v>
      </c>
      <c r="L4627" s="3" t="s">
        <v>17343</v>
      </c>
      <c r="M4627" s="4" t="str">
        <f ca="1">IFERROR(__xludf.DUMMYFUNCTION("REGEXREPLACE(F4599,""\D"", """")"),"#VALUE!")</f>
        <v>#VALUE!</v>
      </c>
    </row>
    <row r="4628" spans="1:13" ht="15.75" customHeight="1">
      <c r="A4628" s="1">
        <v>4598</v>
      </c>
      <c r="B4628" s="3">
        <v>4599</v>
      </c>
      <c r="C4628" s="3" t="s">
        <v>12554</v>
      </c>
      <c r="D4628" s="3">
        <v>0.16748913903335499</v>
      </c>
      <c r="E4628" s="3">
        <v>0.2380632312374473</v>
      </c>
      <c r="F4628" s="3">
        <v>0.61904761904761907</v>
      </c>
      <c r="G4628" s="3">
        <v>0.126984126984127</v>
      </c>
      <c r="H4628" s="3">
        <v>0.1058201058201058</v>
      </c>
      <c r="I4628" s="3">
        <v>0.26984126984126983</v>
      </c>
      <c r="J4628" s="3">
        <v>3.6571901476603268E-2</v>
      </c>
      <c r="K4628" s="3">
        <v>20927.400000000009</v>
      </c>
      <c r="L4628" s="3" t="s">
        <v>17344</v>
      </c>
      <c r="M4628" s="4" t="str">
        <f ca="1">IFERROR(__xludf.DUMMYFUNCTION("REGEXREPLACE(F4600,""\D"", """")"),"#VALUE!")</f>
        <v>#VALUE!</v>
      </c>
    </row>
    <row r="4629" spans="1:13" ht="15.75" customHeight="1">
      <c r="A4629" s="1">
        <v>4601</v>
      </c>
      <c r="B4629" s="3">
        <v>4602</v>
      </c>
      <c r="C4629" s="3" t="s">
        <v>12563</v>
      </c>
      <c r="D4629" s="3">
        <v>0.2149676804631041</v>
      </c>
      <c r="E4629" s="3">
        <v>0.19446211943242531</v>
      </c>
      <c r="F4629" s="3">
        <v>0.61495844875346262</v>
      </c>
      <c r="G4629" s="3">
        <v>8.5872576177285317E-2</v>
      </c>
      <c r="H4629" s="3">
        <v>0.1412742382271468</v>
      </c>
      <c r="I4629" s="3">
        <v>0.25207756232686979</v>
      </c>
      <c r="J4629" s="3">
        <v>4.6011072950313717E-2</v>
      </c>
      <c r="K4629" s="3">
        <v>39352.69999999975</v>
      </c>
      <c r="L4629" s="3" t="s">
        <v>17347</v>
      </c>
      <c r="M4629" s="4" t="str">
        <f ca="1">IFERROR(__xludf.DUMMYFUNCTION("REGEXREPLACE(F4603,""\D"", """")"),"#VALUE!")</f>
        <v>#VALUE!</v>
      </c>
    </row>
    <row r="4630" spans="1:13" ht="15.75" customHeight="1">
      <c r="A4630" s="1">
        <v>4602</v>
      </c>
      <c r="B4630" s="3">
        <v>4603</v>
      </c>
      <c r="C4630" s="3" t="s">
        <v>12566</v>
      </c>
      <c r="D4630" s="3">
        <v>0.17529990934833081</v>
      </c>
      <c r="E4630" s="3">
        <v>0.1829850891047336</v>
      </c>
      <c r="F4630" s="3">
        <v>0.65243902439024393</v>
      </c>
      <c r="G4630" s="3">
        <v>0.14634146341463411</v>
      </c>
      <c r="H4630" s="3">
        <v>0.1158536585365854</v>
      </c>
      <c r="I4630" s="3">
        <v>0.3048780487804878</v>
      </c>
      <c r="J4630" s="3">
        <v>4.3030343413772681E-2</v>
      </c>
      <c r="K4630" s="3">
        <v>18570.800000000028</v>
      </c>
      <c r="L4630" s="3" t="s">
        <v>17348</v>
      </c>
      <c r="M4630" s="4" t="str">
        <f ca="1">IFERROR(__xludf.DUMMYFUNCTION("REGEXREPLACE(F4604,""\D"", """")"),"#VALUE!")</f>
        <v>#VALUE!</v>
      </c>
    </row>
    <row r="4631" spans="1:13" ht="15.75" customHeight="1">
      <c r="A4631" s="1">
        <v>4603</v>
      </c>
      <c r="B4631" s="3">
        <v>4604</v>
      </c>
      <c r="C4631" s="3" t="s">
        <v>12569</v>
      </c>
      <c r="D4631" s="3">
        <v>0.18058302051234501</v>
      </c>
      <c r="E4631" s="3">
        <v>0.14800606816338599</v>
      </c>
      <c r="F4631" s="3">
        <v>0.59813084112149528</v>
      </c>
      <c r="G4631" s="3">
        <v>0.1542056074766355</v>
      </c>
      <c r="H4631" s="3">
        <v>0.1355140186915888</v>
      </c>
      <c r="I4631" s="3">
        <v>0.3364485981308411</v>
      </c>
      <c r="J4631" s="3">
        <v>5.0257967820236268E-2</v>
      </c>
      <c r="K4631" s="3">
        <v>24533.899999999991</v>
      </c>
      <c r="L4631" s="3" t="s">
        <v>17349</v>
      </c>
      <c r="M4631" s="4" t="str">
        <f ca="1">IFERROR(__xludf.DUMMYFUNCTION("REGEXREPLACE(F4605,""\D"", """")"),"#VALUE!")</f>
        <v>#VALUE!</v>
      </c>
    </row>
    <row r="4632" spans="1:13" ht="15.75" customHeight="1">
      <c r="A4632" s="1">
        <v>4604</v>
      </c>
      <c r="B4632" s="3">
        <v>4605</v>
      </c>
      <c r="C4632" s="3" t="s">
        <v>12572</v>
      </c>
      <c r="D4632" s="3">
        <v>0.24311153649133219</v>
      </c>
      <c r="E4632" s="3">
        <v>0.42224416328590092</v>
      </c>
      <c r="F4632" s="3">
        <v>0.46</v>
      </c>
      <c r="G4632" s="3">
        <v>0.1</v>
      </c>
      <c r="H4632" s="3">
        <v>0.02</v>
      </c>
      <c r="I4632" s="3">
        <v>0.18</v>
      </c>
      <c r="J4632" s="3">
        <v>1.5488566827697271E-2</v>
      </c>
      <c r="K4632" s="3">
        <v>5667.6999999999989</v>
      </c>
      <c r="L4632" s="3" t="s">
        <v>17350</v>
      </c>
      <c r="M4632" s="4" t="str">
        <f ca="1">IFERROR(__xludf.DUMMYFUNCTION("REGEXREPLACE(F4606,""\D"", """")"),"#VALUE!")</f>
        <v>#VALUE!</v>
      </c>
    </row>
    <row r="4633" spans="1:13" ht="15.75" customHeight="1">
      <c r="A4633" s="1">
        <v>4606</v>
      </c>
      <c r="B4633" s="3">
        <v>4607</v>
      </c>
      <c r="C4633" s="3" t="s">
        <v>12577</v>
      </c>
      <c r="D4633" s="3">
        <v>0.40940224159402239</v>
      </c>
      <c r="E4633" s="3">
        <v>0.5037023548725521</v>
      </c>
      <c r="F4633" s="3">
        <v>0.59615384615384615</v>
      </c>
      <c r="G4633" s="3">
        <v>7.6923076923076927E-2</v>
      </c>
      <c r="H4633" s="3">
        <v>7.6923076923076927E-2</v>
      </c>
      <c r="I4633" s="3">
        <v>0.1730769230769231</v>
      </c>
      <c r="J4633" s="3">
        <v>3.8859338061465729E-2</v>
      </c>
      <c r="K4633" s="3">
        <v>5995.7999999999993</v>
      </c>
      <c r="L4633" s="3" t="s">
        <v>17352</v>
      </c>
      <c r="M4633" s="4" t="str">
        <f ca="1">IFERROR(__xludf.DUMMYFUNCTION("REGEXREPLACE(F4608,""\D"", """")"),"#VALUE!")</f>
        <v>#VALUE!</v>
      </c>
    </row>
    <row r="4634" spans="1:13" ht="15.75" customHeight="1">
      <c r="A4634" s="1">
        <v>4607</v>
      </c>
      <c r="B4634" s="3">
        <v>4608</v>
      </c>
      <c r="C4634" s="3" t="s">
        <v>12579</v>
      </c>
      <c r="D4634" s="3">
        <v>0.1497881654851187</v>
      </c>
      <c r="E4634" s="3">
        <v>0.18132778043481279</v>
      </c>
      <c r="F4634" s="3">
        <v>0.67142857142857137</v>
      </c>
      <c r="G4634" s="3">
        <v>0.18571428571428569</v>
      </c>
      <c r="H4634" s="3">
        <v>0.12857142857142859</v>
      </c>
      <c r="I4634" s="3">
        <v>0.34285714285714292</v>
      </c>
      <c r="J4634" s="3">
        <v>4.1172084128794098E-2</v>
      </c>
      <c r="K4634" s="3">
        <v>8082.6000000000076</v>
      </c>
      <c r="L4634" s="3" t="s">
        <v>17353</v>
      </c>
      <c r="M4634" s="4" t="str">
        <f ca="1">IFERROR(__xludf.DUMMYFUNCTION("REGEXREPLACE(F4609,""\D"", """")"),"#VALUE!")</f>
        <v>#VALUE!</v>
      </c>
    </row>
    <row r="4635" spans="1:13" ht="15.75" customHeight="1">
      <c r="A4635" s="1">
        <v>4608</v>
      </c>
      <c r="B4635" s="3">
        <v>4609</v>
      </c>
      <c r="C4635" s="3" t="s">
        <v>12581</v>
      </c>
      <c r="D4635" s="3">
        <v>0.1686465572033167</v>
      </c>
      <c r="E4635" s="3">
        <v>0.170743931921019</v>
      </c>
      <c r="F4635" s="3">
        <v>0.55855855855855852</v>
      </c>
      <c r="G4635" s="3">
        <v>0.12612612612612609</v>
      </c>
      <c r="H4635" s="3">
        <v>0.13513513513513509</v>
      </c>
      <c r="I4635" s="3">
        <v>0.27927927927927931</v>
      </c>
      <c r="J4635" s="3">
        <v>4.0279593387170853E-2</v>
      </c>
      <c r="K4635" s="3">
        <v>12262.500000000029</v>
      </c>
      <c r="L4635" s="3" t="s">
        <v>17354</v>
      </c>
      <c r="M4635" s="4" t="str">
        <f ca="1">IFERROR(__xludf.DUMMYFUNCTION("REGEXREPLACE(F4610,""\D"", """")"),"#VALUE!")</f>
        <v>#VALUE!</v>
      </c>
    </row>
    <row r="4636" spans="1:13" ht="15.75" customHeight="1">
      <c r="A4636" s="1">
        <v>4609</v>
      </c>
      <c r="B4636" s="3">
        <v>4610</v>
      </c>
      <c r="C4636" s="3" t="s">
        <v>12583</v>
      </c>
      <c r="D4636" s="3">
        <v>0.36909066745723568</v>
      </c>
      <c r="E4636" s="3">
        <v>0.58492410780935777</v>
      </c>
      <c r="F4636" s="3">
        <v>0.44067796610169491</v>
      </c>
      <c r="G4636" s="3">
        <v>6.7796610169491525E-2</v>
      </c>
      <c r="H4636" s="3">
        <v>5.0847457627118647E-2</v>
      </c>
      <c r="I4636" s="3">
        <v>0.13559322033898311</v>
      </c>
      <c r="J4636" s="3">
        <v>2.4372958039695369E-2</v>
      </c>
      <c r="K4636" s="3">
        <v>6091.3000000000038</v>
      </c>
      <c r="L4636" s="3" t="s">
        <v>17355</v>
      </c>
      <c r="M4636" s="4" t="str">
        <f ca="1">IFERROR(__xludf.DUMMYFUNCTION("REGEXREPLACE(F4611,""\D"", """")"),"#VALUE!")</f>
        <v>#VALUE!</v>
      </c>
    </row>
    <row r="4637" spans="1:13" ht="15.75" customHeight="1">
      <c r="A4637" s="1">
        <v>4610</v>
      </c>
      <c r="B4637" s="3">
        <v>4611</v>
      </c>
      <c r="C4637" s="3" t="s">
        <v>12585</v>
      </c>
      <c r="D4637" s="3">
        <v>0.32313665943027597</v>
      </c>
      <c r="E4637" s="3">
        <v>0.16444840002959299</v>
      </c>
      <c r="F4637" s="3">
        <v>0.5535714285714286</v>
      </c>
      <c r="G4637" s="3">
        <v>9.8214285714285712E-2</v>
      </c>
      <c r="H4637" s="3">
        <v>0.1785714285714286</v>
      </c>
      <c r="I4637" s="3">
        <v>0.30357142857142849</v>
      </c>
      <c r="J4637" s="3">
        <v>7.8354165372088475E-2</v>
      </c>
      <c r="K4637" s="3">
        <v>12929.30000000003</v>
      </c>
      <c r="L4637" s="3" t="s">
        <v>17356</v>
      </c>
      <c r="M4637" s="4" t="str">
        <f ca="1">IFERROR(__xludf.DUMMYFUNCTION("REGEXREPLACE(F4612,""\D"", """")"),"#VALUE!")</f>
        <v>#VALUE!</v>
      </c>
    </row>
    <row r="4638" spans="1:13" ht="15.75" customHeight="1">
      <c r="A4638" s="1">
        <v>4614</v>
      </c>
      <c r="B4638" s="3">
        <v>4615</v>
      </c>
      <c r="C4638" s="3" t="s">
        <v>12596</v>
      </c>
      <c r="D4638" s="3">
        <v>0.19955864143279251</v>
      </c>
      <c r="E4638" s="3">
        <v>0.51890401145849874</v>
      </c>
      <c r="F4638" s="3">
        <v>0.46969696969696972</v>
      </c>
      <c r="G4638" s="3">
        <v>0.1212121212121212</v>
      </c>
      <c r="H4638" s="3">
        <v>3.03030303030303E-2</v>
      </c>
      <c r="I4638" s="3">
        <v>0.1818181818181818</v>
      </c>
      <c r="J4638" s="3">
        <v>1.9417023570750151E-2</v>
      </c>
      <c r="K4638" s="3">
        <v>7102</v>
      </c>
      <c r="L4638" s="3" t="s">
        <v>17360</v>
      </c>
      <c r="M4638" s="4" t="str">
        <f ca="1">IFERROR(__xludf.DUMMYFUNCTION("REGEXREPLACE(F4616,""\D"", """")"),"#VALUE!")</f>
        <v>#VALUE!</v>
      </c>
    </row>
    <row r="4639" spans="1:13" ht="15.75" customHeight="1">
      <c r="A4639" s="1">
        <v>4616</v>
      </c>
      <c r="B4639" s="3">
        <v>4617</v>
      </c>
      <c r="C4639" s="3" t="s">
        <v>12601</v>
      </c>
      <c r="D4639" s="3">
        <v>0.1378346457652268</v>
      </c>
      <c r="E4639" s="3">
        <v>0.23429473618442001</v>
      </c>
      <c r="F4639" s="3">
        <v>0.63636363636363635</v>
      </c>
      <c r="G4639" s="3">
        <v>0.1136363636363636</v>
      </c>
      <c r="H4639" s="3">
        <v>0.10227272727272731</v>
      </c>
      <c r="I4639" s="3">
        <v>0.23863636363636359</v>
      </c>
      <c r="J4639" s="3">
        <v>2.5472748650498069E-2</v>
      </c>
      <c r="K4639" s="3">
        <v>9293.4000000000124</v>
      </c>
      <c r="L4639" s="3" t="s">
        <v>17362</v>
      </c>
      <c r="M4639" s="4" t="str">
        <f ca="1">IFERROR(__xludf.DUMMYFUNCTION("REGEXREPLACE(F4618,""\D"", """")"),"#VALUE!")</f>
        <v>#VALUE!</v>
      </c>
    </row>
    <row r="4640" spans="1:13" ht="15.75" customHeight="1">
      <c r="A4640" s="1">
        <v>4617</v>
      </c>
      <c r="B4640" s="3">
        <v>4618</v>
      </c>
      <c r="C4640" s="3" t="s">
        <v>12604</v>
      </c>
      <c r="D4640" s="3">
        <v>0.16490358352982479</v>
      </c>
      <c r="E4640" s="3">
        <v>0.1676313483978023</v>
      </c>
      <c r="F4640" s="3">
        <v>0.58912386706948638</v>
      </c>
      <c r="G4640" s="3">
        <v>0.12990936555891239</v>
      </c>
      <c r="H4640" s="3">
        <v>0.13595166163141989</v>
      </c>
      <c r="I4640" s="3">
        <v>0.30211480362537763</v>
      </c>
      <c r="J4640" s="3">
        <v>4.2643138924111763E-2</v>
      </c>
      <c r="K4640" s="3">
        <v>37492.799999999777</v>
      </c>
      <c r="L4640" s="3" t="s">
        <v>17363</v>
      </c>
      <c r="M4640" s="4" t="str">
        <f ca="1">IFERROR(__xludf.DUMMYFUNCTION("REGEXREPLACE(F4619,""\D"", """")"),"#VALUE!")</f>
        <v>#VALUE!</v>
      </c>
    </row>
    <row r="4641" spans="1:13" ht="15.75" customHeight="1">
      <c r="A4641" s="1">
        <v>4619</v>
      </c>
      <c r="B4641" s="3">
        <v>4620</v>
      </c>
      <c r="C4641" s="3" t="s">
        <v>12610</v>
      </c>
      <c r="D4641" s="3">
        <v>0.11791654555120371</v>
      </c>
      <c r="E4641" s="3">
        <v>0.1126961905802881</v>
      </c>
      <c r="F4641" s="3">
        <v>0.61146496815286622</v>
      </c>
      <c r="G4641" s="3">
        <v>0.17197452229299359</v>
      </c>
      <c r="H4641" s="3">
        <v>0.15923566878980891</v>
      </c>
      <c r="I4641" s="3">
        <v>0.3503184713375796</v>
      </c>
      <c r="J4641" s="3">
        <v>3.7427119632169881E-2</v>
      </c>
      <c r="K4641" s="3">
        <v>18384.90000000002</v>
      </c>
      <c r="L4641" s="3" t="s">
        <v>17365</v>
      </c>
      <c r="M4641" s="4" t="str">
        <f ca="1">IFERROR(__xludf.DUMMYFUNCTION("REGEXREPLACE(F4621,""\D"", """")"),"#VALUE!")</f>
        <v>#VALUE!</v>
      </c>
    </row>
    <row r="4642" spans="1:13" ht="15.75" customHeight="1">
      <c r="A4642" s="1">
        <v>4621</v>
      </c>
      <c r="B4642" s="3">
        <v>4622</v>
      </c>
      <c r="C4642" s="3" t="s">
        <v>12615</v>
      </c>
      <c r="D4642" s="3">
        <v>0.22624211634824321</v>
      </c>
      <c r="E4642" s="3">
        <v>0.23396740349879919</v>
      </c>
      <c r="F4642" s="3">
        <v>0.6203208556149733</v>
      </c>
      <c r="G4642" s="3">
        <v>8.5561497326203204E-2</v>
      </c>
      <c r="H4642" s="3">
        <v>0.16042780748663099</v>
      </c>
      <c r="I4642" s="3">
        <v>0.26203208556149732</v>
      </c>
      <c r="J4642" s="3">
        <v>5.0149394603883651E-2</v>
      </c>
      <c r="K4642" s="3">
        <v>20293.000000000011</v>
      </c>
      <c r="L4642" s="3" t="s">
        <v>17367</v>
      </c>
      <c r="M4642" s="4" t="str">
        <f ca="1">IFERROR(__xludf.DUMMYFUNCTION("REGEXREPLACE(F4623,""\D"", """")"),"#VALUE!")</f>
        <v>#VALUE!</v>
      </c>
    </row>
    <row r="4643" spans="1:13" ht="15.75" customHeight="1">
      <c r="A4643" s="1">
        <v>4622</v>
      </c>
      <c r="B4643" s="3">
        <v>4623</v>
      </c>
      <c r="C4643" s="3" t="s">
        <v>12617</v>
      </c>
      <c r="D4643" s="3">
        <v>0.2414983125128497</v>
      </c>
      <c r="E4643" s="3">
        <v>0.13228636991214879</v>
      </c>
      <c r="F4643" s="3">
        <v>0.61224489795918369</v>
      </c>
      <c r="G4643" s="3">
        <v>0.16326530612244899</v>
      </c>
      <c r="H4643" s="3">
        <v>0.12925170068027211</v>
      </c>
      <c r="I4643" s="3">
        <v>0.31972789115646261</v>
      </c>
      <c r="J4643" s="3">
        <v>6.6292424880442957E-2</v>
      </c>
      <c r="K4643" s="3">
        <v>16670.000000000029</v>
      </c>
      <c r="L4643" s="3" t="s">
        <v>17368</v>
      </c>
      <c r="M4643" s="4" t="str">
        <f ca="1">IFERROR(__xludf.DUMMYFUNCTION("REGEXREPLACE(F4624,""\D"", """")"),"#VALUE!")</f>
        <v>#VALUE!</v>
      </c>
    </row>
    <row r="4644" spans="1:13" ht="15.75" customHeight="1">
      <c r="A4644" s="1">
        <v>4625</v>
      </c>
      <c r="B4644" s="3">
        <v>4626</v>
      </c>
      <c r="C4644" s="3" t="s">
        <v>12627</v>
      </c>
      <c r="D4644" s="3">
        <v>0.32084871144047439</v>
      </c>
      <c r="E4644" s="3">
        <v>0.35050267528139922</v>
      </c>
      <c r="F4644" s="3">
        <v>0.5714285714285714</v>
      </c>
      <c r="G4644" s="3">
        <v>7.1428571428571425E-2</v>
      </c>
      <c r="H4644" s="3">
        <v>0.12857142857142859</v>
      </c>
      <c r="I4644" s="3">
        <v>0.2142857142857143</v>
      </c>
      <c r="J4644" s="3">
        <v>4.9052258435154469E-2</v>
      </c>
      <c r="K4644" s="3">
        <v>7597.8000000000047</v>
      </c>
      <c r="L4644" s="3" t="s">
        <v>17371</v>
      </c>
      <c r="M4644" s="4" t="str">
        <f ca="1">IFERROR(__xludf.DUMMYFUNCTION("REGEXREPLACE(F4627,""\D"", """")"),"#VALUE!")</f>
        <v>#VALUE!</v>
      </c>
    </row>
    <row r="4645" spans="1:13" ht="15.75" customHeight="1">
      <c r="A4645" s="1">
        <v>4626</v>
      </c>
      <c r="B4645" s="3">
        <v>4627</v>
      </c>
      <c r="C4645" s="3" t="s">
        <v>12629</v>
      </c>
      <c r="D4645" s="3">
        <v>0.12550771468957289</v>
      </c>
      <c r="E4645" s="3">
        <v>0.11938572221966839</v>
      </c>
      <c r="F4645" s="3">
        <v>0.640625</v>
      </c>
      <c r="G4645" s="3">
        <v>0.1328125</v>
      </c>
      <c r="H4645" s="3">
        <v>0.15625</v>
      </c>
      <c r="I4645" s="3">
        <v>0.3359375</v>
      </c>
      <c r="J4645" s="3">
        <v>3.385611567957561E-2</v>
      </c>
      <c r="K4645" s="3">
        <v>14188.30000000003</v>
      </c>
      <c r="L4645" s="3" t="s">
        <v>17372</v>
      </c>
      <c r="M4645" s="4" t="str">
        <f ca="1">IFERROR(__xludf.DUMMYFUNCTION("REGEXREPLACE(F4628,""\D"", """")"),"#VALUE!")</f>
        <v>#VALUE!</v>
      </c>
    </row>
    <row r="4646" spans="1:13" ht="15.75" customHeight="1">
      <c r="A4646" s="1">
        <v>4627</v>
      </c>
      <c r="B4646" s="3">
        <v>4628</v>
      </c>
      <c r="C4646" s="3" t="s">
        <v>12631</v>
      </c>
      <c r="D4646" s="3">
        <v>0.15728495002434539</v>
      </c>
      <c r="E4646" s="3">
        <v>0.19793730335307119</v>
      </c>
      <c r="F4646" s="3">
        <v>0.58778625954198471</v>
      </c>
      <c r="G4646" s="3">
        <v>0.14503816793893129</v>
      </c>
      <c r="H4646" s="3">
        <v>0.12213740458015269</v>
      </c>
      <c r="I4646" s="3">
        <v>0.30534351145038169</v>
      </c>
      <c r="J4646" s="3">
        <v>4.0908079818531007E-2</v>
      </c>
      <c r="K4646" s="3">
        <v>45313.499999999673</v>
      </c>
      <c r="L4646" s="3" t="s">
        <v>17373</v>
      </c>
      <c r="M4646" s="4" t="str">
        <f ca="1">IFERROR(__xludf.DUMMYFUNCTION("REGEXREPLACE(F4629,""\D"", """")"),"#VALUE!")</f>
        <v>#VALUE!</v>
      </c>
    </row>
    <row r="4647" spans="1:13" ht="15.75" customHeight="1">
      <c r="A4647" s="1">
        <v>4629</v>
      </c>
      <c r="B4647" s="3">
        <v>4630</v>
      </c>
      <c r="C4647" s="3" t="s">
        <v>12637</v>
      </c>
      <c r="D4647" s="3">
        <v>9.5698775156603369E-2</v>
      </c>
      <c r="E4647" s="3">
        <v>0.27248996275166398</v>
      </c>
      <c r="F4647" s="3">
        <v>0.67241379310344829</v>
      </c>
      <c r="G4647" s="3">
        <v>0.10344827586206901</v>
      </c>
      <c r="H4647" s="3">
        <v>0.13218390804597699</v>
      </c>
      <c r="I4647" s="3">
        <v>0.25287356321839077</v>
      </c>
      <c r="J4647" s="3">
        <v>2.0985746646998399E-2</v>
      </c>
      <c r="K4647" s="3">
        <v>18773.600000000009</v>
      </c>
      <c r="L4647" s="3" t="s">
        <v>17375</v>
      </c>
      <c r="M4647" s="4" t="str">
        <f ca="1">IFERROR(__xludf.DUMMYFUNCTION("REGEXREPLACE(F4631,""\D"", """")"),"#VALUE!")</f>
        <v>#VALUE!</v>
      </c>
    </row>
    <row r="4648" spans="1:13" ht="15.75" customHeight="1">
      <c r="A4648" s="1">
        <v>4630</v>
      </c>
      <c r="B4648" s="3">
        <v>4631</v>
      </c>
      <c r="C4648" s="3" t="s">
        <v>12640</v>
      </c>
      <c r="D4648" s="3">
        <v>0.14363864822884831</v>
      </c>
      <c r="E4648" s="3">
        <v>0.20085790099457629</v>
      </c>
      <c r="F4648" s="3">
        <v>0.59259259259259256</v>
      </c>
      <c r="G4648" s="3">
        <v>9.8765432098765427E-2</v>
      </c>
      <c r="H4648" s="3">
        <v>0.13580246913580249</v>
      </c>
      <c r="I4648" s="3">
        <v>0.27160493827160492</v>
      </c>
      <c r="J4648" s="3">
        <v>2.8604461268357841E-2</v>
      </c>
      <c r="K4648" s="3">
        <v>8872.6000000000113</v>
      </c>
      <c r="L4648" s="3" t="s">
        <v>17376</v>
      </c>
      <c r="M4648" s="4" t="str">
        <f ca="1">IFERROR(__xludf.DUMMYFUNCTION("REGEXREPLACE(F4632,""\D"", """")"),"#VALUE!")</f>
        <v>#VALUE!</v>
      </c>
    </row>
    <row r="4649" spans="1:13" ht="15.75" customHeight="1">
      <c r="A4649" s="1">
        <v>4631</v>
      </c>
      <c r="B4649" s="3">
        <v>4632</v>
      </c>
      <c r="C4649" s="3" t="s">
        <v>12642</v>
      </c>
      <c r="D4649" s="3">
        <v>0.18666161232409051</v>
      </c>
      <c r="E4649" s="3">
        <v>0.1434163932679213</v>
      </c>
      <c r="F4649" s="3">
        <v>0.64462809917355368</v>
      </c>
      <c r="G4649" s="3">
        <v>0.1074380165289256</v>
      </c>
      <c r="H4649" s="3">
        <v>0.15702479338842981</v>
      </c>
      <c r="I4649" s="3">
        <v>0.33057851239669422</v>
      </c>
      <c r="J4649" s="3">
        <v>4.465397570458042E-2</v>
      </c>
      <c r="K4649" s="3">
        <v>13515.30000000003</v>
      </c>
      <c r="L4649" s="3" t="s">
        <v>17377</v>
      </c>
      <c r="M4649" s="4" t="str">
        <f ca="1">IFERROR(__xludf.DUMMYFUNCTION("REGEXREPLACE(F4633,""\D"", """")"),"#VALUE!")</f>
        <v>#VALUE!</v>
      </c>
    </row>
    <row r="4650" spans="1:13" ht="15.75" customHeight="1">
      <c r="A4650" s="1">
        <v>4632</v>
      </c>
      <c r="B4650" s="3">
        <v>4633</v>
      </c>
      <c r="C4650" s="3" t="s">
        <v>12645</v>
      </c>
      <c r="D4650" s="3">
        <v>0.18243646814780179</v>
      </c>
      <c r="E4650" s="3">
        <v>3.9036123427523453E-2</v>
      </c>
      <c r="F4650" s="3">
        <v>0.60526315789473684</v>
      </c>
      <c r="G4650" s="3">
        <v>0.18421052631578949</v>
      </c>
      <c r="H4650" s="3">
        <v>0.14473684210526319</v>
      </c>
      <c r="I4650" s="3">
        <v>0.36842105263157893</v>
      </c>
      <c r="J4650" s="3">
        <v>5.4141394101760401E-2</v>
      </c>
      <c r="K4650" s="3">
        <v>9141.1000000000076</v>
      </c>
      <c r="L4650" s="3" t="s">
        <v>17378</v>
      </c>
      <c r="M4650" s="4" t="str">
        <f ca="1">IFERROR(__xludf.DUMMYFUNCTION("REGEXREPLACE(F4634,""\D"", """")"),"#VALUE!")</f>
        <v>#VALUE!</v>
      </c>
    </row>
    <row r="4651" spans="1:13" ht="15.75" customHeight="1">
      <c r="A4651" s="1">
        <v>4634</v>
      </c>
      <c r="B4651" s="3">
        <v>4635</v>
      </c>
      <c r="C4651" s="3" t="s">
        <v>12650</v>
      </c>
      <c r="D4651" s="3">
        <v>0.15233733318492321</v>
      </c>
      <c r="E4651" s="3">
        <v>0.31008933373531189</v>
      </c>
      <c r="F4651" s="3">
        <v>0.58415841584158412</v>
      </c>
      <c r="G4651" s="3">
        <v>0.1386138613861386</v>
      </c>
      <c r="H4651" s="3">
        <v>9.9009900990099015E-2</v>
      </c>
      <c r="I4651" s="3">
        <v>0.24752475247524749</v>
      </c>
      <c r="J4651" s="3">
        <v>3.1796170513912779E-2</v>
      </c>
      <c r="K4651" s="3">
        <v>11602.50000000002</v>
      </c>
      <c r="L4651" s="3" t="s">
        <v>17380</v>
      </c>
      <c r="M4651" s="4" t="str">
        <f ca="1">IFERROR(__xludf.DUMMYFUNCTION("REGEXREPLACE(F4636,""\D"", """")"),"#VALUE!")</f>
        <v>#VALUE!</v>
      </c>
    </row>
    <row r="4652" spans="1:13" ht="15.75" customHeight="1">
      <c r="A4652" s="1">
        <v>4636</v>
      </c>
      <c r="B4652" s="3">
        <v>4637</v>
      </c>
      <c r="C4652" s="3" t="s">
        <v>12655</v>
      </c>
      <c r="D4652" s="3">
        <v>0.24981307484267529</v>
      </c>
      <c r="E4652" s="3">
        <v>9.2440667766046467E-2</v>
      </c>
      <c r="F4652" s="3">
        <v>0.6428571428571429</v>
      </c>
      <c r="G4652" s="3">
        <v>0.1326530612244898</v>
      </c>
      <c r="H4652" s="3">
        <v>0.16326530612244899</v>
      </c>
      <c r="I4652" s="3">
        <v>0.36734693877551022</v>
      </c>
      <c r="J4652" s="3">
        <v>6.7520868447778645E-2</v>
      </c>
      <c r="K4652" s="3">
        <v>10606.700000000021</v>
      </c>
      <c r="L4652" s="3" t="s">
        <v>17382</v>
      </c>
      <c r="M4652" s="4" t="str">
        <f ca="1">IFERROR(__xludf.DUMMYFUNCTION("REGEXREPLACE(F4638,""\D"", """")"),"#VALUE!")</f>
        <v>#VALUE!</v>
      </c>
    </row>
    <row r="4653" spans="1:13" ht="15.75" customHeight="1">
      <c r="A4653" s="1">
        <v>4638</v>
      </c>
      <c r="B4653" s="3">
        <v>4639</v>
      </c>
      <c r="C4653" s="3" t="s">
        <v>12660</v>
      </c>
      <c r="D4653" s="3">
        <v>0.1312621631076418</v>
      </c>
      <c r="E4653" s="3">
        <v>0.31197821244714902</v>
      </c>
      <c r="F4653" s="3">
        <v>0.63559322033898302</v>
      </c>
      <c r="G4653" s="3">
        <v>6.7796610169491525E-2</v>
      </c>
      <c r="H4653" s="3">
        <v>0.1101694915254237</v>
      </c>
      <c r="I4653" s="3">
        <v>0.2288135593220339</v>
      </c>
      <c r="J4653" s="3">
        <v>1.9709207271769408E-2</v>
      </c>
      <c r="K4653" s="3">
        <v>12818.000000000029</v>
      </c>
      <c r="L4653" s="3" t="s">
        <v>17384</v>
      </c>
      <c r="M4653" s="4" t="str">
        <f ca="1">IFERROR(__xludf.DUMMYFUNCTION("REGEXREPLACE(F4640,""\D"", """")"),"#VALUE!")</f>
        <v>#VALUE!</v>
      </c>
    </row>
    <row r="4654" spans="1:13" ht="15.75" customHeight="1">
      <c r="A4654" s="1">
        <v>4640</v>
      </c>
      <c r="B4654" s="3">
        <v>4641</v>
      </c>
      <c r="C4654" s="3" t="s">
        <v>12666</v>
      </c>
      <c r="D4654" s="3">
        <v>0.1567765345859366</v>
      </c>
      <c r="E4654" s="3">
        <v>0.33582710891869849</v>
      </c>
      <c r="F4654" s="3">
        <v>0.5662650602409639</v>
      </c>
      <c r="G4654" s="3">
        <v>0.13253012048192769</v>
      </c>
      <c r="H4654" s="3">
        <v>5.4216867469879519E-2</v>
      </c>
      <c r="I4654" s="3">
        <v>0.25903614457831331</v>
      </c>
      <c r="J4654" s="3">
        <v>2.4844247808860801E-2</v>
      </c>
      <c r="K4654" s="3">
        <v>18951.000000000018</v>
      </c>
      <c r="L4654" s="3" t="s">
        <v>17386</v>
      </c>
      <c r="M4654" s="4" t="str">
        <f ca="1">IFERROR(__xludf.DUMMYFUNCTION("REGEXREPLACE(F4642,""\D"", """")"),"#VALUE!")</f>
        <v>#VALUE!</v>
      </c>
    </row>
    <row r="4655" spans="1:13" ht="15.75" customHeight="1">
      <c r="A4655" s="1">
        <v>4643</v>
      </c>
      <c r="B4655" s="3">
        <v>4644</v>
      </c>
      <c r="C4655" s="3" t="s">
        <v>12674</v>
      </c>
      <c r="D4655" s="3">
        <v>0.12803174699093919</v>
      </c>
      <c r="E4655" s="3">
        <v>0.19850681146398649</v>
      </c>
      <c r="F4655" s="3">
        <v>0.6</v>
      </c>
      <c r="G4655" s="3">
        <v>0.1714285714285714</v>
      </c>
      <c r="H4655" s="3">
        <v>0.1142857142857143</v>
      </c>
      <c r="I4655" s="3">
        <v>0.31428571428571428</v>
      </c>
      <c r="J4655" s="3">
        <v>3.1285232932851958E-2</v>
      </c>
      <c r="K4655" s="3">
        <v>8242.700000000008</v>
      </c>
      <c r="L4655" s="3" t="s">
        <v>17389</v>
      </c>
      <c r="M4655" s="4" t="str">
        <f ca="1">IFERROR(__xludf.DUMMYFUNCTION("REGEXREPLACE(F4645,""\D"", """")"),"#VALUE!")</f>
        <v>#VALUE!</v>
      </c>
    </row>
    <row r="4656" spans="1:13" ht="15.75" customHeight="1">
      <c r="A4656" s="1">
        <v>4644</v>
      </c>
      <c r="B4656" s="3">
        <v>4645</v>
      </c>
      <c r="C4656" s="3" t="s">
        <v>12676</v>
      </c>
      <c r="D4656" s="3">
        <v>0.19564044842731709</v>
      </c>
      <c r="E4656" s="3">
        <v>0.48944243432762019</v>
      </c>
      <c r="F4656" s="3">
        <v>0.44827586206896552</v>
      </c>
      <c r="G4656" s="3">
        <v>0.13793103448275859</v>
      </c>
      <c r="H4656" s="3">
        <v>8.6206896551724144E-2</v>
      </c>
      <c r="I4656" s="3">
        <v>0.22413793103448279</v>
      </c>
      <c r="J4656" s="3">
        <v>3.346151097147209E-2</v>
      </c>
      <c r="K4656" s="3">
        <v>6645.9999999999982</v>
      </c>
      <c r="L4656" s="3" t="s">
        <v>17390</v>
      </c>
      <c r="M4656" s="4" t="str">
        <f ca="1">IFERROR(__xludf.DUMMYFUNCTION("REGEXREPLACE(F4646,""\D"", """")"),"#VALUE!")</f>
        <v>#VALUE!</v>
      </c>
    </row>
    <row r="4657" spans="1:13" ht="15.75" customHeight="1">
      <c r="A4657" s="1">
        <v>4647</v>
      </c>
      <c r="B4657" s="3">
        <v>4648</v>
      </c>
      <c r="C4657" s="3" t="s">
        <v>12684</v>
      </c>
      <c r="D4657" s="3">
        <v>0.15808679407355941</v>
      </c>
      <c r="E4657" s="3">
        <v>0.1580095688560175</v>
      </c>
      <c r="F4657" s="3">
        <v>0.65530303030303028</v>
      </c>
      <c r="G4657" s="3">
        <v>0.1212121212121212</v>
      </c>
      <c r="H4657" s="3">
        <v>0.17045454545454539</v>
      </c>
      <c r="I4657" s="3">
        <v>0.32575757575757569</v>
      </c>
      <c r="J4657" s="3">
        <v>4.3979680703997222E-2</v>
      </c>
      <c r="K4657" s="3">
        <v>29180.999999999942</v>
      </c>
      <c r="L4657" s="3" t="s">
        <v>17393</v>
      </c>
      <c r="M4657" s="4" t="str">
        <f ca="1">IFERROR(__xludf.DUMMYFUNCTION("REGEXREPLACE(F4649,""\D"", """")"),"#VALUE!")</f>
        <v>#VALUE!</v>
      </c>
    </row>
    <row r="4658" spans="1:13" ht="15.75" customHeight="1">
      <c r="A4658" s="1">
        <v>4648</v>
      </c>
      <c r="B4658" s="3">
        <v>4649</v>
      </c>
      <c r="C4658" s="3" t="s">
        <v>12686</v>
      </c>
      <c r="D4658" s="3">
        <v>0.2073271543266359</v>
      </c>
      <c r="E4658" s="3">
        <v>0.1548632648383742</v>
      </c>
      <c r="F4658" s="3">
        <v>0.59137055837563457</v>
      </c>
      <c r="G4658" s="3">
        <v>0.12944162436548221</v>
      </c>
      <c r="H4658" s="3">
        <v>0.13197969543147209</v>
      </c>
      <c r="I4658" s="3">
        <v>0.30710659898477161</v>
      </c>
      <c r="J4658" s="3">
        <v>5.2936398580572322E-2</v>
      </c>
      <c r="K4658" s="3">
        <v>44536.199999999677</v>
      </c>
      <c r="L4658" s="3" t="s">
        <v>17394</v>
      </c>
      <c r="M4658" s="4" t="str">
        <f ca="1">IFERROR(__xludf.DUMMYFUNCTION("REGEXREPLACE(F4650,""\D"", """")"),"#VALUE!")</f>
        <v>#VALUE!</v>
      </c>
    </row>
    <row r="4659" spans="1:13" ht="15.75" customHeight="1">
      <c r="A4659" s="1">
        <v>4650</v>
      </c>
      <c r="B4659" s="3">
        <v>4651</v>
      </c>
      <c r="C4659" s="3" t="s">
        <v>12691</v>
      </c>
      <c r="D4659" s="3">
        <v>0.17934158566451319</v>
      </c>
      <c r="E4659" s="3">
        <v>0.185786035694403</v>
      </c>
      <c r="F4659" s="3">
        <v>0.59336099585062241</v>
      </c>
      <c r="G4659" s="3">
        <v>0.1327800829875519</v>
      </c>
      <c r="H4659" s="3">
        <v>0.15352697095435691</v>
      </c>
      <c r="I4659" s="3">
        <v>0.31950207468879671</v>
      </c>
      <c r="J4659" s="3">
        <v>4.9478701458226082E-2</v>
      </c>
      <c r="K4659" s="3">
        <v>29110.3</v>
      </c>
      <c r="L4659" s="3" t="s">
        <v>17396</v>
      </c>
      <c r="M4659" s="4" t="str">
        <f ca="1">IFERROR(__xludf.DUMMYFUNCTION("REGEXREPLACE(F4652,""\D"", """")"),"#VALUE!")</f>
        <v>#VALUE!</v>
      </c>
    </row>
    <row r="4660" spans="1:13" ht="15.75" customHeight="1">
      <c r="A4660" s="1">
        <v>4651</v>
      </c>
      <c r="B4660" s="3">
        <v>4652</v>
      </c>
      <c r="C4660" s="3" t="s">
        <v>12693</v>
      </c>
      <c r="D4660" s="3">
        <v>0.20437882394022461</v>
      </c>
      <c r="E4660" s="3">
        <v>0.16677625625246489</v>
      </c>
      <c r="F4660" s="3">
        <v>0.56603773584905659</v>
      </c>
      <c r="G4660" s="3">
        <v>0.1132075471698113</v>
      </c>
      <c r="H4660" s="3">
        <v>0.1773584905660377</v>
      </c>
      <c r="I4660" s="3">
        <v>0.31698113207547168</v>
      </c>
      <c r="J4660" s="3">
        <v>5.5960004864533931E-2</v>
      </c>
      <c r="K4660" s="3">
        <v>30612.299999999959</v>
      </c>
      <c r="L4660" s="3" t="s">
        <v>17397</v>
      </c>
      <c r="M4660" s="4" t="str">
        <f ca="1">IFERROR(__xludf.DUMMYFUNCTION("REGEXREPLACE(F4653,""\D"", """")"),"#VALUE!")</f>
        <v>#VALUE!</v>
      </c>
    </row>
    <row r="4661" spans="1:13" ht="15.75" customHeight="1">
      <c r="A4661" s="1">
        <v>4653</v>
      </c>
      <c r="B4661" s="3">
        <v>4654</v>
      </c>
      <c r="C4661" s="3" t="s">
        <v>12698</v>
      </c>
      <c r="D4661" s="3">
        <v>0.1992291861267054</v>
      </c>
      <c r="E4661" s="3">
        <v>0.1069997669199977</v>
      </c>
      <c r="F4661" s="3">
        <v>0.61363636363636365</v>
      </c>
      <c r="G4661" s="3">
        <v>0.12878787878787881</v>
      </c>
      <c r="H4661" s="3">
        <v>0.19696969696969699</v>
      </c>
      <c r="I4661" s="3">
        <v>0.37121212121212122</v>
      </c>
      <c r="J4661" s="3">
        <v>5.9774202031330062E-2</v>
      </c>
      <c r="K4661" s="3">
        <v>14990.80000000003</v>
      </c>
      <c r="L4661" s="3" t="s">
        <v>17399</v>
      </c>
      <c r="M4661" s="4" t="str">
        <f ca="1">IFERROR(__xludf.DUMMYFUNCTION("REGEXREPLACE(F4655,""\D"", """")"),"#VALUE!")</f>
        <v>#VALUE!</v>
      </c>
    </row>
    <row r="4662" spans="1:13" ht="15.75" customHeight="1">
      <c r="A4662" s="1">
        <v>4654</v>
      </c>
      <c r="B4662" s="3">
        <v>4655</v>
      </c>
      <c r="C4662" s="3" t="s">
        <v>12701</v>
      </c>
      <c r="D4662" s="3">
        <v>0.14883957769975489</v>
      </c>
      <c r="E4662" s="3">
        <v>0.13106893621737289</v>
      </c>
      <c r="F4662" s="3">
        <v>0.60544217687074831</v>
      </c>
      <c r="G4662" s="3">
        <v>0.1360544217687075</v>
      </c>
      <c r="H4662" s="3">
        <v>0.19047619047619049</v>
      </c>
      <c r="I4662" s="3">
        <v>0.36054421768707479</v>
      </c>
      <c r="J4662" s="3">
        <v>4.5535362873610083E-2</v>
      </c>
      <c r="K4662" s="3">
        <v>17607.20000000003</v>
      </c>
      <c r="L4662" s="3" t="s">
        <v>17400</v>
      </c>
      <c r="M4662" s="4" t="str">
        <f ca="1">IFERROR(__xludf.DUMMYFUNCTION("REGEXREPLACE(F4656,""\D"", """")"),"#VALUE!")</f>
        <v>#VALUE!</v>
      </c>
    </row>
    <row r="4663" spans="1:13" ht="15.75" customHeight="1">
      <c r="A4663" s="1">
        <v>4655</v>
      </c>
      <c r="B4663" s="3">
        <v>4656</v>
      </c>
      <c r="C4663" s="3" t="s">
        <v>12703</v>
      </c>
      <c r="D4663" s="3">
        <v>0.22691285736267949</v>
      </c>
      <c r="E4663" s="3">
        <v>0.31921576273988661</v>
      </c>
      <c r="F4663" s="3">
        <v>0.5</v>
      </c>
      <c r="G4663" s="3">
        <v>9.2592592592592587E-2</v>
      </c>
      <c r="H4663" s="3">
        <v>5.5555555555555552E-2</v>
      </c>
      <c r="I4663" s="3">
        <v>0.1851851851851852</v>
      </c>
      <c r="J4663" s="3">
        <v>2.0447168332353511E-2</v>
      </c>
      <c r="K4663" s="3">
        <v>6220.5999999999995</v>
      </c>
      <c r="L4663" s="3" t="s">
        <v>17401</v>
      </c>
      <c r="M4663" s="4" t="str">
        <f ca="1">IFERROR(__xludf.DUMMYFUNCTION("REGEXREPLACE(F4657,""\D"", """")"),"#VALUE!")</f>
        <v>#VALUE!</v>
      </c>
    </row>
    <row r="4664" spans="1:13" ht="15.75" customHeight="1">
      <c r="A4664" s="1">
        <v>4656</v>
      </c>
      <c r="B4664" s="3">
        <v>4657</v>
      </c>
      <c r="C4664" s="3" t="s">
        <v>12705</v>
      </c>
      <c r="D4664" s="3">
        <v>0.11747154060840979</v>
      </c>
      <c r="E4664" s="3">
        <v>0.12514020289198571</v>
      </c>
      <c r="F4664" s="3">
        <v>0.61333333333333329</v>
      </c>
      <c r="G4664" s="3">
        <v>0.16</v>
      </c>
      <c r="H4664" s="3">
        <v>0.2</v>
      </c>
      <c r="I4664" s="3">
        <v>0.4</v>
      </c>
      <c r="J4664" s="3">
        <v>3.8683416548674771E-2</v>
      </c>
      <c r="K4664" s="3">
        <v>8984.8000000000084</v>
      </c>
      <c r="L4664" s="3" t="s">
        <v>17402</v>
      </c>
      <c r="M4664" s="4" t="str">
        <f ca="1">IFERROR(__xludf.DUMMYFUNCTION("REGEXREPLACE(F4658,""\D"", """")"),"#VALUE!")</f>
        <v>#VALUE!</v>
      </c>
    </row>
    <row r="4665" spans="1:13" ht="15.75" customHeight="1">
      <c r="A4665" s="1">
        <v>4657</v>
      </c>
      <c r="B4665" s="3">
        <v>4658</v>
      </c>
      <c r="C4665" s="3" t="s">
        <v>12708</v>
      </c>
      <c r="D4665" s="3">
        <v>0.20329089638713371</v>
      </c>
      <c r="E4665" s="3">
        <v>0.19021835619527011</v>
      </c>
      <c r="F4665" s="3">
        <v>0.61206896551724133</v>
      </c>
      <c r="G4665" s="3">
        <v>0.10344827586206901</v>
      </c>
      <c r="H4665" s="3">
        <v>0.16379310344827591</v>
      </c>
      <c r="I4665" s="3">
        <v>0.31896551724137928</v>
      </c>
      <c r="J4665" s="3">
        <v>4.8553562307934617E-2</v>
      </c>
      <c r="K4665" s="3">
        <v>13193.000000000029</v>
      </c>
      <c r="L4665" s="3" t="s">
        <v>17403</v>
      </c>
      <c r="M4665" s="4" t="str">
        <f ca="1">IFERROR(__xludf.DUMMYFUNCTION("REGEXREPLACE(F4659,""\D"", """")"),"#VALUE!")</f>
        <v>#VALUE!</v>
      </c>
    </row>
    <row r="4666" spans="1:13" ht="15.75" customHeight="1">
      <c r="A4666" s="1">
        <v>4658</v>
      </c>
      <c r="B4666" s="3">
        <v>4659</v>
      </c>
      <c r="C4666" s="3" t="s">
        <v>12711</v>
      </c>
      <c r="D4666" s="3">
        <v>0.2760556291351482</v>
      </c>
      <c r="E4666" s="3">
        <v>0.73150424508733702</v>
      </c>
      <c r="F4666" s="3">
        <v>0.51282051282051277</v>
      </c>
      <c r="G4666" s="3">
        <v>6.4102564102564097E-2</v>
      </c>
      <c r="H4666" s="3">
        <v>1.282051282051282E-2</v>
      </c>
      <c r="I4666" s="3">
        <v>0.1153846153846154</v>
      </c>
      <c r="J4666" s="3">
        <v>1.158914189648296E-2</v>
      </c>
      <c r="K4666" s="3">
        <v>7660.6000000000085</v>
      </c>
      <c r="L4666" s="3" t="s">
        <v>17404</v>
      </c>
      <c r="M4666" s="4" t="str">
        <f ca="1">IFERROR(__xludf.DUMMYFUNCTION("REGEXREPLACE(F4660,""\D"", """")"),"#VALUE!")</f>
        <v>#VALUE!</v>
      </c>
    </row>
    <row r="4667" spans="1:13" ht="15.75" customHeight="1">
      <c r="A4667" s="1">
        <v>4659</v>
      </c>
      <c r="B4667" s="3">
        <v>4660</v>
      </c>
      <c r="C4667" s="3" t="s">
        <v>12713</v>
      </c>
      <c r="D4667" s="3">
        <v>0.17807191469080741</v>
      </c>
      <c r="E4667" s="3">
        <v>0.19776170006516891</v>
      </c>
      <c r="F4667" s="3">
        <v>0.61373390557939911</v>
      </c>
      <c r="G4667" s="3">
        <v>0.1201716738197425</v>
      </c>
      <c r="H4667" s="3">
        <v>0.1030042918454936</v>
      </c>
      <c r="I4667" s="3">
        <v>0.27896995708154498</v>
      </c>
      <c r="J4667" s="3">
        <v>3.7654683886203653E-2</v>
      </c>
      <c r="K4667" s="3">
        <v>26431.200000000012</v>
      </c>
      <c r="L4667" s="3" t="s">
        <v>17405</v>
      </c>
      <c r="M4667" s="4" t="str">
        <f ca="1">IFERROR(__xludf.DUMMYFUNCTION("REGEXREPLACE(F4661,""\D"", """")"),"#VALUE!")</f>
        <v>#VALUE!</v>
      </c>
    </row>
    <row r="4668" spans="1:13" ht="15.75" customHeight="1">
      <c r="A4668" s="1">
        <v>4661</v>
      </c>
      <c r="B4668" s="3">
        <v>4662</v>
      </c>
      <c r="C4668" s="3" t="s">
        <v>12718</v>
      </c>
      <c r="D4668" s="3">
        <v>0.1449073463658373</v>
      </c>
      <c r="E4668" s="3">
        <v>0.28430112894605508</v>
      </c>
      <c r="F4668" s="3">
        <v>0.60550458715596334</v>
      </c>
      <c r="G4668" s="3">
        <v>6.4220183486238536E-2</v>
      </c>
      <c r="H4668" s="3">
        <v>0.14678899082568811</v>
      </c>
      <c r="I4668" s="3">
        <v>0.2293577981651376</v>
      </c>
      <c r="J4668" s="3">
        <v>2.5067124541871409E-2</v>
      </c>
      <c r="K4668" s="3">
        <v>12173.200000000021</v>
      </c>
      <c r="L4668" s="3" t="s">
        <v>17407</v>
      </c>
      <c r="M4668" s="4" t="str">
        <f ca="1">IFERROR(__xludf.DUMMYFUNCTION("REGEXREPLACE(F4663,""\D"", """")"),"#VALUE!")</f>
        <v>#VALUE!</v>
      </c>
    </row>
    <row r="4669" spans="1:13" ht="15.75" customHeight="1">
      <c r="A4669" s="1">
        <v>4664</v>
      </c>
      <c r="B4669" s="3">
        <v>4665</v>
      </c>
      <c r="C4669" s="3" t="s">
        <v>12726</v>
      </c>
      <c r="D4669" s="3">
        <v>0.18559593525968851</v>
      </c>
      <c r="E4669" s="3">
        <v>0.24371042716125191</v>
      </c>
      <c r="F4669" s="3">
        <v>0.62365591397849462</v>
      </c>
      <c r="G4669" s="3">
        <v>0.13620071684587809</v>
      </c>
      <c r="H4669" s="3">
        <v>7.5268817204301078E-2</v>
      </c>
      <c r="I4669" s="3">
        <v>0.25448028673835132</v>
      </c>
      <c r="J4669" s="3">
        <v>3.6150999279684452E-2</v>
      </c>
      <c r="K4669" s="3">
        <v>32219.599999999929</v>
      </c>
      <c r="L4669" s="3" t="s">
        <v>17410</v>
      </c>
      <c r="M4669" s="4" t="str">
        <f ca="1">IFERROR(__xludf.DUMMYFUNCTION("REGEXREPLACE(F4666,""\D"", """")"),"#VALUE!")</f>
        <v>#VALUE!</v>
      </c>
    </row>
    <row r="4670" spans="1:13" ht="15.75" customHeight="1">
      <c r="A4670" s="1">
        <v>4666</v>
      </c>
      <c r="B4670" s="3">
        <v>4667</v>
      </c>
      <c r="C4670" s="3" t="s">
        <v>12732</v>
      </c>
      <c r="D4670" s="3">
        <v>0.1390598086300881</v>
      </c>
      <c r="E4670" s="3">
        <v>0.1172232578850744</v>
      </c>
      <c r="F4670" s="3">
        <v>0.5145631067961165</v>
      </c>
      <c r="G4670" s="3">
        <v>0.2135922330097087</v>
      </c>
      <c r="H4670" s="3">
        <v>8.7378640776699032E-2</v>
      </c>
      <c r="I4670" s="3">
        <v>0.31067961165048541</v>
      </c>
      <c r="J4670" s="3">
        <v>3.4516218293209028E-2</v>
      </c>
      <c r="K4670" s="3">
        <v>12223.400000000031</v>
      </c>
      <c r="L4670" s="3" t="s">
        <v>17412</v>
      </c>
      <c r="M4670" s="4" t="str">
        <f ca="1">IFERROR(__xludf.DUMMYFUNCTION("REGEXREPLACE(F4668,""\D"", """")"),"#VALUE!")</f>
        <v>#VALUE!</v>
      </c>
    </row>
    <row r="4671" spans="1:13" ht="15" customHeight="1">
      <c r="M4671" s="2"/>
    </row>
  </sheetData>
  <sortState xmlns:xlrd2="http://schemas.microsoft.com/office/spreadsheetml/2017/richdata2" ref="A2:M4672">
    <sortCondition ref="M2:M4672"/>
  </sortState>
  <pageMargins left="0.75" right="0.75" top="1" bottom="1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CC4877-7BCB-4C34-A2A3-03990DA18062}">
  <dimension ref="A1:M94"/>
  <sheetViews>
    <sheetView workbookViewId="0">
      <selection activeCell="G1" sqref="G1:H1048576"/>
    </sheetView>
  </sheetViews>
  <sheetFormatPr defaultRowHeight="14.5"/>
  <sheetData>
    <row r="1" spans="1:13">
      <c r="B1" s="1" t="s">
        <v>0</v>
      </c>
      <c r="C1" s="1" t="s">
        <v>1</v>
      </c>
      <c r="D1" s="1" t="s">
        <v>12740</v>
      </c>
      <c r="E1" s="1" t="s">
        <v>12741</v>
      </c>
      <c r="F1" s="1" t="s">
        <v>12742</v>
      </c>
      <c r="G1" s="1" t="s">
        <v>12743</v>
      </c>
      <c r="H1" s="1" t="s">
        <v>12744</v>
      </c>
      <c r="I1" s="1" t="s">
        <v>12745</v>
      </c>
      <c r="J1" s="1" t="s">
        <v>12746</v>
      </c>
      <c r="K1" s="1" t="s">
        <v>12747</v>
      </c>
      <c r="L1" s="1" t="s">
        <v>12748</v>
      </c>
    </row>
    <row r="2" spans="1:13" ht="15.75" customHeight="1">
      <c r="A2" s="1">
        <v>83</v>
      </c>
      <c r="B2" s="3">
        <v>84</v>
      </c>
      <c r="C2" s="3" t="s">
        <v>273</v>
      </c>
      <c r="D2" s="3">
        <v>0.16494348709798581</v>
      </c>
      <c r="E2" s="3">
        <v>0.13960576868692789</v>
      </c>
      <c r="F2" s="3">
        <v>0.64663805436337629</v>
      </c>
      <c r="G2" s="3">
        <v>0.11015736766809731</v>
      </c>
      <c r="H2" s="3">
        <v>0.13733905579399139</v>
      </c>
      <c r="I2" s="3">
        <v>0.31759656652360507</v>
      </c>
      <c r="J2" s="3">
        <v>4.0001747742120071E-2</v>
      </c>
      <c r="K2" s="3">
        <v>78333.599999999919</v>
      </c>
      <c r="L2" s="3" t="s">
        <v>12832</v>
      </c>
      <c r="M2" s="4" t="str">
        <f ca="1">IFERROR(__xludf.DUMMYFUNCTION("REGEXREPLACE(F85,""\D"", """")"),"50")</f>
        <v>50</v>
      </c>
    </row>
    <row r="3" spans="1:13" ht="15.75" customHeight="1">
      <c r="A3" s="1">
        <v>1120</v>
      </c>
      <c r="B3" s="3">
        <v>1121</v>
      </c>
      <c r="C3" s="3" t="s">
        <v>3277</v>
      </c>
      <c r="D3" s="3">
        <v>0.17979999300890309</v>
      </c>
      <c r="E3" s="3">
        <v>0.18794035783846141</v>
      </c>
      <c r="F3" s="3">
        <v>0.63731656184486374</v>
      </c>
      <c r="G3" s="3">
        <v>9.0146750524109018E-2</v>
      </c>
      <c r="H3" s="3">
        <v>0.12578616352201261</v>
      </c>
      <c r="I3" s="3">
        <v>0.28930817610062892</v>
      </c>
      <c r="J3" s="3">
        <v>3.7390753659320368E-2</v>
      </c>
      <c r="K3" s="3">
        <v>52064.499999999527</v>
      </c>
      <c r="L3" s="3" t="s">
        <v>13868</v>
      </c>
      <c r="M3" s="4" t="str">
        <f ca="1">IFERROR(__xludf.DUMMYFUNCTION("REGEXREPLACE(F1122,""\D"", """")"),"50")</f>
        <v>50</v>
      </c>
    </row>
    <row r="4" spans="1:13" ht="15.75" customHeight="1">
      <c r="A4" s="1">
        <v>1905</v>
      </c>
      <c r="B4" s="3">
        <v>1906</v>
      </c>
      <c r="C4" s="3" t="s">
        <v>5433</v>
      </c>
      <c r="D4" s="3">
        <v>0.1342987778889605</v>
      </c>
      <c r="E4" s="3">
        <v>0.39198512511537709</v>
      </c>
      <c r="F4" s="3">
        <v>0.68976215098241989</v>
      </c>
      <c r="G4" s="3">
        <v>8.2730093071354704E-2</v>
      </c>
      <c r="H4" s="3">
        <v>9.6173733195449848E-2</v>
      </c>
      <c r="I4" s="3">
        <v>0.19648397104446741</v>
      </c>
      <c r="J4" s="3">
        <v>2.3595684111811521E-2</v>
      </c>
      <c r="K4" s="3">
        <v>100703.3000000005</v>
      </c>
      <c r="L4" s="3" t="s">
        <v>14653</v>
      </c>
      <c r="M4" s="4" t="str">
        <f ca="1">IFERROR(__xludf.DUMMYFUNCTION("REGEXREPLACE(F1907,""\D"", """")"),"50")</f>
        <v>50</v>
      </c>
    </row>
    <row r="5" spans="1:13" ht="15.75" customHeight="1">
      <c r="A5" s="1">
        <v>3877</v>
      </c>
      <c r="B5" s="3">
        <v>3878</v>
      </c>
      <c r="C5" s="3" t="s">
        <v>10644</v>
      </c>
      <c r="D5" s="3">
        <v>0.2074633321022081</v>
      </c>
      <c r="E5" s="3">
        <v>0.1635213102635826</v>
      </c>
      <c r="F5" s="3">
        <v>0.67785234899328861</v>
      </c>
      <c r="G5" s="3">
        <v>0.12751677852348989</v>
      </c>
      <c r="H5" s="3">
        <v>0.1409395973154362</v>
      </c>
      <c r="I5" s="3">
        <v>0.32214765100671139</v>
      </c>
      <c r="J5" s="3">
        <v>5.3967284600284278E-2</v>
      </c>
      <c r="K5" s="3">
        <v>33391.09999999986</v>
      </c>
      <c r="L5" s="3" t="s">
        <v>16624</v>
      </c>
      <c r="M5" s="4" t="str">
        <f ca="1">IFERROR(__xludf.DUMMYFUNCTION("REGEXREPLACE(F3879,""\D"", """")"),"50")</f>
        <v>50</v>
      </c>
    </row>
    <row r="6" spans="1:13" ht="15.75" customHeight="1">
      <c r="A6" s="1">
        <v>189</v>
      </c>
      <c r="B6" s="3">
        <v>190</v>
      </c>
      <c r="C6" s="3" t="s">
        <v>593</v>
      </c>
      <c r="D6" s="3">
        <v>0.20881241956321239</v>
      </c>
      <c r="E6" s="3">
        <v>0.2152975438819795</v>
      </c>
      <c r="F6" s="3">
        <v>0.63120567375886527</v>
      </c>
      <c r="G6" s="3">
        <v>0.1217494089834515</v>
      </c>
      <c r="H6" s="3">
        <v>0.1099290780141844</v>
      </c>
      <c r="I6" s="3">
        <v>0.28959810874704489</v>
      </c>
      <c r="J6" s="3">
        <v>4.7697897705061297E-2</v>
      </c>
      <c r="K6" s="3">
        <v>94729.200000000244</v>
      </c>
      <c r="L6" s="3" t="s">
        <v>12938</v>
      </c>
      <c r="M6" s="4" t="str">
        <f ca="1">IFERROR(__xludf.DUMMYFUNCTION("REGEXREPLACE(F191,""\D"", """")"),"51")</f>
        <v>51</v>
      </c>
    </row>
    <row r="7" spans="1:13" ht="15.75" customHeight="1">
      <c r="A7" s="1">
        <v>1438</v>
      </c>
      <c r="B7" s="3">
        <v>1439</v>
      </c>
      <c r="C7" s="3" t="s">
        <v>4173</v>
      </c>
      <c r="D7" s="3">
        <v>0.133479089554461</v>
      </c>
      <c r="E7" s="3">
        <v>0.4980614931154333</v>
      </c>
      <c r="F7" s="3">
        <v>0.67840512223515714</v>
      </c>
      <c r="G7" s="3">
        <v>6.7229336437718279E-2</v>
      </c>
      <c r="H7" s="3">
        <v>8.4400465657741564E-2</v>
      </c>
      <c r="I7" s="3">
        <v>0.16618160651920841</v>
      </c>
      <c r="J7" s="3">
        <v>2.0049765022543738E-2</v>
      </c>
      <c r="K7" s="3">
        <v>347377.8999999935</v>
      </c>
      <c r="L7" s="3" t="s">
        <v>14186</v>
      </c>
      <c r="M7" s="4" t="str">
        <f ca="1">IFERROR(__xludf.DUMMYFUNCTION("REGEXREPLACE(F1440,""\D"", """")"),"51")</f>
        <v>51</v>
      </c>
    </row>
    <row r="8" spans="1:13" ht="15.75" customHeight="1">
      <c r="A8" s="1">
        <v>4549</v>
      </c>
      <c r="B8" s="3">
        <v>4550</v>
      </c>
      <c r="C8" s="3" t="s">
        <v>12420</v>
      </c>
      <c r="D8" s="3">
        <v>0.18019643220731321</v>
      </c>
      <c r="E8" s="3">
        <v>0.30132558951607041</v>
      </c>
      <c r="F8" s="3">
        <v>0.70358306188925079</v>
      </c>
      <c r="G8" s="3">
        <v>8.143322475570032E-2</v>
      </c>
      <c r="H8" s="3">
        <v>9.4462540716612378E-2</v>
      </c>
      <c r="I8" s="3">
        <v>0.21824104234527689</v>
      </c>
      <c r="J8" s="3">
        <v>2.9993723562723212E-2</v>
      </c>
      <c r="K8" s="3">
        <v>31581.19999999983</v>
      </c>
      <c r="L8" s="3" t="s">
        <v>17295</v>
      </c>
      <c r="M8" s="4" t="str">
        <f ca="1">IFERROR(__xludf.DUMMYFUNCTION("REGEXREPLACE(F4551,""\D"", """")"),"51")</f>
        <v>51</v>
      </c>
    </row>
    <row r="9" spans="1:13" ht="15.75" customHeight="1">
      <c r="A9" s="1">
        <v>715</v>
      </c>
      <c r="B9" s="3">
        <v>716</v>
      </c>
      <c r="C9" s="3" t="s">
        <v>2133</v>
      </c>
      <c r="D9" s="3">
        <v>0.18406705903305129</v>
      </c>
      <c r="E9" s="3">
        <v>0.24142959109828099</v>
      </c>
      <c r="F9" s="3">
        <v>0.64894795127353266</v>
      </c>
      <c r="G9" s="3">
        <v>7.5304540420819494E-2</v>
      </c>
      <c r="H9" s="3">
        <v>0.1140642303433001</v>
      </c>
      <c r="I9" s="3">
        <v>0.24584717607973419</v>
      </c>
      <c r="J9" s="3">
        <v>3.3760743172222628E-2</v>
      </c>
      <c r="K9" s="3">
        <v>96608.300000000861</v>
      </c>
      <c r="L9" s="3" t="s">
        <v>13464</v>
      </c>
      <c r="M9" s="4" t="str">
        <f ca="1">IFERROR(__xludf.DUMMYFUNCTION("REGEXREPLACE(F717,""\D"", """")"),"52")</f>
        <v>52</v>
      </c>
    </row>
    <row r="10" spans="1:13" ht="15.75" customHeight="1">
      <c r="A10" s="1">
        <v>761</v>
      </c>
      <c r="B10" s="3">
        <v>762</v>
      </c>
      <c r="C10" s="3" t="s">
        <v>2270</v>
      </c>
      <c r="D10" s="3">
        <v>0.1422816761035397</v>
      </c>
      <c r="E10" s="3">
        <v>0.15714619749532471</v>
      </c>
      <c r="F10" s="3">
        <v>0.66911764705882348</v>
      </c>
      <c r="G10" s="3">
        <v>0.12990196078431371</v>
      </c>
      <c r="H10" s="3">
        <v>0.1495098039215686</v>
      </c>
      <c r="I10" s="3">
        <v>0.33333333333333331</v>
      </c>
      <c r="J10" s="3">
        <v>3.8838255820147757E-2</v>
      </c>
      <c r="K10" s="3">
        <v>44232.599999999657</v>
      </c>
      <c r="L10" s="3" t="s">
        <v>13510</v>
      </c>
      <c r="M10" s="4" t="str">
        <f ca="1">IFERROR(__xludf.DUMMYFUNCTION("REGEXREPLACE(F763,""\D"", """")"),"52")</f>
        <v>52</v>
      </c>
    </row>
    <row r="11" spans="1:13" ht="15.75" customHeight="1">
      <c r="A11" s="1">
        <v>808</v>
      </c>
      <c r="B11" s="3">
        <v>809</v>
      </c>
      <c r="C11" s="3" t="s">
        <v>2400</v>
      </c>
      <c r="D11" s="3">
        <v>0.19973503738312959</v>
      </c>
      <c r="E11" s="3">
        <v>0.26502725197779858</v>
      </c>
      <c r="F11" s="3">
        <v>0.69696969696969702</v>
      </c>
      <c r="G11" s="3">
        <v>9.696969696969697E-2</v>
      </c>
      <c r="H11" s="3">
        <v>0.1090909090909091</v>
      </c>
      <c r="I11" s="3">
        <v>0.26060606060606062</v>
      </c>
      <c r="J11" s="3">
        <v>3.7839366472481137E-2</v>
      </c>
      <c r="K11" s="3">
        <v>17557.500000000011</v>
      </c>
      <c r="L11" s="3" t="s">
        <v>13556</v>
      </c>
      <c r="M11" s="4" t="str">
        <f ca="1">IFERROR(__xludf.DUMMYFUNCTION("REGEXREPLACE(F810,""\D"", """")"),"52")</f>
        <v>52</v>
      </c>
    </row>
    <row r="12" spans="1:13" ht="15.75" customHeight="1">
      <c r="A12" s="1">
        <v>914</v>
      </c>
      <c r="B12" s="3">
        <v>915</v>
      </c>
      <c r="C12" s="3" t="s">
        <v>2697</v>
      </c>
      <c r="D12" s="3">
        <v>0.1546124688918033</v>
      </c>
      <c r="E12" s="3">
        <v>0.24398696663232949</v>
      </c>
      <c r="F12" s="3">
        <v>0.65013054830287209</v>
      </c>
      <c r="G12" s="3">
        <v>9.1383812010443863E-2</v>
      </c>
      <c r="H12" s="3">
        <v>0.14099216710182769</v>
      </c>
      <c r="I12" s="3">
        <v>0.27415143603133157</v>
      </c>
      <c r="J12" s="3">
        <v>3.4154683302347062E-2</v>
      </c>
      <c r="K12" s="3">
        <v>40314.799999999726</v>
      </c>
      <c r="L12" s="3" t="s">
        <v>13662</v>
      </c>
      <c r="M12" s="4" t="str">
        <f ca="1">IFERROR(__xludf.DUMMYFUNCTION("REGEXREPLACE(F916,""\D"", """")"),"52")</f>
        <v>52</v>
      </c>
    </row>
    <row r="13" spans="1:13" ht="15.75" customHeight="1">
      <c r="A13" s="1">
        <v>3006</v>
      </c>
      <c r="B13" s="3">
        <v>3007</v>
      </c>
      <c r="C13" s="3" t="s">
        <v>8354</v>
      </c>
      <c r="D13" s="3">
        <v>0.15496183775670741</v>
      </c>
      <c r="E13" s="3">
        <v>0.1202326212166389</v>
      </c>
      <c r="F13" s="3">
        <v>0.77777777777777779</v>
      </c>
      <c r="G13" s="3">
        <v>0.23333333333333331</v>
      </c>
      <c r="H13" s="3">
        <v>0.1333333333333333</v>
      </c>
      <c r="I13" s="3">
        <v>0.3888888888888889</v>
      </c>
      <c r="J13" s="3">
        <v>5.0236782840356209E-2</v>
      </c>
      <c r="K13" s="3">
        <v>10337.300000000019</v>
      </c>
      <c r="L13" s="3" t="s">
        <v>15753</v>
      </c>
      <c r="M13" s="4" t="str">
        <f ca="1">IFERROR(__xludf.DUMMYFUNCTION("REGEXREPLACE(F3008,""\D"", """")"),"52")</f>
        <v>52</v>
      </c>
    </row>
    <row r="14" spans="1:13" ht="15.75" customHeight="1">
      <c r="A14" s="1">
        <v>395</v>
      </c>
      <c r="B14" s="3">
        <v>396</v>
      </c>
      <c r="C14" s="3" t="s">
        <v>1203</v>
      </c>
      <c r="D14" s="3">
        <v>0.17440579795657141</v>
      </c>
      <c r="E14" s="3">
        <v>0.17534077134889761</v>
      </c>
      <c r="F14" s="3">
        <v>0.63523956723338482</v>
      </c>
      <c r="G14" s="3">
        <v>0.12364760432766619</v>
      </c>
      <c r="H14" s="3">
        <v>0.1360123647604328</v>
      </c>
      <c r="I14" s="3">
        <v>0.31375579598145292</v>
      </c>
      <c r="J14" s="3">
        <v>4.4587561195427311E-2</v>
      </c>
      <c r="K14" s="3">
        <v>71068.699999999764</v>
      </c>
      <c r="L14" s="3" t="s">
        <v>13144</v>
      </c>
      <c r="M14" s="4" t="str">
        <f ca="1">IFERROR(__xludf.DUMMYFUNCTION("REGEXREPLACE(F397,""\D"", """")"),"54")</f>
        <v>54</v>
      </c>
    </row>
    <row r="15" spans="1:13" ht="15.75" customHeight="1">
      <c r="A15" s="1">
        <v>2219</v>
      </c>
      <c r="B15" s="3">
        <v>2220</v>
      </c>
      <c r="C15" s="3" t="s">
        <v>6270</v>
      </c>
      <c r="D15" s="3">
        <v>0.1824628090208881</v>
      </c>
      <c r="E15" s="3">
        <v>0.43649909381271429</v>
      </c>
      <c r="F15" s="3">
        <v>0.64912280701754388</v>
      </c>
      <c r="G15" s="3">
        <v>9.3567251461988299E-2</v>
      </c>
      <c r="H15" s="3">
        <v>5.8479532163742687E-2</v>
      </c>
      <c r="I15" s="3">
        <v>0.21637426900584791</v>
      </c>
      <c r="J15" s="3">
        <v>2.4158058028243039E-2</v>
      </c>
      <c r="K15" s="3">
        <v>17541.800000000021</v>
      </c>
      <c r="L15" s="3" t="s">
        <v>14966</v>
      </c>
      <c r="M15" s="4" t="str">
        <f ca="1">IFERROR(__xludf.DUMMYFUNCTION("REGEXREPLACE(F2221,""\D"", """")"),"54")</f>
        <v>54</v>
      </c>
    </row>
    <row r="16" spans="1:13" ht="15.75" customHeight="1">
      <c r="A16" s="1">
        <v>394</v>
      </c>
      <c r="B16" s="3">
        <v>395</v>
      </c>
      <c r="C16" s="3" t="s">
        <v>1198</v>
      </c>
      <c r="D16" s="3">
        <v>0.24801939404347331</v>
      </c>
      <c r="E16" s="3">
        <v>0.12771711249353859</v>
      </c>
      <c r="F16" s="3">
        <v>0.6596091205211726</v>
      </c>
      <c r="G16" s="3">
        <v>0.1319218241042345</v>
      </c>
      <c r="H16" s="3">
        <v>0.20684039087947881</v>
      </c>
      <c r="I16" s="3">
        <v>0.36970684039087948</v>
      </c>
      <c r="J16" s="3">
        <v>8.0460915845637609E-2</v>
      </c>
      <c r="K16" s="3">
        <v>70625.199999999633</v>
      </c>
      <c r="L16" s="3" t="s">
        <v>13143</v>
      </c>
      <c r="M16" s="4" t="str">
        <f ca="1">IFERROR(__xludf.DUMMYFUNCTION("REGEXREPLACE(F396,""\D"", """")"),"55")</f>
        <v>55</v>
      </c>
    </row>
    <row r="17" spans="1:13" ht="15.75" customHeight="1">
      <c r="A17" s="1">
        <v>994</v>
      </c>
      <c r="B17" s="3">
        <v>995</v>
      </c>
      <c r="C17" s="3" t="s">
        <v>2926</v>
      </c>
      <c r="D17" s="3">
        <v>0.17135096429152391</v>
      </c>
      <c r="E17" s="3">
        <v>0.2880581692819536</v>
      </c>
      <c r="F17" s="3">
        <v>0.66143497757847536</v>
      </c>
      <c r="G17" s="3">
        <v>0.1008968609865471</v>
      </c>
      <c r="H17" s="3">
        <v>9.1928251121076235E-2</v>
      </c>
      <c r="I17" s="3">
        <v>0.2556053811659193</v>
      </c>
      <c r="J17" s="3">
        <v>3.1973973146315712E-2</v>
      </c>
      <c r="K17" s="3">
        <v>47697.399999999558</v>
      </c>
      <c r="L17" s="3" t="s">
        <v>13742</v>
      </c>
      <c r="M17" s="4" t="str">
        <f ca="1">IFERROR(__xludf.DUMMYFUNCTION("REGEXREPLACE(F996,""\D"", """")"),"55")</f>
        <v>55</v>
      </c>
    </row>
    <row r="18" spans="1:13" ht="15.75" customHeight="1">
      <c r="A18" s="1">
        <v>2181</v>
      </c>
      <c r="B18" s="3">
        <v>2182</v>
      </c>
      <c r="C18" s="3" t="s">
        <v>6170</v>
      </c>
      <c r="D18" s="3">
        <v>0.1249825561782429</v>
      </c>
      <c r="E18" s="3">
        <v>0.22958877097154051</v>
      </c>
      <c r="F18" s="3">
        <v>0.8392857142857143</v>
      </c>
      <c r="G18" s="3">
        <v>0.1964285714285714</v>
      </c>
      <c r="H18" s="3">
        <v>0.1071428571428571</v>
      </c>
      <c r="I18" s="3">
        <v>0.32142857142857151</v>
      </c>
      <c r="J18" s="3">
        <v>3.0568678596515419E-2</v>
      </c>
      <c r="K18" s="3">
        <v>5774.4000000000024</v>
      </c>
      <c r="L18" s="3" t="s">
        <v>14928</v>
      </c>
      <c r="M18" s="4" t="str">
        <f ca="1">IFERROR(__xludf.DUMMYFUNCTION("REGEXREPLACE(F2183,""\D"", """")"),"55")</f>
        <v>55</v>
      </c>
    </row>
    <row r="19" spans="1:13" ht="15.75" customHeight="1">
      <c r="A19" s="1">
        <v>2929</v>
      </c>
      <c r="B19" s="3">
        <v>2930</v>
      </c>
      <c r="C19" s="3" t="s">
        <v>8152</v>
      </c>
      <c r="D19" s="3">
        <v>0.16653335674594269</v>
      </c>
      <c r="E19" s="3">
        <v>0.29742820192193692</v>
      </c>
      <c r="F19" s="3">
        <v>0.59982253771073646</v>
      </c>
      <c r="G19" s="3">
        <v>0.10292812777284829</v>
      </c>
      <c r="H19" s="3">
        <v>9.9378881987577633E-2</v>
      </c>
      <c r="I19" s="3">
        <v>0.24223602484472051</v>
      </c>
      <c r="J19" s="3">
        <v>3.3295849580395762E-2</v>
      </c>
      <c r="K19" s="3">
        <v>126619.50000000119</v>
      </c>
      <c r="L19" s="3" t="s">
        <v>15676</v>
      </c>
      <c r="M19" s="4" t="str">
        <f ca="1">IFERROR(__xludf.DUMMYFUNCTION("REGEXREPLACE(F2931,""\D"", """")"),"55")</f>
        <v>55</v>
      </c>
    </row>
    <row r="20" spans="1:13" ht="15.75" customHeight="1">
      <c r="A20" s="1">
        <v>4154</v>
      </c>
      <c r="B20" s="3">
        <v>4155</v>
      </c>
      <c r="C20" s="3" t="s">
        <v>11374</v>
      </c>
      <c r="D20" s="3">
        <v>0.20467731092629171</v>
      </c>
      <c r="E20" s="3">
        <v>0.28973061719685178</v>
      </c>
      <c r="F20" s="3">
        <v>0.73755656108597289</v>
      </c>
      <c r="G20" s="3">
        <v>9.9547511312217188E-2</v>
      </c>
      <c r="H20" s="3">
        <v>6.7873303167420809E-2</v>
      </c>
      <c r="I20" s="3">
        <v>0.22171945701357471</v>
      </c>
      <c r="J20" s="3">
        <v>3.121614645827989E-2</v>
      </c>
      <c r="K20" s="3">
        <v>23281.199999999972</v>
      </c>
      <c r="L20" s="3" t="s">
        <v>16900</v>
      </c>
      <c r="M20" s="4" t="str">
        <f ca="1">IFERROR(__xludf.DUMMYFUNCTION("REGEXREPLACE(F4156,""\D"", """")"),"55")</f>
        <v>55</v>
      </c>
    </row>
    <row r="21" spans="1:13" ht="15.75" customHeight="1">
      <c r="A21" s="1">
        <v>4345</v>
      </c>
      <c r="B21" s="3">
        <v>4346</v>
      </c>
      <c r="C21" s="3" t="s">
        <v>11873</v>
      </c>
      <c r="D21" s="3">
        <v>0.16692458003762639</v>
      </c>
      <c r="E21" s="3">
        <v>0.1492789714605805</v>
      </c>
      <c r="F21" s="3">
        <v>0.65743073047858946</v>
      </c>
      <c r="G21" s="3">
        <v>0.1246851385390428</v>
      </c>
      <c r="H21" s="3">
        <v>0.14357682619647361</v>
      </c>
      <c r="I21" s="3">
        <v>0.31360201511335012</v>
      </c>
      <c r="J21" s="3">
        <v>4.4165784505866827E-2</v>
      </c>
      <c r="K21" s="3">
        <v>87155.400000000111</v>
      </c>
      <c r="L21" s="3" t="s">
        <v>17091</v>
      </c>
      <c r="M21" s="4" t="str">
        <f ca="1">IFERROR(__xludf.DUMMYFUNCTION("REGEXREPLACE(F4347,""\D"", """")"),"55")</f>
        <v>55</v>
      </c>
    </row>
    <row r="22" spans="1:13" ht="15.75" customHeight="1">
      <c r="A22" s="1">
        <v>584</v>
      </c>
      <c r="B22" s="3">
        <v>585</v>
      </c>
      <c r="C22" s="3" t="s">
        <v>1751</v>
      </c>
      <c r="D22" s="3">
        <v>0.16825739174646509</v>
      </c>
      <c r="E22" s="3">
        <v>0.27105100812684219</v>
      </c>
      <c r="F22" s="3">
        <v>0.69186046511627908</v>
      </c>
      <c r="G22" s="3">
        <v>9.8837209302325577E-2</v>
      </c>
      <c r="H22" s="3">
        <v>0.1104651162790698</v>
      </c>
      <c r="I22" s="3">
        <v>0.27906976744186052</v>
      </c>
      <c r="J22" s="3">
        <v>3.2554916714597613E-2</v>
      </c>
      <c r="K22" s="3">
        <v>17604.400000000009</v>
      </c>
      <c r="L22" s="3" t="s">
        <v>13333</v>
      </c>
      <c r="M22" s="4" t="str">
        <f ca="1">IFERROR(__xludf.DUMMYFUNCTION("REGEXREPLACE(F586,""\D"", """")"),"57")</f>
        <v>57</v>
      </c>
    </row>
    <row r="23" spans="1:13" ht="15.75" customHeight="1">
      <c r="A23" s="1">
        <v>1917</v>
      </c>
      <c r="B23" s="3">
        <v>1918</v>
      </c>
      <c r="C23" s="3" t="s">
        <v>5464</v>
      </c>
      <c r="D23" s="3">
        <v>0.17193759395437641</v>
      </c>
      <c r="E23" s="3">
        <v>0.17171577730083981</v>
      </c>
      <c r="F23" s="3">
        <v>0.64434180138568131</v>
      </c>
      <c r="G23" s="3">
        <v>0.13625866050808311</v>
      </c>
      <c r="H23" s="3">
        <v>0.17551963048498839</v>
      </c>
      <c r="I23" s="3">
        <v>0.35334872979214782</v>
      </c>
      <c r="J23" s="3">
        <v>5.2215634254602593E-2</v>
      </c>
      <c r="K23" s="3">
        <v>48164.999999999593</v>
      </c>
      <c r="L23" s="3" t="s">
        <v>14665</v>
      </c>
      <c r="M23" s="4" t="str">
        <f ca="1">IFERROR(__xludf.DUMMYFUNCTION("REGEXREPLACE(F1919,""\D"", """")"),"57")</f>
        <v>57</v>
      </c>
    </row>
    <row r="24" spans="1:13" ht="15.75" customHeight="1">
      <c r="A24" s="1">
        <v>635</v>
      </c>
      <c r="B24" s="3">
        <v>636</v>
      </c>
      <c r="C24" s="3" t="s">
        <v>1897</v>
      </c>
      <c r="D24" s="3">
        <v>0.2243442686747342</v>
      </c>
      <c r="E24" s="3">
        <v>0.32974577052300741</v>
      </c>
      <c r="F24" s="3">
        <v>0.66046511627906979</v>
      </c>
      <c r="G24" s="3">
        <v>6.9767441860465115E-2</v>
      </c>
      <c r="H24" s="3">
        <v>6.0465116279069767E-2</v>
      </c>
      <c r="I24" s="3">
        <v>0.21860465116279071</v>
      </c>
      <c r="J24" s="3">
        <v>2.6023678098321609E-2</v>
      </c>
      <c r="K24" s="3">
        <v>22672.399999999991</v>
      </c>
      <c r="L24" s="3" t="s">
        <v>13384</v>
      </c>
      <c r="M24" s="4" t="str">
        <f ca="1">IFERROR(__xludf.DUMMYFUNCTION("REGEXREPLACE(F637,""\D"", """")"),"58")</f>
        <v>58</v>
      </c>
    </row>
    <row r="25" spans="1:13" ht="15.75" customHeight="1">
      <c r="A25" s="1">
        <v>4153</v>
      </c>
      <c r="B25" s="3">
        <v>4154</v>
      </c>
      <c r="C25" s="3" t="s">
        <v>11371</v>
      </c>
      <c r="D25" s="3">
        <v>0.13997819498017419</v>
      </c>
      <c r="E25" s="3">
        <v>0.33250077122348431</v>
      </c>
      <c r="F25" s="3">
        <v>0.63967611336032393</v>
      </c>
      <c r="G25" s="3">
        <v>7.6923076923076927E-2</v>
      </c>
      <c r="H25" s="3">
        <v>9.1093117408906882E-2</v>
      </c>
      <c r="I25" s="3">
        <v>0.20040485829959509</v>
      </c>
      <c r="J25" s="3">
        <v>2.266463019049304E-2</v>
      </c>
      <c r="K25" s="3">
        <v>53629.199999999502</v>
      </c>
      <c r="L25" s="3" t="s">
        <v>16899</v>
      </c>
      <c r="M25" s="4" t="str">
        <f ca="1">IFERROR(__xludf.DUMMYFUNCTION("REGEXREPLACE(F4155,""\D"", """")"),"58")</f>
        <v>58</v>
      </c>
    </row>
    <row r="26" spans="1:13" ht="15.75" customHeight="1">
      <c r="A26" s="1">
        <v>468</v>
      </c>
      <c r="B26" s="3">
        <v>469</v>
      </c>
      <c r="C26" s="3" t="s">
        <v>1419</v>
      </c>
      <c r="D26" s="3">
        <v>0.13277187389219949</v>
      </c>
      <c r="E26" s="3">
        <v>0.2298774961278004</v>
      </c>
      <c r="F26" s="3">
        <v>0.59107806691449816</v>
      </c>
      <c r="G26" s="3">
        <v>8.6741016109045846E-2</v>
      </c>
      <c r="H26" s="3">
        <v>9.541511771995044E-2</v>
      </c>
      <c r="I26" s="3">
        <v>0.26517967781908303</v>
      </c>
      <c r="J26" s="3">
        <v>2.371431343263522E-2</v>
      </c>
      <c r="K26" s="3">
        <v>88303.600000000108</v>
      </c>
      <c r="L26" s="3" t="s">
        <v>13217</v>
      </c>
      <c r="M26" s="4" t="str">
        <f ca="1">IFERROR(__xludf.DUMMYFUNCTION("REGEXREPLACE(F470,""\D"", """")"),"59")</f>
        <v>59</v>
      </c>
    </row>
    <row r="27" spans="1:13" ht="15.75" customHeight="1">
      <c r="A27" s="1">
        <v>990</v>
      </c>
      <c r="B27" s="3">
        <v>991</v>
      </c>
      <c r="C27" s="3" t="s">
        <v>2912</v>
      </c>
      <c r="D27" s="3">
        <v>0.1354260703000868</v>
      </c>
      <c r="E27" s="3">
        <v>0.20348888101650831</v>
      </c>
      <c r="F27" s="3">
        <v>0.6706443914081146</v>
      </c>
      <c r="G27" s="3">
        <v>0.1217183770883055</v>
      </c>
      <c r="H27" s="3">
        <v>0.12887828162291171</v>
      </c>
      <c r="I27" s="3">
        <v>0.30071599045346059</v>
      </c>
      <c r="J27" s="3">
        <v>3.3133595746867847E-2</v>
      </c>
      <c r="K27" s="3">
        <v>45590.39999999963</v>
      </c>
      <c r="L27" s="3" t="s">
        <v>13738</v>
      </c>
      <c r="M27" s="4" t="str">
        <f ca="1">IFERROR(__xludf.DUMMYFUNCTION("REGEXREPLACE(F992,""\D"", """")"),"59")</f>
        <v>59</v>
      </c>
    </row>
    <row r="28" spans="1:13" ht="15.75" customHeight="1">
      <c r="A28" s="1">
        <v>1327</v>
      </c>
      <c r="B28" s="3">
        <v>1328</v>
      </c>
      <c r="C28" s="3" t="s">
        <v>3872</v>
      </c>
      <c r="D28" s="3">
        <v>0.16432234695595699</v>
      </c>
      <c r="E28" s="3">
        <v>0.1203356957725822</v>
      </c>
      <c r="F28" s="3">
        <v>0.65853658536585369</v>
      </c>
      <c r="G28" s="3">
        <v>0.1268292682926829</v>
      </c>
      <c r="H28" s="3">
        <v>0.2</v>
      </c>
      <c r="I28" s="3">
        <v>0.36585365853658541</v>
      </c>
      <c r="J28" s="3">
        <v>5.0250478965719443E-2</v>
      </c>
      <c r="K28" s="3">
        <v>22748.199999999979</v>
      </c>
      <c r="L28" s="3" t="s">
        <v>14075</v>
      </c>
      <c r="M28" s="4" t="str">
        <f ca="1">IFERROR(__xludf.DUMMYFUNCTION("REGEXREPLACE(F1329,""\D"", """")"),"59")</f>
        <v>59</v>
      </c>
    </row>
    <row r="29" spans="1:13" ht="15.75" customHeight="1">
      <c r="A29" s="1">
        <v>1527</v>
      </c>
      <c r="B29" s="3">
        <v>1528</v>
      </c>
      <c r="C29" s="3" t="s">
        <v>4419</v>
      </c>
      <c r="D29" s="3">
        <v>0.14599233321017399</v>
      </c>
      <c r="E29" s="3">
        <v>0.1162682727282158</v>
      </c>
      <c r="F29" s="3">
        <v>0.68131868131868134</v>
      </c>
      <c r="G29" s="3">
        <v>0.19780219780219779</v>
      </c>
      <c r="H29" s="3">
        <v>7.6923076923076927E-2</v>
      </c>
      <c r="I29" s="3">
        <v>0.33333333333333331</v>
      </c>
      <c r="J29" s="3">
        <v>3.4927594587633157E-2</v>
      </c>
      <c r="K29" s="3">
        <v>29838.799999999919</v>
      </c>
      <c r="L29" s="3" t="s">
        <v>14275</v>
      </c>
      <c r="M29" s="4" t="str">
        <f ca="1">IFERROR(__xludf.DUMMYFUNCTION("REGEXREPLACE(F1529,""\D"", """")"),"60")</f>
        <v>60</v>
      </c>
    </row>
    <row r="30" spans="1:13" ht="15.75" customHeight="1">
      <c r="A30" s="1">
        <v>3041</v>
      </c>
      <c r="B30" s="3">
        <v>3042</v>
      </c>
      <c r="C30" s="3" t="s">
        <v>8448</v>
      </c>
      <c r="D30" s="3">
        <v>0.18351895304703431</v>
      </c>
      <c r="E30" s="3">
        <v>0.43680227018113521</v>
      </c>
      <c r="F30" s="3">
        <v>0.65771812080536918</v>
      </c>
      <c r="G30" s="3">
        <v>8.7248322147651006E-2</v>
      </c>
      <c r="H30" s="3">
        <v>9.3959731543624164E-2</v>
      </c>
      <c r="I30" s="3">
        <v>0.1946308724832215</v>
      </c>
      <c r="J30" s="3">
        <v>2.9771003982858209E-2</v>
      </c>
      <c r="K30" s="3">
        <v>16275.500000000029</v>
      </c>
      <c r="L30" s="3" t="s">
        <v>15788</v>
      </c>
      <c r="M30" s="4" t="str">
        <f ca="1">IFERROR(__xludf.DUMMYFUNCTION("REGEXREPLACE(F3043,""\D"", """")"),"60")</f>
        <v>60</v>
      </c>
    </row>
    <row r="31" spans="1:13" ht="15.75" customHeight="1">
      <c r="A31" s="1">
        <v>3397</v>
      </c>
      <c r="B31" s="3">
        <v>3398</v>
      </c>
      <c r="C31" s="3" t="s">
        <v>9403</v>
      </c>
      <c r="D31" s="3">
        <v>0.15627486901433049</v>
      </c>
      <c r="E31" s="3">
        <v>0.1997255174496215</v>
      </c>
      <c r="F31" s="3">
        <v>0.6581395348837209</v>
      </c>
      <c r="G31" s="3">
        <v>9.6511627906976746E-2</v>
      </c>
      <c r="H31" s="3">
        <v>0.1162790697674419</v>
      </c>
      <c r="I31" s="3">
        <v>0.26395348837209298</v>
      </c>
      <c r="J31" s="3">
        <v>3.2659019398670913E-2</v>
      </c>
      <c r="K31" s="3">
        <v>94195.600000000413</v>
      </c>
      <c r="L31" s="3" t="s">
        <v>16144</v>
      </c>
      <c r="M31" s="4" t="str">
        <f ca="1">IFERROR(__xludf.DUMMYFUNCTION("REGEXREPLACE(F3399,""\D"", """")"),"60")</f>
        <v>60</v>
      </c>
    </row>
    <row r="32" spans="1:13" ht="15.75" customHeight="1">
      <c r="A32" s="1">
        <v>4281</v>
      </c>
      <c r="B32" s="3">
        <v>4282</v>
      </c>
      <c r="C32" s="3" t="s">
        <v>11704</v>
      </c>
      <c r="D32" s="3">
        <v>0.27094310491060292</v>
      </c>
      <c r="E32" s="3">
        <v>0.16093981589879491</v>
      </c>
      <c r="F32" s="3">
        <v>0.6347305389221557</v>
      </c>
      <c r="G32" s="3">
        <v>8.3832335329341312E-2</v>
      </c>
      <c r="H32" s="3">
        <v>0.17964071856287431</v>
      </c>
      <c r="I32" s="3">
        <v>0.3592814371257485</v>
      </c>
      <c r="J32" s="3">
        <v>6.2669092554264533E-2</v>
      </c>
      <c r="K32" s="3">
        <v>18314.3</v>
      </c>
      <c r="L32" s="3" t="s">
        <v>17027</v>
      </c>
      <c r="M32" s="4" t="str">
        <f ca="1">IFERROR(__xludf.DUMMYFUNCTION("REGEXREPLACE(F4283,""\D"", """")"),"60")</f>
        <v>60</v>
      </c>
    </row>
    <row r="33" spans="1:13" ht="15.75" customHeight="1">
      <c r="A33" s="1">
        <v>70</v>
      </c>
      <c r="B33" s="3">
        <v>71</v>
      </c>
      <c r="C33" s="3" t="s">
        <v>228</v>
      </c>
      <c r="D33" s="3">
        <v>0.15301071164973801</v>
      </c>
      <c r="E33" s="3">
        <v>0.15146436460973689</v>
      </c>
      <c r="F33" s="3">
        <v>0.71173848439821696</v>
      </c>
      <c r="G33" s="3">
        <v>0.13670133729569089</v>
      </c>
      <c r="H33" s="3">
        <v>0.1263001485884101</v>
      </c>
      <c r="I33" s="3">
        <v>0.32243684992570582</v>
      </c>
      <c r="J33" s="3">
        <v>3.9668316847084523E-2</v>
      </c>
      <c r="K33" s="3">
        <v>72755.699999999895</v>
      </c>
      <c r="L33" s="3" t="s">
        <v>12819</v>
      </c>
      <c r="M33" s="4" t="str">
        <f ca="1">IFERROR(__xludf.DUMMYFUNCTION("REGEXREPLACE(F72,""\D"", """")"),"61")</f>
        <v>61</v>
      </c>
    </row>
    <row r="34" spans="1:13" ht="15.75" customHeight="1">
      <c r="A34" s="1">
        <v>1494</v>
      </c>
      <c r="B34" s="3">
        <v>1495</v>
      </c>
      <c r="C34" s="3" t="s">
        <v>4327</v>
      </c>
      <c r="D34" s="3">
        <v>0.1191370864843474</v>
      </c>
      <c r="E34" s="3">
        <v>0.21385204036638389</v>
      </c>
      <c r="F34" s="3">
        <v>0.61538461538461542</v>
      </c>
      <c r="G34" s="3">
        <v>9.1715976331360943E-2</v>
      </c>
      <c r="H34" s="3">
        <v>9.7633136094674555E-2</v>
      </c>
      <c r="I34" s="3">
        <v>0.27218934911242598</v>
      </c>
      <c r="J34" s="3">
        <v>2.1588110812903301E-2</v>
      </c>
      <c r="K34" s="3">
        <v>36642.899999999783</v>
      </c>
      <c r="L34" s="3" t="s">
        <v>14242</v>
      </c>
      <c r="M34" s="4" t="str">
        <f ca="1">IFERROR(__xludf.DUMMYFUNCTION("REGEXREPLACE(F1496,""\D"", """")"),"61")</f>
        <v>61</v>
      </c>
    </row>
    <row r="35" spans="1:13" ht="15.75" customHeight="1">
      <c r="A35" s="1">
        <v>4054</v>
      </c>
      <c r="B35" s="3">
        <v>4055</v>
      </c>
      <c r="C35" s="3" t="s">
        <v>11112</v>
      </c>
      <c r="D35" s="3">
        <v>0.1041131568309023</v>
      </c>
      <c r="E35" s="3">
        <v>0.25387493997549399</v>
      </c>
      <c r="F35" s="3">
        <v>0.87096774193548387</v>
      </c>
      <c r="G35" s="3">
        <v>0.17741935483870969</v>
      </c>
      <c r="H35" s="3">
        <v>0.1290322580645161</v>
      </c>
      <c r="I35" s="3">
        <v>0.32258064516129031</v>
      </c>
      <c r="J35" s="3">
        <v>2.746186524835429E-2</v>
      </c>
      <c r="K35" s="3">
        <v>6398.3000000000029</v>
      </c>
      <c r="L35" s="3" t="s">
        <v>16800</v>
      </c>
      <c r="M35" s="4" t="str">
        <f ca="1">IFERROR(__xludf.DUMMYFUNCTION("REGEXREPLACE(F4056,""\D"", """")"),"61")</f>
        <v>61</v>
      </c>
    </row>
    <row r="36" spans="1:13" ht="15.75" customHeight="1">
      <c r="A36" s="1">
        <v>556</v>
      </c>
      <c r="B36" s="3">
        <v>557</v>
      </c>
      <c r="C36" s="3" t="s">
        <v>1672</v>
      </c>
      <c r="D36" s="3">
        <v>0.16685627470443981</v>
      </c>
      <c r="E36" s="3">
        <v>0.22102019042414081</v>
      </c>
      <c r="F36" s="3">
        <v>0.65759312320916907</v>
      </c>
      <c r="G36" s="3">
        <v>7.7363896848137534E-2</v>
      </c>
      <c r="H36" s="3">
        <v>0.1060171919770774</v>
      </c>
      <c r="I36" s="3">
        <v>0.25644699140401139</v>
      </c>
      <c r="J36" s="3">
        <v>2.967157859406085E-2</v>
      </c>
      <c r="K36" s="3">
        <v>75353.499999999913</v>
      </c>
      <c r="L36" s="3" t="s">
        <v>13305</v>
      </c>
      <c r="M36" s="4" t="str">
        <f ca="1">IFERROR(__xludf.DUMMYFUNCTION("REGEXREPLACE(F558,""\D"", """")"),"62")</f>
        <v>62</v>
      </c>
    </row>
    <row r="37" spans="1:13" ht="15.75" customHeight="1">
      <c r="A37" s="1">
        <v>1920</v>
      </c>
      <c r="B37" s="3">
        <v>1921</v>
      </c>
      <c r="C37" s="3" t="s">
        <v>5473</v>
      </c>
      <c r="D37" s="3">
        <v>0.172876363615107</v>
      </c>
      <c r="E37" s="3">
        <v>0.16210127240226621</v>
      </c>
      <c r="F37" s="3">
        <v>0.66255144032921809</v>
      </c>
      <c r="G37" s="3">
        <v>0.1172839506172839</v>
      </c>
      <c r="H37" s="3">
        <v>0.1460905349794239</v>
      </c>
      <c r="I37" s="3">
        <v>0.3168724279835391</v>
      </c>
      <c r="J37" s="3">
        <v>4.4396203628029068E-2</v>
      </c>
      <c r="K37" s="3">
        <v>53649.399999999499</v>
      </c>
      <c r="L37" s="3" t="s">
        <v>14668</v>
      </c>
      <c r="M37" s="4" t="str">
        <f ca="1">IFERROR(__xludf.DUMMYFUNCTION("REGEXREPLACE(F1922,""\D"", """")"),"62")</f>
        <v>62</v>
      </c>
    </row>
    <row r="38" spans="1:13" ht="15.75" customHeight="1">
      <c r="A38" s="1">
        <v>2601</v>
      </c>
      <c r="B38" s="3">
        <v>2602</v>
      </c>
      <c r="C38" s="3" t="s">
        <v>7280</v>
      </c>
      <c r="D38" s="3">
        <v>0.14713751527429081</v>
      </c>
      <c r="E38" s="3">
        <v>0.136590308013263</v>
      </c>
      <c r="F38" s="3">
        <v>0.77777777777777779</v>
      </c>
      <c r="G38" s="3">
        <v>0.15873015873015869</v>
      </c>
      <c r="H38" s="3">
        <v>0.20634920634920631</v>
      </c>
      <c r="I38" s="3">
        <v>0.47619047619047622</v>
      </c>
      <c r="J38" s="3">
        <v>4.8217226408972719E-2</v>
      </c>
      <c r="K38" s="3">
        <v>7364.8000000000029</v>
      </c>
      <c r="L38" s="3" t="s">
        <v>15348</v>
      </c>
      <c r="M38" s="4" t="str">
        <f ca="1">IFERROR(__xludf.DUMMYFUNCTION("REGEXREPLACE(F2603,""\D"", """")"),"62")</f>
        <v>62</v>
      </c>
    </row>
    <row r="39" spans="1:13" ht="15.75" customHeight="1">
      <c r="A39" s="1">
        <v>939</v>
      </c>
      <c r="B39" s="3">
        <v>940</v>
      </c>
      <c r="C39" s="3" t="s">
        <v>2766</v>
      </c>
      <c r="D39" s="3">
        <v>0.15440780678629609</v>
      </c>
      <c r="E39" s="3">
        <v>0.1623231457179023</v>
      </c>
      <c r="F39" s="3">
        <v>0.67817896389324961</v>
      </c>
      <c r="G39" s="3">
        <v>0.1177394034536892</v>
      </c>
      <c r="H39" s="3">
        <v>0.1664050235478807</v>
      </c>
      <c r="I39" s="3">
        <v>0.32025117739403453</v>
      </c>
      <c r="J39" s="3">
        <v>4.2595087707704843E-2</v>
      </c>
      <c r="K39" s="3">
        <v>69183.799999999697</v>
      </c>
      <c r="L39" s="3" t="s">
        <v>13687</v>
      </c>
      <c r="M39" s="4" t="str">
        <f ca="1">IFERROR(__xludf.DUMMYFUNCTION("REGEXREPLACE(F941,""\D"", """")"),"63")</f>
        <v>63</v>
      </c>
    </row>
    <row r="40" spans="1:13" ht="15.75" customHeight="1">
      <c r="A40" s="1">
        <v>993</v>
      </c>
      <c r="B40" s="3">
        <v>994</v>
      </c>
      <c r="C40" s="3" t="s">
        <v>2923</v>
      </c>
      <c r="D40" s="3">
        <v>0.1541449175583173</v>
      </c>
      <c r="E40" s="3">
        <v>0.17702481493062661</v>
      </c>
      <c r="F40" s="3">
        <v>0.6596091205211726</v>
      </c>
      <c r="G40" s="3">
        <v>0.10749185667752439</v>
      </c>
      <c r="H40" s="3">
        <v>0.1156351791530945</v>
      </c>
      <c r="I40" s="3">
        <v>0.29153094462540718</v>
      </c>
      <c r="J40" s="3">
        <v>3.3730798473277063E-2</v>
      </c>
      <c r="K40" s="3">
        <v>67494.79999999961</v>
      </c>
      <c r="L40" s="3" t="s">
        <v>13741</v>
      </c>
      <c r="M40" s="4" t="str">
        <f ca="1">IFERROR(__xludf.DUMMYFUNCTION("REGEXREPLACE(F995,""\D"", """")"),"63")</f>
        <v>63</v>
      </c>
    </row>
    <row r="41" spans="1:13" ht="15.75" customHeight="1">
      <c r="A41" s="1">
        <v>4551</v>
      </c>
      <c r="B41" s="3">
        <v>4552</v>
      </c>
      <c r="C41" s="3" t="s">
        <v>12425</v>
      </c>
      <c r="D41" s="3">
        <v>0.16125690828167449</v>
      </c>
      <c r="E41" s="3">
        <v>0.13349462869569431</v>
      </c>
      <c r="F41" s="3">
        <v>0.75503355704697983</v>
      </c>
      <c r="G41" s="3">
        <v>0.15436241610738249</v>
      </c>
      <c r="H41" s="3">
        <v>0.17785234899328861</v>
      </c>
      <c r="I41" s="3">
        <v>0.36912751677852351</v>
      </c>
      <c r="J41" s="3">
        <v>5.226547675877441E-2</v>
      </c>
      <c r="K41" s="3">
        <v>32507.099999999871</v>
      </c>
      <c r="L41" s="3" t="s">
        <v>17297</v>
      </c>
      <c r="M41" s="4" t="str">
        <f ca="1">IFERROR(__xludf.DUMMYFUNCTION("REGEXREPLACE(F4553,""\D"", """")"),"64")</f>
        <v>64</v>
      </c>
    </row>
    <row r="42" spans="1:13" ht="15.75" customHeight="1">
      <c r="A42" s="1">
        <v>353</v>
      </c>
      <c r="B42" s="3">
        <v>354</v>
      </c>
      <c r="C42" s="3" t="s">
        <v>1077</v>
      </c>
      <c r="D42" s="3">
        <v>0.1735563441575779</v>
      </c>
      <c r="E42" s="3">
        <v>0.16899342015072191</v>
      </c>
      <c r="F42" s="3">
        <v>0.68325791855203621</v>
      </c>
      <c r="G42" s="3">
        <v>0.16063348416289591</v>
      </c>
      <c r="H42" s="3">
        <v>0.1470588235294118</v>
      </c>
      <c r="I42" s="3">
        <v>0.35294117647058831</v>
      </c>
      <c r="J42" s="3">
        <v>5.2480501178281999E-2</v>
      </c>
      <c r="K42" s="3">
        <v>49679.999999999593</v>
      </c>
      <c r="L42" s="3" t="s">
        <v>13102</v>
      </c>
      <c r="M42" s="4" t="str">
        <f ca="1">IFERROR(__xludf.DUMMYFUNCTION("REGEXREPLACE(F355,""\D"", """")"),"66")</f>
        <v>66</v>
      </c>
    </row>
    <row r="43" spans="1:13" ht="15.75" customHeight="1">
      <c r="A43" s="1">
        <v>1018</v>
      </c>
      <c r="B43" s="3">
        <v>1019</v>
      </c>
      <c r="C43" s="3" t="s">
        <v>2986</v>
      </c>
      <c r="D43" s="3">
        <v>0.19977594767701631</v>
      </c>
      <c r="E43" s="3">
        <v>0.29503025378931252</v>
      </c>
      <c r="F43" s="3">
        <v>0.71590909090909094</v>
      </c>
      <c r="G43" s="3">
        <v>9.0909090909090912E-2</v>
      </c>
      <c r="H43" s="3">
        <v>0.10227272727272731</v>
      </c>
      <c r="I43" s="3">
        <v>0.25568181818181818</v>
      </c>
      <c r="J43" s="3">
        <v>3.5423166630001557E-2</v>
      </c>
      <c r="K43" s="3">
        <v>18896.400000000009</v>
      </c>
      <c r="L43" s="3" t="s">
        <v>13766</v>
      </c>
      <c r="M43" s="4" t="str">
        <f ca="1">IFERROR(__xludf.DUMMYFUNCTION("REGEXREPLACE(F1020,""\D"", """")"),"67")</f>
        <v>67</v>
      </c>
    </row>
    <row r="44" spans="1:13" ht="15.75" customHeight="1">
      <c r="A44" s="1">
        <v>3783</v>
      </c>
      <c r="B44" s="3">
        <v>3784</v>
      </c>
      <c r="C44" s="3" t="s">
        <v>10412</v>
      </c>
      <c r="D44" s="3">
        <v>0.14871093348482661</v>
      </c>
      <c r="E44" s="3">
        <v>0.15545096324843469</v>
      </c>
      <c r="F44" s="3">
        <v>0.66800000000000004</v>
      </c>
      <c r="G44" s="3">
        <v>0.13200000000000001</v>
      </c>
      <c r="H44" s="3">
        <v>0.128</v>
      </c>
      <c r="I44" s="3">
        <v>0.32</v>
      </c>
      <c r="J44" s="3">
        <v>3.7221413710134398E-2</v>
      </c>
      <c r="K44" s="3">
        <v>28333.499999999971</v>
      </c>
      <c r="L44" s="3" t="s">
        <v>16530</v>
      </c>
      <c r="M44" s="4" t="str">
        <f ca="1">IFERROR(__xludf.DUMMYFUNCTION("REGEXREPLACE(F3785,""\D"", """")"),"67")</f>
        <v>67</v>
      </c>
    </row>
    <row r="45" spans="1:13" ht="15.75" customHeight="1">
      <c r="A45" s="1">
        <v>2034</v>
      </c>
      <c r="B45" s="3">
        <v>2035</v>
      </c>
      <c r="C45" s="3" t="s">
        <v>5778</v>
      </c>
      <c r="D45" s="3">
        <v>0.19028507003419989</v>
      </c>
      <c r="E45" s="3">
        <v>0.18603736540833371</v>
      </c>
      <c r="F45" s="3">
        <v>0.64203233256351044</v>
      </c>
      <c r="G45" s="3">
        <v>0.138568129330254</v>
      </c>
      <c r="H45" s="3">
        <v>0.14318706697459591</v>
      </c>
      <c r="I45" s="3">
        <v>0.31408775981524251</v>
      </c>
      <c r="J45" s="3">
        <v>5.2594545388437532E-2</v>
      </c>
      <c r="K45" s="3">
        <v>50281.399999999579</v>
      </c>
      <c r="L45" s="3" t="s">
        <v>14781</v>
      </c>
      <c r="M45" s="4" t="str">
        <f ca="1">IFERROR(__xludf.DUMMYFUNCTION("REGEXREPLACE(F2036,""\D"", """")"),"69")</f>
        <v>69</v>
      </c>
    </row>
    <row r="46" spans="1:13" ht="15.75" customHeight="1">
      <c r="A46" s="1">
        <v>587</v>
      </c>
      <c r="B46" s="3">
        <v>588</v>
      </c>
      <c r="C46" s="3" t="s">
        <v>1762</v>
      </c>
      <c r="D46" s="3">
        <v>0.18014994547812371</v>
      </c>
      <c r="E46" s="3">
        <v>0.1543547490468466</v>
      </c>
      <c r="F46" s="3">
        <v>0.70901639344262291</v>
      </c>
      <c r="G46" s="3">
        <v>0.20081967213114749</v>
      </c>
      <c r="H46" s="3">
        <v>5.737704918032787E-2</v>
      </c>
      <c r="I46" s="3">
        <v>0.28688524590163927</v>
      </c>
      <c r="J46" s="3">
        <v>3.8312910321837479E-2</v>
      </c>
      <c r="K46" s="3">
        <v>27240.999999999989</v>
      </c>
      <c r="L46" s="3" t="s">
        <v>13336</v>
      </c>
      <c r="M46" s="4" t="str">
        <f ca="1">IFERROR(__xludf.DUMMYFUNCTION("REGEXREPLACE(F589,""\D"", """")"),"70")</f>
        <v>70</v>
      </c>
    </row>
    <row r="47" spans="1:13" ht="15.75" customHeight="1">
      <c r="A47" s="1">
        <v>653</v>
      </c>
      <c r="B47" s="3">
        <v>654</v>
      </c>
      <c r="C47" s="3" t="s">
        <v>1951</v>
      </c>
      <c r="D47" s="3">
        <v>0.10191883421327221</v>
      </c>
      <c r="E47" s="3">
        <v>0.1666230414625762</v>
      </c>
      <c r="F47" s="3">
        <v>0.72164948453608246</v>
      </c>
      <c r="G47" s="3">
        <v>0.1237113402061856</v>
      </c>
      <c r="H47" s="3">
        <v>0.1237113402061856</v>
      </c>
      <c r="I47" s="3">
        <v>0.28865979381443302</v>
      </c>
      <c r="J47" s="3">
        <v>2.2537054352154879E-2</v>
      </c>
      <c r="K47" s="3">
        <v>10526.40000000002</v>
      </c>
      <c r="L47" s="3" t="s">
        <v>13402</v>
      </c>
      <c r="M47" s="4" t="str">
        <f ca="1">IFERROR(__xludf.DUMMYFUNCTION("REGEXREPLACE(F655,""\D"", """")"),"71")</f>
        <v>71</v>
      </c>
    </row>
    <row r="48" spans="1:13" ht="15.75" customHeight="1">
      <c r="A48" s="1">
        <v>2912</v>
      </c>
      <c r="B48" s="3">
        <v>2913</v>
      </c>
      <c r="C48" s="3" t="s">
        <v>8107</v>
      </c>
      <c r="D48" s="3">
        <v>0.223637692906164</v>
      </c>
      <c r="E48" s="3">
        <v>0.21843368803776639</v>
      </c>
      <c r="F48" s="3">
        <v>0.67527675276752763</v>
      </c>
      <c r="G48" s="3">
        <v>9.5940959409594101E-2</v>
      </c>
      <c r="H48" s="3">
        <v>9.9630996309963096E-2</v>
      </c>
      <c r="I48" s="3">
        <v>0.28413284132841332</v>
      </c>
      <c r="J48" s="3">
        <v>4.1494823920386857E-2</v>
      </c>
      <c r="K48" s="3">
        <v>29844.799999999919</v>
      </c>
      <c r="L48" s="3" t="s">
        <v>15659</v>
      </c>
      <c r="M48" s="4" t="str">
        <f ca="1">IFERROR(__xludf.DUMMYFUNCTION("REGEXREPLACE(F2914,""\D"", """")"),"74")</f>
        <v>74</v>
      </c>
    </row>
    <row r="49" spans="1:13" ht="15.75" customHeight="1">
      <c r="A49" s="1">
        <v>561</v>
      </c>
      <c r="B49" s="3">
        <v>562</v>
      </c>
      <c r="C49" s="3" t="s">
        <v>1687</v>
      </c>
      <c r="D49" s="3">
        <v>0.25049337595587667</v>
      </c>
      <c r="E49" s="3">
        <v>0.21607697603233819</v>
      </c>
      <c r="F49" s="3">
        <v>0.88349514563106801</v>
      </c>
      <c r="G49" s="3">
        <v>0.20388349514563109</v>
      </c>
      <c r="H49" s="3">
        <v>3.8834951456310683E-2</v>
      </c>
      <c r="I49" s="3">
        <v>0.30097087378640769</v>
      </c>
      <c r="J49" s="3">
        <v>4.3539810522569583E-2</v>
      </c>
      <c r="K49" s="3">
        <v>10515.50000000002</v>
      </c>
      <c r="L49" s="3" t="s">
        <v>13310</v>
      </c>
      <c r="M49" s="4" t="str">
        <f ca="1">IFERROR(__xludf.DUMMYFUNCTION("REGEXREPLACE(F563,""\D"", """")"),"75")</f>
        <v>75</v>
      </c>
    </row>
    <row r="50" spans="1:13" ht="15.75" customHeight="1">
      <c r="A50" s="1">
        <v>2171</v>
      </c>
      <c r="B50" s="3">
        <v>2172</v>
      </c>
      <c r="C50" s="3" t="s">
        <v>6144</v>
      </c>
      <c r="D50" s="3">
        <v>0.17918410164379339</v>
      </c>
      <c r="E50" s="3">
        <v>0.17779760627256511</v>
      </c>
      <c r="F50" s="3">
        <v>0.6676056338028169</v>
      </c>
      <c r="G50" s="3">
        <v>0.13802816901408449</v>
      </c>
      <c r="H50" s="3">
        <v>0.123943661971831</v>
      </c>
      <c r="I50" s="3">
        <v>0.29295774647887318</v>
      </c>
      <c r="J50" s="3">
        <v>4.5659790861687033E-2</v>
      </c>
      <c r="K50" s="3">
        <v>39065.399999999783</v>
      </c>
      <c r="L50" s="3" t="s">
        <v>14918</v>
      </c>
      <c r="M50" s="4" t="str">
        <f ca="1">IFERROR(__xludf.DUMMYFUNCTION("REGEXREPLACE(F2173,""\D"", """")"),"77")</f>
        <v>77</v>
      </c>
    </row>
    <row r="51" spans="1:13" ht="15.75" customHeight="1">
      <c r="A51" s="1">
        <v>3042</v>
      </c>
      <c r="B51" s="3">
        <v>3043</v>
      </c>
      <c r="C51" s="3" t="s">
        <v>8452</v>
      </c>
      <c r="D51" s="3">
        <v>0.1968243520810771</v>
      </c>
      <c r="E51" s="3">
        <v>0.22499116793927959</v>
      </c>
      <c r="F51" s="3">
        <v>0.62932454695222406</v>
      </c>
      <c r="G51" s="3">
        <v>9.8846787479406922E-2</v>
      </c>
      <c r="H51" s="3">
        <v>0.1202635914332784</v>
      </c>
      <c r="I51" s="3">
        <v>0.27347611202635908</v>
      </c>
      <c r="J51" s="3">
        <v>4.2109357120383953E-2</v>
      </c>
      <c r="K51" s="3">
        <v>67535.899999999587</v>
      </c>
      <c r="L51" s="3" t="s">
        <v>15789</v>
      </c>
      <c r="M51" s="4" t="str">
        <f ca="1">IFERROR(__xludf.DUMMYFUNCTION("REGEXREPLACE(F3044,""\D"", """")"),"79")</f>
        <v>79</v>
      </c>
    </row>
    <row r="52" spans="1:13" ht="15.75" customHeight="1">
      <c r="A52" s="1">
        <v>987</v>
      </c>
      <c r="B52" s="3">
        <v>988</v>
      </c>
      <c r="C52" s="3" t="s">
        <v>2902</v>
      </c>
      <c r="D52" s="3">
        <v>0.15905181036424709</v>
      </c>
      <c r="E52" s="3">
        <v>0.1424326537905348</v>
      </c>
      <c r="F52" s="3">
        <v>0.66505441354292627</v>
      </c>
      <c r="G52" s="3">
        <v>0.15719467956469169</v>
      </c>
      <c r="H52" s="3">
        <v>0.15356711003627571</v>
      </c>
      <c r="I52" s="3">
        <v>0.35308343409915349</v>
      </c>
      <c r="J52" s="3">
        <v>4.9008006025475177E-2</v>
      </c>
      <c r="K52" s="3">
        <v>93737.700000000041</v>
      </c>
      <c r="L52" s="3" t="s">
        <v>13735</v>
      </c>
      <c r="M52" s="4" t="str">
        <f ca="1">IFERROR(__xludf.DUMMYFUNCTION("REGEXREPLACE(F989,""\D"", """")"),"82")</f>
        <v>82</v>
      </c>
    </row>
    <row r="53" spans="1:13" ht="15.75" customHeight="1">
      <c r="A53" s="1">
        <v>2964</v>
      </c>
      <c r="B53" s="3">
        <v>2965</v>
      </c>
      <c r="C53" s="3" t="s">
        <v>8244</v>
      </c>
      <c r="D53" s="3">
        <v>0.1172181736911829</v>
      </c>
      <c r="E53" s="3">
        <v>0.31472580478987061</v>
      </c>
      <c r="F53" s="3">
        <v>0.74528301886792447</v>
      </c>
      <c r="G53" s="3">
        <v>0.1981132075471698</v>
      </c>
      <c r="H53" s="3">
        <v>0.26415094339622641</v>
      </c>
      <c r="I53" s="3">
        <v>0.47169811320754718</v>
      </c>
      <c r="J53" s="3">
        <v>5.1436771890704468E-2</v>
      </c>
      <c r="K53" s="3">
        <v>12803.900000000031</v>
      </c>
      <c r="L53" s="3" t="s">
        <v>15711</v>
      </c>
      <c r="M53" s="4" t="str">
        <f ca="1">IFERROR(__xludf.DUMMYFUNCTION("REGEXREPLACE(F2966,""\D"", """")"),"82")</f>
        <v>82</v>
      </c>
    </row>
    <row r="54" spans="1:13" ht="15.75" customHeight="1">
      <c r="A54" s="1">
        <v>466</v>
      </c>
      <c r="B54" s="3">
        <v>467</v>
      </c>
      <c r="C54" s="3" t="s">
        <v>1411</v>
      </c>
      <c r="D54" s="3">
        <v>0.13552860658655899</v>
      </c>
      <c r="E54" s="3">
        <v>0.25278612201006823</v>
      </c>
      <c r="F54" s="3">
        <v>0.68017241379310345</v>
      </c>
      <c r="G54" s="3">
        <v>0.10603448275862069</v>
      </c>
      <c r="H54" s="3">
        <v>0.1155172413793103</v>
      </c>
      <c r="I54" s="3">
        <v>0.26120689655172408</v>
      </c>
      <c r="J54" s="3">
        <v>2.970334593635425E-2</v>
      </c>
      <c r="K54" s="3">
        <v>127614.9000000017</v>
      </c>
      <c r="L54" s="3" t="s">
        <v>13215</v>
      </c>
      <c r="M54" s="4" t="str">
        <f ca="1">IFERROR(__xludf.DUMMYFUNCTION("REGEXREPLACE(F468,""\D"", """")"),"84")</f>
        <v>84</v>
      </c>
    </row>
    <row r="55" spans="1:13" ht="15.75" customHeight="1">
      <c r="A55" s="1">
        <v>1703</v>
      </c>
      <c r="B55" s="3">
        <v>1704</v>
      </c>
      <c r="C55" s="3" t="s">
        <v>4907</v>
      </c>
      <c r="D55" s="3">
        <v>0.16623825240804471</v>
      </c>
      <c r="E55" s="3">
        <v>0.30322999590924088</v>
      </c>
      <c r="F55" s="3">
        <v>0.69047619047619047</v>
      </c>
      <c r="G55" s="3">
        <v>0.1071428571428571</v>
      </c>
      <c r="H55" s="3">
        <v>0.10119047619047621</v>
      </c>
      <c r="I55" s="3">
        <v>0.22619047619047619</v>
      </c>
      <c r="J55" s="3">
        <v>3.196949308778238E-2</v>
      </c>
      <c r="K55" s="3">
        <v>18979.40000000002</v>
      </c>
      <c r="L55" s="3" t="s">
        <v>14451</v>
      </c>
      <c r="M55" s="4" t="str">
        <f ca="1">IFERROR(__xludf.DUMMYFUNCTION("REGEXREPLACE(F1705,""\D"", """")"),"84")</f>
        <v>84</v>
      </c>
    </row>
    <row r="56" spans="1:13" ht="15.75" customHeight="1">
      <c r="A56" s="1">
        <v>1581</v>
      </c>
      <c r="B56" s="3">
        <v>1582</v>
      </c>
      <c r="C56" s="3" t="s">
        <v>4568</v>
      </c>
      <c r="D56" s="3">
        <v>0.12687222468810661</v>
      </c>
      <c r="E56" s="3">
        <v>0.1338590734940652</v>
      </c>
      <c r="F56" s="3">
        <v>0.7</v>
      </c>
      <c r="G56" s="3">
        <v>0.1111111111111111</v>
      </c>
      <c r="H56" s="3">
        <v>0.16111111111111109</v>
      </c>
      <c r="I56" s="3">
        <v>0.35555555555555562</v>
      </c>
      <c r="J56" s="3">
        <v>3.2220294889755509E-2</v>
      </c>
      <c r="K56" s="3">
        <v>19574.199999999979</v>
      </c>
      <c r="L56" s="3" t="s">
        <v>14329</v>
      </c>
      <c r="M56" s="4" t="str">
        <f ca="1">IFERROR(__xludf.DUMMYFUNCTION("REGEXREPLACE(F1583,""\D"", """")"),"91")</f>
        <v>91</v>
      </c>
    </row>
    <row r="57" spans="1:13" ht="15.75" customHeight="1">
      <c r="A57" s="1">
        <v>736</v>
      </c>
      <c r="B57" s="3">
        <v>737</v>
      </c>
      <c r="C57" s="3" t="s">
        <v>2194</v>
      </c>
      <c r="D57" s="3">
        <v>0.18043720378770259</v>
      </c>
      <c r="E57" s="3">
        <v>0.171143561842026</v>
      </c>
      <c r="F57" s="3">
        <v>0.67826086956521736</v>
      </c>
      <c r="G57" s="3">
        <v>0.15</v>
      </c>
      <c r="H57" s="3">
        <v>0.1152173913043478</v>
      </c>
      <c r="I57" s="3">
        <v>0.32826086956521738</v>
      </c>
      <c r="J57" s="3">
        <v>4.6486547315402547E-2</v>
      </c>
      <c r="K57" s="3">
        <v>50673.499999999571</v>
      </c>
      <c r="L57" s="3" t="s">
        <v>13485</v>
      </c>
      <c r="M57" s="4" t="str">
        <f ca="1">IFERROR(__xludf.DUMMYFUNCTION("REGEXREPLACE(F738,""\D"", """")"),"93")</f>
        <v>93</v>
      </c>
    </row>
    <row r="58" spans="1:13" ht="15.75" customHeight="1">
      <c r="A58" s="1">
        <v>406</v>
      </c>
      <c r="B58" s="3">
        <v>407</v>
      </c>
      <c r="C58" s="3" t="s">
        <v>1235</v>
      </c>
      <c r="D58" s="3">
        <v>0.14840222281818369</v>
      </c>
      <c r="E58" s="3">
        <v>0.15972148756449239</v>
      </c>
      <c r="F58" s="3">
        <v>0.68253968253968256</v>
      </c>
      <c r="G58" s="3">
        <v>0.15873015873015869</v>
      </c>
      <c r="H58" s="3">
        <v>0.15714285714285711</v>
      </c>
      <c r="I58" s="3">
        <v>0.36507936507936511</v>
      </c>
      <c r="J58" s="3">
        <v>4.6371775328313887E-2</v>
      </c>
      <c r="K58" s="3">
        <v>70813.299999999741</v>
      </c>
      <c r="L58" s="3" t="s">
        <v>13155</v>
      </c>
      <c r="M58" s="4" t="str">
        <f ca="1">IFERROR(__xludf.DUMMYFUNCTION("REGEXREPLACE(F408,""\D"", """")"),"98")</f>
        <v>98</v>
      </c>
    </row>
    <row r="59" spans="1:13" ht="15.75" customHeight="1">
      <c r="A59" s="1">
        <v>2340</v>
      </c>
      <c r="B59" s="3">
        <v>2341</v>
      </c>
      <c r="C59" s="3" t="s">
        <v>6584</v>
      </c>
      <c r="D59" s="3">
        <v>0.1270658330676698</v>
      </c>
      <c r="E59" s="3">
        <v>0.33946266123954788</v>
      </c>
      <c r="F59" s="3">
        <v>0.67910447761194026</v>
      </c>
      <c r="G59" s="3">
        <v>8.2089552238805971E-2</v>
      </c>
      <c r="H59" s="3">
        <v>0.11940298507462691</v>
      </c>
      <c r="I59" s="3">
        <v>0.23134328358208961</v>
      </c>
      <c r="J59" s="3">
        <v>2.265364857872719E-2</v>
      </c>
      <c r="K59" s="3">
        <v>13854.00000000004</v>
      </c>
      <c r="L59" s="3" t="s">
        <v>15087</v>
      </c>
      <c r="M59" s="4" t="str">
        <f ca="1">IFERROR(__xludf.DUMMYFUNCTION("REGEXREPLACE(F2342,""\D"", """")"),"98")</f>
        <v>98</v>
      </c>
    </row>
    <row r="60" spans="1:13" ht="15.75" customHeight="1">
      <c r="A60" s="1">
        <v>4358</v>
      </c>
      <c r="B60" s="3">
        <v>4359</v>
      </c>
      <c r="C60" s="3" t="s">
        <v>11904</v>
      </c>
      <c r="D60" s="3">
        <v>0.19949681003078251</v>
      </c>
      <c r="E60" s="3">
        <v>0.57059925177480653</v>
      </c>
      <c r="F60" s="3">
        <v>0.62601626016260159</v>
      </c>
      <c r="G60" s="3">
        <v>5.6910569105691047E-2</v>
      </c>
      <c r="H60" s="3">
        <v>1.6260162601626021E-2</v>
      </c>
      <c r="I60" s="3">
        <v>0.13821138211382111</v>
      </c>
      <c r="J60" s="3">
        <v>9.3374735632812712E-3</v>
      </c>
      <c r="K60" s="3">
        <v>13742.20000000003</v>
      </c>
      <c r="L60" s="3" t="s">
        <v>17104</v>
      </c>
      <c r="M60" s="4" t="str">
        <f ca="1">IFERROR(__xludf.DUMMYFUNCTION("REGEXREPLACE(F4360,""\D"", """")"),"99")</f>
        <v>99</v>
      </c>
    </row>
    <row r="61" spans="1:13" ht="15.75" customHeight="1">
      <c r="A61" s="1">
        <v>1174</v>
      </c>
      <c r="B61" s="3">
        <v>1175</v>
      </c>
      <c r="C61" s="3" t="s">
        <v>3434</v>
      </c>
      <c r="D61" s="3">
        <v>0.22001548347635039</v>
      </c>
      <c r="E61" s="3">
        <v>0.205782163369266</v>
      </c>
      <c r="F61" s="3">
        <v>0.71489361702127663</v>
      </c>
      <c r="G61" s="3">
        <v>7.2340425531914887E-2</v>
      </c>
      <c r="H61" s="3">
        <v>0.1446808510638298</v>
      </c>
      <c r="I61" s="3">
        <v>0.26808510638297872</v>
      </c>
      <c r="J61" s="3">
        <v>4.3076714199345063E-2</v>
      </c>
      <c r="K61" s="3">
        <v>25720.899999999991</v>
      </c>
      <c r="L61" s="3" t="s">
        <v>13922</v>
      </c>
      <c r="M61" s="4" t="str">
        <f ca="1">IFERROR(__xludf.DUMMYFUNCTION("REGEXREPLACE(F1176,""\D"", """")"),"106")</f>
        <v>106</v>
      </c>
    </row>
    <row r="62" spans="1:13" ht="15.75" customHeight="1">
      <c r="A62" s="1">
        <v>3578</v>
      </c>
      <c r="B62" s="3">
        <v>3579</v>
      </c>
      <c r="C62" s="3" t="s">
        <v>9886</v>
      </c>
      <c r="D62" s="3">
        <v>0.18589906146068019</v>
      </c>
      <c r="E62" s="3">
        <v>0.27880168824462009</v>
      </c>
      <c r="F62" s="3">
        <v>0.76049382716049385</v>
      </c>
      <c r="G62" s="3">
        <v>5.6790123456790118E-2</v>
      </c>
      <c r="H62" s="3">
        <v>0.1012345679012346</v>
      </c>
      <c r="I62" s="3">
        <v>0.22222222222222221</v>
      </c>
      <c r="J62" s="3">
        <v>2.734772251470086E-2</v>
      </c>
      <c r="K62" s="3">
        <v>41709.799999999646</v>
      </c>
      <c r="L62" s="3" t="s">
        <v>16325</v>
      </c>
      <c r="M62" s="4" t="str">
        <f ca="1">IFERROR(__xludf.DUMMYFUNCTION("REGEXREPLACE(F3580,""\D"", """")"),"106")</f>
        <v>106</v>
      </c>
    </row>
    <row r="63" spans="1:13" ht="15.75" customHeight="1">
      <c r="A63" s="1">
        <v>1267</v>
      </c>
      <c r="B63" s="3">
        <v>1268</v>
      </c>
      <c r="C63" s="3" t="s">
        <v>3699</v>
      </c>
      <c r="D63" s="3">
        <v>0.2332113818921662</v>
      </c>
      <c r="E63" s="3">
        <v>0.25784699794966492</v>
      </c>
      <c r="F63" s="3">
        <v>0.70270270270270274</v>
      </c>
      <c r="G63" s="3">
        <v>9.0090090090090086E-2</v>
      </c>
      <c r="H63" s="3">
        <v>9.90990990990991E-2</v>
      </c>
      <c r="I63" s="3">
        <v>0.25225225225225217</v>
      </c>
      <c r="J63" s="3">
        <v>4.2170563710440701E-2</v>
      </c>
      <c r="K63" s="3">
        <v>35543.19999999975</v>
      </c>
      <c r="L63" s="3" t="s">
        <v>14015</v>
      </c>
      <c r="M63" s="4" t="str">
        <f ca="1">IFERROR(__xludf.DUMMYFUNCTION("REGEXREPLACE(F1269,""\D"", """")"),"110")</f>
        <v>110</v>
      </c>
    </row>
    <row r="64" spans="1:13" ht="15.75" customHeight="1">
      <c r="A64" s="1">
        <v>1172</v>
      </c>
      <c r="B64" s="3">
        <v>1173</v>
      </c>
      <c r="C64" s="3" t="s">
        <v>3426</v>
      </c>
      <c r="D64" s="3">
        <v>0.1574269388795467</v>
      </c>
      <c r="E64" s="3">
        <v>0.24126328365144609</v>
      </c>
      <c r="F64" s="3">
        <v>0.66249999999999998</v>
      </c>
      <c r="G64" s="3">
        <v>0.1053571428571429</v>
      </c>
      <c r="H64" s="3">
        <v>0.1125</v>
      </c>
      <c r="I64" s="3">
        <v>0.27857142857142858</v>
      </c>
      <c r="J64" s="3">
        <v>3.3553682752567558E-2</v>
      </c>
      <c r="K64" s="3">
        <v>61235.899999999507</v>
      </c>
      <c r="L64" s="3" t="s">
        <v>13920</v>
      </c>
      <c r="M64" s="4" t="str">
        <f ca="1">IFERROR(__xludf.DUMMYFUNCTION("REGEXREPLACE(F1174,""\D"", """")"),"112")</f>
        <v>112</v>
      </c>
    </row>
    <row r="65" spans="1:13" ht="15.75" customHeight="1">
      <c r="A65" s="1">
        <v>2440</v>
      </c>
      <c r="B65" s="3">
        <v>2441</v>
      </c>
      <c r="C65" s="3" t="s">
        <v>6847</v>
      </c>
      <c r="D65" s="3">
        <v>0.18345810173111191</v>
      </c>
      <c r="E65" s="3">
        <v>0.31767767782079609</v>
      </c>
      <c r="F65" s="3">
        <v>0.69483568075117375</v>
      </c>
      <c r="G65" s="3">
        <v>6.5727699530516437E-2</v>
      </c>
      <c r="H65" s="3">
        <v>9.3896713615023469E-2</v>
      </c>
      <c r="I65" s="3">
        <v>0.2018779342723005</v>
      </c>
      <c r="J65" s="3">
        <v>2.650421993084973E-2</v>
      </c>
      <c r="K65" s="3">
        <v>22662.699999999972</v>
      </c>
      <c r="L65" s="3" t="s">
        <v>15187</v>
      </c>
      <c r="M65" s="4" t="str">
        <f ca="1">IFERROR(__xludf.DUMMYFUNCTION("REGEXREPLACE(F2442,""\D"", """")"),"114")</f>
        <v>114</v>
      </c>
    </row>
    <row r="66" spans="1:13" ht="15.75" customHeight="1">
      <c r="A66" s="1">
        <v>3894</v>
      </c>
      <c r="B66" s="3">
        <v>3895</v>
      </c>
      <c r="C66" s="3" t="s">
        <v>10691</v>
      </c>
      <c r="D66" s="3">
        <v>0.1631430209483346</v>
      </c>
      <c r="E66" s="3">
        <v>0.21336388312362939</v>
      </c>
      <c r="F66" s="3">
        <v>0.70914127423822715</v>
      </c>
      <c r="G66" s="3">
        <v>0.15789473684210531</v>
      </c>
      <c r="H66" s="3">
        <v>0.1440443213296399</v>
      </c>
      <c r="I66" s="3">
        <v>0.33518005540166212</v>
      </c>
      <c r="J66" s="3">
        <v>4.8195569100607107E-2</v>
      </c>
      <c r="K66" s="3">
        <v>39520.099999999773</v>
      </c>
      <c r="L66" s="3" t="s">
        <v>16641</v>
      </c>
      <c r="M66" s="4" t="str">
        <f ca="1">IFERROR(__xludf.DUMMYFUNCTION("REGEXREPLACE(F3896,""\D"", """")"),"115")</f>
        <v>115</v>
      </c>
    </row>
    <row r="67" spans="1:13" ht="15.75" customHeight="1">
      <c r="A67" s="1">
        <v>1302</v>
      </c>
      <c r="B67" s="3">
        <v>1303</v>
      </c>
      <c r="C67" s="3" t="s">
        <v>3798</v>
      </c>
      <c r="D67" s="3">
        <v>0.13612266076522339</v>
      </c>
      <c r="E67" s="3">
        <v>0.1955483867811493</v>
      </c>
      <c r="F67" s="3">
        <v>0.71052631578947367</v>
      </c>
      <c r="G67" s="3">
        <v>0.1228070175438596</v>
      </c>
      <c r="H67" s="3">
        <v>0.1140350877192982</v>
      </c>
      <c r="I67" s="3">
        <v>0.35526315789473678</v>
      </c>
      <c r="J67" s="3">
        <v>3.0708281465244919E-2</v>
      </c>
      <c r="K67" s="3">
        <v>24043.999999999971</v>
      </c>
      <c r="L67" s="3" t="s">
        <v>14050</v>
      </c>
      <c r="M67" s="4" t="str">
        <f ca="1">IFERROR(__xludf.DUMMYFUNCTION("REGEXREPLACE(F1304,""\D"", """")"),"117")</f>
        <v>117</v>
      </c>
    </row>
    <row r="68" spans="1:13" ht="15.75" customHeight="1">
      <c r="A68" s="1">
        <v>1469</v>
      </c>
      <c r="B68" s="3">
        <v>1470</v>
      </c>
      <c r="C68" s="3" t="s">
        <v>4257</v>
      </c>
      <c r="D68" s="3">
        <v>0.1635622402059764</v>
      </c>
      <c r="E68" s="3">
        <v>0.28797992064250061</v>
      </c>
      <c r="F68" s="3">
        <v>0.68258426966292129</v>
      </c>
      <c r="G68" s="3">
        <v>7.1629213483146062E-2</v>
      </c>
      <c r="H68" s="3">
        <v>8.5674157303370788E-2</v>
      </c>
      <c r="I68" s="3">
        <v>0.223314606741573</v>
      </c>
      <c r="J68" s="3">
        <v>2.5008396010690759E-2</v>
      </c>
      <c r="K68" s="3">
        <v>75796.099999999904</v>
      </c>
      <c r="L68" s="3" t="s">
        <v>14217</v>
      </c>
      <c r="M68" s="4" t="str">
        <f ca="1">IFERROR(__xludf.DUMMYFUNCTION("REGEXREPLACE(F1471,""\D"", """")"),"117")</f>
        <v>117</v>
      </c>
    </row>
    <row r="69" spans="1:13" ht="15.75" customHeight="1">
      <c r="A69" s="1">
        <v>3032</v>
      </c>
      <c r="B69" s="3">
        <v>3033</v>
      </c>
      <c r="C69" s="3" t="s">
        <v>8422</v>
      </c>
      <c r="D69" s="3">
        <v>0.19754482611178789</v>
      </c>
      <c r="E69" s="3">
        <v>0.30543704931833809</v>
      </c>
      <c r="F69" s="3">
        <v>0.68292682926829273</v>
      </c>
      <c r="G69" s="3">
        <v>8.5365853658536592E-2</v>
      </c>
      <c r="H69" s="3">
        <v>7.3170731707317069E-2</v>
      </c>
      <c r="I69" s="3">
        <v>0.2073170731707317</v>
      </c>
      <c r="J69" s="3">
        <v>2.7750472766180301E-2</v>
      </c>
      <c r="K69" s="3">
        <v>17694.300000000021</v>
      </c>
      <c r="L69" s="3" t="s">
        <v>15779</v>
      </c>
      <c r="M69" s="4" t="str">
        <f ca="1">IFERROR(__xludf.DUMMYFUNCTION("REGEXREPLACE(F3034,""\D"", """")"),"117")</f>
        <v>117</v>
      </c>
    </row>
    <row r="70" spans="1:13" ht="15.75" customHeight="1">
      <c r="A70" s="1">
        <v>2244</v>
      </c>
      <c r="B70" s="3">
        <v>2245</v>
      </c>
      <c r="C70" s="3" t="s">
        <v>6335</v>
      </c>
      <c r="D70" s="3">
        <v>0.1506549337132333</v>
      </c>
      <c r="E70" s="3">
        <v>0.20714149873117549</v>
      </c>
      <c r="F70" s="3">
        <v>0.68837209302325586</v>
      </c>
      <c r="G70" s="3">
        <v>7.9069767441860464E-2</v>
      </c>
      <c r="H70" s="3">
        <v>0.1348837209302326</v>
      </c>
      <c r="I70" s="3">
        <v>0.31627906976744191</v>
      </c>
      <c r="J70" s="3">
        <v>2.9458271406191731E-2</v>
      </c>
      <c r="K70" s="3">
        <v>23945.199999999979</v>
      </c>
      <c r="L70" s="3" t="s">
        <v>14991</v>
      </c>
      <c r="M70" s="4" t="str">
        <f ca="1">IFERROR(__xludf.DUMMYFUNCTION("REGEXREPLACE(F2246,""\D"", """")"),"122")</f>
        <v>122</v>
      </c>
    </row>
    <row r="71" spans="1:13" ht="15.75" customHeight="1">
      <c r="A71" s="1">
        <v>3045</v>
      </c>
      <c r="B71" s="3">
        <v>3046</v>
      </c>
      <c r="C71" s="3" t="s">
        <v>8462</v>
      </c>
      <c r="D71" s="3">
        <v>0.18199049281559271</v>
      </c>
      <c r="E71" s="3">
        <v>0.37119241451784069</v>
      </c>
      <c r="F71" s="3">
        <v>0.72222222222222221</v>
      </c>
      <c r="G71" s="3">
        <v>8.3333333333333329E-2</v>
      </c>
      <c r="H71" s="3">
        <v>0.1041666666666667</v>
      </c>
      <c r="I71" s="3">
        <v>0.2013888888888889</v>
      </c>
      <c r="J71" s="3">
        <v>3.04365964459473E-2</v>
      </c>
      <c r="K71" s="3">
        <v>15649.500000000029</v>
      </c>
      <c r="L71" s="3" t="s">
        <v>15792</v>
      </c>
      <c r="M71" s="4" t="str">
        <f ca="1">IFERROR(__xludf.DUMMYFUNCTION("REGEXREPLACE(F3047,""\D"", """")"),"123")</f>
        <v>123</v>
      </c>
    </row>
    <row r="72" spans="1:13" ht="15.75" customHeight="1">
      <c r="A72" s="1">
        <v>4449</v>
      </c>
      <c r="B72" s="3">
        <v>4450</v>
      </c>
      <c r="C72" s="3" t="s">
        <v>12145</v>
      </c>
      <c r="D72" s="3">
        <v>0.1111559122347055</v>
      </c>
      <c r="E72" s="3">
        <v>0.25055565566966431</v>
      </c>
      <c r="F72" s="3">
        <v>0.71896955503512883</v>
      </c>
      <c r="G72" s="3">
        <v>0.14519906323185011</v>
      </c>
      <c r="H72" s="3">
        <v>0.1053864168618267</v>
      </c>
      <c r="I72" s="3">
        <v>0.27166276346604218</v>
      </c>
      <c r="J72" s="3">
        <v>2.686646694520833E-2</v>
      </c>
      <c r="K72" s="3">
        <v>47320.199999999633</v>
      </c>
      <c r="L72" s="3" t="s">
        <v>17195</v>
      </c>
      <c r="M72" s="4" t="str">
        <f ca="1">IFERROR(__xludf.DUMMYFUNCTION("REGEXREPLACE(F4451,""\D"", """")"),"126")</f>
        <v>126</v>
      </c>
    </row>
    <row r="73" spans="1:13" ht="15.75" customHeight="1">
      <c r="A73" s="1">
        <v>1141</v>
      </c>
      <c r="B73" s="3">
        <v>1142</v>
      </c>
      <c r="C73" s="3" t="s">
        <v>3335</v>
      </c>
      <c r="D73" s="3">
        <v>0.14351072388906611</v>
      </c>
      <c r="E73" s="3">
        <v>0.1710494650597684</v>
      </c>
      <c r="F73" s="3">
        <v>0.7192982456140351</v>
      </c>
      <c r="G73" s="3">
        <v>0.17543859649122809</v>
      </c>
      <c r="H73" s="3">
        <v>0.13596491228070179</v>
      </c>
      <c r="I73" s="3">
        <v>0.37719298245614041</v>
      </c>
      <c r="J73" s="3">
        <v>4.2860706359259343E-2</v>
      </c>
      <c r="K73" s="3">
        <v>25442.499999999971</v>
      </c>
      <c r="L73" s="3" t="s">
        <v>13889</v>
      </c>
      <c r="M73" s="4" t="str">
        <f ca="1">IFERROR(__xludf.DUMMYFUNCTION("REGEXREPLACE(F1143,""\D"", """")"),"128")</f>
        <v>128</v>
      </c>
    </row>
    <row r="74" spans="1:13" ht="15.75" customHeight="1">
      <c r="A74" s="1">
        <v>2738</v>
      </c>
      <c r="B74" s="3">
        <v>2739</v>
      </c>
      <c r="C74" s="3" t="s">
        <v>7646</v>
      </c>
      <c r="D74" s="3">
        <v>0.16292542290242379</v>
      </c>
      <c r="E74" s="3">
        <v>0.45141202827092441</v>
      </c>
      <c r="F74" s="3">
        <v>0.62648221343873522</v>
      </c>
      <c r="G74" s="3">
        <v>4.4466403162055343E-2</v>
      </c>
      <c r="H74" s="3">
        <v>0.1185770750988142</v>
      </c>
      <c r="I74" s="3">
        <v>0.17588932806324109</v>
      </c>
      <c r="J74" s="3">
        <v>2.449656479129048E-2</v>
      </c>
      <c r="K74" s="3">
        <v>104691.9000000009</v>
      </c>
      <c r="L74" s="3" t="s">
        <v>15485</v>
      </c>
      <c r="M74" s="4" t="str">
        <f ca="1">IFERROR(__xludf.DUMMYFUNCTION("REGEXREPLACE(F2740,""\D"", """")"),"130")</f>
        <v>130</v>
      </c>
    </row>
    <row r="75" spans="1:13" ht="15.75" customHeight="1">
      <c r="A75" s="1">
        <v>522</v>
      </c>
      <c r="B75" s="3">
        <v>523</v>
      </c>
      <c r="C75" s="3" t="s">
        <v>1577</v>
      </c>
      <c r="D75" s="3">
        <v>0.27452665415658067</v>
      </c>
      <c r="E75" s="3">
        <v>0.16937319639845291</v>
      </c>
      <c r="F75" s="3">
        <v>0.80116959064327486</v>
      </c>
      <c r="G75" s="3">
        <v>0.19883040935672511</v>
      </c>
      <c r="H75" s="3">
        <v>0.2105263157894737</v>
      </c>
      <c r="I75" s="3">
        <v>0.46198830409356723</v>
      </c>
      <c r="J75" s="3">
        <v>0.1094946757576245</v>
      </c>
      <c r="K75" s="3">
        <v>19088.30000000001</v>
      </c>
      <c r="L75" s="3" t="s">
        <v>13271</v>
      </c>
      <c r="M75" s="4" t="str">
        <f ca="1">IFERROR(__xludf.DUMMYFUNCTION("REGEXREPLACE(F524,""\D"", """")"),"134")</f>
        <v>134</v>
      </c>
    </row>
    <row r="76" spans="1:13" ht="15.75" customHeight="1">
      <c r="A76" s="1">
        <v>1093</v>
      </c>
      <c r="B76" s="3">
        <v>1094</v>
      </c>
      <c r="C76" s="3" t="s">
        <v>3195</v>
      </c>
      <c r="D76" s="3">
        <v>0.18362369985498089</v>
      </c>
      <c r="E76" s="3">
        <v>0.28250044426722709</v>
      </c>
      <c r="F76" s="3">
        <v>0.68825910931174084</v>
      </c>
      <c r="G76" s="3">
        <v>0.1376518218623482</v>
      </c>
      <c r="H76" s="3">
        <v>0.10121457489878539</v>
      </c>
      <c r="I76" s="3">
        <v>0.41295546558704449</v>
      </c>
      <c r="J76" s="3">
        <v>4.1500243153902043E-2</v>
      </c>
      <c r="K76" s="3">
        <v>27207.49999999996</v>
      </c>
      <c r="L76" s="3" t="s">
        <v>13841</v>
      </c>
      <c r="M76" s="4" t="str">
        <f ca="1">IFERROR(__xludf.DUMMYFUNCTION("REGEXREPLACE(F1095,""\D"", """")"),"135")</f>
        <v>135</v>
      </c>
    </row>
    <row r="77" spans="1:13" ht="15.75" customHeight="1">
      <c r="A77" s="1">
        <v>432</v>
      </c>
      <c r="B77" s="3">
        <v>433</v>
      </c>
      <c r="C77" s="3" t="s">
        <v>1311</v>
      </c>
      <c r="D77" s="3">
        <v>0.21850966431521421</v>
      </c>
      <c r="E77" s="3">
        <v>0.14642329882341659</v>
      </c>
      <c r="F77" s="3">
        <v>0.68431771894093685</v>
      </c>
      <c r="G77" s="3">
        <v>0.1018329938900204</v>
      </c>
      <c r="H77" s="3">
        <v>0.20977596741344201</v>
      </c>
      <c r="I77" s="3">
        <v>0.34623217922606919</v>
      </c>
      <c r="J77" s="3">
        <v>6.2293713419025683E-2</v>
      </c>
      <c r="K77" s="3">
        <v>54164.899999999448</v>
      </c>
      <c r="L77" s="3" t="s">
        <v>13181</v>
      </c>
      <c r="M77" s="4" t="str">
        <f ca="1">IFERROR(__xludf.DUMMYFUNCTION("REGEXREPLACE(F434,""\D"", """")"),"138")</f>
        <v>138</v>
      </c>
    </row>
    <row r="78" spans="1:13" ht="15.75" customHeight="1">
      <c r="A78" s="1">
        <v>2506</v>
      </c>
      <c r="B78" s="3">
        <v>2507</v>
      </c>
      <c r="C78" s="3" t="s">
        <v>7026</v>
      </c>
      <c r="D78" s="3">
        <v>9.3058548911293046E-2</v>
      </c>
      <c r="E78" s="3">
        <v>0.12892861757243559</v>
      </c>
      <c r="F78" s="3">
        <v>0.77399380804953566</v>
      </c>
      <c r="G78" s="3">
        <v>0.195046439628483</v>
      </c>
      <c r="H78" s="3">
        <v>0.22291021671826619</v>
      </c>
      <c r="I78" s="3">
        <v>0.43962848297213619</v>
      </c>
      <c r="J78" s="3">
        <v>3.8262078195330083E-2</v>
      </c>
      <c r="K78" s="3">
        <v>36959.099999999817</v>
      </c>
      <c r="L78" s="3" t="s">
        <v>15253</v>
      </c>
      <c r="M78" s="4" t="str">
        <f ca="1">IFERROR(__xludf.DUMMYFUNCTION("REGEXREPLACE(F2508,""\D"", """")"),"153")</f>
        <v>153</v>
      </c>
    </row>
    <row r="79" spans="1:13" ht="15.75" customHeight="1">
      <c r="A79" s="1">
        <v>3412</v>
      </c>
      <c r="B79" s="3">
        <v>3413</v>
      </c>
      <c r="C79" s="3" t="s">
        <v>9445</v>
      </c>
      <c r="D79" s="3">
        <v>0.19199128574866481</v>
      </c>
      <c r="E79" s="3">
        <v>0.14948047260755801</v>
      </c>
      <c r="F79" s="3">
        <v>0.71307300509337856</v>
      </c>
      <c r="G79" s="3">
        <v>8.8285229202037352E-2</v>
      </c>
      <c r="H79" s="3">
        <v>0.14940577249575551</v>
      </c>
      <c r="I79" s="3">
        <v>0.33616298811544992</v>
      </c>
      <c r="J79" s="3">
        <v>4.342355389844061E-2</v>
      </c>
      <c r="K79" s="3">
        <v>63698.09999999954</v>
      </c>
      <c r="L79" s="3" t="s">
        <v>16159</v>
      </c>
      <c r="M79" s="4" t="str">
        <f ca="1">IFERROR(__xludf.DUMMYFUNCTION("REGEXREPLACE(F3414,""\D"", """")"),"167")</f>
        <v>167</v>
      </c>
    </row>
    <row r="80" spans="1:13" ht="15.75" customHeight="1">
      <c r="A80" s="1">
        <v>1244</v>
      </c>
      <c r="B80" s="3">
        <v>1245</v>
      </c>
      <c r="C80" s="3" t="s">
        <v>3631</v>
      </c>
      <c r="D80" s="3">
        <v>0.2204037549335256</v>
      </c>
      <c r="E80" s="3">
        <v>0.20766742402175831</v>
      </c>
      <c r="F80" s="3">
        <v>0.70090634441087618</v>
      </c>
      <c r="G80" s="3">
        <v>8.7613293051359523E-2</v>
      </c>
      <c r="H80" s="3">
        <v>0.12688821752265861</v>
      </c>
      <c r="I80" s="3">
        <v>0.35347432024169179</v>
      </c>
      <c r="J80" s="3">
        <v>4.4857679401281519E-2</v>
      </c>
      <c r="K80" s="3">
        <v>36834.89999999979</v>
      </c>
      <c r="L80" s="3" t="s">
        <v>13992</v>
      </c>
      <c r="M80" s="4" t="str">
        <f ca="1">IFERROR(__xludf.DUMMYFUNCTION("REGEXREPLACE(F1246,""\D"", """")"),"172")</f>
        <v>172</v>
      </c>
    </row>
    <row r="81" spans="1:13" ht="15.75" customHeight="1">
      <c r="A81" s="1">
        <v>4592</v>
      </c>
      <c r="B81" s="3">
        <v>4593</v>
      </c>
      <c r="C81" s="3" t="s">
        <v>12538</v>
      </c>
      <c r="D81" s="3">
        <v>0.193852884355352</v>
      </c>
      <c r="E81" s="3">
        <v>0.2267655882735784</v>
      </c>
      <c r="F81" s="3">
        <v>0.68831168831168832</v>
      </c>
      <c r="G81" s="3">
        <v>0.1006493506493507</v>
      </c>
      <c r="H81" s="3">
        <v>0.1688311688311688</v>
      </c>
      <c r="I81" s="3">
        <v>0.34090909090909088</v>
      </c>
      <c r="J81" s="3">
        <v>4.8978594109501269E-2</v>
      </c>
      <c r="K81" s="3">
        <v>33479.49999999984</v>
      </c>
      <c r="L81" s="3" t="s">
        <v>17338</v>
      </c>
      <c r="M81" s="4" t="str">
        <f ca="1">IFERROR(__xludf.DUMMYFUNCTION("REGEXREPLACE(F4594,""\D"", """")"),"177")</f>
        <v>177</v>
      </c>
    </row>
    <row r="82" spans="1:13" ht="15.75" customHeight="1">
      <c r="A82" s="1">
        <v>3884</v>
      </c>
      <c r="B82" s="3">
        <v>3885</v>
      </c>
      <c r="C82" s="3" t="s">
        <v>10664</v>
      </c>
      <c r="D82" s="3">
        <v>0.15776450229793501</v>
      </c>
      <c r="E82" s="3">
        <v>0.14429031618281329</v>
      </c>
      <c r="F82" s="3">
        <v>0.66637401229148374</v>
      </c>
      <c r="G82" s="3">
        <v>0.10272168568920111</v>
      </c>
      <c r="H82" s="3">
        <v>0.16769095697980679</v>
      </c>
      <c r="I82" s="3">
        <v>0.32045654082528541</v>
      </c>
      <c r="J82" s="3">
        <v>4.1039134270051569E-2</v>
      </c>
      <c r="K82" s="3">
        <v>127327.7000000019</v>
      </c>
      <c r="L82" s="3" t="s">
        <v>16631</v>
      </c>
      <c r="M82" s="4" t="str">
        <f ca="1">IFERROR(__xludf.DUMMYFUNCTION("REGEXREPLACE(F3886,""\D"", """")"),"184")</f>
        <v>184</v>
      </c>
    </row>
    <row r="83" spans="1:13" ht="15.75" customHeight="1">
      <c r="A83" s="1">
        <v>2714</v>
      </c>
      <c r="B83" s="3">
        <v>2715</v>
      </c>
      <c r="C83" s="3" t="s">
        <v>7580</v>
      </c>
      <c r="D83" s="3">
        <v>0.1832945060430381</v>
      </c>
      <c r="E83" s="3">
        <v>0.25828833728915729</v>
      </c>
      <c r="F83" s="3">
        <v>0.69685039370078738</v>
      </c>
      <c r="G83" s="3">
        <v>9.2519685039370081E-2</v>
      </c>
      <c r="H83" s="3">
        <v>7.874015748031496E-2</v>
      </c>
      <c r="I83" s="3">
        <v>0.25590551181102361</v>
      </c>
      <c r="J83" s="3">
        <v>3.0311123465477811E-2</v>
      </c>
      <c r="K83" s="3">
        <v>56187.399999999427</v>
      </c>
      <c r="L83" s="3" t="s">
        <v>15461</v>
      </c>
      <c r="M83" s="4" t="str">
        <f ca="1">IFERROR(__xludf.DUMMYFUNCTION("REGEXREPLACE(F2716,""\D"", """")"),"186")</f>
        <v>186</v>
      </c>
    </row>
    <row r="84" spans="1:13" ht="15.75" customHeight="1">
      <c r="A84" s="1">
        <v>496</v>
      </c>
      <c r="B84" s="3">
        <v>497</v>
      </c>
      <c r="C84" s="3" t="s">
        <v>1500</v>
      </c>
      <c r="D84" s="3">
        <v>0.12590312354509051</v>
      </c>
      <c r="E84" s="3">
        <v>0.23174674822248589</v>
      </c>
      <c r="F84" s="3">
        <v>0.75609756097560976</v>
      </c>
      <c r="G84" s="3">
        <v>0.12195121951219511</v>
      </c>
      <c r="H84" s="3">
        <v>9.4076655052264813E-2</v>
      </c>
      <c r="I84" s="3">
        <v>0.28919860627177701</v>
      </c>
      <c r="J84" s="3">
        <v>2.5854836663879988E-2</v>
      </c>
      <c r="K84" s="3">
        <v>32195.899999999911</v>
      </c>
      <c r="L84" s="3" t="s">
        <v>13245</v>
      </c>
      <c r="M84" s="4" t="str">
        <f ca="1">IFERROR(__xludf.DUMMYFUNCTION("REGEXREPLACE(F498,""\D"", """")"),"197")</f>
        <v>197</v>
      </c>
    </row>
    <row r="85" spans="1:13" ht="15.75" customHeight="1">
      <c r="A85" s="1">
        <v>2329</v>
      </c>
      <c r="B85" s="3">
        <v>2330</v>
      </c>
      <c r="C85" s="3" t="s">
        <v>6552</v>
      </c>
      <c r="D85" s="3">
        <v>0.1063160423596408</v>
      </c>
      <c r="E85" s="3">
        <v>0.1582688304114673</v>
      </c>
      <c r="F85" s="3">
        <v>0.85279187817258884</v>
      </c>
      <c r="G85" s="3">
        <v>0.16243654822335021</v>
      </c>
      <c r="H85" s="3">
        <v>0.14467005076142131</v>
      </c>
      <c r="I85" s="3">
        <v>0.32741116751269028</v>
      </c>
      <c r="J85" s="3">
        <v>3.1992254169225583E-2</v>
      </c>
      <c r="K85" s="3">
        <v>40190.899999999667</v>
      </c>
      <c r="L85" s="3" t="s">
        <v>15076</v>
      </c>
      <c r="M85" s="4" t="str">
        <f ca="1">IFERROR(__xludf.DUMMYFUNCTION("REGEXREPLACE(F2331,""\D"", """")"),"211")</f>
        <v>211</v>
      </c>
    </row>
    <row r="86" spans="1:13" ht="15.75" customHeight="1">
      <c r="A86" s="1">
        <v>1550</v>
      </c>
      <c r="B86" s="3">
        <v>1551</v>
      </c>
      <c r="C86" s="3" t="s">
        <v>4484</v>
      </c>
      <c r="D86" s="3">
        <v>0.21992658841734991</v>
      </c>
      <c r="E86" s="3">
        <v>0.26667854843410382</v>
      </c>
      <c r="F86" s="3">
        <v>0.76223776223776218</v>
      </c>
      <c r="G86" s="3">
        <v>0.1165501165501165</v>
      </c>
      <c r="H86" s="3">
        <v>0.1142191142191142</v>
      </c>
      <c r="I86" s="3">
        <v>0.31934731934731941</v>
      </c>
      <c r="J86" s="3">
        <v>4.9451423626804741E-2</v>
      </c>
      <c r="K86" s="3">
        <v>45835.499999999593</v>
      </c>
      <c r="L86" s="3" t="s">
        <v>14298</v>
      </c>
      <c r="M86" s="4" t="str">
        <f ca="1">IFERROR(__xludf.DUMMYFUNCTION("REGEXREPLACE(F1552,""\D"", """")"),"238")</f>
        <v>238</v>
      </c>
    </row>
    <row r="87" spans="1:13" ht="15.75" customHeight="1">
      <c r="A87" s="1">
        <v>3935</v>
      </c>
      <c r="B87" s="3">
        <v>3936</v>
      </c>
      <c r="C87" s="3" t="s">
        <v>10798</v>
      </c>
      <c r="D87" s="3">
        <v>0.17304637745632409</v>
      </c>
      <c r="E87" s="3">
        <v>0.26452555100824587</v>
      </c>
      <c r="F87" s="3">
        <v>0.74031563845050219</v>
      </c>
      <c r="G87" s="3">
        <v>5.0215208034433287E-2</v>
      </c>
      <c r="H87" s="3">
        <v>0.103299856527977</v>
      </c>
      <c r="I87" s="3">
        <v>0.23385939741750361</v>
      </c>
      <c r="J87" s="3">
        <v>2.492878303847006E-2</v>
      </c>
      <c r="K87" s="3">
        <v>69720.799999999814</v>
      </c>
      <c r="L87" s="3" t="s">
        <v>16681</v>
      </c>
      <c r="M87" s="4" t="str">
        <f ca="1">IFERROR(__xludf.DUMMYFUNCTION("REGEXREPLACE(F3937,""\D"", """")"),"240")</f>
        <v>240</v>
      </c>
    </row>
    <row r="88" spans="1:13" ht="15.75" customHeight="1">
      <c r="A88" s="1">
        <v>4624</v>
      </c>
      <c r="B88" s="3">
        <v>4625</v>
      </c>
      <c r="C88" s="3" t="s">
        <v>12622</v>
      </c>
      <c r="D88" s="3">
        <v>0.23377889310272559</v>
      </c>
      <c r="E88" s="3">
        <v>0.15228071551681721</v>
      </c>
      <c r="F88" s="3">
        <v>0.6967005076142132</v>
      </c>
      <c r="G88" s="3">
        <v>0.1180203045685279</v>
      </c>
      <c r="H88" s="3">
        <v>0.2055837563451777</v>
      </c>
      <c r="I88" s="3">
        <v>0.37055837563451782</v>
      </c>
      <c r="J88" s="3">
        <v>7.1554400546001928E-2</v>
      </c>
      <c r="K88" s="3">
        <v>86909.200000000026</v>
      </c>
      <c r="L88" s="3" t="s">
        <v>17370</v>
      </c>
      <c r="M88" s="4" t="str">
        <f ca="1">IFERROR(__xludf.DUMMYFUNCTION("REGEXREPLACE(F4626,""\D"", """")"),"244")</f>
        <v>244</v>
      </c>
    </row>
    <row r="89" spans="1:13" ht="15.75" customHeight="1">
      <c r="A89" s="1">
        <v>1477</v>
      </c>
      <c r="B89" s="3">
        <v>1478</v>
      </c>
      <c r="C89" s="3" t="s">
        <v>4278</v>
      </c>
      <c r="D89" s="3">
        <v>0.15755952466293219</v>
      </c>
      <c r="E89" s="3">
        <v>0.15804347323444429</v>
      </c>
      <c r="F89" s="3">
        <v>0.69944134078212294</v>
      </c>
      <c r="G89" s="3">
        <v>0.14636871508379889</v>
      </c>
      <c r="H89" s="3">
        <v>0.1631284916201117</v>
      </c>
      <c r="I89" s="3">
        <v>0.33407821229050277</v>
      </c>
      <c r="J89" s="3">
        <v>4.8294672803464507E-2</v>
      </c>
      <c r="K89" s="3">
        <v>97499.900000000285</v>
      </c>
      <c r="L89" s="3" t="s">
        <v>14225</v>
      </c>
      <c r="M89" s="4" t="str">
        <f ca="1">IFERROR(__xludf.DUMMYFUNCTION("REGEXREPLACE(F1479,""\D"", """")"),"288")</f>
        <v>288</v>
      </c>
    </row>
    <row r="90" spans="1:13" ht="15.75" customHeight="1">
      <c r="A90" s="1">
        <v>3936</v>
      </c>
      <c r="B90" s="3">
        <v>3937</v>
      </c>
      <c r="C90" s="3" t="s">
        <v>10803</v>
      </c>
      <c r="D90" s="3">
        <v>0.13923648324724811</v>
      </c>
      <c r="E90" s="3">
        <v>0.42005639214724932</v>
      </c>
      <c r="F90" s="3">
        <v>0.68528082633957388</v>
      </c>
      <c r="G90" s="3">
        <v>1.484828921885087E-2</v>
      </c>
      <c r="H90" s="3">
        <v>9.9096191091026464E-2</v>
      </c>
      <c r="I90" s="3">
        <v>0.18076178179470631</v>
      </c>
      <c r="J90" s="3">
        <v>1.428963671620887E-2</v>
      </c>
      <c r="K90" s="3">
        <v>309915.69999999792</v>
      </c>
      <c r="L90" s="3" t="s">
        <v>16682</v>
      </c>
      <c r="M90" s="4" t="str">
        <f ca="1">IFERROR(__xludf.DUMMYFUNCTION("REGEXREPLACE(F3938,""\D"", """")"),"291")</f>
        <v>291</v>
      </c>
    </row>
    <row r="91" spans="1:13" ht="15.75" customHeight="1">
      <c r="A91" s="1">
        <v>705</v>
      </c>
      <c r="B91" s="3">
        <v>706</v>
      </c>
      <c r="C91" s="3" t="s">
        <v>2103</v>
      </c>
      <c r="D91" s="3">
        <v>0.2151544587670014</v>
      </c>
      <c r="E91" s="3">
        <v>0.2032087297188119</v>
      </c>
      <c r="F91" s="3">
        <v>0.67950819672131146</v>
      </c>
      <c r="G91" s="3">
        <v>9.0983606557377056E-2</v>
      </c>
      <c r="H91" s="3">
        <v>0.1352459016393443</v>
      </c>
      <c r="I91" s="3">
        <v>0.31803278688524589</v>
      </c>
      <c r="J91" s="3">
        <v>4.7397047248668459E-2</v>
      </c>
      <c r="K91" s="3">
        <v>133953.70000000219</v>
      </c>
      <c r="L91" s="3" t="s">
        <v>13454</v>
      </c>
      <c r="M91" s="4" t="str">
        <f ca="1">IFERROR(__xludf.DUMMYFUNCTION("REGEXREPLACE(F707,""\D"", """")"),"300")</f>
        <v>300</v>
      </c>
    </row>
    <row r="92" spans="1:13" ht="15.75" customHeight="1">
      <c r="A92" s="1">
        <v>3766</v>
      </c>
      <c r="B92" s="3">
        <v>3767</v>
      </c>
      <c r="C92" s="3" t="s">
        <v>10369</v>
      </c>
      <c r="D92" s="3">
        <v>0.1177575699640469</v>
      </c>
      <c r="E92" s="3">
        <v>0.19758784222406811</v>
      </c>
      <c r="F92" s="3">
        <v>0.74318181818181817</v>
      </c>
      <c r="G92" s="3">
        <v>0.1</v>
      </c>
      <c r="H92" s="3">
        <v>9.2045454545454541E-2</v>
      </c>
      <c r="I92" s="3">
        <v>0.27613636363636362</v>
      </c>
      <c r="J92" s="3">
        <v>2.223931996099196E-2</v>
      </c>
      <c r="K92" s="3">
        <v>92041.400000000431</v>
      </c>
      <c r="L92" s="3" t="s">
        <v>16513</v>
      </c>
      <c r="M92" s="4" t="str">
        <f ca="1">IFERROR(__xludf.DUMMYFUNCTION("REGEXREPLACE(F3768,""\D"", """")"),"319")</f>
        <v>319</v>
      </c>
    </row>
    <row r="93" spans="1:13" ht="15.75" customHeight="1">
      <c r="A93" s="1">
        <v>4</v>
      </c>
      <c r="B93" s="3">
        <v>5</v>
      </c>
      <c r="C93" s="3" t="s">
        <v>20</v>
      </c>
      <c r="D93" s="3">
        <v>0.17725307905019269</v>
      </c>
      <c r="E93" s="3">
        <v>0.11681535623494819</v>
      </c>
      <c r="F93" s="3">
        <v>0.71207729468599035</v>
      </c>
      <c r="G93" s="3">
        <v>0.1391304347826087</v>
      </c>
      <c r="H93" s="3">
        <v>0.17101449275362321</v>
      </c>
      <c r="I93" s="3">
        <v>0.37971014492753619</v>
      </c>
      <c r="J93" s="3">
        <v>5.4244462469751932E-2</v>
      </c>
      <c r="K93" s="3">
        <v>115936.7000000012</v>
      </c>
      <c r="L93" s="3" t="s">
        <v>12753</v>
      </c>
      <c r="M93" s="4" t="str">
        <f ca="1">IFERROR(__xludf.DUMMYFUNCTION("REGEXREPLACE(F6,""\D"", """")"),"329")</f>
        <v>329</v>
      </c>
    </row>
    <row r="94" spans="1:13" ht="15.75" customHeight="1">
      <c r="A94" s="1">
        <v>4533</v>
      </c>
      <c r="B94" s="3">
        <v>4534</v>
      </c>
      <c r="C94" s="3" t="s">
        <v>12373</v>
      </c>
      <c r="D94" s="3">
        <v>0.146760636663919</v>
      </c>
      <c r="E94" s="3">
        <v>0.33569520448519968</v>
      </c>
      <c r="F94" s="3">
        <v>0.71069633883704231</v>
      </c>
      <c r="G94" s="3">
        <v>7.8966259870782485E-2</v>
      </c>
      <c r="H94" s="3">
        <v>0.1069633883704235</v>
      </c>
      <c r="I94" s="3">
        <v>0.20531227566403451</v>
      </c>
      <c r="J94" s="3">
        <v>2.6772730231883431E-2</v>
      </c>
      <c r="K94" s="3">
        <v>143266.10000000329</v>
      </c>
      <c r="L94" s="3" t="s">
        <v>17279</v>
      </c>
      <c r="M94" s="4" t="str">
        <f ca="1">IFERROR(__xludf.DUMMYFUNCTION("REGEXREPLACE(F4535,""\D"", """")"),"348")</f>
        <v>348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&gt;50 IDR</vt:lpstr>
      <vt:lpstr>dat1</vt:lpstr>
      <vt:lpstr>dat2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Moeka Sasazawa</cp:lastModifiedBy>
  <dcterms:created xsi:type="dcterms:W3CDTF">2023-07-11T14:09:42Z</dcterms:created>
  <dcterms:modified xsi:type="dcterms:W3CDTF">2023-10-31T09:15:46Z</dcterms:modified>
</cp:coreProperties>
</file>